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ranzdcd\Desktop\For Monday\WS3 Outputs\Scenario sheets\Final for feedback\"/>
    </mc:Choice>
  </mc:AlternateContent>
  <bookViews>
    <workbookView xWindow="0" yWindow="0" windowWidth="26040" windowHeight="13035"/>
  </bookViews>
  <sheets>
    <sheet name="How to use" sheetId="16" r:id="rId1"/>
    <sheet name="Module A4 Summary" sheetId="9" r:id="rId2"/>
    <sheet name="A4 Auckland Worksheet" sheetId="1" r:id="rId3"/>
    <sheet name="A4 Wellington Worksheet" sheetId="14" r:id="rId4"/>
    <sheet name="A4 Christchurch Worksheet" sheetId="15" r:id="rId5"/>
    <sheet name="A4 Distance-Mode Model" sheetId="5" r:id="rId6"/>
  </sheets>
  <definedNames>
    <definedName name="_xlnm._FilterDatabase" localSheetId="2" hidden="1">'A4 Auckland Worksheet'!$A$7:$BG$3631</definedName>
    <definedName name="_xlnm._FilterDatabase" localSheetId="4" hidden="1">'A4 Christchurch Worksheet'!$A$7:$BG$3638</definedName>
    <definedName name="_xlnm._FilterDatabase" localSheetId="3" hidden="1">'A4 Wellington Worksheet'!$A$7:$BG$3658</definedName>
    <definedName name="_xlnm._FilterDatabase" localSheetId="1" hidden="1">'Module A4 Summary'!$A$5:$P$5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4" i="9" l="1"/>
  <c r="L274" i="9"/>
  <c r="K274" i="9"/>
  <c r="P274" i="9"/>
  <c r="O274" i="9"/>
  <c r="N274" i="9"/>
  <c r="J274" i="9"/>
  <c r="I274" i="9"/>
  <c r="H274" i="9"/>
  <c r="AV3022" i="1" l="1"/>
  <c r="AI3022" i="1"/>
  <c r="X3022" i="1"/>
  <c r="AV3021" i="1"/>
  <c r="AI3021" i="1"/>
  <c r="X3021" i="1"/>
  <c r="AV3020" i="1"/>
  <c r="AI3020" i="1"/>
  <c r="X3020" i="1"/>
  <c r="AV3019" i="1"/>
  <c r="AI3019" i="1"/>
  <c r="X3019" i="1"/>
  <c r="N3011" i="15"/>
  <c r="O3012" i="15" s="1"/>
  <c r="N204" i="14"/>
  <c r="X155" i="15"/>
  <c r="AI155" i="15"/>
  <c r="AV155" i="15"/>
  <c r="X156" i="15"/>
  <c r="AI156" i="15"/>
  <c r="AV156" i="15"/>
  <c r="X157" i="15"/>
  <c r="AI157" i="15"/>
  <c r="AV157" i="15"/>
  <c r="X158" i="15"/>
  <c r="AI158" i="15"/>
  <c r="AV158" i="15"/>
  <c r="X159" i="15"/>
  <c r="AI159" i="15"/>
  <c r="AV159" i="15"/>
  <c r="X160" i="15"/>
  <c r="AI160" i="15"/>
  <c r="AV160" i="15"/>
  <c r="X161" i="15"/>
  <c r="AI161" i="15"/>
  <c r="AV161" i="15"/>
  <c r="O3014" i="15" l="1"/>
  <c r="O3013" i="15"/>
  <c r="X160" i="14" l="1"/>
  <c r="AI160" i="14"/>
  <c r="AV160" i="14"/>
  <c r="X161" i="14"/>
  <c r="AI161" i="14"/>
  <c r="AV161" i="14"/>
  <c r="X162" i="14"/>
  <c r="AI162" i="14"/>
  <c r="AV162" i="14"/>
  <c r="X163" i="14"/>
  <c r="AI163" i="14"/>
  <c r="AV163" i="14"/>
  <c r="X164" i="14"/>
  <c r="AI164" i="14"/>
  <c r="AV164" i="14"/>
  <c r="X165" i="14"/>
  <c r="AI165" i="14"/>
  <c r="AV165" i="14"/>
  <c r="X166" i="14"/>
  <c r="AI166" i="14"/>
  <c r="AV166" i="14"/>
  <c r="X167" i="14"/>
  <c r="AI167" i="14"/>
  <c r="AV167" i="14"/>
  <c r="X168" i="14"/>
  <c r="AI168" i="14"/>
  <c r="AV168" i="14"/>
  <c r="X169" i="14"/>
  <c r="AI169" i="14"/>
  <c r="AV169" i="14"/>
  <c r="X170" i="14"/>
  <c r="AI170" i="14"/>
  <c r="AV170" i="14"/>
  <c r="X171" i="14"/>
  <c r="AI171" i="14"/>
  <c r="AV171" i="14"/>
  <c r="X172" i="14"/>
  <c r="AI172" i="14"/>
  <c r="AV172" i="14"/>
  <c r="X173" i="14"/>
  <c r="AI173" i="14"/>
  <c r="AV173" i="14"/>
  <c r="X174" i="14"/>
  <c r="AI174" i="14"/>
  <c r="AV174" i="14"/>
  <c r="BG3681" i="15" l="1"/>
  <c r="BF3681" i="15"/>
  <c r="BE3681" i="15"/>
  <c r="BD3681" i="15"/>
  <c r="BA3681" i="15"/>
  <c r="AV3677" i="15"/>
  <c r="AI3677" i="15"/>
  <c r="X3677" i="15"/>
  <c r="AV3676" i="15"/>
  <c r="AI3676" i="15"/>
  <c r="X3676" i="15"/>
  <c r="AV3675" i="15"/>
  <c r="AI3675" i="15"/>
  <c r="X3675" i="15"/>
  <c r="AV3674" i="15"/>
  <c r="AI3674" i="15"/>
  <c r="X3674" i="15"/>
  <c r="AV3673" i="15"/>
  <c r="AI3673" i="15"/>
  <c r="X3673" i="15"/>
  <c r="AV3672" i="15"/>
  <c r="AI3672" i="15"/>
  <c r="X3672" i="15"/>
  <c r="AV3671" i="15"/>
  <c r="AI3671" i="15"/>
  <c r="X3671" i="15"/>
  <c r="AV3670" i="15"/>
  <c r="AI3670" i="15"/>
  <c r="X3670" i="15"/>
  <c r="AV3669" i="15"/>
  <c r="AI3669" i="15"/>
  <c r="X3669" i="15"/>
  <c r="AV3668" i="15"/>
  <c r="AI3668" i="15"/>
  <c r="X3668" i="15"/>
  <c r="N3667" i="15"/>
  <c r="BG3657" i="15"/>
  <c r="BF3657" i="15"/>
  <c r="BE3657" i="15"/>
  <c r="BD3657" i="15"/>
  <c r="BA3657" i="15"/>
  <c r="AV3653" i="15"/>
  <c r="AI3653" i="15"/>
  <c r="X3653" i="15"/>
  <c r="AV3652" i="15"/>
  <c r="AI3652" i="15"/>
  <c r="X3652" i="15"/>
  <c r="AV3651" i="15"/>
  <c r="AW3647" i="15" s="1"/>
  <c r="AW3645" i="15" s="1"/>
  <c r="AI3651" i="15"/>
  <c r="X3651" i="15"/>
  <c r="AV3650" i="15"/>
  <c r="AW3646" i="15" s="1"/>
  <c r="AI3650" i="15"/>
  <c r="X3650" i="15"/>
  <c r="N3649" i="15"/>
  <c r="AV3636" i="15"/>
  <c r="AI3636" i="15"/>
  <c r="X3636" i="15"/>
  <c r="AV3635" i="15"/>
  <c r="AI3635" i="15"/>
  <c r="X3635" i="15"/>
  <c r="AV3634" i="15"/>
  <c r="AI3634" i="15"/>
  <c r="X3634" i="15"/>
  <c r="AV3633" i="15"/>
  <c r="AI3633" i="15"/>
  <c r="X3633" i="15"/>
  <c r="AV3632" i="15"/>
  <c r="AI3632" i="15"/>
  <c r="X3632" i="15"/>
  <c r="AV3631" i="15"/>
  <c r="AI3631" i="15"/>
  <c r="X3631" i="15"/>
  <c r="AV3630" i="15"/>
  <c r="AI3630" i="15"/>
  <c r="X3630" i="15"/>
  <c r="AV3629" i="15"/>
  <c r="AI3629" i="15"/>
  <c r="X3629" i="15"/>
  <c r="AV3628" i="15"/>
  <c r="AI3628" i="15"/>
  <c r="X3628" i="15"/>
  <c r="AV3627" i="15"/>
  <c r="AI3627" i="15"/>
  <c r="X3627" i="15"/>
  <c r="AV3626" i="15"/>
  <c r="AI3626" i="15"/>
  <c r="X3626" i="15"/>
  <c r="AV3625" i="15"/>
  <c r="AI3625" i="15"/>
  <c r="X3625" i="15"/>
  <c r="AV3624" i="15"/>
  <c r="AI3624" i="15"/>
  <c r="X3624" i="15"/>
  <c r="AV3623" i="15"/>
  <c r="AI3623" i="15"/>
  <c r="X3623" i="15"/>
  <c r="AV3622" i="15"/>
  <c r="AI3622" i="15"/>
  <c r="X3622" i="15"/>
  <c r="AV3621" i="15"/>
  <c r="AI3621" i="15"/>
  <c r="X3621" i="15"/>
  <c r="AV3620" i="15"/>
  <c r="AI3620" i="15"/>
  <c r="X3620" i="15"/>
  <c r="AV3619" i="15"/>
  <c r="AI3619" i="15"/>
  <c r="X3619" i="15"/>
  <c r="AV3618" i="15"/>
  <c r="AI3618" i="15"/>
  <c r="X3618" i="15"/>
  <c r="AV3617" i="15"/>
  <c r="AI3617" i="15"/>
  <c r="X3617" i="15"/>
  <c r="N3616" i="15"/>
  <c r="O3630" i="15" s="1"/>
  <c r="AV3605" i="15"/>
  <c r="AI3605" i="15"/>
  <c r="X3605" i="15"/>
  <c r="AV3604" i="15"/>
  <c r="AI3604" i="15"/>
  <c r="X3604" i="15"/>
  <c r="N3603" i="15"/>
  <c r="O3605" i="15" s="1"/>
  <c r="AV3593" i="15"/>
  <c r="AI3593" i="15"/>
  <c r="X3593" i="15"/>
  <c r="AV3592" i="15"/>
  <c r="AI3592" i="15"/>
  <c r="X3592" i="15"/>
  <c r="N3591" i="15"/>
  <c r="AV3581" i="15"/>
  <c r="AI3581" i="15"/>
  <c r="X3581" i="15"/>
  <c r="AV3580" i="15"/>
  <c r="AI3580" i="15"/>
  <c r="X3580" i="15"/>
  <c r="AV3579" i="15"/>
  <c r="AI3579" i="15"/>
  <c r="X3579" i="15"/>
  <c r="AV3578" i="15"/>
  <c r="AI3578" i="15"/>
  <c r="X3578" i="15"/>
  <c r="AV3577" i="15"/>
  <c r="AI3577" i="15"/>
  <c r="X3577" i="15"/>
  <c r="AV3576" i="15"/>
  <c r="AI3576" i="15"/>
  <c r="X3576" i="15"/>
  <c r="AV3575" i="15"/>
  <c r="AI3575" i="15"/>
  <c r="X3575" i="15"/>
  <c r="N3574" i="15"/>
  <c r="O3580" i="15" s="1"/>
  <c r="BG3563" i="15"/>
  <c r="BF3563" i="15"/>
  <c r="BE3563" i="15"/>
  <c r="BD3563" i="15"/>
  <c r="BA3563" i="15"/>
  <c r="AV3559" i="15"/>
  <c r="AI3559" i="15"/>
  <c r="AJ3557" i="15" s="1"/>
  <c r="X3559" i="15"/>
  <c r="N3558" i="15"/>
  <c r="O3559" i="15" s="1"/>
  <c r="O3558" i="15" s="1"/>
  <c r="BG3548" i="15"/>
  <c r="BF3548" i="15"/>
  <c r="BE3548" i="15"/>
  <c r="BD3548" i="15"/>
  <c r="BA3548" i="15"/>
  <c r="AV3544" i="15"/>
  <c r="AI3544" i="15"/>
  <c r="X3544" i="15"/>
  <c r="AV3543" i="15"/>
  <c r="AI3543" i="15"/>
  <c r="X3543" i="15"/>
  <c r="AV3542" i="15"/>
  <c r="AI3542" i="15"/>
  <c r="X3542" i="15"/>
  <c r="N3541" i="15"/>
  <c r="AV3531" i="15"/>
  <c r="AI3531" i="15"/>
  <c r="X3531" i="15"/>
  <c r="AV3530" i="15"/>
  <c r="AI3530" i="15"/>
  <c r="X3530" i="15"/>
  <c r="AV3529" i="15"/>
  <c r="AI3529" i="15"/>
  <c r="X3529" i="15"/>
  <c r="AV3528" i="15"/>
  <c r="AI3528" i="15"/>
  <c r="X3528" i="15"/>
  <c r="AV3527" i="15"/>
  <c r="AI3527" i="15"/>
  <c r="X3527" i="15"/>
  <c r="N3526" i="15"/>
  <c r="O3528" i="15" s="1"/>
  <c r="AV3516" i="15"/>
  <c r="AI3516" i="15"/>
  <c r="X3516" i="15"/>
  <c r="AV3515" i="15"/>
  <c r="AI3515" i="15"/>
  <c r="X3515" i="15"/>
  <c r="AV3514" i="15"/>
  <c r="AI3514" i="15"/>
  <c r="X3514" i="15"/>
  <c r="N3513" i="15"/>
  <c r="AV3502" i="15"/>
  <c r="AI3502" i="15"/>
  <c r="X3502" i="15"/>
  <c r="AV3501" i="15"/>
  <c r="AI3501" i="15"/>
  <c r="X3501" i="15"/>
  <c r="AV3500" i="15"/>
  <c r="AI3500" i="15"/>
  <c r="X3500" i="15"/>
  <c r="AV3499" i="15"/>
  <c r="AI3499" i="15"/>
  <c r="X3499" i="15"/>
  <c r="AV3498" i="15"/>
  <c r="AI3498" i="15"/>
  <c r="X3498" i="15"/>
  <c r="AV3497" i="15"/>
  <c r="AI3497" i="15"/>
  <c r="X3497" i="15"/>
  <c r="N3496" i="15"/>
  <c r="O3501" i="15" s="1"/>
  <c r="AV3486" i="15"/>
  <c r="AI3486" i="15"/>
  <c r="X3486" i="15"/>
  <c r="N3485" i="15"/>
  <c r="O3486" i="15" s="1"/>
  <c r="AV3475" i="15"/>
  <c r="AI3475" i="15"/>
  <c r="X3475" i="15"/>
  <c r="AV3474" i="15"/>
  <c r="AI3474" i="15"/>
  <c r="X3474" i="15"/>
  <c r="AV3473" i="15"/>
  <c r="AI3473" i="15"/>
  <c r="X3473" i="15"/>
  <c r="AV3472" i="15"/>
  <c r="AI3472" i="15"/>
  <c r="X3472" i="15"/>
  <c r="AV3471" i="15"/>
  <c r="AI3471" i="15"/>
  <c r="X3471" i="15"/>
  <c r="AV3470" i="15"/>
  <c r="AI3470" i="15"/>
  <c r="X3470" i="15"/>
  <c r="N3469" i="15"/>
  <c r="O3475" i="15" s="1"/>
  <c r="AV3459" i="15"/>
  <c r="AI3459" i="15"/>
  <c r="X3459" i="15"/>
  <c r="AV3458" i="15"/>
  <c r="AI3458" i="15"/>
  <c r="X3458" i="15"/>
  <c r="AV3457" i="15"/>
  <c r="AI3457" i="15"/>
  <c r="X3457" i="15"/>
  <c r="N3456" i="15"/>
  <c r="AV3445" i="15"/>
  <c r="AI3445" i="15"/>
  <c r="X3445" i="15"/>
  <c r="AV3444" i="15"/>
  <c r="AI3444" i="15"/>
  <c r="X3444" i="15"/>
  <c r="N3443" i="15"/>
  <c r="AV3433" i="15"/>
  <c r="AI3433" i="15"/>
  <c r="X3433" i="15"/>
  <c r="AV3432" i="15"/>
  <c r="AI3432" i="15"/>
  <c r="X3432" i="15"/>
  <c r="AV3431" i="15"/>
  <c r="AI3431" i="15"/>
  <c r="X3431" i="15"/>
  <c r="AV3430" i="15"/>
  <c r="AI3430" i="15"/>
  <c r="X3430" i="15"/>
  <c r="N3429" i="15"/>
  <c r="O3431" i="15" s="1"/>
  <c r="AV3417" i="15"/>
  <c r="AI3417" i="15"/>
  <c r="X3417" i="15"/>
  <c r="AV3416" i="15"/>
  <c r="AI3416" i="15"/>
  <c r="X3416" i="15"/>
  <c r="AV3415" i="15"/>
  <c r="AI3415" i="15"/>
  <c r="X3415" i="15"/>
  <c r="AV3414" i="15"/>
  <c r="AI3414" i="15"/>
  <c r="X3414" i="15"/>
  <c r="AV3413" i="15"/>
  <c r="AI3413" i="15"/>
  <c r="X3413" i="15"/>
  <c r="N3412" i="15"/>
  <c r="AV3401" i="15"/>
  <c r="AI3401" i="15"/>
  <c r="X3401" i="15"/>
  <c r="AV3400" i="15"/>
  <c r="AI3400" i="15"/>
  <c r="X3400" i="15"/>
  <c r="N3399" i="15"/>
  <c r="O3401" i="15" s="1"/>
  <c r="AV3389" i="15"/>
  <c r="AI3389" i="15"/>
  <c r="X3389" i="15"/>
  <c r="AV3388" i="15"/>
  <c r="AI3388" i="15"/>
  <c r="X3388" i="15"/>
  <c r="AV3387" i="15"/>
  <c r="AI3387" i="15"/>
  <c r="X3387" i="15"/>
  <c r="AV3386" i="15"/>
  <c r="AI3386" i="15"/>
  <c r="X3386" i="15"/>
  <c r="N3385" i="15"/>
  <c r="AV3373" i="15"/>
  <c r="AW3370" i="15" s="1"/>
  <c r="AW3368" i="15" s="1"/>
  <c r="AI3373" i="15"/>
  <c r="AJ3369" i="15" s="1"/>
  <c r="X3373" i="15"/>
  <c r="N3372" i="15"/>
  <c r="O3373" i="15" s="1"/>
  <c r="AV3361" i="15"/>
  <c r="AI3361" i="15"/>
  <c r="X3361" i="15"/>
  <c r="AV3360" i="15"/>
  <c r="AI3360" i="15"/>
  <c r="X3360" i="15"/>
  <c r="AV3359" i="15"/>
  <c r="AI3359" i="15"/>
  <c r="X3359" i="15"/>
  <c r="AV3358" i="15"/>
  <c r="AI3358" i="15"/>
  <c r="X3358" i="15"/>
  <c r="N3357" i="15"/>
  <c r="O3358" i="15" s="1"/>
  <c r="AV3345" i="15"/>
  <c r="AI3345" i="15"/>
  <c r="X3345" i="15"/>
  <c r="AV3344" i="15"/>
  <c r="AI3344" i="15"/>
  <c r="X3344" i="15"/>
  <c r="AV3343" i="15"/>
  <c r="AI3343" i="15"/>
  <c r="X3343" i="15"/>
  <c r="AV3342" i="15"/>
  <c r="AI3342" i="15"/>
  <c r="X3342" i="15"/>
  <c r="AV3341" i="15"/>
  <c r="AI3341" i="15"/>
  <c r="X3341" i="15"/>
  <c r="AV3340" i="15"/>
  <c r="AI3340" i="15"/>
  <c r="X3340" i="15"/>
  <c r="N3339" i="15"/>
  <c r="BG3328" i="15"/>
  <c r="BF3328" i="15"/>
  <c r="BE3328" i="15"/>
  <c r="BD3328" i="15"/>
  <c r="BA3328" i="15"/>
  <c r="AV3324" i="15"/>
  <c r="AI3324" i="15"/>
  <c r="X3324" i="15"/>
  <c r="AV3323" i="15"/>
  <c r="AI3323" i="15"/>
  <c r="X3323" i="15"/>
  <c r="AV3322" i="15"/>
  <c r="AI3322" i="15"/>
  <c r="X3322" i="15"/>
  <c r="AV3321" i="15"/>
  <c r="AI3321" i="15"/>
  <c r="X3321" i="15"/>
  <c r="AV3320" i="15"/>
  <c r="AI3320" i="15"/>
  <c r="X3320" i="15"/>
  <c r="N3319" i="15"/>
  <c r="BG3309" i="15"/>
  <c r="BF3309" i="15"/>
  <c r="BE3309" i="15"/>
  <c r="BD3309" i="15"/>
  <c r="BA3309" i="15"/>
  <c r="AV3305" i="15"/>
  <c r="AI3305" i="15"/>
  <c r="X3305" i="15"/>
  <c r="AV3304" i="15"/>
  <c r="AI3304" i="15"/>
  <c r="X3304" i="15"/>
  <c r="AV3303" i="15"/>
  <c r="AI3303" i="15"/>
  <c r="X3303" i="15"/>
  <c r="N3302" i="15"/>
  <c r="O3303" i="15" s="1"/>
  <c r="BG3292" i="15"/>
  <c r="BF3292" i="15"/>
  <c r="BE3292" i="15"/>
  <c r="BD3292" i="15"/>
  <c r="BA3292" i="15"/>
  <c r="AV3288" i="15"/>
  <c r="AI3288" i="15"/>
  <c r="X3288" i="15"/>
  <c r="AV3287" i="15"/>
  <c r="AI3287" i="15"/>
  <c r="X3287" i="15"/>
  <c r="AV3286" i="15"/>
  <c r="AI3286" i="15"/>
  <c r="X3286" i="15"/>
  <c r="AV3285" i="15"/>
  <c r="AI3285" i="15"/>
  <c r="X3285" i="15"/>
  <c r="AV3284" i="15"/>
  <c r="AI3284" i="15"/>
  <c r="X3284" i="15"/>
  <c r="AV3283" i="15"/>
  <c r="AI3283" i="15"/>
  <c r="X3283" i="15"/>
  <c r="AV3282" i="15"/>
  <c r="AI3282" i="15"/>
  <c r="X3282" i="15"/>
  <c r="AV3281" i="15"/>
  <c r="AI3281" i="15"/>
  <c r="X3281" i="15"/>
  <c r="AV3280" i="15"/>
  <c r="AI3280" i="15"/>
  <c r="X3280" i="15"/>
  <c r="AV3279" i="15"/>
  <c r="AI3279" i="15"/>
  <c r="X3279" i="15"/>
  <c r="N3278" i="15"/>
  <c r="O3288" i="15" s="1"/>
  <c r="BG3268" i="15"/>
  <c r="BF3268" i="15"/>
  <c r="BE3268" i="15"/>
  <c r="BD3268" i="15"/>
  <c r="BA3268" i="15"/>
  <c r="AV3264" i="15"/>
  <c r="AI3264" i="15"/>
  <c r="X3264" i="15"/>
  <c r="AV3263" i="15"/>
  <c r="AI3263" i="15"/>
  <c r="X3263" i="15"/>
  <c r="AV3262" i="15"/>
  <c r="AI3262" i="15"/>
  <c r="X3262" i="15"/>
  <c r="AV3261" i="15"/>
  <c r="AI3261" i="15"/>
  <c r="X3261" i="15"/>
  <c r="N3260" i="15"/>
  <c r="O3264" i="15" s="1"/>
  <c r="AV3248" i="15"/>
  <c r="AI3248" i="15"/>
  <c r="AJ3244" i="15" s="1"/>
  <c r="X3248" i="15"/>
  <c r="N3247" i="15"/>
  <c r="O3248" i="15" s="1"/>
  <c r="AV3236" i="15"/>
  <c r="AI3236" i="15"/>
  <c r="X3236" i="15"/>
  <c r="AV3235" i="15"/>
  <c r="AI3235" i="15"/>
  <c r="X3235" i="15"/>
  <c r="N3234" i="15"/>
  <c r="O3235" i="15" s="1"/>
  <c r="AV3223" i="15"/>
  <c r="AI3223" i="15"/>
  <c r="X3223" i="15"/>
  <c r="AV3222" i="15"/>
  <c r="AI3222" i="15"/>
  <c r="X3222" i="15"/>
  <c r="N3221" i="15"/>
  <c r="O3222" i="15" s="1"/>
  <c r="AV3212" i="15"/>
  <c r="AI3212" i="15"/>
  <c r="X3212" i="15"/>
  <c r="AV3211" i="15"/>
  <c r="AI3211" i="15"/>
  <c r="X3211" i="15"/>
  <c r="N3210" i="15"/>
  <c r="O3212" i="15" s="1"/>
  <c r="AV3201" i="15"/>
  <c r="AI3201" i="15"/>
  <c r="X3201" i="15"/>
  <c r="AV3200" i="15"/>
  <c r="AI3200" i="15"/>
  <c r="X3200" i="15"/>
  <c r="AV3199" i="15"/>
  <c r="AI3199" i="15"/>
  <c r="X3199" i="15"/>
  <c r="N3198" i="15"/>
  <c r="O3199" i="15" s="1"/>
  <c r="AV3189" i="15"/>
  <c r="AI3189" i="15"/>
  <c r="X3189" i="15"/>
  <c r="AV3188" i="15"/>
  <c r="AI3188" i="15"/>
  <c r="X3188" i="15"/>
  <c r="AV3187" i="15"/>
  <c r="AI3187" i="15"/>
  <c r="X3187" i="15"/>
  <c r="AV3186" i="15"/>
  <c r="AI3186" i="15"/>
  <c r="X3186" i="15"/>
  <c r="AV3185" i="15"/>
  <c r="AI3185" i="15"/>
  <c r="X3185" i="15"/>
  <c r="AV3184" i="15"/>
  <c r="AI3184" i="15"/>
  <c r="X3184" i="15"/>
  <c r="AV3183" i="15"/>
  <c r="AI3183" i="15"/>
  <c r="X3183" i="15"/>
  <c r="AV3182" i="15"/>
  <c r="AI3182" i="15"/>
  <c r="X3182" i="15"/>
  <c r="AV3181" i="15"/>
  <c r="AI3181" i="15"/>
  <c r="X3181" i="15"/>
  <c r="AV3180" i="15"/>
  <c r="AI3180" i="15"/>
  <c r="X3180" i="15"/>
  <c r="N3179" i="15"/>
  <c r="AV3170" i="15"/>
  <c r="AI3170" i="15"/>
  <c r="X3170" i="15"/>
  <c r="AV3169" i="15"/>
  <c r="AI3169" i="15"/>
  <c r="X3169" i="15"/>
  <c r="AV3168" i="15"/>
  <c r="AI3168" i="15"/>
  <c r="X3168" i="15"/>
  <c r="N3167" i="15"/>
  <c r="AV3158" i="15"/>
  <c r="AI3158" i="15"/>
  <c r="X3158" i="15"/>
  <c r="AV3157" i="15"/>
  <c r="AI3157" i="15"/>
  <c r="X3157" i="15"/>
  <c r="AV3156" i="15"/>
  <c r="AI3156" i="15"/>
  <c r="X3156" i="15"/>
  <c r="AV3155" i="15"/>
  <c r="AI3155" i="15"/>
  <c r="X3155" i="15"/>
  <c r="AV3154" i="15"/>
  <c r="AI3154" i="15"/>
  <c r="X3154" i="15"/>
  <c r="AV3153" i="15"/>
  <c r="AI3153" i="15"/>
  <c r="X3153" i="15"/>
  <c r="AV3152" i="15"/>
  <c r="AI3152" i="15"/>
  <c r="X3152" i="15"/>
  <c r="AV3151" i="15"/>
  <c r="AI3151" i="15"/>
  <c r="X3151" i="15"/>
  <c r="AV3150" i="15"/>
  <c r="AI3150" i="15"/>
  <c r="X3150" i="15"/>
  <c r="AV3149" i="15"/>
  <c r="AI3149" i="15"/>
  <c r="X3149" i="15"/>
  <c r="AV3148" i="15"/>
  <c r="AI3148" i="15"/>
  <c r="X3148" i="15"/>
  <c r="AV3147" i="15"/>
  <c r="AI3147" i="15"/>
  <c r="X3147" i="15"/>
  <c r="N3146" i="15"/>
  <c r="AV3135" i="15"/>
  <c r="AI3135" i="15"/>
  <c r="X3135" i="15"/>
  <c r="AV3134" i="15"/>
  <c r="AI3134" i="15"/>
  <c r="X3134" i="15"/>
  <c r="AV3133" i="15"/>
  <c r="AI3133" i="15"/>
  <c r="X3133" i="15"/>
  <c r="AV3132" i="15"/>
  <c r="AI3132" i="15"/>
  <c r="X3132" i="15"/>
  <c r="N3131" i="15"/>
  <c r="O3132" i="15" s="1"/>
  <c r="AV3122" i="15"/>
  <c r="AI3122" i="15"/>
  <c r="X3122" i="15"/>
  <c r="AV3121" i="15"/>
  <c r="AI3121" i="15"/>
  <c r="X3121" i="15"/>
  <c r="AV3120" i="15"/>
  <c r="AI3120" i="15"/>
  <c r="X3120" i="15"/>
  <c r="N3119" i="15"/>
  <c r="O3120" i="15" s="1"/>
  <c r="AV3110" i="15"/>
  <c r="AW3107" i="15" s="1"/>
  <c r="AW3105" i="15" s="1"/>
  <c r="AI3110" i="15"/>
  <c r="AJ3106" i="15" s="1"/>
  <c r="X3110" i="15"/>
  <c r="Y3107" i="15" s="1"/>
  <c r="N3109" i="15"/>
  <c r="O3110" i="15" s="1"/>
  <c r="AV3099" i="15"/>
  <c r="AI3099" i="15"/>
  <c r="X3099" i="15"/>
  <c r="AV3098" i="15"/>
  <c r="AI3098" i="15"/>
  <c r="X3098" i="15"/>
  <c r="AV3097" i="15"/>
  <c r="AI3097" i="15"/>
  <c r="X3097" i="15"/>
  <c r="AV3096" i="15"/>
  <c r="AI3096" i="15"/>
  <c r="X3096" i="15"/>
  <c r="AV3095" i="15"/>
  <c r="AI3095" i="15"/>
  <c r="X3095" i="15"/>
  <c r="N3094" i="15"/>
  <c r="O3095" i="15" s="1"/>
  <c r="BG3084" i="15"/>
  <c r="BA3084" i="15"/>
  <c r="BG3080" i="15"/>
  <c r="BA3080" i="15"/>
  <c r="BG3076" i="15"/>
  <c r="BA3076" i="15"/>
  <c r="BG3072" i="15"/>
  <c r="BA3072" i="15"/>
  <c r="AV3068" i="15"/>
  <c r="AI3068" i="15"/>
  <c r="X3068" i="15"/>
  <c r="AV3067" i="15"/>
  <c r="AI3067" i="15"/>
  <c r="X3067" i="15"/>
  <c r="AV3066" i="15"/>
  <c r="AI3066" i="15"/>
  <c r="X3066" i="15"/>
  <c r="AV3065" i="15"/>
  <c r="AI3065" i="15"/>
  <c r="X3065" i="15"/>
  <c r="AV3064" i="15"/>
  <c r="AI3064" i="15"/>
  <c r="X3064" i="15"/>
  <c r="AV3063" i="15"/>
  <c r="AI3063" i="15"/>
  <c r="X3063" i="15"/>
  <c r="AV3062" i="15"/>
  <c r="AI3062" i="15"/>
  <c r="X3062" i="15"/>
  <c r="AV3061" i="15"/>
  <c r="AI3061" i="15"/>
  <c r="X3061" i="15"/>
  <c r="AV3060" i="15"/>
  <c r="AI3060" i="15"/>
  <c r="X3060" i="15"/>
  <c r="AV3059" i="15"/>
  <c r="AI3059" i="15"/>
  <c r="X3059" i="15"/>
  <c r="AV3058" i="15"/>
  <c r="AI3058" i="15"/>
  <c r="X3058" i="15"/>
  <c r="AV3057" i="15"/>
  <c r="AI3057" i="15"/>
  <c r="X3057" i="15"/>
  <c r="AV3056" i="15"/>
  <c r="AI3056" i="15"/>
  <c r="X3056" i="15"/>
  <c r="AV3055" i="15"/>
  <c r="AI3055" i="15"/>
  <c r="X3055" i="15"/>
  <c r="AV3054" i="15"/>
  <c r="AI3054" i="15"/>
  <c r="X3054" i="15"/>
  <c r="AV3053" i="15"/>
  <c r="AI3053" i="15"/>
  <c r="X3053" i="15"/>
  <c r="AV3052" i="15"/>
  <c r="AI3052" i="15"/>
  <c r="X3052" i="15"/>
  <c r="AV3051" i="15"/>
  <c r="AI3051" i="15"/>
  <c r="X3051" i="15"/>
  <c r="AV3050" i="15"/>
  <c r="AI3050" i="15"/>
  <c r="X3050" i="15"/>
  <c r="AV3049" i="15"/>
  <c r="AI3049" i="15"/>
  <c r="X3049" i="15"/>
  <c r="AV3048" i="15"/>
  <c r="AI3048" i="15"/>
  <c r="X3048" i="15"/>
  <c r="AV3047" i="15"/>
  <c r="AI3047" i="15"/>
  <c r="X3047" i="15"/>
  <c r="AV3046" i="15"/>
  <c r="AI3046" i="15"/>
  <c r="X3046" i="15"/>
  <c r="AV3045" i="15"/>
  <c r="AI3045" i="15"/>
  <c r="X3045" i="15"/>
  <c r="AV3044" i="15"/>
  <c r="AI3044" i="15"/>
  <c r="X3044" i="15"/>
  <c r="AV3043" i="15"/>
  <c r="AI3043" i="15"/>
  <c r="X3043" i="15"/>
  <c r="N3042" i="15"/>
  <c r="O3061" i="15" s="1"/>
  <c r="AV3032" i="15"/>
  <c r="AI3032" i="15"/>
  <c r="X3032" i="15"/>
  <c r="AV3031" i="15"/>
  <c r="AI3031" i="15"/>
  <c r="X3031" i="15"/>
  <c r="AV3030" i="15"/>
  <c r="AI3030" i="15"/>
  <c r="X3030" i="15"/>
  <c r="AV3025" i="15"/>
  <c r="AI3025" i="15"/>
  <c r="X3025" i="15"/>
  <c r="N3024" i="15"/>
  <c r="AV3013" i="15"/>
  <c r="AI3013" i="15"/>
  <c r="X3013" i="15"/>
  <c r="AV3012" i="15"/>
  <c r="AI3012" i="15"/>
  <c r="X3012" i="15"/>
  <c r="AV3002" i="15"/>
  <c r="AI3002" i="15"/>
  <c r="X3002" i="15"/>
  <c r="AV3001" i="15"/>
  <c r="AI3001" i="15"/>
  <c r="X3001" i="15"/>
  <c r="AV3000" i="15"/>
  <c r="AI3000" i="15"/>
  <c r="X3000" i="15"/>
  <c r="AV2999" i="15"/>
  <c r="AI2999" i="15"/>
  <c r="X2999" i="15"/>
  <c r="AV2998" i="15"/>
  <c r="AI2998" i="15"/>
  <c r="X2998" i="15"/>
  <c r="AV2997" i="15"/>
  <c r="AI2997" i="15"/>
  <c r="X2997" i="15"/>
  <c r="N2996" i="15"/>
  <c r="AV2987" i="15"/>
  <c r="AI2987" i="15"/>
  <c r="X2987" i="15"/>
  <c r="AV2986" i="15"/>
  <c r="AI2986" i="15"/>
  <c r="X2986" i="15"/>
  <c r="AV2985" i="15"/>
  <c r="AI2985" i="15"/>
  <c r="X2985" i="15"/>
  <c r="N2984" i="15"/>
  <c r="AV2975" i="15"/>
  <c r="AI2975" i="15"/>
  <c r="X2975" i="15"/>
  <c r="AV2974" i="15"/>
  <c r="AI2974" i="15"/>
  <c r="X2974" i="15"/>
  <c r="AV2973" i="15"/>
  <c r="AI2973" i="15"/>
  <c r="X2973" i="15"/>
  <c r="AV2972" i="15"/>
  <c r="AI2972" i="15"/>
  <c r="X2972" i="15"/>
  <c r="AV2971" i="15"/>
  <c r="AI2971" i="15"/>
  <c r="X2971" i="15"/>
  <c r="AV2970" i="15"/>
  <c r="AI2970" i="15"/>
  <c r="X2970" i="15"/>
  <c r="AV2969" i="15"/>
  <c r="AI2969" i="15"/>
  <c r="X2969" i="15"/>
  <c r="AV2968" i="15"/>
  <c r="AI2968" i="15"/>
  <c r="X2968" i="15"/>
  <c r="AV2967" i="15"/>
  <c r="AI2967" i="15"/>
  <c r="X2967" i="15"/>
  <c r="AV2966" i="15"/>
  <c r="AI2966" i="15"/>
  <c r="X2966" i="15"/>
  <c r="N2965" i="15"/>
  <c r="AV2954" i="15"/>
  <c r="AI2954" i="15"/>
  <c r="X2954" i="15"/>
  <c r="AV2953" i="15"/>
  <c r="AI2953" i="15"/>
  <c r="X2953" i="15"/>
  <c r="AV2952" i="15"/>
  <c r="AI2952" i="15"/>
  <c r="X2952" i="15"/>
  <c r="AV2951" i="15"/>
  <c r="AI2951" i="15"/>
  <c r="X2951" i="15"/>
  <c r="AV2950" i="15"/>
  <c r="AI2950" i="15"/>
  <c r="X2950" i="15"/>
  <c r="AV2949" i="15"/>
  <c r="AI2949" i="15"/>
  <c r="X2949" i="15"/>
  <c r="N2948" i="15"/>
  <c r="BG2938" i="15"/>
  <c r="BF2938" i="15"/>
  <c r="BE2938" i="15"/>
  <c r="BD2938" i="15"/>
  <c r="BA2938" i="15"/>
  <c r="BG2934" i="15"/>
  <c r="BF2934" i="15"/>
  <c r="BE2934" i="15"/>
  <c r="BD2934" i="15"/>
  <c r="BA2934" i="15"/>
  <c r="AV2930" i="15"/>
  <c r="AI2930" i="15"/>
  <c r="X2930" i="15"/>
  <c r="AV2929" i="15"/>
  <c r="AI2929" i="15"/>
  <c r="X2929" i="15"/>
  <c r="AV2928" i="15"/>
  <c r="AI2928" i="15"/>
  <c r="X2928" i="15"/>
  <c r="AV2927" i="15"/>
  <c r="AI2927" i="15"/>
  <c r="X2927" i="15"/>
  <c r="AV2926" i="15"/>
  <c r="AI2926" i="15"/>
  <c r="X2926" i="15"/>
  <c r="AV2925" i="15"/>
  <c r="AI2925" i="15"/>
  <c r="X2925" i="15"/>
  <c r="AV2924" i="15"/>
  <c r="AI2924" i="15"/>
  <c r="X2924" i="15"/>
  <c r="N2922" i="15"/>
  <c r="O2927" i="15" s="1"/>
  <c r="BG2912" i="15"/>
  <c r="BA2912" i="15"/>
  <c r="AV2908" i="15"/>
  <c r="AI2908" i="15"/>
  <c r="X2908" i="15"/>
  <c r="AV2907" i="15"/>
  <c r="AI2907" i="15"/>
  <c r="X2907" i="15"/>
  <c r="AV2906" i="15"/>
  <c r="AI2906" i="15"/>
  <c r="X2906" i="15"/>
  <c r="AV2905" i="15"/>
  <c r="AI2905" i="15"/>
  <c r="X2905" i="15"/>
  <c r="N2904" i="15"/>
  <c r="O2908" i="15" s="1"/>
  <c r="BG2894" i="15"/>
  <c r="BA2894" i="15"/>
  <c r="AV2889" i="15"/>
  <c r="AW2884" i="15" s="1"/>
  <c r="AI2889" i="15"/>
  <c r="AJ2884" i="15" s="1"/>
  <c r="X2889" i="15"/>
  <c r="N2887" i="15"/>
  <c r="O2889" i="15" s="1"/>
  <c r="BG2877" i="15"/>
  <c r="BA2877" i="15"/>
  <c r="AV2873" i="15"/>
  <c r="AI2873" i="15"/>
  <c r="X2873" i="15"/>
  <c r="AV2872" i="15"/>
  <c r="AI2872" i="15"/>
  <c r="X2872" i="15"/>
  <c r="AV2871" i="15"/>
  <c r="AI2871" i="15"/>
  <c r="X2871" i="15"/>
  <c r="N2870" i="15"/>
  <c r="O2873" i="15" s="1"/>
  <c r="BG2860" i="15"/>
  <c r="BA2860" i="15"/>
  <c r="BG2856" i="15"/>
  <c r="BA2856" i="15"/>
  <c r="AV2852" i="15"/>
  <c r="AI2852" i="15"/>
  <c r="X2852" i="15"/>
  <c r="AV2851" i="15"/>
  <c r="AI2851" i="15"/>
  <c r="X2851" i="15"/>
  <c r="AV2850" i="15"/>
  <c r="AI2850" i="15"/>
  <c r="X2850" i="15"/>
  <c r="AV2849" i="15"/>
  <c r="AI2849" i="15"/>
  <c r="X2849" i="15"/>
  <c r="AV2848" i="15"/>
  <c r="AI2848" i="15"/>
  <c r="X2848" i="15"/>
  <c r="AV2847" i="15"/>
  <c r="AI2847" i="15"/>
  <c r="X2847" i="15"/>
  <c r="AV2846" i="15"/>
  <c r="AI2846" i="15"/>
  <c r="X2846" i="15"/>
  <c r="AV2844" i="15"/>
  <c r="AI2844" i="15"/>
  <c r="X2844" i="15"/>
  <c r="AV2843" i="15"/>
  <c r="AI2843" i="15"/>
  <c r="X2843" i="15"/>
  <c r="N2842" i="15"/>
  <c r="O2852" i="15" s="1"/>
  <c r="BG2832" i="15"/>
  <c r="BA2832" i="15"/>
  <c r="AV2828" i="15"/>
  <c r="AI2828" i="15"/>
  <c r="X2828" i="15"/>
  <c r="AV2827" i="15"/>
  <c r="AI2827" i="15"/>
  <c r="X2827" i="15"/>
  <c r="AV2826" i="15"/>
  <c r="AI2826" i="15"/>
  <c r="X2826" i="15"/>
  <c r="AV2825" i="15"/>
  <c r="AI2825" i="15"/>
  <c r="X2825" i="15"/>
  <c r="AV2824" i="15"/>
  <c r="AI2824" i="15"/>
  <c r="X2824" i="15"/>
  <c r="AV2823" i="15"/>
  <c r="AI2823" i="15"/>
  <c r="X2823" i="15"/>
  <c r="AV2822" i="15"/>
  <c r="AI2822" i="15"/>
  <c r="X2822" i="15"/>
  <c r="AV2821" i="15"/>
  <c r="AI2821" i="15"/>
  <c r="X2821" i="15"/>
  <c r="N2820" i="15"/>
  <c r="O2825" i="15" s="1"/>
  <c r="AV2810" i="15"/>
  <c r="AI2810" i="15"/>
  <c r="AJ2808" i="15" s="1"/>
  <c r="X2810" i="15"/>
  <c r="Y2808" i="15" s="1"/>
  <c r="N2809" i="15"/>
  <c r="O2810" i="15" s="1"/>
  <c r="BG2799" i="15"/>
  <c r="BA2799" i="15"/>
  <c r="BG2795" i="15"/>
  <c r="BA2795" i="15"/>
  <c r="AV2791" i="15"/>
  <c r="AI2791" i="15"/>
  <c r="X2791" i="15"/>
  <c r="Y2789" i="15" s="1"/>
  <c r="N2790" i="15"/>
  <c r="O2791" i="15" s="1"/>
  <c r="BG2780" i="15"/>
  <c r="BA2780" i="15"/>
  <c r="AV2776" i="15"/>
  <c r="AI2776" i="15"/>
  <c r="X2776" i="15"/>
  <c r="AV2775" i="15"/>
  <c r="AI2775" i="15"/>
  <c r="X2775" i="15"/>
  <c r="AV2774" i="15"/>
  <c r="AI2774" i="15"/>
  <c r="X2774" i="15"/>
  <c r="N2773" i="15"/>
  <c r="BG2763" i="15"/>
  <c r="BA2763" i="15"/>
  <c r="AV2759" i="15"/>
  <c r="AI2759" i="15"/>
  <c r="X2759" i="15"/>
  <c r="AV2758" i="15"/>
  <c r="AI2758" i="15"/>
  <c r="X2758" i="15"/>
  <c r="AV2757" i="15"/>
  <c r="AI2757" i="15"/>
  <c r="X2757" i="15"/>
  <c r="AV2756" i="15"/>
  <c r="AI2756" i="15"/>
  <c r="X2756" i="15"/>
  <c r="AV2755" i="15"/>
  <c r="AI2755" i="15"/>
  <c r="X2755" i="15"/>
  <c r="AV2754" i="15"/>
  <c r="AI2754" i="15"/>
  <c r="X2754" i="15"/>
  <c r="AV2753" i="15"/>
  <c r="AI2753" i="15"/>
  <c r="X2753" i="15"/>
  <c r="AV2752" i="15"/>
  <c r="AI2752" i="15"/>
  <c r="X2752" i="15"/>
  <c r="N2751" i="15"/>
  <c r="O2756" i="15" s="1"/>
  <c r="BG2741" i="15"/>
  <c r="BA2741" i="15"/>
  <c r="AX2734" i="15"/>
  <c r="AK2734" i="15"/>
  <c r="Z2734" i="15"/>
  <c r="O2734" i="15"/>
  <c r="N2734" i="15"/>
  <c r="AW2733" i="15"/>
  <c r="AJ2733" i="15"/>
  <c r="Y2733" i="15"/>
  <c r="AW2732" i="15"/>
  <c r="AJ2732" i="15"/>
  <c r="Y2732" i="15"/>
  <c r="AW2731" i="15"/>
  <c r="AJ2731" i="15"/>
  <c r="Y2731" i="15"/>
  <c r="BG2724" i="15"/>
  <c r="BA2724" i="15"/>
  <c r="AV2720" i="15"/>
  <c r="AI2720" i="15"/>
  <c r="X2720" i="15"/>
  <c r="AV2719" i="15"/>
  <c r="AI2719" i="15"/>
  <c r="X2719" i="15"/>
  <c r="AV2718" i="15"/>
  <c r="AI2718" i="15"/>
  <c r="X2718" i="15"/>
  <c r="AV2717" i="15"/>
  <c r="AI2717" i="15"/>
  <c r="X2717" i="15"/>
  <c r="AV2716" i="15"/>
  <c r="AI2716" i="15"/>
  <c r="X2716" i="15"/>
  <c r="AV2715" i="15"/>
  <c r="AI2715" i="15"/>
  <c r="X2715" i="15"/>
  <c r="AV2714" i="15"/>
  <c r="AI2714" i="15"/>
  <c r="X2714" i="15"/>
  <c r="AV2713" i="15"/>
  <c r="AI2713" i="15"/>
  <c r="X2713" i="15"/>
  <c r="N2712" i="15"/>
  <c r="O2718" i="15" s="1"/>
  <c r="AV2700" i="15"/>
  <c r="AI2700" i="15"/>
  <c r="X2700" i="15"/>
  <c r="AV2699" i="15"/>
  <c r="AI2699" i="15"/>
  <c r="X2699" i="15"/>
  <c r="AV2698" i="15"/>
  <c r="AI2698" i="15"/>
  <c r="X2698" i="15"/>
  <c r="AV2697" i="15"/>
  <c r="AI2697" i="15"/>
  <c r="X2697" i="15"/>
  <c r="N2696" i="15"/>
  <c r="O2697" i="15" s="1"/>
  <c r="AV2684" i="15"/>
  <c r="AI2684" i="15"/>
  <c r="AJ2681" i="15" s="1"/>
  <c r="X2684" i="15"/>
  <c r="Y2682" i="15" s="1"/>
  <c r="N2683" i="15"/>
  <c r="O2684" i="15" s="1"/>
  <c r="AV2672" i="15"/>
  <c r="AI2672" i="15"/>
  <c r="X2672" i="15"/>
  <c r="AV2671" i="15"/>
  <c r="AI2671" i="15"/>
  <c r="X2671" i="15"/>
  <c r="N2670" i="15"/>
  <c r="O2671" i="15" s="1"/>
  <c r="AV2659" i="15"/>
  <c r="AI2659" i="15"/>
  <c r="X2659" i="15"/>
  <c r="AV2658" i="15"/>
  <c r="AI2658" i="15"/>
  <c r="X2658" i="15"/>
  <c r="AV2657" i="15"/>
  <c r="AI2657" i="15"/>
  <c r="X2657" i="15"/>
  <c r="AV2656" i="15"/>
  <c r="AI2656" i="15"/>
  <c r="X2656" i="15"/>
  <c r="N2655" i="15"/>
  <c r="AV2646" i="15"/>
  <c r="AI2646" i="15"/>
  <c r="X2646" i="15"/>
  <c r="AV2645" i="15"/>
  <c r="AI2645" i="15"/>
  <c r="X2645" i="15"/>
  <c r="AV2644" i="15"/>
  <c r="AI2644" i="15"/>
  <c r="X2644" i="15"/>
  <c r="AV2643" i="15"/>
  <c r="AI2643" i="15"/>
  <c r="X2643" i="15"/>
  <c r="AV2642" i="15"/>
  <c r="AI2642" i="15"/>
  <c r="X2642" i="15"/>
  <c r="AV2641" i="15"/>
  <c r="AI2641" i="15"/>
  <c r="X2641" i="15"/>
  <c r="N2640" i="15"/>
  <c r="AV2631" i="15"/>
  <c r="AI2631" i="15"/>
  <c r="X2631" i="15"/>
  <c r="AV2630" i="15"/>
  <c r="AI2630" i="15"/>
  <c r="X2630" i="15"/>
  <c r="AV2629" i="15"/>
  <c r="AI2629" i="15"/>
  <c r="X2629" i="15"/>
  <c r="N2628" i="15"/>
  <c r="AV2617" i="15"/>
  <c r="AI2617" i="15"/>
  <c r="X2617" i="15"/>
  <c r="AV2616" i="15"/>
  <c r="AI2616" i="15"/>
  <c r="X2616" i="15"/>
  <c r="AV2615" i="15"/>
  <c r="AI2615" i="15"/>
  <c r="X2615" i="15"/>
  <c r="N2614" i="15"/>
  <c r="AV2604" i="15"/>
  <c r="AI2604" i="15"/>
  <c r="X2604" i="15"/>
  <c r="AV2603" i="15"/>
  <c r="AI2603" i="15"/>
  <c r="X2603" i="15"/>
  <c r="AV2602" i="15"/>
  <c r="AI2602" i="15"/>
  <c r="X2602" i="15"/>
  <c r="AV2601" i="15"/>
  <c r="AI2601" i="15"/>
  <c r="X2601" i="15"/>
  <c r="AV2600" i="15"/>
  <c r="AI2600" i="15"/>
  <c r="X2600" i="15"/>
  <c r="AV2599" i="15"/>
  <c r="AI2599" i="15"/>
  <c r="X2599" i="15"/>
  <c r="AV2598" i="15"/>
  <c r="AI2598" i="15"/>
  <c r="X2598" i="15"/>
  <c r="AV2597" i="15"/>
  <c r="AI2597" i="15"/>
  <c r="X2597" i="15"/>
  <c r="AV2596" i="15"/>
  <c r="AI2596" i="15"/>
  <c r="X2596" i="15"/>
  <c r="AV2595" i="15"/>
  <c r="AI2595" i="15"/>
  <c r="X2595" i="15"/>
  <c r="AV2594" i="15"/>
  <c r="AI2594" i="15"/>
  <c r="X2594" i="15"/>
  <c r="AV2593" i="15"/>
  <c r="AI2593" i="15"/>
  <c r="X2593" i="15"/>
  <c r="AV2592" i="15"/>
  <c r="AI2592" i="15"/>
  <c r="X2592" i="15"/>
  <c r="AV2591" i="15"/>
  <c r="AI2591" i="15"/>
  <c r="X2591" i="15"/>
  <c r="N2590" i="15"/>
  <c r="O2601" i="15" s="1"/>
  <c r="AV2580" i="15"/>
  <c r="AI2580" i="15"/>
  <c r="X2580" i="15"/>
  <c r="AV2579" i="15"/>
  <c r="AI2579" i="15"/>
  <c r="X2579" i="15"/>
  <c r="AV2578" i="15"/>
  <c r="AI2578" i="15"/>
  <c r="X2578" i="15"/>
  <c r="AV2577" i="15"/>
  <c r="AI2577" i="15"/>
  <c r="X2577" i="15"/>
  <c r="AV2576" i="15"/>
  <c r="AI2576" i="15"/>
  <c r="X2576" i="15"/>
  <c r="AV2575" i="15"/>
  <c r="AI2575" i="15"/>
  <c r="X2575" i="15"/>
  <c r="AV2574" i="15"/>
  <c r="AI2574" i="15"/>
  <c r="X2574" i="15"/>
  <c r="AV2573" i="15"/>
  <c r="AI2573" i="15"/>
  <c r="X2573" i="15"/>
  <c r="AV2572" i="15"/>
  <c r="AI2572" i="15"/>
  <c r="X2572" i="15"/>
  <c r="AV2571" i="15"/>
  <c r="AI2571" i="15"/>
  <c r="X2571" i="15"/>
  <c r="AV2570" i="15"/>
  <c r="AI2570" i="15"/>
  <c r="X2570" i="15"/>
  <c r="AV2569" i="15"/>
  <c r="AI2569" i="15"/>
  <c r="X2569" i="15"/>
  <c r="AV2568" i="15"/>
  <c r="AI2568" i="15"/>
  <c r="X2568" i="15"/>
  <c r="AV2567" i="15"/>
  <c r="AI2567" i="15"/>
  <c r="X2567" i="15"/>
  <c r="AV2566" i="15"/>
  <c r="AI2566" i="15"/>
  <c r="X2566" i="15"/>
  <c r="AV2565" i="15"/>
  <c r="AI2565" i="15"/>
  <c r="X2565" i="15"/>
  <c r="AV2564" i="15"/>
  <c r="AI2564" i="15"/>
  <c r="X2564" i="15"/>
  <c r="AV2563" i="15"/>
  <c r="AI2563" i="15"/>
  <c r="X2563" i="15"/>
  <c r="AV2562" i="15"/>
  <c r="AI2562" i="15"/>
  <c r="X2562" i="15"/>
  <c r="AV2561" i="15"/>
  <c r="AI2561" i="15"/>
  <c r="X2561" i="15"/>
  <c r="AV2560" i="15"/>
  <c r="AI2560" i="15"/>
  <c r="X2560" i="15"/>
  <c r="AV2559" i="15"/>
  <c r="AI2559" i="15"/>
  <c r="X2559" i="15"/>
  <c r="AV2558" i="15"/>
  <c r="AI2558" i="15"/>
  <c r="X2558" i="15"/>
  <c r="AV2557" i="15"/>
  <c r="AI2557" i="15"/>
  <c r="X2557" i="15"/>
  <c r="AV2556" i="15"/>
  <c r="AI2556" i="15"/>
  <c r="X2556" i="15"/>
  <c r="AV2555" i="15"/>
  <c r="AI2555" i="15"/>
  <c r="X2555" i="15"/>
  <c r="AV2554" i="15"/>
  <c r="AI2554" i="15"/>
  <c r="X2554" i="15"/>
  <c r="N2553" i="15"/>
  <c r="O2554" i="15" s="1"/>
  <c r="AV2543" i="15"/>
  <c r="AI2543" i="15"/>
  <c r="X2543" i="15"/>
  <c r="AV2542" i="15"/>
  <c r="AI2542" i="15"/>
  <c r="X2542" i="15"/>
  <c r="AV2541" i="15"/>
  <c r="AI2541" i="15"/>
  <c r="X2541" i="15"/>
  <c r="N2540" i="15"/>
  <c r="AV2531" i="15"/>
  <c r="AI2531" i="15"/>
  <c r="X2531" i="15"/>
  <c r="AV2530" i="15"/>
  <c r="AI2530" i="15"/>
  <c r="X2530" i="15"/>
  <c r="AV2529" i="15"/>
  <c r="AI2529" i="15"/>
  <c r="X2529" i="15"/>
  <c r="N2528" i="15"/>
  <c r="AV2519" i="15"/>
  <c r="AI2519" i="15"/>
  <c r="X2519" i="15"/>
  <c r="AV2518" i="15"/>
  <c r="AI2518" i="15"/>
  <c r="X2518" i="15"/>
  <c r="AV2517" i="15"/>
  <c r="AI2517" i="15"/>
  <c r="X2517" i="15"/>
  <c r="AV2516" i="15"/>
  <c r="AI2516" i="15"/>
  <c r="X2516" i="15"/>
  <c r="AV2515" i="15"/>
  <c r="AI2515" i="15"/>
  <c r="X2515" i="15"/>
  <c r="AV2514" i="15"/>
  <c r="AI2514" i="15"/>
  <c r="X2514" i="15"/>
  <c r="AV2513" i="15"/>
  <c r="AI2513" i="15"/>
  <c r="X2513" i="15"/>
  <c r="AV2512" i="15"/>
  <c r="AI2512" i="15"/>
  <c r="X2512" i="15"/>
  <c r="AV2511" i="15"/>
  <c r="AI2511" i="15"/>
  <c r="X2511" i="15"/>
  <c r="AV2510" i="15"/>
  <c r="AI2510" i="15"/>
  <c r="X2510" i="15"/>
  <c r="N2509" i="15"/>
  <c r="AV2500" i="15"/>
  <c r="AI2500" i="15"/>
  <c r="X2500" i="15"/>
  <c r="AV2499" i="15"/>
  <c r="AI2499" i="15"/>
  <c r="X2499" i="15"/>
  <c r="AV2498" i="15"/>
  <c r="AI2498" i="15"/>
  <c r="X2498" i="15"/>
  <c r="N2497" i="15"/>
  <c r="AV2487" i="15"/>
  <c r="AW2484" i="15" s="1"/>
  <c r="AW2482" i="15" s="1"/>
  <c r="AI2487" i="15"/>
  <c r="AJ2483" i="15" s="1"/>
  <c r="X2487" i="15"/>
  <c r="Y2485" i="15" s="1"/>
  <c r="N2486" i="15"/>
  <c r="O2487" i="15" s="1"/>
  <c r="AV2476" i="15"/>
  <c r="AI2476" i="15"/>
  <c r="X2476" i="15"/>
  <c r="AV2475" i="15"/>
  <c r="AI2475" i="15"/>
  <c r="X2475" i="15"/>
  <c r="AV2474" i="15"/>
  <c r="AI2474" i="15"/>
  <c r="X2474" i="15"/>
  <c r="AV2473" i="15"/>
  <c r="AI2473" i="15"/>
  <c r="X2473" i="15"/>
  <c r="AV2472" i="15"/>
  <c r="AI2472" i="15"/>
  <c r="X2472" i="15"/>
  <c r="AV2471" i="15"/>
  <c r="AI2471" i="15"/>
  <c r="X2471" i="15"/>
  <c r="N2470" i="15"/>
  <c r="O2471" i="15" s="1"/>
  <c r="BG2460" i="15"/>
  <c r="BA2460" i="15"/>
  <c r="AV2455" i="15"/>
  <c r="AI2455" i="15"/>
  <c r="X2455" i="15"/>
  <c r="AV2454" i="15"/>
  <c r="AI2454" i="15"/>
  <c r="X2454" i="15"/>
  <c r="N2453" i="15"/>
  <c r="O2455" i="15" s="1"/>
  <c r="AV2443" i="15"/>
  <c r="AI2443" i="15"/>
  <c r="X2443" i="15"/>
  <c r="AV2442" i="15"/>
  <c r="AI2442" i="15"/>
  <c r="X2442" i="15"/>
  <c r="AV2441" i="15"/>
  <c r="AI2441" i="15"/>
  <c r="X2441" i="15"/>
  <c r="AV2440" i="15"/>
  <c r="AI2440" i="15"/>
  <c r="X2440" i="15"/>
  <c r="AV2439" i="15"/>
  <c r="AI2439" i="15"/>
  <c r="X2439" i="15"/>
  <c r="AV2438" i="15"/>
  <c r="AI2438" i="15"/>
  <c r="X2438" i="15"/>
  <c r="AV2437" i="15"/>
  <c r="AI2437" i="15"/>
  <c r="X2437" i="15"/>
  <c r="N2436" i="15"/>
  <c r="O2438" i="15" s="1"/>
  <c r="AV2426" i="15"/>
  <c r="AI2426" i="15"/>
  <c r="X2426" i="15"/>
  <c r="AV2425" i="15"/>
  <c r="AI2425" i="15"/>
  <c r="X2425" i="15"/>
  <c r="AV2424" i="15"/>
  <c r="AI2424" i="15"/>
  <c r="X2424" i="15"/>
  <c r="AV2423" i="15"/>
  <c r="AI2423" i="15"/>
  <c r="X2423" i="15"/>
  <c r="AV2422" i="15"/>
  <c r="AI2422" i="15"/>
  <c r="X2422" i="15"/>
  <c r="AV2421" i="15"/>
  <c r="AI2421" i="15"/>
  <c r="X2421" i="15"/>
  <c r="N2420" i="15"/>
  <c r="O2426" i="15" s="1"/>
  <c r="AV2410" i="15"/>
  <c r="AI2410" i="15"/>
  <c r="X2410" i="15"/>
  <c r="AV2409" i="15"/>
  <c r="AI2409" i="15"/>
  <c r="X2409" i="15"/>
  <c r="AV2408" i="15"/>
  <c r="AI2408" i="15"/>
  <c r="X2408" i="15"/>
  <c r="AV2407" i="15"/>
  <c r="AI2407" i="15"/>
  <c r="X2407" i="15"/>
  <c r="AV2406" i="15"/>
  <c r="AI2406" i="15"/>
  <c r="X2406" i="15"/>
  <c r="AV2405" i="15"/>
  <c r="AI2405" i="15"/>
  <c r="X2405" i="15"/>
  <c r="AV2404" i="15"/>
  <c r="AI2404" i="15"/>
  <c r="X2404" i="15"/>
  <c r="AV2403" i="15"/>
  <c r="AI2403" i="15"/>
  <c r="X2403" i="15"/>
  <c r="AV2402" i="15"/>
  <c r="AI2402" i="15"/>
  <c r="X2402" i="15"/>
  <c r="AV2401" i="15"/>
  <c r="AI2401" i="15"/>
  <c r="X2401" i="15"/>
  <c r="AV2400" i="15"/>
  <c r="AI2400" i="15"/>
  <c r="X2400" i="15"/>
  <c r="AV2399" i="15"/>
  <c r="AI2399" i="15"/>
  <c r="X2399" i="15"/>
  <c r="AV2398" i="15"/>
  <c r="AI2398" i="15"/>
  <c r="X2398" i="15"/>
  <c r="AV2397" i="15"/>
  <c r="AI2397" i="15"/>
  <c r="X2397" i="15"/>
  <c r="N2396" i="15"/>
  <c r="O2410" i="15" s="1"/>
  <c r="AV2384" i="15"/>
  <c r="AI2384" i="15"/>
  <c r="X2384" i="15"/>
  <c r="AV2383" i="15"/>
  <c r="AI2383" i="15"/>
  <c r="X2383" i="15"/>
  <c r="N2382" i="15"/>
  <c r="O2384" i="15" s="1"/>
  <c r="AV2371" i="15"/>
  <c r="AI2371" i="15"/>
  <c r="X2371" i="15"/>
  <c r="AV2370" i="15"/>
  <c r="AI2370" i="15"/>
  <c r="X2370" i="15"/>
  <c r="N2369" i="15"/>
  <c r="AV2357" i="15"/>
  <c r="AI2357" i="15"/>
  <c r="X2357" i="15"/>
  <c r="AV2356" i="15"/>
  <c r="AI2356" i="15"/>
  <c r="X2356" i="15"/>
  <c r="AV2355" i="15"/>
  <c r="AI2355" i="15"/>
  <c r="X2355" i="15"/>
  <c r="AV2354" i="15"/>
  <c r="AI2354" i="15"/>
  <c r="X2354" i="15"/>
  <c r="N2353" i="15"/>
  <c r="O2356" i="15" s="1"/>
  <c r="AV2342" i="15"/>
  <c r="AI2342" i="15"/>
  <c r="X2342" i="15"/>
  <c r="AV2341" i="15"/>
  <c r="AI2341" i="15"/>
  <c r="X2341" i="15"/>
  <c r="N2340" i="15"/>
  <c r="O2342" i="15" s="1"/>
  <c r="AV2330" i="15"/>
  <c r="AI2330" i="15"/>
  <c r="X2330" i="15"/>
  <c r="AV2329" i="15"/>
  <c r="AI2329" i="15"/>
  <c r="X2329" i="15"/>
  <c r="AV2328" i="15"/>
  <c r="AI2328" i="15"/>
  <c r="X2328" i="15"/>
  <c r="AV2327" i="15"/>
  <c r="AI2327" i="15"/>
  <c r="X2327" i="15"/>
  <c r="AV2326" i="15"/>
  <c r="AI2326" i="15"/>
  <c r="X2326" i="15"/>
  <c r="AV2325" i="15"/>
  <c r="AI2325" i="15"/>
  <c r="X2325" i="15"/>
  <c r="N2324" i="15"/>
  <c r="O2329" i="15" s="1"/>
  <c r="AV2313" i="15"/>
  <c r="AI2313" i="15"/>
  <c r="X2313" i="15"/>
  <c r="AV2312" i="15"/>
  <c r="AI2312" i="15"/>
  <c r="X2312" i="15"/>
  <c r="N2311" i="15"/>
  <c r="AV2301" i="15"/>
  <c r="AI2301" i="15"/>
  <c r="X2301" i="15"/>
  <c r="AV2300" i="15"/>
  <c r="AI2300" i="15"/>
  <c r="X2300" i="15"/>
  <c r="AV2299" i="15"/>
  <c r="AI2299" i="15"/>
  <c r="X2299" i="15"/>
  <c r="AV2298" i="15"/>
  <c r="AI2298" i="15"/>
  <c r="X2298" i="15"/>
  <c r="N2297" i="15"/>
  <c r="O2300" i="15" s="1"/>
  <c r="AV2286" i="15"/>
  <c r="AI2286" i="15"/>
  <c r="X2286" i="15"/>
  <c r="AV2285" i="15"/>
  <c r="AI2285" i="15"/>
  <c r="X2285" i="15"/>
  <c r="AV2284" i="15"/>
  <c r="AI2284" i="15"/>
  <c r="X2284" i="15"/>
  <c r="AV2283" i="15"/>
  <c r="AI2283" i="15"/>
  <c r="X2283" i="15"/>
  <c r="AV2282" i="15"/>
  <c r="AI2282" i="15"/>
  <c r="X2282" i="15"/>
  <c r="N2281" i="15"/>
  <c r="O2282" i="15" s="1"/>
  <c r="BA2271" i="15"/>
  <c r="AV2264" i="15"/>
  <c r="AI2264" i="15"/>
  <c r="X2264" i="15"/>
  <c r="AV2263" i="15"/>
  <c r="AI2263" i="15"/>
  <c r="X2263" i="15"/>
  <c r="N2262" i="15"/>
  <c r="O2264" i="15" s="1"/>
  <c r="AV2251" i="15"/>
  <c r="AI2251" i="15"/>
  <c r="X2251" i="15"/>
  <c r="AV2250" i="15"/>
  <c r="AI2250" i="15"/>
  <c r="X2250" i="15"/>
  <c r="AV2249" i="15"/>
  <c r="AI2249" i="15"/>
  <c r="X2249" i="15"/>
  <c r="AV2248" i="15"/>
  <c r="AI2248" i="15"/>
  <c r="X2248" i="15"/>
  <c r="AV2247" i="15"/>
  <c r="AI2247" i="15"/>
  <c r="X2247" i="15"/>
  <c r="N2246" i="15"/>
  <c r="O2247" i="15" s="1"/>
  <c r="AV2236" i="15"/>
  <c r="AI2236" i="15"/>
  <c r="X2236" i="15"/>
  <c r="AV2235" i="15"/>
  <c r="AI2235" i="15"/>
  <c r="X2235" i="15"/>
  <c r="AV2234" i="15"/>
  <c r="AI2234" i="15"/>
  <c r="X2234" i="15"/>
  <c r="AV2233" i="15"/>
  <c r="AI2233" i="15"/>
  <c r="X2233" i="15"/>
  <c r="AV2232" i="15"/>
  <c r="AI2232" i="15"/>
  <c r="X2232" i="15"/>
  <c r="AV2231" i="15"/>
  <c r="AI2231" i="15"/>
  <c r="X2231" i="15"/>
  <c r="N2230" i="15"/>
  <c r="O2235" i="15" s="1"/>
  <c r="AV2220" i="15"/>
  <c r="AI2220" i="15"/>
  <c r="X2220" i="15"/>
  <c r="AV2219" i="15"/>
  <c r="AI2219" i="15"/>
  <c r="X2219" i="15"/>
  <c r="AV2218" i="15"/>
  <c r="AI2218" i="15"/>
  <c r="X2218" i="15"/>
  <c r="AV2217" i="15"/>
  <c r="AI2217" i="15"/>
  <c r="X2217" i="15"/>
  <c r="AV2216" i="15"/>
  <c r="AI2216" i="15"/>
  <c r="X2216" i="15"/>
  <c r="AV2215" i="15"/>
  <c r="AI2215" i="15"/>
  <c r="X2215" i="15"/>
  <c r="AV2214" i="15"/>
  <c r="AI2214" i="15"/>
  <c r="X2214" i="15"/>
  <c r="AV2213" i="15"/>
  <c r="AI2213" i="15"/>
  <c r="X2213" i="15"/>
  <c r="AV2212" i="15"/>
  <c r="AI2212" i="15"/>
  <c r="X2212" i="15"/>
  <c r="AV2211" i="15"/>
  <c r="AI2211" i="15"/>
  <c r="X2211" i="15"/>
  <c r="AV2210" i="15"/>
  <c r="AI2210" i="15"/>
  <c r="X2210" i="15"/>
  <c r="AV2209" i="15"/>
  <c r="AI2209" i="15"/>
  <c r="X2209" i="15"/>
  <c r="AV2208" i="15"/>
  <c r="AI2208" i="15"/>
  <c r="X2208" i="15"/>
  <c r="AV2207" i="15"/>
  <c r="AI2207" i="15"/>
  <c r="X2207" i="15"/>
  <c r="AV2206" i="15"/>
  <c r="AI2206" i="15"/>
  <c r="X2206" i="15"/>
  <c r="AV2205" i="15"/>
  <c r="AI2205" i="15"/>
  <c r="X2205" i="15"/>
  <c r="AV2204" i="15"/>
  <c r="AI2204" i="15"/>
  <c r="X2204" i="15"/>
  <c r="AV2203" i="15"/>
  <c r="AI2203" i="15"/>
  <c r="X2203" i="15"/>
  <c r="N2202" i="15"/>
  <c r="O2220" i="15" s="1"/>
  <c r="AV2192" i="15"/>
  <c r="AI2192" i="15"/>
  <c r="X2192" i="15"/>
  <c r="AV2191" i="15"/>
  <c r="AI2191" i="15"/>
  <c r="X2191" i="15"/>
  <c r="AV2190" i="15"/>
  <c r="AI2190" i="15"/>
  <c r="X2190" i="15"/>
  <c r="AV2189" i="15"/>
  <c r="AI2189" i="15"/>
  <c r="X2189" i="15"/>
  <c r="AV2188" i="15"/>
  <c r="AI2188" i="15"/>
  <c r="X2188" i="15"/>
  <c r="AV2187" i="15"/>
  <c r="AI2187" i="15"/>
  <c r="X2187" i="15"/>
  <c r="AV2186" i="15"/>
  <c r="AI2186" i="15"/>
  <c r="X2186" i="15"/>
  <c r="AV2185" i="15"/>
  <c r="AI2185" i="15"/>
  <c r="X2185" i="15"/>
  <c r="AV2184" i="15"/>
  <c r="AI2184" i="15"/>
  <c r="X2184" i="15"/>
  <c r="AV2183" i="15"/>
  <c r="AI2183" i="15"/>
  <c r="X2183" i="15"/>
  <c r="AV2182" i="15"/>
  <c r="AI2182" i="15"/>
  <c r="X2182" i="15"/>
  <c r="AV2181" i="15"/>
  <c r="AI2181" i="15"/>
  <c r="X2181" i="15"/>
  <c r="AV2180" i="15"/>
  <c r="AI2180" i="15"/>
  <c r="X2180" i="15"/>
  <c r="AV2179" i="15"/>
  <c r="AI2179" i="15"/>
  <c r="X2179" i="15"/>
  <c r="AV2178" i="15"/>
  <c r="AI2178" i="15"/>
  <c r="X2178" i="15"/>
  <c r="AV2177" i="15"/>
  <c r="AI2177" i="15"/>
  <c r="X2177" i="15"/>
  <c r="AV2176" i="15"/>
  <c r="AI2176" i="15"/>
  <c r="X2176" i="15"/>
  <c r="AV2175" i="15"/>
  <c r="AI2175" i="15"/>
  <c r="X2175" i="15"/>
  <c r="AV2174" i="15"/>
  <c r="AI2174" i="15"/>
  <c r="X2174" i="15"/>
  <c r="AV2173" i="15"/>
  <c r="AI2173" i="15"/>
  <c r="X2173" i="15"/>
  <c r="AV2172" i="15"/>
  <c r="AI2172" i="15"/>
  <c r="X2172" i="15"/>
  <c r="AV2171" i="15"/>
  <c r="AI2171" i="15"/>
  <c r="X2171" i="15"/>
  <c r="AV2170" i="15"/>
  <c r="AI2170" i="15"/>
  <c r="X2170" i="15"/>
  <c r="AV2169" i="15"/>
  <c r="AI2169" i="15"/>
  <c r="X2169" i="15"/>
  <c r="N2168" i="15"/>
  <c r="AV2157" i="15"/>
  <c r="AI2157" i="15"/>
  <c r="X2157" i="15"/>
  <c r="AV2156" i="15"/>
  <c r="AI2156" i="15"/>
  <c r="X2156" i="15"/>
  <c r="N2155" i="15"/>
  <c r="AV2145" i="15"/>
  <c r="AI2145" i="15"/>
  <c r="X2145" i="15"/>
  <c r="AV2144" i="15"/>
  <c r="AI2144" i="15"/>
  <c r="X2144" i="15"/>
  <c r="AV2143" i="15"/>
  <c r="AI2143" i="15"/>
  <c r="X2143" i="15"/>
  <c r="AV2142" i="15"/>
  <c r="AI2142" i="15"/>
  <c r="X2142" i="15"/>
  <c r="AV2141" i="15"/>
  <c r="AI2141" i="15"/>
  <c r="X2141" i="15"/>
  <c r="AV2140" i="15"/>
  <c r="AI2140" i="15"/>
  <c r="X2140" i="15"/>
  <c r="N2139" i="15"/>
  <c r="O2144" i="15" s="1"/>
  <c r="AV2128" i="15"/>
  <c r="AI2128" i="15"/>
  <c r="X2128" i="15"/>
  <c r="AV2127" i="15"/>
  <c r="AI2127" i="15"/>
  <c r="X2127" i="15"/>
  <c r="AV2126" i="15"/>
  <c r="AI2126" i="15"/>
  <c r="X2126" i="15"/>
  <c r="AV2125" i="15"/>
  <c r="AI2125" i="15"/>
  <c r="X2125" i="15"/>
  <c r="AV2124" i="15"/>
  <c r="AI2124" i="15"/>
  <c r="X2124" i="15"/>
  <c r="AV2123" i="15"/>
  <c r="AI2123" i="15"/>
  <c r="X2123" i="15"/>
  <c r="AV2122" i="15"/>
  <c r="AI2122" i="15"/>
  <c r="X2122" i="15"/>
  <c r="AV2121" i="15"/>
  <c r="AI2121" i="15"/>
  <c r="X2121" i="15"/>
  <c r="AV2120" i="15"/>
  <c r="AI2120" i="15"/>
  <c r="X2120" i="15"/>
  <c r="AV2119" i="15"/>
  <c r="AI2119" i="15"/>
  <c r="X2119" i="15"/>
  <c r="AV2118" i="15"/>
  <c r="AI2118" i="15"/>
  <c r="X2118" i="15"/>
  <c r="AV2117" i="15"/>
  <c r="AI2117" i="15"/>
  <c r="X2117" i="15"/>
  <c r="AV2116" i="15"/>
  <c r="AI2116" i="15"/>
  <c r="X2116" i="15"/>
  <c r="AV2115" i="15"/>
  <c r="AI2115" i="15"/>
  <c r="X2115" i="15"/>
  <c r="AV2114" i="15"/>
  <c r="AI2114" i="15"/>
  <c r="X2114" i="15"/>
  <c r="AV2113" i="15"/>
  <c r="AI2113" i="15"/>
  <c r="X2113" i="15"/>
  <c r="N2112" i="15"/>
  <c r="O2126" i="15" s="1"/>
  <c r="BG2101" i="15"/>
  <c r="BF2101" i="15"/>
  <c r="BE2101" i="15"/>
  <c r="BD2101" i="15"/>
  <c r="BA2101" i="15"/>
  <c r="BG2097" i="15"/>
  <c r="BF2097" i="15"/>
  <c r="BE2097" i="15"/>
  <c r="BD2097" i="15"/>
  <c r="BA2097" i="15"/>
  <c r="AV2093" i="15"/>
  <c r="AI2093" i="15"/>
  <c r="X2093" i="15"/>
  <c r="AV2092" i="15"/>
  <c r="AI2092" i="15"/>
  <c r="X2092" i="15"/>
  <c r="AV2091" i="15"/>
  <c r="AI2091" i="15"/>
  <c r="X2091" i="15"/>
  <c r="AV2090" i="15"/>
  <c r="AI2090" i="15"/>
  <c r="X2090" i="15"/>
  <c r="AV2089" i="15"/>
  <c r="AI2089" i="15"/>
  <c r="X2089" i="15"/>
  <c r="AV2088" i="15"/>
  <c r="AI2088" i="15"/>
  <c r="X2088" i="15"/>
  <c r="AV2087" i="15"/>
  <c r="AI2087" i="15"/>
  <c r="X2087" i="15"/>
  <c r="AV2086" i="15"/>
  <c r="AI2086" i="15"/>
  <c r="X2086" i="15"/>
  <c r="AV2085" i="15"/>
  <c r="AI2085" i="15"/>
  <c r="X2085" i="15"/>
  <c r="N2084" i="15"/>
  <c r="BG2074" i="15"/>
  <c r="BF2074" i="15"/>
  <c r="BE2074" i="15"/>
  <c r="BD2074" i="15"/>
  <c r="BA2074" i="15"/>
  <c r="BG2070" i="15"/>
  <c r="BF2070" i="15"/>
  <c r="BE2070" i="15"/>
  <c r="BD2070" i="15"/>
  <c r="BA2070" i="15"/>
  <c r="AV2066" i="15"/>
  <c r="AI2066" i="15"/>
  <c r="X2066" i="15"/>
  <c r="AV2065" i="15"/>
  <c r="AI2065" i="15"/>
  <c r="X2065" i="15"/>
  <c r="AV2064" i="15"/>
  <c r="AI2064" i="15"/>
  <c r="X2064" i="15"/>
  <c r="AV2063" i="15"/>
  <c r="AI2063" i="15"/>
  <c r="X2063" i="15"/>
  <c r="AV2062" i="15"/>
  <c r="AI2062" i="15"/>
  <c r="X2062" i="15"/>
  <c r="N2061" i="15"/>
  <c r="O2063" i="15" s="1"/>
  <c r="BG2051" i="15"/>
  <c r="BF2051" i="15"/>
  <c r="BE2051" i="15"/>
  <c r="BD2051" i="15"/>
  <c r="BA2051" i="15"/>
  <c r="BG2047" i="15"/>
  <c r="BF2047" i="15"/>
  <c r="BE2047" i="15"/>
  <c r="BD2047" i="15"/>
  <c r="BA2047" i="15"/>
  <c r="AV2043" i="15"/>
  <c r="AI2043" i="15"/>
  <c r="X2043" i="15"/>
  <c r="AV2042" i="15"/>
  <c r="AI2042" i="15"/>
  <c r="X2042" i="15"/>
  <c r="AV2041" i="15"/>
  <c r="AI2041" i="15"/>
  <c r="X2041" i="15"/>
  <c r="AV2040" i="15"/>
  <c r="AI2040" i="15"/>
  <c r="X2040" i="15"/>
  <c r="AV2039" i="15"/>
  <c r="AI2039" i="15"/>
  <c r="X2039" i="15"/>
  <c r="AV2038" i="15"/>
  <c r="AI2038" i="15"/>
  <c r="X2038" i="15"/>
  <c r="AV2037" i="15"/>
  <c r="AI2037" i="15"/>
  <c r="X2037" i="15"/>
  <c r="AV2036" i="15"/>
  <c r="AI2036" i="15"/>
  <c r="X2036" i="15"/>
  <c r="AV2035" i="15"/>
  <c r="AI2035" i="15"/>
  <c r="X2035" i="15"/>
  <c r="AV2034" i="15"/>
  <c r="AI2034" i="15"/>
  <c r="X2034" i="15"/>
  <c r="AV2033" i="15"/>
  <c r="AI2033" i="15"/>
  <c r="X2033" i="15"/>
  <c r="N2032" i="15"/>
  <c r="O2036" i="15" s="1"/>
  <c r="BG2022" i="15"/>
  <c r="BA2022" i="15"/>
  <c r="BG2018" i="15"/>
  <c r="BA2018" i="15"/>
  <c r="AV2012" i="15"/>
  <c r="AI2012" i="15"/>
  <c r="X2012" i="15"/>
  <c r="AV2011" i="15"/>
  <c r="AI2011" i="15"/>
  <c r="X2011" i="15"/>
  <c r="AV2010" i="15"/>
  <c r="AI2010" i="15"/>
  <c r="X2010" i="15"/>
  <c r="AV2009" i="15"/>
  <c r="AI2009" i="15"/>
  <c r="X2009" i="15"/>
  <c r="AV2008" i="15"/>
  <c r="AI2008" i="15"/>
  <c r="X2008" i="15"/>
  <c r="AV2007" i="15"/>
  <c r="AI2007" i="15"/>
  <c r="X2007" i="15"/>
  <c r="AV2006" i="15"/>
  <c r="AI2006" i="15"/>
  <c r="X2006" i="15"/>
  <c r="N2005" i="15"/>
  <c r="O2008" i="15" s="1"/>
  <c r="BG1995" i="15"/>
  <c r="BA1995" i="15"/>
  <c r="BG1991" i="15"/>
  <c r="BA1991" i="15"/>
  <c r="AV1987" i="15"/>
  <c r="AI1987" i="15"/>
  <c r="X1987" i="15"/>
  <c r="AV1986" i="15"/>
  <c r="AI1986" i="15"/>
  <c r="X1986" i="15"/>
  <c r="AV1985" i="15"/>
  <c r="AI1985" i="15"/>
  <c r="X1985" i="15"/>
  <c r="AV1984" i="15"/>
  <c r="AI1984" i="15"/>
  <c r="X1984" i="15"/>
  <c r="AV1983" i="15"/>
  <c r="AI1983" i="15"/>
  <c r="X1983" i="15"/>
  <c r="AV1982" i="15"/>
  <c r="AI1982" i="15"/>
  <c r="X1982" i="15"/>
  <c r="AV1981" i="15"/>
  <c r="AI1981" i="15"/>
  <c r="X1981" i="15"/>
  <c r="AV1980" i="15"/>
  <c r="AI1980" i="15"/>
  <c r="X1980" i="15"/>
  <c r="AV1979" i="15"/>
  <c r="AI1979" i="15"/>
  <c r="X1979" i="15"/>
  <c r="AV1978" i="15"/>
  <c r="AI1978" i="15"/>
  <c r="X1978" i="15"/>
  <c r="AV1977" i="15"/>
  <c r="AI1977" i="15"/>
  <c r="X1977" i="15"/>
  <c r="N1976" i="15"/>
  <c r="O1984" i="15" s="1"/>
  <c r="AV1965" i="15"/>
  <c r="AI1965" i="15"/>
  <c r="X1965" i="15"/>
  <c r="AV1964" i="15"/>
  <c r="AI1964" i="15"/>
  <c r="X1964" i="15"/>
  <c r="AV1963" i="15"/>
  <c r="AI1963" i="15"/>
  <c r="X1963" i="15"/>
  <c r="AV1962" i="15"/>
  <c r="AI1962" i="15"/>
  <c r="X1962" i="15"/>
  <c r="AV1961" i="15"/>
  <c r="AI1961" i="15"/>
  <c r="X1961" i="15"/>
  <c r="AV1960" i="15"/>
  <c r="AI1960" i="15"/>
  <c r="X1960" i="15"/>
  <c r="AV1959" i="15"/>
  <c r="AI1959" i="15"/>
  <c r="X1959" i="15"/>
  <c r="AV1958" i="15"/>
  <c r="AI1958" i="15"/>
  <c r="X1958" i="15"/>
  <c r="AV1957" i="15"/>
  <c r="AI1957" i="15"/>
  <c r="X1957" i="15"/>
  <c r="AV1956" i="15"/>
  <c r="AI1956" i="15"/>
  <c r="X1956" i="15"/>
  <c r="N1955" i="15"/>
  <c r="O1961" i="15" s="1"/>
  <c r="Z1961" i="15" s="1"/>
  <c r="AV1945" i="15"/>
  <c r="AI1945" i="15"/>
  <c r="X1945" i="15"/>
  <c r="AV1944" i="15"/>
  <c r="AI1944" i="15"/>
  <c r="X1944" i="15"/>
  <c r="AV1943" i="15"/>
  <c r="AI1943" i="15"/>
  <c r="X1943" i="15"/>
  <c r="N1942" i="15"/>
  <c r="O1943" i="15" s="1"/>
  <c r="BG1932" i="15"/>
  <c r="BA1932" i="15"/>
  <c r="AL1932" i="15"/>
  <c r="O217" i="9" s="1"/>
  <c r="AV1928" i="15"/>
  <c r="AI1928" i="15"/>
  <c r="X1928" i="15"/>
  <c r="AV1927" i="15"/>
  <c r="AI1927" i="15"/>
  <c r="X1927" i="15"/>
  <c r="AV1926" i="15"/>
  <c r="AI1926" i="15"/>
  <c r="X1926" i="15"/>
  <c r="AV1925" i="15"/>
  <c r="AI1925" i="15"/>
  <c r="X1925" i="15"/>
  <c r="N1924" i="15"/>
  <c r="O1928" i="15" s="1"/>
  <c r="BG1914" i="15"/>
  <c r="BA1914" i="15"/>
  <c r="AL1914" i="15"/>
  <c r="O215" i="9" s="1"/>
  <c r="BG1910" i="15"/>
  <c r="BA1910" i="15"/>
  <c r="AV1906" i="15"/>
  <c r="AI1906" i="15"/>
  <c r="X1906" i="15"/>
  <c r="AV1905" i="15"/>
  <c r="AI1905" i="15"/>
  <c r="X1905" i="15"/>
  <c r="AV1904" i="15"/>
  <c r="AI1904" i="15"/>
  <c r="X1904" i="15"/>
  <c r="AV1903" i="15"/>
  <c r="AI1903" i="15"/>
  <c r="X1903" i="15"/>
  <c r="N1902" i="15"/>
  <c r="O1903" i="15" s="1"/>
  <c r="BG1892" i="15"/>
  <c r="BA1892" i="15"/>
  <c r="AL1892" i="15"/>
  <c r="O212" i="9" s="1"/>
  <c r="BG1888" i="15"/>
  <c r="BA1888" i="15"/>
  <c r="BG1884" i="15"/>
  <c r="BA1884" i="15"/>
  <c r="AV1880" i="15"/>
  <c r="AI1880" i="15"/>
  <c r="X1880" i="15"/>
  <c r="AV1879" i="15"/>
  <c r="AI1879" i="15"/>
  <c r="X1879" i="15"/>
  <c r="AV1878" i="15"/>
  <c r="AI1878" i="15"/>
  <c r="X1878" i="15"/>
  <c r="N1877" i="15"/>
  <c r="O1879" i="15" s="1"/>
  <c r="BG1867" i="15"/>
  <c r="BA1867" i="15"/>
  <c r="AL1867" i="15"/>
  <c r="O208" i="9" s="1"/>
  <c r="BG1863" i="15"/>
  <c r="BA1863" i="15"/>
  <c r="BG1859" i="15"/>
  <c r="BA1859" i="15"/>
  <c r="AV1855" i="15"/>
  <c r="AI1855" i="15"/>
  <c r="X1855" i="15"/>
  <c r="AV1854" i="15"/>
  <c r="AI1854" i="15"/>
  <c r="X1854" i="15"/>
  <c r="AV1853" i="15"/>
  <c r="AI1853" i="15"/>
  <c r="X1853" i="15"/>
  <c r="AV1852" i="15"/>
  <c r="AI1852" i="15"/>
  <c r="X1852" i="15"/>
  <c r="N1851" i="15"/>
  <c r="BG1841" i="15"/>
  <c r="BA1841" i="15"/>
  <c r="AL1841" i="15"/>
  <c r="O204" i="9" s="1"/>
  <c r="BG1837" i="15"/>
  <c r="BA1837" i="15"/>
  <c r="BG1833" i="15"/>
  <c r="BA1833" i="15"/>
  <c r="AV1828" i="15"/>
  <c r="AI1828" i="15"/>
  <c r="AJ1825" i="15" s="1"/>
  <c r="X1828" i="15"/>
  <c r="Y1826" i="15" s="1"/>
  <c r="N1827" i="15"/>
  <c r="O1828" i="15" s="1"/>
  <c r="BG1817" i="15"/>
  <c r="BA1817" i="15"/>
  <c r="AL1817" i="15"/>
  <c r="O200" i="9" s="1"/>
  <c r="BG1813" i="15"/>
  <c r="BA1813" i="15"/>
  <c r="BG1809" i="15"/>
  <c r="BA1809" i="15"/>
  <c r="AV1804" i="15"/>
  <c r="AI1804" i="15"/>
  <c r="X1804" i="15"/>
  <c r="AV1803" i="15"/>
  <c r="AI1803" i="15"/>
  <c r="X1803" i="15"/>
  <c r="N1802" i="15"/>
  <c r="O1804" i="15" s="1"/>
  <c r="BG1792" i="15"/>
  <c r="BA1792" i="15"/>
  <c r="BG1788" i="15"/>
  <c r="BA1788" i="15"/>
  <c r="BG1784" i="15"/>
  <c r="BA1784" i="15"/>
  <c r="AV1779" i="15"/>
  <c r="AI1779" i="15"/>
  <c r="X1779" i="15"/>
  <c r="AV1778" i="15"/>
  <c r="AI1778" i="15"/>
  <c r="X1778" i="15"/>
  <c r="N1777" i="15"/>
  <c r="BG1767" i="15"/>
  <c r="BA1767" i="15"/>
  <c r="AV1763" i="15"/>
  <c r="AI1763" i="15"/>
  <c r="X1763" i="15"/>
  <c r="AV1762" i="15"/>
  <c r="AI1762" i="15"/>
  <c r="X1762" i="15"/>
  <c r="AV1761" i="15"/>
  <c r="AI1761" i="15"/>
  <c r="X1761" i="15"/>
  <c r="N1760" i="15"/>
  <c r="O1762" i="15" s="1"/>
  <c r="BG1750" i="15"/>
  <c r="BA1750" i="15"/>
  <c r="AV1746" i="15"/>
  <c r="AW1743" i="15" s="1"/>
  <c r="AW1741" i="15" s="1"/>
  <c r="AI1746" i="15"/>
  <c r="AJ1743" i="15" s="1"/>
  <c r="X1746" i="15"/>
  <c r="Y1744" i="15" s="1"/>
  <c r="N1745" i="15"/>
  <c r="O1746" i="15" s="1"/>
  <c r="BG1735" i="15"/>
  <c r="BA1735" i="15"/>
  <c r="BG1731" i="15"/>
  <c r="BA1731" i="15"/>
  <c r="AV1727" i="15"/>
  <c r="AI1727" i="15"/>
  <c r="X1727" i="15"/>
  <c r="AV1726" i="15"/>
  <c r="AI1726" i="15"/>
  <c r="X1726" i="15"/>
  <c r="N1725" i="15"/>
  <c r="O1726" i="15" s="1"/>
  <c r="BG1715" i="15"/>
  <c r="BA1715" i="15"/>
  <c r="BG1711" i="15"/>
  <c r="BA1711" i="15"/>
  <c r="AV1707" i="15"/>
  <c r="AI1707" i="15"/>
  <c r="X1707" i="15"/>
  <c r="AV1706" i="15"/>
  <c r="AI1706" i="15"/>
  <c r="X1706" i="15"/>
  <c r="N1705" i="15"/>
  <c r="O1706" i="15" s="1"/>
  <c r="BG1695" i="15"/>
  <c r="BA1695" i="15"/>
  <c r="BG1691" i="15"/>
  <c r="BA1691" i="15"/>
  <c r="AV1687" i="15"/>
  <c r="AI1687" i="15"/>
  <c r="AJ1684" i="15" s="1"/>
  <c r="X1687" i="15"/>
  <c r="N1686" i="15"/>
  <c r="O1687" i="15" s="1"/>
  <c r="AV1676" i="15"/>
  <c r="AI1676" i="15"/>
  <c r="X1676" i="15"/>
  <c r="AV1675" i="15"/>
  <c r="AI1675" i="15"/>
  <c r="X1675" i="15"/>
  <c r="AV1674" i="15"/>
  <c r="AI1674" i="15"/>
  <c r="X1674" i="15"/>
  <c r="AV1673" i="15"/>
  <c r="AI1673" i="15"/>
  <c r="X1673" i="15"/>
  <c r="N1672" i="15"/>
  <c r="O1673" i="15" s="1"/>
  <c r="AV1660" i="15"/>
  <c r="AW1658" i="15" s="1"/>
  <c r="AI1660" i="15"/>
  <c r="AJ1657" i="15" s="1"/>
  <c r="X1660" i="15"/>
  <c r="Y1658" i="15" s="1"/>
  <c r="N1659" i="15"/>
  <c r="O1660" i="15" s="1"/>
  <c r="O1659" i="15" s="1"/>
  <c r="BG1649" i="15"/>
  <c r="BA1649" i="15"/>
  <c r="AV1644" i="15"/>
  <c r="AI1644" i="15"/>
  <c r="X1644" i="15"/>
  <c r="AV1643" i="15"/>
  <c r="AI1643" i="15"/>
  <c r="X1643" i="15"/>
  <c r="N1642" i="15"/>
  <c r="O1643" i="15" s="1"/>
  <c r="BG1632" i="15"/>
  <c r="BA1632" i="15"/>
  <c r="BG1628" i="15"/>
  <c r="BA1628" i="15"/>
  <c r="AV1624" i="15"/>
  <c r="AI1624" i="15"/>
  <c r="X1624" i="15"/>
  <c r="AV1623" i="15"/>
  <c r="AI1623" i="15"/>
  <c r="X1623" i="15"/>
  <c r="AV1622" i="15"/>
  <c r="AI1622" i="15"/>
  <c r="X1622" i="15"/>
  <c r="AV1621" i="15"/>
  <c r="AI1621" i="15"/>
  <c r="X1621" i="15"/>
  <c r="AV1620" i="15"/>
  <c r="AI1620" i="15"/>
  <c r="X1620" i="15"/>
  <c r="AV1619" i="15"/>
  <c r="AI1619" i="15"/>
  <c r="X1619" i="15"/>
  <c r="N1618" i="15"/>
  <c r="O1624" i="15" s="1"/>
  <c r="BG1608" i="15"/>
  <c r="BA1608" i="15"/>
  <c r="BG1604" i="15"/>
  <c r="BA1604" i="15"/>
  <c r="BG1600" i="15"/>
  <c r="BA1600" i="15"/>
  <c r="AV1596" i="15"/>
  <c r="AI1596" i="15"/>
  <c r="X1596" i="15"/>
  <c r="AV1595" i="15"/>
  <c r="AI1595" i="15"/>
  <c r="X1595" i="15"/>
  <c r="AV1594" i="15"/>
  <c r="AI1594" i="15"/>
  <c r="X1594" i="15"/>
  <c r="AV1593" i="15"/>
  <c r="AI1593" i="15"/>
  <c r="X1593" i="15"/>
  <c r="AV1592" i="15"/>
  <c r="AI1592" i="15"/>
  <c r="X1592" i="15"/>
  <c r="AV1591" i="15"/>
  <c r="AI1591" i="15"/>
  <c r="X1591" i="15"/>
  <c r="N1590" i="15"/>
  <c r="BG1580" i="15"/>
  <c r="BA1580" i="15"/>
  <c r="BG1576" i="15"/>
  <c r="BA1576" i="15"/>
  <c r="BG1572" i="15"/>
  <c r="BA1572" i="15"/>
  <c r="AV1568" i="15"/>
  <c r="AI1568" i="15"/>
  <c r="X1568" i="15"/>
  <c r="AV1567" i="15"/>
  <c r="AI1567" i="15"/>
  <c r="X1567" i="15"/>
  <c r="AV1566" i="15"/>
  <c r="AI1566" i="15"/>
  <c r="X1566" i="15"/>
  <c r="AV1565" i="15"/>
  <c r="AI1565" i="15"/>
  <c r="X1565" i="15"/>
  <c r="N1564" i="15"/>
  <c r="O1566" i="15" s="1"/>
  <c r="BG1554" i="15"/>
  <c r="BA1554" i="15"/>
  <c r="BG1550" i="15"/>
  <c r="BA1550" i="15"/>
  <c r="BG1546" i="15"/>
  <c r="BA1546" i="15"/>
  <c r="BG1542" i="15"/>
  <c r="BA1542" i="15"/>
  <c r="AV1538" i="15"/>
  <c r="AI1538" i="15"/>
  <c r="X1538" i="15"/>
  <c r="AV1537" i="15"/>
  <c r="AI1537" i="15"/>
  <c r="X1537" i="15"/>
  <c r="AV1536" i="15"/>
  <c r="AI1536" i="15"/>
  <c r="X1536" i="15"/>
  <c r="AV1535" i="15"/>
  <c r="AI1535" i="15"/>
  <c r="X1535" i="15"/>
  <c r="AV1534" i="15"/>
  <c r="AI1534" i="15"/>
  <c r="X1534" i="15"/>
  <c r="N1533" i="15"/>
  <c r="O1538" i="15" s="1"/>
  <c r="BG1523" i="15"/>
  <c r="BA1523" i="15"/>
  <c r="BG1519" i="15"/>
  <c r="BA1519" i="15"/>
  <c r="BG1515" i="15"/>
  <c r="BA1515" i="15"/>
  <c r="BG1511" i="15"/>
  <c r="BA1511" i="15"/>
  <c r="BG1507" i="15"/>
  <c r="BA1507" i="15"/>
  <c r="AY1507" i="15"/>
  <c r="P155" i="9" s="1"/>
  <c r="AL1507" i="15"/>
  <c r="O155" i="9" s="1"/>
  <c r="AA1507" i="15"/>
  <c r="N155" i="9" s="1"/>
  <c r="BG1503" i="15"/>
  <c r="BA1503" i="15"/>
  <c r="BG1499" i="15"/>
  <c r="BA1499" i="15"/>
  <c r="BG1495" i="15"/>
  <c r="BA1495" i="15"/>
  <c r="AV1491" i="15"/>
  <c r="AI1491" i="15"/>
  <c r="X1491" i="15"/>
  <c r="AV1490" i="15"/>
  <c r="AI1490" i="15"/>
  <c r="X1490" i="15"/>
  <c r="AV1489" i="15"/>
  <c r="AI1489" i="15"/>
  <c r="X1489" i="15"/>
  <c r="AV1488" i="15"/>
  <c r="AI1488" i="15"/>
  <c r="X1488" i="15"/>
  <c r="AV1487" i="15"/>
  <c r="AI1487" i="15"/>
  <c r="X1487" i="15"/>
  <c r="AV1486" i="15"/>
  <c r="AI1486" i="15"/>
  <c r="X1486" i="15"/>
  <c r="AV1485" i="15"/>
  <c r="AI1485" i="15"/>
  <c r="X1485" i="15"/>
  <c r="AV1484" i="15"/>
  <c r="AI1484" i="15"/>
  <c r="X1484" i="15"/>
  <c r="AV1483" i="15"/>
  <c r="AI1483" i="15"/>
  <c r="X1483" i="15"/>
  <c r="AV1482" i="15"/>
  <c r="AI1482" i="15"/>
  <c r="X1482" i="15"/>
  <c r="AV1481" i="15"/>
  <c r="AI1481" i="15"/>
  <c r="X1481" i="15"/>
  <c r="AV1480" i="15"/>
  <c r="AI1480" i="15"/>
  <c r="X1480" i="15"/>
  <c r="AV1479" i="15"/>
  <c r="AI1479" i="15"/>
  <c r="X1479" i="15"/>
  <c r="AV1478" i="15"/>
  <c r="AI1478" i="15"/>
  <c r="X1478" i="15"/>
  <c r="AV1477" i="15"/>
  <c r="AI1477" i="15"/>
  <c r="X1477" i="15"/>
  <c r="AV1476" i="15"/>
  <c r="AI1476" i="15"/>
  <c r="X1476" i="15"/>
  <c r="N1475" i="15"/>
  <c r="O1488" i="15" s="1"/>
  <c r="BG1464" i="15"/>
  <c r="BA1464" i="15"/>
  <c r="BG1460" i="15"/>
  <c r="BA1460" i="15"/>
  <c r="BG1456" i="15"/>
  <c r="BA1456" i="15"/>
  <c r="BG1452" i="15"/>
  <c r="BA1452" i="15"/>
  <c r="AX1452" i="15"/>
  <c r="AW1452" i="15"/>
  <c r="AK1452" i="15"/>
  <c r="AJ1452" i="15"/>
  <c r="Z1452" i="15"/>
  <c r="Y1452" i="15"/>
  <c r="BG1448" i="15"/>
  <c r="BA1448" i="15"/>
  <c r="BG1444" i="15"/>
  <c r="BA1444" i="15"/>
  <c r="BG1440" i="15"/>
  <c r="BA1440" i="15"/>
  <c r="AV1436" i="15"/>
  <c r="AI1436" i="15"/>
  <c r="X1436" i="15"/>
  <c r="AV1435" i="15"/>
  <c r="AI1435" i="15"/>
  <c r="X1435" i="15"/>
  <c r="AV1434" i="15"/>
  <c r="AI1434" i="15"/>
  <c r="X1434" i="15"/>
  <c r="N1433" i="15"/>
  <c r="O1434" i="15" s="1"/>
  <c r="BG1423" i="15"/>
  <c r="BA1423" i="15"/>
  <c r="AV1418" i="15"/>
  <c r="AI1418" i="15"/>
  <c r="X1418" i="15"/>
  <c r="AV1417" i="15"/>
  <c r="AI1417" i="15"/>
  <c r="X1417" i="15"/>
  <c r="AV1416" i="15"/>
  <c r="AI1416" i="15"/>
  <c r="X1416" i="15"/>
  <c r="AV1415" i="15"/>
  <c r="AI1415" i="15"/>
  <c r="X1415" i="15"/>
  <c r="AV1414" i="15"/>
  <c r="AI1414" i="15"/>
  <c r="X1414" i="15"/>
  <c r="AV1413" i="15"/>
  <c r="AI1413" i="15"/>
  <c r="X1413" i="15"/>
  <c r="AV1412" i="15"/>
  <c r="AI1412" i="15"/>
  <c r="X1412" i="15"/>
  <c r="AV1411" i="15"/>
  <c r="AI1411" i="15"/>
  <c r="X1411" i="15"/>
  <c r="AV1410" i="15"/>
  <c r="AI1410" i="15"/>
  <c r="X1410" i="15"/>
  <c r="AV1409" i="15"/>
  <c r="AI1409" i="15"/>
  <c r="X1409" i="15"/>
  <c r="AV1408" i="15"/>
  <c r="AI1408" i="15"/>
  <c r="X1408" i="15"/>
  <c r="AV1407" i="15"/>
  <c r="AI1407" i="15"/>
  <c r="X1407" i="15"/>
  <c r="AV1406" i="15"/>
  <c r="AI1406" i="15"/>
  <c r="X1406" i="15"/>
  <c r="N1405" i="15"/>
  <c r="O1415" i="15" s="1"/>
  <c r="BG1395" i="15"/>
  <c r="BA1395" i="15"/>
  <c r="AV1391" i="15"/>
  <c r="AI1391" i="15"/>
  <c r="X1391" i="15"/>
  <c r="AV1390" i="15"/>
  <c r="AI1390" i="15"/>
  <c r="X1390" i="15"/>
  <c r="AV1389" i="15"/>
  <c r="AI1389" i="15"/>
  <c r="X1389" i="15"/>
  <c r="AV1388" i="15"/>
  <c r="AI1388" i="15"/>
  <c r="X1388" i="15"/>
  <c r="AV1387" i="15"/>
  <c r="AI1387" i="15"/>
  <c r="X1387" i="15"/>
  <c r="AV1386" i="15"/>
  <c r="AI1386" i="15"/>
  <c r="X1386" i="15"/>
  <c r="AV1385" i="15"/>
  <c r="AI1385" i="15"/>
  <c r="X1385" i="15"/>
  <c r="AV1384" i="15"/>
  <c r="AI1384" i="15"/>
  <c r="X1384" i="15"/>
  <c r="AV1383" i="15"/>
  <c r="AI1383" i="15"/>
  <c r="X1383" i="15"/>
  <c r="N1382" i="15"/>
  <c r="O1387" i="15" s="1"/>
  <c r="BG1372" i="15"/>
  <c r="BA1372" i="15"/>
  <c r="BG1368" i="15"/>
  <c r="BA1368" i="15"/>
  <c r="BG1364" i="15"/>
  <c r="BA1364" i="15"/>
  <c r="BG1360" i="15"/>
  <c r="BA1360" i="15"/>
  <c r="BG1356" i="15"/>
  <c r="BA1356" i="15"/>
  <c r="AV1350" i="15"/>
  <c r="AI1350" i="15"/>
  <c r="X1350" i="15"/>
  <c r="AV1349" i="15"/>
  <c r="AI1349" i="15"/>
  <c r="X1349" i="15"/>
  <c r="AV1348" i="15"/>
  <c r="AI1348" i="15"/>
  <c r="X1348" i="15"/>
  <c r="AV1347" i="15"/>
  <c r="AI1347" i="15"/>
  <c r="X1347" i="15"/>
  <c r="AV1346" i="15"/>
  <c r="AI1346" i="15"/>
  <c r="X1346" i="15"/>
  <c r="AV1345" i="15"/>
  <c r="AI1345" i="15"/>
  <c r="X1345" i="15"/>
  <c r="AV1344" i="15"/>
  <c r="AI1344" i="15"/>
  <c r="X1344" i="15"/>
  <c r="AV1343" i="15"/>
  <c r="AI1343" i="15"/>
  <c r="X1343" i="15"/>
  <c r="AV1342" i="15"/>
  <c r="AI1342" i="15"/>
  <c r="X1342" i="15"/>
  <c r="AV1341" i="15"/>
  <c r="AI1341" i="15"/>
  <c r="X1341" i="15"/>
  <c r="N1340" i="15"/>
  <c r="O1346" i="15" s="1"/>
  <c r="BA1330" i="15"/>
  <c r="BA1326" i="15"/>
  <c r="BA1322" i="15"/>
  <c r="AV1318" i="15"/>
  <c r="AI1318" i="15"/>
  <c r="X1318" i="15"/>
  <c r="AV1317" i="15"/>
  <c r="AI1317" i="15"/>
  <c r="X1317" i="15"/>
  <c r="AV1316" i="15"/>
  <c r="AI1316" i="15"/>
  <c r="X1316" i="15"/>
  <c r="AV1315" i="15"/>
  <c r="AI1315" i="15"/>
  <c r="X1315" i="15"/>
  <c r="AV1314" i="15"/>
  <c r="AI1314" i="15"/>
  <c r="X1314" i="15"/>
  <c r="AV1313" i="15"/>
  <c r="AI1313" i="15"/>
  <c r="X1313" i="15"/>
  <c r="AV1312" i="15"/>
  <c r="AI1312" i="15"/>
  <c r="X1312" i="15"/>
  <c r="N1311" i="15"/>
  <c r="O1314" i="15" s="1"/>
  <c r="BA1301" i="15"/>
  <c r="AV1297" i="15"/>
  <c r="AI1297" i="15"/>
  <c r="X1297" i="15"/>
  <c r="AV1296" i="15"/>
  <c r="AI1296" i="15"/>
  <c r="X1296" i="15"/>
  <c r="AV1295" i="15"/>
  <c r="AI1295" i="15"/>
  <c r="X1295" i="15"/>
  <c r="N1294" i="15"/>
  <c r="O1297" i="15" s="1"/>
  <c r="BA1284" i="15"/>
  <c r="AV1280" i="15"/>
  <c r="AW1277" i="15" s="1"/>
  <c r="AW1275" i="15" s="1"/>
  <c r="AI1280" i="15"/>
  <c r="X1280" i="15"/>
  <c r="Y1278" i="15" s="1"/>
  <c r="N1279" i="15"/>
  <c r="O1280" i="15" s="1"/>
  <c r="O1279" i="15" s="1"/>
  <c r="BA1269" i="15"/>
  <c r="AV1265" i="15"/>
  <c r="AI1265" i="15"/>
  <c r="X1265" i="15"/>
  <c r="AV1264" i="15"/>
  <c r="AI1264" i="15"/>
  <c r="X1264" i="15"/>
  <c r="AV1263" i="15"/>
  <c r="AI1263" i="15"/>
  <c r="X1263" i="15"/>
  <c r="AV1262" i="15"/>
  <c r="AI1262" i="15"/>
  <c r="X1262" i="15"/>
  <c r="AV1261" i="15"/>
  <c r="AI1261" i="15"/>
  <c r="X1261" i="15"/>
  <c r="AV1260" i="15"/>
  <c r="AI1260" i="15"/>
  <c r="X1260" i="15"/>
  <c r="N1259" i="15"/>
  <c r="O1265" i="15" s="1"/>
  <c r="BA1249" i="15"/>
  <c r="BA1245" i="15"/>
  <c r="AV1241" i="15"/>
  <c r="AI1241" i="15"/>
  <c r="X1241" i="15"/>
  <c r="AV1240" i="15"/>
  <c r="AI1240" i="15"/>
  <c r="X1240" i="15"/>
  <c r="AV1239" i="15"/>
  <c r="AI1239" i="15"/>
  <c r="X1239" i="15"/>
  <c r="AV1238" i="15"/>
  <c r="AI1238" i="15"/>
  <c r="X1238" i="15"/>
  <c r="AV1237" i="15"/>
  <c r="AI1237" i="15"/>
  <c r="X1237" i="15"/>
  <c r="N1236" i="15"/>
  <c r="O1240" i="15" s="1"/>
  <c r="AV1226" i="15"/>
  <c r="AI1226" i="15"/>
  <c r="X1226" i="15"/>
  <c r="AV1225" i="15"/>
  <c r="AI1225" i="15"/>
  <c r="X1225" i="15"/>
  <c r="AV1224" i="15"/>
  <c r="AI1224" i="15"/>
  <c r="X1224" i="15"/>
  <c r="N1223" i="15"/>
  <c r="O1225" i="15" s="1"/>
  <c r="AV1213" i="15"/>
  <c r="AI1213" i="15"/>
  <c r="X1213" i="15"/>
  <c r="AV1212" i="15"/>
  <c r="AI1212" i="15"/>
  <c r="X1212" i="15"/>
  <c r="N1211" i="15"/>
  <c r="O1212" i="15" s="1"/>
  <c r="AV1201" i="15"/>
  <c r="AI1201" i="15"/>
  <c r="X1201" i="15"/>
  <c r="AV1200" i="15"/>
  <c r="AI1200" i="15"/>
  <c r="X1200" i="15"/>
  <c r="AV1199" i="15"/>
  <c r="AI1199" i="15"/>
  <c r="X1199" i="15"/>
  <c r="AV1198" i="15"/>
  <c r="AI1198" i="15"/>
  <c r="X1198" i="15"/>
  <c r="AV1197" i="15"/>
  <c r="AI1197" i="15"/>
  <c r="X1197" i="15"/>
  <c r="AV1196" i="15"/>
  <c r="AI1196" i="15"/>
  <c r="X1196" i="15"/>
  <c r="AV1195" i="15"/>
  <c r="AI1195" i="15"/>
  <c r="X1195" i="15"/>
  <c r="N1194" i="15"/>
  <c r="O1195" i="15" s="1"/>
  <c r="AV1184" i="15"/>
  <c r="AI1184" i="15"/>
  <c r="X1184" i="15"/>
  <c r="AV1183" i="15"/>
  <c r="AI1183" i="15"/>
  <c r="X1183" i="15"/>
  <c r="N1182" i="15"/>
  <c r="BA1172" i="15"/>
  <c r="AV1168" i="15"/>
  <c r="AI1168" i="15"/>
  <c r="X1168" i="15"/>
  <c r="AV1167" i="15"/>
  <c r="AI1167" i="15"/>
  <c r="X1167" i="15"/>
  <c r="AV1166" i="15"/>
  <c r="AI1166" i="15"/>
  <c r="X1166" i="15"/>
  <c r="AV1165" i="15"/>
  <c r="AI1165" i="15"/>
  <c r="X1165" i="15"/>
  <c r="N1164" i="15"/>
  <c r="O1165" i="15" s="1"/>
  <c r="AV1153" i="15"/>
  <c r="AI1153" i="15"/>
  <c r="X1153" i="15"/>
  <c r="AV1152" i="15"/>
  <c r="AI1152" i="15"/>
  <c r="X1152" i="15"/>
  <c r="AV1151" i="15"/>
  <c r="AI1151" i="15"/>
  <c r="X1151" i="15"/>
  <c r="N1150" i="15"/>
  <c r="BA1140" i="15"/>
  <c r="BG1136" i="15"/>
  <c r="BF1136" i="15"/>
  <c r="BE1136" i="15"/>
  <c r="BD1136" i="15"/>
  <c r="BA1136" i="15"/>
  <c r="AV1132" i="15"/>
  <c r="AI1132" i="15"/>
  <c r="X1132" i="15"/>
  <c r="AV1131" i="15"/>
  <c r="AI1131" i="15"/>
  <c r="X1131" i="15"/>
  <c r="AV1130" i="15"/>
  <c r="AI1130" i="15"/>
  <c r="X1130" i="15"/>
  <c r="AV1129" i="15"/>
  <c r="AI1129" i="15"/>
  <c r="X1129" i="15"/>
  <c r="AV1128" i="15"/>
  <c r="AI1128" i="15"/>
  <c r="X1128" i="15"/>
  <c r="AV1127" i="15"/>
  <c r="AI1127" i="15"/>
  <c r="X1127" i="15"/>
  <c r="N1126" i="15"/>
  <c r="O1132" i="15" s="1"/>
  <c r="BA1116" i="15"/>
  <c r="BA1112" i="15"/>
  <c r="BG1108" i="15"/>
  <c r="BA1108" i="15"/>
  <c r="BA1104" i="15"/>
  <c r="AV1100" i="15"/>
  <c r="AI1100" i="15"/>
  <c r="X1100" i="15"/>
  <c r="AV1099" i="15"/>
  <c r="AI1099" i="15"/>
  <c r="X1099" i="15"/>
  <c r="AV1098" i="15"/>
  <c r="AI1098" i="15"/>
  <c r="X1098" i="15"/>
  <c r="AV1097" i="15"/>
  <c r="AI1097" i="15"/>
  <c r="X1097" i="15"/>
  <c r="AV1096" i="15"/>
  <c r="AI1096" i="15"/>
  <c r="X1096" i="15"/>
  <c r="AV1095" i="15"/>
  <c r="AI1095" i="15"/>
  <c r="X1095" i="15"/>
  <c r="AV1094" i="15"/>
  <c r="AI1094" i="15"/>
  <c r="X1094" i="15"/>
  <c r="AV1093" i="15"/>
  <c r="AI1093" i="15"/>
  <c r="X1093" i="15"/>
  <c r="AV1092" i="15"/>
  <c r="AI1092" i="15"/>
  <c r="X1092" i="15"/>
  <c r="AV1091" i="15"/>
  <c r="AI1091" i="15"/>
  <c r="X1091" i="15"/>
  <c r="AV1090" i="15"/>
  <c r="AI1090" i="15"/>
  <c r="X1090" i="15"/>
  <c r="AV1089" i="15"/>
  <c r="AI1089" i="15"/>
  <c r="X1089" i="15"/>
  <c r="AV1088" i="15"/>
  <c r="AI1088" i="15"/>
  <c r="X1088" i="15"/>
  <c r="AV1087" i="15"/>
  <c r="AI1087" i="15"/>
  <c r="X1087" i="15"/>
  <c r="AV1086" i="15"/>
  <c r="AI1086" i="15"/>
  <c r="X1086" i="15"/>
  <c r="N1085" i="15"/>
  <c r="O1088" i="15" s="1"/>
  <c r="BA1075" i="15"/>
  <c r="BA1071" i="15"/>
  <c r="BG1067" i="15"/>
  <c r="BF1067" i="15"/>
  <c r="BE1067" i="15"/>
  <c r="BD1067" i="15"/>
  <c r="BA1067" i="15"/>
  <c r="AV1062" i="15"/>
  <c r="AI1062" i="15"/>
  <c r="X1062" i="15"/>
  <c r="AV1061" i="15"/>
  <c r="AI1061" i="15"/>
  <c r="X1061" i="15"/>
  <c r="AV1060" i="15"/>
  <c r="AI1060" i="15"/>
  <c r="X1060" i="15"/>
  <c r="AV1059" i="15"/>
  <c r="AI1059" i="15"/>
  <c r="X1059" i="15"/>
  <c r="AV1058" i="15"/>
  <c r="AI1058" i="15"/>
  <c r="X1058" i="15"/>
  <c r="AV1057" i="15"/>
  <c r="AI1057" i="15"/>
  <c r="X1057" i="15"/>
  <c r="N1056" i="15"/>
  <c r="BA1046" i="15"/>
  <c r="BA1042" i="15"/>
  <c r="BG1038" i="15"/>
  <c r="BA1038" i="15"/>
  <c r="AV1034" i="15"/>
  <c r="AI1034" i="15"/>
  <c r="X1034" i="15"/>
  <c r="AV1033" i="15"/>
  <c r="AI1033" i="15"/>
  <c r="X1033" i="15"/>
  <c r="AV1032" i="15"/>
  <c r="AI1032" i="15"/>
  <c r="X1032" i="15"/>
  <c r="AV1031" i="15"/>
  <c r="AI1031" i="15"/>
  <c r="X1031" i="15"/>
  <c r="AV1030" i="15"/>
  <c r="AI1030" i="15"/>
  <c r="X1030" i="15"/>
  <c r="AV1029" i="15"/>
  <c r="AI1029" i="15"/>
  <c r="X1029" i="15"/>
  <c r="AV1028" i="15"/>
  <c r="AI1028" i="15"/>
  <c r="X1028" i="15"/>
  <c r="AV1027" i="15"/>
  <c r="AI1027" i="15"/>
  <c r="X1027" i="15"/>
  <c r="AV1026" i="15"/>
  <c r="AI1026" i="15"/>
  <c r="X1026" i="15"/>
  <c r="N1025" i="15"/>
  <c r="O1033" i="15" s="1"/>
  <c r="BA1015" i="15"/>
  <c r="BA1011" i="15"/>
  <c r="AV1005" i="15"/>
  <c r="AI1005" i="15"/>
  <c r="X1005" i="15"/>
  <c r="AV1004" i="15"/>
  <c r="AI1004" i="15"/>
  <c r="X1004" i="15"/>
  <c r="AV1003" i="15"/>
  <c r="AI1003" i="15"/>
  <c r="X1003" i="15"/>
  <c r="AV1002" i="15"/>
  <c r="AI1002" i="15"/>
  <c r="X1002" i="15"/>
  <c r="AV1001" i="15"/>
  <c r="AI1001" i="15"/>
  <c r="X1001" i="15"/>
  <c r="AV1000" i="15"/>
  <c r="AI1000" i="15"/>
  <c r="X1000" i="15"/>
  <c r="N999" i="15"/>
  <c r="O1003" i="15" s="1"/>
  <c r="BA989" i="15"/>
  <c r="BA985" i="15"/>
  <c r="AV981" i="15"/>
  <c r="AI981" i="15"/>
  <c r="X981" i="15"/>
  <c r="AV980" i="15"/>
  <c r="AI980" i="15"/>
  <c r="X980" i="15"/>
  <c r="AV979" i="15"/>
  <c r="AI979" i="15"/>
  <c r="X979" i="15"/>
  <c r="AV978" i="15"/>
  <c r="AI978" i="15"/>
  <c r="X978" i="15"/>
  <c r="AV977" i="15"/>
  <c r="AI977" i="15"/>
  <c r="X977" i="15"/>
  <c r="AV976" i="15"/>
  <c r="AI976" i="15"/>
  <c r="X976" i="15"/>
  <c r="AV975" i="15"/>
  <c r="AI975" i="15"/>
  <c r="X975" i="15"/>
  <c r="N974" i="15"/>
  <c r="O978" i="15" s="1"/>
  <c r="BA964" i="15"/>
  <c r="BA960" i="15"/>
  <c r="AV956" i="15"/>
  <c r="AW953" i="15" s="1"/>
  <c r="AW951" i="15" s="1"/>
  <c r="AI956" i="15"/>
  <c r="AJ954" i="15" s="1"/>
  <c r="X956" i="15"/>
  <c r="Y954" i="15" s="1"/>
  <c r="N955" i="15"/>
  <c r="O956" i="15" s="1"/>
  <c r="BA945" i="15"/>
  <c r="BA941" i="15"/>
  <c r="AV937" i="15"/>
  <c r="AI937" i="15"/>
  <c r="X937" i="15"/>
  <c r="AV936" i="15"/>
  <c r="AI936" i="15"/>
  <c r="X936" i="15"/>
  <c r="AV935" i="15"/>
  <c r="AI935" i="15"/>
  <c r="X935" i="15"/>
  <c r="AV934" i="15"/>
  <c r="AI934" i="15"/>
  <c r="X934" i="15"/>
  <c r="AV933" i="15"/>
  <c r="AI933" i="15"/>
  <c r="X933" i="15"/>
  <c r="AV932" i="15"/>
  <c r="AI932" i="15"/>
  <c r="X932" i="15"/>
  <c r="AV931" i="15"/>
  <c r="AI931" i="15"/>
  <c r="X931" i="15"/>
  <c r="AV930" i="15"/>
  <c r="AI930" i="15"/>
  <c r="X930" i="15"/>
  <c r="AV927" i="15"/>
  <c r="AI927" i="15"/>
  <c r="X927" i="15"/>
  <c r="N926" i="15"/>
  <c r="O936" i="15" s="1"/>
  <c r="AV916" i="15"/>
  <c r="AI916" i="15"/>
  <c r="X916" i="15"/>
  <c r="AV915" i="15"/>
  <c r="AI915" i="15"/>
  <c r="X915" i="15"/>
  <c r="AV914" i="15"/>
  <c r="AI914" i="15"/>
  <c r="X914" i="15"/>
  <c r="AV913" i="15"/>
  <c r="AI913" i="15"/>
  <c r="X913" i="15"/>
  <c r="AV912" i="15"/>
  <c r="AI912" i="15"/>
  <c r="X912" i="15"/>
  <c r="AV911" i="15"/>
  <c r="AI911" i="15"/>
  <c r="X911" i="15"/>
  <c r="AV910" i="15"/>
  <c r="AI910" i="15"/>
  <c r="X910" i="15"/>
  <c r="AV909" i="15"/>
  <c r="AI909" i="15"/>
  <c r="X909" i="15"/>
  <c r="N908" i="15"/>
  <c r="O912" i="15" s="1"/>
  <c r="AV898" i="15"/>
  <c r="AI898" i="15"/>
  <c r="X898" i="15"/>
  <c r="AV897" i="15"/>
  <c r="AI897" i="15"/>
  <c r="X897" i="15"/>
  <c r="AV896" i="15"/>
  <c r="AI896" i="15"/>
  <c r="X896" i="15"/>
  <c r="N895" i="15"/>
  <c r="O897" i="15" s="1"/>
  <c r="AV885" i="15"/>
  <c r="AW883" i="15" s="1"/>
  <c r="AI885" i="15"/>
  <c r="AJ883" i="15" s="1"/>
  <c r="X885" i="15"/>
  <c r="N884" i="15"/>
  <c r="O885" i="15" s="1"/>
  <c r="AV873" i="15"/>
  <c r="AI873" i="15"/>
  <c r="X873" i="15"/>
  <c r="AV872" i="15"/>
  <c r="AI872" i="15"/>
  <c r="X872" i="15"/>
  <c r="AV871" i="15"/>
  <c r="AI871" i="15"/>
  <c r="X871" i="15"/>
  <c r="AV870" i="15"/>
  <c r="AI870" i="15"/>
  <c r="X870" i="15"/>
  <c r="AV869" i="15"/>
  <c r="AI869" i="15"/>
  <c r="X869" i="15"/>
  <c r="AV868" i="15"/>
  <c r="AI868" i="15"/>
  <c r="X868" i="15"/>
  <c r="AV867" i="15"/>
  <c r="AI867" i="15"/>
  <c r="X867" i="15"/>
  <c r="AV866" i="15"/>
  <c r="AI866" i="15"/>
  <c r="X866" i="15"/>
  <c r="AV865" i="15"/>
  <c r="AI865" i="15"/>
  <c r="X865" i="15"/>
  <c r="AV864" i="15"/>
  <c r="AI864" i="15"/>
  <c r="X864" i="15"/>
  <c r="N863" i="15"/>
  <c r="O872" i="15" s="1"/>
  <c r="AV852" i="15"/>
  <c r="AI852" i="15"/>
  <c r="X852" i="15"/>
  <c r="AV851" i="15"/>
  <c r="AI851" i="15"/>
  <c r="X851" i="15"/>
  <c r="AV850" i="15"/>
  <c r="AI850" i="15"/>
  <c r="X850" i="15"/>
  <c r="AV849" i="15"/>
  <c r="AI849" i="15"/>
  <c r="X849" i="15"/>
  <c r="N848" i="15"/>
  <c r="O849" i="15" s="1"/>
  <c r="AV838" i="15"/>
  <c r="AI838" i="15"/>
  <c r="X838" i="15"/>
  <c r="AV837" i="15"/>
  <c r="AI837" i="15"/>
  <c r="X837" i="15"/>
  <c r="AV836" i="15"/>
  <c r="AI836" i="15"/>
  <c r="X836" i="15"/>
  <c r="AV835" i="15"/>
  <c r="AI835" i="15"/>
  <c r="X835" i="15"/>
  <c r="AV834" i="15"/>
  <c r="AI834" i="15"/>
  <c r="X834" i="15"/>
  <c r="AV833" i="15"/>
  <c r="AI833" i="15"/>
  <c r="X833" i="15"/>
  <c r="AV832" i="15"/>
  <c r="AI832" i="15"/>
  <c r="X832" i="15"/>
  <c r="AV831" i="15"/>
  <c r="AI831" i="15"/>
  <c r="X831" i="15"/>
  <c r="N830" i="15"/>
  <c r="O836" i="15" s="1"/>
  <c r="AV820" i="15"/>
  <c r="AI820" i="15"/>
  <c r="X820" i="15"/>
  <c r="AV819" i="15"/>
  <c r="AI819" i="15"/>
  <c r="X819" i="15"/>
  <c r="AV818" i="15"/>
  <c r="AI818" i="15"/>
  <c r="X818" i="15"/>
  <c r="N817" i="15"/>
  <c r="AV807" i="15"/>
  <c r="AI807" i="15"/>
  <c r="X807" i="15"/>
  <c r="AV806" i="15"/>
  <c r="AI806" i="15"/>
  <c r="X806" i="15"/>
  <c r="AV805" i="15"/>
  <c r="AI805" i="15"/>
  <c r="X805" i="15"/>
  <c r="N804" i="15"/>
  <c r="O805" i="15" s="1"/>
  <c r="AV794" i="15"/>
  <c r="AI794" i="15"/>
  <c r="X794" i="15"/>
  <c r="AV793" i="15"/>
  <c r="AI793" i="15"/>
  <c r="X793" i="15"/>
  <c r="AV792" i="15"/>
  <c r="AI792" i="15"/>
  <c r="X792" i="15"/>
  <c r="AV791" i="15"/>
  <c r="AI791" i="15"/>
  <c r="X791" i="15"/>
  <c r="AV790" i="15"/>
  <c r="AI790" i="15"/>
  <c r="X790" i="15"/>
  <c r="N789" i="15"/>
  <c r="AV779" i="15"/>
  <c r="AI779" i="15"/>
  <c r="X779" i="15"/>
  <c r="AV778" i="15"/>
  <c r="AI778" i="15"/>
  <c r="X778" i="15"/>
  <c r="AV777" i="15"/>
  <c r="AI777" i="15"/>
  <c r="X777" i="15"/>
  <c r="AV776" i="15"/>
  <c r="AI776" i="15"/>
  <c r="X776" i="15"/>
  <c r="AV775" i="15"/>
  <c r="AI775" i="15"/>
  <c r="X775" i="15"/>
  <c r="AV774" i="15"/>
  <c r="AI774" i="15"/>
  <c r="X774" i="15"/>
  <c r="AV773" i="15"/>
  <c r="AI773" i="15"/>
  <c r="X773" i="15"/>
  <c r="AV772" i="15"/>
  <c r="AI772" i="15"/>
  <c r="X772" i="15"/>
  <c r="AV771" i="15"/>
  <c r="AI771" i="15"/>
  <c r="X771" i="15"/>
  <c r="AV770" i="15"/>
  <c r="AI770" i="15"/>
  <c r="X770" i="15"/>
  <c r="AV769" i="15"/>
  <c r="AI769" i="15"/>
  <c r="X769" i="15"/>
  <c r="AV768" i="15"/>
  <c r="AI768" i="15"/>
  <c r="X768" i="15"/>
  <c r="N767" i="15"/>
  <c r="AV756" i="15"/>
  <c r="AI756" i="15"/>
  <c r="X756" i="15"/>
  <c r="AV755" i="15"/>
  <c r="AI755" i="15"/>
  <c r="X755" i="15"/>
  <c r="AV754" i="15"/>
  <c r="AI754" i="15"/>
  <c r="X754" i="15"/>
  <c r="AV753" i="15"/>
  <c r="AI753" i="15"/>
  <c r="X753" i="15"/>
  <c r="AV752" i="15"/>
  <c r="AI752" i="15"/>
  <c r="X752" i="15"/>
  <c r="AV751" i="15"/>
  <c r="AI751" i="15"/>
  <c r="X751" i="15"/>
  <c r="N750" i="15"/>
  <c r="O751" i="15" s="1"/>
  <c r="AV740" i="15"/>
  <c r="AI740" i="15"/>
  <c r="X740" i="15"/>
  <c r="AV739" i="15"/>
  <c r="AI739" i="15"/>
  <c r="X739" i="15"/>
  <c r="AV738" i="15"/>
  <c r="AI738" i="15"/>
  <c r="X738" i="15"/>
  <c r="AV737" i="15"/>
  <c r="AI737" i="15"/>
  <c r="X737" i="15"/>
  <c r="N736" i="15"/>
  <c r="O738" i="15" s="1"/>
  <c r="AV726" i="15"/>
  <c r="AW722" i="15" s="1"/>
  <c r="AI726" i="15"/>
  <c r="AJ723" i="15" s="1"/>
  <c r="X726" i="15"/>
  <c r="Y723" i="15" s="1"/>
  <c r="Y721" i="15" s="1"/>
  <c r="N725" i="15"/>
  <c r="O726" i="15" s="1"/>
  <c r="BA713" i="15"/>
  <c r="AV709" i="15"/>
  <c r="AI709" i="15"/>
  <c r="X709" i="15"/>
  <c r="AV708" i="15"/>
  <c r="AI708" i="15"/>
  <c r="X708" i="15"/>
  <c r="AV707" i="15"/>
  <c r="AI707" i="15"/>
  <c r="X707" i="15"/>
  <c r="AV706" i="15"/>
  <c r="AI706" i="15"/>
  <c r="X706" i="15"/>
  <c r="AV705" i="15"/>
  <c r="AI705" i="15"/>
  <c r="X705" i="15"/>
  <c r="AV704" i="15"/>
  <c r="AI704" i="15"/>
  <c r="X704" i="15"/>
  <c r="AV703" i="15"/>
  <c r="AI703" i="15"/>
  <c r="X703" i="15"/>
  <c r="AV702" i="15"/>
  <c r="AI702" i="15"/>
  <c r="X702" i="15"/>
  <c r="AV701" i="15"/>
  <c r="AI701" i="15"/>
  <c r="X701" i="15"/>
  <c r="AV700" i="15"/>
  <c r="AI700" i="15"/>
  <c r="X700" i="15"/>
  <c r="AV699" i="15"/>
  <c r="AI699" i="15"/>
  <c r="X699" i="15"/>
  <c r="AV698" i="15"/>
  <c r="AI698" i="15"/>
  <c r="X698" i="15"/>
  <c r="AV697" i="15"/>
  <c r="AI697" i="15"/>
  <c r="X697" i="15"/>
  <c r="AV696" i="15"/>
  <c r="AI696" i="15"/>
  <c r="X696" i="15"/>
  <c r="N695" i="15"/>
  <c r="O705" i="15" s="1"/>
  <c r="BG685" i="15"/>
  <c r="BF685" i="15"/>
  <c r="BE685" i="15"/>
  <c r="BD685" i="15"/>
  <c r="BA685" i="15"/>
  <c r="BA681" i="15"/>
  <c r="AV676" i="15"/>
  <c r="AI676" i="15"/>
  <c r="X676" i="15"/>
  <c r="AV675" i="15"/>
  <c r="AI675" i="15"/>
  <c r="X675" i="15"/>
  <c r="AV674" i="15"/>
  <c r="AI674" i="15"/>
  <c r="X674" i="15"/>
  <c r="AV673" i="15"/>
  <c r="AI673" i="15"/>
  <c r="X673" i="15"/>
  <c r="AV672" i="15"/>
  <c r="AI672" i="15"/>
  <c r="X672" i="15"/>
  <c r="N671" i="15"/>
  <c r="O673" i="15" s="1"/>
  <c r="AV661" i="15"/>
  <c r="AI661" i="15"/>
  <c r="X661" i="15"/>
  <c r="AV660" i="15"/>
  <c r="AI660" i="15"/>
  <c r="X660" i="15"/>
  <c r="AV659" i="15"/>
  <c r="AI659" i="15"/>
  <c r="X659" i="15"/>
  <c r="AV658" i="15"/>
  <c r="AI658" i="15"/>
  <c r="X658" i="15"/>
  <c r="AV657" i="15"/>
  <c r="AI657" i="15"/>
  <c r="X657" i="15"/>
  <c r="AV656" i="15"/>
  <c r="AI656" i="15"/>
  <c r="X656" i="15"/>
  <c r="AV655" i="15"/>
  <c r="AI655" i="15"/>
  <c r="X655" i="15"/>
  <c r="AV654" i="15"/>
  <c r="AI654" i="15"/>
  <c r="X654" i="15"/>
  <c r="AV653" i="15"/>
  <c r="AI653" i="15"/>
  <c r="X653" i="15"/>
  <c r="N652" i="15"/>
  <c r="O658" i="15" s="1"/>
  <c r="AV642" i="15"/>
  <c r="AI642" i="15"/>
  <c r="X642" i="15"/>
  <c r="AV641" i="15"/>
  <c r="AI641" i="15"/>
  <c r="X641" i="15"/>
  <c r="AV640" i="15"/>
  <c r="AI640" i="15"/>
  <c r="X640" i="15"/>
  <c r="AV639" i="15"/>
  <c r="AI639" i="15"/>
  <c r="X639" i="15"/>
  <c r="AV638" i="15"/>
  <c r="AI638" i="15"/>
  <c r="X638" i="15"/>
  <c r="N637" i="15"/>
  <c r="O639" i="15" s="1"/>
  <c r="AV627" i="15"/>
  <c r="AI627" i="15"/>
  <c r="X627" i="15"/>
  <c r="AV626" i="15"/>
  <c r="AI626" i="15"/>
  <c r="X626" i="15"/>
  <c r="AV625" i="15"/>
  <c r="AI625" i="15"/>
  <c r="X625" i="15"/>
  <c r="AV624" i="15"/>
  <c r="AI624" i="15"/>
  <c r="X624" i="15"/>
  <c r="AV623" i="15"/>
  <c r="AI623" i="15"/>
  <c r="X623" i="15"/>
  <c r="AV622" i="15"/>
  <c r="AI622" i="15"/>
  <c r="X622" i="15"/>
  <c r="AV621" i="15"/>
  <c r="AI621" i="15"/>
  <c r="X621" i="15"/>
  <c r="AV620" i="15"/>
  <c r="AI620" i="15"/>
  <c r="X620" i="15"/>
  <c r="AV619" i="15"/>
  <c r="AI619" i="15"/>
  <c r="X619" i="15"/>
  <c r="AV618" i="15"/>
  <c r="AI618" i="15"/>
  <c r="X618" i="15"/>
  <c r="AV617" i="15"/>
  <c r="AI617" i="15"/>
  <c r="X617" i="15"/>
  <c r="AV616" i="15"/>
  <c r="AI616" i="15"/>
  <c r="X616" i="15"/>
  <c r="AV615" i="15"/>
  <c r="AI615" i="15"/>
  <c r="X615" i="15"/>
  <c r="AV614" i="15"/>
  <c r="AI614" i="15"/>
  <c r="X614" i="15"/>
  <c r="AV613" i="15"/>
  <c r="AI613" i="15"/>
  <c r="X613" i="15"/>
  <c r="AV612" i="15"/>
  <c r="AI612" i="15"/>
  <c r="X612" i="15"/>
  <c r="AV611" i="15"/>
  <c r="AI611" i="15"/>
  <c r="X611" i="15"/>
  <c r="AV610" i="15"/>
  <c r="AI610" i="15"/>
  <c r="X610" i="15"/>
  <c r="AV609" i="15"/>
  <c r="AI609" i="15"/>
  <c r="X609" i="15"/>
  <c r="AV608" i="15"/>
  <c r="AI608" i="15"/>
  <c r="X608" i="15"/>
  <c r="AV607" i="15"/>
  <c r="AI607" i="15"/>
  <c r="X607" i="15"/>
  <c r="AV606" i="15"/>
  <c r="AI606" i="15"/>
  <c r="X606" i="15"/>
  <c r="AV605" i="15"/>
  <c r="AI605" i="15"/>
  <c r="X605" i="15"/>
  <c r="AV604" i="15"/>
  <c r="AI604" i="15"/>
  <c r="X604" i="15"/>
  <c r="AV603" i="15"/>
  <c r="AI603" i="15"/>
  <c r="X603" i="15"/>
  <c r="AV602" i="15"/>
  <c r="AI602" i="15"/>
  <c r="X602" i="15"/>
  <c r="AV601" i="15"/>
  <c r="AI601" i="15"/>
  <c r="X601" i="15"/>
  <c r="N600" i="15"/>
  <c r="O613" i="15" s="1"/>
  <c r="BA590" i="15"/>
  <c r="AV584" i="15"/>
  <c r="AI584" i="15"/>
  <c r="X584" i="15"/>
  <c r="AV583" i="15"/>
  <c r="AI583" i="15"/>
  <c r="X583" i="15"/>
  <c r="AV582" i="15"/>
  <c r="AI582" i="15"/>
  <c r="X582" i="15"/>
  <c r="AV581" i="15"/>
  <c r="AI581" i="15"/>
  <c r="X581" i="15"/>
  <c r="AV580" i="15"/>
  <c r="AI580" i="15"/>
  <c r="X580" i="15"/>
  <c r="AV579" i="15"/>
  <c r="AI579" i="15"/>
  <c r="X579" i="15"/>
  <c r="AV578" i="15"/>
  <c r="AI578" i="15"/>
  <c r="X578" i="15"/>
  <c r="AV577" i="15"/>
  <c r="AI577" i="15"/>
  <c r="X577" i="15"/>
  <c r="AV576" i="15"/>
  <c r="AI576" i="15"/>
  <c r="X576" i="15"/>
  <c r="AV575" i="15"/>
  <c r="AI575" i="15"/>
  <c r="X575" i="15"/>
  <c r="N574" i="15"/>
  <c r="AV563" i="15"/>
  <c r="AI563" i="15"/>
  <c r="X563" i="15"/>
  <c r="AV562" i="15"/>
  <c r="AI562" i="15"/>
  <c r="X562" i="15"/>
  <c r="AV561" i="15"/>
  <c r="AI561" i="15"/>
  <c r="X561" i="15"/>
  <c r="AV560" i="15"/>
  <c r="AI560" i="15"/>
  <c r="X560" i="15"/>
  <c r="AV559" i="15"/>
  <c r="AI559" i="15"/>
  <c r="X559" i="15"/>
  <c r="AV558" i="15"/>
  <c r="AI558" i="15"/>
  <c r="X558" i="15"/>
  <c r="AV557" i="15"/>
  <c r="AI557" i="15"/>
  <c r="X557" i="15"/>
  <c r="AV556" i="15"/>
  <c r="AI556" i="15"/>
  <c r="X556" i="15"/>
  <c r="AV555" i="15"/>
  <c r="AI555" i="15"/>
  <c r="X555" i="15"/>
  <c r="AV554" i="15"/>
  <c r="AI554" i="15"/>
  <c r="X554" i="15"/>
  <c r="N553" i="15"/>
  <c r="O563" i="15" s="1"/>
  <c r="AV542" i="15"/>
  <c r="AI542" i="15"/>
  <c r="X542" i="15"/>
  <c r="AV541" i="15"/>
  <c r="AI541" i="15"/>
  <c r="X541" i="15"/>
  <c r="AV540" i="15"/>
  <c r="AI540" i="15"/>
  <c r="X540" i="15"/>
  <c r="AV539" i="15"/>
  <c r="AI539" i="15"/>
  <c r="X539" i="15"/>
  <c r="N538" i="15"/>
  <c r="O541" i="15" s="1"/>
  <c r="AV527" i="15"/>
  <c r="AI527" i="15"/>
  <c r="X527" i="15"/>
  <c r="AV526" i="15"/>
  <c r="AI526" i="15"/>
  <c r="X526" i="15"/>
  <c r="AV525" i="15"/>
  <c r="AI525" i="15"/>
  <c r="X525" i="15"/>
  <c r="N524" i="15"/>
  <c r="AV514" i="15"/>
  <c r="AI514" i="15"/>
  <c r="X514" i="15"/>
  <c r="AV513" i="15"/>
  <c r="AI513" i="15"/>
  <c r="X513" i="15"/>
  <c r="AV512" i="15"/>
  <c r="AI512" i="15"/>
  <c r="X512" i="15"/>
  <c r="AV511" i="15"/>
  <c r="AI511" i="15"/>
  <c r="X511" i="15"/>
  <c r="AV510" i="15"/>
  <c r="AI510" i="15"/>
  <c r="X510" i="15"/>
  <c r="AV509" i="15"/>
  <c r="AI509" i="15"/>
  <c r="X509" i="15"/>
  <c r="AV508" i="15"/>
  <c r="AI508" i="15"/>
  <c r="X508" i="15"/>
  <c r="AV507" i="15"/>
  <c r="AI507" i="15"/>
  <c r="X507" i="15"/>
  <c r="AV506" i="15"/>
  <c r="AI506" i="15"/>
  <c r="X506" i="15"/>
  <c r="AV505" i="15"/>
  <c r="AI505" i="15"/>
  <c r="X505" i="15"/>
  <c r="N504" i="15"/>
  <c r="O511" i="15" s="1"/>
  <c r="BA494" i="15"/>
  <c r="AV487" i="15"/>
  <c r="AI487" i="15"/>
  <c r="X487" i="15"/>
  <c r="AV486" i="15"/>
  <c r="AI486" i="15"/>
  <c r="X486" i="15"/>
  <c r="AV485" i="15"/>
  <c r="AI485" i="15"/>
  <c r="X485" i="15"/>
  <c r="AV484" i="15"/>
  <c r="AI484" i="15"/>
  <c r="X484" i="15"/>
  <c r="AV483" i="15"/>
  <c r="AI483" i="15"/>
  <c r="X483" i="15"/>
  <c r="AV482" i="15"/>
  <c r="AI482" i="15"/>
  <c r="X482" i="15"/>
  <c r="AV481" i="15"/>
  <c r="AI481" i="15"/>
  <c r="X481" i="15"/>
  <c r="AV480" i="15"/>
  <c r="AI480" i="15"/>
  <c r="X480" i="15"/>
  <c r="AV479" i="15"/>
  <c r="AI479" i="15"/>
  <c r="X479" i="15"/>
  <c r="AV478" i="15"/>
  <c r="AI478" i="15"/>
  <c r="X478" i="15"/>
  <c r="AV477" i="15"/>
  <c r="AI477" i="15"/>
  <c r="X477" i="15"/>
  <c r="N476" i="15"/>
  <c r="O486" i="15" s="1"/>
  <c r="BA465" i="15"/>
  <c r="AV459" i="15"/>
  <c r="AI459" i="15"/>
  <c r="X459" i="15"/>
  <c r="AV458" i="15"/>
  <c r="AI458" i="15"/>
  <c r="X458" i="15"/>
  <c r="AV457" i="15"/>
  <c r="AI457" i="15"/>
  <c r="X457" i="15"/>
  <c r="N456" i="15"/>
  <c r="O457" i="15" s="1"/>
  <c r="BA446" i="15"/>
  <c r="AV441" i="15"/>
  <c r="AI441" i="15"/>
  <c r="X441" i="15"/>
  <c r="AV440" i="15"/>
  <c r="AI440" i="15"/>
  <c r="X440" i="15"/>
  <c r="N439" i="15"/>
  <c r="O441" i="15" s="1"/>
  <c r="BA429" i="15"/>
  <c r="AV425" i="15"/>
  <c r="AI425" i="15"/>
  <c r="X425" i="15"/>
  <c r="N424" i="15"/>
  <c r="O425" i="15" s="1"/>
  <c r="BA420" i="15"/>
  <c r="AV416" i="15"/>
  <c r="AI416" i="15"/>
  <c r="X416" i="15"/>
  <c r="AV415" i="15"/>
  <c r="AI415" i="15"/>
  <c r="X415" i="15"/>
  <c r="AV414" i="15"/>
  <c r="AI414" i="15"/>
  <c r="X414" i="15"/>
  <c r="N413" i="15"/>
  <c r="O414" i="15" s="1"/>
  <c r="BA403" i="15"/>
  <c r="AV399" i="15"/>
  <c r="AI399" i="15"/>
  <c r="X399" i="15"/>
  <c r="AV398" i="15"/>
  <c r="AI398" i="15"/>
  <c r="X398" i="15"/>
  <c r="N397" i="15"/>
  <c r="O398" i="15" s="1"/>
  <c r="AV389" i="15"/>
  <c r="AI389" i="15"/>
  <c r="X389" i="15"/>
  <c r="AV388" i="15"/>
  <c r="AI388" i="15"/>
  <c r="X388" i="15"/>
  <c r="AV387" i="15"/>
  <c r="AI387" i="15"/>
  <c r="X387" i="15"/>
  <c r="AV386" i="15"/>
  <c r="AI386" i="15"/>
  <c r="X386" i="15"/>
  <c r="AV385" i="15"/>
  <c r="AI385" i="15"/>
  <c r="X385" i="15"/>
  <c r="N384" i="15"/>
  <c r="O389" i="15" s="1"/>
  <c r="AV373" i="15"/>
  <c r="AI373" i="15"/>
  <c r="X373" i="15"/>
  <c r="AV372" i="15"/>
  <c r="AI372" i="15"/>
  <c r="X372" i="15"/>
  <c r="N371" i="15"/>
  <c r="O372" i="15" s="1"/>
  <c r="AV362" i="15"/>
  <c r="AI362" i="15"/>
  <c r="AJ360" i="15" s="1"/>
  <c r="X362" i="15"/>
  <c r="Y359" i="15" s="1"/>
  <c r="Y357" i="15" s="1"/>
  <c r="N361" i="15"/>
  <c r="O362" i="15" s="1"/>
  <c r="O361" i="15" s="1"/>
  <c r="BG351" i="15"/>
  <c r="BA351" i="15"/>
  <c r="BA347" i="15"/>
  <c r="AV342" i="15"/>
  <c r="AI342" i="15"/>
  <c r="X342" i="15"/>
  <c r="AV341" i="15"/>
  <c r="AI341" i="15"/>
  <c r="X341" i="15"/>
  <c r="N340" i="15"/>
  <c r="O341" i="15" s="1"/>
  <c r="BA330" i="15"/>
  <c r="BG324" i="15"/>
  <c r="BA324" i="15"/>
  <c r="BA319" i="15"/>
  <c r="BA315" i="15"/>
  <c r="BG311" i="15"/>
  <c r="BA311" i="15"/>
  <c r="BA305" i="15"/>
  <c r="BG301" i="15"/>
  <c r="BA301" i="15"/>
  <c r="AV297" i="15"/>
  <c r="AI297" i="15"/>
  <c r="X297" i="15"/>
  <c r="AV296" i="15"/>
  <c r="AI296" i="15"/>
  <c r="X296" i="15"/>
  <c r="AV295" i="15"/>
  <c r="AI295" i="15"/>
  <c r="X295" i="15"/>
  <c r="N294" i="15"/>
  <c r="O297" i="15" s="1"/>
  <c r="AV283" i="15"/>
  <c r="AW279" i="15" s="1"/>
  <c r="AI283" i="15"/>
  <c r="X283" i="15"/>
  <c r="N282" i="15"/>
  <c r="O283" i="15" s="1"/>
  <c r="O282" i="15" s="1"/>
  <c r="BA272" i="15"/>
  <c r="BA266" i="15"/>
  <c r="AV262" i="15"/>
  <c r="AI262" i="15"/>
  <c r="X262" i="15"/>
  <c r="AV261" i="15"/>
  <c r="AI261" i="15"/>
  <c r="X261" i="15"/>
  <c r="N260" i="15"/>
  <c r="AV252" i="15"/>
  <c r="AI252" i="15"/>
  <c r="X252" i="15"/>
  <c r="AV251" i="15"/>
  <c r="AI251" i="15"/>
  <c r="X251" i="15"/>
  <c r="AV250" i="15"/>
  <c r="AI250" i="15"/>
  <c r="X250" i="15"/>
  <c r="AV249" i="15"/>
  <c r="AI249" i="15"/>
  <c r="X249" i="15"/>
  <c r="AV248" i="15"/>
  <c r="AI248" i="15"/>
  <c r="X248" i="15"/>
  <c r="AV247" i="15"/>
  <c r="AI247" i="15"/>
  <c r="X247" i="15"/>
  <c r="AV246" i="15"/>
  <c r="AI246" i="15"/>
  <c r="X246" i="15"/>
  <c r="AV245" i="15"/>
  <c r="AI245" i="15"/>
  <c r="X245" i="15"/>
  <c r="AV244" i="15"/>
  <c r="AI244" i="15"/>
  <c r="X244" i="15"/>
  <c r="AV243" i="15"/>
  <c r="AI243" i="15"/>
  <c r="X243" i="15"/>
  <c r="AV242" i="15"/>
  <c r="AI242" i="15"/>
  <c r="X242" i="15"/>
  <c r="AV241" i="15"/>
  <c r="AI241" i="15"/>
  <c r="X241" i="15"/>
  <c r="AV240" i="15"/>
  <c r="AI240" i="15"/>
  <c r="X240" i="15"/>
  <c r="AV239" i="15"/>
  <c r="AI239" i="15"/>
  <c r="X239" i="15"/>
  <c r="AV238" i="15"/>
  <c r="AI238" i="15"/>
  <c r="X238" i="15"/>
  <c r="AV237" i="15"/>
  <c r="AI237" i="15"/>
  <c r="X237" i="15"/>
  <c r="AV236" i="15"/>
  <c r="AI236" i="15"/>
  <c r="X236" i="15"/>
  <c r="AV235" i="15"/>
  <c r="AI235" i="15"/>
  <c r="X235" i="15"/>
  <c r="AV234" i="15"/>
  <c r="AI234" i="15"/>
  <c r="X234" i="15"/>
  <c r="AV233" i="15"/>
  <c r="AI233" i="15"/>
  <c r="X233" i="15"/>
  <c r="AV232" i="15"/>
  <c r="AI232" i="15"/>
  <c r="X232" i="15"/>
  <c r="AV231" i="15"/>
  <c r="AI231" i="15"/>
  <c r="X231" i="15"/>
  <c r="AV230" i="15"/>
  <c r="AI230" i="15"/>
  <c r="X230" i="15"/>
  <c r="AV229" i="15"/>
  <c r="AI229" i="15"/>
  <c r="X229" i="15"/>
  <c r="AV228" i="15"/>
  <c r="AI228" i="15"/>
  <c r="X228" i="15"/>
  <c r="AV227" i="15"/>
  <c r="AI227" i="15"/>
  <c r="X227" i="15"/>
  <c r="AV226" i="15"/>
  <c r="AI226" i="15"/>
  <c r="X226" i="15"/>
  <c r="N225" i="15"/>
  <c r="O249" i="15" s="1"/>
  <c r="AV215" i="15"/>
  <c r="AW212" i="15" s="1"/>
  <c r="AW210" i="15" s="1"/>
  <c r="AI215" i="15"/>
  <c r="AJ213" i="15" s="1"/>
  <c r="X215" i="15"/>
  <c r="Y212" i="15" s="1"/>
  <c r="N214" i="15"/>
  <c r="O215" i="15" s="1"/>
  <c r="O214" i="15" s="1"/>
  <c r="AV201" i="15"/>
  <c r="AI201" i="15"/>
  <c r="X201" i="15"/>
  <c r="AV200" i="15"/>
  <c r="AI200" i="15"/>
  <c r="X200" i="15"/>
  <c r="AV199" i="15"/>
  <c r="AI199" i="15"/>
  <c r="X199" i="15"/>
  <c r="AV198" i="15"/>
  <c r="AI198" i="15"/>
  <c r="X198" i="15"/>
  <c r="AV197" i="15"/>
  <c r="AI197" i="15"/>
  <c r="X197" i="15"/>
  <c r="N196" i="15"/>
  <c r="O197" i="15" s="1"/>
  <c r="BG186" i="15"/>
  <c r="BA186" i="15"/>
  <c r="AV180" i="15"/>
  <c r="AI180" i="15"/>
  <c r="X180" i="15"/>
  <c r="AV179" i="15"/>
  <c r="AI179" i="15"/>
  <c r="X179" i="15"/>
  <c r="AV178" i="15"/>
  <c r="AI178" i="15"/>
  <c r="X178" i="15"/>
  <c r="AV177" i="15"/>
  <c r="AI177" i="15"/>
  <c r="X177" i="15"/>
  <c r="AV176" i="15"/>
  <c r="AI176" i="15"/>
  <c r="X176" i="15"/>
  <c r="AV175" i="15"/>
  <c r="AI175" i="15"/>
  <c r="X175" i="15"/>
  <c r="AV174" i="15"/>
  <c r="AI174" i="15"/>
  <c r="X174" i="15"/>
  <c r="AV173" i="15"/>
  <c r="AI173" i="15"/>
  <c r="X173" i="15"/>
  <c r="AV172" i="15"/>
  <c r="AI172" i="15"/>
  <c r="X172" i="15"/>
  <c r="AV171" i="15"/>
  <c r="AI171" i="15"/>
  <c r="X171" i="15"/>
  <c r="AV170" i="15"/>
  <c r="AI170" i="15"/>
  <c r="X170" i="15"/>
  <c r="AV169" i="15"/>
  <c r="AI169" i="15"/>
  <c r="X169" i="15"/>
  <c r="AV168" i="15"/>
  <c r="AI168" i="15"/>
  <c r="X168" i="15"/>
  <c r="AV167" i="15"/>
  <c r="AI167" i="15"/>
  <c r="X167" i="15"/>
  <c r="AV166" i="15"/>
  <c r="AI166" i="15"/>
  <c r="X166" i="15"/>
  <c r="AV165" i="15"/>
  <c r="AI165" i="15"/>
  <c r="X165" i="15"/>
  <c r="AV164" i="15"/>
  <c r="AI164" i="15"/>
  <c r="X164" i="15"/>
  <c r="AV163" i="15"/>
  <c r="AI163" i="15"/>
  <c r="X163" i="15"/>
  <c r="AV162" i="15"/>
  <c r="AI162" i="15"/>
  <c r="X162" i="15"/>
  <c r="AV154" i="15"/>
  <c r="AI154" i="15"/>
  <c r="X154" i="15"/>
  <c r="AV153" i="15"/>
  <c r="AI153" i="15"/>
  <c r="X153" i="15"/>
  <c r="AV152" i="15"/>
  <c r="AI152" i="15"/>
  <c r="X152" i="15"/>
  <c r="AV151" i="15"/>
  <c r="AI151" i="15"/>
  <c r="X151" i="15"/>
  <c r="AV150" i="15"/>
  <c r="AI150" i="15"/>
  <c r="X150" i="15"/>
  <c r="AV149" i="15"/>
  <c r="AI149" i="15"/>
  <c r="X149" i="15"/>
  <c r="AV148" i="15"/>
  <c r="AI148" i="15"/>
  <c r="X148" i="15"/>
  <c r="N147" i="15"/>
  <c r="AV136" i="15"/>
  <c r="AI136" i="15"/>
  <c r="X136" i="15"/>
  <c r="AV135" i="15"/>
  <c r="AI135" i="15"/>
  <c r="X135" i="15"/>
  <c r="AV134" i="15"/>
  <c r="AI134" i="15"/>
  <c r="X134" i="15"/>
  <c r="AV133" i="15"/>
  <c r="AI133" i="15"/>
  <c r="X133" i="15"/>
  <c r="AV132" i="15"/>
  <c r="AI132" i="15"/>
  <c r="X132" i="15"/>
  <c r="AV131" i="15"/>
  <c r="AI131" i="15"/>
  <c r="X131" i="15"/>
  <c r="N130" i="15"/>
  <c r="O135" i="15" s="1"/>
  <c r="BA118" i="15"/>
  <c r="BA114" i="15"/>
  <c r="AV110" i="15"/>
  <c r="AI110" i="15"/>
  <c r="X110" i="15"/>
  <c r="AV109" i="15"/>
  <c r="AI109" i="15"/>
  <c r="X109" i="15"/>
  <c r="AV108" i="15"/>
  <c r="AI108" i="15"/>
  <c r="X108" i="15"/>
  <c r="N107" i="15"/>
  <c r="O108" i="15" s="1"/>
  <c r="BA98" i="15"/>
  <c r="BA89" i="15"/>
  <c r="AV83" i="15"/>
  <c r="AI83" i="15"/>
  <c r="X83" i="15"/>
  <c r="AV82" i="15"/>
  <c r="AI82" i="15"/>
  <c r="X82" i="15"/>
  <c r="AV81" i="15"/>
  <c r="AI81" i="15"/>
  <c r="X81" i="15"/>
  <c r="AV80" i="15"/>
  <c r="AI80" i="15"/>
  <c r="X80" i="15"/>
  <c r="AV79" i="15"/>
  <c r="AI79" i="15"/>
  <c r="X79" i="15"/>
  <c r="AV78" i="15"/>
  <c r="AI78" i="15"/>
  <c r="X78" i="15"/>
  <c r="N77" i="15"/>
  <c r="BA69" i="15"/>
  <c r="BG65" i="15"/>
  <c r="BA65" i="15"/>
  <c r="BA60" i="15"/>
  <c r="BG56" i="15"/>
  <c r="BA56" i="15"/>
  <c r="BG51" i="15"/>
  <c r="BA51" i="15"/>
  <c r="AV47" i="15"/>
  <c r="AI47" i="15"/>
  <c r="X47" i="15"/>
  <c r="AV46" i="15"/>
  <c r="AI46" i="15"/>
  <c r="X46" i="15"/>
  <c r="AV45" i="15"/>
  <c r="AI45" i="15"/>
  <c r="X45" i="15"/>
  <c r="AV44" i="15"/>
  <c r="AI44" i="15"/>
  <c r="X44" i="15"/>
  <c r="N43" i="15"/>
  <c r="O45" i="15" s="1"/>
  <c r="AV34" i="15"/>
  <c r="AI34" i="15"/>
  <c r="X34" i="15"/>
  <c r="AV33" i="15"/>
  <c r="AI33" i="15"/>
  <c r="X33" i="15"/>
  <c r="AV32" i="15"/>
  <c r="AI32" i="15"/>
  <c r="X32" i="15"/>
  <c r="AV31" i="15"/>
  <c r="AI31" i="15"/>
  <c r="X31" i="15"/>
  <c r="N30" i="15"/>
  <c r="O31" i="15" s="1"/>
  <c r="BA21" i="15"/>
  <c r="BA16" i="15"/>
  <c r="BG12" i="15"/>
  <c r="BA12" i="15"/>
  <c r="BG3701" i="14"/>
  <c r="BF3701" i="14"/>
  <c r="BE3701" i="14"/>
  <c r="BD3701" i="14"/>
  <c r="BA3701" i="14"/>
  <c r="AV3697" i="14"/>
  <c r="AI3697" i="14"/>
  <c r="X3697" i="14"/>
  <c r="AV3696" i="14"/>
  <c r="AI3696" i="14"/>
  <c r="X3696" i="14"/>
  <c r="AV3695" i="14"/>
  <c r="AI3695" i="14"/>
  <c r="X3695" i="14"/>
  <c r="AV3694" i="14"/>
  <c r="AI3694" i="14"/>
  <c r="X3694" i="14"/>
  <c r="AV3693" i="14"/>
  <c r="AI3693" i="14"/>
  <c r="X3693" i="14"/>
  <c r="AV3692" i="14"/>
  <c r="AI3692" i="14"/>
  <c r="X3692" i="14"/>
  <c r="AV3691" i="14"/>
  <c r="AI3691" i="14"/>
  <c r="X3691" i="14"/>
  <c r="AV3690" i="14"/>
  <c r="AI3690" i="14"/>
  <c r="X3690" i="14"/>
  <c r="AV3689" i="14"/>
  <c r="AI3689" i="14"/>
  <c r="X3689" i="14"/>
  <c r="AV3688" i="14"/>
  <c r="AI3688" i="14"/>
  <c r="X3688" i="14"/>
  <c r="N3687" i="14"/>
  <c r="BG3677" i="14"/>
  <c r="BF3677" i="14"/>
  <c r="BE3677" i="14"/>
  <c r="BD3677" i="14"/>
  <c r="BA3677" i="14"/>
  <c r="AV3673" i="14"/>
  <c r="AI3673" i="14"/>
  <c r="X3673" i="14"/>
  <c r="AV3672" i="14"/>
  <c r="AI3672" i="14"/>
  <c r="X3672" i="14"/>
  <c r="AV3671" i="14"/>
  <c r="AI3671" i="14"/>
  <c r="X3671" i="14"/>
  <c r="AV3670" i="14"/>
  <c r="AI3670" i="14"/>
  <c r="X3670" i="14"/>
  <c r="N3669" i="14"/>
  <c r="AW3667" i="14"/>
  <c r="AW3665" i="14"/>
  <c r="AV3656" i="14"/>
  <c r="AI3656" i="14"/>
  <c r="X3656" i="14"/>
  <c r="AV3655" i="14"/>
  <c r="AI3655" i="14"/>
  <c r="X3655" i="14"/>
  <c r="AV3654" i="14"/>
  <c r="AI3654" i="14"/>
  <c r="X3654" i="14"/>
  <c r="AV3653" i="14"/>
  <c r="AI3653" i="14"/>
  <c r="X3653" i="14"/>
  <c r="AV3652" i="14"/>
  <c r="AI3652" i="14"/>
  <c r="X3652" i="14"/>
  <c r="AV3651" i="14"/>
  <c r="AI3651" i="14"/>
  <c r="X3651" i="14"/>
  <c r="AV3650" i="14"/>
  <c r="AI3650" i="14"/>
  <c r="X3650" i="14"/>
  <c r="AV3649" i="14"/>
  <c r="AI3649" i="14"/>
  <c r="X3649" i="14"/>
  <c r="AV3648" i="14"/>
  <c r="AI3648" i="14"/>
  <c r="X3648" i="14"/>
  <c r="AV3647" i="14"/>
  <c r="AI3647" i="14"/>
  <c r="X3647" i="14"/>
  <c r="AV3646" i="14"/>
  <c r="AI3646" i="14"/>
  <c r="X3646" i="14"/>
  <c r="AV3645" i="14"/>
  <c r="AI3645" i="14"/>
  <c r="X3645" i="14"/>
  <c r="AV3644" i="14"/>
  <c r="AI3644" i="14"/>
  <c r="X3644" i="14"/>
  <c r="AV3643" i="14"/>
  <c r="AI3643" i="14"/>
  <c r="X3643" i="14"/>
  <c r="AV3642" i="14"/>
  <c r="AI3642" i="14"/>
  <c r="X3642" i="14"/>
  <c r="AV3641" i="14"/>
  <c r="AI3641" i="14"/>
  <c r="X3641" i="14"/>
  <c r="AV3640" i="14"/>
  <c r="AI3640" i="14"/>
  <c r="X3640" i="14"/>
  <c r="AV3639" i="14"/>
  <c r="AI3639" i="14"/>
  <c r="X3639" i="14"/>
  <c r="AV3638" i="14"/>
  <c r="AI3638" i="14"/>
  <c r="X3638" i="14"/>
  <c r="AV3637" i="14"/>
  <c r="AI3637" i="14"/>
  <c r="X3637" i="14"/>
  <c r="N3636" i="14"/>
  <c r="O3650" i="14" s="1"/>
  <c r="AV3625" i="14"/>
  <c r="AI3625" i="14"/>
  <c r="X3625" i="14"/>
  <c r="AV3624" i="14"/>
  <c r="AW3621" i="14" s="1"/>
  <c r="AW3619" i="14" s="1"/>
  <c r="AI3624" i="14"/>
  <c r="X3624" i="14"/>
  <c r="N3623" i="14"/>
  <c r="AV3613" i="14"/>
  <c r="AI3613" i="14"/>
  <c r="X3613" i="14"/>
  <c r="AV3612" i="14"/>
  <c r="AI3612" i="14"/>
  <c r="AJ3609" i="14" s="1"/>
  <c r="X3612" i="14"/>
  <c r="Y3609" i="14" s="1"/>
  <c r="Y3607" i="14" s="1"/>
  <c r="N3611" i="14"/>
  <c r="O3613" i="14" s="1"/>
  <c r="AV3601" i="14"/>
  <c r="AI3601" i="14"/>
  <c r="X3601" i="14"/>
  <c r="AV3600" i="14"/>
  <c r="AI3600" i="14"/>
  <c r="X3600" i="14"/>
  <c r="AV3599" i="14"/>
  <c r="AI3599" i="14"/>
  <c r="X3599" i="14"/>
  <c r="AV3598" i="14"/>
  <c r="AI3598" i="14"/>
  <c r="X3598" i="14"/>
  <c r="AV3597" i="14"/>
  <c r="AI3597" i="14"/>
  <c r="X3597" i="14"/>
  <c r="AV3596" i="14"/>
  <c r="AI3596" i="14"/>
  <c r="X3596" i="14"/>
  <c r="AV3595" i="14"/>
  <c r="AI3595" i="14"/>
  <c r="X3595" i="14"/>
  <c r="N3594" i="14"/>
  <c r="O3600" i="14" s="1"/>
  <c r="BG3583" i="14"/>
  <c r="BF3583" i="14"/>
  <c r="BE3583" i="14"/>
  <c r="BD3583" i="14"/>
  <c r="BA3583" i="14"/>
  <c r="AV3579" i="14"/>
  <c r="AW3577" i="14" s="1"/>
  <c r="AI3579" i="14"/>
  <c r="AJ3577" i="14" s="1"/>
  <c r="X3579" i="14"/>
  <c r="Y3576" i="14" s="1"/>
  <c r="N3578" i="14"/>
  <c r="O3579" i="14" s="1"/>
  <c r="BG3568" i="14"/>
  <c r="BF3568" i="14"/>
  <c r="BE3568" i="14"/>
  <c r="BD3568" i="14"/>
  <c r="BA3568" i="14"/>
  <c r="AV3564" i="14"/>
  <c r="AI3564" i="14"/>
  <c r="X3564" i="14"/>
  <c r="AV3563" i="14"/>
  <c r="AI3563" i="14"/>
  <c r="X3563" i="14"/>
  <c r="AV3562" i="14"/>
  <c r="AI3562" i="14"/>
  <c r="X3562" i="14"/>
  <c r="N3561" i="14"/>
  <c r="AV3551" i="14"/>
  <c r="AI3551" i="14"/>
  <c r="X3551" i="14"/>
  <c r="AV3550" i="14"/>
  <c r="AI3550" i="14"/>
  <c r="X3550" i="14"/>
  <c r="AV3549" i="14"/>
  <c r="AI3549" i="14"/>
  <c r="X3549" i="14"/>
  <c r="AV3548" i="14"/>
  <c r="AI3548" i="14"/>
  <c r="X3548" i="14"/>
  <c r="AV3547" i="14"/>
  <c r="AI3547" i="14"/>
  <c r="X3547" i="14"/>
  <c r="N3546" i="14"/>
  <c r="O3549" i="14" s="1"/>
  <c r="AV3536" i="14"/>
  <c r="AI3536" i="14"/>
  <c r="X3536" i="14"/>
  <c r="AV3535" i="14"/>
  <c r="AI3535" i="14"/>
  <c r="X3535" i="14"/>
  <c r="AV3534" i="14"/>
  <c r="AI3534" i="14"/>
  <c r="X3534" i="14"/>
  <c r="N3533" i="14"/>
  <c r="O3535" i="14" s="1"/>
  <c r="AV3522" i="14"/>
  <c r="AI3522" i="14"/>
  <c r="X3522" i="14"/>
  <c r="AV3521" i="14"/>
  <c r="AI3521" i="14"/>
  <c r="X3521" i="14"/>
  <c r="AV3520" i="14"/>
  <c r="AI3520" i="14"/>
  <c r="X3520" i="14"/>
  <c r="AV3519" i="14"/>
  <c r="AI3519" i="14"/>
  <c r="X3519" i="14"/>
  <c r="AV3518" i="14"/>
  <c r="AI3518" i="14"/>
  <c r="X3518" i="14"/>
  <c r="AV3517" i="14"/>
  <c r="AI3517" i="14"/>
  <c r="X3517" i="14"/>
  <c r="N3516" i="14"/>
  <c r="O3521" i="14" s="1"/>
  <c r="AV3506" i="14"/>
  <c r="AW3502" i="14" s="1"/>
  <c r="AI3506" i="14"/>
  <c r="X3506" i="14"/>
  <c r="N3505" i="14"/>
  <c r="O3506" i="14" s="1"/>
  <c r="O3505" i="14" s="1"/>
  <c r="AV3495" i="14"/>
  <c r="AI3495" i="14"/>
  <c r="X3495" i="14"/>
  <c r="AV3494" i="14"/>
  <c r="AI3494" i="14"/>
  <c r="X3494" i="14"/>
  <c r="AV3493" i="14"/>
  <c r="AI3493" i="14"/>
  <c r="X3493" i="14"/>
  <c r="AV3492" i="14"/>
  <c r="AI3492" i="14"/>
  <c r="X3492" i="14"/>
  <c r="AV3491" i="14"/>
  <c r="AI3491" i="14"/>
  <c r="X3491" i="14"/>
  <c r="AV3490" i="14"/>
  <c r="AI3490" i="14"/>
  <c r="X3490" i="14"/>
  <c r="N3489" i="14"/>
  <c r="O3495" i="14" s="1"/>
  <c r="AV3479" i="14"/>
  <c r="AI3479" i="14"/>
  <c r="X3479" i="14"/>
  <c r="AV3478" i="14"/>
  <c r="AI3478" i="14"/>
  <c r="X3478" i="14"/>
  <c r="AV3477" i="14"/>
  <c r="AI3477" i="14"/>
  <c r="X3477" i="14"/>
  <c r="N3476" i="14"/>
  <c r="O3478" i="14" s="1"/>
  <c r="AV3465" i="14"/>
  <c r="AI3465" i="14"/>
  <c r="X3465" i="14"/>
  <c r="AV3464" i="14"/>
  <c r="AI3464" i="14"/>
  <c r="X3464" i="14"/>
  <c r="N3463" i="14"/>
  <c r="O3464" i="14" s="1"/>
  <c r="AV3453" i="14"/>
  <c r="AI3453" i="14"/>
  <c r="X3453" i="14"/>
  <c r="AV3452" i="14"/>
  <c r="AI3452" i="14"/>
  <c r="X3452" i="14"/>
  <c r="AV3451" i="14"/>
  <c r="AI3451" i="14"/>
  <c r="X3451" i="14"/>
  <c r="AV3450" i="14"/>
  <c r="AI3450" i="14"/>
  <c r="X3450" i="14"/>
  <c r="N3449" i="14"/>
  <c r="O3451" i="14" s="1"/>
  <c r="AV3437" i="14"/>
  <c r="AI3437" i="14"/>
  <c r="X3437" i="14"/>
  <c r="AV3436" i="14"/>
  <c r="AI3436" i="14"/>
  <c r="X3436" i="14"/>
  <c r="AV3435" i="14"/>
  <c r="AI3435" i="14"/>
  <c r="X3435" i="14"/>
  <c r="AV3434" i="14"/>
  <c r="AI3434" i="14"/>
  <c r="X3434" i="14"/>
  <c r="AV3433" i="14"/>
  <c r="AI3433" i="14"/>
  <c r="X3433" i="14"/>
  <c r="N3432" i="14"/>
  <c r="AV3421" i="14"/>
  <c r="AI3421" i="14"/>
  <c r="X3421" i="14"/>
  <c r="AV3420" i="14"/>
  <c r="AI3420" i="14"/>
  <c r="X3420" i="14"/>
  <c r="N3419" i="14"/>
  <c r="O3420" i="14" s="1"/>
  <c r="AV3409" i="14"/>
  <c r="AI3409" i="14"/>
  <c r="X3409" i="14"/>
  <c r="AV3408" i="14"/>
  <c r="AI3408" i="14"/>
  <c r="X3408" i="14"/>
  <c r="AV3407" i="14"/>
  <c r="AI3407" i="14"/>
  <c r="X3407" i="14"/>
  <c r="AV3406" i="14"/>
  <c r="AI3406" i="14"/>
  <c r="X3406" i="14"/>
  <c r="N3405" i="14"/>
  <c r="O3406" i="14" s="1"/>
  <c r="AV3393" i="14"/>
  <c r="AI3393" i="14"/>
  <c r="AJ3389" i="14" s="1"/>
  <c r="X3393" i="14"/>
  <c r="N3392" i="14"/>
  <c r="O3393" i="14" s="1"/>
  <c r="AV3381" i="14"/>
  <c r="AI3381" i="14"/>
  <c r="X3381" i="14"/>
  <c r="AV3380" i="14"/>
  <c r="AI3380" i="14"/>
  <c r="X3380" i="14"/>
  <c r="AV3379" i="14"/>
  <c r="AI3379" i="14"/>
  <c r="X3379" i="14"/>
  <c r="AV3378" i="14"/>
  <c r="AI3378" i="14"/>
  <c r="X3378" i="14"/>
  <c r="N3377" i="14"/>
  <c r="AV3365" i="14"/>
  <c r="AI3365" i="14"/>
  <c r="X3365" i="14"/>
  <c r="AV3364" i="14"/>
  <c r="AI3364" i="14"/>
  <c r="X3364" i="14"/>
  <c r="AV3363" i="14"/>
  <c r="AI3363" i="14"/>
  <c r="X3363" i="14"/>
  <c r="AV3362" i="14"/>
  <c r="AI3362" i="14"/>
  <c r="X3362" i="14"/>
  <c r="AV3361" i="14"/>
  <c r="AI3361" i="14"/>
  <c r="X3361" i="14"/>
  <c r="AV3360" i="14"/>
  <c r="AI3360" i="14"/>
  <c r="X3360" i="14"/>
  <c r="N3359" i="14"/>
  <c r="O3361" i="14" s="1"/>
  <c r="BG3348" i="14"/>
  <c r="BF3348" i="14"/>
  <c r="BE3348" i="14"/>
  <c r="BD3348" i="14"/>
  <c r="BA3348" i="14"/>
  <c r="AV3344" i="14"/>
  <c r="AI3344" i="14"/>
  <c r="X3344" i="14"/>
  <c r="AV3343" i="14"/>
  <c r="AI3343" i="14"/>
  <c r="X3343" i="14"/>
  <c r="AV3342" i="14"/>
  <c r="AI3342" i="14"/>
  <c r="X3342" i="14"/>
  <c r="AV3341" i="14"/>
  <c r="AI3341" i="14"/>
  <c r="X3341" i="14"/>
  <c r="AV3340" i="14"/>
  <c r="AI3340" i="14"/>
  <c r="X3340" i="14"/>
  <c r="N3339" i="14"/>
  <c r="O3343" i="14" s="1"/>
  <c r="BG3329" i="14"/>
  <c r="BF3329" i="14"/>
  <c r="BE3329" i="14"/>
  <c r="BD3329" i="14"/>
  <c r="BA3329" i="14"/>
  <c r="AV3325" i="14"/>
  <c r="AI3325" i="14"/>
  <c r="X3325" i="14"/>
  <c r="AV3324" i="14"/>
  <c r="AI3324" i="14"/>
  <c r="X3324" i="14"/>
  <c r="AV3323" i="14"/>
  <c r="AI3323" i="14"/>
  <c r="X3323" i="14"/>
  <c r="N3322" i="14"/>
  <c r="O3323" i="14" s="1"/>
  <c r="BG3312" i="14"/>
  <c r="BF3312" i="14"/>
  <c r="BE3312" i="14"/>
  <c r="BD3312" i="14"/>
  <c r="BA3312" i="14"/>
  <c r="AV3308" i="14"/>
  <c r="AI3308" i="14"/>
  <c r="X3308" i="14"/>
  <c r="AV3307" i="14"/>
  <c r="AI3307" i="14"/>
  <c r="X3307" i="14"/>
  <c r="AV3306" i="14"/>
  <c r="AI3306" i="14"/>
  <c r="X3306" i="14"/>
  <c r="AV3305" i="14"/>
  <c r="AI3305" i="14"/>
  <c r="X3305" i="14"/>
  <c r="AV3304" i="14"/>
  <c r="AI3304" i="14"/>
  <c r="X3304" i="14"/>
  <c r="AV3303" i="14"/>
  <c r="AI3303" i="14"/>
  <c r="X3303" i="14"/>
  <c r="AV3302" i="14"/>
  <c r="AI3302" i="14"/>
  <c r="X3302" i="14"/>
  <c r="AV3301" i="14"/>
  <c r="AI3301" i="14"/>
  <c r="X3301" i="14"/>
  <c r="AV3300" i="14"/>
  <c r="AI3300" i="14"/>
  <c r="X3300" i="14"/>
  <c r="AV3299" i="14"/>
  <c r="AI3299" i="14"/>
  <c r="X3299" i="14"/>
  <c r="N3298" i="14"/>
  <c r="BG3288" i="14"/>
  <c r="BF3288" i="14"/>
  <c r="BE3288" i="14"/>
  <c r="BD3288" i="14"/>
  <c r="BA3288" i="14"/>
  <c r="AV3284" i="14"/>
  <c r="AI3284" i="14"/>
  <c r="X3284" i="14"/>
  <c r="AV3283" i="14"/>
  <c r="AI3283" i="14"/>
  <c r="X3283" i="14"/>
  <c r="AV3282" i="14"/>
  <c r="AI3282" i="14"/>
  <c r="X3282" i="14"/>
  <c r="AV3281" i="14"/>
  <c r="AI3281" i="14"/>
  <c r="X3281" i="14"/>
  <c r="N3280" i="14"/>
  <c r="O3281" i="14" s="1"/>
  <c r="AV3268" i="14"/>
  <c r="AI3268" i="14"/>
  <c r="X3268" i="14"/>
  <c r="N3267" i="14"/>
  <c r="O3268" i="14" s="1"/>
  <c r="O3267" i="14" s="1"/>
  <c r="AV3256" i="14"/>
  <c r="AI3256" i="14"/>
  <c r="X3256" i="14"/>
  <c r="AV3255" i="14"/>
  <c r="AI3255" i="14"/>
  <c r="X3255" i="14"/>
  <c r="N3254" i="14"/>
  <c r="O3255" i="14" s="1"/>
  <c r="AV3243" i="14"/>
  <c r="AI3243" i="14"/>
  <c r="X3243" i="14"/>
  <c r="AV3242" i="14"/>
  <c r="AI3242" i="14"/>
  <c r="X3242" i="14"/>
  <c r="N3241" i="14"/>
  <c r="O3242" i="14" s="1"/>
  <c r="AV3232" i="14"/>
  <c r="AI3232" i="14"/>
  <c r="X3232" i="14"/>
  <c r="AV3231" i="14"/>
  <c r="AI3231" i="14"/>
  <c r="X3231" i="14"/>
  <c r="N3230" i="14"/>
  <c r="AV3221" i="14"/>
  <c r="AI3221" i="14"/>
  <c r="X3221" i="14"/>
  <c r="AV3220" i="14"/>
  <c r="AI3220" i="14"/>
  <c r="X3220" i="14"/>
  <c r="AV3219" i="14"/>
  <c r="AI3219" i="14"/>
  <c r="X3219" i="14"/>
  <c r="N3218" i="14"/>
  <c r="O3219" i="14" s="1"/>
  <c r="AV3209" i="14"/>
  <c r="AI3209" i="14"/>
  <c r="X3209" i="14"/>
  <c r="AV3208" i="14"/>
  <c r="AI3208" i="14"/>
  <c r="X3208" i="14"/>
  <c r="AV3207" i="14"/>
  <c r="AI3207" i="14"/>
  <c r="X3207" i="14"/>
  <c r="AV3206" i="14"/>
  <c r="AI3206" i="14"/>
  <c r="X3206" i="14"/>
  <c r="AV3205" i="14"/>
  <c r="AI3205" i="14"/>
  <c r="X3205" i="14"/>
  <c r="AV3204" i="14"/>
  <c r="AI3204" i="14"/>
  <c r="X3204" i="14"/>
  <c r="AV3203" i="14"/>
  <c r="AI3203" i="14"/>
  <c r="X3203" i="14"/>
  <c r="AV3202" i="14"/>
  <c r="AI3202" i="14"/>
  <c r="X3202" i="14"/>
  <c r="AV3201" i="14"/>
  <c r="AI3201" i="14"/>
  <c r="X3201" i="14"/>
  <c r="AV3200" i="14"/>
  <c r="AI3200" i="14"/>
  <c r="X3200" i="14"/>
  <c r="N3199" i="14"/>
  <c r="AV3190" i="14"/>
  <c r="AI3190" i="14"/>
  <c r="X3190" i="14"/>
  <c r="AV3189" i="14"/>
  <c r="AI3189" i="14"/>
  <c r="X3189" i="14"/>
  <c r="AV3188" i="14"/>
  <c r="AI3188" i="14"/>
  <c r="X3188" i="14"/>
  <c r="N3187" i="14"/>
  <c r="O3189" i="14" s="1"/>
  <c r="AV3178" i="14"/>
  <c r="AI3178" i="14"/>
  <c r="X3178" i="14"/>
  <c r="AV3177" i="14"/>
  <c r="AI3177" i="14"/>
  <c r="X3177" i="14"/>
  <c r="AV3176" i="14"/>
  <c r="AI3176" i="14"/>
  <c r="X3176" i="14"/>
  <c r="AV3175" i="14"/>
  <c r="AI3175" i="14"/>
  <c r="X3175" i="14"/>
  <c r="AV3174" i="14"/>
  <c r="AI3174" i="14"/>
  <c r="X3174" i="14"/>
  <c r="AV3173" i="14"/>
  <c r="AI3173" i="14"/>
  <c r="X3173" i="14"/>
  <c r="AV3172" i="14"/>
  <c r="AI3172" i="14"/>
  <c r="X3172" i="14"/>
  <c r="AV3171" i="14"/>
  <c r="AI3171" i="14"/>
  <c r="X3171" i="14"/>
  <c r="AV3170" i="14"/>
  <c r="AI3170" i="14"/>
  <c r="X3170" i="14"/>
  <c r="AV3169" i="14"/>
  <c r="AI3169" i="14"/>
  <c r="X3169" i="14"/>
  <c r="AV3168" i="14"/>
  <c r="AI3168" i="14"/>
  <c r="X3168" i="14"/>
  <c r="AV3167" i="14"/>
  <c r="AI3167" i="14"/>
  <c r="X3167" i="14"/>
  <c r="N3166" i="14"/>
  <c r="O3168" i="14" s="1"/>
  <c r="AV3155" i="14"/>
  <c r="AI3155" i="14"/>
  <c r="X3155" i="14"/>
  <c r="AV3154" i="14"/>
  <c r="AI3154" i="14"/>
  <c r="X3154" i="14"/>
  <c r="AV3153" i="14"/>
  <c r="AI3153" i="14"/>
  <c r="X3153" i="14"/>
  <c r="AV3152" i="14"/>
  <c r="AI3152" i="14"/>
  <c r="X3152" i="14"/>
  <c r="N3151" i="14"/>
  <c r="O3154" i="14" s="1"/>
  <c r="AV3142" i="14"/>
  <c r="AI3142" i="14"/>
  <c r="X3142" i="14"/>
  <c r="AV3141" i="14"/>
  <c r="AI3141" i="14"/>
  <c r="X3141" i="14"/>
  <c r="AV3140" i="14"/>
  <c r="AI3140" i="14"/>
  <c r="X3140" i="14"/>
  <c r="N3139" i="14"/>
  <c r="O3140" i="14" s="1"/>
  <c r="AV3130" i="14"/>
  <c r="AW3127" i="14" s="1"/>
  <c r="AW3125" i="14" s="1"/>
  <c r="AI3130" i="14"/>
  <c r="AJ3128" i="14" s="1"/>
  <c r="X3130" i="14"/>
  <c r="Y3126" i="14" s="1"/>
  <c r="N3129" i="14"/>
  <c r="O3130" i="14" s="1"/>
  <c r="AV3119" i="14"/>
  <c r="AI3119" i="14"/>
  <c r="X3119" i="14"/>
  <c r="AV3118" i="14"/>
  <c r="AI3118" i="14"/>
  <c r="X3118" i="14"/>
  <c r="AV3117" i="14"/>
  <c r="AI3117" i="14"/>
  <c r="X3117" i="14"/>
  <c r="AV3116" i="14"/>
  <c r="AI3116" i="14"/>
  <c r="X3116" i="14"/>
  <c r="AV3115" i="14"/>
  <c r="AI3115" i="14"/>
  <c r="X3115" i="14"/>
  <c r="N3114" i="14"/>
  <c r="O3119" i="14" s="1"/>
  <c r="BG3104" i="14"/>
  <c r="BF3104" i="14"/>
  <c r="BE3104" i="14"/>
  <c r="BD3104" i="14"/>
  <c r="BA3104" i="14"/>
  <c r="BG3100" i="14"/>
  <c r="BF3100" i="14"/>
  <c r="BE3100" i="14"/>
  <c r="BD3100" i="14"/>
  <c r="BA3100" i="14"/>
  <c r="BG3096" i="14"/>
  <c r="BF3096" i="14"/>
  <c r="BE3096" i="14"/>
  <c r="BD3096" i="14"/>
  <c r="BA3096" i="14"/>
  <c r="BG3092" i="14"/>
  <c r="BF3092" i="14"/>
  <c r="BE3092" i="14"/>
  <c r="BD3092" i="14"/>
  <c r="BA3092" i="14"/>
  <c r="AV3088" i="14"/>
  <c r="AI3088" i="14"/>
  <c r="X3088" i="14"/>
  <c r="AV3087" i="14"/>
  <c r="AI3087" i="14"/>
  <c r="X3087" i="14"/>
  <c r="AV3086" i="14"/>
  <c r="AI3086" i="14"/>
  <c r="X3086" i="14"/>
  <c r="AV3085" i="14"/>
  <c r="AI3085" i="14"/>
  <c r="X3085" i="14"/>
  <c r="AV3084" i="14"/>
  <c r="AI3084" i="14"/>
  <c r="X3084" i="14"/>
  <c r="AV3083" i="14"/>
  <c r="AI3083" i="14"/>
  <c r="X3083" i="14"/>
  <c r="AV3082" i="14"/>
  <c r="AI3082" i="14"/>
  <c r="X3082" i="14"/>
  <c r="AV3081" i="14"/>
  <c r="AI3081" i="14"/>
  <c r="X3081" i="14"/>
  <c r="AV3080" i="14"/>
  <c r="AI3080" i="14"/>
  <c r="X3080" i="14"/>
  <c r="AV3079" i="14"/>
  <c r="AI3079" i="14"/>
  <c r="X3079" i="14"/>
  <c r="AV3078" i="14"/>
  <c r="AI3078" i="14"/>
  <c r="X3078" i="14"/>
  <c r="AV3077" i="14"/>
  <c r="AI3077" i="14"/>
  <c r="X3077" i="14"/>
  <c r="AV3076" i="14"/>
  <c r="AI3076" i="14"/>
  <c r="X3076" i="14"/>
  <c r="AV3075" i="14"/>
  <c r="AI3075" i="14"/>
  <c r="X3075" i="14"/>
  <c r="AV3074" i="14"/>
  <c r="AI3074" i="14"/>
  <c r="X3074" i="14"/>
  <c r="AV3073" i="14"/>
  <c r="AI3073" i="14"/>
  <c r="X3073" i="14"/>
  <c r="AV3072" i="14"/>
  <c r="AI3072" i="14"/>
  <c r="X3072" i="14"/>
  <c r="AV3071" i="14"/>
  <c r="AI3071" i="14"/>
  <c r="X3071" i="14"/>
  <c r="AV3070" i="14"/>
  <c r="AI3070" i="14"/>
  <c r="X3070" i="14"/>
  <c r="AV3069" i="14"/>
  <c r="AI3069" i="14"/>
  <c r="X3069" i="14"/>
  <c r="AV3068" i="14"/>
  <c r="AI3068" i="14"/>
  <c r="X3068" i="14"/>
  <c r="AV3067" i="14"/>
  <c r="AI3067" i="14"/>
  <c r="X3067" i="14"/>
  <c r="AV3066" i="14"/>
  <c r="AI3066" i="14"/>
  <c r="X3066" i="14"/>
  <c r="AV3065" i="14"/>
  <c r="AI3065" i="14"/>
  <c r="X3065" i="14"/>
  <c r="AV3064" i="14"/>
  <c r="AI3064" i="14"/>
  <c r="X3064" i="14"/>
  <c r="AV3063" i="14"/>
  <c r="AI3063" i="14"/>
  <c r="X3063" i="14"/>
  <c r="N3062" i="14"/>
  <c r="AV3052" i="14"/>
  <c r="AI3052" i="14"/>
  <c r="X3052" i="14"/>
  <c r="AV3051" i="14"/>
  <c r="AI3051" i="14"/>
  <c r="X3051" i="14"/>
  <c r="AV3050" i="14"/>
  <c r="AI3050" i="14"/>
  <c r="X3050" i="14"/>
  <c r="AV3045" i="14"/>
  <c r="AI3045" i="14"/>
  <c r="X3045" i="14"/>
  <c r="N3044" i="14"/>
  <c r="AV3033" i="14"/>
  <c r="AI3033" i="14"/>
  <c r="X3033" i="14"/>
  <c r="AV3032" i="14"/>
  <c r="AI3032" i="14"/>
  <c r="X3032" i="14"/>
  <c r="N3031" i="14"/>
  <c r="AV3022" i="14"/>
  <c r="AI3022" i="14"/>
  <c r="X3022" i="14"/>
  <c r="AV3021" i="14"/>
  <c r="AI3021" i="14"/>
  <c r="X3021" i="14"/>
  <c r="AV3020" i="14"/>
  <c r="AI3020" i="14"/>
  <c r="X3020" i="14"/>
  <c r="AV3019" i="14"/>
  <c r="AI3019" i="14"/>
  <c r="X3019" i="14"/>
  <c r="AV3018" i="14"/>
  <c r="AI3018" i="14"/>
  <c r="X3018" i="14"/>
  <c r="AV3017" i="14"/>
  <c r="AI3017" i="14"/>
  <c r="X3017" i="14"/>
  <c r="N3016" i="14"/>
  <c r="AV3007" i="14"/>
  <c r="AI3007" i="14"/>
  <c r="X3007" i="14"/>
  <c r="AV3006" i="14"/>
  <c r="AI3006" i="14"/>
  <c r="X3006" i="14"/>
  <c r="AV3005" i="14"/>
  <c r="AI3005" i="14"/>
  <c r="X3005" i="14"/>
  <c r="N3004" i="14"/>
  <c r="AV2995" i="14"/>
  <c r="AI2995" i="14"/>
  <c r="X2995" i="14"/>
  <c r="AV2994" i="14"/>
  <c r="AI2994" i="14"/>
  <c r="X2994" i="14"/>
  <c r="AV2993" i="14"/>
  <c r="AI2993" i="14"/>
  <c r="X2993" i="14"/>
  <c r="AV2992" i="14"/>
  <c r="AI2992" i="14"/>
  <c r="X2992" i="14"/>
  <c r="AV2991" i="14"/>
  <c r="AI2991" i="14"/>
  <c r="X2991" i="14"/>
  <c r="AV2990" i="14"/>
  <c r="AI2990" i="14"/>
  <c r="X2990" i="14"/>
  <c r="AV2989" i="14"/>
  <c r="AI2989" i="14"/>
  <c r="X2989" i="14"/>
  <c r="AV2988" i="14"/>
  <c r="AI2988" i="14"/>
  <c r="X2988" i="14"/>
  <c r="AV2987" i="14"/>
  <c r="AI2987" i="14"/>
  <c r="X2987" i="14"/>
  <c r="AV2986" i="14"/>
  <c r="AI2986" i="14"/>
  <c r="X2986" i="14"/>
  <c r="N2985" i="14"/>
  <c r="O3052" i="14" s="1"/>
  <c r="AV2974" i="14"/>
  <c r="AI2974" i="14"/>
  <c r="X2974" i="14"/>
  <c r="AV2973" i="14"/>
  <c r="AI2973" i="14"/>
  <c r="X2973" i="14"/>
  <c r="AV2972" i="14"/>
  <c r="AI2972" i="14"/>
  <c r="X2972" i="14"/>
  <c r="AV2971" i="14"/>
  <c r="AI2971" i="14"/>
  <c r="X2971" i="14"/>
  <c r="AV2970" i="14"/>
  <c r="AI2970" i="14"/>
  <c r="X2970" i="14"/>
  <c r="AV2969" i="14"/>
  <c r="AI2969" i="14"/>
  <c r="X2969" i="14"/>
  <c r="N2968" i="14"/>
  <c r="O2970" i="14" s="1"/>
  <c r="BG2958" i="14"/>
  <c r="BF2958" i="14"/>
  <c r="BE2958" i="14"/>
  <c r="BD2958" i="14"/>
  <c r="BA2958" i="14"/>
  <c r="BG2954" i="14"/>
  <c r="BF2954" i="14"/>
  <c r="BE2954" i="14"/>
  <c r="BD2954" i="14"/>
  <c r="BA2954" i="14"/>
  <c r="AV2950" i="14"/>
  <c r="AI2950" i="14"/>
  <c r="X2950" i="14"/>
  <c r="AV2949" i="14"/>
  <c r="AI2949" i="14"/>
  <c r="X2949" i="14"/>
  <c r="AV2948" i="14"/>
  <c r="AI2948" i="14"/>
  <c r="X2948" i="14"/>
  <c r="AV2947" i="14"/>
  <c r="AI2947" i="14"/>
  <c r="X2947" i="14"/>
  <c r="AV2946" i="14"/>
  <c r="AI2946" i="14"/>
  <c r="X2946" i="14"/>
  <c r="AV2945" i="14"/>
  <c r="AI2945" i="14"/>
  <c r="X2945" i="14"/>
  <c r="AV2944" i="14"/>
  <c r="AI2944" i="14"/>
  <c r="X2944" i="14"/>
  <c r="N2942" i="14"/>
  <c r="O2946" i="14" s="1"/>
  <c r="BG2932" i="14"/>
  <c r="BA2932" i="14"/>
  <c r="AV2928" i="14"/>
  <c r="AI2928" i="14"/>
  <c r="X2928" i="14"/>
  <c r="AV2927" i="14"/>
  <c r="AI2927" i="14"/>
  <c r="X2927" i="14"/>
  <c r="AV2926" i="14"/>
  <c r="AI2926" i="14"/>
  <c r="X2926" i="14"/>
  <c r="AV2925" i="14"/>
  <c r="AI2925" i="14"/>
  <c r="X2925" i="14"/>
  <c r="N2924" i="14"/>
  <c r="O2926" i="14" s="1"/>
  <c r="BG2914" i="14"/>
  <c r="BA2914" i="14"/>
  <c r="AV2909" i="14"/>
  <c r="AI2909" i="14"/>
  <c r="AJ2905" i="14" s="1"/>
  <c r="X2909" i="14"/>
  <c r="Y2905" i="14" s="1"/>
  <c r="Y2903" i="14" s="1"/>
  <c r="N2907" i="14"/>
  <c r="O2909" i="14" s="1"/>
  <c r="BG2897" i="14"/>
  <c r="BA2897" i="14"/>
  <c r="AV2893" i="14"/>
  <c r="AI2893" i="14"/>
  <c r="X2893" i="14"/>
  <c r="AV2892" i="14"/>
  <c r="AI2892" i="14"/>
  <c r="X2892" i="14"/>
  <c r="AV2891" i="14"/>
  <c r="AI2891" i="14"/>
  <c r="X2891" i="14"/>
  <c r="N2890" i="14"/>
  <c r="O2892" i="14" s="1"/>
  <c r="BG2880" i="14"/>
  <c r="BA2880" i="14"/>
  <c r="BG2876" i="14"/>
  <c r="BA2876" i="14"/>
  <c r="AV2872" i="14"/>
  <c r="AI2872" i="14"/>
  <c r="X2872" i="14"/>
  <c r="AV2871" i="14"/>
  <c r="AI2871" i="14"/>
  <c r="X2871" i="14"/>
  <c r="AV2870" i="14"/>
  <c r="AI2870" i="14"/>
  <c r="X2870" i="14"/>
  <c r="AV2869" i="14"/>
  <c r="AI2869" i="14"/>
  <c r="X2869" i="14"/>
  <c r="AV2868" i="14"/>
  <c r="AI2868" i="14"/>
  <c r="X2868" i="14"/>
  <c r="AV2867" i="14"/>
  <c r="AI2867" i="14"/>
  <c r="X2867" i="14"/>
  <c r="AV2866" i="14"/>
  <c r="AI2866" i="14"/>
  <c r="X2866" i="14"/>
  <c r="AV2864" i="14"/>
  <c r="AI2864" i="14"/>
  <c r="X2864" i="14"/>
  <c r="AV2863" i="14"/>
  <c r="AI2863" i="14"/>
  <c r="X2863" i="14"/>
  <c r="N2862" i="14"/>
  <c r="BG2852" i="14"/>
  <c r="BA2852" i="14"/>
  <c r="AV2848" i="14"/>
  <c r="AI2848" i="14"/>
  <c r="X2848" i="14"/>
  <c r="AV2847" i="14"/>
  <c r="AI2847" i="14"/>
  <c r="X2847" i="14"/>
  <c r="AV2846" i="14"/>
  <c r="AI2846" i="14"/>
  <c r="X2846" i="14"/>
  <c r="AV2845" i="14"/>
  <c r="AI2845" i="14"/>
  <c r="X2845" i="14"/>
  <c r="AV2844" i="14"/>
  <c r="AI2844" i="14"/>
  <c r="X2844" i="14"/>
  <c r="AV2843" i="14"/>
  <c r="AI2843" i="14"/>
  <c r="X2843" i="14"/>
  <c r="AV2842" i="14"/>
  <c r="AI2842" i="14"/>
  <c r="X2842" i="14"/>
  <c r="AV2841" i="14"/>
  <c r="AI2841" i="14"/>
  <c r="X2841" i="14"/>
  <c r="N2840" i="14"/>
  <c r="AV2830" i="14"/>
  <c r="AW2828" i="14" s="1"/>
  <c r="AI2830" i="14"/>
  <c r="AJ2827" i="14" s="1"/>
  <c r="X2830" i="14"/>
  <c r="N2829" i="14"/>
  <c r="O2830" i="14" s="1"/>
  <c r="O2829" i="14" s="1"/>
  <c r="BG2819" i="14"/>
  <c r="BA2819" i="14"/>
  <c r="BG2815" i="14"/>
  <c r="BA2815" i="14"/>
  <c r="AV2811" i="14"/>
  <c r="AW2809" i="14" s="1"/>
  <c r="AI2811" i="14"/>
  <c r="AJ2808" i="14" s="1"/>
  <c r="X2811" i="14"/>
  <c r="N2810" i="14"/>
  <c r="O2811" i="14" s="1"/>
  <c r="O2810" i="14" s="1"/>
  <c r="BG2800" i="14"/>
  <c r="BA2800" i="14"/>
  <c r="AV2796" i="14"/>
  <c r="AI2796" i="14"/>
  <c r="X2796" i="14"/>
  <c r="AV2795" i="14"/>
  <c r="AI2795" i="14"/>
  <c r="X2795" i="14"/>
  <c r="AV2794" i="14"/>
  <c r="AI2794" i="14"/>
  <c r="X2794" i="14"/>
  <c r="N2793" i="14"/>
  <c r="O2795" i="14" s="1"/>
  <c r="BG2783" i="14"/>
  <c r="BA2783" i="14"/>
  <c r="AV2779" i="14"/>
  <c r="AI2779" i="14"/>
  <c r="X2779" i="14"/>
  <c r="AV2778" i="14"/>
  <c r="AI2778" i="14"/>
  <c r="X2778" i="14"/>
  <c r="AV2777" i="14"/>
  <c r="AI2777" i="14"/>
  <c r="X2777" i="14"/>
  <c r="AV2776" i="14"/>
  <c r="AI2776" i="14"/>
  <c r="X2776" i="14"/>
  <c r="AV2775" i="14"/>
  <c r="AI2775" i="14"/>
  <c r="X2775" i="14"/>
  <c r="AV2774" i="14"/>
  <c r="AI2774" i="14"/>
  <c r="X2774" i="14"/>
  <c r="AV2773" i="14"/>
  <c r="AI2773" i="14"/>
  <c r="X2773" i="14"/>
  <c r="AV2772" i="14"/>
  <c r="AI2772" i="14"/>
  <c r="X2772" i="14"/>
  <c r="N2771" i="14"/>
  <c r="O2777" i="14" s="1"/>
  <c r="BG2761" i="14"/>
  <c r="BA2761" i="14"/>
  <c r="AX2754" i="14"/>
  <c r="AK2754" i="14"/>
  <c r="Z2754" i="14"/>
  <c r="O2754" i="14"/>
  <c r="N2754" i="14"/>
  <c r="AW2753" i="14"/>
  <c r="AJ2753" i="14"/>
  <c r="Y2753" i="14"/>
  <c r="AW2752" i="14"/>
  <c r="AJ2752" i="14"/>
  <c r="Y2752" i="14"/>
  <c r="AW2751" i="14"/>
  <c r="AJ2751" i="14"/>
  <c r="Y2751" i="14"/>
  <c r="BG2744" i="14"/>
  <c r="BA2744" i="14"/>
  <c r="AV2740" i="14"/>
  <c r="AI2740" i="14"/>
  <c r="X2740" i="14"/>
  <c r="AV2739" i="14"/>
  <c r="AI2739" i="14"/>
  <c r="X2739" i="14"/>
  <c r="AV2738" i="14"/>
  <c r="AI2738" i="14"/>
  <c r="X2738" i="14"/>
  <c r="AV2737" i="14"/>
  <c r="AI2737" i="14"/>
  <c r="X2737" i="14"/>
  <c r="AV2736" i="14"/>
  <c r="AI2736" i="14"/>
  <c r="X2736" i="14"/>
  <c r="AV2735" i="14"/>
  <c r="AI2735" i="14"/>
  <c r="X2735" i="14"/>
  <c r="AV2734" i="14"/>
  <c r="AI2734" i="14"/>
  <c r="X2734" i="14"/>
  <c r="AV2733" i="14"/>
  <c r="AI2733" i="14"/>
  <c r="X2733" i="14"/>
  <c r="N2732" i="14"/>
  <c r="O2740" i="14" s="1"/>
  <c r="AV2720" i="14"/>
  <c r="AI2720" i="14"/>
  <c r="X2720" i="14"/>
  <c r="AV2719" i="14"/>
  <c r="AI2719" i="14"/>
  <c r="X2719" i="14"/>
  <c r="AV2718" i="14"/>
  <c r="AI2718" i="14"/>
  <c r="X2718" i="14"/>
  <c r="AV2717" i="14"/>
  <c r="AI2717" i="14"/>
  <c r="X2717" i="14"/>
  <c r="N2716" i="14"/>
  <c r="O2718" i="14" s="1"/>
  <c r="AV2704" i="14"/>
  <c r="AW2700" i="14" s="1"/>
  <c r="AI2704" i="14"/>
  <c r="AJ2702" i="14" s="1"/>
  <c r="X2704" i="14"/>
  <c r="Y2702" i="14" s="1"/>
  <c r="N2703" i="14"/>
  <c r="O2704" i="14" s="1"/>
  <c r="O2703" i="14" s="1"/>
  <c r="AV2692" i="14"/>
  <c r="AI2692" i="14"/>
  <c r="X2692" i="14"/>
  <c r="AV2691" i="14"/>
  <c r="AI2691" i="14"/>
  <c r="X2691" i="14"/>
  <c r="N2690" i="14"/>
  <c r="O2691" i="14" s="1"/>
  <c r="AV2679" i="14"/>
  <c r="AI2679" i="14"/>
  <c r="X2679" i="14"/>
  <c r="AV2678" i="14"/>
  <c r="AI2678" i="14"/>
  <c r="X2678" i="14"/>
  <c r="AV2677" i="14"/>
  <c r="AI2677" i="14"/>
  <c r="X2677" i="14"/>
  <c r="AV2676" i="14"/>
  <c r="AI2676" i="14"/>
  <c r="X2676" i="14"/>
  <c r="N2675" i="14"/>
  <c r="AV2666" i="14"/>
  <c r="AI2666" i="14"/>
  <c r="X2666" i="14"/>
  <c r="AV2665" i="14"/>
  <c r="AI2665" i="14"/>
  <c r="X2665" i="14"/>
  <c r="AV2664" i="14"/>
  <c r="AI2664" i="14"/>
  <c r="X2664" i="14"/>
  <c r="AV2663" i="14"/>
  <c r="AI2663" i="14"/>
  <c r="X2663" i="14"/>
  <c r="AV2662" i="14"/>
  <c r="AI2662" i="14"/>
  <c r="X2662" i="14"/>
  <c r="AV2661" i="14"/>
  <c r="AI2661" i="14"/>
  <c r="X2661" i="14"/>
  <c r="N2660" i="14"/>
  <c r="AV2651" i="14"/>
  <c r="AI2651" i="14"/>
  <c r="X2651" i="14"/>
  <c r="AV2650" i="14"/>
  <c r="AI2650" i="14"/>
  <c r="X2650" i="14"/>
  <c r="AV2649" i="14"/>
  <c r="AI2649" i="14"/>
  <c r="X2649" i="14"/>
  <c r="N2648" i="14"/>
  <c r="O2651" i="14" s="1"/>
  <c r="AV2637" i="14"/>
  <c r="AI2637" i="14"/>
  <c r="X2637" i="14"/>
  <c r="AV2636" i="14"/>
  <c r="AI2636" i="14"/>
  <c r="X2636" i="14"/>
  <c r="AV2635" i="14"/>
  <c r="AI2635" i="14"/>
  <c r="X2635" i="14"/>
  <c r="N2634" i="14"/>
  <c r="AV2624" i="14"/>
  <c r="AI2624" i="14"/>
  <c r="X2624" i="14"/>
  <c r="AV2623" i="14"/>
  <c r="AI2623" i="14"/>
  <c r="X2623" i="14"/>
  <c r="AV2622" i="14"/>
  <c r="AI2622" i="14"/>
  <c r="X2622" i="14"/>
  <c r="AV2621" i="14"/>
  <c r="AI2621" i="14"/>
  <c r="X2621" i="14"/>
  <c r="AV2620" i="14"/>
  <c r="AI2620" i="14"/>
  <c r="X2620" i="14"/>
  <c r="AV2619" i="14"/>
  <c r="AI2619" i="14"/>
  <c r="X2619" i="14"/>
  <c r="AV2618" i="14"/>
  <c r="AI2618" i="14"/>
  <c r="X2618" i="14"/>
  <c r="AV2617" i="14"/>
  <c r="AI2617" i="14"/>
  <c r="X2617" i="14"/>
  <c r="AV2616" i="14"/>
  <c r="AI2616" i="14"/>
  <c r="X2616" i="14"/>
  <c r="AV2615" i="14"/>
  <c r="AI2615" i="14"/>
  <c r="X2615" i="14"/>
  <c r="AV2614" i="14"/>
  <c r="AI2614" i="14"/>
  <c r="X2614" i="14"/>
  <c r="AV2613" i="14"/>
  <c r="AI2613" i="14"/>
  <c r="X2613" i="14"/>
  <c r="AV2612" i="14"/>
  <c r="AI2612" i="14"/>
  <c r="X2612" i="14"/>
  <c r="AV2611" i="14"/>
  <c r="AI2611" i="14"/>
  <c r="X2611" i="14"/>
  <c r="N2610" i="14"/>
  <c r="O2624" i="14" s="1"/>
  <c r="AV2600" i="14"/>
  <c r="AI2600" i="14"/>
  <c r="X2600" i="14"/>
  <c r="AV2599" i="14"/>
  <c r="AI2599" i="14"/>
  <c r="X2599" i="14"/>
  <c r="AV2598" i="14"/>
  <c r="AI2598" i="14"/>
  <c r="X2598" i="14"/>
  <c r="AV2597" i="14"/>
  <c r="AI2597" i="14"/>
  <c r="X2597" i="14"/>
  <c r="AV2596" i="14"/>
  <c r="AI2596" i="14"/>
  <c r="X2596" i="14"/>
  <c r="AV2595" i="14"/>
  <c r="AI2595" i="14"/>
  <c r="X2595" i="14"/>
  <c r="AV2594" i="14"/>
  <c r="AI2594" i="14"/>
  <c r="X2594" i="14"/>
  <c r="AV2593" i="14"/>
  <c r="AI2593" i="14"/>
  <c r="X2593" i="14"/>
  <c r="AV2592" i="14"/>
  <c r="AI2592" i="14"/>
  <c r="X2592" i="14"/>
  <c r="AV2591" i="14"/>
  <c r="AI2591" i="14"/>
  <c r="X2591" i="14"/>
  <c r="AV2590" i="14"/>
  <c r="AI2590" i="14"/>
  <c r="X2590" i="14"/>
  <c r="AV2589" i="14"/>
  <c r="AI2589" i="14"/>
  <c r="X2589" i="14"/>
  <c r="AV2588" i="14"/>
  <c r="AI2588" i="14"/>
  <c r="X2588" i="14"/>
  <c r="AV2587" i="14"/>
  <c r="AI2587" i="14"/>
  <c r="X2587" i="14"/>
  <c r="AV2586" i="14"/>
  <c r="AI2586" i="14"/>
  <c r="X2586" i="14"/>
  <c r="AV2585" i="14"/>
  <c r="AI2585" i="14"/>
  <c r="X2585" i="14"/>
  <c r="AV2584" i="14"/>
  <c r="AI2584" i="14"/>
  <c r="X2584" i="14"/>
  <c r="AV2583" i="14"/>
  <c r="AI2583" i="14"/>
  <c r="X2583" i="14"/>
  <c r="AV2582" i="14"/>
  <c r="AI2582" i="14"/>
  <c r="X2582" i="14"/>
  <c r="AV2581" i="14"/>
  <c r="AI2581" i="14"/>
  <c r="X2581" i="14"/>
  <c r="AV2580" i="14"/>
  <c r="AI2580" i="14"/>
  <c r="X2580" i="14"/>
  <c r="AV2579" i="14"/>
  <c r="AI2579" i="14"/>
  <c r="X2579" i="14"/>
  <c r="AV2578" i="14"/>
  <c r="AI2578" i="14"/>
  <c r="X2578" i="14"/>
  <c r="AV2577" i="14"/>
  <c r="AI2577" i="14"/>
  <c r="X2577" i="14"/>
  <c r="AV2576" i="14"/>
  <c r="AI2576" i="14"/>
  <c r="X2576" i="14"/>
  <c r="AV2575" i="14"/>
  <c r="AI2575" i="14"/>
  <c r="X2575" i="14"/>
  <c r="AV2574" i="14"/>
  <c r="AI2574" i="14"/>
  <c r="X2574" i="14"/>
  <c r="N2573" i="14"/>
  <c r="O2586" i="14" s="1"/>
  <c r="AV2563" i="14"/>
  <c r="AI2563" i="14"/>
  <c r="X2563" i="14"/>
  <c r="AV2562" i="14"/>
  <c r="AI2562" i="14"/>
  <c r="X2562" i="14"/>
  <c r="AV2561" i="14"/>
  <c r="AI2561" i="14"/>
  <c r="X2561" i="14"/>
  <c r="N2560" i="14"/>
  <c r="AV2551" i="14"/>
  <c r="AI2551" i="14"/>
  <c r="X2551" i="14"/>
  <c r="AV2550" i="14"/>
  <c r="AI2550" i="14"/>
  <c r="X2550" i="14"/>
  <c r="AV2549" i="14"/>
  <c r="AI2549" i="14"/>
  <c r="X2549" i="14"/>
  <c r="N2548" i="14"/>
  <c r="AV2539" i="14"/>
  <c r="AI2539" i="14"/>
  <c r="X2539" i="14"/>
  <c r="AV2538" i="14"/>
  <c r="AI2538" i="14"/>
  <c r="X2538" i="14"/>
  <c r="AV2537" i="14"/>
  <c r="AI2537" i="14"/>
  <c r="X2537" i="14"/>
  <c r="AV2536" i="14"/>
  <c r="AI2536" i="14"/>
  <c r="X2536" i="14"/>
  <c r="AV2535" i="14"/>
  <c r="AI2535" i="14"/>
  <c r="X2535" i="14"/>
  <c r="AV2534" i="14"/>
  <c r="AI2534" i="14"/>
  <c r="X2534" i="14"/>
  <c r="AV2533" i="14"/>
  <c r="AI2533" i="14"/>
  <c r="X2533" i="14"/>
  <c r="AV2532" i="14"/>
  <c r="AI2532" i="14"/>
  <c r="X2532" i="14"/>
  <c r="AV2531" i="14"/>
  <c r="AI2531" i="14"/>
  <c r="X2531" i="14"/>
  <c r="AV2530" i="14"/>
  <c r="AI2530" i="14"/>
  <c r="X2530" i="14"/>
  <c r="N2529" i="14"/>
  <c r="AV2520" i="14"/>
  <c r="AI2520" i="14"/>
  <c r="X2520" i="14"/>
  <c r="AV2519" i="14"/>
  <c r="AI2519" i="14"/>
  <c r="X2519" i="14"/>
  <c r="AV2518" i="14"/>
  <c r="AI2518" i="14"/>
  <c r="X2518" i="14"/>
  <c r="N2517" i="14"/>
  <c r="O2551" i="14" s="1"/>
  <c r="AV2507" i="14"/>
  <c r="AI2507" i="14"/>
  <c r="AJ2505" i="14" s="1"/>
  <c r="X2507" i="14"/>
  <c r="Y2504" i="14" s="1"/>
  <c r="Y2502" i="14" s="1"/>
  <c r="N2506" i="14"/>
  <c r="O2507" i="14" s="1"/>
  <c r="O2506" i="14" s="1"/>
  <c r="AV2496" i="14"/>
  <c r="AI2496" i="14"/>
  <c r="X2496" i="14"/>
  <c r="AV2495" i="14"/>
  <c r="AI2495" i="14"/>
  <c r="X2495" i="14"/>
  <c r="AV2494" i="14"/>
  <c r="AI2494" i="14"/>
  <c r="X2494" i="14"/>
  <c r="AV2493" i="14"/>
  <c r="AI2493" i="14"/>
  <c r="X2493" i="14"/>
  <c r="AV2492" i="14"/>
  <c r="AI2492" i="14"/>
  <c r="X2492" i="14"/>
  <c r="AV2491" i="14"/>
  <c r="AI2491" i="14"/>
  <c r="X2491" i="14"/>
  <c r="N2490" i="14"/>
  <c r="O2496" i="14" s="1"/>
  <c r="BG2480" i="14"/>
  <c r="BA2480" i="14"/>
  <c r="AV2475" i="14"/>
  <c r="AI2475" i="14"/>
  <c r="X2475" i="14"/>
  <c r="AV2474" i="14"/>
  <c r="AI2474" i="14"/>
  <c r="X2474" i="14"/>
  <c r="N2473" i="14"/>
  <c r="O2475" i="14" s="1"/>
  <c r="AV2463" i="14"/>
  <c r="AI2463" i="14"/>
  <c r="X2463" i="14"/>
  <c r="AV2462" i="14"/>
  <c r="AI2462" i="14"/>
  <c r="X2462" i="14"/>
  <c r="AV2461" i="14"/>
  <c r="AI2461" i="14"/>
  <c r="X2461" i="14"/>
  <c r="AV2460" i="14"/>
  <c r="AI2460" i="14"/>
  <c r="X2460" i="14"/>
  <c r="AV2459" i="14"/>
  <c r="AI2459" i="14"/>
  <c r="X2459" i="14"/>
  <c r="AV2458" i="14"/>
  <c r="AI2458" i="14"/>
  <c r="X2458" i="14"/>
  <c r="AV2457" i="14"/>
  <c r="AI2457" i="14"/>
  <c r="X2457" i="14"/>
  <c r="N2456" i="14"/>
  <c r="O2459" i="14" s="1"/>
  <c r="AV2446" i="14"/>
  <c r="AI2446" i="14"/>
  <c r="X2446" i="14"/>
  <c r="AV2445" i="14"/>
  <c r="AI2445" i="14"/>
  <c r="X2445" i="14"/>
  <c r="AV2444" i="14"/>
  <c r="AI2444" i="14"/>
  <c r="X2444" i="14"/>
  <c r="AV2443" i="14"/>
  <c r="AI2443" i="14"/>
  <c r="X2443" i="14"/>
  <c r="AV2442" i="14"/>
  <c r="AI2442" i="14"/>
  <c r="X2442" i="14"/>
  <c r="AV2441" i="14"/>
  <c r="AI2441" i="14"/>
  <c r="X2441" i="14"/>
  <c r="N2440" i="14"/>
  <c r="O2443" i="14" s="1"/>
  <c r="AV2430" i="14"/>
  <c r="AI2430" i="14"/>
  <c r="X2430" i="14"/>
  <c r="AV2429" i="14"/>
  <c r="AI2429" i="14"/>
  <c r="X2429" i="14"/>
  <c r="AV2428" i="14"/>
  <c r="AI2428" i="14"/>
  <c r="X2428" i="14"/>
  <c r="AV2427" i="14"/>
  <c r="AI2427" i="14"/>
  <c r="X2427" i="14"/>
  <c r="AV2426" i="14"/>
  <c r="AI2426" i="14"/>
  <c r="X2426" i="14"/>
  <c r="AV2425" i="14"/>
  <c r="AI2425" i="14"/>
  <c r="X2425" i="14"/>
  <c r="AV2424" i="14"/>
  <c r="AI2424" i="14"/>
  <c r="X2424" i="14"/>
  <c r="AV2423" i="14"/>
  <c r="AI2423" i="14"/>
  <c r="X2423" i="14"/>
  <c r="AV2422" i="14"/>
  <c r="AI2422" i="14"/>
  <c r="X2422" i="14"/>
  <c r="AV2421" i="14"/>
  <c r="AI2421" i="14"/>
  <c r="X2421" i="14"/>
  <c r="AV2420" i="14"/>
  <c r="AI2420" i="14"/>
  <c r="X2420" i="14"/>
  <c r="AV2419" i="14"/>
  <c r="AI2419" i="14"/>
  <c r="X2419" i="14"/>
  <c r="AV2418" i="14"/>
  <c r="AI2418" i="14"/>
  <c r="X2418" i="14"/>
  <c r="AV2417" i="14"/>
  <c r="AI2417" i="14"/>
  <c r="X2417" i="14"/>
  <c r="N2416" i="14"/>
  <c r="O2428" i="14" s="1"/>
  <c r="AV2404" i="14"/>
  <c r="AI2404" i="14"/>
  <c r="X2404" i="14"/>
  <c r="AV2403" i="14"/>
  <c r="AI2403" i="14"/>
  <c r="X2403" i="14"/>
  <c r="N2402" i="14"/>
  <c r="O2403" i="14" s="1"/>
  <c r="AV2391" i="14"/>
  <c r="AI2391" i="14"/>
  <c r="X2391" i="14"/>
  <c r="AV2390" i="14"/>
  <c r="AI2390" i="14"/>
  <c r="X2390" i="14"/>
  <c r="N2389" i="14"/>
  <c r="O2390" i="14" s="1"/>
  <c r="AV2377" i="14"/>
  <c r="AI2377" i="14"/>
  <c r="X2377" i="14"/>
  <c r="AV2376" i="14"/>
  <c r="AI2376" i="14"/>
  <c r="X2376" i="14"/>
  <c r="AV2375" i="14"/>
  <c r="AI2375" i="14"/>
  <c r="X2375" i="14"/>
  <c r="AV2374" i="14"/>
  <c r="AI2374" i="14"/>
  <c r="X2374" i="14"/>
  <c r="N2373" i="14"/>
  <c r="O2374" i="14" s="1"/>
  <c r="AV2362" i="14"/>
  <c r="AI2362" i="14"/>
  <c r="X2362" i="14"/>
  <c r="AV2361" i="14"/>
  <c r="AI2361" i="14"/>
  <c r="X2361" i="14"/>
  <c r="N2360" i="14"/>
  <c r="O2361" i="14" s="1"/>
  <c r="AV2350" i="14"/>
  <c r="AI2350" i="14"/>
  <c r="X2350" i="14"/>
  <c r="AV2349" i="14"/>
  <c r="AI2349" i="14"/>
  <c r="X2349" i="14"/>
  <c r="AV2348" i="14"/>
  <c r="AI2348" i="14"/>
  <c r="X2348" i="14"/>
  <c r="AV2347" i="14"/>
  <c r="AI2347" i="14"/>
  <c r="X2347" i="14"/>
  <c r="AV2346" i="14"/>
  <c r="AI2346" i="14"/>
  <c r="X2346" i="14"/>
  <c r="AV2345" i="14"/>
  <c r="AI2345" i="14"/>
  <c r="X2345" i="14"/>
  <c r="N2344" i="14"/>
  <c r="O2349" i="14" s="1"/>
  <c r="AV2333" i="14"/>
  <c r="AI2333" i="14"/>
  <c r="X2333" i="14"/>
  <c r="AV2332" i="14"/>
  <c r="AI2332" i="14"/>
  <c r="X2332" i="14"/>
  <c r="N2331" i="14"/>
  <c r="O2333" i="14" s="1"/>
  <c r="AV2321" i="14"/>
  <c r="AI2321" i="14"/>
  <c r="X2321" i="14"/>
  <c r="AV2320" i="14"/>
  <c r="AI2320" i="14"/>
  <c r="X2320" i="14"/>
  <c r="AV2319" i="14"/>
  <c r="AI2319" i="14"/>
  <c r="X2319" i="14"/>
  <c r="AV2318" i="14"/>
  <c r="AI2318" i="14"/>
  <c r="X2318" i="14"/>
  <c r="N2317" i="14"/>
  <c r="O2319" i="14" s="1"/>
  <c r="AV2306" i="14"/>
  <c r="AI2306" i="14"/>
  <c r="X2306" i="14"/>
  <c r="AV2305" i="14"/>
  <c r="AI2305" i="14"/>
  <c r="X2305" i="14"/>
  <c r="AV2304" i="14"/>
  <c r="AI2304" i="14"/>
  <c r="X2304" i="14"/>
  <c r="AV2303" i="14"/>
  <c r="AI2303" i="14"/>
  <c r="X2303" i="14"/>
  <c r="AV2302" i="14"/>
  <c r="AI2302" i="14"/>
  <c r="X2302" i="14"/>
  <c r="N2301" i="14"/>
  <c r="O2306" i="14" s="1"/>
  <c r="BA2291" i="14"/>
  <c r="AV2284" i="14"/>
  <c r="AI2284" i="14"/>
  <c r="X2284" i="14"/>
  <c r="AV2283" i="14"/>
  <c r="AI2283" i="14"/>
  <c r="X2283" i="14"/>
  <c r="N2282" i="14"/>
  <c r="AV2271" i="14"/>
  <c r="AI2271" i="14"/>
  <c r="X2271" i="14"/>
  <c r="AV2270" i="14"/>
  <c r="AI2270" i="14"/>
  <c r="X2270" i="14"/>
  <c r="AV2269" i="14"/>
  <c r="AI2269" i="14"/>
  <c r="X2269" i="14"/>
  <c r="AV2268" i="14"/>
  <c r="AI2268" i="14"/>
  <c r="X2268" i="14"/>
  <c r="AV2267" i="14"/>
  <c r="AI2267" i="14"/>
  <c r="X2267" i="14"/>
  <c r="N2266" i="14"/>
  <c r="AV2256" i="14"/>
  <c r="AI2256" i="14"/>
  <c r="X2256" i="14"/>
  <c r="AV2255" i="14"/>
  <c r="AI2255" i="14"/>
  <c r="X2255" i="14"/>
  <c r="AV2254" i="14"/>
  <c r="AI2254" i="14"/>
  <c r="X2254" i="14"/>
  <c r="AV2253" i="14"/>
  <c r="AI2253" i="14"/>
  <c r="X2253" i="14"/>
  <c r="AV2252" i="14"/>
  <c r="AI2252" i="14"/>
  <c r="X2252" i="14"/>
  <c r="AV2251" i="14"/>
  <c r="AI2251" i="14"/>
  <c r="X2251" i="14"/>
  <c r="N2250" i="14"/>
  <c r="O2256" i="14" s="1"/>
  <c r="AV2240" i="14"/>
  <c r="AI2240" i="14"/>
  <c r="X2240" i="14"/>
  <c r="AV2239" i="14"/>
  <c r="AI2239" i="14"/>
  <c r="X2239" i="14"/>
  <c r="AV2238" i="14"/>
  <c r="AI2238" i="14"/>
  <c r="X2238" i="14"/>
  <c r="AV2237" i="14"/>
  <c r="AI2237" i="14"/>
  <c r="X2237" i="14"/>
  <c r="AV2236" i="14"/>
  <c r="AI2236" i="14"/>
  <c r="X2236" i="14"/>
  <c r="AV2235" i="14"/>
  <c r="AI2235" i="14"/>
  <c r="X2235" i="14"/>
  <c r="AV2234" i="14"/>
  <c r="AI2234" i="14"/>
  <c r="X2234" i="14"/>
  <c r="AV2233" i="14"/>
  <c r="AI2233" i="14"/>
  <c r="X2233" i="14"/>
  <c r="AV2232" i="14"/>
  <c r="AI2232" i="14"/>
  <c r="X2232" i="14"/>
  <c r="AV2231" i="14"/>
  <c r="AI2231" i="14"/>
  <c r="X2231" i="14"/>
  <c r="AV2230" i="14"/>
  <c r="AI2230" i="14"/>
  <c r="X2230" i="14"/>
  <c r="AV2229" i="14"/>
  <c r="AI2229" i="14"/>
  <c r="X2229" i="14"/>
  <c r="AV2228" i="14"/>
  <c r="AI2228" i="14"/>
  <c r="X2228" i="14"/>
  <c r="AV2227" i="14"/>
  <c r="AI2227" i="14"/>
  <c r="X2227" i="14"/>
  <c r="AV2226" i="14"/>
  <c r="AI2226" i="14"/>
  <c r="X2226" i="14"/>
  <c r="AV2225" i="14"/>
  <c r="AI2225" i="14"/>
  <c r="X2225" i="14"/>
  <c r="AV2224" i="14"/>
  <c r="AI2224" i="14"/>
  <c r="X2224" i="14"/>
  <c r="AV2223" i="14"/>
  <c r="AI2223" i="14"/>
  <c r="X2223" i="14"/>
  <c r="N2222" i="14"/>
  <c r="AV2212" i="14"/>
  <c r="AI2212" i="14"/>
  <c r="X2212" i="14"/>
  <c r="AV2211" i="14"/>
  <c r="AI2211" i="14"/>
  <c r="X2211" i="14"/>
  <c r="AV2210" i="14"/>
  <c r="AI2210" i="14"/>
  <c r="X2210" i="14"/>
  <c r="AV2209" i="14"/>
  <c r="AI2209" i="14"/>
  <c r="X2209" i="14"/>
  <c r="AV2208" i="14"/>
  <c r="AI2208" i="14"/>
  <c r="X2208" i="14"/>
  <c r="AV2207" i="14"/>
  <c r="AI2207" i="14"/>
  <c r="X2207" i="14"/>
  <c r="AV2206" i="14"/>
  <c r="AI2206" i="14"/>
  <c r="X2206" i="14"/>
  <c r="AV2205" i="14"/>
  <c r="AI2205" i="14"/>
  <c r="X2205" i="14"/>
  <c r="AV2204" i="14"/>
  <c r="AI2204" i="14"/>
  <c r="X2204" i="14"/>
  <c r="AV2203" i="14"/>
  <c r="AI2203" i="14"/>
  <c r="X2203" i="14"/>
  <c r="AV2202" i="14"/>
  <c r="AI2202" i="14"/>
  <c r="X2202" i="14"/>
  <c r="AV2201" i="14"/>
  <c r="AI2201" i="14"/>
  <c r="X2201" i="14"/>
  <c r="AV2200" i="14"/>
  <c r="AI2200" i="14"/>
  <c r="X2200" i="14"/>
  <c r="AV2199" i="14"/>
  <c r="AI2199" i="14"/>
  <c r="X2199" i="14"/>
  <c r="AV2198" i="14"/>
  <c r="AI2198" i="14"/>
  <c r="X2198" i="14"/>
  <c r="AV2197" i="14"/>
  <c r="AI2197" i="14"/>
  <c r="X2197" i="14"/>
  <c r="AV2196" i="14"/>
  <c r="AI2196" i="14"/>
  <c r="X2196" i="14"/>
  <c r="AV2195" i="14"/>
  <c r="AI2195" i="14"/>
  <c r="X2195" i="14"/>
  <c r="AV2194" i="14"/>
  <c r="AI2194" i="14"/>
  <c r="X2194" i="14"/>
  <c r="AV2193" i="14"/>
  <c r="AI2193" i="14"/>
  <c r="X2193" i="14"/>
  <c r="AV2192" i="14"/>
  <c r="AI2192" i="14"/>
  <c r="X2192" i="14"/>
  <c r="AV2191" i="14"/>
  <c r="AI2191" i="14"/>
  <c r="X2191" i="14"/>
  <c r="AV2190" i="14"/>
  <c r="AI2190" i="14"/>
  <c r="X2190" i="14"/>
  <c r="AV2189" i="14"/>
  <c r="AI2189" i="14"/>
  <c r="X2189" i="14"/>
  <c r="N2188" i="14"/>
  <c r="O2208" i="14" s="1"/>
  <c r="AV2177" i="14"/>
  <c r="AI2177" i="14"/>
  <c r="X2177" i="14"/>
  <c r="AV2176" i="14"/>
  <c r="AI2176" i="14"/>
  <c r="X2176" i="14"/>
  <c r="N2175" i="14"/>
  <c r="O2176" i="14" s="1"/>
  <c r="AV2165" i="14"/>
  <c r="AI2165" i="14"/>
  <c r="X2165" i="14"/>
  <c r="AV2164" i="14"/>
  <c r="AI2164" i="14"/>
  <c r="X2164" i="14"/>
  <c r="AV2163" i="14"/>
  <c r="AI2163" i="14"/>
  <c r="X2163" i="14"/>
  <c r="AV2162" i="14"/>
  <c r="AI2162" i="14"/>
  <c r="X2162" i="14"/>
  <c r="AV2161" i="14"/>
  <c r="AI2161" i="14"/>
  <c r="X2161" i="14"/>
  <c r="AV2160" i="14"/>
  <c r="AI2160" i="14"/>
  <c r="X2160" i="14"/>
  <c r="N2159" i="14"/>
  <c r="O2161" i="14" s="1"/>
  <c r="AV2148" i="14"/>
  <c r="AI2148" i="14"/>
  <c r="X2148" i="14"/>
  <c r="AV2147" i="14"/>
  <c r="AI2147" i="14"/>
  <c r="X2147" i="14"/>
  <c r="AV2146" i="14"/>
  <c r="AI2146" i="14"/>
  <c r="X2146" i="14"/>
  <c r="AV2145" i="14"/>
  <c r="AI2145" i="14"/>
  <c r="X2145" i="14"/>
  <c r="AV2144" i="14"/>
  <c r="AI2144" i="14"/>
  <c r="X2144" i="14"/>
  <c r="AV2143" i="14"/>
  <c r="AI2143" i="14"/>
  <c r="X2143" i="14"/>
  <c r="AV2142" i="14"/>
  <c r="AI2142" i="14"/>
  <c r="X2142" i="14"/>
  <c r="AV2141" i="14"/>
  <c r="AI2141" i="14"/>
  <c r="X2141" i="14"/>
  <c r="AV2140" i="14"/>
  <c r="AI2140" i="14"/>
  <c r="X2140" i="14"/>
  <c r="AV2139" i="14"/>
  <c r="AI2139" i="14"/>
  <c r="X2139" i="14"/>
  <c r="AV2138" i="14"/>
  <c r="AI2138" i="14"/>
  <c r="X2138" i="14"/>
  <c r="AV2137" i="14"/>
  <c r="AI2137" i="14"/>
  <c r="X2137" i="14"/>
  <c r="AV2136" i="14"/>
  <c r="AI2136" i="14"/>
  <c r="X2136" i="14"/>
  <c r="AV2135" i="14"/>
  <c r="AI2135" i="14"/>
  <c r="X2135" i="14"/>
  <c r="AV2134" i="14"/>
  <c r="AI2134" i="14"/>
  <c r="X2134" i="14"/>
  <c r="AV2133" i="14"/>
  <c r="AI2133" i="14"/>
  <c r="X2133" i="14"/>
  <c r="N2132" i="14"/>
  <c r="O2145" i="14" s="1"/>
  <c r="BG2121" i="14"/>
  <c r="BF2121" i="14"/>
  <c r="BE2121" i="14"/>
  <c r="BD2121" i="14"/>
  <c r="BA2121" i="14"/>
  <c r="BG2117" i="14"/>
  <c r="BF2117" i="14"/>
  <c r="BE2117" i="14"/>
  <c r="BD2117" i="14"/>
  <c r="BA2117" i="14"/>
  <c r="AV2113" i="14"/>
  <c r="AI2113" i="14"/>
  <c r="X2113" i="14"/>
  <c r="AV2112" i="14"/>
  <c r="AI2112" i="14"/>
  <c r="X2112" i="14"/>
  <c r="AV2111" i="14"/>
  <c r="AI2111" i="14"/>
  <c r="X2111" i="14"/>
  <c r="AV2110" i="14"/>
  <c r="AI2110" i="14"/>
  <c r="X2110" i="14"/>
  <c r="AV2109" i="14"/>
  <c r="AI2109" i="14"/>
  <c r="X2109" i="14"/>
  <c r="AV2108" i="14"/>
  <c r="AI2108" i="14"/>
  <c r="X2108" i="14"/>
  <c r="AV2107" i="14"/>
  <c r="AI2107" i="14"/>
  <c r="X2107" i="14"/>
  <c r="AV2106" i="14"/>
  <c r="AI2106" i="14"/>
  <c r="X2106" i="14"/>
  <c r="AV2105" i="14"/>
  <c r="AI2105" i="14"/>
  <c r="X2105" i="14"/>
  <c r="N2104" i="14"/>
  <c r="O2106" i="14" s="1"/>
  <c r="BG2094" i="14"/>
  <c r="BF2094" i="14"/>
  <c r="BE2094" i="14"/>
  <c r="BD2094" i="14"/>
  <c r="BA2094" i="14"/>
  <c r="BG2090" i="14"/>
  <c r="BF2090" i="14"/>
  <c r="BE2090" i="14"/>
  <c r="BD2090" i="14"/>
  <c r="BA2090" i="14"/>
  <c r="AV2086" i="14"/>
  <c r="AI2086" i="14"/>
  <c r="X2086" i="14"/>
  <c r="AV2085" i="14"/>
  <c r="AI2085" i="14"/>
  <c r="X2085" i="14"/>
  <c r="AV2084" i="14"/>
  <c r="AI2084" i="14"/>
  <c r="X2084" i="14"/>
  <c r="AV2083" i="14"/>
  <c r="AI2083" i="14"/>
  <c r="X2083" i="14"/>
  <c r="AV2082" i="14"/>
  <c r="AI2082" i="14"/>
  <c r="X2082" i="14"/>
  <c r="N2081" i="14"/>
  <c r="O2085" i="14" s="1"/>
  <c r="BG2071" i="14"/>
  <c r="BF2071" i="14"/>
  <c r="BE2071" i="14"/>
  <c r="BD2071" i="14"/>
  <c r="BA2071" i="14"/>
  <c r="BG2067" i="14"/>
  <c r="BF2067" i="14"/>
  <c r="BE2067" i="14"/>
  <c r="BD2067" i="14"/>
  <c r="BA2067" i="14"/>
  <c r="AV2063" i="14"/>
  <c r="AI2063" i="14"/>
  <c r="X2063" i="14"/>
  <c r="AV2062" i="14"/>
  <c r="AI2062" i="14"/>
  <c r="X2062" i="14"/>
  <c r="AV2061" i="14"/>
  <c r="AI2061" i="14"/>
  <c r="X2061" i="14"/>
  <c r="AV2060" i="14"/>
  <c r="AI2060" i="14"/>
  <c r="X2060" i="14"/>
  <c r="AV2059" i="14"/>
  <c r="AI2059" i="14"/>
  <c r="X2059" i="14"/>
  <c r="AV2058" i="14"/>
  <c r="AI2058" i="14"/>
  <c r="X2058" i="14"/>
  <c r="AV2057" i="14"/>
  <c r="AI2057" i="14"/>
  <c r="X2057" i="14"/>
  <c r="AV2056" i="14"/>
  <c r="AI2056" i="14"/>
  <c r="X2056" i="14"/>
  <c r="AV2055" i="14"/>
  <c r="AI2055" i="14"/>
  <c r="X2055" i="14"/>
  <c r="AV2054" i="14"/>
  <c r="AI2054" i="14"/>
  <c r="X2054" i="14"/>
  <c r="AV2053" i="14"/>
  <c r="AI2053" i="14"/>
  <c r="X2053" i="14"/>
  <c r="N2052" i="14"/>
  <c r="O2059" i="14" s="1"/>
  <c r="BG2042" i="14"/>
  <c r="BA2042" i="14"/>
  <c r="BG2038" i="14"/>
  <c r="BA2038" i="14"/>
  <c r="AV2032" i="14"/>
  <c r="AI2032" i="14"/>
  <c r="X2032" i="14"/>
  <c r="AV2031" i="14"/>
  <c r="AI2031" i="14"/>
  <c r="X2031" i="14"/>
  <c r="AV2030" i="14"/>
  <c r="AI2030" i="14"/>
  <c r="X2030" i="14"/>
  <c r="AV2029" i="14"/>
  <c r="AI2029" i="14"/>
  <c r="X2029" i="14"/>
  <c r="AV2028" i="14"/>
  <c r="AI2028" i="14"/>
  <c r="X2028" i="14"/>
  <c r="AV2027" i="14"/>
  <c r="AI2027" i="14"/>
  <c r="X2027" i="14"/>
  <c r="AV2026" i="14"/>
  <c r="AI2026" i="14"/>
  <c r="X2026" i="14"/>
  <c r="N2025" i="14"/>
  <c r="BG2015" i="14"/>
  <c r="BA2015" i="14"/>
  <c r="BG2011" i="14"/>
  <c r="BA2011" i="14"/>
  <c r="AV2007" i="14"/>
  <c r="AI2007" i="14"/>
  <c r="X2007" i="14"/>
  <c r="AV2006" i="14"/>
  <c r="AI2006" i="14"/>
  <c r="X2006" i="14"/>
  <c r="AV2005" i="14"/>
  <c r="AI2005" i="14"/>
  <c r="X2005" i="14"/>
  <c r="AV2004" i="14"/>
  <c r="AI2004" i="14"/>
  <c r="X2004" i="14"/>
  <c r="AV2003" i="14"/>
  <c r="AI2003" i="14"/>
  <c r="X2003" i="14"/>
  <c r="AV2002" i="14"/>
  <c r="AI2002" i="14"/>
  <c r="X2002" i="14"/>
  <c r="AV2001" i="14"/>
  <c r="AI2001" i="14"/>
  <c r="X2001" i="14"/>
  <c r="AV2000" i="14"/>
  <c r="AI2000" i="14"/>
  <c r="X2000" i="14"/>
  <c r="AV1999" i="14"/>
  <c r="AI1999" i="14"/>
  <c r="X1999" i="14"/>
  <c r="AV1998" i="14"/>
  <c r="AI1998" i="14"/>
  <c r="X1998" i="14"/>
  <c r="AV1997" i="14"/>
  <c r="AI1997" i="14"/>
  <c r="X1997" i="14"/>
  <c r="N1996" i="14"/>
  <c r="O2000" i="14" s="1"/>
  <c r="AV1985" i="14"/>
  <c r="AI1985" i="14"/>
  <c r="X1985" i="14"/>
  <c r="AV1984" i="14"/>
  <c r="AI1984" i="14"/>
  <c r="X1984" i="14"/>
  <c r="AV1983" i="14"/>
  <c r="AI1983" i="14"/>
  <c r="X1983" i="14"/>
  <c r="AV1982" i="14"/>
  <c r="AI1982" i="14"/>
  <c r="X1982" i="14"/>
  <c r="AV1981" i="14"/>
  <c r="AI1981" i="14"/>
  <c r="X1981" i="14"/>
  <c r="AV1980" i="14"/>
  <c r="AI1980" i="14"/>
  <c r="X1980" i="14"/>
  <c r="AV1979" i="14"/>
  <c r="AI1979" i="14"/>
  <c r="X1979" i="14"/>
  <c r="AV1978" i="14"/>
  <c r="AI1978" i="14"/>
  <c r="X1978" i="14"/>
  <c r="AV1977" i="14"/>
  <c r="AI1977" i="14"/>
  <c r="X1977" i="14"/>
  <c r="AV1976" i="14"/>
  <c r="AI1976" i="14"/>
  <c r="X1976" i="14"/>
  <c r="N1975" i="14"/>
  <c r="O1981" i="14" s="1"/>
  <c r="AV1965" i="14"/>
  <c r="AI1965" i="14"/>
  <c r="X1965" i="14"/>
  <c r="AV1964" i="14"/>
  <c r="AI1964" i="14"/>
  <c r="X1964" i="14"/>
  <c r="AV1963" i="14"/>
  <c r="AI1963" i="14"/>
  <c r="X1963" i="14"/>
  <c r="N1962" i="14"/>
  <c r="O1965" i="14" s="1"/>
  <c r="BG1952" i="14"/>
  <c r="BA1952" i="14"/>
  <c r="AL1952" i="14"/>
  <c r="L217" i="9" s="1"/>
  <c r="AV1948" i="14"/>
  <c r="AI1948" i="14"/>
  <c r="X1948" i="14"/>
  <c r="AV1947" i="14"/>
  <c r="AI1947" i="14"/>
  <c r="X1947" i="14"/>
  <c r="AV1946" i="14"/>
  <c r="AI1946" i="14"/>
  <c r="X1946" i="14"/>
  <c r="AV1945" i="14"/>
  <c r="AI1945" i="14"/>
  <c r="X1945" i="14"/>
  <c r="N1944" i="14"/>
  <c r="O1947" i="14" s="1"/>
  <c r="BG1934" i="14"/>
  <c r="BA1934" i="14"/>
  <c r="AL1934" i="14"/>
  <c r="L215" i="9" s="1"/>
  <c r="BG1930" i="14"/>
  <c r="BA1930" i="14"/>
  <c r="AV1926" i="14"/>
  <c r="AI1926" i="14"/>
  <c r="X1926" i="14"/>
  <c r="AV1925" i="14"/>
  <c r="AI1925" i="14"/>
  <c r="X1925" i="14"/>
  <c r="AV1924" i="14"/>
  <c r="AI1924" i="14"/>
  <c r="X1924" i="14"/>
  <c r="AV1923" i="14"/>
  <c r="AI1923" i="14"/>
  <c r="X1923" i="14"/>
  <c r="N1922" i="14"/>
  <c r="O1925" i="14" s="1"/>
  <c r="BG1912" i="14"/>
  <c r="BA1912" i="14"/>
  <c r="AL1912" i="14"/>
  <c r="L212" i="9" s="1"/>
  <c r="BG1908" i="14"/>
  <c r="BA1908" i="14"/>
  <c r="BG1904" i="14"/>
  <c r="BA1904" i="14"/>
  <c r="AV1900" i="14"/>
  <c r="AI1900" i="14"/>
  <c r="X1900" i="14"/>
  <c r="AV1899" i="14"/>
  <c r="AI1899" i="14"/>
  <c r="X1899" i="14"/>
  <c r="AV1898" i="14"/>
  <c r="AI1898" i="14"/>
  <c r="X1898" i="14"/>
  <c r="N1897" i="14"/>
  <c r="O1900" i="14" s="1"/>
  <c r="BG1887" i="14"/>
  <c r="BA1887" i="14"/>
  <c r="AL1887" i="14"/>
  <c r="L208" i="9" s="1"/>
  <c r="BG1883" i="14"/>
  <c r="BA1883" i="14"/>
  <c r="BG1879" i="14"/>
  <c r="BA1879" i="14"/>
  <c r="AV1875" i="14"/>
  <c r="AI1875" i="14"/>
  <c r="X1875" i="14"/>
  <c r="AV1874" i="14"/>
  <c r="AI1874" i="14"/>
  <c r="X1874" i="14"/>
  <c r="AV1873" i="14"/>
  <c r="AI1873" i="14"/>
  <c r="X1873" i="14"/>
  <c r="AV1872" i="14"/>
  <c r="AI1872" i="14"/>
  <c r="X1872" i="14"/>
  <c r="N1871" i="14"/>
  <c r="O1872" i="14" s="1"/>
  <c r="BG1861" i="14"/>
  <c r="BA1861" i="14"/>
  <c r="AL1861" i="14"/>
  <c r="L204" i="9" s="1"/>
  <c r="BG1857" i="14"/>
  <c r="BA1857" i="14"/>
  <c r="BG1853" i="14"/>
  <c r="BA1853" i="14"/>
  <c r="AV1848" i="14"/>
  <c r="AW1846" i="14" s="1"/>
  <c r="AI1848" i="14"/>
  <c r="X1848" i="14"/>
  <c r="Y1844" i="14" s="1"/>
  <c r="N1847" i="14"/>
  <c r="O1848" i="14" s="1"/>
  <c r="BG1837" i="14"/>
  <c r="BA1837" i="14"/>
  <c r="AL1837" i="14"/>
  <c r="L200" i="9" s="1"/>
  <c r="BG1833" i="14"/>
  <c r="BA1833" i="14"/>
  <c r="BG1829" i="14"/>
  <c r="BA1829" i="14"/>
  <c r="AV1824" i="14"/>
  <c r="AI1824" i="14"/>
  <c r="X1824" i="14"/>
  <c r="AV1823" i="14"/>
  <c r="AI1823" i="14"/>
  <c r="X1823" i="14"/>
  <c r="N1822" i="14"/>
  <c r="BG1812" i="14"/>
  <c r="BA1812" i="14"/>
  <c r="BG1808" i="14"/>
  <c r="BA1808" i="14"/>
  <c r="BG1804" i="14"/>
  <c r="BA1804" i="14"/>
  <c r="AV1799" i="14"/>
  <c r="AI1799" i="14"/>
  <c r="X1799" i="14"/>
  <c r="AV1798" i="14"/>
  <c r="AI1798" i="14"/>
  <c r="X1798" i="14"/>
  <c r="N1797" i="14"/>
  <c r="O1799" i="14" s="1"/>
  <c r="BG1787" i="14"/>
  <c r="BA1787" i="14"/>
  <c r="AV1783" i="14"/>
  <c r="AI1783" i="14"/>
  <c r="X1783" i="14"/>
  <c r="AV1782" i="14"/>
  <c r="AI1782" i="14"/>
  <c r="X1782" i="14"/>
  <c r="AV1781" i="14"/>
  <c r="AI1781" i="14"/>
  <c r="X1781" i="14"/>
  <c r="N1780" i="14"/>
  <c r="O1783" i="14" s="1"/>
  <c r="BG1770" i="14"/>
  <c r="BA1770" i="14"/>
  <c r="AV1766" i="14"/>
  <c r="AW1763" i="14" s="1"/>
  <c r="AW1761" i="14" s="1"/>
  <c r="AI1766" i="14"/>
  <c r="AJ1764" i="14" s="1"/>
  <c r="X1766" i="14"/>
  <c r="Y1762" i="14" s="1"/>
  <c r="N1765" i="14"/>
  <c r="O1766" i="14" s="1"/>
  <c r="BG1755" i="14"/>
  <c r="BA1755" i="14"/>
  <c r="BG1751" i="14"/>
  <c r="BA1751" i="14"/>
  <c r="AV1747" i="14"/>
  <c r="AI1747" i="14"/>
  <c r="X1747" i="14"/>
  <c r="AV1746" i="14"/>
  <c r="AI1746" i="14"/>
  <c r="X1746" i="14"/>
  <c r="N1745" i="14"/>
  <c r="O1746" i="14" s="1"/>
  <c r="BG1735" i="14"/>
  <c r="BA1735" i="14"/>
  <c r="BG1731" i="14"/>
  <c r="BA1731" i="14"/>
  <c r="AV1727" i="14"/>
  <c r="AI1727" i="14"/>
  <c r="X1727" i="14"/>
  <c r="AV1726" i="14"/>
  <c r="AI1726" i="14"/>
  <c r="X1726" i="14"/>
  <c r="N1725" i="14"/>
  <c r="O1727" i="14" s="1"/>
  <c r="BG1715" i="14"/>
  <c r="BA1715" i="14"/>
  <c r="BG1711" i="14"/>
  <c r="BA1711" i="14"/>
  <c r="AV1707" i="14"/>
  <c r="AW1703" i="14" s="1"/>
  <c r="AI1707" i="14"/>
  <c r="AJ1705" i="14" s="1"/>
  <c r="X1707" i="14"/>
  <c r="Y1704" i="14" s="1"/>
  <c r="Y1702" i="14" s="1"/>
  <c r="N1706" i="14"/>
  <c r="O1707" i="14" s="1"/>
  <c r="AV1696" i="14"/>
  <c r="AI1696" i="14"/>
  <c r="X1696" i="14"/>
  <c r="AV1695" i="14"/>
  <c r="AI1695" i="14"/>
  <c r="X1695" i="14"/>
  <c r="AV1694" i="14"/>
  <c r="AI1694" i="14"/>
  <c r="X1694" i="14"/>
  <c r="AV1693" i="14"/>
  <c r="AI1693" i="14"/>
  <c r="X1693" i="14"/>
  <c r="N1692" i="14"/>
  <c r="O1693" i="14" s="1"/>
  <c r="AV1680" i="14"/>
  <c r="AW1677" i="14" s="1"/>
  <c r="AW1675" i="14" s="1"/>
  <c r="AI1680" i="14"/>
  <c r="X1680" i="14"/>
  <c r="Y1678" i="14" s="1"/>
  <c r="N1679" i="14"/>
  <c r="O1680" i="14" s="1"/>
  <c r="O1679" i="14" s="1"/>
  <c r="BG1669" i="14"/>
  <c r="BA1669" i="14"/>
  <c r="AV1664" i="14"/>
  <c r="AI1664" i="14"/>
  <c r="X1664" i="14"/>
  <c r="AV1663" i="14"/>
  <c r="AI1663" i="14"/>
  <c r="X1663" i="14"/>
  <c r="N1662" i="14"/>
  <c r="O1663" i="14" s="1"/>
  <c r="BG1652" i="14"/>
  <c r="BA1652" i="14"/>
  <c r="BG1648" i="14"/>
  <c r="BA1648" i="14"/>
  <c r="AV1644" i="14"/>
  <c r="AI1644" i="14"/>
  <c r="X1644" i="14"/>
  <c r="AV1643" i="14"/>
  <c r="AI1643" i="14"/>
  <c r="X1643" i="14"/>
  <c r="AV1642" i="14"/>
  <c r="AI1642" i="14"/>
  <c r="X1642" i="14"/>
  <c r="AV1641" i="14"/>
  <c r="AI1641" i="14"/>
  <c r="X1641" i="14"/>
  <c r="AV1640" i="14"/>
  <c r="AI1640" i="14"/>
  <c r="X1640" i="14"/>
  <c r="AV1639" i="14"/>
  <c r="AI1639" i="14"/>
  <c r="X1639" i="14"/>
  <c r="N1638" i="14"/>
  <c r="O1642" i="14" s="1"/>
  <c r="BG1628" i="14"/>
  <c r="BA1628" i="14"/>
  <c r="BG1624" i="14"/>
  <c r="BA1624" i="14"/>
  <c r="BG1620" i="14"/>
  <c r="BA1620" i="14"/>
  <c r="AV1616" i="14"/>
  <c r="AI1616" i="14"/>
  <c r="X1616" i="14"/>
  <c r="AV1615" i="14"/>
  <c r="AI1615" i="14"/>
  <c r="X1615" i="14"/>
  <c r="AV1614" i="14"/>
  <c r="AI1614" i="14"/>
  <c r="X1614" i="14"/>
  <c r="AV1613" i="14"/>
  <c r="AI1613" i="14"/>
  <c r="X1613" i="14"/>
  <c r="AV1612" i="14"/>
  <c r="AI1612" i="14"/>
  <c r="X1612" i="14"/>
  <c r="AV1611" i="14"/>
  <c r="AI1611" i="14"/>
  <c r="X1611" i="14"/>
  <c r="N1610" i="14"/>
  <c r="O1614" i="14" s="1"/>
  <c r="BG1600" i="14"/>
  <c r="BA1600" i="14"/>
  <c r="BG1596" i="14"/>
  <c r="BA1596" i="14"/>
  <c r="BG1592" i="14"/>
  <c r="BA1592" i="14"/>
  <c r="AV1588" i="14"/>
  <c r="AI1588" i="14"/>
  <c r="X1588" i="14"/>
  <c r="AV1587" i="14"/>
  <c r="AI1587" i="14"/>
  <c r="X1587" i="14"/>
  <c r="AV1586" i="14"/>
  <c r="AI1586" i="14"/>
  <c r="X1586" i="14"/>
  <c r="AV1585" i="14"/>
  <c r="AI1585" i="14"/>
  <c r="X1585" i="14"/>
  <c r="N1584" i="14"/>
  <c r="BG1574" i="14"/>
  <c r="BA1574" i="14"/>
  <c r="BG1570" i="14"/>
  <c r="BA1570" i="14"/>
  <c r="BG1566" i="14"/>
  <c r="BA1566" i="14"/>
  <c r="BG1562" i="14"/>
  <c r="BA1562" i="14"/>
  <c r="AV1558" i="14"/>
  <c r="AI1558" i="14"/>
  <c r="X1558" i="14"/>
  <c r="AV1557" i="14"/>
  <c r="AI1557" i="14"/>
  <c r="X1557" i="14"/>
  <c r="AV1556" i="14"/>
  <c r="AI1556" i="14"/>
  <c r="X1556" i="14"/>
  <c r="AV1555" i="14"/>
  <c r="AI1555" i="14"/>
  <c r="X1555" i="14"/>
  <c r="AV1554" i="14"/>
  <c r="AI1554" i="14"/>
  <c r="X1554" i="14"/>
  <c r="N1553" i="14"/>
  <c r="O1558" i="14" s="1"/>
  <c r="BG1543" i="14"/>
  <c r="BA1543" i="14"/>
  <c r="BG1539" i="14"/>
  <c r="BA1539" i="14"/>
  <c r="BG1535" i="14"/>
  <c r="BA1535" i="14"/>
  <c r="BG1531" i="14"/>
  <c r="BA1531" i="14"/>
  <c r="BG1527" i="14"/>
  <c r="BA1527" i="14"/>
  <c r="AY1527" i="14"/>
  <c r="M155" i="9" s="1"/>
  <c r="AL1527" i="14"/>
  <c r="L155" i="9" s="1"/>
  <c r="AA1527" i="14"/>
  <c r="K155" i="9" s="1"/>
  <c r="BG1523" i="14"/>
  <c r="BA1523" i="14"/>
  <c r="BG1519" i="14"/>
  <c r="BA1519" i="14"/>
  <c r="BG1515" i="14"/>
  <c r="BA1515" i="14"/>
  <c r="AV1511" i="14"/>
  <c r="AI1511" i="14"/>
  <c r="X1511" i="14"/>
  <c r="AV1510" i="14"/>
  <c r="AI1510" i="14"/>
  <c r="X1510" i="14"/>
  <c r="AV1509" i="14"/>
  <c r="AI1509" i="14"/>
  <c r="X1509" i="14"/>
  <c r="AV1508" i="14"/>
  <c r="AI1508" i="14"/>
  <c r="X1508" i="14"/>
  <c r="AV1507" i="14"/>
  <c r="AI1507" i="14"/>
  <c r="X1507" i="14"/>
  <c r="AV1506" i="14"/>
  <c r="AI1506" i="14"/>
  <c r="X1506" i="14"/>
  <c r="AV1505" i="14"/>
  <c r="AI1505" i="14"/>
  <c r="X1505" i="14"/>
  <c r="AV1504" i="14"/>
  <c r="AI1504" i="14"/>
  <c r="X1504" i="14"/>
  <c r="AV1503" i="14"/>
  <c r="AI1503" i="14"/>
  <c r="X1503" i="14"/>
  <c r="AV1502" i="14"/>
  <c r="AI1502" i="14"/>
  <c r="X1502" i="14"/>
  <c r="AV1501" i="14"/>
  <c r="AI1501" i="14"/>
  <c r="X1501" i="14"/>
  <c r="AV1500" i="14"/>
  <c r="AI1500" i="14"/>
  <c r="X1500" i="14"/>
  <c r="AV1499" i="14"/>
  <c r="AI1499" i="14"/>
  <c r="X1499" i="14"/>
  <c r="AV1498" i="14"/>
  <c r="AI1498" i="14"/>
  <c r="X1498" i="14"/>
  <c r="AV1497" i="14"/>
  <c r="AI1497" i="14"/>
  <c r="X1497" i="14"/>
  <c r="AV1496" i="14"/>
  <c r="AI1496" i="14"/>
  <c r="X1496" i="14"/>
  <c r="N1495" i="14"/>
  <c r="O1499" i="14" s="1"/>
  <c r="BG1484" i="14"/>
  <c r="BA1484" i="14"/>
  <c r="BG1480" i="14"/>
  <c r="BA1480" i="14"/>
  <c r="BG1476" i="14"/>
  <c r="BA1476" i="14"/>
  <c r="BG1472" i="14"/>
  <c r="BA1472" i="14"/>
  <c r="AX1472" i="14"/>
  <c r="AW1472" i="14"/>
  <c r="AK1472" i="14"/>
  <c r="AJ1472" i="14"/>
  <c r="Z1472" i="14"/>
  <c r="Y1472" i="14"/>
  <c r="BG1468" i="14"/>
  <c r="BA1468" i="14"/>
  <c r="BG1464" i="14"/>
  <c r="BA1464" i="14"/>
  <c r="BG1460" i="14"/>
  <c r="BA1460" i="14"/>
  <c r="AV1456" i="14"/>
  <c r="AI1456" i="14"/>
  <c r="X1456" i="14"/>
  <c r="AV1455" i="14"/>
  <c r="AI1455" i="14"/>
  <c r="X1455" i="14"/>
  <c r="AV1454" i="14"/>
  <c r="AI1454" i="14"/>
  <c r="X1454" i="14"/>
  <c r="N1453" i="14"/>
  <c r="O1456" i="14" s="1"/>
  <c r="BG1443" i="14"/>
  <c r="BA1443" i="14"/>
  <c r="AV1438" i="14"/>
  <c r="AI1438" i="14"/>
  <c r="X1438" i="14"/>
  <c r="AV1437" i="14"/>
  <c r="AI1437" i="14"/>
  <c r="X1437" i="14"/>
  <c r="AV1436" i="14"/>
  <c r="AI1436" i="14"/>
  <c r="X1436" i="14"/>
  <c r="AV1435" i="14"/>
  <c r="AI1435" i="14"/>
  <c r="X1435" i="14"/>
  <c r="AV1434" i="14"/>
  <c r="AI1434" i="14"/>
  <c r="X1434" i="14"/>
  <c r="AV1433" i="14"/>
  <c r="AI1433" i="14"/>
  <c r="X1433" i="14"/>
  <c r="AV1432" i="14"/>
  <c r="AI1432" i="14"/>
  <c r="X1432" i="14"/>
  <c r="AV1431" i="14"/>
  <c r="AI1431" i="14"/>
  <c r="X1431" i="14"/>
  <c r="AV1430" i="14"/>
  <c r="AI1430" i="14"/>
  <c r="X1430" i="14"/>
  <c r="AV1429" i="14"/>
  <c r="AI1429" i="14"/>
  <c r="X1429" i="14"/>
  <c r="AV1428" i="14"/>
  <c r="AI1428" i="14"/>
  <c r="X1428" i="14"/>
  <c r="AV1427" i="14"/>
  <c r="AI1427" i="14"/>
  <c r="X1427" i="14"/>
  <c r="AV1426" i="14"/>
  <c r="AI1426" i="14"/>
  <c r="X1426" i="14"/>
  <c r="N1425" i="14"/>
  <c r="O1433" i="14" s="1"/>
  <c r="BG1415" i="14"/>
  <c r="BA1415" i="14"/>
  <c r="AV1411" i="14"/>
  <c r="AI1411" i="14"/>
  <c r="X1411" i="14"/>
  <c r="AV1410" i="14"/>
  <c r="AI1410" i="14"/>
  <c r="X1410" i="14"/>
  <c r="AV1409" i="14"/>
  <c r="AI1409" i="14"/>
  <c r="X1409" i="14"/>
  <c r="AV1408" i="14"/>
  <c r="AI1408" i="14"/>
  <c r="X1408" i="14"/>
  <c r="AV1407" i="14"/>
  <c r="AI1407" i="14"/>
  <c r="X1407" i="14"/>
  <c r="AV1406" i="14"/>
  <c r="AI1406" i="14"/>
  <c r="X1406" i="14"/>
  <c r="AV1405" i="14"/>
  <c r="AI1405" i="14"/>
  <c r="X1405" i="14"/>
  <c r="AV1404" i="14"/>
  <c r="AI1404" i="14"/>
  <c r="X1404" i="14"/>
  <c r="AV1403" i="14"/>
  <c r="AI1403" i="14"/>
  <c r="X1403" i="14"/>
  <c r="N1402" i="14"/>
  <c r="O1404" i="14" s="1"/>
  <c r="BG1392" i="14"/>
  <c r="BA1392" i="14"/>
  <c r="BG1388" i="14"/>
  <c r="BA1388" i="14"/>
  <c r="BG1384" i="14"/>
  <c r="BA1384" i="14"/>
  <c r="BG1380" i="14"/>
  <c r="BA1380" i="14"/>
  <c r="BG1376" i="14"/>
  <c r="BA1376" i="14"/>
  <c r="AV1370" i="14"/>
  <c r="AI1370" i="14"/>
  <c r="X1370" i="14"/>
  <c r="AV1369" i="14"/>
  <c r="AI1369" i="14"/>
  <c r="X1369" i="14"/>
  <c r="AV1368" i="14"/>
  <c r="AI1368" i="14"/>
  <c r="X1368" i="14"/>
  <c r="AV1367" i="14"/>
  <c r="AI1367" i="14"/>
  <c r="X1367" i="14"/>
  <c r="AV1366" i="14"/>
  <c r="AI1366" i="14"/>
  <c r="X1366" i="14"/>
  <c r="AV1365" i="14"/>
  <c r="AI1365" i="14"/>
  <c r="X1365" i="14"/>
  <c r="AV1364" i="14"/>
  <c r="AI1364" i="14"/>
  <c r="X1364" i="14"/>
  <c r="AV1363" i="14"/>
  <c r="AI1363" i="14"/>
  <c r="X1363" i="14"/>
  <c r="AV1362" i="14"/>
  <c r="AI1362" i="14"/>
  <c r="X1362" i="14"/>
  <c r="AV1361" i="14"/>
  <c r="AI1361" i="14"/>
  <c r="X1361" i="14"/>
  <c r="N1360" i="14"/>
  <c r="O1366" i="14" s="1"/>
  <c r="BA1350" i="14"/>
  <c r="BA1346" i="14"/>
  <c r="BA1342" i="14"/>
  <c r="AV1338" i="14"/>
  <c r="AI1338" i="14"/>
  <c r="X1338" i="14"/>
  <c r="AV1337" i="14"/>
  <c r="AI1337" i="14"/>
  <c r="X1337" i="14"/>
  <c r="AV1336" i="14"/>
  <c r="AI1336" i="14"/>
  <c r="X1336" i="14"/>
  <c r="AV1335" i="14"/>
  <c r="AI1335" i="14"/>
  <c r="X1335" i="14"/>
  <c r="AV1334" i="14"/>
  <c r="AI1334" i="14"/>
  <c r="X1334" i="14"/>
  <c r="AV1333" i="14"/>
  <c r="AI1333" i="14"/>
  <c r="X1333" i="14"/>
  <c r="AV1332" i="14"/>
  <c r="AI1332" i="14"/>
  <c r="X1332" i="14"/>
  <c r="N1331" i="14"/>
  <c r="O1335" i="14" s="1"/>
  <c r="BA1321" i="14"/>
  <c r="AV1317" i="14"/>
  <c r="AI1317" i="14"/>
  <c r="X1317" i="14"/>
  <c r="AV1316" i="14"/>
  <c r="AI1316" i="14"/>
  <c r="X1316" i="14"/>
  <c r="AV1315" i="14"/>
  <c r="AI1315" i="14"/>
  <c r="X1315" i="14"/>
  <c r="N1314" i="14"/>
  <c r="O1316" i="14" s="1"/>
  <c r="BA1304" i="14"/>
  <c r="AV1300" i="14"/>
  <c r="AW1297" i="14" s="1"/>
  <c r="AW1295" i="14" s="1"/>
  <c r="AI1300" i="14"/>
  <c r="X1300" i="14"/>
  <c r="Y1297" i="14" s="1"/>
  <c r="N1299" i="14"/>
  <c r="O1300" i="14" s="1"/>
  <c r="BA1289" i="14"/>
  <c r="AV1285" i="14"/>
  <c r="AI1285" i="14"/>
  <c r="X1285" i="14"/>
  <c r="AV1284" i="14"/>
  <c r="AI1284" i="14"/>
  <c r="X1284" i="14"/>
  <c r="AV1283" i="14"/>
  <c r="AI1283" i="14"/>
  <c r="X1283" i="14"/>
  <c r="AV1282" i="14"/>
  <c r="AI1282" i="14"/>
  <c r="X1282" i="14"/>
  <c r="AV1281" i="14"/>
  <c r="AI1281" i="14"/>
  <c r="X1281" i="14"/>
  <c r="AV1280" i="14"/>
  <c r="AI1280" i="14"/>
  <c r="X1280" i="14"/>
  <c r="N1279" i="14"/>
  <c r="BA1269" i="14"/>
  <c r="BA1265" i="14"/>
  <c r="AV1261" i="14"/>
  <c r="AI1261" i="14"/>
  <c r="X1261" i="14"/>
  <c r="AV1260" i="14"/>
  <c r="AI1260" i="14"/>
  <c r="X1260" i="14"/>
  <c r="AV1259" i="14"/>
  <c r="AI1259" i="14"/>
  <c r="X1259" i="14"/>
  <c r="AV1258" i="14"/>
  <c r="AI1258" i="14"/>
  <c r="X1258" i="14"/>
  <c r="AV1257" i="14"/>
  <c r="AI1257" i="14"/>
  <c r="X1257" i="14"/>
  <c r="N1256" i="14"/>
  <c r="O1257" i="14" s="1"/>
  <c r="AV1246" i="14"/>
  <c r="AI1246" i="14"/>
  <c r="X1246" i="14"/>
  <c r="AV1245" i="14"/>
  <c r="AI1245" i="14"/>
  <c r="X1245" i="14"/>
  <c r="AV1244" i="14"/>
  <c r="AI1244" i="14"/>
  <c r="X1244" i="14"/>
  <c r="N1243" i="14"/>
  <c r="O1245" i="14" s="1"/>
  <c r="AV1233" i="14"/>
  <c r="AI1233" i="14"/>
  <c r="X1233" i="14"/>
  <c r="AV1232" i="14"/>
  <c r="AI1232" i="14"/>
  <c r="X1232" i="14"/>
  <c r="N1231" i="14"/>
  <c r="AV1221" i="14"/>
  <c r="AI1221" i="14"/>
  <c r="X1221" i="14"/>
  <c r="AV1220" i="14"/>
  <c r="AI1220" i="14"/>
  <c r="X1220" i="14"/>
  <c r="AV1219" i="14"/>
  <c r="AI1219" i="14"/>
  <c r="X1219" i="14"/>
  <c r="AV1218" i="14"/>
  <c r="AI1218" i="14"/>
  <c r="X1218" i="14"/>
  <c r="AV1217" i="14"/>
  <c r="AI1217" i="14"/>
  <c r="X1217" i="14"/>
  <c r="AV1216" i="14"/>
  <c r="AI1216" i="14"/>
  <c r="X1216" i="14"/>
  <c r="AV1215" i="14"/>
  <c r="AI1215" i="14"/>
  <c r="X1215" i="14"/>
  <c r="N1214" i="14"/>
  <c r="AV1204" i="14"/>
  <c r="AI1204" i="14"/>
  <c r="X1204" i="14"/>
  <c r="AV1203" i="14"/>
  <c r="AI1203" i="14"/>
  <c r="X1203" i="14"/>
  <c r="N1202" i="14"/>
  <c r="O1203" i="14" s="1"/>
  <c r="BA1192" i="14"/>
  <c r="AV1188" i="14"/>
  <c r="AI1188" i="14"/>
  <c r="X1188" i="14"/>
  <c r="AV1187" i="14"/>
  <c r="AI1187" i="14"/>
  <c r="X1187" i="14"/>
  <c r="AV1186" i="14"/>
  <c r="AI1186" i="14"/>
  <c r="X1186" i="14"/>
  <c r="AV1185" i="14"/>
  <c r="AI1185" i="14"/>
  <c r="X1185" i="14"/>
  <c r="N1184" i="14"/>
  <c r="O1188" i="14" s="1"/>
  <c r="AV1173" i="14"/>
  <c r="AI1173" i="14"/>
  <c r="X1173" i="14"/>
  <c r="AV1172" i="14"/>
  <c r="AI1172" i="14"/>
  <c r="X1172" i="14"/>
  <c r="AV1171" i="14"/>
  <c r="AI1171" i="14"/>
  <c r="X1171" i="14"/>
  <c r="N1170" i="14"/>
  <c r="BA1160" i="14"/>
  <c r="BG1156" i="14"/>
  <c r="BF1156" i="14"/>
  <c r="BE1156" i="14"/>
  <c r="BD1156" i="14"/>
  <c r="BA1156" i="14"/>
  <c r="AV1152" i="14"/>
  <c r="AI1152" i="14"/>
  <c r="X1152" i="14"/>
  <c r="AV1151" i="14"/>
  <c r="AI1151" i="14"/>
  <c r="X1151" i="14"/>
  <c r="AV1150" i="14"/>
  <c r="AI1150" i="14"/>
  <c r="X1150" i="14"/>
  <c r="AV1149" i="14"/>
  <c r="AI1149" i="14"/>
  <c r="X1149" i="14"/>
  <c r="AV1148" i="14"/>
  <c r="AI1148" i="14"/>
  <c r="X1148" i="14"/>
  <c r="AV1147" i="14"/>
  <c r="AI1147" i="14"/>
  <c r="X1147" i="14"/>
  <c r="N1146" i="14"/>
  <c r="BA1136" i="14"/>
  <c r="BA1132" i="14"/>
  <c r="BG1128" i="14"/>
  <c r="BA1128" i="14"/>
  <c r="BA1124" i="14"/>
  <c r="AV1120" i="14"/>
  <c r="AI1120" i="14"/>
  <c r="X1120" i="14"/>
  <c r="AV1119" i="14"/>
  <c r="AI1119" i="14"/>
  <c r="X1119" i="14"/>
  <c r="AV1118" i="14"/>
  <c r="AI1118" i="14"/>
  <c r="X1118" i="14"/>
  <c r="AV1117" i="14"/>
  <c r="AI1117" i="14"/>
  <c r="X1117" i="14"/>
  <c r="AV1116" i="14"/>
  <c r="AI1116" i="14"/>
  <c r="X1116" i="14"/>
  <c r="AV1115" i="14"/>
  <c r="AI1115" i="14"/>
  <c r="X1115" i="14"/>
  <c r="AV1114" i="14"/>
  <c r="AI1114" i="14"/>
  <c r="X1114" i="14"/>
  <c r="AV1113" i="14"/>
  <c r="AI1113" i="14"/>
  <c r="X1113" i="14"/>
  <c r="AV1112" i="14"/>
  <c r="AI1112" i="14"/>
  <c r="X1112" i="14"/>
  <c r="AV1111" i="14"/>
  <c r="AI1111" i="14"/>
  <c r="X1111" i="14"/>
  <c r="AV1110" i="14"/>
  <c r="AI1110" i="14"/>
  <c r="X1110" i="14"/>
  <c r="AV1109" i="14"/>
  <c r="AI1109" i="14"/>
  <c r="X1109" i="14"/>
  <c r="AV1108" i="14"/>
  <c r="AI1108" i="14"/>
  <c r="X1108" i="14"/>
  <c r="AV1107" i="14"/>
  <c r="AI1107" i="14"/>
  <c r="X1107" i="14"/>
  <c r="AV1106" i="14"/>
  <c r="AI1106" i="14"/>
  <c r="X1106" i="14"/>
  <c r="N1105" i="14"/>
  <c r="O1115" i="14" s="1"/>
  <c r="BA1095" i="14"/>
  <c r="BA1091" i="14"/>
  <c r="BG1087" i="14"/>
  <c r="BF1087" i="14"/>
  <c r="BE1087" i="14"/>
  <c r="BD1087" i="14"/>
  <c r="BA1087" i="14"/>
  <c r="AV1082" i="14"/>
  <c r="AI1082" i="14"/>
  <c r="X1082" i="14"/>
  <c r="AV1081" i="14"/>
  <c r="AI1081" i="14"/>
  <c r="X1081" i="14"/>
  <c r="AV1080" i="14"/>
  <c r="AI1080" i="14"/>
  <c r="X1080" i="14"/>
  <c r="AV1079" i="14"/>
  <c r="AI1079" i="14"/>
  <c r="X1079" i="14"/>
  <c r="AV1078" i="14"/>
  <c r="AI1078" i="14"/>
  <c r="X1078" i="14"/>
  <c r="AV1077" i="14"/>
  <c r="AI1077" i="14"/>
  <c r="X1077" i="14"/>
  <c r="N1076" i="14"/>
  <c r="O1082" i="14" s="1"/>
  <c r="BA1066" i="14"/>
  <c r="BA1062" i="14"/>
  <c r="BG1058" i="14"/>
  <c r="BA1058" i="14"/>
  <c r="AV1054" i="14"/>
  <c r="AI1054" i="14"/>
  <c r="X1054" i="14"/>
  <c r="AV1053" i="14"/>
  <c r="AI1053" i="14"/>
  <c r="X1053" i="14"/>
  <c r="AV1052" i="14"/>
  <c r="AI1052" i="14"/>
  <c r="X1052" i="14"/>
  <c r="AV1051" i="14"/>
  <c r="AI1051" i="14"/>
  <c r="X1051" i="14"/>
  <c r="AV1050" i="14"/>
  <c r="AI1050" i="14"/>
  <c r="X1050" i="14"/>
  <c r="AV1049" i="14"/>
  <c r="AI1049" i="14"/>
  <c r="X1049" i="14"/>
  <c r="AV1048" i="14"/>
  <c r="AI1048" i="14"/>
  <c r="X1048" i="14"/>
  <c r="AV1047" i="14"/>
  <c r="AI1047" i="14"/>
  <c r="X1047" i="14"/>
  <c r="AV1046" i="14"/>
  <c r="AI1046" i="14"/>
  <c r="X1046" i="14"/>
  <c r="N1045" i="14"/>
  <c r="O1051" i="14" s="1"/>
  <c r="BA1035" i="14"/>
  <c r="BA1031" i="14"/>
  <c r="AV1025" i="14"/>
  <c r="AI1025" i="14"/>
  <c r="X1025" i="14"/>
  <c r="AV1024" i="14"/>
  <c r="AI1024" i="14"/>
  <c r="X1024" i="14"/>
  <c r="AV1023" i="14"/>
  <c r="AI1023" i="14"/>
  <c r="X1023" i="14"/>
  <c r="AV1022" i="14"/>
  <c r="AI1022" i="14"/>
  <c r="X1022" i="14"/>
  <c r="AV1021" i="14"/>
  <c r="AI1021" i="14"/>
  <c r="X1021" i="14"/>
  <c r="AV1020" i="14"/>
  <c r="AI1020" i="14"/>
  <c r="X1020" i="14"/>
  <c r="N1019" i="14"/>
  <c r="O1022" i="14" s="1"/>
  <c r="BA1009" i="14"/>
  <c r="BA1005" i="14"/>
  <c r="AV1001" i="14"/>
  <c r="AI1001" i="14"/>
  <c r="X1001" i="14"/>
  <c r="AV1000" i="14"/>
  <c r="AI1000" i="14"/>
  <c r="X1000" i="14"/>
  <c r="AV999" i="14"/>
  <c r="AI999" i="14"/>
  <c r="X999" i="14"/>
  <c r="AV998" i="14"/>
  <c r="AI998" i="14"/>
  <c r="X998" i="14"/>
  <c r="AV997" i="14"/>
  <c r="AI997" i="14"/>
  <c r="X997" i="14"/>
  <c r="AV996" i="14"/>
  <c r="AI996" i="14"/>
  <c r="X996" i="14"/>
  <c r="AV995" i="14"/>
  <c r="AI995" i="14"/>
  <c r="X995" i="14"/>
  <c r="N994" i="14"/>
  <c r="O1000" i="14" s="1"/>
  <c r="Z1000" i="14" s="1"/>
  <c r="BA984" i="14"/>
  <c r="BA980" i="14"/>
  <c r="AV976" i="14"/>
  <c r="AI976" i="14"/>
  <c r="AJ973" i="14" s="1"/>
  <c r="X976" i="14"/>
  <c r="N975" i="14"/>
  <c r="O976" i="14" s="1"/>
  <c r="O975" i="14" s="1"/>
  <c r="BA965" i="14"/>
  <c r="BA961" i="14"/>
  <c r="AV957" i="14"/>
  <c r="AI957" i="14"/>
  <c r="X957" i="14"/>
  <c r="AV956" i="14"/>
  <c r="AI956" i="14"/>
  <c r="X956" i="14"/>
  <c r="AV955" i="14"/>
  <c r="AI955" i="14"/>
  <c r="X955" i="14"/>
  <c r="AV954" i="14"/>
  <c r="AI954" i="14"/>
  <c r="X954" i="14"/>
  <c r="AV953" i="14"/>
  <c r="AI953" i="14"/>
  <c r="X953" i="14"/>
  <c r="AV952" i="14"/>
  <c r="AI952" i="14"/>
  <c r="X952" i="14"/>
  <c r="AV951" i="14"/>
  <c r="AI951" i="14"/>
  <c r="X951" i="14"/>
  <c r="AV950" i="14"/>
  <c r="AI950" i="14"/>
  <c r="X950" i="14"/>
  <c r="AV947" i="14"/>
  <c r="AI947" i="14"/>
  <c r="X947" i="14"/>
  <c r="N946" i="14"/>
  <c r="O955" i="14" s="1"/>
  <c r="AV936" i="14"/>
  <c r="AI936" i="14"/>
  <c r="X936" i="14"/>
  <c r="AV935" i="14"/>
  <c r="AI935" i="14"/>
  <c r="X935" i="14"/>
  <c r="AV934" i="14"/>
  <c r="AI934" i="14"/>
  <c r="X934" i="14"/>
  <c r="AV933" i="14"/>
  <c r="AI933" i="14"/>
  <c r="X933" i="14"/>
  <c r="AV932" i="14"/>
  <c r="AI932" i="14"/>
  <c r="X932" i="14"/>
  <c r="AV931" i="14"/>
  <c r="AI931" i="14"/>
  <c r="X931" i="14"/>
  <c r="AV930" i="14"/>
  <c r="AI930" i="14"/>
  <c r="X930" i="14"/>
  <c r="AV929" i="14"/>
  <c r="AI929" i="14"/>
  <c r="X929" i="14"/>
  <c r="N928" i="14"/>
  <c r="O935" i="14" s="1"/>
  <c r="AV918" i="14"/>
  <c r="AI918" i="14"/>
  <c r="X918" i="14"/>
  <c r="AV917" i="14"/>
  <c r="AI917" i="14"/>
  <c r="X917" i="14"/>
  <c r="AV916" i="14"/>
  <c r="AI916" i="14"/>
  <c r="X916" i="14"/>
  <c r="N915" i="14"/>
  <c r="O917" i="14" s="1"/>
  <c r="AV905" i="14"/>
  <c r="AW902" i="14" s="1"/>
  <c r="AW900" i="14" s="1"/>
  <c r="AI905" i="14"/>
  <c r="AJ903" i="14" s="1"/>
  <c r="X905" i="14"/>
  <c r="Y902" i="14" s="1"/>
  <c r="N904" i="14"/>
  <c r="O905" i="14" s="1"/>
  <c r="AV893" i="14"/>
  <c r="AI893" i="14"/>
  <c r="X893" i="14"/>
  <c r="AV892" i="14"/>
  <c r="AI892" i="14"/>
  <c r="X892" i="14"/>
  <c r="AV891" i="14"/>
  <c r="AI891" i="14"/>
  <c r="X891" i="14"/>
  <c r="AV890" i="14"/>
  <c r="AI890" i="14"/>
  <c r="X890" i="14"/>
  <c r="AV889" i="14"/>
  <c r="AI889" i="14"/>
  <c r="X889" i="14"/>
  <c r="AV888" i="14"/>
  <c r="AI888" i="14"/>
  <c r="X888" i="14"/>
  <c r="AV887" i="14"/>
  <c r="AI887" i="14"/>
  <c r="X887" i="14"/>
  <c r="AV886" i="14"/>
  <c r="AI886" i="14"/>
  <c r="X886" i="14"/>
  <c r="AV885" i="14"/>
  <c r="AI885" i="14"/>
  <c r="X885" i="14"/>
  <c r="AV884" i="14"/>
  <c r="AI884" i="14"/>
  <c r="X884" i="14"/>
  <c r="N883" i="14"/>
  <c r="O888" i="14" s="1"/>
  <c r="AV872" i="14"/>
  <c r="AI872" i="14"/>
  <c r="X872" i="14"/>
  <c r="AV871" i="14"/>
  <c r="AI871" i="14"/>
  <c r="X871" i="14"/>
  <c r="AV870" i="14"/>
  <c r="AI870" i="14"/>
  <c r="X870" i="14"/>
  <c r="AV869" i="14"/>
  <c r="AI869" i="14"/>
  <c r="X869" i="14"/>
  <c r="N868" i="14"/>
  <c r="O870" i="14" s="1"/>
  <c r="AV858" i="14"/>
  <c r="AI858" i="14"/>
  <c r="X858" i="14"/>
  <c r="AV857" i="14"/>
  <c r="AI857" i="14"/>
  <c r="X857" i="14"/>
  <c r="AV856" i="14"/>
  <c r="AI856" i="14"/>
  <c r="X856" i="14"/>
  <c r="AV855" i="14"/>
  <c r="AI855" i="14"/>
  <c r="X855" i="14"/>
  <c r="AV854" i="14"/>
  <c r="AI854" i="14"/>
  <c r="X854" i="14"/>
  <c r="AV853" i="14"/>
  <c r="AI853" i="14"/>
  <c r="X853" i="14"/>
  <c r="AV852" i="14"/>
  <c r="AI852" i="14"/>
  <c r="X852" i="14"/>
  <c r="AV851" i="14"/>
  <c r="AI851" i="14"/>
  <c r="X851" i="14"/>
  <c r="N850" i="14"/>
  <c r="O853" i="14" s="1"/>
  <c r="AK853" i="14" s="1"/>
  <c r="AV840" i="14"/>
  <c r="AI840" i="14"/>
  <c r="X840" i="14"/>
  <c r="AV839" i="14"/>
  <c r="AI839" i="14"/>
  <c r="X839" i="14"/>
  <c r="AV838" i="14"/>
  <c r="AI838" i="14"/>
  <c r="X838" i="14"/>
  <c r="N837" i="14"/>
  <c r="AV827" i="14"/>
  <c r="AI827" i="14"/>
  <c r="X827" i="14"/>
  <c r="AV826" i="14"/>
  <c r="AI826" i="14"/>
  <c r="X826" i="14"/>
  <c r="AV825" i="14"/>
  <c r="AI825" i="14"/>
  <c r="X825" i="14"/>
  <c r="N824" i="14"/>
  <c r="AV814" i="14"/>
  <c r="AI814" i="14"/>
  <c r="X814" i="14"/>
  <c r="AV813" i="14"/>
  <c r="AI813" i="14"/>
  <c r="X813" i="14"/>
  <c r="AV812" i="14"/>
  <c r="AI812" i="14"/>
  <c r="X812" i="14"/>
  <c r="AV811" i="14"/>
  <c r="AI811" i="14"/>
  <c r="X811" i="14"/>
  <c r="AV810" i="14"/>
  <c r="AI810" i="14"/>
  <c r="X810" i="14"/>
  <c r="N809" i="14"/>
  <c r="O811" i="14" s="1"/>
  <c r="AV799" i="14"/>
  <c r="AI799" i="14"/>
  <c r="X799" i="14"/>
  <c r="AV798" i="14"/>
  <c r="AI798" i="14"/>
  <c r="X798" i="14"/>
  <c r="AV797" i="14"/>
  <c r="AI797" i="14"/>
  <c r="X797" i="14"/>
  <c r="AV796" i="14"/>
  <c r="AI796" i="14"/>
  <c r="X796" i="14"/>
  <c r="AV795" i="14"/>
  <c r="AI795" i="14"/>
  <c r="X795" i="14"/>
  <c r="AV794" i="14"/>
  <c r="AI794" i="14"/>
  <c r="X794" i="14"/>
  <c r="AV793" i="14"/>
  <c r="AI793" i="14"/>
  <c r="X793" i="14"/>
  <c r="AV792" i="14"/>
  <c r="AI792" i="14"/>
  <c r="X792" i="14"/>
  <c r="AV791" i="14"/>
  <c r="AI791" i="14"/>
  <c r="X791" i="14"/>
  <c r="AV790" i="14"/>
  <c r="AI790" i="14"/>
  <c r="X790" i="14"/>
  <c r="AV789" i="14"/>
  <c r="AI789" i="14"/>
  <c r="X789" i="14"/>
  <c r="AV788" i="14"/>
  <c r="AI788" i="14"/>
  <c r="X788" i="14"/>
  <c r="N787" i="14"/>
  <c r="O793" i="14" s="1"/>
  <c r="AV776" i="14"/>
  <c r="AI776" i="14"/>
  <c r="X776" i="14"/>
  <c r="AV775" i="14"/>
  <c r="AI775" i="14"/>
  <c r="X775" i="14"/>
  <c r="AV774" i="14"/>
  <c r="AI774" i="14"/>
  <c r="X774" i="14"/>
  <c r="AV773" i="14"/>
  <c r="AI773" i="14"/>
  <c r="X773" i="14"/>
  <c r="AV772" i="14"/>
  <c r="AI772" i="14"/>
  <c r="X772" i="14"/>
  <c r="AV771" i="14"/>
  <c r="AI771" i="14"/>
  <c r="X771" i="14"/>
  <c r="N770" i="14"/>
  <c r="O775" i="14" s="1"/>
  <c r="AV760" i="14"/>
  <c r="AI760" i="14"/>
  <c r="X760" i="14"/>
  <c r="AV759" i="14"/>
  <c r="AI759" i="14"/>
  <c r="X759" i="14"/>
  <c r="AV758" i="14"/>
  <c r="AI758" i="14"/>
  <c r="X758" i="14"/>
  <c r="AV757" i="14"/>
  <c r="AI757" i="14"/>
  <c r="X757" i="14"/>
  <c r="N756" i="14"/>
  <c r="AV746" i="14"/>
  <c r="AI746" i="14"/>
  <c r="X746" i="14"/>
  <c r="AV745" i="14"/>
  <c r="AI745" i="14"/>
  <c r="X745" i="14"/>
  <c r="AV744" i="14"/>
  <c r="AI744" i="14"/>
  <c r="X744" i="14"/>
  <c r="AV743" i="14"/>
  <c r="AI743" i="14"/>
  <c r="X743" i="14"/>
  <c r="N742" i="14"/>
  <c r="O745" i="14" s="1"/>
  <c r="AV734" i="14"/>
  <c r="AW731" i="14" s="1"/>
  <c r="AW729" i="14" s="1"/>
  <c r="AI734" i="14"/>
  <c r="X734" i="14"/>
  <c r="N733" i="14"/>
  <c r="O734" i="14" s="1"/>
  <c r="O733" i="14" s="1"/>
  <c r="BA721" i="14"/>
  <c r="AV717" i="14"/>
  <c r="AI717" i="14"/>
  <c r="X717" i="14"/>
  <c r="AV716" i="14"/>
  <c r="AI716" i="14"/>
  <c r="X716" i="14"/>
  <c r="AV715" i="14"/>
  <c r="AI715" i="14"/>
  <c r="X715" i="14"/>
  <c r="AV714" i="14"/>
  <c r="AI714" i="14"/>
  <c r="X714" i="14"/>
  <c r="AV713" i="14"/>
  <c r="AI713" i="14"/>
  <c r="X713" i="14"/>
  <c r="AV712" i="14"/>
  <c r="AI712" i="14"/>
  <c r="X712" i="14"/>
  <c r="AV711" i="14"/>
  <c r="AI711" i="14"/>
  <c r="X711" i="14"/>
  <c r="AV710" i="14"/>
  <c r="AI710" i="14"/>
  <c r="X710" i="14"/>
  <c r="AV709" i="14"/>
  <c r="AI709" i="14"/>
  <c r="X709" i="14"/>
  <c r="AV708" i="14"/>
  <c r="AI708" i="14"/>
  <c r="X708" i="14"/>
  <c r="AV707" i="14"/>
  <c r="AI707" i="14"/>
  <c r="X707" i="14"/>
  <c r="AV706" i="14"/>
  <c r="AI706" i="14"/>
  <c r="X706" i="14"/>
  <c r="AV705" i="14"/>
  <c r="AI705" i="14"/>
  <c r="X705" i="14"/>
  <c r="AV704" i="14"/>
  <c r="AI704" i="14"/>
  <c r="X704" i="14"/>
  <c r="N703" i="14"/>
  <c r="O717" i="14" s="1"/>
  <c r="BG693" i="14"/>
  <c r="BF693" i="14"/>
  <c r="BE693" i="14"/>
  <c r="BD693" i="14"/>
  <c r="BA693" i="14"/>
  <c r="BA689" i="14"/>
  <c r="AV684" i="14"/>
  <c r="AI684" i="14"/>
  <c r="X684" i="14"/>
  <c r="AV683" i="14"/>
  <c r="AI683" i="14"/>
  <c r="X683" i="14"/>
  <c r="AV682" i="14"/>
  <c r="AI682" i="14"/>
  <c r="X682" i="14"/>
  <c r="AV681" i="14"/>
  <c r="AI681" i="14"/>
  <c r="X681" i="14"/>
  <c r="AV680" i="14"/>
  <c r="AI680" i="14"/>
  <c r="X680" i="14"/>
  <c r="N679" i="14"/>
  <c r="O682" i="14" s="1"/>
  <c r="AV669" i="14"/>
  <c r="AI669" i="14"/>
  <c r="X669" i="14"/>
  <c r="AV668" i="14"/>
  <c r="AI668" i="14"/>
  <c r="X668" i="14"/>
  <c r="AV667" i="14"/>
  <c r="AI667" i="14"/>
  <c r="X667" i="14"/>
  <c r="AV666" i="14"/>
  <c r="AI666" i="14"/>
  <c r="X666" i="14"/>
  <c r="AV665" i="14"/>
  <c r="AI665" i="14"/>
  <c r="X665" i="14"/>
  <c r="AV664" i="14"/>
  <c r="AI664" i="14"/>
  <c r="X664" i="14"/>
  <c r="AV663" i="14"/>
  <c r="AI663" i="14"/>
  <c r="X663" i="14"/>
  <c r="AV662" i="14"/>
  <c r="AI662" i="14"/>
  <c r="X662" i="14"/>
  <c r="AV661" i="14"/>
  <c r="AI661" i="14"/>
  <c r="X661" i="14"/>
  <c r="N660" i="14"/>
  <c r="O666" i="14" s="1"/>
  <c r="AV650" i="14"/>
  <c r="AI650" i="14"/>
  <c r="X650" i="14"/>
  <c r="AV649" i="14"/>
  <c r="AI649" i="14"/>
  <c r="X649" i="14"/>
  <c r="AV648" i="14"/>
  <c r="AI648" i="14"/>
  <c r="X648" i="14"/>
  <c r="AV647" i="14"/>
  <c r="AI647" i="14"/>
  <c r="X647" i="14"/>
  <c r="AV646" i="14"/>
  <c r="AI646" i="14"/>
  <c r="X646" i="14"/>
  <c r="N645" i="14"/>
  <c r="O650" i="14" s="1"/>
  <c r="AV635" i="14"/>
  <c r="AI635" i="14"/>
  <c r="X635" i="14"/>
  <c r="AV634" i="14"/>
  <c r="AI634" i="14"/>
  <c r="X634" i="14"/>
  <c r="AV633" i="14"/>
  <c r="AI633" i="14"/>
  <c r="X633" i="14"/>
  <c r="AV632" i="14"/>
  <c r="AI632" i="14"/>
  <c r="X632" i="14"/>
  <c r="AV631" i="14"/>
  <c r="AI631" i="14"/>
  <c r="X631" i="14"/>
  <c r="AV630" i="14"/>
  <c r="AI630" i="14"/>
  <c r="X630" i="14"/>
  <c r="AV629" i="14"/>
  <c r="AI629" i="14"/>
  <c r="X629" i="14"/>
  <c r="AV628" i="14"/>
  <c r="AI628" i="14"/>
  <c r="X628" i="14"/>
  <c r="AV627" i="14"/>
  <c r="AI627" i="14"/>
  <c r="X627" i="14"/>
  <c r="AV626" i="14"/>
  <c r="AI626" i="14"/>
  <c r="X626" i="14"/>
  <c r="AV625" i="14"/>
  <c r="AI625" i="14"/>
  <c r="X625" i="14"/>
  <c r="AV624" i="14"/>
  <c r="AI624" i="14"/>
  <c r="X624" i="14"/>
  <c r="AV623" i="14"/>
  <c r="AI623" i="14"/>
  <c r="X623" i="14"/>
  <c r="AV622" i="14"/>
  <c r="AI622" i="14"/>
  <c r="X622" i="14"/>
  <c r="AV621" i="14"/>
  <c r="AI621" i="14"/>
  <c r="X621" i="14"/>
  <c r="AV620" i="14"/>
  <c r="AI620" i="14"/>
  <c r="X620" i="14"/>
  <c r="AV619" i="14"/>
  <c r="AI619" i="14"/>
  <c r="X619" i="14"/>
  <c r="AV618" i="14"/>
  <c r="AI618" i="14"/>
  <c r="X618" i="14"/>
  <c r="AV617" i="14"/>
  <c r="AI617" i="14"/>
  <c r="X617" i="14"/>
  <c r="AV616" i="14"/>
  <c r="AI616" i="14"/>
  <c r="X616" i="14"/>
  <c r="AV615" i="14"/>
  <c r="AI615" i="14"/>
  <c r="X615" i="14"/>
  <c r="AV614" i="14"/>
  <c r="AI614" i="14"/>
  <c r="X614" i="14"/>
  <c r="AV613" i="14"/>
  <c r="AI613" i="14"/>
  <c r="X613" i="14"/>
  <c r="AV612" i="14"/>
  <c r="AI612" i="14"/>
  <c r="X612" i="14"/>
  <c r="AV611" i="14"/>
  <c r="AI611" i="14"/>
  <c r="X611" i="14"/>
  <c r="AV610" i="14"/>
  <c r="AI610" i="14"/>
  <c r="X610" i="14"/>
  <c r="AV609" i="14"/>
  <c r="AI609" i="14"/>
  <c r="X609" i="14"/>
  <c r="N608" i="14"/>
  <c r="O627" i="14" s="1"/>
  <c r="BA598" i="14"/>
  <c r="AV592" i="14"/>
  <c r="AI592" i="14"/>
  <c r="X592" i="14"/>
  <c r="AV591" i="14"/>
  <c r="AI591" i="14"/>
  <c r="X591" i="14"/>
  <c r="AV590" i="14"/>
  <c r="AI590" i="14"/>
  <c r="X590" i="14"/>
  <c r="AV589" i="14"/>
  <c r="AI589" i="14"/>
  <c r="X589" i="14"/>
  <c r="AV588" i="14"/>
  <c r="AI588" i="14"/>
  <c r="X588" i="14"/>
  <c r="AV587" i="14"/>
  <c r="AI587" i="14"/>
  <c r="X587" i="14"/>
  <c r="AV586" i="14"/>
  <c r="AI586" i="14"/>
  <c r="X586" i="14"/>
  <c r="AV585" i="14"/>
  <c r="AI585" i="14"/>
  <c r="X585" i="14"/>
  <c r="AV584" i="14"/>
  <c r="AI584" i="14"/>
  <c r="X584" i="14"/>
  <c r="AV583" i="14"/>
  <c r="AI583" i="14"/>
  <c r="X583" i="14"/>
  <c r="N582" i="14"/>
  <c r="O588" i="14" s="1"/>
  <c r="AV571" i="14"/>
  <c r="AI571" i="14"/>
  <c r="X571" i="14"/>
  <c r="AV570" i="14"/>
  <c r="AI570" i="14"/>
  <c r="X570" i="14"/>
  <c r="AV569" i="14"/>
  <c r="AI569" i="14"/>
  <c r="X569" i="14"/>
  <c r="AV568" i="14"/>
  <c r="AI568" i="14"/>
  <c r="X568" i="14"/>
  <c r="AV567" i="14"/>
  <c r="AI567" i="14"/>
  <c r="X567" i="14"/>
  <c r="AV566" i="14"/>
  <c r="AI566" i="14"/>
  <c r="X566" i="14"/>
  <c r="AV565" i="14"/>
  <c r="AI565" i="14"/>
  <c r="X565" i="14"/>
  <c r="AV564" i="14"/>
  <c r="AI564" i="14"/>
  <c r="X564" i="14"/>
  <c r="AV563" i="14"/>
  <c r="AI563" i="14"/>
  <c r="X563" i="14"/>
  <c r="AV562" i="14"/>
  <c r="AI562" i="14"/>
  <c r="X562" i="14"/>
  <c r="N561" i="14"/>
  <c r="AV550" i="14"/>
  <c r="AI550" i="14"/>
  <c r="X550" i="14"/>
  <c r="AV549" i="14"/>
  <c r="AI549" i="14"/>
  <c r="X549" i="14"/>
  <c r="AV548" i="14"/>
  <c r="AI548" i="14"/>
  <c r="X548" i="14"/>
  <c r="AV547" i="14"/>
  <c r="AI547" i="14"/>
  <c r="X547" i="14"/>
  <c r="N546" i="14"/>
  <c r="AV535" i="14"/>
  <c r="AI535" i="14"/>
  <c r="X535" i="14"/>
  <c r="AV534" i="14"/>
  <c r="AI534" i="14"/>
  <c r="X534" i="14"/>
  <c r="AV533" i="14"/>
  <c r="AI533" i="14"/>
  <c r="X533" i="14"/>
  <c r="N532" i="14"/>
  <c r="O535" i="14" s="1"/>
  <c r="AV522" i="14"/>
  <c r="AI522" i="14"/>
  <c r="X522" i="14"/>
  <c r="AV521" i="14"/>
  <c r="AI521" i="14"/>
  <c r="X521" i="14"/>
  <c r="AV520" i="14"/>
  <c r="AI520" i="14"/>
  <c r="X520" i="14"/>
  <c r="AV519" i="14"/>
  <c r="AI519" i="14"/>
  <c r="X519" i="14"/>
  <c r="AV518" i="14"/>
  <c r="AI518" i="14"/>
  <c r="X518" i="14"/>
  <c r="AV517" i="14"/>
  <c r="AI517" i="14"/>
  <c r="X517" i="14"/>
  <c r="AV516" i="14"/>
  <c r="AI516" i="14"/>
  <c r="X516" i="14"/>
  <c r="AV515" i="14"/>
  <c r="AI515" i="14"/>
  <c r="X515" i="14"/>
  <c r="AV514" i="14"/>
  <c r="AI514" i="14"/>
  <c r="X514" i="14"/>
  <c r="AV513" i="14"/>
  <c r="AI513" i="14"/>
  <c r="X513" i="14"/>
  <c r="N512" i="14"/>
  <c r="O518" i="14" s="1"/>
  <c r="BA502" i="14"/>
  <c r="AV495" i="14"/>
  <c r="AI495" i="14"/>
  <c r="X495" i="14"/>
  <c r="AV494" i="14"/>
  <c r="AI494" i="14"/>
  <c r="X494" i="14"/>
  <c r="AV493" i="14"/>
  <c r="AI493" i="14"/>
  <c r="X493" i="14"/>
  <c r="AV492" i="14"/>
  <c r="AI492" i="14"/>
  <c r="X492" i="14"/>
  <c r="AV491" i="14"/>
  <c r="AI491" i="14"/>
  <c r="X491" i="14"/>
  <c r="AV490" i="14"/>
  <c r="AI490" i="14"/>
  <c r="X490" i="14"/>
  <c r="AV489" i="14"/>
  <c r="AI489" i="14"/>
  <c r="X489" i="14"/>
  <c r="AV488" i="14"/>
  <c r="AI488" i="14"/>
  <c r="X488" i="14"/>
  <c r="AV487" i="14"/>
  <c r="AI487" i="14"/>
  <c r="X487" i="14"/>
  <c r="AV486" i="14"/>
  <c r="AI486" i="14"/>
  <c r="X486" i="14"/>
  <c r="AV485" i="14"/>
  <c r="AI485" i="14"/>
  <c r="X485" i="14"/>
  <c r="N484" i="14"/>
  <c r="O490" i="14" s="1"/>
  <c r="BA473" i="14"/>
  <c r="AV467" i="14"/>
  <c r="AI467" i="14"/>
  <c r="X467" i="14"/>
  <c r="AV466" i="14"/>
  <c r="AI466" i="14"/>
  <c r="X466" i="14"/>
  <c r="AV465" i="14"/>
  <c r="AI465" i="14"/>
  <c r="X465" i="14"/>
  <c r="N464" i="14"/>
  <c r="O466" i="14" s="1"/>
  <c r="BA454" i="14"/>
  <c r="AV449" i="14"/>
  <c r="AI449" i="14"/>
  <c r="X449" i="14"/>
  <c r="AV448" i="14"/>
  <c r="AI448" i="14"/>
  <c r="X448" i="14"/>
  <c r="N447" i="14"/>
  <c r="O449" i="14" s="1"/>
  <c r="BA437" i="14"/>
  <c r="AV433" i="14"/>
  <c r="AI433" i="14"/>
  <c r="X433" i="14"/>
  <c r="N432" i="14"/>
  <c r="O433" i="14" s="1"/>
  <c r="BA428" i="14"/>
  <c r="AV424" i="14"/>
  <c r="AI424" i="14"/>
  <c r="X424" i="14"/>
  <c r="AV423" i="14"/>
  <c r="AI423" i="14"/>
  <c r="X423" i="14"/>
  <c r="AV422" i="14"/>
  <c r="AI422" i="14"/>
  <c r="X422" i="14"/>
  <c r="N421" i="14"/>
  <c r="O422" i="14" s="1"/>
  <c r="BA411" i="14"/>
  <c r="AV407" i="14"/>
  <c r="AI407" i="14"/>
  <c r="X407" i="14"/>
  <c r="AV406" i="14"/>
  <c r="AI406" i="14"/>
  <c r="X406" i="14"/>
  <c r="N405" i="14"/>
  <c r="AV397" i="14"/>
  <c r="AI397" i="14"/>
  <c r="X397" i="14"/>
  <c r="AV396" i="14"/>
  <c r="AI396" i="14"/>
  <c r="X396" i="14"/>
  <c r="AV395" i="14"/>
  <c r="AI395" i="14"/>
  <c r="X395" i="14"/>
  <c r="AV394" i="14"/>
  <c r="AI394" i="14"/>
  <c r="X394" i="14"/>
  <c r="AV393" i="14"/>
  <c r="AI393" i="14"/>
  <c r="X393" i="14"/>
  <c r="N392" i="14"/>
  <c r="O397" i="14" s="1"/>
  <c r="AV381" i="14"/>
  <c r="AI381" i="14"/>
  <c r="X381" i="14"/>
  <c r="AV380" i="14"/>
  <c r="AI380" i="14"/>
  <c r="X380" i="14"/>
  <c r="N379" i="14"/>
  <c r="O380" i="14" s="1"/>
  <c r="AV370" i="14"/>
  <c r="AW368" i="14" s="1"/>
  <c r="AI370" i="14"/>
  <c r="AJ368" i="14" s="1"/>
  <c r="X370" i="14"/>
  <c r="N369" i="14"/>
  <c r="O370" i="14" s="1"/>
  <c r="BG359" i="14"/>
  <c r="BA359" i="14"/>
  <c r="BA355" i="14"/>
  <c r="AV350" i="14"/>
  <c r="AI350" i="14"/>
  <c r="X350" i="14"/>
  <c r="AV349" i="14"/>
  <c r="AI349" i="14"/>
  <c r="X349" i="14"/>
  <c r="N348" i="14"/>
  <c r="O349" i="14" s="1"/>
  <c r="BA338" i="14"/>
  <c r="BG332" i="14"/>
  <c r="BA332" i="14"/>
  <c r="BA327" i="14"/>
  <c r="BA323" i="14"/>
  <c r="BG319" i="14"/>
  <c r="BA319" i="14"/>
  <c r="BA313" i="14"/>
  <c r="BG309" i="14"/>
  <c r="BA309" i="14"/>
  <c r="AV305" i="14"/>
  <c r="AI305" i="14"/>
  <c r="X305" i="14"/>
  <c r="AV304" i="14"/>
  <c r="AI304" i="14"/>
  <c r="X304" i="14"/>
  <c r="AV303" i="14"/>
  <c r="AI303" i="14"/>
  <c r="X303" i="14"/>
  <c r="N302" i="14"/>
  <c r="O304" i="14" s="1"/>
  <c r="AV291" i="14"/>
  <c r="AW287" i="14" s="1"/>
  <c r="AI291" i="14"/>
  <c r="X291" i="14"/>
  <c r="N290" i="14"/>
  <c r="O291" i="14" s="1"/>
  <c r="BA280" i="14"/>
  <c r="BA274" i="14"/>
  <c r="AV270" i="14"/>
  <c r="AI270" i="14"/>
  <c r="X270" i="14"/>
  <c r="AV269" i="14"/>
  <c r="AI269" i="14"/>
  <c r="X269" i="14"/>
  <c r="N268" i="14"/>
  <c r="O270" i="14" s="1"/>
  <c r="AV260" i="14"/>
  <c r="AI260" i="14"/>
  <c r="X260" i="14"/>
  <c r="AV259" i="14"/>
  <c r="AI259" i="14"/>
  <c r="X259" i="14"/>
  <c r="AV258" i="14"/>
  <c r="AI258" i="14"/>
  <c r="X258" i="14"/>
  <c r="AV257" i="14"/>
  <c r="AI257" i="14"/>
  <c r="X257" i="14"/>
  <c r="AV256" i="14"/>
  <c r="AI256" i="14"/>
  <c r="X256" i="14"/>
  <c r="AV255" i="14"/>
  <c r="AI255" i="14"/>
  <c r="X255" i="14"/>
  <c r="AV254" i="14"/>
  <c r="AI254" i="14"/>
  <c r="X254" i="14"/>
  <c r="AV253" i="14"/>
  <c r="AI253" i="14"/>
  <c r="X253" i="14"/>
  <c r="AV252" i="14"/>
  <c r="AI252" i="14"/>
  <c r="X252" i="14"/>
  <c r="AV251" i="14"/>
  <c r="AI251" i="14"/>
  <c r="X251" i="14"/>
  <c r="AV250" i="14"/>
  <c r="AI250" i="14"/>
  <c r="X250" i="14"/>
  <c r="AV249" i="14"/>
  <c r="AI249" i="14"/>
  <c r="X249" i="14"/>
  <c r="AV248" i="14"/>
  <c r="AI248" i="14"/>
  <c r="X248" i="14"/>
  <c r="AV247" i="14"/>
  <c r="AI247" i="14"/>
  <c r="X247" i="14"/>
  <c r="AV246" i="14"/>
  <c r="AI246" i="14"/>
  <c r="X246" i="14"/>
  <c r="AV245" i="14"/>
  <c r="AI245" i="14"/>
  <c r="X245" i="14"/>
  <c r="AV244" i="14"/>
  <c r="AI244" i="14"/>
  <c r="X244" i="14"/>
  <c r="AV243" i="14"/>
  <c r="AI243" i="14"/>
  <c r="X243" i="14"/>
  <c r="AV242" i="14"/>
  <c r="AI242" i="14"/>
  <c r="X242" i="14"/>
  <c r="AV241" i="14"/>
  <c r="AI241" i="14"/>
  <c r="X241" i="14"/>
  <c r="AV240" i="14"/>
  <c r="AI240" i="14"/>
  <c r="X240" i="14"/>
  <c r="AV239" i="14"/>
  <c r="AI239" i="14"/>
  <c r="X239" i="14"/>
  <c r="AV238" i="14"/>
  <c r="AI238" i="14"/>
  <c r="X238" i="14"/>
  <c r="AV237" i="14"/>
  <c r="AI237" i="14"/>
  <c r="X237" i="14"/>
  <c r="AV236" i="14"/>
  <c r="AI236" i="14"/>
  <c r="X236" i="14"/>
  <c r="AV235" i="14"/>
  <c r="AI235" i="14"/>
  <c r="X235" i="14"/>
  <c r="AV234" i="14"/>
  <c r="AI234" i="14"/>
  <c r="X234" i="14"/>
  <c r="N233" i="14"/>
  <c r="AV223" i="14"/>
  <c r="AW221" i="14" s="1"/>
  <c r="AI223" i="14"/>
  <c r="AJ221" i="14" s="1"/>
  <c r="X223" i="14"/>
  <c r="Y220" i="14" s="1"/>
  <c r="N222" i="14"/>
  <c r="O223" i="14" s="1"/>
  <c r="O222" i="14" s="1"/>
  <c r="AV209" i="14"/>
  <c r="AI209" i="14"/>
  <c r="X209" i="14"/>
  <c r="AV208" i="14"/>
  <c r="AI208" i="14"/>
  <c r="X208" i="14"/>
  <c r="AV207" i="14"/>
  <c r="AI207" i="14"/>
  <c r="X207" i="14"/>
  <c r="AV206" i="14"/>
  <c r="AI206" i="14"/>
  <c r="X206" i="14"/>
  <c r="AV205" i="14"/>
  <c r="AI205" i="14"/>
  <c r="X205" i="14"/>
  <c r="O205" i="14"/>
  <c r="BG194" i="14"/>
  <c r="BA194" i="14"/>
  <c r="AV188" i="14"/>
  <c r="AI188" i="14"/>
  <c r="X188" i="14"/>
  <c r="AV187" i="14"/>
  <c r="AI187" i="14"/>
  <c r="X187" i="14"/>
  <c r="AV186" i="14"/>
  <c r="AI186" i="14"/>
  <c r="X186" i="14"/>
  <c r="AV185" i="14"/>
  <c r="AI185" i="14"/>
  <c r="X185" i="14"/>
  <c r="AV184" i="14"/>
  <c r="AI184" i="14"/>
  <c r="X184" i="14"/>
  <c r="AV183" i="14"/>
  <c r="AI183" i="14"/>
  <c r="X183" i="14"/>
  <c r="AV182" i="14"/>
  <c r="AI182" i="14"/>
  <c r="X182" i="14"/>
  <c r="AV181" i="14"/>
  <c r="AI181" i="14"/>
  <c r="X181" i="14"/>
  <c r="AV180" i="14"/>
  <c r="AI180" i="14"/>
  <c r="X180" i="14"/>
  <c r="AV179" i="14"/>
  <c r="AI179" i="14"/>
  <c r="X179" i="14"/>
  <c r="AV178" i="14"/>
  <c r="AI178" i="14"/>
  <c r="X178" i="14"/>
  <c r="AV177" i="14"/>
  <c r="AI177" i="14"/>
  <c r="X177" i="14"/>
  <c r="AV176" i="14"/>
  <c r="AI176" i="14"/>
  <c r="X176" i="14"/>
  <c r="AV175" i="14"/>
  <c r="AI175" i="14"/>
  <c r="X175" i="14"/>
  <c r="AV159" i="14"/>
  <c r="AI159" i="14"/>
  <c r="X159" i="14"/>
  <c r="AV158" i="14"/>
  <c r="AI158" i="14"/>
  <c r="X158" i="14"/>
  <c r="AV157" i="14"/>
  <c r="AI157" i="14"/>
  <c r="X157" i="14"/>
  <c r="AV156" i="14"/>
  <c r="AI156" i="14"/>
  <c r="X156" i="14"/>
  <c r="AV155" i="14"/>
  <c r="AI155" i="14"/>
  <c r="X155" i="14"/>
  <c r="AV154" i="14"/>
  <c r="AI154" i="14"/>
  <c r="X154" i="14"/>
  <c r="AV153" i="14"/>
  <c r="AI153" i="14"/>
  <c r="X153" i="14"/>
  <c r="AV152" i="14"/>
  <c r="AI152" i="14"/>
  <c r="X152" i="14"/>
  <c r="AV151" i="14"/>
  <c r="AI151" i="14"/>
  <c r="X151" i="14"/>
  <c r="AV150" i="14"/>
  <c r="AI150" i="14"/>
  <c r="X150" i="14"/>
  <c r="AV149" i="14"/>
  <c r="AI149" i="14"/>
  <c r="X149" i="14"/>
  <c r="AV148" i="14"/>
  <c r="AI148" i="14"/>
  <c r="X148" i="14"/>
  <c r="N147" i="14"/>
  <c r="AV136" i="14"/>
  <c r="AI136" i="14"/>
  <c r="X136" i="14"/>
  <c r="AV135" i="14"/>
  <c r="AI135" i="14"/>
  <c r="X135" i="14"/>
  <c r="AV134" i="14"/>
  <c r="AI134" i="14"/>
  <c r="X134" i="14"/>
  <c r="AV133" i="14"/>
  <c r="AI133" i="14"/>
  <c r="X133" i="14"/>
  <c r="AV132" i="14"/>
  <c r="AI132" i="14"/>
  <c r="X132" i="14"/>
  <c r="AV131" i="14"/>
  <c r="AI131" i="14"/>
  <c r="X131" i="14"/>
  <c r="N130" i="14"/>
  <c r="O131" i="14" s="1"/>
  <c r="BA118" i="14"/>
  <c r="BA114" i="14"/>
  <c r="AV110" i="14"/>
  <c r="AI110" i="14"/>
  <c r="X110" i="14"/>
  <c r="AV109" i="14"/>
  <c r="AI109" i="14"/>
  <c r="X109" i="14"/>
  <c r="AV108" i="14"/>
  <c r="AI108" i="14"/>
  <c r="X108" i="14"/>
  <c r="N107" i="14"/>
  <c r="O108" i="14" s="1"/>
  <c r="BA98" i="14"/>
  <c r="BA89" i="14"/>
  <c r="AV83" i="14"/>
  <c r="AI83" i="14"/>
  <c r="X83" i="14"/>
  <c r="AV82" i="14"/>
  <c r="AI82" i="14"/>
  <c r="X82" i="14"/>
  <c r="AV81" i="14"/>
  <c r="AI81" i="14"/>
  <c r="X81" i="14"/>
  <c r="AV80" i="14"/>
  <c r="AI80" i="14"/>
  <c r="X80" i="14"/>
  <c r="AV79" i="14"/>
  <c r="AI79" i="14"/>
  <c r="X79" i="14"/>
  <c r="AV78" i="14"/>
  <c r="AI78" i="14"/>
  <c r="X78" i="14"/>
  <c r="N77" i="14"/>
  <c r="O78" i="14" s="1"/>
  <c r="BA69" i="14"/>
  <c r="BG65" i="14"/>
  <c r="BA65" i="14"/>
  <c r="BA60" i="14"/>
  <c r="BG56" i="14"/>
  <c r="BA56" i="14"/>
  <c r="BG51" i="14"/>
  <c r="BA51" i="14"/>
  <c r="AV47" i="14"/>
  <c r="AI47" i="14"/>
  <c r="X47" i="14"/>
  <c r="AV46" i="14"/>
  <c r="AI46" i="14"/>
  <c r="X46" i="14"/>
  <c r="AV45" i="14"/>
  <c r="AI45" i="14"/>
  <c r="X45" i="14"/>
  <c r="AV44" i="14"/>
  <c r="AI44" i="14"/>
  <c r="X44" i="14"/>
  <c r="N43" i="14"/>
  <c r="O44" i="14" s="1"/>
  <c r="AV34" i="14"/>
  <c r="AI34" i="14"/>
  <c r="X34" i="14"/>
  <c r="AV33" i="14"/>
  <c r="AI33" i="14"/>
  <c r="X33" i="14"/>
  <c r="AV32" i="14"/>
  <c r="AI32" i="14"/>
  <c r="X32" i="14"/>
  <c r="AV31" i="14"/>
  <c r="AI31" i="14"/>
  <c r="X31" i="14"/>
  <c r="N30" i="14"/>
  <c r="O34" i="14" s="1"/>
  <c r="BA21" i="14"/>
  <c r="BA16" i="14"/>
  <c r="BG12" i="14"/>
  <c r="BA12" i="14"/>
  <c r="N3102" i="1"/>
  <c r="O3103" i="1" s="1"/>
  <c r="O3102" i="1" s="1"/>
  <c r="AV3103" i="1"/>
  <c r="AW3099" i="1" s="1"/>
  <c r="AI3103" i="1"/>
  <c r="AJ3101" i="1" s="1"/>
  <c r="X3103" i="1"/>
  <c r="Y3100" i="1" s="1"/>
  <c r="AV3113" i="1"/>
  <c r="AI3113" i="1"/>
  <c r="X3113" i="1"/>
  <c r="X2585" i="1"/>
  <c r="AI2585" i="1"/>
  <c r="AV2585" i="1"/>
  <c r="X2586" i="1"/>
  <c r="AI2586" i="1"/>
  <c r="AV2586" i="1"/>
  <c r="X2587" i="1"/>
  <c r="AI2587" i="1"/>
  <c r="AV2587" i="1"/>
  <c r="AV2610" i="1"/>
  <c r="AI2610" i="1"/>
  <c r="X2610" i="1"/>
  <c r="AV2609" i="1"/>
  <c r="AI2609" i="1"/>
  <c r="X2609" i="1"/>
  <c r="AV2608" i="1"/>
  <c r="AI2608" i="1"/>
  <c r="X2608" i="1"/>
  <c r="N2607" i="1"/>
  <c r="O2608" i="1" s="1"/>
  <c r="AV2597" i="1"/>
  <c r="AI2597" i="1"/>
  <c r="X2597" i="1"/>
  <c r="AV2596" i="1"/>
  <c r="AI2596" i="1"/>
  <c r="X2596" i="1"/>
  <c r="AV2595" i="1"/>
  <c r="AI2595" i="1"/>
  <c r="X2595" i="1"/>
  <c r="AV2594" i="1"/>
  <c r="AI2594" i="1"/>
  <c r="X2594" i="1"/>
  <c r="AV2593" i="1"/>
  <c r="AI2593" i="1"/>
  <c r="X2593" i="1"/>
  <c r="AV2592" i="1"/>
  <c r="AI2592" i="1"/>
  <c r="X2592" i="1"/>
  <c r="AV2591" i="1"/>
  <c r="AI2591" i="1"/>
  <c r="X2591" i="1"/>
  <c r="AV2590" i="1"/>
  <c r="AI2590" i="1"/>
  <c r="X2590" i="1"/>
  <c r="AV2589" i="1"/>
  <c r="AI2589" i="1"/>
  <c r="X2589" i="1"/>
  <c r="AV2588" i="1"/>
  <c r="AI2588" i="1"/>
  <c r="X2588" i="1"/>
  <c r="AV2584" i="1"/>
  <c r="AI2584" i="1"/>
  <c r="X2584" i="1"/>
  <c r="N2583" i="1"/>
  <c r="O2585" i="1" s="1"/>
  <c r="BG3674" i="1"/>
  <c r="BF3674" i="1"/>
  <c r="BE3674" i="1"/>
  <c r="BD3674" i="1"/>
  <c r="BA3674" i="1"/>
  <c r="AV3670" i="1"/>
  <c r="AI3670" i="1"/>
  <c r="X3670" i="1"/>
  <c r="AV3669" i="1"/>
  <c r="AI3669" i="1"/>
  <c r="X3669" i="1"/>
  <c r="AV3668" i="1"/>
  <c r="AI3668" i="1"/>
  <c r="X3668" i="1"/>
  <c r="AV3667" i="1"/>
  <c r="AI3667" i="1"/>
  <c r="X3667" i="1"/>
  <c r="AV3666" i="1"/>
  <c r="AI3666" i="1"/>
  <c r="X3666" i="1"/>
  <c r="AV3665" i="1"/>
  <c r="AI3665" i="1"/>
  <c r="X3665" i="1"/>
  <c r="AV3664" i="1"/>
  <c r="AI3664" i="1"/>
  <c r="X3664" i="1"/>
  <c r="AV3663" i="1"/>
  <c r="AI3663" i="1"/>
  <c r="X3663" i="1"/>
  <c r="AV3662" i="1"/>
  <c r="AI3662" i="1"/>
  <c r="X3662" i="1"/>
  <c r="AV3661" i="1"/>
  <c r="AI3661" i="1"/>
  <c r="X3661" i="1"/>
  <c r="N3660" i="1"/>
  <c r="BG3650" i="1"/>
  <c r="BF3650" i="1"/>
  <c r="BE3650" i="1"/>
  <c r="BD3650" i="1"/>
  <c r="BA3650" i="1"/>
  <c r="AV3646" i="1"/>
  <c r="AI3646" i="1"/>
  <c r="X3646" i="1"/>
  <c r="AV3645" i="1"/>
  <c r="AI3645" i="1"/>
  <c r="X3645" i="1"/>
  <c r="AV3644" i="1"/>
  <c r="AI3644" i="1"/>
  <c r="X3644" i="1"/>
  <c r="AV3643" i="1"/>
  <c r="AI3643" i="1"/>
  <c r="X3643" i="1"/>
  <c r="N3642" i="1"/>
  <c r="BA413" i="1"/>
  <c r="BA2264" i="1"/>
  <c r="N417" i="1"/>
  <c r="O418" i="1" s="1"/>
  <c r="O417" i="1" s="1"/>
  <c r="N333" i="1"/>
  <c r="O335" i="1" s="1"/>
  <c r="BG65" i="1"/>
  <c r="BG56" i="1"/>
  <c r="BG51" i="1"/>
  <c r="BG12" i="1"/>
  <c r="BG179" i="1"/>
  <c r="BG294" i="1"/>
  <c r="BG304" i="1"/>
  <c r="BG317" i="1"/>
  <c r="BG344" i="1"/>
  <c r="BA1449" i="1"/>
  <c r="BA1441" i="1"/>
  <c r="BA1365" i="1"/>
  <c r="X1231" i="1"/>
  <c r="AI1231" i="1"/>
  <c r="AV1231" i="1"/>
  <c r="X434" i="1"/>
  <c r="AI434" i="1"/>
  <c r="AV434" i="1"/>
  <c r="X408" i="1"/>
  <c r="AI408" i="1"/>
  <c r="AV408" i="1"/>
  <c r="X109" i="1"/>
  <c r="AI109" i="1"/>
  <c r="AV109" i="1"/>
  <c r="BG2067" i="1"/>
  <c r="BF2067" i="1"/>
  <c r="BE2067" i="1"/>
  <c r="BD2067" i="1"/>
  <c r="BA2067" i="1"/>
  <c r="BG2063" i="1"/>
  <c r="BF2063" i="1"/>
  <c r="BE2063" i="1"/>
  <c r="BD2063" i="1"/>
  <c r="BA2063" i="1"/>
  <c r="BG3556" i="1"/>
  <c r="BF3556" i="1"/>
  <c r="BE3556" i="1"/>
  <c r="BD3556" i="1"/>
  <c r="BA3556" i="1"/>
  <c r="BG3541" i="1"/>
  <c r="BF3541" i="1"/>
  <c r="BE3541" i="1"/>
  <c r="BD3541" i="1"/>
  <c r="BA3541" i="1"/>
  <c r="BG3321" i="1"/>
  <c r="BF3321" i="1"/>
  <c r="BE3321" i="1"/>
  <c r="BD3321" i="1"/>
  <c r="BA3321" i="1"/>
  <c r="BG3302" i="1"/>
  <c r="BF3302" i="1"/>
  <c r="BE3302" i="1"/>
  <c r="BD3302" i="1"/>
  <c r="BA3302" i="1"/>
  <c r="BG3285" i="1"/>
  <c r="BF3285" i="1"/>
  <c r="BE3285" i="1"/>
  <c r="BD3285" i="1"/>
  <c r="BA3285" i="1"/>
  <c r="BG3261" i="1"/>
  <c r="BF3261" i="1"/>
  <c r="BE3261" i="1"/>
  <c r="BD3261" i="1"/>
  <c r="BA3261" i="1"/>
  <c r="BG3077" i="1"/>
  <c r="BF3077" i="1"/>
  <c r="BE3077" i="1"/>
  <c r="BD3077" i="1"/>
  <c r="BA3077" i="1"/>
  <c r="BG3073" i="1"/>
  <c r="BF3073" i="1"/>
  <c r="BE3073" i="1"/>
  <c r="BD3073" i="1"/>
  <c r="BA3073" i="1"/>
  <c r="BG3069" i="1"/>
  <c r="BF3069" i="1"/>
  <c r="BE3069" i="1"/>
  <c r="BD3069" i="1"/>
  <c r="BA3069" i="1"/>
  <c r="BG3065" i="1"/>
  <c r="BF3065" i="1"/>
  <c r="BE3065" i="1"/>
  <c r="BD3065" i="1"/>
  <c r="BA3065" i="1"/>
  <c r="BG2931" i="1"/>
  <c r="BF2931" i="1"/>
  <c r="BE2931" i="1"/>
  <c r="BD2931" i="1"/>
  <c r="BA2931" i="1"/>
  <c r="BG2927" i="1"/>
  <c r="BF2927" i="1"/>
  <c r="BE2927" i="1"/>
  <c r="BD2927" i="1"/>
  <c r="BA2927" i="1"/>
  <c r="BG2905" i="1"/>
  <c r="BA2905" i="1"/>
  <c r="BG2887" i="1"/>
  <c r="BA2887" i="1"/>
  <c r="BG2870" i="1"/>
  <c r="BA2870" i="1"/>
  <c r="BG2853" i="1"/>
  <c r="BA2853" i="1"/>
  <c r="BG2849" i="1"/>
  <c r="BA2849" i="1"/>
  <c r="BG2825" i="1"/>
  <c r="BA2825" i="1"/>
  <c r="BG2792" i="1"/>
  <c r="BA2792" i="1"/>
  <c r="BG2788" i="1"/>
  <c r="BA2788" i="1"/>
  <c r="BG2773" i="1"/>
  <c r="BA2773" i="1"/>
  <c r="BG2756" i="1"/>
  <c r="BA2756" i="1"/>
  <c r="BG2734" i="1"/>
  <c r="BA2734" i="1"/>
  <c r="BG2717" i="1"/>
  <c r="BA2717" i="1"/>
  <c r="BG2453" i="1"/>
  <c r="BA2453" i="1"/>
  <c r="BG2094" i="1"/>
  <c r="BF2094" i="1"/>
  <c r="BE2094" i="1"/>
  <c r="BD2094" i="1"/>
  <c r="BA2094" i="1"/>
  <c r="BG2090" i="1"/>
  <c r="BF2090" i="1"/>
  <c r="BE2090" i="1"/>
  <c r="BD2090" i="1"/>
  <c r="BA2090" i="1"/>
  <c r="BG2044" i="1"/>
  <c r="BF2044" i="1"/>
  <c r="BE2044" i="1"/>
  <c r="BD2044" i="1"/>
  <c r="BA2044" i="1"/>
  <c r="BG2040" i="1"/>
  <c r="BF2040" i="1"/>
  <c r="BE2040" i="1"/>
  <c r="BD2040" i="1"/>
  <c r="BA2040" i="1"/>
  <c r="BG2015" i="1"/>
  <c r="BA2015" i="1"/>
  <c r="BG2011" i="1"/>
  <c r="BA2011" i="1"/>
  <c r="BG1988" i="1"/>
  <c r="BA1988" i="1"/>
  <c r="BG1984" i="1"/>
  <c r="BA1984" i="1"/>
  <c r="BG1925" i="1"/>
  <c r="BA1925" i="1"/>
  <c r="AL1925" i="1"/>
  <c r="I217" i="9" s="1"/>
  <c r="BG1907" i="1"/>
  <c r="BA1907" i="1"/>
  <c r="AL1907" i="1"/>
  <c r="I215" i="9" s="1"/>
  <c r="BG1903" i="1"/>
  <c r="BA1903" i="1"/>
  <c r="BG1885" i="1"/>
  <c r="BA1885" i="1"/>
  <c r="AL1885" i="1"/>
  <c r="I212" i="9" s="1"/>
  <c r="BG1881" i="1"/>
  <c r="BA1881" i="1"/>
  <c r="BG1877" i="1"/>
  <c r="BA1877" i="1"/>
  <c r="BG1860" i="1"/>
  <c r="BA1860" i="1"/>
  <c r="AL1860" i="1"/>
  <c r="I208" i="9" s="1"/>
  <c r="BG1856" i="1"/>
  <c r="BA1856" i="1"/>
  <c r="BG1852" i="1"/>
  <c r="BA1852" i="1"/>
  <c r="BG1834" i="1"/>
  <c r="BA1834" i="1"/>
  <c r="AL1834" i="1"/>
  <c r="I204" i="9" s="1"/>
  <c r="BG1830" i="1"/>
  <c r="BA1830" i="1"/>
  <c r="BG1826" i="1"/>
  <c r="BA1826" i="1"/>
  <c r="BG1810" i="1"/>
  <c r="BA1810" i="1"/>
  <c r="AL1810" i="1"/>
  <c r="I200" i="9" s="1"/>
  <c r="BG1806" i="1"/>
  <c r="BA1806" i="1"/>
  <c r="BG1802" i="1"/>
  <c r="BA1802" i="1"/>
  <c r="BG1785" i="1"/>
  <c r="BA1785" i="1"/>
  <c r="BG1781" i="1"/>
  <c r="BA1781" i="1"/>
  <c r="BG1777" i="1"/>
  <c r="BA1777" i="1"/>
  <c r="BG1760" i="1"/>
  <c r="BA1760" i="1"/>
  <c r="BG1743" i="1"/>
  <c r="BA1743" i="1"/>
  <c r="BG1728" i="1"/>
  <c r="BA1728" i="1"/>
  <c r="BG1724" i="1"/>
  <c r="BA1724" i="1"/>
  <c r="BG1708" i="1"/>
  <c r="BA1708" i="1"/>
  <c r="BG1704" i="1"/>
  <c r="BA1704" i="1"/>
  <c r="BG1688" i="1"/>
  <c r="BA1688" i="1"/>
  <c r="BG1684" i="1"/>
  <c r="BA1684" i="1"/>
  <c r="BG1642" i="1"/>
  <c r="BA1642" i="1"/>
  <c r="BG1625" i="1"/>
  <c r="BA1625" i="1"/>
  <c r="BG1621" i="1"/>
  <c r="BA1621" i="1"/>
  <c r="BG1601" i="1"/>
  <c r="BA1601" i="1"/>
  <c r="BG1597" i="1"/>
  <c r="BA1597" i="1"/>
  <c r="BG1593" i="1"/>
  <c r="BA1593" i="1"/>
  <c r="BG1573" i="1"/>
  <c r="BA1573" i="1"/>
  <c r="BG1569" i="1"/>
  <c r="BA1569" i="1"/>
  <c r="BG1565" i="1"/>
  <c r="BA1565" i="1"/>
  <c r="BG1547" i="1"/>
  <c r="BA1547" i="1"/>
  <c r="BG1543" i="1"/>
  <c r="BA1543" i="1"/>
  <c r="BG1539" i="1"/>
  <c r="BA1539" i="1"/>
  <c r="BG1535" i="1"/>
  <c r="BA1535" i="1"/>
  <c r="BG1516" i="1"/>
  <c r="BA1516" i="1"/>
  <c r="BG1512" i="1"/>
  <c r="BA1512" i="1"/>
  <c r="BG1508" i="1"/>
  <c r="BA1508" i="1"/>
  <c r="BG1504" i="1"/>
  <c r="BA1504" i="1"/>
  <c r="BG1500" i="1"/>
  <c r="BA1500" i="1"/>
  <c r="AY1500" i="1"/>
  <c r="J155" i="9" s="1"/>
  <c r="AL1500" i="1"/>
  <c r="I155" i="9" s="1"/>
  <c r="AA1500" i="1"/>
  <c r="H155" i="9" s="1"/>
  <c r="BG1496" i="1"/>
  <c r="BA1496" i="1"/>
  <c r="BG1492" i="1"/>
  <c r="BA1492" i="1"/>
  <c r="BG1488" i="1"/>
  <c r="BA1488" i="1"/>
  <c r="BG1457" i="1"/>
  <c r="BG1453" i="1"/>
  <c r="BG1449" i="1"/>
  <c r="BG1445" i="1"/>
  <c r="BG1441" i="1"/>
  <c r="BG1437" i="1"/>
  <c r="BG1433" i="1"/>
  <c r="BG1416" i="1"/>
  <c r="BG1388" i="1"/>
  <c r="BG1365" i="1"/>
  <c r="BG1361" i="1"/>
  <c r="BG1357" i="1"/>
  <c r="BG1353" i="1"/>
  <c r="BG1349" i="1"/>
  <c r="BG1129" i="1"/>
  <c r="BF1129" i="1"/>
  <c r="BE1129" i="1"/>
  <c r="BD1129" i="1"/>
  <c r="BG1101" i="1"/>
  <c r="BG1060" i="1"/>
  <c r="BF1060" i="1"/>
  <c r="BE1060" i="1"/>
  <c r="BD1060" i="1"/>
  <c r="BG1031" i="1"/>
  <c r="BG678" i="1"/>
  <c r="BF678" i="1"/>
  <c r="BE678" i="1"/>
  <c r="BD678" i="1"/>
  <c r="BA1457" i="1"/>
  <c r="BA1453" i="1"/>
  <c r="BA1416" i="1"/>
  <c r="BA1388" i="1"/>
  <c r="BA1361" i="1"/>
  <c r="BA1357" i="1"/>
  <c r="BA1323" i="1"/>
  <c r="BA1319" i="1"/>
  <c r="BA1315" i="1"/>
  <c r="BA1294" i="1"/>
  <c r="BA1277" i="1"/>
  <c r="BA1262" i="1"/>
  <c r="BA1242" i="1"/>
  <c r="BA1238" i="1"/>
  <c r="BA1165" i="1"/>
  <c r="BA1133" i="1"/>
  <c r="BA1129" i="1"/>
  <c r="BA1109" i="1"/>
  <c r="BA1105" i="1"/>
  <c r="BA1101" i="1"/>
  <c r="BA1097" i="1"/>
  <c r="BA1068" i="1"/>
  <c r="BA1064" i="1"/>
  <c r="BA1060" i="1"/>
  <c r="BA1039" i="1"/>
  <c r="BA1035" i="1"/>
  <c r="BA1031" i="1"/>
  <c r="BA1008" i="1"/>
  <c r="BA1004" i="1"/>
  <c r="BA982" i="1"/>
  <c r="BA978" i="1"/>
  <c r="BA957" i="1"/>
  <c r="BA953" i="1"/>
  <c r="BA938" i="1"/>
  <c r="BA934" i="1"/>
  <c r="BA706" i="1"/>
  <c r="BA678" i="1"/>
  <c r="BA674" i="1"/>
  <c r="BA583" i="1"/>
  <c r="BA487" i="1"/>
  <c r="BA458" i="1"/>
  <c r="BA439" i="1"/>
  <c r="BA422" i="1"/>
  <c r="BA396" i="1"/>
  <c r="BA344" i="1"/>
  <c r="BA340" i="1"/>
  <c r="BA323" i="1"/>
  <c r="BA317" i="1"/>
  <c r="BA312" i="1"/>
  <c r="BA308" i="1"/>
  <c r="BA304" i="1"/>
  <c r="BA298" i="1"/>
  <c r="BA294" i="1"/>
  <c r="BA265" i="1"/>
  <c r="BA259" i="1"/>
  <c r="BA179" i="1"/>
  <c r="BA118" i="1"/>
  <c r="BA114" i="1"/>
  <c r="BA98" i="1"/>
  <c r="BA89" i="1"/>
  <c r="BA69" i="1"/>
  <c r="BA65" i="1"/>
  <c r="BA60" i="1"/>
  <c r="BA56" i="1"/>
  <c r="BA51" i="1"/>
  <c r="BA21" i="1"/>
  <c r="BA16" i="1"/>
  <c r="BA12" i="1"/>
  <c r="O2661" i="14" l="1"/>
  <c r="O2664" i="14"/>
  <c r="O2662" i="14"/>
  <c r="O2663" i="14"/>
  <c r="O2666" i="14"/>
  <c r="O2665" i="14"/>
  <c r="O3204" i="14"/>
  <c r="O3209" i="14"/>
  <c r="Z3209" i="14" s="1"/>
  <c r="O3205" i="14"/>
  <c r="O3203" i="14"/>
  <c r="O3206" i="14"/>
  <c r="O3207" i="14"/>
  <c r="O3208" i="14"/>
  <c r="O3201" i="14"/>
  <c r="O3202" i="14"/>
  <c r="O3200" i="14"/>
  <c r="Z3200" i="14" s="1"/>
  <c r="O2678" i="14"/>
  <c r="O2679" i="14"/>
  <c r="O2676" i="14"/>
  <c r="O2677" i="14"/>
  <c r="O2538" i="14"/>
  <c r="O2537" i="14"/>
  <c r="O2531" i="14"/>
  <c r="O2539" i="14"/>
  <c r="O2535" i="14"/>
  <c r="O2532" i="14"/>
  <c r="O2530" i="14"/>
  <c r="O2533" i="14"/>
  <c r="O2534" i="14"/>
  <c r="O2536" i="14"/>
  <c r="O3181" i="15"/>
  <c r="O3189" i="15"/>
  <c r="O3188" i="15"/>
  <c r="O3182" i="15"/>
  <c r="O3180" i="15"/>
  <c r="O3183" i="15"/>
  <c r="O3184" i="15"/>
  <c r="AK3184" i="15" s="1"/>
  <c r="O3185" i="15"/>
  <c r="AK3185" i="15" s="1"/>
  <c r="O3186" i="15"/>
  <c r="O3187" i="15"/>
  <c r="O3001" i="15"/>
  <c r="O3002" i="15"/>
  <c r="O2997" i="15"/>
  <c r="O2999" i="15"/>
  <c r="O2998" i="15"/>
  <c r="AX2998" i="15" s="1"/>
  <c r="O3000" i="15"/>
  <c r="AX3000" i="15" s="1"/>
  <c r="O2642" i="15"/>
  <c r="O2643" i="15"/>
  <c r="AX2643" i="15" s="1"/>
  <c r="O2644" i="15"/>
  <c r="O2646" i="15"/>
  <c r="O2645" i="15"/>
  <c r="O2641" i="15"/>
  <c r="O2659" i="15"/>
  <c r="Z2659" i="15" s="1"/>
  <c r="O2656" i="15"/>
  <c r="AX2656" i="15" s="1"/>
  <c r="O2657" i="15"/>
  <c r="O2658" i="15"/>
  <c r="AX2658" i="15" s="1"/>
  <c r="O3032" i="15"/>
  <c r="O3031" i="15"/>
  <c r="O3030" i="15"/>
  <c r="O3025" i="15"/>
  <c r="O2511" i="15"/>
  <c r="O2519" i="15"/>
  <c r="AK2519" i="15" s="1"/>
  <c r="O2512" i="15"/>
  <c r="O2510" i="15"/>
  <c r="AX2510" i="15" s="1"/>
  <c r="O2513" i="15"/>
  <c r="O2515" i="15"/>
  <c r="O2514" i="15"/>
  <c r="O2517" i="15"/>
  <c r="O2518" i="15"/>
  <c r="AX2518" i="15" s="1"/>
  <c r="O2516" i="15"/>
  <c r="Z2516" i="15" s="1"/>
  <c r="O2987" i="15"/>
  <c r="O2986" i="15"/>
  <c r="AX2986" i="15" s="1"/>
  <c r="O2985" i="15"/>
  <c r="Y2386" i="14"/>
  <c r="Y2400" i="14"/>
  <c r="AK535" i="14"/>
  <c r="AW3608" i="14"/>
  <c r="AK2106" i="14"/>
  <c r="AW2516" i="14"/>
  <c r="Y2472" i="14"/>
  <c r="Y3240" i="14"/>
  <c r="AW1743" i="14"/>
  <c r="AW1741" i="14" s="1"/>
  <c r="Y1763" i="14"/>
  <c r="Y1761" i="14" s="1"/>
  <c r="Y377" i="14"/>
  <c r="Y375" i="14" s="1"/>
  <c r="AJ419" i="14"/>
  <c r="AJ417" i="14" s="1"/>
  <c r="AJ430" i="14"/>
  <c r="AJ1820" i="14"/>
  <c r="AJ1818" i="14" s="1"/>
  <c r="Z1051" i="14"/>
  <c r="AJ3126" i="14"/>
  <c r="Y3610" i="14"/>
  <c r="Y106" i="14"/>
  <c r="AK734" i="14"/>
  <c r="AK733" i="14" s="1"/>
  <c r="AK729" i="14" s="1"/>
  <c r="AL729" i="14" s="1"/>
  <c r="L72" i="9" s="1"/>
  <c r="AJ105" i="14"/>
  <c r="AJ103" i="14" s="1"/>
  <c r="AX449" i="14"/>
  <c r="O1078" i="14"/>
  <c r="AX1078" i="14" s="1"/>
  <c r="AJ642" i="14"/>
  <c r="AX717" i="14"/>
  <c r="AW822" i="14"/>
  <c r="AW820" i="14" s="1"/>
  <c r="AW2330" i="14"/>
  <c r="AJ3215" i="14"/>
  <c r="Y3403" i="14"/>
  <c r="Y3401" i="14" s="1"/>
  <c r="AJ1228" i="14"/>
  <c r="Y2280" i="14"/>
  <c r="Y2278" i="14" s="1"/>
  <c r="AJ3028" i="14"/>
  <c r="AW3228" i="14"/>
  <c r="AW3226" i="14" s="1"/>
  <c r="AK3579" i="14"/>
  <c r="AK3578" i="14" s="1"/>
  <c r="AK3574" i="14" s="1"/>
  <c r="AL3574" i="14" s="1"/>
  <c r="L345" i="9" s="1"/>
  <c r="Y2398" i="14"/>
  <c r="AJ1659" i="14"/>
  <c r="AJ1704" i="14"/>
  <c r="AJ1702" i="14" s="1"/>
  <c r="AK2349" i="14"/>
  <c r="AW2750" i="14"/>
  <c r="AX2750" i="14"/>
  <c r="Y3575" i="14"/>
  <c r="O3601" i="14"/>
  <c r="AX3601" i="14" s="1"/>
  <c r="AJ971" i="14"/>
  <c r="AW1200" i="14"/>
  <c r="AW1198" i="14" s="1"/>
  <c r="AJ1240" i="14"/>
  <c r="AJ2386" i="14"/>
  <c r="Y2689" i="14"/>
  <c r="Z3506" i="14"/>
  <c r="Z3505" i="14" s="1"/>
  <c r="Z3501" i="14" s="1"/>
  <c r="AA3501" i="14" s="1"/>
  <c r="K339" i="9" s="1"/>
  <c r="AW3576" i="14"/>
  <c r="AW3574" i="14" s="1"/>
  <c r="AW3610" i="14"/>
  <c r="Z905" i="14"/>
  <c r="Z904" i="14" s="1"/>
  <c r="Z900" i="14" s="1"/>
  <c r="AA900" i="14" s="1"/>
  <c r="K82" i="9" s="1"/>
  <c r="AW3461" i="14"/>
  <c r="AW3459" i="14" s="1"/>
  <c r="Y3577" i="14"/>
  <c r="AK490" i="14"/>
  <c r="AJ2470" i="14"/>
  <c r="AW378" i="14"/>
  <c r="AW914" i="14"/>
  <c r="Z1188" i="14"/>
  <c r="O2135" i="14"/>
  <c r="AX2135" i="14" s="1"/>
  <c r="Y755" i="14"/>
  <c r="O1080" i="14"/>
  <c r="AX1080" i="14" s="1"/>
  <c r="O1185" i="14"/>
  <c r="Z1185" i="14" s="1"/>
  <c r="O2133" i="14"/>
  <c r="Z2133" i="14" s="1"/>
  <c r="Y3461" i="14"/>
  <c r="Y3459" i="14" s="1"/>
  <c r="O3595" i="14"/>
  <c r="AK3595" i="14" s="1"/>
  <c r="AW1313" i="14"/>
  <c r="O1403" i="14"/>
  <c r="AK1403" i="14" s="1"/>
  <c r="AW1704" i="14"/>
  <c r="AW1702" i="14" s="1"/>
  <c r="Y1764" i="14"/>
  <c r="AJ1941" i="14"/>
  <c r="O2318" i="14"/>
  <c r="Z2318" i="14" s="1"/>
  <c r="O663" i="14"/>
  <c r="AK663" i="14" s="1"/>
  <c r="O668" i="14"/>
  <c r="AX668" i="14" s="1"/>
  <c r="O680" i="14"/>
  <c r="Z680" i="14" s="1"/>
  <c r="O707" i="14"/>
  <c r="AX707" i="14" s="1"/>
  <c r="O1106" i="14"/>
  <c r="Z1106" i="14" s="1"/>
  <c r="AW1778" i="14"/>
  <c r="AW1776" i="14" s="1"/>
  <c r="O1997" i="14"/>
  <c r="AK1997" i="14" s="1"/>
  <c r="AK2318" i="14"/>
  <c r="Y3251" i="14"/>
  <c r="Y3416" i="14"/>
  <c r="Y3545" i="14"/>
  <c r="O3599" i="14"/>
  <c r="Z3599" i="14" s="1"/>
  <c r="Y418" i="14"/>
  <c r="O513" i="14"/>
  <c r="AX513" i="14" s="1"/>
  <c r="O2134" i="14"/>
  <c r="Z2134" i="14" s="1"/>
  <c r="AW2174" i="14"/>
  <c r="Y2399" i="14"/>
  <c r="AJ2503" i="14"/>
  <c r="AJ2809" i="14"/>
  <c r="O3284" i="14"/>
  <c r="Z3284" i="14" s="1"/>
  <c r="Y867" i="14"/>
  <c r="Y3321" i="14"/>
  <c r="AJ901" i="14"/>
  <c r="O1204" i="14"/>
  <c r="AX1204" i="14" s="1"/>
  <c r="Y1796" i="14"/>
  <c r="AJ2357" i="14"/>
  <c r="Y2505" i="14"/>
  <c r="Y2674" i="14"/>
  <c r="AJ3229" i="14"/>
  <c r="O3407" i="14"/>
  <c r="AK3407" i="14" s="1"/>
  <c r="AW201" i="14"/>
  <c r="O3520" i="14"/>
  <c r="Z3520" i="14" s="1"/>
  <c r="AK2459" i="14"/>
  <c r="AJ445" i="14"/>
  <c r="AJ443" i="14" s="1"/>
  <c r="Z1848" i="14"/>
  <c r="Z1847" i="14" s="1"/>
  <c r="Z1843" i="14" s="1"/>
  <c r="AA1843" i="14" s="1"/>
  <c r="K201" i="9" s="1"/>
  <c r="AK2085" i="14"/>
  <c r="AJ2400" i="14"/>
  <c r="AJ2398" i="14" s="1"/>
  <c r="AJ3185" i="14"/>
  <c r="AJ3183" i="14" s="1"/>
  <c r="AJ3474" i="14"/>
  <c r="AJ3472" i="14" s="1"/>
  <c r="O3518" i="14"/>
  <c r="AK3518" i="14" s="1"/>
  <c r="AJ40" i="14"/>
  <c r="Y218" i="14"/>
  <c r="AW265" i="14"/>
  <c r="AJ366" i="14"/>
  <c r="AX380" i="14"/>
  <c r="Y404" i="14"/>
  <c r="AJ543" i="14"/>
  <c r="O592" i="14"/>
  <c r="AK592" i="14" s="1"/>
  <c r="Z775" i="14"/>
  <c r="AK888" i="14"/>
  <c r="AJ902" i="14"/>
  <c r="AJ900" i="14" s="1"/>
  <c r="Y913" i="14"/>
  <c r="Y911" i="14" s="1"/>
  <c r="O1052" i="14"/>
  <c r="AX1052" i="14" s="1"/>
  <c r="AJ1241" i="14"/>
  <c r="AJ1239" i="14" s="1"/>
  <c r="O1246" i="14"/>
  <c r="Z1246" i="14" s="1"/>
  <c r="AX1707" i="14"/>
  <c r="AX1706" i="14" s="1"/>
  <c r="AX1702" i="14" s="1"/>
  <c r="AY1702" i="14" s="1"/>
  <c r="M180" i="9" s="1"/>
  <c r="AJ1972" i="14"/>
  <c r="O2083" i="14"/>
  <c r="AK2083" i="14" s="1"/>
  <c r="O2148" i="14"/>
  <c r="AK2148" i="14" s="1"/>
  <c r="Y2687" i="14"/>
  <c r="AJ2750" i="14"/>
  <c r="O2772" i="14"/>
  <c r="AK2772" i="14" s="1"/>
  <c r="AJ2828" i="14"/>
  <c r="Y2888" i="14"/>
  <c r="Y2886" i="14" s="1"/>
  <c r="AJ3320" i="14"/>
  <c r="AJ3318" i="14" s="1"/>
  <c r="Z3451" i="14"/>
  <c r="AJ3531" i="14"/>
  <c r="AJ3529" i="14" s="1"/>
  <c r="AJ3575" i="14"/>
  <c r="AW28" i="14"/>
  <c r="AW26" i="14" s="1"/>
  <c r="Y74" i="14"/>
  <c r="AW366" i="14"/>
  <c r="Y462" i="14"/>
  <c r="Y460" i="14" s="1"/>
  <c r="AW866" i="14"/>
  <c r="AW864" i="14" s="1"/>
  <c r="Y881" i="14"/>
  <c r="Y879" i="14" s="1"/>
  <c r="Y903" i="14"/>
  <c r="AJ1199" i="14"/>
  <c r="O1334" i="14"/>
  <c r="AX1334" i="14" s="1"/>
  <c r="O1411" i="14"/>
  <c r="AX1411" i="14" s="1"/>
  <c r="AJ1582" i="14"/>
  <c r="AJ1580" i="14" s="1"/>
  <c r="O1639" i="14"/>
  <c r="AX1639" i="14" s="1"/>
  <c r="O2003" i="14"/>
  <c r="AK2003" i="14" s="1"/>
  <c r="AW2023" i="14"/>
  <c r="AW2021" i="14" s="1"/>
  <c r="AK2176" i="14"/>
  <c r="O2192" i="14"/>
  <c r="AX2192" i="14" s="1"/>
  <c r="AJ2279" i="14"/>
  <c r="Z2319" i="14"/>
  <c r="O2375" i="14"/>
  <c r="AX2375" i="14" s="1"/>
  <c r="AW2515" i="14"/>
  <c r="AW2513" i="14" s="1"/>
  <c r="AW2546" i="14"/>
  <c r="AW2544" i="14" s="1"/>
  <c r="O2578" i="14"/>
  <c r="AX2578" i="14" s="1"/>
  <c r="Y2672" i="14"/>
  <c r="Y2688" i="14"/>
  <c r="Y2686" i="14" s="1"/>
  <c r="AJ3041" i="14"/>
  <c r="AJ3431" i="14"/>
  <c r="Y28" i="14"/>
  <c r="Y26" i="14" s="1"/>
  <c r="Y230" i="14"/>
  <c r="AW403" i="14"/>
  <c r="AW401" i="14" s="1"/>
  <c r="AW730" i="14"/>
  <c r="O789" i="14"/>
  <c r="Z789" i="14" s="1"/>
  <c r="O929" i="14"/>
  <c r="Z929" i="14" s="1"/>
  <c r="Z1115" i="14"/>
  <c r="O1187" i="14"/>
  <c r="AX1187" i="14" s="1"/>
  <c r="O1409" i="14"/>
  <c r="Z1409" i="14" s="1"/>
  <c r="AX1925" i="14"/>
  <c r="O2001" i="14"/>
  <c r="Z2001" i="14" s="1"/>
  <c r="O2190" i="14"/>
  <c r="AX2190" i="14" s="1"/>
  <c r="AK2475" i="14"/>
  <c r="O2519" i="14"/>
  <c r="AK2519" i="14" s="1"/>
  <c r="Y2528" i="14"/>
  <c r="AJ2547" i="14"/>
  <c r="Y2792" i="14"/>
  <c r="Y3042" i="14"/>
  <c r="Y3040" i="14" s="1"/>
  <c r="AW3136" i="14"/>
  <c r="AW3216" i="14"/>
  <c r="AW3214" i="14" s="1"/>
  <c r="O3282" i="14"/>
  <c r="AX3282" i="14" s="1"/>
  <c r="AJ731" i="14"/>
  <c r="AJ729" i="14" s="1"/>
  <c r="AX1614" i="14"/>
  <c r="O1782" i="14"/>
  <c r="AX1782" i="14" s="1"/>
  <c r="O2442" i="14"/>
  <c r="AK2442" i="14" s="1"/>
  <c r="O3141" i="14"/>
  <c r="Z3141" i="14" s="1"/>
  <c r="O3220" i="14"/>
  <c r="AK3220" i="14" s="1"/>
  <c r="O155" i="14"/>
  <c r="AK155" i="14" s="1"/>
  <c r="O163" i="14"/>
  <c r="O171" i="14"/>
  <c r="O179" i="14"/>
  <c r="O187" i="14"/>
  <c r="AX187" i="14" s="1"/>
  <c r="O149" i="14"/>
  <c r="AK149" i="14" s="1"/>
  <c r="O157" i="14"/>
  <c r="O165" i="14"/>
  <c r="O173" i="14"/>
  <c r="O181" i="14"/>
  <c r="AX181" i="14" s="1"/>
  <c r="O150" i="14"/>
  <c r="O158" i="14"/>
  <c r="AX158" i="14" s="1"/>
  <c r="O166" i="14"/>
  <c r="O182" i="14"/>
  <c r="AK182" i="14" s="1"/>
  <c r="O151" i="14"/>
  <c r="AK151" i="14" s="1"/>
  <c r="O159" i="14"/>
  <c r="AX159" i="14" s="1"/>
  <c r="O175" i="14"/>
  <c r="O184" i="14"/>
  <c r="AK184" i="14" s="1"/>
  <c r="O162" i="14"/>
  <c r="O186" i="14"/>
  <c r="AX186" i="14" s="1"/>
  <c r="O156" i="14"/>
  <c r="AK156" i="14" s="1"/>
  <c r="O180" i="14"/>
  <c r="AX180" i="14" s="1"/>
  <c r="O174" i="14"/>
  <c r="O167" i="14"/>
  <c r="O183" i="14"/>
  <c r="AK183" i="14" s="1"/>
  <c r="O152" i="14"/>
  <c r="AX152" i="14" s="1"/>
  <c r="O160" i="14"/>
  <c r="O168" i="14"/>
  <c r="O176" i="14"/>
  <c r="O154" i="14"/>
  <c r="Z154" i="14" s="1"/>
  <c r="O178" i="14"/>
  <c r="AX178" i="14" s="1"/>
  <c r="O170" i="14"/>
  <c r="O153" i="14"/>
  <c r="O161" i="14"/>
  <c r="O169" i="14"/>
  <c r="O177" i="14"/>
  <c r="AK177" i="14" s="1"/>
  <c r="O185" i="14"/>
  <c r="AX185" i="14" s="1"/>
  <c r="O164" i="14"/>
  <c r="O172" i="14"/>
  <c r="O188" i="14"/>
  <c r="Z188" i="14" s="1"/>
  <c r="Y445" i="14"/>
  <c r="Y443" i="14" s="1"/>
  <c r="AJ732" i="14"/>
  <c r="AJ913" i="14"/>
  <c r="AJ911" i="14" s="1"/>
  <c r="AJ1330" i="14"/>
  <c r="AJ1689" i="14"/>
  <c r="O1924" i="14"/>
  <c r="Z1924" i="14" s="1"/>
  <c r="O2147" i="14"/>
  <c r="Z2147" i="14" s="1"/>
  <c r="AX2319" i="14"/>
  <c r="AJ2471" i="14"/>
  <c r="AJ2469" i="14" s="1"/>
  <c r="O2491" i="14"/>
  <c r="AX2491" i="14" s="1"/>
  <c r="AJ2687" i="14"/>
  <c r="Y3148" i="14"/>
  <c r="AX3420" i="14"/>
  <c r="O3450" i="14"/>
  <c r="Z3450" i="14" s="1"/>
  <c r="O3551" i="14"/>
  <c r="Z3551" i="14" s="1"/>
  <c r="Y203" i="14"/>
  <c r="AK905" i="14"/>
  <c r="AK904" i="14" s="1"/>
  <c r="AK900" i="14" s="1"/>
  <c r="AL900" i="14" s="1"/>
  <c r="L82" i="9" s="1"/>
  <c r="AJ1182" i="14"/>
  <c r="AJ1180" i="14" s="1"/>
  <c r="O1455" i="14"/>
  <c r="AK1455" i="14" s="1"/>
  <c r="AW1661" i="14"/>
  <c r="AJ1703" i="14"/>
  <c r="O1798" i="14"/>
  <c r="AK1798" i="14" s="1"/>
  <c r="AW2558" i="14"/>
  <c r="AW2556" i="14" s="1"/>
  <c r="Y2647" i="14"/>
  <c r="Z3052" i="14"/>
  <c r="O3490" i="14"/>
  <c r="AX3490" i="14" s="1"/>
  <c r="Y127" i="14"/>
  <c r="AJ219" i="14"/>
  <c r="AW376" i="14"/>
  <c r="O813" i="14"/>
  <c r="Z813" i="14" s="1"/>
  <c r="O1120" i="14"/>
  <c r="AX1120" i="14" s="1"/>
  <c r="O1364" i="14"/>
  <c r="AX1364" i="14" s="1"/>
  <c r="O1643" i="14"/>
  <c r="AX1643" i="14" s="1"/>
  <c r="Y1995" i="14"/>
  <c r="AW1993" i="14"/>
  <c r="O2196" i="14"/>
  <c r="AK2196" i="14" s="1"/>
  <c r="Y2315" i="14"/>
  <c r="Y2313" i="14" s="1"/>
  <c r="Z3119" i="14"/>
  <c r="AW3376" i="14"/>
  <c r="Y3543" i="14"/>
  <c r="O170" i="15"/>
  <c r="Z170" i="15" s="1"/>
  <c r="O155" i="15"/>
  <c r="O161" i="15"/>
  <c r="O160" i="15"/>
  <c r="O158" i="15"/>
  <c r="O159" i="15"/>
  <c r="O157" i="15"/>
  <c r="O156" i="15"/>
  <c r="AK2825" i="15"/>
  <c r="AJ2806" i="15"/>
  <c r="AJ2154" i="15"/>
  <c r="AK1762" i="15"/>
  <c r="AJ3008" i="15"/>
  <c r="O3400" i="15"/>
  <c r="AK3400" i="15" s="1"/>
  <c r="O3430" i="15"/>
  <c r="Z3430" i="15" s="1"/>
  <c r="AK2036" i="15"/>
  <c r="AX2908" i="15"/>
  <c r="AJ1639" i="15"/>
  <c r="Y369" i="15"/>
  <c r="Y367" i="15" s="1"/>
  <c r="Y801" i="15"/>
  <c r="Y421" i="15"/>
  <c r="AJ721" i="15"/>
  <c r="AJ1683" i="15"/>
  <c r="Y2309" i="15"/>
  <c r="Y2307" i="15" s="1"/>
  <c r="AW3233" i="15"/>
  <c r="Z3431" i="15"/>
  <c r="AK912" i="15"/>
  <c r="AJ2682" i="15"/>
  <c r="AX2008" i="15"/>
  <c r="AJ2339" i="15"/>
  <c r="AW2350" i="15"/>
  <c r="Y3105" i="15"/>
  <c r="AX135" i="15"/>
  <c r="O975" i="15"/>
  <c r="AK975" i="15" s="1"/>
  <c r="Y1180" i="15"/>
  <c r="Y1178" i="15" s="1"/>
  <c r="AJ1757" i="15"/>
  <c r="AW2338" i="15"/>
  <c r="AW2336" i="15" s="1"/>
  <c r="AK2384" i="15"/>
  <c r="AJ293" i="15"/>
  <c r="O871" i="15"/>
  <c r="AX871" i="15" s="1"/>
  <c r="O1027" i="15"/>
  <c r="AK1027" i="15" s="1"/>
  <c r="AJ1823" i="15"/>
  <c r="O2383" i="15"/>
  <c r="AK2383" i="15" s="1"/>
  <c r="AW2885" i="15"/>
  <c r="AW2883" i="15" s="1"/>
  <c r="Z2264" i="15"/>
  <c r="AW2886" i="15"/>
  <c r="AW394" i="15"/>
  <c r="AW882" i="15"/>
  <c r="AW880" i="15" s="1"/>
  <c r="O2203" i="15"/>
  <c r="AK2203" i="15" s="1"/>
  <c r="Y2667" i="15"/>
  <c r="AK3431" i="15"/>
  <c r="Y411" i="15"/>
  <c r="Y409" i="15" s="1"/>
  <c r="Y438" i="15"/>
  <c r="AK1566" i="15"/>
  <c r="AW3209" i="15"/>
  <c r="Y3218" i="15"/>
  <c r="AJ1826" i="15"/>
  <c r="O2214" i="15"/>
  <c r="AX2214" i="15" s="1"/>
  <c r="Z3212" i="15"/>
  <c r="AJ212" i="15"/>
  <c r="AJ210" i="15" s="1"/>
  <c r="O558" i="15"/>
  <c r="AK558" i="15" s="1"/>
  <c r="O1226" i="15"/>
  <c r="Z1226" i="15" s="1"/>
  <c r="AJ1291" i="15"/>
  <c r="AW1432" i="15"/>
  <c r="O1904" i="15"/>
  <c r="AK1904" i="15" s="1"/>
  <c r="O2207" i="15"/>
  <c r="AK2207" i="15" s="1"/>
  <c r="AJ3555" i="15"/>
  <c r="AK2220" i="15"/>
  <c r="AX2329" i="15"/>
  <c r="Y2771" i="15"/>
  <c r="Y2769" i="15" s="1"/>
  <c r="AX3120" i="15"/>
  <c r="O3361" i="15"/>
  <c r="AX3361" i="15" s="1"/>
  <c r="AJ3512" i="15"/>
  <c r="AJ3538" i="15"/>
  <c r="O1296" i="15"/>
  <c r="AX1296" i="15" s="1"/>
  <c r="AJ1671" i="15"/>
  <c r="Y1724" i="15"/>
  <c r="O2210" i="15"/>
  <c r="AX2210" i="15" s="1"/>
  <c r="Y3233" i="15"/>
  <c r="AJ1208" i="15"/>
  <c r="O1484" i="15"/>
  <c r="Z1484" i="15" s="1"/>
  <c r="Y1876" i="15"/>
  <c r="AK1903" i="15"/>
  <c r="AX2063" i="15"/>
  <c r="O2206" i="15"/>
  <c r="AX2206" i="15" s="1"/>
  <c r="O2219" i="15"/>
  <c r="AK2219" i="15" s="1"/>
  <c r="Z2438" i="15"/>
  <c r="O2443" i="15"/>
  <c r="Z2443" i="15" s="1"/>
  <c r="AX511" i="15"/>
  <c r="AX978" i="15"/>
  <c r="AK1624" i="15"/>
  <c r="O2217" i="15"/>
  <c r="AX2217" i="15" s="1"/>
  <c r="O2441" i="15"/>
  <c r="AK2441" i="15" s="1"/>
  <c r="AJ2451" i="15"/>
  <c r="AJ2449" i="15" s="1"/>
  <c r="O2472" i="15"/>
  <c r="AK2472" i="15" s="1"/>
  <c r="Y2483" i="15"/>
  <c r="O3151" i="15"/>
  <c r="AK3151" i="15" s="1"/>
  <c r="AJ3218" i="15"/>
  <c r="Y3540" i="15"/>
  <c r="AW3601" i="15"/>
  <c r="AW3599" i="15" s="1"/>
  <c r="AW106" i="15"/>
  <c r="AW2029" i="15"/>
  <c r="O2116" i="15"/>
  <c r="Z2116" i="15" s="1"/>
  <c r="O2213" i="15"/>
  <c r="AX2213" i="15" s="1"/>
  <c r="O2215" i="15"/>
  <c r="AK2215" i="15" s="1"/>
  <c r="Y2323" i="15"/>
  <c r="O2341" i="15"/>
  <c r="O2340" i="15" s="1"/>
  <c r="Y2484" i="15"/>
  <c r="Y2482" i="15" s="1"/>
  <c r="Y396" i="15"/>
  <c r="O440" i="15"/>
  <c r="AK440" i="15" s="1"/>
  <c r="AW522" i="15"/>
  <c r="AW520" i="15" s="1"/>
  <c r="AJ801" i="15"/>
  <c r="AW815" i="15"/>
  <c r="AW813" i="15" s="1"/>
  <c r="AW1235" i="15"/>
  <c r="AW1799" i="15"/>
  <c r="O2209" i="15"/>
  <c r="AX2209" i="15" s="1"/>
  <c r="O2211" i="15"/>
  <c r="AK2211" i="15" s="1"/>
  <c r="Y2261" i="15"/>
  <c r="AW2993" i="15"/>
  <c r="AW194" i="15"/>
  <c r="AW192" i="15" s="1"/>
  <c r="AW28" i="15"/>
  <c r="AW26" i="15" s="1"/>
  <c r="AJ358" i="15"/>
  <c r="Z486" i="15"/>
  <c r="AK872" i="15"/>
  <c r="AW881" i="15"/>
  <c r="Y893" i="15"/>
  <c r="Y891" i="15" s="1"/>
  <c r="Y952" i="15"/>
  <c r="AX1003" i="15"/>
  <c r="AW1024" i="15"/>
  <c r="AW1222" i="15"/>
  <c r="Y1235" i="15"/>
  <c r="AW1530" i="15"/>
  <c r="AW1561" i="15"/>
  <c r="AW1639" i="15"/>
  <c r="AW1702" i="15"/>
  <c r="AJ1824" i="15"/>
  <c r="O1906" i="15"/>
  <c r="AX1906" i="15" s="1"/>
  <c r="Z2144" i="15"/>
  <c r="O2218" i="15"/>
  <c r="AX2218" i="15" s="1"/>
  <c r="O2232" i="15"/>
  <c r="AX2232" i="15" s="1"/>
  <c r="Y2654" i="15"/>
  <c r="O3527" i="15"/>
  <c r="AK3527" i="15" s="1"/>
  <c r="Y972" i="15"/>
  <c r="Y970" i="15" s="1"/>
  <c r="AJ2153" i="15"/>
  <c r="AJ2151" i="15" s="1"/>
  <c r="Y2381" i="15"/>
  <c r="Y2612" i="15"/>
  <c r="Y2610" i="15" s="1"/>
  <c r="Z2756" i="15"/>
  <c r="O3282" i="15"/>
  <c r="AK3282" i="15" s="1"/>
  <c r="AW412" i="15"/>
  <c r="Y636" i="15"/>
  <c r="AW634" i="15"/>
  <c r="AJ1084" i="15"/>
  <c r="O1166" i="15"/>
  <c r="AK1166" i="15" s="1"/>
  <c r="AJ1432" i="15"/>
  <c r="O1482" i="15"/>
  <c r="AX1482" i="15" s="1"/>
  <c r="Y1615" i="15"/>
  <c r="Y1849" i="15"/>
  <c r="Y1847" i="15" s="1"/>
  <c r="Y2060" i="15"/>
  <c r="Z2126" i="15"/>
  <c r="AX2144" i="15"/>
  <c r="O2263" i="15"/>
  <c r="AK2263" i="15" s="1"/>
  <c r="AW2310" i="15"/>
  <c r="Z2356" i="15"/>
  <c r="AJ2368" i="15"/>
  <c r="AW2538" i="15"/>
  <c r="AW2536" i="15" s="1"/>
  <c r="O2562" i="15"/>
  <c r="AK2562" i="15" s="1"/>
  <c r="AW2652" i="15"/>
  <c r="AW3117" i="15"/>
  <c r="AW3115" i="15" s="1"/>
  <c r="AJ3232" i="15"/>
  <c r="AJ3230" i="15" s="1"/>
  <c r="O3280" i="15"/>
  <c r="AX3280" i="15" s="1"/>
  <c r="Y2496" i="15"/>
  <c r="Y2681" i="15"/>
  <c r="Y2679" i="15" s="1"/>
  <c r="AJ2711" i="15"/>
  <c r="AJ3128" i="15"/>
  <c r="O3135" i="15"/>
  <c r="AX3135" i="15" s="1"/>
  <c r="AW3145" i="15"/>
  <c r="AW3495" i="15"/>
  <c r="AK1943" i="15"/>
  <c r="Y104" i="15"/>
  <c r="AW129" i="15"/>
  <c r="AJ1293" i="15"/>
  <c r="AW1309" i="15"/>
  <c r="AW1307" i="15" s="1"/>
  <c r="AJ1308" i="15"/>
  <c r="O1878" i="15"/>
  <c r="Z1878" i="15" s="1"/>
  <c r="O2231" i="15"/>
  <c r="Z2231" i="15" s="1"/>
  <c r="O2596" i="15"/>
  <c r="AX2596" i="15" s="1"/>
  <c r="Y3427" i="15"/>
  <c r="Y3425" i="15" s="1"/>
  <c r="AJ453" i="15"/>
  <c r="Y502" i="15"/>
  <c r="Y500" i="15" s="1"/>
  <c r="AW535" i="15"/>
  <c r="AJ747" i="15"/>
  <c r="AW1292" i="15"/>
  <c r="AW1290" i="15" s="1"/>
  <c r="O1620" i="15"/>
  <c r="AX1620" i="15" s="1"/>
  <c r="AJ1655" i="15"/>
  <c r="AJ1741" i="15"/>
  <c r="AW2002" i="15"/>
  <c r="O2012" i="15"/>
  <c r="AK2012" i="15" s="1"/>
  <c r="AW735" i="15"/>
  <c r="AW845" i="15"/>
  <c r="O1237" i="15"/>
  <c r="AX1237" i="15" s="1"/>
  <c r="AW1724" i="15"/>
  <c r="Y1800" i="15"/>
  <c r="Y1798" i="15" s="1"/>
  <c r="O2010" i="15"/>
  <c r="AX2010" i="15" s="1"/>
  <c r="AK2063" i="15"/>
  <c r="AW2351" i="15"/>
  <c r="AW2349" i="15" s="1"/>
  <c r="AX2438" i="15"/>
  <c r="O2439" i="15"/>
  <c r="AX2439" i="15" s="1"/>
  <c r="AK2671" i="15"/>
  <c r="Z2718" i="15"/>
  <c r="Y2818" i="15"/>
  <c r="Y2816" i="15" s="1"/>
  <c r="O3279" i="15"/>
  <c r="Z3279" i="15" s="1"/>
  <c r="AJ3299" i="15"/>
  <c r="Z511" i="15"/>
  <c r="O296" i="15"/>
  <c r="AX296" i="15" s="1"/>
  <c r="AW257" i="15"/>
  <c r="AX897" i="15"/>
  <c r="Z1165" i="15"/>
  <c r="O1476" i="15"/>
  <c r="AK1476" i="15" s="1"/>
  <c r="AJ1682" i="15"/>
  <c r="AJ1704" i="15"/>
  <c r="AJ1901" i="15"/>
  <c r="O1957" i="15"/>
  <c r="Z1957" i="15" s="1"/>
  <c r="O2234" i="15"/>
  <c r="AX2234" i="15" s="1"/>
  <c r="AW2245" i="15"/>
  <c r="AW2379" i="15"/>
  <c r="O2437" i="15"/>
  <c r="AX2437" i="15" s="1"/>
  <c r="AJ2484" i="15"/>
  <c r="AJ2482" i="15" s="1"/>
  <c r="AW2551" i="15"/>
  <c r="AW2549" i="15" s="1"/>
  <c r="Y2750" i="15"/>
  <c r="AJ3511" i="15"/>
  <c r="AJ3509" i="15" s="1"/>
  <c r="AW3575" i="14"/>
  <c r="AW3279" i="14"/>
  <c r="AW2889" i="14"/>
  <c r="AW2631" i="14"/>
  <c r="AW430" i="14"/>
  <c r="AW106" i="14"/>
  <c r="AJ2137" i="15"/>
  <c r="AJ2135" i="15" s="1"/>
  <c r="Y259" i="15"/>
  <c r="O386" i="15"/>
  <c r="Z386" i="15" s="1"/>
  <c r="O388" i="15"/>
  <c r="Z388" i="15" s="1"/>
  <c r="O385" i="15"/>
  <c r="AK385" i="15" s="1"/>
  <c r="Y2200" i="15"/>
  <c r="Y2198" i="15" s="1"/>
  <c r="AK2873" i="15"/>
  <c r="O261" i="15"/>
  <c r="O262" i="15"/>
  <c r="AK262" i="15" s="1"/>
  <c r="Z283" i="15"/>
  <c r="Z282" i="15" s="1"/>
  <c r="Z278" i="15" s="1"/>
  <c r="AA278" i="15" s="1"/>
  <c r="N32" i="9" s="1"/>
  <c r="Y281" i="15"/>
  <c r="O794" i="15"/>
  <c r="AX794" i="15" s="1"/>
  <c r="O791" i="15"/>
  <c r="AK791" i="15" s="1"/>
  <c r="O793" i="15"/>
  <c r="AX793" i="15" s="1"/>
  <c r="AW1617" i="15"/>
  <c r="AW1616" i="15"/>
  <c r="AW1614" i="15" s="1"/>
  <c r="AJ2695" i="15"/>
  <c r="AJ2693" i="15"/>
  <c r="AJ257" i="15"/>
  <c r="AJ280" i="15"/>
  <c r="AJ278" i="15" s="1"/>
  <c r="AJ279" i="15"/>
  <c r="AW438" i="15"/>
  <c r="AW436" i="15"/>
  <c r="O510" i="15"/>
  <c r="AX510" i="15" s="1"/>
  <c r="O513" i="15"/>
  <c r="AX513" i="15" s="1"/>
  <c r="O507" i="15"/>
  <c r="AK507" i="15" s="1"/>
  <c r="O505" i="15"/>
  <c r="AX505" i="15" s="1"/>
  <c r="AW694" i="15"/>
  <c r="O1061" i="15"/>
  <c r="Z1061" i="15" s="1"/>
  <c r="O1058" i="15"/>
  <c r="AX1058" i="15" s="1"/>
  <c r="Y1181" i="15"/>
  <c r="AJ1277" i="15"/>
  <c r="AJ1275" i="15" s="1"/>
  <c r="AJ1276" i="15"/>
  <c r="Y2337" i="15"/>
  <c r="Y692" i="15"/>
  <c r="Y1055" i="15"/>
  <c r="AW3557" i="15"/>
  <c r="AW3556" i="15"/>
  <c r="AW3554" i="15" s="1"/>
  <c r="AW3555" i="15"/>
  <c r="AW359" i="15"/>
  <c r="AW357" i="15" s="1"/>
  <c r="AW358" i="15"/>
  <c r="AJ128" i="15"/>
  <c r="AJ126" i="15" s="1"/>
  <c r="O527" i="15"/>
  <c r="AX527" i="15" s="1"/>
  <c r="O525" i="15"/>
  <c r="Z525" i="15" s="1"/>
  <c r="O820" i="15"/>
  <c r="Z820" i="15" s="1"/>
  <c r="O819" i="15"/>
  <c r="AX819" i="15" s="1"/>
  <c r="O3386" i="15"/>
  <c r="AK3386" i="15" s="1"/>
  <c r="O3389" i="15"/>
  <c r="Z3389" i="15" s="1"/>
  <c r="O176" i="15"/>
  <c r="AX176" i="15" s="1"/>
  <c r="O174" i="15"/>
  <c r="Z174" i="15" s="1"/>
  <c r="O166" i="15"/>
  <c r="AK166" i="15" s="1"/>
  <c r="O151" i="15"/>
  <c r="AK151" i="15" s="1"/>
  <c r="AW1774" i="15"/>
  <c r="AW1776" i="15"/>
  <c r="AW1775" i="15"/>
  <c r="AW1773" i="15" s="1"/>
  <c r="O2156" i="15"/>
  <c r="AK2156" i="15" s="1"/>
  <c r="O2157" i="15"/>
  <c r="Z2157" i="15" s="1"/>
  <c r="Y787" i="15"/>
  <c r="Y785" i="15" s="1"/>
  <c r="AX2873" i="15"/>
  <c r="AW3356" i="15"/>
  <c r="AW3354" i="15"/>
  <c r="AX3358" i="15"/>
  <c r="Y3484" i="15"/>
  <c r="Y3483" i="15"/>
  <c r="Y3481" i="15" s="1"/>
  <c r="Y3244" i="15"/>
  <c r="Y3246" i="15"/>
  <c r="Y3245" i="15"/>
  <c r="Y3243" i="15" s="1"/>
  <c r="Y210" i="15"/>
  <c r="AK389" i="15"/>
  <c r="AJ395" i="15"/>
  <c r="AJ393" i="15" s="1"/>
  <c r="AJ503" i="15"/>
  <c r="O703" i="15"/>
  <c r="Z703" i="15" s="1"/>
  <c r="AJ748" i="15"/>
  <c r="AJ746" i="15" s="1"/>
  <c r="AJ814" i="15"/>
  <c r="AW816" i="15"/>
  <c r="AJ845" i="15"/>
  <c r="Y953" i="15"/>
  <c r="Y951" i="15" s="1"/>
  <c r="AX1132" i="15"/>
  <c r="Y1222" i="15"/>
  <c r="AK1240" i="15"/>
  <c r="O1412" i="15"/>
  <c r="AX1412" i="15" s="1"/>
  <c r="O1414" i="15"/>
  <c r="Z1414" i="15" s="1"/>
  <c r="Y1799" i="15"/>
  <c r="O1925" i="15"/>
  <c r="AK1925" i="15" s="1"/>
  <c r="O2033" i="15"/>
  <c r="AX2033" i="15" s="1"/>
  <c r="AK2144" i="15"/>
  <c r="O2205" i="15"/>
  <c r="Z2205" i="15" s="1"/>
  <c r="AX2220" i="15"/>
  <c r="AJ2244" i="15"/>
  <c r="AJ2242" i="15" s="1"/>
  <c r="AX2264" i="15"/>
  <c r="AW2279" i="15"/>
  <c r="AW2277" i="15" s="1"/>
  <c r="Y2322" i="15"/>
  <c r="Y2320" i="15" s="1"/>
  <c r="AJ2393" i="15"/>
  <c r="O2423" i="15"/>
  <c r="AK2423" i="15" s="1"/>
  <c r="AJ2435" i="15"/>
  <c r="O2720" i="15"/>
  <c r="Z2720" i="15" s="1"/>
  <c r="O2752" i="15"/>
  <c r="AX2752" i="15" s="1"/>
  <c r="Y2772" i="15"/>
  <c r="Y2787" i="15"/>
  <c r="AW3197" i="15"/>
  <c r="AW3195" i="15"/>
  <c r="AX3199" i="15"/>
  <c r="AJ3484" i="15"/>
  <c r="AJ3482" i="15"/>
  <c r="Y42" i="15"/>
  <c r="O109" i="15"/>
  <c r="AK109" i="15" s="1"/>
  <c r="AK341" i="15"/>
  <c r="Y383" i="15"/>
  <c r="AX389" i="15"/>
  <c r="AW395" i="15"/>
  <c r="AW393" i="15" s="1"/>
  <c r="Y454" i="15"/>
  <c r="Y452" i="15" s="1"/>
  <c r="Y522" i="15"/>
  <c r="Y520" i="15" s="1"/>
  <c r="Y551" i="15"/>
  <c r="Y549" i="15" s="1"/>
  <c r="Z563" i="15"/>
  <c r="AJ734" i="15"/>
  <c r="AJ732" i="15" s="1"/>
  <c r="AW847" i="15"/>
  <c r="O864" i="15"/>
  <c r="AK864" i="15" s="1"/>
  <c r="AJ860" i="15"/>
  <c r="AW954" i="15"/>
  <c r="AW1055" i="15"/>
  <c r="AX1314" i="15"/>
  <c r="AX1387" i="15"/>
  <c r="O1406" i="15"/>
  <c r="O1410" i="15"/>
  <c r="AX1410" i="15" s="1"/>
  <c r="O1478" i="15"/>
  <c r="AX1478" i="15" s="1"/>
  <c r="Y1824" i="15"/>
  <c r="Y1848" i="15"/>
  <c r="AW1850" i="15"/>
  <c r="AJ1874" i="15"/>
  <c r="AJ2081" i="15"/>
  <c r="AJ2350" i="15"/>
  <c r="AW2419" i="15"/>
  <c r="AJ2495" i="15"/>
  <c r="AJ2493" i="15" s="1"/>
  <c r="Y2587" i="15"/>
  <c r="AJ2679" i="15"/>
  <c r="AJ2770" i="15"/>
  <c r="AW2869" i="15"/>
  <c r="Y3129" i="15"/>
  <c r="Y3127" i="15" s="1"/>
  <c r="AJ694" i="15"/>
  <c r="O44" i="15"/>
  <c r="Z44" i="15" s="1"/>
  <c r="AW76" i="15"/>
  <c r="Y145" i="15"/>
  <c r="Y143" i="15" s="1"/>
  <c r="AW280" i="15"/>
  <c r="AW278" i="15" s="1"/>
  <c r="AW338" i="15"/>
  <c r="AW336" i="15" s="1"/>
  <c r="AJ369" i="15"/>
  <c r="AJ367" i="15" s="1"/>
  <c r="AJ422" i="15"/>
  <c r="O557" i="15"/>
  <c r="Z557" i="15" s="1"/>
  <c r="AK563" i="15"/>
  <c r="AW597" i="15"/>
  <c r="AJ597" i="15"/>
  <c r="O696" i="15"/>
  <c r="AX696" i="15" s="1"/>
  <c r="O706" i="15"/>
  <c r="Z706" i="15" s="1"/>
  <c r="Y734" i="15"/>
  <c r="Y732" i="15" s="1"/>
  <c r="AJ881" i="15"/>
  <c r="AW1053" i="15"/>
  <c r="Y1083" i="15"/>
  <c r="Y1081" i="15" s="1"/>
  <c r="AW1083" i="15"/>
  <c r="AW1081" i="15" s="1"/>
  <c r="AJ1210" i="15"/>
  <c r="O1408" i="15"/>
  <c r="Z1408" i="15" s="1"/>
  <c r="O1417" i="15"/>
  <c r="Z1417" i="15" s="1"/>
  <c r="AW1474" i="15"/>
  <c r="O1485" i="15"/>
  <c r="Z1485" i="15" s="1"/>
  <c r="Z1624" i="15"/>
  <c r="O1905" i="15"/>
  <c r="Z1905" i="15" s="1"/>
  <c r="AJ1975" i="15"/>
  <c r="Z2852" i="15"/>
  <c r="O2846" i="15"/>
  <c r="Z2846" i="15" s="1"/>
  <c r="Y3454" i="15"/>
  <c r="Y3452" i="15" s="1"/>
  <c r="Y3455" i="15"/>
  <c r="AJ222" i="15"/>
  <c r="Y293" i="15"/>
  <c r="AJ650" i="15"/>
  <c r="AJ648" i="15" s="1"/>
  <c r="Y669" i="15"/>
  <c r="Y667" i="15" s="1"/>
  <c r="AJ815" i="15"/>
  <c r="AJ813" i="15" s="1"/>
  <c r="O898" i="15"/>
  <c r="AX898" i="15" s="1"/>
  <c r="AW997" i="15"/>
  <c r="AW995" i="15" s="1"/>
  <c r="AJ1163" i="15"/>
  <c r="AJ1193" i="15"/>
  <c r="O1239" i="15"/>
  <c r="AX1239" i="15" s="1"/>
  <c r="O1313" i="15"/>
  <c r="AX1313" i="15" s="1"/>
  <c r="Y1380" i="15"/>
  <c r="Y1378" i="15" s="1"/>
  <c r="O1619" i="15"/>
  <c r="Z1619" i="15" s="1"/>
  <c r="O1621" i="15"/>
  <c r="Z1621" i="15" s="1"/>
  <c r="AJ1723" i="15"/>
  <c r="AJ1721" i="15" s="1"/>
  <c r="Z1903" i="15"/>
  <c r="AW1940" i="15"/>
  <c r="AW1938" i="15" s="1"/>
  <c r="O2143" i="15"/>
  <c r="Z2143" i="15" s="1"/>
  <c r="Y2260" i="15"/>
  <c r="Y2258" i="15" s="1"/>
  <c r="AX2342" i="15"/>
  <c r="O2440" i="15"/>
  <c r="AK2440" i="15" s="1"/>
  <c r="AW2526" i="15"/>
  <c r="AW2524" i="15" s="1"/>
  <c r="Y2537" i="15"/>
  <c r="AW2539" i="15"/>
  <c r="O2716" i="15"/>
  <c r="AX2716" i="15" s="1"/>
  <c r="AW2730" i="15"/>
  <c r="O2843" i="15"/>
  <c r="AK2843" i="15" s="1"/>
  <c r="O2851" i="15"/>
  <c r="AX2851" i="15" s="1"/>
  <c r="AJ2886" i="15"/>
  <c r="O3323" i="15"/>
  <c r="AK3323" i="15" s="1"/>
  <c r="O3321" i="15"/>
  <c r="Z3321" i="15" s="1"/>
  <c r="O3322" i="15"/>
  <c r="AX3322" i="15" s="1"/>
  <c r="O3320" i="15"/>
  <c r="AX3320" i="15" s="1"/>
  <c r="O3543" i="15"/>
  <c r="AX3543" i="15" s="1"/>
  <c r="O3542" i="15"/>
  <c r="AX3542" i="15" s="1"/>
  <c r="AJ3601" i="15"/>
  <c r="AJ3599" i="15" s="1"/>
  <c r="AJ3602" i="15"/>
  <c r="AJ3197" i="15"/>
  <c r="AJ3195" i="15"/>
  <c r="AJ41" i="15"/>
  <c r="AJ39" i="15" s="1"/>
  <c r="AW105" i="15"/>
  <c r="AW103" i="15" s="1"/>
  <c r="AJ146" i="15"/>
  <c r="Y395" i="15"/>
  <c r="Y393" i="15" s="1"/>
  <c r="AJ412" i="15"/>
  <c r="AJ473" i="15"/>
  <c r="O896" i="15"/>
  <c r="AK896" i="15" s="1"/>
  <c r="AJ907" i="15"/>
  <c r="O1000" i="15"/>
  <c r="AX1000" i="15" s="1"/>
  <c r="O1031" i="15"/>
  <c r="AK1031" i="15" s="1"/>
  <c r="AW1125" i="15"/>
  <c r="O1168" i="15"/>
  <c r="AX1168" i="15" s="1"/>
  <c r="AJ1180" i="15"/>
  <c r="AJ1178" i="15" s="1"/>
  <c r="AJ1221" i="15"/>
  <c r="AJ1219" i="15" s="1"/>
  <c r="AJ1380" i="15"/>
  <c r="AJ1378" i="15" s="1"/>
  <c r="O1413" i="15"/>
  <c r="AK1413" i="15" s="1"/>
  <c r="Y1432" i="15"/>
  <c r="AJ1473" i="15"/>
  <c r="AJ1471" i="15" s="1"/>
  <c r="Z1488" i="15"/>
  <c r="Y1531" i="15"/>
  <c r="Y1529" i="15" s="1"/>
  <c r="O1565" i="15"/>
  <c r="Z1565" i="15" s="1"/>
  <c r="AJ1589" i="15"/>
  <c r="Y1617" i="15"/>
  <c r="AW1742" i="15"/>
  <c r="Y1775" i="15"/>
  <c r="Y1773" i="15" s="1"/>
  <c r="Y1850" i="15"/>
  <c r="AK1961" i="15"/>
  <c r="Y2030" i="15"/>
  <c r="Y2028" i="15" s="1"/>
  <c r="O2141" i="15"/>
  <c r="AK2141" i="15" s="1"/>
  <c r="Y2294" i="15"/>
  <c r="AJ2308" i="15"/>
  <c r="AJ2338" i="15"/>
  <c r="AJ2336" i="15" s="1"/>
  <c r="AJ2367" i="15"/>
  <c r="AJ2365" i="15" s="1"/>
  <c r="AJ2452" i="15"/>
  <c r="Y2468" i="15"/>
  <c r="Y2466" i="15" s="1"/>
  <c r="Y2525" i="15"/>
  <c r="O2592" i="15"/>
  <c r="AK2592" i="15" s="1"/>
  <c r="AJ2668" i="15"/>
  <c r="AJ2666" i="15" s="1"/>
  <c r="AW2709" i="15"/>
  <c r="O2849" i="15"/>
  <c r="AK2849" i="15" s="1"/>
  <c r="Y2903" i="15"/>
  <c r="AW3022" i="15"/>
  <c r="AW3020" i="15" s="1"/>
  <c r="AJ3108" i="15"/>
  <c r="AJ3107" i="15"/>
  <c r="AJ3105" i="15" s="1"/>
  <c r="AW27" i="15"/>
  <c r="O110" i="15"/>
  <c r="AK110" i="15" s="1"/>
  <c r="AJ193" i="15"/>
  <c r="AJ211" i="15"/>
  <c r="AW291" i="15"/>
  <c r="AX388" i="15"/>
  <c r="AJ437" i="15"/>
  <c r="AJ435" i="15" s="1"/>
  <c r="AJ537" i="15"/>
  <c r="AJ551" i="15"/>
  <c r="AJ549" i="15" s="1"/>
  <c r="O560" i="15"/>
  <c r="Z560" i="15" s="1"/>
  <c r="O562" i="15"/>
  <c r="AX562" i="15" s="1"/>
  <c r="Y599" i="15"/>
  <c r="AW668" i="15"/>
  <c r="AJ816" i="15"/>
  <c r="AK978" i="15"/>
  <c r="O1029" i="15"/>
  <c r="AK1029" i="15" s="1"/>
  <c r="AX1033" i="15"/>
  <c r="AK1488" i="15"/>
  <c r="AJ1800" i="15"/>
  <c r="AJ1798" i="15" s="1"/>
  <c r="Y1952" i="15"/>
  <c r="O2007" i="15"/>
  <c r="AX2007" i="15" s="1"/>
  <c r="AW2227" i="15"/>
  <c r="AW2296" i="15"/>
  <c r="AW2468" i="15"/>
  <c r="AW2466" i="15" s="1"/>
  <c r="AW2495" i="15"/>
  <c r="AW2493" i="15" s="1"/>
  <c r="Z2554" i="15"/>
  <c r="AJ2920" i="15"/>
  <c r="AJ2918" i="15" s="1"/>
  <c r="AW3525" i="15"/>
  <c r="O3047" i="15"/>
  <c r="AK3047" i="15" s="1"/>
  <c r="AW3259" i="15"/>
  <c r="O3286" i="15"/>
  <c r="AK3286" i="15" s="1"/>
  <c r="Y3384" i="15"/>
  <c r="AJ3397" i="15"/>
  <c r="AJ3395" i="15" s="1"/>
  <c r="AJ3426" i="15"/>
  <c r="AW3440" i="15"/>
  <c r="O3581" i="15"/>
  <c r="AK3581" i="15" s="1"/>
  <c r="Y2947" i="15"/>
  <c r="O3211" i="15"/>
  <c r="AK3211" i="15" s="1"/>
  <c r="AJ3231" i="15"/>
  <c r="O3470" i="15"/>
  <c r="AK3470" i="15" s="1"/>
  <c r="O3472" i="15"/>
  <c r="AK3472" i="15" s="1"/>
  <c r="O3474" i="15"/>
  <c r="AX3474" i="15" s="1"/>
  <c r="Y3539" i="15"/>
  <c r="Y3537" i="15" s="1"/>
  <c r="O3629" i="15"/>
  <c r="AX3629" i="15" s="1"/>
  <c r="AW2902" i="15"/>
  <c r="AW2900" i="15" s="1"/>
  <c r="Y2962" i="15"/>
  <c r="AJ2983" i="15"/>
  <c r="Y3396" i="15"/>
  <c r="AJ3409" i="15"/>
  <c r="O3529" i="15"/>
  <c r="AK3529" i="15" s="1"/>
  <c r="AJ3572" i="15"/>
  <c r="AJ3570" i="15" s="1"/>
  <c r="O2972" i="15"/>
  <c r="AX2972" i="15" s="1"/>
  <c r="AW2982" i="15"/>
  <c r="AW2980" i="15" s="1"/>
  <c r="AK3120" i="15"/>
  <c r="AJ3468" i="15"/>
  <c r="AW3510" i="15"/>
  <c r="O2929" i="15"/>
  <c r="AK2929" i="15" s="1"/>
  <c r="AW3207" i="15"/>
  <c r="AJ3245" i="15"/>
  <c r="AJ3243" i="15" s="1"/>
  <c r="O3285" i="15"/>
  <c r="Z3285" i="15" s="1"/>
  <c r="Z3373" i="15"/>
  <c r="Z3372" i="15" s="1"/>
  <c r="Z3368" i="15" s="1"/>
  <c r="AA3368" i="15" s="1"/>
  <c r="N331" i="9" s="1"/>
  <c r="AW3442" i="15"/>
  <c r="O3500" i="15"/>
  <c r="Y3523" i="15"/>
  <c r="Y2920" i="15"/>
  <c r="Y2918" i="15" s="1"/>
  <c r="Y3128" i="15"/>
  <c r="AJ3166" i="15"/>
  <c r="Z3358" i="15"/>
  <c r="AJ3354" i="15"/>
  <c r="O3473" i="15"/>
  <c r="AK3473" i="15" s="1"/>
  <c r="O3498" i="15"/>
  <c r="AX3498" i="15" s="1"/>
  <c r="Z1456" i="14"/>
  <c r="O3129" i="14"/>
  <c r="Z3130" i="14"/>
  <c r="Z3129" i="14" s="1"/>
  <c r="Z3125" i="14" s="1"/>
  <c r="AA3125" i="14" s="1"/>
  <c r="K310" i="9" s="1"/>
  <c r="AX2795" i="14"/>
  <c r="Y3165" i="14"/>
  <c r="AJ739" i="14"/>
  <c r="O918" i="14"/>
  <c r="Z918" i="14" s="1"/>
  <c r="AJ1400" i="14"/>
  <c r="AJ1398" i="14" s="1"/>
  <c r="O109" i="14"/>
  <c r="AX109" i="14" s="1"/>
  <c r="AJ220" i="14"/>
  <c r="AJ218" i="14" s="1"/>
  <c r="Y461" i="14"/>
  <c r="AW509" i="14"/>
  <c r="Y657" i="14"/>
  <c r="AW701" i="14"/>
  <c r="AW699" i="14" s="1"/>
  <c r="O715" i="14"/>
  <c r="Z715" i="14" s="1"/>
  <c r="Y1228" i="14"/>
  <c r="Z1316" i="14"/>
  <c r="AK1335" i="14"/>
  <c r="O1369" i="14"/>
  <c r="AX1369" i="14" s="1"/>
  <c r="AW1399" i="14"/>
  <c r="O1407" i="14"/>
  <c r="AK1407" i="14" s="1"/>
  <c r="O1427" i="14"/>
  <c r="Z1427" i="14" s="1"/>
  <c r="AJ1422" i="14"/>
  <c r="AJ1608" i="14"/>
  <c r="AJ1606" i="14" s="1"/>
  <c r="Y1703" i="14"/>
  <c r="AJ1723" i="14"/>
  <c r="AJ1721" i="14" s="1"/>
  <c r="AJ1763" i="14"/>
  <c r="AJ1761" i="14" s="1"/>
  <c r="O1948" i="14"/>
  <c r="Z1948" i="14" s="1"/>
  <c r="AJ1959" i="14"/>
  <c r="Z2085" i="14"/>
  <c r="O2139" i="14"/>
  <c r="AK2139" i="14" s="1"/>
  <c r="AJ2280" i="14"/>
  <c r="AJ2278" i="14" s="1"/>
  <c r="AW2370" i="14"/>
  <c r="O2377" i="14"/>
  <c r="AK2377" i="14" s="1"/>
  <c r="AJ2388" i="14"/>
  <c r="O2457" i="14"/>
  <c r="AX2457" i="14" s="1"/>
  <c r="O2474" i="14"/>
  <c r="O2473" i="14" s="1"/>
  <c r="AK2536" i="14"/>
  <c r="Y2559" i="14"/>
  <c r="AJ2657" i="14"/>
  <c r="Y2701" i="14"/>
  <c r="Y2699" i="14" s="1"/>
  <c r="Y2714" i="14"/>
  <c r="Y2712" i="14" s="1"/>
  <c r="O2794" i="14"/>
  <c r="AX2794" i="14" s="1"/>
  <c r="AW2826" i="14"/>
  <c r="AW2859" i="14"/>
  <c r="AJ2906" i="14"/>
  <c r="AJ3030" i="14"/>
  <c r="Y3127" i="14"/>
  <c r="Y3125" i="14" s="1"/>
  <c r="AJ3227" i="14"/>
  <c r="AJ3295" i="14"/>
  <c r="AW3321" i="14"/>
  <c r="O3548" i="14"/>
  <c r="Z3548" i="14" s="1"/>
  <c r="O3550" i="14"/>
  <c r="Z3550" i="14" s="1"/>
  <c r="O3547" i="14"/>
  <c r="AX3547" i="14" s="1"/>
  <c r="O916" i="14"/>
  <c r="Z916" i="14" s="1"/>
  <c r="AW1423" i="14"/>
  <c r="AW1421" i="14" s="1"/>
  <c r="Y41" i="14"/>
  <c r="Y39" i="14" s="1"/>
  <c r="AJ201" i="14"/>
  <c r="O303" i="14"/>
  <c r="AK303" i="14" s="1"/>
  <c r="AJ301" i="14"/>
  <c r="AJ377" i="14"/>
  <c r="AJ375" i="14" s="1"/>
  <c r="AJ444" i="14"/>
  <c r="AJ461" i="14"/>
  <c r="O585" i="14"/>
  <c r="AX585" i="14" s="1"/>
  <c r="AK775" i="14"/>
  <c r="O797" i="14"/>
  <c r="Z797" i="14" s="1"/>
  <c r="Y1017" i="14"/>
  <c r="Y1015" i="14" s="1"/>
  <c r="AK1115" i="14"/>
  <c r="AW1298" i="14"/>
  <c r="O1315" i="14"/>
  <c r="AX1315" i="14" s="1"/>
  <c r="AJ1313" i="14"/>
  <c r="AX1335" i="14"/>
  <c r="O1338" i="14"/>
  <c r="AX1338" i="14" s="1"/>
  <c r="O1367" i="14"/>
  <c r="AK1367" i="14" s="1"/>
  <c r="O1405" i="14"/>
  <c r="Z1405" i="14" s="1"/>
  <c r="AJ1894" i="14"/>
  <c r="AW1942" i="14"/>
  <c r="AW1940" i="14" s="1"/>
  <c r="AJ2079" i="14"/>
  <c r="AJ2077" i="14" s="1"/>
  <c r="O2137" i="14"/>
  <c r="AK2137" i="14" s="1"/>
  <c r="O2305" i="14"/>
  <c r="AK2305" i="14" s="1"/>
  <c r="AJ2557" i="14"/>
  <c r="O2720" i="14"/>
  <c r="Z2720" i="14" s="1"/>
  <c r="O2774" i="14"/>
  <c r="Z2774" i="14" s="1"/>
  <c r="AJ2806" i="14"/>
  <c r="AW2827" i="14"/>
  <c r="AW2825" i="14" s="1"/>
  <c r="AJ2837" i="14"/>
  <c r="AJ2921" i="14"/>
  <c r="AJ2941" i="14"/>
  <c r="AW2966" i="14"/>
  <c r="AW2964" i="14" s="1"/>
  <c r="AJ2966" i="14"/>
  <c r="AJ2964" i="14" s="1"/>
  <c r="Y3002" i="14"/>
  <c r="Y3000" i="14" s="1"/>
  <c r="AW3111" i="14"/>
  <c r="AJ3127" i="14"/>
  <c r="AJ3125" i="14" s="1"/>
  <c r="AX3189" i="14"/>
  <c r="AW3196" i="14"/>
  <c r="O3308" i="14"/>
  <c r="AX3308" i="14" s="1"/>
  <c r="O3300" i="14"/>
  <c r="Z3300" i="14" s="1"/>
  <c r="AJ3430" i="14"/>
  <c r="AJ3428" i="14" s="1"/>
  <c r="AJ3514" i="14"/>
  <c r="AJ3512" i="14" s="1"/>
  <c r="AW105" i="14"/>
  <c r="AW103" i="14" s="1"/>
  <c r="AW203" i="14"/>
  <c r="AW402" i="14"/>
  <c r="Y420" i="14"/>
  <c r="O681" i="14"/>
  <c r="Z681" i="14" s="1"/>
  <c r="AW754" i="14"/>
  <c r="AW752" i="14" s="1"/>
  <c r="AW823" i="14"/>
  <c r="Y900" i="14"/>
  <c r="AW912" i="14"/>
  <c r="AW925" i="14"/>
  <c r="O933" i="14"/>
  <c r="AK933" i="14" s="1"/>
  <c r="O1336" i="14"/>
  <c r="AK1336" i="14" s="1"/>
  <c r="O1361" i="14"/>
  <c r="AX1361" i="14" s="1"/>
  <c r="O1363" i="14"/>
  <c r="AK1363" i="14" s="1"/>
  <c r="O1365" i="14"/>
  <c r="AK1365" i="14" s="1"/>
  <c r="AW1452" i="14"/>
  <c r="AW1764" i="14"/>
  <c r="AW1960" i="14"/>
  <c r="AW1958" i="14" s="1"/>
  <c r="Y2024" i="14"/>
  <c r="O2303" i="14"/>
  <c r="AK2303" i="14" s="1"/>
  <c r="Y2359" i="14"/>
  <c r="AW2399" i="14"/>
  <c r="AX2551" i="14"/>
  <c r="Y2572" i="14"/>
  <c r="AX2691" i="14"/>
  <c r="AW2888" i="14"/>
  <c r="AW2886" i="14" s="1"/>
  <c r="AK3207" i="14"/>
  <c r="AK3206" i="14"/>
  <c r="O3175" i="14"/>
  <c r="AX3175" i="14" s="1"/>
  <c r="Y3266" i="14"/>
  <c r="Y3265" i="14"/>
  <c r="Y3263" i="14" s="1"/>
  <c r="Y3264" i="14"/>
  <c r="AW1311" i="14"/>
  <c r="AW40" i="14"/>
  <c r="AW288" i="14"/>
  <c r="AW286" i="14" s="1"/>
  <c r="Y463" i="14"/>
  <c r="AK518" i="14"/>
  <c r="AJ730" i="14"/>
  <c r="O812" i="14"/>
  <c r="Z812" i="14" s="1"/>
  <c r="O931" i="14"/>
  <c r="AX931" i="14" s="1"/>
  <c r="O997" i="14"/>
  <c r="AX997" i="14" s="1"/>
  <c r="AJ1201" i="14"/>
  <c r="Y1241" i="14"/>
  <c r="Y1239" i="14" s="1"/>
  <c r="Y1358" i="14"/>
  <c r="Y1356" i="14" s="1"/>
  <c r="O1435" i="14"/>
  <c r="AX1435" i="14" s="1"/>
  <c r="O1454" i="14"/>
  <c r="AX1454" i="14" s="1"/>
  <c r="Y1583" i="14"/>
  <c r="Y1637" i="14"/>
  <c r="Z1693" i="14"/>
  <c r="AW1895" i="14"/>
  <c r="AW1893" i="14" s="1"/>
  <c r="Y1920" i="14"/>
  <c r="Y1918" i="14" s="1"/>
  <c r="O1964" i="14"/>
  <c r="AX1964" i="14" s="1"/>
  <c r="O2082" i="14"/>
  <c r="AK2082" i="14" s="1"/>
  <c r="O2086" i="14"/>
  <c r="AK2086" i="14" s="1"/>
  <c r="O2404" i="14"/>
  <c r="AX2404" i="14" s="1"/>
  <c r="AW2545" i="14"/>
  <c r="O2692" i="14"/>
  <c r="AX2692" i="14" s="1"/>
  <c r="AJ2903" i="14"/>
  <c r="O3167" i="14"/>
  <c r="AK3167" i="14" s="1"/>
  <c r="O3188" i="14"/>
  <c r="Z3188" i="14" s="1"/>
  <c r="Y3391" i="14"/>
  <c r="Y3389" i="14"/>
  <c r="AJ1017" i="14"/>
  <c r="AJ1015" i="14" s="1"/>
  <c r="O489" i="14"/>
  <c r="Z489" i="14" s="1"/>
  <c r="Y560" i="14"/>
  <c r="AX627" i="14"/>
  <c r="AK793" i="14"/>
  <c r="O810" i="14"/>
  <c r="AK810" i="14" s="1"/>
  <c r="O814" i="14"/>
  <c r="AK814" i="14" s="1"/>
  <c r="AW943" i="14"/>
  <c r="O1114" i="14"/>
  <c r="AX1114" i="14" s="1"/>
  <c r="Y1550" i="14"/>
  <c r="AW1550" i="14"/>
  <c r="AK1642" i="14"/>
  <c r="Y1705" i="14"/>
  <c r="Y1845" i="14"/>
  <c r="Y1843" i="14" s="1"/>
  <c r="O1899" i="14"/>
  <c r="AX1899" i="14" s="1"/>
  <c r="O2005" i="14"/>
  <c r="Z2005" i="14" s="1"/>
  <c r="O2084" i="14"/>
  <c r="AK2084" i="14" s="1"/>
  <c r="AJ2247" i="14"/>
  <c r="AW2357" i="14"/>
  <c r="AW2386" i="14"/>
  <c r="AJ2631" i="14"/>
  <c r="AW2646" i="14"/>
  <c r="AW2644" i="14" s="1"/>
  <c r="Y2790" i="14"/>
  <c r="AJ2807" i="14"/>
  <c r="Y2982" i="14"/>
  <c r="AW3042" i="14"/>
  <c r="AW3040" i="14" s="1"/>
  <c r="AJ3137" i="14"/>
  <c r="AJ3135" i="14" s="1"/>
  <c r="AJ3253" i="14"/>
  <c r="AW3265" i="14"/>
  <c r="AW3263" i="14" s="1"/>
  <c r="AW3264" i="14"/>
  <c r="O3436" i="14"/>
  <c r="AK3436" i="14" s="1"/>
  <c r="O3434" i="14"/>
  <c r="AX3434" i="14" s="1"/>
  <c r="AJ27" i="14"/>
  <c r="AK349" i="14"/>
  <c r="Y543" i="14"/>
  <c r="AW643" i="14"/>
  <c r="AW641" i="14" s="1"/>
  <c r="Y927" i="14"/>
  <c r="AX1051" i="14"/>
  <c r="O1054" i="14"/>
  <c r="AK1054" i="14" s="1"/>
  <c r="O1112" i="14"/>
  <c r="Z1112" i="14" s="1"/>
  <c r="AJ1359" i="14"/>
  <c r="O1431" i="14"/>
  <c r="AX1431" i="14" s="1"/>
  <c r="Y1493" i="14"/>
  <c r="Y1491" i="14" s="1"/>
  <c r="AW1581" i="14"/>
  <c r="O1611" i="14"/>
  <c r="AX1611" i="14" s="1"/>
  <c r="O1613" i="14"/>
  <c r="AX1613" i="14" s="1"/>
  <c r="AW1705" i="14"/>
  <c r="AX1783" i="14"/>
  <c r="Y1846" i="14"/>
  <c r="O2143" i="14"/>
  <c r="AK2143" i="14" s="1"/>
  <c r="O2189" i="14"/>
  <c r="AK2189" i="14" s="1"/>
  <c r="O2193" i="14"/>
  <c r="AX2193" i="14" s="1"/>
  <c r="O2321" i="14"/>
  <c r="Z2321" i="14" s="1"/>
  <c r="Y2388" i="14"/>
  <c r="O2444" i="14"/>
  <c r="AX2444" i="14" s="1"/>
  <c r="O2494" i="14"/>
  <c r="AK2494" i="14" s="1"/>
  <c r="AK2507" i="14"/>
  <c r="AK2506" i="14" s="1"/>
  <c r="AK2502" i="14" s="1"/>
  <c r="AL2502" i="14" s="1"/>
  <c r="L258" i="9" s="1"/>
  <c r="AW2514" i="14"/>
  <c r="AX2704" i="14"/>
  <c r="AX2703" i="14" s="1"/>
  <c r="AX2699" i="14" s="1"/>
  <c r="AY2699" i="14" s="1"/>
  <c r="M270" i="9" s="1"/>
  <c r="O2738" i="14"/>
  <c r="AX2738" i="14" s="1"/>
  <c r="AW2807" i="14"/>
  <c r="AK3650" i="14"/>
  <c r="AW3633" i="14"/>
  <c r="O3324" i="14"/>
  <c r="Z3324" i="14" s="1"/>
  <c r="Y3430" i="14"/>
  <c r="Y3428" i="14" s="1"/>
  <c r="O3452" i="14"/>
  <c r="AK3452" i="14" s="1"/>
  <c r="AX3464" i="14"/>
  <c r="Z3521" i="14"/>
  <c r="O3534" i="14"/>
  <c r="AK3534" i="14" s="1"/>
  <c r="O3536" i="14"/>
  <c r="AK3536" i="14" s="1"/>
  <c r="AJ3559" i="14"/>
  <c r="AJ3557" i="14" s="1"/>
  <c r="Y3574" i="14"/>
  <c r="O3597" i="14"/>
  <c r="AX3597" i="14" s="1"/>
  <c r="Y3239" i="14"/>
  <c r="Y3237" i="14" s="1"/>
  <c r="O3283" i="14"/>
  <c r="Z3283" i="14" s="1"/>
  <c r="AJ3418" i="14"/>
  <c r="AJ3240" i="14"/>
  <c r="Y3252" i="14"/>
  <c r="Y3250" i="14" s="1"/>
  <c r="Y3277" i="14"/>
  <c r="AJ3462" i="14"/>
  <c r="AJ3475" i="14"/>
  <c r="O3494" i="14"/>
  <c r="AX3494" i="14" s="1"/>
  <c r="Y3503" i="14"/>
  <c r="Y3501" i="14" s="1"/>
  <c r="AX3521" i="14"/>
  <c r="Y3608" i="14"/>
  <c r="O3641" i="14"/>
  <c r="AX3641" i="14" s="1"/>
  <c r="Y3186" i="14"/>
  <c r="Y3216" i="14"/>
  <c r="Y3214" i="14" s="1"/>
  <c r="AW3238" i="14"/>
  <c r="Z3255" i="14"/>
  <c r="AJ3447" i="14"/>
  <c r="AJ3445" i="14" s="1"/>
  <c r="AW3530" i="14"/>
  <c r="AW3320" i="14"/>
  <c r="AW3318" i="14" s="1"/>
  <c r="AJ3356" i="14"/>
  <c r="AW3403" i="14"/>
  <c r="AW3401" i="14" s="1"/>
  <c r="AW3514" i="14"/>
  <c r="AW3512" i="14" s="1"/>
  <c r="Y3560" i="14"/>
  <c r="AW3593" i="14"/>
  <c r="AJ3607" i="14"/>
  <c r="AX108" i="15"/>
  <c r="Z297" i="15"/>
  <c r="AX297" i="15"/>
  <c r="AK108" i="15"/>
  <c r="Z108" i="15"/>
  <c r="Y223" i="15"/>
  <c r="Y221" i="15" s="1"/>
  <c r="AX283" i="15"/>
  <c r="AX282" i="15" s="1"/>
  <c r="AX278" i="15" s="1"/>
  <c r="AY278" i="15" s="1"/>
  <c r="P32" i="9" s="1"/>
  <c r="AJ339" i="15"/>
  <c r="AJ370" i="15"/>
  <c r="Y474" i="15"/>
  <c r="Y472" i="15" s="1"/>
  <c r="AW474" i="15"/>
  <c r="AW472" i="15" s="1"/>
  <c r="O660" i="15"/>
  <c r="AK660" i="15" s="1"/>
  <c r="AJ787" i="15"/>
  <c r="AJ785" i="15" s="1"/>
  <c r="AJ788" i="15"/>
  <c r="AJ3590" i="15"/>
  <c r="AJ3589" i="15"/>
  <c r="AJ3587" i="15" s="1"/>
  <c r="AW104" i="15"/>
  <c r="O154" i="15"/>
  <c r="Z154" i="15" s="1"/>
  <c r="AJ195" i="15"/>
  <c r="AJ224" i="15"/>
  <c r="AW281" i="15"/>
  <c r="Y394" i="15"/>
  <c r="Z414" i="15"/>
  <c r="AJ475" i="15"/>
  <c r="O512" i="15"/>
  <c r="AK512" i="15" s="1"/>
  <c r="AJ523" i="15"/>
  <c r="O526" i="15"/>
  <c r="AJ571" i="15"/>
  <c r="AJ635" i="15"/>
  <c r="AJ633" i="15" s="1"/>
  <c r="O653" i="15"/>
  <c r="AK658" i="15"/>
  <c r="Y668" i="15"/>
  <c r="Y694" i="15"/>
  <c r="AJ722" i="15"/>
  <c r="AJ735" i="15"/>
  <c r="O777" i="15"/>
  <c r="AX777" i="15" s="1"/>
  <c r="O776" i="15"/>
  <c r="AX776" i="15" s="1"/>
  <c r="O768" i="15"/>
  <c r="AX768" i="15" s="1"/>
  <c r="AW786" i="15"/>
  <c r="AJ862" i="15"/>
  <c r="Y882" i="15"/>
  <c r="Y880" i="15" s="1"/>
  <c r="Y883" i="15"/>
  <c r="Y881" i="15"/>
  <c r="Y1022" i="15"/>
  <c r="Y1023" i="15"/>
  <c r="Y1021" i="15" s="1"/>
  <c r="O3345" i="15"/>
  <c r="AK3345" i="15" s="1"/>
  <c r="O3343" i="15"/>
  <c r="AK3343" i="15" s="1"/>
  <c r="O3341" i="15"/>
  <c r="AX3341" i="15" s="1"/>
  <c r="O3340" i="15"/>
  <c r="Z3340" i="15" s="1"/>
  <c r="O3344" i="15"/>
  <c r="AX3344" i="15" s="1"/>
  <c r="O3342" i="15"/>
  <c r="AX3342" i="15" s="1"/>
  <c r="AJ27" i="15"/>
  <c r="Y194" i="15"/>
  <c r="Y192" i="15" s="1"/>
  <c r="AW223" i="15"/>
  <c r="AW221" i="15" s="1"/>
  <c r="AW381" i="15"/>
  <c r="Y552" i="15"/>
  <c r="AW259" i="15"/>
  <c r="Y279" i="15"/>
  <c r="AW292" i="15"/>
  <c r="AW290" i="15" s="1"/>
  <c r="AK297" i="15"/>
  <c r="Y338" i="15"/>
  <c r="Y336" i="15" s="1"/>
  <c r="Y360" i="15"/>
  <c r="Z372" i="15"/>
  <c r="O387" i="15"/>
  <c r="Z387" i="15" s="1"/>
  <c r="AJ382" i="15"/>
  <c r="AJ380" i="15" s="1"/>
  <c r="AJ411" i="15"/>
  <c r="AJ409" i="15" s="1"/>
  <c r="O509" i="15"/>
  <c r="AK509" i="15" s="1"/>
  <c r="Z541" i="15"/>
  <c r="O554" i="15"/>
  <c r="AK554" i="15" s="1"/>
  <c r="O556" i="15"/>
  <c r="Z556" i="15" s="1"/>
  <c r="O561" i="15"/>
  <c r="AK561" i="15" s="1"/>
  <c r="O601" i="15"/>
  <c r="AK601" i="15" s="1"/>
  <c r="AJ634" i="15"/>
  <c r="O655" i="15"/>
  <c r="AX655" i="15" s="1"/>
  <c r="O657" i="15"/>
  <c r="AK657" i="15" s="1"/>
  <c r="AX658" i="15"/>
  <c r="AJ669" i="15"/>
  <c r="AJ667" i="15" s="1"/>
  <c r="O676" i="15"/>
  <c r="Z676" i="15" s="1"/>
  <c r="O698" i="15"/>
  <c r="Z698" i="15" s="1"/>
  <c r="AW692" i="15"/>
  <c r="AJ733" i="15"/>
  <c r="O914" i="15"/>
  <c r="AX914" i="15" s="1"/>
  <c r="O909" i="15"/>
  <c r="Z909" i="15" s="1"/>
  <c r="O915" i="15"/>
  <c r="AX915" i="15" s="1"/>
  <c r="O913" i="15"/>
  <c r="AK913" i="15" s="1"/>
  <c r="O910" i="15"/>
  <c r="Z910" i="15" s="1"/>
  <c r="O911" i="15"/>
  <c r="Z911" i="15" s="1"/>
  <c r="O916" i="15"/>
  <c r="AK916" i="15" s="1"/>
  <c r="Y1125" i="15"/>
  <c r="Y1402" i="15"/>
  <c r="O1854" i="15"/>
  <c r="AK1854" i="15" s="1"/>
  <c r="O1855" i="15"/>
  <c r="AK1855" i="15" s="1"/>
  <c r="Y635" i="15"/>
  <c r="Y633" i="15" s="1"/>
  <c r="O659" i="15"/>
  <c r="AX659" i="15" s="1"/>
  <c r="AW651" i="15"/>
  <c r="Y670" i="15"/>
  <c r="AW669" i="15"/>
  <c r="AW667" i="15" s="1"/>
  <c r="O700" i="15"/>
  <c r="O707" i="15"/>
  <c r="AK707" i="15" s="1"/>
  <c r="AJ724" i="15"/>
  <c r="AW733" i="15"/>
  <c r="AJ765" i="15"/>
  <c r="AJ763" i="15" s="1"/>
  <c r="AW764" i="15"/>
  <c r="Y802" i="15"/>
  <c r="Y800" i="15" s="1"/>
  <c r="Y907" i="15"/>
  <c r="Y905" i="15"/>
  <c r="AJ1024" i="15"/>
  <c r="AW1181" i="15"/>
  <c r="AW1179" i="15"/>
  <c r="Y598" i="15"/>
  <c r="Y596" i="15" s="1"/>
  <c r="AW40" i="15"/>
  <c r="AJ74" i="15"/>
  <c r="Y105" i="15"/>
  <c r="Y103" i="15" s="1"/>
  <c r="Y258" i="15"/>
  <c r="Y256" i="15" s="1"/>
  <c r="AW370" i="15"/>
  <c r="AJ421" i="15"/>
  <c r="AW437" i="15"/>
  <c r="AW435" i="15" s="1"/>
  <c r="AW454" i="15"/>
  <c r="AW452" i="15" s="1"/>
  <c r="AK486" i="15"/>
  <c r="AW521" i="15"/>
  <c r="Y536" i="15"/>
  <c r="Y534" i="15" s="1"/>
  <c r="AW536" i="15"/>
  <c r="AW534" i="15" s="1"/>
  <c r="AJ599" i="15"/>
  <c r="O661" i="15"/>
  <c r="AX661" i="15" s="1"/>
  <c r="O702" i="15"/>
  <c r="AX702" i="15" s="1"/>
  <c r="O704" i="15"/>
  <c r="Y733" i="15"/>
  <c r="AJ829" i="15"/>
  <c r="AJ827" i="15"/>
  <c r="AK897" i="15"/>
  <c r="AJ893" i="15"/>
  <c r="AJ891" i="15" s="1"/>
  <c r="AJ1257" i="15"/>
  <c r="AJ1255" i="15" s="1"/>
  <c r="O1596" i="15"/>
  <c r="Z1596" i="15" s="1"/>
  <c r="O1594" i="15"/>
  <c r="Z1594" i="15" s="1"/>
  <c r="O1592" i="15"/>
  <c r="AX1592" i="15" s="1"/>
  <c r="O1593" i="15"/>
  <c r="AK1593" i="15" s="1"/>
  <c r="O1591" i="15"/>
  <c r="AX1591" i="15" s="1"/>
  <c r="AW1685" i="15"/>
  <c r="AW1684" i="15"/>
  <c r="AW1682" i="15" s="1"/>
  <c r="AW1683" i="15"/>
  <c r="O47" i="15"/>
  <c r="AX47" i="15" s="1"/>
  <c r="O162" i="15"/>
  <c r="AK162" i="15" s="1"/>
  <c r="AW258" i="15"/>
  <c r="AW256" i="15" s="1"/>
  <c r="Y280" i="15"/>
  <c r="Y278" i="15" s="1"/>
  <c r="AJ292" i="15"/>
  <c r="AJ290" i="15" s="1"/>
  <c r="O342" i="15"/>
  <c r="AK342" i="15" s="1"/>
  <c r="Z389" i="15"/>
  <c r="AW396" i="15"/>
  <c r="AJ438" i="15"/>
  <c r="AJ455" i="15"/>
  <c r="AX486" i="15"/>
  <c r="O508" i="15"/>
  <c r="AK508" i="15" s="1"/>
  <c r="AX563" i="15"/>
  <c r="Y572" i="15"/>
  <c r="Y570" i="15" s="1"/>
  <c r="AW635" i="15"/>
  <c r="AW633" i="15" s="1"/>
  <c r="AW649" i="15"/>
  <c r="O672" i="15"/>
  <c r="AX672" i="15" s="1"/>
  <c r="AW693" i="15"/>
  <c r="AW691" i="15" s="1"/>
  <c r="AX705" i="15"/>
  <c r="Z726" i="15"/>
  <c r="Z725" i="15" s="1"/>
  <c r="Z721" i="15" s="1"/>
  <c r="AA721" i="15" s="1"/>
  <c r="N72" i="9" s="1"/>
  <c r="Y735" i="15"/>
  <c r="AJ749" i="15"/>
  <c r="Y765" i="15"/>
  <c r="Y763" i="15" s="1"/>
  <c r="Y766" i="15"/>
  <c r="AJ894" i="15"/>
  <c r="AK1033" i="15"/>
  <c r="Z1033" i="15"/>
  <c r="O1184" i="15"/>
  <c r="AX1184" i="15" s="1"/>
  <c r="O1183" i="15"/>
  <c r="AK1183" i="15" s="1"/>
  <c r="AW1257" i="15"/>
  <c r="AW1255" i="15" s="1"/>
  <c r="AW1258" i="15"/>
  <c r="AJ1379" i="15"/>
  <c r="AJ29" i="15"/>
  <c r="AX45" i="15"/>
  <c r="AW128" i="15"/>
  <c r="AW126" i="15" s="1"/>
  <c r="AK283" i="15"/>
  <c r="AK282" i="15" s="1"/>
  <c r="AK278" i="15" s="1"/>
  <c r="AL278" i="15" s="1"/>
  <c r="O32" i="9" s="1"/>
  <c r="O295" i="15"/>
  <c r="AX295" i="15" s="1"/>
  <c r="AW293" i="15"/>
  <c r="Z441" i="15"/>
  <c r="AW501" i="15"/>
  <c r="AK511" i="15"/>
  <c r="AJ535" i="15"/>
  <c r="AW551" i="15"/>
  <c r="AW549" i="15" s="1"/>
  <c r="Y597" i="15"/>
  <c r="O656" i="15"/>
  <c r="AK656" i="15" s="1"/>
  <c r="AJ925" i="15"/>
  <c r="AJ923" i="15"/>
  <c r="AJ1337" i="15"/>
  <c r="AW1669" i="15"/>
  <c r="O2615" i="15"/>
  <c r="AX2615" i="15" s="1"/>
  <c r="O2616" i="15"/>
  <c r="AX2616" i="15" s="1"/>
  <c r="O2617" i="15"/>
  <c r="AK2617" i="15" s="1"/>
  <c r="Y28" i="15"/>
  <c r="Y26" i="15" s="1"/>
  <c r="O46" i="15"/>
  <c r="AK46" i="15" s="1"/>
  <c r="O133" i="15"/>
  <c r="AK133" i="15" s="1"/>
  <c r="AJ145" i="15"/>
  <c r="AJ143" i="15" s="1"/>
  <c r="AJ338" i="15"/>
  <c r="AJ336" i="15" s="1"/>
  <c r="Y382" i="15"/>
  <c r="Y380" i="15" s="1"/>
  <c r="Y422" i="15"/>
  <c r="AJ521" i="15"/>
  <c r="O638" i="15"/>
  <c r="AX638" i="15" s="1"/>
  <c r="Y650" i="15"/>
  <c r="Y648" i="15" s="1"/>
  <c r="AJ670" i="15"/>
  <c r="O699" i="15"/>
  <c r="AK699" i="15" s="1"/>
  <c r="O708" i="15"/>
  <c r="AK708" i="15" s="1"/>
  <c r="O737" i="15"/>
  <c r="AX737" i="15" s="1"/>
  <c r="Y749" i="15"/>
  <c r="AJ786" i="15"/>
  <c r="AW1562" i="15"/>
  <c r="AW1560" i="15" s="1"/>
  <c r="AW1563" i="15"/>
  <c r="AW1589" i="15"/>
  <c r="AW1588" i="15"/>
  <c r="AW1586" i="15" s="1"/>
  <c r="Y1641" i="15"/>
  <c r="Y1640" i="15"/>
  <c r="Y1638" i="15" s="1"/>
  <c r="Y1639" i="15"/>
  <c r="AW2494" i="15"/>
  <c r="AW827" i="15"/>
  <c r="Y827" i="15"/>
  <c r="Y862" i="15"/>
  <c r="Z912" i="15"/>
  <c r="AW925" i="15"/>
  <c r="Y997" i="15"/>
  <c r="Y995" i="15" s="1"/>
  <c r="AW998" i="15"/>
  <c r="AJ1149" i="15"/>
  <c r="Y1162" i="15"/>
  <c r="Y1160" i="15" s="1"/>
  <c r="AJ1222" i="15"/>
  <c r="Y1234" i="15"/>
  <c r="Y1232" i="15" s="1"/>
  <c r="AW1233" i="15"/>
  <c r="O1263" i="15"/>
  <c r="Z1263" i="15" s="1"/>
  <c r="AJ1278" i="15"/>
  <c r="AW1379" i="15"/>
  <c r="AW1403" i="15"/>
  <c r="AW1401" i="15" s="1"/>
  <c r="AW1473" i="15"/>
  <c r="AW1471" i="15" s="1"/>
  <c r="Y1532" i="15"/>
  <c r="Y1563" i="15"/>
  <c r="AJ1640" i="15"/>
  <c r="AJ1638" i="15" s="1"/>
  <c r="Y1656" i="15"/>
  <c r="O1674" i="15"/>
  <c r="AK1674" i="15" s="1"/>
  <c r="AJ1703" i="15"/>
  <c r="AJ1701" i="15" s="1"/>
  <c r="Y1742" i="15"/>
  <c r="Z1762" i="15"/>
  <c r="Y1900" i="15"/>
  <c r="Y1898" i="15" s="1"/>
  <c r="AJ1921" i="15"/>
  <c r="AJ1940" i="15"/>
  <c r="AJ1938" i="15" s="1"/>
  <c r="Y2002" i="15"/>
  <c r="AK2008" i="15"/>
  <c r="Y2199" i="15"/>
  <c r="Z2235" i="15"/>
  <c r="Y2229" i="15"/>
  <c r="O2370" i="15"/>
  <c r="AX2370" i="15" s="1"/>
  <c r="O2371" i="15"/>
  <c r="AX2371" i="15" s="1"/>
  <c r="Y2393" i="15"/>
  <c r="Y2419" i="15"/>
  <c r="Y2417" i="15"/>
  <c r="AK2514" i="15"/>
  <c r="O2498" i="15"/>
  <c r="AK2498" i="15" s="1"/>
  <c r="AW2789" i="15"/>
  <c r="AW2788" i="15"/>
  <c r="AW2786" i="15" s="1"/>
  <c r="AW2787" i="15"/>
  <c r="AW748" i="15"/>
  <c r="AW746" i="15" s="1"/>
  <c r="AW765" i="15"/>
  <c r="AW763" i="15" s="1"/>
  <c r="Y846" i="15"/>
  <c r="Y844" i="15" s="1"/>
  <c r="AJ861" i="15"/>
  <c r="AJ859" i="15" s="1"/>
  <c r="AJ972" i="15"/>
  <c r="AJ970" i="15" s="1"/>
  <c r="AJ973" i="15"/>
  <c r="AW1124" i="15"/>
  <c r="AW1122" i="15" s="1"/>
  <c r="AW1148" i="15"/>
  <c r="AW1146" i="15" s="1"/>
  <c r="AJ1191" i="15"/>
  <c r="AJ1220" i="15"/>
  <c r="AJ1235" i="15"/>
  <c r="O1241" i="15"/>
  <c r="Z1241" i="15" s="1"/>
  <c r="Y1257" i="15"/>
  <c r="Y1255" i="15" s="1"/>
  <c r="Y1258" i="15"/>
  <c r="Y1309" i="15"/>
  <c r="Y1307" i="15" s="1"/>
  <c r="AK1314" i="15"/>
  <c r="O1384" i="15"/>
  <c r="Z1384" i="15" s="1"/>
  <c r="O1386" i="15"/>
  <c r="AX1386" i="15" s="1"/>
  <c r="AW1404" i="15"/>
  <c r="O1416" i="15"/>
  <c r="Z1416" i="15" s="1"/>
  <c r="O1479" i="15"/>
  <c r="AX1479" i="15" s="1"/>
  <c r="AJ1561" i="15"/>
  <c r="AJ1563" i="15"/>
  <c r="Y1588" i="15"/>
  <c r="Y1586" i="15" s="1"/>
  <c r="O1622" i="15"/>
  <c r="Z1622" i="15" s="1"/>
  <c r="AJ1656" i="15"/>
  <c r="AJ1669" i="15"/>
  <c r="O1676" i="15"/>
  <c r="AX1706" i="15"/>
  <c r="Y1722" i="15"/>
  <c r="AJ1742" i="15"/>
  <c r="Y1774" i="15"/>
  <c r="AW1800" i="15"/>
  <c r="AW1798" i="15" s="1"/>
  <c r="AJ1849" i="15"/>
  <c r="AJ1847" i="15" s="1"/>
  <c r="Y1901" i="15"/>
  <c r="Y1923" i="15"/>
  <c r="O1965" i="15"/>
  <c r="Z1965" i="15" s="1"/>
  <c r="AW2003" i="15"/>
  <c r="AW2001" i="15" s="1"/>
  <c r="AW2136" i="15"/>
  <c r="AW2137" i="15"/>
  <c r="AW2135" i="15" s="1"/>
  <c r="Y2201" i="15"/>
  <c r="AJ2245" i="15"/>
  <c r="O2313" i="15"/>
  <c r="AX2313" i="15" s="1"/>
  <c r="O2312" i="15"/>
  <c r="Z2312" i="15" s="1"/>
  <c r="Y2368" i="15"/>
  <c r="AW2506" i="15"/>
  <c r="AW2808" i="15"/>
  <c r="AW2807" i="15"/>
  <c r="AW2805" i="15" s="1"/>
  <c r="AW2806" i="15"/>
  <c r="Y803" i="15"/>
  <c r="AW803" i="15"/>
  <c r="Y815" i="15"/>
  <c r="Y813" i="15" s="1"/>
  <c r="AJ847" i="15"/>
  <c r="AW861" i="15"/>
  <c r="AW859" i="15" s="1"/>
  <c r="AW892" i="15"/>
  <c r="AJ1023" i="15"/>
  <c r="AJ1021" i="15" s="1"/>
  <c r="O1130" i="15"/>
  <c r="AK1130" i="15" s="1"/>
  <c r="Y1193" i="15"/>
  <c r="Y1210" i="15"/>
  <c r="AW1220" i="15"/>
  <c r="AJ1309" i="15"/>
  <c r="AJ1307" i="15" s="1"/>
  <c r="Y1337" i="15"/>
  <c r="Z1415" i="15"/>
  <c r="O1409" i="15"/>
  <c r="AK1409" i="15" s="1"/>
  <c r="AJ1430" i="15"/>
  <c r="Y1473" i="15"/>
  <c r="Y1471" i="15" s="1"/>
  <c r="Y1472" i="15"/>
  <c r="O1487" i="15"/>
  <c r="AK1487" i="15" s="1"/>
  <c r="Y1530" i="15"/>
  <c r="O1644" i="15"/>
  <c r="AK1644" i="15" s="1"/>
  <c r="Y1657" i="15"/>
  <c r="Y1655" i="15" s="1"/>
  <c r="AJ1685" i="15"/>
  <c r="Y1723" i="15"/>
  <c r="Y1721" i="15" s="1"/>
  <c r="AX1828" i="15"/>
  <c r="AX1827" i="15" s="1"/>
  <c r="AX1823" i="15" s="1"/>
  <c r="AY1823" i="15" s="1"/>
  <c r="P201" i="9" s="1"/>
  <c r="AJ1952" i="15"/>
  <c r="Y1975" i="15"/>
  <c r="Y1974" i="15"/>
  <c r="Y1972" i="15" s="1"/>
  <c r="AW2200" i="15"/>
  <c r="AW2198" i="15" s="1"/>
  <c r="AW2201" i="15"/>
  <c r="AW2243" i="15"/>
  <c r="O2631" i="15"/>
  <c r="AK2631" i="15" s="1"/>
  <c r="AK2644" i="15"/>
  <c r="AJ803" i="15"/>
  <c r="AW906" i="15"/>
  <c r="AW904" i="15" s="1"/>
  <c r="AW905" i="15"/>
  <c r="AW971" i="15"/>
  <c r="O980" i="15"/>
  <c r="AK980" i="15" s="1"/>
  <c r="Y996" i="15"/>
  <c r="AW1022" i="15"/>
  <c r="AJ1055" i="15"/>
  <c r="AW1180" i="15"/>
  <c r="AW1178" i="15" s="1"/>
  <c r="AJ1192" i="15"/>
  <c r="AJ1190" i="15" s="1"/>
  <c r="AJ1209" i="15"/>
  <c r="AJ1207" i="15" s="1"/>
  <c r="O1238" i="15"/>
  <c r="Z1238" i="15" s="1"/>
  <c r="AW1256" i="15"/>
  <c r="Y1292" i="15"/>
  <c r="Y1290" i="15" s="1"/>
  <c r="AJ1404" i="15"/>
  <c r="O1418" i="15"/>
  <c r="Z1418" i="15" s="1"/>
  <c r="Y1431" i="15"/>
  <c r="Y1429" i="15" s="1"/>
  <c r="Y1430" i="15"/>
  <c r="AJ1670" i="15"/>
  <c r="AJ1668" i="15" s="1"/>
  <c r="Y1743" i="15"/>
  <c r="Y1741" i="15" s="1"/>
  <c r="Y1776" i="15"/>
  <c r="Y1825" i="15"/>
  <c r="Y1823" i="15" s="1"/>
  <c r="Z1828" i="15"/>
  <c r="Z1827" i="15" s="1"/>
  <c r="Z1823" i="15" s="1"/>
  <c r="AA1823" i="15" s="1"/>
  <c r="N201" i="9" s="1"/>
  <c r="AK1984" i="15"/>
  <c r="AJ2279" i="15"/>
  <c r="AJ2277" i="15" s="1"/>
  <c r="AJ2280" i="15"/>
  <c r="AW814" i="15"/>
  <c r="Y845" i="15"/>
  <c r="Y894" i="15"/>
  <c r="AW907" i="15"/>
  <c r="AJ952" i="15"/>
  <c r="O976" i="15"/>
  <c r="AK976" i="15" s="1"/>
  <c r="Z978" i="15"/>
  <c r="AJ997" i="15"/>
  <c r="AJ995" i="15" s="1"/>
  <c r="O1004" i="15"/>
  <c r="AX1004" i="15" s="1"/>
  <c r="Y1053" i="15"/>
  <c r="AJ1124" i="15"/>
  <c r="AJ1122" i="15" s="1"/>
  <c r="AK1165" i="15"/>
  <c r="AJ1161" i="15"/>
  <c r="AW1192" i="15"/>
  <c r="AW1190" i="15" s="1"/>
  <c r="AW1209" i="15"/>
  <c r="AW1207" i="15" s="1"/>
  <c r="Y1220" i="15"/>
  <c r="Y1233" i="15"/>
  <c r="O1260" i="15"/>
  <c r="AK1260" i="15" s="1"/>
  <c r="O1262" i="15"/>
  <c r="AX1262" i="15" s="1"/>
  <c r="O1264" i="15"/>
  <c r="AX1264" i="15" s="1"/>
  <c r="AJ1292" i="15"/>
  <c r="AJ1290" i="15" s="1"/>
  <c r="Y1339" i="15"/>
  <c r="AJ1381" i="15"/>
  <c r="Y1404" i="15"/>
  <c r="O1486" i="15"/>
  <c r="O1490" i="15"/>
  <c r="AX1490" i="15" s="1"/>
  <c r="AK1538" i="15"/>
  <c r="Y1616" i="15"/>
  <c r="Y1614" i="15" s="1"/>
  <c r="AX1624" i="15"/>
  <c r="Z1673" i="15"/>
  <c r="O1675" i="15"/>
  <c r="AK1675" i="15" s="1"/>
  <c r="O1761" i="15"/>
  <c r="AX1761" i="15" s="1"/>
  <c r="AW1923" i="15"/>
  <c r="AX1984" i="15"/>
  <c r="AJ2059" i="15"/>
  <c r="AJ2057" i="15" s="1"/>
  <c r="O2192" i="15"/>
  <c r="AX2192" i="15" s="1"/>
  <c r="O2185" i="15"/>
  <c r="AK2185" i="15" s="1"/>
  <c r="O2177" i="15"/>
  <c r="AX2177" i="15" s="1"/>
  <c r="O2169" i="15"/>
  <c r="AX2169" i="15" s="1"/>
  <c r="AW2260" i="15"/>
  <c r="AW2258" i="15" s="1"/>
  <c r="AW2259" i="15"/>
  <c r="AW2261" i="15"/>
  <c r="Y2295" i="15"/>
  <c r="Y2293" i="15" s="1"/>
  <c r="O2499" i="15"/>
  <c r="AK2499" i="15" s="1"/>
  <c r="AJ2867" i="15"/>
  <c r="AW2964" i="15"/>
  <c r="Y2963" i="15"/>
  <c r="Y2961" i="15" s="1"/>
  <c r="AW3398" i="15"/>
  <c r="AX3401" i="15"/>
  <c r="AJ1234" i="15"/>
  <c r="AJ1232" i="15" s="1"/>
  <c r="AJ1339" i="15"/>
  <c r="Y1759" i="15"/>
  <c r="O1778" i="15"/>
  <c r="O1779" i="15"/>
  <c r="AX1779" i="15" s="1"/>
  <c r="AW1824" i="15"/>
  <c r="AW1826" i="15"/>
  <c r="AW1825" i="15"/>
  <c r="AW1823" i="15" s="1"/>
  <c r="O1986" i="15"/>
  <c r="Z1986" i="15" s="1"/>
  <c r="O1983" i="15"/>
  <c r="AX1983" i="15" s="1"/>
  <c r="O1987" i="15"/>
  <c r="O1985" i="15"/>
  <c r="Z1985" i="15" s="1"/>
  <c r="O1980" i="15"/>
  <c r="AK1980" i="15" s="1"/>
  <c r="O1979" i="15"/>
  <c r="AX1979" i="15" s="1"/>
  <c r="Y2154" i="15"/>
  <c r="Y2153" i="15"/>
  <c r="Y2151" i="15" s="1"/>
  <c r="AW2321" i="15"/>
  <c r="AW2323" i="15"/>
  <c r="AJ2380" i="15"/>
  <c r="AJ2378" i="15" s="1"/>
  <c r="AJ2381" i="15"/>
  <c r="AJ2379" i="15"/>
  <c r="AJ2508" i="15"/>
  <c r="AJ2818" i="15"/>
  <c r="AJ2816" i="15" s="1"/>
  <c r="Y829" i="15"/>
  <c r="AW829" i="15"/>
  <c r="AW860" i="15"/>
  <c r="Y925" i="15"/>
  <c r="Y923" i="15"/>
  <c r="AJ1082" i="15"/>
  <c r="O1127" i="15"/>
  <c r="Z1127" i="15" s="1"/>
  <c r="O1129" i="15"/>
  <c r="AX1129" i="15" s="1"/>
  <c r="O1131" i="15"/>
  <c r="AK1131" i="15" s="1"/>
  <c r="AK1132" i="15"/>
  <c r="O1224" i="15"/>
  <c r="AK1224" i="15" s="1"/>
  <c r="AW1234" i="15"/>
  <c r="AW1232" i="15" s="1"/>
  <c r="AW1339" i="15"/>
  <c r="Y1338" i="15"/>
  <c r="Y1336" i="15" s="1"/>
  <c r="O1390" i="15"/>
  <c r="Z1390" i="15" s="1"/>
  <c r="AW1402" i="15"/>
  <c r="AJ1532" i="15"/>
  <c r="Z1643" i="15"/>
  <c r="Z1726" i="15"/>
  <c r="O1977" i="15"/>
  <c r="Z1977" i="15" s="1"/>
  <c r="O1981" i="15"/>
  <c r="Z1981" i="15" s="1"/>
  <c r="O2042" i="15"/>
  <c r="Z2042" i="15" s="1"/>
  <c r="O2040" i="15"/>
  <c r="Z2040" i="15" s="1"/>
  <c r="O2035" i="15"/>
  <c r="AX2035" i="15" s="1"/>
  <c r="O2043" i="15"/>
  <c r="Z2043" i="15" s="1"/>
  <c r="O2041" i="15"/>
  <c r="Z2041" i="15" s="1"/>
  <c r="O2037" i="15"/>
  <c r="AK2037" i="15" s="1"/>
  <c r="O2039" i="15"/>
  <c r="AK2039" i="15" s="1"/>
  <c r="AW2295" i="15"/>
  <c r="AW2293" i="15" s="1"/>
  <c r="Z2342" i="15"/>
  <c r="Y3008" i="15"/>
  <c r="Y3009" i="15"/>
  <c r="Y3007" i="15" s="1"/>
  <c r="Y3010" i="15"/>
  <c r="O3170" i="15"/>
  <c r="AX3170" i="15" s="1"/>
  <c r="O3168" i="15"/>
  <c r="AK3168" i="15" s="1"/>
  <c r="O3169" i="15"/>
  <c r="AK3169" i="15" s="1"/>
  <c r="AX1762" i="15"/>
  <c r="Y1801" i="15"/>
  <c r="AJ1941" i="15"/>
  <c r="Y1953" i="15"/>
  <c r="Y1951" i="15" s="1"/>
  <c r="AJ1953" i="15"/>
  <c r="AJ1951" i="15" s="1"/>
  <c r="AJ2003" i="15"/>
  <c r="AJ2001" i="15" s="1"/>
  <c r="O2065" i="15"/>
  <c r="Z2065" i="15" s="1"/>
  <c r="Y2167" i="15"/>
  <c r="O2249" i="15"/>
  <c r="AK2249" i="15" s="1"/>
  <c r="O2251" i="15"/>
  <c r="AX2251" i="15" s="1"/>
  <c r="O2299" i="15"/>
  <c r="AK2356" i="15"/>
  <c r="AW2367" i="15"/>
  <c r="AW2365" i="15" s="1"/>
  <c r="AK2410" i="15"/>
  <c r="AW2435" i="15"/>
  <c r="Y2626" i="15"/>
  <c r="Y2624" i="15" s="1"/>
  <c r="Y2653" i="15"/>
  <c r="Y2651" i="15" s="1"/>
  <c r="AX2671" i="15"/>
  <c r="AJ2680" i="15"/>
  <c r="Y2902" i="15"/>
  <c r="Y2900" i="15" s="1"/>
  <c r="AJ2994" i="15"/>
  <c r="AJ2992" i="15" s="1"/>
  <c r="AJ3118" i="15"/>
  <c r="AJ3176" i="15"/>
  <c r="Z3199" i="15"/>
  <c r="Y3197" i="15"/>
  <c r="Y3196" i="15"/>
  <c r="Y3194" i="15" s="1"/>
  <c r="Y3220" i="15"/>
  <c r="Y3219" i="15"/>
  <c r="Y3217" i="15" s="1"/>
  <c r="Z3280" i="15"/>
  <c r="AJ3356" i="15"/>
  <c r="AJ3355" i="15"/>
  <c r="AJ3353" i="15" s="1"/>
  <c r="O3417" i="15"/>
  <c r="AX3417" i="15" s="1"/>
  <c r="O3416" i="15"/>
  <c r="AX3416" i="15" s="1"/>
  <c r="O3445" i="15"/>
  <c r="AK3445" i="15" s="1"/>
  <c r="O3444" i="15"/>
  <c r="AX3444" i="15" s="1"/>
  <c r="AW3539" i="15"/>
  <c r="AW3537" i="15" s="1"/>
  <c r="AW3571" i="15"/>
  <c r="AW3600" i="15"/>
  <c r="AK1828" i="15"/>
  <c r="AK1827" i="15" s="1"/>
  <c r="AK1823" i="15" s="1"/>
  <c r="AL1823" i="15" s="1"/>
  <c r="O201" i="9" s="1"/>
  <c r="AK1928" i="15"/>
  <c r="AW1954" i="15"/>
  <c r="Y2031" i="15"/>
  <c r="O2120" i="15"/>
  <c r="Z2120" i="15" s="1"/>
  <c r="O2124" i="15"/>
  <c r="Z2124" i="15" s="1"/>
  <c r="AJ2201" i="15"/>
  <c r="Y2243" i="15"/>
  <c r="AJ2261" i="15"/>
  <c r="Y2296" i="15"/>
  <c r="O2301" i="15"/>
  <c r="Z2301" i="15" s="1"/>
  <c r="Y2321" i="15"/>
  <c r="Z2329" i="15"/>
  <c r="AX2356" i="15"/>
  <c r="AW2418" i="15"/>
  <c r="AW2416" i="15" s="1"/>
  <c r="AW2452" i="15"/>
  <c r="AW2485" i="15"/>
  <c r="AJ2496" i="15"/>
  <c r="Y2507" i="15"/>
  <c r="Y2505" i="15" s="1"/>
  <c r="Y2589" i="15"/>
  <c r="AJ2627" i="15"/>
  <c r="Y2669" i="15"/>
  <c r="Y2668" i="15"/>
  <c r="Y2666" i="15" s="1"/>
  <c r="AX2697" i="15"/>
  <c r="O2906" i="15"/>
  <c r="AK2906" i="15" s="1"/>
  <c r="O2907" i="15"/>
  <c r="Z2907" i="15" s="1"/>
  <c r="O2905" i="15"/>
  <c r="Y2964" i="15"/>
  <c r="AW2983" i="15"/>
  <c r="AW3092" i="15"/>
  <c r="AW3090" i="15" s="1"/>
  <c r="AX3288" i="15"/>
  <c r="AW3299" i="15"/>
  <c r="AW3301" i="15"/>
  <c r="AW3316" i="15"/>
  <c r="AJ3382" i="15"/>
  <c r="O3458" i="15"/>
  <c r="AK3458" i="15" s="1"/>
  <c r="O3457" i="15"/>
  <c r="AX3457" i="15" s="1"/>
  <c r="AJ3442" i="15"/>
  <c r="Z2036" i="15"/>
  <c r="AW2083" i="15"/>
  <c r="O2115" i="15"/>
  <c r="AX2115" i="15" s="1"/>
  <c r="O2117" i="15"/>
  <c r="AK2117" i="15" s="1"/>
  <c r="O2119" i="15"/>
  <c r="Z2119" i="15" s="1"/>
  <c r="AJ2434" i="15"/>
  <c r="AJ2432" i="15" s="1"/>
  <c r="AJ2468" i="15"/>
  <c r="AJ2466" i="15" s="1"/>
  <c r="AW2669" i="15"/>
  <c r="AW2668" i="15"/>
  <c r="AW2666" i="15" s="1"/>
  <c r="Z2825" i="15"/>
  <c r="Y2841" i="15"/>
  <c r="Y2839" i="15"/>
  <c r="Y2885" i="15"/>
  <c r="Y2883" i="15" s="1"/>
  <c r="Y2884" i="15"/>
  <c r="O2950" i="15"/>
  <c r="AX2950" i="15" s="1"/>
  <c r="O2954" i="15"/>
  <c r="Z2954" i="15" s="1"/>
  <c r="O2951" i="15"/>
  <c r="AK2951" i="15" s="1"/>
  <c r="O2949" i="15"/>
  <c r="AX2949" i="15" s="1"/>
  <c r="O3109" i="15"/>
  <c r="AK3110" i="15"/>
  <c r="AK3109" i="15" s="1"/>
  <c r="AK3105" i="15" s="1"/>
  <c r="AL3105" i="15" s="1"/>
  <c r="O310" i="9" s="1"/>
  <c r="AW3165" i="15"/>
  <c r="AW3163" i="15" s="1"/>
  <c r="O3247" i="15"/>
  <c r="Z3248" i="15"/>
  <c r="Z3247" i="15" s="1"/>
  <c r="Z3243" i="15" s="1"/>
  <c r="AA3243" i="15" s="1"/>
  <c r="N320" i="9" s="1"/>
  <c r="Y3525" i="15"/>
  <c r="Y3524" i="15"/>
  <c r="Y3522" i="15" s="1"/>
  <c r="AJ1799" i="15"/>
  <c r="AK1879" i="15"/>
  <c r="AW1900" i="15"/>
  <c r="AW1898" i="15" s="1"/>
  <c r="Z1928" i="15"/>
  <c r="Y1941" i="15"/>
  <c r="Y1973" i="15"/>
  <c r="Y2029" i="15"/>
  <c r="O2062" i="15"/>
  <c r="AX2062" i="15" s="1"/>
  <c r="O2064" i="15"/>
  <c r="Z2064" i="15" s="1"/>
  <c r="O2066" i="15"/>
  <c r="AX2066" i="15" s="1"/>
  <c r="O2113" i="15"/>
  <c r="AK2113" i="15" s="1"/>
  <c r="AK2126" i="15"/>
  <c r="O2128" i="15"/>
  <c r="AK2128" i="15" s="1"/>
  <c r="O2142" i="15"/>
  <c r="Z2142" i="15" s="1"/>
  <c r="Y2228" i="15"/>
  <c r="Y2226" i="15" s="1"/>
  <c r="O2248" i="15"/>
  <c r="AK2248" i="15" s="1"/>
  <c r="Y2259" i="15"/>
  <c r="AW2278" i="15"/>
  <c r="O2298" i="15"/>
  <c r="Z2298" i="15" s="1"/>
  <c r="Y2338" i="15"/>
  <c r="Y2336" i="15" s="1"/>
  <c r="Y2352" i="15"/>
  <c r="O2398" i="15"/>
  <c r="AK2398" i="15" s="1"/>
  <c r="AW2508" i="15"/>
  <c r="Y2550" i="15"/>
  <c r="AJ2613" i="15"/>
  <c r="AW2693" i="15"/>
  <c r="AJ2710" i="15"/>
  <c r="AJ2708" i="15" s="1"/>
  <c r="O2826" i="15"/>
  <c r="AX2826" i="15" s="1"/>
  <c r="O2828" i="15"/>
  <c r="AK2828" i="15" s="1"/>
  <c r="O2824" i="15"/>
  <c r="AX2824" i="15" s="1"/>
  <c r="O2823" i="15"/>
  <c r="AX2823" i="15" s="1"/>
  <c r="O2821" i="15"/>
  <c r="Z2821" i="15" s="1"/>
  <c r="AJ2868" i="15"/>
  <c r="AJ2866" i="15" s="1"/>
  <c r="AJ2869" i="15"/>
  <c r="AW2921" i="15"/>
  <c r="Z3110" i="15"/>
  <c r="Z3109" i="15" s="1"/>
  <c r="Z3105" i="15" s="1"/>
  <c r="AA3105" i="15" s="1"/>
  <c r="N310" i="9" s="1"/>
  <c r="Y3143" i="15"/>
  <c r="AW3231" i="15"/>
  <c r="AW3232" i="15"/>
  <c r="AW3230" i="15" s="1"/>
  <c r="Y3337" i="15"/>
  <c r="Y3335" i="15" s="1"/>
  <c r="AW3494" i="15"/>
  <c r="AW3492" i="15" s="1"/>
  <c r="O3516" i="15"/>
  <c r="AK3516" i="15" s="1"/>
  <c r="O3514" i="15"/>
  <c r="Z3514" i="15" s="1"/>
  <c r="O3515" i="15"/>
  <c r="AK3515" i="15" s="1"/>
  <c r="Y3557" i="15"/>
  <c r="Y3556" i="15"/>
  <c r="Y3554" i="15" s="1"/>
  <c r="Y3555" i="15"/>
  <c r="O2123" i="15"/>
  <c r="AX2123" i="15" s="1"/>
  <c r="O2125" i="15"/>
  <c r="AX2125" i="15" s="1"/>
  <c r="AW2199" i="15"/>
  <c r="AJ2227" i="15"/>
  <c r="AJ2278" i="15"/>
  <c r="AX2384" i="15"/>
  <c r="O2775" i="15"/>
  <c r="AK2775" i="15" s="1"/>
  <c r="O2774" i="15"/>
  <c r="AK2774" i="15" s="1"/>
  <c r="AX2825" i="15"/>
  <c r="AJ2963" i="15"/>
  <c r="AJ2961" i="15" s="1"/>
  <c r="AK3189" i="15"/>
  <c r="AK3187" i="15"/>
  <c r="O3156" i="15"/>
  <c r="Z3156" i="15" s="1"/>
  <c r="O3148" i="15"/>
  <c r="Z3148" i="15" s="1"/>
  <c r="Z3183" i="15"/>
  <c r="O3154" i="15"/>
  <c r="AX3154" i="15" s="1"/>
  <c r="O3121" i="15"/>
  <c r="AX3121" i="15" s="1"/>
  <c r="AX3186" i="15"/>
  <c r="O3122" i="15"/>
  <c r="Z3122" i="15" s="1"/>
  <c r="O3155" i="15"/>
  <c r="AX3155" i="15" s="1"/>
  <c r="O3153" i="15"/>
  <c r="AK3153" i="15" s="1"/>
  <c r="O3147" i="15"/>
  <c r="AX3147" i="15" s="1"/>
  <c r="Y3318" i="15"/>
  <c r="AJ3441" i="15"/>
  <c r="AJ3439" i="15" s="1"/>
  <c r="O3593" i="15"/>
  <c r="AX3593" i="15" s="1"/>
  <c r="O3592" i="15"/>
  <c r="AK3592" i="15" s="1"/>
  <c r="AX2036" i="15"/>
  <c r="O2121" i="15"/>
  <c r="AK2121" i="15" s="1"/>
  <c r="O2127" i="15"/>
  <c r="AX2127" i="15" s="1"/>
  <c r="Y2280" i="15"/>
  <c r="AW2308" i="15"/>
  <c r="AJ2323" i="15"/>
  <c r="Y2366" i="15"/>
  <c r="Y2380" i="15"/>
  <c r="Y2378" i="15" s="1"/>
  <c r="O2454" i="15"/>
  <c r="AK2454" i="15" s="1"/>
  <c r="AJ2494" i="15"/>
  <c r="AJ2588" i="15"/>
  <c r="AJ2586" i="15" s="1"/>
  <c r="AJ2587" i="15"/>
  <c r="AJ2638" i="15"/>
  <c r="AJ2636" i="15" s="1"/>
  <c r="AJ2639" i="15"/>
  <c r="AW2680" i="15"/>
  <c r="AW2682" i="15"/>
  <c r="AK2730" i="15"/>
  <c r="Z2730" i="15"/>
  <c r="O2754" i="15"/>
  <c r="AX2754" i="15" s="1"/>
  <c r="O2753" i="15"/>
  <c r="AK2753" i="15" s="1"/>
  <c r="O2759" i="15"/>
  <c r="Z2759" i="15" s="1"/>
  <c r="AK2756" i="15"/>
  <c r="AJ2789" i="15"/>
  <c r="AJ2787" i="15"/>
  <c r="Y2869" i="15"/>
  <c r="AJ3092" i="15"/>
  <c r="AJ3090" i="15" s="1"/>
  <c r="AJ3093" i="15"/>
  <c r="AJ3165" i="15"/>
  <c r="AJ3163" i="15" s="1"/>
  <c r="Z3188" i="15"/>
  <c r="Y3208" i="15"/>
  <c r="Y3206" i="15" s="1"/>
  <c r="Y3209" i="15"/>
  <c r="Y3207" i="15"/>
  <c r="AW3245" i="15"/>
  <c r="AW3243" i="15" s="1"/>
  <c r="AW3246" i="15"/>
  <c r="AW3276" i="15"/>
  <c r="AW3274" i="15" s="1"/>
  <c r="AJ3467" i="15"/>
  <c r="AJ3465" i="15" s="1"/>
  <c r="AK2999" i="15"/>
  <c r="AW3021" i="15"/>
  <c r="O3054" i="15"/>
  <c r="AX3054" i="15" s="1"/>
  <c r="AJ3091" i="15"/>
  <c r="AK3222" i="15"/>
  <c r="O3236" i="15"/>
  <c r="AK3236" i="15" s="1"/>
  <c r="AJ3246" i="15"/>
  <c r="O3287" i="15"/>
  <c r="AK3287" i="15" s="1"/>
  <c r="Y3397" i="15"/>
  <c r="Y3395" i="15" s="1"/>
  <c r="Y3410" i="15"/>
  <c r="Y3408" i="15" s="1"/>
  <c r="O3433" i="15"/>
  <c r="AK3433" i="15" s="1"/>
  <c r="O3499" i="15"/>
  <c r="AK3499" i="15" s="1"/>
  <c r="AK3559" i="15"/>
  <c r="AK3558" i="15" s="1"/>
  <c r="AK3554" i="15" s="1"/>
  <c r="AL3554" i="15" s="1"/>
  <c r="O345" i="9" s="1"/>
  <c r="O3578" i="15"/>
  <c r="AK3578" i="15" s="1"/>
  <c r="AJ3600" i="15"/>
  <c r="O3621" i="15"/>
  <c r="AK3621" i="15" s="1"/>
  <c r="O2558" i="15"/>
  <c r="Z2558" i="15" s="1"/>
  <c r="AW2589" i="15"/>
  <c r="AW2612" i="15"/>
  <c r="AW2610" i="15" s="1"/>
  <c r="AW2627" i="15"/>
  <c r="AJ2653" i="15"/>
  <c r="AJ2651" i="15" s="1"/>
  <c r="Y2730" i="15"/>
  <c r="O2872" i="15"/>
  <c r="AK2872" i="15" s="1"/>
  <c r="O2968" i="15"/>
  <c r="AX2968" i="15" s="1"/>
  <c r="O2970" i="15"/>
  <c r="AX2970" i="15" s="1"/>
  <c r="Y3144" i="15"/>
  <c r="Y3142" i="15" s="1"/>
  <c r="AX3212" i="15"/>
  <c r="Y3338" i="15"/>
  <c r="Y3382" i="15"/>
  <c r="Y3442" i="15"/>
  <c r="O3531" i="15"/>
  <c r="AW3613" i="15"/>
  <c r="O2566" i="15"/>
  <c r="AX2566" i="15" s="1"/>
  <c r="Y2638" i="15"/>
  <c r="Y2636" i="15" s="1"/>
  <c r="AX2718" i="15"/>
  <c r="AX2730" i="15"/>
  <c r="AW2750" i="15"/>
  <c r="AJ2817" i="15"/>
  <c r="AW2840" i="15"/>
  <c r="AW2838" i="15" s="1"/>
  <c r="O2848" i="15"/>
  <c r="AK2848" i="15" s="1"/>
  <c r="AJ2903" i="15"/>
  <c r="AJ2946" i="15"/>
  <c r="AJ2944" i="15" s="1"/>
  <c r="AJ3144" i="15"/>
  <c r="AJ3142" i="15" s="1"/>
  <c r="Z3180" i="15"/>
  <c r="AJ3257" i="15"/>
  <c r="Y3383" i="15"/>
  <c r="Y3381" i="15" s="1"/>
  <c r="AW3397" i="15"/>
  <c r="AW3395" i="15" s="1"/>
  <c r="Y3453" i="15"/>
  <c r="AW3455" i="15"/>
  <c r="Z3486" i="15"/>
  <c r="Z3485" i="15" s="1"/>
  <c r="Z3481" i="15" s="1"/>
  <c r="AA3481" i="15" s="1"/>
  <c r="N339" i="9" s="1"/>
  <c r="AW3493" i="15"/>
  <c r="AJ3539" i="15"/>
  <c r="AJ3537" i="15" s="1"/>
  <c r="Z3580" i="15"/>
  <c r="AW3588" i="15"/>
  <c r="AJ2506" i="15"/>
  <c r="AJ2537" i="15"/>
  <c r="AK2601" i="15"/>
  <c r="AJ2667" i="15"/>
  <c r="O2713" i="15"/>
  <c r="AK2713" i="15" s="1"/>
  <c r="O2715" i="15"/>
  <c r="AX2715" i="15" s="1"/>
  <c r="O2717" i="15"/>
  <c r="AK2717" i="15" s="1"/>
  <c r="AW2841" i="15"/>
  <c r="O2844" i="15"/>
  <c r="Z2844" i="15" s="1"/>
  <c r="O2926" i="15"/>
  <c r="AK2926" i="15" s="1"/>
  <c r="AW2945" i="15"/>
  <c r="AW2962" i="15"/>
  <c r="AK2985" i="15"/>
  <c r="AW2995" i="15"/>
  <c r="Z3061" i="15"/>
  <c r="O3053" i="15"/>
  <c r="Z3053" i="15" s="1"/>
  <c r="O3063" i="15"/>
  <c r="AK3063" i="15" s="1"/>
  <c r="AJ3196" i="15"/>
  <c r="AJ3194" i="15" s="1"/>
  <c r="AW3257" i="15"/>
  <c r="AJ3318" i="15"/>
  <c r="O3324" i="15"/>
  <c r="Z3324" i="15" s="1"/>
  <c r="Y3398" i="15"/>
  <c r="AW3441" i="15"/>
  <c r="AW3439" i="15" s="1"/>
  <c r="AW3453" i="15"/>
  <c r="Z3475" i="15"/>
  <c r="Y3511" i="15"/>
  <c r="Y3509" i="15" s="1"/>
  <c r="O3575" i="15"/>
  <c r="AK3575" i="15" s="1"/>
  <c r="O3577" i="15"/>
  <c r="AK3577" i="15" s="1"/>
  <c r="O3579" i="15"/>
  <c r="Z3579" i="15" s="1"/>
  <c r="Y3589" i="15"/>
  <c r="Y3587" i="15" s="1"/>
  <c r="O3604" i="15"/>
  <c r="AK3604" i="15" s="1"/>
  <c r="Y2551" i="15"/>
  <c r="Y2549" i="15" s="1"/>
  <c r="O2591" i="15"/>
  <c r="AX2591" i="15" s="1"/>
  <c r="O2593" i="15"/>
  <c r="AX2593" i="15" s="1"/>
  <c r="AJ2612" i="15"/>
  <c r="AJ2610" i="15" s="1"/>
  <c r="AW2638" i="15"/>
  <c r="AW2636" i="15" s="1"/>
  <c r="AW2667" i="15"/>
  <c r="AW2694" i="15"/>
  <c r="AW2692" i="15" s="1"/>
  <c r="Y2711" i="15"/>
  <c r="AJ2772" i="15"/>
  <c r="AK2791" i="15"/>
  <c r="AK2790" i="15" s="1"/>
  <c r="AK2786" i="15" s="1"/>
  <c r="AL2786" i="15" s="1"/>
  <c r="O280" i="9" s="1"/>
  <c r="Y2806" i="15"/>
  <c r="AK2810" i="15"/>
  <c r="AK2809" i="15" s="1"/>
  <c r="AK2805" i="15" s="1"/>
  <c r="AL2805" i="15" s="1"/>
  <c r="O283" i="9" s="1"/>
  <c r="Z2873" i="15"/>
  <c r="AJ2885" i="15"/>
  <c r="AJ2883" i="15" s="1"/>
  <c r="O2967" i="15"/>
  <c r="Z2967" i="15" s="1"/>
  <c r="O2969" i="15"/>
  <c r="AK2969" i="15" s="1"/>
  <c r="O2975" i="15"/>
  <c r="Z2975" i="15" s="1"/>
  <c r="AK3025" i="15"/>
  <c r="AW3177" i="15"/>
  <c r="AW3175" i="15" s="1"/>
  <c r="AW3208" i="15"/>
  <c r="AW3206" i="15" s="1"/>
  <c r="AJ3277" i="15"/>
  <c r="Y3277" i="15"/>
  <c r="Y3336" i="15"/>
  <c r="AW3338" i="15"/>
  <c r="O3360" i="15"/>
  <c r="Z3360" i="15" s="1"/>
  <c r="AW3371" i="15"/>
  <c r="Z3401" i="15"/>
  <c r="O3530" i="15"/>
  <c r="AK3530" i="15" s="1"/>
  <c r="AJ3615" i="15"/>
  <c r="O3201" i="15"/>
  <c r="AX3201" i="15" s="1"/>
  <c r="AK3235" i="15"/>
  <c r="Y3275" i="15"/>
  <c r="AJ28" i="14"/>
  <c r="AJ26" i="14" s="1"/>
  <c r="O148" i="14"/>
  <c r="AW202" i="14"/>
  <c r="AW200" i="14" s="1"/>
  <c r="Y347" i="14"/>
  <c r="Y346" i="14"/>
  <c r="Y344" i="14" s="1"/>
  <c r="Y345" i="14"/>
  <c r="O571" i="14"/>
  <c r="AK571" i="14" s="1"/>
  <c r="O566" i="14"/>
  <c r="Z566" i="14" s="1"/>
  <c r="O570" i="14"/>
  <c r="AX570" i="14" s="1"/>
  <c r="O563" i="14"/>
  <c r="AK563" i="14" s="1"/>
  <c r="O562" i="14"/>
  <c r="AK562" i="14" s="1"/>
  <c r="AJ659" i="14"/>
  <c r="Y1043" i="14"/>
  <c r="Y1041" i="14" s="1"/>
  <c r="O1586" i="14"/>
  <c r="AX1586" i="14" s="1"/>
  <c r="O1585" i="14"/>
  <c r="AX1585" i="14" s="1"/>
  <c r="O1587" i="14"/>
  <c r="AW1724" i="14"/>
  <c r="AW1722" i="14"/>
  <c r="AJ3003" i="14"/>
  <c r="Y146" i="14"/>
  <c r="AW231" i="14"/>
  <c r="AW229" i="14" s="1"/>
  <c r="Z349" i="14"/>
  <c r="AK397" i="14"/>
  <c r="AW418" i="14"/>
  <c r="AW420" i="14"/>
  <c r="AX422" i="14"/>
  <c r="AJ580" i="14"/>
  <c r="AJ578" i="14" s="1"/>
  <c r="AW1181" i="14"/>
  <c r="AW1182" i="14"/>
  <c r="AW1180" i="14" s="1"/>
  <c r="Y2730" i="14"/>
  <c r="Y2728" i="14" s="1"/>
  <c r="Y2729" i="14"/>
  <c r="O31" i="14"/>
  <c r="AX31" i="14" s="1"/>
  <c r="O33" i="14"/>
  <c r="AX33" i="14" s="1"/>
  <c r="AJ530" i="14"/>
  <c r="AJ528" i="14" s="1"/>
  <c r="AJ529" i="14"/>
  <c r="AJ808" i="14"/>
  <c r="AK935" i="14"/>
  <c r="AX935" i="14"/>
  <c r="O110" i="14"/>
  <c r="AK110" i="14" s="1"/>
  <c r="Y129" i="14"/>
  <c r="AW129" i="14"/>
  <c r="Y769" i="14"/>
  <c r="AW1636" i="14"/>
  <c r="AW1634" i="14" s="1"/>
  <c r="AW1635" i="14"/>
  <c r="Z811" i="14"/>
  <c r="Y76" i="14"/>
  <c r="AW76" i="14"/>
  <c r="Y105" i="14"/>
  <c r="Y103" i="14" s="1"/>
  <c r="AJ127" i="14"/>
  <c r="AW145" i="14"/>
  <c r="AW143" i="14" s="1"/>
  <c r="AW230" i="14"/>
  <c r="Y267" i="14"/>
  <c r="Z370" i="14"/>
  <c r="Z369" i="14" s="1"/>
  <c r="Z365" i="14" s="1"/>
  <c r="AA365" i="14" s="1"/>
  <c r="K44" i="9" s="1"/>
  <c r="O369" i="14"/>
  <c r="O406" i="14"/>
  <c r="AK406" i="14" s="1"/>
  <c r="O407" i="14"/>
  <c r="AW848" i="14"/>
  <c r="AW846" i="14" s="1"/>
  <c r="AX1257" i="14"/>
  <c r="AW1255" i="14"/>
  <c r="AJ1551" i="14"/>
  <c r="AJ1549" i="14" s="1"/>
  <c r="AJ1869" i="14"/>
  <c r="AJ1867" i="14" s="1"/>
  <c r="AJ1870" i="14"/>
  <c r="Y2330" i="14"/>
  <c r="Y2328" i="14"/>
  <c r="AJ76" i="14"/>
  <c r="AW127" i="14"/>
  <c r="Y144" i="14"/>
  <c r="AW232" i="14"/>
  <c r="Y367" i="14"/>
  <c r="Y365" i="14" s="1"/>
  <c r="Y366" i="14"/>
  <c r="Y368" i="14"/>
  <c r="Z650" i="14"/>
  <c r="O827" i="14"/>
  <c r="O826" i="14"/>
  <c r="AX826" i="14" s="1"/>
  <c r="Z935" i="14"/>
  <c r="AW2280" i="14"/>
  <c r="AW2278" i="14" s="1"/>
  <c r="AW2279" i="14"/>
  <c r="O32" i="14"/>
  <c r="AK32" i="14" s="1"/>
  <c r="AJ42" i="14"/>
  <c r="O47" i="14"/>
  <c r="AX47" i="14" s="1"/>
  <c r="AW74" i="14"/>
  <c r="AW104" i="14"/>
  <c r="AW146" i="14"/>
  <c r="AJ146" i="14"/>
  <c r="Y201" i="14"/>
  <c r="Y289" i="14"/>
  <c r="Y287" i="14"/>
  <c r="AW347" i="14"/>
  <c r="AW974" i="14"/>
  <c r="AW973" i="14"/>
  <c r="AW971" i="14" s="1"/>
  <c r="AW972" i="14"/>
  <c r="AW1075" i="14"/>
  <c r="Y2173" i="14"/>
  <c r="Y2171" i="14" s="1"/>
  <c r="Y2172" i="14"/>
  <c r="Z2176" i="14"/>
  <c r="O396" i="14"/>
  <c r="Z396" i="14" s="1"/>
  <c r="AX397" i="14"/>
  <c r="AK466" i="14"/>
  <c r="Y510" i="14"/>
  <c r="Y508" i="14" s="1"/>
  <c r="AW529" i="14"/>
  <c r="AJ1278" i="14"/>
  <c r="Z1663" i="14"/>
  <c r="AW1869" i="14"/>
  <c r="AW1867" i="14" s="1"/>
  <c r="O2031" i="14"/>
  <c r="O2026" i="14"/>
  <c r="Z2026" i="14" s="1"/>
  <c r="AW2247" i="14"/>
  <c r="O2268" i="14"/>
  <c r="Z2268" i="14" s="1"/>
  <c r="O2271" i="14"/>
  <c r="AX2271" i="14" s="1"/>
  <c r="O2269" i="14"/>
  <c r="AK2269" i="14" s="1"/>
  <c r="O2267" i="14"/>
  <c r="AX2267" i="14" s="1"/>
  <c r="O2270" i="14"/>
  <c r="AW367" i="14"/>
  <c r="AW365" i="14" s="1"/>
  <c r="AK370" i="14"/>
  <c r="AK369" i="14" s="1"/>
  <c r="AK365" i="14" s="1"/>
  <c r="AL365" i="14" s="1"/>
  <c r="L44" i="9" s="1"/>
  <c r="Y378" i="14"/>
  <c r="O393" i="14"/>
  <c r="AK393" i="14" s="1"/>
  <c r="AJ403" i="14"/>
  <c r="AJ401" i="14" s="1"/>
  <c r="Y419" i="14"/>
  <c r="Y417" i="14" s="1"/>
  <c r="AJ429" i="14"/>
  <c r="AJ446" i="14"/>
  <c r="O465" i="14"/>
  <c r="AX465" i="14" s="1"/>
  <c r="O493" i="14"/>
  <c r="AX493" i="14" s="1"/>
  <c r="AJ511" i="14"/>
  <c r="O534" i="14"/>
  <c r="AX534" i="14" s="1"/>
  <c r="AW580" i="14"/>
  <c r="AW578" i="14" s="1"/>
  <c r="Y643" i="14"/>
  <c r="Y641" i="14" s="1"/>
  <c r="O665" i="14"/>
  <c r="AK665" i="14" s="1"/>
  <c r="AK666" i="14"/>
  <c r="O711" i="14"/>
  <c r="Z711" i="14" s="1"/>
  <c r="O771" i="14"/>
  <c r="AK771" i="14" s="1"/>
  <c r="AX775" i="14"/>
  <c r="AJ822" i="14"/>
  <c r="AJ820" i="14" s="1"/>
  <c r="O852" i="14"/>
  <c r="AX852" i="14" s="1"/>
  <c r="O857" i="14"/>
  <c r="AX857" i="14" s="1"/>
  <c r="AK870" i="14"/>
  <c r="O884" i="14"/>
  <c r="Z884" i="14" s="1"/>
  <c r="AX888" i="14"/>
  <c r="Y912" i="14"/>
  <c r="O954" i="14"/>
  <c r="AK954" i="14" s="1"/>
  <c r="O1050" i="14"/>
  <c r="Z1050" i="14" s="1"/>
  <c r="O1149" i="14"/>
  <c r="Z1149" i="14" s="1"/>
  <c r="O1148" i="14"/>
  <c r="Z1203" i="14"/>
  <c r="Y1201" i="14"/>
  <c r="AX1558" i="14"/>
  <c r="AK1558" i="14"/>
  <c r="Z1558" i="14"/>
  <c r="Y1636" i="14"/>
  <c r="Y1634" i="14" s="1"/>
  <c r="AW1920" i="14"/>
  <c r="AW1918" i="14" s="1"/>
  <c r="AK2059" i="14"/>
  <c r="AJ2185" i="14"/>
  <c r="O2284" i="14"/>
  <c r="AK2284" i="14" s="1"/>
  <c r="O2283" i="14"/>
  <c r="AK2283" i="14" s="1"/>
  <c r="Y2357" i="14"/>
  <c r="AW2729" i="14"/>
  <c r="Y3446" i="14"/>
  <c r="AK270" i="14"/>
  <c r="AW346" i="14"/>
  <c r="AW344" i="14" s="1"/>
  <c r="Y402" i="14"/>
  <c r="O521" i="14"/>
  <c r="Z521" i="14" s="1"/>
  <c r="Y545" i="14"/>
  <c r="O587" i="14"/>
  <c r="AK587" i="14" s="1"/>
  <c r="AX666" i="14"/>
  <c r="AK682" i="14"/>
  <c r="O684" i="14"/>
  <c r="AX684" i="14" s="1"/>
  <c r="Z793" i="14"/>
  <c r="O869" i="14"/>
  <c r="Z869" i="14" s="1"/>
  <c r="O952" i="14"/>
  <c r="AK952" i="14" s="1"/>
  <c r="Y1073" i="14"/>
  <c r="O1147" i="14"/>
  <c r="Z1147" i="14" s="1"/>
  <c r="Y1295" i="14"/>
  <c r="Y1609" i="14"/>
  <c r="AJ1636" i="14"/>
  <c r="AJ1634" i="14" s="1"/>
  <c r="AJ1743" i="14"/>
  <c r="AJ1741" i="14" s="1"/>
  <c r="AJ1744" i="14"/>
  <c r="AJ1742" i="14"/>
  <c r="AX1766" i="14"/>
  <c r="AX1765" i="14" s="1"/>
  <c r="AX1761" i="14" s="1"/>
  <c r="AY1761" i="14" s="1"/>
  <c r="M189" i="9" s="1"/>
  <c r="Z1766" i="14"/>
  <c r="Z1765" i="14" s="1"/>
  <c r="Z1761" i="14" s="1"/>
  <c r="AA1761" i="14" s="1"/>
  <c r="K189" i="9" s="1"/>
  <c r="Y1819" i="14"/>
  <c r="AW2080" i="14"/>
  <c r="AW3474" i="14"/>
  <c r="AW3472" i="14" s="1"/>
  <c r="Y3488" i="14"/>
  <c r="AJ230" i="14"/>
  <c r="O269" i="14"/>
  <c r="O268" i="14" s="1"/>
  <c r="Z304" i="14"/>
  <c r="AX349" i="14"/>
  <c r="Y376" i="14"/>
  <c r="AW377" i="14"/>
  <c r="AW375" i="14" s="1"/>
  <c r="O395" i="14"/>
  <c r="AJ402" i="14"/>
  <c r="O448" i="14"/>
  <c r="AX448" i="14" s="1"/>
  <c r="AJ463" i="14"/>
  <c r="AJ509" i="14"/>
  <c r="O584" i="14"/>
  <c r="AX584" i="14" s="1"/>
  <c r="O591" i="14"/>
  <c r="O662" i="14"/>
  <c r="AX662" i="14" s="1"/>
  <c r="O667" i="14"/>
  <c r="AX667" i="14" s="1"/>
  <c r="AW677" i="14"/>
  <c r="AW675" i="14" s="1"/>
  <c r="O706" i="14"/>
  <c r="AK706" i="14" s="1"/>
  <c r="O714" i="14"/>
  <c r="AK714" i="14" s="1"/>
  <c r="O774" i="14"/>
  <c r="AX774" i="14" s="1"/>
  <c r="O887" i="14"/>
  <c r="AX887" i="14" s="1"/>
  <c r="O892" i="14"/>
  <c r="AX892" i="14" s="1"/>
  <c r="Y901" i="14"/>
  <c r="O904" i="14"/>
  <c r="AW913" i="14"/>
  <c r="AW911" i="14" s="1"/>
  <c r="AW944" i="14"/>
  <c r="AW942" i="14" s="1"/>
  <c r="AJ993" i="14"/>
  <c r="O1108" i="14"/>
  <c r="AX1108" i="14" s="1"/>
  <c r="O1110" i="14"/>
  <c r="AK1110" i="14" s="1"/>
  <c r="O1113" i="14"/>
  <c r="AK1113" i="14" s="1"/>
  <c r="Y1145" i="14"/>
  <c r="AX1203" i="14"/>
  <c r="AW1607" i="14"/>
  <c r="Y1608" i="14"/>
  <c r="Y1606" i="14" s="1"/>
  <c r="AJ1677" i="14"/>
  <c r="AJ1675" i="14" s="1"/>
  <c r="AJ1678" i="14"/>
  <c r="AJ1676" i="14"/>
  <c r="AJ1779" i="14"/>
  <c r="AW1794" i="14"/>
  <c r="O2061" i="14"/>
  <c r="AK2061" i="14" s="1"/>
  <c r="O2063" i="14"/>
  <c r="AK2063" i="14" s="1"/>
  <c r="O2056" i="14"/>
  <c r="AK2056" i="14" s="1"/>
  <c r="O2060" i="14"/>
  <c r="AK2060" i="14" s="1"/>
  <c r="O2055" i="14"/>
  <c r="AX2055" i="14" s="1"/>
  <c r="O2053" i="14"/>
  <c r="AK2053" i="14" s="1"/>
  <c r="AJ2173" i="14"/>
  <c r="AJ2171" i="14" s="1"/>
  <c r="AJ2220" i="14"/>
  <c r="AJ2218" i="14" s="1"/>
  <c r="AJ2314" i="14"/>
  <c r="AJ2515" i="14"/>
  <c r="AJ2513" i="14" s="1"/>
  <c r="O350" i="14"/>
  <c r="AX350" i="14" s="1"/>
  <c r="Y403" i="14"/>
  <c r="Y401" i="14" s="1"/>
  <c r="O424" i="14"/>
  <c r="Y430" i="14"/>
  <c r="Y509" i="14"/>
  <c r="AW530" i="14"/>
  <c r="AW528" i="14" s="1"/>
  <c r="AW543" i="14"/>
  <c r="Z588" i="14"/>
  <c r="O647" i="14"/>
  <c r="AK647" i="14" s="1"/>
  <c r="Z666" i="14"/>
  <c r="O669" i="14"/>
  <c r="AK669" i="14" s="1"/>
  <c r="Y677" i="14"/>
  <c r="Y675" i="14" s="1"/>
  <c r="O708" i="14"/>
  <c r="AK708" i="14" s="1"/>
  <c r="O710" i="14"/>
  <c r="AX710" i="14" s="1"/>
  <c r="O716" i="14"/>
  <c r="AK716" i="14" s="1"/>
  <c r="AJ740" i="14"/>
  <c r="AJ738" i="14" s="1"/>
  <c r="AW755" i="14"/>
  <c r="AJ866" i="14"/>
  <c r="AJ864" i="14" s="1"/>
  <c r="Y914" i="14"/>
  <c r="O1150" i="14"/>
  <c r="O1557" i="14"/>
  <c r="Z1557" i="14" s="1"/>
  <c r="O1556" i="14"/>
  <c r="AX1556" i="14" s="1"/>
  <c r="O1554" i="14"/>
  <c r="AK1554" i="14" s="1"/>
  <c r="AW1820" i="14"/>
  <c r="AW1818" i="14" s="1"/>
  <c r="AW1819" i="14"/>
  <c r="AW1821" i="14"/>
  <c r="AJ1846" i="14"/>
  <c r="AJ1845" i="14"/>
  <c r="AJ1843" i="14" s="1"/>
  <c r="AJ1844" i="14"/>
  <c r="AK1848" i="14"/>
  <c r="AK1847" i="14" s="1"/>
  <c r="AK1843" i="14" s="1"/>
  <c r="AL1843" i="14" s="1"/>
  <c r="L201" i="9" s="1"/>
  <c r="AW1919" i="14"/>
  <c r="Y2051" i="14"/>
  <c r="Y2050" i="14"/>
  <c r="Y2048" i="14" s="1"/>
  <c r="Y300" i="14"/>
  <c r="Y298" i="14" s="1"/>
  <c r="O394" i="14"/>
  <c r="AW481" i="14"/>
  <c r="O517" i="14"/>
  <c r="Z517" i="14" s="1"/>
  <c r="O583" i="14"/>
  <c r="AX583" i="14" s="1"/>
  <c r="O586" i="14"/>
  <c r="AX586" i="14" s="1"/>
  <c r="O590" i="14"/>
  <c r="Z590" i="14" s="1"/>
  <c r="Y644" i="14"/>
  <c r="O661" i="14"/>
  <c r="Z661" i="14" s="1"/>
  <c r="O664" i="14"/>
  <c r="AK664" i="14" s="1"/>
  <c r="AJ678" i="14"/>
  <c r="O794" i="14"/>
  <c r="Z794" i="14" s="1"/>
  <c r="AK811" i="14"/>
  <c r="AW867" i="14"/>
  <c r="AJ880" i="14"/>
  <c r="AW901" i="14"/>
  <c r="O1046" i="14"/>
  <c r="AK1046" i="14" s="1"/>
  <c r="O1049" i="14"/>
  <c r="AX1049" i="14" s="1"/>
  <c r="Y1075" i="14"/>
  <c r="Y1169" i="14"/>
  <c r="AW1230" i="14"/>
  <c r="AW1228" i="14"/>
  <c r="Y1255" i="14"/>
  <c r="Y1253" i="14"/>
  <c r="Y1298" i="14"/>
  <c r="Y1296" i="14"/>
  <c r="AK1433" i="14"/>
  <c r="AX1456" i="14"/>
  <c r="AK1456" i="14"/>
  <c r="AW1582" i="14"/>
  <c r="AW1580" i="14" s="1"/>
  <c r="Y1723" i="14"/>
  <c r="Y1721" i="14" s="1"/>
  <c r="Y1724" i="14"/>
  <c r="Y1821" i="14"/>
  <c r="AW1844" i="14"/>
  <c r="AX1848" i="14"/>
  <c r="AX1847" i="14" s="1"/>
  <c r="AX1843" i="14" s="1"/>
  <c r="AY1843" i="14" s="1"/>
  <c r="M201" i="9" s="1"/>
  <c r="AK1925" i="14"/>
  <c r="AK2000" i="14"/>
  <c r="AJ1994" i="14"/>
  <c r="AJ1992" i="14" s="1"/>
  <c r="O2030" i="14"/>
  <c r="AK2030" i="14" s="1"/>
  <c r="AJ2131" i="14"/>
  <c r="AJ2157" i="14"/>
  <c r="AJ2155" i="14" s="1"/>
  <c r="AJ2156" i="14"/>
  <c r="AW2298" i="14"/>
  <c r="AW2300" i="14"/>
  <c r="AW2299" i="14"/>
  <c r="AW2297" i="14" s="1"/>
  <c r="O2350" i="14"/>
  <c r="AX2350" i="14" s="1"/>
  <c r="O2348" i="14"/>
  <c r="AX2348" i="14" s="1"/>
  <c r="O2345" i="14"/>
  <c r="AK2345" i="14" s="1"/>
  <c r="AK2374" i="14"/>
  <c r="AJ2371" i="14"/>
  <c r="AJ2369" i="14" s="1"/>
  <c r="AW267" i="14"/>
  <c r="AW289" i="14"/>
  <c r="AJ300" i="14"/>
  <c r="AJ298" i="14" s="1"/>
  <c r="Z397" i="14"/>
  <c r="AW404" i="14"/>
  <c r="AW461" i="14"/>
  <c r="O485" i="14"/>
  <c r="Z485" i="14" s="1"/>
  <c r="Y531" i="14"/>
  <c r="AW579" i="14"/>
  <c r="Y642" i="14"/>
  <c r="Y658" i="14"/>
  <c r="Y656" i="14" s="1"/>
  <c r="Y768" i="14"/>
  <c r="Y766" i="14" s="1"/>
  <c r="O788" i="14"/>
  <c r="O792" i="14"/>
  <c r="AX792" i="14" s="1"/>
  <c r="AK976" i="14"/>
  <c r="AK975" i="14" s="1"/>
  <c r="AK971" i="14" s="1"/>
  <c r="AL971" i="14" s="1"/>
  <c r="L88" i="9" s="1"/>
  <c r="AK1022" i="14"/>
  <c r="O1048" i="14"/>
  <c r="AX1048" i="14" s="1"/>
  <c r="AK1051" i="14"/>
  <c r="AJ1104" i="14"/>
  <c r="O1116" i="14"/>
  <c r="AX1116" i="14" s="1"/>
  <c r="O1118" i="14"/>
  <c r="AK1118" i="14" s="1"/>
  <c r="AJ1167" i="14"/>
  <c r="Y1230" i="14"/>
  <c r="O1282" i="14"/>
  <c r="Z1282" i="14" s="1"/>
  <c r="O1280" i="14"/>
  <c r="AX1280" i="14" s="1"/>
  <c r="O1281" i="14"/>
  <c r="Y1452" i="14"/>
  <c r="Y1450" i="14"/>
  <c r="AW1583" i="14"/>
  <c r="AJ1795" i="14"/>
  <c r="AJ1793" i="14" s="1"/>
  <c r="O1824" i="14"/>
  <c r="Z1824" i="14" s="1"/>
  <c r="O1823" i="14"/>
  <c r="AW1845" i="14"/>
  <c r="AW1843" i="14" s="1"/>
  <c r="Y1994" i="14"/>
  <c r="Y1992" i="14" s="1"/>
  <c r="AW2051" i="14"/>
  <c r="AW2102" i="14"/>
  <c r="AW2100" i="14" s="1"/>
  <c r="O2225" i="14"/>
  <c r="AK2225" i="14" s="1"/>
  <c r="O2231" i="14"/>
  <c r="AX2231" i="14" s="1"/>
  <c r="O2223" i="14"/>
  <c r="Y2247" i="14"/>
  <c r="AJ2265" i="14"/>
  <c r="AJ1942" i="14"/>
  <c r="AJ1940" i="14" s="1"/>
  <c r="AW2131" i="14"/>
  <c r="Y2158" i="14"/>
  <c r="AW2157" i="14"/>
  <c r="AW2155" i="14" s="1"/>
  <c r="AW2186" i="14"/>
  <c r="AW2184" i="14" s="1"/>
  <c r="O3084" i="14"/>
  <c r="Z3084" i="14" s="1"/>
  <c r="O3067" i="14"/>
  <c r="AX3067" i="14" s="1"/>
  <c r="O3083" i="14"/>
  <c r="AX3083" i="14" s="1"/>
  <c r="O3063" i="14"/>
  <c r="Z3063" i="14" s="1"/>
  <c r="Y3514" i="14"/>
  <c r="Y3512" i="14" s="1"/>
  <c r="AW3560" i="14"/>
  <c r="Y1167" i="14"/>
  <c r="O1186" i="14"/>
  <c r="Z1186" i="14" s="1"/>
  <c r="AW1229" i="14"/>
  <c r="AW1227" i="14" s="1"/>
  <c r="O1258" i="14"/>
  <c r="AX1258" i="14" s="1"/>
  <c r="O1260" i="14"/>
  <c r="Z1260" i="14" s="1"/>
  <c r="O1333" i="14"/>
  <c r="Z1333" i="14" s="1"/>
  <c r="O1615" i="14"/>
  <c r="AX1615" i="14" s="1"/>
  <c r="AJ1661" i="14"/>
  <c r="Y1722" i="14"/>
  <c r="AJ1762" i="14"/>
  <c r="O1923" i="14"/>
  <c r="AK1923" i="14" s="1"/>
  <c r="O1926" i="14"/>
  <c r="AX1926" i="14" s="1"/>
  <c r="O1946" i="14"/>
  <c r="AJ1974" i="14"/>
  <c r="O2144" i="14"/>
  <c r="AK2144" i="14" s="1"/>
  <c r="AW2156" i="14"/>
  <c r="Y2186" i="14"/>
  <c r="Y2184" i="14" s="1"/>
  <c r="Y2316" i="14"/>
  <c r="AW2329" i="14"/>
  <c r="AW2327" i="14" s="1"/>
  <c r="AJ2343" i="14"/>
  <c r="AX2349" i="14"/>
  <c r="AK2909" i="14"/>
  <c r="AK2907" i="14" s="1"/>
  <c r="AK2903" i="14" s="1"/>
  <c r="AL2903" i="14" s="1"/>
  <c r="L291" i="9" s="1"/>
  <c r="O2907" i="14"/>
  <c r="Y3196" i="14"/>
  <c r="Y3198" i="14"/>
  <c r="Y3487" i="14"/>
  <c r="Y3485" i="14" s="1"/>
  <c r="O3563" i="14"/>
  <c r="AX3563" i="14" s="1"/>
  <c r="O3564" i="14"/>
  <c r="AX3564" i="14" s="1"/>
  <c r="O3562" i="14"/>
  <c r="Z3562" i="14" s="1"/>
  <c r="AW1168" i="14"/>
  <c r="AW1166" i="14" s="1"/>
  <c r="Y1551" i="14"/>
  <c r="Y1549" i="14" s="1"/>
  <c r="AW1762" i="14"/>
  <c r="Y1778" i="14"/>
  <c r="Y1776" i="14" s="1"/>
  <c r="Y1820" i="14"/>
  <c r="Y1818" i="14" s="1"/>
  <c r="O1847" i="14"/>
  <c r="AJ1896" i="14"/>
  <c r="Y1921" i="14"/>
  <c r="AJ1961" i="14"/>
  <c r="AW1974" i="14"/>
  <c r="Y2103" i="14"/>
  <c r="AK2145" i="14"/>
  <c r="O2140" i="14"/>
  <c r="AK2140" i="14" s="1"/>
  <c r="AX2176" i="14"/>
  <c r="AW2371" i="14"/>
  <c r="AW2369" i="14" s="1"/>
  <c r="AW2400" i="14"/>
  <c r="AW2398" i="14" s="1"/>
  <c r="Y3029" i="14"/>
  <c r="Y3027" i="14" s="1"/>
  <c r="Y3030" i="14"/>
  <c r="O3379" i="14"/>
  <c r="Z3379" i="14" s="1"/>
  <c r="O3380" i="14"/>
  <c r="AX3380" i="14" s="1"/>
  <c r="O3378" i="14"/>
  <c r="AX3378" i="14" s="1"/>
  <c r="AW3430" i="14"/>
  <c r="AW3428" i="14" s="1"/>
  <c r="AJ3622" i="14"/>
  <c r="AJ3620" i="14"/>
  <c r="AW1241" i="14"/>
  <c r="AW1239" i="14" s="1"/>
  <c r="AW1296" i="14"/>
  <c r="Z1335" i="14"/>
  <c r="AJ1358" i="14"/>
  <c r="AJ1356" i="14" s="1"/>
  <c r="AW1400" i="14"/>
  <c r="AW1398" i="14" s="1"/>
  <c r="AJ1583" i="14"/>
  <c r="O1641" i="14"/>
  <c r="AX1641" i="14" s="1"/>
  <c r="AJ1691" i="14"/>
  <c r="AW1723" i="14"/>
  <c r="AW1721" i="14" s="1"/>
  <c r="AJ1777" i="14"/>
  <c r="Y1795" i="14"/>
  <c r="Y1793" i="14" s="1"/>
  <c r="AW1921" i="14"/>
  <c r="Y1960" i="14"/>
  <c r="Y1958" i="14" s="1"/>
  <c r="O1999" i="14"/>
  <c r="AX1999" i="14" s="1"/>
  <c r="AJ2022" i="14"/>
  <c r="AJ2080" i="14"/>
  <c r="O2136" i="14"/>
  <c r="AK2136" i="14" s="1"/>
  <c r="O2177" i="14"/>
  <c r="AX2177" i="14" s="1"/>
  <c r="O2197" i="14"/>
  <c r="AK2197" i="14" s="1"/>
  <c r="O2207" i="14"/>
  <c r="AK2207" i="14" s="1"/>
  <c r="O2304" i="14"/>
  <c r="AK2304" i="14" s="1"/>
  <c r="AJ2359" i="14"/>
  <c r="AW2372" i="14"/>
  <c r="AW2401" i="14"/>
  <c r="AK2428" i="14"/>
  <c r="AW2607" i="14"/>
  <c r="AW2674" i="14"/>
  <c r="Y3531" i="14"/>
  <c r="Y3529" i="14" s="1"/>
  <c r="Y3530" i="14"/>
  <c r="Y1401" i="14"/>
  <c r="AW1551" i="14"/>
  <c r="AW1549" i="14" s="1"/>
  <c r="AW1691" i="14"/>
  <c r="AJ1778" i="14"/>
  <c r="AJ1776" i="14" s="1"/>
  <c r="AK1799" i="14"/>
  <c r="AJ1821" i="14"/>
  <c r="AJ1868" i="14"/>
  <c r="Y1895" i="14"/>
  <c r="Y1893" i="14" s="1"/>
  <c r="AJ1943" i="14"/>
  <c r="AJ1995" i="14"/>
  <c r="Y2156" i="14"/>
  <c r="AW2219" i="14"/>
  <c r="Y2249" i="14"/>
  <c r="AW2249" i="14"/>
  <c r="Y2300" i="14"/>
  <c r="AK2361" i="14"/>
  <c r="O2376" i="14"/>
  <c r="AK2376" i="14" s="1"/>
  <c r="O2426" i="14"/>
  <c r="AK2426" i="14" s="1"/>
  <c r="O2420" i="14"/>
  <c r="AK2420" i="14" s="1"/>
  <c r="O2427" i="14"/>
  <c r="AX2427" i="14" s="1"/>
  <c r="O2425" i="14"/>
  <c r="AK2425" i="14" s="1"/>
  <c r="O2423" i="14"/>
  <c r="O2421" i="14"/>
  <c r="AX2421" i="14" s="1"/>
  <c r="O2424" i="14"/>
  <c r="AK2424" i="14" s="1"/>
  <c r="O2419" i="14"/>
  <c r="AX2419" i="14" s="1"/>
  <c r="O2417" i="14"/>
  <c r="AX2417" i="14" s="1"/>
  <c r="AW2471" i="14"/>
  <c r="AW2469" i="14" s="1"/>
  <c r="AW2470" i="14"/>
  <c r="Y2750" i="14"/>
  <c r="AJ2861" i="14"/>
  <c r="AW2905" i="14"/>
  <c r="AW2903" i="14" s="1"/>
  <c r="AW2904" i="14"/>
  <c r="AX2909" i="14"/>
  <c r="AX2907" i="14" s="1"/>
  <c r="AX2903" i="14" s="1"/>
  <c r="AY2903" i="14" s="1"/>
  <c r="M291" i="9" s="1"/>
  <c r="AW2906" i="14"/>
  <c r="O3075" i="14"/>
  <c r="AX3075" i="14" s="1"/>
  <c r="AX3119" i="14"/>
  <c r="AK3119" i="14"/>
  <c r="AJ3296" i="14"/>
  <c r="AJ3294" i="14" s="1"/>
  <c r="Y3532" i="14"/>
  <c r="AW3559" i="14"/>
  <c r="AW3557" i="14" s="1"/>
  <c r="AJ1211" i="14"/>
  <c r="Z1257" i="14"/>
  <c r="O1317" i="14"/>
  <c r="AX1317" i="14" s="1"/>
  <c r="O1332" i="14"/>
  <c r="AX1332" i="14" s="1"/>
  <c r="AW1330" i="14"/>
  <c r="Y1400" i="14"/>
  <c r="Y1398" i="14" s="1"/>
  <c r="Y1552" i="14"/>
  <c r="Y1582" i="14"/>
  <c r="Y1580" i="14" s="1"/>
  <c r="AW1608" i="14"/>
  <c r="AW1606" i="14" s="1"/>
  <c r="O1726" i="14"/>
  <c r="AX1726" i="14" s="1"/>
  <c r="Y1744" i="14"/>
  <c r="AX1799" i="14"/>
  <c r="Y1870" i="14"/>
  <c r="AJ1895" i="14"/>
  <c r="AJ1893" i="14" s="1"/>
  <c r="AX1900" i="14"/>
  <c r="Y1919" i="14"/>
  <c r="Y1942" i="14"/>
  <c r="Y1940" i="14" s="1"/>
  <c r="AJ1960" i="14"/>
  <c r="AJ1958" i="14" s="1"/>
  <c r="O2007" i="14"/>
  <c r="AK2007" i="14" s="1"/>
  <c r="AW2022" i="14"/>
  <c r="Y2157" i="14"/>
  <c r="Y2155" i="14" s="1"/>
  <c r="AJ2186" i="14"/>
  <c r="AJ2184" i="14" s="1"/>
  <c r="Y2187" i="14"/>
  <c r="O2210" i="14"/>
  <c r="AX2210" i="14" s="1"/>
  <c r="AJ2316" i="14"/>
  <c r="O2332" i="14"/>
  <c r="AK2332" i="14" s="1"/>
  <c r="AJ2341" i="14"/>
  <c r="Y2372" i="14"/>
  <c r="Y2401" i="14"/>
  <c r="Y2415" i="14"/>
  <c r="Y2455" i="14"/>
  <c r="AX2586" i="14"/>
  <c r="AK2586" i="14"/>
  <c r="AW2609" i="14"/>
  <c r="AW2984" i="14"/>
  <c r="AJ3148" i="14"/>
  <c r="AK3255" i="14"/>
  <c r="O3625" i="14"/>
  <c r="AX3625" i="14" s="1"/>
  <c r="O3624" i="14"/>
  <c r="AX3624" i="14" s="1"/>
  <c r="AJ2438" i="14"/>
  <c r="AJ2436" i="14" s="1"/>
  <c r="O2445" i="14"/>
  <c r="AK2445" i="14" s="1"/>
  <c r="O2492" i="14"/>
  <c r="AK2492" i="14" s="1"/>
  <c r="AK2532" i="14"/>
  <c r="O2549" i="14"/>
  <c r="AX2549" i="14" s="1"/>
  <c r="O2576" i="14"/>
  <c r="AX2576" i="14" s="1"/>
  <c r="Y2609" i="14"/>
  <c r="AX2624" i="14"/>
  <c r="AJ2646" i="14"/>
  <c r="AJ2644" i="14" s="1"/>
  <c r="AX2651" i="14"/>
  <c r="O2736" i="14"/>
  <c r="AX2736" i="14" s="1"/>
  <c r="Y2791" i="14"/>
  <c r="Y2789" i="14" s="1"/>
  <c r="AW2808" i="14"/>
  <c r="AW2806" i="14" s="1"/>
  <c r="AW2839" i="14"/>
  <c r="O2989" i="14"/>
  <c r="AK2989" i="14" s="1"/>
  <c r="O3005" i="14"/>
  <c r="AK3005" i="14" s="1"/>
  <c r="O3021" i="14"/>
  <c r="AK3021" i="14" s="1"/>
  <c r="O3051" i="14"/>
  <c r="AK3051" i="14" s="1"/>
  <c r="O3116" i="14"/>
  <c r="AX3116" i="14" s="1"/>
  <c r="O3118" i="14"/>
  <c r="Y3150" i="14"/>
  <c r="AX3204" i="14"/>
  <c r="Y3253" i="14"/>
  <c r="Y3278" i="14"/>
  <c r="Y3276" i="14" s="1"/>
  <c r="O3409" i="14"/>
  <c r="Y3418" i="14"/>
  <c r="O3435" i="14"/>
  <c r="AX3435" i="14" s="1"/>
  <c r="O3437" i="14"/>
  <c r="AX3437" i="14" s="1"/>
  <c r="AW3488" i="14"/>
  <c r="O2583" i="14"/>
  <c r="AK2583" i="14" s="1"/>
  <c r="AW2939" i="14"/>
  <c r="AJ3014" i="14"/>
  <c r="AJ3012" i="14" s="1"/>
  <c r="Y3128" i="14"/>
  <c r="AX3208" i="14"/>
  <c r="AX3255" i="14"/>
  <c r="Y3486" i="14"/>
  <c r="AX3549" i="14"/>
  <c r="O2592" i="14"/>
  <c r="O2623" i="14"/>
  <c r="AX2623" i="14" s="1"/>
  <c r="O2650" i="14"/>
  <c r="AX2650" i="14" s="1"/>
  <c r="AX2666" i="14"/>
  <c r="Y2673" i="14"/>
  <c r="Y2671" i="14" s="1"/>
  <c r="AW2688" i="14"/>
  <c r="AW2686" i="14" s="1"/>
  <c r="O2717" i="14"/>
  <c r="AK2717" i="14" s="1"/>
  <c r="O2719" i="14"/>
  <c r="AK2750" i="14"/>
  <c r="O2776" i="14"/>
  <c r="AK2776" i="14" s="1"/>
  <c r="AJ2791" i="14"/>
  <c r="AJ2789" i="14" s="1"/>
  <c r="Y2904" i="14"/>
  <c r="O2945" i="14"/>
  <c r="Z2945" i="14" s="1"/>
  <c r="O2971" i="14"/>
  <c r="AK2971" i="14" s="1"/>
  <c r="O2986" i="14"/>
  <c r="AJ3002" i="14"/>
  <c r="AJ3000" i="14" s="1"/>
  <c r="AJ3013" i="14"/>
  <c r="AJ3042" i="14"/>
  <c r="AJ3040" i="14" s="1"/>
  <c r="O3115" i="14"/>
  <c r="AX3115" i="14" s="1"/>
  <c r="AJ3112" i="14"/>
  <c r="AJ3110" i="14" s="1"/>
  <c r="AX3130" i="14"/>
  <c r="AX3129" i="14" s="1"/>
  <c r="AX3125" i="14" s="1"/>
  <c r="AY3125" i="14" s="1"/>
  <c r="M310" i="9" s="1"/>
  <c r="AW3148" i="14"/>
  <c r="O3190" i="14"/>
  <c r="Y3238" i="14"/>
  <c r="AK3242" i="14"/>
  <c r="AW3253" i="14"/>
  <c r="O3256" i="14"/>
  <c r="AK3256" i="14" s="1"/>
  <c r="AW3295" i="14"/>
  <c r="O3305" i="14"/>
  <c r="AK3305" i="14" s="1"/>
  <c r="Z3323" i="14"/>
  <c r="O3325" i="14"/>
  <c r="AX3325" i="14" s="1"/>
  <c r="O3365" i="14"/>
  <c r="AX3365" i="14" s="1"/>
  <c r="AJ3460" i="14"/>
  <c r="O3493" i="14"/>
  <c r="AX3493" i="14" s="1"/>
  <c r="Y3544" i="14"/>
  <c r="Y3542" i="14" s="1"/>
  <c r="AW3545" i="14"/>
  <c r="AW3558" i="14"/>
  <c r="AJ3560" i="14"/>
  <c r="O3578" i="14"/>
  <c r="O3598" i="14"/>
  <c r="AK3598" i="14" s="1"/>
  <c r="O3612" i="14"/>
  <c r="AX3613" i="14"/>
  <c r="AJ3621" i="14"/>
  <c r="AJ3619" i="14" s="1"/>
  <c r="O3649" i="14"/>
  <c r="AX3649" i="14" s="1"/>
  <c r="Z2428" i="14"/>
  <c r="Y2454" i="14"/>
  <c r="Y2452" i="14" s="1"/>
  <c r="AJ2526" i="14"/>
  <c r="AX2535" i="14"/>
  <c r="AW2547" i="14"/>
  <c r="O2594" i="14"/>
  <c r="AX2594" i="14" s="1"/>
  <c r="AK2624" i="14"/>
  <c r="O2615" i="14"/>
  <c r="AX2615" i="14" s="1"/>
  <c r="O2617" i="14"/>
  <c r="Z2617" i="14" s="1"/>
  <c r="O2619" i="14"/>
  <c r="AJ2825" i="14"/>
  <c r="AJ2904" i="14"/>
  <c r="O2988" i="14"/>
  <c r="AK2988" i="14" s="1"/>
  <c r="AW3002" i="14"/>
  <c r="AW3000" i="14" s="1"/>
  <c r="O3018" i="14"/>
  <c r="AX3018" i="14" s="1"/>
  <c r="Y3028" i="14"/>
  <c r="AW3041" i="14"/>
  <c r="Y3164" i="14"/>
  <c r="Y3162" i="14" s="1"/>
  <c r="AJ3198" i="14"/>
  <c r="AJ3238" i="14"/>
  <c r="O3301" i="14"/>
  <c r="AK3301" i="14" s="1"/>
  <c r="O3303" i="14"/>
  <c r="AX3303" i="14" s="1"/>
  <c r="AJ3358" i="14"/>
  <c r="Y3390" i="14"/>
  <c r="Y3388" i="14" s="1"/>
  <c r="Z3478" i="14"/>
  <c r="AW3473" i="14"/>
  <c r="O3519" i="14"/>
  <c r="AK3519" i="14" s="1"/>
  <c r="Z3549" i="14"/>
  <c r="AW3591" i="14"/>
  <c r="Y3591" i="14"/>
  <c r="AW2414" i="14"/>
  <c r="AW2412" i="14" s="1"/>
  <c r="AX2459" i="14"/>
  <c r="AJ2545" i="14"/>
  <c r="Y2547" i="14"/>
  <c r="Y2557" i="14"/>
  <c r="O2575" i="14"/>
  <c r="AK2575" i="14" s="1"/>
  <c r="O2611" i="14"/>
  <c r="AK2611" i="14" s="1"/>
  <c r="AJ2645" i="14"/>
  <c r="Z2704" i="14"/>
  <c r="Z2703" i="14" s="1"/>
  <c r="Z2699" i="14" s="1"/>
  <c r="AA2699" i="14" s="1"/>
  <c r="K270" i="9" s="1"/>
  <c r="AJ2713" i="14"/>
  <c r="AJ2826" i="14"/>
  <c r="AX2830" i="14"/>
  <c r="AX2829" i="14" s="1"/>
  <c r="AX2825" i="14" s="1"/>
  <c r="AY2825" i="14" s="1"/>
  <c r="M283" i="9" s="1"/>
  <c r="AW2860" i="14"/>
  <c r="AW2858" i="14" s="1"/>
  <c r="AW2940" i="14"/>
  <c r="AW2938" i="14" s="1"/>
  <c r="O2990" i="14"/>
  <c r="Z2990" i="14" s="1"/>
  <c r="O3006" i="14"/>
  <c r="Z3006" i="14" s="1"/>
  <c r="O3020" i="14"/>
  <c r="AX3020" i="14" s="1"/>
  <c r="O3022" i="14"/>
  <c r="Z3022" i="14" s="1"/>
  <c r="O3050" i="14"/>
  <c r="AX3050" i="14" s="1"/>
  <c r="O3117" i="14"/>
  <c r="AX3117" i="14" s="1"/>
  <c r="O3152" i="14"/>
  <c r="AX3152" i="14" s="1"/>
  <c r="O3172" i="14"/>
  <c r="Z3172" i="14" s="1"/>
  <c r="AJ3228" i="14"/>
  <c r="AJ3226" i="14" s="1"/>
  <c r="Z3281" i="14"/>
  <c r="Y3320" i="14"/>
  <c r="Y3318" i="14" s="1"/>
  <c r="AW3319" i="14"/>
  <c r="AJ3321" i="14"/>
  <c r="O3408" i="14"/>
  <c r="AX3408" i="14" s="1"/>
  <c r="AW3429" i="14"/>
  <c r="AJ3461" i="14"/>
  <c r="AJ3459" i="14" s="1"/>
  <c r="O3477" i="14"/>
  <c r="AK3477" i="14" s="1"/>
  <c r="O3479" i="14"/>
  <c r="AK3479" i="14" s="1"/>
  <c r="O3492" i="14"/>
  <c r="Z3495" i="14"/>
  <c r="AK3600" i="14"/>
  <c r="Z2507" i="14"/>
  <c r="Z2506" i="14" s="1"/>
  <c r="Z2502" i="14" s="1"/>
  <c r="AA2502" i="14" s="1"/>
  <c r="K258" i="9" s="1"/>
  <c r="O2520" i="14"/>
  <c r="AK2520" i="14" s="1"/>
  <c r="O2582" i="14"/>
  <c r="Z2582" i="14" s="1"/>
  <c r="O2584" i="14"/>
  <c r="AX2584" i="14" s="1"/>
  <c r="AW2657" i="14"/>
  <c r="AJ2688" i="14"/>
  <c r="AJ2686" i="14" s="1"/>
  <c r="Y2700" i="14"/>
  <c r="AW2715" i="14"/>
  <c r="O2773" i="14"/>
  <c r="AK2773" i="14" s="1"/>
  <c r="O2779" i="14"/>
  <c r="AK2779" i="14" s="1"/>
  <c r="O2994" i="14"/>
  <c r="AX2994" i="14" s="1"/>
  <c r="AK3130" i="14"/>
  <c r="AK3129" i="14" s="1"/>
  <c r="AK3125" i="14" s="1"/>
  <c r="AL3125" i="14" s="1"/>
  <c r="L310" i="9" s="1"/>
  <c r="AW3137" i="14"/>
  <c r="AW3135" i="14" s="1"/>
  <c r="O3176" i="14"/>
  <c r="AX3176" i="14" s="1"/>
  <c r="AJ3186" i="14"/>
  <c r="AJ3217" i="14"/>
  <c r="AJ3239" i="14"/>
  <c r="AJ3237" i="14" s="1"/>
  <c r="AJ3279" i="14"/>
  <c r="AJ3448" i="14"/>
  <c r="Y3474" i="14"/>
  <c r="Y3472" i="14" s="1"/>
  <c r="AW3532" i="14"/>
  <c r="AK3549" i="14"/>
  <c r="AX3600" i="14"/>
  <c r="AW2415" i="14"/>
  <c r="AX2428" i="14"/>
  <c r="O2441" i="14"/>
  <c r="AK2441" i="14" s="1"/>
  <c r="O2458" i="14"/>
  <c r="AK2458" i="14" s="1"/>
  <c r="AX2475" i="14"/>
  <c r="AW2487" i="14"/>
  <c r="O2493" i="14"/>
  <c r="AX2493" i="14" s="1"/>
  <c r="O2495" i="14"/>
  <c r="Y2516" i="14"/>
  <c r="AJ2546" i="14"/>
  <c r="AJ2544" i="14" s="1"/>
  <c r="Y2558" i="14"/>
  <c r="Y2556" i="14" s="1"/>
  <c r="AK2651" i="14"/>
  <c r="O2775" i="14"/>
  <c r="AX2775" i="14" s="1"/>
  <c r="AW2922" i="14"/>
  <c r="AW2920" i="14" s="1"/>
  <c r="AW2965" i="14"/>
  <c r="AW2982" i="14"/>
  <c r="O2992" i="14"/>
  <c r="AK2992" i="14" s="1"/>
  <c r="AJ3015" i="14"/>
  <c r="O3032" i="14"/>
  <c r="AX3032" i="14" s="1"/>
  <c r="AW3164" i="14"/>
  <c r="AW3162" i="14" s="1"/>
  <c r="Y3376" i="14"/>
  <c r="AJ3417" i="14"/>
  <c r="AJ3415" i="14" s="1"/>
  <c r="Y3448" i="14"/>
  <c r="O3643" i="14"/>
  <c r="AX3643" i="14" s="1"/>
  <c r="Z3650" i="14"/>
  <c r="Y128" i="15"/>
  <c r="Y126" i="15" s="1"/>
  <c r="AK135" i="15"/>
  <c r="AK215" i="15"/>
  <c r="AK214" i="15" s="1"/>
  <c r="AK210" i="15" s="1"/>
  <c r="AL210" i="15" s="1"/>
  <c r="O27" i="9" s="1"/>
  <c r="Y40" i="15"/>
  <c r="Z45" i="15"/>
  <c r="AJ75" i="15"/>
  <c r="AJ73" i="15" s="1"/>
  <c r="AJ104" i="15"/>
  <c r="AK45" i="15"/>
  <c r="AW74" i="15"/>
  <c r="AK249" i="15"/>
  <c r="AX362" i="15"/>
  <c r="AX361" i="15" s="1"/>
  <c r="AX357" i="15" s="1"/>
  <c r="AY357" i="15" s="1"/>
  <c r="P44" i="9" s="1"/>
  <c r="Z398" i="15"/>
  <c r="AX398" i="15"/>
  <c r="O424" i="15"/>
  <c r="Z425" i="15"/>
  <c r="Z424" i="15" s="1"/>
  <c r="AX425" i="15"/>
  <c r="AX424" i="15" s="1"/>
  <c r="AX457" i="15"/>
  <c r="Z31" i="15"/>
  <c r="Y27" i="15"/>
  <c r="O82" i="15"/>
  <c r="O78" i="15"/>
  <c r="AK78" i="15" s="1"/>
  <c r="O79" i="15"/>
  <c r="AK79" i="15" s="1"/>
  <c r="O81" i="15"/>
  <c r="AX81" i="15" s="1"/>
  <c r="Y76" i="15"/>
  <c r="Y127" i="15"/>
  <c r="Y129" i="15"/>
  <c r="AW146" i="15"/>
  <c r="AW145" i="15"/>
  <c r="AW143" i="15" s="1"/>
  <c r="AW144" i="15"/>
  <c r="AX249" i="15"/>
  <c r="Z249" i="15"/>
  <c r="Y29" i="15"/>
  <c r="AJ28" i="15"/>
  <c r="AJ26" i="15" s="1"/>
  <c r="AK31" i="15"/>
  <c r="Y41" i="15"/>
  <c r="Y39" i="15" s="1"/>
  <c r="O83" i="15"/>
  <c r="AK83" i="15" s="1"/>
  <c r="AJ105" i="15"/>
  <c r="AJ103" i="15" s="1"/>
  <c r="AJ106" i="15"/>
  <c r="AK398" i="15"/>
  <c r="AK425" i="15"/>
  <c r="AK424" i="15" s="1"/>
  <c r="AX31" i="15"/>
  <c r="AW29" i="15"/>
  <c r="AW75" i="15"/>
  <c r="AW73" i="15" s="1"/>
  <c r="AX613" i="15"/>
  <c r="AK613" i="15"/>
  <c r="Z613" i="15"/>
  <c r="O33" i="15"/>
  <c r="Z33" i="15" s="1"/>
  <c r="O34" i="15"/>
  <c r="AK34" i="15" s="1"/>
  <c r="O32" i="15"/>
  <c r="Z32" i="15" s="1"/>
  <c r="O80" i="15"/>
  <c r="AX197" i="15"/>
  <c r="AW42" i="15"/>
  <c r="AW41" i="15"/>
  <c r="AW39" i="15" s="1"/>
  <c r="Y74" i="15"/>
  <c r="AJ76" i="15"/>
  <c r="Z135" i="15"/>
  <c r="Y75" i="15"/>
  <c r="Y73" i="15" s="1"/>
  <c r="O134" i="15"/>
  <c r="AX134" i="15" s="1"/>
  <c r="O152" i="15"/>
  <c r="AX152" i="15" s="1"/>
  <c r="O167" i="15"/>
  <c r="AK167" i="15" s="1"/>
  <c r="O175" i="15"/>
  <c r="AX175" i="15" s="1"/>
  <c r="Y193" i="15"/>
  <c r="AW195" i="15"/>
  <c r="Z197" i="15"/>
  <c r="Y213" i="15"/>
  <c r="Y222" i="15"/>
  <c r="AW224" i="15"/>
  <c r="O232" i="15"/>
  <c r="AX232" i="15" s="1"/>
  <c r="O240" i="15"/>
  <c r="AK240" i="15" s="1"/>
  <c r="O248" i="15"/>
  <c r="AX248" i="15" s="1"/>
  <c r="AJ258" i="15"/>
  <c r="AJ256" i="15" s="1"/>
  <c r="AJ281" i="15"/>
  <c r="AJ291" i="15"/>
  <c r="Y339" i="15"/>
  <c r="Y358" i="15"/>
  <c r="AW360" i="15"/>
  <c r="Z362" i="15"/>
  <c r="Z361" i="15" s="1"/>
  <c r="Z357" i="15" s="1"/>
  <c r="AA357" i="15" s="1"/>
  <c r="N44" i="9" s="1"/>
  <c r="AW368" i="15"/>
  <c r="AK372" i="15"/>
  <c r="AW382" i="15"/>
  <c r="AW380" i="15" s="1"/>
  <c r="AW410" i="15"/>
  <c r="AK414" i="15"/>
  <c r="AJ436" i="15"/>
  <c r="AK441" i="15"/>
  <c r="Y453" i="15"/>
  <c r="AW455" i="15"/>
  <c r="Z457" i="15"/>
  <c r="Y473" i="15"/>
  <c r="AW475" i="15"/>
  <c r="O483" i="15"/>
  <c r="AX483" i="15" s="1"/>
  <c r="Y503" i="15"/>
  <c r="AJ501" i="15"/>
  <c r="AW523" i="15"/>
  <c r="Y537" i="15"/>
  <c r="AJ536" i="15"/>
  <c r="AJ534" i="15" s="1"/>
  <c r="AJ573" i="15"/>
  <c r="AW599" i="15"/>
  <c r="AW598" i="15"/>
  <c r="AW596" i="15" s="1"/>
  <c r="O605" i="15"/>
  <c r="O621" i="15"/>
  <c r="AK639" i="15"/>
  <c r="AK705" i="15"/>
  <c r="AK726" i="15"/>
  <c r="AK725" i="15" s="1"/>
  <c r="AK721" i="15" s="1"/>
  <c r="AL721" i="15" s="1"/>
  <c r="O72" i="9" s="1"/>
  <c r="O725" i="15"/>
  <c r="AK794" i="15"/>
  <c r="AX805" i="15"/>
  <c r="Z897" i="15"/>
  <c r="O231" i="15"/>
  <c r="AK231" i="15" s="1"/>
  <c r="O239" i="15"/>
  <c r="AK239" i="15" s="1"/>
  <c r="O247" i="15"/>
  <c r="AK247" i="15" s="1"/>
  <c r="O482" i="15"/>
  <c r="AK482" i="15" s="1"/>
  <c r="AJ550" i="15"/>
  <c r="O581" i="15"/>
  <c r="AX581" i="15" s="1"/>
  <c r="O584" i="15"/>
  <c r="AK584" i="15" s="1"/>
  <c r="O577" i="15"/>
  <c r="AX577" i="15" s="1"/>
  <c r="AW573" i="15"/>
  <c r="AX836" i="15"/>
  <c r="Z836" i="15"/>
  <c r="AX936" i="15"/>
  <c r="AK936" i="15"/>
  <c r="Z936" i="15"/>
  <c r="AJ42" i="15"/>
  <c r="O132" i="15"/>
  <c r="AK132" i="15" s="1"/>
  <c r="O150" i="15"/>
  <c r="AX150" i="15" s="1"/>
  <c r="O165" i="15"/>
  <c r="AX165" i="15" s="1"/>
  <c r="O173" i="15"/>
  <c r="AX173" i="15" s="1"/>
  <c r="AW193" i="15"/>
  <c r="AK197" i="15"/>
  <c r="O201" i="15"/>
  <c r="Z201" i="15" s="1"/>
  <c r="Y211" i="15"/>
  <c r="AW213" i="15"/>
  <c r="Z215" i="15"/>
  <c r="Z214" i="15" s="1"/>
  <c r="Z210" i="15" s="1"/>
  <c r="AA210" i="15" s="1"/>
  <c r="N27" i="9" s="1"/>
  <c r="AW222" i="15"/>
  <c r="O230" i="15"/>
  <c r="AK230" i="15" s="1"/>
  <c r="O238" i="15"/>
  <c r="AX238" i="15" s="1"/>
  <c r="O246" i="15"/>
  <c r="AK246" i="15" s="1"/>
  <c r="Y292" i="15"/>
  <c r="Y290" i="15" s="1"/>
  <c r="Y337" i="15"/>
  <c r="AW339" i="15"/>
  <c r="Z341" i="15"/>
  <c r="AK362" i="15"/>
  <c r="AK361" i="15" s="1"/>
  <c r="AK357" i="15" s="1"/>
  <c r="AL357" i="15" s="1"/>
  <c r="O44" i="9" s="1"/>
  <c r="AX372" i="15"/>
  <c r="AJ383" i="15"/>
  <c r="AK388" i="15"/>
  <c r="O399" i="15"/>
  <c r="Z399" i="15" s="1"/>
  <c r="AX414" i="15"/>
  <c r="O416" i="15"/>
  <c r="Z416" i="15" s="1"/>
  <c r="AW422" i="15"/>
  <c r="Y437" i="15"/>
  <c r="Y435" i="15" s="1"/>
  <c r="AX441" i="15"/>
  <c r="AW453" i="15"/>
  <c r="AK457" i="15"/>
  <c r="AW473" i="15"/>
  <c r="O481" i="15"/>
  <c r="AK481" i="15" s="1"/>
  <c r="AW503" i="15"/>
  <c r="AW537" i="15"/>
  <c r="AJ552" i="15"/>
  <c r="O576" i="15"/>
  <c r="AK576" i="15" s="1"/>
  <c r="O580" i="15"/>
  <c r="AK580" i="15" s="1"/>
  <c r="AK738" i="15"/>
  <c r="AK836" i="15"/>
  <c r="AK885" i="15"/>
  <c r="AK884" i="15" s="1"/>
  <c r="AK880" i="15" s="1"/>
  <c r="AL880" i="15" s="1"/>
  <c r="O82" i="9" s="1"/>
  <c r="O884" i="15"/>
  <c r="Z885" i="15"/>
  <c r="Z884" i="15" s="1"/>
  <c r="Z880" i="15" s="1"/>
  <c r="AA880" i="15" s="1"/>
  <c r="N82" i="9" s="1"/>
  <c r="AX885" i="15"/>
  <c r="AX884" i="15" s="1"/>
  <c r="AX880" i="15" s="1"/>
  <c r="AY880" i="15" s="1"/>
  <c r="P82" i="9" s="1"/>
  <c r="O131" i="15"/>
  <c r="O149" i="15"/>
  <c r="AK149" i="15" s="1"/>
  <c r="O164" i="15"/>
  <c r="AK164" i="15" s="1"/>
  <c r="O172" i="15"/>
  <c r="AK172" i="15" s="1"/>
  <c r="O180" i="15"/>
  <c r="AK180" i="15" s="1"/>
  <c r="O200" i="15"/>
  <c r="AK200" i="15" s="1"/>
  <c r="O229" i="15"/>
  <c r="O237" i="15"/>
  <c r="O245" i="15"/>
  <c r="AK245" i="15" s="1"/>
  <c r="AJ259" i="15"/>
  <c r="AJ337" i="15"/>
  <c r="AW369" i="15"/>
  <c r="AW367" i="15" s="1"/>
  <c r="O373" i="15"/>
  <c r="O371" i="15" s="1"/>
  <c r="Y381" i="15"/>
  <c r="AW383" i="15"/>
  <c r="AW411" i="15"/>
  <c r="AW409" i="15" s="1"/>
  <c r="O415" i="15"/>
  <c r="AK415" i="15" s="1"/>
  <c r="Y423" i="15"/>
  <c r="O480" i="15"/>
  <c r="AK480" i="15" s="1"/>
  <c r="O487" i="15"/>
  <c r="AK487" i="15" s="1"/>
  <c r="O540" i="15"/>
  <c r="AW552" i="15"/>
  <c r="Z956" i="15"/>
  <c r="Z955" i="15" s="1"/>
  <c r="Z951" i="15" s="1"/>
  <c r="AA951" i="15" s="1"/>
  <c r="N88" i="9" s="1"/>
  <c r="O955" i="15"/>
  <c r="AJ40" i="15"/>
  <c r="AJ129" i="15"/>
  <c r="Y146" i="15"/>
  <c r="O148" i="15"/>
  <c r="Z148" i="15" s="1"/>
  <c r="O163" i="15"/>
  <c r="AK163" i="15" s="1"/>
  <c r="O171" i="15"/>
  <c r="Z171" i="15" s="1"/>
  <c r="O179" i="15"/>
  <c r="Z179" i="15" s="1"/>
  <c r="AJ194" i="15"/>
  <c r="AJ192" i="15" s="1"/>
  <c r="O199" i="15"/>
  <c r="AK199" i="15" s="1"/>
  <c r="AW211" i="15"/>
  <c r="AJ223" i="15"/>
  <c r="AJ221" i="15" s="1"/>
  <c r="O228" i="15"/>
  <c r="Z228" i="15" s="1"/>
  <c r="O236" i="15"/>
  <c r="Z236" i="15" s="1"/>
  <c r="O244" i="15"/>
  <c r="AK244" i="15" s="1"/>
  <c r="O252" i="15"/>
  <c r="AX252" i="15" s="1"/>
  <c r="Y257" i="15"/>
  <c r="AW337" i="15"/>
  <c r="AJ359" i="15"/>
  <c r="AJ357" i="15" s="1"/>
  <c r="Y370" i="15"/>
  <c r="AJ381" i="15"/>
  <c r="AJ396" i="15"/>
  <c r="Y412" i="15"/>
  <c r="AJ423" i="15"/>
  <c r="AJ454" i="15"/>
  <c r="AJ452" i="15" s="1"/>
  <c r="O459" i="15"/>
  <c r="AK459" i="15" s="1"/>
  <c r="AJ474" i="15"/>
  <c r="AJ472" i="15" s="1"/>
  <c r="O479" i="15"/>
  <c r="Z479" i="15" s="1"/>
  <c r="Y501" i="15"/>
  <c r="AW502" i="15"/>
  <c r="AW500" i="15" s="1"/>
  <c r="AK541" i="15"/>
  <c r="AW571" i="15"/>
  <c r="Z658" i="15"/>
  <c r="AK849" i="15"/>
  <c r="Z849" i="15"/>
  <c r="AX849" i="15"/>
  <c r="O178" i="15"/>
  <c r="AK178" i="15" s="1"/>
  <c r="O198" i="15"/>
  <c r="AK198" i="15" s="1"/>
  <c r="O227" i="15"/>
  <c r="AK227" i="15" s="1"/>
  <c r="O235" i="15"/>
  <c r="AK235" i="15" s="1"/>
  <c r="O243" i="15"/>
  <c r="AK243" i="15" s="1"/>
  <c r="O251" i="15"/>
  <c r="AK251" i="15" s="1"/>
  <c r="AW423" i="15"/>
  <c r="O458" i="15"/>
  <c r="AK458" i="15" s="1"/>
  <c r="O478" i="15"/>
  <c r="AK478" i="15" s="1"/>
  <c r="Y521" i="15"/>
  <c r="Y550" i="15"/>
  <c r="O575" i="15"/>
  <c r="AK575" i="15" s="1"/>
  <c r="O579" i="15"/>
  <c r="AX579" i="15" s="1"/>
  <c r="O583" i="15"/>
  <c r="AK583" i="15" s="1"/>
  <c r="Z805" i="15"/>
  <c r="Z872" i="15"/>
  <c r="AJ127" i="15"/>
  <c r="O136" i="15"/>
  <c r="AX136" i="15" s="1"/>
  <c r="Y144" i="15"/>
  <c r="O169" i="15"/>
  <c r="Z169" i="15" s="1"/>
  <c r="O177" i="15"/>
  <c r="Z177" i="15" s="1"/>
  <c r="Y195" i="15"/>
  <c r="AX215" i="15"/>
  <c r="AX214" i="15" s="1"/>
  <c r="AX210" i="15" s="1"/>
  <c r="AY210" i="15" s="1"/>
  <c r="P27" i="9" s="1"/>
  <c r="Y224" i="15"/>
  <c r="O226" i="15"/>
  <c r="O234" i="15"/>
  <c r="AK234" i="15" s="1"/>
  <c r="O242" i="15"/>
  <c r="AK242" i="15" s="1"/>
  <c r="O250" i="15"/>
  <c r="AX250" i="15" s="1"/>
  <c r="AX341" i="15"/>
  <c r="Y368" i="15"/>
  <c r="AJ394" i="15"/>
  <c r="Y410" i="15"/>
  <c r="Y455" i="15"/>
  <c r="Y475" i="15"/>
  <c r="O477" i="15"/>
  <c r="AX477" i="15" s="1"/>
  <c r="O485" i="15"/>
  <c r="AX485" i="15" s="1"/>
  <c r="Y523" i="15"/>
  <c r="AJ522" i="15"/>
  <c r="AJ520" i="15" s="1"/>
  <c r="O539" i="15"/>
  <c r="AX539" i="15" s="1"/>
  <c r="AX541" i="15"/>
  <c r="AW550" i="15"/>
  <c r="AW572" i="15"/>
  <c r="AW570" i="15" s="1"/>
  <c r="Y571" i="15"/>
  <c r="O578" i="15"/>
  <c r="AK578" i="15" s="1"/>
  <c r="O582" i="15"/>
  <c r="Y106" i="15"/>
  <c r="AW127" i="15"/>
  <c r="AJ144" i="15"/>
  <c r="O153" i="15"/>
  <c r="AK153" i="15" s="1"/>
  <c r="O168" i="15"/>
  <c r="O233" i="15"/>
  <c r="O241" i="15"/>
  <c r="AK241" i="15" s="1"/>
  <c r="Y291" i="15"/>
  <c r="AJ368" i="15"/>
  <c r="AJ410" i="15"/>
  <c r="AW421" i="15"/>
  <c r="Y436" i="15"/>
  <c r="O484" i="15"/>
  <c r="AK484" i="15" s="1"/>
  <c r="AJ502" i="15"/>
  <c r="AJ500" i="15" s="1"/>
  <c r="Y535" i="15"/>
  <c r="O542" i="15"/>
  <c r="Y573" i="15"/>
  <c r="AJ572" i="15"/>
  <c r="AJ570" i="15" s="1"/>
  <c r="O622" i="15"/>
  <c r="AX622" i="15" s="1"/>
  <c r="O614" i="15"/>
  <c r="AX614" i="15" s="1"/>
  <c r="O606" i="15"/>
  <c r="Z606" i="15" s="1"/>
  <c r="O623" i="15"/>
  <c r="O615" i="15"/>
  <c r="O607" i="15"/>
  <c r="O624" i="15"/>
  <c r="Z624" i="15" s="1"/>
  <c r="O616" i="15"/>
  <c r="Z616" i="15" s="1"/>
  <c r="O608" i="15"/>
  <c r="Z608" i="15" s="1"/>
  <c r="O625" i="15"/>
  <c r="O617" i="15"/>
  <c r="O609" i="15"/>
  <c r="O626" i="15"/>
  <c r="AK626" i="15" s="1"/>
  <c r="O618" i="15"/>
  <c r="AK618" i="15" s="1"/>
  <c r="O610" i="15"/>
  <c r="AK610" i="15" s="1"/>
  <c r="O602" i="15"/>
  <c r="AK602" i="15" s="1"/>
  <c r="O627" i="15"/>
  <c r="O619" i="15"/>
  <c r="O611" i="15"/>
  <c r="O603" i="15"/>
  <c r="O620" i="15"/>
  <c r="AX620" i="15" s="1"/>
  <c r="O612" i="15"/>
  <c r="AX612" i="15" s="1"/>
  <c r="O604" i="15"/>
  <c r="AX604" i="15" s="1"/>
  <c r="Z705" i="15"/>
  <c r="Z794" i="15"/>
  <c r="AX872" i="15"/>
  <c r="O506" i="15"/>
  <c r="AK506" i="15" s="1"/>
  <c r="O514" i="15"/>
  <c r="Z514" i="15" s="1"/>
  <c r="O559" i="15"/>
  <c r="Z559" i="15" s="1"/>
  <c r="AJ636" i="15"/>
  <c r="Z639" i="15"/>
  <c r="AW650" i="15"/>
  <c r="AW648" i="15" s="1"/>
  <c r="O654" i="15"/>
  <c r="AX654" i="15" s="1"/>
  <c r="Z673" i="15"/>
  <c r="AJ692" i="15"/>
  <c r="O701" i="15"/>
  <c r="AK701" i="15" s="1"/>
  <c r="O709" i="15"/>
  <c r="AX709" i="15" s="1"/>
  <c r="AX726" i="15"/>
  <c r="AX725" i="15" s="1"/>
  <c r="AX721" i="15" s="1"/>
  <c r="AY721" i="15" s="1"/>
  <c r="P72" i="9" s="1"/>
  <c r="AX738" i="15"/>
  <c r="O740" i="15"/>
  <c r="AX740" i="15" s="1"/>
  <c r="Y747" i="15"/>
  <c r="AW749" i="15"/>
  <c r="Z751" i="15"/>
  <c r="AJ766" i="15"/>
  <c r="O775" i="15"/>
  <c r="AK775" i="15" s="1"/>
  <c r="O792" i="15"/>
  <c r="AX792" i="15" s="1"/>
  <c r="AW801" i="15"/>
  <c r="AK805" i="15"/>
  <c r="Y816" i="15"/>
  <c r="O818" i="15"/>
  <c r="Z818" i="15" s="1"/>
  <c r="O835" i="15"/>
  <c r="AK835" i="15" s="1"/>
  <c r="O852" i="15"/>
  <c r="AX852" i="15" s="1"/>
  <c r="Y860" i="15"/>
  <c r="AW862" i="15"/>
  <c r="O870" i="15"/>
  <c r="AK870" i="15" s="1"/>
  <c r="AW893" i="15"/>
  <c r="AW891" i="15" s="1"/>
  <c r="AJ905" i="15"/>
  <c r="AX912" i="15"/>
  <c r="AW923" i="15"/>
  <c r="O935" i="15"/>
  <c r="AX935" i="15" s="1"/>
  <c r="AW952" i="15"/>
  <c r="AK956" i="15"/>
  <c r="AK955" i="15" s="1"/>
  <c r="AK951" i="15" s="1"/>
  <c r="AL951" i="15" s="1"/>
  <c r="O88" i="9" s="1"/>
  <c r="O977" i="15"/>
  <c r="O981" i="15"/>
  <c r="Z981" i="15" s="1"/>
  <c r="Y998" i="15"/>
  <c r="O1034" i="15"/>
  <c r="Z1034" i="15" s="1"/>
  <c r="O1026" i="15"/>
  <c r="AK1026" i="15" s="1"/>
  <c r="O1030" i="15"/>
  <c r="Z1030" i="15" s="1"/>
  <c r="O1028" i="15"/>
  <c r="AK1028" i="15" s="1"/>
  <c r="O1032" i="15"/>
  <c r="AK1032" i="15" s="1"/>
  <c r="O1060" i="15"/>
  <c r="Z1060" i="15" s="1"/>
  <c r="O1062" i="15"/>
  <c r="AK1062" i="15" s="1"/>
  <c r="O1059" i="15"/>
  <c r="AK1088" i="15"/>
  <c r="O1095" i="15"/>
  <c r="Y1123" i="15"/>
  <c r="AW1123" i="15"/>
  <c r="Z1132" i="15"/>
  <c r="AK1265" i="15"/>
  <c r="AX1297" i="15"/>
  <c r="Z1434" i="15"/>
  <c r="AJ598" i="15"/>
  <c r="AJ596" i="15" s="1"/>
  <c r="Y634" i="15"/>
  <c r="AW636" i="15"/>
  <c r="Y651" i="15"/>
  <c r="AW670" i="15"/>
  <c r="AW723" i="15"/>
  <c r="AW721" i="15" s="1"/>
  <c r="O739" i="15"/>
  <c r="O756" i="15"/>
  <c r="Y764" i="15"/>
  <c r="AW766" i="15"/>
  <c r="O774" i="15"/>
  <c r="AW787" i="15"/>
  <c r="AW785" i="15" s="1"/>
  <c r="Y828" i="15"/>
  <c r="Y826" i="15" s="1"/>
  <c r="O834" i="15"/>
  <c r="AJ846" i="15"/>
  <c r="AJ844" i="15" s="1"/>
  <c r="O851" i="15"/>
  <c r="Z851" i="15" s="1"/>
  <c r="O869" i="15"/>
  <c r="AJ882" i="15"/>
  <c r="AJ880" i="15" s="1"/>
  <c r="Y924" i="15"/>
  <c r="Y922" i="15" s="1"/>
  <c r="O934" i="15"/>
  <c r="AW972" i="15"/>
  <c r="AW970" i="15" s="1"/>
  <c r="AJ998" i="15"/>
  <c r="AX1088" i="15"/>
  <c r="O1151" i="15"/>
  <c r="AK1151" i="15" s="1"/>
  <c r="O1152" i="15"/>
  <c r="O1153" i="15"/>
  <c r="Z1153" i="15" s="1"/>
  <c r="AK1225" i="15"/>
  <c r="AX1265" i="15"/>
  <c r="Z1387" i="15"/>
  <c r="AJ651" i="15"/>
  <c r="AJ668" i="15"/>
  <c r="AK673" i="15"/>
  <c r="Y693" i="15"/>
  <c r="Y691" i="15" s="1"/>
  <c r="Y724" i="15"/>
  <c r="AW734" i="15"/>
  <c r="AW732" i="15" s="1"/>
  <c r="AW747" i="15"/>
  <c r="AK751" i="15"/>
  <c r="O755" i="15"/>
  <c r="AK755" i="15" s="1"/>
  <c r="AJ764" i="15"/>
  <c r="O773" i="15"/>
  <c r="AK773" i="15" s="1"/>
  <c r="Y788" i="15"/>
  <c r="O790" i="15"/>
  <c r="Z790" i="15" s="1"/>
  <c r="AJ802" i="15"/>
  <c r="AJ800" i="15" s="1"/>
  <c r="O807" i="15"/>
  <c r="AK807" i="15" s="1"/>
  <c r="Y814" i="15"/>
  <c r="AJ828" i="15"/>
  <c r="AJ826" i="15" s="1"/>
  <c r="O833" i="15"/>
  <c r="AK833" i="15" s="1"/>
  <c r="AW846" i="15"/>
  <c r="AW844" i="15" s="1"/>
  <c r="O850" i="15"/>
  <c r="AK850" i="15" s="1"/>
  <c r="O868" i="15"/>
  <c r="AK868" i="15" s="1"/>
  <c r="Y906" i="15"/>
  <c r="Y904" i="15" s="1"/>
  <c r="AJ924" i="15"/>
  <c r="AJ922" i="15" s="1"/>
  <c r="O933" i="15"/>
  <c r="AK933" i="15" s="1"/>
  <c r="AJ953" i="15"/>
  <c r="AJ951" i="15" s="1"/>
  <c r="AX956" i="15"/>
  <c r="AX955" i="15" s="1"/>
  <c r="AX951" i="15" s="1"/>
  <c r="AY951" i="15" s="1"/>
  <c r="P88" i="9" s="1"/>
  <c r="Y973" i="15"/>
  <c r="O1002" i="15"/>
  <c r="AK1002" i="15" s="1"/>
  <c r="Z1003" i="15"/>
  <c r="AJ1022" i="15"/>
  <c r="AJ1053" i="15"/>
  <c r="O1089" i="15"/>
  <c r="Z1089" i="15" s="1"/>
  <c r="O1099" i="15"/>
  <c r="Y1149" i="15"/>
  <c r="Y1148" i="15"/>
  <c r="Y1146" i="15" s="1"/>
  <c r="Y1147" i="15"/>
  <c r="Z1240" i="15"/>
  <c r="AK1387" i="15"/>
  <c r="O642" i="15"/>
  <c r="Y649" i="15"/>
  <c r="AJ693" i="15"/>
  <c r="AJ691" i="15" s="1"/>
  <c r="Y748" i="15"/>
  <c r="Y746" i="15" s="1"/>
  <c r="O754" i="15"/>
  <c r="O772" i="15"/>
  <c r="AW802" i="15"/>
  <c r="AW800" i="15" s="1"/>
  <c r="O806" i="15"/>
  <c r="AW828" i="15"/>
  <c r="AW826" i="15" s="1"/>
  <c r="O832" i="15"/>
  <c r="Y847" i="15"/>
  <c r="Y861" i="15"/>
  <c r="Y859" i="15" s="1"/>
  <c r="O867" i="15"/>
  <c r="Y892" i="15"/>
  <c r="AW894" i="15"/>
  <c r="AJ906" i="15"/>
  <c r="AJ904" i="15" s="1"/>
  <c r="AW924" i="15"/>
  <c r="AW922" i="15" s="1"/>
  <c r="O928" i="15"/>
  <c r="O932" i="15"/>
  <c r="AK1003" i="15"/>
  <c r="Y1082" i="15"/>
  <c r="Y1084" i="15"/>
  <c r="AJ1148" i="15"/>
  <c r="AJ1146" i="15" s="1"/>
  <c r="AK1415" i="15"/>
  <c r="O555" i="15"/>
  <c r="AK555" i="15" s="1"/>
  <c r="AX639" i="15"/>
  <c r="O641" i="15"/>
  <c r="Z641" i="15" s="1"/>
  <c r="AJ649" i="15"/>
  <c r="AX673" i="15"/>
  <c r="O675" i="15"/>
  <c r="AK675" i="15" s="1"/>
  <c r="O697" i="15"/>
  <c r="Y722" i="15"/>
  <c r="AW724" i="15"/>
  <c r="Z738" i="15"/>
  <c r="AX751" i="15"/>
  <c r="O753" i="15"/>
  <c r="Z753" i="15" s="1"/>
  <c r="O771" i="15"/>
  <c r="AK771" i="15" s="1"/>
  <c r="O779" i="15"/>
  <c r="Z779" i="15" s="1"/>
  <c r="Y786" i="15"/>
  <c r="AW788" i="15"/>
  <c r="O831" i="15"/>
  <c r="O866" i="15"/>
  <c r="Z866" i="15" s="1"/>
  <c r="AJ892" i="15"/>
  <c r="O927" i="15"/>
  <c r="O929" i="15"/>
  <c r="O931" i="15"/>
  <c r="Z931" i="15" s="1"/>
  <c r="Y971" i="15"/>
  <c r="AW973" i="15"/>
  <c r="O979" i="15"/>
  <c r="AJ996" i="15"/>
  <c r="Y1024" i="15"/>
  <c r="AJ1054" i="15"/>
  <c r="AJ1052" i="15" s="1"/>
  <c r="O1057" i="15"/>
  <c r="AK1057" i="15" s="1"/>
  <c r="Y1054" i="15"/>
  <c r="Y1052" i="15" s="1"/>
  <c r="AJ1083" i="15"/>
  <c r="AJ1081" i="15" s="1"/>
  <c r="Y1124" i="15"/>
  <c r="Y1122" i="15" s="1"/>
  <c r="AW1161" i="15"/>
  <c r="AW1163" i="15"/>
  <c r="AW1162" i="15"/>
  <c r="AW1160" i="15" s="1"/>
  <c r="AX1165" i="15"/>
  <c r="Z1314" i="15"/>
  <c r="AX1415" i="15"/>
  <c r="AX1488" i="15"/>
  <c r="O640" i="15"/>
  <c r="O674" i="15"/>
  <c r="O752" i="15"/>
  <c r="O770" i="15"/>
  <c r="O778" i="15"/>
  <c r="O838" i="15"/>
  <c r="AX838" i="15" s="1"/>
  <c r="O865" i="15"/>
  <c r="AX865" i="15" s="1"/>
  <c r="O873" i="15"/>
  <c r="AX873" i="15" s="1"/>
  <c r="O930" i="15"/>
  <c r="AJ971" i="15"/>
  <c r="AW996" i="15"/>
  <c r="O1001" i="15"/>
  <c r="AX1001" i="15" s="1"/>
  <c r="O1005" i="15"/>
  <c r="AK1005" i="15" s="1"/>
  <c r="AW1023" i="15"/>
  <c r="AW1021" i="15" s="1"/>
  <c r="AW1054" i="15"/>
  <c r="AW1052" i="15" s="1"/>
  <c r="AW1082" i="15"/>
  <c r="AW1084" i="15"/>
  <c r="O1091" i="15"/>
  <c r="AJ1123" i="15"/>
  <c r="AJ1125" i="15"/>
  <c r="O769" i="15"/>
  <c r="AK769" i="15" s="1"/>
  <c r="O837" i="15"/>
  <c r="AK837" i="15" s="1"/>
  <c r="O937" i="15"/>
  <c r="AK937" i="15" s="1"/>
  <c r="Z1297" i="15"/>
  <c r="O1096" i="15"/>
  <c r="Z1096" i="15" s="1"/>
  <c r="O1097" i="15"/>
  <c r="O1098" i="15"/>
  <c r="Z1098" i="15" s="1"/>
  <c r="O1090" i="15"/>
  <c r="Z1090" i="15" s="1"/>
  <c r="O1100" i="15"/>
  <c r="AK1100" i="15" s="1"/>
  <c r="O1092" i="15"/>
  <c r="AK1092" i="15" s="1"/>
  <c r="O1094" i="15"/>
  <c r="Z1094" i="15" s="1"/>
  <c r="O1086" i="15"/>
  <c r="AK1086" i="15" s="1"/>
  <c r="O1087" i="15"/>
  <c r="Z1088" i="15"/>
  <c r="O1093" i="15"/>
  <c r="AJ1147" i="15"/>
  <c r="Z1265" i="15"/>
  <c r="AK1297" i="15"/>
  <c r="AX1346" i="15"/>
  <c r="AK1346" i="15"/>
  <c r="Z1346" i="15"/>
  <c r="O1128" i="15"/>
  <c r="Z1128" i="15" s="1"/>
  <c r="AW1149" i="15"/>
  <c r="AJ1162" i="15"/>
  <c r="AJ1160" i="15" s="1"/>
  <c r="O1167" i="15"/>
  <c r="Z1167" i="15" s="1"/>
  <c r="Y1191" i="15"/>
  <c r="AW1193" i="15"/>
  <c r="Z1195" i="15"/>
  <c r="O1201" i="15"/>
  <c r="AK1201" i="15" s="1"/>
  <c r="Y1208" i="15"/>
  <c r="AW1210" i="15"/>
  <c r="Z1212" i="15"/>
  <c r="Y1221" i="15"/>
  <c r="Y1219" i="15" s="1"/>
  <c r="AX1225" i="15"/>
  <c r="O1261" i="15"/>
  <c r="AX1261" i="15" s="1"/>
  <c r="Y1276" i="15"/>
  <c r="AW1278" i="15"/>
  <c r="Z1280" i="15"/>
  <c r="Z1279" i="15" s="1"/>
  <c r="Z1275" i="15" s="1"/>
  <c r="AA1275" i="15" s="1"/>
  <c r="N125" i="9" s="1"/>
  <c r="Y1293" i="15"/>
  <c r="O1295" i="15"/>
  <c r="Y1310" i="15"/>
  <c r="O1312" i="15"/>
  <c r="AK1312" i="15" s="1"/>
  <c r="AW1337" i="15"/>
  <c r="O1345" i="15"/>
  <c r="AX1345" i="15" s="1"/>
  <c r="O1385" i="15"/>
  <c r="AX1385" i="15" s="1"/>
  <c r="AJ1402" i="15"/>
  <c r="O1411" i="15"/>
  <c r="AX1411" i="15" s="1"/>
  <c r="AW1430" i="15"/>
  <c r="AK1434" i="15"/>
  <c r="O1477" i="15"/>
  <c r="AK1477" i="15" s="1"/>
  <c r="O1483" i="15"/>
  <c r="Z1483" i="15" s="1"/>
  <c r="AJ1530" i="15"/>
  <c r="O1536" i="15"/>
  <c r="AK1536" i="15" s="1"/>
  <c r="O1568" i="15"/>
  <c r="Z1568" i="15" s="1"/>
  <c r="O1567" i="15"/>
  <c r="Y1589" i="15"/>
  <c r="AK1643" i="15"/>
  <c r="Z1660" i="15"/>
  <c r="Z1659" i="15" s="1"/>
  <c r="Z1655" i="15" s="1"/>
  <c r="AA1655" i="15" s="1"/>
  <c r="N178" i="9" s="1"/>
  <c r="AW1670" i="15"/>
  <c r="AW1668" i="15" s="1"/>
  <c r="AK1706" i="15"/>
  <c r="AX1746" i="15"/>
  <c r="AX1745" i="15" s="1"/>
  <c r="AX1741" i="15" s="1"/>
  <c r="AY1741" i="15" s="1"/>
  <c r="P189" i="9" s="1"/>
  <c r="O1745" i="15"/>
  <c r="Z1746" i="15"/>
  <c r="Z1745" i="15" s="1"/>
  <c r="Z1741" i="15" s="1"/>
  <c r="AA1741" i="15" s="1"/>
  <c r="N189" i="9" s="1"/>
  <c r="Z1879" i="15"/>
  <c r="O1200" i="15"/>
  <c r="AJ1310" i="15"/>
  <c r="O1344" i="15"/>
  <c r="AW1380" i="15"/>
  <c r="AW1378" i="15" s="1"/>
  <c r="Y1474" i="15"/>
  <c r="O1535" i="15"/>
  <c r="AX1538" i="15"/>
  <c r="Y1561" i="15"/>
  <c r="AW1640" i="15"/>
  <c r="AW1638" i="15" s="1"/>
  <c r="AX1643" i="15"/>
  <c r="Y1703" i="15"/>
  <c r="Y1701" i="15" s="1"/>
  <c r="Z1706" i="15"/>
  <c r="Y1702" i="15"/>
  <c r="Y1704" i="15"/>
  <c r="AW1147" i="15"/>
  <c r="Y1163" i="15"/>
  <c r="AJ1181" i="15"/>
  <c r="AW1191" i="15"/>
  <c r="AK1195" i="15"/>
  <c r="O1199" i="15"/>
  <c r="AX1199" i="15" s="1"/>
  <c r="AW1208" i="15"/>
  <c r="AK1212" i="15"/>
  <c r="AW1221" i="15"/>
  <c r="AW1219" i="15" s="1"/>
  <c r="AJ1233" i="15"/>
  <c r="AX1240" i="15"/>
  <c r="AJ1258" i="15"/>
  <c r="AW1276" i="15"/>
  <c r="AK1280" i="15"/>
  <c r="AK1279" i="15" s="1"/>
  <c r="AK1275" i="15" s="1"/>
  <c r="AL1275" i="15" s="1"/>
  <c r="O125" i="9" s="1"/>
  <c r="Y1291" i="15"/>
  <c r="AW1293" i="15"/>
  <c r="Y1308" i="15"/>
  <c r="AW1310" i="15"/>
  <c r="O1318" i="15"/>
  <c r="Z1318" i="15" s="1"/>
  <c r="AJ1338" i="15"/>
  <c r="AJ1336" i="15" s="1"/>
  <c r="O1343" i="15"/>
  <c r="AK1343" i="15" s="1"/>
  <c r="Y1381" i="15"/>
  <c r="O1383" i="15"/>
  <c r="O1391" i="15"/>
  <c r="AK1391" i="15" s="1"/>
  <c r="Y1403" i="15"/>
  <c r="Y1401" i="15" s="1"/>
  <c r="AJ1431" i="15"/>
  <c r="AJ1429" i="15" s="1"/>
  <c r="AX1434" i="15"/>
  <c r="O1436" i="15"/>
  <c r="AK1436" i="15" s="1"/>
  <c r="AJ1474" i="15"/>
  <c r="AJ1531" i="15"/>
  <c r="AJ1529" i="15" s="1"/>
  <c r="AW1587" i="15"/>
  <c r="AW1615" i="15"/>
  <c r="AX1660" i="15"/>
  <c r="AX1659" i="15" s="1"/>
  <c r="AX1655" i="15" s="1"/>
  <c r="AY1655" i="15" s="1"/>
  <c r="P178" i="9" s="1"/>
  <c r="AX1879" i="15"/>
  <c r="Y1179" i="15"/>
  <c r="Y1192" i="15"/>
  <c r="Y1190" i="15" s="1"/>
  <c r="O1198" i="15"/>
  <c r="Y1209" i="15"/>
  <c r="Y1207" i="15" s="1"/>
  <c r="Y1256" i="15"/>
  <c r="Y1277" i="15"/>
  <c r="Y1275" i="15" s="1"/>
  <c r="O1317" i="15"/>
  <c r="AW1338" i="15"/>
  <c r="AW1336" i="15" s="1"/>
  <c r="O1342" i="15"/>
  <c r="O1350" i="15"/>
  <c r="AJ1403" i="15"/>
  <c r="AJ1401" i="15" s="1"/>
  <c r="AW1431" i="15"/>
  <c r="AW1429" i="15" s="1"/>
  <c r="O1435" i="15"/>
  <c r="Z1476" i="15"/>
  <c r="Z1482" i="15"/>
  <c r="AW1531" i="15"/>
  <c r="AW1529" i="15" s="1"/>
  <c r="O1534" i="15"/>
  <c r="AX1534" i="15" s="1"/>
  <c r="Z1566" i="15"/>
  <c r="AK1673" i="15"/>
  <c r="AK1687" i="15"/>
  <c r="AK1686" i="15" s="1"/>
  <c r="AK1682" i="15" s="1"/>
  <c r="AL1682" i="15" s="1"/>
  <c r="O180" i="9" s="1"/>
  <c r="O1686" i="15"/>
  <c r="Y1161" i="15"/>
  <c r="AJ1179" i="15"/>
  <c r="AX1195" i="15"/>
  <c r="O1197" i="15"/>
  <c r="AX1197" i="15" s="1"/>
  <c r="AX1212" i="15"/>
  <c r="Z1225" i="15"/>
  <c r="AJ1256" i="15"/>
  <c r="AX1280" i="15"/>
  <c r="AX1279" i="15" s="1"/>
  <c r="AX1275" i="15" s="1"/>
  <c r="AY1275" i="15" s="1"/>
  <c r="P125" i="9" s="1"/>
  <c r="AW1291" i="15"/>
  <c r="AW1308" i="15"/>
  <c r="O1316" i="15"/>
  <c r="AK1316" i="15" s="1"/>
  <c r="O1341" i="15"/>
  <c r="O1349" i="15"/>
  <c r="Z1349" i="15" s="1"/>
  <c r="Y1379" i="15"/>
  <c r="AW1381" i="15"/>
  <c r="O1389" i="15"/>
  <c r="Z1389" i="15" s="1"/>
  <c r="O1407" i="15"/>
  <c r="AJ1472" i="15"/>
  <c r="O1489" i="15"/>
  <c r="AK1489" i="15" s="1"/>
  <c r="O1481" i="15"/>
  <c r="AK1481" i="15" s="1"/>
  <c r="O1480" i="15"/>
  <c r="AK1480" i="15" s="1"/>
  <c r="O1491" i="15"/>
  <c r="Z1491" i="15" s="1"/>
  <c r="Y1562" i="15"/>
  <c r="Y1560" i="15" s="1"/>
  <c r="AX1673" i="15"/>
  <c r="Y1684" i="15"/>
  <c r="Y1682" i="15" s="1"/>
  <c r="Z1687" i="15"/>
  <c r="Z1686" i="15" s="1"/>
  <c r="Z1682" i="15" s="1"/>
  <c r="AA1682" i="15" s="1"/>
  <c r="N180" i="9" s="1"/>
  <c r="Y1683" i="15"/>
  <c r="Y1685" i="15"/>
  <c r="AX1726" i="15"/>
  <c r="AX1804" i="15"/>
  <c r="O1196" i="15"/>
  <c r="O1213" i="15"/>
  <c r="O1315" i="15"/>
  <c r="O1348" i="15"/>
  <c r="O1388" i="15"/>
  <c r="AW1472" i="15"/>
  <c r="Z1538" i="15"/>
  <c r="Y1587" i="15"/>
  <c r="AJ1615" i="15"/>
  <c r="AJ1617" i="15"/>
  <c r="AJ1616" i="15"/>
  <c r="AJ1614" i="15" s="1"/>
  <c r="O1347" i="15"/>
  <c r="AK1347" i="15" s="1"/>
  <c r="AW1532" i="15"/>
  <c r="O1537" i="15"/>
  <c r="AK1537" i="15" s="1"/>
  <c r="AJ1562" i="15"/>
  <c r="AJ1560" i="15" s="1"/>
  <c r="AX1566" i="15"/>
  <c r="AJ1588" i="15"/>
  <c r="AJ1586" i="15" s="1"/>
  <c r="AJ1587" i="15"/>
  <c r="AX1687" i="15"/>
  <c r="AX1686" i="15" s="1"/>
  <c r="AX1682" i="15" s="1"/>
  <c r="AY1682" i="15" s="1"/>
  <c r="P180" i="9" s="1"/>
  <c r="AJ1722" i="15"/>
  <c r="AK1804" i="15"/>
  <c r="Z1804" i="15"/>
  <c r="O1595" i="15"/>
  <c r="O1623" i="15"/>
  <c r="AJ1641" i="15"/>
  <c r="AW1657" i="15"/>
  <c r="AW1655" i="15" s="1"/>
  <c r="AW1723" i="15"/>
  <c r="AW1721" i="15" s="1"/>
  <c r="O1727" i="15"/>
  <c r="O1725" i="15" s="1"/>
  <c r="Y1758" i="15"/>
  <c r="Y1756" i="15" s="1"/>
  <c r="O1803" i="15"/>
  <c r="O1827" i="15"/>
  <c r="AW1849" i="15"/>
  <c r="AW1847" i="15" s="1"/>
  <c r="O1853" i="15"/>
  <c r="Y1875" i="15"/>
  <c r="Y1873" i="15" s="1"/>
  <c r="Y1899" i="15"/>
  <c r="AW1901" i="15"/>
  <c r="Y1922" i="15"/>
  <c r="Y1920" i="15" s="1"/>
  <c r="Y1939" i="15"/>
  <c r="O1944" i="15"/>
  <c r="AK1944" i="15" s="1"/>
  <c r="AJ1954" i="15"/>
  <c r="Z1984" i="15"/>
  <c r="O2006" i="15"/>
  <c r="AK2006" i="15" s="1"/>
  <c r="O2009" i="15"/>
  <c r="AK2009" i="15" s="1"/>
  <c r="Z2008" i="15"/>
  <c r="Y2004" i="15"/>
  <c r="O2011" i="15"/>
  <c r="AK2011" i="15" s="1"/>
  <c r="Y2081" i="15"/>
  <c r="Y2110" i="15"/>
  <c r="Y2108" i="15" s="1"/>
  <c r="Y2111" i="15"/>
  <c r="AJ2167" i="15"/>
  <c r="Z2220" i="15"/>
  <c r="AX2235" i="15"/>
  <c r="AW1641" i="15"/>
  <c r="Y1669" i="15"/>
  <c r="AW1671" i="15"/>
  <c r="AW1703" i="15"/>
  <c r="AW1701" i="15" s="1"/>
  <c r="O1707" i="15"/>
  <c r="Z1707" i="15" s="1"/>
  <c r="AJ1744" i="15"/>
  <c r="AJ1758" i="15"/>
  <c r="AJ1756" i="15" s="1"/>
  <c r="O1763" i="15"/>
  <c r="Z1763" i="15" s="1"/>
  <c r="AJ1801" i="15"/>
  <c r="O1852" i="15"/>
  <c r="AK1852" i="15" s="1"/>
  <c r="AJ1875" i="15"/>
  <c r="AJ1873" i="15" s="1"/>
  <c r="O1880" i="15"/>
  <c r="Z1880" i="15" s="1"/>
  <c r="AJ1899" i="15"/>
  <c r="AJ1922" i="15"/>
  <c r="AJ1920" i="15" s="1"/>
  <c r="O1927" i="15"/>
  <c r="AK1927" i="15" s="1"/>
  <c r="AJ1939" i="15"/>
  <c r="AW1952" i="15"/>
  <c r="AX1961" i="15"/>
  <c r="AW1974" i="15"/>
  <c r="AW1972" i="15" s="1"/>
  <c r="Y2137" i="15"/>
  <c r="Y2135" i="15" s="1"/>
  <c r="AJ1658" i="15"/>
  <c r="AJ1724" i="15"/>
  <c r="AW1744" i="15"/>
  <c r="AW1758" i="15"/>
  <c r="AW1756" i="15" s="1"/>
  <c r="AJ1775" i="15"/>
  <c r="AJ1773" i="15" s="1"/>
  <c r="AW1801" i="15"/>
  <c r="AJ1850" i="15"/>
  <c r="AW1875" i="15"/>
  <c r="AW1873" i="15" s="1"/>
  <c r="AW1899" i="15"/>
  <c r="AW1922" i="15"/>
  <c r="AW1920" i="15" s="1"/>
  <c r="O1926" i="15"/>
  <c r="Z1926" i="15" s="1"/>
  <c r="Y1940" i="15"/>
  <c r="Y1938" i="15" s="1"/>
  <c r="O1960" i="15"/>
  <c r="AX1960" i="15" s="1"/>
  <c r="O1964" i="15"/>
  <c r="AX1964" i="15" s="1"/>
  <c r="O1956" i="15"/>
  <c r="O1958" i="15"/>
  <c r="Z1958" i="15" s="1"/>
  <c r="O1962" i="15"/>
  <c r="AK1962" i="15" s="1"/>
  <c r="AW1973" i="15"/>
  <c r="AJ2030" i="15"/>
  <c r="AJ2028" i="15" s="1"/>
  <c r="AJ2029" i="15"/>
  <c r="Y2059" i="15"/>
  <c r="Y2057" i="15" s="1"/>
  <c r="AW2166" i="15"/>
  <c r="AW2164" i="15" s="1"/>
  <c r="AJ2002" i="15"/>
  <c r="AW2058" i="15"/>
  <c r="AW2060" i="15"/>
  <c r="AW2059" i="15"/>
  <c r="AW2057" i="15" s="1"/>
  <c r="AW2152" i="15"/>
  <c r="AW2154" i="15"/>
  <c r="AW2153" i="15"/>
  <c r="AW2151" i="15" s="1"/>
  <c r="Y1670" i="15"/>
  <c r="Y1668" i="15" s="1"/>
  <c r="AW1704" i="15"/>
  <c r="AK1746" i="15"/>
  <c r="AK1745" i="15" s="1"/>
  <c r="AK1741" i="15" s="1"/>
  <c r="AL1741" i="15" s="1"/>
  <c r="O189" i="9" s="1"/>
  <c r="AJ1759" i="15"/>
  <c r="AJ1848" i="15"/>
  <c r="AJ1876" i="15"/>
  <c r="AJ1900" i="15"/>
  <c r="AJ1898" i="15" s="1"/>
  <c r="AX1903" i="15"/>
  <c r="AJ1923" i="15"/>
  <c r="AX1928" i="15"/>
  <c r="Z1943" i="15"/>
  <c r="AJ1974" i="15"/>
  <c r="AJ1972" i="15" s="1"/>
  <c r="AW1656" i="15"/>
  <c r="AK1660" i="15"/>
  <c r="AK1659" i="15" s="1"/>
  <c r="AK1655" i="15" s="1"/>
  <c r="AL1655" i="15" s="1"/>
  <c r="O178" i="9" s="1"/>
  <c r="AJ1702" i="15"/>
  <c r="AW1722" i="15"/>
  <c r="AK1726" i="15"/>
  <c r="Y1757" i="15"/>
  <c r="AW1759" i="15"/>
  <c r="AJ1776" i="15"/>
  <c r="AW1848" i="15"/>
  <c r="Y1874" i="15"/>
  <c r="AW1876" i="15"/>
  <c r="Y1921" i="15"/>
  <c r="AJ1973" i="15"/>
  <c r="AJ2031" i="15"/>
  <c r="Z2063" i="15"/>
  <c r="O2089" i="15"/>
  <c r="AK2089" i="15" s="1"/>
  <c r="O2091" i="15"/>
  <c r="AK2091" i="15" s="1"/>
  <c r="O2092" i="15"/>
  <c r="Z2092" i="15" s="1"/>
  <c r="O2093" i="15"/>
  <c r="AK2093" i="15" s="1"/>
  <c r="O2085" i="15"/>
  <c r="O2086" i="15"/>
  <c r="AK2086" i="15" s="1"/>
  <c r="O2087" i="15"/>
  <c r="AK2087" i="15" s="1"/>
  <c r="O2088" i="15"/>
  <c r="AX2088" i="15" s="1"/>
  <c r="Y2166" i="15"/>
  <c r="Y2164" i="15" s="1"/>
  <c r="AJ2165" i="15"/>
  <c r="AW2165" i="15"/>
  <c r="Z2300" i="15"/>
  <c r="AW1941" i="15"/>
  <c r="AW1939" i="15"/>
  <c r="Y1954" i="15"/>
  <c r="AJ2004" i="15"/>
  <c r="AW2031" i="15"/>
  <c r="Y2082" i="15"/>
  <c r="Y2080" i="15" s="1"/>
  <c r="AW2109" i="15"/>
  <c r="AW2111" i="15"/>
  <c r="AW2110" i="15"/>
  <c r="AW2108" i="15" s="1"/>
  <c r="AJ2166" i="15"/>
  <c r="AJ2164" i="15" s="1"/>
  <c r="AK2300" i="15"/>
  <c r="Y1671" i="15"/>
  <c r="AW1757" i="15"/>
  <c r="AJ1774" i="15"/>
  <c r="AW1874" i="15"/>
  <c r="AW1921" i="15"/>
  <c r="AX1943" i="15"/>
  <c r="O1945" i="15"/>
  <c r="AK1945" i="15" s="1"/>
  <c r="AW1953" i="15"/>
  <c r="AW1951" i="15" s="1"/>
  <c r="O1959" i="15"/>
  <c r="AX1959" i="15" s="1"/>
  <c r="O1963" i="15"/>
  <c r="AX1963" i="15" s="1"/>
  <c r="AW1975" i="15"/>
  <c r="AW2004" i="15"/>
  <c r="AW2030" i="15"/>
  <c r="AW2028" i="15" s="1"/>
  <c r="AJ2083" i="15"/>
  <c r="AJ2082" i="15"/>
  <c r="AJ2080" i="15" s="1"/>
  <c r="AW2081" i="15"/>
  <c r="O2090" i="15"/>
  <c r="Z2090" i="15" s="1"/>
  <c r="AJ2110" i="15"/>
  <c r="AJ2108" i="15" s="1"/>
  <c r="AX2126" i="15"/>
  <c r="AJ2138" i="15"/>
  <c r="AK2235" i="15"/>
  <c r="AK2247" i="15"/>
  <c r="Z2247" i="15"/>
  <c r="AX2247" i="15"/>
  <c r="AX2282" i="15"/>
  <c r="O1982" i="15"/>
  <c r="Z1982" i="15" s="1"/>
  <c r="Y2003" i="15"/>
  <c r="Y2001" i="15" s="1"/>
  <c r="O2038" i="15"/>
  <c r="AX2038" i="15" s="1"/>
  <c r="O2114" i="15"/>
  <c r="AX2114" i="15" s="1"/>
  <c r="O2122" i="15"/>
  <c r="AX2122" i="15" s="1"/>
  <c r="Y2138" i="15"/>
  <c r="O2140" i="15"/>
  <c r="AK2140" i="15" s="1"/>
  <c r="Y2165" i="15"/>
  <c r="AW2167" i="15"/>
  <c r="O2175" i="15"/>
  <c r="AX2175" i="15" s="1"/>
  <c r="O2183" i="15"/>
  <c r="AK2183" i="15" s="1"/>
  <c r="O2191" i="15"/>
  <c r="Z2191" i="15" s="1"/>
  <c r="AJ2199" i="15"/>
  <c r="O2208" i="15"/>
  <c r="Z2208" i="15" s="1"/>
  <c r="O2216" i="15"/>
  <c r="AX2216" i="15" s="1"/>
  <c r="AJ2228" i="15"/>
  <c r="AJ2226" i="15" s="1"/>
  <c r="O2233" i="15"/>
  <c r="AX2233" i="15" s="1"/>
  <c r="Y2244" i="15"/>
  <c r="Y2242" i="15" s="1"/>
  <c r="O2250" i="15"/>
  <c r="AJ2259" i="15"/>
  <c r="AK2264" i="15"/>
  <c r="Y2278" i="15"/>
  <c r="AW2280" i="15"/>
  <c r="Z2282" i="15"/>
  <c r="Y2308" i="15"/>
  <c r="AJ2310" i="15"/>
  <c r="O2328" i="15"/>
  <c r="AK2328" i="15" s="1"/>
  <c r="AW2339" i="15"/>
  <c r="O2355" i="15"/>
  <c r="AW2368" i="15"/>
  <c r="AW2380" i="15"/>
  <c r="AW2378" i="15" s="1"/>
  <c r="AJ2395" i="15"/>
  <c r="AJ2394" i="15"/>
  <c r="AJ2392" i="15" s="1"/>
  <c r="AX2471" i="15"/>
  <c r="Z2471" i="15"/>
  <c r="O2174" i="15"/>
  <c r="AK2174" i="15" s="1"/>
  <c r="O2182" i="15"/>
  <c r="AK2182" i="15" s="1"/>
  <c r="O2190" i="15"/>
  <c r="Z2190" i="15" s="1"/>
  <c r="AW2228" i="15"/>
  <c r="AW2226" i="15" s="1"/>
  <c r="AJ2296" i="15"/>
  <c r="AX2300" i="15"/>
  <c r="AK2329" i="15"/>
  <c r="AW2393" i="15"/>
  <c r="AW2395" i="15"/>
  <c r="AX2426" i="15"/>
  <c r="Z2426" i="15"/>
  <c r="AX2487" i="15"/>
  <c r="AX2486" i="15" s="1"/>
  <c r="AX2482" i="15" s="1"/>
  <c r="AY2482" i="15" s="1"/>
  <c r="P258" i="9" s="1"/>
  <c r="O2486" i="15"/>
  <c r="Z2487" i="15"/>
  <c r="Z2486" i="15" s="1"/>
  <c r="Z2482" i="15" s="1"/>
  <c r="AA2482" i="15" s="1"/>
  <c r="N258" i="9" s="1"/>
  <c r="AJ2060" i="15"/>
  <c r="AW2082" i="15"/>
  <c r="AW2080" i="15" s="1"/>
  <c r="AJ2111" i="15"/>
  <c r="Y2136" i="15"/>
  <c r="AW2138" i="15"/>
  <c r="O2173" i="15"/>
  <c r="AK2173" i="15" s="1"/>
  <c r="O2181" i="15"/>
  <c r="AK2181" i="15" s="1"/>
  <c r="O2189" i="15"/>
  <c r="Z2189" i="15" s="1"/>
  <c r="AW2244" i="15"/>
  <c r="AW2242" i="15" s="1"/>
  <c r="AK2282" i="15"/>
  <c r="O2286" i="15"/>
  <c r="AK2286" i="15" s="1"/>
  <c r="AX2383" i="15"/>
  <c r="O2402" i="15"/>
  <c r="AK2402" i="15" s="1"/>
  <c r="O2406" i="15"/>
  <c r="AK2406" i="15" s="1"/>
  <c r="Y2058" i="15"/>
  <c r="Y2083" i="15"/>
  <c r="Y2109" i="15"/>
  <c r="AJ2136" i="15"/>
  <c r="O2145" i="15"/>
  <c r="AK2145" i="15" s="1"/>
  <c r="Y2152" i="15"/>
  <c r="O2172" i="15"/>
  <c r="O2180" i="15"/>
  <c r="AK2180" i="15" s="1"/>
  <c r="O2188" i="15"/>
  <c r="AJ2200" i="15"/>
  <c r="AJ2198" i="15" s="1"/>
  <c r="AJ2229" i="15"/>
  <c r="Y2245" i="15"/>
  <c r="AJ2260" i="15"/>
  <c r="AJ2258" i="15" s="1"/>
  <c r="Y2279" i="15"/>
  <c r="Y2277" i="15" s="1"/>
  <c r="O2285" i="15"/>
  <c r="AJ2294" i="15"/>
  <c r="AJ2321" i="15"/>
  <c r="O2327" i="15"/>
  <c r="Z2327" i="15" s="1"/>
  <c r="AW2337" i="15"/>
  <c r="AX2341" i="15"/>
  <c r="Y2351" i="15"/>
  <c r="Y2349" i="15" s="1"/>
  <c r="O2354" i="15"/>
  <c r="AX2354" i="15" s="1"/>
  <c r="AW2366" i="15"/>
  <c r="Z2410" i="15"/>
  <c r="AK2487" i="15"/>
  <c r="AK2486" i="15" s="1"/>
  <c r="AK2482" i="15" s="1"/>
  <c r="AL2482" i="15" s="1"/>
  <c r="O258" i="9" s="1"/>
  <c r="O1978" i="15"/>
  <c r="AX1978" i="15" s="1"/>
  <c r="O2034" i="15"/>
  <c r="Z2034" i="15" s="1"/>
  <c r="AJ2058" i="15"/>
  <c r="AJ2109" i="15"/>
  <c r="O2118" i="15"/>
  <c r="Z2118" i="15" s="1"/>
  <c r="AJ2152" i="15"/>
  <c r="O2171" i="15"/>
  <c r="Z2171" i="15" s="1"/>
  <c r="O2179" i="15"/>
  <c r="Z2179" i="15" s="1"/>
  <c r="O2187" i="15"/>
  <c r="AX2187" i="15" s="1"/>
  <c r="O2204" i="15"/>
  <c r="AK2204" i="15" s="1"/>
  <c r="O2212" i="15"/>
  <c r="AX2212" i="15" s="1"/>
  <c r="Y2227" i="15"/>
  <c r="AW2229" i="15"/>
  <c r="O2284" i="15"/>
  <c r="Z2284" i="15" s="1"/>
  <c r="AW2294" i="15"/>
  <c r="AJ2309" i="15"/>
  <c r="AJ2307" i="15" s="1"/>
  <c r="O2326" i="15"/>
  <c r="O2330" i="15"/>
  <c r="AK2330" i="15" s="1"/>
  <c r="Y2350" i="15"/>
  <c r="O2357" i="15"/>
  <c r="AK2357" i="15" s="1"/>
  <c r="Y2367" i="15"/>
  <c r="Y2365" i="15" s="1"/>
  <c r="Z2384" i="15"/>
  <c r="AW2394" i="15"/>
  <c r="AW2392" i="15" s="1"/>
  <c r="Z2455" i="15"/>
  <c r="AX2455" i="15"/>
  <c r="O2170" i="15"/>
  <c r="AK2170" i="15" s="1"/>
  <c r="O2178" i="15"/>
  <c r="AK2178" i="15" s="1"/>
  <c r="O2186" i="15"/>
  <c r="AK2186" i="15" s="1"/>
  <c r="O2236" i="15"/>
  <c r="O2283" i="15"/>
  <c r="AW2309" i="15"/>
  <c r="AW2307" i="15" s="1"/>
  <c r="AJ2322" i="15"/>
  <c r="AJ2320" i="15" s="1"/>
  <c r="AJ2351" i="15"/>
  <c r="AJ2349" i="15" s="1"/>
  <c r="O2409" i="15"/>
  <c r="O2401" i="15"/>
  <c r="O2403" i="15"/>
  <c r="AK2403" i="15" s="1"/>
  <c r="O2404" i="15"/>
  <c r="AK2404" i="15" s="1"/>
  <c r="O2405" i="15"/>
  <c r="AK2405" i="15" s="1"/>
  <c r="O2397" i="15"/>
  <c r="AK2397" i="15" s="1"/>
  <c r="O2407" i="15"/>
  <c r="AK2407" i="15" s="1"/>
  <c r="O2399" i="15"/>
  <c r="AK2399" i="15" s="1"/>
  <c r="O2408" i="15"/>
  <c r="AK2408" i="15" s="1"/>
  <c r="O2400" i="15"/>
  <c r="AX2410" i="15"/>
  <c r="Y2433" i="15"/>
  <c r="Y2435" i="15"/>
  <c r="Y2434" i="15"/>
  <c r="Y2432" i="15" s="1"/>
  <c r="AJ2243" i="15"/>
  <c r="AJ2295" i="15"/>
  <c r="AJ2293" i="15" s="1"/>
  <c r="Y2310" i="15"/>
  <c r="AW2322" i="15"/>
  <c r="AW2320" i="15" s="1"/>
  <c r="O2325" i="15"/>
  <c r="Y2339" i="15"/>
  <c r="AJ2352" i="15"/>
  <c r="AK2426" i="15"/>
  <c r="O2176" i="15"/>
  <c r="O2184" i="15"/>
  <c r="AK2342" i="15"/>
  <c r="AJ2337" i="15"/>
  <c r="AW2352" i="15"/>
  <c r="Y2395" i="15"/>
  <c r="AJ2417" i="15"/>
  <c r="AJ2419" i="15"/>
  <c r="AJ2418" i="15"/>
  <c r="AJ2416" i="15" s="1"/>
  <c r="Y2379" i="15"/>
  <c r="AW2381" i="15"/>
  <c r="Z2383" i="15"/>
  <c r="Y2394" i="15"/>
  <c r="Y2392" i="15" s="1"/>
  <c r="AW2417" i="15"/>
  <c r="O2425" i="15"/>
  <c r="AK2425" i="15" s="1"/>
  <c r="AJ2433" i="15"/>
  <c r="AK2438" i="15"/>
  <c r="O2442" i="15"/>
  <c r="AK2442" i="15" s="1"/>
  <c r="AJ2450" i="15"/>
  <c r="AK2455" i="15"/>
  <c r="AJ2469" i="15"/>
  <c r="Y2494" i="15"/>
  <c r="AW2496" i="15"/>
  <c r="AJ2507" i="15"/>
  <c r="AJ2505" i="15" s="1"/>
  <c r="AK2512" i="15"/>
  <c r="AW2527" i="15"/>
  <c r="AJ2527" i="15"/>
  <c r="AW2537" i="15"/>
  <c r="O2542" i="15"/>
  <c r="AX2542" i="15" s="1"/>
  <c r="AW2552" i="15"/>
  <c r="AJ2552" i="15"/>
  <c r="O2597" i="15"/>
  <c r="AK2597" i="15" s="1"/>
  <c r="Y2418" i="15"/>
  <c r="Y2416" i="15" s="1"/>
  <c r="O2424" i="15"/>
  <c r="AK2424" i="15" s="1"/>
  <c r="AW2433" i="15"/>
  <c r="AW2450" i="15"/>
  <c r="Y2467" i="15"/>
  <c r="AW2469" i="15"/>
  <c r="AJ2485" i="15"/>
  <c r="AW2507" i="15"/>
  <c r="AW2505" i="15" s="1"/>
  <c r="O2531" i="15"/>
  <c r="AK2531" i="15" s="1"/>
  <c r="AJ2538" i="15"/>
  <c r="AJ2536" i="15" s="1"/>
  <c r="O2541" i="15"/>
  <c r="Y2538" i="15"/>
  <c r="Y2536" i="15" s="1"/>
  <c r="O2577" i="15"/>
  <c r="Z2577" i="15" s="1"/>
  <c r="O2569" i="15"/>
  <c r="Z2569" i="15" s="1"/>
  <c r="O2561" i="15"/>
  <c r="Z2561" i="15" s="1"/>
  <c r="O2573" i="15"/>
  <c r="Z2573" i="15" s="1"/>
  <c r="O2565" i="15"/>
  <c r="Z2565" i="15" s="1"/>
  <c r="O2557" i="15"/>
  <c r="Z2557" i="15" s="1"/>
  <c r="AK2554" i="15"/>
  <c r="O2556" i="15"/>
  <c r="AK2556" i="15" s="1"/>
  <c r="O2560" i="15"/>
  <c r="AK2560" i="15" s="1"/>
  <c r="O2564" i="15"/>
  <c r="AK2564" i="15" s="1"/>
  <c r="O2568" i="15"/>
  <c r="AK2568" i="15" s="1"/>
  <c r="O2572" i="15"/>
  <c r="AK2572" i="15" s="1"/>
  <c r="O2576" i="15"/>
  <c r="AK2576" i="15" s="1"/>
  <c r="O2580" i="15"/>
  <c r="Z2580" i="15" s="1"/>
  <c r="AW2588" i="15"/>
  <c r="AW2586" i="15" s="1"/>
  <c r="Z2601" i="15"/>
  <c r="Y2451" i="15"/>
  <c r="Y2449" i="15" s="1"/>
  <c r="AJ2467" i="15"/>
  <c r="O2476" i="15"/>
  <c r="AK2476" i="15" s="1"/>
  <c r="Y2508" i="15"/>
  <c r="AJ2589" i="15"/>
  <c r="O2422" i="15"/>
  <c r="AW2467" i="15"/>
  <c r="AK2471" i="15"/>
  <c r="O2475" i="15"/>
  <c r="AK2475" i="15" s="1"/>
  <c r="Y2495" i="15"/>
  <c r="Y2493" i="15" s="1"/>
  <c r="AJ2525" i="15"/>
  <c r="Y2539" i="15"/>
  <c r="AJ2550" i="15"/>
  <c r="AX2554" i="15"/>
  <c r="AJ2366" i="15"/>
  <c r="O2421" i="15"/>
  <c r="AW2434" i="15"/>
  <c r="AW2432" i="15" s="1"/>
  <c r="AW2451" i="15"/>
  <c r="AW2449" i="15" s="1"/>
  <c r="O2474" i="15"/>
  <c r="AW2483" i="15"/>
  <c r="O2500" i="15"/>
  <c r="Y2506" i="15"/>
  <c r="AW2525" i="15"/>
  <c r="O2530" i="15"/>
  <c r="AX2530" i="15" s="1"/>
  <c r="AJ2539" i="15"/>
  <c r="AW2550" i="15"/>
  <c r="O2555" i="15"/>
  <c r="Z2555" i="15" s="1"/>
  <c r="O2559" i="15"/>
  <c r="AK2559" i="15" s="1"/>
  <c r="O2563" i="15"/>
  <c r="AK2563" i="15" s="1"/>
  <c r="O2567" i="15"/>
  <c r="AK2567" i="15" s="1"/>
  <c r="O2571" i="15"/>
  <c r="AX2571" i="15" s="1"/>
  <c r="O2575" i="15"/>
  <c r="AX2575" i="15" s="1"/>
  <c r="O2579" i="15"/>
  <c r="AX2579" i="15" s="1"/>
  <c r="O2599" i="15"/>
  <c r="AK2599" i="15" s="1"/>
  <c r="O2600" i="15"/>
  <c r="AX2600" i="15" s="1"/>
  <c r="O2602" i="15"/>
  <c r="Z2602" i="15" s="1"/>
  <c r="O2594" i="15"/>
  <c r="Z2594" i="15" s="1"/>
  <c r="O2603" i="15"/>
  <c r="O2595" i="15"/>
  <c r="O2604" i="15"/>
  <c r="AK2604" i="15" s="1"/>
  <c r="O2598" i="15"/>
  <c r="Z2598" i="15" s="1"/>
  <c r="Z2596" i="15"/>
  <c r="AX2601" i="15"/>
  <c r="Y2452" i="15"/>
  <c r="O2473" i="15"/>
  <c r="AK2473" i="15" s="1"/>
  <c r="AK2515" i="15"/>
  <c r="AJ2526" i="15"/>
  <c r="AJ2524" i="15" s="1"/>
  <c r="O2529" i="15"/>
  <c r="Y2526" i="15"/>
  <c r="Y2524" i="15" s="1"/>
  <c r="O2543" i="15"/>
  <c r="AK2543" i="15" s="1"/>
  <c r="AJ2551" i="15"/>
  <c r="AJ2549" i="15" s="1"/>
  <c r="O2570" i="15"/>
  <c r="O2574" i="15"/>
  <c r="O2578" i="15"/>
  <c r="Y2588" i="15"/>
  <c r="Y2586" i="15" s="1"/>
  <c r="Y2611" i="15"/>
  <c r="Y2613" i="15"/>
  <c r="Y2450" i="15"/>
  <c r="Y2469" i="15"/>
  <c r="Y2527" i="15"/>
  <c r="Y2552" i="15"/>
  <c r="AW2587" i="15"/>
  <c r="AW2625" i="15"/>
  <c r="Y2639" i="15"/>
  <c r="AK2641" i="15"/>
  <c r="AW2653" i="15"/>
  <c r="AW2651" i="15" s="1"/>
  <c r="AX2657" i="15"/>
  <c r="O2672" i="15"/>
  <c r="AK2672" i="15" s="1"/>
  <c r="AX2756" i="15"/>
  <c r="O2790" i="15"/>
  <c r="AW2817" i="15"/>
  <c r="O2887" i="15"/>
  <c r="AX2889" i="15"/>
  <c r="AX2887" i="15" s="1"/>
  <c r="AX2883" i="15" s="1"/>
  <c r="AY2883" i="15" s="1"/>
  <c r="P291" i="9" s="1"/>
  <c r="AW2613" i="15"/>
  <c r="AJ2626" i="15"/>
  <c r="AJ2624" i="15" s="1"/>
  <c r="Y2637" i="15"/>
  <c r="AW2639" i="15"/>
  <c r="AJ2654" i="15"/>
  <c r="AK2684" i="15"/>
  <c r="AK2683" i="15" s="1"/>
  <c r="AK2679" i="15" s="1"/>
  <c r="AL2679" i="15" s="1"/>
  <c r="O270" i="9" s="1"/>
  <c r="O2683" i="15"/>
  <c r="AX2684" i="15"/>
  <c r="AX2683" i="15" s="1"/>
  <c r="AX2679" i="15" s="1"/>
  <c r="AY2679" i="15" s="1"/>
  <c r="P270" i="9" s="1"/>
  <c r="Y2694" i="15"/>
  <c r="Y2692" i="15" s="1"/>
  <c r="Z2697" i="15"/>
  <c r="Y2693" i="15"/>
  <c r="AW2711" i="15"/>
  <c r="AW2710" i="15"/>
  <c r="AW2708" i="15" s="1"/>
  <c r="Y2749" i="15"/>
  <c r="Y2747" i="15" s="1"/>
  <c r="Y2748" i="15"/>
  <c r="AW2749" i="15"/>
  <c r="AW2747" i="15" s="1"/>
  <c r="AJ2611" i="15"/>
  <c r="AW2626" i="15"/>
  <c r="AW2624" i="15" s="1"/>
  <c r="O2630" i="15"/>
  <c r="AK2630" i="15" s="1"/>
  <c r="AJ2637" i="15"/>
  <c r="AK2646" i="15"/>
  <c r="Y2652" i="15"/>
  <c r="AW2654" i="15"/>
  <c r="Z2671" i="15"/>
  <c r="Y2680" i="15"/>
  <c r="AJ2694" i="15"/>
  <c r="AJ2692" i="15" s="1"/>
  <c r="AW2695" i="15"/>
  <c r="AJ2749" i="15"/>
  <c r="AJ2747" i="15" s="1"/>
  <c r="Z2810" i="15"/>
  <c r="Z2809" i="15" s="1"/>
  <c r="Z2805" i="15" s="1"/>
  <c r="AA2805" i="15" s="1"/>
  <c r="N283" i="9" s="1"/>
  <c r="AX2810" i="15"/>
  <c r="AX2809" i="15" s="1"/>
  <c r="AX2805" i="15" s="1"/>
  <c r="AY2805" i="15" s="1"/>
  <c r="P283" i="9" s="1"/>
  <c r="AK2852" i="15"/>
  <c r="AW2611" i="15"/>
  <c r="Y2627" i="15"/>
  <c r="O2629" i="15"/>
  <c r="AX2629" i="15" s="1"/>
  <c r="AW2637" i="15"/>
  <c r="AX2645" i="15"/>
  <c r="AJ2652" i="15"/>
  <c r="AJ2669" i="15"/>
  <c r="Y2695" i="15"/>
  <c r="AK2697" i="15"/>
  <c r="AJ2709" i="15"/>
  <c r="AK2718" i="15"/>
  <c r="AW2748" i="15"/>
  <c r="AW2770" i="15"/>
  <c r="AW2772" i="15"/>
  <c r="AW2771" i="15"/>
  <c r="AW2769" i="15" s="1"/>
  <c r="O2809" i="15"/>
  <c r="AJ2819" i="15"/>
  <c r="Z2927" i="15"/>
  <c r="AX2927" i="15"/>
  <c r="AJ2748" i="15"/>
  <c r="Y2770" i="15"/>
  <c r="AJ2841" i="15"/>
  <c r="AJ2839" i="15"/>
  <c r="Y2625" i="15"/>
  <c r="O2699" i="15"/>
  <c r="Z2699" i="15" s="1"/>
  <c r="O2700" i="15"/>
  <c r="AK2700" i="15" s="1"/>
  <c r="O2698" i="15"/>
  <c r="AK2698" i="15" s="1"/>
  <c r="Y2710" i="15"/>
  <c r="Y2708" i="15" s="1"/>
  <c r="AJ2750" i="15"/>
  <c r="AJ2625" i="15"/>
  <c r="AK2642" i="15"/>
  <c r="AW2681" i="15"/>
  <c r="AW2679" i="15" s="1"/>
  <c r="Z2684" i="15"/>
  <c r="Z2683" i="15" s="1"/>
  <c r="Z2679" i="15" s="1"/>
  <c r="AA2679" i="15" s="1"/>
  <c r="N270" i="9" s="1"/>
  <c r="Y2709" i="15"/>
  <c r="Z2791" i="15"/>
  <c r="Z2790" i="15" s="1"/>
  <c r="Z2786" i="15" s="1"/>
  <c r="AA2786" i="15" s="1"/>
  <c r="N280" i="9" s="1"/>
  <c r="AX2791" i="15"/>
  <c r="AX2790" i="15" s="1"/>
  <c r="AX2786" i="15" s="1"/>
  <c r="AY2786" i="15" s="1"/>
  <c r="P280" i="9" s="1"/>
  <c r="AJ2840" i="15"/>
  <c r="AJ2838" i="15" s="1"/>
  <c r="Y2840" i="15"/>
  <c r="Y2838" i="15" s="1"/>
  <c r="AK2927" i="15"/>
  <c r="AX3095" i="15"/>
  <c r="O2714" i="15"/>
  <c r="AJ2730" i="15"/>
  <c r="O2758" i="15"/>
  <c r="AJ2771" i="15"/>
  <c r="AJ2769" i="15" s="1"/>
  <c r="O2776" i="15"/>
  <c r="Y2788" i="15"/>
  <c r="Y2786" i="15" s="1"/>
  <c r="Y2807" i="15"/>
  <c r="Y2805" i="15" s="1"/>
  <c r="AW2818" i="15"/>
  <c r="AW2816" i="15" s="1"/>
  <c r="O2822" i="15"/>
  <c r="O2850" i="15"/>
  <c r="AK2850" i="15" s="1"/>
  <c r="AJ2919" i="15"/>
  <c r="O2952" i="15"/>
  <c r="AK2952" i="15" s="1"/>
  <c r="O2953" i="15"/>
  <c r="AK2953" i="15" s="1"/>
  <c r="AJ2982" i="15"/>
  <c r="AJ2980" i="15" s="1"/>
  <c r="AJ2981" i="15"/>
  <c r="O2757" i="15"/>
  <c r="AK2757" i="15" s="1"/>
  <c r="AJ2788" i="15"/>
  <c r="AJ2786" i="15" s="1"/>
  <c r="AJ2807" i="15"/>
  <c r="AJ2805" i="15" s="1"/>
  <c r="Y2819" i="15"/>
  <c r="AW2839" i="15"/>
  <c r="AX2852" i="15"/>
  <c r="Y2867" i="15"/>
  <c r="AW2903" i="15"/>
  <c r="Z2908" i="15"/>
  <c r="AW2919" i="15"/>
  <c r="O2925" i="15"/>
  <c r="Z2925" i="15" s="1"/>
  <c r="AW2963" i="15"/>
  <c r="AW2961" i="15" s="1"/>
  <c r="AJ2964" i="15"/>
  <c r="Y2994" i="15"/>
  <c r="Y2992" i="15" s="1"/>
  <c r="AW3039" i="15"/>
  <c r="AJ2901" i="15"/>
  <c r="AK2908" i="15"/>
  <c r="Y2919" i="15"/>
  <c r="Y2945" i="15"/>
  <c r="AJ2995" i="15"/>
  <c r="Y3022" i="15"/>
  <c r="Y3020" i="15" s="1"/>
  <c r="Y3021" i="15"/>
  <c r="Z3030" i="15"/>
  <c r="AJ3039" i="15"/>
  <c r="O2719" i="15"/>
  <c r="AK2719" i="15" s="1"/>
  <c r="O2755" i="15"/>
  <c r="Y2817" i="15"/>
  <c r="AW2819" i="15"/>
  <c r="O2827" i="15"/>
  <c r="O2845" i="15"/>
  <c r="O2847" i="15"/>
  <c r="AW2867" i="15"/>
  <c r="O2871" i="15"/>
  <c r="Y2886" i="15"/>
  <c r="Z2889" i="15"/>
  <c r="Z2887" i="15" s="1"/>
  <c r="Z2883" i="15" s="1"/>
  <c r="AA2883" i="15" s="1"/>
  <c r="N291" i="9" s="1"/>
  <c r="AW2901" i="15"/>
  <c r="O2924" i="15"/>
  <c r="AX2924" i="15" s="1"/>
  <c r="AJ2945" i="15"/>
  <c r="AX3030" i="15"/>
  <c r="AK3030" i="15"/>
  <c r="Y2982" i="15"/>
  <c r="Y2980" i="15" s="1"/>
  <c r="AJ3022" i="15"/>
  <c r="AJ3020" i="15" s="1"/>
  <c r="AJ3021" i="15"/>
  <c r="AW3040" i="15"/>
  <c r="AW3038" i="15" s="1"/>
  <c r="AW2868" i="15"/>
  <c r="AW2866" i="15" s="1"/>
  <c r="Y2868" i="15"/>
  <c r="Y2866" i="15" s="1"/>
  <c r="AK2889" i="15"/>
  <c r="AK2887" i="15" s="1"/>
  <c r="AK2883" i="15" s="1"/>
  <c r="AL2883" i="15" s="1"/>
  <c r="O291" i="9" s="1"/>
  <c r="Y2901" i="15"/>
  <c r="AW2920" i="15"/>
  <c r="AW2918" i="15" s="1"/>
  <c r="Y2946" i="15"/>
  <c r="Y2944" i="15" s="1"/>
  <c r="AW3008" i="15"/>
  <c r="AW3010" i="15"/>
  <c r="AW3009" i="15"/>
  <c r="AW3007" i="15" s="1"/>
  <c r="Y3023" i="15"/>
  <c r="Y3039" i="15"/>
  <c r="Y3118" i="15"/>
  <c r="AJ2902" i="15"/>
  <c r="AJ2900" i="15" s="1"/>
  <c r="Y2921" i="15"/>
  <c r="AJ2921" i="15"/>
  <c r="Y2981" i="15"/>
  <c r="AX3061" i="15"/>
  <c r="O2928" i="15"/>
  <c r="Z2928" i="15" s="1"/>
  <c r="O2930" i="15"/>
  <c r="AW2946" i="15"/>
  <c r="AW2944" i="15" s="1"/>
  <c r="AJ2947" i="15"/>
  <c r="AJ2962" i="15"/>
  <c r="Y2983" i="15"/>
  <c r="AJ2993" i="15"/>
  <c r="Y3040" i="15"/>
  <c r="Y3038" i="15" s="1"/>
  <c r="AW3218" i="15"/>
  <c r="AW3220" i="15"/>
  <c r="AW3219" i="15"/>
  <c r="AW3217" i="15" s="1"/>
  <c r="AX3222" i="15"/>
  <c r="O2966" i="15"/>
  <c r="O2974" i="15"/>
  <c r="AX2974" i="15" s="1"/>
  <c r="AW2994" i="15"/>
  <c r="AW2992" i="15" s="1"/>
  <c r="AJ3009" i="15"/>
  <c r="AJ3007" i="15" s="1"/>
  <c r="AJ3023" i="15"/>
  <c r="AJ3040" i="15"/>
  <c r="AJ3038" i="15" s="1"/>
  <c r="O3043" i="15"/>
  <c r="Z3043" i="15" s="1"/>
  <c r="O3056" i="15"/>
  <c r="Z3056" i="15" s="1"/>
  <c r="O3059" i="15"/>
  <c r="AX3059" i="15" s="1"/>
  <c r="AJ3117" i="15"/>
  <c r="AJ3115" i="15" s="1"/>
  <c r="AJ3116" i="15"/>
  <c r="Y3145" i="15"/>
  <c r="AK3199" i="15"/>
  <c r="AJ3208" i="15"/>
  <c r="AJ3206" i="15" s="1"/>
  <c r="Y3259" i="15"/>
  <c r="Y3258" i="15"/>
  <c r="Y3256" i="15" s="1"/>
  <c r="Y3257" i="15"/>
  <c r="AK3303" i="15"/>
  <c r="Z3303" i="15"/>
  <c r="AW2947" i="15"/>
  <c r="O2973" i="15"/>
  <c r="Z2973" i="15" s="1"/>
  <c r="AW2981" i="15"/>
  <c r="Y2995" i="15"/>
  <c r="Z2997" i="15"/>
  <c r="Z3013" i="15"/>
  <c r="AW3023" i="15"/>
  <c r="O3046" i="15"/>
  <c r="AX3046" i="15" s="1"/>
  <c r="O3062" i="15"/>
  <c r="AX3062" i="15" s="1"/>
  <c r="AK3132" i="15"/>
  <c r="AJ3145" i="15"/>
  <c r="AJ3143" i="15"/>
  <c r="AW3144" i="15"/>
  <c r="AW3142" i="15" s="1"/>
  <c r="AW3143" i="15"/>
  <c r="Y3232" i="15"/>
  <c r="Y3230" i="15" s="1"/>
  <c r="Y3231" i="15"/>
  <c r="AX3264" i="15"/>
  <c r="AX3012" i="15"/>
  <c r="Y3041" i="15"/>
  <c r="O3055" i="15"/>
  <c r="Y3092" i="15"/>
  <c r="Y3090" i="15" s="1"/>
  <c r="Z3095" i="15"/>
  <c r="Y3091" i="15"/>
  <c r="AW3106" i="15"/>
  <c r="AW3108" i="15"/>
  <c r="AW3128" i="15"/>
  <c r="AW3130" i="15"/>
  <c r="AW3129" i="15"/>
  <c r="AW3127" i="15" s="1"/>
  <c r="AX3132" i="15"/>
  <c r="Y3176" i="15"/>
  <c r="O2971" i="15"/>
  <c r="Y2993" i="15"/>
  <c r="AJ3010" i="15"/>
  <c r="AJ3041" i="15"/>
  <c r="O3045" i="15"/>
  <c r="Z3045" i="15" s="1"/>
  <c r="AK3095" i="15"/>
  <c r="AX3110" i="15"/>
  <c r="AX3109" i="15" s="1"/>
  <c r="AX3105" i="15" s="1"/>
  <c r="AY3105" i="15" s="1"/>
  <c r="P310" i="9" s="1"/>
  <c r="Y3165" i="15"/>
  <c r="Y3163" i="15" s="1"/>
  <c r="AJ3178" i="15"/>
  <c r="AJ3177" i="15"/>
  <c r="AJ3175" i="15" s="1"/>
  <c r="AK3180" i="15"/>
  <c r="AW3178" i="15"/>
  <c r="Z3222" i="15"/>
  <c r="AJ3453" i="15"/>
  <c r="AJ3455" i="15"/>
  <c r="AX3002" i="15"/>
  <c r="AX3032" i="15"/>
  <c r="O3065" i="15"/>
  <c r="O3057" i="15"/>
  <c r="AX3057" i="15" s="1"/>
  <c r="O3049" i="15"/>
  <c r="O3066" i="15"/>
  <c r="AX3066" i="15" s="1"/>
  <c r="O3058" i="15"/>
  <c r="Z3058" i="15" s="1"/>
  <c r="O3050" i="15"/>
  <c r="O3068" i="15"/>
  <c r="AK3068" i="15" s="1"/>
  <c r="O3060" i="15"/>
  <c r="Z3060" i="15" s="1"/>
  <c r="O3052" i="15"/>
  <c r="AK3052" i="15" s="1"/>
  <c r="O3044" i="15"/>
  <c r="AW3041" i="15"/>
  <c r="O3048" i="15"/>
  <c r="Z3048" i="15" s="1"/>
  <c r="O3051" i="15"/>
  <c r="Z3051" i="15" s="1"/>
  <c r="O3064" i="15"/>
  <c r="Z3064" i="15" s="1"/>
  <c r="O3067" i="15"/>
  <c r="Z3067" i="15" s="1"/>
  <c r="Y3093" i="15"/>
  <c r="AJ3209" i="15"/>
  <c r="AK3212" i="15"/>
  <c r="AJ3207" i="15"/>
  <c r="AX3235" i="15"/>
  <c r="Z3235" i="15"/>
  <c r="Y3276" i="15"/>
  <c r="Y3274" i="15" s="1"/>
  <c r="Z3288" i="15"/>
  <c r="Y3301" i="15"/>
  <c r="Y3300" i="15"/>
  <c r="Y3298" i="15" s="1"/>
  <c r="Y3299" i="15"/>
  <c r="AK3061" i="15"/>
  <c r="O3097" i="15"/>
  <c r="Z3097" i="15" s="1"/>
  <c r="O3098" i="15"/>
  <c r="AK3098" i="15" s="1"/>
  <c r="O3099" i="15"/>
  <c r="O3096" i="15"/>
  <c r="AK3096" i="15" s="1"/>
  <c r="Y3117" i="15"/>
  <c r="Y3115" i="15" s="1"/>
  <c r="Z3120" i="15"/>
  <c r="Y3116" i="15"/>
  <c r="Z3132" i="15"/>
  <c r="AW3093" i="15"/>
  <c r="Y3108" i="15"/>
  <c r="AW3118" i="15"/>
  <c r="AJ3129" i="15"/>
  <c r="AJ3127" i="15" s="1"/>
  <c r="O3134" i="15"/>
  <c r="AK3134" i="15" s="1"/>
  <c r="O3152" i="15"/>
  <c r="AK3152" i="15" s="1"/>
  <c r="Y3166" i="15"/>
  <c r="AW3176" i="15"/>
  <c r="AW3196" i="15"/>
  <c r="AW3194" i="15" s="1"/>
  <c r="O3200" i="15"/>
  <c r="AK3200" i="15" s="1"/>
  <c r="AJ3219" i="15"/>
  <c r="AJ3217" i="15" s="1"/>
  <c r="AJ3233" i="15"/>
  <c r="AK3248" i="15"/>
  <c r="AK3247" i="15" s="1"/>
  <c r="AK3243" i="15" s="1"/>
  <c r="AL3243" i="15" s="1"/>
  <c r="O320" i="9" s="1"/>
  <c r="AK3358" i="15"/>
  <c r="AW3382" i="15"/>
  <c r="AW3384" i="15"/>
  <c r="AW3383" i="15"/>
  <c r="AW3381" i="15" s="1"/>
  <c r="AJ3398" i="15"/>
  <c r="AK3401" i="15"/>
  <c r="AJ3396" i="15"/>
  <c r="O3133" i="15"/>
  <c r="Y3177" i="15"/>
  <c r="Y3175" i="15" s="1"/>
  <c r="O3223" i="15"/>
  <c r="O3221" i="15" s="1"/>
  <c r="O3261" i="15"/>
  <c r="AX3261" i="15" s="1"/>
  <c r="AW3277" i="15"/>
  <c r="AW3275" i="15"/>
  <c r="AK3288" i="15"/>
  <c r="AJ3317" i="15"/>
  <c r="AJ3315" i="15" s="1"/>
  <c r="AJ3316" i="15"/>
  <c r="AK3605" i="15"/>
  <c r="Z3605" i="15"/>
  <c r="AJ3646" i="15"/>
  <c r="AJ3648" i="15"/>
  <c r="AW3091" i="15"/>
  <c r="Y3106" i="15"/>
  <c r="AW3116" i="15"/>
  <c r="Y3130" i="15"/>
  <c r="O3150" i="15"/>
  <c r="Z3150" i="15" s="1"/>
  <c r="O3158" i="15"/>
  <c r="Z3158" i="15" s="1"/>
  <c r="Y3164" i="15"/>
  <c r="AW3166" i="15"/>
  <c r="AX3180" i="15"/>
  <c r="Z3182" i="15"/>
  <c r="AX3248" i="15"/>
  <c r="AX3247" i="15" s="1"/>
  <c r="AX3243" i="15" s="1"/>
  <c r="AY3243" i="15" s="1"/>
  <c r="P320" i="9" s="1"/>
  <c r="AW3337" i="15"/>
  <c r="AW3335" i="15" s="1"/>
  <c r="AW3409" i="15"/>
  <c r="AW3411" i="15"/>
  <c r="AW3410" i="15"/>
  <c r="AW3408" i="15" s="1"/>
  <c r="Y3648" i="15"/>
  <c r="Y3647" i="15"/>
  <c r="Y3645" i="15" s="1"/>
  <c r="Y3646" i="15"/>
  <c r="AJ3130" i="15"/>
  <c r="O3149" i="15"/>
  <c r="O3157" i="15"/>
  <c r="AJ3164" i="15"/>
  <c r="Y3195" i="15"/>
  <c r="AJ3220" i="15"/>
  <c r="Z3264" i="15"/>
  <c r="Y3409" i="15"/>
  <c r="Z3528" i="15"/>
  <c r="AX3528" i="15"/>
  <c r="AW3164" i="15"/>
  <c r="Y3178" i="15"/>
  <c r="AJ3259" i="15"/>
  <c r="AJ3258" i="15"/>
  <c r="AJ3256" i="15" s="1"/>
  <c r="AK3264" i="15"/>
  <c r="AJ3301" i="15"/>
  <c r="AJ3300" i="15"/>
  <c r="AJ3298" i="15" s="1"/>
  <c r="AW3336" i="15"/>
  <c r="AX3373" i="15"/>
  <c r="AX3372" i="15" s="1"/>
  <c r="AX3368" i="15" s="1"/>
  <c r="AY3368" i="15" s="1"/>
  <c r="P331" i="9" s="1"/>
  <c r="O3372" i="15"/>
  <c r="AW3426" i="15"/>
  <c r="AW3428" i="15"/>
  <c r="AX3431" i="15"/>
  <c r="AJ3276" i="15"/>
  <c r="AJ3274" i="15" s="1"/>
  <c r="AK3280" i="15"/>
  <c r="AJ3275" i="15"/>
  <c r="Y3317" i="15"/>
  <c r="Y3315" i="15" s="1"/>
  <c r="Y3316" i="15"/>
  <c r="AW3318" i="15"/>
  <c r="AJ3337" i="15"/>
  <c r="AJ3335" i="15" s="1"/>
  <c r="Y3467" i="15"/>
  <c r="Y3465" i="15" s="1"/>
  <c r="O3650" i="15"/>
  <c r="Z3650" i="15" s="1"/>
  <c r="O3651" i="15"/>
  <c r="O3652" i="15"/>
  <c r="Z3652" i="15" s="1"/>
  <c r="O3653" i="15"/>
  <c r="O3262" i="15"/>
  <c r="AK3262" i="15" s="1"/>
  <c r="O3263" i="15"/>
  <c r="AW3258" i="15"/>
  <c r="AW3256" i="15" s="1"/>
  <c r="O3304" i="15"/>
  <c r="AK3304" i="15" s="1"/>
  <c r="O3305" i="15"/>
  <c r="AW3300" i="15"/>
  <c r="AW3298" i="15" s="1"/>
  <c r="AX3303" i="15"/>
  <c r="AW3317" i="15"/>
  <c r="AW3315" i="15" s="1"/>
  <c r="Y3355" i="15"/>
  <c r="Y3353" i="15" s="1"/>
  <c r="AJ3371" i="15"/>
  <c r="AJ3370" i="15"/>
  <c r="AJ3368" i="15" s="1"/>
  <c r="AK3373" i="15"/>
  <c r="AK3372" i="15" s="1"/>
  <c r="AK3368" i="15" s="1"/>
  <c r="AL3368" i="15" s="1"/>
  <c r="O331" i="9" s="1"/>
  <c r="Y3411" i="15"/>
  <c r="Y3426" i="15"/>
  <c r="Y3428" i="15"/>
  <c r="Y3493" i="15"/>
  <c r="AW3244" i="15"/>
  <c r="O3671" i="15"/>
  <c r="AK3671" i="15" s="1"/>
  <c r="O3672" i="15"/>
  <c r="AX3672" i="15" s="1"/>
  <c r="O3673" i="15"/>
  <c r="AK3673" i="15" s="1"/>
  <c r="O3674" i="15"/>
  <c r="O3675" i="15"/>
  <c r="AK3675" i="15" s="1"/>
  <c r="O3676" i="15"/>
  <c r="Z3676" i="15" s="1"/>
  <c r="O3668" i="15"/>
  <c r="Z3668" i="15" s="1"/>
  <c r="O3677" i="15"/>
  <c r="AK3677" i="15" s="1"/>
  <c r="O3669" i="15"/>
  <c r="AK3669" i="15" s="1"/>
  <c r="O3284" i="15"/>
  <c r="AW3355" i="15"/>
  <c r="AW3353" i="15" s="1"/>
  <c r="O3359" i="15"/>
  <c r="AW3369" i="15"/>
  <c r="AJ3383" i="15"/>
  <c r="AJ3381" i="15" s="1"/>
  <c r="O3388" i="15"/>
  <c r="AX3388" i="15" s="1"/>
  <c r="AJ3410" i="15"/>
  <c r="AJ3408" i="15" s="1"/>
  <c r="O3415" i="15"/>
  <c r="AX3415" i="15" s="1"/>
  <c r="Y3538" i="15"/>
  <c r="AJ3647" i="15"/>
  <c r="AJ3645" i="15" s="1"/>
  <c r="AW3664" i="15"/>
  <c r="O3283" i="15"/>
  <c r="Z3283" i="15" s="1"/>
  <c r="AJ3338" i="15"/>
  <c r="Y3356" i="15"/>
  <c r="Y3370" i="15"/>
  <c r="Y3368" i="15" s="1"/>
  <c r="O3387" i="15"/>
  <c r="Z3387" i="15" s="1"/>
  <c r="AW3396" i="15"/>
  <c r="O3414" i="15"/>
  <c r="Z3414" i="15" s="1"/>
  <c r="AJ3428" i="15"/>
  <c r="AJ3427" i="15"/>
  <c r="AJ3425" i="15" s="1"/>
  <c r="Y3466" i="15"/>
  <c r="Y3468" i="15"/>
  <c r="AK3475" i="15"/>
  <c r="AK3501" i="15"/>
  <c r="Y3572" i="15"/>
  <c r="Y3570" i="15" s="1"/>
  <c r="Y3602" i="15"/>
  <c r="Y3601" i="15"/>
  <c r="Y3599" i="15" s="1"/>
  <c r="Y3600" i="15"/>
  <c r="Y3665" i="15"/>
  <c r="Y3663" i="15" s="1"/>
  <c r="AJ3666" i="15"/>
  <c r="O3413" i="15"/>
  <c r="AX3413" i="15" s="1"/>
  <c r="Y3440" i="15"/>
  <c r="AJ3454" i="15"/>
  <c r="AJ3452" i="15" s="1"/>
  <c r="AW3615" i="15"/>
  <c r="AW3614" i="15"/>
  <c r="AW3612" i="15" s="1"/>
  <c r="Z3630" i="15"/>
  <c r="O3281" i="15"/>
  <c r="Z3281" i="15" s="1"/>
  <c r="AJ3336" i="15"/>
  <c r="Y3354" i="15"/>
  <c r="AJ3384" i="15"/>
  <c r="AJ3411" i="15"/>
  <c r="AW3427" i="15"/>
  <c r="AW3425" i="15" s="1"/>
  <c r="Y3441" i="15"/>
  <c r="Y3439" i="15" s="1"/>
  <c r="AW3466" i="15"/>
  <c r="AW3468" i="15"/>
  <c r="AW3467" i="15"/>
  <c r="AW3465" i="15" s="1"/>
  <c r="AX3475" i="15"/>
  <c r="AK3486" i="15"/>
  <c r="AK3485" i="15" s="1"/>
  <c r="AK3481" i="15" s="1"/>
  <c r="AL3481" i="15" s="1"/>
  <c r="O339" i="9" s="1"/>
  <c r="O3485" i="15"/>
  <c r="AJ3573" i="15"/>
  <c r="AK3580" i="15"/>
  <c r="AK3630" i="15"/>
  <c r="AJ3665" i="15"/>
  <c r="AJ3663" i="15" s="1"/>
  <c r="Y3371" i="15"/>
  <c r="AW3454" i="15"/>
  <c r="AW3452" i="15" s="1"/>
  <c r="Z3501" i="15"/>
  <c r="AX3501" i="15"/>
  <c r="AJ3494" i="15"/>
  <c r="AJ3492" i="15" s="1"/>
  <c r="AJ3493" i="15"/>
  <c r="AJ3495" i="15"/>
  <c r="AW3524" i="15"/>
  <c r="AW3522" i="15" s="1"/>
  <c r="AX3580" i="15"/>
  <c r="Y3614" i="15"/>
  <c r="Y3612" i="15" s="1"/>
  <c r="AX3630" i="15"/>
  <c r="AJ3440" i="15"/>
  <c r="Z3559" i="15"/>
  <c r="Z3558" i="15" s="1"/>
  <c r="Z3554" i="15" s="1"/>
  <c r="AA3554" i="15" s="1"/>
  <c r="N345" i="9" s="1"/>
  <c r="AX3559" i="15"/>
  <c r="AX3558" i="15" s="1"/>
  <c r="AX3554" i="15" s="1"/>
  <c r="AY3554" i="15" s="1"/>
  <c r="P345" i="9" s="1"/>
  <c r="O3670" i="15"/>
  <c r="AK3670" i="15" s="1"/>
  <c r="Y3369" i="15"/>
  <c r="AW3482" i="15"/>
  <c r="AW3484" i="15"/>
  <c r="AW3483" i="15"/>
  <c r="AW3481" i="15" s="1"/>
  <c r="AX3486" i="15"/>
  <c r="AX3485" i="15" s="1"/>
  <c r="AX3481" i="15" s="1"/>
  <c r="AY3481" i="15" s="1"/>
  <c r="P339" i="9" s="1"/>
  <c r="Y3494" i="15"/>
  <c r="Y3492" i="15" s="1"/>
  <c r="AJ3525" i="15"/>
  <c r="AJ3524" i="15"/>
  <c r="AJ3522" i="15" s="1"/>
  <c r="AK3528" i="15"/>
  <c r="AJ3523" i="15"/>
  <c r="Y3613" i="15"/>
  <c r="AJ3613" i="15"/>
  <c r="O3471" i="15"/>
  <c r="AK3471" i="15" s="1"/>
  <c r="AJ3483" i="15"/>
  <c r="AJ3481" i="15" s="1"/>
  <c r="Y3495" i="15"/>
  <c r="O3497" i="15"/>
  <c r="AW3511" i="15"/>
  <c r="AW3509" i="15" s="1"/>
  <c r="AJ3540" i="15"/>
  <c r="AW3572" i="15"/>
  <c r="AW3570" i="15" s="1"/>
  <c r="O3576" i="15"/>
  <c r="AX3576" i="15" s="1"/>
  <c r="AW3589" i="15"/>
  <c r="AW3587" i="15" s="1"/>
  <c r="AW3602" i="15"/>
  <c r="O3620" i="15"/>
  <c r="AX3620" i="15" s="1"/>
  <c r="O3628" i="15"/>
  <c r="AX3628" i="15" s="1"/>
  <c r="O3636" i="15"/>
  <c r="AX3636" i="15" s="1"/>
  <c r="AW3648" i="15"/>
  <c r="AW3665" i="15"/>
  <c r="AW3663" i="15" s="1"/>
  <c r="Y3512" i="15"/>
  <c r="AW3523" i="15"/>
  <c r="AW3540" i="15"/>
  <c r="AJ3556" i="15"/>
  <c r="AJ3554" i="15" s="1"/>
  <c r="Y3573" i="15"/>
  <c r="Y3590" i="15"/>
  <c r="AJ3614" i="15"/>
  <c r="AJ3612" i="15" s="1"/>
  <c r="O3619" i="15"/>
  <c r="O3627" i="15"/>
  <c r="Z3627" i="15" s="1"/>
  <c r="O3635" i="15"/>
  <c r="Z3635" i="15" s="1"/>
  <c r="Y3666" i="15"/>
  <c r="O3618" i="15"/>
  <c r="AK3618" i="15" s="1"/>
  <c r="O3626" i="15"/>
  <c r="AK3626" i="15" s="1"/>
  <c r="O3634" i="15"/>
  <c r="AK3634" i="15" s="1"/>
  <c r="O3432" i="15"/>
  <c r="O3459" i="15"/>
  <c r="O3502" i="15"/>
  <c r="Y3510" i="15"/>
  <c r="AW3512" i="15"/>
  <c r="AW3538" i="15"/>
  <c r="Y3571" i="15"/>
  <c r="AW3573" i="15"/>
  <c r="Y3588" i="15"/>
  <c r="AW3590" i="15"/>
  <c r="AX3605" i="15"/>
  <c r="Y3615" i="15"/>
  <c r="O3617" i="15"/>
  <c r="O3625" i="15"/>
  <c r="O3633" i="15"/>
  <c r="Y3664" i="15"/>
  <c r="AW3666" i="15"/>
  <c r="AJ3466" i="15"/>
  <c r="Y3482" i="15"/>
  <c r="AJ3510" i="15"/>
  <c r="AJ3571" i="15"/>
  <c r="AJ3588" i="15"/>
  <c r="O3624" i="15"/>
  <c r="Z3624" i="15" s="1"/>
  <c r="O3632" i="15"/>
  <c r="Z3632" i="15" s="1"/>
  <c r="AJ3664" i="15"/>
  <c r="O3544" i="15"/>
  <c r="O3623" i="15"/>
  <c r="AX3623" i="15" s="1"/>
  <c r="O3631" i="15"/>
  <c r="O3622" i="15"/>
  <c r="AK3622" i="15" s="1"/>
  <c r="AK44" i="14"/>
  <c r="Z44" i="14"/>
  <c r="AK108" i="14"/>
  <c r="Z78" i="14"/>
  <c r="AX78" i="14"/>
  <c r="AX108" i="14"/>
  <c r="Z108" i="14"/>
  <c r="AK205" i="14"/>
  <c r="Z205" i="14"/>
  <c r="Z34" i="14"/>
  <c r="AX34" i="14"/>
  <c r="Z131" i="14"/>
  <c r="AX131" i="14"/>
  <c r="O256" i="14"/>
  <c r="AX256" i="14" s="1"/>
  <c r="O257" i="14"/>
  <c r="AK257" i="14" s="1"/>
  <c r="O249" i="14"/>
  <c r="AK249" i="14" s="1"/>
  <c r="O241" i="14"/>
  <c r="AK241" i="14" s="1"/>
  <c r="O259" i="14"/>
  <c r="AK259" i="14" s="1"/>
  <c r="O260" i="14"/>
  <c r="O252" i="14"/>
  <c r="O244" i="14"/>
  <c r="O236" i="14"/>
  <c r="O253" i="14"/>
  <c r="AK253" i="14" s="1"/>
  <c r="O245" i="14"/>
  <c r="Z245" i="14" s="1"/>
  <c r="O237" i="14"/>
  <c r="AK237" i="14" s="1"/>
  <c r="Y391" i="14"/>
  <c r="Y390" i="14"/>
  <c r="Y388" i="14" s="1"/>
  <c r="Y389" i="14"/>
  <c r="AW558" i="14"/>
  <c r="AW836" i="14"/>
  <c r="AW835" i="14"/>
  <c r="AW833" i="14" s="1"/>
  <c r="AW834" i="14"/>
  <c r="AJ29" i="14"/>
  <c r="AK34" i="14"/>
  <c r="AJ41" i="14"/>
  <c r="AJ39" i="14" s="1"/>
  <c r="AX44" i="14"/>
  <c r="O46" i="14"/>
  <c r="AK46" i="14" s="1"/>
  <c r="AK78" i="14"/>
  <c r="O82" i="14"/>
  <c r="AK82" i="14" s="1"/>
  <c r="AK131" i="14"/>
  <c r="O135" i="14"/>
  <c r="AJ144" i="14"/>
  <c r="O206" i="14"/>
  <c r="Z206" i="14" s="1"/>
  <c r="O209" i="14"/>
  <c r="AX209" i="14" s="1"/>
  <c r="Y221" i="14"/>
  <c r="Z223" i="14"/>
  <c r="Z222" i="14" s="1"/>
  <c r="Z218" i="14" s="1"/>
  <c r="AA218" i="14" s="1"/>
  <c r="K27" i="9" s="1"/>
  <c r="O235" i="14"/>
  <c r="AX235" i="14" s="1"/>
  <c r="O238" i="14"/>
  <c r="AX238" i="14" s="1"/>
  <c r="O251" i="14"/>
  <c r="AK251" i="14" s="1"/>
  <c r="O254" i="14"/>
  <c r="AX254" i="14" s="1"/>
  <c r="AJ266" i="14"/>
  <c r="AJ264" i="14" s="1"/>
  <c r="Z291" i="14"/>
  <c r="Z290" i="14" s="1"/>
  <c r="Z286" i="14" s="1"/>
  <c r="AA286" i="14" s="1"/>
  <c r="K32" i="9" s="1"/>
  <c r="AX291" i="14"/>
  <c r="AX290" i="14" s="1"/>
  <c r="AX286" i="14" s="1"/>
  <c r="AY286" i="14" s="1"/>
  <c r="M32" i="9" s="1"/>
  <c r="O290" i="14"/>
  <c r="AK449" i="14"/>
  <c r="Z449" i="14"/>
  <c r="Y481" i="14"/>
  <c r="AJ481" i="14"/>
  <c r="AX490" i="14"/>
  <c r="AW511" i="14"/>
  <c r="AW510" i="14"/>
  <c r="AW508" i="14" s="1"/>
  <c r="AW559" i="14"/>
  <c r="AW557" i="14" s="1"/>
  <c r="AJ579" i="14"/>
  <c r="AJ581" i="14"/>
  <c r="O758" i="14"/>
  <c r="AK758" i="14" s="1"/>
  <c r="O759" i="14"/>
  <c r="Z759" i="14" s="1"/>
  <c r="O760" i="14"/>
  <c r="AX760" i="14" s="1"/>
  <c r="O757" i="14"/>
  <c r="AK757" i="14" s="1"/>
  <c r="AJ836" i="14"/>
  <c r="AJ835" i="14"/>
  <c r="AJ833" i="14" s="1"/>
  <c r="AJ834" i="14"/>
  <c r="Y27" i="14"/>
  <c r="AW29" i="14"/>
  <c r="AW41" i="14"/>
  <c r="AW39" i="14" s="1"/>
  <c r="O45" i="14"/>
  <c r="Y75" i="14"/>
  <c r="Y73" i="14" s="1"/>
  <c r="O81" i="14"/>
  <c r="Z81" i="14" s="1"/>
  <c r="AJ106" i="14"/>
  <c r="Y128" i="14"/>
  <c r="Y126" i="14" s="1"/>
  <c r="O134" i="14"/>
  <c r="Z134" i="14" s="1"/>
  <c r="AW144" i="14"/>
  <c r="AK223" i="14"/>
  <c r="AK222" i="14" s="1"/>
  <c r="AK218" i="14" s="1"/>
  <c r="AL218" i="14" s="1"/>
  <c r="L27" i="9" s="1"/>
  <c r="AK380" i="14"/>
  <c r="Z380" i="14"/>
  <c r="AW390" i="14"/>
  <c r="AW388" i="14" s="1"/>
  <c r="AW429" i="14"/>
  <c r="AW463" i="14"/>
  <c r="AW462" i="14"/>
  <c r="AW460" i="14" s="1"/>
  <c r="AX466" i="14"/>
  <c r="AJ545" i="14"/>
  <c r="AJ544" i="14"/>
  <c r="AJ542" i="14" s="1"/>
  <c r="AW545" i="14"/>
  <c r="AW544" i="14"/>
  <c r="AW542" i="14" s="1"/>
  <c r="Y580" i="14"/>
  <c r="Y578" i="14" s="1"/>
  <c r="Y581" i="14"/>
  <c r="Z627" i="14"/>
  <c r="Y659" i="14"/>
  <c r="AW785" i="14"/>
  <c r="AW783" i="14" s="1"/>
  <c r="O83" i="14"/>
  <c r="AK83" i="14" s="1"/>
  <c r="O136" i="14"/>
  <c r="AK136" i="14" s="1"/>
  <c r="AJ75" i="14"/>
  <c r="AJ73" i="14" s="1"/>
  <c r="O80" i="14"/>
  <c r="AK80" i="14" s="1"/>
  <c r="Y104" i="14"/>
  <c r="AJ128" i="14"/>
  <c r="AJ126" i="14" s="1"/>
  <c r="O133" i="14"/>
  <c r="AK133" i="14" s="1"/>
  <c r="Y145" i="14"/>
  <c r="Y143" i="14" s="1"/>
  <c r="AW220" i="14"/>
  <c r="AW218" i="14" s="1"/>
  <c r="AW219" i="14"/>
  <c r="O234" i="14"/>
  <c r="AX234" i="14" s="1"/>
  <c r="O247" i="14"/>
  <c r="AK247" i="14" s="1"/>
  <c r="O250" i="14"/>
  <c r="AK304" i="14"/>
  <c r="AJ390" i="14"/>
  <c r="AJ388" i="14" s="1"/>
  <c r="AJ389" i="14"/>
  <c r="AW483" i="14"/>
  <c r="AW482" i="14"/>
  <c r="AW480" i="14" s="1"/>
  <c r="Y530" i="14"/>
  <c r="Y528" i="14" s="1"/>
  <c r="Y529" i="14"/>
  <c r="Z535" i="14"/>
  <c r="AW642" i="14"/>
  <c r="AW644" i="14"/>
  <c r="Y784" i="14"/>
  <c r="Y786" i="14"/>
  <c r="Y42" i="14"/>
  <c r="AW27" i="14"/>
  <c r="AW75" i="14"/>
  <c r="AW73" i="14" s="1"/>
  <c r="O79" i="14"/>
  <c r="AJ104" i="14"/>
  <c r="AW128" i="14"/>
  <c r="AW126" i="14" s="1"/>
  <c r="O132" i="14"/>
  <c r="AJ145" i="14"/>
  <c r="AJ143" i="14" s="1"/>
  <c r="Y202" i="14"/>
  <c r="Y200" i="14" s="1"/>
  <c r="AX223" i="14"/>
  <c r="AX222" i="14" s="1"/>
  <c r="AX218" i="14" s="1"/>
  <c r="AY218" i="14" s="1"/>
  <c r="M27" i="9" s="1"/>
  <c r="Y231" i="14"/>
  <c r="Y229" i="14" s="1"/>
  <c r="O240" i="14"/>
  <c r="Z240" i="14" s="1"/>
  <c r="O258" i="14"/>
  <c r="AX258" i="14" s="1"/>
  <c r="Y266" i="14"/>
  <c r="Y264" i="14" s="1"/>
  <c r="Y265" i="14"/>
  <c r="Z270" i="14"/>
  <c r="AJ289" i="14"/>
  <c r="AJ288" i="14"/>
  <c r="AJ286" i="14" s="1"/>
  <c r="AJ265" i="14"/>
  <c r="AK291" i="14"/>
  <c r="AK290" i="14" s="1"/>
  <c r="AK286" i="14" s="1"/>
  <c r="AL286" i="14" s="1"/>
  <c r="L32" i="9" s="1"/>
  <c r="AJ559" i="14"/>
  <c r="AJ557" i="14" s="1"/>
  <c r="Y29" i="14"/>
  <c r="AX205" i="14"/>
  <c r="O248" i="14"/>
  <c r="Z248" i="14" s="1"/>
  <c r="Y40" i="14"/>
  <c r="AW42" i="14"/>
  <c r="Y219" i="14"/>
  <c r="O243" i="14"/>
  <c r="AK243" i="14" s="1"/>
  <c r="O246" i="14"/>
  <c r="Z246" i="14" s="1"/>
  <c r="AX304" i="14"/>
  <c r="AJ391" i="14"/>
  <c r="AK422" i="14"/>
  <c r="Z422" i="14"/>
  <c r="Y482" i="14"/>
  <c r="Y480" i="14" s="1"/>
  <c r="Y511" i="14"/>
  <c r="Z518" i="14"/>
  <c r="AX535" i="14"/>
  <c r="AW560" i="14"/>
  <c r="Y607" i="14"/>
  <c r="AW605" i="14"/>
  <c r="AJ74" i="14"/>
  <c r="O207" i="14"/>
  <c r="O208" i="14"/>
  <c r="AK208" i="14" s="1"/>
  <c r="AW299" i="14"/>
  <c r="AW301" i="14"/>
  <c r="AW300" i="14"/>
  <c r="AW298" i="14" s="1"/>
  <c r="O547" i="14"/>
  <c r="AK547" i="14" s="1"/>
  <c r="O548" i="14"/>
  <c r="O549" i="14"/>
  <c r="AK549" i="14" s="1"/>
  <c r="O550" i="14"/>
  <c r="AJ129" i="14"/>
  <c r="AJ203" i="14"/>
  <c r="AJ202" i="14"/>
  <c r="AJ200" i="14" s="1"/>
  <c r="Y232" i="14"/>
  <c r="AJ232" i="14"/>
  <c r="AJ231" i="14"/>
  <c r="AJ229" i="14" s="1"/>
  <c r="O255" i="14"/>
  <c r="AK255" i="14" s="1"/>
  <c r="AW266" i="14"/>
  <c r="AW264" i="14" s="1"/>
  <c r="AX270" i="14"/>
  <c r="AJ287" i="14"/>
  <c r="Y299" i="14"/>
  <c r="Y301" i="14"/>
  <c r="AJ347" i="14"/>
  <c r="AJ346" i="14"/>
  <c r="AJ344" i="14" s="1"/>
  <c r="AJ345" i="14"/>
  <c r="AX433" i="14"/>
  <c r="AX432" i="14" s="1"/>
  <c r="O432" i="14"/>
  <c r="Z433" i="14"/>
  <c r="Z432" i="14" s="1"/>
  <c r="AJ483" i="14"/>
  <c r="O239" i="14"/>
  <c r="AK239" i="14" s="1"/>
  <c r="O242" i="14"/>
  <c r="AJ299" i="14"/>
  <c r="AW444" i="14"/>
  <c r="AW446" i="14"/>
  <c r="AW431" i="14"/>
  <c r="AW445" i="14"/>
  <c r="AW443" i="14" s="1"/>
  <c r="Y483" i="14"/>
  <c r="Z490" i="14"/>
  <c r="AX518" i="14"/>
  <c r="Y559" i="14"/>
  <c r="Y557" i="14" s="1"/>
  <c r="Y558" i="14"/>
  <c r="AJ558" i="14"/>
  <c r="AJ605" i="14"/>
  <c r="AJ606" i="14"/>
  <c r="AJ604" i="14" s="1"/>
  <c r="AJ267" i="14"/>
  <c r="O305" i="14"/>
  <c r="AK305" i="14" s="1"/>
  <c r="O381" i="14"/>
  <c r="Z381" i="14" s="1"/>
  <c r="AW391" i="14"/>
  <c r="AW419" i="14"/>
  <c r="AW417" i="14" s="1"/>
  <c r="O423" i="14"/>
  <c r="Y431" i="14"/>
  <c r="O488" i="14"/>
  <c r="AK488" i="14" s="1"/>
  <c r="O516" i="14"/>
  <c r="AK516" i="14" s="1"/>
  <c r="O533" i="14"/>
  <c r="AK533" i="14" s="1"/>
  <c r="AJ560" i="14"/>
  <c r="O569" i="14"/>
  <c r="AK569" i="14" s="1"/>
  <c r="AK588" i="14"/>
  <c r="O610" i="14"/>
  <c r="Z610" i="14" s="1"/>
  <c r="O613" i="14"/>
  <c r="Z613" i="14" s="1"/>
  <c r="O626" i="14"/>
  <c r="AK626" i="14" s="1"/>
  <c r="AK627" i="14"/>
  <c r="O629" i="14"/>
  <c r="Z629" i="14" s="1"/>
  <c r="AJ644" i="14"/>
  <c r="AJ643" i="14"/>
  <c r="AJ641" i="14" s="1"/>
  <c r="AX650" i="14"/>
  <c r="AJ657" i="14"/>
  <c r="AW676" i="14"/>
  <c r="AW784" i="14"/>
  <c r="AJ786" i="14"/>
  <c r="AJ807" i="14"/>
  <c r="AJ805" i="14" s="1"/>
  <c r="AJ806" i="14"/>
  <c r="Y822" i="14"/>
  <c r="Y820" i="14" s="1"/>
  <c r="Y821" i="14"/>
  <c r="Y823" i="14"/>
  <c r="Y866" i="14"/>
  <c r="Y864" i="14" s="1"/>
  <c r="Z870" i="14"/>
  <c r="AJ865" i="14"/>
  <c r="Y288" i="14"/>
  <c r="Y286" i="14" s="1"/>
  <c r="AW345" i="14"/>
  <c r="AJ367" i="14"/>
  <c r="AJ365" i="14" s="1"/>
  <c r="AX370" i="14"/>
  <c r="AX369" i="14" s="1"/>
  <c r="AX365" i="14" s="1"/>
  <c r="AY365" i="14" s="1"/>
  <c r="M44" i="9" s="1"/>
  <c r="AJ404" i="14"/>
  <c r="AJ431" i="14"/>
  <c r="AJ462" i="14"/>
  <c r="AJ460" i="14" s="1"/>
  <c r="O467" i="14"/>
  <c r="AJ482" i="14"/>
  <c r="AJ480" i="14" s="1"/>
  <c r="O487" i="14"/>
  <c r="O495" i="14"/>
  <c r="AJ510" i="14"/>
  <c r="AJ508" i="14" s="1"/>
  <c r="O515" i="14"/>
  <c r="AJ531" i="14"/>
  <c r="Y544" i="14"/>
  <c r="Y542" i="14" s="1"/>
  <c r="O568" i="14"/>
  <c r="Y579" i="14"/>
  <c r="Y606" i="14"/>
  <c r="Y604" i="14" s="1"/>
  <c r="O619" i="14"/>
  <c r="AK619" i="14" s="1"/>
  <c r="O635" i="14"/>
  <c r="AJ658" i="14"/>
  <c r="AJ656" i="14" s="1"/>
  <c r="AX682" i="14"/>
  <c r="Y701" i="14"/>
  <c r="Y699" i="14" s="1"/>
  <c r="Y700" i="14"/>
  <c r="Y702" i="14"/>
  <c r="Y732" i="14"/>
  <c r="Y731" i="14"/>
  <c r="Y729" i="14" s="1"/>
  <c r="Z734" i="14"/>
  <c r="Z733" i="14" s="1"/>
  <c r="Z729" i="14" s="1"/>
  <c r="AA729" i="14" s="1"/>
  <c r="K72" i="9" s="1"/>
  <c r="Y730" i="14"/>
  <c r="O743" i="14"/>
  <c r="AK743" i="14" s="1"/>
  <c r="O744" i="14"/>
  <c r="AX744" i="14" s="1"/>
  <c r="O746" i="14"/>
  <c r="Z746" i="14" s="1"/>
  <c r="AW767" i="14"/>
  <c r="AW769" i="14"/>
  <c r="AW768" i="14"/>
  <c r="AW766" i="14" s="1"/>
  <c r="AW880" i="14"/>
  <c r="AW882" i="14"/>
  <c r="AW881" i="14"/>
  <c r="AW879" i="14" s="1"/>
  <c r="AJ943" i="14"/>
  <c r="AJ945" i="14"/>
  <c r="AJ378" i="14"/>
  <c r="AW389" i="14"/>
  <c r="AJ420" i="14"/>
  <c r="Y429" i="14"/>
  <c r="Y446" i="14"/>
  <c r="O486" i="14"/>
  <c r="AX486" i="14" s="1"/>
  <c r="O494" i="14"/>
  <c r="AK494" i="14" s="1"/>
  <c r="O514" i="14"/>
  <c r="O522" i="14"/>
  <c r="AK522" i="14" s="1"/>
  <c r="AW531" i="14"/>
  <c r="O567" i="14"/>
  <c r="AK567" i="14" s="1"/>
  <c r="AX588" i="14"/>
  <c r="O609" i="14"/>
  <c r="Z609" i="14" s="1"/>
  <c r="O622" i="14"/>
  <c r="AK622" i="14" s="1"/>
  <c r="O625" i="14"/>
  <c r="Z625" i="14" s="1"/>
  <c r="O648" i="14"/>
  <c r="O649" i="14"/>
  <c r="Z717" i="14"/>
  <c r="AJ754" i="14"/>
  <c r="AJ752" i="14" s="1"/>
  <c r="AJ755" i="14"/>
  <c r="AK717" i="14"/>
  <c r="AW753" i="14"/>
  <c r="AW806" i="14"/>
  <c r="Y848" i="14"/>
  <c r="Y846" i="14" s="1"/>
  <c r="Y847" i="14"/>
  <c r="Z853" i="14"/>
  <c r="Y849" i="14"/>
  <c r="AJ992" i="14"/>
  <c r="AJ990" i="14" s="1"/>
  <c r="AJ991" i="14"/>
  <c r="AJ376" i="14"/>
  <c r="AJ418" i="14"/>
  <c r="AK433" i="14"/>
  <c r="AK432" i="14" s="1"/>
  <c r="Y444" i="14"/>
  <c r="Z466" i="14"/>
  <c r="O492" i="14"/>
  <c r="AK492" i="14" s="1"/>
  <c r="O520" i="14"/>
  <c r="O565" i="14"/>
  <c r="AK565" i="14" s="1"/>
  <c r="AW581" i="14"/>
  <c r="AW606" i="14"/>
  <c r="AW604" i="14" s="1"/>
  <c r="AJ607" i="14"/>
  <c r="O618" i="14"/>
  <c r="O621" i="14"/>
  <c r="Z621" i="14" s="1"/>
  <c r="O634" i="14"/>
  <c r="AK634" i="14" s="1"/>
  <c r="AW659" i="14"/>
  <c r="AW658" i="14"/>
  <c r="AW656" i="14" s="1"/>
  <c r="AW657" i="14"/>
  <c r="AJ741" i="14"/>
  <c r="Z745" i="14"/>
  <c r="Y754" i="14"/>
  <c r="Y752" i="14" s="1"/>
  <c r="Y753" i="14"/>
  <c r="AJ767" i="14"/>
  <c r="AJ769" i="14"/>
  <c r="AW849" i="14"/>
  <c r="AK918" i="14"/>
  <c r="O491" i="14"/>
  <c r="O519" i="14"/>
  <c r="AK519" i="14" s="1"/>
  <c r="O564" i="14"/>
  <c r="O611" i="14"/>
  <c r="AK611" i="14" s="1"/>
  <c r="O646" i="14"/>
  <c r="AW678" i="14"/>
  <c r="AJ701" i="14"/>
  <c r="AJ699" i="14" s="1"/>
  <c r="AK745" i="14"/>
  <c r="AJ753" i="14"/>
  <c r="Y808" i="14"/>
  <c r="Y807" i="14"/>
  <c r="Y805" i="14" s="1"/>
  <c r="Y806" i="14"/>
  <c r="AW807" i="14"/>
  <c r="AW805" i="14" s="1"/>
  <c r="O838" i="14"/>
  <c r="Z838" i="14" s="1"/>
  <c r="O839" i="14"/>
  <c r="AX839" i="14" s="1"/>
  <c r="O840" i="14"/>
  <c r="AX840" i="14" s="1"/>
  <c r="AJ848" i="14"/>
  <c r="AJ846" i="14" s="1"/>
  <c r="AX853" i="14"/>
  <c r="Y882" i="14"/>
  <c r="Z888" i="14"/>
  <c r="Y943" i="14"/>
  <c r="Y945" i="14"/>
  <c r="Y944" i="14"/>
  <c r="Y942" i="14" s="1"/>
  <c r="O628" i="14"/>
  <c r="AX628" i="14" s="1"/>
  <c r="O620" i="14"/>
  <c r="AX620" i="14" s="1"/>
  <c r="O612" i="14"/>
  <c r="AX612" i="14" s="1"/>
  <c r="O631" i="14"/>
  <c r="AK631" i="14" s="1"/>
  <c r="O623" i="14"/>
  <c r="AK623" i="14" s="1"/>
  <c r="O615" i="14"/>
  <c r="AK615" i="14" s="1"/>
  <c r="O632" i="14"/>
  <c r="O624" i="14"/>
  <c r="AK624" i="14" s="1"/>
  <c r="O616" i="14"/>
  <c r="AK616" i="14" s="1"/>
  <c r="AW607" i="14"/>
  <c r="O614" i="14"/>
  <c r="Z614" i="14" s="1"/>
  <c r="O617" i="14"/>
  <c r="Z617" i="14" s="1"/>
  <c r="O630" i="14"/>
  <c r="AK630" i="14" s="1"/>
  <c r="O633" i="14"/>
  <c r="AK650" i="14"/>
  <c r="Y676" i="14"/>
  <c r="Z682" i="14"/>
  <c r="Y678" i="14"/>
  <c r="AJ702" i="14"/>
  <c r="AW700" i="14"/>
  <c r="AW702" i="14"/>
  <c r="AW741" i="14"/>
  <c r="AW740" i="14"/>
  <c r="AW738" i="14" s="1"/>
  <c r="AX745" i="14"/>
  <c r="AW739" i="14"/>
  <c r="Y785" i="14"/>
  <c r="Y783" i="14" s="1"/>
  <c r="AW786" i="14"/>
  <c r="AX793" i="14"/>
  <c r="AJ927" i="14"/>
  <c r="AJ926" i="14"/>
  <c r="AJ924" i="14" s="1"/>
  <c r="AJ925" i="14"/>
  <c r="AW1042" i="14"/>
  <c r="O589" i="14"/>
  <c r="O683" i="14"/>
  <c r="AX683" i="14" s="1"/>
  <c r="O705" i="14"/>
  <c r="Z705" i="14" s="1"/>
  <c r="O713" i="14"/>
  <c r="Z713" i="14" s="1"/>
  <c r="AW732" i="14"/>
  <c r="AJ768" i="14"/>
  <c r="AJ766" i="14" s="1"/>
  <c r="O773" i="14"/>
  <c r="Z773" i="14" s="1"/>
  <c r="O791" i="14"/>
  <c r="O799" i="14"/>
  <c r="Z799" i="14" s="1"/>
  <c r="AW808" i="14"/>
  <c r="O825" i="14"/>
  <c r="AX825" i="14" s="1"/>
  <c r="O851" i="14"/>
  <c r="AX851" i="14" s="1"/>
  <c r="AJ867" i="14"/>
  <c r="AJ881" i="14"/>
  <c r="AJ879" i="14" s="1"/>
  <c r="O886" i="14"/>
  <c r="Z886" i="14" s="1"/>
  <c r="AW927" i="14"/>
  <c r="AJ944" i="14"/>
  <c r="AJ942" i="14" s="1"/>
  <c r="AJ974" i="14"/>
  <c r="O996" i="14"/>
  <c r="O999" i="14"/>
  <c r="Z999" i="14" s="1"/>
  <c r="O1001" i="14"/>
  <c r="O995" i="14"/>
  <c r="Z995" i="14" s="1"/>
  <c r="AX1000" i="14"/>
  <c r="AX1022" i="14"/>
  <c r="AX1115" i="14"/>
  <c r="AJ1169" i="14"/>
  <c r="AJ1168" i="14"/>
  <c r="AJ1166" i="14" s="1"/>
  <c r="AW1167" i="14"/>
  <c r="AW1169" i="14"/>
  <c r="Y1182" i="14"/>
  <c r="Y1180" i="14" s="1"/>
  <c r="AK1188" i="14"/>
  <c r="Y1277" i="14"/>
  <c r="Y1275" i="14" s="1"/>
  <c r="AJ1276" i="14"/>
  <c r="AW1277" i="14"/>
  <c r="AW1275" i="14" s="1"/>
  <c r="AX1499" i="14"/>
  <c r="AK1499" i="14"/>
  <c r="Z1499" i="14"/>
  <c r="Y605" i="14"/>
  <c r="AJ677" i="14"/>
  <c r="AJ675" i="14" s="1"/>
  <c r="O704" i="14"/>
  <c r="O712" i="14"/>
  <c r="Y740" i="14"/>
  <c r="Y738" i="14" s="1"/>
  <c r="O772" i="14"/>
  <c r="AJ785" i="14"/>
  <c r="AJ783" i="14" s="1"/>
  <c r="O790" i="14"/>
  <c r="O798" i="14"/>
  <c r="Z798" i="14" s="1"/>
  <c r="AJ823" i="14"/>
  <c r="Y835" i="14"/>
  <c r="Y833" i="14" s="1"/>
  <c r="AJ849" i="14"/>
  <c r="O858" i="14"/>
  <c r="Z858" i="14" s="1"/>
  <c r="Y865" i="14"/>
  <c r="O885" i="14"/>
  <c r="O893" i="14"/>
  <c r="AW903" i="14"/>
  <c r="O936" i="14"/>
  <c r="Z936" i="14" s="1"/>
  <c r="O930" i="14"/>
  <c r="AX930" i="14" s="1"/>
  <c r="O932" i="14"/>
  <c r="AX932" i="14" s="1"/>
  <c r="AW926" i="14"/>
  <c r="AW924" i="14" s="1"/>
  <c r="O934" i="14"/>
  <c r="Z934" i="14" s="1"/>
  <c r="O998" i="14"/>
  <c r="O1021" i="14"/>
  <c r="O1024" i="14"/>
  <c r="Z1024" i="14" s="1"/>
  <c r="O1025" i="14"/>
  <c r="AK1025" i="14" s="1"/>
  <c r="O1020" i="14"/>
  <c r="O1023" i="14"/>
  <c r="AW1102" i="14"/>
  <c r="Y1144" i="14"/>
  <c r="Y1142" i="14" s="1"/>
  <c r="AX1188" i="14"/>
  <c r="Y1211" i="14"/>
  <c r="Y1213" i="14"/>
  <c r="AJ1254" i="14"/>
  <c r="AJ1252" i="14" s="1"/>
  <c r="AW1254" i="14"/>
  <c r="AW1252" i="14" s="1"/>
  <c r="Y1278" i="14"/>
  <c r="O1299" i="14"/>
  <c r="Z1300" i="14"/>
  <c r="Z1299" i="14" s="1"/>
  <c r="Z1295" i="14" s="1"/>
  <c r="AA1295" i="14" s="1"/>
  <c r="K125" i="9" s="1"/>
  <c r="AX1300" i="14"/>
  <c r="AX1299" i="14" s="1"/>
  <c r="AX1295" i="14" s="1"/>
  <c r="AY1295" i="14" s="1"/>
  <c r="M125" i="9" s="1"/>
  <c r="AK1316" i="14"/>
  <c r="AJ1329" i="14"/>
  <c r="AJ1327" i="14" s="1"/>
  <c r="AW945" i="14"/>
  <c r="Z955" i="14"/>
  <c r="AJ1044" i="14"/>
  <c r="AW1104" i="14"/>
  <c r="O1232" i="14"/>
  <c r="AK1232" i="14" s="1"/>
  <c r="O1233" i="14"/>
  <c r="AK1233" i="14" s="1"/>
  <c r="O796" i="14"/>
  <c r="AX811" i="14"/>
  <c r="AJ821" i="14"/>
  <c r="AJ847" i="14"/>
  <c r="O856" i="14"/>
  <c r="AX856" i="14" s="1"/>
  <c r="AW865" i="14"/>
  <c r="AJ882" i="14"/>
  <c r="O891" i="14"/>
  <c r="Y925" i="14"/>
  <c r="Y926" i="14"/>
  <c r="Y924" i="14" s="1"/>
  <c r="O957" i="14"/>
  <c r="Z957" i="14" s="1"/>
  <c r="O951" i="14"/>
  <c r="AK951" i="14" s="1"/>
  <c r="O949" i="14"/>
  <c r="O947" i="14"/>
  <c r="AK947" i="14" s="1"/>
  <c r="O953" i="14"/>
  <c r="AK953" i="14" s="1"/>
  <c r="O948" i="14"/>
  <c r="AK955" i="14"/>
  <c r="Y991" i="14"/>
  <c r="Y993" i="14"/>
  <c r="AX1082" i="14"/>
  <c r="AK1082" i="14"/>
  <c r="Z1082" i="14"/>
  <c r="AJ1073" i="14"/>
  <c r="AJ1075" i="14"/>
  <c r="AJ1143" i="14"/>
  <c r="AW1144" i="14"/>
  <c r="AW1142" i="14" s="1"/>
  <c r="Y1183" i="14"/>
  <c r="Y1181" i="14"/>
  <c r="O1219" i="14"/>
  <c r="O1221" i="14"/>
  <c r="Z1221" i="14" s="1"/>
  <c r="O1215" i="14"/>
  <c r="AK1215" i="14" s="1"/>
  <c r="O1216" i="14"/>
  <c r="AK1216" i="14" s="1"/>
  <c r="O1217" i="14"/>
  <c r="AX1217" i="14" s="1"/>
  <c r="O1218" i="14"/>
  <c r="AX1218" i="14" s="1"/>
  <c r="AK1300" i="14"/>
  <c r="AK1299" i="14" s="1"/>
  <c r="AK1295" i="14" s="1"/>
  <c r="AL1295" i="14" s="1"/>
  <c r="L125" i="9" s="1"/>
  <c r="AJ1298" i="14"/>
  <c r="AJ1297" i="14"/>
  <c r="AJ1295" i="14" s="1"/>
  <c r="Z1366" i="14"/>
  <c r="AJ700" i="14"/>
  <c r="O709" i="14"/>
  <c r="AX709" i="14" s="1"/>
  <c r="AX734" i="14"/>
  <c r="AX733" i="14" s="1"/>
  <c r="AX729" i="14" s="1"/>
  <c r="AY729" i="14" s="1"/>
  <c r="M72" i="9" s="1"/>
  <c r="Y741" i="14"/>
  <c r="Y767" i="14"/>
  <c r="O795" i="14"/>
  <c r="AX795" i="14" s="1"/>
  <c r="AW821" i="14"/>
  <c r="Y836" i="14"/>
  <c r="AW847" i="14"/>
  <c r="O855" i="14"/>
  <c r="AX855" i="14" s="1"/>
  <c r="AX870" i="14"/>
  <c r="O872" i="14"/>
  <c r="AX872" i="14" s="1"/>
  <c r="Y880" i="14"/>
  <c r="O890" i="14"/>
  <c r="AX890" i="14" s="1"/>
  <c r="AX905" i="14"/>
  <c r="AX904" i="14" s="1"/>
  <c r="AX900" i="14" s="1"/>
  <c r="AY900" i="14" s="1"/>
  <c r="M82" i="9" s="1"/>
  <c r="Z917" i="14"/>
  <c r="O950" i="14"/>
  <c r="AK950" i="14" s="1"/>
  <c r="AX955" i="14"/>
  <c r="AJ972" i="14"/>
  <c r="AW1044" i="14"/>
  <c r="AW1043" i="14"/>
  <c r="AW1041" i="14" s="1"/>
  <c r="Y1102" i="14"/>
  <c r="Y1104" i="14"/>
  <c r="Y1103" i="14"/>
  <c r="Y1101" i="14" s="1"/>
  <c r="AJ1230" i="14"/>
  <c r="AJ1229" i="14"/>
  <c r="AJ1227" i="14" s="1"/>
  <c r="AJ1296" i="14"/>
  <c r="Y1311" i="14"/>
  <c r="Y1313" i="14"/>
  <c r="Y1312" i="14"/>
  <c r="Y1310" i="14" s="1"/>
  <c r="AW1328" i="14"/>
  <c r="AK1366" i="14"/>
  <c r="AK1404" i="14"/>
  <c r="O776" i="14"/>
  <c r="Z776" i="14" s="1"/>
  <c r="O854" i="14"/>
  <c r="Z854" i="14" s="1"/>
  <c r="O871" i="14"/>
  <c r="Z871" i="14" s="1"/>
  <c r="O889" i="14"/>
  <c r="Z889" i="14" s="1"/>
  <c r="AK917" i="14"/>
  <c r="AJ912" i="14"/>
  <c r="AJ914" i="14"/>
  <c r="O956" i="14"/>
  <c r="Z976" i="14"/>
  <c r="Z975" i="14" s="1"/>
  <c r="Z971" i="14" s="1"/>
  <c r="AA971" i="14" s="1"/>
  <c r="K88" i="9" s="1"/>
  <c r="Y972" i="14"/>
  <c r="Y974" i="14"/>
  <c r="Y992" i="14"/>
  <c r="Y990" i="14" s="1"/>
  <c r="AW992" i="14"/>
  <c r="AW990" i="14" s="1"/>
  <c r="AW991" i="14"/>
  <c r="AW993" i="14"/>
  <c r="AJ1018" i="14"/>
  <c r="Y1042" i="14"/>
  <c r="Y1044" i="14"/>
  <c r="AJ1213" i="14"/>
  <c r="AJ1212" i="14"/>
  <c r="AJ1210" i="14" s="1"/>
  <c r="AW1211" i="14"/>
  <c r="AW1213" i="14"/>
  <c r="O1220" i="14"/>
  <c r="AK1220" i="14" s="1"/>
  <c r="AX1366" i="14"/>
  <c r="AX1404" i="14"/>
  <c r="AJ676" i="14"/>
  <c r="Y739" i="14"/>
  <c r="AJ784" i="14"/>
  <c r="Y834" i="14"/>
  <c r="AX917" i="14"/>
  <c r="Y973" i="14"/>
  <c r="Y971" i="14" s="1"/>
  <c r="AK1000" i="14"/>
  <c r="AJ1016" i="14"/>
  <c r="AW1017" i="14"/>
  <c r="AW1015" i="14" s="1"/>
  <c r="AW1016" i="14"/>
  <c r="AW1018" i="14"/>
  <c r="Z1022" i="14"/>
  <c r="AJ1043" i="14"/>
  <c r="AJ1041" i="14" s="1"/>
  <c r="AJ1074" i="14"/>
  <c r="AJ1072" i="14" s="1"/>
  <c r="AW1074" i="14"/>
  <c r="AW1072" i="14" s="1"/>
  <c r="AJ1103" i="14"/>
  <c r="AJ1101" i="14" s="1"/>
  <c r="AJ1145" i="14"/>
  <c r="O1171" i="14"/>
  <c r="AK1171" i="14" s="1"/>
  <c r="O1172" i="14"/>
  <c r="AK1172" i="14" s="1"/>
  <c r="O1173" i="14"/>
  <c r="Y1200" i="14"/>
  <c r="Y1198" i="14" s="1"/>
  <c r="AW1212" i="14"/>
  <c r="AW1210" i="14" s="1"/>
  <c r="AX1245" i="14"/>
  <c r="AK1245" i="14"/>
  <c r="Z1245" i="14"/>
  <c r="AJ1253" i="14"/>
  <c r="AJ1255" i="14"/>
  <c r="AJ1312" i="14"/>
  <c r="AJ1310" i="14" s="1"/>
  <c r="Y1328" i="14"/>
  <c r="Y1330" i="14"/>
  <c r="Y1329" i="14"/>
  <c r="Y1327" i="14" s="1"/>
  <c r="AW1357" i="14"/>
  <c r="AW1359" i="14"/>
  <c r="AW1358" i="14"/>
  <c r="AW1356" i="14" s="1"/>
  <c r="AX976" i="14"/>
  <c r="AX975" i="14" s="1"/>
  <c r="AX971" i="14" s="1"/>
  <c r="AY971" i="14" s="1"/>
  <c r="M88" i="9" s="1"/>
  <c r="Y1018" i="14"/>
  <c r="O1047" i="14"/>
  <c r="Z1047" i="14" s="1"/>
  <c r="AW1073" i="14"/>
  <c r="O1081" i="14"/>
  <c r="AX1081" i="14" s="1"/>
  <c r="AJ1102" i="14"/>
  <c r="O1111" i="14"/>
  <c r="AX1111" i="14" s="1"/>
  <c r="O1119" i="14"/>
  <c r="AX1119" i="14" s="1"/>
  <c r="Y1143" i="14"/>
  <c r="AW1145" i="14"/>
  <c r="Y1168" i="14"/>
  <c r="Y1166" i="14" s="1"/>
  <c r="AJ1183" i="14"/>
  <c r="Y1199" i="14"/>
  <c r="AW1201" i="14"/>
  <c r="Y1212" i="14"/>
  <c r="Y1210" i="14" s="1"/>
  <c r="Y1229" i="14"/>
  <c r="Y1227" i="14" s="1"/>
  <c r="Y1242" i="14"/>
  <c r="O1244" i="14"/>
  <c r="AK1244" i="14" s="1"/>
  <c r="AW1253" i="14"/>
  <c r="AK1257" i="14"/>
  <c r="O1261" i="14"/>
  <c r="AX1261" i="14" s="1"/>
  <c r="Y1276" i="14"/>
  <c r="AW1278" i="14"/>
  <c r="AJ1311" i="14"/>
  <c r="AJ1328" i="14"/>
  <c r="O1337" i="14"/>
  <c r="O1362" i="14"/>
  <c r="AK1362" i="14" s="1"/>
  <c r="O1370" i="14"/>
  <c r="AK1370" i="14" s="1"/>
  <c r="AJ1401" i="14"/>
  <c r="Z1404" i="14"/>
  <c r="O1410" i="14"/>
  <c r="Z1410" i="14" s="1"/>
  <c r="AX1642" i="14"/>
  <c r="AX2000" i="14"/>
  <c r="Y1074" i="14"/>
  <c r="Y1072" i="14" s="1"/>
  <c r="O1152" i="14"/>
  <c r="AW1183" i="14"/>
  <c r="AJ1242" i="14"/>
  <c r="Y1254" i="14"/>
  <c r="Y1252" i="14" s="1"/>
  <c r="O1285" i="14"/>
  <c r="Y1359" i="14"/>
  <c r="Y1399" i="14"/>
  <c r="AW1401" i="14"/>
  <c r="AX1433" i="14"/>
  <c r="O1507" i="14"/>
  <c r="AK1727" i="14"/>
  <c r="Y1016" i="14"/>
  <c r="O1053" i="14"/>
  <c r="AK1053" i="14" s="1"/>
  <c r="O1079" i="14"/>
  <c r="AK1079" i="14" s="1"/>
  <c r="O1109" i="14"/>
  <c r="AK1109" i="14" s="1"/>
  <c r="O1117" i="14"/>
  <c r="AK1117" i="14" s="1"/>
  <c r="AW1143" i="14"/>
  <c r="O1151" i="14"/>
  <c r="AK1151" i="14" s="1"/>
  <c r="AJ1181" i="14"/>
  <c r="AW1199" i="14"/>
  <c r="AK1203" i="14"/>
  <c r="Y1240" i="14"/>
  <c r="AW1242" i="14"/>
  <c r="O1259" i="14"/>
  <c r="AK1259" i="14" s="1"/>
  <c r="AW1276" i="14"/>
  <c r="O1284" i="14"/>
  <c r="AK1284" i="14" s="1"/>
  <c r="AX1316" i="14"/>
  <c r="O1368" i="14"/>
  <c r="AK1368" i="14" s="1"/>
  <c r="AJ1399" i="14"/>
  <c r="O1408" i="14"/>
  <c r="AK1408" i="14" s="1"/>
  <c r="Y1424" i="14"/>
  <c r="Y1422" i="14"/>
  <c r="Y1451" i="14"/>
  <c r="Y1449" i="14" s="1"/>
  <c r="AJ1492" i="14"/>
  <c r="AW1492" i="14"/>
  <c r="AW1494" i="14"/>
  <c r="Z1900" i="14"/>
  <c r="O1283" i="14"/>
  <c r="Y1357" i="14"/>
  <c r="AJ1423" i="14"/>
  <c r="AJ1421" i="14" s="1"/>
  <c r="AJ1451" i="14"/>
  <c r="AJ1449" i="14" s="1"/>
  <c r="AJ1450" i="14"/>
  <c r="O1497" i="14"/>
  <c r="AJ1042" i="14"/>
  <c r="O1077" i="14"/>
  <c r="AX1077" i="14" s="1"/>
  <c r="AW1103" i="14"/>
  <c r="AW1101" i="14" s="1"/>
  <c r="O1107" i="14"/>
  <c r="Z1107" i="14" s="1"/>
  <c r="AJ1144" i="14"/>
  <c r="AJ1142" i="14" s="1"/>
  <c r="AJ1200" i="14"/>
  <c r="AJ1198" i="14" s="1"/>
  <c r="AW1240" i="14"/>
  <c r="AJ1277" i="14"/>
  <c r="AJ1275" i="14" s="1"/>
  <c r="AW1312" i="14"/>
  <c r="AW1310" i="14" s="1"/>
  <c r="AW1329" i="14"/>
  <c r="AW1327" i="14" s="1"/>
  <c r="AJ1357" i="14"/>
  <c r="O1406" i="14"/>
  <c r="AX1406" i="14" s="1"/>
  <c r="Y1423" i="14"/>
  <c r="Y1421" i="14" s="1"/>
  <c r="AW1422" i="14"/>
  <c r="AW1424" i="14"/>
  <c r="AW1451" i="14"/>
  <c r="AW1449" i="14" s="1"/>
  <c r="AW1493" i="14"/>
  <c r="AW1491" i="14" s="1"/>
  <c r="AX1965" i="14"/>
  <c r="Z1433" i="14"/>
  <c r="O1508" i="14"/>
  <c r="Z1508" i="14" s="1"/>
  <c r="O1500" i="14"/>
  <c r="AX1500" i="14" s="1"/>
  <c r="O1509" i="14"/>
  <c r="O1501" i="14"/>
  <c r="O1510" i="14"/>
  <c r="AK1510" i="14" s="1"/>
  <c r="O1502" i="14"/>
  <c r="Z1502" i="14" s="1"/>
  <c r="O1511" i="14"/>
  <c r="O1503" i="14"/>
  <c r="O1504" i="14"/>
  <c r="AK1504" i="14" s="1"/>
  <c r="O1496" i="14"/>
  <c r="Z1496" i="14" s="1"/>
  <c r="O1505" i="14"/>
  <c r="O1506" i="14"/>
  <c r="AX1506" i="14" s="1"/>
  <c r="O1498" i="14"/>
  <c r="AX1498" i="14" s="1"/>
  <c r="AJ1424" i="14"/>
  <c r="AW1450" i="14"/>
  <c r="AJ1452" i="14"/>
  <c r="AK1614" i="14"/>
  <c r="AX1680" i="14"/>
  <c r="AX1679" i="14" s="1"/>
  <c r="AX1675" i="14" s="1"/>
  <c r="AY1675" i="14" s="1"/>
  <c r="M178" i="9" s="1"/>
  <c r="AX1746" i="14"/>
  <c r="AX1872" i="14"/>
  <c r="AX1947" i="14"/>
  <c r="AX1981" i="14"/>
  <c r="AK1981" i="14"/>
  <c r="Z1981" i="14"/>
  <c r="Z2000" i="14"/>
  <c r="O1434" i="14"/>
  <c r="AK1434" i="14" s="1"/>
  <c r="O1426" i="14"/>
  <c r="O1436" i="14"/>
  <c r="AX1436" i="14" s="1"/>
  <c r="O1428" i="14"/>
  <c r="Z1428" i="14" s="1"/>
  <c r="O1437" i="14"/>
  <c r="O1438" i="14"/>
  <c r="AX1438" i="14" s="1"/>
  <c r="O1430" i="14"/>
  <c r="AX1430" i="14" s="1"/>
  <c r="O1432" i="14"/>
  <c r="AK1432" i="14" s="1"/>
  <c r="O1429" i="14"/>
  <c r="AJ1493" i="14"/>
  <c r="AJ1491" i="14" s="1"/>
  <c r="O1555" i="14"/>
  <c r="AX1555" i="14" s="1"/>
  <c r="O1612" i="14"/>
  <c r="AK1612" i="14" s="1"/>
  <c r="Z1614" i="14"/>
  <c r="O1640" i="14"/>
  <c r="AK1640" i="14" s="1"/>
  <c r="Z1642" i="14"/>
  <c r="AW1659" i="14"/>
  <c r="AK1663" i="14"/>
  <c r="Y1676" i="14"/>
  <c r="AW1678" i="14"/>
  <c r="Z1680" i="14"/>
  <c r="Z1679" i="14" s="1"/>
  <c r="Z1675" i="14" s="1"/>
  <c r="AA1675" i="14" s="1"/>
  <c r="K178" i="9" s="1"/>
  <c r="AW1689" i="14"/>
  <c r="AK1693" i="14"/>
  <c r="AJ1724" i="14"/>
  <c r="Z1727" i="14"/>
  <c r="Y1742" i="14"/>
  <c r="AW1744" i="14"/>
  <c r="Z1746" i="14"/>
  <c r="Y1779" i="14"/>
  <c r="O1781" i="14"/>
  <c r="AK1781" i="14" s="1"/>
  <c r="Z1783" i="14"/>
  <c r="AW1795" i="14"/>
  <c r="AW1793" i="14" s="1"/>
  <c r="AJ1819" i="14"/>
  <c r="Y1868" i="14"/>
  <c r="AW1870" i="14"/>
  <c r="Z1872" i="14"/>
  <c r="Y1896" i="14"/>
  <c r="O1898" i="14"/>
  <c r="Y1943" i="14"/>
  <c r="O1945" i="14"/>
  <c r="Z1945" i="14" s="1"/>
  <c r="Z1947" i="14"/>
  <c r="Y1961" i="14"/>
  <c r="O1963" i="14"/>
  <c r="Z1965" i="14"/>
  <c r="AW1972" i="14"/>
  <c r="O1980" i="14"/>
  <c r="AK1980" i="14" s="1"/>
  <c r="AW1994" i="14"/>
  <c r="AW1992" i="14" s="1"/>
  <c r="O1998" i="14"/>
  <c r="AK1998" i="14" s="1"/>
  <c r="O2006" i="14"/>
  <c r="AX2006" i="14" s="1"/>
  <c r="Y2049" i="14"/>
  <c r="AJ2049" i="14"/>
  <c r="AX2085" i="14"/>
  <c r="Y2101" i="14"/>
  <c r="Z2106" i="14"/>
  <c r="Y2102" i="14"/>
  <c r="Y2100" i="14" s="1"/>
  <c r="Y1581" i="14"/>
  <c r="Y1660" i="14"/>
  <c r="Y1658" i="14" s="1"/>
  <c r="Y1690" i="14"/>
  <c r="Y1688" i="14" s="1"/>
  <c r="O1696" i="14"/>
  <c r="Z1707" i="14"/>
  <c r="Z1706" i="14" s="1"/>
  <c r="Z1702" i="14" s="1"/>
  <c r="AA1702" i="14" s="1"/>
  <c r="K180" i="9" s="1"/>
  <c r="O1765" i="14"/>
  <c r="AK1766" i="14"/>
  <c r="AK1765" i="14" s="1"/>
  <c r="AK1761" i="14" s="1"/>
  <c r="AL1761" i="14" s="1"/>
  <c r="L189" i="9" s="1"/>
  <c r="AJ1920" i="14"/>
  <c r="AJ1918" i="14" s="1"/>
  <c r="Y1973" i="14"/>
  <c r="Y1971" i="14" s="1"/>
  <c r="O1979" i="14"/>
  <c r="O2109" i="14"/>
  <c r="O2111" i="14"/>
  <c r="Z2111" i="14" s="1"/>
  <c r="O2112" i="14"/>
  <c r="AK2112" i="14" s="1"/>
  <c r="O2107" i="14"/>
  <c r="AX2107" i="14" s="1"/>
  <c r="O2108" i="14"/>
  <c r="AK2108" i="14" s="1"/>
  <c r="O2110" i="14"/>
  <c r="AK2110" i="14" s="1"/>
  <c r="AK2208" i="14"/>
  <c r="AX2208" i="14"/>
  <c r="Z2208" i="14"/>
  <c r="Y1494" i="14"/>
  <c r="AJ1552" i="14"/>
  <c r="AJ1581" i="14"/>
  <c r="AJ1609" i="14"/>
  <c r="AJ1637" i="14"/>
  <c r="AJ1660" i="14"/>
  <c r="AJ1658" i="14" s="1"/>
  <c r="AX1663" i="14"/>
  <c r="AW1676" i="14"/>
  <c r="AK1680" i="14"/>
  <c r="AK1679" i="14" s="1"/>
  <c r="AK1675" i="14" s="1"/>
  <c r="AL1675" i="14" s="1"/>
  <c r="L178" i="9" s="1"/>
  <c r="AJ1690" i="14"/>
  <c r="AJ1688" i="14" s="1"/>
  <c r="AX1693" i="14"/>
  <c r="O1695" i="14"/>
  <c r="AK1695" i="14" s="1"/>
  <c r="AJ1722" i="14"/>
  <c r="AW1742" i="14"/>
  <c r="AK1746" i="14"/>
  <c r="Y1777" i="14"/>
  <c r="AW1779" i="14"/>
  <c r="AK1783" i="14"/>
  <c r="AJ1796" i="14"/>
  <c r="Z1799" i="14"/>
  <c r="AW1868" i="14"/>
  <c r="AK1872" i="14"/>
  <c r="Y1894" i="14"/>
  <c r="AW1896" i="14"/>
  <c r="AK1900" i="14"/>
  <c r="Y1941" i="14"/>
  <c r="AW1943" i="14"/>
  <c r="AK1947" i="14"/>
  <c r="Y1959" i="14"/>
  <c r="AW1961" i="14"/>
  <c r="AK1965" i="14"/>
  <c r="AJ1973" i="14"/>
  <c r="AJ1971" i="14" s="1"/>
  <c r="O1978" i="14"/>
  <c r="AK1978" i="14" s="1"/>
  <c r="O2004" i="14"/>
  <c r="Z2004" i="14" s="1"/>
  <c r="AW2024" i="14"/>
  <c r="AJ2050" i="14"/>
  <c r="AJ2048" i="14" s="1"/>
  <c r="AJ1494" i="14"/>
  <c r="AW1552" i="14"/>
  <c r="Y1607" i="14"/>
  <c r="AW1609" i="14"/>
  <c r="Y1635" i="14"/>
  <c r="AW1637" i="14"/>
  <c r="AW1660" i="14"/>
  <c r="AW1658" i="14" s="1"/>
  <c r="O1664" i="14"/>
  <c r="O1662" i="14" s="1"/>
  <c r="Y1677" i="14"/>
  <c r="Y1675" i="14" s="1"/>
  <c r="AW1690" i="14"/>
  <c r="AW1688" i="14" s="1"/>
  <c r="O1694" i="14"/>
  <c r="O1706" i="14"/>
  <c r="AK1707" i="14"/>
  <c r="AK1706" i="14" s="1"/>
  <c r="AK1702" i="14" s="1"/>
  <c r="AL1702" i="14" s="1"/>
  <c r="L180" i="9" s="1"/>
  <c r="Y1743" i="14"/>
  <c r="Y1741" i="14" s="1"/>
  <c r="Y1794" i="14"/>
  <c r="AW1796" i="14"/>
  <c r="Y1869" i="14"/>
  <c r="Y1867" i="14" s="1"/>
  <c r="O1875" i="14"/>
  <c r="Z1925" i="14"/>
  <c r="AW1973" i="14"/>
  <c r="AW1971" i="14" s="1"/>
  <c r="O1977" i="14"/>
  <c r="O1985" i="14"/>
  <c r="Y1993" i="14"/>
  <c r="AW1995" i="14"/>
  <c r="AJ2024" i="14"/>
  <c r="AJ2023" i="14"/>
  <c r="AJ2021" i="14" s="1"/>
  <c r="AJ2051" i="14"/>
  <c r="Y2078" i="14"/>
  <c r="O2105" i="14"/>
  <c r="AK2105" i="14" s="1"/>
  <c r="AW2103" i="14"/>
  <c r="AJ2130" i="14"/>
  <c r="AJ2128" i="14" s="1"/>
  <c r="AJ2129" i="14"/>
  <c r="Z2145" i="14"/>
  <c r="Y1492" i="14"/>
  <c r="AJ1550" i="14"/>
  <c r="O1588" i="14"/>
  <c r="AX1588" i="14" s="1"/>
  <c r="AJ1607" i="14"/>
  <c r="O1616" i="14"/>
  <c r="AK1616" i="14" s="1"/>
  <c r="AJ1635" i="14"/>
  <c r="O1644" i="14"/>
  <c r="AK1644" i="14" s="1"/>
  <c r="Y1661" i="14"/>
  <c r="Y1691" i="14"/>
  <c r="AX1727" i="14"/>
  <c r="AW1777" i="14"/>
  <c r="AJ1794" i="14"/>
  <c r="O1874" i="14"/>
  <c r="Z1874" i="14" s="1"/>
  <c r="AW1894" i="14"/>
  <c r="AJ1921" i="14"/>
  <c r="AW1941" i="14"/>
  <c r="AW1959" i="14"/>
  <c r="Y1974" i="14"/>
  <c r="O1976" i="14"/>
  <c r="Z1976" i="14" s="1"/>
  <c r="O1984" i="14"/>
  <c r="AX1984" i="14" s="1"/>
  <c r="AJ1993" i="14"/>
  <c r="O2002" i="14"/>
  <c r="Z2002" i="14" s="1"/>
  <c r="AW2050" i="14"/>
  <c r="AW2048" i="14" s="1"/>
  <c r="AW2049" i="14"/>
  <c r="Y2079" i="14"/>
  <c r="Y2077" i="14" s="1"/>
  <c r="Y2080" i="14"/>
  <c r="AJ2078" i="14"/>
  <c r="Y2131" i="14"/>
  <c r="O1747" i="14"/>
  <c r="O1873" i="14"/>
  <c r="O1983" i="14"/>
  <c r="AJ2103" i="14"/>
  <c r="AJ2102" i="14"/>
  <c r="AJ2100" i="14" s="1"/>
  <c r="Y2129" i="14"/>
  <c r="AX2161" i="14"/>
  <c r="AK2161" i="14"/>
  <c r="Z2161" i="14"/>
  <c r="Y1659" i="14"/>
  <c r="Y1689" i="14"/>
  <c r="AJ1919" i="14"/>
  <c r="Y1972" i="14"/>
  <c r="O1982" i="14"/>
  <c r="Z1982" i="14" s="1"/>
  <c r="O2032" i="14"/>
  <c r="AX2032" i="14" s="1"/>
  <c r="O2028" i="14"/>
  <c r="Z2028" i="14" s="1"/>
  <c r="O2029" i="14"/>
  <c r="AK2029" i="14" s="1"/>
  <c r="O2027" i="14"/>
  <c r="Z2027" i="14" s="1"/>
  <c r="AJ2101" i="14"/>
  <c r="Y2130" i="14"/>
  <c r="Y2128" i="14" s="1"/>
  <c r="AX2145" i="14"/>
  <c r="Y2022" i="14"/>
  <c r="Y2023" i="14"/>
  <c r="Y2021" i="14" s="1"/>
  <c r="AX2059" i="14"/>
  <c r="Z2059" i="14"/>
  <c r="AW2078" i="14"/>
  <c r="AW2079" i="14"/>
  <c r="AW2077" i="14" s="1"/>
  <c r="AW2101" i="14"/>
  <c r="O2113" i="14"/>
  <c r="AK2113" i="14" s="1"/>
  <c r="AW2129" i="14"/>
  <c r="AW2130" i="14"/>
  <c r="AW2128" i="14" s="1"/>
  <c r="O2058" i="14"/>
  <c r="AX2106" i="14"/>
  <c r="O2142" i="14"/>
  <c r="AK2142" i="14" s="1"/>
  <c r="O2160" i="14"/>
  <c r="AK2160" i="14" s="1"/>
  <c r="AW2173" i="14"/>
  <c r="AW2171" i="14" s="1"/>
  <c r="Y2185" i="14"/>
  <c r="AW2187" i="14"/>
  <c r="O2195" i="14"/>
  <c r="O2224" i="14"/>
  <c r="AK2224" i="14" s="1"/>
  <c r="O2240" i="14"/>
  <c r="AK2240" i="14" s="1"/>
  <c r="AK2256" i="14"/>
  <c r="Y2299" i="14"/>
  <c r="Y2297" i="14" s="1"/>
  <c r="Y2298" i="14"/>
  <c r="Z2443" i="14"/>
  <c r="AX2443" i="14"/>
  <c r="Z2459" i="14"/>
  <c r="AX2474" i="14"/>
  <c r="Y2488" i="14"/>
  <c r="Y2486" i="14" s="1"/>
  <c r="AJ2607" i="14"/>
  <c r="O2057" i="14"/>
  <c r="O2141" i="14"/>
  <c r="AX2141" i="14" s="1"/>
  <c r="AJ2158" i="14"/>
  <c r="Y2174" i="14"/>
  <c r="O2209" i="14"/>
  <c r="AX2209" i="14" s="1"/>
  <c r="O2201" i="14"/>
  <c r="O2212" i="14"/>
  <c r="Z2212" i="14" s="1"/>
  <c r="O2205" i="14"/>
  <c r="Z2205" i="14" s="1"/>
  <c r="O2194" i="14"/>
  <c r="AX2194" i="14" s="1"/>
  <c r="O2200" i="14"/>
  <c r="AX2200" i="14" s="1"/>
  <c r="O2204" i="14"/>
  <c r="AX2204" i="14" s="1"/>
  <c r="O2211" i="14"/>
  <c r="AK2211" i="14" s="1"/>
  <c r="AJ2219" i="14"/>
  <c r="Y2220" i="14"/>
  <c r="Y2218" i="14" s="1"/>
  <c r="Y2219" i="14"/>
  <c r="O2251" i="14"/>
  <c r="AK2251" i="14" s="1"/>
  <c r="O2252" i="14"/>
  <c r="AK2252" i="14" s="1"/>
  <c r="O2253" i="14"/>
  <c r="AK2253" i="14" s="1"/>
  <c r="O2254" i="14"/>
  <c r="AK2254" i="14" s="1"/>
  <c r="O2255" i="14"/>
  <c r="AK2255" i="14" s="1"/>
  <c r="AJ2299" i="14"/>
  <c r="AJ2297" i="14" s="1"/>
  <c r="AK2306" i="14"/>
  <c r="AW2438" i="14"/>
  <c r="AW2436" i="14" s="1"/>
  <c r="AJ2454" i="14"/>
  <c r="AJ2452" i="14" s="1"/>
  <c r="Y2471" i="14"/>
  <c r="Y2469" i="14" s="1"/>
  <c r="AJ2489" i="14"/>
  <c r="AK2496" i="14"/>
  <c r="AW2570" i="14"/>
  <c r="AW2158" i="14"/>
  <c r="AJ2174" i="14"/>
  <c r="AW2185" i="14"/>
  <c r="Y2265" i="14"/>
  <c r="Y2264" i="14"/>
  <c r="Y2262" i="14" s="1"/>
  <c r="AX2403" i="14"/>
  <c r="Z2403" i="14"/>
  <c r="Y2439" i="14"/>
  <c r="Y2438" i="14"/>
  <c r="Y2436" i="14" s="1"/>
  <c r="Y2437" i="14"/>
  <c r="AW2571" i="14"/>
  <c r="AW2569" i="14" s="1"/>
  <c r="O2165" i="14"/>
  <c r="AJ2330" i="14"/>
  <c r="AJ2329" i="14"/>
  <c r="AJ2327" i="14" s="1"/>
  <c r="AK2333" i="14"/>
  <c r="AJ2328" i="14"/>
  <c r="Y2343" i="14"/>
  <c r="Z2349" i="14"/>
  <c r="Z2390" i="14"/>
  <c r="AX2390" i="14"/>
  <c r="AW2388" i="14"/>
  <c r="AW2387" i="14"/>
  <c r="AW2385" i="14" s="1"/>
  <c r="AJ2437" i="14"/>
  <c r="AK2443" i="14"/>
  <c r="Y2526" i="14"/>
  <c r="AW2557" i="14"/>
  <c r="AW2559" i="14"/>
  <c r="AJ2571" i="14"/>
  <c r="AJ2569" i="14" s="1"/>
  <c r="O2054" i="14"/>
  <c r="O2062" i="14"/>
  <c r="O2138" i="14"/>
  <c r="AK2138" i="14" s="1"/>
  <c r="O2146" i="14"/>
  <c r="AK2146" i="14" s="1"/>
  <c r="O2164" i="14"/>
  <c r="AK2164" i="14" s="1"/>
  <c r="AJ2172" i="14"/>
  <c r="O2191" i="14"/>
  <c r="O2199" i="14"/>
  <c r="AX2199" i="14" s="1"/>
  <c r="O2203" i="14"/>
  <c r="AX2203" i="14" s="1"/>
  <c r="AW2220" i="14"/>
  <c r="AW2218" i="14" s="1"/>
  <c r="AJ2221" i="14"/>
  <c r="O2228" i="14"/>
  <c r="AX2228" i="14" s="1"/>
  <c r="O2239" i="14"/>
  <c r="AK2239" i="14" s="1"/>
  <c r="AJ2249" i="14"/>
  <c r="AJ2248" i="14"/>
  <c r="AJ2246" i="14" s="1"/>
  <c r="Z2333" i="14"/>
  <c r="AX2333" i="14"/>
  <c r="AX2374" i="14"/>
  <c r="Z2374" i="14"/>
  <c r="Y2413" i="14"/>
  <c r="Y2453" i="14"/>
  <c r="AJ2453" i="14"/>
  <c r="AW2454" i="14"/>
  <c r="AW2452" i="14" s="1"/>
  <c r="AJ2488" i="14"/>
  <c r="AJ2486" i="14" s="1"/>
  <c r="AJ2528" i="14"/>
  <c r="AJ2527" i="14"/>
  <c r="AJ2525" i="14" s="1"/>
  <c r="O2163" i="14"/>
  <c r="Z2163" i="14" s="1"/>
  <c r="AW2172" i="14"/>
  <c r="O2198" i="14"/>
  <c r="AK2198" i="14" s="1"/>
  <c r="O2202" i="14"/>
  <c r="O2206" i="14"/>
  <c r="AK2206" i="14" s="1"/>
  <c r="Y2221" i="14"/>
  <c r="AW2248" i="14"/>
  <c r="AW2246" i="14" s="1"/>
  <c r="Y2263" i="14"/>
  <c r="AW2264" i="14"/>
  <c r="AW2262" i="14" s="1"/>
  <c r="AW2314" i="14"/>
  <c r="AW2316" i="14"/>
  <c r="AW2315" i="14"/>
  <c r="AW2313" i="14" s="1"/>
  <c r="AK2403" i="14"/>
  <c r="AJ2415" i="14"/>
  <c r="AJ2414" i="14"/>
  <c r="AJ2412" i="14" s="1"/>
  <c r="AJ2413" i="14"/>
  <c r="Y2470" i="14"/>
  <c r="Z2475" i="14"/>
  <c r="Z2496" i="14"/>
  <c r="AX2496" i="14"/>
  <c r="Y2515" i="14"/>
  <c r="Y2513" i="14" s="1"/>
  <c r="Y2514" i="14"/>
  <c r="AW2526" i="14"/>
  <c r="Z2551" i="14"/>
  <c r="O2162" i="14"/>
  <c r="O2233" i="14"/>
  <c r="AX2233" i="14" s="1"/>
  <c r="O2234" i="14"/>
  <c r="AK2234" i="14" s="1"/>
  <c r="O2226" i="14"/>
  <c r="AK2226" i="14" s="1"/>
  <c r="O2235" i="14"/>
  <c r="O2227" i="14"/>
  <c r="O2236" i="14"/>
  <c r="AK2236" i="14" s="1"/>
  <c r="O2237" i="14"/>
  <c r="AK2237" i="14" s="1"/>
  <c r="O2229" i="14"/>
  <c r="Z2229" i="14" s="1"/>
  <c r="O2238" i="14"/>
  <c r="AK2238" i="14" s="1"/>
  <c r="O2230" i="14"/>
  <c r="AK2230" i="14" s="1"/>
  <c r="AX2256" i="14"/>
  <c r="Z2256" i="14"/>
  <c r="Y2279" i="14"/>
  <c r="Z2306" i="14"/>
  <c r="AX2306" i="14"/>
  <c r="AW2341" i="14"/>
  <c r="AW2343" i="14"/>
  <c r="AW2342" i="14"/>
  <c r="AW2340" i="14" s="1"/>
  <c r="Y2371" i="14"/>
  <c r="Y2369" i="14" s="1"/>
  <c r="Y2370" i="14"/>
  <c r="AW2503" i="14"/>
  <c r="AW2505" i="14"/>
  <c r="AW2504" i="14"/>
  <c r="AW2502" i="14" s="1"/>
  <c r="AX2507" i="14"/>
  <c r="AX2506" i="14" s="1"/>
  <c r="AX2502" i="14" s="1"/>
  <c r="AY2502" i="14" s="1"/>
  <c r="M258" i="9" s="1"/>
  <c r="AW2528" i="14"/>
  <c r="AW2527" i="14"/>
  <c r="AW2525" i="14" s="1"/>
  <c r="AJ2187" i="14"/>
  <c r="O2232" i="14"/>
  <c r="AK2232" i="14" s="1"/>
  <c r="AW2265" i="14"/>
  <c r="AJ2264" i="14"/>
  <c r="AJ2262" i="14" s="1"/>
  <c r="AJ2263" i="14"/>
  <c r="Y2281" i="14"/>
  <c r="AK2319" i="14"/>
  <c r="Y2342" i="14"/>
  <c r="Y2340" i="14" s="1"/>
  <c r="Z2361" i="14"/>
  <c r="AX2361" i="14"/>
  <c r="AW2359" i="14"/>
  <c r="AW2358" i="14"/>
  <c r="AW2356" i="14" s="1"/>
  <c r="AK2390" i="14"/>
  <c r="AJ2439" i="14"/>
  <c r="AW2437" i="14"/>
  <c r="AJ2281" i="14"/>
  <c r="O2302" i="14"/>
  <c r="AK2302" i="14" s="1"/>
  <c r="AJ2315" i="14"/>
  <c r="AJ2313" i="14" s="1"/>
  <c r="O2320" i="14"/>
  <c r="AK2320" i="14" s="1"/>
  <c r="AJ2342" i="14"/>
  <c r="AJ2340" i="14" s="1"/>
  <c r="O2347" i="14"/>
  <c r="Y2358" i="14"/>
  <c r="Y2356" i="14" s="1"/>
  <c r="Y2387" i="14"/>
  <c r="Y2385" i="14" s="1"/>
  <c r="O2422" i="14"/>
  <c r="O2430" i="14"/>
  <c r="AW2439" i="14"/>
  <c r="AJ2455" i="14"/>
  <c r="AJ2472" i="14"/>
  <c r="AW2488" i="14"/>
  <c r="AW2486" i="14" s="1"/>
  <c r="AJ2504" i="14"/>
  <c r="AJ2502" i="14" s="1"/>
  <c r="O2518" i="14"/>
  <c r="AK2518" i="14" s="1"/>
  <c r="AJ2559" i="14"/>
  <c r="AJ2558" i="14"/>
  <c r="AJ2556" i="14" s="1"/>
  <c r="O2599" i="14"/>
  <c r="AK2599" i="14" s="1"/>
  <c r="O2591" i="14"/>
  <c r="O2593" i="14"/>
  <c r="AX2593" i="14" s="1"/>
  <c r="O2585" i="14"/>
  <c r="AX2585" i="14" s="1"/>
  <c r="O2577" i="14"/>
  <c r="AK2577" i="14" s="1"/>
  <c r="O2595" i="14"/>
  <c r="AK2595" i="14" s="1"/>
  <c r="O2587" i="14"/>
  <c r="AX2587" i="14" s="1"/>
  <c r="O2596" i="14"/>
  <c r="O2588" i="14"/>
  <c r="O2580" i="14"/>
  <c r="O2597" i="14"/>
  <c r="Z2597" i="14" s="1"/>
  <c r="O2589" i="14"/>
  <c r="Z2589" i="14" s="1"/>
  <c r="O2581" i="14"/>
  <c r="O2579" i="14"/>
  <c r="AK2579" i="14" s="1"/>
  <c r="O2598" i="14"/>
  <c r="AW2608" i="14"/>
  <c r="AW2606" i="14" s="1"/>
  <c r="AJ2659" i="14"/>
  <c r="AJ2658" i="14"/>
  <c r="AJ2656" i="14" s="1"/>
  <c r="AW2659" i="14"/>
  <c r="AW2658" i="14"/>
  <c r="AW2656" i="14" s="1"/>
  <c r="AW2221" i="14"/>
  <c r="Y2248" i="14"/>
  <c r="Y2246" i="14" s="1"/>
  <c r="AW2263" i="14"/>
  <c r="AW2281" i="14"/>
  <c r="AJ2300" i="14"/>
  <c r="AW2328" i="14"/>
  <c r="O2346" i="14"/>
  <c r="AJ2358" i="14"/>
  <c r="AJ2356" i="14" s="1"/>
  <c r="AJ2372" i="14"/>
  <c r="AJ2387" i="14"/>
  <c r="AJ2385" i="14" s="1"/>
  <c r="AJ2401" i="14"/>
  <c r="AW2413" i="14"/>
  <c r="O2429" i="14"/>
  <c r="Z2429" i="14" s="1"/>
  <c r="O2446" i="14"/>
  <c r="AW2455" i="14"/>
  <c r="O2463" i="14"/>
  <c r="Z2463" i="14" s="1"/>
  <c r="AW2472" i="14"/>
  <c r="Y2489" i="14"/>
  <c r="AJ2516" i="14"/>
  <c r="Y2527" i="14"/>
  <c r="Y2525" i="14" s="1"/>
  <c r="Z2533" i="14"/>
  <c r="O2600" i="14"/>
  <c r="Y2608" i="14"/>
  <c r="Y2606" i="14" s="1"/>
  <c r="Y2646" i="14"/>
  <c r="Y2644" i="14" s="1"/>
  <c r="Y2645" i="14"/>
  <c r="Z2651" i="14"/>
  <c r="Y2329" i="14"/>
  <c r="Y2327" i="14" s="1"/>
  <c r="O2362" i="14"/>
  <c r="AK2362" i="14" s="1"/>
  <c r="O2391" i="14"/>
  <c r="AK2391" i="14" s="1"/>
  <c r="Y2414" i="14"/>
  <c r="Y2412" i="14" s="1"/>
  <c r="O2462" i="14"/>
  <c r="AK2462" i="14" s="1"/>
  <c r="Y2607" i="14"/>
  <c r="O2635" i="14"/>
  <c r="Z2635" i="14" s="1"/>
  <c r="O2636" i="14"/>
  <c r="O2637" i="14"/>
  <c r="Z2637" i="14" s="1"/>
  <c r="AX2718" i="14"/>
  <c r="AK2740" i="14"/>
  <c r="Z2740" i="14"/>
  <c r="AJ2298" i="14"/>
  <c r="AJ2370" i="14"/>
  <c r="AJ2399" i="14"/>
  <c r="AW2453" i="14"/>
  <c r="O2461" i="14"/>
  <c r="Y2487" i="14"/>
  <c r="AW2489" i="14"/>
  <c r="AJ2514" i="14"/>
  <c r="O2563" i="14"/>
  <c r="O2562" i="14"/>
  <c r="AK2562" i="14" s="1"/>
  <c r="AJ2570" i="14"/>
  <c r="Y2571" i="14"/>
  <c r="Y2569" i="14" s="1"/>
  <c r="Y2570" i="14"/>
  <c r="AJ2609" i="14"/>
  <c r="Y2314" i="14"/>
  <c r="Y2341" i="14"/>
  <c r="O2418" i="14"/>
  <c r="O2460" i="14"/>
  <c r="AK2460" i="14" s="1"/>
  <c r="AJ2487" i="14"/>
  <c r="Y2503" i="14"/>
  <c r="AK2530" i="14"/>
  <c r="Z2538" i="14"/>
  <c r="O2550" i="14"/>
  <c r="AK2550" i="14" s="1"/>
  <c r="AK2551" i="14"/>
  <c r="O2574" i="14"/>
  <c r="Z2586" i="14"/>
  <c r="O2590" i="14"/>
  <c r="AJ2633" i="14"/>
  <c r="AJ2632" i="14"/>
  <c r="AJ2630" i="14" s="1"/>
  <c r="AW2633" i="14"/>
  <c r="AW2632" i="14"/>
  <c r="AW2630" i="14" s="1"/>
  <c r="AW2673" i="14"/>
  <c r="AW2671" i="14" s="1"/>
  <c r="Z2691" i="14"/>
  <c r="AX2537" i="14"/>
  <c r="Y2546" i="14"/>
  <c r="Y2544" i="14" s="1"/>
  <c r="Y2545" i="14"/>
  <c r="O2561" i="14"/>
  <c r="Z2624" i="14"/>
  <c r="AJ2572" i="14"/>
  <c r="AW2572" i="14"/>
  <c r="AJ2674" i="14"/>
  <c r="AJ2673" i="14"/>
  <c r="AJ2671" i="14" s="1"/>
  <c r="AJ2672" i="14"/>
  <c r="Y2769" i="14"/>
  <c r="Y2767" i="14" s="1"/>
  <c r="Y2770" i="14"/>
  <c r="O2614" i="14"/>
  <c r="Z2614" i="14" s="1"/>
  <c r="O2622" i="14"/>
  <c r="Z2622" i="14" s="1"/>
  <c r="O2649" i="14"/>
  <c r="AJ2714" i="14"/>
  <c r="AJ2712" i="14" s="1"/>
  <c r="Z2718" i="14"/>
  <c r="AJ2730" i="14"/>
  <c r="AJ2728" i="14" s="1"/>
  <c r="AW2792" i="14"/>
  <c r="AW2791" i="14"/>
  <c r="AW2789" i="14" s="1"/>
  <c r="AJ2887" i="14"/>
  <c r="AK2946" i="14"/>
  <c r="AJ2940" i="14"/>
  <c r="AJ2938" i="14" s="1"/>
  <c r="AJ2939" i="14"/>
  <c r="AJ2608" i="14"/>
  <c r="AJ2606" i="14" s="1"/>
  <c r="O2613" i="14"/>
  <c r="O2621" i="14"/>
  <c r="Y2632" i="14"/>
  <c r="Y2630" i="14" s="1"/>
  <c r="AJ2647" i="14"/>
  <c r="Y2658" i="14"/>
  <c r="Y2656" i="14" s="1"/>
  <c r="AW2672" i="14"/>
  <c r="AJ2689" i="14"/>
  <c r="AJ2701" i="14"/>
  <c r="AJ2699" i="14" s="1"/>
  <c r="AW2714" i="14"/>
  <c r="AW2712" i="14" s="1"/>
  <c r="AK2718" i="14"/>
  <c r="AJ2731" i="14"/>
  <c r="Z2795" i="14"/>
  <c r="O2612" i="14"/>
  <c r="AK2612" i="14" s="1"/>
  <c r="O2620" i="14"/>
  <c r="Z2620" i="14" s="1"/>
  <c r="AW2647" i="14"/>
  <c r="AX2663" i="14"/>
  <c r="AX2679" i="14"/>
  <c r="AW2689" i="14"/>
  <c r="AW2701" i="14"/>
  <c r="AW2699" i="14" s="1"/>
  <c r="Y2715" i="14"/>
  <c r="AW2731" i="14"/>
  <c r="AW2730" i="14"/>
  <c r="AW2728" i="14" s="1"/>
  <c r="AW2768" i="14"/>
  <c r="AJ2770" i="14"/>
  <c r="Z2777" i="14"/>
  <c r="AJ2792" i="14"/>
  <c r="AK2795" i="14"/>
  <c r="AJ2790" i="14"/>
  <c r="O2847" i="14"/>
  <c r="Z2847" i="14" s="1"/>
  <c r="O2848" i="14"/>
  <c r="AK2848" i="14" s="1"/>
  <c r="O2841" i="14"/>
  <c r="Z2841" i="14" s="1"/>
  <c r="O2842" i="14"/>
  <c r="O2843" i="14"/>
  <c r="Z2843" i="14" s="1"/>
  <c r="O2844" i="14"/>
  <c r="Z2844" i="14" s="1"/>
  <c r="O2845" i="14"/>
  <c r="Z2845" i="14" s="1"/>
  <c r="O2872" i="14"/>
  <c r="Z2872" i="14" s="1"/>
  <c r="O2866" i="14"/>
  <c r="Z2866" i="14" s="1"/>
  <c r="O2864" i="14"/>
  <c r="AK2864" i="14" s="1"/>
  <c r="O2868" i="14"/>
  <c r="AX2868" i="14" s="1"/>
  <c r="O2870" i="14"/>
  <c r="O2865" i="14"/>
  <c r="O2867" i="14"/>
  <c r="AX2867" i="14" s="1"/>
  <c r="O2871" i="14"/>
  <c r="Z2871" i="14" s="1"/>
  <c r="O2863" i="14"/>
  <c r="AK2863" i="14" s="1"/>
  <c r="O2869" i="14"/>
  <c r="AX2892" i="14"/>
  <c r="Z2892" i="14"/>
  <c r="AX2926" i="14"/>
  <c r="Z2926" i="14"/>
  <c r="AK2926" i="14"/>
  <c r="AW2702" i="14"/>
  <c r="AJ2715" i="14"/>
  <c r="O2733" i="14"/>
  <c r="AX2733" i="14" s="1"/>
  <c r="O2734" i="14"/>
  <c r="AK2734" i="14" s="1"/>
  <c r="O2735" i="14"/>
  <c r="AK2735" i="14" s="1"/>
  <c r="O2737" i="14"/>
  <c r="AX2737" i="14" s="1"/>
  <c r="AJ2769" i="14"/>
  <c r="AJ2767" i="14" s="1"/>
  <c r="AK2777" i="14"/>
  <c r="AX2970" i="14"/>
  <c r="Z2970" i="14"/>
  <c r="AK2970" i="14"/>
  <c r="AW3030" i="14"/>
  <c r="AW3028" i="14"/>
  <c r="O2618" i="14"/>
  <c r="AX2618" i="14" s="1"/>
  <c r="Y2633" i="14"/>
  <c r="AW2645" i="14"/>
  <c r="Y2659" i="14"/>
  <c r="Z2661" i="14"/>
  <c r="AX2677" i="14"/>
  <c r="AW2687" i="14"/>
  <c r="AK2691" i="14"/>
  <c r="AK2704" i="14"/>
  <c r="AK2703" i="14" s="1"/>
  <c r="AK2699" i="14" s="1"/>
  <c r="AL2699" i="14" s="1"/>
  <c r="L270" i="9" s="1"/>
  <c r="AW2770" i="14"/>
  <c r="AX2777" i="14"/>
  <c r="Y2809" i="14"/>
  <c r="Y2808" i="14"/>
  <c r="Y2806" i="14" s="1"/>
  <c r="Z2811" i="14"/>
  <c r="Z2810" i="14" s="1"/>
  <c r="Z2806" i="14" s="1"/>
  <c r="AA2806" i="14" s="1"/>
  <c r="K280" i="9" s="1"/>
  <c r="Y2807" i="14"/>
  <c r="AJ2839" i="14"/>
  <c r="AJ2838" i="14"/>
  <c r="AJ2836" i="14" s="1"/>
  <c r="O2846" i="14"/>
  <c r="AK2846" i="14" s="1"/>
  <c r="AK2892" i="14"/>
  <c r="O2739" i="14"/>
  <c r="AK2739" i="14" s="1"/>
  <c r="Y2828" i="14"/>
  <c r="Y2827" i="14"/>
  <c r="Y2825" i="14" s="1"/>
  <c r="Z2830" i="14"/>
  <c r="Z2829" i="14" s="1"/>
  <c r="Z2825" i="14" s="1"/>
  <c r="AA2825" i="14" s="1"/>
  <c r="K283" i="9" s="1"/>
  <c r="Y2826" i="14"/>
  <c r="O2616" i="14"/>
  <c r="AK2616" i="14" s="1"/>
  <c r="Y2631" i="14"/>
  <c r="Y2657" i="14"/>
  <c r="AJ2700" i="14"/>
  <c r="AW2713" i="14"/>
  <c r="AJ2729" i="14"/>
  <c r="Y2731" i="14"/>
  <c r="AX2740" i="14"/>
  <c r="AW2790" i="14"/>
  <c r="AX2811" i="14"/>
  <c r="AX2810" i="14" s="1"/>
  <c r="AX2806" i="14" s="1"/>
  <c r="AY2806" i="14" s="1"/>
  <c r="M280" i="9" s="1"/>
  <c r="AW3061" i="14"/>
  <c r="AW3059" i="14"/>
  <c r="AW2769" i="14"/>
  <c r="AW2767" i="14" s="1"/>
  <c r="AW2837" i="14"/>
  <c r="Y2859" i="14"/>
  <c r="O2891" i="14"/>
  <c r="O2893" i="14"/>
  <c r="Z2893" i="14" s="1"/>
  <c r="Y2922" i="14"/>
  <c r="Y2920" i="14" s="1"/>
  <c r="Y2921" i="14"/>
  <c r="Y2923" i="14"/>
  <c r="O2947" i="14"/>
  <c r="Z2947" i="14" s="1"/>
  <c r="O2948" i="14"/>
  <c r="Z2948" i="14" s="1"/>
  <c r="O2950" i="14"/>
  <c r="AK2950" i="14" s="1"/>
  <c r="O2944" i="14"/>
  <c r="Z2944" i="14" s="1"/>
  <c r="AX2946" i="14"/>
  <c r="AJ2982" i="14"/>
  <c r="Y2984" i="14"/>
  <c r="AJ3001" i="14"/>
  <c r="Y3111" i="14"/>
  <c r="Y3113" i="14"/>
  <c r="Y3112" i="14"/>
  <c r="Y3110" i="14" s="1"/>
  <c r="AW3150" i="14"/>
  <c r="AX3154" i="14"/>
  <c r="AW3184" i="14"/>
  <c r="Y2838" i="14"/>
  <c r="Y2836" i="14" s="1"/>
  <c r="AJ2859" i="14"/>
  <c r="O2972" i="14"/>
  <c r="Z2972" i="14" s="1"/>
  <c r="O2973" i="14"/>
  <c r="Z2973" i="14" s="1"/>
  <c r="O2969" i="14"/>
  <c r="Z2969" i="14" s="1"/>
  <c r="AW3013" i="14"/>
  <c r="AW3015" i="14"/>
  <c r="AW3014" i="14"/>
  <c r="AW3012" i="14" s="1"/>
  <c r="Y3060" i="14"/>
  <c r="Y3058" i="14" s="1"/>
  <c r="AX3140" i="14"/>
  <c r="AK3140" i="14"/>
  <c r="Z3140" i="14"/>
  <c r="Z2750" i="14"/>
  <c r="AK2811" i="14"/>
  <c r="AK2810" i="14" s="1"/>
  <c r="AK2806" i="14" s="1"/>
  <c r="AL2806" i="14" s="1"/>
  <c r="L280" i="9" s="1"/>
  <c r="AK2830" i="14"/>
  <c r="AK2829" i="14" s="1"/>
  <c r="AK2825" i="14" s="1"/>
  <c r="AL2825" i="14" s="1"/>
  <c r="L283" i="9" s="1"/>
  <c r="Y2887" i="14"/>
  <c r="Y2906" i="14"/>
  <c r="Z2909" i="14"/>
  <c r="Z2907" i="14" s="1"/>
  <c r="Z2903" i="14" s="1"/>
  <c r="AA2903" i="14" s="1"/>
  <c r="K291" i="9" s="1"/>
  <c r="AJ2922" i="14"/>
  <c r="AJ2920" i="14" s="1"/>
  <c r="AW2921" i="14"/>
  <c r="O2927" i="14"/>
  <c r="Z2927" i="14" s="1"/>
  <c r="O2974" i="14"/>
  <c r="AJ3061" i="14"/>
  <c r="AW3113" i="14"/>
  <c r="AW3112" i="14"/>
  <c r="AW3110" i="14" s="1"/>
  <c r="Y2713" i="14"/>
  <c r="Y2768" i="14"/>
  <c r="O2778" i="14"/>
  <c r="O2796" i="14"/>
  <c r="AW2838" i="14"/>
  <c r="AW2836" i="14" s="1"/>
  <c r="AJ2860" i="14"/>
  <c r="AJ2858" i="14" s="1"/>
  <c r="Y2860" i="14"/>
  <c r="Y2858" i="14" s="1"/>
  <c r="Y2889" i="14"/>
  <c r="Y2940" i="14"/>
  <c r="Y2938" i="14" s="1"/>
  <c r="Y2939" i="14"/>
  <c r="Y2941" i="14"/>
  <c r="O2949" i="14"/>
  <c r="AK2949" i="14" s="1"/>
  <c r="Y2983" i="14"/>
  <c r="Y2981" i="14" s="1"/>
  <c r="Y3014" i="14"/>
  <c r="Y3012" i="14" s="1"/>
  <c r="Y3061" i="14"/>
  <c r="AJ2768" i="14"/>
  <c r="Y2839" i="14"/>
  <c r="Y2861" i="14"/>
  <c r="AJ2923" i="14"/>
  <c r="Y2966" i="14"/>
  <c r="Y2964" i="14" s="1"/>
  <c r="AJ2983" i="14"/>
  <c r="AJ2981" i="14" s="1"/>
  <c r="AJ2984" i="14"/>
  <c r="AW3029" i="14"/>
  <c r="AW3027" i="14" s="1"/>
  <c r="AW3060" i="14"/>
  <c r="AW3058" i="14" s="1"/>
  <c r="AJ3149" i="14"/>
  <c r="AJ3147" i="14" s="1"/>
  <c r="AX3168" i="14"/>
  <c r="AK3168" i="14"/>
  <c r="Z3168" i="14"/>
  <c r="AJ2888" i="14"/>
  <c r="AJ2886" i="14" s="1"/>
  <c r="O2928" i="14"/>
  <c r="O2925" i="14"/>
  <c r="AK2925" i="14" s="1"/>
  <c r="AJ2967" i="14"/>
  <c r="Y3003" i="14"/>
  <c r="Y3001" i="14"/>
  <c r="Y3059" i="14"/>
  <c r="AJ3059" i="14"/>
  <c r="AJ3163" i="14"/>
  <c r="Y2837" i="14"/>
  <c r="AW2861" i="14"/>
  <c r="AJ2889" i="14"/>
  <c r="AW2887" i="14"/>
  <c r="Z2946" i="14"/>
  <c r="AJ2965" i="14"/>
  <c r="AX3052" i="14"/>
  <c r="AK3052" i="14"/>
  <c r="Y3137" i="14"/>
  <c r="Y3135" i="14" s="1"/>
  <c r="Y3136" i="14"/>
  <c r="Y3138" i="14"/>
  <c r="AK3154" i="14"/>
  <c r="Z3154" i="14"/>
  <c r="AJ3165" i="14"/>
  <c r="Y3229" i="14"/>
  <c r="Y3228" i="14"/>
  <c r="Y3226" i="14" s="1"/>
  <c r="Y3227" i="14"/>
  <c r="Y2967" i="14"/>
  <c r="AW2983" i="14"/>
  <c r="AW2981" i="14" s="1"/>
  <c r="O2987" i="14"/>
  <c r="AX2987" i="14" s="1"/>
  <c r="O2995" i="14"/>
  <c r="AX2995" i="14" s="1"/>
  <c r="AW3003" i="14"/>
  <c r="O3019" i="14"/>
  <c r="AX3019" i="14" s="1"/>
  <c r="Y3043" i="14"/>
  <c r="O3045" i="14"/>
  <c r="AK3045" i="14" s="1"/>
  <c r="O3066" i="14"/>
  <c r="O3074" i="14"/>
  <c r="AX3074" i="14" s="1"/>
  <c r="O3082" i="14"/>
  <c r="AX3082" i="14" s="1"/>
  <c r="AW3126" i="14"/>
  <c r="AJ3136" i="14"/>
  <c r="AJ3138" i="14"/>
  <c r="Y3149" i="14"/>
  <c r="Y3147" i="14" s="1"/>
  <c r="AK3201" i="14"/>
  <c r="O3177" i="14"/>
  <c r="Z3177" i="14" s="1"/>
  <c r="O3169" i="14"/>
  <c r="Z3169" i="14" s="1"/>
  <c r="O3178" i="14"/>
  <c r="AK3203" i="14"/>
  <c r="O3171" i="14"/>
  <c r="Z3171" i="14" s="1"/>
  <c r="AX3205" i="14"/>
  <c r="O3173" i="14"/>
  <c r="AX3173" i="14" s="1"/>
  <c r="O3174" i="14"/>
  <c r="Y3185" i="14"/>
  <c r="Y3183" i="14" s="1"/>
  <c r="AW3198" i="14"/>
  <c r="AW3297" i="14"/>
  <c r="AW3296" i="14"/>
  <c r="AW3294" i="14" s="1"/>
  <c r="Y3295" i="14"/>
  <c r="AW3417" i="14"/>
  <c r="AW3415" i="14" s="1"/>
  <c r="AW3418" i="14"/>
  <c r="AW3416" i="14"/>
  <c r="AJ3029" i="14"/>
  <c r="AJ3027" i="14" s="1"/>
  <c r="AJ3043" i="14"/>
  <c r="AJ3060" i="14"/>
  <c r="AJ3058" i="14" s="1"/>
  <c r="O3065" i="14"/>
  <c r="O3073" i="14"/>
  <c r="O3081" i="14"/>
  <c r="O3088" i="14"/>
  <c r="AW3149" i="14"/>
  <c r="AW3147" i="14" s="1"/>
  <c r="AK3219" i="14"/>
  <c r="AJ3374" i="14"/>
  <c r="AJ3375" i="14"/>
  <c r="AJ3373" i="14" s="1"/>
  <c r="AW2923" i="14"/>
  <c r="AW2941" i="14"/>
  <c r="Y2965" i="14"/>
  <c r="AW2967" i="14"/>
  <c r="O2993" i="14"/>
  <c r="AW3001" i="14"/>
  <c r="Y3015" i="14"/>
  <c r="O3017" i="14"/>
  <c r="Z3017" i="14" s="1"/>
  <c r="O3033" i="14"/>
  <c r="AX3033" i="14" s="1"/>
  <c r="Y3041" i="14"/>
  <c r="AW3043" i="14"/>
  <c r="O3064" i="14"/>
  <c r="Z3064" i="14" s="1"/>
  <c r="O3072" i="14"/>
  <c r="AK3072" i="14" s="1"/>
  <c r="O3080" i="14"/>
  <c r="AW3138" i="14"/>
  <c r="O3142" i="14"/>
  <c r="Z3142" i="14" s="1"/>
  <c r="AJ3150" i="14"/>
  <c r="O3170" i="14"/>
  <c r="AK3343" i="14"/>
  <c r="AX3343" i="14"/>
  <c r="AW3389" i="14"/>
  <c r="AW3391" i="14"/>
  <c r="AX3393" i="14"/>
  <c r="AX3392" i="14" s="1"/>
  <c r="AX3388" i="14" s="1"/>
  <c r="AY3388" i="14" s="1"/>
  <c r="M331" i="9" s="1"/>
  <c r="AW3390" i="14"/>
  <c r="AW3388" i="14" s="1"/>
  <c r="O3071" i="14"/>
  <c r="O3079" i="14"/>
  <c r="O3087" i="14"/>
  <c r="AX3087" i="14" s="1"/>
  <c r="AJ3111" i="14"/>
  <c r="AJ3113" i="14"/>
  <c r="AW3186" i="14"/>
  <c r="AW3185" i="14"/>
  <c r="AW3183" i="14" s="1"/>
  <c r="AJ3197" i="14"/>
  <c r="AJ3195" i="14" s="1"/>
  <c r="AJ3196" i="14"/>
  <c r="Y3336" i="14"/>
  <c r="Y3338" i="14"/>
  <c r="Y3337" i="14"/>
  <c r="Y3335" i="14" s="1"/>
  <c r="AW3356" i="14"/>
  <c r="AW3357" i="14"/>
  <c r="AW3355" i="14" s="1"/>
  <c r="O2991" i="14"/>
  <c r="Z2991" i="14" s="1"/>
  <c r="O3007" i="14"/>
  <c r="Z3007" i="14" s="1"/>
  <c r="Y3013" i="14"/>
  <c r="O3070" i="14"/>
  <c r="Z3070" i="14" s="1"/>
  <c r="O3078" i="14"/>
  <c r="Z3078" i="14" s="1"/>
  <c r="O3086" i="14"/>
  <c r="Z3086" i="14" s="1"/>
  <c r="AW3128" i="14"/>
  <c r="O3153" i="14"/>
  <c r="AK3153" i="14" s="1"/>
  <c r="O3155" i="14"/>
  <c r="Z3155" i="14" s="1"/>
  <c r="Y3163" i="14"/>
  <c r="Y3197" i="14"/>
  <c r="Y3195" i="14" s="1"/>
  <c r="AW3197" i="14"/>
  <c r="AW3195" i="14" s="1"/>
  <c r="Z3219" i="14"/>
  <c r="Z3242" i="14"/>
  <c r="AX3242" i="14"/>
  <c r="AW3240" i="14"/>
  <c r="AW3239" i="14"/>
  <c r="AW3237" i="14" s="1"/>
  <c r="O3069" i="14"/>
  <c r="O3077" i="14"/>
  <c r="O3085" i="14"/>
  <c r="AJ3164" i="14"/>
  <c r="AJ3162" i="14" s="1"/>
  <c r="Y3184" i="14"/>
  <c r="Z3189" i="14"/>
  <c r="AK3361" i="14"/>
  <c r="Z3361" i="14"/>
  <c r="AK3406" i="14"/>
  <c r="O3068" i="14"/>
  <c r="AK3068" i="14" s="1"/>
  <c r="O3076" i="14"/>
  <c r="AK3076" i="14" s="1"/>
  <c r="AW3163" i="14"/>
  <c r="AW3165" i="14"/>
  <c r="AK3189" i="14"/>
  <c r="AW3215" i="14"/>
  <c r="AW3217" i="14"/>
  <c r="AX3219" i="14"/>
  <c r="O3231" i="14"/>
  <c r="O3232" i="14"/>
  <c r="AW3277" i="14"/>
  <c r="AW3278" i="14"/>
  <c r="AW3276" i="14" s="1"/>
  <c r="AX3281" i="14"/>
  <c r="AJ3216" i="14"/>
  <c r="AJ3214" i="14" s="1"/>
  <c r="O3221" i="14"/>
  <c r="Z3221" i="14" s="1"/>
  <c r="AW3229" i="14"/>
  <c r="Z3268" i="14"/>
  <c r="Z3267" i="14" s="1"/>
  <c r="Z3263" i="14" s="1"/>
  <c r="AA3263" i="14" s="1"/>
  <c r="K320" i="9" s="1"/>
  <c r="AK3281" i="14"/>
  <c r="Y3297" i="14"/>
  <c r="AJ3337" i="14"/>
  <c r="AJ3335" i="14" s="1"/>
  <c r="Z3420" i="14"/>
  <c r="AJ3504" i="14"/>
  <c r="AJ3503" i="14"/>
  <c r="AJ3501" i="14" s="1"/>
  <c r="AK3506" i="14"/>
  <c r="AK3505" i="14" s="1"/>
  <c r="AK3501" i="14" s="1"/>
  <c r="AL3501" i="14" s="1"/>
  <c r="L339" i="9" s="1"/>
  <c r="AJ3502" i="14"/>
  <c r="AJ3266" i="14"/>
  <c r="AJ3265" i="14"/>
  <c r="AJ3263" i="14" s="1"/>
  <c r="AW3338" i="14"/>
  <c r="AW3337" i="14"/>
  <c r="AW3335" i="14" s="1"/>
  <c r="AW3336" i="14"/>
  <c r="AW3375" i="14"/>
  <c r="AW3373" i="14" s="1"/>
  <c r="AJ3666" i="14"/>
  <c r="AJ3668" i="14"/>
  <c r="Y3217" i="14"/>
  <c r="AW3227" i="14"/>
  <c r="O3243" i="14"/>
  <c r="AX3243" i="14" s="1"/>
  <c r="AW3251" i="14"/>
  <c r="AK3268" i="14"/>
  <c r="AK3267" i="14" s="1"/>
  <c r="AK3263" i="14" s="1"/>
  <c r="AL3263" i="14" s="1"/>
  <c r="L320" i="9" s="1"/>
  <c r="AJ3297" i="14"/>
  <c r="AK3323" i="14"/>
  <c r="AX3323" i="14"/>
  <c r="AJ3336" i="14"/>
  <c r="O3360" i="14"/>
  <c r="O3362" i="14"/>
  <c r="AX3362" i="14" s="1"/>
  <c r="O3363" i="14"/>
  <c r="O3364" i="14"/>
  <c r="Z3364" i="14" s="1"/>
  <c r="Y3374" i="14"/>
  <c r="O3392" i="14"/>
  <c r="Z3393" i="14"/>
  <c r="Z3392" i="14" s="1"/>
  <c r="Z3388" i="14" s="1"/>
  <c r="AA3388" i="14" s="1"/>
  <c r="K331" i="9" s="1"/>
  <c r="Z3406" i="14"/>
  <c r="Y3402" i="14"/>
  <c r="Y3404" i="14"/>
  <c r="AK3420" i="14"/>
  <c r="Y3668" i="14"/>
  <c r="Y3667" i="14"/>
  <c r="Y3665" i="14" s="1"/>
  <c r="Y3666" i="14"/>
  <c r="AW3266" i="14"/>
  <c r="AX3268" i="14"/>
  <c r="AX3267" i="14" s="1"/>
  <c r="AX3263" i="14" s="1"/>
  <c r="AY3263" i="14" s="1"/>
  <c r="M320" i="9" s="1"/>
  <c r="AJ3184" i="14"/>
  <c r="Y3215" i="14"/>
  <c r="AW3252" i="14"/>
  <c r="AW3250" i="14" s="1"/>
  <c r="AJ3278" i="14"/>
  <c r="AJ3276" i="14" s="1"/>
  <c r="Y3279" i="14"/>
  <c r="AJ3277" i="14"/>
  <c r="O3691" i="14"/>
  <c r="Z3691" i="14" s="1"/>
  <c r="O3692" i="14"/>
  <c r="O3693" i="14"/>
  <c r="Z3693" i="14" s="1"/>
  <c r="O3694" i="14"/>
  <c r="O3695" i="14"/>
  <c r="AK3695" i="14" s="1"/>
  <c r="O3696" i="14"/>
  <c r="O3688" i="14"/>
  <c r="O3697" i="14"/>
  <c r="Z3697" i="14" s="1"/>
  <c r="O3689" i="14"/>
  <c r="AX3689" i="14" s="1"/>
  <c r="O3690" i="14"/>
  <c r="O3306" i="14"/>
  <c r="AX3306" i="14" s="1"/>
  <c r="O3307" i="14"/>
  <c r="O3299" i="14"/>
  <c r="O3302" i="14"/>
  <c r="Z3302" i="14" s="1"/>
  <c r="O3304" i="14"/>
  <c r="Z3304" i="14" s="1"/>
  <c r="Y3319" i="14"/>
  <c r="AJ3338" i="14"/>
  <c r="Z3343" i="14"/>
  <c r="Y3358" i="14"/>
  <c r="Y3357" i="14"/>
  <c r="Y3355" i="14" s="1"/>
  <c r="Y3356" i="14"/>
  <c r="AX3361" i="14"/>
  <c r="AX3406" i="14"/>
  <c r="AW3402" i="14"/>
  <c r="AW3404" i="14"/>
  <c r="AX3451" i="14"/>
  <c r="AW3446" i="14"/>
  <c r="AW3448" i="14"/>
  <c r="AJ3252" i="14"/>
  <c r="AJ3250" i="14" s="1"/>
  <c r="AJ3251" i="14"/>
  <c r="O3340" i="14"/>
  <c r="Z3340" i="14" s="1"/>
  <c r="O3341" i="14"/>
  <c r="O3342" i="14"/>
  <c r="O3344" i="14"/>
  <c r="AK3344" i="14" s="1"/>
  <c r="AJ3357" i="14"/>
  <c r="AJ3355" i="14" s="1"/>
  <c r="AJ3403" i="14"/>
  <c r="AJ3401" i="14" s="1"/>
  <c r="AJ3264" i="14"/>
  <c r="Y3375" i="14"/>
  <c r="Y3373" i="14" s="1"/>
  <c r="AK3393" i="14"/>
  <c r="AK3392" i="14" s="1"/>
  <c r="AK3388" i="14" s="1"/>
  <c r="AL3388" i="14" s="1"/>
  <c r="L331" i="9" s="1"/>
  <c r="AJ3391" i="14"/>
  <c r="AJ3390" i="14"/>
  <c r="AJ3388" i="14" s="1"/>
  <c r="AJ3404" i="14"/>
  <c r="Y3296" i="14"/>
  <c r="Y3294" i="14" s="1"/>
  <c r="AW3358" i="14"/>
  <c r="AJ3376" i="14"/>
  <c r="Y3417" i="14"/>
  <c r="Y3415" i="14" s="1"/>
  <c r="Y3431" i="14"/>
  <c r="O3433" i="14"/>
  <c r="Z3433" i="14" s="1"/>
  <c r="AW3475" i="14"/>
  <c r="AJ3513" i="14"/>
  <c r="AJ3515" i="14"/>
  <c r="AK3521" i="14"/>
  <c r="Z3535" i="14"/>
  <c r="AW3544" i="14"/>
  <c r="AW3542" i="14" s="1"/>
  <c r="AJ3593" i="14"/>
  <c r="AW3635" i="14"/>
  <c r="AW3634" i="14"/>
  <c r="AW3632" i="14" s="1"/>
  <c r="AJ3667" i="14"/>
  <c r="AJ3665" i="14" s="1"/>
  <c r="AW3684" i="14"/>
  <c r="AK3450" i="14"/>
  <c r="AW3504" i="14"/>
  <c r="AW3503" i="14"/>
  <c r="AW3501" i="14" s="1"/>
  <c r="AX3506" i="14"/>
  <c r="AX3505" i="14" s="1"/>
  <c r="AX3501" i="14" s="1"/>
  <c r="AY3501" i="14" s="1"/>
  <c r="M339" i="9" s="1"/>
  <c r="AK3535" i="14"/>
  <c r="Y3559" i="14"/>
  <c r="Y3557" i="14" s="1"/>
  <c r="Y3558" i="14"/>
  <c r="Y3685" i="14"/>
  <c r="Y3683" i="14" s="1"/>
  <c r="Y3684" i="14"/>
  <c r="Y3686" i="14"/>
  <c r="O3421" i="14"/>
  <c r="AK3421" i="14" s="1"/>
  <c r="Y3429" i="14"/>
  <c r="AW3431" i="14"/>
  <c r="AW3447" i="14"/>
  <c r="AW3445" i="14" s="1"/>
  <c r="Z3464" i="14"/>
  <c r="Y3460" i="14"/>
  <c r="Y3462" i="14"/>
  <c r="AW3487" i="14"/>
  <c r="AW3485" i="14" s="1"/>
  <c r="AX3535" i="14"/>
  <c r="AJ3545" i="14"/>
  <c r="AJ3544" i="14"/>
  <c r="AJ3542" i="14" s="1"/>
  <c r="AJ3543" i="14"/>
  <c r="Y3634" i="14"/>
  <c r="Y3632" i="14" s="1"/>
  <c r="O3670" i="14"/>
  <c r="Z3670" i="14" s="1"/>
  <c r="O3671" i="14"/>
  <c r="O3672" i="14"/>
  <c r="Z3672" i="14" s="1"/>
  <c r="O3673" i="14"/>
  <c r="AJ3319" i="14"/>
  <c r="AW3374" i="14"/>
  <c r="AJ3402" i="14"/>
  <c r="AJ3429" i="14"/>
  <c r="AK3464" i="14"/>
  <c r="Y3473" i="14"/>
  <c r="AK3495" i="14"/>
  <c r="AJ3592" i="14"/>
  <c r="AJ3590" i="14" s="1"/>
  <c r="AJ3635" i="14"/>
  <c r="AX3650" i="14"/>
  <c r="AJ3685" i="14"/>
  <c r="AJ3683" i="14" s="1"/>
  <c r="O3381" i="14"/>
  <c r="AX3381" i="14" s="1"/>
  <c r="AW3460" i="14"/>
  <c r="AW3462" i="14"/>
  <c r="AW3486" i="14"/>
  <c r="AX3495" i="14"/>
  <c r="Y3592" i="14"/>
  <c r="Y3590" i="14" s="1"/>
  <c r="Y3593" i="14"/>
  <c r="Z3600" i="14"/>
  <c r="AK3613" i="14"/>
  <c r="Y3633" i="14"/>
  <c r="Y3635" i="14"/>
  <c r="AK3478" i="14"/>
  <c r="AJ3473" i="14"/>
  <c r="AJ3486" i="14"/>
  <c r="AJ3488" i="14"/>
  <c r="AW3543" i="14"/>
  <c r="AJ3416" i="14"/>
  <c r="Y3447" i="14"/>
  <c r="Y3445" i="14" s="1"/>
  <c r="AK3451" i="14"/>
  <c r="AJ3446" i="14"/>
  <c r="O3465" i="14"/>
  <c r="O3463" i="14" s="1"/>
  <c r="Y3475" i="14"/>
  <c r="AX3478" i="14"/>
  <c r="AJ3487" i="14"/>
  <c r="AJ3485" i="14" s="1"/>
  <c r="AW3513" i="14"/>
  <c r="AW3515" i="14"/>
  <c r="Z3579" i="14"/>
  <c r="Z3578" i="14" s="1"/>
  <c r="Z3574" i="14" s="1"/>
  <c r="AA3574" i="14" s="1"/>
  <c r="K345" i="9" s="1"/>
  <c r="AX3579" i="14"/>
  <c r="AX3578" i="14" s="1"/>
  <c r="AX3574" i="14" s="1"/>
  <c r="AY3574" i="14" s="1"/>
  <c r="M345" i="9" s="1"/>
  <c r="Y3622" i="14"/>
  <c r="Y3621" i="14"/>
  <c r="Y3619" i="14" s="1"/>
  <c r="Y3620" i="14"/>
  <c r="O3491" i="14"/>
  <c r="AX3491" i="14" s="1"/>
  <c r="Y3515" i="14"/>
  <c r="O3517" i="14"/>
  <c r="AK3517" i="14" s="1"/>
  <c r="AW3531" i="14"/>
  <c r="AW3529" i="14" s="1"/>
  <c r="AW3592" i="14"/>
  <c r="AW3590" i="14" s="1"/>
  <c r="O3596" i="14"/>
  <c r="AW3609" i="14"/>
  <c r="AW3607" i="14" s="1"/>
  <c r="AW3622" i="14"/>
  <c r="O3640" i="14"/>
  <c r="AK3640" i="14" s="1"/>
  <c r="O3648" i="14"/>
  <c r="Z3648" i="14" s="1"/>
  <c r="O3656" i="14"/>
  <c r="AX3656" i="14" s="1"/>
  <c r="AW3668" i="14"/>
  <c r="AW3685" i="14"/>
  <c r="AW3683" i="14" s="1"/>
  <c r="AJ3576" i="14"/>
  <c r="AJ3574" i="14" s="1"/>
  <c r="AJ3634" i="14"/>
  <c r="AJ3632" i="14" s="1"/>
  <c r="O3639" i="14"/>
  <c r="O3647" i="14"/>
  <c r="O3655" i="14"/>
  <c r="O3453" i="14"/>
  <c r="AK3453" i="14" s="1"/>
  <c r="Y3504" i="14"/>
  <c r="Y3513" i="14"/>
  <c r="AJ3532" i="14"/>
  <c r="AJ3558" i="14"/>
  <c r="AJ3610" i="14"/>
  <c r="Z3613" i="14"/>
  <c r="AW3620" i="14"/>
  <c r="O3638" i="14"/>
  <c r="Z3638" i="14" s="1"/>
  <c r="O3646" i="14"/>
  <c r="Z3646" i="14" s="1"/>
  <c r="O3654" i="14"/>
  <c r="AK3654" i="14" s="1"/>
  <c r="AW3666" i="14"/>
  <c r="AJ3686" i="14"/>
  <c r="O3522" i="14"/>
  <c r="O3637" i="14"/>
  <c r="O3645" i="14"/>
  <c r="O3653" i="14"/>
  <c r="AW3686" i="14"/>
  <c r="Y3502" i="14"/>
  <c r="AJ3530" i="14"/>
  <c r="AJ3591" i="14"/>
  <c r="AJ3608" i="14"/>
  <c r="O3644" i="14"/>
  <c r="AK3644" i="14" s="1"/>
  <c r="O3652" i="14"/>
  <c r="AK3652" i="14" s="1"/>
  <c r="AJ3684" i="14"/>
  <c r="O3651" i="14"/>
  <c r="AJ3633" i="14"/>
  <c r="O3642" i="14"/>
  <c r="AK3642" i="14" s="1"/>
  <c r="AJ3099" i="1"/>
  <c r="AJ3100" i="1"/>
  <c r="AJ3098" i="1" s="1"/>
  <c r="AW3100" i="1"/>
  <c r="AW3098" i="1" s="1"/>
  <c r="AK3103" i="1"/>
  <c r="AK3102" i="1" s="1"/>
  <c r="AK3098" i="1" s="1"/>
  <c r="AL3098" i="1" s="1"/>
  <c r="I310" i="9" s="1"/>
  <c r="Y3098" i="1"/>
  <c r="AX3103" i="1"/>
  <c r="Y3101" i="1"/>
  <c r="Y3099" i="1"/>
  <c r="AW3101" i="1"/>
  <c r="Z3103" i="1"/>
  <c r="O2610" i="1"/>
  <c r="O2592" i="1"/>
  <c r="O2609" i="1"/>
  <c r="O2591" i="1"/>
  <c r="O2597" i="1"/>
  <c r="O2589" i="1"/>
  <c r="O2596" i="1"/>
  <c r="O2588" i="1"/>
  <c r="O2595" i="1"/>
  <c r="O2587" i="1"/>
  <c r="O2584" i="1"/>
  <c r="O2594" i="1"/>
  <c r="O2586" i="1"/>
  <c r="O2590" i="1"/>
  <c r="O2593" i="1"/>
  <c r="Y2604" i="1"/>
  <c r="Y2581" i="1"/>
  <c r="Y2579" i="1" s="1"/>
  <c r="AJ3659" i="1"/>
  <c r="Y2605" i="1"/>
  <c r="Y2603" i="1" s="1"/>
  <c r="AJ3640" i="1"/>
  <c r="AJ3638" i="1" s="1"/>
  <c r="AJ3639" i="1"/>
  <c r="AW3657" i="1"/>
  <c r="AJ2604" i="1"/>
  <c r="Y3658" i="1"/>
  <c r="Y3656" i="1" s="1"/>
  <c r="AJ2582" i="1"/>
  <c r="Y3640" i="1"/>
  <c r="Y3638" i="1" s="1"/>
  <c r="AW2604" i="1"/>
  <c r="AW2580" i="1"/>
  <c r="AJ2580" i="1"/>
  <c r="AW3640" i="1"/>
  <c r="AW3638" i="1" s="1"/>
  <c r="AJ2605" i="1"/>
  <c r="AJ2603" i="1" s="1"/>
  <c r="AW2605" i="1"/>
  <c r="AW2603" i="1" s="1"/>
  <c r="Y2606" i="1"/>
  <c r="AJ2606" i="1"/>
  <c r="AW2606" i="1"/>
  <c r="AJ2581" i="1"/>
  <c r="AJ2579" i="1" s="1"/>
  <c r="AW2581" i="1"/>
  <c r="AW2579" i="1" s="1"/>
  <c r="Y2582" i="1"/>
  <c r="Y2580" i="1"/>
  <c r="AW2582" i="1"/>
  <c r="AJ3641" i="1"/>
  <c r="AJ3658" i="1"/>
  <c r="AJ3656" i="1" s="1"/>
  <c r="Y3639" i="1"/>
  <c r="AW3641" i="1"/>
  <c r="AW3658" i="1"/>
  <c r="AW3656" i="1" s="1"/>
  <c r="Y3641" i="1"/>
  <c r="Y3659" i="1"/>
  <c r="Y3657" i="1"/>
  <c r="AW3659" i="1"/>
  <c r="AJ3657" i="1"/>
  <c r="AW3639" i="1"/>
  <c r="O334" i="1"/>
  <c r="AV3216" i="1"/>
  <c r="AI3216" i="1"/>
  <c r="X3216" i="1"/>
  <c r="AV3215" i="1"/>
  <c r="AI3215" i="1"/>
  <c r="X3215" i="1"/>
  <c r="N3214" i="1"/>
  <c r="AV3205" i="1"/>
  <c r="AI3205" i="1"/>
  <c r="X3205" i="1"/>
  <c r="AV3204" i="1"/>
  <c r="AI3204" i="1"/>
  <c r="X3204" i="1"/>
  <c r="N3203" i="1"/>
  <c r="AV3194" i="1"/>
  <c r="AI3194" i="1"/>
  <c r="X3194" i="1"/>
  <c r="AV3193" i="1"/>
  <c r="AI3193" i="1"/>
  <c r="X3193" i="1"/>
  <c r="AV3192" i="1"/>
  <c r="AI3192" i="1"/>
  <c r="X3192" i="1"/>
  <c r="N3191" i="1"/>
  <c r="AV3182" i="1"/>
  <c r="AI3182" i="1"/>
  <c r="X3182" i="1"/>
  <c r="AV3181" i="1"/>
  <c r="AI3181" i="1"/>
  <c r="X3181" i="1"/>
  <c r="AV3180" i="1"/>
  <c r="AI3180" i="1"/>
  <c r="X3180" i="1"/>
  <c r="AV3179" i="1"/>
  <c r="AI3179" i="1"/>
  <c r="X3179" i="1"/>
  <c r="AV3178" i="1"/>
  <c r="AI3178" i="1"/>
  <c r="X3178" i="1"/>
  <c r="AV3177" i="1"/>
  <c r="AI3177" i="1"/>
  <c r="X3177" i="1"/>
  <c r="AV3176" i="1"/>
  <c r="AI3176" i="1"/>
  <c r="X3176" i="1"/>
  <c r="AV3175" i="1"/>
  <c r="AI3175" i="1"/>
  <c r="X3175" i="1"/>
  <c r="AV3174" i="1"/>
  <c r="AI3174" i="1"/>
  <c r="X3174" i="1"/>
  <c r="AV3173" i="1"/>
  <c r="AI3173" i="1"/>
  <c r="X3173" i="1"/>
  <c r="N3172" i="1"/>
  <c r="AV3163" i="1"/>
  <c r="AI3163" i="1"/>
  <c r="X3163" i="1"/>
  <c r="AV3162" i="1"/>
  <c r="AI3162" i="1"/>
  <c r="X3162" i="1"/>
  <c r="AV3161" i="1"/>
  <c r="AI3161" i="1"/>
  <c r="X3161" i="1"/>
  <c r="N3160" i="1"/>
  <c r="AV3128" i="1"/>
  <c r="AI3128" i="1"/>
  <c r="X3128" i="1"/>
  <c r="AV3127" i="1"/>
  <c r="AI3127" i="1"/>
  <c r="X3127" i="1"/>
  <c r="AV3126" i="1"/>
  <c r="AI3126" i="1"/>
  <c r="X3126" i="1"/>
  <c r="AV3125" i="1"/>
  <c r="AI3125" i="1"/>
  <c r="X3125" i="1"/>
  <c r="N3124" i="1"/>
  <c r="AV3115" i="1"/>
  <c r="AI3115" i="1"/>
  <c r="X3115" i="1"/>
  <c r="AV3114" i="1"/>
  <c r="AI3114" i="1"/>
  <c r="X3114" i="1"/>
  <c r="N3112" i="1"/>
  <c r="O3113" i="1" s="1"/>
  <c r="AX3113" i="1" s="1"/>
  <c r="AV3092" i="1"/>
  <c r="AI3092" i="1"/>
  <c r="X3092" i="1"/>
  <c r="AV3091" i="1"/>
  <c r="AI3091" i="1"/>
  <c r="X3091" i="1"/>
  <c r="AV3090" i="1"/>
  <c r="AI3090" i="1"/>
  <c r="X3090" i="1"/>
  <c r="AV3089" i="1"/>
  <c r="AI3089" i="1"/>
  <c r="X3089" i="1"/>
  <c r="AV3088" i="1"/>
  <c r="AI3088" i="1"/>
  <c r="X3088" i="1"/>
  <c r="N3087" i="1"/>
  <c r="AV335" i="1"/>
  <c r="AI335" i="1"/>
  <c r="X335" i="1"/>
  <c r="AV3025" i="1"/>
  <c r="AI3025" i="1"/>
  <c r="X3025" i="1"/>
  <c r="AV3024" i="1"/>
  <c r="AI3024" i="1"/>
  <c r="X3024" i="1"/>
  <c r="AV3023" i="1"/>
  <c r="AI3023" i="1"/>
  <c r="X3023" i="1"/>
  <c r="AV3018" i="1"/>
  <c r="AI3018" i="1"/>
  <c r="X3018" i="1"/>
  <c r="N3017" i="1"/>
  <c r="AV3006" i="1"/>
  <c r="AI3006" i="1"/>
  <c r="X3006" i="1"/>
  <c r="AV3005" i="1"/>
  <c r="AI3005" i="1"/>
  <c r="X3005" i="1"/>
  <c r="N3004" i="1"/>
  <c r="AV2995" i="1"/>
  <c r="AI2995" i="1"/>
  <c r="X2995" i="1"/>
  <c r="AV2994" i="1"/>
  <c r="AI2994" i="1"/>
  <c r="X2994" i="1"/>
  <c r="AV2993" i="1"/>
  <c r="AI2993" i="1"/>
  <c r="X2993" i="1"/>
  <c r="AV2992" i="1"/>
  <c r="AI2992" i="1"/>
  <c r="X2992" i="1"/>
  <c r="AV2991" i="1"/>
  <c r="AI2991" i="1"/>
  <c r="X2991" i="1"/>
  <c r="AV2990" i="1"/>
  <c r="AI2990" i="1"/>
  <c r="X2990" i="1"/>
  <c r="N2989" i="1"/>
  <c r="N3035" i="1"/>
  <c r="O3039" i="1" s="1"/>
  <c r="X3036" i="1"/>
  <c r="AI3036" i="1"/>
  <c r="AV3036" i="1"/>
  <c r="X3037" i="1"/>
  <c r="AI3037" i="1"/>
  <c r="AV3037" i="1"/>
  <c r="X3038" i="1"/>
  <c r="AI3038" i="1"/>
  <c r="AV3038" i="1"/>
  <c r="X3039" i="1"/>
  <c r="AI3039" i="1"/>
  <c r="AV3039" i="1"/>
  <c r="X3040" i="1"/>
  <c r="AI3040" i="1"/>
  <c r="AV3040" i="1"/>
  <c r="X3041" i="1"/>
  <c r="AI3041" i="1"/>
  <c r="AV3041" i="1"/>
  <c r="X3042" i="1"/>
  <c r="AI3042" i="1"/>
  <c r="AV3042" i="1"/>
  <c r="X3043" i="1"/>
  <c r="AI3043" i="1"/>
  <c r="AV3043" i="1"/>
  <c r="X3044" i="1"/>
  <c r="AI3044" i="1"/>
  <c r="AV3044" i="1"/>
  <c r="X3045" i="1"/>
  <c r="AI3045" i="1"/>
  <c r="AV3045" i="1"/>
  <c r="X3046" i="1"/>
  <c r="AI3046" i="1"/>
  <c r="AV3046" i="1"/>
  <c r="X3047" i="1"/>
  <c r="AI3047" i="1"/>
  <c r="AV3047" i="1"/>
  <c r="X3048" i="1"/>
  <c r="AI3048" i="1"/>
  <c r="AV3048" i="1"/>
  <c r="X3049" i="1"/>
  <c r="AI3049" i="1"/>
  <c r="AV3049" i="1"/>
  <c r="X3050" i="1"/>
  <c r="AI3050" i="1"/>
  <c r="AV3050" i="1"/>
  <c r="X3051" i="1"/>
  <c r="AI3051" i="1"/>
  <c r="AV3051" i="1"/>
  <c r="X3052" i="1"/>
  <c r="AI3052" i="1"/>
  <c r="AV3052" i="1"/>
  <c r="AV2980" i="1"/>
  <c r="AI2980" i="1"/>
  <c r="X2980" i="1"/>
  <c r="AV2979" i="1"/>
  <c r="AI2979" i="1"/>
  <c r="X2979" i="1"/>
  <c r="AV2978" i="1"/>
  <c r="AI2978" i="1"/>
  <c r="X2978" i="1"/>
  <c r="N2977" i="1"/>
  <c r="N2880" i="1"/>
  <c r="N2783" i="1"/>
  <c r="N2744" i="1"/>
  <c r="AV2536" i="1"/>
  <c r="AI2536" i="1"/>
  <c r="X2536" i="1"/>
  <c r="AV2535" i="1"/>
  <c r="AI2535" i="1"/>
  <c r="X2535" i="1"/>
  <c r="AV2534" i="1"/>
  <c r="AI2534" i="1"/>
  <c r="X2534" i="1"/>
  <c r="N2533" i="1"/>
  <c r="AV2524" i="1"/>
  <c r="AI2524" i="1"/>
  <c r="X2524" i="1"/>
  <c r="AV2523" i="1"/>
  <c r="AI2523" i="1"/>
  <c r="X2523" i="1"/>
  <c r="AV2522" i="1"/>
  <c r="AI2522" i="1"/>
  <c r="X2522" i="1"/>
  <c r="N2521" i="1"/>
  <c r="AV2512" i="1"/>
  <c r="AI2512" i="1"/>
  <c r="X2512" i="1"/>
  <c r="AV2511" i="1"/>
  <c r="AI2511" i="1"/>
  <c r="X2511" i="1"/>
  <c r="AV2510" i="1"/>
  <c r="AI2510" i="1"/>
  <c r="X2510" i="1"/>
  <c r="AV2509" i="1"/>
  <c r="AI2509" i="1"/>
  <c r="X2509" i="1"/>
  <c r="AV2508" i="1"/>
  <c r="AI2508" i="1"/>
  <c r="X2508" i="1"/>
  <c r="AV2507" i="1"/>
  <c r="AI2507" i="1"/>
  <c r="X2507" i="1"/>
  <c r="AV2506" i="1"/>
  <c r="AI2506" i="1"/>
  <c r="X2506" i="1"/>
  <c r="AV2505" i="1"/>
  <c r="AI2505" i="1"/>
  <c r="X2505" i="1"/>
  <c r="AV2504" i="1"/>
  <c r="AI2504" i="1"/>
  <c r="X2504" i="1"/>
  <c r="AV2503" i="1"/>
  <c r="AI2503" i="1"/>
  <c r="X2503" i="1"/>
  <c r="N2502" i="1"/>
  <c r="AV2652" i="1"/>
  <c r="AI2652" i="1"/>
  <c r="X2652" i="1"/>
  <c r="AV2651" i="1"/>
  <c r="AI2651" i="1"/>
  <c r="X2651" i="1"/>
  <c r="AV2650" i="1"/>
  <c r="AI2650" i="1"/>
  <c r="X2650" i="1"/>
  <c r="AV2649" i="1"/>
  <c r="AI2649" i="1"/>
  <c r="X2649" i="1"/>
  <c r="N2648" i="1"/>
  <c r="AV2639" i="1"/>
  <c r="AI2639" i="1"/>
  <c r="X2639" i="1"/>
  <c r="AV2638" i="1"/>
  <c r="AI2638" i="1"/>
  <c r="X2638" i="1"/>
  <c r="AV2637" i="1"/>
  <c r="AI2637" i="1"/>
  <c r="X2637" i="1"/>
  <c r="AV2636" i="1"/>
  <c r="AI2636" i="1"/>
  <c r="X2636" i="1"/>
  <c r="AV2635" i="1"/>
  <c r="AI2635" i="1"/>
  <c r="X2635" i="1"/>
  <c r="AV2634" i="1"/>
  <c r="AI2634" i="1"/>
  <c r="X2634" i="1"/>
  <c r="N2633" i="1"/>
  <c r="N1611" i="1"/>
  <c r="AW1445" i="1"/>
  <c r="AJ1445" i="1"/>
  <c r="Y1445" i="1"/>
  <c r="BA1445" i="1"/>
  <c r="AX1445" i="1"/>
  <c r="AK1445" i="1"/>
  <c r="Z1445" i="1"/>
  <c r="BA1437" i="1"/>
  <c r="BA1433" i="1"/>
  <c r="BA1353" i="1"/>
  <c r="BA1349" i="1"/>
  <c r="O1797" i="14" l="1"/>
  <c r="AX918" i="14"/>
  <c r="AX1997" i="14"/>
  <c r="AK2375" i="14"/>
  <c r="AK1409" i="14"/>
  <c r="AX447" i="14"/>
  <c r="AX443" i="14" s="1"/>
  <c r="AY443" i="14" s="1"/>
  <c r="M52" i="9" s="1"/>
  <c r="AX1924" i="14"/>
  <c r="AK1924" i="14"/>
  <c r="AX1409" i="14"/>
  <c r="Z2375" i="14"/>
  <c r="AX1246" i="14"/>
  <c r="AX1798" i="14"/>
  <c r="O2529" i="14"/>
  <c r="AX3323" i="15"/>
  <c r="O2639" i="1"/>
  <c r="O2634" i="1"/>
  <c r="O2635" i="1"/>
  <c r="O2637" i="1"/>
  <c r="O2638" i="1"/>
  <c r="O2636" i="1"/>
  <c r="O2510" i="1"/>
  <c r="O2511" i="1"/>
  <c r="O2509" i="1"/>
  <c r="O2504" i="1"/>
  <c r="O2512" i="1"/>
  <c r="O2506" i="1"/>
  <c r="O2508" i="1"/>
  <c r="O2505" i="1"/>
  <c r="O2503" i="1"/>
  <c r="O2507" i="1"/>
  <c r="O2650" i="1"/>
  <c r="O2651" i="1"/>
  <c r="O2652" i="1"/>
  <c r="O2649" i="1"/>
  <c r="O2992" i="1"/>
  <c r="O2993" i="1"/>
  <c r="O2994" i="1"/>
  <c r="O2991" i="1"/>
  <c r="O2995" i="1"/>
  <c r="O2990" i="1"/>
  <c r="O3174" i="1"/>
  <c r="O3182" i="1"/>
  <c r="O3175" i="1"/>
  <c r="O3173" i="1"/>
  <c r="O3176" i="1"/>
  <c r="O3177" i="1"/>
  <c r="O3178" i="1"/>
  <c r="O3179" i="1"/>
  <c r="O3180" i="1"/>
  <c r="O3181" i="1"/>
  <c r="O2979" i="1"/>
  <c r="O2980" i="1"/>
  <c r="O2978" i="1"/>
  <c r="O3023" i="1"/>
  <c r="O3024" i="1"/>
  <c r="O3022" i="1"/>
  <c r="O3025" i="1"/>
  <c r="O3021" i="1"/>
  <c r="O3018" i="1"/>
  <c r="O3019" i="1"/>
  <c r="O3020" i="1"/>
  <c r="O3005" i="1"/>
  <c r="O3006" i="1"/>
  <c r="O3007" i="1"/>
  <c r="AX1476" i="15"/>
  <c r="AX2116" i="15"/>
  <c r="O196" i="15"/>
  <c r="AK386" i="15"/>
  <c r="AK505" i="15"/>
  <c r="AX386" i="15"/>
  <c r="AK2231" i="15"/>
  <c r="Z2203" i="15"/>
  <c r="AX2203" i="15"/>
  <c r="AX1904" i="15"/>
  <c r="AX1878" i="15"/>
  <c r="AX170" i="15"/>
  <c r="AK170" i="15"/>
  <c r="AX2263" i="15"/>
  <c r="AX2262" i="15" s="1"/>
  <c r="AX2258" i="15" s="1"/>
  <c r="AY2258" i="15" s="1"/>
  <c r="AK1878" i="15"/>
  <c r="O204" i="14"/>
  <c r="AX3188" i="14"/>
  <c r="AX3206" i="14"/>
  <c r="AK1556" i="14"/>
  <c r="AX2318" i="14"/>
  <c r="AX3141" i="14"/>
  <c r="AK2133" i="14"/>
  <c r="AX592" i="14"/>
  <c r="Z155" i="14"/>
  <c r="Z592" i="14"/>
  <c r="AX3518" i="14"/>
  <c r="AK3520" i="14"/>
  <c r="Z1078" i="14"/>
  <c r="Z3518" i="14"/>
  <c r="AX1405" i="14"/>
  <c r="AK1405" i="14"/>
  <c r="AK1120" i="14"/>
  <c r="Z1120" i="14"/>
  <c r="AK2147" i="14"/>
  <c r="AX1407" i="14"/>
  <c r="Z1407" i="14"/>
  <c r="AX954" i="14"/>
  <c r="AX2774" i="14"/>
  <c r="AK2774" i="14"/>
  <c r="AK1078" i="14"/>
  <c r="AK3141" i="14"/>
  <c r="AX2133" i="14"/>
  <c r="Z1204" i="14"/>
  <c r="Z1202" i="14" s="1"/>
  <c r="Z1198" i="14" s="1"/>
  <c r="AA1198" i="14" s="1"/>
  <c r="K116" i="9" s="1"/>
  <c r="AX3520" i="14"/>
  <c r="AX2147" i="14"/>
  <c r="AK1204" i="14"/>
  <c r="O1202" i="14"/>
  <c r="AX3551" i="14"/>
  <c r="AK715" i="14"/>
  <c r="AX3220" i="14"/>
  <c r="AK1050" i="14"/>
  <c r="AX1050" i="14"/>
  <c r="AX2143" i="14"/>
  <c r="Z2794" i="14"/>
  <c r="Z1435" i="14"/>
  <c r="Z3167" i="14"/>
  <c r="AX1367" i="14"/>
  <c r="AK2794" i="14"/>
  <c r="AX3167" i="14"/>
  <c r="AK3175" i="14"/>
  <c r="AK1435" i="14"/>
  <c r="Z1367" i="14"/>
  <c r="AX2082" i="14"/>
  <c r="Z2136" i="14"/>
  <c r="Z1556" i="14"/>
  <c r="Z2083" i="14"/>
  <c r="AX2426" i="14"/>
  <c r="AK2190" i="14"/>
  <c r="Z2426" i="14"/>
  <c r="Z663" i="14"/>
  <c r="AK159" i="14"/>
  <c r="Z1364" i="14"/>
  <c r="Z3220" i="14"/>
  <c r="Z3218" i="14" s="1"/>
  <c r="Z3214" i="14" s="1"/>
  <c r="AA3214" i="14" s="1"/>
  <c r="K316" i="9" s="1"/>
  <c r="Z2536" i="14"/>
  <c r="AX663" i="14"/>
  <c r="AK1364" i="14"/>
  <c r="Z3050" i="14"/>
  <c r="AX1113" i="14"/>
  <c r="Z2053" i="14"/>
  <c r="AX884" i="14"/>
  <c r="AX521" i="14"/>
  <c r="Z1113" i="14"/>
  <c r="AX2053" i="14"/>
  <c r="AX3063" i="14"/>
  <c r="AK489" i="14"/>
  <c r="AX489" i="14"/>
  <c r="AK3597" i="14"/>
  <c r="Z3597" i="14"/>
  <c r="AX2345" i="14"/>
  <c r="AK3284" i="14"/>
  <c r="Z2135" i="14"/>
  <c r="AX3005" i="14"/>
  <c r="Z3005" i="14"/>
  <c r="AX2060" i="14"/>
  <c r="AK3563" i="14"/>
  <c r="Z3563" i="14"/>
  <c r="Z2594" i="14"/>
  <c r="Z3083" i="14"/>
  <c r="AK3083" i="14"/>
  <c r="AK3564" i="14"/>
  <c r="AX1260" i="14"/>
  <c r="AK3050" i="14"/>
  <c r="AK3044" i="14" s="1"/>
  <c r="AK3040" i="14" s="1"/>
  <c r="AL3040" i="14" s="1"/>
  <c r="L303" i="9" s="1"/>
  <c r="AK1106" i="14"/>
  <c r="AK2268" i="14"/>
  <c r="AX1106" i="14"/>
  <c r="AK1334" i="14"/>
  <c r="Z1334" i="14"/>
  <c r="AK3625" i="14"/>
  <c r="Z3598" i="14"/>
  <c r="Z2992" i="14"/>
  <c r="Z3176" i="14"/>
  <c r="Z2082" i="14"/>
  <c r="AX1403" i="14"/>
  <c r="Z2143" i="14"/>
  <c r="AK1824" i="14"/>
  <c r="AK1454" i="14"/>
  <c r="AK1453" i="14" s="1"/>
  <c r="AK1449" i="14" s="1"/>
  <c r="AL1449" i="14" s="1"/>
  <c r="L143" i="9" s="1"/>
  <c r="AX952" i="14"/>
  <c r="AK789" i="14"/>
  <c r="Z47" i="14"/>
  <c r="AX3284" i="14"/>
  <c r="AK1641" i="14"/>
  <c r="AK3599" i="14"/>
  <c r="AK3283" i="14"/>
  <c r="AK3117" i="14"/>
  <c r="AX2992" i="14"/>
  <c r="AX647" i="14"/>
  <c r="AX3283" i="14"/>
  <c r="AX916" i="14"/>
  <c r="AX915" i="14" s="1"/>
  <c r="AX911" i="14" s="1"/>
  <c r="AY911" i="14" s="1"/>
  <c r="M83" i="9" s="1"/>
  <c r="AX929" i="14"/>
  <c r="AK3188" i="14"/>
  <c r="AK2594" i="14"/>
  <c r="AX2063" i="14"/>
  <c r="Z1454" i="14"/>
  <c r="AK812" i="14"/>
  <c r="Z3494" i="14"/>
  <c r="AK3408" i="14"/>
  <c r="Z2519" i="14"/>
  <c r="Z2063" i="14"/>
  <c r="Z1641" i="14"/>
  <c r="AK1280" i="14"/>
  <c r="AX789" i="14"/>
  <c r="Z714" i="14"/>
  <c r="Z3075" i="14"/>
  <c r="AX2519" i="14"/>
  <c r="AX1824" i="14"/>
  <c r="AX1282" i="14"/>
  <c r="Z1280" i="14"/>
  <c r="Z952" i="14"/>
  <c r="AX714" i="14"/>
  <c r="AX3452" i="14"/>
  <c r="Z814" i="14"/>
  <c r="Z3493" i="14"/>
  <c r="Z3117" i="14"/>
  <c r="AX2189" i="14"/>
  <c r="AK517" i="14"/>
  <c r="O3187" i="14"/>
  <c r="AK1258" i="14"/>
  <c r="AX2575" i="14"/>
  <c r="Z3437" i="14"/>
  <c r="AK3437" i="14"/>
  <c r="Z3305" i="14"/>
  <c r="Z2575" i="14"/>
  <c r="Z2441" i="14"/>
  <c r="Z2615" i="14"/>
  <c r="Z1926" i="14"/>
  <c r="AK2615" i="14"/>
  <c r="Z3208" i="14"/>
  <c r="AK3116" i="14"/>
  <c r="AX1948" i="14"/>
  <c r="Z2988" i="14"/>
  <c r="AK2736" i="14"/>
  <c r="AX2988" i="14"/>
  <c r="AX1725" i="14"/>
  <c r="AX1721" i="14" s="1"/>
  <c r="AY1721" i="14" s="1"/>
  <c r="M183" i="9" s="1"/>
  <c r="Z3649" i="14"/>
  <c r="AK1726" i="14"/>
  <c r="AK1725" i="14" s="1"/>
  <c r="AK1721" i="14" s="1"/>
  <c r="AL1721" i="14" s="1"/>
  <c r="L183" i="9" s="1"/>
  <c r="Z1726" i="14"/>
  <c r="Z1725" i="14" s="1"/>
  <c r="Z1721" i="14" s="1"/>
  <c r="AA1721" i="14" s="1"/>
  <c r="K183" i="9" s="1"/>
  <c r="AK3649" i="14"/>
  <c r="AX2207" i="14"/>
  <c r="Z2055" i="14"/>
  <c r="O1725" i="14"/>
  <c r="AK2945" i="14"/>
  <c r="AK2404" i="14"/>
  <c r="AK2402" i="14" s="1"/>
  <c r="AK2398" i="14" s="1"/>
  <c r="AL2398" i="14" s="1"/>
  <c r="L251" i="9" s="1"/>
  <c r="AK684" i="14"/>
  <c r="AX2945" i="14"/>
  <c r="O1822" i="14"/>
  <c r="AX3379" i="14"/>
  <c r="AX3377" i="14" s="1"/>
  <c r="AX3373" i="14" s="1"/>
  <c r="AY3373" i="14" s="1"/>
  <c r="M330" i="9" s="1"/>
  <c r="AX2321" i="14"/>
  <c r="AX934" i="14"/>
  <c r="AX1110" i="14"/>
  <c r="Z684" i="14"/>
  <c r="AK2055" i="14"/>
  <c r="Z826" i="14"/>
  <c r="O2402" i="14"/>
  <c r="AK1899" i="14"/>
  <c r="Z997" i="14"/>
  <c r="AK1282" i="14"/>
  <c r="AK887" i="14"/>
  <c r="Z2345" i="14"/>
  <c r="AK3308" i="14"/>
  <c r="AK3379" i="14"/>
  <c r="AK1948" i="14"/>
  <c r="O1897" i="14"/>
  <c r="AX759" i="14"/>
  <c r="AX2377" i="14"/>
  <c r="Z3308" i="14"/>
  <c r="AK2549" i="14"/>
  <c r="AK2548" i="14" s="1"/>
  <c r="AK2544" i="14" s="1"/>
  <c r="AL2544" i="14" s="1"/>
  <c r="L261" i="9" s="1"/>
  <c r="Z2404" i="14"/>
  <c r="Z2402" i="14" s="1"/>
  <c r="Z2398" i="14" s="1"/>
  <c r="AA2398" i="14" s="1"/>
  <c r="K251" i="9" s="1"/>
  <c r="AK997" i="14"/>
  <c r="Z1899" i="14"/>
  <c r="AK934" i="14"/>
  <c r="AK759" i="14"/>
  <c r="Z3325" i="14"/>
  <c r="Z3322" i="14" s="1"/>
  <c r="Z3318" i="14" s="1"/>
  <c r="AA3318" i="14" s="1"/>
  <c r="K325" i="9" s="1"/>
  <c r="AK3303" i="14"/>
  <c r="AK1782" i="14"/>
  <c r="AK1780" i="14" s="1"/>
  <c r="AK1776" i="14" s="1"/>
  <c r="AL1776" i="14" s="1"/>
  <c r="L191" i="9" s="1"/>
  <c r="AK1557" i="14"/>
  <c r="AX933" i="14"/>
  <c r="AK3325" i="14"/>
  <c r="Z3303" i="14"/>
  <c r="O1780" i="14"/>
  <c r="Z933" i="14"/>
  <c r="Z1782" i="14"/>
  <c r="Z406" i="14"/>
  <c r="Z3407" i="14"/>
  <c r="Z1586" i="14"/>
  <c r="AX1557" i="14"/>
  <c r="Z852" i="14"/>
  <c r="AX406" i="14"/>
  <c r="AK852" i="14"/>
  <c r="AK892" i="14"/>
  <c r="AX2083" i="14"/>
  <c r="Z1455" i="14"/>
  <c r="AX3407" i="14"/>
  <c r="Z513" i="14"/>
  <c r="Z2576" i="14"/>
  <c r="O1453" i="14"/>
  <c r="Z662" i="14"/>
  <c r="Z2772" i="14"/>
  <c r="Z587" i="14"/>
  <c r="AK1080" i="14"/>
  <c r="O2081" i="14"/>
  <c r="AX1455" i="14"/>
  <c r="AX1453" i="14" s="1"/>
  <c r="AX1449" i="14" s="1"/>
  <c r="AY1449" i="14" s="1"/>
  <c r="M143" i="9" s="1"/>
  <c r="AX2772" i="14"/>
  <c r="AK513" i="14"/>
  <c r="AX2084" i="14"/>
  <c r="Z1080" i="14"/>
  <c r="Z3175" i="14"/>
  <c r="Z583" i="14"/>
  <c r="AK585" i="14"/>
  <c r="AX1363" i="14"/>
  <c r="AK662" i="14"/>
  <c r="AX587" i="14"/>
  <c r="AX566" i="14"/>
  <c r="AK884" i="14"/>
  <c r="AX813" i="14"/>
  <c r="AK1639" i="14"/>
  <c r="Z930" i="14"/>
  <c r="AX2579" i="14"/>
  <c r="AK2134" i="14"/>
  <c r="AX1508" i="14"/>
  <c r="Z1187" i="14"/>
  <c r="Z1184" i="14" s="1"/>
  <c r="Z1180" i="14" s="1"/>
  <c r="AA1180" i="14" s="1"/>
  <c r="K114" i="9" s="1"/>
  <c r="AK1246" i="14"/>
  <c r="AK1243" i="14" s="1"/>
  <c r="AK1239" i="14" s="1"/>
  <c r="AL1239" i="14" s="1"/>
  <c r="L119" i="9" s="1"/>
  <c r="AX517" i="14"/>
  <c r="AK1411" i="14"/>
  <c r="AX2583" i="14"/>
  <c r="Z1555" i="14"/>
  <c r="AK1187" i="14"/>
  <c r="Z757" i="14"/>
  <c r="AX3305" i="14"/>
  <c r="Z3436" i="14"/>
  <c r="AK2457" i="14"/>
  <c r="AK2193" i="14"/>
  <c r="AX2137" i="14"/>
  <c r="Z1997" i="14"/>
  <c r="Z2457" i="14"/>
  <c r="Z2210" i="14"/>
  <c r="AX995" i="14"/>
  <c r="Z109" i="14"/>
  <c r="AX2134" i="14"/>
  <c r="Z1411" i="14"/>
  <c r="AK2738" i="14"/>
  <c r="AK1114" i="14"/>
  <c r="AX3548" i="14"/>
  <c r="AK3548" i="14"/>
  <c r="Z2193" i="14"/>
  <c r="AK792" i="14"/>
  <c r="O3405" i="14"/>
  <c r="AX2026" i="14"/>
  <c r="AX1185" i="14"/>
  <c r="AK1185" i="14"/>
  <c r="AX708" i="14"/>
  <c r="Z792" i="14"/>
  <c r="Z1114" i="14"/>
  <c r="AX2030" i="14"/>
  <c r="O3561" i="14"/>
  <c r="Z3434" i="14"/>
  <c r="Z2650" i="14"/>
  <c r="AK2474" i="14"/>
  <c r="AK2473" i="14" s="1"/>
  <c r="AK2469" i="14" s="1"/>
  <c r="AL2469" i="14" s="1"/>
  <c r="L255" i="9" s="1"/>
  <c r="AK2535" i="14"/>
  <c r="Z2030" i="14"/>
  <c r="AK2001" i="14"/>
  <c r="Z1613" i="14"/>
  <c r="AX664" i="14"/>
  <c r="AX3021" i="14"/>
  <c r="AX3595" i="14"/>
  <c r="AK2650" i="14"/>
  <c r="AX2001" i="14"/>
  <c r="AK3562" i="14"/>
  <c r="AX3562" i="14"/>
  <c r="AX3561" i="14" s="1"/>
  <c r="AX3557" i="14" s="1"/>
  <c r="AY3557" i="14" s="1"/>
  <c r="M343" i="9" s="1"/>
  <c r="Z3409" i="14"/>
  <c r="AK2348" i="14"/>
  <c r="AX3550" i="14"/>
  <c r="AX3177" i="14"/>
  <c r="AK3177" i="14"/>
  <c r="AK3409" i="14"/>
  <c r="Z2348" i="14"/>
  <c r="Z3595" i="14"/>
  <c r="AX2305" i="14"/>
  <c r="Z2060" i="14"/>
  <c r="AX2003" i="14"/>
  <c r="AK3434" i="14"/>
  <c r="Z2458" i="14"/>
  <c r="Z2474" i="14"/>
  <c r="Z2473" i="14" s="1"/>
  <c r="Z2469" i="14" s="1"/>
  <c r="AA2469" i="14" s="1"/>
  <c r="K255" i="9" s="1"/>
  <c r="AK2026" i="14"/>
  <c r="AK1613" i="14"/>
  <c r="Z2110" i="14"/>
  <c r="AX1054" i="14"/>
  <c r="AK2321" i="14"/>
  <c r="AK2317" i="14" s="1"/>
  <c r="AK2313" i="14" s="1"/>
  <c r="AL2313" i="14" s="1"/>
  <c r="L245" i="9" s="1"/>
  <c r="AX3409" i="14"/>
  <c r="Z2848" i="14"/>
  <c r="AX2253" i="14"/>
  <c r="Z2084" i="14"/>
  <c r="AK1898" i="14"/>
  <c r="Z2003" i="14"/>
  <c r="Z2864" i="14"/>
  <c r="Z3116" i="14"/>
  <c r="Z2535" i="14"/>
  <c r="Z2007" i="14"/>
  <c r="AK995" i="14"/>
  <c r="AK31" i="14"/>
  <c r="AX1147" i="14"/>
  <c r="AX154" i="14"/>
  <c r="AX3436" i="14"/>
  <c r="AX3450" i="14"/>
  <c r="AK813" i="14"/>
  <c r="Z3477" i="14"/>
  <c r="AK2231" i="14"/>
  <c r="Z2231" i="14"/>
  <c r="Z2304" i="14"/>
  <c r="AK1615" i="14"/>
  <c r="AX1333" i="14"/>
  <c r="AK269" i="14"/>
  <c r="AK268" i="14" s="1"/>
  <c r="AK264" i="14" s="1"/>
  <c r="AL264" i="14" s="1"/>
  <c r="L29" i="9" s="1"/>
  <c r="AX3598" i="14"/>
  <c r="AK3550" i="14"/>
  <c r="Z2190" i="14"/>
  <c r="Z3206" i="14"/>
  <c r="AX3599" i="14"/>
  <c r="AX2776" i="14"/>
  <c r="AX2532" i="14"/>
  <c r="Z393" i="14"/>
  <c r="AK2135" i="14"/>
  <c r="Z707" i="14"/>
  <c r="Z1403" i="14"/>
  <c r="Z1798" i="14"/>
  <c r="Z1797" i="14" s="1"/>
  <c r="Z1793" i="14" s="1"/>
  <c r="AA1793" i="14" s="1"/>
  <c r="K193" i="9" s="1"/>
  <c r="Z2736" i="14"/>
  <c r="AX2848" i="14"/>
  <c r="Z954" i="14"/>
  <c r="Z269" i="14"/>
  <c r="Z268" i="14" s="1"/>
  <c r="Z264" i="14" s="1"/>
  <c r="AA264" i="14" s="1"/>
  <c r="K29" i="9" s="1"/>
  <c r="Z2444" i="14"/>
  <c r="Z1363" i="14"/>
  <c r="AK707" i="14"/>
  <c r="AK3643" i="14"/>
  <c r="Z2207" i="14"/>
  <c r="AX2007" i="14"/>
  <c r="AX269" i="14"/>
  <c r="AX268" i="14" s="1"/>
  <c r="AX264" i="14" s="1"/>
  <c r="AY264" i="14" s="1"/>
  <c r="M29" i="9" s="1"/>
  <c r="AX2536" i="14"/>
  <c r="AK1147" i="14"/>
  <c r="AX206" i="14"/>
  <c r="AX562" i="14"/>
  <c r="AX3051" i="14"/>
  <c r="AX2442" i="14"/>
  <c r="AK2576" i="14"/>
  <c r="AX680" i="14"/>
  <c r="AX681" i="14"/>
  <c r="AK350" i="14"/>
  <c r="AK348" i="14" s="1"/>
  <c r="AK344" i="14" s="1"/>
  <c r="AL344" i="14" s="1"/>
  <c r="L41" i="9" s="1"/>
  <c r="O30" i="14"/>
  <c r="Z31" i="14"/>
  <c r="AX2720" i="14"/>
  <c r="Z2148" i="14"/>
  <c r="AK154" i="14"/>
  <c r="Z3519" i="14"/>
  <c r="AK1315" i="14"/>
  <c r="Z951" i="14"/>
  <c r="O348" i="14"/>
  <c r="AK2720" i="14"/>
  <c r="Z2196" i="14"/>
  <c r="AK680" i="14"/>
  <c r="O3533" i="14"/>
  <c r="AX3519" i="14"/>
  <c r="Z647" i="14"/>
  <c r="AX814" i="14"/>
  <c r="AK3324" i="14"/>
  <c r="AK3322" i="14" s="1"/>
  <c r="AK3318" i="14" s="1"/>
  <c r="AL3318" i="14" s="1"/>
  <c r="L325" i="9" s="1"/>
  <c r="Z3601" i="14"/>
  <c r="AK2578" i="14"/>
  <c r="Z2578" i="14"/>
  <c r="AK1149" i="14"/>
  <c r="Z182" i="14"/>
  <c r="AK3378" i="14"/>
  <c r="AK3254" i="14"/>
  <c r="AK3250" i="14" s="1"/>
  <c r="AL3250" i="14" s="1"/>
  <c r="L319" i="9" s="1"/>
  <c r="O3322" i="14"/>
  <c r="AK2677" i="14"/>
  <c r="AK957" i="14"/>
  <c r="AK760" i="14"/>
  <c r="AX626" i="14"/>
  <c r="AX3324" i="14"/>
  <c r="AX3322" i="14" s="1"/>
  <c r="AX3318" i="14" s="1"/>
  <c r="AY3318" i="14" s="1"/>
  <c r="M325" i="9" s="1"/>
  <c r="AX182" i="14"/>
  <c r="AK3601" i="14"/>
  <c r="Z2442" i="14"/>
  <c r="Z2305" i="14"/>
  <c r="AX2196" i="14"/>
  <c r="O3594" i="14"/>
  <c r="AK3300" i="14"/>
  <c r="AK2843" i="14"/>
  <c r="Z2520" i="14"/>
  <c r="AX1644" i="14"/>
  <c r="AX951" i="14"/>
  <c r="Z1315" i="14"/>
  <c r="AK681" i="14"/>
  <c r="Z562" i="14"/>
  <c r="AX3623" i="14"/>
  <c r="AX3619" i="14" s="1"/>
  <c r="AY3619" i="14" s="1"/>
  <c r="M349" i="9" s="1"/>
  <c r="AX2148" i="14"/>
  <c r="AX715" i="14"/>
  <c r="AX3300" i="14"/>
  <c r="Z760" i="14"/>
  <c r="AK3493" i="14"/>
  <c r="AK2360" i="14"/>
  <c r="AK2356" i="14" s="1"/>
  <c r="AL2356" i="14" s="1"/>
  <c r="L248" i="9" s="1"/>
  <c r="Z563" i="14"/>
  <c r="AX2494" i="14"/>
  <c r="AK2491" i="14"/>
  <c r="AK448" i="14"/>
  <c r="AK447" i="14" s="1"/>
  <c r="AK443" i="14" s="1"/>
  <c r="AL443" i="14" s="1"/>
  <c r="L52" i="9" s="1"/>
  <c r="AX3301" i="14"/>
  <c r="Z2579" i="14"/>
  <c r="Z2666" i="14"/>
  <c r="Z2303" i="14"/>
  <c r="Z1998" i="14"/>
  <c r="AX758" i="14"/>
  <c r="AX629" i="14"/>
  <c r="Z2491" i="14"/>
  <c r="AX1149" i="14"/>
  <c r="Z1336" i="14"/>
  <c r="AK3624" i="14"/>
  <c r="Z3301" i="14"/>
  <c r="Z3152" i="14"/>
  <c r="AK2597" i="14"/>
  <c r="AX2332" i="14"/>
  <c r="AX2331" i="14" s="1"/>
  <c r="AX2327" i="14" s="1"/>
  <c r="AY2327" i="14" s="1"/>
  <c r="M246" i="9" s="1"/>
  <c r="O2331" i="14"/>
  <c r="AK2666" i="14"/>
  <c r="AX2303" i="14"/>
  <c r="Z2253" i="14"/>
  <c r="Z1612" i="14"/>
  <c r="AK1643" i="14"/>
  <c r="AX1945" i="14"/>
  <c r="AK1332" i="14"/>
  <c r="AX563" i="14"/>
  <c r="AK2421" i="14"/>
  <c r="Z1639" i="14"/>
  <c r="Z1643" i="14"/>
  <c r="Z3624" i="14"/>
  <c r="AK3204" i="14"/>
  <c r="AK3152" i="14"/>
  <c r="AX1976" i="14"/>
  <c r="AK774" i="14"/>
  <c r="Z2421" i="14"/>
  <c r="Z2061" i="14"/>
  <c r="Z1615" i="14"/>
  <c r="AX711" i="14"/>
  <c r="AK668" i="14"/>
  <c r="Z3204" i="14"/>
  <c r="Z2773" i="14"/>
  <c r="Z667" i="14"/>
  <c r="AK667" i="14"/>
  <c r="Z668" i="14"/>
  <c r="AK2593" i="14"/>
  <c r="AX2061" i="14"/>
  <c r="AX1336" i="14"/>
  <c r="O447" i="14"/>
  <c r="AK2679" i="14"/>
  <c r="AK2331" i="14"/>
  <c r="AK2327" i="14" s="1"/>
  <c r="AL2327" i="14" s="1"/>
  <c r="L246" i="9" s="1"/>
  <c r="Z2494" i="14"/>
  <c r="Z1332" i="14"/>
  <c r="Z448" i="14"/>
  <c r="Z447" i="14" s="1"/>
  <c r="Z443" i="14" s="1"/>
  <c r="AA443" i="14" s="1"/>
  <c r="AK2373" i="14"/>
  <c r="AK2369" i="14" s="1"/>
  <c r="AL2369" i="14" s="1"/>
  <c r="L249" i="9" s="1"/>
  <c r="AX2690" i="14"/>
  <c r="AX2686" i="14" s="1"/>
  <c r="AY2686" i="14" s="1"/>
  <c r="M269" i="9" s="1"/>
  <c r="AK3551" i="14"/>
  <c r="AX166" i="14"/>
  <c r="AK166" i="14"/>
  <c r="Z166" i="14"/>
  <c r="AX3691" i="14"/>
  <c r="AX3536" i="14"/>
  <c r="AK3691" i="14"/>
  <c r="AK3209" i="14"/>
  <c r="AK3075" i="14"/>
  <c r="AX2225" i="14"/>
  <c r="AK2081" i="14"/>
  <c r="AK2077" i="14" s="1"/>
  <c r="AL2077" i="14" s="1"/>
  <c r="L229" i="9" s="1"/>
  <c r="Z931" i="14"/>
  <c r="Z549" i="14"/>
  <c r="Z3051" i="14"/>
  <c r="AX2140" i="14"/>
  <c r="AX1554" i="14"/>
  <c r="Z774" i="14"/>
  <c r="AK1052" i="14"/>
  <c r="Z857" i="14"/>
  <c r="AK1112" i="14"/>
  <c r="AK3490" i="14"/>
  <c r="Z3490" i="14"/>
  <c r="AK168" i="14"/>
  <c r="Z168" i="14"/>
  <c r="AX168" i="14"/>
  <c r="O2690" i="14"/>
  <c r="AX2445" i="14"/>
  <c r="AK2493" i="14"/>
  <c r="AX2139" i="14"/>
  <c r="AK931" i="14"/>
  <c r="Z2583" i="14"/>
  <c r="AX2425" i="14"/>
  <c r="AK1926" i="14"/>
  <c r="AK2444" i="14"/>
  <c r="AK857" i="14"/>
  <c r="AX1365" i="14"/>
  <c r="Z185" i="14"/>
  <c r="Z2137" i="14"/>
  <c r="Z2192" i="14"/>
  <c r="AX169" i="14"/>
  <c r="AK169" i="14"/>
  <c r="Z169" i="14"/>
  <c r="Z160" i="14"/>
  <c r="AX160" i="14"/>
  <c r="AK160" i="14"/>
  <c r="AK162" i="14"/>
  <c r="AX162" i="14"/>
  <c r="Z162" i="14"/>
  <c r="AX171" i="14"/>
  <c r="Z171" i="14"/>
  <c r="AK171" i="14"/>
  <c r="AK3205" i="14"/>
  <c r="AK2845" i="14"/>
  <c r="Z2616" i="14"/>
  <c r="Z2623" i="14"/>
  <c r="Z2493" i="14"/>
  <c r="Z2139" i="14"/>
  <c r="AK1508" i="14"/>
  <c r="AK1024" i="14"/>
  <c r="Z634" i="14"/>
  <c r="AK302" i="14"/>
  <c r="AK298" i="14" s="1"/>
  <c r="AL298" i="14" s="1"/>
  <c r="L33" i="9" s="1"/>
  <c r="Z303" i="14"/>
  <c r="AX303" i="14"/>
  <c r="O302" i="14"/>
  <c r="Z570" i="14"/>
  <c r="Z1365" i="14"/>
  <c r="AX1202" i="14"/>
  <c r="AX1198" i="14" s="1"/>
  <c r="AY1198" i="14" s="1"/>
  <c r="M116" i="9" s="1"/>
  <c r="AK797" i="14"/>
  <c r="AK2005" i="14"/>
  <c r="Z1369" i="14"/>
  <c r="AX161" i="14"/>
  <c r="AK161" i="14"/>
  <c r="Z161" i="14"/>
  <c r="Z163" i="14"/>
  <c r="AK163" i="14"/>
  <c r="AX163" i="14"/>
  <c r="AX3646" i="14"/>
  <c r="AX3207" i="14"/>
  <c r="AK3365" i="14"/>
  <c r="O3280" i="14"/>
  <c r="AK2623" i="14"/>
  <c r="Z2284" i="14"/>
  <c r="AK1964" i="14"/>
  <c r="AK570" i="14"/>
  <c r="AK1797" i="14"/>
  <c r="AK1793" i="14" s="1"/>
  <c r="AL1793" i="14" s="1"/>
  <c r="L193" i="9" s="1"/>
  <c r="AX797" i="14"/>
  <c r="Z1052" i="14"/>
  <c r="AX1112" i="14"/>
  <c r="AX173" i="14"/>
  <c r="AK173" i="14"/>
  <c r="Z173" i="14"/>
  <c r="Z3207" i="14"/>
  <c r="AK3547" i="14"/>
  <c r="O3546" i="14"/>
  <c r="AK3362" i="14"/>
  <c r="AK3282" i="14"/>
  <c r="Z3282" i="14"/>
  <c r="Z3280" i="14" s="1"/>
  <c r="Z3276" i="14" s="1"/>
  <c r="AA3276" i="14" s="1"/>
  <c r="K321" i="9" s="1"/>
  <c r="Z3365" i="14"/>
  <c r="AX3209" i="14"/>
  <c r="Z2692" i="14"/>
  <c r="Z2690" i="14" s="1"/>
  <c r="Z2686" i="14" s="1"/>
  <c r="AA2686" i="14" s="1"/>
  <c r="K269" i="9" s="1"/>
  <c r="Z1554" i="14"/>
  <c r="AK999" i="14"/>
  <c r="Z2056" i="14"/>
  <c r="AK2192" i="14"/>
  <c r="Z915" i="14"/>
  <c r="Z911" i="14" s="1"/>
  <c r="AA911" i="14" s="1"/>
  <c r="K83" i="9" s="1"/>
  <c r="AK170" i="14"/>
  <c r="Z170" i="14"/>
  <c r="AX170" i="14"/>
  <c r="AK167" i="14"/>
  <c r="AX167" i="14"/>
  <c r="Z167" i="14"/>
  <c r="AK165" i="14"/>
  <c r="Z165" i="14"/>
  <c r="AX165" i="14"/>
  <c r="AX794" i="14"/>
  <c r="AK2692" i="14"/>
  <c r="AK2690" i="14" s="1"/>
  <c r="AK2686" i="14" s="1"/>
  <c r="AL2686" i="14" s="1"/>
  <c r="L269" i="9" s="1"/>
  <c r="AK2617" i="14"/>
  <c r="Z2225" i="14"/>
  <c r="AX2110" i="14"/>
  <c r="AK1999" i="14"/>
  <c r="AX1434" i="14"/>
  <c r="AX1024" i="14"/>
  <c r="AK929" i="14"/>
  <c r="Z3408" i="14"/>
  <c r="Z3547" i="14"/>
  <c r="Z3546" i="14" s="1"/>
  <c r="Z3542" i="14" s="1"/>
  <c r="AA3542" i="14" s="1"/>
  <c r="K342" i="9" s="1"/>
  <c r="AX2520" i="14"/>
  <c r="AK826" i="14"/>
  <c r="Z887" i="14"/>
  <c r="Z585" i="14"/>
  <c r="Z172" i="14"/>
  <c r="AK172" i="14"/>
  <c r="AX172" i="14"/>
  <c r="AK174" i="14"/>
  <c r="Z174" i="14"/>
  <c r="AX174" i="14"/>
  <c r="Z3536" i="14"/>
  <c r="AK3656" i="14"/>
  <c r="Z3205" i="14"/>
  <c r="AX2617" i="14"/>
  <c r="Z1964" i="14"/>
  <c r="O1962" i="14"/>
  <c r="AK1108" i="14"/>
  <c r="AX251" i="14"/>
  <c r="AX2056" i="14"/>
  <c r="AK2282" i="14"/>
  <c r="AK2278" i="14" s="1"/>
  <c r="AL2278" i="14" s="1"/>
  <c r="L242" i="9" s="1"/>
  <c r="AK1369" i="14"/>
  <c r="AK164" i="14"/>
  <c r="Z164" i="14"/>
  <c r="AX164" i="14"/>
  <c r="AK3430" i="15"/>
  <c r="AK2116" i="15"/>
  <c r="AX3430" i="15"/>
  <c r="AK157" i="15"/>
  <c r="Z157" i="15"/>
  <c r="AX157" i="15"/>
  <c r="AK159" i="15"/>
  <c r="Z159" i="15"/>
  <c r="AX159" i="15"/>
  <c r="Z156" i="15"/>
  <c r="AX156" i="15"/>
  <c r="AK156" i="15"/>
  <c r="AK158" i="15"/>
  <c r="Z158" i="15"/>
  <c r="AX158" i="15"/>
  <c r="AX160" i="15"/>
  <c r="Z160" i="15"/>
  <c r="AK160" i="15"/>
  <c r="Z161" i="15"/>
  <c r="AX161" i="15"/>
  <c r="AK161" i="15"/>
  <c r="Z155" i="15"/>
  <c r="AX155" i="15"/>
  <c r="AK155" i="15"/>
  <c r="AX3527" i="15"/>
  <c r="Z2472" i="15"/>
  <c r="AK3135" i="15"/>
  <c r="AX2472" i="15"/>
  <c r="AX3279" i="15"/>
  <c r="Z2972" i="15"/>
  <c r="AX3340" i="15"/>
  <c r="Z776" i="15"/>
  <c r="AX554" i="15"/>
  <c r="Z3342" i="15"/>
  <c r="Z1904" i="15"/>
  <c r="AK2210" i="15"/>
  <c r="Z3527" i="15"/>
  <c r="AK3279" i="15"/>
  <c r="AX2340" i="15"/>
  <c r="AX2336" i="15" s="1"/>
  <c r="AY2336" i="15" s="1"/>
  <c r="P248" i="9" s="1"/>
  <c r="AK3342" i="15"/>
  <c r="AK776" i="15"/>
  <c r="Z2210" i="15"/>
  <c r="AX440" i="15"/>
  <c r="AX439" i="15" s="1"/>
  <c r="AX435" i="15" s="1"/>
  <c r="AY435" i="15" s="1"/>
  <c r="P52" i="9" s="1"/>
  <c r="Z3400" i="15"/>
  <c r="Z3399" i="15" s="1"/>
  <c r="Z3395" i="15" s="1"/>
  <c r="AA3395" i="15" s="1"/>
  <c r="N333" i="9" s="1"/>
  <c r="AX1226" i="15"/>
  <c r="Z440" i="15"/>
  <c r="Z439" i="15" s="1"/>
  <c r="Z435" i="15" s="1"/>
  <c r="AA435" i="15" s="1"/>
  <c r="N52" i="9" s="1"/>
  <c r="AX3400" i="15"/>
  <c r="AX3399" i="15" s="1"/>
  <c r="AX3395" i="15" s="1"/>
  <c r="AY3395" i="15" s="1"/>
  <c r="P333" i="9" s="1"/>
  <c r="AK1226" i="15"/>
  <c r="AK1223" i="15" s="1"/>
  <c r="AK1219" i="15" s="1"/>
  <c r="AL1219" i="15" s="1"/>
  <c r="O119" i="9" s="1"/>
  <c r="Z2219" i="15"/>
  <c r="O439" i="15"/>
  <c r="O3399" i="15"/>
  <c r="AX2219" i="15"/>
  <c r="Z1478" i="15"/>
  <c r="Z3186" i="15"/>
  <c r="AX2113" i="15"/>
  <c r="Z3361" i="15"/>
  <c r="AX385" i="15"/>
  <c r="Z3345" i="15"/>
  <c r="Z1129" i="15"/>
  <c r="AK439" i="15"/>
  <c r="AK435" i="15" s="1"/>
  <c r="AL435" i="15" s="1"/>
  <c r="O52" i="9" s="1"/>
  <c r="Z2716" i="15"/>
  <c r="AK1478" i="15"/>
  <c r="AX1619" i="15"/>
  <c r="Z2672" i="15"/>
  <c r="Z2670" i="15" s="1"/>
  <c r="Z2666" i="15" s="1"/>
  <c r="AA2666" i="15" s="1"/>
  <c r="N269" i="9" s="1"/>
  <c r="AX1416" i="15"/>
  <c r="AX3282" i="15"/>
  <c r="AK792" i="15"/>
  <c r="Z1592" i="15"/>
  <c r="AK1592" i="15"/>
  <c r="Z1262" i="15"/>
  <c r="AK777" i="15"/>
  <c r="Z696" i="15"/>
  <c r="AK3399" i="15"/>
  <c r="AK3395" i="15" s="1"/>
  <c r="AL3395" i="15" s="1"/>
  <c r="O333" i="9" s="1"/>
  <c r="AX3189" i="15"/>
  <c r="Z2592" i="15"/>
  <c r="Z3189" i="15"/>
  <c r="AX1408" i="15"/>
  <c r="AX2592" i="15"/>
  <c r="Z3025" i="15"/>
  <c r="AK2851" i="15"/>
  <c r="AX2975" i="15"/>
  <c r="Z2851" i="15"/>
  <c r="AK2616" i="15"/>
  <c r="AX2312" i="15"/>
  <c r="AX2311" i="15" s="1"/>
  <c r="AX2307" i="15" s="1"/>
  <c r="AY2307" i="15" s="1"/>
  <c r="P246" i="9" s="1"/>
  <c r="Z916" i="15"/>
  <c r="Z1168" i="15"/>
  <c r="AK1482" i="15"/>
  <c r="AX916" i="15"/>
  <c r="AK1168" i="15"/>
  <c r="AX2441" i="15"/>
  <c r="Z2211" i="15"/>
  <c r="Z3282" i="15"/>
  <c r="AX601" i="15"/>
  <c r="Z2616" i="15"/>
  <c r="Z601" i="15"/>
  <c r="AK2206" i="15"/>
  <c r="Z2206" i="15"/>
  <c r="Z2441" i="15"/>
  <c r="AX698" i="15"/>
  <c r="AK2218" i="15"/>
  <c r="Z3386" i="15"/>
  <c r="Z2234" i="15"/>
  <c r="Z1591" i="15"/>
  <c r="AK2341" i="15"/>
  <c r="AK2340" i="15" s="1"/>
  <c r="AK2336" i="15" s="1"/>
  <c r="AL2336" i="15" s="1"/>
  <c r="O248" i="9" s="1"/>
  <c r="AK3361" i="15"/>
  <c r="AK3629" i="15"/>
  <c r="AK2234" i="15"/>
  <c r="AK2124" i="15"/>
  <c r="Z2423" i="15"/>
  <c r="Z3629" i="15"/>
  <c r="AX3386" i="15"/>
  <c r="AX2774" i="15"/>
  <c r="Z2774" i="15"/>
  <c r="AK1414" i="15"/>
  <c r="Z2341" i="15"/>
  <c r="Z2340" i="15" s="1"/>
  <c r="Z2336" i="15" s="1"/>
  <c r="AA2336" i="15" s="1"/>
  <c r="N248" i="9" s="1"/>
  <c r="Z2218" i="15"/>
  <c r="AK2670" i="15"/>
  <c r="AK2666" i="15" s="1"/>
  <c r="AL2666" i="15" s="1"/>
  <c r="O269" i="9" s="1"/>
  <c r="AK2972" i="15"/>
  <c r="O3210" i="15"/>
  <c r="AX1031" i="15"/>
  <c r="Z3211" i="15"/>
  <c r="Z3210" i="15" s="1"/>
  <c r="Z3206" i="15" s="1"/>
  <c r="AA3206" i="15" s="1"/>
  <c r="N317" i="9" s="1"/>
  <c r="AK3210" i="15"/>
  <c r="AK3206" i="15" s="1"/>
  <c r="AL3206" i="15" s="1"/>
  <c r="O317" i="9" s="1"/>
  <c r="Z2828" i="15"/>
  <c r="AK2169" i="15"/>
  <c r="Z2169" i="15"/>
  <c r="AX3211" i="15"/>
  <c r="AX3210" i="15" s="1"/>
  <c r="AX3206" i="15" s="1"/>
  <c r="AY3206" i="15" s="1"/>
  <c r="P317" i="9" s="1"/>
  <c r="Z3473" i="15"/>
  <c r="AK2062" i="15"/>
  <c r="AK1619" i="15"/>
  <c r="AK1408" i="15"/>
  <c r="AX3053" i="15"/>
  <c r="Z2248" i="15"/>
  <c r="AK696" i="15"/>
  <c r="AX2969" i="15"/>
  <c r="Z2950" i="15"/>
  <c r="Z2969" i="15"/>
  <c r="AK2557" i="15"/>
  <c r="AX3652" i="15"/>
  <c r="Z1413" i="15"/>
  <c r="O2155" i="15"/>
  <c r="AK768" i="15"/>
  <c r="Z1000" i="15"/>
  <c r="AK2010" i="15"/>
  <c r="AK176" i="15"/>
  <c r="AX2720" i="15"/>
  <c r="AK2720" i="15"/>
  <c r="Z1412" i="15"/>
  <c r="Z777" i="15"/>
  <c r="AX507" i="15"/>
  <c r="Z507" i="15"/>
  <c r="AX2929" i="15"/>
  <c r="Z655" i="15"/>
  <c r="AX896" i="15"/>
  <c r="AX895" i="15" s="1"/>
  <c r="AX891" i="15" s="1"/>
  <c r="AY891" i="15" s="1"/>
  <c r="P83" i="9" s="1"/>
  <c r="AX1263" i="15"/>
  <c r="Z2010" i="15"/>
  <c r="Z3320" i="15"/>
  <c r="AK2313" i="15"/>
  <c r="Z2929" i="15"/>
  <c r="AK1905" i="15"/>
  <c r="AK1263" i="15"/>
  <c r="AK2715" i="15"/>
  <c r="AX1905" i="15"/>
  <c r="Z871" i="15"/>
  <c r="AK3416" i="15"/>
  <c r="AK871" i="15"/>
  <c r="Z3416" i="15"/>
  <c r="AX3047" i="15"/>
  <c r="Z2906" i="15"/>
  <c r="AK2754" i="15"/>
  <c r="Z2631" i="15"/>
  <c r="AX3025" i="15"/>
  <c r="Z2754" i="15"/>
  <c r="AX2631" i="15"/>
  <c r="AX2443" i="15"/>
  <c r="Z1005" i="15"/>
  <c r="AK1977" i="15"/>
  <c r="Z1001" i="15"/>
  <c r="AK2007" i="15"/>
  <c r="AX1977" i="15"/>
  <c r="AK2041" i="15"/>
  <c r="Z2007" i="15"/>
  <c r="Z2213" i="15"/>
  <c r="AX1238" i="15"/>
  <c r="AK1238" i="15"/>
  <c r="AX2514" i="15"/>
  <c r="AX3343" i="15"/>
  <c r="AK2558" i="15"/>
  <c r="Z980" i="15"/>
  <c r="Z3286" i="15"/>
  <c r="AX2644" i="15"/>
  <c r="Z660" i="15"/>
  <c r="Z976" i="15"/>
  <c r="Z3577" i="15"/>
  <c r="AX1029" i="15"/>
  <c r="AX3577" i="15"/>
  <c r="AK910" i="15"/>
  <c r="Z3343" i="15"/>
  <c r="AX1092" i="15"/>
  <c r="AX699" i="15"/>
  <c r="Z2644" i="15"/>
  <c r="AX975" i="15"/>
  <c r="AK3498" i="15"/>
  <c r="AX3473" i="15"/>
  <c r="AX2713" i="15"/>
  <c r="Z2658" i="15"/>
  <c r="Z913" i="15"/>
  <c r="Z793" i="15"/>
  <c r="AK914" i="15"/>
  <c r="Z3287" i="15"/>
  <c r="AK2443" i="15"/>
  <c r="AK2214" i="15"/>
  <c r="AX1485" i="15"/>
  <c r="AK1591" i="15"/>
  <c r="Z1029" i="15"/>
  <c r="Z1027" i="15"/>
  <c r="AX1027" i="15"/>
  <c r="Z3498" i="15"/>
  <c r="Z819" i="15"/>
  <c r="Z817" i="15" s="1"/>
  <c r="Z813" i="15" s="1"/>
  <c r="AA813" i="15" s="1"/>
  <c r="N78" i="9" s="1"/>
  <c r="Z1906" i="15"/>
  <c r="Z1902" i="15" s="1"/>
  <c r="Z1898" i="15" s="1"/>
  <c r="AA1898" i="15" s="1"/>
  <c r="N213" i="9" s="1"/>
  <c r="Z162" i="15"/>
  <c r="AX3151" i="15"/>
  <c r="Z3472" i="15"/>
  <c r="Z2249" i="15"/>
  <c r="AX660" i="15"/>
  <c r="AK296" i="15"/>
  <c r="AK1906" i="15"/>
  <c r="AK1484" i="15"/>
  <c r="Z975" i="15"/>
  <c r="AK1058" i="15"/>
  <c r="AX1484" i="15"/>
  <c r="Z2214" i="15"/>
  <c r="AX3472" i="15"/>
  <c r="Z3457" i="15"/>
  <c r="Z2999" i="15"/>
  <c r="Z2713" i="15"/>
  <c r="AX2454" i="15"/>
  <c r="AX2453" i="15" s="1"/>
  <c r="AX2449" i="15" s="1"/>
  <c r="AY2449" i="15" s="1"/>
  <c r="P255" i="9" s="1"/>
  <c r="O1618" i="15"/>
  <c r="AK1412" i="15"/>
  <c r="AX1028" i="15"/>
  <c r="Z656" i="15"/>
  <c r="Z109" i="15"/>
  <c r="Z3151" i="15"/>
  <c r="AX109" i="15"/>
  <c r="Z3047" i="15"/>
  <c r="AX557" i="15"/>
  <c r="AX2207" i="15"/>
  <c r="AX2999" i="15"/>
  <c r="O1902" i="15"/>
  <c r="AX820" i="15"/>
  <c r="AK557" i="15"/>
  <c r="AX2215" i="15"/>
  <c r="AK2213" i="15"/>
  <c r="AK3148" i="15"/>
  <c r="AK3322" i="15"/>
  <c r="Z2926" i="15"/>
  <c r="Z3621" i="15"/>
  <c r="Z3516" i="15"/>
  <c r="AX2926" i="15"/>
  <c r="Z2826" i="15"/>
  <c r="AK1620" i="15"/>
  <c r="Z1620" i="15"/>
  <c r="AK1485" i="15"/>
  <c r="Z176" i="15"/>
  <c r="AX3287" i="15"/>
  <c r="AK2596" i="15"/>
  <c r="AX1594" i="15"/>
  <c r="AK2033" i="15"/>
  <c r="AX2157" i="15"/>
  <c r="AK2157" i="15"/>
  <c r="AK2155" i="15" s="1"/>
  <c r="AK2151" i="15" s="1"/>
  <c r="AL2151" i="15" s="1"/>
  <c r="O237" i="9" s="1"/>
  <c r="AK3053" i="15"/>
  <c r="AK2658" i="15"/>
  <c r="Z2207" i="15"/>
  <c r="AK1345" i="15"/>
  <c r="AK2298" i="15"/>
  <c r="Z2215" i="15"/>
  <c r="AK819" i="15"/>
  <c r="Z3529" i="15"/>
  <c r="AK2826" i="15"/>
  <c r="AX1032" i="15"/>
  <c r="AX3592" i="15"/>
  <c r="AX3591" i="15" s="1"/>
  <c r="AX3587" i="15" s="1"/>
  <c r="AY3587" i="15" s="1"/>
  <c r="P348" i="9" s="1"/>
  <c r="AX3389" i="15"/>
  <c r="AK2232" i="15"/>
  <c r="AK703" i="15"/>
  <c r="Z3135" i="15"/>
  <c r="AX2759" i="15"/>
  <c r="AK2542" i="15"/>
  <c r="Z2542" i="15"/>
  <c r="AK577" i="15"/>
  <c r="AK3389" i="15"/>
  <c r="AX3148" i="15"/>
  <c r="AK1986" i="15"/>
  <c r="Z2156" i="15"/>
  <c r="Z2155" i="15" s="1"/>
  <c r="Z2151" i="15" s="1"/>
  <c r="AA2151" i="15" s="1"/>
  <c r="N237" i="9" s="1"/>
  <c r="AX2211" i="15"/>
  <c r="AK2382" i="15"/>
  <c r="AK2378" i="15" s="1"/>
  <c r="AL2378" i="15" s="1"/>
  <c r="O251" i="9" s="1"/>
  <c r="Z3543" i="15"/>
  <c r="Z3417" i="15"/>
  <c r="AK2986" i="15"/>
  <c r="AX1536" i="15"/>
  <c r="Z2217" i="15"/>
  <c r="AX2156" i="15"/>
  <c r="AX2155" i="15" s="1"/>
  <c r="AX2151" i="15" s="1"/>
  <c r="AY2151" i="15" s="1"/>
  <c r="P237" i="9" s="1"/>
  <c r="Z702" i="15"/>
  <c r="AK3417" i="15"/>
  <c r="Z2209" i="15"/>
  <c r="Z1166" i="15"/>
  <c r="Z2232" i="15"/>
  <c r="O3541" i="15"/>
  <c r="Z2579" i="15"/>
  <c r="AK1034" i="15"/>
  <c r="AX864" i="15"/>
  <c r="AX2423" i="15"/>
  <c r="AX703" i="15"/>
  <c r="AK3543" i="15"/>
  <c r="AK2217" i="15"/>
  <c r="AK2209" i="15"/>
  <c r="AX2205" i="15"/>
  <c r="O2382" i="15"/>
  <c r="AX1621" i="15"/>
  <c r="AK3457" i="15"/>
  <c r="AX3063" i="15"/>
  <c r="Z3154" i="15"/>
  <c r="Z2715" i="15"/>
  <c r="AX2248" i="15"/>
  <c r="O895" i="15"/>
  <c r="Z898" i="15"/>
  <c r="AX133" i="15"/>
  <c r="AK2954" i="15"/>
  <c r="AK2970" i="15"/>
  <c r="AK2312" i="15"/>
  <c r="AX1166" i="15"/>
  <c r="AX558" i="15"/>
  <c r="AX2597" i="15"/>
  <c r="O2297" i="15"/>
  <c r="AK3046" i="15"/>
  <c r="AK1386" i="15"/>
  <c r="AK1237" i="15"/>
  <c r="Z1386" i="15"/>
  <c r="AK793" i="15"/>
  <c r="AX1130" i="15"/>
  <c r="Z133" i="15"/>
  <c r="AX2440" i="15"/>
  <c r="AK340" i="15"/>
  <c r="AK336" i="15" s="1"/>
  <c r="AL336" i="15" s="1"/>
  <c r="O41" i="9" s="1"/>
  <c r="Z1058" i="15"/>
  <c r="AK1957" i="15"/>
  <c r="Z558" i="15"/>
  <c r="Z296" i="15"/>
  <c r="AK820" i="15"/>
  <c r="AX1957" i="15"/>
  <c r="AX706" i="15"/>
  <c r="AK107" i="15"/>
  <c r="AK103" i="15" s="1"/>
  <c r="AL103" i="15" s="1"/>
  <c r="O20" i="9" s="1"/>
  <c r="AK2439" i="15"/>
  <c r="O294" i="15"/>
  <c r="AK1981" i="15"/>
  <c r="Z2440" i="15"/>
  <c r="Z3622" i="15"/>
  <c r="AX3671" i="15"/>
  <c r="Z3200" i="15"/>
  <c r="AK2516" i="15"/>
  <c r="AK898" i="15"/>
  <c r="AK895" i="15" s="1"/>
  <c r="AK891" i="15" s="1"/>
  <c r="AL891" i="15" s="1"/>
  <c r="O83" i="9" s="1"/>
  <c r="AK3285" i="15"/>
  <c r="O1236" i="15"/>
  <c r="Z1184" i="15"/>
  <c r="Z1237" i="15"/>
  <c r="AK1184" i="15"/>
  <c r="AK1182" i="15" s="1"/>
  <c r="AK1178" i="15" s="1"/>
  <c r="AL1178" i="15" s="1"/>
  <c r="O116" i="9" s="1"/>
  <c r="AK47" i="15"/>
  <c r="AX3188" i="15"/>
  <c r="AK3603" i="15"/>
  <c r="AK3599" i="15" s="1"/>
  <c r="AL3599" i="15" s="1"/>
  <c r="O349" i="9" s="1"/>
  <c r="Z3169" i="15"/>
  <c r="AX2843" i="15"/>
  <c r="AX2399" i="15"/>
  <c r="AX1596" i="15"/>
  <c r="AK81" i="15"/>
  <c r="AX2617" i="15"/>
  <c r="AX2614" i="15" s="1"/>
  <c r="AX2610" i="15" s="1"/>
  <c r="AY2610" i="15" s="1"/>
  <c r="P265" i="9" s="1"/>
  <c r="Z2113" i="15"/>
  <c r="O2614" i="15"/>
  <c r="AK3542" i="15"/>
  <c r="AK3624" i="15"/>
  <c r="Z3542" i="15"/>
  <c r="AX3169" i="15"/>
  <c r="AX2602" i="15"/>
  <c r="AK1596" i="15"/>
  <c r="O671" i="15"/>
  <c r="Z47" i="15"/>
  <c r="Z3636" i="15"/>
  <c r="AK3652" i="15"/>
  <c r="AX2967" i="15"/>
  <c r="Z2752" i="15"/>
  <c r="AX2598" i="15"/>
  <c r="AX2091" i="15"/>
  <c r="AK1296" i="15"/>
  <c r="AK1129" i="15"/>
  <c r="AK915" i="15"/>
  <c r="AX79" i="15"/>
  <c r="Z3063" i="15"/>
  <c r="Z2562" i="15"/>
  <c r="Z1487" i="15"/>
  <c r="Z1239" i="15"/>
  <c r="AK556" i="15"/>
  <c r="AK2598" i="15"/>
  <c r="O1294" i="15"/>
  <c r="AX2872" i="15"/>
  <c r="AX3579" i="15"/>
  <c r="AX3187" i="15"/>
  <c r="AK3341" i="15"/>
  <c r="Z2843" i="15"/>
  <c r="Z1855" i="15"/>
  <c r="O1777" i="15"/>
  <c r="AK1239" i="15"/>
  <c r="O260" i="15"/>
  <c r="Z3671" i="15"/>
  <c r="Z2559" i="15"/>
  <c r="AX2562" i="15"/>
  <c r="Z2398" i="15"/>
  <c r="AK2119" i="15"/>
  <c r="AK1262" i="15"/>
  <c r="Z915" i="15"/>
  <c r="AX676" i="15"/>
  <c r="AK3186" i="15"/>
  <c r="Z2617" i="15"/>
  <c r="Z896" i="15"/>
  <c r="AK3320" i="15"/>
  <c r="AX2985" i="15"/>
  <c r="AK2967" i="15"/>
  <c r="Z1296" i="15"/>
  <c r="Z1086" i="15"/>
  <c r="O736" i="15"/>
  <c r="Z83" i="15"/>
  <c r="AX2828" i="15"/>
  <c r="Z2499" i="15"/>
  <c r="AX1487" i="15"/>
  <c r="AX1855" i="15"/>
  <c r="AX154" i="15"/>
  <c r="Z3323" i="15"/>
  <c r="AK527" i="15"/>
  <c r="O2262" i="15"/>
  <c r="AX2012" i="15"/>
  <c r="Z151" i="15"/>
  <c r="Z2717" i="15"/>
  <c r="AX3621" i="15"/>
  <c r="AK2752" i="15"/>
  <c r="AK2594" i="15"/>
  <c r="Z2597" i="15"/>
  <c r="Z2313" i="15"/>
  <c r="Z2311" i="15" s="1"/>
  <c r="Z2307" i="15" s="1"/>
  <c r="AA2307" i="15" s="1"/>
  <c r="N246" i="9" s="1"/>
  <c r="AK2579" i="15"/>
  <c r="AK1978" i="15"/>
  <c r="AX1925" i="15"/>
  <c r="Z1260" i="15"/>
  <c r="Z791" i="15"/>
  <c r="AX261" i="15"/>
  <c r="Z110" i="15"/>
  <c r="AK3188" i="15"/>
  <c r="AK2437" i="15"/>
  <c r="Z2263" i="15"/>
  <c r="Z2262" i="15" s="1"/>
  <c r="Z2258" i="15" s="1"/>
  <c r="AA2258" i="15" s="1"/>
  <c r="N242" i="9" s="1"/>
  <c r="Z2849" i="15"/>
  <c r="AX2128" i="15"/>
  <c r="AK1965" i="15"/>
  <c r="AX791" i="15"/>
  <c r="AK525" i="15"/>
  <c r="Z2437" i="15"/>
  <c r="AK2518" i="15"/>
  <c r="AX2231" i="15"/>
  <c r="AK2192" i="15"/>
  <c r="Z1927" i="15"/>
  <c r="AX1965" i="15"/>
  <c r="AX1409" i="15"/>
  <c r="O637" i="15"/>
  <c r="AX1061" i="15"/>
  <c r="Z508" i="15"/>
  <c r="O107" i="15"/>
  <c r="AK252" i="15"/>
  <c r="Z81" i="15"/>
  <c r="O3513" i="15"/>
  <c r="Z2012" i="15"/>
  <c r="AK1622" i="15"/>
  <c r="Z1593" i="15"/>
  <c r="AX1414" i="15"/>
  <c r="AK3122" i="15"/>
  <c r="Z3604" i="15"/>
  <c r="Z3603" i="15" s="1"/>
  <c r="Z3599" i="15" s="1"/>
  <c r="AA3599" i="15" s="1"/>
  <c r="N349" i="9" s="1"/>
  <c r="Z3470" i="15"/>
  <c r="AK2949" i="15"/>
  <c r="AX2563" i="15"/>
  <c r="AX2042" i="15"/>
  <c r="Z2192" i="15"/>
  <c r="AK1030" i="15"/>
  <c r="Z1032" i="15"/>
  <c r="AX1034" i="15"/>
  <c r="Z554" i="15"/>
  <c r="AX151" i="15"/>
  <c r="Z2125" i="15"/>
  <c r="AK2115" i="15"/>
  <c r="AX1622" i="15"/>
  <c r="AK2975" i="15"/>
  <c r="Z1925" i="15"/>
  <c r="Z2985" i="15"/>
  <c r="AX2753" i="15"/>
  <c r="AK2262" i="15"/>
  <c r="AK2258" i="15" s="1"/>
  <c r="AL2258" i="15" s="1"/>
  <c r="O242" i="9" s="1"/>
  <c r="O1642" i="15"/>
  <c r="AK1295" i="15"/>
  <c r="AK1983" i="15"/>
  <c r="AX1593" i="15"/>
  <c r="AX3581" i="15"/>
  <c r="Z3581" i="15"/>
  <c r="O3469" i="15"/>
  <c r="O3603" i="15"/>
  <c r="AX3675" i="15"/>
  <c r="Z3341" i="15"/>
  <c r="Z2949" i="15"/>
  <c r="Z2600" i="15"/>
  <c r="AX2382" i="15"/>
  <c r="AX2378" i="15" s="1"/>
  <c r="AY2378" i="15" s="1"/>
  <c r="P251" i="9" s="1"/>
  <c r="Z2251" i="15"/>
  <c r="Z2115" i="15"/>
  <c r="AK2065" i="15"/>
  <c r="O2311" i="15"/>
  <c r="Z1962" i="15"/>
  <c r="Z1295" i="15"/>
  <c r="AK1642" i="15"/>
  <c r="AK1638" i="15" s="1"/>
  <c r="AL1638" i="15" s="1"/>
  <c r="O176" i="9" s="1"/>
  <c r="Z579" i="15"/>
  <c r="AX110" i="15"/>
  <c r="AK261" i="15"/>
  <c r="AK260" i="15" s="1"/>
  <c r="AK256" i="15" s="1"/>
  <c r="AL256" i="15" s="1"/>
  <c r="O29" i="9" s="1"/>
  <c r="Z3530" i="15"/>
  <c r="Z3322" i="15"/>
  <c r="AK2042" i="15"/>
  <c r="Z2062" i="15"/>
  <c r="AX2121" i="15"/>
  <c r="Z295" i="15"/>
  <c r="AK1410" i="15"/>
  <c r="AK2205" i="15"/>
  <c r="AX3345" i="15"/>
  <c r="AX3184" i="15"/>
  <c r="O2984" i="15"/>
  <c r="Z2848" i="15"/>
  <c r="Z3000" i="15"/>
  <c r="Z2530" i="15"/>
  <c r="AK2566" i="15"/>
  <c r="Z2407" i="15"/>
  <c r="O2246" i="15"/>
  <c r="AK1942" i="15"/>
  <c r="AK1938" i="15" s="1"/>
  <c r="AL1938" i="15" s="1"/>
  <c r="O218" i="9" s="1"/>
  <c r="AX2065" i="15"/>
  <c r="Z1536" i="15"/>
  <c r="AX1167" i="15"/>
  <c r="Z638" i="15"/>
  <c r="Z261" i="15"/>
  <c r="Z2753" i="15"/>
  <c r="Z1644" i="15"/>
  <c r="Z1642" i="15" s="1"/>
  <c r="Z1638" i="15" s="1"/>
  <c r="AA1638" i="15" s="1"/>
  <c r="N176" i="9" s="1"/>
  <c r="Z1409" i="15"/>
  <c r="Z1674" i="15"/>
  <c r="AK1061" i="15"/>
  <c r="AX46" i="15"/>
  <c r="Z2439" i="15"/>
  <c r="AX1797" i="14"/>
  <c r="AX1793" i="14" s="1"/>
  <c r="AY1793" i="14" s="1"/>
  <c r="M193" i="9" s="1"/>
  <c r="AX247" i="14"/>
  <c r="Z251" i="14"/>
  <c r="AX177" i="14"/>
  <c r="Z159" i="14"/>
  <c r="Z342" i="15"/>
  <c r="Z340" i="15" s="1"/>
  <c r="Z336" i="15" s="1"/>
  <c r="AA336" i="15" s="1"/>
  <c r="N41" i="9" s="1"/>
  <c r="AK2510" i="15"/>
  <c r="AK1779" i="15"/>
  <c r="Z166" i="15"/>
  <c r="AX508" i="15"/>
  <c r="Z2033" i="15"/>
  <c r="AX2846" i="15"/>
  <c r="AK1406" i="15"/>
  <c r="Z1406" i="15"/>
  <c r="AK562" i="15"/>
  <c r="AK3054" i="15"/>
  <c r="AX3516" i="15"/>
  <c r="O3167" i="15"/>
  <c r="AX3153" i="15"/>
  <c r="Z3052" i="15"/>
  <c r="O2904" i="15"/>
  <c r="AK2844" i="15"/>
  <c r="AK2600" i="15"/>
  <c r="AX2659" i="15"/>
  <c r="AX2655" i="15" s="1"/>
  <c r="AX2651" i="15" s="1"/>
  <c r="AY2651" i="15" s="1"/>
  <c r="P268" i="9" s="1"/>
  <c r="AK2659" i="15"/>
  <c r="Z2403" i="15"/>
  <c r="Z1980" i="15"/>
  <c r="AK1727" i="15"/>
  <c r="AK1725" i="15" s="1"/>
  <c r="AK1721" i="15" s="1"/>
  <c r="AL1721" i="15" s="1"/>
  <c r="O186" i="9" s="1"/>
  <c r="Z1410" i="15"/>
  <c r="AK1313" i="15"/>
  <c r="Z1313" i="15"/>
  <c r="Z1479" i="15"/>
  <c r="AX1153" i="15"/>
  <c r="AK638" i="15"/>
  <c r="AK1000" i="15"/>
  <c r="Z618" i="15"/>
  <c r="O384" i="15"/>
  <c r="AX416" i="15"/>
  <c r="AX3156" i="15"/>
  <c r="AK2177" i="15"/>
  <c r="AX2143" i="15"/>
  <c r="AX2141" i="15"/>
  <c r="AK2251" i="15"/>
  <c r="O1223" i="15"/>
  <c r="AK1479" i="15"/>
  <c r="Z562" i="15"/>
  <c r="AX174" i="15"/>
  <c r="AK1264" i="15"/>
  <c r="AK2143" i="15"/>
  <c r="Z1031" i="15"/>
  <c r="Z510" i="15"/>
  <c r="AX1413" i="15"/>
  <c r="Z527" i="15"/>
  <c r="Z3236" i="15"/>
  <c r="Z3234" i="15" s="1"/>
  <c r="Z3230" i="15" s="1"/>
  <c r="AA3230" i="15" s="1"/>
  <c r="N319" i="9" s="1"/>
  <c r="Z2510" i="15"/>
  <c r="Z3433" i="15"/>
  <c r="Z3185" i="15"/>
  <c r="AK2968" i="15"/>
  <c r="Z3057" i="15"/>
  <c r="AX2499" i="15"/>
  <c r="Z2185" i="15"/>
  <c r="O1194" i="15"/>
  <c r="AX1565" i="15"/>
  <c r="O804" i="15"/>
  <c r="AK818" i="15"/>
  <c r="Z614" i="15"/>
  <c r="AX525" i="15"/>
  <c r="AK44" i="15"/>
  <c r="AK2846" i="15"/>
  <c r="AX3285" i="15"/>
  <c r="AK2371" i="15"/>
  <c r="Z1761" i="15"/>
  <c r="Z1760" i="15" s="1"/>
  <c r="Z1756" i="15" s="1"/>
  <c r="AA1756" i="15" s="1"/>
  <c r="N191" i="9" s="1"/>
  <c r="AX1183" i="15"/>
  <c r="AX1182" i="15" s="1"/>
  <c r="AX1178" i="15" s="1"/>
  <c r="AY1178" i="15" s="1"/>
  <c r="P116" i="9" s="1"/>
  <c r="AX1417" i="15"/>
  <c r="AK3154" i="15"/>
  <c r="Z385" i="15"/>
  <c r="Z384" i="15" s="1"/>
  <c r="Z380" i="15" s="1"/>
  <c r="AA380" i="15" s="1"/>
  <c r="N46" i="9" s="1"/>
  <c r="AX556" i="15"/>
  <c r="AX44" i="15"/>
  <c r="AX3470" i="15"/>
  <c r="Z505" i="15"/>
  <c r="Z561" i="15"/>
  <c r="AX3544" i="15"/>
  <c r="AX3541" i="15" s="1"/>
  <c r="AX3537" i="15" s="1"/>
  <c r="AY3537" i="15" s="1"/>
  <c r="P343" i="9" s="1"/>
  <c r="Z3444" i="15"/>
  <c r="AK3344" i="15"/>
  <c r="O3319" i="15"/>
  <c r="AX3185" i="15"/>
  <c r="AX3048" i="15"/>
  <c r="AK2950" i="15"/>
  <c r="AK2823" i="15"/>
  <c r="AK3057" i="15"/>
  <c r="Z2823" i="15"/>
  <c r="AX2558" i="15"/>
  <c r="AX2569" i="15"/>
  <c r="AX2189" i="15"/>
  <c r="AX1981" i="15"/>
  <c r="AX2064" i="15"/>
  <c r="O1182" i="15"/>
  <c r="Z1343" i="15"/>
  <c r="O1564" i="15"/>
  <c r="Z1092" i="15"/>
  <c r="AK1623" i="15"/>
  <c r="AX1060" i="15"/>
  <c r="Z1028" i="15"/>
  <c r="Z672" i="15"/>
  <c r="Z914" i="15"/>
  <c r="AK510" i="15"/>
  <c r="Z2824" i="15"/>
  <c r="AX1644" i="15"/>
  <c r="AX1642" i="15" s="1"/>
  <c r="AX1638" i="15" s="1"/>
  <c r="AY1638" i="15" s="1"/>
  <c r="P176" i="9" s="1"/>
  <c r="AX1406" i="15"/>
  <c r="AX342" i="15"/>
  <c r="AX340" i="15" s="1"/>
  <c r="AX336" i="15" s="1"/>
  <c r="AY336" i="15" s="1"/>
  <c r="P41" i="9" s="1"/>
  <c r="AX387" i="15"/>
  <c r="AK706" i="15"/>
  <c r="AX3286" i="15"/>
  <c r="AX3321" i="15"/>
  <c r="Z3153" i="15"/>
  <c r="AK2453" i="15"/>
  <c r="AK2449" i="15" s="1"/>
  <c r="AL2449" i="15" s="1"/>
  <c r="O255" i="9" s="1"/>
  <c r="AX3433" i="15"/>
  <c r="AX3650" i="15"/>
  <c r="AK3321" i="15"/>
  <c r="Z3054" i="15"/>
  <c r="AK3000" i="15"/>
  <c r="Z2872" i="15"/>
  <c r="O2773" i="15"/>
  <c r="Z2571" i="15"/>
  <c r="AK2591" i="15"/>
  <c r="O2453" i="15"/>
  <c r="AK2571" i="15"/>
  <c r="O2353" i="15"/>
  <c r="Z2141" i="15"/>
  <c r="AX2250" i="15"/>
  <c r="AX2041" i="15"/>
  <c r="AX1880" i="15"/>
  <c r="AX1877" i="15" s="1"/>
  <c r="AX1873" i="15" s="1"/>
  <c r="AY1873" i="15" s="1"/>
  <c r="P209" i="9" s="1"/>
  <c r="Z1854" i="15"/>
  <c r="AX1674" i="15"/>
  <c r="AX1090" i="15"/>
  <c r="O695" i="15"/>
  <c r="O999" i="15"/>
  <c r="AK702" i="15"/>
  <c r="Z584" i="15"/>
  <c r="AX2954" i="15"/>
  <c r="Z2177" i="15"/>
  <c r="AX1980" i="15"/>
  <c r="AK1761" i="15"/>
  <c r="AK2066" i="15"/>
  <c r="AX1854" i="15"/>
  <c r="AX262" i="15"/>
  <c r="AK1565" i="15"/>
  <c r="AK3500" i="15"/>
  <c r="Z3500" i="15"/>
  <c r="AX3529" i="15"/>
  <c r="AX560" i="15"/>
  <c r="AX3360" i="15"/>
  <c r="AX1100" i="15"/>
  <c r="AK3234" i="15"/>
  <c r="AK3230" i="15" s="1"/>
  <c r="AL3230" i="15" s="1"/>
  <c r="O319" i="9" s="1"/>
  <c r="O3443" i="15"/>
  <c r="O3234" i="15"/>
  <c r="AK3056" i="15"/>
  <c r="Z2775" i="15"/>
  <c r="AK2716" i="15"/>
  <c r="AX2775" i="15"/>
  <c r="AK2657" i="15"/>
  <c r="AK2569" i="15"/>
  <c r="Z2591" i="15"/>
  <c r="Z2518" i="15"/>
  <c r="O2324" i="15"/>
  <c r="O2281" i="15"/>
  <c r="AX2407" i="15"/>
  <c r="Z2123" i="15"/>
  <c r="AX2086" i="15"/>
  <c r="AX1962" i="15"/>
  <c r="AX1985" i="15"/>
  <c r="Z1436" i="15"/>
  <c r="O1433" i="15"/>
  <c r="Z1183" i="15"/>
  <c r="AX1390" i="15"/>
  <c r="O1126" i="15"/>
  <c r="AK1153" i="15"/>
  <c r="Z1151" i="15"/>
  <c r="Z864" i="15"/>
  <c r="AX512" i="15"/>
  <c r="AX479" i="15"/>
  <c r="Z248" i="15"/>
  <c r="O43" i="15"/>
  <c r="Z3344" i="15"/>
  <c r="AK3156" i="15"/>
  <c r="Z2128" i="15"/>
  <c r="AX2301" i="15"/>
  <c r="Z2117" i="15"/>
  <c r="AK2301" i="15"/>
  <c r="AK3170" i="15"/>
  <c r="AK3167" i="15" s="1"/>
  <c r="AK3163" i="15" s="1"/>
  <c r="AL3163" i="15" s="1"/>
  <c r="O314" i="9" s="1"/>
  <c r="AX2298" i="15"/>
  <c r="Z1983" i="15"/>
  <c r="Z1130" i="15"/>
  <c r="Z2454" i="15"/>
  <c r="Z2453" i="15" s="1"/>
  <c r="Z2449" i="15" s="1"/>
  <c r="AA2449" i="15" s="1"/>
  <c r="N255" i="9" s="1"/>
  <c r="AK174" i="15"/>
  <c r="AX561" i="15"/>
  <c r="Z262" i="15"/>
  <c r="Z2066" i="15"/>
  <c r="AK3474" i="15"/>
  <c r="AK3469" i="15" s="1"/>
  <c r="AK3465" i="15" s="1"/>
  <c r="AL3465" i="15" s="1"/>
  <c r="O338" i="9" s="1"/>
  <c r="Z3474" i="15"/>
  <c r="AK1417" i="15"/>
  <c r="AK1621" i="15"/>
  <c r="Z2615" i="15"/>
  <c r="AK3620" i="15"/>
  <c r="Z3499" i="15"/>
  <c r="O3339" i="15"/>
  <c r="Z3170" i="15"/>
  <c r="Z3062" i="15"/>
  <c r="AX2906" i="15"/>
  <c r="Z2656" i="15"/>
  <c r="Z2757" i="15"/>
  <c r="AX2543" i="15"/>
  <c r="O2230" i="15"/>
  <c r="AX2185" i="15"/>
  <c r="O2061" i="15"/>
  <c r="AK1985" i="15"/>
  <c r="AK1127" i="15"/>
  <c r="AK672" i="15"/>
  <c r="AK1004" i="15"/>
  <c r="Z768" i="15"/>
  <c r="Z1004" i="15"/>
  <c r="Z512" i="15"/>
  <c r="AK2615" i="15"/>
  <c r="AX2037" i="15"/>
  <c r="Z2371" i="15"/>
  <c r="AX2516" i="15"/>
  <c r="AX910" i="15"/>
  <c r="AX166" i="15"/>
  <c r="AK387" i="15"/>
  <c r="AK384" i="15" s="1"/>
  <c r="AK380" i="15" s="1"/>
  <c r="AL380" i="15" s="1"/>
  <c r="O46" i="9" s="1"/>
  <c r="AX3500" i="15"/>
  <c r="AK560" i="15"/>
  <c r="AX2849" i="15"/>
  <c r="AK513" i="15"/>
  <c r="Z513" i="15"/>
  <c r="Z706" i="14"/>
  <c r="AK566" i="14"/>
  <c r="O915" i="14"/>
  <c r="Z3068" i="14"/>
  <c r="AX2843" i="14"/>
  <c r="Z2677" i="14"/>
  <c r="Z2376" i="14"/>
  <c r="Z2283" i="14"/>
  <c r="Z1898" i="14"/>
  <c r="AK1586" i="14"/>
  <c r="AK1317" i="14"/>
  <c r="AK851" i="14"/>
  <c r="AX1186" i="14"/>
  <c r="Z758" i="14"/>
  <c r="Z743" i="14"/>
  <c r="AK713" i="14"/>
  <c r="AX706" i="14"/>
  <c r="Z534" i="14"/>
  <c r="AK240" i="14"/>
  <c r="AK245" i="14"/>
  <c r="AX3084" i="14"/>
  <c r="Z3378" i="14"/>
  <c r="Z2140" i="14"/>
  <c r="AK1116" i="14"/>
  <c r="AX3022" i="14"/>
  <c r="AK2271" i="14"/>
  <c r="AK1361" i="14"/>
  <c r="AX1427" i="14"/>
  <c r="AK109" i="14"/>
  <c r="AK107" i="14" s="1"/>
  <c r="AK103" i="14" s="1"/>
  <c r="AL103" i="14" s="1"/>
  <c r="L20" i="9" s="1"/>
  <c r="AK3494" i="14"/>
  <c r="Z1361" i="14"/>
  <c r="AX2086" i="14"/>
  <c r="Z2377" i="14"/>
  <c r="Z3596" i="14"/>
  <c r="O3476" i="14"/>
  <c r="O3230" i="14"/>
  <c r="AK3533" i="14"/>
  <c r="AK3529" i="14" s="1"/>
  <c r="AL3529" i="14" s="1"/>
  <c r="L341" i="9" s="1"/>
  <c r="AK2944" i="14"/>
  <c r="Z2738" i="14"/>
  <c r="AK2517" i="14"/>
  <c r="AK2513" i="14" s="1"/>
  <c r="AL2513" i="14" s="1"/>
  <c r="L259" i="9" s="1"/>
  <c r="AK2582" i="14"/>
  <c r="Z2203" i="14"/>
  <c r="O2373" i="14"/>
  <c r="AX2224" i="14"/>
  <c r="O2282" i="14"/>
  <c r="O1610" i="14"/>
  <c r="Z1999" i="14"/>
  <c r="AX1428" i="14"/>
  <c r="AX1107" i="14"/>
  <c r="AK1427" i="14"/>
  <c r="Z1233" i="14"/>
  <c r="Z1079" i="14"/>
  <c r="AK916" i="14"/>
  <c r="AK915" i="14" s="1"/>
  <c r="AK911" i="14" s="1"/>
  <c r="AL911" i="14" s="1"/>
  <c r="L83" i="9" s="1"/>
  <c r="AX871" i="14"/>
  <c r="AK534" i="14"/>
  <c r="AK532" i="14" s="1"/>
  <c r="AK528" i="14" s="1"/>
  <c r="AL528" i="14" s="1"/>
  <c r="L59" i="9" s="1"/>
  <c r="AX2989" i="14"/>
  <c r="AX1118" i="14"/>
  <c r="Z2144" i="14"/>
  <c r="AK3063" i="14"/>
  <c r="Z664" i="14"/>
  <c r="AX571" i="14"/>
  <c r="Z571" i="14"/>
  <c r="AX110" i="14"/>
  <c r="AX107" i="14" s="1"/>
  <c r="AX103" i="14" s="1"/>
  <c r="AY103" i="14" s="1"/>
  <c r="M20" i="9" s="1"/>
  <c r="O809" i="14"/>
  <c r="AK181" i="14"/>
  <c r="AX32" i="14"/>
  <c r="AX30" i="14" s="1"/>
  <c r="AX26" i="14" s="1"/>
  <c r="AY26" i="14" s="1"/>
  <c r="M9" i="9" s="1"/>
  <c r="AK158" i="14"/>
  <c r="AX2005" i="14"/>
  <c r="Z2086" i="14"/>
  <c r="Z2971" i="14"/>
  <c r="AK2927" i="14"/>
  <c r="Z3020" i="14"/>
  <c r="Z2989" i="14"/>
  <c r="Z3067" i="14"/>
  <c r="AK2847" i="14"/>
  <c r="AX2582" i="14"/>
  <c r="AK2177" i="14"/>
  <c r="AK2175" i="14" s="1"/>
  <c r="AK2171" i="14" s="1"/>
  <c r="AL2171" i="14" s="1"/>
  <c r="L237" i="9" s="1"/>
  <c r="AX2283" i="14"/>
  <c r="AX2473" i="14"/>
  <c r="AX2469" i="14" s="1"/>
  <c r="AY2469" i="14" s="1"/>
  <c r="M255" i="9" s="1"/>
  <c r="AX2268" i="14"/>
  <c r="AK1963" i="14"/>
  <c r="Z1611" i="14"/>
  <c r="Z1644" i="14"/>
  <c r="AX1314" i="14"/>
  <c r="AX1310" i="14" s="1"/>
  <c r="AY1310" i="14" s="1"/>
  <c r="M127" i="9" s="1"/>
  <c r="O1314" i="14"/>
  <c r="AK871" i="14"/>
  <c r="Z810" i="14"/>
  <c r="AX713" i="14"/>
  <c r="AK584" i="14"/>
  <c r="AK188" i="14"/>
  <c r="Z2532" i="14"/>
  <c r="AX3006" i="14"/>
  <c r="AX2376" i="14"/>
  <c r="AX810" i="14"/>
  <c r="Z181" i="14"/>
  <c r="AK590" i="14"/>
  <c r="Z2189" i="14"/>
  <c r="Z1431" i="14"/>
  <c r="AK3670" i="14"/>
  <c r="O2416" i="14"/>
  <c r="AK3693" i="14"/>
  <c r="Z3641" i="14"/>
  <c r="AX3479" i="14"/>
  <c r="AX3169" i="14"/>
  <c r="AX2927" i="14"/>
  <c r="AK3084" i="14"/>
  <c r="AK3020" i="14"/>
  <c r="AK3067" i="14"/>
  <c r="AK2620" i="14"/>
  <c r="O2317" i="14"/>
  <c r="Z2199" i="14"/>
  <c r="AX1978" i="14"/>
  <c r="Z1117" i="14"/>
  <c r="AK1231" i="14"/>
  <c r="AK1227" i="14" s="1"/>
  <c r="AL1227" i="14" s="1"/>
  <c r="L118" i="9" s="1"/>
  <c r="AX393" i="14"/>
  <c r="AX630" i="14"/>
  <c r="AX771" i="14"/>
  <c r="O660" i="14"/>
  <c r="Z567" i="14"/>
  <c r="AK238" i="14"/>
  <c r="Z2445" i="14"/>
  <c r="Z1923" i="14"/>
  <c r="AK1611" i="14"/>
  <c r="Z1338" i="14"/>
  <c r="Z771" i="14"/>
  <c r="AX155" i="14"/>
  <c r="AX812" i="14"/>
  <c r="Z1054" i="14"/>
  <c r="AK2199" i="14"/>
  <c r="Z932" i="14"/>
  <c r="AK3476" i="14"/>
  <c r="AK3472" i="14" s="1"/>
  <c r="AL3472" i="14" s="1"/>
  <c r="L337" i="9" s="1"/>
  <c r="AK3641" i="14"/>
  <c r="AX2872" i="14"/>
  <c r="AX2717" i="14"/>
  <c r="AK2775" i="14"/>
  <c r="Z2593" i="14"/>
  <c r="AK1588" i="14"/>
  <c r="AX1233" i="14"/>
  <c r="AK1186" i="14"/>
  <c r="Z486" i="14"/>
  <c r="AK661" i="14"/>
  <c r="Z243" i="14"/>
  <c r="Z584" i="14"/>
  <c r="Z32" i="14"/>
  <c r="AX2424" i="14"/>
  <c r="Z2424" i="14"/>
  <c r="Z2271" i="14"/>
  <c r="Z3452" i="14"/>
  <c r="AK1338" i="14"/>
  <c r="AX396" i="14"/>
  <c r="AK711" i="14"/>
  <c r="AK1260" i="14"/>
  <c r="AX661" i="14"/>
  <c r="Z3534" i="14"/>
  <c r="AX3534" i="14"/>
  <c r="AK1431" i="14"/>
  <c r="O2440" i="14"/>
  <c r="AX1259" i="14"/>
  <c r="AX1256" i="14" s="1"/>
  <c r="AX1252" i="14" s="1"/>
  <c r="AY1252" i="14" s="1"/>
  <c r="M120" i="9" s="1"/>
  <c r="Z3479" i="14"/>
  <c r="AK3646" i="14"/>
  <c r="AX3203" i="14"/>
  <c r="Z2863" i="14"/>
  <c r="AK2872" i="14"/>
  <c r="AX2971" i="14"/>
  <c r="AX2589" i="14"/>
  <c r="AK2589" i="14"/>
  <c r="AX2620" i="14"/>
  <c r="AK1585" i="14"/>
  <c r="Z1585" i="14"/>
  <c r="AK1428" i="14"/>
  <c r="O1184" i="14"/>
  <c r="Z953" i="14"/>
  <c r="Z110" i="14"/>
  <c r="O107" i="14"/>
  <c r="Z3021" i="14"/>
  <c r="Z2197" i="14"/>
  <c r="Z2905" i="15"/>
  <c r="AX2905" i="15"/>
  <c r="AX2040" i="15"/>
  <c r="O2369" i="15"/>
  <c r="AK2370" i="15"/>
  <c r="AX526" i="15"/>
  <c r="O524" i="15"/>
  <c r="AK3531" i="15"/>
  <c r="AK3526" i="15" s="1"/>
  <c r="AK3522" i="15" s="1"/>
  <c r="AL3522" i="15" s="1"/>
  <c r="O342" i="9" s="1"/>
  <c r="AX3531" i="15"/>
  <c r="AK3001" i="15"/>
  <c r="Z3001" i="15"/>
  <c r="AX3056" i="15"/>
  <c r="Z3184" i="15"/>
  <c r="Z3046" i="15"/>
  <c r="AK2759" i="15"/>
  <c r="Z2567" i="15"/>
  <c r="Z2657" i="15"/>
  <c r="O2436" i="15"/>
  <c r="Z2560" i="15"/>
  <c r="AX2568" i="15"/>
  <c r="AX2284" i="15"/>
  <c r="Z2087" i="15"/>
  <c r="AK1958" i="15"/>
  <c r="Z2250" i="15"/>
  <c r="O1259" i="15"/>
  <c r="AX1151" i="15"/>
  <c r="Z1312" i="15"/>
  <c r="Z1261" i="15"/>
  <c r="AX1026" i="15"/>
  <c r="AX3122" i="15"/>
  <c r="AX3119" i="15" s="1"/>
  <c r="AX3115" i="15" s="1"/>
  <c r="AY3115" i="15" s="1"/>
  <c r="P311" i="9" s="1"/>
  <c r="AX3458" i="15"/>
  <c r="Z3458" i="15"/>
  <c r="AK2907" i="15"/>
  <c r="AX2907" i="15"/>
  <c r="Z3445" i="15"/>
  <c r="AX3445" i="15"/>
  <c r="AX3443" i="15" s="1"/>
  <c r="AX3439" i="15" s="1"/>
  <c r="AY3439" i="15" s="1"/>
  <c r="P336" i="9" s="1"/>
  <c r="Z2127" i="15"/>
  <c r="Z2968" i="15"/>
  <c r="Z1486" i="15"/>
  <c r="AK1486" i="15"/>
  <c r="Z2951" i="15"/>
  <c r="AX2249" i="15"/>
  <c r="AK2035" i="15"/>
  <c r="Z1131" i="15"/>
  <c r="Z526" i="15"/>
  <c r="O340" i="15"/>
  <c r="AX1131" i="15"/>
  <c r="AK698" i="15"/>
  <c r="AK676" i="15"/>
  <c r="O3146" i="15"/>
  <c r="O3119" i="15"/>
  <c r="Z3201" i="15"/>
  <c r="O2751" i="15"/>
  <c r="AX2672" i="15"/>
  <c r="AX2670" i="15" s="1"/>
  <c r="AX2666" i="15" s="1"/>
  <c r="AY2666" i="15" s="1"/>
  <c r="P269" i="9" s="1"/>
  <c r="Z2604" i="15"/>
  <c r="Z2563" i="15"/>
  <c r="AK2530" i="15"/>
  <c r="Z2399" i="15"/>
  <c r="Z2572" i="15"/>
  <c r="AX2556" i="15"/>
  <c r="Z2402" i="15"/>
  <c r="AK2250" i="15"/>
  <c r="AX1927" i="15"/>
  <c r="AX2208" i="15"/>
  <c r="AX2191" i="15"/>
  <c r="O1590" i="15"/>
  <c r="Z1877" i="15"/>
  <c r="Z1873" i="15" s="1"/>
  <c r="AA1873" i="15" s="1"/>
  <c r="N209" i="9" s="1"/>
  <c r="O1672" i="15"/>
  <c r="AX1567" i="15"/>
  <c r="O652" i="15"/>
  <c r="AK1199" i="15"/>
  <c r="AX1343" i="15"/>
  <c r="AK526" i="15"/>
  <c r="AK614" i="15"/>
  <c r="AX83" i="15"/>
  <c r="Z232" i="15"/>
  <c r="AX179" i="15"/>
  <c r="Z3593" i="15"/>
  <c r="AX3499" i="15"/>
  <c r="AX2848" i="15"/>
  <c r="AK2064" i="15"/>
  <c r="AK3121" i="15"/>
  <c r="Z3121" i="15"/>
  <c r="Z3119" i="15" s="1"/>
  <c r="Z3115" i="15" s="1"/>
  <c r="AA3115" i="15" s="1"/>
  <c r="N311" i="9" s="1"/>
  <c r="Z2970" i="15"/>
  <c r="AX2120" i="15"/>
  <c r="AX3515" i="15"/>
  <c r="Z3515" i="15"/>
  <c r="AX2717" i="15"/>
  <c r="AX2299" i="15"/>
  <c r="Z2299" i="15"/>
  <c r="Z2297" i="15" s="1"/>
  <c r="Z2293" i="15" s="1"/>
  <c r="AA2293" i="15" s="1"/>
  <c r="N245" i="9" s="1"/>
  <c r="AX2043" i="15"/>
  <c r="Z1224" i="15"/>
  <c r="Z1223" i="15" s="1"/>
  <c r="Z1219" i="15" s="1"/>
  <c r="AA1219" i="15" s="1"/>
  <c r="N119" i="9" s="1"/>
  <c r="AX1224" i="15"/>
  <c r="AX1778" i="15"/>
  <c r="AX1777" i="15" s="1"/>
  <c r="AX1773" i="15" s="1"/>
  <c r="AY1773" i="15" s="1"/>
  <c r="P193" i="9" s="1"/>
  <c r="Z1778" i="15"/>
  <c r="AK2593" i="15"/>
  <c r="AK1384" i="15"/>
  <c r="AX1384" i="15"/>
  <c r="AK1778" i="15"/>
  <c r="AK1594" i="15"/>
  <c r="AK700" i="15"/>
  <c r="AX700" i="15"/>
  <c r="Z46" i="15"/>
  <c r="AX980" i="15"/>
  <c r="Z509" i="15"/>
  <c r="Z2641" i="15"/>
  <c r="Z575" i="15"/>
  <c r="AK399" i="15"/>
  <c r="AK397" i="15" s="1"/>
  <c r="AK393" i="15" s="1"/>
  <c r="AL393" i="15" s="1"/>
  <c r="O47" i="9" s="1"/>
  <c r="Z3575" i="15"/>
  <c r="AX3530" i="15"/>
  <c r="AK3514" i="15"/>
  <c r="AK3513" i="15" s="1"/>
  <c r="AK3509" i="15" s="1"/>
  <c r="AL3509" i="15" s="1"/>
  <c r="O341" i="9" s="1"/>
  <c r="AX3514" i="15"/>
  <c r="AK2821" i="15"/>
  <c r="AX2821" i="15"/>
  <c r="AX3604" i="15"/>
  <c r="AX3603" i="15" s="1"/>
  <c r="AX3599" i="15" s="1"/>
  <c r="AY3599" i="15" s="1"/>
  <c r="P349" i="9" s="1"/>
  <c r="AX2039" i="15"/>
  <c r="Z2039" i="15"/>
  <c r="Z1987" i="15"/>
  <c r="AX1987" i="15"/>
  <c r="AK1987" i="15"/>
  <c r="AK2125" i="15"/>
  <c r="AX1676" i="15"/>
  <c r="Z1676" i="15"/>
  <c r="Z2035" i="15"/>
  <c r="AK295" i="15"/>
  <c r="AX509" i="15"/>
  <c r="O3591" i="15"/>
  <c r="Z3578" i="15"/>
  <c r="AK3593" i="15"/>
  <c r="AK3591" i="15" s="1"/>
  <c r="AK3587" i="15" s="1"/>
  <c r="AL3587" i="15" s="1"/>
  <c r="O348" i="9" s="1"/>
  <c r="AK3324" i="15"/>
  <c r="AK3012" i="15"/>
  <c r="AK2905" i="15"/>
  <c r="AX2641" i="15"/>
  <c r="Z2424" i="15"/>
  <c r="O2202" i="15"/>
  <c r="AX2369" i="15"/>
  <c r="AX2365" i="15" s="1"/>
  <c r="AY2365" i="15" s="1"/>
  <c r="P250" i="9" s="1"/>
  <c r="AX2170" i="15"/>
  <c r="Z2576" i="15"/>
  <c r="AX2403" i="15"/>
  <c r="AX1958" i="15"/>
  <c r="AK1567" i="15"/>
  <c r="AK1261" i="15"/>
  <c r="AX1568" i="15"/>
  <c r="AX868" i="15"/>
  <c r="Z539" i="15"/>
  <c r="AK581" i="15"/>
  <c r="Z477" i="15"/>
  <c r="Z227" i="15"/>
  <c r="AK238" i="15"/>
  <c r="AX2951" i="15"/>
  <c r="AX3578" i="15"/>
  <c r="AK2040" i="15"/>
  <c r="AX3183" i="15"/>
  <c r="AK3183" i="15"/>
  <c r="Z2593" i="15"/>
  <c r="AX2124" i="15"/>
  <c r="AX3168" i="15"/>
  <c r="AK3444" i="15"/>
  <c r="AK3443" i="15" s="1"/>
  <c r="AK3439" i="15" s="1"/>
  <c r="AL3439" i="15" s="1"/>
  <c r="O336" i="9" s="1"/>
  <c r="AK2120" i="15"/>
  <c r="AX1127" i="15"/>
  <c r="AK2299" i="15"/>
  <c r="Z1490" i="15"/>
  <c r="AX1486" i="15"/>
  <c r="AX1675" i="15"/>
  <c r="AK1390" i="15"/>
  <c r="Z707" i="15"/>
  <c r="AX909" i="15"/>
  <c r="AK909" i="15"/>
  <c r="AX656" i="15"/>
  <c r="AX708" i="15"/>
  <c r="Z700" i="15"/>
  <c r="Z3059" i="15"/>
  <c r="AX3200" i="15"/>
  <c r="AX3198" i="15" s="1"/>
  <c r="AX3194" i="15" s="1"/>
  <c r="AY3194" i="15" s="1"/>
  <c r="P316" i="9" s="1"/>
  <c r="O2948" i="15"/>
  <c r="AK3048" i="15"/>
  <c r="AK2645" i="15"/>
  <c r="AX2398" i="15"/>
  <c r="Z2568" i="15"/>
  <c r="Z2531" i="15"/>
  <c r="O1942" i="15"/>
  <c r="AK1979" i="15"/>
  <c r="Z2212" i="15"/>
  <c r="AX1945" i="15"/>
  <c r="AK2090" i="15"/>
  <c r="AX1201" i="15"/>
  <c r="AK1411" i="15"/>
  <c r="AX775" i="15"/>
  <c r="AK654" i="15"/>
  <c r="Z173" i="15"/>
  <c r="AX580" i="15"/>
  <c r="AK201" i="15"/>
  <c r="AK196" i="15" s="1"/>
  <c r="AK192" i="15" s="1"/>
  <c r="AL192" i="15" s="1"/>
  <c r="O26" i="9" s="1"/>
  <c r="Z3168" i="15"/>
  <c r="AK3031" i="15"/>
  <c r="Z3031" i="15"/>
  <c r="AX3236" i="15"/>
  <c r="AX3234" i="15" s="1"/>
  <c r="AX3230" i="15" s="1"/>
  <c r="AY3230" i="15" s="1"/>
  <c r="P319" i="9" s="1"/>
  <c r="Z2566" i="15"/>
  <c r="AK3147" i="15"/>
  <c r="Z3147" i="15"/>
  <c r="AK3579" i="15"/>
  <c r="AX2844" i="15"/>
  <c r="AK3340" i="15"/>
  <c r="AK2127" i="15"/>
  <c r="AX3575" i="15"/>
  <c r="Z2037" i="15"/>
  <c r="AK2824" i="15"/>
  <c r="Z1675" i="15"/>
  <c r="AK2123" i="15"/>
  <c r="AX2117" i="15"/>
  <c r="Z1779" i="15"/>
  <c r="AX2142" i="15"/>
  <c r="Z704" i="15"/>
  <c r="AX704" i="15"/>
  <c r="AK704" i="15"/>
  <c r="AX913" i="15"/>
  <c r="AK653" i="15"/>
  <c r="AX653" i="15"/>
  <c r="Z653" i="15"/>
  <c r="Z699" i="15"/>
  <c r="Z657" i="15"/>
  <c r="Z708" i="15"/>
  <c r="AK3360" i="15"/>
  <c r="O3526" i="15"/>
  <c r="Z3675" i="15"/>
  <c r="AX3182" i="15"/>
  <c r="O3198" i="15"/>
  <c r="Z3032" i="15"/>
  <c r="O2712" i="15"/>
  <c r="AK2573" i="15"/>
  <c r="O2112" i="15"/>
  <c r="AX2594" i="15"/>
  <c r="AK2216" i="15"/>
  <c r="Z2091" i="15"/>
  <c r="AK2189" i="15"/>
  <c r="Z2086" i="15"/>
  <c r="AK1880" i="15"/>
  <c r="Z1345" i="15"/>
  <c r="Z602" i="15"/>
  <c r="AK740" i="15"/>
  <c r="AX606" i="15"/>
  <c r="AX610" i="15"/>
  <c r="O908" i="15"/>
  <c r="AK148" i="15"/>
  <c r="Z482" i="15"/>
  <c r="AX3001" i="15"/>
  <c r="Z3592" i="15"/>
  <c r="AK3201" i="15"/>
  <c r="AK3198" i="15" s="1"/>
  <c r="AK3194" i="15" s="1"/>
  <c r="AL3194" i="15" s="1"/>
  <c r="O316" i="9" s="1"/>
  <c r="AX3031" i="15"/>
  <c r="AK2142" i="15"/>
  <c r="Z2370" i="15"/>
  <c r="AX3324" i="15"/>
  <c r="Z1979" i="15"/>
  <c r="AK2043" i="15"/>
  <c r="Z2121" i="15"/>
  <c r="AX1986" i="15"/>
  <c r="Z2514" i="15"/>
  <c r="Z1264" i="15"/>
  <c r="Z737" i="15"/>
  <c r="AK737" i="15"/>
  <c r="AK1241" i="15"/>
  <c r="AX707" i="15"/>
  <c r="AX1260" i="15"/>
  <c r="AK1416" i="15"/>
  <c r="AX976" i="15"/>
  <c r="Z659" i="15"/>
  <c r="AK659" i="15"/>
  <c r="AK911" i="15"/>
  <c r="AX657" i="15"/>
  <c r="O3024" i="15"/>
  <c r="Z2629" i="15"/>
  <c r="AX2757" i="15"/>
  <c r="AX2087" i="15"/>
  <c r="O1877" i="15"/>
  <c r="AK1167" i="15"/>
  <c r="AK655" i="15"/>
  <c r="O225" i="15"/>
  <c r="AK154" i="15"/>
  <c r="AX2498" i="15"/>
  <c r="AK3155" i="15"/>
  <c r="Z3155" i="15"/>
  <c r="Z2498" i="15"/>
  <c r="Z3531" i="15"/>
  <c r="AK1676" i="15"/>
  <c r="AK1672" i="15" s="1"/>
  <c r="AK1668" i="15" s="1"/>
  <c r="AL1668" i="15" s="1"/>
  <c r="O179" i="9" s="1"/>
  <c r="AK1418" i="15"/>
  <c r="AX1418" i="15"/>
  <c r="Z3187" i="15"/>
  <c r="AX2119" i="15"/>
  <c r="AX1241" i="15"/>
  <c r="AK661" i="15"/>
  <c r="Z661" i="15"/>
  <c r="AX911" i="15"/>
  <c r="AX162" i="15"/>
  <c r="AK1490" i="15"/>
  <c r="Z2665" i="14"/>
  <c r="AK2665" i="14"/>
  <c r="AK2495" i="14"/>
  <c r="AX2495" i="14"/>
  <c r="O2490" i="14"/>
  <c r="Z2495" i="14"/>
  <c r="AX1150" i="14"/>
  <c r="Z1150" i="14"/>
  <c r="AK1150" i="14"/>
  <c r="Z2270" i="14"/>
  <c r="AK2270" i="14"/>
  <c r="AX2270" i="14"/>
  <c r="O2266" i="14"/>
  <c r="AK2031" i="14"/>
  <c r="Z2031" i="14"/>
  <c r="AX2031" i="14"/>
  <c r="Z186" i="14"/>
  <c r="AK186" i="14"/>
  <c r="O405" i="14"/>
  <c r="AX407" i="14"/>
  <c r="AK407" i="14"/>
  <c r="AK405" i="14" s="1"/>
  <c r="AK401" i="14" s="1"/>
  <c r="AL401" i="14" s="1"/>
  <c r="L47" i="9" s="1"/>
  <c r="Z407" i="14"/>
  <c r="AK2948" i="14"/>
  <c r="AX2870" i="14"/>
  <c r="AK2870" i="14"/>
  <c r="AK1001" i="14"/>
  <c r="AX1001" i="14"/>
  <c r="Z1001" i="14"/>
  <c r="Z791" i="14"/>
  <c r="AK791" i="14"/>
  <c r="AK618" i="14"/>
  <c r="AX618" i="14"/>
  <c r="Z618" i="14"/>
  <c r="AK2986" i="14"/>
  <c r="AX2986" i="14"/>
  <c r="Z2986" i="14"/>
  <c r="AK2719" i="14"/>
  <c r="AX2719" i="14"/>
  <c r="Z2719" i="14"/>
  <c r="O2716" i="14"/>
  <c r="AK591" i="14"/>
  <c r="AX591" i="14"/>
  <c r="Z591" i="14"/>
  <c r="AX395" i="14"/>
  <c r="AK395" i="14"/>
  <c r="Z395" i="14"/>
  <c r="AX1148" i="14"/>
  <c r="Z1148" i="14"/>
  <c r="AK1148" i="14"/>
  <c r="AX3644" i="14"/>
  <c r="AK3419" i="14"/>
  <c r="AK3415" i="14" s="1"/>
  <c r="AL3415" i="14" s="1"/>
  <c r="L333" i="9" s="1"/>
  <c r="AX3642" i="14"/>
  <c r="AX3693" i="14"/>
  <c r="Z3652" i="14"/>
  <c r="AK3381" i="14"/>
  <c r="Z3381" i="14"/>
  <c r="AX2948" i="14"/>
  <c r="Z2870" i="14"/>
  <c r="AK2162" i="14"/>
  <c r="Z2162" i="14"/>
  <c r="Z2201" i="14"/>
  <c r="AK2201" i="14"/>
  <c r="Z3380" i="14"/>
  <c r="AK3380" i="14"/>
  <c r="Z788" i="14"/>
  <c r="AK788" i="14"/>
  <c r="AX788" i="14"/>
  <c r="AK827" i="14"/>
  <c r="AX827" i="14"/>
  <c r="AX824" i="14" s="1"/>
  <c r="AX820" i="14" s="1"/>
  <c r="AY820" i="14" s="1"/>
  <c r="M77" i="9" s="1"/>
  <c r="Z827" i="14"/>
  <c r="AK2591" i="14"/>
  <c r="Z2591" i="14"/>
  <c r="AX2591" i="14"/>
  <c r="AX2619" i="14"/>
  <c r="Z2619" i="14"/>
  <c r="AK2619" i="14"/>
  <c r="AX3256" i="14"/>
  <c r="AX3254" i="14" s="1"/>
  <c r="AX3250" i="14" s="1"/>
  <c r="AY3250" i="14" s="1"/>
  <c r="M319" i="9" s="1"/>
  <c r="Z3256" i="14"/>
  <c r="Z3254" i="14" s="1"/>
  <c r="Z3250" i="14" s="1"/>
  <c r="AA3250" i="14" s="1"/>
  <c r="K319" i="9" s="1"/>
  <c r="O3254" i="14"/>
  <c r="AK869" i="14"/>
  <c r="AX869" i="14"/>
  <c r="AX1587" i="14"/>
  <c r="AX1584" i="14" s="1"/>
  <c r="AX1580" i="14" s="1"/>
  <c r="AY1580" i="14" s="1"/>
  <c r="M165" i="9" s="1"/>
  <c r="AK1587" i="14"/>
  <c r="Z1587" i="14"/>
  <c r="Z3644" i="14"/>
  <c r="AX3697" i="14"/>
  <c r="AK3697" i="14"/>
  <c r="AX3648" i="14"/>
  <c r="AX3670" i="14"/>
  <c r="O3359" i="14"/>
  <c r="O3377" i="14"/>
  <c r="AK3221" i="14"/>
  <c r="AK3218" i="14" s="1"/>
  <c r="AK3214" i="14" s="1"/>
  <c r="AL3214" i="14" s="1"/>
  <c r="L316" i="9" s="1"/>
  <c r="Z3201" i="14"/>
  <c r="O2890" i="14"/>
  <c r="AK610" i="14"/>
  <c r="AX610" i="14"/>
  <c r="O421" i="14"/>
  <c r="AX394" i="14"/>
  <c r="Z394" i="14"/>
  <c r="O392" i="14"/>
  <c r="AK394" i="14"/>
  <c r="AK3342" i="14"/>
  <c r="AX3342" i="14"/>
  <c r="AK3080" i="14"/>
  <c r="Z3080" i="14"/>
  <c r="AX3080" i="14"/>
  <c r="AK2969" i="14"/>
  <c r="AX1337" i="14"/>
  <c r="AK1337" i="14"/>
  <c r="O1331" i="14"/>
  <c r="AK3435" i="14"/>
  <c r="Z3435" i="14"/>
  <c r="AX3118" i="14"/>
  <c r="AX3114" i="14" s="1"/>
  <c r="AX3110" i="14" s="1"/>
  <c r="AY3110" i="14" s="1"/>
  <c r="M309" i="9" s="1"/>
  <c r="AK3118" i="14"/>
  <c r="Z3118" i="14"/>
  <c r="AK2423" i="14"/>
  <c r="AX2423" i="14"/>
  <c r="Z2423" i="14"/>
  <c r="AX1946" i="14"/>
  <c r="AK1946" i="14"/>
  <c r="Z1946" i="14"/>
  <c r="Z1944" i="14" s="1"/>
  <c r="Z1940" i="14" s="1"/>
  <c r="AA1940" i="14" s="1"/>
  <c r="K216" i="9" s="1"/>
  <c r="AX1823" i="14"/>
  <c r="AK1823" i="14"/>
  <c r="Z1823" i="14"/>
  <c r="Z1822" i="14" s="1"/>
  <c r="Z1818" i="14" s="1"/>
  <c r="AA1818" i="14" s="1"/>
  <c r="AX1281" i="14"/>
  <c r="Z1281" i="14"/>
  <c r="AK1281" i="14"/>
  <c r="Z1046" i="14"/>
  <c r="AX1046" i="14"/>
  <c r="Z586" i="14"/>
  <c r="AK586" i="14"/>
  <c r="AX175" i="14"/>
  <c r="Z175" i="14"/>
  <c r="AK175" i="14"/>
  <c r="AX176" i="14"/>
  <c r="Z176" i="14"/>
  <c r="AK176" i="14"/>
  <c r="AK148" i="14"/>
  <c r="Z148" i="14"/>
  <c r="AX148" i="14"/>
  <c r="O147" i="14"/>
  <c r="AX3221" i="14"/>
  <c r="O3218" i="14"/>
  <c r="Z1020" i="14"/>
  <c r="AK1020" i="14"/>
  <c r="Z2223" i="14"/>
  <c r="AK2223" i="14"/>
  <c r="AX2223" i="14"/>
  <c r="Z424" i="14"/>
  <c r="AX424" i="14"/>
  <c r="AK424" i="14"/>
  <c r="AX3596" i="14"/>
  <c r="Z3642" i="14"/>
  <c r="AK3155" i="14"/>
  <c r="AK2993" i="14"/>
  <c r="Z2993" i="14"/>
  <c r="AK3171" i="14"/>
  <c r="AX3171" i="14"/>
  <c r="AX3066" i="14"/>
  <c r="Z3066" i="14"/>
  <c r="AX1695" i="14"/>
  <c r="AK1410" i="14"/>
  <c r="AX1216" i="14"/>
  <c r="AK628" i="14"/>
  <c r="AK776" i="14"/>
  <c r="AX634" i="14"/>
  <c r="Z239" i="14"/>
  <c r="AX549" i="14"/>
  <c r="Z3612" i="14"/>
  <c r="Z3611" i="14" s="1"/>
  <c r="Z3607" i="14" s="1"/>
  <c r="AA3607" i="14" s="1"/>
  <c r="K348" i="9" s="1"/>
  <c r="AK3612" i="14"/>
  <c r="AK3611" i="14" s="1"/>
  <c r="AK3607" i="14" s="1"/>
  <c r="AL3607" i="14" s="1"/>
  <c r="L348" i="9" s="1"/>
  <c r="AX3612" i="14"/>
  <c r="AX3611" i="14" s="1"/>
  <c r="AX3607" i="14" s="1"/>
  <c r="AY3607" i="14" s="1"/>
  <c r="M348" i="9" s="1"/>
  <c r="AK3115" i="14"/>
  <c r="O3114" i="14"/>
  <c r="O3611" i="14"/>
  <c r="AX2458" i="14"/>
  <c r="AX2779" i="14"/>
  <c r="Z2775" i="14"/>
  <c r="AK2990" i="14"/>
  <c r="AX3477" i="14"/>
  <c r="AX485" i="14"/>
  <c r="AK2267" i="14"/>
  <c r="Z2267" i="14"/>
  <c r="Z1258" i="14"/>
  <c r="Z2425" i="14"/>
  <c r="AX590" i="14"/>
  <c r="Z1108" i="14"/>
  <c r="AK47" i="14"/>
  <c r="AK152" i="14"/>
  <c r="AX3153" i="14"/>
  <c r="AX2841" i="14"/>
  <c r="AK2841" i="14"/>
  <c r="AX2845" i="14"/>
  <c r="Z2550" i="14"/>
  <c r="Z2679" i="14"/>
  <c r="AK2637" i="14"/>
  <c r="AK2587" i="14"/>
  <c r="Z2587" i="14"/>
  <c r="AK2203" i="14"/>
  <c r="Z1640" i="14"/>
  <c r="O1944" i="14"/>
  <c r="AK1506" i="14"/>
  <c r="Z1406" i="14"/>
  <c r="AK1202" i="14"/>
  <c r="AK1198" i="14" s="1"/>
  <c r="AL1198" i="14" s="1"/>
  <c r="L116" i="9" s="1"/>
  <c r="Z1500" i="14"/>
  <c r="AX1408" i="14"/>
  <c r="AX1079" i="14"/>
  <c r="AX1076" i="14" s="1"/>
  <c r="AX1072" i="14" s="1"/>
  <c r="AY1072" i="14" s="1"/>
  <c r="M101" i="9" s="1"/>
  <c r="Z254" i="14"/>
  <c r="AX188" i="14"/>
  <c r="Z2779" i="14"/>
  <c r="AK2994" i="14"/>
  <c r="Z2994" i="14"/>
  <c r="AK2584" i="14"/>
  <c r="Z2584" i="14"/>
  <c r="AK3492" i="14"/>
  <c r="Z3492" i="14"/>
  <c r="AX3492" i="14"/>
  <c r="AX3489" i="14" s="1"/>
  <c r="AX3485" i="14" s="1"/>
  <c r="AY3485" i="14" s="1"/>
  <c r="M338" i="9" s="1"/>
  <c r="AX2773" i="14"/>
  <c r="O3623" i="14"/>
  <c r="Z1049" i="14"/>
  <c r="AK3176" i="14"/>
  <c r="AX2269" i="14"/>
  <c r="Z2269" i="14"/>
  <c r="AX669" i="14"/>
  <c r="Z716" i="14"/>
  <c r="Z2332" i="14"/>
  <c r="Z2331" i="14" s="1"/>
  <c r="Z2327" i="14" s="1"/>
  <c r="AA2327" i="14" s="1"/>
  <c r="K246" i="9" s="1"/>
  <c r="Z1116" i="14"/>
  <c r="AK583" i="14"/>
  <c r="Z151" i="14"/>
  <c r="AK185" i="14"/>
  <c r="AK2250" i="14"/>
  <c r="AK2246" i="14" s="1"/>
  <c r="AL2246" i="14" s="1"/>
  <c r="L240" i="9" s="1"/>
  <c r="AK1500" i="14"/>
  <c r="AK1406" i="14"/>
  <c r="AK946" i="14"/>
  <c r="AK942" i="14" s="1"/>
  <c r="AL942" i="14" s="1"/>
  <c r="L85" i="9" s="1"/>
  <c r="AK1119" i="14"/>
  <c r="Z3625" i="14"/>
  <c r="O1922" i="14"/>
  <c r="AK2419" i="14"/>
  <c r="O2175" i="14"/>
  <c r="Z892" i="14"/>
  <c r="AX348" i="14"/>
  <c r="AX344" i="14" s="1"/>
  <c r="AY344" i="14" s="1"/>
  <c r="M41" i="9" s="1"/>
  <c r="AX2284" i="14"/>
  <c r="AK1049" i="14"/>
  <c r="AK3006" i="14"/>
  <c r="Z1118" i="14"/>
  <c r="Z1317" i="14"/>
  <c r="AK2868" i="14"/>
  <c r="AX2637" i="14"/>
  <c r="O2548" i="14"/>
  <c r="AX2550" i="14"/>
  <c r="AX2548" i="14" s="1"/>
  <c r="AX2544" i="14" s="1"/>
  <c r="AY2544" i="14" s="1"/>
  <c r="M261" i="9" s="1"/>
  <c r="AK2301" i="14"/>
  <c r="AK2297" i="14" s="1"/>
  <c r="AL2297" i="14" s="1"/>
  <c r="L244" i="9" s="1"/>
  <c r="Z2237" i="14"/>
  <c r="AX2237" i="14"/>
  <c r="O1692" i="14"/>
  <c r="AK1976" i="14"/>
  <c r="AK2002" i="14"/>
  <c r="Z1506" i="14"/>
  <c r="Z1978" i="14"/>
  <c r="Z1434" i="14"/>
  <c r="AK936" i="14"/>
  <c r="AX999" i="14"/>
  <c r="O561" i="14"/>
  <c r="Z890" i="14"/>
  <c r="AX494" i="14"/>
  <c r="Z3032" i="14"/>
  <c r="AK3032" i="14"/>
  <c r="AX3200" i="14"/>
  <c r="AK3200" i="14"/>
  <c r="AK2417" i="14"/>
  <c r="Z2417" i="14"/>
  <c r="AK3172" i="14"/>
  <c r="AX2420" i="14"/>
  <c r="AX2990" i="14"/>
  <c r="AX2175" i="14"/>
  <c r="AX2171" i="14" s="1"/>
  <c r="AY2171" i="14" s="1"/>
  <c r="M237" i="9" s="1"/>
  <c r="AK2427" i="14"/>
  <c r="AK3022" i="14"/>
  <c r="AK2350" i="14"/>
  <c r="Z2350" i="14"/>
  <c r="AX2441" i="14"/>
  <c r="Z710" i="14"/>
  <c r="AK710" i="14"/>
  <c r="Z2776" i="14"/>
  <c r="AX2136" i="14"/>
  <c r="Z493" i="14"/>
  <c r="AK493" i="14"/>
  <c r="Z350" i="14"/>
  <c r="Z348" i="14" s="1"/>
  <c r="Z344" i="14" s="1"/>
  <c r="AA344" i="14" s="1"/>
  <c r="K41" i="9" s="1"/>
  <c r="Z152" i="14"/>
  <c r="Z669" i="14"/>
  <c r="AX151" i="14"/>
  <c r="Z1048" i="14"/>
  <c r="Z177" i="14"/>
  <c r="AX2002" i="14"/>
  <c r="AX1410" i="14"/>
  <c r="Z1368" i="14"/>
  <c r="AK3190" i="14"/>
  <c r="AX3190" i="14"/>
  <c r="AX3187" i="14" s="1"/>
  <c r="AX3183" i="14" s="1"/>
  <c r="AY3183" i="14" s="1"/>
  <c r="M314" i="9" s="1"/>
  <c r="Z2427" i="14"/>
  <c r="AX2304" i="14"/>
  <c r="AK3208" i="14"/>
  <c r="Z2177" i="14"/>
  <c r="Z2175" i="14" s="1"/>
  <c r="Z2171" i="14" s="1"/>
  <c r="AA2171" i="14" s="1"/>
  <c r="K237" i="9" s="1"/>
  <c r="Z465" i="14"/>
  <c r="AK465" i="14"/>
  <c r="AK485" i="14"/>
  <c r="Z1110" i="14"/>
  <c r="AK1048" i="14"/>
  <c r="AX156" i="14"/>
  <c r="Z158" i="14"/>
  <c r="AK3082" i="14"/>
  <c r="Z2868" i="14"/>
  <c r="Z3074" i="14"/>
  <c r="AK2987" i="14"/>
  <c r="Z2739" i="14"/>
  <c r="Z2599" i="14"/>
  <c r="AX2616" i="14"/>
  <c r="AK2618" i="14"/>
  <c r="Z2228" i="14"/>
  <c r="Z2224" i="14"/>
  <c r="Z1220" i="14"/>
  <c r="Z1053" i="14"/>
  <c r="Z1216" i="14"/>
  <c r="Z626" i="14"/>
  <c r="AK705" i="14"/>
  <c r="Z872" i="14"/>
  <c r="Z868" i="14" s="1"/>
  <c r="Z864" i="14" s="1"/>
  <c r="AA864" i="14" s="1"/>
  <c r="Z379" i="14"/>
  <c r="Z375" i="14" s="1"/>
  <c r="AA375" i="14" s="1"/>
  <c r="K45" i="9" s="1"/>
  <c r="Z209" i="14"/>
  <c r="AX631" i="14"/>
  <c r="AX2611" i="14"/>
  <c r="Z2611" i="14"/>
  <c r="AK3018" i="14"/>
  <c r="Z3018" i="14"/>
  <c r="AX2492" i="14"/>
  <c r="Z2492" i="14"/>
  <c r="AX2144" i="14"/>
  <c r="AX3172" i="14"/>
  <c r="AK1333" i="14"/>
  <c r="Z3190" i="14"/>
  <c r="Z3187" i="14" s="1"/>
  <c r="Z3183" i="14" s="1"/>
  <c r="AA3183" i="14" s="1"/>
  <c r="K314" i="9" s="1"/>
  <c r="AK2210" i="14"/>
  <c r="Z3643" i="14"/>
  <c r="AX1923" i="14"/>
  <c r="Z665" i="14"/>
  <c r="AX665" i="14"/>
  <c r="Z2420" i="14"/>
  <c r="AK794" i="14"/>
  <c r="AK396" i="14"/>
  <c r="Z178" i="14"/>
  <c r="AK178" i="14"/>
  <c r="Z708" i="14"/>
  <c r="AK521" i="14"/>
  <c r="AK33" i="14"/>
  <c r="Z33" i="14"/>
  <c r="AX2866" i="14"/>
  <c r="AK2614" i="14"/>
  <c r="Z1430" i="14"/>
  <c r="AX1998" i="14"/>
  <c r="AX1368" i="14"/>
  <c r="O770" i="14"/>
  <c r="AX1220" i="14"/>
  <c r="Z80" i="14"/>
  <c r="AK254" i="14"/>
  <c r="Z2717" i="14"/>
  <c r="AK2592" i="14"/>
  <c r="AX2592" i="14"/>
  <c r="Z2549" i="14"/>
  <c r="Z3115" i="14"/>
  <c r="AX2197" i="14"/>
  <c r="Z2419" i="14"/>
  <c r="Z3564" i="14"/>
  <c r="Z2592" i="14"/>
  <c r="AX716" i="14"/>
  <c r="AX150" i="14"/>
  <c r="AK150" i="14"/>
  <c r="Z150" i="14"/>
  <c r="Z156" i="14"/>
  <c r="AX3626" i="15"/>
  <c r="AX3670" i="15"/>
  <c r="Z3670" i="15"/>
  <c r="Z3626" i="15"/>
  <c r="AK3632" i="15"/>
  <c r="Z3576" i="15"/>
  <c r="AK3283" i="15"/>
  <c r="AX3283" i="15"/>
  <c r="AX3622" i="15"/>
  <c r="Z3304" i="15"/>
  <c r="AK3066" i="15"/>
  <c r="Z3066" i="15"/>
  <c r="AX3096" i="15"/>
  <c r="AK3182" i="15"/>
  <c r="O3011" i="15"/>
  <c r="Z3012" i="15"/>
  <c r="Z3011" i="15" s="1"/>
  <c r="Z3007" i="15" s="1"/>
  <c r="AA3007" i="15" s="1"/>
  <c r="N302" i="9" s="1"/>
  <c r="Z3223" i="15"/>
  <c r="Z3221" i="15" s="1"/>
  <c r="Z3217" i="15" s="1"/>
  <c r="AA3217" i="15" s="1"/>
  <c r="N318" i="9" s="1"/>
  <c r="Z3152" i="15"/>
  <c r="AK2974" i="15"/>
  <c r="Z2974" i="15"/>
  <c r="Z3096" i="15"/>
  <c r="AK3032" i="15"/>
  <c r="Z2827" i="15"/>
  <c r="AX2827" i="15"/>
  <c r="AK2827" i="15"/>
  <c r="O3094" i="15"/>
  <c r="AX2604" i="15"/>
  <c r="AX2421" i="15"/>
  <c r="O2420" i="15"/>
  <c r="Z2421" i="15"/>
  <c r="AK2561" i="15"/>
  <c r="AK2643" i="15"/>
  <c r="AX2541" i="15"/>
  <c r="O2540" i="15"/>
  <c r="AK2541" i="15"/>
  <c r="Z2541" i="15"/>
  <c r="AX2567" i="15"/>
  <c r="AX2557" i="15"/>
  <c r="AX2327" i="15"/>
  <c r="Z2543" i="15"/>
  <c r="Z2236" i="15"/>
  <c r="AK2236" i="15"/>
  <c r="AX2576" i="15"/>
  <c r="Z2326" i="15"/>
  <c r="AX2326" i="15"/>
  <c r="Z2172" i="15"/>
  <c r="AX2172" i="15"/>
  <c r="Z2088" i="15"/>
  <c r="O2470" i="15"/>
  <c r="Z2216" i="15"/>
  <c r="AK2212" i="15"/>
  <c r="AK2122" i="15"/>
  <c r="AX2236" i="15"/>
  <c r="Z2182" i="15"/>
  <c r="AK2179" i="15"/>
  <c r="AK2233" i="15"/>
  <c r="AK2172" i="15"/>
  <c r="Z2009" i="15"/>
  <c r="AX2009" i="15"/>
  <c r="AK1960" i="15"/>
  <c r="AX1727" i="15"/>
  <c r="AX1725" i="15" s="1"/>
  <c r="AX1721" i="15" s="1"/>
  <c r="AY1721" i="15" s="1"/>
  <c r="P186" i="9" s="1"/>
  <c r="Z1727" i="15"/>
  <c r="Z1725" i="15" s="1"/>
  <c r="Z1721" i="15" s="1"/>
  <c r="AA1721" i="15" s="1"/>
  <c r="N186" i="9" s="1"/>
  <c r="O1475" i="15"/>
  <c r="AK1198" i="15"/>
  <c r="Z1198" i="15"/>
  <c r="AX1198" i="15"/>
  <c r="O1924" i="15"/>
  <c r="AX1344" i="15"/>
  <c r="AK1344" i="15"/>
  <c r="Z1344" i="15"/>
  <c r="AK1389" i="15"/>
  <c r="O1311" i="15"/>
  <c r="AK1197" i="15"/>
  <c r="AX1312" i="15"/>
  <c r="AX1094" i="15"/>
  <c r="AK1094" i="15"/>
  <c r="Z778" i="15"/>
  <c r="AX778" i="15"/>
  <c r="AK778" i="15"/>
  <c r="Z1481" i="15"/>
  <c r="Z1197" i="15"/>
  <c r="Z831" i="15"/>
  <c r="AX831" i="15"/>
  <c r="O830" i="15"/>
  <c r="AX1480" i="15"/>
  <c r="AK642" i="15"/>
  <c r="Z642" i="15"/>
  <c r="AX642" i="15"/>
  <c r="AX1349" i="15"/>
  <c r="Z1062" i="15"/>
  <c r="O863" i="15"/>
  <c r="AX1389" i="15"/>
  <c r="AK1060" i="15"/>
  <c r="AX834" i="15"/>
  <c r="AK834" i="15"/>
  <c r="AX1477" i="15"/>
  <c r="AX977" i="15"/>
  <c r="O974" i="15"/>
  <c r="AK977" i="15"/>
  <c r="AX818" i="15"/>
  <c r="O817" i="15"/>
  <c r="AX773" i="15"/>
  <c r="AK852" i="15"/>
  <c r="Z755" i="15"/>
  <c r="AX607" i="15"/>
  <c r="AK607" i="15"/>
  <c r="Z607" i="15"/>
  <c r="AX542" i="15"/>
  <c r="Z542" i="15"/>
  <c r="AX837" i="15"/>
  <c r="AK620" i="15"/>
  <c r="Z977" i="15"/>
  <c r="Z775" i="15"/>
  <c r="AK622" i="15"/>
  <c r="Z697" i="15"/>
  <c r="AK540" i="15"/>
  <c r="Z540" i="15"/>
  <c r="AX540" i="15"/>
  <c r="Z415" i="15"/>
  <c r="Z413" i="15" s="1"/>
  <c r="Z409" i="15" s="1"/>
  <c r="AA409" i="15" s="1"/>
  <c r="N49" i="9" s="1"/>
  <c r="AX415" i="15"/>
  <c r="Z149" i="15"/>
  <c r="AX149" i="15"/>
  <c r="AK612" i="15"/>
  <c r="AX459" i="15"/>
  <c r="Z771" i="15"/>
  <c r="AK559" i="15"/>
  <c r="AK616" i="15"/>
  <c r="AK232" i="15"/>
  <c r="Z152" i="15"/>
  <c r="Z483" i="15"/>
  <c r="AX458" i="15"/>
  <c r="AX231" i="15"/>
  <c r="Z485" i="15"/>
  <c r="Z250" i="15"/>
  <c r="Z165" i="15"/>
  <c r="Z239" i="15"/>
  <c r="AK179" i="15"/>
  <c r="O504" i="15"/>
  <c r="AX246" i="15"/>
  <c r="AX201" i="15"/>
  <c r="Z136" i="15"/>
  <c r="AX478" i="15"/>
  <c r="AX227" i="15"/>
  <c r="AK150" i="15"/>
  <c r="AX584" i="15"/>
  <c r="Z246" i="15"/>
  <c r="AK173" i="15"/>
  <c r="AX33" i="15"/>
  <c r="AX3497" i="15"/>
  <c r="O3496" i="15"/>
  <c r="Z3497" i="15"/>
  <c r="O3412" i="15"/>
  <c r="Z3413" i="15"/>
  <c r="AK3414" i="15"/>
  <c r="AX3414" i="15"/>
  <c r="AX3412" i="15" s="1"/>
  <c r="AX3408" i="15" s="1"/>
  <c r="AY3408" i="15" s="1"/>
  <c r="P334" i="9" s="1"/>
  <c r="AK3359" i="15"/>
  <c r="Z3359" i="15"/>
  <c r="Z3674" i="15"/>
  <c r="AX3674" i="15"/>
  <c r="AK3674" i="15"/>
  <c r="Z3305" i="15"/>
  <c r="AX3305" i="15"/>
  <c r="AK3305" i="15"/>
  <c r="AK3302" i="15" s="1"/>
  <c r="AK3298" i="15" s="1"/>
  <c r="AL3298" i="15" s="1"/>
  <c r="O325" i="9" s="1"/>
  <c r="AK3651" i="15"/>
  <c r="Z3651" i="15"/>
  <c r="AK3413" i="15"/>
  <c r="AK3133" i="15"/>
  <c r="AX3133" i="15"/>
  <c r="AX3049" i="15"/>
  <c r="AK3049" i="15"/>
  <c r="Z3049" i="15"/>
  <c r="AX2971" i="15"/>
  <c r="AK2971" i="15"/>
  <c r="Z2971" i="15"/>
  <c r="Z3068" i="15"/>
  <c r="AK3150" i="15"/>
  <c r="AK2966" i="15"/>
  <c r="O2965" i="15"/>
  <c r="Z2966" i="15"/>
  <c r="AX3068" i="15"/>
  <c r="Z3002" i="15"/>
  <c r="AX2513" i="15"/>
  <c r="Z2513" i="15"/>
  <c r="AK2513" i="15"/>
  <c r="Z2422" i="15"/>
  <c r="AX2422" i="15"/>
  <c r="Z2519" i="15"/>
  <c r="AX2400" i="15"/>
  <c r="Z2400" i="15"/>
  <c r="AX2401" i="15"/>
  <c r="Z2401" i="15"/>
  <c r="AK2575" i="15"/>
  <c r="AX2286" i="15"/>
  <c r="O2084" i="15"/>
  <c r="Z2085" i="15"/>
  <c r="AX2085" i="15"/>
  <c r="AX2179" i="15"/>
  <c r="O1955" i="15"/>
  <c r="AX1956" i="15"/>
  <c r="Z2175" i="15"/>
  <c r="Z2170" i="15"/>
  <c r="Z2006" i="15"/>
  <c r="AX2006" i="15"/>
  <c r="O2005" i="15"/>
  <c r="AK1956" i="15"/>
  <c r="AK1534" i="15"/>
  <c r="Z1341" i="15"/>
  <c r="O1340" i="15"/>
  <c r="AK1093" i="15"/>
  <c r="AX1093" i="15"/>
  <c r="Z1093" i="15"/>
  <c r="Z1091" i="15"/>
  <c r="AX1091" i="15"/>
  <c r="AK1091" i="15"/>
  <c r="Z770" i="15"/>
  <c r="AX770" i="15"/>
  <c r="AK770" i="15"/>
  <c r="AX1318" i="15"/>
  <c r="AK790" i="15"/>
  <c r="O789" i="15"/>
  <c r="AX1152" i="15"/>
  <c r="Z1152" i="15"/>
  <c r="AK1152" i="15"/>
  <c r="Z1100" i="15"/>
  <c r="Z769" i="15"/>
  <c r="AX615" i="15"/>
  <c r="AK615" i="15"/>
  <c r="Z615" i="15"/>
  <c r="AK935" i="15"/>
  <c r="Z701" i="15"/>
  <c r="Z620" i="15"/>
  <c r="O848" i="15"/>
  <c r="Z675" i="15"/>
  <c r="Z245" i="15"/>
  <c r="AX245" i="15"/>
  <c r="O130" i="15"/>
  <c r="Z131" i="15"/>
  <c r="AX131" i="15"/>
  <c r="Z610" i="15"/>
  <c r="AK456" i="15"/>
  <c r="AK452" i="15" s="1"/>
  <c r="AL452" i="15" s="1"/>
  <c r="O54" i="9" s="1"/>
  <c r="AX755" i="15"/>
  <c r="AX583" i="15"/>
  <c r="AX933" i="15"/>
  <c r="AX242" i="15"/>
  <c r="AK177" i="15"/>
  <c r="AX244" i="15"/>
  <c r="AK236" i="15"/>
  <c r="AX171" i="15"/>
  <c r="AK136" i="15"/>
  <c r="Z397" i="15"/>
  <c r="Z393" i="15" s="1"/>
  <c r="AA393" i="15" s="1"/>
  <c r="N47" i="9" s="1"/>
  <c r="Z244" i="15"/>
  <c r="Z199" i="15"/>
  <c r="AK579" i="15"/>
  <c r="AX240" i="15"/>
  <c r="AX163" i="15"/>
  <c r="Z3618" i="15"/>
  <c r="AK3497" i="15"/>
  <c r="Z3673" i="15"/>
  <c r="AX3673" i="15"/>
  <c r="AK3650" i="15"/>
  <c r="O3649" i="15"/>
  <c r="Z3181" i="15"/>
  <c r="AX3181" i="15"/>
  <c r="AK3181" i="15"/>
  <c r="AX3359" i="15"/>
  <c r="AX3044" i="15"/>
  <c r="AK3044" i="15"/>
  <c r="O3302" i="15"/>
  <c r="O3179" i="15"/>
  <c r="AX3043" i="15"/>
  <c r="O3042" i="15"/>
  <c r="AX3058" i="15"/>
  <c r="Z2871" i="15"/>
  <c r="O2870" i="15"/>
  <c r="AK2871" i="15"/>
  <c r="AK2870" i="15" s="1"/>
  <c r="AK2866" i="15" s="1"/>
  <c r="AL2866" i="15" s="1"/>
  <c r="O289" i="9" s="1"/>
  <c r="AK3043" i="15"/>
  <c r="AX2776" i="15"/>
  <c r="AK2776" i="15"/>
  <c r="AK2773" i="15" s="1"/>
  <c r="AK2769" i="15" s="1"/>
  <c r="AL2769" i="15" s="1"/>
  <c r="O278" i="9" s="1"/>
  <c r="Z2776" i="15"/>
  <c r="Z2986" i="15"/>
  <c r="AK2656" i="15"/>
  <c r="O2655" i="15"/>
  <c r="O2640" i="15"/>
  <c r="Z2578" i="15"/>
  <c r="AX2578" i="15"/>
  <c r="AK2578" i="15"/>
  <c r="O2553" i="15"/>
  <c r="AK2755" i="15"/>
  <c r="AX2714" i="15"/>
  <c r="Z2645" i="15"/>
  <c r="AX2559" i="15"/>
  <c r="Z2382" i="15"/>
  <c r="Z2378" i="15" s="1"/>
  <c r="AA2378" i="15" s="1"/>
  <c r="N251" i="9" s="1"/>
  <c r="AX2519" i="15"/>
  <c r="AX2184" i="15"/>
  <c r="Z2184" i="15"/>
  <c r="AX2408" i="15"/>
  <c r="Z2408" i="15"/>
  <c r="AX2409" i="15"/>
  <c r="Z2409" i="15"/>
  <c r="AX2573" i="15"/>
  <c r="AX2476" i="15"/>
  <c r="AK2285" i="15"/>
  <c r="Z2285" i="15"/>
  <c r="AX2285" i="15"/>
  <c r="Z2476" i="15"/>
  <c r="AX2572" i="15"/>
  <c r="AX2424" i="15"/>
  <c r="AK2284" i="15"/>
  <c r="Z2181" i="15"/>
  <c r="Z2093" i="15"/>
  <c r="AX2093" i="15"/>
  <c r="AX2011" i="15"/>
  <c r="AK2208" i="15"/>
  <c r="AK2175" i="15"/>
  <c r="AK2034" i="15"/>
  <c r="Z2286" i="15"/>
  <c r="AX1853" i="15"/>
  <c r="Z1853" i="15"/>
  <c r="Z1388" i="15"/>
  <c r="AX1388" i="15"/>
  <c r="AK1388" i="15"/>
  <c r="Z1407" i="15"/>
  <c r="O1405" i="15"/>
  <c r="AK1435" i="15"/>
  <c r="AK1433" i="15" s="1"/>
  <c r="AK1429" i="15" s="1"/>
  <c r="AL1429" i="15" s="1"/>
  <c r="O143" i="9" s="1"/>
  <c r="Z1435" i="15"/>
  <c r="AX1435" i="15"/>
  <c r="AK1350" i="15"/>
  <c r="Z1350" i="15"/>
  <c r="AX1350" i="15"/>
  <c r="AX1763" i="15"/>
  <c r="AX1760" i="15" s="1"/>
  <c r="AX1756" i="15" s="1"/>
  <c r="AY1756" i="15" s="1"/>
  <c r="P191" i="9" s="1"/>
  <c r="AK1383" i="15"/>
  <c r="O1382" i="15"/>
  <c r="AK1853" i="15"/>
  <c r="AK1851" i="15" s="1"/>
  <c r="AK1847" i="15" s="1"/>
  <c r="AL1847" i="15" s="1"/>
  <c r="AX1383" i="15"/>
  <c r="AX1489" i="15"/>
  <c r="AX1097" i="15"/>
  <c r="AK1097" i="15"/>
  <c r="Z1097" i="15"/>
  <c r="Z1489" i="15"/>
  <c r="Z752" i="15"/>
  <c r="AX752" i="15"/>
  <c r="AK752" i="15"/>
  <c r="AX1347" i="15"/>
  <c r="AK932" i="15"/>
  <c r="Z932" i="15"/>
  <c r="AX932" i="15"/>
  <c r="AK867" i="15"/>
  <c r="Z867" i="15"/>
  <c r="AX867" i="15"/>
  <c r="Z1316" i="15"/>
  <c r="Z1480" i="15"/>
  <c r="AK1349" i="15"/>
  <c r="O1150" i="15"/>
  <c r="AX756" i="15"/>
  <c r="AK756" i="15"/>
  <c r="Z756" i="15"/>
  <c r="Z1201" i="15"/>
  <c r="AK1098" i="15"/>
  <c r="AX1002" i="15"/>
  <c r="AX807" i="15"/>
  <c r="AK603" i="15"/>
  <c r="Z603" i="15"/>
  <c r="AX603" i="15"/>
  <c r="Z609" i="15"/>
  <c r="AX609" i="15"/>
  <c r="AK609" i="15"/>
  <c r="AK623" i="15"/>
  <c r="Z623" i="15"/>
  <c r="AX697" i="15"/>
  <c r="AX608" i="15"/>
  <c r="AX937" i="15"/>
  <c r="AX626" i="15"/>
  <c r="Z834" i="15"/>
  <c r="Z654" i="15"/>
  <c r="Z237" i="15"/>
  <c r="AX237" i="15"/>
  <c r="AK709" i="15"/>
  <c r="AX506" i="15"/>
  <c r="Z709" i="15"/>
  <c r="AX605" i="15"/>
  <c r="AK605" i="15"/>
  <c r="Z605" i="15"/>
  <c r="Z198" i="15"/>
  <c r="Z240" i="15"/>
  <c r="Z80" i="15"/>
  <c r="AK80" i="15"/>
  <c r="AK416" i="15"/>
  <c r="AK413" i="15" s="1"/>
  <c r="AK409" i="15" s="1"/>
  <c r="AL409" i="15" s="1"/>
  <c r="O49" i="9" s="1"/>
  <c r="Z242" i="15"/>
  <c r="AK479" i="15"/>
  <c r="Z231" i="15"/>
  <c r="AX169" i="15"/>
  <c r="Z134" i="15"/>
  <c r="O77" i="15"/>
  <c r="Z78" i="15"/>
  <c r="AX78" i="15"/>
  <c r="AX481" i="15"/>
  <c r="O397" i="15"/>
  <c r="AX251" i="15"/>
  <c r="AX198" i="15"/>
  <c r="AK131" i="15"/>
  <c r="AX576" i="15"/>
  <c r="Z238" i="15"/>
  <c r="AK152" i="15"/>
  <c r="AK3631" i="15"/>
  <c r="Z3631" i="15"/>
  <c r="AX3651" i="15"/>
  <c r="AX3632" i="15"/>
  <c r="AX3284" i="15"/>
  <c r="AK3284" i="15"/>
  <c r="Z3284" i="15"/>
  <c r="AK3672" i="15"/>
  <c r="Z3672" i="15"/>
  <c r="O3357" i="15"/>
  <c r="AK3097" i="15"/>
  <c r="AK3045" i="15"/>
  <c r="AX3065" i="15"/>
  <c r="AK3065" i="15"/>
  <c r="Z3065" i="15"/>
  <c r="AX3262" i="15"/>
  <c r="AX3158" i="15"/>
  <c r="AK3055" i="15"/>
  <c r="Z3055" i="15"/>
  <c r="AK3158" i="15"/>
  <c r="AK3013" i="15"/>
  <c r="AX3013" i="15"/>
  <c r="AX3011" i="15" s="1"/>
  <c r="AX3007" i="15" s="1"/>
  <c r="AY3007" i="15" s="1"/>
  <c r="P302" i="9" s="1"/>
  <c r="AK3281" i="15"/>
  <c r="AX2930" i="15"/>
  <c r="AK2930" i="15"/>
  <c r="Z2930" i="15"/>
  <c r="Z3134" i="15"/>
  <c r="AX3097" i="15"/>
  <c r="O2696" i="15"/>
  <c r="AX2698" i="15"/>
  <c r="Z2575" i="15"/>
  <c r="AX2599" i="15"/>
  <c r="Z2599" i="15"/>
  <c r="Z2500" i="15"/>
  <c r="AX2500" i="15"/>
  <c r="O2497" i="15"/>
  <c r="Z2643" i="15"/>
  <c r="AX2555" i="15"/>
  <c r="AX2176" i="15"/>
  <c r="Z2176" i="15"/>
  <c r="AX2406" i="15"/>
  <c r="Z2564" i="15"/>
  <c r="Z2357" i="15"/>
  <c r="AX2357" i="15"/>
  <c r="AX2283" i="15"/>
  <c r="Z2145" i="15"/>
  <c r="AX2145" i="15"/>
  <c r="AX2565" i="15"/>
  <c r="AK2325" i="15"/>
  <c r="AX2190" i="15"/>
  <c r="AK2190" i="15"/>
  <c r="AK2409" i="15"/>
  <c r="AX2355" i="15"/>
  <c r="AK2355" i="15"/>
  <c r="O2139" i="15"/>
  <c r="AX2140" i="15"/>
  <c r="Z2233" i="15"/>
  <c r="AX2178" i="15"/>
  <c r="AK1982" i="15"/>
  <c r="AK2187" i="15"/>
  <c r="Z2173" i="15"/>
  <c r="Z2011" i="15"/>
  <c r="O1851" i="15"/>
  <c r="Z1852" i="15"/>
  <c r="Z1945" i="15"/>
  <c r="Z1348" i="15"/>
  <c r="AX1348" i="15"/>
  <c r="AK1348" i="15"/>
  <c r="AK1342" i="15"/>
  <c r="Z1342" i="15"/>
  <c r="AX1342" i="15"/>
  <c r="Z1477" i="15"/>
  <c r="AK1763" i="15"/>
  <c r="Z1347" i="15"/>
  <c r="AX1087" i="15"/>
  <c r="AK1087" i="15"/>
  <c r="Z1087" i="15"/>
  <c r="Z930" i="15"/>
  <c r="AX930" i="15"/>
  <c r="AK930" i="15"/>
  <c r="Z927" i="15"/>
  <c r="O926" i="15"/>
  <c r="Z1537" i="15"/>
  <c r="AK1318" i="15"/>
  <c r="AX1005" i="15"/>
  <c r="AX739" i="15"/>
  <c r="AK739" i="15"/>
  <c r="Z739" i="15"/>
  <c r="Z1411" i="15"/>
  <c r="AX1096" i="15"/>
  <c r="AK1001" i="15"/>
  <c r="AX850" i="15"/>
  <c r="AK753" i="15"/>
  <c r="AK611" i="15"/>
  <c r="Z611" i="15"/>
  <c r="AX611" i="15"/>
  <c r="Z617" i="15"/>
  <c r="AX617" i="15"/>
  <c r="AK617" i="15"/>
  <c r="AX241" i="15"/>
  <c r="Z241" i="15"/>
  <c r="Z740" i="15"/>
  <c r="AK604" i="15"/>
  <c r="O476" i="15"/>
  <c r="AX675" i="15"/>
  <c r="AK606" i="15"/>
  <c r="Z935" i="15"/>
  <c r="Z807" i="15"/>
  <c r="AK624" i="15"/>
  <c r="AK779" i="15"/>
  <c r="Z229" i="15"/>
  <c r="AX229" i="15"/>
  <c r="AX575" i="15"/>
  <c r="Z868" i="15"/>
  <c r="AX602" i="15"/>
  <c r="AK514" i="15"/>
  <c r="AX399" i="15"/>
  <c r="AX397" i="15" s="1"/>
  <c r="AX393" i="15" s="1"/>
  <c r="AY393" i="15" s="1"/>
  <c r="P47" i="9" s="1"/>
  <c r="Z226" i="15"/>
  <c r="AX559" i="15"/>
  <c r="Z251" i="15"/>
  <c r="Z178" i="15"/>
  <c r="AK33" i="15"/>
  <c r="Z459" i="15"/>
  <c r="AK237" i="15"/>
  <c r="AX177" i="15"/>
  <c r="Z581" i="15"/>
  <c r="AK250" i="15"/>
  <c r="AX167" i="15"/>
  <c r="O413" i="15"/>
  <c r="AX236" i="15"/>
  <c r="AK134" i="15"/>
  <c r="Z458" i="15"/>
  <c r="AK228" i="15"/>
  <c r="Z167" i="15"/>
  <c r="AK82" i="15"/>
  <c r="AX82" i="15"/>
  <c r="Z82" i="15"/>
  <c r="AX80" i="15"/>
  <c r="AX178" i="15"/>
  <c r="Z506" i="15"/>
  <c r="Z150" i="15"/>
  <c r="AK3623" i="15"/>
  <c r="Z3623" i="15"/>
  <c r="Z3633" i="15"/>
  <c r="AX3633" i="15"/>
  <c r="AK3633" i="15"/>
  <c r="Z3502" i="15"/>
  <c r="AX3502" i="15"/>
  <c r="AK3502" i="15"/>
  <c r="AK3635" i="15"/>
  <c r="AX3635" i="15"/>
  <c r="Z3471" i="15"/>
  <c r="AX3471" i="15"/>
  <c r="AX3618" i="15"/>
  <c r="AK3387" i="15"/>
  <c r="AX3387" i="15"/>
  <c r="AK3636" i="15"/>
  <c r="AK3415" i="15"/>
  <c r="Z3415" i="15"/>
  <c r="AX3669" i="15"/>
  <c r="Z3669" i="15"/>
  <c r="O3278" i="15"/>
  <c r="O3385" i="15"/>
  <c r="Z3157" i="15"/>
  <c r="AX3157" i="15"/>
  <c r="AK3157" i="15"/>
  <c r="AX3624" i="15"/>
  <c r="AK3261" i="15"/>
  <c r="Z3261" i="15"/>
  <c r="O3260" i="15"/>
  <c r="Z3044" i="15"/>
  <c r="AX3067" i="15"/>
  <c r="AK3067" i="15"/>
  <c r="AX3060" i="15"/>
  <c r="AK3060" i="15"/>
  <c r="AK3062" i="15"/>
  <c r="AX3152" i="15"/>
  <c r="AX3150" i="15"/>
  <c r="AX3134" i="15"/>
  <c r="AK2997" i="15"/>
  <c r="O2996" i="15"/>
  <c r="AX2997" i="15"/>
  <c r="AX2928" i="15"/>
  <c r="AK2928" i="15"/>
  <c r="Z2924" i="15"/>
  <c r="AK2924" i="15"/>
  <c r="O2922" i="15"/>
  <c r="AX2871" i="15"/>
  <c r="AK2758" i="15"/>
  <c r="Z2758" i="15"/>
  <c r="AX2758" i="15"/>
  <c r="AK2699" i="15"/>
  <c r="AK2696" i="15" s="1"/>
  <c r="AK2692" i="15" s="1"/>
  <c r="AL2692" i="15" s="1"/>
  <c r="O271" i="9" s="1"/>
  <c r="Z2646" i="15"/>
  <c r="AX2646" i="15"/>
  <c r="AK2602" i="15"/>
  <c r="Z2574" i="15"/>
  <c r="AX2574" i="15"/>
  <c r="AK2574" i="15"/>
  <c r="Z2475" i="15"/>
  <c r="AX2475" i="15"/>
  <c r="AK2577" i="15"/>
  <c r="AX2517" i="15"/>
  <c r="AK2517" i="15"/>
  <c r="Z2517" i="15"/>
  <c r="AX2512" i="15"/>
  <c r="Z2512" i="15"/>
  <c r="AX2442" i="15"/>
  <c r="Z2442" i="15"/>
  <c r="AX2402" i="15"/>
  <c r="AX2561" i="15"/>
  <c r="AK2421" i="15"/>
  <c r="AX2531" i="15"/>
  <c r="Z2406" i="15"/>
  <c r="Z2556" i="15"/>
  <c r="Z2355" i="15"/>
  <c r="Z2140" i="15"/>
  <c r="AX2560" i="15"/>
  <c r="AK2555" i="15"/>
  <c r="Z2183" i="15"/>
  <c r="AX2183" i="15"/>
  <c r="AX2328" i="15"/>
  <c r="AK2085" i="15"/>
  <c r="AK1963" i="15"/>
  <c r="Z1963" i="15"/>
  <c r="AK2176" i="15"/>
  <c r="AX2182" i="15"/>
  <c r="Z1978" i="15"/>
  <c r="AK2327" i="15"/>
  <c r="AX2204" i="15"/>
  <c r="AX2092" i="15"/>
  <c r="AK2191" i="15"/>
  <c r="AK2114" i="15"/>
  <c r="AX1944" i="15"/>
  <c r="Z1944" i="15"/>
  <c r="Z1623" i="15"/>
  <c r="AX1623" i="15"/>
  <c r="Z1315" i="15"/>
  <c r="AX1315" i="15"/>
  <c r="AK1315" i="15"/>
  <c r="Z1960" i="15"/>
  <c r="AK1491" i="15"/>
  <c r="AX1491" i="15"/>
  <c r="AK1385" i="15"/>
  <c r="AX1537" i="15"/>
  <c r="O1760" i="15"/>
  <c r="Z1391" i="15"/>
  <c r="O1085" i="15"/>
  <c r="AX1086" i="15"/>
  <c r="AX1128" i="15"/>
  <c r="AX1062" i="15"/>
  <c r="Z674" i="15"/>
  <c r="AX674" i="15"/>
  <c r="AK674" i="15"/>
  <c r="AX1316" i="15"/>
  <c r="O553" i="15"/>
  <c r="AK1090" i="15"/>
  <c r="AK772" i="15"/>
  <c r="Z772" i="15"/>
  <c r="AX772" i="15"/>
  <c r="AX927" i="15"/>
  <c r="AX1436" i="15"/>
  <c r="AX1295" i="15"/>
  <c r="AX1294" i="15" s="1"/>
  <c r="AX1290" i="15" s="1"/>
  <c r="AY1290" i="15" s="1"/>
  <c r="P127" i="9" s="1"/>
  <c r="AX1407" i="15"/>
  <c r="O1164" i="15"/>
  <c r="AX1095" i="15"/>
  <c r="AK1095" i="15"/>
  <c r="Z1095" i="15"/>
  <c r="Z937" i="15"/>
  <c r="AX870" i="15"/>
  <c r="Z870" i="15"/>
  <c r="Z837" i="15"/>
  <c r="AX701" i="15"/>
  <c r="AK619" i="15"/>
  <c r="Z619" i="15"/>
  <c r="AX619" i="15"/>
  <c r="Z625" i="15"/>
  <c r="AX625" i="15"/>
  <c r="AK625" i="15"/>
  <c r="AX233" i="15"/>
  <c r="Z233" i="15"/>
  <c r="Z933" i="15"/>
  <c r="Z583" i="15"/>
  <c r="Z604" i="15"/>
  <c r="AX779" i="15"/>
  <c r="Z622" i="15"/>
  <c r="AX771" i="15"/>
  <c r="Z487" i="15"/>
  <c r="AX487" i="15"/>
  <c r="Z373" i="15"/>
  <c r="Z371" i="15" s="1"/>
  <c r="Z367" i="15" s="1"/>
  <c r="AA367" i="15" s="1"/>
  <c r="N45" i="9" s="1"/>
  <c r="AX373" i="15"/>
  <c r="AX371" i="15" s="1"/>
  <c r="AX367" i="15" s="1"/>
  <c r="AY367" i="15" s="1"/>
  <c r="P45" i="9" s="1"/>
  <c r="Z200" i="15"/>
  <c r="AX200" i="15"/>
  <c r="AX1030" i="15"/>
  <c r="Z577" i="15"/>
  <c r="AX616" i="15"/>
  <c r="Z833" i="15"/>
  <c r="AK483" i="15"/>
  <c r="AK248" i="15"/>
  <c r="AK175" i="15"/>
  <c r="O600" i="15"/>
  <c r="AX234" i="15"/>
  <c r="Z175" i="15"/>
  <c r="AX247" i="15"/>
  <c r="AK165" i="15"/>
  <c r="Z234" i="15"/>
  <c r="Z132" i="15"/>
  <c r="AK373" i="15"/>
  <c r="AK371" i="15" s="1"/>
  <c r="AK367" i="15" s="1"/>
  <c r="AL367" i="15" s="1"/>
  <c r="O45" i="9" s="1"/>
  <c r="AK171" i="15"/>
  <c r="Z79" i="15"/>
  <c r="AX243" i="15"/>
  <c r="Z230" i="15"/>
  <c r="Z3625" i="15"/>
  <c r="AX3625" i="15"/>
  <c r="AK3625" i="15"/>
  <c r="Z3459" i="15"/>
  <c r="AX3459" i="15"/>
  <c r="AK3459" i="15"/>
  <c r="AK3627" i="15"/>
  <c r="AX3627" i="15"/>
  <c r="Z3628" i="15"/>
  <c r="Z3634" i="15"/>
  <c r="AX3677" i="15"/>
  <c r="Z3677" i="15"/>
  <c r="Z3263" i="15"/>
  <c r="AX3263" i="15"/>
  <c r="AK3263" i="15"/>
  <c r="Z3149" i="15"/>
  <c r="AX3149" i="15"/>
  <c r="AK3149" i="15"/>
  <c r="AK3223" i="15"/>
  <c r="AK3221" i="15" s="1"/>
  <c r="AK3217" i="15" s="1"/>
  <c r="AL3217" i="15" s="1"/>
  <c r="O318" i="9" s="1"/>
  <c r="AX3223" i="15"/>
  <c r="AX3221" i="15" s="1"/>
  <c r="AX3217" i="15" s="1"/>
  <c r="AY3217" i="15" s="1"/>
  <c r="P318" i="9" s="1"/>
  <c r="Z3099" i="15"/>
  <c r="AK3099" i="15"/>
  <c r="AX3099" i="15"/>
  <c r="AK3058" i="15"/>
  <c r="Z2847" i="15"/>
  <c r="AX2847" i="15"/>
  <c r="AK2847" i="15"/>
  <c r="Z2755" i="15"/>
  <c r="AX2755" i="15"/>
  <c r="AX2850" i="15"/>
  <c r="Z2850" i="15"/>
  <c r="Z2698" i="15"/>
  <c r="Z2474" i="15"/>
  <c r="AX2474" i="15"/>
  <c r="AX2580" i="15"/>
  <c r="AK2580" i="15"/>
  <c r="O2509" i="15"/>
  <c r="AK2511" i="15"/>
  <c r="AX2577" i="15"/>
  <c r="O2396" i="15"/>
  <c r="Z2397" i="15"/>
  <c r="AX2397" i="15"/>
  <c r="Z2354" i="15"/>
  <c r="AK2401" i="15"/>
  <c r="AK1959" i="15"/>
  <c r="Z1959" i="15"/>
  <c r="Z2174" i="15"/>
  <c r="Z2038" i="15"/>
  <c r="AX2089" i="15"/>
  <c r="Z2089" i="15"/>
  <c r="Z2122" i="15"/>
  <c r="AX2034" i="15"/>
  <c r="Z2186" i="15"/>
  <c r="AX1803" i="15"/>
  <c r="AX1802" i="15" s="1"/>
  <c r="AX1798" i="15" s="1"/>
  <c r="AY1798" i="15" s="1"/>
  <c r="O1802" i="15"/>
  <c r="Z1803" i="15"/>
  <c r="Z1802" i="15" s="1"/>
  <c r="Z1798" i="15" s="1"/>
  <c r="AA1798" i="15" s="1"/>
  <c r="Z1595" i="15"/>
  <c r="AX1595" i="15"/>
  <c r="AK1595" i="15"/>
  <c r="O1533" i="15"/>
  <c r="Z1534" i="15"/>
  <c r="AK1317" i="15"/>
  <c r="Z1317" i="15"/>
  <c r="AX1317" i="15"/>
  <c r="O2032" i="15"/>
  <c r="AX1341" i="15"/>
  <c r="AK1341" i="15"/>
  <c r="Z873" i="15"/>
  <c r="AK873" i="15"/>
  <c r="AK832" i="15"/>
  <c r="Z832" i="15"/>
  <c r="AX832" i="15"/>
  <c r="AX1098" i="15"/>
  <c r="AX869" i="15"/>
  <c r="AK869" i="15"/>
  <c r="AX835" i="15"/>
  <c r="Z835" i="15"/>
  <c r="AX627" i="15"/>
  <c r="AK627" i="15"/>
  <c r="AX484" i="15"/>
  <c r="Z484" i="15"/>
  <c r="AX168" i="15"/>
  <c r="Z168" i="15"/>
  <c r="AX582" i="15"/>
  <c r="Z582" i="15"/>
  <c r="AX753" i="15"/>
  <c r="Z480" i="15"/>
  <c r="AX480" i="15"/>
  <c r="Z180" i="15"/>
  <c r="AX180" i="15"/>
  <c r="Z1002" i="15"/>
  <c r="Z626" i="15"/>
  <c r="AX199" i="15"/>
  <c r="Z478" i="15"/>
  <c r="Z243" i="15"/>
  <c r="AX32" i="15"/>
  <c r="AK32" i="15"/>
  <c r="AX555" i="15"/>
  <c r="AK233" i="15"/>
  <c r="AK169" i="15"/>
  <c r="Z481" i="15"/>
  <c r="O3574" i="15"/>
  <c r="Z3617" i="15"/>
  <c r="AX3617" i="15"/>
  <c r="AK3617" i="15"/>
  <c r="O3616" i="15"/>
  <c r="AX3432" i="15"/>
  <c r="AK3432" i="15"/>
  <c r="Z3432" i="15"/>
  <c r="AK3619" i="15"/>
  <c r="AX3619" i="15"/>
  <c r="Z3619" i="15"/>
  <c r="AX3631" i="15"/>
  <c r="AK3388" i="15"/>
  <c r="Z3388" i="15"/>
  <c r="AK3668" i="15"/>
  <c r="O3667" i="15"/>
  <c r="AX3668" i="15"/>
  <c r="O3429" i="15"/>
  <c r="AX3098" i="15"/>
  <c r="Z3098" i="15"/>
  <c r="AK3050" i="15"/>
  <c r="Z3050" i="15"/>
  <c r="Z3133" i="15"/>
  <c r="AX3050" i="15"/>
  <c r="AX3064" i="15"/>
  <c r="AK2998" i="15"/>
  <c r="Z2998" i="15"/>
  <c r="AK3064" i="15"/>
  <c r="AX3055" i="15"/>
  <c r="O2842" i="15"/>
  <c r="AX2719" i="15"/>
  <c r="Z2719" i="15"/>
  <c r="AX3052" i="15"/>
  <c r="AX2953" i="15"/>
  <c r="Z2953" i="15"/>
  <c r="AX2822" i="15"/>
  <c r="O2820" i="15"/>
  <c r="AK2822" i="15"/>
  <c r="Z2822" i="15"/>
  <c r="AK2714" i="15"/>
  <c r="Z2714" i="15"/>
  <c r="O2670" i="15"/>
  <c r="AX2700" i="15"/>
  <c r="Z2700" i="15"/>
  <c r="O2628" i="15"/>
  <c r="AX2699" i="15"/>
  <c r="AK2629" i="15"/>
  <c r="AK2628" i="15" s="1"/>
  <c r="AK2624" i="15" s="1"/>
  <c r="AL2624" i="15" s="1"/>
  <c r="O266" i="9" s="1"/>
  <c r="O2590" i="15"/>
  <c r="Z2570" i="15"/>
  <c r="AX2570" i="15"/>
  <c r="AK2570" i="15"/>
  <c r="Z2595" i="15"/>
  <c r="AX2595" i="15"/>
  <c r="AX2564" i="15"/>
  <c r="AK2354" i="15"/>
  <c r="AK2595" i="15"/>
  <c r="Z2405" i="15"/>
  <c r="AX2405" i="15"/>
  <c r="Z2511" i="15"/>
  <c r="Z2330" i="15"/>
  <c r="AX2330" i="15"/>
  <c r="AX2515" i="15"/>
  <c r="AX2325" i="15"/>
  <c r="AK2188" i="15"/>
  <c r="Z2188" i="15"/>
  <c r="AX2188" i="15"/>
  <c r="Z2515" i="15"/>
  <c r="Z2473" i="15"/>
  <c r="Z2325" i="15"/>
  <c r="AX2173" i="15"/>
  <c r="Z2204" i="15"/>
  <c r="Z2114" i="15"/>
  <c r="AK2038" i="15"/>
  <c r="Z1956" i="15"/>
  <c r="AX2171" i="15"/>
  <c r="Z2328" i="15"/>
  <c r="Z2178" i="15"/>
  <c r="Z2187" i="15"/>
  <c r="AX2118" i="15"/>
  <c r="AX2186" i="15"/>
  <c r="AK2118" i="15"/>
  <c r="AK1926" i="15"/>
  <c r="AK1924" i="15" s="1"/>
  <c r="AK1920" i="15" s="1"/>
  <c r="AL1920" i="15" s="1"/>
  <c r="O216" i="9" s="1"/>
  <c r="AX1926" i="15"/>
  <c r="AK2088" i="15"/>
  <c r="O1976" i="15"/>
  <c r="AK2326" i="15"/>
  <c r="AX2174" i="15"/>
  <c r="AK2092" i="15"/>
  <c r="AX1852" i="15"/>
  <c r="AK1707" i="15"/>
  <c r="AK1705" i="15" s="1"/>
  <c r="AK1701" i="15" s="1"/>
  <c r="AL1701" i="15" s="1"/>
  <c r="O183" i="9" s="1"/>
  <c r="Z1213" i="15"/>
  <c r="Z1211" i="15" s="1"/>
  <c r="Z1207" i="15" s="1"/>
  <c r="AA1207" i="15" s="1"/>
  <c r="N118" i="9" s="1"/>
  <c r="AX1213" i="15"/>
  <c r="AX1211" i="15" s="1"/>
  <c r="AX1207" i="15" s="1"/>
  <c r="AY1207" i="15" s="1"/>
  <c r="P118" i="9" s="1"/>
  <c r="AK1213" i="15"/>
  <c r="AK1211" i="15" s="1"/>
  <c r="AK1207" i="15" s="1"/>
  <c r="AL1207" i="15" s="1"/>
  <c r="O118" i="9" s="1"/>
  <c r="AX1982" i="15"/>
  <c r="AX1535" i="15"/>
  <c r="AK1535" i="15"/>
  <c r="Z1535" i="15"/>
  <c r="AX1200" i="15"/>
  <c r="AK1200" i="15"/>
  <c r="Z1200" i="15"/>
  <c r="O1705" i="15"/>
  <c r="AK1407" i="15"/>
  <c r="AK1128" i="15"/>
  <c r="Z865" i="15"/>
  <c r="AK865" i="15"/>
  <c r="Z640" i="15"/>
  <c r="AX640" i="15"/>
  <c r="AK640" i="15"/>
  <c r="Z979" i="15"/>
  <c r="AX979" i="15"/>
  <c r="AX769" i="15"/>
  <c r="O767" i="15"/>
  <c r="Z1385" i="15"/>
  <c r="Z1199" i="15"/>
  <c r="Z1099" i="15"/>
  <c r="AX1099" i="15"/>
  <c r="AK1099" i="15"/>
  <c r="AX851" i="15"/>
  <c r="AK851" i="15"/>
  <c r="AX774" i="15"/>
  <c r="AK774" i="15"/>
  <c r="Z774" i="15"/>
  <c r="AK1568" i="15"/>
  <c r="AX981" i="15"/>
  <c r="AK981" i="15"/>
  <c r="AK927" i="15"/>
  <c r="AK866" i="15"/>
  <c r="AX833" i="15"/>
  <c r="AX790" i="15"/>
  <c r="AK641" i="15"/>
  <c r="Z773" i="15"/>
  <c r="AX641" i="15"/>
  <c r="AX153" i="15"/>
  <c r="Z153" i="15"/>
  <c r="O538" i="15"/>
  <c r="AK539" i="15"/>
  <c r="Z627" i="15"/>
  <c r="AX866" i="15"/>
  <c r="AK608" i="15"/>
  <c r="O147" i="15"/>
  <c r="Z172" i="15"/>
  <c r="AX172" i="15"/>
  <c r="AX931" i="15"/>
  <c r="AX623" i="15"/>
  <c r="AK477" i="15"/>
  <c r="AX228" i="15"/>
  <c r="AK931" i="15"/>
  <c r="Z612" i="15"/>
  <c r="AX621" i="15"/>
  <c r="AK621" i="15"/>
  <c r="Z621" i="15"/>
  <c r="AK168" i="15"/>
  <c r="Z576" i="15"/>
  <c r="AK229" i="15"/>
  <c r="Z163" i="15"/>
  <c r="AX34" i="15"/>
  <c r="Z34" i="15"/>
  <c r="AK485" i="15"/>
  <c r="AX239" i="15"/>
  <c r="Z247" i="15"/>
  <c r="AX148" i="15"/>
  <c r="Z580" i="15"/>
  <c r="Z252" i="15"/>
  <c r="AX230" i="15"/>
  <c r="AK582" i="15"/>
  <c r="AX235" i="15"/>
  <c r="O30" i="15"/>
  <c r="AK3544" i="15"/>
  <c r="Z3544" i="15"/>
  <c r="AK3628" i="15"/>
  <c r="AX3634" i="15"/>
  <c r="AK3576" i="15"/>
  <c r="AK3676" i="15"/>
  <c r="AX3676" i="15"/>
  <c r="Z3653" i="15"/>
  <c r="AX3653" i="15"/>
  <c r="AK3653" i="15"/>
  <c r="AX3281" i="15"/>
  <c r="Z3620" i="15"/>
  <c r="O3456" i="15"/>
  <c r="O3131" i="15"/>
  <c r="AX3051" i="15"/>
  <c r="AK3051" i="15"/>
  <c r="AX2987" i="15"/>
  <c r="AK2987" i="15"/>
  <c r="Z2987" i="15"/>
  <c r="AK2973" i="15"/>
  <c r="AX2973" i="15"/>
  <c r="Z3262" i="15"/>
  <c r="AK3059" i="15"/>
  <c r="AX2966" i="15"/>
  <c r="AX3304" i="15"/>
  <c r="AK3002" i="15"/>
  <c r="AX3045" i="15"/>
  <c r="AX2925" i="15"/>
  <c r="AK2925" i="15"/>
  <c r="Z2952" i="15"/>
  <c r="AX2952" i="15"/>
  <c r="AX2642" i="15"/>
  <c r="Z2642" i="15"/>
  <c r="Z2630" i="15"/>
  <c r="AX2630" i="15"/>
  <c r="Z2529" i="15"/>
  <c r="AX2529" i="15"/>
  <c r="O2528" i="15"/>
  <c r="AK2529" i="15"/>
  <c r="AX2603" i="15"/>
  <c r="Z2603" i="15"/>
  <c r="AK2603" i="15"/>
  <c r="AK2565" i="15"/>
  <c r="Z2425" i="15"/>
  <c r="AX2425" i="15"/>
  <c r="AK2422" i="15"/>
  <c r="AX2511" i="15"/>
  <c r="AX2404" i="15"/>
  <c r="Z2404" i="15"/>
  <c r="Z2283" i="15"/>
  <c r="AK2283" i="15"/>
  <c r="AK2474" i="15"/>
  <c r="AK2470" i="15" s="1"/>
  <c r="AK2466" i="15" s="1"/>
  <c r="AL2466" i="15" s="1"/>
  <c r="O257" i="9" s="1"/>
  <c r="AK2400" i="15"/>
  <c r="AK2500" i="15"/>
  <c r="AK2497" i="15" s="1"/>
  <c r="AK2493" i="15" s="1"/>
  <c r="AL2493" i="15" s="1"/>
  <c r="O259" i="9" s="1"/>
  <c r="Z2180" i="15"/>
  <c r="AX2180" i="15"/>
  <c r="AX2473" i="15"/>
  <c r="AK2171" i="15"/>
  <c r="O2168" i="15"/>
  <c r="AK1803" i="15"/>
  <c r="AK1802" i="15" s="1"/>
  <c r="AK1798" i="15" s="1"/>
  <c r="AL1798" i="15" s="1"/>
  <c r="AK2184" i="15"/>
  <c r="AX2090" i="15"/>
  <c r="AX2181" i="15"/>
  <c r="AK1964" i="15"/>
  <c r="AX1707" i="15"/>
  <c r="AX1705" i="15" s="1"/>
  <c r="AX1701" i="15" s="1"/>
  <c r="AY1701" i="15" s="1"/>
  <c r="P183" i="9" s="1"/>
  <c r="Z1196" i="15"/>
  <c r="AX1196" i="15"/>
  <c r="AK1196" i="15"/>
  <c r="Z1964" i="15"/>
  <c r="Z1705" i="15"/>
  <c r="Z1701" i="15" s="1"/>
  <c r="AA1701" i="15" s="1"/>
  <c r="N183" i="9" s="1"/>
  <c r="Z1567" i="15"/>
  <c r="Z1564" i="15" s="1"/>
  <c r="Z1560" i="15" s="1"/>
  <c r="AA1560" i="15" s="1"/>
  <c r="N165" i="9" s="1"/>
  <c r="AX1483" i="15"/>
  <c r="AK1483" i="15"/>
  <c r="AK1096" i="15"/>
  <c r="AX1481" i="15"/>
  <c r="O1211" i="15"/>
  <c r="Z838" i="15"/>
  <c r="AK838" i="15"/>
  <c r="Z1057" i="15"/>
  <c r="AX1057" i="15"/>
  <c r="O1056" i="15"/>
  <c r="Z850" i="15"/>
  <c r="AK806" i="15"/>
  <c r="AK804" i="15" s="1"/>
  <c r="AK800" i="15" s="1"/>
  <c r="AL800" i="15" s="1"/>
  <c r="O77" i="9" s="1"/>
  <c r="Z806" i="15"/>
  <c r="AX806" i="15"/>
  <c r="AK754" i="15"/>
  <c r="Z754" i="15"/>
  <c r="AX754" i="15"/>
  <c r="Z1383" i="15"/>
  <c r="AK1089" i="15"/>
  <c r="AX1089" i="15"/>
  <c r="AX1391" i="15"/>
  <c r="AX934" i="15"/>
  <c r="AK934" i="15"/>
  <c r="Z934" i="15"/>
  <c r="AX1059" i="15"/>
  <c r="AK1059" i="15"/>
  <c r="Z1059" i="15"/>
  <c r="O1025" i="15"/>
  <c r="Z1026" i="15"/>
  <c r="AK979" i="15"/>
  <c r="AK831" i="15"/>
  <c r="AK697" i="15"/>
  <c r="Z852" i="15"/>
  <c r="AX578" i="15"/>
  <c r="Z578" i="15"/>
  <c r="AX624" i="15"/>
  <c r="O574" i="15"/>
  <c r="Z869" i="15"/>
  <c r="AK542" i="15"/>
  <c r="AX294" i="15"/>
  <c r="AX290" i="15" s="1"/>
  <c r="AY290" i="15" s="1"/>
  <c r="P33" i="9" s="1"/>
  <c r="Z164" i="15"/>
  <c r="AX164" i="15"/>
  <c r="O750" i="15"/>
  <c r="AK226" i="15"/>
  <c r="Z792" i="15"/>
  <c r="AX618" i="15"/>
  <c r="AX132" i="15"/>
  <c r="O456" i="15"/>
  <c r="Z235" i="15"/>
  <c r="AX226" i="15"/>
  <c r="AX482" i="15"/>
  <c r="Z555" i="15"/>
  <c r="AX514" i="15"/>
  <c r="AK2866" i="14"/>
  <c r="AX2422" i="14"/>
  <c r="Z2422" i="14"/>
  <c r="Z2191" i="14"/>
  <c r="AX2191" i="14"/>
  <c r="O2188" i="14"/>
  <c r="Z2165" i="14"/>
  <c r="AX2165" i="14"/>
  <c r="AK1977" i="14"/>
  <c r="Z1977" i="14"/>
  <c r="AX1977" i="14"/>
  <c r="AK893" i="14"/>
  <c r="AX893" i="14"/>
  <c r="AX153" i="14"/>
  <c r="Z153" i="14"/>
  <c r="AX135" i="14"/>
  <c r="Z135" i="14"/>
  <c r="Z3491" i="14"/>
  <c r="AX3671" i="14"/>
  <c r="AK3671" i="14"/>
  <c r="Z3671" i="14"/>
  <c r="Z3307" i="14"/>
  <c r="AX3307" i="14"/>
  <c r="AK3307" i="14"/>
  <c r="Z3694" i="14"/>
  <c r="AX3694" i="14"/>
  <c r="AK3694" i="14"/>
  <c r="AX3344" i="14"/>
  <c r="AK3243" i="14"/>
  <c r="AK3241" i="14" s="1"/>
  <c r="AK3237" i="14" s="1"/>
  <c r="AL3237" i="14" s="1"/>
  <c r="L318" i="9" s="1"/>
  <c r="O3241" i="14"/>
  <c r="AX3364" i="14"/>
  <c r="O2985" i="14"/>
  <c r="AK3066" i="14"/>
  <c r="Z3087" i="14"/>
  <c r="AK3087" i="14"/>
  <c r="O3199" i="14"/>
  <c r="AK3017" i="14"/>
  <c r="O3016" i="14"/>
  <c r="AK3364" i="14"/>
  <c r="AX2864" i="14"/>
  <c r="Z3082" i="14"/>
  <c r="AX2993" i="14"/>
  <c r="AX3076" i="14"/>
  <c r="AX3007" i="14"/>
  <c r="AX2893" i="14"/>
  <c r="AK3078" i="14"/>
  <c r="Z2678" i="14"/>
  <c r="AX2678" i="14"/>
  <c r="AK2678" i="14"/>
  <c r="AX2863" i="14"/>
  <c r="O2862" i="14"/>
  <c r="O2840" i="14"/>
  <c r="Z2735" i="14"/>
  <c r="O3151" i="14"/>
  <c r="Z2461" i="14"/>
  <c r="AX2461" i="14"/>
  <c r="AK2461" i="14"/>
  <c r="AX2599" i="14"/>
  <c r="AX2518" i="14"/>
  <c r="O2517" i="14"/>
  <c r="Z2518" i="14"/>
  <c r="AK2893" i="14"/>
  <c r="AX2362" i="14"/>
  <c r="AX2360" i="14" s="1"/>
  <c r="AX2356" i="14" s="1"/>
  <c r="AY2356" i="14" s="1"/>
  <c r="M248" i="9" s="1"/>
  <c r="AX2229" i="14"/>
  <c r="AK2229" i="14"/>
  <c r="AX2211" i="14"/>
  <c r="AX2163" i="14"/>
  <c r="AK2163" i="14"/>
  <c r="Z2062" i="14"/>
  <c r="AX2062" i="14"/>
  <c r="AK2422" i="14"/>
  <c r="AX2212" i="14"/>
  <c r="AK2212" i="14"/>
  <c r="AK2057" i="14"/>
  <c r="AX2057" i="14"/>
  <c r="Z2236" i="14"/>
  <c r="AX2195" i="14"/>
  <c r="Z2195" i="14"/>
  <c r="Z1983" i="14"/>
  <c r="AX1983" i="14"/>
  <c r="AK1983" i="14"/>
  <c r="AK1945" i="14"/>
  <c r="AK2195" i="14"/>
  <c r="AK2032" i="14"/>
  <c r="Z1695" i="14"/>
  <c r="Z1504" i="14"/>
  <c r="Z1437" i="14"/>
  <c r="AX1437" i="14"/>
  <c r="AK1437" i="14"/>
  <c r="AK1555" i="14"/>
  <c r="AX1898" i="14"/>
  <c r="AX1897" i="14" s="1"/>
  <c r="AX1893" i="14" s="1"/>
  <c r="AY1893" i="14" s="1"/>
  <c r="M209" i="9" s="1"/>
  <c r="AX1501" i="14"/>
  <c r="AK1501" i="14"/>
  <c r="Z1501" i="14"/>
  <c r="AX1874" i="14"/>
  <c r="Z1438" i="14"/>
  <c r="Z1980" i="14"/>
  <c r="Z1283" i="14"/>
  <c r="AX1283" i="14"/>
  <c r="Z1781" i="14"/>
  <c r="Z2006" i="14"/>
  <c r="AK1498" i="14"/>
  <c r="AK1285" i="14"/>
  <c r="Z1285" i="14"/>
  <c r="Z1498" i="14"/>
  <c r="O1360" i="14"/>
  <c r="AX1362" i="14"/>
  <c r="AX1172" i="14"/>
  <c r="AK1077" i="14"/>
  <c r="Z1337" i="14"/>
  <c r="O1402" i="14"/>
  <c r="O1279" i="14"/>
  <c r="AX1219" i="14"/>
  <c r="AK1219" i="14"/>
  <c r="Z1219" i="14"/>
  <c r="AK1111" i="14"/>
  <c r="Z1284" i="14"/>
  <c r="Z1172" i="14"/>
  <c r="AX947" i="14"/>
  <c r="AX1023" i="14"/>
  <c r="AK1023" i="14"/>
  <c r="AK885" i="14"/>
  <c r="AX885" i="14"/>
  <c r="AK1283" i="14"/>
  <c r="AX1151" i="14"/>
  <c r="O850" i="14"/>
  <c r="Z851" i="14"/>
  <c r="AK840" i="14"/>
  <c r="O868" i="14"/>
  <c r="Z885" i="14"/>
  <c r="AX614" i="14"/>
  <c r="AX854" i="14"/>
  <c r="AK773" i="14"/>
  <c r="AX423" i="14"/>
  <c r="Z423" i="14"/>
  <c r="Z631" i="14"/>
  <c r="AK256" i="14"/>
  <c r="AK423" i="14"/>
  <c r="Z258" i="14"/>
  <c r="AK258" i="14"/>
  <c r="Z620" i="14"/>
  <c r="AX259" i="14"/>
  <c r="AX83" i="14"/>
  <c r="Z83" i="14"/>
  <c r="O379" i="14"/>
  <c r="Z238" i="14"/>
  <c r="AK45" i="14"/>
  <c r="AX45" i="14"/>
  <c r="AK838" i="14"/>
  <c r="Z259" i="14"/>
  <c r="AX133" i="14"/>
  <c r="AX244" i="14"/>
  <c r="AK244" i="14"/>
  <c r="Z244" i="14"/>
  <c r="AK135" i="14"/>
  <c r="AX3299" i="14"/>
  <c r="O3298" i="14"/>
  <c r="AK3299" i="14"/>
  <c r="Z3299" i="14"/>
  <c r="O2648" i="14"/>
  <c r="Z2649" i="14"/>
  <c r="AK1152" i="14"/>
  <c r="Z1152" i="14"/>
  <c r="Z950" i="14"/>
  <c r="AX950" i="14"/>
  <c r="AK790" i="14"/>
  <c r="O787" i="14"/>
  <c r="AX790" i="14"/>
  <c r="AX633" i="14"/>
  <c r="AK633" i="14"/>
  <c r="AK514" i="14"/>
  <c r="O512" i="14"/>
  <c r="AK515" i="14"/>
  <c r="Z515" i="14"/>
  <c r="AX515" i="14"/>
  <c r="Z1081" i="14"/>
  <c r="AK242" i="14"/>
  <c r="Z242" i="14"/>
  <c r="Z236" i="14"/>
  <c r="AX236" i="14"/>
  <c r="AK236" i="14"/>
  <c r="AK3655" i="14"/>
  <c r="Z3655" i="14"/>
  <c r="AX3655" i="14"/>
  <c r="AK3647" i="14"/>
  <c r="Z3647" i="14"/>
  <c r="AX3647" i="14"/>
  <c r="Z3656" i="14"/>
  <c r="AK3648" i="14"/>
  <c r="O3669" i="14"/>
  <c r="AK3449" i="14"/>
  <c r="AK3445" i="14" s="1"/>
  <c r="AL3445" i="14" s="1"/>
  <c r="L335" i="9" s="1"/>
  <c r="Z3654" i="14"/>
  <c r="AK3341" i="14"/>
  <c r="Z3341" i="14"/>
  <c r="AX3341" i="14"/>
  <c r="AX3363" i="14"/>
  <c r="AK3363" i="14"/>
  <c r="Z3363" i="14"/>
  <c r="AK3231" i="14"/>
  <c r="AK3306" i="14"/>
  <c r="Z3342" i="14"/>
  <c r="AX3232" i="14"/>
  <c r="AK3232" i="14"/>
  <c r="Z3232" i="14"/>
  <c r="AX3201" i="14"/>
  <c r="Z3079" i="14"/>
  <c r="AX3079" i="14"/>
  <c r="AK3079" i="14"/>
  <c r="AX3031" i="14"/>
  <c r="AX3027" i="14" s="1"/>
  <c r="AY3027" i="14" s="1"/>
  <c r="M302" i="9" s="1"/>
  <c r="Z3306" i="14"/>
  <c r="AX3068" i="14"/>
  <c r="AX3070" i="14"/>
  <c r="AX2991" i="14"/>
  <c r="Z2891" i="14"/>
  <c r="Z2890" i="14" s="1"/>
  <c r="Z2886" i="14" s="1"/>
  <c r="AA2886" i="14" s="1"/>
  <c r="K289" i="9" s="1"/>
  <c r="AX3072" i="14"/>
  <c r="AK3074" i="14"/>
  <c r="AX2973" i="14"/>
  <c r="AX2947" i="14"/>
  <c r="AK2947" i="14"/>
  <c r="Z3076" i="14"/>
  <c r="Z2987" i="14"/>
  <c r="AK2737" i="14"/>
  <c r="AK2649" i="14"/>
  <c r="Z2737" i="14"/>
  <c r="Z2662" i="14"/>
  <c r="AX2662" i="14"/>
  <c r="AK2662" i="14"/>
  <c r="AK2871" i="14"/>
  <c r="AX2871" i="14"/>
  <c r="AX2847" i="14"/>
  <c r="AX2739" i="14"/>
  <c r="AX2595" i="14"/>
  <c r="AK2537" i="14"/>
  <c r="Z2537" i="14"/>
  <c r="AX2649" i="14"/>
  <c r="AX2648" i="14" s="1"/>
  <c r="AX2644" i="14" s="1"/>
  <c r="AY2644" i="14" s="1"/>
  <c r="M266" i="9" s="1"/>
  <c r="Z2595" i="14"/>
  <c r="Z2574" i="14"/>
  <c r="AX2574" i="14"/>
  <c r="O2573" i="14"/>
  <c r="AK2574" i="14"/>
  <c r="Z2460" i="14"/>
  <c r="AX2460" i="14"/>
  <c r="Z2531" i="14"/>
  <c r="AX2531" i="14"/>
  <c r="AK2531" i="14"/>
  <c r="AK2600" i="14"/>
  <c r="AX2600" i="14"/>
  <c r="Z2600" i="14"/>
  <c r="AX2622" i="14"/>
  <c r="Z2598" i="14"/>
  <c r="AX2598" i="14"/>
  <c r="AK2598" i="14"/>
  <c r="AX2665" i="14"/>
  <c r="Z2585" i="14"/>
  <c r="O2132" i="14"/>
  <c r="AX2462" i="14"/>
  <c r="O2389" i="14"/>
  <c r="O2052" i="14"/>
  <c r="Z2054" i="14"/>
  <c r="AX2054" i="14"/>
  <c r="AX2391" i="14"/>
  <c r="AX2389" i="14" s="1"/>
  <c r="AX2385" i="14" s="1"/>
  <c r="AY2385" i="14" s="1"/>
  <c r="M250" i="9" s="1"/>
  <c r="AX2597" i="14"/>
  <c r="Z2211" i="14"/>
  <c r="Z2252" i="14"/>
  <c r="AX2252" i="14"/>
  <c r="Z2232" i="14"/>
  <c r="AK2191" i="14"/>
  <c r="AX2058" i="14"/>
  <c r="Z2058" i="14"/>
  <c r="AX2254" i="14"/>
  <c r="Z1873" i="14"/>
  <c r="AX1873" i="14"/>
  <c r="AK1873" i="14"/>
  <c r="O2104" i="14"/>
  <c r="Z2105" i="14"/>
  <c r="AX2105" i="14"/>
  <c r="AX2201" i="14"/>
  <c r="AK2054" i="14"/>
  <c r="O1638" i="14"/>
  <c r="Z2057" i="14"/>
  <c r="AX1510" i="14"/>
  <c r="Z1616" i="14"/>
  <c r="AK1505" i="14"/>
  <c r="Z1505" i="14"/>
  <c r="AX1505" i="14"/>
  <c r="AX1509" i="14"/>
  <c r="AK1509" i="14"/>
  <c r="Z1509" i="14"/>
  <c r="AX1781" i="14"/>
  <c r="AX1780" i="14" s="1"/>
  <c r="AX1776" i="14" s="1"/>
  <c r="AY1776" i="14" s="1"/>
  <c r="M191" i="9" s="1"/>
  <c r="AK1436" i="14"/>
  <c r="Z1963" i="14"/>
  <c r="AK2006" i="14"/>
  <c r="AX1502" i="14"/>
  <c r="AK2004" i="14"/>
  <c r="AX1640" i="14"/>
  <c r="AK1496" i="14"/>
  <c r="AK1984" i="14"/>
  <c r="AX1612" i="14"/>
  <c r="O1243" i="14"/>
  <c r="AX1244" i="14"/>
  <c r="AX1243" i="14" s="1"/>
  <c r="AX1239" i="14" s="1"/>
  <c r="AY1239" i="14" s="1"/>
  <c r="M119" i="9" s="1"/>
  <c r="AK1173" i="14"/>
  <c r="AK1170" i="14" s="1"/>
  <c r="AK1166" i="14" s="1"/>
  <c r="AL1166" i="14" s="1"/>
  <c r="L113" i="9" s="1"/>
  <c r="Z1173" i="14"/>
  <c r="Z1370" i="14"/>
  <c r="AK1261" i="14"/>
  <c r="AX1109" i="14"/>
  <c r="Z1261" i="14"/>
  <c r="Z1111" i="14"/>
  <c r="O1019" i="14"/>
  <c r="AX1020" i="14"/>
  <c r="AK772" i="14"/>
  <c r="AX772" i="14"/>
  <c r="Z1119" i="14"/>
  <c r="O824" i="14"/>
  <c r="Z825" i="14"/>
  <c r="AX622" i="14"/>
  <c r="AX776" i="14"/>
  <c r="AX613" i="14"/>
  <c r="AX953" i="14"/>
  <c r="Z520" i="14"/>
  <c r="AX520" i="14"/>
  <c r="Z855" i="14"/>
  <c r="AK609" i="14"/>
  <c r="O608" i="14"/>
  <c r="AX609" i="14"/>
  <c r="AK486" i="14"/>
  <c r="O484" i="14"/>
  <c r="AK635" i="14"/>
  <c r="AX635" i="14"/>
  <c r="Z635" i="14"/>
  <c r="AK495" i="14"/>
  <c r="Z495" i="14"/>
  <c r="AX495" i="14"/>
  <c r="AK621" i="14"/>
  <c r="AK520" i="14"/>
  <c r="Z157" i="14"/>
  <c r="AX157" i="14"/>
  <c r="Z247" i="14"/>
  <c r="Z790" i="14"/>
  <c r="Z615" i="14"/>
  <c r="AK250" i="14"/>
  <c r="Z250" i="14"/>
  <c r="Z235" i="14"/>
  <c r="AX134" i="14"/>
  <c r="AK134" i="14"/>
  <c r="AK614" i="14"/>
  <c r="AK180" i="14"/>
  <c r="Z180" i="14"/>
  <c r="Z252" i="14"/>
  <c r="AX252" i="14"/>
  <c r="AK252" i="14"/>
  <c r="AK157" i="14"/>
  <c r="Z133" i="14"/>
  <c r="Z45" i="14"/>
  <c r="AX245" i="14"/>
  <c r="Z2842" i="14"/>
  <c r="AX2842" i="14"/>
  <c r="AK2842" i="14"/>
  <c r="AK2664" i="14"/>
  <c r="Z2664" i="14"/>
  <c r="AX2664" i="14"/>
  <c r="AX2534" i="14"/>
  <c r="Z2534" i="14"/>
  <c r="AK2233" i="14"/>
  <c r="Z2233" i="14"/>
  <c r="Z856" i="14"/>
  <c r="AK856" i="14"/>
  <c r="AX998" i="14"/>
  <c r="AK998" i="14"/>
  <c r="O3339" i="14"/>
  <c r="AX3690" i="14"/>
  <c r="AK3690" i="14"/>
  <c r="Z3690" i="14"/>
  <c r="AX3692" i="14"/>
  <c r="AK3692" i="14"/>
  <c r="Z3692" i="14"/>
  <c r="AX3640" i="14"/>
  <c r="AK3340" i="14"/>
  <c r="AK3173" i="14"/>
  <c r="Z3071" i="14"/>
  <c r="AX3071" i="14"/>
  <c r="AK3071" i="14"/>
  <c r="AK3170" i="14"/>
  <c r="Z3170" i="14"/>
  <c r="AX3170" i="14"/>
  <c r="AK3088" i="14"/>
  <c r="Z3088" i="14"/>
  <c r="AX3088" i="14"/>
  <c r="AK3070" i="14"/>
  <c r="Z2974" i="14"/>
  <c r="AX2974" i="14"/>
  <c r="AK2974" i="14"/>
  <c r="Z3072" i="14"/>
  <c r="O2968" i="14"/>
  <c r="AX2969" i="14"/>
  <c r="AX2735" i="14"/>
  <c r="Z2867" i="14"/>
  <c r="AK2867" i="14"/>
  <c r="Z2562" i="14"/>
  <c r="Z2418" i="14"/>
  <c r="AX2418" i="14"/>
  <c r="AK2539" i="14"/>
  <c r="AX2539" i="14"/>
  <c r="Z2636" i="14"/>
  <c r="Z2634" i="14" s="1"/>
  <c r="Z2630" i="14" s="1"/>
  <c r="AA2630" i="14" s="1"/>
  <c r="K265" i="9" s="1"/>
  <c r="AX2636" i="14"/>
  <c r="AK2636" i="14"/>
  <c r="Z2580" i="14"/>
  <c r="AX2580" i="14"/>
  <c r="AK2580" i="14"/>
  <c r="AX2347" i="14"/>
  <c r="Z2347" i="14"/>
  <c r="AK2663" i="14"/>
  <c r="O2222" i="14"/>
  <c r="AK2418" i="14"/>
  <c r="Z2206" i="14"/>
  <c r="AX2206" i="14"/>
  <c r="AX2240" i="14"/>
  <c r="AK2205" i="14"/>
  <c r="AX2251" i="14"/>
  <c r="O2250" i="14"/>
  <c r="Z2251" i="14"/>
  <c r="Z1747" i="14"/>
  <c r="Z1745" i="14" s="1"/>
  <c r="Z1741" i="14" s="1"/>
  <c r="AA1741" i="14" s="1"/>
  <c r="K186" i="9" s="1"/>
  <c r="AX1747" i="14"/>
  <c r="AX1745" i="14" s="1"/>
  <c r="AX1741" i="14" s="1"/>
  <c r="AY1741" i="14" s="1"/>
  <c r="M186" i="9" s="1"/>
  <c r="AK1747" i="14"/>
  <c r="AK1745" i="14" s="1"/>
  <c r="AK1741" i="14" s="1"/>
  <c r="AL1741" i="14" s="1"/>
  <c r="L186" i="9" s="1"/>
  <c r="AK1664" i="14"/>
  <c r="AK1662" i="14" s="1"/>
  <c r="AK1658" i="14" s="1"/>
  <c r="AL1658" i="14" s="1"/>
  <c r="L176" i="9" s="1"/>
  <c r="Z1664" i="14"/>
  <c r="Z1662" i="14" s="1"/>
  <c r="Z1658" i="14" s="1"/>
  <c r="AA1658" i="14" s="1"/>
  <c r="K176" i="9" s="1"/>
  <c r="AX1664" i="14"/>
  <c r="AX1662" i="14" s="1"/>
  <c r="AX1658" i="14" s="1"/>
  <c r="AY1658" i="14" s="1"/>
  <c r="M176" i="9" s="1"/>
  <c r="AK2228" i="14"/>
  <c r="AK1874" i="14"/>
  <c r="O1495" i="14"/>
  <c r="O1871" i="14"/>
  <c r="Z1436" i="14"/>
  <c r="AX2004" i="14"/>
  <c r="Z1432" i="14"/>
  <c r="O1045" i="14"/>
  <c r="AX1284" i="14"/>
  <c r="O946" i="14"/>
  <c r="Z891" i="14"/>
  <c r="AK891" i="14"/>
  <c r="AX1025" i="14"/>
  <c r="Z1025" i="14"/>
  <c r="AK858" i="14"/>
  <c r="AX858" i="14"/>
  <c r="Z683" i="14"/>
  <c r="O679" i="14"/>
  <c r="AX799" i="14"/>
  <c r="AX617" i="14"/>
  <c r="AK617" i="14"/>
  <c r="AK612" i="14"/>
  <c r="AK1218" i="14"/>
  <c r="AK746" i="14"/>
  <c r="AX746" i="14"/>
  <c r="AK487" i="14"/>
  <c r="Z487" i="14"/>
  <c r="AX487" i="14"/>
  <c r="AK854" i="14"/>
  <c r="AK709" i="14"/>
  <c r="AX569" i="14"/>
  <c r="Z569" i="14"/>
  <c r="AY1476" i="14"/>
  <c r="M148" i="9" s="1"/>
  <c r="AY1468" i="14"/>
  <c r="M146" i="9" s="1"/>
  <c r="AY1392" i="14"/>
  <c r="M138" i="9" s="1"/>
  <c r="AY1384" i="14"/>
  <c r="M136" i="9" s="1"/>
  <c r="AX522" i="14"/>
  <c r="Z633" i="14"/>
  <c r="AX246" i="14"/>
  <c r="AK246" i="14"/>
  <c r="Z149" i="14"/>
  <c r="AX149" i="14"/>
  <c r="Z630" i="14"/>
  <c r="AX242" i="14"/>
  <c r="AK248" i="14"/>
  <c r="Z612" i="14"/>
  <c r="AX514" i="14"/>
  <c r="AK260" i="14"/>
  <c r="Z260" i="14"/>
  <c r="AX260" i="14"/>
  <c r="AK153" i="14"/>
  <c r="AX248" i="14"/>
  <c r="AK206" i="14"/>
  <c r="AK3033" i="14"/>
  <c r="O3031" i="14"/>
  <c r="AK2995" i="14"/>
  <c r="AX838" i="14"/>
  <c r="AX837" i="14" s="1"/>
  <c r="AX833" i="14" s="1"/>
  <c r="AY833" i="14" s="1"/>
  <c r="M78" i="9" s="1"/>
  <c r="O837" i="14"/>
  <c r="AX491" i="14"/>
  <c r="Z491" i="14"/>
  <c r="AK889" i="14"/>
  <c r="AX136" i="14"/>
  <c r="Z136" i="14"/>
  <c r="Z3640" i="14"/>
  <c r="AX3651" i="14"/>
  <c r="AK3651" i="14"/>
  <c r="Z3651" i="14"/>
  <c r="AX3672" i="14"/>
  <c r="AX3638" i="14"/>
  <c r="AX3433" i="14"/>
  <c r="AK3433" i="14"/>
  <c r="O3432" i="14"/>
  <c r="AK3638" i="14"/>
  <c r="Z3344" i="14"/>
  <c r="Z3033" i="14"/>
  <c r="AK3064" i="14"/>
  <c r="O3062" i="14"/>
  <c r="AK3081" i="14"/>
  <c r="Z3081" i="14"/>
  <c r="AX3081" i="14"/>
  <c r="Z3178" i="14"/>
  <c r="AX3178" i="14"/>
  <c r="AX3045" i="14"/>
  <c r="O3044" i="14"/>
  <c r="AX3155" i="14"/>
  <c r="Z2995" i="14"/>
  <c r="AX2796" i="14"/>
  <c r="AX2793" i="14" s="1"/>
  <c r="AX2789" i="14" s="1"/>
  <c r="AY2789" i="14" s="1"/>
  <c r="M278" i="9" s="1"/>
  <c r="Z2796" i="14"/>
  <c r="Z2793" i="14" s="1"/>
  <c r="Z2789" i="14" s="1"/>
  <c r="AA2789" i="14" s="1"/>
  <c r="K278" i="9" s="1"/>
  <c r="AK2796" i="14"/>
  <c r="Z3139" i="14"/>
  <c r="Z3135" i="14" s="1"/>
  <c r="AA3135" i="14" s="1"/>
  <c r="K311" i="9" s="1"/>
  <c r="AK2973" i="14"/>
  <c r="AK2621" i="14"/>
  <c r="Z2621" i="14"/>
  <c r="AX2621" i="14"/>
  <c r="Z2663" i="14"/>
  <c r="AX2563" i="14"/>
  <c r="AK2563" i="14"/>
  <c r="Z2563" i="14"/>
  <c r="AX2635" i="14"/>
  <c r="O2634" i="14"/>
  <c r="AK2463" i="14"/>
  <c r="AX2463" i="14"/>
  <c r="AK2588" i="14"/>
  <c r="Z2588" i="14"/>
  <c r="AX2588" i="14"/>
  <c r="AX2227" i="14"/>
  <c r="AK2227" i="14"/>
  <c r="Z2227" i="14"/>
  <c r="AK2534" i="14"/>
  <c r="Z2164" i="14"/>
  <c r="AX2164" i="14"/>
  <c r="AX2236" i="14"/>
  <c r="AX2402" i="14"/>
  <c r="AX2398" i="14" s="1"/>
  <c r="AY2398" i="14" s="1"/>
  <c r="M251" i="9" s="1"/>
  <c r="Z2391" i="14"/>
  <c r="Z2389" i="14" s="1"/>
  <c r="Z2385" i="14" s="1"/>
  <c r="AA2385" i="14" s="1"/>
  <c r="K250" i="9" s="1"/>
  <c r="Z2240" i="14"/>
  <c r="AX2205" i="14"/>
  <c r="O2025" i="14"/>
  <c r="AK2027" i="14"/>
  <c r="AX2108" i="14"/>
  <c r="Z2108" i="14"/>
  <c r="AX1616" i="14"/>
  <c r="AK1430" i="14"/>
  <c r="O1425" i="14"/>
  <c r="Z1588" i="14"/>
  <c r="O1076" i="14"/>
  <c r="Z1077" i="14"/>
  <c r="AK1982" i="14"/>
  <c r="O1105" i="14"/>
  <c r="O1170" i="14"/>
  <c r="Z1171" i="14"/>
  <c r="AX1171" i="14"/>
  <c r="Z1151" i="14"/>
  <c r="AX956" i="14"/>
  <c r="AK956" i="14"/>
  <c r="Z956" i="14"/>
  <c r="AX1053" i="14"/>
  <c r="Z796" i="14"/>
  <c r="AK796" i="14"/>
  <c r="AX1117" i="14"/>
  <c r="AK712" i="14"/>
  <c r="AX712" i="14"/>
  <c r="Z1259" i="14"/>
  <c r="O994" i="14"/>
  <c r="Z589" i="14"/>
  <c r="AX589" i="14"/>
  <c r="Z947" i="14"/>
  <c r="AX611" i="14"/>
  <c r="Z611" i="14"/>
  <c r="Z514" i="14"/>
  <c r="AX957" i="14"/>
  <c r="Z772" i="14"/>
  <c r="AX649" i="14"/>
  <c r="Z649" i="14"/>
  <c r="AK932" i="14"/>
  <c r="Z744" i="14"/>
  <c r="AK744" i="14"/>
  <c r="AX621" i="14"/>
  <c r="AK568" i="14"/>
  <c r="Z568" i="14"/>
  <c r="AX568" i="14"/>
  <c r="AX886" i="14"/>
  <c r="AX705" i="14"/>
  <c r="Z893" i="14"/>
  <c r="AK550" i="14"/>
  <c r="Z550" i="14"/>
  <c r="AX550" i="14"/>
  <c r="Z628" i="14"/>
  <c r="Z623" i="14"/>
  <c r="Z132" i="14"/>
  <c r="AK132" i="14"/>
  <c r="AX132" i="14"/>
  <c r="AX757" i="14"/>
  <c r="O756" i="14"/>
  <c r="AK381" i="14"/>
  <c r="AK379" i="14" s="1"/>
  <c r="AK375" i="14" s="1"/>
  <c r="AL375" i="14" s="1"/>
  <c r="L45" i="9" s="1"/>
  <c r="AX243" i="14"/>
  <c r="AX179" i="14"/>
  <c r="Z179" i="14"/>
  <c r="AX82" i="14"/>
  <c r="Z82" i="14"/>
  <c r="AK235" i="14"/>
  <c r="AK179" i="14"/>
  <c r="Z3453" i="14"/>
  <c r="AX2661" i="14"/>
  <c r="O2660" i="14"/>
  <c r="AX2142" i="14"/>
  <c r="Z2142" i="14"/>
  <c r="AX2109" i="14"/>
  <c r="Z2109" i="14"/>
  <c r="AK2109" i="14"/>
  <c r="AX1982" i="14"/>
  <c r="AX632" i="14"/>
  <c r="Z632" i="14"/>
  <c r="Z3653" i="14"/>
  <c r="AX3653" i="14"/>
  <c r="AK3653" i="14"/>
  <c r="AK3596" i="14"/>
  <c r="Z3689" i="14"/>
  <c r="AX3360" i="14"/>
  <c r="Z3362" i="14"/>
  <c r="AX3304" i="14"/>
  <c r="AK3304" i="14"/>
  <c r="O3489" i="14"/>
  <c r="Z3695" i="14"/>
  <c r="Z3153" i="14"/>
  <c r="AK3019" i="14"/>
  <c r="Z3203" i="14"/>
  <c r="O3166" i="14"/>
  <c r="Z3243" i="14"/>
  <c r="Z3241" i="14" s="1"/>
  <c r="Z3237" i="14" s="1"/>
  <c r="AA3237" i="14" s="1"/>
  <c r="K318" i="9" s="1"/>
  <c r="Z3045" i="14"/>
  <c r="AK3073" i="14"/>
  <c r="Z3073" i="14"/>
  <c r="AX3073" i="14"/>
  <c r="Z3202" i="14"/>
  <c r="AX3202" i="14"/>
  <c r="Z3231" i="14"/>
  <c r="AK3202" i="14"/>
  <c r="O2924" i="14"/>
  <c r="AX2925" i="14"/>
  <c r="AK3086" i="14"/>
  <c r="AK2991" i="14"/>
  <c r="AX3017" i="14"/>
  <c r="AK2972" i="14"/>
  <c r="AX2972" i="14"/>
  <c r="AX3078" i="14"/>
  <c r="Z3019" i="14"/>
  <c r="Z2925" i="14"/>
  <c r="Z2734" i="14"/>
  <c r="AX2734" i="14"/>
  <c r="Z2613" i="14"/>
  <c r="AX2613" i="14"/>
  <c r="AK2613" i="14"/>
  <c r="Z2618" i="14"/>
  <c r="Z2590" i="14"/>
  <c r="AX2590" i="14"/>
  <c r="AK2590" i="14"/>
  <c r="AX2614" i="14"/>
  <c r="AK2585" i="14"/>
  <c r="AX2596" i="14"/>
  <c r="AK2596" i="14"/>
  <c r="Z2596" i="14"/>
  <c r="AX2320" i="14"/>
  <c r="Z2320" i="14"/>
  <c r="Z2317" i="14" s="1"/>
  <c r="Z2313" i="14" s="1"/>
  <c r="AA2313" i="14" s="1"/>
  <c r="K245" i="9" s="1"/>
  <c r="AK2622" i="14"/>
  <c r="Z2254" i="14"/>
  <c r="Z2235" i="14"/>
  <c r="AX2235" i="14"/>
  <c r="AK2235" i="14"/>
  <c r="Z2202" i="14"/>
  <c r="AX2202" i="14"/>
  <c r="AK2202" i="14"/>
  <c r="AX2239" i="14"/>
  <c r="Z2239" i="14"/>
  <c r="AX2162" i="14"/>
  <c r="AX2232" i="14"/>
  <c r="Z2462" i="14"/>
  <c r="AK2204" i="14"/>
  <c r="Z2204" i="14"/>
  <c r="AK2165" i="14"/>
  <c r="AX2029" i="14"/>
  <c r="Z2029" i="14"/>
  <c r="O1553" i="14"/>
  <c r="AK2058" i="14"/>
  <c r="O1975" i="14"/>
  <c r="O1584" i="14"/>
  <c r="AX2027" i="14"/>
  <c r="Z2209" i="14"/>
  <c r="AK2107" i="14"/>
  <c r="Z2107" i="14"/>
  <c r="AX1696" i="14"/>
  <c r="AK1696" i="14"/>
  <c r="Z1696" i="14"/>
  <c r="O1996" i="14"/>
  <c r="Z1984" i="14"/>
  <c r="AX1429" i="14"/>
  <c r="AK1429" i="14"/>
  <c r="Z1429" i="14"/>
  <c r="AX1980" i="14"/>
  <c r="Z1503" i="14"/>
  <c r="AX1503" i="14"/>
  <c r="AK1503" i="14"/>
  <c r="Z2032" i="14"/>
  <c r="Z1510" i="14"/>
  <c r="AK1047" i="14"/>
  <c r="O1745" i="14"/>
  <c r="AK1426" i="14"/>
  <c r="AX1496" i="14"/>
  <c r="AX1432" i="14"/>
  <c r="AX1507" i="14"/>
  <c r="AK1507" i="14"/>
  <c r="Z1507" i="14"/>
  <c r="Z1218" i="14"/>
  <c r="AK825" i="14"/>
  <c r="AK1217" i="14"/>
  <c r="Z1217" i="14"/>
  <c r="Z1023" i="14"/>
  <c r="Z1408" i="14"/>
  <c r="Z1021" i="14"/>
  <c r="AX1021" i="14"/>
  <c r="AK1021" i="14"/>
  <c r="AK930" i="14"/>
  <c r="O928" i="14"/>
  <c r="AX1173" i="14"/>
  <c r="Z1109" i="14"/>
  <c r="AX1047" i="14"/>
  <c r="AX791" i="14"/>
  <c r="AK890" i="14"/>
  <c r="Z840" i="14"/>
  <c r="AX646" i="14"/>
  <c r="O645" i="14"/>
  <c r="AK646" i="14"/>
  <c r="Z646" i="14"/>
  <c r="AK589" i="14"/>
  <c r="Z712" i="14"/>
  <c r="Z492" i="14"/>
  <c r="AX492" i="14"/>
  <c r="AK632" i="14"/>
  <c r="AX936" i="14"/>
  <c r="AX648" i="14"/>
  <c r="AK648" i="14"/>
  <c r="Z648" i="14"/>
  <c r="AX773" i="14"/>
  <c r="O742" i="14"/>
  <c r="AX743" i="14"/>
  <c r="AK620" i="14"/>
  <c r="AK467" i="14"/>
  <c r="Z467" i="14"/>
  <c r="AX467" i="14"/>
  <c r="AX464" i="14" s="1"/>
  <c r="AX460" i="14" s="1"/>
  <c r="AY460" i="14" s="1"/>
  <c r="M54" i="9" s="1"/>
  <c r="O464" i="14"/>
  <c r="AX533" i="14"/>
  <c r="AX532" i="14" s="1"/>
  <c r="AX528" i="14" s="1"/>
  <c r="AY528" i="14" s="1"/>
  <c r="M59" i="9" s="1"/>
  <c r="O532" i="14"/>
  <c r="Z533" i="14"/>
  <c r="AX305" i="14"/>
  <c r="Z305" i="14"/>
  <c r="Z494" i="14"/>
  <c r="AX250" i="14"/>
  <c r="AX615" i="14"/>
  <c r="AX239" i="14"/>
  <c r="AK629" i="14"/>
  <c r="AX255" i="14"/>
  <c r="AX240" i="14"/>
  <c r="Z187" i="14"/>
  <c r="AK187" i="14"/>
  <c r="AX80" i="14"/>
  <c r="AK886" i="14"/>
  <c r="AX567" i="14"/>
  <c r="Z237" i="14"/>
  <c r="AX237" i="14"/>
  <c r="AX241" i="14"/>
  <c r="Z241" i="14"/>
  <c r="O130" i="14"/>
  <c r="AK209" i="14"/>
  <c r="O43" i="14"/>
  <c r="AX2676" i="14"/>
  <c r="AK2676" i="14"/>
  <c r="O2675" i="14"/>
  <c r="Z2676" i="14"/>
  <c r="Z2577" i="14"/>
  <c r="AX2577" i="14"/>
  <c r="Z2238" i="14"/>
  <c r="AX2238" i="14"/>
  <c r="AK3491" i="14"/>
  <c r="AK3639" i="14"/>
  <c r="Z3639" i="14"/>
  <c r="AX3639" i="14"/>
  <c r="O3516" i="14"/>
  <c r="AX3517" i="14"/>
  <c r="AX3652" i="14"/>
  <c r="Z3421" i="14"/>
  <c r="Z3419" i="14" s="1"/>
  <c r="Z3415" i="14" s="1"/>
  <c r="AA3415" i="14" s="1"/>
  <c r="K333" i="9" s="1"/>
  <c r="O3419" i="14"/>
  <c r="AX3654" i="14"/>
  <c r="AK3360" i="14"/>
  <c r="AK3688" i="14"/>
  <c r="O3687" i="14"/>
  <c r="Z3688" i="14"/>
  <c r="AX3688" i="14"/>
  <c r="AX3085" i="14"/>
  <c r="AK3085" i="14"/>
  <c r="Z3085" i="14"/>
  <c r="AX3241" i="14"/>
  <c r="AX3237" i="14" s="1"/>
  <c r="AY3237" i="14" s="1"/>
  <c r="M318" i="9" s="1"/>
  <c r="AK3142" i="14"/>
  <c r="AX3142" i="14"/>
  <c r="AX3139" i="14" s="1"/>
  <c r="AX3135" i="14" s="1"/>
  <c r="AY3135" i="14" s="1"/>
  <c r="M311" i="9" s="1"/>
  <c r="AK3065" i="14"/>
  <c r="Z3065" i="14"/>
  <c r="AX3065" i="14"/>
  <c r="AX3421" i="14"/>
  <c r="AX3419" i="14" s="1"/>
  <c r="AX3415" i="14" s="1"/>
  <c r="AY3415" i="14" s="1"/>
  <c r="M333" i="9" s="1"/>
  <c r="AX3174" i="14"/>
  <c r="AK3174" i="14"/>
  <c r="Z3174" i="14"/>
  <c r="AK3178" i="14"/>
  <c r="Z3004" i="14"/>
  <c r="Z3000" i="14" s="1"/>
  <c r="AA3000" i="14" s="1"/>
  <c r="K300" i="9" s="1"/>
  <c r="AX2928" i="14"/>
  <c r="AK2928" i="14"/>
  <c r="Z2928" i="14"/>
  <c r="AX2950" i="14"/>
  <c r="Z2778" i="14"/>
  <c r="AX2778" i="14"/>
  <c r="AK2778" i="14"/>
  <c r="O3139" i="14"/>
  <c r="Z2950" i="14"/>
  <c r="AK3007" i="14"/>
  <c r="AX3064" i="14"/>
  <c r="O2732" i="14"/>
  <c r="AK2733" i="14"/>
  <c r="Z2733" i="14"/>
  <c r="AK2844" i="14"/>
  <c r="AX2844" i="14"/>
  <c r="O2610" i="14"/>
  <c r="O2771" i="14"/>
  <c r="AX2561" i="14"/>
  <c r="O2560" i="14"/>
  <c r="AK2561" i="14"/>
  <c r="Z2561" i="14"/>
  <c r="AK2635" i="14"/>
  <c r="AX2538" i="14"/>
  <c r="AK2446" i="14"/>
  <c r="AX2446" i="14"/>
  <c r="O2344" i="14"/>
  <c r="AK2346" i="14"/>
  <c r="AX2346" i="14"/>
  <c r="AX2612" i="14"/>
  <c r="Z2346" i="14"/>
  <c r="AX2226" i="14"/>
  <c r="Z2226" i="14"/>
  <c r="Z2539" i="14"/>
  <c r="AK2347" i="14"/>
  <c r="AX2562" i="14"/>
  <c r="AK2200" i="14"/>
  <c r="Z2200" i="14"/>
  <c r="Z2446" i="14"/>
  <c r="AK2209" i="14"/>
  <c r="Z2113" i="14"/>
  <c r="AX2113" i="14"/>
  <c r="AK2028" i="14"/>
  <c r="AX2028" i="14"/>
  <c r="AK1875" i="14"/>
  <c r="Z1875" i="14"/>
  <c r="AX1875" i="14"/>
  <c r="AX2112" i="14"/>
  <c r="Z2112" i="14"/>
  <c r="AK1511" i="14"/>
  <c r="Z1511" i="14"/>
  <c r="AX1511" i="14"/>
  <c r="AK1438" i="14"/>
  <c r="AK1497" i="14"/>
  <c r="Z1497" i="14"/>
  <c r="AX1497" i="14"/>
  <c r="AX1504" i="14"/>
  <c r="AX1370" i="14"/>
  <c r="AX1152" i="14"/>
  <c r="O1231" i="14"/>
  <c r="Z1232" i="14"/>
  <c r="AX1232" i="14"/>
  <c r="AK704" i="14"/>
  <c r="O703" i="14"/>
  <c r="AX704" i="14"/>
  <c r="Z1244" i="14"/>
  <c r="Z1243" i="14" s="1"/>
  <c r="Z1239" i="14" s="1"/>
  <c r="AA1239" i="14" s="1"/>
  <c r="K119" i="9" s="1"/>
  <c r="AK1081" i="14"/>
  <c r="O883" i="14"/>
  <c r="AX616" i="14"/>
  <c r="Z616" i="14"/>
  <c r="AK799" i="14"/>
  <c r="AX564" i="14"/>
  <c r="AK564" i="14"/>
  <c r="Z564" i="14"/>
  <c r="Z795" i="14"/>
  <c r="AK683" i="14"/>
  <c r="Z565" i="14"/>
  <c r="AX565" i="14"/>
  <c r="AX889" i="14"/>
  <c r="Z704" i="14"/>
  <c r="AX619" i="14"/>
  <c r="Z619" i="14"/>
  <c r="Z1362" i="14"/>
  <c r="AK872" i="14"/>
  <c r="AX516" i="14"/>
  <c r="Z516" i="14"/>
  <c r="Z255" i="14"/>
  <c r="AX623" i="14"/>
  <c r="Z548" i="14"/>
  <c r="AX548" i="14"/>
  <c r="AK548" i="14"/>
  <c r="Z208" i="14"/>
  <c r="AX208" i="14"/>
  <c r="Z522" i="14"/>
  <c r="AK234" i="14"/>
  <c r="Z234" i="14"/>
  <c r="O233" i="14"/>
  <c r="AK81" i="14"/>
  <c r="AX81" i="14"/>
  <c r="AX183" i="14"/>
  <c r="Z183" i="14"/>
  <c r="AX184" i="14"/>
  <c r="Z184" i="14"/>
  <c r="Z249" i="14"/>
  <c r="AX249" i="14"/>
  <c r="AX3522" i="14"/>
  <c r="AK3522" i="14"/>
  <c r="Z3522" i="14"/>
  <c r="O3449" i="14"/>
  <c r="AX3069" i="14"/>
  <c r="AK3069" i="14"/>
  <c r="Z3069" i="14"/>
  <c r="Z2581" i="14"/>
  <c r="AX2581" i="14"/>
  <c r="Z2138" i="14"/>
  <c r="AX2138" i="14"/>
  <c r="AK1694" i="14"/>
  <c r="Z1694" i="14"/>
  <c r="AX1694" i="14"/>
  <c r="AX1221" i="14"/>
  <c r="AK1221" i="14"/>
  <c r="Z3645" i="14"/>
  <c r="AX3645" i="14"/>
  <c r="AK3645" i="14"/>
  <c r="Z3637" i="14"/>
  <c r="AX3637" i="14"/>
  <c r="AK3637" i="14"/>
  <c r="O3636" i="14"/>
  <c r="AX3465" i="14"/>
  <c r="AX3463" i="14" s="1"/>
  <c r="AX3459" i="14" s="1"/>
  <c r="AY3459" i="14" s="1"/>
  <c r="M336" i="9" s="1"/>
  <c r="AK3465" i="14"/>
  <c r="AK3463" i="14" s="1"/>
  <c r="AK3459" i="14" s="1"/>
  <c r="AL3459" i="14" s="1"/>
  <c r="L336" i="9" s="1"/>
  <c r="Z3465" i="14"/>
  <c r="Z3463" i="14" s="1"/>
  <c r="Z3459" i="14" s="1"/>
  <c r="AA3459" i="14" s="1"/>
  <c r="K336" i="9" s="1"/>
  <c r="Z3517" i="14"/>
  <c r="AK3689" i="14"/>
  <c r="Z3673" i="14"/>
  <c r="AX3673" i="14"/>
  <c r="AK3673" i="14"/>
  <c r="AX3453" i="14"/>
  <c r="AX3695" i="14"/>
  <c r="Z3360" i="14"/>
  <c r="AK3302" i="14"/>
  <c r="AX3302" i="14"/>
  <c r="AK3696" i="14"/>
  <c r="Z3696" i="14"/>
  <c r="AX3696" i="14"/>
  <c r="AK3672" i="14"/>
  <c r="AX3340" i="14"/>
  <c r="AX3077" i="14"/>
  <c r="AK3077" i="14"/>
  <c r="Z3077" i="14"/>
  <c r="Z3173" i="14"/>
  <c r="AX3231" i="14"/>
  <c r="AK3169" i="14"/>
  <c r="AX2891" i="14"/>
  <c r="AK2891" i="14"/>
  <c r="AX3086" i="14"/>
  <c r="O3004" i="14"/>
  <c r="Z2949" i="14"/>
  <c r="AX2949" i="14"/>
  <c r="O2942" i="14"/>
  <c r="AX2944" i="14"/>
  <c r="AX2846" i="14"/>
  <c r="Z2846" i="14"/>
  <c r="AX2869" i="14"/>
  <c r="AK2869" i="14"/>
  <c r="Z2869" i="14"/>
  <c r="Z2612" i="14"/>
  <c r="AK2581" i="14"/>
  <c r="Z2530" i="14"/>
  <c r="AX2530" i="14"/>
  <c r="AK2533" i="14"/>
  <c r="AX2533" i="14"/>
  <c r="AK2429" i="14"/>
  <c r="AX2429" i="14"/>
  <c r="O2793" i="14"/>
  <c r="AK2661" i="14"/>
  <c r="AX2430" i="14"/>
  <c r="Z2430" i="14"/>
  <c r="AX2302" i="14"/>
  <c r="O2301" i="14"/>
  <c r="Z2302" i="14"/>
  <c r="O2456" i="14"/>
  <c r="AK2389" i="14"/>
  <c r="AK2385" i="14" s="1"/>
  <c r="AL2385" i="14" s="1"/>
  <c r="L250" i="9" s="1"/>
  <c r="Z2230" i="14"/>
  <c r="AX2230" i="14"/>
  <c r="AX2234" i="14"/>
  <c r="Z2234" i="14"/>
  <c r="Z2362" i="14"/>
  <c r="Z2360" i="14" s="1"/>
  <c r="Z2356" i="14" s="1"/>
  <c r="AA2356" i="14" s="1"/>
  <c r="K248" i="9" s="1"/>
  <c r="Z2198" i="14"/>
  <c r="AX2198" i="14"/>
  <c r="Z2146" i="14"/>
  <c r="AX2146" i="14"/>
  <c r="AK2538" i="14"/>
  <c r="AK2430" i="14"/>
  <c r="Z2255" i="14"/>
  <c r="AX2255" i="14"/>
  <c r="AK2194" i="14"/>
  <c r="Z2194" i="14"/>
  <c r="AK2141" i="14"/>
  <c r="Z2141" i="14"/>
  <c r="AX2160" i="14"/>
  <c r="O2159" i="14"/>
  <c r="Z2160" i="14"/>
  <c r="AK1985" i="14"/>
  <c r="Z1985" i="14"/>
  <c r="AX1985" i="14"/>
  <c r="AK2111" i="14"/>
  <c r="AX2111" i="14"/>
  <c r="AX1979" i="14"/>
  <c r="AK1979" i="14"/>
  <c r="Z1979" i="14"/>
  <c r="O2360" i="14"/>
  <c r="AK2062" i="14"/>
  <c r="AX1963" i="14"/>
  <c r="AX1962" i="14" s="1"/>
  <c r="AX1958" i="14" s="1"/>
  <c r="AY1958" i="14" s="1"/>
  <c r="M218" i="9" s="1"/>
  <c r="AX1426" i="14"/>
  <c r="Z1426" i="14"/>
  <c r="AK1502" i="14"/>
  <c r="O1256" i="14"/>
  <c r="O1146" i="14"/>
  <c r="O1214" i="14"/>
  <c r="Z1215" i="14"/>
  <c r="AX1215" i="14"/>
  <c r="Z998" i="14"/>
  <c r="AK1107" i="14"/>
  <c r="AK798" i="14"/>
  <c r="AX798" i="14"/>
  <c r="AX1285" i="14"/>
  <c r="AX996" i="14"/>
  <c r="AK996" i="14"/>
  <c r="Z996" i="14"/>
  <c r="Z624" i="14"/>
  <c r="AX624" i="14"/>
  <c r="Z839" i="14"/>
  <c r="AK839" i="14"/>
  <c r="AK795" i="14"/>
  <c r="AX519" i="14"/>
  <c r="Z519" i="14"/>
  <c r="AK855" i="14"/>
  <c r="AX796" i="14"/>
  <c r="Z622" i="14"/>
  <c r="AX891" i="14"/>
  <c r="AK625" i="14"/>
  <c r="AX625" i="14"/>
  <c r="AK649" i="14"/>
  <c r="AX488" i="14"/>
  <c r="Z488" i="14"/>
  <c r="Z709" i="14"/>
  <c r="AK613" i="14"/>
  <c r="Z547" i="14"/>
  <c r="AX547" i="14"/>
  <c r="O546" i="14"/>
  <c r="Z207" i="14"/>
  <c r="AX207" i="14"/>
  <c r="AK207" i="14"/>
  <c r="AK491" i="14"/>
  <c r="Z79" i="14"/>
  <c r="AK79" i="14"/>
  <c r="AX79" i="14"/>
  <c r="AX381" i="14"/>
  <c r="AX379" i="14" s="1"/>
  <c r="AX375" i="14" s="1"/>
  <c r="AY375" i="14" s="1"/>
  <c r="M45" i="9" s="1"/>
  <c r="O582" i="14"/>
  <c r="AX46" i="14"/>
  <c r="Z46" i="14"/>
  <c r="Z253" i="14"/>
  <c r="AX253" i="14"/>
  <c r="AX257" i="14"/>
  <c r="Z257" i="14"/>
  <c r="O77" i="14"/>
  <c r="Z256" i="14"/>
  <c r="AX3102" i="1"/>
  <c r="AX3098" i="1" s="1"/>
  <c r="Z3102" i="1"/>
  <c r="Z3098" i="1" s="1"/>
  <c r="AA3098" i="1" s="1"/>
  <c r="H310" i="9" s="1"/>
  <c r="O3162" i="1"/>
  <c r="O3163" i="1"/>
  <c r="O3161" i="1"/>
  <c r="O3205" i="1"/>
  <c r="O3204" i="1"/>
  <c r="O3125" i="1"/>
  <c r="O3126" i="1"/>
  <c r="O3127" i="1"/>
  <c r="O3128" i="1"/>
  <c r="O3194" i="1"/>
  <c r="O3192" i="1"/>
  <c r="O3193" i="1"/>
  <c r="O3215" i="1"/>
  <c r="O3216" i="1"/>
  <c r="AK3113" i="1"/>
  <c r="Z3113" i="1"/>
  <c r="O3089" i="1"/>
  <c r="O3090" i="1"/>
  <c r="O3091" i="1"/>
  <c r="O3092" i="1"/>
  <c r="O3088" i="1"/>
  <c r="Y3200" i="1"/>
  <c r="AJ3211" i="1"/>
  <c r="AJ3212" i="1"/>
  <c r="AJ3210" i="1" s="1"/>
  <c r="AJ3201" i="1"/>
  <c r="AJ3199" i="1" s="1"/>
  <c r="AW3213" i="1"/>
  <c r="Y3212" i="1"/>
  <c r="Y3210" i="1" s="1"/>
  <c r="AW3212" i="1"/>
  <c r="AW3210" i="1" s="1"/>
  <c r="Y3213" i="1"/>
  <c r="AJ3213" i="1"/>
  <c r="AW3211" i="1"/>
  <c r="Y3211" i="1"/>
  <c r="AW3202" i="1"/>
  <c r="AW3190" i="1"/>
  <c r="AW3188" i="1"/>
  <c r="AW3200" i="1"/>
  <c r="Y3202" i="1"/>
  <c r="AJ3188" i="1"/>
  <c r="Y3188" i="1"/>
  <c r="Y3201" i="1"/>
  <c r="Y3199" i="1" s="1"/>
  <c r="AW3201" i="1"/>
  <c r="AW3199" i="1" s="1"/>
  <c r="AJ3202" i="1"/>
  <c r="AJ3200" i="1"/>
  <c r="Y3189" i="1"/>
  <c r="Y3187" i="1" s="1"/>
  <c r="AJ3158" i="1"/>
  <c r="AJ3156" i="1" s="1"/>
  <c r="AJ3189" i="1"/>
  <c r="AJ3187" i="1" s="1"/>
  <c r="AW3189" i="1"/>
  <c r="AW3187" i="1" s="1"/>
  <c r="Y3190" i="1"/>
  <c r="AJ3190" i="1"/>
  <c r="AJ3171" i="1"/>
  <c r="AW3171" i="1"/>
  <c r="Y3169" i="1"/>
  <c r="Y3157" i="1"/>
  <c r="AW3159" i="1"/>
  <c r="AJ3157" i="1"/>
  <c r="AJ3169" i="1"/>
  <c r="AW3169" i="1"/>
  <c r="AJ3170" i="1"/>
  <c r="AJ3168" i="1" s="1"/>
  <c r="AW3170" i="1"/>
  <c r="AW3168" i="1" s="1"/>
  <c r="Y3171" i="1"/>
  <c r="Y3170" i="1"/>
  <c r="Y3168" i="1" s="1"/>
  <c r="Y3158" i="1"/>
  <c r="Y3156" i="1" s="1"/>
  <c r="AW3157" i="1"/>
  <c r="AW3158" i="1"/>
  <c r="AW3156" i="1" s="1"/>
  <c r="Y3159" i="1"/>
  <c r="AJ3159" i="1"/>
  <c r="AW3109" i="1"/>
  <c r="Y3121" i="1"/>
  <c r="AW3123" i="1"/>
  <c r="AJ3121" i="1"/>
  <c r="Y3109" i="1"/>
  <c r="AW3111" i="1"/>
  <c r="AJ3122" i="1"/>
  <c r="AJ3120" i="1" s="1"/>
  <c r="AJ3109" i="1"/>
  <c r="AW3121" i="1"/>
  <c r="Y3122" i="1"/>
  <c r="Y3120" i="1" s="1"/>
  <c r="AW3122" i="1"/>
  <c r="AW3120" i="1" s="1"/>
  <c r="Y3123" i="1"/>
  <c r="AJ3123" i="1"/>
  <c r="AJ3110" i="1"/>
  <c r="AJ3108" i="1" s="1"/>
  <c r="AW3110" i="1"/>
  <c r="AW3108" i="1" s="1"/>
  <c r="Y3110" i="1"/>
  <c r="Y3108" i="1" s="1"/>
  <c r="Y3111" i="1"/>
  <c r="AJ3111" i="1"/>
  <c r="Y3084" i="1"/>
  <c r="AJ3086" i="1"/>
  <c r="AJ3084" i="1"/>
  <c r="AW3086" i="1"/>
  <c r="Y3085" i="1"/>
  <c r="Y3083" i="1" s="1"/>
  <c r="AW3084" i="1"/>
  <c r="AJ3085" i="1"/>
  <c r="AJ3083" i="1" s="1"/>
  <c r="Y3086" i="1"/>
  <c r="AW3085" i="1"/>
  <c r="AW3083" i="1" s="1"/>
  <c r="Z335" i="1"/>
  <c r="AK335" i="1"/>
  <c r="AX335" i="1"/>
  <c r="Y2975" i="1"/>
  <c r="Y2973" i="1" s="1"/>
  <c r="AX3039" i="1"/>
  <c r="Y3015" i="1"/>
  <c r="Y3013" i="1" s="1"/>
  <c r="AJ3002" i="1"/>
  <c r="AJ3000" i="1" s="1"/>
  <c r="AW3001" i="1"/>
  <c r="AW2974" i="1"/>
  <c r="AJ2975" i="1"/>
  <c r="AJ2973" i="1" s="1"/>
  <c r="O3048" i="1"/>
  <c r="Z3048" i="1" s="1"/>
  <c r="O3046" i="1"/>
  <c r="Z3046" i="1" s="1"/>
  <c r="O3037" i="1"/>
  <c r="AX3037" i="1" s="1"/>
  <c r="AW3002" i="1"/>
  <c r="AW3000" i="1" s="1"/>
  <c r="AJ3014" i="1"/>
  <c r="AJ2974" i="1"/>
  <c r="O3052" i="1"/>
  <c r="AX3052" i="1" s="1"/>
  <c r="O3043" i="1"/>
  <c r="Z3043" i="1" s="1"/>
  <c r="Y2987" i="1"/>
  <c r="Y2985" i="1" s="1"/>
  <c r="O3051" i="1"/>
  <c r="AK3051" i="1" s="1"/>
  <c r="O3042" i="1"/>
  <c r="AX3042" i="1" s="1"/>
  <c r="O3049" i="1"/>
  <c r="Z3049" i="1" s="1"/>
  <c r="O3040" i="1"/>
  <c r="AK3040" i="1" s="1"/>
  <c r="O3038" i="1"/>
  <c r="Z3038" i="1" s="1"/>
  <c r="AW2986" i="1"/>
  <c r="Y2976" i="1"/>
  <c r="O3044" i="1"/>
  <c r="AX3044" i="1" s="1"/>
  <c r="Y3002" i="1"/>
  <c r="Y3000" i="1" s="1"/>
  <c r="AW3014" i="1"/>
  <c r="AJ2987" i="1"/>
  <c r="AJ2985" i="1" s="1"/>
  <c r="O3047" i="1"/>
  <c r="AX3047" i="1" s="1"/>
  <c r="O3041" i="1"/>
  <c r="Z3041" i="1" s="1"/>
  <c r="AK3039" i="1"/>
  <c r="AW2988" i="1"/>
  <c r="AJ2986" i="1"/>
  <c r="AJ2976" i="1"/>
  <c r="O3050" i="1"/>
  <c r="AK3050" i="1" s="1"/>
  <c r="O3036" i="1"/>
  <c r="AX3036" i="1" s="1"/>
  <c r="O3045" i="1"/>
  <c r="AK3045" i="1" s="1"/>
  <c r="AJ3015" i="1"/>
  <c r="AJ3013" i="1" s="1"/>
  <c r="AW3015" i="1"/>
  <c r="AW3013" i="1" s="1"/>
  <c r="Y3016" i="1"/>
  <c r="AJ3016" i="1"/>
  <c r="Y3014" i="1"/>
  <c r="AW3016" i="1"/>
  <c r="Y3003" i="1"/>
  <c r="AJ3003" i="1"/>
  <c r="Y3001" i="1"/>
  <c r="AW3003" i="1"/>
  <c r="AJ3001" i="1"/>
  <c r="AW2987" i="1"/>
  <c r="AW2985" i="1" s="1"/>
  <c r="Y2988" i="1"/>
  <c r="AJ2988" i="1"/>
  <c r="Y2986" i="1"/>
  <c r="Z3039" i="1"/>
  <c r="AW2975" i="1"/>
  <c r="AW2973" i="1" s="1"/>
  <c r="Y2974" i="1"/>
  <c r="AW2976" i="1"/>
  <c r="AJ2531" i="1"/>
  <c r="AJ2529" i="1" s="1"/>
  <c r="Y2532" i="1"/>
  <c r="AJ2519" i="1"/>
  <c r="AJ2517" i="1" s="1"/>
  <c r="AW2499" i="1"/>
  <c r="Y2519" i="1"/>
  <c r="Y2517" i="1" s="1"/>
  <c r="AJ2499" i="1"/>
  <c r="AW2518" i="1"/>
  <c r="AJ2518" i="1"/>
  <c r="Y2500" i="1"/>
  <c r="Y2498" i="1" s="1"/>
  <c r="Y2518" i="1"/>
  <c r="AW2530" i="1"/>
  <c r="AJ2530" i="1"/>
  <c r="Y2531" i="1"/>
  <c r="Y2529" i="1" s="1"/>
  <c r="AW2531" i="1"/>
  <c r="AW2529" i="1" s="1"/>
  <c r="AJ2532" i="1"/>
  <c r="Y2530" i="1"/>
  <c r="AW2532" i="1"/>
  <c r="AW2519" i="1"/>
  <c r="AW2517" i="1" s="1"/>
  <c r="Y2520" i="1"/>
  <c r="AJ2520" i="1"/>
  <c r="AW2520" i="1"/>
  <c r="AJ2500" i="1"/>
  <c r="AJ2498" i="1" s="1"/>
  <c r="Y2501" i="1"/>
  <c r="AW2500" i="1"/>
  <c r="AW2498" i="1" s="1"/>
  <c r="AJ2501" i="1"/>
  <c r="Y2499" i="1"/>
  <c r="AW2501" i="1"/>
  <c r="Y2632" i="1"/>
  <c r="AW2646" i="1"/>
  <c r="AW2644" i="1" s="1"/>
  <c r="AJ2646" i="1"/>
  <c r="AJ2644" i="1" s="1"/>
  <c r="Y2646" i="1"/>
  <c r="Y2644" i="1" s="1"/>
  <c r="Y2631" i="1"/>
  <c r="Y2629" i="1" s="1"/>
  <c r="AW2631" i="1"/>
  <c r="AW2629" i="1" s="1"/>
  <c r="AJ2647" i="1"/>
  <c r="AJ2631" i="1"/>
  <c r="AJ2629" i="1" s="1"/>
  <c r="Y2647" i="1"/>
  <c r="Y2645" i="1"/>
  <c r="AW2647" i="1"/>
  <c r="AJ2645" i="1"/>
  <c r="AW2645" i="1"/>
  <c r="AJ2632" i="1"/>
  <c r="AW2632" i="1"/>
  <c r="AJ2630" i="1"/>
  <c r="Y2630" i="1"/>
  <c r="AW2630" i="1"/>
  <c r="N1143" i="1"/>
  <c r="O1145" i="1" s="1"/>
  <c r="X1144" i="1"/>
  <c r="AI1144" i="1"/>
  <c r="AV1144" i="1"/>
  <c r="X1145" i="1"/>
  <c r="AI1145" i="1"/>
  <c r="AV1145" i="1"/>
  <c r="X1146" i="1"/>
  <c r="AI1146" i="1"/>
  <c r="AV1146" i="1"/>
  <c r="N449" i="1"/>
  <c r="AV418" i="1"/>
  <c r="AI418" i="1"/>
  <c r="X418" i="1"/>
  <c r="AX1922" i="14" l="1"/>
  <c r="AX1918" i="14" s="1"/>
  <c r="AY1918" i="14" s="1"/>
  <c r="M213" i="9" s="1"/>
  <c r="AK1922" i="14"/>
  <c r="AK1918" i="14" s="1"/>
  <c r="AL1918" i="14" s="1"/>
  <c r="L213" i="9" s="1"/>
  <c r="Z204" i="14"/>
  <c r="Z30" i="15"/>
  <c r="Z26" i="15" s="1"/>
  <c r="AA26" i="15" s="1"/>
  <c r="N9" i="9" s="1"/>
  <c r="AK3020" i="1"/>
  <c r="Z3020" i="1"/>
  <c r="AX3020" i="1"/>
  <c r="O2502" i="1"/>
  <c r="AX3019" i="1"/>
  <c r="Z3019" i="1"/>
  <c r="AK3019" i="1"/>
  <c r="Z3021" i="1"/>
  <c r="AK3021" i="1"/>
  <c r="AX3021" i="1"/>
  <c r="AK3022" i="1"/>
  <c r="Z3022" i="1"/>
  <c r="AX3022" i="1"/>
  <c r="AK1877" i="15"/>
  <c r="AK1873" i="15" s="1"/>
  <c r="AL1873" i="15" s="1"/>
  <c r="O209" i="9" s="1"/>
  <c r="AK3429" i="15"/>
  <c r="AK3425" i="15" s="1"/>
  <c r="AL3425" i="15" s="1"/>
  <c r="O335" i="9" s="1"/>
  <c r="AX1902" i="15"/>
  <c r="AX1898" i="15" s="1"/>
  <c r="AY1898" i="15" s="1"/>
  <c r="P213" i="9" s="1"/>
  <c r="Z302" i="14"/>
  <c r="Z298" i="14" s="1"/>
  <c r="AA298" i="14" s="1"/>
  <c r="K33" i="9" s="1"/>
  <c r="AK3187" i="14"/>
  <c r="AK3183" i="14" s="1"/>
  <c r="AL3183" i="14" s="1"/>
  <c r="L314" i="9" s="1"/>
  <c r="Z421" i="14"/>
  <c r="Z417" i="14" s="1"/>
  <c r="AA417" i="14" s="1"/>
  <c r="K49" i="9" s="1"/>
  <c r="AK3516" i="14"/>
  <c r="AK3512" i="14" s="1"/>
  <c r="AL3512" i="14" s="1"/>
  <c r="L340" i="9" s="1"/>
  <c r="AK3004" i="14"/>
  <c r="AK3000" i="14" s="1"/>
  <c r="AL3000" i="14" s="1"/>
  <c r="L300" i="9" s="1"/>
  <c r="AK2793" i="14"/>
  <c r="AK2789" i="14" s="1"/>
  <c r="AL2789" i="14" s="1"/>
  <c r="L278" i="9" s="1"/>
  <c r="AX3218" i="14"/>
  <c r="AX3214" i="14" s="1"/>
  <c r="AY3214" i="14" s="1"/>
  <c r="M316" i="9" s="1"/>
  <c r="AK3139" i="14"/>
  <c r="AK3135" i="14" s="1"/>
  <c r="AL3135" i="14" s="1"/>
  <c r="L311" i="9" s="1"/>
  <c r="AK3623" i="14"/>
  <c r="AK3619" i="14" s="1"/>
  <c r="AL3619" i="14" s="1"/>
  <c r="L349" i="9" s="1"/>
  <c r="Z1453" i="14"/>
  <c r="Z1449" i="14" s="1"/>
  <c r="AA1449" i="14" s="1"/>
  <c r="K143" i="9" s="1"/>
  <c r="AK3405" i="14"/>
  <c r="AK3401" i="14" s="1"/>
  <c r="AL3401" i="14" s="1"/>
  <c r="L332" i="9" s="1"/>
  <c r="AX3280" i="14"/>
  <c r="AX3276" i="14" s="1"/>
  <c r="AY3276" i="14" s="1"/>
  <c r="M321" i="9" s="1"/>
  <c r="Z3561" i="14"/>
  <c r="Z3557" i="14" s="1"/>
  <c r="AA3557" i="14" s="1"/>
  <c r="K343" i="9" s="1"/>
  <c r="AX3546" i="14"/>
  <c r="AX3542" i="14" s="1"/>
  <c r="AY3542" i="14" s="1"/>
  <c r="M342" i="9" s="1"/>
  <c r="AX3004" i="14"/>
  <c r="AX3000" i="14" s="1"/>
  <c r="AY3000" i="14" s="1"/>
  <c r="M300" i="9" s="1"/>
  <c r="AK1553" i="14"/>
  <c r="AK1549" i="14" s="1"/>
  <c r="AL1549" i="14" s="1"/>
  <c r="L160" i="9" s="1"/>
  <c r="AK1314" i="14"/>
  <c r="AK1310" i="14" s="1"/>
  <c r="AL1310" i="14" s="1"/>
  <c r="L127" i="9" s="1"/>
  <c r="Z1402" i="14"/>
  <c r="Z1398" i="14" s="1"/>
  <c r="AA1398" i="14" s="1"/>
  <c r="K139" i="9" s="1"/>
  <c r="Z809" i="14"/>
  <c r="Z805" i="14" s="1"/>
  <c r="AA805" i="14" s="1"/>
  <c r="K76" i="9" s="1"/>
  <c r="Z2301" i="14"/>
  <c r="Z2297" i="14" s="1"/>
  <c r="AA2297" i="14" s="1"/>
  <c r="K244" i="9" s="1"/>
  <c r="AX3016" i="14"/>
  <c r="AX3012" i="14" s="1"/>
  <c r="AY3012" i="14" s="1"/>
  <c r="M301" i="9" s="1"/>
  <c r="AK1822" i="14"/>
  <c r="AK1818" i="14" s="1"/>
  <c r="AL1818" i="14" s="1"/>
  <c r="AL1523" i="14" s="1"/>
  <c r="L154" i="9" s="1"/>
  <c r="AK3280" i="14"/>
  <c r="AK3276" i="14" s="1"/>
  <c r="AL3276" i="14" s="1"/>
  <c r="L321" i="9" s="1"/>
  <c r="Z1314" i="14"/>
  <c r="Z1310" i="14" s="1"/>
  <c r="AA1310" i="14" s="1"/>
  <c r="K127" i="9" s="1"/>
  <c r="AK2716" i="14"/>
  <c r="AK2712" i="14" s="1"/>
  <c r="AL2712" i="14" s="1"/>
  <c r="L271" i="9" s="1"/>
  <c r="AX868" i="14"/>
  <c r="AX864" i="14" s="1"/>
  <c r="AY864" i="14" s="1"/>
  <c r="AY1735" i="14" s="1"/>
  <c r="M185" i="9" s="1"/>
  <c r="AK3561" i="14"/>
  <c r="AK3557" i="14" s="1"/>
  <c r="AL3557" i="14" s="1"/>
  <c r="L343" i="9" s="1"/>
  <c r="AX1822" i="14"/>
  <c r="AX1818" i="14" s="1"/>
  <c r="AY1818" i="14" s="1"/>
  <c r="AY1523" i="14" s="1"/>
  <c r="M154" i="9" s="1"/>
  <c r="Z107" i="14"/>
  <c r="Z103" i="14" s="1"/>
  <c r="AA103" i="14" s="1"/>
  <c r="K20" i="9" s="1"/>
  <c r="Z3432" i="14"/>
  <c r="Z3428" i="14" s="1"/>
  <c r="AA3428" i="14" s="1"/>
  <c r="K334" i="9" s="1"/>
  <c r="Z1780" i="14"/>
  <c r="Z1776" i="14" s="1"/>
  <c r="AA1776" i="14" s="1"/>
  <c r="K191" i="9" s="1"/>
  <c r="Z1922" i="14"/>
  <c r="Z1918" i="14" s="1"/>
  <c r="AA1918" i="14" s="1"/>
  <c r="K213" i="9" s="1"/>
  <c r="AK3151" i="14"/>
  <c r="AK3147" i="14" s="1"/>
  <c r="AL3147" i="14" s="1"/>
  <c r="L312" i="9" s="1"/>
  <c r="AK2771" i="14"/>
  <c r="AK2767" i="14" s="1"/>
  <c r="AL2767" i="14" s="1"/>
  <c r="AL1346" i="14" s="1"/>
  <c r="L131" i="9" s="1"/>
  <c r="AK1871" i="14"/>
  <c r="AK1867" i="14" s="1"/>
  <c r="AL1867" i="14" s="1"/>
  <c r="AL1519" i="14" s="1"/>
  <c r="L153" i="9" s="1"/>
  <c r="AK809" i="14"/>
  <c r="AK805" i="14" s="1"/>
  <c r="AL805" i="14" s="1"/>
  <c r="L76" i="9" s="1"/>
  <c r="AX3449" i="14"/>
  <c r="AX3445" i="14" s="1"/>
  <c r="AY3445" i="14" s="1"/>
  <c r="M335" i="9" s="1"/>
  <c r="AX2373" i="14"/>
  <c r="AX2369" i="14" s="1"/>
  <c r="AY2369" i="14" s="1"/>
  <c r="M249" i="9" s="1"/>
  <c r="AX421" i="14"/>
  <c r="AX417" i="14" s="1"/>
  <c r="AY417" i="14" s="1"/>
  <c r="M49" i="9" s="1"/>
  <c r="AK679" i="14"/>
  <c r="AK675" i="14" s="1"/>
  <c r="AL675" i="14" s="1"/>
  <c r="L67" i="9" s="1"/>
  <c r="Z3623" i="14"/>
  <c r="Z3619" i="14" s="1"/>
  <c r="AA3619" i="14" s="1"/>
  <c r="K349" i="9" s="1"/>
  <c r="AX2317" i="14"/>
  <c r="AX2313" i="14" s="1"/>
  <c r="AY2313" i="14" s="1"/>
  <c r="M245" i="9" s="1"/>
  <c r="Z405" i="14"/>
  <c r="Z401" i="14" s="1"/>
  <c r="AA401" i="14" s="1"/>
  <c r="K47" i="9" s="1"/>
  <c r="AX2081" i="14"/>
  <c r="AX2077" i="14" s="1"/>
  <c r="AY2077" i="14" s="1"/>
  <c r="M229" i="9" s="1"/>
  <c r="Z679" i="14"/>
  <c r="Z675" i="14" s="1"/>
  <c r="AA675" i="14" s="1"/>
  <c r="K67" i="9" s="1"/>
  <c r="Z3405" i="14"/>
  <c r="Z3401" i="14" s="1"/>
  <c r="AA3401" i="14" s="1"/>
  <c r="K332" i="9" s="1"/>
  <c r="AX3405" i="14"/>
  <c r="AX3401" i="14" s="1"/>
  <c r="AY3401" i="14" s="1"/>
  <c r="M332" i="9" s="1"/>
  <c r="AK1692" i="14"/>
  <c r="AK1688" i="14" s="1"/>
  <c r="AL1688" i="14" s="1"/>
  <c r="L179" i="9" s="1"/>
  <c r="AK2890" i="14"/>
  <c r="AK2886" i="14" s="1"/>
  <c r="AL2886" i="14" s="1"/>
  <c r="L289" i="9" s="1"/>
  <c r="AK546" i="14"/>
  <c r="AK542" i="14" s="1"/>
  <c r="AL542" i="14" s="1"/>
  <c r="L60" i="9" s="1"/>
  <c r="Z824" i="14"/>
  <c r="Z820" i="14" s="1"/>
  <c r="AA820" i="14" s="1"/>
  <c r="K77" i="9" s="1"/>
  <c r="AK1360" i="14"/>
  <c r="AK1356" i="14" s="1"/>
  <c r="AL1356" i="14" s="1"/>
  <c r="L133" i="9" s="1"/>
  <c r="AK2440" i="14"/>
  <c r="AK2436" i="14" s="1"/>
  <c r="AL2436" i="14" s="1"/>
  <c r="L253" i="9" s="1"/>
  <c r="AK2132" i="14"/>
  <c r="AK2128" i="14" s="1"/>
  <c r="AL2128" i="14" s="1"/>
  <c r="L235" i="9" s="1"/>
  <c r="AX928" i="14"/>
  <c r="AX924" i="14" s="1"/>
  <c r="AY924" i="14" s="1"/>
  <c r="M84" i="9" s="1"/>
  <c r="Z1231" i="14"/>
  <c r="Z1227" i="14" s="1"/>
  <c r="AA1227" i="14" s="1"/>
  <c r="K118" i="9" s="1"/>
  <c r="AK2732" i="14"/>
  <c r="AK2728" i="14" s="1"/>
  <c r="AL2728" i="14" s="1"/>
  <c r="L272" i="9" s="1"/>
  <c r="Z3476" i="14"/>
  <c r="Z3472" i="14" s="1"/>
  <c r="AA3472" i="14" s="1"/>
  <c r="K337" i="9" s="1"/>
  <c r="AK1184" i="14"/>
  <c r="AK1180" i="14" s="1"/>
  <c r="AL1180" i="14" s="1"/>
  <c r="L114" i="9" s="1"/>
  <c r="Z1553" i="14"/>
  <c r="Z1549" i="14" s="1"/>
  <c r="AA1549" i="14" s="1"/>
  <c r="K160" i="9" s="1"/>
  <c r="Z1897" i="14"/>
  <c r="Z1893" i="14" s="1"/>
  <c r="AA1893" i="14" s="1"/>
  <c r="K209" i="9" s="1"/>
  <c r="AK2648" i="14"/>
  <c r="AK2644" i="14" s="1"/>
  <c r="AL2644" i="14" s="1"/>
  <c r="L266" i="9" s="1"/>
  <c r="Z3533" i="14"/>
  <c r="Z3529" i="14" s="1"/>
  <c r="AA3529" i="14" s="1"/>
  <c r="K341" i="9" s="1"/>
  <c r="AX1553" i="14"/>
  <c r="AX1549" i="14" s="1"/>
  <c r="AY1549" i="14" s="1"/>
  <c r="M160" i="9" s="1"/>
  <c r="AK1638" i="14"/>
  <c r="AK1634" i="14" s="1"/>
  <c r="AL1634" i="14" s="1"/>
  <c r="L173" i="9" s="1"/>
  <c r="AX679" i="14"/>
  <c r="AX675" i="14" s="1"/>
  <c r="AY675" i="14" s="1"/>
  <c r="M67" i="9" s="1"/>
  <c r="AK1897" i="14"/>
  <c r="AK1893" i="14" s="1"/>
  <c r="AL1893" i="14" s="1"/>
  <c r="L209" i="9" s="1"/>
  <c r="Z2517" i="14"/>
  <c r="Z2513" i="14" s="1"/>
  <c r="AA2513" i="14" s="1"/>
  <c r="K259" i="9" s="1"/>
  <c r="AL1384" i="14"/>
  <c r="L136" i="9" s="1"/>
  <c r="AX2301" i="14"/>
  <c r="AX2297" i="14" s="1"/>
  <c r="AY2297" i="14" s="1"/>
  <c r="M244" i="9" s="1"/>
  <c r="AX3151" i="14"/>
  <c r="AX3147" i="14" s="1"/>
  <c r="AY3147" i="14" s="1"/>
  <c r="M312" i="9" s="1"/>
  <c r="AX3476" i="14"/>
  <c r="AX3472" i="14" s="1"/>
  <c r="AY3472" i="14" s="1"/>
  <c r="M337" i="9" s="1"/>
  <c r="AX3044" i="14"/>
  <c r="AX3040" i="14" s="1"/>
  <c r="AY3040" i="14" s="1"/>
  <c r="M303" i="9" s="1"/>
  <c r="AX405" i="14"/>
  <c r="AX401" i="14" s="1"/>
  <c r="AY401" i="14" s="1"/>
  <c r="AY1624" i="14" s="1"/>
  <c r="M171" i="9" s="1"/>
  <c r="Z2081" i="14"/>
  <c r="Z2077" i="14" s="1"/>
  <c r="AA2077" i="14" s="1"/>
  <c r="K229" i="9" s="1"/>
  <c r="Z3669" i="14"/>
  <c r="Z3665" i="14" s="1"/>
  <c r="AA3665" i="14" s="1"/>
  <c r="Z1638" i="14"/>
  <c r="Z1634" i="14" s="1"/>
  <c r="AA1634" i="14" s="1"/>
  <c r="K173" i="9" s="1"/>
  <c r="AK30" i="14"/>
  <c r="AK26" i="14" s="1"/>
  <c r="AL26" i="14" s="1"/>
  <c r="L9" i="9" s="1"/>
  <c r="AX3432" i="14"/>
  <c r="AX3428" i="14" s="1"/>
  <c r="AY3428" i="14" s="1"/>
  <c r="M334" i="9" s="1"/>
  <c r="Z3151" i="14"/>
  <c r="Z3147" i="14" s="1"/>
  <c r="AA3147" i="14" s="1"/>
  <c r="K312" i="9" s="1"/>
  <c r="AX994" i="14"/>
  <c r="AX990" i="14" s="1"/>
  <c r="AY990" i="14" s="1"/>
  <c r="M91" i="9" s="1"/>
  <c r="AK2634" i="14"/>
  <c r="AK2630" i="14" s="1"/>
  <c r="AL2630" i="14" s="1"/>
  <c r="L265" i="9" s="1"/>
  <c r="AX1331" i="14"/>
  <c r="AX1327" i="14" s="1"/>
  <c r="AY1327" i="14" s="1"/>
  <c r="M129" i="9" s="1"/>
  <c r="Z1996" i="14"/>
  <c r="Z1992" i="14" s="1"/>
  <c r="AA1992" i="14" s="1"/>
  <c r="K220" i="9" s="1"/>
  <c r="AK3546" i="14"/>
  <c r="AK3542" i="14" s="1"/>
  <c r="AL3542" i="14" s="1"/>
  <c r="L342" i="9" s="1"/>
  <c r="Z2648" i="14"/>
  <c r="Z2644" i="14" s="1"/>
  <c r="AA2644" i="14" s="1"/>
  <c r="K266" i="9" s="1"/>
  <c r="AK77" i="14"/>
  <c r="AK73" i="14" s="1"/>
  <c r="AL73" i="14" s="1"/>
  <c r="L16" i="9" s="1"/>
  <c r="Z2548" i="14"/>
  <c r="Z2544" i="14" s="1"/>
  <c r="AA2544" i="14" s="1"/>
  <c r="K261" i="9" s="1"/>
  <c r="AX2490" i="14"/>
  <c r="AX2486" i="14" s="1"/>
  <c r="AY2486" i="14" s="1"/>
  <c r="M257" i="9" s="1"/>
  <c r="AX1184" i="14"/>
  <c r="AX1180" i="14" s="1"/>
  <c r="AY1180" i="14" s="1"/>
  <c r="M114" i="9" s="1"/>
  <c r="Z2456" i="14"/>
  <c r="Z2452" i="14" s="1"/>
  <c r="AA2452" i="14" s="1"/>
  <c r="K254" i="9" s="1"/>
  <c r="Z742" i="14"/>
  <c r="Z738" i="14" s="1"/>
  <c r="AA738" i="14" s="1"/>
  <c r="AX2634" i="14"/>
  <c r="AX2630" i="14" s="1"/>
  <c r="AY2630" i="14" s="1"/>
  <c r="M265" i="9" s="1"/>
  <c r="AX1944" i="14"/>
  <c r="AX1940" i="14" s="1"/>
  <c r="AY1940" i="14" s="1"/>
  <c r="M216" i="9" s="1"/>
  <c r="AK130" i="14"/>
  <c r="AK126" i="14" s="1"/>
  <c r="AL126" i="14" s="1"/>
  <c r="L23" i="9" s="1"/>
  <c r="AK1610" i="14"/>
  <c r="AK1606" i="14" s="1"/>
  <c r="AL1606" i="14" s="1"/>
  <c r="L169" i="9" s="1"/>
  <c r="AK1256" i="14"/>
  <c r="AK1252" i="14" s="1"/>
  <c r="AL1252" i="14" s="1"/>
  <c r="L120" i="9" s="1"/>
  <c r="Z3489" i="14"/>
  <c r="Z3485" i="14" s="1"/>
  <c r="AA3485" i="14" s="1"/>
  <c r="K338" i="9" s="1"/>
  <c r="Z1331" i="14"/>
  <c r="Z1327" i="14" s="1"/>
  <c r="AA1327" i="14" s="1"/>
  <c r="K129" i="9" s="1"/>
  <c r="Z1584" i="14"/>
  <c r="Z1580" i="14" s="1"/>
  <c r="AA1580" i="14" s="1"/>
  <c r="K165" i="9" s="1"/>
  <c r="AX2344" i="14"/>
  <c r="AX2340" i="14" s="1"/>
  <c r="AY2340" i="14" s="1"/>
  <c r="M247" i="9" s="1"/>
  <c r="Z928" i="14"/>
  <c r="Z924" i="14" s="1"/>
  <c r="AA924" i="14" s="1"/>
  <c r="K84" i="9" s="1"/>
  <c r="AX3594" i="14"/>
  <c r="AX3590" i="14" s="1"/>
  <c r="AY3590" i="14" s="1"/>
  <c r="M347" i="9" s="1"/>
  <c r="AK1962" i="14"/>
  <c r="AK1958" i="14" s="1"/>
  <c r="AL1958" i="14" s="1"/>
  <c r="L218" i="9" s="1"/>
  <c r="AK2660" i="14"/>
  <c r="AK2656" i="14" s="1"/>
  <c r="AL2656" i="14" s="1"/>
  <c r="L267" i="9" s="1"/>
  <c r="AX1638" i="14"/>
  <c r="AX1634" i="14" s="1"/>
  <c r="AY1634" i="14" s="1"/>
  <c r="M173" i="9" s="1"/>
  <c r="AK660" i="14"/>
  <c r="AK656" i="14" s="1"/>
  <c r="AL656" i="14" s="1"/>
  <c r="L66" i="9" s="1"/>
  <c r="AX2732" i="14"/>
  <c r="AX2728" i="14" s="1"/>
  <c r="AY2728" i="14" s="1"/>
  <c r="M272" i="9" s="1"/>
  <c r="AK3594" i="14"/>
  <c r="AK3590" i="14" s="1"/>
  <c r="AL3590" i="14" s="1"/>
  <c r="L347" i="9" s="1"/>
  <c r="Z392" i="14"/>
  <c r="Z388" i="14" s="1"/>
  <c r="AA388" i="14" s="1"/>
  <c r="K46" i="9" s="1"/>
  <c r="AL2291" i="14"/>
  <c r="L243" i="9" s="1"/>
  <c r="Z2373" i="14"/>
  <c r="Z2369" i="14" s="1"/>
  <c r="AA2369" i="14" s="1"/>
  <c r="K249" i="9" s="1"/>
  <c r="Z3594" i="14"/>
  <c r="Z3590" i="14" s="1"/>
  <c r="AA3590" i="14" s="1"/>
  <c r="K347" i="9" s="1"/>
  <c r="AK2490" i="14"/>
  <c r="AK2486" i="14" s="1"/>
  <c r="AL2486" i="14" s="1"/>
  <c r="L257" i="9" s="1"/>
  <c r="AK582" i="14"/>
  <c r="AK578" i="14" s="1"/>
  <c r="AL578" i="14" s="1"/>
  <c r="AL598" i="14" s="1"/>
  <c r="L63" i="9" s="1"/>
  <c r="Z30" i="14"/>
  <c r="Z26" i="14" s="1"/>
  <c r="AA26" i="14" s="1"/>
  <c r="K9" i="9" s="1"/>
  <c r="Z77" i="14"/>
  <c r="Z73" i="14" s="1"/>
  <c r="AA73" i="14" s="1"/>
  <c r="K16" i="9" s="1"/>
  <c r="AK3432" i="14"/>
  <c r="AK3428" i="14" s="1"/>
  <c r="AL3428" i="14" s="1"/>
  <c r="L334" i="9" s="1"/>
  <c r="Z2560" i="14"/>
  <c r="Z2556" i="14" s="1"/>
  <c r="AA2556" i="14" s="1"/>
  <c r="K262" i="9" s="1"/>
  <c r="Z2675" i="14"/>
  <c r="Z2671" i="14" s="1"/>
  <c r="AA2671" i="14" s="1"/>
  <c r="K268" i="9" s="1"/>
  <c r="Z1256" i="14"/>
  <c r="Z1252" i="14" s="1"/>
  <c r="AA1252" i="14" s="1"/>
  <c r="K120" i="9" s="1"/>
  <c r="AK3031" i="14"/>
  <c r="AK3027" i="14" s="1"/>
  <c r="AL3027" i="14" s="1"/>
  <c r="L302" i="9" s="1"/>
  <c r="Z546" i="14"/>
  <c r="Z542" i="14" s="1"/>
  <c r="AA542" i="14" s="1"/>
  <c r="K60" i="9" s="1"/>
  <c r="AK994" i="14"/>
  <c r="AK990" i="14" s="1"/>
  <c r="AL990" i="14" s="1"/>
  <c r="AL1812" i="14" s="1"/>
  <c r="L196" i="9" s="1"/>
  <c r="AK421" i="14"/>
  <c r="AK417" i="14" s="1"/>
  <c r="AL417" i="14" s="1"/>
  <c r="L49" i="9" s="1"/>
  <c r="AK3669" i="14"/>
  <c r="AK3665" i="14" s="1"/>
  <c r="AL3665" i="14" s="1"/>
  <c r="AX2517" i="14"/>
  <c r="AX2513" i="14" s="1"/>
  <c r="AY2513" i="14" s="1"/>
  <c r="M259" i="9" s="1"/>
  <c r="K52" i="9"/>
  <c r="AA1468" i="14"/>
  <c r="K146" i="9" s="1"/>
  <c r="AA1476" i="14"/>
  <c r="K148" i="9" s="1"/>
  <c r="AA1392" i="14"/>
  <c r="K138" i="9" s="1"/>
  <c r="AA1384" i="14"/>
  <c r="K136" i="9" s="1"/>
  <c r="AK2942" i="14"/>
  <c r="AK2938" i="14" s="1"/>
  <c r="AL2938" i="14" s="1"/>
  <c r="L295" i="9" s="1"/>
  <c r="Z1692" i="14"/>
  <c r="Z1688" i="14" s="1"/>
  <c r="AA1688" i="14" s="1"/>
  <c r="K179" i="9" s="1"/>
  <c r="Z1871" i="14"/>
  <c r="Z1867" i="14" s="1"/>
  <c r="AA1867" i="14" s="1"/>
  <c r="AA1519" i="14" s="1"/>
  <c r="K153" i="9" s="1"/>
  <c r="Z2716" i="14"/>
  <c r="Z2712" i="14" s="1"/>
  <c r="AA2712" i="14" s="1"/>
  <c r="K271" i="9" s="1"/>
  <c r="Z2490" i="14"/>
  <c r="Z2486" i="14" s="1"/>
  <c r="AA2486" i="14" s="1"/>
  <c r="K257" i="9" s="1"/>
  <c r="AK2104" i="14"/>
  <c r="AK2100" i="14" s="1"/>
  <c r="AL2100" i="14" s="1"/>
  <c r="L232" i="9" s="1"/>
  <c r="AK2560" i="14"/>
  <c r="AK2556" i="14" s="1"/>
  <c r="AL2556" i="14" s="1"/>
  <c r="L262" i="9" s="1"/>
  <c r="AL1468" i="14"/>
  <c r="L146" i="9" s="1"/>
  <c r="AK1279" i="14"/>
  <c r="AK1275" i="14" s="1"/>
  <c r="AL1275" i="14" s="1"/>
  <c r="L123" i="9" s="1"/>
  <c r="AX809" i="14"/>
  <c r="AX805" i="14" s="1"/>
  <c r="AY805" i="14" s="1"/>
  <c r="M76" i="9" s="1"/>
  <c r="Z2968" i="14"/>
  <c r="Z2964" i="14" s="1"/>
  <c r="AA2964" i="14" s="1"/>
  <c r="K298" i="9" s="1"/>
  <c r="AK3339" i="14"/>
  <c r="AK3335" i="14" s="1"/>
  <c r="AL3335" i="14" s="1"/>
  <c r="L327" i="9" s="1"/>
  <c r="Z787" i="14"/>
  <c r="Z783" i="14" s="1"/>
  <c r="AA783" i="14" s="1"/>
  <c r="K75" i="9" s="1"/>
  <c r="AL1392" i="14"/>
  <c r="L138" i="9" s="1"/>
  <c r="AK770" i="14"/>
  <c r="AK766" i="14" s="1"/>
  <c r="AL766" i="14" s="1"/>
  <c r="L74" i="9" s="1"/>
  <c r="AK2159" i="14"/>
  <c r="AK2155" i="14" s="1"/>
  <c r="AL2155" i="14" s="1"/>
  <c r="L236" i="9" s="1"/>
  <c r="AK3489" i="14"/>
  <c r="AK3485" i="14" s="1"/>
  <c r="AL3485" i="14" s="1"/>
  <c r="L338" i="9" s="1"/>
  <c r="Z1962" i="14"/>
  <c r="Z1958" i="14" s="1"/>
  <c r="AA1958" i="14" s="1"/>
  <c r="K218" i="9" s="1"/>
  <c r="AL1476" i="14"/>
  <c r="L148" i="9" s="1"/>
  <c r="AX392" i="14"/>
  <c r="AX388" i="14" s="1"/>
  <c r="AY388" i="14" s="1"/>
  <c r="M46" i="9" s="1"/>
  <c r="AX660" i="14"/>
  <c r="AX656" i="14" s="1"/>
  <c r="AY656" i="14" s="1"/>
  <c r="M66" i="9" s="1"/>
  <c r="Z837" i="14"/>
  <c r="Z833" i="14" s="1"/>
  <c r="AA833" i="14" s="1"/>
  <c r="K78" i="9" s="1"/>
  <c r="AK561" i="14"/>
  <c r="AK557" i="14" s="1"/>
  <c r="AL557" i="14" s="1"/>
  <c r="L61" i="9" s="1"/>
  <c r="AK2924" i="14"/>
  <c r="AK2920" i="14" s="1"/>
  <c r="AL2920" i="14" s="1"/>
  <c r="L293" i="9" s="1"/>
  <c r="AK3114" i="14"/>
  <c r="AK3110" i="14" s="1"/>
  <c r="AL3110" i="14" s="1"/>
  <c r="L309" i="9" s="1"/>
  <c r="Z130" i="14"/>
  <c r="Z126" i="14" s="1"/>
  <c r="AA126" i="14" s="1"/>
  <c r="K23" i="9" s="1"/>
  <c r="AK43" i="14"/>
  <c r="AK39" i="14" s="1"/>
  <c r="AL39" i="14" s="1"/>
  <c r="L10" i="9" s="1"/>
  <c r="Z2282" i="14"/>
  <c r="Z2278" i="14" s="1"/>
  <c r="AA2278" i="14" s="1"/>
  <c r="AA2291" i="14" s="1"/>
  <c r="K243" i="9" s="1"/>
  <c r="AX3533" i="14"/>
  <c r="AX3529" i="14" s="1"/>
  <c r="AY3529" i="14" s="1"/>
  <c r="M341" i="9" s="1"/>
  <c r="M47" i="9"/>
  <c r="Z3516" i="14"/>
  <c r="Z3512" i="14" s="1"/>
  <c r="AA3512" i="14" s="1"/>
  <c r="K340" i="9" s="1"/>
  <c r="AK1996" i="14"/>
  <c r="AK1992" i="14" s="1"/>
  <c r="AL1992" i="14" s="1"/>
  <c r="L220" i="9" s="1"/>
  <c r="AX2282" i="14"/>
  <c r="AX2278" i="14" s="1"/>
  <c r="AY2278" i="14" s="1"/>
  <c r="M242" i="9" s="1"/>
  <c r="Z2344" i="14"/>
  <c r="Z2340" i="14" s="1"/>
  <c r="AA2340" i="14" s="1"/>
  <c r="K247" i="9" s="1"/>
  <c r="AX204" i="14"/>
  <c r="AX200" i="14" s="1"/>
  <c r="AY200" i="14" s="1"/>
  <c r="M26" i="9" s="1"/>
  <c r="AK868" i="14"/>
  <c r="AK864" i="14" s="1"/>
  <c r="AL864" i="14" s="1"/>
  <c r="AL1735" i="14" s="1"/>
  <c r="L185" i="9" s="1"/>
  <c r="Z3449" i="14"/>
  <c r="Z3445" i="14" s="1"/>
  <c r="AA3445" i="14" s="1"/>
  <c r="K335" i="9" s="1"/>
  <c r="AX850" i="14"/>
  <c r="AX846" i="14" s="1"/>
  <c r="AY846" i="14" s="1"/>
  <c r="M79" i="9" s="1"/>
  <c r="AK1944" i="14"/>
  <c r="AK1940" i="14" s="1"/>
  <c r="AL1940" i="14" s="1"/>
  <c r="L216" i="9" s="1"/>
  <c r="Z3016" i="14"/>
  <c r="Z3012" i="14" s="1"/>
  <c r="AA3012" i="14" s="1"/>
  <c r="K301" i="9" s="1"/>
  <c r="AK1402" i="14"/>
  <c r="AK1398" i="14" s="1"/>
  <c r="AL1398" i="14" s="1"/>
  <c r="L139" i="9" s="1"/>
  <c r="AK3377" i="14"/>
  <c r="AK3373" i="14" s="1"/>
  <c r="AL3373" i="14" s="1"/>
  <c r="L330" i="9" s="1"/>
  <c r="Z3031" i="14"/>
  <c r="Z3027" i="14" s="1"/>
  <c r="AA3027" i="14" s="1"/>
  <c r="K302" i="9" s="1"/>
  <c r="AX3230" i="14"/>
  <c r="AX3226" i="14" s="1"/>
  <c r="AY3226" i="14" s="1"/>
  <c r="M317" i="9" s="1"/>
  <c r="AK464" i="14"/>
  <c r="AK460" i="14" s="1"/>
  <c r="AL460" i="14" s="1"/>
  <c r="L54" i="9" s="1"/>
  <c r="Z582" i="14"/>
  <c r="Z578" i="14" s="1"/>
  <c r="AA578" i="14" s="1"/>
  <c r="AA598" i="14" s="1"/>
  <c r="K63" i="9" s="1"/>
  <c r="Z3114" i="14"/>
  <c r="Z3110" i="14" s="1"/>
  <c r="AA3110" i="14" s="1"/>
  <c r="K309" i="9" s="1"/>
  <c r="Z2942" i="14"/>
  <c r="Z2938" i="14" s="1"/>
  <c r="AA2938" i="14" s="1"/>
  <c r="K295" i="9" s="1"/>
  <c r="AX1360" i="14"/>
  <c r="AX1356" i="14" s="1"/>
  <c r="AY1356" i="14" s="1"/>
  <c r="M133" i="9" s="1"/>
  <c r="AX302" i="14"/>
  <c r="AX298" i="14" s="1"/>
  <c r="AY298" i="14" s="1"/>
  <c r="M33" i="9" s="1"/>
  <c r="AK928" i="14"/>
  <c r="AK924" i="14" s="1"/>
  <c r="AL924" i="14" s="1"/>
  <c r="L84" i="9" s="1"/>
  <c r="AK824" i="14"/>
  <c r="AK820" i="14" s="1"/>
  <c r="AL820" i="14" s="1"/>
  <c r="L77" i="9" s="1"/>
  <c r="Z3044" i="14"/>
  <c r="Z3040" i="14" s="1"/>
  <c r="AA3040" i="14" s="1"/>
  <c r="K303" i="9" s="1"/>
  <c r="Z770" i="14"/>
  <c r="Z766" i="14" s="1"/>
  <c r="AA766" i="14" s="1"/>
  <c r="K74" i="9" s="1"/>
  <c r="AX1105" i="14"/>
  <c r="AX1101" i="14" s="1"/>
  <c r="AY1101" i="14" s="1"/>
  <c r="M105" i="9" s="1"/>
  <c r="AK1331" i="14"/>
  <c r="AK1327" i="14" s="1"/>
  <c r="AL1327" i="14" s="1"/>
  <c r="L129" i="9" s="1"/>
  <c r="AK1146" i="14"/>
  <c r="AK1142" i="14" s="1"/>
  <c r="AL1142" i="14" s="1"/>
  <c r="L110" i="9" s="1"/>
  <c r="Z2440" i="14"/>
  <c r="Z2436" i="14" s="1"/>
  <c r="AA2436" i="14" s="1"/>
  <c r="K253" i="9" s="1"/>
  <c r="Z660" i="14"/>
  <c r="Z656" i="14" s="1"/>
  <c r="AA656" i="14" s="1"/>
  <c r="K66" i="9" s="1"/>
  <c r="AX2266" i="14"/>
  <c r="AX2262" i="14" s="1"/>
  <c r="AY2262" i="14" s="1"/>
  <c r="M241" i="9" s="1"/>
  <c r="AK3131" i="15"/>
  <c r="AK3127" i="15" s="1"/>
  <c r="AL3127" i="15" s="1"/>
  <c r="O312" i="9" s="1"/>
  <c r="AX3339" i="15"/>
  <c r="AX3335" i="15" s="1"/>
  <c r="AY3335" i="15" s="1"/>
  <c r="P329" i="9" s="1"/>
  <c r="AX1259" i="15"/>
  <c r="AX1255" i="15" s="1"/>
  <c r="AY1255" i="15" s="1"/>
  <c r="P123" i="9" s="1"/>
  <c r="AX384" i="15"/>
  <c r="AX380" i="15" s="1"/>
  <c r="AY380" i="15" s="1"/>
  <c r="P46" i="9" s="1"/>
  <c r="Z3456" i="15"/>
  <c r="Z3452" i="15" s="1"/>
  <c r="AA3452" i="15" s="1"/>
  <c r="N337" i="9" s="1"/>
  <c r="AL1364" i="15"/>
  <c r="O136" i="9" s="1"/>
  <c r="AL1372" i="15"/>
  <c r="O138" i="9" s="1"/>
  <c r="AX1223" i="15"/>
  <c r="AX1219" i="15" s="1"/>
  <c r="AY1219" i="15" s="1"/>
  <c r="AY1067" i="15" s="1"/>
  <c r="P102" i="9" s="1"/>
  <c r="Z1150" i="15"/>
  <c r="Z1146" i="15" s="1"/>
  <c r="AA1146" i="15" s="1"/>
  <c r="N113" i="9" s="1"/>
  <c r="AX3024" i="15"/>
  <c r="AX3020" i="15" s="1"/>
  <c r="AY3020" i="15" s="1"/>
  <c r="P303" i="9" s="1"/>
  <c r="Z3357" i="15"/>
  <c r="Z3353" i="15" s="1"/>
  <c r="AA3353" i="15" s="1"/>
  <c r="N330" i="9" s="1"/>
  <c r="AL1448" i="15"/>
  <c r="O146" i="9" s="1"/>
  <c r="AL1456" i="15"/>
  <c r="O148" i="9" s="1"/>
  <c r="AK2614" i="15"/>
  <c r="AK2610" i="15" s="1"/>
  <c r="AL2610" i="15" s="1"/>
  <c r="O265" i="9" s="1"/>
  <c r="Z804" i="15"/>
  <c r="Z800" i="15" s="1"/>
  <c r="AA800" i="15" s="1"/>
  <c r="N77" i="9" s="1"/>
  <c r="AL685" i="15"/>
  <c r="O69" i="9" s="1"/>
  <c r="AL1542" i="15"/>
  <c r="O161" i="9" s="1"/>
  <c r="AX2628" i="15"/>
  <c r="AX2624" i="15" s="1"/>
  <c r="AY2624" i="15" s="1"/>
  <c r="P266" i="9" s="1"/>
  <c r="Z3385" i="15"/>
  <c r="Z3381" i="15" s="1"/>
  <c r="AA3381" i="15" s="1"/>
  <c r="N332" i="9" s="1"/>
  <c r="AX1164" i="15"/>
  <c r="AX1160" i="15" s="1"/>
  <c r="AY1160" i="15" s="1"/>
  <c r="P114" i="9" s="1"/>
  <c r="AK2311" i="15"/>
  <c r="AK2307" i="15" s="1"/>
  <c r="AL2307" i="15" s="1"/>
  <c r="O246" i="9" s="1"/>
  <c r="AK294" i="15"/>
  <c r="AK290" i="15" s="1"/>
  <c r="AL290" i="15" s="1"/>
  <c r="O33" i="9" s="1"/>
  <c r="AK789" i="15"/>
  <c r="AK785" i="15" s="1"/>
  <c r="AL785" i="15" s="1"/>
  <c r="O76" i="9" s="1"/>
  <c r="AX817" i="15"/>
  <c r="AX813" i="15" s="1"/>
  <c r="AY813" i="15" s="1"/>
  <c r="P78" i="9" s="1"/>
  <c r="AK2984" i="15"/>
  <c r="AK2980" i="15" s="1"/>
  <c r="AL2980" i="15" s="1"/>
  <c r="O300" i="9" s="1"/>
  <c r="AK1164" i="15"/>
  <c r="AK1160" i="15" s="1"/>
  <c r="AL1160" i="15" s="1"/>
  <c r="O114" i="9" s="1"/>
  <c r="AK3024" i="15"/>
  <c r="AK3020" i="15" s="1"/>
  <c r="AL3020" i="15" s="1"/>
  <c r="O303" i="9" s="1"/>
  <c r="Z107" i="15"/>
  <c r="Z103" i="15" s="1"/>
  <c r="AA103" i="15" s="1"/>
  <c r="N20" i="9" s="1"/>
  <c r="AX3385" i="15"/>
  <c r="AX3381" i="15" s="1"/>
  <c r="AY3381" i="15" s="1"/>
  <c r="P332" i="9" s="1"/>
  <c r="Z3513" i="15"/>
  <c r="Z3509" i="15" s="1"/>
  <c r="AA3509" i="15" s="1"/>
  <c r="N341" i="9" s="1"/>
  <c r="AK2246" i="15"/>
  <c r="AK2242" i="15" s="1"/>
  <c r="AL2242" i="15" s="1"/>
  <c r="O241" i="9" s="1"/>
  <c r="AX524" i="15"/>
  <c r="AX520" i="15" s="1"/>
  <c r="AY520" i="15" s="1"/>
  <c r="P59" i="9" s="1"/>
  <c r="Z1164" i="15"/>
  <c r="Z1160" i="15" s="1"/>
  <c r="AA1160" i="15" s="1"/>
  <c r="N114" i="9" s="1"/>
  <c r="Z3198" i="15"/>
  <c r="Z3194" i="15" s="1"/>
  <c r="AA3194" i="15" s="1"/>
  <c r="N316" i="9" s="1"/>
  <c r="AX2230" i="15"/>
  <c r="AX2226" i="15" s="1"/>
  <c r="AY2226" i="15" s="1"/>
  <c r="P240" i="9" s="1"/>
  <c r="AA2271" i="15"/>
  <c r="N243" i="9" s="1"/>
  <c r="AK2230" i="15"/>
  <c r="AK2226" i="15" s="1"/>
  <c r="AL2226" i="15" s="1"/>
  <c r="O240" i="9" s="1"/>
  <c r="Z2528" i="15"/>
  <c r="Z2524" i="15" s="1"/>
  <c r="AA2524" i="15" s="1"/>
  <c r="N261" i="9" s="1"/>
  <c r="Z1294" i="15"/>
  <c r="Z1290" i="15" s="1"/>
  <c r="AA1290" i="15" s="1"/>
  <c r="N127" i="9" s="1"/>
  <c r="Z999" i="15"/>
  <c r="Z995" i="15" s="1"/>
  <c r="AA995" i="15" s="1"/>
  <c r="N94" i="9" s="1"/>
  <c r="AK3011" i="15"/>
  <c r="AK3007" i="15" s="1"/>
  <c r="AL3007" i="15" s="1"/>
  <c r="O302" i="9" s="1"/>
  <c r="AX789" i="15"/>
  <c r="AX785" i="15" s="1"/>
  <c r="AY785" i="15" s="1"/>
  <c r="P76" i="9" s="1"/>
  <c r="AK43" i="15"/>
  <c r="AK39" i="15" s="1"/>
  <c r="AL39" i="15" s="1"/>
  <c r="O10" i="9" s="1"/>
  <c r="AK1294" i="15"/>
  <c r="AK1290" i="15" s="1"/>
  <c r="AL1290" i="15" s="1"/>
  <c r="O127" i="9" s="1"/>
  <c r="AK3119" i="15"/>
  <c r="AK3115" i="15" s="1"/>
  <c r="AL3115" i="15" s="1"/>
  <c r="O311" i="9" s="1"/>
  <c r="AK2540" i="15"/>
  <c r="AK2536" i="15" s="1"/>
  <c r="AL2536" i="15" s="1"/>
  <c r="O262" i="9" s="1"/>
  <c r="AX1236" i="15"/>
  <c r="AX1232" i="15" s="1"/>
  <c r="AY1232" i="15" s="1"/>
  <c r="P120" i="9" s="1"/>
  <c r="Z2904" i="15"/>
  <c r="Z2900" i="15" s="1"/>
  <c r="AA2900" i="15" s="1"/>
  <c r="N293" i="9" s="1"/>
  <c r="AK2436" i="15"/>
  <c r="AK2432" i="15" s="1"/>
  <c r="AL2432" i="15" s="1"/>
  <c r="O254" i="9" s="1"/>
  <c r="Z3443" i="15"/>
  <c r="Z3439" i="15" s="1"/>
  <c r="AA3439" i="15" s="1"/>
  <c r="N336" i="9" s="1"/>
  <c r="AK1150" i="15"/>
  <c r="AK1146" i="15" s="1"/>
  <c r="AL1146" i="15" s="1"/>
  <c r="O113" i="9" s="1"/>
  <c r="Z3541" i="15"/>
  <c r="Z3537" i="15" s="1"/>
  <c r="AA3537" i="15" s="1"/>
  <c r="N343" i="9" s="1"/>
  <c r="AK1902" i="15"/>
  <c r="AK1898" i="15" s="1"/>
  <c r="AL1898" i="15" s="1"/>
  <c r="O213" i="9" s="1"/>
  <c r="AK3357" i="15"/>
  <c r="AK3353" i="15" s="1"/>
  <c r="AL3353" i="15" s="1"/>
  <c r="O330" i="9" s="1"/>
  <c r="AX848" i="15"/>
  <c r="AX844" i="15" s="1"/>
  <c r="AY844" i="15" s="1"/>
  <c r="AY1715" i="15" s="1"/>
  <c r="P185" i="9" s="1"/>
  <c r="AK1025" i="15"/>
  <c r="AK1021" i="15" s="1"/>
  <c r="AL1021" i="15" s="1"/>
  <c r="AL1495" i="15" s="1"/>
  <c r="O152" i="9" s="1"/>
  <c r="AK1236" i="15"/>
  <c r="AK1232" i="15" s="1"/>
  <c r="AL1232" i="15" s="1"/>
  <c r="O120" i="9" s="1"/>
  <c r="AK2005" i="15"/>
  <c r="AK2001" i="15" s="1"/>
  <c r="AL2001" i="15" s="1"/>
  <c r="O223" i="9" s="1"/>
  <c r="AK817" i="15"/>
  <c r="AK813" i="15" s="1"/>
  <c r="AL813" i="15" s="1"/>
  <c r="O78" i="9" s="1"/>
  <c r="Z1182" i="15"/>
  <c r="Z1178" i="15" s="1"/>
  <c r="AA1178" i="15" s="1"/>
  <c r="N116" i="9" s="1"/>
  <c r="AX413" i="15"/>
  <c r="AX409" i="15" s="1"/>
  <c r="AY409" i="15" s="1"/>
  <c r="P49" i="9" s="1"/>
  <c r="Z2870" i="15"/>
  <c r="Z2866" i="15" s="1"/>
  <c r="AA2866" i="15" s="1"/>
  <c r="N289" i="9" s="1"/>
  <c r="Z2061" i="15"/>
  <c r="Z2057" i="15" s="1"/>
  <c r="AA2057" i="15" s="1"/>
  <c r="N229" i="9" s="1"/>
  <c r="Z2497" i="15"/>
  <c r="Z2493" i="15" s="1"/>
  <c r="AA2493" i="15" s="1"/>
  <c r="N259" i="9" s="1"/>
  <c r="AX3319" i="15"/>
  <c r="AX3315" i="15" s="1"/>
  <c r="AY3315" i="15" s="1"/>
  <c r="P327" i="9" s="1"/>
  <c r="Z895" i="15"/>
  <c r="Z891" i="15" s="1"/>
  <c r="AA891" i="15" s="1"/>
  <c r="N83" i="9" s="1"/>
  <c r="Z2996" i="15"/>
  <c r="Z2992" i="15" s="1"/>
  <c r="AA2992" i="15" s="1"/>
  <c r="N301" i="9" s="1"/>
  <c r="AX2773" i="15"/>
  <c r="AX2769" i="15" s="1"/>
  <c r="AY2769" i="15" s="1"/>
  <c r="P278" i="9" s="1"/>
  <c r="Z3278" i="15"/>
  <c r="Z3274" i="15" s="1"/>
  <c r="AA3274" i="15" s="1"/>
  <c r="N323" i="9" s="1"/>
  <c r="AY1372" i="15"/>
  <c r="P138" i="9" s="1"/>
  <c r="Z294" i="15"/>
  <c r="Z290" i="15" s="1"/>
  <c r="AA290" i="15" s="1"/>
  <c r="N33" i="9" s="1"/>
  <c r="AY1456" i="15"/>
  <c r="P148" i="9" s="1"/>
  <c r="AX1564" i="15"/>
  <c r="AX1560" i="15" s="1"/>
  <c r="AY1560" i="15" s="1"/>
  <c r="P165" i="9" s="1"/>
  <c r="AK1777" i="15"/>
  <c r="AK1773" i="15" s="1"/>
  <c r="AL1773" i="15" s="1"/>
  <c r="O193" i="9" s="1"/>
  <c r="Z2246" i="15"/>
  <c r="Z2242" i="15" s="1"/>
  <c r="AA2242" i="15" s="1"/>
  <c r="N241" i="9" s="1"/>
  <c r="AX2640" i="15"/>
  <c r="AX2636" i="15" s="1"/>
  <c r="AY2636" i="15" s="1"/>
  <c r="P267" i="9" s="1"/>
  <c r="Z2984" i="15"/>
  <c r="Z2980" i="15" s="1"/>
  <c r="AA2980" i="15" s="1"/>
  <c r="N300" i="9" s="1"/>
  <c r="Z2202" i="15"/>
  <c r="Z2198" i="15" s="1"/>
  <c r="AA2198" i="15" s="1"/>
  <c r="N239" i="9" s="1"/>
  <c r="AK3456" i="15"/>
  <c r="AK3452" i="15" s="1"/>
  <c r="AL3452" i="15" s="1"/>
  <c r="O337" i="9" s="1"/>
  <c r="Z3591" i="15"/>
  <c r="Z3587" i="15" s="1"/>
  <c r="AA3587" i="15" s="1"/>
  <c r="N348" i="9" s="1"/>
  <c r="AX2996" i="15"/>
  <c r="AX2992" i="15" s="1"/>
  <c r="AY2992" i="15" s="1"/>
  <c r="P301" i="9" s="1"/>
  <c r="AK2297" i="15"/>
  <c r="AK2293" i="15" s="1"/>
  <c r="AL2293" i="15" s="1"/>
  <c r="O245" i="9" s="1"/>
  <c r="Z2655" i="15"/>
  <c r="Z2651" i="15" s="1"/>
  <c r="AA2651" i="15" s="1"/>
  <c r="N268" i="9" s="1"/>
  <c r="AK1618" i="15"/>
  <c r="AK1614" i="15" s="1"/>
  <c r="AL1614" i="15" s="1"/>
  <c r="O173" i="9" s="1"/>
  <c r="AX107" i="15"/>
  <c r="AX103" i="15" s="1"/>
  <c r="AY103" i="15" s="1"/>
  <c r="P20" i="9" s="1"/>
  <c r="Z1924" i="15"/>
  <c r="Z1920" i="15" s="1"/>
  <c r="AA1920" i="15" s="1"/>
  <c r="N216" i="9" s="1"/>
  <c r="Z196" i="15"/>
  <c r="Z192" i="15" s="1"/>
  <c r="AA192" i="15" s="1"/>
  <c r="N26" i="9" s="1"/>
  <c r="Z789" i="15"/>
  <c r="Z785" i="15" s="1"/>
  <c r="AA785" i="15" s="1"/>
  <c r="N76" i="9" s="1"/>
  <c r="Z1618" i="15"/>
  <c r="Z1614" i="15" s="1"/>
  <c r="AA1614" i="15" s="1"/>
  <c r="N173" i="9" s="1"/>
  <c r="AK2281" i="15"/>
  <c r="AK2277" i="15" s="1"/>
  <c r="AL2277" i="15" s="1"/>
  <c r="O244" i="9" s="1"/>
  <c r="AX2297" i="15"/>
  <c r="AX2293" i="15" s="1"/>
  <c r="AY2293" i="15" s="1"/>
  <c r="P245" i="9" s="1"/>
  <c r="Z908" i="15"/>
  <c r="Z904" i="15" s="1"/>
  <c r="AA904" i="15" s="1"/>
  <c r="N84" i="9" s="1"/>
  <c r="Z1382" i="15"/>
  <c r="Z1378" i="15" s="1"/>
  <c r="AA1378" i="15" s="1"/>
  <c r="N139" i="9" s="1"/>
  <c r="AX1025" i="15"/>
  <c r="AX1021" i="15" s="1"/>
  <c r="AY1021" i="15" s="1"/>
  <c r="AY1495" i="15" s="1"/>
  <c r="P152" i="9" s="1"/>
  <c r="AK1405" i="15"/>
  <c r="AK1401" i="15" s="1"/>
  <c r="AL1401" i="15" s="1"/>
  <c r="O141" i="9" s="1"/>
  <c r="AX1976" i="15"/>
  <c r="AX1972" i="15" s="1"/>
  <c r="AY1972" i="15" s="1"/>
  <c r="P220" i="9" s="1"/>
  <c r="Z1126" i="15"/>
  <c r="Z1122" i="15" s="1"/>
  <c r="AA1122" i="15" s="1"/>
  <c r="N110" i="9" s="1"/>
  <c r="AK1564" i="15"/>
  <c r="AK1560" i="15" s="1"/>
  <c r="AL1560" i="15" s="1"/>
  <c r="O165" i="9" s="1"/>
  <c r="Z3469" i="15"/>
  <c r="Z3465" i="15" s="1"/>
  <c r="AA3465" i="15" s="1"/>
  <c r="N338" i="9" s="1"/>
  <c r="AX3574" i="15"/>
  <c r="AX3570" i="15" s="1"/>
  <c r="AY3570" i="15" s="1"/>
  <c r="P347" i="9" s="1"/>
  <c r="AX3167" i="15"/>
  <c r="AX3163" i="15" s="1"/>
  <c r="AY3163" i="15" s="1"/>
  <c r="P314" i="9" s="1"/>
  <c r="AK3541" i="15"/>
  <c r="AK3537" i="15" s="1"/>
  <c r="AL3537" i="15" s="1"/>
  <c r="O343" i="9" s="1"/>
  <c r="AX2436" i="15"/>
  <c r="AX2432" i="15" s="1"/>
  <c r="AY2432" i="15" s="1"/>
  <c r="P254" i="9" s="1"/>
  <c r="AK2139" i="15"/>
  <c r="AK2135" i="15" s="1"/>
  <c r="AL2135" i="15" s="1"/>
  <c r="O236" i="9" s="1"/>
  <c r="AX3429" i="15"/>
  <c r="AX3425" i="15" s="1"/>
  <c r="AY3425" i="15" s="1"/>
  <c r="P335" i="9" s="1"/>
  <c r="AK2842" i="15"/>
  <c r="AK2838" i="15" s="1"/>
  <c r="AL2838" i="15" s="1"/>
  <c r="O286" i="9" s="1"/>
  <c r="AX671" i="15"/>
  <c r="AX667" i="15" s="1"/>
  <c r="AY667" i="15" s="1"/>
  <c r="P67" i="9" s="1"/>
  <c r="Z538" i="15"/>
  <c r="Z534" i="15" s="1"/>
  <c r="AA534" i="15" s="1"/>
  <c r="N60" i="9" s="1"/>
  <c r="Z3319" i="15"/>
  <c r="Z3315" i="15" s="1"/>
  <c r="AA3315" i="15" s="1"/>
  <c r="N327" i="9" s="1"/>
  <c r="Z1236" i="15"/>
  <c r="Z1232" i="15" s="1"/>
  <c r="AA1232" i="15" s="1"/>
  <c r="N120" i="9" s="1"/>
  <c r="AX1590" i="15"/>
  <c r="AX1586" i="15" s="1"/>
  <c r="AY1586" i="15" s="1"/>
  <c r="P169" i="9" s="1"/>
  <c r="Z1311" i="15"/>
  <c r="Z1307" i="15" s="1"/>
  <c r="AA1307" i="15" s="1"/>
  <c r="N129" i="9" s="1"/>
  <c r="AX2202" i="15"/>
  <c r="AX2198" i="15" s="1"/>
  <c r="AY2198" i="15" s="1"/>
  <c r="P239" i="9" s="1"/>
  <c r="Z1942" i="15"/>
  <c r="Z1938" i="15" s="1"/>
  <c r="AA1938" i="15" s="1"/>
  <c r="N218" i="9" s="1"/>
  <c r="AX456" i="15"/>
  <c r="AX452" i="15" s="1"/>
  <c r="AY452" i="15" s="1"/>
  <c r="P54" i="9" s="1"/>
  <c r="AX2870" i="15"/>
  <c r="AX2866" i="15" s="1"/>
  <c r="AY2866" i="15" s="1"/>
  <c r="P289" i="9" s="1"/>
  <c r="Z2628" i="15"/>
  <c r="Z2624" i="15" s="1"/>
  <c r="AA2624" i="15" s="1"/>
  <c r="N266" i="9" s="1"/>
  <c r="AY1448" i="15"/>
  <c r="P146" i="9" s="1"/>
  <c r="AL2795" i="15"/>
  <c r="O281" i="9" s="1"/>
  <c r="Z1590" i="15"/>
  <c r="Z1586" i="15" s="1"/>
  <c r="AA1586" i="15" s="1"/>
  <c r="N169" i="9" s="1"/>
  <c r="AK1976" i="15"/>
  <c r="AK1972" i="15" s="1"/>
  <c r="AL1972" i="15" s="1"/>
  <c r="O220" i="9" s="1"/>
  <c r="Z2614" i="15"/>
  <c r="Z2610" i="15" s="1"/>
  <c r="AA2610" i="15" s="1"/>
  <c r="N265" i="9" s="1"/>
  <c r="AX3526" i="15"/>
  <c r="AX3522" i="15" s="1"/>
  <c r="AY3522" i="15" s="1"/>
  <c r="P342" i="9" s="1"/>
  <c r="AX2061" i="15"/>
  <c r="AX2057" i="15" s="1"/>
  <c r="AY2057" i="15" s="1"/>
  <c r="P229" i="9" s="1"/>
  <c r="AK2948" i="15"/>
  <c r="AK2944" i="15" s="1"/>
  <c r="AL2944" i="15" s="1"/>
  <c r="O298" i="9" s="1"/>
  <c r="Z3339" i="15"/>
  <c r="Z3335" i="15" s="1"/>
  <c r="AA3335" i="15" s="1"/>
  <c r="N329" i="9" s="1"/>
  <c r="AK2640" i="15"/>
  <c r="AK2636" i="15" s="1"/>
  <c r="AL2636" i="15" s="1"/>
  <c r="O267" i="9" s="1"/>
  <c r="AX2984" i="15"/>
  <c r="AX2980" i="15" s="1"/>
  <c r="AY2980" i="15" s="1"/>
  <c r="P300" i="9" s="1"/>
  <c r="AL1038" i="15"/>
  <c r="O98" i="9" s="1"/>
  <c r="Z3024" i="15"/>
  <c r="Z3020" i="15" s="1"/>
  <c r="AA3020" i="15" s="1"/>
  <c r="N303" i="9" s="1"/>
  <c r="AY1364" i="15"/>
  <c r="P136" i="9" s="1"/>
  <c r="AL1067" i="15"/>
  <c r="O102" i="9" s="1"/>
  <c r="AX1618" i="15"/>
  <c r="AX1614" i="15" s="1"/>
  <c r="AY1614" i="15" s="1"/>
  <c r="P173" i="9" s="1"/>
  <c r="Z553" i="15"/>
  <c r="Z549" i="15" s="1"/>
  <c r="AA549" i="15" s="1"/>
  <c r="N61" i="9" s="1"/>
  <c r="Z1025" i="15"/>
  <c r="Z1021" i="15" s="1"/>
  <c r="AA1021" i="15" s="1"/>
  <c r="AA1495" i="15" s="1"/>
  <c r="N152" i="9" s="1"/>
  <c r="AL1136" i="15"/>
  <c r="O111" i="9" s="1"/>
  <c r="AK2509" i="15"/>
  <c r="AK2505" i="15" s="1"/>
  <c r="AL2505" i="15" s="1"/>
  <c r="O260" i="9" s="1"/>
  <c r="AK3339" i="15"/>
  <c r="AK3335" i="15" s="1"/>
  <c r="AL3335" i="15" s="1"/>
  <c r="O329" i="9" s="1"/>
  <c r="AX260" i="15"/>
  <c r="AX256" i="15" s="1"/>
  <c r="AY256" i="15" s="1"/>
  <c r="P29" i="9" s="1"/>
  <c r="AX2528" i="15"/>
  <c r="AX2524" i="15" s="1"/>
  <c r="AY2524" i="15" s="1"/>
  <c r="P261" i="9" s="1"/>
  <c r="AL1108" i="15"/>
  <c r="O107" i="9" s="1"/>
  <c r="AX2820" i="15"/>
  <c r="AX2816" i="15" s="1"/>
  <c r="AY2816" i="15" s="1"/>
  <c r="P284" i="9" s="1"/>
  <c r="AX1405" i="15"/>
  <c r="AX1401" i="15" s="1"/>
  <c r="AY1401" i="15" s="1"/>
  <c r="P141" i="9" s="1"/>
  <c r="AX1942" i="15"/>
  <c r="AX1938" i="15" s="1"/>
  <c r="AY1938" i="15" s="1"/>
  <c r="P218" i="9" s="1"/>
  <c r="Z1433" i="15"/>
  <c r="Z1429" i="15" s="1"/>
  <c r="AA1429" i="15" s="1"/>
  <c r="N143" i="9" s="1"/>
  <c r="Z3179" i="15"/>
  <c r="Z3175" i="15" s="1"/>
  <c r="AA3175" i="15" s="1"/>
  <c r="N315" i="9" s="1"/>
  <c r="Z3526" i="15"/>
  <c r="Z3522" i="15" s="1"/>
  <c r="AA3522" i="15" s="1"/>
  <c r="N342" i="9" s="1"/>
  <c r="Z3167" i="15"/>
  <c r="Z3163" i="15" s="1"/>
  <c r="AA3163" i="15" s="1"/>
  <c r="N314" i="9" s="1"/>
  <c r="Z43" i="15"/>
  <c r="Z39" i="15" s="1"/>
  <c r="AA39" i="15" s="1"/>
  <c r="N10" i="9" s="1"/>
  <c r="AL2271" i="15"/>
  <c r="O243" i="9" s="1"/>
  <c r="AL1511" i="15"/>
  <c r="O156" i="9" s="1"/>
  <c r="AX3456" i="15"/>
  <c r="AX3452" i="15" s="1"/>
  <c r="AY3452" i="15" s="1"/>
  <c r="P337" i="9" s="1"/>
  <c r="Z2436" i="15"/>
  <c r="Z2432" i="15" s="1"/>
  <c r="AA2432" i="15" s="1"/>
  <c r="N254" i="9" s="1"/>
  <c r="AK524" i="15"/>
  <c r="AK520" i="15" s="1"/>
  <c r="AL520" i="15" s="1"/>
  <c r="O59" i="9" s="1"/>
  <c r="AK1475" i="15"/>
  <c r="AK1471" i="15" s="1"/>
  <c r="AL1471" i="15" s="1"/>
  <c r="O151" i="9" s="1"/>
  <c r="AX2353" i="15"/>
  <c r="AX2349" i="15" s="1"/>
  <c r="AY2349" i="15" s="1"/>
  <c r="P249" i="9" s="1"/>
  <c r="AX2246" i="15"/>
  <c r="AX2242" i="15" s="1"/>
  <c r="AY2242" i="15" s="1"/>
  <c r="P241" i="9" s="1"/>
  <c r="AX2904" i="15"/>
  <c r="AX2900" i="15" s="1"/>
  <c r="AY2900" i="15" s="1"/>
  <c r="P293" i="9" s="1"/>
  <c r="AK77" i="15"/>
  <c r="AK73" i="15" s="1"/>
  <c r="AL73" i="15" s="1"/>
  <c r="O16" i="9" s="1"/>
  <c r="AX2497" i="15"/>
  <c r="AX2493" i="15" s="1"/>
  <c r="AY2493" i="15" s="1"/>
  <c r="P259" i="9" s="1"/>
  <c r="Z524" i="15"/>
  <c r="Z520" i="15" s="1"/>
  <c r="AA520" i="15" s="1"/>
  <c r="N59" i="9" s="1"/>
  <c r="Z671" i="15"/>
  <c r="Z667" i="15" s="1"/>
  <c r="AA667" i="15" s="1"/>
  <c r="N67" i="9" s="1"/>
  <c r="AK1760" i="15"/>
  <c r="AK1756" i="15" s="1"/>
  <c r="AL1756" i="15" s="1"/>
  <c r="O191" i="9" s="1"/>
  <c r="AK3319" i="15"/>
  <c r="AK3315" i="15" s="1"/>
  <c r="AL3315" i="15" s="1"/>
  <c r="O327" i="9" s="1"/>
  <c r="Z1976" i="15"/>
  <c r="Z1972" i="15" s="1"/>
  <c r="AA1972" i="15" s="1"/>
  <c r="N220" i="9" s="1"/>
  <c r="Z504" i="15"/>
  <c r="Z500" i="15" s="1"/>
  <c r="AA500" i="15" s="1"/>
  <c r="N58" i="9" s="1"/>
  <c r="Z2773" i="15"/>
  <c r="Z2769" i="15" s="1"/>
  <c r="AA2769" i="15" s="1"/>
  <c r="N278" i="9" s="1"/>
  <c r="AK1259" i="15"/>
  <c r="AK1255" i="15" s="1"/>
  <c r="AL1255" i="15" s="1"/>
  <c r="O123" i="9" s="1"/>
  <c r="AX908" i="15"/>
  <c r="AX904" i="15" s="1"/>
  <c r="AY904" i="15" s="1"/>
  <c r="P84" i="9" s="1"/>
  <c r="AX3179" i="15"/>
  <c r="AX3175" i="15" s="1"/>
  <c r="AY3175" i="15" s="1"/>
  <c r="P315" i="9" s="1"/>
  <c r="AK553" i="15"/>
  <c r="AK549" i="15" s="1"/>
  <c r="AL549" i="15" s="1"/>
  <c r="O61" i="9" s="1"/>
  <c r="AK695" i="15"/>
  <c r="AK691" i="15" s="1"/>
  <c r="AL691" i="15" s="1"/>
  <c r="O70" i="9" s="1"/>
  <c r="Z750" i="15"/>
  <c r="Z746" i="15" s="1"/>
  <c r="AA746" i="15" s="1"/>
  <c r="N74" i="9" s="1"/>
  <c r="AX1955" i="15"/>
  <c r="AX1951" i="15" s="1"/>
  <c r="AY1951" i="15" s="1"/>
  <c r="P219" i="9" s="1"/>
  <c r="AK2061" i="15"/>
  <c r="AK2057" i="15" s="1"/>
  <c r="AL2057" i="15" s="1"/>
  <c r="O229" i="9" s="1"/>
  <c r="AX3278" i="15"/>
  <c r="AX3274" i="15" s="1"/>
  <c r="AY3274" i="15" s="1"/>
  <c r="P323" i="9" s="1"/>
  <c r="Z456" i="15"/>
  <c r="Z452" i="15" s="1"/>
  <c r="AA452" i="15" s="1"/>
  <c r="N54" i="9" s="1"/>
  <c r="Z2230" i="15"/>
  <c r="Z2226" i="15" s="1"/>
  <c r="AA2226" i="15" s="1"/>
  <c r="N240" i="9" s="1"/>
  <c r="Z3574" i="15"/>
  <c r="Z3570" i="15" s="1"/>
  <c r="AA3570" i="15" s="1"/>
  <c r="N347" i="9" s="1"/>
  <c r="AK908" i="15"/>
  <c r="AK904" i="15" s="1"/>
  <c r="AL904" i="15" s="1"/>
  <c r="O84" i="9" s="1"/>
  <c r="AX804" i="15"/>
  <c r="AX800" i="15" s="1"/>
  <c r="AY800" i="15" s="1"/>
  <c r="P77" i="9" s="1"/>
  <c r="Z2640" i="15"/>
  <c r="Z2636" i="15" s="1"/>
  <c r="AA2636" i="15" s="1"/>
  <c r="N267" i="9" s="1"/>
  <c r="Z2353" i="15"/>
  <c r="Z2349" i="15" s="1"/>
  <c r="AA2349" i="15" s="1"/>
  <c r="N249" i="9" s="1"/>
  <c r="AK999" i="15"/>
  <c r="AK995" i="15" s="1"/>
  <c r="AL995" i="15" s="1"/>
  <c r="O94" i="9" s="1"/>
  <c r="AK2202" i="15"/>
  <c r="AK2198" i="15" s="1"/>
  <c r="AL2198" i="15" s="1"/>
  <c r="O239" i="9" s="1"/>
  <c r="AK2655" i="15"/>
  <c r="AK2651" i="15" s="1"/>
  <c r="AL2651" i="15" s="1"/>
  <c r="O268" i="9" s="1"/>
  <c r="AX3302" i="15"/>
  <c r="AX3298" i="15" s="1"/>
  <c r="AY3298" i="15" s="1"/>
  <c r="P325" i="9" s="1"/>
  <c r="AX1150" i="15"/>
  <c r="AX1146" i="15" s="1"/>
  <c r="AY1146" i="15" s="1"/>
  <c r="P113" i="9" s="1"/>
  <c r="Z767" i="15"/>
  <c r="Z763" i="15" s="1"/>
  <c r="AA763" i="15" s="1"/>
  <c r="N75" i="9" s="1"/>
  <c r="Z3131" i="15"/>
  <c r="Z3127" i="15" s="1"/>
  <c r="AA3127" i="15" s="1"/>
  <c r="N312" i="9" s="1"/>
  <c r="Z848" i="15"/>
  <c r="Z844" i="15" s="1"/>
  <c r="AA844" i="15" s="1"/>
  <c r="N80" i="9" s="1"/>
  <c r="AX2540" i="15"/>
  <c r="AX2536" i="15" s="1"/>
  <c r="AY2536" i="15" s="1"/>
  <c r="P262" i="9" s="1"/>
  <c r="Z260" i="15"/>
  <c r="Z256" i="15" s="1"/>
  <c r="AA256" i="15" s="1"/>
  <c r="N29" i="9" s="1"/>
  <c r="AX43" i="15"/>
  <c r="AX39" i="15" s="1"/>
  <c r="AY39" i="15" s="1"/>
  <c r="P10" i="9" s="1"/>
  <c r="AX3359" i="14"/>
  <c r="AX3355" i="14" s="1"/>
  <c r="AY3355" i="14" s="1"/>
  <c r="M329" i="9" s="1"/>
  <c r="AX2716" i="14"/>
  <c r="AX2712" i="14" s="1"/>
  <c r="AY2712" i="14" s="1"/>
  <c r="M271" i="9" s="1"/>
  <c r="AX2675" i="14"/>
  <c r="AX2671" i="14" s="1"/>
  <c r="AY2671" i="14" s="1"/>
  <c r="M268" i="9" s="1"/>
  <c r="AX2159" i="14"/>
  <c r="AX2155" i="14" s="1"/>
  <c r="AY2155" i="14" s="1"/>
  <c r="M236" i="9" s="1"/>
  <c r="AX1231" i="14"/>
  <c r="AX1227" i="14" s="1"/>
  <c r="AY1227" i="14" s="1"/>
  <c r="M118" i="9" s="1"/>
  <c r="AX703" i="14"/>
  <c r="AX699" i="14" s="1"/>
  <c r="AY699" i="14" s="1"/>
  <c r="M70" i="9" s="1"/>
  <c r="AX77" i="14"/>
  <c r="AX73" i="14" s="1"/>
  <c r="AY73" i="14" s="1"/>
  <c r="M16" i="9" s="1"/>
  <c r="AL1499" i="15"/>
  <c r="O153" i="9" s="1"/>
  <c r="O205" i="9"/>
  <c r="AX2509" i="15"/>
  <c r="AX2505" i="15" s="1"/>
  <c r="AY2505" i="15" s="1"/>
  <c r="P260" i="9" s="1"/>
  <c r="Z2112" i="15"/>
  <c r="Z2108" i="15" s="1"/>
  <c r="AA2108" i="15" s="1"/>
  <c r="N235" i="9" s="1"/>
  <c r="AK2590" i="15"/>
  <c r="AK2586" i="15" s="1"/>
  <c r="AL2586" i="15" s="1"/>
  <c r="O264" i="9" s="1"/>
  <c r="Z2712" i="15"/>
  <c r="Z2708" i="15" s="1"/>
  <c r="AA2708" i="15" s="1"/>
  <c r="N272" i="9" s="1"/>
  <c r="AX553" i="15"/>
  <c r="AX549" i="15" s="1"/>
  <c r="AY549" i="15" s="1"/>
  <c r="P61" i="9" s="1"/>
  <c r="AX3357" i="15"/>
  <c r="AX3353" i="15" s="1"/>
  <c r="AY3353" i="15" s="1"/>
  <c r="P330" i="9" s="1"/>
  <c r="Z1672" i="15"/>
  <c r="Z1668" i="15" s="1"/>
  <c r="AA1668" i="15" s="1"/>
  <c r="N179" i="9" s="1"/>
  <c r="AX600" i="15"/>
  <c r="AX596" i="15" s="1"/>
  <c r="AY596" i="15" s="1"/>
  <c r="P64" i="9" s="1"/>
  <c r="AL1503" i="15"/>
  <c r="O154" i="9" s="1"/>
  <c r="O197" i="9"/>
  <c r="AK2353" i="15"/>
  <c r="AK2349" i="15" s="1"/>
  <c r="AL2349" i="15" s="1"/>
  <c r="O249" i="9" s="1"/>
  <c r="AK2712" i="15"/>
  <c r="AK2708" i="15" s="1"/>
  <c r="AL2708" i="15" s="1"/>
  <c r="O272" i="9" s="1"/>
  <c r="AK1340" i="15"/>
  <c r="AK1336" i="15" s="1"/>
  <c r="AL1336" i="15" s="1"/>
  <c r="O133" i="9" s="1"/>
  <c r="Z2751" i="15"/>
  <c r="Z2747" i="15" s="1"/>
  <c r="AA2747" i="15" s="1"/>
  <c r="AX3094" i="15"/>
  <c r="AX3090" i="15" s="1"/>
  <c r="AY3090" i="15" s="1"/>
  <c r="P309" i="9" s="1"/>
  <c r="AK750" i="15"/>
  <c r="AK746" i="15" s="1"/>
  <c r="AL746" i="15" s="1"/>
  <c r="O74" i="9" s="1"/>
  <c r="AX1433" i="15"/>
  <c r="AX1429" i="15" s="1"/>
  <c r="AY1429" i="15" s="1"/>
  <c r="P143" i="9" s="1"/>
  <c r="AK3179" i="15"/>
  <c r="AK3175" i="15" s="1"/>
  <c r="AL3175" i="15" s="1"/>
  <c r="O315" i="9" s="1"/>
  <c r="Z1085" i="15"/>
  <c r="Z1081" i="15" s="1"/>
  <c r="AA1081" i="15" s="1"/>
  <c r="N105" i="9" s="1"/>
  <c r="Z2820" i="15"/>
  <c r="Z2816" i="15" s="1"/>
  <c r="AA2816" i="15" s="1"/>
  <c r="N284" i="9" s="1"/>
  <c r="AK504" i="15"/>
  <c r="AK500" i="15" s="1"/>
  <c r="AL500" i="15" s="1"/>
  <c r="O58" i="9" s="1"/>
  <c r="Z1475" i="15"/>
  <c r="Z1471" i="15" s="1"/>
  <c r="AA1471" i="15" s="1"/>
  <c r="N151" i="9" s="1"/>
  <c r="AX3513" i="15"/>
  <c r="AX3509" i="15" s="1"/>
  <c r="AY3509" i="15" s="1"/>
  <c r="P341" i="9" s="1"/>
  <c r="Z2948" i="15"/>
  <c r="Z2944" i="15" s="1"/>
  <c r="AA2944" i="15" s="1"/>
  <c r="N298" i="9" s="1"/>
  <c r="AX863" i="15"/>
  <c r="AX859" i="15" s="1"/>
  <c r="AY859" i="15" s="1"/>
  <c r="P81" i="9" s="1"/>
  <c r="Z2965" i="15"/>
  <c r="Z2961" i="15" s="1"/>
  <c r="AA2961" i="15" s="1"/>
  <c r="N299" i="9" s="1"/>
  <c r="AY2271" i="15"/>
  <c r="P243" i="9" s="1"/>
  <c r="P242" i="9"/>
  <c r="AX1194" i="15"/>
  <c r="AX1190" i="15" s="1"/>
  <c r="AY1190" i="15" s="1"/>
  <c r="P117" i="9" s="1"/>
  <c r="AK3574" i="15"/>
  <c r="AK3570" i="15" s="1"/>
  <c r="AL3570" i="15" s="1"/>
  <c r="O347" i="9" s="1"/>
  <c r="Z3429" i="15"/>
  <c r="Z3425" i="15" s="1"/>
  <c r="AA3425" i="15" s="1"/>
  <c r="N335" i="9" s="1"/>
  <c r="AA1503" i="15"/>
  <c r="N154" i="9" s="1"/>
  <c r="N197" i="9"/>
  <c r="Z2470" i="15"/>
  <c r="Z2466" i="15" s="1"/>
  <c r="AA2466" i="15" s="1"/>
  <c r="N257" i="9" s="1"/>
  <c r="Z1851" i="15"/>
  <c r="Z1847" i="15" s="1"/>
  <c r="AA1847" i="15" s="1"/>
  <c r="AK2904" i="15"/>
  <c r="AK2900" i="15" s="1"/>
  <c r="AL2900" i="15" s="1"/>
  <c r="O293" i="9" s="1"/>
  <c r="AX2281" i="15"/>
  <c r="AX2277" i="15" s="1"/>
  <c r="AY2277" i="15" s="1"/>
  <c r="P244" i="9" s="1"/>
  <c r="AX1924" i="15"/>
  <c r="AX1920" i="15" s="1"/>
  <c r="AY1920" i="15" s="1"/>
  <c r="P216" i="9" s="1"/>
  <c r="AK2553" i="15"/>
  <c r="AK2549" i="15" s="1"/>
  <c r="AL2549" i="15" s="1"/>
  <c r="O263" i="9" s="1"/>
  <c r="Z3094" i="15"/>
  <c r="Z3090" i="15" s="1"/>
  <c r="AA3090" i="15" s="1"/>
  <c r="N309" i="9" s="1"/>
  <c r="Z2032" i="15"/>
  <c r="Z2028" i="15" s="1"/>
  <c r="AA2028" i="15" s="1"/>
  <c r="N226" i="9" s="1"/>
  <c r="Z2696" i="15"/>
  <c r="Z2692" i="15" s="1"/>
  <c r="AA2692" i="15" s="1"/>
  <c r="N271" i="9" s="1"/>
  <c r="AK671" i="15"/>
  <c r="AK667" i="15" s="1"/>
  <c r="AL667" i="15" s="1"/>
  <c r="O67" i="9" s="1"/>
  <c r="Z2139" i="15"/>
  <c r="Z2135" i="15" s="1"/>
  <c r="AA2135" i="15" s="1"/>
  <c r="N236" i="9" s="1"/>
  <c r="Z3667" i="15"/>
  <c r="Z3663" i="15" s="1"/>
  <c r="AA3663" i="15" s="1"/>
  <c r="AX3469" i="15"/>
  <c r="AX3465" i="15" s="1"/>
  <c r="AY3465" i="15" s="1"/>
  <c r="P338" i="9" s="1"/>
  <c r="Z2369" i="15"/>
  <c r="Z2365" i="15" s="1"/>
  <c r="AA2365" i="15" s="1"/>
  <c r="N250" i="9" s="1"/>
  <c r="AX1672" i="15"/>
  <c r="AX1668" i="15" s="1"/>
  <c r="AY1668" i="15" s="1"/>
  <c r="P179" i="9" s="1"/>
  <c r="Z1259" i="15"/>
  <c r="Z1255" i="15" s="1"/>
  <c r="AA1255" i="15" s="1"/>
  <c r="N123" i="9" s="1"/>
  <c r="AK225" i="15"/>
  <c r="AK221" i="15" s="1"/>
  <c r="AL221" i="15" s="1"/>
  <c r="O28" i="9" s="1"/>
  <c r="AK1126" i="15"/>
  <c r="AK1122" i="15" s="1"/>
  <c r="AL1122" i="15" s="1"/>
  <c r="O110" i="9" s="1"/>
  <c r="AY1503" i="15"/>
  <c r="P154" i="9" s="1"/>
  <c r="P197" i="9"/>
  <c r="AX652" i="15"/>
  <c r="AX648" i="15" s="1"/>
  <c r="AY648" i="15" s="1"/>
  <c r="P66" i="9" s="1"/>
  <c r="AX2842" i="15"/>
  <c r="AX2838" i="15" s="1"/>
  <c r="AY2838" i="15" s="1"/>
  <c r="P286" i="9" s="1"/>
  <c r="AK2369" i="15"/>
  <c r="AK2365" i="15" s="1"/>
  <c r="AL2365" i="15" s="1"/>
  <c r="O250" i="9" s="1"/>
  <c r="AK1105" i="14"/>
  <c r="AK1101" i="14" s="1"/>
  <c r="AL1101" i="14" s="1"/>
  <c r="L105" i="9" s="1"/>
  <c r="Z2529" i="14"/>
  <c r="Z2525" i="14" s="1"/>
  <c r="AA2525" i="14" s="1"/>
  <c r="K260" i="9" s="1"/>
  <c r="Z532" i="14"/>
  <c r="Z528" i="14" s="1"/>
  <c r="AA528" i="14" s="1"/>
  <c r="K59" i="9" s="1"/>
  <c r="AK1214" i="14"/>
  <c r="AK1210" i="14" s="1"/>
  <c r="AL1210" i="14" s="1"/>
  <c r="L117" i="9" s="1"/>
  <c r="Z3199" i="14"/>
  <c r="Z3195" i="14" s="1"/>
  <c r="AA3195" i="14" s="1"/>
  <c r="K315" i="9" s="1"/>
  <c r="AL1531" i="14"/>
  <c r="L156" i="9" s="1"/>
  <c r="AA1523" i="14"/>
  <c r="K154" i="9" s="1"/>
  <c r="K197" i="9"/>
  <c r="AX742" i="14"/>
  <c r="AX738" i="14" s="1"/>
  <c r="AY738" i="14" s="1"/>
  <c r="AK2985" i="14"/>
  <c r="AK2981" i="14" s="1"/>
  <c r="AL2981" i="14" s="1"/>
  <c r="L299" i="9" s="1"/>
  <c r="Z3166" i="14"/>
  <c r="Z3162" i="14" s="1"/>
  <c r="AA3162" i="14" s="1"/>
  <c r="K313" i="9" s="1"/>
  <c r="AL2815" i="14"/>
  <c r="L281" i="9" s="1"/>
  <c r="Z2266" i="14"/>
  <c r="Z2262" i="14" s="1"/>
  <c r="AA2262" i="14" s="1"/>
  <c r="K241" i="9" s="1"/>
  <c r="AK1584" i="14"/>
  <c r="AK1580" i="14" s="1"/>
  <c r="AL1580" i="14" s="1"/>
  <c r="L165" i="9" s="1"/>
  <c r="AL1562" i="14"/>
  <c r="L161" i="9" s="1"/>
  <c r="Z1975" i="14"/>
  <c r="Z1971" i="14" s="1"/>
  <c r="AA1971" i="14" s="1"/>
  <c r="K219" i="9" s="1"/>
  <c r="Z200" i="14"/>
  <c r="AA200" i="14" s="1"/>
  <c r="K26" i="9" s="1"/>
  <c r="Z2610" i="14"/>
  <c r="Z2606" i="14" s="1"/>
  <c r="AA2606" i="14" s="1"/>
  <c r="K264" i="9" s="1"/>
  <c r="AX2890" i="14"/>
  <c r="AX2886" i="14" s="1"/>
  <c r="AY2886" i="14" s="1"/>
  <c r="M289" i="9" s="1"/>
  <c r="AK742" i="14"/>
  <c r="AK738" i="14" s="1"/>
  <c r="AL738" i="14" s="1"/>
  <c r="AX147" i="14"/>
  <c r="AX143" i="14" s="1"/>
  <c r="AY143" i="14" s="1"/>
  <c r="M24" i="9" s="1"/>
  <c r="Z1610" i="14"/>
  <c r="Z1606" i="14" s="1"/>
  <c r="AA1606" i="14" s="1"/>
  <c r="K169" i="9" s="1"/>
  <c r="AL693" i="14"/>
  <c r="L69" i="9" s="1"/>
  <c r="AK2266" i="14"/>
  <c r="AK2262" i="14" s="1"/>
  <c r="AL2262" i="14" s="1"/>
  <c r="L241" i="9" s="1"/>
  <c r="AL1058" i="14"/>
  <c r="L98" i="9" s="1"/>
  <c r="Z2732" i="14"/>
  <c r="Z2728" i="14" s="1"/>
  <c r="AA2728" i="14" s="1"/>
  <c r="K272" i="9" s="1"/>
  <c r="AX546" i="14"/>
  <c r="AX542" i="14" s="1"/>
  <c r="AY542" i="14" s="1"/>
  <c r="M60" i="9" s="1"/>
  <c r="Z2862" i="14"/>
  <c r="Z2858" i="14" s="1"/>
  <c r="AA2858" i="14" s="1"/>
  <c r="K286" i="9" s="1"/>
  <c r="AX2771" i="14"/>
  <c r="AX2767" i="14" s="1"/>
  <c r="AY2767" i="14" s="1"/>
  <c r="Z1146" i="14"/>
  <c r="Z1142" i="14" s="1"/>
  <c r="AA1142" i="14" s="1"/>
  <c r="K110" i="9" s="1"/>
  <c r="AX233" i="14"/>
  <c r="AX229" i="14" s="1"/>
  <c r="AY229" i="14" s="1"/>
  <c r="M28" i="9" s="1"/>
  <c r="Z883" i="14"/>
  <c r="Z879" i="14" s="1"/>
  <c r="AA879" i="14" s="1"/>
  <c r="K81" i="9" s="1"/>
  <c r="AL1156" i="14"/>
  <c r="L111" i="9" s="1"/>
  <c r="Z1045" i="14"/>
  <c r="Z1041" i="14" s="1"/>
  <c r="AA1041" i="14" s="1"/>
  <c r="AK2862" i="14"/>
  <c r="AK2858" i="14" s="1"/>
  <c r="AL2858" i="14" s="1"/>
  <c r="L286" i="9" s="1"/>
  <c r="AX770" i="14"/>
  <c r="AX766" i="14" s="1"/>
  <c r="AY766" i="14" s="1"/>
  <c r="M74" i="9" s="1"/>
  <c r="AX1871" i="14"/>
  <c r="AX1867" i="14" s="1"/>
  <c r="AY1867" i="14" s="1"/>
  <c r="AL1128" i="14"/>
  <c r="L107" i="9" s="1"/>
  <c r="AX1692" i="14"/>
  <c r="AX1688" i="14" s="1"/>
  <c r="AY1688" i="14" s="1"/>
  <c r="M179" i="9" s="1"/>
  <c r="AX2440" i="14"/>
  <c r="AX2436" i="14" s="1"/>
  <c r="AY2436" i="14" s="1"/>
  <c r="M253" i="9" s="1"/>
  <c r="Z464" i="14"/>
  <c r="Z460" i="14" s="1"/>
  <c r="AA460" i="14" s="1"/>
  <c r="K54" i="9" s="1"/>
  <c r="Z1105" i="14"/>
  <c r="Z1101" i="14" s="1"/>
  <c r="AA1101" i="14" s="1"/>
  <c r="K105" i="9" s="1"/>
  <c r="Z3230" i="14"/>
  <c r="Z3226" i="14" s="1"/>
  <c r="AA3226" i="14" s="1"/>
  <c r="K317" i="9" s="1"/>
  <c r="AX1996" i="14"/>
  <c r="AX1992" i="14" s="1"/>
  <c r="AY1992" i="14" s="1"/>
  <c r="M220" i="9" s="1"/>
  <c r="AL1087" i="14"/>
  <c r="L102" i="9" s="1"/>
  <c r="AA1735" i="14"/>
  <c r="K185" i="9" s="1"/>
  <c r="K80" i="9"/>
  <c r="AX1402" i="14"/>
  <c r="AX1398" i="14" s="1"/>
  <c r="AY1398" i="14" s="1"/>
  <c r="M139" i="9" s="1"/>
  <c r="AY3098" i="1"/>
  <c r="J310" i="9"/>
  <c r="AY2101" i="15"/>
  <c r="P234" i="9" s="1"/>
  <c r="AA1511" i="15"/>
  <c r="N156" i="9" s="1"/>
  <c r="AA1108" i="15"/>
  <c r="N107" i="9" s="1"/>
  <c r="AA1067" i="15"/>
  <c r="N102" i="9" s="1"/>
  <c r="AA685" i="15"/>
  <c r="N69" i="9" s="1"/>
  <c r="AA1038" i="15"/>
  <c r="N98" i="9" s="1"/>
  <c r="AA1136" i="15"/>
  <c r="N111" i="9" s="1"/>
  <c r="AA2795" i="15"/>
  <c r="N281" i="9" s="1"/>
  <c r="AA1542" i="15"/>
  <c r="N161" i="9" s="1"/>
  <c r="Z3042" i="15"/>
  <c r="Z3038" i="15" s="1"/>
  <c r="AA3038" i="15" s="1"/>
  <c r="N304" i="9" s="1"/>
  <c r="Z3649" i="15"/>
  <c r="Z3645" i="15" s="1"/>
  <c r="AA3645" i="15" s="1"/>
  <c r="AA1448" i="15"/>
  <c r="N146" i="9" s="1"/>
  <c r="AA1372" i="15"/>
  <c r="N138" i="9" s="1"/>
  <c r="AA1364" i="15"/>
  <c r="N136" i="9" s="1"/>
  <c r="AA1456" i="15"/>
  <c r="N148" i="9" s="1"/>
  <c r="AX974" i="15"/>
  <c r="AX970" i="15" s="1"/>
  <c r="AY970" i="15" s="1"/>
  <c r="P91" i="9" s="1"/>
  <c r="Z2509" i="15"/>
  <c r="Z2505" i="15" s="1"/>
  <c r="AA2505" i="15" s="1"/>
  <c r="N260" i="9" s="1"/>
  <c r="AK1311" i="15"/>
  <c r="AK1307" i="15" s="1"/>
  <c r="AL1307" i="15" s="1"/>
  <c r="O129" i="9" s="1"/>
  <c r="AX225" i="15"/>
  <c r="AX221" i="15" s="1"/>
  <c r="AY221" i="15" s="1"/>
  <c r="AY272" i="15" s="1"/>
  <c r="P31" i="9" s="1"/>
  <c r="Z863" i="15"/>
  <c r="Z859" i="15" s="1"/>
  <c r="AA859" i="15" s="1"/>
  <c r="N81" i="9" s="1"/>
  <c r="Z1194" i="15"/>
  <c r="Z1190" i="15" s="1"/>
  <c r="AA1190" i="15" s="1"/>
  <c r="N117" i="9" s="1"/>
  <c r="AK2396" i="15"/>
  <c r="AK2392" i="15" s="1"/>
  <c r="AL2392" i="15" s="1"/>
  <c r="O252" i="9" s="1"/>
  <c r="AK2528" i="15"/>
  <c r="AK2524" i="15" s="1"/>
  <c r="AL2524" i="15" s="1"/>
  <c r="O261" i="9" s="1"/>
  <c r="AX2922" i="15"/>
  <c r="AX2918" i="15" s="1"/>
  <c r="AY2918" i="15" s="1"/>
  <c r="P295" i="9" s="1"/>
  <c r="Z2922" i="15"/>
  <c r="Z2918" i="15" s="1"/>
  <c r="AA2918" i="15" s="1"/>
  <c r="N295" i="9" s="1"/>
  <c r="AX476" i="15"/>
  <c r="AX472" i="15" s="1"/>
  <c r="AY472" i="15" s="1"/>
  <c r="P56" i="9" s="1"/>
  <c r="AX538" i="15"/>
  <c r="AX534" i="15" s="1"/>
  <c r="AY534" i="15" s="1"/>
  <c r="P60" i="9" s="1"/>
  <c r="AK652" i="15"/>
  <c r="AK648" i="15" s="1"/>
  <c r="AL648" i="15" s="1"/>
  <c r="O66" i="9" s="1"/>
  <c r="Z2168" i="15"/>
  <c r="Z2164" i="15" s="1"/>
  <c r="AA2164" i="15" s="1"/>
  <c r="N238" i="9" s="1"/>
  <c r="AK2168" i="15"/>
  <c r="AK2164" i="15" s="1"/>
  <c r="AL2164" i="15" s="1"/>
  <c r="O238" i="9" s="1"/>
  <c r="AX637" i="15"/>
  <c r="AX633" i="15" s="1"/>
  <c r="AY633" i="15" s="1"/>
  <c r="P65" i="9" s="1"/>
  <c r="AX2112" i="15"/>
  <c r="AX2108" i="15" s="1"/>
  <c r="AY2108" i="15" s="1"/>
  <c r="P235" i="9" s="1"/>
  <c r="AK600" i="15"/>
  <c r="AK596" i="15" s="1"/>
  <c r="AL596" i="15" s="1"/>
  <c r="O64" i="9" s="1"/>
  <c r="AX750" i="15"/>
  <c r="AX746" i="15" s="1"/>
  <c r="AX736" i="15" s="1"/>
  <c r="AX732" i="15" s="1"/>
  <c r="AY732" i="15" s="1"/>
  <c r="P73" i="9" s="1"/>
  <c r="AK767" i="15"/>
  <c r="AK763" i="15" s="1"/>
  <c r="AL763" i="15" s="1"/>
  <c r="O75" i="9" s="1"/>
  <c r="Z2281" i="15"/>
  <c r="Z2277" i="15" s="1"/>
  <c r="AA2277" i="15" s="1"/>
  <c r="N244" i="9" s="1"/>
  <c r="Z637" i="15"/>
  <c r="Z633" i="15" s="1"/>
  <c r="AA633" i="15" s="1"/>
  <c r="N65" i="9" s="1"/>
  <c r="AX2324" i="15"/>
  <c r="AX2320" i="15" s="1"/>
  <c r="AY2320" i="15" s="1"/>
  <c r="P247" i="9" s="1"/>
  <c r="AK30" i="15"/>
  <c r="AK26" i="15" s="1"/>
  <c r="AL26" i="15" s="1"/>
  <c r="O9" i="9" s="1"/>
  <c r="AK3146" i="15"/>
  <c r="AK3142" i="15" s="1"/>
  <c r="AL3142" i="15" s="1"/>
  <c r="O313" i="9" s="1"/>
  <c r="AK3094" i="15"/>
  <c r="AK3090" i="15" s="1"/>
  <c r="AL3090" i="15" s="1"/>
  <c r="O309" i="9" s="1"/>
  <c r="AX196" i="15"/>
  <c r="AX192" i="15" s="1"/>
  <c r="AY192" i="15" s="1"/>
  <c r="P26" i="9" s="1"/>
  <c r="AK574" i="15"/>
  <c r="AK570" i="15" s="1"/>
  <c r="AL570" i="15" s="1"/>
  <c r="Z3302" i="15"/>
  <c r="Z3298" i="15" s="1"/>
  <c r="AA3298" i="15" s="1"/>
  <c r="N325" i="9" s="1"/>
  <c r="Z2553" i="15"/>
  <c r="Z2549" i="15" s="1"/>
  <c r="AA2549" i="15" s="1"/>
  <c r="N263" i="9" s="1"/>
  <c r="Z600" i="15"/>
  <c r="Z596" i="15" s="1"/>
  <c r="AA596" i="15" s="1"/>
  <c r="N64" i="9" s="1"/>
  <c r="AX2470" i="15"/>
  <c r="AX2466" i="15" s="1"/>
  <c r="AY2466" i="15" s="1"/>
  <c r="P257" i="9" s="1"/>
  <c r="AX2948" i="15"/>
  <c r="AX2944" i="15" s="1"/>
  <c r="AY2944" i="15" s="1"/>
  <c r="P298" i="9" s="1"/>
  <c r="AK848" i="15"/>
  <c r="AK844" i="15" s="1"/>
  <c r="AL844" i="15" s="1"/>
  <c r="AX30" i="15"/>
  <c r="AX26" i="15" s="1"/>
  <c r="AY26" i="15" s="1"/>
  <c r="P9" i="9" s="1"/>
  <c r="AK1590" i="15"/>
  <c r="AK1586" i="15" s="1"/>
  <c r="AL1586" i="15" s="1"/>
  <c r="O169" i="9" s="1"/>
  <c r="AX2032" i="15"/>
  <c r="AX2028" i="15" s="1"/>
  <c r="AY2028" i="15" s="1"/>
  <c r="P226" i="9" s="1"/>
  <c r="AX3146" i="15"/>
  <c r="AX3142" i="15" s="1"/>
  <c r="AY3142" i="15" s="1"/>
  <c r="P313" i="9" s="1"/>
  <c r="AX1126" i="15"/>
  <c r="AX1122" i="15" s="1"/>
  <c r="AY1122" i="15" s="1"/>
  <c r="P110" i="9" s="1"/>
  <c r="AX3649" i="15"/>
  <c r="AX3645" i="15" s="1"/>
  <c r="AY3645" i="15" s="1"/>
  <c r="Z652" i="15"/>
  <c r="Z648" i="15" s="1"/>
  <c r="AA648" i="15" s="1"/>
  <c r="N66" i="9" s="1"/>
  <c r="AX999" i="15"/>
  <c r="AX995" i="15" s="1"/>
  <c r="AY995" i="15" s="1"/>
  <c r="P94" i="9" s="1"/>
  <c r="AX3131" i="15"/>
  <c r="AX3127" i="15" s="1"/>
  <c r="AY3127" i="15" s="1"/>
  <c r="P312" i="9" s="1"/>
  <c r="AK1056" i="15"/>
  <c r="AK1052" i="15" s="1"/>
  <c r="AL1052" i="15" s="1"/>
  <c r="O101" i="9" s="1"/>
  <c r="AX2965" i="15"/>
  <c r="AX2961" i="15" s="1"/>
  <c r="AY2961" i="15" s="1"/>
  <c r="P299" i="9" s="1"/>
  <c r="Z574" i="15"/>
  <c r="Z570" i="15" s="1"/>
  <c r="AA570" i="15" s="1"/>
  <c r="AX2590" i="15"/>
  <c r="AX2586" i="15" s="1"/>
  <c r="AY2586" i="15" s="1"/>
  <c r="P264" i="9" s="1"/>
  <c r="AK2820" i="15"/>
  <c r="AK2816" i="15" s="1"/>
  <c r="AL2816" i="15" s="1"/>
  <c r="O284" i="9" s="1"/>
  <c r="AX1340" i="15"/>
  <c r="AX1336" i="15" s="1"/>
  <c r="AY1336" i="15" s="1"/>
  <c r="P133" i="9" s="1"/>
  <c r="AX2751" i="15"/>
  <c r="AX2747" i="15" s="1"/>
  <c r="AY2747" i="15" s="1"/>
  <c r="Z3146" i="15"/>
  <c r="Z3142" i="15" s="1"/>
  <c r="AA3142" i="15" s="1"/>
  <c r="N313" i="9" s="1"/>
  <c r="AX2553" i="15"/>
  <c r="AX2549" i="15" s="1"/>
  <c r="AY2549" i="15" s="1"/>
  <c r="AY3328" i="15" s="1"/>
  <c r="P328" i="9" s="1"/>
  <c r="AX3260" i="15"/>
  <c r="AX3256" i="15" s="1"/>
  <c r="AY3256" i="15" s="1"/>
  <c r="P321" i="9" s="1"/>
  <c r="AX2712" i="15"/>
  <c r="AX2708" i="15" s="1"/>
  <c r="AY2708" i="15" s="1"/>
  <c r="P272" i="9" s="1"/>
  <c r="Z147" i="15"/>
  <c r="Z143" i="15" s="1"/>
  <c r="AA143" i="15" s="1"/>
  <c r="N24" i="9" s="1"/>
  <c r="Z2540" i="15"/>
  <c r="Z2536" i="15" s="1"/>
  <c r="AA2536" i="15" s="1"/>
  <c r="N262" i="9" s="1"/>
  <c r="AK637" i="15"/>
  <c r="AK633" i="15" s="1"/>
  <c r="AL633" i="15" s="1"/>
  <c r="O65" i="9" s="1"/>
  <c r="AK1085" i="15"/>
  <c r="AK1081" i="15" s="1"/>
  <c r="AL1081" i="15" s="1"/>
  <c r="O105" i="9" s="1"/>
  <c r="AK1194" i="15"/>
  <c r="AK1190" i="15" s="1"/>
  <c r="AL1190" i="15" s="1"/>
  <c r="O117" i="9" s="1"/>
  <c r="AK147" i="15"/>
  <c r="AK143" i="15" s="1"/>
  <c r="AL143" i="15" s="1"/>
  <c r="AL301" i="15" s="1"/>
  <c r="O34" i="9" s="1"/>
  <c r="AX1533" i="15"/>
  <c r="AX1529" i="15" s="1"/>
  <c r="AY1529" i="15" s="1"/>
  <c r="P160" i="9" s="1"/>
  <c r="AX1851" i="15"/>
  <c r="AX1847" i="15" s="1"/>
  <c r="AY1847" i="15" s="1"/>
  <c r="AX2168" i="15"/>
  <c r="AX2164" i="15" s="1"/>
  <c r="AY2164" i="15" s="1"/>
  <c r="P238" i="9" s="1"/>
  <c r="Z2590" i="15"/>
  <c r="Z2586" i="15" s="1"/>
  <c r="AA2586" i="15" s="1"/>
  <c r="N264" i="9" s="1"/>
  <c r="Z476" i="15"/>
  <c r="Z472" i="15" s="1"/>
  <c r="AA472" i="15" s="1"/>
  <c r="N56" i="9" s="1"/>
  <c r="AK3278" i="15"/>
  <c r="AK3274" i="15" s="1"/>
  <c r="AL3274" i="15" s="1"/>
  <c r="O323" i="9" s="1"/>
  <c r="AK2751" i="15"/>
  <c r="AK2747" i="15" s="1"/>
  <c r="AL2747" i="15" s="1"/>
  <c r="Z1777" i="15"/>
  <c r="Z1773" i="15" s="1"/>
  <c r="AA1773" i="15" s="1"/>
  <c r="N193" i="9" s="1"/>
  <c r="AL1596" i="14"/>
  <c r="L167" i="9" s="1"/>
  <c r="AL1624" i="14"/>
  <c r="L171" i="9" s="1"/>
  <c r="AX2942" i="14"/>
  <c r="AX2938" i="14" s="1"/>
  <c r="AY2938" i="14" s="1"/>
  <c r="M295" i="9" s="1"/>
  <c r="AK850" i="14"/>
  <c r="AK846" i="14" s="1"/>
  <c r="AL846" i="14" s="1"/>
  <c r="L79" i="9" s="1"/>
  <c r="AX2416" i="14"/>
  <c r="AX2412" i="14" s="1"/>
  <c r="AY2412" i="14" s="1"/>
  <c r="M252" i="9" s="1"/>
  <c r="AK484" i="14"/>
  <c r="AK480" i="14" s="1"/>
  <c r="AL480" i="14" s="1"/>
  <c r="L56" i="9" s="1"/>
  <c r="Z2660" i="14"/>
  <c r="Z2656" i="14" s="1"/>
  <c r="AA2656" i="14" s="1"/>
  <c r="K267" i="9" s="1"/>
  <c r="Z3339" i="14"/>
  <c r="Z3335" i="14" s="1"/>
  <c r="AA3335" i="14" s="1"/>
  <c r="K327" i="9" s="1"/>
  <c r="Z3636" i="14"/>
  <c r="Z3632" i="14" s="1"/>
  <c r="AA3632" i="14" s="1"/>
  <c r="K350" i="9" s="1"/>
  <c r="AK1975" i="14"/>
  <c r="AK1971" i="14" s="1"/>
  <c r="AL1971" i="14" s="1"/>
  <c r="L219" i="9" s="1"/>
  <c r="AX2188" i="14"/>
  <c r="AX2184" i="14" s="1"/>
  <c r="AY2184" i="14" s="1"/>
  <c r="M238" i="9" s="1"/>
  <c r="AX2132" i="14"/>
  <c r="AX2128" i="14" s="1"/>
  <c r="AY2128" i="14" s="1"/>
  <c r="M235" i="9" s="1"/>
  <c r="AX883" i="14"/>
  <c r="AX879" i="14" s="1"/>
  <c r="AY879" i="14" s="1"/>
  <c r="M81" i="9" s="1"/>
  <c r="Z2771" i="14"/>
  <c r="Z2767" i="14" s="1"/>
  <c r="AA2767" i="14" s="1"/>
  <c r="AK1019" i="14"/>
  <c r="AK1015" i="14" s="1"/>
  <c r="AL1015" i="14" s="1"/>
  <c r="L94" i="9" s="1"/>
  <c r="Z2924" i="14"/>
  <c r="Z2920" i="14" s="1"/>
  <c r="AA2920" i="14" s="1"/>
  <c r="K293" i="9" s="1"/>
  <c r="AX484" i="14"/>
  <c r="AX480" i="14" s="1"/>
  <c r="AY480" i="14" s="1"/>
  <c r="M56" i="9" s="1"/>
  <c r="Z43" i="14"/>
  <c r="Z39" i="14" s="1"/>
  <c r="AA39" i="14" s="1"/>
  <c r="K10" i="9" s="1"/>
  <c r="AK2052" i="14"/>
  <c r="AK2048" i="14" s="1"/>
  <c r="AL2048" i="14" s="1"/>
  <c r="L226" i="9" s="1"/>
  <c r="AX130" i="14"/>
  <c r="AX126" i="14" s="1"/>
  <c r="AY126" i="14" s="1"/>
  <c r="M23" i="9" s="1"/>
  <c r="Z1425" i="14"/>
  <c r="Z1421" i="14" s="1"/>
  <c r="AA1421" i="14" s="1"/>
  <c r="K141" i="9" s="1"/>
  <c r="AX1975" i="14"/>
  <c r="AX1971" i="14" s="1"/>
  <c r="AY1971" i="14" s="1"/>
  <c r="M219" i="9" s="1"/>
  <c r="AK3166" i="14"/>
  <c r="AK3162" i="14" s="1"/>
  <c r="AL3162" i="14" s="1"/>
  <c r="L313" i="9" s="1"/>
  <c r="AX3339" i="14"/>
  <c r="AX3335" i="14" s="1"/>
  <c r="AY3335" i="14" s="1"/>
  <c r="M327" i="9" s="1"/>
  <c r="Z2132" i="14"/>
  <c r="Z2128" i="14" s="1"/>
  <c r="AA2128" i="14" s="1"/>
  <c r="K235" i="9" s="1"/>
  <c r="AX561" i="14"/>
  <c r="AX557" i="14" s="1"/>
  <c r="AY557" i="14" s="1"/>
  <c r="M61" i="9" s="1"/>
  <c r="Z1495" i="14"/>
  <c r="Z1491" i="14" s="1"/>
  <c r="AA1491" i="14" s="1"/>
  <c r="K151" i="9" s="1"/>
  <c r="Z2222" i="14"/>
  <c r="Z2218" i="14" s="1"/>
  <c r="AA2218" i="14" s="1"/>
  <c r="K239" i="9" s="1"/>
  <c r="AX3166" i="14"/>
  <c r="AX3162" i="14" s="1"/>
  <c r="AY3162" i="14" s="1"/>
  <c r="M313" i="9" s="1"/>
  <c r="AK1045" i="14"/>
  <c r="AK1041" i="14" s="1"/>
  <c r="AL1041" i="14" s="1"/>
  <c r="AK2222" i="14"/>
  <c r="AK2218" i="14" s="1"/>
  <c r="AL2218" i="14" s="1"/>
  <c r="L239" i="9" s="1"/>
  <c r="Z1076" i="14"/>
  <c r="Z1072" i="14" s="1"/>
  <c r="AA1072" i="14" s="1"/>
  <c r="K101" i="9" s="1"/>
  <c r="AK147" i="14"/>
  <c r="AK143" i="14" s="1"/>
  <c r="AL143" i="14" s="1"/>
  <c r="L24" i="9" s="1"/>
  <c r="AX3669" i="14"/>
  <c r="AX3665" i="14" s="1"/>
  <c r="AY3665" i="14" s="1"/>
  <c r="AX1425" i="14"/>
  <c r="AX1421" i="14" s="1"/>
  <c r="AY1421" i="14" s="1"/>
  <c r="M141" i="9" s="1"/>
  <c r="AX2222" i="14"/>
  <c r="AX2218" i="14" s="1"/>
  <c r="AY2218" i="14" s="1"/>
  <c r="M239" i="9" s="1"/>
  <c r="AX1045" i="14"/>
  <c r="AX1041" i="14" s="1"/>
  <c r="AY1041" i="14" s="1"/>
  <c r="Z1019" i="14"/>
  <c r="Z1015" i="14" s="1"/>
  <c r="AA1015" i="14" s="1"/>
  <c r="K94" i="9" s="1"/>
  <c r="Z2025" i="14"/>
  <c r="Z2021" i="14" s="1"/>
  <c r="AA2021" i="14" s="1"/>
  <c r="K223" i="9" s="1"/>
  <c r="AK2610" i="14"/>
  <c r="AK2606" i="14" s="1"/>
  <c r="AL2606" i="14" s="1"/>
  <c r="L264" i="9" s="1"/>
  <c r="AX2660" i="14"/>
  <c r="AX2656" i="14" s="1"/>
  <c r="AY2656" i="14" s="1"/>
  <c r="M267" i="9" s="1"/>
  <c r="Z608" i="14"/>
  <c r="Z604" i="14" s="1"/>
  <c r="AA604" i="14" s="1"/>
  <c r="K64" i="9" s="1"/>
  <c r="AK3230" i="14"/>
  <c r="AK3226" i="14" s="1"/>
  <c r="AL3226" i="14" s="1"/>
  <c r="L317" i="9" s="1"/>
  <c r="Z1360" i="14"/>
  <c r="Z1356" i="14" s="1"/>
  <c r="AA1356" i="14" s="1"/>
  <c r="K133" i="9" s="1"/>
  <c r="AK3199" i="14"/>
  <c r="AK3195" i="14" s="1"/>
  <c r="AL3195" i="14" s="1"/>
  <c r="L315" i="9" s="1"/>
  <c r="AX1279" i="14"/>
  <c r="AX1275" i="14" s="1"/>
  <c r="AY1275" i="14" s="1"/>
  <c r="M123" i="9" s="1"/>
  <c r="AK2529" i="14"/>
  <c r="AK2525" i="14" s="1"/>
  <c r="AL2525" i="14" s="1"/>
  <c r="L260" i="9" s="1"/>
  <c r="Z2985" i="14"/>
  <c r="Z2981" i="14" s="1"/>
  <c r="AA2981" i="14" s="1"/>
  <c r="K299" i="9" s="1"/>
  <c r="AX2985" i="14"/>
  <c r="AX2981" i="14" s="1"/>
  <c r="AY2981" i="14" s="1"/>
  <c r="M299" i="9" s="1"/>
  <c r="AX43" i="14"/>
  <c r="AX39" i="14" s="1"/>
  <c r="AY39" i="14" s="1"/>
  <c r="M10" i="9" s="1"/>
  <c r="AX787" i="14"/>
  <c r="AX783" i="14" s="1"/>
  <c r="AY783" i="14" s="1"/>
  <c r="M75" i="9" s="1"/>
  <c r="Z1214" i="14"/>
  <c r="Z1210" i="14" s="1"/>
  <c r="AA1210" i="14" s="1"/>
  <c r="K117" i="9" s="1"/>
  <c r="AX2840" i="14"/>
  <c r="AX2836" i="14" s="1"/>
  <c r="AY2836" i="14" s="1"/>
  <c r="M284" i="9" s="1"/>
  <c r="Z3062" i="14"/>
  <c r="Z3058" i="14" s="1"/>
  <c r="AA3058" i="14" s="1"/>
  <c r="K304" i="9" s="1"/>
  <c r="AK2675" i="14"/>
  <c r="AK2671" i="14" s="1"/>
  <c r="AL2671" i="14" s="1"/>
  <c r="L268" i="9" s="1"/>
  <c r="AK2968" i="14"/>
  <c r="AK2964" i="14" s="1"/>
  <c r="AL2964" i="14" s="1"/>
  <c r="L298" i="9" s="1"/>
  <c r="AX2456" i="14"/>
  <c r="AX2452" i="14" s="1"/>
  <c r="AY2452" i="14" s="1"/>
  <c r="M254" i="9" s="1"/>
  <c r="AX3062" i="14"/>
  <c r="AX3058" i="14" s="1"/>
  <c r="AY3058" i="14" s="1"/>
  <c r="M304" i="9" s="1"/>
  <c r="AK2840" i="14"/>
  <c r="AK2836" i="14" s="1"/>
  <c r="AL2836" i="14" s="1"/>
  <c r="L284" i="9" s="1"/>
  <c r="Z1279" i="14"/>
  <c r="Z1275" i="14" s="1"/>
  <c r="AA1275" i="14" s="1"/>
  <c r="K123" i="9" s="1"/>
  <c r="AK392" i="14"/>
  <c r="AK388" i="14" s="1"/>
  <c r="AL388" i="14" s="1"/>
  <c r="L46" i="9" s="1"/>
  <c r="AK204" i="14"/>
  <c r="AK200" i="14" s="1"/>
  <c r="AL200" i="14" s="1"/>
  <c r="L26" i="9" s="1"/>
  <c r="Z994" i="14"/>
  <c r="Z990" i="14" s="1"/>
  <c r="AA990" i="14" s="1"/>
  <c r="K91" i="9" s="1"/>
  <c r="Z2840" i="14"/>
  <c r="Z2836" i="14" s="1"/>
  <c r="AA2836" i="14" s="1"/>
  <c r="K284" i="9" s="1"/>
  <c r="Z561" i="14"/>
  <c r="Z557" i="14" s="1"/>
  <c r="AA557" i="14" s="1"/>
  <c r="K61" i="9" s="1"/>
  <c r="AK2025" i="14"/>
  <c r="AK2021" i="14" s="1"/>
  <c r="AL2021" i="14" s="1"/>
  <c r="L223" i="9" s="1"/>
  <c r="AX582" i="14"/>
  <c r="AX578" i="14" s="1"/>
  <c r="AY578" i="14" s="1"/>
  <c r="Z1170" i="14"/>
  <c r="Z1166" i="14" s="1"/>
  <c r="AA1166" i="14" s="1"/>
  <c r="K113" i="9" s="1"/>
  <c r="AK2456" i="14"/>
  <c r="AK2452" i="14" s="1"/>
  <c r="AL2452" i="14" s="1"/>
  <c r="L254" i="9" s="1"/>
  <c r="Z2052" i="14"/>
  <c r="Z2048" i="14" s="1"/>
  <c r="AA2048" i="14" s="1"/>
  <c r="K226" i="9" s="1"/>
  <c r="Z3377" i="14"/>
  <c r="Z3373" i="14" s="1"/>
  <c r="AA3373" i="14" s="1"/>
  <c r="K330" i="9" s="1"/>
  <c r="AY1604" i="15"/>
  <c r="P171" i="9" s="1"/>
  <c r="AY1576" i="15"/>
  <c r="P167" i="9" s="1"/>
  <c r="AX147" i="15"/>
  <c r="AX143" i="15" s="1"/>
  <c r="AY143" i="15" s="1"/>
  <c r="P24" i="9" s="1"/>
  <c r="AK538" i="15"/>
  <c r="AK534" i="15" s="1"/>
  <c r="AL534" i="15" s="1"/>
  <c r="O60" i="9" s="1"/>
  <c r="AK3667" i="15"/>
  <c r="AK3663" i="15" s="1"/>
  <c r="AL3663" i="15" s="1"/>
  <c r="Z1533" i="15"/>
  <c r="Z1529" i="15" s="1"/>
  <c r="AA1529" i="15" s="1"/>
  <c r="N160" i="9" s="1"/>
  <c r="Z2396" i="15"/>
  <c r="Z2392" i="15" s="1"/>
  <c r="AA2392" i="15" s="1"/>
  <c r="N252" i="9" s="1"/>
  <c r="AK2112" i="15"/>
  <c r="AK2108" i="15" s="1"/>
  <c r="AL2108" i="15" s="1"/>
  <c r="O235" i="9" s="1"/>
  <c r="Z225" i="15"/>
  <c r="Z221" i="15" s="1"/>
  <c r="AA221" i="15" s="1"/>
  <c r="N28" i="9" s="1"/>
  <c r="Z926" i="15"/>
  <c r="Z922" i="15" s="1"/>
  <c r="AA922" i="15" s="1"/>
  <c r="N85" i="9" s="1"/>
  <c r="AK2032" i="15"/>
  <c r="AK2028" i="15" s="1"/>
  <c r="AL2028" i="15" s="1"/>
  <c r="O226" i="9" s="1"/>
  <c r="AK3649" i="15"/>
  <c r="AK3645" i="15" s="1"/>
  <c r="AL3645" i="15" s="1"/>
  <c r="Z2005" i="15"/>
  <c r="Z2001" i="15" s="1"/>
  <c r="AA2001" i="15" s="1"/>
  <c r="N223" i="9" s="1"/>
  <c r="AK2965" i="15"/>
  <c r="AK2961" i="15" s="1"/>
  <c r="AL2961" i="15" s="1"/>
  <c r="O299" i="9" s="1"/>
  <c r="Z2420" i="15"/>
  <c r="Z2416" i="15" s="1"/>
  <c r="AA2416" i="15" s="1"/>
  <c r="N253" i="9" s="1"/>
  <c r="AX1056" i="15"/>
  <c r="AX1052" i="15" s="1"/>
  <c r="AY1052" i="15" s="1"/>
  <c r="P101" i="9" s="1"/>
  <c r="AK476" i="15"/>
  <c r="AK472" i="15" s="1"/>
  <c r="AL472" i="15" s="1"/>
  <c r="O56" i="9" s="1"/>
  <c r="AK863" i="15"/>
  <c r="AK859" i="15" s="1"/>
  <c r="AL859" i="15" s="1"/>
  <c r="O81" i="9" s="1"/>
  <c r="AK2996" i="15"/>
  <c r="AK2992" i="15" s="1"/>
  <c r="AL2992" i="15" s="1"/>
  <c r="O301" i="9" s="1"/>
  <c r="Z1405" i="15"/>
  <c r="Z1401" i="15" s="1"/>
  <c r="AA1401" i="15" s="1"/>
  <c r="N141" i="9" s="1"/>
  <c r="AX130" i="15"/>
  <c r="AX126" i="15" s="1"/>
  <c r="AY126" i="15" s="1"/>
  <c r="P23" i="9" s="1"/>
  <c r="Z3496" i="15"/>
  <c r="Z3492" i="15" s="1"/>
  <c r="AA3492" i="15" s="1"/>
  <c r="N340" i="9" s="1"/>
  <c r="AK974" i="15"/>
  <c r="AK970" i="15" s="1"/>
  <c r="AL970" i="15" s="1"/>
  <c r="Z1056" i="15"/>
  <c r="Z1052" i="15" s="1"/>
  <c r="AA1052" i="15" s="1"/>
  <c r="N101" i="9" s="1"/>
  <c r="AK926" i="15"/>
  <c r="AK922" i="15" s="1"/>
  <c r="AL922" i="15" s="1"/>
  <c r="O85" i="9" s="1"/>
  <c r="AX767" i="15"/>
  <c r="AX763" i="15" s="1"/>
  <c r="AY763" i="15" s="1"/>
  <c r="P75" i="9" s="1"/>
  <c r="AL1576" i="15"/>
  <c r="O167" i="9" s="1"/>
  <c r="AL1604" i="15"/>
  <c r="O171" i="9" s="1"/>
  <c r="AK2084" i="15"/>
  <c r="AK2080" i="15" s="1"/>
  <c r="AL2080" i="15" s="1"/>
  <c r="O232" i="9" s="1"/>
  <c r="AK2922" i="15"/>
  <c r="AK2918" i="15" s="1"/>
  <c r="AL2918" i="15" s="1"/>
  <c r="O295" i="9" s="1"/>
  <c r="AX2696" i="15"/>
  <c r="AX2692" i="15" s="1"/>
  <c r="AY2692" i="15" s="1"/>
  <c r="P271" i="9" s="1"/>
  <c r="AK1382" i="15"/>
  <c r="AK1378" i="15" s="1"/>
  <c r="AL1378" i="15" s="1"/>
  <c r="O139" i="9" s="1"/>
  <c r="AA1604" i="15"/>
  <c r="N171" i="9" s="1"/>
  <c r="AA1576" i="15"/>
  <c r="N167" i="9" s="1"/>
  <c r="Z130" i="15"/>
  <c r="Z126" i="15" s="1"/>
  <c r="AA126" i="15" s="1"/>
  <c r="N23" i="9" s="1"/>
  <c r="Z1340" i="15"/>
  <c r="Z1336" i="15" s="1"/>
  <c r="AA1336" i="15" s="1"/>
  <c r="N133" i="9" s="1"/>
  <c r="AX2420" i="15"/>
  <c r="AX2416" i="15" s="1"/>
  <c r="AY2416" i="15" s="1"/>
  <c r="P253" i="9" s="1"/>
  <c r="AK3385" i="15"/>
  <c r="AK3381" i="15" s="1"/>
  <c r="AL3381" i="15" s="1"/>
  <c r="O332" i="9" s="1"/>
  <c r="AX2139" i="15"/>
  <c r="AX2135" i="15" s="1"/>
  <c r="AY2135" i="15" s="1"/>
  <c r="P236" i="9" s="1"/>
  <c r="AK2324" i="15"/>
  <c r="AK2320" i="15" s="1"/>
  <c r="AL2320" i="15" s="1"/>
  <c r="O247" i="9" s="1"/>
  <c r="AX77" i="15"/>
  <c r="AX73" i="15" s="1"/>
  <c r="AY73" i="15" s="1"/>
  <c r="P16" i="9" s="1"/>
  <c r="AK3042" i="15"/>
  <c r="AK3038" i="15" s="1"/>
  <c r="AL3038" i="15" s="1"/>
  <c r="O304" i="9" s="1"/>
  <c r="AX3042" i="15"/>
  <c r="AX3038" i="15" s="1"/>
  <c r="AY3038" i="15" s="1"/>
  <c r="P304" i="9" s="1"/>
  <c r="AK3496" i="15"/>
  <c r="AK3492" i="15" s="1"/>
  <c r="AL3492" i="15" s="1"/>
  <c r="O340" i="9" s="1"/>
  <c r="AK1533" i="15"/>
  <c r="AK1529" i="15" s="1"/>
  <c r="AL1529" i="15" s="1"/>
  <c r="O160" i="9" s="1"/>
  <c r="AX3496" i="15"/>
  <c r="AX3492" i="15" s="1"/>
  <c r="AY3492" i="15" s="1"/>
  <c r="P340" i="9" s="1"/>
  <c r="AX830" i="15"/>
  <c r="AX826" i="15" s="1"/>
  <c r="AY826" i="15" s="1"/>
  <c r="P79" i="9" s="1"/>
  <c r="Z2324" i="15"/>
  <c r="Z2320" i="15" s="1"/>
  <c r="AA2320" i="15" s="1"/>
  <c r="N247" i="9" s="1"/>
  <c r="Z2842" i="15"/>
  <c r="Z2838" i="15" s="1"/>
  <c r="AA2838" i="15" s="1"/>
  <c r="N286" i="9" s="1"/>
  <c r="Z77" i="15"/>
  <c r="Z73" i="15" s="1"/>
  <c r="AA73" i="15" s="1"/>
  <c r="N16" i="9" s="1"/>
  <c r="AX504" i="15"/>
  <c r="AX500" i="15" s="1"/>
  <c r="AY500" i="15" s="1"/>
  <c r="P58" i="9" s="1"/>
  <c r="Z974" i="15"/>
  <c r="Z970" i="15" s="1"/>
  <c r="AA970" i="15" s="1"/>
  <c r="N91" i="9" s="1"/>
  <c r="AX1475" i="15"/>
  <c r="AX1471" i="15" s="1"/>
  <c r="AY1471" i="15" s="1"/>
  <c r="P151" i="9" s="1"/>
  <c r="Z830" i="15"/>
  <c r="Z826" i="15" s="1"/>
  <c r="AA826" i="15" s="1"/>
  <c r="N79" i="9" s="1"/>
  <c r="AX1311" i="15"/>
  <c r="AX1307" i="15" s="1"/>
  <c r="AY1307" i="15" s="1"/>
  <c r="P129" i="9" s="1"/>
  <c r="AK3616" i="15"/>
  <c r="AK3612" i="15" s="1"/>
  <c r="AL3612" i="15" s="1"/>
  <c r="O350" i="9" s="1"/>
  <c r="AX1085" i="15"/>
  <c r="AX1081" i="15" s="1"/>
  <c r="AY1081" i="15" s="1"/>
  <c r="P105" i="9" s="1"/>
  <c r="Z3260" i="15"/>
  <c r="Z3256" i="15" s="1"/>
  <c r="AA3256" i="15" s="1"/>
  <c r="N321" i="9" s="1"/>
  <c r="AX574" i="15"/>
  <c r="AX570" i="15" s="1"/>
  <c r="AY570" i="15" s="1"/>
  <c r="AL3548" i="15"/>
  <c r="O344" i="9" s="1"/>
  <c r="AL3563" i="15"/>
  <c r="O346" i="9" s="1"/>
  <c r="AL3072" i="15"/>
  <c r="O305" i="9" s="1"/>
  <c r="AL1330" i="15"/>
  <c r="O132" i="9" s="1"/>
  <c r="AK1955" i="15"/>
  <c r="AK1951" i="15" s="1"/>
  <c r="AL1951" i="15" s="1"/>
  <c r="O219" i="9" s="1"/>
  <c r="Z1955" i="15"/>
  <c r="Z1951" i="15" s="1"/>
  <c r="AA1951" i="15" s="1"/>
  <c r="N219" i="9" s="1"/>
  <c r="AX3667" i="15"/>
  <c r="AX3663" i="15" s="1"/>
  <c r="AY3663" i="15" s="1"/>
  <c r="AX3616" i="15"/>
  <c r="AX3612" i="15" s="1"/>
  <c r="AY3612" i="15" s="1"/>
  <c r="P350" i="9" s="1"/>
  <c r="AK3260" i="15"/>
  <c r="AK3256" i="15" s="1"/>
  <c r="AL3256" i="15" s="1"/>
  <c r="O321" i="9" s="1"/>
  <c r="AK130" i="15"/>
  <c r="AK126" i="15" s="1"/>
  <c r="AL126" i="15" s="1"/>
  <c r="O23" i="9" s="1"/>
  <c r="AX695" i="15"/>
  <c r="AX691" i="15" s="1"/>
  <c r="AY691" i="15" s="1"/>
  <c r="P70" i="9" s="1"/>
  <c r="AX1382" i="15"/>
  <c r="AX1378" i="15" s="1"/>
  <c r="AY1378" i="15" s="1"/>
  <c r="P139" i="9" s="1"/>
  <c r="AX2084" i="15"/>
  <c r="AX2080" i="15" s="1"/>
  <c r="AY2080" i="15" s="1"/>
  <c r="P232" i="9" s="1"/>
  <c r="AK3412" i="15"/>
  <c r="AK3408" i="15" s="1"/>
  <c r="AL3408" i="15" s="1"/>
  <c r="O334" i="9" s="1"/>
  <c r="Z3412" i="15"/>
  <c r="Z3408" i="15" s="1"/>
  <c r="AA3408" i="15" s="1"/>
  <c r="N334" i="9" s="1"/>
  <c r="AK830" i="15"/>
  <c r="AK826" i="15" s="1"/>
  <c r="AL826" i="15" s="1"/>
  <c r="O79" i="9" s="1"/>
  <c r="AL98" i="15"/>
  <c r="O19" i="9" s="1"/>
  <c r="AL118" i="15"/>
  <c r="O22" i="9" s="1"/>
  <c r="AL89" i="15"/>
  <c r="O17" i="9" s="1"/>
  <c r="Z3616" i="15"/>
  <c r="Z3612" i="15" s="1"/>
  <c r="AA3612" i="15" s="1"/>
  <c r="N350" i="9" s="1"/>
  <c r="AX2396" i="15"/>
  <c r="AX2392" i="15" s="1"/>
  <c r="AY2392" i="15" s="1"/>
  <c r="P252" i="9" s="1"/>
  <c r="AX926" i="15"/>
  <c r="AX922" i="15" s="1"/>
  <c r="AY922" i="15" s="1"/>
  <c r="P85" i="9" s="1"/>
  <c r="AK2420" i="15"/>
  <c r="AK2416" i="15" s="1"/>
  <c r="AL2416" i="15" s="1"/>
  <c r="O253" i="9" s="1"/>
  <c r="AL1452" i="15"/>
  <c r="O147" i="9" s="1"/>
  <c r="AL1245" i="15"/>
  <c r="O121" i="9" s="1"/>
  <c r="AL1368" i="15"/>
  <c r="O137" i="9" s="1"/>
  <c r="AX2005" i="15"/>
  <c r="AX2001" i="15" s="1"/>
  <c r="AY2001" i="15" s="1"/>
  <c r="P223" i="9" s="1"/>
  <c r="Z2084" i="15"/>
  <c r="Z2080" i="15" s="1"/>
  <c r="AA2080" i="15" s="1"/>
  <c r="N232" i="9" s="1"/>
  <c r="Z695" i="15"/>
  <c r="Z691" i="15" s="1"/>
  <c r="AA691" i="15" s="1"/>
  <c r="N70" i="9" s="1"/>
  <c r="AY1472" i="14"/>
  <c r="M147" i="9" s="1"/>
  <c r="AY1265" i="14"/>
  <c r="M121" i="9" s="1"/>
  <c r="AY1388" i="14"/>
  <c r="M137" i="9" s="1"/>
  <c r="AK3636" i="14"/>
  <c r="AK3632" i="14" s="1"/>
  <c r="AL3632" i="14" s="1"/>
  <c r="L350" i="9" s="1"/>
  <c r="AK2344" i="14"/>
  <c r="AK2340" i="14" s="1"/>
  <c r="AL2340" i="14" s="1"/>
  <c r="L247" i="9" s="1"/>
  <c r="Z645" i="14"/>
  <c r="Z641" i="14" s="1"/>
  <c r="AA641" i="14" s="1"/>
  <c r="K65" i="9" s="1"/>
  <c r="Z2416" i="14"/>
  <c r="Z2412" i="14" s="1"/>
  <c r="AA2412" i="14" s="1"/>
  <c r="K252" i="9" s="1"/>
  <c r="AX608" i="14"/>
  <c r="AX604" i="14" s="1"/>
  <c r="AY604" i="14" s="1"/>
  <c r="M64" i="9" s="1"/>
  <c r="AX3199" i="14"/>
  <c r="AX3195" i="14" s="1"/>
  <c r="AY3195" i="14" s="1"/>
  <c r="M315" i="9" s="1"/>
  <c r="AK512" i="14"/>
  <c r="AK508" i="14" s="1"/>
  <c r="AL508" i="14" s="1"/>
  <c r="L58" i="9" s="1"/>
  <c r="AX3298" i="14"/>
  <c r="AX3294" i="14" s="1"/>
  <c r="AY3294" i="14" s="1"/>
  <c r="M323" i="9" s="1"/>
  <c r="Z850" i="14"/>
  <c r="Z846" i="14" s="1"/>
  <c r="AA846" i="14" s="1"/>
  <c r="K79" i="9" s="1"/>
  <c r="AX3636" i="14"/>
  <c r="AX3632" i="14" s="1"/>
  <c r="AY3632" i="14" s="1"/>
  <c r="M350" i="9" s="1"/>
  <c r="AK3687" i="14"/>
  <c r="AK3683" i="14" s="1"/>
  <c r="AL3683" i="14" s="1"/>
  <c r="AX3516" i="14"/>
  <c r="AX3512" i="14" s="1"/>
  <c r="AY3512" i="14" s="1"/>
  <c r="M340" i="9" s="1"/>
  <c r="AK645" i="14"/>
  <c r="AK641" i="14" s="1"/>
  <c r="AL641" i="14" s="1"/>
  <c r="L65" i="9" s="1"/>
  <c r="AK2416" i="14"/>
  <c r="AK2412" i="14" s="1"/>
  <c r="AL2412" i="14" s="1"/>
  <c r="L252" i="9" s="1"/>
  <c r="AX1610" i="14"/>
  <c r="AX1606" i="14" s="1"/>
  <c r="AY1606" i="14" s="1"/>
  <c r="M169" i="9" s="1"/>
  <c r="AK837" i="14"/>
  <c r="AK833" i="14" s="1"/>
  <c r="AL833" i="14" s="1"/>
  <c r="L78" i="9" s="1"/>
  <c r="AX946" i="14"/>
  <c r="AX942" i="14" s="1"/>
  <c r="AY942" i="14" s="1"/>
  <c r="M85" i="9" s="1"/>
  <c r="Z2159" i="14"/>
  <c r="Z2155" i="14" s="1"/>
  <c r="AA2155" i="14" s="1"/>
  <c r="K236" i="9" s="1"/>
  <c r="AX2560" i="14"/>
  <c r="AX2556" i="14" s="1"/>
  <c r="AY2556" i="14" s="1"/>
  <c r="M262" i="9" s="1"/>
  <c r="AK3359" i="14"/>
  <c r="AK3355" i="14" s="1"/>
  <c r="AL3355" i="14" s="1"/>
  <c r="L329" i="9" s="1"/>
  <c r="AX2025" i="14"/>
  <c r="AX2021" i="14" s="1"/>
  <c r="AY2021" i="14" s="1"/>
  <c r="M223" i="9" s="1"/>
  <c r="Z512" i="14"/>
  <c r="Z508" i="14" s="1"/>
  <c r="AA508" i="14" s="1"/>
  <c r="K58" i="9" s="1"/>
  <c r="AK3062" i="14"/>
  <c r="AK3058" i="14" s="1"/>
  <c r="AL3058" i="14" s="1"/>
  <c r="L304" i="9" s="1"/>
  <c r="Z484" i="14"/>
  <c r="Z480" i="14" s="1"/>
  <c r="AA480" i="14" s="1"/>
  <c r="K56" i="9" s="1"/>
  <c r="Z2250" i="14"/>
  <c r="Z2246" i="14" s="1"/>
  <c r="AA2246" i="14" s="1"/>
  <c r="K240" i="9" s="1"/>
  <c r="AK608" i="14"/>
  <c r="AK604" i="14" s="1"/>
  <c r="AL604" i="14" s="1"/>
  <c r="L64" i="9" s="1"/>
  <c r="AX1019" i="14"/>
  <c r="AX1015" i="14" s="1"/>
  <c r="AY1015" i="14" s="1"/>
  <c r="M94" i="9" s="1"/>
  <c r="AX1146" i="14"/>
  <c r="AX1142" i="14" s="1"/>
  <c r="AY1142" i="14" s="1"/>
  <c r="M110" i="9" s="1"/>
  <c r="AX2862" i="14"/>
  <c r="AX2858" i="14" s="1"/>
  <c r="AY2858" i="14" s="1"/>
  <c r="M286" i="9" s="1"/>
  <c r="AK3016" i="14"/>
  <c r="AK3012" i="14" s="1"/>
  <c r="AL3012" i="14" s="1"/>
  <c r="L301" i="9" s="1"/>
  <c r="Z2188" i="14"/>
  <c r="Z2184" i="14" s="1"/>
  <c r="AA2184" i="14" s="1"/>
  <c r="K238" i="9" s="1"/>
  <c r="Z3359" i="14"/>
  <c r="Z3355" i="14" s="1"/>
  <c r="AA3355" i="14" s="1"/>
  <c r="K329" i="9" s="1"/>
  <c r="AA2815" i="14"/>
  <c r="K281" i="9" s="1"/>
  <c r="AA1531" i="14"/>
  <c r="K156" i="9" s="1"/>
  <c r="AA1562" i="14"/>
  <c r="K161" i="9" s="1"/>
  <c r="AA1128" i="14"/>
  <c r="K107" i="9" s="1"/>
  <c r="AA1156" i="14"/>
  <c r="K111" i="9" s="1"/>
  <c r="AA1058" i="14"/>
  <c r="K98" i="9" s="1"/>
  <c r="AA1087" i="14"/>
  <c r="K102" i="9" s="1"/>
  <c r="AA693" i="14"/>
  <c r="K69" i="9" s="1"/>
  <c r="AX645" i="14"/>
  <c r="AX641" i="14" s="1"/>
  <c r="AY641" i="14" s="1"/>
  <c r="M65" i="9" s="1"/>
  <c r="AX1495" i="14"/>
  <c r="AX1491" i="14" s="1"/>
  <c r="AY1491" i="14" s="1"/>
  <c r="M151" i="9" s="1"/>
  <c r="AK1495" i="14"/>
  <c r="AK1491" i="14" s="1"/>
  <c r="AL1491" i="14" s="1"/>
  <c r="L151" i="9" s="1"/>
  <c r="AX2104" i="14"/>
  <c r="AX2100" i="14" s="1"/>
  <c r="AY2100" i="14" s="1"/>
  <c r="M232" i="9" s="1"/>
  <c r="AK2573" i="14"/>
  <c r="AK2569" i="14" s="1"/>
  <c r="AL2569" i="14" s="1"/>
  <c r="L263" i="9" s="1"/>
  <c r="Z3687" i="14"/>
  <c r="Z3683" i="14" s="1"/>
  <c r="AA3683" i="14" s="1"/>
  <c r="Z233" i="14"/>
  <c r="Z229" i="14" s="1"/>
  <c r="AA229" i="14" s="1"/>
  <c r="K28" i="9" s="1"/>
  <c r="Z703" i="14"/>
  <c r="Z699" i="14" s="1"/>
  <c r="AA699" i="14" s="1"/>
  <c r="K70" i="9" s="1"/>
  <c r="AK1425" i="14"/>
  <c r="AK1421" i="14" s="1"/>
  <c r="AL1421" i="14" s="1"/>
  <c r="L141" i="9" s="1"/>
  <c r="AX2924" i="14"/>
  <c r="AX2920" i="14" s="1"/>
  <c r="AY2920" i="14" s="1"/>
  <c r="M293" i="9" s="1"/>
  <c r="Z147" i="14"/>
  <c r="Z143" i="14" s="1"/>
  <c r="AA143" i="14" s="1"/>
  <c r="K24" i="9" s="1"/>
  <c r="AX2250" i="14"/>
  <c r="AX2246" i="14" s="1"/>
  <c r="AY2246" i="14" s="1"/>
  <c r="M240" i="9" s="1"/>
  <c r="Z2104" i="14"/>
  <c r="Z2100" i="14" s="1"/>
  <c r="AA2100" i="14" s="1"/>
  <c r="K232" i="9" s="1"/>
  <c r="AK2188" i="14"/>
  <c r="AK2184" i="14" s="1"/>
  <c r="AL2184" i="14" s="1"/>
  <c r="L238" i="9" s="1"/>
  <c r="AK1076" i="14"/>
  <c r="AK1072" i="14" s="1"/>
  <c r="AL1072" i="14" s="1"/>
  <c r="L101" i="9" s="1"/>
  <c r="AX1214" i="14"/>
  <c r="AX1210" i="14" s="1"/>
  <c r="AY1210" i="14" s="1"/>
  <c r="M117" i="9" s="1"/>
  <c r="AK233" i="14"/>
  <c r="AK229" i="14" s="1"/>
  <c r="AL229" i="14" s="1"/>
  <c r="L28" i="9" s="1"/>
  <c r="Z946" i="14"/>
  <c r="Z942" i="14" s="1"/>
  <c r="AA942" i="14" s="1"/>
  <c r="K85" i="9" s="1"/>
  <c r="AX2968" i="14"/>
  <c r="AX2964" i="14" s="1"/>
  <c r="AY2964" i="14" s="1"/>
  <c r="M298" i="9" s="1"/>
  <c r="AX2052" i="14"/>
  <c r="AX2048" i="14" s="1"/>
  <c r="AY2048" i="14" s="1"/>
  <c r="M226" i="9" s="1"/>
  <c r="AX2573" i="14"/>
  <c r="AX2569" i="14" s="1"/>
  <c r="AY2569" i="14" s="1"/>
  <c r="M263" i="9" s="1"/>
  <c r="AK787" i="14"/>
  <c r="AK783" i="14" s="1"/>
  <c r="AL783" i="14" s="1"/>
  <c r="L75" i="9" s="1"/>
  <c r="Z3298" i="14"/>
  <c r="Z3294" i="14" s="1"/>
  <c r="AA3294" i="14" s="1"/>
  <c r="K323" i="9" s="1"/>
  <c r="AY2815" i="14"/>
  <c r="M281" i="9" s="1"/>
  <c r="AY1562" i="14"/>
  <c r="M161" i="9" s="1"/>
  <c r="AY1531" i="14"/>
  <c r="M156" i="9" s="1"/>
  <c r="AY1128" i="14"/>
  <c r="M107" i="9" s="1"/>
  <c r="AY1156" i="14"/>
  <c r="M111" i="9" s="1"/>
  <c r="AY1058" i="14"/>
  <c r="M98" i="9" s="1"/>
  <c r="AY1087" i="14"/>
  <c r="M102" i="9" s="1"/>
  <c r="AY693" i="14"/>
  <c r="M69" i="9" s="1"/>
  <c r="AX2529" i="14"/>
  <c r="AX2525" i="14" s="1"/>
  <c r="AY2525" i="14" s="1"/>
  <c r="M260" i="9" s="1"/>
  <c r="AK703" i="14"/>
  <c r="AK699" i="14" s="1"/>
  <c r="AL699" i="14" s="1"/>
  <c r="L70" i="9" s="1"/>
  <c r="AX2610" i="14"/>
  <c r="AX2606" i="14" s="1"/>
  <c r="AY2606" i="14" s="1"/>
  <c r="M264" i="9" s="1"/>
  <c r="AX3687" i="14"/>
  <c r="AX3683" i="14" s="1"/>
  <c r="AY3683" i="14" s="1"/>
  <c r="AX1170" i="14"/>
  <c r="AX1166" i="14" s="1"/>
  <c r="AY1166" i="14" s="1"/>
  <c r="M113" i="9" s="1"/>
  <c r="AX512" i="14"/>
  <c r="AX508" i="14" s="1"/>
  <c r="AY508" i="14" s="1"/>
  <c r="M58" i="9" s="1"/>
  <c r="Z2573" i="14"/>
  <c r="Z2569" i="14" s="1"/>
  <c r="AA2569" i="14" s="1"/>
  <c r="K263" i="9" s="1"/>
  <c r="AA3568" i="14"/>
  <c r="K344" i="9" s="1"/>
  <c r="AA3583" i="14"/>
  <c r="K346" i="9" s="1"/>
  <c r="AA3092" i="14"/>
  <c r="K305" i="9" s="1"/>
  <c r="AA1350" i="14"/>
  <c r="K132" i="9" s="1"/>
  <c r="AK3298" i="14"/>
  <c r="AK3294" i="14" s="1"/>
  <c r="AL3294" i="14" s="1"/>
  <c r="L323" i="9" s="1"/>
  <c r="AK883" i="14"/>
  <c r="AK879" i="14" s="1"/>
  <c r="AL879" i="14" s="1"/>
  <c r="L81" i="9" s="1"/>
  <c r="AK3049" i="1"/>
  <c r="AX3049" i="1"/>
  <c r="AK3046" i="1"/>
  <c r="AX3051" i="1"/>
  <c r="AX3046" i="1"/>
  <c r="Z3036" i="1"/>
  <c r="Z3037" i="1"/>
  <c r="AK3037" i="1"/>
  <c r="AK3036" i="1"/>
  <c r="Z3050" i="1"/>
  <c r="Z3044" i="1"/>
  <c r="AK3044" i="1"/>
  <c r="Z3052" i="1"/>
  <c r="AX3045" i="1"/>
  <c r="AK3042" i="1"/>
  <c r="AK3047" i="1"/>
  <c r="AK3048" i="1"/>
  <c r="AX3038" i="1"/>
  <c r="AK3052" i="1"/>
  <c r="Z3051" i="1"/>
  <c r="Z3047" i="1"/>
  <c r="AX3040" i="1"/>
  <c r="Z3042" i="1"/>
  <c r="AX3048" i="1"/>
  <c r="AK3038" i="1"/>
  <c r="AX3050" i="1"/>
  <c r="Z3045" i="1"/>
  <c r="AX3041" i="1"/>
  <c r="AK3043" i="1"/>
  <c r="Z3040" i="1"/>
  <c r="AX3043" i="1"/>
  <c r="AK3041" i="1"/>
  <c r="AK1145" i="1"/>
  <c r="O1146" i="1"/>
  <c r="Z1146" i="1" s="1"/>
  <c r="AW1141" i="1"/>
  <c r="AW1139" i="1" s="1"/>
  <c r="O1144" i="1"/>
  <c r="AX1144" i="1" s="1"/>
  <c r="Y1140" i="1"/>
  <c r="Z1145" i="1"/>
  <c r="AW1142" i="1"/>
  <c r="AJ1142" i="1"/>
  <c r="AJ1141" i="1"/>
  <c r="AJ1139" i="1" s="1"/>
  <c r="AX1145" i="1"/>
  <c r="Y1141" i="1"/>
  <c r="Y1139" i="1" s="1"/>
  <c r="Y1142" i="1"/>
  <c r="AW1140" i="1"/>
  <c r="AJ1140" i="1"/>
  <c r="N253" i="1"/>
  <c r="O255" i="1" s="1"/>
  <c r="X255" i="1"/>
  <c r="AI255" i="1"/>
  <c r="AV255" i="1"/>
  <c r="AV254" i="1"/>
  <c r="AI254" i="1"/>
  <c r="X254" i="1"/>
  <c r="N189" i="1"/>
  <c r="AY2291" i="14" l="1"/>
  <c r="M243" i="9" s="1"/>
  <c r="O194" i="1"/>
  <c r="O190" i="1"/>
  <c r="AY1995" i="15"/>
  <c r="P222" i="9" s="1"/>
  <c r="AY2074" i="15"/>
  <c r="P231" i="9" s="1"/>
  <c r="AY2022" i="15"/>
  <c r="P225" i="9" s="1"/>
  <c r="AY2051" i="15"/>
  <c r="P228" i="9" s="1"/>
  <c r="AL60" i="14"/>
  <c r="L13" i="9" s="1"/>
  <c r="AL437" i="14"/>
  <c r="L51" i="9" s="1"/>
  <c r="AL355" i="14"/>
  <c r="L42" i="9" s="1"/>
  <c r="AL1342" i="14"/>
  <c r="L130" i="9" s="1"/>
  <c r="M80" i="9"/>
  <c r="AL1751" i="14"/>
  <c r="L187" i="9" s="1"/>
  <c r="L276" i="9"/>
  <c r="AA1853" i="14"/>
  <c r="K202" i="9" s="1"/>
  <c r="AL961" i="14"/>
  <c r="L86" i="9" s="1"/>
  <c r="AL2852" i="14"/>
  <c r="L285" i="9" s="1"/>
  <c r="AL2954" i="14"/>
  <c r="L296" i="9" s="1"/>
  <c r="L80" i="9"/>
  <c r="L197" i="9"/>
  <c r="AA1620" i="14"/>
  <c r="K170" i="9" s="1"/>
  <c r="AA1904" i="14"/>
  <c r="K210" i="9" s="1"/>
  <c r="AA1804" i="14"/>
  <c r="K194" i="9" s="1"/>
  <c r="AY69" i="14"/>
  <c r="M15" i="9" s="1"/>
  <c r="AY473" i="14"/>
  <c r="M55" i="9" s="1"/>
  <c r="AA1829" i="14"/>
  <c r="K198" i="9" s="1"/>
  <c r="AY1480" i="14"/>
  <c r="M149" i="9" s="1"/>
  <c r="AL1132" i="14"/>
  <c r="L108" i="9" s="1"/>
  <c r="M197" i="9"/>
  <c r="AL454" i="14"/>
  <c r="L53" i="9" s="1"/>
  <c r="K205" i="9"/>
  <c r="AL3100" i="14"/>
  <c r="L307" i="9" s="1"/>
  <c r="AL473" i="14"/>
  <c r="L55" i="9" s="1"/>
  <c r="AL2480" i="14"/>
  <c r="L256" i="9" s="1"/>
  <c r="AL1480" i="14"/>
  <c r="L149" i="9" s="1"/>
  <c r="AY98" i="14"/>
  <c r="M19" i="9" s="1"/>
  <c r="AL16" i="14"/>
  <c r="L7" i="9" s="1"/>
  <c r="AL327" i="14"/>
  <c r="L38" i="9" s="1"/>
  <c r="AY89" i="14"/>
  <c r="M17" i="9" s="1"/>
  <c r="AY118" i="14"/>
  <c r="M22" i="9" s="1"/>
  <c r="AL69" i="14"/>
  <c r="L15" i="9" s="1"/>
  <c r="AL313" i="14"/>
  <c r="L35" i="9" s="1"/>
  <c r="AL1574" i="14"/>
  <c r="L164" i="9" s="1"/>
  <c r="AL411" i="14"/>
  <c r="L48" i="9" s="1"/>
  <c r="AL274" i="14"/>
  <c r="L30" i="9" s="1"/>
  <c r="AL114" i="14"/>
  <c r="L21" i="9" s="1"/>
  <c r="AL1269" i="14"/>
  <c r="L122" i="9" s="1"/>
  <c r="AA1443" i="14"/>
  <c r="K142" i="9" s="1"/>
  <c r="AA1711" i="14"/>
  <c r="K181" i="9" s="1"/>
  <c r="AL1062" i="14"/>
  <c r="L99" i="9" s="1"/>
  <c r="AA1879" i="14"/>
  <c r="K206" i="9" s="1"/>
  <c r="AA1930" i="14"/>
  <c r="K214" i="9" s="1"/>
  <c r="AL980" i="14"/>
  <c r="L89" i="9" s="1"/>
  <c r="AA1592" i="14"/>
  <c r="K166" i="9" s="1"/>
  <c r="AA3104" i="14"/>
  <c r="K308" i="9" s="1"/>
  <c r="AY114" i="14"/>
  <c r="M21" i="9" s="1"/>
  <c r="AL1031" i="14"/>
  <c r="L95" i="9" s="1"/>
  <c r="AA1648" i="14"/>
  <c r="K174" i="9" s="1"/>
  <c r="AY437" i="14"/>
  <c r="M51" i="9" s="1"/>
  <c r="AL1091" i="14"/>
  <c r="L103" i="9" s="1"/>
  <c r="AL1543" i="14"/>
  <c r="L159" i="9" s="1"/>
  <c r="L205" i="9"/>
  <c r="AX756" i="14"/>
  <c r="AX752" i="14" s="1"/>
  <c r="AY752" i="14" s="1"/>
  <c r="M73" i="9" s="1"/>
  <c r="AA1596" i="14"/>
  <c r="K167" i="9" s="1"/>
  <c r="AA1624" i="14"/>
  <c r="K171" i="9" s="1"/>
  <c r="AL1350" i="14"/>
  <c r="L132" i="9" s="1"/>
  <c r="AY1934" i="14"/>
  <c r="M215" i="9" s="1"/>
  <c r="AA2042" i="14"/>
  <c r="K225" i="9" s="1"/>
  <c r="AL3092" i="14"/>
  <c r="L305" i="9" s="1"/>
  <c r="AY1952" i="14"/>
  <c r="M217" i="9" s="1"/>
  <c r="AY1837" i="14"/>
  <c r="M200" i="9" s="1"/>
  <c r="AA1543" i="14"/>
  <c r="K159" i="9" s="1"/>
  <c r="AL3583" i="14"/>
  <c r="L346" i="9" s="1"/>
  <c r="AL3568" i="14"/>
  <c r="L344" i="9" s="1"/>
  <c r="AL1388" i="14"/>
  <c r="L137" i="9" s="1"/>
  <c r="AY1912" i="14"/>
  <c r="M212" i="9" s="1"/>
  <c r="AY1812" i="14"/>
  <c r="M196" i="9" s="1"/>
  <c r="AY1861" i="14"/>
  <c r="M204" i="9" s="1"/>
  <c r="AY1887" i="14"/>
  <c r="M208" i="9" s="1"/>
  <c r="AY1596" i="14"/>
  <c r="M167" i="9" s="1"/>
  <c r="AA274" i="14"/>
  <c r="K30" i="9" s="1"/>
  <c r="AY3092" i="14"/>
  <c r="M305" i="9" s="1"/>
  <c r="AY313" i="14"/>
  <c r="M35" i="9" s="1"/>
  <c r="AY980" i="14"/>
  <c r="M89" i="9" s="1"/>
  <c r="AY327" i="14"/>
  <c r="M38" i="9" s="1"/>
  <c r="L62" i="9"/>
  <c r="AY16" i="14"/>
  <c r="M7" i="9" s="1"/>
  <c r="AY2480" i="14"/>
  <c r="M256" i="9" s="1"/>
  <c r="AY411" i="14"/>
  <c r="M48" i="9" s="1"/>
  <c r="AA2015" i="14"/>
  <c r="K222" i="9" s="1"/>
  <c r="AA69" i="14"/>
  <c r="K15" i="9" s="1"/>
  <c r="AY454" i="14"/>
  <c r="M53" i="9" s="1"/>
  <c r="AL1005" i="14"/>
  <c r="L92" i="9" s="1"/>
  <c r="AA2121" i="14"/>
  <c r="K234" i="9" s="1"/>
  <c r="K242" i="9"/>
  <c r="AY1005" i="14"/>
  <c r="M92" i="9" s="1"/>
  <c r="L91" i="9"/>
  <c r="AY338" i="14"/>
  <c r="M40" i="9" s="1"/>
  <c r="AY1091" i="14"/>
  <c r="M103" i="9" s="1"/>
  <c r="AY1132" i="14"/>
  <c r="M108" i="9" s="1"/>
  <c r="AY1031" i="14"/>
  <c r="M95" i="9" s="1"/>
  <c r="AY1062" i="14"/>
  <c r="M99" i="9" s="1"/>
  <c r="K62" i="9"/>
  <c r="Z756" i="14"/>
  <c r="Z752" i="14" s="1"/>
  <c r="AA752" i="14" s="1"/>
  <c r="K73" i="9" s="1"/>
  <c r="AY961" i="14"/>
  <c r="M86" i="9" s="1"/>
  <c r="AA1124" i="14"/>
  <c r="K106" i="9" s="1"/>
  <c r="AL2042" i="14"/>
  <c r="L225" i="9" s="1"/>
  <c r="AA118" i="14"/>
  <c r="K22" i="9" s="1"/>
  <c r="AA98" i="14"/>
  <c r="K19" i="9" s="1"/>
  <c r="AA437" i="14"/>
  <c r="K51" i="9" s="1"/>
  <c r="AA411" i="14"/>
  <c r="K48" i="9" s="1"/>
  <c r="AA114" i="14"/>
  <c r="K21" i="9" s="1"/>
  <c r="AA1342" i="14"/>
  <c r="K130" i="9" s="1"/>
  <c r="AA454" i="14"/>
  <c r="K53" i="9" s="1"/>
  <c r="AA1480" i="14"/>
  <c r="K149" i="9" s="1"/>
  <c r="AA473" i="14"/>
  <c r="K55" i="9" s="1"/>
  <c r="AA1269" i="14"/>
  <c r="K122" i="9" s="1"/>
  <c r="AA16" i="14"/>
  <c r="K7" i="9" s="1"/>
  <c r="AA355" i="14"/>
  <c r="K42" i="9" s="1"/>
  <c r="AA327" i="14"/>
  <c r="K38" i="9" s="1"/>
  <c r="AA2480" i="14"/>
  <c r="K256" i="9" s="1"/>
  <c r="AA60" i="14"/>
  <c r="K13" i="9" s="1"/>
  <c r="AA313" i="14"/>
  <c r="K35" i="9" s="1"/>
  <c r="AA1812" i="14"/>
  <c r="K196" i="9" s="1"/>
  <c r="AA89" i="14"/>
  <c r="K17" i="9" s="1"/>
  <c r="AL2094" i="14"/>
  <c r="L231" i="9" s="1"/>
  <c r="AL2071" i="14"/>
  <c r="L228" i="9" s="1"/>
  <c r="AL2015" i="14"/>
  <c r="L222" i="9" s="1"/>
  <c r="AL2121" i="14"/>
  <c r="L234" i="9" s="1"/>
  <c r="AY3568" i="14"/>
  <c r="M344" i="9" s="1"/>
  <c r="AL1472" i="14"/>
  <c r="L147" i="9" s="1"/>
  <c r="AY2071" i="14"/>
  <c r="M228" i="9" s="1"/>
  <c r="AA1388" i="14"/>
  <c r="K137" i="9" s="1"/>
  <c r="AL1265" i="14"/>
  <c r="L121" i="9" s="1"/>
  <c r="AA1472" i="14"/>
  <c r="K147" i="9" s="1"/>
  <c r="AL1460" i="14"/>
  <c r="L144" i="9" s="1"/>
  <c r="AY94" i="14"/>
  <c r="M18" i="9" s="1"/>
  <c r="AY502" i="14"/>
  <c r="M57" i="9" s="1"/>
  <c r="AY60" i="14"/>
  <c r="M13" i="9" s="1"/>
  <c r="AY355" i="14"/>
  <c r="M42" i="9" s="1"/>
  <c r="AA2071" i="14"/>
  <c r="K228" i="9" s="1"/>
  <c r="AA2954" i="14"/>
  <c r="K296" i="9" s="1"/>
  <c r="AA3100" i="14"/>
  <c r="K307" i="9" s="1"/>
  <c r="AY1342" i="14"/>
  <c r="M130" i="9" s="1"/>
  <c r="AA2094" i="14"/>
  <c r="K231" i="9" s="1"/>
  <c r="AK756" i="14"/>
  <c r="AK752" i="14" s="1"/>
  <c r="AL752" i="14" s="1"/>
  <c r="L73" i="9" s="1"/>
  <c r="AA2852" i="14"/>
  <c r="K285" i="9" s="1"/>
  <c r="AA1192" i="14"/>
  <c r="K115" i="9" s="1"/>
  <c r="AY274" i="14"/>
  <c r="M30" i="9" s="1"/>
  <c r="AY1269" i="14"/>
  <c r="M122" i="9" s="1"/>
  <c r="AA1574" i="14"/>
  <c r="K164" i="9" s="1"/>
  <c r="AA1751" i="14"/>
  <c r="K187" i="9" s="1"/>
  <c r="AA1861" i="14"/>
  <c r="K204" i="9" s="1"/>
  <c r="AA1887" i="14"/>
  <c r="K208" i="9" s="1"/>
  <c r="AL1415" i="14"/>
  <c r="L140" i="9" s="1"/>
  <c r="AA1934" i="14"/>
  <c r="K215" i="9" s="1"/>
  <c r="AL1620" i="14"/>
  <c r="L170" i="9" s="1"/>
  <c r="AL1566" i="14"/>
  <c r="L162" i="9" s="1"/>
  <c r="AA1952" i="14"/>
  <c r="K217" i="9" s="1"/>
  <c r="AL1535" i="14"/>
  <c r="L157" i="9" s="1"/>
  <c r="AA1837" i="14"/>
  <c r="K200" i="9" s="1"/>
  <c r="AA1912" i="14"/>
  <c r="K212" i="9" s="1"/>
  <c r="AA3096" i="14"/>
  <c r="K306" i="9" s="1"/>
  <c r="AY56" i="14"/>
  <c r="M12" i="9" s="1"/>
  <c r="AY3583" i="14"/>
  <c r="M346" i="9" s="1"/>
  <c r="AY1380" i="14"/>
  <c r="M135" i="9" s="1"/>
  <c r="AY2042" i="14"/>
  <c r="M225" i="9" s="1"/>
  <c r="AA1265" i="14"/>
  <c r="K121" i="9" s="1"/>
  <c r="AY1464" i="14"/>
  <c r="M145" i="9" s="1"/>
  <c r="AL118" i="14"/>
  <c r="L22" i="9" s="1"/>
  <c r="AY2121" i="14"/>
  <c r="M234" i="9" s="1"/>
  <c r="AL89" i="14"/>
  <c r="L17" i="9" s="1"/>
  <c r="AY280" i="14"/>
  <c r="M31" i="9" s="1"/>
  <c r="AL98" i="14"/>
  <c r="L19" i="9" s="1"/>
  <c r="AA1415" i="14"/>
  <c r="K140" i="9" s="1"/>
  <c r="AL94" i="14"/>
  <c r="L18" i="9" s="1"/>
  <c r="AY21" i="14"/>
  <c r="M8" i="9" s="1"/>
  <c r="AA1566" i="14"/>
  <c r="K162" i="9" s="1"/>
  <c r="AL502" i="14"/>
  <c r="L57" i="9" s="1"/>
  <c r="AY1350" i="14"/>
  <c r="M132" i="9" s="1"/>
  <c r="AY323" i="14"/>
  <c r="M37" i="9" s="1"/>
  <c r="AA1535" i="14"/>
  <c r="K157" i="9" s="1"/>
  <c r="AY1542" i="15"/>
  <c r="P161" i="9" s="1"/>
  <c r="AY1136" i="15"/>
  <c r="P111" i="9" s="1"/>
  <c r="AY1038" i="15"/>
  <c r="P98" i="9" s="1"/>
  <c r="AY1511" i="15"/>
  <c r="P156" i="9" s="1"/>
  <c r="AY2795" i="15"/>
  <c r="P281" i="9" s="1"/>
  <c r="AY685" i="15"/>
  <c r="P69" i="9" s="1"/>
  <c r="AY1108" i="15"/>
  <c r="P107" i="9" s="1"/>
  <c r="P119" i="9"/>
  <c r="AY1841" i="15"/>
  <c r="P204" i="9" s="1"/>
  <c r="AA1515" i="15"/>
  <c r="N157" i="9" s="1"/>
  <c r="AA1546" i="15"/>
  <c r="N162" i="9" s="1"/>
  <c r="AL1395" i="15"/>
  <c r="O140" i="9" s="1"/>
  <c r="AL1515" i="15"/>
  <c r="O157" i="9" s="1"/>
  <c r="O97" i="9"/>
  <c r="AA1395" i="15"/>
  <c r="N140" i="9" s="1"/>
  <c r="AL1995" i="15"/>
  <c r="O222" i="9" s="1"/>
  <c r="AL2022" i="15"/>
  <c r="O225" i="9" s="1"/>
  <c r="AA3072" i="15"/>
  <c r="N305" i="9" s="1"/>
  <c r="AL2074" i="15"/>
  <c r="O231" i="9" s="1"/>
  <c r="AL2101" i="15"/>
  <c r="O234" i="9" s="1"/>
  <c r="P97" i="9"/>
  <c r="AA1330" i="15"/>
  <c r="N132" i="9" s="1"/>
  <c r="AA3563" i="15"/>
  <c r="N346" i="9" s="1"/>
  <c r="AA3548" i="15"/>
  <c r="N344" i="9" s="1"/>
  <c r="AL1116" i="15"/>
  <c r="O109" i="9" s="1"/>
  <c r="AL1464" i="15"/>
  <c r="O150" i="9" s="1"/>
  <c r="AL3080" i="15"/>
  <c r="O307" i="9" s="1"/>
  <c r="AL1767" i="15"/>
  <c r="O192" i="9" s="1"/>
  <c r="AL1991" i="15"/>
  <c r="O221" i="9" s="1"/>
  <c r="AY1817" i="15"/>
  <c r="P200" i="9" s="1"/>
  <c r="AL2894" i="15"/>
  <c r="O292" i="9" s="1"/>
  <c r="AY1892" i="15"/>
  <c r="P212" i="9" s="1"/>
  <c r="AL3328" i="15"/>
  <c r="O328" i="9" s="1"/>
  <c r="AY1792" i="15"/>
  <c r="P196" i="9" s="1"/>
  <c r="AY1932" i="15"/>
  <c r="P217" i="9" s="1"/>
  <c r="AY1867" i="15"/>
  <c r="P208" i="9" s="1"/>
  <c r="AY1914" i="15"/>
  <c r="P215" i="9" s="1"/>
  <c r="AL1015" i="15"/>
  <c r="O96" i="9" s="1"/>
  <c r="AL1649" i="15"/>
  <c r="O177" i="9" s="1"/>
  <c r="AL1837" i="15"/>
  <c r="O203" i="9" s="1"/>
  <c r="AL2047" i="15"/>
  <c r="O227" i="9" s="1"/>
  <c r="AL2741" i="15"/>
  <c r="O275" i="9" s="1"/>
  <c r="AL3309" i="15"/>
  <c r="O326" i="9" s="1"/>
  <c r="AL420" i="15"/>
  <c r="O50" i="9" s="1"/>
  <c r="AL1550" i="15"/>
  <c r="O163" i="9" s="1"/>
  <c r="AL1519" i="15"/>
  <c r="O158" i="9" s="1"/>
  <c r="AL1863" i="15"/>
  <c r="O207" i="9" s="1"/>
  <c r="AL2097" i="15"/>
  <c r="O233" i="9" s="1"/>
  <c r="AL2912" i="15"/>
  <c r="O294" i="9" s="1"/>
  <c r="AL3681" i="15"/>
  <c r="AA1368" i="15"/>
  <c r="N137" i="9" s="1"/>
  <c r="AL964" i="15"/>
  <c r="O90" i="9" s="1"/>
  <c r="AL1580" i="15"/>
  <c r="O168" i="9" s="1"/>
  <c r="AL1632" i="15"/>
  <c r="O175" i="9" s="1"/>
  <c r="AL2018" i="15"/>
  <c r="O224" i="9" s="1"/>
  <c r="AL2070" i="15"/>
  <c r="O230" i="9" s="1"/>
  <c r="AL2860" i="15"/>
  <c r="O288" i="9" s="1"/>
  <c r="AL3657" i="15"/>
  <c r="AL1046" i="15"/>
  <c r="O100" i="9" s="1"/>
  <c r="AL1140" i="15"/>
  <c r="O112" i="9" s="1"/>
  <c r="AL1750" i="15"/>
  <c r="O190" i="9" s="1"/>
  <c r="AL1813" i="15"/>
  <c r="O199" i="9" s="1"/>
  <c r="AL2724" i="15"/>
  <c r="O273" i="9" s="1"/>
  <c r="AL2877" i="15"/>
  <c r="O290" i="9" s="1"/>
  <c r="AL1075" i="15"/>
  <c r="O104" i="9" s="1"/>
  <c r="AL1269" i="15"/>
  <c r="O124" i="9" s="1"/>
  <c r="AL1788" i="15"/>
  <c r="O195" i="9" s="1"/>
  <c r="AL1735" i="15"/>
  <c r="O188" i="9" s="1"/>
  <c r="AL2763" i="15"/>
  <c r="O277" i="9" s="1"/>
  <c r="AL2938" i="15"/>
  <c r="O297" i="9" s="1"/>
  <c r="AL945" i="15"/>
  <c r="O87" i="9" s="1"/>
  <c r="AL1284" i="15"/>
  <c r="O126" i="9" s="1"/>
  <c r="AL1608" i="15"/>
  <c r="O172" i="9" s="1"/>
  <c r="AL1888" i="15"/>
  <c r="O211" i="9" s="1"/>
  <c r="AL2780" i="15"/>
  <c r="O279" i="9" s="1"/>
  <c r="AL3268" i="15"/>
  <c r="O322" i="9" s="1"/>
  <c r="AL989" i="15"/>
  <c r="O93" i="9" s="1"/>
  <c r="AL1301" i="15"/>
  <c r="O128" i="9" s="1"/>
  <c r="AL1711" i="15"/>
  <c r="O184" i="9" s="1"/>
  <c r="AL1695" i="15"/>
  <c r="O182" i="9" s="1"/>
  <c r="AL2799" i="15"/>
  <c r="O282" i="9" s="1"/>
  <c r="AL3292" i="15"/>
  <c r="O324" i="9" s="1"/>
  <c r="AA1519" i="15"/>
  <c r="N158" i="9" s="1"/>
  <c r="AA118" i="15"/>
  <c r="N22" i="9" s="1"/>
  <c r="AA98" i="15"/>
  <c r="N19" i="9" s="1"/>
  <c r="N97" i="9"/>
  <c r="AA1715" i="15"/>
  <c r="N185" i="9" s="1"/>
  <c r="P80" i="9"/>
  <c r="AA89" i="15"/>
  <c r="N17" i="9" s="1"/>
  <c r="AL2051" i="15"/>
  <c r="O228" i="9" s="1"/>
  <c r="AY1368" i="15"/>
  <c r="P137" i="9" s="1"/>
  <c r="AY1245" i="15"/>
  <c r="P121" i="9" s="1"/>
  <c r="AA1767" i="15"/>
  <c r="N192" i="9" s="1"/>
  <c r="AA3328" i="15"/>
  <c r="N328" i="9" s="1"/>
  <c r="AA1572" i="15"/>
  <c r="N166" i="9" s="1"/>
  <c r="AA1440" i="15"/>
  <c r="N144" i="9" s="1"/>
  <c r="AL1172" i="15"/>
  <c r="O115" i="9" s="1"/>
  <c r="Z736" i="15"/>
  <c r="Z732" i="15" s="1"/>
  <c r="AA732" i="15" s="1"/>
  <c r="N73" i="9" s="1"/>
  <c r="AY1452" i="15"/>
  <c r="P147" i="9" s="1"/>
  <c r="AL1104" i="15"/>
  <c r="O106" i="9" s="1"/>
  <c r="AA1104" i="15"/>
  <c r="N106" i="9" s="1"/>
  <c r="AA1172" i="15"/>
  <c r="N115" i="9" s="1"/>
  <c r="AA1245" i="15"/>
  <c r="N121" i="9" s="1"/>
  <c r="AL1523" i="15"/>
  <c r="O159" i="9" s="1"/>
  <c r="AA1452" i="15"/>
  <c r="N147" i="9" s="1"/>
  <c r="AL1731" i="15"/>
  <c r="O187" i="9" s="1"/>
  <c r="AL1554" i="15"/>
  <c r="O164" i="9" s="1"/>
  <c r="AL2832" i="15"/>
  <c r="O285" i="9" s="1"/>
  <c r="AL2934" i="15"/>
  <c r="O296" i="9" s="1"/>
  <c r="AA51" i="15"/>
  <c r="N11" i="9" s="1"/>
  <c r="AY1691" i="15"/>
  <c r="P181" i="9" s="1"/>
  <c r="AY1833" i="15"/>
  <c r="P202" i="9" s="1"/>
  <c r="AY21" i="15"/>
  <c r="P8" i="9" s="1"/>
  <c r="AY1330" i="15"/>
  <c r="P132" i="9" s="1"/>
  <c r="AY3072" i="15"/>
  <c r="P305" i="9" s="1"/>
  <c r="AY3563" i="15"/>
  <c r="P346" i="9" s="1"/>
  <c r="AL272" i="15"/>
  <c r="O31" i="9" s="1"/>
  <c r="AA94" i="15"/>
  <c r="N18" i="9" s="1"/>
  <c r="AY3548" i="15"/>
  <c r="P344" i="9" s="1"/>
  <c r="AL1833" i="15"/>
  <c r="O202" i="9" s="1"/>
  <c r="AY1608" i="15"/>
  <c r="P172" i="9" s="1"/>
  <c r="AL330" i="15"/>
  <c r="O40" i="9" s="1"/>
  <c r="AY1572" i="15"/>
  <c r="P166" i="9" s="1"/>
  <c r="AY1859" i="15"/>
  <c r="P206" i="9" s="1"/>
  <c r="AY1863" i="15"/>
  <c r="P207" i="9" s="1"/>
  <c r="AL3076" i="15"/>
  <c r="O306" i="9" s="1"/>
  <c r="AY3084" i="15"/>
  <c r="P308" i="9" s="1"/>
  <c r="AY315" i="15"/>
  <c r="P37" i="9" s="1"/>
  <c r="AY330" i="15"/>
  <c r="P40" i="9" s="1"/>
  <c r="AL1444" i="15"/>
  <c r="O145" i="9" s="1"/>
  <c r="AY1628" i="15"/>
  <c r="P174" i="9" s="1"/>
  <c r="AY1991" i="15"/>
  <c r="P221" i="9" s="1"/>
  <c r="AY1809" i="15"/>
  <c r="P198" i="9" s="1"/>
  <c r="AY1046" i="15"/>
  <c r="P100" i="9" s="1"/>
  <c r="AY2763" i="15"/>
  <c r="P277" i="9" s="1"/>
  <c r="AL1360" i="15"/>
  <c r="O135" i="9" s="1"/>
  <c r="AY1600" i="15"/>
  <c r="P170" i="9" s="1"/>
  <c r="AY1735" i="15"/>
  <c r="P188" i="9" s="1"/>
  <c r="AY1884" i="15"/>
  <c r="P210" i="9" s="1"/>
  <c r="AY1116" i="15"/>
  <c r="P109" i="9" s="1"/>
  <c r="AY2894" i="15"/>
  <c r="P292" i="9" s="1"/>
  <c r="AL1440" i="15"/>
  <c r="O144" i="9" s="1"/>
  <c r="AK736" i="15"/>
  <c r="AK732" i="15" s="1"/>
  <c r="AL732" i="15" s="1"/>
  <c r="O73" i="9" s="1"/>
  <c r="AL315" i="15"/>
  <c r="O37" i="9" s="1"/>
  <c r="AY1784" i="15"/>
  <c r="P194" i="9" s="1"/>
  <c r="AL51" i="15"/>
  <c r="O11" i="9" s="1"/>
  <c r="AY1140" i="15"/>
  <c r="P112" i="9" s="1"/>
  <c r="AY2860" i="15"/>
  <c r="P288" i="9" s="1"/>
  <c r="AL21" i="15"/>
  <c r="O8" i="9" s="1"/>
  <c r="AY1423" i="15"/>
  <c r="P142" i="9" s="1"/>
  <c r="AY1910" i="15"/>
  <c r="P214" i="9" s="1"/>
  <c r="AY1464" i="15"/>
  <c r="P150" i="9" s="1"/>
  <c r="AY1395" i="15"/>
  <c r="P140" i="9" s="1"/>
  <c r="AY1515" i="15"/>
  <c r="P157" i="9" s="1"/>
  <c r="AL2856" i="15"/>
  <c r="O287" i="9" s="1"/>
  <c r="AY2832" i="15"/>
  <c r="P285" i="9" s="1"/>
  <c r="AY3080" i="15"/>
  <c r="P307" i="9" s="1"/>
  <c r="AA12" i="15"/>
  <c r="N6" i="9" s="1"/>
  <c r="AA311" i="15"/>
  <c r="N36" i="9" s="1"/>
  <c r="AY1546" i="15"/>
  <c r="P162" i="9" s="1"/>
  <c r="AA1301" i="15"/>
  <c r="N128" i="9" s="1"/>
  <c r="AA2938" i="15"/>
  <c r="N297" i="9" s="1"/>
  <c r="AA324" i="15"/>
  <c r="N39" i="9" s="1"/>
  <c r="AY681" i="15"/>
  <c r="P68" i="9" s="1"/>
  <c r="AY1523" i="15"/>
  <c r="P159" i="9" s="1"/>
  <c r="AL1546" i="15"/>
  <c r="O162" i="9" s="1"/>
  <c r="AA494" i="15"/>
  <c r="N57" i="9" s="1"/>
  <c r="AA56" i="15"/>
  <c r="N12" i="9" s="1"/>
  <c r="AL713" i="15"/>
  <c r="O71" i="9" s="1"/>
  <c r="AA713" i="15"/>
  <c r="N71" i="9" s="1"/>
  <c r="AA1813" i="15"/>
  <c r="N199" i="9" s="1"/>
  <c r="AA1884" i="15"/>
  <c r="N210" i="9" s="1"/>
  <c r="AA1995" i="15"/>
  <c r="N222" i="9" s="1"/>
  <c r="AY3076" i="15"/>
  <c r="P306" i="9" s="1"/>
  <c r="AY1554" i="15"/>
  <c r="P164" i="9" s="1"/>
  <c r="AA186" i="15"/>
  <c r="N25" i="9" s="1"/>
  <c r="AL681" i="15"/>
  <c r="O68" i="9" s="1"/>
  <c r="AA2856" i="15"/>
  <c r="N287" i="9" s="1"/>
  <c r="AA1991" i="15"/>
  <c r="N221" i="9" s="1"/>
  <c r="AA1859" i="15"/>
  <c r="N206" i="9" s="1"/>
  <c r="AA2022" i="15"/>
  <c r="N225" i="9" s="1"/>
  <c r="AY2856" i="15"/>
  <c r="P287" i="9" s="1"/>
  <c r="AY1731" i="15"/>
  <c r="P187" i="9" s="1"/>
  <c r="AA301" i="15"/>
  <c r="N34" i="9" s="1"/>
  <c r="AA3076" i="15"/>
  <c r="N306" i="9" s="1"/>
  <c r="AA2047" i="15"/>
  <c r="N227" i="9" s="1"/>
  <c r="AA2101" i="15"/>
  <c r="N234" i="9" s="1"/>
  <c r="AY713" i="15"/>
  <c r="P71" i="9" s="1"/>
  <c r="AA1356" i="15"/>
  <c r="N134" i="9" s="1"/>
  <c r="AY2934" i="15"/>
  <c r="P296" i="9" s="1"/>
  <c r="AA351" i="15"/>
  <c r="N43" i="9" s="1"/>
  <c r="AA1140" i="15"/>
  <c r="N112" i="9" s="1"/>
  <c r="AA2741" i="15"/>
  <c r="N275" i="9" s="1"/>
  <c r="AA681" i="15"/>
  <c r="N68" i="9" s="1"/>
  <c r="AA65" i="15"/>
  <c r="N14" i="9" s="1"/>
  <c r="AA989" i="15"/>
  <c r="N93" i="9" s="1"/>
  <c r="AA2860" i="15"/>
  <c r="N288" i="9" s="1"/>
  <c r="AY2094" i="14"/>
  <c r="M231" i="9" s="1"/>
  <c r="AY2015" i="14"/>
  <c r="M222" i="9" s="1"/>
  <c r="AY194" i="14"/>
  <c r="M25" i="9" s="1"/>
  <c r="AL56" i="14"/>
  <c r="L12" i="9" s="1"/>
  <c r="AY309" i="14"/>
  <c r="M34" i="9" s="1"/>
  <c r="AY65" i="14"/>
  <c r="M14" i="9" s="1"/>
  <c r="AL51" i="14"/>
  <c r="L11" i="9" s="1"/>
  <c r="AL65" i="14"/>
  <c r="L14" i="9" s="1"/>
  <c r="AY359" i="14"/>
  <c r="M43" i="9" s="1"/>
  <c r="AL194" i="14"/>
  <c r="L25" i="9" s="1"/>
  <c r="AY51" i="14"/>
  <c r="M11" i="9" s="1"/>
  <c r="AY319" i="14"/>
  <c r="M36" i="9" s="1"/>
  <c r="AL309" i="14"/>
  <c r="L34" i="9" s="1"/>
  <c r="AY332" i="14"/>
  <c r="M39" i="9" s="1"/>
  <c r="AY1376" i="14"/>
  <c r="M134" i="9" s="1"/>
  <c r="AL319" i="14"/>
  <c r="L36" i="9" s="1"/>
  <c r="AY12" i="14"/>
  <c r="M6" i="9" s="1"/>
  <c r="AY1460" i="14"/>
  <c r="M144" i="9" s="1"/>
  <c r="AL332" i="14"/>
  <c r="L39" i="9" s="1"/>
  <c r="AL359" i="14"/>
  <c r="L43" i="9" s="1"/>
  <c r="AL12" i="14"/>
  <c r="L6" i="9" s="1"/>
  <c r="AL1376" i="14"/>
  <c r="L134" i="9" s="1"/>
  <c r="AL1809" i="15"/>
  <c r="O198" i="9" s="1"/>
  <c r="AY590" i="15"/>
  <c r="P63" i="9" s="1"/>
  <c r="P62" i="9"/>
  <c r="AL1784" i="15"/>
  <c r="O194" i="9" s="1"/>
  <c r="AL3084" i="15"/>
  <c r="O308" i="9" s="1"/>
  <c r="AY746" i="15"/>
  <c r="P74" i="9" s="1"/>
  <c r="AA1015" i="15"/>
  <c r="N96" i="9" s="1"/>
  <c r="AA1464" i="15"/>
  <c r="N150" i="9" s="1"/>
  <c r="AA1837" i="15"/>
  <c r="N203" i="9" s="1"/>
  <c r="AA1750" i="15"/>
  <c r="N190" i="9" s="1"/>
  <c r="AA2780" i="15"/>
  <c r="N279" i="9" s="1"/>
  <c r="AA3268" i="15"/>
  <c r="N322" i="9" s="1"/>
  <c r="AA1628" i="15"/>
  <c r="N174" i="9" s="1"/>
  <c r="AA1809" i="15"/>
  <c r="N198" i="9" s="1"/>
  <c r="AA1499" i="15"/>
  <c r="N153" i="9" s="1"/>
  <c r="N205" i="9"/>
  <c r="AL1910" i="15"/>
  <c r="O214" i="9" s="1"/>
  <c r="AA964" i="15"/>
  <c r="N90" i="9" s="1"/>
  <c r="AA1116" i="15"/>
  <c r="N109" i="9" s="1"/>
  <c r="AA1863" i="15"/>
  <c r="N207" i="9" s="1"/>
  <c r="AA1788" i="15"/>
  <c r="N195" i="9" s="1"/>
  <c r="AA2763" i="15"/>
  <c r="N277" i="9" s="1"/>
  <c r="AA3309" i="15"/>
  <c r="N326" i="9" s="1"/>
  <c r="AA1600" i="15"/>
  <c r="N170" i="9" s="1"/>
  <c r="AA3084" i="15"/>
  <c r="N308" i="9" s="1"/>
  <c r="AL311" i="15"/>
  <c r="O36" i="9" s="1"/>
  <c r="O24" i="9"/>
  <c r="AY3309" i="15"/>
  <c r="P326" i="9" s="1"/>
  <c r="P263" i="9"/>
  <c r="AL590" i="15"/>
  <c r="O63" i="9" s="1"/>
  <c r="O62" i="9"/>
  <c r="AY1360" i="15"/>
  <c r="P135" i="9" s="1"/>
  <c r="P28" i="9"/>
  <c r="AL1859" i="15"/>
  <c r="O206" i="9" s="1"/>
  <c r="AA1550" i="15"/>
  <c r="N163" i="9" s="1"/>
  <c r="AA1632" i="15"/>
  <c r="N175" i="9" s="1"/>
  <c r="AA1735" i="15"/>
  <c r="N188" i="9" s="1"/>
  <c r="AA2097" i="15"/>
  <c r="N233" i="9" s="1"/>
  <c r="AA2894" i="15"/>
  <c r="N292" i="9" s="1"/>
  <c r="AA3681" i="15"/>
  <c r="AA1691" i="15"/>
  <c r="N181" i="9" s="1"/>
  <c r="AY1326" i="15"/>
  <c r="P131" i="9" s="1"/>
  <c r="P276" i="9"/>
  <c r="AL1715" i="15"/>
  <c r="O185" i="9" s="1"/>
  <c r="O80" i="9"/>
  <c r="AA2051" i="15"/>
  <c r="N228" i="9" s="1"/>
  <c r="AL1572" i="15"/>
  <c r="O166" i="9" s="1"/>
  <c r="AY98" i="15"/>
  <c r="P19" i="9" s="1"/>
  <c r="AA420" i="15"/>
  <c r="N50" i="9" s="1"/>
  <c r="AA1269" i="15"/>
  <c r="N124" i="9" s="1"/>
  <c r="AA1580" i="15"/>
  <c r="N168" i="9" s="1"/>
  <c r="AA1649" i="15"/>
  <c r="N177" i="9" s="1"/>
  <c r="AA2018" i="15"/>
  <c r="N224" i="9" s="1"/>
  <c r="AA2724" i="15"/>
  <c r="N273" i="9" s="1"/>
  <c r="AA3292" i="15"/>
  <c r="N324" i="9" s="1"/>
  <c r="AA1784" i="15"/>
  <c r="N194" i="9" s="1"/>
  <c r="AA2074" i="15"/>
  <c r="N231" i="9" s="1"/>
  <c r="AL1326" i="15"/>
  <c r="O131" i="9" s="1"/>
  <c r="O276" i="9"/>
  <c r="AL1792" i="15"/>
  <c r="O196" i="9" s="1"/>
  <c r="O91" i="9"/>
  <c r="AY94" i="15"/>
  <c r="P18" i="9" s="1"/>
  <c r="AL1423" i="15"/>
  <c r="O142" i="9" s="1"/>
  <c r="AL1600" i="15"/>
  <c r="O170" i="9" s="1"/>
  <c r="AY118" i="15"/>
  <c r="P22" i="9" s="1"/>
  <c r="AA1075" i="15"/>
  <c r="N104" i="9" s="1"/>
  <c r="AA1046" i="15"/>
  <c r="N100" i="9" s="1"/>
  <c r="AA1608" i="15"/>
  <c r="N172" i="9" s="1"/>
  <c r="AA1888" i="15"/>
  <c r="N211" i="9" s="1"/>
  <c r="AA2070" i="15"/>
  <c r="N230" i="9" s="1"/>
  <c r="AA2912" i="15"/>
  <c r="N294" i="9" s="1"/>
  <c r="AA3657" i="15"/>
  <c r="AA1910" i="15"/>
  <c r="N214" i="9" s="1"/>
  <c r="AA1326" i="15"/>
  <c r="N131" i="9" s="1"/>
  <c r="N276" i="9"/>
  <c r="AY494" i="15"/>
  <c r="P57" i="9" s="1"/>
  <c r="AL1884" i="15"/>
  <c r="O210" i="9" s="1"/>
  <c r="AL1628" i="15"/>
  <c r="O174" i="9" s="1"/>
  <c r="AY89" i="15"/>
  <c r="P17" i="9" s="1"/>
  <c r="AA945" i="15"/>
  <c r="N87" i="9" s="1"/>
  <c r="AA1284" i="15"/>
  <c r="N126" i="9" s="1"/>
  <c r="AA1711" i="15"/>
  <c r="N184" i="9" s="1"/>
  <c r="AA1695" i="15"/>
  <c r="N182" i="9" s="1"/>
  <c r="AA2799" i="15"/>
  <c r="N282" i="9" s="1"/>
  <c r="AA2877" i="15"/>
  <c r="N290" i="9" s="1"/>
  <c r="AA1423" i="15"/>
  <c r="N142" i="9" s="1"/>
  <c r="AA1833" i="15"/>
  <c r="N202" i="9" s="1"/>
  <c r="AL1691" i="15"/>
  <c r="O181" i="9" s="1"/>
  <c r="AY1499" i="15"/>
  <c r="P153" i="9" s="1"/>
  <c r="P205" i="9"/>
  <c r="AA590" i="15"/>
  <c r="N63" i="9" s="1"/>
  <c r="N62" i="9"/>
  <c r="AL1648" i="14"/>
  <c r="L174" i="9" s="1"/>
  <c r="AL1804" i="14"/>
  <c r="L194" i="9" s="1"/>
  <c r="AL1829" i="14"/>
  <c r="L198" i="9" s="1"/>
  <c r="AL1930" i="14"/>
  <c r="L214" i="9" s="1"/>
  <c r="AL1904" i="14"/>
  <c r="L210" i="9" s="1"/>
  <c r="AY1346" i="14"/>
  <c r="M131" i="9" s="1"/>
  <c r="M276" i="9"/>
  <c r="AL1853" i="14"/>
  <c r="L202" i="9" s="1"/>
  <c r="AL1711" i="14"/>
  <c r="L181" i="9" s="1"/>
  <c r="AL1515" i="14"/>
  <c r="L152" i="9" s="1"/>
  <c r="L97" i="9"/>
  <c r="AA1346" i="14"/>
  <c r="K131" i="9" s="1"/>
  <c r="K276" i="9"/>
  <c r="AA1515" i="14"/>
  <c r="K152" i="9" s="1"/>
  <c r="K97" i="9"/>
  <c r="AL1443" i="14"/>
  <c r="L142" i="9" s="1"/>
  <c r="AL3104" i="14"/>
  <c r="L308" i="9" s="1"/>
  <c r="AA721" i="14"/>
  <c r="K71" i="9" s="1"/>
  <c r="AY1515" i="14"/>
  <c r="M152" i="9" s="1"/>
  <c r="M97" i="9"/>
  <c r="AL1879" i="14"/>
  <c r="L206" i="9" s="1"/>
  <c r="AA689" i="14"/>
  <c r="K68" i="9" s="1"/>
  <c r="AL1592" i="14"/>
  <c r="L166" i="9" s="1"/>
  <c r="AA2876" i="14"/>
  <c r="K287" i="9" s="1"/>
  <c r="AY598" i="14"/>
  <c r="M63" i="9" s="1"/>
  <c r="M62" i="9"/>
  <c r="AY1519" i="14"/>
  <c r="M153" i="9" s="1"/>
  <c r="M205" i="9"/>
  <c r="AY1444" i="15"/>
  <c r="P145" i="9" s="1"/>
  <c r="AL324" i="15"/>
  <c r="O39" i="9" s="1"/>
  <c r="AL1356" i="15"/>
  <c r="O134" i="9" s="1"/>
  <c r="AY420" i="15"/>
  <c r="P50" i="9" s="1"/>
  <c r="AY1519" i="15"/>
  <c r="P158" i="9" s="1"/>
  <c r="AY1695" i="15"/>
  <c r="P182" i="9" s="1"/>
  <c r="AY2018" i="15"/>
  <c r="P224" i="9" s="1"/>
  <c r="AY2047" i="15"/>
  <c r="P227" i="9" s="1"/>
  <c r="AY2724" i="15"/>
  <c r="P273" i="9" s="1"/>
  <c r="AY3681" i="15"/>
  <c r="AL56" i="15"/>
  <c r="O12" i="9" s="1"/>
  <c r="AY1015" i="15"/>
  <c r="P96" i="9" s="1"/>
  <c r="AY1550" i="15"/>
  <c r="P163" i="9" s="1"/>
  <c r="AY1750" i="15"/>
  <c r="P190" i="9" s="1"/>
  <c r="AY1632" i="15"/>
  <c r="P175" i="9" s="1"/>
  <c r="AY2097" i="15"/>
  <c r="P233" i="9" s="1"/>
  <c r="AY2741" i="15"/>
  <c r="P275" i="9" s="1"/>
  <c r="AY3657" i="15"/>
  <c r="AL186" i="15"/>
  <c r="O25" i="9" s="1"/>
  <c r="AY964" i="15"/>
  <c r="P90" i="9" s="1"/>
  <c r="AY1580" i="15"/>
  <c r="P168" i="9" s="1"/>
  <c r="AY1788" i="15"/>
  <c r="P195" i="9" s="1"/>
  <c r="AY1813" i="15"/>
  <c r="P199" i="9" s="1"/>
  <c r="AY2912" i="15"/>
  <c r="P294" i="9" s="1"/>
  <c r="AY2877" i="15"/>
  <c r="P290" i="9" s="1"/>
  <c r="AL351" i="15"/>
  <c r="O43" i="9" s="1"/>
  <c r="AY1075" i="15"/>
  <c r="P104" i="9" s="1"/>
  <c r="AY1269" i="15"/>
  <c r="P124" i="9" s="1"/>
  <c r="AY1711" i="15"/>
  <c r="P184" i="9" s="1"/>
  <c r="AY1649" i="15"/>
  <c r="P177" i="9" s="1"/>
  <c r="AY2938" i="15"/>
  <c r="P297" i="9" s="1"/>
  <c r="AY3292" i="15"/>
  <c r="P324" i="9" s="1"/>
  <c r="AL65" i="15"/>
  <c r="O14" i="9" s="1"/>
  <c r="AY945" i="15"/>
  <c r="P87" i="9" s="1"/>
  <c r="AY1284" i="15"/>
  <c r="P126" i="9" s="1"/>
  <c r="AY1767" i="15"/>
  <c r="P192" i="9" s="1"/>
  <c r="AY1888" i="15"/>
  <c r="P211" i="9" s="1"/>
  <c r="AY2780" i="15"/>
  <c r="P279" i="9" s="1"/>
  <c r="AY3268" i="15"/>
  <c r="P322" i="9" s="1"/>
  <c r="AL12" i="15"/>
  <c r="O6" i="9" s="1"/>
  <c r="AY989" i="15"/>
  <c r="P93" i="9" s="1"/>
  <c r="AY1301" i="15"/>
  <c r="P128" i="9" s="1"/>
  <c r="AY1837" i="15"/>
  <c r="P203" i="9" s="1"/>
  <c r="AY2070" i="15"/>
  <c r="P230" i="9" s="1"/>
  <c r="AY2799" i="15"/>
  <c r="P282" i="9" s="1"/>
  <c r="AY2460" i="15"/>
  <c r="P256" i="9" s="1"/>
  <c r="AY1322" i="15"/>
  <c r="P130" i="9" s="1"/>
  <c r="AY1460" i="15"/>
  <c r="P149" i="9" s="1"/>
  <c r="AY1249" i="15"/>
  <c r="P122" i="9" s="1"/>
  <c r="AY319" i="15"/>
  <c r="P38" i="9" s="1"/>
  <c r="AY114" i="15"/>
  <c r="P21" i="9" s="1"/>
  <c r="AY465" i="15"/>
  <c r="P55" i="9" s="1"/>
  <c r="AY446" i="15"/>
  <c r="P53" i="9" s="1"/>
  <c r="AY429" i="15"/>
  <c r="P51" i="9" s="1"/>
  <c r="AY403" i="15"/>
  <c r="P48" i="9" s="1"/>
  <c r="AY266" i="15"/>
  <c r="P30" i="9" s="1"/>
  <c r="AY69" i="15"/>
  <c r="P15" i="9" s="1"/>
  <c r="AY305" i="15"/>
  <c r="P35" i="9" s="1"/>
  <c r="AY347" i="15"/>
  <c r="P42" i="9" s="1"/>
  <c r="AY60" i="15"/>
  <c r="P13" i="9" s="1"/>
  <c r="AY16" i="15"/>
  <c r="P7" i="9" s="1"/>
  <c r="AA1932" i="15"/>
  <c r="N217" i="9" s="1"/>
  <c r="AA1914" i="15"/>
  <c r="N215" i="9" s="1"/>
  <c r="AA1867" i="15"/>
  <c r="N208" i="9" s="1"/>
  <c r="AA1841" i="15"/>
  <c r="N204" i="9" s="1"/>
  <c r="AA1792" i="15"/>
  <c r="N196" i="9" s="1"/>
  <c r="AA1892" i="15"/>
  <c r="N212" i="9" s="1"/>
  <c r="AA1817" i="15"/>
  <c r="N200" i="9" s="1"/>
  <c r="AA2460" i="15"/>
  <c r="N256" i="9" s="1"/>
  <c r="AA1249" i="15"/>
  <c r="N122" i="9" s="1"/>
  <c r="AA1322" i="15"/>
  <c r="N130" i="9" s="1"/>
  <c r="AA1460" i="15"/>
  <c r="N149" i="9" s="1"/>
  <c r="AA305" i="15"/>
  <c r="N35" i="9" s="1"/>
  <c r="AA60" i="15"/>
  <c r="N13" i="9" s="1"/>
  <c r="AA347" i="15"/>
  <c r="N42" i="9" s="1"/>
  <c r="AA319" i="15"/>
  <c r="N38" i="9" s="1"/>
  <c r="AA114" i="15"/>
  <c r="N21" i="9" s="1"/>
  <c r="AA465" i="15"/>
  <c r="N55" i="9" s="1"/>
  <c r="AA446" i="15"/>
  <c r="N53" i="9" s="1"/>
  <c r="AA429" i="15"/>
  <c r="N51" i="9" s="1"/>
  <c r="AA403" i="15"/>
  <c r="N48" i="9" s="1"/>
  <c r="AA266" i="15"/>
  <c r="N30" i="9" s="1"/>
  <c r="AA69" i="15"/>
  <c r="N15" i="9" s="1"/>
  <c r="AA16" i="15"/>
  <c r="N7" i="9" s="1"/>
  <c r="AL1071" i="15"/>
  <c r="O103" i="9" s="1"/>
  <c r="AL985" i="15"/>
  <c r="O92" i="9" s="1"/>
  <c r="AL941" i="15"/>
  <c r="O86" i="9" s="1"/>
  <c r="AL1042" i="15"/>
  <c r="O99" i="9" s="1"/>
  <c r="AL960" i="15"/>
  <c r="O89" i="9" s="1"/>
  <c r="AL1011" i="15"/>
  <c r="O95" i="9" s="1"/>
  <c r="AL1112" i="15"/>
  <c r="O108" i="9" s="1"/>
  <c r="AY1112" i="15"/>
  <c r="P108" i="9" s="1"/>
  <c r="AY941" i="15"/>
  <c r="P86" i="9" s="1"/>
  <c r="AY1071" i="15"/>
  <c r="P103" i="9" s="1"/>
  <c r="AY1042" i="15"/>
  <c r="P99" i="9" s="1"/>
  <c r="AY960" i="15"/>
  <c r="P89" i="9" s="1"/>
  <c r="AY1011" i="15"/>
  <c r="P95" i="9" s="1"/>
  <c r="AY985" i="15"/>
  <c r="P92" i="9" s="1"/>
  <c r="AL494" i="15"/>
  <c r="O57" i="9" s="1"/>
  <c r="AL94" i="15"/>
  <c r="O18" i="9" s="1"/>
  <c r="AL2460" i="15"/>
  <c r="O256" i="9" s="1"/>
  <c r="AL1249" i="15"/>
  <c r="O122" i="9" s="1"/>
  <c r="AL1322" i="15"/>
  <c r="O130" i="9" s="1"/>
  <c r="AL1460" i="15"/>
  <c r="O149" i="9" s="1"/>
  <c r="AL347" i="15"/>
  <c r="O42" i="9" s="1"/>
  <c r="AL319" i="15"/>
  <c r="O38" i="9" s="1"/>
  <c r="AL114" i="15"/>
  <c r="O21" i="9" s="1"/>
  <c r="AL465" i="15"/>
  <c r="O55" i="9" s="1"/>
  <c r="AL446" i="15"/>
  <c r="O53" i="9" s="1"/>
  <c r="AL429" i="15"/>
  <c r="O51" i="9" s="1"/>
  <c r="AL403" i="15"/>
  <c r="O48" i="9" s="1"/>
  <c r="AL266" i="15"/>
  <c r="O30" i="9" s="1"/>
  <c r="AL305" i="15"/>
  <c r="O35" i="9" s="1"/>
  <c r="AL60" i="15"/>
  <c r="O13" i="9" s="1"/>
  <c r="AL16" i="15"/>
  <c r="O7" i="9" s="1"/>
  <c r="AL69" i="15"/>
  <c r="O15" i="9" s="1"/>
  <c r="AA3080" i="15"/>
  <c r="N307" i="9" s="1"/>
  <c r="AA2934" i="15"/>
  <c r="N296" i="9" s="1"/>
  <c r="AA2832" i="15"/>
  <c r="N285" i="9" s="1"/>
  <c r="AA1731" i="15"/>
  <c r="N187" i="9" s="1"/>
  <c r="AA1523" i="15"/>
  <c r="N159" i="9" s="1"/>
  <c r="AA1554" i="15"/>
  <c r="N164" i="9" s="1"/>
  <c r="AA1360" i="15"/>
  <c r="N135" i="9" s="1"/>
  <c r="AA1444" i="15"/>
  <c r="N145" i="9" s="1"/>
  <c r="AA330" i="15"/>
  <c r="N40" i="9" s="1"/>
  <c r="AA272" i="15"/>
  <c r="N31" i="9" s="1"/>
  <c r="AA315" i="15"/>
  <c r="N37" i="9" s="1"/>
  <c r="AA21" i="15"/>
  <c r="N8" i="9" s="1"/>
  <c r="AA985" i="15"/>
  <c r="N92" i="9" s="1"/>
  <c r="AA1112" i="15"/>
  <c r="N108" i="9" s="1"/>
  <c r="AA1042" i="15"/>
  <c r="N99" i="9" s="1"/>
  <c r="AA1071" i="15"/>
  <c r="N103" i="9" s="1"/>
  <c r="AA941" i="15"/>
  <c r="N86" i="9" s="1"/>
  <c r="AA960" i="15"/>
  <c r="N89" i="9" s="1"/>
  <c r="AA1011" i="15"/>
  <c r="N95" i="9" s="1"/>
  <c r="AY1356" i="15"/>
  <c r="P134" i="9" s="1"/>
  <c r="AY1440" i="15"/>
  <c r="P144" i="9" s="1"/>
  <c r="AY51" i="15"/>
  <c r="P11" i="9" s="1"/>
  <c r="AY311" i="15"/>
  <c r="P36" i="9" s="1"/>
  <c r="AY351" i="15"/>
  <c r="P43" i="9" s="1"/>
  <c r="AY301" i="15"/>
  <c r="P34" i="9" s="1"/>
  <c r="AY186" i="15"/>
  <c r="P25" i="9" s="1"/>
  <c r="AY56" i="15"/>
  <c r="P12" i="9" s="1"/>
  <c r="AY12" i="15"/>
  <c r="P6" i="9" s="1"/>
  <c r="AY324" i="15"/>
  <c r="P39" i="9" s="1"/>
  <c r="AY65" i="15"/>
  <c r="P14" i="9" s="1"/>
  <c r="AY1172" i="15"/>
  <c r="P115" i="9" s="1"/>
  <c r="AY1104" i="15"/>
  <c r="P106" i="9" s="1"/>
  <c r="AA3677" i="14"/>
  <c r="AA3288" i="14"/>
  <c r="K322" i="9" s="1"/>
  <c r="AA3701" i="14"/>
  <c r="AA3329" i="14"/>
  <c r="K326" i="9" s="1"/>
  <c r="AA3348" i="14"/>
  <c r="K328" i="9" s="1"/>
  <c r="AA2932" i="14"/>
  <c r="K294" i="9" s="1"/>
  <c r="AA2914" i="14"/>
  <c r="K292" i="9" s="1"/>
  <c r="AA3312" i="14"/>
  <c r="K324" i="9" s="1"/>
  <c r="AA2880" i="14"/>
  <c r="K288" i="9" s="1"/>
  <c r="AA2958" i="14"/>
  <c r="K297" i="9" s="1"/>
  <c r="AA2744" i="14"/>
  <c r="K273" i="9" s="1"/>
  <c r="AA2897" i="14"/>
  <c r="K290" i="9" s="1"/>
  <c r="AA2819" i="14"/>
  <c r="K282" i="9" s="1"/>
  <c r="AA2800" i="14"/>
  <c r="K279" i="9" s="1"/>
  <c r="AA2761" i="14"/>
  <c r="K275" i="9" s="1"/>
  <c r="AA2783" i="14"/>
  <c r="K277" i="9" s="1"/>
  <c r="AA2090" i="14"/>
  <c r="K230" i="9" s="1"/>
  <c r="AA2038" i="14"/>
  <c r="K224" i="9" s="1"/>
  <c r="AA1883" i="14"/>
  <c r="K207" i="9" s="1"/>
  <c r="AA1570" i="14"/>
  <c r="K163" i="9" s="1"/>
  <c r="AA1484" i="14"/>
  <c r="K150" i="9" s="1"/>
  <c r="AA2011" i="14"/>
  <c r="K221" i="9" s="1"/>
  <c r="AA1857" i="14"/>
  <c r="K203" i="9" s="1"/>
  <c r="AA1787" i="14"/>
  <c r="K192" i="9" s="1"/>
  <c r="AA1731" i="14"/>
  <c r="K184" i="9" s="1"/>
  <c r="AA1628" i="14"/>
  <c r="K172" i="9" s="1"/>
  <c r="AA1600" i="14"/>
  <c r="K168" i="9" s="1"/>
  <c r="AA1808" i="14"/>
  <c r="K195" i="9" s="1"/>
  <c r="AA1770" i="14"/>
  <c r="K190" i="9" s="1"/>
  <c r="AA2117" i="14"/>
  <c r="K233" i="9" s="1"/>
  <c r="AA1715" i="14"/>
  <c r="K182" i="9" s="1"/>
  <c r="AA1908" i="14"/>
  <c r="K211" i="9" s="1"/>
  <c r="AA1669" i="14"/>
  <c r="K177" i="9" s="1"/>
  <c r="AA1755" i="14"/>
  <c r="K188" i="9" s="1"/>
  <c r="AA2067" i="14"/>
  <c r="K227" i="9" s="1"/>
  <c r="AA1833" i="14"/>
  <c r="K199" i="9" s="1"/>
  <c r="AA1652" i="14"/>
  <c r="K175" i="9" s="1"/>
  <c r="AA1539" i="14"/>
  <c r="K158" i="9" s="1"/>
  <c r="AA1136" i="14"/>
  <c r="K109" i="9" s="1"/>
  <c r="AA1321" i="14"/>
  <c r="K128" i="9" s="1"/>
  <c r="AA1304" i="14"/>
  <c r="K126" i="9" s="1"/>
  <c r="AA1095" i="14"/>
  <c r="K104" i="9" s="1"/>
  <c r="AA1066" i="14"/>
  <c r="K100" i="9" s="1"/>
  <c r="AA1289" i="14"/>
  <c r="K124" i="9" s="1"/>
  <c r="AA1160" i="14"/>
  <c r="K112" i="9" s="1"/>
  <c r="AA1035" i="14"/>
  <c r="K96" i="9" s="1"/>
  <c r="AA984" i="14"/>
  <c r="K90" i="9" s="1"/>
  <c r="AA965" i="14"/>
  <c r="K87" i="9" s="1"/>
  <c r="AA1009" i="14"/>
  <c r="K93" i="9" s="1"/>
  <c r="AA428" i="14"/>
  <c r="K50" i="9" s="1"/>
  <c r="AY3104" i="14"/>
  <c r="M308" i="9" s="1"/>
  <c r="AY1904" i="14"/>
  <c r="M210" i="9" s="1"/>
  <c r="AY1829" i="14"/>
  <c r="M198" i="9" s="1"/>
  <c r="AY1648" i="14"/>
  <c r="M174" i="9" s="1"/>
  <c r="AY1620" i="14"/>
  <c r="M170" i="9" s="1"/>
  <c r="AY1592" i="14"/>
  <c r="M166" i="9" s="1"/>
  <c r="AY1879" i="14"/>
  <c r="M206" i="9" s="1"/>
  <c r="AY1443" i="14"/>
  <c r="M142" i="9" s="1"/>
  <c r="AY1853" i="14"/>
  <c r="M202" i="9" s="1"/>
  <c r="AY1930" i="14"/>
  <c r="M214" i="9" s="1"/>
  <c r="AY1804" i="14"/>
  <c r="M194" i="9" s="1"/>
  <c r="AY1711" i="14"/>
  <c r="M181" i="9" s="1"/>
  <c r="AA1132" i="14"/>
  <c r="K108" i="9" s="1"/>
  <c r="AA1062" i="14"/>
  <c r="K99" i="9" s="1"/>
  <c r="AA1031" i="14"/>
  <c r="K95" i="9" s="1"/>
  <c r="AA1005" i="14"/>
  <c r="K92" i="9" s="1"/>
  <c r="AA1091" i="14"/>
  <c r="K103" i="9" s="1"/>
  <c r="AA980" i="14"/>
  <c r="K89" i="9" s="1"/>
  <c r="AA961" i="14"/>
  <c r="K86" i="9" s="1"/>
  <c r="AL1124" i="14"/>
  <c r="L106" i="9" s="1"/>
  <c r="AL1192" i="14"/>
  <c r="L115" i="9" s="1"/>
  <c r="AY1192" i="14"/>
  <c r="M115" i="9" s="1"/>
  <c r="AY1124" i="14"/>
  <c r="M106" i="9" s="1"/>
  <c r="AY3100" i="14"/>
  <c r="M307" i="9" s="1"/>
  <c r="AY2954" i="14"/>
  <c r="M296" i="9" s="1"/>
  <c r="AY2852" i="14"/>
  <c r="M285" i="9" s="1"/>
  <c r="AY1543" i="14"/>
  <c r="M159" i="9" s="1"/>
  <c r="AY1751" i="14"/>
  <c r="M187" i="9" s="1"/>
  <c r="AY1574" i="14"/>
  <c r="M164" i="9" s="1"/>
  <c r="AA502" i="14"/>
  <c r="K57" i="9" s="1"/>
  <c r="AA94" i="14"/>
  <c r="K18" i="9" s="1"/>
  <c r="AL1464" i="14"/>
  <c r="L145" i="9" s="1"/>
  <c r="AL1380" i="14"/>
  <c r="L135" i="9" s="1"/>
  <c r="AL323" i="14"/>
  <c r="L37" i="9" s="1"/>
  <c r="AL338" i="14"/>
  <c r="L40" i="9" s="1"/>
  <c r="AL280" i="14"/>
  <c r="L31" i="9" s="1"/>
  <c r="AL21" i="14"/>
  <c r="L8" i="9" s="1"/>
  <c r="AA1464" i="14"/>
  <c r="K145" i="9" s="1"/>
  <c r="AA1380" i="14"/>
  <c r="K135" i="9" s="1"/>
  <c r="AA323" i="14"/>
  <c r="K37" i="9" s="1"/>
  <c r="AA338" i="14"/>
  <c r="K40" i="9" s="1"/>
  <c r="AA280" i="14"/>
  <c r="K31" i="9" s="1"/>
  <c r="AA21" i="14"/>
  <c r="K8" i="9" s="1"/>
  <c r="AY1535" i="14"/>
  <c r="M157" i="9" s="1"/>
  <c r="AY1566" i="14"/>
  <c r="M162" i="9" s="1"/>
  <c r="AY1415" i="14"/>
  <c r="M140" i="9" s="1"/>
  <c r="AA1460" i="14"/>
  <c r="K144" i="9" s="1"/>
  <c r="AA1376" i="14"/>
  <c r="K134" i="9" s="1"/>
  <c r="AA332" i="14"/>
  <c r="K39" i="9" s="1"/>
  <c r="AA319" i="14"/>
  <c r="K36" i="9" s="1"/>
  <c r="AA51" i="14"/>
  <c r="K11" i="9" s="1"/>
  <c r="AA65" i="14"/>
  <c r="K14" i="9" s="1"/>
  <c r="AA56" i="14"/>
  <c r="K12" i="9" s="1"/>
  <c r="AA12" i="14"/>
  <c r="K6" i="9" s="1"/>
  <c r="AA359" i="14"/>
  <c r="K43" i="9" s="1"/>
  <c r="AA194" i="14"/>
  <c r="K25" i="9" s="1"/>
  <c r="AA309" i="14"/>
  <c r="K34" i="9" s="1"/>
  <c r="AY3677" i="14"/>
  <c r="AY3701" i="14"/>
  <c r="AY3312" i="14"/>
  <c r="M324" i="9" s="1"/>
  <c r="AY3348" i="14"/>
  <c r="M328" i="9" s="1"/>
  <c r="AY3288" i="14"/>
  <c r="M322" i="9" s="1"/>
  <c r="AY3329" i="14"/>
  <c r="M326" i="9" s="1"/>
  <c r="AY2880" i="14"/>
  <c r="M288" i="9" s="1"/>
  <c r="AY2744" i="14"/>
  <c r="M273" i="9" s="1"/>
  <c r="AY2958" i="14"/>
  <c r="M297" i="9" s="1"/>
  <c r="AY2932" i="14"/>
  <c r="M294" i="9" s="1"/>
  <c r="AY2819" i="14"/>
  <c r="M282" i="9" s="1"/>
  <c r="AY2800" i="14"/>
  <c r="M279" i="9" s="1"/>
  <c r="AY2897" i="14"/>
  <c r="M290" i="9" s="1"/>
  <c r="AY2783" i="14"/>
  <c r="M277" i="9" s="1"/>
  <c r="AY2914" i="14"/>
  <c r="M292" i="9" s="1"/>
  <c r="AY2761" i="14"/>
  <c r="M275" i="9" s="1"/>
  <c r="AY2117" i="14"/>
  <c r="M233" i="9" s="1"/>
  <c r="AY2067" i="14"/>
  <c r="M227" i="9" s="1"/>
  <c r="AY2011" i="14"/>
  <c r="M221" i="9" s="1"/>
  <c r="AY2090" i="14"/>
  <c r="M230" i="9" s="1"/>
  <c r="AY1857" i="14"/>
  <c r="M203" i="9" s="1"/>
  <c r="AY1787" i="14"/>
  <c r="M192" i="9" s="1"/>
  <c r="AY1731" i="14"/>
  <c r="M184" i="9" s="1"/>
  <c r="AY1628" i="14"/>
  <c r="M172" i="9" s="1"/>
  <c r="AY1600" i="14"/>
  <c r="M168" i="9" s="1"/>
  <c r="AY1808" i="14"/>
  <c r="M195" i="9" s="1"/>
  <c r="AY1770" i="14"/>
  <c r="M190" i="9" s="1"/>
  <c r="AY1715" i="14"/>
  <c r="M182" i="9" s="1"/>
  <c r="AY2038" i="14"/>
  <c r="M224" i="9" s="1"/>
  <c r="AY1908" i="14"/>
  <c r="M211" i="9" s="1"/>
  <c r="AY1669" i="14"/>
  <c r="M177" i="9" s="1"/>
  <c r="AY1755" i="14"/>
  <c r="M188" i="9" s="1"/>
  <c r="AY1833" i="14"/>
  <c r="M199" i="9" s="1"/>
  <c r="AY1652" i="14"/>
  <c r="M175" i="9" s="1"/>
  <c r="AY1539" i="14"/>
  <c r="M158" i="9" s="1"/>
  <c r="AY1883" i="14"/>
  <c r="M207" i="9" s="1"/>
  <c r="AY1570" i="14"/>
  <c r="M163" i="9" s="1"/>
  <c r="AY1484" i="14"/>
  <c r="M150" i="9" s="1"/>
  <c r="AY1009" i="14"/>
  <c r="M93" i="9" s="1"/>
  <c r="AY984" i="14"/>
  <c r="M90" i="9" s="1"/>
  <c r="AY1136" i="14"/>
  <c r="M109" i="9" s="1"/>
  <c r="AY1321" i="14"/>
  <c r="M128" i="9" s="1"/>
  <c r="AY1304" i="14"/>
  <c r="M126" i="9" s="1"/>
  <c r="AY1095" i="14"/>
  <c r="M104" i="9" s="1"/>
  <c r="AY1066" i="14"/>
  <c r="M100" i="9" s="1"/>
  <c r="AY1289" i="14"/>
  <c r="M124" i="9" s="1"/>
  <c r="AY1160" i="14"/>
  <c r="M112" i="9" s="1"/>
  <c r="AY1035" i="14"/>
  <c r="M96" i="9" s="1"/>
  <c r="AY965" i="14"/>
  <c r="M87" i="9" s="1"/>
  <c r="AY428" i="14"/>
  <c r="M50" i="9" s="1"/>
  <c r="AL3677" i="14"/>
  <c r="AL3701" i="14"/>
  <c r="AL3348" i="14"/>
  <c r="L328" i="9" s="1"/>
  <c r="AL3329" i="14"/>
  <c r="L326" i="9" s="1"/>
  <c r="AL3288" i="14"/>
  <c r="L322" i="9" s="1"/>
  <c r="AL3312" i="14"/>
  <c r="L324" i="9" s="1"/>
  <c r="AL2932" i="14"/>
  <c r="L294" i="9" s="1"/>
  <c r="AL2958" i="14"/>
  <c r="L297" i="9" s="1"/>
  <c r="AL2897" i="14"/>
  <c r="L290" i="9" s="1"/>
  <c r="AL2761" i="14"/>
  <c r="L275" i="9" s="1"/>
  <c r="AL2819" i="14"/>
  <c r="L282" i="9" s="1"/>
  <c r="AL2800" i="14"/>
  <c r="L279" i="9" s="1"/>
  <c r="AL2783" i="14"/>
  <c r="L277" i="9" s="1"/>
  <c r="AL2880" i="14"/>
  <c r="L288" i="9" s="1"/>
  <c r="AL2914" i="14"/>
  <c r="L292" i="9" s="1"/>
  <c r="AL2744" i="14"/>
  <c r="L273" i="9" s="1"/>
  <c r="AL2090" i="14"/>
  <c r="L230" i="9" s="1"/>
  <c r="AL2038" i="14"/>
  <c r="L224" i="9" s="1"/>
  <c r="AL1570" i="14"/>
  <c r="L163" i="9" s="1"/>
  <c r="AL2011" i="14"/>
  <c r="L221" i="9" s="1"/>
  <c r="AL1857" i="14"/>
  <c r="L203" i="9" s="1"/>
  <c r="AL1787" i="14"/>
  <c r="L192" i="9" s="1"/>
  <c r="AL1731" i="14"/>
  <c r="L184" i="9" s="1"/>
  <c r="AL1628" i="14"/>
  <c r="L172" i="9" s="1"/>
  <c r="AL1600" i="14"/>
  <c r="L168" i="9" s="1"/>
  <c r="AL1808" i="14"/>
  <c r="L195" i="9" s="1"/>
  <c r="AL1770" i="14"/>
  <c r="L190" i="9" s="1"/>
  <c r="AL2117" i="14"/>
  <c r="L233" i="9" s="1"/>
  <c r="AL1715" i="14"/>
  <c r="L182" i="9" s="1"/>
  <c r="AL1908" i="14"/>
  <c r="L211" i="9" s="1"/>
  <c r="AL1669" i="14"/>
  <c r="L177" i="9" s="1"/>
  <c r="AL1755" i="14"/>
  <c r="L188" i="9" s="1"/>
  <c r="AL2067" i="14"/>
  <c r="L227" i="9" s="1"/>
  <c r="AL1833" i="14"/>
  <c r="L199" i="9" s="1"/>
  <c r="AL1652" i="14"/>
  <c r="L175" i="9" s="1"/>
  <c r="AL1539" i="14"/>
  <c r="L158" i="9" s="1"/>
  <c r="AL1883" i="14"/>
  <c r="L207" i="9" s="1"/>
  <c r="AL1035" i="14"/>
  <c r="L96" i="9" s="1"/>
  <c r="AL1484" i="14"/>
  <c r="L150" i="9" s="1"/>
  <c r="AL1136" i="14"/>
  <c r="L109" i="9" s="1"/>
  <c r="AL1321" i="14"/>
  <c r="L128" i="9" s="1"/>
  <c r="AL1304" i="14"/>
  <c r="L126" i="9" s="1"/>
  <c r="AL1095" i="14"/>
  <c r="L104" i="9" s="1"/>
  <c r="AL1066" i="14"/>
  <c r="L100" i="9" s="1"/>
  <c r="AL1289" i="14"/>
  <c r="L124" i="9" s="1"/>
  <c r="AL1160" i="14"/>
  <c r="L112" i="9" s="1"/>
  <c r="AL965" i="14"/>
  <c r="L87" i="9" s="1"/>
  <c r="AL984" i="14"/>
  <c r="L90" i="9" s="1"/>
  <c r="AL1009" i="14"/>
  <c r="L93" i="9" s="1"/>
  <c r="AL428" i="14"/>
  <c r="L50" i="9" s="1"/>
  <c r="AL3096" i="14"/>
  <c r="L306" i="9" s="1"/>
  <c r="AL2876" i="14"/>
  <c r="L287" i="9" s="1"/>
  <c r="AL721" i="14"/>
  <c r="L71" i="9" s="1"/>
  <c r="AL689" i="14"/>
  <c r="L68" i="9" s="1"/>
  <c r="AY3096" i="14"/>
  <c r="M306" i="9" s="1"/>
  <c r="AY2876" i="14"/>
  <c r="M287" i="9" s="1"/>
  <c r="AY721" i="14"/>
  <c r="M71" i="9" s="1"/>
  <c r="AY689" i="14"/>
  <c r="M68" i="9" s="1"/>
  <c r="Z1144" i="1"/>
  <c r="Z1143" i="1" s="1"/>
  <c r="Z1139" i="1" s="1"/>
  <c r="AA1139" i="1" s="1"/>
  <c r="H113" i="9" s="1"/>
  <c r="O1143" i="1"/>
  <c r="AX1146" i="1"/>
  <c r="AX1143" i="1" s="1"/>
  <c r="AX1139" i="1" s="1"/>
  <c r="AY1139" i="1" s="1"/>
  <c r="J113" i="9" s="1"/>
  <c r="AK1144" i="1"/>
  <c r="AK1146" i="1"/>
  <c r="O254" i="1"/>
  <c r="AK254" i="1" s="1"/>
  <c r="AK255" i="1"/>
  <c r="AX255" i="1"/>
  <c r="Z255" i="1"/>
  <c r="O193" i="1"/>
  <c r="AK1143" i="1" l="1"/>
  <c r="AK1139" i="1" s="1"/>
  <c r="AL1139" i="1" s="1"/>
  <c r="I113" i="9" s="1"/>
  <c r="Z254" i="1"/>
  <c r="Z253" i="1" s="1"/>
  <c r="Z249" i="1" s="1"/>
  <c r="AA249" i="1" s="1"/>
  <c r="H29" i="9" s="1"/>
  <c r="AK253" i="1"/>
  <c r="AK249" i="1" s="1"/>
  <c r="AL249" i="1" s="1"/>
  <c r="I29" i="9" s="1"/>
  <c r="O253" i="1"/>
  <c r="AX254" i="1"/>
  <c r="AX253" i="1" s="1"/>
  <c r="AX249" i="1" s="1"/>
  <c r="AY249" i="1" s="1"/>
  <c r="J29" i="9" s="1"/>
  <c r="X2899" i="1" l="1"/>
  <c r="AI2899" i="1"/>
  <c r="AV2899" i="1"/>
  <c r="AV3629" i="1" l="1"/>
  <c r="AI3629" i="1"/>
  <c r="X3629" i="1"/>
  <c r="AV3628" i="1"/>
  <c r="AI3628" i="1"/>
  <c r="X3628" i="1"/>
  <c r="AV3627" i="1"/>
  <c r="AI3627" i="1"/>
  <c r="X3627" i="1"/>
  <c r="AV3626" i="1"/>
  <c r="AI3626" i="1"/>
  <c r="X3626" i="1"/>
  <c r="AV3625" i="1"/>
  <c r="AI3625" i="1"/>
  <c r="X3625" i="1"/>
  <c r="AV3624" i="1"/>
  <c r="AI3624" i="1"/>
  <c r="X3624" i="1"/>
  <c r="AV3623" i="1"/>
  <c r="AI3623" i="1"/>
  <c r="X3623" i="1"/>
  <c r="AV3622" i="1"/>
  <c r="AI3622" i="1"/>
  <c r="X3622" i="1"/>
  <c r="AV3621" i="1"/>
  <c r="AI3621" i="1"/>
  <c r="X3621" i="1"/>
  <c r="AV3620" i="1"/>
  <c r="AI3620" i="1"/>
  <c r="X3620" i="1"/>
  <c r="AV3619" i="1"/>
  <c r="AI3619" i="1"/>
  <c r="X3619" i="1"/>
  <c r="AV3618" i="1"/>
  <c r="AI3618" i="1"/>
  <c r="X3618" i="1"/>
  <c r="AV3617" i="1"/>
  <c r="AI3617" i="1"/>
  <c r="X3617" i="1"/>
  <c r="AV3616" i="1"/>
  <c r="AI3616" i="1"/>
  <c r="X3616" i="1"/>
  <c r="AV3615" i="1"/>
  <c r="AI3615" i="1"/>
  <c r="X3615" i="1"/>
  <c r="AV3614" i="1"/>
  <c r="AI3614" i="1"/>
  <c r="X3614" i="1"/>
  <c r="AV3613" i="1"/>
  <c r="AI3613" i="1"/>
  <c r="X3613" i="1"/>
  <c r="AV3612" i="1"/>
  <c r="AI3612" i="1"/>
  <c r="X3612" i="1"/>
  <c r="AV3611" i="1"/>
  <c r="AI3611" i="1"/>
  <c r="X3611" i="1"/>
  <c r="AV3610" i="1"/>
  <c r="AI3610" i="1"/>
  <c r="X3610" i="1"/>
  <c r="N3609" i="1"/>
  <c r="O3613" i="1" s="1"/>
  <c r="AV3598" i="1"/>
  <c r="AI3598" i="1"/>
  <c r="X3598" i="1"/>
  <c r="AV3597" i="1"/>
  <c r="AI3597" i="1"/>
  <c r="X3597" i="1"/>
  <c r="N3596" i="1"/>
  <c r="AV3586" i="1"/>
  <c r="AI3586" i="1"/>
  <c r="X3586" i="1"/>
  <c r="AV3585" i="1"/>
  <c r="AI3585" i="1"/>
  <c r="X3585" i="1"/>
  <c r="N3584" i="1"/>
  <c r="AV3574" i="1"/>
  <c r="AI3574" i="1"/>
  <c r="X3574" i="1"/>
  <c r="AV3573" i="1"/>
  <c r="AI3573" i="1"/>
  <c r="X3573" i="1"/>
  <c r="AV3572" i="1"/>
  <c r="AI3572" i="1"/>
  <c r="X3572" i="1"/>
  <c r="AV3571" i="1"/>
  <c r="AI3571" i="1"/>
  <c r="X3571" i="1"/>
  <c r="AV3570" i="1"/>
  <c r="AI3570" i="1"/>
  <c r="X3570" i="1"/>
  <c r="AV3569" i="1"/>
  <c r="AI3569" i="1"/>
  <c r="X3569" i="1"/>
  <c r="AV3568" i="1"/>
  <c r="AI3568" i="1"/>
  <c r="X3568" i="1"/>
  <c r="N3567" i="1"/>
  <c r="AV3552" i="1"/>
  <c r="AI3552" i="1"/>
  <c r="AJ3549" i="1" s="1"/>
  <c r="X3552" i="1"/>
  <c r="N3551" i="1"/>
  <c r="O3552" i="1" s="1"/>
  <c r="AV3537" i="1"/>
  <c r="AI3537" i="1"/>
  <c r="X3537" i="1"/>
  <c r="AV3536" i="1"/>
  <c r="AI3536" i="1"/>
  <c r="X3536" i="1"/>
  <c r="AV3535" i="1"/>
  <c r="AI3535" i="1"/>
  <c r="X3535" i="1"/>
  <c r="N3534" i="1"/>
  <c r="O3535" i="1" s="1"/>
  <c r="AV3524" i="1"/>
  <c r="AI3524" i="1"/>
  <c r="X3524" i="1"/>
  <c r="AV3523" i="1"/>
  <c r="AI3523" i="1"/>
  <c r="X3523" i="1"/>
  <c r="AV3522" i="1"/>
  <c r="AI3522" i="1"/>
  <c r="X3522" i="1"/>
  <c r="AV3521" i="1"/>
  <c r="AI3521" i="1"/>
  <c r="X3521" i="1"/>
  <c r="AV3520" i="1"/>
  <c r="AI3520" i="1"/>
  <c r="X3520" i="1"/>
  <c r="N3519" i="1"/>
  <c r="O3521" i="1" s="1"/>
  <c r="AV3509" i="1"/>
  <c r="AI3509" i="1"/>
  <c r="X3509" i="1"/>
  <c r="AV3508" i="1"/>
  <c r="AI3508" i="1"/>
  <c r="X3508" i="1"/>
  <c r="AV3507" i="1"/>
  <c r="AI3507" i="1"/>
  <c r="X3507" i="1"/>
  <c r="N3506" i="1"/>
  <c r="AV3495" i="1"/>
  <c r="AI3495" i="1"/>
  <c r="X3495" i="1"/>
  <c r="AV3494" i="1"/>
  <c r="AI3494" i="1"/>
  <c r="X3494" i="1"/>
  <c r="AV3493" i="1"/>
  <c r="AI3493" i="1"/>
  <c r="X3493" i="1"/>
  <c r="AV3492" i="1"/>
  <c r="AI3492" i="1"/>
  <c r="X3492" i="1"/>
  <c r="AV3491" i="1"/>
  <c r="AI3491" i="1"/>
  <c r="X3491" i="1"/>
  <c r="AV3490" i="1"/>
  <c r="AI3490" i="1"/>
  <c r="X3490" i="1"/>
  <c r="N3489" i="1"/>
  <c r="O3493" i="1" s="1"/>
  <c r="AV3479" i="1"/>
  <c r="AI3479" i="1"/>
  <c r="AJ3475" i="1" s="1"/>
  <c r="X3479" i="1"/>
  <c r="Y3475" i="1" s="1"/>
  <c r="N3478" i="1"/>
  <c r="O3479" i="1" s="1"/>
  <c r="AV3468" i="1"/>
  <c r="AI3468" i="1"/>
  <c r="X3468" i="1"/>
  <c r="AV3467" i="1"/>
  <c r="AI3467" i="1"/>
  <c r="X3467" i="1"/>
  <c r="AV3466" i="1"/>
  <c r="AI3466" i="1"/>
  <c r="X3466" i="1"/>
  <c r="AV3465" i="1"/>
  <c r="AI3465" i="1"/>
  <c r="X3465" i="1"/>
  <c r="AV3464" i="1"/>
  <c r="AI3464" i="1"/>
  <c r="X3464" i="1"/>
  <c r="AV3463" i="1"/>
  <c r="AI3463" i="1"/>
  <c r="X3463" i="1"/>
  <c r="N3462" i="1"/>
  <c r="O3465" i="1" s="1"/>
  <c r="AV3452" i="1"/>
  <c r="AI3452" i="1"/>
  <c r="X3452" i="1"/>
  <c r="AV3451" i="1"/>
  <c r="AI3451" i="1"/>
  <c r="X3451" i="1"/>
  <c r="AV3450" i="1"/>
  <c r="AI3450" i="1"/>
  <c r="X3450" i="1"/>
  <c r="N3449" i="1"/>
  <c r="O3452" i="1" s="1"/>
  <c r="AV3438" i="1"/>
  <c r="AI3438" i="1"/>
  <c r="X3438" i="1"/>
  <c r="AV3437" i="1"/>
  <c r="AI3437" i="1"/>
  <c r="X3437" i="1"/>
  <c r="N3436" i="1"/>
  <c r="O3438" i="1" s="1"/>
  <c r="AV3426" i="1"/>
  <c r="AI3426" i="1"/>
  <c r="X3426" i="1"/>
  <c r="AV3425" i="1"/>
  <c r="AI3425" i="1"/>
  <c r="X3425" i="1"/>
  <c r="AV3424" i="1"/>
  <c r="AI3424" i="1"/>
  <c r="X3424" i="1"/>
  <c r="AV3423" i="1"/>
  <c r="AI3423" i="1"/>
  <c r="X3423" i="1"/>
  <c r="N3422" i="1"/>
  <c r="O3423" i="1" s="1"/>
  <c r="AV3410" i="1"/>
  <c r="AI3410" i="1"/>
  <c r="X3410" i="1"/>
  <c r="AV3409" i="1"/>
  <c r="AI3409" i="1"/>
  <c r="X3409" i="1"/>
  <c r="AV3408" i="1"/>
  <c r="AI3408" i="1"/>
  <c r="X3408" i="1"/>
  <c r="AV3407" i="1"/>
  <c r="AI3407" i="1"/>
  <c r="X3407" i="1"/>
  <c r="AV3406" i="1"/>
  <c r="AI3406" i="1"/>
  <c r="X3406" i="1"/>
  <c r="N3405" i="1"/>
  <c r="AV3394" i="1"/>
  <c r="AI3394" i="1"/>
  <c r="X3394" i="1"/>
  <c r="AV3393" i="1"/>
  <c r="AI3393" i="1"/>
  <c r="X3393" i="1"/>
  <c r="N3392" i="1"/>
  <c r="AV3382" i="1"/>
  <c r="AI3382" i="1"/>
  <c r="X3382" i="1"/>
  <c r="AV3381" i="1"/>
  <c r="AI3381" i="1"/>
  <c r="X3381" i="1"/>
  <c r="AV3380" i="1"/>
  <c r="AI3380" i="1"/>
  <c r="X3380" i="1"/>
  <c r="AV3379" i="1"/>
  <c r="AI3379" i="1"/>
  <c r="X3379" i="1"/>
  <c r="N3378" i="1"/>
  <c r="O3380" i="1" s="1"/>
  <c r="AV3366" i="1"/>
  <c r="AI3366" i="1"/>
  <c r="AJ3363" i="1" s="1"/>
  <c r="X3366" i="1"/>
  <c r="Y3364" i="1" s="1"/>
  <c r="N3365" i="1"/>
  <c r="O3366" i="1" s="1"/>
  <c r="O3365" i="1" s="1"/>
  <c r="AV3354" i="1"/>
  <c r="AI3354" i="1"/>
  <c r="X3354" i="1"/>
  <c r="AV3353" i="1"/>
  <c r="AI3353" i="1"/>
  <c r="X3353" i="1"/>
  <c r="AV3352" i="1"/>
  <c r="AI3352" i="1"/>
  <c r="X3352" i="1"/>
  <c r="AV3351" i="1"/>
  <c r="AI3351" i="1"/>
  <c r="X3351" i="1"/>
  <c r="N3350" i="1"/>
  <c r="O3353" i="1" s="1"/>
  <c r="AV3338" i="1"/>
  <c r="AI3338" i="1"/>
  <c r="X3338" i="1"/>
  <c r="AV3337" i="1"/>
  <c r="AI3337" i="1"/>
  <c r="X3337" i="1"/>
  <c r="AV3336" i="1"/>
  <c r="AI3336" i="1"/>
  <c r="X3336" i="1"/>
  <c r="AV3335" i="1"/>
  <c r="AI3335" i="1"/>
  <c r="X3335" i="1"/>
  <c r="AV3334" i="1"/>
  <c r="AI3334" i="1"/>
  <c r="X3334" i="1"/>
  <c r="AV3333" i="1"/>
  <c r="AI3333" i="1"/>
  <c r="X3333" i="1"/>
  <c r="N3332" i="1"/>
  <c r="O3336" i="1" s="1"/>
  <c r="AV3317" i="1"/>
  <c r="AI3317" i="1"/>
  <c r="X3317" i="1"/>
  <c r="AV3316" i="1"/>
  <c r="AI3316" i="1"/>
  <c r="X3316" i="1"/>
  <c r="AV3315" i="1"/>
  <c r="AI3315" i="1"/>
  <c r="X3315" i="1"/>
  <c r="AV3314" i="1"/>
  <c r="AI3314" i="1"/>
  <c r="X3314" i="1"/>
  <c r="AV3313" i="1"/>
  <c r="AI3313" i="1"/>
  <c r="X3313" i="1"/>
  <c r="N3312" i="1"/>
  <c r="AV3298" i="1"/>
  <c r="AI3298" i="1"/>
  <c r="X3298" i="1"/>
  <c r="AV3297" i="1"/>
  <c r="AI3297" i="1"/>
  <c r="X3297" i="1"/>
  <c r="AV3296" i="1"/>
  <c r="AI3296" i="1"/>
  <c r="X3296" i="1"/>
  <c r="N3295" i="1"/>
  <c r="AV3281" i="1"/>
  <c r="AI3281" i="1"/>
  <c r="X3281" i="1"/>
  <c r="AV3280" i="1"/>
  <c r="AI3280" i="1"/>
  <c r="X3280" i="1"/>
  <c r="AV3279" i="1"/>
  <c r="AI3279" i="1"/>
  <c r="X3279" i="1"/>
  <c r="AV3278" i="1"/>
  <c r="AI3278" i="1"/>
  <c r="X3278" i="1"/>
  <c r="AV3277" i="1"/>
  <c r="AI3277" i="1"/>
  <c r="X3277" i="1"/>
  <c r="AV3276" i="1"/>
  <c r="AI3276" i="1"/>
  <c r="X3276" i="1"/>
  <c r="AV3275" i="1"/>
  <c r="AI3275" i="1"/>
  <c r="X3275" i="1"/>
  <c r="AV3274" i="1"/>
  <c r="AI3274" i="1"/>
  <c r="X3274" i="1"/>
  <c r="AV3273" i="1"/>
  <c r="AI3273" i="1"/>
  <c r="X3273" i="1"/>
  <c r="AV3272" i="1"/>
  <c r="AI3272" i="1"/>
  <c r="X3272" i="1"/>
  <c r="N3271" i="1"/>
  <c r="AV3257" i="1"/>
  <c r="AI3257" i="1"/>
  <c r="X3257" i="1"/>
  <c r="AV3256" i="1"/>
  <c r="AI3256" i="1"/>
  <c r="X3256" i="1"/>
  <c r="AV3255" i="1"/>
  <c r="AI3255" i="1"/>
  <c r="X3255" i="1"/>
  <c r="AV3254" i="1"/>
  <c r="AI3254" i="1"/>
  <c r="X3254" i="1"/>
  <c r="N3253" i="1"/>
  <c r="AV3241" i="1"/>
  <c r="AI3241" i="1"/>
  <c r="AJ3239" i="1" s="1"/>
  <c r="X3241" i="1"/>
  <c r="N3240" i="1"/>
  <c r="AV3229" i="1"/>
  <c r="AI3229" i="1"/>
  <c r="X3229" i="1"/>
  <c r="AV3228" i="1"/>
  <c r="AI3228" i="1"/>
  <c r="X3228" i="1"/>
  <c r="N3227" i="1"/>
  <c r="AV3151" i="1"/>
  <c r="AI3151" i="1"/>
  <c r="X3151" i="1"/>
  <c r="AV3150" i="1"/>
  <c r="AI3150" i="1"/>
  <c r="X3150" i="1"/>
  <c r="AV3149" i="1"/>
  <c r="AI3149" i="1"/>
  <c r="X3149" i="1"/>
  <c r="AV3148" i="1"/>
  <c r="AI3148" i="1"/>
  <c r="X3148" i="1"/>
  <c r="AV3147" i="1"/>
  <c r="AI3147" i="1"/>
  <c r="X3147" i="1"/>
  <c r="AV3146" i="1"/>
  <c r="AI3146" i="1"/>
  <c r="X3146" i="1"/>
  <c r="AV3145" i="1"/>
  <c r="AI3145" i="1"/>
  <c r="X3145" i="1"/>
  <c r="AV3144" i="1"/>
  <c r="AI3144" i="1"/>
  <c r="X3144" i="1"/>
  <c r="AV3143" i="1"/>
  <c r="AI3143" i="1"/>
  <c r="X3143" i="1"/>
  <c r="AV3142" i="1"/>
  <c r="AI3142" i="1"/>
  <c r="X3142" i="1"/>
  <c r="AV3141" i="1"/>
  <c r="AI3141" i="1"/>
  <c r="X3141" i="1"/>
  <c r="AV3140" i="1"/>
  <c r="AI3140" i="1"/>
  <c r="X3140" i="1"/>
  <c r="N3139" i="1"/>
  <c r="O3140" i="1" s="1"/>
  <c r="AV3061" i="1"/>
  <c r="AI3061" i="1"/>
  <c r="X3061" i="1"/>
  <c r="AV3060" i="1"/>
  <c r="AI3060" i="1"/>
  <c r="X3060" i="1"/>
  <c r="AV3059" i="1"/>
  <c r="AI3059" i="1"/>
  <c r="X3059" i="1"/>
  <c r="AV3058" i="1"/>
  <c r="AI3058" i="1"/>
  <c r="X3058" i="1"/>
  <c r="AV3057" i="1"/>
  <c r="AI3057" i="1"/>
  <c r="X3057" i="1"/>
  <c r="AV3056" i="1"/>
  <c r="AI3056" i="1"/>
  <c r="X3056" i="1"/>
  <c r="AV3055" i="1"/>
  <c r="AI3055" i="1"/>
  <c r="X3055" i="1"/>
  <c r="AV3054" i="1"/>
  <c r="AI3054" i="1"/>
  <c r="X3054" i="1"/>
  <c r="AV3053" i="1"/>
  <c r="AI3053" i="1"/>
  <c r="X3053" i="1"/>
  <c r="O3058" i="1"/>
  <c r="AV2968" i="1"/>
  <c r="AI2968" i="1"/>
  <c r="X2968" i="1"/>
  <c r="AV2967" i="1"/>
  <c r="AI2967" i="1"/>
  <c r="X2967" i="1"/>
  <c r="AV2966" i="1"/>
  <c r="AI2966" i="1"/>
  <c r="X2966" i="1"/>
  <c r="AV2965" i="1"/>
  <c r="AI2965" i="1"/>
  <c r="X2965" i="1"/>
  <c r="AV2964" i="1"/>
  <c r="AI2964" i="1"/>
  <c r="X2964" i="1"/>
  <c r="AV2963" i="1"/>
  <c r="AI2963" i="1"/>
  <c r="X2963" i="1"/>
  <c r="AV2962" i="1"/>
  <c r="AI2962" i="1"/>
  <c r="X2962" i="1"/>
  <c r="AV2961" i="1"/>
  <c r="AI2961" i="1"/>
  <c r="X2961" i="1"/>
  <c r="AV2960" i="1"/>
  <c r="AI2960" i="1"/>
  <c r="X2960" i="1"/>
  <c r="AV2959" i="1"/>
  <c r="AI2959" i="1"/>
  <c r="X2959" i="1"/>
  <c r="N2958" i="1"/>
  <c r="AV2947" i="1"/>
  <c r="AI2947" i="1"/>
  <c r="X2947" i="1"/>
  <c r="AV2946" i="1"/>
  <c r="AI2946" i="1"/>
  <c r="X2946" i="1"/>
  <c r="AV2945" i="1"/>
  <c r="AI2945" i="1"/>
  <c r="X2945" i="1"/>
  <c r="AV2944" i="1"/>
  <c r="AI2944" i="1"/>
  <c r="X2944" i="1"/>
  <c r="AV2943" i="1"/>
  <c r="AI2943" i="1"/>
  <c r="X2943" i="1"/>
  <c r="AV2942" i="1"/>
  <c r="AI2942" i="1"/>
  <c r="X2942" i="1"/>
  <c r="N2941" i="1"/>
  <c r="AV2923" i="1"/>
  <c r="AI2923" i="1"/>
  <c r="X2923" i="1"/>
  <c r="AV2922" i="1"/>
  <c r="AI2922" i="1"/>
  <c r="X2922" i="1"/>
  <c r="AV2921" i="1"/>
  <c r="AI2921" i="1"/>
  <c r="X2921" i="1"/>
  <c r="AV2920" i="1"/>
  <c r="AI2920" i="1"/>
  <c r="X2920" i="1"/>
  <c r="AV2919" i="1"/>
  <c r="AI2919" i="1"/>
  <c r="X2919" i="1"/>
  <c r="AV2918" i="1"/>
  <c r="AI2918" i="1"/>
  <c r="X2918" i="1"/>
  <c r="AV2917" i="1"/>
  <c r="AI2917" i="1"/>
  <c r="X2917" i="1"/>
  <c r="N2915" i="1"/>
  <c r="O2922" i="1" s="1"/>
  <c r="AV2901" i="1"/>
  <c r="AI2901" i="1"/>
  <c r="X2901" i="1"/>
  <c r="AV2900" i="1"/>
  <c r="AI2900" i="1"/>
  <c r="X2900" i="1"/>
  <c r="AV2898" i="1"/>
  <c r="AI2898" i="1"/>
  <c r="X2898" i="1"/>
  <c r="N2897" i="1"/>
  <c r="O2900" i="1" s="1"/>
  <c r="AV2882" i="1"/>
  <c r="AI2882" i="1"/>
  <c r="X2882" i="1"/>
  <c r="O2882" i="1"/>
  <c r="O2880" i="1" s="1"/>
  <c r="AV2866" i="1"/>
  <c r="AI2866" i="1"/>
  <c r="X2866" i="1"/>
  <c r="AV2865" i="1"/>
  <c r="AI2865" i="1"/>
  <c r="X2865" i="1"/>
  <c r="AV2864" i="1"/>
  <c r="AI2864" i="1"/>
  <c r="X2864" i="1"/>
  <c r="N2863" i="1"/>
  <c r="AV2845" i="1"/>
  <c r="AI2845" i="1"/>
  <c r="X2845" i="1"/>
  <c r="AV2844" i="1"/>
  <c r="AI2844" i="1"/>
  <c r="X2844" i="1"/>
  <c r="AV2843" i="1"/>
  <c r="AI2843" i="1"/>
  <c r="X2843" i="1"/>
  <c r="AV2842" i="1"/>
  <c r="AI2842" i="1"/>
  <c r="X2842" i="1"/>
  <c r="AV2841" i="1"/>
  <c r="AI2841" i="1"/>
  <c r="X2841" i="1"/>
  <c r="AV2840" i="1"/>
  <c r="AI2840" i="1"/>
  <c r="X2840" i="1"/>
  <c r="AV2839" i="1"/>
  <c r="AI2839" i="1"/>
  <c r="X2839" i="1"/>
  <c r="AV2837" i="1"/>
  <c r="AI2837" i="1"/>
  <c r="X2837" i="1"/>
  <c r="AV2836" i="1"/>
  <c r="AI2836" i="1"/>
  <c r="X2836" i="1"/>
  <c r="N2835" i="1"/>
  <c r="O2840" i="1" s="1"/>
  <c r="AV2821" i="1"/>
  <c r="AI2821" i="1"/>
  <c r="X2821" i="1"/>
  <c r="AV2820" i="1"/>
  <c r="AI2820" i="1"/>
  <c r="X2820" i="1"/>
  <c r="AV2819" i="1"/>
  <c r="AI2819" i="1"/>
  <c r="X2819" i="1"/>
  <c r="AV2818" i="1"/>
  <c r="AI2818" i="1"/>
  <c r="X2818" i="1"/>
  <c r="AV2817" i="1"/>
  <c r="AI2817" i="1"/>
  <c r="X2817" i="1"/>
  <c r="AV2816" i="1"/>
  <c r="AI2816" i="1"/>
  <c r="X2816" i="1"/>
  <c r="AV2815" i="1"/>
  <c r="AI2815" i="1"/>
  <c r="X2815" i="1"/>
  <c r="AV2814" i="1"/>
  <c r="AI2814" i="1"/>
  <c r="X2814" i="1"/>
  <c r="N2813" i="1"/>
  <c r="O2821" i="1" s="1"/>
  <c r="AV2803" i="1"/>
  <c r="AI2803" i="1"/>
  <c r="AJ2800" i="1" s="1"/>
  <c r="X2803" i="1"/>
  <c r="Y2799" i="1" s="1"/>
  <c r="N2802" i="1"/>
  <c r="O2803" i="1" s="1"/>
  <c r="AV2784" i="1"/>
  <c r="AI2784" i="1"/>
  <c r="X2784" i="1"/>
  <c r="O2784" i="1"/>
  <c r="O2783" i="1" s="1"/>
  <c r="AV2769" i="1"/>
  <c r="AI2769" i="1"/>
  <c r="X2769" i="1"/>
  <c r="AV2768" i="1"/>
  <c r="AI2768" i="1"/>
  <c r="X2768" i="1"/>
  <c r="AV2767" i="1"/>
  <c r="AI2767" i="1"/>
  <c r="X2767" i="1"/>
  <c r="N2766" i="1"/>
  <c r="O2769" i="1" s="1"/>
  <c r="AV2752" i="1"/>
  <c r="AI2752" i="1"/>
  <c r="X2752" i="1"/>
  <c r="AV2751" i="1"/>
  <c r="AI2751" i="1"/>
  <c r="X2751" i="1"/>
  <c r="AV2750" i="1"/>
  <c r="AI2750" i="1"/>
  <c r="X2750" i="1"/>
  <c r="AV2749" i="1"/>
  <c r="AI2749" i="1"/>
  <c r="X2749" i="1"/>
  <c r="AV2748" i="1"/>
  <c r="AI2748" i="1"/>
  <c r="X2748" i="1"/>
  <c r="AV2747" i="1"/>
  <c r="AI2747" i="1"/>
  <c r="X2747" i="1"/>
  <c r="AV2746" i="1"/>
  <c r="AI2746" i="1"/>
  <c r="X2746" i="1"/>
  <c r="AV2745" i="1"/>
  <c r="AI2745" i="1"/>
  <c r="X2745" i="1"/>
  <c r="AX2727" i="1"/>
  <c r="AK2727" i="1"/>
  <c r="Z2727" i="1"/>
  <c r="O2727" i="1"/>
  <c r="N2727" i="1"/>
  <c r="AW2726" i="1"/>
  <c r="AJ2726" i="1"/>
  <c r="Y2726" i="1"/>
  <c r="AW2725" i="1"/>
  <c r="AJ2725" i="1"/>
  <c r="Y2725" i="1"/>
  <c r="AW2724" i="1"/>
  <c r="AJ2724" i="1"/>
  <c r="Y2724" i="1"/>
  <c r="AV2713" i="1"/>
  <c r="AI2713" i="1"/>
  <c r="X2713" i="1"/>
  <c r="AV2712" i="1"/>
  <c r="AI2712" i="1"/>
  <c r="X2712" i="1"/>
  <c r="AV2711" i="1"/>
  <c r="AI2711" i="1"/>
  <c r="X2711" i="1"/>
  <c r="AV2710" i="1"/>
  <c r="AI2710" i="1"/>
  <c r="X2710" i="1"/>
  <c r="AV2709" i="1"/>
  <c r="AI2709" i="1"/>
  <c r="X2709" i="1"/>
  <c r="AV2708" i="1"/>
  <c r="AI2708" i="1"/>
  <c r="X2708" i="1"/>
  <c r="AV2707" i="1"/>
  <c r="AI2707" i="1"/>
  <c r="X2707" i="1"/>
  <c r="AV2706" i="1"/>
  <c r="AI2706" i="1"/>
  <c r="X2706" i="1"/>
  <c r="N2705" i="1"/>
  <c r="O2713" i="1" s="1"/>
  <c r="AV2693" i="1"/>
  <c r="AI2693" i="1"/>
  <c r="X2693" i="1"/>
  <c r="AV2692" i="1"/>
  <c r="AI2692" i="1"/>
  <c r="X2692" i="1"/>
  <c r="AV2691" i="1"/>
  <c r="AI2691" i="1"/>
  <c r="X2691" i="1"/>
  <c r="AV2690" i="1"/>
  <c r="AI2690" i="1"/>
  <c r="X2690" i="1"/>
  <c r="N2689" i="1"/>
  <c r="AV2677" i="1"/>
  <c r="AI2677" i="1"/>
  <c r="X2677" i="1"/>
  <c r="Y2675" i="1" s="1"/>
  <c r="N2676" i="1"/>
  <c r="O2677" i="1" s="1"/>
  <c r="AV2665" i="1"/>
  <c r="AI2665" i="1"/>
  <c r="X2665" i="1"/>
  <c r="AV2664" i="1"/>
  <c r="AI2664" i="1"/>
  <c r="X2664" i="1"/>
  <c r="N2663" i="1"/>
  <c r="O2665" i="1" s="1"/>
  <c r="AV2624" i="1"/>
  <c r="AI2624" i="1"/>
  <c r="X2624" i="1"/>
  <c r="AV2623" i="1"/>
  <c r="AI2623" i="1"/>
  <c r="X2623" i="1"/>
  <c r="AV2622" i="1"/>
  <c r="AI2622" i="1"/>
  <c r="X2622" i="1"/>
  <c r="N2621" i="1"/>
  <c r="AV2573" i="1"/>
  <c r="AI2573" i="1"/>
  <c r="X2573" i="1"/>
  <c r="AV2572" i="1"/>
  <c r="AI2572" i="1"/>
  <c r="X2572" i="1"/>
  <c r="AV2571" i="1"/>
  <c r="AI2571" i="1"/>
  <c r="X2571" i="1"/>
  <c r="AV2570" i="1"/>
  <c r="AI2570" i="1"/>
  <c r="X2570" i="1"/>
  <c r="AV2569" i="1"/>
  <c r="AI2569" i="1"/>
  <c r="X2569" i="1"/>
  <c r="AV2568" i="1"/>
  <c r="AI2568" i="1"/>
  <c r="X2568" i="1"/>
  <c r="AV2567" i="1"/>
  <c r="AI2567" i="1"/>
  <c r="X2567" i="1"/>
  <c r="AV2566" i="1"/>
  <c r="AI2566" i="1"/>
  <c r="X2566" i="1"/>
  <c r="AV2565" i="1"/>
  <c r="AI2565" i="1"/>
  <c r="X2565" i="1"/>
  <c r="AV2564" i="1"/>
  <c r="AI2564" i="1"/>
  <c r="X2564" i="1"/>
  <c r="AV2563" i="1"/>
  <c r="AI2563" i="1"/>
  <c r="X2563" i="1"/>
  <c r="AV2562" i="1"/>
  <c r="AI2562" i="1"/>
  <c r="X2562" i="1"/>
  <c r="AV2561" i="1"/>
  <c r="AI2561" i="1"/>
  <c r="X2561" i="1"/>
  <c r="AV2560" i="1"/>
  <c r="AI2560" i="1"/>
  <c r="X2560" i="1"/>
  <c r="AV2559" i="1"/>
  <c r="AI2559" i="1"/>
  <c r="X2559" i="1"/>
  <c r="AV2558" i="1"/>
  <c r="AI2558" i="1"/>
  <c r="X2558" i="1"/>
  <c r="AV2557" i="1"/>
  <c r="AI2557" i="1"/>
  <c r="X2557" i="1"/>
  <c r="AV2556" i="1"/>
  <c r="AI2556" i="1"/>
  <c r="X2556" i="1"/>
  <c r="AV2555" i="1"/>
  <c r="AI2555" i="1"/>
  <c r="X2555" i="1"/>
  <c r="AV2554" i="1"/>
  <c r="AI2554" i="1"/>
  <c r="X2554" i="1"/>
  <c r="AV2553" i="1"/>
  <c r="AI2553" i="1"/>
  <c r="X2553" i="1"/>
  <c r="AV2552" i="1"/>
  <c r="AI2552" i="1"/>
  <c r="X2552" i="1"/>
  <c r="AV2551" i="1"/>
  <c r="AI2551" i="1"/>
  <c r="X2551" i="1"/>
  <c r="AV2550" i="1"/>
  <c r="AI2550" i="1"/>
  <c r="X2550" i="1"/>
  <c r="AV2549" i="1"/>
  <c r="AI2549" i="1"/>
  <c r="X2549" i="1"/>
  <c r="AV2548" i="1"/>
  <c r="AI2548" i="1"/>
  <c r="X2548" i="1"/>
  <c r="AV2547" i="1"/>
  <c r="AI2547" i="1"/>
  <c r="X2547" i="1"/>
  <c r="N2546" i="1"/>
  <c r="AV2493" i="1"/>
  <c r="AI2493" i="1"/>
  <c r="X2493" i="1"/>
  <c r="AV2492" i="1"/>
  <c r="AI2492" i="1"/>
  <c r="X2492" i="1"/>
  <c r="AV2491" i="1"/>
  <c r="AI2491" i="1"/>
  <c r="X2491" i="1"/>
  <c r="N2490" i="1"/>
  <c r="AV2480" i="1"/>
  <c r="AW2476" i="1" s="1"/>
  <c r="AI2480" i="1"/>
  <c r="AJ2478" i="1" s="1"/>
  <c r="X2480" i="1"/>
  <c r="Y2477" i="1" s="1"/>
  <c r="Y2475" i="1" s="1"/>
  <c r="N2479" i="1"/>
  <c r="O2480" i="1" s="1"/>
  <c r="AV2469" i="1"/>
  <c r="AI2469" i="1"/>
  <c r="X2469" i="1"/>
  <c r="AV2468" i="1"/>
  <c r="AI2468" i="1"/>
  <c r="X2468" i="1"/>
  <c r="AV2467" i="1"/>
  <c r="AI2467" i="1"/>
  <c r="X2467" i="1"/>
  <c r="AV2466" i="1"/>
  <c r="AI2466" i="1"/>
  <c r="X2466" i="1"/>
  <c r="AV2465" i="1"/>
  <c r="AI2465" i="1"/>
  <c r="X2465" i="1"/>
  <c r="AV2464" i="1"/>
  <c r="AI2464" i="1"/>
  <c r="X2464" i="1"/>
  <c r="N2463" i="1"/>
  <c r="AV2448" i="1"/>
  <c r="AI2448" i="1"/>
  <c r="X2448" i="1"/>
  <c r="AV2447" i="1"/>
  <c r="AI2447" i="1"/>
  <c r="X2447" i="1"/>
  <c r="N2446" i="1"/>
  <c r="AV2436" i="1"/>
  <c r="AI2436" i="1"/>
  <c r="X2436" i="1"/>
  <c r="AV2435" i="1"/>
  <c r="AI2435" i="1"/>
  <c r="X2435" i="1"/>
  <c r="AV2434" i="1"/>
  <c r="AI2434" i="1"/>
  <c r="X2434" i="1"/>
  <c r="AV2433" i="1"/>
  <c r="AI2433" i="1"/>
  <c r="X2433" i="1"/>
  <c r="AV2432" i="1"/>
  <c r="AI2432" i="1"/>
  <c r="X2432" i="1"/>
  <c r="AV2431" i="1"/>
  <c r="AI2431" i="1"/>
  <c r="X2431" i="1"/>
  <c r="AV2430" i="1"/>
  <c r="AI2430" i="1"/>
  <c r="X2430" i="1"/>
  <c r="N2429" i="1"/>
  <c r="O2431" i="1" s="1"/>
  <c r="AV2419" i="1"/>
  <c r="AI2419" i="1"/>
  <c r="X2419" i="1"/>
  <c r="AV2418" i="1"/>
  <c r="AI2418" i="1"/>
  <c r="X2418" i="1"/>
  <c r="AV2417" i="1"/>
  <c r="AI2417" i="1"/>
  <c r="X2417" i="1"/>
  <c r="AV2416" i="1"/>
  <c r="AI2416" i="1"/>
  <c r="X2416" i="1"/>
  <c r="AV2415" i="1"/>
  <c r="AI2415" i="1"/>
  <c r="X2415" i="1"/>
  <c r="AV2414" i="1"/>
  <c r="AI2414" i="1"/>
  <c r="X2414" i="1"/>
  <c r="N2413" i="1"/>
  <c r="AV2403" i="1"/>
  <c r="AI2403" i="1"/>
  <c r="X2403" i="1"/>
  <c r="AV2402" i="1"/>
  <c r="AI2402" i="1"/>
  <c r="X2402" i="1"/>
  <c r="AV2401" i="1"/>
  <c r="AI2401" i="1"/>
  <c r="X2401" i="1"/>
  <c r="AV2400" i="1"/>
  <c r="AI2400" i="1"/>
  <c r="X2400" i="1"/>
  <c r="AV2399" i="1"/>
  <c r="AI2399" i="1"/>
  <c r="X2399" i="1"/>
  <c r="AV2398" i="1"/>
  <c r="AI2398" i="1"/>
  <c r="X2398" i="1"/>
  <c r="AV2397" i="1"/>
  <c r="AI2397" i="1"/>
  <c r="X2397" i="1"/>
  <c r="AV2396" i="1"/>
  <c r="AI2396" i="1"/>
  <c r="X2396" i="1"/>
  <c r="AV2395" i="1"/>
  <c r="AI2395" i="1"/>
  <c r="X2395" i="1"/>
  <c r="AV2394" i="1"/>
  <c r="AI2394" i="1"/>
  <c r="X2394" i="1"/>
  <c r="AV2393" i="1"/>
  <c r="AI2393" i="1"/>
  <c r="X2393" i="1"/>
  <c r="AV2392" i="1"/>
  <c r="AI2392" i="1"/>
  <c r="X2392" i="1"/>
  <c r="AV2391" i="1"/>
  <c r="AI2391" i="1"/>
  <c r="X2391" i="1"/>
  <c r="AV2390" i="1"/>
  <c r="AI2390" i="1"/>
  <c r="X2390" i="1"/>
  <c r="N2389" i="1"/>
  <c r="O2397" i="1" s="1"/>
  <c r="AV2377" i="1"/>
  <c r="AI2377" i="1"/>
  <c r="X2377" i="1"/>
  <c r="AV2376" i="1"/>
  <c r="AI2376" i="1"/>
  <c r="X2376" i="1"/>
  <c r="N2375" i="1"/>
  <c r="AV2364" i="1"/>
  <c r="AI2364" i="1"/>
  <c r="X2364" i="1"/>
  <c r="AV2363" i="1"/>
  <c r="AI2363" i="1"/>
  <c r="X2363" i="1"/>
  <c r="N2362" i="1"/>
  <c r="AV2350" i="1"/>
  <c r="AI2350" i="1"/>
  <c r="X2350" i="1"/>
  <c r="AV2349" i="1"/>
  <c r="AI2349" i="1"/>
  <c r="X2349" i="1"/>
  <c r="AV2348" i="1"/>
  <c r="AI2348" i="1"/>
  <c r="X2348" i="1"/>
  <c r="AV2347" i="1"/>
  <c r="AI2347" i="1"/>
  <c r="X2347" i="1"/>
  <c r="N2346" i="1"/>
  <c r="AV2335" i="1"/>
  <c r="AI2335" i="1"/>
  <c r="X2335" i="1"/>
  <c r="AV2334" i="1"/>
  <c r="AI2334" i="1"/>
  <c r="X2334" i="1"/>
  <c r="N2333" i="1"/>
  <c r="O2335" i="1" s="1"/>
  <c r="AV2323" i="1"/>
  <c r="AI2323" i="1"/>
  <c r="X2323" i="1"/>
  <c r="AV2322" i="1"/>
  <c r="AI2322" i="1"/>
  <c r="X2322" i="1"/>
  <c r="AV2321" i="1"/>
  <c r="AI2321" i="1"/>
  <c r="X2321" i="1"/>
  <c r="AV2320" i="1"/>
  <c r="AI2320" i="1"/>
  <c r="X2320" i="1"/>
  <c r="AV2319" i="1"/>
  <c r="AI2319" i="1"/>
  <c r="X2319" i="1"/>
  <c r="AV2318" i="1"/>
  <c r="AI2318" i="1"/>
  <c r="X2318" i="1"/>
  <c r="N2317" i="1"/>
  <c r="AV2306" i="1"/>
  <c r="AI2306" i="1"/>
  <c r="X2306" i="1"/>
  <c r="AV2305" i="1"/>
  <c r="AI2305" i="1"/>
  <c r="X2305" i="1"/>
  <c r="N2304" i="1"/>
  <c r="AV2294" i="1"/>
  <c r="AI2294" i="1"/>
  <c r="X2294" i="1"/>
  <c r="AV2293" i="1"/>
  <c r="AI2293" i="1"/>
  <c r="X2293" i="1"/>
  <c r="AV2292" i="1"/>
  <c r="AI2292" i="1"/>
  <c r="X2292" i="1"/>
  <c r="AV2291" i="1"/>
  <c r="AI2291" i="1"/>
  <c r="X2291" i="1"/>
  <c r="N2290" i="1"/>
  <c r="AV2279" i="1"/>
  <c r="AI2279" i="1"/>
  <c r="X2279" i="1"/>
  <c r="AV2278" i="1"/>
  <c r="AI2278" i="1"/>
  <c r="X2278" i="1"/>
  <c r="AV2277" i="1"/>
  <c r="AI2277" i="1"/>
  <c r="X2277" i="1"/>
  <c r="AV2276" i="1"/>
  <c r="AI2276" i="1"/>
  <c r="X2276" i="1"/>
  <c r="AV2275" i="1"/>
  <c r="AI2275" i="1"/>
  <c r="X2275" i="1"/>
  <c r="N2274" i="1"/>
  <c r="AV2257" i="1"/>
  <c r="AI2257" i="1"/>
  <c r="X2257" i="1"/>
  <c r="AV2256" i="1"/>
  <c r="AI2256" i="1"/>
  <c r="X2256" i="1"/>
  <c r="N2255" i="1"/>
  <c r="AV2244" i="1"/>
  <c r="AI2244" i="1"/>
  <c r="X2244" i="1"/>
  <c r="AV2243" i="1"/>
  <c r="AI2243" i="1"/>
  <c r="X2243" i="1"/>
  <c r="AV2242" i="1"/>
  <c r="AI2242" i="1"/>
  <c r="X2242" i="1"/>
  <c r="AV2241" i="1"/>
  <c r="AI2241" i="1"/>
  <c r="X2241" i="1"/>
  <c r="AV2240" i="1"/>
  <c r="AI2240" i="1"/>
  <c r="X2240" i="1"/>
  <c r="N2239" i="1"/>
  <c r="O2244" i="1" s="1"/>
  <c r="AV2229" i="1"/>
  <c r="AI2229" i="1"/>
  <c r="X2229" i="1"/>
  <c r="AV2228" i="1"/>
  <c r="AI2228" i="1"/>
  <c r="X2228" i="1"/>
  <c r="AV2227" i="1"/>
  <c r="AI2227" i="1"/>
  <c r="X2227" i="1"/>
  <c r="AV2226" i="1"/>
  <c r="AI2226" i="1"/>
  <c r="X2226" i="1"/>
  <c r="AV2225" i="1"/>
  <c r="AI2225" i="1"/>
  <c r="X2225" i="1"/>
  <c r="AV2224" i="1"/>
  <c r="AI2224" i="1"/>
  <c r="X2224" i="1"/>
  <c r="N2223" i="1"/>
  <c r="AV2213" i="1"/>
  <c r="AI2213" i="1"/>
  <c r="X2213" i="1"/>
  <c r="AV2212" i="1"/>
  <c r="AI2212" i="1"/>
  <c r="X2212" i="1"/>
  <c r="AV2211" i="1"/>
  <c r="AI2211" i="1"/>
  <c r="X2211" i="1"/>
  <c r="AV2210" i="1"/>
  <c r="AI2210" i="1"/>
  <c r="X2210" i="1"/>
  <c r="AV2209" i="1"/>
  <c r="AI2209" i="1"/>
  <c r="X2209" i="1"/>
  <c r="AV2208" i="1"/>
  <c r="AI2208" i="1"/>
  <c r="X2208" i="1"/>
  <c r="AV2207" i="1"/>
  <c r="AI2207" i="1"/>
  <c r="X2207" i="1"/>
  <c r="AV2206" i="1"/>
  <c r="AI2206" i="1"/>
  <c r="X2206" i="1"/>
  <c r="AV2205" i="1"/>
  <c r="AI2205" i="1"/>
  <c r="X2205" i="1"/>
  <c r="AV2204" i="1"/>
  <c r="AI2204" i="1"/>
  <c r="X2204" i="1"/>
  <c r="AV2203" i="1"/>
  <c r="AI2203" i="1"/>
  <c r="X2203" i="1"/>
  <c r="AV2202" i="1"/>
  <c r="AI2202" i="1"/>
  <c r="X2202" i="1"/>
  <c r="AV2201" i="1"/>
  <c r="AI2201" i="1"/>
  <c r="X2201" i="1"/>
  <c r="AV2200" i="1"/>
  <c r="AI2200" i="1"/>
  <c r="X2200" i="1"/>
  <c r="AV2199" i="1"/>
  <c r="AI2199" i="1"/>
  <c r="X2199" i="1"/>
  <c r="AV2198" i="1"/>
  <c r="AI2198" i="1"/>
  <c r="X2198" i="1"/>
  <c r="AV2197" i="1"/>
  <c r="AI2197" i="1"/>
  <c r="X2197" i="1"/>
  <c r="AV2196" i="1"/>
  <c r="AI2196" i="1"/>
  <c r="X2196" i="1"/>
  <c r="N2195" i="1"/>
  <c r="O2202" i="1" s="1"/>
  <c r="AV2185" i="1"/>
  <c r="AI2185" i="1"/>
  <c r="X2185" i="1"/>
  <c r="AV2184" i="1"/>
  <c r="AI2184" i="1"/>
  <c r="X2184" i="1"/>
  <c r="AV2183" i="1"/>
  <c r="AI2183" i="1"/>
  <c r="X2183" i="1"/>
  <c r="AV2182" i="1"/>
  <c r="AI2182" i="1"/>
  <c r="X2182" i="1"/>
  <c r="AV2181" i="1"/>
  <c r="AI2181" i="1"/>
  <c r="X2181" i="1"/>
  <c r="AV2180" i="1"/>
  <c r="AI2180" i="1"/>
  <c r="X2180" i="1"/>
  <c r="AV2179" i="1"/>
  <c r="AI2179" i="1"/>
  <c r="X2179" i="1"/>
  <c r="AV2178" i="1"/>
  <c r="AI2178" i="1"/>
  <c r="X2178" i="1"/>
  <c r="AV2177" i="1"/>
  <c r="AI2177" i="1"/>
  <c r="X2177" i="1"/>
  <c r="AV2176" i="1"/>
  <c r="AI2176" i="1"/>
  <c r="X2176" i="1"/>
  <c r="AV2175" i="1"/>
  <c r="AI2175" i="1"/>
  <c r="X2175" i="1"/>
  <c r="AV2174" i="1"/>
  <c r="AI2174" i="1"/>
  <c r="X2174" i="1"/>
  <c r="AV2173" i="1"/>
  <c r="AI2173" i="1"/>
  <c r="X2173" i="1"/>
  <c r="AV2172" i="1"/>
  <c r="AI2172" i="1"/>
  <c r="X2172" i="1"/>
  <c r="AV2171" i="1"/>
  <c r="AI2171" i="1"/>
  <c r="X2171" i="1"/>
  <c r="AV2170" i="1"/>
  <c r="AI2170" i="1"/>
  <c r="X2170" i="1"/>
  <c r="AV2169" i="1"/>
  <c r="AI2169" i="1"/>
  <c r="X2169" i="1"/>
  <c r="AV2168" i="1"/>
  <c r="AI2168" i="1"/>
  <c r="X2168" i="1"/>
  <c r="AV2167" i="1"/>
  <c r="AI2167" i="1"/>
  <c r="X2167" i="1"/>
  <c r="AV2166" i="1"/>
  <c r="AI2166" i="1"/>
  <c r="X2166" i="1"/>
  <c r="AV2165" i="1"/>
  <c r="AI2165" i="1"/>
  <c r="X2165" i="1"/>
  <c r="AV2164" i="1"/>
  <c r="AI2164" i="1"/>
  <c r="X2164" i="1"/>
  <c r="AV2163" i="1"/>
  <c r="AI2163" i="1"/>
  <c r="X2163" i="1"/>
  <c r="AV2162" i="1"/>
  <c r="AI2162" i="1"/>
  <c r="X2162" i="1"/>
  <c r="N2161" i="1"/>
  <c r="O2183" i="1" s="1"/>
  <c r="AV2150" i="1"/>
  <c r="AI2150" i="1"/>
  <c r="X2150" i="1"/>
  <c r="AV2149" i="1"/>
  <c r="AI2149" i="1"/>
  <c r="X2149" i="1"/>
  <c r="N2148" i="1"/>
  <c r="AV2138" i="1"/>
  <c r="AI2138" i="1"/>
  <c r="X2138" i="1"/>
  <c r="AV2137" i="1"/>
  <c r="AI2137" i="1"/>
  <c r="X2137" i="1"/>
  <c r="AV2136" i="1"/>
  <c r="AI2136" i="1"/>
  <c r="X2136" i="1"/>
  <c r="AV2135" i="1"/>
  <c r="AI2135" i="1"/>
  <c r="X2135" i="1"/>
  <c r="AV2134" i="1"/>
  <c r="AI2134" i="1"/>
  <c r="X2134" i="1"/>
  <c r="AV2133" i="1"/>
  <c r="AI2133" i="1"/>
  <c r="X2133" i="1"/>
  <c r="N2132" i="1"/>
  <c r="O2137" i="1" s="1"/>
  <c r="AV2121" i="1"/>
  <c r="AI2121" i="1"/>
  <c r="X2121" i="1"/>
  <c r="AV2120" i="1"/>
  <c r="AI2120" i="1"/>
  <c r="X2120" i="1"/>
  <c r="AV2119" i="1"/>
  <c r="AI2119" i="1"/>
  <c r="X2119" i="1"/>
  <c r="AV2118" i="1"/>
  <c r="AI2118" i="1"/>
  <c r="X2118" i="1"/>
  <c r="AV2117" i="1"/>
  <c r="AI2117" i="1"/>
  <c r="X2117" i="1"/>
  <c r="AV2116" i="1"/>
  <c r="AI2116" i="1"/>
  <c r="X2116" i="1"/>
  <c r="AV2115" i="1"/>
  <c r="AI2115" i="1"/>
  <c r="X2115" i="1"/>
  <c r="AV2114" i="1"/>
  <c r="AI2114" i="1"/>
  <c r="X2114" i="1"/>
  <c r="AV2113" i="1"/>
  <c r="AI2113" i="1"/>
  <c r="X2113" i="1"/>
  <c r="AV2112" i="1"/>
  <c r="AI2112" i="1"/>
  <c r="X2112" i="1"/>
  <c r="AV2111" i="1"/>
  <c r="AI2111" i="1"/>
  <c r="X2111" i="1"/>
  <c r="AV2110" i="1"/>
  <c r="AI2110" i="1"/>
  <c r="X2110" i="1"/>
  <c r="AV2109" i="1"/>
  <c r="AI2109" i="1"/>
  <c r="X2109" i="1"/>
  <c r="AV2108" i="1"/>
  <c r="AI2108" i="1"/>
  <c r="X2108" i="1"/>
  <c r="AV2107" i="1"/>
  <c r="AI2107" i="1"/>
  <c r="X2107" i="1"/>
  <c r="AV2106" i="1"/>
  <c r="AI2106" i="1"/>
  <c r="X2106" i="1"/>
  <c r="N2105" i="1"/>
  <c r="O2120" i="1" s="1"/>
  <c r="AV2086" i="1"/>
  <c r="AI2086" i="1"/>
  <c r="X2086" i="1"/>
  <c r="AV2085" i="1"/>
  <c r="AI2085" i="1"/>
  <c r="X2085" i="1"/>
  <c r="AV2084" i="1"/>
  <c r="AI2084" i="1"/>
  <c r="X2084" i="1"/>
  <c r="AV2083" i="1"/>
  <c r="AI2083" i="1"/>
  <c r="X2083" i="1"/>
  <c r="AV2082" i="1"/>
  <c r="AI2082" i="1"/>
  <c r="X2082" i="1"/>
  <c r="AV2081" i="1"/>
  <c r="AI2081" i="1"/>
  <c r="X2081" i="1"/>
  <c r="AV2080" i="1"/>
  <c r="AI2080" i="1"/>
  <c r="X2080" i="1"/>
  <c r="AV2079" i="1"/>
  <c r="AI2079" i="1"/>
  <c r="X2079" i="1"/>
  <c r="AV2078" i="1"/>
  <c r="AI2078" i="1"/>
  <c r="X2078" i="1"/>
  <c r="N2077" i="1"/>
  <c r="O2079" i="1" s="1"/>
  <c r="AV2059" i="1"/>
  <c r="AI2059" i="1"/>
  <c r="X2059" i="1"/>
  <c r="AV2058" i="1"/>
  <c r="AI2058" i="1"/>
  <c r="X2058" i="1"/>
  <c r="AV2057" i="1"/>
  <c r="AI2057" i="1"/>
  <c r="X2057" i="1"/>
  <c r="AV2056" i="1"/>
  <c r="AI2056" i="1"/>
  <c r="X2056" i="1"/>
  <c r="AV2055" i="1"/>
  <c r="AI2055" i="1"/>
  <c r="X2055" i="1"/>
  <c r="N2054" i="1"/>
  <c r="O2057" i="1" s="1"/>
  <c r="AV2036" i="1"/>
  <c r="AI2036" i="1"/>
  <c r="X2036" i="1"/>
  <c r="AV2035" i="1"/>
  <c r="AI2035" i="1"/>
  <c r="X2035" i="1"/>
  <c r="AV2034" i="1"/>
  <c r="AI2034" i="1"/>
  <c r="X2034" i="1"/>
  <c r="AV2033" i="1"/>
  <c r="AI2033" i="1"/>
  <c r="X2033" i="1"/>
  <c r="AV2032" i="1"/>
  <c r="AI2032" i="1"/>
  <c r="X2032" i="1"/>
  <c r="AV2031" i="1"/>
  <c r="AI2031" i="1"/>
  <c r="X2031" i="1"/>
  <c r="AV2030" i="1"/>
  <c r="AI2030" i="1"/>
  <c r="X2030" i="1"/>
  <c r="AV2029" i="1"/>
  <c r="AI2029" i="1"/>
  <c r="X2029" i="1"/>
  <c r="AV2028" i="1"/>
  <c r="AI2028" i="1"/>
  <c r="X2028" i="1"/>
  <c r="AV2027" i="1"/>
  <c r="AI2027" i="1"/>
  <c r="X2027" i="1"/>
  <c r="AV2026" i="1"/>
  <c r="AI2026" i="1"/>
  <c r="X2026" i="1"/>
  <c r="N2025" i="1"/>
  <c r="O2029" i="1" s="1"/>
  <c r="AV2005" i="1"/>
  <c r="AI2005" i="1"/>
  <c r="X2005" i="1"/>
  <c r="AV2004" i="1"/>
  <c r="AI2004" i="1"/>
  <c r="X2004" i="1"/>
  <c r="AV2003" i="1"/>
  <c r="AI2003" i="1"/>
  <c r="X2003" i="1"/>
  <c r="AV2002" i="1"/>
  <c r="AI2002" i="1"/>
  <c r="X2002" i="1"/>
  <c r="AV2001" i="1"/>
  <c r="AI2001" i="1"/>
  <c r="X2001" i="1"/>
  <c r="AV2000" i="1"/>
  <c r="AI2000" i="1"/>
  <c r="X2000" i="1"/>
  <c r="AV1999" i="1"/>
  <c r="AI1999" i="1"/>
  <c r="X1999" i="1"/>
  <c r="N1998" i="1"/>
  <c r="O2003" i="1" s="1"/>
  <c r="AV1980" i="1"/>
  <c r="AI1980" i="1"/>
  <c r="X1980" i="1"/>
  <c r="AV1979" i="1"/>
  <c r="AI1979" i="1"/>
  <c r="X1979" i="1"/>
  <c r="AV1978" i="1"/>
  <c r="AI1978" i="1"/>
  <c r="X1978" i="1"/>
  <c r="AV1977" i="1"/>
  <c r="AI1977" i="1"/>
  <c r="X1977" i="1"/>
  <c r="AV1976" i="1"/>
  <c r="AI1976" i="1"/>
  <c r="X1976" i="1"/>
  <c r="AV1975" i="1"/>
  <c r="AI1975" i="1"/>
  <c r="X1975" i="1"/>
  <c r="AV1974" i="1"/>
  <c r="AI1974" i="1"/>
  <c r="X1974" i="1"/>
  <c r="AV1973" i="1"/>
  <c r="AI1973" i="1"/>
  <c r="X1973" i="1"/>
  <c r="AV1972" i="1"/>
  <c r="AI1972" i="1"/>
  <c r="X1972" i="1"/>
  <c r="AV1971" i="1"/>
  <c r="AI1971" i="1"/>
  <c r="X1971" i="1"/>
  <c r="AV1970" i="1"/>
  <c r="AI1970" i="1"/>
  <c r="X1970" i="1"/>
  <c r="N1969" i="1"/>
  <c r="AV1958" i="1"/>
  <c r="AI1958" i="1"/>
  <c r="X1958" i="1"/>
  <c r="AV1957" i="1"/>
  <c r="AI1957" i="1"/>
  <c r="X1957" i="1"/>
  <c r="AV1956" i="1"/>
  <c r="AI1956" i="1"/>
  <c r="X1956" i="1"/>
  <c r="AV1955" i="1"/>
  <c r="AI1955" i="1"/>
  <c r="X1955" i="1"/>
  <c r="AV1954" i="1"/>
  <c r="AI1954" i="1"/>
  <c r="X1954" i="1"/>
  <c r="AV1953" i="1"/>
  <c r="AI1953" i="1"/>
  <c r="X1953" i="1"/>
  <c r="AV1952" i="1"/>
  <c r="AI1952" i="1"/>
  <c r="X1952" i="1"/>
  <c r="AV1951" i="1"/>
  <c r="AI1951" i="1"/>
  <c r="X1951" i="1"/>
  <c r="AV1950" i="1"/>
  <c r="AI1950" i="1"/>
  <c r="X1950" i="1"/>
  <c r="AV1949" i="1"/>
  <c r="AI1949" i="1"/>
  <c r="X1949" i="1"/>
  <c r="N1948" i="1"/>
  <c r="O1954" i="1" s="1"/>
  <c r="AV1938" i="1"/>
  <c r="AI1938" i="1"/>
  <c r="X1938" i="1"/>
  <c r="AV1937" i="1"/>
  <c r="AI1937" i="1"/>
  <c r="X1937" i="1"/>
  <c r="AV1936" i="1"/>
  <c r="AI1936" i="1"/>
  <c r="X1936" i="1"/>
  <c r="N1935" i="1"/>
  <c r="O1937" i="1" s="1"/>
  <c r="AV1921" i="1"/>
  <c r="AI1921" i="1"/>
  <c r="X1921" i="1"/>
  <c r="AV1920" i="1"/>
  <c r="AI1920" i="1"/>
  <c r="X1920" i="1"/>
  <c r="AV1919" i="1"/>
  <c r="AI1919" i="1"/>
  <c r="X1919" i="1"/>
  <c r="AV1918" i="1"/>
  <c r="AI1918" i="1"/>
  <c r="X1918" i="1"/>
  <c r="N1917" i="1"/>
  <c r="O1918" i="1" s="1"/>
  <c r="AV1899" i="1"/>
  <c r="AI1899" i="1"/>
  <c r="X1899" i="1"/>
  <c r="AV1898" i="1"/>
  <c r="AI1898" i="1"/>
  <c r="X1898" i="1"/>
  <c r="AV1897" i="1"/>
  <c r="AI1897" i="1"/>
  <c r="X1897" i="1"/>
  <c r="AV1896" i="1"/>
  <c r="AI1896" i="1"/>
  <c r="X1896" i="1"/>
  <c r="N1895" i="1"/>
  <c r="O1899" i="1" s="1"/>
  <c r="AV1873" i="1"/>
  <c r="AI1873" i="1"/>
  <c r="X1873" i="1"/>
  <c r="AV1872" i="1"/>
  <c r="AI1872" i="1"/>
  <c r="X1872" i="1"/>
  <c r="AV1871" i="1"/>
  <c r="AI1871" i="1"/>
  <c r="X1871" i="1"/>
  <c r="N1870" i="1"/>
  <c r="AV1848" i="1"/>
  <c r="AI1848" i="1"/>
  <c r="X1848" i="1"/>
  <c r="AV1847" i="1"/>
  <c r="AI1847" i="1"/>
  <c r="X1847" i="1"/>
  <c r="AV1846" i="1"/>
  <c r="AI1846" i="1"/>
  <c r="X1846" i="1"/>
  <c r="AV1845" i="1"/>
  <c r="AI1845" i="1"/>
  <c r="X1845" i="1"/>
  <c r="N1844" i="1"/>
  <c r="O1847" i="1" s="1"/>
  <c r="AV1821" i="1"/>
  <c r="AW1819" i="1" s="1"/>
  <c r="AI1821" i="1"/>
  <c r="AJ1818" i="1" s="1"/>
  <c r="X1821" i="1"/>
  <c r="Y1818" i="1" s="1"/>
  <c r="N1820" i="1"/>
  <c r="O1821" i="1" s="1"/>
  <c r="O1820" i="1" s="1"/>
  <c r="AV1797" i="1"/>
  <c r="AI1797" i="1"/>
  <c r="X1797" i="1"/>
  <c r="AV1796" i="1"/>
  <c r="AI1796" i="1"/>
  <c r="X1796" i="1"/>
  <c r="N1795" i="1"/>
  <c r="AV1772" i="1"/>
  <c r="AI1772" i="1"/>
  <c r="X1772" i="1"/>
  <c r="AV1771" i="1"/>
  <c r="AI1771" i="1"/>
  <c r="X1771" i="1"/>
  <c r="N1770" i="1"/>
  <c r="AV1756" i="1"/>
  <c r="AI1756" i="1"/>
  <c r="X1756" i="1"/>
  <c r="AV1755" i="1"/>
  <c r="AI1755" i="1"/>
  <c r="X1755" i="1"/>
  <c r="AV1754" i="1"/>
  <c r="AI1754" i="1"/>
  <c r="X1754" i="1"/>
  <c r="N1753" i="1"/>
  <c r="AV1739" i="1"/>
  <c r="AI1739" i="1"/>
  <c r="AJ1736" i="1" s="1"/>
  <c r="X1739" i="1"/>
  <c r="Y1735" i="1" s="1"/>
  <c r="N1738" i="1"/>
  <c r="O1739" i="1" s="1"/>
  <c r="O1738" i="1" s="1"/>
  <c r="AV1720" i="1"/>
  <c r="AI1720" i="1"/>
  <c r="X1720" i="1"/>
  <c r="AV1719" i="1"/>
  <c r="AI1719" i="1"/>
  <c r="X1719" i="1"/>
  <c r="N1718" i="1"/>
  <c r="O1719" i="1" s="1"/>
  <c r="AV1700" i="1"/>
  <c r="AI1700" i="1"/>
  <c r="X1700" i="1"/>
  <c r="AV1699" i="1"/>
  <c r="AI1699" i="1"/>
  <c r="X1699" i="1"/>
  <c r="N1698" i="1"/>
  <c r="O1700" i="1" s="1"/>
  <c r="AV1680" i="1"/>
  <c r="AI1680" i="1"/>
  <c r="AJ1676" i="1" s="1"/>
  <c r="X1680" i="1"/>
  <c r="N1679" i="1"/>
  <c r="O1680" i="1" s="1"/>
  <c r="AV1669" i="1"/>
  <c r="AI1669" i="1"/>
  <c r="X1669" i="1"/>
  <c r="AV1668" i="1"/>
  <c r="AI1668" i="1"/>
  <c r="X1668" i="1"/>
  <c r="AV1667" i="1"/>
  <c r="AI1667" i="1"/>
  <c r="X1667" i="1"/>
  <c r="AV1666" i="1"/>
  <c r="AI1666" i="1"/>
  <c r="X1666" i="1"/>
  <c r="N1665" i="1"/>
  <c r="O1666" i="1" s="1"/>
  <c r="AV1653" i="1"/>
  <c r="AW1651" i="1" s="1"/>
  <c r="AI1653" i="1"/>
  <c r="AJ1650" i="1" s="1"/>
  <c r="X1653" i="1"/>
  <c r="Y1649" i="1" s="1"/>
  <c r="N1652" i="1"/>
  <c r="O1653" i="1" s="1"/>
  <c r="AV1637" i="1"/>
  <c r="AI1637" i="1"/>
  <c r="X1637" i="1"/>
  <c r="AV1636" i="1"/>
  <c r="AI1636" i="1"/>
  <c r="X1636" i="1"/>
  <c r="N1635" i="1"/>
  <c r="AV1617" i="1"/>
  <c r="AI1617" i="1"/>
  <c r="X1617" i="1"/>
  <c r="AV1616" i="1"/>
  <c r="AI1616" i="1"/>
  <c r="X1616" i="1"/>
  <c r="AV1615" i="1"/>
  <c r="AI1615" i="1"/>
  <c r="X1615" i="1"/>
  <c r="AV1614" i="1"/>
  <c r="AI1614" i="1"/>
  <c r="X1614" i="1"/>
  <c r="AV1613" i="1"/>
  <c r="AI1613" i="1"/>
  <c r="X1613" i="1"/>
  <c r="AV1612" i="1"/>
  <c r="AI1612" i="1"/>
  <c r="X1612" i="1"/>
  <c r="O1615" i="1"/>
  <c r="AV1589" i="1"/>
  <c r="AI1589" i="1"/>
  <c r="X1589" i="1"/>
  <c r="AV1588" i="1"/>
  <c r="AI1588" i="1"/>
  <c r="X1588" i="1"/>
  <c r="AV1587" i="1"/>
  <c r="AI1587" i="1"/>
  <c r="X1587" i="1"/>
  <c r="AV1586" i="1"/>
  <c r="AI1586" i="1"/>
  <c r="X1586" i="1"/>
  <c r="AV1585" i="1"/>
  <c r="AI1585" i="1"/>
  <c r="X1585" i="1"/>
  <c r="AV1584" i="1"/>
  <c r="AI1584" i="1"/>
  <c r="X1584" i="1"/>
  <c r="N1583" i="1"/>
  <c r="AV1561" i="1"/>
  <c r="AI1561" i="1"/>
  <c r="X1561" i="1"/>
  <c r="AV1560" i="1"/>
  <c r="AI1560" i="1"/>
  <c r="X1560" i="1"/>
  <c r="AV1559" i="1"/>
  <c r="AI1559" i="1"/>
  <c r="X1559" i="1"/>
  <c r="AV1558" i="1"/>
  <c r="AI1558" i="1"/>
  <c r="X1558" i="1"/>
  <c r="N1557" i="1"/>
  <c r="O1560" i="1" s="1"/>
  <c r="AV1531" i="1"/>
  <c r="AI1531" i="1"/>
  <c r="X1531" i="1"/>
  <c r="AV1530" i="1"/>
  <c r="AI1530" i="1"/>
  <c r="X1530" i="1"/>
  <c r="AV1529" i="1"/>
  <c r="AI1529" i="1"/>
  <c r="X1529" i="1"/>
  <c r="AV1528" i="1"/>
  <c r="AI1528" i="1"/>
  <c r="X1528" i="1"/>
  <c r="AV1527" i="1"/>
  <c r="AI1527" i="1"/>
  <c r="X1527" i="1"/>
  <c r="N1526" i="1"/>
  <c r="O1528" i="1" s="1"/>
  <c r="AV1484" i="1"/>
  <c r="AI1484" i="1"/>
  <c r="X1484" i="1"/>
  <c r="AV1483" i="1"/>
  <c r="AI1483" i="1"/>
  <c r="X1483" i="1"/>
  <c r="AV1482" i="1"/>
  <c r="AI1482" i="1"/>
  <c r="X1482" i="1"/>
  <c r="AV1481" i="1"/>
  <c r="AI1481" i="1"/>
  <c r="X1481" i="1"/>
  <c r="AV1480" i="1"/>
  <c r="AI1480" i="1"/>
  <c r="X1480" i="1"/>
  <c r="AV1479" i="1"/>
  <c r="AI1479" i="1"/>
  <c r="X1479" i="1"/>
  <c r="AV1478" i="1"/>
  <c r="AI1478" i="1"/>
  <c r="X1478" i="1"/>
  <c r="AV1477" i="1"/>
  <c r="AI1477" i="1"/>
  <c r="X1477" i="1"/>
  <c r="AV1476" i="1"/>
  <c r="AI1476" i="1"/>
  <c r="X1476" i="1"/>
  <c r="AV1475" i="1"/>
  <c r="AI1475" i="1"/>
  <c r="X1475" i="1"/>
  <c r="AV1474" i="1"/>
  <c r="AI1474" i="1"/>
  <c r="X1474" i="1"/>
  <c r="AV1473" i="1"/>
  <c r="AI1473" i="1"/>
  <c r="X1473" i="1"/>
  <c r="AV1472" i="1"/>
  <c r="AI1472" i="1"/>
  <c r="X1472" i="1"/>
  <c r="AV1471" i="1"/>
  <c r="AI1471" i="1"/>
  <c r="X1471" i="1"/>
  <c r="AV1470" i="1"/>
  <c r="AI1470" i="1"/>
  <c r="X1470" i="1"/>
  <c r="AV1469" i="1"/>
  <c r="AI1469" i="1"/>
  <c r="X1469" i="1"/>
  <c r="N1468" i="1"/>
  <c r="O1480" i="1" s="1"/>
  <c r="AV1429" i="1"/>
  <c r="AI1429" i="1"/>
  <c r="X1429" i="1"/>
  <c r="AV1428" i="1"/>
  <c r="AI1428" i="1"/>
  <c r="X1428" i="1"/>
  <c r="AV1427" i="1"/>
  <c r="AI1427" i="1"/>
  <c r="X1427" i="1"/>
  <c r="N1426" i="1"/>
  <c r="O1429" i="1" s="1"/>
  <c r="AV1411" i="1"/>
  <c r="AI1411" i="1"/>
  <c r="X1411" i="1"/>
  <c r="AV1410" i="1"/>
  <c r="AI1410" i="1"/>
  <c r="X1410" i="1"/>
  <c r="AV1409" i="1"/>
  <c r="AI1409" i="1"/>
  <c r="X1409" i="1"/>
  <c r="AV1408" i="1"/>
  <c r="AI1408" i="1"/>
  <c r="X1408" i="1"/>
  <c r="AV1407" i="1"/>
  <c r="AI1407" i="1"/>
  <c r="X1407" i="1"/>
  <c r="AV1406" i="1"/>
  <c r="AI1406" i="1"/>
  <c r="X1406" i="1"/>
  <c r="AV1405" i="1"/>
  <c r="AI1405" i="1"/>
  <c r="X1405" i="1"/>
  <c r="AV1404" i="1"/>
  <c r="AI1404" i="1"/>
  <c r="X1404" i="1"/>
  <c r="AV1403" i="1"/>
  <c r="AI1403" i="1"/>
  <c r="X1403" i="1"/>
  <c r="AV1402" i="1"/>
  <c r="AI1402" i="1"/>
  <c r="X1402" i="1"/>
  <c r="AV1401" i="1"/>
  <c r="AI1401" i="1"/>
  <c r="X1401" i="1"/>
  <c r="AV1400" i="1"/>
  <c r="AI1400" i="1"/>
  <c r="X1400" i="1"/>
  <c r="AV1399" i="1"/>
  <c r="AI1399" i="1"/>
  <c r="X1399" i="1"/>
  <c r="N1398" i="1"/>
  <c r="O1404" i="1" s="1"/>
  <c r="AV1384" i="1"/>
  <c r="AI1384" i="1"/>
  <c r="X1384" i="1"/>
  <c r="AV1383" i="1"/>
  <c r="AI1383" i="1"/>
  <c r="X1383" i="1"/>
  <c r="AV1382" i="1"/>
  <c r="AI1382" i="1"/>
  <c r="X1382" i="1"/>
  <c r="AV1381" i="1"/>
  <c r="AI1381" i="1"/>
  <c r="X1381" i="1"/>
  <c r="AV1380" i="1"/>
  <c r="AI1380" i="1"/>
  <c r="X1380" i="1"/>
  <c r="AV1379" i="1"/>
  <c r="AI1379" i="1"/>
  <c r="X1379" i="1"/>
  <c r="AV1378" i="1"/>
  <c r="AI1378" i="1"/>
  <c r="X1378" i="1"/>
  <c r="AV1377" i="1"/>
  <c r="AI1377" i="1"/>
  <c r="X1377" i="1"/>
  <c r="AV1376" i="1"/>
  <c r="AI1376" i="1"/>
  <c r="X1376" i="1"/>
  <c r="N1375" i="1"/>
  <c r="O1381" i="1" s="1"/>
  <c r="AV1343" i="1"/>
  <c r="AI1343" i="1"/>
  <c r="X1343" i="1"/>
  <c r="AV1342" i="1"/>
  <c r="AI1342" i="1"/>
  <c r="X1342" i="1"/>
  <c r="AV1341" i="1"/>
  <c r="AI1341" i="1"/>
  <c r="X1341" i="1"/>
  <c r="AV1340" i="1"/>
  <c r="AI1340" i="1"/>
  <c r="X1340" i="1"/>
  <c r="AV1339" i="1"/>
  <c r="AI1339" i="1"/>
  <c r="X1339" i="1"/>
  <c r="AV1338" i="1"/>
  <c r="AI1338" i="1"/>
  <c r="X1338" i="1"/>
  <c r="AV1337" i="1"/>
  <c r="AI1337" i="1"/>
  <c r="X1337" i="1"/>
  <c r="AV1336" i="1"/>
  <c r="AI1336" i="1"/>
  <c r="X1336" i="1"/>
  <c r="AV1335" i="1"/>
  <c r="AI1335" i="1"/>
  <c r="X1335" i="1"/>
  <c r="AV1334" i="1"/>
  <c r="AI1334" i="1"/>
  <c r="X1334" i="1"/>
  <c r="N1333" i="1"/>
  <c r="O1335" i="1" s="1"/>
  <c r="AV1311" i="1"/>
  <c r="AI1311" i="1"/>
  <c r="X1311" i="1"/>
  <c r="AV1310" i="1"/>
  <c r="AI1310" i="1"/>
  <c r="X1310" i="1"/>
  <c r="AV1309" i="1"/>
  <c r="AI1309" i="1"/>
  <c r="X1309" i="1"/>
  <c r="AV1308" i="1"/>
  <c r="AI1308" i="1"/>
  <c r="X1308" i="1"/>
  <c r="AV1307" i="1"/>
  <c r="AI1307" i="1"/>
  <c r="X1307" i="1"/>
  <c r="AV1306" i="1"/>
  <c r="AI1306" i="1"/>
  <c r="X1306" i="1"/>
  <c r="AV1305" i="1"/>
  <c r="AI1305" i="1"/>
  <c r="X1305" i="1"/>
  <c r="N1304" i="1"/>
  <c r="O1306" i="1" s="1"/>
  <c r="AV1290" i="1"/>
  <c r="AI1290" i="1"/>
  <c r="X1290" i="1"/>
  <c r="AV1289" i="1"/>
  <c r="AI1289" i="1"/>
  <c r="X1289" i="1"/>
  <c r="AV1288" i="1"/>
  <c r="AI1288" i="1"/>
  <c r="X1288" i="1"/>
  <c r="N1287" i="1"/>
  <c r="O1288" i="1" s="1"/>
  <c r="AV1273" i="1"/>
  <c r="AW1270" i="1" s="1"/>
  <c r="AW1268" i="1" s="1"/>
  <c r="AI1273" i="1"/>
  <c r="AJ1269" i="1" s="1"/>
  <c r="X1273" i="1"/>
  <c r="N1272" i="1"/>
  <c r="O1273" i="1" s="1"/>
  <c r="O1272" i="1" s="1"/>
  <c r="AV1258" i="1"/>
  <c r="AI1258" i="1"/>
  <c r="X1258" i="1"/>
  <c r="AV1257" i="1"/>
  <c r="AI1257" i="1"/>
  <c r="X1257" i="1"/>
  <c r="AV1256" i="1"/>
  <c r="AI1256" i="1"/>
  <c r="X1256" i="1"/>
  <c r="AV1255" i="1"/>
  <c r="AI1255" i="1"/>
  <c r="X1255" i="1"/>
  <c r="AV1254" i="1"/>
  <c r="AI1254" i="1"/>
  <c r="X1254" i="1"/>
  <c r="AV1253" i="1"/>
  <c r="AI1253" i="1"/>
  <c r="X1253" i="1"/>
  <c r="N1252" i="1"/>
  <c r="AV1234" i="1"/>
  <c r="AI1234" i="1"/>
  <c r="X1234" i="1"/>
  <c r="AV1233" i="1"/>
  <c r="AI1233" i="1"/>
  <c r="X1233" i="1"/>
  <c r="AV1232" i="1"/>
  <c r="AI1232" i="1"/>
  <c r="X1232" i="1"/>
  <c r="AV1230" i="1"/>
  <c r="AI1230" i="1"/>
  <c r="X1230" i="1"/>
  <c r="N1229" i="1"/>
  <c r="AV1219" i="1"/>
  <c r="AI1219" i="1"/>
  <c r="X1219" i="1"/>
  <c r="AV1218" i="1"/>
  <c r="AI1218" i="1"/>
  <c r="X1218" i="1"/>
  <c r="AV1217" i="1"/>
  <c r="AI1217" i="1"/>
  <c r="X1217" i="1"/>
  <c r="N1216" i="1"/>
  <c r="O1219" i="1" s="1"/>
  <c r="AV1206" i="1"/>
  <c r="AI1206" i="1"/>
  <c r="X1206" i="1"/>
  <c r="AV1205" i="1"/>
  <c r="AI1205" i="1"/>
  <c r="X1205" i="1"/>
  <c r="N1204" i="1"/>
  <c r="O1206" i="1" s="1"/>
  <c r="AV1194" i="1"/>
  <c r="AI1194" i="1"/>
  <c r="X1194" i="1"/>
  <c r="AV1193" i="1"/>
  <c r="AI1193" i="1"/>
  <c r="X1193" i="1"/>
  <c r="AV1192" i="1"/>
  <c r="AI1192" i="1"/>
  <c r="X1192" i="1"/>
  <c r="AV1191" i="1"/>
  <c r="AI1191" i="1"/>
  <c r="X1191" i="1"/>
  <c r="AV1190" i="1"/>
  <c r="AI1190" i="1"/>
  <c r="X1190" i="1"/>
  <c r="AV1189" i="1"/>
  <c r="AI1189" i="1"/>
  <c r="X1189" i="1"/>
  <c r="AV1188" i="1"/>
  <c r="AI1188" i="1"/>
  <c r="X1188" i="1"/>
  <c r="N1187" i="1"/>
  <c r="O1193" i="1" s="1"/>
  <c r="AV1177" i="1"/>
  <c r="AI1177" i="1"/>
  <c r="X1177" i="1"/>
  <c r="AV1176" i="1"/>
  <c r="AI1176" i="1"/>
  <c r="X1176" i="1"/>
  <c r="N1175" i="1"/>
  <c r="AV1161" i="1"/>
  <c r="AI1161" i="1"/>
  <c r="X1161" i="1"/>
  <c r="AV1160" i="1"/>
  <c r="AI1160" i="1"/>
  <c r="X1160" i="1"/>
  <c r="AV1159" i="1"/>
  <c r="AI1159" i="1"/>
  <c r="X1159" i="1"/>
  <c r="AV1158" i="1"/>
  <c r="AI1158" i="1"/>
  <c r="X1158" i="1"/>
  <c r="N1157" i="1"/>
  <c r="AV1125" i="1"/>
  <c r="AI1125" i="1"/>
  <c r="X1125" i="1"/>
  <c r="AV1124" i="1"/>
  <c r="AI1124" i="1"/>
  <c r="X1124" i="1"/>
  <c r="AV1123" i="1"/>
  <c r="AI1123" i="1"/>
  <c r="X1123" i="1"/>
  <c r="AV1122" i="1"/>
  <c r="AI1122" i="1"/>
  <c r="X1122" i="1"/>
  <c r="AV1121" i="1"/>
  <c r="AI1121" i="1"/>
  <c r="X1121" i="1"/>
  <c r="AV1120" i="1"/>
  <c r="AI1120" i="1"/>
  <c r="X1120" i="1"/>
  <c r="N1119" i="1"/>
  <c r="O1125" i="1" s="1"/>
  <c r="AV1093" i="1"/>
  <c r="AI1093" i="1"/>
  <c r="X1093" i="1"/>
  <c r="AV1092" i="1"/>
  <c r="AI1092" i="1"/>
  <c r="X1092" i="1"/>
  <c r="AV1091" i="1"/>
  <c r="AI1091" i="1"/>
  <c r="X1091" i="1"/>
  <c r="AV1090" i="1"/>
  <c r="AI1090" i="1"/>
  <c r="X1090" i="1"/>
  <c r="AV1089" i="1"/>
  <c r="AI1089" i="1"/>
  <c r="X1089" i="1"/>
  <c r="AV1088" i="1"/>
  <c r="AI1088" i="1"/>
  <c r="X1088" i="1"/>
  <c r="AV1087" i="1"/>
  <c r="AI1087" i="1"/>
  <c r="X1087" i="1"/>
  <c r="AV1086" i="1"/>
  <c r="AI1086" i="1"/>
  <c r="X1086" i="1"/>
  <c r="AV1085" i="1"/>
  <c r="AI1085" i="1"/>
  <c r="X1085" i="1"/>
  <c r="AV1084" i="1"/>
  <c r="AI1084" i="1"/>
  <c r="X1084" i="1"/>
  <c r="AV1083" i="1"/>
  <c r="AI1083" i="1"/>
  <c r="X1083" i="1"/>
  <c r="AV1082" i="1"/>
  <c r="AI1082" i="1"/>
  <c r="X1082" i="1"/>
  <c r="AV1081" i="1"/>
  <c r="AI1081" i="1"/>
  <c r="X1081" i="1"/>
  <c r="AV1080" i="1"/>
  <c r="AI1080" i="1"/>
  <c r="X1080" i="1"/>
  <c r="AV1079" i="1"/>
  <c r="AI1079" i="1"/>
  <c r="X1079" i="1"/>
  <c r="N1078" i="1"/>
  <c r="AV1055" i="1"/>
  <c r="AI1055" i="1"/>
  <c r="X1055" i="1"/>
  <c r="AV1054" i="1"/>
  <c r="AI1054" i="1"/>
  <c r="X1054" i="1"/>
  <c r="AV1053" i="1"/>
  <c r="AI1053" i="1"/>
  <c r="X1053" i="1"/>
  <c r="AV1052" i="1"/>
  <c r="AI1052" i="1"/>
  <c r="X1052" i="1"/>
  <c r="AV1051" i="1"/>
  <c r="AI1051" i="1"/>
  <c r="X1051" i="1"/>
  <c r="AV1050" i="1"/>
  <c r="AI1050" i="1"/>
  <c r="X1050" i="1"/>
  <c r="N1049" i="1"/>
  <c r="O1052" i="1" s="1"/>
  <c r="AV1027" i="1"/>
  <c r="AI1027" i="1"/>
  <c r="X1027" i="1"/>
  <c r="AV1026" i="1"/>
  <c r="AI1026" i="1"/>
  <c r="X1026" i="1"/>
  <c r="AV1025" i="1"/>
  <c r="AI1025" i="1"/>
  <c r="X1025" i="1"/>
  <c r="AV1024" i="1"/>
  <c r="AI1024" i="1"/>
  <c r="X1024" i="1"/>
  <c r="AV1023" i="1"/>
  <c r="AI1023" i="1"/>
  <c r="X1023" i="1"/>
  <c r="AV1022" i="1"/>
  <c r="AI1022" i="1"/>
  <c r="X1022" i="1"/>
  <c r="AV1021" i="1"/>
  <c r="AI1021" i="1"/>
  <c r="X1021" i="1"/>
  <c r="AV1020" i="1"/>
  <c r="AI1020" i="1"/>
  <c r="X1020" i="1"/>
  <c r="AV1019" i="1"/>
  <c r="AI1019" i="1"/>
  <c r="X1019" i="1"/>
  <c r="N1018" i="1"/>
  <c r="O1025" i="1" s="1"/>
  <c r="AV998" i="1"/>
  <c r="AI998" i="1"/>
  <c r="X998" i="1"/>
  <c r="AV997" i="1"/>
  <c r="AI997" i="1"/>
  <c r="X997" i="1"/>
  <c r="AV996" i="1"/>
  <c r="AI996" i="1"/>
  <c r="X996" i="1"/>
  <c r="AV995" i="1"/>
  <c r="AI995" i="1"/>
  <c r="X995" i="1"/>
  <c r="AV994" i="1"/>
  <c r="AI994" i="1"/>
  <c r="X994" i="1"/>
  <c r="AV993" i="1"/>
  <c r="AI993" i="1"/>
  <c r="X993" i="1"/>
  <c r="N992" i="1"/>
  <c r="O996" i="1" s="1"/>
  <c r="AV974" i="1"/>
  <c r="AI974" i="1"/>
  <c r="X974" i="1"/>
  <c r="AV973" i="1"/>
  <c r="AI973" i="1"/>
  <c r="X973" i="1"/>
  <c r="AV972" i="1"/>
  <c r="AI972" i="1"/>
  <c r="X972" i="1"/>
  <c r="AV971" i="1"/>
  <c r="AI971" i="1"/>
  <c r="X971" i="1"/>
  <c r="AV970" i="1"/>
  <c r="AI970" i="1"/>
  <c r="X970" i="1"/>
  <c r="AV969" i="1"/>
  <c r="AI969" i="1"/>
  <c r="X969" i="1"/>
  <c r="AV968" i="1"/>
  <c r="AI968" i="1"/>
  <c r="X968" i="1"/>
  <c r="N967" i="1"/>
  <c r="AV949" i="1"/>
  <c r="AW946" i="1" s="1"/>
  <c r="AW944" i="1" s="1"/>
  <c r="AI949" i="1"/>
  <c r="X949" i="1"/>
  <c r="Y945" i="1" s="1"/>
  <c r="N948" i="1"/>
  <c r="O949" i="1" s="1"/>
  <c r="O948" i="1" s="1"/>
  <c r="AV930" i="1"/>
  <c r="AI930" i="1"/>
  <c r="X930" i="1"/>
  <c r="AV929" i="1"/>
  <c r="AI929" i="1"/>
  <c r="X929" i="1"/>
  <c r="AV928" i="1"/>
  <c r="AI928" i="1"/>
  <c r="X928" i="1"/>
  <c r="AV927" i="1"/>
  <c r="AI927" i="1"/>
  <c r="X927" i="1"/>
  <c r="AV926" i="1"/>
  <c r="AI926" i="1"/>
  <c r="X926" i="1"/>
  <c r="AV925" i="1"/>
  <c r="AI925" i="1"/>
  <c r="X925" i="1"/>
  <c r="AV924" i="1"/>
  <c r="AI924" i="1"/>
  <c r="X924" i="1"/>
  <c r="AV923" i="1"/>
  <c r="AI923" i="1"/>
  <c r="X923" i="1"/>
  <c r="AV920" i="1"/>
  <c r="AI920" i="1"/>
  <c r="X920" i="1"/>
  <c r="N919" i="1"/>
  <c r="AV909" i="1"/>
  <c r="AI909" i="1"/>
  <c r="X909" i="1"/>
  <c r="AV908" i="1"/>
  <c r="AI908" i="1"/>
  <c r="X908" i="1"/>
  <c r="AV907" i="1"/>
  <c r="AI907" i="1"/>
  <c r="X907" i="1"/>
  <c r="AV906" i="1"/>
  <c r="AI906" i="1"/>
  <c r="X906" i="1"/>
  <c r="AV905" i="1"/>
  <c r="AI905" i="1"/>
  <c r="X905" i="1"/>
  <c r="AV904" i="1"/>
  <c r="AI904" i="1"/>
  <c r="X904" i="1"/>
  <c r="AV903" i="1"/>
  <c r="AI903" i="1"/>
  <c r="X903" i="1"/>
  <c r="AV902" i="1"/>
  <c r="AI902" i="1"/>
  <c r="X902" i="1"/>
  <c r="N901" i="1"/>
  <c r="AV891" i="1"/>
  <c r="AI891" i="1"/>
  <c r="X891" i="1"/>
  <c r="AV890" i="1"/>
  <c r="AI890" i="1"/>
  <c r="X890" i="1"/>
  <c r="AV889" i="1"/>
  <c r="AI889" i="1"/>
  <c r="X889" i="1"/>
  <c r="N888" i="1"/>
  <c r="AV878" i="1"/>
  <c r="AW876" i="1" s="1"/>
  <c r="AI878" i="1"/>
  <c r="AJ875" i="1" s="1"/>
  <c r="X878" i="1"/>
  <c r="Y875" i="1" s="1"/>
  <c r="N877" i="1"/>
  <c r="O878" i="1" s="1"/>
  <c r="AV866" i="1"/>
  <c r="AI866" i="1"/>
  <c r="X866" i="1"/>
  <c r="AV865" i="1"/>
  <c r="AI865" i="1"/>
  <c r="X865" i="1"/>
  <c r="AV864" i="1"/>
  <c r="AI864" i="1"/>
  <c r="X864" i="1"/>
  <c r="AV863" i="1"/>
  <c r="AI863" i="1"/>
  <c r="X863" i="1"/>
  <c r="AV862" i="1"/>
  <c r="AI862" i="1"/>
  <c r="X862" i="1"/>
  <c r="AV861" i="1"/>
  <c r="AI861" i="1"/>
  <c r="X861" i="1"/>
  <c r="AV860" i="1"/>
  <c r="AI860" i="1"/>
  <c r="X860" i="1"/>
  <c r="AV859" i="1"/>
  <c r="AI859" i="1"/>
  <c r="X859" i="1"/>
  <c r="AV858" i="1"/>
  <c r="AI858" i="1"/>
  <c r="X858" i="1"/>
  <c r="AV857" i="1"/>
  <c r="AI857" i="1"/>
  <c r="X857" i="1"/>
  <c r="N856" i="1"/>
  <c r="O866" i="1" s="1"/>
  <c r="AV845" i="1"/>
  <c r="AI845" i="1"/>
  <c r="X845" i="1"/>
  <c r="AV844" i="1"/>
  <c r="AI844" i="1"/>
  <c r="X844" i="1"/>
  <c r="AV843" i="1"/>
  <c r="AI843" i="1"/>
  <c r="X843" i="1"/>
  <c r="AV842" i="1"/>
  <c r="AI842" i="1"/>
  <c r="X842" i="1"/>
  <c r="N841" i="1"/>
  <c r="O843" i="1" s="1"/>
  <c r="AV831" i="1"/>
  <c r="AI831" i="1"/>
  <c r="X831" i="1"/>
  <c r="AV830" i="1"/>
  <c r="AI830" i="1"/>
  <c r="X830" i="1"/>
  <c r="AV829" i="1"/>
  <c r="AI829" i="1"/>
  <c r="X829" i="1"/>
  <c r="AV828" i="1"/>
  <c r="AI828" i="1"/>
  <c r="X828" i="1"/>
  <c r="AV827" i="1"/>
  <c r="AI827" i="1"/>
  <c r="X827" i="1"/>
  <c r="AV826" i="1"/>
  <c r="AI826" i="1"/>
  <c r="X826" i="1"/>
  <c r="AV825" i="1"/>
  <c r="AI825" i="1"/>
  <c r="X825" i="1"/>
  <c r="AV824" i="1"/>
  <c r="AI824" i="1"/>
  <c r="X824" i="1"/>
  <c r="N823" i="1"/>
  <c r="O830" i="1" s="1"/>
  <c r="AV813" i="1"/>
  <c r="AI813" i="1"/>
  <c r="X813" i="1"/>
  <c r="AV812" i="1"/>
  <c r="AI812" i="1"/>
  <c r="X812" i="1"/>
  <c r="AV811" i="1"/>
  <c r="AI811" i="1"/>
  <c r="X811" i="1"/>
  <c r="N810" i="1"/>
  <c r="O812" i="1" s="1"/>
  <c r="AV800" i="1"/>
  <c r="AI800" i="1"/>
  <c r="X800" i="1"/>
  <c r="AV799" i="1"/>
  <c r="AI799" i="1"/>
  <c r="X799" i="1"/>
  <c r="AV798" i="1"/>
  <c r="AI798" i="1"/>
  <c r="X798" i="1"/>
  <c r="N797" i="1"/>
  <c r="O798" i="1" s="1"/>
  <c r="AV787" i="1"/>
  <c r="AI787" i="1"/>
  <c r="X787" i="1"/>
  <c r="AV786" i="1"/>
  <c r="AI786" i="1"/>
  <c r="X786" i="1"/>
  <c r="AV785" i="1"/>
  <c r="AI785" i="1"/>
  <c r="X785" i="1"/>
  <c r="AV784" i="1"/>
  <c r="AI784" i="1"/>
  <c r="X784" i="1"/>
  <c r="AV783" i="1"/>
  <c r="AI783" i="1"/>
  <c r="X783" i="1"/>
  <c r="N782" i="1"/>
  <c r="O785" i="1" s="1"/>
  <c r="AV772" i="1"/>
  <c r="AI772" i="1"/>
  <c r="X772" i="1"/>
  <c r="AV771" i="1"/>
  <c r="AI771" i="1"/>
  <c r="X771" i="1"/>
  <c r="AV770" i="1"/>
  <c r="AI770" i="1"/>
  <c r="X770" i="1"/>
  <c r="AV769" i="1"/>
  <c r="AI769" i="1"/>
  <c r="X769" i="1"/>
  <c r="AV768" i="1"/>
  <c r="AI768" i="1"/>
  <c r="X768" i="1"/>
  <c r="AV767" i="1"/>
  <c r="AI767" i="1"/>
  <c r="X767" i="1"/>
  <c r="AV766" i="1"/>
  <c r="AI766" i="1"/>
  <c r="X766" i="1"/>
  <c r="AV765" i="1"/>
  <c r="AI765" i="1"/>
  <c r="X765" i="1"/>
  <c r="AV764" i="1"/>
  <c r="AI764" i="1"/>
  <c r="X764" i="1"/>
  <c r="AV763" i="1"/>
  <c r="AI763" i="1"/>
  <c r="X763" i="1"/>
  <c r="AV762" i="1"/>
  <c r="AI762" i="1"/>
  <c r="X762" i="1"/>
  <c r="AV761" i="1"/>
  <c r="AI761" i="1"/>
  <c r="X761" i="1"/>
  <c r="N760" i="1"/>
  <c r="O766" i="1" s="1"/>
  <c r="AV749" i="1"/>
  <c r="AI749" i="1"/>
  <c r="X749" i="1"/>
  <c r="AV748" i="1"/>
  <c r="AI748" i="1"/>
  <c r="X748" i="1"/>
  <c r="AV747" i="1"/>
  <c r="AI747" i="1"/>
  <c r="X747" i="1"/>
  <c r="AV746" i="1"/>
  <c r="AI746" i="1"/>
  <c r="X746" i="1"/>
  <c r="AV745" i="1"/>
  <c r="AI745" i="1"/>
  <c r="X745" i="1"/>
  <c r="AV744" i="1"/>
  <c r="AI744" i="1"/>
  <c r="X744" i="1"/>
  <c r="N743" i="1"/>
  <c r="O749" i="1" s="1"/>
  <c r="AV733" i="1"/>
  <c r="AI733" i="1"/>
  <c r="X733" i="1"/>
  <c r="AV732" i="1"/>
  <c r="AI732" i="1"/>
  <c r="X732" i="1"/>
  <c r="AV731" i="1"/>
  <c r="AI731" i="1"/>
  <c r="X731" i="1"/>
  <c r="AV730" i="1"/>
  <c r="AI730" i="1"/>
  <c r="X730" i="1"/>
  <c r="N729" i="1"/>
  <c r="AV719" i="1"/>
  <c r="AI719" i="1"/>
  <c r="AJ715" i="1" s="1"/>
  <c r="X719" i="1"/>
  <c r="N718" i="1"/>
  <c r="O719" i="1" s="1"/>
  <c r="O718" i="1" s="1"/>
  <c r="AV702" i="1"/>
  <c r="AI702" i="1"/>
  <c r="X702" i="1"/>
  <c r="AV701" i="1"/>
  <c r="AI701" i="1"/>
  <c r="X701" i="1"/>
  <c r="AV700" i="1"/>
  <c r="AI700" i="1"/>
  <c r="X700" i="1"/>
  <c r="AV699" i="1"/>
  <c r="AI699" i="1"/>
  <c r="X699" i="1"/>
  <c r="AV698" i="1"/>
  <c r="AI698" i="1"/>
  <c r="X698" i="1"/>
  <c r="AV697" i="1"/>
  <c r="AI697" i="1"/>
  <c r="X697" i="1"/>
  <c r="AV696" i="1"/>
  <c r="AI696" i="1"/>
  <c r="X696" i="1"/>
  <c r="AV695" i="1"/>
  <c r="AI695" i="1"/>
  <c r="X695" i="1"/>
  <c r="AV694" i="1"/>
  <c r="AI694" i="1"/>
  <c r="X694" i="1"/>
  <c r="AV693" i="1"/>
  <c r="AI693" i="1"/>
  <c r="X693" i="1"/>
  <c r="AV692" i="1"/>
  <c r="AI692" i="1"/>
  <c r="X692" i="1"/>
  <c r="AV691" i="1"/>
  <c r="AI691" i="1"/>
  <c r="X691" i="1"/>
  <c r="AV690" i="1"/>
  <c r="AI690" i="1"/>
  <c r="X690" i="1"/>
  <c r="AV689" i="1"/>
  <c r="AI689" i="1"/>
  <c r="X689" i="1"/>
  <c r="N688" i="1"/>
  <c r="O696" i="1" s="1"/>
  <c r="AV669" i="1"/>
  <c r="AI669" i="1"/>
  <c r="X669" i="1"/>
  <c r="AV668" i="1"/>
  <c r="AI668" i="1"/>
  <c r="X668" i="1"/>
  <c r="AV667" i="1"/>
  <c r="AI667" i="1"/>
  <c r="X667" i="1"/>
  <c r="AV666" i="1"/>
  <c r="AI666" i="1"/>
  <c r="X666" i="1"/>
  <c r="AV665" i="1"/>
  <c r="AI665" i="1"/>
  <c r="X665" i="1"/>
  <c r="N664" i="1"/>
  <c r="AV654" i="1"/>
  <c r="AI654" i="1"/>
  <c r="X654" i="1"/>
  <c r="AV653" i="1"/>
  <c r="AI653" i="1"/>
  <c r="X653" i="1"/>
  <c r="AV652" i="1"/>
  <c r="AI652" i="1"/>
  <c r="X652" i="1"/>
  <c r="AV651" i="1"/>
  <c r="AI651" i="1"/>
  <c r="X651" i="1"/>
  <c r="AV650" i="1"/>
  <c r="AI650" i="1"/>
  <c r="X650" i="1"/>
  <c r="AV649" i="1"/>
  <c r="AI649" i="1"/>
  <c r="X649" i="1"/>
  <c r="AV648" i="1"/>
  <c r="AI648" i="1"/>
  <c r="X648" i="1"/>
  <c r="AV647" i="1"/>
  <c r="AI647" i="1"/>
  <c r="X647" i="1"/>
  <c r="AV646" i="1"/>
  <c r="AI646" i="1"/>
  <c r="X646" i="1"/>
  <c r="N645" i="1"/>
  <c r="AV635" i="1"/>
  <c r="AI635" i="1"/>
  <c r="X635" i="1"/>
  <c r="AV634" i="1"/>
  <c r="AI634" i="1"/>
  <c r="X634" i="1"/>
  <c r="AV633" i="1"/>
  <c r="AI633" i="1"/>
  <c r="X633" i="1"/>
  <c r="AV632" i="1"/>
  <c r="AI632" i="1"/>
  <c r="X632" i="1"/>
  <c r="AV631" i="1"/>
  <c r="AI631" i="1"/>
  <c r="X631" i="1"/>
  <c r="N630" i="1"/>
  <c r="O632" i="1" s="1"/>
  <c r="AV620" i="1"/>
  <c r="AI620" i="1"/>
  <c r="X620" i="1"/>
  <c r="AV619" i="1"/>
  <c r="AI619" i="1"/>
  <c r="X619" i="1"/>
  <c r="AV618" i="1"/>
  <c r="AI618" i="1"/>
  <c r="X618" i="1"/>
  <c r="AV617" i="1"/>
  <c r="AI617" i="1"/>
  <c r="X617" i="1"/>
  <c r="AV616" i="1"/>
  <c r="AI616" i="1"/>
  <c r="X616" i="1"/>
  <c r="AV615" i="1"/>
  <c r="AI615" i="1"/>
  <c r="X615" i="1"/>
  <c r="AV614" i="1"/>
  <c r="AI614" i="1"/>
  <c r="X614" i="1"/>
  <c r="AV613" i="1"/>
  <c r="AI613" i="1"/>
  <c r="X613" i="1"/>
  <c r="AV612" i="1"/>
  <c r="AI612" i="1"/>
  <c r="X612" i="1"/>
  <c r="AV611" i="1"/>
  <c r="AI611" i="1"/>
  <c r="X611" i="1"/>
  <c r="AV610" i="1"/>
  <c r="AI610" i="1"/>
  <c r="X610" i="1"/>
  <c r="AV609" i="1"/>
  <c r="AI609" i="1"/>
  <c r="X609" i="1"/>
  <c r="AV608" i="1"/>
  <c r="AI608" i="1"/>
  <c r="X608" i="1"/>
  <c r="AV607" i="1"/>
  <c r="AI607" i="1"/>
  <c r="X607" i="1"/>
  <c r="AV606" i="1"/>
  <c r="AI606" i="1"/>
  <c r="X606" i="1"/>
  <c r="AV605" i="1"/>
  <c r="AI605" i="1"/>
  <c r="X605" i="1"/>
  <c r="AV604" i="1"/>
  <c r="AI604" i="1"/>
  <c r="X604" i="1"/>
  <c r="AV603" i="1"/>
  <c r="AI603" i="1"/>
  <c r="X603" i="1"/>
  <c r="AV602" i="1"/>
  <c r="AI602" i="1"/>
  <c r="X602" i="1"/>
  <c r="AV601" i="1"/>
  <c r="AI601" i="1"/>
  <c r="X601" i="1"/>
  <c r="AV600" i="1"/>
  <c r="AI600" i="1"/>
  <c r="X600" i="1"/>
  <c r="AV599" i="1"/>
  <c r="AI599" i="1"/>
  <c r="X599" i="1"/>
  <c r="AV598" i="1"/>
  <c r="AI598" i="1"/>
  <c r="X598" i="1"/>
  <c r="AV597" i="1"/>
  <c r="AI597" i="1"/>
  <c r="X597" i="1"/>
  <c r="AV596" i="1"/>
  <c r="AI596" i="1"/>
  <c r="X596" i="1"/>
  <c r="AV595" i="1"/>
  <c r="AI595" i="1"/>
  <c r="X595" i="1"/>
  <c r="AV594" i="1"/>
  <c r="AI594" i="1"/>
  <c r="X594" i="1"/>
  <c r="N593" i="1"/>
  <c r="O618" i="1" s="1"/>
  <c r="AV577" i="1"/>
  <c r="AI577" i="1"/>
  <c r="X577" i="1"/>
  <c r="AV576" i="1"/>
  <c r="AI576" i="1"/>
  <c r="X576" i="1"/>
  <c r="AV575" i="1"/>
  <c r="AI575" i="1"/>
  <c r="X575" i="1"/>
  <c r="AV574" i="1"/>
  <c r="AI574" i="1"/>
  <c r="X574" i="1"/>
  <c r="AV573" i="1"/>
  <c r="AI573" i="1"/>
  <c r="X573" i="1"/>
  <c r="AV572" i="1"/>
  <c r="AI572" i="1"/>
  <c r="X572" i="1"/>
  <c r="AV571" i="1"/>
  <c r="AI571" i="1"/>
  <c r="X571" i="1"/>
  <c r="AV570" i="1"/>
  <c r="AI570" i="1"/>
  <c r="X570" i="1"/>
  <c r="AV569" i="1"/>
  <c r="AI569" i="1"/>
  <c r="X569" i="1"/>
  <c r="AV568" i="1"/>
  <c r="AI568" i="1"/>
  <c r="X568" i="1"/>
  <c r="N567" i="1"/>
  <c r="AV556" i="1"/>
  <c r="AI556" i="1"/>
  <c r="X556" i="1"/>
  <c r="AV555" i="1"/>
  <c r="AI555" i="1"/>
  <c r="X555" i="1"/>
  <c r="AV554" i="1"/>
  <c r="AI554" i="1"/>
  <c r="X554" i="1"/>
  <c r="AV553" i="1"/>
  <c r="AI553" i="1"/>
  <c r="X553" i="1"/>
  <c r="AV552" i="1"/>
  <c r="AI552" i="1"/>
  <c r="X552" i="1"/>
  <c r="AV551" i="1"/>
  <c r="AI551" i="1"/>
  <c r="X551" i="1"/>
  <c r="AV550" i="1"/>
  <c r="AI550" i="1"/>
  <c r="X550" i="1"/>
  <c r="AV549" i="1"/>
  <c r="AI549" i="1"/>
  <c r="X549" i="1"/>
  <c r="AV548" i="1"/>
  <c r="AI548" i="1"/>
  <c r="X548" i="1"/>
  <c r="AV547" i="1"/>
  <c r="AI547" i="1"/>
  <c r="X547" i="1"/>
  <c r="N546" i="1"/>
  <c r="O553" i="1" s="1"/>
  <c r="AV535" i="1"/>
  <c r="AI535" i="1"/>
  <c r="X535" i="1"/>
  <c r="AV534" i="1"/>
  <c r="AI534" i="1"/>
  <c r="X534" i="1"/>
  <c r="AV533" i="1"/>
  <c r="AI533" i="1"/>
  <c r="X533" i="1"/>
  <c r="AV532" i="1"/>
  <c r="AI532" i="1"/>
  <c r="X532" i="1"/>
  <c r="N531" i="1"/>
  <c r="AV520" i="1"/>
  <c r="AI520" i="1"/>
  <c r="X520" i="1"/>
  <c r="AV519" i="1"/>
  <c r="AI519" i="1"/>
  <c r="X519" i="1"/>
  <c r="AV518" i="1"/>
  <c r="AI518" i="1"/>
  <c r="X518" i="1"/>
  <c r="N517" i="1"/>
  <c r="O519" i="1" s="1"/>
  <c r="AV507" i="1"/>
  <c r="AI507" i="1"/>
  <c r="X507" i="1"/>
  <c r="AV506" i="1"/>
  <c r="AI506" i="1"/>
  <c r="X506" i="1"/>
  <c r="AV505" i="1"/>
  <c r="AI505" i="1"/>
  <c r="X505" i="1"/>
  <c r="AV504" i="1"/>
  <c r="AI504" i="1"/>
  <c r="X504" i="1"/>
  <c r="AV503" i="1"/>
  <c r="AI503" i="1"/>
  <c r="X503" i="1"/>
  <c r="AV502" i="1"/>
  <c r="AI502" i="1"/>
  <c r="X502" i="1"/>
  <c r="AV501" i="1"/>
  <c r="AI501" i="1"/>
  <c r="X501" i="1"/>
  <c r="AV500" i="1"/>
  <c r="AI500" i="1"/>
  <c r="X500" i="1"/>
  <c r="AV499" i="1"/>
  <c r="AI499" i="1"/>
  <c r="X499" i="1"/>
  <c r="AV498" i="1"/>
  <c r="AI498" i="1"/>
  <c r="X498" i="1"/>
  <c r="N497" i="1"/>
  <c r="O505" i="1" s="1"/>
  <c r="AV480" i="1"/>
  <c r="AI480" i="1"/>
  <c r="X480" i="1"/>
  <c r="AV479" i="1"/>
  <c r="AI479" i="1"/>
  <c r="X479" i="1"/>
  <c r="AV478" i="1"/>
  <c r="AI478" i="1"/>
  <c r="X478" i="1"/>
  <c r="AV477" i="1"/>
  <c r="AI477" i="1"/>
  <c r="X477" i="1"/>
  <c r="AV476" i="1"/>
  <c r="AI476" i="1"/>
  <c r="X476" i="1"/>
  <c r="AV475" i="1"/>
  <c r="AI475" i="1"/>
  <c r="X475" i="1"/>
  <c r="AV474" i="1"/>
  <c r="AI474" i="1"/>
  <c r="X474" i="1"/>
  <c r="AV473" i="1"/>
  <c r="AI473" i="1"/>
  <c r="X473" i="1"/>
  <c r="AV472" i="1"/>
  <c r="AI472" i="1"/>
  <c r="X472" i="1"/>
  <c r="AV471" i="1"/>
  <c r="AI471" i="1"/>
  <c r="X471" i="1"/>
  <c r="AV470" i="1"/>
  <c r="AI470" i="1"/>
  <c r="X470" i="1"/>
  <c r="N469" i="1"/>
  <c r="O472" i="1" s="1"/>
  <c r="AV452" i="1"/>
  <c r="AI452" i="1"/>
  <c r="X452" i="1"/>
  <c r="AV451" i="1"/>
  <c r="AI451" i="1"/>
  <c r="X451" i="1"/>
  <c r="AV450" i="1"/>
  <c r="AI450" i="1"/>
  <c r="X450" i="1"/>
  <c r="O451" i="1"/>
  <c r="AV433" i="1"/>
  <c r="AI433" i="1"/>
  <c r="X433" i="1"/>
  <c r="N432" i="1"/>
  <c r="AV409" i="1"/>
  <c r="AI409" i="1"/>
  <c r="X409" i="1"/>
  <c r="AV407" i="1"/>
  <c r="AI407" i="1"/>
  <c r="X407" i="1"/>
  <c r="N406" i="1"/>
  <c r="O408" i="1" s="1"/>
  <c r="AV392" i="1"/>
  <c r="AI392" i="1"/>
  <c r="X392" i="1"/>
  <c r="AV391" i="1"/>
  <c r="AI391" i="1"/>
  <c r="X391" i="1"/>
  <c r="N390" i="1"/>
  <c r="AV382" i="1"/>
  <c r="AI382" i="1"/>
  <c r="X382" i="1"/>
  <c r="AV381" i="1"/>
  <c r="AI381" i="1"/>
  <c r="X381" i="1"/>
  <c r="AV380" i="1"/>
  <c r="AI380" i="1"/>
  <c r="X380" i="1"/>
  <c r="AV379" i="1"/>
  <c r="AI379" i="1"/>
  <c r="X379" i="1"/>
  <c r="AV378" i="1"/>
  <c r="AI378" i="1"/>
  <c r="X378" i="1"/>
  <c r="N377" i="1"/>
  <c r="AV366" i="1"/>
  <c r="AI366" i="1"/>
  <c r="X366" i="1"/>
  <c r="AV365" i="1"/>
  <c r="AI365" i="1"/>
  <c r="X365" i="1"/>
  <c r="N364" i="1"/>
  <c r="O365" i="1" s="1"/>
  <c r="AV355" i="1"/>
  <c r="AI355" i="1"/>
  <c r="AJ351" i="1" s="1"/>
  <c r="X355" i="1"/>
  <c r="Y351" i="1" s="1"/>
  <c r="N354" i="1"/>
  <c r="O355" i="1" s="1"/>
  <c r="AV334" i="1"/>
  <c r="AW332" i="1" s="1"/>
  <c r="AI334" i="1"/>
  <c r="X334" i="1"/>
  <c r="Y332" i="1" s="1"/>
  <c r="AV290" i="1"/>
  <c r="AI290" i="1"/>
  <c r="X290" i="1"/>
  <c r="AV289" i="1"/>
  <c r="AI289" i="1"/>
  <c r="X289" i="1"/>
  <c r="AV288" i="1"/>
  <c r="AI288" i="1"/>
  <c r="X288" i="1"/>
  <c r="N287" i="1"/>
  <c r="AV276" i="1"/>
  <c r="AI276" i="1"/>
  <c r="X276" i="1"/>
  <c r="N275" i="1"/>
  <c r="O276" i="1" s="1"/>
  <c r="AV245" i="1"/>
  <c r="AI245" i="1"/>
  <c r="X245" i="1"/>
  <c r="AV244" i="1"/>
  <c r="AI244" i="1"/>
  <c r="X244" i="1"/>
  <c r="AV243" i="1"/>
  <c r="AI243" i="1"/>
  <c r="X243" i="1"/>
  <c r="AV242" i="1"/>
  <c r="AI242" i="1"/>
  <c r="X242" i="1"/>
  <c r="AV241" i="1"/>
  <c r="AI241" i="1"/>
  <c r="X241" i="1"/>
  <c r="AV240" i="1"/>
  <c r="AI240" i="1"/>
  <c r="X240" i="1"/>
  <c r="AV239" i="1"/>
  <c r="AI239" i="1"/>
  <c r="X239" i="1"/>
  <c r="AV238" i="1"/>
  <c r="AI238" i="1"/>
  <c r="X238" i="1"/>
  <c r="AV237" i="1"/>
  <c r="AI237" i="1"/>
  <c r="X237" i="1"/>
  <c r="AV236" i="1"/>
  <c r="AI236" i="1"/>
  <c r="X236" i="1"/>
  <c r="AV235" i="1"/>
  <c r="AI235" i="1"/>
  <c r="X235" i="1"/>
  <c r="AV234" i="1"/>
  <c r="AI234" i="1"/>
  <c r="X234" i="1"/>
  <c r="AV233" i="1"/>
  <c r="AI233" i="1"/>
  <c r="X233" i="1"/>
  <c r="AV232" i="1"/>
  <c r="AI232" i="1"/>
  <c r="X232" i="1"/>
  <c r="AV231" i="1"/>
  <c r="AI231" i="1"/>
  <c r="X231" i="1"/>
  <c r="AV230" i="1"/>
  <c r="AI230" i="1"/>
  <c r="X230" i="1"/>
  <c r="AV229" i="1"/>
  <c r="AI229" i="1"/>
  <c r="X229" i="1"/>
  <c r="AV228" i="1"/>
  <c r="AI228" i="1"/>
  <c r="X228" i="1"/>
  <c r="AV227" i="1"/>
  <c r="AI227" i="1"/>
  <c r="X227" i="1"/>
  <c r="AV226" i="1"/>
  <c r="AI226" i="1"/>
  <c r="X226" i="1"/>
  <c r="AV225" i="1"/>
  <c r="AI225" i="1"/>
  <c r="X225" i="1"/>
  <c r="AV224" i="1"/>
  <c r="AI224" i="1"/>
  <c r="X224" i="1"/>
  <c r="AV223" i="1"/>
  <c r="AI223" i="1"/>
  <c r="X223" i="1"/>
  <c r="AV222" i="1"/>
  <c r="AI222" i="1"/>
  <c r="X222" i="1"/>
  <c r="AV221" i="1"/>
  <c r="AI221" i="1"/>
  <c r="X221" i="1"/>
  <c r="AV220" i="1"/>
  <c r="AI220" i="1"/>
  <c r="X220" i="1"/>
  <c r="AV219" i="1"/>
  <c r="AI219" i="1"/>
  <c r="X219" i="1"/>
  <c r="N218" i="1"/>
  <c r="O236" i="1" s="1"/>
  <c r="AV208" i="1"/>
  <c r="AI208" i="1"/>
  <c r="AJ204" i="1" s="1"/>
  <c r="X208" i="1"/>
  <c r="Y205" i="1" s="1"/>
  <c r="N207" i="1"/>
  <c r="AV194" i="1"/>
  <c r="AI194" i="1"/>
  <c r="X194" i="1"/>
  <c r="AV193" i="1"/>
  <c r="AI193" i="1"/>
  <c r="X193" i="1"/>
  <c r="AV192" i="1"/>
  <c r="AI192" i="1"/>
  <c r="X192" i="1"/>
  <c r="AV191" i="1"/>
  <c r="AI191" i="1"/>
  <c r="X191" i="1"/>
  <c r="AV190" i="1"/>
  <c r="AI190" i="1"/>
  <c r="X190" i="1"/>
  <c r="O192" i="1"/>
  <c r="AV173" i="1"/>
  <c r="AI173" i="1"/>
  <c r="X173" i="1"/>
  <c r="AV172" i="1"/>
  <c r="AI172" i="1"/>
  <c r="X172" i="1"/>
  <c r="AV171" i="1"/>
  <c r="AI171" i="1"/>
  <c r="X171" i="1"/>
  <c r="AV170" i="1"/>
  <c r="AI170" i="1"/>
  <c r="X170" i="1"/>
  <c r="AV169" i="1"/>
  <c r="AI169" i="1"/>
  <c r="X169" i="1"/>
  <c r="AV168" i="1"/>
  <c r="AI168" i="1"/>
  <c r="X168" i="1"/>
  <c r="AV167" i="1"/>
  <c r="AI167" i="1"/>
  <c r="X167" i="1"/>
  <c r="AV166" i="1"/>
  <c r="AI166" i="1"/>
  <c r="X166" i="1"/>
  <c r="AV165" i="1"/>
  <c r="AI165" i="1"/>
  <c r="X165" i="1"/>
  <c r="AV164" i="1"/>
  <c r="AI164" i="1"/>
  <c r="X164" i="1"/>
  <c r="AV163" i="1"/>
  <c r="AI163" i="1"/>
  <c r="X163" i="1"/>
  <c r="AV162" i="1"/>
  <c r="AI162" i="1"/>
  <c r="X162" i="1"/>
  <c r="AV161" i="1"/>
  <c r="AI161" i="1"/>
  <c r="X161" i="1"/>
  <c r="AV160" i="1"/>
  <c r="AI160" i="1"/>
  <c r="X160" i="1"/>
  <c r="AV159" i="1"/>
  <c r="AI159" i="1"/>
  <c r="X159" i="1"/>
  <c r="AV158" i="1"/>
  <c r="AI158" i="1"/>
  <c r="X158" i="1"/>
  <c r="AV157" i="1"/>
  <c r="AI157" i="1"/>
  <c r="X157" i="1"/>
  <c r="AV156" i="1"/>
  <c r="AI156" i="1"/>
  <c r="X156" i="1"/>
  <c r="AV155" i="1"/>
  <c r="AI155" i="1"/>
  <c r="X155" i="1"/>
  <c r="AV154" i="1"/>
  <c r="AI154" i="1"/>
  <c r="X154" i="1"/>
  <c r="AV153" i="1"/>
  <c r="AI153" i="1"/>
  <c r="X153" i="1"/>
  <c r="AV152" i="1"/>
  <c r="AI152" i="1"/>
  <c r="X152" i="1"/>
  <c r="AV151" i="1"/>
  <c r="AI151" i="1"/>
  <c r="X151" i="1"/>
  <c r="AV150" i="1"/>
  <c r="AI150" i="1"/>
  <c r="X150" i="1"/>
  <c r="AV149" i="1"/>
  <c r="AI149" i="1"/>
  <c r="X149" i="1"/>
  <c r="AV148" i="1"/>
  <c r="AI148" i="1"/>
  <c r="X148" i="1"/>
  <c r="N147" i="1"/>
  <c r="O164" i="1" s="1"/>
  <c r="AV136" i="1"/>
  <c r="AI136" i="1"/>
  <c r="X136" i="1"/>
  <c r="AV135" i="1"/>
  <c r="AI135" i="1"/>
  <c r="X135" i="1"/>
  <c r="AV134" i="1"/>
  <c r="AI134" i="1"/>
  <c r="X134" i="1"/>
  <c r="AV133" i="1"/>
  <c r="AI133" i="1"/>
  <c r="X133" i="1"/>
  <c r="AV132" i="1"/>
  <c r="AI132" i="1"/>
  <c r="X132" i="1"/>
  <c r="AV131" i="1"/>
  <c r="AI131" i="1"/>
  <c r="X131" i="1"/>
  <c r="N130" i="1"/>
  <c r="AV110" i="1"/>
  <c r="AI110" i="1"/>
  <c r="X110" i="1"/>
  <c r="AV108" i="1"/>
  <c r="AI108" i="1"/>
  <c r="X108" i="1"/>
  <c r="N107" i="1"/>
  <c r="O109" i="1" s="1"/>
  <c r="AV83" i="1"/>
  <c r="AI83" i="1"/>
  <c r="X83" i="1"/>
  <c r="AV82" i="1"/>
  <c r="AI82" i="1"/>
  <c r="X82" i="1"/>
  <c r="AV81" i="1"/>
  <c r="AI81" i="1"/>
  <c r="X81" i="1"/>
  <c r="AV80" i="1"/>
  <c r="AI80" i="1"/>
  <c r="X80" i="1"/>
  <c r="AV79" i="1"/>
  <c r="AI79" i="1"/>
  <c r="X79" i="1"/>
  <c r="AV78" i="1"/>
  <c r="AI78" i="1"/>
  <c r="X78" i="1"/>
  <c r="N77" i="1"/>
  <c r="O80" i="1" s="1"/>
  <c r="AV47" i="1"/>
  <c r="AI47" i="1"/>
  <c r="X47" i="1"/>
  <c r="AV46" i="1"/>
  <c r="AI46" i="1"/>
  <c r="X46" i="1"/>
  <c r="AV45" i="1"/>
  <c r="AI45" i="1"/>
  <c r="X45" i="1"/>
  <c r="AV44" i="1"/>
  <c r="AI44" i="1"/>
  <c r="X44" i="1"/>
  <c r="N43" i="1"/>
  <c r="O46" i="1" s="1"/>
  <c r="AV34" i="1"/>
  <c r="AI34" i="1"/>
  <c r="X34" i="1"/>
  <c r="AV33" i="1"/>
  <c r="AI33" i="1"/>
  <c r="X33" i="1"/>
  <c r="AV32" i="1"/>
  <c r="AI32" i="1"/>
  <c r="X32" i="1"/>
  <c r="AV31" i="1"/>
  <c r="AI31" i="1"/>
  <c r="X31" i="1"/>
  <c r="N30" i="1"/>
  <c r="O3643" i="1" l="1"/>
  <c r="O3645" i="1"/>
  <c r="O3646" i="1"/>
  <c r="O3644" i="1"/>
  <c r="O3280" i="1"/>
  <c r="Z3280" i="1" s="1"/>
  <c r="O3666" i="1"/>
  <c r="O3664" i="1"/>
  <c r="O3661" i="1"/>
  <c r="O3669" i="1"/>
  <c r="O3667" i="1"/>
  <c r="O3665" i="1"/>
  <c r="O3662" i="1"/>
  <c r="O3670" i="1"/>
  <c r="O3668" i="1"/>
  <c r="O3663" i="1"/>
  <c r="O1234" i="1"/>
  <c r="Z1234" i="1" s="1"/>
  <c r="O1231" i="1"/>
  <c r="O434" i="1"/>
  <c r="O433" i="1"/>
  <c r="AX109" i="1"/>
  <c r="AK109" i="1"/>
  <c r="Z109" i="1"/>
  <c r="AX408" i="1"/>
  <c r="AK408" i="1"/>
  <c r="Z408" i="1"/>
  <c r="O3114" i="1"/>
  <c r="O3115" i="1"/>
  <c r="O3145" i="1"/>
  <c r="AX3145" i="1" s="1"/>
  <c r="Z1381" i="1"/>
  <c r="Y3032" i="1"/>
  <c r="Y3033" i="1"/>
  <c r="Y3031" i="1" s="1"/>
  <c r="Y3034" i="1"/>
  <c r="AJ3032" i="1"/>
  <c r="AJ3033" i="1"/>
  <c r="AJ3031" i="1" s="1"/>
  <c r="AJ3034" i="1"/>
  <c r="Y2879" i="1"/>
  <c r="Y2877" i="1"/>
  <c r="Y2878" i="1"/>
  <c r="Y2876" i="1" s="1"/>
  <c r="AW3032" i="1"/>
  <c r="AW3034" i="1"/>
  <c r="AW3033" i="1"/>
  <c r="AW3031" i="1" s="1"/>
  <c r="AJ2879" i="1"/>
  <c r="AJ2877" i="1"/>
  <c r="AJ2878" i="1"/>
  <c r="AJ2876" i="1" s="1"/>
  <c r="AW2879" i="1"/>
  <c r="AW2877" i="1"/>
  <c r="AW2878" i="1"/>
  <c r="AW2876" i="1" s="1"/>
  <c r="Y2780" i="1"/>
  <c r="Y2781" i="1"/>
  <c r="Y2779" i="1" s="1"/>
  <c r="Y2782" i="1"/>
  <c r="AJ2780" i="1"/>
  <c r="AJ2781" i="1"/>
  <c r="AJ2779" i="1" s="1"/>
  <c r="AJ2782" i="1"/>
  <c r="AW2782" i="1"/>
  <c r="AW2780" i="1"/>
  <c r="AW2781" i="1"/>
  <c r="AW2779" i="1" s="1"/>
  <c r="AJ2741" i="1"/>
  <c r="AJ2742" i="1"/>
  <c r="AJ2740" i="1" s="1"/>
  <c r="AJ2743" i="1"/>
  <c r="AW2743" i="1"/>
  <c r="AW2741" i="1"/>
  <c r="AW2742" i="1"/>
  <c r="AW2740" i="1" s="1"/>
  <c r="Y2741" i="1"/>
  <c r="Y2742" i="1"/>
  <c r="Y2740" i="1" s="1"/>
  <c r="Y2743" i="1"/>
  <c r="O2536" i="1"/>
  <c r="O2524" i="1"/>
  <c r="O2534" i="1"/>
  <c r="O2522" i="1"/>
  <c r="O2535" i="1"/>
  <c r="O2523" i="1"/>
  <c r="Y1608" i="1"/>
  <c r="Y1609" i="1"/>
  <c r="Y1607" i="1" s="1"/>
  <c r="Y1610" i="1"/>
  <c r="AJ1608" i="1"/>
  <c r="AJ1609" i="1"/>
  <c r="AJ1607" i="1" s="1"/>
  <c r="AJ1610" i="1"/>
  <c r="AW1610" i="1"/>
  <c r="AW1608" i="1"/>
  <c r="AW1609" i="1"/>
  <c r="AW1607" i="1" s="1"/>
  <c r="O930" i="1"/>
  <c r="AX930" i="1" s="1"/>
  <c r="O920" i="1"/>
  <c r="AK920" i="1" s="1"/>
  <c r="O666" i="1"/>
  <c r="AX666" i="1" s="1"/>
  <c r="Y446" i="1"/>
  <c r="Y447" i="1"/>
  <c r="Y445" i="1" s="1"/>
  <c r="Y448" i="1"/>
  <c r="AJ448" i="1"/>
  <c r="AJ446" i="1"/>
  <c r="AJ447" i="1"/>
  <c r="AJ445" i="1" s="1"/>
  <c r="Y431" i="1"/>
  <c r="Y415" i="1"/>
  <c r="Y416" i="1"/>
  <c r="Y414" i="1"/>
  <c r="AK418" i="1"/>
  <c r="AK417" i="1" s="1"/>
  <c r="AX418" i="1"/>
  <c r="AX417" i="1" s="1"/>
  <c r="Z418" i="1"/>
  <c r="Z417" i="1" s="1"/>
  <c r="AJ429" i="1"/>
  <c r="AJ416" i="1"/>
  <c r="AJ415" i="1"/>
  <c r="AJ414" i="1"/>
  <c r="AW429" i="1"/>
  <c r="AW415" i="1"/>
  <c r="AW414" i="1"/>
  <c r="AW416" i="1"/>
  <c r="AW448" i="1"/>
  <c r="AW446" i="1"/>
  <c r="AW447" i="1"/>
  <c r="AW445" i="1" s="1"/>
  <c r="Y272" i="1"/>
  <c r="Y252" i="1"/>
  <c r="Y250" i="1"/>
  <c r="Y251" i="1"/>
  <c r="Y249" i="1" s="1"/>
  <c r="AJ273" i="1"/>
  <c r="AJ271" i="1" s="1"/>
  <c r="AJ251" i="1"/>
  <c r="AJ249" i="1" s="1"/>
  <c r="AJ252" i="1"/>
  <c r="AJ250" i="1"/>
  <c r="AW273" i="1"/>
  <c r="AW271" i="1" s="1"/>
  <c r="AW251" i="1"/>
  <c r="AW249" i="1" s="1"/>
  <c r="AW252" i="1"/>
  <c r="AW250" i="1"/>
  <c r="AX2821" i="1"/>
  <c r="O924" i="1"/>
  <c r="AX924" i="1" s="1"/>
  <c r="AJ2147" i="1"/>
  <c r="AX1847" i="1"/>
  <c r="AX766" i="1"/>
  <c r="AJ3595" i="1"/>
  <c r="Y1201" i="1"/>
  <c r="AW3433" i="1"/>
  <c r="AX3452" i="1"/>
  <c r="AX3353" i="1"/>
  <c r="AW3389" i="1"/>
  <c r="Y3533" i="1"/>
  <c r="O3451" i="1"/>
  <c r="AK3451" i="1" s="1"/>
  <c r="AJ205" i="1"/>
  <c r="AJ203" i="1" s="1"/>
  <c r="Y876" i="1"/>
  <c r="O1289" i="1"/>
  <c r="AX1289" i="1" s="1"/>
  <c r="AX1025" i="1"/>
  <c r="AW3595" i="1"/>
  <c r="O228" i="1"/>
  <c r="AX228" i="1" s="1"/>
  <c r="AX1528" i="1"/>
  <c r="AJ3547" i="1"/>
  <c r="O3616" i="1"/>
  <c r="Z3616" i="1" s="1"/>
  <c r="AJ1633" i="1"/>
  <c r="AJ1631" i="1" s="1"/>
  <c r="AX236" i="1"/>
  <c r="AK866" i="1"/>
  <c r="AW1174" i="1"/>
  <c r="O1340" i="1"/>
  <c r="AX1340" i="1" s="1"/>
  <c r="AK2397" i="1"/>
  <c r="AX2397" i="1"/>
  <c r="AW3376" i="1"/>
  <c r="AW3374" i="1" s="1"/>
  <c r="AW27" i="1"/>
  <c r="O78" i="1"/>
  <c r="AX78" i="1" s="1"/>
  <c r="Y430" i="1"/>
  <c r="Y428" i="1" s="1"/>
  <c r="O601" i="1"/>
  <c r="AX601" i="1" s="1"/>
  <c r="AK1193" i="1"/>
  <c r="AJ2723" i="1"/>
  <c r="AK2723" i="1"/>
  <c r="O3627" i="1"/>
  <c r="AX3627" i="1" s="1"/>
  <c r="Z1193" i="1"/>
  <c r="AJ431" i="1"/>
  <c r="AW2723" i="1"/>
  <c r="O81" i="1"/>
  <c r="AX81" i="1" s="1"/>
  <c r="Y105" i="1"/>
  <c r="Y103" i="1" s="1"/>
  <c r="AK618" i="1"/>
  <c r="O1194" i="1"/>
  <c r="AX1194" i="1" s="1"/>
  <c r="AW1794" i="1"/>
  <c r="AW1286" i="1"/>
  <c r="AJ362" i="1"/>
  <c r="AJ360" i="1" s="1"/>
  <c r="AK2900" i="1"/>
  <c r="O1192" i="1"/>
  <c r="Z1192" i="1" s="1"/>
  <c r="AW1768" i="1"/>
  <c r="AW1766" i="1" s="1"/>
  <c r="Z2665" i="1"/>
  <c r="O2841" i="1"/>
  <c r="AX2841" i="1" s="1"/>
  <c r="AJ363" i="1"/>
  <c r="AJ643" i="1"/>
  <c r="AJ641" i="1" s="1"/>
  <c r="O786" i="1"/>
  <c r="AK786" i="1" s="1"/>
  <c r="Y885" i="1"/>
  <c r="AW2688" i="1"/>
  <c r="AJ3361" i="1"/>
  <c r="O783" i="1"/>
  <c r="AK783" i="1" s="1"/>
  <c r="O2181" i="1"/>
  <c r="AK2181" i="1" s="1"/>
  <c r="O2664" i="1"/>
  <c r="AK2664" i="1" s="1"/>
  <c r="O148" i="1"/>
  <c r="AX148" i="1" s="1"/>
  <c r="O1612" i="1"/>
  <c r="AJ27" i="1"/>
  <c r="O764" i="1"/>
  <c r="AX764" i="1" s="1"/>
  <c r="O2058" i="1"/>
  <c r="Z2058" i="1" s="1"/>
  <c r="O772" i="1"/>
  <c r="AX772" i="1" s="1"/>
  <c r="Y1932" i="1"/>
  <c r="AX3535" i="1"/>
  <c r="AX194" i="1"/>
  <c r="O1408" i="1"/>
  <c r="AX1408" i="1" s="1"/>
  <c r="AW1750" i="1"/>
  <c r="AK2029" i="1"/>
  <c r="Z812" i="1"/>
  <c r="O744" i="1"/>
  <c r="AX744" i="1" s="1"/>
  <c r="AJ1817" i="1"/>
  <c r="AW2222" i="1"/>
  <c r="AW2272" i="1"/>
  <c r="AW2270" i="1" s="1"/>
  <c r="O2393" i="1"/>
  <c r="AK2393" i="1" s="1"/>
  <c r="Y187" i="1"/>
  <c r="Y185" i="1" s="1"/>
  <c r="O611" i="1"/>
  <c r="AX611" i="1" s="1"/>
  <c r="O1188" i="1"/>
  <c r="AX1188" i="1" s="1"/>
  <c r="O1428" i="1"/>
  <c r="AX1428" i="1" s="1"/>
  <c r="AJ1819" i="1"/>
  <c r="AW2147" i="1"/>
  <c r="Z2723" i="1"/>
  <c r="O2836" i="1"/>
  <c r="AK2836" i="1" s="1"/>
  <c r="AJ3238" i="1"/>
  <c r="AJ3236" i="1" s="1"/>
  <c r="AW3446" i="1"/>
  <c r="O1217" i="1"/>
  <c r="AX1217" i="1" s="1"/>
  <c r="AW2811" i="1"/>
  <c r="AW2809" i="1" s="1"/>
  <c r="AJ74" i="1"/>
  <c r="AW566" i="1"/>
  <c r="AX1219" i="1"/>
  <c r="AW1424" i="1"/>
  <c r="AW1422" i="1" s="1"/>
  <c r="Y1843" i="1"/>
  <c r="O2113" i="1"/>
  <c r="AK2113" i="1" s="1"/>
  <c r="O2167" i="1"/>
  <c r="AX2167" i="1" s="1"/>
  <c r="AJ2912" i="1"/>
  <c r="O3142" i="1"/>
  <c r="Z3142" i="1" s="1"/>
  <c r="AJ3548" i="1"/>
  <c r="Z632" i="1"/>
  <c r="O747" i="1"/>
  <c r="Z747" i="1" s="1"/>
  <c r="AK749" i="1"/>
  <c r="Y796" i="1"/>
  <c r="AJ874" i="1"/>
  <c r="AK1025" i="1"/>
  <c r="AK1404" i="1"/>
  <c r="O1616" i="1"/>
  <c r="AX1616" i="1" s="1"/>
  <c r="O2109" i="1"/>
  <c r="AK2109" i="1" s="1"/>
  <c r="O2173" i="1"/>
  <c r="AK2173" i="1" s="1"/>
  <c r="O2185" i="1"/>
  <c r="Z2185" i="1" s="1"/>
  <c r="O2197" i="1"/>
  <c r="Z2197" i="1" s="1"/>
  <c r="O2207" i="1"/>
  <c r="AX2207" i="1" s="1"/>
  <c r="O2334" i="1"/>
  <c r="O2333" i="1" s="1"/>
  <c r="AJ2662" i="1"/>
  <c r="AX2769" i="1"/>
  <c r="Y2800" i="1"/>
  <c r="Y2798" i="1" s="1"/>
  <c r="O2817" i="1"/>
  <c r="Z2817" i="1" s="1"/>
  <c r="O2899" i="1"/>
  <c r="AK3140" i="1"/>
  <c r="AJ3362" i="1"/>
  <c r="Y3389" i="1"/>
  <c r="O3450" i="1"/>
  <c r="Z3450" i="1" s="1"/>
  <c r="O3464" i="1"/>
  <c r="AK3464" i="1" s="1"/>
  <c r="Y3476" i="1"/>
  <c r="Y3474" i="1" s="1"/>
  <c r="O3524" i="1"/>
  <c r="AX3524" i="1" s="1"/>
  <c r="AJ3550" i="1"/>
  <c r="AK1219" i="1"/>
  <c r="AJ2074" i="1"/>
  <c r="O2174" i="1"/>
  <c r="AK2174" i="1" s="1"/>
  <c r="AJ515" i="1"/>
  <c r="AJ513" i="1" s="1"/>
  <c r="O634" i="1"/>
  <c r="AX634" i="1" s="1"/>
  <c r="AJ1664" i="1"/>
  <c r="AK1899" i="1"/>
  <c r="O2165" i="1"/>
  <c r="AX2165" i="1" s="1"/>
  <c r="O2177" i="1"/>
  <c r="AK2177" i="1" s="1"/>
  <c r="AJ991" i="1"/>
  <c r="O1305" i="1"/>
  <c r="Z1305" i="1" s="1"/>
  <c r="O1310" i="1"/>
  <c r="Z1310" i="1" s="1"/>
  <c r="O1341" i="1"/>
  <c r="AK1341" i="1" s="1"/>
  <c r="O2707" i="1"/>
  <c r="Z2707" i="1" s="1"/>
  <c r="AJ2799" i="1"/>
  <c r="AW374" i="1"/>
  <c r="AX451" i="1"/>
  <c r="AW530" i="1"/>
  <c r="AK632" i="1"/>
  <c r="AW874" i="1"/>
  <c r="AX1404" i="1"/>
  <c r="AJ1816" i="1"/>
  <c r="O2205" i="1"/>
  <c r="Z2205" i="1" s="1"/>
  <c r="AW2252" i="1"/>
  <c r="Y2332" i="1"/>
  <c r="AW2687" i="1"/>
  <c r="AW2685" i="1" s="1"/>
  <c r="Y2801" i="1"/>
  <c r="Z3145" i="1"/>
  <c r="AJ3364" i="1"/>
  <c r="Y3434" i="1"/>
  <c r="Y3432" i="1" s="1"/>
  <c r="AK3452" i="1"/>
  <c r="Y3477" i="1"/>
  <c r="O998" i="1"/>
  <c r="AK998" i="1" s="1"/>
  <c r="O1669" i="1"/>
  <c r="AX1669" i="1" s="1"/>
  <c r="AW2288" i="1"/>
  <c r="AW2286" i="1" s="1"/>
  <c r="Y362" i="1"/>
  <c r="Y360" i="1" s="1"/>
  <c r="Z749" i="1"/>
  <c r="Y874" i="1"/>
  <c r="O925" i="1"/>
  <c r="AX925" i="1" s="1"/>
  <c r="O1339" i="1"/>
  <c r="AK1339" i="1" s="1"/>
  <c r="AJ2343" i="1"/>
  <c r="Z194" i="1"/>
  <c r="AK194" i="1"/>
  <c r="O366" i="1"/>
  <c r="O364" i="1" s="1"/>
  <c r="AW875" i="1"/>
  <c r="AW873" i="1" s="1"/>
  <c r="O1290" i="1"/>
  <c r="AK1290" i="1" s="1"/>
  <c r="O1376" i="1"/>
  <c r="AX1376" i="1" s="1"/>
  <c r="O1427" i="1"/>
  <c r="Z1427" i="1" s="1"/>
  <c r="O1473" i="1"/>
  <c r="Z1473" i="1" s="1"/>
  <c r="O1478" i="1"/>
  <c r="Z1478" i="1" s="1"/>
  <c r="O1558" i="1"/>
  <c r="Z1558" i="1" s="1"/>
  <c r="Y1695" i="1"/>
  <c r="AJ1716" i="1"/>
  <c r="AJ1714" i="1" s="1"/>
  <c r="AK1821" i="1"/>
  <c r="AK1820" i="1" s="1"/>
  <c r="AK1816" i="1" s="1"/>
  <c r="AL1816" i="1" s="1"/>
  <c r="I201" i="9" s="1"/>
  <c r="O1921" i="1"/>
  <c r="AX1921" i="1" s="1"/>
  <c r="Y2053" i="1"/>
  <c r="AJ2289" i="1"/>
  <c r="AJ2545" i="1"/>
  <c r="O3148" i="1"/>
  <c r="AK3148" i="1" s="1"/>
  <c r="AW3348" i="1"/>
  <c r="AW3346" i="1" s="1"/>
  <c r="AJ3594" i="1"/>
  <c r="AJ3592" i="1" s="1"/>
  <c r="O34" i="1"/>
  <c r="AX34" i="1" s="1"/>
  <c r="O31" i="1"/>
  <c r="AX31" i="1" s="1"/>
  <c r="O32" i="1"/>
  <c r="AK32" i="1" s="1"/>
  <c r="O3393" i="1"/>
  <c r="O3394" i="1"/>
  <c r="Z3394" i="1" s="1"/>
  <c r="O3586" i="1"/>
  <c r="AK3586" i="1" s="1"/>
  <c r="O3585" i="1"/>
  <c r="AX3585" i="1" s="1"/>
  <c r="O240" i="1"/>
  <c r="AK240" i="1" s="1"/>
  <c r="O230" i="1"/>
  <c r="AX230" i="1" s="1"/>
  <c r="O219" i="1"/>
  <c r="AX219" i="1" s="1"/>
  <c r="O243" i="1"/>
  <c r="Z243" i="1" s="1"/>
  <c r="O222" i="1"/>
  <c r="Z222" i="1" s="1"/>
  <c r="O533" i="1"/>
  <c r="Z533" i="1" s="1"/>
  <c r="O535" i="1"/>
  <c r="AX535" i="1" s="1"/>
  <c r="AW544" i="1"/>
  <c r="AW542" i="1" s="1"/>
  <c r="O909" i="1"/>
  <c r="AK909" i="1" s="1"/>
  <c r="O906" i="1"/>
  <c r="AK906" i="1" s="1"/>
  <c r="O1120" i="1"/>
  <c r="AX1120" i="1" s="1"/>
  <c r="Z1125" i="1"/>
  <c r="O1205" i="1"/>
  <c r="AK1205" i="1" s="1"/>
  <c r="O1699" i="1"/>
  <c r="AX1699" i="1" s="1"/>
  <c r="O2078" i="1"/>
  <c r="Z2078" i="1" s="1"/>
  <c r="Y2860" i="1"/>
  <c r="AW3420" i="1"/>
  <c r="AW3418" i="1" s="1"/>
  <c r="O224" i="1"/>
  <c r="Z224" i="1" s="1"/>
  <c r="AW285" i="1"/>
  <c r="AW283" i="1" s="1"/>
  <c r="O602" i="1"/>
  <c r="AK602" i="1" s="1"/>
  <c r="O614" i="1"/>
  <c r="AK614" i="1" s="1"/>
  <c r="O616" i="1"/>
  <c r="Z616" i="1" s="1"/>
  <c r="O609" i="1"/>
  <c r="AX609" i="1" s="1"/>
  <c r="O594" i="1"/>
  <c r="AK594" i="1" s="1"/>
  <c r="O603" i="1"/>
  <c r="Z603" i="1" s="1"/>
  <c r="O902" i="1"/>
  <c r="AK902" i="1" s="1"/>
  <c r="O1378" i="1"/>
  <c r="Z1378" i="1" s="1"/>
  <c r="O1384" i="1"/>
  <c r="Z1384" i="1" s="1"/>
  <c r="O1636" i="1"/>
  <c r="AX1636" i="1" s="1"/>
  <c r="O1637" i="1"/>
  <c r="AK1637" i="1" s="1"/>
  <c r="Y1663" i="1"/>
  <c r="Y1661" i="1" s="1"/>
  <c r="O2033" i="1"/>
  <c r="AX2033" i="1" s="1"/>
  <c r="AJ2619" i="1"/>
  <c r="AJ2617" i="1" s="1"/>
  <c r="AW2895" i="1"/>
  <c r="AW2893" i="1" s="1"/>
  <c r="AJ3391" i="1"/>
  <c r="O3570" i="1"/>
  <c r="AX3570" i="1" s="1"/>
  <c r="O3572" i="1"/>
  <c r="Z3572" i="1" s="1"/>
  <c r="O3568" i="1"/>
  <c r="AX3568" i="1" s="1"/>
  <c r="O3228" i="1"/>
  <c r="AX3228" i="1" s="1"/>
  <c r="O3229" i="1"/>
  <c r="AK3229" i="1" s="1"/>
  <c r="O244" i="1"/>
  <c r="Z244" i="1" s="1"/>
  <c r="AJ989" i="1"/>
  <c r="Y1424" i="1"/>
  <c r="Y1422" i="1" s="1"/>
  <c r="AW2053" i="1"/>
  <c r="AW2674" i="1"/>
  <c r="AW2672" i="1" s="1"/>
  <c r="AW2673" i="1"/>
  <c r="O220" i="1"/>
  <c r="AK220" i="1" s="1"/>
  <c r="AK1335" i="1"/>
  <c r="AW1633" i="1"/>
  <c r="AW1631" i="1" s="1"/>
  <c r="Y1676" i="1"/>
  <c r="Y1677" i="1"/>
  <c r="Y1675" i="1" s="1"/>
  <c r="Y1945" i="1"/>
  <c r="O2210" i="1"/>
  <c r="Z2210" i="1" s="1"/>
  <c r="O2203" i="1"/>
  <c r="Z2203" i="1" s="1"/>
  <c r="O2198" i="1"/>
  <c r="AX2198" i="1" s="1"/>
  <c r="AW2220" i="1"/>
  <c r="AK3336" i="1"/>
  <c r="O3352" i="1"/>
  <c r="AX3352" i="1" s="1"/>
  <c r="O3354" i="1"/>
  <c r="AK3354" i="1" s="1"/>
  <c r="O3351" i="1"/>
  <c r="Z3351" i="1" s="1"/>
  <c r="O858" i="1"/>
  <c r="AK858" i="1" s="1"/>
  <c r="O864" i="1"/>
  <c r="AK864" i="1" s="1"/>
  <c r="O859" i="1"/>
  <c r="AK859" i="1" s="1"/>
  <c r="Y273" i="1"/>
  <c r="Y271" i="1" s="1"/>
  <c r="Y274" i="1"/>
  <c r="AW1751" i="1"/>
  <c r="AW1749" i="1" s="1"/>
  <c r="AJ2315" i="1"/>
  <c r="AJ2313" i="1" s="1"/>
  <c r="AW3517" i="1"/>
  <c r="AW3515" i="1" s="1"/>
  <c r="O232" i="1"/>
  <c r="AK232" i="1" s="1"/>
  <c r="Y989" i="1"/>
  <c r="O502" i="1"/>
  <c r="Z502" i="1" s="1"/>
  <c r="O499" i="1"/>
  <c r="AK499" i="1" s="1"/>
  <c r="O503" i="1"/>
  <c r="AX503" i="1" s="1"/>
  <c r="O903" i="1"/>
  <c r="AX903" i="1" s="1"/>
  <c r="O908" i="1"/>
  <c r="Z908" i="1" s="1"/>
  <c r="Z996" i="1"/>
  <c r="Z1052" i="1"/>
  <c r="O1055" i="1"/>
  <c r="AX1055" i="1" s="1"/>
  <c r="AJ1330" i="1"/>
  <c r="AK1480" i="1"/>
  <c r="Y1523" i="1"/>
  <c r="O2032" i="1"/>
  <c r="AK2032" i="1" s="1"/>
  <c r="AW2254" i="1"/>
  <c r="O3333" i="1"/>
  <c r="Z3333" i="1" s="1"/>
  <c r="O3335" i="1"/>
  <c r="Z3335" i="1" s="1"/>
  <c r="Z3366" i="1"/>
  <c r="Z3365" i="1" s="1"/>
  <c r="Z3361" i="1" s="1"/>
  <c r="AA3361" i="1" s="1"/>
  <c r="H331" i="9" s="1"/>
  <c r="AW686" i="1"/>
  <c r="AW684" i="1" s="1"/>
  <c r="O227" i="1"/>
  <c r="AX227" i="1" s="1"/>
  <c r="O857" i="1"/>
  <c r="AK857" i="1" s="1"/>
  <c r="AJ2053" i="1"/>
  <c r="O235" i="1"/>
  <c r="AX235" i="1" s="1"/>
  <c r="AJ796" i="1"/>
  <c r="O971" i="1"/>
  <c r="AK971" i="1" s="1"/>
  <c r="O973" i="1"/>
  <c r="AK973" i="1" s="1"/>
  <c r="Y1046" i="1"/>
  <c r="AJ1215" i="1"/>
  <c r="O1338" i="1"/>
  <c r="AK1338" i="1" s="1"/>
  <c r="O1343" i="1"/>
  <c r="Z1343" i="1" s="1"/>
  <c r="O1336" i="1"/>
  <c r="Z1336" i="1" s="1"/>
  <c r="O1334" i="1"/>
  <c r="Z1334" i="1" s="1"/>
  <c r="AW1916" i="1"/>
  <c r="O2085" i="1"/>
  <c r="Z2085" i="1" s="1"/>
  <c r="O2257" i="1"/>
  <c r="Z2257" i="1" s="1"/>
  <c r="O2256" i="1"/>
  <c r="AK2256" i="1" s="1"/>
  <c r="AJ2271" i="1"/>
  <c r="AJ2345" i="1"/>
  <c r="O2820" i="1"/>
  <c r="AK2820" i="1" s="1"/>
  <c r="O2814" i="1"/>
  <c r="AK2814" i="1" s="1"/>
  <c r="Z2821" i="1"/>
  <c r="AK3366" i="1"/>
  <c r="AK3365" i="1" s="1"/>
  <c r="AK3361" i="1" s="1"/>
  <c r="AL3361" i="1" s="1"/>
  <c r="I331" i="9" s="1"/>
  <c r="O3408" i="1"/>
  <c r="Z3408" i="1" s="1"/>
  <c r="O3409" i="1"/>
  <c r="AK3409" i="1" s="1"/>
  <c r="AJ3435" i="1"/>
  <c r="Z164" i="1"/>
  <c r="AW331" i="1"/>
  <c r="AW329" i="1" s="1"/>
  <c r="AK365" i="1"/>
  <c r="AJ430" i="1"/>
  <c r="AJ428" i="1" s="1"/>
  <c r="AJ717" i="1"/>
  <c r="O746" i="1"/>
  <c r="AX746" i="1" s="1"/>
  <c r="O748" i="1"/>
  <c r="AX748" i="1" s="1"/>
  <c r="O1024" i="1"/>
  <c r="AK1024" i="1" s="1"/>
  <c r="AJ1046" i="1"/>
  <c r="AX1052" i="1"/>
  <c r="AJ1331" i="1"/>
  <c r="AJ1329" i="1" s="1"/>
  <c r="Y1555" i="1"/>
  <c r="Y1553" i="1" s="1"/>
  <c r="Y1634" i="1"/>
  <c r="AX1680" i="1"/>
  <c r="AX1679" i="1" s="1"/>
  <c r="AX1675" i="1" s="1"/>
  <c r="AY1675" i="1" s="1"/>
  <c r="J180" i="9" s="1"/>
  <c r="AJ1737" i="1"/>
  <c r="AW1767" i="1"/>
  <c r="O1897" i="1"/>
  <c r="AX1897" i="1" s="1"/>
  <c r="Z1899" i="1"/>
  <c r="O1919" i="1"/>
  <c r="Z1919" i="1" s="1"/>
  <c r="O2396" i="1"/>
  <c r="AX2396" i="1" s="1"/>
  <c r="AJ2765" i="1"/>
  <c r="AW2860" i="1"/>
  <c r="O3141" i="1"/>
  <c r="AX3141" i="1" s="1"/>
  <c r="AJ3237" i="1"/>
  <c r="AX3366" i="1"/>
  <c r="AX3365" i="1" s="1"/>
  <c r="AX3361" i="1" s="1"/>
  <c r="AY3361" i="1" s="1"/>
  <c r="J331" i="9" s="1"/>
  <c r="Y3402" i="1"/>
  <c r="AW3419" i="1"/>
  <c r="AJ3476" i="1"/>
  <c r="AJ3474" i="1" s="1"/>
  <c r="O3619" i="1"/>
  <c r="AK3619" i="1" s="1"/>
  <c r="AW3594" i="1"/>
  <c r="AW3592" i="1" s="1"/>
  <c r="Z46" i="1"/>
  <c r="O151" i="1"/>
  <c r="AX151" i="1" s="1"/>
  <c r="O156" i="1"/>
  <c r="Z156" i="1" s="1"/>
  <c r="AX192" i="1"/>
  <c r="AW361" i="1"/>
  <c r="AW496" i="1"/>
  <c r="Z505" i="1"/>
  <c r="Z618" i="1"/>
  <c r="AW839" i="1"/>
  <c r="AW837" i="1" s="1"/>
  <c r="Y873" i="1"/>
  <c r="AX1193" i="1"/>
  <c r="AK1528" i="1"/>
  <c r="AW1867" i="1"/>
  <c r="AJ2023" i="1"/>
  <c r="AJ2021" i="1" s="1"/>
  <c r="O2182" i="1"/>
  <c r="Z2182" i="1" s="1"/>
  <c r="Y2444" i="1"/>
  <c r="Y2442" i="1" s="1"/>
  <c r="O2624" i="1"/>
  <c r="AK2624" i="1" s="1"/>
  <c r="AK2821" i="1"/>
  <c r="O2843" i="1"/>
  <c r="Z2843" i="1" s="1"/>
  <c r="O3144" i="1"/>
  <c r="AX3144" i="1" s="1"/>
  <c r="O3241" i="1"/>
  <c r="AK3241" i="1" s="1"/>
  <c r="AK3240" i="1" s="1"/>
  <c r="AK3236" i="1" s="1"/>
  <c r="AL3236" i="1" s="1"/>
  <c r="I320" i="9" s="1"/>
  <c r="O3468" i="1"/>
  <c r="Z3468" i="1" s="1"/>
  <c r="AW3503" i="1"/>
  <c r="AX553" i="1"/>
  <c r="Y663" i="1"/>
  <c r="AJ808" i="1"/>
  <c r="AJ806" i="1" s="1"/>
  <c r="AJ1154" i="1"/>
  <c r="AW1302" i="1"/>
  <c r="AW1300" i="1" s="1"/>
  <c r="AK1381" i="1"/>
  <c r="AJ1423" i="1"/>
  <c r="AJ1695" i="1"/>
  <c r="AJ1734" i="1"/>
  <c r="O1898" i="1"/>
  <c r="Z1898" i="1" s="1"/>
  <c r="Y2023" i="1"/>
  <c r="Y2021" i="1" s="1"/>
  <c r="AJ2661" i="1"/>
  <c r="AJ2659" i="1" s="1"/>
  <c r="Y2895" i="1"/>
  <c r="Y2893" i="1" s="1"/>
  <c r="AW3435" i="1"/>
  <c r="AX3465" i="1"/>
  <c r="AJ873" i="1"/>
  <c r="AJ964" i="1"/>
  <c r="O167" i="1"/>
  <c r="AX167" i="1" s="1"/>
  <c r="Y361" i="1"/>
  <c r="Y387" i="1"/>
  <c r="O631" i="1"/>
  <c r="AK631" i="1" s="1"/>
  <c r="O668" i="1"/>
  <c r="AX668" i="1" s="1"/>
  <c r="AJ759" i="1"/>
  <c r="AW807" i="1"/>
  <c r="AW822" i="1"/>
  <c r="AX1381" i="1"/>
  <c r="O1403" i="1"/>
  <c r="AK1403" i="1" s="1"/>
  <c r="AJ2130" i="1"/>
  <c r="AJ2128" i="1" s="1"/>
  <c r="O2162" i="1"/>
  <c r="Z2162" i="1" s="1"/>
  <c r="O2169" i="1"/>
  <c r="AK2169" i="1" s="1"/>
  <c r="O2178" i="1"/>
  <c r="AX2178" i="1" s="1"/>
  <c r="Y2411" i="1"/>
  <c r="Y2409" i="1" s="1"/>
  <c r="Z2840" i="1"/>
  <c r="O2838" i="1"/>
  <c r="O3147" i="1"/>
  <c r="AK3147" i="1" s="1"/>
  <c r="O3149" i="1"/>
  <c r="AX3149" i="1" s="1"/>
  <c r="Y3268" i="1"/>
  <c r="Z3336" i="1"/>
  <c r="O3437" i="1"/>
  <c r="AK3437" i="1" s="1"/>
  <c r="Z3613" i="1"/>
  <c r="O520" i="1"/>
  <c r="AX520" i="1" s="1"/>
  <c r="AJ388" i="1"/>
  <c r="AJ386" i="1" s="1"/>
  <c r="AJ387" i="1"/>
  <c r="O653" i="1"/>
  <c r="Z653" i="1" s="1"/>
  <c r="O651" i="1"/>
  <c r="Z651" i="1" s="1"/>
  <c r="O647" i="1"/>
  <c r="Z647" i="1" s="1"/>
  <c r="O732" i="1"/>
  <c r="AX732" i="1" s="1"/>
  <c r="O731" i="1"/>
  <c r="Z731" i="1" s="1"/>
  <c r="O730" i="1"/>
  <c r="AK730" i="1" s="1"/>
  <c r="Y129" i="1"/>
  <c r="O650" i="1"/>
  <c r="Z650" i="1" s="1"/>
  <c r="Z719" i="1"/>
  <c r="Z718" i="1" s="1"/>
  <c r="Z714" i="1" s="1"/>
  <c r="AA714" i="1" s="1"/>
  <c r="H72" i="9" s="1"/>
  <c r="Y715" i="1"/>
  <c r="O1085" i="1"/>
  <c r="AK1085" i="1" s="1"/>
  <c r="O1090" i="1"/>
  <c r="AK1090" i="1" s="1"/>
  <c r="O1083" i="1"/>
  <c r="AK1083" i="1" s="1"/>
  <c r="O1092" i="1"/>
  <c r="AK1092" i="1" s="1"/>
  <c r="O1087" i="1"/>
  <c r="AK1087" i="1" s="1"/>
  <c r="O1082" i="1"/>
  <c r="Z1082" i="1" s="1"/>
  <c r="Y1173" i="1"/>
  <c r="Y1171" i="1" s="1"/>
  <c r="Y1172" i="1"/>
  <c r="O191" i="1"/>
  <c r="AJ215" i="1"/>
  <c r="O290" i="1"/>
  <c r="AK290" i="1" s="1"/>
  <c r="O288" i="1"/>
  <c r="AX288" i="1" s="1"/>
  <c r="O289" i="1"/>
  <c r="AX289" i="1" s="1"/>
  <c r="AW514" i="1"/>
  <c r="AW515" i="1"/>
  <c r="AW513" i="1" s="1"/>
  <c r="O1079" i="1"/>
  <c r="AX1079" i="1" s="1"/>
  <c r="Y1374" i="1"/>
  <c r="Z785" i="1"/>
  <c r="O518" i="1"/>
  <c r="AK518" i="1" s="1"/>
  <c r="O2293" i="1"/>
  <c r="AX2293" i="1" s="1"/>
  <c r="O2291" i="1"/>
  <c r="Z2291" i="1" s="1"/>
  <c r="O2292" i="1"/>
  <c r="AK2292" i="1" s="1"/>
  <c r="O2294" i="1"/>
  <c r="AX2294" i="1" s="1"/>
  <c r="AW145" i="1"/>
  <c r="AW143" i="1" s="1"/>
  <c r="O450" i="1"/>
  <c r="AJ742" i="1"/>
  <c r="AJ1213" i="1"/>
  <c r="AJ40" i="1"/>
  <c r="AJ106" i="1"/>
  <c r="AJ105" i="1"/>
  <c r="AJ103" i="1" s="1"/>
  <c r="AJ104" i="1"/>
  <c r="AK190" i="1"/>
  <c r="Z355" i="1"/>
  <c r="Z354" i="1" s="1"/>
  <c r="Z350" i="1" s="1"/>
  <c r="AA350" i="1" s="1"/>
  <c r="H44" i="9" s="1"/>
  <c r="O354" i="1"/>
  <c r="O380" i="1"/>
  <c r="AX380" i="1" s="1"/>
  <c r="O381" i="1"/>
  <c r="Z381" i="1" s="1"/>
  <c r="O379" i="1"/>
  <c r="Z379" i="1" s="1"/>
  <c r="O382" i="1"/>
  <c r="AX382" i="1" s="1"/>
  <c r="O378" i="1"/>
  <c r="AK378" i="1" s="1"/>
  <c r="O733" i="1"/>
  <c r="Z733" i="1" s="1"/>
  <c r="O1093" i="1"/>
  <c r="AX1093" i="1" s="1"/>
  <c r="Y1303" i="1"/>
  <c r="Z1480" i="1"/>
  <c r="Z3058" i="1"/>
  <c r="AK3058" i="1"/>
  <c r="AW3237" i="1"/>
  <c r="AW3238" i="1"/>
  <c r="AW3236" i="1" s="1"/>
  <c r="O3315" i="1"/>
  <c r="AK3315" i="1" s="1"/>
  <c r="O3314" i="1"/>
  <c r="AK3314" i="1" s="1"/>
  <c r="O3316" i="1"/>
  <c r="AX3316" i="1" s="1"/>
  <c r="O3313" i="1"/>
  <c r="AK3313" i="1" s="1"/>
  <c r="AK785" i="1"/>
  <c r="AJ780" i="1"/>
  <c r="AJ778" i="1" s="1"/>
  <c r="Y1118" i="1"/>
  <c r="Y331" i="1"/>
  <c r="Y329" i="1" s="1"/>
  <c r="Y330" i="1"/>
  <c r="Y374" i="1"/>
  <c r="Y544" i="1"/>
  <c r="Y542" i="1" s="1"/>
  <c r="AW728" i="1"/>
  <c r="AW809" i="1"/>
  <c r="AJ1228" i="1"/>
  <c r="AJ1226" i="1"/>
  <c r="AW1466" i="1"/>
  <c r="AW1464" i="1" s="1"/>
  <c r="O1159" i="1"/>
  <c r="AX1159" i="1" s="1"/>
  <c r="O1160" i="1"/>
  <c r="Z1160" i="1" s="1"/>
  <c r="O1158" i="1"/>
  <c r="AX1158" i="1" s="1"/>
  <c r="AX1288" i="1"/>
  <c r="AW1284" i="1"/>
  <c r="AW1285" i="1"/>
  <c r="AW1283" i="1" s="1"/>
  <c r="AJ627" i="1"/>
  <c r="AJ628" i="1"/>
  <c r="AJ626" i="1" s="1"/>
  <c r="Z80" i="1"/>
  <c r="Y216" i="1"/>
  <c r="Y214" i="1" s="1"/>
  <c r="AW272" i="1"/>
  <c r="AW274" i="1"/>
  <c r="Y404" i="1"/>
  <c r="Y402" i="1" s="1"/>
  <c r="Y403" i="1"/>
  <c r="AX866" i="1"/>
  <c r="O1086" i="1"/>
  <c r="AX1086" i="1" s="1"/>
  <c r="AW1202" i="1"/>
  <c r="AW1200" i="1" s="1"/>
  <c r="AW1201" i="1"/>
  <c r="AJ1933" i="1"/>
  <c r="AJ1931" i="1" s="1"/>
  <c r="AJ1932" i="1"/>
  <c r="Y2832" i="1"/>
  <c r="AW3225" i="1"/>
  <c r="AW3223" i="1" s="1"/>
  <c r="AW3224" i="1"/>
  <c r="AJ75" i="1"/>
  <c r="AJ73" i="1" s="1"/>
  <c r="O172" i="1"/>
  <c r="Z172" i="1" s="1"/>
  <c r="O238" i="1"/>
  <c r="AX238" i="1" s="1"/>
  <c r="AW494" i="1"/>
  <c r="AK505" i="1"/>
  <c r="AJ530" i="1"/>
  <c r="O550" i="1"/>
  <c r="AK550" i="1" s="1"/>
  <c r="AJ566" i="1"/>
  <c r="O605" i="1"/>
  <c r="Z605" i="1" s="1"/>
  <c r="AJ716" i="1"/>
  <c r="AJ714" i="1" s="1"/>
  <c r="O1020" i="1"/>
  <c r="AK1020" i="1" s="1"/>
  <c r="AW1715" i="1"/>
  <c r="AX1719" i="1"/>
  <c r="AW1717" i="1"/>
  <c r="AJ1793" i="1"/>
  <c r="AJ1791" i="1" s="1"/>
  <c r="AJ1792" i="1"/>
  <c r="AW1818" i="1"/>
  <c r="AW1816" i="1" s="1"/>
  <c r="AW2022" i="1"/>
  <c r="O2469" i="1"/>
  <c r="Z2469" i="1" s="1"/>
  <c r="O2465" i="1"/>
  <c r="AX2465" i="1" s="1"/>
  <c r="O2467" i="1"/>
  <c r="Z2467" i="1" s="1"/>
  <c r="O2464" i="1"/>
  <c r="Z2464" i="1" s="1"/>
  <c r="O2468" i="1"/>
  <c r="AX2468" i="1" s="1"/>
  <c r="O2466" i="1"/>
  <c r="Y2661" i="1"/>
  <c r="Y2659" i="1" s="1"/>
  <c r="Y2662" i="1"/>
  <c r="Y2660" i="1"/>
  <c r="O2690" i="1"/>
  <c r="AX2690" i="1" s="1"/>
  <c r="O2692" i="1"/>
  <c r="AX2692" i="1" s="1"/>
  <c r="O2691" i="1"/>
  <c r="AK2691" i="1" s="1"/>
  <c r="O2693" i="1"/>
  <c r="AK2693" i="1" s="1"/>
  <c r="AJ3376" i="1"/>
  <c r="AJ3374" i="1" s="1"/>
  <c r="Z2057" i="1"/>
  <c r="AK2057" i="1"/>
  <c r="Z2079" i="1"/>
  <c r="AK2079" i="1"/>
  <c r="O2363" i="1"/>
  <c r="AX2363" i="1" s="1"/>
  <c r="O2364" i="1"/>
  <c r="AK2364" i="1" s="1"/>
  <c r="AW3475" i="1"/>
  <c r="AX3479" i="1"/>
  <c r="AX3478" i="1" s="1"/>
  <c r="AX3474" i="1" s="1"/>
  <c r="AY3474" i="1" s="1"/>
  <c r="J339" i="9" s="1"/>
  <c r="AW3476" i="1"/>
  <c r="AW3474" i="1" s="1"/>
  <c r="AW3477" i="1"/>
  <c r="AW3606" i="1"/>
  <c r="AJ145" i="1"/>
  <c r="AJ143" i="1" s="1"/>
  <c r="O159" i="1"/>
  <c r="AK159" i="1" s="1"/>
  <c r="AJ899" i="1"/>
  <c r="AJ897" i="1" s="1"/>
  <c r="Z1206" i="1"/>
  <c r="O1482" i="1"/>
  <c r="Z1482" i="1" s="1"/>
  <c r="O1483" i="1"/>
  <c r="Z1483" i="1" s="1"/>
  <c r="O1476" i="1"/>
  <c r="AX1476" i="1" s="1"/>
  <c r="O1472" i="1"/>
  <c r="AK1472" i="1" s="1"/>
  <c r="O1484" i="1"/>
  <c r="AK1484" i="1" s="1"/>
  <c r="O1475" i="1"/>
  <c r="Z1475" i="1" s="1"/>
  <c r="O1471" i="1"/>
  <c r="AX1471" i="1" s="1"/>
  <c r="O1470" i="1"/>
  <c r="Z1470" i="1" s="1"/>
  <c r="O1481" i="1"/>
  <c r="Z1481" i="1" s="1"/>
  <c r="O1479" i="1"/>
  <c r="AX1479" i="1" s="1"/>
  <c r="Z1560" i="1"/>
  <c r="O2004" i="1"/>
  <c r="Z2004" i="1" s="1"/>
  <c r="O2000" i="1"/>
  <c r="Z2000" i="1" s="1"/>
  <c r="O2002" i="1"/>
  <c r="AX2002" i="1" s="1"/>
  <c r="O2005" i="1"/>
  <c r="AX2005" i="1" s="1"/>
  <c r="O2001" i="1"/>
  <c r="Z2001" i="1" s="1"/>
  <c r="Y2159" i="1"/>
  <c r="Y2157" i="1" s="1"/>
  <c r="O2224" i="1"/>
  <c r="AX2224" i="1" s="1"/>
  <c r="O2225" i="1"/>
  <c r="AK2225" i="1" s="1"/>
  <c r="O2226" i="1"/>
  <c r="AX2226" i="1" s="1"/>
  <c r="O2227" i="1"/>
  <c r="AK2227" i="1" s="1"/>
  <c r="O2229" i="1"/>
  <c r="AK2229" i="1" s="1"/>
  <c r="AW2303" i="1"/>
  <c r="AW2301" i="1"/>
  <c r="O2491" i="1"/>
  <c r="AK2491" i="1" s="1"/>
  <c r="O2492" i="1"/>
  <c r="Z2492" i="1" s="1"/>
  <c r="Z3452" i="1"/>
  <c r="Y3447" i="1"/>
  <c r="Y3445" i="1" s="1"/>
  <c r="Y3446" i="1"/>
  <c r="O3495" i="1"/>
  <c r="AK3495" i="1" s="1"/>
  <c r="O3492" i="1"/>
  <c r="Z3492" i="1" s="1"/>
  <c r="O3490" i="1"/>
  <c r="AX3490" i="1" s="1"/>
  <c r="O3494" i="1"/>
  <c r="AX3494" i="1" s="1"/>
  <c r="O3491" i="1"/>
  <c r="AK3491" i="1" s="1"/>
  <c r="Y1465" i="1"/>
  <c r="Y286" i="1"/>
  <c r="O507" i="1"/>
  <c r="AK507" i="1" s="1"/>
  <c r="O534" i="1"/>
  <c r="Z534" i="1" s="1"/>
  <c r="O600" i="1"/>
  <c r="Z600" i="1" s="1"/>
  <c r="AW900" i="1"/>
  <c r="AW899" i="1"/>
  <c r="AW897" i="1" s="1"/>
  <c r="Y964" i="1"/>
  <c r="AJ1173" i="1"/>
  <c r="AJ1171" i="1" s="1"/>
  <c r="AJ1172" i="1"/>
  <c r="O2961" i="1"/>
  <c r="Z2961" i="1" s="1"/>
  <c r="O3057" i="1"/>
  <c r="AX3057" i="1" s="1"/>
  <c r="O3053" i="1"/>
  <c r="O3056" i="1"/>
  <c r="Z3056" i="1" s="1"/>
  <c r="O3061" i="1"/>
  <c r="Z3061" i="1" s="1"/>
  <c r="O3059" i="1"/>
  <c r="AX3059" i="1" s="1"/>
  <c r="O3055" i="1"/>
  <c r="AX3055" i="1" s="1"/>
  <c r="O3054" i="1"/>
  <c r="AX3054" i="1" s="1"/>
  <c r="AW186" i="1"/>
  <c r="Y353" i="1"/>
  <c r="Y352" i="1"/>
  <c r="Y350" i="1" s="1"/>
  <c r="O620" i="1"/>
  <c r="AX620" i="1" s="1"/>
  <c r="O597" i="1"/>
  <c r="Z597" i="1" s="1"/>
  <c r="O595" i="1"/>
  <c r="AK595" i="1" s="1"/>
  <c r="O610" i="1"/>
  <c r="AK610" i="1" s="1"/>
  <c r="O608" i="1"/>
  <c r="Z608" i="1" s="1"/>
  <c r="O606" i="1"/>
  <c r="AK606" i="1" s="1"/>
  <c r="O619" i="1"/>
  <c r="Z619" i="1" s="1"/>
  <c r="O598" i="1"/>
  <c r="AK598" i="1" s="1"/>
  <c r="O613" i="1"/>
  <c r="Z613" i="1" s="1"/>
  <c r="O617" i="1"/>
  <c r="AX617" i="1" s="1"/>
  <c r="AX618" i="1"/>
  <c r="AJ1048" i="1"/>
  <c r="AJ1285" i="1"/>
  <c r="AJ1283" i="1" s="1"/>
  <c r="AX1306" i="1"/>
  <c r="Z1306" i="1"/>
  <c r="O1771" i="1"/>
  <c r="AK1771" i="1" s="1"/>
  <c r="O1772" i="1"/>
  <c r="AK1772" i="1" s="1"/>
  <c r="AJ1915" i="1"/>
  <c r="AJ1913" i="1" s="1"/>
  <c r="Y3548" i="1"/>
  <c r="Z3552" i="1"/>
  <c r="Z3551" i="1" s="1"/>
  <c r="Z3547" i="1" s="1"/>
  <c r="AA3547" i="1" s="1"/>
  <c r="H345" i="9" s="1"/>
  <c r="AK3613" i="1"/>
  <c r="AX505" i="1"/>
  <c r="AW516" i="1"/>
  <c r="AJ516" i="1"/>
  <c r="Y543" i="1"/>
  <c r="O745" i="1"/>
  <c r="Z745" i="1" s="1"/>
  <c r="O768" i="1"/>
  <c r="Z768" i="1" s="1"/>
  <c r="AJ781" i="1"/>
  <c r="AW808" i="1"/>
  <c r="AW806" i="1" s="1"/>
  <c r="O862" i="1"/>
  <c r="Z862" i="1" s="1"/>
  <c r="O861" i="1"/>
  <c r="AK861" i="1" s="1"/>
  <c r="O860" i="1"/>
  <c r="AX860" i="1" s="1"/>
  <c r="O865" i="1"/>
  <c r="AK865" i="1" s="1"/>
  <c r="AW945" i="1"/>
  <c r="AW947" i="1"/>
  <c r="AW1015" i="1"/>
  <c r="O1402" i="1"/>
  <c r="Z1402" i="1" s="1"/>
  <c r="Y1524" i="1"/>
  <c r="Y1522" i="1" s="1"/>
  <c r="AJ1649" i="1"/>
  <c r="AJ1651" i="1"/>
  <c r="AJ1996" i="1"/>
  <c r="AJ1994" i="1" s="1"/>
  <c r="AJ1997" i="1"/>
  <c r="AJ2131" i="1"/>
  <c r="AJ2159" i="1"/>
  <c r="AJ2157" i="1" s="1"/>
  <c r="Z2183" i="1"/>
  <c r="Y2289" i="1"/>
  <c r="AW2372" i="1"/>
  <c r="AW2373" i="1"/>
  <c r="AW2371" i="1" s="1"/>
  <c r="AW2374" i="1"/>
  <c r="Y3136" i="1"/>
  <c r="Y363" i="1"/>
  <c r="AK553" i="1"/>
  <c r="AJ564" i="1"/>
  <c r="O635" i="1"/>
  <c r="AK635" i="1" s="1"/>
  <c r="AJ642" i="1"/>
  <c r="AJ727" i="1"/>
  <c r="AJ725" i="1" s="1"/>
  <c r="Z766" i="1"/>
  <c r="O907" i="1"/>
  <c r="O905" i="1"/>
  <c r="Z905" i="1" s="1"/>
  <c r="O904" i="1"/>
  <c r="AX904" i="1" s="1"/>
  <c r="AW917" i="1"/>
  <c r="AW915" i="1" s="1"/>
  <c r="AX949" i="1"/>
  <c r="AX948" i="1" s="1"/>
  <c r="AX944" i="1" s="1"/>
  <c r="AY944" i="1" s="1"/>
  <c r="J88" i="9" s="1"/>
  <c r="Z1025" i="1"/>
  <c r="AJ1395" i="1"/>
  <c r="AW1467" i="1"/>
  <c r="AW1650" i="1"/>
  <c r="AW1648" i="1" s="1"/>
  <c r="AW1649" i="1"/>
  <c r="AJ1967" i="1"/>
  <c r="AJ1965" i="1" s="1"/>
  <c r="AJ2075" i="1"/>
  <c r="AJ2073" i="1" s="1"/>
  <c r="AK2183" i="1"/>
  <c r="AW2359" i="1"/>
  <c r="AW2810" i="1"/>
  <c r="Z3380" i="1"/>
  <c r="AJ3581" i="1"/>
  <c r="AJ3582" i="1"/>
  <c r="AJ3580" i="1" s="1"/>
  <c r="AK451" i="1"/>
  <c r="AW643" i="1"/>
  <c r="AW641" i="1" s="1"/>
  <c r="AX749" i="1"/>
  <c r="AW794" i="1"/>
  <c r="AK830" i="1"/>
  <c r="AK1125" i="1"/>
  <c r="O1309" i="1"/>
  <c r="Z1309" i="1" s="1"/>
  <c r="O1308" i="1"/>
  <c r="Z1308" i="1" s="1"/>
  <c r="O1307" i="1"/>
  <c r="AK1307" i="1" s="1"/>
  <c r="O1311" i="1"/>
  <c r="AK1311" i="1" s="1"/>
  <c r="O1411" i="1"/>
  <c r="AX1411" i="1" s="1"/>
  <c r="O1400" i="1"/>
  <c r="O1407" i="1"/>
  <c r="Z1407" i="1" s="1"/>
  <c r="O1406" i="1"/>
  <c r="AX1406" i="1" s="1"/>
  <c r="O1399" i="1"/>
  <c r="Z1399" i="1" s="1"/>
  <c r="Y1696" i="1"/>
  <c r="Y1694" i="1" s="1"/>
  <c r="Y1697" i="1"/>
  <c r="Y1868" i="1"/>
  <c r="Y1866" i="1" s="1"/>
  <c r="O2082" i="1"/>
  <c r="Z2082" i="1" s="1"/>
  <c r="O2080" i="1"/>
  <c r="AK2080" i="1" s="1"/>
  <c r="AX2183" i="1"/>
  <c r="O2323" i="1"/>
  <c r="Z2323" i="1" s="1"/>
  <c r="O2322" i="1"/>
  <c r="AX2322" i="1" s="1"/>
  <c r="O2321" i="1"/>
  <c r="Z2321" i="1" s="1"/>
  <c r="O2319" i="1"/>
  <c r="AX2319" i="1" s="1"/>
  <c r="O2320" i="1"/>
  <c r="AX2320" i="1" s="1"/>
  <c r="O2318" i="1"/>
  <c r="AX2318" i="1" s="1"/>
  <c r="Y2361" i="1"/>
  <c r="Y2360" i="1"/>
  <c r="Y2358" i="1" s="1"/>
  <c r="AW2488" i="1"/>
  <c r="AW2486" i="1" s="1"/>
  <c r="O2555" i="1"/>
  <c r="AX2555" i="1" s="1"/>
  <c r="O2562" i="1"/>
  <c r="AX2562" i="1" s="1"/>
  <c r="O2557" i="1"/>
  <c r="AK2557" i="1" s="1"/>
  <c r="O2547" i="1"/>
  <c r="Z2547" i="1" s="1"/>
  <c r="O2569" i="1"/>
  <c r="AK2569" i="1" s="1"/>
  <c r="O2768" i="1"/>
  <c r="Z2768" i="1" s="1"/>
  <c r="O2767" i="1"/>
  <c r="Z2767" i="1" s="1"/>
  <c r="AX3493" i="1"/>
  <c r="AW3486" i="1"/>
  <c r="AW3581" i="1"/>
  <c r="AW3582" i="1"/>
  <c r="AW3580" i="1" s="1"/>
  <c r="Z866" i="1"/>
  <c r="AX1125" i="1"/>
  <c r="O1190" i="1"/>
  <c r="Z1219" i="1"/>
  <c r="Z1404" i="1"/>
  <c r="O1559" i="1"/>
  <c r="O1561" i="1"/>
  <c r="AX1561" i="1" s="1"/>
  <c r="AW1632" i="1"/>
  <c r="Y1750" i="1"/>
  <c r="O2031" i="1"/>
  <c r="Z2031" i="1" s="1"/>
  <c r="O2036" i="1"/>
  <c r="Z2036" i="1" s="1"/>
  <c r="O2030" i="1"/>
  <c r="AX2030" i="1" s="1"/>
  <c r="O2028" i="1"/>
  <c r="AX2028" i="1" s="1"/>
  <c r="O2027" i="1"/>
  <c r="Z2027" i="1" s="1"/>
  <c r="O2035" i="1"/>
  <c r="Z2035" i="1" s="1"/>
  <c r="Y2412" i="1"/>
  <c r="Y2461" i="1"/>
  <c r="Y2459" i="1" s="1"/>
  <c r="Y2460" i="1"/>
  <c r="Y2462" i="1"/>
  <c r="O2944" i="1"/>
  <c r="AX2944" i="1" s="1"/>
  <c r="O2942" i="1"/>
  <c r="Z2942" i="1" s="1"/>
  <c r="O2946" i="1"/>
  <c r="Z2946" i="1" s="1"/>
  <c r="O2947" i="1"/>
  <c r="AK2947" i="1" s="1"/>
  <c r="O3379" i="1"/>
  <c r="AK3379" i="1" s="1"/>
  <c r="O3381" i="1"/>
  <c r="Z3381" i="1" s="1"/>
  <c r="Y3448" i="1"/>
  <c r="AK3552" i="1"/>
  <c r="AK3551" i="1" s="1"/>
  <c r="AK3547" i="1" s="1"/>
  <c r="AL3547" i="1" s="1"/>
  <c r="I345" i="9" s="1"/>
  <c r="O3551" i="1"/>
  <c r="AX785" i="1"/>
  <c r="Y840" i="1"/>
  <c r="O1123" i="1"/>
  <c r="Z1123" i="1" s="1"/>
  <c r="AJ1155" i="1"/>
  <c r="AJ1153" i="1" s="1"/>
  <c r="O1189" i="1"/>
  <c r="AX1189" i="1" s="1"/>
  <c r="AW1554" i="1"/>
  <c r="AJ1581" i="1"/>
  <c r="AJ1579" i="1" s="1"/>
  <c r="AJ1582" i="1"/>
  <c r="AJ1580" i="1"/>
  <c r="Z1615" i="1"/>
  <c r="O1720" i="1"/>
  <c r="AX1720" i="1" s="1"/>
  <c r="AJ1934" i="1"/>
  <c r="AX2003" i="1"/>
  <c r="Z2029" i="1"/>
  <c r="Y2102" i="1"/>
  <c r="O2209" i="1"/>
  <c r="AX2209" i="1" s="1"/>
  <c r="O2206" i="1"/>
  <c r="O2213" i="1"/>
  <c r="Z2213" i="1" s="1"/>
  <c r="O2211" i="1"/>
  <c r="AX2211" i="1" s="1"/>
  <c r="O2208" i="1"/>
  <c r="Z2208" i="1" s="1"/>
  <c r="O2199" i="1"/>
  <c r="AK2199" i="1" s="1"/>
  <c r="O2200" i="1"/>
  <c r="AX2200" i="1" s="1"/>
  <c r="Z2202" i="1"/>
  <c r="O2418" i="1"/>
  <c r="AX2418" i="1" s="1"/>
  <c r="O2416" i="1"/>
  <c r="AK2416" i="1" s="1"/>
  <c r="O2415" i="1"/>
  <c r="AX2415" i="1" s="1"/>
  <c r="O2419" i="1"/>
  <c r="AX2419" i="1" s="1"/>
  <c r="O2417" i="1"/>
  <c r="Z2417" i="1" s="1"/>
  <c r="AJ2476" i="1"/>
  <c r="AJ2477" i="1"/>
  <c r="AJ2475" i="1" s="1"/>
  <c r="Z2769" i="1"/>
  <c r="O2898" i="1"/>
  <c r="Z2898" i="1" s="1"/>
  <c r="O2901" i="1"/>
  <c r="AX2901" i="1" s="1"/>
  <c r="O2945" i="1"/>
  <c r="AX2945" i="1" s="1"/>
  <c r="Y3250" i="1"/>
  <c r="Y3252" i="1"/>
  <c r="Y3251" i="1"/>
  <c r="Y3249" i="1" s="1"/>
  <c r="O3478" i="1"/>
  <c r="Z3479" i="1"/>
  <c r="Z3478" i="1" s="1"/>
  <c r="Z3474" i="1" s="1"/>
  <c r="AA3474" i="1" s="1"/>
  <c r="H339" i="9" s="1"/>
  <c r="O1191" i="1"/>
  <c r="AX1191" i="1" s="1"/>
  <c r="AX1206" i="1"/>
  <c r="AX1335" i="1"/>
  <c r="AK1429" i="1"/>
  <c r="O1530" i="1"/>
  <c r="Z1530" i="1" s="1"/>
  <c r="O1529" i="1"/>
  <c r="O1617" i="1"/>
  <c r="O1614" i="1"/>
  <c r="Z1614" i="1" s="1"/>
  <c r="O1613" i="1"/>
  <c r="AK1613" i="1" s="1"/>
  <c r="AJ1767" i="1"/>
  <c r="AW1892" i="1"/>
  <c r="AW1893" i="1"/>
  <c r="AW1891" i="1" s="1"/>
  <c r="AK2202" i="1"/>
  <c r="O2414" i="1"/>
  <c r="AX2414" i="1" s="1"/>
  <c r="AW2426" i="1"/>
  <c r="O2943" i="1"/>
  <c r="Z2943" i="1" s="1"/>
  <c r="AJ3251" i="1"/>
  <c r="AJ3249" i="1" s="1"/>
  <c r="AJ3252" i="1"/>
  <c r="O3382" i="1"/>
  <c r="AK3382" i="1" s="1"/>
  <c r="O3406" i="1"/>
  <c r="AK3406" i="1" s="1"/>
  <c r="O3407" i="1"/>
  <c r="AX3407" i="1" s="1"/>
  <c r="O3410" i="1"/>
  <c r="AK3410" i="1" s="1"/>
  <c r="Y3433" i="1"/>
  <c r="AJ3459" i="1"/>
  <c r="Z3535" i="1"/>
  <c r="Y3532" i="1"/>
  <c r="Y3530" i="1" s="1"/>
  <c r="AW1525" i="1"/>
  <c r="AK1700" i="1"/>
  <c r="AW1769" i="1"/>
  <c r="Y1816" i="1"/>
  <c r="O1896" i="1"/>
  <c r="AX1896" i="1" s="1"/>
  <c r="AW2158" i="1"/>
  <c r="O2166" i="1"/>
  <c r="O2170" i="1"/>
  <c r="AK2170" i="1" s="1"/>
  <c r="AW2238" i="1"/>
  <c r="AW2660" i="1"/>
  <c r="AX2665" i="1"/>
  <c r="AW2662" i="1"/>
  <c r="O2819" i="1"/>
  <c r="O2816" i="1"/>
  <c r="AX2816" i="1" s="1"/>
  <c r="O2818" i="1"/>
  <c r="Z2818" i="1" s="1"/>
  <c r="O2815" i="1"/>
  <c r="AX2815" i="1" s="1"/>
  <c r="AW2896" i="1"/>
  <c r="Y3294" i="1"/>
  <c r="Y3292" i="1"/>
  <c r="AJ3419" i="1"/>
  <c r="Z3465" i="1"/>
  <c r="Z3493" i="1"/>
  <c r="AJ3533" i="1"/>
  <c r="AJ3532" i="1"/>
  <c r="AJ3530" i="1" s="1"/>
  <c r="AW3593" i="1"/>
  <c r="O1920" i="1"/>
  <c r="AK1920" i="1" s="1"/>
  <c r="Z2003" i="1"/>
  <c r="Y2220" i="1"/>
  <c r="AW2271" i="1"/>
  <c r="AJ2332" i="1"/>
  <c r="AJ2331" i="1"/>
  <c r="AJ2329" i="1" s="1"/>
  <c r="Y2673" i="1"/>
  <c r="Y2674" i="1"/>
  <c r="Y2672" i="1" s="1"/>
  <c r="AW2686" i="1"/>
  <c r="AK2769" i="1"/>
  <c r="AX3521" i="1"/>
  <c r="O3623" i="1"/>
  <c r="AX3623" i="1" s="1"/>
  <c r="O3624" i="1"/>
  <c r="AX3624" i="1" s="1"/>
  <c r="O3622" i="1"/>
  <c r="Z3622" i="1" s="1"/>
  <c r="O3629" i="1"/>
  <c r="AX3629" i="1" s="1"/>
  <c r="O3620" i="1"/>
  <c r="AX3620" i="1" s="1"/>
  <c r="O3614" i="1"/>
  <c r="Z3614" i="1" s="1"/>
  <c r="O3612" i="1"/>
  <c r="AX3612" i="1" s="1"/>
  <c r="O3628" i="1"/>
  <c r="AX3628" i="1" s="1"/>
  <c r="O3617" i="1"/>
  <c r="AK3617" i="1" s="1"/>
  <c r="O3611" i="1"/>
  <c r="AX3611" i="1" s="1"/>
  <c r="O3621" i="1"/>
  <c r="O3625" i="1"/>
  <c r="AK3625" i="1" s="1"/>
  <c r="Y1678" i="1"/>
  <c r="AX2120" i="1"/>
  <c r="O2175" i="1"/>
  <c r="AX2175" i="1" s="1"/>
  <c r="AW2253" i="1"/>
  <c r="AW2251" i="1" s="1"/>
  <c r="AJ2410" i="1"/>
  <c r="AJ2411" i="1"/>
  <c r="AJ2409" i="1" s="1"/>
  <c r="AW2765" i="1"/>
  <c r="AW3226" i="1"/>
  <c r="Y3293" i="1"/>
  <c r="Y3291" i="1" s="1"/>
  <c r="Z3353" i="1"/>
  <c r="Y3363" i="1"/>
  <c r="Y3361" i="1" s="1"/>
  <c r="Y3362" i="1"/>
  <c r="AJ3403" i="1"/>
  <c r="AJ3401" i="1" s="1"/>
  <c r="AW2287" i="1"/>
  <c r="AK2335" i="1"/>
  <c r="AX2335" i="1"/>
  <c r="AW2544" i="1"/>
  <c r="AW2542" i="1" s="1"/>
  <c r="O3150" i="1"/>
  <c r="AX3150" i="1" s="1"/>
  <c r="AW3377" i="1"/>
  <c r="Y3531" i="1"/>
  <c r="Y3583" i="1"/>
  <c r="AW2410" i="1"/>
  <c r="O2844" i="1"/>
  <c r="AX2844" i="1" s="1"/>
  <c r="AW2862" i="1"/>
  <c r="O3146" i="1"/>
  <c r="AK3146" i="1" s="1"/>
  <c r="AX3380" i="1"/>
  <c r="AK2244" i="1"/>
  <c r="AW2411" i="1"/>
  <c r="AW2409" i="1" s="1"/>
  <c r="O3143" i="1"/>
  <c r="AK3143" i="1" s="1"/>
  <c r="O3151" i="1"/>
  <c r="Z3151" i="1" s="1"/>
  <c r="AK3493" i="1"/>
  <c r="AJ3593" i="1"/>
  <c r="AK192" i="1"/>
  <c r="AJ188" i="1"/>
  <c r="AJ187" i="1"/>
  <c r="AJ185" i="1" s="1"/>
  <c r="AW467" i="1"/>
  <c r="AW465" i="1" s="1"/>
  <c r="AW466" i="1"/>
  <c r="AW468" i="1"/>
  <c r="Y515" i="1"/>
  <c r="Y513" i="1" s="1"/>
  <c r="Y564" i="1"/>
  <c r="AJ661" i="1"/>
  <c r="AJ663" i="1"/>
  <c r="AK949" i="1"/>
  <c r="AK948" i="1" s="1"/>
  <c r="AK944" i="1" s="1"/>
  <c r="AL944" i="1" s="1"/>
  <c r="I88" i="9" s="1"/>
  <c r="AJ945" i="1"/>
  <c r="AJ947" i="1"/>
  <c r="AJ946" i="1"/>
  <c r="AJ944" i="1" s="1"/>
  <c r="Y1270" i="1"/>
  <c r="Y1268" i="1" s="1"/>
  <c r="Y1269" i="1"/>
  <c r="Y1271" i="1"/>
  <c r="Z1273" i="1"/>
  <c r="Z1272" i="1" s="1"/>
  <c r="Z1268" i="1" s="1"/>
  <c r="AA1268" i="1" s="1"/>
  <c r="H125" i="9" s="1"/>
  <c r="AX1700" i="1"/>
  <c r="AW1696" i="1"/>
  <c r="AW1694" i="1" s="1"/>
  <c r="AW1697" i="1"/>
  <c r="AJ1867" i="1"/>
  <c r="AJ1868" i="1"/>
  <c r="AJ1866" i="1" s="1"/>
  <c r="AW2075" i="1"/>
  <c r="AW2073" i="1" s="1"/>
  <c r="AX355" i="1"/>
  <c r="AX354" i="1" s="1"/>
  <c r="AX350" i="1" s="1"/>
  <c r="AY350" i="1" s="1"/>
  <c r="J44" i="9" s="1"/>
  <c r="AW353" i="1"/>
  <c r="AW352" i="1"/>
  <c r="AW350" i="1" s="1"/>
  <c r="AW351" i="1"/>
  <c r="AX365" i="1"/>
  <c r="Y376" i="1"/>
  <c r="Y375" i="1"/>
  <c r="Y373" i="1" s="1"/>
  <c r="AW388" i="1"/>
  <c r="AW386" i="1" s="1"/>
  <c r="AW387" i="1"/>
  <c r="AW389" i="1"/>
  <c r="AJ496" i="1"/>
  <c r="AJ495" i="1"/>
  <c r="AJ493" i="1" s="1"/>
  <c r="AJ494" i="1"/>
  <c r="O577" i="1"/>
  <c r="Z577" i="1" s="1"/>
  <c r="O569" i="1"/>
  <c r="Z569" i="1" s="1"/>
  <c r="O572" i="1"/>
  <c r="O575" i="1"/>
  <c r="AX575" i="1" s="1"/>
  <c r="O571" i="1"/>
  <c r="AK571" i="1" s="1"/>
  <c r="O573" i="1"/>
  <c r="Z573" i="1" s="1"/>
  <c r="O576" i="1"/>
  <c r="AK576" i="1" s="1"/>
  <c r="O568" i="1"/>
  <c r="Z568" i="1" s="1"/>
  <c r="O570" i="1"/>
  <c r="Z570" i="1" s="1"/>
  <c r="AW742" i="1"/>
  <c r="Y917" i="1"/>
  <c r="Y915" i="1" s="1"/>
  <c r="Y918" i="1"/>
  <c r="AW1397" i="1"/>
  <c r="AW1395" i="1"/>
  <c r="AW42" i="1"/>
  <c r="AW41" i="1"/>
  <c r="AW39" i="1" s="1"/>
  <c r="AW40" i="1"/>
  <c r="AJ129" i="1"/>
  <c r="AW129" i="1"/>
  <c r="AW128" i="1"/>
  <c r="AW126" i="1" s="1"/>
  <c r="AW127" i="1"/>
  <c r="Y592" i="1"/>
  <c r="Y590" i="1"/>
  <c r="Y627" i="1"/>
  <c r="Y629" i="1"/>
  <c r="AJ687" i="1"/>
  <c r="Y758" i="1"/>
  <c r="Y756" i="1" s="1"/>
  <c r="Y759" i="1"/>
  <c r="AX812" i="1"/>
  <c r="Y898" i="1"/>
  <c r="Y900" i="1"/>
  <c r="Y899" i="1"/>
  <c r="Y897" i="1" s="1"/>
  <c r="AJ916" i="1"/>
  <c r="AJ1185" i="1"/>
  <c r="AJ1183" i="1" s="1"/>
  <c r="Y1330" i="1"/>
  <c r="Y1332" i="1"/>
  <c r="Y1331" i="1"/>
  <c r="Y1329" i="1" s="1"/>
  <c r="Z1335" i="1"/>
  <c r="O1585" i="1"/>
  <c r="Z1585" i="1" s="1"/>
  <c r="O1588" i="1"/>
  <c r="O1584" i="1"/>
  <c r="Z1584" i="1" s="1"/>
  <c r="O1586" i="1"/>
  <c r="Z1586" i="1" s="1"/>
  <c r="O1587" i="1"/>
  <c r="O1589" i="1"/>
  <c r="AK1589" i="1" s="1"/>
  <c r="AW1995" i="1"/>
  <c r="Y2052" i="1"/>
  <c r="Y2050" i="1" s="1"/>
  <c r="Y75" i="1"/>
  <c r="Y73" i="1" s="1"/>
  <c r="AK80" i="1"/>
  <c r="O134" i="1"/>
  <c r="AK134" i="1" s="1"/>
  <c r="O135" i="1"/>
  <c r="AX135" i="1" s="1"/>
  <c r="O131" i="1"/>
  <c r="AK131" i="1" s="1"/>
  <c r="O136" i="1"/>
  <c r="AK136" i="1" s="1"/>
  <c r="O132" i="1"/>
  <c r="AK132" i="1" s="1"/>
  <c r="AJ467" i="1"/>
  <c r="AJ465" i="1" s="1"/>
  <c r="AW741" i="1"/>
  <c r="AW739" i="1" s="1"/>
  <c r="AW1185" i="1"/>
  <c r="AW1183" i="1" s="1"/>
  <c r="AW1184" i="1"/>
  <c r="AW2315" i="1"/>
  <c r="AW2313" i="1" s="1"/>
  <c r="AX80" i="1"/>
  <c r="AW76" i="1"/>
  <c r="AW565" i="1"/>
  <c r="AW563" i="1" s="1"/>
  <c r="AW564" i="1"/>
  <c r="AJ795" i="1"/>
  <c r="AJ793" i="1" s="1"/>
  <c r="AJ794" i="1"/>
  <c r="AK798" i="1"/>
  <c r="AJ1117" i="1"/>
  <c r="AJ1115" i="1" s="1"/>
  <c r="AJ1116" i="1"/>
  <c r="AJ1118" i="1"/>
  <c r="AX1666" i="1"/>
  <c r="Z2244" i="1"/>
  <c r="Y2237" i="1"/>
  <c r="Y2235" i="1" s="1"/>
  <c r="Y217" i="1"/>
  <c r="Y215" i="1"/>
  <c r="Y780" i="1"/>
  <c r="Y778" i="1" s="1"/>
  <c r="Y779" i="1"/>
  <c r="Y781" i="1"/>
  <c r="Y820" i="1"/>
  <c r="Y822" i="1"/>
  <c r="AJ1017" i="1"/>
  <c r="AJ1015" i="1"/>
  <c r="AW1117" i="1"/>
  <c r="AW1115" i="1" s="1"/>
  <c r="AW1116" i="1"/>
  <c r="AW1118" i="1"/>
  <c r="AK1653" i="1"/>
  <c r="AK1652" i="1" s="1"/>
  <c r="AK1648" i="1" s="1"/>
  <c r="AL1648" i="1" s="1"/>
  <c r="I178" i="9" s="1"/>
  <c r="AX1653" i="1"/>
  <c r="AX1652" i="1" s="1"/>
  <c r="AX1648" i="1" s="1"/>
  <c r="AY1648" i="1" s="1"/>
  <c r="J178" i="9" s="1"/>
  <c r="O1652" i="1"/>
  <c r="Z1653" i="1"/>
  <c r="Z1652" i="1" s="1"/>
  <c r="Z1648" i="1" s="1"/>
  <c r="AA1648" i="1" s="1"/>
  <c r="H178" i="9" s="1"/>
  <c r="Y2765" i="1"/>
  <c r="Y2764" i="1"/>
  <c r="Y2762" i="1" s="1"/>
  <c r="Y2763" i="1"/>
  <c r="AX164" i="1"/>
  <c r="AJ216" i="1"/>
  <c r="AJ214" i="1" s="1"/>
  <c r="O275" i="1"/>
  <c r="Z276" i="1"/>
  <c r="Z275" i="1" s="1"/>
  <c r="Z271" i="1" s="1"/>
  <c r="AA271" i="1" s="1"/>
  <c r="H32" i="9" s="1"/>
  <c r="AJ376" i="1"/>
  <c r="O409" i="1"/>
  <c r="AX409" i="1" s="1"/>
  <c r="O407" i="1"/>
  <c r="Z407" i="1" s="1"/>
  <c r="Y529" i="1"/>
  <c r="Y527" i="1" s="1"/>
  <c r="Y530" i="1"/>
  <c r="AW592" i="1"/>
  <c r="Y628" i="1"/>
  <c r="Y626" i="1" s="1"/>
  <c r="AJ686" i="1"/>
  <c r="AJ684" i="1" s="1"/>
  <c r="AJ685" i="1"/>
  <c r="AW716" i="1"/>
  <c r="AW714" i="1" s="1"/>
  <c r="AW715" i="1"/>
  <c r="AW717" i="1"/>
  <c r="AX719" i="1"/>
  <c r="AX718" i="1" s="1"/>
  <c r="AX714" i="1" s="1"/>
  <c r="AY714" i="1" s="1"/>
  <c r="J72" i="9" s="1"/>
  <c r="AW1077" i="1"/>
  <c r="AW1075" i="1"/>
  <c r="Y1185" i="1"/>
  <c r="Y1183" i="1" s="1"/>
  <c r="AW188" i="1"/>
  <c r="AW187" i="1"/>
  <c r="AW185" i="1" s="1"/>
  <c r="AW206" i="1"/>
  <c r="AW205" i="1"/>
  <c r="AW203" i="1" s="1"/>
  <c r="AW204" i="1"/>
  <c r="Y284" i="1"/>
  <c r="Y285" i="1"/>
  <c r="Y283" i="1" s="1"/>
  <c r="AW363" i="1"/>
  <c r="AW362" i="1"/>
  <c r="AW360" i="1" s="1"/>
  <c r="AJ404" i="1"/>
  <c r="AJ402" i="1" s="1"/>
  <c r="AJ403" i="1"/>
  <c r="AJ405" i="1"/>
  <c r="O478" i="1"/>
  <c r="Z478" i="1" s="1"/>
  <c r="O470" i="1"/>
  <c r="Z470" i="1" s="1"/>
  <c r="O473" i="1"/>
  <c r="AX473" i="1" s="1"/>
  <c r="O477" i="1"/>
  <c r="Z477" i="1" s="1"/>
  <c r="O474" i="1"/>
  <c r="Z474" i="1" s="1"/>
  <c r="O475" i="1"/>
  <c r="AX475" i="1" s="1"/>
  <c r="O471" i="1"/>
  <c r="Z471" i="1" s="1"/>
  <c r="O479" i="1"/>
  <c r="Z479" i="1" s="1"/>
  <c r="O480" i="1"/>
  <c r="AK480" i="1" s="1"/>
  <c r="O476" i="1"/>
  <c r="AK476" i="1" s="1"/>
  <c r="Y644" i="1"/>
  <c r="Y643" i="1"/>
  <c r="Y641" i="1" s="1"/>
  <c r="Y642" i="1"/>
  <c r="AJ820" i="1"/>
  <c r="Y728" i="1"/>
  <c r="Y726" i="1"/>
  <c r="AW1331" i="1"/>
  <c r="AW1329" i="1" s="1"/>
  <c r="AW1934" i="1"/>
  <c r="AW1933" i="1"/>
  <c r="AW1931" i="1" s="1"/>
  <c r="AW1932" i="1"/>
  <c r="AJ3606" i="1"/>
  <c r="AJ3607" i="1"/>
  <c r="AJ3605" i="1" s="1"/>
  <c r="AJ3608" i="1"/>
  <c r="O333" i="1"/>
  <c r="Z334" i="1"/>
  <c r="Z333" i="1" s="1"/>
  <c r="Z329" i="1" s="1"/>
  <c r="AA329" i="1" s="1"/>
  <c r="H41" i="9" s="1"/>
  <c r="AJ466" i="1"/>
  <c r="AJ591" i="1"/>
  <c r="AJ589" i="1" s="1"/>
  <c r="AW106" i="1"/>
  <c r="AW105" i="1"/>
  <c r="AW103" i="1" s="1"/>
  <c r="AW104" i="1"/>
  <c r="O133" i="1"/>
  <c r="AX133" i="1" s="1"/>
  <c r="AJ529" i="1"/>
  <c r="AJ527" i="1" s="1"/>
  <c r="AJ528" i="1"/>
  <c r="AW687" i="1"/>
  <c r="AJ853" i="1"/>
  <c r="AJ855" i="1"/>
  <c r="AJ854" i="1"/>
  <c r="AJ852" i="1" s="1"/>
  <c r="AW1156" i="1"/>
  <c r="Z1954" i="1"/>
  <c r="AK1954" i="1"/>
  <c r="Y1997" i="1"/>
  <c r="Y1996" i="1"/>
  <c r="Y1994" i="1" s="1"/>
  <c r="Y1995" i="1"/>
  <c r="AX472" i="1"/>
  <c r="Y494" i="1"/>
  <c r="AJ662" i="1"/>
  <c r="AJ660" i="1" s="1"/>
  <c r="Z843" i="1"/>
  <c r="Y838" i="1"/>
  <c r="Y1155" i="1"/>
  <c r="Y1153" i="1" s="1"/>
  <c r="Y1154" i="1"/>
  <c r="Y1156" i="1"/>
  <c r="AW1736" i="1"/>
  <c r="AW1734" i="1" s="1"/>
  <c r="AW1735" i="1"/>
  <c r="AX1739" i="1"/>
  <c r="AX1738" i="1" s="1"/>
  <c r="AX1734" i="1" s="1"/>
  <c r="AY1734" i="1" s="1"/>
  <c r="J189" i="9" s="1"/>
  <c r="AW1737" i="1"/>
  <c r="AW1947" i="1"/>
  <c r="AW1946" i="1"/>
  <c r="AW1944" i="1" s="1"/>
  <c r="O45" i="1"/>
  <c r="AK45" i="1" s="1"/>
  <c r="O47" i="1"/>
  <c r="AX47" i="1" s="1"/>
  <c r="O44" i="1"/>
  <c r="AK44" i="1" s="1"/>
  <c r="AJ76" i="1"/>
  <c r="Z236" i="1"/>
  <c r="AW545" i="1"/>
  <c r="AJ840" i="1"/>
  <c r="AK843" i="1"/>
  <c r="AJ838" i="1"/>
  <c r="AW885" i="1"/>
  <c r="AW1046" i="1"/>
  <c r="Y144" i="1"/>
  <c r="Y146" i="1"/>
  <c r="Y145" i="1"/>
  <c r="Y143" i="1" s="1"/>
  <c r="Z451" i="1"/>
  <c r="AW495" i="1"/>
  <c r="AW493" i="1" s="1"/>
  <c r="O574" i="1"/>
  <c r="AX574" i="1" s="1"/>
  <c r="AX696" i="1"/>
  <c r="Y916" i="1"/>
  <c r="AJ1186" i="1"/>
  <c r="O1254" i="1"/>
  <c r="AX1254" i="1" s="1"/>
  <c r="O1257" i="1"/>
  <c r="O1258" i="1"/>
  <c r="AK1258" i="1" s="1"/>
  <c r="O1255" i="1"/>
  <c r="AK1255" i="1" s="1"/>
  <c r="O1256" i="1"/>
  <c r="AK1256" i="1" s="1"/>
  <c r="O1253" i="1"/>
  <c r="AK1253" i="1" s="1"/>
  <c r="AX2137" i="1"/>
  <c r="Z2137" i="1"/>
  <c r="AK236" i="1"/>
  <c r="AJ284" i="1"/>
  <c r="AJ286" i="1"/>
  <c r="AW376" i="1"/>
  <c r="AW375" i="1"/>
  <c r="AW373" i="1" s="1"/>
  <c r="AW404" i="1"/>
  <c r="AW402" i="1" s="1"/>
  <c r="AW403" i="1"/>
  <c r="Z472" i="1"/>
  <c r="Z519" i="1"/>
  <c r="Y528" i="1"/>
  <c r="Y661" i="1"/>
  <c r="Y662" i="1"/>
  <c r="Y660" i="1" s="1"/>
  <c r="Y685" i="1"/>
  <c r="AX798" i="1"/>
  <c r="O827" i="1"/>
  <c r="Z827" i="1" s="1"/>
  <c r="O828" i="1"/>
  <c r="Z828" i="1" s="1"/>
  <c r="O829" i="1"/>
  <c r="AK829" i="1" s="1"/>
  <c r="O825" i="1"/>
  <c r="Z825" i="1" s="1"/>
  <c r="O831" i="1"/>
  <c r="O826" i="1"/>
  <c r="AK826" i="1" s="1"/>
  <c r="O824" i="1"/>
  <c r="AK824" i="1" s="1"/>
  <c r="Y2194" i="1"/>
  <c r="Y2193" i="1"/>
  <c r="Y2191" i="1" s="1"/>
  <c r="Y2192" i="1"/>
  <c r="Y2314" i="1"/>
  <c r="Y2315" i="1"/>
  <c r="Y2313" i="1" s="1"/>
  <c r="Y2316" i="1"/>
  <c r="Y466" i="1"/>
  <c r="AW529" i="1"/>
  <c r="AW527" i="1" s="1"/>
  <c r="AW528" i="1"/>
  <c r="Y545" i="1"/>
  <c r="AW627" i="1"/>
  <c r="Z696" i="1"/>
  <c r="Y742" i="1"/>
  <c r="Y741" i="1"/>
  <c r="Y739" i="1" s="1"/>
  <c r="Y740" i="1"/>
  <c r="AW740" i="1"/>
  <c r="Y808" i="1"/>
  <c r="Y806" i="1" s="1"/>
  <c r="Y807" i="1"/>
  <c r="AJ821" i="1"/>
  <c r="AJ819" i="1" s="1"/>
  <c r="O889" i="1"/>
  <c r="AX889" i="1" s="1"/>
  <c r="O890" i="1"/>
  <c r="Z890" i="1" s="1"/>
  <c r="O891" i="1"/>
  <c r="AX891" i="1" s="1"/>
  <c r="AW918" i="1"/>
  <c r="AW966" i="1"/>
  <c r="AK1206" i="1"/>
  <c r="AJ1201" i="1"/>
  <c r="AJ1203" i="1"/>
  <c r="AJ1202" i="1"/>
  <c r="AJ1200" i="1" s="1"/>
  <c r="O1679" i="1"/>
  <c r="Z1680" i="1"/>
  <c r="Z1679" i="1" s="1"/>
  <c r="Z1675" i="1" s="1"/>
  <c r="AA1675" i="1" s="1"/>
  <c r="H180" i="9" s="1"/>
  <c r="AW2024" i="1"/>
  <c r="AW2023" i="1"/>
  <c r="AW2021" i="1" s="1"/>
  <c r="AJ2374" i="1"/>
  <c r="AJ2373" i="1"/>
  <c r="AJ2371" i="1" s="1"/>
  <c r="AJ2372" i="1"/>
  <c r="AJ28" i="1"/>
  <c r="AJ26" i="1" s="1"/>
  <c r="AX46" i="1"/>
  <c r="Y74" i="1"/>
  <c r="Y76" i="1"/>
  <c r="O110" i="1"/>
  <c r="Z110" i="1" s="1"/>
  <c r="O108" i="1"/>
  <c r="Z108" i="1" s="1"/>
  <c r="AJ128" i="1"/>
  <c r="AJ126" i="1" s="1"/>
  <c r="AJ127" i="1"/>
  <c r="Y41" i="1"/>
  <c r="Y39" i="1" s="1"/>
  <c r="AW146" i="1"/>
  <c r="Z192" i="1"/>
  <c r="O208" i="1"/>
  <c r="O207" i="1" s="1"/>
  <c r="Y203" i="1"/>
  <c r="AJ332" i="1"/>
  <c r="AJ331" i="1"/>
  <c r="AJ329" i="1" s="1"/>
  <c r="AJ330" i="1"/>
  <c r="AK334" i="1"/>
  <c r="AK333" i="1" s="1"/>
  <c r="AK329" i="1" s="1"/>
  <c r="AL329" i="1" s="1"/>
  <c r="I41" i="9" s="1"/>
  <c r="O391" i="1"/>
  <c r="Z391" i="1" s="1"/>
  <c r="O392" i="1"/>
  <c r="Z392" i="1" s="1"/>
  <c r="AW405" i="1"/>
  <c r="AJ644" i="1"/>
  <c r="AJ758" i="1"/>
  <c r="AJ756" i="1" s="1"/>
  <c r="AJ757" i="1"/>
  <c r="AJ807" i="1"/>
  <c r="AJ809" i="1"/>
  <c r="AX878" i="1"/>
  <c r="AX877" i="1" s="1"/>
  <c r="AX873" i="1" s="1"/>
  <c r="AY873" i="1" s="1"/>
  <c r="J82" i="9" s="1"/>
  <c r="O877" i="1"/>
  <c r="Z878" i="1"/>
  <c r="Z877" i="1" s="1"/>
  <c r="Z873" i="1" s="1"/>
  <c r="AA873" i="1" s="1"/>
  <c r="H82" i="9" s="1"/>
  <c r="Y966" i="1"/>
  <c r="Y965" i="1"/>
  <c r="Y963" i="1" s="1"/>
  <c r="AW991" i="1"/>
  <c r="AW1251" i="1"/>
  <c r="AK1918" i="1"/>
  <c r="AK1937" i="1"/>
  <c r="Z1937" i="1"/>
  <c r="Y1967" i="1"/>
  <c r="Y1965" i="1" s="1"/>
  <c r="Y1966" i="1"/>
  <c r="AJ2254" i="1"/>
  <c r="AJ2252" i="1"/>
  <c r="Y2272" i="1"/>
  <c r="Y2270" i="1" s="1"/>
  <c r="Y2271" i="1"/>
  <c r="Y2273" i="1"/>
  <c r="AX334" i="1"/>
  <c r="AX333" i="1" s="1"/>
  <c r="AX329" i="1" s="1"/>
  <c r="AY329" i="1" s="1"/>
  <c r="J41" i="9" s="1"/>
  <c r="AJ374" i="1"/>
  <c r="AK472" i="1"/>
  <c r="AK519" i="1"/>
  <c r="AJ514" i="1"/>
  <c r="Z553" i="1"/>
  <c r="Y565" i="1"/>
  <c r="Y563" i="1" s="1"/>
  <c r="Y591" i="1"/>
  <c r="Y589" i="1" s="1"/>
  <c r="AW629" i="1"/>
  <c r="AW628" i="1"/>
  <c r="AW626" i="1" s="1"/>
  <c r="O633" i="1"/>
  <c r="Z633" i="1" s="1"/>
  <c r="O654" i="1"/>
  <c r="AX654" i="1" s="1"/>
  <c r="O646" i="1"/>
  <c r="Z646" i="1" s="1"/>
  <c r="O649" i="1"/>
  <c r="AK649" i="1" s="1"/>
  <c r="O648" i="1"/>
  <c r="AX648" i="1" s="1"/>
  <c r="O652" i="1"/>
  <c r="AK652" i="1" s="1"/>
  <c r="AK696" i="1"/>
  <c r="Y716" i="1"/>
  <c r="Y714" i="1" s="1"/>
  <c r="Y727" i="1"/>
  <c r="Y725" i="1" s="1"/>
  <c r="O784" i="1"/>
  <c r="Z784" i="1" s="1"/>
  <c r="O787" i="1"/>
  <c r="O799" i="1"/>
  <c r="Z799" i="1" s="1"/>
  <c r="AJ839" i="1"/>
  <c r="AJ837" i="1" s="1"/>
  <c r="AJ876" i="1"/>
  <c r="AK878" i="1"/>
  <c r="AK877" i="1" s="1"/>
  <c r="AK873" i="1" s="1"/>
  <c r="AL873" i="1" s="1"/>
  <c r="I82" i="9" s="1"/>
  <c r="AJ886" i="1"/>
  <c r="AJ884" i="1" s="1"/>
  <c r="AJ885" i="1"/>
  <c r="AW916" i="1"/>
  <c r="AW965" i="1"/>
  <c r="AW963" i="1" s="1"/>
  <c r="AW964" i="1"/>
  <c r="Y991" i="1"/>
  <c r="AJ990" i="1"/>
  <c r="AJ988" i="1" s="1"/>
  <c r="AK996" i="1"/>
  <c r="AJ1047" i="1"/>
  <c r="AJ1045" i="1" s="1"/>
  <c r="AW1047" i="1"/>
  <c r="AW1045" i="1" s="1"/>
  <c r="AW1048" i="1"/>
  <c r="AW1213" i="1"/>
  <c r="AW1215" i="1"/>
  <c r="AW1214" i="1"/>
  <c r="AW1212" i="1" s="1"/>
  <c r="Z1719" i="1"/>
  <c r="AX1918" i="1"/>
  <c r="AW1914" i="1"/>
  <c r="AW1915" i="1"/>
  <c r="AW1913" i="1" s="1"/>
  <c r="Y1947" i="1"/>
  <c r="Y1946" i="1"/>
  <c r="Y1944" i="1" s="1"/>
  <c r="Y1968" i="1"/>
  <c r="Y2158" i="1"/>
  <c r="Y2160" i="1"/>
  <c r="O3255" i="1"/>
  <c r="AX3255" i="1" s="1"/>
  <c r="O3254" i="1"/>
  <c r="O3256" i="1"/>
  <c r="AX3256" i="1" s="1"/>
  <c r="O3257" i="1"/>
  <c r="Z3257" i="1" s="1"/>
  <c r="AW3402" i="1"/>
  <c r="AJ1270" i="1"/>
  <c r="AJ1268" i="1" s="1"/>
  <c r="AK1273" i="1"/>
  <c r="AK1272" i="1" s="1"/>
  <c r="AK1268" i="1" s="1"/>
  <c r="AL1268" i="1" s="1"/>
  <c r="I125" i="9" s="1"/>
  <c r="AJ1271" i="1"/>
  <c r="AW28" i="1"/>
  <c r="AW26" i="1" s="1"/>
  <c r="AK164" i="1"/>
  <c r="AK276" i="1"/>
  <c r="AK275" i="1" s="1"/>
  <c r="AK271" i="1" s="1"/>
  <c r="AL271" i="1" s="1"/>
  <c r="I32" i="9" s="1"/>
  <c r="AJ274" i="1"/>
  <c r="AW286" i="1"/>
  <c r="Y40" i="1"/>
  <c r="AK46" i="1"/>
  <c r="Y496" i="1"/>
  <c r="Y495" i="1"/>
  <c r="Y493" i="1" s="1"/>
  <c r="AW543" i="1"/>
  <c r="O549" i="1"/>
  <c r="AX549" i="1" s="1"/>
  <c r="AW590" i="1"/>
  <c r="AW644" i="1"/>
  <c r="AW663" i="1"/>
  <c r="AW662" i="1"/>
  <c r="AW660" i="1" s="1"/>
  <c r="O667" i="1"/>
  <c r="AK667" i="1" s="1"/>
  <c r="O697" i="1"/>
  <c r="AK697" i="1" s="1"/>
  <c r="O689" i="1"/>
  <c r="AK689" i="1" s="1"/>
  <c r="O700" i="1"/>
  <c r="AK700" i="1" s="1"/>
  <c r="O692" i="1"/>
  <c r="AK692" i="1" s="1"/>
  <c r="O691" i="1"/>
  <c r="AX691" i="1" s="1"/>
  <c r="AW726" i="1"/>
  <c r="AW780" i="1"/>
  <c r="AW778" i="1" s="1"/>
  <c r="AW779" i="1"/>
  <c r="AJ2238" i="1"/>
  <c r="AJ2236" i="1"/>
  <c r="AJ2237" i="1"/>
  <c r="AJ2235" i="1" s="1"/>
  <c r="AW2938" i="1"/>
  <c r="AW2940" i="1"/>
  <c r="AW2939" i="1"/>
  <c r="AW2937" i="1" s="1"/>
  <c r="AJ545" i="1"/>
  <c r="AJ740" i="1"/>
  <c r="O767" i="1"/>
  <c r="Z767" i="1" s="1"/>
  <c r="O770" i="1"/>
  <c r="AX770" i="1" s="1"/>
  <c r="O762" i="1"/>
  <c r="AX762" i="1" s="1"/>
  <c r="AW759" i="1"/>
  <c r="AW758" i="1"/>
  <c r="AW756" i="1" s="1"/>
  <c r="O763" i="1"/>
  <c r="Z763" i="1" s="1"/>
  <c r="O771" i="1"/>
  <c r="Z771" i="1" s="1"/>
  <c r="O800" i="1"/>
  <c r="AK800" i="1" s="1"/>
  <c r="Z830" i="1"/>
  <c r="Y839" i="1"/>
  <c r="Y837" i="1" s="1"/>
  <c r="Y1016" i="1"/>
  <c r="Y1014" i="1" s="1"/>
  <c r="Y1017" i="1"/>
  <c r="AJ1077" i="1"/>
  <c r="Y1116" i="1"/>
  <c r="Y1214" i="1"/>
  <c r="Y1212" i="1" s="1"/>
  <c r="Y1213" i="1"/>
  <c r="Y1215" i="1"/>
  <c r="O1230" i="1"/>
  <c r="AX1230" i="1" s="1"/>
  <c r="O1233" i="1"/>
  <c r="AX1233" i="1" s="1"/>
  <c r="AJ1374" i="1"/>
  <c r="AJ1373" i="1"/>
  <c r="AJ1371" i="1" s="1"/>
  <c r="AJ1372" i="1"/>
  <c r="Y1819" i="1"/>
  <c r="Y1817" i="1"/>
  <c r="Z1821" i="1"/>
  <c r="Z1820" i="1" s="1"/>
  <c r="Z1816" i="1" s="1"/>
  <c r="AA1816" i="1" s="1"/>
  <c r="H201" i="9" s="1"/>
  <c r="AW1841" i="1"/>
  <c r="AW1842" i="1"/>
  <c r="AW1840" i="1" s="1"/>
  <c r="Y1916" i="1"/>
  <c r="Z1918" i="1"/>
  <c r="Y1915" i="1"/>
  <c r="Y1913" i="1" s="1"/>
  <c r="Y1914" i="1"/>
  <c r="O1979" i="1"/>
  <c r="AK1979" i="1" s="1"/>
  <c r="O1971" i="1"/>
  <c r="AX1971" i="1" s="1"/>
  <c r="O1974" i="1"/>
  <c r="AX1974" i="1" s="1"/>
  <c r="O1975" i="1"/>
  <c r="Z1975" i="1" s="1"/>
  <c r="O1972" i="1"/>
  <c r="O1976" i="1"/>
  <c r="O1973" i="1"/>
  <c r="AK1973" i="1" s="1"/>
  <c r="O1978" i="1"/>
  <c r="O1970" i="1"/>
  <c r="AK1970" i="1" s="1"/>
  <c r="O1977" i="1"/>
  <c r="AX1977" i="1" s="1"/>
  <c r="Y2303" i="1"/>
  <c r="Y2302" i="1"/>
  <c r="Y2300" i="1" s="1"/>
  <c r="O2350" i="1"/>
  <c r="AK2350" i="1" s="1"/>
  <c r="O2349" i="1"/>
  <c r="Z2349" i="1" s="1"/>
  <c r="O2348" i="1"/>
  <c r="AX2348" i="1" s="1"/>
  <c r="O2347" i="1"/>
  <c r="AK2431" i="1"/>
  <c r="AX2431" i="1"/>
  <c r="Z2431" i="1"/>
  <c r="Y2427" i="1"/>
  <c r="Y2425" i="1" s="1"/>
  <c r="Y2426" i="1"/>
  <c r="AJ2956" i="1"/>
  <c r="AJ2954" i="1" s="1"/>
  <c r="AJ2955" i="1"/>
  <c r="AJ2957" i="1"/>
  <c r="Y429" i="1"/>
  <c r="Y516" i="1"/>
  <c r="O551" i="1"/>
  <c r="O554" i="1"/>
  <c r="AK554" i="1" s="1"/>
  <c r="AJ629" i="1"/>
  <c r="AX632" i="1"/>
  <c r="O695" i="1"/>
  <c r="O699" i="1"/>
  <c r="AX699" i="1" s="1"/>
  <c r="AW781" i="1"/>
  <c r="O811" i="1"/>
  <c r="Z811" i="1" s="1"/>
  <c r="O813" i="1"/>
  <c r="AK813" i="1" s="1"/>
  <c r="AX843" i="1"/>
  <c r="AW838" i="1"/>
  <c r="AW853" i="1"/>
  <c r="Y887" i="1"/>
  <c r="AW898" i="1"/>
  <c r="Y990" i="1"/>
  <c r="Y988" i="1" s="1"/>
  <c r="Y1015" i="1"/>
  <c r="AJ1075" i="1"/>
  <c r="Y1075" i="1"/>
  <c r="AJ1156" i="1"/>
  <c r="AJ1555" i="1"/>
  <c r="AJ1553" i="1" s="1"/>
  <c r="AJ1554" i="1"/>
  <c r="Y1581" i="1"/>
  <c r="Y1579" i="1" s="1"/>
  <c r="Y1582" i="1"/>
  <c r="Y1580" i="1"/>
  <c r="O1667" i="1"/>
  <c r="AK1667" i="1" s="1"/>
  <c r="O1668" i="1"/>
  <c r="AK1668" i="1" s="1"/>
  <c r="AJ1769" i="1"/>
  <c r="AJ1768" i="1"/>
  <c r="AJ1766" i="1" s="1"/>
  <c r="O1953" i="1"/>
  <c r="O1956" i="1"/>
  <c r="Z1956" i="1" s="1"/>
  <c r="O1957" i="1"/>
  <c r="AK1957" i="1" s="1"/>
  <c r="O1949" i="1"/>
  <c r="AK1949" i="1" s="1"/>
  <c r="O1951" i="1"/>
  <c r="AK1951" i="1" s="1"/>
  <c r="O1958" i="1"/>
  <c r="Z1958" i="1" s="1"/>
  <c r="O1952" i="1"/>
  <c r="Z1952" i="1" s="1"/>
  <c r="O1955" i="1"/>
  <c r="Z1955" i="1" s="1"/>
  <c r="O1950" i="1"/>
  <c r="AW2130" i="1"/>
  <c r="AW2128" i="1" s="1"/>
  <c r="AW2129" i="1"/>
  <c r="Y2147" i="1"/>
  <c r="Y2146" i="1"/>
  <c r="Y2144" i="1" s="1"/>
  <c r="Y2145" i="1"/>
  <c r="AW2192" i="1"/>
  <c r="AW2194" i="1"/>
  <c r="AW2193" i="1"/>
  <c r="AW2191" i="1" s="1"/>
  <c r="AJ2194" i="1"/>
  <c r="AJ2302" i="1"/>
  <c r="AJ2300" i="1" s="1"/>
  <c r="AJ2303" i="1"/>
  <c r="AW2332" i="1"/>
  <c r="AW2331" i="1"/>
  <c r="AW2329" i="1" s="1"/>
  <c r="AW2330" i="1"/>
  <c r="O2377" i="1"/>
  <c r="AX2377" i="1" s="1"/>
  <c r="O2376" i="1"/>
  <c r="AK2376" i="1" s="1"/>
  <c r="AW2386" i="1"/>
  <c r="AW2461" i="1"/>
  <c r="AW2459" i="1" s="1"/>
  <c r="AW2462" i="1"/>
  <c r="AW2460" i="1"/>
  <c r="AW2703" i="1"/>
  <c r="AW2701" i="1" s="1"/>
  <c r="Y28" i="1"/>
  <c r="Y26" i="1" s="1"/>
  <c r="Y27" i="1"/>
  <c r="AJ146" i="1"/>
  <c r="Y188" i="1"/>
  <c r="AW216" i="1"/>
  <c r="AW214" i="1" s="1"/>
  <c r="AJ285" i="1"/>
  <c r="AJ283" i="1" s="1"/>
  <c r="Y29" i="1"/>
  <c r="AJ41" i="1"/>
  <c r="AJ39" i="1" s="1"/>
  <c r="AW75" i="1"/>
  <c r="AW73" i="1" s="1"/>
  <c r="AW74" i="1"/>
  <c r="O168" i="1"/>
  <c r="AX168" i="1" s="1"/>
  <c r="O160" i="1"/>
  <c r="O152" i="1"/>
  <c r="AX152" i="1" s="1"/>
  <c r="O171" i="1"/>
  <c r="O163" i="1"/>
  <c r="Z163" i="1" s="1"/>
  <c r="O155" i="1"/>
  <c r="Z155" i="1" s="1"/>
  <c r="AW144" i="1"/>
  <c r="O150" i="1"/>
  <c r="AK150" i="1" s="1"/>
  <c r="O154" i="1"/>
  <c r="AK154" i="1" s="1"/>
  <c r="O158" i="1"/>
  <c r="AK158" i="1" s="1"/>
  <c r="O162" i="1"/>
  <c r="Z162" i="1" s="1"/>
  <c r="O166" i="1"/>
  <c r="AK166" i="1" s="1"/>
  <c r="O170" i="1"/>
  <c r="AK170" i="1" s="1"/>
  <c r="AJ186" i="1"/>
  <c r="Y204" i="1"/>
  <c r="Y389" i="1"/>
  <c r="Y388" i="1"/>
  <c r="Y386" i="1" s="1"/>
  <c r="O452" i="1"/>
  <c r="AK452" i="1" s="1"/>
  <c r="Y468" i="1"/>
  <c r="Y467" i="1"/>
  <c r="Y465" i="1" s="1"/>
  <c r="AJ543" i="1"/>
  <c r="O548" i="1"/>
  <c r="O552" i="1"/>
  <c r="AX552" i="1" s="1"/>
  <c r="O556" i="1"/>
  <c r="Z556" i="1" s="1"/>
  <c r="AJ565" i="1"/>
  <c r="AJ563" i="1" s="1"/>
  <c r="AW591" i="1"/>
  <c r="AW589" i="1" s="1"/>
  <c r="O690" i="1"/>
  <c r="Z690" i="1" s="1"/>
  <c r="O694" i="1"/>
  <c r="Z694" i="1" s="1"/>
  <c r="O698" i="1"/>
  <c r="Z698" i="1" s="1"/>
  <c r="O702" i="1"/>
  <c r="Z702" i="1" s="1"/>
  <c r="AW727" i="1"/>
  <c r="AW725" i="1" s="1"/>
  <c r="AW757" i="1"/>
  <c r="AX830" i="1"/>
  <c r="AW854" i="1"/>
  <c r="AW852" i="1" s="1"/>
  <c r="Y853" i="1"/>
  <c r="Y854" i="1"/>
  <c r="Y852" i="1" s="1"/>
  <c r="Y886" i="1"/>
  <c r="Y884" i="1" s="1"/>
  <c r="O969" i="1"/>
  <c r="AK969" i="1" s="1"/>
  <c r="O970" i="1"/>
  <c r="O972" i="1"/>
  <c r="Z972" i="1" s="1"/>
  <c r="O968" i="1"/>
  <c r="AX968" i="1" s="1"/>
  <c r="AX996" i="1"/>
  <c r="AW1016" i="1"/>
  <c r="AW1014" i="1" s="1"/>
  <c r="O1050" i="1"/>
  <c r="AK1050" i="1" s="1"/>
  <c r="O1051" i="1"/>
  <c r="AX1051" i="1" s="1"/>
  <c r="O1053" i="1"/>
  <c r="Z1053" i="1" s="1"/>
  <c r="O1054" i="1"/>
  <c r="AK1054" i="1" s="1"/>
  <c r="Y1076" i="1"/>
  <c r="Y1074" i="1" s="1"/>
  <c r="AJ1227" i="1"/>
  <c r="AJ1225" i="1" s="1"/>
  <c r="AW1250" i="1"/>
  <c r="AW1248" i="1" s="1"/>
  <c r="AW1249" i="1"/>
  <c r="Y1250" i="1"/>
  <c r="Y1248" i="1" s="1"/>
  <c r="Y1249" i="1"/>
  <c r="Y1301" i="1"/>
  <c r="Y1302" i="1"/>
  <c r="Y1300" i="1" s="1"/>
  <c r="AW1396" i="1"/>
  <c r="AW1394" i="1" s="1"/>
  <c r="AJ1648" i="1"/>
  <c r="Z1666" i="1"/>
  <c r="Y1662" i="1"/>
  <c r="Y1664" i="1"/>
  <c r="O1796" i="1"/>
  <c r="O1797" i="1"/>
  <c r="AX1797" i="1" s="1"/>
  <c r="AJ1841" i="1"/>
  <c r="AJ1842" i="1"/>
  <c r="AJ1840" i="1" s="1"/>
  <c r="AJ1843" i="1"/>
  <c r="AW1894" i="1"/>
  <c r="AJ1894" i="1"/>
  <c r="Y2075" i="1"/>
  <c r="Y2073" i="1" s="1"/>
  <c r="Y2074" i="1"/>
  <c r="Y2076" i="1"/>
  <c r="O2115" i="1"/>
  <c r="Z2115" i="1" s="1"/>
  <c r="O2107" i="1"/>
  <c r="Z2107" i="1" s="1"/>
  <c r="O2118" i="1"/>
  <c r="O2110" i="1"/>
  <c r="O2114" i="1"/>
  <c r="AK2114" i="1" s="1"/>
  <c r="O2106" i="1"/>
  <c r="Z2106" i="1" s="1"/>
  <c r="O2121" i="1"/>
  <c r="AK2121" i="1" s="1"/>
  <c r="O2111" i="1"/>
  <c r="Z2111" i="1" s="1"/>
  <c r="O2108" i="1"/>
  <c r="Z2108" i="1" s="1"/>
  <c r="O2119" i="1"/>
  <c r="AK2119" i="1" s="1"/>
  <c r="O2112" i="1"/>
  <c r="Z2112" i="1" s="1"/>
  <c r="O2116" i="1"/>
  <c r="Z2116" i="1" s="1"/>
  <c r="O2117" i="1"/>
  <c r="AX2117" i="1" s="1"/>
  <c r="AJ2102" i="1"/>
  <c r="AJ2158" i="1"/>
  <c r="AJ2160" i="1"/>
  <c r="AW2289" i="1"/>
  <c r="Y2301" i="1"/>
  <c r="AW2444" i="1"/>
  <c r="AW2442" i="1" s="1"/>
  <c r="AW2445" i="1"/>
  <c r="AW2443" i="1"/>
  <c r="Y2618" i="1"/>
  <c r="Y2619" i="1"/>
  <c r="Y2617" i="1" s="1"/>
  <c r="Y2620" i="1"/>
  <c r="AJ2812" i="1"/>
  <c r="AJ29" i="1"/>
  <c r="AW29" i="1"/>
  <c r="Y42" i="1"/>
  <c r="O79" i="1"/>
  <c r="O82" i="1"/>
  <c r="AK82" i="1" s="1"/>
  <c r="Y104" i="1"/>
  <c r="Y206" i="1"/>
  <c r="AW217" i="1"/>
  <c r="AJ217" i="1"/>
  <c r="AX276" i="1"/>
  <c r="AX275" i="1" s="1"/>
  <c r="AX271" i="1" s="1"/>
  <c r="AY271" i="1" s="1"/>
  <c r="J32" i="9" s="1"/>
  <c r="AW330" i="1"/>
  <c r="AJ353" i="1"/>
  <c r="AJ352" i="1"/>
  <c r="AJ350" i="1" s="1"/>
  <c r="Z365" i="1"/>
  <c r="AJ361" i="1"/>
  <c r="AJ375" i="1"/>
  <c r="AJ373" i="1" s="1"/>
  <c r="AW431" i="1"/>
  <c r="AW430" i="1"/>
  <c r="AW428" i="1" s="1"/>
  <c r="Y514" i="1"/>
  <c r="AX519" i="1"/>
  <c r="O532" i="1"/>
  <c r="Y566" i="1"/>
  <c r="AJ590" i="1"/>
  <c r="AW661" i="1"/>
  <c r="AW685" i="1"/>
  <c r="Y717" i="1"/>
  <c r="AJ726" i="1"/>
  <c r="O761" i="1"/>
  <c r="AX761" i="1" s="1"/>
  <c r="O765" i="1"/>
  <c r="AX765" i="1" s="1"/>
  <c r="O769" i="1"/>
  <c r="AX769" i="1" s="1"/>
  <c r="AJ779" i="1"/>
  <c r="AW796" i="1"/>
  <c r="AK812" i="1"/>
  <c r="AJ822" i="1"/>
  <c r="AW820" i="1"/>
  <c r="AW821" i="1"/>
  <c r="AW819" i="1" s="1"/>
  <c r="AW840" i="1"/>
  <c r="Y855" i="1"/>
  <c r="AJ887" i="1"/>
  <c r="AW886" i="1"/>
  <c r="AW884" i="1" s="1"/>
  <c r="O927" i="1"/>
  <c r="AK927" i="1" s="1"/>
  <c r="O928" i="1"/>
  <c r="AX928" i="1" s="1"/>
  <c r="O923" i="1"/>
  <c r="AX923" i="1" s="1"/>
  <c r="O921" i="1"/>
  <c r="O926" i="1"/>
  <c r="Z926" i="1" s="1"/>
  <c r="O929" i="1"/>
  <c r="O974" i="1"/>
  <c r="AK974" i="1" s="1"/>
  <c r="AW1017" i="1"/>
  <c r="AK1052" i="1"/>
  <c r="Y1047" i="1"/>
  <c r="Y1045" i="1" s="1"/>
  <c r="Y1077" i="1"/>
  <c r="Y1286" i="1"/>
  <c r="Y1284" i="1"/>
  <c r="Z1288" i="1"/>
  <c r="AJ1301" i="1"/>
  <c r="AJ1303" i="1"/>
  <c r="AW1303" i="1"/>
  <c r="AW1332" i="1"/>
  <c r="AW1465" i="1"/>
  <c r="AJ1556" i="1"/>
  <c r="Y1736" i="1"/>
  <c r="Y1734" i="1" s="1"/>
  <c r="Y1737" i="1"/>
  <c r="Z1739" i="1"/>
  <c r="Z1738" i="1" s="1"/>
  <c r="Z1734" i="1" s="1"/>
  <c r="AA1734" i="1" s="1"/>
  <c r="H189" i="9" s="1"/>
  <c r="O1872" i="1"/>
  <c r="O1873" i="1"/>
  <c r="Z1873" i="1" s="1"/>
  <c r="AW1968" i="1"/>
  <c r="AW2052" i="1"/>
  <c r="AW2050" i="1" s="1"/>
  <c r="AW2051" i="1"/>
  <c r="AJ2076" i="1"/>
  <c r="AW2131" i="1"/>
  <c r="O2150" i="1"/>
  <c r="AX2150" i="1" s="1"/>
  <c r="O2149" i="1"/>
  <c r="AJ2193" i="1"/>
  <c r="AJ2191" i="1" s="1"/>
  <c r="AJ2301" i="1"/>
  <c r="Y2343" i="1"/>
  <c r="O33" i="1"/>
  <c r="AJ42" i="1"/>
  <c r="O83" i="1"/>
  <c r="Z83" i="1" s="1"/>
  <c r="Y106" i="1"/>
  <c r="Y128" i="1"/>
  <c r="Y126" i="1" s="1"/>
  <c r="Y127" i="1"/>
  <c r="AJ144" i="1"/>
  <c r="O149" i="1"/>
  <c r="AX149" i="1" s="1"/>
  <c r="O153" i="1"/>
  <c r="Z153" i="1" s="1"/>
  <c r="O157" i="1"/>
  <c r="Z157" i="1" s="1"/>
  <c r="O161" i="1"/>
  <c r="Z161" i="1" s="1"/>
  <c r="O165" i="1"/>
  <c r="AX165" i="1" s="1"/>
  <c r="O169" i="1"/>
  <c r="Z169" i="1" s="1"/>
  <c r="O173" i="1"/>
  <c r="Y186" i="1"/>
  <c r="AK193" i="1"/>
  <c r="AJ206" i="1"/>
  <c r="O239" i="1"/>
  <c r="AX239" i="1" s="1"/>
  <c r="O231" i="1"/>
  <c r="AX231" i="1" s="1"/>
  <c r="O223" i="1"/>
  <c r="AX223" i="1" s="1"/>
  <c r="O242" i="1"/>
  <c r="AK242" i="1" s="1"/>
  <c r="O234" i="1"/>
  <c r="AK234" i="1" s="1"/>
  <c r="O226" i="1"/>
  <c r="Z226" i="1" s="1"/>
  <c r="AW215" i="1"/>
  <c r="O221" i="1"/>
  <c r="AX221" i="1" s="1"/>
  <c r="O225" i="1"/>
  <c r="AX225" i="1" s="1"/>
  <c r="O229" i="1"/>
  <c r="AK229" i="1" s="1"/>
  <c r="O233" i="1"/>
  <c r="Z233" i="1" s="1"/>
  <c r="O237" i="1"/>
  <c r="AK237" i="1" s="1"/>
  <c r="O241" i="1"/>
  <c r="AK241" i="1" s="1"/>
  <c r="O245" i="1"/>
  <c r="AK245" i="1" s="1"/>
  <c r="AJ272" i="1"/>
  <c r="AW284" i="1"/>
  <c r="AK355" i="1"/>
  <c r="AK354" i="1" s="1"/>
  <c r="AK350" i="1" s="1"/>
  <c r="AL350" i="1" s="1"/>
  <c r="I44" i="9" s="1"/>
  <c r="AJ389" i="1"/>
  <c r="Y405" i="1"/>
  <c r="AJ468" i="1"/>
  <c r="O506" i="1"/>
  <c r="AX506" i="1" s="1"/>
  <c r="O498" i="1"/>
  <c r="AK498" i="1" s="1"/>
  <c r="O501" i="1"/>
  <c r="AK501" i="1" s="1"/>
  <c r="O500" i="1"/>
  <c r="Z500" i="1" s="1"/>
  <c r="O504" i="1"/>
  <c r="AX504" i="1" s="1"/>
  <c r="AJ544" i="1"/>
  <c r="AJ542" i="1" s="1"/>
  <c r="O547" i="1"/>
  <c r="AX547" i="1" s="1"/>
  <c r="O555" i="1"/>
  <c r="Z555" i="1" s="1"/>
  <c r="AJ592" i="1"/>
  <c r="AW642" i="1"/>
  <c r="O665" i="1"/>
  <c r="O669" i="1"/>
  <c r="AK669" i="1" s="1"/>
  <c r="Y687" i="1"/>
  <c r="Y686" i="1"/>
  <c r="Y684" i="1" s="1"/>
  <c r="O693" i="1"/>
  <c r="Z693" i="1" s="1"/>
  <c r="O701" i="1"/>
  <c r="Z701" i="1" s="1"/>
  <c r="AK719" i="1"/>
  <c r="AK718" i="1" s="1"/>
  <c r="AK714" i="1" s="1"/>
  <c r="AL714" i="1" s="1"/>
  <c r="I72" i="9" s="1"/>
  <c r="AJ728" i="1"/>
  <c r="AJ741" i="1"/>
  <c r="AJ739" i="1" s="1"/>
  <c r="Y757" i="1"/>
  <c r="AK766" i="1"/>
  <c r="AW795" i="1"/>
  <c r="AW793" i="1" s="1"/>
  <c r="Y795" i="1"/>
  <c r="Y793" i="1" s="1"/>
  <c r="Z798" i="1"/>
  <c r="Y794" i="1"/>
  <c r="Y809" i="1"/>
  <c r="AW855" i="1"/>
  <c r="AW887" i="1"/>
  <c r="AJ898" i="1"/>
  <c r="AJ900" i="1"/>
  <c r="O922" i="1"/>
  <c r="AJ918" i="1"/>
  <c r="AJ917" i="1"/>
  <c r="AJ915" i="1" s="1"/>
  <c r="Y946" i="1"/>
  <c r="Y944" i="1" s="1"/>
  <c r="Z949" i="1"/>
  <c r="Z948" i="1" s="1"/>
  <c r="Z944" i="1" s="1"/>
  <c r="AA944" i="1" s="1"/>
  <c r="H88" i="9" s="1"/>
  <c r="Y947" i="1"/>
  <c r="AJ966" i="1"/>
  <c r="O1021" i="1"/>
  <c r="Z1021" i="1" s="1"/>
  <c r="O1022" i="1"/>
  <c r="Z1022" i="1" s="1"/>
  <c r="O1026" i="1"/>
  <c r="O1027" i="1"/>
  <c r="O1023" i="1"/>
  <c r="O1019" i="1"/>
  <c r="Y1117" i="1"/>
  <c r="Y1115" i="1" s="1"/>
  <c r="Y1203" i="1"/>
  <c r="Y1202" i="1"/>
  <c r="Y1200" i="1" s="1"/>
  <c r="O1232" i="1"/>
  <c r="AJ1249" i="1"/>
  <c r="Y1251" i="1"/>
  <c r="Y1285" i="1"/>
  <c r="Y1283" i="1" s="1"/>
  <c r="AJ1302" i="1"/>
  <c r="AJ1300" i="1" s="1"/>
  <c r="AJ1332" i="1"/>
  <c r="Y1423" i="1"/>
  <c r="Y1425" i="1"/>
  <c r="Y1466" i="1"/>
  <c r="Y1464" i="1" s="1"/>
  <c r="O1871" i="1"/>
  <c r="Z1871" i="1" s="1"/>
  <c r="O1980" i="1"/>
  <c r="AX1980" i="1" s="1"/>
  <c r="AW2076" i="1"/>
  <c r="O2133" i="1"/>
  <c r="O2136" i="1"/>
  <c r="O2138" i="1"/>
  <c r="O2134" i="1"/>
  <c r="O2135" i="1"/>
  <c r="AK2135" i="1" s="1"/>
  <c r="AW2543" i="1"/>
  <c r="Y2686" i="1"/>
  <c r="Y2687" i="1"/>
  <c r="Y2685" i="1" s="1"/>
  <c r="AW2704" i="1"/>
  <c r="AJ2704" i="1"/>
  <c r="Z2900" i="1"/>
  <c r="Y2894" i="1"/>
  <c r="AX1273" i="1"/>
  <c r="AX1272" i="1" s="1"/>
  <c r="AX1268" i="1" s="1"/>
  <c r="AY1268" i="1" s="1"/>
  <c r="J125" i="9" s="1"/>
  <c r="AW1269" i="1"/>
  <c r="AJ1284" i="1"/>
  <c r="AK1288" i="1"/>
  <c r="AJ1286" i="1"/>
  <c r="Y1373" i="1"/>
  <c r="Y1371" i="1" s="1"/>
  <c r="Y1372" i="1"/>
  <c r="AW1423" i="1"/>
  <c r="AJ1523" i="1"/>
  <c r="AK1680" i="1"/>
  <c r="AK1679" i="1" s="1"/>
  <c r="AK1675" i="1" s="1"/>
  <c r="AL1675" i="1" s="1"/>
  <c r="I180" i="9" s="1"/>
  <c r="AJ1677" i="1"/>
  <c r="AJ1675" i="1" s="1"/>
  <c r="Y1717" i="1"/>
  <c r="Y1716" i="1"/>
  <c r="Y1714" i="1" s="1"/>
  <c r="AW1752" i="1"/>
  <c r="AW1792" i="1"/>
  <c r="Z1847" i="1"/>
  <c r="AJ1914" i="1"/>
  <c r="AJ1916" i="1"/>
  <c r="AW1997" i="1"/>
  <c r="Y2103" i="1"/>
  <c r="Y2101" i="1" s="1"/>
  <c r="Z2120" i="1"/>
  <c r="AW2237" i="1"/>
  <c r="AW2235" i="1" s="1"/>
  <c r="AW2236" i="1"/>
  <c r="AW2345" i="1"/>
  <c r="AW2344" i="1"/>
  <c r="AW2342" i="1" s="1"/>
  <c r="AJ2388" i="1"/>
  <c r="AJ2460" i="1"/>
  <c r="AJ2462" i="1"/>
  <c r="AJ2461" i="1"/>
  <c r="AJ2459" i="1" s="1"/>
  <c r="AJ2620" i="1"/>
  <c r="AJ2618" i="1"/>
  <c r="AK2922" i="1"/>
  <c r="Z2922" i="1"/>
  <c r="AW3268" i="1"/>
  <c r="AW3269" i="1"/>
  <c r="AW3267" i="1" s="1"/>
  <c r="Y3595" i="1"/>
  <c r="Y3594" i="1"/>
  <c r="Y3592" i="1" s="1"/>
  <c r="Y3593" i="1"/>
  <c r="O599" i="1"/>
  <c r="Z599" i="1" s="1"/>
  <c r="O607" i="1"/>
  <c r="Z607" i="1" s="1"/>
  <c r="O615" i="1"/>
  <c r="Z615" i="1" s="1"/>
  <c r="O844" i="1"/>
  <c r="AX844" i="1" s="1"/>
  <c r="O845" i="1"/>
  <c r="AK845" i="1" s="1"/>
  <c r="O994" i="1"/>
  <c r="AX994" i="1" s="1"/>
  <c r="O995" i="1"/>
  <c r="AK995" i="1" s="1"/>
  <c r="AW990" i="1"/>
  <c r="AW988" i="1" s="1"/>
  <c r="Y1048" i="1"/>
  <c r="AJ1076" i="1"/>
  <c r="AJ1074" i="1" s="1"/>
  <c r="O1121" i="1"/>
  <c r="AX1121" i="1" s="1"/>
  <c r="O1122" i="1"/>
  <c r="Z1122" i="1" s="1"/>
  <c r="O1124" i="1"/>
  <c r="Z1124" i="1" s="1"/>
  <c r="AW1155" i="1"/>
  <c r="AW1153" i="1" s="1"/>
  <c r="AW1154" i="1"/>
  <c r="AJ1174" i="1"/>
  <c r="AW1172" i="1"/>
  <c r="AW1173" i="1"/>
  <c r="AW1171" i="1" s="1"/>
  <c r="Y1184" i="1"/>
  <c r="Y1186" i="1"/>
  <c r="AW1203" i="1"/>
  <c r="AJ1214" i="1"/>
  <c r="AJ1212" i="1" s="1"/>
  <c r="Y1226" i="1"/>
  <c r="AW1271" i="1"/>
  <c r="Y1396" i="1"/>
  <c r="Y1394" i="1" s="1"/>
  <c r="Y1395" i="1"/>
  <c r="AJ1397" i="1"/>
  <c r="AW1425" i="1"/>
  <c r="AW1523" i="1"/>
  <c r="AW1524" i="1"/>
  <c r="AW1522" i="1" s="1"/>
  <c r="AW1581" i="1"/>
  <c r="AW1579" i="1" s="1"/>
  <c r="AW1580" i="1"/>
  <c r="AJ1662" i="1"/>
  <c r="AK1666" i="1"/>
  <c r="AW1677" i="1"/>
  <c r="AW1675" i="1" s="1"/>
  <c r="AW1676" i="1"/>
  <c r="AK1739" i="1"/>
  <c r="AK1738" i="1" s="1"/>
  <c r="AK1734" i="1" s="1"/>
  <c r="AL1734" i="1" s="1"/>
  <c r="I189" i="9" s="1"/>
  <c r="AJ1735" i="1"/>
  <c r="O1756" i="1"/>
  <c r="O1755" i="1"/>
  <c r="AX1755" i="1" s="1"/>
  <c r="Y1752" i="1"/>
  <c r="Y1751" i="1"/>
  <c r="Y1749" i="1" s="1"/>
  <c r="AW1843" i="1"/>
  <c r="AK1847" i="1"/>
  <c r="Y1894" i="1"/>
  <c r="Y1893" i="1"/>
  <c r="Y1891" i="1" s="1"/>
  <c r="AJ1968" i="1"/>
  <c r="AW1996" i="1"/>
  <c r="AW1994" i="1" s="1"/>
  <c r="AJ2104" i="1"/>
  <c r="AJ2103" i="1"/>
  <c r="AJ2101" i="1" s="1"/>
  <c r="AK2120" i="1"/>
  <c r="AW2273" i="1"/>
  <c r="AW2316" i="1"/>
  <c r="AW2314" i="1"/>
  <c r="AJ2314" i="1"/>
  <c r="Y2345" i="1"/>
  <c r="AJ2361" i="1"/>
  <c r="AJ2360" i="1"/>
  <c r="AJ2358" i="1" s="1"/>
  <c r="AJ2359" i="1"/>
  <c r="Y2373" i="1"/>
  <c r="Y2371" i="1" s="1"/>
  <c r="Y2372" i="1"/>
  <c r="Y2374" i="1"/>
  <c r="AJ2386" i="1"/>
  <c r="AW2387" i="1"/>
  <c r="AW2385" i="1" s="1"/>
  <c r="AW2428" i="1"/>
  <c r="AJ2543" i="1"/>
  <c r="AJ2544" i="1"/>
  <c r="AJ2542" i="1" s="1"/>
  <c r="Y2545" i="1"/>
  <c r="AJ2702" i="1"/>
  <c r="Z2713" i="1"/>
  <c r="AW2956" i="1"/>
  <c r="AW2954" i="1" s="1"/>
  <c r="AW3138" i="1"/>
  <c r="AW3137" i="1"/>
  <c r="AW3135" i="1" s="1"/>
  <c r="AW3136" i="1"/>
  <c r="AW3292" i="1"/>
  <c r="O1088" i="1"/>
  <c r="Z1088" i="1" s="1"/>
  <c r="O1080" i="1"/>
  <c r="Z1080" i="1" s="1"/>
  <c r="O1089" i="1"/>
  <c r="AX1089" i="1" s="1"/>
  <c r="O1081" i="1"/>
  <c r="O1091" i="1"/>
  <c r="AK1091" i="1" s="1"/>
  <c r="AW1076" i="1"/>
  <c r="AW1074" i="1" s="1"/>
  <c r="O1176" i="1"/>
  <c r="AK1176" i="1" s="1"/>
  <c r="O1177" i="1"/>
  <c r="Z1177" i="1" s="1"/>
  <c r="Y1174" i="1"/>
  <c r="Y1227" i="1"/>
  <c r="Y1225" i="1" s="1"/>
  <c r="AJ1251" i="1"/>
  <c r="AK1306" i="1"/>
  <c r="AW1373" i="1"/>
  <c r="AW1371" i="1" s="1"/>
  <c r="AW1372" i="1"/>
  <c r="AX1429" i="1"/>
  <c r="AJ1467" i="1"/>
  <c r="AJ1466" i="1"/>
  <c r="AJ1464" i="1" s="1"/>
  <c r="AK1615" i="1"/>
  <c r="Y1633" i="1"/>
  <c r="Y1631" i="1" s="1"/>
  <c r="Y1632" i="1"/>
  <c r="AJ1663" i="1"/>
  <c r="AJ1661" i="1" s="1"/>
  <c r="AJ1678" i="1"/>
  <c r="Y1715" i="1"/>
  <c r="AW1793" i="1"/>
  <c r="AW1791" i="1" s="1"/>
  <c r="AJ1945" i="1"/>
  <c r="AJ2146" i="1"/>
  <c r="AJ2144" i="1" s="1"/>
  <c r="Y2222" i="1"/>
  <c r="O2240" i="1"/>
  <c r="O2241" i="1"/>
  <c r="AK2241" i="1" s="1"/>
  <c r="O2243" i="1"/>
  <c r="Z2243" i="1" s="1"/>
  <c r="AJ2272" i="1"/>
  <c r="AJ2270" i="1" s="1"/>
  <c r="AJ2316" i="1"/>
  <c r="AJ2387" i="1"/>
  <c r="AJ2385" i="1" s="1"/>
  <c r="O2430" i="1"/>
  <c r="AX2430" i="1" s="1"/>
  <c r="O2432" i="1"/>
  <c r="AK2432" i="1" s="1"/>
  <c r="O2433" i="1"/>
  <c r="AX2433" i="1" s="1"/>
  <c r="O2434" i="1"/>
  <c r="AK2434" i="1" s="1"/>
  <c r="O2435" i="1"/>
  <c r="O2436" i="1"/>
  <c r="AK2436" i="1" s="1"/>
  <c r="AK2480" i="1"/>
  <c r="AK2479" i="1" s="1"/>
  <c r="AK2475" i="1" s="1"/>
  <c r="AL2475" i="1" s="1"/>
  <c r="I258" i="9" s="1"/>
  <c r="AX2480" i="1"/>
  <c r="AX2479" i="1" s="1"/>
  <c r="AX2475" i="1" s="1"/>
  <c r="AY2475" i="1" s="1"/>
  <c r="J258" i="9" s="1"/>
  <c r="O2479" i="1"/>
  <c r="O2864" i="1"/>
  <c r="Z2864" i="1" s="1"/>
  <c r="O2865" i="1"/>
  <c r="Z2865" i="1" s="1"/>
  <c r="O2866" i="1"/>
  <c r="AK2866" i="1" s="1"/>
  <c r="Y3238" i="1"/>
  <c r="Y3236" i="1" s="1"/>
  <c r="Y3239" i="1"/>
  <c r="Y3237" i="1"/>
  <c r="AW3270" i="1"/>
  <c r="AX3336" i="1"/>
  <c r="AW3331" i="1"/>
  <c r="O596" i="1"/>
  <c r="Z596" i="1" s="1"/>
  <c r="O604" i="1"/>
  <c r="AX604" i="1" s="1"/>
  <c r="O612" i="1"/>
  <c r="AX612" i="1" s="1"/>
  <c r="Y821" i="1"/>
  <c r="Y819" i="1" s="1"/>
  <c r="O842" i="1"/>
  <c r="Z842" i="1" s="1"/>
  <c r="AJ965" i="1"/>
  <c r="AJ963" i="1" s="1"/>
  <c r="AW989" i="1"/>
  <c r="O993" i="1"/>
  <c r="O997" i="1"/>
  <c r="AK997" i="1" s="1"/>
  <c r="AJ1016" i="1"/>
  <c r="AJ1014" i="1" s="1"/>
  <c r="O1084" i="1"/>
  <c r="AK1084" i="1" s="1"/>
  <c r="AW1186" i="1"/>
  <c r="Y1228" i="1"/>
  <c r="AW1228" i="1"/>
  <c r="AW1227" i="1"/>
  <c r="AW1225" i="1" s="1"/>
  <c r="AW1226" i="1"/>
  <c r="AJ1250" i="1"/>
  <c r="AJ1248" i="1" s="1"/>
  <c r="AW1374" i="1"/>
  <c r="Y1397" i="1"/>
  <c r="AJ1425" i="1"/>
  <c r="O1531" i="1"/>
  <c r="AK1531" i="1" s="1"/>
  <c r="O1527" i="1"/>
  <c r="AK1527" i="1" s="1"/>
  <c r="Z1528" i="1"/>
  <c r="Y1525" i="1"/>
  <c r="Y1556" i="1"/>
  <c r="AW1582" i="1"/>
  <c r="AX1615" i="1"/>
  <c r="AJ1632" i="1"/>
  <c r="AJ1634" i="1"/>
  <c r="AW1678" i="1"/>
  <c r="AJ1715" i="1"/>
  <c r="O1754" i="1"/>
  <c r="AX1754" i="1" s="1"/>
  <c r="AJ1794" i="1"/>
  <c r="O1848" i="1"/>
  <c r="O1846" i="1"/>
  <c r="O1845" i="1"/>
  <c r="AK1845" i="1" s="1"/>
  <c r="AJ1869" i="1"/>
  <c r="Y1892" i="1"/>
  <c r="O1936" i="1"/>
  <c r="O1938" i="1"/>
  <c r="AK1938" i="1" s="1"/>
  <c r="AJ1966" i="1"/>
  <c r="AJ1995" i="1"/>
  <c r="AK2003" i="1"/>
  <c r="Y2024" i="1"/>
  <c r="Y2022" i="1"/>
  <c r="AJ2052" i="1"/>
  <c r="AJ2050" i="1" s="1"/>
  <c r="AJ2051" i="1"/>
  <c r="Y2104" i="1"/>
  <c r="AW2104" i="1"/>
  <c r="Y2129" i="1"/>
  <c r="AJ2145" i="1"/>
  <c r="AW2146" i="1"/>
  <c r="AW2144" i="1" s="1"/>
  <c r="AW2145" i="1"/>
  <c r="Y2221" i="1"/>
  <c r="Y2219" i="1" s="1"/>
  <c r="AW2221" i="1"/>
  <c r="AW2219" i="1" s="1"/>
  <c r="O2242" i="1"/>
  <c r="AK2242" i="1" s="1"/>
  <c r="Y2253" i="1"/>
  <c r="Y2251" i="1" s="1"/>
  <c r="Y2252" i="1"/>
  <c r="Y2254" i="1"/>
  <c r="O2278" i="1"/>
  <c r="AX2278" i="1" s="1"/>
  <c r="O2279" i="1"/>
  <c r="AK2279" i="1" s="1"/>
  <c r="O2276" i="1"/>
  <c r="O2275" i="1"/>
  <c r="O2277" i="1"/>
  <c r="AK2277" i="1" s="1"/>
  <c r="Y2287" i="1"/>
  <c r="Y2288" i="1"/>
  <c r="Y2286" i="1" s="1"/>
  <c r="AJ2330" i="1"/>
  <c r="AW2360" i="1"/>
  <c r="AW2358" i="1" s="1"/>
  <c r="AW2388" i="1"/>
  <c r="AJ2444" i="1"/>
  <c r="AJ2442" i="1" s="1"/>
  <c r="AJ2443" i="1"/>
  <c r="AJ2445" i="1"/>
  <c r="AW2618" i="1"/>
  <c r="AX2784" i="1"/>
  <c r="AX2783" i="1" s="1"/>
  <c r="AX2779" i="1" s="1"/>
  <c r="AY2779" i="1" s="1"/>
  <c r="J280" i="9" s="1"/>
  <c r="AJ3390" i="1"/>
  <c r="AJ3388" i="1" s="1"/>
  <c r="AJ3389" i="1"/>
  <c r="Y3504" i="1"/>
  <c r="Y3502" i="1" s="1"/>
  <c r="Y3503" i="1"/>
  <c r="Y3505" i="1"/>
  <c r="O1161" i="1"/>
  <c r="AK1161" i="1" s="1"/>
  <c r="O1380" i="1"/>
  <c r="AX1380" i="1" s="1"/>
  <c r="O1383" i="1"/>
  <c r="AX1383" i="1" s="1"/>
  <c r="O1377" i="1"/>
  <c r="Z1377" i="1" s="1"/>
  <c r="O1379" i="1"/>
  <c r="Z1379" i="1" s="1"/>
  <c r="AJ1396" i="1"/>
  <c r="AJ1394" i="1" s="1"/>
  <c r="AJ1424" i="1"/>
  <c r="AJ1422" i="1" s="1"/>
  <c r="Y1467" i="1"/>
  <c r="AW1556" i="1"/>
  <c r="AW1555" i="1"/>
  <c r="AW1553" i="1" s="1"/>
  <c r="Y1651" i="1"/>
  <c r="Y1650" i="1"/>
  <c r="Y1648" i="1" s="1"/>
  <c r="AW1664" i="1"/>
  <c r="AW1663" i="1"/>
  <c r="AW1661" i="1" s="1"/>
  <c r="AW1662" i="1"/>
  <c r="AJ1697" i="1"/>
  <c r="AJ1696" i="1"/>
  <c r="AJ1694" i="1" s="1"/>
  <c r="Y1768" i="1"/>
  <c r="Y1766" i="1" s="1"/>
  <c r="Y1767" i="1"/>
  <c r="Y1867" i="1"/>
  <c r="AX1899" i="1"/>
  <c r="Y1934" i="1"/>
  <c r="Y1933" i="1"/>
  <c r="Y1931" i="1" s="1"/>
  <c r="AX1954" i="1"/>
  <c r="O2056" i="1"/>
  <c r="O2059" i="1"/>
  <c r="Z2059" i="1" s="1"/>
  <c r="AX2079" i="1"/>
  <c r="AW2074" i="1"/>
  <c r="Y2131" i="1"/>
  <c r="Y2130" i="1"/>
  <c r="Y2128" i="1" s="1"/>
  <c r="AJ2222" i="1"/>
  <c r="AJ2221" i="1"/>
  <c r="AJ2219" i="1" s="1"/>
  <c r="AJ2220" i="1"/>
  <c r="AJ2287" i="1"/>
  <c r="AJ2288" i="1"/>
  <c r="AJ2286" i="1" s="1"/>
  <c r="AJ2344" i="1"/>
  <c r="AJ2342" i="1" s="1"/>
  <c r="O2398" i="1"/>
  <c r="Z2398" i="1" s="1"/>
  <c r="O2390" i="1"/>
  <c r="AK2390" i="1" s="1"/>
  <c r="O2399" i="1"/>
  <c r="O2391" i="1"/>
  <c r="O2402" i="1"/>
  <c r="O2394" i="1"/>
  <c r="AX2394" i="1" s="1"/>
  <c r="O2403" i="1"/>
  <c r="O2401" i="1"/>
  <c r="Z2401" i="1" s="1"/>
  <c r="O2392" i="1"/>
  <c r="AK2392" i="1" s="1"/>
  <c r="Y2387" i="1"/>
  <c r="Y2385" i="1" s="1"/>
  <c r="O2395" i="1"/>
  <c r="AX2395" i="1" s="1"/>
  <c r="O2400" i="1"/>
  <c r="AX2882" i="1"/>
  <c r="AX2880" i="1" s="1"/>
  <c r="AX2876" i="1" s="1"/>
  <c r="AY2876" i="1" s="1"/>
  <c r="J291" i="9" s="1"/>
  <c r="Y2940" i="1"/>
  <c r="Y2938" i="1"/>
  <c r="Y2939" i="1"/>
  <c r="Y2937" i="1" s="1"/>
  <c r="Y2955" i="1"/>
  <c r="Y3347" i="1"/>
  <c r="Y3349" i="1"/>
  <c r="Y3348" i="1"/>
  <c r="Y3346" i="1" s="1"/>
  <c r="AJ3348" i="1"/>
  <c r="AJ3346" i="1" s="1"/>
  <c r="AJ3349" i="1"/>
  <c r="O863" i="1"/>
  <c r="AJ1184" i="1"/>
  <c r="O1218" i="1"/>
  <c r="Z1218" i="1" s="1"/>
  <c r="AW1301" i="1"/>
  <c r="O1337" i="1"/>
  <c r="AX1337" i="1" s="1"/>
  <c r="O1382" i="1"/>
  <c r="AX1382" i="1" s="1"/>
  <c r="O1409" i="1"/>
  <c r="AK1409" i="1" s="1"/>
  <c r="O1401" i="1"/>
  <c r="AX1401" i="1" s="1"/>
  <c r="O1410" i="1"/>
  <c r="O1405" i="1"/>
  <c r="Z1405" i="1" s="1"/>
  <c r="AX1480" i="1"/>
  <c r="AK1560" i="1"/>
  <c r="AW1695" i="1"/>
  <c r="AW1716" i="1"/>
  <c r="AW1714" i="1" s="1"/>
  <c r="AK1719" i="1"/>
  <c r="AJ1717" i="1"/>
  <c r="AJ1752" i="1"/>
  <c r="AJ1751" i="1"/>
  <c r="AJ1749" i="1" s="1"/>
  <c r="AJ1750" i="1"/>
  <c r="Y1769" i="1"/>
  <c r="Y1794" i="1"/>
  <c r="Y1793" i="1"/>
  <c r="Y1791" i="1" s="1"/>
  <c r="Y1792" i="1"/>
  <c r="AX1821" i="1"/>
  <c r="AX1820" i="1" s="1"/>
  <c r="AX1816" i="1" s="1"/>
  <c r="AY1816" i="1" s="1"/>
  <c r="J201" i="9" s="1"/>
  <c r="AW1817" i="1"/>
  <c r="Y1869" i="1"/>
  <c r="AJ1947" i="1"/>
  <c r="AJ1946" i="1"/>
  <c r="AJ1944" i="1" s="1"/>
  <c r="O2055" i="1"/>
  <c r="AK2055" i="1" s="1"/>
  <c r="AX2057" i="1"/>
  <c r="O2081" i="1"/>
  <c r="AX2081" i="1" s="1"/>
  <c r="O2084" i="1"/>
  <c r="O2083" i="1"/>
  <c r="AK2083" i="1" s="1"/>
  <c r="O2086" i="1"/>
  <c r="AX2086" i="1" s="1"/>
  <c r="AW2103" i="1"/>
  <c r="AW2101" i="1" s="1"/>
  <c r="AW2102" i="1"/>
  <c r="AJ2129" i="1"/>
  <c r="AK2137" i="1"/>
  <c r="Y2386" i="1"/>
  <c r="Z2397" i="1"/>
  <c r="Y2410" i="1"/>
  <c r="AJ2487" i="1"/>
  <c r="AJ2488" i="1"/>
  <c r="AJ2486" i="1" s="1"/>
  <c r="O2573" i="1"/>
  <c r="O2564" i="1"/>
  <c r="O2556" i="1"/>
  <c r="AX2556" i="1" s="1"/>
  <c r="O2548" i="1"/>
  <c r="Z2548" i="1" s="1"/>
  <c r="O2566" i="1"/>
  <c r="Z2566" i="1" s="1"/>
  <c r="O2558" i="1"/>
  <c r="O2550" i="1"/>
  <c r="AX2550" i="1" s="1"/>
  <c r="O2568" i="1"/>
  <c r="AX2568" i="1" s="1"/>
  <c r="O2560" i="1"/>
  <c r="Z2560" i="1" s="1"/>
  <c r="O2552" i="1"/>
  <c r="Z2552" i="1" s="1"/>
  <c r="O2572" i="1"/>
  <c r="AX2572" i="1" s="1"/>
  <c r="O2570" i="1"/>
  <c r="Z2570" i="1" s="1"/>
  <c r="O2567" i="1"/>
  <c r="AX2567" i="1" s="1"/>
  <c r="O2561" i="1"/>
  <c r="Z2561" i="1" s="1"/>
  <c r="O2571" i="1"/>
  <c r="AK2571" i="1" s="1"/>
  <c r="O2565" i="1"/>
  <c r="AX2565" i="1" s="1"/>
  <c r="O2563" i="1"/>
  <c r="O2549" i="1"/>
  <c r="O2559" i="1"/>
  <c r="AX2559" i="1" s="1"/>
  <c r="O2554" i="1"/>
  <c r="Z2554" i="1" s="1"/>
  <c r="O2551" i="1"/>
  <c r="AX2551" i="1" s="1"/>
  <c r="O2553" i="1"/>
  <c r="Z2553" i="1" s="1"/>
  <c r="AJ2703" i="1"/>
  <c r="AJ2701" i="1" s="1"/>
  <c r="Z2882" i="1"/>
  <c r="Z2880" i="1" s="1"/>
  <c r="Z2876" i="1" s="1"/>
  <c r="AA2876" i="1" s="1"/>
  <c r="H291" i="9" s="1"/>
  <c r="O2919" i="1"/>
  <c r="AK2919" i="1" s="1"/>
  <c r="O2923" i="1"/>
  <c r="Z2923" i="1" s="1"/>
  <c r="O2917" i="1"/>
  <c r="AX2917" i="1" s="1"/>
  <c r="O2918" i="1"/>
  <c r="AX2918" i="1" s="1"/>
  <c r="O2920" i="1"/>
  <c r="Z2920" i="1" s="1"/>
  <c r="O2921" i="1"/>
  <c r="Z2921" i="1" s="1"/>
  <c r="AJ3224" i="1"/>
  <c r="AJ3225" i="1"/>
  <c r="AJ3223" i="1" s="1"/>
  <c r="AJ3226" i="1"/>
  <c r="AJ3487" i="1"/>
  <c r="AJ3485" i="1" s="1"/>
  <c r="AJ3486" i="1"/>
  <c r="AJ3488" i="1"/>
  <c r="AJ3503" i="1"/>
  <c r="AJ3505" i="1"/>
  <c r="AJ3504" i="1"/>
  <c r="AJ3502" i="1" s="1"/>
  <c r="AW3565" i="1"/>
  <c r="AW3563" i="1" s="1"/>
  <c r="AW1330" i="1"/>
  <c r="O1342" i="1"/>
  <c r="Z1342" i="1" s="1"/>
  <c r="Z1429" i="1"/>
  <c r="AJ1525" i="1"/>
  <c r="AJ1524" i="1"/>
  <c r="AJ1522" i="1" s="1"/>
  <c r="AX1560" i="1"/>
  <c r="Y1842" i="1"/>
  <c r="Y1840" i="1" s="1"/>
  <c r="Y1841" i="1"/>
  <c r="AW1869" i="1"/>
  <c r="AW1868" i="1"/>
  <c r="AW1866" i="1" s="1"/>
  <c r="AW1945" i="1"/>
  <c r="AW1967" i="1"/>
  <c r="AW1965" i="1" s="1"/>
  <c r="AW1966" i="1"/>
  <c r="AJ2024" i="1"/>
  <c r="AX2029" i="1"/>
  <c r="Y2051" i="1"/>
  <c r="AX2677" i="1"/>
  <c r="AX2676" i="1" s="1"/>
  <c r="AX2672" i="1" s="1"/>
  <c r="AY2672" i="1" s="1"/>
  <c r="J270" i="9" s="1"/>
  <c r="AW2675" i="1"/>
  <c r="O2706" i="1"/>
  <c r="Z2706" i="1" s="1"/>
  <c r="O2709" i="1"/>
  <c r="AK2709" i="1" s="1"/>
  <c r="O2711" i="1"/>
  <c r="AX2711" i="1" s="1"/>
  <c r="O2712" i="1"/>
  <c r="AX2712" i="1" s="1"/>
  <c r="O2708" i="1"/>
  <c r="AX2708" i="1" s="1"/>
  <c r="O2710" i="1"/>
  <c r="Z2710" i="1" s="1"/>
  <c r="AW2764" i="1"/>
  <c r="AW2762" i="1" s="1"/>
  <c r="AW2763" i="1"/>
  <c r="AK2784" i="1"/>
  <c r="AK2783" i="1" s="1"/>
  <c r="AK2779" i="1" s="1"/>
  <c r="AL2779" i="1" s="1"/>
  <c r="I280" i="9" s="1"/>
  <c r="Y2834" i="1"/>
  <c r="Y2833" i="1"/>
  <c r="Y2831" i="1" s="1"/>
  <c r="AW2834" i="1"/>
  <c r="AX2900" i="1"/>
  <c r="AW2894" i="1"/>
  <c r="Y2912" i="1"/>
  <c r="Y2914" i="1"/>
  <c r="Y2913" i="1"/>
  <c r="Y2911" i="1" s="1"/>
  <c r="Y3226" i="1"/>
  <c r="Y3225" i="1"/>
  <c r="Y3223" i="1" s="1"/>
  <c r="Y3224" i="1"/>
  <c r="Y2330" i="1"/>
  <c r="Z2335" i="1"/>
  <c r="AW2361" i="1"/>
  <c r="O2447" i="1"/>
  <c r="AK2447" i="1" s="1"/>
  <c r="O2448" i="1"/>
  <c r="AK2448" i="1" s="1"/>
  <c r="Z2480" i="1"/>
  <c r="Z2479" i="1" s="1"/>
  <c r="Z2475" i="1" s="1"/>
  <c r="AA2475" i="1" s="1"/>
  <c r="H258" i="9" s="1"/>
  <c r="Y2476" i="1"/>
  <c r="Y2478" i="1"/>
  <c r="Y2487" i="1"/>
  <c r="Y2488" i="1"/>
  <c r="Y2486" i="1" s="1"/>
  <c r="AW2545" i="1"/>
  <c r="AW2799" i="1"/>
  <c r="AW2800" i="1"/>
  <c r="AW2798" i="1" s="1"/>
  <c r="AW2801" i="1"/>
  <c r="AX2803" i="1"/>
  <c r="AX2802" i="1" s="1"/>
  <c r="AX2798" i="1" s="1"/>
  <c r="AY2798" i="1" s="1"/>
  <c r="J283" i="9" s="1"/>
  <c r="Y2812" i="1"/>
  <c r="Y2811" i="1"/>
  <c r="Y2809" i="1" s="1"/>
  <c r="Y3517" i="1"/>
  <c r="Y3515" i="1" s="1"/>
  <c r="AX3552" i="1"/>
  <c r="AX3551" i="1" s="1"/>
  <c r="AX3547" i="1" s="1"/>
  <c r="AY3547" i="1" s="1"/>
  <c r="J345" i="9" s="1"/>
  <c r="AW3548" i="1"/>
  <c r="AW3549" i="1"/>
  <c r="AW3547" i="1" s="1"/>
  <c r="AW3550" i="1"/>
  <c r="AJ2427" i="1"/>
  <c r="AJ2425" i="1" s="1"/>
  <c r="AJ2426" i="1"/>
  <c r="AJ2489" i="1"/>
  <c r="Z2677" i="1"/>
  <c r="Z2676" i="1" s="1"/>
  <c r="Z2672" i="1" s="1"/>
  <c r="AA2672" i="1" s="1"/>
  <c r="H270" i="9" s="1"/>
  <c r="O2676" i="1"/>
  <c r="Y2704" i="1"/>
  <c r="Y2703" i="1"/>
  <c r="Y2701" i="1" s="1"/>
  <c r="Y2702" i="1"/>
  <c r="O2748" i="1"/>
  <c r="O2751" i="1"/>
  <c r="AK2751" i="1" s="1"/>
  <c r="O2750" i="1"/>
  <c r="AX2750" i="1" s="1"/>
  <c r="O2746" i="1"/>
  <c r="AX2746" i="1" s="1"/>
  <c r="O2749" i="1"/>
  <c r="AX2749" i="1" s="1"/>
  <c r="O2752" i="1"/>
  <c r="O2747" i="1"/>
  <c r="AX2747" i="1" s="1"/>
  <c r="AW3239" i="1"/>
  <c r="AW3251" i="1"/>
  <c r="AW3249" i="1" s="1"/>
  <c r="AW3252" i="1"/>
  <c r="AW3250" i="1"/>
  <c r="AJ3309" i="1"/>
  <c r="AJ3311" i="1"/>
  <c r="AJ3310" i="1"/>
  <c r="AJ3308" i="1" s="1"/>
  <c r="AJ3331" i="1"/>
  <c r="AJ3329" i="1"/>
  <c r="AJ3446" i="1"/>
  <c r="Y3461" i="1"/>
  <c r="AW3504" i="1"/>
  <c r="AW3502" i="1" s="1"/>
  <c r="AJ1465" i="1"/>
  <c r="Y1554" i="1"/>
  <c r="AW1634" i="1"/>
  <c r="Z1700" i="1"/>
  <c r="AJ1893" i="1"/>
  <c r="AJ1891" i="1" s="1"/>
  <c r="AJ1892" i="1"/>
  <c r="AX1937" i="1"/>
  <c r="AJ2022" i="1"/>
  <c r="O2184" i="1"/>
  <c r="O2176" i="1"/>
  <c r="O2168" i="1"/>
  <c r="O2179" i="1"/>
  <c r="O2171" i="1"/>
  <c r="Z2171" i="1" s="1"/>
  <c r="O2163" i="1"/>
  <c r="AW2160" i="1"/>
  <c r="AW2159" i="1"/>
  <c r="AW2157" i="1" s="1"/>
  <c r="O2164" i="1"/>
  <c r="O2172" i="1"/>
  <c r="AK2172" i="1" s="1"/>
  <c r="O2180" i="1"/>
  <c r="AK2180" i="1" s="1"/>
  <c r="AJ2192" i="1"/>
  <c r="AX2202" i="1"/>
  <c r="Y2238" i="1"/>
  <c r="Y2236" i="1"/>
  <c r="AX2244" i="1"/>
  <c r="AJ2273" i="1"/>
  <c r="Y2331" i="1"/>
  <c r="Y2329" i="1" s="1"/>
  <c r="Y2359" i="1"/>
  <c r="AJ2428" i="1"/>
  <c r="Y2489" i="1"/>
  <c r="AJ2675" i="1"/>
  <c r="AJ2674" i="1"/>
  <c r="AJ2672" i="1" s="1"/>
  <c r="AJ2673" i="1"/>
  <c r="AK2677" i="1"/>
  <c r="AK2676" i="1" s="1"/>
  <c r="AK2672" i="1" s="1"/>
  <c r="AL2672" i="1" s="1"/>
  <c r="I270" i="9" s="1"/>
  <c r="AJ2688" i="1"/>
  <c r="AJ2687" i="1"/>
  <c r="AJ2685" i="1" s="1"/>
  <c r="O2745" i="1"/>
  <c r="O2802" i="1"/>
  <c r="Z2803" i="1"/>
  <c r="Z2802" i="1" s="1"/>
  <c r="Z2798" i="1" s="1"/>
  <c r="AA2798" i="1" s="1"/>
  <c r="H283" i="9" s="1"/>
  <c r="Y2810" i="1"/>
  <c r="AW2812" i="1"/>
  <c r="AW2861" i="1"/>
  <c r="AW2859" i="1" s="1"/>
  <c r="AW2957" i="1"/>
  <c r="AW2955" i="1"/>
  <c r="AJ3138" i="1"/>
  <c r="O3276" i="1"/>
  <c r="AK3276" i="1" s="1"/>
  <c r="O3279" i="1"/>
  <c r="O3274" i="1"/>
  <c r="Z3274" i="1" s="1"/>
  <c r="O3281" i="1"/>
  <c r="Z3281" i="1" s="1"/>
  <c r="O3277" i="1"/>
  <c r="O3278" i="1"/>
  <c r="AK3278" i="1" s="1"/>
  <c r="O3272" i="1"/>
  <c r="O3275" i="1"/>
  <c r="AX3275" i="1" s="1"/>
  <c r="O3273" i="1"/>
  <c r="AK3273" i="1" s="1"/>
  <c r="Z3423" i="1"/>
  <c r="AK3423" i="1"/>
  <c r="O1469" i="1"/>
  <c r="Z1469" i="1" s="1"/>
  <c r="O1477" i="1"/>
  <c r="O1999" i="1"/>
  <c r="O2026" i="1"/>
  <c r="AX2026" i="1" s="1"/>
  <c r="O2034" i="1"/>
  <c r="AK2034" i="1" s="1"/>
  <c r="O2196" i="1"/>
  <c r="Z2196" i="1" s="1"/>
  <c r="O2204" i="1"/>
  <c r="O2212" i="1"/>
  <c r="AK2212" i="1" s="1"/>
  <c r="O2228" i="1"/>
  <c r="AJ2253" i="1"/>
  <c r="AJ2251" i="1" s="1"/>
  <c r="Y2344" i="1"/>
  <c r="Y2342" i="1" s="1"/>
  <c r="Y2445" i="1"/>
  <c r="Y2443" i="1"/>
  <c r="AW2620" i="1"/>
  <c r="AW2619" i="1"/>
  <c r="AW2617" i="1" s="1"/>
  <c r="Y2688" i="1"/>
  <c r="AW2914" i="1"/>
  <c r="AJ3269" i="1"/>
  <c r="AJ3267" i="1" s="1"/>
  <c r="Y3311" i="1"/>
  <c r="Y3310" i="1"/>
  <c r="Y3308" i="1" s="1"/>
  <c r="Y3309" i="1"/>
  <c r="Y3329" i="1"/>
  <c r="Y3331" i="1"/>
  <c r="AW3349" i="1"/>
  <c r="AW3347" i="1"/>
  <c r="AJ3461" i="1"/>
  <c r="O3508" i="1"/>
  <c r="AK3508" i="1" s="1"/>
  <c r="O3507" i="1"/>
  <c r="Z3507" i="1" s="1"/>
  <c r="O3509" i="1"/>
  <c r="AX3509" i="1" s="1"/>
  <c r="AW3516" i="1"/>
  <c r="O1474" i="1"/>
  <c r="AX1474" i="1" s="1"/>
  <c r="O2201" i="1"/>
  <c r="O2305" i="1"/>
  <c r="Z2305" i="1" s="1"/>
  <c r="O2306" i="1"/>
  <c r="AK2306" i="1" s="1"/>
  <c r="AW2302" i="1"/>
  <c r="AW2300" i="1" s="1"/>
  <c r="AW2343" i="1"/>
  <c r="Y2388" i="1"/>
  <c r="AW2412" i="1"/>
  <c r="AW2427" i="1"/>
  <c r="AW2425" i="1" s="1"/>
  <c r="AW2478" i="1"/>
  <c r="AW2477" i="1"/>
  <c r="AW2475" i="1" s="1"/>
  <c r="Y2544" i="1"/>
  <c r="Y2542" i="1" s="1"/>
  <c r="Y2543" i="1"/>
  <c r="AJ2833" i="1"/>
  <c r="AJ2831" i="1" s="1"/>
  <c r="Y2896" i="1"/>
  <c r="AJ2914" i="1"/>
  <c r="AJ2913" i="1"/>
  <c r="AJ2911" i="1" s="1"/>
  <c r="O2967" i="1"/>
  <c r="O2959" i="1"/>
  <c r="O2962" i="1"/>
  <c r="O2963" i="1"/>
  <c r="Z2963" i="1" s="1"/>
  <c r="O2968" i="1"/>
  <c r="AX2968" i="1" s="1"/>
  <c r="O2964" i="1"/>
  <c r="Z2964" i="1" s="1"/>
  <c r="O2960" i="1"/>
  <c r="AX2960" i="1" s="1"/>
  <c r="O2966" i="1"/>
  <c r="AX2966" i="1" s="1"/>
  <c r="O2965" i="1"/>
  <c r="AK2965" i="1" s="1"/>
  <c r="Y3138" i="1"/>
  <c r="Y3137" i="1"/>
  <c r="Y3135" i="1" s="1"/>
  <c r="O3297" i="1"/>
  <c r="Z3297" i="1" s="1"/>
  <c r="O3296" i="1"/>
  <c r="O3298" i="1"/>
  <c r="AX3298" i="1" s="1"/>
  <c r="AJ3294" i="1"/>
  <c r="AW3311" i="1"/>
  <c r="Y2428" i="1"/>
  <c r="AW2487" i="1"/>
  <c r="AW2489" i="1"/>
  <c r="O2622" i="1"/>
  <c r="Z2622" i="1" s="1"/>
  <c r="O2623" i="1"/>
  <c r="AK2623" i="1" s="1"/>
  <c r="AX2713" i="1"/>
  <c r="Z2784" i="1"/>
  <c r="Z2783" i="1" s="1"/>
  <c r="Z2779" i="1" s="1"/>
  <c r="AA2779" i="1" s="1"/>
  <c r="H280" i="9" s="1"/>
  <c r="AJ2832" i="1"/>
  <c r="AJ2834" i="1"/>
  <c r="Y2862" i="1"/>
  <c r="Y2861" i="1"/>
  <c r="Y2859" i="1" s="1"/>
  <c r="AJ2895" i="1"/>
  <c r="AJ2893" i="1" s="1"/>
  <c r="AJ2894" i="1"/>
  <c r="AJ2896" i="1"/>
  <c r="AW2913" i="1"/>
  <c r="AW2911" i="1" s="1"/>
  <c r="AW2912" i="1"/>
  <c r="AX2922" i="1"/>
  <c r="Y3404" i="1"/>
  <c r="Y3403" i="1"/>
  <c r="Y3401" i="1" s="1"/>
  <c r="AJ2412" i="1"/>
  <c r="O2493" i="1"/>
  <c r="Z2493" i="1" s="1"/>
  <c r="AK2665" i="1"/>
  <c r="AJ2660" i="1"/>
  <c r="AW2702" i="1"/>
  <c r="AK2840" i="1"/>
  <c r="AJ2860" i="1"/>
  <c r="AJ2862" i="1"/>
  <c r="AJ2861" i="1"/>
  <c r="AJ2859" i="1" s="1"/>
  <c r="Y3270" i="1"/>
  <c r="AW3294" i="1"/>
  <c r="AW3329" i="1"/>
  <c r="AW3330" i="1"/>
  <c r="AW3328" i="1" s="1"/>
  <c r="AW3459" i="1"/>
  <c r="AK3521" i="1"/>
  <c r="AK2713" i="1"/>
  <c r="AJ2798" i="1"/>
  <c r="AW2833" i="1"/>
  <c r="AW2831" i="1" s="1"/>
  <c r="AW2832" i="1"/>
  <c r="AJ2940" i="1"/>
  <c r="AJ2939" i="1"/>
  <c r="AJ2937" i="1" s="1"/>
  <c r="AJ2938" i="1"/>
  <c r="AW3362" i="1"/>
  <c r="AW3364" i="1"/>
  <c r="AW3363" i="1"/>
  <c r="AW3361" i="1" s="1"/>
  <c r="AJ3565" i="1"/>
  <c r="AJ3563" i="1" s="1"/>
  <c r="AJ3566" i="1"/>
  <c r="AW2661" i="1"/>
  <c r="AW2659" i="1" s="1"/>
  <c r="AJ2686" i="1"/>
  <c r="Y2723" i="1"/>
  <c r="AJ2764" i="1"/>
  <c r="AJ2762" i="1" s="1"/>
  <c r="AJ2763" i="1"/>
  <c r="AK2803" i="1"/>
  <c r="AK2802" i="1" s="1"/>
  <c r="AK2798" i="1" s="1"/>
  <c r="AL2798" i="1" s="1"/>
  <c r="I283" i="9" s="1"/>
  <c r="AJ2801" i="1"/>
  <c r="O2839" i="1"/>
  <c r="O2837" i="1"/>
  <c r="O2842" i="1"/>
  <c r="AX2842" i="1" s="1"/>
  <c r="AX2840" i="1"/>
  <c r="O2845" i="1"/>
  <c r="AX2845" i="1" s="1"/>
  <c r="AJ3250" i="1"/>
  <c r="Y3269" i="1"/>
  <c r="Y3267" i="1" s="1"/>
  <c r="AK3380" i="1"/>
  <c r="AJ3377" i="1"/>
  <c r="AJ3375" i="1"/>
  <c r="Y3487" i="1"/>
  <c r="Y3485" i="1" s="1"/>
  <c r="AX2723" i="1"/>
  <c r="AJ2811" i="1"/>
  <c r="AJ2809" i="1" s="1"/>
  <c r="AJ2810" i="1"/>
  <c r="AK2882" i="1"/>
  <c r="AK2880" i="1" s="1"/>
  <c r="AK2876" i="1" s="1"/>
  <c r="AL2876" i="1" s="1"/>
  <c r="I291" i="9" s="1"/>
  <c r="AJ3137" i="1"/>
  <c r="AJ3135" i="1" s="1"/>
  <c r="AJ3136" i="1"/>
  <c r="AJ3293" i="1"/>
  <c r="AJ3291" i="1" s="1"/>
  <c r="AJ3292" i="1"/>
  <c r="Y3330" i="1"/>
  <c r="Y3328" i="1" s="1"/>
  <c r="AW3375" i="1"/>
  <c r="O3425" i="1"/>
  <c r="O3426" i="1"/>
  <c r="AK3426" i="1" s="1"/>
  <c r="O3424" i="1"/>
  <c r="Z3424" i="1" s="1"/>
  <c r="Y3421" i="1"/>
  <c r="Y3420" i="1"/>
  <c r="Y3418" i="1" s="1"/>
  <c r="Y3419" i="1"/>
  <c r="AW3448" i="1"/>
  <c r="AW3447" i="1"/>
  <c r="AW3445" i="1" s="1"/>
  <c r="Y3566" i="1"/>
  <c r="Y2957" i="1"/>
  <c r="Y2956" i="1"/>
  <c r="Y2954" i="1" s="1"/>
  <c r="AX3058" i="1"/>
  <c r="AJ3268" i="1"/>
  <c r="AJ3270" i="1"/>
  <c r="AW3310" i="1"/>
  <c r="AW3308" i="1" s="1"/>
  <c r="AW3309" i="1"/>
  <c r="AJ3330" i="1"/>
  <c r="AJ3328" i="1" s="1"/>
  <c r="AW3390" i="1"/>
  <c r="AW3388" i="1" s="1"/>
  <c r="AW3391" i="1"/>
  <c r="AX3438" i="1"/>
  <c r="AW3488" i="1"/>
  <c r="AW3487" i="1"/>
  <c r="AW3485" i="1" s="1"/>
  <c r="O3060" i="1"/>
  <c r="AK3060" i="1" s="1"/>
  <c r="AW3293" i="1"/>
  <c r="AW3291" i="1" s="1"/>
  <c r="O3337" i="1"/>
  <c r="Z3337" i="1" s="1"/>
  <c r="O3338" i="1"/>
  <c r="O3334" i="1"/>
  <c r="AW3404" i="1"/>
  <c r="AW3403" i="1"/>
  <c r="AW3401" i="1" s="1"/>
  <c r="Z3521" i="1"/>
  <c r="Y3518" i="1"/>
  <c r="Y3516" i="1"/>
  <c r="AW3533" i="1"/>
  <c r="Y3377" i="1"/>
  <c r="Y3375" i="1"/>
  <c r="Y3376" i="1"/>
  <c r="Y3374" i="1" s="1"/>
  <c r="AX3423" i="1"/>
  <c r="AW3421" i="1"/>
  <c r="AW3434" i="1"/>
  <c r="AW3432" i="1" s="1"/>
  <c r="AW3461" i="1"/>
  <c r="AK3465" i="1"/>
  <c r="O3317" i="1"/>
  <c r="AX3317" i="1" s="1"/>
  <c r="AK3353" i="1"/>
  <c r="Y3435" i="1"/>
  <c r="Z3438" i="1"/>
  <c r="AJ3460" i="1"/>
  <c r="AJ3458" i="1" s="1"/>
  <c r="AW3460" i="1"/>
  <c r="AW3458" i="1" s="1"/>
  <c r="Y3486" i="1"/>
  <c r="O3522" i="1"/>
  <c r="O3523" i="1"/>
  <c r="Z3523" i="1" s="1"/>
  <c r="AW3518" i="1"/>
  <c r="O3536" i="1"/>
  <c r="O3537" i="1"/>
  <c r="O3571" i="1"/>
  <c r="Z3571" i="1" s="1"/>
  <c r="O3574" i="1"/>
  <c r="AK3574" i="1" s="1"/>
  <c r="O3573" i="1"/>
  <c r="Z3573" i="1" s="1"/>
  <c r="O3569" i="1"/>
  <c r="AX3569" i="1" s="1"/>
  <c r="AW3608" i="1"/>
  <c r="Y3550" i="1"/>
  <c r="Y3549" i="1"/>
  <c r="Y3547" i="1" s="1"/>
  <c r="AJ3404" i="1"/>
  <c r="O3466" i="1"/>
  <c r="O3467" i="1"/>
  <c r="Z3467" i="1" s="1"/>
  <c r="O3463" i="1"/>
  <c r="Y3565" i="1"/>
  <c r="Y3563" i="1" s="1"/>
  <c r="Y3564" i="1"/>
  <c r="O3597" i="1"/>
  <c r="Z3597" i="1" s="1"/>
  <c r="O3598" i="1"/>
  <c r="AX3598" i="1" s="1"/>
  <c r="Y3488" i="1"/>
  <c r="AW3505" i="1"/>
  <c r="AJ3516" i="1"/>
  <c r="O3520" i="1"/>
  <c r="AX3520" i="1" s="1"/>
  <c r="AJ3531" i="1"/>
  <c r="AJ3564" i="1"/>
  <c r="AW3564" i="1"/>
  <c r="Y3606" i="1"/>
  <c r="Y3608" i="1"/>
  <c r="Y3607" i="1"/>
  <c r="Y3605" i="1" s="1"/>
  <c r="AW3566" i="1"/>
  <c r="Y3582" i="1"/>
  <c r="Y3580" i="1" s="1"/>
  <c r="Y3581" i="1"/>
  <c r="AW3607" i="1"/>
  <c r="AW3605" i="1" s="1"/>
  <c r="AJ3583" i="1"/>
  <c r="Y3391" i="1"/>
  <c r="Y3390" i="1"/>
  <c r="Y3388" i="1" s="1"/>
  <c r="AJ3402" i="1"/>
  <c r="AJ3448" i="1"/>
  <c r="AJ3447" i="1"/>
  <c r="AJ3445" i="1" s="1"/>
  <c r="AK3479" i="1"/>
  <c r="AK3478" i="1" s="1"/>
  <c r="AK3474" i="1" s="1"/>
  <c r="AL3474" i="1" s="1"/>
  <c r="I339" i="9" s="1"/>
  <c r="AJ3477" i="1"/>
  <c r="AK3535" i="1"/>
  <c r="AJ3347" i="1"/>
  <c r="AJ3421" i="1"/>
  <c r="AJ3420" i="1"/>
  <c r="AJ3418" i="1" s="1"/>
  <c r="AJ3434" i="1"/>
  <c r="AJ3432" i="1" s="1"/>
  <c r="AK3438" i="1"/>
  <c r="AJ3433" i="1"/>
  <c r="Y3460" i="1"/>
  <c r="Y3458" i="1" s="1"/>
  <c r="Y3459" i="1"/>
  <c r="AJ3518" i="1"/>
  <c r="AJ3517" i="1"/>
  <c r="AJ3515" i="1" s="1"/>
  <c r="AW3532" i="1"/>
  <c r="AW3530" i="1" s="1"/>
  <c r="AW3531" i="1"/>
  <c r="AW3583" i="1"/>
  <c r="AX3613" i="1"/>
  <c r="O3610" i="1"/>
  <c r="O3618" i="1"/>
  <c r="AX3618" i="1" s="1"/>
  <c r="O3626" i="1"/>
  <c r="AK3626" i="1" s="1"/>
  <c r="O3615" i="1"/>
  <c r="Z3615" i="1" s="1"/>
  <c r="AX191" i="1" l="1"/>
  <c r="O189" i="1"/>
  <c r="AK3145" i="1"/>
  <c r="O432" i="1"/>
  <c r="AK1234" i="1"/>
  <c r="AK2586" i="1"/>
  <c r="AX2586" i="1"/>
  <c r="Z2586" i="1"/>
  <c r="Z2587" i="1"/>
  <c r="AK2587" i="1"/>
  <c r="AX2587" i="1"/>
  <c r="AX2585" i="1"/>
  <c r="AK2585" i="1"/>
  <c r="Z2585" i="1"/>
  <c r="AX1234" i="1"/>
  <c r="AX3280" i="1"/>
  <c r="AK3280" i="1"/>
  <c r="Z3667" i="1"/>
  <c r="AX3667" i="1"/>
  <c r="AK3667" i="1"/>
  <c r="AK3645" i="1"/>
  <c r="Z3645" i="1"/>
  <c r="AX3645" i="1"/>
  <c r="AX2589" i="1"/>
  <c r="AK2589" i="1"/>
  <c r="Z2589" i="1"/>
  <c r="AK3669" i="1"/>
  <c r="AX3669" i="1"/>
  <c r="Z3669" i="1"/>
  <c r="Z3643" i="1"/>
  <c r="O3642" i="1"/>
  <c r="AK3643" i="1"/>
  <c r="AX3643" i="1"/>
  <c r="AX2584" i="1"/>
  <c r="AK2584" i="1"/>
  <c r="Z2584" i="1"/>
  <c r="Z2592" i="1"/>
  <c r="AK2592" i="1"/>
  <c r="AX2592" i="1"/>
  <c r="AX2594" i="1"/>
  <c r="Z2594" i="1"/>
  <c r="AK2594" i="1"/>
  <c r="AK3661" i="1"/>
  <c r="AX3661" i="1"/>
  <c r="Z3661" i="1"/>
  <c r="Z2593" i="1"/>
  <c r="AX2593" i="1"/>
  <c r="AK2593" i="1"/>
  <c r="AX2591" i="1"/>
  <c r="Z2591" i="1"/>
  <c r="AK2591" i="1"/>
  <c r="AX2608" i="1"/>
  <c r="Z2608" i="1"/>
  <c r="AK2608" i="1"/>
  <c r="AK3665" i="1"/>
  <c r="Z3665" i="1"/>
  <c r="AX3665" i="1"/>
  <c r="AX3663" i="1"/>
  <c r="Z3663" i="1"/>
  <c r="AK3663" i="1"/>
  <c r="O3660" i="1"/>
  <c r="AX3664" i="1"/>
  <c r="AK3664" i="1"/>
  <c r="Z3664" i="1"/>
  <c r="AK2590" i="1"/>
  <c r="AX2590" i="1"/>
  <c r="Z2590" i="1"/>
  <c r="Z2595" i="1"/>
  <c r="AK2595" i="1"/>
  <c r="AX2595" i="1"/>
  <c r="AK3668" i="1"/>
  <c r="AX3668" i="1"/>
  <c r="Z3668" i="1"/>
  <c r="AX3666" i="1"/>
  <c r="Z3666" i="1"/>
  <c r="AK3666" i="1"/>
  <c r="AX2596" i="1"/>
  <c r="Z2596" i="1"/>
  <c r="AK2596" i="1"/>
  <c r="Z2597" i="1"/>
  <c r="AK2597" i="1"/>
  <c r="AX2597" i="1"/>
  <c r="AX3646" i="1"/>
  <c r="Z3646" i="1"/>
  <c r="AK3646" i="1"/>
  <c r="Z3670" i="1"/>
  <c r="AX3670" i="1"/>
  <c r="AK3670" i="1"/>
  <c r="AK2610" i="1"/>
  <c r="AX2610" i="1"/>
  <c r="Z2610" i="1"/>
  <c r="AX3662" i="1"/>
  <c r="Z3662" i="1"/>
  <c r="AK3662" i="1"/>
  <c r="AK3644" i="1"/>
  <c r="AX3644" i="1"/>
  <c r="Z3644" i="1"/>
  <c r="AK2609" i="1"/>
  <c r="Z2609" i="1"/>
  <c r="AX2609" i="1"/>
  <c r="O2607" i="1"/>
  <c r="O2583" i="1"/>
  <c r="AX2588" i="1"/>
  <c r="AK2588" i="1"/>
  <c r="Z2588" i="1"/>
  <c r="AK434" i="1"/>
  <c r="AX434" i="1"/>
  <c r="Z434" i="1"/>
  <c r="AX1231" i="1"/>
  <c r="AK1231" i="1"/>
  <c r="Z1231" i="1"/>
  <c r="O3214" i="1"/>
  <c r="AK3215" i="1"/>
  <c r="Z3215" i="1"/>
  <c r="AX3215" i="1"/>
  <c r="Z3216" i="1"/>
  <c r="AK3216" i="1"/>
  <c r="AX3216" i="1"/>
  <c r="Z3205" i="1"/>
  <c r="AK3205" i="1"/>
  <c r="AX3205" i="1"/>
  <c r="O3203" i="1"/>
  <c r="AX3204" i="1"/>
  <c r="Z3204" i="1"/>
  <c r="AK3204" i="1"/>
  <c r="O3191" i="1"/>
  <c r="AK3192" i="1"/>
  <c r="Z3192" i="1"/>
  <c r="AX3192" i="1"/>
  <c r="Z3193" i="1"/>
  <c r="AK3193" i="1"/>
  <c r="AX3193" i="1"/>
  <c r="AK3194" i="1"/>
  <c r="AX3194" i="1"/>
  <c r="Z3194" i="1"/>
  <c r="AK3163" i="1"/>
  <c r="Z3163" i="1"/>
  <c r="AX3163" i="1"/>
  <c r="AX3176" i="1"/>
  <c r="AK3176" i="1"/>
  <c r="Z3176" i="1"/>
  <c r="Z3174" i="1"/>
  <c r="AX3174" i="1"/>
  <c r="AK3174" i="1"/>
  <c r="Z3179" i="1"/>
  <c r="AK3179" i="1"/>
  <c r="AX3179" i="1"/>
  <c r="AX3178" i="1"/>
  <c r="Z3178" i="1"/>
  <c r="AK3178" i="1"/>
  <c r="Z3162" i="1"/>
  <c r="AK3162" i="1"/>
  <c r="AX3162" i="1"/>
  <c r="AK3180" i="1"/>
  <c r="Z3180" i="1"/>
  <c r="AX3180" i="1"/>
  <c r="O3172" i="1"/>
  <c r="AK3173" i="1"/>
  <c r="Z3173" i="1"/>
  <c r="AX3173" i="1"/>
  <c r="AX3182" i="1"/>
  <c r="AK3182" i="1"/>
  <c r="Z3182" i="1"/>
  <c r="AK3175" i="1"/>
  <c r="AX3175" i="1"/>
  <c r="Z3175" i="1"/>
  <c r="Z3181" i="1"/>
  <c r="AX3181" i="1"/>
  <c r="AK3181" i="1"/>
  <c r="Z3161" i="1"/>
  <c r="O3160" i="1"/>
  <c r="AX3161" i="1"/>
  <c r="AK3161" i="1"/>
  <c r="AK3177" i="1"/>
  <c r="AX3177" i="1"/>
  <c r="Z3177" i="1"/>
  <c r="O3112" i="1"/>
  <c r="AX3128" i="1"/>
  <c r="AK3128" i="1"/>
  <c r="Z3128" i="1"/>
  <c r="AK3127" i="1"/>
  <c r="Z3127" i="1"/>
  <c r="AX3127" i="1"/>
  <c r="AK3114" i="1"/>
  <c r="AX3114" i="1"/>
  <c r="Z3114" i="1"/>
  <c r="AX3115" i="1"/>
  <c r="AK3115" i="1"/>
  <c r="Z3115" i="1"/>
  <c r="O3124" i="1"/>
  <c r="Z3125" i="1"/>
  <c r="AK3125" i="1"/>
  <c r="AX3125" i="1"/>
  <c r="AK3126" i="1"/>
  <c r="AX3126" i="1"/>
  <c r="Z3126" i="1"/>
  <c r="AX3091" i="1"/>
  <c r="Z3091" i="1"/>
  <c r="AK3091" i="1"/>
  <c r="O3087" i="1"/>
  <c r="Z3088" i="1"/>
  <c r="AK3088" i="1"/>
  <c r="AX3088" i="1"/>
  <c r="Z3090" i="1"/>
  <c r="AX3090" i="1"/>
  <c r="AK3090" i="1"/>
  <c r="AK3089" i="1"/>
  <c r="Z3089" i="1"/>
  <c r="AX3089" i="1"/>
  <c r="Z3092" i="1"/>
  <c r="AX3092" i="1"/>
  <c r="AK3092" i="1"/>
  <c r="AX2990" i="1"/>
  <c r="Z2990" i="1"/>
  <c r="AK2990" i="1"/>
  <c r="Z3006" i="1"/>
  <c r="AK3006" i="1"/>
  <c r="AX3006" i="1"/>
  <c r="AK2994" i="1"/>
  <c r="AX2994" i="1"/>
  <c r="Z2994" i="1"/>
  <c r="AK2992" i="1"/>
  <c r="AX2992" i="1"/>
  <c r="Z2992" i="1"/>
  <c r="Z3024" i="1"/>
  <c r="AX3024" i="1"/>
  <c r="AK3024" i="1"/>
  <c r="AX2991" i="1"/>
  <c r="AK2991" i="1"/>
  <c r="Z2991" i="1"/>
  <c r="AX2979" i="1"/>
  <c r="Z2979" i="1"/>
  <c r="AK2979" i="1"/>
  <c r="AK2995" i="1"/>
  <c r="Z2995" i="1"/>
  <c r="AX2995" i="1"/>
  <c r="AK2978" i="1"/>
  <c r="AX2978" i="1"/>
  <c r="Z2978" i="1"/>
  <c r="O2977" i="1"/>
  <c r="AK3005" i="1"/>
  <c r="AX3005" i="1"/>
  <c r="O3004" i="1"/>
  <c r="Z3005" i="1"/>
  <c r="Z2993" i="1"/>
  <c r="AX2993" i="1"/>
  <c r="AK2993" i="1"/>
  <c r="Z2980" i="1"/>
  <c r="AK2980" i="1"/>
  <c r="AX2980" i="1"/>
  <c r="Z3023" i="1"/>
  <c r="AX3023" i="1"/>
  <c r="AK3023" i="1"/>
  <c r="AX3025" i="1"/>
  <c r="Z3025" i="1"/>
  <c r="AK3025" i="1"/>
  <c r="O2989" i="1"/>
  <c r="AK3018" i="1"/>
  <c r="AX3018" i="1"/>
  <c r="Z3018" i="1"/>
  <c r="O3017" i="1"/>
  <c r="Z3053" i="1"/>
  <c r="O3035" i="1"/>
  <c r="Z2745" i="1"/>
  <c r="O2744" i="1"/>
  <c r="AK2509" i="1"/>
  <c r="AX2509" i="1"/>
  <c r="Z2509" i="1"/>
  <c r="Z2506" i="1"/>
  <c r="AX2506" i="1"/>
  <c r="AK2506" i="1"/>
  <c r="AK2507" i="1"/>
  <c r="Z2507" i="1"/>
  <c r="AX2507" i="1"/>
  <c r="AK2504" i="1"/>
  <c r="AX2504" i="1"/>
  <c r="Z2504" i="1"/>
  <c r="O2533" i="1"/>
  <c r="Z2534" i="1"/>
  <c r="AK2534" i="1"/>
  <c r="AX2534" i="1"/>
  <c r="AK2524" i="1"/>
  <c r="AX2524" i="1"/>
  <c r="Z2524" i="1"/>
  <c r="AX2523" i="1"/>
  <c r="AK2523" i="1"/>
  <c r="Z2523" i="1"/>
  <c r="AK2508" i="1"/>
  <c r="AX2508" i="1"/>
  <c r="Z2508" i="1"/>
  <c r="AK2503" i="1"/>
  <c r="Z2503" i="1"/>
  <c r="AX2503" i="1"/>
  <c r="O2521" i="1"/>
  <c r="AX2522" i="1"/>
  <c r="AK2522" i="1"/>
  <c r="Z2522" i="1"/>
  <c r="AX2505" i="1"/>
  <c r="Z2505" i="1"/>
  <c r="AK2505" i="1"/>
  <c r="AX2535" i="1"/>
  <c r="AK2535" i="1"/>
  <c r="Z2535" i="1"/>
  <c r="AK2510" i="1"/>
  <c r="Z2510" i="1"/>
  <c r="AX2510" i="1"/>
  <c r="Z2536" i="1"/>
  <c r="AK2536" i="1"/>
  <c r="AX2536" i="1"/>
  <c r="AK2511" i="1"/>
  <c r="Z2511" i="1"/>
  <c r="AX2511" i="1"/>
  <c r="AX2512" i="1"/>
  <c r="AK2512" i="1"/>
  <c r="Z2512" i="1"/>
  <c r="AK666" i="1"/>
  <c r="Z666" i="1"/>
  <c r="AK930" i="1"/>
  <c r="Z930" i="1"/>
  <c r="AK2637" i="1"/>
  <c r="Z2637" i="1"/>
  <c r="AX2637" i="1"/>
  <c r="AK2635" i="1"/>
  <c r="Z2635" i="1"/>
  <c r="AX2635" i="1"/>
  <c r="AK2639" i="1"/>
  <c r="Z2639" i="1"/>
  <c r="AX2639" i="1"/>
  <c r="Z2649" i="1"/>
  <c r="AX2649" i="1"/>
  <c r="AK2649" i="1"/>
  <c r="Z2636" i="1"/>
  <c r="AX2636" i="1"/>
  <c r="AK2636" i="1"/>
  <c r="Z2650" i="1"/>
  <c r="AX2650" i="1"/>
  <c r="AK2650" i="1"/>
  <c r="O2648" i="1"/>
  <c r="O2633" i="1"/>
  <c r="Z2634" i="1"/>
  <c r="AX2634" i="1"/>
  <c r="AK2634" i="1"/>
  <c r="AK2651" i="1"/>
  <c r="Z2651" i="1"/>
  <c r="AX2651" i="1"/>
  <c r="AK2652" i="1"/>
  <c r="AX2652" i="1"/>
  <c r="Z2652" i="1"/>
  <c r="AK2638" i="1"/>
  <c r="Z2638" i="1"/>
  <c r="AX2638" i="1"/>
  <c r="AX1612" i="1"/>
  <c r="O1611" i="1"/>
  <c r="AX3315" i="1"/>
  <c r="Z924" i="1"/>
  <c r="O449" i="1"/>
  <c r="Z450" i="1"/>
  <c r="AX3437" i="1"/>
  <c r="AX3436" i="1" s="1"/>
  <c r="AX3432" i="1" s="1"/>
  <c r="AY3432" i="1" s="1"/>
  <c r="J336" i="9" s="1"/>
  <c r="AK924" i="1"/>
  <c r="Z786" i="1"/>
  <c r="O3449" i="1"/>
  <c r="AX2899" i="1"/>
  <c r="AK2899" i="1"/>
  <c r="Z2899" i="1"/>
  <c r="AK1921" i="1"/>
  <c r="AX2174" i="1"/>
  <c r="AX3061" i="1"/>
  <c r="Z1233" i="1"/>
  <c r="AK731" i="1"/>
  <c r="AX971" i="1"/>
  <c r="AX3451" i="1"/>
  <c r="AX1339" i="1"/>
  <c r="Z3623" i="1"/>
  <c r="AK227" i="1"/>
  <c r="AK3585" i="1"/>
  <c r="AK3584" i="1" s="1"/>
  <c r="AK3580" i="1" s="1"/>
  <c r="AL3580" i="1" s="1"/>
  <c r="I348" i="9" s="1"/>
  <c r="AK2208" i="1"/>
  <c r="AX3313" i="1"/>
  <c r="Z3628" i="1"/>
  <c r="AK1217" i="1"/>
  <c r="AK366" i="1"/>
  <c r="AK364" i="1" s="1"/>
  <c r="AK360" i="1" s="1"/>
  <c r="AL360" i="1" s="1"/>
  <c r="I45" i="9" s="1"/>
  <c r="AX600" i="1"/>
  <c r="AK1898" i="1"/>
  <c r="AK1478" i="1"/>
  <c r="Z2198" i="1"/>
  <c r="AX3491" i="1"/>
  <c r="Z2945" i="1"/>
  <c r="AX1473" i="1"/>
  <c r="Z2028" i="1"/>
  <c r="AK1481" i="1"/>
  <c r="Z1771" i="1"/>
  <c r="AK2033" i="1"/>
  <c r="AK2058" i="1"/>
  <c r="Z1340" i="1"/>
  <c r="AK167" i="1"/>
  <c r="Z3491" i="1"/>
  <c r="Z3149" i="1"/>
  <c r="Z614" i="1"/>
  <c r="AX747" i="1"/>
  <c r="AK1612" i="1"/>
  <c r="AX786" i="1"/>
  <c r="AX3147" i="1"/>
  <c r="Z2415" i="1"/>
  <c r="Z602" i="1"/>
  <c r="AX2058" i="1"/>
  <c r="Z3524" i="1"/>
  <c r="Z132" i="1"/>
  <c r="AX2185" i="1"/>
  <c r="AK619" i="1"/>
  <c r="Z3570" i="1"/>
  <c r="Z1921" i="1"/>
  <c r="AK3394" i="1"/>
  <c r="AK3616" i="1"/>
  <c r="AX3354" i="1"/>
  <c r="Z3410" i="1"/>
  <c r="AX1384" i="1"/>
  <c r="AK2817" i="1"/>
  <c r="AX1024" i="1"/>
  <c r="AK1384" i="1"/>
  <c r="AK156" i="1"/>
  <c r="AK747" i="1"/>
  <c r="Z1289" i="1"/>
  <c r="Z3617" i="1"/>
  <c r="Z3490" i="1"/>
  <c r="AX3333" i="1"/>
  <c r="Z131" i="1"/>
  <c r="Z228" i="1"/>
  <c r="AK764" i="1"/>
  <c r="Z902" i="1"/>
  <c r="AK2182" i="1"/>
  <c r="AX2181" i="1"/>
  <c r="AK1289" i="1"/>
  <c r="AK1287" i="1" s="1"/>
  <c r="AK1283" i="1" s="1"/>
  <c r="AL1283" i="1" s="1"/>
  <c r="I127" i="9" s="1"/>
  <c r="AK2554" i="1"/>
  <c r="AX1475" i="1"/>
  <c r="AK2707" i="1"/>
  <c r="AX2393" i="1"/>
  <c r="AK2841" i="1"/>
  <c r="AK1919" i="1"/>
  <c r="AK1340" i="1"/>
  <c r="AX2817" i="1"/>
  <c r="AX1378" i="1"/>
  <c r="Z3054" i="1"/>
  <c r="Z2841" i="1"/>
  <c r="AK3335" i="1"/>
  <c r="AX3241" i="1"/>
  <c r="AX3240" i="1" s="1"/>
  <c r="AX3236" i="1" s="1"/>
  <c r="AY3236" i="1" s="1"/>
  <c r="J320" i="9" s="1"/>
  <c r="Z2173" i="1"/>
  <c r="AK3572" i="1"/>
  <c r="AK3142" i="1"/>
  <c r="Z2393" i="1"/>
  <c r="AK1411" i="1"/>
  <c r="Z2169" i="1"/>
  <c r="AK3623" i="1"/>
  <c r="AX3617" i="1"/>
  <c r="AK3524" i="1"/>
  <c r="AK3061" i="1"/>
  <c r="AX2707" i="1"/>
  <c r="AX631" i="1"/>
  <c r="AK3611" i="1"/>
  <c r="Z764" i="1"/>
  <c r="Z2692" i="1"/>
  <c r="AX3616" i="1"/>
  <c r="AK235" i="1"/>
  <c r="Z2557" i="1"/>
  <c r="Z148" i="1"/>
  <c r="Z3451" i="1"/>
  <c r="Z3449" i="1" s="1"/>
  <c r="Z3445" i="1" s="1"/>
  <c r="AA3445" i="1" s="1"/>
  <c r="H337" i="9" s="1"/>
  <c r="AK653" i="1"/>
  <c r="Z1339" i="1"/>
  <c r="AK78" i="1"/>
  <c r="Z78" i="1"/>
  <c r="AX1192" i="1"/>
  <c r="AK1192" i="1"/>
  <c r="AK34" i="1"/>
  <c r="AK1699" i="1"/>
  <c r="AK1698" i="1" s="1"/>
  <c r="AK1694" i="1" s="1"/>
  <c r="AL1694" i="1" s="1"/>
  <c r="I183" i="9" s="1"/>
  <c r="Z47" i="1"/>
  <c r="Z692" i="1"/>
  <c r="AK244" i="1"/>
  <c r="AK1408" i="1"/>
  <c r="AK533" i="1"/>
  <c r="AX602" i="1"/>
  <c r="AK3450" i="1"/>
  <c r="AK3449" i="1" s="1"/>
  <c r="AK3445" i="1" s="1"/>
  <c r="AL3445" i="1" s="1"/>
  <c r="I337" i="9" s="1"/>
  <c r="AX1307" i="1"/>
  <c r="Z3316" i="1"/>
  <c r="Z2227" i="1"/>
  <c r="Z2690" i="1"/>
  <c r="Z1484" i="1"/>
  <c r="AX3450" i="1"/>
  <c r="Z2550" i="1"/>
  <c r="AK2293" i="1"/>
  <c r="AK2000" i="1"/>
  <c r="AX2004" i="1"/>
  <c r="AK148" i="1"/>
  <c r="AX859" i="1"/>
  <c r="AX3151" i="1"/>
  <c r="AX2257" i="1"/>
  <c r="Z1020" i="1"/>
  <c r="AX1305" i="1"/>
  <c r="AX2323" i="1"/>
  <c r="AK228" i="1"/>
  <c r="Z34" i="1"/>
  <c r="Z3464" i="1"/>
  <c r="Z3406" i="1"/>
  <c r="AK2901" i="1"/>
  <c r="AX1020" i="1"/>
  <c r="Z571" i="1"/>
  <c r="AK502" i="1"/>
  <c r="AK172" i="1"/>
  <c r="AX2557" i="1"/>
  <c r="AX132" i="1"/>
  <c r="AK1086" i="1"/>
  <c r="Z925" i="1"/>
  <c r="Z2207" i="1"/>
  <c r="AX156" i="1"/>
  <c r="Z594" i="1"/>
  <c r="AX2113" i="1"/>
  <c r="Z2901" i="1"/>
  <c r="Z3627" i="1"/>
  <c r="Z2416" i="1"/>
  <c r="Z906" i="1"/>
  <c r="AX3464" i="1"/>
  <c r="Z1845" i="1"/>
  <c r="Z1376" i="1"/>
  <c r="AK2162" i="1"/>
  <c r="AX1920" i="1"/>
  <c r="AX2416" i="1"/>
  <c r="Z783" i="1"/>
  <c r="Z3147" i="1"/>
  <c r="AK535" i="1"/>
  <c r="Z1408" i="1"/>
  <c r="AX3335" i="1"/>
  <c r="AK3627" i="1"/>
  <c r="AK2004" i="1"/>
  <c r="AK3570" i="1"/>
  <c r="AK3333" i="1"/>
  <c r="AX2664" i="1"/>
  <c r="AX2663" i="1" s="1"/>
  <c r="AX2659" i="1" s="1"/>
  <c r="AY2659" i="1" s="1"/>
  <c r="J269" i="9" s="1"/>
  <c r="Z1920" i="1"/>
  <c r="AX2767" i="1"/>
  <c r="Z2226" i="1"/>
  <c r="AK1310" i="1"/>
  <c r="Z1188" i="1"/>
  <c r="AX232" i="1"/>
  <c r="Z1055" i="1"/>
  <c r="AK925" i="1"/>
  <c r="Z191" i="1"/>
  <c r="Z535" i="1"/>
  <c r="AK2294" i="1"/>
  <c r="AK1376" i="1"/>
  <c r="Z2294" i="1"/>
  <c r="AK1473" i="1"/>
  <c r="AX2571" i="1"/>
  <c r="AK3149" i="1"/>
  <c r="Z1636" i="1"/>
  <c r="AK1079" i="1"/>
  <c r="AX2946" i="1"/>
  <c r="Z1217" i="1"/>
  <c r="Z1216" i="1" s="1"/>
  <c r="Z1212" i="1" s="1"/>
  <c r="AA1212" i="1" s="1"/>
  <c r="H119" i="9" s="1"/>
  <c r="AK3141" i="1"/>
  <c r="Z2181" i="1"/>
  <c r="Z1194" i="1"/>
  <c r="Z748" i="1"/>
  <c r="AX3229" i="1"/>
  <c r="AX3227" i="1" s="1"/>
  <c r="AX3223" i="1" s="1"/>
  <c r="AY3223" i="1" s="1"/>
  <c r="J319" i="9" s="1"/>
  <c r="AK503" i="1"/>
  <c r="AK2167" i="1"/>
  <c r="Z1616" i="1"/>
  <c r="AX2169" i="1"/>
  <c r="AX2177" i="1"/>
  <c r="AK1669" i="1"/>
  <c r="AK1665" i="1" s="1"/>
  <c r="AK1661" i="1" s="1"/>
  <c r="AL1661" i="1" s="1"/>
  <c r="I179" i="9" s="1"/>
  <c r="Z859" i="1"/>
  <c r="AK1194" i="1"/>
  <c r="Z2113" i="1"/>
  <c r="AK748" i="1"/>
  <c r="AX2417" i="1"/>
  <c r="AX3148" i="1"/>
  <c r="AK2690" i="1"/>
  <c r="AK617" i="1"/>
  <c r="AX783" i="1"/>
  <c r="Z380" i="1"/>
  <c r="Z611" i="1"/>
  <c r="Z1612" i="1"/>
  <c r="AK2710" i="1"/>
  <c r="AK3059" i="1"/>
  <c r="Z2377" i="1"/>
  <c r="AK2031" i="1"/>
  <c r="AX2390" i="1"/>
  <c r="Z1669" i="1"/>
  <c r="AK611" i="1"/>
  <c r="AX499" i="1"/>
  <c r="Z998" i="1"/>
  <c r="Z634" i="1"/>
  <c r="AX153" i="1"/>
  <c r="AK1530" i="1"/>
  <c r="AK380" i="1"/>
  <c r="AX2109" i="1"/>
  <c r="AK772" i="1"/>
  <c r="AK601" i="1"/>
  <c r="O1917" i="1"/>
  <c r="AK771" i="1"/>
  <c r="AX998" i="1"/>
  <c r="Z1341" i="1"/>
  <c r="AX2570" i="1"/>
  <c r="Z2491" i="1"/>
  <c r="AX1253" i="1"/>
  <c r="AK2198" i="1"/>
  <c r="AX2036" i="1"/>
  <c r="Z3229" i="1"/>
  <c r="Z2292" i="1"/>
  <c r="AK2396" i="1"/>
  <c r="Z2109" i="1"/>
  <c r="Z1191" i="1"/>
  <c r="Z601" i="1"/>
  <c r="AK2945" i="1"/>
  <c r="AX2554" i="1"/>
  <c r="AK2415" i="1"/>
  <c r="AK1897" i="1"/>
  <c r="AK3490" i="1"/>
  <c r="AX1399" i="1"/>
  <c r="Z170" i="1"/>
  <c r="AX1310" i="1"/>
  <c r="Z81" i="1"/>
  <c r="AK600" i="1"/>
  <c r="Z288" i="1"/>
  <c r="AX1771" i="1"/>
  <c r="Z499" i="1"/>
  <c r="Z2844" i="1"/>
  <c r="Z3437" i="1"/>
  <c r="Z3436" i="1" s="1"/>
  <c r="Z3432" i="1" s="1"/>
  <c r="AA3432" i="1" s="1"/>
  <c r="H336" i="9" s="1"/>
  <c r="AK381" i="1"/>
  <c r="AK81" i="1"/>
  <c r="AK3352" i="1"/>
  <c r="AK3228" i="1"/>
  <c r="AK3227" i="1" s="1"/>
  <c r="AK3223" i="1" s="1"/>
  <c r="AL3223" i="1" s="1"/>
  <c r="I319" i="9" s="1"/>
  <c r="AX2173" i="1"/>
  <c r="AK1378" i="1"/>
  <c r="AX3142" i="1"/>
  <c r="AK1616" i="1"/>
  <c r="Z3585" i="1"/>
  <c r="AX2436" i="1"/>
  <c r="AK1399" i="1"/>
  <c r="O1287" i="1"/>
  <c r="AX1087" i="1"/>
  <c r="AX1530" i="1"/>
  <c r="AK2465" i="1"/>
  <c r="AK471" i="1"/>
  <c r="AK2414" i="1"/>
  <c r="AX220" i="1"/>
  <c r="AK2203" i="1"/>
  <c r="AK2178" i="1"/>
  <c r="AK744" i="1"/>
  <c r="Z2229" i="1"/>
  <c r="AK2363" i="1"/>
  <c r="AK2362" i="1" s="1"/>
  <c r="AK2358" i="1" s="1"/>
  <c r="AL2358" i="1" s="1"/>
  <c r="I250" i="9" s="1"/>
  <c r="Z2117" i="1"/>
  <c r="AK1305" i="1"/>
  <c r="AK1055" i="1"/>
  <c r="AK2036" i="1"/>
  <c r="AX1478" i="1"/>
  <c r="AK2417" i="1"/>
  <c r="Z2664" i="1"/>
  <c r="Z2663" i="1" s="1"/>
  <c r="Z2659" i="1" s="1"/>
  <c r="AA2659" i="1" s="1"/>
  <c r="H269" i="9" s="1"/>
  <c r="AX1290" i="1"/>
  <c r="AX1287" i="1" s="1"/>
  <c r="AX1283" i="1" s="1"/>
  <c r="AY1283" i="1" s="1"/>
  <c r="J127" i="9" s="1"/>
  <c r="AK3144" i="1"/>
  <c r="Z772" i="1"/>
  <c r="AX2836" i="1"/>
  <c r="AX2203" i="1"/>
  <c r="AX2208" i="1"/>
  <c r="Z3141" i="1"/>
  <c r="Z2836" i="1"/>
  <c r="O3392" i="1"/>
  <c r="AK1188" i="1"/>
  <c r="Z744" i="1"/>
  <c r="O3227" i="1"/>
  <c r="AX1338" i="1"/>
  <c r="AX1256" i="1"/>
  <c r="AX2085" i="1"/>
  <c r="AK1191" i="1"/>
  <c r="Z3144" i="1"/>
  <c r="Z3494" i="1"/>
  <c r="Z2814" i="1"/>
  <c r="Z2225" i="1"/>
  <c r="Z3228" i="1"/>
  <c r="AK2085" i="1"/>
  <c r="AX2205" i="1"/>
  <c r="AX861" i="1"/>
  <c r="Z1024" i="1"/>
  <c r="Z2175" i="1"/>
  <c r="AK3492" i="1"/>
  <c r="AK2207" i="1"/>
  <c r="Z1290" i="1"/>
  <c r="AX653" i="1"/>
  <c r="Z1428" i="1"/>
  <c r="Z1426" i="1" s="1"/>
  <c r="Z1422" i="1" s="1"/>
  <c r="AA1422" i="1" s="1"/>
  <c r="H143" i="9" s="1"/>
  <c r="AX651" i="1"/>
  <c r="AX3622" i="1"/>
  <c r="O3436" i="1"/>
  <c r="AX1698" i="1"/>
  <c r="AX1694" i="1" s="1"/>
  <c r="AY1694" i="1" s="1"/>
  <c r="J183" i="9" s="1"/>
  <c r="O2663" i="1"/>
  <c r="AK2818" i="1"/>
  <c r="O3139" i="1"/>
  <c r="Z3586" i="1"/>
  <c r="AK2035" i="1"/>
  <c r="AK2547" i="1"/>
  <c r="Z668" i="1"/>
  <c r="Z3140" i="1"/>
  <c r="AK1382" i="1"/>
  <c r="AX2162" i="1"/>
  <c r="AK1428" i="1"/>
  <c r="Z1307" i="1"/>
  <c r="AK3494" i="1"/>
  <c r="AX2814" i="1"/>
  <c r="AX2032" i="1"/>
  <c r="AK3628" i="1"/>
  <c r="AX3394" i="1"/>
  <c r="Z2414" i="1"/>
  <c r="AK2205" i="1"/>
  <c r="AX3140" i="1"/>
  <c r="AK3316" i="1"/>
  <c r="AK2946" i="1"/>
  <c r="Z2436" i="1"/>
  <c r="AX2291" i="1"/>
  <c r="AK1558" i="1"/>
  <c r="Z973" i="1"/>
  <c r="AX3382" i="1"/>
  <c r="AK2323" i="1"/>
  <c r="Z2165" i="1"/>
  <c r="AX3409" i="1"/>
  <c r="Z2334" i="1"/>
  <c r="Z2333" i="1" s="1"/>
  <c r="Z2329" i="1" s="1"/>
  <c r="AA2329" i="1" s="1"/>
  <c r="H248" i="9" s="1"/>
  <c r="Z235" i="1"/>
  <c r="AX857" i="1"/>
  <c r="AX502" i="1"/>
  <c r="O1426" i="1"/>
  <c r="AX2225" i="1"/>
  <c r="AX3586" i="1"/>
  <c r="AX3584" i="1" s="1"/>
  <c r="AX3580" i="1" s="1"/>
  <c r="AY3580" i="1" s="1"/>
  <c r="J348" i="9" s="1"/>
  <c r="AK2923" i="1"/>
  <c r="Z3059" i="1"/>
  <c r="AK2548" i="1"/>
  <c r="AK860" i="1"/>
  <c r="AX973" i="1"/>
  <c r="AK1121" i="1"/>
  <c r="AX902" i="1"/>
  <c r="AK222" i="1"/>
  <c r="Z3495" i="1"/>
  <c r="Z2293" i="1"/>
  <c r="Z227" i="1"/>
  <c r="Z366" i="1"/>
  <c r="Z364" i="1" s="1"/>
  <c r="Z360" i="1" s="1"/>
  <c r="AA360" i="1" s="1"/>
  <c r="H45" i="9" s="1"/>
  <c r="AX906" i="1"/>
  <c r="AX2197" i="1"/>
  <c r="AX2210" i="1"/>
  <c r="AK450" i="1"/>
  <c r="AK449" i="1" s="1"/>
  <c r="AK445" i="1" s="1"/>
  <c r="AL445" i="1" s="1"/>
  <c r="I54" i="9" s="1"/>
  <c r="Z971" i="1"/>
  <c r="AK3351" i="1"/>
  <c r="Z2030" i="1"/>
  <c r="AX222" i="1"/>
  <c r="AK609" i="1"/>
  <c r="AX3351" i="1"/>
  <c r="AK746" i="1"/>
  <c r="Z3354" i="1"/>
  <c r="AX2491" i="1"/>
  <c r="Z2350" i="1"/>
  <c r="AK2078" i="1"/>
  <c r="AK379" i="1"/>
  <c r="AX82" i="1"/>
  <c r="Z3148" i="1"/>
  <c r="AX1898" i="1"/>
  <c r="AX1895" i="1" s="1"/>
  <c r="AX1891" i="1" s="1"/>
  <c r="AY1891" i="1" s="1"/>
  <c r="J213" i="9" s="1"/>
  <c r="Z2174" i="1"/>
  <c r="Z1699" i="1"/>
  <c r="Z1698" i="1" s="1"/>
  <c r="Z1694" i="1" s="1"/>
  <c r="AA1694" i="1" s="1"/>
  <c r="H183" i="9" s="1"/>
  <c r="AX381" i="1"/>
  <c r="Z290" i="1"/>
  <c r="Z609" i="1"/>
  <c r="Z503" i="1"/>
  <c r="AX244" i="1"/>
  <c r="AK2210" i="1"/>
  <c r="Z3352" i="1"/>
  <c r="AX3572" i="1"/>
  <c r="O3350" i="1"/>
  <c r="AK3274" i="1"/>
  <c r="AX2622" i="1"/>
  <c r="O2223" i="1"/>
  <c r="Z1973" i="1"/>
  <c r="AX2116" i="1"/>
  <c r="Z3146" i="1"/>
  <c r="AX2182" i="1"/>
  <c r="AK1636" i="1"/>
  <c r="AK1635" i="1" s="1"/>
  <c r="AK1631" i="1" s="1"/>
  <c r="AL1631" i="1" s="1"/>
  <c r="I176" i="9" s="1"/>
  <c r="AK2030" i="1"/>
  <c r="AX1427" i="1"/>
  <c r="AX1426" i="1" s="1"/>
  <c r="AX1422" i="1" s="1"/>
  <c r="AY1422" i="1" s="1"/>
  <c r="J143" i="9" s="1"/>
  <c r="Z909" i="1"/>
  <c r="AX1308" i="1"/>
  <c r="AX450" i="1"/>
  <c r="AX32" i="1"/>
  <c r="Z860" i="1"/>
  <c r="Z107" i="1"/>
  <c r="Z103" i="1" s="1"/>
  <c r="AA103" i="1" s="1"/>
  <c r="H20" i="9" s="1"/>
  <c r="Z1090" i="1"/>
  <c r="AX172" i="1"/>
  <c r="AK3054" i="1"/>
  <c r="Z2167" i="1"/>
  <c r="AX1558" i="1"/>
  <c r="Z903" i="1"/>
  <c r="AK651" i="1"/>
  <c r="AX366" i="1"/>
  <c r="AX364" i="1" s="1"/>
  <c r="AX360" i="1" s="1"/>
  <c r="AY360" i="1" s="1"/>
  <c r="J45" i="9" s="1"/>
  <c r="AX1484" i="1"/>
  <c r="Z167" i="1"/>
  <c r="AX647" i="1"/>
  <c r="Z232" i="1"/>
  <c r="Z3393" i="1"/>
  <c r="Z3392" i="1" s="1"/>
  <c r="Z3388" i="1" s="1"/>
  <c r="AA3388" i="1" s="1"/>
  <c r="H333" i="9" s="1"/>
  <c r="AX3056" i="1"/>
  <c r="AK1871" i="1"/>
  <c r="Z761" i="1"/>
  <c r="AX2334" i="1"/>
  <c r="AX2333" i="1" s="1"/>
  <c r="AX2329" i="1" s="1"/>
  <c r="AY2329" i="1" s="1"/>
  <c r="J248" i="9" s="1"/>
  <c r="Z220" i="1"/>
  <c r="O2835" i="1"/>
  <c r="AK2745" i="1"/>
  <c r="AK2467" i="1"/>
  <c r="AX2464" i="1"/>
  <c r="AK646" i="1"/>
  <c r="Z2177" i="1"/>
  <c r="AK2197" i="1"/>
  <c r="AX3146" i="1"/>
  <c r="AX2078" i="1"/>
  <c r="AK219" i="1"/>
  <c r="Z2820" i="1"/>
  <c r="Z2319" i="1"/>
  <c r="AK732" i="1"/>
  <c r="Z32" i="1"/>
  <c r="Z1311" i="1"/>
  <c r="Z289" i="1"/>
  <c r="Z2571" i="1"/>
  <c r="Z620" i="1"/>
  <c r="AK768" i="1"/>
  <c r="Z1411" i="1"/>
  <c r="AX2547" i="1"/>
  <c r="Z1476" i="1"/>
  <c r="AK2334" i="1"/>
  <c r="AK2333" i="1" s="1"/>
  <c r="AK2329" i="1" s="1"/>
  <c r="AL2329" i="1" s="1"/>
  <c r="I248" i="9" s="1"/>
  <c r="AX2350" i="1"/>
  <c r="AX768" i="1"/>
  <c r="AK2116" i="1"/>
  <c r="AK2165" i="1"/>
  <c r="AK3622" i="1"/>
  <c r="AX2898" i="1"/>
  <c r="AX2467" i="1"/>
  <c r="Z2965" i="1"/>
  <c r="O2897" i="1"/>
  <c r="AK2349" i="1"/>
  <c r="AX1403" i="1"/>
  <c r="AK1334" i="1"/>
  <c r="AK1427" i="1"/>
  <c r="Z2256" i="1"/>
  <c r="Z2255" i="1" s="1"/>
  <c r="Z2251" i="1" s="1"/>
  <c r="AA2251" i="1" s="1"/>
  <c r="H242" i="9" s="1"/>
  <c r="Z1403" i="1"/>
  <c r="O30" i="1"/>
  <c r="AK634" i="1"/>
  <c r="AX1334" i="1"/>
  <c r="AK2001" i="1"/>
  <c r="AX1090" i="1"/>
  <c r="AX500" i="1"/>
  <c r="Z631" i="1"/>
  <c r="AX2818" i="1"/>
  <c r="AK2319" i="1"/>
  <c r="AX3393" i="1"/>
  <c r="Z1079" i="1"/>
  <c r="AX1341" i="1"/>
  <c r="O3584" i="1"/>
  <c r="AK620" i="1"/>
  <c r="Z230" i="1"/>
  <c r="AK2768" i="1"/>
  <c r="Z746" i="1"/>
  <c r="AK3509" i="1"/>
  <c r="AK3393" i="1"/>
  <c r="AX616" i="1"/>
  <c r="Z3150" i="1"/>
  <c r="O1698" i="1"/>
  <c r="AX733" i="1"/>
  <c r="AX3523" i="1"/>
  <c r="AK2963" i="1"/>
  <c r="Z2434" i="1"/>
  <c r="AK2692" i="1"/>
  <c r="AK2898" i="1"/>
  <c r="AK1482" i="1"/>
  <c r="Z1093" i="1"/>
  <c r="AK2663" i="1"/>
  <c r="AK2659" i="1" s="1"/>
  <c r="AL2659" i="1" s="1"/>
  <c r="I269" i="9" s="1"/>
  <c r="AX2710" i="1"/>
  <c r="AK2419" i="1"/>
  <c r="AX2256" i="1"/>
  <c r="AK2185" i="1"/>
  <c r="AK903" i="1"/>
  <c r="Z857" i="1"/>
  <c r="AX2001" i="1"/>
  <c r="Z550" i="1"/>
  <c r="AX613" i="1"/>
  <c r="AK647" i="1"/>
  <c r="AK149" i="1"/>
  <c r="Z3409" i="1"/>
  <c r="Z1637" i="1"/>
  <c r="Z610" i="1"/>
  <c r="AK2211" i="1"/>
  <c r="AK733" i="1"/>
  <c r="AX614" i="1"/>
  <c r="AK230" i="1"/>
  <c r="AK668" i="1"/>
  <c r="AK3436" i="1"/>
  <c r="AK3432" i="1" s="1"/>
  <c r="AL3432" i="1" s="1"/>
  <c r="I336" i="9" s="1"/>
  <c r="AK1471" i="1"/>
  <c r="AK243" i="1"/>
  <c r="Z44" i="1"/>
  <c r="AX745" i="1"/>
  <c r="AK769" i="1"/>
  <c r="Z2224" i="1"/>
  <c r="O1187" i="1"/>
  <c r="AX865" i="1"/>
  <c r="Z2468" i="1"/>
  <c r="AX159" i="1"/>
  <c r="Z238" i="1"/>
  <c r="Z1120" i="1"/>
  <c r="AX243" i="1"/>
  <c r="Z3315" i="1"/>
  <c r="AK2843" i="1"/>
  <c r="Z2178" i="1"/>
  <c r="AK908" i="1"/>
  <c r="AK2228" i="1"/>
  <c r="O2546" i="1"/>
  <c r="Z2419" i="1"/>
  <c r="Z1897" i="1"/>
  <c r="AX2227" i="1"/>
  <c r="AX1082" i="1"/>
  <c r="Z136" i="1"/>
  <c r="AK1082" i="1"/>
  <c r="Z1971" i="1"/>
  <c r="AX864" i="1"/>
  <c r="AK3468" i="1"/>
  <c r="O3422" i="1"/>
  <c r="AX3468" i="1"/>
  <c r="Z2278" i="1"/>
  <c r="O2689" i="1"/>
  <c r="AK2224" i="1"/>
  <c r="AX2623" i="1"/>
  <c r="AX2114" i="1"/>
  <c r="O1635" i="1"/>
  <c r="AK1343" i="1"/>
  <c r="AK603" i="1"/>
  <c r="AX240" i="1"/>
  <c r="Z1256" i="1"/>
  <c r="AX193" i="1"/>
  <c r="Z2150" i="1"/>
  <c r="AX2965" i="1"/>
  <c r="AX1080" i="1"/>
  <c r="AX597" i="1"/>
  <c r="AK2377" i="1"/>
  <c r="AK2375" i="1" s="1"/>
  <c r="AK2371" i="1" s="1"/>
  <c r="AL2371" i="1" s="1"/>
  <c r="I251" i="9" s="1"/>
  <c r="AX33" i="1"/>
  <c r="AX480" i="1"/>
  <c r="AK289" i="1"/>
  <c r="O856" i="1"/>
  <c r="AK47" i="1"/>
  <c r="AK43" i="1" s="1"/>
  <c r="AK39" i="1" s="1"/>
  <c r="AL39" i="1" s="1"/>
  <c r="I10" i="9" s="1"/>
  <c r="AX693" i="1"/>
  <c r="O1770" i="1"/>
  <c r="Z864" i="1"/>
  <c r="AX190" i="1"/>
  <c r="Z2211" i="1"/>
  <c r="AX2947" i="1"/>
  <c r="Z2200" i="1"/>
  <c r="AX1311" i="1"/>
  <c r="AX2031" i="1"/>
  <c r="AK1770" i="1"/>
  <c r="AK1766" i="1" s="1"/>
  <c r="AL1766" i="1" s="1"/>
  <c r="I193" i="9" s="1"/>
  <c r="AK2464" i="1"/>
  <c r="AX1205" i="1"/>
  <c r="AX1204" i="1" s="1"/>
  <c r="AX1200" i="1" s="1"/>
  <c r="AY1200" i="1" s="1"/>
  <c r="J118" i="9" s="1"/>
  <c r="AK1123" i="1"/>
  <c r="AK3151" i="1"/>
  <c r="AX2820" i="1"/>
  <c r="AX1919" i="1"/>
  <c r="Z648" i="1"/>
  <c r="Z31" i="1"/>
  <c r="AK570" i="1"/>
  <c r="AK224" i="1"/>
  <c r="Z554" i="1"/>
  <c r="AX1336" i="1"/>
  <c r="Z480" i="1"/>
  <c r="AX2000" i="1"/>
  <c r="AK648" i="1"/>
  <c r="AX2292" i="1"/>
  <c r="AK2844" i="1"/>
  <c r="AX3619" i="1"/>
  <c r="AX2768" i="1"/>
  <c r="AX603" i="1"/>
  <c r="Z1205" i="1"/>
  <c r="Z1204" i="1" s="1"/>
  <c r="Z1200" i="1" s="1"/>
  <c r="AA1200" i="1" s="1"/>
  <c r="H118" i="9" s="1"/>
  <c r="Z1338" i="1"/>
  <c r="AX908" i="1"/>
  <c r="AX2843" i="1"/>
  <c r="Z3241" i="1"/>
  <c r="Z3240" i="1" s="1"/>
  <c r="Z3236" i="1" s="1"/>
  <c r="AA3236" i="1" s="1"/>
  <c r="H320" i="9" s="1"/>
  <c r="Z1938" i="1"/>
  <c r="AK2106" i="1"/>
  <c r="AK1336" i="1"/>
  <c r="AX1472" i="1"/>
  <c r="Z3568" i="1"/>
  <c r="AK2815" i="1"/>
  <c r="AX2693" i="1"/>
  <c r="AX3408" i="1"/>
  <c r="Z2623" i="1"/>
  <c r="AK3568" i="1"/>
  <c r="AX2751" i="1"/>
  <c r="O2413" i="1"/>
  <c r="AX2866" i="1"/>
  <c r="Z2170" i="1"/>
  <c r="O2255" i="1"/>
  <c r="Z2320" i="1"/>
  <c r="AK1975" i="1"/>
  <c r="Z2114" i="1"/>
  <c r="AX1088" i="1"/>
  <c r="AK392" i="1"/>
  <c r="Z2032" i="1"/>
  <c r="AX571" i="1"/>
  <c r="AK288" i="1"/>
  <c r="O743" i="1"/>
  <c r="AK407" i="1"/>
  <c r="Z1087" i="1"/>
  <c r="AX477" i="1"/>
  <c r="AX2569" i="1"/>
  <c r="Z150" i="1"/>
  <c r="AK500" i="1"/>
  <c r="AX3625" i="1"/>
  <c r="Z3314" i="1"/>
  <c r="AX3406" i="1"/>
  <c r="Z2947" i="1"/>
  <c r="AK613" i="1"/>
  <c r="Z3619" i="1"/>
  <c r="Z617" i="1"/>
  <c r="AX533" i="1"/>
  <c r="Z3611" i="1"/>
  <c r="Z159" i="1"/>
  <c r="AX2170" i="1"/>
  <c r="AK597" i="1"/>
  <c r="AK31" i="1"/>
  <c r="Z2624" i="1"/>
  <c r="AX2624" i="1"/>
  <c r="AX909" i="1"/>
  <c r="Z2396" i="1"/>
  <c r="O1204" i="1"/>
  <c r="AK654" i="1"/>
  <c r="Z2708" i="1"/>
  <c r="AK3408" i="1"/>
  <c r="Z2569" i="1"/>
  <c r="AK1342" i="1"/>
  <c r="Z1951" i="1"/>
  <c r="AX224" i="1"/>
  <c r="AK745" i="1"/>
  <c r="AX169" i="1"/>
  <c r="Z691" i="1"/>
  <c r="AK1204" i="1"/>
  <c r="AK1200" i="1" s="1"/>
  <c r="AL1200" i="1" s="1"/>
  <c r="I118" i="9" s="1"/>
  <c r="AX550" i="1"/>
  <c r="AX997" i="1"/>
  <c r="O287" i="1"/>
  <c r="AK1120" i="1"/>
  <c r="Z3612" i="1"/>
  <c r="AK2468" i="1"/>
  <c r="Z1472" i="1"/>
  <c r="Z2815" i="1"/>
  <c r="Z865" i="1"/>
  <c r="O2813" i="1"/>
  <c r="Z858" i="1"/>
  <c r="AK2200" i="1"/>
  <c r="AX858" i="1"/>
  <c r="AX594" i="1"/>
  <c r="AX3492" i="1"/>
  <c r="AK2226" i="1"/>
  <c r="AX3314" i="1"/>
  <c r="O3240" i="1"/>
  <c r="Z151" i="1"/>
  <c r="Z240" i="1"/>
  <c r="Z2033" i="1"/>
  <c r="AX650" i="1"/>
  <c r="Z1667" i="1"/>
  <c r="AK2708" i="1"/>
  <c r="AK3056" i="1"/>
  <c r="AK3523" i="1"/>
  <c r="AX2349" i="1"/>
  <c r="AK2568" i="1"/>
  <c r="AX2398" i="1"/>
  <c r="AX1637" i="1"/>
  <c r="AX1635" i="1" s="1"/>
  <c r="AX1631" i="1" s="1"/>
  <c r="AY1631" i="1" s="1"/>
  <c r="J176" i="9" s="1"/>
  <c r="AX2277" i="1"/>
  <c r="Z1471" i="1"/>
  <c r="AK151" i="1"/>
  <c r="O77" i="1"/>
  <c r="AX570" i="1"/>
  <c r="Z219" i="1"/>
  <c r="AX2709" i="1"/>
  <c r="Z904" i="1"/>
  <c r="AK616" i="1"/>
  <c r="AK2257" i="1"/>
  <c r="AK2255" i="1" s="1"/>
  <c r="AK2251" i="1" s="1"/>
  <c r="AL2251" i="1" s="1"/>
  <c r="I242" i="9" s="1"/>
  <c r="Z2318" i="1"/>
  <c r="Z2277" i="1"/>
  <c r="AK2305" i="1"/>
  <c r="AK2304" i="1" s="1"/>
  <c r="AK2300" i="1" s="1"/>
  <c r="AL2300" i="1" s="1"/>
  <c r="I246" i="9" s="1"/>
  <c r="Z476" i="1"/>
  <c r="AK604" i="1"/>
  <c r="AX2082" i="1"/>
  <c r="AK3612" i="1"/>
  <c r="AX2321" i="1"/>
  <c r="AX1343" i="1"/>
  <c r="AK238" i="1"/>
  <c r="AK2966" i="1"/>
  <c r="O3489" i="1"/>
  <c r="AK2395" i="1"/>
  <c r="AK2175" i="1"/>
  <c r="Z1720" i="1"/>
  <c r="Z1718" i="1" s="1"/>
  <c r="Z1714" i="1" s="1"/>
  <c r="AA1714" i="1" s="1"/>
  <c r="H186" i="9" s="1"/>
  <c r="AK568" i="1"/>
  <c r="Z433" i="1"/>
  <c r="O901" i="1"/>
  <c r="AX242" i="1"/>
  <c r="AX568" i="1"/>
  <c r="Z242" i="1"/>
  <c r="Z2766" i="1"/>
  <c r="Z2762" i="1" s="1"/>
  <c r="AA2762" i="1" s="1"/>
  <c r="H278" i="9" s="1"/>
  <c r="AX1402" i="1"/>
  <c r="AX2364" i="1"/>
  <c r="AX2362" i="1" s="1"/>
  <c r="AX2358" i="1" s="1"/>
  <c r="AY2358" i="1" s="1"/>
  <c r="J250" i="9" s="1"/>
  <c r="AX3495" i="1"/>
  <c r="AK2321" i="1"/>
  <c r="Z2209" i="1"/>
  <c r="AK1483" i="1"/>
  <c r="AX2035" i="1"/>
  <c r="AX905" i="1"/>
  <c r="AX3143" i="1"/>
  <c r="AK1402" i="1"/>
  <c r="Z730" i="1"/>
  <c r="AX3053" i="1"/>
  <c r="AK2943" i="1"/>
  <c r="AX1470" i="1"/>
  <c r="AX730" i="1"/>
  <c r="Z669" i="1"/>
  <c r="AX154" i="1"/>
  <c r="AK2166" i="1"/>
  <c r="Z2166" i="1"/>
  <c r="AK1614" i="1"/>
  <c r="AX1614" i="1"/>
  <c r="AX2206" i="1"/>
  <c r="AK2206" i="1"/>
  <c r="Z2080" i="1"/>
  <c r="AX2080" i="1"/>
  <c r="AK905" i="1"/>
  <c r="AX606" i="1"/>
  <c r="AX1481" i="1"/>
  <c r="AK3297" i="1"/>
  <c r="Z3060" i="1"/>
  <c r="AX2229" i="1"/>
  <c r="Z3313" i="1"/>
  <c r="AK2492" i="1"/>
  <c r="AK2027" i="1"/>
  <c r="AX1772" i="1"/>
  <c r="O3312" i="1"/>
  <c r="AK2318" i="1"/>
  <c r="AK1189" i="1"/>
  <c r="AX2121" i="1"/>
  <c r="Z1406" i="1"/>
  <c r="AK2081" i="1"/>
  <c r="AK2108" i="1"/>
  <c r="AK2209" i="1"/>
  <c r="AK2082" i="1"/>
  <c r="AX534" i="1"/>
  <c r="AX1160" i="1"/>
  <c r="Z997" i="1"/>
  <c r="Z390" i="1"/>
  <c r="Z386" i="1" s="1"/>
  <c r="AA386" i="1" s="1"/>
  <c r="H47" i="9" s="1"/>
  <c r="Z378" i="1"/>
  <c r="AK191" i="1"/>
  <c r="Z889" i="1"/>
  <c r="Z2418" i="1"/>
  <c r="AX2111" i="1"/>
  <c r="AK1122" i="1"/>
  <c r="O517" i="1"/>
  <c r="AX378" i="1"/>
  <c r="AK208" i="1"/>
  <c r="AK207" i="1" s="1"/>
  <c r="AK203" i="1" s="1"/>
  <c r="AL203" i="1" s="1"/>
  <c r="I27" i="9" s="1"/>
  <c r="Z1158" i="1"/>
  <c r="Z166" i="1"/>
  <c r="Z732" i="1"/>
  <c r="AK1873" i="1"/>
  <c r="Z520" i="1"/>
  <c r="Z3057" i="1"/>
  <c r="AK3614" i="1"/>
  <c r="AK3150" i="1"/>
  <c r="Z2465" i="1"/>
  <c r="AK1559" i="1"/>
  <c r="Z1559" i="1"/>
  <c r="AX1559" i="1"/>
  <c r="AX1123" i="1"/>
  <c r="AK2767" i="1"/>
  <c r="O2766" i="1"/>
  <c r="AK2322" i="1"/>
  <c r="Z2322" i="1"/>
  <c r="AK1400" i="1"/>
  <c r="AX1400" i="1"/>
  <c r="Z1085" i="1"/>
  <c r="Z3382" i="1"/>
  <c r="AX2213" i="1"/>
  <c r="AK1308" i="1"/>
  <c r="AK2002" i="1"/>
  <c r="Z2002" i="1"/>
  <c r="AK2466" i="1"/>
  <c r="AX2466" i="1"/>
  <c r="Z2466" i="1"/>
  <c r="Z2199" i="1"/>
  <c r="AK1093" i="1"/>
  <c r="Z1159" i="1"/>
  <c r="AK1159" i="1"/>
  <c r="AX1085" i="1"/>
  <c r="AK1407" i="1"/>
  <c r="AX1482" i="1"/>
  <c r="AK2291" i="1"/>
  <c r="O2290" i="1"/>
  <c r="AK904" i="1"/>
  <c r="AX290" i="1"/>
  <c r="AX287" i="1" s="1"/>
  <c r="AX283" i="1" s="1"/>
  <c r="AY283" i="1" s="1"/>
  <c r="J33" i="9" s="1"/>
  <c r="AK2920" i="1"/>
  <c r="Z2026" i="1"/>
  <c r="AX800" i="1"/>
  <c r="AK3621" i="1"/>
  <c r="Z3621" i="1"/>
  <c r="AK1617" i="1"/>
  <c r="AX1617" i="1"/>
  <c r="Z907" i="1"/>
  <c r="AX907" i="1"/>
  <c r="AX2027" i="1"/>
  <c r="AK2562" i="1"/>
  <c r="AX1483" i="1"/>
  <c r="AX3278" i="1"/>
  <c r="O664" i="1"/>
  <c r="AK2418" i="1"/>
  <c r="Z861" i="1"/>
  <c r="AK1377" i="1"/>
  <c r="AK1022" i="1"/>
  <c r="Z800" i="1"/>
  <c r="Z797" i="1" s="1"/>
  <c r="Z793" i="1" s="1"/>
  <c r="AA793" i="1" s="1"/>
  <c r="H77" i="9" s="1"/>
  <c r="AK3629" i="1"/>
  <c r="Z3629" i="1"/>
  <c r="Z3407" i="1"/>
  <c r="AX1309" i="1"/>
  <c r="AK2944" i="1"/>
  <c r="AK1561" i="1"/>
  <c r="Z2005" i="1"/>
  <c r="AK2005" i="1"/>
  <c r="Z2363" i="1"/>
  <c r="O2362" i="1"/>
  <c r="O1557" i="1"/>
  <c r="Z2691" i="1"/>
  <c r="AX2691" i="1"/>
  <c r="Z2555" i="1"/>
  <c r="O377" i="1"/>
  <c r="Z3275" i="1"/>
  <c r="AK3407" i="1"/>
  <c r="Z3620" i="1"/>
  <c r="O3405" i="1"/>
  <c r="Z3255" i="1"/>
  <c r="AK3275" i="1"/>
  <c r="AK3255" i="1"/>
  <c r="AX2493" i="1"/>
  <c r="AX2492" i="1"/>
  <c r="Z2364" i="1"/>
  <c r="AX3424" i="1"/>
  <c r="AX1342" i="1"/>
  <c r="Z2081" i="1"/>
  <c r="AK2320" i="1"/>
  <c r="Z1561" i="1"/>
  <c r="O2463" i="1"/>
  <c r="Z2693" i="1"/>
  <c r="AX433" i="1"/>
  <c r="Z606" i="1"/>
  <c r="AK1160" i="1"/>
  <c r="AX635" i="1"/>
  <c r="Z190" i="1"/>
  <c r="Z2562" i="1"/>
  <c r="AX1667" i="1"/>
  <c r="AK1158" i="1"/>
  <c r="AK701" i="1"/>
  <c r="AX3410" i="1"/>
  <c r="AK608" i="1"/>
  <c r="AX379" i="1"/>
  <c r="AX150" i="1"/>
  <c r="Z158" i="1"/>
  <c r="AK83" i="1"/>
  <c r="AK33" i="1"/>
  <c r="AX701" i="1"/>
  <c r="AX1092" i="1"/>
  <c r="AX652" i="1"/>
  <c r="AK520" i="1"/>
  <c r="AK517" i="1" s="1"/>
  <c r="AK513" i="1" s="1"/>
  <c r="AL513" i="1" s="1"/>
  <c r="I59" i="9" s="1"/>
  <c r="O729" i="1"/>
  <c r="Z507" i="1"/>
  <c r="AK433" i="1"/>
  <c r="AK690" i="1"/>
  <c r="AX3614" i="1"/>
  <c r="Z3624" i="1"/>
  <c r="AK3624" i="1"/>
  <c r="Z1896" i="1"/>
  <c r="O1895" i="1"/>
  <c r="AX2943" i="1"/>
  <c r="AX1083" i="1"/>
  <c r="Z635" i="1"/>
  <c r="Z2944" i="1"/>
  <c r="AX2199" i="1"/>
  <c r="AX2166" i="1"/>
  <c r="Z595" i="1"/>
  <c r="AX595" i="1"/>
  <c r="Z3143" i="1"/>
  <c r="Z1083" i="1"/>
  <c r="Z1086" i="1"/>
  <c r="AK862" i="1"/>
  <c r="AX619" i="1"/>
  <c r="AX669" i="1"/>
  <c r="Z475" i="1"/>
  <c r="Z168" i="1"/>
  <c r="AX3381" i="1"/>
  <c r="AK3381" i="1"/>
  <c r="AK3378" i="1" s="1"/>
  <c r="AK3374" i="1" s="1"/>
  <c r="AL3374" i="1" s="1"/>
  <c r="I332" i="9" s="1"/>
  <c r="AX1190" i="1"/>
  <c r="AK1190" i="1"/>
  <c r="AK605" i="1"/>
  <c r="O2317" i="1"/>
  <c r="AK1720" i="1"/>
  <c r="AK1718" i="1" s="1"/>
  <c r="AK1714" i="1" s="1"/>
  <c r="AL1714" i="1" s="1"/>
  <c r="I186" i="9" s="1"/>
  <c r="AK1406" i="1"/>
  <c r="AX44" i="1"/>
  <c r="AK1529" i="1"/>
  <c r="Z1529" i="1"/>
  <c r="Z3379" i="1"/>
  <c r="AX3379" i="1"/>
  <c r="O3378" i="1"/>
  <c r="AX3621" i="1"/>
  <c r="AX3626" i="1"/>
  <c r="Z2837" i="1"/>
  <c r="AX3297" i="1"/>
  <c r="Z2966" i="1"/>
  <c r="AK2961" i="1"/>
  <c r="AK1380" i="1"/>
  <c r="AX2963" i="1"/>
  <c r="AK1971" i="1"/>
  <c r="AX2923" i="1"/>
  <c r="AX507" i="1"/>
  <c r="Z154" i="1"/>
  <c r="Z3626" i="1"/>
  <c r="AK133" i="1"/>
  <c r="AX237" i="1"/>
  <c r="AX2135" i="1"/>
  <c r="Z2432" i="1"/>
  <c r="AK693" i="1"/>
  <c r="AK2398" i="1"/>
  <c r="O1718" i="1"/>
  <c r="Z1189" i="1"/>
  <c r="AX605" i="1"/>
  <c r="Z382" i="1"/>
  <c r="Z133" i="1"/>
  <c r="AX771" i="1"/>
  <c r="AK596" i="1"/>
  <c r="Z1092" i="1"/>
  <c r="AK168" i="1"/>
  <c r="AX474" i="1"/>
  <c r="Z2121" i="1"/>
  <c r="Z654" i="1"/>
  <c r="Z82" i="1"/>
  <c r="Z2816" i="1"/>
  <c r="AK2816" i="1"/>
  <c r="AK2028" i="1"/>
  <c r="AX610" i="1"/>
  <c r="AK1896" i="1"/>
  <c r="Z3055" i="1"/>
  <c r="AK3055" i="1"/>
  <c r="AK2469" i="1"/>
  <c r="Z518" i="1"/>
  <c r="AK1479" i="1"/>
  <c r="Z1613" i="1"/>
  <c r="AK1475" i="1"/>
  <c r="Z1400" i="1"/>
  <c r="AX731" i="1"/>
  <c r="O3271" i="1"/>
  <c r="AX2552" i="1"/>
  <c r="Z2751" i="1"/>
  <c r="AX1873" i="1"/>
  <c r="O782" i="1"/>
  <c r="AX700" i="1"/>
  <c r="Z3625" i="1"/>
  <c r="AK2918" i="1"/>
  <c r="AK2555" i="1"/>
  <c r="AK2278" i="1"/>
  <c r="AX1377" i="1"/>
  <c r="O1870" i="1"/>
  <c r="AK169" i="1"/>
  <c r="AX1938" i="1"/>
  <c r="Z1190" i="1"/>
  <c r="AK382" i="1"/>
  <c r="AK3620" i="1"/>
  <c r="AK534" i="1"/>
  <c r="Z2918" i="1"/>
  <c r="O3534" i="1"/>
  <c r="AK3053" i="1"/>
  <c r="AK3057" i="1"/>
  <c r="AK2942" i="1"/>
  <c r="AX2469" i="1"/>
  <c r="AK2213" i="1"/>
  <c r="AK1470" i="1"/>
  <c r="AK1952" i="1"/>
  <c r="AX3574" i="1"/>
  <c r="AX2961" i="1"/>
  <c r="AX1407" i="1"/>
  <c r="AK2550" i="1"/>
  <c r="AX1529" i="1"/>
  <c r="Z2135" i="1"/>
  <c r="Z1617" i="1"/>
  <c r="O1304" i="1"/>
  <c r="AX2432" i="1"/>
  <c r="Z2206" i="1"/>
  <c r="AX2212" i="1"/>
  <c r="AK907" i="1"/>
  <c r="Z598" i="1"/>
  <c r="O2941" i="1"/>
  <c r="AX690" i="1"/>
  <c r="AX2942" i="1"/>
  <c r="AK650" i="1"/>
  <c r="AX229" i="1"/>
  <c r="AX1952" i="1"/>
  <c r="AX828" i="1"/>
  <c r="AX452" i="1"/>
  <c r="AX166" i="1"/>
  <c r="AK474" i="1"/>
  <c r="AK477" i="1"/>
  <c r="Z652" i="1"/>
  <c r="Z33" i="1"/>
  <c r="Z2819" i="1"/>
  <c r="AK2819" i="1"/>
  <c r="AX2819" i="1"/>
  <c r="AX1613" i="1"/>
  <c r="Z1772" i="1"/>
  <c r="Z1479" i="1"/>
  <c r="AX518" i="1"/>
  <c r="AX517" i="1" s="1"/>
  <c r="AX513" i="1" s="1"/>
  <c r="AY513" i="1" s="1"/>
  <c r="J59" i="9" s="1"/>
  <c r="AK1476" i="1"/>
  <c r="AX862" i="1"/>
  <c r="AX608" i="1"/>
  <c r="AX1718" i="1"/>
  <c r="AX1714" i="1" s="1"/>
  <c r="AY1714" i="1" s="1"/>
  <c r="J186" i="9" s="1"/>
  <c r="AK1309" i="1"/>
  <c r="AX598" i="1"/>
  <c r="AK233" i="1"/>
  <c r="Z241" i="1"/>
  <c r="AK889" i="1"/>
  <c r="O888" i="1"/>
  <c r="AK831" i="1"/>
  <c r="AX831" i="1"/>
  <c r="Z831" i="1"/>
  <c r="Z225" i="1"/>
  <c r="AK844" i="1"/>
  <c r="Z223" i="1"/>
  <c r="AX234" i="1"/>
  <c r="O1583" i="1"/>
  <c r="AX1584" i="1"/>
  <c r="AX1218" i="1"/>
  <c r="AX1216" i="1" s="1"/>
  <c r="AX1212" i="1" s="1"/>
  <c r="AY1212" i="1" s="1"/>
  <c r="J119" i="9" s="1"/>
  <c r="AK612" i="1"/>
  <c r="AX392" i="1"/>
  <c r="Z574" i="1"/>
  <c r="AK165" i="1"/>
  <c r="AX208" i="1"/>
  <c r="AX207" i="1" s="1"/>
  <c r="AX203" i="1" s="1"/>
  <c r="AY203" i="1" s="1"/>
  <c r="J27" i="9" s="1"/>
  <c r="AX3615" i="1"/>
  <c r="AK3615" i="1"/>
  <c r="AX3274" i="1"/>
  <c r="AK2839" i="1"/>
  <c r="AX2839" i="1"/>
  <c r="Z2839" i="1"/>
  <c r="Z3278" i="1"/>
  <c r="Z2866" i="1"/>
  <c r="Z2863" i="1" s="1"/>
  <c r="Z2859" i="1" s="1"/>
  <c r="AA2859" i="1" s="1"/>
  <c r="H289" i="9" s="1"/>
  <c r="AX2964" i="1"/>
  <c r="AK2964" i="1"/>
  <c r="O2958" i="1"/>
  <c r="AX2959" i="1"/>
  <c r="Z2959" i="1"/>
  <c r="O2490" i="1"/>
  <c r="AX3281" i="1"/>
  <c r="AK3281" i="1"/>
  <c r="Z2163" i="1"/>
  <c r="AK2163" i="1"/>
  <c r="O2161" i="1"/>
  <c r="AK2749" i="1"/>
  <c r="Z2749" i="1"/>
  <c r="AX2706" i="1"/>
  <c r="O2705" i="1"/>
  <c r="AK2706" i="1"/>
  <c r="Z1382" i="1"/>
  <c r="AK3507" i="1"/>
  <c r="AK2921" i="1"/>
  <c r="AX2921" i="1"/>
  <c r="AX2560" i="1"/>
  <c r="AK2493" i="1"/>
  <c r="Z1409" i="1"/>
  <c r="AX1409" i="1"/>
  <c r="AK863" i="1"/>
  <c r="Z863" i="1"/>
  <c r="AX863" i="1"/>
  <c r="O2389" i="1"/>
  <c r="Z2390" i="1"/>
  <c r="AX2242" i="1"/>
  <c r="AK2059" i="1"/>
  <c r="AX2059" i="1"/>
  <c r="AK1379" i="1"/>
  <c r="AX1379" i="1"/>
  <c r="AX2920" i="1"/>
  <c r="Z2568" i="1"/>
  <c r="Z2376" i="1"/>
  <c r="AK1474" i="1"/>
  <c r="AK994" i="1"/>
  <c r="Z994" i="1"/>
  <c r="AK2622" i="1"/>
  <c r="Z2212" i="1"/>
  <c r="AK2133" i="1"/>
  <c r="Z2133" i="1"/>
  <c r="O2132" i="1"/>
  <c r="AX2133" i="1"/>
  <c r="AX1021" i="1"/>
  <c r="AK1021" i="1"/>
  <c r="Z769" i="1"/>
  <c r="AK633" i="1"/>
  <c r="AK221" i="1"/>
  <c r="Z221" i="1"/>
  <c r="Z928" i="1"/>
  <c r="AK928" i="1"/>
  <c r="AX476" i="1"/>
  <c r="O2105" i="1"/>
  <c r="AX2106" i="1"/>
  <c r="AK1230" i="1"/>
  <c r="Z1091" i="1"/>
  <c r="AX161" i="1"/>
  <c r="AK2111" i="1"/>
  <c r="Z1957" i="1"/>
  <c r="AX1957" i="1"/>
  <c r="AX926" i="1"/>
  <c r="AK695" i="1"/>
  <c r="Z695" i="1"/>
  <c r="AK2959" i="1"/>
  <c r="AK1974" i="1"/>
  <c r="Z1974" i="1"/>
  <c r="Z1380" i="1"/>
  <c r="AK555" i="1"/>
  <c r="AX2163" i="1"/>
  <c r="Z844" i="1"/>
  <c r="AK890" i="1"/>
  <c r="AX1122" i="1"/>
  <c r="AK391" i="1"/>
  <c r="O390" i="1"/>
  <c r="AX391" i="1"/>
  <c r="Z239" i="1"/>
  <c r="AK1088" i="1"/>
  <c r="AX825" i="1"/>
  <c r="AK825" i="1"/>
  <c r="AK2750" i="1"/>
  <c r="Z165" i="1"/>
  <c r="O43" i="1"/>
  <c r="AK479" i="1"/>
  <c r="AX695" i="1"/>
  <c r="AK1218" i="1"/>
  <c r="AK828" i="1"/>
  <c r="AX1091" i="1"/>
  <c r="AK698" i="1"/>
  <c r="O1665" i="1"/>
  <c r="Z700" i="1"/>
  <c r="AX241" i="1"/>
  <c r="AK1588" i="1"/>
  <c r="Z1588" i="1"/>
  <c r="AX1588" i="1"/>
  <c r="AK575" i="1"/>
  <c r="Z575" i="1"/>
  <c r="AK231" i="1"/>
  <c r="AX554" i="1"/>
  <c r="AK153" i="1"/>
  <c r="AX136" i="1"/>
  <c r="AX501" i="1"/>
  <c r="O1998" i="1"/>
  <c r="AK1999" i="1"/>
  <c r="AX2164" i="1"/>
  <c r="Z2164" i="1"/>
  <c r="AK2164" i="1"/>
  <c r="AK2446" i="1"/>
  <c r="AK2442" i="1" s="1"/>
  <c r="AL2442" i="1" s="1"/>
  <c r="I255" i="9" s="1"/>
  <c r="AX1936" i="1"/>
  <c r="Z1936" i="1"/>
  <c r="O1935" i="1"/>
  <c r="AK993" i="1"/>
  <c r="O992" i="1"/>
  <c r="AK2435" i="1"/>
  <c r="AX2435" i="1"/>
  <c r="AK3256" i="1"/>
  <c r="Z3256" i="1"/>
  <c r="Z891" i="1"/>
  <c r="AK891" i="1"/>
  <c r="AK1257" i="1"/>
  <c r="AX1257" i="1"/>
  <c r="O1157" i="1"/>
  <c r="AK1587" i="1"/>
  <c r="AX1587" i="1"/>
  <c r="Z2573" i="1"/>
  <c r="AK2573" i="1"/>
  <c r="AX974" i="1"/>
  <c r="Z974" i="1"/>
  <c r="AK923" i="1"/>
  <c r="Z923" i="1"/>
  <c r="AX1796" i="1"/>
  <c r="AX1795" i="1" s="1"/>
  <c r="AX1791" i="1" s="1"/>
  <c r="AY1791" i="1" s="1"/>
  <c r="J197" i="9" s="1"/>
  <c r="O1795" i="1"/>
  <c r="Z1796" i="1"/>
  <c r="AK1796" i="1"/>
  <c r="AX548" i="1"/>
  <c r="AK548" i="1"/>
  <c r="Z208" i="1"/>
  <c r="Z207" i="1" s="1"/>
  <c r="Z203" i="1" s="1"/>
  <c r="AA203" i="1" s="1"/>
  <c r="H27" i="9" s="1"/>
  <c r="AX2196" i="1"/>
  <c r="O1948" i="1"/>
  <c r="Z1949" i="1"/>
  <c r="AX1949" i="1"/>
  <c r="Z1668" i="1"/>
  <c r="AX1668" i="1"/>
  <c r="AK1080" i="1"/>
  <c r="AX2434" i="1"/>
  <c r="AK2348" i="1"/>
  <c r="Z2348" i="1"/>
  <c r="O1078" i="1"/>
  <c r="AX767" i="1"/>
  <c r="AK767" i="1"/>
  <c r="Z667" i="1"/>
  <c r="AX667" i="1"/>
  <c r="AX2034" i="1"/>
  <c r="AX1022" i="1"/>
  <c r="AK3536" i="1"/>
  <c r="Z3509" i="1"/>
  <c r="AK3569" i="1"/>
  <c r="Z3569" i="1"/>
  <c r="Z3574" i="1"/>
  <c r="AK3424" i="1"/>
  <c r="Z2711" i="1"/>
  <c r="Z2750" i="1"/>
  <c r="O3567" i="1"/>
  <c r="O2621" i="1"/>
  <c r="Z3298" i="1"/>
  <c r="AK3298" i="1"/>
  <c r="Z2968" i="1"/>
  <c r="AK2968" i="1"/>
  <c r="AX2967" i="1"/>
  <c r="Z2967" i="1"/>
  <c r="AK2967" i="1"/>
  <c r="Z2306" i="1"/>
  <c r="Z2304" i="1" s="1"/>
  <c r="Z2300" i="1" s="1"/>
  <c r="AA2300" i="1" s="1"/>
  <c r="H246" i="9" s="1"/>
  <c r="AX2306" i="1"/>
  <c r="AK2204" i="1"/>
  <c r="AX2204" i="1"/>
  <c r="AK2171" i="1"/>
  <c r="AX2171" i="1"/>
  <c r="AK2746" i="1"/>
  <c r="Z2746" i="1"/>
  <c r="AX2548" i="1"/>
  <c r="Z2448" i="1"/>
  <c r="AX2448" i="1"/>
  <c r="Z2034" i="1"/>
  <c r="AK1584" i="1"/>
  <c r="AX2553" i="1"/>
  <c r="AK2553" i="1"/>
  <c r="AX2561" i="1"/>
  <c r="AK2561" i="1"/>
  <c r="AX2558" i="1"/>
  <c r="AK2558" i="1"/>
  <c r="AK1936" i="1"/>
  <c r="AK1935" i="1" s="1"/>
  <c r="AK1931" i="1" s="1"/>
  <c r="AL1931" i="1" s="1"/>
  <c r="I218" i="9" s="1"/>
  <c r="Z2392" i="1"/>
  <c r="AX2392" i="1"/>
  <c r="AK2056" i="1"/>
  <c r="AX2056" i="1"/>
  <c r="Z2056" i="1"/>
  <c r="O1844" i="1"/>
  <c r="AX1845" i="1"/>
  <c r="O1526" i="1"/>
  <c r="Z1527" i="1"/>
  <c r="AX1527" i="1"/>
  <c r="Z2430" i="1"/>
  <c r="O2429" i="1"/>
  <c r="AK2430" i="1"/>
  <c r="AK2243" i="1"/>
  <c r="AX2243" i="1"/>
  <c r="AX1975" i="1"/>
  <c r="Z1081" i="1"/>
  <c r="AK1081" i="1"/>
  <c r="AX1081" i="1"/>
  <c r="Z2558" i="1"/>
  <c r="AX845" i="1"/>
  <c r="Z845" i="1"/>
  <c r="AK2711" i="1"/>
  <c r="AK504" i="1"/>
  <c r="Z504" i="1"/>
  <c r="Z193" i="1"/>
  <c r="AX1872" i="1"/>
  <c r="AK1872" i="1"/>
  <c r="Z1054" i="1"/>
  <c r="Z929" i="1"/>
  <c r="AX929" i="1"/>
  <c r="AK929" i="1"/>
  <c r="Z927" i="1"/>
  <c r="AX927" i="1"/>
  <c r="Z548" i="1"/>
  <c r="AX79" i="1"/>
  <c r="Z79" i="1"/>
  <c r="AX702" i="1"/>
  <c r="AK702" i="1"/>
  <c r="AK1956" i="1"/>
  <c r="AX1956" i="1"/>
  <c r="Z1474" i="1"/>
  <c r="O218" i="1"/>
  <c r="AK1977" i="1"/>
  <c r="Z1977" i="1"/>
  <c r="AK549" i="1"/>
  <c r="Z549" i="1"/>
  <c r="Z1872" i="1"/>
  <c r="Z1870" i="1" s="1"/>
  <c r="Z1866" i="1" s="1"/>
  <c r="AA1866" i="1" s="1"/>
  <c r="H209" i="9" s="1"/>
  <c r="AX3060" i="1"/>
  <c r="AX83" i="1"/>
  <c r="AX233" i="1"/>
  <c r="AK409" i="1"/>
  <c r="Z1084" i="1"/>
  <c r="Z829" i="1"/>
  <c r="AX829" i="1"/>
  <c r="Z1253" i="1"/>
  <c r="O1252" i="1"/>
  <c r="Z576" i="1"/>
  <c r="Z649" i="1"/>
  <c r="Z498" i="1"/>
  <c r="AK691" i="1"/>
  <c r="AX158" i="1"/>
  <c r="Z1257" i="1"/>
  <c r="AK2117" i="1"/>
  <c r="AX555" i="1"/>
  <c r="AX1585" i="1"/>
  <c r="AK1585" i="1"/>
  <c r="AX576" i="1"/>
  <c r="AK572" i="1"/>
  <c r="Z572" i="1"/>
  <c r="AX572" i="1"/>
  <c r="AK225" i="1"/>
  <c r="AX471" i="1"/>
  <c r="Z3317" i="1"/>
  <c r="AK2837" i="1"/>
  <c r="AX2837" i="1"/>
  <c r="Z2960" i="1"/>
  <c r="AK2960" i="1"/>
  <c r="AK1469" i="1"/>
  <c r="O1468" i="1"/>
  <c r="AX1469" i="1"/>
  <c r="O546" i="1"/>
  <c r="Z547" i="1"/>
  <c r="AK1797" i="1"/>
  <c r="Z1797" i="1"/>
  <c r="Z552" i="1"/>
  <c r="AK552" i="1"/>
  <c r="O2346" i="1"/>
  <c r="Z2347" i="1"/>
  <c r="AX2347" i="1"/>
  <c r="Z1972" i="1"/>
  <c r="AK1972" i="1"/>
  <c r="O2077" i="1"/>
  <c r="Z2709" i="1"/>
  <c r="O1398" i="1"/>
  <c r="AX2136" i="1"/>
  <c r="AK2136" i="1"/>
  <c r="AX157" i="1"/>
  <c r="AK157" i="1"/>
  <c r="O2148" i="1"/>
  <c r="Z2149" i="1"/>
  <c r="AX2149" i="1"/>
  <c r="AX2148" i="1" s="1"/>
  <c r="AX2144" i="1" s="1"/>
  <c r="AY2144" i="1" s="1"/>
  <c r="J237" i="9" s="1"/>
  <c r="AK3618" i="1"/>
  <c r="Z3618" i="1"/>
  <c r="Z3598" i="1"/>
  <c r="Z3596" i="1" s="1"/>
  <c r="Z3592" i="1" s="1"/>
  <c r="AA3592" i="1" s="1"/>
  <c r="H349" i="9" s="1"/>
  <c r="AK3598" i="1"/>
  <c r="AX3573" i="1"/>
  <c r="AK3573" i="1"/>
  <c r="AX842" i="1"/>
  <c r="AK842" i="1"/>
  <c r="O841" i="1"/>
  <c r="AX2241" i="1"/>
  <c r="Z2241" i="1"/>
  <c r="AX1999" i="1"/>
  <c r="AK226" i="1"/>
  <c r="AX226" i="1"/>
  <c r="Z826" i="1"/>
  <c r="O531" i="1"/>
  <c r="Z532" i="1"/>
  <c r="O967" i="1"/>
  <c r="AK968" i="1"/>
  <c r="Z968" i="1"/>
  <c r="AK155" i="1"/>
  <c r="AX155" i="1"/>
  <c r="AX1953" i="1"/>
  <c r="Z1953" i="1"/>
  <c r="AK1953" i="1"/>
  <c r="O1969" i="1"/>
  <c r="Z1970" i="1"/>
  <c r="AX1970" i="1"/>
  <c r="AX1979" i="1"/>
  <c r="Z1979" i="1"/>
  <c r="AK239" i="1"/>
  <c r="AX969" i="1"/>
  <c r="AX1161" i="1"/>
  <c r="AK223" i="1"/>
  <c r="AX763" i="1"/>
  <c r="AK3610" i="1"/>
  <c r="O3609" i="1"/>
  <c r="AX3610" i="1"/>
  <c r="Z3610" i="1"/>
  <c r="Z3520" i="1"/>
  <c r="O3519" i="1"/>
  <c r="AK3520" i="1"/>
  <c r="Z3508" i="1"/>
  <c r="Z2242" i="1"/>
  <c r="AK2560" i="1"/>
  <c r="Z2180" i="1"/>
  <c r="AX2180" i="1"/>
  <c r="AX2168" i="1"/>
  <c r="Z2168" i="1"/>
  <c r="AK2168" i="1"/>
  <c r="AX1871" i="1"/>
  <c r="AK1233" i="1"/>
  <c r="O2915" i="1"/>
  <c r="AK2917" i="1"/>
  <c r="Z2917" i="1"/>
  <c r="AX2403" i="1"/>
  <c r="AK2403" i="1"/>
  <c r="Z2403" i="1"/>
  <c r="AX2108" i="1"/>
  <c r="Z1848" i="1"/>
  <c r="AX1848" i="1"/>
  <c r="AX826" i="1"/>
  <c r="AK2149" i="1"/>
  <c r="AX1019" i="1"/>
  <c r="AK1019" i="1"/>
  <c r="O1018" i="1"/>
  <c r="AX173" i="1"/>
  <c r="AK173" i="1"/>
  <c r="Z2118" i="1"/>
  <c r="AK2118" i="1"/>
  <c r="AX2118" i="1"/>
  <c r="AX1053" i="1"/>
  <c r="AK1053" i="1"/>
  <c r="AK972" i="1"/>
  <c r="AX972" i="1"/>
  <c r="AK763" i="1"/>
  <c r="AK163" i="1"/>
  <c r="AX163" i="1"/>
  <c r="O2375" i="1"/>
  <c r="AX2376" i="1"/>
  <c r="AX2375" i="1" s="1"/>
  <c r="AX2371" i="1" s="1"/>
  <c r="AY2371" i="1" s="1"/>
  <c r="J251" i="9" s="1"/>
  <c r="O810" i="1"/>
  <c r="AX811" i="1"/>
  <c r="AK811" i="1"/>
  <c r="AK810" i="1" s="1"/>
  <c r="AK806" i="1" s="1"/>
  <c r="AL806" i="1" s="1"/>
  <c r="I78" i="9" s="1"/>
  <c r="Z1019" i="1"/>
  <c r="AK547" i="1"/>
  <c r="AX813" i="1"/>
  <c r="AX646" i="1"/>
  <c r="O645" i="1"/>
  <c r="AX649" i="1"/>
  <c r="AX573" i="1"/>
  <c r="Z234" i="1"/>
  <c r="AK152" i="1"/>
  <c r="AX532" i="1"/>
  <c r="Z231" i="1"/>
  <c r="AX1054" i="1"/>
  <c r="AK699" i="1"/>
  <c r="AX470" i="1"/>
  <c r="AK470" i="1"/>
  <c r="O469" i="1"/>
  <c r="Z135" i="1"/>
  <c r="AK135" i="1"/>
  <c r="AK926" i="1"/>
  <c r="AX692" i="1"/>
  <c r="AX577" i="1"/>
  <c r="AK577" i="1"/>
  <c r="Z506" i="1"/>
  <c r="Z237" i="1"/>
  <c r="Z245" i="1"/>
  <c r="AX170" i="1"/>
  <c r="AK79" i="1"/>
  <c r="AX3463" i="1"/>
  <c r="O3462" i="1"/>
  <c r="AK3463" i="1"/>
  <c r="AK3537" i="1"/>
  <c r="Z3537" i="1"/>
  <c r="AX3338" i="1"/>
  <c r="Z3338" i="1"/>
  <c r="AK3425" i="1"/>
  <c r="AX3425" i="1"/>
  <c r="Z3425" i="1"/>
  <c r="AK2184" i="1"/>
  <c r="Z2184" i="1"/>
  <c r="AX2184" i="1"/>
  <c r="Z2712" i="1"/>
  <c r="AK2712" i="1"/>
  <c r="Z2549" i="1"/>
  <c r="AK2549" i="1"/>
  <c r="AK2564" i="1"/>
  <c r="Z2564" i="1"/>
  <c r="Z2400" i="1"/>
  <c r="AK2400" i="1"/>
  <c r="AX2400" i="1"/>
  <c r="AK2402" i="1"/>
  <c r="Z2402" i="1"/>
  <c r="O2274" i="1"/>
  <c r="AX2275" i="1"/>
  <c r="AK1754" i="1"/>
  <c r="O1753" i="1"/>
  <c r="Z1754" i="1"/>
  <c r="AX993" i="1"/>
  <c r="AK599" i="1"/>
  <c r="AX599" i="1"/>
  <c r="Z2134" i="1"/>
  <c r="AK2134" i="1"/>
  <c r="AX1027" i="1"/>
  <c r="AK1027" i="1"/>
  <c r="AK2115" i="1"/>
  <c r="AX2115" i="1"/>
  <c r="O1049" i="1"/>
  <c r="AX1050" i="1"/>
  <c r="Z1050" i="1"/>
  <c r="AX556" i="1"/>
  <c r="AK556" i="1"/>
  <c r="AX162" i="1"/>
  <c r="AK162" i="1"/>
  <c r="AX1958" i="1"/>
  <c r="AK1958" i="1"/>
  <c r="AX551" i="1"/>
  <c r="Z551" i="1"/>
  <c r="AK1976" i="1"/>
  <c r="AX1976" i="1"/>
  <c r="AK762" i="1"/>
  <c r="Z762" i="1"/>
  <c r="AX689" i="1"/>
  <c r="O688" i="1"/>
  <c r="Z689" i="1"/>
  <c r="AK787" i="1"/>
  <c r="Z787" i="1"/>
  <c r="AX2083" i="1"/>
  <c r="O823" i="1"/>
  <c r="AX824" i="1"/>
  <c r="Z824" i="1"/>
  <c r="Z612" i="1"/>
  <c r="AX3536" i="1"/>
  <c r="Z3536" i="1"/>
  <c r="O3332" i="1"/>
  <c r="AX3337" i="1"/>
  <c r="Z2842" i="1"/>
  <c r="AK2842" i="1"/>
  <c r="Z2962" i="1"/>
  <c r="AX2962" i="1"/>
  <c r="AK2962" i="1"/>
  <c r="AX2201" i="1"/>
  <c r="Z2201" i="1"/>
  <c r="AK3467" i="1"/>
  <c r="AX1477" i="1"/>
  <c r="AK1477" i="1"/>
  <c r="Z2083" i="1"/>
  <c r="AK2747" i="1"/>
  <c r="AX2563" i="1"/>
  <c r="AK2563" i="1"/>
  <c r="AK1410" i="1"/>
  <c r="AX1410" i="1"/>
  <c r="Z1410" i="1"/>
  <c r="Z2391" i="1"/>
  <c r="AK2391" i="1"/>
  <c r="AX2276" i="1"/>
  <c r="Z2276" i="1"/>
  <c r="AK2276" i="1"/>
  <c r="AK1405" i="1"/>
  <c r="AX2864" i="1"/>
  <c r="O2863" i="1"/>
  <c r="AK2865" i="1"/>
  <c r="Z1756" i="1"/>
  <c r="AK1756" i="1"/>
  <c r="AX1756" i="1"/>
  <c r="AX1753" i="1" s="1"/>
  <c r="AX1749" i="1" s="1"/>
  <c r="AY1749" i="1" s="1"/>
  <c r="J191" i="9" s="1"/>
  <c r="AX2138" i="1"/>
  <c r="AK2138" i="1"/>
  <c r="Z1477" i="1"/>
  <c r="Z1161" i="1"/>
  <c r="Z1026" i="1"/>
  <c r="AX1026" i="1"/>
  <c r="O919" i="1"/>
  <c r="AX920" i="1"/>
  <c r="AX160" i="1"/>
  <c r="Z160" i="1"/>
  <c r="O1229" i="1"/>
  <c r="AK770" i="1"/>
  <c r="Z770" i="1"/>
  <c r="AX697" i="1"/>
  <c r="Z697" i="1"/>
  <c r="AX2573" i="1"/>
  <c r="Z3254" i="1"/>
  <c r="O3253" i="1"/>
  <c r="AK3254" i="1"/>
  <c r="AX3254" i="1"/>
  <c r="AX784" i="1"/>
  <c r="AK784" i="1"/>
  <c r="O630" i="1"/>
  <c r="AK1254" i="1"/>
  <c r="Z1254" i="1"/>
  <c r="AX479" i="1"/>
  <c r="AX1951" i="1"/>
  <c r="AK551" i="1"/>
  <c r="Z1999" i="1"/>
  <c r="Z152" i="1"/>
  <c r="Z229" i="1"/>
  <c r="Z993" i="1"/>
  <c r="Z920" i="1"/>
  <c r="Z3463" i="1"/>
  <c r="AX3466" i="1"/>
  <c r="AK3466" i="1"/>
  <c r="Z3466" i="1"/>
  <c r="AK3338" i="1"/>
  <c r="AX2865" i="1"/>
  <c r="AX2228" i="1"/>
  <c r="Z2228" i="1"/>
  <c r="Z3277" i="1"/>
  <c r="AK3277" i="1"/>
  <c r="AX3277" i="1"/>
  <c r="AK3337" i="1"/>
  <c r="AX2752" i="1"/>
  <c r="Z2752" i="1"/>
  <c r="AK2552" i="1"/>
  <c r="Z2919" i="1"/>
  <c r="Z2086" i="1"/>
  <c r="Z2563" i="1"/>
  <c r="Z2565" i="1"/>
  <c r="AK2565" i="1"/>
  <c r="AX2134" i="1"/>
  <c r="AK2084" i="1"/>
  <c r="AX2084" i="1"/>
  <c r="Z2084" i="1"/>
  <c r="Z1587" i="1"/>
  <c r="Z1401" i="1"/>
  <c r="AK1401" i="1"/>
  <c r="Z2399" i="1"/>
  <c r="AK2399" i="1"/>
  <c r="AX2399" i="1"/>
  <c r="Z2279" i="1"/>
  <c r="AX2279" i="1"/>
  <c r="AX596" i="1"/>
  <c r="O593" i="1"/>
  <c r="AK2433" i="1"/>
  <c r="Z2433" i="1"/>
  <c r="AK1124" i="1"/>
  <c r="AX1124" i="1"/>
  <c r="Z995" i="1"/>
  <c r="AX995" i="1"/>
  <c r="AX3272" i="1"/>
  <c r="AX1972" i="1"/>
  <c r="AK3522" i="1"/>
  <c r="Z3522" i="1"/>
  <c r="Z2747" i="1"/>
  <c r="O3295" i="1"/>
  <c r="AX3296" i="1"/>
  <c r="AK3296" i="1"/>
  <c r="O2304" i="1"/>
  <c r="AX2305" i="1"/>
  <c r="AX3522" i="1"/>
  <c r="AK2752" i="1"/>
  <c r="AX2564" i="1"/>
  <c r="O2195" i="1"/>
  <c r="AK2196" i="1"/>
  <c r="AX3279" i="1"/>
  <c r="AK3279" i="1"/>
  <c r="Z3279" i="1"/>
  <c r="AX2745" i="1"/>
  <c r="AK2179" i="1"/>
  <c r="AX2179" i="1"/>
  <c r="Z2179" i="1"/>
  <c r="AX3508" i="1"/>
  <c r="O2446" i="1"/>
  <c r="Z2447" i="1"/>
  <c r="AK2551" i="1"/>
  <c r="Z2551" i="1"/>
  <c r="AK2567" i="1"/>
  <c r="Z2567" i="1"/>
  <c r="AX2566" i="1"/>
  <c r="AK2566" i="1"/>
  <c r="AK2201" i="1"/>
  <c r="O2054" i="1"/>
  <c r="Z2055" i="1"/>
  <c r="Z1337" i="1"/>
  <c r="AK1337" i="1"/>
  <c r="AK2401" i="1"/>
  <c r="AX2401" i="1"/>
  <c r="AK1383" i="1"/>
  <c r="Z1383" i="1"/>
  <c r="AX2391" i="1"/>
  <c r="Z1976" i="1"/>
  <c r="AK1846" i="1"/>
  <c r="Z1846" i="1"/>
  <c r="Z1531" i="1"/>
  <c r="AX1531" i="1"/>
  <c r="AK1177" i="1"/>
  <c r="AK1175" i="1" s="1"/>
  <c r="AK1171" i="1" s="1"/>
  <c r="AL1171" i="1" s="1"/>
  <c r="I116" i="9" s="1"/>
  <c r="AX1177" i="1"/>
  <c r="Z1089" i="1"/>
  <c r="AK1089" i="1"/>
  <c r="Z1232" i="1"/>
  <c r="AK1232" i="1"/>
  <c r="AX1232" i="1"/>
  <c r="AK765" i="1"/>
  <c r="Z765" i="1"/>
  <c r="AK2110" i="1"/>
  <c r="Z2110" i="1"/>
  <c r="AK573" i="1"/>
  <c r="AX1950" i="1"/>
  <c r="AK1950" i="1"/>
  <c r="AK1755" i="1"/>
  <c r="O107" i="1"/>
  <c r="AK108" i="1"/>
  <c r="Z473" i="1"/>
  <c r="AK473" i="1"/>
  <c r="Z604" i="1"/>
  <c r="AX131" i="1"/>
  <c r="O130" i="1"/>
  <c r="AK574" i="1"/>
  <c r="AX569" i="1"/>
  <c r="AK569" i="1"/>
  <c r="AX3597" i="1"/>
  <c r="AX3596" i="1" s="1"/>
  <c r="AX3592" i="1" s="1"/>
  <c r="AY3592" i="1" s="1"/>
  <c r="J349" i="9" s="1"/>
  <c r="O3596" i="1"/>
  <c r="AK3597" i="1"/>
  <c r="AX3537" i="1"/>
  <c r="Z2845" i="1"/>
  <c r="AK2845" i="1"/>
  <c r="AX3273" i="1"/>
  <c r="Z3273" i="1"/>
  <c r="AX3276" i="1"/>
  <c r="Z3276" i="1"/>
  <c r="AX2402" i="1"/>
  <c r="O2239" i="1"/>
  <c r="Z2240" i="1"/>
  <c r="AK2240" i="1"/>
  <c r="O1175" i="1"/>
  <c r="AX1176" i="1"/>
  <c r="Z1176" i="1"/>
  <c r="Z1175" i="1" s="1"/>
  <c r="Z1171" i="1" s="1"/>
  <c r="AA1171" i="1" s="1"/>
  <c r="H116" i="9" s="1"/>
  <c r="AK615" i="1"/>
  <c r="AX615" i="1"/>
  <c r="AX2240" i="1"/>
  <c r="AX2055" i="1"/>
  <c r="AK1026" i="1"/>
  <c r="O760" i="1"/>
  <c r="AK761" i="1"/>
  <c r="AK2112" i="1"/>
  <c r="AX2112" i="1"/>
  <c r="AX694" i="1"/>
  <c r="AK694" i="1"/>
  <c r="AX1955" i="1"/>
  <c r="AK1955" i="1"/>
  <c r="AX1978" i="1"/>
  <c r="Z1978" i="1"/>
  <c r="Z409" i="1"/>
  <c r="Z406" i="1" s="1"/>
  <c r="Z402" i="1" s="1"/>
  <c r="AA402" i="1" s="1"/>
  <c r="H49" i="9" s="1"/>
  <c r="AX2110" i="1"/>
  <c r="Z173" i="1"/>
  <c r="Z969" i="1"/>
  <c r="AX827" i="1"/>
  <c r="AK827" i="1"/>
  <c r="Z1255" i="1"/>
  <c r="AX1255" i="1"/>
  <c r="AK2086" i="1"/>
  <c r="O1216" i="1"/>
  <c r="AK532" i="1"/>
  <c r="AX3571" i="1"/>
  <c r="AK3571" i="1"/>
  <c r="AX3467" i="1"/>
  <c r="AK3334" i="1"/>
  <c r="AX3334" i="1"/>
  <c r="Z3334" i="1"/>
  <c r="Z3332" i="1" s="1"/>
  <c r="Z3328" i="1" s="1"/>
  <c r="AA3328" i="1" s="1"/>
  <c r="H329" i="9" s="1"/>
  <c r="AK3272" i="1"/>
  <c r="Z3426" i="1"/>
  <c r="AX3426" i="1"/>
  <c r="Z3272" i="1"/>
  <c r="AX2919" i="1"/>
  <c r="Z3296" i="1"/>
  <c r="AK2864" i="1"/>
  <c r="AK2570" i="1"/>
  <c r="AX3507" i="1"/>
  <c r="O3506" i="1"/>
  <c r="AK2275" i="1"/>
  <c r="O2025" i="1"/>
  <c r="AK2026" i="1"/>
  <c r="AX2172" i="1"/>
  <c r="Z2172" i="1"/>
  <c r="AX2176" i="1"/>
  <c r="Z2176" i="1"/>
  <c r="AK2176" i="1"/>
  <c r="AK1978" i="1"/>
  <c r="AK2748" i="1"/>
  <c r="AX2748" i="1"/>
  <c r="Z2748" i="1"/>
  <c r="Z2395" i="1"/>
  <c r="Z2559" i="1"/>
  <c r="AK2559" i="1"/>
  <c r="Z2572" i="1"/>
  <c r="AK2572" i="1"/>
  <c r="Z2556" i="1"/>
  <c r="AK2556" i="1"/>
  <c r="Z2435" i="1"/>
  <c r="AK2394" i="1"/>
  <c r="Z2394" i="1"/>
  <c r="AK2347" i="1"/>
  <c r="AX1586" i="1"/>
  <c r="Z2138" i="1"/>
  <c r="AK1586" i="1"/>
  <c r="O1119" i="1"/>
  <c r="AX2549" i="1"/>
  <c r="Z1755" i="1"/>
  <c r="Z1230" i="1"/>
  <c r="AK607" i="1"/>
  <c r="AX607" i="1"/>
  <c r="Z2136" i="1"/>
  <c r="AK3317" i="1"/>
  <c r="AK1980" i="1"/>
  <c r="Z1980" i="1"/>
  <c r="Z1023" i="1"/>
  <c r="AX1023" i="1"/>
  <c r="O497" i="1"/>
  <c r="AX498" i="1"/>
  <c r="Z2204" i="1"/>
  <c r="AX1084" i="1"/>
  <c r="AK1023" i="1"/>
  <c r="AX2447" i="1"/>
  <c r="Z2119" i="1"/>
  <c r="AX2119" i="1"/>
  <c r="AX2107" i="1"/>
  <c r="AK2107" i="1"/>
  <c r="Z1051" i="1"/>
  <c r="AK1051" i="1"/>
  <c r="AX970" i="1"/>
  <c r="AK970" i="1"/>
  <c r="Z970" i="1"/>
  <c r="AK171" i="1"/>
  <c r="AX171" i="1"/>
  <c r="O1333" i="1"/>
  <c r="AX1846" i="1"/>
  <c r="Z1121" i="1"/>
  <c r="AX698" i="1"/>
  <c r="AX245" i="1"/>
  <c r="AX3257" i="1"/>
  <c r="AK3257" i="1"/>
  <c r="AK2150" i="1"/>
  <c r="Z1950" i="1"/>
  <c r="AX799" i="1"/>
  <c r="AK799" i="1"/>
  <c r="AK797" i="1" s="1"/>
  <c r="AK793" i="1" s="1"/>
  <c r="AL793" i="1" s="1"/>
  <c r="I77" i="9" s="1"/>
  <c r="Z699" i="1"/>
  <c r="Z2275" i="1"/>
  <c r="AX1973" i="1"/>
  <c r="Z45" i="1"/>
  <c r="Z171" i="1"/>
  <c r="AK110" i="1"/>
  <c r="AX110" i="1"/>
  <c r="AX890" i="1"/>
  <c r="AX888" i="1" s="1"/>
  <c r="AX884" i="1" s="1"/>
  <c r="AY884" i="1" s="1"/>
  <c r="J83" i="9" s="1"/>
  <c r="Z813" i="1"/>
  <c r="Z810" i="1" s="1"/>
  <c r="Z806" i="1" s="1"/>
  <c r="AA806" i="1" s="1"/>
  <c r="H78" i="9" s="1"/>
  <c r="O797" i="1"/>
  <c r="Z665" i="1"/>
  <c r="Z1258" i="1"/>
  <c r="AX1258" i="1"/>
  <c r="Z149" i="1"/>
  <c r="AK160" i="1"/>
  <c r="AX478" i="1"/>
  <c r="AK478" i="1"/>
  <c r="AX1405" i="1"/>
  <c r="Z1027" i="1"/>
  <c r="AX787" i="1"/>
  <c r="O406" i="1"/>
  <c r="AX407" i="1"/>
  <c r="AX406" i="1" s="1"/>
  <c r="AX402" i="1" s="1"/>
  <c r="AY402" i="1" s="1"/>
  <c r="J49" i="9" s="1"/>
  <c r="AK475" i="1"/>
  <c r="AX45" i="1"/>
  <c r="Z501" i="1"/>
  <c r="O147" i="1"/>
  <c r="AX134" i="1"/>
  <c r="Z134" i="1"/>
  <c r="Z1589" i="1"/>
  <c r="AX1589" i="1"/>
  <c r="Z452" i="1"/>
  <c r="O1375" i="1"/>
  <c r="AX665" i="1"/>
  <c r="O567" i="1"/>
  <c r="AK506" i="1"/>
  <c r="AK161" i="1"/>
  <c r="AK665" i="1"/>
  <c r="AX108" i="1"/>
  <c r="AK1848" i="1"/>
  <c r="AX633" i="1"/>
  <c r="AK432" i="1" l="1"/>
  <c r="AK428" i="1" s="1"/>
  <c r="AL428" i="1" s="1"/>
  <c r="I52" i="9" s="1"/>
  <c r="AX432" i="1"/>
  <c r="AX428" i="1" s="1"/>
  <c r="AY428" i="1" s="1"/>
  <c r="J52" i="9" s="1"/>
  <c r="Z3271" i="1"/>
  <c r="Z3267" i="1" s="1"/>
  <c r="AA3267" i="1" s="1"/>
  <c r="H323" i="9" s="1"/>
  <c r="Z3660" i="1"/>
  <c r="Z3656" i="1" s="1"/>
  <c r="AA3656" i="1" s="1"/>
  <c r="Z432" i="1"/>
  <c r="Z428" i="1" s="1"/>
  <c r="AA428" i="1" s="1"/>
  <c r="H52" i="9" s="1"/>
  <c r="AX3660" i="1"/>
  <c r="AX3656" i="1" s="1"/>
  <c r="AY3656" i="1" s="1"/>
  <c r="AK3642" i="1"/>
  <c r="AK3638" i="1" s="1"/>
  <c r="AL3638" i="1" s="1"/>
  <c r="AK3660" i="1"/>
  <c r="AK3656" i="1" s="1"/>
  <c r="AL3656" i="1" s="1"/>
  <c r="AX2607" i="1"/>
  <c r="AX2603" i="1" s="1"/>
  <c r="AY2603" i="1" s="1"/>
  <c r="J265" i="9" s="1"/>
  <c r="AX3642" i="1"/>
  <c r="AX3638" i="1" s="1"/>
  <c r="AY3638" i="1" s="1"/>
  <c r="Z3642" i="1"/>
  <c r="Z3638" i="1" s="1"/>
  <c r="AA3638" i="1" s="1"/>
  <c r="AK2607" i="1"/>
  <c r="AK2603" i="1" s="1"/>
  <c r="AL2603" i="1" s="1"/>
  <c r="I265" i="9" s="1"/>
  <c r="Z2607" i="1"/>
  <c r="Z2603" i="1" s="1"/>
  <c r="AA2603" i="1" s="1"/>
  <c r="H265" i="9" s="1"/>
  <c r="Z2583" i="1"/>
  <c r="Z2579" i="1" s="1"/>
  <c r="AA2579" i="1" s="1"/>
  <c r="H264" i="9" s="1"/>
  <c r="AK2583" i="1"/>
  <c r="AK2579" i="1" s="1"/>
  <c r="AL2579" i="1" s="1"/>
  <c r="I264" i="9" s="1"/>
  <c r="AX2583" i="1"/>
  <c r="AX2579" i="1" s="1"/>
  <c r="AY2579" i="1" s="1"/>
  <c r="J264" i="9" s="1"/>
  <c r="AY1496" i="1"/>
  <c r="J154" i="9" s="1"/>
  <c r="AA2264" i="1"/>
  <c r="H243" i="9" s="1"/>
  <c r="AL2264" i="1"/>
  <c r="I243" i="9" s="1"/>
  <c r="AA1323" i="1"/>
  <c r="H132" i="9" s="1"/>
  <c r="AA3065" i="1"/>
  <c r="H305" i="9" s="1"/>
  <c r="AA3556" i="1"/>
  <c r="H346" i="9" s="1"/>
  <c r="AA3541" i="1"/>
  <c r="H344" i="9" s="1"/>
  <c r="AA1597" i="1"/>
  <c r="H171" i="9" s="1"/>
  <c r="AA1569" i="1"/>
  <c r="H167" i="9" s="1"/>
  <c r="AX1229" i="1"/>
  <c r="AX1225" i="1" s="1"/>
  <c r="AY1225" i="1" s="1"/>
  <c r="J120" i="9" s="1"/>
  <c r="AY2788" i="1"/>
  <c r="J281" i="9" s="1"/>
  <c r="AY1129" i="1"/>
  <c r="J111" i="9" s="1"/>
  <c r="AY1101" i="1"/>
  <c r="J107" i="9" s="1"/>
  <c r="AY1535" i="1"/>
  <c r="J161" i="9" s="1"/>
  <c r="AY1060" i="1"/>
  <c r="J102" i="9" s="1"/>
  <c r="AY1031" i="1"/>
  <c r="J98" i="9" s="1"/>
  <c r="AY678" i="1"/>
  <c r="J69" i="9" s="1"/>
  <c r="AY1504" i="1"/>
  <c r="J156" i="9" s="1"/>
  <c r="AA1504" i="1"/>
  <c r="H156" i="9" s="1"/>
  <c r="AA2788" i="1"/>
  <c r="H281" i="9" s="1"/>
  <c r="AA1129" i="1"/>
  <c r="H111" i="9" s="1"/>
  <c r="AA1101" i="1"/>
  <c r="H107" i="9" s="1"/>
  <c r="AA1535" i="1"/>
  <c r="H161" i="9" s="1"/>
  <c r="AA1060" i="1"/>
  <c r="H102" i="9" s="1"/>
  <c r="AA1031" i="1"/>
  <c r="H98" i="9" s="1"/>
  <c r="AA678" i="1"/>
  <c r="H69" i="9" s="1"/>
  <c r="AL1445" i="1"/>
  <c r="I147" i="9" s="1"/>
  <c r="AL1361" i="1"/>
  <c r="I137" i="9" s="1"/>
  <c r="AL1238" i="1"/>
  <c r="I121" i="9" s="1"/>
  <c r="AK3203" i="1"/>
  <c r="AK3199" i="1" s="1"/>
  <c r="AL3199" i="1" s="1"/>
  <c r="I317" i="9" s="1"/>
  <c r="Z3203" i="1"/>
  <c r="Z3199" i="1" s="1"/>
  <c r="AA3199" i="1" s="1"/>
  <c r="H317" i="9" s="1"/>
  <c r="AX3214" i="1"/>
  <c r="AX3210" i="1" s="1"/>
  <c r="AY3210" i="1" s="1"/>
  <c r="J318" i="9" s="1"/>
  <c r="Z3214" i="1"/>
  <c r="Z3210" i="1" s="1"/>
  <c r="AA3210" i="1" s="1"/>
  <c r="H318" i="9" s="1"/>
  <c r="AK3214" i="1"/>
  <c r="AK3210" i="1" s="1"/>
  <c r="AL3210" i="1" s="1"/>
  <c r="I318" i="9" s="1"/>
  <c r="AX3203" i="1"/>
  <c r="AX3199" i="1" s="1"/>
  <c r="AY3199" i="1" s="1"/>
  <c r="J317" i="9" s="1"/>
  <c r="Z3191" i="1"/>
  <c r="Z3187" i="1" s="1"/>
  <c r="AA3187" i="1" s="1"/>
  <c r="H316" i="9" s="1"/>
  <c r="AX3191" i="1"/>
  <c r="AX3187" i="1" s="1"/>
  <c r="AY3187" i="1" s="1"/>
  <c r="J316" i="9" s="1"/>
  <c r="AK3191" i="1"/>
  <c r="AK3187" i="1" s="1"/>
  <c r="AL3187" i="1" s="1"/>
  <c r="I316" i="9" s="1"/>
  <c r="AX3172" i="1"/>
  <c r="AX3168" i="1" s="1"/>
  <c r="AY3168" i="1" s="1"/>
  <c r="J315" i="9" s="1"/>
  <c r="Z3160" i="1"/>
  <c r="Z3156" i="1" s="1"/>
  <c r="AA3156" i="1" s="1"/>
  <c r="H314" i="9" s="1"/>
  <c r="AX3160" i="1"/>
  <c r="AX3156" i="1" s="1"/>
  <c r="AY3156" i="1" s="1"/>
  <c r="J314" i="9" s="1"/>
  <c r="Z3172" i="1"/>
  <c r="Z3168" i="1" s="1"/>
  <c r="AA3168" i="1" s="1"/>
  <c r="H315" i="9" s="1"/>
  <c r="AK3172" i="1"/>
  <c r="AK3168" i="1" s="1"/>
  <c r="AL3168" i="1" s="1"/>
  <c r="I315" i="9" s="1"/>
  <c r="AK3160" i="1"/>
  <c r="AK3156" i="1" s="1"/>
  <c r="AL3156" i="1" s="1"/>
  <c r="I314" i="9" s="1"/>
  <c r="AX3124" i="1"/>
  <c r="AX3120" i="1" s="1"/>
  <c r="AY3120" i="1" s="1"/>
  <c r="J312" i="9" s="1"/>
  <c r="Z3112" i="1"/>
  <c r="Z3108" i="1" s="1"/>
  <c r="AA3108" i="1" s="1"/>
  <c r="H311" i="9" s="1"/>
  <c r="AK3112" i="1"/>
  <c r="AK3108" i="1" s="1"/>
  <c r="AL3108" i="1" s="1"/>
  <c r="I311" i="9" s="1"/>
  <c r="AK3124" i="1"/>
  <c r="AK3120" i="1" s="1"/>
  <c r="AL3120" i="1" s="1"/>
  <c r="I312" i="9" s="1"/>
  <c r="AX3112" i="1"/>
  <c r="AX3108" i="1" s="1"/>
  <c r="AY3108" i="1" s="1"/>
  <c r="J311" i="9" s="1"/>
  <c r="Z3124" i="1"/>
  <c r="Z3120" i="1" s="1"/>
  <c r="AA3120" i="1" s="1"/>
  <c r="H312" i="9" s="1"/>
  <c r="Z3087" i="1"/>
  <c r="Z3083" i="1" s="1"/>
  <c r="AA3083" i="1" s="1"/>
  <c r="H309" i="9" s="1"/>
  <c r="AX3087" i="1"/>
  <c r="AX3083" i="1" s="1"/>
  <c r="AY3083" i="1" s="1"/>
  <c r="J309" i="9" s="1"/>
  <c r="AK3087" i="1"/>
  <c r="AK3083" i="1" s="1"/>
  <c r="AL3083" i="1" s="1"/>
  <c r="I309" i="9" s="1"/>
  <c r="AK2989" i="1"/>
  <c r="AK2985" i="1" s="1"/>
  <c r="AL2985" i="1" s="1"/>
  <c r="I301" i="9" s="1"/>
  <c r="Z3017" i="1"/>
  <c r="Z3013" i="1" s="1"/>
  <c r="AA3013" i="1" s="1"/>
  <c r="H303" i="9" s="1"/>
  <c r="AX2989" i="1"/>
  <c r="AX2985" i="1" s="1"/>
  <c r="AY2985" i="1" s="1"/>
  <c r="J301" i="9" s="1"/>
  <c r="AX3017" i="1"/>
  <c r="AX3013" i="1" s="1"/>
  <c r="AY3013" i="1" s="1"/>
  <c r="J303" i="9" s="1"/>
  <c r="AK3004" i="1"/>
  <c r="AK3000" i="1" s="1"/>
  <c r="AL3000" i="1" s="1"/>
  <c r="I302" i="9" s="1"/>
  <c r="AK3017" i="1"/>
  <c r="AK3013" i="1" s="1"/>
  <c r="AL3013" i="1" s="1"/>
  <c r="I303" i="9" s="1"/>
  <c r="Z2977" i="1"/>
  <c r="Z2973" i="1" s="1"/>
  <c r="AA2973" i="1" s="1"/>
  <c r="H300" i="9" s="1"/>
  <c r="AX3004" i="1"/>
  <c r="AX3000" i="1" s="1"/>
  <c r="AY3000" i="1" s="1"/>
  <c r="J302" i="9" s="1"/>
  <c r="AX2977" i="1"/>
  <c r="AX2973" i="1" s="1"/>
  <c r="AY2973" i="1" s="1"/>
  <c r="J300" i="9" s="1"/>
  <c r="Z3004" i="1"/>
  <c r="Z3000" i="1" s="1"/>
  <c r="AA3000" i="1" s="1"/>
  <c r="H302" i="9" s="1"/>
  <c r="Z2989" i="1"/>
  <c r="Z2985" i="1" s="1"/>
  <c r="AA2985" i="1" s="1"/>
  <c r="H301" i="9" s="1"/>
  <c r="AK2977" i="1"/>
  <c r="AK2973" i="1" s="1"/>
  <c r="AL2973" i="1" s="1"/>
  <c r="I300" i="9" s="1"/>
  <c r="AK3035" i="1"/>
  <c r="AK3031" i="1" s="1"/>
  <c r="AL3031" i="1" s="1"/>
  <c r="I304" i="9" s="1"/>
  <c r="AX3035" i="1"/>
  <c r="AX3031" i="1" s="1"/>
  <c r="AY3031" i="1" s="1"/>
  <c r="J304" i="9" s="1"/>
  <c r="Z3035" i="1"/>
  <c r="Z3031" i="1" s="1"/>
  <c r="AA3031" i="1" s="1"/>
  <c r="H304" i="9" s="1"/>
  <c r="AK2744" i="1"/>
  <c r="AK2740" i="1" s="1"/>
  <c r="AL2740" i="1" s="1"/>
  <c r="I276" i="9" s="1"/>
  <c r="AX2744" i="1"/>
  <c r="AX2740" i="1" s="1"/>
  <c r="AY2740" i="1" s="1"/>
  <c r="J276" i="9" s="1"/>
  <c r="Z2744" i="1"/>
  <c r="Z2740" i="1" s="1"/>
  <c r="AA2740" i="1" s="1"/>
  <c r="H276" i="9" s="1"/>
  <c r="AX2502" i="1"/>
  <c r="AX2498" i="1" s="1"/>
  <c r="AY2498" i="1" s="1"/>
  <c r="J260" i="9" s="1"/>
  <c r="Z2521" i="1"/>
  <c r="Z2517" i="1" s="1"/>
  <c r="AA2517" i="1" s="1"/>
  <c r="H261" i="9" s="1"/>
  <c r="AX2521" i="1"/>
  <c r="AX2517" i="1" s="1"/>
  <c r="AY2517" i="1" s="1"/>
  <c r="J261" i="9" s="1"/>
  <c r="AX2533" i="1"/>
  <c r="AX2529" i="1" s="1"/>
  <c r="AY2529" i="1" s="1"/>
  <c r="J262" i="9" s="1"/>
  <c r="AK2521" i="1"/>
  <c r="AK2517" i="1" s="1"/>
  <c r="AL2517" i="1" s="1"/>
  <c r="I261" i="9" s="1"/>
  <c r="AK2533" i="1"/>
  <c r="AK2529" i="1" s="1"/>
  <c r="AL2529" i="1" s="1"/>
  <c r="I262" i="9" s="1"/>
  <c r="Z2533" i="1"/>
  <c r="Z2529" i="1" s="1"/>
  <c r="AA2529" i="1" s="1"/>
  <c r="H262" i="9" s="1"/>
  <c r="Z2502" i="1"/>
  <c r="Z2498" i="1" s="1"/>
  <c r="AA2498" i="1" s="1"/>
  <c r="H260" i="9" s="1"/>
  <c r="AK2502" i="1"/>
  <c r="AK2498" i="1" s="1"/>
  <c r="AL2498" i="1" s="1"/>
  <c r="I260" i="9" s="1"/>
  <c r="AX2648" i="1"/>
  <c r="AX2644" i="1" s="1"/>
  <c r="AY2644" i="1" s="1"/>
  <c r="J268" i="9" s="1"/>
  <c r="Z2633" i="1"/>
  <c r="Z2629" i="1" s="1"/>
  <c r="AA2629" i="1" s="1"/>
  <c r="H267" i="9" s="1"/>
  <c r="AK2633" i="1"/>
  <c r="AK2629" i="1" s="1"/>
  <c r="AL2629" i="1" s="1"/>
  <c r="I267" i="9" s="1"/>
  <c r="AK2648" i="1"/>
  <c r="AK2644" i="1" s="1"/>
  <c r="AL2644" i="1" s="1"/>
  <c r="I268" i="9" s="1"/>
  <c r="Z2648" i="1"/>
  <c r="Z2644" i="1" s="1"/>
  <c r="AA2644" i="1" s="1"/>
  <c r="H268" i="9" s="1"/>
  <c r="AX2633" i="1"/>
  <c r="AX2629" i="1" s="1"/>
  <c r="AY2629" i="1" s="1"/>
  <c r="J267" i="9" s="1"/>
  <c r="AK1611" i="1"/>
  <c r="AK1607" i="1" s="1"/>
  <c r="AL1607" i="1" s="1"/>
  <c r="I173" i="9" s="1"/>
  <c r="Z1611" i="1"/>
  <c r="Z1607" i="1" s="1"/>
  <c r="AA1607" i="1" s="1"/>
  <c r="H173" i="9" s="1"/>
  <c r="AX1611" i="1"/>
  <c r="AX1607" i="1" s="1"/>
  <c r="AY1607" i="1" s="1"/>
  <c r="J173" i="9" s="1"/>
  <c r="AX449" i="1"/>
  <c r="AX445" i="1" s="1"/>
  <c r="AY445" i="1" s="1"/>
  <c r="J54" i="9" s="1"/>
  <c r="Z449" i="1"/>
  <c r="Z445" i="1" s="1"/>
  <c r="AA445" i="1" s="1"/>
  <c r="H54" i="9" s="1"/>
  <c r="Z189" i="1"/>
  <c r="Z185" i="1" s="1"/>
  <c r="AA185" i="1" s="1"/>
  <c r="H26" i="9" s="1"/>
  <c r="AX189" i="1"/>
  <c r="AX185" i="1" s="1"/>
  <c r="AY185" i="1" s="1"/>
  <c r="J26" i="9" s="1"/>
  <c r="AK189" i="1"/>
  <c r="AK185" i="1" s="1"/>
  <c r="AL185" i="1" s="1"/>
  <c r="I26" i="9" s="1"/>
  <c r="Z2897" i="1"/>
  <c r="Z2893" i="1" s="1"/>
  <c r="AA2893" i="1" s="1"/>
  <c r="H293" i="9" s="1"/>
  <c r="AX2897" i="1"/>
  <c r="AX2893" i="1" s="1"/>
  <c r="AY2893" i="1" s="1"/>
  <c r="J293" i="9" s="1"/>
  <c r="AK1917" i="1"/>
  <c r="AK1913" i="1" s="1"/>
  <c r="AL1913" i="1" s="1"/>
  <c r="I216" i="9" s="1"/>
  <c r="AX3449" i="1"/>
  <c r="AX3445" i="1" s="1"/>
  <c r="AY3445" i="1" s="1"/>
  <c r="J337" i="9" s="1"/>
  <c r="AX3312" i="1"/>
  <c r="AX3308" i="1" s="1"/>
  <c r="AY3308" i="1" s="1"/>
  <c r="J327" i="9" s="1"/>
  <c r="Z1770" i="1"/>
  <c r="Z1766" i="1" s="1"/>
  <c r="AA1766" i="1" s="1"/>
  <c r="H193" i="9" s="1"/>
  <c r="Z1287" i="1"/>
  <c r="Z1283" i="1" s="1"/>
  <c r="AA1283" i="1" s="1"/>
  <c r="H127" i="9" s="1"/>
  <c r="Z1935" i="1"/>
  <c r="Z1931" i="1" s="1"/>
  <c r="AA1931" i="1" s="1"/>
  <c r="H218" i="9" s="1"/>
  <c r="AX2413" i="1"/>
  <c r="AX2409" i="1" s="1"/>
  <c r="AY2409" i="1" s="1"/>
  <c r="J253" i="9" s="1"/>
  <c r="Z782" i="1"/>
  <c r="Z778" i="1" s="1"/>
  <c r="AA778" i="1" s="1"/>
  <c r="H76" i="9" s="1"/>
  <c r="AK2897" i="1"/>
  <c r="AK2893" i="1" s="1"/>
  <c r="AL2893" i="1" s="1"/>
  <c r="I293" i="9" s="1"/>
  <c r="AX2255" i="1"/>
  <c r="AX2251" i="1" s="1"/>
  <c r="AY2251" i="1" s="1"/>
  <c r="J242" i="9" s="1"/>
  <c r="Z3584" i="1"/>
  <c r="Z3580" i="1" s="1"/>
  <c r="AA3580" i="1" s="1"/>
  <c r="H348" i="9" s="1"/>
  <c r="AK1216" i="1"/>
  <c r="AK1212" i="1" s="1"/>
  <c r="AL1212" i="1" s="1"/>
  <c r="I119" i="9" s="1"/>
  <c r="AX2766" i="1"/>
  <c r="AX2762" i="1" s="1"/>
  <c r="AY2762" i="1" s="1"/>
  <c r="J278" i="9" s="1"/>
  <c r="Z1895" i="1"/>
  <c r="Z1891" i="1" s="1"/>
  <c r="AA1891" i="1" s="1"/>
  <c r="H213" i="9" s="1"/>
  <c r="Z1917" i="1"/>
  <c r="Z1913" i="1" s="1"/>
  <c r="AA1913" i="1" s="1"/>
  <c r="H216" i="9" s="1"/>
  <c r="AX743" i="1"/>
  <c r="AX739" i="1" s="1"/>
  <c r="AY739" i="1" s="1"/>
  <c r="J74" i="9" s="1"/>
  <c r="Z1635" i="1"/>
  <c r="Z1631" i="1" s="1"/>
  <c r="AA1631" i="1" s="1"/>
  <c r="H176" i="9" s="1"/>
  <c r="AK3392" i="1"/>
  <c r="AK3388" i="1" s="1"/>
  <c r="AL3388" i="1" s="1"/>
  <c r="I333" i="9" s="1"/>
  <c r="AX3350" i="1"/>
  <c r="AX3346" i="1" s="1"/>
  <c r="AY3346" i="1" s="1"/>
  <c r="J330" i="9" s="1"/>
  <c r="Z2290" i="1"/>
  <c r="Z2286" i="1" s="1"/>
  <c r="AA2286" i="1" s="1"/>
  <c r="H245" i="9" s="1"/>
  <c r="AX2446" i="1"/>
  <c r="AX2442" i="1" s="1"/>
  <c r="AY2442" i="1" s="1"/>
  <c r="J255" i="9" s="1"/>
  <c r="Z1304" i="1"/>
  <c r="Z1300" i="1" s="1"/>
  <c r="AA1300" i="1" s="1"/>
  <c r="H129" i="9" s="1"/>
  <c r="Z3489" i="1"/>
  <c r="Z3485" i="1" s="1"/>
  <c r="AA3485" i="1" s="1"/>
  <c r="H340" i="9" s="1"/>
  <c r="AX1187" i="1"/>
  <c r="AX1183" i="1" s="1"/>
  <c r="AY1183" i="1" s="1"/>
  <c r="J117" i="9" s="1"/>
  <c r="AX3332" i="1"/>
  <c r="AX3328" i="1" s="1"/>
  <c r="AY3328" i="1" s="1"/>
  <c r="J329" i="9" s="1"/>
  <c r="AX30" i="1"/>
  <c r="AX26" i="1" s="1"/>
  <c r="AY26" i="1" s="1"/>
  <c r="J9" i="9" s="1"/>
  <c r="AK1426" i="1"/>
  <c r="AK1422" i="1" s="1"/>
  <c r="AL1422" i="1" s="1"/>
  <c r="I143" i="9" s="1"/>
  <c r="AX1770" i="1"/>
  <c r="AX1766" i="1" s="1"/>
  <c r="AY1766" i="1" s="1"/>
  <c r="J193" i="9" s="1"/>
  <c r="AK2290" i="1"/>
  <c r="AK2286" i="1" s="1"/>
  <c r="AL2286" i="1" s="1"/>
  <c r="I245" i="9" s="1"/>
  <c r="Z531" i="1"/>
  <c r="Z527" i="1" s="1"/>
  <c r="AA527" i="1" s="1"/>
  <c r="H60" i="9" s="1"/>
  <c r="AK1895" i="1"/>
  <c r="AK1891" i="1" s="1"/>
  <c r="AL1891" i="1" s="1"/>
  <c r="I213" i="9" s="1"/>
  <c r="AX2317" i="1"/>
  <c r="AX2313" i="1" s="1"/>
  <c r="AY2313" i="1" s="1"/>
  <c r="J247" i="9" s="1"/>
  <c r="Z2446" i="1"/>
  <c r="Z2442" i="1" s="1"/>
  <c r="AA2442" i="1" s="1"/>
  <c r="H255" i="9" s="1"/>
  <c r="AX2705" i="1"/>
  <c r="AX2701" i="1" s="1"/>
  <c r="AY2701" i="1" s="1"/>
  <c r="J272" i="9" s="1"/>
  <c r="AK287" i="1"/>
  <c r="AK283" i="1" s="1"/>
  <c r="AL283" i="1" s="1"/>
  <c r="I33" i="9" s="1"/>
  <c r="AX1119" i="1"/>
  <c r="AX1115" i="1" s="1"/>
  <c r="AY1115" i="1" s="1"/>
  <c r="J110" i="9" s="1"/>
  <c r="Z3405" i="1"/>
  <c r="Z3401" i="1" s="1"/>
  <c r="AA3401" i="1" s="1"/>
  <c r="H334" i="9" s="1"/>
  <c r="AK782" i="1"/>
  <c r="AK778" i="1" s="1"/>
  <c r="AL778" i="1" s="1"/>
  <c r="I76" i="9" s="1"/>
  <c r="AK377" i="1"/>
  <c r="AK373" i="1" s="1"/>
  <c r="AL373" i="1" s="1"/>
  <c r="I46" i="9" s="1"/>
  <c r="Z1229" i="1"/>
  <c r="Z1225" i="1" s="1"/>
  <c r="AA1225" i="1" s="1"/>
  <c r="H120" i="9" s="1"/>
  <c r="AX1917" i="1"/>
  <c r="AX1913" i="1" s="1"/>
  <c r="AY1913" i="1" s="1"/>
  <c r="J216" i="9" s="1"/>
  <c r="AK2689" i="1"/>
  <c r="AK2685" i="1" s="1"/>
  <c r="AL2685" i="1" s="1"/>
  <c r="I271" i="9" s="1"/>
  <c r="AK3350" i="1"/>
  <c r="AK3346" i="1" s="1"/>
  <c r="AL3346" i="1" s="1"/>
  <c r="I330" i="9" s="1"/>
  <c r="Z3227" i="1"/>
  <c r="Z3223" i="1" s="1"/>
  <c r="AA3223" i="1" s="1"/>
  <c r="H319" i="9" s="1"/>
  <c r="Z2054" i="1"/>
  <c r="Z2050" i="1" s="1"/>
  <c r="AA2050" i="1" s="1"/>
  <c r="H229" i="9" s="1"/>
  <c r="Z1665" i="1"/>
  <c r="Z1661" i="1" s="1"/>
  <c r="AA1661" i="1" s="1"/>
  <c r="H179" i="9" s="1"/>
  <c r="AX531" i="1"/>
  <c r="AX527" i="1" s="1"/>
  <c r="AY527" i="1" s="1"/>
  <c r="J60" i="9" s="1"/>
  <c r="AX1157" i="1"/>
  <c r="AX1153" i="1" s="1"/>
  <c r="AY1153" i="1" s="1"/>
  <c r="J114" i="9" s="1"/>
  <c r="Z3139" i="1"/>
  <c r="Z3135" i="1" s="1"/>
  <c r="AA3135" i="1" s="1"/>
  <c r="H313" i="9" s="1"/>
  <c r="Z2705" i="1"/>
  <c r="Z2701" i="1" s="1"/>
  <c r="AA2701" i="1" s="1"/>
  <c r="H272" i="9" s="1"/>
  <c r="AK2223" i="1"/>
  <c r="AK2219" i="1" s="1"/>
  <c r="AL2219" i="1" s="1"/>
  <c r="I240" i="9" s="1"/>
  <c r="AX2689" i="1"/>
  <c r="AX2685" i="1" s="1"/>
  <c r="AY2685" i="1" s="1"/>
  <c r="J271" i="9" s="1"/>
  <c r="AX2290" i="1"/>
  <c r="AX2286" i="1" s="1"/>
  <c r="AY2286" i="1" s="1"/>
  <c r="J245" i="9" s="1"/>
  <c r="Z1557" i="1"/>
  <c r="Z1553" i="1" s="1"/>
  <c r="AA1553" i="1" s="1"/>
  <c r="H165" i="9" s="1"/>
  <c r="Z2413" i="1"/>
  <c r="Z2409" i="1" s="1"/>
  <c r="AA2409" i="1" s="1"/>
  <c r="H253" i="9" s="1"/>
  <c r="AK645" i="1"/>
  <c r="AK641" i="1" s="1"/>
  <c r="AL641" i="1" s="1"/>
  <c r="I66" i="9" s="1"/>
  <c r="AK3534" i="1"/>
  <c r="AK3530" i="1" s="1"/>
  <c r="AL3530" i="1" s="1"/>
  <c r="I343" i="9" s="1"/>
  <c r="Z377" i="1"/>
  <c r="Z373" i="1" s="1"/>
  <c r="AA373" i="1" s="1"/>
  <c r="H46" i="9" s="1"/>
  <c r="AK2941" i="1"/>
  <c r="AK2937" i="1" s="1"/>
  <c r="AL2937" i="1" s="1"/>
  <c r="I298" i="9" s="1"/>
  <c r="Z743" i="1"/>
  <c r="Z739" i="1" s="1"/>
  <c r="AA739" i="1" s="1"/>
  <c r="H74" i="9" s="1"/>
  <c r="AK841" i="1"/>
  <c r="AK837" i="1" s="1"/>
  <c r="AL837" i="1" s="1"/>
  <c r="I80" i="9" s="1"/>
  <c r="AK1526" i="1"/>
  <c r="AK1522" i="1" s="1"/>
  <c r="AL1522" i="1" s="1"/>
  <c r="I160" i="9" s="1"/>
  <c r="AK743" i="1"/>
  <c r="AK739" i="1" s="1"/>
  <c r="AL739" i="1" s="1"/>
  <c r="I74" i="9" s="1"/>
  <c r="Z630" i="1"/>
  <c r="Z626" i="1" s="1"/>
  <c r="AA626" i="1" s="1"/>
  <c r="H65" i="9" s="1"/>
  <c r="AX3506" i="1"/>
  <c r="AX3502" i="1" s="1"/>
  <c r="AY3502" i="1" s="1"/>
  <c r="J341" i="9" s="1"/>
  <c r="Z1333" i="1"/>
  <c r="Z1329" i="1" s="1"/>
  <c r="AA1329" i="1" s="1"/>
  <c r="H133" i="9" s="1"/>
  <c r="Z2375" i="1"/>
  <c r="Z2371" i="1" s="1"/>
  <c r="AA2371" i="1" s="1"/>
  <c r="H251" i="9" s="1"/>
  <c r="AX3139" i="1"/>
  <c r="AX3135" i="1" s="1"/>
  <c r="AY3135" i="1" s="1"/>
  <c r="J313" i="9" s="1"/>
  <c r="AK3489" i="1"/>
  <c r="AK3485" i="1" s="1"/>
  <c r="AL3485" i="1" s="1"/>
  <c r="I340" i="9" s="1"/>
  <c r="AK1870" i="1"/>
  <c r="AK1866" i="1" s="1"/>
  <c r="AL1866" i="1" s="1"/>
  <c r="I209" i="9" s="1"/>
  <c r="AX2813" i="1"/>
  <c r="AX2809" i="1" s="1"/>
  <c r="AY2809" i="1" s="1"/>
  <c r="J284" i="9" s="1"/>
  <c r="Z2490" i="1"/>
  <c r="Z2486" i="1" s="1"/>
  <c r="AA2486" i="1" s="1"/>
  <c r="H259" i="9" s="1"/>
  <c r="AX1333" i="1"/>
  <c r="AX1329" i="1" s="1"/>
  <c r="AY1329" i="1" s="1"/>
  <c r="J133" i="9" s="1"/>
  <c r="Z3350" i="1"/>
  <c r="Z3346" i="1" s="1"/>
  <c r="AA3346" i="1" s="1"/>
  <c r="H330" i="9" s="1"/>
  <c r="AX3392" i="1"/>
  <c r="AX3388" i="1" s="1"/>
  <c r="AY3388" i="1" s="1"/>
  <c r="J333" i="9" s="1"/>
  <c r="AK630" i="1"/>
  <c r="AK626" i="1" s="1"/>
  <c r="AL626" i="1" s="1"/>
  <c r="I65" i="9" s="1"/>
  <c r="AX901" i="1"/>
  <c r="AX897" i="1" s="1"/>
  <c r="AY897" i="1" s="1"/>
  <c r="J84" i="9" s="1"/>
  <c r="AK2463" i="1"/>
  <c r="AK2459" i="1" s="1"/>
  <c r="AL2459" i="1" s="1"/>
  <c r="I257" i="9" s="1"/>
  <c r="Z30" i="1"/>
  <c r="Z26" i="1" s="1"/>
  <c r="AA26" i="1" s="1"/>
  <c r="H9" i="9" s="1"/>
  <c r="AX2463" i="1"/>
  <c r="AX2459" i="1" s="1"/>
  <c r="AY2459" i="1" s="1"/>
  <c r="J257" i="9" s="1"/>
  <c r="Z2148" i="1"/>
  <c r="Z2144" i="1" s="1"/>
  <c r="AA2144" i="1" s="1"/>
  <c r="H237" i="9" s="1"/>
  <c r="AK30" i="1"/>
  <c r="AK26" i="1" s="1"/>
  <c r="AL26" i="1" s="1"/>
  <c r="I9" i="9" s="1"/>
  <c r="AK3139" i="1"/>
  <c r="AK3135" i="1" s="1"/>
  <c r="AL3135" i="1" s="1"/>
  <c r="I313" i="9" s="1"/>
  <c r="AX1557" i="1"/>
  <c r="AX1553" i="1" s="1"/>
  <c r="AY1553" i="1" s="1"/>
  <c r="J165" i="9" s="1"/>
  <c r="Z287" i="1"/>
  <c r="Z283" i="1" s="1"/>
  <c r="AA283" i="1" s="1"/>
  <c r="H33" i="9" s="1"/>
  <c r="Z2317" i="1"/>
  <c r="Z2313" i="1" s="1"/>
  <c r="AA2313" i="1" s="1"/>
  <c r="H247" i="9" s="1"/>
  <c r="Z43" i="1"/>
  <c r="Z39" i="1" s="1"/>
  <c r="AA39" i="1" s="1"/>
  <c r="H10" i="9" s="1"/>
  <c r="AK2863" i="1"/>
  <c r="AK2859" i="1" s="1"/>
  <c r="AL2859" i="1" s="1"/>
  <c r="I289" i="9" s="1"/>
  <c r="AX3519" i="1"/>
  <c r="AX3515" i="1" s="1"/>
  <c r="AY3515" i="1" s="1"/>
  <c r="J342" i="9" s="1"/>
  <c r="AX1998" i="1"/>
  <c r="AX1994" i="1" s="1"/>
  <c r="AY1994" i="1" s="1"/>
  <c r="J223" i="9" s="1"/>
  <c r="Z888" i="1"/>
  <c r="Z884" i="1" s="1"/>
  <c r="AA884" i="1" s="1"/>
  <c r="H83" i="9" s="1"/>
  <c r="AX3405" i="1"/>
  <c r="AX3401" i="1" s="1"/>
  <c r="AY3401" i="1" s="1"/>
  <c r="J334" i="9" s="1"/>
  <c r="AK3312" i="1"/>
  <c r="AK3308" i="1" s="1"/>
  <c r="AL3308" i="1" s="1"/>
  <c r="I327" i="9" s="1"/>
  <c r="Z469" i="1"/>
  <c r="Z465" i="1" s="1"/>
  <c r="AA465" i="1" s="1"/>
  <c r="H56" i="9" s="1"/>
  <c r="AX2223" i="1"/>
  <c r="AX2219" i="1" s="1"/>
  <c r="AY2219" i="1" s="1"/>
  <c r="J240" i="9" s="1"/>
  <c r="AK130" i="1"/>
  <c r="AK126" i="1" s="1"/>
  <c r="AL126" i="1" s="1"/>
  <c r="I23" i="9" s="1"/>
  <c r="AK1557" i="1"/>
  <c r="AK1553" i="1" s="1"/>
  <c r="AL1553" i="1" s="1"/>
  <c r="I165" i="9" s="1"/>
  <c r="AK2766" i="1"/>
  <c r="AK2762" i="1" s="1"/>
  <c r="AL2762" i="1" s="1"/>
  <c r="I278" i="9" s="1"/>
  <c r="AK107" i="1"/>
  <c r="AK103" i="1" s="1"/>
  <c r="AL103" i="1" s="1"/>
  <c r="I20" i="9" s="1"/>
  <c r="AK1844" i="1"/>
  <c r="AK1840" i="1" s="1"/>
  <c r="AL1840" i="1" s="1"/>
  <c r="I205" i="9" s="1"/>
  <c r="AK2389" i="1"/>
  <c r="AK2385" i="1" s="1"/>
  <c r="AL2385" i="1" s="1"/>
  <c r="I252" i="9" s="1"/>
  <c r="AK1119" i="1"/>
  <c r="AK1115" i="1" s="1"/>
  <c r="AL1115" i="1" s="1"/>
  <c r="I110" i="9" s="1"/>
  <c r="Z3534" i="1"/>
  <c r="Z3530" i="1" s="1"/>
  <c r="AA3530" i="1" s="1"/>
  <c r="H343" i="9" s="1"/>
  <c r="AK2413" i="1"/>
  <c r="AK2409" i="1" s="1"/>
  <c r="AL2409" i="1" s="1"/>
  <c r="I253" i="9" s="1"/>
  <c r="AX546" i="1"/>
  <c r="AX542" i="1" s="1"/>
  <c r="AY542" i="1" s="1"/>
  <c r="J61" i="9" s="1"/>
  <c r="Z1998" i="1"/>
  <c r="Z1994" i="1" s="1"/>
  <c r="AA1994" i="1" s="1"/>
  <c r="H223" i="9" s="1"/>
  <c r="AK901" i="1"/>
  <c r="AK897" i="1" s="1"/>
  <c r="AL897" i="1" s="1"/>
  <c r="I84" i="9" s="1"/>
  <c r="Z645" i="1"/>
  <c r="Z641" i="1" s="1"/>
  <c r="AA641" i="1" s="1"/>
  <c r="H66" i="9" s="1"/>
  <c r="AK2054" i="1"/>
  <c r="AK2050" i="1" s="1"/>
  <c r="AL2050" i="1" s="1"/>
  <c r="I229" i="9" s="1"/>
  <c r="AK992" i="1"/>
  <c r="AK988" i="1" s="1"/>
  <c r="AL988" i="1" s="1"/>
  <c r="I94" i="9" s="1"/>
  <c r="AX3609" i="1"/>
  <c r="AX3605" i="1" s="1"/>
  <c r="AY3605" i="1" s="1"/>
  <c r="J350" i="9" s="1"/>
  <c r="AX856" i="1"/>
  <c r="AX852" i="1" s="1"/>
  <c r="AY852" i="1" s="1"/>
  <c r="J81" i="9" s="1"/>
  <c r="AX3378" i="1"/>
  <c r="AX3374" i="1" s="1"/>
  <c r="AY3374" i="1" s="1"/>
  <c r="J332" i="9" s="1"/>
  <c r="AK3405" i="1"/>
  <c r="AK3401" i="1" s="1"/>
  <c r="AL3401" i="1" s="1"/>
  <c r="I334" i="9" s="1"/>
  <c r="AK664" i="1"/>
  <c r="AK660" i="1" s="1"/>
  <c r="AL660" i="1" s="1"/>
  <c r="I67" i="9" s="1"/>
  <c r="AX3295" i="1"/>
  <c r="AX3291" i="1" s="1"/>
  <c r="AY3291" i="1" s="1"/>
  <c r="J325" i="9" s="1"/>
  <c r="Z2223" i="1"/>
  <c r="Z2219" i="1" s="1"/>
  <c r="AA2219" i="1" s="1"/>
  <c r="H240" i="9" s="1"/>
  <c r="Z2195" i="1"/>
  <c r="Z2191" i="1" s="1"/>
  <c r="AA2191" i="1" s="1"/>
  <c r="H239" i="9" s="1"/>
  <c r="AX1870" i="1"/>
  <c r="AX1866" i="1" s="1"/>
  <c r="AY1866" i="1" s="1"/>
  <c r="J209" i="9" s="1"/>
  <c r="AX2346" i="1"/>
  <c r="AX2342" i="1" s="1"/>
  <c r="AY2342" i="1" s="1"/>
  <c r="J249" i="9" s="1"/>
  <c r="AX1375" i="1"/>
  <c r="AX1371" i="1" s="1"/>
  <c r="AY1371" i="1" s="1"/>
  <c r="J139" i="9" s="1"/>
  <c r="Z856" i="1"/>
  <c r="Z852" i="1" s="1"/>
  <c r="AA852" i="1" s="1"/>
  <c r="H81" i="9" s="1"/>
  <c r="AK3506" i="1"/>
  <c r="AK3502" i="1" s="1"/>
  <c r="AL3502" i="1" s="1"/>
  <c r="I341" i="9" s="1"/>
  <c r="Z2941" i="1"/>
  <c r="Z2937" i="1" s="1"/>
  <c r="AA2937" i="1" s="1"/>
  <c r="H298" i="9" s="1"/>
  <c r="AX1304" i="1"/>
  <c r="AX1300" i="1" s="1"/>
  <c r="AY1300" i="1" s="1"/>
  <c r="J129" i="9" s="1"/>
  <c r="AX3489" i="1"/>
  <c r="AX3485" i="1" s="1"/>
  <c r="AY3485" i="1" s="1"/>
  <c r="J340" i="9" s="1"/>
  <c r="AX377" i="1"/>
  <c r="AX373" i="1" s="1"/>
  <c r="AY373" i="1" s="1"/>
  <c r="J46" i="9" s="1"/>
  <c r="AX2077" i="1"/>
  <c r="AX2073" i="1" s="1"/>
  <c r="AY2073" i="1" s="1"/>
  <c r="J232" i="9" s="1"/>
  <c r="Z1375" i="1"/>
  <c r="Z1371" i="1" s="1"/>
  <c r="AA1371" i="1" s="1"/>
  <c r="H139" i="9" s="1"/>
  <c r="AX1526" i="1"/>
  <c r="AX1522" i="1" s="1"/>
  <c r="AY1522" i="1" s="1"/>
  <c r="J160" i="9" s="1"/>
  <c r="Z3567" i="1"/>
  <c r="Z3563" i="1" s="1"/>
  <c r="AA3563" i="1" s="1"/>
  <c r="H347" i="9" s="1"/>
  <c r="AK856" i="1"/>
  <c r="AK852" i="1" s="1"/>
  <c r="AL852" i="1" s="1"/>
  <c r="I81" i="9" s="1"/>
  <c r="Z2025" i="1"/>
  <c r="Z2021" i="1" s="1"/>
  <c r="AA2021" i="1" s="1"/>
  <c r="H226" i="9" s="1"/>
  <c r="AX2621" i="1"/>
  <c r="AX2617" i="1" s="1"/>
  <c r="AY2617" i="1" s="1"/>
  <c r="J266" i="9" s="1"/>
  <c r="AX664" i="1"/>
  <c r="AX660" i="1" s="1"/>
  <c r="AY660" i="1" s="1"/>
  <c r="J67" i="9" s="1"/>
  <c r="AX1398" i="1"/>
  <c r="AX1394" i="1" s="1"/>
  <c r="AY1394" i="1" s="1"/>
  <c r="J141" i="9" s="1"/>
  <c r="Z2274" i="1"/>
  <c r="Z2270" i="1" s="1"/>
  <c r="AA2270" i="1" s="1"/>
  <c r="H244" i="9" s="1"/>
  <c r="Z1468" i="1"/>
  <c r="Z1464" i="1" s="1"/>
  <c r="AA1464" i="1" s="1"/>
  <c r="H151" i="9" s="1"/>
  <c r="AK390" i="1"/>
  <c r="AK386" i="1" s="1"/>
  <c r="AL386" i="1" s="1"/>
  <c r="I47" i="9" s="1"/>
  <c r="Z517" i="1"/>
  <c r="Z513" i="1" s="1"/>
  <c r="AA513" i="1" s="1"/>
  <c r="H59" i="9" s="1"/>
  <c r="Z593" i="1"/>
  <c r="Z589" i="1" s="1"/>
  <c r="AA589" i="1" s="1"/>
  <c r="H64" i="9" s="1"/>
  <c r="AX3422" i="1"/>
  <c r="AX3418" i="1" s="1"/>
  <c r="AY3418" i="1" s="1"/>
  <c r="J335" i="9" s="1"/>
  <c r="Z2362" i="1"/>
  <c r="Z2358" i="1" s="1"/>
  <c r="AA2358" i="1" s="1"/>
  <c r="H250" i="9" s="1"/>
  <c r="Z901" i="1"/>
  <c r="Z897" i="1" s="1"/>
  <c r="AA897" i="1" s="1"/>
  <c r="H84" i="9" s="1"/>
  <c r="AX630" i="1"/>
  <c r="AX626" i="1" s="1"/>
  <c r="AY626" i="1" s="1"/>
  <c r="J65" i="9" s="1"/>
  <c r="Z1844" i="1"/>
  <c r="Z1840" i="1" s="1"/>
  <c r="AA1840" i="1" s="1"/>
  <c r="H205" i="9" s="1"/>
  <c r="AX2835" i="1"/>
  <c r="AX2831" i="1" s="1"/>
  <c r="AY2831" i="1" s="1"/>
  <c r="J286" i="9" s="1"/>
  <c r="Z77" i="1"/>
  <c r="Z73" i="1" s="1"/>
  <c r="AA73" i="1" s="1"/>
  <c r="H16" i="9" s="1"/>
  <c r="Z3506" i="1"/>
  <c r="Z3502" i="1" s="1"/>
  <c r="AA3502" i="1" s="1"/>
  <c r="H341" i="9" s="1"/>
  <c r="AX43" i="1"/>
  <c r="AX39" i="1" s="1"/>
  <c r="AY39" i="1" s="1"/>
  <c r="J10" i="9" s="1"/>
  <c r="AX782" i="1"/>
  <c r="AX778" i="1" s="1"/>
  <c r="AY778" i="1" s="1"/>
  <c r="J76" i="9" s="1"/>
  <c r="AX77" i="1"/>
  <c r="AX73" i="1" s="1"/>
  <c r="AY73" i="1" s="1"/>
  <c r="J16" i="9" s="1"/>
  <c r="Z841" i="1"/>
  <c r="Z837" i="1" s="1"/>
  <c r="AA837" i="1" s="1"/>
  <c r="H80" i="9" s="1"/>
  <c r="AX1844" i="1"/>
  <c r="AX1840" i="1" s="1"/>
  <c r="AY1840" i="1" s="1"/>
  <c r="J205" i="9" s="1"/>
  <c r="AK2813" i="1"/>
  <c r="AK2809" i="1" s="1"/>
  <c r="AL2809" i="1" s="1"/>
  <c r="I284" i="9" s="1"/>
  <c r="Z1187" i="1"/>
  <c r="Z1183" i="1" s="1"/>
  <c r="AA1183" i="1" s="1"/>
  <c r="H117" i="9" s="1"/>
  <c r="AK1157" i="1"/>
  <c r="AK1153" i="1" s="1"/>
  <c r="AL1153" i="1" s="1"/>
  <c r="I114" i="9" s="1"/>
  <c r="Z2689" i="1"/>
  <c r="Z2685" i="1" s="1"/>
  <c r="AA2685" i="1" s="1"/>
  <c r="H271" i="9" s="1"/>
  <c r="AX2490" i="1"/>
  <c r="AX2486" i="1" s="1"/>
  <c r="AY2486" i="1" s="1"/>
  <c r="J259" i="9" s="1"/>
  <c r="AX2025" i="1"/>
  <c r="AX2021" i="1" s="1"/>
  <c r="AY2021" i="1" s="1"/>
  <c r="J226" i="9" s="1"/>
  <c r="AX2429" i="1"/>
  <c r="AX2425" i="1" s="1"/>
  <c r="AY2425" i="1" s="1"/>
  <c r="J254" i="9" s="1"/>
  <c r="Z3312" i="1"/>
  <c r="Z3308" i="1" s="1"/>
  <c r="AA3308" i="1" s="1"/>
  <c r="H327" i="9" s="1"/>
  <c r="AK406" i="1"/>
  <c r="AK402" i="1" s="1"/>
  <c r="AL402" i="1" s="1"/>
  <c r="I49" i="9" s="1"/>
  <c r="Z2813" i="1"/>
  <c r="Z2809" i="1" s="1"/>
  <c r="AA2809" i="1" s="1"/>
  <c r="H284" i="9" s="1"/>
  <c r="AX1665" i="1"/>
  <c r="AX1661" i="1" s="1"/>
  <c r="AY1661" i="1" s="1"/>
  <c r="J179" i="9" s="1"/>
  <c r="AK2161" i="1"/>
  <c r="AK2157" i="1" s="1"/>
  <c r="AL2157" i="1" s="1"/>
  <c r="I238" i="9" s="1"/>
  <c r="AK1333" i="1"/>
  <c r="AK1329" i="1" s="1"/>
  <c r="AL1329" i="1" s="1"/>
  <c r="I133" i="9" s="1"/>
  <c r="AX760" i="1"/>
  <c r="AX756" i="1" s="1"/>
  <c r="AY756" i="1" s="1"/>
  <c r="J75" i="9" s="1"/>
  <c r="Z567" i="1"/>
  <c r="Z563" i="1" s="1"/>
  <c r="AA563" i="1" s="1"/>
  <c r="H62" i="9" s="1"/>
  <c r="AX797" i="1"/>
  <c r="AX793" i="1" s="1"/>
  <c r="AY793" i="1" s="1"/>
  <c r="J77" i="9" s="1"/>
  <c r="Z1119" i="1"/>
  <c r="Z1115" i="1" s="1"/>
  <c r="AA1115" i="1" s="1"/>
  <c r="H110" i="9" s="1"/>
  <c r="AK2346" i="1"/>
  <c r="AK2342" i="1" s="1"/>
  <c r="AL2342" i="1" s="1"/>
  <c r="I249" i="9" s="1"/>
  <c r="AK2077" i="1"/>
  <c r="AK2073" i="1" s="1"/>
  <c r="AL2073" i="1" s="1"/>
  <c r="I232" i="9" s="1"/>
  <c r="AK593" i="1"/>
  <c r="AK589" i="1" s="1"/>
  <c r="AL589" i="1" s="1"/>
  <c r="I64" i="9" s="1"/>
  <c r="AK1049" i="1"/>
  <c r="AK1045" i="1" s="1"/>
  <c r="AL1045" i="1" s="1"/>
  <c r="I101" i="9" s="1"/>
  <c r="AX2389" i="1"/>
  <c r="AX2385" i="1" s="1"/>
  <c r="AY2385" i="1" s="1"/>
  <c r="J252" i="9" s="1"/>
  <c r="Z1583" i="1"/>
  <c r="Z1579" i="1" s="1"/>
  <c r="AA1579" i="1" s="1"/>
  <c r="H169" i="9" s="1"/>
  <c r="Z2835" i="1"/>
  <c r="Z2831" i="1" s="1"/>
  <c r="AA2831" i="1" s="1"/>
  <c r="H286" i="9" s="1"/>
  <c r="Z823" i="1"/>
  <c r="Z819" i="1" s="1"/>
  <c r="AA819" i="1" s="1"/>
  <c r="H79" i="9" s="1"/>
  <c r="Z3519" i="1"/>
  <c r="Z3515" i="1" s="1"/>
  <c r="AA3515" i="1" s="1"/>
  <c r="H342" i="9" s="1"/>
  <c r="AX1935" i="1"/>
  <c r="AX1931" i="1" s="1"/>
  <c r="AY1931" i="1" s="1"/>
  <c r="J218" i="9" s="1"/>
  <c r="Z760" i="1"/>
  <c r="Z756" i="1" s="1"/>
  <c r="AA756" i="1" s="1"/>
  <c r="H75" i="9" s="1"/>
  <c r="AK1304" i="1"/>
  <c r="AK1300" i="1" s="1"/>
  <c r="AL1300" i="1" s="1"/>
  <c r="I129" i="9" s="1"/>
  <c r="AX3271" i="1"/>
  <c r="AX3267" i="1" s="1"/>
  <c r="AY3267" i="1" s="1"/>
  <c r="J323" i="9" s="1"/>
  <c r="AX593" i="1"/>
  <c r="AX589" i="1" s="1"/>
  <c r="AY589" i="1" s="1"/>
  <c r="J64" i="9" s="1"/>
  <c r="AK3271" i="1"/>
  <c r="AK3267" i="1" s="1"/>
  <c r="AL3267" i="1" s="1"/>
  <c r="I323" i="9" s="1"/>
  <c r="AX688" i="1"/>
  <c r="AX684" i="1" s="1"/>
  <c r="AY684" i="1" s="1"/>
  <c r="J70" i="9" s="1"/>
  <c r="AK2105" i="1"/>
  <c r="AK2101" i="1" s="1"/>
  <c r="AL2101" i="1" s="1"/>
  <c r="I235" i="9" s="1"/>
  <c r="AX1252" i="1"/>
  <c r="AX1248" i="1" s="1"/>
  <c r="AY1248" i="1" s="1"/>
  <c r="J123" i="9" s="1"/>
  <c r="AX130" i="1"/>
  <c r="AX126" i="1" s="1"/>
  <c r="AY126" i="1" s="1"/>
  <c r="J23" i="9" s="1"/>
  <c r="AK919" i="1"/>
  <c r="AK915" i="1" s="1"/>
  <c r="AL915" i="1" s="1"/>
  <c r="I85" i="9" s="1"/>
  <c r="AX841" i="1"/>
  <c r="AX837" i="1" s="1"/>
  <c r="AY837" i="1" s="1"/>
  <c r="J80" i="9" s="1"/>
  <c r="AX147" i="1"/>
  <c r="AX143" i="1" s="1"/>
  <c r="AY143" i="1" s="1"/>
  <c r="J24" i="9" s="1"/>
  <c r="AK497" i="1"/>
  <c r="AK493" i="1" s="1"/>
  <c r="AL493" i="1" s="1"/>
  <c r="I58" i="9" s="1"/>
  <c r="Z1078" i="1"/>
  <c r="Z1074" i="1" s="1"/>
  <c r="AA1074" i="1" s="1"/>
  <c r="H105" i="9" s="1"/>
  <c r="AK218" i="1"/>
  <c r="AK214" i="1" s="1"/>
  <c r="AL214" i="1" s="1"/>
  <c r="I28" i="9" s="1"/>
  <c r="AK2490" i="1"/>
  <c r="AK2486" i="1" s="1"/>
  <c r="AL2486" i="1" s="1"/>
  <c r="I259" i="9" s="1"/>
  <c r="Z664" i="1"/>
  <c r="Z660" i="1" s="1"/>
  <c r="AA660" i="1" s="1"/>
  <c r="H67" i="9" s="1"/>
  <c r="AK3332" i="1"/>
  <c r="AK3328" i="1" s="1"/>
  <c r="AL3328" i="1" s="1"/>
  <c r="I329" i="9" s="1"/>
  <c r="AK2239" i="1"/>
  <c r="AK2235" i="1" s="1"/>
  <c r="AL2235" i="1" s="1"/>
  <c r="I241" i="9" s="1"/>
  <c r="AK1398" i="1"/>
  <c r="AK1394" i="1" s="1"/>
  <c r="AL1394" i="1" s="1"/>
  <c r="I141" i="9" s="1"/>
  <c r="AX1049" i="1"/>
  <c r="AX1045" i="1" s="1"/>
  <c r="AY1045" i="1" s="1"/>
  <c r="J101" i="9" s="1"/>
  <c r="AX2274" i="1"/>
  <c r="AX2270" i="1" s="1"/>
  <c r="AY2270" i="1" s="1"/>
  <c r="J244" i="9" s="1"/>
  <c r="AX967" i="1"/>
  <c r="AX963" i="1" s="1"/>
  <c r="AY963" i="1" s="1"/>
  <c r="J91" i="9" s="1"/>
  <c r="AK967" i="1"/>
  <c r="AK963" i="1" s="1"/>
  <c r="AL963" i="1" s="1"/>
  <c r="I91" i="9" s="1"/>
  <c r="AK2835" i="1"/>
  <c r="AK2831" i="1" s="1"/>
  <c r="AL2831" i="1" s="1"/>
  <c r="I286" i="9" s="1"/>
  <c r="AK567" i="1"/>
  <c r="AK563" i="1" s="1"/>
  <c r="AL563" i="1" s="1"/>
  <c r="I62" i="9" s="1"/>
  <c r="AK688" i="1"/>
  <c r="AK684" i="1" s="1"/>
  <c r="AL684" i="1" s="1"/>
  <c r="I70" i="9" s="1"/>
  <c r="Z1526" i="1"/>
  <c r="Z1522" i="1" s="1"/>
  <c r="AA1522" i="1" s="1"/>
  <c r="H160" i="9" s="1"/>
  <c r="AX2195" i="1"/>
  <c r="AX2191" i="1" s="1"/>
  <c r="AY2191" i="1" s="1"/>
  <c r="J239" i="9" s="1"/>
  <c r="AK1229" i="1"/>
  <c r="AK1225" i="1" s="1"/>
  <c r="AL1225" i="1" s="1"/>
  <c r="I120" i="9" s="1"/>
  <c r="AX2941" i="1"/>
  <c r="AX2937" i="1" s="1"/>
  <c r="AY2937" i="1" s="1"/>
  <c r="J298" i="9" s="1"/>
  <c r="Z2463" i="1"/>
  <c r="Z2459" i="1" s="1"/>
  <c r="AA2459" i="1" s="1"/>
  <c r="H257" i="9" s="1"/>
  <c r="Z2621" i="1"/>
  <c r="Z2617" i="1" s="1"/>
  <c r="AA2617" i="1" s="1"/>
  <c r="H266" i="9" s="1"/>
  <c r="Z3422" i="1"/>
  <c r="Z3418" i="1" s="1"/>
  <c r="AA3418" i="1" s="1"/>
  <c r="H335" i="9" s="1"/>
  <c r="AK531" i="1"/>
  <c r="AK527" i="1" s="1"/>
  <c r="AL527" i="1" s="1"/>
  <c r="I60" i="9" s="1"/>
  <c r="AX567" i="1"/>
  <c r="AX563" i="1" s="1"/>
  <c r="AY563" i="1" s="1"/>
  <c r="J62" i="9" s="1"/>
  <c r="AK1375" i="1"/>
  <c r="AK1371" i="1" s="1"/>
  <c r="AL1371" i="1" s="1"/>
  <c r="I139" i="9" s="1"/>
  <c r="Z919" i="1"/>
  <c r="Z915" i="1" s="1"/>
  <c r="AA915" i="1" s="1"/>
  <c r="H85" i="9" s="1"/>
  <c r="AK3253" i="1"/>
  <c r="AK3249" i="1" s="1"/>
  <c r="AL3249" i="1" s="1"/>
  <c r="I321" i="9" s="1"/>
  <c r="Z1157" i="1"/>
  <c r="Z1153" i="1" s="1"/>
  <c r="AA1153" i="1" s="1"/>
  <c r="H114" i="9" s="1"/>
  <c r="Z2346" i="1"/>
  <c r="Z2342" i="1" s="1"/>
  <c r="AA2342" i="1" s="1"/>
  <c r="H249" i="9" s="1"/>
  <c r="AK1969" i="1"/>
  <c r="AK1965" i="1" s="1"/>
  <c r="AL1965" i="1" s="1"/>
  <c r="I220" i="9" s="1"/>
  <c r="AK1187" i="1"/>
  <c r="AK1183" i="1" s="1"/>
  <c r="AL1183" i="1" s="1"/>
  <c r="I117" i="9" s="1"/>
  <c r="Z2105" i="1"/>
  <c r="Z2101" i="1" s="1"/>
  <c r="AA2101" i="1" s="1"/>
  <c r="H235" i="9" s="1"/>
  <c r="Z2161" i="1"/>
  <c r="Z2157" i="1" s="1"/>
  <c r="AA2157" i="1" s="1"/>
  <c r="H238" i="9" s="1"/>
  <c r="AK147" i="1"/>
  <c r="AK143" i="1" s="1"/>
  <c r="AL143" i="1" s="1"/>
  <c r="I24" i="9" s="1"/>
  <c r="AK546" i="1"/>
  <c r="AK542" i="1" s="1"/>
  <c r="AL542" i="1" s="1"/>
  <c r="I61" i="9" s="1"/>
  <c r="AX3567" i="1"/>
  <c r="AX3563" i="1" s="1"/>
  <c r="AY3563" i="1" s="1"/>
  <c r="J347" i="9" s="1"/>
  <c r="Z546" i="1"/>
  <c r="Z542" i="1" s="1"/>
  <c r="AA542" i="1" s="1"/>
  <c r="H61" i="9" s="1"/>
  <c r="Z147" i="1"/>
  <c r="Z143" i="1" s="1"/>
  <c r="AA143" i="1" s="1"/>
  <c r="H24" i="9" s="1"/>
  <c r="AK2025" i="1"/>
  <c r="AK2021" i="1" s="1"/>
  <c r="AL2021" i="1" s="1"/>
  <c r="I226" i="9" s="1"/>
  <c r="Z2077" i="1"/>
  <c r="Z2073" i="1" s="1"/>
  <c r="AA2073" i="1" s="1"/>
  <c r="H232" i="9" s="1"/>
  <c r="AX3534" i="1"/>
  <c r="AX3530" i="1" s="1"/>
  <c r="AY3530" i="1" s="1"/>
  <c r="J343" i="9" s="1"/>
  <c r="AX1078" i="1"/>
  <c r="AX1074" i="1" s="1"/>
  <c r="AY1074" i="1" s="1"/>
  <c r="J105" i="9" s="1"/>
  <c r="Z2429" i="1"/>
  <c r="Z2425" i="1" s="1"/>
  <c r="AA2425" i="1" s="1"/>
  <c r="H254" i="9" s="1"/>
  <c r="AX2546" i="1"/>
  <c r="AX2542" i="1" s="1"/>
  <c r="AY2542" i="1" s="1"/>
  <c r="J263" i="9" s="1"/>
  <c r="AK3422" i="1"/>
  <c r="AK3418" i="1" s="1"/>
  <c r="AL3418" i="1" s="1"/>
  <c r="I335" i="9" s="1"/>
  <c r="AK1795" i="1"/>
  <c r="AK1791" i="1" s="1"/>
  <c r="AL1791" i="1" s="1"/>
  <c r="I197" i="9" s="1"/>
  <c r="AK1998" i="1"/>
  <c r="AK1994" i="1" s="1"/>
  <c r="AL1994" i="1" s="1"/>
  <c r="I223" i="9" s="1"/>
  <c r="Z3378" i="1"/>
  <c r="Z3374" i="1" s="1"/>
  <c r="AA3374" i="1" s="1"/>
  <c r="H332" i="9" s="1"/>
  <c r="AK2317" i="1"/>
  <c r="AK2313" i="1" s="1"/>
  <c r="AL2313" i="1" s="1"/>
  <c r="I247" i="9" s="1"/>
  <c r="AK1948" i="1"/>
  <c r="AK1944" i="1" s="1"/>
  <c r="AL1944" i="1" s="1"/>
  <c r="I219" i="9" s="1"/>
  <c r="AK3567" i="1"/>
  <c r="AK3563" i="1" s="1"/>
  <c r="AL3563" i="1" s="1"/>
  <c r="I347" i="9" s="1"/>
  <c r="AK1078" i="1"/>
  <c r="AK1074" i="1" s="1"/>
  <c r="AL1074" i="1" s="1"/>
  <c r="I105" i="9" s="1"/>
  <c r="AX823" i="1"/>
  <c r="AX819" i="1" s="1"/>
  <c r="AY819" i="1" s="1"/>
  <c r="J79" i="9" s="1"/>
  <c r="Z130" i="1"/>
  <c r="Z126" i="1" s="1"/>
  <c r="AA126" i="1" s="1"/>
  <c r="H23" i="9" s="1"/>
  <c r="Z2546" i="1"/>
  <c r="Z2542" i="1" s="1"/>
  <c r="AA2542" i="1" s="1"/>
  <c r="H263" i="9" s="1"/>
  <c r="AX2915" i="1"/>
  <c r="AX2911" i="1" s="1"/>
  <c r="AY2911" i="1" s="1"/>
  <c r="J295" i="9" s="1"/>
  <c r="AX1175" i="1"/>
  <c r="AX1171" i="1" s="1"/>
  <c r="AY1171" i="1" s="1"/>
  <c r="J116" i="9" s="1"/>
  <c r="AK1252" i="1"/>
  <c r="AK1248" i="1" s="1"/>
  <c r="AL1248" i="1" s="1"/>
  <c r="I123" i="9" s="1"/>
  <c r="Z3253" i="1"/>
  <c r="Z3249" i="1" s="1"/>
  <c r="AA3249" i="1" s="1"/>
  <c r="H321" i="9" s="1"/>
  <c r="AK77" i="1"/>
  <c r="AK73" i="1" s="1"/>
  <c r="AL73" i="1" s="1"/>
  <c r="I16" i="9" s="1"/>
  <c r="AK2915" i="1"/>
  <c r="AK2911" i="1" s="1"/>
  <c r="AL2911" i="1" s="1"/>
  <c r="I295" i="9" s="1"/>
  <c r="Z1969" i="1"/>
  <c r="Z1965" i="1" s="1"/>
  <c r="AA1965" i="1" s="1"/>
  <c r="H220" i="9" s="1"/>
  <c r="AX218" i="1"/>
  <c r="AX214" i="1" s="1"/>
  <c r="AY214" i="1" s="1"/>
  <c r="J28" i="9" s="1"/>
  <c r="AK2546" i="1"/>
  <c r="AK2542" i="1" s="1"/>
  <c r="AL2542" i="1" s="1"/>
  <c r="I263" i="9" s="1"/>
  <c r="Z1948" i="1"/>
  <c r="Z1944" i="1" s="1"/>
  <c r="AA1944" i="1" s="1"/>
  <c r="H219" i="9" s="1"/>
  <c r="Z1795" i="1"/>
  <c r="Z1791" i="1" s="1"/>
  <c r="AA1791" i="1" s="1"/>
  <c r="H197" i="9" s="1"/>
  <c r="AK823" i="1"/>
  <c r="AK819" i="1" s="1"/>
  <c r="AL819" i="1" s="1"/>
  <c r="I79" i="9" s="1"/>
  <c r="Z218" i="1"/>
  <c r="Z214" i="1" s="1"/>
  <c r="AA214" i="1" s="1"/>
  <c r="H28" i="9" s="1"/>
  <c r="Z2132" i="1"/>
  <c r="Z2128" i="1" s="1"/>
  <c r="AA2128" i="1" s="1"/>
  <c r="H236" i="9" s="1"/>
  <c r="AX2304" i="1"/>
  <c r="AX2300" i="1" s="1"/>
  <c r="AY2300" i="1" s="1"/>
  <c r="J246" i="9" s="1"/>
  <c r="Z3609" i="1"/>
  <c r="Z3605" i="1" s="1"/>
  <c r="AA3605" i="1" s="1"/>
  <c r="H350" i="9" s="1"/>
  <c r="AX390" i="1"/>
  <c r="AX386" i="1" s="1"/>
  <c r="AY386" i="1" s="1"/>
  <c r="J47" i="9" s="1"/>
  <c r="Z2389" i="1"/>
  <c r="Z2385" i="1" s="1"/>
  <c r="AA2385" i="1" s="1"/>
  <c r="H252" i="9" s="1"/>
  <c r="AK888" i="1"/>
  <c r="AK884" i="1" s="1"/>
  <c r="AL884" i="1" s="1"/>
  <c r="I83" i="9" s="1"/>
  <c r="AX2054" i="1"/>
  <c r="AX2050" i="1" s="1"/>
  <c r="AY2050" i="1" s="1"/>
  <c r="J229" i="9" s="1"/>
  <c r="Z1398" i="1"/>
  <c r="Z1394" i="1" s="1"/>
  <c r="AA1394" i="1" s="1"/>
  <c r="H141" i="9" s="1"/>
  <c r="AX469" i="1"/>
  <c r="AX465" i="1" s="1"/>
  <c r="AY465" i="1" s="1"/>
  <c r="J56" i="9" s="1"/>
  <c r="AX107" i="1"/>
  <c r="AX103" i="1" s="1"/>
  <c r="AY103" i="1" s="1"/>
  <c r="J20" i="9" s="1"/>
  <c r="AX497" i="1"/>
  <c r="AX493" i="1" s="1"/>
  <c r="AY493" i="1" s="1"/>
  <c r="J58" i="9" s="1"/>
  <c r="Z3295" i="1"/>
  <c r="Z3291" i="1" s="1"/>
  <c r="AA3291" i="1" s="1"/>
  <c r="H325" i="9" s="1"/>
  <c r="AX2239" i="1"/>
  <c r="AX2235" i="1" s="1"/>
  <c r="AY2235" i="1" s="1"/>
  <c r="J241" i="9" s="1"/>
  <c r="Z2239" i="1"/>
  <c r="Z2235" i="1" s="1"/>
  <c r="AA2235" i="1" s="1"/>
  <c r="H241" i="9" s="1"/>
  <c r="AK3596" i="1"/>
  <c r="AK3592" i="1" s="1"/>
  <c r="AL3592" i="1" s="1"/>
  <c r="I349" i="9" s="1"/>
  <c r="AX919" i="1"/>
  <c r="AX915" i="1" s="1"/>
  <c r="AY915" i="1" s="1"/>
  <c r="J85" i="9" s="1"/>
  <c r="AX992" i="1"/>
  <c r="AX988" i="1" s="1"/>
  <c r="AY988" i="1" s="1"/>
  <c r="J94" i="9" s="1"/>
  <c r="AX810" i="1"/>
  <c r="AX806" i="1" s="1"/>
  <c r="AY806" i="1" s="1"/>
  <c r="J78" i="9" s="1"/>
  <c r="AK2148" i="1"/>
  <c r="AK2144" i="1" s="1"/>
  <c r="AL2144" i="1" s="1"/>
  <c r="I237" i="9" s="1"/>
  <c r="AX1468" i="1"/>
  <c r="AX1464" i="1" s="1"/>
  <c r="AY1464" i="1" s="1"/>
  <c r="J151" i="9" s="1"/>
  <c r="AK2621" i="1"/>
  <c r="AK2617" i="1" s="1"/>
  <c r="AL2617" i="1" s="1"/>
  <c r="I266" i="9" s="1"/>
  <c r="AX2958" i="1"/>
  <c r="AX2954" i="1" s="1"/>
  <c r="AY2954" i="1" s="1"/>
  <c r="J299" i="9" s="1"/>
  <c r="AK2132" i="1"/>
  <c r="AK2128" i="1" s="1"/>
  <c r="AL2128" i="1" s="1"/>
  <c r="I236" i="9" s="1"/>
  <c r="Z992" i="1"/>
  <c r="Z988" i="1" s="1"/>
  <c r="AA988" i="1" s="1"/>
  <c r="H94" i="9" s="1"/>
  <c r="AK469" i="1"/>
  <c r="AK465" i="1" s="1"/>
  <c r="AL465" i="1" s="1"/>
  <c r="I56" i="9" s="1"/>
  <c r="Z1018" i="1"/>
  <c r="Z1014" i="1" s="1"/>
  <c r="AA1014" i="1" s="1"/>
  <c r="H97" i="9" s="1"/>
  <c r="Z1753" i="1"/>
  <c r="Z1749" i="1" s="1"/>
  <c r="AA1749" i="1" s="1"/>
  <c r="H191" i="9" s="1"/>
  <c r="AK1753" i="1"/>
  <c r="AK1749" i="1" s="1"/>
  <c r="AL1749" i="1" s="1"/>
  <c r="I191" i="9" s="1"/>
  <c r="AK1018" i="1"/>
  <c r="AK1014" i="1" s="1"/>
  <c r="AL1014" i="1" s="1"/>
  <c r="I97" i="9" s="1"/>
  <c r="AX1948" i="1"/>
  <c r="AX1944" i="1" s="1"/>
  <c r="AY1944" i="1" s="1"/>
  <c r="J219" i="9" s="1"/>
  <c r="AX2161" i="1"/>
  <c r="AX2157" i="1" s="1"/>
  <c r="AY2157" i="1" s="1"/>
  <c r="J238" i="9" s="1"/>
  <c r="AK3295" i="1"/>
  <c r="AK3291" i="1" s="1"/>
  <c r="AL3291" i="1" s="1"/>
  <c r="I325" i="9" s="1"/>
  <c r="AX1018" i="1"/>
  <c r="AX1014" i="1" s="1"/>
  <c r="AY1014" i="1" s="1"/>
  <c r="J97" i="9" s="1"/>
  <c r="Z967" i="1"/>
  <c r="Z963" i="1" s="1"/>
  <c r="AA963" i="1" s="1"/>
  <c r="H91" i="9" s="1"/>
  <c r="Z497" i="1"/>
  <c r="Z493" i="1" s="1"/>
  <c r="AA493" i="1" s="1"/>
  <c r="H58" i="9" s="1"/>
  <c r="AK1583" i="1"/>
  <c r="AK1579" i="1" s="1"/>
  <c r="AL1579" i="1" s="1"/>
  <c r="I169" i="9" s="1"/>
  <c r="AX2105" i="1"/>
  <c r="AX2101" i="1" s="1"/>
  <c r="AY2101" i="1" s="1"/>
  <c r="J235" i="9" s="1"/>
  <c r="Z2958" i="1"/>
  <c r="Z2954" i="1" s="1"/>
  <c r="AA2954" i="1" s="1"/>
  <c r="H299" i="9" s="1"/>
  <c r="AK2274" i="1"/>
  <c r="AK2270" i="1" s="1"/>
  <c r="AL2270" i="1" s="1"/>
  <c r="I244" i="9" s="1"/>
  <c r="AK2195" i="1"/>
  <c r="AK2191" i="1" s="1"/>
  <c r="AL2191" i="1" s="1"/>
  <c r="I239" i="9" s="1"/>
  <c r="AK3462" i="1"/>
  <c r="AK3458" i="1" s="1"/>
  <c r="AL3458" i="1" s="1"/>
  <c r="I338" i="9" s="1"/>
  <c r="AX645" i="1"/>
  <c r="AX641" i="1" s="1"/>
  <c r="AY641" i="1" s="1"/>
  <c r="J66" i="9" s="1"/>
  <c r="AK3609" i="1"/>
  <c r="AK3605" i="1" s="1"/>
  <c r="AL3605" i="1" s="1"/>
  <c r="I350" i="9" s="1"/>
  <c r="AX1583" i="1"/>
  <c r="AX1579" i="1" s="1"/>
  <c r="AY1579" i="1" s="1"/>
  <c r="J169" i="9" s="1"/>
  <c r="AK760" i="1"/>
  <c r="AK756" i="1" s="1"/>
  <c r="AL756" i="1" s="1"/>
  <c r="I75" i="9" s="1"/>
  <c r="AX2863" i="1"/>
  <c r="AX2859" i="1" s="1"/>
  <c r="AY2859" i="1" s="1"/>
  <c r="J289" i="9" s="1"/>
  <c r="AK1468" i="1"/>
  <c r="AK1464" i="1" s="1"/>
  <c r="AL1464" i="1" s="1"/>
  <c r="I151" i="9" s="1"/>
  <c r="Z1252" i="1"/>
  <c r="Z1248" i="1" s="1"/>
  <c r="AA1248" i="1" s="1"/>
  <c r="H123" i="9" s="1"/>
  <c r="AK2429" i="1"/>
  <c r="AK2425" i="1" s="1"/>
  <c r="AL2425" i="1" s="1"/>
  <c r="I254" i="9" s="1"/>
  <c r="AK2958" i="1"/>
  <c r="AK2954" i="1" s="1"/>
  <c r="AL2954" i="1" s="1"/>
  <c r="I299" i="9" s="1"/>
  <c r="AX2132" i="1"/>
  <c r="AX2128" i="1" s="1"/>
  <c r="AY2128" i="1" s="1"/>
  <c r="J236" i="9" s="1"/>
  <c r="Z3462" i="1"/>
  <c r="Z3458" i="1" s="1"/>
  <c r="AA3458" i="1" s="1"/>
  <c r="H338" i="9" s="1"/>
  <c r="AX3253" i="1"/>
  <c r="AX3249" i="1" s="1"/>
  <c r="AY3249" i="1" s="1"/>
  <c r="J321" i="9" s="1"/>
  <c r="Z688" i="1"/>
  <c r="Z684" i="1" s="1"/>
  <c r="AA684" i="1" s="1"/>
  <c r="H70" i="9" s="1"/>
  <c r="Z1049" i="1"/>
  <c r="Z1045" i="1" s="1"/>
  <c r="AA1045" i="1" s="1"/>
  <c r="H101" i="9" s="1"/>
  <c r="AX3462" i="1"/>
  <c r="AX3458" i="1" s="1"/>
  <c r="AY3458" i="1" s="1"/>
  <c r="J338" i="9" s="1"/>
  <c r="Z2915" i="1"/>
  <c r="Z2911" i="1" s="1"/>
  <c r="AA2911" i="1" s="1"/>
  <c r="H295" i="9" s="1"/>
  <c r="AK3519" i="1"/>
  <c r="AK3515" i="1" s="1"/>
  <c r="AL3515" i="1" s="1"/>
  <c r="I342" i="9" s="1"/>
  <c r="AX1969" i="1"/>
  <c r="AX1965" i="1" s="1"/>
  <c r="AY1965" i="1" s="1"/>
  <c r="J220" i="9" s="1"/>
  <c r="AK2705" i="1"/>
  <c r="AK2701" i="1" s="1"/>
  <c r="AL2701" i="1" s="1"/>
  <c r="I272" i="9" s="1"/>
  <c r="AL1449" i="1" l="1"/>
  <c r="I148" i="9" s="1"/>
  <c r="AL1357" i="1"/>
  <c r="I136" i="9" s="1"/>
  <c r="AL1441" i="1"/>
  <c r="I146" i="9" s="1"/>
  <c r="AL1365" i="1"/>
  <c r="I138" i="9" s="1"/>
  <c r="AY1449" i="1"/>
  <c r="J148" i="9" s="1"/>
  <c r="AY1357" i="1"/>
  <c r="J136" i="9" s="1"/>
  <c r="AA1357" i="1"/>
  <c r="H136" i="9" s="1"/>
  <c r="AA1441" i="1"/>
  <c r="H146" i="9" s="1"/>
  <c r="AY1441" i="1"/>
  <c r="J146" i="9" s="1"/>
  <c r="AY1365" i="1"/>
  <c r="J138" i="9" s="1"/>
  <c r="AA1365" i="1"/>
  <c r="H138" i="9" s="1"/>
  <c r="AA1449" i="1"/>
  <c r="H148" i="9" s="1"/>
  <c r="AY3650" i="1"/>
  <c r="AY3674" i="1"/>
  <c r="AA3674" i="1"/>
  <c r="AA3650" i="1"/>
  <c r="AL3650" i="1"/>
  <c r="AL3674" i="1"/>
  <c r="AY1488" i="1"/>
  <c r="J152" i="9" s="1"/>
  <c r="AA1488" i="1"/>
  <c r="H152" i="9" s="1"/>
  <c r="AA1496" i="1"/>
  <c r="H154" i="9" s="1"/>
  <c r="AL1492" i="1"/>
  <c r="I153" i="9" s="1"/>
  <c r="AA94" i="1"/>
  <c r="H18" i="9" s="1"/>
  <c r="AL1319" i="1"/>
  <c r="I131" i="9" s="1"/>
  <c r="AY1492" i="1"/>
  <c r="J153" i="9" s="1"/>
  <c r="AA1492" i="1"/>
  <c r="H153" i="9" s="1"/>
  <c r="AL1708" i="1"/>
  <c r="I185" i="9" s="1"/>
  <c r="AL94" i="1"/>
  <c r="I18" i="9" s="1"/>
  <c r="AY94" i="1"/>
  <c r="J18" i="9" s="1"/>
  <c r="AL413" i="1"/>
  <c r="I50" i="9" s="1"/>
  <c r="AA1708" i="1"/>
  <c r="H185" i="9" s="1"/>
  <c r="AY1323" i="1"/>
  <c r="J132" i="9" s="1"/>
  <c r="AA413" i="1"/>
  <c r="H50" i="9" s="1"/>
  <c r="AY1708" i="1"/>
  <c r="J185" i="9" s="1"/>
  <c r="AL1488" i="1"/>
  <c r="I152" i="9" s="1"/>
  <c r="AL1496" i="1"/>
  <c r="I154" i="9" s="1"/>
  <c r="AY413" i="1"/>
  <c r="J50" i="9" s="1"/>
  <c r="AL1785" i="1"/>
  <c r="I196" i="9" s="1"/>
  <c r="AL1323" i="1"/>
  <c r="I132" i="9" s="1"/>
  <c r="AY2264" i="1"/>
  <c r="J243" i="9" s="1"/>
  <c r="AA1319" i="1"/>
  <c r="H131" i="9" s="1"/>
  <c r="AY1319" i="1"/>
  <c r="J131" i="9" s="1"/>
  <c r="AL3556" i="1"/>
  <c r="I346" i="9" s="1"/>
  <c r="AL3541" i="1"/>
  <c r="I344" i="9" s="1"/>
  <c r="AL3065" i="1"/>
  <c r="I305" i="9" s="1"/>
  <c r="AY3556" i="1"/>
  <c r="J346" i="9" s="1"/>
  <c r="AY3541" i="1"/>
  <c r="J344" i="9" s="1"/>
  <c r="AY3065" i="1"/>
  <c r="J305" i="9" s="1"/>
  <c r="AY674" i="1"/>
  <c r="J68" i="9" s="1"/>
  <c r="AY706" i="1"/>
  <c r="J71" i="9" s="1"/>
  <c r="AL674" i="1"/>
  <c r="I68" i="9" s="1"/>
  <c r="AL706" i="1"/>
  <c r="I71" i="9" s="1"/>
  <c r="AA674" i="1"/>
  <c r="H68" i="9" s="1"/>
  <c r="AA706" i="1"/>
  <c r="H71" i="9" s="1"/>
  <c r="AL3069" i="1"/>
  <c r="I306" i="9" s="1"/>
  <c r="AL2849" i="1"/>
  <c r="I287" i="9" s="1"/>
  <c r="AA3069" i="1"/>
  <c r="H306" i="9" s="1"/>
  <c r="AA2849" i="1"/>
  <c r="H287" i="9" s="1"/>
  <c r="AY3069" i="1"/>
  <c r="J306" i="9" s="1"/>
  <c r="AY2849" i="1"/>
  <c r="J287" i="9" s="1"/>
  <c r="AL1516" i="1"/>
  <c r="I159" i="9" s="1"/>
  <c r="AL3073" i="1"/>
  <c r="I307" i="9" s="1"/>
  <c r="AL1724" i="1"/>
  <c r="I187" i="9" s="1"/>
  <c r="AL2927" i="1"/>
  <c r="I296" i="9" s="1"/>
  <c r="AL1547" i="1"/>
  <c r="I164" i="9" s="1"/>
  <c r="AL2825" i="1"/>
  <c r="I285" i="9" s="1"/>
  <c r="AY3073" i="1"/>
  <c r="J307" i="9" s="1"/>
  <c r="AY1724" i="1"/>
  <c r="J187" i="9" s="1"/>
  <c r="AY2927" i="1"/>
  <c r="J296" i="9" s="1"/>
  <c r="AY1547" i="1"/>
  <c r="J164" i="9" s="1"/>
  <c r="AY1516" i="1"/>
  <c r="J159" i="9" s="1"/>
  <c r="AY2825" i="1"/>
  <c r="J285" i="9" s="1"/>
  <c r="AA2825" i="1"/>
  <c r="H285" i="9" s="1"/>
  <c r="AA1516" i="1"/>
  <c r="H159" i="9" s="1"/>
  <c r="AA3073" i="1"/>
  <c r="H307" i="9" s="1"/>
  <c r="AA1724" i="1"/>
  <c r="H187" i="9" s="1"/>
  <c r="AA2927" i="1"/>
  <c r="H296" i="9" s="1"/>
  <c r="AA1547" i="1"/>
  <c r="H164" i="9" s="1"/>
  <c r="AY2094" i="1"/>
  <c r="J234" i="9" s="1"/>
  <c r="AY2015" i="1"/>
  <c r="J225" i="9" s="1"/>
  <c r="AY2067" i="1"/>
  <c r="J231" i="9" s="1"/>
  <c r="AY1988" i="1"/>
  <c r="J222" i="9" s="1"/>
  <c r="AY2044" i="1"/>
  <c r="J228" i="9" s="1"/>
  <c r="AL2094" i="1"/>
  <c r="I234" i="9" s="1"/>
  <c r="AL2044" i="1"/>
  <c r="I228" i="9" s="1"/>
  <c r="AL2015" i="1"/>
  <c r="I225" i="9" s="1"/>
  <c r="AL2067" i="1"/>
  <c r="I231" i="9" s="1"/>
  <c r="AL1988" i="1"/>
  <c r="I222" i="9" s="1"/>
  <c r="AA2044" i="1"/>
  <c r="H228" i="9" s="1"/>
  <c r="AA2094" i="1"/>
  <c r="H234" i="9" s="1"/>
  <c r="AA2015" i="1"/>
  <c r="H225" i="9" s="1"/>
  <c r="AA1988" i="1"/>
  <c r="H222" i="9" s="1"/>
  <c r="AA2067" i="1"/>
  <c r="H231" i="9" s="1"/>
  <c r="AL1097" i="1"/>
  <c r="I106" i="9" s="1"/>
  <c r="AL1165" i="1"/>
  <c r="I115" i="9" s="1"/>
  <c r="AY1097" i="1"/>
  <c r="J106" i="9" s="1"/>
  <c r="AY1165" i="1"/>
  <c r="J115" i="9" s="1"/>
  <c r="AA1097" i="1"/>
  <c r="H106" i="9" s="1"/>
  <c r="AA1165" i="1"/>
  <c r="H115" i="9" s="1"/>
  <c r="AL439" i="1"/>
  <c r="I53" i="9" s="1"/>
  <c r="AL60" i="1"/>
  <c r="I13" i="9" s="1"/>
  <c r="AL2453" i="1"/>
  <c r="I256" i="9" s="1"/>
  <c r="AL340" i="1"/>
  <c r="I42" i="9" s="1"/>
  <c r="AL1242" i="1"/>
  <c r="I122" i="9" s="1"/>
  <c r="AL114" i="1"/>
  <c r="I21" i="9" s="1"/>
  <c r="AL422" i="1"/>
  <c r="I51" i="9" s="1"/>
  <c r="AL259" i="1"/>
  <c r="I30" i="9" s="1"/>
  <c r="AL1453" i="1"/>
  <c r="I149" i="9" s="1"/>
  <c r="AL312" i="1"/>
  <c r="I38" i="9" s="1"/>
  <c r="AL458" i="1"/>
  <c r="I55" i="9" s="1"/>
  <c r="AL69" i="1"/>
  <c r="I15" i="9" s="1"/>
  <c r="AL298" i="1"/>
  <c r="I35" i="9" s="1"/>
  <c r="AL396" i="1"/>
  <c r="I48" i="9" s="1"/>
  <c r="AL1315" i="1"/>
  <c r="I130" i="9" s="1"/>
  <c r="AA1315" i="1"/>
  <c r="H130" i="9" s="1"/>
  <c r="AA298" i="1"/>
  <c r="H35" i="9" s="1"/>
  <c r="AA439" i="1"/>
  <c r="H53" i="9" s="1"/>
  <c r="AA60" i="1"/>
  <c r="H13" i="9" s="1"/>
  <c r="AA2453" i="1"/>
  <c r="H256" i="9" s="1"/>
  <c r="AA340" i="1"/>
  <c r="H42" i="9" s="1"/>
  <c r="AA1242" i="1"/>
  <c r="H122" i="9" s="1"/>
  <c r="AA114" i="1"/>
  <c r="H21" i="9" s="1"/>
  <c r="AA396" i="1"/>
  <c r="H48" i="9" s="1"/>
  <c r="AA422" i="1"/>
  <c r="H51" i="9" s="1"/>
  <c r="AA259" i="1"/>
  <c r="H30" i="9" s="1"/>
  <c r="AA1453" i="1"/>
  <c r="H149" i="9" s="1"/>
  <c r="AA312" i="1"/>
  <c r="H38" i="9" s="1"/>
  <c r="AA458" i="1"/>
  <c r="H55" i="9" s="1"/>
  <c r="AA69" i="1"/>
  <c r="H15" i="9" s="1"/>
  <c r="AY2453" i="1"/>
  <c r="J256" i="9" s="1"/>
  <c r="AY340" i="1"/>
  <c r="J42" i="9" s="1"/>
  <c r="AY1242" i="1"/>
  <c r="J122" i="9" s="1"/>
  <c r="AY114" i="1"/>
  <c r="J21" i="9" s="1"/>
  <c r="AY422" i="1"/>
  <c r="J51" i="9" s="1"/>
  <c r="AY259" i="1"/>
  <c r="J30" i="9" s="1"/>
  <c r="AY1453" i="1"/>
  <c r="J149" i="9" s="1"/>
  <c r="AY312" i="1"/>
  <c r="J38" i="9" s="1"/>
  <c r="AY458" i="1"/>
  <c r="J55" i="9" s="1"/>
  <c r="AY69" i="1"/>
  <c r="J15" i="9" s="1"/>
  <c r="AY439" i="1"/>
  <c r="J53" i="9" s="1"/>
  <c r="AY396" i="1"/>
  <c r="J48" i="9" s="1"/>
  <c r="AY60" i="1"/>
  <c r="J13" i="9" s="1"/>
  <c r="AY1315" i="1"/>
  <c r="J130" i="9" s="1"/>
  <c r="AY298" i="1"/>
  <c r="J35" i="9" s="1"/>
  <c r="AY1925" i="1"/>
  <c r="J217" i="9" s="1"/>
  <c r="AY1907" i="1"/>
  <c r="J215" i="9" s="1"/>
  <c r="AY1885" i="1"/>
  <c r="J212" i="9" s="1"/>
  <c r="AY1860" i="1"/>
  <c r="J208" i="9" s="1"/>
  <c r="AY1834" i="1"/>
  <c r="J204" i="9" s="1"/>
  <c r="AY1810" i="1"/>
  <c r="J200" i="9" s="1"/>
  <c r="AY1785" i="1"/>
  <c r="J196" i="9" s="1"/>
  <c r="AA1925" i="1"/>
  <c r="H217" i="9" s="1"/>
  <c r="AA1907" i="1"/>
  <c r="H215" i="9" s="1"/>
  <c r="AA1885" i="1"/>
  <c r="H212" i="9" s="1"/>
  <c r="AA1860" i="1"/>
  <c r="H208" i="9" s="1"/>
  <c r="AA1834" i="1"/>
  <c r="H204" i="9" s="1"/>
  <c r="AA1810" i="1"/>
  <c r="H200" i="9" s="1"/>
  <c r="AA1785" i="1"/>
  <c r="H196" i="9" s="1"/>
  <c r="AA1877" i="1"/>
  <c r="H210" i="9" s="1"/>
  <c r="AA1565" i="1"/>
  <c r="H166" i="9" s="1"/>
  <c r="AA1802" i="1"/>
  <c r="H198" i="9" s="1"/>
  <c r="AA3077" i="1"/>
  <c r="H308" i="9" s="1"/>
  <c r="AA1621" i="1"/>
  <c r="H174" i="9" s="1"/>
  <c r="AA1852" i="1"/>
  <c r="H206" i="9" s="1"/>
  <c r="AA1416" i="1"/>
  <c r="H142" i="9" s="1"/>
  <c r="AA1777" i="1"/>
  <c r="H194" i="9" s="1"/>
  <c r="AA1684" i="1"/>
  <c r="H181" i="9" s="1"/>
  <c r="AA1903" i="1"/>
  <c r="H214" i="9" s="1"/>
  <c r="AA1593" i="1"/>
  <c r="H170" i="9" s="1"/>
  <c r="AA1826" i="1"/>
  <c r="H202" i="9" s="1"/>
  <c r="AY3077" i="1"/>
  <c r="J308" i="9" s="1"/>
  <c r="AY1621" i="1"/>
  <c r="J174" i="9" s="1"/>
  <c r="AY1852" i="1"/>
  <c r="J206" i="9" s="1"/>
  <c r="AY1416" i="1"/>
  <c r="J142" i="9" s="1"/>
  <c r="AY1777" i="1"/>
  <c r="J194" i="9" s="1"/>
  <c r="AY1903" i="1"/>
  <c r="J214" i="9" s="1"/>
  <c r="AY1593" i="1"/>
  <c r="J170" i="9" s="1"/>
  <c r="AY1826" i="1"/>
  <c r="J202" i="9" s="1"/>
  <c r="AY1684" i="1"/>
  <c r="J181" i="9" s="1"/>
  <c r="AY1802" i="1"/>
  <c r="J198" i="9" s="1"/>
  <c r="AY1877" i="1"/>
  <c r="J210" i="9" s="1"/>
  <c r="AY1565" i="1"/>
  <c r="J166" i="9" s="1"/>
  <c r="AL1802" i="1"/>
  <c r="I198" i="9" s="1"/>
  <c r="AL3077" i="1"/>
  <c r="I308" i="9" s="1"/>
  <c r="AL1621" i="1"/>
  <c r="I174" i="9" s="1"/>
  <c r="AL1565" i="1"/>
  <c r="I166" i="9" s="1"/>
  <c r="AL1852" i="1"/>
  <c r="I206" i="9" s="1"/>
  <c r="AL1416" i="1"/>
  <c r="I142" i="9" s="1"/>
  <c r="AL1777" i="1"/>
  <c r="I194" i="9" s="1"/>
  <c r="AL1903" i="1"/>
  <c r="I214" i="9" s="1"/>
  <c r="AL1593" i="1"/>
  <c r="I170" i="9" s="1"/>
  <c r="AL1826" i="1"/>
  <c r="I202" i="9" s="1"/>
  <c r="AL1684" i="1"/>
  <c r="I181" i="9" s="1"/>
  <c r="AL1877" i="1"/>
  <c r="I210" i="9" s="1"/>
  <c r="AL1597" i="1"/>
  <c r="I171" i="9" s="1"/>
  <c r="AL1569" i="1"/>
  <c r="I167" i="9" s="1"/>
  <c r="AY1597" i="1"/>
  <c r="J171" i="9" s="1"/>
  <c r="AY1569" i="1"/>
  <c r="J167" i="9" s="1"/>
  <c r="AY3321" i="1"/>
  <c r="J328" i="9" s="1"/>
  <c r="AY2853" i="1"/>
  <c r="J288" i="9" s="1"/>
  <c r="AY1039" i="1"/>
  <c r="J100" i="9" s="1"/>
  <c r="AY1512" i="1"/>
  <c r="J158" i="9" s="1"/>
  <c r="AY1728" i="1"/>
  <c r="J188" i="9" s="1"/>
  <c r="AY1984" i="1"/>
  <c r="J221" i="9" s="1"/>
  <c r="AY3261" i="1"/>
  <c r="J322" i="9" s="1"/>
  <c r="AY2756" i="1"/>
  <c r="J277" i="9" s="1"/>
  <c r="AY1133" i="1"/>
  <c r="J112" i="9" s="1"/>
  <c r="AY1601" i="1"/>
  <c r="J172" i="9" s="1"/>
  <c r="AY1781" i="1"/>
  <c r="J195" i="9" s="1"/>
  <c r="AY2063" i="1"/>
  <c r="J230" i="9" s="1"/>
  <c r="AY2887" i="1"/>
  <c r="J292" i="9" s="1"/>
  <c r="AY982" i="1"/>
  <c r="J93" i="9" s="1"/>
  <c r="AY1294" i="1"/>
  <c r="J128" i="9" s="1"/>
  <c r="AY1688" i="1"/>
  <c r="J182" i="9" s="1"/>
  <c r="AY1856" i="1"/>
  <c r="J207" i="9" s="1"/>
  <c r="AY3302" i="1"/>
  <c r="J326" i="9" s="1"/>
  <c r="AY2792" i="1"/>
  <c r="J282" i="9" s="1"/>
  <c r="AY1068" i="1"/>
  <c r="J104" i="9" s="1"/>
  <c r="AY1543" i="1"/>
  <c r="J163" i="9" s="1"/>
  <c r="AY1743" i="1"/>
  <c r="J190" i="9" s="1"/>
  <c r="AY2011" i="1"/>
  <c r="J224" i="9" s="1"/>
  <c r="AY2931" i="1"/>
  <c r="J297" i="9" s="1"/>
  <c r="AY2734" i="1"/>
  <c r="J275" i="9" s="1"/>
  <c r="AY938" i="1"/>
  <c r="J87" i="9" s="1"/>
  <c r="AY1262" i="1"/>
  <c r="J124" i="9" s="1"/>
  <c r="AY1625" i="1"/>
  <c r="J175" i="9" s="1"/>
  <c r="AY1806" i="1"/>
  <c r="J199" i="9" s="1"/>
  <c r="AY2090" i="1"/>
  <c r="J233" i="9" s="1"/>
  <c r="AY2870" i="1"/>
  <c r="J290" i="9" s="1"/>
  <c r="AY1008" i="1"/>
  <c r="J96" i="9" s="1"/>
  <c r="AY1457" i="1"/>
  <c r="J150" i="9" s="1"/>
  <c r="AY1704" i="1"/>
  <c r="J184" i="9" s="1"/>
  <c r="AY1881" i="1"/>
  <c r="J211" i="9" s="1"/>
  <c r="AY3285" i="1"/>
  <c r="J324" i="9" s="1"/>
  <c r="AY2773" i="1"/>
  <c r="J279" i="9" s="1"/>
  <c r="AY1109" i="1"/>
  <c r="J109" i="9" s="1"/>
  <c r="AY1573" i="1"/>
  <c r="J168" i="9" s="1"/>
  <c r="AY1760" i="1"/>
  <c r="J192" i="9" s="1"/>
  <c r="AY2040" i="1"/>
  <c r="J227" i="9" s="1"/>
  <c r="AY2905" i="1"/>
  <c r="J294" i="9" s="1"/>
  <c r="AY2717" i="1"/>
  <c r="J273" i="9" s="1"/>
  <c r="AY957" i="1"/>
  <c r="J90" i="9" s="1"/>
  <c r="AY1277" i="1"/>
  <c r="J126" i="9" s="1"/>
  <c r="AY1642" i="1"/>
  <c r="J177" i="9" s="1"/>
  <c r="AY1830" i="1"/>
  <c r="J203" i="9" s="1"/>
  <c r="AL2905" i="1"/>
  <c r="I294" i="9" s="1"/>
  <c r="AL2717" i="1"/>
  <c r="I273" i="9" s="1"/>
  <c r="AL957" i="1"/>
  <c r="I90" i="9" s="1"/>
  <c r="AL1277" i="1"/>
  <c r="I126" i="9" s="1"/>
  <c r="AL1642" i="1"/>
  <c r="I177" i="9" s="1"/>
  <c r="AL1830" i="1"/>
  <c r="I203" i="9" s="1"/>
  <c r="AL3321" i="1"/>
  <c r="I328" i="9" s="1"/>
  <c r="AL2853" i="1"/>
  <c r="I288" i="9" s="1"/>
  <c r="AL1039" i="1"/>
  <c r="I100" i="9" s="1"/>
  <c r="AL1512" i="1"/>
  <c r="I158" i="9" s="1"/>
  <c r="AL1728" i="1"/>
  <c r="I188" i="9" s="1"/>
  <c r="AL1984" i="1"/>
  <c r="I221" i="9" s="1"/>
  <c r="AL3261" i="1"/>
  <c r="I322" i="9" s="1"/>
  <c r="AL2756" i="1"/>
  <c r="I277" i="9" s="1"/>
  <c r="AL1133" i="1"/>
  <c r="I112" i="9" s="1"/>
  <c r="AL1601" i="1"/>
  <c r="I172" i="9" s="1"/>
  <c r="AL1781" i="1"/>
  <c r="I195" i="9" s="1"/>
  <c r="AL2063" i="1"/>
  <c r="I230" i="9" s="1"/>
  <c r="AL2887" i="1"/>
  <c r="I292" i="9" s="1"/>
  <c r="AL982" i="1"/>
  <c r="I93" i="9" s="1"/>
  <c r="AL1294" i="1"/>
  <c r="I128" i="9" s="1"/>
  <c r="AL1688" i="1"/>
  <c r="I182" i="9" s="1"/>
  <c r="AL1856" i="1"/>
  <c r="I207" i="9" s="1"/>
  <c r="AL3302" i="1"/>
  <c r="I326" i="9" s="1"/>
  <c r="AL2792" i="1"/>
  <c r="I282" i="9" s="1"/>
  <c r="AL1068" i="1"/>
  <c r="I104" i="9" s="1"/>
  <c r="AL1543" i="1"/>
  <c r="I163" i="9" s="1"/>
  <c r="AL1743" i="1"/>
  <c r="I190" i="9" s="1"/>
  <c r="AL2011" i="1"/>
  <c r="I224" i="9" s="1"/>
  <c r="AL2931" i="1"/>
  <c r="I297" i="9" s="1"/>
  <c r="AL2734" i="1"/>
  <c r="I275" i="9" s="1"/>
  <c r="AL938" i="1"/>
  <c r="I87" i="9" s="1"/>
  <c r="AL1262" i="1"/>
  <c r="I124" i="9" s="1"/>
  <c r="AL1625" i="1"/>
  <c r="I175" i="9" s="1"/>
  <c r="AL1806" i="1"/>
  <c r="I199" i="9" s="1"/>
  <c r="AL2090" i="1"/>
  <c r="I233" i="9" s="1"/>
  <c r="AL2870" i="1"/>
  <c r="I290" i="9" s="1"/>
  <c r="AL1008" i="1"/>
  <c r="I96" i="9" s="1"/>
  <c r="AL1457" i="1"/>
  <c r="I150" i="9" s="1"/>
  <c r="AL1704" i="1"/>
  <c r="I184" i="9" s="1"/>
  <c r="AL1881" i="1"/>
  <c r="I211" i="9" s="1"/>
  <c r="AL3285" i="1"/>
  <c r="I324" i="9" s="1"/>
  <c r="AL2773" i="1"/>
  <c r="I279" i="9" s="1"/>
  <c r="AL1109" i="1"/>
  <c r="I109" i="9" s="1"/>
  <c r="AL1573" i="1"/>
  <c r="I168" i="9" s="1"/>
  <c r="AL1760" i="1"/>
  <c r="I192" i="9" s="1"/>
  <c r="AL2040" i="1"/>
  <c r="I227" i="9" s="1"/>
  <c r="AA3285" i="1"/>
  <c r="H324" i="9" s="1"/>
  <c r="AA2773" i="1"/>
  <c r="H279" i="9" s="1"/>
  <c r="AA1109" i="1"/>
  <c r="H109" i="9" s="1"/>
  <c r="AA1573" i="1"/>
  <c r="H168" i="9" s="1"/>
  <c r="AA1760" i="1"/>
  <c r="H192" i="9" s="1"/>
  <c r="AA2040" i="1"/>
  <c r="H227" i="9" s="1"/>
  <c r="AA2905" i="1"/>
  <c r="H294" i="9" s="1"/>
  <c r="AA2717" i="1"/>
  <c r="H273" i="9" s="1"/>
  <c r="AA957" i="1"/>
  <c r="H90" i="9" s="1"/>
  <c r="AA1277" i="1"/>
  <c r="H126" i="9" s="1"/>
  <c r="AA1642" i="1"/>
  <c r="H177" i="9" s="1"/>
  <c r="AA1830" i="1"/>
  <c r="H203" i="9" s="1"/>
  <c r="AA3321" i="1"/>
  <c r="H328" i="9" s="1"/>
  <c r="AA2853" i="1"/>
  <c r="H288" i="9" s="1"/>
  <c r="AA1039" i="1"/>
  <c r="H100" i="9" s="1"/>
  <c r="AA1512" i="1"/>
  <c r="H158" i="9" s="1"/>
  <c r="AA1728" i="1"/>
  <c r="H188" i="9" s="1"/>
  <c r="AA1984" i="1"/>
  <c r="H221" i="9" s="1"/>
  <c r="AA3261" i="1"/>
  <c r="H322" i="9" s="1"/>
  <c r="AA2756" i="1"/>
  <c r="H277" i="9" s="1"/>
  <c r="AA1133" i="1"/>
  <c r="H112" i="9" s="1"/>
  <c r="AA1601" i="1"/>
  <c r="H172" i="9" s="1"/>
  <c r="AA1781" i="1"/>
  <c r="H195" i="9" s="1"/>
  <c r="AA2063" i="1"/>
  <c r="H230" i="9" s="1"/>
  <c r="AA2887" i="1"/>
  <c r="H292" i="9" s="1"/>
  <c r="AA982" i="1"/>
  <c r="H93" i="9" s="1"/>
  <c r="AA1294" i="1"/>
  <c r="H128" i="9" s="1"/>
  <c r="AA1688" i="1"/>
  <c r="H182" i="9" s="1"/>
  <c r="AA1856" i="1"/>
  <c r="H207" i="9" s="1"/>
  <c r="AA3302" i="1"/>
  <c r="H326" i="9" s="1"/>
  <c r="AA2792" i="1"/>
  <c r="H282" i="9" s="1"/>
  <c r="AA1068" i="1"/>
  <c r="H104" i="9" s="1"/>
  <c r="AA1543" i="1"/>
  <c r="H163" i="9" s="1"/>
  <c r="AA1743" i="1"/>
  <c r="H190" i="9" s="1"/>
  <c r="AA2011" i="1"/>
  <c r="H224" i="9" s="1"/>
  <c r="AA2931" i="1"/>
  <c r="H297" i="9" s="1"/>
  <c r="AA2734" i="1"/>
  <c r="H275" i="9" s="1"/>
  <c r="AA938" i="1"/>
  <c r="H87" i="9" s="1"/>
  <c r="AA1262" i="1"/>
  <c r="H124" i="9" s="1"/>
  <c r="AA1625" i="1"/>
  <c r="H175" i="9" s="1"/>
  <c r="AA1806" i="1"/>
  <c r="H199" i="9" s="1"/>
  <c r="AA2090" i="1"/>
  <c r="H233" i="9" s="1"/>
  <c r="AA2870" i="1"/>
  <c r="H290" i="9" s="1"/>
  <c r="AA1008" i="1"/>
  <c r="H96" i="9" s="1"/>
  <c r="AA1457" i="1"/>
  <c r="H150" i="9" s="1"/>
  <c r="AA1704" i="1"/>
  <c r="H184" i="9" s="1"/>
  <c r="AA1881" i="1"/>
  <c r="H211" i="9" s="1"/>
  <c r="AL1539" i="1"/>
  <c r="I162" i="9" s="1"/>
  <c r="AL1508" i="1"/>
  <c r="I157" i="9" s="1"/>
  <c r="AL1388" i="1"/>
  <c r="I140" i="9" s="1"/>
  <c r="AY1539" i="1"/>
  <c r="J162" i="9" s="1"/>
  <c r="AY1508" i="1"/>
  <c r="J157" i="9" s="1"/>
  <c r="AY1388" i="1"/>
  <c r="J140" i="9" s="1"/>
  <c r="AA1388" i="1"/>
  <c r="H140" i="9" s="1"/>
  <c r="AA1539" i="1"/>
  <c r="H162" i="9" s="1"/>
  <c r="AA1508" i="1"/>
  <c r="H157" i="9" s="1"/>
  <c r="AY1437" i="1"/>
  <c r="J145" i="9" s="1"/>
  <c r="AY308" i="1"/>
  <c r="J37" i="9" s="1"/>
  <c r="AY21" i="1"/>
  <c r="J8" i="9" s="1"/>
  <c r="AY1353" i="1"/>
  <c r="J135" i="9" s="1"/>
  <c r="AY265" i="1"/>
  <c r="J31" i="9" s="1"/>
  <c r="AY323" i="1"/>
  <c r="J40" i="9" s="1"/>
  <c r="AA323" i="1"/>
  <c r="H40" i="9" s="1"/>
  <c r="AA21" i="1"/>
  <c r="H8" i="9" s="1"/>
  <c r="AA1437" i="1"/>
  <c r="H145" i="9" s="1"/>
  <c r="AA308" i="1"/>
  <c r="H37" i="9" s="1"/>
  <c r="AA1353" i="1"/>
  <c r="H135" i="9" s="1"/>
  <c r="AA265" i="1"/>
  <c r="H31" i="9" s="1"/>
  <c r="AL21" i="1"/>
  <c r="I8" i="9" s="1"/>
  <c r="AL1437" i="1"/>
  <c r="I145" i="9" s="1"/>
  <c r="AL308" i="1"/>
  <c r="I37" i="9" s="1"/>
  <c r="AL323" i="1"/>
  <c r="I40" i="9" s="1"/>
  <c r="AL1353" i="1"/>
  <c r="I135" i="9" s="1"/>
  <c r="AL265" i="1"/>
  <c r="I31" i="9" s="1"/>
  <c r="AA51" i="1"/>
  <c r="H11" i="9" s="1"/>
  <c r="AA179" i="1"/>
  <c r="H25" i="9" s="1"/>
  <c r="AA1433" i="1"/>
  <c r="H144" i="9" s="1"/>
  <c r="AA1349" i="1"/>
  <c r="H134" i="9" s="1"/>
  <c r="AL179" i="1"/>
  <c r="I25" i="9" s="1"/>
  <c r="AL1433" i="1"/>
  <c r="I144" i="9" s="1"/>
  <c r="AL1349" i="1"/>
  <c r="I134" i="9" s="1"/>
  <c r="AY51" i="1"/>
  <c r="J11" i="9" s="1"/>
  <c r="AY1433" i="1"/>
  <c r="J144" i="9" s="1"/>
  <c r="AY1349" i="1"/>
  <c r="J134" i="9" s="1"/>
  <c r="AY179" i="1"/>
  <c r="J25" i="9" s="1"/>
  <c r="AL1060" i="1"/>
  <c r="I102" i="9" s="1"/>
  <c r="AL2788" i="1"/>
  <c r="I281" i="9" s="1"/>
  <c r="AL1031" i="1"/>
  <c r="I98" i="9" s="1"/>
  <c r="AL678" i="1"/>
  <c r="I69" i="9" s="1"/>
  <c r="AL1535" i="1"/>
  <c r="I161" i="9" s="1"/>
  <c r="AL1101" i="1"/>
  <c r="I107" i="9" s="1"/>
  <c r="AL1129" i="1"/>
  <c r="I111" i="9" s="1"/>
  <c r="AL1504" i="1"/>
  <c r="I156" i="9" s="1"/>
  <c r="AY1105" i="1"/>
  <c r="J108" i="9" s="1"/>
  <c r="AY953" i="1"/>
  <c r="J89" i="9" s="1"/>
  <c r="AY1004" i="1"/>
  <c r="J95" i="9" s="1"/>
  <c r="AY934" i="1"/>
  <c r="J86" i="9" s="1"/>
  <c r="AY1064" i="1"/>
  <c r="J103" i="9" s="1"/>
  <c r="AY978" i="1"/>
  <c r="J92" i="9" s="1"/>
  <c r="AY1035" i="1"/>
  <c r="J99" i="9" s="1"/>
  <c r="AL953" i="1"/>
  <c r="I89" i="9" s="1"/>
  <c r="AL1105" i="1"/>
  <c r="I108" i="9" s="1"/>
  <c r="AL1004" i="1"/>
  <c r="I95" i="9" s="1"/>
  <c r="AL934" i="1"/>
  <c r="I86" i="9" s="1"/>
  <c r="AL1064" i="1"/>
  <c r="I103" i="9" s="1"/>
  <c r="AL978" i="1"/>
  <c r="I92" i="9" s="1"/>
  <c r="AL1035" i="1"/>
  <c r="I99" i="9" s="1"/>
  <c r="AA1035" i="1"/>
  <c r="H99" i="9" s="1"/>
  <c r="AA953" i="1"/>
  <c r="H89" i="9" s="1"/>
  <c r="AA1105" i="1"/>
  <c r="H108" i="9" s="1"/>
  <c r="AA1004" i="1"/>
  <c r="H95" i="9" s="1"/>
  <c r="AA934" i="1"/>
  <c r="H86" i="9" s="1"/>
  <c r="AA1064" i="1"/>
  <c r="H103" i="9" s="1"/>
  <c r="AA978" i="1"/>
  <c r="H92" i="9" s="1"/>
  <c r="AA1238" i="1"/>
  <c r="H121" i="9" s="1"/>
  <c r="AA1445" i="1"/>
  <c r="H147" i="9" s="1"/>
  <c r="AA1361" i="1"/>
  <c r="H137" i="9" s="1"/>
  <c r="AY1445" i="1"/>
  <c r="J147" i="9" s="1"/>
  <c r="AY1361" i="1"/>
  <c r="J137" i="9" s="1"/>
  <c r="AY1238" i="1"/>
  <c r="J121" i="9" s="1"/>
  <c r="AL51" i="1"/>
  <c r="I11" i="9" s="1"/>
  <c r="AY583" i="1"/>
  <c r="J63" i="9" s="1"/>
  <c r="AL583" i="1"/>
  <c r="I63" i="9" s="1"/>
  <c r="AA583" i="1"/>
  <c r="H63" i="9" s="1"/>
  <c r="AA487" i="1"/>
  <c r="H57" i="9" s="1"/>
  <c r="AL487" i="1"/>
  <c r="I57" i="9" s="1"/>
  <c r="AL89" i="1"/>
  <c r="I17" i="9" s="1"/>
  <c r="AY487" i="1"/>
  <c r="J57" i="9" s="1"/>
  <c r="AY118" i="1"/>
  <c r="J22" i="9" s="1"/>
  <c r="AL118" i="1"/>
  <c r="I22" i="9" s="1"/>
  <c r="AY89" i="1"/>
  <c r="J17" i="9" s="1"/>
  <c r="AY98" i="1"/>
  <c r="J19" i="9" s="1"/>
  <c r="AL98" i="1"/>
  <c r="I19" i="9" s="1"/>
  <c r="AA118" i="1"/>
  <c r="H22" i="9" s="1"/>
  <c r="AA98" i="1"/>
  <c r="H19" i="9" s="1"/>
  <c r="AA89" i="1"/>
  <c r="H17" i="9" s="1"/>
  <c r="AA16" i="1"/>
  <c r="H7" i="9" s="1"/>
  <c r="AL16" i="1"/>
  <c r="I7" i="9" s="1"/>
  <c r="AY16" i="1"/>
  <c r="J7" i="9" s="1"/>
  <c r="AY12" i="1"/>
  <c r="J6" i="9" s="1"/>
  <c r="AY344" i="1"/>
  <c r="J43" i="9" s="1"/>
  <c r="AY294" i="1"/>
  <c r="J34" i="9" s="1"/>
  <c r="AY317" i="1"/>
  <c r="J39" i="9" s="1"/>
  <c r="AY56" i="1"/>
  <c r="J12" i="9" s="1"/>
  <c r="AY304" i="1"/>
  <c r="J36" i="9" s="1"/>
  <c r="AY65" i="1"/>
  <c r="J14" i="9" s="1"/>
  <c r="AA65" i="1"/>
  <c r="H14" i="9" s="1"/>
  <c r="AA317" i="1"/>
  <c r="H39" i="9" s="1"/>
  <c r="AA56" i="1"/>
  <c r="H12" i="9" s="1"/>
  <c r="AA12" i="1"/>
  <c r="H6" i="9" s="1"/>
  <c r="AA304" i="1"/>
  <c r="H36" i="9" s="1"/>
  <c r="AA344" i="1"/>
  <c r="H43" i="9" s="1"/>
  <c r="AA294" i="1"/>
  <c r="H34" i="9" s="1"/>
  <c r="AL56" i="1"/>
  <c r="I12" i="9" s="1"/>
  <c r="AL294" i="1"/>
  <c r="I34" i="9" s="1"/>
  <c r="AL12" i="1"/>
  <c r="I6" i="9" s="1"/>
  <c r="AL344" i="1"/>
  <c r="I43" i="9" s="1"/>
  <c r="AL304" i="1"/>
  <c r="I36" i="9" s="1"/>
  <c r="AL65" i="1"/>
  <c r="I14" i="9" s="1"/>
  <c r="AL317" i="1"/>
  <c r="I39" i="9" s="1"/>
  <c r="Z729" i="1"/>
  <c r="Z725" i="1" s="1"/>
  <c r="AA725" i="1" s="1"/>
  <c r="H73" i="9" s="1"/>
  <c r="AX729" i="1"/>
  <c r="AX725" i="1" s="1"/>
  <c r="AY725" i="1" s="1"/>
  <c r="J73" i="9" s="1"/>
  <c r="AK729" i="1"/>
  <c r="AK725" i="1" s="1"/>
  <c r="AL725" i="1" s="1"/>
  <c r="I73" i="9" s="1"/>
</calcChain>
</file>

<file path=xl/sharedStrings.xml><?xml version="1.0" encoding="utf-8"?>
<sst xmlns="http://schemas.openxmlformats.org/spreadsheetml/2006/main" count="66982" uniqueCount="1329">
  <si>
    <t>Transport Gate to Site (km) - one way</t>
  </si>
  <si>
    <t>CBI Code</t>
  </si>
  <si>
    <t>Data Type</t>
  </si>
  <si>
    <t>Company</t>
  </si>
  <si>
    <t>Product</t>
  </si>
  <si>
    <t>Country Gate</t>
  </si>
  <si>
    <t>Localty Gate</t>
  </si>
  <si>
    <t>Product Type</t>
  </si>
  <si>
    <t>Market Weight</t>
  </si>
  <si>
    <t>Market Share</t>
  </si>
  <si>
    <t>AUCKLAND</t>
  </si>
  <si>
    <t>Ship</t>
  </si>
  <si>
    <t>Rail</t>
  </si>
  <si>
    <t>Road</t>
  </si>
  <si>
    <t>S3</t>
  </si>
  <si>
    <t>S4</t>
  </si>
  <si>
    <t>S5</t>
  </si>
  <si>
    <t>S6</t>
  </si>
  <si>
    <t>S7</t>
  </si>
  <si>
    <t>S8</t>
  </si>
  <si>
    <t>S9</t>
  </si>
  <si>
    <t>S10</t>
  </si>
  <si>
    <t xml:space="preserve">Base </t>
  </si>
  <si>
    <t>T2</t>
  </si>
  <si>
    <t>T3</t>
  </si>
  <si>
    <t>T4</t>
  </si>
  <si>
    <t>T5</t>
  </si>
  <si>
    <t>T6</t>
  </si>
  <si>
    <t>T7</t>
  </si>
  <si>
    <t>T8</t>
  </si>
  <si>
    <t>V0</t>
  </si>
  <si>
    <t>V1</t>
  </si>
  <si>
    <t>V2</t>
  </si>
  <si>
    <t>V3</t>
  </si>
  <si>
    <t>V4</t>
  </si>
  <si>
    <t>V5</t>
  </si>
  <si>
    <t>V6</t>
  </si>
  <si>
    <t>V7</t>
  </si>
  <si>
    <t>V8</t>
  </si>
  <si>
    <t>% load on return</t>
  </si>
  <si>
    <t>Source(s)</t>
  </si>
  <si>
    <t xml:space="preserve">Adist </t>
  </si>
  <si>
    <t>AWdist</t>
  </si>
  <si>
    <t>Site</t>
  </si>
  <si>
    <t>Foundations</t>
  </si>
  <si>
    <t>Cast in place concrete piling</t>
  </si>
  <si>
    <t>Concrete (in situ)</t>
  </si>
  <si>
    <t>Default Scenario</t>
  </si>
  <si>
    <t>Minimum</t>
  </si>
  <si>
    <t>Average</t>
  </si>
  <si>
    <t>Maximum</t>
  </si>
  <si>
    <t>Sum</t>
  </si>
  <si>
    <t>Base data</t>
  </si>
  <si>
    <t>Steel (reinforcing or mesh)</t>
  </si>
  <si>
    <t>see 3112, Reinforcement for in situ concrete, Steel (reinforcing or mesh)</t>
  </si>
  <si>
    <t>Driven precast concrete piles</t>
  </si>
  <si>
    <t>Concrete (precast)</t>
  </si>
  <si>
    <t>Driven steel piles</t>
  </si>
  <si>
    <t>Geosystems</t>
  </si>
  <si>
    <t>ESC products</t>
  </si>
  <si>
    <t>CHN</t>
  </si>
  <si>
    <t>Shanghai</t>
  </si>
  <si>
    <t>websearch</t>
  </si>
  <si>
    <t>Piletech</t>
  </si>
  <si>
    <t>NZ</t>
  </si>
  <si>
    <t>Auckland, Wiri</t>
  </si>
  <si>
    <t>Steelpipe (McConnell Group)</t>
  </si>
  <si>
    <t>ArcelorMittal</t>
  </si>
  <si>
    <t>EU</t>
  </si>
  <si>
    <t>2+ gates in more countries</t>
  </si>
  <si>
    <t>Screwed steel piles</t>
  </si>
  <si>
    <t>Steel Co Ltd (Helicast)</t>
  </si>
  <si>
    <t>Helicast TM Screw components</t>
  </si>
  <si>
    <t>WORLD</t>
  </si>
  <si>
    <t>Global Construction Solutions (geoLOGIC Foundations)</t>
  </si>
  <si>
    <t>geoLOGIC Screw piles</t>
  </si>
  <si>
    <t>CHCH</t>
  </si>
  <si>
    <t>Texco</t>
  </si>
  <si>
    <t>Assambly of helicast tm Screw piles</t>
  </si>
  <si>
    <t>Underpinning</t>
  </si>
  <si>
    <t>Diaphragm construction</t>
  </si>
  <si>
    <t>Clay (bentonite)</t>
  </si>
  <si>
    <t>Transform Minerals</t>
  </si>
  <si>
    <t>Rheogel® L and Rheogel® LX</t>
  </si>
  <si>
    <t>Darfield</t>
  </si>
  <si>
    <t>web search</t>
  </si>
  <si>
    <t>?</t>
  </si>
  <si>
    <t>Hawke's Bay</t>
  </si>
  <si>
    <t>Redox Pty Ltd</t>
  </si>
  <si>
    <t>Distributor</t>
  </si>
  <si>
    <t>AUS</t>
  </si>
  <si>
    <t>Bentech Bentonite</t>
  </si>
  <si>
    <t>tanking membrane</t>
  </si>
  <si>
    <t>Noth east Jilin province</t>
  </si>
  <si>
    <t>Industrial Minerals (NZ) Limited</t>
  </si>
  <si>
    <t>no explicit gate data</t>
  </si>
  <si>
    <t>Sika (NZ) Ltd</t>
  </si>
  <si>
    <t>SikaProof Bentonite</t>
  </si>
  <si>
    <t>Pressure injected footings</t>
  </si>
  <si>
    <t>Grout (cementitious)</t>
  </si>
  <si>
    <t>Ground anchors</t>
  </si>
  <si>
    <t>Concrete masonry foundation walls</t>
  </si>
  <si>
    <t>Blocks (concrete, hollow)</t>
  </si>
  <si>
    <t>Humes</t>
  </si>
  <si>
    <t>Papakura; Hamilton; Hastings; Christchurch</t>
  </si>
  <si>
    <t>market expert</t>
  </si>
  <si>
    <t>Firth Industries</t>
  </si>
  <si>
    <t>Grout</t>
  </si>
  <si>
    <t>Structure</t>
  </si>
  <si>
    <t xml:space="preserve">Concrete   </t>
  </si>
  <si>
    <t>Reinforcement for in situ concrete</t>
  </si>
  <si>
    <t>Pacific Steel</t>
  </si>
  <si>
    <t>Seismic MA reinforcing steel in Grades 500E and 300E as deformed or plain bar</t>
  </si>
  <si>
    <t>scnz</t>
  </si>
  <si>
    <t>Fletcher Easysteel</t>
  </si>
  <si>
    <t>The Steel Book;Reinforcing Steel;Pipe &amp; Pipe Fittings;Special Steels;Steel Plate;Manufactured Products;Merchant Bar;Coil &amp; Sheet;Services;Structural Sections;Hollow Sections;Weldwell</t>
  </si>
  <si>
    <t>scnz; miproducts</t>
  </si>
  <si>
    <t>United steel</t>
  </si>
  <si>
    <t>Reinforcing Mesh &amp; Accessories</t>
  </si>
  <si>
    <t>Auckland</t>
  </si>
  <si>
    <t>Steel &amp; Tube</t>
  </si>
  <si>
    <t>Rebar</t>
  </si>
  <si>
    <t>Amsteel, Malaysia</t>
  </si>
  <si>
    <t>rebar</t>
  </si>
  <si>
    <t>Malaysia</t>
  </si>
  <si>
    <t>NatSteel, Singapore</t>
  </si>
  <si>
    <t>SGP</t>
  </si>
  <si>
    <t>Singapore</t>
  </si>
  <si>
    <t>Canzac Ltd</t>
  </si>
  <si>
    <t>USA</t>
  </si>
  <si>
    <t>Gisborne</t>
  </si>
  <si>
    <t>miproducts</t>
  </si>
  <si>
    <t>Central</t>
  </si>
  <si>
    <t>In situ concrete</t>
  </si>
  <si>
    <t>Allied Concrete Limited</t>
  </si>
  <si>
    <t>Ready Mix</t>
  </si>
  <si>
    <t>Auckland, Penrose</t>
  </si>
  <si>
    <t>nzrmca</t>
  </si>
  <si>
    <t>Auckland, Silverdale</t>
  </si>
  <si>
    <t>AML Limited T/A Holcim Concrete</t>
  </si>
  <si>
    <t>Auckland, Avondale</t>
  </si>
  <si>
    <t>Auckland, East Tamaki</t>
  </si>
  <si>
    <t>Atlas Concrete Limited</t>
  </si>
  <si>
    <t>Auckland, Kumeu</t>
  </si>
  <si>
    <t>Counties Ready Mix</t>
  </si>
  <si>
    <t>New No.0</t>
  </si>
  <si>
    <t xml:space="preserve"> No.2 (S)</t>
  </si>
  <si>
    <t>Auckland, Albany</t>
  </si>
  <si>
    <t>Auckland, Henderson</t>
  </si>
  <si>
    <t>Formstress Precast Limited</t>
  </si>
  <si>
    <t>Stevenson Concrete Limited</t>
  </si>
  <si>
    <t>Auckland, Takanini</t>
  </si>
  <si>
    <t>Stresscrete Northern Limited</t>
  </si>
  <si>
    <t>Auckland, Papakura</t>
  </si>
  <si>
    <t xml:space="preserve"> No.1</t>
  </si>
  <si>
    <t xml:space="preserve"> No.2</t>
  </si>
  <si>
    <t>Techcrete Limited</t>
  </si>
  <si>
    <t>Auckland, Mangere</t>
  </si>
  <si>
    <t>Sprayed concrete</t>
  </si>
  <si>
    <t>market expert and miproducts</t>
  </si>
  <si>
    <t>Ardex New Zealand Limited</t>
  </si>
  <si>
    <t>Sydney</t>
  </si>
  <si>
    <t>Mapei New Zealand Ltd</t>
  </si>
  <si>
    <t>AUS, IT</t>
  </si>
  <si>
    <t>Brisbane</t>
  </si>
  <si>
    <t>Grout (epoxy resin)</t>
  </si>
  <si>
    <t>Nuplex Construction Products</t>
  </si>
  <si>
    <t>CRC Industries NZ Ltd</t>
  </si>
  <si>
    <t>Vibration and seismic isolators</t>
  </si>
  <si>
    <t>Isolators</t>
  </si>
  <si>
    <t>Robinson Seismic Ltd</t>
  </si>
  <si>
    <t>Lower hutt</t>
  </si>
  <si>
    <t>Precast concrete</t>
  </si>
  <si>
    <t xml:space="preserve">Busck Whangarei </t>
  </si>
  <si>
    <t xml:space="preserve">Whangarei  </t>
  </si>
  <si>
    <t>pcnz</t>
  </si>
  <si>
    <t xml:space="preserve">Atlas Tilt Slab Limited </t>
  </si>
  <si>
    <t xml:space="preserve">Stahlton Engineered Concrete </t>
  </si>
  <si>
    <t xml:space="preserve">Nauhria Precast Limited </t>
  </si>
  <si>
    <t xml:space="preserve">Concretec New Zealand Limited </t>
  </si>
  <si>
    <t xml:space="preserve">Hynds Pipe Systems Limited </t>
  </si>
  <si>
    <t xml:space="preserve">Stresscrete Northern Limited </t>
  </si>
  <si>
    <t xml:space="preserve">Wilco Precast Limited </t>
  </si>
  <si>
    <t xml:space="preserve">Litcrete NZ Ltd </t>
  </si>
  <si>
    <t xml:space="preserve">Formstress Precast Limited </t>
  </si>
  <si>
    <t xml:space="preserve">Busck Ngaruawahia </t>
  </si>
  <si>
    <t xml:space="preserve">Ngaruawahia </t>
  </si>
  <si>
    <t>Stresscrete Hamilton Ltd</t>
  </si>
  <si>
    <t>Hamilton</t>
  </si>
  <si>
    <t xml:space="preserve">HEB Precast </t>
  </si>
  <si>
    <t xml:space="preserve">Precast HB Limited </t>
  </si>
  <si>
    <t>Napier</t>
  </si>
  <si>
    <t>Lattey Civil Engineers Limited</t>
  </si>
  <si>
    <t>Hastings</t>
  </si>
  <si>
    <t>Emmetts Civil Construction Limited</t>
  </si>
  <si>
    <t>Wanganui</t>
  </si>
  <si>
    <t xml:space="preserve">Busck Palmerston North </t>
  </si>
  <si>
    <t xml:space="preserve">Palmerston North </t>
  </si>
  <si>
    <t>Otaki</t>
  </si>
  <si>
    <t xml:space="preserve">Stresscrete Wellington Limited </t>
  </si>
  <si>
    <t xml:space="preserve">Otaki </t>
  </si>
  <si>
    <t xml:space="preserve">Thelin Construction Limited </t>
  </si>
  <si>
    <t>Nelson</t>
  </si>
  <si>
    <t xml:space="preserve">Busck Christchurch </t>
  </si>
  <si>
    <t xml:space="preserve">C Lund &amp; Son Limited </t>
  </si>
  <si>
    <t>Smith Crane &amp; Construction Limited</t>
  </si>
  <si>
    <t>Ashburton Prestress Concrete Limited</t>
  </si>
  <si>
    <t>Ashburton</t>
  </si>
  <si>
    <t xml:space="preserve">Bradford Precast Limited </t>
  </si>
  <si>
    <t xml:space="preserve">Busck Invercargill </t>
  </si>
  <si>
    <t xml:space="preserve">Invercargill </t>
  </si>
  <si>
    <t>Precast concrete non-structural</t>
  </si>
  <si>
    <t>Glass reinforced cement (GRC)</t>
  </si>
  <si>
    <t>GRC New Zealand Ltd</t>
  </si>
  <si>
    <t>Composite construction of in situ concrete and permanent formwork</t>
  </si>
  <si>
    <t>Steel (sheet)</t>
  </si>
  <si>
    <t>Dimond</t>
  </si>
  <si>
    <t>Dimond HiBond flooring; Dimond Flatdeck flooring</t>
  </si>
  <si>
    <t>Whanganui; Dunedin</t>
  </si>
  <si>
    <t>Tray-dec</t>
  </si>
  <si>
    <t>Ultra Span 80; Concrete Saver 60; Tray-dec 300</t>
  </si>
  <si>
    <t xml:space="preserve">market expert </t>
  </si>
  <si>
    <t>ComFlor 210, ComFlor 60, ComFlor 80</t>
  </si>
  <si>
    <t>East Coast (AUCKLAND)</t>
  </si>
  <si>
    <t>Composite construction of in situ and precast concrete</t>
  </si>
  <si>
    <t>In situ light weight concrete</t>
  </si>
  <si>
    <t>Precast light weight concrete</t>
  </si>
  <si>
    <t>Composite light weight concrete construction</t>
  </si>
  <si>
    <t>speedwall</t>
  </si>
  <si>
    <t>hamilton</t>
  </si>
  <si>
    <t>CFG Concrete Limited</t>
  </si>
  <si>
    <t>Supercrete</t>
  </si>
  <si>
    <t>Dunedin</t>
  </si>
  <si>
    <t>Chemical anchoring</t>
  </si>
  <si>
    <t xml:space="preserve">Hilti (NZ) </t>
  </si>
  <si>
    <t>EU, USA</t>
  </si>
  <si>
    <t>all both steel poducts and adhesives</t>
  </si>
  <si>
    <t>IT</t>
  </si>
  <si>
    <t>Masonry</t>
  </si>
  <si>
    <t>Brickwork</t>
  </si>
  <si>
    <t>Bricks (clay)</t>
  </si>
  <si>
    <t>W.D. Boyes &amp; Sons Limited</t>
  </si>
  <si>
    <t>Canterbury Clay Bricks classic range</t>
  </si>
  <si>
    <t>Canterbury</t>
  </si>
  <si>
    <t>Monier™ (CSR)</t>
  </si>
  <si>
    <t>sydney</t>
  </si>
  <si>
    <t>austral bricks</t>
  </si>
  <si>
    <t>Clay Bricks Ltd</t>
  </si>
  <si>
    <t>Huntly</t>
  </si>
  <si>
    <t>Midland Brick</t>
  </si>
  <si>
    <t>Bricks (concrete)</t>
  </si>
  <si>
    <t>Golden Bay Cement</t>
  </si>
  <si>
    <t>Portland, Northland</t>
  </si>
  <si>
    <t>Holcim</t>
  </si>
  <si>
    <t>AUS, NZ</t>
  </si>
  <si>
    <t>Westport and import from Australia</t>
  </si>
  <si>
    <t>Hollow concrete blockwork</t>
  </si>
  <si>
    <t>Firth Masonry blocks; Firth HotBloc® Insulated concrete block</t>
  </si>
  <si>
    <t>Lower Hutt</t>
  </si>
  <si>
    <t>Bowers Brothers Concrete Ltd</t>
  </si>
  <si>
    <t>Bowers Brothers Masonry Blocks</t>
  </si>
  <si>
    <t>Waikato</t>
  </si>
  <si>
    <t>Solid concrete blockwork</t>
  </si>
  <si>
    <t>Blocks (concrete, solid)</t>
  </si>
  <si>
    <t>Mortar</t>
  </si>
  <si>
    <t>Interbloc Ltd</t>
  </si>
  <si>
    <t>Interbloc Interlocking Concrete Blocks</t>
  </si>
  <si>
    <t>Auckland, Manukau</t>
  </si>
  <si>
    <t>Blocks (AAC, solid)</t>
  </si>
  <si>
    <t>Celcrete International Ltd</t>
  </si>
  <si>
    <t>Celcrete AAC building bocks</t>
  </si>
  <si>
    <t>Tauranga</t>
  </si>
  <si>
    <t>Superbuild Supercrete Block Construction</t>
  </si>
  <si>
    <t>CSR Hebel</t>
  </si>
  <si>
    <t>Hebel PowerBlock+</t>
  </si>
  <si>
    <t>Steel</t>
  </si>
  <si>
    <t>Structural steelwork</t>
  </si>
  <si>
    <t>New Zealand Steel Ltd</t>
  </si>
  <si>
    <t>New Zealand Steel Structural Beams</t>
  </si>
  <si>
    <t>Auckland, Glenbrook</t>
  </si>
  <si>
    <t>Unistrut</t>
  </si>
  <si>
    <t>Unistrut metal framing</t>
  </si>
  <si>
    <t>Auckland, Mt Wellington</t>
  </si>
  <si>
    <t>Vijay Holdings</t>
  </si>
  <si>
    <t>Vijay roof trusses</t>
  </si>
  <si>
    <t>Dimond Fastbrace; Dimond DHS purlins.</t>
  </si>
  <si>
    <t>Auckland, Glen Innes</t>
  </si>
  <si>
    <t>Metalcraft Industries Limited</t>
  </si>
  <si>
    <t>Metalcraft purlins and girts</t>
  </si>
  <si>
    <t>Advanced Steel Products</t>
  </si>
  <si>
    <t>Potter Interior Systems</t>
  </si>
  <si>
    <t>Forman Building Systems Ltd</t>
  </si>
  <si>
    <t>Contour Roofing &amp; Windows</t>
  </si>
  <si>
    <t>Rondo Building Services</t>
  </si>
  <si>
    <t>NSW(, Auckland, Onehunga)</t>
  </si>
  <si>
    <t>Steel Rollformed Products Ltd</t>
  </si>
  <si>
    <t>Steel minor structural members and supports</t>
  </si>
  <si>
    <t>Light steel framing</t>
  </si>
  <si>
    <t>AXXIS® Steel for framing</t>
  </si>
  <si>
    <t>Steel floors</t>
  </si>
  <si>
    <t>Locker Group (NZ) Ltd</t>
  </si>
  <si>
    <t>Locker Group Gripwalk metal flooring walkway; Locker Group Alu-Tread Roof-Tread™ 600 walkway</t>
  </si>
  <si>
    <t>Melbourne  (East Tamaki)</t>
  </si>
  <si>
    <t>Fletcher Easysteel Gridmesh steel, for walkways and ramps</t>
  </si>
  <si>
    <t>Perry Grating</t>
  </si>
  <si>
    <t>Perry Grating Steel Walkway Grating</t>
  </si>
  <si>
    <t>Stainless Steel</t>
  </si>
  <si>
    <t>Stainless steel minor structural members and supports</t>
  </si>
  <si>
    <t>Perry Grating Stainless Steel Grating</t>
  </si>
  <si>
    <t>Stainless Products ltd</t>
  </si>
  <si>
    <t>stockist</t>
  </si>
  <si>
    <t>New Zealand Tube mills</t>
  </si>
  <si>
    <t>manufacturer</t>
  </si>
  <si>
    <t>Auck; CHCH; Wlgtn</t>
  </si>
  <si>
    <t>Aluminium</t>
  </si>
  <si>
    <t>Aluminium minor structural members and supports</t>
  </si>
  <si>
    <t>Ullrich Aluminium</t>
  </si>
  <si>
    <t>Base product profiles/architectural products</t>
  </si>
  <si>
    <t>Fletcher Aluminium</t>
  </si>
  <si>
    <t>Base product profiles</t>
  </si>
  <si>
    <t>APL</t>
  </si>
  <si>
    <t>McKechnie Aluminium?</t>
  </si>
  <si>
    <t>New plymouth</t>
  </si>
  <si>
    <t>INEX</t>
  </si>
  <si>
    <t>Juralco</t>
  </si>
  <si>
    <t>architectural products</t>
  </si>
  <si>
    <t>NALCO</t>
  </si>
  <si>
    <t>Webforge (NZ) Limited</t>
  </si>
  <si>
    <t>Aluminium Grating; Industrial Grating</t>
  </si>
  <si>
    <t>Palmerston North</t>
  </si>
  <si>
    <t>Expanded metal flooring for safer platforms</t>
  </si>
  <si>
    <t>Timber</t>
  </si>
  <si>
    <t>Prefabricated timber elements</t>
  </si>
  <si>
    <t>Timber (structural)</t>
  </si>
  <si>
    <t>MiTek New Zealand</t>
  </si>
  <si>
    <t>Trusses are pre-fabricated pitched timber frames; Ganglam laminated beams using GANG-NAIL plates; GANG-NAILPosi-STRUT System; XPO Truss for the exposed architectural look; GANG-NAIL timber connector system</t>
  </si>
  <si>
    <t>McIntosh Timber Laminates</t>
  </si>
  <si>
    <t>McIntosh Timber Laminates Angle knee portals; McIntosh Timber Laminates flooring/decking; McIntosh Timber Laminates Curved Beams; McIntosh Timber Laminates Curved ; McIntosh Timber Laminates Ply Gusset PortalsMcIntosh Timber Laminates Structural TimberKnee Portals</t>
  </si>
  <si>
    <t>New Zealand Wood Products Limited</t>
  </si>
  <si>
    <t>NelsonPine LVL; J-Ply J-900 Flooring Plywood; I-Built™ LP® SolidStart® I-Beams; Hyne I-Built™ 17c glue laminated beam; Hyne I-Built™ 21c glue laminated beam; Hyne I-Built™ EDGEBEAM LGL; J-Ply Flooring &amp; Roofing; Hyne I-Built™ Rimboard</t>
  </si>
  <si>
    <t>Auckland, Otahuhu</t>
  </si>
  <si>
    <t>Pryda New Zealand</t>
  </si>
  <si>
    <t>Nelson Pine Industries Limited</t>
  </si>
  <si>
    <t>Touchwood</t>
  </si>
  <si>
    <t>Ecospan Buildings Ltd</t>
  </si>
  <si>
    <t>Metrapanel Ltd</t>
  </si>
  <si>
    <t>prefabricated walls</t>
  </si>
  <si>
    <t>Gibson timber ltd</t>
  </si>
  <si>
    <t>frames and trusses</t>
  </si>
  <si>
    <t>Timber platform</t>
  </si>
  <si>
    <t>Engineered wood products</t>
  </si>
  <si>
    <t>LVL, Plywood</t>
  </si>
  <si>
    <t>Lumberworx</t>
  </si>
  <si>
    <t>I-Beams</t>
  </si>
  <si>
    <t>Juken New Zealand Ltd</t>
  </si>
  <si>
    <t>J-Frame</t>
  </si>
  <si>
    <t>Northland; east coast and wairarapa</t>
  </si>
  <si>
    <t>Carter Holt Harvey</t>
  </si>
  <si>
    <t>Tokoroa</t>
  </si>
  <si>
    <t>IPL (West Coast ) Ltd</t>
  </si>
  <si>
    <t>Plywood</t>
  </si>
  <si>
    <t>Greymouth</t>
  </si>
  <si>
    <t>Mcintosh timber laminates</t>
  </si>
  <si>
    <t>Glulam, LVL</t>
  </si>
  <si>
    <t>Techlam</t>
  </si>
  <si>
    <t>Glulam</t>
  </si>
  <si>
    <t>Levin</t>
  </si>
  <si>
    <t>prowood</t>
  </si>
  <si>
    <t>Motueka</t>
  </si>
  <si>
    <t>Xlam NZ ltd</t>
  </si>
  <si>
    <t>Cross laminated timber</t>
  </si>
  <si>
    <t>Taranaki pine ltd</t>
  </si>
  <si>
    <t>Buildpro</t>
  </si>
  <si>
    <t>wpma</t>
  </si>
  <si>
    <t>Cleland Timber Ltd</t>
  </si>
  <si>
    <t>Glen Avon, New Plymouth</t>
  </si>
  <si>
    <t>Eastown Timber Processors Ltd</t>
  </si>
  <si>
    <t>Fraemohs Industries Ltd</t>
  </si>
  <si>
    <t>Hunterbond</t>
  </si>
  <si>
    <t>Hunters Laminates 2014 Ltd</t>
  </si>
  <si>
    <t>Intalok</t>
  </si>
  <si>
    <t>Jenkin Timber Ltd</t>
  </si>
  <si>
    <t>Kanuka Engineered Wood Products</t>
  </si>
  <si>
    <t>Laminated Beams Ltd</t>
  </si>
  <si>
    <t>Niagara Sawmilling Co Ltd</t>
  </si>
  <si>
    <t>Ashburton, Invercargill</t>
  </si>
  <si>
    <t>New Plymouth</t>
  </si>
  <si>
    <t>Timberlab Solutions Ltd</t>
  </si>
  <si>
    <t>Timber minor structural members and supports</t>
  </si>
  <si>
    <t>Plytech International Ltd</t>
  </si>
  <si>
    <t>Auckland, Highbrook</t>
  </si>
  <si>
    <t>Timber framing</t>
  </si>
  <si>
    <t>Red Stag Timber</t>
  </si>
  <si>
    <t>Rotorua</t>
  </si>
  <si>
    <t>McAlpines Timber</t>
  </si>
  <si>
    <t>Rangiora</t>
  </si>
  <si>
    <t>R.H. Tregoweth Limited</t>
  </si>
  <si>
    <t>Te Kuiti </t>
  </si>
  <si>
    <t>Invercargill</t>
  </si>
  <si>
    <t>Craigpine Timber Ltd</t>
  </si>
  <si>
    <t>Winton</t>
  </si>
  <si>
    <t>Kiwi Timber Protection Ltd</t>
  </si>
  <si>
    <t>Whangarei</t>
  </si>
  <si>
    <t>NZ Totara</t>
  </si>
  <si>
    <t>Kerikeri</t>
  </si>
  <si>
    <t>Interior timber work</t>
  </si>
  <si>
    <t>Wekawood Ltd</t>
  </si>
  <si>
    <t>Macrocarpa slabs</t>
  </si>
  <si>
    <t>Auckland, Karaka</t>
  </si>
  <si>
    <t>Lindsay and Dixon Ltd</t>
  </si>
  <si>
    <t>Parks Flooring</t>
  </si>
  <si>
    <t>Timber walkways and catwalks</t>
  </si>
  <si>
    <t>Flight Timbers Ltd</t>
  </si>
  <si>
    <t>Blenheim</t>
  </si>
  <si>
    <t>Kiwi Lumber Limited</t>
  </si>
  <si>
    <t>Putaruru</t>
  </si>
  <si>
    <t>Mitchpine Products Ltd</t>
  </si>
  <si>
    <t>OTC Timber Co Ltd</t>
  </si>
  <si>
    <t>Otorohanga</t>
  </si>
  <si>
    <t>Purepine Mouldings Ltd</t>
  </si>
  <si>
    <t>TTT Products Ltd</t>
  </si>
  <si>
    <t>Tuakau</t>
  </si>
  <si>
    <t>Enclosure</t>
  </si>
  <si>
    <t>Tanking, damp-proofing, wraps and underlays</t>
  </si>
  <si>
    <t>Mastic asphalt tanking applied to floors and walls</t>
  </si>
  <si>
    <t>Mastic asphalt waterproofing</t>
  </si>
  <si>
    <t>Neuchatel Waterproofing</t>
  </si>
  <si>
    <t>Cromfords Pty Ltd - Supercourse</t>
  </si>
  <si>
    <t>Supercoarse</t>
  </si>
  <si>
    <t>TRADE-COURSE DPC and Flashing</t>
  </si>
  <si>
    <t>Tasman Insulation New Zealand</t>
  </si>
  <si>
    <t>BITUMEN DPC</t>
  </si>
  <si>
    <t>Ados Leakstop membrane</t>
  </si>
  <si>
    <t>Liquid applied tanking</t>
  </si>
  <si>
    <t>Cold/hot applied coatings</t>
  </si>
  <si>
    <t>Sika Tite-BE waterproof membrane used underground</t>
  </si>
  <si>
    <t>Asphaltech Limited</t>
  </si>
  <si>
    <t>Pure Asphalt Pacoflex Mastic Asphalt</t>
  </si>
  <si>
    <t>Auckland, Mairangi Bay</t>
  </si>
  <si>
    <t>Mapei Idrosilex Pronto; Mapei Elastocolor Waterproof</t>
  </si>
  <si>
    <t>Waterproofing Systems Ltd</t>
  </si>
  <si>
    <t>Waterproofing Systems bituBOND® damp-proofing</t>
  </si>
  <si>
    <t>Liquid applied membrane tanking</t>
  </si>
  <si>
    <t>Plastics (liquid applied)</t>
  </si>
  <si>
    <t>Bostik New Zealand Limited</t>
  </si>
  <si>
    <t>Bostik ASA Dampfix PU;  Dampfix 2;  Dampfix 3</t>
  </si>
  <si>
    <t>Selleys New Zealand</t>
  </si>
  <si>
    <t>Selleys VBS Vapour Barrier System</t>
  </si>
  <si>
    <t>(Auckland)</t>
  </si>
  <si>
    <t>Allco Waterproofing Solutions Ltd</t>
  </si>
  <si>
    <t>Allco LDC 60 cold fluid-applied polyurethane waterproofing</t>
  </si>
  <si>
    <t>BASF Construction Chemicals Limited</t>
  </si>
  <si>
    <t>BASF Sonoshield Sonoguard liquid applied waterproofing</t>
  </si>
  <si>
    <t>Sheet tanking</t>
  </si>
  <si>
    <t>SikaProof Bentonite natural sodium bentonite below ground sheet waterproofing system - BRANZ Appraised</t>
  </si>
  <si>
    <t>Nuplex Soprema torch applied waterproofing membrane</t>
  </si>
  <si>
    <t>SGP, USA</t>
  </si>
  <si>
    <t>Viking Roofspec</t>
  </si>
  <si>
    <t>Viking Roofspec Tanking; Viking Roofspec Roof Gardens</t>
  </si>
  <si>
    <t>IT, USA</t>
  </si>
  <si>
    <t>Modena ,Houston</t>
  </si>
  <si>
    <t>Modena</t>
  </si>
  <si>
    <t>Isoltema; ARDEX Butynol®</t>
  </si>
  <si>
    <t>Equus Industries Ltd</t>
  </si>
  <si>
    <t>Nuralite Waterproofing Ltd</t>
  </si>
  <si>
    <t>Hitchins</t>
  </si>
  <si>
    <t>Hitchins Below Ground Tanking</t>
  </si>
  <si>
    <t>Upper Hutt</t>
  </si>
  <si>
    <t>Permathene Ltd</t>
  </si>
  <si>
    <t>Permathene lining membranes</t>
  </si>
  <si>
    <t>Waterproofing Systems bituFLAME® torch on tanking</t>
  </si>
  <si>
    <t>Marshall Innovations Ltd</t>
  </si>
  <si>
    <t>Marshall Waterproofing Protecto Wall sheet waterproofing membrane</t>
  </si>
  <si>
    <t>Drainage cell sheet damp-proofing</t>
  </si>
  <si>
    <t>Sheet (drainage cell)</t>
  </si>
  <si>
    <t>Expol Limited</t>
  </si>
  <si>
    <t>Expol Thermaslab EPS sheet</t>
  </si>
  <si>
    <t>Onehunga; Blenheim</t>
  </si>
  <si>
    <t>Sika Proof Protection Sheet for waterproofing</t>
  </si>
  <si>
    <t>Viking Roofspec Roof Gardens</t>
  </si>
  <si>
    <t>Cetco Aquadrain 100BD base drain collection; Cetco Aquadrain drainage composites</t>
  </si>
  <si>
    <t>Marshall Waterproofing Prodrain-8</t>
  </si>
  <si>
    <t>Aqueous tanking and damp-proofing</t>
  </si>
  <si>
    <t>Latex emulsion, gel (potassium or sodium silicate)</t>
  </si>
  <si>
    <t>Canzac Greenstreak waterstop; Canzac SwellStop Waterstops</t>
  </si>
  <si>
    <t>Volclay Bentogrout waterproofing system; Akwastop Hydrophilic rubber waterstop</t>
  </si>
  <si>
    <t>Rockbond Special Concrete Products</t>
  </si>
  <si>
    <t>Rockbond Leak Stop</t>
  </si>
  <si>
    <t>Petone</t>
  </si>
  <si>
    <t>Cementitious plaster tanking</t>
  </si>
  <si>
    <t>Coating (cementitious)</t>
  </si>
  <si>
    <t>Geotex NZ Ltd</t>
  </si>
  <si>
    <t>Geotex SwellSeal MS bentonite system</t>
  </si>
  <si>
    <t>Mapei Idrosilex Pronto</t>
  </si>
  <si>
    <t>TechnokollaNZ &amp; Protective Surfaces.</t>
  </si>
  <si>
    <t>Technokolla Rasolastic</t>
  </si>
  <si>
    <t>Building wraps, underlays and DPCs</t>
  </si>
  <si>
    <t>Thermakraft Industries (NZ) Ltd</t>
  </si>
  <si>
    <t>Thermakraft 213 Building Paper</t>
  </si>
  <si>
    <t>Marshall Waterproofing Tekton weatherization building wrap system; Tekton building wrap</t>
  </si>
  <si>
    <t>Paul Industries</t>
  </si>
  <si>
    <t>18 products</t>
  </si>
  <si>
    <t>Tasman Insulation Malthoid® Damp Proof Course; Sisalation Flamestop 950 building wrap</t>
  </si>
  <si>
    <t>Masons Plastabrick Ltd</t>
  </si>
  <si>
    <t>Masons Plastabrick Ltd. Barricade Building Wrap; Masons Masons DRY FIX (DPC)</t>
  </si>
  <si>
    <t>Baritec Ltd</t>
  </si>
  <si>
    <t>Baritec Subsill Flashing System</t>
  </si>
  <si>
    <t>James Hardie</t>
  </si>
  <si>
    <t>James Hardie HomeRAB® Pre-Cladding</t>
  </si>
  <si>
    <t>Pro Clima NZ Limited</t>
  </si>
  <si>
    <t>Pauloid Bituminous Building Paper; Pro Clima INTELLO PLUS</t>
  </si>
  <si>
    <t>GER</t>
  </si>
  <si>
    <t>Rigid air barriers</t>
  </si>
  <si>
    <t>James Hardie RAB® Board; James Hardie HomeRAB® Pre-Cladding</t>
  </si>
  <si>
    <t>Carter Holt Harvey Woodproducts Ecoply</t>
  </si>
  <si>
    <t>Masons Masons DRY FIX (DPC)</t>
  </si>
  <si>
    <t>Pacific Build Supply Ltd</t>
  </si>
  <si>
    <t>Pacific Build Supply Eterpan</t>
  </si>
  <si>
    <t>Cladding</t>
  </si>
  <si>
    <t>Proprietary curtain walling</t>
  </si>
  <si>
    <t>Thermosash Commercial Ltd</t>
  </si>
  <si>
    <t>Curtain walling</t>
  </si>
  <si>
    <t>CHCH, Lower hutt</t>
  </si>
  <si>
    <t>Oakley Commercial (Fletcher Aluminium)</t>
  </si>
  <si>
    <t>Fairview</t>
  </si>
  <si>
    <t>Unitised Curtain wall</t>
  </si>
  <si>
    <t>Wairarapa</t>
  </si>
  <si>
    <t>Nulook</t>
  </si>
  <si>
    <t>Region</t>
  </si>
  <si>
    <t>Alutech</t>
  </si>
  <si>
    <t xml:space="preserve">Vantage </t>
  </si>
  <si>
    <t>First</t>
  </si>
  <si>
    <t>Colt Products and Systems</t>
  </si>
  <si>
    <t>Tawa</t>
  </si>
  <si>
    <t>big buildings do import regularly (30%)</t>
  </si>
  <si>
    <t>Non-proprietary exposed grid cladding</t>
  </si>
  <si>
    <t>Unitized Cladding System; Curtain Wall Systems; PW1000 4 sided flush glaze unitised</t>
  </si>
  <si>
    <t>Concealed grid panel cladding</t>
  </si>
  <si>
    <t>Symonite</t>
  </si>
  <si>
    <t>Alumninium composite panel</t>
  </si>
  <si>
    <t>Alucobond</t>
  </si>
  <si>
    <t>Unitized Cladding System; Curtain Wall Systems;</t>
  </si>
  <si>
    <t>Glazed walling, vaults and roofs</t>
  </si>
  <si>
    <t>polycarbonate product</t>
  </si>
  <si>
    <t>Danpalon (appraisal 527)</t>
  </si>
  <si>
    <t>FR</t>
  </si>
  <si>
    <t>Timber solid cladding</t>
  </si>
  <si>
    <t>Pure Pine</t>
  </si>
  <si>
    <t>Smartclad</t>
  </si>
  <si>
    <t>Te Puke, Bay of Plenty</t>
  </si>
  <si>
    <t>weatherboards</t>
  </si>
  <si>
    <t>Herman Pacific Limited</t>
  </si>
  <si>
    <t>Ceder Products</t>
  </si>
  <si>
    <t>CAN</t>
  </si>
  <si>
    <t>Miproducts</t>
  </si>
  <si>
    <t>JSC timber</t>
  </si>
  <si>
    <t>Rosenveld Kidson</t>
  </si>
  <si>
    <t>KLC Limited</t>
  </si>
  <si>
    <t>KLC weatherboards (Pine)</t>
  </si>
  <si>
    <t>Kaingaroa and Rotorua</t>
  </si>
  <si>
    <t>Timspec</t>
  </si>
  <si>
    <t>Accoya; CertClad Timber weatherboard system; Timspec Western Red Cedar Weatherboards</t>
  </si>
  <si>
    <t>NZ Totara Native New Zealand Timber</t>
  </si>
  <si>
    <t>KeriKeri</t>
  </si>
  <si>
    <t>Southern Pine Products Limited</t>
  </si>
  <si>
    <t>Southern Pine Products Timber weatherboards and fascia</t>
  </si>
  <si>
    <t>Stillwater (West Coast)</t>
  </si>
  <si>
    <t>Manufactured timber sheet cladding</t>
  </si>
  <si>
    <t>PBS Parklex®</t>
  </si>
  <si>
    <t>Plywood cladding</t>
  </si>
  <si>
    <t>Independent Building Supplies (IBS)</t>
  </si>
  <si>
    <t>CHILE</t>
  </si>
  <si>
    <t>West Coast</t>
  </si>
  <si>
    <t>Gibson Veneer &amp; Plywood (GVP)</t>
  </si>
  <si>
    <t>Cedar Products (NZ) Ltd</t>
  </si>
  <si>
    <t>Fibre cement flat sheet cladding</t>
  </si>
  <si>
    <t>Fibre cement sheets</t>
  </si>
  <si>
    <t>Building wrap</t>
  </si>
  <si>
    <t>BGC (Australia) Pty Ltd</t>
  </si>
  <si>
    <t>Perth</t>
  </si>
  <si>
    <t>Eternit</t>
  </si>
  <si>
    <t>Guangzhou</t>
  </si>
  <si>
    <t>NZ Brick Distributors Ltd</t>
  </si>
  <si>
    <t>Metal and metal faced flat sheet cladding</t>
  </si>
  <si>
    <t>Composite panel</t>
  </si>
  <si>
    <t>ACM panel systems</t>
  </si>
  <si>
    <t>Calder Stewart Industries Ltd</t>
  </si>
  <si>
    <t>Zinc panel</t>
  </si>
  <si>
    <t>CHCH; Invercargill</t>
  </si>
  <si>
    <t>Nu-Wall Aluminium Cladding Limited</t>
  </si>
  <si>
    <t>The Architectural Roofing Company Ltd</t>
  </si>
  <si>
    <t>Kaneba Limited</t>
  </si>
  <si>
    <t>PSP Ltd</t>
  </si>
  <si>
    <t>PSP Limited ACM System</t>
  </si>
  <si>
    <t>Plastics and plastics-faced flat or shaped sheet cladding</t>
  </si>
  <si>
    <t>Dynex Extrusions Ltd</t>
  </si>
  <si>
    <t>Palliside uPVC weatherboards</t>
  </si>
  <si>
    <t>Jacobsen Creative Surfaces Ltd</t>
  </si>
  <si>
    <t>EzyBuild</t>
  </si>
  <si>
    <t>Everlight NZ Ltd</t>
  </si>
  <si>
    <t>PVC Design</t>
  </si>
  <si>
    <t>Metal profiled sheet cladding</t>
  </si>
  <si>
    <t>Roofing Industries</t>
  </si>
  <si>
    <t>Dan Cosgrove Ltd</t>
  </si>
  <si>
    <t>Timaru</t>
  </si>
  <si>
    <t>Stratco Ltd</t>
  </si>
  <si>
    <t>Napier; Taupo</t>
  </si>
  <si>
    <t>The Roofing Store Ltd</t>
  </si>
  <si>
    <t>Pacific Coilcoaters</t>
  </si>
  <si>
    <t>Presswork Products Ltd</t>
  </si>
  <si>
    <t>Formsteel Industries</t>
  </si>
  <si>
    <t>Metal Design Solutions Ltd</t>
  </si>
  <si>
    <t>Architectural Metalformers Ltd</t>
  </si>
  <si>
    <t>Plastics profiled sheet cladding</t>
  </si>
  <si>
    <t>translucent roofing</t>
  </si>
  <si>
    <t>Palliside sheet cladding</t>
  </si>
  <si>
    <t>Mitten Cambridge</t>
  </si>
  <si>
    <t>Plastic weatherboard</t>
  </si>
  <si>
    <t>East Coast</t>
  </si>
  <si>
    <t>Aluminium composite cladding</t>
  </si>
  <si>
    <t>(look at open rainscreen systems appraisals)</t>
  </si>
  <si>
    <t>Metal panel cladding</t>
  </si>
  <si>
    <t>Powdercoating</t>
  </si>
  <si>
    <t>Ultraclad</t>
  </si>
  <si>
    <t>NU-Wall</t>
  </si>
  <si>
    <t>Flashman</t>
  </si>
  <si>
    <t>Plastics panel cladding</t>
  </si>
  <si>
    <t>Rodeca Cladding</t>
  </si>
  <si>
    <t>Insulating wall cladding</t>
  </si>
  <si>
    <t>ARIDON</t>
  </si>
  <si>
    <t>Resene Construction Systems</t>
  </si>
  <si>
    <t>Monolithic plastersystems with polystyrene substrate</t>
  </si>
  <si>
    <t>Specialized Construction Products Ltd</t>
  </si>
  <si>
    <t>Auck; CHCH</t>
  </si>
  <si>
    <t>Stoanz Ltd</t>
  </si>
  <si>
    <t>Cornerstone Building System Ltd</t>
  </si>
  <si>
    <t>Oxford</t>
  </si>
  <si>
    <t>Plaster on rigid sheet façade cladding</t>
  </si>
  <si>
    <t>James hardie</t>
  </si>
  <si>
    <t>Metal clad insulating cladding</t>
  </si>
  <si>
    <t>Bondor</t>
  </si>
  <si>
    <t>KingSpan</t>
  </si>
  <si>
    <t>Normal</t>
  </si>
  <si>
    <t>AAC</t>
  </si>
  <si>
    <t>Natural stone veneer walling</t>
  </si>
  <si>
    <t>Stone (natural)</t>
  </si>
  <si>
    <t>Hydestone Limited</t>
  </si>
  <si>
    <t>SUMNER Schist cladding</t>
  </si>
  <si>
    <t>Alpine Stone NZ Ltd</t>
  </si>
  <si>
    <t>Auck; Wanaka</t>
  </si>
  <si>
    <t>Italian Stone Ltd</t>
  </si>
  <si>
    <t>Designer Stone and Schist Products Limited</t>
  </si>
  <si>
    <t>Auck; CHCH; Porirua</t>
  </si>
  <si>
    <t>Classic Stone Ltd</t>
  </si>
  <si>
    <t>Natural stone façade walling</t>
  </si>
  <si>
    <t>Craftstone</t>
  </si>
  <si>
    <t>Simulated stone veneer walling</t>
  </si>
  <si>
    <t>Stone (reconstructed or precast)</t>
  </si>
  <si>
    <t>Hard as Rocks</t>
  </si>
  <si>
    <t>Eldorado Stone</t>
  </si>
  <si>
    <t>Village Stone Ltd</t>
  </si>
  <si>
    <t>Auck; CHCH; Oakura</t>
  </si>
  <si>
    <t>Traditional plaster render system</t>
  </si>
  <si>
    <t>Plaster (cement or polymer modified, reinforced or unreinforced)</t>
  </si>
  <si>
    <t>QuickFlash</t>
  </si>
  <si>
    <t>Cemix Limited</t>
  </si>
  <si>
    <t>Dulux New Zealand</t>
  </si>
  <si>
    <t>Valspar Paint (NZ) Ltd</t>
  </si>
  <si>
    <t>Plaster render on solid substrate</t>
  </si>
  <si>
    <t>Plaster</t>
  </si>
  <si>
    <t>Nu-Age Plaster Ltd</t>
  </si>
  <si>
    <t>aerated concrete panels</t>
  </si>
  <si>
    <t>MataMata</t>
  </si>
  <si>
    <t>Rockcote</t>
  </si>
  <si>
    <t>Apco Coatings (NZ) Limited</t>
  </si>
  <si>
    <t>Plaster render on fibre cement board cladding</t>
  </si>
  <si>
    <t>Plaster (cement free, fibre reinforced)</t>
  </si>
  <si>
    <t>most</t>
  </si>
  <si>
    <t>Fibre-cement jointing and coating system appr.</t>
  </si>
  <si>
    <t>North Island</t>
  </si>
  <si>
    <t>Matamata</t>
  </si>
  <si>
    <t>Plaster render on EIFS polystyrene cladding</t>
  </si>
  <si>
    <t>Exterior Finishing Systems Ltd</t>
  </si>
  <si>
    <t>Hitex Building Systems Diamond EIF's Cladding System</t>
  </si>
  <si>
    <t>Plaster render on insulating layer on solid substrate</t>
  </si>
  <si>
    <t>Stotherm masonary</t>
  </si>
  <si>
    <t>Graphex masonary</t>
  </si>
  <si>
    <t>Dulux AcraTex Elastomeric 201</t>
  </si>
  <si>
    <t>Roofing</t>
  </si>
  <si>
    <t>Profiled metal sheet roofing</t>
  </si>
  <si>
    <t>Idiens Sheetmetal &amp; Roofing Ltd</t>
  </si>
  <si>
    <t>Marshall Industries Ltd</t>
  </si>
  <si>
    <t>Profiled plastic roofing</t>
  </si>
  <si>
    <t>Natural lighting translucent sheeting to match metal roof and wall profiles</t>
  </si>
  <si>
    <t>Ampelite</t>
  </si>
  <si>
    <t>Translucent roofing sheet</t>
  </si>
  <si>
    <t>Auckland, Onehunga</t>
  </si>
  <si>
    <t>Metalcraft Natural Lighting translucent roofing</t>
  </si>
  <si>
    <t>Polycarbonate Roofing,Claddding &amp; Facade</t>
  </si>
  <si>
    <t>Concrete tile roofing and wall-hanging</t>
  </si>
  <si>
    <t>Tile (concrete)</t>
  </si>
  <si>
    <t>concrete roofing tiles</t>
  </si>
  <si>
    <t>Flexco (NZ) Ltd</t>
  </si>
  <si>
    <t>Flexco Flexi-Point™</t>
  </si>
  <si>
    <t>Selleys Point Works Generation II</t>
  </si>
  <si>
    <t>Solerati</t>
  </si>
  <si>
    <t>Solerati curved tiles</t>
  </si>
  <si>
    <t>Clay tile roofing and wall-hanging</t>
  </si>
  <si>
    <t>Tile (clay)</t>
  </si>
  <si>
    <t>clay roofing tiles</t>
  </si>
  <si>
    <t>Check !!!</t>
  </si>
  <si>
    <t>Natural Roofing Products Ltd</t>
  </si>
  <si>
    <t>Midland Brick clay tiles</t>
  </si>
  <si>
    <t>MacMillan Slaters and Tilers Ltd</t>
  </si>
  <si>
    <t>MacMillan Slate and clay roofing tiles</t>
  </si>
  <si>
    <t>Pressed steel tile roofing and wall-hanging</t>
  </si>
  <si>
    <t>AHI</t>
  </si>
  <si>
    <t>Metrotile (NZ) Ltd</t>
  </si>
  <si>
    <t>Gerard Roofs</t>
  </si>
  <si>
    <t>Rigid plastics tile roofing and wall-hanging</t>
  </si>
  <si>
    <t>Fibre cement flat sheet decking</t>
  </si>
  <si>
    <t>compressed sheet</t>
  </si>
  <si>
    <t>Metal faced insulating panel flat sheet roofing</t>
  </si>
  <si>
    <t>Continental Screens (1988) Ltd</t>
  </si>
  <si>
    <t>Solar energy-collecting flat panel roof</t>
  </si>
  <si>
    <t>Solar panel</t>
  </si>
  <si>
    <t>import</t>
  </si>
  <si>
    <t>EU, CHN</t>
  </si>
  <si>
    <t>Plywood roofing and decking</t>
  </si>
  <si>
    <t>Insulation</t>
  </si>
  <si>
    <t>Timber shingle and shake roofing and wall-hanging</t>
  </si>
  <si>
    <t>Ceder</t>
  </si>
  <si>
    <t>Pressed metal shingle, roofing and wall-hanging</t>
  </si>
  <si>
    <t>Sheet (steel)</t>
  </si>
  <si>
    <t>Gerard Roofs Oberon Shingle</t>
  </si>
  <si>
    <t>Pressed copper shingle roofing and wall-hanging</t>
  </si>
  <si>
    <t>Sheet (copper)</t>
  </si>
  <si>
    <t>KME TECU copper roofing and cladding systems; Luvata Copper roofing and cladding systems;</t>
  </si>
  <si>
    <t>Aquaheat New Zealand Limited (Classic Metal)</t>
  </si>
  <si>
    <t>KME Asia Pte. Ltd</t>
  </si>
  <si>
    <t>Fully supported flat steel sheet roofing</t>
  </si>
  <si>
    <t>Insulation (board)</t>
  </si>
  <si>
    <t>check !!!</t>
  </si>
  <si>
    <t>the Architectural Roofing Company Ltd</t>
  </si>
  <si>
    <t>Fully supported flat stainless steel sheet roofing</t>
  </si>
  <si>
    <t>Terne coated stainless steel Eurostyle™</t>
  </si>
  <si>
    <t>Fully supported flat aluminium sheet roofing</t>
  </si>
  <si>
    <t>Fully supported flat copper and bronze sheeting, used as a covering to flat and sloping roofs</t>
  </si>
  <si>
    <t>Fully supported flat zinc sheet roofing</t>
  </si>
  <si>
    <t>Fully supported fibre-reinforced asphalt shingle roofing</t>
  </si>
  <si>
    <t>Asphalt (fibre-reinforced shingles) with mineral or ceramic granules to faces</t>
  </si>
  <si>
    <t>Viking Roofspec CertainTeed Asphalt Shingles</t>
  </si>
  <si>
    <t>20 gates</t>
  </si>
  <si>
    <t>Roofing Logistics NZ Ltd</t>
  </si>
  <si>
    <t>Gafelk Asphalt roof shingles</t>
  </si>
  <si>
    <t>Pauloid Bituminous Roof Underfelt</t>
  </si>
  <si>
    <t>Fully supported thermoplastic or flexible plastics or rubber sheet slating</t>
  </si>
  <si>
    <t>Enviroclad</t>
  </si>
  <si>
    <t>pennsylvenia</t>
  </si>
  <si>
    <t>TPO</t>
  </si>
  <si>
    <t>pvc</t>
  </si>
  <si>
    <t>Louvred roofing</t>
  </si>
  <si>
    <t>Insol Ltd</t>
  </si>
  <si>
    <t>Louvretec New Zealand Ltd</t>
  </si>
  <si>
    <t>Timber decking</t>
  </si>
  <si>
    <t xml:space="preserve">lots of local producers </t>
  </si>
  <si>
    <t>Batten &amp; Cradle Flooring Systems Ltd</t>
  </si>
  <si>
    <t>Putaruru, Dannevirke and Masterton</t>
  </si>
  <si>
    <t>Sharkstooth</t>
  </si>
  <si>
    <t>Ekologix Australia Pty Lty</t>
  </si>
  <si>
    <t>Ekologix Decking</t>
  </si>
  <si>
    <t>Melbourne</t>
  </si>
  <si>
    <t>The Lumberbank NZ Ltd</t>
  </si>
  <si>
    <t>JSC Timber</t>
  </si>
  <si>
    <t>Membrane roofing and waterproofing</t>
  </si>
  <si>
    <t>Bitumen based sheet roofing</t>
  </si>
  <si>
    <t>Sheet (mineral fibre reinforced bitumen on mineral fibre/bituminous felt)</t>
  </si>
  <si>
    <t>Strassbourg</t>
  </si>
  <si>
    <t>Jaydex International Limited</t>
  </si>
  <si>
    <t>BELG</t>
  </si>
  <si>
    <t>Antwerp</t>
  </si>
  <si>
    <t>Gent</t>
  </si>
  <si>
    <t>Synthetic rubber sheet membrane</t>
  </si>
  <si>
    <t>Sheet (synthetic rubber)</t>
  </si>
  <si>
    <t>Rubber</t>
  </si>
  <si>
    <t>RUBBER</t>
  </si>
  <si>
    <t>Rubber Roofing Group</t>
  </si>
  <si>
    <t>(Auckland, Mangare)</t>
  </si>
  <si>
    <t>Modified bitumen sheet roofing</t>
  </si>
  <si>
    <t>Membrane roofing of plastics sheets to near flat or pitched roofs, fully supported</t>
  </si>
  <si>
    <t>Ezydeck Ltd</t>
  </si>
  <si>
    <t>Liquid applied membrane roofing</t>
  </si>
  <si>
    <t>Plastics (liquid applied, with/without reinforcing fibres)</t>
  </si>
  <si>
    <t>liquid</t>
  </si>
  <si>
    <t>Windows, doors and roof lights</t>
  </si>
  <si>
    <t>Timber windows, doors and roof lights</t>
  </si>
  <si>
    <t>Cavity Sliders Ltd</t>
  </si>
  <si>
    <t>NZ Doors</t>
  </si>
  <si>
    <t>Parkwood Products Ltd</t>
  </si>
  <si>
    <t>Cedarlite Timber Conservatories</t>
  </si>
  <si>
    <t>Neotechnical Products Ltd</t>
  </si>
  <si>
    <t>NZ Fire Doors Limited</t>
  </si>
  <si>
    <t>Eurotech WinDoors</t>
  </si>
  <si>
    <t>Pakuranga Joinery and Cabinetmakers Ltd</t>
  </si>
  <si>
    <t>Papakura Joinery Limited</t>
  </si>
  <si>
    <t>MJN McNaughton Limited</t>
  </si>
  <si>
    <t>Bungalow &amp; Villa</t>
  </si>
  <si>
    <t>Heirloom Joinery Ltd</t>
  </si>
  <si>
    <t>Tahou Bay (Northland)</t>
  </si>
  <si>
    <t>H.A. Hester 1981 Ltd</t>
  </si>
  <si>
    <t>Dorma NZ Limited</t>
  </si>
  <si>
    <t>Timber screens and shutters</t>
  </si>
  <si>
    <t>local joiners</t>
  </si>
  <si>
    <t>Santa Fe Shutters</t>
  </si>
  <si>
    <t>Timber roof and ceiling windows and lights</t>
  </si>
  <si>
    <t>VELUX New Zealand Limited</t>
  </si>
  <si>
    <t>skylights</t>
  </si>
  <si>
    <t xml:space="preserve">Hometech Fakro Roof windows </t>
  </si>
  <si>
    <t>Aluminium windows and doors</t>
  </si>
  <si>
    <t>lots of local producers</t>
  </si>
  <si>
    <t>Architectural Profiles Ltd</t>
  </si>
  <si>
    <t>Self Opening Doors Ltd</t>
  </si>
  <si>
    <t>Anzor Fasteners Ltd</t>
  </si>
  <si>
    <t>Auckland, North Shore</t>
  </si>
  <si>
    <t>Aluminium Systems Ltd</t>
  </si>
  <si>
    <t>Fairview windows</t>
  </si>
  <si>
    <t>Sensormatic Automatic Doors Ltd</t>
  </si>
  <si>
    <t>GB Glass &amp; Aluminium Ltd</t>
  </si>
  <si>
    <t>Taupo</t>
  </si>
  <si>
    <t>Brewer Joinery Ltd</t>
  </si>
  <si>
    <t>Metalbilt Doors</t>
  </si>
  <si>
    <t>Eden Group Ltd</t>
  </si>
  <si>
    <t>Exal Doors Limited</t>
  </si>
  <si>
    <t>Acedoors</t>
  </si>
  <si>
    <t>Canterbury Aluminium</t>
  </si>
  <si>
    <t>Aluminium screens and shutters</t>
  </si>
  <si>
    <t>Osbournes Ltd</t>
  </si>
  <si>
    <t>Spectrum</t>
  </si>
  <si>
    <t>New Zealand Window Shades Ltd</t>
  </si>
  <si>
    <t>Duffett Doors &amp; Grilles Ltd</t>
  </si>
  <si>
    <t>Vergola NZ</t>
  </si>
  <si>
    <t>Construction Specialties (NZ) Ltd</t>
  </si>
  <si>
    <t>Aluminium Technology Ltd</t>
  </si>
  <si>
    <t>Scotty Doors</t>
  </si>
  <si>
    <t>Aluminium roof and ceiling windows and lights</t>
  </si>
  <si>
    <t>Fakro</t>
  </si>
  <si>
    <t>Roof Windows</t>
  </si>
  <si>
    <t>Steel windows, doors and frames (sets)</t>
  </si>
  <si>
    <t>Steelguard Ltd</t>
  </si>
  <si>
    <t>Crittall Arnold Limited</t>
  </si>
  <si>
    <t>Steel screens and shutters</t>
  </si>
  <si>
    <t>Steel roof and ceiling windows and lights</t>
  </si>
  <si>
    <t>Plastics windows, doors and frames</t>
  </si>
  <si>
    <t>Homerit</t>
  </si>
  <si>
    <t>PVC windows</t>
  </si>
  <si>
    <t>Warm Windows</t>
  </si>
  <si>
    <t>Plastics screens and shutters</t>
  </si>
  <si>
    <t>Plastic roof and ceiling windows and lights</t>
  </si>
  <si>
    <t>Gerard Roof Accessories</t>
  </si>
  <si>
    <t>Automatic doors</t>
  </si>
  <si>
    <t>custom made</t>
  </si>
  <si>
    <t>Ulti Group Limited</t>
  </si>
  <si>
    <t>Timber fire rated window, door and frame assemblies</t>
  </si>
  <si>
    <t>lots of local specialist producers</t>
  </si>
  <si>
    <t>Steel fire rated window, door and frame assemblies</t>
  </si>
  <si>
    <t>Fire-rated screen assemblies</t>
  </si>
  <si>
    <t>Sound insulated door and frame assemblies</t>
  </si>
  <si>
    <t>Glazing</t>
  </si>
  <si>
    <t>Glazing exterior</t>
  </si>
  <si>
    <t>Metro Performance Glass</t>
  </si>
  <si>
    <t>Auck; Dunedin</t>
  </si>
  <si>
    <t>CSR Viridian Glass</t>
  </si>
  <si>
    <t>Smoke Control NZ Ltd</t>
  </si>
  <si>
    <t>PPG Industries NZ Ltd</t>
  </si>
  <si>
    <t>Schott New Zealand Pty Ltd</t>
  </si>
  <si>
    <t>Morgan &amp; Aickin Ltd</t>
  </si>
  <si>
    <t>Outdoor Edge Ltd</t>
  </si>
  <si>
    <t>Larger Auckland Region</t>
  </si>
  <si>
    <t>Barry Sears Glass</t>
  </si>
  <si>
    <t>Masterton</t>
  </si>
  <si>
    <t>Interior glazing</t>
  </si>
  <si>
    <t>Glasshape</t>
  </si>
  <si>
    <t>Warkworth</t>
  </si>
  <si>
    <t>Graffiti Solutions</t>
  </si>
  <si>
    <t>Films applied to glass</t>
  </si>
  <si>
    <t>GlassPro</t>
  </si>
  <si>
    <t>Diamond Fusion New Zealand</t>
  </si>
  <si>
    <t>Abee Window Coatings</t>
  </si>
  <si>
    <t>Huper Optik</t>
  </si>
  <si>
    <t>Glass block walling</t>
  </si>
  <si>
    <t>Blocks (glass)</t>
  </si>
  <si>
    <t>The Glass Block Company Ltd</t>
  </si>
  <si>
    <t>National Glass Limited</t>
  </si>
  <si>
    <t>Structural glass assemblies</t>
  </si>
  <si>
    <t>Graphic Glass</t>
  </si>
  <si>
    <t>Glass Vice</t>
  </si>
  <si>
    <t>Structural glass flooring and roofing</t>
  </si>
  <si>
    <t>Power Technology</t>
  </si>
  <si>
    <t>Atlantis Bathroom Style</t>
  </si>
  <si>
    <t>Showerman</t>
  </si>
  <si>
    <t>Sharpeye Ltd</t>
  </si>
  <si>
    <t>Impresa Tile Shower Systems</t>
  </si>
  <si>
    <t>Englefield</t>
  </si>
  <si>
    <t>Thermal Insulation</t>
  </si>
  <si>
    <t>Autex Industries Limited</t>
  </si>
  <si>
    <t>CSR Bradford Insulation</t>
  </si>
  <si>
    <t>InsulPro Manufacturing Limited</t>
  </si>
  <si>
    <t>Auckland; Milton</t>
  </si>
  <si>
    <t>Knauf Insulation New Zealand</t>
  </si>
  <si>
    <t>Terra Lana Products Ltd</t>
  </si>
  <si>
    <t>Koolfoam Industries Ltd</t>
  </si>
  <si>
    <t>Auckland; Papatoetoe</t>
  </si>
  <si>
    <t>Alsynite NZ Ltd</t>
  </si>
  <si>
    <t>Polygold Pure</t>
  </si>
  <si>
    <t>Canterbury Foam Concrete</t>
  </si>
  <si>
    <t>Ellis Fiber Ltd</t>
  </si>
  <si>
    <t>Firepro Centabuild Ltd</t>
  </si>
  <si>
    <t>Insulation Specialists Ltd</t>
  </si>
  <si>
    <t>Feilding</t>
  </si>
  <si>
    <t>Insulwool</t>
  </si>
  <si>
    <t>Greytown</t>
  </si>
  <si>
    <t>Marmox New Zealand Ltd</t>
  </si>
  <si>
    <t>Polymer Group Ltd</t>
  </si>
  <si>
    <t>Premier A Grade Insulation Ltd </t>
  </si>
  <si>
    <t>Styrobeck Ltd</t>
  </si>
  <si>
    <t>Auck; Wlgtn</t>
  </si>
  <si>
    <t>T &amp; R Interior Systems Ltd</t>
  </si>
  <si>
    <t>Textile Products 1971 Ltd</t>
  </si>
  <si>
    <t>Warmkiwi Insulation</t>
  </si>
  <si>
    <t>Sealants, flashings and adhesives</t>
  </si>
  <si>
    <t>Handrail Fittings Ltd </t>
  </si>
  <si>
    <t>Metalwork</t>
  </si>
  <si>
    <t>Steel stairs, ladders and balustrades</t>
  </si>
  <si>
    <t>A E Tilley Ltd</t>
  </si>
  <si>
    <t>Wellington</t>
  </si>
  <si>
    <t>Stainless steel stairs, ladders and balustrades</t>
  </si>
  <si>
    <t>Aluminium stairs, ladders and balustrades</t>
  </si>
  <si>
    <t>Sellwood Products Limited</t>
  </si>
  <si>
    <t>Interior</t>
  </si>
  <si>
    <t>Linings</t>
  </si>
  <si>
    <t>Fibre cement linings</t>
  </si>
  <si>
    <t>Asona Limited</t>
  </si>
  <si>
    <t>Fibrous plaster linings</t>
  </si>
  <si>
    <t>not used anymore</t>
  </si>
  <si>
    <t>Plasterboard linings</t>
  </si>
  <si>
    <t>Sheet (gypsum wallboard)</t>
  </si>
  <si>
    <t>Winstone Wallboards Ltd</t>
  </si>
  <si>
    <t>GIB</t>
  </si>
  <si>
    <t>Knauf Plasterboard Ltd</t>
  </si>
  <si>
    <t>Elephant Plasterboard NZ Ltd</t>
  </si>
  <si>
    <t>THAI</t>
  </si>
  <si>
    <t>Bangkok</t>
  </si>
  <si>
    <t>Ecoplus Systems</t>
  </si>
  <si>
    <t>NZ Ceiling and Drywall Supplies</t>
  </si>
  <si>
    <t>Rigid inorganic linings</t>
  </si>
  <si>
    <t>Sheet (vermiculite board, GRC, calcium silicate board, barium sulphate board)</t>
  </si>
  <si>
    <t>Laminex New Zealand</t>
  </si>
  <si>
    <t>Laminam Ceramic Panel</t>
  </si>
  <si>
    <t>ROXX Stone</t>
  </si>
  <si>
    <t>Rigid plastics linings</t>
  </si>
  <si>
    <t>Wood wool panels</t>
  </si>
  <si>
    <t>Panel (woodwool)</t>
  </si>
  <si>
    <t>Woodtex NZ ltd</t>
  </si>
  <si>
    <t>Plywood linings</t>
  </si>
  <si>
    <t>Decortech Limited</t>
  </si>
  <si>
    <t>Summit Distributors</t>
  </si>
  <si>
    <t>Manufactured timber board linings</t>
  </si>
  <si>
    <t>Marlite</t>
  </si>
  <si>
    <t>BBS Timbers Ltd</t>
  </si>
  <si>
    <t>Carter Holt Harvey Woodproducts</t>
  </si>
  <si>
    <t>Daiken New Zealand</t>
  </si>
  <si>
    <t>Ashley</t>
  </si>
  <si>
    <t>Solid timber board linings</t>
  </si>
  <si>
    <t>lockwood</t>
  </si>
  <si>
    <t>Solid timber prefinished linings</t>
  </si>
  <si>
    <t>Prefinished plywood linings</t>
  </si>
  <si>
    <t>Prefinished manufactured timber board linings</t>
  </si>
  <si>
    <t>Design Laminates 2007 Ltd</t>
  </si>
  <si>
    <t>EU, AUS</t>
  </si>
  <si>
    <t>Climate Surfaces</t>
  </si>
  <si>
    <t>Woven Bamboo Ltd</t>
  </si>
  <si>
    <t>Prefinished fibre cement linings</t>
  </si>
  <si>
    <t>Partitions and doors</t>
  </si>
  <si>
    <t>Allegion (New Zealand) Limited</t>
  </si>
  <si>
    <t>PSL Innovative Aluminium</t>
  </si>
  <si>
    <t>Durell Commercial Interiors Ltd</t>
  </si>
  <si>
    <t>Freeform Laminates (2002) Ltd</t>
  </si>
  <si>
    <t>CHCH; Dunedin</t>
  </si>
  <si>
    <t>Migua New Zealand</t>
  </si>
  <si>
    <t>Hale Manufacturing Limited</t>
  </si>
  <si>
    <t>Resco Ltd</t>
  </si>
  <si>
    <t>Kermac Industries</t>
  </si>
  <si>
    <t>Interior windows, doors and frames</t>
  </si>
  <si>
    <t>Superior Doors Ltd</t>
  </si>
  <si>
    <t>timber doors</t>
  </si>
  <si>
    <t>alu and timber stuff</t>
  </si>
  <si>
    <t>Joinery Developments Ltd</t>
  </si>
  <si>
    <t>Renall Door Company</t>
  </si>
  <si>
    <t>Carterton</t>
  </si>
  <si>
    <t>Mattson Joinery</t>
  </si>
  <si>
    <t>Pacific Door Systems Ltd</t>
  </si>
  <si>
    <t>Front Stage Interiors Ltd</t>
  </si>
  <si>
    <t>Ceilings</t>
  </si>
  <si>
    <t>Suspended sheet ceilings</t>
  </si>
  <si>
    <t>USG BORAL</t>
  </si>
  <si>
    <t>Biggins Interior Solutions</t>
  </si>
  <si>
    <t>Holden Architectural Ltd</t>
  </si>
  <si>
    <t>Access floors</t>
  </si>
  <si>
    <t>Proprietary raised access floors</t>
  </si>
  <si>
    <t>Non-proprietary raised access floors</t>
  </si>
  <si>
    <t>Particleboard floors</t>
  </si>
  <si>
    <t>Timber strip floors</t>
  </si>
  <si>
    <t>Karelia New Zealand</t>
  </si>
  <si>
    <t>Ekowood</t>
  </si>
  <si>
    <t>Hardwood Technology Limited</t>
  </si>
  <si>
    <t>James Henry Joinery Ltd</t>
  </si>
  <si>
    <t>Topdeck Flooring New Zealand </t>
  </si>
  <si>
    <t>Plywood floors</t>
  </si>
  <si>
    <t>Laminated timber floors</t>
  </si>
  <si>
    <t>Ecodure flooring</t>
  </si>
  <si>
    <t>Floorscape</t>
  </si>
  <si>
    <t>Irvine International Floors Ltd</t>
  </si>
  <si>
    <t>Joinery fixtures and hardware</t>
  </si>
  <si>
    <t>Timber stairs and ladders</t>
  </si>
  <si>
    <t>Handrail Fittings Ltd</t>
  </si>
  <si>
    <t>HomeTech</t>
  </si>
  <si>
    <t>Stewart Construction</t>
  </si>
  <si>
    <t>Finish</t>
  </si>
  <si>
    <t>Trowelled, liquid applied and sprayed coatings</t>
  </si>
  <si>
    <t>Cementitious sprayed and/or trowelled plaster coatings to walls and soffits</t>
  </si>
  <si>
    <t>TechnokollaNZ &amp; Protective Surfaces</t>
  </si>
  <si>
    <t>Spray-applied plastics coatings to walls and soffits</t>
  </si>
  <si>
    <t>Cementitious trowelled coatings to floors</t>
  </si>
  <si>
    <t>Infrastructure Solutions Ltd</t>
  </si>
  <si>
    <t>Spray-applied plastics coating to floors</t>
  </si>
  <si>
    <t>GDP Flooring Solutions Limited</t>
  </si>
  <si>
    <t>Phoenix</t>
  </si>
  <si>
    <t>Self-levelling coatings to floors</t>
  </si>
  <si>
    <t>Floor Masters Ltd</t>
  </si>
  <si>
    <t>Tiling</t>
  </si>
  <si>
    <t>Ceramic tile and mosaic surfacing to walls and soffits</t>
  </si>
  <si>
    <t>Heritage Tiles Commercial</t>
  </si>
  <si>
    <t>European Ceramics Ltd</t>
  </si>
  <si>
    <t>Stone tile surfacing to walls and soffits</t>
  </si>
  <si>
    <t>Tile Warehouse</t>
  </si>
  <si>
    <t>Glass tile surfacing to walls and soffits</t>
  </si>
  <si>
    <t>The Glass Room</t>
  </si>
  <si>
    <t>Tileworks</t>
  </si>
  <si>
    <t>Ceramic tile and mosaic paving</t>
  </si>
  <si>
    <t>Freedom Strategies Limited</t>
  </si>
  <si>
    <t>Tile Trends</t>
  </si>
  <si>
    <t>Precast concrete tile paving</t>
  </si>
  <si>
    <t>The Tile People Limited</t>
  </si>
  <si>
    <t>Stone tile paving</t>
  </si>
  <si>
    <t>Hinuera Natural Stone Ltd</t>
  </si>
  <si>
    <t>Urban Paving (2005) Limited</t>
  </si>
  <si>
    <t>Timber flooring, sheet, slab and panel</t>
  </si>
  <si>
    <t>Wood solid block, wood parquet</t>
  </si>
  <si>
    <t>Prefinished laminated wood flooring</t>
  </si>
  <si>
    <t>The Wooden Floor Company</t>
  </si>
  <si>
    <t>Prefinished timber floors</t>
  </si>
  <si>
    <t>Timber flooring (board)</t>
  </si>
  <si>
    <t>Fully supported wood sheet surfacing and panelling to walls and soffits</t>
  </si>
  <si>
    <t>Resilient surfacing</t>
  </si>
  <si>
    <t>Flexible plastics sheet and tile finishes to floors, walls and soffits</t>
  </si>
  <si>
    <t>James Halstead Flooring New Zealand Ltd</t>
  </si>
  <si>
    <t>UK</t>
  </si>
  <si>
    <t>Carlisle Flooring</t>
  </si>
  <si>
    <t>Karndean Designflooring NZ</t>
  </si>
  <si>
    <t>Forbo Floorcoverings Pty Ltd</t>
  </si>
  <si>
    <t>New South Wales</t>
  </si>
  <si>
    <t>Newflor Industries Ltd</t>
  </si>
  <si>
    <t>Linoleum sheet and tile finishes to floors, walls and soffits</t>
  </si>
  <si>
    <t>Rubber sheet and tile finishes to floors, walls and soffits</t>
  </si>
  <si>
    <t>Burgess Matting</t>
  </si>
  <si>
    <t>Carpeting</t>
  </si>
  <si>
    <t>Carpet finish to floors and walls</t>
  </si>
  <si>
    <t>Cavalier Bremworth Ltd</t>
  </si>
  <si>
    <t>Cadence Bespoke Carpets</t>
  </si>
  <si>
    <t>Advance Flooring Company</t>
  </si>
  <si>
    <t>Feltex Carpets</t>
  </si>
  <si>
    <t>Godfrey Hirst New Zealand</t>
  </si>
  <si>
    <t>Sleepyhead Manufacturing Ltd </t>
  </si>
  <si>
    <t>Artisan Flooring</t>
  </si>
  <si>
    <t>Carpets Extreme </t>
  </si>
  <si>
    <t>CRONZ New Zealand</t>
  </si>
  <si>
    <t>Dilana Rugs</t>
  </si>
  <si>
    <t>Dunlop Flooring Limited</t>
  </si>
  <si>
    <t>Nick Radford Rugs Ltd</t>
  </si>
  <si>
    <t>Premium Flooring Ltd</t>
  </si>
  <si>
    <t>Robert Malcolm Ltd</t>
  </si>
  <si>
    <t>Sallée New Zealand</t>
  </si>
  <si>
    <t>Source Mondial Ltd</t>
  </si>
  <si>
    <t>Auckland, Hamer Street</t>
  </si>
  <si>
    <t>Auckland Region, Bombay</t>
  </si>
  <si>
    <t>Auckland Region, Drury</t>
  </si>
  <si>
    <t>Auckland Region, Waiuku</t>
  </si>
  <si>
    <t>Auckland Region, Pukekohe</t>
  </si>
  <si>
    <t>9  manufactories nationwide</t>
  </si>
  <si>
    <t>Auckland Region, Whangaparaoa</t>
  </si>
  <si>
    <t>Auckland, Leonard Road</t>
  </si>
  <si>
    <t>Tuatapere (Southland)</t>
  </si>
  <si>
    <t>Higgins Concrete Limited</t>
  </si>
  <si>
    <t>Aitkens Concrete Limited</t>
  </si>
  <si>
    <t>Ohau, Levin</t>
  </si>
  <si>
    <t>Paraparaumu</t>
  </si>
  <si>
    <t>Waitara</t>
  </si>
  <si>
    <t>Bullock's Readymix Limited</t>
  </si>
  <si>
    <t>Byford's Ready-Mix Limited</t>
  </si>
  <si>
    <t>Taihape</t>
  </si>
  <si>
    <t>Turangi</t>
  </si>
  <si>
    <t>Stratford</t>
  </si>
  <si>
    <t>Porirua</t>
  </si>
  <si>
    <t>McIlwaine Ready Mix Limited</t>
  </si>
  <si>
    <t>Marton</t>
  </si>
  <si>
    <t>Mobile Concrete Limited</t>
  </si>
  <si>
    <t>PERTH Concrete Limited</t>
  </si>
  <si>
    <t>Prenters Ready Mix Concrete Limited</t>
  </si>
  <si>
    <t>Dannevirke</t>
  </si>
  <si>
    <t>Terry's Concrete Limited</t>
  </si>
  <si>
    <t>Te Horo</t>
  </si>
  <si>
    <t>Upper Hutt Ready Mix Limited</t>
  </si>
  <si>
    <t>Wairoa Ready Mix</t>
  </si>
  <si>
    <t>Wairoa</t>
  </si>
  <si>
    <t>Wellington, Kiwi Point</t>
  </si>
  <si>
    <t>Wellington, Normanby</t>
  </si>
  <si>
    <t>Wellington, Aotea Quay</t>
  </si>
  <si>
    <t>Lower Hutt, Belmont</t>
  </si>
  <si>
    <t>Masterton, Waingawa</t>
  </si>
  <si>
    <t>Pahiatua</t>
  </si>
  <si>
    <t>Hawera</t>
  </si>
  <si>
    <t>Waiouru</t>
  </si>
  <si>
    <t>Taumarunui</t>
  </si>
  <si>
    <t>Okato</t>
  </si>
  <si>
    <t>Distance Range</t>
  </si>
  <si>
    <t>Transport Mode Coding and Range</t>
  </si>
  <si>
    <t>Distance Category Name</t>
  </si>
  <si>
    <t>Default Category  Distance</t>
  </si>
  <si>
    <t>ship</t>
  </si>
  <si>
    <t>train</t>
  </si>
  <si>
    <t>road</t>
  </si>
  <si>
    <t>gate location description</t>
  </si>
  <si>
    <t>urban 1</t>
  </si>
  <si>
    <t>urban 2</t>
  </si>
  <si>
    <t>regional 1</t>
  </si>
  <si>
    <t>regional 2</t>
  </si>
  <si>
    <t>interregional 1</t>
  </si>
  <si>
    <t>Same Island</t>
  </si>
  <si>
    <t>interregional 2</t>
  </si>
  <si>
    <t>interregional 3</t>
  </si>
  <si>
    <t>Other Island</t>
  </si>
  <si>
    <t>interregional 4</t>
  </si>
  <si>
    <t>international 1</t>
  </si>
  <si>
    <t>East Coast Australia, Pacific Islands</t>
  </si>
  <si>
    <t>international 2</t>
  </si>
  <si>
    <t>West Coast Australia, South-East Asia</t>
  </si>
  <si>
    <t>international 3</t>
  </si>
  <si>
    <t>Rest of the World</t>
  </si>
  <si>
    <t>Module A4: Mode-distance assesment model for base data of products</t>
  </si>
  <si>
    <t>Scenario Option 1</t>
  </si>
  <si>
    <t>Scenario Option 2</t>
  </si>
  <si>
    <t>&gt; see list of timber producers of MDF-panel</t>
  </si>
  <si>
    <t>&gt; see timber</t>
  </si>
  <si>
    <t>&gt; see 3131, Precast concrete</t>
  </si>
  <si>
    <t>&gt; see 3121, In situ concrete</t>
  </si>
  <si>
    <t>&gt; see timber worksheet for many more</t>
  </si>
  <si>
    <t>&gt; see monolithic plasters system appraisals for more</t>
  </si>
  <si>
    <t>&gt; 50 or more local joiners</t>
  </si>
  <si>
    <t>&gt; 3 more non appraised</t>
  </si>
  <si>
    <t>&gt; ?</t>
  </si>
  <si>
    <t xml:space="preserve">&gt; check appraisels DPM and tanking </t>
  </si>
  <si>
    <t>&gt; always locally resourced !!!!!</t>
  </si>
  <si>
    <t>&gt; except for ceder</t>
  </si>
  <si>
    <t xml:space="preserve">&gt; look at timber </t>
  </si>
  <si>
    <t>In region outside metropolitan urban area</t>
  </si>
  <si>
    <t>near metropolitan urban area</t>
  </si>
  <si>
    <t>within metropolitan urban area</t>
  </si>
  <si>
    <t>CBI Class</t>
  </si>
  <si>
    <t>CBI Group</t>
  </si>
  <si>
    <t>CBI Work Section</t>
  </si>
  <si>
    <t>CBI Class Descr.</t>
  </si>
  <si>
    <t>CBI Group Descr.</t>
  </si>
  <si>
    <t>Main material/product (for transport)</t>
  </si>
  <si>
    <t>&gt; see 3112, Reinforcement for in situ concrete</t>
  </si>
  <si>
    <t>&gt; see 3125 Grout (cementitious)</t>
  </si>
  <si>
    <t>&gt; see 3411, Structural steelwork</t>
  </si>
  <si>
    <t>&gt; see 3811, Prefabricated timber elements</t>
  </si>
  <si>
    <t>CBI Work Section Description</t>
  </si>
  <si>
    <t>Steel (structural)</t>
  </si>
  <si>
    <t>Stainless steel</t>
  </si>
  <si>
    <t>Concrete (aerated autoclaved)</t>
  </si>
  <si>
    <t>Timber (solid)</t>
  </si>
  <si>
    <t>Timber (engineered wood) eg. laminates, LVL, glulam</t>
  </si>
  <si>
    <t>Isolating membrane</t>
  </si>
  <si>
    <t>Sheet ( bituminous or plastic)</t>
  </si>
  <si>
    <t>Plastics</t>
  </si>
  <si>
    <t>Copper</t>
  </si>
  <si>
    <t>Zinc</t>
  </si>
  <si>
    <t>Timber (engineered panels) eg. MDF, OSB, particleboard</t>
  </si>
  <si>
    <t>Sheet (modified bitumen sheet with/without glass/synthetic fibres, granule finish)</t>
  </si>
  <si>
    <t>Bathroom glazed screens and enclosures</t>
  </si>
  <si>
    <t>Frameless glass sliding/stacking doors</t>
  </si>
  <si>
    <t>Full height frameless glass partitions</t>
  </si>
  <si>
    <t>Metal frame partitions</t>
  </si>
  <si>
    <t>Timber frame partitions</t>
  </si>
  <si>
    <t>Toilet and cubicle partitions</t>
  </si>
  <si>
    <t>Fire-rated partitions</t>
  </si>
  <si>
    <t>Acoustic-rated partitions</t>
  </si>
  <si>
    <t>Fire rated timber door, window and frame assemblies</t>
  </si>
  <si>
    <t>Fire rated steel door, window and frame assemblies</t>
  </si>
  <si>
    <t>Acoustic rated timber door, window and frame assemblies</t>
  </si>
  <si>
    <t>Interior timber screens and shutters</t>
  </si>
  <si>
    <t>Fire-rated suspended ceiling systems</t>
  </si>
  <si>
    <t>Acoustic-rated suspended ceiling systems</t>
  </si>
  <si>
    <t>Suspended ceiling systems with integrated building services</t>
  </si>
  <si>
    <t>Insulated suspended ceilings</t>
  </si>
  <si>
    <t>Special hygiene suspended ceilings</t>
  </si>
  <si>
    <t xml:space="preserve">Plastics  </t>
  </si>
  <si>
    <t xml:space="preserve">Plastics   </t>
  </si>
  <si>
    <t xml:space="preserve">Gypsum board lathing </t>
  </si>
  <si>
    <t xml:space="preserve">Timber lathing </t>
  </si>
  <si>
    <t>Whanganui, Gisborne, Auckland,  Perth (AUS)</t>
  </si>
  <si>
    <t>scnz, market share of Pacific Steel from Pacific Steel website.</t>
  </si>
  <si>
    <t>AAC NZ Ltd</t>
  </si>
  <si>
    <t>Whangerei</t>
  </si>
  <si>
    <t>Concrete (AAC)</t>
  </si>
  <si>
    <t>Ytong building system</t>
  </si>
  <si>
    <t>Hebel</t>
  </si>
  <si>
    <t>CSR Building Products Ltd</t>
  </si>
  <si>
    <t>website</t>
  </si>
  <si>
    <t>Glass fibre reinforced cement (GRC) panels</t>
  </si>
  <si>
    <t>Christchurch</t>
  </si>
  <si>
    <t>&gt; see 3324, lightweight concrete blockwork</t>
  </si>
  <si>
    <t>Default Scenario (Link)</t>
  </si>
  <si>
    <t>Timber Balustrades</t>
  </si>
  <si>
    <t>Metal Balustrades</t>
  </si>
  <si>
    <t>Glass Balustrades</t>
  </si>
  <si>
    <t>Frameless glass doors and unframed glass screen assemblies</t>
  </si>
  <si>
    <t>plastics</t>
  </si>
  <si>
    <t>Speedwall (NZ) Ltd</t>
  </si>
  <si>
    <t>Inzide Commercial Ltd</t>
  </si>
  <si>
    <t>NA</t>
  </si>
  <si>
    <t>&gt; see 3813, Engineered wood products</t>
  </si>
  <si>
    <t>Lightweight concrete blockwork</t>
  </si>
  <si>
    <t>&gt; see 3323, Solid concrete blockwork</t>
  </si>
  <si>
    <t>&gt; see 4231, Fibre cement flat sheet cladding</t>
  </si>
  <si>
    <t>&gt; see 5113, Plasterboard linings</t>
  </si>
  <si>
    <t>&gt; see 4711, Thermal insulation</t>
  </si>
  <si>
    <t>&gt; see 3311, Brickwork</t>
  </si>
  <si>
    <t>&gt; see 4255, Insulating wall cladding</t>
  </si>
  <si>
    <t>&gt; see 4223, Plywood cladding</t>
  </si>
  <si>
    <t>&gt; see 4171, Rigid air barriers</t>
  </si>
  <si>
    <t>&gt; see 4362, Fully supported flat stainless steel sheet roofing</t>
  </si>
  <si>
    <t>&gt; see 4311, Profiled metal sheet roofing</t>
  </si>
  <si>
    <t>&gt; see 4271, Natural stone veneer walling</t>
  </si>
  <si>
    <t>&gt; see 5123, Manufactured timber board linings</t>
  </si>
  <si>
    <t>&gt; see 5124, Solid timber board linings</t>
  </si>
  <si>
    <t>&gt; see 4365, Fully supported flat zinc sheet roofing</t>
  </si>
  <si>
    <t>&gt; see 4532, Steel screens and shutters</t>
  </si>
  <si>
    <t>&gt; see 4232, Metal and metal faced flat sheet cladding</t>
  </si>
  <si>
    <t>&gt; see 4257, Metal clad insulating cladding</t>
  </si>
  <si>
    <t>&gt; see 4161, Building wraps, underlays and DPCs</t>
  </si>
  <si>
    <t>&gt; see 4364, Fully supported flat copper and bronze sheeting, used as a covering to flat and sloping roofs</t>
  </si>
  <si>
    <t xml:space="preserve">_ _ _ </t>
  </si>
  <si>
    <t>_ _ _ _</t>
  </si>
  <si>
    <t>_ _ _ _ _ _</t>
  </si>
  <si>
    <t xml:space="preserve">_  _  _  _  </t>
  </si>
  <si>
    <t>manufacturer 1</t>
  </si>
  <si>
    <t>manufacturer 2</t>
  </si>
  <si>
    <t>manufacturer 3</t>
  </si>
  <si>
    <t>manufacturer 4</t>
  </si>
  <si>
    <t>manufacturer 5</t>
  </si>
  <si>
    <t>manufacturer 6</t>
  </si>
  <si>
    <t>manufacturer 7</t>
  </si>
  <si>
    <t>manufacturer 8</t>
  </si>
  <si>
    <t>manufacturer 9</t>
  </si>
  <si>
    <t>manufacturer 10</t>
  </si>
  <si>
    <t>Functional  Models For copy and Paste</t>
  </si>
  <si>
    <t>__Dummy</t>
  </si>
  <si>
    <t>Sound Insulation</t>
  </si>
  <si>
    <t>Fire Insulation</t>
  </si>
  <si>
    <t>Auck</t>
  </si>
  <si>
    <t>Wlgtn</t>
  </si>
  <si>
    <t>Luxaflex</t>
  </si>
  <si>
    <t>Auck, Chch, Wlgtn</t>
  </si>
  <si>
    <t>Linked data sources</t>
  </si>
  <si>
    <t>miproduct</t>
  </si>
  <si>
    <t>Lower Hutt, Petone</t>
  </si>
  <si>
    <t>CHCH, Cass St</t>
  </si>
  <si>
    <t>CHCH, McAlpine St</t>
  </si>
  <si>
    <t>Culverden</t>
  </si>
  <si>
    <t>Renwick</t>
  </si>
  <si>
    <t>Washdyke</t>
  </si>
  <si>
    <t>Hokitika (S)</t>
  </si>
  <si>
    <t>AML Limited</t>
  </si>
  <si>
    <t>CHCH, North</t>
  </si>
  <si>
    <t>Ashburton Contracting Limited</t>
  </si>
  <si>
    <t>Christchurch Ready Mix Concrete Limited</t>
  </si>
  <si>
    <t>CHCH, Belfast</t>
  </si>
  <si>
    <t xml:space="preserve"> No. 1</t>
  </si>
  <si>
    <t xml:space="preserve"> No. 2 (S)</t>
  </si>
  <si>
    <t>CHCH, Hornby</t>
  </si>
  <si>
    <t>Concrete &amp; Metals Limited</t>
  </si>
  <si>
    <t>Richmond</t>
  </si>
  <si>
    <t>Tuamarina, Blenheim</t>
  </si>
  <si>
    <t>Amberley</t>
  </si>
  <si>
    <t>CHCH, Bromley</t>
  </si>
  <si>
    <t>CHCH, Harewood</t>
  </si>
  <si>
    <t>Westport</t>
  </si>
  <si>
    <t>Fairlie (S)</t>
  </si>
  <si>
    <t>Geraldine</t>
  </si>
  <si>
    <t>Hi-Stress Concrete 1989 Limited</t>
  </si>
  <si>
    <t>Kiwi Concrete Limited</t>
  </si>
  <si>
    <t>Auckland, Panmure</t>
  </si>
  <si>
    <t>Auckland, Takapuna</t>
  </si>
  <si>
    <t>Auckland Glen Avon, New Plymouth</t>
  </si>
  <si>
    <t>Wanganui; Dunedin</t>
  </si>
  <si>
    <t>Module A4</t>
  </si>
  <si>
    <t>TRANSPORT TO CONSTRUCTION SITE SCENARIOS - one way distance (km)</t>
  </si>
  <si>
    <t>MODULE A4</t>
  </si>
  <si>
    <t>ANALYSIS - LAST MANUFACTURER / FABRICATOR / ASSEMBLER GATE to CONSTRUCTION SITE (CBD)</t>
  </si>
  <si>
    <t>&gt; see 3125 Grout</t>
  </si>
  <si>
    <t>(whole system)</t>
  </si>
  <si>
    <t>Main materials potentially present (listed when transported separately)</t>
  </si>
  <si>
    <t>&gt; see 4282 Plaster render on solid substrate</t>
  </si>
  <si>
    <t>&gt; see 4282, Plaster render on solid substrate</t>
  </si>
  <si>
    <t>TRANSPORT TO CONSTRUCTION SITE DATASHEET - one way distance (km)</t>
  </si>
  <si>
    <t>Transport to Construction Site Datasheet - Guidance for Use</t>
  </si>
  <si>
    <t>verson 1  6/5/16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</si>
</sst>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theme="1"/>
      <name val="Calibri"/>
      <family val="2"/>
      <scheme val="minor"/>
    </font>
    <font>
      <sz val="11"/>
      <color theme="1"/>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b/>
      <sz val="18"/>
      <color theme="0"/>
      <name val="Arial"/>
      <family val="2"/>
    </font>
    <font>
      <sz val="9"/>
      <color theme="0"/>
      <name val="Calibri"/>
      <family val="2"/>
      <scheme val="minor"/>
    </font>
    <font>
      <b/>
      <sz val="10"/>
      <color theme="0"/>
      <name val="Arial"/>
      <family val="2"/>
    </font>
    <font>
      <sz val="10"/>
      <color theme="0"/>
      <name val="Arial"/>
      <family val="2"/>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b/>
      <sz val="12"/>
      <color theme="0"/>
      <name val="Calibri"/>
      <family val="2"/>
      <scheme val="minor"/>
    </font>
    <font>
      <sz val="14"/>
      <color theme="1"/>
      <name val="Calibri"/>
      <family val="2"/>
      <scheme val="minor"/>
    </font>
    <font>
      <sz val="12"/>
      <color theme="0"/>
      <name val="Calibri"/>
      <family val="2"/>
      <scheme val="minor"/>
    </font>
    <font>
      <b/>
      <sz val="14"/>
      <color theme="1"/>
      <name val="Calibri"/>
      <family val="2"/>
      <scheme val="minor"/>
    </font>
    <font>
      <b/>
      <sz val="10"/>
      <color theme="1"/>
      <name val="Calibri"/>
      <family val="2"/>
      <scheme val="minor"/>
    </font>
    <font>
      <i/>
      <sz val="14"/>
      <color theme="1"/>
      <name val="Calibri"/>
      <family val="2"/>
      <scheme val="minor"/>
    </font>
    <font>
      <b/>
      <i/>
      <sz val="14"/>
      <color theme="1"/>
      <name val="Calibri"/>
      <family val="2"/>
      <scheme val="minor"/>
    </font>
    <font>
      <sz val="9"/>
      <color theme="1"/>
      <name val="Calibri"/>
      <family val="2"/>
      <scheme val="minor"/>
    </font>
    <font>
      <sz val="9"/>
      <name val="Arial"/>
      <family val="2"/>
    </font>
    <font>
      <b/>
      <sz val="9"/>
      <color theme="1"/>
      <name val="Calibri"/>
      <family val="2"/>
      <scheme val="minor"/>
    </font>
    <font>
      <b/>
      <sz val="9"/>
      <color rgb="FFFF0000"/>
      <name val="Calibri"/>
      <family val="2"/>
      <scheme val="minor"/>
    </font>
    <font>
      <b/>
      <sz val="9"/>
      <color theme="0"/>
      <name val="Calibri"/>
      <family val="2"/>
      <scheme val="minor"/>
    </font>
    <font>
      <sz val="9"/>
      <name val="Calibri"/>
      <family val="2"/>
      <scheme val="minor"/>
    </font>
    <font>
      <sz val="9"/>
      <color rgb="FFFF0000"/>
      <name val="Arial"/>
      <family val="2"/>
    </font>
    <font>
      <sz val="9"/>
      <color rgb="FFFF0000"/>
      <name val="Calibri"/>
      <family val="2"/>
      <scheme val="minor"/>
    </font>
    <font>
      <sz val="10"/>
      <name val="Arial"/>
      <family val="2"/>
    </font>
    <font>
      <sz val="11"/>
      <name val="Calibri"/>
      <family val="2"/>
      <scheme val="minor"/>
    </font>
    <font>
      <b/>
      <sz val="11"/>
      <color theme="1"/>
      <name val="Calibri"/>
      <family val="2"/>
      <scheme val="minor"/>
    </font>
    <font>
      <b/>
      <sz val="16"/>
      <color theme="0"/>
      <name val="Calibri"/>
      <family val="2"/>
      <scheme val="minor"/>
    </font>
    <font>
      <i/>
      <sz val="9"/>
      <color theme="1"/>
      <name val="Calibri"/>
      <family val="2"/>
      <scheme val="minor"/>
    </font>
    <font>
      <i/>
      <sz val="12"/>
      <color theme="1"/>
      <name val="Calibri"/>
      <family val="2"/>
      <scheme val="minor"/>
    </font>
    <font>
      <sz val="9"/>
      <color theme="0"/>
      <name val="Arial"/>
      <family val="2"/>
    </font>
    <font>
      <b/>
      <sz val="11"/>
      <color theme="0"/>
      <name val="Arial"/>
      <family val="2"/>
    </font>
    <font>
      <b/>
      <sz val="9"/>
      <color theme="0"/>
      <name val="Arial"/>
      <family val="2"/>
    </font>
    <font>
      <b/>
      <sz val="9"/>
      <name val="Arial"/>
      <family val="2"/>
    </font>
    <font>
      <b/>
      <sz val="8"/>
      <color theme="0"/>
      <name val="Calibri"/>
      <family val="2"/>
      <scheme val="minor"/>
    </font>
    <font>
      <sz val="11"/>
      <color rgb="FFFF0000"/>
      <name val="Calibri"/>
      <family val="2"/>
      <scheme val="minor"/>
    </font>
    <font>
      <b/>
      <sz val="9"/>
      <name val="Calibri"/>
      <family val="2"/>
      <scheme val="minor"/>
    </font>
    <font>
      <sz val="11"/>
      <color theme="0"/>
      <name val="Arial"/>
      <family val="2"/>
    </font>
    <font>
      <sz val="22"/>
      <color theme="1"/>
      <name val="Calibri"/>
      <family val="2"/>
      <scheme val="minor"/>
    </font>
  </fonts>
  <fills count="24">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00B0F0"/>
        <bgColor indexed="64"/>
      </patternFill>
    </fill>
    <fill>
      <patternFill patternType="solid">
        <fgColor rgb="FFFF5050"/>
        <bgColor indexed="64"/>
      </patternFill>
    </fill>
    <fill>
      <patternFill patternType="solid">
        <fgColor rgb="FFFF7C80"/>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rgb="FFFF0000"/>
        <bgColor indexed="64"/>
      </patternFill>
    </fill>
    <fill>
      <patternFill patternType="solid">
        <fgColor rgb="FFC00000"/>
        <bgColor indexed="64"/>
      </patternFill>
    </fill>
    <fill>
      <patternFill patternType="solid">
        <fgColor rgb="FF7030A0"/>
        <bgColor indexed="64"/>
      </patternFill>
    </fill>
  </fills>
  <borders count="25">
    <border>
      <left/>
      <right/>
      <top/>
      <bottom/>
      <diagonal/>
    </border>
    <border>
      <left/>
      <right style="thin">
        <color indexed="64"/>
      </right>
      <top/>
      <bottom/>
      <diagonal/>
    </border>
    <border>
      <left style="thin">
        <color auto="1"/>
      </left>
      <right/>
      <top/>
      <bottom/>
      <diagonal/>
    </border>
    <border>
      <left/>
      <right style="double">
        <color auto="1"/>
      </right>
      <top/>
      <bottom/>
      <diagonal/>
    </border>
    <border>
      <left style="thin">
        <color indexed="64"/>
      </left>
      <right style="double">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auto="1"/>
      </right>
      <top/>
      <bottom style="thin">
        <color auto="1"/>
      </bottom>
      <diagonal/>
    </border>
    <border>
      <left style="thin">
        <color indexed="64"/>
      </left>
      <right style="thin">
        <color indexed="64"/>
      </right>
      <top/>
      <bottom style="thin">
        <color indexed="64"/>
      </bottom>
      <diagonal/>
    </border>
    <border>
      <left style="thin">
        <color auto="1"/>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auto="1"/>
      </left>
      <right/>
      <top/>
      <bottom/>
      <diagonal/>
    </border>
    <border>
      <left/>
      <right style="double">
        <color auto="1"/>
      </right>
      <top style="thin">
        <color indexed="64"/>
      </top>
      <bottom/>
      <diagonal/>
    </border>
    <border>
      <left style="thin">
        <color indexed="64"/>
      </left>
      <right style="double">
        <color indexed="64"/>
      </right>
      <top style="thin">
        <color indexed="64"/>
      </top>
      <bottom/>
      <diagonal/>
    </border>
    <border>
      <left style="double">
        <color auto="1"/>
      </left>
      <right/>
      <top style="thin">
        <color indexed="64"/>
      </top>
      <bottom/>
      <diagonal/>
    </border>
    <border>
      <left style="double">
        <color auto="1"/>
      </left>
      <right style="thin">
        <color indexed="64"/>
      </right>
      <top/>
      <bottom/>
      <diagonal/>
    </border>
    <border>
      <left style="double">
        <color auto="1"/>
      </left>
      <right/>
      <top/>
      <bottom style="thin">
        <color indexed="64"/>
      </bottom>
      <diagonal/>
    </border>
  </borders>
  <cellStyleXfs count="2">
    <xf numFmtId="0" fontId="0" fillId="0" borderId="0"/>
    <xf numFmtId="9" fontId="1" fillId="0" borderId="0" applyFont="0" applyFill="0" applyBorder="0" applyAlignment="0" applyProtection="0"/>
  </cellStyleXfs>
  <cellXfs count="459">
    <xf numFmtId="0" fontId="0" fillId="0" borderId="0" xfId="0"/>
    <xf numFmtId="0" fontId="4" fillId="0" borderId="0" xfId="0" applyFont="1" applyFill="1" applyBorder="1" applyAlignment="1">
      <alignment wrapText="1"/>
    </xf>
    <xf numFmtId="0" fontId="0" fillId="0" borderId="0" xfId="0" applyAlignment="1">
      <alignment wrapText="1"/>
    </xf>
    <xf numFmtId="0" fontId="0" fillId="0" borderId="0" xfId="0" applyFill="1" applyBorder="1"/>
    <xf numFmtId="0" fontId="0" fillId="3" borderId="0" xfId="0" applyFill="1" applyBorder="1" applyAlignment="1">
      <alignment horizontal="center"/>
    </xf>
    <xf numFmtId="0" fontId="0" fillId="3" borderId="0" xfId="0" applyFill="1" applyBorder="1"/>
    <xf numFmtId="0" fontId="0" fillId="3" borderId="0" xfId="0" applyFill="1" applyBorder="1" applyAlignment="1"/>
    <xf numFmtId="0" fontId="0" fillId="3" borderId="0" xfId="0" applyFill="1" applyBorder="1" applyAlignment="1">
      <alignment wrapText="1"/>
    </xf>
    <xf numFmtId="0" fontId="3" fillId="3" borderId="0" xfId="0" applyFont="1" applyFill="1" applyBorder="1" applyAlignment="1">
      <alignment horizontal="center" vertical="center"/>
    </xf>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wrapText="1"/>
    </xf>
    <xf numFmtId="0" fontId="12" fillId="5" borderId="0" xfId="0" applyFont="1" applyFill="1" applyBorder="1" applyAlignment="1">
      <alignment horizontal="center" wrapText="1"/>
    </xf>
    <xf numFmtId="0" fontId="12" fillId="5" borderId="0" xfId="0" applyFont="1" applyFill="1" applyBorder="1" applyAlignment="1">
      <alignment horizontal="center"/>
    </xf>
    <xf numFmtId="0" fontId="12" fillId="6" borderId="0" xfId="0" applyFont="1" applyFill="1" applyBorder="1" applyAlignment="1">
      <alignment horizontal="center" wrapText="1"/>
    </xf>
    <xf numFmtId="0" fontId="13" fillId="7" borderId="0" xfId="0" applyFont="1" applyFill="1" applyBorder="1" applyAlignment="1">
      <alignment horizontal="center" wrapText="1"/>
    </xf>
    <xf numFmtId="0" fontId="13" fillId="8" borderId="0" xfId="0" applyFont="1" applyFill="1" applyBorder="1" applyAlignment="1">
      <alignment horizontal="center" wrapText="1"/>
    </xf>
    <xf numFmtId="0" fontId="13" fillId="3" borderId="0" xfId="0" applyFont="1" applyFill="1" applyBorder="1" applyAlignment="1">
      <alignment horizontal="center" wrapText="1"/>
    </xf>
    <xf numFmtId="0" fontId="14" fillId="0" borderId="0" xfId="0" applyFont="1" applyFill="1" applyBorder="1" applyAlignment="1">
      <alignment wrapText="1"/>
    </xf>
    <xf numFmtId="0" fontId="12" fillId="7" borderId="0" xfId="0" applyFont="1" applyFill="1" applyBorder="1" applyAlignment="1">
      <alignment horizontal="center" wrapText="1"/>
    </xf>
    <xf numFmtId="0" fontId="12" fillId="8" borderId="0" xfId="0" applyFont="1" applyFill="1" applyBorder="1" applyAlignment="1">
      <alignment horizontal="center" wrapText="1"/>
    </xf>
    <xf numFmtId="0" fontId="13" fillId="3" borderId="0" xfId="0" applyFont="1" applyFill="1" applyBorder="1" applyAlignment="1">
      <alignment horizontal="center" vertical="center" wrapText="1"/>
    </xf>
    <xf numFmtId="0" fontId="12" fillId="5" borderId="0" xfId="0" applyFont="1" applyFill="1" applyBorder="1" applyAlignment="1">
      <alignment horizontal="center" vertical="top" wrapText="1"/>
    </xf>
    <xf numFmtId="0" fontId="12" fillId="5" borderId="0" xfId="0" applyFont="1" applyFill="1" applyBorder="1" applyAlignment="1">
      <alignment horizontal="center" vertical="top"/>
    </xf>
    <xf numFmtId="0" fontId="12" fillId="6" borderId="0" xfId="0" applyFont="1" applyFill="1" applyBorder="1" applyAlignment="1">
      <alignment horizontal="center" vertical="top" wrapText="1"/>
    </xf>
    <xf numFmtId="0" fontId="12" fillId="7" borderId="0" xfId="0" applyFont="1" applyFill="1" applyBorder="1" applyAlignment="1">
      <alignment horizontal="center" vertical="top" wrapText="1"/>
    </xf>
    <xf numFmtId="0" fontId="12" fillId="8" borderId="0" xfId="0" applyFont="1" applyFill="1" applyBorder="1" applyAlignment="1">
      <alignment horizontal="center" vertical="top" wrapText="1"/>
    </xf>
    <xf numFmtId="0" fontId="13" fillId="7" borderId="0" xfId="0" applyFont="1" applyFill="1" applyBorder="1" applyAlignment="1">
      <alignment horizontal="center" vertical="top" wrapText="1"/>
    </xf>
    <xf numFmtId="0" fontId="15" fillId="7" borderId="0" xfId="0" applyFont="1" applyFill="1" applyBorder="1" applyAlignment="1">
      <alignment horizontal="center" vertical="top" wrapText="1"/>
    </xf>
    <xf numFmtId="0" fontId="13" fillId="9" borderId="0" xfId="0" applyFont="1" applyFill="1" applyBorder="1" applyAlignment="1">
      <alignment horizontal="center" vertical="top" wrapText="1"/>
    </xf>
    <xf numFmtId="0" fontId="13" fillId="10" borderId="0" xfId="0" applyFont="1" applyFill="1" applyBorder="1" applyAlignment="1">
      <alignment horizontal="center" vertical="top" wrapText="1"/>
    </xf>
    <xf numFmtId="0" fontId="13" fillId="11" borderId="0" xfId="0" applyFont="1" applyFill="1" applyBorder="1" applyAlignment="1">
      <alignment horizontal="center" vertical="top" wrapText="1"/>
    </xf>
    <xf numFmtId="0" fontId="13" fillId="3" borderId="0" xfId="0" applyFont="1" applyFill="1" applyBorder="1" applyAlignment="1">
      <alignment horizontal="center" vertical="top" wrapText="1"/>
    </xf>
    <xf numFmtId="0" fontId="12" fillId="4" borderId="0" xfId="0" applyFont="1" applyFill="1" applyBorder="1" applyAlignment="1">
      <alignment horizontal="center" vertical="top" wrapText="1"/>
    </xf>
    <xf numFmtId="0" fontId="14" fillId="0" borderId="0" xfId="0" applyFont="1" applyFill="1" applyBorder="1" applyAlignment="1">
      <alignment vertical="top" wrapText="1"/>
    </xf>
    <xf numFmtId="0" fontId="16" fillId="12" borderId="0" xfId="0" applyFont="1" applyFill="1" applyBorder="1" applyAlignment="1">
      <alignment horizontal="center" vertical="top" wrapText="1"/>
    </xf>
    <xf numFmtId="0" fontId="16" fillId="12" borderId="0" xfId="0" applyFont="1" applyFill="1" applyBorder="1" applyAlignment="1">
      <alignment vertical="top" wrapText="1"/>
    </xf>
    <xf numFmtId="0" fontId="16" fillId="12" borderId="1" xfId="0" applyFont="1" applyFill="1" applyBorder="1" applyAlignment="1">
      <alignment wrapText="1"/>
    </xf>
    <xf numFmtId="0" fontId="16" fillId="12" borderId="0" xfId="0" applyFont="1" applyFill="1" applyBorder="1" applyAlignment="1">
      <alignment wrapText="1"/>
    </xf>
    <xf numFmtId="0" fontId="16" fillId="12" borderId="2" xfId="0" applyFont="1" applyFill="1" applyBorder="1" applyAlignment="1">
      <alignment wrapText="1"/>
    </xf>
    <xf numFmtId="0" fontId="16" fillId="12" borderId="4" xfId="0" applyFont="1" applyFill="1" applyBorder="1" applyAlignment="1">
      <alignment wrapText="1"/>
    </xf>
    <xf numFmtId="0" fontId="17" fillId="12" borderId="0" xfId="0" applyFont="1" applyFill="1" applyBorder="1" applyAlignment="1">
      <alignment horizontal="center" vertical="center" wrapText="1"/>
    </xf>
    <xf numFmtId="0" fontId="9" fillId="12" borderId="0" xfId="0" applyFont="1" applyFill="1" applyBorder="1" applyAlignment="1">
      <alignment horizontal="center" vertical="center" wrapText="1"/>
    </xf>
    <xf numFmtId="0" fontId="16" fillId="0" borderId="0" xfId="0" applyFont="1" applyFill="1" applyBorder="1" applyAlignment="1">
      <alignment wrapText="1"/>
    </xf>
    <xf numFmtId="0" fontId="18" fillId="13" borderId="0" xfId="0" applyFont="1" applyFill="1" applyBorder="1" applyAlignment="1">
      <alignment vertical="top" wrapText="1"/>
    </xf>
    <xf numFmtId="0" fontId="18" fillId="13" borderId="0" xfId="0" applyFont="1" applyFill="1" applyBorder="1" applyAlignment="1">
      <alignment vertical="top"/>
    </xf>
    <xf numFmtId="0" fontId="18" fillId="13" borderId="3" xfId="0" applyFont="1" applyFill="1" applyBorder="1" applyAlignment="1">
      <alignment vertical="top" wrapText="1"/>
    </xf>
    <xf numFmtId="0" fontId="18" fillId="13" borderId="1" xfId="0" applyFont="1" applyFill="1" applyBorder="1" applyAlignment="1">
      <alignment wrapText="1"/>
    </xf>
    <xf numFmtId="0" fontId="19" fillId="13" borderId="1" xfId="0" applyFont="1" applyFill="1" applyBorder="1" applyAlignment="1">
      <alignment wrapText="1"/>
    </xf>
    <xf numFmtId="0" fontId="18" fillId="13" borderId="2" xfId="0" applyFont="1" applyFill="1" applyBorder="1" applyAlignment="1">
      <alignment wrapText="1"/>
    </xf>
    <xf numFmtId="0" fontId="18" fillId="13" borderId="4" xfId="0" applyFont="1" applyFill="1" applyBorder="1" applyAlignment="1">
      <alignment wrapText="1"/>
    </xf>
    <xf numFmtId="0" fontId="18" fillId="13" borderId="0" xfId="0" applyFont="1" applyFill="1" applyBorder="1" applyAlignment="1">
      <alignment wrapText="1"/>
    </xf>
    <xf numFmtId="0" fontId="9" fillId="13" borderId="0" xfId="0" applyFont="1" applyFill="1" applyBorder="1" applyAlignment="1">
      <alignment horizontal="center" vertical="center"/>
    </xf>
    <xf numFmtId="0" fontId="18" fillId="0" borderId="0" xfId="0" applyFont="1" applyFill="1" applyBorder="1" applyAlignment="1">
      <alignment wrapText="1"/>
    </xf>
    <xf numFmtId="0" fontId="20" fillId="14" borderId="0" xfId="0" applyFont="1" applyFill="1" applyBorder="1" applyAlignment="1">
      <alignment wrapText="1"/>
    </xf>
    <xf numFmtId="0" fontId="20" fillId="14" borderId="3" xfId="0" applyFont="1" applyFill="1" applyBorder="1" applyAlignment="1">
      <alignment horizontal="left" vertical="center" wrapText="1"/>
    </xf>
    <xf numFmtId="0" fontId="20" fillId="14" borderId="0" xfId="0" applyFont="1" applyFill="1" applyBorder="1" applyAlignment="1">
      <alignment horizontal="left" vertical="center" wrapText="1"/>
    </xf>
    <xf numFmtId="0" fontId="21" fillId="14" borderId="0" xfId="0" applyFont="1" applyFill="1" applyBorder="1" applyAlignment="1">
      <alignment horizontal="left" wrapText="1"/>
    </xf>
    <xf numFmtId="0" fontId="20" fillId="14" borderId="5" xfId="0" applyFont="1" applyFill="1" applyBorder="1" applyAlignment="1">
      <alignment wrapText="1"/>
    </xf>
    <xf numFmtId="0" fontId="22" fillId="14" borderId="5" xfId="0" applyFont="1" applyFill="1" applyBorder="1" applyAlignment="1">
      <alignment wrapText="1"/>
    </xf>
    <xf numFmtId="0" fontId="20" fillId="14" borderId="2" xfId="0" applyFont="1" applyFill="1" applyBorder="1" applyAlignment="1">
      <alignment wrapText="1"/>
    </xf>
    <xf numFmtId="0" fontId="20" fillId="14" borderId="4" xfId="0" applyFont="1" applyFill="1" applyBorder="1" applyAlignment="1">
      <alignment wrapText="1"/>
    </xf>
    <xf numFmtId="0" fontId="9" fillId="14" borderId="0" xfId="0" applyFont="1" applyFill="1" applyBorder="1" applyAlignment="1">
      <alignment horizontal="center" vertical="center" wrapText="1"/>
    </xf>
    <xf numFmtId="0" fontId="20" fillId="0" borderId="0" xfId="0" applyFont="1" applyFill="1" applyBorder="1" applyAlignment="1">
      <alignment wrapText="1"/>
    </xf>
    <xf numFmtId="0" fontId="20" fillId="15" borderId="3" xfId="0" applyFont="1" applyFill="1" applyBorder="1" applyAlignment="1">
      <alignment horizontal="left" vertical="center" wrapText="1"/>
    </xf>
    <xf numFmtId="0" fontId="20" fillId="15" borderId="0" xfId="0" applyFont="1" applyFill="1" applyBorder="1" applyAlignment="1">
      <alignment horizontal="left" vertical="center" wrapText="1"/>
    </xf>
    <xf numFmtId="0" fontId="21" fillId="15" borderId="0" xfId="0" applyFont="1" applyFill="1" applyBorder="1" applyAlignment="1">
      <alignment horizontal="left" wrapText="1"/>
    </xf>
    <xf numFmtId="0" fontId="20" fillId="15" borderId="5" xfId="0" applyFont="1" applyFill="1" applyBorder="1" applyAlignment="1">
      <alignment wrapText="1"/>
    </xf>
    <xf numFmtId="0" fontId="22" fillId="15" borderId="5" xfId="0" applyFont="1" applyFill="1" applyBorder="1" applyAlignment="1">
      <alignment wrapText="1"/>
    </xf>
    <xf numFmtId="0" fontId="20" fillId="15" borderId="2" xfId="0" applyFont="1" applyFill="1" applyBorder="1" applyAlignment="1">
      <alignment wrapText="1"/>
    </xf>
    <xf numFmtId="0" fontId="20" fillId="15" borderId="4" xfId="0" applyFont="1" applyFill="1" applyBorder="1" applyAlignment="1">
      <alignment wrapText="1"/>
    </xf>
    <xf numFmtId="0" fontId="20" fillId="15" borderId="0" xfId="0" applyFont="1" applyFill="1" applyBorder="1" applyAlignment="1">
      <alignment wrapText="1"/>
    </xf>
    <xf numFmtId="0" fontId="20" fillId="11" borderId="0" xfId="0" applyFont="1" applyFill="1" applyBorder="1" applyAlignment="1">
      <alignment horizontal="left" vertical="center" wrapText="1"/>
    </xf>
    <xf numFmtId="0" fontId="21" fillId="16" borderId="0" xfId="0" applyFont="1" applyFill="1" applyBorder="1" applyAlignment="1">
      <alignment horizontal="left" wrapText="1"/>
    </xf>
    <xf numFmtId="0" fontId="20" fillId="16" borderId="3" xfId="0" applyFont="1" applyFill="1" applyBorder="1" applyAlignment="1">
      <alignment horizontal="left" vertical="center" wrapText="1"/>
    </xf>
    <xf numFmtId="0" fontId="20" fillId="16" borderId="5" xfId="0" applyFont="1" applyFill="1" applyBorder="1" applyAlignment="1">
      <alignment wrapText="1"/>
    </xf>
    <xf numFmtId="0" fontId="20" fillId="9" borderId="5" xfId="0" applyFont="1" applyFill="1" applyBorder="1" applyAlignment="1">
      <alignment wrapText="1"/>
    </xf>
    <xf numFmtId="0" fontId="20" fillId="10" borderId="5" xfId="0" applyFont="1" applyFill="1" applyBorder="1" applyAlignment="1">
      <alignment wrapText="1"/>
    </xf>
    <xf numFmtId="0" fontId="23" fillId="11" borderId="5" xfId="0" applyFont="1" applyFill="1" applyBorder="1" applyAlignment="1">
      <alignment wrapText="1"/>
    </xf>
    <xf numFmtId="0" fontId="20" fillId="16" borderId="2" xfId="0" applyFont="1" applyFill="1" applyBorder="1" applyAlignment="1">
      <alignment wrapText="1"/>
    </xf>
    <xf numFmtId="0" fontId="20" fillId="16" borderId="4" xfId="0" applyFont="1" applyFill="1" applyBorder="1" applyAlignment="1">
      <alignment wrapText="1"/>
    </xf>
    <xf numFmtId="0" fontId="20" fillId="17" borderId="0" xfId="0" applyFont="1" applyFill="1" applyBorder="1" applyAlignment="1">
      <alignment horizontal="left" vertical="center" wrapText="1"/>
    </xf>
    <xf numFmtId="0" fontId="20" fillId="17" borderId="5" xfId="0" applyFont="1" applyFill="1" applyBorder="1" applyAlignment="1">
      <alignment wrapText="1"/>
    </xf>
    <xf numFmtId="0" fontId="22" fillId="16" borderId="5" xfId="0" applyFont="1" applyFill="1" applyBorder="1" applyAlignment="1">
      <alignment wrapText="1"/>
    </xf>
    <xf numFmtId="1" fontId="20" fillId="17" borderId="5" xfId="0" applyNumberFormat="1" applyFont="1" applyFill="1" applyBorder="1" applyAlignment="1">
      <alignment wrapText="1"/>
    </xf>
    <xf numFmtId="0" fontId="20" fillId="12" borderId="0" xfId="0" applyFont="1" applyFill="1" applyBorder="1" applyAlignment="1">
      <alignment horizontal="left" vertical="center" wrapText="1"/>
    </xf>
    <xf numFmtId="0" fontId="21" fillId="12" borderId="0" xfId="0" applyFont="1" applyFill="1" applyBorder="1" applyAlignment="1">
      <alignment horizontal="right" wrapText="1"/>
    </xf>
    <xf numFmtId="164" fontId="20" fillId="16" borderId="5" xfId="0" applyNumberFormat="1" applyFont="1" applyFill="1" applyBorder="1" applyAlignment="1">
      <alignment wrapText="1"/>
    </xf>
    <xf numFmtId="164" fontId="24" fillId="16" borderId="5" xfId="0" applyNumberFormat="1" applyFont="1" applyFill="1" applyBorder="1" applyAlignment="1">
      <alignment wrapText="1"/>
    </xf>
    <xf numFmtId="0" fontId="20" fillId="18" borderId="0" xfId="0" applyFont="1" applyFill="1" applyBorder="1" applyAlignment="1">
      <alignment horizontal="left" vertical="center" wrapText="1"/>
    </xf>
    <xf numFmtId="0" fontId="21" fillId="18" borderId="0" xfId="0" applyFont="1" applyFill="1" applyBorder="1" applyAlignment="1">
      <alignment horizontal="left" wrapText="1"/>
    </xf>
    <xf numFmtId="0" fontId="20" fillId="18" borderId="3" xfId="0" applyFont="1" applyFill="1" applyBorder="1" applyAlignment="1">
      <alignment horizontal="left" vertical="center" wrapText="1"/>
    </xf>
    <xf numFmtId="0" fontId="20" fillId="18" borderId="5" xfId="0" applyFont="1" applyFill="1" applyBorder="1" applyAlignment="1">
      <alignment wrapText="1"/>
    </xf>
    <xf numFmtId="0" fontId="20" fillId="18" borderId="2" xfId="0" applyFont="1" applyFill="1" applyBorder="1" applyAlignment="1">
      <alignment wrapText="1"/>
    </xf>
    <xf numFmtId="0" fontId="20" fillId="18" borderId="4" xfId="0" applyFont="1" applyFill="1" applyBorder="1" applyAlignment="1">
      <alignment wrapText="1"/>
    </xf>
    <xf numFmtId="0" fontId="20" fillId="19" borderId="0" xfId="0" applyFont="1" applyFill="1" applyBorder="1" applyAlignment="1">
      <alignment wrapText="1"/>
    </xf>
    <xf numFmtId="0" fontId="20" fillId="19" borderId="3" xfId="0" applyFont="1" applyFill="1" applyBorder="1" applyAlignment="1">
      <alignment horizontal="left" vertical="center" wrapText="1"/>
    </xf>
    <xf numFmtId="0" fontId="20" fillId="19" borderId="0" xfId="0" applyFont="1" applyFill="1" applyBorder="1" applyAlignment="1">
      <alignment horizontal="left" vertical="center" wrapText="1"/>
    </xf>
    <xf numFmtId="0" fontId="21" fillId="19" borderId="0" xfId="0" applyFont="1" applyFill="1" applyBorder="1" applyAlignment="1">
      <alignment horizontal="left" wrapText="1"/>
    </xf>
    <xf numFmtId="0" fontId="20" fillId="19" borderId="5" xfId="0" applyFont="1" applyFill="1" applyBorder="1" applyAlignment="1">
      <alignment wrapText="1"/>
    </xf>
    <xf numFmtId="0" fontId="22" fillId="19" borderId="5" xfId="0" applyFont="1" applyFill="1" applyBorder="1" applyAlignment="1">
      <alignment wrapText="1"/>
    </xf>
    <xf numFmtId="0" fontId="20" fillId="19" borderId="2" xfId="0" applyFont="1" applyFill="1" applyBorder="1" applyAlignment="1">
      <alignment wrapText="1"/>
    </xf>
    <xf numFmtId="0" fontId="20" fillId="19" borderId="4" xfId="0" applyFont="1" applyFill="1" applyBorder="1" applyAlignment="1">
      <alignment wrapText="1"/>
    </xf>
    <xf numFmtId="0" fontId="9" fillId="19" borderId="0" xfId="0" applyFont="1" applyFill="1" applyBorder="1" applyAlignment="1">
      <alignment horizontal="center" vertical="center" wrapText="1"/>
    </xf>
    <xf numFmtId="0" fontId="20" fillId="18" borderId="1" xfId="0" applyFont="1" applyFill="1" applyBorder="1" applyAlignment="1">
      <alignment wrapText="1"/>
    </xf>
    <xf numFmtId="0" fontId="20" fillId="16" borderId="1" xfId="0" applyFont="1" applyFill="1" applyBorder="1" applyAlignment="1">
      <alignment wrapText="1"/>
    </xf>
    <xf numFmtId="0" fontId="22" fillId="11" borderId="5" xfId="0" applyFont="1" applyFill="1" applyBorder="1" applyAlignment="1">
      <alignment wrapText="1"/>
    </xf>
    <xf numFmtId="1" fontId="25" fillId="12" borderId="5" xfId="0" applyNumberFormat="1" applyFont="1" applyFill="1" applyBorder="1" applyAlignment="1">
      <alignment wrapText="1"/>
    </xf>
    <xf numFmtId="0" fontId="21" fillId="18" borderId="0" xfId="0" applyFont="1" applyFill="1" applyBorder="1" applyAlignment="1">
      <alignment horizontal="right" wrapText="1"/>
    </xf>
    <xf numFmtId="0" fontId="6" fillId="7" borderId="5" xfId="0" applyFont="1" applyFill="1" applyBorder="1" applyAlignment="1">
      <alignment wrapText="1"/>
    </xf>
    <xf numFmtId="1" fontId="20" fillId="8" borderId="5" xfId="0" applyNumberFormat="1" applyFont="1" applyFill="1" applyBorder="1" applyAlignment="1">
      <alignment wrapText="1"/>
    </xf>
    <xf numFmtId="1" fontId="20" fillId="16" borderId="5" xfId="0" applyNumberFormat="1" applyFont="1" applyFill="1" applyBorder="1" applyAlignment="1">
      <alignment wrapText="1"/>
    </xf>
    <xf numFmtId="0" fontId="24" fillId="16" borderId="5" xfId="0" applyFont="1" applyFill="1" applyBorder="1" applyAlignment="1">
      <alignment wrapText="1"/>
    </xf>
    <xf numFmtId="0" fontId="26" fillId="19" borderId="0" xfId="0" applyFont="1" applyFill="1" applyBorder="1" applyAlignment="1">
      <alignment horizontal="left" wrapText="1"/>
    </xf>
    <xf numFmtId="0" fontId="27" fillId="19" borderId="3" xfId="0" applyFont="1" applyFill="1" applyBorder="1" applyAlignment="1">
      <alignment horizontal="left" vertical="center" wrapText="1"/>
    </xf>
    <xf numFmtId="0" fontId="27" fillId="19" borderId="5" xfId="0" applyFont="1" applyFill="1" applyBorder="1" applyAlignment="1">
      <alignment wrapText="1"/>
    </xf>
    <xf numFmtId="0" fontId="23" fillId="19" borderId="5" xfId="0" applyFont="1" applyFill="1" applyBorder="1" applyAlignment="1">
      <alignment wrapText="1"/>
    </xf>
    <xf numFmtId="0" fontId="27" fillId="19" borderId="2" xfId="0" applyFont="1" applyFill="1" applyBorder="1" applyAlignment="1">
      <alignment wrapText="1"/>
    </xf>
    <xf numFmtId="0" fontId="27" fillId="19" borderId="4" xfId="0" applyFont="1" applyFill="1" applyBorder="1" applyAlignment="1">
      <alignment wrapText="1"/>
    </xf>
    <xf numFmtId="1" fontId="21" fillId="12" borderId="0" xfId="0" applyNumberFormat="1" applyFont="1" applyFill="1" applyBorder="1" applyAlignment="1">
      <alignment horizontal="right" wrapText="1"/>
    </xf>
    <xf numFmtId="1" fontId="24" fillId="16" borderId="5" xfId="0" applyNumberFormat="1" applyFont="1" applyFill="1" applyBorder="1" applyAlignment="1">
      <alignment wrapText="1"/>
    </xf>
    <xf numFmtId="1" fontId="25" fillId="12" borderId="5" xfId="0" applyNumberFormat="1" applyFont="1" applyFill="1" applyBorder="1" applyAlignment="1">
      <alignment horizontal="right" wrapText="1"/>
    </xf>
    <xf numFmtId="0" fontId="20" fillId="14" borderId="1" xfId="0" applyFont="1" applyFill="1" applyBorder="1" applyAlignment="1">
      <alignment wrapText="1"/>
    </xf>
    <xf numFmtId="0" fontId="22" fillId="14" borderId="1" xfId="0" applyFont="1" applyFill="1" applyBorder="1" applyAlignment="1">
      <alignment wrapText="1"/>
    </xf>
    <xf numFmtId="0" fontId="20" fillId="19" borderId="1" xfId="0" applyFont="1" applyFill="1" applyBorder="1" applyAlignment="1">
      <alignment wrapText="1"/>
    </xf>
    <xf numFmtId="0" fontId="22" fillId="19" borderId="1" xfId="0" applyFont="1" applyFill="1" applyBorder="1" applyAlignment="1">
      <alignment wrapText="1"/>
    </xf>
    <xf numFmtId="1" fontId="20" fillId="16" borderId="1" xfId="0" applyNumberFormat="1" applyFont="1" applyFill="1" applyBorder="1" applyAlignment="1">
      <alignment wrapText="1"/>
    </xf>
    <xf numFmtId="0" fontId="20" fillId="15" borderId="1" xfId="0" applyFont="1" applyFill="1" applyBorder="1" applyAlignment="1">
      <alignment wrapText="1"/>
    </xf>
    <xf numFmtId="0" fontId="18" fillId="13" borderId="0" xfId="0" applyFont="1" applyFill="1" applyBorder="1" applyAlignment="1">
      <alignment horizontal="left" vertical="center" wrapText="1"/>
    </xf>
    <xf numFmtId="0" fontId="29" fillId="14" borderId="0" xfId="0" applyFont="1" applyFill="1" applyBorder="1" applyAlignment="1">
      <alignment wrapText="1"/>
    </xf>
    <xf numFmtId="0" fontId="2" fillId="14" borderId="1" xfId="0" applyFont="1" applyFill="1" applyBorder="1" applyAlignment="1">
      <alignment wrapText="1"/>
    </xf>
    <xf numFmtId="0" fontId="2" fillId="14" borderId="2" xfId="0" applyFont="1" applyFill="1" applyBorder="1" applyAlignment="1">
      <alignment wrapText="1"/>
    </xf>
    <xf numFmtId="0" fontId="2" fillId="14" borderId="4" xfId="0" applyFont="1" applyFill="1" applyBorder="1" applyAlignment="1">
      <alignment wrapText="1"/>
    </xf>
    <xf numFmtId="0" fontId="2" fillId="14" borderId="0" xfId="0" applyFont="1" applyFill="1" applyBorder="1" applyAlignment="1">
      <alignment wrapText="1"/>
    </xf>
    <xf numFmtId="0" fontId="11" fillId="14" borderId="0" xfId="0" applyFont="1" applyFill="1" applyBorder="1" applyAlignment="1">
      <alignment horizontal="center" vertical="center" wrapText="1"/>
    </xf>
    <xf numFmtId="0" fontId="2" fillId="0" borderId="0" xfId="0" applyFont="1" applyFill="1" applyBorder="1" applyAlignment="1">
      <alignment wrapText="1"/>
    </xf>
    <xf numFmtId="0" fontId="0" fillId="19" borderId="0" xfId="0" applyFill="1" applyBorder="1" applyAlignment="1">
      <alignment wrapText="1"/>
    </xf>
    <xf numFmtId="0" fontId="20" fillId="19" borderId="3" xfId="0" applyFont="1" applyFill="1" applyBorder="1" applyAlignment="1">
      <alignment horizontal="left" wrapText="1"/>
    </xf>
    <xf numFmtId="0" fontId="20" fillId="19" borderId="0" xfId="0" applyFont="1" applyFill="1" applyBorder="1" applyAlignment="1">
      <alignment horizontal="left" wrapText="1"/>
    </xf>
    <xf numFmtId="0" fontId="0" fillId="19" borderId="1" xfId="0" applyFill="1" applyBorder="1" applyAlignment="1">
      <alignment wrapText="1"/>
    </xf>
    <xf numFmtId="0" fontId="0" fillId="19" borderId="2" xfId="0" applyFill="1" applyBorder="1" applyAlignment="1">
      <alignment wrapText="1"/>
    </xf>
    <xf numFmtId="0" fontId="0" fillId="19" borderId="4" xfId="0" applyFill="1" applyBorder="1" applyAlignment="1">
      <alignment wrapText="1"/>
    </xf>
    <xf numFmtId="0" fontId="0" fillId="0" borderId="0" xfId="0" applyFill="1" applyBorder="1" applyAlignment="1">
      <alignment wrapText="1"/>
    </xf>
    <xf numFmtId="0" fontId="0" fillId="14" borderId="0" xfId="0" applyFill="1" applyBorder="1" applyAlignment="1">
      <alignment wrapText="1"/>
    </xf>
    <xf numFmtId="0" fontId="20" fillId="14" borderId="3" xfId="0" applyFont="1" applyFill="1" applyBorder="1" applyAlignment="1">
      <alignment horizontal="left" wrapText="1"/>
    </xf>
    <xf numFmtId="0" fontId="20" fillId="14" borderId="0" xfId="0" applyFont="1" applyFill="1" applyBorder="1" applyAlignment="1">
      <alignment horizontal="left" wrapText="1"/>
    </xf>
    <xf numFmtId="0" fontId="0" fillId="14" borderId="1" xfId="0" applyFill="1" applyBorder="1" applyAlignment="1">
      <alignment wrapText="1"/>
    </xf>
    <xf numFmtId="0" fontId="0" fillId="14" borderId="2" xfId="0" applyFill="1" applyBorder="1" applyAlignment="1">
      <alignment wrapText="1"/>
    </xf>
    <xf numFmtId="0" fontId="0" fillId="14" borderId="4" xfId="0" applyFill="1" applyBorder="1" applyAlignment="1">
      <alignment wrapText="1"/>
    </xf>
    <xf numFmtId="0" fontId="20" fillId="18" borderId="3" xfId="0" applyFont="1" applyFill="1" applyBorder="1" applyAlignment="1">
      <alignment horizontal="left" wrapText="1"/>
    </xf>
    <xf numFmtId="0" fontId="0" fillId="19" borderId="0" xfId="0" applyFill="1" applyBorder="1" applyAlignment="1">
      <alignment horizontal="right" wrapText="1"/>
    </xf>
    <xf numFmtId="0" fontId="0" fillId="14" borderId="0" xfId="0" applyFill="1" applyBorder="1" applyAlignment="1">
      <alignment horizontal="right" wrapText="1"/>
    </xf>
    <xf numFmtId="0" fontId="29" fillId="19" borderId="0" xfId="0" applyFont="1" applyFill="1" applyBorder="1" applyAlignment="1">
      <alignment wrapText="1"/>
    </xf>
    <xf numFmtId="0" fontId="25" fillId="19" borderId="3" xfId="0" applyFont="1" applyFill="1" applyBorder="1" applyAlignment="1">
      <alignment horizontal="left" wrapText="1"/>
    </xf>
    <xf numFmtId="0" fontId="25" fillId="19" borderId="0" xfId="0" applyFont="1" applyFill="1" applyBorder="1" applyAlignment="1">
      <alignment horizontal="left" wrapText="1"/>
    </xf>
    <xf numFmtId="0" fontId="29" fillId="19" borderId="1" xfId="0" applyFont="1" applyFill="1" applyBorder="1" applyAlignment="1">
      <alignment wrapText="1"/>
    </xf>
    <xf numFmtId="0" fontId="29" fillId="19" borderId="2" xfId="0" applyFont="1" applyFill="1" applyBorder="1" applyAlignment="1">
      <alignment wrapText="1"/>
    </xf>
    <xf numFmtId="0" fontId="29" fillId="19" borderId="4" xfId="0" applyFont="1" applyFill="1" applyBorder="1" applyAlignment="1">
      <alignment wrapText="1"/>
    </xf>
    <xf numFmtId="0" fontId="11" fillId="19" borderId="0" xfId="0" applyFont="1" applyFill="1" applyBorder="1" applyAlignment="1">
      <alignment horizontal="center" vertical="center" wrapText="1"/>
    </xf>
    <xf numFmtId="0" fontId="29" fillId="0" borderId="0" xfId="0" applyFont="1" applyFill="1" applyBorder="1" applyAlignment="1">
      <alignment wrapText="1"/>
    </xf>
    <xf numFmtId="0" fontId="20" fillId="14" borderId="7" xfId="0" applyFont="1" applyFill="1" applyBorder="1" applyAlignment="1">
      <alignment wrapText="1"/>
    </xf>
    <xf numFmtId="0" fontId="20" fillId="14" borderId="8" xfId="0" applyFont="1" applyFill="1" applyBorder="1" applyAlignment="1">
      <alignment horizontal="left" vertical="center" wrapText="1"/>
    </xf>
    <xf numFmtId="0" fontId="20" fillId="14" borderId="7" xfId="0" applyFont="1" applyFill="1" applyBorder="1" applyAlignment="1">
      <alignment horizontal="left" vertical="center" wrapText="1"/>
    </xf>
    <xf numFmtId="0" fontId="21" fillId="14" borderId="7" xfId="0" applyFont="1" applyFill="1" applyBorder="1" applyAlignment="1">
      <alignment horizontal="left" wrapText="1"/>
    </xf>
    <xf numFmtId="0" fontId="20" fillId="14" borderId="9" xfId="0" applyFont="1" applyFill="1" applyBorder="1" applyAlignment="1">
      <alignment wrapText="1"/>
    </xf>
    <xf numFmtId="0" fontId="22" fillId="14" borderId="9" xfId="0" applyFont="1" applyFill="1" applyBorder="1" applyAlignment="1">
      <alignment wrapText="1"/>
    </xf>
    <xf numFmtId="0" fontId="20" fillId="14" borderId="6" xfId="0" applyFont="1" applyFill="1" applyBorder="1" applyAlignment="1">
      <alignment wrapText="1"/>
    </xf>
    <xf numFmtId="0" fontId="20" fillId="14" borderId="10" xfId="0" applyFont="1" applyFill="1" applyBorder="1" applyAlignment="1">
      <alignment wrapText="1"/>
    </xf>
    <xf numFmtId="0" fontId="28" fillId="0" borderId="0" xfId="0" applyFont="1" applyFill="1" applyBorder="1" applyAlignment="1">
      <alignment horizontal="left"/>
    </xf>
    <xf numFmtId="0" fontId="28" fillId="0" borderId="0" xfId="0" applyFont="1" applyFill="1" applyBorder="1" applyAlignment="1">
      <alignment horizontal="left" wrapText="1"/>
    </xf>
    <xf numFmtId="0" fontId="0" fillId="0" borderId="0" xfId="0" applyFill="1" applyBorder="1" applyAlignment="1">
      <alignment horizontal="center" wrapText="1"/>
    </xf>
    <xf numFmtId="0" fontId="20" fillId="0" borderId="0" xfId="0" applyFont="1" applyFill="1" applyBorder="1" applyAlignment="1">
      <alignment horizontal="left" wrapText="1"/>
    </xf>
    <xf numFmtId="0" fontId="9" fillId="0" borderId="0" xfId="0" applyFont="1" applyFill="1" applyBorder="1" applyAlignment="1">
      <alignment horizontal="center" vertical="center" wrapText="1"/>
    </xf>
    <xf numFmtId="0" fontId="13" fillId="20" borderId="12" xfId="0" applyFont="1" applyFill="1" applyBorder="1" applyAlignment="1">
      <alignment horizontal="center" wrapText="1"/>
    </xf>
    <xf numFmtId="0" fontId="13" fillId="13" borderId="12" xfId="0" applyFont="1" applyFill="1" applyBorder="1" applyAlignment="1">
      <alignment wrapText="1"/>
    </xf>
    <xf numFmtId="0" fontId="0" fillId="12" borderId="2" xfId="0" applyFill="1" applyBorder="1"/>
    <xf numFmtId="0" fontId="0" fillId="8" borderId="15" xfId="0" applyFill="1" applyBorder="1"/>
    <xf numFmtId="0" fontId="0" fillId="8" borderId="2" xfId="0" applyFill="1" applyBorder="1"/>
    <xf numFmtId="0" fontId="13" fillId="0" borderId="2" xfId="0" applyFont="1" applyFill="1" applyBorder="1" applyAlignment="1">
      <alignment horizontal="center" wrapText="1"/>
    </xf>
    <xf numFmtId="0" fontId="13" fillId="7" borderId="2" xfId="0" applyFont="1" applyFill="1" applyBorder="1" applyAlignment="1">
      <alignment horizontal="center" wrapText="1"/>
    </xf>
    <xf numFmtId="0" fontId="0" fillId="8" borderId="5" xfId="0" applyFill="1" applyBorder="1"/>
    <xf numFmtId="0" fontId="0" fillId="12" borderId="6" xfId="0" applyFill="1" applyBorder="1"/>
    <xf numFmtId="0" fontId="0" fillId="8" borderId="9" xfId="0" applyFill="1" applyBorder="1"/>
    <xf numFmtId="0" fontId="0" fillId="8" borderId="6" xfId="0" applyFill="1" applyBorder="1"/>
    <xf numFmtId="0" fontId="13" fillId="7" borderId="6" xfId="0" applyFont="1" applyFill="1" applyBorder="1" applyAlignment="1">
      <alignment horizontal="center" wrapText="1"/>
    </xf>
    <xf numFmtId="0" fontId="13" fillId="0" borderId="6" xfId="0" applyFont="1" applyFill="1" applyBorder="1" applyAlignment="1">
      <alignment horizontal="center" wrapText="1"/>
    </xf>
    <xf numFmtId="0" fontId="13" fillId="20" borderId="14" xfId="0" applyFont="1" applyFill="1" applyBorder="1" applyAlignment="1">
      <alignment horizontal="center" wrapText="1"/>
    </xf>
    <xf numFmtId="0" fontId="0" fillId="12" borderId="1" xfId="0" applyFill="1" applyBorder="1"/>
    <xf numFmtId="0" fontId="0" fillId="12" borderId="11" xfId="0" applyFill="1" applyBorder="1"/>
    <xf numFmtId="0" fontId="12" fillId="5" borderId="0" xfId="0" applyFont="1" applyFill="1" applyBorder="1" applyAlignment="1">
      <alignment horizontal="center" wrapText="1"/>
    </xf>
    <xf numFmtId="0" fontId="12" fillId="5" borderId="0" xfId="0" applyFont="1" applyFill="1" applyBorder="1" applyAlignment="1">
      <alignment horizontal="center" wrapText="1"/>
    </xf>
    <xf numFmtId="0" fontId="22" fillId="12" borderId="0" xfId="0" applyFont="1" applyFill="1" applyBorder="1" applyAlignment="1">
      <alignment vertical="top" wrapText="1"/>
    </xf>
    <xf numFmtId="0" fontId="32" fillId="13" borderId="0" xfId="0" applyFont="1" applyFill="1" applyBorder="1" applyAlignment="1">
      <alignment vertical="top" wrapText="1"/>
    </xf>
    <xf numFmtId="0" fontId="22" fillId="12" borderId="3" xfId="0" applyFont="1" applyFill="1" applyBorder="1" applyAlignment="1">
      <alignment vertical="top" wrapText="1"/>
    </xf>
    <xf numFmtId="0" fontId="32" fillId="13" borderId="3" xfId="0" applyFont="1" applyFill="1" applyBorder="1" applyAlignment="1">
      <alignment vertical="top" wrapText="1"/>
    </xf>
    <xf numFmtId="0" fontId="32" fillId="13" borderId="3" xfId="0" applyFont="1" applyFill="1" applyBorder="1" applyAlignment="1">
      <alignment horizontal="left" vertical="center" wrapText="1"/>
    </xf>
    <xf numFmtId="0" fontId="20" fillId="12" borderId="2" xfId="0" applyFont="1" applyFill="1" applyBorder="1" applyAlignment="1">
      <alignment horizontal="center" vertical="center" wrapText="1"/>
    </xf>
    <xf numFmtId="0" fontId="20" fillId="12" borderId="0" xfId="0" applyFont="1" applyFill="1" applyBorder="1" applyAlignment="1">
      <alignment horizontal="center" vertical="center" wrapText="1"/>
    </xf>
    <xf numFmtId="0" fontId="0" fillId="3" borderId="0" xfId="0" applyFont="1" applyFill="1" applyBorder="1"/>
    <xf numFmtId="0" fontId="0" fillId="0" borderId="0" xfId="0" applyFont="1" applyFill="1" applyBorder="1" applyAlignment="1">
      <alignment wrapText="1"/>
    </xf>
    <xf numFmtId="0" fontId="19" fillId="12" borderId="2" xfId="0" applyFont="1" applyFill="1" applyBorder="1" applyAlignment="1">
      <alignment horizontal="center" vertical="center" wrapText="1"/>
    </xf>
    <xf numFmtId="0" fontId="19" fillId="12" borderId="0" xfId="0" applyFont="1" applyFill="1" applyBorder="1" applyAlignment="1">
      <alignment horizontal="center" vertical="center" wrapText="1"/>
    </xf>
    <xf numFmtId="0" fontId="33" fillId="12" borderId="2" xfId="0" applyFont="1" applyFill="1" applyBorder="1" applyAlignment="1">
      <alignment horizontal="center" vertical="center" wrapText="1"/>
    </xf>
    <xf numFmtId="0" fontId="33" fillId="12" borderId="0" xfId="0" applyFont="1" applyFill="1" applyBorder="1" applyAlignment="1">
      <alignment horizontal="center" vertical="center" wrapText="1"/>
    </xf>
    <xf numFmtId="0" fontId="20" fillId="12" borderId="0" xfId="0" applyFont="1" applyFill="1" applyBorder="1" applyAlignment="1">
      <alignment vertical="center"/>
    </xf>
    <xf numFmtId="0" fontId="33" fillId="13" borderId="0" xfId="0" applyFont="1" applyFill="1" applyBorder="1" applyAlignment="1">
      <alignment vertical="center" wrapText="1"/>
    </xf>
    <xf numFmtId="0" fontId="33" fillId="13" borderId="0" xfId="0" applyFont="1" applyFill="1" applyBorder="1" applyAlignment="1">
      <alignment vertical="center"/>
    </xf>
    <xf numFmtId="0" fontId="32" fillId="13" borderId="0" xfId="0" applyFont="1" applyFill="1" applyBorder="1" applyAlignment="1">
      <alignment vertical="center"/>
    </xf>
    <xf numFmtId="0" fontId="20" fillId="13" borderId="0" xfId="0" applyFont="1" applyFill="1" applyBorder="1" applyAlignment="1">
      <alignment vertical="center" wrapText="1"/>
    </xf>
    <xf numFmtId="0" fontId="20" fillId="13" borderId="0" xfId="0" applyFont="1" applyFill="1" applyBorder="1" applyAlignment="1">
      <alignment vertical="center"/>
    </xf>
    <xf numFmtId="0" fontId="20" fillId="14" borderId="0" xfId="0" applyFont="1" applyFill="1" applyBorder="1" applyAlignment="1">
      <alignment vertical="center" wrapText="1"/>
    </xf>
    <xf numFmtId="0" fontId="25" fillId="14" borderId="0" xfId="0" applyFont="1" applyFill="1" applyBorder="1" applyAlignment="1">
      <alignment horizontal="left" vertical="center"/>
    </xf>
    <xf numFmtId="0" fontId="20" fillId="19" borderId="0" xfId="0" applyFont="1" applyFill="1" applyBorder="1" applyAlignment="1">
      <alignment vertical="center" wrapText="1"/>
    </xf>
    <xf numFmtId="0" fontId="25" fillId="19" borderId="0" xfId="0" applyFont="1" applyFill="1" applyBorder="1" applyAlignment="1">
      <alignment horizontal="left" vertical="center"/>
    </xf>
    <xf numFmtId="0" fontId="25" fillId="14" borderId="0" xfId="0" applyFont="1" applyFill="1" applyBorder="1" applyAlignment="1">
      <alignment vertical="center" wrapText="1"/>
    </xf>
    <xf numFmtId="0" fontId="20" fillId="19" borderId="0" xfId="0" applyFont="1" applyFill="1" applyBorder="1" applyAlignment="1">
      <alignment horizontal="right" vertical="center" wrapText="1"/>
    </xf>
    <xf numFmtId="0" fontId="20" fillId="14" borderId="0" xfId="0" applyFont="1" applyFill="1" applyBorder="1" applyAlignment="1">
      <alignment horizontal="right" vertical="center" wrapText="1"/>
    </xf>
    <xf numFmtId="0" fontId="25" fillId="19" borderId="0" xfId="0" applyFont="1" applyFill="1" applyBorder="1" applyAlignment="1">
      <alignment vertical="center" wrapText="1"/>
    </xf>
    <xf numFmtId="0" fontId="20" fillId="14" borderId="7" xfId="0" applyFont="1" applyFill="1" applyBorder="1" applyAlignment="1">
      <alignment vertical="center" wrapText="1"/>
    </xf>
    <xf numFmtId="0" fontId="21" fillId="18" borderId="0" xfId="0" applyFont="1" applyFill="1" applyBorder="1" applyAlignment="1">
      <alignment horizontal="left" vertical="center" wrapText="1"/>
    </xf>
    <xf numFmtId="0" fontId="18" fillId="13" borderId="0" xfId="0" applyFont="1" applyFill="1" applyBorder="1" applyAlignment="1">
      <alignment vertical="center" wrapText="1"/>
    </xf>
    <xf numFmtId="0" fontId="21" fillId="14" borderId="0" xfId="0" applyFont="1" applyFill="1" applyBorder="1" applyAlignment="1">
      <alignment horizontal="left" vertical="center" wrapText="1"/>
    </xf>
    <xf numFmtId="0" fontId="21" fillId="15" borderId="0"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9" borderId="0" xfId="0" applyFont="1" applyFill="1" applyBorder="1" applyAlignment="1">
      <alignment horizontal="left" vertical="center" wrapText="1"/>
    </xf>
    <xf numFmtId="0" fontId="22" fillId="12" borderId="0" xfId="0" applyFont="1" applyFill="1" applyBorder="1" applyAlignment="1">
      <alignment vertical="center" wrapText="1"/>
    </xf>
    <xf numFmtId="0" fontId="32" fillId="13" borderId="0" xfId="0" applyFont="1" applyFill="1" applyBorder="1" applyAlignment="1">
      <alignment vertical="center" wrapText="1"/>
    </xf>
    <xf numFmtId="0" fontId="21" fillId="14" borderId="7" xfId="0" applyFont="1" applyFill="1" applyBorder="1" applyAlignment="1">
      <alignment horizontal="left" vertical="center" wrapText="1"/>
    </xf>
    <xf numFmtId="0" fontId="16" fillId="12" borderId="3" xfId="0" applyFont="1" applyFill="1" applyBorder="1" applyAlignment="1">
      <alignment vertical="top"/>
    </xf>
    <xf numFmtId="0" fontId="18" fillId="13" borderId="3" xfId="0" applyFont="1" applyFill="1" applyBorder="1" applyAlignment="1">
      <alignment vertical="top"/>
    </xf>
    <xf numFmtId="0" fontId="20" fillId="14" borderId="3" xfId="0" applyFont="1" applyFill="1" applyBorder="1" applyAlignment="1">
      <alignment horizontal="left" vertical="center"/>
    </xf>
    <xf numFmtId="0" fontId="20" fillId="15" borderId="3" xfId="0" applyFont="1" applyFill="1" applyBorder="1" applyAlignment="1">
      <alignment horizontal="left" vertical="center"/>
    </xf>
    <xf numFmtId="0" fontId="20" fillId="19" borderId="3" xfId="0" applyFont="1" applyFill="1" applyBorder="1" applyAlignment="1">
      <alignment horizontal="left" vertical="center"/>
    </xf>
    <xf numFmtId="0" fontId="18" fillId="13" borderId="3" xfId="0" applyFont="1" applyFill="1" applyBorder="1" applyAlignment="1">
      <alignment horizontal="left" vertical="center"/>
    </xf>
    <xf numFmtId="0" fontId="20" fillId="19" borderId="3" xfId="0" applyFont="1" applyFill="1" applyBorder="1" applyAlignment="1">
      <alignment horizontal="left"/>
    </xf>
    <xf numFmtId="0" fontId="20" fillId="14" borderId="3" xfId="0" applyFont="1" applyFill="1" applyBorder="1" applyAlignment="1">
      <alignment horizontal="left"/>
    </xf>
    <xf numFmtId="0" fontId="20" fillId="15" borderId="3" xfId="0" applyFont="1" applyFill="1" applyBorder="1" applyAlignment="1">
      <alignment horizontal="left"/>
    </xf>
    <xf numFmtId="0" fontId="25" fillId="19" borderId="3" xfId="0" applyFont="1" applyFill="1" applyBorder="1" applyAlignment="1">
      <alignment horizontal="left"/>
    </xf>
    <xf numFmtId="0" fontId="20" fillId="14" borderId="8" xfId="0" applyFont="1" applyFill="1" applyBorder="1" applyAlignment="1">
      <alignment horizontal="left" vertical="center"/>
    </xf>
    <xf numFmtId="14" fontId="6" fillId="0" borderId="0" xfId="0" applyNumberFormat="1" applyFont="1" applyFill="1" applyBorder="1" applyAlignment="1">
      <alignment wrapText="1"/>
    </xf>
    <xf numFmtId="0" fontId="0" fillId="0" borderId="0" xfId="0" applyBorder="1"/>
    <xf numFmtId="14" fontId="34" fillId="2" borderId="16" xfId="0" applyNumberFormat="1" applyFont="1" applyFill="1" applyBorder="1" applyAlignment="1">
      <alignment wrapText="1"/>
    </xf>
    <xf numFmtId="14" fontId="34" fillId="2" borderId="18" xfId="0" applyNumberFormat="1" applyFont="1" applyFill="1" applyBorder="1" applyAlignment="1">
      <alignment wrapText="1"/>
    </xf>
    <xf numFmtId="14" fontId="34" fillId="2" borderId="17" xfId="0" applyNumberFormat="1" applyFont="1" applyFill="1" applyBorder="1" applyAlignment="1">
      <alignment wrapText="1"/>
    </xf>
    <xf numFmtId="0" fontId="37" fillId="5" borderId="17" xfId="0" applyFont="1" applyFill="1" applyBorder="1" applyAlignment="1">
      <alignment horizontal="center" vertical="center" wrapText="1"/>
    </xf>
    <xf numFmtId="0" fontId="21" fillId="14" borderId="1" xfId="0" applyFont="1" applyFill="1" applyBorder="1" applyAlignment="1">
      <alignment horizontal="right" wrapText="1"/>
    </xf>
    <xf numFmtId="0" fontId="21" fillId="19" borderId="1" xfId="0" applyFont="1" applyFill="1" applyBorder="1" applyAlignment="1">
      <alignment horizontal="right" wrapText="1"/>
    </xf>
    <xf numFmtId="0" fontId="21" fillId="16" borderId="19" xfId="0" applyFont="1" applyFill="1" applyBorder="1" applyAlignment="1">
      <alignment horizontal="right" wrapText="1"/>
    </xf>
    <xf numFmtId="0" fontId="21" fillId="12" borderId="19" xfId="0" applyFont="1" applyFill="1" applyBorder="1" applyAlignment="1">
      <alignment horizontal="right" wrapText="1"/>
    </xf>
    <xf numFmtId="0" fontId="0" fillId="0" borderId="0" xfId="0" applyFill="1"/>
    <xf numFmtId="0" fontId="6" fillId="19" borderId="5" xfId="0" applyFont="1" applyFill="1" applyBorder="1" applyAlignment="1">
      <alignment wrapText="1"/>
    </xf>
    <xf numFmtId="1" fontId="20" fillId="19" borderId="5" xfId="0" applyNumberFormat="1" applyFont="1" applyFill="1" applyBorder="1" applyAlignment="1">
      <alignment wrapText="1"/>
    </xf>
    <xf numFmtId="0" fontId="13" fillId="3" borderId="0" xfId="0" applyFont="1" applyFill="1" applyBorder="1" applyAlignment="1">
      <alignment horizontal="center" vertical="center" wrapText="1"/>
    </xf>
    <xf numFmtId="0" fontId="12" fillId="5" borderId="0" xfId="0" applyFont="1" applyFill="1" applyBorder="1" applyAlignment="1">
      <alignment horizontal="center" wrapText="1"/>
    </xf>
    <xf numFmtId="0" fontId="13" fillId="3" borderId="0" xfId="0" applyFont="1" applyFill="1" applyBorder="1" applyAlignment="1">
      <alignment horizontal="center" wrapText="1"/>
    </xf>
    <xf numFmtId="0" fontId="13" fillId="7" borderId="0" xfId="0" applyFont="1" applyFill="1" applyBorder="1" applyAlignment="1">
      <alignment horizontal="center" vertical="top" textRotation="90" wrapText="1"/>
    </xf>
    <xf numFmtId="0" fontId="15" fillId="7" borderId="0" xfId="0" applyFont="1" applyFill="1" applyBorder="1" applyAlignment="1">
      <alignment horizontal="center" vertical="top" textRotation="90" wrapText="1"/>
    </xf>
    <xf numFmtId="0" fontId="19" fillId="12" borderId="16" xfId="0" applyFont="1" applyFill="1" applyBorder="1" applyAlignment="1">
      <alignment horizontal="center" vertical="center" wrapText="1"/>
    </xf>
    <xf numFmtId="0" fontId="19" fillId="12" borderId="18"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2" borderId="18" xfId="0" applyFont="1" applyFill="1" applyBorder="1" applyAlignment="1">
      <alignment vertical="center"/>
    </xf>
    <xf numFmtId="0" fontId="16" fillId="12" borderId="18" xfId="0" applyFont="1" applyFill="1" applyBorder="1" applyAlignment="1">
      <alignment vertical="top" wrapText="1"/>
    </xf>
    <xf numFmtId="0" fontId="16" fillId="12" borderId="18" xfId="0" applyFont="1" applyFill="1" applyBorder="1" applyAlignment="1">
      <alignment vertical="center" wrapText="1"/>
    </xf>
    <xf numFmtId="0" fontId="16" fillId="12" borderId="20" xfId="0" applyFont="1" applyFill="1" applyBorder="1" applyAlignment="1">
      <alignment vertical="top" wrapText="1"/>
    </xf>
    <xf numFmtId="0" fontId="16" fillId="12" borderId="17" xfId="0" applyFont="1" applyFill="1" applyBorder="1" applyAlignment="1">
      <alignment wrapText="1"/>
    </xf>
    <xf numFmtId="0" fontId="16" fillId="12" borderId="17" xfId="0" applyFont="1" applyFill="1" applyBorder="1" applyAlignment="1">
      <alignment horizontal="center" wrapText="1"/>
    </xf>
    <xf numFmtId="0" fontId="16" fillId="12" borderId="18" xfId="0" applyFont="1" applyFill="1" applyBorder="1" applyAlignment="1">
      <alignment wrapText="1"/>
    </xf>
    <xf numFmtId="0" fontId="16" fillId="12" borderId="16" xfId="0" applyFont="1" applyFill="1" applyBorder="1" applyAlignment="1">
      <alignment wrapText="1"/>
    </xf>
    <xf numFmtId="0" fontId="16" fillId="12" borderId="21" xfId="0" applyFont="1" applyFill="1" applyBorder="1" applyAlignment="1">
      <alignment wrapText="1"/>
    </xf>
    <xf numFmtId="0" fontId="16" fillId="12" borderId="18" xfId="0" applyFont="1" applyFill="1" applyBorder="1" applyAlignment="1">
      <alignment horizontal="center" vertical="top" wrapText="1"/>
    </xf>
    <xf numFmtId="0" fontId="17" fillId="12" borderId="18"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16" fillId="12" borderId="17" xfId="0" applyFont="1" applyFill="1" applyBorder="1" applyAlignment="1">
      <alignment vertical="top" wrapText="1"/>
    </xf>
    <xf numFmtId="0" fontId="18" fillId="13" borderId="1" xfId="0" applyFont="1" applyFill="1" applyBorder="1" applyAlignment="1">
      <alignment vertical="top" wrapText="1"/>
    </xf>
    <xf numFmtId="0" fontId="20" fillId="14" borderId="1" xfId="0" applyFont="1" applyFill="1" applyBorder="1" applyAlignment="1">
      <alignment horizontal="left" vertical="center" wrapText="1"/>
    </xf>
    <xf numFmtId="0" fontId="20" fillId="15"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0" fontId="20" fillId="19" borderId="1"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20" fillId="12" borderId="1" xfId="0" applyFont="1" applyFill="1" applyBorder="1" applyAlignment="1">
      <alignment horizontal="left" vertical="center" wrapText="1"/>
    </xf>
    <xf numFmtId="0" fontId="20" fillId="18" borderId="1" xfId="0" applyFont="1" applyFill="1" applyBorder="1" applyAlignment="1">
      <alignment horizontal="left" vertical="center" wrapText="1"/>
    </xf>
    <xf numFmtId="0" fontId="16" fillId="12" borderId="1" xfId="0" applyFont="1" applyFill="1" applyBorder="1" applyAlignment="1">
      <alignment vertical="top" wrapText="1"/>
    </xf>
    <xf numFmtId="0" fontId="18" fillId="13" borderId="1" xfId="0" applyFont="1" applyFill="1" applyBorder="1" applyAlignment="1">
      <alignment horizontal="left" vertical="center" wrapText="1"/>
    </xf>
    <xf numFmtId="0" fontId="20" fillId="19" borderId="1" xfId="0" applyFont="1" applyFill="1" applyBorder="1" applyAlignment="1">
      <alignment horizontal="left" wrapText="1"/>
    </xf>
    <xf numFmtId="0" fontId="20" fillId="14" borderId="1" xfId="0" applyFont="1" applyFill="1" applyBorder="1" applyAlignment="1">
      <alignment horizontal="left" wrapText="1"/>
    </xf>
    <xf numFmtId="0" fontId="25" fillId="19" borderId="1" xfId="0" applyFont="1" applyFill="1" applyBorder="1" applyAlignment="1">
      <alignment horizontal="left" wrapText="1"/>
    </xf>
    <xf numFmtId="0" fontId="20" fillId="12" borderId="6"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13" borderId="7" xfId="0" applyFont="1" applyFill="1" applyBorder="1" applyAlignment="1">
      <alignment vertical="center" wrapText="1"/>
    </xf>
    <xf numFmtId="0" fontId="20" fillId="13" borderId="7" xfId="0" applyFont="1" applyFill="1" applyBorder="1" applyAlignment="1">
      <alignment vertical="center"/>
    </xf>
    <xf numFmtId="0" fontId="25" fillId="14" borderId="7" xfId="0" applyFont="1" applyFill="1" applyBorder="1" applyAlignment="1">
      <alignment horizontal="left" vertical="center"/>
    </xf>
    <xf numFmtId="0" fontId="20" fillId="14" borderId="11" xfId="0" applyFont="1" applyFill="1" applyBorder="1" applyAlignment="1">
      <alignment horizontal="left" vertical="center" wrapText="1"/>
    </xf>
    <xf numFmtId="164" fontId="20" fillId="16" borderId="1" xfId="0" applyNumberFormat="1" applyFont="1" applyFill="1" applyBorder="1" applyAlignment="1">
      <alignment wrapText="1"/>
    </xf>
    <xf numFmtId="9" fontId="21" fillId="12" borderId="1" xfId="1" applyFont="1" applyFill="1" applyBorder="1" applyAlignment="1">
      <alignment horizontal="right" wrapText="1"/>
    </xf>
    <xf numFmtId="0" fontId="17" fillId="12" borderId="7" xfId="0" applyFont="1" applyFill="1" applyBorder="1" applyAlignment="1">
      <alignment horizontal="center" vertical="center" wrapText="1"/>
    </xf>
    <xf numFmtId="0" fontId="9" fillId="13" borderId="7" xfId="0" applyFont="1" applyFill="1" applyBorder="1" applyAlignment="1">
      <alignment horizontal="center" vertical="center"/>
    </xf>
    <xf numFmtId="0" fontId="9" fillId="14" borderId="7" xfId="0" applyFont="1" applyFill="1" applyBorder="1" applyAlignment="1">
      <alignment horizontal="center" vertical="center" wrapText="1"/>
    </xf>
    <xf numFmtId="0" fontId="16" fillId="12" borderId="17" xfId="0" applyFont="1" applyFill="1" applyBorder="1" applyAlignment="1">
      <alignment horizontal="right" wrapText="1"/>
    </xf>
    <xf numFmtId="0" fontId="18" fillId="13" borderId="1" xfId="0" applyFont="1" applyFill="1" applyBorder="1" applyAlignment="1">
      <alignment horizontal="right" wrapText="1"/>
    </xf>
    <xf numFmtId="0" fontId="27" fillId="19" borderId="1" xfId="0" applyFont="1" applyFill="1" applyBorder="1" applyAlignment="1">
      <alignment wrapText="1"/>
    </xf>
    <xf numFmtId="0" fontId="20" fillId="14" borderId="11" xfId="0" applyFont="1" applyFill="1" applyBorder="1" applyAlignment="1">
      <alignment wrapText="1"/>
    </xf>
    <xf numFmtId="0" fontId="16" fillId="12" borderId="22" xfId="0" applyFont="1" applyFill="1" applyBorder="1" applyAlignment="1">
      <alignment horizontal="right" wrapText="1"/>
    </xf>
    <xf numFmtId="0" fontId="18" fillId="13" borderId="19" xfId="0" applyFont="1" applyFill="1" applyBorder="1" applyAlignment="1">
      <alignment horizontal="right" wrapText="1"/>
    </xf>
    <xf numFmtId="0" fontId="21" fillId="14" borderId="19" xfId="0" applyFont="1" applyFill="1" applyBorder="1" applyAlignment="1">
      <alignment horizontal="right" wrapText="1"/>
    </xf>
    <xf numFmtId="0" fontId="21" fillId="15" borderId="19" xfId="0" applyFont="1" applyFill="1" applyBorder="1" applyAlignment="1">
      <alignment horizontal="right" wrapText="1"/>
    </xf>
    <xf numFmtId="0" fontId="21" fillId="15" borderId="1" xfId="0" applyFont="1" applyFill="1" applyBorder="1" applyAlignment="1">
      <alignment horizontal="right" wrapText="1"/>
    </xf>
    <xf numFmtId="0" fontId="21" fillId="16" borderId="1" xfId="0" applyFont="1" applyFill="1" applyBorder="1" applyAlignment="1">
      <alignment horizontal="right" wrapText="1"/>
    </xf>
    <xf numFmtId="0" fontId="21" fillId="19" borderId="19" xfId="0" applyFont="1" applyFill="1" applyBorder="1" applyAlignment="1">
      <alignment horizontal="right" wrapText="1"/>
    </xf>
    <xf numFmtId="9" fontId="21" fillId="15" borderId="19" xfId="0" applyNumberFormat="1" applyFont="1" applyFill="1" applyBorder="1" applyAlignment="1">
      <alignment horizontal="right" wrapText="1"/>
    </xf>
    <xf numFmtId="9" fontId="21" fillId="15" borderId="1" xfId="0" applyNumberFormat="1" applyFont="1" applyFill="1" applyBorder="1" applyAlignment="1">
      <alignment horizontal="right" wrapText="1"/>
    </xf>
    <xf numFmtId="9" fontId="21" fillId="19" borderId="19" xfId="0" applyNumberFormat="1" applyFont="1" applyFill="1" applyBorder="1" applyAlignment="1">
      <alignment horizontal="right" wrapText="1"/>
    </xf>
    <xf numFmtId="9" fontId="21" fillId="19" borderId="1" xfId="0" applyNumberFormat="1" applyFont="1" applyFill="1" applyBorder="1" applyAlignment="1">
      <alignment horizontal="right" wrapText="1"/>
    </xf>
    <xf numFmtId="0" fontId="21" fillId="18" borderId="19" xfId="0" applyFont="1" applyFill="1" applyBorder="1" applyAlignment="1">
      <alignment horizontal="right" wrapText="1"/>
    </xf>
    <xf numFmtId="9" fontId="21" fillId="8" borderId="1" xfId="1" applyFont="1" applyFill="1" applyBorder="1" applyAlignment="1">
      <alignment horizontal="right" wrapText="1"/>
    </xf>
    <xf numFmtId="9" fontId="21" fillId="15" borderId="1" xfId="1" applyFont="1" applyFill="1" applyBorder="1" applyAlignment="1">
      <alignment horizontal="right" wrapText="1"/>
    </xf>
    <xf numFmtId="0" fontId="26" fillId="19" borderId="19" xfId="0" applyFont="1" applyFill="1" applyBorder="1" applyAlignment="1">
      <alignment horizontal="right" wrapText="1"/>
    </xf>
    <xf numFmtId="0" fontId="26" fillId="19" borderId="1" xfId="0" applyFont="1" applyFill="1" applyBorder="1" applyAlignment="1">
      <alignment horizontal="right" wrapText="1"/>
    </xf>
    <xf numFmtId="1" fontId="25" fillId="12" borderId="23" xfId="0" applyNumberFormat="1" applyFont="1" applyFill="1" applyBorder="1" applyAlignment="1">
      <alignment horizontal="right" wrapText="1"/>
    </xf>
    <xf numFmtId="0" fontId="16" fillId="12" borderId="19" xfId="0" applyFont="1" applyFill="1" applyBorder="1" applyAlignment="1">
      <alignment horizontal="right" wrapText="1"/>
    </xf>
    <xf numFmtId="0" fontId="16" fillId="12" borderId="1" xfId="0" applyFont="1" applyFill="1" applyBorder="1" applyAlignment="1">
      <alignment horizontal="right" wrapText="1"/>
    </xf>
    <xf numFmtId="1" fontId="21" fillId="12" borderId="19" xfId="0" applyNumberFormat="1" applyFont="1" applyFill="1" applyBorder="1" applyAlignment="1">
      <alignment horizontal="right" wrapText="1"/>
    </xf>
    <xf numFmtId="9" fontId="21" fillId="19" borderId="1" xfId="1" applyFont="1" applyFill="1" applyBorder="1" applyAlignment="1">
      <alignment horizontal="right" wrapText="1"/>
    </xf>
    <xf numFmtId="0" fontId="28" fillId="19" borderId="19" xfId="0" applyFont="1" applyFill="1" applyBorder="1" applyAlignment="1">
      <alignment horizontal="right" wrapText="1"/>
    </xf>
    <xf numFmtId="0" fontId="28" fillId="19" borderId="1" xfId="0" applyFont="1" applyFill="1" applyBorder="1" applyAlignment="1">
      <alignment horizontal="right" wrapText="1"/>
    </xf>
    <xf numFmtId="0" fontId="28" fillId="14" borderId="19" xfId="0" applyFont="1" applyFill="1" applyBorder="1" applyAlignment="1">
      <alignment horizontal="right" wrapText="1"/>
    </xf>
    <xf numFmtId="0" fontId="28" fillId="14" borderId="1" xfId="0" applyFont="1" applyFill="1" applyBorder="1" applyAlignment="1">
      <alignment horizontal="right" wrapText="1"/>
    </xf>
    <xf numFmtId="9" fontId="28" fillId="16" borderId="19" xfId="0" applyNumberFormat="1" applyFont="1" applyFill="1" applyBorder="1" applyAlignment="1">
      <alignment horizontal="right" wrapText="1"/>
    </xf>
    <xf numFmtId="9" fontId="28" fillId="16" borderId="1" xfId="0" applyNumberFormat="1" applyFont="1" applyFill="1" applyBorder="1" applyAlignment="1">
      <alignment horizontal="right" wrapText="1"/>
    </xf>
    <xf numFmtId="0" fontId="21" fillId="14" borderId="24" xfId="0" applyFont="1" applyFill="1" applyBorder="1" applyAlignment="1">
      <alignment horizontal="right" wrapText="1"/>
    </xf>
    <xf numFmtId="0" fontId="21" fillId="14" borderId="11" xfId="0" applyFont="1" applyFill="1" applyBorder="1" applyAlignment="1">
      <alignment horizontal="right" wrapText="1"/>
    </xf>
    <xf numFmtId="0" fontId="23" fillId="0" borderId="5" xfId="0" applyFont="1" applyFill="1" applyBorder="1" applyAlignment="1">
      <alignment wrapText="1"/>
    </xf>
    <xf numFmtId="0" fontId="22" fillId="0" borderId="5" xfId="0" applyFont="1" applyFill="1" applyBorder="1" applyAlignment="1">
      <alignment wrapText="1"/>
    </xf>
    <xf numFmtId="0" fontId="16" fillId="12" borderId="15" xfId="0" applyFont="1" applyFill="1" applyBorder="1" applyAlignment="1">
      <alignment wrapText="1"/>
    </xf>
    <xf numFmtId="0" fontId="19" fillId="13" borderId="5" xfId="0" applyFont="1" applyFill="1" applyBorder="1" applyAlignment="1">
      <alignment wrapText="1"/>
    </xf>
    <xf numFmtId="0" fontId="16" fillId="12" borderId="5" xfId="0" applyFont="1" applyFill="1" applyBorder="1" applyAlignment="1">
      <alignment wrapText="1"/>
    </xf>
    <xf numFmtId="0" fontId="0" fillId="21" borderId="13" xfId="0" applyFill="1" applyBorder="1" applyAlignment="1">
      <alignment wrapText="1"/>
    </xf>
    <xf numFmtId="0" fontId="28" fillId="21" borderId="13" xfId="0" applyFont="1" applyFill="1" applyBorder="1" applyAlignment="1">
      <alignment horizontal="left"/>
    </xf>
    <xf numFmtId="0" fontId="20" fillId="21" borderId="13" xfId="0" applyFont="1" applyFill="1" applyBorder="1" applyAlignment="1">
      <alignment horizontal="left" wrapText="1"/>
    </xf>
    <xf numFmtId="0" fontId="28" fillId="21" borderId="13" xfId="0" applyFont="1" applyFill="1" applyBorder="1" applyAlignment="1">
      <alignment horizontal="left" wrapText="1"/>
    </xf>
    <xf numFmtId="0" fontId="9" fillId="21" borderId="13" xfId="0" applyFont="1" applyFill="1" applyBorder="1" applyAlignment="1">
      <alignment horizontal="center" vertical="center" wrapText="1"/>
    </xf>
    <xf numFmtId="0" fontId="0" fillId="21" borderId="14" xfId="0" applyFill="1" applyBorder="1" applyAlignment="1">
      <alignment wrapText="1"/>
    </xf>
    <xf numFmtId="0" fontId="21" fillId="15" borderId="3" xfId="0" applyFont="1" applyFill="1" applyBorder="1" applyAlignment="1">
      <alignment horizontal="left" vertical="center"/>
    </xf>
    <xf numFmtId="0" fontId="40" fillId="0" borderId="5" xfId="0" applyFont="1" applyFill="1" applyBorder="1" applyAlignment="1">
      <alignment wrapText="1"/>
    </xf>
    <xf numFmtId="0" fontId="0" fillId="2" borderId="0" xfId="0" applyFill="1" applyAlignment="1">
      <alignment wrapText="1"/>
    </xf>
    <xf numFmtId="0" fontId="0" fillId="8" borderId="0" xfId="0" applyFill="1" applyAlignment="1">
      <alignment wrapText="1"/>
    </xf>
    <xf numFmtId="0" fontId="42" fillId="0" borderId="0" xfId="0" applyFont="1"/>
    <xf numFmtId="0" fontId="0" fillId="12" borderId="0" xfId="0" applyFill="1"/>
    <xf numFmtId="0" fontId="39" fillId="12" borderId="0" xfId="0" applyFont="1" applyFill="1" applyAlignment="1">
      <alignment wrapText="1"/>
    </xf>
    <xf numFmtId="0" fontId="4" fillId="12" borderId="0" xfId="0" applyFont="1" applyFill="1" applyAlignment="1">
      <alignment horizontal="center" wrapText="1"/>
    </xf>
    <xf numFmtId="0" fontId="5" fillId="12" borderId="0" xfId="0" applyFont="1" applyFill="1" applyAlignment="1">
      <alignment wrapText="1"/>
    </xf>
    <xf numFmtId="14" fontId="6" fillId="12" borderId="0" xfId="0" applyNumberFormat="1" applyFont="1" applyFill="1" applyBorder="1" applyAlignment="1">
      <alignment wrapText="1"/>
    </xf>
    <xf numFmtId="0" fontId="41" fillId="8" borderId="0"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18" xfId="0" applyFont="1" applyFill="1" applyBorder="1" applyAlignment="1">
      <alignment horizontal="center" vertical="center"/>
    </xf>
    <xf numFmtId="0" fontId="34" fillId="5" borderId="17" xfId="0" applyFont="1" applyFill="1" applyBorder="1" applyAlignment="1">
      <alignment horizontal="center" vertical="center" wrapText="1"/>
    </xf>
    <xf numFmtId="0" fontId="36" fillId="20" borderId="16" xfId="0" applyFont="1" applyFill="1" applyBorder="1" applyAlignment="1">
      <alignment vertical="center"/>
    </xf>
    <xf numFmtId="0" fontId="36" fillId="20" borderId="18" xfId="0" applyFont="1" applyFill="1" applyBorder="1" applyAlignment="1">
      <alignment vertical="center"/>
    </xf>
    <xf numFmtId="0" fontId="36" fillId="20" borderId="17" xfId="0" applyFont="1" applyFill="1" applyBorder="1" applyAlignment="1">
      <alignment vertical="center"/>
    </xf>
    <xf numFmtId="0" fontId="36" fillId="22" borderId="16" xfId="0" applyFont="1" applyFill="1" applyBorder="1" applyAlignment="1">
      <alignment vertical="center"/>
    </xf>
    <xf numFmtId="0" fontId="36" fillId="22" borderId="18" xfId="0" applyFont="1" applyFill="1" applyBorder="1" applyAlignment="1">
      <alignment vertical="center"/>
    </xf>
    <xf numFmtId="0" fontId="36" fillId="22" borderId="17" xfId="0" applyFont="1" applyFill="1" applyBorder="1" applyAlignment="1">
      <alignment vertical="center"/>
    </xf>
    <xf numFmtId="0" fontId="36" fillId="23" borderId="16" xfId="0" applyFont="1" applyFill="1" applyBorder="1" applyAlignment="1">
      <alignment vertical="center"/>
    </xf>
    <xf numFmtId="0" fontId="36" fillId="23" borderId="18" xfId="0" applyFont="1" applyFill="1" applyBorder="1" applyAlignment="1">
      <alignment vertical="center"/>
    </xf>
    <xf numFmtId="0" fontId="36" fillId="23" borderId="17" xfId="0" applyFont="1" applyFill="1" applyBorder="1" applyAlignment="1">
      <alignment vertical="center"/>
    </xf>
    <xf numFmtId="0" fontId="4" fillId="20" borderId="0" xfId="0" applyFont="1" applyFill="1" applyAlignment="1">
      <alignment horizontal="center" wrapText="1"/>
    </xf>
    <xf numFmtId="0" fontId="5" fillId="20" borderId="0" xfId="0" applyFont="1" applyFill="1" applyAlignment="1">
      <alignment wrapText="1"/>
    </xf>
    <xf numFmtId="0" fontId="5" fillId="20" borderId="0" xfId="0" applyFont="1" applyFill="1" applyBorder="1" applyAlignment="1">
      <alignment horizontal="center" wrapText="1"/>
    </xf>
    <xf numFmtId="0" fontId="6" fillId="20" borderId="0" xfId="0" quotePrefix="1" applyFont="1" applyFill="1" applyBorder="1" applyAlignment="1">
      <alignment horizontal="right" wrapText="1"/>
    </xf>
    <xf numFmtId="14" fontId="6" fillId="20" borderId="0" xfId="0" applyNumberFormat="1" applyFont="1" applyFill="1" applyBorder="1" applyAlignment="1">
      <alignment horizontal="center" wrapText="1"/>
    </xf>
    <xf numFmtId="14" fontId="6" fillId="20" borderId="0" xfId="0" applyNumberFormat="1" applyFont="1" applyFill="1" applyBorder="1" applyAlignment="1">
      <alignment wrapText="1"/>
    </xf>
    <xf numFmtId="0" fontId="4" fillId="20" borderId="0" xfId="0" applyFont="1" applyFill="1" applyBorder="1" applyAlignment="1">
      <alignment wrapText="1"/>
    </xf>
    <xf numFmtId="0" fontId="5" fillId="20" borderId="1" xfId="0" applyFont="1" applyFill="1" applyBorder="1" applyAlignment="1">
      <alignment wrapText="1"/>
    </xf>
    <xf numFmtId="0" fontId="0" fillId="20" borderId="0" xfId="0" applyFill="1"/>
    <xf numFmtId="0" fontId="0" fillId="20" borderId="0" xfId="0" applyFont="1" applyFill="1"/>
    <xf numFmtId="0" fontId="0" fillId="20" borderId="0" xfId="0" applyFill="1" applyAlignment="1"/>
    <xf numFmtId="0" fontId="0" fillId="20" borderId="0" xfId="0" quotePrefix="1" applyFill="1"/>
    <xf numFmtId="0" fontId="0" fillId="20" borderId="0" xfId="0" applyFill="1" applyAlignment="1">
      <alignment wrapText="1"/>
    </xf>
    <xf numFmtId="0" fontId="0" fillId="20" borderId="1" xfId="0" applyFill="1" applyBorder="1"/>
    <xf numFmtId="0" fontId="7" fillId="20" borderId="0" xfId="0" applyFont="1" applyFill="1" applyBorder="1" applyAlignment="1">
      <alignment horizontal="center" vertical="center" wrapText="1"/>
    </xf>
    <xf numFmtId="0" fontId="8" fillId="20" borderId="0" xfId="0" applyFont="1" applyFill="1" applyBorder="1" applyAlignment="1">
      <alignment horizontal="center" vertical="center" wrapText="1"/>
    </xf>
    <xf numFmtId="0" fontId="9" fillId="20" borderId="0" xfId="0" applyFont="1" applyFill="1" applyBorder="1" applyAlignment="1">
      <alignment horizontal="center" vertical="center"/>
    </xf>
    <xf numFmtId="0" fontId="5" fillId="23" borderId="0" xfId="0" applyFont="1" applyFill="1" applyBorder="1" applyAlignment="1">
      <alignment horizontal="center" wrapText="1"/>
    </xf>
    <xf numFmtId="0" fontId="6" fillId="23" borderId="0" xfId="0" quotePrefix="1" applyFont="1" applyFill="1" applyBorder="1" applyAlignment="1">
      <alignment horizontal="right" wrapText="1"/>
    </xf>
    <xf numFmtId="14" fontId="6" fillId="23" borderId="0" xfId="0" applyNumberFormat="1" applyFont="1" applyFill="1" applyBorder="1" applyAlignment="1">
      <alignment horizontal="center" wrapText="1"/>
    </xf>
    <xf numFmtId="14" fontId="6" fillId="23" borderId="0" xfId="0" applyNumberFormat="1" applyFont="1" applyFill="1" applyBorder="1" applyAlignment="1">
      <alignment wrapText="1"/>
    </xf>
    <xf numFmtId="0" fontId="4" fillId="23" borderId="0" xfId="0" applyFont="1" applyFill="1" applyBorder="1" applyAlignment="1">
      <alignment wrapText="1"/>
    </xf>
    <xf numFmtId="0" fontId="5" fillId="23" borderId="0" xfId="0" applyFont="1" applyFill="1" applyAlignment="1">
      <alignment wrapText="1"/>
    </xf>
    <xf numFmtId="0" fontId="5" fillId="23" borderId="1" xfId="0" applyFont="1" applyFill="1" applyBorder="1" applyAlignment="1">
      <alignment wrapText="1"/>
    </xf>
    <xf numFmtId="0" fontId="0" fillId="23" borderId="0" xfId="0" quotePrefix="1" applyFill="1"/>
    <xf numFmtId="0" fontId="0" fillId="23" borderId="0" xfId="0" applyFill="1" applyAlignment="1">
      <alignment wrapText="1"/>
    </xf>
    <xf numFmtId="0" fontId="0" fillId="23" borderId="0" xfId="0" applyFill="1"/>
    <xf numFmtId="0" fontId="0" fillId="23" borderId="1" xfId="0" applyFill="1" applyBorder="1"/>
    <xf numFmtId="0" fontId="7" fillId="23" borderId="0" xfId="0" applyFont="1" applyFill="1" applyBorder="1" applyAlignment="1">
      <alignment horizontal="center" vertical="center" wrapText="1"/>
    </xf>
    <xf numFmtId="0" fontId="8" fillId="23" borderId="0" xfId="0" applyFont="1" applyFill="1" applyBorder="1" applyAlignment="1">
      <alignment horizontal="center" vertical="center" wrapText="1"/>
    </xf>
    <xf numFmtId="0" fontId="9" fillId="23" borderId="0" xfId="0" applyFont="1" applyFill="1" applyBorder="1" applyAlignment="1">
      <alignment horizontal="center" vertical="center"/>
    </xf>
    <xf numFmtId="0" fontId="4" fillId="23" borderId="0" xfId="0" applyFont="1" applyFill="1" applyAlignment="1">
      <alignment horizontal="center" wrapText="1"/>
    </xf>
    <xf numFmtId="0" fontId="6" fillId="22" borderId="0" xfId="0" quotePrefix="1" applyFont="1" applyFill="1" applyBorder="1" applyAlignment="1">
      <alignment horizontal="right" wrapText="1"/>
    </xf>
    <xf numFmtId="0" fontId="5" fillId="22" borderId="0" xfId="0" applyFont="1" applyFill="1" applyBorder="1" applyAlignment="1">
      <alignment horizontal="center" wrapText="1"/>
    </xf>
    <xf numFmtId="14" fontId="6" fillId="22" borderId="0" xfId="0" applyNumberFormat="1" applyFont="1" applyFill="1" applyBorder="1" applyAlignment="1">
      <alignment horizontal="center" wrapText="1"/>
    </xf>
    <xf numFmtId="14" fontId="6" fillId="22" borderId="0" xfId="0" applyNumberFormat="1" applyFont="1" applyFill="1" applyBorder="1" applyAlignment="1">
      <alignment wrapText="1"/>
    </xf>
    <xf numFmtId="0" fontId="4" fillId="22" borderId="0" xfId="0" applyFont="1" applyFill="1" applyBorder="1" applyAlignment="1">
      <alignment wrapText="1"/>
    </xf>
    <xf numFmtId="0" fontId="5" fillId="22" borderId="0" xfId="0" applyFont="1" applyFill="1" applyAlignment="1">
      <alignment wrapText="1"/>
    </xf>
    <xf numFmtId="0" fontId="5" fillId="22" borderId="1" xfId="0" applyFont="1" applyFill="1" applyBorder="1" applyAlignment="1">
      <alignment wrapText="1"/>
    </xf>
    <xf numFmtId="0" fontId="0" fillId="22" borderId="0" xfId="0" quotePrefix="1" applyFill="1"/>
    <xf numFmtId="0" fontId="0" fillId="22" borderId="0" xfId="0" applyFill="1" applyAlignment="1">
      <alignment wrapText="1"/>
    </xf>
    <xf numFmtId="0" fontId="0" fillId="22" borderId="0" xfId="0" applyFill="1"/>
    <xf numFmtId="0" fontId="0" fillId="22" borderId="1" xfId="0" applyFill="1" applyBorder="1"/>
    <xf numFmtId="0" fontId="4" fillId="22" borderId="0" xfId="0" applyFont="1" applyFill="1" applyAlignment="1">
      <alignment horizontal="center" wrapText="1"/>
    </xf>
    <xf numFmtId="0" fontId="7" fillId="22" borderId="0" xfId="0" applyFont="1" applyFill="1" applyBorder="1" applyAlignment="1">
      <alignment horizontal="center" vertical="center" wrapText="1"/>
    </xf>
    <xf numFmtId="0" fontId="8" fillId="22" borderId="0" xfId="0" applyFont="1" applyFill="1" applyBorder="1" applyAlignment="1">
      <alignment horizontal="center" vertical="center" wrapText="1"/>
    </xf>
    <xf numFmtId="0" fontId="9" fillId="22" borderId="0" xfId="0" applyFont="1" applyFill="1" applyBorder="1" applyAlignment="1">
      <alignment horizontal="center" vertical="center"/>
    </xf>
    <xf numFmtId="0" fontId="32" fillId="15" borderId="3" xfId="0" applyFont="1" applyFill="1" applyBorder="1" applyAlignment="1">
      <alignment horizontal="left" vertical="center"/>
    </xf>
    <xf numFmtId="0" fontId="42" fillId="11" borderId="0" xfId="0" applyFont="1" applyFill="1" applyAlignment="1">
      <alignment horizontal="center"/>
    </xf>
    <xf numFmtId="0" fontId="5" fillId="12" borderId="0" xfId="0" applyFont="1" applyFill="1" applyBorder="1" applyAlignment="1">
      <alignment horizontal="center" wrapText="1"/>
    </xf>
    <xf numFmtId="0" fontId="24" fillId="12" borderId="0" xfId="0" quotePrefix="1" applyFont="1" applyFill="1" applyBorder="1" applyAlignment="1">
      <alignment horizontal="center" wrapText="1"/>
    </xf>
    <xf numFmtId="14" fontId="38" fillId="12" borderId="0" xfId="0" applyNumberFormat="1" applyFont="1" applyFill="1" applyBorder="1" applyAlignment="1">
      <alignment horizontal="center" wrapText="1"/>
    </xf>
    <xf numFmtId="0" fontId="35" fillId="2" borderId="0" xfId="0" applyFont="1" applyFill="1" applyBorder="1" applyAlignment="1">
      <alignment horizontal="center" vertical="center"/>
    </xf>
    <xf numFmtId="0" fontId="36" fillId="5" borderId="16"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5" fillId="20" borderId="16" xfId="0" applyFont="1" applyFill="1" applyBorder="1" applyAlignment="1">
      <alignment horizontal="center" vertical="center"/>
    </xf>
    <xf numFmtId="0" fontId="35" fillId="20" borderId="18" xfId="0" applyFont="1" applyFill="1" applyBorder="1" applyAlignment="1">
      <alignment horizontal="center" vertical="center"/>
    </xf>
    <xf numFmtId="0" fontId="35" fillId="20" borderId="17" xfId="0" applyFont="1" applyFill="1" applyBorder="1" applyAlignment="1">
      <alignment horizontal="center" vertical="center"/>
    </xf>
    <xf numFmtId="0" fontId="35" fillId="23" borderId="16" xfId="0" applyFont="1" applyFill="1" applyBorder="1" applyAlignment="1">
      <alignment horizontal="center" vertical="center"/>
    </xf>
    <xf numFmtId="0" fontId="35" fillId="23" borderId="18" xfId="0" applyFont="1" applyFill="1" applyBorder="1" applyAlignment="1">
      <alignment horizontal="center" vertical="center"/>
    </xf>
    <xf numFmtId="0" fontId="35" fillId="23" borderId="17" xfId="0" applyFont="1" applyFill="1" applyBorder="1" applyAlignment="1">
      <alignment horizontal="center" vertical="center"/>
    </xf>
    <xf numFmtId="0" fontId="35" fillId="22" borderId="16" xfId="0" applyFont="1" applyFill="1" applyBorder="1" applyAlignment="1">
      <alignment horizontal="center" vertical="center"/>
    </xf>
    <xf numFmtId="0" fontId="35" fillId="22" borderId="18" xfId="0" applyFont="1" applyFill="1" applyBorder="1" applyAlignment="1">
      <alignment horizontal="center" vertical="center"/>
    </xf>
    <xf numFmtId="0" fontId="35" fillId="22" borderId="17" xfId="0" applyFont="1" applyFill="1" applyBorder="1" applyAlignment="1">
      <alignment horizontal="center" vertical="center"/>
    </xf>
    <xf numFmtId="0" fontId="5" fillId="12" borderId="0" xfId="0" applyFont="1" applyFill="1" applyAlignment="1">
      <alignment horizontal="center" wrapText="1"/>
    </xf>
    <xf numFmtId="0" fontId="30" fillId="21" borderId="12" xfId="0" applyFont="1" applyFill="1" applyBorder="1" applyAlignment="1">
      <alignment vertical="center" wrapText="1"/>
    </xf>
    <xf numFmtId="0" fontId="30" fillId="21" borderId="13" xfId="0" applyFont="1" applyFill="1" applyBorder="1" applyAlignment="1">
      <alignment vertical="center" wrapText="1"/>
    </xf>
    <xf numFmtId="0" fontId="13" fillId="3" borderId="0" xfId="0" applyFont="1" applyFill="1" applyBorder="1" applyAlignment="1">
      <alignment horizontal="center" vertical="center" wrapText="1"/>
    </xf>
    <xf numFmtId="0" fontId="5" fillId="20" borderId="0" xfId="0" applyFont="1" applyFill="1" applyBorder="1" applyAlignment="1">
      <alignment horizontal="center" wrapText="1"/>
    </xf>
    <xf numFmtId="14" fontId="6" fillId="20" borderId="0" xfId="0" applyNumberFormat="1" applyFont="1" applyFill="1" applyBorder="1" applyAlignment="1">
      <alignment horizontal="center" wrapText="1"/>
    </xf>
    <xf numFmtId="0" fontId="3" fillId="13" borderId="0" xfId="0" applyFont="1" applyFill="1" applyBorder="1" applyAlignment="1">
      <alignment horizontal="center" vertical="center"/>
    </xf>
    <xf numFmtId="0" fontId="12" fillId="5" borderId="0" xfId="0" applyFont="1" applyFill="1" applyBorder="1" applyAlignment="1">
      <alignment horizontal="center" wrapText="1"/>
    </xf>
    <xf numFmtId="0" fontId="13" fillId="3" borderId="0" xfId="0" applyFont="1" applyFill="1" applyBorder="1" applyAlignment="1">
      <alignment horizontal="center" wrapText="1"/>
    </xf>
    <xf numFmtId="0" fontId="7" fillId="20" borderId="0" xfId="0" applyFont="1" applyFill="1" applyAlignment="1">
      <alignment horizontal="center" wrapText="1"/>
    </xf>
    <xf numFmtId="0" fontId="5" fillId="20" borderId="0" xfId="0" applyFont="1" applyFill="1" applyAlignment="1">
      <alignment horizontal="center" wrapText="1"/>
    </xf>
    <xf numFmtId="0" fontId="5" fillId="23" borderId="0" xfId="0" applyFont="1" applyFill="1" applyBorder="1" applyAlignment="1">
      <alignment horizontal="center" wrapText="1"/>
    </xf>
    <xf numFmtId="14" fontId="6" fillId="23" borderId="0" xfId="0" applyNumberFormat="1" applyFont="1" applyFill="1" applyBorder="1" applyAlignment="1">
      <alignment horizontal="center" wrapText="1"/>
    </xf>
    <xf numFmtId="0" fontId="3" fillId="2" borderId="0" xfId="0" applyFont="1" applyFill="1" applyBorder="1" applyAlignment="1">
      <alignment horizontal="center" vertical="center"/>
    </xf>
    <xf numFmtId="0" fontId="7" fillId="23" borderId="0" xfId="0" applyFont="1" applyFill="1" applyAlignment="1">
      <alignment horizontal="center" vertical="top" wrapText="1"/>
    </xf>
    <xf numFmtId="0" fontId="5" fillId="23" borderId="0" xfId="0" applyFont="1" applyFill="1" applyAlignment="1">
      <alignment horizontal="center" vertical="top" wrapText="1"/>
    </xf>
    <xf numFmtId="0" fontId="5" fillId="23" borderId="0" xfId="0" applyFont="1" applyFill="1" applyBorder="1" applyAlignment="1">
      <alignment horizontal="center" vertical="top" wrapText="1"/>
    </xf>
    <xf numFmtId="0" fontId="5" fillId="22" borderId="0" xfId="0" applyFont="1" applyFill="1" applyBorder="1" applyAlignment="1">
      <alignment horizontal="center" wrapText="1"/>
    </xf>
    <xf numFmtId="14" fontId="6" fillId="22" borderId="0" xfId="0" applyNumberFormat="1" applyFont="1" applyFill="1" applyBorder="1" applyAlignment="1">
      <alignment horizontal="center" wrapText="1"/>
    </xf>
    <xf numFmtId="0" fontId="7" fillId="22" borderId="0" xfId="0" applyFont="1" applyFill="1" applyAlignment="1">
      <alignment horizontal="center" vertical="top" wrapText="1"/>
    </xf>
    <xf numFmtId="0" fontId="5" fillId="22" borderId="0" xfId="0" applyFont="1" applyFill="1" applyAlignment="1">
      <alignment horizontal="center" vertical="top" wrapText="1"/>
    </xf>
    <xf numFmtId="0" fontId="5" fillId="22" borderId="0" xfId="0" applyFont="1" applyFill="1" applyBorder="1" applyAlignment="1">
      <alignment horizontal="center" vertical="top" wrapText="1"/>
    </xf>
    <xf numFmtId="0" fontId="13" fillId="20" borderId="12" xfId="0" applyFont="1" applyFill="1" applyBorder="1" applyAlignment="1">
      <alignment horizontal="center" wrapText="1"/>
    </xf>
    <xf numFmtId="0" fontId="13" fillId="20" borderId="14" xfId="0" applyFont="1" applyFill="1" applyBorder="1" applyAlignment="1">
      <alignment horizontal="center" wrapText="1"/>
    </xf>
    <xf numFmtId="0" fontId="13" fillId="13" borderId="12" xfId="0" applyFont="1" applyFill="1" applyBorder="1" applyAlignment="1">
      <alignment horizontal="center" wrapText="1"/>
    </xf>
    <xf numFmtId="0" fontId="13" fillId="13" borderId="13" xfId="0" applyFont="1" applyFill="1" applyBorder="1" applyAlignment="1">
      <alignment horizontal="center" wrapText="1"/>
    </xf>
    <xf numFmtId="0" fontId="13" fillId="13" borderId="14" xfId="0" applyFont="1" applyFill="1" applyBorder="1" applyAlignment="1">
      <alignment horizontal="center" wrapText="1"/>
    </xf>
    <xf numFmtId="0" fontId="31" fillId="2" borderId="12" xfId="0" applyFont="1" applyFill="1" applyBorder="1" applyAlignment="1">
      <alignment horizontal="left" vertical="center"/>
    </xf>
    <xf numFmtId="0" fontId="31" fillId="2" borderId="13" xfId="0" applyFont="1" applyFill="1" applyBorder="1" applyAlignment="1">
      <alignment horizontal="left" vertical="center"/>
    </xf>
    <xf numFmtId="0" fontId="31" fillId="2" borderId="14" xfId="0" applyFont="1"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19052</xdr:colOff>
      <xdr:row>1</xdr:row>
      <xdr:rowOff>19048</xdr:rowOff>
    </xdr:from>
    <xdr:ext cx="15259048" cy="14839952"/>
    <xdr:sp macro="" textlink="">
      <xdr:nvSpPr>
        <xdr:cNvPr id="9" name="TextBox 8"/>
        <xdr:cNvSpPr txBox="1"/>
      </xdr:nvSpPr>
      <xdr:spPr>
        <a:xfrm>
          <a:off x="19052" y="378881"/>
          <a:ext cx="15259048" cy="148399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INTRODUCTION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0">
            <a:lnSpc>
              <a:spcPct val="115000"/>
            </a:lnSpc>
            <a:spcBef>
              <a:spcPts val="0"/>
            </a:spcBef>
            <a:spcAft>
              <a:spcPts val="60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The international standard ISO 21931-1 divides the building life cycle into stages, these being:</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0">
            <a:lnSpc>
              <a:spcPct val="115000"/>
            </a:lnSpc>
            <a:spcBef>
              <a:spcPts val="0"/>
            </a:spcBef>
            <a:spcAft>
              <a:spcPts val="600"/>
            </a:spcAft>
            <a:buClrTx/>
            <a:buSzTx/>
            <a:buFont typeface="Symbol" panose="05050102010706020507" pitchFamily="18" charset="2"/>
            <a:buChar char=""/>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Processes prior to handover (Product Stage + Construction Process Stage) – including raw material supply, transport and manufacture of products up to the manufacturers’ gates and the construction process, including transport to the building site and installation or construction.</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0">
            <a:lnSpc>
              <a:spcPct val="115000"/>
            </a:lnSpc>
            <a:spcBef>
              <a:spcPts val="0"/>
            </a:spcBef>
            <a:spcAft>
              <a:spcPts val="600"/>
            </a:spcAft>
            <a:buClrTx/>
            <a:buSzTx/>
            <a:buFont typeface="Symbol" panose="05050102010706020507" pitchFamily="18" charset="2"/>
            <a:buChar char=""/>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Processes during occupation (Use Stage) – including installed products in use, maintenance, repair, replacement and refurbishment and operation of the building, including building related energy use, water supply, use and wastewater treatment.</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0">
            <a:lnSpc>
              <a:spcPct val="115000"/>
            </a:lnSpc>
            <a:spcBef>
              <a:spcPts val="0"/>
            </a:spcBef>
            <a:spcAft>
              <a:spcPts val="600"/>
            </a:spcAft>
            <a:buClrTx/>
            <a:buSzTx/>
            <a:buFont typeface="Symbol" panose="05050102010706020507" pitchFamily="18" charset="2"/>
            <a:buChar char=""/>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Processes following occupation (End of Life Stage) – including deconstruction, transport, recycling and disposal.</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rPr>
            <a:t>The European standard EN 15978 considers the building life cycle in the same way as ISO 21931-1, and provides numbered stages (or modules) illustrated below.  It additionally includes (optional) Module D covering benefits and loads beyond the system boundary. </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1" i="0" u="none" strike="noStrike">
              <a:solidFill>
                <a:srgbClr val="FFFFFF"/>
              </a:solidFill>
              <a:effectLst/>
              <a:latin typeface="Calibri" panose="020F0502020204030204" pitchFamily="34" charset="0"/>
            </a:rPr>
            <a:t>Typical (</a:t>
          </a: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 15978 allows use of "scenarios" to describe stages of the life cycle, where a scenario is defined as a "</a:t>
          </a:r>
          <a:r>
            <a:rPr kumimoji="0" lang="en-NZ"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collection of assumptions and information concerning an expected sequence of possible future events</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These must be described and documented, making clear any assumptions used.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datasheet contains information to support Module A4 transport scenarios for use when conducting a Life Cycle Assessment of buildings.  </a:t>
          </a:r>
          <a:r>
            <a:rPr lang="en-NZ" sz="1100" b="0" i="0" baseline="0">
              <a:solidFill>
                <a:sysClr val="windowText" lastClr="000000"/>
              </a:solidFill>
              <a:effectLst/>
              <a:latin typeface="Arial" panose="020B0604020202020204" pitchFamily="34" charset="0"/>
              <a:ea typeface="+mn-ea"/>
              <a:cs typeface="Arial" panose="020B0604020202020204" pitchFamily="34" charset="0"/>
            </a:rPr>
            <a:t>It may also be useful for other applications, for example, to inform results published in  "cradle to gate Environmental Product Declarations (EPD) with options".  Data presented here is intended to assist with filling data gaps and help ensure that building LCAs are more consistent.</a:t>
          </a:r>
          <a:endParaRPr lang="en-NZ" sz="11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information in this datasheet is generic and is therefore not product specific.  This means that transport from a specific manufacturing location may be quite different from generic distances provided here.  For example, a product may be manufactured in New Zealand but also imported from overseas.  A generic transport distance factors in transport of both of these and is suitable when the supplier of a product is not specifically known (for example, during concept design).  </a:t>
          </a:r>
          <a:r>
            <a:rPr lang="en-NZ" sz="1100" b="0" i="0" baseline="0">
              <a:solidFill>
                <a:schemeClr val="tx1"/>
              </a:solidFill>
              <a:effectLst/>
              <a:latin typeface="Arial" panose="020B0604020202020204" pitchFamily="34" charset="0"/>
              <a:ea typeface="+mn-ea"/>
              <a:cs typeface="Arial" panose="020B0604020202020204" pitchFamily="34" charset="0"/>
            </a:rPr>
            <a:t>Where a specific product will be used, it is recommended to seek specific manufacturer data.  </a:t>
          </a:r>
          <a:endParaRPr lang="en-NZ">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tx1"/>
              </a:solidFill>
              <a:effectLst/>
              <a:latin typeface="Arial" panose="020B0604020202020204" pitchFamily="34" charset="0"/>
              <a:ea typeface="+mn-ea"/>
              <a:cs typeface="Arial" panose="020B0604020202020204" pitchFamily="34" charset="0"/>
            </a:rPr>
            <a:t>Information about the methods used to develop this datasheet are provided in the BRANZ SR351 study report, which can be freely downloaded from the BRANZ website (</a:t>
          </a:r>
          <a:r>
            <a:rPr lang="en-NZ" sz="1100" b="0" i="0" baseline="0">
              <a:solidFill>
                <a:schemeClr val="accent1">
                  <a:lumMod val="50000"/>
                </a:schemeClr>
              </a:solidFill>
              <a:effectLst/>
              <a:latin typeface="Arial" panose="020B0604020202020204" pitchFamily="34" charset="0"/>
              <a:ea typeface="+mn-ea"/>
              <a:cs typeface="Arial" panose="020B0604020202020204" pitchFamily="34" charset="0"/>
            </a:rPr>
            <a:t>www.branz.co.nz</a:t>
          </a:r>
          <a:r>
            <a:rPr lang="en-NZ" sz="1100" b="0" i="0" baseline="0">
              <a:solidFill>
                <a:schemeClr val="tx1"/>
              </a:solidFill>
              <a:effectLst/>
              <a:latin typeface="Arial" panose="020B0604020202020204" pitchFamily="34" charset="0"/>
              <a:ea typeface="+mn-ea"/>
              <a:cs typeface="Arial" panose="020B0604020202020204" pitchFamily="34" charset="0"/>
            </a:rPr>
            <a:t>).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GUIDE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1. This datasheet provides data for transport of /products to construction sites in Auckland, Wellington and Christchurch.  These three centres have been selected as they represent the most likely locations for construction of large office buildings.  Transport distances are calculated from the location of the last manufacturing, assembling or fabrication stage (Module A3) to the construction site (Module A5).  Construction site location is assumed to be in the Central Business District (CBD) of each city.  These distances can be used when undertaking LCAs of office buildings.  They may also be useful for other types of buildings.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2.  All distances provided are one way in kilometres.  Transport by ship may be considered one way, provided the ship returns with another load (which is normally the case).  For truck transport, the distance provided should (ideally) be doubled to take account of the truck's return journey, unless specific data indicates otherwise.  In the absence of specific information to the contrary, assume the truck is empty for the return journey.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3. The spreadsheet entitled                                       provides one-way generic transport distances for Auckland, Wellington and Christchurch by 4 digit (work section) CBI code* for the main products used.  Distances may be provided in black or red.  Distances provided in black illustrate the CBI code under which an analysis of transport has been carried out.  For example, the analysis for </a:t>
          </a:r>
          <a:r>
            <a:rPr kumimoji="0" lang="en-NZ"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Concrete (in situ)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is located in </a:t>
          </a: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3121 In situ concrete</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Other codes for in-situ concrete using the same distance are shown in </a:t>
          </a:r>
          <a:r>
            <a:rPr kumimoji="0" lang="en-NZ"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red</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with an accompanying CBI reference for the location of the analysis.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4. In order to see the results of an analysis, go to the 4 digit CBI code in each of the city specific worksheets, these being                                                ,                                                or                                                   .   Please note that the transport distance for a named material or product may vary based on the work section with which it is associated.  For example, transport of </a:t>
          </a:r>
          <a:r>
            <a:rPr kumimoji="0" lang="en-NZ"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Composite panel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a:t>
          </a: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3831 Interior timber work</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for Auckland shows a ship distance of 2500 km and a road distance of 50 km.  However, </a:t>
          </a:r>
          <a:r>
            <a:rPr kumimoji="0" lang="en-NZ"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Composite panel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transport to Auckland in </a:t>
          </a: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4333 Metal faced insulating panel flat sheet roofing </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has a ship distance of 1000 km and a road distance of 50 km.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  </a:t>
          </a:r>
          <a:r>
            <a:rPr lang="en-NZ" sz="1100" b="0" i="0" baseline="0">
              <a:solidFill>
                <a:schemeClr val="tx1"/>
              </a:solidFill>
              <a:effectLst/>
              <a:latin typeface="Arial" panose="020B0604020202020204" pitchFamily="34" charset="0"/>
              <a:ea typeface="+mn-ea"/>
              <a:cs typeface="Arial" panose="020B0604020202020204" pitchFamily="34" charset="0"/>
            </a:rPr>
            <a:t>Information about the methods used to develop this datasheet are provided in the BRANZ SR351 study report, which can be freely downloaded from the BRANZ website </a:t>
          </a:r>
          <a:r>
            <a:rPr lang="en-NZ" sz="1100" b="0" i="0" baseline="0">
              <a:solidFill>
                <a:schemeClr val="accent1">
                  <a:lumMod val="75000"/>
                </a:schemeClr>
              </a:solidFill>
              <a:effectLst/>
              <a:latin typeface="Arial" panose="020B0604020202020204" pitchFamily="34" charset="0"/>
              <a:ea typeface="+mn-ea"/>
              <a:cs typeface="Arial" panose="020B0604020202020204" pitchFamily="34" charset="0"/>
            </a:rPr>
            <a:t>(www.branz.co.nz</a:t>
          </a:r>
          <a:r>
            <a:rPr lang="en-NZ" sz="1100" b="0" i="0" baseline="0">
              <a:solidFill>
                <a:schemeClr val="tx1"/>
              </a:solidFill>
              <a:effectLst/>
              <a:latin typeface="Arial" panose="020B0604020202020204" pitchFamily="34" charset="0"/>
              <a:ea typeface="+mn-ea"/>
              <a:cs typeface="Arial" panose="020B0604020202020204" pitchFamily="34" charset="0"/>
            </a:rPr>
            <a:t>).   D</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istances are based on a Distance-Mode model  shown in                                                   .  Please refer to the study report for information about how this is applied.   It provides a simplified framework for establishing generic transport distances.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lang="en-NZ" sz="1100" b="0" i="0" baseline="0">
              <a:solidFill>
                <a:schemeClr val="tx1"/>
              </a:solidFill>
              <a:effectLst/>
              <a:latin typeface="Arial" panose="020B0604020202020204" pitchFamily="34" charset="0"/>
              <a:ea typeface="+mn-ea"/>
              <a:cs typeface="Arial" panose="020B0604020202020204" pitchFamily="34" charset="0"/>
            </a:rPr>
            <a:t>6. As more and better data become available, it is our intention to update these data periodically.  If you have information that can help with this, then please contact Dr Dave Dowdell at "david.dowdell@branz.co.nz".  Further information about how to provide data and information is provided in Section 8 of the SR349 study report, which can be downloaded from the BRANZ website (</a:t>
          </a:r>
          <a:r>
            <a:rPr lang="en-NZ" sz="1100" b="0" i="0" baseline="0">
              <a:solidFill>
                <a:schemeClr val="accent1">
                  <a:lumMod val="50000"/>
                </a:schemeClr>
              </a:solidFill>
              <a:effectLst/>
              <a:latin typeface="Arial" panose="020B0604020202020204" pitchFamily="34" charset="0"/>
              <a:ea typeface="+mn-ea"/>
              <a:cs typeface="Arial" panose="020B0604020202020204" pitchFamily="34" charset="0"/>
            </a:rPr>
            <a:t>www.branz.co.nz</a:t>
          </a:r>
          <a:r>
            <a:rPr lang="en-NZ" sz="1100" b="0" i="0" baseline="0">
              <a:solidFill>
                <a:schemeClr val="tx1"/>
              </a:solidFill>
              <a:effectLst/>
              <a:latin typeface="Arial" panose="020B0604020202020204" pitchFamily="34" charset="0"/>
              <a:ea typeface="+mn-ea"/>
              <a:cs typeface="Arial" panose="020B0604020202020204" pitchFamily="34" charset="0"/>
            </a:rPr>
            <a:t>).</a:t>
          </a:r>
          <a:endParaRPr lang="en-NZ">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LIMITATIONS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tx1"/>
              </a:solidFill>
              <a:effectLst/>
              <a:latin typeface="Arial" panose="020B0604020202020204" pitchFamily="34" charset="0"/>
              <a:ea typeface="+mn-ea"/>
              <a:cs typeface="Arial" panose="020B0604020202020204" pitchFamily="34" charset="0"/>
            </a:rPr>
            <a:t>Where products come from overseas, transport by truck from the last manufacturing, assembly or fabrication stage to the port is not included.  There is therefore an assumption that the last processing stage overseas occurs at the port of origin.  This has the affect of potentially under-reporting impacts when materials or products have a truck journey in the country of origin prior to shipping to New Zealand.</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tx1"/>
              </a:solidFill>
              <a:effectLst/>
              <a:latin typeface="Arial" panose="020B0604020202020204" pitchFamily="34" charset="0"/>
              <a:ea typeface="+mn-ea"/>
              <a:cs typeface="Arial" panose="020B0604020202020204" pitchFamily="34" charset="0"/>
            </a:rPr>
            <a:t>All transport within New Zealand is assumed to be by truck.  This is a simplifying assumption in the absence of data.  The datasheet has been set up to allow incorporation of transport by train and coastal shipping but currently no data is included due to lack of information.</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tx1"/>
              </a:solidFill>
              <a:effectLst/>
              <a:latin typeface="Arial" panose="020B0604020202020204" pitchFamily="34" charset="0"/>
              <a:ea typeface="+mn-ea"/>
              <a:cs typeface="Arial" panose="020B0604020202020204" pitchFamily="34" charset="0"/>
            </a:rPr>
            <a:t>No transport by air is currently included on the assumption that this is not a method of transport used for construction products.</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tx1"/>
              </a:solidFill>
              <a:effectLst/>
              <a:latin typeface="Arial" panose="020B0604020202020204" pitchFamily="34" charset="0"/>
              <a:ea typeface="+mn-ea"/>
              <a:cs typeface="Arial" panose="020B0604020202020204" pitchFamily="34" charset="0"/>
            </a:rPr>
            <a:t>When using these data in the context of a building LCA, it is important to be clear of the "gate" defined here (ie. the last manufacturing, fabrication or assembly stage) to avoid double counting or gaps.  Transport from this gate to the construction site is assumed to be direct rather than via a point of sale or storage yard.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tx1"/>
              </a:solidFill>
              <a:effectLst/>
              <a:latin typeface="Arial" panose="020B0604020202020204" pitchFamily="34" charset="0"/>
              <a:ea typeface="+mn-ea"/>
              <a:cs typeface="Arial" panose="020B0604020202020204" pitchFamily="34" charset="0"/>
            </a:rPr>
            <a:t>No transport between suppliers upstream of the last manufacturing, fabrication or assembly stage are included here.  When manufacturing data are being used in combination with data here, care should be taken to ensure that relevant and significant transport stages are included so there are no data gaps (or double counting) due to transport.  For example, in </a:t>
          </a:r>
          <a:r>
            <a:rPr lang="en-NZ" sz="1100" b="1" i="0" u="sng" baseline="0">
              <a:solidFill>
                <a:schemeClr val="tx1"/>
              </a:solidFill>
              <a:effectLst/>
              <a:latin typeface="Arial" panose="020B0604020202020204" pitchFamily="34" charset="0"/>
              <a:ea typeface="+mn-ea"/>
              <a:cs typeface="Arial" panose="020B0604020202020204" pitchFamily="34" charset="0"/>
            </a:rPr>
            <a:t>4311 Profiled metal sheet roofing </a:t>
          </a:r>
          <a:r>
            <a:rPr lang="en-NZ" sz="1100" b="0" i="0" u="none" baseline="0">
              <a:solidFill>
                <a:schemeClr val="tx1"/>
              </a:solidFill>
              <a:effectLst/>
              <a:latin typeface="Arial" panose="020B0604020202020204" pitchFamily="34" charset="0"/>
              <a:ea typeface="+mn-ea"/>
              <a:cs typeface="Arial" panose="020B0604020202020204" pitchFamily="34" charset="0"/>
            </a:rPr>
            <a:t>the gate is the roofing metalformers based in New Zealand.  In this case, the user would need to ensure that data for steel production (at either the Glenbrook steelworks in New Zealand or from overseas) includes transport from the steel works to the metalformers' gate.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0" i="0" u="none"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baseline="0">
              <a:solidFill>
                <a:schemeClr val="tx1"/>
              </a:solidFill>
              <a:effectLst/>
              <a:latin typeface="Arial" panose="020B0604020202020204" pitchFamily="34" charset="0"/>
              <a:ea typeface="+mn-ea"/>
              <a:cs typeface="Arial" panose="020B0604020202020204" pitchFamily="34" charset="0"/>
            </a:rPr>
            <a:t>Data provided in this spreadsheet has been assembled based on interpretation of publicly available information which, in some cases, can be sparse.   In these cases judgement has been made or assumptions used.  It is not appropriate to use these data for assessment or comparison of specific construction products, whose transport may be quite different.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NZ" sz="11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0" i="0" baseline="0">
              <a:solidFill>
                <a:schemeClr val="tx1"/>
              </a:solidFill>
              <a:effectLst/>
              <a:latin typeface="Arial" panose="020B0604020202020204" pitchFamily="34" charset="0"/>
              <a:ea typeface="+mn-ea"/>
              <a:cs typeface="Arial" panose="020B0604020202020204" pitchFamily="34" charset="0"/>
            </a:rPr>
            <a:t>   </a:t>
          </a:r>
          <a:endPar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The CBI (Co-ordinated Building Information) is a construction classification system used in New Zealand developed by Construction Information Limited (CIL Ltd).  BRANZ has used this under licence granted by CIL Ltd.  For more information about the CBI, please go to </a:t>
          </a:r>
          <a:r>
            <a:rPr kumimoji="0" lang="en-NZ" sz="1100" b="0" i="0" u="none" strike="noStrike" kern="0" cap="none" spc="0" normalizeH="0" baseline="0" noProof="0">
              <a:ln>
                <a:noFill/>
              </a:ln>
              <a:solidFill>
                <a:srgbClr val="5B9BD5"/>
              </a:solidFill>
              <a:effectLst/>
              <a:uLnTx/>
              <a:uFillTx/>
              <a:latin typeface="Arial" panose="020B0604020202020204" pitchFamily="34" charset="0"/>
              <a:ea typeface="+mn-ea"/>
              <a:cs typeface="Arial" panose="020B0604020202020204" pitchFamily="34" charset="0"/>
            </a:rPr>
            <a:t>www.masterspec.co.nz/industry-resource/cbi-classification-and-coding-overview-1130.htm</a:t>
          </a:r>
          <a:r>
            <a:rPr kumimoji="0" lang="en-NZ"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Codes are taken from CBI 2011.</a:t>
          </a: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a:p>
          <a:endParaRPr lang="en-NZ" sz="1100" b="0" i="0" u="none" strike="noStrike">
            <a:solidFill>
              <a:schemeClr val="tx1"/>
            </a:solidFill>
            <a:effectLst/>
            <a:latin typeface="+mn-lt"/>
            <a:ea typeface="+mn-ea"/>
            <a:cs typeface="+mn-cs"/>
          </a:endParaRPr>
        </a:p>
      </xdr:txBody>
    </xdr:sp>
    <xdr:clientData/>
  </xdr:oneCellAnchor>
  <xdr:twoCellAnchor>
    <xdr:from>
      <xdr:col>12</xdr:col>
      <xdr:colOff>198966</xdr:colOff>
      <xdr:row>46</xdr:row>
      <xdr:rowOff>140759</xdr:rowOff>
    </xdr:from>
    <xdr:to>
      <xdr:col>15</xdr:col>
      <xdr:colOff>160866</xdr:colOff>
      <xdr:row>48</xdr:row>
      <xdr:rowOff>7409</xdr:rowOff>
    </xdr:to>
    <xdr:sp macro="" textlink="">
      <xdr:nvSpPr>
        <xdr:cNvPr id="11" name="TextBox 10"/>
        <xdr:cNvSpPr txBox="1"/>
      </xdr:nvSpPr>
      <xdr:spPr>
        <a:xfrm>
          <a:off x="7564966" y="9073092"/>
          <a:ext cx="1803400" cy="24765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0">
              <a:solidFill>
                <a:schemeClr val="bg1"/>
              </a:solidFill>
            </a:rPr>
            <a:t>A4 Auckland Worksheet</a:t>
          </a:r>
        </a:p>
      </xdr:txBody>
    </xdr:sp>
    <xdr:clientData/>
  </xdr:twoCellAnchor>
  <xdr:twoCellAnchor>
    <xdr:from>
      <xdr:col>18</xdr:col>
      <xdr:colOff>412750</xdr:colOff>
      <xdr:row>46</xdr:row>
      <xdr:rowOff>141816</xdr:rowOff>
    </xdr:from>
    <xdr:to>
      <xdr:col>21</xdr:col>
      <xdr:colOff>441325</xdr:colOff>
      <xdr:row>48</xdr:row>
      <xdr:rowOff>8466</xdr:rowOff>
    </xdr:to>
    <xdr:sp macro="" textlink="">
      <xdr:nvSpPr>
        <xdr:cNvPr id="13" name="TextBox 12"/>
        <xdr:cNvSpPr txBox="1"/>
      </xdr:nvSpPr>
      <xdr:spPr>
        <a:xfrm>
          <a:off x="11461750" y="9074149"/>
          <a:ext cx="1870075" cy="24765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0">
              <a:solidFill>
                <a:schemeClr val="bg1"/>
              </a:solidFill>
            </a:rPr>
            <a:t>A4</a:t>
          </a:r>
          <a:r>
            <a:rPr lang="en-NZ" sz="1100" b="0" baseline="0">
              <a:solidFill>
                <a:schemeClr val="bg1"/>
              </a:solidFill>
            </a:rPr>
            <a:t> Christchurch Worksheet</a:t>
          </a:r>
          <a:endParaRPr lang="en-NZ" sz="1100" b="0">
            <a:solidFill>
              <a:schemeClr val="bg1"/>
            </a:solidFill>
          </a:endParaRPr>
        </a:p>
      </xdr:txBody>
    </xdr:sp>
    <xdr:clientData/>
  </xdr:twoCellAnchor>
  <xdr:twoCellAnchor>
    <xdr:from>
      <xdr:col>15</xdr:col>
      <xdr:colOff>275167</xdr:colOff>
      <xdr:row>46</xdr:row>
      <xdr:rowOff>152400</xdr:rowOff>
    </xdr:from>
    <xdr:to>
      <xdr:col>18</xdr:col>
      <xdr:colOff>151342</xdr:colOff>
      <xdr:row>48</xdr:row>
      <xdr:rowOff>19050</xdr:rowOff>
    </xdr:to>
    <xdr:sp macro="" textlink="">
      <xdr:nvSpPr>
        <xdr:cNvPr id="14" name="TextBox 13"/>
        <xdr:cNvSpPr txBox="1"/>
      </xdr:nvSpPr>
      <xdr:spPr>
        <a:xfrm>
          <a:off x="9482667" y="9084733"/>
          <a:ext cx="1717675" cy="24765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0">
              <a:solidFill>
                <a:schemeClr val="bg1"/>
              </a:solidFill>
            </a:rPr>
            <a:t>A4 Wellington Worksheet</a:t>
          </a:r>
        </a:p>
      </xdr:txBody>
    </xdr:sp>
    <xdr:clientData/>
  </xdr:twoCellAnchor>
  <xdr:twoCellAnchor>
    <xdr:from>
      <xdr:col>1</xdr:col>
      <xdr:colOff>117475</xdr:colOff>
      <xdr:row>51</xdr:row>
      <xdr:rowOff>91017</xdr:rowOff>
    </xdr:from>
    <xdr:to>
      <xdr:col>4</xdr:col>
      <xdr:colOff>146050</xdr:colOff>
      <xdr:row>52</xdr:row>
      <xdr:rowOff>148167</xdr:rowOff>
    </xdr:to>
    <xdr:sp macro="" textlink="">
      <xdr:nvSpPr>
        <xdr:cNvPr id="16" name="TextBox 15"/>
        <xdr:cNvSpPr txBox="1"/>
      </xdr:nvSpPr>
      <xdr:spPr>
        <a:xfrm>
          <a:off x="731308" y="9975850"/>
          <a:ext cx="1870075" cy="24765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b="0">
              <a:solidFill>
                <a:schemeClr val="bg1"/>
              </a:solidFill>
            </a:rPr>
            <a:t>A4 Distance-Mode</a:t>
          </a:r>
          <a:r>
            <a:rPr lang="en-NZ" sz="1100" b="0" baseline="0">
              <a:solidFill>
                <a:schemeClr val="bg1"/>
              </a:solidFill>
            </a:rPr>
            <a:t> Model</a:t>
          </a:r>
          <a:endParaRPr lang="en-NZ" sz="1100" b="0">
            <a:solidFill>
              <a:schemeClr val="bg1"/>
            </a:solidFill>
          </a:endParaRPr>
        </a:p>
      </xdr:txBody>
    </xdr:sp>
    <xdr:clientData/>
  </xdr:twoCellAnchor>
  <xdr:twoCellAnchor editAs="oneCell">
    <xdr:from>
      <xdr:col>2</xdr:col>
      <xdr:colOff>592666</xdr:colOff>
      <xdr:row>43</xdr:row>
      <xdr:rowOff>95250</xdr:rowOff>
    </xdr:from>
    <xdr:to>
      <xdr:col>5</xdr:col>
      <xdr:colOff>197908</xdr:colOff>
      <xdr:row>44</xdr:row>
      <xdr:rowOff>133350</xdr:rowOff>
    </xdr:to>
    <xdr:pic>
      <xdr:nvPicPr>
        <xdr:cNvPr id="15"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0333" y="8456083"/>
          <a:ext cx="1446742"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50803</xdr:colOff>
      <xdr:row>12</xdr:row>
      <xdr:rowOff>93131</xdr:rowOff>
    </xdr:from>
    <xdr:to>
      <xdr:col>17</xdr:col>
      <xdr:colOff>476250</xdr:colOff>
      <xdr:row>25</xdr:row>
      <xdr:rowOff>65074</xdr:rowOff>
    </xdr:to>
    <xdr:pic>
      <xdr:nvPicPr>
        <xdr:cNvPr id="2" name="Picture 1"/>
        <xdr:cNvPicPr>
          <a:picLocks noChangeAspect="1"/>
        </xdr:cNvPicPr>
      </xdr:nvPicPr>
      <xdr:blipFill>
        <a:blip xmlns:r="http://schemas.openxmlformats.org/officeDocument/2006/relationships" r:embed="rId2"/>
        <a:stretch>
          <a:fillRect/>
        </a:stretch>
      </xdr:blipFill>
      <xdr:spPr>
        <a:xfrm>
          <a:off x="4347636" y="2548464"/>
          <a:ext cx="6563781" cy="24484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
  <sheetViews>
    <sheetView showGridLines="0" tabSelected="1" zoomScale="90" zoomScaleNormal="90" workbookViewId="0">
      <selection sqref="A1:Y1"/>
    </sheetView>
  </sheetViews>
  <sheetFormatPr defaultRowHeight="15" x14ac:dyDescent="0.25"/>
  <sheetData>
    <row r="1" spans="1:25" s="345" customFormat="1" ht="28.5" x14ac:dyDescent="0.45">
      <c r="A1" s="413" t="s">
        <v>1327</v>
      </c>
      <c r="B1" s="413"/>
      <c r="C1" s="413"/>
      <c r="D1" s="413"/>
      <c r="E1" s="413"/>
      <c r="F1" s="413"/>
      <c r="G1" s="413"/>
      <c r="H1" s="413"/>
      <c r="I1" s="413"/>
      <c r="J1" s="413"/>
      <c r="K1" s="413"/>
      <c r="L1" s="413"/>
      <c r="M1" s="413"/>
      <c r="N1" s="413"/>
      <c r="O1" s="413"/>
      <c r="P1" s="413"/>
      <c r="Q1" s="413"/>
      <c r="R1" s="413"/>
      <c r="S1" s="413"/>
      <c r="T1" s="413"/>
      <c r="U1" s="413"/>
      <c r="V1" s="413"/>
      <c r="W1" s="413"/>
      <c r="X1" s="413"/>
      <c r="Y1" s="413"/>
    </row>
  </sheetData>
  <sheetProtection algorithmName="SHA-512" hashValue="Wlv7H/g7cRBIyyzPaT1ebzd6Pojjw/Po7mpbm2BU9MPOrQcT/M2/2vTYBHJPuc7h8sGZlAlLf07YGqjgzHpv6g==" saltValue="YFGavk8qKCnFD5gwwod1Rw==" spinCount="100000" sheet="1" objects="1" scenarios="1"/>
  <mergeCells count="1">
    <mergeCell ref="A1:Y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Z350"/>
  <sheetViews>
    <sheetView topLeftCell="E1" zoomScale="90" zoomScaleNormal="90" workbookViewId="0">
      <pane ySplit="5" topLeftCell="A6" activePane="bottomLeft" state="frozen"/>
      <selection pane="bottomLeft" activeCell="G16" sqref="G16"/>
    </sheetView>
  </sheetViews>
  <sheetFormatPr defaultRowHeight="15" x14ac:dyDescent="0.25"/>
  <cols>
    <col min="1" max="1" width="8.7109375" bestFit="1" customWidth="1"/>
    <col min="2" max="2" width="13.42578125" customWidth="1"/>
    <col min="3" max="3" width="9.28515625" bestFit="1" customWidth="1"/>
    <col min="4" max="4" width="38.42578125" bestFit="1" customWidth="1"/>
    <col min="5" max="5" width="8.7109375" bestFit="1" customWidth="1"/>
    <col min="6" max="6" width="74.5703125" bestFit="1" customWidth="1"/>
    <col min="7" max="7" width="65" customWidth="1"/>
    <col min="8" max="16" width="8" customWidth="1"/>
    <col min="17" max="17" width="55" style="2" customWidth="1"/>
  </cols>
  <sheetData>
    <row r="1" spans="1:52" s="1" customFormat="1" ht="26.25" customHeight="1" x14ac:dyDescent="0.35">
      <c r="A1" s="348"/>
      <c r="B1" s="429" t="s">
        <v>1317</v>
      </c>
      <c r="C1" s="429"/>
      <c r="D1" s="349"/>
      <c r="E1" s="349"/>
      <c r="F1" s="414" t="s">
        <v>1326</v>
      </c>
      <c r="G1" s="414"/>
      <c r="H1" s="414"/>
      <c r="I1" s="414"/>
      <c r="J1" s="414"/>
      <c r="K1" s="415"/>
      <c r="L1" s="415"/>
      <c r="M1" s="416"/>
      <c r="N1" s="416"/>
      <c r="O1" s="350"/>
      <c r="P1" s="350"/>
      <c r="Q1" s="350"/>
      <c r="R1" s="239"/>
      <c r="S1" s="239"/>
      <c r="T1" s="239"/>
      <c r="U1" s="239"/>
      <c r="V1" s="239"/>
      <c r="W1" s="239"/>
      <c r="X1" s="239"/>
      <c r="Y1" s="239"/>
      <c r="Z1" s="239"/>
      <c r="AA1" s="239"/>
      <c r="AB1" s="239"/>
      <c r="AC1" s="239"/>
      <c r="AD1" s="239"/>
    </row>
    <row r="2" spans="1:52" x14ac:dyDescent="0.25">
      <c r="A2" s="346"/>
      <c r="B2" s="346"/>
      <c r="C2" s="346"/>
      <c r="D2" s="346"/>
      <c r="E2" s="346"/>
      <c r="F2" s="346"/>
      <c r="G2" s="346"/>
      <c r="H2" s="346"/>
      <c r="I2" s="346"/>
      <c r="J2" s="346"/>
      <c r="K2" s="346"/>
      <c r="L2" s="346"/>
      <c r="M2" s="346"/>
      <c r="N2" s="346"/>
      <c r="O2" s="346"/>
      <c r="P2" s="346"/>
      <c r="Q2" s="347"/>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row>
    <row r="3" spans="1:52" ht="22.5" customHeight="1" x14ac:dyDescent="0.25">
      <c r="A3" s="241"/>
      <c r="B3" s="242"/>
      <c r="C3" s="242"/>
      <c r="D3" s="242"/>
      <c r="E3" s="242"/>
      <c r="F3" s="242"/>
      <c r="G3" s="243"/>
      <c r="H3" s="417" t="s">
        <v>0</v>
      </c>
      <c r="I3" s="417"/>
      <c r="J3" s="417"/>
      <c r="K3" s="417"/>
      <c r="L3" s="417"/>
      <c r="M3" s="417"/>
      <c r="N3" s="417"/>
      <c r="O3" s="417"/>
      <c r="P3" s="417"/>
      <c r="Q3" s="343"/>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row>
    <row r="4" spans="1:52" ht="19.5" customHeight="1" x14ac:dyDescent="0.25">
      <c r="A4" s="418" t="s">
        <v>1</v>
      </c>
      <c r="B4" s="419"/>
      <c r="C4" s="419"/>
      <c r="D4" s="419"/>
      <c r="E4" s="419"/>
      <c r="F4" s="419"/>
      <c r="G4" s="244"/>
      <c r="H4" s="420" t="s">
        <v>119</v>
      </c>
      <c r="I4" s="421"/>
      <c r="J4" s="422"/>
      <c r="K4" s="423" t="s">
        <v>934</v>
      </c>
      <c r="L4" s="424"/>
      <c r="M4" s="425"/>
      <c r="N4" s="426" t="s">
        <v>1231</v>
      </c>
      <c r="O4" s="427"/>
      <c r="P4" s="428"/>
      <c r="Q4" s="344"/>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row>
    <row r="5" spans="1:52" s="240" customFormat="1" ht="31.5" customHeight="1" x14ac:dyDescent="0.25">
      <c r="A5" s="352" t="s">
        <v>1177</v>
      </c>
      <c r="B5" s="353" t="s">
        <v>1180</v>
      </c>
      <c r="C5" s="353" t="s">
        <v>1178</v>
      </c>
      <c r="D5" s="353" t="s">
        <v>1181</v>
      </c>
      <c r="E5" s="353" t="s">
        <v>1179</v>
      </c>
      <c r="F5" s="354" t="s">
        <v>1187</v>
      </c>
      <c r="G5" s="355" t="s">
        <v>1323</v>
      </c>
      <c r="H5" s="356" t="s">
        <v>11</v>
      </c>
      <c r="I5" s="357" t="s">
        <v>12</v>
      </c>
      <c r="J5" s="358" t="s">
        <v>13</v>
      </c>
      <c r="K5" s="362" t="s">
        <v>11</v>
      </c>
      <c r="L5" s="363" t="s">
        <v>12</v>
      </c>
      <c r="M5" s="364" t="s">
        <v>13</v>
      </c>
      <c r="N5" s="359" t="s">
        <v>11</v>
      </c>
      <c r="O5" s="360" t="s">
        <v>12</v>
      </c>
      <c r="P5" s="361" t="s">
        <v>13</v>
      </c>
      <c r="Q5" s="351" t="s">
        <v>1285</v>
      </c>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1:52" x14ac:dyDescent="0.25">
      <c r="A6" s="196">
        <v>2</v>
      </c>
      <c r="B6" s="197" t="s">
        <v>43</v>
      </c>
      <c r="C6" s="208">
        <v>23</v>
      </c>
      <c r="D6" s="209" t="s">
        <v>44</v>
      </c>
      <c r="E6" s="210">
        <v>2311</v>
      </c>
      <c r="F6" s="211" t="s">
        <v>45</v>
      </c>
      <c r="G6" s="231" t="s">
        <v>46</v>
      </c>
      <c r="H6" s="330">
        <f>'A4 Auckland Worksheet'!$AA$12</f>
        <v>0</v>
      </c>
      <c r="I6" s="330">
        <f>'A4 Auckland Worksheet'!$AL$12</f>
        <v>0</v>
      </c>
      <c r="J6" s="330">
        <f>'A4 Auckland Worksheet'!$AY$12</f>
        <v>25</v>
      </c>
      <c r="K6" s="330">
        <f>'A4 Wellington Worksheet'!$AA$12</f>
        <v>0</v>
      </c>
      <c r="L6" s="330">
        <f>'A4 Wellington Worksheet'!$AL$12</f>
        <v>0</v>
      </c>
      <c r="M6" s="330">
        <f>'A4 Wellington Worksheet'!$AY$12</f>
        <v>10</v>
      </c>
      <c r="N6" s="330">
        <f>'A4 Christchurch Worksheet'!$AA$12</f>
        <v>0</v>
      </c>
      <c r="O6" s="330">
        <f>'A4 Christchurch Worksheet'!$AL$12</f>
        <v>0</v>
      </c>
      <c r="P6" s="330">
        <f>'A4 Christchurch Worksheet'!$AY$12</f>
        <v>25</v>
      </c>
      <c r="Q6" s="66" t="s">
        <v>1164</v>
      </c>
    </row>
    <row r="7" spans="1:52" x14ac:dyDescent="0.25">
      <c r="A7" s="196">
        <v>2</v>
      </c>
      <c r="B7" s="197" t="s">
        <v>43</v>
      </c>
      <c r="C7" s="208">
        <v>23</v>
      </c>
      <c r="D7" s="209" t="s">
        <v>44</v>
      </c>
      <c r="E7" s="210">
        <v>2311</v>
      </c>
      <c r="F7" s="211" t="s">
        <v>45</v>
      </c>
      <c r="G7" s="231" t="s">
        <v>53</v>
      </c>
      <c r="H7" s="330">
        <f>'A4 Auckland Worksheet'!$AA$16</f>
        <v>1000</v>
      </c>
      <c r="I7" s="330">
        <f>'A4 Auckland Worksheet'!$AL$16</f>
        <v>0</v>
      </c>
      <c r="J7" s="330">
        <f>'A4 Auckland Worksheet'!$AY$16</f>
        <v>25</v>
      </c>
      <c r="K7" s="330">
        <f>'A4 Wellington Worksheet'!$AA$16</f>
        <v>1000</v>
      </c>
      <c r="L7" s="330">
        <f>'A4 Wellington Worksheet'!$AL$16</f>
        <v>0</v>
      </c>
      <c r="M7" s="330">
        <f>'A4 Wellington Worksheet'!$AY$16</f>
        <v>500</v>
      </c>
      <c r="N7" s="330">
        <f>'A4 Christchurch Worksheet'!$AA$16</f>
        <v>1000</v>
      </c>
      <c r="O7" s="330">
        <f>'A4 Christchurch Worksheet'!$AL$16</f>
        <v>0</v>
      </c>
      <c r="P7" s="330">
        <f>'A4 Christchurch Worksheet'!$AY$16</f>
        <v>1000</v>
      </c>
      <c r="Q7" s="222" t="s">
        <v>1183</v>
      </c>
    </row>
    <row r="8" spans="1:52" x14ac:dyDescent="0.25">
      <c r="A8" s="196">
        <v>2</v>
      </c>
      <c r="B8" s="197" t="s">
        <v>43</v>
      </c>
      <c r="C8" s="208">
        <v>23</v>
      </c>
      <c r="D8" s="209" t="s">
        <v>44</v>
      </c>
      <c r="E8" s="212">
        <v>2312</v>
      </c>
      <c r="F8" s="213" t="s">
        <v>55</v>
      </c>
      <c r="G8" s="231" t="s">
        <v>56</v>
      </c>
      <c r="H8" s="330">
        <f>'A4 Auckland Worksheet'!$AA$21</f>
        <v>0</v>
      </c>
      <c r="I8" s="330">
        <f>'A4 Auckland Worksheet'!$AL$21</f>
        <v>0</v>
      </c>
      <c r="J8" s="330">
        <f>'A4 Auckland Worksheet'!$AY$21</f>
        <v>50</v>
      </c>
      <c r="K8" s="330">
        <f>'A4 Wellington Worksheet'!$AA$21</f>
        <v>0</v>
      </c>
      <c r="L8" s="330">
        <f>'A4 Wellington Worksheet'!$AL$21</f>
        <v>0</v>
      </c>
      <c r="M8" s="330">
        <f>'A4 Wellington Worksheet'!$AY$21</f>
        <v>100</v>
      </c>
      <c r="N8" s="330">
        <f>'A4 Christchurch Worksheet'!$AA$21</f>
        <v>0</v>
      </c>
      <c r="O8" s="330">
        <f>'A4 Christchurch Worksheet'!$AL$21</f>
        <v>0</v>
      </c>
      <c r="P8" s="330">
        <f>'A4 Christchurch Worksheet'!$AY$21</f>
        <v>50</v>
      </c>
      <c r="Q8" s="222" t="s">
        <v>1163</v>
      </c>
    </row>
    <row r="9" spans="1:52" x14ac:dyDescent="0.25">
      <c r="A9" s="196">
        <v>2</v>
      </c>
      <c r="B9" s="197" t="s">
        <v>43</v>
      </c>
      <c r="C9" s="208">
        <v>23</v>
      </c>
      <c r="D9" s="209" t="s">
        <v>44</v>
      </c>
      <c r="E9" s="210">
        <v>2313</v>
      </c>
      <c r="F9" s="211" t="s">
        <v>57</v>
      </c>
      <c r="G9" s="231" t="s">
        <v>1188</v>
      </c>
      <c r="H9" s="331">
        <f>'A4 Auckland Worksheet'!$AA$26</f>
        <v>10000</v>
      </c>
      <c r="I9" s="331">
        <f>'A4 Auckland Worksheet'!$AL$26</f>
        <v>0</v>
      </c>
      <c r="J9" s="331">
        <f>'A4 Auckland Worksheet'!$AY$26</f>
        <v>50</v>
      </c>
      <c r="K9" s="331">
        <f>'A4 Wellington Worksheet'!$AA$26</f>
        <v>10000</v>
      </c>
      <c r="L9" s="331">
        <f>'A4 Wellington Worksheet'!$AL$26</f>
        <v>0</v>
      </c>
      <c r="M9" s="331">
        <f>'A4 Wellington Worksheet'!$AY$26</f>
        <v>250</v>
      </c>
      <c r="N9" s="331">
        <f>'A4 Christchurch Worksheet'!$AA$26</f>
        <v>10000</v>
      </c>
      <c r="O9" s="331">
        <f>'A4 Christchurch Worksheet'!$AL$26</f>
        <v>0</v>
      </c>
      <c r="P9" s="331">
        <f>'A4 Christchurch Worksheet'!$AY$26</f>
        <v>500</v>
      </c>
      <c r="Q9" s="222"/>
    </row>
    <row r="10" spans="1:52" x14ac:dyDescent="0.25">
      <c r="A10" s="196">
        <v>2</v>
      </c>
      <c r="B10" s="197" t="s">
        <v>43</v>
      </c>
      <c r="C10" s="208">
        <v>23</v>
      </c>
      <c r="D10" s="209" t="s">
        <v>44</v>
      </c>
      <c r="E10" s="212">
        <v>2314</v>
      </c>
      <c r="F10" s="213" t="s">
        <v>70</v>
      </c>
      <c r="G10" s="231" t="s">
        <v>1188</v>
      </c>
      <c r="H10" s="331">
        <f>'A4 Auckland Worksheet'!$AA$39</f>
        <v>5000</v>
      </c>
      <c r="I10" s="331">
        <f>'A4 Auckland Worksheet'!$AL$39</f>
        <v>0</v>
      </c>
      <c r="J10" s="331">
        <f>'A4 Auckland Worksheet'!$AY$39</f>
        <v>1000</v>
      </c>
      <c r="K10" s="331">
        <f>'A4 Wellington Worksheet'!$AA$39</f>
        <v>5000</v>
      </c>
      <c r="L10" s="331">
        <f>'A4 Wellington Worksheet'!$AL$39</f>
        <v>0</v>
      </c>
      <c r="M10" s="331">
        <f>'A4 Wellington Worksheet'!$AY$39</f>
        <v>500</v>
      </c>
      <c r="N10" s="331">
        <f>'A4 Christchurch Worksheet'!$AA$39</f>
        <v>5000</v>
      </c>
      <c r="O10" s="331">
        <f>'A4 Christchurch Worksheet'!$AL$39</f>
        <v>0</v>
      </c>
      <c r="P10" s="331">
        <f>'A4 Christchurch Worksheet'!$AY$39</f>
        <v>500</v>
      </c>
      <c r="Q10" s="222"/>
    </row>
    <row r="11" spans="1:52" x14ac:dyDescent="0.25">
      <c r="A11" s="196">
        <v>2</v>
      </c>
      <c r="B11" s="197" t="s">
        <v>43</v>
      </c>
      <c r="C11" s="208">
        <v>23</v>
      </c>
      <c r="D11" s="209" t="s">
        <v>44</v>
      </c>
      <c r="E11" s="212">
        <v>2314</v>
      </c>
      <c r="F11" s="213" t="s">
        <v>70</v>
      </c>
      <c r="G11" s="231" t="s">
        <v>46</v>
      </c>
      <c r="H11" s="330">
        <f>'A4 Auckland Worksheet'!$AA$51</f>
        <v>0</v>
      </c>
      <c r="I11" s="330">
        <f>'A4 Auckland Worksheet'!$AL$51</f>
        <v>0</v>
      </c>
      <c r="J11" s="330">
        <f>'A4 Auckland Worksheet'!$AY$51</f>
        <v>25</v>
      </c>
      <c r="K11" s="330">
        <f>'A4 Wellington Worksheet'!$AA$51</f>
        <v>0</v>
      </c>
      <c r="L11" s="330">
        <f>'A4 Wellington Worksheet'!$AL$51</f>
        <v>0</v>
      </c>
      <c r="M11" s="330">
        <f>'A4 Wellington Worksheet'!$AY$51</f>
        <v>10</v>
      </c>
      <c r="N11" s="330">
        <f>'A4 Christchurch Worksheet'!$AA$51</f>
        <v>0</v>
      </c>
      <c r="O11" s="330">
        <f>'A4 Christchurch Worksheet'!$AL$51</f>
        <v>0</v>
      </c>
      <c r="P11" s="330">
        <f>'A4 Christchurch Worksheet'!$AY$51</f>
        <v>25</v>
      </c>
      <c r="Q11" s="66" t="s">
        <v>1164</v>
      </c>
    </row>
    <row r="12" spans="1:52" x14ac:dyDescent="0.25">
      <c r="A12" s="196">
        <v>2</v>
      </c>
      <c r="B12" s="197" t="s">
        <v>43</v>
      </c>
      <c r="C12" s="208">
        <v>23</v>
      </c>
      <c r="D12" s="209" t="s">
        <v>44</v>
      </c>
      <c r="E12" s="210">
        <v>2331</v>
      </c>
      <c r="F12" s="211" t="s">
        <v>79</v>
      </c>
      <c r="G12" s="231" t="s">
        <v>46</v>
      </c>
      <c r="H12" s="330">
        <f>'A4 Auckland Worksheet'!$AA$56</f>
        <v>0</v>
      </c>
      <c r="I12" s="330">
        <f>'A4 Auckland Worksheet'!$AL$56</f>
        <v>0</v>
      </c>
      <c r="J12" s="330">
        <f>'A4 Auckland Worksheet'!$AY$56</f>
        <v>25</v>
      </c>
      <c r="K12" s="330">
        <f>'A4 Wellington Worksheet'!$AA$56</f>
        <v>0</v>
      </c>
      <c r="L12" s="330">
        <f>'A4 Wellington Worksheet'!$AL$56</f>
        <v>0</v>
      </c>
      <c r="M12" s="330">
        <f>'A4 Wellington Worksheet'!$AY$56</f>
        <v>10</v>
      </c>
      <c r="N12" s="330">
        <f>'A4 Christchurch Worksheet'!$AA$56</f>
        <v>0</v>
      </c>
      <c r="O12" s="330">
        <f>'A4 Christchurch Worksheet'!$AL$56</f>
        <v>0</v>
      </c>
      <c r="P12" s="330">
        <f>'A4 Christchurch Worksheet'!$AY$56</f>
        <v>25</v>
      </c>
      <c r="Q12" s="66" t="s">
        <v>1164</v>
      </c>
    </row>
    <row r="13" spans="1:52" x14ac:dyDescent="0.25">
      <c r="A13" s="196">
        <v>2</v>
      </c>
      <c r="B13" s="197" t="s">
        <v>43</v>
      </c>
      <c r="C13" s="208">
        <v>23</v>
      </c>
      <c r="D13" s="209" t="s">
        <v>44</v>
      </c>
      <c r="E13" s="210">
        <v>2331</v>
      </c>
      <c r="F13" s="211" t="s">
        <v>79</v>
      </c>
      <c r="G13" s="231" t="s">
        <v>53</v>
      </c>
      <c r="H13" s="330">
        <f>'A4 Auckland Worksheet'!$AA$60</f>
        <v>1000</v>
      </c>
      <c r="I13" s="330">
        <f>'A4 Auckland Worksheet'!$AL$60</f>
        <v>0</v>
      </c>
      <c r="J13" s="330">
        <f>'A4 Auckland Worksheet'!$AY$60</f>
        <v>25</v>
      </c>
      <c r="K13" s="330">
        <f>'A4 Wellington Worksheet'!$AA$60</f>
        <v>1000</v>
      </c>
      <c r="L13" s="330">
        <f>'A4 Wellington Worksheet'!$AL$60</f>
        <v>0</v>
      </c>
      <c r="M13" s="330">
        <f>'A4 Wellington Worksheet'!$AY$60</f>
        <v>500</v>
      </c>
      <c r="N13" s="330">
        <f>'A4 Christchurch Worksheet'!$AA$60</f>
        <v>1000</v>
      </c>
      <c r="O13" s="330">
        <f>'A4 Christchurch Worksheet'!$AL$60</f>
        <v>0</v>
      </c>
      <c r="P13" s="330">
        <f>'A4 Christchurch Worksheet'!$AY$60</f>
        <v>1000</v>
      </c>
      <c r="Q13" s="222" t="s">
        <v>1183</v>
      </c>
    </row>
    <row r="14" spans="1:52" x14ac:dyDescent="0.25">
      <c r="A14" s="196">
        <v>2</v>
      </c>
      <c r="B14" s="197" t="s">
        <v>43</v>
      </c>
      <c r="C14" s="208">
        <v>23</v>
      </c>
      <c r="D14" s="209" t="s">
        <v>44</v>
      </c>
      <c r="E14" s="212">
        <v>2341</v>
      </c>
      <c r="F14" s="213" t="s">
        <v>80</v>
      </c>
      <c r="G14" s="231" t="s">
        <v>46</v>
      </c>
      <c r="H14" s="330">
        <f>'A4 Auckland Worksheet'!$AA$65</f>
        <v>0</v>
      </c>
      <c r="I14" s="330">
        <f>'A4 Auckland Worksheet'!$AL$65</f>
        <v>0</v>
      </c>
      <c r="J14" s="330">
        <f>'A4 Auckland Worksheet'!$AY$65</f>
        <v>25</v>
      </c>
      <c r="K14" s="330">
        <f>'A4 Wellington Worksheet'!$AA$65</f>
        <v>0</v>
      </c>
      <c r="L14" s="330">
        <f>'A4 Wellington Worksheet'!$AL$65</f>
        <v>0</v>
      </c>
      <c r="M14" s="330">
        <f>'A4 Wellington Worksheet'!$AY$65</f>
        <v>10</v>
      </c>
      <c r="N14" s="330">
        <f>'A4 Christchurch Worksheet'!$AA$65</f>
        <v>0</v>
      </c>
      <c r="O14" s="330">
        <f>'A4 Christchurch Worksheet'!$AL$65</f>
        <v>0</v>
      </c>
      <c r="P14" s="330">
        <f>'A4 Christchurch Worksheet'!$AY$65</f>
        <v>25</v>
      </c>
      <c r="Q14" s="66" t="s">
        <v>1164</v>
      </c>
    </row>
    <row r="15" spans="1:52" x14ac:dyDescent="0.25">
      <c r="A15" s="196">
        <v>2</v>
      </c>
      <c r="B15" s="197" t="s">
        <v>43</v>
      </c>
      <c r="C15" s="208">
        <v>23</v>
      </c>
      <c r="D15" s="209" t="s">
        <v>44</v>
      </c>
      <c r="E15" s="212">
        <v>2341</v>
      </c>
      <c r="F15" s="213" t="s">
        <v>80</v>
      </c>
      <c r="G15" s="231" t="s">
        <v>53</v>
      </c>
      <c r="H15" s="330">
        <f>'A4 Auckland Worksheet'!$AA$69</f>
        <v>1000</v>
      </c>
      <c r="I15" s="330">
        <f>'A4 Auckland Worksheet'!$AL$69</f>
        <v>0</v>
      </c>
      <c r="J15" s="330">
        <f>'A4 Auckland Worksheet'!$AY$69</f>
        <v>25</v>
      </c>
      <c r="K15" s="330">
        <f>'A4 Wellington Worksheet'!$AA$69</f>
        <v>1000</v>
      </c>
      <c r="L15" s="330">
        <f>'A4 Wellington Worksheet'!$AL$69</f>
        <v>0</v>
      </c>
      <c r="M15" s="330">
        <f>'A4 Wellington Worksheet'!$AY$69</f>
        <v>500</v>
      </c>
      <c r="N15" s="330">
        <f>'A4 Christchurch Worksheet'!$AA$69</f>
        <v>1000</v>
      </c>
      <c r="O15" s="330">
        <f>'A4 Christchurch Worksheet'!$AL$69</f>
        <v>0</v>
      </c>
      <c r="P15" s="330">
        <f>'A4 Christchurch Worksheet'!$AY$69</f>
        <v>1000</v>
      </c>
      <c r="Q15" s="222" t="s">
        <v>1183</v>
      </c>
    </row>
    <row r="16" spans="1:52" x14ac:dyDescent="0.25">
      <c r="A16" s="196">
        <v>2</v>
      </c>
      <c r="B16" s="197" t="s">
        <v>43</v>
      </c>
      <c r="C16" s="208">
        <v>23</v>
      </c>
      <c r="D16" s="209" t="s">
        <v>44</v>
      </c>
      <c r="E16" s="212">
        <v>2341</v>
      </c>
      <c r="F16" s="213" t="s">
        <v>80</v>
      </c>
      <c r="G16" s="231" t="s">
        <v>81</v>
      </c>
      <c r="H16" s="331">
        <f>'A4 Auckland Worksheet'!$AA$73</f>
        <v>10000</v>
      </c>
      <c r="I16" s="331">
        <f>'A4 Auckland Worksheet'!$AL$73</f>
        <v>0</v>
      </c>
      <c r="J16" s="331">
        <f>'A4 Auckland Worksheet'!$AY$73</f>
        <v>500</v>
      </c>
      <c r="K16" s="331">
        <f>'A4 Wellington Worksheet'!$AA$73</f>
        <v>10000</v>
      </c>
      <c r="L16" s="331">
        <f>'A4 Wellington Worksheet'!$AL$73</f>
        <v>0</v>
      </c>
      <c r="M16" s="331">
        <f>'A4 Wellington Worksheet'!$AY$73</f>
        <v>100</v>
      </c>
      <c r="N16" s="331">
        <f>'A4 Christchurch Worksheet'!$AA$73</f>
        <v>10000</v>
      </c>
      <c r="O16" s="331">
        <f>'A4 Christchurch Worksheet'!$AL$73</f>
        <v>0</v>
      </c>
      <c r="P16" s="331">
        <f>'A4 Christchurch Worksheet'!$AY$73</f>
        <v>100</v>
      </c>
      <c r="Q16" s="222"/>
    </row>
    <row r="17" spans="1:17" x14ac:dyDescent="0.25">
      <c r="A17" s="196">
        <v>2</v>
      </c>
      <c r="B17" s="197" t="s">
        <v>43</v>
      </c>
      <c r="C17" s="208">
        <v>23</v>
      </c>
      <c r="D17" s="209" t="s">
        <v>44</v>
      </c>
      <c r="E17" s="210">
        <v>2342</v>
      </c>
      <c r="F17" s="211" t="s">
        <v>98</v>
      </c>
      <c r="G17" s="231" t="s">
        <v>107</v>
      </c>
      <c r="H17" s="330">
        <f>'A4 Auckland Worksheet'!$AA$89</f>
        <v>10000</v>
      </c>
      <c r="I17" s="330">
        <f>'A4 Auckland Worksheet'!$AL$89</f>
        <v>0</v>
      </c>
      <c r="J17" s="330">
        <f>'A4 Auckland Worksheet'!$AY$89</f>
        <v>50</v>
      </c>
      <c r="K17" s="330">
        <f>'A4 Wellington Worksheet'!$AA$89</f>
        <v>10000</v>
      </c>
      <c r="L17" s="330">
        <f>'A4 Wellington Worksheet'!$AL$89</f>
        <v>0</v>
      </c>
      <c r="M17" s="330">
        <f>'A4 Wellington Worksheet'!$AY$89</f>
        <v>100</v>
      </c>
      <c r="N17" s="330">
        <f>'A4 Christchurch Worksheet'!$AA$89</f>
        <v>10000</v>
      </c>
      <c r="O17" s="330">
        <f>'A4 Christchurch Worksheet'!$AL$89</f>
        <v>0</v>
      </c>
      <c r="P17" s="330">
        <f>'A4 Christchurch Worksheet'!$AY$89</f>
        <v>250</v>
      </c>
      <c r="Q17" s="222" t="s">
        <v>1321</v>
      </c>
    </row>
    <row r="18" spans="1:17" x14ac:dyDescent="0.25">
      <c r="A18" s="196">
        <v>2</v>
      </c>
      <c r="B18" s="197" t="s">
        <v>43</v>
      </c>
      <c r="C18" s="208">
        <v>23</v>
      </c>
      <c r="D18" s="209" t="s">
        <v>44</v>
      </c>
      <c r="E18" s="212">
        <v>2343</v>
      </c>
      <c r="F18" s="213" t="s">
        <v>100</v>
      </c>
      <c r="G18" s="231" t="s">
        <v>1188</v>
      </c>
      <c r="H18" s="330">
        <f>'A4 Auckland Worksheet'!$AA$94</f>
        <v>500</v>
      </c>
      <c r="I18" s="330">
        <f>'A4 Auckland Worksheet'!$AL$94</f>
        <v>0</v>
      </c>
      <c r="J18" s="330">
        <f>'A4 Auckland Worksheet'!$AY$94</f>
        <v>100</v>
      </c>
      <c r="K18" s="330">
        <f>'A4 Wellington Worksheet'!$AA$94</f>
        <v>250</v>
      </c>
      <c r="L18" s="330">
        <f>'A4 Wellington Worksheet'!$AL$94</f>
        <v>0</v>
      </c>
      <c r="M18" s="330">
        <f>'A4 Wellington Worksheet'!$AY$94</f>
        <v>500</v>
      </c>
      <c r="N18" s="330">
        <f>'A4 Christchurch Worksheet'!$AA$94</f>
        <v>500</v>
      </c>
      <c r="O18" s="330">
        <f>'A4 Christchurch Worksheet'!$AL$94</f>
        <v>0</v>
      </c>
      <c r="P18" s="330">
        <f>'A4 Christchurch Worksheet'!$AY$94</f>
        <v>1000</v>
      </c>
      <c r="Q18" s="222" t="s">
        <v>1185</v>
      </c>
    </row>
    <row r="19" spans="1:17" x14ac:dyDescent="0.25">
      <c r="A19" s="196">
        <v>2</v>
      </c>
      <c r="B19" s="197" t="s">
        <v>43</v>
      </c>
      <c r="C19" s="208">
        <v>23</v>
      </c>
      <c r="D19" s="209" t="s">
        <v>44</v>
      </c>
      <c r="E19" s="212">
        <v>2343</v>
      </c>
      <c r="F19" s="213" t="s">
        <v>100</v>
      </c>
      <c r="G19" s="231" t="s">
        <v>107</v>
      </c>
      <c r="H19" s="330">
        <f>'A4 Auckland Worksheet'!$AA$98</f>
        <v>10000</v>
      </c>
      <c r="I19" s="330">
        <f>'A4 Auckland Worksheet'!$AL$98</f>
        <v>0</v>
      </c>
      <c r="J19" s="330">
        <f>'A4 Auckland Worksheet'!$AY$98</f>
        <v>50</v>
      </c>
      <c r="K19" s="330">
        <f>'A4 Wellington Worksheet'!$AA$98</f>
        <v>10000</v>
      </c>
      <c r="L19" s="330">
        <f>'A4 Wellington Worksheet'!$AL$98</f>
        <v>0</v>
      </c>
      <c r="M19" s="330">
        <f>'A4 Wellington Worksheet'!$AY$98</f>
        <v>100</v>
      </c>
      <c r="N19" s="330">
        <f>'A4 Christchurch Worksheet'!$AA$98</f>
        <v>10000</v>
      </c>
      <c r="O19" s="330">
        <f>'A4 Christchurch Worksheet'!$AL$98</f>
        <v>0</v>
      </c>
      <c r="P19" s="330">
        <f>'A4 Christchurch Worksheet'!$AY$98</f>
        <v>250</v>
      </c>
      <c r="Q19" s="222" t="s">
        <v>1321</v>
      </c>
    </row>
    <row r="20" spans="1:17" x14ac:dyDescent="0.25">
      <c r="A20" s="196">
        <v>2</v>
      </c>
      <c r="B20" s="197" t="s">
        <v>43</v>
      </c>
      <c r="C20" s="208">
        <v>23</v>
      </c>
      <c r="D20" s="209" t="s">
        <v>44</v>
      </c>
      <c r="E20" s="210">
        <v>2362</v>
      </c>
      <c r="F20" s="211" t="s">
        <v>101</v>
      </c>
      <c r="G20" s="231" t="s">
        <v>102</v>
      </c>
      <c r="H20" s="331">
        <f>'A4 Auckland Worksheet'!$AA$103</f>
        <v>0</v>
      </c>
      <c r="I20" s="331">
        <f>'A4 Auckland Worksheet'!$AL$103</f>
        <v>0</v>
      </c>
      <c r="J20" s="331">
        <f>'A4 Auckland Worksheet'!$AY$103</f>
        <v>250</v>
      </c>
      <c r="K20" s="331">
        <f>'A4 Wellington Worksheet'!$AA$103</f>
        <v>0</v>
      </c>
      <c r="L20" s="331">
        <f>'A4 Wellington Worksheet'!$AL$103</f>
        <v>0</v>
      </c>
      <c r="M20" s="331">
        <f>'A4 Wellington Worksheet'!$AY$103</f>
        <v>500</v>
      </c>
      <c r="N20" s="331">
        <f>'A4 Christchurch Worksheet'!$AA$103</f>
        <v>0</v>
      </c>
      <c r="O20" s="331">
        <f>'A4 Christchurch Worksheet'!$AL$103</f>
        <v>0</v>
      </c>
      <c r="P20" s="331">
        <f>'A4 Christchurch Worksheet'!$AY$103</f>
        <v>500</v>
      </c>
      <c r="Q20" s="222"/>
    </row>
    <row r="21" spans="1:17" x14ac:dyDescent="0.25">
      <c r="A21" s="196">
        <v>2</v>
      </c>
      <c r="B21" s="197" t="s">
        <v>43</v>
      </c>
      <c r="C21" s="208">
        <v>23</v>
      </c>
      <c r="D21" s="209" t="s">
        <v>44</v>
      </c>
      <c r="E21" s="210">
        <v>2362</v>
      </c>
      <c r="F21" s="211" t="s">
        <v>101</v>
      </c>
      <c r="G21" s="231" t="s">
        <v>53</v>
      </c>
      <c r="H21" s="330">
        <f>'A4 Auckland Worksheet'!$AA$114</f>
        <v>1000</v>
      </c>
      <c r="I21" s="330">
        <f>'A4 Auckland Worksheet'!$AL$114</f>
        <v>0</v>
      </c>
      <c r="J21" s="330">
        <f>'A4 Auckland Worksheet'!$AY$114</f>
        <v>25</v>
      </c>
      <c r="K21" s="330">
        <f>'A4 Wellington Worksheet'!$AA$114</f>
        <v>1000</v>
      </c>
      <c r="L21" s="330">
        <f>'A4 Wellington Worksheet'!$AL$114</f>
        <v>0</v>
      </c>
      <c r="M21" s="330">
        <f>'A4 Wellington Worksheet'!$AY$114</f>
        <v>500</v>
      </c>
      <c r="N21" s="330">
        <f>'A4 Christchurch Worksheet'!$AA$114</f>
        <v>1000</v>
      </c>
      <c r="O21" s="330">
        <f>'A4 Christchurch Worksheet'!$AL$114</f>
        <v>0</v>
      </c>
      <c r="P21" s="330">
        <f>'A4 Christchurch Worksheet'!$AY$114</f>
        <v>1000</v>
      </c>
      <c r="Q21" s="222" t="s">
        <v>1183</v>
      </c>
    </row>
    <row r="22" spans="1:17" x14ac:dyDescent="0.25">
      <c r="A22" s="196">
        <v>2</v>
      </c>
      <c r="B22" s="197" t="s">
        <v>43</v>
      </c>
      <c r="C22" s="208">
        <v>23</v>
      </c>
      <c r="D22" s="209" t="s">
        <v>44</v>
      </c>
      <c r="E22" s="210">
        <v>2362</v>
      </c>
      <c r="F22" s="211" t="s">
        <v>101</v>
      </c>
      <c r="G22" s="231" t="s">
        <v>107</v>
      </c>
      <c r="H22" s="330">
        <f>'A4 Auckland Worksheet'!$AA$118</f>
        <v>10000</v>
      </c>
      <c r="I22" s="330">
        <f>'A4 Auckland Worksheet'!$AL$118</f>
        <v>0</v>
      </c>
      <c r="J22" s="330">
        <f>'A4 Auckland Worksheet'!$AY$118</f>
        <v>50</v>
      </c>
      <c r="K22" s="330">
        <f>'A4 Wellington Worksheet'!$AA$118</f>
        <v>10000</v>
      </c>
      <c r="L22" s="330">
        <f>'A4 Wellington Worksheet'!$AL$118</f>
        <v>0</v>
      </c>
      <c r="M22" s="330">
        <f>'A4 Wellington Worksheet'!$AY$118</f>
        <v>100</v>
      </c>
      <c r="N22" s="330">
        <f>'A4 Christchurch Worksheet'!$AA$118</f>
        <v>10000</v>
      </c>
      <c r="O22" s="330">
        <f>'A4 Christchurch Worksheet'!$AL$118</f>
        <v>0</v>
      </c>
      <c r="P22" s="330">
        <f>'A4 Christchurch Worksheet'!$AY$118</f>
        <v>250</v>
      </c>
      <c r="Q22" s="222" t="s">
        <v>1321</v>
      </c>
    </row>
    <row r="23" spans="1:17" x14ac:dyDescent="0.25">
      <c r="A23" s="196">
        <v>3</v>
      </c>
      <c r="B23" s="197" t="s">
        <v>108</v>
      </c>
      <c r="C23" s="208">
        <v>31</v>
      </c>
      <c r="D23" s="209" t="s">
        <v>109</v>
      </c>
      <c r="E23" s="212">
        <v>3112</v>
      </c>
      <c r="F23" s="213" t="s">
        <v>110</v>
      </c>
      <c r="G23" s="231" t="s">
        <v>53</v>
      </c>
      <c r="H23" s="331">
        <f>'A4 Auckland Worksheet'!$AA$126</f>
        <v>1000</v>
      </c>
      <c r="I23" s="331">
        <f>'A4 Auckland Worksheet'!$AL$126</f>
        <v>0</v>
      </c>
      <c r="J23" s="331">
        <f>'A4 Auckland Worksheet'!$AY$126</f>
        <v>25</v>
      </c>
      <c r="K23" s="331">
        <f>'A4 Wellington Worksheet'!$AA$126</f>
        <v>1000</v>
      </c>
      <c r="L23" s="331">
        <f>'A4 Wellington Worksheet'!$AL$126</f>
        <v>0</v>
      </c>
      <c r="M23" s="331">
        <f>'A4 Wellington Worksheet'!$AY$126</f>
        <v>500</v>
      </c>
      <c r="N23" s="331">
        <f>'A4 Christchurch Worksheet'!$AA$126</f>
        <v>1000</v>
      </c>
      <c r="O23" s="331">
        <f>'A4 Christchurch Worksheet'!$AL$126</f>
        <v>0</v>
      </c>
      <c r="P23" s="331">
        <f>'A4 Christchurch Worksheet'!$AY$126</f>
        <v>1000</v>
      </c>
      <c r="Q23" s="222"/>
    </row>
    <row r="24" spans="1:17" x14ac:dyDescent="0.25">
      <c r="A24" s="196">
        <v>3</v>
      </c>
      <c r="B24" s="197" t="s">
        <v>108</v>
      </c>
      <c r="C24" s="208">
        <v>31</v>
      </c>
      <c r="D24" s="209" t="s">
        <v>109</v>
      </c>
      <c r="E24" s="210">
        <v>3121</v>
      </c>
      <c r="F24" s="211" t="s">
        <v>133</v>
      </c>
      <c r="G24" s="231" t="s">
        <v>46</v>
      </c>
      <c r="H24" s="331">
        <f>'A4 Auckland Worksheet'!$AA$143</f>
        <v>0</v>
      </c>
      <c r="I24" s="331">
        <f>'A4 Auckland Worksheet'!$AL$143</f>
        <v>0</v>
      </c>
      <c r="J24" s="331">
        <f>'A4 Auckland Worksheet'!$AY$143</f>
        <v>25</v>
      </c>
      <c r="K24" s="331">
        <f>'A4 Wellington Worksheet'!$AA$143</f>
        <v>0</v>
      </c>
      <c r="L24" s="331">
        <f>'A4 Wellington Worksheet'!$AL$143</f>
        <v>0</v>
      </c>
      <c r="M24" s="331">
        <f>'A4 Wellington Worksheet'!$AY$143</f>
        <v>10</v>
      </c>
      <c r="N24" s="331">
        <f>'A4 Christchurch Worksheet'!$AA$143</f>
        <v>0</v>
      </c>
      <c r="O24" s="331">
        <f>'A4 Christchurch Worksheet'!$AL$143</f>
        <v>0</v>
      </c>
      <c r="P24" s="331">
        <f>'A4 Christchurch Worksheet'!$AY$143</f>
        <v>25</v>
      </c>
      <c r="Q24" s="222"/>
    </row>
    <row r="25" spans="1:17" x14ac:dyDescent="0.25">
      <c r="A25" s="196">
        <v>3</v>
      </c>
      <c r="B25" s="197" t="s">
        <v>108</v>
      </c>
      <c r="C25" s="208">
        <v>31</v>
      </c>
      <c r="D25" s="209" t="s">
        <v>109</v>
      </c>
      <c r="E25" s="212">
        <v>3122</v>
      </c>
      <c r="F25" s="213" t="s">
        <v>158</v>
      </c>
      <c r="G25" s="231" t="s">
        <v>46</v>
      </c>
      <c r="H25" s="330">
        <f>'A4 Auckland Worksheet'!$AA$179</f>
        <v>0</v>
      </c>
      <c r="I25" s="330">
        <f>'A4 Auckland Worksheet'!$AL$179</f>
        <v>0</v>
      </c>
      <c r="J25" s="330">
        <f>'A4 Auckland Worksheet'!$AY$179</f>
        <v>25</v>
      </c>
      <c r="K25" s="330">
        <f>'A4 Wellington Worksheet'!$AA$194</f>
        <v>0</v>
      </c>
      <c r="L25" s="330">
        <f>'A4 Wellington Worksheet'!$AL$194</f>
        <v>0</v>
      </c>
      <c r="M25" s="330">
        <f>'A4 Wellington Worksheet'!$AY$194</f>
        <v>10</v>
      </c>
      <c r="N25" s="330">
        <f>'A4 Christchurch Worksheet'!$AA$186</f>
        <v>0</v>
      </c>
      <c r="O25" s="330">
        <f>'A4 Christchurch Worksheet'!$AL$186</f>
        <v>0</v>
      </c>
      <c r="P25" s="330">
        <f>'A4 Christchurch Worksheet'!$AY$186</f>
        <v>25</v>
      </c>
      <c r="Q25" s="66" t="s">
        <v>1164</v>
      </c>
    </row>
    <row r="26" spans="1:17" x14ac:dyDescent="0.25">
      <c r="A26" s="196">
        <v>3</v>
      </c>
      <c r="B26" s="197" t="s">
        <v>108</v>
      </c>
      <c r="C26" s="208">
        <v>31</v>
      </c>
      <c r="D26" s="209" t="s">
        <v>109</v>
      </c>
      <c r="E26" s="210">
        <v>3125</v>
      </c>
      <c r="F26" s="211" t="s">
        <v>107</v>
      </c>
      <c r="G26" s="231" t="s">
        <v>107</v>
      </c>
      <c r="H26" s="331">
        <f>'A4 Auckland Worksheet'!$AA$185</f>
        <v>10000</v>
      </c>
      <c r="I26" s="331">
        <f>'A4 Auckland Worksheet'!$AL$185</f>
        <v>0</v>
      </c>
      <c r="J26" s="331">
        <f>'A4 Auckland Worksheet'!$AY$185</f>
        <v>50</v>
      </c>
      <c r="K26" s="331">
        <f>'A4 Wellington Worksheet'!$AA$200</f>
        <v>10000</v>
      </c>
      <c r="L26" s="331">
        <f>'A4 Wellington Worksheet'!$AL$200</f>
        <v>0</v>
      </c>
      <c r="M26" s="331">
        <f>'A4 Wellington Worksheet'!$AY$200</f>
        <v>100</v>
      </c>
      <c r="N26" s="331">
        <f>'A4 Christchurch Worksheet'!$AA$192</f>
        <v>10000</v>
      </c>
      <c r="O26" s="331">
        <f>'A4 Christchurch Worksheet'!$AL$192</f>
        <v>0</v>
      </c>
      <c r="P26" s="331">
        <f>'A4 Christchurch Worksheet'!$AY$192</f>
        <v>250</v>
      </c>
      <c r="Q26" s="222"/>
    </row>
    <row r="27" spans="1:17" x14ac:dyDescent="0.25">
      <c r="A27" s="196">
        <v>3</v>
      </c>
      <c r="B27" s="197" t="s">
        <v>108</v>
      </c>
      <c r="C27" s="208">
        <v>31</v>
      </c>
      <c r="D27" s="209" t="s">
        <v>109</v>
      </c>
      <c r="E27" s="212">
        <v>3126</v>
      </c>
      <c r="F27" s="213" t="s">
        <v>168</v>
      </c>
      <c r="G27" s="412" t="s">
        <v>1322</v>
      </c>
      <c r="H27" s="331">
        <f>'A4 Auckland Worksheet'!$AA$203</f>
        <v>0</v>
      </c>
      <c r="I27" s="331">
        <f>'A4 Auckland Worksheet'!$AL$203</f>
        <v>0</v>
      </c>
      <c r="J27" s="331">
        <f>'A4 Auckland Worksheet'!$AY$203</f>
        <v>1000</v>
      </c>
      <c r="K27" s="331">
        <f>'A4 Wellington Worksheet'!$AA$218</f>
        <v>0</v>
      </c>
      <c r="L27" s="331">
        <f>'A4 Wellington Worksheet'!$AL$218</f>
        <v>0</v>
      </c>
      <c r="M27" s="331">
        <f>'A4 Wellington Worksheet'!$AY$218</f>
        <v>25</v>
      </c>
      <c r="N27" s="331">
        <f>'A4 Christchurch Worksheet'!$AA$210</f>
        <v>100</v>
      </c>
      <c r="O27" s="331">
        <f>'A4 Christchurch Worksheet'!$AL$210</f>
        <v>0</v>
      </c>
      <c r="P27" s="331">
        <f>'A4 Christchurch Worksheet'!$AY$210</f>
        <v>500</v>
      </c>
      <c r="Q27" s="222"/>
    </row>
    <row r="28" spans="1:17" x14ac:dyDescent="0.25">
      <c r="A28" s="196">
        <v>3</v>
      </c>
      <c r="B28" s="197" t="s">
        <v>108</v>
      </c>
      <c r="C28" s="208">
        <v>31</v>
      </c>
      <c r="D28" s="209" t="s">
        <v>109</v>
      </c>
      <c r="E28" s="210">
        <v>3131</v>
      </c>
      <c r="F28" s="211" t="s">
        <v>172</v>
      </c>
      <c r="G28" s="231" t="s">
        <v>56</v>
      </c>
      <c r="H28" s="331">
        <f>'A4 Auckland Worksheet'!$AA$214</f>
        <v>0</v>
      </c>
      <c r="I28" s="331">
        <f>'A4 Auckland Worksheet'!$AL$214</f>
        <v>0</v>
      </c>
      <c r="J28" s="331">
        <f>'A4 Auckland Worksheet'!$AY$214</f>
        <v>50</v>
      </c>
      <c r="K28" s="331">
        <f>'A4 Wellington Worksheet'!$AA$229</f>
        <v>0</v>
      </c>
      <c r="L28" s="331">
        <f>'A4 Wellington Worksheet'!$AL$229</f>
        <v>0</v>
      </c>
      <c r="M28" s="331">
        <f>'A4 Wellington Worksheet'!$AY$229</f>
        <v>100</v>
      </c>
      <c r="N28" s="331">
        <f>'A4 Christchurch Worksheet'!$AA$221</f>
        <v>0</v>
      </c>
      <c r="O28" s="331">
        <f>'A4 Christchurch Worksheet'!$AL$221</f>
        <v>0</v>
      </c>
      <c r="P28" s="331">
        <f>'A4 Christchurch Worksheet'!$AY$221</f>
        <v>50</v>
      </c>
      <c r="Q28" s="222"/>
    </row>
    <row r="29" spans="1:17" x14ac:dyDescent="0.25">
      <c r="A29" s="196">
        <v>3</v>
      </c>
      <c r="B29" s="197" t="s">
        <v>108</v>
      </c>
      <c r="C29" s="208">
        <v>31</v>
      </c>
      <c r="D29" s="209" t="s">
        <v>109</v>
      </c>
      <c r="E29" s="210">
        <v>3131</v>
      </c>
      <c r="F29" s="211" t="s">
        <v>172</v>
      </c>
      <c r="G29" s="231" t="s">
        <v>1190</v>
      </c>
      <c r="H29" s="331">
        <f>'A4 Auckland Worksheet'!$AA$249</f>
        <v>2500</v>
      </c>
      <c r="I29" s="331">
        <f>'A4 Auckland Worksheet'!$AL$249</f>
        <v>0</v>
      </c>
      <c r="J29" s="331">
        <f>'A4 Auckland Worksheet'!$AY$249</f>
        <v>100</v>
      </c>
      <c r="K29" s="331">
        <f>'A4 Wellington Worksheet'!$AA$264</f>
        <v>2500</v>
      </c>
      <c r="L29" s="331">
        <f>'A4 Wellington Worksheet'!$AL$264</f>
        <v>0</v>
      </c>
      <c r="M29" s="331">
        <f>'A4 Wellington Worksheet'!$AY$264</f>
        <v>500</v>
      </c>
      <c r="N29" s="331">
        <f>'A4 Christchurch Worksheet'!$AA$256</f>
        <v>2500</v>
      </c>
      <c r="O29" s="331">
        <f>'A4 Christchurch Worksheet'!$AL$256</f>
        <v>0</v>
      </c>
      <c r="P29" s="331">
        <f>'A4 Christchurch Worksheet'!$AY$256</f>
        <v>1000</v>
      </c>
      <c r="Q29" s="222"/>
    </row>
    <row r="30" spans="1:17" x14ac:dyDescent="0.25">
      <c r="A30" s="196">
        <v>3</v>
      </c>
      <c r="B30" s="197" t="s">
        <v>108</v>
      </c>
      <c r="C30" s="208">
        <v>31</v>
      </c>
      <c r="D30" s="209" t="s">
        <v>109</v>
      </c>
      <c r="E30" s="210">
        <v>3131</v>
      </c>
      <c r="F30" s="211" t="s">
        <v>172</v>
      </c>
      <c r="G30" s="231" t="s">
        <v>53</v>
      </c>
      <c r="H30" s="330">
        <f>'A4 Auckland Worksheet'!$AA$259</f>
        <v>1000</v>
      </c>
      <c r="I30" s="330">
        <f>'A4 Auckland Worksheet'!$AL$259</f>
        <v>0</v>
      </c>
      <c r="J30" s="330">
        <f>'A4 Auckland Worksheet'!$AY$259</f>
        <v>25</v>
      </c>
      <c r="K30" s="330">
        <f>'A4 Wellington Worksheet'!$AA$274</f>
        <v>1000</v>
      </c>
      <c r="L30" s="330">
        <f>'A4 Wellington Worksheet'!$AL$274</f>
        <v>0</v>
      </c>
      <c r="M30" s="330">
        <f>'A4 Wellington Worksheet'!$AY$274</f>
        <v>500</v>
      </c>
      <c r="N30" s="330">
        <f>'A4 Christchurch Worksheet'!$AA$266</f>
        <v>1000</v>
      </c>
      <c r="O30" s="330">
        <f>'A4 Christchurch Worksheet'!$AL$266</f>
        <v>0</v>
      </c>
      <c r="P30" s="330">
        <f>'A4 Christchurch Worksheet'!$AY$266</f>
        <v>1000</v>
      </c>
      <c r="Q30" s="222" t="s">
        <v>1183</v>
      </c>
    </row>
    <row r="31" spans="1:17" x14ac:dyDescent="0.25">
      <c r="A31" s="196">
        <v>3</v>
      </c>
      <c r="B31" s="197" t="s">
        <v>108</v>
      </c>
      <c r="C31" s="208">
        <v>31</v>
      </c>
      <c r="D31" s="209" t="s">
        <v>109</v>
      </c>
      <c r="E31" s="212">
        <v>3132</v>
      </c>
      <c r="F31" s="213" t="s">
        <v>211</v>
      </c>
      <c r="G31" s="231" t="s">
        <v>56</v>
      </c>
      <c r="H31" s="330">
        <f>'A4 Auckland Worksheet'!$AA$265</f>
        <v>0</v>
      </c>
      <c r="I31" s="330">
        <f>'A4 Auckland Worksheet'!$AL$265</f>
        <v>0</v>
      </c>
      <c r="J31" s="330">
        <f>'A4 Auckland Worksheet'!$AY$265</f>
        <v>50</v>
      </c>
      <c r="K31" s="330">
        <f>'A4 Wellington Worksheet'!$AA$280</f>
        <v>0</v>
      </c>
      <c r="L31" s="330">
        <f>'A4 Wellington Worksheet'!$AL$280</f>
        <v>0</v>
      </c>
      <c r="M31" s="330">
        <f>'A4 Wellington Worksheet'!$AY$280</f>
        <v>100</v>
      </c>
      <c r="N31" s="330">
        <f>'A4 Christchurch Worksheet'!$AA$272</f>
        <v>0</v>
      </c>
      <c r="O31" s="330">
        <f>'A4 Christchurch Worksheet'!$AL$272</f>
        <v>0</v>
      </c>
      <c r="P31" s="330">
        <f>'A4 Christchurch Worksheet'!$AY$272</f>
        <v>50</v>
      </c>
      <c r="Q31" s="222" t="s">
        <v>1163</v>
      </c>
    </row>
    <row r="32" spans="1:17" x14ac:dyDescent="0.25">
      <c r="A32" s="196">
        <v>3</v>
      </c>
      <c r="B32" s="197" t="s">
        <v>108</v>
      </c>
      <c r="C32" s="208">
        <v>31</v>
      </c>
      <c r="D32" s="209" t="s">
        <v>109</v>
      </c>
      <c r="E32" s="210">
        <v>3133</v>
      </c>
      <c r="F32" s="211" t="s">
        <v>212</v>
      </c>
      <c r="G32" s="231" t="s">
        <v>1230</v>
      </c>
      <c r="H32" s="331">
        <f>'A4 Auckland Worksheet'!$AA$271</f>
        <v>0</v>
      </c>
      <c r="I32" s="331">
        <f>'A4 Auckland Worksheet'!$AL$271</f>
        <v>0</v>
      </c>
      <c r="J32" s="331">
        <f>'A4 Auckland Worksheet'!$AY$271</f>
        <v>25</v>
      </c>
      <c r="K32" s="331">
        <f>'A4 Wellington Worksheet'!$AA$286</f>
        <v>0</v>
      </c>
      <c r="L32" s="331">
        <f>'A4 Wellington Worksheet'!$AL$286</f>
        <v>0</v>
      </c>
      <c r="M32" s="331">
        <f>'A4 Wellington Worksheet'!$AY$286</f>
        <v>1000</v>
      </c>
      <c r="N32" s="331">
        <f>'A4 Christchurch Worksheet'!$AA$278</f>
        <v>100</v>
      </c>
      <c r="O32" s="331">
        <f>'A4 Christchurch Worksheet'!$AL$278</f>
        <v>0</v>
      </c>
      <c r="P32" s="331">
        <f>'A4 Christchurch Worksheet'!$AY$278</f>
        <v>2500</v>
      </c>
      <c r="Q32" s="222"/>
    </row>
    <row r="33" spans="1:17" x14ac:dyDescent="0.25">
      <c r="A33" s="196">
        <v>3</v>
      </c>
      <c r="B33" s="197" t="s">
        <v>108</v>
      </c>
      <c r="C33" s="208">
        <v>31</v>
      </c>
      <c r="D33" s="209" t="s">
        <v>109</v>
      </c>
      <c r="E33" s="212">
        <v>3151</v>
      </c>
      <c r="F33" s="213" t="s">
        <v>214</v>
      </c>
      <c r="G33" s="231" t="s">
        <v>215</v>
      </c>
      <c r="H33" s="331">
        <f>'A4 Auckland Worksheet'!$AA$283</f>
        <v>0</v>
      </c>
      <c r="I33" s="331">
        <f>'A4 Auckland Worksheet'!$AL$283</f>
        <v>0</v>
      </c>
      <c r="J33" s="331">
        <f>'A4 Auckland Worksheet'!$AY$283</f>
        <v>250</v>
      </c>
      <c r="K33" s="331">
        <f>'A4 Wellington Worksheet'!$AA$298</f>
        <v>5000</v>
      </c>
      <c r="L33" s="331">
        <f>'A4 Wellington Worksheet'!$AL$298</f>
        <v>0</v>
      </c>
      <c r="M33" s="331">
        <f>'A4 Wellington Worksheet'!$AY$298</f>
        <v>500</v>
      </c>
      <c r="N33" s="331">
        <f>'A4 Christchurch Worksheet'!$AA$290</f>
        <v>100</v>
      </c>
      <c r="O33" s="331">
        <f>'A4 Christchurch Worksheet'!$AL$290</f>
        <v>0</v>
      </c>
      <c r="P33" s="331">
        <f>'A4 Christchurch Worksheet'!$AY$290</f>
        <v>1000</v>
      </c>
      <c r="Q33" s="222"/>
    </row>
    <row r="34" spans="1:17" x14ac:dyDescent="0.25">
      <c r="A34" s="196">
        <v>3</v>
      </c>
      <c r="B34" s="197" t="s">
        <v>108</v>
      </c>
      <c r="C34" s="208">
        <v>31</v>
      </c>
      <c r="D34" s="209" t="s">
        <v>109</v>
      </c>
      <c r="E34" s="212">
        <v>3151</v>
      </c>
      <c r="F34" s="213" t="s">
        <v>214</v>
      </c>
      <c r="G34" s="231" t="s">
        <v>46</v>
      </c>
      <c r="H34" s="330">
        <f>'A4 Auckland Worksheet'!$AA$294</f>
        <v>0</v>
      </c>
      <c r="I34" s="330">
        <f>'A4 Auckland Worksheet'!$AL$294</f>
        <v>0</v>
      </c>
      <c r="J34" s="330">
        <f>'A4 Auckland Worksheet'!$AY$294</f>
        <v>25</v>
      </c>
      <c r="K34" s="330">
        <f>'A4 Wellington Worksheet'!$AA$309</f>
        <v>0</v>
      </c>
      <c r="L34" s="330">
        <f>'A4 Wellington Worksheet'!$AL$309</f>
        <v>0</v>
      </c>
      <c r="M34" s="330">
        <f>'A4 Wellington Worksheet'!$AY$309</f>
        <v>10</v>
      </c>
      <c r="N34" s="330">
        <f>'A4 Christchurch Worksheet'!$AA$301</f>
        <v>0</v>
      </c>
      <c r="O34" s="330">
        <f>'A4 Christchurch Worksheet'!$AL$301</f>
        <v>0</v>
      </c>
      <c r="P34" s="330">
        <f>'A4 Christchurch Worksheet'!$AY$301</f>
        <v>25</v>
      </c>
      <c r="Q34" s="66" t="s">
        <v>1164</v>
      </c>
    </row>
    <row r="35" spans="1:17" x14ac:dyDescent="0.25">
      <c r="A35" s="196">
        <v>3</v>
      </c>
      <c r="B35" s="197" t="s">
        <v>108</v>
      </c>
      <c r="C35" s="208">
        <v>31</v>
      </c>
      <c r="D35" s="209" t="s">
        <v>109</v>
      </c>
      <c r="E35" s="212">
        <v>3151</v>
      </c>
      <c r="F35" s="213" t="s">
        <v>214</v>
      </c>
      <c r="G35" s="231" t="s">
        <v>53</v>
      </c>
      <c r="H35" s="330">
        <f>'A4 Auckland Worksheet'!$AA$298</f>
        <v>1000</v>
      </c>
      <c r="I35" s="330">
        <f>'A4 Auckland Worksheet'!$AL$298</f>
        <v>0</v>
      </c>
      <c r="J35" s="330">
        <f>'A4 Auckland Worksheet'!$AY$298</f>
        <v>25</v>
      </c>
      <c r="K35" s="330">
        <f>'A4 Wellington Worksheet'!$AA$313</f>
        <v>1000</v>
      </c>
      <c r="L35" s="330">
        <f>'A4 Wellington Worksheet'!$AL$313</f>
        <v>0</v>
      </c>
      <c r="M35" s="330">
        <f>'A4 Wellington Worksheet'!$AY$313</f>
        <v>500</v>
      </c>
      <c r="N35" s="330">
        <f>'A4 Christchurch Worksheet'!$AA$305</f>
        <v>1000</v>
      </c>
      <c r="O35" s="330">
        <f>'A4 Christchurch Worksheet'!$AL$305</f>
        <v>0</v>
      </c>
      <c r="P35" s="330">
        <f>'A4 Christchurch Worksheet'!$AY$305</f>
        <v>1000</v>
      </c>
      <c r="Q35" s="222" t="s">
        <v>1183</v>
      </c>
    </row>
    <row r="36" spans="1:17" x14ac:dyDescent="0.25">
      <c r="A36" s="196">
        <v>3</v>
      </c>
      <c r="B36" s="197" t="s">
        <v>108</v>
      </c>
      <c r="C36" s="208">
        <v>31</v>
      </c>
      <c r="D36" s="209" t="s">
        <v>109</v>
      </c>
      <c r="E36" s="210">
        <v>3152</v>
      </c>
      <c r="F36" s="211" t="s">
        <v>224</v>
      </c>
      <c r="G36" s="231" t="s">
        <v>46</v>
      </c>
      <c r="H36" s="330">
        <f>'A4 Auckland Worksheet'!$AA$304</f>
        <v>0</v>
      </c>
      <c r="I36" s="330">
        <f>'A4 Auckland Worksheet'!$AL$304</f>
        <v>0</v>
      </c>
      <c r="J36" s="330">
        <f>'A4 Auckland Worksheet'!$AY$304</f>
        <v>25</v>
      </c>
      <c r="K36" s="330">
        <f>'A4 Wellington Worksheet'!$AA$319</f>
        <v>0</v>
      </c>
      <c r="L36" s="330">
        <f>'A4 Wellington Worksheet'!$AL$319</f>
        <v>0</v>
      </c>
      <c r="M36" s="330">
        <f>'A4 Wellington Worksheet'!$AY$319</f>
        <v>10</v>
      </c>
      <c r="N36" s="330">
        <f>'A4 Christchurch Worksheet'!$AA$311</f>
        <v>0</v>
      </c>
      <c r="O36" s="330">
        <f>'A4 Christchurch Worksheet'!$AL$311</f>
        <v>0</v>
      </c>
      <c r="P36" s="330">
        <f>'A4 Christchurch Worksheet'!$AY$311</f>
        <v>25</v>
      </c>
      <c r="Q36" s="66" t="s">
        <v>1164</v>
      </c>
    </row>
    <row r="37" spans="1:17" x14ac:dyDescent="0.25">
      <c r="A37" s="196">
        <v>3</v>
      </c>
      <c r="B37" s="197" t="s">
        <v>108</v>
      </c>
      <c r="C37" s="208">
        <v>31</v>
      </c>
      <c r="D37" s="209" t="s">
        <v>109</v>
      </c>
      <c r="E37" s="210">
        <v>3152</v>
      </c>
      <c r="F37" s="211" t="s">
        <v>224</v>
      </c>
      <c r="G37" s="231" t="s">
        <v>56</v>
      </c>
      <c r="H37" s="330">
        <f>'A4 Auckland Worksheet'!$AA$308</f>
        <v>0</v>
      </c>
      <c r="I37" s="330">
        <f>'A4 Auckland Worksheet'!$AL$308</f>
        <v>0</v>
      </c>
      <c r="J37" s="330">
        <f>'A4 Auckland Worksheet'!$AY$308</f>
        <v>50</v>
      </c>
      <c r="K37" s="330">
        <f>'A4 Wellington Worksheet'!$AA$323</f>
        <v>0</v>
      </c>
      <c r="L37" s="330">
        <f>'A4 Wellington Worksheet'!$AL$323</f>
        <v>0</v>
      </c>
      <c r="M37" s="330">
        <f>'A4 Wellington Worksheet'!$AY$323</f>
        <v>100</v>
      </c>
      <c r="N37" s="330">
        <f>'A4 Christchurch Worksheet'!$AA$315</f>
        <v>0</v>
      </c>
      <c r="O37" s="330">
        <f>'A4 Christchurch Worksheet'!$AL$315</f>
        <v>0</v>
      </c>
      <c r="P37" s="330">
        <f>'A4 Christchurch Worksheet'!$AY$315</f>
        <v>50</v>
      </c>
      <c r="Q37" s="222" t="s">
        <v>1163</v>
      </c>
    </row>
    <row r="38" spans="1:17" x14ac:dyDescent="0.25">
      <c r="A38" s="196">
        <v>3</v>
      </c>
      <c r="B38" s="197" t="s">
        <v>108</v>
      </c>
      <c r="C38" s="208">
        <v>31</v>
      </c>
      <c r="D38" s="209" t="s">
        <v>109</v>
      </c>
      <c r="E38" s="210">
        <v>3152</v>
      </c>
      <c r="F38" s="211" t="s">
        <v>224</v>
      </c>
      <c r="G38" s="231" t="s">
        <v>53</v>
      </c>
      <c r="H38" s="330">
        <f>'A4 Auckland Worksheet'!$AA$312</f>
        <v>1000</v>
      </c>
      <c r="I38" s="330">
        <f>'A4 Auckland Worksheet'!$AL$312</f>
        <v>0</v>
      </c>
      <c r="J38" s="330">
        <f>'A4 Auckland Worksheet'!$AY$312</f>
        <v>25</v>
      </c>
      <c r="K38" s="330">
        <f>'A4 Wellington Worksheet'!$AA$327</f>
        <v>1000</v>
      </c>
      <c r="L38" s="330">
        <f>'A4 Wellington Worksheet'!$AL$327</f>
        <v>0</v>
      </c>
      <c r="M38" s="330">
        <f>'A4 Wellington Worksheet'!$AY$327</f>
        <v>500</v>
      </c>
      <c r="N38" s="330">
        <f>'A4 Christchurch Worksheet'!$AA$319</f>
        <v>1000</v>
      </c>
      <c r="O38" s="330">
        <f>'A4 Christchurch Worksheet'!$AL$319</f>
        <v>0</v>
      </c>
      <c r="P38" s="330">
        <f>'A4 Christchurch Worksheet'!$AY$319</f>
        <v>1000</v>
      </c>
      <c r="Q38" s="222" t="s">
        <v>1183</v>
      </c>
    </row>
    <row r="39" spans="1:17" x14ac:dyDescent="0.25">
      <c r="A39" s="196">
        <v>3</v>
      </c>
      <c r="B39" s="197" t="s">
        <v>108</v>
      </c>
      <c r="C39" s="208">
        <v>31</v>
      </c>
      <c r="D39" s="209" t="s">
        <v>109</v>
      </c>
      <c r="E39" s="212">
        <v>3161</v>
      </c>
      <c r="F39" s="213" t="s">
        <v>225</v>
      </c>
      <c r="G39" s="231" t="s">
        <v>46</v>
      </c>
      <c r="H39" s="330">
        <f>'A4 Auckland Worksheet'!$AA$317</f>
        <v>0</v>
      </c>
      <c r="I39" s="330">
        <f>'A4 Auckland Worksheet'!$AL$317</f>
        <v>0</v>
      </c>
      <c r="J39" s="330">
        <f>'A4 Auckland Worksheet'!$AY$317</f>
        <v>25</v>
      </c>
      <c r="K39" s="330">
        <f>'A4 Wellington Worksheet'!$AA$332</f>
        <v>0</v>
      </c>
      <c r="L39" s="330">
        <f>'A4 Wellington Worksheet'!$AL$332</f>
        <v>0</v>
      </c>
      <c r="M39" s="330">
        <f>'A4 Wellington Worksheet'!$AY$332</f>
        <v>10</v>
      </c>
      <c r="N39" s="330">
        <f>'A4 Christchurch Worksheet'!$AA$324</f>
        <v>0</v>
      </c>
      <c r="O39" s="330">
        <f>'A4 Christchurch Worksheet'!$AL$324</f>
        <v>0</v>
      </c>
      <c r="P39" s="330">
        <f>'A4 Christchurch Worksheet'!$AY$324</f>
        <v>25</v>
      </c>
      <c r="Q39" s="66" t="s">
        <v>1164</v>
      </c>
    </row>
    <row r="40" spans="1:17" x14ac:dyDescent="0.25">
      <c r="A40" s="196">
        <v>3</v>
      </c>
      <c r="B40" s="197" t="s">
        <v>108</v>
      </c>
      <c r="C40" s="208">
        <v>31</v>
      </c>
      <c r="D40" s="209" t="s">
        <v>109</v>
      </c>
      <c r="E40" s="210">
        <v>3162</v>
      </c>
      <c r="F40" s="211" t="s">
        <v>226</v>
      </c>
      <c r="G40" s="231" t="s">
        <v>56</v>
      </c>
      <c r="H40" s="330">
        <f>'A4 Auckland Worksheet'!$AA$323</f>
        <v>0</v>
      </c>
      <c r="I40" s="330">
        <f>'A4 Auckland Worksheet'!$AL$323</f>
        <v>0</v>
      </c>
      <c r="J40" s="330">
        <f>'A4 Auckland Worksheet'!$AY$323</f>
        <v>50</v>
      </c>
      <c r="K40" s="330">
        <f>'A4 Wellington Worksheet'!$AA$338</f>
        <v>0</v>
      </c>
      <c r="L40" s="330">
        <f>'A4 Wellington Worksheet'!$AL$338</f>
        <v>0</v>
      </c>
      <c r="M40" s="330">
        <f>'A4 Wellington Worksheet'!$AY$338</f>
        <v>100</v>
      </c>
      <c r="N40" s="330">
        <f>'A4 Christchurch Worksheet'!$AA$330</f>
        <v>0</v>
      </c>
      <c r="O40" s="330">
        <f>'A4 Christchurch Worksheet'!$AL$330</f>
        <v>0</v>
      </c>
      <c r="P40" s="330">
        <f>'A4 Christchurch Worksheet'!$AY$330</f>
        <v>50</v>
      </c>
      <c r="Q40" s="222" t="s">
        <v>1163</v>
      </c>
    </row>
    <row r="41" spans="1:17" x14ac:dyDescent="0.25">
      <c r="A41" s="196">
        <v>3</v>
      </c>
      <c r="B41" s="197" t="s">
        <v>108</v>
      </c>
      <c r="C41" s="208">
        <v>31</v>
      </c>
      <c r="D41" s="209" t="s">
        <v>109</v>
      </c>
      <c r="E41" s="212">
        <v>3163</v>
      </c>
      <c r="F41" s="213" t="s">
        <v>227</v>
      </c>
      <c r="G41" s="231" t="s">
        <v>56</v>
      </c>
      <c r="H41" s="331">
        <f>'A4 Auckland Worksheet'!$AA$329</f>
        <v>0</v>
      </c>
      <c r="I41" s="331">
        <f>'A4 Auckland Worksheet'!$AL$329</f>
        <v>0</v>
      </c>
      <c r="J41" s="331">
        <f>'A4 Auckland Worksheet'!$AY$329</f>
        <v>1000</v>
      </c>
      <c r="K41" s="331">
        <f>'A4 Wellington Worksheet'!$AA$344</f>
        <v>0</v>
      </c>
      <c r="L41" s="331">
        <f>'A4 Wellington Worksheet'!$AL$344</f>
        <v>0</v>
      </c>
      <c r="M41" s="331">
        <f>'A4 Wellington Worksheet'!$AY$344</f>
        <v>1000</v>
      </c>
      <c r="N41" s="331">
        <f>'A4 Christchurch Worksheet'!$AA$336</f>
        <v>0</v>
      </c>
      <c r="O41" s="331">
        <f>'A4 Christchurch Worksheet'!$AL$336</f>
        <v>0</v>
      </c>
      <c r="P41" s="331">
        <f>'A4 Christchurch Worksheet'!$AY$336</f>
        <v>1000</v>
      </c>
      <c r="Q41" s="222"/>
    </row>
    <row r="42" spans="1:17" x14ac:dyDescent="0.25">
      <c r="A42" s="196">
        <v>3</v>
      </c>
      <c r="B42" s="197" t="s">
        <v>108</v>
      </c>
      <c r="C42" s="208">
        <v>31</v>
      </c>
      <c r="D42" s="209" t="s">
        <v>109</v>
      </c>
      <c r="E42" s="212">
        <v>3163</v>
      </c>
      <c r="F42" s="213" t="s">
        <v>227</v>
      </c>
      <c r="G42" s="231" t="s">
        <v>53</v>
      </c>
      <c r="H42" s="330">
        <f>'A4 Auckland Worksheet'!$AA$340</f>
        <v>1000</v>
      </c>
      <c r="I42" s="330">
        <f>'A4 Auckland Worksheet'!$AL$340</f>
        <v>0</v>
      </c>
      <c r="J42" s="330">
        <f>'A4 Auckland Worksheet'!$AY$340</f>
        <v>25</v>
      </c>
      <c r="K42" s="330">
        <f>'A4 Wellington Worksheet'!$AA$355</f>
        <v>1000</v>
      </c>
      <c r="L42" s="330">
        <f>'A4 Wellington Worksheet'!$AL$355</f>
        <v>0</v>
      </c>
      <c r="M42" s="330">
        <f>'A4 Wellington Worksheet'!$AY$355</f>
        <v>500</v>
      </c>
      <c r="N42" s="330">
        <f>'A4 Christchurch Worksheet'!$AA$347</f>
        <v>1000</v>
      </c>
      <c r="O42" s="330">
        <f>'A4 Christchurch Worksheet'!$AL$347</f>
        <v>0</v>
      </c>
      <c r="P42" s="330">
        <f>'A4 Christchurch Worksheet'!$AY$347</f>
        <v>1000</v>
      </c>
      <c r="Q42" s="222" t="s">
        <v>1183</v>
      </c>
    </row>
    <row r="43" spans="1:17" x14ac:dyDescent="0.25">
      <c r="A43" s="196">
        <v>3</v>
      </c>
      <c r="B43" s="197" t="s">
        <v>108</v>
      </c>
      <c r="C43" s="208">
        <v>31</v>
      </c>
      <c r="D43" s="209" t="s">
        <v>109</v>
      </c>
      <c r="E43" s="212">
        <v>3163</v>
      </c>
      <c r="F43" s="213" t="s">
        <v>227</v>
      </c>
      <c r="G43" s="231" t="s">
        <v>46</v>
      </c>
      <c r="H43" s="330">
        <f>'A4 Auckland Worksheet'!$AA$344</f>
        <v>0</v>
      </c>
      <c r="I43" s="330">
        <f>'A4 Auckland Worksheet'!$AL$344</f>
        <v>0</v>
      </c>
      <c r="J43" s="330">
        <f>'A4 Auckland Worksheet'!$AY$344</f>
        <v>25</v>
      </c>
      <c r="K43" s="330">
        <f>'A4 Wellington Worksheet'!$AA$359</f>
        <v>0</v>
      </c>
      <c r="L43" s="330">
        <f>'A4 Wellington Worksheet'!$AL$359</f>
        <v>0</v>
      </c>
      <c r="M43" s="330">
        <f>'A4 Wellington Worksheet'!$AY$359</f>
        <v>10</v>
      </c>
      <c r="N43" s="330">
        <f>'A4 Christchurch Worksheet'!$AA$351</f>
        <v>0</v>
      </c>
      <c r="O43" s="330">
        <f>'A4 Christchurch Worksheet'!$AL$351</f>
        <v>0</v>
      </c>
      <c r="P43" s="330">
        <f>'A4 Christchurch Worksheet'!$AY$351</f>
        <v>25</v>
      </c>
      <c r="Q43" s="66" t="s">
        <v>1164</v>
      </c>
    </row>
    <row r="44" spans="1:17" x14ac:dyDescent="0.25">
      <c r="A44" s="196">
        <v>3</v>
      </c>
      <c r="B44" s="197" t="s">
        <v>108</v>
      </c>
      <c r="C44" s="208">
        <v>31</v>
      </c>
      <c r="D44" s="209" t="s">
        <v>109</v>
      </c>
      <c r="E44" s="210">
        <v>3181</v>
      </c>
      <c r="F44" s="211" t="s">
        <v>233</v>
      </c>
      <c r="G44" s="231" t="s">
        <v>1188</v>
      </c>
      <c r="H44" s="331">
        <f>'A4 Auckland Worksheet'!$AA$350</f>
        <v>25000</v>
      </c>
      <c r="I44" s="331">
        <f>'A4 Auckland Worksheet'!$AL$350</f>
        <v>0</v>
      </c>
      <c r="J44" s="331">
        <f>'A4 Auckland Worksheet'!$AY$350</f>
        <v>100</v>
      </c>
      <c r="K44" s="331">
        <f>'A4 Wellington Worksheet'!$AA$365</f>
        <v>25000</v>
      </c>
      <c r="L44" s="331">
        <f>'A4 Wellington Worksheet'!$AL$365</f>
        <v>0</v>
      </c>
      <c r="M44" s="331">
        <f>'A4 Wellington Worksheet'!$AY$365</f>
        <v>100</v>
      </c>
      <c r="N44" s="331">
        <f>'A4 Christchurch Worksheet'!$AA$357</f>
        <v>25000</v>
      </c>
      <c r="O44" s="331">
        <f>'A4 Christchurch Worksheet'!$AL$357</f>
        <v>0</v>
      </c>
      <c r="P44" s="331">
        <f>'A4 Christchurch Worksheet'!$AY$357</f>
        <v>100</v>
      </c>
      <c r="Q44" s="222"/>
    </row>
    <row r="45" spans="1:17" x14ac:dyDescent="0.25">
      <c r="A45" s="196">
        <v>3</v>
      </c>
      <c r="B45" s="197" t="s">
        <v>108</v>
      </c>
      <c r="C45" s="208">
        <v>31</v>
      </c>
      <c r="D45" s="209" t="s">
        <v>109</v>
      </c>
      <c r="E45" s="210">
        <v>3181</v>
      </c>
      <c r="F45" s="211" t="s">
        <v>233</v>
      </c>
      <c r="G45" s="231" t="s">
        <v>264</v>
      </c>
      <c r="H45" s="331">
        <f>'A4 Auckland Worksheet'!$AA$360</f>
        <v>25000</v>
      </c>
      <c r="I45" s="331">
        <f>'A4 Auckland Worksheet'!$AL$360</f>
        <v>0</v>
      </c>
      <c r="J45" s="331">
        <f>'A4 Auckland Worksheet'!$AY$360</f>
        <v>100</v>
      </c>
      <c r="K45" s="331">
        <f>'A4 Wellington Worksheet'!$AA$375</f>
        <v>25000</v>
      </c>
      <c r="L45" s="331">
        <f>'A4 Wellington Worksheet'!$AL$375</f>
        <v>0</v>
      </c>
      <c r="M45" s="331">
        <f>'A4 Wellington Worksheet'!$AY$375</f>
        <v>100</v>
      </c>
      <c r="N45" s="331">
        <f>'A4 Christchurch Worksheet'!$AA$367</f>
        <v>25000</v>
      </c>
      <c r="O45" s="331">
        <f>'A4 Christchurch Worksheet'!$AL$367</f>
        <v>0</v>
      </c>
      <c r="P45" s="331">
        <f>'A4 Christchurch Worksheet'!$AY$367</f>
        <v>100</v>
      </c>
      <c r="Q45" s="222"/>
    </row>
    <row r="46" spans="1:17" x14ac:dyDescent="0.25">
      <c r="A46" s="196">
        <v>3</v>
      </c>
      <c r="B46" s="197" t="s">
        <v>108</v>
      </c>
      <c r="C46" s="208">
        <v>33</v>
      </c>
      <c r="D46" s="209" t="s">
        <v>238</v>
      </c>
      <c r="E46" s="212">
        <v>3311</v>
      </c>
      <c r="F46" s="213" t="s">
        <v>239</v>
      </c>
      <c r="G46" s="231" t="s">
        <v>240</v>
      </c>
      <c r="H46" s="331">
        <f>'A4 Auckland Worksheet'!$AA$373</f>
        <v>2500</v>
      </c>
      <c r="I46" s="331">
        <f>'A4 Auckland Worksheet'!$AL$373</f>
        <v>0</v>
      </c>
      <c r="J46" s="331">
        <f>'A4 Auckland Worksheet'!$AY$373</f>
        <v>500</v>
      </c>
      <c r="K46" s="331">
        <f>'A4 Wellington Worksheet'!$AA$388</f>
        <v>2500</v>
      </c>
      <c r="L46" s="331">
        <f>'A4 Wellington Worksheet'!$AL$388</f>
        <v>0</v>
      </c>
      <c r="M46" s="331">
        <f>'A4 Wellington Worksheet'!$AY$388</f>
        <v>250</v>
      </c>
      <c r="N46" s="331">
        <f>'A4 Christchurch Worksheet'!$AA$380</f>
        <v>2500</v>
      </c>
      <c r="O46" s="331">
        <f>'A4 Christchurch Worksheet'!$AL$380</f>
        <v>0</v>
      </c>
      <c r="P46" s="331">
        <f>'A4 Christchurch Worksheet'!$AY$380</f>
        <v>250</v>
      </c>
      <c r="Q46" s="222"/>
    </row>
    <row r="47" spans="1:17" x14ac:dyDescent="0.25">
      <c r="A47" s="196">
        <v>3</v>
      </c>
      <c r="B47" s="197" t="s">
        <v>108</v>
      </c>
      <c r="C47" s="208">
        <v>33</v>
      </c>
      <c r="D47" s="209" t="s">
        <v>238</v>
      </c>
      <c r="E47" s="212">
        <v>3311</v>
      </c>
      <c r="F47" s="213" t="s">
        <v>239</v>
      </c>
      <c r="G47" s="231" t="s">
        <v>264</v>
      </c>
      <c r="H47" s="331">
        <f>'A4 Auckland Worksheet'!$AA$386</f>
        <v>2500</v>
      </c>
      <c r="I47" s="331">
        <f>'A4 Auckland Worksheet'!$AL$386</f>
        <v>0</v>
      </c>
      <c r="J47" s="331">
        <f>'A4 Auckland Worksheet'!$AY$386</f>
        <v>100</v>
      </c>
      <c r="K47" s="331">
        <f>'A4 Wellington Worksheet'!$AA$401</f>
        <v>2500</v>
      </c>
      <c r="L47" s="331">
        <f>'A4 Wellington Worksheet'!$AL$401</f>
        <v>0</v>
      </c>
      <c r="M47" s="331">
        <f>'A4 Wellington Worksheet'!$AY$401</f>
        <v>500</v>
      </c>
      <c r="N47" s="331">
        <f>'A4 Christchurch Worksheet'!$AA$393</f>
        <v>2500</v>
      </c>
      <c r="O47" s="331">
        <f>'A4 Christchurch Worksheet'!$AL$393</f>
        <v>0</v>
      </c>
      <c r="P47" s="331">
        <f>'A4 Christchurch Worksheet'!$AY$393</f>
        <v>1000</v>
      </c>
      <c r="Q47" s="222"/>
    </row>
    <row r="48" spans="1:17" x14ac:dyDescent="0.25">
      <c r="A48" s="196">
        <v>3</v>
      </c>
      <c r="B48" s="197" t="s">
        <v>108</v>
      </c>
      <c r="C48" s="208">
        <v>33</v>
      </c>
      <c r="D48" s="209" t="s">
        <v>238</v>
      </c>
      <c r="E48" s="212">
        <v>3311</v>
      </c>
      <c r="F48" s="213" t="s">
        <v>239</v>
      </c>
      <c r="G48" s="231" t="s">
        <v>53</v>
      </c>
      <c r="H48" s="330">
        <f>'A4 Auckland Worksheet'!$AA$396</f>
        <v>1000</v>
      </c>
      <c r="I48" s="330">
        <f>'A4 Auckland Worksheet'!$AL$396</f>
        <v>0</v>
      </c>
      <c r="J48" s="330">
        <f>'A4 Auckland Worksheet'!$AY$396</f>
        <v>25</v>
      </c>
      <c r="K48" s="330">
        <f>'A4 Wellington Worksheet'!$AA$411</f>
        <v>1000</v>
      </c>
      <c r="L48" s="330">
        <f>'A4 Wellington Worksheet'!$AL$411</f>
        <v>0</v>
      </c>
      <c r="M48" s="330">
        <f>'A4 Wellington Worksheet'!$AY$411</f>
        <v>500</v>
      </c>
      <c r="N48" s="330">
        <f>'A4 Christchurch Worksheet'!$AA$403</f>
        <v>1000</v>
      </c>
      <c r="O48" s="330">
        <f>'A4 Christchurch Worksheet'!$AL$403</f>
        <v>0</v>
      </c>
      <c r="P48" s="330">
        <f>'A4 Christchurch Worksheet'!$AY$403</f>
        <v>1000</v>
      </c>
      <c r="Q48" s="222" t="s">
        <v>1183</v>
      </c>
    </row>
    <row r="49" spans="1:17" x14ac:dyDescent="0.25">
      <c r="A49" s="196">
        <v>3</v>
      </c>
      <c r="B49" s="197" t="s">
        <v>108</v>
      </c>
      <c r="C49" s="208">
        <v>33</v>
      </c>
      <c r="D49" s="209" t="s">
        <v>238</v>
      </c>
      <c r="E49" s="210">
        <v>3321</v>
      </c>
      <c r="F49" s="211" t="s">
        <v>256</v>
      </c>
      <c r="G49" s="231" t="s">
        <v>102</v>
      </c>
      <c r="H49" s="331">
        <f>'A4 Auckland Worksheet'!$AA$402</f>
        <v>0</v>
      </c>
      <c r="I49" s="331">
        <f>'A4 Auckland Worksheet'!$AL$402</f>
        <v>0</v>
      </c>
      <c r="J49" s="331">
        <f>'A4 Auckland Worksheet'!$AY$402</f>
        <v>250</v>
      </c>
      <c r="K49" s="331">
        <f>'A4 Wellington Worksheet'!$AA$417</f>
        <v>0</v>
      </c>
      <c r="L49" s="331">
        <f>'A4 Wellington Worksheet'!$AL$417</f>
        <v>0</v>
      </c>
      <c r="M49" s="331">
        <f>'A4 Wellington Worksheet'!$AY$417</f>
        <v>500</v>
      </c>
      <c r="N49" s="331">
        <f>'A4 Christchurch Worksheet'!$AA$409</f>
        <v>0</v>
      </c>
      <c r="O49" s="331">
        <f>'A4 Christchurch Worksheet'!$AL$409</f>
        <v>0</v>
      </c>
      <c r="P49" s="331">
        <f>'A4 Christchurch Worksheet'!$AY$409</f>
        <v>500</v>
      </c>
      <c r="Q49" s="222"/>
    </row>
    <row r="50" spans="1:17" x14ac:dyDescent="0.25">
      <c r="A50" s="196">
        <v>3</v>
      </c>
      <c r="B50" s="197" t="s">
        <v>108</v>
      </c>
      <c r="C50" s="208">
        <v>33</v>
      </c>
      <c r="D50" s="209" t="s">
        <v>238</v>
      </c>
      <c r="E50" s="210">
        <v>3321</v>
      </c>
      <c r="F50" s="211" t="s">
        <v>256</v>
      </c>
      <c r="G50" s="231" t="s">
        <v>729</v>
      </c>
      <c r="H50" s="330">
        <f>'A4 Auckland Worksheet'!$AA$413</f>
        <v>5000</v>
      </c>
      <c r="I50" s="330">
        <f>'A4 Auckland Worksheet'!$AL$413</f>
        <v>0</v>
      </c>
      <c r="J50" s="330">
        <f>'A4 Auckland Worksheet'!$AY$413</f>
        <v>250</v>
      </c>
      <c r="K50" s="330">
        <f>'A4 Wellington Worksheet'!$AA$428</f>
        <v>5000</v>
      </c>
      <c r="L50" s="330">
        <f>'A4 Wellington Worksheet'!$AL$428</f>
        <v>0</v>
      </c>
      <c r="M50" s="330">
        <f>'A4 Wellington Worksheet'!$AY$428</f>
        <v>500</v>
      </c>
      <c r="N50" s="330">
        <f>'A4 Christchurch Worksheet'!$AA$420</f>
        <v>5000</v>
      </c>
      <c r="O50" s="330">
        <f>'A4 Christchurch Worksheet'!$AL$420</f>
        <v>0</v>
      </c>
      <c r="P50" s="330">
        <f>'A4 Christchurch Worksheet'!$AY$420</f>
        <v>500</v>
      </c>
      <c r="Q50" s="222" t="s">
        <v>1247</v>
      </c>
    </row>
    <row r="51" spans="1:17" x14ac:dyDescent="0.25">
      <c r="A51" s="196">
        <v>3</v>
      </c>
      <c r="B51" s="197" t="s">
        <v>108</v>
      </c>
      <c r="C51" s="208">
        <v>33</v>
      </c>
      <c r="D51" s="209" t="s">
        <v>238</v>
      </c>
      <c r="E51" s="210">
        <v>3321</v>
      </c>
      <c r="F51" s="211" t="s">
        <v>256</v>
      </c>
      <c r="G51" s="231" t="s">
        <v>53</v>
      </c>
      <c r="H51" s="330">
        <f>'A4 Auckland Worksheet'!$AA$422</f>
        <v>1000</v>
      </c>
      <c r="I51" s="330">
        <f>'A4 Auckland Worksheet'!$AL$422</f>
        <v>0</v>
      </c>
      <c r="J51" s="330">
        <f>'A4 Auckland Worksheet'!$AY$422</f>
        <v>25</v>
      </c>
      <c r="K51" s="330">
        <f>'A4 Wellington Worksheet'!$AA$437</f>
        <v>1000</v>
      </c>
      <c r="L51" s="330">
        <f>'A4 Wellington Worksheet'!$AL$437</f>
        <v>0</v>
      </c>
      <c r="M51" s="330">
        <f>'A4 Wellington Worksheet'!$AY$437</f>
        <v>500</v>
      </c>
      <c r="N51" s="330">
        <f>'A4 Christchurch Worksheet'!$AA$429</f>
        <v>1000</v>
      </c>
      <c r="O51" s="330">
        <f>'A4 Christchurch Worksheet'!$AL$429</f>
        <v>0</v>
      </c>
      <c r="P51" s="330">
        <f>'A4 Christchurch Worksheet'!$AY$429</f>
        <v>1000</v>
      </c>
      <c r="Q51" s="222" t="s">
        <v>1183</v>
      </c>
    </row>
    <row r="52" spans="1:17" x14ac:dyDescent="0.25">
      <c r="A52" s="196">
        <v>3</v>
      </c>
      <c r="B52" s="197" t="s">
        <v>108</v>
      </c>
      <c r="C52" s="208">
        <v>33</v>
      </c>
      <c r="D52" s="209" t="s">
        <v>238</v>
      </c>
      <c r="E52" s="212">
        <v>3323</v>
      </c>
      <c r="F52" s="213" t="s">
        <v>262</v>
      </c>
      <c r="G52" s="231" t="s">
        <v>263</v>
      </c>
      <c r="H52" s="331">
        <f>'A4 Auckland Worksheet'!$AA$428</f>
        <v>0</v>
      </c>
      <c r="I52" s="331">
        <f>'A4 Auckland Worksheet'!$AL$428</f>
        <v>0</v>
      </c>
      <c r="J52" s="331">
        <f>'A4 Auckland Worksheet'!$AY$428</f>
        <v>500</v>
      </c>
      <c r="K52" s="331">
        <f>'A4 Wellington Worksheet'!$AA$443</f>
        <v>0</v>
      </c>
      <c r="L52" s="331">
        <f>'A4 Wellington Worksheet'!$AL$443</f>
        <v>0</v>
      </c>
      <c r="M52" s="331">
        <f>'A4 Wellington Worksheet'!$AY$443</f>
        <v>500</v>
      </c>
      <c r="N52" s="331">
        <f>'A4 Christchurch Worksheet'!$AA$435</f>
        <v>100</v>
      </c>
      <c r="O52" s="331">
        <f>'A4 Christchurch Worksheet'!$AL$435</f>
        <v>0</v>
      </c>
      <c r="P52" s="331">
        <f>'A4 Christchurch Worksheet'!$AY$435</f>
        <v>1000</v>
      </c>
      <c r="Q52" s="222"/>
    </row>
    <row r="53" spans="1:17" x14ac:dyDescent="0.25">
      <c r="A53" s="196">
        <v>3</v>
      </c>
      <c r="B53" s="197" t="s">
        <v>108</v>
      </c>
      <c r="C53" s="208">
        <v>33</v>
      </c>
      <c r="D53" s="209" t="s">
        <v>238</v>
      </c>
      <c r="E53" s="212">
        <v>3323</v>
      </c>
      <c r="F53" s="213" t="s">
        <v>262</v>
      </c>
      <c r="G53" s="231" t="s">
        <v>53</v>
      </c>
      <c r="H53" s="330">
        <f>'A4 Auckland Worksheet'!$AA$439</f>
        <v>1000</v>
      </c>
      <c r="I53" s="330">
        <f>'A4 Auckland Worksheet'!$AL$439</f>
        <v>0</v>
      </c>
      <c r="J53" s="330">
        <f>'A4 Auckland Worksheet'!$AY$439</f>
        <v>25</v>
      </c>
      <c r="K53" s="330">
        <f>'A4 Wellington Worksheet'!$AA$454</f>
        <v>1000</v>
      </c>
      <c r="L53" s="330">
        <f>'A4 Wellington Worksheet'!$AL$454</f>
        <v>0</v>
      </c>
      <c r="M53" s="330">
        <f>'A4 Wellington Worksheet'!$AY$454</f>
        <v>500</v>
      </c>
      <c r="N53" s="330">
        <f>'A4 Christchurch Worksheet'!$AA$446</f>
        <v>1000</v>
      </c>
      <c r="O53" s="330">
        <f>'A4 Christchurch Worksheet'!$AL$446</f>
        <v>0</v>
      </c>
      <c r="P53" s="330">
        <f>'A4 Christchurch Worksheet'!$AY$446</f>
        <v>1000</v>
      </c>
      <c r="Q53" s="222" t="s">
        <v>1183</v>
      </c>
    </row>
    <row r="54" spans="1:17" x14ac:dyDescent="0.25">
      <c r="A54" s="196">
        <v>3</v>
      </c>
      <c r="B54" s="197" t="s">
        <v>108</v>
      </c>
      <c r="C54" s="208">
        <v>33</v>
      </c>
      <c r="D54" s="209" t="s">
        <v>238</v>
      </c>
      <c r="E54" s="210">
        <v>3324</v>
      </c>
      <c r="F54" s="211" t="s">
        <v>1243</v>
      </c>
      <c r="G54" s="231" t="s">
        <v>268</v>
      </c>
      <c r="H54" s="331">
        <f>'A4 Auckland Worksheet'!$AA$445</f>
        <v>1000</v>
      </c>
      <c r="I54" s="331">
        <f>'A4 Auckland Worksheet'!$AL$445</f>
        <v>0</v>
      </c>
      <c r="J54" s="331">
        <f>'A4 Auckland Worksheet'!$AY$445</f>
        <v>1000</v>
      </c>
      <c r="K54" s="331">
        <f>'A4 Wellington Worksheet'!$AA$460</f>
        <v>1000</v>
      </c>
      <c r="L54" s="331">
        <f>'A4 Wellington Worksheet'!$AL$460</f>
        <v>0</v>
      </c>
      <c r="M54" s="331">
        <f>'A4 Wellington Worksheet'!$AY$460</f>
        <v>1000</v>
      </c>
      <c r="N54" s="331">
        <f>'A4 Christchurch Worksheet'!$AA$452</f>
        <v>1000</v>
      </c>
      <c r="O54" s="331">
        <f>'A4 Christchurch Worksheet'!$AL$452</f>
        <v>0</v>
      </c>
      <c r="P54" s="331">
        <f>'A4 Christchurch Worksheet'!$AY$452</f>
        <v>500</v>
      </c>
      <c r="Q54" s="222"/>
    </row>
    <row r="55" spans="1:17" x14ac:dyDescent="0.25">
      <c r="A55" s="196">
        <v>3</v>
      </c>
      <c r="B55" s="197" t="s">
        <v>108</v>
      </c>
      <c r="C55" s="208">
        <v>33</v>
      </c>
      <c r="D55" s="209" t="s">
        <v>238</v>
      </c>
      <c r="E55" s="210">
        <v>3324</v>
      </c>
      <c r="F55" s="211" t="s">
        <v>1243</v>
      </c>
      <c r="G55" s="231" t="s">
        <v>53</v>
      </c>
      <c r="H55" s="330">
        <f>'A4 Auckland Worksheet'!$AA$458</f>
        <v>1000</v>
      </c>
      <c r="I55" s="330">
        <f>'A4 Auckland Worksheet'!$AL$458</f>
        <v>0</v>
      </c>
      <c r="J55" s="330">
        <f>'A4 Auckland Worksheet'!$AY$458</f>
        <v>25</v>
      </c>
      <c r="K55" s="330">
        <f>'A4 Wellington Worksheet'!$AA$473</f>
        <v>1000</v>
      </c>
      <c r="L55" s="330">
        <f>'A4 Wellington Worksheet'!$AL$473</f>
        <v>0</v>
      </c>
      <c r="M55" s="330">
        <f>'A4 Wellington Worksheet'!$AY$473</f>
        <v>500</v>
      </c>
      <c r="N55" s="330">
        <f>'A4 Christchurch Worksheet'!$AA$465</f>
        <v>1000</v>
      </c>
      <c r="O55" s="330">
        <f>'A4 Christchurch Worksheet'!$AL$465</f>
        <v>0</v>
      </c>
      <c r="P55" s="330">
        <f>'A4 Christchurch Worksheet'!$AY$465</f>
        <v>1000</v>
      </c>
      <c r="Q55" s="222" t="s">
        <v>1183</v>
      </c>
    </row>
    <row r="56" spans="1:17" x14ac:dyDescent="0.25">
      <c r="A56" s="196">
        <v>3</v>
      </c>
      <c r="B56" s="197" t="s">
        <v>108</v>
      </c>
      <c r="C56" s="208">
        <v>34</v>
      </c>
      <c r="D56" s="209" t="s">
        <v>275</v>
      </c>
      <c r="E56" s="212">
        <v>3411</v>
      </c>
      <c r="F56" s="213" t="s">
        <v>276</v>
      </c>
      <c r="G56" s="231" t="s">
        <v>1188</v>
      </c>
      <c r="H56" s="331">
        <f>'A4 Auckland Worksheet'!$AA$465</f>
        <v>500</v>
      </c>
      <c r="I56" s="331">
        <f>'A4 Auckland Worksheet'!$AL$465</f>
        <v>0</v>
      </c>
      <c r="J56" s="331">
        <f>'A4 Auckland Worksheet'!$AY$465</f>
        <v>100</v>
      </c>
      <c r="K56" s="331">
        <f>'A4 Wellington Worksheet'!$AA$480</f>
        <v>250</v>
      </c>
      <c r="L56" s="331">
        <f>'A4 Wellington Worksheet'!$AL$480</f>
        <v>0</v>
      </c>
      <c r="M56" s="331">
        <f>'A4 Wellington Worksheet'!$AY$480</f>
        <v>500</v>
      </c>
      <c r="N56" s="331">
        <f>'A4 Christchurch Worksheet'!$AA$472</f>
        <v>500</v>
      </c>
      <c r="O56" s="331">
        <f>'A4 Christchurch Worksheet'!$AL$472</f>
        <v>0</v>
      </c>
      <c r="P56" s="331">
        <f>'A4 Christchurch Worksheet'!$AY$472</f>
        <v>1000</v>
      </c>
      <c r="Q56" s="222"/>
    </row>
    <row r="57" spans="1:17" x14ac:dyDescent="0.25">
      <c r="A57" s="196">
        <v>3</v>
      </c>
      <c r="B57" s="197" t="s">
        <v>108</v>
      </c>
      <c r="C57" s="208">
        <v>34</v>
      </c>
      <c r="D57" s="209" t="s">
        <v>275</v>
      </c>
      <c r="E57" s="210">
        <v>3412</v>
      </c>
      <c r="F57" s="211" t="s">
        <v>296</v>
      </c>
      <c r="G57" s="231" t="s">
        <v>1188</v>
      </c>
      <c r="H57" s="330">
        <f>'A4 Auckland Worksheet'!$AA$487</f>
        <v>500</v>
      </c>
      <c r="I57" s="330">
        <f>'A4 Auckland Worksheet'!$AL$487</f>
        <v>0</v>
      </c>
      <c r="J57" s="330">
        <f>'A4 Auckland Worksheet'!$AY$487</f>
        <v>100</v>
      </c>
      <c r="K57" s="330">
        <f>'A4 Wellington Worksheet'!$AA$502</f>
        <v>250</v>
      </c>
      <c r="L57" s="330">
        <f>'A4 Wellington Worksheet'!$AL$502</f>
        <v>0</v>
      </c>
      <c r="M57" s="330">
        <f>'A4 Wellington Worksheet'!$AY$502</f>
        <v>500</v>
      </c>
      <c r="N57" s="330">
        <f>'A4 Christchurch Worksheet'!$AA$494</f>
        <v>500</v>
      </c>
      <c r="O57" s="330">
        <f>'A4 Christchurch Worksheet'!$AL$494</f>
        <v>0</v>
      </c>
      <c r="P57" s="330">
        <f>'A4 Christchurch Worksheet'!$AY$494</f>
        <v>1000</v>
      </c>
      <c r="Q57" s="222" t="s">
        <v>1185</v>
      </c>
    </row>
    <row r="58" spans="1:17" x14ac:dyDescent="0.25">
      <c r="A58" s="196">
        <v>3</v>
      </c>
      <c r="B58" s="197" t="s">
        <v>108</v>
      </c>
      <c r="C58" s="208">
        <v>34</v>
      </c>
      <c r="D58" s="209" t="s">
        <v>275</v>
      </c>
      <c r="E58" s="212">
        <v>3421</v>
      </c>
      <c r="F58" s="213" t="s">
        <v>297</v>
      </c>
      <c r="G58" s="231" t="s">
        <v>1188</v>
      </c>
      <c r="H58" s="331">
        <f>'A4 Auckland Worksheet'!$AA$493</f>
        <v>1000</v>
      </c>
      <c r="I58" s="331">
        <f>'A4 Auckland Worksheet'!$AL$493</f>
        <v>0</v>
      </c>
      <c r="J58" s="331">
        <f>'A4 Auckland Worksheet'!$AY$493</f>
        <v>100</v>
      </c>
      <c r="K58" s="331">
        <f>'A4 Wellington Worksheet'!$AA$508</f>
        <v>500</v>
      </c>
      <c r="L58" s="331">
        <f>'A4 Wellington Worksheet'!$AL$508</f>
        <v>0</v>
      </c>
      <c r="M58" s="331">
        <f>'A4 Wellington Worksheet'!$AY$508</f>
        <v>500</v>
      </c>
      <c r="N58" s="331">
        <f>'A4 Christchurch Worksheet'!$AA$500</f>
        <v>500</v>
      </c>
      <c r="O58" s="331">
        <f>'A4 Christchurch Worksheet'!$AL$500</f>
        <v>0</v>
      </c>
      <c r="P58" s="331">
        <f>'A4 Christchurch Worksheet'!$AY$500</f>
        <v>1000</v>
      </c>
      <c r="Q58" s="222"/>
    </row>
    <row r="59" spans="1:17" x14ac:dyDescent="0.25">
      <c r="A59" s="196">
        <v>3</v>
      </c>
      <c r="B59" s="197" t="s">
        <v>108</v>
      </c>
      <c r="C59" s="208">
        <v>34</v>
      </c>
      <c r="D59" s="209" t="s">
        <v>275</v>
      </c>
      <c r="E59" s="210">
        <v>3431</v>
      </c>
      <c r="F59" s="211" t="s">
        <v>299</v>
      </c>
      <c r="G59" s="231" t="s">
        <v>215</v>
      </c>
      <c r="H59" s="331">
        <f>'A4 Auckland Worksheet'!$AA$513</f>
        <v>5000</v>
      </c>
      <c r="I59" s="331">
        <f>'A4 Auckland Worksheet'!$AL$513</f>
        <v>0</v>
      </c>
      <c r="J59" s="331">
        <f>'A4 Auckland Worksheet'!$AY$513</f>
        <v>100</v>
      </c>
      <c r="K59" s="331">
        <f>'A4 Wellington Worksheet'!$AA$528</f>
        <v>10000</v>
      </c>
      <c r="L59" s="331">
        <f>'A4 Wellington Worksheet'!$AL$528</f>
        <v>0</v>
      </c>
      <c r="M59" s="331">
        <f>'A4 Wellington Worksheet'!$AY$528</f>
        <v>250</v>
      </c>
      <c r="N59" s="331">
        <f>'A4 Christchurch Worksheet'!$AA$520</f>
        <v>10000</v>
      </c>
      <c r="O59" s="331">
        <f>'A4 Christchurch Worksheet'!$AL$520</f>
        <v>0</v>
      </c>
      <c r="P59" s="331">
        <f>'A4 Christchurch Worksheet'!$AY$520</f>
        <v>250</v>
      </c>
      <c r="Q59" s="222"/>
    </row>
    <row r="60" spans="1:17" x14ac:dyDescent="0.25">
      <c r="A60" s="196">
        <v>3</v>
      </c>
      <c r="B60" s="197" t="s">
        <v>108</v>
      </c>
      <c r="C60" s="208">
        <v>35</v>
      </c>
      <c r="D60" s="209" t="s">
        <v>306</v>
      </c>
      <c r="E60" s="212">
        <v>3512</v>
      </c>
      <c r="F60" s="213" t="s">
        <v>307</v>
      </c>
      <c r="G60" s="231" t="s">
        <v>1189</v>
      </c>
      <c r="H60" s="331">
        <f>'A4 Auckland Worksheet'!$AA$527</f>
        <v>5000</v>
      </c>
      <c r="I60" s="331">
        <f>'A4 Auckland Worksheet'!$AL$527</f>
        <v>0</v>
      </c>
      <c r="J60" s="331">
        <f>'A4 Auckland Worksheet'!$AY$527</f>
        <v>250</v>
      </c>
      <c r="K60" s="331">
        <f>'A4 Wellington Worksheet'!$AA$542</f>
        <v>5000</v>
      </c>
      <c r="L60" s="331">
        <f>'A4 Wellington Worksheet'!$AL$542</f>
        <v>0</v>
      </c>
      <c r="M60" s="331">
        <f>'A4 Wellington Worksheet'!$AY$542</f>
        <v>250</v>
      </c>
      <c r="N60" s="331">
        <f>'A4 Christchurch Worksheet'!$AA$534</f>
        <v>5000</v>
      </c>
      <c r="O60" s="331">
        <f>'A4 Christchurch Worksheet'!$AL$534</f>
        <v>0</v>
      </c>
      <c r="P60" s="331">
        <f>'A4 Christchurch Worksheet'!$AY$534</f>
        <v>250</v>
      </c>
      <c r="Q60" s="222"/>
    </row>
    <row r="61" spans="1:17" x14ac:dyDescent="0.25">
      <c r="A61" s="196">
        <v>3</v>
      </c>
      <c r="B61" s="197" t="s">
        <v>108</v>
      </c>
      <c r="C61" s="208">
        <v>36</v>
      </c>
      <c r="D61" s="209" t="s">
        <v>314</v>
      </c>
      <c r="E61" s="210">
        <v>3612</v>
      </c>
      <c r="F61" s="211" t="s">
        <v>315</v>
      </c>
      <c r="G61" s="231" t="s">
        <v>314</v>
      </c>
      <c r="H61" s="331">
        <f>'A4 Auckland Worksheet'!$AA$542</f>
        <v>2500</v>
      </c>
      <c r="I61" s="331">
        <f>'A4 Auckland Worksheet'!$AL$542</f>
        <v>0</v>
      </c>
      <c r="J61" s="331">
        <f>'A4 Auckland Worksheet'!$AY$542</f>
        <v>100</v>
      </c>
      <c r="K61" s="331">
        <f>'A4 Wellington Worksheet'!$AA$557</f>
        <v>2500</v>
      </c>
      <c r="L61" s="331">
        <f>'A4 Wellington Worksheet'!$AL$557</f>
        <v>0</v>
      </c>
      <c r="M61" s="331">
        <f>'A4 Wellington Worksheet'!$AY$557</f>
        <v>500</v>
      </c>
      <c r="N61" s="331">
        <f>'A4 Christchurch Worksheet'!$AA$549</f>
        <v>2500</v>
      </c>
      <c r="O61" s="331">
        <f>'A4 Christchurch Worksheet'!$AL$549</f>
        <v>0</v>
      </c>
      <c r="P61" s="331">
        <f>'A4 Christchurch Worksheet'!$AY$549</f>
        <v>1000</v>
      </c>
      <c r="Q61" s="222"/>
    </row>
    <row r="62" spans="1:17" x14ac:dyDescent="0.25">
      <c r="A62" s="196">
        <v>3</v>
      </c>
      <c r="B62" s="197" t="s">
        <v>108</v>
      </c>
      <c r="C62" s="208">
        <v>38</v>
      </c>
      <c r="D62" s="209" t="s">
        <v>331</v>
      </c>
      <c r="E62" s="212">
        <v>3811</v>
      </c>
      <c r="F62" s="213" t="s">
        <v>332</v>
      </c>
      <c r="G62" s="231" t="s">
        <v>1191</v>
      </c>
      <c r="H62" s="331">
        <f>'A4 Auckland Worksheet'!$AA$563</f>
        <v>0</v>
      </c>
      <c r="I62" s="331">
        <f>'A4 Auckland Worksheet'!$AL$563</f>
        <v>0</v>
      </c>
      <c r="J62" s="331">
        <f>'A4 Auckland Worksheet'!$AY$563</f>
        <v>100</v>
      </c>
      <c r="K62" s="331">
        <f>'A4 Wellington Worksheet'!$AA$578</f>
        <v>0</v>
      </c>
      <c r="L62" s="331">
        <f>'A4 Wellington Worksheet'!$AL$578</f>
        <v>0</v>
      </c>
      <c r="M62" s="331">
        <f>'A4 Wellington Worksheet'!$AY$578</f>
        <v>500</v>
      </c>
      <c r="N62" s="331">
        <f>'A4 Christchurch Worksheet'!$AA$570</f>
        <v>0</v>
      </c>
      <c r="O62" s="331">
        <f>'A4 Christchurch Worksheet'!$AL$570</f>
        <v>0</v>
      </c>
      <c r="P62" s="331">
        <f>'A4 Christchurch Worksheet'!$AY$570</f>
        <v>1000</v>
      </c>
      <c r="Q62" s="222"/>
    </row>
    <row r="63" spans="1:17" x14ac:dyDescent="0.25">
      <c r="A63" s="196">
        <v>3</v>
      </c>
      <c r="B63" s="197" t="s">
        <v>108</v>
      </c>
      <c r="C63" s="208">
        <v>38</v>
      </c>
      <c r="D63" s="209" t="s">
        <v>331</v>
      </c>
      <c r="E63" s="210">
        <v>3812</v>
      </c>
      <c r="F63" s="211" t="s">
        <v>349</v>
      </c>
      <c r="G63" s="231" t="s">
        <v>1191</v>
      </c>
      <c r="H63" s="330">
        <f>'A4 Auckland Worksheet'!$AA$583</f>
        <v>0</v>
      </c>
      <c r="I63" s="330">
        <f>'A4 Auckland Worksheet'!$AL$583</f>
        <v>0</v>
      </c>
      <c r="J63" s="330">
        <f>'A4 Auckland Worksheet'!$AY$583</f>
        <v>100</v>
      </c>
      <c r="K63" s="330">
        <f>'A4 Wellington Worksheet'!$AA$598</f>
        <v>0</v>
      </c>
      <c r="L63" s="330">
        <f>'A4 Wellington Worksheet'!$AL$598</f>
        <v>0</v>
      </c>
      <c r="M63" s="330">
        <f>'A4 Wellington Worksheet'!$AY$598</f>
        <v>500</v>
      </c>
      <c r="N63" s="330">
        <f>'A4 Christchurch Worksheet'!$AA$590</f>
        <v>0</v>
      </c>
      <c r="O63" s="330">
        <f>'A4 Christchurch Worksheet'!$AL$590</f>
        <v>0</v>
      </c>
      <c r="P63" s="330">
        <f>'A4 Christchurch Worksheet'!$AY$590</f>
        <v>1000</v>
      </c>
      <c r="Q63" s="222" t="s">
        <v>1186</v>
      </c>
    </row>
    <row r="64" spans="1:17" x14ac:dyDescent="0.25">
      <c r="A64" s="196">
        <v>3</v>
      </c>
      <c r="B64" s="197" t="s">
        <v>108</v>
      </c>
      <c r="C64" s="208">
        <v>38</v>
      </c>
      <c r="D64" s="209" t="s">
        <v>331</v>
      </c>
      <c r="E64" s="212">
        <v>3813</v>
      </c>
      <c r="F64" s="213" t="s">
        <v>350</v>
      </c>
      <c r="G64" s="231" t="s">
        <v>1192</v>
      </c>
      <c r="H64" s="331">
        <f>'A4 Auckland Worksheet'!$AA$589</f>
        <v>0</v>
      </c>
      <c r="I64" s="331">
        <f>'A4 Auckland Worksheet'!$AL$589</f>
        <v>0</v>
      </c>
      <c r="J64" s="331">
        <f>'A4 Auckland Worksheet'!$AY$589</f>
        <v>500</v>
      </c>
      <c r="K64" s="331">
        <f>'A4 Wellington Worksheet'!$AA$604</f>
        <v>0</v>
      </c>
      <c r="L64" s="331">
        <f>'A4 Wellington Worksheet'!$AL$604</f>
        <v>0</v>
      </c>
      <c r="M64" s="331">
        <f>'A4 Wellington Worksheet'!$AY$604</f>
        <v>500</v>
      </c>
      <c r="N64" s="331">
        <f>'A4 Christchurch Worksheet'!$AA$596</f>
        <v>0</v>
      </c>
      <c r="O64" s="331">
        <f>'A4 Christchurch Worksheet'!$AL$596</f>
        <v>0</v>
      </c>
      <c r="P64" s="331">
        <f>'A4 Christchurch Worksheet'!$AY$596</f>
        <v>1000</v>
      </c>
      <c r="Q64" s="222"/>
    </row>
    <row r="65" spans="1:17" x14ac:dyDescent="0.25">
      <c r="A65" s="196">
        <v>3</v>
      </c>
      <c r="B65" s="197" t="s">
        <v>108</v>
      </c>
      <c r="C65" s="208">
        <v>38</v>
      </c>
      <c r="D65" s="209" t="s">
        <v>331</v>
      </c>
      <c r="E65" s="210">
        <v>3814</v>
      </c>
      <c r="F65" s="211" t="s">
        <v>388</v>
      </c>
      <c r="G65" s="231" t="s">
        <v>1191</v>
      </c>
      <c r="H65" s="331">
        <f>'A4 Auckland Worksheet'!$AA$626</f>
        <v>0</v>
      </c>
      <c r="I65" s="331">
        <f>'A4 Auckland Worksheet'!$AL$626</f>
        <v>0</v>
      </c>
      <c r="J65" s="331">
        <f>'A4 Auckland Worksheet'!$AY$626</f>
        <v>250</v>
      </c>
      <c r="K65" s="331">
        <f>'A4 Wellington Worksheet'!$AA$641</f>
        <v>0</v>
      </c>
      <c r="L65" s="331">
        <f>'A4 Wellington Worksheet'!$AL$641</f>
        <v>0</v>
      </c>
      <c r="M65" s="331">
        <f>'A4 Wellington Worksheet'!$AY$641</f>
        <v>500</v>
      </c>
      <c r="N65" s="331">
        <f>'A4 Christchurch Worksheet'!$AA$633</f>
        <v>0</v>
      </c>
      <c r="O65" s="331">
        <f>'A4 Christchurch Worksheet'!$AL$633</f>
        <v>0</v>
      </c>
      <c r="P65" s="331">
        <f>'A4 Christchurch Worksheet'!$AY$633</f>
        <v>1000</v>
      </c>
      <c r="Q65" s="222"/>
    </row>
    <row r="66" spans="1:17" x14ac:dyDescent="0.25">
      <c r="A66" s="196">
        <v>3</v>
      </c>
      <c r="B66" s="197" t="s">
        <v>108</v>
      </c>
      <c r="C66" s="208">
        <v>38</v>
      </c>
      <c r="D66" s="209" t="s">
        <v>331</v>
      </c>
      <c r="E66" s="212">
        <v>3821</v>
      </c>
      <c r="F66" s="213" t="s">
        <v>391</v>
      </c>
      <c r="G66" s="231" t="s">
        <v>1191</v>
      </c>
      <c r="H66" s="331">
        <f>'A4 Auckland Worksheet'!$AA$641</f>
        <v>0</v>
      </c>
      <c r="I66" s="331">
        <f>'A4 Auckland Worksheet'!$AL$641</f>
        <v>0</v>
      </c>
      <c r="J66" s="331">
        <f>'A4 Auckland Worksheet'!$AY$641</f>
        <v>1000</v>
      </c>
      <c r="K66" s="331">
        <f>'A4 Wellington Worksheet'!$AA$656</f>
        <v>0</v>
      </c>
      <c r="L66" s="331">
        <f>'A4 Wellington Worksheet'!$AL$656</f>
        <v>0</v>
      </c>
      <c r="M66" s="331">
        <f>'A4 Wellington Worksheet'!$AY$656</f>
        <v>500</v>
      </c>
      <c r="N66" s="331">
        <f>'A4 Christchurch Worksheet'!$AA$648</f>
        <v>0</v>
      </c>
      <c r="O66" s="331">
        <f>'A4 Christchurch Worksheet'!$AL$648</f>
        <v>0</v>
      </c>
      <c r="P66" s="331">
        <f>'A4 Christchurch Worksheet'!$AY$648</f>
        <v>1000</v>
      </c>
      <c r="Q66" s="222"/>
    </row>
    <row r="67" spans="1:17" x14ac:dyDescent="0.25">
      <c r="A67" s="196">
        <v>3</v>
      </c>
      <c r="B67" s="197" t="s">
        <v>108</v>
      </c>
      <c r="C67" s="208">
        <v>38</v>
      </c>
      <c r="D67" s="209" t="s">
        <v>331</v>
      </c>
      <c r="E67" s="210">
        <v>3831</v>
      </c>
      <c r="F67" s="211" t="s">
        <v>405</v>
      </c>
      <c r="G67" s="231" t="s">
        <v>333</v>
      </c>
      <c r="H67" s="331">
        <f>'A4 Auckland Worksheet'!$AA$660</f>
        <v>0</v>
      </c>
      <c r="I67" s="331">
        <f>'A4 Auckland Worksheet'!$AL$660</f>
        <v>0</v>
      </c>
      <c r="J67" s="331">
        <f>'A4 Auckland Worksheet'!$AY$660</f>
        <v>1000</v>
      </c>
      <c r="K67" s="331">
        <f>'A4 Wellington Worksheet'!$AA$675</f>
        <v>0</v>
      </c>
      <c r="L67" s="331">
        <f>'A4 Wellington Worksheet'!$AL$675</f>
        <v>0</v>
      </c>
      <c r="M67" s="331">
        <f>'A4 Wellington Worksheet'!$AY$675</f>
        <v>1000</v>
      </c>
      <c r="N67" s="331">
        <f>'A4 Christchurch Worksheet'!$AA$667</f>
        <v>0</v>
      </c>
      <c r="O67" s="331">
        <f>'A4 Christchurch Worksheet'!$AL$667</f>
        <v>0</v>
      </c>
      <c r="P67" s="331">
        <f>'A4 Christchurch Worksheet'!$AY$667</f>
        <v>1000</v>
      </c>
      <c r="Q67" s="222"/>
    </row>
    <row r="68" spans="1:17" x14ac:dyDescent="0.25">
      <c r="A68" s="196">
        <v>3</v>
      </c>
      <c r="B68" s="197" t="s">
        <v>108</v>
      </c>
      <c r="C68" s="208">
        <v>38</v>
      </c>
      <c r="D68" s="209" t="s">
        <v>331</v>
      </c>
      <c r="E68" s="210">
        <v>3831</v>
      </c>
      <c r="F68" s="211" t="s">
        <v>405</v>
      </c>
      <c r="G68" s="231" t="s">
        <v>1192</v>
      </c>
      <c r="H68" s="330">
        <f>'A4 Auckland Worksheet'!$AA$674</f>
        <v>0</v>
      </c>
      <c r="I68" s="330">
        <f>'A4 Auckland Worksheet'!$AL$674</f>
        <v>0</v>
      </c>
      <c r="J68" s="330">
        <f>'A4 Auckland Worksheet'!$AY$674</f>
        <v>500</v>
      </c>
      <c r="K68" s="330">
        <f>'A4 Wellington Worksheet'!$AA$689</f>
        <v>0</v>
      </c>
      <c r="L68" s="330">
        <f>'A4 Wellington Worksheet'!$AL$689</f>
        <v>0</v>
      </c>
      <c r="M68" s="330">
        <f>'A4 Wellington Worksheet'!$AY$689</f>
        <v>500</v>
      </c>
      <c r="N68" s="330">
        <f>'A4 Christchurch Worksheet'!$AA$681</f>
        <v>0</v>
      </c>
      <c r="O68" s="330">
        <f>'A4 Christchurch Worksheet'!$AL$681</f>
        <v>0</v>
      </c>
      <c r="P68" s="330">
        <f>'A4 Christchurch Worksheet'!$AY$681</f>
        <v>1000</v>
      </c>
      <c r="Q68" s="222" t="s">
        <v>1242</v>
      </c>
    </row>
    <row r="69" spans="1:17" x14ac:dyDescent="0.25">
      <c r="A69" s="196">
        <v>3</v>
      </c>
      <c r="B69" s="197" t="s">
        <v>108</v>
      </c>
      <c r="C69" s="208">
        <v>38</v>
      </c>
      <c r="D69" s="209" t="s">
        <v>331</v>
      </c>
      <c r="E69" s="210">
        <v>3831</v>
      </c>
      <c r="F69" s="211" t="s">
        <v>405</v>
      </c>
      <c r="G69" s="231" t="s">
        <v>584</v>
      </c>
      <c r="H69" s="330">
        <f>'A4 Auckland Worksheet'!$AA$678</f>
        <v>2500</v>
      </c>
      <c r="I69" s="330">
        <f>'A4 Auckland Worksheet'!$AL$678</f>
        <v>0</v>
      </c>
      <c r="J69" s="330">
        <f>'A4 Auckland Worksheet'!$AY$678</f>
        <v>50</v>
      </c>
      <c r="K69" s="330">
        <f>'A4 Wellington Worksheet'!$AA$693</f>
        <v>2500</v>
      </c>
      <c r="L69" s="330">
        <f>'A4 Wellington Worksheet'!$AL$693</f>
        <v>0</v>
      </c>
      <c r="M69" s="330">
        <f>'A4 Wellington Worksheet'!$AY$693</f>
        <v>500</v>
      </c>
      <c r="N69" s="330">
        <f>'A4 Christchurch Worksheet'!$AA$685</f>
        <v>2500</v>
      </c>
      <c r="O69" s="330">
        <f>'A4 Christchurch Worksheet'!$AL$685</f>
        <v>0</v>
      </c>
      <c r="P69" s="330">
        <f>'A4 Christchurch Worksheet'!$AY$685</f>
        <v>500</v>
      </c>
      <c r="Q69" s="222" t="s">
        <v>1260</v>
      </c>
    </row>
    <row r="70" spans="1:17" x14ac:dyDescent="0.25">
      <c r="A70" s="196">
        <v>3</v>
      </c>
      <c r="B70" s="197" t="s">
        <v>108</v>
      </c>
      <c r="C70" s="208">
        <v>38</v>
      </c>
      <c r="D70" s="209" t="s">
        <v>331</v>
      </c>
      <c r="E70" s="212">
        <v>3837</v>
      </c>
      <c r="F70" s="213" t="s">
        <v>411</v>
      </c>
      <c r="G70" s="231" t="s">
        <v>1191</v>
      </c>
      <c r="H70" s="331">
        <f>'A4 Auckland Worksheet'!$AA$684</f>
        <v>0</v>
      </c>
      <c r="I70" s="331">
        <f>'A4 Auckland Worksheet'!$AL$684</f>
        <v>0</v>
      </c>
      <c r="J70" s="331">
        <f>'A4 Auckland Worksheet'!$AY$684</f>
        <v>500</v>
      </c>
      <c r="K70" s="331">
        <f>'A4 Wellington Worksheet'!$AA$699</f>
        <v>0</v>
      </c>
      <c r="L70" s="331">
        <f>'A4 Wellington Worksheet'!$AL$699</f>
        <v>0</v>
      </c>
      <c r="M70" s="331">
        <f>'A4 Wellington Worksheet'!$AY$699</f>
        <v>500</v>
      </c>
      <c r="N70" s="331">
        <f>'A4 Christchurch Worksheet'!$AA$691</f>
        <v>0</v>
      </c>
      <c r="O70" s="331">
        <f>'A4 Christchurch Worksheet'!$AL$691</f>
        <v>0</v>
      </c>
      <c r="P70" s="331">
        <f>'A4 Christchurch Worksheet'!$AY$691</f>
        <v>500</v>
      </c>
      <c r="Q70" s="222"/>
    </row>
    <row r="71" spans="1:17" x14ac:dyDescent="0.25">
      <c r="A71" s="196">
        <v>3</v>
      </c>
      <c r="B71" s="197" t="s">
        <v>108</v>
      </c>
      <c r="C71" s="208">
        <v>38</v>
      </c>
      <c r="D71" s="209" t="s">
        <v>331</v>
      </c>
      <c r="E71" s="212">
        <v>3837</v>
      </c>
      <c r="F71" s="213" t="s">
        <v>411</v>
      </c>
      <c r="G71" s="231" t="s">
        <v>1192</v>
      </c>
      <c r="H71" s="330">
        <f>'A4 Auckland Worksheet'!$AA$706</f>
        <v>0</v>
      </c>
      <c r="I71" s="330">
        <f>'A4 Auckland Worksheet'!$AL$706</f>
        <v>0</v>
      </c>
      <c r="J71" s="330">
        <f>'A4 Auckland Worksheet'!$AY$706</f>
        <v>500</v>
      </c>
      <c r="K71" s="330">
        <f>'A4 Wellington Worksheet'!$AA$721</f>
        <v>0</v>
      </c>
      <c r="L71" s="330">
        <f>'A4 Wellington Worksheet'!$AL$721</f>
        <v>0</v>
      </c>
      <c r="M71" s="330">
        <f>'A4 Wellington Worksheet'!$AY$721</f>
        <v>500</v>
      </c>
      <c r="N71" s="330">
        <f>'A4 Christchurch Worksheet'!$AA$713</f>
        <v>0</v>
      </c>
      <c r="O71" s="330">
        <f>'A4 Christchurch Worksheet'!$AL$713</f>
        <v>0</v>
      </c>
      <c r="P71" s="330">
        <f>'A4 Christchurch Worksheet'!$AY$713</f>
        <v>1000</v>
      </c>
      <c r="Q71" s="222" t="s">
        <v>1242</v>
      </c>
    </row>
    <row r="72" spans="1:17" x14ac:dyDescent="0.25">
      <c r="A72" s="196">
        <v>4</v>
      </c>
      <c r="B72" s="197" t="s">
        <v>422</v>
      </c>
      <c r="C72" s="208">
        <v>41</v>
      </c>
      <c r="D72" s="209" t="s">
        <v>423</v>
      </c>
      <c r="E72" s="210">
        <v>4111</v>
      </c>
      <c r="F72" s="211" t="s">
        <v>424</v>
      </c>
      <c r="G72" s="231" t="s">
        <v>425</v>
      </c>
      <c r="H72" s="331">
        <f>'A4 Auckland Worksheet'!$AA$714</f>
        <v>25000</v>
      </c>
      <c r="I72" s="331">
        <f>'A4 Auckland Worksheet'!$AL$714</f>
        <v>0</v>
      </c>
      <c r="J72" s="331">
        <f>'A4 Auckland Worksheet'!$AY$714</f>
        <v>100</v>
      </c>
      <c r="K72" s="331">
        <f>'A4 Wellington Worksheet'!$AA$729</f>
        <v>25000</v>
      </c>
      <c r="L72" s="331">
        <f>'A4 Wellington Worksheet'!$AL$729</f>
        <v>0</v>
      </c>
      <c r="M72" s="331">
        <f>'A4 Wellington Worksheet'!$AY$729</f>
        <v>100</v>
      </c>
      <c r="N72" s="331">
        <f>'A4 Christchurch Worksheet'!$AA$721</f>
        <v>25000</v>
      </c>
      <c r="O72" s="331">
        <f>'A4 Christchurch Worksheet'!$AL$721</f>
        <v>0</v>
      </c>
      <c r="P72" s="331">
        <f>'A4 Christchurch Worksheet'!$AY$721</f>
        <v>100</v>
      </c>
      <c r="Q72" s="222"/>
    </row>
    <row r="73" spans="1:17" x14ac:dyDescent="0.25">
      <c r="A73" s="196">
        <v>4</v>
      </c>
      <c r="B73" s="197" t="s">
        <v>422</v>
      </c>
      <c r="C73" s="208">
        <v>41</v>
      </c>
      <c r="D73" s="209" t="s">
        <v>423</v>
      </c>
      <c r="E73" s="212">
        <v>4121</v>
      </c>
      <c r="F73" s="213" t="s">
        <v>433</v>
      </c>
      <c r="G73" s="231" t="s">
        <v>434</v>
      </c>
      <c r="H73" s="331">
        <f>'A4 Auckland Worksheet'!$AA$725</f>
        <v>10000</v>
      </c>
      <c r="I73" s="331">
        <f>'A4 Auckland Worksheet'!$AL$725</f>
        <v>0</v>
      </c>
      <c r="J73" s="331">
        <f>'A4 Auckland Worksheet'!$AY$725</f>
        <v>1000</v>
      </c>
      <c r="K73" s="331">
        <f>'A4 Wellington Worksheet'!$AA$752</f>
        <v>10000</v>
      </c>
      <c r="L73" s="331">
        <f>'A4 Wellington Worksheet'!$AL$752</f>
        <v>0</v>
      </c>
      <c r="M73" s="331">
        <f>'A4 Wellington Worksheet'!$AY$752</f>
        <v>500</v>
      </c>
      <c r="N73" s="331">
        <f>'A4 Christchurch Worksheet'!$AA$732</f>
        <v>10000</v>
      </c>
      <c r="O73" s="331">
        <f>'A4 Christchurch Worksheet'!$AL$732</f>
        <v>0</v>
      </c>
      <c r="P73" s="331">
        <f>'A4 Christchurch Worksheet'!$AY$732</f>
        <v>250</v>
      </c>
      <c r="Q73" s="222"/>
    </row>
    <row r="74" spans="1:17" x14ac:dyDescent="0.25">
      <c r="A74" s="196">
        <v>4</v>
      </c>
      <c r="B74" s="197" t="s">
        <v>422</v>
      </c>
      <c r="C74" s="208">
        <v>41</v>
      </c>
      <c r="D74" s="209" t="s">
        <v>423</v>
      </c>
      <c r="E74" s="210">
        <v>4122</v>
      </c>
      <c r="F74" s="211" t="s">
        <v>442</v>
      </c>
      <c r="G74" s="231" t="s">
        <v>443</v>
      </c>
      <c r="H74" s="331">
        <f>'A4 Auckland Worksheet'!$AA$739</f>
        <v>10000</v>
      </c>
      <c r="I74" s="331">
        <f>'A4 Auckland Worksheet'!$AL$739</f>
        <v>0</v>
      </c>
      <c r="J74" s="331">
        <f>'A4 Auckland Worksheet'!$AY$739</f>
        <v>500</v>
      </c>
      <c r="K74" s="331">
        <f>'A4 Wellington Worksheet'!$AA$766</f>
        <v>10000</v>
      </c>
      <c r="L74" s="331">
        <f>'A4 Wellington Worksheet'!$AL$766</f>
        <v>0</v>
      </c>
      <c r="M74" s="331">
        <f>'A4 Wellington Worksheet'!$AY$766</f>
        <v>100</v>
      </c>
      <c r="N74" s="331">
        <f>'A4 Christchurch Worksheet'!$AA$746</f>
        <v>10000</v>
      </c>
      <c r="O74" s="331">
        <f>'A4 Christchurch Worksheet'!$AL$746</f>
        <v>0</v>
      </c>
      <c r="P74" s="331">
        <f>'A4 Christchurch Worksheet'!$AY$746</f>
        <v>100</v>
      </c>
      <c r="Q74" s="222"/>
    </row>
    <row r="75" spans="1:17" x14ac:dyDescent="0.25">
      <c r="A75" s="196">
        <v>4</v>
      </c>
      <c r="B75" s="197" t="s">
        <v>422</v>
      </c>
      <c r="C75" s="208">
        <v>41</v>
      </c>
      <c r="D75" s="209" t="s">
        <v>423</v>
      </c>
      <c r="E75" s="212">
        <v>4131</v>
      </c>
      <c r="F75" s="213" t="s">
        <v>453</v>
      </c>
      <c r="G75" s="231" t="s">
        <v>1194</v>
      </c>
      <c r="H75" s="331">
        <f>'A4 Auckland Worksheet'!$AA$756</f>
        <v>10000</v>
      </c>
      <c r="I75" s="331">
        <f>'A4 Auckland Worksheet'!$AL$756</f>
        <v>0</v>
      </c>
      <c r="J75" s="331">
        <f>'A4 Auckland Worksheet'!$AY$756</f>
        <v>100</v>
      </c>
      <c r="K75" s="331">
        <f>'A4 Wellington Worksheet'!$AA$783</f>
        <v>10000</v>
      </c>
      <c r="L75" s="331">
        <f>'A4 Wellington Worksheet'!$AL$783</f>
        <v>0</v>
      </c>
      <c r="M75" s="331">
        <f>'A4 Wellington Worksheet'!$AY$783</f>
        <v>100</v>
      </c>
      <c r="N75" s="331">
        <f>'A4 Christchurch Worksheet'!$AA$763</f>
        <v>10000</v>
      </c>
      <c r="O75" s="331">
        <f>'A4 Christchurch Worksheet'!$AL$763</f>
        <v>0</v>
      </c>
      <c r="P75" s="331">
        <f>'A4 Christchurch Worksheet'!$AY$763</f>
        <v>500</v>
      </c>
      <c r="Q75" s="222"/>
    </row>
    <row r="76" spans="1:17" x14ac:dyDescent="0.25">
      <c r="A76" s="196">
        <v>4</v>
      </c>
      <c r="B76" s="197" t="s">
        <v>422</v>
      </c>
      <c r="C76" s="208">
        <v>41</v>
      </c>
      <c r="D76" s="209" t="s">
        <v>423</v>
      </c>
      <c r="E76" s="210">
        <v>4132</v>
      </c>
      <c r="F76" s="211" t="s">
        <v>473</v>
      </c>
      <c r="G76" s="231" t="s">
        <v>474</v>
      </c>
      <c r="H76" s="331">
        <f>'A4 Auckland Worksheet'!$AA$778</f>
        <v>10000</v>
      </c>
      <c r="I76" s="331">
        <f>'A4 Auckland Worksheet'!$AL$778</f>
        <v>0</v>
      </c>
      <c r="J76" s="331">
        <f>'A4 Auckland Worksheet'!$AY$778</f>
        <v>50</v>
      </c>
      <c r="K76" s="331">
        <f>'A4 Wellington Worksheet'!$AA$805</f>
        <v>10000</v>
      </c>
      <c r="L76" s="331">
        <f>'A4 Wellington Worksheet'!$AL$805</f>
        <v>0</v>
      </c>
      <c r="M76" s="331">
        <f>'A4 Wellington Worksheet'!$AY$805</f>
        <v>250</v>
      </c>
      <c r="N76" s="331">
        <f>'A4 Christchurch Worksheet'!$AA$785</f>
        <v>10000</v>
      </c>
      <c r="O76" s="331">
        <f>'A4 Christchurch Worksheet'!$AL$785</f>
        <v>0</v>
      </c>
      <c r="P76" s="331">
        <f>'A4 Christchurch Worksheet'!$AY$785</f>
        <v>100</v>
      </c>
      <c r="Q76" s="222"/>
    </row>
    <row r="77" spans="1:17" x14ac:dyDescent="0.25">
      <c r="A77" s="196">
        <v>4</v>
      </c>
      <c r="B77" s="197" t="s">
        <v>422</v>
      </c>
      <c r="C77" s="208">
        <v>41</v>
      </c>
      <c r="D77" s="209" t="s">
        <v>423</v>
      </c>
      <c r="E77" s="212">
        <v>4141</v>
      </c>
      <c r="F77" s="213" t="s">
        <v>482</v>
      </c>
      <c r="G77" s="231" t="s">
        <v>483</v>
      </c>
      <c r="H77" s="331">
        <f>'A4 Auckland Worksheet'!$AA$793</f>
        <v>10000</v>
      </c>
      <c r="I77" s="331">
        <f>'A4 Auckland Worksheet'!$AL$793</f>
        <v>0</v>
      </c>
      <c r="J77" s="331">
        <f>'A4 Auckland Worksheet'!$AY$793</f>
        <v>250</v>
      </c>
      <c r="K77" s="331">
        <f>'A4 Wellington Worksheet'!$AA$820</f>
        <v>10000</v>
      </c>
      <c r="L77" s="331">
        <f>'A4 Wellington Worksheet'!$AL$820</f>
        <v>0</v>
      </c>
      <c r="M77" s="331">
        <f>'A4 Wellington Worksheet'!$AY$820</f>
        <v>50</v>
      </c>
      <c r="N77" s="331">
        <f>'A4 Christchurch Worksheet'!$AA$800</f>
        <v>10000</v>
      </c>
      <c r="O77" s="331">
        <f>'A4 Christchurch Worksheet'!$AL$800</f>
        <v>0</v>
      </c>
      <c r="P77" s="331">
        <f>'A4 Christchurch Worksheet'!$AY$800</f>
        <v>100</v>
      </c>
      <c r="Q77" s="222"/>
    </row>
    <row r="78" spans="1:17" x14ac:dyDescent="0.25">
      <c r="A78" s="196">
        <v>4</v>
      </c>
      <c r="B78" s="197" t="s">
        <v>422</v>
      </c>
      <c r="C78" s="208">
        <v>41</v>
      </c>
      <c r="D78" s="209" t="s">
        <v>423</v>
      </c>
      <c r="E78" s="210">
        <v>4151</v>
      </c>
      <c r="F78" s="211" t="s">
        <v>489</v>
      </c>
      <c r="G78" s="231" t="s">
        <v>490</v>
      </c>
      <c r="H78" s="331">
        <f>'A4 Auckland Worksheet'!$AA$806</f>
        <v>10000</v>
      </c>
      <c r="I78" s="331">
        <f>'A4 Auckland Worksheet'!$AL$806</f>
        <v>0</v>
      </c>
      <c r="J78" s="331">
        <f>'A4 Auckland Worksheet'!$AY$806</f>
        <v>50</v>
      </c>
      <c r="K78" s="331">
        <f>'A4 Wellington Worksheet'!$AA$833</f>
        <v>10000</v>
      </c>
      <c r="L78" s="331">
        <f>'A4 Wellington Worksheet'!$AL$833</f>
        <v>0</v>
      </c>
      <c r="M78" s="331">
        <f>'A4 Wellington Worksheet'!$AY$833</f>
        <v>50</v>
      </c>
      <c r="N78" s="331">
        <f>'A4 Christchurch Worksheet'!$AA$813</f>
        <v>10000</v>
      </c>
      <c r="O78" s="331">
        <f>'A4 Christchurch Worksheet'!$AL$813</f>
        <v>0</v>
      </c>
      <c r="P78" s="331">
        <f>'A4 Christchurch Worksheet'!$AY$813</f>
        <v>50</v>
      </c>
      <c r="Q78" s="222"/>
    </row>
    <row r="79" spans="1:17" x14ac:dyDescent="0.25">
      <c r="A79" s="196">
        <v>4</v>
      </c>
      <c r="B79" s="197" t="s">
        <v>422</v>
      </c>
      <c r="C79" s="208">
        <v>41</v>
      </c>
      <c r="D79" s="209" t="s">
        <v>423</v>
      </c>
      <c r="E79" s="212">
        <v>4161</v>
      </c>
      <c r="F79" s="213" t="s">
        <v>496</v>
      </c>
      <c r="G79" s="231" t="s">
        <v>577</v>
      </c>
      <c r="H79" s="331">
        <f>'A4 Auckland Worksheet'!$AA$819</f>
        <v>10000</v>
      </c>
      <c r="I79" s="331">
        <f>'A4 Auckland Worksheet'!$AL$819</f>
        <v>0</v>
      </c>
      <c r="J79" s="331">
        <f>'A4 Auckland Worksheet'!$AY$819</f>
        <v>50</v>
      </c>
      <c r="K79" s="331">
        <f>'A4 Wellington Worksheet'!$AA$846</f>
        <v>10000</v>
      </c>
      <c r="L79" s="331">
        <f>'A4 Wellington Worksheet'!$AL$846</f>
        <v>0</v>
      </c>
      <c r="M79" s="331">
        <f>'A4 Wellington Worksheet'!$AY$846</f>
        <v>500</v>
      </c>
      <c r="N79" s="331">
        <f>'A4 Christchurch Worksheet'!$AA$826</f>
        <v>10000</v>
      </c>
      <c r="O79" s="331">
        <f>'A4 Christchurch Worksheet'!$AL$826</f>
        <v>0</v>
      </c>
      <c r="P79" s="331">
        <f>'A4 Christchurch Worksheet'!$AY$826</f>
        <v>1000</v>
      </c>
      <c r="Q79" s="222"/>
    </row>
    <row r="80" spans="1:17" x14ac:dyDescent="0.25">
      <c r="A80" s="196">
        <v>4</v>
      </c>
      <c r="B80" s="197" t="s">
        <v>422</v>
      </c>
      <c r="C80" s="208">
        <v>41</v>
      </c>
      <c r="D80" s="209" t="s">
        <v>423</v>
      </c>
      <c r="E80" s="210">
        <v>4171</v>
      </c>
      <c r="F80" s="211" t="s">
        <v>512</v>
      </c>
      <c r="G80" s="231" t="s">
        <v>512</v>
      </c>
      <c r="H80" s="331">
        <f>'A4 Auckland Worksheet'!$AA$837</f>
        <v>5000</v>
      </c>
      <c r="I80" s="331">
        <f>'A4 Auckland Worksheet'!$AL$837</f>
        <v>0</v>
      </c>
      <c r="J80" s="331">
        <f>'A4 Auckland Worksheet'!$AY$837</f>
        <v>100</v>
      </c>
      <c r="K80" s="331">
        <f>'A4 Wellington Worksheet'!$AA$864</f>
        <v>5000</v>
      </c>
      <c r="L80" s="331">
        <f>'A4 Wellington Worksheet'!$AL$864</f>
        <v>0</v>
      </c>
      <c r="M80" s="331">
        <f>'A4 Wellington Worksheet'!$AY$864</f>
        <v>500</v>
      </c>
      <c r="N80" s="331">
        <f>'A4 Christchurch Worksheet'!$AA$844</f>
        <v>5000</v>
      </c>
      <c r="O80" s="331">
        <f>'A4 Christchurch Worksheet'!$AL$844</f>
        <v>0</v>
      </c>
      <c r="P80" s="331">
        <f>'A4 Christchurch Worksheet'!$AY$844</f>
        <v>1000</v>
      </c>
      <c r="Q80" s="222"/>
    </row>
    <row r="81" spans="1:17" x14ac:dyDescent="0.25">
      <c r="A81" s="196">
        <v>4</v>
      </c>
      <c r="B81" s="197" t="s">
        <v>422</v>
      </c>
      <c r="C81" s="208">
        <v>42</v>
      </c>
      <c r="D81" s="209" t="s">
        <v>518</v>
      </c>
      <c r="E81" s="212">
        <v>4211</v>
      </c>
      <c r="F81" s="213" t="s">
        <v>519</v>
      </c>
      <c r="G81" s="412" t="s">
        <v>1322</v>
      </c>
      <c r="H81" s="331">
        <f>'A4 Auckland Worksheet'!$AA$852</f>
        <v>1000</v>
      </c>
      <c r="I81" s="331">
        <f>'A4 Auckland Worksheet'!$AL$852</f>
        <v>0</v>
      </c>
      <c r="J81" s="331">
        <f>'A4 Auckland Worksheet'!$AY$852</f>
        <v>500</v>
      </c>
      <c r="K81" s="331">
        <f>'A4 Wellington Worksheet'!$AA$879</f>
        <v>1000</v>
      </c>
      <c r="L81" s="331">
        <f>'A4 Wellington Worksheet'!$AL$879</f>
        <v>0</v>
      </c>
      <c r="M81" s="331">
        <f>'A4 Wellington Worksheet'!$AY$879</f>
        <v>250</v>
      </c>
      <c r="N81" s="331">
        <f>'A4 Christchurch Worksheet'!$AA$859</f>
        <v>1000</v>
      </c>
      <c r="O81" s="331">
        <f>'A4 Christchurch Worksheet'!$AL$859</f>
        <v>0</v>
      </c>
      <c r="P81" s="331">
        <f>'A4 Christchurch Worksheet'!$AY$859</f>
        <v>500</v>
      </c>
      <c r="Q81" s="222"/>
    </row>
    <row r="82" spans="1:17" x14ac:dyDescent="0.25">
      <c r="A82" s="196">
        <v>4</v>
      </c>
      <c r="B82" s="197" t="s">
        <v>422</v>
      </c>
      <c r="C82" s="208">
        <v>42</v>
      </c>
      <c r="D82" s="209" t="s">
        <v>518</v>
      </c>
      <c r="E82" s="210">
        <v>4212</v>
      </c>
      <c r="F82" s="211" t="s">
        <v>535</v>
      </c>
      <c r="G82" s="412" t="s">
        <v>1322</v>
      </c>
      <c r="H82" s="331">
        <f>'A4 Auckland Worksheet'!$AA$873</f>
        <v>0</v>
      </c>
      <c r="I82" s="331">
        <f>'A4 Auckland Worksheet'!$AL$873</f>
        <v>0</v>
      </c>
      <c r="J82" s="331">
        <f>'A4 Auckland Worksheet'!$AY$873</f>
        <v>1000</v>
      </c>
      <c r="K82" s="331">
        <f>'A4 Wellington Worksheet'!$AA$900</f>
        <v>0</v>
      </c>
      <c r="L82" s="331">
        <f>'A4 Wellington Worksheet'!$AL$900</f>
        <v>0</v>
      </c>
      <c r="M82" s="331">
        <f>'A4 Wellington Worksheet'!$AY$900</f>
        <v>25</v>
      </c>
      <c r="N82" s="331">
        <f>'A4 Christchurch Worksheet'!$AA$880</f>
        <v>0</v>
      </c>
      <c r="O82" s="331">
        <f>'A4 Christchurch Worksheet'!$AL$880</f>
        <v>0</v>
      </c>
      <c r="P82" s="331">
        <f>'A4 Christchurch Worksheet'!$AY$880</f>
        <v>25</v>
      </c>
      <c r="Q82" s="222"/>
    </row>
    <row r="83" spans="1:17" x14ac:dyDescent="0.25">
      <c r="A83" s="196">
        <v>4</v>
      </c>
      <c r="B83" s="197" t="s">
        <v>422</v>
      </c>
      <c r="C83" s="208">
        <v>42</v>
      </c>
      <c r="D83" s="209" t="s">
        <v>518</v>
      </c>
      <c r="E83" s="212">
        <v>4215</v>
      </c>
      <c r="F83" s="213" t="s">
        <v>537</v>
      </c>
      <c r="G83" s="412" t="s">
        <v>1322</v>
      </c>
      <c r="H83" s="331">
        <f>'A4 Auckland Worksheet'!$AA$884</f>
        <v>2500</v>
      </c>
      <c r="I83" s="331">
        <f>'A4 Auckland Worksheet'!$AL$884</f>
        <v>0</v>
      </c>
      <c r="J83" s="331">
        <f>'A4 Auckland Worksheet'!$AY$884</f>
        <v>250</v>
      </c>
      <c r="K83" s="331">
        <f>'A4 Wellington Worksheet'!$AA$911</f>
        <v>2500</v>
      </c>
      <c r="L83" s="331">
        <f>'A4 Wellington Worksheet'!$AL$911</f>
        <v>0</v>
      </c>
      <c r="M83" s="331">
        <f>'A4 Wellington Worksheet'!$AY$911</f>
        <v>250</v>
      </c>
      <c r="N83" s="331">
        <f>'A4 Christchurch Worksheet'!$AA$891</f>
        <v>2500</v>
      </c>
      <c r="O83" s="331">
        <f>'A4 Christchurch Worksheet'!$AL$891</f>
        <v>0</v>
      </c>
      <c r="P83" s="331">
        <f>'A4 Christchurch Worksheet'!$AY$891</f>
        <v>500</v>
      </c>
      <c r="Q83" s="222"/>
    </row>
    <row r="84" spans="1:17" x14ac:dyDescent="0.25">
      <c r="A84" s="196">
        <v>4</v>
      </c>
      <c r="B84" s="197" t="s">
        <v>422</v>
      </c>
      <c r="C84" s="208">
        <v>42</v>
      </c>
      <c r="D84" s="209" t="s">
        <v>518</v>
      </c>
      <c r="E84" s="210">
        <v>4216</v>
      </c>
      <c r="F84" s="211" t="s">
        <v>542</v>
      </c>
      <c r="G84" s="412" t="s">
        <v>1322</v>
      </c>
      <c r="H84" s="331">
        <f>'A4 Auckland Worksheet'!$AA$897</f>
        <v>2500</v>
      </c>
      <c r="I84" s="331">
        <f>'A4 Auckland Worksheet'!$AL$897</f>
        <v>0</v>
      </c>
      <c r="J84" s="331">
        <f>'A4 Auckland Worksheet'!$AY$897</f>
        <v>500</v>
      </c>
      <c r="K84" s="331">
        <f>'A4 Wellington Worksheet'!$AA$924</f>
        <v>2500</v>
      </c>
      <c r="L84" s="331">
        <f>'A4 Wellington Worksheet'!$AL$924</f>
        <v>0</v>
      </c>
      <c r="M84" s="331">
        <f>'A4 Wellington Worksheet'!$AY$924</f>
        <v>250</v>
      </c>
      <c r="N84" s="331">
        <f>'A4 Christchurch Worksheet'!$AA$904</f>
        <v>2500</v>
      </c>
      <c r="O84" s="331">
        <f>'A4 Christchurch Worksheet'!$AL$904</f>
        <v>0</v>
      </c>
      <c r="P84" s="331">
        <f>'A4 Christchurch Worksheet'!$AY$904</f>
        <v>250</v>
      </c>
      <c r="Q84" s="222"/>
    </row>
    <row r="85" spans="1:17" x14ac:dyDescent="0.25">
      <c r="A85" s="196">
        <v>4</v>
      </c>
      <c r="B85" s="197" t="s">
        <v>422</v>
      </c>
      <c r="C85" s="208">
        <v>42</v>
      </c>
      <c r="D85" s="209" t="s">
        <v>518</v>
      </c>
      <c r="E85" s="212">
        <v>4221</v>
      </c>
      <c r="F85" s="213" t="s">
        <v>546</v>
      </c>
      <c r="G85" s="231" t="s">
        <v>1191</v>
      </c>
      <c r="H85" s="331">
        <f>'A4 Auckland Worksheet'!$AA$915</f>
        <v>10000</v>
      </c>
      <c r="I85" s="331">
        <f>'A4 Auckland Worksheet'!$AL$915</f>
        <v>0</v>
      </c>
      <c r="J85" s="331">
        <f>'A4 Auckland Worksheet'!$AY$915</f>
        <v>250</v>
      </c>
      <c r="K85" s="331">
        <f>'A4 Wellington Worksheet'!$AA$942</f>
        <v>10000</v>
      </c>
      <c r="L85" s="331">
        <f>'A4 Wellington Worksheet'!$AL$942</f>
        <v>0</v>
      </c>
      <c r="M85" s="331">
        <f>'A4 Wellington Worksheet'!$AY$942</f>
        <v>250</v>
      </c>
      <c r="N85" s="331">
        <f>'A4 Christchurch Worksheet'!$AA$922</f>
        <v>10000</v>
      </c>
      <c r="O85" s="331">
        <f>'A4 Christchurch Worksheet'!$AL$922</f>
        <v>0</v>
      </c>
      <c r="P85" s="331">
        <f>'A4 Christchurch Worksheet'!$AY$922</f>
        <v>500</v>
      </c>
      <c r="Q85" s="222"/>
    </row>
    <row r="86" spans="1:17" x14ac:dyDescent="0.25">
      <c r="A86" s="196">
        <v>4</v>
      </c>
      <c r="B86" s="197" t="s">
        <v>422</v>
      </c>
      <c r="C86" s="208">
        <v>42</v>
      </c>
      <c r="D86" s="209" t="s">
        <v>518</v>
      </c>
      <c r="E86" s="212">
        <v>4221</v>
      </c>
      <c r="F86" s="213" t="s">
        <v>546</v>
      </c>
      <c r="G86" s="231" t="s">
        <v>577</v>
      </c>
      <c r="H86" s="330">
        <f>'A4 Auckland Worksheet'!$AA$934</f>
        <v>10000</v>
      </c>
      <c r="I86" s="330">
        <f>'A4 Auckland Worksheet'!$AL$934</f>
        <v>0</v>
      </c>
      <c r="J86" s="330">
        <f>'A4 Auckland Worksheet'!$AY$934</f>
        <v>50</v>
      </c>
      <c r="K86" s="330">
        <f>'A4 Wellington Worksheet'!$AA$961</f>
        <v>10000</v>
      </c>
      <c r="L86" s="330">
        <f>'A4 Wellington Worksheet'!$AL$961</f>
        <v>0</v>
      </c>
      <c r="M86" s="330">
        <f>'A4 Wellington Worksheet'!$AY$961</f>
        <v>500</v>
      </c>
      <c r="N86" s="330">
        <f>'A4 Christchurch Worksheet'!$AA$941</f>
        <v>10000</v>
      </c>
      <c r="O86" s="330">
        <f>'A4 Christchurch Worksheet'!$AL$941</f>
        <v>0</v>
      </c>
      <c r="P86" s="330">
        <f>'A4 Christchurch Worksheet'!$AY$941</f>
        <v>1000</v>
      </c>
      <c r="Q86" s="222" t="s">
        <v>1261</v>
      </c>
    </row>
    <row r="87" spans="1:17" x14ac:dyDescent="0.25">
      <c r="A87" s="196">
        <v>4</v>
      </c>
      <c r="B87" s="197" t="s">
        <v>422</v>
      </c>
      <c r="C87" s="208">
        <v>42</v>
      </c>
      <c r="D87" s="209" t="s">
        <v>518</v>
      </c>
      <c r="E87" s="212">
        <v>4221</v>
      </c>
      <c r="F87" s="213" t="s">
        <v>546</v>
      </c>
      <c r="G87" s="231" t="s">
        <v>729</v>
      </c>
      <c r="H87" s="330">
        <f>'A4 Auckland Worksheet'!$AA$938</f>
        <v>5000</v>
      </c>
      <c r="I87" s="330">
        <f>'A4 Auckland Worksheet'!$AL$938</f>
        <v>0</v>
      </c>
      <c r="J87" s="330">
        <f>'A4 Auckland Worksheet'!$AY$938</f>
        <v>250</v>
      </c>
      <c r="K87" s="330">
        <f>'A4 Wellington Worksheet'!$AA$965</f>
        <v>5000</v>
      </c>
      <c r="L87" s="330">
        <f>'A4 Wellington Worksheet'!$AL$965</f>
        <v>0</v>
      </c>
      <c r="M87" s="330">
        <f>'A4 Wellington Worksheet'!$AY$965</f>
        <v>500</v>
      </c>
      <c r="N87" s="330">
        <f>'A4 Christchurch Worksheet'!$AA$945</f>
        <v>5000</v>
      </c>
      <c r="O87" s="330">
        <f>'A4 Christchurch Worksheet'!$AL$945</f>
        <v>0</v>
      </c>
      <c r="P87" s="330">
        <f>'A4 Christchurch Worksheet'!$AY$945</f>
        <v>500</v>
      </c>
      <c r="Q87" s="222" t="s">
        <v>1247</v>
      </c>
    </row>
    <row r="88" spans="1:17" x14ac:dyDescent="0.25">
      <c r="A88" s="196">
        <v>4</v>
      </c>
      <c r="B88" s="197" t="s">
        <v>422</v>
      </c>
      <c r="C88" s="208">
        <v>42</v>
      </c>
      <c r="D88" s="209" t="s">
        <v>518</v>
      </c>
      <c r="E88" s="214">
        <v>4222</v>
      </c>
      <c r="F88" s="211" t="s">
        <v>567</v>
      </c>
      <c r="G88" s="231" t="s">
        <v>1192</v>
      </c>
      <c r="H88" s="331">
        <f>'A4 Auckland Worksheet'!$AA$944</f>
        <v>25000</v>
      </c>
      <c r="I88" s="331">
        <f>'A4 Auckland Worksheet'!$AL$944</f>
        <v>0</v>
      </c>
      <c r="J88" s="331">
        <f>'A4 Auckland Worksheet'!$AY$944</f>
        <v>100</v>
      </c>
      <c r="K88" s="331">
        <f>'A4 Wellington Worksheet'!$AA$971</f>
        <v>25000</v>
      </c>
      <c r="L88" s="331">
        <f>'A4 Wellington Worksheet'!$AL$971</f>
        <v>0</v>
      </c>
      <c r="M88" s="331">
        <f>'A4 Wellington Worksheet'!$AY$971</f>
        <v>100</v>
      </c>
      <c r="N88" s="331">
        <f>'A4 Christchurch Worksheet'!$AA$951</f>
        <v>25000</v>
      </c>
      <c r="O88" s="331">
        <f>'A4 Christchurch Worksheet'!$AL$951</f>
        <v>0</v>
      </c>
      <c r="P88" s="331">
        <f>'A4 Christchurch Worksheet'!$AY$951</f>
        <v>100</v>
      </c>
      <c r="Q88" s="222"/>
    </row>
    <row r="89" spans="1:17" x14ac:dyDescent="0.25">
      <c r="A89" s="196">
        <v>4</v>
      </c>
      <c r="B89" s="197" t="s">
        <v>422</v>
      </c>
      <c r="C89" s="208">
        <v>42</v>
      </c>
      <c r="D89" s="209" t="s">
        <v>518</v>
      </c>
      <c r="E89" s="214">
        <v>4222</v>
      </c>
      <c r="F89" s="211" t="s">
        <v>567</v>
      </c>
      <c r="G89" s="231" t="s">
        <v>577</v>
      </c>
      <c r="H89" s="330">
        <f>'A4 Auckland Worksheet'!$AA$953</f>
        <v>10000</v>
      </c>
      <c r="I89" s="330">
        <f>'A4 Auckland Worksheet'!$AL$953</f>
        <v>0</v>
      </c>
      <c r="J89" s="330">
        <f>'A4 Auckland Worksheet'!$AY$953</f>
        <v>50</v>
      </c>
      <c r="K89" s="330">
        <f>'A4 Wellington Worksheet'!$AA$980</f>
        <v>10000</v>
      </c>
      <c r="L89" s="330">
        <f>'A4 Wellington Worksheet'!$AL$980</f>
        <v>0</v>
      </c>
      <c r="M89" s="330">
        <f>'A4 Wellington Worksheet'!$AY$980</f>
        <v>500</v>
      </c>
      <c r="N89" s="330">
        <f>'A4 Christchurch Worksheet'!$AA$960</f>
        <v>10000</v>
      </c>
      <c r="O89" s="330">
        <f>'A4 Christchurch Worksheet'!$AL$960</f>
        <v>0</v>
      </c>
      <c r="P89" s="330">
        <f>'A4 Christchurch Worksheet'!$AY$960</f>
        <v>1000</v>
      </c>
      <c r="Q89" s="222" t="s">
        <v>1261</v>
      </c>
    </row>
    <row r="90" spans="1:17" x14ac:dyDescent="0.25">
      <c r="A90" s="196">
        <v>4</v>
      </c>
      <c r="B90" s="197" t="s">
        <v>422</v>
      </c>
      <c r="C90" s="208">
        <v>42</v>
      </c>
      <c r="D90" s="209" t="s">
        <v>518</v>
      </c>
      <c r="E90" s="214">
        <v>4222</v>
      </c>
      <c r="F90" s="211" t="s">
        <v>567</v>
      </c>
      <c r="G90" s="231" t="s">
        <v>729</v>
      </c>
      <c r="H90" s="330">
        <f>'A4 Auckland Worksheet'!$AA$957</f>
        <v>5000</v>
      </c>
      <c r="I90" s="330">
        <f>'A4 Auckland Worksheet'!$AL$957</f>
        <v>0</v>
      </c>
      <c r="J90" s="330">
        <f>'A4 Auckland Worksheet'!$AY$957</f>
        <v>250</v>
      </c>
      <c r="K90" s="330">
        <f>'A4 Wellington Worksheet'!$AA$984</f>
        <v>5000</v>
      </c>
      <c r="L90" s="330">
        <f>'A4 Wellington Worksheet'!$AL$984</f>
        <v>0</v>
      </c>
      <c r="M90" s="330">
        <f>'A4 Wellington Worksheet'!$AY$984</f>
        <v>500</v>
      </c>
      <c r="N90" s="330">
        <f>'A4 Christchurch Worksheet'!$AA$964</f>
        <v>5000</v>
      </c>
      <c r="O90" s="330">
        <f>'A4 Christchurch Worksheet'!$AL$964</f>
        <v>0</v>
      </c>
      <c r="P90" s="330">
        <f>'A4 Christchurch Worksheet'!$AY$964</f>
        <v>500</v>
      </c>
      <c r="Q90" s="222" t="s">
        <v>1247</v>
      </c>
    </row>
    <row r="91" spans="1:17" x14ac:dyDescent="0.25">
      <c r="A91" s="196">
        <v>4</v>
      </c>
      <c r="B91" s="197" t="s">
        <v>422</v>
      </c>
      <c r="C91" s="208">
        <v>42</v>
      </c>
      <c r="D91" s="209" t="s">
        <v>518</v>
      </c>
      <c r="E91" s="212">
        <v>4223</v>
      </c>
      <c r="F91" s="213" t="s">
        <v>569</v>
      </c>
      <c r="G91" s="231" t="s">
        <v>360</v>
      </c>
      <c r="H91" s="331">
        <f>'A4 Auckland Worksheet'!$AA$963</f>
        <v>10000</v>
      </c>
      <c r="I91" s="331">
        <f>'A4 Auckland Worksheet'!$AL$963</f>
        <v>0</v>
      </c>
      <c r="J91" s="331">
        <f>'A4 Auckland Worksheet'!$AY$963</f>
        <v>250</v>
      </c>
      <c r="K91" s="331">
        <f>'A4 Wellington Worksheet'!$AA$990</f>
        <v>10000</v>
      </c>
      <c r="L91" s="331">
        <f>'A4 Wellington Worksheet'!$AL$990</f>
        <v>0</v>
      </c>
      <c r="M91" s="331">
        <f>'A4 Wellington Worksheet'!$AY$990</f>
        <v>250</v>
      </c>
      <c r="N91" s="331">
        <f>'A4 Christchurch Worksheet'!$AA$970</f>
        <v>10000</v>
      </c>
      <c r="O91" s="331">
        <f>'A4 Christchurch Worksheet'!$AL$970</f>
        <v>0</v>
      </c>
      <c r="P91" s="331">
        <f>'A4 Christchurch Worksheet'!$AY$970</f>
        <v>250</v>
      </c>
      <c r="Q91" s="222"/>
    </row>
    <row r="92" spans="1:17" x14ac:dyDescent="0.25">
      <c r="A92" s="196">
        <v>4</v>
      </c>
      <c r="B92" s="197" t="s">
        <v>422</v>
      </c>
      <c r="C92" s="208">
        <v>42</v>
      </c>
      <c r="D92" s="209" t="s">
        <v>518</v>
      </c>
      <c r="E92" s="212">
        <v>4223</v>
      </c>
      <c r="F92" s="213" t="s">
        <v>569</v>
      </c>
      <c r="G92" s="231" t="s">
        <v>577</v>
      </c>
      <c r="H92" s="330">
        <f>'A4 Auckland Worksheet'!$AA$978</f>
        <v>10000</v>
      </c>
      <c r="I92" s="330">
        <f>'A4 Auckland Worksheet'!$AL$978</f>
        <v>0</v>
      </c>
      <c r="J92" s="330">
        <f>'A4 Auckland Worksheet'!$AY$978</f>
        <v>50</v>
      </c>
      <c r="K92" s="330">
        <f>'A4 Wellington Worksheet'!$AA$1005</f>
        <v>10000</v>
      </c>
      <c r="L92" s="330">
        <f>'A4 Wellington Worksheet'!$AL$1005</f>
        <v>0</v>
      </c>
      <c r="M92" s="330">
        <f>'A4 Wellington Worksheet'!$AY$1005</f>
        <v>500</v>
      </c>
      <c r="N92" s="330">
        <f>'A4 Christchurch Worksheet'!$AA$985</f>
        <v>10000</v>
      </c>
      <c r="O92" s="330">
        <f>'A4 Christchurch Worksheet'!$AL$985</f>
        <v>0</v>
      </c>
      <c r="P92" s="330">
        <f>'A4 Christchurch Worksheet'!$AY$985</f>
        <v>1000</v>
      </c>
      <c r="Q92" s="222" t="s">
        <v>1261</v>
      </c>
    </row>
    <row r="93" spans="1:17" x14ac:dyDescent="0.25">
      <c r="A93" s="196">
        <v>4</v>
      </c>
      <c r="B93" s="197" t="s">
        <v>422</v>
      </c>
      <c r="C93" s="208">
        <v>42</v>
      </c>
      <c r="D93" s="209" t="s">
        <v>518</v>
      </c>
      <c r="E93" s="212">
        <v>4223</v>
      </c>
      <c r="F93" s="213" t="s">
        <v>569</v>
      </c>
      <c r="G93" s="231" t="s">
        <v>729</v>
      </c>
      <c r="H93" s="330">
        <f>'A4 Auckland Worksheet'!$AA$982</f>
        <v>5000</v>
      </c>
      <c r="I93" s="330">
        <f>'A4 Auckland Worksheet'!$AL$982</f>
        <v>0</v>
      </c>
      <c r="J93" s="330">
        <f>'A4 Auckland Worksheet'!$AY$982</f>
        <v>250</v>
      </c>
      <c r="K93" s="330">
        <f>'A4 Wellington Worksheet'!$AA$1009</f>
        <v>5000</v>
      </c>
      <c r="L93" s="330">
        <f>'A4 Wellington Worksheet'!$AL$1009</f>
        <v>0</v>
      </c>
      <c r="M93" s="330">
        <f>'A4 Wellington Worksheet'!$AY$1009</f>
        <v>500</v>
      </c>
      <c r="N93" s="330">
        <f>'A4 Christchurch Worksheet'!$AA$989</f>
        <v>5000</v>
      </c>
      <c r="O93" s="330">
        <f>'A4 Christchurch Worksheet'!$AL$989</f>
        <v>0</v>
      </c>
      <c r="P93" s="330">
        <f>'A4 Christchurch Worksheet'!$AY$989</f>
        <v>500</v>
      </c>
      <c r="Q93" s="222" t="s">
        <v>1247</v>
      </c>
    </row>
    <row r="94" spans="1:17" x14ac:dyDescent="0.25">
      <c r="A94" s="196">
        <v>4</v>
      </c>
      <c r="B94" s="197" t="s">
        <v>422</v>
      </c>
      <c r="C94" s="208">
        <v>42</v>
      </c>
      <c r="D94" s="209" t="s">
        <v>518</v>
      </c>
      <c r="E94" s="210">
        <v>4231</v>
      </c>
      <c r="F94" s="211" t="s">
        <v>575</v>
      </c>
      <c r="G94" s="236" t="s">
        <v>576</v>
      </c>
      <c r="H94" s="331">
        <f>'A4 Auckland Worksheet'!$AA$988</f>
        <v>5000</v>
      </c>
      <c r="I94" s="331">
        <f>'A4 Auckland Worksheet'!$AL$988</f>
        <v>0</v>
      </c>
      <c r="J94" s="331">
        <f>'A4 Auckland Worksheet'!$AY$988</f>
        <v>50</v>
      </c>
      <c r="K94" s="331">
        <f>'A4 Wellington Worksheet'!$AA$1015</f>
        <v>5000</v>
      </c>
      <c r="L94" s="331">
        <f>'A4 Wellington Worksheet'!$AL$1015</f>
        <v>0</v>
      </c>
      <c r="M94" s="331">
        <f>'A4 Wellington Worksheet'!$AY$1015</f>
        <v>500</v>
      </c>
      <c r="N94" s="331">
        <f>'A4 Christchurch Worksheet'!$AA$995</f>
        <v>5000</v>
      </c>
      <c r="O94" s="331">
        <f>'A4 Christchurch Worksheet'!$AL$995</f>
        <v>0</v>
      </c>
      <c r="P94" s="331">
        <f>'A4 Christchurch Worksheet'!$AY$995</f>
        <v>1000</v>
      </c>
      <c r="Q94" s="222"/>
    </row>
    <row r="95" spans="1:17" x14ac:dyDescent="0.25">
      <c r="A95" s="196">
        <v>4</v>
      </c>
      <c r="B95" s="197" t="s">
        <v>422</v>
      </c>
      <c r="C95" s="208">
        <v>42</v>
      </c>
      <c r="D95" s="209" t="s">
        <v>518</v>
      </c>
      <c r="E95" s="210">
        <v>4231</v>
      </c>
      <c r="F95" s="211" t="s">
        <v>575</v>
      </c>
      <c r="G95" s="231" t="s">
        <v>577</v>
      </c>
      <c r="H95" s="330">
        <f>'A4 Auckland Worksheet'!$AA$1004</f>
        <v>10000</v>
      </c>
      <c r="I95" s="330">
        <f>'A4 Auckland Worksheet'!$AL$1004</f>
        <v>0</v>
      </c>
      <c r="J95" s="330">
        <f>'A4 Auckland Worksheet'!$AY$1004</f>
        <v>50</v>
      </c>
      <c r="K95" s="330">
        <f>'A4 Wellington Worksheet'!$AA$1031</f>
        <v>10000</v>
      </c>
      <c r="L95" s="330">
        <f>'A4 Wellington Worksheet'!$AL$1031</f>
        <v>0</v>
      </c>
      <c r="M95" s="330">
        <f>'A4 Wellington Worksheet'!$AY$1031</f>
        <v>500</v>
      </c>
      <c r="N95" s="330">
        <f>'A4 Christchurch Worksheet'!$AA$1011</f>
        <v>10000</v>
      </c>
      <c r="O95" s="330">
        <f>'A4 Christchurch Worksheet'!$AL$1011</f>
        <v>0</v>
      </c>
      <c r="P95" s="330">
        <f>'A4 Christchurch Worksheet'!$AY$1011</f>
        <v>1000</v>
      </c>
      <c r="Q95" s="222" t="s">
        <v>1261</v>
      </c>
    </row>
    <row r="96" spans="1:17" x14ac:dyDescent="0.25">
      <c r="A96" s="196">
        <v>4</v>
      </c>
      <c r="B96" s="197" t="s">
        <v>422</v>
      </c>
      <c r="C96" s="208">
        <v>42</v>
      </c>
      <c r="D96" s="209" t="s">
        <v>518</v>
      </c>
      <c r="E96" s="210">
        <v>4231</v>
      </c>
      <c r="F96" s="211" t="s">
        <v>575</v>
      </c>
      <c r="G96" s="231" t="s">
        <v>729</v>
      </c>
      <c r="H96" s="330">
        <f>'A4 Auckland Worksheet'!$AA$1008</f>
        <v>5000</v>
      </c>
      <c r="I96" s="330">
        <f>'A4 Auckland Worksheet'!$AL$1008</f>
        <v>0</v>
      </c>
      <c r="J96" s="330">
        <f>'A4 Auckland Worksheet'!$AY$1008</f>
        <v>250</v>
      </c>
      <c r="K96" s="330">
        <f>'A4 Wellington Worksheet'!$AA$1035</f>
        <v>5000</v>
      </c>
      <c r="L96" s="330">
        <f>'A4 Wellington Worksheet'!$AL$1035</f>
        <v>0</v>
      </c>
      <c r="M96" s="330">
        <f>'A4 Wellington Worksheet'!$AY$1035</f>
        <v>500</v>
      </c>
      <c r="N96" s="330">
        <f>'A4 Christchurch Worksheet'!$AA$1015</f>
        <v>5000</v>
      </c>
      <c r="O96" s="330">
        <f>'A4 Christchurch Worksheet'!$AL$1015</f>
        <v>0</v>
      </c>
      <c r="P96" s="330">
        <f>'A4 Christchurch Worksheet'!$AY$1015</f>
        <v>500</v>
      </c>
      <c r="Q96" s="222" t="s">
        <v>1247</v>
      </c>
    </row>
    <row r="97" spans="1:17" x14ac:dyDescent="0.25">
      <c r="A97" s="196">
        <v>4</v>
      </c>
      <c r="B97" s="197" t="s">
        <v>422</v>
      </c>
      <c r="C97" s="208">
        <v>42</v>
      </c>
      <c r="D97" s="209" t="s">
        <v>518</v>
      </c>
      <c r="E97" s="212">
        <v>4232</v>
      </c>
      <c r="F97" s="213" t="s">
        <v>583</v>
      </c>
      <c r="G97" s="231" t="s">
        <v>314</v>
      </c>
      <c r="H97" s="331">
        <f>'A4 Auckland Worksheet'!$AA$1014</f>
        <v>5000</v>
      </c>
      <c r="I97" s="331">
        <f>'A4 Auckland Worksheet'!$AL$1014</f>
        <v>0</v>
      </c>
      <c r="J97" s="331">
        <f>'A4 Auckland Worksheet'!$AY$1014</f>
        <v>500</v>
      </c>
      <c r="K97" s="331">
        <f>'A4 Wellington Worksheet'!$AA$1041</f>
        <v>5000</v>
      </c>
      <c r="L97" s="331">
        <f>'A4 Wellington Worksheet'!$AL$1041</f>
        <v>0</v>
      </c>
      <c r="M97" s="331">
        <f>'A4 Wellington Worksheet'!$AY$1041</f>
        <v>250</v>
      </c>
      <c r="N97" s="331">
        <f>'A4 Christchurch Worksheet'!$AA$1021</f>
        <v>5000</v>
      </c>
      <c r="O97" s="331">
        <f>'A4 Christchurch Worksheet'!$AL$1021</f>
        <v>0</v>
      </c>
      <c r="P97" s="331">
        <f>'A4 Christchurch Worksheet'!$AY$1021</f>
        <v>500</v>
      </c>
      <c r="Q97" s="222"/>
    </row>
    <row r="98" spans="1:17" x14ac:dyDescent="0.25">
      <c r="A98" s="196">
        <v>4</v>
      </c>
      <c r="B98" s="197" t="s">
        <v>422</v>
      </c>
      <c r="C98" s="208">
        <v>42</v>
      </c>
      <c r="D98" s="209" t="s">
        <v>518</v>
      </c>
      <c r="E98" s="212">
        <v>4232</v>
      </c>
      <c r="F98" s="213" t="s">
        <v>583</v>
      </c>
      <c r="G98" s="231" t="s">
        <v>584</v>
      </c>
      <c r="H98" s="330">
        <f>'A4 Auckland Worksheet'!$AA$1031</f>
        <v>2500</v>
      </c>
      <c r="I98" s="330">
        <f>'A4 Auckland Worksheet'!$AL$1031</f>
        <v>0</v>
      </c>
      <c r="J98" s="330">
        <f>'A4 Auckland Worksheet'!$AY$1031</f>
        <v>50</v>
      </c>
      <c r="K98" s="330">
        <f>'A4 Wellington Worksheet'!$AA$1058</f>
        <v>2500</v>
      </c>
      <c r="L98" s="330">
        <f>'A4 Wellington Worksheet'!$AL$1058</f>
        <v>0</v>
      </c>
      <c r="M98" s="330">
        <f>'A4 Wellington Worksheet'!$AY$1058</f>
        <v>500</v>
      </c>
      <c r="N98" s="330">
        <f>'A4 Christchurch Worksheet'!$AA$1038</f>
        <v>2500</v>
      </c>
      <c r="O98" s="330">
        <f>'A4 Christchurch Worksheet'!$AL$1038</f>
        <v>0</v>
      </c>
      <c r="P98" s="330">
        <f>'A4 Christchurch Worksheet'!$AY$1038</f>
        <v>500</v>
      </c>
      <c r="Q98" s="222" t="s">
        <v>1260</v>
      </c>
    </row>
    <row r="99" spans="1:17" x14ac:dyDescent="0.25">
      <c r="A99" s="196">
        <v>4</v>
      </c>
      <c r="B99" s="197" t="s">
        <v>422</v>
      </c>
      <c r="C99" s="208">
        <v>42</v>
      </c>
      <c r="D99" s="209" t="s">
        <v>518</v>
      </c>
      <c r="E99" s="212">
        <v>4232</v>
      </c>
      <c r="F99" s="213" t="s">
        <v>583</v>
      </c>
      <c r="G99" s="231" t="s">
        <v>577</v>
      </c>
      <c r="H99" s="330">
        <f>'A4 Auckland Worksheet'!$AA$1035</f>
        <v>10000</v>
      </c>
      <c r="I99" s="330">
        <f>'A4 Auckland Worksheet'!$AL$1035</f>
        <v>0</v>
      </c>
      <c r="J99" s="330">
        <f>'A4 Auckland Worksheet'!$AY$1035</f>
        <v>50</v>
      </c>
      <c r="K99" s="330">
        <f>'A4 Wellington Worksheet'!$AA$1062</f>
        <v>10000</v>
      </c>
      <c r="L99" s="330">
        <f>'A4 Wellington Worksheet'!$AL$1062</f>
        <v>0</v>
      </c>
      <c r="M99" s="330">
        <f>'A4 Wellington Worksheet'!$AY$1062</f>
        <v>500</v>
      </c>
      <c r="N99" s="330">
        <f>'A4 Christchurch Worksheet'!$AA$1042</f>
        <v>10000</v>
      </c>
      <c r="O99" s="330">
        <f>'A4 Christchurch Worksheet'!$AL$1042</f>
        <v>0</v>
      </c>
      <c r="P99" s="330">
        <f>'A4 Christchurch Worksheet'!$AY$1042</f>
        <v>1000</v>
      </c>
      <c r="Q99" s="222" t="s">
        <v>1261</v>
      </c>
    </row>
    <row r="100" spans="1:17" x14ac:dyDescent="0.25">
      <c r="A100" s="196">
        <v>4</v>
      </c>
      <c r="B100" s="197" t="s">
        <v>422</v>
      </c>
      <c r="C100" s="208">
        <v>42</v>
      </c>
      <c r="D100" s="209" t="s">
        <v>518</v>
      </c>
      <c r="E100" s="212">
        <v>4232</v>
      </c>
      <c r="F100" s="213" t="s">
        <v>583</v>
      </c>
      <c r="G100" s="231" t="s">
        <v>729</v>
      </c>
      <c r="H100" s="330">
        <f>'A4 Auckland Worksheet'!$AA$1039</f>
        <v>5000</v>
      </c>
      <c r="I100" s="330">
        <f>'A4 Auckland Worksheet'!$AL$1039</f>
        <v>0</v>
      </c>
      <c r="J100" s="330">
        <f>'A4 Auckland Worksheet'!$AY$1039</f>
        <v>250</v>
      </c>
      <c r="K100" s="330">
        <f>'A4 Wellington Worksheet'!$AA$1066</f>
        <v>5000</v>
      </c>
      <c r="L100" s="330">
        <f>'A4 Wellington Worksheet'!$AL$1066</f>
        <v>0</v>
      </c>
      <c r="M100" s="330">
        <f>'A4 Wellington Worksheet'!$AY$1066</f>
        <v>500</v>
      </c>
      <c r="N100" s="330">
        <f>'A4 Christchurch Worksheet'!$AA$1046</f>
        <v>5000</v>
      </c>
      <c r="O100" s="330">
        <f>'A4 Christchurch Worksheet'!$AL$1046</f>
        <v>0</v>
      </c>
      <c r="P100" s="330">
        <f>'A4 Christchurch Worksheet'!$AY$1046</f>
        <v>500</v>
      </c>
      <c r="Q100" s="222" t="s">
        <v>1247</v>
      </c>
    </row>
    <row r="101" spans="1:17" x14ac:dyDescent="0.25">
      <c r="A101" s="196">
        <v>4</v>
      </c>
      <c r="B101" s="197" t="s">
        <v>422</v>
      </c>
      <c r="C101" s="208">
        <v>42</v>
      </c>
      <c r="D101" s="209" t="s">
        <v>518</v>
      </c>
      <c r="E101" s="210">
        <v>4234</v>
      </c>
      <c r="F101" s="211" t="s">
        <v>594</v>
      </c>
      <c r="G101" s="231" t="s">
        <v>1195</v>
      </c>
      <c r="H101" s="331">
        <f>'A4 Auckland Worksheet'!$AA$1045</f>
        <v>10000</v>
      </c>
      <c r="I101" s="331">
        <f>'A4 Auckland Worksheet'!$AL$1045</f>
        <v>0</v>
      </c>
      <c r="J101" s="331">
        <f>'A4 Auckland Worksheet'!$AY$1045</f>
        <v>100</v>
      </c>
      <c r="K101" s="331">
        <f>'A4 Wellington Worksheet'!$AA$1072</f>
        <v>10000</v>
      </c>
      <c r="L101" s="331">
        <f>'A4 Wellington Worksheet'!$AL$1072</f>
        <v>0</v>
      </c>
      <c r="M101" s="331">
        <f>'A4 Wellington Worksheet'!$AY$1072</f>
        <v>250</v>
      </c>
      <c r="N101" s="331">
        <f>'A4 Christchurch Worksheet'!$AA$1052</f>
        <v>10000</v>
      </c>
      <c r="O101" s="331">
        <f>'A4 Christchurch Worksheet'!$AL$1052</f>
        <v>0</v>
      </c>
      <c r="P101" s="331">
        <f>'A4 Christchurch Worksheet'!$AY$1052</f>
        <v>1000</v>
      </c>
      <c r="Q101" s="222"/>
    </row>
    <row r="102" spans="1:17" x14ac:dyDescent="0.25">
      <c r="A102" s="196">
        <v>4</v>
      </c>
      <c r="B102" s="197" t="s">
        <v>422</v>
      </c>
      <c r="C102" s="208">
        <v>42</v>
      </c>
      <c r="D102" s="209" t="s">
        <v>518</v>
      </c>
      <c r="E102" s="210">
        <v>4234</v>
      </c>
      <c r="F102" s="211" t="s">
        <v>594</v>
      </c>
      <c r="G102" s="231" t="s">
        <v>584</v>
      </c>
      <c r="H102" s="330">
        <f>'A4 Auckland Worksheet'!$AA$1060</f>
        <v>2500</v>
      </c>
      <c r="I102" s="330">
        <f>'A4 Auckland Worksheet'!$AL$1060</f>
        <v>0</v>
      </c>
      <c r="J102" s="330">
        <f>'A4 Auckland Worksheet'!$AY$1060</f>
        <v>50</v>
      </c>
      <c r="K102" s="330">
        <f>'A4 Wellington Worksheet'!$AA$1087</f>
        <v>2500</v>
      </c>
      <c r="L102" s="330">
        <f>'A4 Wellington Worksheet'!$AL$1087</f>
        <v>0</v>
      </c>
      <c r="M102" s="330">
        <f>'A4 Wellington Worksheet'!$AY$1087</f>
        <v>500</v>
      </c>
      <c r="N102" s="330">
        <f>'A4 Christchurch Worksheet'!$AA$1067</f>
        <v>2500</v>
      </c>
      <c r="O102" s="330">
        <f>'A4 Christchurch Worksheet'!$AL$1067</f>
        <v>0</v>
      </c>
      <c r="P102" s="330">
        <f>'A4 Christchurch Worksheet'!$AY$1067</f>
        <v>500</v>
      </c>
      <c r="Q102" s="222" t="s">
        <v>1260</v>
      </c>
    </row>
    <row r="103" spans="1:17" x14ac:dyDescent="0.25">
      <c r="A103" s="196">
        <v>4</v>
      </c>
      <c r="B103" s="197" t="s">
        <v>422</v>
      </c>
      <c r="C103" s="208">
        <v>42</v>
      </c>
      <c r="D103" s="209" t="s">
        <v>518</v>
      </c>
      <c r="E103" s="210">
        <v>4234</v>
      </c>
      <c r="F103" s="211" t="s">
        <v>594</v>
      </c>
      <c r="G103" s="231" t="s">
        <v>577</v>
      </c>
      <c r="H103" s="330">
        <f>'A4 Auckland Worksheet'!$AA$1064</f>
        <v>10000</v>
      </c>
      <c r="I103" s="330">
        <f>'A4 Auckland Worksheet'!$AL$1064</f>
        <v>0</v>
      </c>
      <c r="J103" s="330">
        <f>'A4 Auckland Worksheet'!$AY$1064</f>
        <v>50</v>
      </c>
      <c r="K103" s="330">
        <f>'A4 Wellington Worksheet'!$AA$1091</f>
        <v>10000</v>
      </c>
      <c r="L103" s="330">
        <f>'A4 Wellington Worksheet'!$AL$1091</f>
        <v>0</v>
      </c>
      <c r="M103" s="330">
        <f>'A4 Wellington Worksheet'!$AY$1091</f>
        <v>500</v>
      </c>
      <c r="N103" s="330">
        <f>'A4 Christchurch Worksheet'!$AA$1071</f>
        <v>10000</v>
      </c>
      <c r="O103" s="330">
        <f>'A4 Christchurch Worksheet'!$AL$1071</f>
        <v>0</v>
      </c>
      <c r="P103" s="330">
        <f>'A4 Christchurch Worksheet'!$AY$1071</f>
        <v>1000</v>
      </c>
      <c r="Q103" s="222" t="s">
        <v>1261</v>
      </c>
    </row>
    <row r="104" spans="1:17" x14ac:dyDescent="0.25">
      <c r="A104" s="196">
        <v>4</v>
      </c>
      <c r="B104" s="197" t="s">
        <v>422</v>
      </c>
      <c r="C104" s="208">
        <v>42</v>
      </c>
      <c r="D104" s="209" t="s">
        <v>518</v>
      </c>
      <c r="E104" s="210">
        <v>4234</v>
      </c>
      <c r="F104" s="211" t="s">
        <v>594</v>
      </c>
      <c r="G104" s="231" t="s">
        <v>729</v>
      </c>
      <c r="H104" s="330">
        <f>'A4 Auckland Worksheet'!$AA$1068</f>
        <v>5000</v>
      </c>
      <c r="I104" s="330">
        <f>'A4 Auckland Worksheet'!$AL$1068</f>
        <v>0</v>
      </c>
      <c r="J104" s="330">
        <f>'A4 Auckland Worksheet'!$AY$1068</f>
        <v>250</v>
      </c>
      <c r="K104" s="330">
        <f>'A4 Wellington Worksheet'!$AA$1095</f>
        <v>5000</v>
      </c>
      <c r="L104" s="330">
        <f>'A4 Wellington Worksheet'!$AL$1095</f>
        <v>0</v>
      </c>
      <c r="M104" s="330">
        <f>'A4 Wellington Worksheet'!$AY$1095</f>
        <v>500</v>
      </c>
      <c r="N104" s="330">
        <f>'A4 Christchurch Worksheet'!$AA$1075</f>
        <v>5000</v>
      </c>
      <c r="O104" s="330">
        <f>'A4 Christchurch Worksheet'!$AL$1075</f>
        <v>0</v>
      </c>
      <c r="P104" s="330">
        <f>'A4 Christchurch Worksheet'!$AY$1075</f>
        <v>500</v>
      </c>
      <c r="Q104" s="222" t="s">
        <v>1247</v>
      </c>
    </row>
    <row r="105" spans="1:17" x14ac:dyDescent="0.25">
      <c r="A105" s="196">
        <v>4</v>
      </c>
      <c r="B105" s="197" t="s">
        <v>422</v>
      </c>
      <c r="C105" s="208">
        <v>42</v>
      </c>
      <c r="D105" s="209" t="s">
        <v>518</v>
      </c>
      <c r="E105" s="212">
        <v>4241</v>
      </c>
      <c r="F105" s="213" t="s">
        <v>601</v>
      </c>
      <c r="G105" s="231" t="s">
        <v>314</v>
      </c>
      <c r="H105" s="331">
        <f>'A4 Auckland Worksheet'!$AA$1074</f>
        <v>250</v>
      </c>
      <c r="I105" s="331">
        <f>'A4 Auckland Worksheet'!$AL$1074</f>
        <v>0</v>
      </c>
      <c r="J105" s="331">
        <f>'A4 Auckland Worksheet'!$AY$1074</f>
        <v>500</v>
      </c>
      <c r="K105" s="331">
        <f>'A4 Wellington Worksheet'!$AA$1101</f>
        <v>250</v>
      </c>
      <c r="L105" s="331">
        <f>'A4 Wellington Worksheet'!$AL$1101</f>
        <v>0</v>
      </c>
      <c r="M105" s="331">
        <f>'A4 Wellington Worksheet'!$AY$1101</f>
        <v>500</v>
      </c>
      <c r="N105" s="331">
        <f>'A4 Christchurch Worksheet'!$AA$1081</f>
        <v>250</v>
      </c>
      <c r="O105" s="331">
        <f>'A4 Christchurch Worksheet'!$AL$1081</f>
        <v>0</v>
      </c>
      <c r="P105" s="331">
        <f>'A4 Christchurch Worksheet'!$AY$1081</f>
        <v>1000</v>
      </c>
      <c r="Q105" s="222"/>
    </row>
    <row r="106" spans="1:17" x14ac:dyDescent="0.25">
      <c r="A106" s="196">
        <v>4</v>
      </c>
      <c r="B106" s="197" t="s">
        <v>422</v>
      </c>
      <c r="C106" s="208">
        <v>42</v>
      </c>
      <c r="D106" s="209" t="s">
        <v>518</v>
      </c>
      <c r="E106" s="212">
        <v>4241</v>
      </c>
      <c r="F106" s="213" t="s">
        <v>601</v>
      </c>
      <c r="G106" s="231" t="s">
        <v>215</v>
      </c>
      <c r="H106" s="330">
        <f>'A4 Auckland Worksheet'!$AA$1097</f>
        <v>250</v>
      </c>
      <c r="I106" s="330">
        <f>'A4 Auckland Worksheet'!$AL$1097</f>
        <v>0</v>
      </c>
      <c r="J106" s="330">
        <f>'A4 Auckland Worksheet'!$AY$1097</f>
        <v>500</v>
      </c>
      <c r="K106" s="330">
        <f>'A4 Wellington Worksheet'!$AA$1124</f>
        <v>250</v>
      </c>
      <c r="L106" s="330">
        <f>'A4 Wellington Worksheet'!$AL$1124</f>
        <v>0</v>
      </c>
      <c r="M106" s="330">
        <f>'A4 Wellington Worksheet'!$AY$1124</f>
        <v>500</v>
      </c>
      <c r="N106" s="330">
        <f>'A4 Christchurch Worksheet'!$AA$1104</f>
        <v>250</v>
      </c>
      <c r="O106" s="330">
        <f>'A4 Christchurch Worksheet'!$AL$1104</f>
        <v>0</v>
      </c>
      <c r="P106" s="330">
        <f>'A4 Christchurch Worksheet'!$AY$1104</f>
        <v>1000</v>
      </c>
      <c r="Q106" s="222" t="s">
        <v>1253</v>
      </c>
    </row>
    <row r="107" spans="1:17" x14ac:dyDescent="0.25">
      <c r="A107" s="196">
        <v>4</v>
      </c>
      <c r="B107" s="197" t="s">
        <v>422</v>
      </c>
      <c r="C107" s="208">
        <v>42</v>
      </c>
      <c r="D107" s="209" t="s">
        <v>518</v>
      </c>
      <c r="E107" s="212">
        <v>4241</v>
      </c>
      <c r="F107" s="213" t="s">
        <v>601</v>
      </c>
      <c r="G107" s="231" t="s">
        <v>584</v>
      </c>
      <c r="H107" s="330">
        <f>'A4 Auckland Worksheet'!$AA$1101</f>
        <v>2500</v>
      </c>
      <c r="I107" s="330">
        <f>'A4 Auckland Worksheet'!$AL$1101</f>
        <v>0</v>
      </c>
      <c r="J107" s="330">
        <f>'A4 Auckland Worksheet'!$AY$1101</f>
        <v>50</v>
      </c>
      <c r="K107" s="330">
        <f>'A4 Wellington Worksheet'!$AA$1128</f>
        <v>2500</v>
      </c>
      <c r="L107" s="330">
        <f>'A4 Wellington Worksheet'!$AL$1128</f>
        <v>0</v>
      </c>
      <c r="M107" s="330">
        <f>'A4 Wellington Worksheet'!$AY$1128</f>
        <v>500</v>
      </c>
      <c r="N107" s="330">
        <f>'A4 Christchurch Worksheet'!$AA$1108</f>
        <v>2500</v>
      </c>
      <c r="O107" s="330">
        <f>'A4 Christchurch Worksheet'!$AL$1108</f>
        <v>0</v>
      </c>
      <c r="P107" s="330">
        <f>'A4 Christchurch Worksheet'!$AY$1108</f>
        <v>500</v>
      </c>
      <c r="Q107" s="222" t="s">
        <v>1260</v>
      </c>
    </row>
    <row r="108" spans="1:17" x14ac:dyDescent="0.25">
      <c r="A108" s="196">
        <v>4</v>
      </c>
      <c r="B108" s="197" t="s">
        <v>422</v>
      </c>
      <c r="C108" s="208">
        <v>42</v>
      </c>
      <c r="D108" s="209" t="s">
        <v>518</v>
      </c>
      <c r="E108" s="212">
        <v>4241</v>
      </c>
      <c r="F108" s="213" t="s">
        <v>601</v>
      </c>
      <c r="G108" s="231" t="s">
        <v>577</v>
      </c>
      <c r="H108" s="330">
        <f>'A4 Auckland Worksheet'!$AA$1105</f>
        <v>10000</v>
      </c>
      <c r="I108" s="330">
        <f>'A4 Auckland Worksheet'!$AL$1105</f>
        <v>0</v>
      </c>
      <c r="J108" s="330">
        <f>'A4 Auckland Worksheet'!$AY$1105</f>
        <v>50</v>
      </c>
      <c r="K108" s="330">
        <f>'A4 Wellington Worksheet'!$AA$1132</f>
        <v>10000</v>
      </c>
      <c r="L108" s="330">
        <f>'A4 Wellington Worksheet'!$AL$1132</f>
        <v>0</v>
      </c>
      <c r="M108" s="330">
        <f>'A4 Wellington Worksheet'!$AY$1132</f>
        <v>500</v>
      </c>
      <c r="N108" s="330">
        <f>'A4 Christchurch Worksheet'!$AA$1112</f>
        <v>10000</v>
      </c>
      <c r="O108" s="330">
        <f>'A4 Christchurch Worksheet'!$AL$1112</f>
        <v>0</v>
      </c>
      <c r="P108" s="330">
        <f>'A4 Christchurch Worksheet'!$AY$1112</f>
        <v>1000</v>
      </c>
      <c r="Q108" s="222" t="s">
        <v>1261</v>
      </c>
    </row>
    <row r="109" spans="1:17" x14ac:dyDescent="0.25">
      <c r="A109" s="196">
        <v>4</v>
      </c>
      <c r="B109" s="197" t="s">
        <v>422</v>
      </c>
      <c r="C109" s="208">
        <v>42</v>
      </c>
      <c r="D109" s="209" t="s">
        <v>518</v>
      </c>
      <c r="E109" s="212">
        <v>4241</v>
      </c>
      <c r="F109" s="213" t="s">
        <v>601</v>
      </c>
      <c r="G109" s="231" t="s">
        <v>729</v>
      </c>
      <c r="H109" s="330">
        <f>'A4 Auckland Worksheet'!$AA$1109</f>
        <v>5000</v>
      </c>
      <c r="I109" s="330">
        <f>'A4 Auckland Worksheet'!$AL$1109</f>
        <v>0</v>
      </c>
      <c r="J109" s="330">
        <f>'A4 Auckland Worksheet'!$AY$1109</f>
        <v>250</v>
      </c>
      <c r="K109" s="330">
        <f>'A4 Wellington Worksheet'!$AA$1136</f>
        <v>5000</v>
      </c>
      <c r="L109" s="330">
        <f>'A4 Wellington Worksheet'!$AL$1136</f>
        <v>0</v>
      </c>
      <c r="M109" s="330">
        <f>'A4 Wellington Worksheet'!$AY$1136</f>
        <v>500</v>
      </c>
      <c r="N109" s="330">
        <f>'A4 Christchurch Worksheet'!$AA$1116</f>
        <v>5000</v>
      </c>
      <c r="O109" s="330">
        <f>'A4 Christchurch Worksheet'!$AL$1116</f>
        <v>0</v>
      </c>
      <c r="P109" s="330">
        <f>'A4 Christchurch Worksheet'!$AY$1116</f>
        <v>500</v>
      </c>
      <c r="Q109" s="222" t="s">
        <v>1247</v>
      </c>
    </row>
    <row r="110" spans="1:17" x14ac:dyDescent="0.25">
      <c r="A110" s="196">
        <v>4</v>
      </c>
      <c r="B110" s="197" t="s">
        <v>422</v>
      </c>
      <c r="C110" s="208">
        <v>42</v>
      </c>
      <c r="D110" s="209" t="s">
        <v>518</v>
      </c>
      <c r="E110" s="210">
        <v>4242</v>
      </c>
      <c r="F110" s="211" t="s">
        <v>613</v>
      </c>
      <c r="G110" s="231" t="s">
        <v>1217</v>
      </c>
      <c r="H110" s="331">
        <f>'A4 Auckland Worksheet'!$AA$1115</f>
        <v>5000</v>
      </c>
      <c r="I110" s="331">
        <f>'A4 Auckland Worksheet'!$AL$1115</f>
        <v>0</v>
      </c>
      <c r="J110" s="331">
        <f>'A4 Auckland Worksheet'!$AY$1115</f>
        <v>500</v>
      </c>
      <c r="K110" s="331">
        <f>'A4 Wellington Worksheet'!$AA$1142</f>
        <v>5000</v>
      </c>
      <c r="L110" s="331">
        <f>'A4 Wellington Worksheet'!$AL$1142</f>
        <v>0</v>
      </c>
      <c r="M110" s="331">
        <f>'A4 Wellington Worksheet'!$AY$1142</f>
        <v>250</v>
      </c>
      <c r="N110" s="331">
        <f>'A4 Christchurch Worksheet'!$AA$1122</f>
        <v>5000</v>
      </c>
      <c r="O110" s="331">
        <f>'A4 Christchurch Worksheet'!$AL$1122</f>
        <v>0</v>
      </c>
      <c r="P110" s="331">
        <f>'A4 Christchurch Worksheet'!$AY$1122</f>
        <v>500</v>
      </c>
      <c r="Q110" s="222"/>
    </row>
    <row r="111" spans="1:17" x14ac:dyDescent="0.25">
      <c r="A111" s="196">
        <v>4</v>
      </c>
      <c r="B111" s="197" t="s">
        <v>422</v>
      </c>
      <c r="C111" s="208">
        <v>42</v>
      </c>
      <c r="D111" s="209" t="s">
        <v>518</v>
      </c>
      <c r="E111" s="210">
        <v>4242</v>
      </c>
      <c r="F111" s="211" t="s">
        <v>613</v>
      </c>
      <c r="G111" s="231" t="s">
        <v>584</v>
      </c>
      <c r="H111" s="330">
        <f>'A4 Auckland Worksheet'!$AA$1129</f>
        <v>2500</v>
      </c>
      <c r="I111" s="330">
        <f>'A4 Auckland Worksheet'!$AL$1129</f>
        <v>0</v>
      </c>
      <c r="J111" s="330">
        <f>'A4 Auckland Worksheet'!$AY$1129</f>
        <v>50</v>
      </c>
      <c r="K111" s="330">
        <f>'A4 Wellington Worksheet'!$AA$1156</f>
        <v>2500</v>
      </c>
      <c r="L111" s="330">
        <f>'A4 Wellington Worksheet'!$AL$1156</f>
        <v>0</v>
      </c>
      <c r="M111" s="330">
        <f>'A4 Wellington Worksheet'!$AY$1156</f>
        <v>500</v>
      </c>
      <c r="N111" s="330">
        <f>'A4 Christchurch Worksheet'!$AA$1136</f>
        <v>2500</v>
      </c>
      <c r="O111" s="330">
        <f>'A4 Christchurch Worksheet'!$AL$1136</f>
        <v>0</v>
      </c>
      <c r="P111" s="330">
        <f>'A4 Christchurch Worksheet'!$AY$1136</f>
        <v>500</v>
      </c>
      <c r="Q111" s="222" t="s">
        <v>1260</v>
      </c>
    </row>
    <row r="112" spans="1:17" x14ac:dyDescent="0.25">
      <c r="A112" s="196">
        <v>4</v>
      </c>
      <c r="B112" s="197" t="s">
        <v>422</v>
      </c>
      <c r="C112" s="208">
        <v>42</v>
      </c>
      <c r="D112" s="209" t="s">
        <v>518</v>
      </c>
      <c r="E112" s="210">
        <v>4242</v>
      </c>
      <c r="F112" s="211" t="s">
        <v>613</v>
      </c>
      <c r="G112" s="231" t="s">
        <v>729</v>
      </c>
      <c r="H112" s="330">
        <f>'A4 Auckland Worksheet'!$AA$1133</f>
        <v>5000</v>
      </c>
      <c r="I112" s="330">
        <f>'A4 Auckland Worksheet'!$AL$1133</f>
        <v>0</v>
      </c>
      <c r="J112" s="330">
        <f>'A4 Auckland Worksheet'!$AY$1133</f>
        <v>250</v>
      </c>
      <c r="K112" s="330">
        <f>'A4 Wellington Worksheet'!$AA$1160</f>
        <v>5000</v>
      </c>
      <c r="L112" s="330">
        <f>'A4 Wellington Worksheet'!$AL$1160</f>
        <v>0</v>
      </c>
      <c r="M112" s="330">
        <f>'A4 Wellington Worksheet'!$AY$1160</f>
        <v>500</v>
      </c>
      <c r="N112" s="330">
        <f>'A4 Christchurch Worksheet'!$AA$1140</f>
        <v>5000</v>
      </c>
      <c r="O112" s="330">
        <f>'A4 Christchurch Worksheet'!$AL$1140</f>
        <v>0</v>
      </c>
      <c r="P112" s="330">
        <f>'A4 Christchurch Worksheet'!$AY$1140</f>
        <v>500</v>
      </c>
      <c r="Q112" s="222" t="s">
        <v>1247</v>
      </c>
    </row>
    <row r="113" spans="1:17" x14ac:dyDescent="0.25">
      <c r="A113" s="196">
        <v>4</v>
      </c>
      <c r="B113" s="197" t="s">
        <v>422</v>
      </c>
      <c r="C113" s="208">
        <v>42</v>
      </c>
      <c r="D113" s="209" t="s">
        <v>518</v>
      </c>
      <c r="E113" s="212">
        <v>4251</v>
      </c>
      <c r="F113" s="213" t="s">
        <v>619</v>
      </c>
      <c r="G113" s="412" t="s">
        <v>1322</v>
      </c>
      <c r="H113" s="331">
        <f>'A4 Auckland Worksheet'!$AA$1139</f>
        <v>2500</v>
      </c>
      <c r="I113" s="331">
        <f>'A4 Auckland Worksheet'!$AL$1139</f>
        <v>0</v>
      </c>
      <c r="J113" s="331">
        <f>'A4 Auckland Worksheet'!$AY$1139</f>
        <v>250</v>
      </c>
      <c r="K113" s="331">
        <f>'A4 Wellington Worksheet'!$AA$1166</f>
        <v>2500</v>
      </c>
      <c r="L113" s="331">
        <f>'A4 Wellington Worksheet'!$AL$1166</f>
        <v>0</v>
      </c>
      <c r="M113" s="331">
        <f>'A4 Wellington Worksheet'!$AY$1166</f>
        <v>250</v>
      </c>
      <c r="N113" s="331">
        <f>'A4 Christchurch Worksheet'!$AA$1146</f>
        <v>2500</v>
      </c>
      <c r="O113" s="331">
        <f>'A4 Christchurch Worksheet'!$AL$1146</f>
        <v>0</v>
      </c>
      <c r="P113" s="331">
        <f>'A4 Christchurch Worksheet'!$AY$1146</f>
        <v>500</v>
      </c>
      <c r="Q113" s="222"/>
    </row>
    <row r="114" spans="1:17" x14ac:dyDescent="0.25">
      <c r="A114" s="196">
        <v>4</v>
      </c>
      <c r="B114" s="197" t="s">
        <v>422</v>
      </c>
      <c r="C114" s="208">
        <v>42</v>
      </c>
      <c r="D114" s="209" t="s">
        <v>518</v>
      </c>
      <c r="E114" s="210">
        <v>4252</v>
      </c>
      <c r="F114" s="211" t="s">
        <v>621</v>
      </c>
      <c r="G114" s="231" t="s">
        <v>314</v>
      </c>
      <c r="H114" s="331">
        <f>'A4 Auckland Worksheet'!$AA$1153</f>
        <v>0</v>
      </c>
      <c r="I114" s="331">
        <f>'A4 Auckland Worksheet'!$AL$1153</f>
        <v>0</v>
      </c>
      <c r="J114" s="331">
        <f>'A4 Auckland Worksheet'!$AY$1153</f>
        <v>250</v>
      </c>
      <c r="K114" s="331">
        <f>'A4 Wellington Worksheet'!$AA$1180</f>
        <v>0</v>
      </c>
      <c r="L114" s="331">
        <f>'A4 Wellington Worksheet'!$AL$1180</f>
        <v>0</v>
      </c>
      <c r="M114" s="331">
        <f>'A4 Wellington Worksheet'!$AY$1180</f>
        <v>500</v>
      </c>
      <c r="N114" s="331">
        <f>'A4 Christchurch Worksheet'!$AA$1160</f>
        <v>0</v>
      </c>
      <c r="O114" s="331">
        <f>'A4 Christchurch Worksheet'!$AL$1160</f>
        <v>0</v>
      </c>
      <c r="P114" s="331">
        <f>'A4 Christchurch Worksheet'!$AY$1160</f>
        <v>1000</v>
      </c>
      <c r="Q114" s="222"/>
    </row>
    <row r="115" spans="1:17" x14ac:dyDescent="0.25">
      <c r="A115" s="196">
        <v>4</v>
      </c>
      <c r="B115" s="197" t="s">
        <v>422</v>
      </c>
      <c r="C115" s="208">
        <v>42</v>
      </c>
      <c r="D115" s="209" t="s">
        <v>518</v>
      </c>
      <c r="E115" s="210">
        <v>4252</v>
      </c>
      <c r="F115" s="211" t="s">
        <v>621</v>
      </c>
      <c r="G115" s="231" t="s">
        <v>215</v>
      </c>
      <c r="H115" s="330">
        <f>'A4 Auckland Worksheet'!$AA$1165</f>
        <v>250</v>
      </c>
      <c r="I115" s="330">
        <f>'A4 Auckland Worksheet'!$AL$1165</f>
        <v>0</v>
      </c>
      <c r="J115" s="330">
        <f>'A4 Auckland Worksheet'!$AY$1165</f>
        <v>500</v>
      </c>
      <c r="K115" s="330">
        <f>'A4 Wellington Worksheet'!$AA$1192</f>
        <v>250</v>
      </c>
      <c r="L115" s="330">
        <f>'A4 Wellington Worksheet'!$AL$1192</f>
        <v>0</v>
      </c>
      <c r="M115" s="330">
        <f>'A4 Wellington Worksheet'!$AY$1192</f>
        <v>500</v>
      </c>
      <c r="N115" s="330">
        <f>'A4 Christchurch Worksheet'!$AA$1172</f>
        <v>250</v>
      </c>
      <c r="O115" s="330">
        <f>'A4 Christchurch Worksheet'!$AL$1172</f>
        <v>0</v>
      </c>
      <c r="P115" s="330">
        <f>'A4 Christchurch Worksheet'!$AY$1172</f>
        <v>1000</v>
      </c>
      <c r="Q115" s="222" t="s">
        <v>1253</v>
      </c>
    </row>
    <row r="116" spans="1:17" x14ac:dyDescent="0.25">
      <c r="A116" s="196">
        <v>4</v>
      </c>
      <c r="B116" s="197" t="s">
        <v>422</v>
      </c>
      <c r="C116" s="208">
        <v>42</v>
      </c>
      <c r="D116" s="209" t="s">
        <v>518</v>
      </c>
      <c r="E116" s="212">
        <v>4253</v>
      </c>
      <c r="F116" s="213" t="s">
        <v>626</v>
      </c>
      <c r="G116" s="231" t="s">
        <v>1218</v>
      </c>
      <c r="H116" s="331">
        <f>'A4 Auckland Worksheet'!$AA$1171</f>
        <v>10000</v>
      </c>
      <c r="I116" s="331">
        <f>'A4 Auckland Worksheet'!$AL$1171</f>
        <v>0</v>
      </c>
      <c r="J116" s="331">
        <f>'A4 Auckland Worksheet'!$AY$1171</f>
        <v>50</v>
      </c>
      <c r="K116" s="331">
        <f>'A4 Wellington Worksheet'!$AA$1198</f>
        <v>10000</v>
      </c>
      <c r="L116" s="331">
        <f>'A4 Wellington Worksheet'!$AL$1198</f>
        <v>0</v>
      </c>
      <c r="M116" s="331">
        <f>'A4 Wellington Worksheet'!$AY$1198</f>
        <v>500</v>
      </c>
      <c r="N116" s="331">
        <f>'A4 Christchurch Worksheet'!$AA$1178</f>
        <v>10000</v>
      </c>
      <c r="O116" s="331">
        <f>'A4 Christchurch Worksheet'!$AL$1178</f>
        <v>0</v>
      </c>
      <c r="P116" s="331">
        <f>'A4 Christchurch Worksheet'!$AY$1178</f>
        <v>1000</v>
      </c>
      <c r="Q116" s="222"/>
    </row>
    <row r="117" spans="1:17" x14ac:dyDescent="0.25">
      <c r="A117" s="196">
        <v>4</v>
      </c>
      <c r="B117" s="197" t="s">
        <v>422</v>
      </c>
      <c r="C117" s="208">
        <v>42</v>
      </c>
      <c r="D117" s="209" t="s">
        <v>518</v>
      </c>
      <c r="E117" s="210">
        <v>4255</v>
      </c>
      <c r="F117" s="211" t="s">
        <v>628</v>
      </c>
      <c r="G117" s="231" t="s">
        <v>1218</v>
      </c>
      <c r="H117" s="331">
        <f>'A4 Auckland Worksheet'!$AA$1183</f>
        <v>5000</v>
      </c>
      <c r="I117" s="331">
        <f>'A4 Auckland Worksheet'!$AL$1183</f>
        <v>0</v>
      </c>
      <c r="J117" s="331">
        <f>'A4 Auckland Worksheet'!$AY$1183</f>
        <v>500</v>
      </c>
      <c r="K117" s="331">
        <f>'A4 Wellington Worksheet'!$AA$1210</f>
        <v>5000</v>
      </c>
      <c r="L117" s="331">
        <f>'A4 Wellington Worksheet'!$AL$1210</f>
        <v>0</v>
      </c>
      <c r="M117" s="331">
        <f>'A4 Wellington Worksheet'!$AY$1210</f>
        <v>250</v>
      </c>
      <c r="N117" s="331">
        <f>'A4 Christchurch Worksheet'!$AA$1190</f>
        <v>5000</v>
      </c>
      <c r="O117" s="331">
        <f>'A4 Christchurch Worksheet'!$AL$1190</f>
        <v>0</v>
      </c>
      <c r="P117" s="331">
        <f>'A4 Christchurch Worksheet'!$AY$1190</f>
        <v>500</v>
      </c>
      <c r="Q117" s="222"/>
    </row>
    <row r="118" spans="1:17" x14ac:dyDescent="0.25">
      <c r="A118" s="196">
        <v>4</v>
      </c>
      <c r="B118" s="197" t="s">
        <v>422</v>
      </c>
      <c r="C118" s="208">
        <v>42</v>
      </c>
      <c r="D118" s="209" t="s">
        <v>518</v>
      </c>
      <c r="E118" s="212">
        <v>4256</v>
      </c>
      <c r="F118" s="213" t="s">
        <v>637</v>
      </c>
      <c r="G118" s="231" t="s">
        <v>576</v>
      </c>
      <c r="H118" s="331">
        <f>'A4 Auckland Worksheet'!$AA$1200</f>
        <v>2500</v>
      </c>
      <c r="I118" s="331">
        <f>'A4 Auckland Worksheet'!$AL$1200</f>
        <v>0</v>
      </c>
      <c r="J118" s="331">
        <f>'A4 Auckland Worksheet'!$AY$1200</f>
        <v>50</v>
      </c>
      <c r="K118" s="331">
        <f>'A4 Wellington Worksheet'!$AA$1227</f>
        <v>2500</v>
      </c>
      <c r="L118" s="331">
        <f>'A4 Wellington Worksheet'!$AL$1227</f>
        <v>0</v>
      </c>
      <c r="M118" s="331">
        <f>'A4 Wellington Worksheet'!$AY$1227</f>
        <v>500</v>
      </c>
      <c r="N118" s="331">
        <f>'A4 Christchurch Worksheet'!$AA$1207</f>
        <v>2500</v>
      </c>
      <c r="O118" s="331">
        <f>'A4 Christchurch Worksheet'!$AL$1207</f>
        <v>0</v>
      </c>
      <c r="P118" s="331">
        <f>'A4 Christchurch Worksheet'!$AY$1207</f>
        <v>1000</v>
      </c>
      <c r="Q118" s="222"/>
    </row>
    <row r="119" spans="1:17" x14ac:dyDescent="0.25">
      <c r="A119" s="196">
        <v>4</v>
      </c>
      <c r="B119" s="197" t="s">
        <v>422</v>
      </c>
      <c r="C119" s="208">
        <v>42</v>
      </c>
      <c r="D119" s="209" t="s">
        <v>518</v>
      </c>
      <c r="E119" s="210">
        <v>4257</v>
      </c>
      <c r="F119" s="211" t="s">
        <v>639</v>
      </c>
      <c r="G119" s="231" t="s">
        <v>584</v>
      </c>
      <c r="H119" s="331">
        <f>'A4 Auckland Worksheet'!$AA$1212</f>
        <v>2500</v>
      </c>
      <c r="I119" s="331">
        <f>'A4 Auckland Worksheet'!$AL$1212</f>
        <v>0</v>
      </c>
      <c r="J119" s="331">
        <f>'A4 Auckland Worksheet'!$AY$1212</f>
        <v>50</v>
      </c>
      <c r="K119" s="331">
        <f>'A4 Wellington Worksheet'!$AA$1239</f>
        <v>2500</v>
      </c>
      <c r="L119" s="331">
        <f>'A4 Wellington Worksheet'!$AL$1239</f>
        <v>0</v>
      </c>
      <c r="M119" s="331">
        <f>'A4 Wellington Worksheet'!$AY$1239</f>
        <v>500</v>
      </c>
      <c r="N119" s="331">
        <f>'A4 Christchurch Worksheet'!$AA$1219</f>
        <v>2500</v>
      </c>
      <c r="O119" s="331">
        <f>'A4 Christchurch Worksheet'!$AL$1219</f>
        <v>0</v>
      </c>
      <c r="P119" s="331">
        <f>'A4 Christchurch Worksheet'!$AY$1219</f>
        <v>500</v>
      </c>
      <c r="Q119" s="222"/>
    </row>
    <row r="120" spans="1:17" x14ac:dyDescent="0.25">
      <c r="A120" s="196">
        <v>4</v>
      </c>
      <c r="B120" s="197" t="s">
        <v>422</v>
      </c>
      <c r="C120" s="208">
        <v>42</v>
      </c>
      <c r="D120" s="209" t="s">
        <v>518</v>
      </c>
      <c r="E120" s="212">
        <v>4264</v>
      </c>
      <c r="F120" s="213" t="s">
        <v>262</v>
      </c>
      <c r="G120" s="236" t="s">
        <v>263</v>
      </c>
      <c r="H120" s="331">
        <f>'A4 Auckland Worksheet'!$AA$1225</f>
        <v>0</v>
      </c>
      <c r="I120" s="331">
        <f>'A4 Auckland Worksheet'!$AL$1225</f>
        <v>0</v>
      </c>
      <c r="J120" s="331">
        <f>'A4 Auckland Worksheet'!$AY$1225</f>
        <v>1000</v>
      </c>
      <c r="K120" s="331">
        <f>'A4 Wellington Worksheet'!$AA$1252</f>
        <v>0</v>
      </c>
      <c r="L120" s="331">
        <f>'A4 Wellington Worksheet'!$AL$1252</f>
        <v>0</v>
      </c>
      <c r="M120" s="331">
        <f>'A4 Wellington Worksheet'!$AY$1252</f>
        <v>500</v>
      </c>
      <c r="N120" s="331">
        <f>'A4 Christchurch Worksheet'!$AA$1232</f>
        <v>0</v>
      </c>
      <c r="O120" s="331">
        <f>'A4 Christchurch Worksheet'!$AL$1232</f>
        <v>0</v>
      </c>
      <c r="P120" s="331">
        <f>'A4 Christchurch Worksheet'!$AY$1232</f>
        <v>500</v>
      </c>
      <c r="Q120" s="222"/>
    </row>
    <row r="121" spans="1:17" x14ac:dyDescent="0.25">
      <c r="A121" s="196">
        <v>3</v>
      </c>
      <c r="B121" s="197" t="s">
        <v>108</v>
      </c>
      <c r="C121" s="208">
        <v>42</v>
      </c>
      <c r="D121" s="209" t="s">
        <v>518</v>
      </c>
      <c r="E121" s="212">
        <v>4264</v>
      </c>
      <c r="F121" s="213" t="s">
        <v>262</v>
      </c>
      <c r="G121" s="231" t="s">
        <v>268</v>
      </c>
      <c r="H121" s="330">
        <f>'A4 Auckland Worksheet'!$AA$1238</f>
        <v>1000</v>
      </c>
      <c r="I121" s="330">
        <f>'A4 Auckland Worksheet'!$AL$1238</f>
        <v>0</v>
      </c>
      <c r="J121" s="330">
        <f>'A4 Auckland Worksheet'!$AY$1238</f>
        <v>1000</v>
      </c>
      <c r="K121" s="330">
        <f>'A4 Wellington Worksheet'!$AA$1265</f>
        <v>1000</v>
      </c>
      <c r="L121" s="330">
        <f>'A4 Wellington Worksheet'!$AL$1265</f>
        <v>0</v>
      </c>
      <c r="M121" s="330">
        <f>'A4 Wellington Worksheet'!$AY$1265</f>
        <v>1000</v>
      </c>
      <c r="N121" s="330">
        <f>'A4 Christchurch Worksheet'!$AA$1245</f>
        <v>1000</v>
      </c>
      <c r="O121" s="330">
        <f>'A4 Christchurch Worksheet'!$AL$1245</f>
        <v>0</v>
      </c>
      <c r="P121" s="330">
        <f>'A4 Christchurch Worksheet'!$AY$1245</f>
        <v>500</v>
      </c>
      <c r="Q121" s="222" t="s">
        <v>1232</v>
      </c>
    </row>
    <row r="122" spans="1:17" x14ac:dyDescent="0.25">
      <c r="A122" s="196">
        <v>3</v>
      </c>
      <c r="B122" s="197" t="s">
        <v>108</v>
      </c>
      <c r="C122" s="208">
        <v>42</v>
      </c>
      <c r="D122" s="209" t="s">
        <v>518</v>
      </c>
      <c r="E122" s="212">
        <v>4264</v>
      </c>
      <c r="F122" s="213" t="s">
        <v>262</v>
      </c>
      <c r="G122" s="231" t="s">
        <v>53</v>
      </c>
      <c r="H122" s="330">
        <f>'A4 Auckland Worksheet'!$AA$1242</f>
        <v>1000</v>
      </c>
      <c r="I122" s="330">
        <f>'A4 Auckland Worksheet'!$AL$1242</f>
        <v>0</v>
      </c>
      <c r="J122" s="330">
        <f>'A4 Auckland Worksheet'!$AY$1242</f>
        <v>25</v>
      </c>
      <c r="K122" s="330">
        <f>'A4 Wellington Worksheet'!$AA$1269</f>
        <v>1000</v>
      </c>
      <c r="L122" s="330">
        <f>'A4 Wellington Worksheet'!$AL$1269</f>
        <v>0</v>
      </c>
      <c r="M122" s="330">
        <f>'A4 Wellington Worksheet'!$AY$1269</f>
        <v>500</v>
      </c>
      <c r="N122" s="330">
        <f>'A4 Christchurch Worksheet'!$AA$1249</f>
        <v>1000</v>
      </c>
      <c r="O122" s="330">
        <f>'A4 Christchurch Worksheet'!$AL$1249</f>
        <v>0</v>
      </c>
      <c r="P122" s="330">
        <f>'A4 Christchurch Worksheet'!$AY$1249</f>
        <v>1000</v>
      </c>
      <c r="Q122" s="222" t="s">
        <v>1183</v>
      </c>
    </row>
    <row r="123" spans="1:17" x14ac:dyDescent="0.25">
      <c r="A123" s="196">
        <v>4</v>
      </c>
      <c r="B123" s="197" t="s">
        <v>422</v>
      </c>
      <c r="C123" s="208">
        <v>42</v>
      </c>
      <c r="D123" s="209" t="s">
        <v>518</v>
      </c>
      <c r="E123" s="210">
        <v>4271</v>
      </c>
      <c r="F123" s="211" t="s">
        <v>644</v>
      </c>
      <c r="G123" s="231" t="s">
        <v>645</v>
      </c>
      <c r="H123" s="331">
        <f>'A4 Auckland Worksheet'!$AA$1248</f>
        <v>2500</v>
      </c>
      <c r="I123" s="331">
        <f>'A4 Auckland Worksheet'!$AL$1248</f>
        <v>0</v>
      </c>
      <c r="J123" s="331">
        <f>'A4 Auckland Worksheet'!$AY$1248</f>
        <v>500</v>
      </c>
      <c r="K123" s="331">
        <f>'A4 Wellington Worksheet'!$AA$1275</f>
        <v>2500</v>
      </c>
      <c r="L123" s="331">
        <f>'A4 Wellington Worksheet'!$AL$1275</f>
        <v>0</v>
      </c>
      <c r="M123" s="331">
        <f>'A4 Wellington Worksheet'!$AY$1275</f>
        <v>500</v>
      </c>
      <c r="N123" s="331">
        <f>'A4 Christchurch Worksheet'!$AA$1255</f>
        <v>2500</v>
      </c>
      <c r="O123" s="331">
        <f>'A4 Christchurch Worksheet'!$AL$1255</f>
        <v>0</v>
      </c>
      <c r="P123" s="331">
        <f>'A4 Christchurch Worksheet'!$AY$1255</f>
        <v>500</v>
      </c>
      <c r="Q123" s="222"/>
    </row>
    <row r="124" spans="1:17" x14ac:dyDescent="0.25">
      <c r="A124" s="196">
        <v>4</v>
      </c>
      <c r="B124" s="197" t="s">
        <v>422</v>
      </c>
      <c r="C124" s="208">
        <v>42</v>
      </c>
      <c r="D124" s="209" t="s">
        <v>518</v>
      </c>
      <c r="E124" s="210">
        <v>4271</v>
      </c>
      <c r="F124" s="211" t="s">
        <v>644</v>
      </c>
      <c r="G124" s="231" t="s">
        <v>741</v>
      </c>
      <c r="H124" s="330">
        <f>'A4 Auckland Worksheet'!$AA$1262</f>
        <v>5000</v>
      </c>
      <c r="I124" s="330">
        <f>'A4 Auckland Worksheet'!$AL$1262</f>
        <v>0</v>
      </c>
      <c r="J124" s="330">
        <f>'A4 Auckland Worksheet'!$AY$1262</f>
        <v>250</v>
      </c>
      <c r="K124" s="330">
        <f>'A4 Wellington Worksheet'!$AA$1289</f>
        <v>5000</v>
      </c>
      <c r="L124" s="330">
        <f>'A4 Wellington Worksheet'!$AL$1289</f>
        <v>0</v>
      </c>
      <c r="M124" s="330">
        <f>'A4 Wellington Worksheet'!$AY$1289</f>
        <v>500</v>
      </c>
      <c r="N124" s="330">
        <f>'A4 Christchurch Worksheet'!$AA$1269</f>
        <v>5000</v>
      </c>
      <c r="O124" s="330">
        <f>'A4 Christchurch Worksheet'!$AL$1269</f>
        <v>0</v>
      </c>
      <c r="P124" s="330">
        <f>'A4 Christchurch Worksheet'!$AY$1269</f>
        <v>500</v>
      </c>
      <c r="Q124" s="222" t="s">
        <v>1247</v>
      </c>
    </row>
    <row r="125" spans="1:17" x14ac:dyDescent="0.25">
      <c r="A125" s="196">
        <v>4</v>
      </c>
      <c r="B125" s="197" t="s">
        <v>422</v>
      </c>
      <c r="C125" s="208">
        <v>42</v>
      </c>
      <c r="D125" s="209" t="s">
        <v>518</v>
      </c>
      <c r="E125" s="212">
        <v>4272</v>
      </c>
      <c r="F125" s="213" t="s">
        <v>654</v>
      </c>
      <c r="G125" s="231" t="s">
        <v>645</v>
      </c>
      <c r="H125" s="331">
        <f>'A4 Auckland Worksheet'!$AA$1268</f>
        <v>25000</v>
      </c>
      <c r="I125" s="331">
        <f>'A4 Auckland Worksheet'!$AL$1268</f>
        <v>0</v>
      </c>
      <c r="J125" s="331">
        <f>'A4 Auckland Worksheet'!$AY$1268</f>
        <v>100</v>
      </c>
      <c r="K125" s="331">
        <f>'A4 Wellington Worksheet'!$AA$1295</f>
        <v>25000</v>
      </c>
      <c r="L125" s="331">
        <f>'A4 Wellington Worksheet'!$AL$1295</f>
        <v>0</v>
      </c>
      <c r="M125" s="331">
        <f>'A4 Wellington Worksheet'!$AY$1295</f>
        <v>100</v>
      </c>
      <c r="N125" s="331">
        <f>'A4 Christchurch Worksheet'!$AA$1275</f>
        <v>25000</v>
      </c>
      <c r="O125" s="331">
        <f>'A4 Christchurch Worksheet'!$AL$1275</f>
        <v>0</v>
      </c>
      <c r="P125" s="331">
        <f>'A4 Christchurch Worksheet'!$AY$1275</f>
        <v>100</v>
      </c>
      <c r="Q125" s="222"/>
    </row>
    <row r="126" spans="1:17" x14ac:dyDescent="0.25">
      <c r="A126" s="196">
        <v>4</v>
      </c>
      <c r="B126" s="197" t="s">
        <v>422</v>
      </c>
      <c r="C126" s="208">
        <v>42</v>
      </c>
      <c r="D126" s="209" t="s">
        <v>518</v>
      </c>
      <c r="E126" s="212">
        <v>4272</v>
      </c>
      <c r="F126" s="213" t="s">
        <v>654</v>
      </c>
      <c r="G126" s="231" t="s">
        <v>741</v>
      </c>
      <c r="H126" s="330">
        <f>'A4 Auckland Worksheet'!$AA$1277</f>
        <v>5000</v>
      </c>
      <c r="I126" s="330">
        <f>'A4 Auckland Worksheet'!$AL$1277</f>
        <v>0</v>
      </c>
      <c r="J126" s="330">
        <f>'A4 Auckland Worksheet'!$AY$1277</f>
        <v>250</v>
      </c>
      <c r="K126" s="330">
        <f>'A4 Wellington Worksheet'!$AA$1304</f>
        <v>5000</v>
      </c>
      <c r="L126" s="330">
        <f>'A4 Wellington Worksheet'!$AL$1304</f>
        <v>0</v>
      </c>
      <c r="M126" s="330">
        <f>'A4 Wellington Worksheet'!$AY$1304</f>
        <v>500</v>
      </c>
      <c r="N126" s="330">
        <f>'A4 Christchurch Worksheet'!$AA$1284</f>
        <v>5000</v>
      </c>
      <c r="O126" s="330">
        <f>'A4 Christchurch Worksheet'!$AL$1284</f>
        <v>0</v>
      </c>
      <c r="P126" s="330">
        <f>'A4 Christchurch Worksheet'!$AY$1284</f>
        <v>500</v>
      </c>
      <c r="Q126" s="222" t="s">
        <v>1247</v>
      </c>
    </row>
    <row r="127" spans="1:17" x14ac:dyDescent="0.25">
      <c r="A127" s="196">
        <v>4</v>
      </c>
      <c r="B127" s="197" t="s">
        <v>422</v>
      </c>
      <c r="C127" s="208">
        <v>42</v>
      </c>
      <c r="D127" s="209" t="s">
        <v>518</v>
      </c>
      <c r="E127" s="210">
        <v>4273</v>
      </c>
      <c r="F127" s="211" t="s">
        <v>656</v>
      </c>
      <c r="G127" s="231" t="s">
        <v>657</v>
      </c>
      <c r="H127" s="331">
        <f>'A4 Auckland Worksheet'!$AA$1283</f>
        <v>5000</v>
      </c>
      <c r="I127" s="331">
        <f>'A4 Auckland Worksheet'!$AL$1283</f>
        <v>0</v>
      </c>
      <c r="J127" s="331">
        <f>'A4 Auckland Worksheet'!$AY$1283</f>
        <v>100</v>
      </c>
      <c r="K127" s="331">
        <f>'A4 Wellington Worksheet'!$AA$1310</f>
        <v>5000</v>
      </c>
      <c r="L127" s="331">
        <f>'A4 Wellington Worksheet'!$AL$1310</f>
        <v>0</v>
      </c>
      <c r="M127" s="331">
        <f>'A4 Wellington Worksheet'!$AY$1310</f>
        <v>500</v>
      </c>
      <c r="N127" s="331">
        <f>'A4 Christchurch Worksheet'!$AA$1290</f>
        <v>5000</v>
      </c>
      <c r="O127" s="331">
        <f>'A4 Christchurch Worksheet'!$AL$1290</f>
        <v>0</v>
      </c>
      <c r="P127" s="331">
        <f>'A4 Christchurch Worksheet'!$AY$1290</f>
        <v>250</v>
      </c>
      <c r="Q127" s="222"/>
    </row>
    <row r="128" spans="1:17" x14ac:dyDescent="0.25">
      <c r="A128" s="196">
        <v>4</v>
      </c>
      <c r="B128" s="197" t="s">
        <v>422</v>
      </c>
      <c r="C128" s="208">
        <v>42</v>
      </c>
      <c r="D128" s="209" t="s">
        <v>518</v>
      </c>
      <c r="E128" s="210">
        <v>4273</v>
      </c>
      <c r="F128" s="211" t="s">
        <v>656</v>
      </c>
      <c r="G128" s="231" t="s">
        <v>741</v>
      </c>
      <c r="H128" s="330">
        <f>'A4 Auckland Worksheet'!$AA$1294</f>
        <v>5000</v>
      </c>
      <c r="I128" s="330">
        <f>'A4 Auckland Worksheet'!$AL$1294</f>
        <v>0</v>
      </c>
      <c r="J128" s="330">
        <f>'A4 Auckland Worksheet'!$AY$1294</f>
        <v>250</v>
      </c>
      <c r="K128" s="330">
        <f>'A4 Wellington Worksheet'!$AA$1321</f>
        <v>5000</v>
      </c>
      <c r="L128" s="330">
        <f>'A4 Wellington Worksheet'!$AL$1321</f>
        <v>0</v>
      </c>
      <c r="M128" s="330">
        <f>'A4 Wellington Worksheet'!$AY$1321</f>
        <v>500</v>
      </c>
      <c r="N128" s="330">
        <f>'A4 Christchurch Worksheet'!$AA$1301</f>
        <v>5000</v>
      </c>
      <c r="O128" s="330">
        <f>'A4 Christchurch Worksheet'!$AL$1301</f>
        <v>0</v>
      </c>
      <c r="P128" s="330">
        <f>'A4 Christchurch Worksheet'!$AY$1301</f>
        <v>500</v>
      </c>
      <c r="Q128" s="222" t="s">
        <v>1247</v>
      </c>
    </row>
    <row r="129" spans="1:17" x14ac:dyDescent="0.25">
      <c r="A129" s="196">
        <v>4</v>
      </c>
      <c r="B129" s="197" t="s">
        <v>422</v>
      </c>
      <c r="C129" s="208">
        <v>42</v>
      </c>
      <c r="D129" s="209" t="s">
        <v>518</v>
      </c>
      <c r="E129" s="212">
        <v>4281</v>
      </c>
      <c r="F129" s="213" t="s">
        <v>662</v>
      </c>
      <c r="G129" s="231" t="s">
        <v>663</v>
      </c>
      <c r="H129" s="331">
        <f>'A4 Auckland Worksheet'!$AA$1300</f>
        <v>2500</v>
      </c>
      <c r="I129" s="331">
        <f>'A4 Auckland Worksheet'!$AL$1300</f>
        <v>0</v>
      </c>
      <c r="J129" s="331">
        <f>'A4 Auckland Worksheet'!$AY$1300</f>
        <v>500</v>
      </c>
      <c r="K129" s="331">
        <f>'A4 Wellington Worksheet'!$AA$1327</f>
        <v>2500</v>
      </c>
      <c r="L129" s="331">
        <f>'A4 Wellington Worksheet'!$AL$1327</f>
        <v>0</v>
      </c>
      <c r="M129" s="331">
        <f>'A4 Wellington Worksheet'!$AY$1327</f>
        <v>250</v>
      </c>
      <c r="N129" s="331">
        <f>'A4 Christchurch Worksheet'!$AA$1307</f>
        <v>2500</v>
      </c>
      <c r="O129" s="331">
        <f>'A4 Christchurch Worksheet'!$AL$1307</f>
        <v>0</v>
      </c>
      <c r="P129" s="331">
        <f>'A4 Christchurch Worksheet'!$AY$1307</f>
        <v>500</v>
      </c>
      <c r="Q129" s="222"/>
    </row>
    <row r="130" spans="1:17" x14ac:dyDescent="0.25">
      <c r="A130" s="196">
        <v>4</v>
      </c>
      <c r="B130" s="197" t="s">
        <v>422</v>
      </c>
      <c r="C130" s="208">
        <v>42</v>
      </c>
      <c r="D130" s="209" t="s">
        <v>518</v>
      </c>
      <c r="E130" s="212">
        <v>4281</v>
      </c>
      <c r="F130" s="213" t="s">
        <v>662</v>
      </c>
      <c r="G130" s="231" t="s">
        <v>53</v>
      </c>
      <c r="H130" s="330">
        <f>'A4 Auckland Worksheet'!$AA$1315</f>
        <v>1000</v>
      </c>
      <c r="I130" s="330">
        <f>'A4 Auckland Worksheet'!$AL$1315</f>
        <v>0</v>
      </c>
      <c r="J130" s="330">
        <f>'A4 Auckland Worksheet'!$AY$1315</f>
        <v>25</v>
      </c>
      <c r="K130" s="330">
        <f>'A4 Wellington Worksheet'!$AA$1342</f>
        <v>1000</v>
      </c>
      <c r="L130" s="330">
        <f>'A4 Wellington Worksheet'!$AL$1342</f>
        <v>0</v>
      </c>
      <c r="M130" s="330">
        <f>'A4 Wellington Worksheet'!$AY$1342</f>
        <v>500</v>
      </c>
      <c r="N130" s="330">
        <f>'A4 Christchurch Worksheet'!$AA$1322</f>
        <v>1000</v>
      </c>
      <c r="O130" s="330">
        <f>'A4 Christchurch Worksheet'!$AL$1322</f>
        <v>0</v>
      </c>
      <c r="P130" s="330">
        <f>'A4 Christchurch Worksheet'!$AY$1322</f>
        <v>1000</v>
      </c>
      <c r="Q130" s="222" t="s">
        <v>1183</v>
      </c>
    </row>
    <row r="131" spans="1:17" x14ac:dyDescent="0.25">
      <c r="A131" s="196">
        <v>4</v>
      </c>
      <c r="B131" s="197" t="s">
        <v>422</v>
      </c>
      <c r="C131" s="208">
        <v>42</v>
      </c>
      <c r="D131" s="209" t="s">
        <v>518</v>
      </c>
      <c r="E131" s="212">
        <v>4281</v>
      </c>
      <c r="F131" s="213" t="s">
        <v>662</v>
      </c>
      <c r="G131" s="231" t="s">
        <v>1219</v>
      </c>
      <c r="H131" s="330">
        <f>'A4 Auckland Worksheet'!$AA$1319</f>
        <v>500</v>
      </c>
      <c r="I131" s="330">
        <f>'A4 Auckland Worksheet'!$AL$1319</f>
        <v>0</v>
      </c>
      <c r="J131" s="330">
        <f>'A4 Auckland Worksheet'!$AY$1319</f>
        <v>25</v>
      </c>
      <c r="K131" s="330">
        <f>'A4 Wellington Worksheet'!$AA$1346</f>
        <v>500</v>
      </c>
      <c r="L131" s="330">
        <f>'A4 Wellington Worksheet'!$AL$1346</f>
        <v>0</v>
      </c>
      <c r="M131" s="330">
        <f>'A4 Wellington Worksheet'!$AY$1346</f>
        <v>500</v>
      </c>
      <c r="N131" s="330">
        <f>'A4 Christchurch Worksheet'!$AA$1326</f>
        <v>500</v>
      </c>
      <c r="O131" s="330">
        <f>'A4 Christchurch Worksheet'!$AL$1326</f>
        <v>0</v>
      </c>
      <c r="P131" s="330">
        <f>'A4 Christchurch Worksheet'!$AY$1326</f>
        <v>50</v>
      </c>
      <c r="Q131" s="222" t="s">
        <v>1246</v>
      </c>
    </row>
    <row r="132" spans="1:17" x14ac:dyDescent="0.25">
      <c r="A132" s="196">
        <v>4</v>
      </c>
      <c r="B132" s="197" t="s">
        <v>422</v>
      </c>
      <c r="C132" s="208">
        <v>42</v>
      </c>
      <c r="D132" s="209" t="s">
        <v>518</v>
      </c>
      <c r="E132" s="212">
        <v>4281</v>
      </c>
      <c r="F132" s="213" t="s">
        <v>662</v>
      </c>
      <c r="G132" s="231" t="s">
        <v>1220</v>
      </c>
      <c r="H132" s="330">
        <f>'A4 Auckland Worksheet'!$AA$1323</f>
        <v>0</v>
      </c>
      <c r="I132" s="330">
        <f>'A4 Auckland Worksheet'!$AL$1323</f>
        <v>0</v>
      </c>
      <c r="J132" s="330">
        <f>'A4 Auckland Worksheet'!$AY$1323</f>
        <v>1000</v>
      </c>
      <c r="K132" s="330">
        <f>'A4 Wellington Worksheet'!$AA$1350</f>
        <v>0</v>
      </c>
      <c r="L132" s="330">
        <f>'A4 Wellington Worksheet'!$AL$1350</f>
        <v>0</v>
      </c>
      <c r="M132" s="330">
        <f>'A4 Wellington Worksheet'!$AY$1350</f>
        <v>500</v>
      </c>
      <c r="N132" s="330">
        <f>'A4 Christchurch Worksheet'!$AA$1330</f>
        <v>0</v>
      </c>
      <c r="O132" s="330">
        <f>'A4 Christchurch Worksheet'!$AL$1330</f>
        <v>0</v>
      </c>
      <c r="P132" s="330">
        <f>'A4 Christchurch Worksheet'!$AY$1330</f>
        <v>1000</v>
      </c>
      <c r="Q132" s="222" t="s">
        <v>1256</v>
      </c>
    </row>
    <row r="133" spans="1:17" x14ac:dyDescent="0.25">
      <c r="A133" s="196">
        <v>4</v>
      </c>
      <c r="B133" s="197" t="s">
        <v>422</v>
      </c>
      <c r="C133" s="208">
        <v>42</v>
      </c>
      <c r="D133" s="209" t="s">
        <v>518</v>
      </c>
      <c r="E133" s="210">
        <v>4282</v>
      </c>
      <c r="F133" s="211" t="s">
        <v>668</v>
      </c>
      <c r="G133" s="231" t="s">
        <v>669</v>
      </c>
      <c r="H133" s="331">
        <f>'A4 Auckland Worksheet'!$AA$1329</f>
        <v>5000</v>
      </c>
      <c r="I133" s="331">
        <f>'A4 Auckland Worksheet'!$AL$1329</f>
        <v>0</v>
      </c>
      <c r="J133" s="331">
        <f>'A4 Auckland Worksheet'!$AY$1329</f>
        <v>500</v>
      </c>
      <c r="K133" s="331">
        <f>'A4 Wellington Worksheet'!$AA$1356</f>
        <v>5000</v>
      </c>
      <c r="L133" s="331">
        <f>'A4 Wellington Worksheet'!$AL$1356</f>
        <v>0</v>
      </c>
      <c r="M133" s="331">
        <f>'A4 Wellington Worksheet'!$AY$1356</f>
        <v>250</v>
      </c>
      <c r="N133" s="331">
        <f>'A4 Christchurch Worksheet'!$AA$1336</f>
        <v>5000</v>
      </c>
      <c r="O133" s="331">
        <f>'A4 Christchurch Worksheet'!$AL$1336</f>
        <v>0</v>
      </c>
      <c r="P133" s="331">
        <f>'A4 Christchurch Worksheet'!$AY$1336</f>
        <v>250</v>
      </c>
      <c r="Q133" s="222"/>
    </row>
    <row r="134" spans="1:17" x14ac:dyDescent="0.25">
      <c r="A134" s="196">
        <v>4</v>
      </c>
      <c r="B134" s="197" t="s">
        <v>422</v>
      </c>
      <c r="C134" s="208">
        <v>42</v>
      </c>
      <c r="D134" s="209" t="s">
        <v>518</v>
      </c>
      <c r="E134" s="210">
        <v>4282</v>
      </c>
      <c r="F134" s="211" t="s">
        <v>668</v>
      </c>
      <c r="G134" s="231" t="s">
        <v>46</v>
      </c>
      <c r="H134" s="330">
        <f>'A4 Auckland Worksheet'!$AA$1349</f>
        <v>0</v>
      </c>
      <c r="I134" s="330">
        <f>'A4 Auckland Worksheet'!$AL$1349</f>
        <v>0</v>
      </c>
      <c r="J134" s="330">
        <f>'A4 Auckland Worksheet'!$AY$1349</f>
        <v>25</v>
      </c>
      <c r="K134" s="330">
        <f>'A4 Wellington Worksheet'!$AA$1376</f>
        <v>0</v>
      </c>
      <c r="L134" s="330">
        <f>'A4 Wellington Worksheet'!$AL$1376</f>
        <v>0</v>
      </c>
      <c r="M134" s="330">
        <f>'A4 Wellington Worksheet'!$AY$1376</f>
        <v>10</v>
      </c>
      <c r="N134" s="330">
        <f>'A4 Christchurch Worksheet'!$AA$1356</f>
        <v>0</v>
      </c>
      <c r="O134" s="330">
        <f>'A4 Christchurch Worksheet'!$AL$1356</f>
        <v>0</v>
      </c>
      <c r="P134" s="330">
        <f>'A4 Christchurch Worksheet'!$AY$1356</f>
        <v>25</v>
      </c>
      <c r="Q134" s="66" t="s">
        <v>1164</v>
      </c>
    </row>
    <row r="135" spans="1:17" x14ac:dyDescent="0.25">
      <c r="A135" s="196">
        <v>4</v>
      </c>
      <c r="B135" s="197" t="s">
        <v>422</v>
      </c>
      <c r="C135" s="208">
        <v>42</v>
      </c>
      <c r="D135" s="209" t="s">
        <v>518</v>
      </c>
      <c r="E135" s="210">
        <v>4282</v>
      </c>
      <c r="F135" s="211" t="s">
        <v>668</v>
      </c>
      <c r="G135" s="231" t="s">
        <v>56</v>
      </c>
      <c r="H135" s="330">
        <f>'A4 Auckland Worksheet'!$AA$1353</f>
        <v>0</v>
      </c>
      <c r="I135" s="330">
        <f>'A4 Auckland Worksheet'!$AL$1353</f>
        <v>0</v>
      </c>
      <c r="J135" s="330">
        <f>'A4 Auckland Worksheet'!$AY$1353</f>
        <v>50</v>
      </c>
      <c r="K135" s="330">
        <f>'A4 Wellington Worksheet'!$AA$1380</f>
        <v>0</v>
      </c>
      <c r="L135" s="330">
        <f>'A4 Wellington Worksheet'!$AL$1380</f>
        <v>0</v>
      </c>
      <c r="M135" s="330">
        <f>'A4 Wellington Worksheet'!$AY$1380</f>
        <v>100</v>
      </c>
      <c r="N135" s="330">
        <f>'A4 Christchurch Worksheet'!$AA$1360</f>
        <v>0</v>
      </c>
      <c r="O135" s="330">
        <f>'A4 Christchurch Worksheet'!$AL$1360</f>
        <v>0</v>
      </c>
      <c r="P135" s="330">
        <f>'A4 Christchurch Worksheet'!$AY$1360</f>
        <v>50</v>
      </c>
      <c r="Q135" s="222" t="s">
        <v>1163</v>
      </c>
    </row>
    <row r="136" spans="1:17" x14ac:dyDescent="0.25">
      <c r="A136" s="196">
        <v>4</v>
      </c>
      <c r="B136" s="197" t="s">
        <v>422</v>
      </c>
      <c r="C136" s="208">
        <v>42</v>
      </c>
      <c r="D136" s="209" t="s">
        <v>518</v>
      </c>
      <c r="E136" s="210">
        <v>4282</v>
      </c>
      <c r="F136" s="211" t="s">
        <v>668</v>
      </c>
      <c r="G136" s="231" t="s">
        <v>263</v>
      </c>
      <c r="H136" s="330">
        <f>'A4 Auckland Worksheet'!$AA$1357</f>
        <v>0</v>
      </c>
      <c r="I136" s="330">
        <f>'A4 Auckland Worksheet'!$AL$1357</f>
        <v>0</v>
      </c>
      <c r="J136" s="330">
        <f>'A4 Auckland Worksheet'!$AY$1357</f>
        <v>500</v>
      </c>
      <c r="K136" s="330">
        <f>'A4 Wellington Worksheet'!$AA$1384</f>
        <v>0</v>
      </c>
      <c r="L136" s="330">
        <f>'A4 Wellington Worksheet'!$AL$1384</f>
        <v>0</v>
      </c>
      <c r="M136" s="330">
        <f>'A4 Wellington Worksheet'!$AY$1384</f>
        <v>500</v>
      </c>
      <c r="N136" s="330">
        <f>'A4 Christchurch Worksheet'!$AA$1364</f>
        <v>100</v>
      </c>
      <c r="O136" s="330">
        <f>'A4 Christchurch Worksheet'!$AL$1364</f>
        <v>0</v>
      </c>
      <c r="P136" s="330">
        <f>'A4 Christchurch Worksheet'!$AY$1364</f>
        <v>1000</v>
      </c>
      <c r="Q136" s="222" t="s">
        <v>1244</v>
      </c>
    </row>
    <row r="137" spans="1:17" x14ac:dyDescent="0.25">
      <c r="A137" s="196">
        <v>4</v>
      </c>
      <c r="B137" s="197" t="s">
        <v>422</v>
      </c>
      <c r="C137" s="208">
        <v>42</v>
      </c>
      <c r="D137" s="209" t="s">
        <v>518</v>
      </c>
      <c r="E137" s="210">
        <v>4282</v>
      </c>
      <c r="F137" s="211" t="s">
        <v>668</v>
      </c>
      <c r="G137" s="231" t="s">
        <v>268</v>
      </c>
      <c r="H137" s="330">
        <f>'A4 Auckland Worksheet'!$AA$1361</f>
        <v>1000</v>
      </c>
      <c r="I137" s="330">
        <f>'A4 Auckland Worksheet'!$AL$1361</f>
        <v>0</v>
      </c>
      <c r="J137" s="330">
        <f>'A4 Auckland Worksheet'!$AY$1361</f>
        <v>1000</v>
      </c>
      <c r="K137" s="330">
        <f>'A4 Wellington Worksheet'!$AA$1388</f>
        <v>1000</v>
      </c>
      <c r="L137" s="330">
        <f>'A4 Wellington Worksheet'!$AL$1388</f>
        <v>0</v>
      </c>
      <c r="M137" s="330">
        <f>'A4 Wellington Worksheet'!$AY$1388</f>
        <v>1000</v>
      </c>
      <c r="N137" s="330">
        <f>'A4 Christchurch Worksheet'!$AA$1368</f>
        <v>1000</v>
      </c>
      <c r="O137" s="330">
        <f>'A4 Christchurch Worksheet'!$AL$1368</f>
        <v>0</v>
      </c>
      <c r="P137" s="330">
        <f>'A4 Christchurch Worksheet'!$AY$1368</f>
        <v>500</v>
      </c>
      <c r="Q137" s="222" t="s">
        <v>1232</v>
      </c>
    </row>
    <row r="138" spans="1:17" x14ac:dyDescent="0.25">
      <c r="A138" s="196">
        <v>4</v>
      </c>
      <c r="B138" s="197" t="s">
        <v>422</v>
      </c>
      <c r="C138" s="208">
        <v>42</v>
      </c>
      <c r="D138" s="209" t="s">
        <v>518</v>
      </c>
      <c r="E138" s="210">
        <v>4282</v>
      </c>
      <c r="F138" s="211" t="s">
        <v>668</v>
      </c>
      <c r="G138" s="231" t="s">
        <v>250</v>
      </c>
      <c r="H138" s="330">
        <f>'A4 Auckland Worksheet'!$AA$1365</f>
        <v>0</v>
      </c>
      <c r="I138" s="330">
        <f>'A4 Auckland Worksheet'!$AL$1365</f>
        <v>0</v>
      </c>
      <c r="J138" s="330">
        <f>'A4 Auckland Worksheet'!$AY$1365</f>
        <v>500</v>
      </c>
      <c r="K138" s="330">
        <f>'A4 Wellington Worksheet'!$AA$1392</f>
        <v>0</v>
      </c>
      <c r="L138" s="330">
        <f>'A4 Wellington Worksheet'!$AL$1392</f>
        <v>0</v>
      </c>
      <c r="M138" s="330">
        <f>'A4 Wellington Worksheet'!$AY$1392</f>
        <v>500</v>
      </c>
      <c r="N138" s="330">
        <f>'A4 Christchurch Worksheet'!$AA$1372</f>
        <v>100</v>
      </c>
      <c r="O138" s="330">
        <f>'A4 Christchurch Worksheet'!$AL$1372</f>
        <v>0</v>
      </c>
      <c r="P138" s="330">
        <f>'A4 Christchurch Worksheet'!$AY$1372</f>
        <v>1000</v>
      </c>
      <c r="Q138" s="222" t="s">
        <v>1244</v>
      </c>
    </row>
    <row r="139" spans="1:17" x14ac:dyDescent="0.25">
      <c r="A139" s="196">
        <v>4</v>
      </c>
      <c r="B139" s="197" t="s">
        <v>422</v>
      </c>
      <c r="C139" s="208">
        <v>42</v>
      </c>
      <c r="D139" s="209" t="s">
        <v>518</v>
      </c>
      <c r="E139" s="212">
        <v>4283</v>
      </c>
      <c r="F139" s="213" t="s">
        <v>675</v>
      </c>
      <c r="G139" s="231" t="s">
        <v>676</v>
      </c>
      <c r="H139" s="331">
        <f>'A4 Auckland Worksheet'!$AA$1371</f>
        <v>5000</v>
      </c>
      <c r="I139" s="331">
        <f>'A4 Auckland Worksheet'!$AL$1371</f>
        <v>0</v>
      </c>
      <c r="J139" s="331">
        <f>'A4 Auckland Worksheet'!$AY$1371</f>
        <v>500</v>
      </c>
      <c r="K139" s="331">
        <f>'A4 Wellington Worksheet'!$AA$1398</f>
        <v>5000</v>
      </c>
      <c r="L139" s="331">
        <f>'A4 Wellington Worksheet'!$AL$1398</f>
        <v>0</v>
      </c>
      <c r="M139" s="331">
        <f>'A4 Wellington Worksheet'!$AY$1398</f>
        <v>250</v>
      </c>
      <c r="N139" s="331">
        <f>'A4 Christchurch Worksheet'!$AA$1378</f>
        <v>5000</v>
      </c>
      <c r="O139" s="331">
        <f>'A4 Christchurch Worksheet'!$AL$1378</f>
        <v>0</v>
      </c>
      <c r="P139" s="331">
        <f>'A4 Christchurch Worksheet'!$AY$1378</f>
        <v>500</v>
      </c>
      <c r="Q139" s="222"/>
    </row>
    <row r="140" spans="1:17" x14ac:dyDescent="0.25">
      <c r="A140" s="196">
        <v>4</v>
      </c>
      <c r="B140" s="197" t="s">
        <v>422</v>
      </c>
      <c r="C140" s="208">
        <v>42</v>
      </c>
      <c r="D140" s="209" t="s">
        <v>518</v>
      </c>
      <c r="E140" s="212">
        <v>4283</v>
      </c>
      <c r="F140" s="213" t="s">
        <v>675</v>
      </c>
      <c r="G140" s="231" t="s">
        <v>576</v>
      </c>
      <c r="H140" s="330">
        <f>'A4 Auckland Worksheet'!$AA$1388</f>
        <v>5000</v>
      </c>
      <c r="I140" s="330">
        <f>'A4 Auckland Worksheet'!$AL$1388</f>
        <v>0</v>
      </c>
      <c r="J140" s="330">
        <f>'A4 Auckland Worksheet'!$AY$1388</f>
        <v>50</v>
      </c>
      <c r="K140" s="330">
        <f>'A4 Wellington Worksheet'!$AA$1415</f>
        <v>5000</v>
      </c>
      <c r="L140" s="330">
        <f>'A4 Wellington Worksheet'!$AL$1415</f>
        <v>0</v>
      </c>
      <c r="M140" s="330">
        <f>'A4 Wellington Worksheet'!$AY$1415</f>
        <v>500</v>
      </c>
      <c r="N140" s="330">
        <f>'A4 Christchurch Worksheet'!$AA$1395</f>
        <v>5000</v>
      </c>
      <c r="O140" s="330">
        <f>'A4 Christchurch Worksheet'!$AL$1395</f>
        <v>0</v>
      </c>
      <c r="P140" s="330">
        <f>'A4 Christchurch Worksheet'!$AY$1395</f>
        <v>1000</v>
      </c>
      <c r="Q140" s="222" t="s">
        <v>1245</v>
      </c>
    </row>
    <row r="141" spans="1:17" x14ac:dyDescent="0.25">
      <c r="A141" s="196">
        <v>4</v>
      </c>
      <c r="B141" s="197" t="s">
        <v>422</v>
      </c>
      <c r="C141" s="208">
        <v>42</v>
      </c>
      <c r="D141" s="209" t="s">
        <v>518</v>
      </c>
      <c r="E141" s="210">
        <v>4284</v>
      </c>
      <c r="F141" s="211" t="s">
        <v>681</v>
      </c>
      <c r="G141" s="231" t="s">
        <v>669</v>
      </c>
      <c r="H141" s="331">
        <f>'A4 Auckland Worksheet'!$AA$1394</f>
        <v>5000</v>
      </c>
      <c r="I141" s="331">
        <f>'A4 Auckland Worksheet'!$AL$1394</f>
        <v>0</v>
      </c>
      <c r="J141" s="331">
        <f>'A4 Auckland Worksheet'!$AY$1394</f>
        <v>500</v>
      </c>
      <c r="K141" s="331">
        <f>'A4 Wellington Worksheet'!$AA$1421</f>
        <v>5000</v>
      </c>
      <c r="L141" s="331">
        <f>'A4 Wellington Worksheet'!$AL$1421</f>
        <v>0</v>
      </c>
      <c r="M141" s="331">
        <f>'A4 Wellington Worksheet'!$AY$1421</f>
        <v>250</v>
      </c>
      <c r="N141" s="331">
        <f>'A4 Christchurch Worksheet'!$AA$1401</f>
        <v>5000</v>
      </c>
      <c r="O141" s="331">
        <f>'A4 Christchurch Worksheet'!$AL$1401</f>
        <v>0</v>
      </c>
      <c r="P141" s="331">
        <f>'A4 Christchurch Worksheet'!$AY$1401</f>
        <v>500</v>
      </c>
      <c r="Q141" s="222"/>
    </row>
    <row r="142" spans="1:17" x14ac:dyDescent="0.25">
      <c r="A142" s="196">
        <v>4</v>
      </c>
      <c r="B142" s="197" t="s">
        <v>422</v>
      </c>
      <c r="C142" s="208">
        <v>42</v>
      </c>
      <c r="D142" s="209" t="s">
        <v>518</v>
      </c>
      <c r="E142" s="210">
        <v>4284</v>
      </c>
      <c r="F142" s="211" t="s">
        <v>681</v>
      </c>
      <c r="G142" s="231" t="s">
        <v>1195</v>
      </c>
      <c r="H142" s="330">
        <f>'A4 Auckland Worksheet'!$AA$1416</f>
        <v>5000</v>
      </c>
      <c r="I142" s="330">
        <f>'A4 Auckland Worksheet'!$AL$1416</f>
        <v>0</v>
      </c>
      <c r="J142" s="330">
        <f>'A4 Auckland Worksheet'!$AY$1416</f>
        <v>500</v>
      </c>
      <c r="K142" s="330">
        <f>'A4 Wellington Worksheet'!$AA$1443</f>
        <v>5000</v>
      </c>
      <c r="L142" s="330">
        <f>'A4 Wellington Worksheet'!$AL$1443</f>
        <v>0</v>
      </c>
      <c r="M142" s="330">
        <f>'A4 Wellington Worksheet'!$AY$1443</f>
        <v>250</v>
      </c>
      <c r="N142" s="330">
        <f>'A4 Christchurch Worksheet'!$AA$1423</f>
        <v>5000</v>
      </c>
      <c r="O142" s="330">
        <f>'A4 Christchurch Worksheet'!$AL$1423</f>
        <v>0</v>
      </c>
      <c r="P142" s="330">
        <f>'A4 Christchurch Worksheet'!$AY$1423</f>
        <v>500</v>
      </c>
      <c r="Q142" s="222" t="s">
        <v>1249</v>
      </c>
    </row>
    <row r="143" spans="1:17" x14ac:dyDescent="0.25">
      <c r="A143" s="196">
        <v>4</v>
      </c>
      <c r="B143" s="197" t="s">
        <v>422</v>
      </c>
      <c r="C143" s="208">
        <v>42</v>
      </c>
      <c r="D143" s="209" t="s">
        <v>518</v>
      </c>
      <c r="E143" s="212">
        <v>4285</v>
      </c>
      <c r="F143" s="213" t="s">
        <v>684</v>
      </c>
      <c r="G143" s="231" t="s">
        <v>669</v>
      </c>
      <c r="H143" s="331">
        <f>'A4 Auckland Worksheet'!$AA$1422</f>
        <v>5000</v>
      </c>
      <c r="I143" s="331">
        <f>'A4 Auckland Worksheet'!$AL$1422</f>
        <v>0</v>
      </c>
      <c r="J143" s="331">
        <f>'A4 Auckland Worksheet'!$AY$1422</f>
        <v>1000</v>
      </c>
      <c r="K143" s="331">
        <f>'A4 Wellington Worksheet'!$AA$1449</f>
        <v>5000</v>
      </c>
      <c r="L143" s="331">
        <f>'A4 Wellington Worksheet'!$AL$1449</f>
        <v>0</v>
      </c>
      <c r="M143" s="331">
        <f>'A4 Wellington Worksheet'!$AY$1449</f>
        <v>100</v>
      </c>
      <c r="N143" s="331">
        <f>'A4 Christchurch Worksheet'!$AA$1429</f>
        <v>5000</v>
      </c>
      <c r="O143" s="331">
        <f>'A4 Christchurch Worksheet'!$AL$1429</f>
        <v>0</v>
      </c>
      <c r="P143" s="331">
        <f>'A4 Christchurch Worksheet'!$AY$1429</f>
        <v>100</v>
      </c>
      <c r="Q143" s="222"/>
    </row>
    <row r="144" spans="1:17" x14ac:dyDescent="0.25">
      <c r="A144" s="196">
        <v>4</v>
      </c>
      <c r="B144" s="197" t="s">
        <v>422</v>
      </c>
      <c r="C144" s="208">
        <v>42</v>
      </c>
      <c r="D144" s="209" t="s">
        <v>518</v>
      </c>
      <c r="E144" s="212">
        <v>4285</v>
      </c>
      <c r="F144" s="213" t="s">
        <v>684</v>
      </c>
      <c r="G144" s="231" t="s">
        <v>46</v>
      </c>
      <c r="H144" s="330">
        <f>'A4 Auckland Worksheet'!$AA$1433</f>
        <v>0</v>
      </c>
      <c r="I144" s="330">
        <f>'A4 Auckland Worksheet'!$AL$1433</f>
        <v>0</v>
      </c>
      <c r="J144" s="330">
        <f>'A4 Auckland Worksheet'!$AY$1433</f>
        <v>25</v>
      </c>
      <c r="K144" s="330">
        <f>'A4 Wellington Worksheet'!$AA$1460</f>
        <v>0</v>
      </c>
      <c r="L144" s="330">
        <f>'A4 Wellington Worksheet'!$AL$1460</f>
        <v>0</v>
      </c>
      <c r="M144" s="330">
        <f>'A4 Wellington Worksheet'!$AY$1460</f>
        <v>10</v>
      </c>
      <c r="N144" s="330">
        <f>'A4 Christchurch Worksheet'!$AA$1440</f>
        <v>0</v>
      </c>
      <c r="O144" s="330">
        <f>'A4 Christchurch Worksheet'!$AL$1440</f>
        <v>0</v>
      </c>
      <c r="P144" s="330">
        <f>'A4 Christchurch Worksheet'!$AY$1440</f>
        <v>25</v>
      </c>
      <c r="Q144" s="66" t="s">
        <v>1164</v>
      </c>
    </row>
    <row r="145" spans="1:17" x14ac:dyDescent="0.25">
      <c r="A145" s="196">
        <v>4</v>
      </c>
      <c r="B145" s="197" t="s">
        <v>422</v>
      </c>
      <c r="C145" s="208">
        <v>42</v>
      </c>
      <c r="D145" s="209" t="s">
        <v>518</v>
      </c>
      <c r="E145" s="212">
        <v>4285</v>
      </c>
      <c r="F145" s="213" t="s">
        <v>684</v>
      </c>
      <c r="G145" s="231" t="s">
        <v>56</v>
      </c>
      <c r="H145" s="330">
        <f>'A4 Auckland Worksheet'!$AA$1437</f>
        <v>0</v>
      </c>
      <c r="I145" s="330">
        <f>'A4 Auckland Worksheet'!$AL$1437</f>
        <v>0</v>
      </c>
      <c r="J145" s="330">
        <f>'A4 Auckland Worksheet'!$AY$1437</f>
        <v>50</v>
      </c>
      <c r="K145" s="330">
        <f>'A4 Wellington Worksheet'!$AA$1464</f>
        <v>0</v>
      </c>
      <c r="L145" s="330">
        <f>'A4 Wellington Worksheet'!$AL$1464</f>
        <v>0</v>
      </c>
      <c r="M145" s="330">
        <f>'A4 Wellington Worksheet'!$AY$1464</f>
        <v>100</v>
      </c>
      <c r="N145" s="330">
        <f>'A4 Christchurch Worksheet'!$AA$1444</f>
        <v>0</v>
      </c>
      <c r="O145" s="330">
        <f>'A4 Christchurch Worksheet'!$AL$1444</f>
        <v>0</v>
      </c>
      <c r="P145" s="330">
        <f>'A4 Christchurch Worksheet'!$AY$1444</f>
        <v>50</v>
      </c>
      <c r="Q145" s="222" t="s">
        <v>1163</v>
      </c>
    </row>
    <row r="146" spans="1:17" x14ac:dyDescent="0.25">
      <c r="A146" s="196">
        <v>4</v>
      </c>
      <c r="B146" s="197" t="s">
        <v>422</v>
      </c>
      <c r="C146" s="208">
        <v>42</v>
      </c>
      <c r="D146" s="209" t="s">
        <v>518</v>
      </c>
      <c r="E146" s="212">
        <v>4285</v>
      </c>
      <c r="F146" s="213" t="s">
        <v>684</v>
      </c>
      <c r="G146" s="231" t="s">
        <v>263</v>
      </c>
      <c r="H146" s="330">
        <f>'A4 Auckland Worksheet'!$AA$1441</f>
        <v>0</v>
      </c>
      <c r="I146" s="330">
        <f>'A4 Auckland Worksheet'!$AL$1441</f>
        <v>0</v>
      </c>
      <c r="J146" s="330">
        <f>'A4 Auckland Worksheet'!$AY$1441</f>
        <v>500</v>
      </c>
      <c r="K146" s="330">
        <f>'A4 Wellington Worksheet'!$AA$1468</f>
        <v>0</v>
      </c>
      <c r="L146" s="330">
        <f>'A4 Wellington Worksheet'!$AL$1468</f>
        <v>0</v>
      </c>
      <c r="M146" s="330">
        <f>'A4 Wellington Worksheet'!$AY$1468</f>
        <v>500</v>
      </c>
      <c r="N146" s="330">
        <f>'A4 Christchurch Worksheet'!$AA$1448</f>
        <v>100</v>
      </c>
      <c r="O146" s="330">
        <f>'A4 Christchurch Worksheet'!$AL$1448</f>
        <v>0</v>
      </c>
      <c r="P146" s="330">
        <f>'A4 Christchurch Worksheet'!$AY$1448</f>
        <v>1000</v>
      </c>
      <c r="Q146" s="222" t="s">
        <v>1244</v>
      </c>
    </row>
    <row r="147" spans="1:17" x14ac:dyDescent="0.25">
      <c r="A147" s="196">
        <v>4</v>
      </c>
      <c r="B147" s="197" t="s">
        <v>422</v>
      </c>
      <c r="C147" s="208">
        <v>42</v>
      </c>
      <c r="D147" s="209" t="s">
        <v>518</v>
      </c>
      <c r="E147" s="212">
        <v>4285</v>
      </c>
      <c r="F147" s="213" t="s">
        <v>684</v>
      </c>
      <c r="G147" s="231" t="s">
        <v>268</v>
      </c>
      <c r="H147" s="330">
        <f>'A4 Auckland Worksheet'!$AA$1445</f>
        <v>1000</v>
      </c>
      <c r="I147" s="330">
        <f>'A4 Auckland Worksheet'!$AL$1445</f>
        <v>0</v>
      </c>
      <c r="J147" s="330">
        <f>'A4 Auckland Worksheet'!$AY$1445</f>
        <v>1000</v>
      </c>
      <c r="K147" s="330">
        <f>'A4 Wellington Worksheet'!$AA$1472</f>
        <v>1000</v>
      </c>
      <c r="L147" s="330">
        <f>'A4 Wellington Worksheet'!$AL$1472</f>
        <v>0</v>
      </c>
      <c r="M147" s="330">
        <f>'A4 Wellington Worksheet'!$AY$1472</f>
        <v>1000</v>
      </c>
      <c r="N147" s="330">
        <f>'A4 Christchurch Worksheet'!$AA$1452</f>
        <v>1000</v>
      </c>
      <c r="O147" s="330">
        <f>'A4 Christchurch Worksheet'!$AL$1452</f>
        <v>0</v>
      </c>
      <c r="P147" s="330">
        <f>'A4 Christchurch Worksheet'!$AY$1452</f>
        <v>500</v>
      </c>
      <c r="Q147" s="222" t="s">
        <v>1232</v>
      </c>
    </row>
    <row r="148" spans="1:17" x14ac:dyDescent="0.25">
      <c r="A148" s="196">
        <v>4</v>
      </c>
      <c r="B148" s="197" t="s">
        <v>422</v>
      </c>
      <c r="C148" s="208">
        <v>42</v>
      </c>
      <c r="D148" s="209" t="s">
        <v>518</v>
      </c>
      <c r="E148" s="212">
        <v>4285</v>
      </c>
      <c r="F148" s="213" t="s">
        <v>684</v>
      </c>
      <c r="G148" s="231" t="s">
        <v>250</v>
      </c>
      <c r="H148" s="330">
        <f>'A4 Auckland Worksheet'!$AA$1449</f>
        <v>0</v>
      </c>
      <c r="I148" s="330">
        <f>'A4 Auckland Worksheet'!$AL$1449</f>
        <v>0</v>
      </c>
      <c r="J148" s="330">
        <f>'A4 Auckland Worksheet'!$AY$1449</f>
        <v>500</v>
      </c>
      <c r="K148" s="330">
        <f>'A4 Wellington Worksheet'!$AA$1476</f>
        <v>0</v>
      </c>
      <c r="L148" s="330">
        <f>'A4 Wellington Worksheet'!$AL$1476</f>
        <v>0</v>
      </c>
      <c r="M148" s="330">
        <f>'A4 Wellington Worksheet'!$AY$1476</f>
        <v>500</v>
      </c>
      <c r="N148" s="330">
        <f>'A4 Christchurch Worksheet'!$AA$1456</f>
        <v>100</v>
      </c>
      <c r="O148" s="330">
        <f>'A4 Christchurch Worksheet'!$AL$1456</f>
        <v>0</v>
      </c>
      <c r="P148" s="330">
        <f>'A4 Christchurch Worksheet'!$AY$1456</f>
        <v>1000</v>
      </c>
      <c r="Q148" s="222" t="s">
        <v>1244</v>
      </c>
    </row>
    <row r="149" spans="1:17" x14ac:dyDescent="0.25">
      <c r="A149" s="196">
        <v>4</v>
      </c>
      <c r="B149" s="197" t="s">
        <v>422</v>
      </c>
      <c r="C149" s="208">
        <v>42</v>
      </c>
      <c r="D149" s="209" t="s">
        <v>518</v>
      </c>
      <c r="E149" s="212">
        <v>4285</v>
      </c>
      <c r="F149" s="213" t="s">
        <v>684</v>
      </c>
      <c r="G149" s="231" t="s">
        <v>53</v>
      </c>
      <c r="H149" s="330">
        <f>'A4 Auckland Worksheet'!$AA$1453</f>
        <v>1000</v>
      </c>
      <c r="I149" s="330">
        <f>'A4 Auckland Worksheet'!$AL$1453</f>
        <v>0</v>
      </c>
      <c r="J149" s="330">
        <f>'A4 Auckland Worksheet'!$AY$1453</f>
        <v>25</v>
      </c>
      <c r="K149" s="330">
        <f>'A4 Wellington Worksheet'!$AA$1480</f>
        <v>1000</v>
      </c>
      <c r="L149" s="330">
        <f>'A4 Wellington Worksheet'!$AL$1480</f>
        <v>0</v>
      </c>
      <c r="M149" s="330">
        <f>'A4 Wellington Worksheet'!$AY$1480</f>
        <v>500</v>
      </c>
      <c r="N149" s="330">
        <f>'A4 Christchurch Worksheet'!$AA$1460</f>
        <v>1000</v>
      </c>
      <c r="O149" s="330">
        <f>'A4 Christchurch Worksheet'!$AL$1460</f>
        <v>0</v>
      </c>
      <c r="P149" s="330">
        <f>'A4 Christchurch Worksheet'!$AY$1460</f>
        <v>1000</v>
      </c>
      <c r="Q149" s="222" t="s">
        <v>1183</v>
      </c>
    </row>
    <row r="150" spans="1:17" x14ac:dyDescent="0.25">
      <c r="A150" s="196">
        <v>4</v>
      </c>
      <c r="B150" s="197" t="s">
        <v>422</v>
      </c>
      <c r="C150" s="208">
        <v>42</v>
      </c>
      <c r="D150" s="209" t="s">
        <v>518</v>
      </c>
      <c r="E150" s="212">
        <v>4285</v>
      </c>
      <c r="F150" s="213" t="s">
        <v>684</v>
      </c>
      <c r="G150" s="231" t="s">
        <v>729</v>
      </c>
      <c r="H150" s="330">
        <f>'A4 Auckland Worksheet'!$AA$1457</f>
        <v>5000</v>
      </c>
      <c r="I150" s="330">
        <f>'A4 Auckland Worksheet'!$AL$1457</f>
        <v>0</v>
      </c>
      <c r="J150" s="330">
        <f>'A4 Auckland Worksheet'!$AY$1457</f>
        <v>250</v>
      </c>
      <c r="K150" s="330">
        <f>'A4 Wellington Worksheet'!$AA$1484</f>
        <v>5000</v>
      </c>
      <c r="L150" s="330">
        <f>'A4 Wellington Worksheet'!$AL$1484</f>
        <v>0</v>
      </c>
      <c r="M150" s="330">
        <f>'A4 Wellington Worksheet'!$AY$1484</f>
        <v>500</v>
      </c>
      <c r="N150" s="330">
        <f>'A4 Christchurch Worksheet'!$AA$1464</f>
        <v>5000</v>
      </c>
      <c r="O150" s="330">
        <f>'A4 Christchurch Worksheet'!$AL$1464</f>
        <v>0</v>
      </c>
      <c r="P150" s="330">
        <f>'A4 Christchurch Worksheet'!$AY$1464</f>
        <v>500</v>
      </c>
      <c r="Q150" s="222" t="s">
        <v>1247</v>
      </c>
    </row>
    <row r="151" spans="1:17" x14ac:dyDescent="0.25">
      <c r="A151" s="196">
        <v>4</v>
      </c>
      <c r="B151" s="197" t="s">
        <v>422</v>
      </c>
      <c r="C151" s="208">
        <v>43</v>
      </c>
      <c r="D151" s="209" t="s">
        <v>688</v>
      </c>
      <c r="E151" s="210">
        <v>4311</v>
      </c>
      <c r="F151" s="211" t="s">
        <v>689</v>
      </c>
      <c r="G151" s="231" t="s">
        <v>215</v>
      </c>
      <c r="H151" s="331">
        <f>'A4 Auckland Worksheet'!$AA$1464</f>
        <v>250</v>
      </c>
      <c r="I151" s="331">
        <f>'A4 Auckland Worksheet'!$AL$1464</f>
        <v>0</v>
      </c>
      <c r="J151" s="331">
        <f>'A4 Auckland Worksheet'!$AY$1464</f>
        <v>500</v>
      </c>
      <c r="K151" s="331">
        <f>'A4 Wellington Worksheet'!$AA$1491</f>
        <v>250</v>
      </c>
      <c r="L151" s="331">
        <f>'A4 Wellington Worksheet'!$AL$1491</f>
        <v>0</v>
      </c>
      <c r="M151" s="331">
        <f>'A4 Wellington Worksheet'!$AY$1491</f>
        <v>500</v>
      </c>
      <c r="N151" s="331">
        <f>'A4 Christchurch Worksheet'!$AA$1471</f>
        <v>250</v>
      </c>
      <c r="O151" s="331">
        <f>'A4 Christchurch Worksheet'!$AL$1471</f>
        <v>0</v>
      </c>
      <c r="P151" s="331">
        <f>'A4 Christchurch Worksheet'!$AY$1471</f>
        <v>1000</v>
      </c>
      <c r="Q151" s="222"/>
    </row>
    <row r="152" spans="1:17" x14ac:dyDescent="0.25">
      <c r="A152" s="196">
        <v>4</v>
      </c>
      <c r="B152" s="197" t="s">
        <v>422</v>
      </c>
      <c r="C152" s="208">
        <v>43</v>
      </c>
      <c r="D152" s="209" t="s">
        <v>688</v>
      </c>
      <c r="E152" s="210">
        <v>4311</v>
      </c>
      <c r="F152" s="211" t="s">
        <v>689</v>
      </c>
      <c r="G152" s="231" t="s">
        <v>314</v>
      </c>
      <c r="H152" s="330">
        <f>'A4 Auckland Worksheet'!$AA$1488</f>
        <v>5000</v>
      </c>
      <c r="I152" s="330">
        <f>'A4 Auckland Worksheet'!$AL$1488</f>
        <v>0</v>
      </c>
      <c r="J152" s="330">
        <f>'A4 Auckland Worksheet'!$AY$1488</f>
        <v>500</v>
      </c>
      <c r="K152" s="330">
        <f>'A4 Wellington Worksheet'!$AA$1515</f>
        <v>5000</v>
      </c>
      <c r="L152" s="330">
        <f>'A4 Wellington Worksheet'!$AL$1515</f>
        <v>0</v>
      </c>
      <c r="M152" s="330">
        <f>'A4 Wellington Worksheet'!$AY$1515</f>
        <v>250</v>
      </c>
      <c r="N152" s="330">
        <f>'A4 Christchurch Worksheet'!$AA$1495</f>
        <v>5000</v>
      </c>
      <c r="O152" s="330">
        <f>'A4 Christchurch Worksheet'!$AL$1495</f>
        <v>0</v>
      </c>
      <c r="P152" s="330">
        <f>'A4 Christchurch Worksheet'!$AY$1495</f>
        <v>500</v>
      </c>
      <c r="Q152" s="222" t="s">
        <v>1259</v>
      </c>
    </row>
    <row r="153" spans="1:17" ht="24" x14ac:dyDescent="0.25">
      <c r="A153" s="196">
        <v>4</v>
      </c>
      <c r="B153" s="197" t="s">
        <v>422</v>
      </c>
      <c r="C153" s="208">
        <v>43</v>
      </c>
      <c r="D153" s="209" t="s">
        <v>688</v>
      </c>
      <c r="E153" s="210">
        <v>4311</v>
      </c>
      <c r="F153" s="211" t="s">
        <v>689</v>
      </c>
      <c r="G153" s="231" t="s">
        <v>1196</v>
      </c>
      <c r="H153" s="330">
        <f>'A4 Auckland Worksheet'!$AA$1492</f>
        <v>5000</v>
      </c>
      <c r="I153" s="330">
        <f>'A4 Auckland Worksheet'!$AL$1492</f>
        <v>0</v>
      </c>
      <c r="J153" s="330">
        <f>'A4 Auckland Worksheet'!$AY$1492</f>
        <v>500</v>
      </c>
      <c r="K153" s="330">
        <f>'A4 Wellington Worksheet'!$AA$1519</f>
        <v>5000</v>
      </c>
      <c r="L153" s="330">
        <f>'A4 Wellington Worksheet'!$AL$1519</f>
        <v>0</v>
      </c>
      <c r="M153" s="330">
        <f>'A4 Wellington Worksheet'!$AY$1519</f>
        <v>250</v>
      </c>
      <c r="N153" s="330">
        <f>'A4 Christchurch Worksheet'!$AA$1499</f>
        <v>5000</v>
      </c>
      <c r="O153" s="330">
        <f>'A4 Christchurch Worksheet'!$AL$1499</f>
        <v>0</v>
      </c>
      <c r="P153" s="330">
        <f>'A4 Christchurch Worksheet'!$AY$1499</f>
        <v>500</v>
      </c>
      <c r="Q153" s="222" t="s">
        <v>1262</v>
      </c>
    </row>
    <row r="154" spans="1:17" x14ac:dyDescent="0.25">
      <c r="A154" s="196">
        <v>4</v>
      </c>
      <c r="B154" s="197" t="s">
        <v>422</v>
      </c>
      <c r="C154" s="208">
        <v>43</v>
      </c>
      <c r="D154" s="209" t="s">
        <v>688</v>
      </c>
      <c r="E154" s="210">
        <v>4311</v>
      </c>
      <c r="F154" s="211" t="s">
        <v>689</v>
      </c>
      <c r="G154" s="231" t="s">
        <v>1189</v>
      </c>
      <c r="H154" s="330">
        <f>'A4 Auckland Worksheet'!$AA$1496</f>
        <v>0</v>
      </c>
      <c r="I154" s="330">
        <f>'A4 Auckland Worksheet'!$AL$1496</f>
        <v>0</v>
      </c>
      <c r="J154" s="330">
        <f>'A4 Auckland Worksheet'!$AY$1496</f>
        <v>250</v>
      </c>
      <c r="K154" s="330">
        <f>'A4 Wellington Worksheet'!$AA$1523</f>
        <v>0</v>
      </c>
      <c r="L154" s="330">
        <f>'A4 Wellington Worksheet'!$AL$1523</f>
        <v>0</v>
      </c>
      <c r="M154" s="330">
        <f>'A4 Wellington Worksheet'!$AY$1523</f>
        <v>250</v>
      </c>
      <c r="N154" s="330">
        <f>'A4 Christchurch Worksheet'!$AA$1503</f>
        <v>0</v>
      </c>
      <c r="O154" s="330">
        <f>'A4 Christchurch Worksheet'!$AL$1503</f>
        <v>0</v>
      </c>
      <c r="P154" s="330">
        <f>'A4 Christchurch Worksheet'!$AY$1503</f>
        <v>500</v>
      </c>
      <c r="Q154" s="222" t="s">
        <v>1252</v>
      </c>
    </row>
    <row r="155" spans="1:17" x14ac:dyDescent="0.25">
      <c r="A155" s="196">
        <v>4</v>
      </c>
      <c r="B155" s="197" t="s">
        <v>422</v>
      </c>
      <c r="C155" s="208">
        <v>43</v>
      </c>
      <c r="D155" s="209" t="s">
        <v>688</v>
      </c>
      <c r="E155" s="210">
        <v>4311</v>
      </c>
      <c r="F155" s="211" t="s">
        <v>689</v>
      </c>
      <c r="G155" s="231" t="s">
        <v>1197</v>
      </c>
      <c r="H155" s="330">
        <f>'A4 Auckland Worksheet'!$AA$1500</f>
        <v>0</v>
      </c>
      <c r="I155" s="330">
        <f>'A4 Auckland Worksheet'!$AL$1500</f>
        <v>0</v>
      </c>
      <c r="J155" s="330">
        <f>'A4 Auckland Worksheet'!$AY$1500</f>
        <v>0</v>
      </c>
      <c r="K155" s="330">
        <f>'A4 Wellington Worksheet'!$AA$1527</f>
        <v>0</v>
      </c>
      <c r="L155" s="330">
        <f>'A4 Wellington Worksheet'!$AL$1527</f>
        <v>0</v>
      </c>
      <c r="M155" s="330">
        <f>'A4 Wellington Worksheet'!$AY$1527</f>
        <v>0</v>
      </c>
      <c r="N155" s="330">
        <f>'A4 Christchurch Worksheet'!$AA$1507</f>
        <v>0</v>
      </c>
      <c r="O155" s="330">
        <f>'A4 Christchurch Worksheet'!$AL$1507</f>
        <v>0</v>
      </c>
      <c r="P155" s="330">
        <f>'A4 Christchurch Worksheet'!$AY$1507</f>
        <v>0</v>
      </c>
      <c r="Q155" s="222" t="s">
        <v>1257</v>
      </c>
    </row>
    <row r="156" spans="1:17" x14ac:dyDescent="0.25">
      <c r="A156" s="196">
        <v>4</v>
      </c>
      <c r="B156" s="197" t="s">
        <v>422</v>
      </c>
      <c r="C156" s="208">
        <v>43</v>
      </c>
      <c r="D156" s="209" t="s">
        <v>688</v>
      </c>
      <c r="E156" s="210">
        <v>4311</v>
      </c>
      <c r="F156" s="211" t="s">
        <v>689</v>
      </c>
      <c r="G156" s="231" t="s">
        <v>584</v>
      </c>
      <c r="H156" s="330">
        <f>'A4 Auckland Worksheet'!$AA$1504</f>
        <v>2500</v>
      </c>
      <c r="I156" s="330">
        <f>'A4 Auckland Worksheet'!$AL$1504</f>
        <v>0</v>
      </c>
      <c r="J156" s="330">
        <f>'A4 Auckland Worksheet'!$AY$1504</f>
        <v>50</v>
      </c>
      <c r="K156" s="330">
        <f>'A4 Wellington Worksheet'!$AA$1531</f>
        <v>2500</v>
      </c>
      <c r="L156" s="330">
        <f>'A4 Wellington Worksheet'!$AL$1531</f>
        <v>0</v>
      </c>
      <c r="M156" s="330">
        <f>'A4 Wellington Worksheet'!$AY$1531</f>
        <v>500</v>
      </c>
      <c r="N156" s="330">
        <f>'A4 Christchurch Worksheet'!$AA$1511</f>
        <v>2500</v>
      </c>
      <c r="O156" s="330">
        <f>'A4 Christchurch Worksheet'!$AL$1511</f>
        <v>0</v>
      </c>
      <c r="P156" s="330">
        <f>'A4 Christchurch Worksheet'!$AY$1511</f>
        <v>500</v>
      </c>
      <c r="Q156" s="222" t="s">
        <v>1260</v>
      </c>
    </row>
    <row r="157" spans="1:17" x14ac:dyDescent="0.25">
      <c r="A157" s="196">
        <v>4</v>
      </c>
      <c r="B157" s="197" t="s">
        <v>422</v>
      </c>
      <c r="C157" s="208">
        <v>43</v>
      </c>
      <c r="D157" s="209" t="s">
        <v>688</v>
      </c>
      <c r="E157" s="210">
        <v>4311</v>
      </c>
      <c r="F157" s="211" t="s">
        <v>689</v>
      </c>
      <c r="G157" s="231" t="s">
        <v>576</v>
      </c>
      <c r="H157" s="330">
        <f>'A4 Auckland Worksheet'!$AA$1508</f>
        <v>5000</v>
      </c>
      <c r="I157" s="330">
        <f>'A4 Auckland Worksheet'!$AL$1508</f>
        <v>0</v>
      </c>
      <c r="J157" s="330">
        <f>'A4 Auckland Worksheet'!$AY$1508</f>
        <v>50</v>
      </c>
      <c r="K157" s="330">
        <f>'A4 Wellington Worksheet'!$AA$1535</f>
        <v>5000</v>
      </c>
      <c r="L157" s="330">
        <f>'A4 Wellington Worksheet'!$AL$1535</f>
        <v>0</v>
      </c>
      <c r="M157" s="330">
        <f>'A4 Wellington Worksheet'!$AY$1535</f>
        <v>500</v>
      </c>
      <c r="N157" s="330">
        <f>'A4 Christchurch Worksheet'!$AA$1515</f>
        <v>5000</v>
      </c>
      <c r="O157" s="330">
        <f>'A4 Christchurch Worksheet'!$AL$1515</f>
        <v>0</v>
      </c>
      <c r="P157" s="330">
        <f>'A4 Christchurch Worksheet'!$AY$1515</f>
        <v>1000</v>
      </c>
      <c r="Q157" s="222" t="s">
        <v>1245</v>
      </c>
    </row>
    <row r="158" spans="1:17" x14ac:dyDescent="0.25">
      <c r="A158" s="196">
        <v>4</v>
      </c>
      <c r="B158" s="197" t="s">
        <v>422</v>
      </c>
      <c r="C158" s="208">
        <v>43</v>
      </c>
      <c r="D158" s="209" t="s">
        <v>688</v>
      </c>
      <c r="E158" s="210">
        <v>4311</v>
      </c>
      <c r="F158" s="211" t="s">
        <v>689</v>
      </c>
      <c r="G158" s="231" t="s">
        <v>729</v>
      </c>
      <c r="H158" s="330">
        <f>'A4 Auckland Worksheet'!$AA$1512</f>
        <v>5000</v>
      </c>
      <c r="I158" s="330">
        <f>'A4 Auckland Worksheet'!$AL$1512</f>
        <v>0</v>
      </c>
      <c r="J158" s="330">
        <f>'A4 Auckland Worksheet'!$AY$1512</f>
        <v>250</v>
      </c>
      <c r="K158" s="330">
        <f>'A4 Wellington Worksheet'!$AA$1539</f>
        <v>5000</v>
      </c>
      <c r="L158" s="330">
        <f>'A4 Wellington Worksheet'!$AL$1539</f>
        <v>0</v>
      </c>
      <c r="M158" s="330">
        <f>'A4 Wellington Worksheet'!$AY$1539</f>
        <v>500</v>
      </c>
      <c r="N158" s="330">
        <f>'A4 Christchurch Worksheet'!$AA$1519</f>
        <v>5000</v>
      </c>
      <c r="O158" s="330">
        <f>'A4 Christchurch Worksheet'!$AL$1519</f>
        <v>0</v>
      </c>
      <c r="P158" s="330">
        <f>'A4 Christchurch Worksheet'!$AY$1519</f>
        <v>500</v>
      </c>
      <c r="Q158" s="222" t="s">
        <v>1247</v>
      </c>
    </row>
    <row r="159" spans="1:17" x14ac:dyDescent="0.25">
      <c r="A159" s="196">
        <v>4</v>
      </c>
      <c r="B159" s="197" t="s">
        <v>422</v>
      </c>
      <c r="C159" s="208">
        <v>43</v>
      </c>
      <c r="D159" s="209" t="s">
        <v>688</v>
      </c>
      <c r="E159" s="210">
        <v>4311</v>
      </c>
      <c r="F159" s="211" t="s">
        <v>689</v>
      </c>
      <c r="G159" s="231" t="s">
        <v>1198</v>
      </c>
      <c r="H159" s="330">
        <f>'A4 Auckland Worksheet'!$AA$1516</f>
        <v>2500</v>
      </c>
      <c r="I159" s="330">
        <f>'A4 Auckland Worksheet'!$AL$1516</f>
        <v>0</v>
      </c>
      <c r="J159" s="330">
        <f>'A4 Auckland Worksheet'!$AY$1516</f>
        <v>500</v>
      </c>
      <c r="K159" s="330">
        <f>'A4 Wellington Worksheet'!$AA$1543</f>
        <v>2500</v>
      </c>
      <c r="L159" s="330">
        <f>'A4 Wellington Worksheet'!$AL$1543</f>
        <v>0</v>
      </c>
      <c r="M159" s="330">
        <f>'A4 Wellington Worksheet'!$AY$1543</f>
        <v>500</v>
      </c>
      <c r="N159" s="330">
        <f>'A4 Christchurch Worksheet'!$AA$1523</f>
        <v>2500</v>
      </c>
      <c r="O159" s="330">
        <f>'A4 Christchurch Worksheet'!$AL$1523</f>
        <v>0</v>
      </c>
      <c r="P159" s="330">
        <f>'A4 Christchurch Worksheet'!$AY$1523</f>
        <v>500</v>
      </c>
      <c r="Q159" s="222" t="s">
        <v>1255</v>
      </c>
    </row>
    <row r="160" spans="1:17" x14ac:dyDescent="0.25">
      <c r="A160" s="196">
        <v>4</v>
      </c>
      <c r="B160" s="197" t="s">
        <v>422</v>
      </c>
      <c r="C160" s="208">
        <v>43</v>
      </c>
      <c r="D160" s="209" t="s">
        <v>688</v>
      </c>
      <c r="E160" s="212">
        <v>4312</v>
      </c>
      <c r="F160" s="213" t="s">
        <v>692</v>
      </c>
      <c r="G160" s="231" t="s">
        <v>1238</v>
      </c>
      <c r="H160" s="331">
        <f>'A4 Auckland Worksheet'!$AA$1522</f>
        <v>10000</v>
      </c>
      <c r="I160" s="331">
        <f>'A4 Auckland Worksheet'!$AL$1522</f>
        <v>0</v>
      </c>
      <c r="J160" s="331">
        <f>'A4 Auckland Worksheet'!$AY$1522</f>
        <v>100</v>
      </c>
      <c r="K160" s="331">
        <f>'A4 Wellington Worksheet'!$AA$1549</f>
        <v>10000</v>
      </c>
      <c r="L160" s="331">
        <f>'A4 Wellington Worksheet'!$AL$1549</f>
        <v>0</v>
      </c>
      <c r="M160" s="331">
        <f>'A4 Wellington Worksheet'!$AY$1549</f>
        <v>250</v>
      </c>
      <c r="N160" s="331">
        <f>'A4 Christchurch Worksheet'!$AA$1529</f>
        <v>10000</v>
      </c>
      <c r="O160" s="331">
        <f>'A4 Christchurch Worksheet'!$AL$1529</f>
        <v>0</v>
      </c>
      <c r="P160" s="331">
        <f>'A4 Christchurch Worksheet'!$AY$1529</f>
        <v>1000</v>
      </c>
      <c r="Q160" s="222"/>
    </row>
    <row r="161" spans="1:17" x14ac:dyDescent="0.25">
      <c r="A161" s="196">
        <v>4</v>
      </c>
      <c r="B161" s="197" t="s">
        <v>422</v>
      </c>
      <c r="C161" s="208">
        <v>43</v>
      </c>
      <c r="D161" s="209" t="s">
        <v>688</v>
      </c>
      <c r="E161" s="212">
        <v>4312</v>
      </c>
      <c r="F161" s="213" t="s">
        <v>692</v>
      </c>
      <c r="G161" s="231" t="s">
        <v>584</v>
      </c>
      <c r="H161" s="330">
        <f>'A4 Auckland Worksheet'!$AA$1535</f>
        <v>2500</v>
      </c>
      <c r="I161" s="330">
        <f>'A4 Auckland Worksheet'!$AL$1535</f>
        <v>0</v>
      </c>
      <c r="J161" s="330">
        <f>'A4 Auckland Worksheet'!$AY$1535</f>
        <v>50</v>
      </c>
      <c r="K161" s="330">
        <f>'A4 Wellington Worksheet'!$AA$1562</f>
        <v>2500</v>
      </c>
      <c r="L161" s="330">
        <f>'A4 Wellington Worksheet'!$AL$1562</f>
        <v>0</v>
      </c>
      <c r="M161" s="330">
        <f>'A4 Wellington Worksheet'!$AY$1562</f>
        <v>500</v>
      </c>
      <c r="N161" s="330">
        <f>'A4 Christchurch Worksheet'!$AA$1542</f>
        <v>2500</v>
      </c>
      <c r="O161" s="330">
        <f>'A4 Christchurch Worksheet'!$AL$1542</f>
        <v>0</v>
      </c>
      <c r="P161" s="330">
        <f>'A4 Christchurch Worksheet'!$AY$1542</f>
        <v>500</v>
      </c>
      <c r="Q161" s="222" t="s">
        <v>1260</v>
      </c>
    </row>
    <row r="162" spans="1:17" x14ac:dyDescent="0.25">
      <c r="A162" s="196">
        <v>4</v>
      </c>
      <c r="B162" s="197" t="s">
        <v>422</v>
      </c>
      <c r="C162" s="208">
        <v>43</v>
      </c>
      <c r="D162" s="209" t="s">
        <v>688</v>
      </c>
      <c r="E162" s="212">
        <v>4312</v>
      </c>
      <c r="F162" s="213" t="s">
        <v>692</v>
      </c>
      <c r="G162" s="231" t="s">
        <v>576</v>
      </c>
      <c r="H162" s="330">
        <f>'A4 Auckland Worksheet'!$AA$1539</f>
        <v>5000</v>
      </c>
      <c r="I162" s="330">
        <f>'A4 Auckland Worksheet'!$AL$1539</f>
        <v>0</v>
      </c>
      <c r="J162" s="330">
        <f>'A4 Auckland Worksheet'!$AY$1539</f>
        <v>50</v>
      </c>
      <c r="K162" s="330">
        <f>'A4 Wellington Worksheet'!$AA$1566</f>
        <v>5000</v>
      </c>
      <c r="L162" s="330">
        <f>'A4 Wellington Worksheet'!$AL$1566</f>
        <v>0</v>
      </c>
      <c r="M162" s="330">
        <f>'A4 Wellington Worksheet'!$AY$1566</f>
        <v>500</v>
      </c>
      <c r="N162" s="330">
        <f>'A4 Christchurch Worksheet'!$AA$1546</f>
        <v>5000</v>
      </c>
      <c r="O162" s="330">
        <f>'A4 Christchurch Worksheet'!$AL$1546</f>
        <v>0</v>
      </c>
      <c r="P162" s="330">
        <f>'A4 Christchurch Worksheet'!$AY$1546</f>
        <v>1000</v>
      </c>
      <c r="Q162" s="222" t="s">
        <v>1245</v>
      </c>
    </row>
    <row r="163" spans="1:17" x14ac:dyDescent="0.25">
      <c r="A163" s="196">
        <v>4</v>
      </c>
      <c r="B163" s="197" t="s">
        <v>422</v>
      </c>
      <c r="C163" s="208">
        <v>43</v>
      </c>
      <c r="D163" s="209" t="s">
        <v>688</v>
      </c>
      <c r="E163" s="212">
        <v>4312</v>
      </c>
      <c r="F163" s="213" t="s">
        <v>692</v>
      </c>
      <c r="G163" s="231" t="s">
        <v>729</v>
      </c>
      <c r="H163" s="330">
        <f>'A4 Auckland Worksheet'!$AA$1543</f>
        <v>5000</v>
      </c>
      <c r="I163" s="330">
        <f>'A4 Auckland Worksheet'!$AL$1543</f>
        <v>0</v>
      </c>
      <c r="J163" s="330">
        <f>'A4 Auckland Worksheet'!$AY$1543</f>
        <v>250</v>
      </c>
      <c r="K163" s="330">
        <f>'A4 Wellington Worksheet'!$AA$1570</f>
        <v>5000</v>
      </c>
      <c r="L163" s="330">
        <f>'A4 Wellington Worksheet'!$AL$1570</f>
        <v>0</v>
      </c>
      <c r="M163" s="330">
        <f>'A4 Wellington Worksheet'!$AY$1570</f>
        <v>500</v>
      </c>
      <c r="N163" s="330">
        <f>'A4 Christchurch Worksheet'!$AA$1550</f>
        <v>5000</v>
      </c>
      <c r="O163" s="330">
        <f>'A4 Christchurch Worksheet'!$AL$1550</f>
        <v>0</v>
      </c>
      <c r="P163" s="330">
        <f>'A4 Christchurch Worksheet'!$AY$1550</f>
        <v>500</v>
      </c>
      <c r="Q163" s="222" t="s">
        <v>1247</v>
      </c>
    </row>
    <row r="164" spans="1:17" x14ac:dyDescent="0.25">
      <c r="A164" s="196">
        <v>4</v>
      </c>
      <c r="B164" s="197" t="s">
        <v>422</v>
      </c>
      <c r="C164" s="208">
        <v>43</v>
      </c>
      <c r="D164" s="209" t="s">
        <v>688</v>
      </c>
      <c r="E164" s="212">
        <v>4312</v>
      </c>
      <c r="F164" s="213" t="s">
        <v>692</v>
      </c>
      <c r="G164" s="231" t="s">
        <v>1198</v>
      </c>
      <c r="H164" s="330">
        <f>'A4 Auckland Worksheet'!$AA$1547</f>
        <v>2500</v>
      </c>
      <c r="I164" s="330">
        <f>'A4 Auckland Worksheet'!$AL$1547</f>
        <v>0</v>
      </c>
      <c r="J164" s="330">
        <f>'A4 Auckland Worksheet'!$AY$1547</f>
        <v>500</v>
      </c>
      <c r="K164" s="330">
        <f>'A4 Wellington Worksheet'!$AA$1574</f>
        <v>2500</v>
      </c>
      <c r="L164" s="330">
        <f>'A4 Wellington Worksheet'!$AL$1574</f>
        <v>0</v>
      </c>
      <c r="M164" s="330">
        <f>'A4 Wellington Worksheet'!$AY$1574</f>
        <v>500</v>
      </c>
      <c r="N164" s="330">
        <f>'A4 Christchurch Worksheet'!$AA$1554</f>
        <v>2500</v>
      </c>
      <c r="O164" s="330">
        <f>'A4 Christchurch Worksheet'!$AL$1554</f>
        <v>0</v>
      </c>
      <c r="P164" s="330">
        <f>'A4 Christchurch Worksheet'!$AY$1554</f>
        <v>500</v>
      </c>
      <c r="Q164" s="222" t="s">
        <v>1255</v>
      </c>
    </row>
    <row r="165" spans="1:17" x14ac:dyDescent="0.25">
      <c r="A165" s="196">
        <v>4</v>
      </c>
      <c r="B165" s="197" t="s">
        <v>422</v>
      </c>
      <c r="C165" s="208">
        <v>43</v>
      </c>
      <c r="D165" s="209" t="s">
        <v>688</v>
      </c>
      <c r="E165" s="210">
        <v>4321</v>
      </c>
      <c r="F165" s="211" t="s">
        <v>699</v>
      </c>
      <c r="G165" s="231" t="s">
        <v>700</v>
      </c>
      <c r="H165" s="331">
        <f>'A4 Auckland Worksheet'!$AA$1553</f>
        <v>5000</v>
      </c>
      <c r="I165" s="331">
        <f>'A4 Auckland Worksheet'!$AL$1553</f>
        <v>0</v>
      </c>
      <c r="J165" s="331">
        <f>'A4 Auckland Worksheet'!$AY$1553</f>
        <v>50</v>
      </c>
      <c r="K165" s="331">
        <f>'A4 Wellington Worksheet'!$AA$1580</f>
        <v>5000</v>
      </c>
      <c r="L165" s="331">
        <f>'A4 Wellington Worksheet'!$AL$1580</f>
        <v>0</v>
      </c>
      <c r="M165" s="331">
        <f>'A4 Wellington Worksheet'!$AY$1580</f>
        <v>500</v>
      </c>
      <c r="N165" s="331">
        <f>'A4 Christchurch Worksheet'!$AA$1560</f>
        <v>5000</v>
      </c>
      <c r="O165" s="331">
        <f>'A4 Christchurch Worksheet'!$AL$1560</f>
        <v>0</v>
      </c>
      <c r="P165" s="331">
        <f>'A4 Christchurch Worksheet'!$AY$1560</f>
        <v>1000</v>
      </c>
      <c r="Q165" s="222"/>
    </row>
    <row r="166" spans="1:17" x14ac:dyDescent="0.25">
      <c r="A166" s="196">
        <v>4</v>
      </c>
      <c r="B166" s="197" t="s">
        <v>422</v>
      </c>
      <c r="C166" s="208">
        <v>43</v>
      </c>
      <c r="D166" s="209" t="s">
        <v>688</v>
      </c>
      <c r="E166" s="210">
        <v>4321</v>
      </c>
      <c r="F166" s="211" t="s">
        <v>699</v>
      </c>
      <c r="G166" s="231" t="s">
        <v>1195</v>
      </c>
      <c r="H166" s="330">
        <f>'A4 Auckland Worksheet'!$AA$1565</f>
        <v>5000</v>
      </c>
      <c r="I166" s="330">
        <f>'A4 Auckland Worksheet'!$AL$1565</f>
        <v>0</v>
      </c>
      <c r="J166" s="330">
        <f>'A4 Auckland Worksheet'!$AY$1565</f>
        <v>500</v>
      </c>
      <c r="K166" s="330">
        <f>'A4 Wellington Worksheet'!$AA$1592</f>
        <v>5000</v>
      </c>
      <c r="L166" s="330">
        <f>'A4 Wellington Worksheet'!$AL$1592</f>
        <v>0</v>
      </c>
      <c r="M166" s="330">
        <f>'A4 Wellington Worksheet'!$AY$1592</f>
        <v>250</v>
      </c>
      <c r="N166" s="330">
        <f>'A4 Christchurch Worksheet'!$AA$1572</f>
        <v>5000</v>
      </c>
      <c r="O166" s="330">
        <f>'A4 Christchurch Worksheet'!$AL$1572</f>
        <v>0</v>
      </c>
      <c r="P166" s="330">
        <f>'A4 Christchurch Worksheet'!$AY$1572</f>
        <v>500</v>
      </c>
      <c r="Q166" s="222" t="s">
        <v>1249</v>
      </c>
    </row>
    <row r="167" spans="1:17" x14ac:dyDescent="0.25">
      <c r="A167" s="196">
        <v>4</v>
      </c>
      <c r="B167" s="197" t="s">
        <v>422</v>
      </c>
      <c r="C167" s="208">
        <v>43</v>
      </c>
      <c r="D167" s="209" t="s">
        <v>688</v>
      </c>
      <c r="E167" s="210">
        <v>4321</v>
      </c>
      <c r="F167" s="211" t="s">
        <v>699</v>
      </c>
      <c r="G167" s="231" t="s">
        <v>264</v>
      </c>
      <c r="H167" s="330">
        <f>'A4 Auckland Worksheet'!$AA$1569</f>
        <v>2500</v>
      </c>
      <c r="I167" s="330">
        <f>'A4 Auckland Worksheet'!$AL$1569</f>
        <v>0</v>
      </c>
      <c r="J167" s="330">
        <f>'A4 Auckland Worksheet'!$AY$1569</f>
        <v>100</v>
      </c>
      <c r="K167" s="330">
        <f>'A4 Wellington Worksheet'!$AA$1596</f>
        <v>2500</v>
      </c>
      <c r="L167" s="330">
        <f>'A4 Wellington Worksheet'!$AL$1596</f>
        <v>0</v>
      </c>
      <c r="M167" s="330">
        <f>'A4 Wellington Worksheet'!$AY$1596</f>
        <v>500</v>
      </c>
      <c r="N167" s="330">
        <f>'A4 Christchurch Worksheet'!$AA$1576</f>
        <v>2500</v>
      </c>
      <c r="O167" s="330">
        <f>'A4 Christchurch Worksheet'!$AL$1576</f>
        <v>0</v>
      </c>
      <c r="P167" s="330">
        <f>'A4 Christchurch Worksheet'!$AY$1576</f>
        <v>1000</v>
      </c>
      <c r="Q167" s="222" t="s">
        <v>1248</v>
      </c>
    </row>
    <row r="168" spans="1:17" x14ac:dyDescent="0.25">
      <c r="A168" s="196">
        <v>4</v>
      </c>
      <c r="B168" s="197" t="s">
        <v>422</v>
      </c>
      <c r="C168" s="208">
        <v>43</v>
      </c>
      <c r="D168" s="209" t="s">
        <v>688</v>
      </c>
      <c r="E168" s="210">
        <v>4321</v>
      </c>
      <c r="F168" s="211" t="s">
        <v>699</v>
      </c>
      <c r="G168" s="231" t="s">
        <v>729</v>
      </c>
      <c r="H168" s="330">
        <f>'A4 Auckland Worksheet'!$AA$1573</f>
        <v>5000</v>
      </c>
      <c r="I168" s="330">
        <f>'A4 Auckland Worksheet'!$AL$1573</f>
        <v>0</v>
      </c>
      <c r="J168" s="330">
        <f>'A4 Auckland Worksheet'!$AY$1573</f>
        <v>250</v>
      </c>
      <c r="K168" s="330">
        <f>'A4 Wellington Worksheet'!$AA$1600</f>
        <v>5000</v>
      </c>
      <c r="L168" s="330">
        <f>'A4 Wellington Worksheet'!$AL$1600</f>
        <v>0</v>
      </c>
      <c r="M168" s="330">
        <f>'A4 Wellington Worksheet'!$AY$1600</f>
        <v>500</v>
      </c>
      <c r="N168" s="330">
        <f>'A4 Christchurch Worksheet'!$AA$1580</f>
        <v>5000</v>
      </c>
      <c r="O168" s="330">
        <f>'A4 Christchurch Worksheet'!$AL$1580</f>
        <v>0</v>
      </c>
      <c r="P168" s="330">
        <f>'A4 Christchurch Worksheet'!$AY$1580</f>
        <v>500</v>
      </c>
      <c r="Q168" s="222" t="s">
        <v>1247</v>
      </c>
    </row>
    <row r="169" spans="1:17" x14ac:dyDescent="0.25">
      <c r="A169" s="196">
        <v>4</v>
      </c>
      <c r="B169" s="197" t="s">
        <v>422</v>
      </c>
      <c r="C169" s="208">
        <v>43</v>
      </c>
      <c r="D169" s="209" t="s">
        <v>688</v>
      </c>
      <c r="E169" s="212">
        <v>4322</v>
      </c>
      <c r="F169" s="213" t="s">
        <v>707</v>
      </c>
      <c r="G169" s="231" t="s">
        <v>708</v>
      </c>
      <c r="H169" s="331">
        <f>'A4 Auckland Worksheet'!$AA$1579</f>
        <v>10000</v>
      </c>
      <c r="I169" s="331">
        <f>'A4 Auckland Worksheet'!$AL$1579</f>
        <v>0</v>
      </c>
      <c r="J169" s="331">
        <f>'A4 Auckland Worksheet'!$AY$1579</f>
        <v>50</v>
      </c>
      <c r="K169" s="331">
        <f>'A4 Wellington Worksheet'!$AA$1606</f>
        <v>10000</v>
      </c>
      <c r="L169" s="331">
        <f>'A4 Wellington Worksheet'!$AL$1606</f>
        <v>0</v>
      </c>
      <c r="M169" s="331">
        <f>'A4 Wellington Worksheet'!$AY$1606</f>
        <v>50</v>
      </c>
      <c r="N169" s="331">
        <f>'A4 Christchurch Worksheet'!$AA$1586</f>
        <v>10000</v>
      </c>
      <c r="O169" s="331">
        <f>'A4 Christchurch Worksheet'!$AL$1586</f>
        <v>0</v>
      </c>
      <c r="P169" s="331">
        <f>'A4 Christchurch Worksheet'!$AY$1586</f>
        <v>50</v>
      </c>
      <c r="Q169" s="222"/>
    </row>
    <row r="170" spans="1:17" x14ac:dyDescent="0.25">
      <c r="A170" s="196">
        <v>4</v>
      </c>
      <c r="B170" s="197" t="s">
        <v>422</v>
      </c>
      <c r="C170" s="208">
        <v>43</v>
      </c>
      <c r="D170" s="209" t="s">
        <v>688</v>
      </c>
      <c r="E170" s="212">
        <v>4322</v>
      </c>
      <c r="F170" s="213" t="s">
        <v>707</v>
      </c>
      <c r="G170" s="231" t="s">
        <v>1195</v>
      </c>
      <c r="H170" s="330">
        <f>'A4 Auckland Worksheet'!$AA$1593</f>
        <v>5000</v>
      </c>
      <c r="I170" s="330">
        <f>'A4 Auckland Worksheet'!$AL$1593</f>
        <v>0</v>
      </c>
      <c r="J170" s="330">
        <f>'A4 Auckland Worksheet'!$AY$1593</f>
        <v>500</v>
      </c>
      <c r="K170" s="330">
        <f>'A4 Wellington Worksheet'!$AA$1620</f>
        <v>5000</v>
      </c>
      <c r="L170" s="330">
        <f>'A4 Wellington Worksheet'!$AL$1620</f>
        <v>0</v>
      </c>
      <c r="M170" s="330">
        <f>'A4 Wellington Worksheet'!$AY$1620</f>
        <v>250</v>
      </c>
      <c r="N170" s="330">
        <f>'A4 Christchurch Worksheet'!$AA$1600</f>
        <v>5000</v>
      </c>
      <c r="O170" s="330">
        <f>'A4 Christchurch Worksheet'!$AL$1600</f>
        <v>0</v>
      </c>
      <c r="P170" s="330">
        <f>'A4 Christchurch Worksheet'!$AY$1600</f>
        <v>500</v>
      </c>
      <c r="Q170" s="222" t="s">
        <v>1249</v>
      </c>
    </row>
    <row r="171" spans="1:17" x14ac:dyDescent="0.25">
      <c r="A171" s="196">
        <v>4</v>
      </c>
      <c r="B171" s="197" t="s">
        <v>422</v>
      </c>
      <c r="C171" s="208">
        <v>43</v>
      </c>
      <c r="D171" s="209" t="s">
        <v>688</v>
      </c>
      <c r="E171" s="212">
        <v>4322</v>
      </c>
      <c r="F171" s="213" t="s">
        <v>707</v>
      </c>
      <c r="G171" s="231" t="s">
        <v>264</v>
      </c>
      <c r="H171" s="330">
        <f>'A4 Auckland Worksheet'!$AA$1597</f>
        <v>2500</v>
      </c>
      <c r="I171" s="330">
        <f>'A4 Auckland Worksheet'!$AL$1597</f>
        <v>0</v>
      </c>
      <c r="J171" s="330">
        <f>'A4 Auckland Worksheet'!$AY$1597</f>
        <v>100</v>
      </c>
      <c r="K171" s="330">
        <f>'A4 Wellington Worksheet'!$AA$1624</f>
        <v>2500</v>
      </c>
      <c r="L171" s="330">
        <f>'A4 Wellington Worksheet'!$AL$1624</f>
        <v>0</v>
      </c>
      <c r="M171" s="330">
        <f>'A4 Wellington Worksheet'!$AY$1624</f>
        <v>500</v>
      </c>
      <c r="N171" s="330">
        <f>'A4 Christchurch Worksheet'!$AA$1604</f>
        <v>2500</v>
      </c>
      <c r="O171" s="330">
        <f>'A4 Christchurch Worksheet'!$AL$1604</f>
        <v>0</v>
      </c>
      <c r="P171" s="330">
        <f>'A4 Christchurch Worksheet'!$AY$1604</f>
        <v>1000</v>
      </c>
      <c r="Q171" s="222" t="s">
        <v>1248</v>
      </c>
    </row>
    <row r="172" spans="1:17" x14ac:dyDescent="0.25">
      <c r="A172" s="196">
        <v>4</v>
      </c>
      <c r="B172" s="197" t="s">
        <v>422</v>
      </c>
      <c r="C172" s="208">
        <v>43</v>
      </c>
      <c r="D172" s="209" t="s">
        <v>688</v>
      </c>
      <c r="E172" s="212">
        <v>4322</v>
      </c>
      <c r="F172" s="213" t="s">
        <v>707</v>
      </c>
      <c r="G172" s="231" t="s">
        <v>729</v>
      </c>
      <c r="H172" s="330">
        <f>'A4 Auckland Worksheet'!$AA$1601</f>
        <v>5000</v>
      </c>
      <c r="I172" s="330">
        <f>'A4 Auckland Worksheet'!$AL$1601</f>
        <v>0</v>
      </c>
      <c r="J172" s="330">
        <f>'A4 Auckland Worksheet'!$AY$1601</f>
        <v>250</v>
      </c>
      <c r="K172" s="330">
        <f>'A4 Wellington Worksheet'!$AA$1628</f>
        <v>5000</v>
      </c>
      <c r="L172" s="330">
        <f>'A4 Wellington Worksheet'!$AL$1628</f>
        <v>0</v>
      </c>
      <c r="M172" s="330">
        <f>'A4 Wellington Worksheet'!$AY$1628</f>
        <v>500</v>
      </c>
      <c r="N172" s="330">
        <f>'A4 Christchurch Worksheet'!$AA$1608</f>
        <v>5000</v>
      </c>
      <c r="O172" s="330">
        <f>'A4 Christchurch Worksheet'!$AL$1608</f>
        <v>0</v>
      </c>
      <c r="P172" s="330">
        <f>'A4 Christchurch Worksheet'!$AY$1608</f>
        <v>500</v>
      </c>
      <c r="Q172" s="222" t="s">
        <v>1247</v>
      </c>
    </row>
    <row r="173" spans="1:17" x14ac:dyDescent="0.25">
      <c r="A173" s="196">
        <v>4</v>
      </c>
      <c r="B173" s="197" t="s">
        <v>422</v>
      </c>
      <c r="C173" s="208">
        <v>43</v>
      </c>
      <c r="D173" s="209" t="s">
        <v>688</v>
      </c>
      <c r="E173" s="210">
        <v>4323</v>
      </c>
      <c r="F173" s="211" t="s">
        <v>715</v>
      </c>
      <c r="G173" s="231" t="s">
        <v>215</v>
      </c>
      <c r="H173" s="331">
        <f>'A4 Auckland Worksheet'!$AA$1607</f>
        <v>0</v>
      </c>
      <c r="I173" s="331">
        <f>'A4 Auckland Worksheet'!$AL$1607</f>
        <v>0</v>
      </c>
      <c r="J173" s="331">
        <f>'A4 Auckland Worksheet'!$AY$1607</f>
        <v>100</v>
      </c>
      <c r="K173" s="331">
        <f>'A4 Wellington Worksheet'!$AA$1634</f>
        <v>0</v>
      </c>
      <c r="L173" s="331">
        <f>'A4 Wellington Worksheet'!$AL$1634</f>
        <v>0</v>
      </c>
      <c r="M173" s="331">
        <f>'A4 Wellington Worksheet'!$AY$1634</f>
        <v>500</v>
      </c>
      <c r="N173" s="331">
        <f>'A4 Christchurch Worksheet'!$AA$1614</f>
        <v>100</v>
      </c>
      <c r="O173" s="331">
        <f>'A4 Christchurch Worksheet'!$AL$1614</f>
        <v>0</v>
      </c>
      <c r="P173" s="331">
        <f>'A4 Christchurch Worksheet'!$AY$1614</f>
        <v>1000</v>
      </c>
      <c r="Q173" s="222"/>
    </row>
    <row r="174" spans="1:17" x14ac:dyDescent="0.25">
      <c r="A174" s="196">
        <v>4</v>
      </c>
      <c r="B174" s="197" t="s">
        <v>422</v>
      </c>
      <c r="C174" s="208">
        <v>43</v>
      </c>
      <c r="D174" s="209" t="s">
        <v>688</v>
      </c>
      <c r="E174" s="210">
        <v>4323</v>
      </c>
      <c r="F174" s="211" t="s">
        <v>715</v>
      </c>
      <c r="G174" s="231" t="s">
        <v>1195</v>
      </c>
      <c r="H174" s="330">
        <f>'A4 Auckland Worksheet'!$AA$1621</f>
        <v>5000</v>
      </c>
      <c r="I174" s="330">
        <f>'A4 Auckland Worksheet'!$AL$1621</f>
        <v>0</v>
      </c>
      <c r="J174" s="330">
        <f>'A4 Auckland Worksheet'!$AY$1621</f>
        <v>500</v>
      </c>
      <c r="K174" s="330">
        <f>'A4 Wellington Worksheet'!$AA$1648</f>
        <v>5000</v>
      </c>
      <c r="L174" s="330">
        <f>'A4 Wellington Worksheet'!$AL$1648</f>
        <v>0</v>
      </c>
      <c r="M174" s="330">
        <f>'A4 Wellington Worksheet'!$AY$1648</f>
        <v>250</v>
      </c>
      <c r="N174" s="330">
        <f>'A4 Christchurch Worksheet'!$AA$1628</f>
        <v>5000</v>
      </c>
      <c r="O174" s="330">
        <f>'A4 Christchurch Worksheet'!$AL$1628</f>
        <v>0</v>
      </c>
      <c r="P174" s="330">
        <f>'A4 Christchurch Worksheet'!$AY$1628</f>
        <v>500</v>
      </c>
      <c r="Q174" s="222" t="s">
        <v>1249</v>
      </c>
    </row>
    <row r="175" spans="1:17" x14ac:dyDescent="0.25">
      <c r="A175" s="196">
        <v>4</v>
      </c>
      <c r="B175" s="197" t="s">
        <v>422</v>
      </c>
      <c r="C175" s="208">
        <v>43</v>
      </c>
      <c r="D175" s="209" t="s">
        <v>688</v>
      </c>
      <c r="E175" s="210">
        <v>4323</v>
      </c>
      <c r="F175" s="211" t="s">
        <v>715</v>
      </c>
      <c r="G175" s="231" t="s">
        <v>729</v>
      </c>
      <c r="H175" s="330">
        <f>'A4 Auckland Worksheet'!$AA$1625</f>
        <v>5000</v>
      </c>
      <c r="I175" s="330">
        <f>'A4 Auckland Worksheet'!$AL$1625</f>
        <v>0</v>
      </c>
      <c r="J175" s="330">
        <f>'A4 Auckland Worksheet'!$AY$1625</f>
        <v>250</v>
      </c>
      <c r="K175" s="330">
        <f>'A4 Wellington Worksheet'!$AA$1652</f>
        <v>5000</v>
      </c>
      <c r="L175" s="330">
        <f>'A4 Wellington Worksheet'!$AL$1652</f>
        <v>0</v>
      </c>
      <c r="M175" s="330">
        <f>'A4 Wellington Worksheet'!$AY$1652</f>
        <v>500</v>
      </c>
      <c r="N175" s="330">
        <f>'A4 Christchurch Worksheet'!$AA$1632</f>
        <v>5000</v>
      </c>
      <c r="O175" s="330">
        <f>'A4 Christchurch Worksheet'!$AL$1632</f>
        <v>0</v>
      </c>
      <c r="P175" s="330">
        <f>'A4 Christchurch Worksheet'!$AY$1632</f>
        <v>500</v>
      </c>
      <c r="Q175" s="222" t="s">
        <v>1247</v>
      </c>
    </row>
    <row r="176" spans="1:17" x14ac:dyDescent="0.25">
      <c r="A176" s="196">
        <v>4</v>
      </c>
      <c r="B176" s="197" t="s">
        <v>422</v>
      </c>
      <c r="C176" s="208">
        <v>43</v>
      </c>
      <c r="D176" s="209" t="s">
        <v>688</v>
      </c>
      <c r="E176" s="212">
        <v>4324</v>
      </c>
      <c r="F176" s="213" t="s">
        <v>719</v>
      </c>
      <c r="G176" s="231" t="s">
        <v>1195</v>
      </c>
      <c r="H176" s="331">
        <f>'A4 Auckland Worksheet'!$AA$1631</f>
        <v>10000</v>
      </c>
      <c r="I176" s="331">
        <f>'A4 Auckland Worksheet'!$AL$1631</f>
        <v>0</v>
      </c>
      <c r="J176" s="331">
        <f>'A4 Auckland Worksheet'!$AY$1631</f>
        <v>50</v>
      </c>
      <c r="K176" s="331">
        <f>'A4 Wellington Worksheet'!$AA$1658</f>
        <v>10000</v>
      </c>
      <c r="L176" s="331">
        <f>'A4 Wellington Worksheet'!$AL$1658</f>
        <v>0</v>
      </c>
      <c r="M176" s="331">
        <f>'A4 Wellington Worksheet'!$AY$1658</f>
        <v>500</v>
      </c>
      <c r="N176" s="331">
        <f>'A4 Christchurch Worksheet'!$AA$1638</f>
        <v>10000</v>
      </c>
      <c r="O176" s="331">
        <f>'A4 Christchurch Worksheet'!$AL$1638</f>
        <v>0</v>
      </c>
      <c r="P176" s="331">
        <f>'A4 Christchurch Worksheet'!$AY$1638</f>
        <v>1000</v>
      </c>
      <c r="Q176" s="222"/>
    </row>
    <row r="177" spans="1:17" x14ac:dyDescent="0.25">
      <c r="A177" s="196">
        <v>4</v>
      </c>
      <c r="B177" s="197" t="s">
        <v>422</v>
      </c>
      <c r="C177" s="208">
        <v>43</v>
      </c>
      <c r="D177" s="209" t="s">
        <v>688</v>
      </c>
      <c r="E177" s="212">
        <v>4324</v>
      </c>
      <c r="F177" s="213" t="s">
        <v>719</v>
      </c>
      <c r="G177" s="231" t="s">
        <v>729</v>
      </c>
      <c r="H177" s="330">
        <f>'A4 Auckland Worksheet'!$AA$1642</f>
        <v>5000</v>
      </c>
      <c r="I177" s="330">
        <f>'A4 Auckland Worksheet'!$AL$1642</f>
        <v>0</v>
      </c>
      <c r="J177" s="330">
        <f>'A4 Auckland Worksheet'!$AY$1642</f>
        <v>250</v>
      </c>
      <c r="K177" s="330">
        <f>'A4 Wellington Worksheet'!$AA$1669</f>
        <v>5000</v>
      </c>
      <c r="L177" s="330">
        <f>'A4 Wellington Worksheet'!$AL$1669</f>
        <v>0</v>
      </c>
      <c r="M177" s="330">
        <f>'A4 Wellington Worksheet'!$AY$1669</f>
        <v>500</v>
      </c>
      <c r="N177" s="330">
        <f>'A4 Christchurch Worksheet'!$AA$1649</f>
        <v>5000</v>
      </c>
      <c r="O177" s="330">
        <f>'A4 Christchurch Worksheet'!$AL$1649</f>
        <v>0</v>
      </c>
      <c r="P177" s="330">
        <f>'A4 Christchurch Worksheet'!$AY$1649</f>
        <v>500</v>
      </c>
      <c r="Q177" s="222" t="s">
        <v>1247</v>
      </c>
    </row>
    <row r="178" spans="1:17" x14ac:dyDescent="0.25">
      <c r="A178" s="196">
        <v>4</v>
      </c>
      <c r="B178" s="197" t="s">
        <v>422</v>
      </c>
      <c r="C178" s="208">
        <v>43</v>
      </c>
      <c r="D178" s="209" t="s">
        <v>688</v>
      </c>
      <c r="E178" s="210">
        <v>4331</v>
      </c>
      <c r="F178" s="211" t="s">
        <v>720</v>
      </c>
      <c r="G178" s="231" t="s">
        <v>576</v>
      </c>
      <c r="H178" s="331">
        <f>'A4 Auckland Worksheet'!$AA$1648</f>
        <v>5000</v>
      </c>
      <c r="I178" s="331">
        <f>'A4 Auckland Worksheet'!$AL$1648</f>
        <v>0</v>
      </c>
      <c r="J178" s="331">
        <f>'A4 Auckland Worksheet'!$AY$1648</f>
        <v>100</v>
      </c>
      <c r="K178" s="331">
        <f>'A4 Wellington Worksheet'!$AA$1675</f>
        <v>5000</v>
      </c>
      <c r="L178" s="331">
        <f>'A4 Wellington Worksheet'!$AL$1675</f>
        <v>0</v>
      </c>
      <c r="M178" s="331">
        <f>'A4 Wellington Worksheet'!$AY$1675</f>
        <v>100</v>
      </c>
      <c r="N178" s="331">
        <f>'A4 Christchurch Worksheet'!$AA$1655</f>
        <v>5000</v>
      </c>
      <c r="O178" s="331">
        <f>'A4 Christchurch Worksheet'!$AL$1655</f>
        <v>0</v>
      </c>
      <c r="P178" s="331">
        <f>'A4 Christchurch Worksheet'!$AY$1655</f>
        <v>100</v>
      </c>
      <c r="Q178" s="222"/>
    </row>
    <row r="179" spans="1:17" x14ac:dyDescent="0.25">
      <c r="A179" s="196">
        <v>4</v>
      </c>
      <c r="B179" s="197" t="s">
        <v>422</v>
      </c>
      <c r="C179" s="208">
        <v>43</v>
      </c>
      <c r="D179" s="209" t="s">
        <v>688</v>
      </c>
      <c r="E179" s="212">
        <v>4333</v>
      </c>
      <c r="F179" s="213" t="s">
        <v>722</v>
      </c>
      <c r="G179" s="231" t="s">
        <v>584</v>
      </c>
      <c r="H179" s="331">
        <f>'A4 Auckland Worksheet'!$AA$1661</f>
        <v>1000</v>
      </c>
      <c r="I179" s="331">
        <f>'A4 Auckland Worksheet'!$AL$1661</f>
        <v>0</v>
      </c>
      <c r="J179" s="331">
        <f>'A4 Auckland Worksheet'!$AY$1661</f>
        <v>50</v>
      </c>
      <c r="K179" s="331">
        <f>'A4 Wellington Worksheet'!$AA$1688</f>
        <v>1000</v>
      </c>
      <c r="L179" s="331">
        <f>'A4 Wellington Worksheet'!$AL$1688</f>
        <v>0</v>
      </c>
      <c r="M179" s="331">
        <f>'A4 Wellington Worksheet'!$AY$1688</f>
        <v>500</v>
      </c>
      <c r="N179" s="331">
        <f>'A4 Christchurch Worksheet'!$AA$1668</f>
        <v>1000</v>
      </c>
      <c r="O179" s="331">
        <f>'A4 Christchurch Worksheet'!$AL$1668</f>
        <v>0</v>
      </c>
      <c r="P179" s="331">
        <f>'A4 Christchurch Worksheet'!$AY$1668</f>
        <v>1000</v>
      </c>
      <c r="Q179" s="222"/>
    </row>
    <row r="180" spans="1:17" x14ac:dyDescent="0.25">
      <c r="A180" s="196">
        <v>4</v>
      </c>
      <c r="B180" s="197" t="s">
        <v>422</v>
      </c>
      <c r="C180" s="208">
        <v>43</v>
      </c>
      <c r="D180" s="209" t="s">
        <v>688</v>
      </c>
      <c r="E180" s="210">
        <v>4336</v>
      </c>
      <c r="F180" s="211" t="s">
        <v>724</v>
      </c>
      <c r="G180" s="231" t="s">
        <v>725</v>
      </c>
      <c r="H180" s="331">
        <f>'A4 Auckland Worksheet'!$AA$1675</f>
        <v>25000</v>
      </c>
      <c r="I180" s="331">
        <f>'A4 Auckland Worksheet'!$AL$1675</f>
        <v>0</v>
      </c>
      <c r="J180" s="331">
        <f>'A4 Auckland Worksheet'!$AY$1675</f>
        <v>100</v>
      </c>
      <c r="K180" s="331">
        <f>'A4 Wellington Worksheet'!$AA$1702</f>
        <v>25000</v>
      </c>
      <c r="L180" s="331">
        <f>'A4 Wellington Worksheet'!$AL$1702</f>
        <v>0</v>
      </c>
      <c r="M180" s="331">
        <f>'A4 Wellington Worksheet'!$AY$1702</f>
        <v>100</v>
      </c>
      <c r="N180" s="331">
        <f>'A4 Christchurch Worksheet'!$AA$1682</f>
        <v>25000</v>
      </c>
      <c r="O180" s="331">
        <f>'A4 Christchurch Worksheet'!$AL$1682</f>
        <v>0</v>
      </c>
      <c r="P180" s="331">
        <f>'A4 Christchurch Worksheet'!$AY$1682</f>
        <v>100</v>
      </c>
      <c r="Q180" s="222"/>
    </row>
    <row r="181" spans="1:17" x14ac:dyDescent="0.25">
      <c r="A181" s="196">
        <v>4</v>
      </c>
      <c r="B181" s="197" t="s">
        <v>422</v>
      </c>
      <c r="C181" s="208">
        <v>43</v>
      </c>
      <c r="D181" s="209" t="s">
        <v>688</v>
      </c>
      <c r="E181" s="210">
        <v>4336</v>
      </c>
      <c r="F181" s="211" t="s">
        <v>724</v>
      </c>
      <c r="G181" s="231" t="s">
        <v>1195</v>
      </c>
      <c r="H181" s="330">
        <f>'A4 Auckland Worksheet'!$AA$1684</f>
        <v>5000</v>
      </c>
      <c r="I181" s="330">
        <f>'A4 Auckland Worksheet'!$AL$1684</f>
        <v>0</v>
      </c>
      <c r="J181" s="330">
        <f>'A4 Auckland Worksheet'!$AY$1684</f>
        <v>500</v>
      </c>
      <c r="K181" s="330">
        <f>'A4 Wellington Worksheet'!$AA$1711</f>
        <v>5000</v>
      </c>
      <c r="L181" s="330">
        <f>'A4 Wellington Worksheet'!$AL$1711</f>
        <v>0</v>
      </c>
      <c r="M181" s="330">
        <f>'A4 Wellington Worksheet'!$AY$1711</f>
        <v>250</v>
      </c>
      <c r="N181" s="330">
        <f>'A4 Christchurch Worksheet'!$AA$1691</f>
        <v>5000</v>
      </c>
      <c r="O181" s="330">
        <f>'A4 Christchurch Worksheet'!$AL$1691</f>
        <v>0</v>
      </c>
      <c r="P181" s="330">
        <f>'A4 Christchurch Worksheet'!$AY$1691</f>
        <v>500</v>
      </c>
      <c r="Q181" s="222" t="s">
        <v>1249</v>
      </c>
    </row>
    <row r="182" spans="1:17" x14ac:dyDescent="0.25">
      <c r="A182" s="196">
        <v>4</v>
      </c>
      <c r="B182" s="197" t="s">
        <v>422</v>
      </c>
      <c r="C182" s="208">
        <v>43</v>
      </c>
      <c r="D182" s="209" t="s">
        <v>688</v>
      </c>
      <c r="E182" s="210">
        <v>4336</v>
      </c>
      <c r="F182" s="211" t="s">
        <v>724</v>
      </c>
      <c r="G182" s="231" t="s">
        <v>729</v>
      </c>
      <c r="H182" s="330">
        <f>'A4 Auckland Worksheet'!$AA$1688</f>
        <v>5000</v>
      </c>
      <c r="I182" s="330">
        <f>'A4 Auckland Worksheet'!$AL$1688</f>
        <v>0</v>
      </c>
      <c r="J182" s="330">
        <f>'A4 Auckland Worksheet'!$AY$1688</f>
        <v>250</v>
      </c>
      <c r="K182" s="330">
        <f>'A4 Wellington Worksheet'!$AA$1715</f>
        <v>5000</v>
      </c>
      <c r="L182" s="330">
        <f>'A4 Wellington Worksheet'!$AL$1715</f>
        <v>0</v>
      </c>
      <c r="M182" s="330">
        <f>'A4 Wellington Worksheet'!$AY$1715</f>
        <v>500</v>
      </c>
      <c r="N182" s="330">
        <f>'A4 Christchurch Worksheet'!$AA$1695</f>
        <v>5000</v>
      </c>
      <c r="O182" s="330">
        <f>'A4 Christchurch Worksheet'!$AL$1695</f>
        <v>0</v>
      </c>
      <c r="P182" s="330">
        <f>'A4 Christchurch Worksheet'!$AY$1695</f>
        <v>500</v>
      </c>
      <c r="Q182" s="222" t="s">
        <v>1247</v>
      </c>
    </row>
    <row r="183" spans="1:17" x14ac:dyDescent="0.25">
      <c r="A183" s="196">
        <v>4</v>
      </c>
      <c r="B183" s="197" t="s">
        <v>422</v>
      </c>
      <c r="C183" s="208">
        <v>43</v>
      </c>
      <c r="D183" s="209" t="s">
        <v>688</v>
      </c>
      <c r="E183" s="212">
        <v>4337</v>
      </c>
      <c r="F183" s="213" t="s">
        <v>728</v>
      </c>
      <c r="G183" s="231" t="s">
        <v>360</v>
      </c>
      <c r="H183" s="331">
        <f>'A4 Auckland Worksheet'!$AA$1694</f>
        <v>10000</v>
      </c>
      <c r="I183" s="331">
        <f>'A4 Auckland Worksheet'!$AL$1694</f>
        <v>0</v>
      </c>
      <c r="J183" s="331">
        <f>'A4 Auckland Worksheet'!$AY$1694</f>
        <v>250</v>
      </c>
      <c r="K183" s="331">
        <f>'A4 Wellington Worksheet'!$AA$1721</f>
        <v>10000</v>
      </c>
      <c r="L183" s="331">
        <f>'A4 Wellington Worksheet'!$AL$1721</f>
        <v>0</v>
      </c>
      <c r="M183" s="331">
        <f>'A4 Wellington Worksheet'!$AY$1721</f>
        <v>250</v>
      </c>
      <c r="N183" s="331">
        <f>'A4 Christchurch Worksheet'!$AA$1701</f>
        <v>10000</v>
      </c>
      <c r="O183" s="331">
        <f>'A4 Christchurch Worksheet'!$AL$1701</f>
        <v>0</v>
      </c>
      <c r="P183" s="331">
        <f>'A4 Christchurch Worksheet'!$AY$1701</f>
        <v>500</v>
      </c>
      <c r="Q183" s="222"/>
    </row>
    <row r="184" spans="1:17" x14ac:dyDescent="0.25">
      <c r="A184" s="196">
        <v>4</v>
      </c>
      <c r="B184" s="197" t="s">
        <v>422</v>
      </c>
      <c r="C184" s="208">
        <v>43</v>
      </c>
      <c r="D184" s="209" t="s">
        <v>688</v>
      </c>
      <c r="E184" s="212">
        <v>4337</v>
      </c>
      <c r="F184" s="213" t="s">
        <v>728</v>
      </c>
      <c r="G184" s="231" t="s">
        <v>729</v>
      </c>
      <c r="H184" s="330">
        <f>'A4 Auckland Worksheet'!$AA$1704</f>
        <v>5000</v>
      </c>
      <c r="I184" s="330">
        <f>'A4 Auckland Worksheet'!$AL$1704</f>
        <v>0</v>
      </c>
      <c r="J184" s="330">
        <f>'A4 Auckland Worksheet'!$AY$1704</f>
        <v>250</v>
      </c>
      <c r="K184" s="330">
        <f>'A4 Wellington Worksheet'!$AA$1731</f>
        <v>5000</v>
      </c>
      <c r="L184" s="330">
        <f>'A4 Wellington Worksheet'!$AL$1731</f>
        <v>0</v>
      </c>
      <c r="M184" s="330">
        <f>'A4 Wellington Worksheet'!$AY$1731</f>
        <v>500</v>
      </c>
      <c r="N184" s="330">
        <f>'A4 Christchurch Worksheet'!$AA$1711</f>
        <v>5000</v>
      </c>
      <c r="O184" s="330">
        <f>'A4 Christchurch Worksheet'!$AL$1711</f>
        <v>0</v>
      </c>
      <c r="P184" s="330">
        <f>'A4 Christchurch Worksheet'!$AY$1711</f>
        <v>500</v>
      </c>
      <c r="Q184" s="222" t="s">
        <v>1247</v>
      </c>
    </row>
    <row r="185" spans="1:17" x14ac:dyDescent="0.25">
      <c r="A185" s="196">
        <v>4</v>
      </c>
      <c r="B185" s="197" t="s">
        <v>422</v>
      </c>
      <c r="C185" s="208">
        <v>43</v>
      </c>
      <c r="D185" s="209" t="s">
        <v>688</v>
      </c>
      <c r="E185" s="212">
        <v>4337</v>
      </c>
      <c r="F185" s="213" t="s">
        <v>728</v>
      </c>
      <c r="G185" s="231" t="s">
        <v>512</v>
      </c>
      <c r="H185" s="330">
        <f>'A4 Auckland Worksheet'!$AA$1708</f>
        <v>5000</v>
      </c>
      <c r="I185" s="330">
        <f>'A4 Auckland Worksheet'!$AL$1708</f>
        <v>0</v>
      </c>
      <c r="J185" s="330">
        <f>'A4 Auckland Worksheet'!$AY$1708</f>
        <v>100</v>
      </c>
      <c r="K185" s="330">
        <f>'A4 Wellington Worksheet'!$AA$1735</f>
        <v>5000</v>
      </c>
      <c r="L185" s="330">
        <f>'A4 Wellington Worksheet'!$AL$1735</f>
        <v>0</v>
      </c>
      <c r="M185" s="330">
        <f>'A4 Wellington Worksheet'!$AY$1735</f>
        <v>500</v>
      </c>
      <c r="N185" s="330">
        <f>'A4 Christchurch Worksheet'!$AA$1715</f>
        <v>5000</v>
      </c>
      <c r="O185" s="330">
        <f>'A4 Christchurch Worksheet'!$AL$1715</f>
        <v>0</v>
      </c>
      <c r="P185" s="330">
        <f>'A4 Christchurch Worksheet'!$AY$1715</f>
        <v>1000</v>
      </c>
      <c r="Q185" s="222" t="s">
        <v>1251</v>
      </c>
    </row>
    <row r="186" spans="1:17" x14ac:dyDescent="0.25">
      <c r="A186" s="196">
        <v>4</v>
      </c>
      <c r="B186" s="197" t="s">
        <v>422</v>
      </c>
      <c r="C186" s="208">
        <v>43</v>
      </c>
      <c r="D186" s="209" t="s">
        <v>688</v>
      </c>
      <c r="E186" s="210">
        <v>4351</v>
      </c>
      <c r="F186" s="211" t="s">
        <v>730</v>
      </c>
      <c r="G186" s="231" t="s">
        <v>1191</v>
      </c>
      <c r="H186" s="331">
        <f>'A4 Auckland Worksheet'!$AA$1714</f>
        <v>25000</v>
      </c>
      <c r="I186" s="331">
        <f>'A4 Auckland Worksheet'!$AL$1714</f>
        <v>0</v>
      </c>
      <c r="J186" s="331">
        <f>'A4 Auckland Worksheet'!$AY$1714</f>
        <v>100</v>
      </c>
      <c r="K186" s="331">
        <f>'A4 Wellington Worksheet'!$AA$1741</f>
        <v>25000</v>
      </c>
      <c r="L186" s="331">
        <f>'A4 Wellington Worksheet'!$AL$1741</f>
        <v>0</v>
      </c>
      <c r="M186" s="331">
        <f>'A4 Wellington Worksheet'!$AY$1741</f>
        <v>100</v>
      </c>
      <c r="N186" s="331">
        <f>'A4 Christchurch Worksheet'!$AA$1721</f>
        <v>25000</v>
      </c>
      <c r="O186" s="331">
        <f>'A4 Christchurch Worksheet'!$AL$1721</f>
        <v>0</v>
      </c>
      <c r="P186" s="331">
        <f>'A4 Christchurch Worksheet'!$AY$1721</f>
        <v>100</v>
      </c>
      <c r="Q186" s="222"/>
    </row>
    <row r="187" spans="1:17" x14ac:dyDescent="0.25">
      <c r="A187" s="196">
        <v>4</v>
      </c>
      <c r="B187" s="197" t="s">
        <v>422</v>
      </c>
      <c r="C187" s="208">
        <v>43</v>
      </c>
      <c r="D187" s="209" t="s">
        <v>688</v>
      </c>
      <c r="E187" s="210">
        <v>4351</v>
      </c>
      <c r="F187" s="211" t="s">
        <v>730</v>
      </c>
      <c r="G187" s="231" t="s">
        <v>1198</v>
      </c>
      <c r="H187" s="330">
        <f>'A4 Auckland Worksheet'!$AA$1724</f>
        <v>2500</v>
      </c>
      <c r="I187" s="330">
        <f>'A4 Auckland Worksheet'!$AL$1724</f>
        <v>0</v>
      </c>
      <c r="J187" s="330">
        <f>'A4 Auckland Worksheet'!$AY$1724</f>
        <v>500</v>
      </c>
      <c r="K187" s="330">
        <f>'A4 Wellington Worksheet'!$AA$1751</f>
        <v>2500</v>
      </c>
      <c r="L187" s="330">
        <f>'A4 Wellington Worksheet'!$AL$1751</f>
        <v>0</v>
      </c>
      <c r="M187" s="330">
        <f>'A4 Wellington Worksheet'!$AY$1751</f>
        <v>500</v>
      </c>
      <c r="N187" s="330">
        <f>'A4 Christchurch Worksheet'!$AA$1731</f>
        <v>2500</v>
      </c>
      <c r="O187" s="330">
        <f>'A4 Christchurch Worksheet'!$AL$1731</f>
        <v>0</v>
      </c>
      <c r="P187" s="330">
        <f>'A4 Christchurch Worksheet'!$AY$1731</f>
        <v>500</v>
      </c>
      <c r="Q187" s="222" t="s">
        <v>1255</v>
      </c>
    </row>
    <row r="188" spans="1:17" x14ac:dyDescent="0.25">
      <c r="A188" s="196">
        <v>4</v>
      </c>
      <c r="B188" s="197" t="s">
        <v>422</v>
      </c>
      <c r="C188" s="208">
        <v>43</v>
      </c>
      <c r="D188" s="209" t="s">
        <v>688</v>
      </c>
      <c r="E188" s="210">
        <v>4351</v>
      </c>
      <c r="F188" s="211" t="s">
        <v>730</v>
      </c>
      <c r="G188" s="231" t="s">
        <v>729</v>
      </c>
      <c r="H188" s="330">
        <f>'A4 Auckland Worksheet'!$AA$1728</f>
        <v>5000</v>
      </c>
      <c r="I188" s="330">
        <f>'A4 Auckland Worksheet'!$AL$1728</f>
        <v>0</v>
      </c>
      <c r="J188" s="330">
        <f>'A4 Auckland Worksheet'!$AY$1728</f>
        <v>250</v>
      </c>
      <c r="K188" s="330">
        <f>'A4 Wellington Worksheet'!$AA$1755</f>
        <v>5000</v>
      </c>
      <c r="L188" s="330">
        <f>'A4 Wellington Worksheet'!$AL$1755</f>
        <v>0</v>
      </c>
      <c r="M188" s="330">
        <f>'A4 Wellington Worksheet'!$AY$1755</f>
        <v>500</v>
      </c>
      <c r="N188" s="330">
        <f>'A4 Christchurch Worksheet'!$AA$1735</f>
        <v>5000</v>
      </c>
      <c r="O188" s="330">
        <f>'A4 Christchurch Worksheet'!$AL$1735</f>
        <v>0</v>
      </c>
      <c r="P188" s="330">
        <f>'A4 Christchurch Worksheet'!$AY$1735</f>
        <v>500</v>
      </c>
      <c r="Q188" s="222" t="s">
        <v>1247</v>
      </c>
    </row>
    <row r="189" spans="1:17" x14ac:dyDescent="0.25">
      <c r="A189" s="196">
        <v>4</v>
      </c>
      <c r="B189" s="197" t="s">
        <v>422</v>
      </c>
      <c r="C189" s="208">
        <v>43</v>
      </c>
      <c r="D189" s="209" t="s">
        <v>688</v>
      </c>
      <c r="E189" s="212">
        <v>4354</v>
      </c>
      <c r="F189" s="213" t="s">
        <v>732</v>
      </c>
      <c r="G189" s="231" t="s">
        <v>733</v>
      </c>
      <c r="H189" s="331">
        <f>'A4 Auckland Worksheet'!$AA$1734</f>
        <v>0</v>
      </c>
      <c r="I189" s="331">
        <f>'A4 Auckland Worksheet'!$AL$1734</f>
        <v>0</v>
      </c>
      <c r="J189" s="331">
        <f>'A4 Auckland Worksheet'!$AY$1734</f>
        <v>50</v>
      </c>
      <c r="K189" s="331">
        <f>'A4 Wellington Worksheet'!$AA$1761</f>
        <v>0</v>
      </c>
      <c r="L189" s="331">
        <f>'A4 Wellington Worksheet'!$AL$1761</f>
        <v>0</v>
      </c>
      <c r="M189" s="331">
        <f>'A4 Wellington Worksheet'!$AY$1761</f>
        <v>1000</v>
      </c>
      <c r="N189" s="331">
        <f>'A4 Christchurch Worksheet'!$AA$1741</f>
        <v>100</v>
      </c>
      <c r="O189" s="331">
        <f>'A4 Christchurch Worksheet'!$AL$1741</f>
        <v>0</v>
      </c>
      <c r="P189" s="331">
        <f>'A4 Christchurch Worksheet'!$AY$1741</f>
        <v>2500</v>
      </c>
      <c r="Q189" s="222"/>
    </row>
    <row r="190" spans="1:17" x14ac:dyDescent="0.25">
      <c r="A190" s="196">
        <v>4</v>
      </c>
      <c r="B190" s="197" t="s">
        <v>422</v>
      </c>
      <c r="C190" s="208">
        <v>43</v>
      </c>
      <c r="D190" s="209" t="s">
        <v>688</v>
      </c>
      <c r="E190" s="212">
        <v>4354</v>
      </c>
      <c r="F190" s="213" t="s">
        <v>732</v>
      </c>
      <c r="G190" s="231" t="s">
        <v>729</v>
      </c>
      <c r="H190" s="330">
        <f>'A4 Auckland Worksheet'!$AA$1743</f>
        <v>5000</v>
      </c>
      <c r="I190" s="330">
        <f>'A4 Auckland Worksheet'!$AL$1743</f>
        <v>0</v>
      </c>
      <c r="J190" s="330">
        <f>'A4 Auckland Worksheet'!$AY$1743</f>
        <v>250</v>
      </c>
      <c r="K190" s="330">
        <f>'A4 Wellington Worksheet'!$AA$1770</f>
        <v>5000</v>
      </c>
      <c r="L190" s="330">
        <f>'A4 Wellington Worksheet'!$AL$1770</f>
        <v>0</v>
      </c>
      <c r="M190" s="330">
        <f>'A4 Wellington Worksheet'!$AY$1770</f>
        <v>500</v>
      </c>
      <c r="N190" s="330">
        <f>'A4 Christchurch Worksheet'!$AA$1750</f>
        <v>5000</v>
      </c>
      <c r="O190" s="330">
        <f>'A4 Christchurch Worksheet'!$AL$1750</f>
        <v>0</v>
      </c>
      <c r="P190" s="330">
        <f>'A4 Christchurch Worksheet'!$AY$1750</f>
        <v>500</v>
      </c>
      <c r="Q190" s="222" t="s">
        <v>1247</v>
      </c>
    </row>
    <row r="191" spans="1:17" x14ac:dyDescent="0.25">
      <c r="A191" s="196">
        <v>4</v>
      </c>
      <c r="B191" s="197" t="s">
        <v>422</v>
      </c>
      <c r="C191" s="208">
        <v>43</v>
      </c>
      <c r="D191" s="209" t="s">
        <v>688</v>
      </c>
      <c r="E191" s="210">
        <v>4355</v>
      </c>
      <c r="F191" s="211" t="s">
        <v>735</v>
      </c>
      <c r="G191" s="236" t="s">
        <v>736</v>
      </c>
      <c r="H191" s="331">
        <f>'A4 Auckland Worksheet'!$AA$1749</f>
        <v>5000</v>
      </c>
      <c r="I191" s="331">
        <f>'A4 Auckland Worksheet'!$AL$1749</f>
        <v>0</v>
      </c>
      <c r="J191" s="331">
        <f>'A4 Auckland Worksheet'!$AY$1749</f>
        <v>250</v>
      </c>
      <c r="K191" s="331">
        <f>'A4 Wellington Worksheet'!$AA$1776</f>
        <v>5000</v>
      </c>
      <c r="L191" s="331">
        <f>'A4 Wellington Worksheet'!$AL$1776</f>
        <v>0</v>
      </c>
      <c r="M191" s="331">
        <f>'A4 Wellington Worksheet'!$AY$1776</f>
        <v>250</v>
      </c>
      <c r="N191" s="331">
        <f>'A4 Christchurch Worksheet'!$AA$1756</f>
        <v>5000</v>
      </c>
      <c r="O191" s="331">
        <f>'A4 Christchurch Worksheet'!$AL$1756</f>
        <v>0</v>
      </c>
      <c r="P191" s="331">
        <f>'A4 Christchurch Worksheet'!$AY$1756</f>
        <v>1000</v>
      </c>
      <c r="Q191" s="222"/>
    </row>
    <row r="192" spans="1:17" x14ac:dyDescent="0.25">
      <c r="A192" s="196">
        <v>4</v>
      </c>
      <c r="B192" s="197" t="s">
        <v>422</v>
      </c>
      <c r="C192" s="208">
        <v>43</v>
      </c>
      <c r="D192" s="209" t="s">
        <v>688</v>
      </c>
      <c r="E192" s="210">
        <v>4355</v>
      </c>
      <c r="F192" s="211" t="s">
        <v>735</v>
      </c>
      <c r="G192" s="231" t="s">
        <v>729</v>
      </c>
      <c r="H192" s="330">
        <f>'A4 Auckland Worksheet'!$AA$1760</f>
        <v>5000</v>
      </c>
      <c r="I192" s="330">
        <f>'A4 Auckland Worksheet'!$AL$1760</f>
        <v>0</v>
      </c>
      <c r="J192" s="330">
        <f>'A4 Auckland Worksheet'!$AY$1760</f>
        <v>250</v>
      </c>
      <c r="K192" s="330">
        <f>'A4 Wellington Worksheet'!$AA$1787</f>
        <v>5000</v>
      </c>
      <c r="L192" s="330">
        <f>'A4 Wellington Worksheet'!$AL$1787</f>
        <v>0</v>
      </c>
      <c r="M192" s="330">
        <f>'A4 Wellington Worksheet'!$AY$1787</f>
        <v>500</v>
      </c>
      <c r="N192" s="330">
        <f>'A4 Christchurch Worksheet'!$AA$1767</f>
        <v>5000</v>
      </c>
      <c r="O192" s="330">
        <f>'A4 Christchurch Worksheet'!$AL$1767</f>
        <v>0</v>
      </c>
      <c r="P192" s="330">
        <f>'A4 Christchurch Worksheet'!$AY$1767</f>
        <v>500</v>
      </c>
      <c r="Q192" s="222" t="s">
        <v>1247</v>
      </c>
    </row>
    <row r="193" spans="1:17" x14ac:dyDescent="0.25">
      <c r="A193" s="196">
        <v>4</v>
      </c>
      <c r="B193" s="197" t="s">
        <v>422</v>
      </c>
      <c r="C193" s="208">
        <v>43</v>
      </c>
      <c r="D193" s="209" t="s">
        <v>688</v>
      </c>
      <c r="E193" s="212">
        <v>4361</v>
      </c>
      <c r="F193" s="213" t="s">
        <v>740</v>
      </c>
      <c r="G193" s="231" t="s">
        <v>733</v>
      </c>
      <c r="H193" s="331">
        <f>'A4 Auckland Worksheet'!$AA$1766</f>
        <v>100</v>
      </c>
      <c r="I193" s="331">
        <f>'A4 Auckland Worksheet'!$AL$1766</f>
        <v>0</v>
      </c>
      <c r="J193" s="331">
        <f>'A4 Auckland Worksheet'!$AY$1766</f>
        <v>2500</v>
      </c>
      <c r="K193" s="331">
        <f>'A4 Wellington Worksheet'!$AA$1793</f>
        <v>100</v>
      </c>
      <c r="L193" s="331">
        <f>'A4 Wellington Worksheet'!$AL$1793</f>
        <v>0</v>
      </c>
      <c r="M193" s="331">
        <f>'A4 Wellington Worksheet'!$AY$1793</f>
        <v>500</v>
      </c>
      <c r="N193" s="331">
        <f>'A4 Christchurch Worksheet'!$AA$1773</f>
        <v>0</v>
      </c>
      <c r="O193" s="331">
        <f>'A4 Christchurch Worksheet'!$AL$1773</f>
        <v>0</v>
      </c>
      <c r="P193" s="331">
        <f>'A4 Christchurch Worksheet'!$AY$1773</f>
        <v>25</v>
      </c>
      <c r="Q193" s="222"/>
    </row>
    <row r="194" spans="1:17" x14ac:dyDescent="0.25">
      <c r="A194" s="196">
        <v>4</v>
      </c>
      <c r="B194" s="197" t="s">
        <v>422</v>
      </c>
      <c r="C194" s="208">
        <v>43</v>
      </c>
      <c r="D194" s="209" t="s">
        <v>688</v>
      </c>
      <c r="E194" s="212">
        <v>4361</v>
      </c>
      <c r="F194" s="213" t="s">
        <v>740</v>
      </c>
      <c r="G194" s="231" t="s">
        <v>1195</v>
      </c>
      <c r="H194" s="330">
        <f>'A4 Auckland Worksheet'!$AA$1777</f>
        <v>5000</v>
      </c>
      <c r="I194" s="330">
        <f>'A4 Auckland Worksheet'!$AL$1777</f>
        <v>0</v>
      </c>
      <c r="J194" s="330">
        <f>'A4 Auckland Worksheet'!$AY$1777</f>
        <v>500</v>
      </c>
      <c r="K194" s="330">
        <f>'A4 Wellington Worksheet'!$AA$1804</f>
        <v>5000</v>
      </c>
      <c r="L194" s="330">
        <f>'A4 Wellington Worksheet'!$AL$1804</f>
        <v>0</v>
      </c>
      <c r="M194" s="330">
        <f>'A4 Wellington Worksheet'!$AY$1804</f>
        <v>250</v>
      </c>
      <c r="N194" s="330">
        <f>'A4 Christchurch Worksheet'!$AA$1784</f>
        <v>5000</v>
      </c>
      <c r="O194" s="330">
        <f>'A4 Christchurch Worksheet'!$AL$1784</f>
        <v>0</v>
      </c>
      <c r="P194" s="330">
        <f>'A4 Christchurch Worksheet'!$AY$1784</f>
        <v>500</v>
      </c>
      <c r="Q194" s="222" t="s">
        <v>1249</v>
      </c>
    </row>
    <row r="195" spans="1:17" x14ac:dyDescent="0.25">
      <c r="A195" s="196">
        <v>4</v>
      </c>
      <c r="B195" s="197" t="s">
        <v>422</v>
      </c>
      <c r="C195" s="208">
        <v>43</v>
      </c>
      <c r="D195" s="209" t="s">
        <v>688</v>
      </c>
      <c r="E195" s="212">
        <v>4361</v>
      </c>
      <c r="F195" s="213" t="s">
        <v>740</v>
      </c>
      <c r="G195" s="231" t="s">
        <v>741</v>
      </c>
      <c r="H195" s="330">
        <f>'A4 Auckland Worksheet'!$AA$1781</f>
        <v>5000</v>
      </c>
      <c r="I195" s="330">
        <f>'A4 Auckland Worksheet'!$AL$1781</f>
        <v>0</v>
      </c>
      <c r="J195" s="330">
        <f>'A4 Auckland Worksheet'!$AY$1781</f>
        <v>250</v>
      </c>
      <c r="K195" s="330">
        <f>'A4 Wellington Worksheet'!$AA$1808</f>
        <v>5000</v>
      </c>
      <c r="L195" s="330">
        <f>'A4 Wellington Worksheet'!$AL$1808</f>
        <v>0</v>
      </c>
      <c r="M195" s="330">
        <f>'A4 Wellington Worksheet'!$AY$1808</f>
        <v>500</v>
      </c>
      <c r="N195" s="330">
        <f>'A4 Christchurch Worksheet'!$AA$1788</f>
        <v>5000</v>
      </c>
      <c r="O195" s="330">
        <f>'A4 Christchurch Worksheet'!$AL$1788</f>
        <v>0</v>
      </c>
      <c r="P195" s="330">
        <f>'A4 Christchurch Worksheet'!$AY$1788</f>
        <v>500</v>
      </c>
      <c r="Q195" s="222" t="s">
        <v>1247</v>
      </c>
    </row>
    <row r="196" spans="1:17" x14ac:dyDescent="0.25">
      <c r="A196" s="196">
        <v>4</v>
      </c>
      <c r="B196" s="197" t="s">
        <v>422</v>
      </c>
      <c r="C196" s="208">
        <v>43</v>
      </c>
      <c r="D196" s="209" t="s">
        <v>688</v>
      </c>
      <c r="E196" s="212">
        <v>4361</v>
      </c>
      <c r="F196" s="213" t="s">
        <v>740</v>
      </c>
      <c r="G196" s="231" t="s">
        <v>360</v>
      </c>
      <c r="H196" s="330">
        <f>'A4 Auckland Worksheet'!$AA$1785</f>
        <v>10000</v>
      </c>
      <c r="I196" s="330">
        <f>'A4 Auckland Worksheet'!$AL$1785</f>
        <v>0</v>
      </c>
      <c r="J196" s="330">
        <f>'A4 Auckland Worksheet'!$AY$1785</f>
        <v>250</v>
      </c>
      <c r="K196" s="330">
        <f>'A4 Wellington Worksheet'!$AA$1812</f>
        <v>10000</v>
      </c>
      <c r="L196" s="330">
        <f>'A4 Wellington Worksheet'!$AL$1812</f>
        <v>0</v>
      </c>
      <c r="M196" s="330">
        <f>'A4 Wellington Worksheet'!$AY$1812</f>
        <v>250</v>
      </c>
      <c r="N196" s="330">
        <f>'A4 Christchurch Worksheet'!$AA$1792</f>
        <v>10000</v>
      </c>
      <c r="O196" s="330">
        <f>'A4 Christchurch Worksheet'!$AL$1792</f>
        <v>0</v>
      </c>
      <c r="P196" s="330">
        <f>'A4 Christchurch Worksheet'!$AY$1792</f>
        <v>250</v>
      </c>
      <c r="Q196" s="222" t="s">
        <v>1250</v>
      </c>
    </row>
    <row r="197" spans="1:17" x14ac:dyDescent="0.25">
      <c r="A197" s="196">
        <v>4</v>
      </c>
      <c r="B197" s="197" t="s">
        <v>422</v>
      </c>
      <c r="C197" s="208">
        <v>43</v>
      </c>
      <c r="D197" s="209" t="s">
        <v>688</v>
      </c>
      <c r="E197" s="210">
        <v>4362</v>
      </c>
      <c r="F197" s="211" t="s">
        <v>744</v>
      </c>
      <c r="G197" s="231" t="s">
        <v>1189</v>
      </c>
      <c r="H197" s="331">
        <f>'A4 Auckland Worksheet'!$AA$1791</f>
        <v>0</v>
      </c>
      <c r="I197" s="331">
        <f>'A4 Auckland Worksheet'!$AL$1791</f>
        <v>0</v>
      </c>
      <c r="J197" s="331">
        <f>'A4 Auckland Worksheet'!$AY$1791</f>
        <v>250</v>
      </c>
      <c r="K197" s="331">
        <f>'A4 Wellington Worksheet'!$AA$1818</f>
        <v>0</v>
      </c>
      <c r="L197" s="331">
        <f>'A4 Wellington Worksheet'!$AL$1818</f>
        <v>0</v>
      </c>
      <c r="M197" s="331">
        <f>'A4 Wellington Worksheet'!$AY$1818</f>
        <v>250</v>
      </c>
      <c r="N197" s="331">
        <f>'A4 Christchurch Worksheet'!$AA$1798</f>
        <v>0</v>
      </c>
      <c r="O197" s="331">
        <f>'A4 Christchurch Worksheet'!$AL$1798</f>
        <v>0</v>
      </c>
      <c r="P197" s="331">
        <f>'A4 Christchurch Worksheet'!$AY$1798</f>
        <v>500</v>
      </c>
      <c r="Q197" s="222"/>
    </row>
    <row r="198" spans="1:17" x14ac:dyDescent="0.25">
      <c r="A198" s="196">
        <v>4</v>
      </c>
      <c r="B198" s="197" t="s">
        <v>422</v>
      </c>
      <c r="C198" s="208">
        <v>43</v>
      </c>
      <c r="D198" s="209" t="s">
        <v>688</v>
      </c>
      <c r="E198" s="210">
        <v>4362</v>
      </c>
      <c r="F198" s="211" t="s">
        <v>744</v>
      </c>
      <c r="G198" s="231" t="s">
        <v>1195</v>
      </c>
      <c r="H198" s="330">
        <f>'A4 Auckland Worksheet'!$AA$1802</f>
        <v>5000</v>
      </c>
      <c r="I198" s="330">
        <f>'A4 Auckland Worksheet'!$AL$1802</f>
        <v>0</v>
      </c>
      <c r="J198" s="330">
        <f>'A4 Auckland Worksheet'!$AY$1802</f>
        <v>500</v>
      </c>
      <c r="K198" s="330">
        <f>'A4 Wellington Worksheet'!$AA$1829</f>
        <v>5000</v>
      </c>
      <c r="L198" s="330">
        <f>'A4 Wellington Worksheet'!$AL$1829</f>
        <v>0</v>
      </c>
      <c r="M198" s="330">
        <f>'A4 Wellington Worksheet'!$AY$1829</f>
        <v>250</v>
      </c>
      <c r="N198" s="330">
        <f>'A4 Christchurch Worksheet'!$AA$1809</f>
        <v>5000</v>
      </c>
      <c r="O198" s="330">
        <f>'A4 Christchurch Worksheet'!$AL$1809</f>
        <v>0</v>
      </c>
      <c r="P198" s="330">
        <f>'A4 Christchurch Worksheet'!$AY$1809</f>
        <v>500</v>
      </c>
      <c r="Q198" s="222" t="s">
        <v>1249</v>
      </c>
    </row>
    <row r="199" spans="1:17" x14ac:dyDescent="0.25">
      <c r="A199" s="196">
        <v>4</v>
      </c>
      <c r="B199" s="197" t="s">
        <v>422</v>
      </c>
      <c r="C199" s="208">
        <v>43</v>
      </c>
      <c r="D199" s="209" t="s">
        <v>688</v>
      </c>
      <c r="E199" s="210">
        <v>4362</v>
      </c>
      <c r="F199" s="211" t="s">
        <v>744</v>
      </c>
      <c r="G199" s="231" t="s">
        <v>741</v>
      </c>
      <c r="H199" s="330">
        <f>'A4 Auckland Worksheet'!$AA$1806</f>
        <v>5000</v>
      </c>
      <c r="I199" s="330">
        <f>'A4 Auckland Worksheet'!$AL$1806</f>
        <v>0</v>
      </c>
      <c r="J199" s="330">
        <f>'A4 Auckland Worksheet'!$AY$1806</f>
        <v>250</v>
      </c>
      <c r="K199" s="330">
        <f>'A4 Wellington Worksheet'!$AA$1833</f>
        <v>5000</v>
      </c>
      <c r="L199" s="330">
        <f>'A4 Wellington Worksheet'!$AL$1833</f>
        <v>0</v>
      </c>
      <c r="M199" s="330">
        <f>'A4 Wellington Worksheet'!$AY$1833</f>
        <v>500</v>
      </c>
      <c r="N199" s="330">
        <f>'A4 Christchurch Worksheet'!$AA$1813</f>
        <v>5000</v>
      </c>
      <c r="O199" s="330">
        <f>'A4 Christchurch Worksheet'!$AL$1813</f>
        <v>0</v>
      </c>
      <c r="P199" s="330">
        <f>'A4 Christchurch Worksheet'!$AY$1813</f>
        <v>500</v>
      </c>
      <c r="Q199" s="222" t="s">
        <v>1247</v>
      </c>
    </row>
    <row r="200" spans="1:17" x14ac:dyDescent="0.25">
      <c r="A200" s="196">
        <v>4</v>
      </c>
      <c r="B200" s="197" t="s">
        <v>422</v>
      </c>
      <c r="C200" s="208">
        <v>43</v>
      </c>
      <c r="D200" s="209" t="s">
        <v>688</v>
      </c>
      <c r="E200" s="210">
        <v>4362</v>
      </c>
      <c r="F200" s="211" t="s">
        <v>744</v>
      </c>
      <c r="G200" s="231" t="s">
        <v>360</v>
      </c>
      <c r="H200" s="330">
        <f>'A4 Auckland Worksheet'!$AA$1810</f>
        <v>10000</v>
      </c>
      <c r="I200" s="330">
        <f>'A4 Auckland Worksheet'!$AL$1810</f>
        <v>0</v>
      </c>
      <c r="J200" s="330">
        <f>'A4 Auckland Worksheet'!$AY$1810</f>
        <v>250</v>
      </c>
      <c r="K200" s="330">
        <f>'A4 Wellington Worksheet'!$AA$1837</f>
        <v>10000</v>
      </c>
      <c r="L200" s="330">
        <f>'A4 Wellington Worksheet'!$AL$1837</f>
        <v>0</v>
      </c>
      <c r="M200" s="330">
        <f>'A4 Wellington Worksheet'!$AY$1837</f>
        <v>250</v>
      </c>
      <c r="N200" s="330">
        <f>'A4 Christchurch Worksheet'!$AA$1817</f>
        <v>10000</v>
      </c>
      <c r="O200" s="330">
        <f>'A4 Christchurch Worksheet'!$AL$1817</f>
        <v>0</v>
      </c>
      <c r="P200" s="330">
        <f>'A4 Christchurch Worksheet'!$AY$1817</f>
        <v>250</v>
      </c>
      <c r="Q200" s="222" t="s">
        <v>1250</v>
      </c>
    </row>
    <row r="201" spans="1:17" x14ac:dyDescent="0.25">
      <c r="A201" s="196">
        <v>4</v>
      </c>
      <c r="B201" s="197" t="s">
        <v>422</v>
      </c>
      <c r="C201" s="208">
        <v>43</v>
      </c>
      <c r="D201" s="209" t="s">
        <v>688</v>
      </c>
      <c r="E201" s="212">
        <v>4363</v>
      </c>
      <c r="F201" s="213" t="s">
        <v>746</v>
      </c>
      <c r="G201" s="231" t="s">
        <v>314</v>
      </c>
      <c r="H201" s="331">
        <f>'A4 Auckland Worksheet'!$AA$1816</f>
        <v>0</v>
      </c>
      <c r="I201" s="331">
        <f>'A4 Auckland Worksheet'!$AL$1816</f>
        <v>0</v>
      </c>
      <c r="J201" s="331">
        <f>'A4 Auckland Worksheet'!$AY$1816</f>
        <v>250</v>
      </c>
      <c r="K201" s="331">
        <f>'A4 Wellington Worksheet'!$AA$1843</f>
        <v>0</v>
      </c>
      <c r="L201" s="331">
        <f>'A4 Wellington Worksheet'!$AL$1843</f>
        <v>0</v>
      </c>
      <c r="M201" s="331">
        <f>'A4 Wellington Worksheet'!$AY$1843</f>
        <v>1000</v>
      </c>
      <c r="N201" s="331">
        <f>'A4 Christchurch Worksheet'!$AA$1823</f>
        <v>100</v>
      </c>
      <c r="O201" s="331">
        <f>'A4 Christchurch Worksheet'!$AL$1823</f>
        <v>0</v>
      </c>
      <c r="P201" s="331">
        <f>'A4 Christchurch Worksheet'!$AY$1823</f>
        <v>2500</v>
      </c>
      <c r="Q201" s="222"/>
    </row>
    <row r="202" spans="1:17" x14ac:dyDescent="0.25">
      <c r="A202" s="196">
        <v>4</v>
      </c>
      <c r="B202" s="197" t="s">
        <v>422</v>
      </c>
      <c r="C202" s="208">
        <v>43</v>
      </c>
      <c r="D202" s="209" t="s">
        <v>688</v>
      </c>
      <c r="E202" s="212">
        <v>4363</v>
      </c>
      <c r="F202" s="213" t="s">
        <v>746</v>
      </c>
      <c r="G202" s="231" t="s">
        <v>1195</v>
      </c>
      <c r="H202" s="330">
        <f>'A4 Auckland Worksheet'!$AA$1826</f>
        <v>5000</v>
      </c>
      <c r="I202" s="330">
        <f>'A4 Auckland Worksheet'!$AL$1826</f>
        <v>0</v>
      </c>
      <c r="J202" s="330">
        <f>'A4 Auckland Worksheet'!$AY$1826</f>
        <v>500</v>
      </c>
      <c r="K202" s="330">
        <f>'A4 Wellington Worksheet'!$AA$1853</f>
        <v>5000</v>
      </c>
      <c r="L202" s="330">
        <f>'A4 Wellington Worksheet'!$AL$1853</f>
        <v>0</v>
      </c>
      <c r="M202" s="330">
        <f>'A4 Wellington Worksheet'!$AY$1853</f>
        <v>250</v>
      </c>
      <c r="N202" s="330">
        <f>'A4 Christchurch Worksheet'!$AA$1833</f>
        <v>5000</v>
      </c>
      <c r="O202" s="330">
        <f>'A4 Christchurch Worksheet'!$AL$1833</f>
        <v>0</v>
      </c>
      <c r="P202" s="330">
        <f>'A4 Christchurch Worksheet'!$AY$1833</f>
        <v>500</v>
      </c>
      <c r="Q202" s="222" t="s">
        <v>1249</v>
      </c>
    </row>
    <row r="203" spans="1:17" x14ac:dyDescent="0.25">
      <c r="A203" s="196">
        <v>4</v>
      </c>
      <c r="B203" s="197" t="s">
        <v>422</v>
      </c>
      <c r="C203" s="208">
        <v>43</v>
      </c>
      <c r="D203" s="209" t="s">
        <v>688</v>
      </c>
      <c r="E203" s="212">
        <v>4363</v>
      </c>
      <c r="F203" s="213" t="s">
        <v>746</v>
      </c>
      <c r="G203" s="231" t="s">
        <v>741</v>
      </c>
      <c r="H203" s="330">
        <f>'A4 Auckland Worksheet'!$AA$1830</f>
        <v>5000</v>
      </c>
      <c r="I203" s="330">
        <f>'A4 Auckland Worksheet'!$AL$1830</f>
        <v>0</v>
      </c>
      <c r="J203" s="330">
        <f>'A4 Auckland Worksheet'!$AY$1830</f>
        <v>250</v>
      </c>
      <c r="K203" s="330">
        <f>'A4 Wellington Worksheet'!$AA$1857</f>
        <v>5000</v>
      </c>
      <c r="L203" s="330">
        <f>'A4 Wellington Worksheet'!$AL$1857</f>
        <v>0</v>
      </c>
      <c r="M203" s="330">
        <f>'A4 Wellington Worksheet'!$AY$1857</f>
        <v>500</v>
      </c>
      <c r="N203" s="330">
        <f>'A4 Christchurch Worksheet'!$AA$1837</f>
        <v>5000</v>
      </c>
      <c r="O203" s="330">
        <f>'A4 Christchurch Worksheet'!$AL$1837</f>
        <v>0</v>
      </c>
      <c r="P203" s="330">
        <f>'A4 Christchurch Worksheet'!$AY$1837</f>
        <v>500</v>
      </c>
      <c r="Q203" s="222" t="s">
        <v>1247</v>
      </c>
    </row>
    <row r="204" spans="1:17" x14ac:dyDescent="0.25">
      <c r="A204" s="196">
        <v>4</v>
      </c>
      <c r="B204" s="197" t="s">
        <v>422</v>
      </c>
      <c r="C204" s="208">
        <v>43</v>
      </c>
      <c r="D204" s="209" t="s">
        <v>688</v>
      </c>
      <c r="E204" s="212">
        <v>4363</v>
      </c>
      <c r="F204" s="213" t="s">
        <v>746</v>
      </c>
      <c r="G204" s="231" t="s">
        <v>360</v>
      </c>
      <c r="H204" s="330">
        <f>'A4 Auckland Worksheet'!$AA$1834</f>
        <v>10000</v>
      </c>
      <c r="I204" s="330">
        <f>'A4 Auckland Worksheet'!$AL$1834</f>
        <v>0</v>
      </c>
      <c r="J204" s="330">
        <f>'A4 Auckland Worksheet'!$AY$1834</f>
        <v>250</v>
      </c>
      <c r="K204" s="330">
        <f>'A4 Wellington Worksheet'!$AA$1861</f>
        <v>10000</v>
      </c>
      <c r="L204" s="330">
        <f>'A4 Wellington Worksheet'!$AL$1861</f>
        <v>0</v>
      </c>
      <c r="M204" s="330">
        <f>'A4 Wellington Worksheet'!$AY$1861</f>
        <v>250</v>
      </c>
      <c r="N204" s="330">
        <f>'A4 Christchurch Worksheet'!$AA$1841</f>
        <v>10000</v>
      </c>
      <c r="O204" s="330">
        <f>'A4 Christchurch Worksheet'!$AL$1841</f>
        <v>0</v>
      </c>
      <c r="P204" s="330">
        <f>'A4 Christchurch Worksheet'!$AY$1841</f>
        <v>250</v>
      </c>
      <c r="Q204" s="222" t="s">
        <v>1250</v>
      </c>
    </row>
    <row r="205" spans="1:17" x14ac:dyDescent="0.25">
      <c r="A205" s="196">
        <v>4</v>
      </c>
      <c r="B205" s="197" t="s">
        <v>422</v>
      </c>
      <c r="C205" s="208">
        <v>43</v>
      </c>
      <c r="D205" s="209" t="s">
        <v>688</v>
      </c>
      <c r="E205" s="210">
        <v>4364</v>
      </c>
      <c r="F205" s="211" t="s">
        <v>747</v>
      </c>
      <c r="G205" s="231" t="s">
        <v>1196</v>
      </c>
      <c r="H205" s="331">
        <f>'A4 Auckland Worksheet'!$AA$1840</f>
        <v>5000</v>
      </c>
      <c r="I205" s="331">
        <f>'A4 Auckland Worksheet'!$AL$1840</f>
        <v>0</v>
      </c>
      <c r="J205" s="331">
        <f>'A4 Auckland Worksheet'!$AY$1840</f>
        <v>500</v>
      </c>
      <c r="K205" s="331">
        <f>'A4 Wellington Worksheet'!$AA$1867</f>
        <v>5000</v>
      </c>
      <c r="L205" s="331">
        <f>'A4 Wellington Worksheet'!$AL$1867</f>
        <v>0</v>
      </c>
      <c r="M205" s="331">
        <f>'A4 Wellington Worksheet'!$AY$1867</f>
        <v>250</v>
      </c>
      <c r="N205" s="331">
        <f>'A4 Christchurch Worksheet'!$AA$1847</f>
        <v>5000</v>
      </c>
      <c r="O205" s="331">
        <f>'A4 Christchurch Worksheet'!$AL$1847</f>
        <v>0</v>
      </c>
      <c r="P205" s="331">
        <f>'A4 Christchurch Worksheet'!$AY$1847</f>
        <v>500</v>
      </c>
      <c r="Q205" s="222"/>
    </row>
    <row r="206" spans="1:17" x14ac:dyDescent="0.25">
      <c r="A206" s="196">
        <v>4</v>
      </c>
      <c r="B206" s="197" t="s">
        <v>422</v>
      </c>
      <c r="C206" s="208">
        <v>43</v>
      </c>
      <c r="D206" s="209" t="s">
        <v>688</v>
      </c>
      <c r="E206" s="210">
        <v>4364</v>
      </c>
      <c r="F206" s="211" t="s">
        <v>747</v>
      </c>
      <c r="G206" s="231" t="s">
        <v>1195</v>
      </c>
      <c r="H206" s="330">
        <f>'A4 Auckland Worksheet'!$AA$1852</f>
        <v>5000</v>
      </c>
      <c r="I206" s="330">
        <f>'A4 Auckland Worksheet'!$AL$1852</f>
        <v>0</v>
      </c>
      <c r="J206" s="330">
        <f>'A4 Auckland Worksheet'!$AY$1852</f>
        <v>500</v>
      </c>
      <c r="K206" s="330">
        <f>'A4 Wellington Worksheet'!$AA$1879</f>
        <v>5000</v>
      </c>
      <c r="L206" s="330">
        <f>'A4 Wellington Worksheet'!$AL$1879</f>
        <v>0</v>
      </c>
      <c r="M206" s="330">
        <f>'A4 Wellington Worksheet'!$AY$1879</f>
        <v>250</v>
      </c>
      <c r="N206" s="330">
        <f>'A4 Christchurch Worksheet'!$AA$1859</f>
        <v>5000</v>
      </c>
      <c r="O206" s="330">
        <f>'A4 Christchurch Worksheet'!$AL$1859</f>
        <v>0</v>
      </c>
      <c r="P206" s="330">
        <f>'A4 Christchurch Worksheet'!$AY$1859</f>
        <v>500</v>
      </c>
      <c r="Q206" s="222" t="s">
        <v>1249</v>
      </c>
    </row>
    <row r="207" spans="1:17" x14ac:dyDescent="0.25">
      <c r="A207" s="196">
        <v>4</v>
      </c>
      <c r="B207" s="197" t="s">
        <v>422</v>
      </c>
      <c r="C207" s="208">
        <v>43</v>
      </c>
      <c r="D207" s="209" t="s">
        <v>688</v>
      </c>
      <c r="E207" s="210">
        <v>4364</v>
      </c>
      <c r="F207" s="211" t="s">
        <v>747</v>
      </c>
      <c r="G207" s="231" t="s">
        <v>741</v>
      </c>
      <c r="H207" s="330">
        <f>'A4 Auckland Worksheet'!$AA$1856</f>
        <v>5000</v>
      </c>
      <c r="I207" s="330">
        <f>'A4 Auckland Worksheet'!$AL$1856</f>
        <v>0</v>
      </c>
      <c r="J207" s="330">
        <f>'A4 Auckland Worksheet'!$AY$1856</f>
        <v>250</v>
      </c>
      <c r="K207" s="330">
        <f>'A4 Wellington Worksheet'!$AA$1883</f>
        <v>5000</v>
      </c>
      <c r="L207" s="330">
        <f>'A4 Wellington Worksheet'!$AL$1883</f>
        <v>0</v>
      </c>
      <c r="M207" s="330">
        <f>'A4 Wellington Worksheet'!$AY$1883</f>
        <v>500</v>
      </c>
      <c r="N207" s="330">
        <f>'A4 Christchurch Worksheet'!$AA$1863</f>
        <v>5000</v>
      </c>
      <c r="O207" s="330">
        <f>'A4 Christchurch Worksheet'!$AL$1863</f>
        <v>0</v>
      </c>
      <c r="P207" s="330">
        <f>'A4 Christchurch Worksheet'!$AY$1863</f>
        <v>500</v>
      </c>
      <c r="Q207" s="222" t="s">
        <v>1247</v>
      </c>
    </row>
    <row r="208" spans="1:17" x14ac:dyDescent="0.25">
      <c r="A208" s="196">
        <v>4</v>
      </c>
      <c r="B208" s="197" t="s">
        <v>422</v>
      </c>
      <c r="C208" s="208">
        <v>43</v>
      </c>
      <c r="D208" s="209" t="s">
        <v>688</v>
      </c>
      <c r="E208" s="210">
        <v>4364</v>
      </c>
      <c r="F208" s="211" t="s">
        <v>747</v>
      </c>
      <c r="G208" s="231" t="s">
        <v>360</v>
      </c>
      <c r="H208" s="330">
        <f>'A4 Auckland Worksheet'!$AA$1860</f>
        <v>10000</v>
      </c>
      <c r="I208" s="330">
        <f>'A4 Auckland Worksheet'!$AL$1860</f>
        <v>0</v>
      </c>
      <c r="J208" s="330">
        <f>'A4 Auckland Worksheet'!$AY$1860</f>
        <v>250</v>
      </c>
      <c r="K208" s="330">
        <f>'A4 Wellington Worksheet'!$AA$1887</f>
        <v>10000</v>
      </c>
      <c r="L208" s="330">
        <f>'A4 Wellington Worksheet'!$AL$1887</f>
        <v>0</v>
      </c>
      <c r="M208" s="330">
        <f>'A4 Wellington Worksheet'!$AY$1887</f>
        <v>250</v>
      </c>
      <c r="N208" s="330">
        <f>'A4 Christchurch Worksheet'!$AA$1867</f>
        <v>10000</v>
      </c>
      <c r="O208" s="330">
        <f>'A4 Christchurch Worksheet'!$AL$1867</f>
        <v>0</v>
      </c>
      <c r="P208" s="330">
        <f>'A4 Christchurch Worksheet'!$AY$1867</f>
        <v>250</v>
      </c>
      <c r="Q208" s="222" t="s">
        <v>1250</v>
      </c>
    </row>
    <row r="209" spans="1:17" x14ac:dyDescent="0.25">
      <c r="A209" s="196">
        <v>4</v>
      </c>
      <c r="B209" s="197" t="s">
        <v>422</v>
      </c>
      <c r="C209" s="208">
        <v>43</v>
      </c>
      <c r="D209" s="209" t="s">
        <v>688</v>
      </c>
      <c r="E209" s="212">
        <v>4365</v>
      </c>
      <c r="F209" s="213" t="s">
        <v>748</v>
      </c>
      <c r="G209" s="231" t="s">
        <v>1197</v>
      </c>
      <c r="H209" s="331">
        <f>'A4 Auckland Worksheet'!$AA$1866</f>
        <v>0</v>
      </c>
      <c r="I209" s="331">
        <f>'A4 Auckland Worksheet'!$AL$1866</f>
        <v>0</v>
      </c>
      <c r="J209" s="331">
        <f>'A4 Auckland Worksheet'!$AY$1866</f>
        <v>1000</v>
      </c>
      <c r="K209" s="331">
        <f>'A4 Wellington Worksheet'!$AA$1893</f>
        <v>0</v>
      </c>
      <c r="L209" s="331">
        <f>'A4 Wellington Worksheet'!$AL$1893</f>
        <v>0</v>
      </c>
      <c r="M209" s="331">
        <f>'A4 Wellington Worksheet'!$AY$1893</f>
        <v>500</v>
      </c>
      <c r="N209" s="331">
        <f>'A4 Christchurch Worksheet'!$AA$1873</f>
        <v>0</v>
      </c>
      <c r="O209" s="331">
        <f>'A4 Christchurch Worksheet'!$AL$1873</f>
        <v>0</v>
      </c>
      <c r="P209" s="331">
        <f>'A4 Christchurch Worksheet'!$AY$1873</f>
        <v>1000</v>
      </c>
      <c r="Q209" s="222"/>
    </row>
    <row r="210" spans="1:17" x14ac:dyDescent="0.25">
      <c r="A210" s="196">
        <v>4</v>
      </c>
      <c r="B210" s="197" t="s">
        <v>422</v>
      </c>
      <c r="C210" s="208">
        <v>43</v>
      </c>
      <c r="D210" s="209" t="s">
        <v>688</v>
      </c>
      <c r="E210" s="212">
        <v>4365</v>
      </c>
      <c r="F210" s="213" t="s">
        <v>748</v>
      </c>
      <c r="G210" s="231" t="s">
        <v>1195</v>
      </c>
      <c r="H210" s="330">
        <f>'A4 Auckland Worksheet'!$AA$1877</f>
        <v>5000</v>
      </c>
      <c r="I210" s="330">
        <f>'A4 Auckland Worksheet'!$AL$1877</f>
        <v>0</v>
      </c>
      <c r="J210" s="330">
        <f>'A4 Auckland Worksheet'!$AY$1877</f>
        <v>500</v>
      </c>
      <c r="K210" s="330">
        <f>'A4 Wellington Worksheet'!$AA$1904</f>
        <v>5000</v>
      </c>
      <c r="L210" s="330">
        <f>'A4 Wellington Worksheet'!$AL$1904</f>
        <v>0</v>
      </c>
      <c r="M210" s="330">
        <f>'A4 Wellington Worksheet'!$AY$1904</f>
        <v>250</v>
      </c>
      <c r="N210" s="330">
        <f>'A4 Christchurch Worksheet'!$AA$1884</f>
        <v>5000</v>
      </c>
      <c r="O210" s="330">
        <f>'A4 Christchurch Worksheet'!$AL$1884</f>
        <v>0</v>
      </c>
      <c r="P210" s="330">
        <f>'A4 Christchurch Worksheet'!$AY$1884</f>
        <v>500</v>
      </c>
      <c r="Q210" s="222" t="s">
        <v>1249</v>
      </c>
    </row>
    <row r="211" spans="1:17" x14ac:dyDescent="0.25">
      <c r="A211" s="196">
        <v>4</v>
      </c>
      <c r="B211" s="197" t="s">
        <v>422</v>
      </c>
      <c r="C211" s="208">
        <v>43</v>
      </c>
      <c r="D211" s="209" t="s">
        <v>688</v>
      </c>
      <c r="E211" s="212">
        <v>4365</v>
      </c>
      <c r="F211" s="213" t="s">
        <v>748</v>
      </c>
      <c r="G211" s="231" t="s">
        <v>741</v>
      </c>
      <c r="H211" s="330">
        <f>'A4 Auckland Worksheet'!$AA$1881</f>
        <v>5000</v>
      </c>
      <c r="I211" s="330">
        <f>'A4 Auckland Worksheet'!$AL$1881</f>
        <v>0</v>
      </c>
      <c r="J211" s="330">
        <f>'A4 Auckland Worksheet'!$AY$1881</f>
        <v>250</v>
      </c>
      <c r="K211" s="330">
        <f>'A4 Wellington Worksheet'!$AA$1908</f>
        <v>5000</v>
      </c>
      <c r="L211" s="330">
        <f>'A4 Wellington Worksheet'!$AL$1908</f>
        <v>0</v>
      </c>
      <c r="M211" s="330">
        <f>'A4 Wellington Worksheet'!$AY$1908</f>
        <v>500</v>
      </c>
      <c r="N211" s="330">
        <f>'A4 Christchurch Worksheet'!$AA$1888</f>
        <v>5000</v>
      </c>
      <c r="O211" s="330">
        <f>'A4 Christchurch Worksheet'!$AL$1888</f>
        <v>0</v>
      </c>
      <c r="P211" s="330">
        <f>'A4 Christchurch Worksheet'!$AY$1888</f>
        <v>500</v>
      </c>
      <c r="Q211" s="222" t="s">
        <v>1247</v>
      </c>
    </row>
    <row r="212" spans="1:17" x14ac:dyDescent="0.25">
      <c r="A212" s="196">
        <v>4</v>
      </c>
      <c r="B212" s="197" t="s">
        <v>422</v>
      </c>
      <c r="C212" s="208">
        <v>43</v>
      </c>
      <c r="D212" s="209" t="s">
        <v>688</v>
      </c>
      <c r="E212" s="212">
        <v>4365</v>
      </c>
      <c r="F212" s="213" t="s">
        <v>748</v>
      </c>
      <c r="G212" s="231" t="s">
        <v>360</v>
      </c>
      <c r="H212" s="330">
        <f>'A4 Auckland Worksheet'!$AA$1885</f>
        <v>10000</v>
      </c>
      <c r="I212" s="330">
        <f>'A4 Auckland Worksheet'!$AL$1885</f>
        <v>0</v>
      </c>
      <c r="J212" s="330">
        <f>'A4 Auckland Worksheet'!$AY$1885</f>
        <v>250</v>
      </c>
      <c r="K212" s="330">
        <f>'A4 Wellington Worksheet'!$AA$1912</f>
        <v>10000</v>
      </c>
      <c r="L212" s="330">
        <f>'A4 Wellington Worksheet'!$AL$1912</f>
        <v>0</v>
      </c>
      <c r="M212" s="330">
        <f>'A4 Wellington Worksheet'!$AY$1912</f>
        <v>250</v>
      </c>
      <c r="N212" s="330">
        <f>'A4 Christchurch Worksheet'!$AA$1892</f>
        <v>10000</v>
      </c>
      <c r="O212" s="330">
        <f>'A4 Christchurch Worksheet'!$AL$1892</f>
        <v>0</v>
      </c>
      <c r="P212" s="330">
        <f>'A4 Christchurch Worksheet'!$AY$1892</f>
        <v>250</v>
      </c>
      <c r="Q212" s="222" t="s">
        <v>1250</v>
      </c>
    </row>
    <row r="213" spans="1:17" x14ac:dyDescent="0.25">
      <c r="A213" s="196">
        <v>4</v>
      </c>
      <c r="B213" s="197" t="s">
        <v>422</v>
      </c>
      <c r="C213" s="208">
        <v>43</v>
      </c>
      <c r="D213" s="209" t="s">
        <v>688</v>
      </c>
      <c r="E213" s="210">
        <v>4371</v>
      </c>
      <c r="F213" s="211" t="s">
        <v>749</v>
      </c>
      <c r="G213" s="231" t="s">
        <v>750</v>
      </c>
      <c r="H213" s="331">
        <f>'A4 Auckland Worksheet'!$AA$1891</f>
        <v>25000</v>
      </c>
      <c r="I213" s="331">
        <f>'A4 Auckland Worksheet'!$AL$1891</f>
        <v>0</v>
      </c>
      <c r="J213" s="331">
        <f>'A4 Auckland Worksheet'!$AY$1891</f>
        <v>100</v>
      </c>
      <c r="K213" s="331">
        <f>'A4 Wellington Worksheet'!$AA$1918</f>
        <v>25000</v>
      </c>
      <c r="L213" s="331">
        <f>'A4 Wellington Worksheet'!$AL$1918</f>
        <v>0</v>
      </c>
      <c r="M213" s="331">
        <f>'A4 Wellington Worksheet'!$AY$1918</f>
        <v>100</v>
      </c>
      <c r="N213" s="331">
        <f>'A4 Christchurch Worksheet'!$AA$1898</f>
        <v>25000</v>
      </c>
      <c r="O213" s="331">
        <f>'A4 Christchurch Worksheet'!$AL$1898</f>
        <v>0</v>
      </c>
      <c r="P213" s="331">
        <f>'A4 Christchurch Worksheet'!$AY$1898</f>
        <v>100</v>
      </c>
      <c r="Q213" s="222"/>
    </row>
    <row r="214" spans="1:17" x14ac:dyDescent="0.25">
      <c r="A214" s="196">
        <v>4</v>
      </c>
      <c r="B214" s="197" t="s">
        <v>422</v>
      </c>
      <c r="C214" s="208">
        <v>43</v>
      </c>
      <c r="D214" s="209" t="s">
        <v>688</v>
      </c>
      <c r="E214" s="210">
        <v>4371</v>
      </c>
      <c r="F214" s="211" t="s">
        <v>749</v>
      </c>
      <c r="G214" s="231" t="s">
        <v>1195</v>
      </c>
      <c r="H214" s="330">
        <f>'A4 Auckland Worksheet'!$AA$1903</f>
        <v>5000</v>
      </c>
      <c r="I214" s="330">
        <f>'A4 Auckland Worksheet'!$AL$1903</f>
        <v>0</v>
      </c>
      <c r="J214" s="330">
        <f>'A4 Auckland Worksheet'!$AY$1903</f>
        <v>500</v>
      </c>
      <c r="K214" s="330">
        <f>'A4 Wellington Worksheet'!$AA$1930</f>
        <v>5000</v>
      </c>
      <c r="L214" s="330">
        <f>'A4 Wellington Worksheet'!$AL$1930</f>
        <v>0</v>
      </c>
      <c r="M214" s="330">
        <f>'A4 Wellington Worksheet'!$AY$1930</f>
        <v>250</v>
      </c>
      <c r="N214" s="330">
        <f>'A4 Christchurch Worksheet'!$AA$1910</f>
        <v>5000</v>
      </c>
      <c r="O214" s="330">
        <f>'A4 Christchurch Worksheet'!$AL$1910</f>
        <v>0</v>
      </c>
      <c r="P214" s="330">
        <f>'A4 Christchurch Worksheet'!$AY$1910</f>
        <v>500</v>
      </c>
      <c r="Q214" s="222" t="s">
        <v>1249</v>
      </c>
    </row>
    <row r="215" spans="1:17" x14ac:dyDescent="0.25">
      <c r="A215" s="196">
        <v>4</v>
      </c>
      <c r="B215" s="197" t="s">
        <v>422</v>
      </c>
      <c r="C215" s="208">
        <v>43</v>
      </c>
      <c r="D215" s="209" t="s">
        <v>688</v>
      </c>
      <c r="E215" s="210">
        <v>4371</v>
      </c>
      <c r="F215" s="211" t="s">
        <v>749</v>
      </c>
      <c r="G215" s="231" t="s">
        <v>360</v>
      </c>
      <c r="H215" s="330">
        <f>'A4 Auckland Worksheet'!$AA$1907</f>
        <v>10000</v>
      </c>
      <c r="I215" s="330">
        <f>'A4 Auckland Worksheet'!$AL$1907</f>
        <v>0</v>
      </c>
      <c r="J215" s="330">
        <f>'A4 Auckland Worksheet'!$AY$1907</f>
        <v>250</v>
      </c>
      <c r="K215" s="330">
        <f>'A4 Wellington Worksheet'!$AA$1934</f>
        <v>10000</v>
      </c>
      <c r="L215" s="330">
        <f>'A4 Wellington Worksheet'!$AL$1934</f>
        <v>0</v>
      </c>
      <c r="M215" s="330">
        <f>'A4 Wellington Worksheet'!$AY$1934</f>
        <v>250</v>
      </c>
      <c r="N215" s="330">
        <f>'A4 Christchurch Worksheet'!$AA$1914</f>
        <v>10000</v>
      </c>
      <c r="O215" s="330">
        <f>'A4 Christchurch Worksheet'!$AL$1914</f>
        <v>0</v>
      </c>
      <c r="P215" s="330">
        <f>'A4 Christchurch Worksheet'!$AY$1914</f>
        <v>250</v>
      </c>
      <c r="Q215" s="222" t="s">
        <v>1250</v>
      </c>
    </row>
    <row r="216" spans="1:17" x14ac:dyDescent="0.25">
      <c r="A216" s="196">
        <v>4</v>
      </c>
      <c r="B216" s="197" t="s">
        <v>422</v>
      </c>
      <c r="C216" s="208">
        <v>43</v>
      </c>
      <c r="D216" s="209" t="s">
        <v>688</v>
      </c>
      <c r="E216" s="212">
        <v>4373</v>
      </c>
      <c r="F216" s="213" t="s">
        <v>756</v>
      </c>
      <c r="G216" s="231" t="s">
        <v>1195</v>
      </c>
      <c r="H216" s="331">
        <f>'A4 Auckland Worksheet'!$AA$1913</f>
        <v>25000</v>
      </c>
      <c r="I216" s="331">
        <f>'A4 Auckland Worksheet'!$AL$1913</f>
        <v>0</v>
      </c>
      <c r="J216" s="331">
        <f>'A4 Auckland Worksheet'!$AY$1913</f>
        <v>100</v>
      </c>
      <c r="K216" s="331">
        <f>'A4 Wellington Worksheet'!$AA$1940</f>
        <v>25000</v>
      </c>
      <c r="L216" s="331">
        <f>'A4 Wellington Worksheet'!$AL$1940</f>
        <v>0</v>
      </c>
      <c r="M216" s="331">
        <f>'A4 Wellington Worksheet'!$AY$1940</f>
        <v>100</v>
      </c>
      <c r="N216" s="331">
        <f>'A4 Christchurch Worksheet'!$AA$1920</f>
        <v>25000</v>
      </c>
      <c r="O216" s="331">
        <f>'A4 Christchurch Worksheet'!$AL$1920</f>
        <v>0</v>
      </c>
      <c r="P216" s="331">
        <f>'A4 Christchurch Worksheet'!$AY$1920</f>
        <v>100</v>
      </c>
      <c r="Q216" s="222"/>
    </row>
    <row r="217" spans="1:17" x14ac:dyDescent="0.25">
      <c r="A217" s="196">
        <v>4</v>
      </c>
      <c r="B217" s="197" t="s">
        <v>422</v>
      </c>
      <c r="C217" s="208">
        <v>43</v>
      </c>
      <c r="D217" s="209" t="s">
        <v>688</v>
      </c>
      <c r="E217" s="212">
        <v>4373</v>
      </c>
      <c r="F217" s="213" t="s">
        <v>756</v>
      </c>
      <c r="G217" s="231" t="s">
        <v>360</v>
      </c>
      <c r="H217" s="330">
        <f>'A4 Auckland Worksheet'!$AA$1925</f>
        <v>10000</v>
      </c>
      <c r="I217" s="330">
        <f>'A4 Auckland Worksheet'!$AL$1925</f>
        <v>0</v>
      </c>
      <c r="J217" s="330">
        <f>'A4 Auckland Worksheet'!$AY$1925</f>
        <v>250</v>
      </c>
      <c r="K217" s="330">
        <f>'A4 Wellington Worksheet'!$AA$1952</f>
        <v>10000</v>
      </c>
      <c r="L217" s="330">
        <f>'A4 Wellington Worksheet'!$AL$1952</f>
        <v>0</v>
      </c>
      <c r="M217" s="330">
        <f>'A4 Wellington Worksheet'!$AY$1952</f>
        <v>250</v>
      </c>
      <c r="N217" s="330">
        <f>'A4 Christchurch Worksheet'!$AA$1932</f>
        <v>10000</v>
      </c>
      <c r="O217" s="330">
        <f>'A4 Christchurch Worksheet'!$AL$1932</f>
        <v>0</v>
      </c>
      <c r="P217" s="330">
        <f>'A4 Christchurch Worksheet'!$AY$1932</f>
        <v>250</v>
      </c>
      <c r="Q217" s="222" t="s">
        <v>1250</v>
      </c>
    </row>
    <row r="218" spans="1:17" x14ac:dyDescent="0.25">
      <c r="A218" s="196">
        <v>4</v>
      </c>
      <c r="B218" s="197" t="s">
        <v>422</v>
      </c>
      <c r="C218" s="208">
        <v>43</v>
      </c>
      <c r="D218" s="209" t="s">
        <v>688</v>
      </c>
      <c r="E218" s="210">
        <v>4381</v>
      </c>
      <c r="F218" s="211" t="s">
        <v>761</v>
      </c>
      <c r="G218" s="412" t="s">
        <v>1322</v>
      </c>
      <c r="H218" s="331">
        <f>'A4 Auckland Worksheet'!$AA$1931</f>
        <v>0</v>
      </c>
      <c r="I218" s="331">
        <f>'A4 Auckland Worksheet'!$AL$1931</f>
        <v>0</v>
      </c>
      <c r="J218" s="331">
        <f>'A4 Auckland Worksheet'!$AY$1931</f>
        <v>1000</v>
      </c>
      <c r="K218" s="331">
        <f>'A4 Wellington Worksheet'!$AA$1958</f>
        <v>0</v>
      </c>
      <c r="L218" s="331">
        <f>'A4 Wellington Worksheet'!$AL$1958</f>
        <v>0</v>
      </c>
      <c r="M218" s="331">
        <f>'A4 Wellington Worksheet'!$AY$1958</f>
        <v>500</v>
      </c>
      <c r="N218" s="331">
        <f>'A4 Christchurch Worksheet'!$AA$1938</f>
        <v>0</v>
      </c>
      <c r="O218" s="331">
        <f>'A4 Christchurch Worksheet'!$AL$1938</f>
        <v>0</v>
      </c>
      <c r="P218" s="331">
        <f>'A4 Christchurch Worksheet'!$AY$1938</f>
        <v>1000</v>
      </c>
      <c r="Q218" s="222"/>
    </row>
    <row r="219" spans="1:17" x14ac:dyDescent="0.25">
      <c r="A219" s="196">
        <v>4</v>
      </c>
      <c r="B219" s="197" t="s">
        <v>422</v>
      </c>
      <c r="C219" s="208">
        <v>43</v>
      </c>
      <c r="D219" s="209" t="s">
        <v>688</v>
      </c>
      <c r="E219" s="212">
        <v>4383</v>
      </c>
      <c r="F219" s="213" t="s">
        <v>764</v>
      </c>
      <c r="G219" s="231" t="s">
        <v>1191</v>
      </c>
      <c r="H219" s="331">
        <f>'A4 Auckland Worksheet'!$AA$1944</f>
        <v>10000</v>
      </c>
      <c r="I219" s="331">
        <f>'A4 Auckland Worksheet'!$AL$1944</f>
        <v>0</v>
      </c>
      <c r="J219" s="331">
        <f>'A4 Auckland Worksheet'!$AY$1944</f>
        <v>100</v>
      </c>
      <c r="K219" s="331">
        <f>'A4 Wellington Worksheet'!$AA$1971</f>
        <v>10000</v>
      </c>
      <c r="L219" s="331">
        <f>'A4 Wellington Worksheet'!$AL$1971</f>
        <v>0</v>
      </c>
      <c r="M219" s="331">
        <f>'A4 Wellington Worksheet'!$AY$1971</f>
        <v>250</v>
      </c>
      <c r="N219" s="331">
        <f>'A4 Christchurch Worksheet'!$AA$1951</f>
        <v>10000</v>
      </c>
      <c r="O219" s="331">
        <f>'A4 Christchurch Worksheet'!$AL$1951</f>
        <v>0</v>
      </c>
      <c r="P219" s="331">
        <f>'A4 Christchurch Worksheet'!$AY$1951</f>
        <v>500</v>
      </c>
      <c r="Q219" s="222"/>
    </row>
    <row r="220" spans="1:17" x14ac:dyDescent="0.25">
      <c r="A220" s="196">
        <v>4</v>
      </c>
      <c r="B220" s="197" t="s">
        <v>422</v>
      </c>
      <c r="C220" s="208">
        <v>44</v>
      </c>
      <c r="D220" s="209" t="s">
        <v>774</v>
      </c>
      <c r="E220" s="210">
        <v>4421</v>
      </c>
      <c r="F220" s="211" t="s">
        <v>775</v>
      </c>
      <c r="G220" s="231" t="s">
        <v>776</v>
      </c>
      <c r="H220" s="331">
        <f>'A4 Auckland Worksheet'!$AA$1965</f>
        <v>10000</v>
      </c>
      <c r="I220" s="331">
        <f>'A4 Auckland Worksheet'!$AL$1965</f>
        <v>0</v>
      </c>
      <c r="J220" s="331">
        <f>'A4 Auckland Worksheet'!$AY$1965</f>
        <v>100</v>
      </c>
      <c r="K220" s="331">
        <f>'A4 Wellington Worksheet'!$AA$1992</f>
        <v>10000</v>
      </c>
      <c r="L220" s="331">
        <f>'A4 Wellington Worksheet'!$AL$1992</f>
        <v>0</v>
      </c>
      <c r="M220" s="331">
        <f>'A4 Wellington Worksheet'!$AY$1992</f>
        <v>100</v>
      </c>
      <c r="N220" s="331">
        <f>'A4 Christchurch Worksheet'!$AA$1972</f>
        <v>10000</v>
      </c>
      <c r="O220" s="331">
        <f>'A4 Christchurch Worksheet'!$AL$1972</f>
        <v>0</v>
      </c>
      <c r="P220" s="331">
        <f>'A4 Christchurch Worksheet'!$AY$1972</f>
        <v>100</v>
      </c>
      <c r="Q220" s="222"/>
    </row>
    <row r="221" spans="1:17" x14ac:dyDescent="0.25">
      <c r="A221" s="196">
        <v>4</v>
      </c>
      <c r="B221" s="197" t="s">
        <v>422</v>
      </c>
      <c r="C221" s="208">
        <v>44</v>
      </c>
      <c r="D221" s="209" t="s">
        <v>774</v>
      </c>
      <c r="E221" s="210">
        <v>4421</v>
      </c>
      <c r="F221" s="211" t="s">
        <v>775</v>
      </c>
      <c r="G221" s="231" t="s">
        <v>729</v>
      </c>
      <c r="H221" s="330">
        <f>'A4 Auckland Worksheet'!$AA$1984</f>
        <v>5000</v>
      </c>
      <c r="I221" s="330">
        <f>'A4 Auckland Worksheet'!$AL$1984</f>
        <v>0</v>
      </c>
      <c r="J221" s="330">
        <f>'A4 Auckland Worksheet'!$AY$1984</f>
        <v>250</v>
      </c>
      <c r="K221" s="330">
        <f>'A4 Wellington Worksheet'!$AA$2011</f>
        <v>5000</v>
      </c>
      <c r="L221" s="330">
        <f>'A4 Wellington Worksheet'!$AL$2011</f>
        <v>0</v>
      </c>
      <c r="M221" s="330">
        <f>'A4 Wellington Worksheet'!$AY$2011</f>
        <v>500</v>
      </c>
      <c r="N221" s="330">
        <f>'A4 Christchurch Worksheet'!$AA$1991</f>
        <v>5000</v>
      </c>
      <c r="O221" s="330">
        <f>'A4 Christchurch Worksheet'!$AL$1991</f>
        <v>0</v>
      </c>
      <c r="P221" s="330">
        <f>'A4 Christchurch Worksheet'!$AY$1991</f>
        <v>500</v>
      </c>
      <c r="Q221" s="222" t="s">
        <v>1247</v>
      </c>
    </row>
    <row r="222" spans="1:17" x14ac:dyDescent="0.25">
      <c r="A222" s="196">
        <v>4</v>
      </c>
      <c r="B222" s="197" t="s">
        <v>422</v>
      </c>
      <c r="C222" s="208">
        <v>44</v>
      </c>
      <c r="D222" s="209" t="s">
        <v>774</v>
      </c>
      <c r="E222" s="210">
        <v>4421</v>
      </c>
      <c r="F222" s="211" t="s">
        <v>775</v>
      </c>
      <c r="G222" s="231" t="s">
        <v>645</v>
      </c>
      <c r="H222" s="330">
        <f>'A4 Auckland Worksheet'!$AA$1988</f>
        <v>2500</v>
      </c>
      <c r="I222" s="330">
        <f>'A4 Auckland Worksheet'!$AL$1988</f>
        <v>0</v>
      </c>
      <c r="J222" s="330">
        <f>'A4 Auckland Worksheet'!$AY$1988</f>
        <v>500</v>
      </c>
      <c r="K222" s="330">
        <f>'A4 Wellington Worksheet'!$AA$2015</f>
        <v>2500</v>
      </c>
      <c r="L222" s="330">
        <f>'A4 Wellington Worksheet'!$AL$2015</f>
        <v>0</v>
      </c>
      <c r="M222" s="330">
        <f>'A4 Wellington Worksheet'!$AY$2015</f>
        <v>500</v>
      </c>
      <c r="N222" s="330">
        <f>'A4 Christchurch Worksheet'!$AA$1995</f>
        <v>2500</v>
      </c>
      <c r="O222" s="330">
        <f>'A4 Christchurch Worksheet'!$AL$1995</f>
        <v>0</v>
      </c>
      <c r="P222" s="330">
        <f>'A4 Christchurch Worksheet'!$AY$1995</f>
        <v>500</v>
      </c>
      <c r="Q222" s="222" t="s">
        <v>1254</v>
      </c>
    </row>
    <row r="223" spans="1:17" x14ac:dyDescent="0.25">
      <c r="A223" s="196">
        <v>4</v>
      </c>
      <c r="B223" s="197" t="s">
        <v>422</v>
      </c>
      <c r="C223" s="208">
        <v>44</v>
      </c>
      <c r="D223" s="209" t="s">
        <v>774</v>
      </c>
      <c r="E223" s="212">
        <v>4422</v>
      </c>
      <c r="F223" s="213" t="s">
        <v>782</v>
      </c>
      <c r="G223" s="231" t="s">
        <v>783</v>
      </c>
      <c r="H223" s="331">
        <f>'A4 Auckland Worksheet'!$AA$1994</f>
        <v>25000</v>
      </c>
      <c r="I223" s="331">
        <f>'A4 Auckland Worksheet'!$AL$1994</f>
        <v>0</v>
      </c>
      <c r="J223" s="331">
        <f>'A4 Auckland Worksheet'!$AY$1994</f>
        <v>100</v>
      </c>
      <c r="K223" s="331">
        <f>'A4 Wellington Worksheet'!$AA$2021</f>
        <v>25000</v>
      </c>
      <c r="L223" s="331">
        <f>'A4 Wellington Worksheet'!$AL$2021</f>
        <v>0</v>
      </c>
      <c r="M223" s="331">
        <f>'A4 Wellington Worksheet'!$AY$2021</f>
        <v>100</v>
      </c>
      <c r="N223" s="331">
        <f>'A4 Christchurch Worksheet'!$AA$2001</f>
        <v>25000</v>
      </c>
      <c r="O223" s="331">
        <f>'A4 Christchurch Worksheet'!$AL$2001</f>
        <v>0</v>
      </c>
      <c r="P223" s="331">
        <f>'A4 Christchurch Worksheet'!$AY$2001</f>
        <v>100</v>
      </c>
      <c r="Q223" s="222"/>
    </row>
    <row r="224" spans="1:17" x14ac:dyDescent="0.25">
      <c r="A224" s="196">
        <v>4</v>
      </c>
      <c r="B224" s="197" t="s">
        <v>422</v>
      </c>
      <c r="C224" s="208">
        <v>44</v>
      </c>
      <c r="D224" s="209" t="s">
        <v>774</v>
      </c>
      <c r="E224" s="212">
        <v>4422</v>
      </c>
      <c r="F224" s="213" t="s">
        <v>782</v>
      </c>
      <c r="G224" s="231" t="s">
        <v>729</v>
      </c>
      <c r="H224" s="330">
        <f>'A4 Auckland Worksheet'!$AA$2011</f>
        <v>5000</v>
      </c>
      <c r="I224" s="330">
        <f>'A4 Auckland Worksheet'!$AL$2011</f>
        <v>0</v>
      </c>
      <c r="J224" s="330">
        <f>'A4 Auckland Worksheet'!$AY$2011</f>
        <v>250</v>
      </c>
      <c r="K224" s="330">
        <f>'A4 Wellington Worksheet'!$AA$2038</f>
        <v>5000</v>
      </c>
      <c r="L224" s="330">
        <f>'A4 Wellington Worksheet'!$AL$2038</f>
        <v>0</v>
      </c>
      <c r="M224" s="330">
        <f>'A4 Wellington Worksheet'!$AY$2038</f>
        <v>500</v>
      </c>
      <c r="N224" s="330">
        <f>'A4 Christchurch Worksheet'!$AA$2018</f>
        <v>5000</v>
      </c>
      <c r="O224" s="330">
        <f>'A4 Christchurch Worksheet'!$AL$2018</f>
        <v>0</v>
      </c>
      <c r="P224" s="330">
        <f>'A4 Christchurch Worksheet'!$AY$2018</f>
        <v>500</v>
      </c>
      <c r="Q224" s="222" t="s">
        <v>1247</v>
      </c>
    </row>
    <row r="225" spans="1:17" x14ac:dyDescent="0.25">
      <c r="A225" s="196">
        <v>4</v>
      </c>
      <c r="B225" s="197" t="s">
        <v>422</v>
      </c>
      <c r="C225" s="208">
        <v>44</v>
      </c>
      <c r="D225" s="209" t="s">
        <v>774</v>
      </c>
      <c r="E225" s="212">
        <v>4422</v>
      </c>
      <c r="F225" s="213" t="s">
        <v>782</v>
      </c>
      <c r="G225" s="231" t="s">
        <v>645</v>
      </c>
      <c r="H225" s="330">
        <f>'A4 Auckland Worksheet'!$AA$2015</f>
        <v>2500</v>
      </c>
      <c r="I225" s="330">
        <f>'A4 Auckland Worksheet'!$AL$2015</f>
        <v>0</v>
      </c>
      <c r="J225" s="330">
        <f>'A4 Auckland Worksheet'!$AY$2015</f>
        <v>500</v>
      </c>
      <c r="K225" s="330">
        <f>'A4 Wellington Worksheet'!$AA$2042</f>
        <v>2500</v>
      </c>
      <c r="L225" s="330">
        <f>'A4 Wellington Worksheet'!$AL$2042</f>
        <v>0</v>
      </c>
      <c r="M225" s="330">
        <f>'A4 Wellington Worksheet'!$AY$2042</f>
        <v>500</v>
      </c>
      <c r="N225" s="330">
        <f>'A4 Christchurch Worksheet'!$AA$2022</f>
        <v>2500</v>
      </c>
      <c r="O225" s="330">
        <f>'A4 Christchurch Worksheet'!$AL$2022</f>
        <v>0</v>
      </c>
      <c r="P225" s="330">
        <f>'A4 Christchurch Worksheet'!$AY$2022</f>
        <v>500</v>
      </c>
      <c r="Q225" s="222" t="s">
        <v>1254</v>
      </c>
    </row>
    <row r="226" spans="1:17" x14ac:dyDescent="0.25">
      <c r="A226" s="196">
        <v>4</v>
      </c>
      <c r="B226" s="197" t="s">
        <v>422</v>
      </c>
      <c r="C226" s="208">
        <v>44</v>
      </c>
      <c r="D226" s="209" t="s">
        <v>774</v>
      </c>
      <c r="E226" s="210">
        <v>4423</v>
      </c>
      <c r="F226" s="211" t="s">
        <v>788</v>
      </c>
      <c r="G226" s="341" t="s">
        <v>1199</v>
      </c>
      <c r="H226" s="331">
        <f>'A4 Auckland Worksheet'!$AA$2021</f>
        <v>10000</v>
      </c>
      <c r="I226" s="331">
        <f>'A4 Auckland Worksheet'!$AL$2021</f>
        <v>0</v>
      </c>
      <c r="J226" s="331">
        <f>'A4 Auckland Worksheet'!$AY$2021</f>
        <v>100</v>
      </c>
      <c r="K226" s="331">
        <f>'A4 Wellington Worksheet'!$AA$2048</f>
        <v>10000</v>
      </c>
      <c r="L226" s="331">
        <f>'A4 Wellington Worksheet'!$AL$2048</f>
        <v>0</v>
      </c>
      <c r="M226" s="331">
        <f>'A4 Wellington Worksheet'!$AY$2048</f>
        <v>100</v>
      </c>
      <c r="N226" s="331">
        <f>'A4 Christchurch Worksheet'!$AA$2028</f>
        <v>10000</v>
      </c>
      <c r="O226" s="331">
        <f>'A4 Christchurch Worksheet'!$AL$2028</f>
        <v>0</v>
      </c>
      <c r="P226" s="331">
        <f>'A4 Christchurch Worksheet'!$AY$2028</f>
        <v>100</v>
      </c>
      <c r="Q226" s="222"/>
    </row>
    <row r="227" spans="1:17" x14ac:dyDescent="0.25">
      <c r="A227" s="196">
        <v>4</v>
      </c>
      <c r="B227" s="197" t="s">
        <v>422</v>
      </c>
      <c r="C227" s="208">
        <v>44</v>
      </c>
      <c r="D227" s="209" t="s">
        <v>774</v>
      </c>
      <c r="E227" s="210">
        <v>4423</v>
      </c>
      <c r="F227" s="211" t="s">
        <v>788</v>
      </c>
      <c r="G227" s="231" t="s">
        <v>729</v>
      </c>
      <c r="H227" s="330">
        <f>'A4 Auckland Worksheet'!$AA$2040</f>
        <v>5000</v>
      </c>
      <c r="I227" s="330">
        <f>'A4 Auckland Worksheet'!$AL$2040</f>
        <v>0</v>
      </c>
      <c r="J227" s="330">
        <f>'A4 Auckland Worksheet'!$AY$2040</f>
        <v>250</v>
      </c>
      <c r="K227" s="330">
        <f>'A4 Wellington Worksheet'!$AA$2067</f>
        <v>5000</v>
      </c>
      <c r="L227" s="330">
        <f>'A4 Wellington Worksheet'!$AL$2067</f>
        <v>0</v>
      </c>
      <c r="M227" s="330">
        <f>'A4 Wellington Worksheet'!$AY$2067</f>
        <v>500</v>
      </c>
      <c r="N227" s="330">
        <f>'A4 Christchurch Worksheet'!$AA$2047</f>
        <v>5000</v>
      </c>
      <c r="O227" s="330">
        <f>'A4 Christchurch Worksheet'!$AL$2047</f>
        <v>0</v>
      </c>
      <c r="P227" s="330">
        <f>'A4 Christchurch Worksheet'!$AY$2047</f>
        <v>500</v>
      </c>
      <c r="Q227" s="222" t="s">
        <v>1247</v>
      </c>
    </row>
    <row r="228" spans="1:17" x14ac:dyDescent="0.25">
      <c r="A228" s="196">
        <v>4</v>
      </c>
      <c r="B228" s="197" t="s">
        <v>422</v>
      </c>
      <c r="C228" s="208">
        <v>44</v>
      </c>
      <c r="D228" s="209" t="s">
        <v>774</v>
      </c>
      <c r="E228" s="210">
        <v>4423</v>
      </c>
      <c r="F228" s="211" t="s">
        <v>788</v>
      </c>
      <c r="G228" s="231" t="s">
        <v>645</v>
      </c>
      <c r="H228" s="330">
        <f>'A4 Auckland Worksheet'!$AA$2044</f>
        <v>2500</v>
      </c>
      <c r="I228" s="330">
        <f>'A4 Auckland Worksheet'!$AL$2044</f>
        <v>0</v>
      </c>
      <c r="J228" s="330">
        <f>'A4 Auckland Worksheet'!$AY$2044</f>
        <v>500</v>
      </c>
      <c r="K228" s="330">
        <f>'A4 Wellington Worksheet'!$AA$2071</f>
        <v>2500</v>
      </c>
      <c r="L228" s="330">
        <f>'A4 Wellington Worksheet'!$AL$2071</f>
        <v>0</v>
      </c>
      <c r="M228" s="330">
        <f>'A4 Wellington Worksheet'!$AY$2071</f>
        <v>500</v>
      </c>
      <c r="N228" s="330">
        <f>'A4 Christchurch Worksheet'!$AA$2051</f>
        <v>2500</v>
      </c>
      <c r="O228" s="330">
        <f>'A4 Christchurch Worksheet'!$AL$2051</f>
        <v>0</v>
      </c>
      <c r="P228" s="330">
        <f>'A4 Christchurch Worksheet'!$AY$2051</f>
        <v>500</v>
      </c>
      <c r="Q228" s="222" t="s">
        <v>1254</v>
      </c>
    </row>
    <row r="229" spans="1:17" x14ac:dyDescent="0.25">
      <c r="A229" s="196">
        <v>4</v>
      </c>
      <c r="B229" s="197" t="s">
        <v>422</v>
      </c>
      <c r="C229" s="208">
        <v>44</v>
      </c>
      <c r="D229" s="209" t="s">
        <v>774</v>
      </c>
      <c r="E229" s="212">
        <v>4424</v>
      </c>
      <c r="F229" s="213" t="s">
        <v>789</v>
      </c>
      <c r="G229" s="231" t="s">
        <v>1195</v>
      </c>
      <c r="H229" s="331">
        <f>'A4 Auckland Worksheet'!$AA$2050</f>
        <v>25000</v>
      </c>
      <c r="I229" s="331">
        <f>'A4 Auckland Worksheet'!$AL$2050</f>
        <v>0</v>
      </c>
      <c r="J229" s="331">
        <f>'A4 Auckland Worksheet'!$AY$2050</f>
        <v>100</v>
      </c>
      <c r="K229" s="331">
        <f>'A4 Wellington Worksheet'!$AA$2077</f>
        <v>25000</v>
      </c>
      <c r="L229" s="331">
        <f>'A4 Wellington Worksheet'!$AL$2077</f>
        <v>0</v>
      </c>
      <c r="M229" s="331">
        <f>'A4 Wellington Worksheet'!$AY$2077</f>
        <v>100</v>
      </c>
      <c r="N229" s="331">
        <f>'A4 Christchurch Worksheet'!$AA$2057</f>
        <v>25000</v>
      </c>
      <c r="O229" s="331">
        <f>'A4 Christchurch Worksheet'!$AL$2057</f>
        <v>0</v>
      </c>
      <c r="P229" s="331">
        <f>'A4 Christchurch Worksheet'!$AY$2057</f>
        <v>100</v>
      </c>
      <c r="Q229" s="222"/>
    </row>
    <row r="230" spans="1:17" x14ac:dyDescent="0.25">
      <c r="A230" s="196">
        <v>4</v>
      </c>
      <c r="B230" s="197" t="s">
        <v>422</v>
      </c>
      <c r="C230" s="208">
        <v>44</v>
      </c>
      <c r="D230" s="209" t="s">
        <v>774</v>
      </c>
      <c r="E230" s="212">
        <v>4424</v>
      </c>
      <c r="F230" s="213" t="s">
        <v>789</v>
      </c>
      <c r="G230" s="231" t="s">
        <v>729</v>
      </c>
      <c r="H230" s="330">
        <f>'A4 Auckland Worksheet'!$AA$2063</f>
        <v>5000</v>
      </c>
      <c r="I230" s="330">
        <f>'A4 Auckland Worksheet'!$AL$2063</f>
        <v>0</v>
      </c>
      <c r="J230" s="330">
        <f>'A4 Auckland Worksheet'!$AY$2063</f>
        <v>250</v>
      </c>
      <c r="K230" s="330">
        <f>'A4 Wellington Worksheet'!$AA$2090</f>
        <v>5000</v>
      </c>
      <c r="L230" s="330">
        <f>'A4 Wellington Worksheet'!$AL$2090</f>
        <v>0</v>
      </c>
      <c r="M230" s="330">
        <f>'A4 Wellington Worksheet'!$AY$2090</f>
        <v>500</v>
      </c>
      <c r="N230" s="330">
        <f>'A4 Christchurch Worksheet'!$AA$2070</f>
        <v>5000</v>
      </c>
      <c r="O230" s="330">
        <f>'A4 Christchurch Worksheet'!$AL$2070</f>
        <v>0</v>
      </c>
      <c r="P230" s="330">
        <f>'A4 Christchurch Worksheet'!$AY$2070</f>
        <v>500</v>
      </c>
      <c r="Q230" s="222" t="s">
        <v>1247</v>
      </c>
    </row>
    <row r="231" spans="1:17" x14ac:dyDescent="0.25">
      <c r="A231" s="196">
        <v>4</v>
      </c>
      <c r="B231" s="197" t="s">
        <v>422</v>
      </c>
      <c r="C231" s="208">
        <v>44</v>
      </c>
      <c r="D231" s="209" t="s">
        <v>774</v>
      </c>
      <c r="E231" s="212">
        <v>4424</v>
      </c>
      <c r="F231" s="213" t="s">
        <v>789</v>
      </c>
      <c r="G231" s="231" t="s">
        <v>645</v>
      </c>
      <c r="H231" s="330">
        <f>'A4 Auckland Worksheet'!$AA$2067</f>
        <v>2500</v>
      </c>
      <c r="I231" s="330">
        <f>'A4 Auckland Worksheet'!$AL$2067</f>
        <v>0</v>
      </c>
      <c r="J231" s="330">
        <f>'A4 Auckland Worksheet'!$AY$2067</f>
        <v>500</v>
      </c>
      <c r="K231" s="330">
        <f>'A4 Wellington Worksheet'!$AA$2094</f>
        <v>2500</v>
      </c>
      <c r="L231" s="330">
        <f>'A4 Wellington Worksheet'!$AL$2094</f>
        <v>0</v>
      </c>
      <c r="M231" s="330">
        <f>'A4 Wellington Worksheet'!$AY$2094</f>
        <v>500</v>
      </c>
      <c r="N231" s="330">
        <f>'A4 Christchurch Worksheet'!$AA$2074</f>
        <v>2500</v>
      </c>
      <c r="O231" s="330">
        <f>'A4 Christchurch Worksheet'!$AL$2074</f>
        <v>0</v>
      </c>
      <c r="P231" s="330">
        <f>'A4 Christchurch Worksheet'!$AY$2074</f>
        <v>500</v>
      </c>
      <c r="Q231" s="222" t="s">
        <v>1254</v>
      </c>
    </row>
    <row r="232" spans="1:17" x14ac:dyDescent="0.25">
      <c r="A232" s="196">
        <v>4</v>
      </c>
      <c r="B232" s="197" t="s">
        <v>422</v>
      </c>
      <c r="C232" s="208">
        <v>44</v>
      </c>
      <c r="D232" s="209" t="s">
        <v>774</v>
      </c>
      <c r="E232" s="210">
        <v>4432</v>
      </c>
      <c r="F232" s="211" t="s">
        <v>791</v>
      </c>
      <c r="G232" s="231" t="s">
        <v>792</v>
      </c>
      <c r="H232" s="331">
        <f>'A4 Auckland Worksheet'!$AA$2073</f>
        <v>10000</v>
      </c>
      <c r="I232" s="331">
        <f>'A4 Auckland Worksheet'!$AL$2073</f>
        <v>0</v>
      </c>
      <c r="J232" s="331">
        <f>'A4 Auckland Worksheet'!$AY$2073</f>
        <v>500</v>
      </c>
      <c r="K232" s="331">
        <f>'A4 Wellington Worksheet'!$AA$2100</f>
        <v>10000</v>
      </c>
      <c r="L232" s="331">
        <f>'A4 Wellington Worksheet'!$AL$2100</f>
        <v>0</v>
      </c>
      <c r="M232" s="331">
        <f>'A4 Wellington Worksheet'!$AY$2100</f>
        <v>50</v>
      </c>
      <c r="N232" s="331">
        <f>'A4 Christchurch Worksheet'!$AA$2080</f>
        <v>10000</v>
      </c>
      <c r="O232" s="331">
        <f>'A4 Christchurch Worksheet'!$AL$2080</f>
        <v>0</v>
      </c>
      <c r="P232" s="331">
        <f>'A4 Christchurch Worksheet'!$AY$2080</f>
        <v>250</v>
      </c>
      <c r="Q232" s="222"/>
    </row>
    <row r="233" spans="1:17" x14ac:dyDescent="0.25">
      <c r="A233" s="196">
        <v>4</v>
      </c>
      <c r="B233" s="197" t="s">
        <v>422</v>
      </c>
      <c r="C233" s="208">
        <v>44</v>
      </c>
      <c r="D233" s="209" t="s">
        <v>774</v>
      </c>
      <c r="E233" s="210">
        <v>4432</v>
      </c>
      <c r="F233" s="211" t="s">
        <v>791</v>
      </c>
      <c r="G233" s="231" t="s">
        <v>729</v>
      </c>
      <c r="H233" s="330">
        <f>'A4 Auckland Worksheet'!$AA$2090</f>
        <v>5000</v>
      </c>
      <c r="I233" s="330">
        <f>'A4 Auckland Worksheet'!$AL$2090</f>
        <v>0</v>
      </c>
      <c r="J233" s="330">
        <f>'A4 Auckland Worksheet'!$AY$2090</f>
        <v>250</v>
      </c>
      <c r="K233" s="330">
        <f>'A4 Wellington Worksheet'!$AA$2117</f>
        <v>5000</v>
      </c>
      <c r="L233" s="330">
        <f>'A4 Wellington Worksheet'!$AL$2117</f>
        <v>0</v>
      </c>
      <c r="M233" s="330">
        <f>'A4 Wellington Worksheet'!$AY$2117</f>
        <v>500</v>
      </c>
      <c r="N233" s="330">
        <f>'A4 Christchurch Worksheet'!$AA$2097</f>
        <v>5000</v>
      </c>
      <c r="O233" s="330">
        <f>'A4 Christchurch Worksheet'!$AL$2097</f>
        <v>0</v>
      </c>
      <c r="P233" s="330">
        <f>'A4 Christchurch Worksheet'!$AY$2097</f>
        <v>500</v>
      </c>
      <c r="Q233" s="222" t="s">
        <v>1247</v>
      </c>
    </row>
    <row r="234" spans="1:17" x14ac:dyDescent="0.25">
      <c r="A234" s="196">
        <v>4</v>
      </c>
      <c r="B234" s="197" t="s">
        <v>422</v>
      </c>
      <c r="C234" s="208">
        <v>44</v>
      </c>
      <c r="D234" s="209" t="s">
        <v>774</v>
      </c>
      <c r="E234" s="210">
        <v>4432</v>
      </c>
      <c r="F234" s="211" t="s">
        <v>791</v>
      </c>
      <c r="G234" s="231" t="s">
        <v>645</v>
      </c>
      <c r="H234" s="330">
        <f>'A4 Auckland Worksheet'!$AA$2094</f>
        <v>2500</v>
      </c>
      <c r="I234" s="330">
        <f>'A4 Auckland Worksheet'!$AL$2094</f>
        <v>0</v>
      </c>
      <c r="J234" s="330">
        <f>'A4 Auckland Worksheet'!$AY$2094</f>
        <v>500</v>
      </c>
      <c r="K234" s="330">
        <f>'A4 Wellington Worksheet'!$AA$2121</f>
        <v>2500</v>
      </c>
      <c r="L234" s="330">
        <f>'A4 Wellington Worksheet'!$AL$2121</f>
        <v>0</v>
      </c>
      <c r="M234" s="330">
        <f>'A4 Wellington Worksheet'!$AY$2121</f>
        <v>500</v>
      </c>
      <c r="N234" s="330">
        <f>'A4 Christchurch Worksheet'!$AA$2101</f>
        <v>2500</v>
      </c>
      <c r="O234" s="330">
        <f>'A4 Christchurch Worksheet'!$AL$2101</f>
        <v>0</v>
      </c>
      <c r="P234" s="330">
        <f>'A4 Christchurch Worksheet'!$AY$2101</f>
        <v>500</v>
      </c>
      <c r="Q234" s="222" t="s">
        <v>1254</v>
      </c>
    </row>
    <row r="235" spans="1:17" x14ac:dyDescent="0.25">
      <c r="A235" s="196">
        <v>4</v>
      </c>
      <c r="B235" s="197" t="s">
        <v>422</v>
      </c>
      <c r="C235" s="208">
        <v>45</v>
      </c>
      <c r="D235" s="209" t="s">
        <v>794</v>
      </c>
      <c r="E235" s="212">
        <v>4511</v>
      </c>
      <c r="F235" s="213" t="s">
        <v>795</v>
      </c>
      <c r="G235" s="412" t="s">
        <v>1322</v>
      </c>
      <c r="H235" s="331">
        <f>'A4 Auckland Worksheet'!$AA$2101</f>
        <v>2500</v>
      </c>
      <c r="I235" s="331">
        <f>'A4 Auckland Worksheet'!$AL$2101</f>
        <v>0</v>
      </c>
      <c r="J235" s="331">
        <f>'A4 Auckland Worksheet'!$AY$2101</f>
        <v>500</v>
      </c>
      <c r="K235" s="331">
        <f>'A4 Wellington Worksheet'!$AA$2128</f>
        <v>2500</v>
      </c>
      <c r="L235" s="331">
        <f>'A4 Wellington Worksheet'!$AL$2128</f>
        <v>0</v>
      </c>
      <c r="M235" s="331">
        <f>'A4 Wellington Worksheet'!$AY$2128</f>
        <v>500</v>
      </c>
      <c r="N235" s="331">
        <f>'A4 Christchurch Worksheet'!$AA$2108</f>
        <v>2500</v>
      </c>
      <c r="O235" s="331">
        <f>'A4 Christchurch Worksheet'!$AL$2108</f>
        <v>0</v>
      </c>
      <c r="P235" s="331">
        <f>'A4 Christchurch Worksheet'!$AY$2108</f>
        <v>1000</v>
      </c>
      <c r="Q235" s="222"/>
    </row>
    <row r="236" spans="1:17" x14ac:dyDescent="0.25">
      <c r="A236" s="196">
        <v>4</v>
      </c>
      <c r="B236" s="197" t="s">
        <v>422</v>
      </c>
      <c r="C236" s="208">
        <v>45</v>
      </c>
      <c r="D236" s="209" t="s">
        <v>794</v>
      </c>
      <c r="E236" s="210">
        <v>4512</v>
      </c>
      <c r="F236" s="211" t="s">
        <v>811</v>
      </c>
      <c r="G236" s="412" t="s">
        <v>1322</v>
      </c>
      <c r="H236" s="331">
        <f>'A4 Auckland Worksheet'!$AA$2128</f>
        <v>500</v>
      </c>
      <c r="I236" s="331">
        <f>'A4 Auckland Worksheet'!$AL$2128</f>
        <v>0</v>
      </c>
      <c r="J236" s="331">
        <f>'A4 Auckland Worksheet'!$AY$2128</f>
        <v>100</v>
      </c>
      <c r="K236" s="331">
        <f>'A4 Wellington Worksheet'!$AA$2155</f>
        <v>500</v>
      </c>
      <c r="L236" s="331">
        <f>'A4 Wellington Worksheet'!$AL$2155</f>
        <v>0</v>
      </c>
      <c r="M236" s="331">
        <f>'A4 Wellington Worksheet'!$AY$2155</f>
        <v>500</v>
      </c>
      <c r="N236" s="331">
        <f>'A4 Christchurch Worksheet'!$AA$2135</f>
        <v>500</v>
      </c>
      <c r="O236" s="331">
        <f>'A4 Christchurch Worksheet'!$AL$2135</f>
        <v>0</v>
      </c>
      <c r="P236" s="331">
        <f>'A4 Christchurch Worksheet'!$AY$2135</f>
        <v>1000</v>
      </c>
      <c r="Q236" s="222"/>
    </row>
    <row r="237" spans="1:17" x14ac:dyDescent="0.25">
      <c r="A237" s="196">
        <v>4</v>
      </c>
      <c r="B237" s="197" t="s">
        <v>422</v>
      </c>
      <c r="C237" s="208">
        <v>45</v>
      </c>
      <c r="D237" s="209" t="s">
        <v>794</v>
      </c>
      <c r="E237" s="212">
        <v>4514</v>
      </c>
      <c r="F237" s="213" t="s">
        <v>814</v>
      </c>
      <c r="G237" s="412" t="s">
        <v>1322</v>
      </c>
      <c r="H237" s="331">
        <f>'A4 Auckland Worksheet'!$AA$2144</f>
        <v>10000</v>
      </c>
      <c r="I237" s="331">
        <f>'A4 Auckland Worksheet'!$AL$2144</f>
        <v>0</v>
      </c>
      <c r="J237" s="331">
        <f>'A4 Auckland Worksheet'!$AY$2144</f>
        <v>100</v>
      </c>
      <c r="K237" s="331">
        <f>'A4 Wellington Worksheet'!$AA$2171</f>
        <v>10000</v>
      </c>
      <c r="L237" s="331">
        <f>'A4 Wellington Worksheet'!$AL$2171</f>
        <v>0</v>
      </c>
      <c r="M237" s="331">
        <f>'A4 Wellington Worksheet'!$AY$2171</f>
        <v>100</v>
      </c>
      <c r="N237" s="331">
        <f>'A4 Christchurch Worksheet'!$AA$2151</f>
        <v>10000</v>
      </c>
      <c r="O237" s="331">
        <f>'A4 Christchurch Worksheet'!$AL$2151</f>
        <v>0</v>
      </c>
      <c r="P237" s="331">
        <f>'A4 Christchurch Worksheet'!$AY$2151</f>
        <v>100</v>
      </c>
      <c r="Q237" s="222"/>
    </row>
    <row r="238" spans="1:17" x14ac:dyDescent="0.25">
      <c r="A238" s="196">
        <v>4</v>
      </c>
      <c r="B238" s="197" t="s">
        <v>422</v>
      </c>
      <c r="C238" s="208">
        <v>45</v>
      </c>
      <c r="D238" s="209" t="s">
        <v>794</v>
      </c>
      <c r="E238" s="210">
        <v>4521</v>
      </c>
      <c r="F238" s="211" t="s">
        <v>818</v>
      </c>
      <c r="G238" s="412" t="s">
        <v>1322</v>
      </c>
      <c r="H238" s="331">
        <f>'A4 Auckland Worksheet'!$AA$2157</f>
        <v>1000</v>
      </c>
      <c r="I238" s="331">
        <f>'A4 Auckland Worksheet'!$AL$2157</f>
        <v>0</v>
      </c>
      <c r="J238" s="331">
        <f>'A4 Auckland Worksheet'!$AY$2157</f>
        <v>500</v>
      </c>
      <c r="K238" s="331">
        <f>'A4 Wellington Worksheet'!$AA$2184</f>
        <v>1000</v>
      </c>
      <c r="L238" s="331">
        <f>'A4 Wellington Worksheet'!$AL$2184</f>
        <v>0</v>
      </c>
      <c r="M238" s="331">
        <f>'A4 Wellington Worksheet'!$AY$2184</f>
        <v>500</v>
      </c>
      <c r="N238" s="331">
        <f>'A4 Christchurch Worksheet'!$AA$2164</f>
        <v>1000</v>
      </c>
      <c r="O238" s="331">
        <f>'A4 Christchurch Worksheet'!$AL$2164</f>
        <v>0</v>
      </c>
      <c r="P238" s="331">
        <f>'A4 Christchurch Worksheet'!$AY$2164</f>
        <v>1000</v>
      </c>
      <c r="Q238" s="222"/>
    </row>
    <row r="239" spans="1:17" x14ac:dyDescent="0.25">
      <c r="A239" s="196">
        <v>4</v>
      </c>
      <c r="B239" s="197" t="s">
        <v>422</v>
      </c>
      <c r="C239" s="208">
        <v>45</v>
      </c>
      <c r="D239" s="209" t="s">
        <v>794</v>
      </c>
      <c r="E239" s="212">
        <v>4522</v>
      </c>
      <c r="F239" s="213" t="s">
        <v>835</v>
      </c>
      <c r="G239" s="412" t="s">
        <v>1322</v>
      </c>
      <c r="H239" s="331">
        <f>'A4 Auckland Worksheet'!$AA$2191</f>
        <v>1000</v>
      </c>
      <c r="I239" s="331">
        <f>'A4 Auckland Worksheet'!$AL$2191</f>
        <v>0</v>
      </c>
      <c r="J239" s="331">
        <f>'A4 Auckland Worksheet'!$AY$2191</f>
        <v>250</v>
      </c>
      <c r="K239" s="331">
        <f>'A4 Wellington Worksheet'!$AA$2218</f>
        <v>1000</v>
      </c>
      <c r="L239" s="331">
        <f>'A4 Wellington Worksheet'!$AL$2218</f>
        <v>0</v>
      </c>
      <c r="M239" s="331">
        <f>'A4 Wellington Worksheet'!$AY$2218</f>
        <v>500</v>
      </c>
      <c r="N239" s="331">
        <f>'A4 Christchurch Worksheet'!$AA$2198</f>
        <v>1000</v>
      </c>
      <c r="O239" s="331">
        <f>'A4 Christchurch Worksheet'!$AL$2198</f>
        <v>0</v>
      </c>
      <c r="P239" s="331">
        <f>'A4 Christchurch Worksheet'!$AY$2198</f>
        <v>1000</v>
      </c>
      <c r="Q239" s="222"/>
    </row>
    <row r="240" spans="1:17" x14ac:dyDescent="0.25">
      <c r="A240" s="196">
        <v>4</v>
      </c>
      <c r="B240" s="197" t="s">
        <v>422</v>
      </c>
      <c r="C240" s="208">
        <v>45</v>
      </c>
      <c r="D240" s="209" t="s">
        <v>794</v>
      </c>
      <c r="E240" s="210">
        <v>4524</v>
      </c>
      <c r="F240" s="211" t="s">
        <v>844</v>
      </c>
      <c r="G240" s="412" t="s">
        <v>1322</v>
      </c>
      <c r="H240" s="331">
        <f>'A4 Auckland Worksheet'!$AA$2219</f>
        <v>10000</v>
      </c>
      <c r="I240" s="331">
        <f>'A4 Auckland Worksheet'!$AL$2219</f>
        <v>0</v>
      </c>
      <c r="J240" s="331">
        <f>'A4 Auckland Worksheet'!$AY$2219</f>
        <v>100</v>
      </c>
      <c r="K240" s="331">
        <f>'A4 Wellington Worksheet'!$AA$2246</f>
        <v>10000</v>
      </c>
      <c r="L240" s="331">
        <f>'A4 Wellington Worksheet'!$AL$2246</f>
        <v>0</v>
      </c>
      <c r="M240" s="331">
        <f>'A4 Wellington Worksheet'!$AY$2246</f>
        <v>500</v>
      </c>
      <c r="N240" s="331">
        <f>'A4 Christchurch Worksheet'!$AA$2226</f>
        <v>10000</v>
      </c>
      <c r="O240" s="331">
        <f>'A4 Christchurch Worksheet'!$AL$2226</f>
        <v>0</v>
      </c>
      <c r="P240" s="331">
        <f>'A4 Christchurch Worksheet'!$AY$2226</f>
        <v>1000</v>
      </c>
      <c r="Q240" s="222"/>
    </row>
    <row r="241" spans="1:17" x14ac:dyDescent="0.25">
      <c r="A241" s="196">
        <v>4</v>
      </c>
      <c r="B241" s="197" t="s">
        <v>422</v>
      </c>
      <c r="C241" s="208">
        <v>45</v>
      </c>
      <c r="D241" s="209" t="s">
        <v>794</v>
      </c>
      <c r="E241" s="212">
        <v>4531</v>
      </c>
      <c r="F241" s="213" t="s">
        <v>847</v>
      </c>
      <c r="G241" s="412" t="s">
        <v>1322</v>
      </c>
      <c r="H241" s="331">
        <f>'A4 Auckland Worksheet'!$AA$2235</f>
        <v>0</v>
      </c>
      <c r="I241" s="331">
        <f>'A4 Auckland Worksheet'!$AL$2235</f>
        <v>0</v>
      </c>
      <c r="J241" s="331">
        <f>'A4 Auckland Worksheet'!$AY$2235</f>
        <v>100</v>
      </c>
      <c r="K241" s="331">
        <f>'A4 Wellington Worksheet'!$AA$2262</f>
        <v>0</v>
      </c>
      <c r="L241" s="331">
        <f>'A4 Wellington Worksheet'!$AL$2262</f>
        <v>0</v>
      </c>
      <c r="M241" s="331">
        <f>'A4 Wellington Worksheet'!$AY$2262</f>
        <v>500</v>
      </c>
      <c r="N241" s="331">
        <f>'A4 Christchurch Worksheet'!$AA$2242</f>
        <v>0</v>
      </c>
      <c r="O241" s="331">
        <f>'A4 Christchurch Worksheet'!$AL$2242</f>
        <v>0</v>
      </c>
      <c r="P241" s="331">
        <f>'A4 Christchurch Worksheet'!$AY$2242</f>
        <v>1000</v>
      </c>
      <c r="Q241" s="222"/>
    </row>
    <row r="242" spans="1:17" x14ac:dyDescent="0.25">
      <c r="A242" s="196">
        <v>4</v>
      </c>
      <c r="B242" s="197" t="s">
        <v>422</v>
      </c>
      <c r="C242" s="208">
        <v>45</v>
      </c>
      <c r="D242" s="209" t="s">
        <v>794</v>
      </c>
      <c r="E242" s="210">
        <v>4532</v>
      </c>
      <c r="F242" s="211" t="s">
        <v>850</v>
      </c>
      <c r="G242" s="412" t="s">
        <v>1322</v>
      </c>
      <c r="H242" s="331">
        <f>'A4 Auckland Worksheet'!$AA$2251</f>
        <v>0</v>
      </c>
      <c r="I242" s="331">
        <f>'A4 Auckland Worksheet'!$AL$2251</f>
        <v>0</v>
      </c>
      <c r="J242" s="331">
        <f>'A4 Auckland Worksheet'!$AY$2251</f>
        <v>500</v>
      </c>
      <c r="K242" s="331">
        <f>'A4 Wellington Worksheet'!$AA$2278</f>
        <v>0</v>
      </c>
      <c r="L242" s="331">
        <f>'A4 Wellington Worksheet'!$AL$2278</f>
        <v>0</v>
      </c>
      <c r="M242" s="331">
        <f>'A4 Wellington Worksheet'!$AY$2278</f>
        <v>10</v>
      </c>
      <c r="N242" s="331">
        <f>'A4 Christchurch Worksheet'!$AA$2258</f>
        <v>0</v>
      </c>
      <c r="O242" s="331">
        <f>'A4 Christchurch Worksheet'!$AL$2258</f>
        <v>0</v>
      </c>
      <c r="P242" s="331">
        <f>'A4 Christchurch Worksheet'!$AY$2258</f>
        <v>250</v>
      </c>
      <c r="Q242" s="222"/>
    </row>
    <row r="243" spans="1:17" x14ac:dyDescent="0.25">
      <c r="A243" s="196">
        <v>4</v>
      </c>
      <c r="B243" s="197" t="s">
        <v>422</v>
      </c>
      <c r="C243" s="208">
        <v>45</v>
      </c>
      <c r="D243" s="209" t="s">
        <v>794</v>
      </c>
      <c r="E243" s="212">
        <v>4534</v>
      </c>
      <c r="F243" s="213" t="s">
        <v>851</v>
      </c>
      <c r="G243" s="412" t="s">
        <v>1322</v>
      </c>
      <c r="H243" s="330">
        <f>'A4 Auckland Worksheet'!$AA$2264</f>
        <v>0</v>
      </c>
      <c r="I243" s="330">
        <f>'A4 Auckland Worksheet'!$AL$2264</f>
        <v>0</v>
      </c>
      <c r="J243" s="330">
        <f>'A4 Auckland Worksheet'!$AY$2264</f>
        <v>500</v>
      </c>
      <c r="K243" s="330">
        <f>'A4 Wellington Worksheet'!$AA$2291</f>
        <v>0</v>
      </c>
      <c r="L243" s="330">
        <f>'A4 Wellington Worksheet'!$AL$2291</f>
        <v>0</v>
      </c>
      <c r="M243" s="330">
        <f>'A4 Wellington Worksheet'!$AY$2291</f>
        <v>10</v>
      </c>
      <c r="N243" s="330">
        <f>'A4 Christchurch Worksheet'!$AA$2271</f>
        <v>0</v>
      </c>
      <c r="O243" s="330">
        <f>'A4 Christchurch Worksheet'!$AL$2271</f>
        <v>0</v>
      </c>
      <c r="P243" s="330">
        <f>'A4 Christchurch Worksheet'!$AY$2271</f>
        <v>250</v>
      </c>
      <c r="Q243" s="222" t="s">
        <v>1258</v>
      </c>
    </row>
    <row r="244" spans="1:17" x14ac:dyDescent="0.25">
      <c r="A244" s="196">
        <v>4</v>
      </c>
      <c r="B244" s="197" t="s">
        <v>422</v>
      </c>
      <c r="C244" s="208">
        <v>45</v>
      </c>
      <c r="D244" s="209" t="s">
        <v>794</v>
      </c>
      <c r="E244" s="210">
        <v>4541</v>
      </c>
      <c r="F244" s="211" t="s">
        <v>852</v>
      </c>
      <c r="G244" s="412" t="s">
        <v>1322</v>
      </c>
      <c r="H244" s="331">
        <f>'A4 Auckland Worksheet'!$AA$2270</f>
        <v>0</v>
      </c>
      <c r="I244" s="331">
        <f>'A4 Auckland Worksheet'!$AL$2270</f>
        <v>0</v>
      </c>
      <c r="J244" s="331">
        <f>'A4 Auckland Worksheet'!$AY$2270</f>
        <v>100</v>
      </c>
      <c r="K244" s="331">
        <f>'A4 Wellington Worksheet'!$AA$2297</f>
        <v>0</v>
      </c>
      <c r="L244" s="331">
        <f>'A4 Wellington Worksheet'!$AL$2297</f>
        <v>0</v>
      </c>
      <c r="M244" s="331">
        <f>'A4 Wellington Worksheet'!$AY$2297</f>
        <v>500</v>
      </c>
      <c r="N244" s="331">
        <f>'A4 Christchurch Worksheet'!$AA$2277</f>
        <v>0</v>
      </c>
      <c r="O244" s="331">
        <f>'A4 Christchurch Worksheet'!$AL$2277</f>
        <v>0</v>
      </c>
      <c r="P244" s="331">
        <f>'A4 Christchurch Worksheet'!$AY$2277</f>
        <v>1000</v>
      </c>
      <c r="Q244" s="222"/>
    </row>
    <row r="245" spans="1:17" x14ac:dyDescent="0.25">
      <c r="A245" s="196">
        <v>4</v>
      </c>
      <c r="B245" s="197" t="s">
        <v>422</v>
      </c>
      <c r="C245" s="208">
        <v>45</v>
      </c>
      <c r="D245" s="209" t="s">
        <v>794</v>
      </c>
      <c r="E245" s="212">
        <v>4542</v>
      </c>
      <c r="F245" s="213" t="s">
        <v>856</v>
      </c>
      <c r="G245" s="412" t="s">
        <v>1322</v>
      </c>
      <c r="H245" s="331">
        <f>'A4 Auckland Worksheet'!$AA$2286</f>
        <v>5000</v>
      </c>
      <c r="I245" s="331">
        <f>'A4 Auckland Worksheet'!$AL$2286</f>
        <v>0</v>
      </c>
      <c r="J245" s="331">
        <f>'A4 Auckland Worksheet'!$AY$2286</f>
        <v>50</v>
      </c>
      <c r="K245" s="331">
        <f>'A4 Wellington Worksheet'!$AA$2313</f>
        <v>5000</v>
      </c>
      <c r="L245" s="331">
        <f>'A4 Wellington Worksheet'!$AL$2313</f>
        <v>0</v>
      </c>
      <c r="M245" s="331">
        <f>'A4 Wellington Worksheet'!$AY$2313</f>
        <v>250</v>
      </c>
      <c r="N245" s="331">
        <f>'A4 Christchurch Worksheet'!$AA$2293</f>
        <v>5000</v>
      </c>
      <c r="O245" s="331">
        <f>'A4 Christchurch Worksheet'!$AL$2293</f>
        <v>0</v>
      </c>
      <c r="P245" s="331">
        <f>'A4 Christchurch Worksheet'!$AY$2293</f>
        <v>500</v>
      </c>
      <c r="Q245" s="222"/>
    </row>
    <row r="246" spans="1:17" x14ac:dyDescent="0.25">
      <c r="A246" s="196">
        <v>4</v>
      </c>
      <c r="B246" s="197" t="s">
        <v>422</v>
      </c>
      <c r="C246" s="208">
        <v>45</v>
      </c>
      <c r="D246" s="209" t="s">
        <v>794</v>
      </c>
      <c r="E246" s="210">
        <v>4545</v>
      </c>
      <c r="F246" s="211" t="s">
        <v>857</v>
      </c>
      <c r="G246" s="412" t="s">
        <v>1322</v>
      </c>
      <c r="H246" s="331">
        <f>'A4 Auckland Worksheet'!$AA$2300</f>
        <v>10000</v>
      </c>
      <c r="I246" s="331">
        <f>'A4 Auckland Worksheet'!$AL$2300</f>
        <v>0</v>
      </c>
      <c r="J246" s="331">
        <f>'A4 Auckland Worksheet'!$AY$2300</f>
        <v>50</v>
      </c>
      <c r="K246" s="331">
        <f>'A4 Wellington Worksheet'!$AA$2327</f>
        <v>10000</v>
      </c>
      <c r="L246" s="331">
        <f>'A4 Wellington Worksheet'!$AL$2327</f>
        <v>0</v>
      </c>
      <c r="M246" s="331">
        <f>'A4 Wellington Worksheet'!$AY$2327</f>
        <v>500</v>
      </c>
      <c r="N246" s="331">
        <f>'A4 Christchurch Worksheet'!$AA$2307</f>
        <v>10000</v>
      </c>
      <c r="O246" s="331">
        <f>'A4 Christchurch Worksheet'!$AL$2307</f>
        <v>0</v>
      </c>
      <c r="P246" s="331">
        <f>'A4 Christchurch Worksheet'!$AY$2307</f>
        <v>1000</v>
      </c>
      <c r="Q246" s="222"/>
    </row>
    <row r="247" spans="1:17" x14ac:dyDescent="0.25">
      <c r="A247" s="196">
        <v>4</v>
      </c>
      <c r="B247" s="197" t="s">
        <v>422</v>
      </c>
      <c r="C247" s="208">
        <v>45</v>
      </c>
      <c r="D247" s="209" t="s">
        <v>794</v>
      </c>
      <c r="E247" s="212">
        <v>4571</v>
      </c>
      <c r="F247" s="213" t="s">
        <v>859</v>
      </c>
      <c r="G247" s="412" t="s">
        <v>1322</v>
      </c>
      <c r="H247" s="331">
        <f>'A4 Auckland Worksheet'!$AA$2313</f>
        <v>5000</v>
      </c>
      <c r="I247" s="331">
        <f>'A4 Auckland Worksheet'!$AL$2313</f>
        <v>0</v>
      </c>
      <c r="J247" s="331">
        <f>'A4 Auckland Worksheet'!$AY$2313</f>
        <v>250</v>
      </c>
      <c r="K247" s="331">
        <f>'A4 Wellington Worksheet'!$AA$2340</f>
        <v>5000</v>
      </c>
      <c r="L247" s="331">
        <f>'A4 Wellington Worksheet'!$AL$2340</f>
        <v>0</v>
      </c>
      <c r="M247" s="331">
        <f>'A4 Wellington Worksheet'!$AY$2340</f>
        <v>250</v>
      </c>
      <c r="N247" s="331">
        <f>'A4 Christchurch Worksheet'!$AA$2320</f>
        <v>5000</v>
      </c>
      <c r="O247" s="331">
        <f>'A4 Christchurch Worksheet'!$AL$2320</f>
        <v>0</v>
      </c>
      <c r="P247" s="331">
        <f>'A4 Christchurch Worksheet'!$AY$2320</f>
        <v>500</v>
      </c>
      <c r="Q247" s="222"/>
    </row>
    <row r="248" spans="1:17" x14ac:dyDescent="0.25">
      <c r="A248" s="196">
        <v>4</v>
      </c>
      <c r="B248" s="197" t="s">
        <v>422</v>
      </c>
      <c r="C248" s="208">
        <v>45</v>
      </c>
      <c r="D248" s="209" t="s">
        <v>794</v>
      </c>
      <c r="E248" s="210">
        <v>4581</v>
      </c>
      <c r="F248" s="211" t="s">
        <v>862</v>
      </c>
      <c r="G248" s="412" t="s">
        <v>1322</v>
      </c>
      <c r="H248" s="331">
        <f>'A4 Auckland Worksheet'!$AA$2329</f>
        <v>0</v>
      </c>
      <c r="I248" s="331">
        <f>'A4 Auckland Worksheet'!$AL$2329</f>
        <v>0</v>
      </c>
      <c r="J248" s="331">
        <f>'A4 Auckland Worksheet'!$AY$2329</f>
        <v>50</v>
      </c>
      <c r="K248" s="331">
        <f>'A4 Wellington Worksheet'!$AA$2356</f>
        <v>0</v>
      </c>
      <c r="L248" s="331">
        <f>'A4 Wellington Worksheet'!$AL$2356</f>
        <v>0</v>
      </c>
      <c r="M248" s="331">
        <f>'A4 Wellington Worksheet'!$AY$2356</f>
        <v>500</v>
      </c>
      <c r="N248" s="331">
        <f>'A4 Christchurch Worksheet'!$AA$2336</f>
        <v>0</v>
      </c>
      <c r="O248" s="331">
        <f>'A4 Christchurch Worksheet'!$AL$2336</f>
        <v>0</v>
      </c>
      <c r="P248" s="331">
        <f>'A4 Christchurch Worksheet'!$AY$2336</f>
        <v>1000</v>
      </c>
      <c r="Q248" s="222"/>
    </row>
    <row r="249" spans="1:17" x14ac:dyDescent="0.25">
      <c r="A249" s="196">
        <v>4</v>
      </c>
      <c r="B249" s="197" t="s">
        <v>422</v>
      </c>
      <c r="C249" s="208">
        <v>45</v>
      </c>
      <c r="D249" s="209" t="s">
        <v>794</v>
      </c>
      <c r="E249" s="212">
        <v>4582</v>
      </c>
      <c r="F249" s="213" t="s">
        <v>864</v>
      </c>
      <c r="G249" s="412" t="s">
        <v>1322</v>
      </c>
      <c r="H249" s="331">
        <f>'A4 Auckland Worksheet'!$AA$2342</f>
        <v>0</v>
      </c>
      <c r="I249" s="331">
        <f>'A4 Auckland Worksheet'!$AL$2342</f>
        <v>0</v>
      </c>
      <c r="J249" s="331">
        <f>'A4 Auckland Worksheet'!$AY$2342</f>
        <v>50</v>
      </c>
      <c r="K249" s="331">
        <f>'A4 Wellington Worksheet'!$AA$2369</f>
        <v>0</v>
      </c>
      <c r="L249" s="331">
        <f>'A4 Wellington Worksheet'!$AL$2369</f>
        <v>0</v>
      </c>
      <c r="M249" s="331">
        <f>'A4 Wellington Worksheet'!$AY$2369</f>
        <v>500</v>
      </c>
      <c r="N249" s="331">
        <f>'A4 Christchurch Worksheet'!$AA$2349</f>
        <v>0</v>
      </c>
      <c r="O249" s="331">
        <f>'A4 Christchurch Worksheet'!$AL$2349</f>
        <v>0</v>
      </c>
      <c r="P249" s="331">
        <f>'A4 Christchurch Worksheet'!$AY$2349</f>
        <v>1000</v>
      </c>
      <c r="Q249" s="222"/>
    </row>
    <row r="250" spans="1:17" x14ac:dyDescent="0.25">
      <c r="A250" s="196">
        <v>4</v>
      </c>
      <c r="B250" s="197" t="s">
        <v>422</v>
      </c>
      <c r="C250" s="208">
        <v>45</v>
      </c>
      <c r="D250" s="209" t="s">
        <v>794</v>
      </c>
      <c r="E250" s="210">
        <v>4583</v>
      </c>
      <c r="F250" s="211" t="s">
        <v>865</v>
      </c>
      <c r="G250" s="412" t="s">
        <v>1322</v>
      </c>
      <c r="H250" s="331">
        <f>'A4 Auckland Worksheet'!$AA$2358</f>
        <v>0</v>
      </c>
      <c r="I250" s="331">
        <f>'A4 Auckland Worksheet'!$AL$2358</f>
        <v>0</v>
      </c>
      <c r="J250" s="331">
        <f>'A4 Auckland Worksheet'!$AY$2358</f>
        <v>500</v>
      </c>
      <c r="K250" s="331">
        <f>'A4 Wellington Worksheet'!$AA$2385</f>
        <v>0</v>
      </c>
      <c r="L250" s="331">
        <f>'A4 Wellington Worksheet'!$AL$2385</f>
        <v>0</v>
      </c>
      <c r="M250" s="331">
        <f>'A4 Wellington Worksheet'!$AY$2385</f>
        <v>50</v>
      </c>
      <c r="N250" s="331">
        <f>'A4 Christchurch Worksheet'!$AA$2365</f>
        <v>0</v>
      </c>
      <c r="O250" s="331">
        <f>'A4 Christchurch Worksheet'!$AL$2365</f>
        <v>0</v>
      </c>
      <c r="P250" s="331">
        <f>'A4 Christchurch Worksheet'!$AY$2365</f>
        <v>250</v>
      </c>
      <c r="Q250" s="222"/>
    </row>
    <row r="251" spans="1:17" x14ac:dyDescent="0.25">
      <c r="A251" s="196">
        <v>4</v>
      </c>
      <c r="B251" s="197" t="s">
        <v>422</v>
      </c>
      <c r="C251" s="208">
        <v>45</v>
      </c>
      <c r="D251" s="209" t="s">
        <v>794</v>
      </c>
      <c r="E251" s="212">
        <v>4584</v>
      </c>
      <c r="F251" s="213" t="s">
        <v>866</v>
      </c>
      <c r="G251" s="412" t="s">
        <v>1322</v>
      </c>
      <c r="H251" s="331">
        <f>'A4 Auckland Worksheet'!$AA$2371</f>
        <v>0</v>
      </c>
      <c r="I251" s="331">
        <f>'A4 Auckland Worksheet'!$AL$2371</f>
        <v>0</v>
      </c>
      <c r="J251" s="331">
        <f>'A4 Auckland Worksheet'!$AY$2371</f>
        <v>250</v>
      </c>
      <c r="K251" s="331">
        <f>'A4 Wellington Worksheet'!$AA$2398</f>
        <v>0</v>
      </c>
      <c r="L251" s="331">
        <f>'A4 Wellington Worksheet'!$AL$2398</f>
        <v>0</v>
      </c>
      <c r="M251" s="331">
        <f>'A4 Wellington Worksheet'!$AY$2398</f>
        <v>100</v>
      </c>
      <c r="N251" s="331">
        <f>'A4 Christchurch Worksheet'!$AA$2378</f>
        <v>0</v>
      </c>
      <c r="O251" s="331">
        <f>'A4 Christchurch Worksheet'!$AL$2378</f>
        <v>0</v>
      </c>
      <c r="P251" s="331">
        <f>'A4 Christchurch Worksheet'!$AY$2378</f>
        <v>500</v>
      </c>
      <c r="Q251" s="222"/>
    </row>
    <row r="252" spans="1:17" x14ac:dyDescent="0.25">
      <c r="A252" s="196">
        <v>4</v>
      </c>
      <c r="B252" s="197" t="s">
        <v>422</v>
      </c>
      <c r="C252" s="208">
        <v>46</v>
      </c>
      <c r="D252" s="209" t="s">
        <v>867</v>
      </c>
      <c r="E252" s="210">
        <v>4611</v>
      </c>
      <c r="F252" s="211" t="s">
        <v>868</v>
      </c>
      <c r="G252" s="412" t="s">
        <v>1322</v>
      </c>
      <c r="H252" s="331">
        <f>'A4 Auckland Worksheet'!$AA$2385</f>
        <v>5000</v>
      </c>
      <c r="I252" s="331">
        <f>'A4 Auckland Worksheet'!$AL$2385</f>
        <v>0</v>
      </c>
      <c r="J252" s="331">
        <f>'A4 Auckland Worksheet'!$AY$2385</f>
        <v>250</v>
      </c>
      <c r="K252" s="331">
        <f>'A4 Wellington Worksheet'!$AA$2412</f>
        <v>5000</v>
      </c>
      <c r="L252" s="331">
        <f>'A4 Wellington Worksheet'!$AL$2412</f>
        <v>0</v>
      </c>
      <c r="M252" s="331">
        <f>'A4 Wellington Worksheet'!$AY$2412</f>
        <v>250</v>
      </c>
      <c r="N252" s="331">
        <f>'A4 Christchurch Worksheet'!$AA$2392</f>
        <v>5000</v>
      </c>
      <c r="O252" s="331">
        <f>'A4 Christchurch Worksheet'!$AL$2392</f>
        <v>0</v>
      </c>
      <c r="P252" s="331">
        <f>'A4 Christchurch Worksheet'!$AY$2392</f>
        <v>250</v>
      </c>
      <c r="Q252" s="222"/>
    </row>
    <row r="253" spans="1:17" x14ac:dyDescent="0.25">
      <c r="A253" s="196">
        <v>4</v>
      </c>
      <c r="B253" s="197" t="s">
        <v>422</v>
      </c>
      <c r="C253" s="208">
        <v>46</v>
      </c>
      <c r="D253" s="209" t="s">
        <v>867</v>
      </c>
      <c r="E253" s="212">
        <v>4612</v>
      </c>
      <c r="F253" s="213" t="s">
        <v>880</v>
      </c>
      <c r="G253" s="412" t="s">
        <v>1322</v>
      </c>
      <c r="H253" s="331">
        <f>'A4 Auckland Worksheet'!$AA$2409</f>
        <v>2500</v>
      </c>
      <c r="I253" s="331">
        <f>'A4 Auckland Worksheet'!$AL$2409</f>
        <v>0</v>
      </c>
      <c r="J253" s="331">
        <f>'A4 Auckland Worksheet'!$AY$2409</f>
        <v>100</v>
      </c>
      <c r="K253" s="331">
        <f>'A4 Wellington Worksheet'!$AA$2436</f>
        <v>2500</v>
      </c>
      <c r="L253" s="331">
        <f>'A4 Wellington Worksheet'!$AL$2436</f>
        <v>0</v>
      </c>
      <c r="M253" s="331">
        <f>'A4 Wellington Worksheet'!$AY$2436</f>
        <v>500</v>
      </c>
      <c r="N253" s="331">
        <f>'A4 Christchurch Worksheet'!$AA$2416</f>
        <v>2500</v>
      </c>
      <c r="O253" s="331">
        <f>'A4 Christchurch Worksheet'!$AL$2416</f>
        <v>0</v>
      </c>
      <c r="P253" s="331">
        <f>'A4 Christchurch Worksheet'!$AY$2416</f>
        <v>500</v>
      </c>
      <c r="Q253" s="222"/>
    </row>
    <row r="254" spans="1:17" x14ac:dyDescent="0.25">
      <c r="A254" s="196">
        <v>4</v>
      </c>
      <c r="B254" s="197" t="s">
        <v>422</v>
      </c>
      <c r="C254" s="208">
        <v>46</v>
      </c>
      <c r="D254" s="209" t="s">
        <v>867</v>
      </c>
      <c r="E254" s="210">
        <v>4615</v>
      </c>
      <c r="F254" s="211" t="s">
        <v>884</v>
      </c>
      <c r="G254" s="412" t="s">
        <v>1322</v>
      </c>
      <c r="H254" s="331">
        <f>'A4 Auckland Worksheet'!$AA$2425</f>
        <v>10000</v>
      </c>
      <c r="I254" s="331">
        <f>'A4 Auckland Worksheet'!$AL$2425</f>
        <v>0</v>
      </c>
      <c r="J254" s="331">
        <f>'A4 Auckland Worksheet'!$AY$2425</f>
        <v>50</v>
      </c>
      <c r="K254" s="331">
        <f>'A4 Wellington Worksheet'!$AA$2452</f>
        <v>10000</v>
      </c>
      <c r="L254" s="331">
        <f>'A4 Wellington Worksheet'!$AL$2452</f>
        <v>0</v>
      </c>
      <c r="M254" s="331">
        <f>'A4 Wellington Worksheet'!$AY$2452</f>
        <v>100</v>
      </c>
      <c r="N254" s="331">
        <f>'A4 Christchurch Worksheet'!$AA$2432</f>
        <v>10000</v>
      </c>
      <c r="O254" s="331">
        <f>'A4 Christchurch Worksheet'!$AL$2432</f>
        <v>0</v>
      </c>
      <c r="P254" s="331">
        <f>'A4 Christchurch Worksheet'!$AY$2432</f>
        <v>100</v>
      </c>
      <c r="Q254" s="222"/>
    </row>
    <row r="255" spans="1:17" x14ac:dyDescent="0.25">
      <c r="A255" s="196">
        <v>4</v>
      </c>
      <c r="B255" s="197" t="s">
        <v>422</v>
      </c>
      <c r="C255" s="208">
        <v>46</v>
      </c>
      <c r="D255" s="209" t="s">
        <v>867</v>
      </c>
      <c r="E255" s="212">
        <v>4621</v>
      </c>
      <c r="F255" s="213" t="s">
        <v>889</v>
      </c>
      <c r="G255" s="231" t="s">
        <v>890</v>
      </c>
      <c r="H255" s="331">
        <f>'A4 Auckland Worksheet'!$AA$2442</f>
        <v>25000</v>
      </c>
      <c r="I255" s="331">
        <f>'A4 Auckland Worksheet'!$AL$2442</f>
        <v>0</v>
      </c>
      <c r="J255" s="331">
        <f>'A4 Auckland Worksheet'!$AY$2442</f>
        <v>100</v>
      </c>
      <c r="K255" s="331">
        <f>'A4 Wellington Worksheet'!$AA$2469</f>
        <v>25000</v>
      </c>
      <c r="L255" s="331">
        <f>'A4 Wellington Worksheet'!$AL$2469</f>
        <v>0</v>
      </c>
      <c r="M255" s="331">
        <f>'A4 Wellington Worksheet'!$AY$2469</f>
        <v>100</v>
      </c>
      <c r="N255" s="331">
        <f>'A4 Christchurch Worksheet'!$AA$2449</f>
        <v>25000</v>
      </c>
      <c r="O255" s="331">
        <f>'A4 Christchurch Worksheet'!$AL$2449</f>
        <v>0</v>
      </c>
      <c r="P255" s="331">
        <f>'A4 Christchurch Worksheet'!$AY$2449</f>
        <v>100</v>
      </c>
      <c r="Q255" s="222"/>
    </row>
    <row r="256" spans="1:17" x14ac:dyDescent="0.25">
      <c r="A256" s="196">
        <v>4</v>
      </c>
      <c r="B256" s="197" t="s">
        <v>422</v>
      </c>
      <c r="C256" s="208">
        <v>46</v>
      </c>
      <c r="D256" s="209" t="s">
        <v>867</v>
      </c>
      <c r="E256" s="212">
        <v>4621</v>
      </c>
      <c r="F256" s="213" t="s">
        <v>889</v>
      </c>
      <c r="G256" s="231" t="s">
        <v>53</v>
      </c>
      <c r="H256" s="330">
        <f>'A4 Auckland Worksheet'!$AA$2453</f>
        <v>1000</v>
      </c>
      <c r="I256" s="330">
        <f>'A4 Auckland Worksheet'!$AL$2453</f>
        <v>0</v>
      </c>
      <c r="J256" s="330">
        <f>'A4 Auckland Worksheet'!$AY$2453</f>
        <v>25</v>
      </c>
      <c r="K256" s="330">
        <f>'A4 Wellington Worksheet'!$AA$2480</f>
        <v>1000</v>
      </c>
      <c r="L256" s="330">
        <f>'A4 Wellington Worksheet'!$AL$2480</f>
        <v>0</v>
      </c>
      <c r="M256" s="330">
        <f>'A4 Wellington Worksheet'!$AY$2480</f>
        <v>500</v>
      </c>
      <c r="N256" s="330">
        <f>'A4 Christchurch Worksheet'!$AA$2460</f>
        <v>1000</v>
      </c>
      <c r="O256" s="330">
        <f>'A4 Christchurch Worksheet'!$AL$2460</f>
        <v>0</v>
      </c>
      <c r="P256" s="330">
        <f>'A4 Christchurch Worksheet'!$AY$2460</f>
        <v>1000</v>
      </c>
      <c r="Q256" s="222" t="s">
        <v>1183</v>
      </c>
    </row>
    <row r="257" spans="1:17" x14ac:dyDescent="0.25">
      <c r="A257" s="196">
        <v>4</v>
      </c>
      <c r="B257" s="197" t="s">
        <v>422</v>
      </c>
      <c r="C257" s="208">
        <v>46</v>
      </c>
      <c r="D257" s="209" t="s">
        <v>867</v>
      </c>
      <c r="E257" s="210">
        <v>4631</v>
      </c>
      <c r="F257" s="211" t="s">
        <v>893</v>
      </c>
      <c r="G257" s="412" t="s">
        <v>1322</v>
      </c>
      <c r="H257" s="331">
        <f>'A4 Auckland Worksheet'!$AA$2459</f>
        <v>0</v>
      </c>
      <c r="I257" s="331">
        <f>'A4 Auckland Worksheet'!$AL$2459</f>
        <v>0</v>
      </c>
      <c r="J257" s="331">
        <f>'A4 Auckland Worksheet'!$AY$2459</f>
        <v>100</v>
      </c>
      <c r="K257" s="331">
        <f>'A4 Wellington Worksheet'!$AA$2486</f>
        <v>0</v>
      </c>
      <c r="L257" s="331">
        <f>'A4 Wellington Worksheet'!$AL$2486</f>
        <v>0</v>
      </c>
      <c r="M257" s="331">
        <f>'A4 Wellington Worksheet'!$AY$2486</f>
        <v>500</v>
      </c>
      <c r="N257" s="331">
        <f>'A4 Christchurch Worksheet'!$AA$2466</f>
        <v>0</v>
      </c>
      <c r="O257" s="331">
        <f>'A4 Christchurch Worksheet'!$AL$2466</f>
        <v>0</v>
      </c>
      <c r="P257" s="331">
        <f>'A4 Christchurch Worksheet'!$AY$2466</f>
        <v>1000</v>
      </c>
      <c r="Q257" s="222"/>
    </row>
    <row r="258" spans="1:17" x14ac:dyDescent="0.25">
      <c r="A258" s="196">
        <v>4</v>
      </c>
      <c r="B258" s="197" t="s">
        <v>422</v>
      </c>
      <c r="C258" s="208">
        <v>46</v>
      </c>
      <c r="D258" s="209" t="s">
        <v>867</v>
      </c>
      <c r="E258" s="212">
        <v>4632</v>
      </c>
      <c r="F258" s="213" t="s">
        <v>896</v>
      </c>
      <c r="G258" s="412" t="s">
        <v>1322</v>
      </c>
      <c r="H258" s="331">
        <f>'A4 Auckland Worksheet'!$AA$2475</f>
        <v>25000</v>
      </c>
      <c r="I258" s="331">
        <f>'A4 Auckland Worksheet'!$AL$2475</f>
        <v>0</v>
      </c>
      <c r="J258" s="331">
        <f>'A4 Auckland Worksheet'!$AY$2475</f>
        <v>100</v>
      </c>
      <c r="K258" s="331">
        <f>'A4 Wellington Worksheet'!$AA$2502</f>
        <v>25000</v>
      </c>
      <c r="L258" s="331">
        <f>'A4 Wellington Worksheet'!$AL$2502</f>
        <v>0</v>
      </c>
      <c r="M258" s="331">
        <f>'A4 Wellington Worksheet'!$AY$2502</f>
        <v>100</v>
      </c>
      <c r="N258" s="331">
        <f>'A4 Christchurch Worksheet'!$AA$2482</f>
        <v>25000</v>
      </c>
      <c r="O258" s="331">
        <f>'A4 Christchurch Worksheet'!$AL$2482</f>
        <v>0</v>
      </c>
      <c r="P258" s="331">
        <f>'A4 Christchurch Worksheet'!$AY$2482</f>
        <v>100</v>
      </c>
      <c r="Q258" s="222"/>
    </row>
    <row r="259" spans="1:17" x14ac:dyDescent="0.25">
      <c r="A259" s="196">
        <v>4</v>
      </c>
      <c r="B259" s="197" t="s">
        <v>422</v>
      </c>
      <c r="C259" s="208">
        <v>46</v>
      </c>
      <c r="D259" s="209" t="s">
        <v>867</v>
      </c>
      <c r="E259" s="210">
        <v>4633</v>
      </c>
      <c r="F259" s="211" t="s">
        <v>1237</v>
      </c>
      <c r="G259" s="412" t="s">
        <v>1322</v>
      </c>
      <c r="H259" s="331">
        <f>'A4 Auckland Worksheet'!$AA$2486</f>
        <v>0</v>
      </c>
      <c r="I259" s="331">
        <f>'A4 Auckland Worksheet'!$AL$2486</f>
        <v>0</v>
      </c>
      <c r="J259" s="331">
        <f>'A4 Auckland Worksheet'!$AY$2486</f>
        <v>100</v>
      </c>
      <c r="K259" s="331">
        <f>'A4 Wellington Worksheet'!$AA$2513</f>
        <v>0</v>
      </c>
      <c r="L259" s="331">
        <f>'A4 Wellington Worksheet'!$AL$2513</f>
        <v>0</v>
      </c>
      <c r="M259" s="331">
        <f>'A4 Wellington Worksheet'!$AY$2513</f>
        <v>100</v>
      </c>
      <c r="N259" s="331">
        <f>'A4 Christchurch Worksheet'!$AA$2493</f>
        <v>0</v>
      </c>
      <c r="O259" s="331">
        <f>'A4 Christchurch Worksheet'!$AL$2493</f>
        <v>0</v>
      </c>
      <c r="P259" s="331">
        <f>'A4 Christchurch Worksheet'!$AY$2493</f>
        <v>100</v>
      </c>
      <c r="Q259" s="222"/>
    </row>
    <row r="260" spans="1:17" x14ac:dyDescent="0.25">
      <c r="A260" s="196">
        <v>4</v>
      </c>
      <c r="B260" s="197" t="s">
        <v>422</v>
      </c>
      <c r="C260" s="208">
        <v>46</v>
      </c>
      <c r="D260" s="209" t="s">
        <v>867</v>
      </c>
      <c r="E260" s="212">
        <v>4634</v>
      </c>
      <c r="F260" s="213" t="s">
        <v>1200</v>
      </c>
      <c r="G260" s="412" t="s">
        <v>1322</v>
      </c>
      <c r="H260" s="331">
        <f>'A4 Auckland Worksheet'!$AA$2498</f>
        <v>5000</v>
      </c>
      <c r="I260" s="331">
        <f>'A4 Auckland Worksheet'!$AL$2498</f>
        <v>0</v>
      </c>
      <c r="J260" s="331">
        <f>'A4 Auckland Worksheet'!$AY$2498</f>
        <v>100</v>
      </c>
      <c r="K260" s="331">
        <f>'A4 Wellington Worksheet'!$AA$2525</f>
        <v>5000</v>
      </c>
      <c r="L260" s="331">
        <f>'A4 Wellington Worksheet'!$AL$2525</f>
        <v>0</v>
      </c>
      <c r="M260" s="331">
        <f>'A4 Wellington Worksheet'!$AY$2525</f>
        <v>500</v>
      </c>
      <c r="N260" s="331">
        <f>'A4 Christchurch Worksheet'!$AA$2505</f>
        <v>5000</v>
      </c>
      <c r="O260" s="331">
        <f>'A4 Christchurch Worksheet'!$AL$2505</f>
        <v>0</v>
      </c>
      <c r="P260" s="331">
        <f>'A4 Christchurch Worksheet'!$AY$2505</f>
        <v>1000</v>
      </c>
      <c r="Q260" s="222"/>
    </row>
    <row r="261" spans="1:17" x14ac:dyDescent="0.25">
      <c r="A261" s="196">
        <v>4</v>
      </c>
      <c r="B261" s="197" t="s">
        <v>422</v>
      </c>
      <c r="C261" s="208">
        <v>46</v>
      </c>
      <c r="D261" s="209" t="s">
        <v>867</v>
      </c>
      <c r="E261" s="210">
        <v>4635</v>
      </c>
      <c r="F261" s="211" t="s">
        <v>1201</v>
      </c>
      <c r="G261" s="412" t="s">
        <v>1322</v>
      </c>
      <c r="H261" s="331">
        <f>'A4 Auckland Worksheet'!$AA$2517</f>
        <v>0</v>
      </c>
      <c r="I261" s="331">
        <f>'A4 Auckland Worksheet'!$AL$2517</f>
        <v>0</v>
      </c>
      <c r="J261" s="331">
        <f>'A4 Auckland Worksheet'!$AY$2517</f>
        <v>100</v>
      </c>
      <c r="K261" s="331">
        <f>'A4 Wellington Worksheet'!$AA$2544</f>
        <v>0</v>
      </c>
      <c r="L261" s="331">
        <f>'A4 Wellington Worksheet'!$AL$2544</f>
        <v>0</v>
      </c>
      <c r="M261" s="331">
        <f>'A4 Wellington Worksheet'!$AY$2544</f>
        <v>100</v>
      </c>
      <c r="N261" s="331">
        <f>'A4 Christchurch Worksheet'!$AA$2524</f>
        <v>0</v>
      </c>
      <c r="O261" s="331">
        <f>'A4 Christchurch Worksheet'!$AL$2524</f>
        <v>0</v>
      </c>
      <c r="P261" s="331">
        <f>'A4 Christchurch Worksheet'!$AY$2524</f>
        <v>100</v>
      </c>
      <c r="Q261" s="222"/>
    </row>
    <row r="262" spans="1:17" x14ac:dyDescent="0.25">
      <c r="A262" s="196">
        <v>4</v>
      </c>
      <c r="B262" s="197" t="s">
        <v>422</v>
      </c>
      <c r="C262" s="208">
        <v>46</v>
      </c>
      <c r="D262" s="209" t="s">
        <v>867</v>
      </c>
      <c r="E262" s="212">
        <v>4636</v>
      </c>
      <c r="F262" s="213" t="s">
        <v>1202</v>
      </c>
      <c r="G262" s="412" t="s">
        <v>1322</v>
      </c>
      <c r="H262" s="331">
        <f>'A4 Auckland Worksheet'!$AA$2529</f>
        <v>0</v>
      </c>
      <c r="I262" s="331">
        <f>'A4 Auckland Worksheet'!$AL$2529</f>
        <v>0</v>
      </c>
      <c r="J262" s="331">
        <f>'A4 Auckland Worksheet'!$AY$2529</f>
        <v>100</v>
      </c>
      <c r="K262" s="331">
        <f>'A4 Wellington Worksheet'!$AA$2556</f>
        <v>0</v>
      </c>
      <c r="L262" s="331">
        <f>'A4 Wellington Worksheet'!$AL$2556</f>
        <v>0</v>
      </c>
      <c r="M262" s="331">
        <f>'A4 Wellington Worksheet'!$AY$2556</f>
        <v>100</v>
      </c>
      <c r="N262" s="331">
        <f>'A4 Christchurch Worksheet'!$AA$2536</f>
        <v>0</v>
      </c>
      <c r="O262" s="331">
        <f>'A4 Christchurch Worksheet'!$AL$2536</f>
        <v>0</v>
      </c>
      <c r="P262" s="331">
        <f>'A4 Christchurch Worksheet'!$AY$2536</f>
        <v>100</v>
      </c>
      <c r="Q262" s="222"/>
    </row>
    <row r="263" spans="1:17" x14ac:dyDescent="0.25">
      <c r="A263" s="196">
        <v>4</v>
      </c>
      <c r="B263" s="197" t="s">
        <v>422</v>
      </c>
      <c r="C263" s="208">
        <v>47</v>
      </c>
      <c r="D263" s="209" t="s">
        <v>729</v>
      </c>
      <c r="E263" s="210">
        <v>4711</v>
      </c>
      <c r="F263" s="211" t="s">
        <v>903</v>
      </c>
      <c r="G263" s="231" t="s">
        <v>729</v>
      </c>
      <c r="H263" s="331">
        <f>'A4 Auckland Worksheet'!$AA$2542</f>
        <v>5000</v>
      </c>
      <c r="I263" s="331">
        <f>'A4 Auckland Worksheet'!$AL$2542</f>
        <v>0</v>
      </c>
      <c r="J263" s="331">
        <f>'A4 Auckland Worksheet'!$AY$2542</f>
        <v>250</v>
      </c>
      <c r="K263" s="331">
        <f>'A4 Wellington Worksheet'!$AA$2569</f>
        <v>5000</v>
      </c>
      <c r="L263" s="331">
        <f>'A4 Wellington Worksheet'!$AL$2569</f>
        <v>0</v>
      </c>
      <c r="M263" s="331">
        <f>'A4 Wellington Worksheet'!$AY$2569</f>
        <v>500</v>
      </c>
      <c r="N263" s="331">
        <f>'A4 Christchurch Worksheet'!$AA$2549</f>
        <v>5000</v>
      </c>
      <c r="O263" s="331">
        <f>'A4 Christchurch Worksheet'!$AL$2549</f>
        <v>0</v>
      </c>
      <c r="P263" s="331">
        <f>'A4 Christchurch Worksheet'!$AY$2549</f>
        <v>500</v>
      </c>
      <c r="Q263" s="222"/>
    </row>
    <row r="264" spans="1:17" x14ac:dyDescent="0.25">
      <c r="A264" s="196">
        <v>4</v>
      </c>
      <c r="B264" s="197" t="s">
        <v>422</v>
      </c>
      <c r="C264" s="208">
        <v>47</v>
      </c>
      <c r="D264" s="209" t="s">
        <v>729</v>
      </c>
      <c r="E264" s="212">
        <v>4721</v>
      </c>
      <c r="F264" s="213" t="s">
        <v>1279</v>
      </c>
      <c r="G264" s="231" t="s">
        <v>729</v>
      </c>
      <c r="H264" s="331">
        <f>'A4 Auckland Worksheet'!$AA$2579</f>
        <v>5000</v>
      </c>
      <c r="I264" s="331">
        <f>'A4 Auckland Worksheet'!$AL$2579</f>
        <v>0</v>
      </c>
      <c r="J264" s="331">
        <f>'A4 Auckland Worksheet'!$AY$2579</f>
        <v>250</v>
      </c>
      <c r="K264" s="331">
        <f>'A4 Wellington Worksheet'!$AA$2606</f>
        <v>5000</v>
      </c>
      <c r="L264" s="331">
        <f>'A4 Wellington Worksheet'!$AL$2606</f>
        <v>0</v>
      </c>
      <c r="M264" s="331">
        <f>'A4 Wellington Worksheet'!$AY$2606</f>
        <v>500</v>
      </c>
      <c r="N264" s="331">
        <f>'A4 Christchurch Worksheet'!$AA$2586</f>
        <v>5000</v>
      </c>
      <c r="O264" s="331">
        <f>'A4 Christchurch Worksheet'!$AL$2586</f>
        <v>0</v>
      </c>
      <c r="P264" s="331">
        <f>'A4 Christchurch Worksheet'!$AY$2586</f>
        <v>1000</v>
      </c>
      <c r="Q264" s="222"/>
    </row>
    <row r="265" spans="1:17" x14ac:dyDescent="0.25">
      <c r="A265" s="196">
        <v>4</v>
      </c>
      <c r="B265" s="197" t="s">
        <v>422</v>
      </c>
      <c r="C265" s="208">
        <v>47</v>
      </c>
      <c r="D265" s="209" t="s">
        <v>729</v>
      </c>
      <c r="E265" s="210">
        <v>4731</v>
      </c>
      <c r="F265" s="211" t="s">
        <v>1280</v>
      </c>
      <c r="G265" s="231" t="s">
        <v>729</v>
      </c>
      <c r="H265" s="331">
        <f>'A4 Auckland Worksheet'!$AA$2603</f>
        <v>5000</v>
      </c>
      <c r="I265" s="331">
        <f>'A4 Auckland Worksheet'!$AL$2603</f>
        <v>0</v>
      </c>
      <c r="J265" s="331">
        <f>'A4 Auckland Worksheet'!$AY$2603</f>
        <v>50</v>
      </c>
      <c r="K265" s="331">
        <f>'A4 Wellington Worksheet'!$AA$2630</f>
        <v>5000</v>
      </c>
      <c r="L265" s="331">
        <f>'A4 Wellington Worksheet'!$AL$2630</f>
        <v>0</v>
      </c>
      <c r="M265" s="331">
        <f>'A4 Wellington Worksheet'!$AY$2630</f>
        <v>500</v>
      </c>
      <c r="N265" s="331">
        <f>'A4 Christchurch Worksheet'!$AA$2610</f>
        <v>5000</v>
      </c>
      <c r="O265" s="331">
        <f>'A4 Christchurch Worksheet'!$AL$2610</f>
        <v>0</v>
      </c>
      <c r="P265" s="331">
        <f>'A4 Christchurch Worksheet'!$AY$2610</f>
        <v>1000</v>
      </c>
      <c r="Q265" s="222"/>
    </row>
    <row r="266" spans="1:17" x14ac:dyDescent="0.25">
      <c r="A266" s="196">
        <v>4</v>
      </c>
      <c r="B266" s="197" t="s">
        <v>422</v>
      </c>
      <c r="C266" s="208">
        <v>48</v>
      </c>
      <c r="D266" s="209" t="s">
        <v>929</v>
      </c>
      <c r="E266" s="212">
        <v>4851</v>
      </c>
      <c r="F266" s="213" t="s">
        <v>1234</v>
      </c>
      <c r="G266" s="412" t="s">
        <v>1322</v>
      </c>
      <c r="H266" s="331">
        <f>'A4 Auckland Worksheet'!$AA$2617</f>
        <v>0</v>
      </c>
      <c r="I266" s="331">
        <f>'A4 Auckland Worksheet'!$AL$2617</f>
        <v>0</v>
      </c>
      <c r="J266" s="331">
        <f>'A4 Auckland Worksheet'!$AY$2617</f>
        <v>100</v>
      </c>
      <c r="K266" s="331">
        <f>'A4 Wellington Worksheet'!$AA$2644</f>
        <v>0</v>
      </c>
      <c r="L266" s="331">
        <f>'A4 Wellington Worksheet'!$AL$2644</f>
        <v>0</v>
      </c>
      <c r="M266" s="331">
        <f>'A4 Wellington Worksheet'!$AY$2644</f>
        <v>100</v>
      </c>
      <c r="N266" s="331">
        <f>'A4 Christchurch Worksheet'!$AA$2624</f>
        <v>0</v>
      </c>
      <c r="O266" s="331">
        <f>'A4 Christchurch Worksheet'!$AL$2624</f>
        <v>0</v>
      </c>
      <c r="P266" s="331">
        <f>'A4 Christchurch Worksheet'!$AY$2624</f>
        <v>100</v>
      </c>
      <c r="Q266" s="222"/>
    </row>
    <row r="267" spans="1:17" x14ac:dyDescent="0.25">
      <c r="A267" s="196">
        <v>4</v>
      </c>
      <c r="B267" s="197" t="s">
        <v>422</v>
      </c>
      <c r="C267" s="208">
        <v>48</v>
      </c>
      <c r="D267" s="209" t="s">
        <v>929</v>
      </c>
      <c r="E267" s="210">
        <v>4852</v>
      </c>
      <c r="F267" s="211" t="s">
        <v>1235</v>
      </c>
      <c r="G267" s="412" t="s">
        <v>1322</v>
      </c>
      <c r="H267" s="331">
        <f>'A4 Auckland Worksheet'!$AA$2629</f>
        <v>0</v>
      </c>
      <c r="I267" s="331">
        <f>'A4 Auckland Worksheet'!$AL$2629</f>
        <v>0</v>
      </c>
      <c r="J267" s="331">
        <f>'A4 Auckland Worksheet'!$AY$2629</f>
        <v>100</v>
      </c>
      <c r="K267" s="331">
        <f>'A4 Wellington Worksheet'!$AA$2656</f>
        <v>0</v>
      </c>
      <c r="L267" s="331">
        <f>'A4 Wellington Worksheet'!$AL$2656</f>
        <v>0</v>
      </c>
      <c r="M267" s="331">
        <f>'A4 Wellington Worksheet'!$AY$2656</f>
        <v>500</v>
      </c>
      <c r="N267" s="331">
        <f>'A4 Christchurch Worksheet'!$AA$2636</f>
        <v>0</v>
      </c>
      <c r="O267" s="331">
        <f>'A4 Christchurch Worksheet'!$AL$2636</f>
        <v>0</v>
      </c>
      <c r="P267" s="331">
        <f>'A4 Christchurch Worksheet'!$AY$2636</f>
        <v>1000</v>
      </c>
      <c r="Q267" s="222"/>
    </row>
    <row r="268" spans="1:17" x14ac:dyDescent="0.25">
      <c r="A268" s="196">
        <v>4</v>
      </c>
      <c r="B268" s="197" t="s">
        <v>422</v>
      </c>
      <c r="C268" s="208">
        <v>48</v>
      </c>
      <c r="D268" s="209" t="s">
        <v>929</v>
      </c>
      <c r="E268" s="212">
        <v>4855</v>
      </c>
      <c r="F268" s="213" t="s">
        <v>1236</v>
      </c>
      <c r="G268" s="412" t="s">
        <v>1322</v>
      </c>
      <c r="H268" s="331">
        <f>'A4 Auckland Worksheet'!$AA$2644</f>
        <v>0</v>
      </c>
      <c r="I268" s="331">
        <f>'A4 Auckland Worksheet'!$AL$2644</f>
        <v>0</v>
      </c>
      <c r="J268" s="331">
        <f>'A4 Auckland Worksheet'!$AY$2644</f>
        <v>100</v>
      </c>
      <c r="K268" s="331">
        <f>'A4 Wellington Worksheet'!$AA$2671</f>
        <v>0</v>
      </c>
      <c r="L268" s="331">
        <f>'A4 Wellington Worksheet'!$AL$2671</f>
        <v>0</v>
      </c>
      <c r="M268" s="331">
        <f>'A4 Wellington Worksheet'!$AY$2671</f>
        <v>500</v>
      </c>
      <c r="N268" s="331">
        <f>'A4 Christchurch Worksheet'!$AA$2651</f>
        <v>0</v>
      </c>
      <c r="O268" s="331">
        <f>'A4 Christchurch Worksheet'!$AL$2651</f>
        <v>0</v>
      </c>
      <c r="P268" s="331">
        <f>'A4 Christchurch Worksheet'!$AY$2651</f>
        <v>500</v>
      </c>
      <c r="Q268" s="222"/>
    </row>
    <row r="269" spans="1:17" x14ac:dyDescent="0.25">
      <c r="A269" s="196">
        <v>4</v>
      </c>
      <c r="B269" s="197" t="s">
        <v>422</v>
      </c>
      <c r="C269" s="208">
        <v>49</v>
      </c>
      <c r="D269" s="209" t="s">
        <v>931</v>
      </c>
      <c r="E269" s="210">
        <v>4911</v>
      </c>
      <c r="F269" s="211" t="s">
        <v>932</v>
      </c>
      <c r="G269" s="412" t="s">
        <v>1322</v>
      </c>
      <c r="H269" s="331">
        <f>'A4 Auckland Worksheet'!$AA$2659</f>
        <v>0</v>
      </c>
      <c r="I269" s="331">
        <f>'A4 Auckland Worksheet'!$AL$2659</f>
        <v>0</v>
      </c>
      <c r="J269" s="331">
        <f>'A4 Auckland Worksheet'!$AY$2659</f>
        <v>500</v>
      </c>
      <c r="K269" s="331">
        <f>'A4 Wellington Worksheet'!$AA$2686</f>
        <v>0</v>
      </c>
      <c r="L269" s="331">
        <f>'A4 Wellington Worksheet'!$AL$2686</f>
        <v>0</v>
      </c>
      <c r="M269" s="331">
        <f>'A4 Wellington Worksheet'!$AY$2686</f>
        <v>50</v>
      </c>
      <c r="N269" s="331">
        <f>'A4 Christchurch Worksheet'!$AA$2666</f>
        <v>0</v>
      </c>
      <c r="O269" s="331">
        <f>'A4 Christchurch Worksheet'!$AL$2666</f>
        <v>0</v>
      </c>
      <c r="P269" s="331">
        <f>'A4 Christchurch Worksheet'!$AY$2666</f>
        <v>250</v>
      </c>
      <c r="Q269" s="222"/>
    </row>
    <row r="270" spans="1:17" x14ac:dyDescent="0.25">
      <c r="A270" s="196">
        <v>4</v>
      </c>
      <c r="B270" s="197" t="s">
        <v>422</v>
      </c>
      <c r="C270" s="208">
        <v>49</v>
      </c>
      <c r="D270" s="209" t="s">
        <v>931</v>
      </c>
      <c r="E270" s="212">
        <v>4921</v>
      </c>
      <c r="F270" s="213" t="s">
        <v>935</v>
      </c>
      <c r="G270" s="412" t="s">
        <v>1322</v>
      </c>
      <c r="H270" s="331">
        <f>'A4 Auckland Worksheet'!$AA$2672</f>
        <v>0</v>
      </c>
      <c r="I270" s="331">
        <f>'A4 Auckland Worksheet'!$AL$2672</f>
        <v>0</v>
      </c>
      <c r="J270" s="331">
        <f>'A4 Auckland Worksheet'!$AY$2672</f>
        <v>100</v>
      </c>
      <c r="K270" s="331">
        <f>'A4 Wellington Worksheet'!$AA$2699</f>
        <v>0</v>
      </c>
      <c r="L270" s="331">
        <f>'A4 Wellington Worksheet'!$AL$2699</f>
        <v>0</v>
      </c>
      <c r="M270" s="331">
        <f>'A4 Wellington Worksheet'!$AY$2699</f>
        <v>100</v>
      </c>
      <c r="N270" s="331">
        <f>'A4 Christchurch Worksheet'!$AA$2679</f>
        <v>0</v>
      </c>
      <c r="O270" s="331">
        <f>'A4 Christchurch Worksheet'!$AL$2679</f>
        <v>0</v>
      </c>
      <c r="P270" s="331">
        <f>'A4 Christchurch Worksheet'!$AY$2679</f>
        <v>100</v>
      </c>
      <c r="Q270" s="222"/>
    </row>
    <row r="271" spans="1:17" x14ac:dyDescent="0.25">
      <c r="A271" s="196">
        <v>4</v>
      </c>
      <c r="B271" s="197" t="s">
        <v>422</v>
      </c>
      <c r="C271" s="208">
        <v>49</v>
      </c>
      <c r="D271" s="209" t="s">
        <v>931</v>
      </c>
      <c r="E271" s="210">
        <v>4931</v>
      </c>
      <c r="F271" s="211" t="s">
        <v>936</v>
      </c>
      <c r="G271" s="412" t="s">
        <v>1322</v>
      </c>
      <c r="H271" s="331">
        <f>'A4 Auckland Worksheet'!$AA$2685</f>
        <v>0</v>
      </c>
      <c r="I271" s="331">
        <f>'A4 Auckland Worksheet'!$AL$2685</f>
        <v>0</v>
      </c>
      <c r="J271" s="331">
        <f>'A4 Auckland Worksheet'!$AY$2685</f>
        <v>100</v>
      </c>
      <c r="K271" s="331">
        <f>'A4 Wellington Worksheet'!$AA$2712</f>
        <v>0</v>
      </c>
      <c r="L271" s="331">
        <f>'A4 Wellington Worksheet'!$AL$2712</f>
        <v>0</v>
      </c>
      <c r="M271" s="331">
        <f>'A4 Wellington Worksheet'!$AY$2712</f>
        <v>500</v>
      </c>
      <c r="N271" s="331">
        <f>'A4 Christchurch Worksheet'!$AA$2692</f>
        <v>0</v>
      </c>
      <c r="O271" s="331">
        <f>'A4 Christchurch Worksheet'!$AL$2692</f>
        <v>0</v>
      </c>
      <c r="P271" s="331">
        <f>'A4 Christchurch Worksheet'!$AY$2692</f>
        <v>1000</v>
      </c>
      <c r="Q271" s="222"/>
    </row>
    <row r="272" spans="1:17" x14ac:dyDescent="0.25">
      <c r="A272" s="196">
        <v>5</v>
      </c>
      <c r="B272" s="197" t="s">
        <v>938</v>
      </c>
      <c r="C272" s="208">
        <v>51</v>
      </c>
      <c r="D272" s="209" t="s">
        <v>939</v>
      </c>
      <c r="E272" s="212">
        <v>5111</v>
      </c>
      <c r="F272" s="213" t="s">
        <v>940</v>
      </c>
      <c r="G272" s="231" t="s">
        <v>576</v>
      </c>
      <c r="H272" s="331">
        <f>'A4 Auckland Worksheet'!$AA$2701</f>
        <v>5000</v>
      </c>
      <c r="I272" s="331">
        <f>'A4 Auckland Worksheet'!$AL$2701</f>
        <v>0</v>
      </c>
      <c r="J272" s="331">
        <f>'A4 Auckland Worksheet'!$AY$2701</f>
        <v>50</v>
      </c>
      <c r="K272" s="331">
        <f>'A4 Wellington Worksheet'!$AA$2728</f>
        <v>5000</v>
      </c>
      <c r="L272" s="331">
        <f>'A4 Wellington Worksheet'!$AL$2728</f>
        <v>0</v>
      </c>
      <c r="M272" s="331">
        <f>'A4 Wellington Worksheet'!$AY$2728</f>
        <v>500</v>
      </c>
      <c r="N272" s="331">
        <f>'A4 Christchurch Worksheet'!$AA$2708</f>
        <v>5000</v>
      </c>
      <c r="O272" s="331">
        <f>'A4 Christchurch Worksheet'!$AL$2708</f>
        <v>0</v>
      </c>
      <c r="P272" s="331">
        <f>'A4 Christchurch Worksheet'!$AY$2708</f>
        <v>1000</v>
      </c>
      <c r="Q272" s="222"/>
    </row>
    <row r="273" spans="1:17" x14ac:dyDescent="0.25">
      <c r="A273" s="196">
        <v>5</v>
      </c>
      <c r="B273" s="197" t="s">
        <v>938</v>
      </c>
      <c r="C273" s="208">
        <v>51</v>
      </c>
      <c r="D273" s="209" t="s">
        <v>939</v>
      </c>
      <c r="E273" s="212">
        <v>5111</v>
      </c>
      <c r="F273" s="213" t="s">
        <v>940</v>
      </c>
      <c r="G273" s="231" t="s">
        <v>729</v>
      </c>
      <c r="H273" s="330">
        <f>'A4 Auckland Worksheet'!$AA$2717</f>
        <v>5000</v>
      </c>
      <c r="I273" s="330">
        <f>'A4 Auckland Worksheet'!$AL$2717</f>
        <v>0</v>
      </c>
      <c r="J273" s="330">
        <f>'A4 Auckland Worksheet'!$AY$2717</f>
        <v>250</v>
      </c>
      <c r="K273" s="330">
        <f>'A4 Wellington Worksheet'!$AA$2744</f>
        <v>5000</v>
      </c>
      <c r="L273" s="330">
        <f>'A4 Wellington Worksheet'!$AL$2744</f>
        <v>0</v>
      </c>
      <c r="M273" s="330">
        <f>'A4 Wellington Worksheet'!$AY$2744</f>
        <v>500</v>
      </c>
      <c r="N273" s="330">
        <f>'A4 Christchurch Worksheet'!$AA$2724</f>
        <v>5000</v>
      </c>
      <c r="O273" s="330">
        <f>'A4 Christchurch Worksheet'!$AL$2724</f>
        <v>0</v>
      </c>
      <c r="P273" s="330">
        <f>'A4 Christchurch Worksheet'!$AY$2724</f>
        <v>500</v>
      </c>
      <c r="Q273" s="222" t="s">
        <v>1247</v>
      </c>
    </row>
    <row r="274" spans="1:17" x14ac:dyDescent="0.25">
      <c r="A274" s="196">
        <v>5</v>
      </c>
      <c r="B274" s="197" t="s">
        <v>938</v>
      </c>
      <c r="C274" s="208">
        <v>51</v>
      </c>
      <c r="D274" s="209" t="s">
        <v>939</v>
      </c>
      <c r="E274" s="210">
        <v>5112</v>
      </c>
      <c r="F274" s="211" t="s">
        <v>942</v>
      </c>
      <c r="G274" s="231" t="s">
        <v>669</v>
      </c>
      <c r="H274" s="330">
        <f>'A4 Auckland Worksheet'!AA1329</f>
        <v>5000</v>
      </c>
      <c r="I274" s="330">
        <f>'A4 Auckland Worksheet'!$AL$1329</f>
        <v>0</v>
      </c>
      <c r="J274" s="330">
        <f>'A4 Auckland Worksheet'!$AY$1329</f>
        <v>500</v>
      </c>
      <c r="K274" s="330">
        <f>'A4 Wellington Worksheet'!$AA$1356</f>
        <v>5000</v>
      </c>
      <c r="L274" s="330">
        <f>'A4 Wellington Worksheet'!$AL$1356</f>
        <v>0</v>
      </c>
      <c r="M274" s="330">
        <f>'A4 Wellington Worksheet'!$AY$1356</f>
        <v>250</v>
      </c>
      <c r="N274" s="330">
        <f>'A4 Christchurch Worksheet'!$AA$1336</f>
        <v>5000</v>
      </c>
      <c r="O274" s="330">
        <f>'A4 Christchurch Worksheet'!$AL$1336</f>
        <v>0</v>
      </c>
      <c r="P274" s="330">
        <f>'A4 Christchurch Worksheet'!$AY$1336</f>
        <v>250</v>
      </c>
      <c r="Q274" s="222" t="s">
        <v>1325</v>
      </c>
    </row>
    <row r="275" spans="1:17" x14ac:dyDescent="0.25">
      <c r="A275" s="196">
        <v>5</v>
      </c>
      <c r="B275" s="197" t="s">
        <v>938</v>
      </c>
      <c r="C275" s="208">
        <v>51</v>
      </c>
      <c r="D275" s="209" t="s">
        <v>939</v>
      </c>
      <c r="E275" s="210">
        <v>5112</v>
      </c>
      <c r="F275" s="211" t="s">
        <v>942</v>
      </c>
      <c r="G275" s="231" t="s">
        <v>729</v>
      </c>
      <c r="H275" s="330">
        <f>'A4 Auckland Worksheet'!$AA$2734</f>
        <v>5000</v>
      </c>
      <c r="I275" s="330">
        <f>'A4 Auckland Worksheet'!$AL$2734</f>
        <v>0</v>
      </c>
      <c r="J275" s="330">
        <f>'A4 Auckland Worksheet'!$AY$2734</f>
        <v>250</v>
      </c>
      <c r="K275" s="330">
        <f>'A4 Wellington Worksheet'!$AA$2761</f>
        <v>5000</v>
      </c>
      <c r="L275" s="330">
        <f>'A4 Wellington Worksheet'!$AL$2761</f>
        <v>0</v>
      </c>
      <c r="M275" s="330">
        <f>'A4 Wellington Worksheet'!$AY$2761</f>
        <v>500</v>
      </c>
      <c r="N275" s="330">
        <f>'A4 Christchurch Worksheet'!$AA$2741</f>
        <v>5000</v>
      </c>
      <c r="O275" s="330">
        <f>'A4 Christchurch Worksheet'!$AL$2741</f>
        <v>0</v>
      </c>
      <c r="P275" s="330">
        <f>'A4 Christchurch Worksheet'!$AY$2741</f>
        <v>500</v>
      </c>
      <c r="Q275" s="222" t="s">
        <v>1247</v>
      </c>
    </row>
    <row r="276" spans="1:17" x14ac:dyDescent="0.25">
      <c r="A276" s="196">
        <v>5</v>
      </c>
      <c r="B276" s="197" t="s">
        <v>938</v>
      </c>
      <c r="C276" s="208">
        <v>51</v>
      </c>
      <c r="D276" s="209" t="s">
        <v>939</v>
      </c>
      <c r="E276" s="212">
        <v>5113</v>
      </c>
      <c r="F276" s="213" t="s">
        <v>944</v>
      </c>
      <c r="G276" s="231" t="s">
        <v>945</v>
      </c>
      <c r="H276" s="331">
        <f>'A4 Auckland Worksheet'!$AA$2740</f>
        <v>500</v>
      </c>
      <c r="I276" s="331">
        <f>'A4 Auckland Worksheet'!$AL$2740</f>
        <v>0</v>
      </c>
      <c r="J276" s="331">
        <f>'A4 Auckland Worksheet'!$AY$2740</f>
        <v>25</v>
      </c>
      <c r="K276" s="331">
        <f>'A4 Wellington Worksheet'!$AA$2767</f>
        <v>500</v>
      </c>
      <c r="L276" s="331">
        <f>'A4 Wellington Worksheet'!$AL$2767</f>
        <v>0</v>
      </c>
      <c r="M276" s="331">
        <f>'A4 Wellington Worksheet'!$AY$2767</f>
        <v>500</v>
      </c>
      <c r="N276" s="331">
        <f>'A4 Christchurch Worksheet'!$AA$2747</f>
        <v>500</v>
      </c>
      <c r="O276" s="331">
        <f>'A4 Christchurch Worksheet'!$AL$2747</f>
        <v>0</v>
      </c>
      <c r="P276" s="331">
        <f>'A4 Christchurch Worksheet'!$AY$2747</f>
        <v>50</v>
      </c>
      <c r="Q276" s="222"/>
    </row>
    <row r="277" spans="1:17" x14ac:dyDescent="0.25">
      <c r="A277" s="196">
        <v>5</v>
      </c>
      <c r="B277" s="197" t="s">
        <v>938</v>
      </c>
      <c r="C277" s="208">
        <v>51</v>
      </c>
      <c r="D277" s="209" t="s">
        <v>939</v>
      </c>
      <c r="E277" s="212">
        <v>5113</v>
      </c>
      <c r="F277" s="213" t="s">
        <v>944</v>
      </c>
      <c r="G277" s="231" t="s">
        <v>729</v>
      </c>
      <c r="H277" s="330">
        <f>'A4 Auckland Worksheet'!$AA$2756</f>
        <v>5000</v>
      </c>
      <c r="I277" s="330">
        <f>'A4 Auckland Worksheet'!$AL$2756</f>
        <v>0</v>
      </c>
      <c r="J277" s="330">
        <f>'A4 Auckland Worksheet'!$AY$2756</f>
        <v>250</v>
      </c>
      <c r="K277" s="330">
        <f>'A4 Wellington Worksheet'!$AA$2783</f>
        <v>5000</v>
      </c>
      <c r="L277" s="330">
        <f>'A4 Wellington Worksheet'!$AL$2783</f>
        <v>0</v>
      </c>
      <c r="M277" s="330">
        <f>'A4 Wellington Worksheet'!$AY$2783</f>
        <v>500</v>
      </c>
      <c r="N277" s="330">
        <f>'A4 Christchurch Worksheet'!$AA$2763</f>
        <v>5000</v>
      </c>
      <c r="O277" s="330">
        <f>'A4 Christchurch Worksheet'!$AL$2763</f>
        <v>0</v>
      </c>
      <c r="P277" s="330">
        <f>'A4 Christchurch Worksheet'!$AY$2763</f>
        <v>500</v>
      </c>
      <c r="Q277" s="222" t="s">
        <v>1247</v>
      </c>
    </row>
    <row r="278" spans="1:17" x14ac:dyDescent="0.25">
      <c r="A278" s="196">
        <v>5</v>
      </c>
      <c r="B278" s="197" t="s">
        <v>938</v>
      </c>
      <c r="C278" s="208">
        <v>51</v>
      </c>
      <c r="D278" s="209" t="s">
        <v>939</v>
      </c>
      <c r="E278" s="210">
        <v>5114</v>
      </c>
      <c r="F278" s="211" t="s">
        <v>954</v>
      </c>
      <c r="G278" s="231" t="s">
        <v>955</v>
      </c>
      <c r="H278" s="331">
        <f>'A4 Auckland Worksheet'!$AA$2762</f>
        <v>5000</v>
      </c>
      <c r="I278" s="331">
        <f>'A4 Auckland Worksheet'!$AL$2762</f>
        <v>0</v>
      </c>
      <c r="J278" s="331">
        <f>'A4 Auckland Worksheet'!$AY$2762</f>
        <v>50</v>
      </c>
      <c r="K278" s="331">
        <f>'A4 Wellington Worksheet'!$AA$2789</f>
        <v>5000</v>
      </c>
      <c r="L278" s="331">
        <f>'A4 Wellington Worksheet'!$AL$2789</f>
        <v>0</v>
      </c>
      <c r="M278" s="331">
        <f>'A4 Wellington Worksheet'!$AY$2789</f>
        <v>500</v>
      </c>
      <c r="N278" s="331">
        <f>'A4 Christchurch Worksheet'!$AA$2769</f>
        <v>5000</v>
      </c>
      <c r="O278" s="331">
        <f>'A4 Christchurch Worksheet'!$AL$2769</f>
        <v>0</v>
      </c>
      <c r="P278" s="331">
        <f>'A4 Christchurch Worksheet'!$AY$2769</f>
        <v>1000</v>
      </c>
      <c r="Q278" s="222"/>
    </row>
    <row r="279" spans="1:17" x14ac:dyDescent="0.25">
      <c r="A279" s="196">
        <v>5</v>
      </c>
      <c r="B279" s="197" t="s">
        <v>938</v>
      </c>
      <c r="C279" s="208">
        <v>51</v>
      </c>
      <c r="D279" s="209" t="s">
        <v>939</v>
      </c>
      <c r="E279" s="210">
        <v>5114</v>
      </c>
      <c r="F279" s="211" t="s">
        <v>954</v>
      </c>
      <c r="G279" s="231" t="s">
        <v>729</v>
      </c>
      <c r="H279" s="330">
        <f>'A4 Auckland Worksheet'!$AA$2773</f>
        <v>5000</v>
      </c>
      <c r="I279" s="330">
        <f>'A4 Auckland Worksheet'!$AL$2773</f>
        <v>0</v>
      </c>
      <c r="J279" s="330">
        <f>'A4 Auckland Worksheet'!$AY$2773</f>
        <v>250</v>
      </c>
      <c r="K279" s="330">
        <f>'A4 Wellington Worksheet'!$AA$2800</f>
        <v>5000</v>
      </c>
      <c r="L279" s="330">
        <f>'A4 Wellington Worksheet'!$AL$2800</f>
        <v>0</v>
      </c>
      <c r="M279" s="330">
        <f>'A4 Wellington Worksheet'!$AY$2800</f>
        <v>500</v>
      </c>
      <c r="N279" s="330">
        <f>'A4 Christchurch Worksheet'!$AA$2780</f>
        <v>5000</v>
      </c>
      <c r="O279" s="330">
        <f>'A4 Christchurch Worksheet'!$AL$2780</f>
        <v>0</v>
      </c>
      <c r="P279" s="330">
        <f>'A4 Christchurch Worksheet'!$AY$2780</f>
        <v>500</v>
      </c>
      <c r="Q279" s="222" t="s">
        <v>1247</v>
      </c>
    </row>
    <row r="280" spans="1:17" x14ac:dyDescent="0.25">
      <c r="A280" s="196">
        <v>5</v>
      </c>
      <c r="B280" s="197" t="s">
        <v>938</v>
      </c>
      <c r="C280" s="208">
        <v>51</v>
      </c>
      <c r="D280" s="209" t="s">
        <v>939</v>
      </c>
      <c r="E280" s="212">
        <v>5115</v>
      </c>
      <c r="F280" s="213" t="s">
        <v>959</v>
      </c>
      <c r="G280" s="231" t="s">
        <v>1195</v>
      </c>
      <c r="H280" s="331">
        <f>'A4 Auckland Worksheet'!$AA$2779</f>
        <v>0</v>
      </c>
      <c r="I280" s="331">
        <f>'A4 Auckland Worksheet'!$AL$2779</f>
        <v>0</v>
      </c>
      <c r="J280" s="331">
        <f>'A4 Auckland Worksheet'!$AY$2779</f>
        <v>500</v>
      </c>
      <c r="K280" s="331">
        <f>'A4 Wellington Worksheet'!$AA$2806</f>
        <v>0</v>
      </c>
      <c r="L280" s="331">
        <f>'A4 Wellington Worksheet'!$AL$2806</f>
        <v>0</v>
      </c>
      <c r="M280" s="331">
        <f>'A4 Wellington Worksheet'!$AY$2806</f>
        <v>250</v>
      </c>
      <c r="N280" s="331">
        <f>'A4 Christchurch Worksheet'!$AA$2786</f>
        <v>100</v>
      </c>
      <c r="O280" s="331">
        <f>'A4 Christchurch Worksheet'!$AL$2786</f>
        <v>0</v>
      </c>
      <c r="P280" s="331">
        <f>'A4 Christchurch Worksheet'!$AY$2786</f>
        <v>1000</v>
      </c>
      <c r="Q280" s="222"/>
    </row>
    <row r="281" spans="1:17" x14ac:dyDescent="0.25">
      <c r="A281" s="196">
        <v>5</v>
      </c>
      <c r="B281" s="197" t="s">
        <v>938</v>
      </c>
      <c r="C281" s="208">
        <v>51</v>
      </c>
      <c r="D281" s="209" t="s">
        <v>939</v>
      </c>
      <c r="E281" s="212">
        <v>5115</v>
      </c>
      <c r="F281" s="213" t="s">
        <v>959</v>
      </c>
      <c r="G281" s="231" t="s">
        <v>584</v>
      </c>
      <c r="H281" s="330">
        <f>'A4 Auckland Worksheet'!$AA$2788</f>
        <v>2500</v>
      </c>
      <c r="I281" s="330">
        <f>'A4 Auckland Worksheet'!$AL$2788</f>
        <v>0</v>
      </c>
      <c r="J281" s="330">
        <f>'A4 Auckland Worksheet'!$AY$2788</f>
        <v>50</v>
      </c>
      <c r="K281" s="330">
        <f>'A4 Wellington Worksheet'!$AA$2815</f>
        <v>2500</v>
      </c>
      <c r="L281" s="330">
        <f>'A4 Wellington Worksheet'!$AL$2815</f>
        <v>0</v>
      </c>
      <c r="M281" s="330">
        <f>'A4 Wellington Worksheet'!$AY$2815</f>
        <v>500</v>
      </c>
      <c r="N281" s="330">
        <f>'A4 Christchurch Worksheet'!$AA$2795</f>
        <v>2500</v>
      </c>
      <c r="O281" s="330">
        <f>'A4 Christchurch Worksheet'!$AL$2795</f>
        <v>0</v>
      </c>
      <c r="P281" s="330">
        <f>'A4 Christchurch Worksheet'!$AY$2795</f>
        <v>500</v>
      </c>
      <c r="Q281" s="222" t="s">
        <v>1260</v>
      </c>
    </row>
    <row r="282" spans="1:17" x14ac:dyDescent="0.25">
      <c r="A282" s="196">
        <v>5</v>
      </c>
      <c r="B282" s="197" t="s">
        <v>938</v>
      </c>
      <c r="C282" s="208">
        <v>51</v>
      </c>
      <c r="D282" s="209" t="s">
        <v>939</v>
      </c>
      <c r="E282" s="212">
        <v>5115</v>
      </c>
      <c r="F282" s="213" t="s">
        <v>959</v>
      </c>
      <c r="G282" s="231" t="s">
        <v>729</v>
      </c>
      <c r="H282" s="330">
        <f>'A4 Auckland Worksheet'!$AA$2792</f>
        <v>5000</v>
      </c>
      <c r="I282" s="330">
        <f>'A4 Auckland Worksheet'!$AL$2792</f>
        <v>0</v>
      </c>
      <c r="J282" s="330">
        <f>'A4 Auckland Worksheet'!$AY$2792</f>
        <v>250</v>
      </c>
      <c r="K282" s="330">
        <f>'A4 Wellington Worksheet'!$AA$2819</f>
        <v>5000</v>
      </c>
      <c r="L282" s="330">
        <f>'A4 Wellington Worksheet'!$AL$2819</f>
        <v>0</v>
      </c>
      <c r="M282" s="330">
        <f>'A4 Wellington Worksheet'!$AY$2819</f>
        <v>500</v>
      </c>
      <c r="N282" s="330">
        <f>'A4 Christchurch Worksheet'!$AA$2799</f>
        <v>5000</v>
      </c>
      <c r="O282" s="330">
        <f>'A4 Christchurch Worksheet'!$AL$2799</f>
        <v>0</v>
      </c>
      <c r="P282" s="330">
        <f>'A4 Christchurch Worksheet'!$AY$2799</f>
        <v>500</v>
      </c>
      <c r="Q282" s="222" t="s">
        <v>1247</v>
      </c>
    </row>
    <row r="283" spans="1:17" x14ac:dyDescent="0.25">
      <c r="A283" s="196">
        <v>5</v>
      </c>
      <c r="B283" s="197" t="s">
        <v>938</v>
      </c>
      <c r="C283" s="208">
        <v>51</v>
      </c>
      <c r="D283" s="209" t="s">
        <v>939</v>
      </c>
      <c r="E283" s="210">
        <v>5121</v>
      </c>
      <c r="F283" s="211" t="s">
        <v>960</v>
      </c>
      <c r="G283" s="231" t="s">
        <v>961</v>
      </c>
      <c r="H283" s="331">
        <f>'A4 Auckland Worksheet'!$AA$2798</f>
        <v>0</v>
      </c>
      <c r="I283" s="331">
        <f>'A4 Auckland Worksheet'!$AL$2798</f>
        <v>0</v>
      </c>
      <c r="J283" s="331">
        <f>'A4 Auckland Worksheet'!$AY$2798</f>
        <v>250</v>
      </c>
      <c r="K283" s="331">
        <f>'A4 Wellington Worksheet'!$AA$2825</f>
        <v>0</v>
      </c>
      <c r="L283" s="331">
        <f>'A4 Wellington Worksheet'!$AL$2825</f>
        <v>0</v>
      </c>
      <c r="M283" s="331">
        <f>'A4 Wellington Worksheet'!$AY$2825</f>
        <v>1000</v>
      </c>
      <c r="N283" s="331">
        <f>'A4 Christchurch Worksheet'!$AA$2805</f>
        <v>100</v>
      </c>
      <c r="O283" s="331">
        <f>'A4 Christchurch Worksheet'!$AL$2805</f>
        <v>0</v>
      </c>
      <c r="P283" s="331">
        <f>'A4 Christchurch Worksheet'!$AY$2805</f>
        <v>1000</v>
      </c>
      <c r="Q283" s="222"/>
    </row>
    <row r="284" spans="1:17" x14ac:dyDescent="0.25">
      <c r="A284" s="196">
        <v>5</v>
      </c>
      <c r="B284" s="197" t="s">
        <v>938</v>
      </c>
      <c r="C284" s="208">
        <v>51</v>
      </c>
      <c r="D284" s="209" t="s">
        <v>939</v>
      </c>
      <c r="E284" s="212">
        <v>5122</v>
      </c>
      <c r="F284" s="213" t="s">
        <v>963</v>
      </c>
      <c r="G284" s="236" t="s">
        <v>360</v>
      </c>
      <c r="H284" s="331">
        <f>'A4 Auckland Worksheet'!$AA$2809</f>
        <v>10000</v>
      </c>
      <c r="I284" s="331">
        <f>'A4 Auckland Worksheet'!$AL$2809</f>
        <v>0</v>
      </c>
      <c r="J284" s="331">
        <f>'A4 Auckland Worksheet'!$AY$2809</f>
        <v>50</v>
      </c>
      <c r="K284" s="331">
        <f>'A4 Wellington Worksheet'!$AA$2836</f>
        <v>10000</v>
      </c>
      <c r="L284" s="331">
        <f>'A4 Wellington Worksheet'!$AL$2836</f>
        <v>0</v>
      </c>
      <c r="M284" s="331">
        <f>'A4 Wellington Worksheet'!$AY$2836</f>
        <v>250</v>
      </c>
      <c r="N284" s="331">
        <f>'A4 Christchurch Worksheet'!$AA$2816</f>
        <v>10000</v>
      </c>
      <c r="O284" s="331">
        <f>'A4 Christchurch Worksheet'!$AL$2816</f>
        <v>0</v>
      </c>
      <c r="P284" s="331">
        <f>'A4 Christchurch Worksheet'!$AY$2816</f>
        <v>1000</v>
      </c>
      <c r="Q284" s="222"/>
    </row>
    <row r="285" spans="1:17" x14ac:dyDescent="0.25">
      <c r="A285" s="196">
        <v>5</v>
      </c>
      <c r="B285" s="197" t="s">
        <v>938</v>
      </c>
      <c r="C285" s="208">
        <v>51</v>
      </c>
      <c r="D285" s="209" t="s">
        <v>939</v>
      </c>
      <c r="E285" s="212">
        <v>5122</v>
      </c>
      <c r="F285" s="213" t="s">
        <v>963</v>
      </c>
      <c r="G285" s="231" t="s">
        <v>1198</v>
      </c>
      <c r="H285" s="330">
        <f>'A4 Auckland Worksheet'!$AA$2825</f>
        <v>2500</v>
      </c>
      <c r="I285" s="330">
        <f>'A4 Auckland Worksheet'!$AL$2825</f>
        <v>0</v>
      </c>
      <c r="J285" s="330">
        <f>'A4 Auckland Worksheet'!$AY$2825</f>
        <v>500</v>
      </c>
      <c r="K285" s="330">
        <f>'A4 Wellington Worksheet'!$AA$2852</f>
        <v>2500</v>
      </c>
      <c r="L285" s="330">
        <f>'A4 Wellington Worksheet'!$AL$2852</f>
        <v>0</v>
      </c>
      <c r="M285" s="330">
        <f>'A4 Wellington Worksheet'!$AY$2852</f>
        <v>500</v>
      </c>
      <c r="N285" s="330">
        <f>'A4 Christchurch Worksheet'!$AA$2832</f>
        <v>2500</v>
      </c>
      <c r="O285" s="330">
        <f>'A4 Christchurch Worksheet'!$AL$2832</f>
        <v>0</v>
      </c>
      <c r="P285" s="330">
        <f>'A4 Christchurch Worksheet'!$AY$2832</f>
        <v>500</v>
      </c>
      <c r="Q285" s="222" t="s">
        <v>1255</v>
      </c>
    </row>
    <row r="286" spans="1:17" x14ac:dyDescent="0.25">
      <c r="A286" s="196">
        <v>5</v>
      </c>
      <c r="B286" s="197" t="s">
        <v>938</v>
      </c>
      <c r="C286" s="208">
        <v>51</v>
      </c>
      <c r="D286" s="209" t="s">
        <v>939</v>
      </c>
      <c r="E286" s="210">
        <v>5123</v>
      </c>
      <c r="F286" s="211" t="s">
        <v>966</v>
      </c>
      <c r="G286" s="231" t="s">
        <v>1198</v>
      </c>
      <c r="H286" s="331">
        <f>'A4 Auckland Worksheet'!$AA$2831</f>
        <v>2500</v>
      </c>
      <c r="I286" s="331">
        <f>'A4 Auckland Worksheet'!$AL$2831</f>
        <v>0</v>
      </c>
      <c r="J286" s="331">
        <f>'A4 Auckland Worksheet'!$AY$2831</f>
        <v>500</v>
      </c>
      <c r="K286" s="331">
        <f>'A4 Wellington Worksheet'!$AA$2858</f>
        <v>2500</v>
      </c>
      <c r="L286" s="331">
        <f>'A4 Wellington Worksheet'!$AL$2858</f>
        <v>0</v>
      </c>
      <c r="M286" s="331">
        <f>'A4 Wellington Worksheet'!$AY$2858</f>
        <v>500</v>
      </c>
      <c r="N286" s="331">
        <f>'A4 Christchurch Worksheet'!$AA$2838</f>
        <v>2500</v>
      </c>
      <c r="O286" s="331">
        <f>'A4 Christchurch Worksheet'!$AL$2838</f>
        <v>0</v>
      </c>
      <c r="P286" s="331">
        <f>'A4 Christchurch Worksheet'!$AY$2838</f>
        <v>500</v>
      </c>
      <c r="Q286" s="222"/>
    </row>
    <row r="287" spans="1:17" x14ac:dyDescent="0.25">
      <c r="A287" s="196">
        <v>5</v>
      </c>
      <c r="B287" s="197" t="s">
        <v>938</v>
      </c>
      <c r="C287" s="208">
        <v>51</v>
      </c>
      <c r="D287" s="209" t="s">
        <v>939</v>
      </c>
      <c r="E287" s="210">
        <v>5123</v>
      </c>
      <c r="F287" s="211" t="s">
        <v>966</v>
      </c>
      <c r="G287" s="231" t="s">
        <v>1192</v>
      </c>
      <c r="H287" s="330">
        <f>'A4 Auckland Worksheet'!$AA$2849</f>
        <v>0</v>
      </c>
      <c r="I287" s="330">
        <f>'A4 Auckland Worksheet'!$AL$2849</f>
        <v>0</v>
      </c>
      <c r="J287" s="330">
        <f>'A4 Auckland Worksheet'!$AY$2849</f>
        <v>500</v>
      </c>
      <c r="K287" s="330">
        <f>'A4 Wellington Worksheet'!$AA$2876</f>
        <v>0</v>
      </c>
      <c r="L287" s="330">
        <f>'A4 Wellington Worksheet'!$AL$2876</f>
        <v>0</v>
      </c>
      <c r="M287" s="330">
        <f>'A4 Wellington Worksheet'!$AY$2876</f>
        <v>500</v>
      </c>
      <c r="N287" s="330">
        <f>'A4 Christchurch Worksheet'!$AA$2856</f>
        <v>0</v>
      </c>
      <c r="O287" s="330">
        <f>'A4 Christchurch Worksheet'!$AL$2856</f>
        <v>0</v>
      </c>
      <c r="P287" s="330">
        <f>'A4 Christchurch Worksheet'!$AY$2856</f>
        <v>1000</v>
      </c>
      <c r="Q287" s="222" t="s">
        <v>1242</v>
      </c>
    </row>
    <row r="288" spans="1:17" x14ac:dyDescent="0.25">
      <c r="A288" s="196">
        <v>5</v>
      </c>
      <c r="B288" s="197" t="s">
        <v>938</v>
      </c>
      <c r="C288" s="208">
        <v>51</v>
      </c>
      <c r="D288" s="209" t="s">
        <v>939</v>
      </c>
      <c r="E288" s="210">
        <v>5123</v>
      </c>
      <c r="F288" s="211" t="s">
        <v>966</v>
      </c>
      <c r="G288" s="231" t="s">
        <v>729</v>
      </c>
      <c r="H288" s="330">
        <f>'A4 Auckland Worksheet'!$AA$2853</f>
        <v>5000</v>
      </c>
      <c r="I288" s="330">
        <f>'A4 Auckland Worksheet'!$AL$2853</f>
        <v>0</v>
      </c>
      <c r="J288" s="330">
        <f>'A4 Auckland Worksheet'!$AY$2853</f>
        <v>250</v>
      </c>
      <c r="K288" s="330">
        <f>'A4 Wellington Worksheet'!$AA$2880</f>
        <v>5000</v>
      </c>
      <c r="L288" s="330">
        <f>'A4 Wellington Worksheet'!$AL$2880</f>
        <v>0</v>
      </c>
      <c r="M288" s="330">
        <f>'A4 Wellington Worksheet'!$AY$2880</f>
        <v>500</v>
      </c>
      <c r="N288" s="330">
        <f>'A4 Christchurch Worksheet'!$AA$2860</f>
        <v>5000</v>
      </c>
      <c r="O288" s="330">
        <f>'A4 Christchurch Worksheet'!$AL$2860</f>
        <v>0</v>
      </c>
      <c r="P288" s="330">
        <f>'A4 Christchurch Worksheet'!$AY$2860</f>
        <v>500</v>
      </c>
      <c r="Q288" s="222" t="s">
        <v>1247</v>
      </c>
    </row>
    <row r="289" spans="1:17" x14ac:dyDescent="0.25">
      <c r="A289" s="196">
        <v>5</v>
      </c>
      <c r="B289" s="197" t="s">
        <v>938</v>
      </c>
      <c r="C289" s="208">
        <v>51</v>
      </c>
      <c r="D289" s="209" t="s">
        <v>939</v>
      </c>
      <c r="E289" s="212">
        <v>5124</v>
      </c>
      <c r="F289" s="213" t="s">
        <v>972</v>
      </c>
      <c r="G289" s="231" t="s">
        <v>1191</v>
      </c>
      <c r="H289" s="331">
        <f>'A4 Auckland Worksheet'!$AA$2859</f>
        <v>0</v>
      </c>
      <c r="I289" s="331">
        <f>'A4 Auckland Worksheet'!$AL$2859</f>
        <v>0</v>
      </c>
      <c r="J289" s="331">
        <f>'A4 Auckland Worksheet'!$AY$2859</f>
        <v>1000</v>
      </c>
      <c r="K289" s="331">
        <f>'A4 Wellington Worksheet'!$AA$2886</f>
        <v>0</v>
      </c>
      <c r="L289" s="331">
        <f>'A4 Wellington Worksheet'!$AL$2886</f>
        <v>0</v>
      </c>
      <c r="M289" s="331">
        <f>'A4 Wellington Worksheet'!$AY$2886</f>
        <v>500</v>
      </c>
      <c r="N289" s="331">
        <f>'A4 Christchurch Worksheet'!$AA$2866</f>
        <v>0</v>
      </c>
      <c r="O289" s="331">
        <f>'A4 Christchurch Worksheet'!$AL$2866</f>
        <v>0</v>
      </c>
      <c r="P289" s="331">
        <f>'A4 Christchurch Worksheet'!$AY$2866</f>
        <v>1000</v>
      </c>
      <c r="Q289" s="222"/>
    </row>
    <row r="290" spans="1:17" x14ac:dyDescent="0.25">
      <c r="A290" s="196">
        <v>5</v>
      </c>
      <c r="B290" s="197" t="s">
        <v>938</v>
      </c>
      <c r="C290" s="208">
        <v>51</v>
      </c>
      <c r="D290" s="209" t="s">
        <v>939</v>
      </c>
      <c r="E290" s="212">
        <v>5124</v>
      </c>
      <c r="F290" s="213" t="s">
        <v>972</v>
      </c>
      <c r="G290" s="231" t="s">
        <v>729</v>
      </c>
      <c r="H290" s="330">
        <f>'A4 Auckland Worksheet'!$AA$2870</f>
        <v>5000</v>
      </c>
      <c r="I290" s="330">
        <f>'A4 Auckland Worksheet'!$AL$2870</f>
        <v>0</v>
      </c>
      <c r="J290" s="330">
        <f>'A4 Auckland Worksheet'!$AY$2870</f>
        <v>250</v>
      </c>
      <c r="K290" s="330">
        <f>'A4 Wellington Worksheet'!$AA$2897</f>
        <v>5000</v>
      </c>
      <c r="L290" s="330">
        <f>'A4 Wellington Worksheet'!$AL$2897</f>
        <v>0</v>
      </c>
      <c r="M290" s="330">
        <f>'A4 Wellington Worksheet'!$AY$2897</f>
        <v>500</v>
      </c>
      <c r="N290" s="330">
        <f>'A4 Christchurch Worksheet'!$AA$2877</f>
        <v>5000</v>
      </c>
      <c r="O290" s="330">
        <f>'A4 Christchurch Worksheet'!$AL$2877</f>
        <v>0</v>
      </c>
      <c r="P290" s="330">
        <f>'A4 Christchurch Worksheet'!$AY$2877</f>
        <v>500</v>
      </c>
      <c r="Q290" s="222" t="s">
        <v>1247</v>
      </c>
    </row>
    <row r="291" spans="1:17" x14ac:dyDescent="0.25">
      <c r="A291" s="196">
        <v>5</v>
      </c>
      <c r="B291" s="197" t="s">
        <v>938</v>
      </c>
      <c r="C291" s="208">
        <v>51</v>
      </c>
      <c r="D291" s="209" t="s">
        <v>939</v>
      </c>
      <c r="E291" s="210">
        <v>5131</v>
      </c>
      <c r="F291" s="211" t="s">
        <v>974</v>
      </c>
      <c r="G291" s="231" t="s">
        <v>1191</v>
      </c>
      <c r="H291" s="331">
        <f>'A4 Auckland Worksheet'!$AA$2876</f>
        <v>25000</v>
      </c>
      <c r="I291" s="331">
        <f>'A4 Auckland Worksheet'!$AL$2876</f>
        <v>0</v>
      </c>
      <c r="J291" s="331">
        <f>'A4 Auckland Worksheet'!$AY$2876</f>
        <v>100</v>
      </c>
      <c r="K291" s="331">
        <f>'A4 Wellington Worksheet'!$AA$2903</f>
        <v>25000</v>
      </c>
      <c r="L291" s="331">
        <f>'A4 Wellington Worksheet'!$AL$2903</f>
        <v>0</v>
      </c>
      <c r="M291" s="331">
        <f>'A4 Wellington Worksheet'!$AY$2903</f>
        <v>100</v>
      </c>
      <c r="N291" s="331">
        <f>'A4 Christchurch Worksheet'!$AA$2883</f>
        <v>25000</v>
      </c>
      <c r="O291" s="331">
        <f>'A4 Christchurch Worksheet'!$AL$2883</f>
        <v>0</v>
      </c>
      <c r="P291" s="331">
        <f>'A4 Christchurch Worksheet'!$AY$2883</f>
        <v>100</v>
      </c>
      <c r="Q291" s="222"/>
    </row>
    <row r="292" spans="1:17" x14ac:dyDescent="0.25">
      <c r="A292" s="196">
        <v>5</v>
      </c>
      <c r="B292" s="197" t="s">
        <v>938</v>
      </c>
      <c r="C292" s="208">
        <v>51</v>
      </c>
      <c r="D292" s="209" t="s">
        <v>939</v>
      </c>
      <c r="E292" s="210">
        <v>5131</v>
      </c>
      <c r="F292" s="211" t="s">
        <v>974</v>
      </c>
      <c r="G292" s="231" t="s">
        <v>729</v>
      </c>
      <c r="H292" s="330">
        <f>'A4 Auckland Worksheet'!$AA$2887</f>
        <v>5000</v>
      </c>
      <c r="I292" s="330">
        <f>'A4 Auckland Worksheet'!$AL$2887</f>
        <v>0</v>
      </c>
      <c r="J292" s="330">
        <f>'A4 Auckland Worksheet'!$AY$2887</f>
        <v>250</v>
      </c>
      <c r="K292" s="330">
        <f>'A4 Wellington Worksheet'!$AA$2914</f>
        <v>5000</v>
      </c>
      <c r="L292" s="330">
        <f>'A4 Wellington Worksheet'!$AL$2914</f>
        <v>0</v>
      </c>
      <c r="M292" s="330">
        <f>'A4 Wellington Worksheet'!$AY$2914</f>
        <v>500</v>
      </c>
      <c r="N292" s="330">
        <f>'A4 Christchurch Worksheet'!$AA$2894</f>
        <v>5000</v>
      </c>
      <c r="O292" s="330">
        <f>'A4 Christchurch Worksheet'!$AL$2894</f>
        <v>0</v>
      </c>
      <c r="P292" s="330">
        <f>'A4 Christchurch Worksheet'!$AY$2894</f>
        <v>500</v>
      </c>
      <c r="Q292" s="222" t="s">
        <v>1247</v>
      </c>
    </row>
    <row r="293" spans="1:17" x14ac:dyDescent="0.25">
      <c r="A293" s="196">
        <v>5</v>
      </c>
      <c r="B293" s="197" t="s">
        <v>938</v>
      </c>
      <c r="C293" s="208">
        <v>51</v>
      </c>
      <c r="D293" s="209" t="s">
        <v>939</v>
      </c>
      <c r="E293" s="212">
        <v>5132</v>
      </c>
      <c r="F293" s="213" t="s">
        <v>975</v>
      </c>
      <c r="G293" s="231" t="s">
        <v>360</v>
      </c>
      <c r="H293" s="331">
        <f>'A4 Auckland Worksheet'!$AA$2893</f>
        <v>10000</v>
      </c>
      <c r="I293" s="331">
        <f>'A4 Auckland Worksheet'!$AL$2893</f>
        <v>0</v>
      </c>
      <c r="J293" s="331">
        <f>'A4 Auckland Worksheet'!$AY$2893</f>
        <v>50</v>
      </c>
      <c r="K293" s="331">
        <f>'A4 Wellington Worksheet'!$AA$2920</f>
        <v>10000</v>
      </c>
      <c r="L293" s="331">
        <f>'A4 Wellington Worksheet'!$AL$2920</f>
        <v>0</v>
      </c>
      <c r="M293" s="331">
        <f>'A4 Wellington Worksheet'!$AY$2920</f>
        <v>500</v>
      </c>
      <c r="N293" s="331">
        <f>'A4 Christchurch Worksheet'!$AA$2900</f>
        <v>10000</v>
      </c>
      <c r="O293" s="331">
        <f>'A4 Christchurch Worksheet'!$AL$2900</f>
        <v>0</v>
      </c>
      <c r="P293" s="331">
        <f>'A4 Christchurch Worksheet'!$AY$2900</f>
        <v>1000</v>
      </c>
      <c r="Q293" s="222"/>
    </row>
    <row r="294" spans="1:17" x14ac:dyDescent="0.25">
      <c r="A294" s="196">
        <v>5</v>
      </c>
      <c r="B294" s="197" t="s">
        <v>938</v>
      </c>
      <c r="C294" s="208">
        <v>51</v>
      </c>
      <c r="D294" s="209" t="s">
        <v>939</v>
      </c>
      <c r="E294" s="212">
        <v>5132</v>
      </c>
      <c r="F294" s="213" t="s">
        <v>975</v>
      </c>
      <c r="G294" s="231" t="s">
        <v>729</v>
      </c>
      <c r="H294" s="330">
        <f>'A4 Auckland Worksheet'!$AA$2905</f>
        <v>5000</v>
      </c>
      <c r="I294" s="330">
        <f>'A4 Auckland Worksheet'!$AL$2905</f>
        <v>0</v>
      </c>
      <c r="J294" s="330">
        <f>'A4 Auckland Worksheet'!$AY$2905</f>
        <v>250</v>
      </c>
      <c r="K294" s="330">
        <f>'A4 Wellington Worksheet'!$AA$2932</f>
        <v>5000</v>
      </c>
      <c r="L294" s="330">
        <f>'A4 Wellington Worksheet'!$AL$2932</f>
        <v>0</v>
      </c>
      <c r="M294" s="330">
        <f>'A4 Wellington Worksheet'!$AY$2932</f>
        <v>500</v>
      </c>
      <c r="N294" s="330">
        <f>'A4 Christchurch Worksheet'!$AA$2912</f>
        <v>5000</v>
      </c>
      <c r="O294" s="330">
        <f>'A4 Christchurch Worksheet'!$AL$2912</f>
        <v>0</v>
      </c>
      <c r="P294" s="330">
        <f>'A4 Christchurch Worksheet'!$AY$2912</f>
        <v>500</v>
      </c>
      <c r="Q294" s="222" t="s">
        <v>1247</v>
      </c>
    </row>
    <row r="295" spans="1:17" x14ac:dyDescent="0.25">
      <c r="A295" s="196">
        <v>5</v>
      </c>
      <c r="B295" s="197" t="s">
        <v>938</v>
      </c>
      <c r="C295" s="208">
        <v>51</v>
      </c>
      <c r="D295" s="209" t="s">
        <v>939</v>
      </c>
      <c r="E295" s="210">
        <v>5133</v>
      </c>
      <c r="F295" s="211" t="s">
        <v>976</v>
      </c>
      <c r="G295" s="231" t="s">
        <v>1192</v>
      </c>
      <c r="H295" s="331">
        <f>'A4 Auckland Worksheet'!$AA$2911</f>
        <v>10000</v>
      </c>
      <c r="I295" s="331">
        <f>'A4 Auckland Worksheet'!$AL$2911</f>
        <v>0</v>
      </c>
      <c r="J295" s="331">
        <f>'A4 Auckland Worksheet'!$AY$2911</f>
        <v>50</v>
      </c>
      <c r="K295" s="331">
        <f>'A4 Wellington Worksheet'!$AA$2938</f>
        <v>10000</v>
      </c>
      <c r="L295" s="331">
        <f>'A4 Wellington Worksheet'!$AL$2938</f>
        <v>0</v>
      </c>
      <c r="M295" s="331">
        <f>'A4 Wellington Worksheet'!$AY$2938</f>
        <v>500</v>
      </c>
      <c r="N295" s="331">
        <f>'A4 Christchurch Worksheet'!$AA$2918</f>
        <v>10000</v>
      </c>
      <c r="O295" s="331">
        <f>'A4 Christchurch Worksheet'!$AL$2918</f>
        <v>0</v>
      </c>
      <c r="P295" s="331">
        <f>'A4 Christchurch Worksheet'!$AY$2918</f>
        <v>1000</v>
      </c>
      <c r="Q295" s="222"/>
    </row>
    <row r="296" spans="1:17" x14ac:dyDescent="0.25">
      <c r="A296" s="196">
        <v>5</v>
      </c>
      <c r="B296" s="197" t="s">
        <v>938</v>
      </c>
      <c r="C296" s="208">
        <v>51</v>
      </c>
      <c r="D296" s="209" t="s">
        <v>939</v>
      </c>
      <c r="E296" s="210">
        <v>5133</v>
      </c>
      <c r="F296" s="211" t="s">
        <v>976</v>
      </c>
      <c r="G296" s="231" t="s">
        <v>1198</v>
      </c>
      <c r="H296" s="330">
        <f>'A4 Auckland Worksheet'!$AA$2927</f>
        <v>2500</v>
      </c>
      <c r="I296" s="330">
        <f>'A4 Auckland Worksheet'!$AL$2927</f>
        <v>0</v>
      </c>
      <c r="J296" s="330">
        <f>'A4 Auckland Worksheet'!$AY$2927</f>
        <v>500</v>
      </c>
      <c r="K296" s="330">
        <f>'A4 Wellington Worksheet'!$AA$2954</f>
        <v>2500</v>
      </c>
      <c r="L296" s="330">
        <f>'A4 Wellington Worksheet'!$AL$2954</f>
        <v>0</v>
      </c>
      <c r="M296" s="330">
        <f>'A4 Wellington Worksheet'!$AY$2954</f>
        <v>500</v>
      </c>
      <c r="N296" s="330">
        <f>'A4 Christchurch Worksheet'!$AA$2934</f>
        <v>2500</v>
      </c>
      <c r="O296" s="330">
        <f>'A4 Christchurch Worksheet'!$AL$2934</f>
        <v>0</v>
      </c>
      <c r="P296" s="330">
        <f>'A4 Christchurch Worksheet'!$AY$2934</f>
        <v>500</v>
      </c>
      <c r="Q296" s="222" t="s">
        <v>1255</v>
      </c>
    </row>
    <row r="297" spans="1:17" x14ac:dyDescent="0.25">
      <c r="A297" s="196">
        <v>5</v>
      </c>
      <c r="B297" s="197" t="s">
        <v>938</v>
      </c>
      <c r="C297" s="208">
        <v>51</v>
      </c>
      <c r="D297" s="209" t="s">
        <v>939</v>
      </c>
      <c r="E297" s="210">
        <v>5133</v>
      </c>
      <c r="F297" s="211" t="s">
        <v>976</v>
      </c>
      <c r="G297" s="231" t="s">
        <v>729</v>
      </c>
      <c r="H297" s="330">
        <f>'A4 Auckland Worksheet'!$AA$2931</f>
        <v>5000</v>
      </c>
      <c r="I297" s="330">
        <f>'A4 Auckland Worksheet'!$AL$2931</f>
        <v>0</v>
      </c>
      <c r="J297" s="330">
        <f>'A4 Auckland Worksheet'!$AY$2931</f>
        <v>250</v>
      </c>
      <c r="K297" s="330">
        <f>'A4 Wellington Worksheet'!$AA$2958</f>
        <v>5000</v>
      </c>
      <c r="L297" s="330">
        <f>'A4 Wellington Worksheet'!$AL$2958</f>
        <v>0</v>
      </c>
      <c r="M297" s="330">
        <f>'A4 Wellington Worksheet'!$AY$2958</f>
        <v>500</v>
      </c>
      <c r="N297" s="330">
        <f>'A4 Christchurch Worksheet'!$AA$2938</f>
        <v>5000</v>
      </c>
      <c r="O297" s="330">
        <f>'A4 Christchurch Worksheet'!$AL$2938</f>
        <v>0</v>
      </c>
      <c r="P297" s="330">
        <f>'A4 Christchurch Worksheet'!$AY$2938</f>
        <v>500</v>
      </c>
      <c r="Q297" s="222" t="s">
        <v>1247</v>
      </c>
    </row>
    <row r="298" spans="1:17" x14ac:dyDescent="0.25">
      <c r="A298" s="196">
        <v>5</v>
      </c>
      <c r="B298" s="197" t="s">
        <v>938</v>
      </c>
      <c r="C298" s="208">
        <v>51</v>
      </c>
      <c r="D298" s="209" t="s">
        <v>939</v>
      </c>
      <c r="E298" s="212">
        <v>5134</v>
      </c>
      <c r="F298" s="213" t="s">
        <v>981</v>
      </c>
      <c r="G298" s="236" t="s">
        <v>576</v>
      </c>
      <c r="H298" s="331">
        <f>'A4 Auckland Worksheet'!$AA$2937</f>
        <v>10000</v>
      </c>
      <c r="I298" s="331">
        <f>'A4 Auckland Worksheet'!$AL$2937</f>
        <v>0</v>
      </c>
      <c r="J298" s="331">
        <f>'A4 Auckland Worksheet'!$AY$2937</f>
        <v>50</v>
      </c>
      <c r="K298" s="331">
        <f>'A4 Wellington Worksheet'!$AA$2964</f>
        <v>10000</v>
      </c>
      <c r="L298" s="331">
        <f>'A4 Wellington Worksheet'!$AL$2964</f>
        <v>0</v>
      </c>
      <c r="M298" s="331">
        <f>'A4 Wellington Worksheet'!$AY$2964</f>
        <v>500</v>
      </c>
      <c r="N298" s="331">
        <f>'A4 Christchurch Worksheet'!$AA$2944</f>
        <v>10000</v>
      </c>
      <c r="O298" s="331">
        <f>'A4 Christchurch Worksheet'!$AL$2944</f>
        <v>0</v>
      </c>
      <c r="P298" s="331">
        <f>'A4 Christchurch Worksheet'!$AY$2944</f>
        <v>1000</v>
      </c>
      <c r="Q298" s="222"/>
    </row>
    <row r="299" spans="1:17" x14ac:dyDescent="0.25">
      <c r="A299" s="196">
        <v>5</v>
      </c>
      <c r="B299" s="197" t="s">
        <v>938</v>
      </c>
      <c r="C299" s="208">
        <v>52</v>
      </c>
      <c r="D299" s="209" t="s">
        <v>982</v>
      </c>
      <c r="E299" s="210">
        <v>5211</v>
      </c>
      <c r="F299" s="211" t="s">
        <v>1203</v>
      </c>
      <c r="G299" s="412" t="s">
        <v>1322</v>
      </c>
      <c r="H299" s="331">
        <f>'A4 Auckland Worksheet'!$AA$2954</f>
        <v>10000</v>
      </c>
      <c r="I299" s="331">
        <f>'A4 Auckland Worksheet'!$AL$2954</f>
        <v>0</v>
      </c>
      <c r="J299" s="331">
        <f>'A4 Auckland Worksheet'!$AY$2954</f>
        <v>250</v>
      </c>
      <c r="K299" s="331">
        <f>'A4 Wellington Worksheet'!$AA$2981</f>
        <v>10000</v>
      </c>
      <c r="L299" s="331">
        <f>'A4 Wellington Worksheet'!$AL$2981</f>
        <v>0</v>
      </c>
      <c r="M299" s="331">
        <f>'A4 Wellington Worksheet'!$AY$2981</f>
        <v>250</v>
      </c>
      <c r="N299" s="331">
        <f>'A4 Christchurch Worksheet'!$AA$2961</f>
        <v>10000</v>
      </c>
      <c r="O299" s="331">
        <f>'A4 Christchurch Worksheet'!$AL$2961</f>
        <v>0</v>
      </c>
      <c r="P299" s="331">
        <f>'A4 Christchurch Worksheet'!$AY$2961</f>
        <v>500</v>
      </c>
      <c r="Q299" s="222"/>
    </row>
    <row r="300" spans="1:17" x14ac:dyDescent="0.25">
      <c r="A300" s="196">
        <v>5</v>
      </c>
      <c r="B300" s="197" t="s">
        <v>938</v>
      </c>
      <c r="C300" s="208">
        <v>52</v>
      </c>
      <c r="D300" s="209" t="s">
        <v>982</v>
      </c>
      <c r="E300" s="212">
        <v>5212</v>
      </c>
      <c r="F300" s="213" t="s">
        <v>1204</v>
      </c>
      <c r="G300" s="412" t="s">
        <v>1322</v>
      </c>
      <c r="H300" s="331">
        <f>'A4 Auckland Worksheet'!$AA$2973</f>
        <v>5000</v>
      </c>
      <c r="I300" s="331">
        <f>'A4 Auckland Worksheet'!$AL$2973</f>
        <v>0</v>
      </c>
      <c r="J300" s="331">
        <f>'A4 Auckland Worksheet'!$AY$2973</f>
        <v>100</v>
      </c>
      <c r="K300" s="331">
        <f>'A4 Wellington Worksheet'!$AA$3000</f>
        <v>2500</v>
      </c>
      <c r="L300" s="331">
        <f>'A4 Wellington Worksheet'!$AL$3000</f>
        <v>0</v>
      </c>
      <c r="M300" s="331">
        <f>'A4 Wellington Worksheet'!$AY$3000</f>
        <v>100</v>
      </c>
      <c r="N300" s="331">
        <f>'A4 Christchurch Worksheet'!$AA$2980</f>
        <v>5000</v>
      </c>
      <c r="O300" s="331">
        <f>'A4 Christchurch Worksheet'!$AL$2980</f>
        <v>0</v>
      </c>
      <c r="P300" s="331">
        <f>'A4 Christchurch Worksheet'!$AY$2980</f>
        <v>500</v>
      </c>
      <c r="Q300" s="222"/>
    </row>
    <row r="301" spans="1:17" x14ac:dyDescent="0.25">
      <c r="A301" s="196">
        <v>5</v>
      </c>
      <c r="B301" s="197" t="s">
        <v>938</v>
      </c>
      <c r="C301" s="208">
        <v>52</v>
      </c>
      <c r="D301" s="209" t="s">
        <v>982</v>
      </c>
      <c r="E301" s="210">
        <v>5214</v>
      </c>
      <c r="F301" s="211" t="s">
        <v>1205</v>
      </c>
      <c r="G301" s="412" t="s">
        <v>1322</v>
      </c>
      <c r="H301" s="331">
        <f>'A4 Auckland Worksheet'!$AA$2985</f>
        <v>2500</v>
      </c>
      <c r="I301" s="331">
        <f>'A4 Auckland Worksheet'!$AL$2985</f>
        <v>0</v>
      </c>
      <c r="J301" s="331">
        <f>'A4 Auckland Worksheet'!$AY$2985</f>
        <v>50</v>
      </c>
      <c r="K301" s="331">
        <f>'A4 Wellington Worksheet'!$AA$3012</f>
        <v>2500</v>
      </c>
      <c r="L301" s="331">
        <f>'A4 Wellington Worksheet'!$AL$3012</f>
        <v>0</v>
      </c>
      <c r="M301" s="331">
        <f>'A4 Wellington Worksheet'!$AY$3012</f>
        <v>250</v>
      </c>
      <c r="N301" s="331">
        <f>'A4 Christchurch Worksheet'!$AA$2992</f>
        <v>2500</v>
      </c>
      <c r="O301" s="331">
        <f>'A4 Christchurch Worksheet'!$AL$2992</f>
        <v>0</v>
      </c>
      <c r="P301" s="331">
        <f>'A4 Christchurch Worksheet'!$AY$2992</f>
        <v>1000</v>
      </c>
      <c r="Q301" s="222"/>
    </row>
    <row r="302" spans="1:17" x14ac:dyDescent="0.25">
      <c r="A302" s="196">
        <v>5</v>
      </c>
      <c r="B302" s="197" t="s">
        <v>938</v>
      </c>
      <c r="C302" s="208">
        <v>52</v>
      </c>
      <c r="D302" s="209" t="s">
        <v>982</v>
      </c>
      <c r="E302" s="212">
        <v>5221</v>
      </c>
      <c r="F302" s="213" t="s">
        <v>1206</v>
      </c>
      <c r="G302" s="412" t="s">
        <v>1322</v>
      </c>
      <c r="H302" s="331">
        <f>'A4 Auckland Worksheet'!$AA$3000</f>
        <v>5000</v>
      </c>
      <c r="I302" s="331">
        <f>'A4 Auckland Worksheet'!$AL$3000</f>
        <v>0</v>
      </c>
      <c r="J302" s="331">
        <f>'A4 Auckland Worksheet'!$AY$3000</f>
        <v>50</v>
      </c>
      <c r="K302" s="331">
        <f>'A4 Wellington Worksheet'!$AA$3027</f>
        <v>2500</v>
      </c>
      <c r="L302" s="331">
        <f>'A4 Wellington Worksheet'!$AL$3027</f>
        <v>0</v>
      </c>
      <c r="M302" s="331">
        <f>'A4 Wellington Worksheet'!$AY$3027</f>
        <v>25</v>
      </c>
      <c r="N302" s="331">
        <f>'A4 Christchurch Worksheet'!$AA$3007</f>
        <v>5000</v>
      </c>
      <c r="O302" s="331">
        <f>'A4 Christchurch Worksheet'!$AL$3007</f>
        <v>0</v>
      </c>
      <c r="P302" s="331">
        <f>'A4 Christchurch Worksheet'!$AY$3007</f>
        <v>50</v>
      </c>
      <c r="Q302" s="222"/>
    </row>
    <row r="303" spans="1:17" x14ac:dyDescent="0.25">
      <c r="A303" s="196">
        <v>5</v>
      </c>
      <c r="B303" s="197" t="s">
        <v>938</v>
      </c>
      <c r="C303" s="208">
        <v>52</v>
      </c>
      <c r="D303" s="209" t="s">
        <v>982</v>
      </c>
      <c r="E303" s="210">
        <v>5222</v>
      </c>
      <c r="F303" s="211" t="s">
        <v>1207</v>
      </c>
      <c r="G303" s="412" t="s">
        <v>1322</v>
      </c>
      <c r="H303" s="331">
        <f>'A4 Auckland Worksheet'!$AA$3013</f>
        <v>10000</v>
      </c>
      <c r="I303" s="331">
        <f>'A4 Auckland Worksheet'!$AL$3013</f>
        <v>0</v>
      </c>
      <c r="J303" s="331">
        <f>'A4 Auckland Worksheet'!$AY$3013</f>
        <v>250</v>
      </c>
      <c r="K303" s="331">
        <f>'A4 Wellington Worksheet'!$AA$3040</f>
        <v>5000</v>
      </c>
      <c r="L303" s="331">
        <f>'A4 Wellington Worksheet'!$AL$3040</f>
        <v>0</v>
      </c>
      <c r="M303" s="331">
        <f>'A4 Wellington Worksheet'!$AY$3040</f>
        <v>100</v>
      </c>
      <c r="N303" s="331">
        <f>'A4 Christchurch Worksheet'!$AA$3020</f>
        <v>10000</v>
      </c>
      <c r="O303" s="331">
        <f>'A4 Christchurch Worksheet'!$AL$3020</f>
        <v>0</v>
      </c>
      <c r="P303" s="331">
        <f>'A4 Christchurch Worksheet'!$AY$3020</f>
        <v>500</v>
      </c>
      <c r="Q303" s="222"/>
    </row>
    <row r="304" spans="1:17" x14ac:dyDescent="0.25">
      <c r="A304" s="196">
        <v>5</v>
      </c>
      <c r="B304" s="197" t="s">
        <v>938</v>
      </c>
      <c r="C304" s="208">
        <v>52</v>
      </c>
      <c r="D304" s="209" t="s">
        <v>982</v>
      </c>
      <c r="E304" s="212">
        <v>5231</v>
      </c>
      <c r="F304" s="213" t="s">
        <v>992</v>
      </c>
      <c r="G304" s="231" t="s">
        <v>314</v>
      </c>
      <c r="H304" s="331">
        <f>'A4 Auckland Worksheet'!$AA$3031</f>
        <v>5000</v>
      </c>
      <c r="I304" s="331">
        <f>'A4 Auckland Worksheet'!$AL$3031</f>
        <v>0</v>
      </c>
      <c r="J304" s="331">
        <f>'A4 Auckland Worksheet'!$AY$3031</f>
        <v>250</v>
      </c>
      <c r="K304" s="331">
        <f>'A4 Wellington Worksheet'!$AA$3058</f>
        <v>5000</v>
      </c>
      <c r="L304" s="331">
        <f>'A4 Wellington Worksheet'!$AL$3058</f>
        <v>0</v>
      </c>
      <c r="M304" s="331">
        <f>'A4 Wellington Worksheet'!$AY$3058</f>
        <v>500</v>
      </c>
      <c r="N304" s="331">
        <f>'A4 Christchurch Worksheet'!$AA$3038</f>
        <v>5000</v>
      </c>
      <c r="O304" s="331">
        <f>'A4 Christchurch Worksheet'!$AL$3038</f>
        <v>0</v>
      </c>
      <c r="P304" s="331">
        <f>'A4 Christchurch Worksheet'!$AY$3038</f>
        <v>1000</v>
      </c>
      <c r="Q304" s="222"/>
    </row>
    <row r="305" spans="1:17" x14ac:dyDescent="0.25">
      <c r="A305" s="196">
        <v>5</v>
      </c>
      <c r="B305" s="197" t="s">
        <v>938</v>
      </c>
      <c r="C305" s="208">
        <v>52</v>
      </c>
      <c r="D305" s="209" t="s">
        <v>982</v>
      </c>
      <c r="E305" s="212">
        <v>5231</v>
      </c>
      <c r="F305" s="213" t="s">
        <v>992</v>
      </c>
      <c r="G305" s="231" t="s">
        <v>1191</v>
      </c>
      <c r="H305" s="330">
        <f>'A4 Auckland Worksheet'!$AA$3065</f>
        <v>0</v>
      </c>
      <c r="I305" s="330">
        <f>'A4 Auckland Worksheet'!$AL$3065</f>
        <v>0</v>
      </c>
      <c r="J305" s="330">
        <f>'A4 Auckland Worksheet'!$AY$3065</f>
        <v>1000</v>
      </c>
      <c r="K305" s="330">
        <f>'A4 Wellington Worksheet'!$AA$3092</f>
        <v>0</v>
      </c>
      <c r="L305" s="330">
        <f>'A4 Wellington Worksheet'!$AL$3092</f>
        <v>0</v>
      </c>
      <c r="M305" s="330">
        <f>'A4 Wellington Worksheet'!$AY$3092</f>
        <v>500</v>
      </c>
      <c r="N305" s="330">
        <f>'A4 Christchurch Worksheet'!$AA$3072</f>
        <v>0</v>
      </c>
      <c r="O305" s="330">
        <f>'A4 Christchurch Worksheet'!$AL$3072</f>
        <v>0</v>
      </c>
      <c r="P305" s="330">
        <f>'A4 Christchurch Worksheet'!$AY$3072</f>
        <v>1000</v>
      </c>
      <c r="Q305" s="222" t="s">
        <v>1256</v>
      </c>
    </row>
    <row r="306" spans="1:17" x14ac:dyDescent="0.25">
      <c r="A306" s="196">
        <v>5</v>
      </c>
      <c r="B306" s="197" t="s">
        <v>938</v>
      </c>
      <c r="C306" s="208">
        <v>52</v>
      </c>
      <c r="D306" s="209" t="s">
        <v>982</v>
      </c>
      <c r="E306" s="212">
        <v>5231</v>
      </c>
      <c r="F306" s="213" t="s">
        <v>992</v>
      </c>
      <c r="G306" s="231" t="s">
        <v>1192</v>
      </c>
      <c r="H306" s="330">
        <f>'A4 Auckland Worksheet'!$AA$3069</f>
        <v>0</v>
      </c>
      <c r="I306" s="330">
        <f>'A4 Auckland Worksheet'!$AL$3069</f>
        <v>0</v>
      </c>
      <c r="J306" s="330">
        <f>'A4 Auckland Worksheet'!$AY$3069</f>
        <v>500</v>
      </c>
      <c r="K306" s="330">
        <f>'A4 Wellington Worksheet'!$AA$3096</f>
        <v>0</v>
      </c>
      <c r="L306" s="330">
        <f>'A4 Wellington Worksheet'!$AL$3096</f>
        <v>0</v>
      </c>
      <c r="M306" s="330">
        <f>'A4 Wellington Worksheet'!$AY$3096</f>
        <v>500</v>
      </c>
      <c r="N306" s="330">
        <f>'A4 Christchurch Worksheet'!$AA$3076</f>
        <v>0</v>
      </c>
      <c r="O306" s="330">
        <f>'A4 Christchurch Worksheet'!$AL$3076</f>
        <v>0</v>
      </c>
      <c r="P306" s="330">
        <f>'A4 Christchurch Worksheet'!$AY$3076</f>
        <v>1000</v>
      </c>
      <c r="Q306" s="222" t="s">
        <v>1242</v>
      </c>
    </row>
    <row r="307" spans="1:17" x14ac:dyDescent="0.25">
      <c r="A307" s="196">
        <v>5</v>
      </c>
      <c r="B307" s="197" t="s">
        <v>938</v>
      </c>
      <c r="C307" s="208">
        <v>52</v>
      </c>
      <c r="D307" s="209" t="s">
        <v>982</v>
      </c>
      <c r="E307" s="212">
        <v>5231</v>
      </c>
      <c r="F307" s="213" t="s">
        <v>992</v>
      </c>
      <c r="G307" s="231" t="s">
        <v>1198</v>
      </c>
      <c r="H307" s="330">
        <f>'A4 Auckland Worksheet'!$AA$3073</f>
        <v>2500</v>
      </c>
      <c r="I307" s="330">
        <f>'A4 Auckland Worksheet'!$AL$3073</f>
        <v>0</v>
      </c>
      <c r="J307" s="330">
        <f>'A4 Auckland Worksheet'!$AY$3073</f>
        <v>500</v>
      </c>
      <c r="K307" s="330">
        <f>'A4 Wellington Worksheet'!$AA$3100</f>
        <v>2500</v>
      </c>
      <c r="L307" s="330">
        <f>'A4 Wellington Worksheet'!$AL$3100</f>
        <v>0</v>
      </c>
      <c r="M307" s="330">
        <f>'A4 Wellington Worksheet'!$AY$3100</f>
        <v>500</v>
      </c>
      <c r="N307" s="330">
        <f>'A4 Christchurch Worksheet'!$AA$3080</f>
        <v>2500</v>
      </c>
      <c r="O307" s="330">
        <f>'A4 Christchurch Worksheet'!$AL$3080</f>
        <v>0</v>
      </c>
      <c r="P307" s="330">
        <f>'A4 Christchurch Worksheet'!$AY$3080</f>
        <v>500</v>
      </c>
      <c r="Q307" s="222" t="s">
        <v>1255</v>
      </c>
    </row>
    <row r="308" spans="1:17" x14ac:dyDescent="0.25">
      <c r="A308" s="196">
        <v>5</v>
      </c>
      <c r="B308" s="197" t="s">
        <v>938</v>
      </c>
      <c r="C308" s="208">
        <v>52</v>
      </c>
      <c r="D308" s="209" t="s">
        <v>982</v>
      </c>
      <c r="E308" s="212">
        <v>5231</v>
      </c>
      <c r="F308" s="213" t="s">
        <v>992</v>
      </c>
      <c r="G308" s="231" t="s">
        <v>1195</v>
      </c>
      <c r="H308" s="330">
        <f>'A4 Auckland Worksheet'!$AA$3077</f>
        <v>5000</v>
      </c>
      <c r="I308" s="330">
        <f>'A4 Auckland Worksheet'!$AL$3077</f>
        <v>0</v>
      </c>
      <c r="J308" s="330">
        <f>'A4 Auckland Worksheet'!$AY$3077</f>
        <v>500</v>
      </c>
      <c r="K308" s="330">
        <f>'A4 Wellington Worksheet'!$AA$3104</f>
        <v>5000</v>
      </c>
      <c r="L308" s="330">
        <f>'A4 Wellington Worksheet'!$AL$3104</f>
        <v>0</v>
      </c>
      <c r="M308" s="330">
        <f>'A4 Wellington Worksheet'!$AY$3104</f>
        <v>250</v>
      </c>
      <c r="N308" s="330">
        <f>'A4 Christchurch Worksheet'!$AA$3084</f>
        <v>5000</v>
      </c>
      <c r="O308" s="330">
        <f>'A4 Christchurch Worksheet'!$AL$3084</f>
        <v>0</v>
      </c>
      <c r="P308" s="330">
        <f>'A4 Christchurch Worksheet'!$AY$3084</f>
        <v>500</v>
      </c>
      <c r="Q308" s="222" t="s">
        <v>1249</v>
      </c>
    </row>
    <row r="309" spans="1:17" x14ac:dyDescent="0.25">
      <c r="A309" s="196">
        <v>5</v>
      </c>
      <c r="B309" s="197" t="s">
        <v>938</v>
      </c>
      <c r="C309" s="208">
        <v>52</v>
      </c>
      <c r="D309" s="209" t="s">
        <v>982</v>
      </c>
      <c r="E309" s="210">
        <v>5241</v>
      </c>
      <c r="F309" s="211" t="s">
        <v>1208</v>
      </c>
      <c r="G309" s="412" t="s">
        <v>1322</v>
      </c>
      <c r="H309" s="331">
        <f>'A4 Auckland Worksheet'!$AA$3083</f>
        <v>0</v>
      </c>
      <c r="I309" s="331">
        <f>'A4 Auckland Worksheet'!$AL$3083</f>
        <v>0</v>
      </c>
      <c r="J309" s="331">
        <f>'A4 Auckland Worksheet'!$AY$3083</f>
        <v>100</v>
      </c>
      <c r="K309" s="331">
        <f>'A4 Wellington Worksheet'!$AA$3110</f>
        <v>0</v>
      </c>
      <c r="L309" s="331">
        <f>'A4 Wellington Worksheet'!$AL$3110</f>
        <v>0</v>
      </c>
      <c r="M309" s="331">
        <f>'A4 Wellington Worksheet'!$AY$3110</f>
        <v>500</v>
      </c>
      <c r="N309" s="331">
        <f>'A4 Christchurch Worksheet'!$AA$3090</f>
        <v>100</v>
      </c>
      <c r="O309" s="331">
        <f>'A4 Christchurch Worksheet'!$AL$3090</f>
        <v>0</v>
      </c>
      <c r="P309" s="331">
        <f>'A4 Christchurch Worksheet'!$AY$3090</f>
        <v>1000</v>
      </c>
      <c r="Q309" s="222"/>
    </row>
    <row r="310" spans="1:17" x14ac:dyDescent="0.25">
      <c r="A310" s="196">
        <v>5</v>
      </c>
      <c r="B310" s="197" t="s">
        <v>938</v>
      </c>
      <c r="C310" s="208">
        <v>52</v>
      </c>
      <c r="D310" s="209" t="s">
        <v>982</v>
      </c>
      <c r="E310" s="212">
        <v>5242</v>
      </c>
      <c r="F310" s="213" t="s">
        <v>1209</v>
      </c>
      <c r="G310" s="412" t="s">
        <v>1322</v>
      </c>
      <c r="H310" s="342">
        <f>'A4 Auckland Worksheet'!$AA$3098</f>
        <v>0</v>
      </c>
      <c r="I310" s="342">
        <f>'A4 Auckland Worksheet'!$AL$3098</f>
        <v>0</v>
      </c>
      <c r="J310" s="342">
        <f>'A4 Auckland Worksheet'!$AX$3098</f>
        <v>50</v>
      </c>
      <c r="K310" s="331">
        <f>'A4 Wellington Worksheet'!$AA$3125</f>
        <v>0</v>
      </c>
      <c r="L310" s="331">
        <f>'A4 Wellington Worksheet'!$AL$3125</f>
        <v>0</v>
      </c>
      <c r="M310" s="331">
        <f>'A4 Wellington Worksheet'!$AY$3125</f>
        <v>25</v>
      </c>
      <c r="N310" s="331">
        <f>'A4 Christchurch Worksheet'!$AA$3105</f>
        <v>0</v>
      </c>
      <c r="O310" s="331">
        <f>'A4 Christchurch Worksheet'!$AL$3105</f>
        <v>0</v>
      </c>
      <c r="P310" s="331">
        <f>'A4 Christchurch Worksheet'!$AY$3105</f>
        <v>25</v>
      </c>
      <c r="Q310" s="222"/>
    </row>
    <row r="311" spans="1:17" x14ac:dyDescent="0.25">
      <c r="A311" s="196">
        <v>5</v>
      </c>
      <c r="B311" s="197" t="s">
        <v>938</v>
      </c>
      <c r="C311" s="208">
        <v>52</v>
      </c>
      <c r="D311" s="209" t="s">
        <v>982</v>
      </c>
      <c r="E311" s="210">
        <v>5251</v>
      </c>
      <c r="F311" s="211" t="s">
        <v>1210</v>
      </c>
      <c r="G311" s="412" t="s">
        <v>1322</v>
      </c>
      <c r="H311" s="331">
        <f>'A4 Auckland Worksheet'!$AA$3108</f>
        <v>0</v>
      </c>
      <c r="I311" s="331">
        <f>'A4 Auckland Worksheet'!$AL$3108</f>
        <v>0</v>
      </c>
      <c r="J311" s="331">
        <f>'A4 Auckland Worksheet'!$AY$3108</f>
        <v>25</v>
      </c>
      <c r="K311" s="331">
        <f>'A4 Wellington Worksheet'!$AA$3135</f>
        <v>0</v>
      </c>
      <c r="L311" s="331">
        <f>'A4 Wellington Worksheet'!$AL$3135</f>
        <v>0</v>
      </c>
      <c r="M311" s="331">
        <f>'A4 Wellington Worksheet'!$AY$3135</f>
        <v>1000</v>
      </c>
      <c r="N311" s="331">
        <f>'A4 Christchurch Worksheet'!$AA$3115</f>
        <v>100</v>
      </c>
      <c r="O311" s="331">
        <f>'A4 Christchurch Worksheet'!$AL$3115</f>
        <v>0</v>
      </c>
      <c r="P311" s="331">
        <f>'A4 Christchurch Worksheet'!$AY$3115</f>
        <v>2500</v>
      </c>
      <c r="Q311" s="222"/>
    </row>
    <row r="312" spans="1:17" x14ac:dyDescent="0.25">
      <c r="A312" s="196">
        <v>5</v>
      </c>
      <c r="B312" s="197" t="s">
        <v>938</v>
      </c>
      <c r="C312" s="208">
        <v>52</v>
      </c>
      <c r="D312" s="209" t="s">
        <v>982</v>
      </c>
      <c r="E312" s="212">
        <v>5261</v>
      </c>
      <c r="F312" s="213" t="s">
        <v>1211</v>
      </c>
      <c r="G312" s="412" t="s">
        <v>1322</v>
      </c>
      <c r="H312" s="331">
        <f>'A4 Auckland Worksheet'!$AA$3120</f>
        <v>5000</v>
      </c>
      <c r="I312" s="331">
        <f>'A4 Auckland Worksheet'!$AL$3120</f>
        <v>0</v>
      </c>
      <c r="J312" s="331">
        <f>'A4 Auckland Worksheet'!$AY$3120</f>
        <v>500</v>
      </c>
      <c r="K312" s="331">
        <f>'A4 Wellington Worksheet'!$AA$3147</f>
        <v>5000</v>
      </c>
      <c r="L312" s="331">
        <f>'A4 Wellington Worksheet'!$AL$3147</f>
        <v>0</v>
      </c>
      <c r="M312" s="331">
        <f>'A4 Wellington Worksheet'!$AY$3147</f>
        <v>250</v>
      </c>
      <c r="N312" s="331">
        <f>'A4 Christchurch Worksheet'!$AA$3127</f>
        <v>5000</v>
      </c>
      <c r="O312" s="331">
        <f>'A4 Christchurch Worksheet'!$AL$3127</f>
        <v>0</v>
      </c>
      <c r="P312" s="331">
        <f>'A4 Christchurch Worksheet'!$AY$3127</f>
        <v>500</v>
      </c>
      <c r="Q312" s="222"/>
    </row>
    <row r="313" spans="1:17" x14ac:dyDescent="0.25">
      <c r="A313" s="196">
        <v>5</v>
      </c>
      <c r="B313" s="197" t="s">
        <v>938</v>
      </c>
      <c r="C313" s="208">
        <v>53</v>
      </c>
      <c r="D313" s="209" t="s">
        <v>1002</v>
      </c>
      <c r="E313" s="210">
        <v>5313</v>
      </c>
      <c r="F313" s="211" t="s">
        <v>1003</v>
      </c>
      <c r="G313" s="412" t="s">
        <v>1322</v>
      </c>
      <c r="H313" s="331">
        <f>'A4 Auckland Worksheet'!$AA$3135</f>
        <v>10000</v>
      </c>
      <c r="I313" s="331">
        <f>'A4 Auckland Worksheet'!$AL$3135</f>
        <v>0</v>
      </c>
      <c r="J313" s="331">
        <f>'A4 Auckland Worksheet'!$AY$3135</f>
        <v>100</v>
      </c>
      <c r="K313" s="331">
        <f>'A4 Wellington Worksheet'!$AA$3162</f>
        <v>10000</v>
      </c>
      <c r="L313" s="331">
        <f>'A4 Wellington Worksheet'!$AL$3162</f>
        <v>0</v>
      </c>
      <c r="M313" s="331">
        <f>'A4 Wellington Worksheet'!$AY$3162</f>
        <v>250</v>
      </c>
      <c r="N313" s="331">
        <f>'A4 Christchurch Worksheet'!$AA$3142</f>
        <v>10000</v>
      </c>
      <c r="O313" s="331">
        <f>'A4 Christchurch Worksheet'!$AL$3142</f>
        <v>0</v>
      </c>
      <c r="P313" s="331">
        <f>'A4 Christchurch Worksheet'!$AY$3142</f>
        <v>500</v>
      </c>
      <c r="Q313" s="222"/>
    </row>
    <row r="314" spans="1:17" x14ac:dyDescent="0.25">
      <c r="A314" s="196">
        <v>5</v>
      </c>
      <c r="B314" s="197" t="s">
        <v>938</v>
      </c>
      <c r="C314" s="208">
        <v>53</v>
      </c>
      <c r="D314" s="209" t="s">
        <v>1002</v>
      </c>
      <c r="E314" s="212">
        <v>5321</v>
      </c>
      <c r="F314" s="213" t="s">
        <v>1212</v>
      </c>
      <c r="G314" s="412" t="s">
        <v>1322</v>
      </c>
      <c r="H314" s="331">
        <f>'A4 Auckland Worksheet'!$AA$3156</f>
        <v>10000</v>
      </c>
      <c r="I314" s="331">
        <f>'A4 Auckland Worksheet'!$AL$3156</f>
        <v>0</v>
      </c>
      <c r="J314" s="331">
        <f>'A4 Auckland Worksheet'!$AY$3156</f>
        <v>50</v>
      </c>
      <c r="K314" s="331">
        <f>'A4 Wellington Worksheet'!$AA$3183</f>
        <v>10000</v>
      </c>
      <c r="L314" s="331">
        <f>'A4 Wellington Worksheet'!$AL$3183</f>
        <v>0</v>
      </c>
      <c r="M314" s="331">
        <f>'A4 Wellington Worksheet'!$AY$3183</f>
        <v>250</v>
      </c>
      <c r="N314" s="331">
        <f>'A4 Christchurch Worksheet'!$AA$3163</f>
        <v>10000</v>
      </c>
      <c r="O314" s="331">
        <f>'A4 Christchurch Worksheet'!$AL$3163</f>
        <v>0</v>
      </c>
      <c r="P314" s="331">
        <f>'A4 Christchurch Worksheet'!$AY$3163</f>
        <v>500</v>
      </c>
      <c r="Q314" s="222"/>
    </row>
    <row r="315" spans="1:17" x14ac:dyDescent="0.25">
      <c r="A315" s="196">
        <v>5</v>
      </c>
      <c r="B315" s="197" t="s">
        <v>938</v>
      </c>
      <c r="C315" s="208">
        <v>53</v>
      </c>
      <c r="D315" s="209" t="s">
        <v>1002</v>
      </c>
      <c r="E315" s="210">
        <v>5322</v>
      </c>
      <c r="F315" s="211" t="s">
        <v>1213</v>
      </c>
      <c r="G315" s="412" t="s">
        <v>1322</v>
      </c>
      <c r="H315" s="331">
        <f>'A4 Auckland Worksheet'!$AA$3168</f>
        <v>10000</v>
      </c>
      <c r="I315" s="331">
        <f>'A4 Auckland Worksheet'!$AL$3168</f>
        <v>0</v>
      </c>
      <c r="J315" s="331">
        <f>'A4 Auckland Worksheet'!$AY$3168</f>
        <v>100</v>
      </c>
      <c r="K315" s="331">
        <f>'A4 Wellington Worksheet'!$AA$3195</f>
        <v>10000</v>
      </c>
      <c r="L315" s="331">
        <f>'A4 Wellington Worksheet'!$AL$3195</f>
        <v>0</v>
      </c>
      <c r="M315" s="331">
        <f>'A4 Wellington Worksheet'!$AY$3195</f>
        <v>250</v>
      </c>
      <c r="N315" s="331">
        <f>'A4 Christchurch Worksheet'!$AA$3175</f>
        <v>10000</v>
      </c>
      <c r="O315" s="331">
        <f>'A4 Christchurch Worksheet'!$AL$3175</f>
        <v>0</v>
      </c>
      <c r="P315" s="331">
        <f>'A4 Christchurch Worksheet'!$AY$3175</f>
        <v>500</v>
      </c>
      <c r="Q315" s="222"/>
    </row>
    <row r="316" spans="1:17" x14ac:dyDescent="0.25">
      <c r="A316" s="196">
        <v>5</v>
      </c>
      <c r="B316" s="197" t="s">
        <v>938</v>
      </c>
      <c r="C316" s="208">
        <v>53</v>
      </c>
      <c r="D316" s="209" t="s">
        <v>1002</v>
      </c>
      <c r="E316" s="212">
        <v>5323</v>
      </c>
      <c r="F316" s="213" t="s">
        <v>1214</v>
      </c>
      <c r="G316" s="412" t="s">
        <v>1322</v>
      </c>
      <c r="H316" s="331">
        <f>'A4 Auckland Worksheet'!$AA$3187</f>
        <v>5000</v>
      </c>
      <c r="I316" s="331">
        <f>'A4 Auckland Worksheet'!$AL$3187</f>
        <v>0</v>
      </c>
      <c r="J316" s="331">
        <f>'A4 Auckland Worksheet'!$AY$3187</f>
        <v>50</v>
      </c>
      <c r="K316" s="331">
        <f>'A4 Wellington Worksheet'!$AA$3214</f>
        <v>5000</v>
      </c>
      <c r="L316" s="331">
        <f>'A4 Wellington Worksheet'!$AL$3214</f>
        <v>0</v>
      </c>
      <c r="M316" s="331">
        <f>'A4 Wellington Worksheet'!$AY$3214</f>
        <v>250</v>
      </c>
      <c r="N316" s="331">
        <f>'A4 Christchurch Worksheet'!$AA$3194</f>
        <v>5000</v>
      </c>
      <c r="O316" s="331">
        <f>'A4 Christchurch Worksheet'!$AL$3194</f>
        <v>0</v>
      </c>
      <c r="P316" s="331">
        <f>'A4 Christchurch Worksheet'!$AY$3194</f>
        <v>500</v>
      </c>
      <c r="Q316" s="222"/>
    </row>
    <row r="317" spans="1:17" x14ac:dyDescent="0.25">
      <c r="A317" s="196">
        <v>5</v>
      </c>
      <c r="B317" s="197" t="s">
        <v>938</v>
      </c>
      <c r="C317" s="208">
        <v>53</v>
      </c>
      <c r="D317" s="209" t="s">
        <v>1002</v>
      </c>
      <c r="E317" s="210">
        <v>5324</v>
      </c>
      <c r="F317" s="211" t="s">
        <v>1215</v>
      </c>
      <c r="G317" s="412" t="s">
        <v>1322</v>
      </c>
      <c r="H317" s="331">
        <f>'A4 Auckland Worksheet'!$AA$3199</f>
        <v>10000</v>
      </c>
      <c r="I317" s="331">
        <f>'A4 Auckland Worksheet'!$AL$3199</f>
        <v>0</v>
      </c>
      <c r="J317" s="331">
        <f>'A4 Auckland Worksheet'!$AY$3199</f>
        <v>50</v>
      </c>
      <c r="K317" s="331">
        <f>'A4 Wellington Worksheet'!$AA$3226</f>
        <v>10000</v>
      </c>
      <c r="L317" s="331">
        <f>'A4 Wellington Worksheet'!$AL$3226</f>
        <v>0</v>
      </c>
      <c r="M317" s="331">
        <f>'A4 Wellington Worksheet'!$AY$3226</f>
        <v>500</v>
      </c>
      <c r="N317" s="331">
        <f>'A4 Christchurch Worksheet'!$AA$3206</f>
        <v>10000</v>
      </c>
      <c r="O317" s="331">
        <f>'A4 Christchurch Worksheet'!$AL$3206</f>
        <v>0</v>
      </c>
      <c r="P317" s="331">
        <f>'A4 Christchurch Worksheet'!$AY$3206</f>
        <v>1000</v>
      </c>
      <c r="Q317" s="222"/>
    </row>
    <row r="318" spans="1:17" x14ac:dyDescent="0.25">
      <c r="A318" s="196">
        <v>5</v>
      </c>
      <c r="B318" s="197" t="s">
        <v>938</v>
      </c>
      <c r="C318" s="208">
        <v>53</v>
      </c>
      <c r="D318" s="209" t="s">
        <v>1002</v>
      </c>
      <c r="E318" s="212">
        <v>5325</v>
      </c>
      <c r="F318" s="213" t="s">
        <v>1216</v>
      </c>
      <c r="G318" s="412" t="s">
        <v>1322</v>
      </c>
      <c r="H318" s="331">
        <f>'A4 Auckland Worksheet'!$AA$3210</f>
        <v>25000</v>
      </c>
      <c r="I318" s="331">
        <f>'A4 Auckland Worksheet'!$AL$3210</f>
        <v>0</v>
      </c>
      <c r="J318" s="331">
        <f>'A4 Auckland Worksheet'!$AY$3210</f>
        <v>100</v>
      </c>
      <c r="K318" s="331">
        <f>'A4 Wellington Worksheet'!$AA$3237</f>
        <v>25000</v>
      </c>
      <c r="L318" s="331">
        <f>'A4 Wellington Worksheet'!$AL$3237</f>
        <v>0</v>
      </c>
      <c r="M318" s="331">
        <f>'A4 Wellington Worksheet'!$AY$3237</f>
        <v>100</v>
      </c>
      <c r="N318" s="331">
        <f>'A4 Christchurch Worksheet'!$AA$3217</f>
        <v>25000</v>
      </c>
      <c r="O318" s="331">
        <f>'A4 Christchurch Worksheet'!$AL$3217</f>
        <v>0</v>
      </c>
      <c r="P318" s="331">
        <f>'A4 Christchurch Worksheet'!$AY$3217</f>
        <v>100</v>
      </c>
      <c r="Q318" s="222"/>
    </row>
    <row r="319" spans="1:17" x14ac:dyDescent="0.25">
      <c r="A319" s="196">
        <v>5</v>
      </c>
      <c r="B319" s="197" t="s">
        <v>938</v>
      </c>
      <c r="C319" s="208">
        <v>54</v>
      </c>
      <c r="D319" s="209" t="s">
        <v>1007</v>
      </c>
      <c r="E319" s="210">
        <v>5411</v>
      </c>
      <c r="F319" s="211" t="s">
        <v>1008</v>
      </c>
      <c r="G319" s="412" t="s">
        <v>1322</v>
      </c>
      <c r="H319" s="331">
        <f>'A4 Auckland Worksheet'!$AA$3223</f>
        <v>10000</v>
      </c>
      <c r="I319" s="331">
        <f>'A4 Auckland Worksheet'!$AL$3223</f>
        <v>0</v>
      </c>
      <c r="J319" s="331">
        <f>'A4 Auckland Worksheet'!$AY$3223</f>
        <v>100</v>
      </c>
      <c r="K319" s="331">
        <f>'A4 Wellington Worksheet'!$AA$3250</f>
        <v>10000</v>
      </c>
      <c r="L319" s="331">
        <f>'A4 Wellington Worksheet'!$AL$3250</f>
        <v>0</v>
      </c>
      <c r="M319" s="331">
        <f>'A4 Wellington Worksheet'!$AY$3250</f>
        <v>500</v>
      </c>
      <c r="N319" s="331">
        <f>'A4 Christchurch Worksheet'!$AA$3230</f>
        <v>10000</v>
      </c>
      <c r="O319" s="331">
        <f>'A4 Christchurch Worksheet'!$AL$3230</f>
        <v>0</v>
      </c>
      <c r="P319" s="331">
        <f>'A4 Christchurch Worksheet'!$AY$3230</f>
        <v>500</v>
      </c>
      <c r="Q319" s="222"/>
    </row>
    <row r="320" spans="1:17" x14ac:dyDescent="0.25">
      <c r="A320" s="196">
        <v>5</v>
      </c>
      <c r="B320" s="197" t="s">
        <v>938</v>
      </c>
      <c r="C320" s="208">
        <v>54</v>
      </c>
      <c r="D320" s="209" t="s">
        <v>1007</v>
      </c>
      <c r="E320" s="212">
        <v>5412</v>
      </c>
      <c r="F320" s="213" t="s">
        <v>1009</v>
      </c>
      <c r="G320" s="412" t="s">
        <v>1322</v>
      </c>
      <c r="H320" s="331">
        <f>'A4 Auckland Worksheet'!$AA$3236</f>
        <v>0</v>
      </c>
      <c r="I320" s="331">
        <f>'A4 Auckland Worksheet'!$AL$3236</f>
        <v>0</v>
      </c>
      <c r="J320" s="331">
        <f>'A4 Auckland Worksheet'!$AY$3236</f>
        <v>50</v>
      </c>
      <c r="K320" s="331">
        <f>'A4 Wellington Worksheet'!$AA$3263</f>
        <v>0</v>
      </c>
      <c r="L320" s="331">
        <f>'A4 Wellington Worksheet'!$AL$3263</f>
        <v>0</v>
      </c>
      <c r="M320" s="331">
        <f>'A4 Wellington Worksheet'!$AY$3263</f>
        <v>1000</v>
      </c>
      <c r="N320" s="331">
        <f>'A4 Christchurch Worksheet'!$AA$3243</f>
        <v>100</v>
      </c>
      <c r="O320" s="331">
        <f>'A4 Christchurch Worksheet'!$AL$3243</f>
        <v>0</v>
      </c>
      <c r="P320" s="331">
        <f>'A4 Christchurch Worksheet'!$AY$3243</f>
        <v>2500</v>
      </c>
      <c r="Q320" s="222"/>
    </row>
    <row r="321" spans="1:17" x14ac:dyDescent="0.25">
      <c r="A321" s="196">
        <v>5</v>
      </c>
      <c r="B321" s="197" t="s">
        <v>938</v>
      </c>
      <c r="C321" s="208">
        <v>54</v>
      </c>
      <c r="D321" s="209" t="s">
        <v>1007</v>
      </c>
      <c r="E321" s="210">
        <v>5431</v>
      </c>
      <c r="F321" s="211" t="s">
        <v>1010</v>
      </c>
      <c r="G321" s="231" t="s">
        <v>1198</v>
      </c>
      <c r="H321" s="331">
        <f>'A4 Auckland Worksheet'!$AA$3249</f>
        <v>5000</v>
      </c>
      <c r="I321" s="331">
        <f>'A4 Auckland Worksheet'!$AL$3249</f>
        <v>0</v>
      </c>
      <c r="J321" s="331">
        <f>'A4 Auckland Worksheet'!$AY$3249</f>
        <v>250</v>
      </c>
      <c r="K321" s="331">
        <f>'A4 Wellington Worksheet'!$AA$3276</f>
        <v>5000</v>
      </c>
      <c r="L321" s="331">
        <f>'A4 Wellington Worksheet'!$AL$3276</f>
        <v>0</v>
      </c>
      <c r="M321" s="331">
        <f>'A4 Wellington Worksheet'!$AY$3276</f>
        <v>500</v>
      </c>
      <c r="N321" s="331">
        <f>'A4 Christchurch Worksheet'!$AA$3256</f>
        <v>5000</v>
      </c>
      <c r="O321" s="331">
        <f>'A4 Christchurch Worksheet'!$AL$3256</f>
        <v>0</v>
      </c>
      <c r="P321" s="331">
        <f>'A4 Christchurch Worksheet'!$AY$3256</f>
        <v>1000</v>
      </c>
      <c r="Q321" s="222"/>
    </row>
    <row r="322" spans="1:17" x14ac:dyDescent="0.25">
      <c r="A322" s="196">
        <v>5</v>
      </c>
      <c r="B322" s="197" t="s">
        <v>938</v>
      </c>
      <c r="C322" s="208">
        <v>54</v>
      </c>
      <c r="D322" s="209" t="s">
        <v>1007</v>
      </c>
      <c r="E322" s="210">
        <v>5431</v>
      </c>
      <c r="F322" s="211" t="s">
        <v>1010</v>
      </c>
      <c r="G322" s="231" t="s">
        <v>729</v>
      </c>
      <c r="H322" s="330">
        <f>'A4 Auckland Worksheet'!$AA$3261</f>
        <v>5000</v>
      </c>
      <c r="I322" s="330">
        <f>'A4 Auckland Worksheet'!$AL$3261</f>
        <v>0</v>
      </c>
      <c r="J322" s="330">
        <f>'A4 Auckland Worksheet'!$AY$3261</f>
        <v>250</v>
      </c>
      <c r="K322" s="330">
        <f>'A4 Wellington Worksheet'!$AA$3288</f>
        <v>5000</v>
      </c>
      <c r="L322" s="330">
        <f>'A4 Wellington Worksheet'!$AL$3288</f>
        <v>0</v>
      </c>
      <c r="M322" s="330">
        <f>'A4 Wellington Worksheet'!$AY$3288</f>
        <v>500</v>
      </c>
      <c r="N322" s="330">
        <f>'A4 Christchurch Worksheet'!$AA$3268</f>
        <v>5000</v>
      </c>
      <c r="O322" s="330">
        <f>'A4 Christchurch Worksheet'!$AL$3268</f>
        <v>0</v>
      </c>
      <c r="P322" s="330">
        <f>'A4 Christchurch Worksheet'!$AY$3268</f>
        <v>500</v>
      </c>
      <c r="Q322" s="222" t="s">
        <v>1247</v>
      </c>
    </row>
    <row r="323" spans="1:17" x14ac:dyDescent="0.25">
      <c r="A323" s="196">
        <v>5</v>
      </c>
      <c r="B323" s="197" t="s">
        <v>938</v>
      </c>
      <c r="C323" s="208">
        <v>54</v>
      </c>
      <c r="D323" s="209" t="s">
        <v>1007</v>
      </c>
      <c r="E323" s="212">
        <v>5432</v>
      </c>
      <c r="F323" s="213" t="s">
        <v>1011</v>
      </c>
      <c r="G323" s="231" t="s">
        <v>1191</v>
      </c>
      <c r="H323" s="331">
        <f>'A4 Auckland Worksheet'!$AA$3267</f>
        <v>10000</v>
      </c>
      <c r="I323" s="331">
        <f>'A4 Auckland Worksheet'!$AL$3267</f>
        <v>0</v>
      </c>
      <c r="J323" s="331">
        <f>'A4 Auckland Worksheet'!$AY$3267</f>
        <v>100</v>
      </c>
      <c r="K323" s="331">
        <f>'A4 Wellington Worksheet'!$AA$3294</f>
        <v>10000</v>
      </c>
      <c r="L323" s="331">
        <f>'A4 Wellington Worksheet'!$AL$3294</f>
        <v>0</v>
      </c>
      <c r="M323" s="331">
        <f>'A4 Wellington Worksheet'!$AY$3294</f>
        <v>100</v>
      </c>
      <c r="N323" s="331">
        <f>'A4 Christchurch Worksheet'!$AA$3274</f>
        <v>10000</v>
      </c>
      <c r="O323" s="331">
        <f>'A4 Christchurch Worksheet'!$AL$3274</f>
        <v>0</v>
      </c>
      <c r="P323" s="331">
        <f>'A4 Christchurch Worksheet'!$AY$3274</f>
        <v>250</v>
      </c>
      <c r="Q323" s="222"/>
    </row>
    <row r="324" spans="1:17" x14ac:dyDescent="0.25">
      <c r="A324" s="196">
        <v>5</v>
      </c>
      <c r="B324" s="197" t="s">
        <v>938</v>
      </c>
      <c r="C324" s="208">
        <v>54</v>
      </c>
      <c r="D324" s="209" t="s">
        <v>1007</v>
      </c>
      <c r="E324" s="212">
        <v>5432</v>
      </c>
      <c r="F324" s="213" t="s">
        <v>1011</v>
      </c>
      <c r="G324" s="231" t="s">
        <v>729</v>
      </c>
      <c r="H324" s="330">
        <f>'A4 Auckland Worksheet'!$AA$3285</f>
        <v>5000</v>
      </c>
      <c r="I324" s="330">
        <f>'A4 Auckland Worksheet'!$AL$3285</f>
        <v>0</v>
      </c>
      <c r="J324" s="330">
        <f>'A4 Auckland Worksheet'!$AY$3285</f>
        <v>250</v>
      </c>
      <c r="K324" s="330">
        <f>'A4 Wellington Worksheet'!$AA$3312</f>
        <v>5000</v>
      </c>
      <c r="L324" s="330">
        <f>'A4 Wellington Worksheet'!$AL$3312</f>
        <v>0</v>
      </c>
      <c r="M324" s="330">
        <f>'A4 Wellington Worksheet'!$AY$3312</f>
        <v>500</v>
      </c>
      <c r="N324" s="330">
        <f>'A4 Christchurch Worksheet'!$AA$3292</f>
        <v>5000</v>
      </c>
      <c r="O324" s="330">
        <f>'A4 Christchurch Worksheet'!$AL$3292</f>
        <v>0</v>
      </c>
      <c r="P324" s="330">
        <f>'A4 Christchurch Worksheet'!$AY$3292</f>
        <v>500</v>
      </c>
      <c r="Q324" s="222" t="s">
        <v>1247</v>
      </c>
    </row>
    <row r="325" spans="1:17" x14ac:dyDescent="0.25">
      <c r="A325" s="196">
        <v>5</v>
      </c>
      <c r="B325" s="197" t="s">
        <v>938</v>
      </c>
      <c r="C325" s="208">
        <v>54</v>
      </c>
      <c r="D325" s="209" t="s">
        <v>1007</v>
      </c>
      <c r="E325" s="210">
        <v>5433</v>
      </c>
      <c r="F325" s="211" t="s">
        <v>1017</v>
      </c>
      <c r="G325" s="231" t="s">
        <v>360</v>
      </c>
      <c r="H325" s="331">
        <f>'A4 Auckland Worksheet'!$AA$3291</f>
        <v>5000</v>
      </c>
      <c r="I325" s="331">
        <f>'A4 Auckland Worksheet'!$AL$3291</f>
        <v>0</v>
      </c>
      <c r="J325" s="331">
        <f>'A4 Auckland Worksheet'!$AY$3291</f>
        <v>100</v>
      </c>
      <c r="K325" s="331">
        <f>'A4 Wellington Worksheet'!$AA$3318</f>
        <v>5000</v>
      </c>
      <c r="L325" s="331">
        <f>'A4 Wellington Worksheet'!$AL$3318</f>
        <v>0</v>
      </c>
      <c r="M325" s="331">
        <f>'A4 Wellington Worksheet'!$AY$3318</f>
        <v>500</v>
      </c>
      <c r="N325" s="331">
        <f>'A4 Christchurch Worksheet'!$AA$3298</f>
        <v>5000</v>
      </c>
      <c r="O325" s="331">
        <f>'A4 Christchurch Worksheet'!$AL$3298</f>
        <v>0</v>
      </c>
      <c r="P325" s="331">
        <f>'A4 Christchurch Worksheet'!$AY$3298</f>
        <v>1000</v>
      </c>
      <c r="Q325" s="222"/>
    </row>
    <row r="326" spans="1:17" x14ac:dyDescent="0.25">
      <c r="A326" s="196">
        <v>5</v>
      </c>
      <c r="B326" s="197" t="s">
        <v>938</v>
      </c>
      <c r="C326" s="208">
        <v>54</v>
      </c>
      <c r="D326" s="209" t="s">
        <v>1007</v>
      </c>
      <c r="E326" s="210">
        <v>5433</v>
      </c>
      <c r="F326" s="211" t="s">
        <v>1017</v>
      </c>
      <c r="G326" s="231" t="s">
        <v>729</v>
      </c>
      <c r="H326" s="330">
        <f>'A4 Auckland Worksheet'!$AA$3302</f>
        <v>5000</v>
      </c>
      <c r="I326" s="330">
        <f>'A4 Auckland Worksheet'!$AL$3302</f>
        <v>0</v>
      </c>
      <c r="J326" s="330">
        <f>'A4 Auckland Worksheet'!$AY$3302</f>
        <v>250</v>
      </c>
      <c r="K326" s="330">
        <f>'A4 Wellington Worksheet'!$AA$3329</f>
        <v>5000</v>
      </c>
      <c r="L326" s="330">
        <f>'A4 Wellington Worksheet'!$AL$3329</f>
        <v>0</v>
      </c>
      <c r="M326" s="330">
        <f>'A4 Wellington Worksheet'!$AY$3329</f>
        <v>500</v>
      </c>
      <c r="N326" s="330">
        <f>'A4 Christchurch Worksheet'!$AA$3309</f>
        <v>5000</v>
      </c>
      <c r="O326" s="330">
        <f>'A4 Christchurch Worksheet'!$AL$3309</f>
        <v>0</v>
      </c>
      <c r="P326" s="330">
        <f>'A4 Christchurch Worksheet'!$AY$3309</f>
        <v>500</v>
      </c>
      <c r="Q326" s="222" t="s">
        <v>1247</v>
      </c>
    </row>
    <row r="327" spans="1:17" x14ac:dyDescent="0.25">
      <c r="A327" s="196">
        <v>5</v>
      </c>
      <c r="B327" s="197" t="s">
        <v>938</v>
      </c>
      <c r="C327" s="208">
        <v>54</v>
      </c>
      <c r="D327" s="209" t="s">
        <v>1007</v>
      </c>
      <c r="E327" s="212">
        <v>5434</v>
      </c>
      <c r="F327" s="213" t="s">
        <v>1018</v>
      </c>
      <c r="G327" s="231" t="s">
        <v>1192</v>
      </c>
      <c r="H327" s="331">
        <f>'A4 Auckland Worksheet'!$AA$3308</f>
        <v>10000</v>
      </c>
      <c r="I327" s="331">
        <f>'A4 Auckland Worksheet'!$AL$3308</f>
        <v>0</v>
      </c>
      <c r="J327" s="331">
        <f>'A4 Auckland Worksheet'!$AY$3308</f>
        <v>50</v>
      </c>
      <c r="K327" s="331">
        <f>'A4 Wellington Worksheet'!$AA$3335</f>
        <v>10000</v>
      </c>
      <c r="L327" s="331">
        <f>'A4 Wellington Worksheet'!$AL$3335</f>
        <v>0</v>
      </c>
      <c r="M327" s="331">
        <f>'A4 Wellington Worksheet'!$AY$3335</f>
        <v>250</v>
      </c>
      <c r="N327" s="331">
        <f>'A4 Christchurch Worksheet'!$AA$3315</f>
        <v>10000</v>
      </c>
      <c r="O327" s="331">
        <f>'A4 Christchurch Worksheet'!$AL$3315</f>
        <v>0</v>
      </c>
      <c r="P327" s="331">
        <f>'A4 Christchurch Worksheet'!$AY$3315</f>
        <v>500</v>
      </c>
      <c r="Q327" s="222"/>
    </row>
    <row r="328" spans="1:17" x14ac:dyDescent="0.25">
      <c r="A328" s="196">
        <v>5</v>
      </c>
      <c r="B328" s="197" t="s">
        <v>938</v>
      </c>
      <c r="C328" s="208">
        <v>54</v>
      </c>
      <c r="D328" s="209" t="s">
        <v>1007</v>
      </c>
      <c r="E328" s="212">
        <v>5434</v>
      </c>
      <c r="F328" s="213" t="s">
        <v>1018</v>
      </c>
      <c r="G328" s="231" t="s">
        <v>729</v>
      </c>
      <c r="H328" s="330">
        <f>'A4 Auckland Worksheet'!$AA$3321</f>
        <v>5000</v>
      </c>
      <c r="I328" s="330">
        <f>'A4 Auckland Worksheet'!$AL$3321</f>
        <v>0</v>
      </c>
      <c r="J328" s="330">
        <f>'A4 Auckland Worksheet'!$AY$3321</f>
        <v>250</v>
      </c>
      <c r="K328" s="330">
        <f>'A4 Wellington Worksheet'!$AA$3348</f>
        <v>5000</v>
      </c>
      <c r="L328" s="330">
        <f>'A4 Wellington Worksheet'!$AL$3348</f>
        <v>0</v>
      </c>
      <c r="M328" s="330">
        <f>'A4 Wellington Worksheet'!$AY$3348</f>
        <v>500</v>
      </c>
      <c r="N328" s="330">
        <f>'A4 Christchurch Worksheet'!$AA$3328</f>
        <v>5000</v>
      </c>
      <c r="O328" s="330">
        <f>'A4 Christchurch Worksheet'!$AL$3328</f>
        <v>0</v>
      </c>
      <c r="P328" s="330">
        <f>'A4 Christchurch Worksheet'!$AY$3328</f>
        <v>500</v>
      </c>
      <c r="Q328" s="222" t="s">
        <v>1247</v>
      </c>
    </row>
    <row r="329" spans="1:17" x14ac:dyDescent="0.25">
      <c r="A329" s="196">
        <v>5</v>
      </c>
      <c r="B329" s="197" t="s">
        <v>938</v>
      </c>
      <c r="C329" s="208">
        <v>55</v>
      </c>
      <c r="D329" s="209" t="s">
        <v>1022</v>
      </c>
      <c r="E329" s="210">
        <v>5571</v>
      </c>
      <c r="F329" s="211" t="s">
        <v>1023</v>
      </c>
      <c r="G329" s="412" t="s">
        <v>1322</v>
      </c>
      <c r="H329" s="331">
        <f>'A4 Auckland Worksheet'!$AA$3328</f>
        <v>10000</v>
      </c>
      <c r="I329" s="331">
        <f>'A4 Auckland Worksheet'!$AL$3328</f>
        <v>0</v>
      </c>
      <c r="J329" s="331">
        <f>'A4 Auckland Worksheet'!$AY$3328</f>
        <v>50</v>
      </c>
      <c r="K329" s="331">
        <f>'A4 Wellington Worksheet'!$AA$3355</f>
        <v>10000</v>
      </c>
      <c r="L329" s="331">
        <f>'A4 Wellington Worksheet'!$AL$3355</f>
        <v>0</v>
      </c>
      <c r="M329" s="331">
        <f>'A4 Wellington Worksheet'!$AY$3355</f>
        <v>250</v>
      </c>
      <c r="N329" s="331">
        <f>'A4 Christchurch Worksheet'!$AA$3335</f>
        <v>10000</v>
      </c>
      <c r="O329" s="331">
        <f>'A4 Christchurch Worksheet'!$AL$3335</f>
        <v>0</v>
      </c>
      <c r="P329" s="331">
        <f>'A4 Christchurch Worksheet'!$AY$3335</f>
        <v>1000</v>
      </c>
      <c r="Q329" s="222"/>
    </row>
    <row r="330" spans="1:17" x14ac:dyDescent="0.25">
      <c r="A330" s="196">
        <v>6</v>
      </c>
      <c r="B330" s="197" t="s">
        <v>1027</v>
      </c>
      <c r="C330" s="208">
        <v>61</v>
      </c>
      <c r="D330" s="209" t="s">
        <v>1028</v>
      </c>
      <c r="E330" s="212">
        <v>6112</v>
      </c>
      <c r="F330" s="213" t="s">
        <v>1029</v>
      </c>
      <c r="G330" s="412" t="s">
        <v>1322</v>
      </c>
      <c r="H330" s="331">
        <f>'A4 Auckland Worksheet'!$AA$3346</f>
        <v>5000</v>
      </c>
      <c r="I330" s="331">
        <f>'A4 Auckland Worksheet'!$AL$3346</f>
        <v>0</v>
      </c>
      <c r="J330" s="331">
        <f>'A4 Auckland Worksheet'!$AY$3346</f>
        <v>250</v>
      </c>
      <c r="K330" s="331">
        <f>'A4 Wellington Worksheet'!$AA$3373</f>
        <v>5000</v>
      </c>
      <c r="L330" s="331">
        <f>'A4 Wellington Worksheet'!$AL$3373</f>
        <v>0</v>
      </c>
      <c r="M330" s="331">
        <f>'A4 Wellington Worksheet'!$AY$3373</f>
        <v>250</v>
      </c>
      <c r="N330" s="331">
        <f>'A4 Christchurch Worksheet'!$AA$3353</f>
        <v>5000</v>
      </c>
      <c r="O330" s="331">
        <f>'A4 Christchurch Worksheet'!$AL$3353</f>
        <v>0</v>
      </c>
      <c r="P330" s="331">
        <f>'A4 Christchurch Worksheet'!$AY$3353</f>
        <v>100</v>
      </c>
      <c r="Q330" s="222"/>
    </row>
    <row r="331" spans="1:17" x14ac:dyDescent="0.25">
      <c r="A331" s="196">
        <v>6</v>
      </c>
      <c r="B331" s="197" t="s">
        <v>1027</v>
      </c>
      <c r="C331" s="208">
        <v>61</v>
      </c>
      <c r="D331" s="209" t="s">
        <v>1028</v>
      </c>
      <c r="E331" s="210">
        <v>6116</v>
      </c>
      <c r="F331" s="211" t="s">
        <v>1031</v>
      </c>
      <c r="G331" s="412" t="s">
        <v>1322</v>
      </c>
      <c r="H331" s="331">
        <f>'A4 Auckland Worksheet'!$AA$3361</f>
        <v>0</v>
      </c>
      <c r="I331" s="331">
        <f>'A4 Auckland Worksheet'!$AL$3361</f>
        <v>0</v>
      </c>
      <c r="J331" s="331">
        <f>'A4 Auckland Worksheet'!$AY$3361</f>
        <v>1000</v>
      </c>
      <c r="K331" s="331">
        <f>'A4 Wellington Worksheet'!$AA$3388</f>
        <v>0</v>
      </c>
      <c r="L331" s="331">
        <f>'A4 Wellington Worksheet'!$AL$3388</f>
        <v>0</v>
      </c>
      <c r="M331" s="331">
        <f>'A4 Wellington Worksheet'!$AY$3388</f>
        <v>25</v>
      </c>
      <c r="N331" s="331">
        <f>'A4 Christchurch Worksheet'!$AA$3368</f>
        <v>100</v>
      </c>
      <c r="O331" s="331">
        <f>'A4 Christchurch Worksheet'!$AL$3368</f>
        <v>0</v>
      </c>
      <c r="P331" s="331">
        <f>'A4 Christchurch Worksheet'!$AY$3368</f>
        <v>500</v>
      </c>
      <c r="Q331" s="222"/>
    </row>
    <row r="332" spans="1:17" x14ac:dyDescent="0.25">
      <c r="A332" s="196">
        <v>6</v>
      </c>
      <c r="B332" s="197" t="s">
        <v>1027</v>
      </c>
      <c r="C332" s="208">
        <v>61</v>
      </c>
      <c r="D332" s="209" t="s">
        <v>1028</v>
      </c>
      <c r="E332" s="212">
        <v>6122</v>
      </c>
      <c r="F332" s="213" t="s">
        <v>1032</v>
      </c>
      <c r="G332" s="412" t="s">
        <v>1322</v>
      </c>
      <c r="H332" s="331">
        <f>'A4 Auckland Worksheet'!$AA$3374</f>
        <v>10000</v>
      </c>
      <c r="I332" s="331">
        <f>'A4 Auckland Worksheet'!$AL$3374</f>
        <v>0</v>
      </c>
      <c r="J332" s="331">
        <f>'A4 Auckland Worksheet'!$AY$3374</f>
        <v>50</v>
      </c>
      <c r="K332" s="331">
        <f>'A4 Wellington Worksheet'!$AA$3401</f>
        <v>10000</v>
      </c>
      <c r="L332" s="331">
        <f>'A4 Wellington Worksheet'!$AL$3401</f>
        <v>0</v>
      </c>
      <c r="M332" s="331">
        <f>'A4 Wellington Worksheet'!$AY$3401</f>
        <v>250</v>
      </c>
      <c r="N332" s="331">
        <f>'A4 Christchurch Worksheet'!$AA$3381</f>
        <v>10000</v>
      </c>
      <c r="O332" s="331">
        <f>'A4 Christchurch Worksheet'!$AL$3381</f>
        <v>0</v>
      </c>
      <c r="P332" s="331">
        <f>'A4 Christchurch Worksheet'!$AY$3381</f>
        <v>500</v>
      </c>
      <c r="Q332" s="222"/>
    </row>
    <row r="333" spans="1:17" x14ac:dyDescent="0.25">
      <c r="A333" s="196">
        <v>6</v>
      </c>
      <c r="B333" s="197" t="s">
        <v>1027</v>
      </c>
      <c r="C333" s="208">
        <v>61</v>
      </c>
      <c r="D333" s="209" t="s">
        <v>1028</v>
      </c>
      <c r="E333" s="210">
        <v>6131</v>
      </c>
      <c r="F333" s="211" t="s">
        <v>1034</v>
      </c>
      <c r="G333" s="412" t="s">
        <v>1322</v>
      </c>
      <c r="H333" s="331">
        <f>'A4 Auckland Worksheet'!$AA$3388</f>
        <v>25000</v>
      </c>
      <c r="I333" s="331">
        <f>'A4 Auckland Worksheet'!$AL$3388</f>
        <v>0</v>
      </c>
      <c r="J333" s="331">
        <f>'A4 Auckland Worksheet'!$AY$3388</f>
        <v>100</v>
      </c>
      <c r="K333" s="331">
        <f>'A4 Wellington Worksheet'!$AA$3415</f>
        <v>25000</v>
      </c>
      <c r="L333" s="331">
        <f>'A4 Wellington Worksheet'!$AL$3415</f>
        <v>0</v>
      </c>
      <c r="M333" s="331">
        <f>'A4 Wellington Worksheet'!$AY$3415</f>
        <v>100</v>
      </c>
      <c r="N333" s="331">
        <f>'A4 Christchurch Worksheet'!$AA$3395</f>
        <v>25000</v>
      </c>
      <c r="O333" s="331">
        <f>'A4 Christchurch Worksheet'!$AL$3395</f>
        <v>0</v>
      </c>
      <c r="P333" s="331">
        <f>'A4 Christchurch Worksheet'!$AY$3395</f>
        <v>100</v>
      </c>
      <c r="Q333" s="222"/>
    </row>
    <row r="334" spans="1:17" x14ac:dyDescent="0.25">
      <c r="A334" s="196">
        <v>6</v>
      </c>
      <c r="B334" s="197" t="s">
        <v>1027</v>
      </c>
      <c r="C334" s="208">
        <v>61</v>
      </c>
      <c r="D334" s="209" t="s">
        <v>1028</v>
      </c>
      <c r="E334" s="212">
        <v>6132</v>
      </c>
      <c r="F334" s="213" t="s">
        <v>1037</v>
      </c>
      <c r="G334" s="412" t="s">
        <v>1322</v>
      </c>
      <c r="H334" s="331">
        <f>'A4 Auckland Worksheet'!$AA$3401</f>
        <v>10000</v>
      </c>
      <c r="I334" s="331">
        <f>'A4 Auckland Worksheet'!$AL$3401</f>
        <v>0</v>
      </c>
      <c r="J334" s="331">
        <f>'A4 Auckland Worksheet'!$AY$3401</f>
        <v>250</v>
      </c>
      <c r="K334" s="331">
        <f>'A4 Wellington Worksheet'!$AA$3428</f>
        <v>10000</v>
      </c>
      <c r="L334" s="331">
        <f>'A4 Wellington Worksheet'!$AL$3428</f>
        <v>0</v>
      </c>
      <c r="M334" s="331">
        <f>'A4 Wellington Worksheet'!$AY$3428</f>
        <v>250</v>
      </c>
      <c r="N334" s="331">
        <f>'A4 Christchurch Worksheet'!$AA$3408</f>
        <v>10000</v>
      </c>
      <c r="O334" s="331">
        <f>'A4 Christchurch Worksheet'!$AL$3408</f>
        <v>0</v>
      </c>
      <c r="P334" s="331">
        <f>'A4 Christchurch Worksheet'!$AY$3408</f>
        <v>500</v>
      </c>
      <c r="Q334" s="222"/>
    </row>
    <row r="335" spans="1:17" x14ac:dyDescent="0.25">
      <c r="A335" s="196">
        <v>6</v>
      </c>
      <c r="B335" s="197" t="s">
        <v>1027</v>
      </c>
      <c r="C335" s="208">
        <v>62</v>
      </c>
      <c r="D335" s="209" t="s">
        <v>1039</v>
      </c>
      <c r="E335" s="210">
        <v>6211</v>
      </c>
      <c r="F335" s="211" t="s">
        <v>1040</v>
      </c>
      <c r="G335" s="412" t="s">
        <v>1322</v>
      </c>
      <c r="H335" s="331">
        <f>'A4 Auckland Worksheet'!$AA$3418</f>
        <v>10000</v>
      </c>
      <c r="I335" s="331">
        <f>'A4 Auckland Worksheet'!$AL$3418</f>
        <v>0</v>
      </c>
      <c r="J335" s="331">
        <f>'A4 Auckland Worksheet'!$AY$3418</f>
        <v>50</v>
      </c>
      <c r="K335" s="331">
        <f>'A4 Wellington Worksheet'!$AA$3445</f>
        <v>10000</v>
      </c>
      <c r="L335" s="331">
        <f>'A4 Wellington Worksheet'!$AL$3445</f>
        <v>0</v>
      </c>
      <c r="M335" s="331">
        <f>'A4 Wellington Worksheet'!$AY$3445</f>
        <v>250</v>
      </c>
      <c r="N335" s="331">
        <f>'A4 Christchurch Worksheet'!$AA$3425</f>
        <v>10000</v>
      </c>
      <c r="O335" s="331">
        <f>'A4 Christchurch Worksheet'!$AL$3425</f>
        <v>0</v>
      </c>
      <c r="P335" s="331">
        <f>'A4 Christchurch Worksheet'!$AY$3425</f>
        <v>500</v>
      </c>
      <c r="Q335" s="222"/>
    </row>
    <row r="336" spans="1:17" x14ac:dyDescent="0.25">
      <c r="A336" s="196">
        <v>6</v>
      </c>
      <c r="B336" s="197" t="s">
        <v>1027</v>
      </c>
      <c r="C336" s="208">
        <v>62</v>
      </c>
      <c r="D336" s="209" t="s">
        <v>1039</v>
      </c>
      <c r="E336" s="212">
        <v>6214</v>
      </c>
      <c r="F336" s="213" t="s">
        <v>1043</v>
      </c>
      <c r="G336" s="412" t="s">
        <v>1322</v>
      </c>
      <c r="H336" s="331">
        <f>'A4 Auckland Worksheet'!$AA$3432</f>
        <v>25000</v>
      </c>
      <c r="I336" s="331">
        <f>'A4 Auckland Worksheet'!$AL$3432</f>
        <v>0</v>
      </c>
      <c r="J336" s="331">
        <f>'A4 Auckland Worksheet'!$AY$3432</f>
        <v>100</v>
      </c>
      <c r="K336" s="331">
        <f>'A4 Wellington Worksheet'!$AA$3459</f>
        <v>25000</v>
      </c>
      <c r="L336" s="331">
        <f>'A4 Wellington Worksheet'!$AL$3459</f>
        <v>0</v>
      </c>
      <c r="M336" s="331">
        <f>'A4 Wellington Worksheet'!$AY$3459</f>
        <v>100</v>
      </c>
      <c r="N336" s="331">
        <f>'A4 Christchurch Worksheet'!$AA$3439</f>
        <v>25000</v>
      </c>
      <c r="O336" s="331">
        <f>'A4 Christchurch Worksheet'!$AL$3439</f>
        <v>0</v>
      </c>
      <c r="P336" s="331">
        <f>'A4 Christchurch Worksheet'!$AY$3439</f>
        <v>100</v>
      </c>
      <c r="Q336" s="222"/>
    </row>
    <row r="337" spans="1:17" x14ac:dyDescent="0.25">
      <c r="A337" s="196">
        <v>6</v>
      </c>
      <c r="B337" s="197" t="s">
        <v>1027</v>
      </c>
      <c r="C337" s="208">
        <v>62</v>
      </c>
      <c r="D337" s="209" t="s">
        <v>1039</v>
      </c>
      <c r="E337" s="210">
        <v>6218</v>
      </c>
      <c r="F337" s="211" t="s">
        <v>1045</v>
      </c>
      <c r="G337" s="412" t="s">
        <v>1322</v>
      </c>
      <c r="H337" s="331">
        <f>'A4 Auckland Worksheet'!$AA$3445</f>
        <v>10000</v>
      </c>
      <c r="I337" s="331">
        <f>'A4 Auckland Worksheet'!$AL$3445</f>
        <v>0</v>
      </c>
      <c r="J337" s="331">
        <f>'A4 Auckland Worksheet'!$AY$3445</f>
        <v>500</v>
      </c>
      <c r="K337" s="331">
        <f>'A4 Wellington Worksheet'!$AA$3472</f>
        <v>10000</v>
      </c>
      <c r="L337" s="331">
        <f>'A4 Wellington Worksheet'!$AL$3472</f>
        <v>0</v>
      </c>
      <c r="M337" s="331">
        <f>'A4 Wellington Worksheet'!$AY$3472</f>
        <v>100</v>
      </c>
      <c r="N337" s="331">
        <f>'A4 Christchurch Worksheet'!$AA$3452</f>
        <v>10000</v>
      </c>
      <c r="O337" s="331">
        <f>'A4 Christchurch Worksheet'!$AL$3452</f>
        <v>0</v>
      </c>
      <c r="P337" s="331">
        <f>'A4 Christchurch Worksheet'!$AY$3452</f>
        <v>50</v>
      </c>
      <c r="Q337" s="222"/>
    </row>
    <row r="338" spans="1:17" x14ac:dyDescent="0.25">
      <c r="A338" s="196">
        <v>6</v>
      </c>
      <c r="B338" s="197" t="s">
        <v>1027</v>
      </c>
      <c r="C338" s="208">
        <v>62</v>
      </c>
      <c r="D338" s="209" t="s">
        <v>1039</v>
      </c>
      <c r="E338" s="212">
        <v>6221</v>
      </c>
      <c r="F338" s="213" t="s">
        <v>1048</v>
      </c>
      <c r="G338" s="412" t="s">
        <v>1322</v>
      </c>
      <c r="H338" s="331">
        <f>'A4 Auckland Worksheet'!$AA$3458</f>
        <v>10000</v>
      </c>
      <c r="I338" s="331">
        <f>'A4 Auckland Worksheet'!$AL$3458</f>
        <v>0</v>
      </c>
      <c r="J338" s="331">
        <f>'A4 Auckland Worksheet'!$AY$3458</f>
        <v>100</v>
      </c>
      <c r="K338" s="331">
        <f>'A4 Wellington Worksheet'!$AA$3485</f>
        <v>10000</v>
      </c>
      <c r="L338" s="331">
        <f>'A4 Wellington Worksheet'!$AL$3485</f>
        <v>0</v>
      </c>
      <c r="M338" s="331">
        <f>'A4 Wellington Worksheet'!$AY$3485</f>
        <v>250</v>
      </c>
      <c r="N338" s="331">
        <f>'A4 Christchurch Worksheet'!$AA$3465</f>
        <v>10000</v>
      </c>
      <c r="O338" s="331">
        <f>'A4 Christchurch Worksheet'!$AL$3465</f>
        <v>0</v>
      </c>
      <c r="P338" s="331">
        <f>'A4 Christchurch Worksheet'!$AY$3465</f>
        <v>500</v>
      </c>
      <c r="Q338" s="222"/>
    </row>
    <row r="339" spans="1:17" x14ac:dyDescent="0.25">
      <c r="A339" s="196">
        <v>6</v>
      </c>
      <c r="B339" s="197" t="s">
        <v>1027</v>
      </c>
      <c r="C339" s="208">
        <v>62</v>
      </c>
      <c r="D339" s="209" t="s">
        <v>1039</v>
      </c>
      <c r="E339" s="210">
        <v>6222</v>
      </c>
      <c r="F339" s="211" t="s">
        <v>1051</v>
      </c>
      <c r="G339" s="412" t="s">
        <v>1322</v>
      </c>
      <c r="H339" s="331">
        <f>'A4 Auckland Worksheet'!$AA$3474</f>
        <v>25000</v>
      </c>
      <c r="I339" s="331">
        <f>'A4 Auckland Worksheet'!$AL$3474</f>
        <v>0</v>
      </c>
      <c r="J339" s="331">
        <f>'A4 Auckland Worksheet'!$AY$3474</f>
        <v>100</v>
      </c>
      <c r="K339" s="331">
        <f>'A4 Wellington Worksheet'!$AA$3501</f>
        <v>25000</v>
      </c>
      <c r="L339" s="331">
        <f>'A4 Wellington Worksheet'!$AL$3501</f>
        <v>0</v>
      </c>
      <c r="M339" s="331">
        <f>'A4 Wellington Worksheet'!$AY$3501</f>
        <v>100</v>
      </c>
      <c r="N339" s="331">
        <f>'A4 Christchurch Worksheet'!$AA$3481</f>
        <v>25000</v>
      </c>
      <c r="O339" s="331">
        <f>'A4 Christchurch Worksheet'!$AL$3481</f>
        <v>0</v>
      </c>
      <c r="P339" s="331">
        <f>'A4 Christchurch Worksheet'!$AY$3481</f>
        <v>100</v>
      </c>
      <c r="Q339" s="222"/>
    </row>
    <row r="340" spans="1:17" x14ac:dyDescent="0.25">
      <c r="A340" s="196">
        <v>6</v>
      </c>
      <c r="B340" s="197" t="s">
        <v>1027</v>
      </c>
      <c r="C340" s="208">
        <v>62</v>
      </c>
      <c r="D340" s="209" t="s">
        <v>1039</v>
      </c>
      <c r="E340" s="212">
        <v>6224</v>
      </c>
      <c r="F340" s="213" t="s">
        <v>1053</v>
      </c>
      <c r="G340" s="412" t="s">
        <v>1322</v>
      </c>
      <c r="H340" s="331">
        <f>'A4 Auckland Worksheet'!$AA$3485</f>
        <v>5000</v>
      </c>
      <c r="I340" s="331">
        <f>'A4 Auckland Worksheet'!$AL$3485</f>
        <v>0</v>
      </c>
      <c r="J340" s="331">
        <f>'A4 Auckland Worksheet'!$AY$3485</f>
        <v>500</v>
      </c>
      <c r="K340" s="331">
        <f>'A4 Wellington Worksheet'!$AA$3512</f>
        <v>5000</v>
      </c>
      <c r="L340" s="331">
        <f>'A4 Wellington Worksheet'!$AL$3512</f>
        <v>0</v>
      </c>
      <c r="M340" s="331">
        <f>'A4 Wellington Worksheet'!$AY$3512</f>
        <v>500</v>
      </c>
      <c r="N340" s="331">
        <f>'A4 Christchurch Worksheet'!$AA$3492</f>
        <v>5000</v>
      </c>
      <c r="O340" s="331">
        <f>'A4 Christchurch Worksheet'!$AL$3492</f>
        <v>0</v>
      </c>
      <c r="P340" s="331">
        <f>'A4 Christchurch Worksheet'!$AY$3492</f>
        <v>1000</v>
      </c>
      <c r="Q340" s="222"/>
    </row>
    <row r="341" spans="1:17" x14ac:dyDescent="0.25">
      <c r="A341" s="196">
        <v>6</v>
      </c>
      <c r="B341" s="197" t="s">
        <v>1027</v>
      </c>
      <c r="C341" s="208">
        <v>63</v>
      </c>
      <c r="D341" s="209" t="s">
        <v>1056</v>
      </c>
      <c r="E341" s="210">
        <v>6311</v>
      </c>
      <c r="F341" s="211" t="s">
        <v>1057</v>
      </c>
      <c r="G341" s="412" t="s">
        <v>1322</v>
      </c>
      <c r="H341" s="331">
        <f>'A4 Auckland Worksheet'!$AA$3502</f>
        <v>5000</v>
      </c>
      <c r="I341" s="331">
        <f>'A4 Auckland Worksheet'!$AL$3502</f>
        <v>0</v>
      </c>
      <c r="J341" s="331">
        <f>'A4 Auckland Worksheet'!$AY$3502</f>
        <v>100</v>
      </c>
      <c r="K341" s="331">
        <f>'A4 Wellington Worksheet'!$AA$3529</f>
        <v>5000</v>
      </c>
      <c r="L341" s="331">
        <f>'A4 Wellington Worksheet'!$AL$3529</f>
        <v>0</v>
      </c>
      <c r="M341" s="331">
        <f>'A4 Wellington Worksheet'!$AY$3529</f>
        <v>250</v>
      </c>
      <c r="N341" s="331">
        <f>'A4 Christchurch Worksheet'!$AA$3509</f>
        <v>10000</v>
      </c>
      <c r="O341" s="331">
        <f>'A4 Christchurch Worksheet'!$AL$3509</f>
        <v>0</v>
      </c>
      <c r="P341" s="331">
        <f>'A4 Christchurch Worksheet'!$AY$3509</f>
        <v>500</v>
      </c>
      <c r="Q341" s="222"/>
    </row>
    <row r="342" spans="1:17" x14ac:dyDescent="0.25">
      <c r="A342" s="196">
        <v>6</v>
      </c>
      <c r="B342" s="197" t="s">
        <v>1027</v>
      </c>
      <c r="C342" s="208">
        <v>63</v>
      </c>
      <c r="D342" s="209" t="s">
        <v>1056</v>
      </c>
      <c r="E342" s="212">
        <v>6312</v>
      </c>
      <c r="F342" s="213" t="s">
        <v>1058</v>
      </c>
      <c r="G342" s="412" t="s">
        <v>1322</v>
      </c>
      <c r="H342" s="331">
        <f>'A4 Auckland Worksheet'!$AA$3515</f>
        <v>10000</v>
      </c>
      <c r="I342" s="331">
        <f>'A4 Auckland Worksheet'!$AL$3515</f>
        <v>0</v>
      </c>
      <c r="J342" s="331">
        <f>'A4 Auckland Worksheet'!$AY$3515</f>
        <v>500</v>
      </c>
      <c r="K342" s="331">
        <f>'A4 Wellington Worksheet'!$AA$3542</f>
        <v>10000</v>
      </c>
      <c r="L342" s="331">
        <f>'A4 Wellington Worksheet'!$AL$3542</f>
        <v>0</v>
      </c>
      <c r="M342" s="331">
        <f>'A4 Wellington Worksheet'!$AY$3542</f>
        <v>100</v>
      </c>
      <c r="N342" s="331">
        <f>'A4 Christchurch Worksheet'!$AA$3522</f>
        <v>10000</v>
      </c>
      <c r="O342" s="331">
        <f>'A4 Christchurch Worksheet'!$AL$3522</f>
        <v>0</v>
      </c>
      <c r="P342" s="331">
        <f>'A4 Christchurch Worksheet'!$AY$3522</f>
        <v>100</v>
      </c>
      <c r="Q342" s="222"/>
    </row>
    <row r="343" spans="1:17" x14ac:dyDescent="0.25">
      <c r="A343" s="196">
        <v>6</v>
      </c>
      <c r="B343" s="197" t="s">
        <v>1027</v>
      </c>
      <c r="C343" s="208">
        <v>63</v>
      </c>
      <c r="D343" s="209" t="s">
        <v>1056</v>
      </c>
      <c r="E343" s="210">
        <v>6314</v>
      </c>
      <c r="F343" s="211" t="s">
        <v>1060</v>
      </c>
      <c r="G343" s="231" t="s">
        <v>1061</v>
      </c>
      <c r="H343" s="331">
        <f>'A4 Auckland Worksheet'!$AA$3530</f>
        <v>10000</v>
      </c>
      <c r="I343" s="331">
        <f>'A4 Auckland Worksheet'!$AL$3530</f>
        <v>0</v>
      </c>
      <c r="J343" s="331">
        <f>'A4 Auckland Worksheet'!$AY$3530</f>
        <v>50</v>
      </c>
      <c r="K343" s="331">
        <f>'A4 Wellington Worksheet'!$AA$3557</f>
        <v>10000</v>
      </c>
      <c r="L343" s="331">
        <f>'A4 Wellington Worksheet'!$AL$3557</f>
        <v>0</v>
      </c>
      <c r="M343" s="331">
        <f>'A4 Wellington Worksheet'!$AY$3557</f>
        <v>50</v>
      </c>
      <c r="N343" s="331">
        <f>'A4 Christchurch Worksheet'!$AA$3537</f>
        <v>10000</v>
      </c>
      <c r="O343" s="331">
        <f>'A4 Christchurch Worksheet'!$AL$3537</f>
        <v>0</v>
      </c>
      <c r="P343" s="331">
        <f>'A4 Christchurch Worksheet'!$AY$3537</f>
        <v>50</v>
      </c>
      <c r="Q343" s="222"/>
    </row>
    <row r="344" spans="1:17" x14ac:dyDescent="0.25">
      <c r="A344" s="196">
        <v>6</v>
      </c>
      <c r="B344" s="197" t="s">
        <v>1027</v>
      </c>
      <c r="C344" s="208">
        <v>63</v>
      </c>
      <c r="D344" s="209" t="s">
        <v>1056</v>
      </c>
      <c r="E344" s="210">
        <v>6314</v>
      </c>
      <c r="F344" s="211" t="s">
        <v>1060</v>
      </c>
      <c r="G344" s="231" t="s">
        <v>1191</v>
      </c>
      <c r="H344" s="330">
        <f>'A4 Auckland Worksheet'!$AA$3541</f>
        <v>0</v>
      </c>
      <c r="I344" s="330">
        <f>'A4 Auckland Worksheet'!$AL$3541</f>
        <v>0</v>
      </c>
      <c r="J344" s="330">
        <f>'A4 Auckland Worksheet'!$AY$3541</f>
        <v>1000</v>
      </c>
      <c r="K344" s="330">
        <f>'A4 Wellington Worksheet'!$AA$3568</f>
        <v>0</v>
      </c>
      <c r="L344" s="330">
        <f>'A4 Wellington Worksheet'!$AL$3568</f>
        <v>0</v>
      </c>
      <c r="M344" s="330">
        <f>'A4 Wellington Worksheet'!$AY$3568</f>
        <v>500</v>
      </c>
      <c r="N344" s="330">
        <f>'A4 Christchurch Worksheet'!$AA$3548</f>
        <v>0</v>
      </c>
      <c r="O344" s="330">
        <f>'A4 Christchurch Worksheet'!$AL$3548</f>
        <v>0</v>
      </c>
      <c r="P344" s="330">
        <f>'A4 Christchurch Worksheet'!$AY$3548</f>
        <v>1000</v>
      </c>
      <c r="Q344" s="222" t="s">
        <v>1256</v>
      </c>
    </row>
    <row r="345" spans="1:17" x14ac:dyDescent="0.25">
      <c r="A345" s="196">
        <v>6</v>
      </c>
      <c r="B345" s="197" t="s">
        <v>1027</v>
      </c>
      <c r="C345" s="208">
        <v>63</v>
      </c>
      <c r="D345" s="209" t="s">
        <v>1056</v>
      </c>
      <c r="E345" s="212">
        <v>6341</v>
      </c>
      <c r="F345" s="213" t="s">
        <v>1062</v>
      </c>
      <c r="G345" s="231" t="s">
        <v>1192</v>
      </c>
      <c r="H345" s="331">
        <f>'A4 Auckland Worksheet'!$AA$3547</f>
        <v>0</v>
      </c>
      <c r="I345" s="331">
        <f>'A4 Auckland Worksheet'!$AL$3547</f>
        <v>0</v>
      </c>
      <c r="J345" s="331">
        <f>'A4 Auckland Worksheet'!$AY$3547</f>
        <v>1000</v>
      </c>
      <c r="K345" s="331">
        <f>'A4 Wellington Worksheet'!$AA$3574</f>
        <v>0</v>
      </c>
      <c r="L345" s="331">
        <f>'A4 Wellington Worksheet'!$AL$3574</f>
        <v>0</v>
      </c>
      <c r="M345" s="331">
        <f>'A4 Wellington Worksheet'!$AY$3574</f>
        <v>100</v>
      </c>
      <c r="N345" s="331">
        <f>'A4 Christchurch Worksheet'!$AA$3554</f>
        <v>100</v>
      </c>
      <c r="O345" s="331">
        <f>'A4 Christchurch Worksheet'!$AL$3554</f>
        <v>0</v>
      </c>
      <c r="P345" s="331">
        <f>'A4 Christchurch Worksheet'!$AY$3554</f>
        <v>1000</v>
      </c>
      <c r="Q345" s="222"/>
    </row>
    <row r="346" spans="1:17" x14ac:dyDescent="0.25">
      <c r="A346" s="196">
        <v>6</v>
      </c>
      <c r="B346" s="197" t="s">
        <v>1027</v>
      </c>
      <c r="C346" s="208">
        <v>63</v>
      </c>
      <c r="D346" s="209" t="s">
        <v>1056</v>
      </c>
      <c r="E346" s="212">
        <v>6341</v>
      </c>
      <c r="F346" s="213" t="s">
        <v>1062</v>
      </c>
      <c r="G346" s="231" t="s">
        <v>1191</v>
      </c>
      <c r="H346" s="330">
        <f>'A4 Auckland Worksheet'!$AA$3556</f>
        <v>0</v>
      </c>
      <c r="I346" s="330">
        <f>'A4 Auckland Worksheet'!$AL$3556</f>
        <v>0</v>
      </c>
      <c r="J346" s="330">
        <f>'A4 Auckland Worksheet'!$AY$3556</f>
        <v>1000</v>
      </c>
      <c r="K346" s="330">
        <f>'A4 Wellington Worksheet'!$AA$3583</f>
        <v>0</v>
      </c>
      <c r="L346" s="330">
        <f>'A4 Wellington Worksheet'!$AL$3583</f>
        <v>0</v>
      </c>
      <c r="M346" s="330">
        <f>'A4 Wellington Worksheet'!$AY$3583</f>
        <v>500</v>
      </c>
      <c r="N346" s="330">
        <f>'A4 Christchurch Worksheet'!$AA$3563</f>
        <v>0</v>
      </c>
      <c r="O346" s="330">
        <f>'A4 Christchurch Worksheet'!$AL$3563</f>
        <v>0</v>
      </c>
      <c r="P346" s="330">
        <f>'A4 Christchurch Worksheet'!$AY$3563</f>
        <v>1000</v>
      </c>
      <c r="Q346" s="222" t="s">
        <v>1256</v>
      </c>
    </row>
    <row r="347" spans="1:17" x14ac:dyDescent="0.25">
      <c r="A347" s="196">
        <v>6</v>
      </c>
      <c r="B347" s="197" t="s">
        <v>1027</v>
      </c>
      <c r="C347" s="208">
        <v>64</v>
      </c>
      <c r="D347" s="209" t="s">
        <v>1063</v>
      </c>
      <c r="E347" s="210">
        <v>6411</v>
      </c>
      <c r="F347" s="211" t="s">
        <v>1064</v>
      </c>
      <c r="G347" s="412" t="s">
        <v>1322</v>
      </c>
      <c r="H347" s="331">
        <f>'A4 Auckland Worksheet'!$AA$3563</f>
        <v>10000</v>
      </c>
      <c r="I347" s="331">
        <f>'A4 Auckland Worksheet'!$AL$3563</f>
        <v>0</v>
      </c>
      <c r="J347" s="331">
        <f>'A4 Auckland Worksheet'!$AY$3563</f>
        <v>50</v>
      </c>
      <c r="K347" s="331">
        <f>'A4 Wellington Worksheet'!$AA$3590</f>
        <v>10000</v>
      </c>
      <c r="L347" s="331">
        <f>'A4 Wellington Worksheet'!$AL$3590</f>
        <v>0</v>
      </c>
      <c r="M347" s="331">
        <f>'A4 Wellington Worksheet'!$AY$3590</f>
        <v>100</v>
      </c>
      <c r="N347" s="331">
        <f>'A4 Christchurch Worksheet'!$AA$3570</f>
        <v>10000</v>
      </c>
      <c r="O347" s="331">
        <f>'A4 Christchurch Worksheet'!$AL$3570</f>
        <v>0</v>
      </c>
      <c r="P347" s="331">
        <f>'A4 Christchurch Worksheet'!$AY$3570</f>
        <v>250</v>
      </c>
      <c r="Q347" s="222"/>
    </row>
    <row r="348" spans="1:17" x14ac:dyDescent="0.25">
      <c r="A348" s="196">
        <v>6</v>
      </c>
      <c r="B348" s="197" t="s">
        <v>1027</v>
      </c>
      <c r="C348" s="208">
        <v>64</v>
      </c>
      <c r="D348" s="209" t="s">
        <v>1063</v>
      </c>
      <c r="E348" s="212">
        <v>6412</v>
      </c>
      <c r="F348" s="213" t="s">
        <v>1072</v>
      </c>
      <c r="G348" s="412" t="s">
        <v>1322</v>
      </c>
      <c r="H348" s="331">
        <f>'A4 Auckland Worksheet'!$AA$3580</f>
        <v>10000</v>
      </c>
      <c r="I348" s="331">
        <f>'A4 Auckland Worksheet'!$AL$3580</f>
        <v>0</v>
      </c>
      <c r="J348" s="331">
        <f>'A4 Auckland Worksheet'!$AY$3580</f>
        <v>100</v>
      </c>
      <c r="K348" s="331">
        <f>'A4 Wellington Worksheet'!$AA$3607</f>
        <v>10000</v>
      </c>
      <c r="L348" s="331">
        <f>'A4 Wellington Worksheet'!$AL$3607</f>
        <v>0</v>
      </c>
      <c r="M348" s="331">
        <f>'A4 Wellington Worksheet'!$AY$3607</f>
        <v>100</v>
      </c>
      <c r="N348" s="331">
        <f>'A4 Christchurch Worksheet'!$AA$3587</f>
        <v>10000</v>
      </c>
      <c r="O348" s="331">
        <f>'A4 Christchurch Worksheet'!$AL$3587</f>
        <v>0</v>
      </c>
      <c r="P348" s="331">
        <f>'A4 Christchurch Worksheet'!$AY$3587</f>
        <v>100</v>
      </c>
      <c r="Q348" s="222"/>
    </row>
    <row r="349" spans="1:17" x14ac:dyDescent="0.25">
      <c r="A349" s="196">
        <v>6</v>
      </c>
      <c r="B349" s="197" t="s">
        <v>1027</v>
      </c>
      <c r="C349" s="208">
        <v>64</v>
      </c>
      <c r="D349" s="209" t="s">
        <v>1063</v>
      </c>
      <c r="E349" s="210">
        <v>6413</v>
      </c>
      <c r="F349" s="211" t="s">
        <v>1073</v>
      </c>
      <c r="G349" s="412" t="s">
        <v>1322</v>
      </c>
      <c r="H349" s="331">
        <f>'A4 Auckland Worksheet'!$AA$3592</f>
        <v>10000</v>
      </c>
      <c r="I349" s="331">
        <f>'A4 Auckland Worksheet'!$AL$3592</f>
        <v>0</v>
      </c>
      <c r="J349" s="331">
        <f>'A4 Auckland Worksheet'!$AY$3592</f>
        <v>250</v>
      </c>
      <c r="K349" s="331">
        <f>'A4 Wellington Worksheet'!$AA$3619</f>
        <v>10000</v>
      </c>
      <c r="L349" s="331">
        <f>'A4 Wellington Worksheet'!$AL$3619</f>
        <v>0</v>
      </c>
      <c r="M349" s="331">
        <f>'A4 Wellington Worksheet'!$AY$3619</f>
        <v>100</v>
      </c>
      <c r="N349" s="331">
        <f>'A4 Christchurch Worksheet'!$AA$3599</f>
        <v>10000</v>
      </c>
      <c r="O349" s="331">
        <f>'A4 Christchurch Worksheet'!$AL$3599</f>
        <v>0</v>
      </c>
      <c r="P349" s="331">
        <f>'A4 Christchurch Worksheet'!$AY$3599</f>
        <v>500</v>
      </c>
      <c r="Q349" s="222"/>
    </row>
    <row r="350" spans="1:17" x14ac:dyDescent="0.25">
      <c r="A350" s="196">
        <v>6</v>
      </c>
      <c r="B350" s="197" t="s">
        <v>1027</v>
      </c>
      <c r="C350" s="208">
        <v>65</v>
      </c>
      <c r="D350" s="209" t="s">
        <v>1075</v>
      </c>
      <c r="E350" s="212">
        <v>6511</v>
      </c>
      <c r="F350" s="213" t="s">
        <v>1076</v>
      </c>
      <c r="G350" s="412" t="s">
        <v>1322</v>
      </c>
      <c r="H350" s="331">
        <f>'A4 Auckland Worksheet'!$AA$3605</f>
        <v>5000</v>
      </c>
      <c r="I350" s="331">
        <f>'A4 Auckland Worksheet'!$AL$3605</f>
        <v>0</v>
      </c>
      <c r="J350" s="331">
        <f>'A4 Auckland Worksheet'!$AY$3605</f>
        <v>250</v>
      </c>
      <c r="K350" s="331">
        <f>'A4 Wellington Worksheet'!$AA$3632</f>
        <v>5000</v>
      </c>
      <c r="L350" s="331">
        <f>'A4 Wellington Worksheet'!$AL$3632</f>
        <v>0</v>
      </c>
      <c r="M350" s="331">
        <f>'A4 Wellington Worksheet'!$AY$3632</f>
        <v>500</v>
      </c>
      <c r="N350" s="331">
        <f>'A4 Christchurch Worksheet'!$AA$3612</f>
        <v>5000</v>
      </c>
      <c r="O350" s="331">
        <f>'A4 Christchurch Worksheet'!$AL$3612</f>
        <v>0</v>
      </c>
      <c r="P350" s="331">
        <f>'A4 Christchurch Worksheet'!$AY$3612</f>
        <v>1000</v>
      </c>
      <c r="Q350" s="222"/>
    </row>
  </sheetData>
  <sheetProtection algorithmName="SHA-512" hashValue="zW+Mn/gCMXk+OWKBrllb0pvTcp5zUjnhme8KOfatWWMb1OYOzL8zlC2bc+9RPzPOzv3GDO4frCeMnRpH3ajKmw==" saltValue="Bsst+kPFqCnttVd3IZE38Q==" spinCount="100000" sheet="1" objects="1" scenarios="1"/>
  <mergeCells count="9">
    <mergeCell ref="F1:J1"/>
    <mergeCell ref="K1:L1"/>
    <mergeCell ref="M1:N1"/>
    <mergeCell ref="H3:P3"/>
    <mergeCell ref="A4:F4"/>
    <mergeCell ref="H4:J4"/>
    <mergeCell ref="K4:M4"/>
    <mergeCell ref="N4:P4"/>
    <mergeCell ref="B1:C1"/>
  </mergeCells>
  <pageMargins left="0.7" right="0.7" top="0.75" bottom="0.75" header="0.3" footer="0.3"/>
  <pageSetup paperSize="8"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G3676"/>
  <sheetViews>
    <sheetView zoomScale="70" zoomScaleNormal="70" workbookViewId="0">
      <pane ySplit="7" topLeftCell="A8" activePane="bottomLeft" state="frozen"/>
      <selection pane="bottomLeft" activeCell="G19" sqref="G19"/>
    </sheetView>
  </sheetViews>
  <sheetFormatPr defaultColWidth="15.7109375" defaultRowHeight="15" x14ac:dyDescent="0.25"/>
  <cols>
    <col min="1" max="1" width="10.7109375" style="170" customWidth="1"/>
    <col min="2" max="2" width="12.5703125" style="142" customWidth="1"/>
    <col min="3" max="3" width="12.5703125" style="199" customWidth="1"/>
    <col min="4" max="4" width="21.28515625" style="199" customWidth="1"/>
    <col min="5" max="5" width="11.28515625" style="142" customWidth="1"/>
    <col min="6" max="6" width="80.7109375" style="168" customWidth="1"/>
    <col min="7" max="7" width="53.85546875" style="171" customWidth="1"/>
    <col min="8" max="8" width="22.85546875" style="171" customWidth="1"/>
    <col min="9" max="9" width="44.28515625" style="169" customWidth="1"/>
    <col min="10" max="10" width="37.42578125" style="169" customWidth="1"/>
    <col min="11" max="11" width="10.5703125" style="169" customWidth="1"/>
    <col min="12" max="12" width="30.7109375" style="169" customWidth="1"/>
    <col min="13" max="13" width="29.140625" style="171" customWidth="1"/>
    <col min="14" max="15" width="11" style="169" customWidth="1"/>
    <col min="16" max="16" width="5.28515625" style="142" customWidth="1"/>
    <col min="17" max="21" width="4.28515625" style="142" customWidth="1"/>
    <col min="22" max="22" width="5.42578125" style="142" customWidth="1"/>
    <col min="23" max="23" width="4.85546875" style="142" customWidth="1"/>
    <col min="24" max="24" width="7.5703125" style="142" customWidth="1"/>
    <col min="25" max="27" width="10.7109375" style="142" customWidth="1"/>
    <col min="28" max="34" width="4.28515625" style="142" customWidth="1"/>
    <col min="35" max="35" width="7.140625" style="142" customWidth="1"/>
    <col min="36" max="38" width="11.140625" style="142" customWidth="1"/>
    <col min="39" max="47" width="4.28515625" style="142" customWidth="1"/>
    <col min="48" max="48" width="7.7109375" style="142" customWidth="1"/>
    <col min="49" max="51" width="11.140625" style="142" customWidth="1"/>
    <col min="52" max="52" width="18.85546875" style="142" customWidth="1"/>
    <col min="53" max="53" width="48.140625" style="142" customWidth="1"/>
    <col min="54" max="54" width="8.85546875" style="142" customWidth="1"/>
    <col min="55" max="55" width="9.42578125" style="142" customWidth="1"/>
    <col min="56" max="56" width="8.140625" style="172" customWidth="1"/>
    <col min="57" max="57" width="11.140625" style="172" customWidth="1"/>
    <col min="58" max="58" width="14" style="172" customWidth="1"/>
    <col min="59" max="59" width="28.42578125" style="142" customWidth="1"/>
    <col min="60" max="16384" width="15.7109375" style="142"/>
  </cols>
  <sheetData>
    <row r="1" spans="1:59" s="1" customFormat="1" ht="46.5" customHeight="1" x14ac:dyDescent="0.35">
      <c r="A1" s="365"/>
      <c r="B1" s="438" t="s">
        <v>1328</v>
      </c>
      <c r="C1" s="439"/>
      <c r="D1" s="439" t="s">
        <v>1319</v>
      </c>
      <c r="E1" s="439"/>
      <c r="F1" s="433" t="s">
        <v>1320</v>
      </c>
      <c r="G1" s="433"/>
      <c r="H1" s="433"/>
      <c r="I1" s="433"/>
      <c r="J1" s="367"/>
      <c r="K1" s="367"/>
      <c r="L1" s="367"/>
      <c r="M1" s="368"/>
      <c r="N1" s="367"/>
      <c r="O1" s="367"/>
      <c r="P1" s="434"/>
      <c r="Q1" s="434"/>
      <c r="R1" s="434"/>
      <c r="S1" s="434"/>
      <c r="T1" s="434"/>
      <c r="U1" s="434"/>
      <c r="V1" s="434"/>
      <c r="W1" s="434"/>
      <c r="X1" s="369"/>
      <c r="Y1" s="370"/>
      <c r="Z1" s="370"/>
      <c r="AA1" s="370"/>
      <c r="AB1" s="370"/>
      <c r="AC1" s="370"/>
      <c r="AD1" s="370"/>
      <c r="AE1" s="370"/>
      <c r="AF1" s="370"/>
      <c r="AG1" s="370"/>
      <c r="AH1" s="370"/>
      <c r="AI1" s="369"/>
      <c r="AJ1" s="370"/>
      <c r="AK1" s="370"/>
      <c r="AL1" s="370"/>
      <c r="AM1" s="370"/>
      <c r="AN1" s="370"/>
      <c r="AO1" s="370"/>
      <c r="AP1" s="370"/>
      <c r="AQ1" s="370"/>
      <c r="AR1" s="370"/>
      <c r="AS1" s="370"/>
      <c r="AT1" s="370"/>
      <c r="AU1" s="370"/>
      <c r="AV1" s="369"/>
      <c r="AW1" s="370"/>
      <c r="AX1" s="370"/>
      <c r="AY1" s="370"/>
      <c r="AZ1" s="371"/>
      <c r="BA1" s="371"/>
      <c r="BB1" s="371"/>
      <c r="BC1" s="366"/>
      <c r="BD1" s="379"/>
      <c r="BE1" s="380"/>
      <c r="BF1" s="380"/>
      <c r="BG1" s="372"/>
    </row>
    <row r="2" spans="1:59" s="3" customFormat="1" x14ac:dyDescent="0.25">
      <c r="A2" s="373"/>
      <c r="B2" s="373"/>
      <c r="C2" s="374"/>
      <c r="D2" s="374"/>
      <c r="E2" s="373"/>
      <c r="F2" s="375"/>
      <c r="G2" s="376"/>
      <c r="H2" s="376"/>
      <c r="I2" s="377"/>
      <c r="J2" s="377"/>
      <c r="K2" s="377"/>
      <c r="L2" s="377"/>
      <c r="M2" s="376"/>
      <c r="N2" s="377"/>
      <c r="O2" s="377"/>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81"/>
      <c r="BE2" s="381"/>
      <c r="BF2" s="381"/>
      <c r="BG2" s="378"/>
    </row>
    <row r="3" spans="1:59" s="3" customFormat="1" ht="15.75" x14ac:dyDescent="0.25">
      <c r="A3" s="4"/>
      <c r="B3" s="5"/>
      <c r="C3" s="198"/>
      <c r="D3" s="198"/>
      <c r="E3" s="5"/>
      <c r="F3" s="6"/>
      <c r="G3" s="7"/>
      <c r="H3" s="7"/>
      <c r="I3" s="7"/>
      <c r="J3" s="7"/>
      <c r="K3" s="7"/>
      <c r="L3" s="7"/>
      <c r="M3" s="7"/>
      <c r="N3" s="7"/>
      <c r="O3" s="7"/>
      <c r="P3" s="435" t="s">
        <v>0</v>
      </c>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8"/>
      <c r="BC3" s="8"/>
      <c r="BD3" s="9"/>
      <c r="BE3" s="10"/>
      <c r="BF3" s="10"/>
      <c r="BG3" s="11"/>
    </row>
    <row r="4" spans="1:59" s="18" customFormat="1" ht="32.25" x14ac:dyDescent="0.3">
      <c r="A4" s="436" t="s">
        <v>1</v>
      </c>
      <c r="B4" s="436"/>
      <c r="C4" s="436"/>
      <c r="D4" s="436"/>
      <c r="E4" s="436"/>
      <c r="F4" s="436"/>
      <c r="G4" s="189" t="s">
        <v>1182</v>
      </c>
      <c r="H4" s="14" t="s">
        <v>2</v>
      </c>
      <c r="I4" s="14" t="s">
        <v>3</v>
      </c>
      <c r="J4" s="14" t="s">
        <v>4</v>
      </c>
      <c r="K4" s="14" t="s">
        <v>5</v>
      </c>
      <c r="L4" s="14" t="s">
        <v>6</v>
      </c>
      <c r="M4" s="14" t="s">
        <v>7</v>
      </c>
      <c r="N4" s="15" t="s">
        <v>8</v>
      </c>
      <c r="O4" s="16" t="s">
        <v>9</v>
      </c>
      <c r="P4" s="437" t="s">
        <v>10</v>
      </c>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17"/>
      <c r="BC4" s="17"/>
      <c r="BD4" s="9"/>
      <c r="BE4" s="10"/>
      <c r="BF4" s="10"/>
      <c r="BG4" s="11"/>
    </row>
    <row r="5" spans="1:59" s="18" customFormat="1" ht="32.25" x14ac:dyDescent="0.3">
      <c r="A5" s="12" t="s">
        <v>1177</v>
      </c>
      <c r="B5" s="190" t="s">
        <v>1180</v>
      </c>
      <c r="C5" s="190" t="s">
        <v>1178</v>
      </c>
      <c r="D5" s="190" t="s">
        <v>1181</v>
      </c>
      <c r="E5" s="189" t="s">
        <v>1179</v>
      </c>
      <c r="F5" s="13" t="s">
        <v>1187</v>
      </c>
      <c r="G5" s="189"/>
      <c r="H5" s="14"/>
      <c r="I5" s="14"/>
      <c r="J5" s="14"/>
      <c r="K5" s="14"/>
      <c r="L5" s="14"/>
      <c r="M5" s="14"/>
      <c r="N5" s="19"/>
      <c r="O5" s="20"/>
      <c r="P5" s="432" t="s">
        <v>11</v>
      </c>
      <c r="Q5" s="432"/>
      <c r="R5" s="432"/>
      <c r="S5" s="432"/>
      <c r="T5" s="432"/>
      <c r="U5" s="432"/>
      <c r="V5" s="432"/>
      <c r="W5" s="432"/>
      <c r="X5" s="432"/>
      <c r="Y5" s="432"/>
      <c r="Z5" s="21"/>
      <c r="AA5" s="21"/>
      <c r="AB5" s="432" t="s">
        <v>12</v>
      </c>
      <c r="AC5" s="432"/>
      <c r="AD5" s="432"/>
      <c r="AE5" s="432"/>
      <c r="AF5" s="432"/>
      <c r="AG5" s="432"/>
      <c r="AH5" s="432"/>
      <c r="AI5" s="432"/>
      <c r="AJ5" s="432"/>
      <c r="AK5" s="432" t="s">
        <v>13</v>
      </c>
      <c r="AL5" s="432"/>
      <c r="AM5" s="432"/>
      <c r="AN5" s="432"/>
      <c r="AO5" s="432"/>
      <c r="AP5" s="432"/>
      <c r="AQ5" s="432"/>
      <c r="AR5" s="432"/>
      <c r="AS5" s="432"/>
      <c r="AT5" s="432"/>
      <c r="AU5" s="432"/>
      <c r="AV5" s="432"/>
      <c r="AW5" s="432"/>
      <c r="AX5" s="432"/>
      <c r="AY5" s="432"/>
      <c r="AZ5" s="432"/>
      <c r="BA5" s="432"/>
      <c r="BB5" s="21"/>
      <c r="BC5" s="21"/>
      <c r="BD5" s="9"/>
      <c r="BE5" s="10"/>
      <c r="BF5" s="10"/>
      <c r="BG5" s="11"/>
    </row>
    <row r="6" spans="1:59" s="34" customFormat="1" ht="31.5" x14ac:dyDescent="0.25">
      <c r="A6" s="22"/>
      <c r="B6" s="22"/>
      <c r="C6" s="22"/>
      <c r="D6" s="22"/>
      <c r="E6" s="22"/>
      <c r="F6" s="23"/>
      <c r="G6" s="22"/>
      <c r="H6" s="24"/>
      <c r="I6" s="24"/>
      <c r="J6" s="24"/>
      <c r="K6" s="24"/>
      <c r="L6" s="24"/>
      <c r="M6" s="24"/>
      <c r="N6" s="25"/>
      <c r="O6" s="26"/>
      <c r="P6" s="27" t="s">
        <v>14</v>
      </c>
      <c r="Q6" s="27" t="s">
        <v>15</v>
      </c>
      <c r="R6" s="27" t="s">
        <v>16</v>
      </c>
      <c r="S6" s="27" t="s">
        <v>17</v>
      </c>
      <c r="T6" s="27" t="s">
        <v>18</v>
      </c>
      <c r="U6" s="27" t="s">
        <v>19</v>
      </c>
      <c r="V6" s="27" t="s">
        <v>20</v>
      </c>
      <c r="W6" s="27" t="s">
        <v>21</v>
      </c>
      <c r="X6" s="28" t="s">
        <v>22</v>
      </c>
      <c r="Y6" s="29" t="s">
        <v>1159</v>
      </c>
      <c r="Z6" s="30" t="s">
        <v>1160</v>
      </c>
      <c r="AA6" s="31" t="s">
        <v>47</v>
      </c>
      <c r="AB6" s="27" t="s">
        <v>23</v>
      </c>
      <c r="AC6" s="27" t="s">
        <v>24</v>
      </c>
      <c r="AD6" s="27" t="s">
        <v>25</v>
      </c>
      <c r="AE6" s="27" t="s">
        <v>26</v>
      </c>
      <c r="AF6" s="27" t="s">
        <v>27</v>
      </c>
      <c r="AG6" s="27" t="s">
        <v>28</v>
      </c>
      <c r="AH6" s="27" t="s">
        <v>29</v>
      </c>
      <c r="AI6" s="28" t="s">
        <v>22</v>
      </c>
      <c r="AJ6" s="29" t="s">
        <v>1159</v>
      </c>
      <c r="AK6" s="30" t="s">
        <v>1160</v>
      </c>
      <c r="AL6" s="31" t="s">
        <v>47</v>
      </c>
      <c r="AM6" s="27" t="s">
        <v>30</v>
      </c>
      <c r="AN6" s="27" t="s">
        <v>31</v>
      </c>
      <c r="AO6" s="27" t="s">
        <v>32</v>
      </c>
      <c r="AP6" s="27" t="s">
        <v>33</v>
      </c>
      <c r="AQ6" s="27" t="s">
        <v>34</v>
      </c>
      <c r="AR6" s="27" t="s">
        <v>35</v>
      </c>
      <c r="AS6" s="27" t="s">
        <v>36</v>
      </c>
      <c r="AT6" s="27" t="s">
        <v>37</v>
      </c>
      <c r="AU6" s="27" t="s">
        <v>38</v>
      </c>
      <c r="AV6" s="28" t="s">
        <v>22</v>
      </c>
      <c r="AW6" s="29" t="s">
        <v>1159</v>
      </c>
      <c r="AX6" s="30" t="s">
        <v>1160</v>
      </c>
      <c r="AY6" s="31" t="s">
        <v>47</v>
      </c>
      <c r="AZ6" s="32" t="s">
        <v>39</v>
      </c>
      <c r="BA6" s="32" t="s">
        <v>40</v>
      </c>
      <c r="BB6" s="32"/>
      <c r="BC6" s="32"/>
      <c r="BD6" s="9"/>
      <c r="BE6" s="10"/>
      <c r="BF6" s="10"/>
      <c r="BG6" s="33"/>
    </row>
    <row r="7" spans="1:59" s="34" customFormat="1" ht="45" customHeight="1" x14ac:dyDescent="0.25">
      <c r="A7" s="22"/>
      <c r="B7" s="22"/>
      <c r="C7" s="22"/>
      <c r="D7" s="22"/>
      <c r="E7" s="22"/>
      <c r="F7" s="23"/>
      <c r="G7" s="22"/>
      <c r="H7" s="24"/>
      <c r="I7" s="24"/>
      <c r="J7" s="24"/>
      <c r="K7" s="24"/>
      <c r="L7" s="24"/>
      <c r="M7" s="24"/>
      <c r="N7" s="25"/>
      <c r="O7" s="26"/>
      <c r="P7" s="255">
        <v>100</v>
      </c>
      <c r="Q7" s="255">
        <v>250</v>
      </c>
      <c r="R7" s="255">
        <v>500</v>
      </c>
      <c r="S7" s="255">
        <v>1000</v>
      </c>
      <c r="T7" s="255">
        <v>2500</v>
      </c>
      <c r="U7" s="255">
        <v>5000</v>
      </c>
      <c r="V7" s="255">
        <v>10000</v>
      </c>
      <c r="W7" s="255">
        <v>25000</v>
      </c>
      <c r="X7" s="256"/>
      <c r="Y7" s="29" t="s">
        <v>41</v>
      </c>
      <c r="Z7" s="30" t="s">
        <v>42</v>
      </c>
      <c r="AA7" s="31"/>
      <c r="AB7" s="255">
        <v>50</v>
      </c>
      <c r="AC7" s="255">
        <v>100</v>
      </c>
      <c r="AD7" s="255">
        <v>250</v>
      </c>
      <c r="AE7" s="255">
        <v>500</v>
      </c>
      <c r="AF7" s="255">
        <v>1000</v>
      </c>
      <c r="AG7" s="255">
        <v>2500</v>
      </c>
      <c r="AH7" s="255">
        <v>5000</v>
      </c>
      <c r="AI7" s="256"/>
      <c r="AJ7" s="29" t="s">
        <v>41</v>
      </c>
      <c r="AK7" s="30" t="s">
        <v>42</v>
      </c>
      <c r="AL7" s="31"/>
      <c r="AM7" s="255">
        <v>10</v>
      </c>
      <c r="AN7" s="255">
        <v>25</v>
      </c>
      <c r="AO7" s="255">
        <v>50</v>
      </c>
      <c r="AP7" s="255">
        <v>100</v>
      </c>
      <c r="AQ7" s="255">
        <v>250</v>
      </c>
      <c r="AR7" s="255">
        <v>500</v>
      </c>
      <c r="AS7" s="255">
        <v>1000</v>
      </c>
      <c r="AT7" s="255">
        <v>2500</v>
      </c>
      <c r="AU7" s="255">
        <v>5000</v>
      </c>
      <c r="AV7" s="256"/>
      <c r="AW7" s="29" t="s">
        <v>41</v>
      </c>
      <c r="AX7" s="30" t="s">
        <v>42</v>
      </c>
      <c r="AY7" s="31"/>
      <c r="AZ7" s="32"/>
      <c r="BA7" s="32"/>
      <c r="BB7" s="32"/>
      <c r="BC7" s="32"/>
      <c r="BD7" s="9"/>
      <c r="BE7" s="10"/>
      <c r="BF7" s="10"/>
      <c r="BG7" s="33"/>
    </row>
    <row r="8" spans="1:59" s="43" customFormat="1" ht="18.75" x14ac:dyDescent="0.3">
      <c r="A8" s="257">
        <v>2</v>
      </c>
      <c r="B8" s="258" t="s">
        <v>43</v>
      </c>
      <c r="C8" s="258"/>
      <c r="D8" s="258"/>
      <c r="E8" s="259"/>
      <c r="F8" s="260"/>
      <c r="G8" s="228"/>
      <c r="H8" s="261"/>
      <c r="I8" s="262"/>
      <c r="J8" s="261"/>
      <c r="K8" s="261"/>
      <c r="L8" s="261"/>
      <c r="M8" s="263"/>
      <c r="N8" s="301"/>
      <c r="O8" s="297"/>
      <c r="P8" s="264"/>
      <c r="Q8" s="264"/>
      <c r="R8" s="264"/>
      <c r="S8" s="264"/>
      <c r="T8" s="264"/>
      <c r="U8" s="264"/>
      <c r="V8" s="264"/>
      <c r="W8" s="264"/>
      <c r="X8" s="264"/>
      <c r="Y8" s="264"/>
      <c r="Z8" s="264"/>
      <c r="AA8" s="264"/>
      <c r="AB8" s="264"/>
      <c r="AC8" s="264"/>
      <c r="AD8" s="264"/>
      <c r="AE8" s="264"/>
      <c r="AF8" s="264"/>
      <c r="AG8" s="264"/>
      <c r="AH8" s="264"/>
      <c r="AI8" s="264"/>
      <c r="AJ8" s="264"/>
      <c r="AK8" s="264"/>
      <c r="AL8" s="264"/>
      <c r="AM8" s="265"/>
      <c r="AN8" s="265"/>
      <c r="AO8" s="265"/>
      <c r="AP8" s="265"/>
      <c r="AQ8" s="265"/>
      <c r="AR8" s="265"/>
      <c r="AS8" s="265"/>
      <c r="AT8" s="264"/>
      <c r="AU8" s="264"/>
      <c r="AV8" s="264"/>
      <c r="AW8" s="264"/>
      <c r="AX8" s="264"/>
      <c r="AY8" s="332"/>
      <c r="AZ8" s="267"/>
      <c r="BA8" s="268"/>
      <c r="BB8" s="266"/>
      <c r="BC8" s="269"/>
      <c r="BD8" s="270">
        <v>2</v>
      </c>
      <c r="BE8" s="271"/>
      <c r="BF8" s="271"/>
      <c r="BG8" s="272"/>
    </row>
    <row r="9" spans="1:59" s="53" customFormat="1" ht="18.75" x14ac:dyDescent="0.3">
      <c r="A9" s="202">
        <v>2</v>
      </c>
      <c r="B9" s="203" t="s">
        <v>43</v>
      </c>
      <c r="C9" s="205">
        <v>23</v>
      </c>
      <c r="D9" s="206" t="s">
        <v>44</v>
      </c>
      <c r="E9" s="207"/>
      <c r="F9" s="207"/>
      <c r="G9" s="229"/>
      <c r="H9" s="44"/>
      <c r="I9" s="220"/>
      <c r="J9" s="44"/>
      <c r="K9" s="44"/>
      <c r="L9" s="44"/>
      <c r="M9" s="46"/>
      <c r="N9" s="302"/>
      <c r="O9" s="298"/>
      <c r="P9" s="47"/>
      <c r="Q9" s="47"/>
      <c r="R9" s="47"/>
      <c r="S9" s="47"/>
      <c r="T9" s="47"/>
      <c r="U9" s="47"/>
      <c r="V9" s="47"/>
      <c r="W9" s="47"/>
      <c r="X9" s="47"/>
      <c r="Y9" s="48"/>
      <c r="Z9" s="48"/>
      <c r="AA9" s="48"/>
      <c r="AB9" s="47"/>
      <c r="AC9" s="47"/>
      <c r="AD9" s="47"/>
      <c r="AE9" s="47"/>
      <c r="AF9" s="47"/>
      <c r="AG9" s="47"/>
      <c r="AH9" s="47"/>
      <c r="AI9" s="47"/>
      <c r="AJ9" s="48"/>
      <c r="AK9" s="48"/>
      <c r="AL9" s="48"/>
      <c r="AM9" s="47"/>
      <c r="AN9" s="47"/>
      <c r="AO9" s="47"/>
      <c r="AP9" s="47"/>
      <c r="AQ9" s="47"/>
      <c r="AR9" s="47"/>
      <c r="AS9" s="47"/>
      <c r="AT9" s="47"/>
      <c r="AU9" s="47"/>
      <c r="AV9" s="47"/>
      <c r="AW9" s="47"/>
      <c r="AX9" s="48"/>
      <c r="AY9" s="333"/>
      <c r="AZ9" s="49"/>
      <c r="BA9" s="50"/>
      <c r="BB9" s="51"/>
      <c r="BC9" s="45"/>
      <c r="BD9" s="41">
        <v>2</v>
      </c>
      <c r="BE9" s="52">
        <v>23</v>
      </c>
      <c r="BF9" s="52" t="s">
        <v>44</v>
      </c>
      <c r="BG9" s="273"/>
    </row>
    <row r="10" spans="1:59" s="63" customFormat="1" ht="12.75" x14ac:dyDescent="0.2">
      <c r="A10" s="196">
        <v>2</v>
      </c>
      <c r="B10" s="197" t="s">
        <v>43</v>
      </c>
      <c r="C10" s="208">
        <v>23</v>
      </c>
      <c r="D10" s="209" t="s">
        <v>44</v>
      </c>
      <c r="E10" s="210">
        <v>2311</v>
      </c>
      <c r="F10" s="211" t="s">
        <v>45</v>
      </c>
      <c r="G10" s="230"/>
      <c r="H10" s="56"/>
      <c r="I10" s="221"/>
      <c r="J10" s="57"/>
      <c r="K10" s="57"/>
      <c r="L10" s="57"/>
      <c r="M10" s="55"/>
      <c r="N10" s="303"/>
      <c r="O10" s="245"/>
      <c r="P10" s="122"/>
      <c r="Q10" s="58"/>
      <c r="R10" s="58"/>
      <c r="S10" s="58"/>
      <c r="T10" s="58"/>
      <c r="U10" s="58"/>
      <c r="V10" s="58"/>
      <c r="W10" s="58"/>
      <c r="X10" s="58"/>
      <c r="Y10" s="59"/>
      <c r="Z10" s="59"/>
      <c r="AA10" s="59"/>
      <c r="AB10" s="58"/>
      <c r="AC10" s="58"/>
      <c r="AD10" s="58"/>
      <c r="AE10" s="58"/>
      <c r="AF10" s="58"/>
      <c r="AG10" s="58"/>
      <c r="AH10" s="58"/>
      <c r="AI10" s="58"/>
      <c r="AJ10" s="59"/>
      <c r="AK10" s="59"/>
      <c r="AL10" s="59"/>
      <c r="AM10" s="58"/>
      <c r="AN10" s="58"/>
      <c r="AO10" s="58"/>
      <c r="AP10" s="58"/>
      <c r="AQ10" s="58"/>
      <c r="AR10" s="58"/>
      <c r="AS10" s="58"/>
      <c r="AT10" s="58"/>
      <c r="AU10" s="58"/>
      <c r="AV10" s="58"/>
      <c r="AW10" s="58"/>
      <c r="AX10" s="59"/>
      <c r="AY10" s="59"/>
      <c r="AZ10" s="60"/>
      <c r="BA10" s="61"/>
      <c r="BB10" s="54"/>
      <c r="BC10" s="54"/>
      <c r="BD10" s="41">
        <v>2</v>
      </c>
      <c r="BE10" s="52">
        <v>23</v>
      </c>
      <c r="BF10" s="62">
        <v>2311</v>
      </c>
      <c r="BG10" s="274"/>
    </row>
    <row r="11" spans="1:59" s="63" customFormat="1" ht="12.75" x14ac:dyDescent="0.2">
      <c r="A11" s="196">
        <v>2</v>
      </c>
      <c r="B11" s="197" t="s">
        <v>43</v>
      </c>
      <c r="C11" s="208">
        <v>23</v>
      </c>
      <c r="D11" s="209" t="s">
        <v>44</v>
      </c>
      <c r="E11" s="210">
        <v>2311</v>
      </c>
      <c r="F11" s="211" t="s">
        <v>45</v>
      </c>
      <c r="G11" s="231"/>
      <c r="H11" s="65"/>
      <c r="I11" s="66"/>
      <c r="J11" s="66"/>
      <c r="K11" s="66"/>
      <c r="L11" s="66"/>
      <c r="M11" s="64"/>
      <c r="N11" s="304"/>
      <c r="O11" s="305"/>
      <c r="P11" s="127"/>
      <c r="Q11" s="67"/>
      <c r="R11" s="67"/>
      <c r="S11" s="67"/>
      <c r="T11" s="67"/>
      <c r="U11" s="67"/>
      <c r="V11" s="67"/>
      <c r="W11" s="67"/>
      <c r="X11" s="67"/>
      <c r="Y11" s="68"/>
      <c r="Z11" s="68"/>
      <c r="AA11" s="68"/>
      <c r="AB11" s="67"/>
      <c r="AC11" s="67"/>
      <c r="AD11" s="67"/>
      <c r="AE11" s="67"/>
      <c r="AF11" s="67"/>
      <c r="AG11" s="67"/>
      <c r="AH11" s="67"/>
      <c r="AI11" s="67"/>
      <c r="AJ11" s="68"/>
      <c r="AK11" s="68"/>
      <c r="AL11" s="68"/>
      <c r="AM11" s="67"/>
      <c r="AN11" s="67"/>
      <c r="AO11" s="67"/>
      <c r="AP11" s="67"/>
      <c r="AQ11" s="67"/>
      <c r="AR11" s="67"/>
      <c r="AS11" s="67"/>
      <c r="AT11" s="67"/>
      <c r="AU11" s="67"/>
      <c r="AV11" s="67"/>
      <c r="AW11" s="67"/>
      <c r="AX11" s="68"/>
      <c r="AY11" s="68"/>
      <c r="AZ11" s="69"/>
      <c r="BA11" s="70"/>
      <c r="BB11" s="71"/>
      <c r="BC11" s="54"/>
      <c r="BD11" s="41">
        <v>2</v>
      </c>
      <c r="BE11" s="52">
        <v>23</v>
      </c>
      <c r="BF11" s="62">
        <v>2311</v>
      </c>
      <c r="BG11" s="275"/>
    </row>
    <row r="12" spans="1:59" s="63" customFormat="1" ht="12.75" x14ac:dyDescent="0.2">
      <c r="A12" s="196">
        <v>2</v>
      </c>
      <c r="B12" s="197" t="s">
        <v>43</v>
      </c>
      <c r="C12" s="208">
        <v>23</v>
      </c>
      <c r="D12" s="209" t="s">
        <v>44</v>
      </c>
      <c r="E12" s="210">
        <v>2311</v>
      </c>
      <c r="F12" s="211" t="s">
        <v>45</v>
      </c>
      <c r="G12" s="231" t="s">
        <v>46</v>
      </c>
      <c r="H12" s="72" t="s">
        <v>1233</v>
      </c>
      <c r="I12" s="73" t="s">
        <v>1164</v>
      </c>
      <c r="J12" s="73"/>
      <c r="K12" s="73"/>
      <c r="L12" s="73"/>
      <c r="M12" s="74"/>
      <c r="N12" s="247"/>
      <c r="O12" s="306"/>
      <c r="P12" s="105"/>
      <c r="Q12" s="75"/>
      <c r="R12" s="75"/>
      <c r="S12" s="75"/>
      <c r="T12" s="75"/>
      <c r="U12" s="75"/>
      <c r="V12" s="75"/>
      <c r="W12" s="75"/>
      <c r="X12" s="75"/>
      <c r="Y12" s="76" t="s">
        <v>1241</v>
      </c>
      <c r="Z12" s="77" t="s">
        <v>1241</v>
      </c>
      <c r="AA12" s="78">
        <f>AA$143</f>
        <v>0</v>
      </c>
      <c r="AB12" s="75"/>
      <c r="AC12" s="75"/>
      <c r="AD12" s="75"/>
      <c r="AE12" s="75"/>
      <c r="AF12" s="75"/>
      <c r="AG12" s="75"/>
      <c r="AH12" s="75"/>
      <c r="AI12" s="75"/>
      <c r="AJ12" s="76" t="s">
        <v>1241</v>
      </c>
      <c r="AK12" s="77" t="s">
        <v>1241</v>
      </c>
      <c r="AL12" s="78">
        <f>AL$143</f>
        <v>0</v>
      </c>
      <c r="AM12" s="75"/>
      <c r="AN12" s="75"/>
      <c r="AO12" s="75"/>
      <c r="AP12" s="75"/>
      <c r="AQ12" s="75"/>
      <c r="AR12" s="75"/>
      <c r="AS12" s="75"/>
      <c r="AT12" s="75"/>
      <c r="AU12" s="75"/>
      <c r="AV12" s="75"/>
      <c r="AW12" s="76" t="s">
        <v>1241</v>
      </c>
      <c r="AX12" s="77" t="s">
        <v>1241</v>
      </c>
      <c r="AY12" s="78">
        <f>AY$143</f>
        <v>25</v>
      </c>
      <c r="AZ12" s="79"/>
      <c r="BA12" s="80" t="str">
        <f>I12</f>
        <v>&gt; see 3121, In situ concrete</v>
      </c>
      <c r="BB12" s="71"/>
      <c r="BC12" s="54"/>
      <c r="BD12" s="41">
        <v>2</v>
      </c>
      <c r="BE12" s="52">
        <v>23</v>
      </c>
      <c r="BF12" s="62">
        <v>2311</v>
      </c>
      <c r="BG12" s="276" t="str">
        <f>H12</f>
        <v>Default Scenario (Link)</v>
      </c>
    </row>
    <row r="13" spans="1:59" s="63" customFormat="1" ht="12.75" x14ac:dyDescent="0.2">
      <c r="A13" s="196">
        <v>2</v>
      </c>
      <c r="B13" s="197" t="s">
        <v>43</v>
      </c>
      <c r="C13" s="208">
        <v>23</v>
      </c>
      <c r="D13" s="209" t="s">
        <v>44</v>
      </c>
      <c r="E13" s="210">
        <v>2311</v>
      </c>
      <c r="F13" s="211" t="s">
        <v>45</v>
      </c>
      <c r="G13" s="231"/>
      <c r="H13" s="65"/>
      <c r="I13" s="222"/>
      <c r="J13" s="66"/>
      <c r="K13" s="66"/>
      <c r="L13" s="66"/>
      <c r="M13" s="64"/>
      <c r="N13" s="304"/>
      <c r="O13" s="305"/>
      <c r="P13" s="127"/>
      <c r="Q13" s="67"/>
      <c r="R13" s="67"/>
      <c r="S13" s="67"/>
      <c r="T13" s="67"/>
      <c r="U13" s="67"/>
      <c r="V13" s="67"/>
      <c r="W13" s="67"/>
      <c r="X13" s="67"/>
      <c r="Y13" s="68"/>
      <c r="Z13" s="68"/>
      <c r="AA13" s="68"/>
      <c r="AB13" s="67"/>
      <c r="AC13" s="67"/>
      <c r="AD13" s="67"/>
      <c r="AE13" s="67"/>
      <c r="AF13" s="67"/>
      <c r="AG13" s="67"/>
      <c r="AH13" s="67"/>
      <c r="AI13" s="67"/>
      <c r="AJ13" s="68"/>
      <c r="AK13" s="68"/>
      <c r="AL13" s="68"/>
      <c r="AM13" s="67"/>
      <c r="AN13" s="67"/>
      <c r="AO13" s="67"/>
      <c r="AP13" s="67"/>
      <c r="AQ13" s="67"/>
      <c r="AR13" s="67"/>
      <c r="AS13" s="67"/>
      <c r="AT13" s="67"/>
      <c r="AU13" s="67"/>
      <c r="AV13" s="67"/>
      <c r="AW13" s="67"/>
      <c r="AX13" s="68"/>
      <c r="AY13" s="68"/>
      <c r="AZ13" s="69"/>
      <c r="BA13" s="70"/>
      <c r="BB13" s="71"/>
      <c r="BC13" s="54"/>
      <c r="BD13" s="41">
        <v>2</v>
      </c>
      <c r="BE13" s="52">
        <v>23</v>
      </c>
      <c r="BF13" s="62">
        <v>2311</v>
      </c>
      <c r="BG13" s="275"/>
    </row>
    <row r="14" spans="1:59" s="63" customFormat="1" ht="12.75" x14ac:dyDescent="0.2">
      <c r="A14" s="196">
        <v>2</v>
      </c>
      <c r="B14" s="197" t="s">
        <v>43</v>
      </c>
      <c r="C14" s="208">
        <v>23</v>
      </c>
      <c r="D14" s="209" t="s">
        <v>44</v>
      </c>
      <c r="E14" s="210">
        <v>2311</v>
      </c>
      <c r="F14" s="211" t="s">
        <v>45</v>
      </c>
      <c r="G14" s="230"/>
      <c r="H14" s="56"/>
      <c r="I14" s="221"/>
      <c r="J14" s="57"/>
      <c r="K14" s="57"/>
      <c r="L14" s="57"/>
      <c r="M14" s="55"/>
      <c r="N14" s="303"/>
      <c r="O14" s="245"/>
      <c r="P14" s="122"/>
      <c r="Q14" s="58"/>
      <c r="R14" s="58"/>
      <c r="S14" s="58"/>
      <c r="T14" s="58"/>
      <c r="U14" s="58"/>
      <c r="V14" s="58"/>
      <c r="W14" s="58"/>
      <c r="X14" s="58"/>
      <c r="Y14" s="59"/>
      <c r="Z14" s="59"/>
      <c r="AA14" s="59"/>
      <c r="AB14" s="58"/>
      <c r="AC14" s="58"/>
      <c r="AD14" s="58"/>
      <c r="AE14" s="58"/>
      <c r="AF14" s="58"/>
      <c r="AG14" s="58"/>
      <c r="AH14" s="58"/>
      <c r="AI14" s="58"/>
      <c r="AJ14" s="59"/>
      <c r="AK14" s="59"/>
      <c r="AL14" s="59"/>
      <c r="AM14" s="58"/>
      <c r="AN14" s="58"/>
      <c r="AO14" s="58"/>
      <c r="AP14" s="58"/>
      <c r="AQ14" s="58"/>
      <c r="AR14" s="58"/>
      <c r="AS14" s="58"/>
      <c r="AT14" s="58"/>
      <c r="AU14" s="58"/>
      <c r="AV14" s="58"/>
      <c r="AW14" s="58"/>
      <c r="AX14" s="59"/>
      <c r="AY14" s="59"/>
      <c r="AZ14" s="60"/>
      <c r="BA14" s="61"/>
      <c r="BB14" s="54"/>
      <c r="BC14" s="54"/>
      <c r="BD14" s="41">
        <v>2</v>
      </c>
      <c r="BE14" s="52">
        <v>23</v>
      </c>
      <c r="BF14" s="62">
        <v>2311</v>
      </c>
      <c r="BG14" s="274"/>
    </row>
    <row r="15" spans="1:59" s="63" customFormat="1" ht="12.75" x14ac:dyDescent="0.2">
      <c r="A15" s="196">
        <v>2</v>
      </c>
      <c r="B15" s="197" t="s">
        <v>43</v>
      </c>
      <c r="C15" s="208">
        <v>23</v>
      </c>
      <c r="D15" s="209" t="s">
        <v>44</v>
      </c>
      <c r="E15" s="210">
        <v>2311</v>
      </c>
      <c r="F15" s="211" t="s">
        <v>45</v>
      </c>
      <c r="G15" s="231"/>
      <c r="H15" s="65"/>
      <c r="I15" s="222"/>
      <c r="J15" s="66"/>
      <c r="K15" s="66"/>
      <c r="L15" s="66"/>
      <c r="M15" s="64"/>
      <c r="N15" s="304"/>
      <c r="O15" s="305"/>
      <c r="P15" s="127"/>
      <c r="Q15" s="67"/>
      <c r="R15" s="67"/>
      <c r="S15" s="67"/>
      <c r="T15" s="67"/>
      <c r="U15" s="67"/>
      <c r="V15" s="67"/>
      <c r="W15" s="67"/>
      <c r="X15" s="67"/>
      <c r="Y15" s="68"/>
      <c r="Z15" s="68"/>
      <c r="AA15" s="68"/>
      <c r="AB15" s="67"/>
      <c r="AC15" s="67"/>
      <c r="AD15" s="67"/>
      <c r="AE15" s="67"/>
      <c r="AF15" s="67"/>
      <c r="AG15" s="67"/>
      <c r="AH15" s="67"/>
      <c r="AI15" s="67"/>
      <c r="AJ15" s="68"/>
      <c r="AK15" s="68"/>
      <c r="AL15" s="68"/>
      <c r="AM15" s="67"/>
      <c r="AN15" s="67"/>
      <c r="AO15" s="67"/>
      <c r="AP15" s="67"/>
      <c r="AQ15" s="67"/>
      <c r="AR15" s="67"/>
      <c r="AS15" s="67"/>
      <c r="AT15" s="67"/>
      <c r="AU15" s="67"/>
      <c r="AV15" s="67"/>
      <c r="AW15" s="67"/>
      <c r="AX15" s="68"/>
      <c r="AY15" s="68"/>
      <c r="AZ15" s="69"/>
      <c r="BA15" s="70"/>
      <c r="BB15" s="71"/>
      <c r="BC15" s="54"/>
      <c r="BD15" s="41">
        <v>2</v>
      </c>
      <c r="BE15" s="52">
        <v>23</v>
      </c>
      <c r="BF15" s="62">
        <v>2311</v>
      </c>
      <c r="BG15" s="275"/>
    </row>
    <row r="16" spans="1:59" s="63" customFormat="1" ht="12.75" x14ac:dyDescent="0.2">
      <c r="A16" s="196">
        <v>2</v>
      </c>
      <c r="B16" s="197" t="s">
        <v>43</v>
      </c>
      <c r="C16" s="208">
        <v>23</v>
      </c>
      <c r="D16" s="209" t="s">
        <v>44</v>
      </c>
      <c r="E16" s="210">
        <v>2311</v>
      </c>
      <c r="F16" s="211" t="s">
        <v>45</v>
      </c>
      <c r="G16" s="231" t="s">
        <v>53</v>
      </c>
      <c r="H16" s="72" t="s">
        <v>1233</v>
      </c>
      <c r="I16" s="223" t="s">
        <v>1183</v>
      </c>
      <c r="J16" s="73"/>
      <c r="K16" s="73"/>
      <c r="L16" s="73"/>
      <c r="M16" s="74"/>
      <c r="N16" s="247"/>
      <c r="O16" s="306"/>
      <c r="P16" s="105"/>
      <c r="Q16" s="75"/>
      <c r="R16" s="75"/>
      <c r="S16" s="75"/>
      <c r="T16" s="75"/>
      <c r="U16" s="75"/>
      <c r="V16" s="75"/>
      <c r="W16" s="75"/>
      <c r="X16" s="75"/>
      <c r="Y16" s="76" t="s">
        <v>1241</v>
      </c>
      <c r="Z16" s="77" t="s">
        <v>1241</v>
      </c>
      <c r="AA16" s="78">
        <f>AA$126</f>
        <v>1000</v>
      </c>
      <c r="AB16" s="75"/>
      <c r="AC16" s="75"/>
      <c r="AD16" s="75"/>
      <c r="AE16" s="75"/>
      <c r="AF16" s="75"/>
      <c r="AG16" s="75"/>
      <c r="AH16" s="75"/>
      <c r="AI16" s="75"/>
      <c r="AJ16" s="76" t="s">
        <v>1241</v>
      </c>
      <c r="AK16" s="77" t="s">
        <v>1241</v>
      </c>
      <c r="AL16" s="78">
        <f>AL$126</f>
        <v>0</v>
      </c>
      <c r="AM16" s="75"/>
      <c r="AN16" s="75"/>
      <c r="AO16" s="75"/>
      <c r="AP16" s="75"/>
      <c r="AQ16" s="75"/>
      <c r="AR16" s="75"/>
      <c r="AS16" s="75"/>
      <c r="AT16" s="75"/>
      <c r="AU16" s="75"/>
      <c r="AV16" s="75"/>
      <c r="AW16" s="76" t="s">
        <v>1241</v>
      </c>
      <c r="AX16" s="77" t="s">
        <v>1241</v>
      </c>
      <c r="AY16" s="78">
        <f>AY$126</f>
        <v>25</v>
      </c>
      <c r="AZ16" s="79"/>
      <c r="BA16" s="80" t="str">
        <f>I16</f>
        <v>&gt; see 3112, Reinforcement for in situ concrete</v>
      </c>
      <c r="BB16" s="71"/>
      <c r="BC16" s="54"/>
      <c r="BD16" s="41">
        <v>2</v>
      </c>
      <c r="BE16" s="52">
        <v>23</v>
      </c>
      <c r="BF16" s="62">
        <v>2311</v>
      </c>
      <c r="BG16" s="276" t="s">
        <v>47</v>
      </c>
    </row>
    <row r="17" spans="1:59" s="63" customFormat="1" ht="12.75" x14ac:dyDescent="0.2">
      <c r="A17" s="196">
        <v>2</v>
      </c>
      <c r="B17" s="197" t="s">
        <v>43</v>
      </c>
      <c r="C17" s="208">
        <v>23</v>
      </c>
      <c r="D17" s="209" t="s">
        <v>44</v>
      </c>
      <c r="E17" s="210">
        <v>2311</v>
      </c>
      <c r="F17" s="211" t="s">
        <v>45</v>
      </c>
      <c r="G17" s="231"/>
      <c r="H17" s="65"/>
      <c r="I17" s="222"/>
      <c r="J17" s="66"/>
      <c r="K17" s="66"/>
      <c r="L17" s="66"/>
      <c r="M17" s="64"/>
      <c r="N17" s="304"/>
      <c r="O17" s="305"/>
      <c r="P17" s="127"/>
      <c r="Q17" s="67"/>
      <c r="R17" s="67"/>
      <c r="S17" s="67"/>
      <c r="T17" s="67"/>
      <c r="U17" s="67"/>
      <c r="V17" s="67"/>
      <c r="W17" s="67"/>
      <c r="X17" s="67"/>
      <c r="Y17" s="68"/>
      <c r="Z17" s="68"/>
      <c r="AA17" s="68"/>
      <c r="AB17" s="67"/>
      <c r="AC17" s="67"/>
      <c r="AD17" s="67"/>
      <c r="AE17" s="67"/>
      <c r="AF17" s="67"/>
      <c r="AG17" s="67"/>
      <c r="AH17" s="67"/>
      <c r="AI17" s="67"/>
      <c r="AJ17" s="68"/>
      <c r="AK17" s="68"/>
      <c r="AL17" s="68"/>
      <c r="AM17" s="67"/>
      <c r="AN17" s="67"/>
      <c r="AO17" s="67"/>
      <c r="AP17" s="67"/>
      <c r="AQ17" s="67"/>
      <c r="AR17" s="67"/>
      <c r="AS17" s="67"/>
      <c r="AT17" s="67"/>
      <c r="AU17" s="67"/>
      <c r="AV17" s="67"/>
      <c r="AW17" s="67"/>
      <c r="AX17" s="68"/>
      <c r="AY17" s="68"/>
      <c r="AZ17" s="69"/>
      <c r="BA17" s="70"/>
      <c r="BB17" s="71"/>
      <c r="BC17" s="54"/>
      <c r="BD17" s="41">
        <v>2</v>
      </c>
      <c r="BE17" s="52">
        <v>23</v>
      </c>
      <c r="BF17" s="62">
        <v>2311</v>
      </c>
      <c r="BG17" s="275"/>
    </row>
    <row r="18" spans="1:59" s="63" customFormat="1" ht="12.75" x14ac:dyDescent="0.2">
      <c r="A18" s="196">
        <v>2</v>
      </c>
      <c r="B18" s="197" t="s">
        <v>43</v>
      </c>
      <c r="C18" s="208">
        <v>23</v>
      </c>
      <c r="D18" s="209" t="s">
        <v>44</v>
      </c>
      <c r="E18" s="210">
        <v>2311</v>
      </c>
      <c r="F18" s="211" t="s">
        <v>45</v>
      </c>
      <c r="G18" s="230"/>
      <c r="H18" s="56"/>
      <c r="I18" s="221"/>
      <c r="J18" s="57"/>
      <c r="K18" s="57"/>
      <c r="L18" s="57"/>
      <c r="M18" s="55"/>
      <c r="N18" s="303"/>
      <c r="O18" s="245"/>
      <c r="P18" s="122"/>
      <c r="Q18" s="58"/>
      <c r="R18" s="58"/>
      <c r="S18" s="58"/>
      <c r="T18" s="58"/>
      <c r="U18" s="58"/>
      <c r="V18" s="58"/>
      <c r="W18" s="58"/>
      <c r="X18" s="58"/>
      <c r="Y18" s="59"/>
      <c r="Z18" s="59"/>
      <c r="AA18" s="59"/>
      <c r="AB18" s="58"/>
      <c r="AC18" s="58"/>
      <c r="AD18" s="58"/>
      <c r="AE18" s="58"/>
      <c r="AF18" s="58"/>
      <c r="AG18" s="58"/>
      <c r="AH18" s="58"/>
      <c r="AI18" s="58"/>
      <c r="AJ18" s="59"/>
      <c r="AK18" s="59"/>
      <c r="AL18" s="59"/>
      <c r="AM18" s="58"/>
      <c r="AN18" s="58"/>
      <c r="AO18" s="58"/>
      <c r="AP18" s="58"/>
      <c r="AQ18" s="58"/>
      <c r="AR18" s="58"/>
      <c r="AS18" s="58"/>
      <c r="AT18" s="58"/>
      <c r="AU18" s="58"/>
      <c r="AV18" s="58"/>
      <c r="AW18" s="58"/>
      <c r="AX18" s="59"/>
      <c r="AY18" s="59"/>
      <c r="AZ18" s="60"/>
      <c r="BA18" s="61"/>
      <c r="BB18" s="54"/>
      <c r="BC18" s="54"/>
      <c r="BD18" s="41">
        <v>2</v>
      </c>
      <c r="BE18" s="52">
        <v>23</v>
      </c>
      <c r="BF18" s="62">
        <v>2311</v>
      </c>
      <c r="BG18" s="274"/>
    </row>
    <row r="19" spans="1:59" s="63" customFormat="1" ht="12.75" x14ac:dyDescent="0.2">
      <c r="A19" s="196">
        <v>2</v>
      </c>
      <c r="B19" s="197" t="s">
        <v>43</v>
      </c>
      <c r="C19" s="208">
        <v>23</v>
      </c>
      <c r="D19" s="209" t="s">
        <v>44</v>
      </c>
      <c r="E19" s="212">
        <v>2312</v>
      </c>
      <c r="F19" s="213" t="s">
        <v>55</v>
      </c>
      <c r="G19" s="232"/>
      <c r="H19" s="97"/>
      <c r="I19" s="224"/>
      <c r="J19" s="98"/>
      <c r="K19" s="98"/>
      <c r="L19" s="98"/>
      <c r="M19" s="96"/>
      <c r="N19" s="307"/>
      <c r="O19" s="246"/>
      <c r="P19" s="124"/>
      <c r="Q19" s="99"/>
      <c r="R19" s="99"/>
      <c r="S19" s="99"/>
      <c r="T19" s="99"/>
      <c r="U19" s="99"/>
      <c r="V19" s="99"/>
      <c r="W19" s="99"/>
      <c r="X19" s="99"/>
      <c r="Y19" s="100"/>
      <c r="Z19" s="100"/>
      <c r="AA19" s="100"/>
      <c r="AB19" s="99"/>
      <c r="AC19" s="99"/>
      <c r="AD19" s="99"/>
      <c r="AE19" s="99"/>
      <c r="AF19" s="99"/>
      <c r="AG19" s="99"/>
      <c r="AH19" s="99"/>
      <c r="AI19" s="99"/>
      <c r="AJ19" s="100"/>
      <c r="AK19" s="100"/>
      <c r="AL19" s="100"/>
      <c r="AM19" s="99"/>
      <c r="AN19" s="99"/>
      <c r="AO19" s="99"/>
      <c r="AP19" s="99"/>
      <c r="AQ19" s="99"/>
      <c r="AR19" s="99"/>
      <c r="AS19" s="99"/>
      <c r="AT19" s="99"/>
      <c r="AU19" s="99"/>
      <c r="AV19" s="99"/>
      <c r="AW19" s="99"/>
      <c r="AX19" s="100"/>
      <c r="AY19" s="100"/>
      <c r="AZ19" s="101"/>
      <c r="BA19" s="102"/>
      <c r="BB19" s="95"/>
      <c r="BC19" s="95"/>
      <c r="BD19" s="41">
        <v>2</v>
      </c>
      <c r="BE19" s="52">
        <v>23</v>
      </c>
      <c r="BF19" s="103">
        <v>2312</v>
      </c>
      <c r="BG19" s="277"/>
    </row>
    <row r="20" spans="1:59" s="63" customFormat="1" ht="12.75" x14ac:dyDescent="0.2">
      <c r="A20" s="196">
        <v>2</v>
      </c>
      <c r="B20" s="197" t="s">
        <v>43</v>
      </c>
      <c r="C20" s="208">
        <v>23</v>
      </c>
      <c r="D20" s="209" t="s">
        <v>44</v>
      </c>
      <c r="E20" s="212">
        <v>2312</v>
      </c>
      <c r="F20" s="213" t="s">
        <v>55</v>
      </c>
      <c r="G20" s="231"/>
      <c r="H20" s="65"/>
      <c r="I20" s="222"/>
      <c r="J20" s="66"/>
      <c r="K20" s="66"/>
      <c r="L20" s="66"/>
      <c r="M20" s="64"/>
      <c r="N20" s="308"/>
      <c r="O20" s="309"/>
      <c r="P20" s="127"/>
      <c r="Q20" s="67"/>
      <c r="R20" s="67"/>
      <c r="S20" s="67"/>
      <c r="T20" s="67"/>
      <c r="U20" s="67"/>
      <c r="V20" s="67"/>
      <c r="W20" s="67"/>
      <c r="X20" s="67"/>
      <c r="Y20" s="68"/>
      <c r="Z20" s="68"/>
      <c r="AA20" s="68"/>
      <c r="AB20" s="67"/>
      <c r="AC20" s="67"/>
      <c r="AD20" s="67"/>
      <c r="AE20" s="67"/>
      <c r="AF20" s="67"/>
      <c r="AG20" s="67"/>
      <c r="AH20" s="67"/>
      <c r="AI20" s="67"/>
      <c r="AJ20" s="68"/>
      <c r="AK20" s="68"/>
      <c r="AL20" s="68"/>
      <c r="AM20" s="67"/>
      <c r="AN20" s="67"/>
      <c r="AO20" s="67"/>
      <c r="AP20" s="67"/>
      <c r="AQ20" s="67"/>
      <c r="AR20" s="67"/>
      <c r="AS20" s="67"/>
      <c r="AT20" s="67"/>
      <c r="AU20" s="67"/>
      <c r="AV20" s="67"/>
      <c r="AW20" s="67"/>
      <c r="AX20" s="68"/>
      <c r="AY20" s="68"/>
      <c r="AZ20" s="69"/>
      <c r="BA20" s="70"/>
      <c r="BB20" s="71"/>
      <c r="BC20" s="95"/>
      <c r="BD20" s="41">
        <v>2</v>
      </c>
      <c r="BE20" s="52">
        <v>23</v>
      </c>
      <c r="BF20" s="103">
        <v>2312</v>
      </c>
      <c r="BG20" s="275"/>
    </row>
    <row r="21" spans="1:59" s="63" customFormat="1" ht="12.75" x14ac:dyDescent="0.2">
      <c r="A21" s="196">
        <v>2</v>
      </c>
      <c r="B21" s="197" t="s">
        <v>43</v>
      </c>
      <c r="C21" s="208">
        <v>23</v>
      </c>
      <c r="D21" s="209" t="s">
        <v>44</v>
      </c>
      <c r="E21" s="212">
        <v>2312</v>
      </c>
      <c r="F21" s="213" t="s">
        <v>55</v>
      </c>
      <c r="G21" s="231" t="s">
        <v>56</v>
      </c>
      <c r="H21" s="72" t="s">
        <v>1233</v>
      </c>
      <c r="I21" s="223" t="s">
        <v>1163</v>
      </c>
      <c r="J21" s="73"/>
      <c r="K21" s="73"/>
      <c r="L21" s="73"/>
      <c r="M21" s="74"/>
      <c r="N21" s="247"/>
      <c r="O21" s="306"/>
      <c r="P21" s="105"/>
      <c r="Q21" s="75"/>
      <c r="R21" s="75"/>
      <c r="S21" s="75"/>
      <c r="T21" s="75"/>
      <c r="U21" s="75"/>
      <c r="V21" s="75"/>
      <c r="W21" s="75"/>
      <c r="X21" s="75"/>
      <c r="Y21" s="76" t="s">
        <v>1241</v>
      </c>
      <c r="Z21" s="77" t="s">
        <v>1241</v>
      </c>
      <c r="AA21" s="78">
        <f>AA$214</f>
        <v>0</v>
      </c>
      <c r="AB21" s="75"/>
      <c r="AC21" s="75"/>
      <c r="AD21" s="75"/>
      <c r="AE21" s="75"/>
      <c r="AF21" s="75"/>
      <c r="AG21" s="75"/>
      <c r="AH21" s="75"/>
      <c r="AI21" s="75"/>
      <c r="AJ21" s="76" t="s">
        <v>1241</v>
      </c>
      <c r="AK21" s="77" t="s">
        <v>1241</v>
      </c>
      <c r="AL21" s="78">
        <f>AL$214</f>
        <v>0</v>
      </c>
      <c r="AM21" s="75"/>
      <c r="AN21" s="75"/>
      <c r="AO21" s="75"/>
      <c r="AP21" s="75"/>
      <c r="AQ21" s="75"/>
      <c r="AR21" s="75"/>
      <c r="AS21" s="75"/>
      <c r="AT21" s="75"/>
      <c r="AU21" s="75"/>
      <c r="AV21" s="75"/>
      <c r="AW21" s="76" t="s">
        <v>1241</v>
      </c>
      <c r="AX21" s="77" t="s">
        <v>1241</v>
      </c>
      <c r="AY21" s="78">
        <f>AY$214</f>
        <v>50</v>
      </c>
      <c r="AZ21" s="79"/>
      <c r="BA21" s="80" t="str">
        <f>I21</f>
        <v>&gt; see 3131, Precast concrete</v>
      </c>
      <c r="BB21" s="71"/>
      <c r="BC21" s="95"/>
      <c r="BD21" s="41">
        <v>2</v>
      </c>
      <c r="BE21" s="52">
        <v>23</v>
      </c>
      <c r="BF21" s="103">
        <v>2312</v>
      </c>
      <c r="BG21" s="276" t="s">
        <v>47</v>
      </c>
    </row>
    <row r="22" spans="1:59" s="63" customFormat="1" ht="12.75" x14ac:dyDescent="0.2">
      <c r="A22" s="196">
        <v>2</v>
      </c>
      <c r="B22" s="197" t="s">
        <v>43</v>
      </c>
      <c r="C22" s="208">
        <v>23</v>
      </c>
      <c r="D22" s="209" t="s">
        <v>44</v>
      </c>
      <c r="E22" s="212">
        <v>2312</v>
      </c>
      <c r="F22" s="213" t="s">
        <v>55</v>
      </c>
      <c r="G22" s="231"/>
      <c r="H22" s="65"/>
      <c r="I22" s="222"/>
      <c r="J22" s="66"/>
      <c r="K22" s="66"/>
      <c r="L22" s="66"/>
      <c r="M22" s="64"/>
      <c r="N22" s="308"/>
      <c r="O22" s="309"/>
      <c r="P22" s="127"/>
      <c r="Q22" s="67"/>
      <c r="R22" s="67"/>
      <c r="S22" s="67"/>
      <c r="T22" s="67"/>
      <c r="U22" s="67"/>
      <c r="V22" s="67"/>
      <c r="W22" s="67"/>
      <c r="X22" s="67"/>
      <c r="Y22" s="68"/>
      <c r="Z22" s="68"/>
      <c r="AA22" s="68"/>
      <c r="AB22" s="67"/>
      <c r="AC22" s="67"/>
      <c r="AD22" s="67"/>
      <c r="AE22" s="67"/>
      <c r="AF22" s="67"/>
      <c r="AG22" s="67"/>
      <c r="AH22" s="67"/>
      <c r="AI22" s="67"/>
      <c r="AJ22" s="68"/>
      <c r="AK22" s="68"/>
      <c r="AL22" s="68"/>
      <c r="AM22" s="67"/>
      <c r="AN22" s="67"/>
      <c r="AO22" s="67"/>
      <c r="AP22" s="67"/>
      <c r="AQ22" s="67"/>
      <c r="AR22" s="67"/>
      <c r="AS22" s="67"/>
      <c r="AT22" s="67"/>
      <c r="AU22" s="67"/>
      <c r="AV22" s="67"/>
      <c r="AW22" s="67"/>
      <c r="AX22" s="68"/>
      <c r="AY22" s="68"/>
      <c r="AZ22" s="69"/>
      <c r="BA22" s="70"/>
      <c r="BB22" s="71"/>
      <c r="BC22" s="95"/>
      <c r="BD22" s="41">
        <v>2</v>
      </c>
      <c r="BE22" s="52">
        <v>23</v>
      </c>
      <c r="BF22" s="103">
        <v>2312</v>
      </c>
      <c r="BG22" s="275"/>
    </row>
    <row r="23" spans="1:59" s="63" customFormat="1" ht="12.75" x14ac:dyDescent="0.2">
      <c r="A23" s="196">
        <v>2</v>
      </c>
      <c r="B23" s="197" t="s">
        <v>43</v>
      </c>
      <c r="C23" s="208">
        <v>23</v>
      </c>
      <c r="D23" s="209" t="s">
        <v>44</v>
      </c>
      <c r="E23" s="212">
        <v>2312</v>
      </c>
      <c r="F23" s="213" t="s">
        <v>55</v>
      </c>
      <c r="G23" s="232"/>
      <c r="H23" s="97"/>
      <c r="I23" s="224"/>
      <c r="J23" s="98"/>
      <c r="K23" s="98"/>
      <c r="L23" s="98"/>
      <c r="M23" s="96"/>
      <c r="N23" s="310"/>
      <c r="O23" s="311"/>
      <c r="P23" s="124"/>
      <c r="Q23" s="99"/>
      <c r="R23" s="99"/>
      <c r="S23" s="99"/>
      <c r="T23" s="99"/>
      <c r="U23" s="99"/>
      <c r="V23" s="99"/>
      <c r="W23" s="99"/>
      <c r="X23" s="99"/>
      <c r="Y23" s="100"/>
      <c r="Z23" s="100"/>
      <c r="AA23" s="100"/>
      <c r="AB23" s="99"/>
      <c r="AC23" s="99"/>
      <c r="AD23" s="99"/>
      <c r="AE23" s="99"/>
      <c r="AF23" s="99"/>
      <c r="AG23" s="99"/>
      <c r="AH23" s="99"/>
      <c r="AI23" s="99"/>
      <c r="AJ23" s="100"/>
      <c r="AK23" s="100"/>
      <c r="AL23" s="100"/>
      <c r="AM23" s="99"/>
      <c r="AN23" s="99"/>
      <c r="AO23" s="99"/>
      <c r="AP23" s="99"/>
      <c r="AQ23" s="99"/>
      <c r="AR23" s="99"/>
      <c r="AS23" s="99"/>
      <c r="AT23" s="99"/>
      <c r="AU23" s="99"/>
      <c r="AV23" s="99"/>
      <c r="AW23" s="99"/>
      <c r="AX23" s="100"/>
      <c r="AY23" s="100"/>
      <c r="AZ23" s="101"/>
      <c r="BA23" s="102"/>
      <c r="BB23" s="95"/>
      <c r="BC23" s="95"/>
      <c r="BD23" s="41">
        <v>2</v>
      </c>
      <c r="BE23" s="52">
        <v>23</v>
      </c>
      <c r="BF23" s="103">
        <v>2312</v>
      </c>
      <c r="BG23" s="277"/>
    </row>
    <row r="24" spans="1:59" s="63" customFormat="1" ht="12.75" x14ac:dyDescent="0.2">
      <c r="A24" s="196">
        <v>2</v>
      </c>
      <c r="B24" s="197" t="s">
        <v>43</v>
      </c>
      <c r="C24" s="208">
        <v>23</v>
      </c>
      <c r="D24" s="209" t="s">
        <v>44</v>
      </c>
      <c r="E24" s="210">
        <v>2313</v>
      </c>
      <c r="F24" s="211" t="s">
        <v>57</v>
      </c>
      <c r="G24" s="230"/>
      <c r="H24" s="56"/>
      <c r="I24" s="221"/>
      <c r="J24" s="57"/>
      <c r="K24" s="57"/>
      <c r="L24" s="57"/>
      <c r="M24" s="55"/>
      <c r="N24" s="303"/>
      <c r="O24" s="245"/>
      <c r="P24" s="122"/>
      <c r="Q24" s="58"/>
      <c r="R24" s="58"/>
      <c r="S24" s="58"/>
      <c r="T24" s="58"/>
      <c r="U24" s="58"/>
      <c r="V24" s="58"/>
      <c r="W24" s="58"/>
      <c r="X24" s="58"/>
      <c r="Y24" s="59"/>
      <c r="Z24" s="59"/>
      <c r="AA24" s="59"/>
      <c r="AB24" s="58"/>
      <c r="AC24" s="58"/>
      <c r="AD24" s="58"/>
      <c r="AE24" s="58"/>
      <c r="AF24" s="58"/>
      <c r="AG24" s="58"/>
      <c r="AH24" s="58"/>
      <c r="AI24" s="58"/>
      <c r="AJ24" s="59"/>
      <c r="AK24" s="59"/>
      <c r="AL24" s="59"/>
      <c r="AM24" s="58"/>
      <c r="AN24" s="58"/>
      <c r="AO24" s="58"/>
      <c r="AP24" s="58"/>
      <c r="AQ24" s="58"/>
      <c r="AR24" s="58"/>
      <c r="AS24" s="58"/>
      <c r="AT24" s="58"/>
      <c r="AU24" s="58"/>
      <c r="AV24" s="58"/>
      <c r="AW24" s="58"/>
      <c r="AX24" s="59"/>
      <c r="AY24" s="59"/>
      <c r="AZ24" s="60"/>
      <c r="BA24" s="61"/>
      <c r="BB24" s="54"/>
      <c r="BC24" s="54"/>
      <c r="BD24" s="41">
        <v>2</v>
      </c>
      <c r="BE24" s="52">
        <v>23</v>
      </c>
      <c r="BF24" s="62">
        <v>2313</v>
      </c>
      <c r="BG24" s="274"/>
    </row>
    <row r="25" spans="1:59" s="63" customFormat="1" ht="12.75" x14ac:dyDescent="0.2">
      <c r="A25" s="196">
        <v>2</v>
      </c>
      <c r="B25" s="197" t="s">
        <v>43</v>
      </c>
      <c r="C25" s="208">
        <v>23</v>
      </c>
      <c r="D25" s="209" t="s">
        <v>44</v>
      </c>
      <c r="E25" s="210">
        <v>2313</v>
      </c>
      <c r="F25" s="211" t="s">
        <v>57</v>
      </c>
      <c r="G25" s="231" t="s">
        <v>1188</v>
      </c>
      <c r="H25" s="65"/>
      <c r="I25" s="222"/>
      <c r="J25" s="66"/>
      <c r="K25" s="66"/>
      <c r="L25" s="66"/>
      <c r="M25" s="64"/>
      <c r="N25" s="308"/>
      <c r="O25" s="309"/>
      <c r="P25" s="127"/>
      <c r="Q25" s="67"/>
      <c r="R25" s="67"/>
      <c r="S25" s="67"/>
      <c r="T25" s="67"/>
      <c r="U25" s="67"/>
      <c r="V25" s="67"/>
      <c r="W25" s="67"/>
      <c r="X25" s="67"/>
      <c r="Y25" s="68"/>
      <c r="Z25" s="68"/>
      <c r="AA25" s="68"/>
      <c r="AB25" s="67"/>
      <c r="AC25" s="67"/>
      <c r="AD25" s="67"/>
      <c r="AE25" s="67"/>
      <c r="AF25" s="67"/>
      <c r="AG25" s="67"/>
      <c r="AH25" s="67"/>
      <c r="AI25" s="67"/>
      <c r="AJ25" s="68"/>
      <c r="AK25" s="68"/>
      <c r="AL25" s="68"/>
      <c r="AM25" s="67"/>
      <c r="AN25" s="67"/>
      <c r="AO25" s="67"/>
      <c r="AP25" s="67"/>
      <c r="AQ25" s="67"/>
      <c r="AR25" s="67"/>
      <c r="AS25" s="67"/>
      <c r="AT25" s="67"/>
      <c r="AU25" s="67"/>
      <c r="AV25" s="67"/>
      <c r="AW25" s="67"/>
      <c r="AX25" s="68"/>
      <c r="AY25" s="68"/>
      <c r="AZ25" s="69"/>
      <c r="BA25" s="70"/>
      <c r="BB25" s="71"/>
      <c r="BC25" s="54"/>
      <c r="BD25" s="41">
        <v>2</v>
      </c>
      <c r="BE25" s="52">
        <v>23</v>
      </c>
      <c r="BF25" s="62">
        <v>2313</v>
      </c>
      <c r="BG25" s="275"/>
    </row>
    <row r="26" spans="1:59" s="63" customFormat="1" ht="12.75" x14ac:dyDescent="0.2">
      <c r="A26" s="196">
        <v>2</v>
      </c>
      <c r="B26" s="197" t="s">
        <v>43</v>
      </c>
      <c r="C26" s="208">
        <v>23</v>
      </c>
      <c r="D26" s="209" t="s">
        <v>44</v>
      </c>
      <c r="E26" s="210">
        <v>2313</v>
      </c>
      <c r="F26" s="211" t="s">
        <v>57</v>
      </c>
      <c r="G26" s="231" t="s">
        <v>1188</v>
      </c>
      <c r="H26" s="72" t="s">
        <v>47</v>
      </c>
      <c r="I26" s="223"/>
      <c r="J26" s="73"/>
      <c r="K26" s="73"/>
      <c r="L26" s="73"/>
      <c r="M26" s="74"/>
      <c r="N26" s="247"/>
      <c r="O26" s="306"/>
      <c r="P26" s="105"/>
      <c r="Q26" s="75"/>
      <c r="R26" s="75"/>
      <c r="S26" s="75"/>
      <c r="T26" s="75"/>
      <c r="U26" s="75"/>
      <c r="V26" s="75"/>
      <c r="W26" s="75"/>
      <c r="X26" s="75"/>
      <c r="Y26" s="76">
        <f>IF(ISNUMBER(VLOOKUP(Y28,P$7:W$7,MATCH(Y28,P$7:W$7))),VLOOKUP(Y28,P$7:W$7,MATCH(Y28,P$7:W$7)),IF(N30=0,"No Data",IF(Y28&gt;0,"&lt;100",0)))</f>
        <v>10000</v>
      </c>
      <c r="Z26" s="77">
        <f>IF(ISNUMBER(VLOOKUP(Z30,P$7:W$7,MATCH(Z30,P$7:W$7))),VLOOKUP(Z30,P$7:W$7,MATCH(Z30,P$7:W$7)),IF(N30=0,"No Data",IF(Z30&gt;0,"&lt;100",0)))</f>
        <v>10000</v>
      </c>
      <c r="AA26" s="106">
        <f>IF(ISNUMBER(Z26),Z26,0)</f>
        <v>10000</v>
      </c>
      <c r="AB26" s="75"/>
      <c r="AC26" s="75"/>
      <c r="AD26" s="75"/>
      <c r="AE26" s="75"/>
      <c r="AF26" s="75"/>
      <c r="AG26" s="75"/>
      <c r="AH26" s="75"/>
      <c r="AI26" s="75"/>
      <c r="AJ26" s="76">
        <f>IF(ISNUMBER(VLOOKUP(AJ28,AB$7:AH$7,MATCH(AJ28,AB$7:AH$7))),VLOOKUP(AJ28,AB$7:AH$7,MATCH(AJ28,AB$7:AH$7)),IF(N30=0,"No Data",IF(AJ28&gt;0,"&lt;50",0)))</f>
        <v>0</v>
      </c>
      <c r="AK26" s="77">
        <f>IF(ISNUMBER(VLOOKUP(AK30,AB$7:AH$7,MATCH(AK30,AB$7:AH$7))),VLOOKUP(AK30,AB$7:AH$7,MATCH(AK30,AB$7:AH$7)),IF(N30=0,"No Data",IF(AK30&gt;0,"&lt;50",0)))</f>
        <v>0</v>
      </c>
      <c r="AL26" s="106">
        <f>IF(ISNUMBER(AK26),AK26,0)</f>
        <v>0</v>
      </c>
      <c r="AM26" s="75"/>
      <c r="AN26" s="75"/>
      <c r="AO26" s="75"/>
      <c r="AP26" s="75"/>
      <c r="AQ26" s="75"/>
      <c r="AR26" s="75"/>
      <c r="AS26" s="75"/>
      <c r="AT26" s="75"/>
      <c r="AU26" s="75"/>
      <c r="AV26" s="75"/>
      <c r="AW26" s="76">
        <f>IF(ISNUMBER(VLOOKUP(AW28,AM$7:AU$7,MATCH(AW28,AM$7:AU$7))),VLOOKUP(AW28,AM$7:AU$7,MATCH(AW28,AM$7:AU$7)),IF(N30=0,"No Data",IF(AW28&gt;0,"&lt;10",0)))</f>
        <v>50</v>
      </c>
      <c r="AX26" s="77">
        <f>IF(ISNUMBER(VLOOKUP(AX30,AM$7:AU$7,MATCH(AX30,AM$7:AU$7))),VLOOKUP(AX30,AM$7:AU$7,MATCH(AX30,AM$7:AU$7)),IF(N30=0,"No Data",IF(AX30&gt;0,"&lt;10",0)))</f>
        <v>50</v>
      </c>
      <c r="AY26" s="106">
        <f>IF(ISNUMBER(AX26),AX26,0)</f>
        <v>50</v>
      </c>
      <c r="AZ26" s="79"/>
      <c r="BA26" s="80"/>
      <c r="BB26" s="71"/>
      <c r="BC26" s="54"/>
      <c r="BD26" s="41">
        <v>2</v>
      </c>
      <c r="BE26" s="52">
        <v>23</v>
      </c>
      <c r="BF26" s="62">
        <v>2313</v>
      </c>
      <c r="BG26" s="276" t="s">
        <v>47</v>
      </c>
    </row>
    <row r="27" spans="1:59" s="63" customFormat="1" ht="12.75" x14ac:dyDescent="0.2">
      <c r="A27" s="196">
        <v>2</v>
      </c>
      <c r="B27" s="197" t="s">
        <v>43</v>
      </c>
      <c r="C27" s="208">
        <v>23</v>
      </c>
      <c r="D27" s="209" t="s">
        <v>44</v>
      </c>
      <c r="E27" s="210">
        <v>2313</v>
      </c>
      <c r="F27" s="211" t="s">
        <v>57</v>
      </c>
      <c r="G27" s="231" t="s">
        <v>1188</v>
      </c>
      <c r="H27" s="81" t="s">
        <v>48</v>
      </c>
      <c r="I27" s="223"/>
      <c r="J27" s="73"/>
      <c r="K27" s="73"/>
      <c r="L27" s="73"/>
      <c r="M27" s="74"/>
      <c r="N27" s="247"/>
      <c r="O27" s="306"/>
      <c r="P27" s="105"/>
      <c r="Q27" s="75"/>
      <c r="R27" s="75"/>
      <c r="S27" s="75"/>
      <c r="T27" s="75"/>
      <c r="U27" s="75"/>
      <c r="V27" s="75"/>
      <c r="W27" s="75"/>
      <c r="X27" s="75"/>
      <c r="Y27" s="82">
        <f>MIN(X31:X34)</f>
        <v>0</v>
      </c>
      <c r="Z27" s="83"/>
      <c r="AA27" s="83"/>
      <c r="AB27" s="75"/>
      <c r="AC27" s="75"/>
      <c r="AD27" s="75"/>
      <c r="AE27" s="75"/>
      <c r="AF27" s="75"/>
      <c r="AG27" s="75"/>
      <c r="AH27" s="75"/>
      <c r="AI27" s="75"/>
      <c r="AJ27" s="82">
        <f>MIN(AI31:AI34)</f>
        <v>0</v>
      </c>
      <c r="AK27" s="83"/>
      <c r="AL27" s="83"/>
      <c r="AM27" s="75"/>
      <c r="AN27" s="75"/>
      <c r="AO27" s="75"/>
      <c r="AP27" s="75"/>
      <c r="AQ27" s="75"/>
      <c r="AR27" s="75"/>
      <c r="AS27" s="75"/>
      <c r="AT27" s="75"/>
      <c r="AU27" s="75"/>
      <c r="AV27" s="75"/>
      <c r="AW27" s="82">
        <f>MIN(AV31:AV34)</f>
        <v>50</v>
      </c>
      <c r="AX27" s="83"/>
      <c r="AY27" s="83"/>
      <c r="AZ27" s="79"/>
      <c r="BA27" s="80"/>
      <c r="BB27" s="71"/>
      <c r="BC27" s="54"/>
      <c r="BD27" s="41">
        <v>2</v>
      </c>
      <c r="BE27" s="52">
        <v>23</v>
      </c>
      <c r="BF27" s="62">
        <v>2313</v>
      </c>
      <c r="BG27" s="278" t="s">
        <v>48</v>
      </c>
    </row>
    <row r="28" spans="1:59" s="63" customFormat="1" ht="12.75" x14ac:dyDescent="0.2">
      <c r="A28" s="196">
        <v>2</v>
      </c>
      <c r="B28" s="197" t="s">
        <v>43</v>
      </c>
      <c r="C28" s="208">
        <v>23</v>
      </c>
      <c r="D28" s="209" t="s">
        <v>44</v>
      </c>
      <c r="E28" s="210">
        <v>2313</v>
      </c>
      <c r="F28" s="211" t="s">
        <v>57</v>
      </c>
      <c r="G28" s="231" t="s">
        <v>1188</v>
      </c>
      <c r="H28" s="81" t="s">
        <v>49</v>
      </c>
      <c r="I28" s="223"/>
      <c r="J28" s="73"/>
      <c r="K28" s="73"/>
      <c r="L28" s="73"/>
      <c r="M28" s="74"/>
      <c r="N28" s="247"/>
      <c r="O28" s="306"/>
      <c r="P28" s="105"/>
      <c r="Q28" s="75"/>
      <c r="R28" s="75"/>
      <c r="S28" s="75"/>
      <c r="T28" s="75"/>
      <c r="U28" s="75"/>
      <c r="V28" s="75"/>
      <c r="W28" s="75"/>
      <c r="X28" s="75"/>
      <c r="Y28" s="84">
        <f>IF(ISNUMBER(AVERAGE(X31:X34)),AVERAGE(X31:X34),0)</f>
        <v>12500</v>
      </c>
      <c r="Z28" s="83"/>
      <c r="AA28" s="83"/>
      <c r="AB28" s="75"/>
      <c r="AC28" s="75"/>
      <c r="AD28" s="75"/>
      <c r="AE28" s="75"/>
      <c r="AF28" s="75"/>
      <c r="AG28" s="75"/>
      <c r="AH28" s="75"/>
      <c r="AI28" s="75"/>
      <c r="AJ28" s="84">
        <f>IF(ISNUMBER(AVERAGE(AI31:AI34)),AVERAGE(AI31:AI34),0)</f>
        <v>0</v>
      </c>
      <c r="AK28" s="83"/>
      <c r="AL28" s="83"/>
      <c r="AM28" s="75"/>
      <c r="AN28" s="75"/>
      <c r="AO28" s="75"/>
      <c r="AP28" s="75"/>
      <c r="AQ28" s="75"/>
      <c r="AR28" s="75"/>
      <c r="AS28" s="75"/>
      <c r="AT28" s="75"/>
      <c r="AU28" s="75"/>
      <c r="AV28" s="75"/>
      <c r="AW28" s="84">
        <f>IF(ISNUMBER(AVERAGE(AV31:AV34)),AVERAGE(AV31:AV34),0)</f>
        <v>75</v>
      </c>
      <c r="AX28" s="83"/>
      <c r="AY28" s="83"/>
      <c r="AZ28" s="79"/>
      <c r="BA28" s="80"/>
      <c r="BB28" s="71"/>
      <c r="BC28" s="54"/>
      <c r="BD28" s="41">
        <v>2</v>
      </c>
      <c r="BE28" s="52">
        <v>23</v>
      </c>
      <c r="BF28" s="62">
        <v>2313</v>
      </c>
      <c r="BG28" s="278" t="s">
        <v>49</v>
      </c>
    </row>
    <row r="29" spans="1:59" s="63" customFormat="1" ht="12.75" x14ac:dyDescent="0.2">
      <c r="A29" s="196">
        <v>2</v>
      </c>
      <c r="B29" s="197" t="s">
        <v>43</v>
      </c>
      <c r="C29" s="208">
        <v>23</v>
      </c>
      <c r="D29" s="209" t="s">
        <v>44</v>
      </c>
      <c r="E29" s="210">
        <v>2313</v>
      </c>
      <c r="F29" s="211" t="s">
        <v>57</v>
      </c>
      <c r="G29" s="231" t="s">
        <v>1188</v>
      </c>
      <c r="H29" s="81" t="s">
        <v>50</v>
      </c>
      <c r="I29" s="223"/>
      <c r="J29" s="73"/>
      <c r="K29" s="73"/>
      <c r="L29" s="73"/>
      <c r="M29" s="74"/>
      <c r="N29" s="247"/>
      <c r="O29" s="306"/>
      <c r="P29" s="105"/>
      <c r="Q29" s="75"/>
      <c r="R29" s="75"/>
      <c r="S29" s="75"/>
      <c r="T29" s="75"/>
      <c r="U29" s="75"/>
      <c r="V29" s="75"/>
      <c r="W29" s="75"/>
      <c r="X29" s="75"/>
      <c r="Y29" s="84">
        <f>MAX(X31:X34)</f>
        <v>25000</v>
      </c>
      <c r="Z29" s="83"/>
      <c r="AA29" s="83"/>
      <c r="AB29" s="75"/>
      <c r="AC29" s="75"/>
      <c r="AD29" s="75"/>
      <c r="AE29" s="75"/>
      <c r="AF29" s="75"/>
      <c r="AG29" s="75"/>
      <c r="AH29" s="75"/>
      <c r="AI29" s="75"/>
      <c r="AJ29" s="84">
        <f>MAX(AI31:AI34)</f>
        <v>0</v>
      </c>
      <c r="AK29" s="83"/>
      <c r="AL29" s="83"/>
      <c r="AM29" s="75"/>
      <c r="AN29" s="75"/>
      <c r="AO29" s="75"/>
      <c r="AP29" s="75"/>
      <c r="AQ29" s="75"/>
      <c r="AR29" s="75"/>
      <c r="AS29" s="75"/>
      <c r="AT29" s="75"/>
      <c r="AU29" s="75"/>
      <c r="AV29" s="75"/>
      <c r="AW29" s="84">
        <f>MAX(AV31:AV34)</f>
        <v>100</v>
      </c>
      <c r="AX29" s="83"/>
      <c r="AY29" s="83"/>
      <c r="AZ29" s="79"/>
      <c r="BA29" s="80"/>
      <c r="BB29" s="71"/>
      <c r="BC29" s="54"/>
      <c r="BD29" s="41">
        <v>2</v>
      </c>
      <c r="BE29" s="52">
        <v>23</v>
      </c>
      <c r="BF29" s="62">
        <v>2313</v>
      </c>
      <c r="BG29" s="278" t="s">
        <v>50</v>
      </c>
    </row>
    <row r="30" spans="1:59" s="63" customFormat="1" ht="12.75" x14ac:dyDescent="0.2">
      <c r="A30" s="196">
        <v>2</v>
      </c>
      <c r="B30" s="197" t="s">
        <v>43</v>
      </c>
      <c r="C30" s="208">
        <v>23</v>
      </c>
      <c r="D30" s="209" t="s">
        <v>44</v>
      </c>
      <c r="E30" s="210">
        <v>2313</v>
      </c>
      <c r="F30" s="211" t="s">
        <v>57</v>
      </c>
      <c r="G30" s="231" t="s">
        <v>1188</v>
      </c>
      <c r="H30" s="85" t="s">
        <v>51</v>
      </c>
      <c r="I30" s="223"/>
      <c r="J30" s="73"/>
      <c r="K30" s="73"/>
      <c r="L30" s="73"/>
      <c r="M30" s="74"/>
      <c r="N30" s="248">
        <f>SUM(N31:N34)</f>
        <v>4</v>
      </c>
      <c r="O30" s="293">
        <f>SUM(O31:O34)</f>
        <v>1</v>
      </c>
      <c r="P30" s="292"/>
      <c r="Q30" s="87"/>
      <c r="R30" s="87"/>
      <c r="S30" s="87"/>
      <c r="T30" s="87"/>
      <c r="U30" s="87"/>
      <c r="V30" s="87"/>
      <c r="W30" s="87"/>
      <c r="X30" s="87"/>
      <c r="Y30" s="88"/>
      <c r="Z30" s="107">
        <f>SUM(Z$31:Z$34)</f>
        <v>12500</v>
      </c>
      <c r="AA30" s="88"/>
      <c r="AB30" s="87"/>
      <c r="AC30" s="87"/>
      <c r="AD30" s="87"/>
      <c r="AE30" s="87"/>
      <c r="AF30" s="87"/>
      <c r="AG30" s="87"/>
      <c r="AH30" s="87"/>
      <c r="AI30" s="87"/>
      <c r="AJ30" s="88"/>
      <c r="AK30" s="107">
        <f>SUM(AK31:AK34)</f>
        <v>0</v>
      </c>
      <c r="AL30" s="88"/>
      <c r="AM30" s="87"/>
      <c r="AN30" s="87"/>
      <c r="AO30" s="87"/>
      <c r="AP30" s="87"/>
      <c r="AQ30" s="87"/>
      <c r="AR30" s="87"/>
      <c r="AS30" s="87"/>
      <c r="AT30" s="87"/>
      <c r="AU30" s="87"/>
      <c r="AV30" s="87"/>
      <c r="AW30" s="88"/>
      <c r="AX30" s="107">
        <f>SUM(AX31:AX34)</f>
        <v>75</v>
      </c>
      <c r="AY30" s="88"/>
      <c r="AZ30" s="79"/>
      <c r="BA30" s="80"/>
      <c r="BB30" s="71"/>
      <c r="BC30" s="54"/>
      <c r="BD30" s="41">
        <v>2</v>
      </c>
      <c r="BE30" s="52">
        <v>23</v>
      </c>
      <c r="BF30" s="62">
        <v>2313</v>
      </c>
      <c r="BG30" s="279" t="s">
        <v>51</v>
      </c>
    </row>
    <row r="31" spans="1:59" s="63" customFormat="1" ht="12.75" x14ac:dyDescent="0.2">
      <c r="A31" s="196">
        <v>2</v>
      </c>
      <c r="B31" s="197" t="s">
        <v>43</v>
      </c>
      <c r="C31" s="208">
        <v>23</v>
      </c>
      <c r="D31" s="209" t="s">
        <v>44</v>
      </c>
      <c r="E31" s="210">
        <v>2313</v>
      </c>
      <c r="F31" s="211" t="s">
        <v>57</v>
      </c>
      <c r="G31" s="231" t="s">
        <v>1188</v>
      </c>
      <c r="H31" s="89" t="s">
        <v>52</v>
      </c>
      <c r="I31" s="90" t="s">
        <v>58</v>
      </c>
      <c r="J31" s="90" t="s">
        <v>59</v>
      </c>
      <c r="K31" s="90" t="s">
        <v>60</v>
      </c>
      <c r="L31" s="90" t="s">
        <v>61</v>
      </c>
      <c r="M31" s="91"/>
      <c r="N31" s="312">
        <v>1</v>
      </c>
      <c r="O31" s="313">
        <f>N31/N$30</f>
        <v>0.25</v>
      </c>
      <c r="P31" s="104"/>
      <c r="Q31" s="92"/>
      <c r="R31" s="92"/>
      <c r="S31" s="92"/>
      <c r="T31" s="92"/>
      <c r="U31" s="92"/>
      <c r="V31" s="92"/>
      <c r="W31" s="92">
        <v>1</v>
      </c>
      <c r="X31" s="109">
        <f>P31*P$7+Q31*Q$7+R31*R$7+S31*S$7+T31*T$7+U31*U$7+V31*V$7+W31*W$7</f>
        <v>25000</v>
      </c>
      <c r="Y31" s="83"/>
      <c r="Z31" s="110">
        <f>X31*$O31</f>
        <v>6250</v>
      </c>
      <c r="AA31" s="111"/>
      <c r="AB31" s="92"/>
      <c r="AC31" s="92"/>
      <c r="AD31" s="92"/>
      <c r="AE31" s="92"/>
      <c r="AF31" s="92"/>
      <c r="AG31" s="92"/>
      <c r="AH31" s="92"/>
      <c r="AI31" s="109">
        <f>AB31*AB$7+AC31*AC$7+AD31*AD$7+AE31*AE$7+AF31*AF$7+AG31*AG$7+AH31*AH$7</f>
        <v>0</v>
      </c>
      <c r="AJ31" s="83"/>
      <c r="AK31" s="110">
        <f>AI31*$O31</f>
        <v>0</v>
      </c>
      <c r="AL31" s="111"/>
      <c r="AM31" s="92"/>
      <c r="AN31" s="92"/>
      <c r="AO31" s="92"/>
      <c r="AP31" s="92">
        <v>1</v>
      </c>
      <c r="AQ31" s="92"/>
      <c r="AR31" s="92"/>
      <c r="AS31" s="92"/>
      <c r="AT31" s="92"/>
      <c r="AU31" s="92"/>
      <c r="AV31" s="109">
        <f>AM31*AM$7+AN31*AN$7+AO31*AO$7+AP31*AP$7+AQ31*AQ$7+AR31*AR$7+AS31*AS$7+AT31*AT$7+AU31*AU$7</f>
        <v>100</v>
      </c>
      <c r="AW31" s="75"/>
      <c r="AX31" s="110">
        <f>AV31*$O31</f>
        <v>25</v>
      </c>
      <c r="AY31" s="111"/>
      <c r="AZ31" s="93"/>
      <c r="BA31" s="94" t="s">
        <v>62</v>
      </c>
      <c r="BB31" s="71"/>
      <c r="BC31" s="54"/>
      <c r="BD31" s="41">
        <v>2</v>
      </c>
      <c r="BE31" s="52">
        <v>23</v>
      </c>
      <c r="BF31" s="62">
        <v>2313</v>
      </c>
      <c r="BG31" s="280" t="s">
        <v>52</v>
      </c>
    </row>
    <row r="32" spans="1:59" s="63" customFormat="1" ht="12.75" x14ac:dyDescent="0.2">
      <c r="A32" s="196">
        <v>2</v>
      </c>
      <c r="B32" s="197" t="s">
        <v>43</v>
      </c>
      <c r="C32" s="208">
        <v>23</v>
      </c>
      <c r="D32" s="209" t="s">
        <v>44</v>
      </c>
      <c r="E32" s="210">
        <v>2313</v>
      </c>
      <c r="F32" s="211" t="s">
        <v>57</v>
      </c>
      <c r="G32" s="231" t="s">
        <v>1188</v>
      </c>
      <c r="H32" s="89"/>
      <c r="I32" s="90" t="s">
        <v>63</v>
      </c>
      <c r="J32" s="90"/>
      <c r="K32" s="90" t="s">
        <v>64</v>
      </c>
      <c r="L32" s="90" t="s">
        <v>65</v>
      </c>
      <c r="M32" s="91"/>
      <c r="N32" s="312">
        <v>1</v>
      </c>
      <c r="O32" s="313">
        <f>N32/N$30</f>
        <v>0.25</v>
      </c>
      <c r="P32" s="104"/>
      <c r="Q32" s="92"/>
      <c r="R32" s="92"/>
      <c r="S32" s="92"/>
      <c r="T32" s="92"/>
      <c r="U32" s="92"/>
      <c r="V32" s="92"/>
      <c r="W32" s="92"/>
      <c r="X32" s="109">
        <f>P32*P$7+Q32*Q$7+R32*R$7+S32*S$7+T32*T$7+U32*U$7+V32*V$7+W32*W$7</f>
        <v>0</v>
      </c>
      <c r="Y32" s="83"/>
      <c r="Z32" s="110">
        <f>X32*$O32</f>
        <v>0</v>
      </c>
      <c r="AA32" s="111"/>
      <c r="AB32" s="92"/>
      <c r="AC32" s="92"/>
      <c r="AD32" s="92"/>
      <c r="AE32" s="92"/>
      <c r="AF32" s="92"/>
      <c r="AG32" s="92"/>
      <c r="AH32" s="92"/>
      <c r="AI32" s="109">
        <f>AB32*AB$7+AC32*AC$7+AD32*AD$7+AE32*AE$7+AF32*AF$7+AG32*AG$7+AH32*AH$7</f>
        <v>0</v>
      </c>
      <c r="AJ32" s="83"/>
      <c r="AK32" s="110">
        <f>AI32*$O32</f>
        <v>0</v>
      </c>
      <c r="AL32" s="111"/>
      <c r="AM32" s="92"/>
      <c r="AN32" s="92"/>
      <c r="AO32" s="92">
        <v>1</v>
      </c>
      <c r="AP32" s="92"/>
      <c r="AQ32" s="92"/>
      <c r="AR32" s="92"/>
      <c r="AS32" s="92"/>
      <c r="AT32" s="92"/>
      <c r="AU32" s="92"/>
      <c r="AV32" s="109">
        <f>AM32*AM$7+AN32*AN$7+AO32*AO$7+AP32*AP$7+AQ32*AQ$7+AR32*AR$7+AS32*AS$7+AT32*AT$7+AU32*AU$7</f>
        <v>50</v>
      </c>
      <c r="AW32" s="75"/>
      <c r="AX32" s="110">
        <f>AV32*$O32</f>
        <v>12.5</v>
      </c>
      <c r="AY32" s="111"/>
      <c r="AZ32" s="93"/>
      <c r="BA32" s="94" t="s">
        <v>62</v>
      </c>
      <c r="BB32" s="71"/>
      <c r="BC32" s="54"/>
      <c r="BD32" s="41">
        <v>2</v>
      </c>
      <c r="BE32" s="52">
        <v>23</v>
      </c>
      <c r="BF32" s="62">
        <v>2313</v>
      </c>
      <c r="BG32" s="280" t="s">
        <v>52</v>
      </c>
    </row>
    <row r="33" spans="1:59" s="63" customFormat="1" ht="24" x14ac:dyDescent="0.2">
      <c r="A33" s="196">
        <v>2</v>
      </c>
      <c r="B33" s="197" t="s">
        <v>43</v>
      </c>
      <c r="C33" s="208">
        <v>23</v>
      </c>
      <c r="D33" s="209" t="s">
        <v>44</v>
      </c>
      <c r="E33" s="210">
        <v>2313</v>
      </c>
      <c r="F33" s="211" t="s">
        <v>57</v>
      </c>
      <c r="G33" s="231" t="s">
        <v>1188</v>
      </c>
      <c r="H33" s="89"/>
      <c r="I33" s="90" t="s">
        <v>66</v>
      </c>
      <c r="J33" s="90"/>
      <c r="K33" s="90" t="s">
        <v>64</v>
      </c>
      <c r="L33" s="90" t="s">
        <v>1221</v>
      </c>
      <c r="M33" s="91"/>
      <c r="N33" s="312">
        <v>1</v>
      </c>
      <c r="O33" s="313">
        <f>N33/N$30</f>
        <v>0.25</v>
      </c>
      <c r="P33" s="104"/>
      <c r="Q33" s="92"/>
      <c r="R33" s="92"/>
      <c r="S33" s="92"/>
      <c r="T33" s="92"/>
      <c r="U33" s="92"/>
      <c r="V33" s="92"/>
      <c r="W33" s="92"/>
      <c r="X33" s="109">
        <f>P33*P$7+Q33*Q$7+R33*R$7+S33*S$7+T33*T$7+U33*U$7+V33*V$7+W33*W$7</f>
        <v>0</v>
      </c>
      <c r="Y33" s="83"/>
      <c r="Z33" s="110">
        <f>X33*$O33</f>
        <v>0</v>
      </c>
      <c r="AA33" s="111"/>
      <c r="AB33" s="92"/>
      <c r="AC33" s="92"/>
      <c r="AD33" s="92"/>
      <c r="AE33" s="92"/>
      <c r="AF33" s="92"/>
      <c r="AG33" s="92"/>
      <c r="AH33" s="92"/>
      <c r="AI33" s="109">
        <f>AB33*AB$7+AC33*AC$7+AD33*AD$7+AE33*AE$7+AF33*AF$7+AG33*AG$7+AH33*AH$7</f>
        <v>0</v>
      </c>
      <c r="AJ33" s="83"/>
      <c r="AK33" s="110">
        <f>AI33*$O33</f>
        <v>0</v>
      </c>
      <c r="AL33" s="111"/>
      <c r="AM33" s="92"/>
      <c r="AN33" s="92"/>
      <c r="AO33" s="92">
        <v>1</v>
      </c>
      <c r="AP33" s="92"/>
      <c r="AQ33" s="92"/>
      <c r="AR33" s="92"/>
      <c r="AS33" s="92"/>
      <c r="AT33" s="92"/>
      <c r="AU33" s="92"/>
      <c r="AV33" s="109">
        <f>AM33*AM$7+AN33*AN$7+AO33*AO$7+AP33*AP$7+AQ33*AQ$7+AR33*AR$7+AS33*AS$7+AT33*AT$7+AU33*AU$7</f>
        <v>50</v>
      </c>
      <c r="AW33" s="75"/>
      <c r="AX33" s="110">
        <f>AV33*$O33</f>
        <v>12.5</v>
      </c>
      <c r="AY33" s="111"/>
      <c r="AZ33" s="93"/>
      <c r="BA33" s="94" t="s">
        <v>62</v>
      </c>
      <c r="BB33" s="71"/>
      <c r="BC33" s="54"/>
      <c r="BD33" s="41">
        <v>2</v>
      </c>
      <c r="BE33" s="52">
        <v>23</v>
      </c>
      <c r="BF33" s="62">
        <v>2313</v>
      </c>
      <c r="BG33" s="280" t="s">
        <v>52</v>
      </c>
    </row>
    <row r="34" spans="1:59" s="63" customFormat="1" ht="12.75" x14ac:dyDescent="0.2">
      <c r="A34" s="196">
        <v>2</v>
      </c>
      <c r="B34" s="197" t="s">
        <v>43</v>
      </c>
      <c r="C34" s="208">
        <v>23</v>
      </c>
      <c r="D34" s="209" t="s">
        <v>44</v>
      </c>
      <c r="E34" s="210">
        <v>2313</v>
      </c>
      <c r="F34" s="211" t="s">
        <v>57</v>
      </c>
      <c r="G34" s="231" t="s">
        <v>1188</v>
      </c>
      <c r="H34" s="89"/>
      <c r="I34" s="90" t="s">
        <v>67</v>
      </c>
      <c r="J34" s="90"/>
      <c r="K34" s="90" t="s">
        <v>68</v>
      </c>
      <c r="L34" s="90" t="s">
        <v>69</v>
      </c>
      <c r="M34" s="91"/>
      <c r="N34" s="312">
        <v>1</v>
      </c>
      <c r="O34" s="313">
        <f>N34/N$30</f>
        <v>0.25</v>
      </c>
      <c r="P34" s="104"/>
      <c r="Q34" s="92"/>
      <c r="R34" s="92"/>
      <c r="S34" s="92"/>
      <c r="T34" s="92"/>
      <c r="U34" s="92"/>
      <c r="V34" s="92"/>
      <c r="W34" s="92">
        <v>1</v>
      </c>
      <c r="X34" s="109">
        <f>P34*P$7+Q34*Q$7+R34*R$7+S34*S$7+T34*T$7+U34*U$7+V34*V$7+W34*W$7</f>
        <v>25000</v>
      </c>
      <c r="Y34" s="83"/>
      <c r="Z34" s="110">
        <f>X34*$O34</f>
        <v>6250</v>
      </c>
      <c r="AA34" s="111"/>
      <c r="AB34" s="92"/>
      <c r="AC34" s="92"/>
      <c r="AD34" s="92"/>
      <c r="AE34" s="92"/>
      <c r="AF34" s="92"/>
      <c r="AG34" s="92"/>
      <c r="AH34" s="92"/>
      <c r="AI34" s="109">
        <f>AB34*AB$7+AC34*AC$7+AD34*AD$7+AE34*AE$7+AF34*AF$7+AG34*AG$7+AH34*AH$7</f>
        <v>0</v>
      </c>
      <c r="AJ34" s="83"/>
      <c r="AK34" s="110">
        <f>AI34*$O34</f>
        <v>0</v>
      </c>
      <c r="AL34" s="111"/>
      <c r="AM34" s="92"/>
      <c r="AN34" s="92"/>
      <c r="AO34" s="92"/>
      <c r="AP34" s="92">
        <v>1</v>
      </c>
      <c r="AQ34" s="92"/>
      <c r="AR34" s="92"/>
      <c r="AS34" s="92"/>
      <c r="AT34" s="92"/>
      <c r="AU34" s="92"/>
      <c r="AV34" s="109">
        <f>AM34*AM$7+AN34*AN$7+AO34*AO$7+AP34*AP$7+AQ34*AQ$7+AR34*AR$7+AS34*AS$7+AT34*AT$7+AU34*AU$7</f>
        <v>100</v>
      </c>
      <c r="AW34" s="75"/>
      <c r="AX34" s="110">
        <f>AV34*$O34</f>
        <v>25</v>
      </c>
      <c r="AY34" s="111"/>
      <c r="AZ34" s="93"/>
      <c r="BA34" s="94" t="s">
        <v>62</v>
      </c>
      <c r="BB34" s="71"/>
      <c r="BC34" s="54"/>
      <c r="BD34" s="41">
        <v>2</v>
      </c>
      <c r="BE34" s="52">
        <v>23</v>
      </c>
      <c r="BF34" s="62">
        <v>2313</v>
      </c>
      <c r="BG34" s="280" t="s">
        <v>52</v>
      </c>
    </row>
    <row r="35" spans="1:59" s="63" customFormat="1" ht="12.75" x14ac:dyDescent="0.2">
      <c r="A35" s="196">
        <v>2</v>
      </c>
      <c r="B35" s="197" t="s">
        <v>43</v>
      </c>
      <c r="C35" s="208">
        <v>23</v>
      </c>
      <c r="D35" s="209" t="s">
        <v>44</v>
      </c>
      <c r="E35" s="210">
        <v>2313</v>
      </c>
      <c r="F35" s="211" t="s">
        <v>57</v>
      </c>
      <c r="G35" s="231" t="s">
        <v>1188</v>
      </c>
      <c r="H35" s="65"/>
      <c r="I35" s="222"/>
      <c r="J35" s="66"/>
      <c r="K35" s="66"/>
      <c r="L35" s="66"/>
      <c r="M35" s="64"/>
      <c r="N35" s="308"/>
      <c r="O35" s="309"/>
      <c r="P35" s="127"/>
      <c r="Q35" s="67"/>
      <c r="R35" s="67"/>
      <c r="S35" s="67"/>
      <c r="T35" s="67"/>
      <c r="U35" s="67"/>
      <c r="V35" s="67"/>
      <c r="W35" s="67"/>
      <c r="X35" s="67"/>
      <c r="Y35" s="68"/>
      <c r="Z35" s="68"/>
      <c r="AA35" s="68"/>
      <c r="AB35" s="67"/>
      <c r="AC35" s="67"/>
      <c r="AD35" s="67"/>
      <c r="AE35" s="67"/>
      <c r="AF35" s="67"/>
      <c r="AG35" s="67"/>
      <c r="AH35" s="67"/>
      <c r="AI35" s="67"/>
      <c r="AJ35" s="68"/>
      <c r="AK35" s="68"/>
      <c r="AL35" s="68"/>
      <c r="AM35" s="67"/>
      <c r="AN35" s="67"/>
      <c r="AO35" s="67"/>
      <c r="AP35" s="67"/>
      <c r="AQ35" s="67"/>
      <c r="AR35" s="67"/>
      <c r="AS35" s="67"/>
      <c r="AT35" s="67"/>
      <c r="AU35" s="67"/>
      <c r="AV35" s="67"/>
      <c r="AW35" s="67"/>
      <c r="AX35" s="68"/>
      <c r="AY35" s="68"/>
      <c r="AZ35" s="69"/>
      <c r="BA35" s="70"/>
      <c r="BB35" s="71"/>
      <c r="BC35" s="54"/>
      <c r="BD35" s="41">
        <v>2</v>
      </c>
      <c r="BE35" s="52">
        <v>23</v>
      </c>
      <c r="BF35" s="62">
        <v>2313</v>
      </c>
      <c r="BG35" s="275"/>
    </row>
    <row r="36" spans="1:59" s="63" customFormat="1" ht="12.75" x14ac:dyDescent="0.2">
      <c r="A36" s="196">
        <v>2</v>
      </c>
      <c r="B36" s="197" t="s">
        <v>43</v>
      </c>
      <c r="C36" s="208">
        <v>23</v>
      </c>
      <c r="D36" s="209" t="s">
        <v>44</v>
      </c>
      <c r="E36" s="210">
        <v>2313</v>
      </c>
      <c r="F36" s="211" t="s">
        <v>57</v>
      </c>
      <c r="G36" s="230"/>
      <c r="H36" s="56"/>
      <c r="I36" s="221"/>
      <c r="J36" s="57"/>
      <c r="K36" s="57"/>
      <c r="L36" s="57"/>
      <c r="M36" s="55"/>
      <c r="N36" s="303"/>
      <c r="O36" s="245"/>
      <c r="P36" s="122"/>
      <c r="Q36" s="58"/>
      <c r="R36" s="58"/>
      <c r="S36" s="58"/>
      <c r="T36" s="58"/>
      <c r="U36" s="58"/>
      <c r="V36" s="58"/>
      <c r="W36" s="58"/>
      <c r="X36" s="58"/>
      <c r="Y36" s="59"/>
      <c r="Z36" s="59"/>
      <c r="AA36" s="59"/>
      <c r="AB36" s="58"/>
      <c r="AC36" s="58"/>
      <c r="AD36" s="58"/>
      <c r="AE36" s="58"/>
      <c r="AF36" s="58"/>
      <c r="AG36" s="58"/>
      <c r="AH36" s="58"/>
      <c r="AI36" s="58"/>
      <c r="AJ36" s="59"/>
      <c r="AK36" s="59"/>
      <c r="AL36" s="59"/>
      <c r="AM36" s="58"/>
      <c r="AN36" s="58"/>
      <c r="AO36" s="58"/>
      <c r="AP36" s="58"/>
      <c r="AQ36" s="58"/>
      <c r="AR36" s="58"/>
      <c r="AS36" s="58"/>
      <c r="AT36" s="58"/>
      <c r="AU36" s="58"/>
      <c r="AV36" s="58"/>
      <c r="AW36" s="58"/>
      <c r="AX36" s="59"/>
      <c r="AY36" s="59"/>
      <c r="AZ36" s="60"/>
      <c r="BA36" s="61"/>
      <c r="BB36" s="54"/>
      <c r="BC36" s="54"/>
      <c r="BD36" s="41">
        <v>2</v>
      </c>
      <c r="BE36" s="52">
        <v>23</v>
      </c>
      <c r="BF36" s="62">
        <v>2313</v>
      </c>
      <c r="BG36" s="274"/>
    </row>
    <row r="37" spans="1:59" s="63" customFormat="1" ht="12.75" x14ac:dyDescent="0.2">
      <c r="A37" s="196">
        <v>2</v>
      </c>
      <c r="B37" s="197" t="s">
        <v>43</v>
      </c>
      <c r="C37" s="208">
        <v>23</v>
      </c>
      <c r="D37" s="209" t="s">
        <v>44</v>
      </c>
      <c r="E37" s="212">
        <v>2314</v>
      </c>
      <c r="F37" s="213" t="s">
        <v>70</v>
      </c>
      <c r="G37" s="232"/>
      <c r="H37" s="97"/>
      <c r="I37" s="224"/>
      <c r="J37" s="98"/>
      <c r="K37" s="98"/>
      <c r="L37" s="98"/>
      <c r="M37" s="96"/>
      <c r="N37" s="307"/>
      <c r="O37" s="246"/>
      <c r="P37" s="124"/>
      <c r="Q37" s="99"/>
      <c r="R37" s="99"/>
      <c r="S37" s="99"/>
      <c r="T37" s="99"/>
      <c r="U37" s="99"/>
      <c r="V37" s="99"/>
      <c r="W37" s="99"/>
      <c r="X37" s="99"/>
      <c r="Y37" s="100"/>
      <c r="Z37" s="100"/>
      <c r="AA37" s="100"/>
      <c r="AB37" s="99"/>
      <c r="AC37" s="99"/>
      <c r="AD37" s="99"/>
      <c r="AE37" s="99"/>
      <c r="AF37" s="99"/>
      <c r="AG37" s="99"/>
      <c r="AH37" s="99"/>
      <c r="AI37" s="99"/>
      <c r="AJ37" s="100"/>
      <c r="AK37" s="100"/>
      <c r="AL37" s="100"/>
      <c r="AM37" s="99"/>
      <c r="AN37" s="99"/>
      <c r="AO37" s="99"/>
      <c r="AP37" s="99"/>
      <c r="AQ37" s="99"/>
      <c r="AR37" s="99"/>
      <c r="AS37" s="99"/>
      <c r="AT37" s="99"/>
      <c r="AU37" s="99"/>
      <c r="AV37" s="99"/>
      <c r="AW37" s="99"/>
      <c r="AX37" s="100"/>
      <c r="AY37" s="100"/>
      <c r="AZ37" s="101"/>
      <c r="BA37" s="102"/>
      <c r="BB37" s="95"/>
      <c r="BC37" s="95"/>
      <c r="BD37" s="41">
        <v>2</v>
      </c>
      <c r="BE37" s="52">
        <v>23</v>
      </c>
      <c r="BF37" s="103">
        <v>2314</v>
      </c>
      <c r="BG37" s="277"/>
    </row>
    <row r="38" spans="1:59" s="63" customFormat="1" ht="12.75" x14ac:dyDescent="0.2">
      <c r="A38" s="196">
        <v>2</v>
      </c>
      <c r="B38" s="197" t="s">
        <v>43</v>
      </c>
      <c r="C38" s="208">
        <v>23</v>
      </c>
      <c r="D38" s="209" t="s">
        <v>44</v>
      </c>
      <c r="E38" s="212">
        <v>2314</v>
      </c>
      <c r="F38" s="213" t="s">
        <v>70</v>
      </c>
      <c r="G38" s="231" t="s">
        <v>1188</v>
      </c>
      <c r="H38" s="65"/>
      <c r="I38" s="222"/>
      <c r="J38" s="66"/>
      <c r="K38" s="66"/>
      <c r="L38" s="66"/>
      <c r="M38" s="64"/>
      <c r="N38" s="308"/>
      <c r="O38" s="309"/>
      <c r="P38" s="127"/>
      <c r="Q38" s="67"/>
      <c r="R38" s="67"/>
      <c r="S38" s="67"/>
      <c r="T38" s="67"/>
      <c r="U38" s="67"/>
      <c r="V38" s="67"/>
      <c r="W38" s="67"/>
      <c r="X38" s="67"/>
      <c r="Y38" s="68"/>
      <c r="Z38" s="68"/>
      <c r="AA38" s="68"/>
      <c r="AB38" s="67"/>
      <c r="AC38" s="67"/>
      <c r="AD38" s="67"/>
      <c r="AE38" s="67"/>
      <c r="AF38" s="67"/>
      <c r="AG38" s="67"/>
      <c r="AH38" s="67"/>
      <c r="AI38" s="67"/>
      <c r="AJ38" s="68"/>
      <c r="AK38" s="68"/>
      <c r="AL38" s="68"/>
      <c r="AM38" s="67"/>
      <c r="AN38" s="67"/>
      <c r="AO38" s="67"/>
      <c r="AP38" s="67"/>
      <c r="AQ38" s="67"/>
      <c r="AR38" s="67"/>
      <c r="AS38" s="67"/>
      <c r="AT38" s="67"/>
      <c r="AU38" s="67"/>
      <c r="AV38" s="67"/>
      <c r="AW38" s="67"/>
      <c r="AX38" s="68"/>
      <c r="AY38" s="68"/>
      <c r="AZ38" s="69"/>
      <c r="BA38" s="70"/>
      <c r="BB38" s="71"/>
      <c r="BC38" s="95"/>
      <c r="BD38" s="41">
        <v>2</v>
      </c>
      <c r="BE38" s="52">
        <v>23</v>
      </c>
      <c r="BF38" s="103">
        <v>2314</v>
      </c>
      <c r="BG38" s="275"/>
    </row>
    <row r="39" spans="1:59" s="63" customFormat="1" ht="12.75" x14ac:dyDescent="0.2">
      <c r="A39" s="196">
        <v>2</v>
      </c>
      <c r="B39" s="197" t="s">
        <v>43</v>
      </c>
      <c r="C39" s="208">
        <v>23</v>
      </c>
      <c r="D39" s="209" t="s">
        <v>44</v>
      </c>
      <c r="E39" s="212">
        <v>2314</v>
      </c>
      <c r="F39" s="213" t="s">
        <v>70</v>
      </c>
      <c r="G39" s="231" t="s">
        <v>1188</v>
      </c>
      <c r="H39" s="72" t="s">
        <v>47</v>
      </c>
      <c r="I39" s="223"/>
      <c r="J39" s="73"/>
      <c r="K39" s="73"/>
      <c r="L39" s="73"/>
      <c r="M39" s="74"/>
      <c r="N39" s="247"/>
      <c r="O39" s="306"/>
      <c r="P39" s="105"/>
      <c r="Q39" s="75"/>
      <c r="R39" s="75"/>
      <c r="S39" s="75"/>
      <c r="T39" s="75"/>
      <c r="U39" s="75"/>
      <c r="V39" s="75"/>
      <c r="W39" s="75"/>
      <c r="X39" s="75"/>
      <c r="Y39" s="76">
        <f>IF(ISNUMBER(VLOOKUP(Y41,P$7:W$7,MATCH(Y41,P$7:W$7))),VLOOKUP(Y41,P$7:W$7,MATCH(Y41,P$7:W$7)),IF(N43=0,"No Data",IF(Y41&gt;0,"&lt;100",0)))</f>
        <v>5000</v>
      </c>
      <c r="Z39" s="77">
        <f>IF(ISNUMBER(VLOOKUP(Z43,P$7:W$7,MATCH(Z43,P$7:W$7))),VLOOKUP(Z43,P$7:W$7,MATCH(Z43,P$7:W$7)),IF(N43=0,"No Data",IF(Z43&gt;0,"&lt;100",0)))</f>
        <v>5000</v>
      </c>
      <c r="AA39" s="106">
        <f>IF(ISNUMBER(Z39),Z39,0)</f>
        <v>5000</v>
      </c>
      <c r="AB39" s="75"/>
      <c r="AC39" s="75"/>
      <c r="AD39" s="75"/>
      <c r="AE39" s="75"/>
      <c r="AF39" s="75"/>
      <c r="AG39" s="75"/>
      <c r="AH39" s="75"/>
      <c r="AI39" s="75"/>
      <c r="AJ39" s="76">
        <f>IF(ISNUMBER(VLOOKUP(AJ41,AB$7:AH$7,MATCH(AJ41,AB$7:AH$7))),VLOOKUP(AJ41,AB$7:AH$7,MATCH(AJ41,AB$7:AH$7)),IF(N43=0,"No Data",IF(AJ41&gt;0,"&lt;50",0)))</f>
        <v>0</v>
      </c>
      <c r="AK39" s="77">
        <f>IF(ISNUMBER(VLOOKUP(AK43,AB$7:AH$7,MATCH(AK43,AB$7:AH$7))),VLOOKUP(AK43,AB$7:AH$7,MATCH(AK43,AB$7:AH$7)),IF(N43=0,"No Data",IF(AK43&gt;0,"&lt;50",0)))</f>
        <v>0</v>
      </c>
      <c r="AL39" s="106">
        <f>IF(ISNUMBER(AK39),AK39,0)</f>
        <v>0</v>
      </c>
      <c r="AM39" s="75"/>
      <c r="AN39" s="75"/>
      <c r="AO39" s="75"/>
      <c r="AP39" s="75"/>
      <c r="AQ39" s="75"/>
      <c r="AR39" s="75"/>
      <c r="AS39" s="75"/>
      <c r="AT39" s="75"/>
      <c r="AU39" s="75"/>
      <c r="AV39" s="75"/>
      <c r="AW39" s="76">
        <f>IF(ISNUMBER(VLOOKUP(AW41,AM$7:AU$7,MATCH(AW41,AM$7:AU$7))),VLOOKUP(AW41,AM$7:AU$7,MATCH(AW41,AM$7:AU$7)),IF(N43=0,"No Data",IF(AW41&gt;0,"&lt;10",0)))</f>
        <v>1000</v>
      </c>
      <c r="AX39" s="77">
        <f>IF(ISNUMBER(VLOOKUP(AX43,AM$7:AU$7,MATCH(AX43,AM$7:AU$7))),VLOOKUP(AX43,AM$7:AU$7,MATCH(AX43,AM$7:AU$7)),IF(N43=0,"No Data",IF(AX43&gt;0,"&lt;10",0)))</f>
        <v>1000</v>
      </c>
      <c r="AY39" s="106">
        <f>IF(ISNUMBER(AX39),AX39,0)</f>
        <v>1000</v>
      </c>
      <c r="AZ39" s="79"/>
      <c r="BA39" s="80"/>
      <c r="BB39" s="71"/>
      <c r="BC39" s="95"/>
      <c r="BD39" s="41">
        <v>2</v>
      </c>
      <c r="BE39" s="52">
        <v>23</v>
      </c>
      <c r="BF39" s="103">
        <v>2314</v>
      </c>
      <c r="BG39" s="276" t="s">
        <v>47</v>
      </c>
    </row>
    <row r="40" spans="1:59" s="63" customFormat="1" ht="12.75" x14ac:dyDescent="0.2">
      <c r="A40" s="196">
        <v>2</v>
      </c>
      <c r="B40" s="197" t="s">
        <v>43</v>
      </c>
      <c r="C40" s="208">
        <v>23</v>
      </c>
      <c r="D40" s="209" t="s">
        <v>44</v>
      </c>
      <c r="E40" s="212">
        <v>2314</v>
      </c>
      <c r="F40" s="213" t="s">
        <v>70</v>
      </c>
      <c r="G40" s="231" t="s">
        <v>1188</v>
      </c>
      <c r="H40" s="81" t="s">
        <v>48</v>
      </c>
      <c r="I40" s="223"/>
      <c r="J40" s="73"/>
      <c r="K40" s="73"/>
      <c r="L40" s="73"/>
      <c r="M40" s="74"/>
      <c r="N40" s="247"/>
      <c r="O40" s="306"/>
      <c r="P40" s="105"/>
      <c r="Q40" s="75"/>
      <c r="R40" s="75"/>
      <c r="S40" s="75"/>
      <c r="T40" s="75"/>
      <c r="U40" s="75"/>
      <c r="V40" s="75"/>
      <c r="W40" s="75"/>
      <c r="X40" s="75"/>
      <c r="Y40" s="82">
        <f>MIN(X44:X47)</f>
        <v>0</v>
      </c>
      <c r="Z40" s="83"/>
      <c r="AA40" s="83"/>
      <c r="AB40" s="75"/>
      <c r="AC40" s="75"/>
      <c r="AD40" s="75"/>
      <c r="AE40" s="75"/>
      <c r="AF40" s="75"/>
      <c r="AG40" s="75"/>
      <c r="AH40" s="75"/>
      <c r="AI40" s="75"/>
      <c r="AJ40" s="82">
        <f>MIN(AI44:AI47)</f>
        <v>0</v>
      </c>
      <c r="AK40" s="83"/>
      <c r="AL40" s="83"/>
      <c r="AM40" s="75"/>
      <c r="AN40" s="75"/>
      <c r="AO40" s="75"/>
      <c r="AP40" s="75"/>
      <c r="AQ40" s="75"/>
      <c r="AR40" s="75"/>
      <c r="AS40" s="75"/>
      <c r="AT40" s="75"/>
      <c r="AU40" s="75"/>
      <c r="AV40" s="75"/>
      <c r="AW40" s="82">
        <f>MIN(AV44:AV47)</f>
        <v>25</v>
      </c>
      <c r="AX40" s="83"/>
      <c r="AY40" s="83"/>
      <c r="AZ40" s="79"/>
      <c r="BA40" s="80"/>
      <c r="BB40" s="71"/>
      <c r="BC40" s="95"/>
      <c r="BD40" s="41">
        <v>2</v>
      </c>
      <c r="BE40" s="52">
        <v>23</v>
      </c>
      <c r="BF40" s="103">
        <v>2314</v>
      </c>
      <c r="BG40" s="278" t="s">
        <v>48</v>
      </c>
    </row>
    <row r="41" spans="1:59" s="63" customFormat="1" ht="12.75" x14ac:dyDescent="0.2">
      <c r="A41" s="196">
        <v>2</v>
      </c>
      <c r="B41" s="197" t="s">
        <v>43</v>
      </c>
      <c r="C41" s="208">
        <v>23</v>
      </c>
      <c r="D41" s="209" t="s">
        <v>44</v>
      </c>
      <c r="E41" s="212">
        <v>2314</v>
      </c>
      <c r="F41" s="213" t="s">
        <v>70</v>
      </c>
      <c r="G41" s="231" t="s">
        <v>1188</v>
      </c>
      <c r="H41" s="81" t="s">
        <v>49</v>
      </c>
      <c r="I41" s="223"/>
      <c r="J41" s="73"/>
      <c r="K41" s="73"/>
      <c r="L41" s="73"/>
      <c r="M41" s="74"/>
      <c r="N41" s="247"/>
      <c r="O41" s="306"/>
      <c r="P41" s="105"/>
      <c r="Q41" s="75"/>
      <c r="R41" s="75"/>
      <c r="S41" s="75"/>
      <c r="T41" s="75"/>
      <c r="U41" s="75"/>
      <c r="V41" s="75"/>
      <c r="W41" s="75"/>
      <c r="X41" s="75"/>
      <c r="Y41" s="84">
        <f>IF(ISNUMBER(AVERAGE(X44:X47)),AVERAGE(X44:X47),0)</f>
        <v>6300</v>
      </c>
      <c r="Z41" s="83"/>
      <c r="AA41" s="83"/>
      <c r="AB41" s="75"/>
      <c r="AC41" s="75"/>
      <c r="AD41" s="75"/>
      <c r="AE41" s="75"/>
      <c r="AF41" s="75"/>
      <c r="AG41" s="75"/>
      <c r="AH41" s="75"/>
      <c r="AI41" s="75"/>
      <c r="AJ41" s="84">
        <f>IF(ISNUMBER(AVERAGE(AI44:AI47)),AVERAGE(AI44:AI47),0)</f>
        <v>0</v>
      </c>
      <c r="AK41" s="83"/>
      <c r="AL41" s="83"/>
      <c r="AM41" s="75"/>
      <c r="AN41" s="75"/>
      <c r="AO41" s="75"/>
      <c r="AP41" s="75"/>
      <c r="AQ41" s="75"/>
      <c r="AR41" s="75"/>
      <c r="AS41" s="75"/>
      <c r="AT41" s="75"/>
      <c r="AU41" s="75"/>
      <c r="AV41" s="75"/>
      <c r="AW41" s="84">
        <f>IF(ISNUMBER(AVERAGE(AV44:AV47)),AVERAGE(AV44:AV47),0)</f>
        <v>1281.25</v>
      </c>
      <c r="AX41" s="83"/>
      <c r="AY41" s="83"/>
      <c r="AZ41" s="79"/>
      <c r="BA41" s="80"/>
      <c r="BB41" s="71"/>
      <c r="BC41" s="95"/>
      <c r="BD41" s="41">
        <v>2</v>
      </c>
      <c r="BE41" s="52">
        <v>23</v>
      </c>
      <c r="BF41" s="103">
        <v>2314</v>
      </c>
      <c r="BG41" s="278" t="s">
        <v>49</v>
      </c>
    </row>
    <row r="42" spans="1:59" s="63" customFormat="1" ht="12.75" x14ac:dyDescent="0.2">
      <c r="A42" s="196">
        <v>2</v>
      </c>
      <c r="B42" s="197" t="s">
        <v>43</v>
      </c>
      <c r="C42" s="208">
        <v>23</v>
      </c>
      <c r="D42" s="209" t="s">
        <v>44</v>
      </c>
      <c r="E42" s="212">
        <v>2314</v>
      </c>
      <c r="F42" s="213" t="s">
        <v>70</v>
      </c>
      <c r="G42" s="231" t="s">
        <v>1188</v>
      </c>
      <c r="H42" s="81" t="s">
        <v>50</v>
      </c>
      <c r="I42" s="223"/>
      <c r="J42" s="73"/>
      <c r="K42" s="73"/>
      <c r="L42" s="73"/>
      <c r="M42" s="74"/>
      <c r="N42" s="247"/>
      <c r="O42" s="306"/>
      <c r="P42" s="105"/>
      <c r="Q42" s="75"/>
      <c r="R42" s="75"/>
      <c r="S42" s="75"/>
      <c r="T42" s="75"/>
      <c r="U42" s="75"/>
      <c r="V42" s="75"/>
      <c r="W42" s="75"/>
      <c r="X42" s="75"/>
      <c r="Y42" s="84">
        <f>MAX(X44:X47)</f>
        <v>25000</v>
      </c>
      <c r="Z42" s="83"/>
      <c r="AA42" s="83"/>
      <c r="AB42" s="75"/>
      <c r="AC42" s="75"/>
      <c r="AD42" s="75"/>
      <c r="AE42" s="75"/>
      <c r="AF42" s="75"/>
      <c r="AG42" s="75"/>
      <c r="AH42" s="75"/>
      <c r="AI42" s="75"/>
      <c r="AJ42" s="84">
        <f>MAX(AI44:AI47)</f>
        <v>0</v>
      </c>
      <c r="AK42" s="83"/>
      <c r="AL42" s="83"/>
      <c r="AM42" s="75"/>
      <c r="AN42" s="75"/>
      <c r="AO42" s="75"/>
      <c r="AP42" s="75"/>
      <c r="AQ42" s="75"/>
      <c r="AR42" s="75"/>
      <c r="AS42" s="75"/>
      <c r="AT42" s="75"/>
      <c r="AU42" s="75"/>
      <c r="AV42" s="75"/>
      <c r="AW42" s="84">
        <f>MAX(AV44:AV47)</f>
        <v>2500</v>
      </c>
      <c r="AX42" s="83"/>
      <c r="AY42" s="83"/>
      <c r="AZ42" s="79"/>
      <c r="BA42" s="80"/>
      <c r="BB42" s="71"/>
      <c r="BC42" s="95"/>
      <c r="BD42" s="41">
        <v>2</v>
      </c>
      <c r="BE42" s="52">
        <v>23</v>
      </c>
      <c r="BF42" s="103">
        <v>2314</v>
      </c>
      <c r="BG42" s="278" t="s">
        <v>50</v>
      </c>
    </row>
    <row r="43" spans="1:59" s="63" customFormat="1" ht="12.75" x14ac:dyDescent="0.2">
      <c r="A43" s="196">
        <v>2</v>
      </c>
      <c r="B43" s="197" t="s">
        <v>43</v>
      </c>
      <c r="C43" s="208">
        <v>23</v>
      </c>
      <c r="D43" s="209" t="s">
        <v>44</v>
      </c>
      <c r="E43" s="212">
        <v>2314</v>
      </c>
      <c r="F43" s="213" t="s">
        <v>70</v>
      </c>
      <c r="G43" s="231" t="s">
        <v>1188</v>
      </c>
      <c r="H43" s="85" t="s">
        <v>51</v>
      </c>
      <c r="I43" s="223"/>
      <c r="J43" s="73"/>
      <c r="K43" s="73"/>
      <c r="L43" s="73"/>
      <c r="M43" s="74"/>
      <c r="N43" s="248">
        <f>SUM(N44:N47)</f>
        <v>4</v>
      </c>
      <c r="O43" s="293">
        <f>SUM(O44:O47)</f>
        <v>1</v>
      </c>
      <c r="P43" s="292"/>
      <c r="Q43" s="87"/>
      <c r="R43" s="87"/>
      <c r="S43" s="87"/>
      <c r="T43" s="87"/>
      <c r="U43" s="87"/>
      <c r="V43" s="87"/>
      <c r="W43" s="87"/>
      <c r="X43" s="87"/>
      <c r="Y43" s="88"/>
      <c r="Z43" s="107">
        <f>SUM(Z44:Z47)</f>
        <v>6300</v>
      </c>
      <c r="AA43" s="88"/>
      <c r="AB43" s="87"/>
      <c r="AC43" s="87"/>
      <c r="AD43" s="87"/>
      <c r="AE43" s="87"/>
      <c r="AF43" s="87"/>
      <c r="AG43" s="87"/>
      <c r="AH43" s="87"/>
      <c r="AI43" s="87"/>
      <c r="AJ43" s="88"/>
      <c r="AK43" s="107">
        <f>SUM(AK44:AK47)</f>
        <v>0</v>
      </c>
      <c r="AL43" s="88"/>
      <c r="AM43" s="87"/>
      <c r="AN43" s="87"/>
      <c r="AO43" s="87"/>
      <c r="AP43" s="87"/>
      <c r="AQ43" s="87"/>
      <c r="AR43" s="87"/>
      <c r="AS43" s="87"/>
      <c r="AT43" s="87"/>
      <c r="AU43" s="87"/>
      <c r="AV43" s="87"/>
      <c r="AW43" s="112"/>
      <c r="AX43" s="107">
        <f>SUM(AX44:AX47)</f>
        <v>1281.25</v>
      </c>
      <c r="AY43" s="88"/>
      <c r="AZ43" s="79"/>
      <c r="BA43" s="80"/>
      <c r="BB43" s="71"/>
      <c r="BC43" s="95"/>
      <c r="BD43" s="41">
        <v>2</v>
      </c>
      <c r="BE43" s="52">
        <v>23</v>
      </c>
      <c r="BF43" s="103">
        <v>2314</v>
      </c>
      <c r="BG43" s="279" t="s">
        <v>51</v>
      </c>
    </row>
    <row r="44" spans="1:59" s="63" customFormat="1" ht="12.75" x14ac:dyDescent="0.2">
      <c r="A44" s="196">
        <v>2</v>
      </c>
      <c r="B44" s="197" t="s">
        <v>43</v>
      </c>
      <c r="C44" s="208">
        <v>23</v>
      </c>
      <c r="D44" s="209" t="s">
        <v>44</v>
      </c>
      <c r="E44" s="212">
        <v>2314</v>
      </c>
      <c r="F44" s="213" t="s">
        <v>70</v>
      </c>
      <c r="G44" s="231" t="s">
        <v>1188</v>
      </c>
      <c r="H44" s="89" t="s">
        <v>52</v>
      </c>
      <c r="I44" s="90" t="s">
        <v>63</v>
      </c>
      <c r="J44" s="90"/>
      <c r="K44" s="90" t="s">
        <v>64</v>
      </c>
      <c r="L44" s="90" t="s">
        <v>65</v>
      </c>
      <c r="M44" s="91"/>
      <c r="N44" s="312">
        <v>1</v>
      </c>
      <c r="O44" s="313">
        <f>N44/N$43</f>
        <v>0.25</v>
      </c>
      <c r="P44" s="104"/>
      <c r="Q44" s="92"/>
      <c r="R44" s="92"/>
      <c r="S44" s="92"/>
      <c r="T44" s="92"/>
      <c r="U44" s="92"/>
      <c r="V44" s="92"/>
      <c r="W44" s="92"/>
      <c r="X44" s="109">
        <f>P44*P$7+Q44*Q$7+R44*R$7+S44*S$7+T44*T$7+U44*U$7+V44*V$7+W44*W$7</f>
        <v>0</v>
      </c>
      <c r="Y44" s="83"/>
      <c r="Z44" s="110">
        <f>X44*$O44</f>
        <v>0</v>
      </c>
      <c r="AA44" s="111"/>
      <c r="AB44" s="92"/>
      <c r="AC44" s="92"/>
      <c r="AD44" s="92"/>
      <c r="AE44" s="92"/>
      <c r="AF44" s="92"/>
      <c r="AG44" s="92"/>
      <c r="AH44" s="92"/>
      <c r="AI44" s="109">
        <f>AB44*AB$7+AC44*AC$7+AD44*AD$7+AE44*AE$7+AF44*AF$7+AG44*AG$7+AH44*AH$7</f>
        <v>0</v>
      </c>
      <c r="AJ44" s="83"/>
      <c r="AK44" s="110">
        <f>AI44*$O44</f>
        <v>0</v>
      </c>
      <c r="AL44" s="111"/>
      <c r="AM44" s="92"/>
      <c r="AN44" s="92">
        <v>1</v>
      </c>
      <c r="AO44" s="92"/>
      <c r="AP44" s="92"/>
      <c r="AQ44" s="92"/>
      <c r="AR44" s="92"/>
      <c r="AS44" s="92"/>
      <c r="AT44" s="92"/>
      <c r="AU44" s="92"/>
      <c r="AV44" s="109">
        <f>AM44*AM$7+AN44*AN$7+AO44*AO$7+AP44*AP$7+AQ44*AQ$7+AR44*AR$7+AS44*AS$7+AT44*AT$7+AU44*AU$7</f>
        <v>25</v>
      </c>
      <c r="AW44" s="75"/>
      <c r="AX44" s="110">
        <f>AV44*$O44</f>
        <v>6.25</v>
      </c>
      <c r="AY44" s="111"/>
      <c r="AZ44" s="93"/>
      <c r="BA44" s="94" t="s">
        <v>62</v>
      </c>
      <c r="BB44" s="71"/>
      <c r="BC44" s="95"/>
      <c r="BD44" s="41">
        <v>2</v>
      </c>
      <c r="BE44" s="52">
        <v>23</v>
      </c>
      <c r="BF44" s="103">
        <v>2314</v>
      </c>
      <c r="BG44" s="280" t="s">
        <v>52</v>
      </c>
    </row>
    <row r="45" spans="1:59" s="63" customFormat="1" ht="12.75" x14ac:dyDescent="0.2">
      <c r="A45" s="196">
        <v>2</v>
      </c>
      <c r="B45" s="197" t="s">
        <v>43</v>
      </c>
      <c r="C45" s="208">
        <v>23</v>
      </c>
      <c r="D45" s="209" t="s">
        <v>44</v>
      </c>
      <c r="E45" s="212">
        <v>2314</v>
      </c>
      <c r="F45" s="213" t="s">
        <v>70</v>
      </c>
      <c r="G45" s="231" t="s">
        <v>1188</v>
      </c>
      <c r="H45" s="89"/>
      <c r="I45" s="90" t="s">
        <v>71</v>
      </c>
      <c r="J45" s="90" t="s">
        <v>72</v>
      </c>
      <c r="K45" s="90" t="s">
        <v>73</v>
      </c>
      <c r="L45" s="90" t="s">
        <v>69</v>
      </c>
      <c r="M45" s="91"/>
      <c r="N45" s="312">
        <v>1</v>
      </c>
      <c r="O45" s="313">
        <f>N45/N$43</f>
        <v>0.25</v>
      </c>
      <c r="P45" s="104"/>
      <c r="Q45" s="92"/>
      <c r="R45" s="92"/>
      <c r="S45" s="92"/>
      <c r="T45" s="92"/>
      <c r="U45" s="92"/>
      <c r="V45" s="92"/>
      <c r="W45" s="92">
        <v>1</v>
      </c>
      <c r="X45" s="109">
        <f>P45*P$7+Q45*Q$7+R45*R$7+S45*S$7+T45*T$7+U45*U$7+V45*V$7+W45*W$7</f>
        <v>25000</v>
      </c>
      <c r="Y45" s="83"/>
      <c r="Z45" s="110">
        <f>X45*$O45</f>
        <v>6250</v>
      </c>
      <c r="AA45" s="111"/>
      <c r="AB45" s="92"/>
      <c r="AC45" s="92"/>
      <c r="AD45" s="92"/>
      <c r="AE45" s="92"/>
      <c r="AF45" s="92"/>
      <c r="AG45" s="92"/>
      <c r="AH45" s="92"/>
      <c r="AI45" s="109">
        <f>AB45*AB$7+AC45*AC$7+AD45*AD$7+AE45*AE$7+AF45*AF$7+AG45*AG$7+AH45*AH$7</f>
        <v>0</v>
      </c>
      <c r="AJ45" s="83"/>
      <c r="AK45" s="110">
        <f>AI45*$O45</f>
        <v>0</v>
      </c>
      <c r="AL45" s="111"/>
      <c r="AM45" s="92"/>
      <c r="AN45" s="92"/>
      <c r="AO45" s="92"/>
      <c r="AP45" s="92">
        <v>1</v>
      </c>
      <c r="AQ45" s="92"/>
      <c r="AR45" s="92"/>
      <c r="AS45" s="92"/>
      <c r="AT45" s="92"/>
      <c r="AU45" s="92"/>
      <c r="AV45" s="109">
        <f>AM45*AM$7+AN45*AN$7+AO45*AO$7+AP45*AP$7+AQ45*AQ$7+AR45*AR$7+AS45*AS$7+AT45*AT$7+AU45*AU$7</f>
        <v>100</v>
      </c>
      <c r="AW45" s="75"/>
      <c r="AX45" s="110">
        <f>AV45*$O45</f>
        <v>25</v>
      </c>
      <c r="AY45" s="111"/>
      <c r="AZ45" s="93"/>
      <c r="BA45" s="94" t="s">
        <v>62</v>
      </c>
      <c r="BB45" s="71"/>
      <c r="BC45" s="95"/>
      <c r="BD45" s="41">
        <v>2</v>
      </c>
      <c r="BE45" s="52">
        <v>23</v>
      </c>
      <c r="BF45" s="103">
        <v>2314</v>
      </c>
      <c r="BG45" s="280" t="s">
        <v>52</v>
      </c>
    </row>
    <row r="46" spans="1:59" s="63" customFormat="1" ht="24" x14ac:dyDescent="0.2">
      <c r="A46" s="196">
        <v>2</v>
      </c>
      <c r="B46" s="197" t="s">
        <v>43</v>
      </c>
      <c r="C46" s="208">
        <v>23</v>
      </c>
      <c r="D46" s="209" t="s">
        <v>44</v>
      </c>
      <c r="E46" s="212">
        <v>2314</v>
      </c>
      <c r="F46" s="213" t="s">
        <v>70</v>
      </c>
      <c r="G46" s="231" t="s">
        <v>1188</v>
      </c>
      <c r="H46" s="89"/>
      <c r="I46" s="90" t="s">
        <v>74</v>
      </c>
      <c r="J46" s="90" t="s">
        <v>75</v>
      </c>
      <c r="K46" s="90" t="s">
        <v>64</v>
      </c>
      <c r="L46" s="90" t="s">
        <v>76</v>
      </c>
      <c r="M46" s="91"/>
      <c r="N46" s="312">
        <v>1</v>
      </c>
      <c r="O46" s="313">
        <f>N46/N$43</f>
        <v>0.25</v>
      </c>
      <c r="P46" s="104">
        <v>1</v>
      </c>
      <c r="Q46" s="92"/>
      <c r="R46" s="92"/>
      <c r="S46" s="92"/>
      <c r="T46" s="92"/>
      <c r="U46" s="92"/>
      <c r="V46" s="92"/>
      <c r="W46" s="92"/>
      <c r="X46" s="109">
        <f>P46*P$7+Q46*Q$7+R46*R$7+S46*S$7+T46*T$7+U46*U$7+V46*V$7+W46*W$7</f>
        <v>100</v>
      </c>
      <c r="Y46" s="83"/>
      <c r="Z46" s="110">
        <f>X46*$O46</f>
        <v>25</v>
      </c>
      <c r="AA46" s="111"/>
      <c r="AB46" s="92"/>
      <c r="AC46" s="92"/>
      <c r="AD46" s="92"/>
      <c r="AE46" s="92"/>
      <c r="AF46" s="92"/>
      <c r="AG46" s="92"/>
      <c r="AH46" s="92"/>
      <c r="AI46" s="109">
        <f>AB46*AB$7+AC46*AC$7+AD46*AD$7+AE46*AE$7+AF46*AF$7+AG46*AG$7+AH46*AH$7</f>
        <v>0</v>
      </c>
      <c r="AJ46" s="83"/>
      <c r="AK46" s="110">
        <f>AI46*$O46</f>
        <v>0</v>
      </c>
      <c r="AL46" s="111"/>
      <c r="AM46" s="92"/>
      <c r="AN46" s="92"/>
      <c r="AO46" s="92"/>
      <c r="AP46" s="92"/>
      <c r="AQ46" s="92"/>
      <c r="AR46" s="92"/>
      <c r="AS46" s="92"/>
      <c r="AT46" s="92">
        <v>1</v>
      </c>
      <c r="AU46" s="92"/>
      <c r="AV46" s="109">
        <f>AM46*AM$7+AN46*AN$7+AO46*AO$7+AP46*AP$7+AQ46*AQ$7+AR46*AR$7+AS46*AS$7+AT46*AT$7+AU46*AU$7</f>
        <v>2500</v>
      </c>
      <c r="AW46" s="75"/>
      <c r="AX46" s="110">
        <f>AV46*$O46</f>
        <v>625</v>
      </c>
      <c r="AY46" s="111"/>
      <c r="AZ46" s="93"/>
      <c r="BA46" s="94" t="s">
        <v>62</v>
      </c>
      <c r="BB46" s="71"/>
      <c r="BC46" s="95"/>
      <c r="BD46" s="41">
        <v>2</v>
      </c>
      <c r="BE46" s="52">
        <v>23</v>
      </c>
      <c r="BF46" s="103">
        <v>2314</v>
      </c>
      <c r="BG46" s="280" t="s">
        <v>52</v>
      </c>
    </row>
    <row r="47" spans="1:59" s="63" customFormat="1" ht="12.75" x14ac:dyDescent="0.2">
      <c r="A47" s="196">
        <v>2</v>
      </c>
      <c r="B47" s="197" t="s">
        <v>43</v>
      </c>
      <c r="C47" s="208">
        <v>23</v>
      </c>
      <c r="D47" s="209" t="s">
        <v>44</v>
      </c>
      <c r="E47" s="212">
        <v>2314</v>
      </c>
      <c r="F47" s="213" t="s">
        <v>70</v>
      </c>
      <c r="G47" s="231" t="s">
        <v>1188</v>
      </c>
      <c r="H47" s="89"/>
      <c r="I47" s="90" t="s">
        <v>77</v>
      </c>
      <c r="J47" s="90" t="s">
        <v>78</v>
      </c>
      <c r="K47" s="90" t="s">
        <v>64</v>
      </c>
      <c r="L47" s="90" t="s">
        <v>76</v>
      </c>
      <c r="M47" s="91"/>
      <c r="N47" s="312">
        <v>1</v>
      </c>
      <c r="O47" s="313">
        <f>N47/N$43</f>
        <v>0.25</v>
      </c>
      <c r="P47" s="104">
        <v>1</v>
      </c>
      <c r="Q47" s="92"/>
      <c r="R47" s="92"/>
      <c r="S47" s="92"/>
      <c r="T47" s="92"/>
      <c r="U47" s="92"/>
      <c r="V47" s="92"/>
      <c r="W47" s="92"/>
      <c r="X47" s="109">
        <f>P47*P$7+Q47*Q$7+R47*R$7+S47*S$7+T47*T$7+U47*U$7+V47*V$7+W47*W$7</f>
        <v>100</v>
      </c>
      <c r="Y47" s="83"/>
      <c r="Z47" s="110">
        <f>X47*$O47</f>
        <v>25</v>
      </c>
      <c r="AA47" s="111"/>
      <c r="AB47" s="92"/>
      <c r="AC47" s="92"/>
      <c r="AD47" s="92"/>
      <c r="AE47" s="92"/>
      <c r="AF47" s="92"/>
      <c r="AG47" s="92"/>
      <c r="AH47" s="92"/>
      <c r="AI47" s="109">
        <f>AB47*AB$7+AC47*AC$7+AD47*AD$7+AE47*AE$7+AF47*AF$7+AG47*AG$7+AH47*AH$7</f>
        <v>0</v>
      </c>
      <c r="AJ47" s="83"/>
      <c r="AK47" s="110">
        <f>AI47*$O47</f>
        <v>0</v>
      </c>
      <c r="AL47" s="111"/>
      <c r="AM47" s="92"/>
      <c r="AN47" s="92"/>
      <c r="AO47" s="92"/>
      <c r="AP47" s="92"/>
      <c r="AQ47" s="92"/>
      <c r="AR47" s="92"/>
      <c r="AS47" s="92"/>
      <c r="AT47" s="92">
        <v>1</v>
      </c>
      <c r="AU47" s="92"/>
      <c r="AV47" s="109">
        <f>AM47*AM$7+AN47*AN$7+AO47*AO$7+AP47*AP$7+AQ47*AQ$7+AR47*AR$7+AS47*AS$7+AT47*AT$7+AU47*AU$7</f>
        <v>2500</v>
      </c>
      <c r="AW47" s="75"/>
      <c r="AX47" s="110">
        <f>AV47*$O47</f>
        <v>625</v>
      </c>
      <c r="AY47" s="111"/>
      <c r="AZ47" s="93"/>
      <c r="BA47" s="94" t="s">
        <v>62</v>
      </c>
      <c r="BB47" s="71"/>
      <c r="BC47" s="95"/>
      <c r="BD47" s="41">
        <v>2</v>
      </c>
      <c r="BE47" s="52">
        <v>23</v>
      </c>
      <c r="BF47" s="103">
        <v>2314</v>
      </c>
      <c r="BG47" s="280" t="s">
        <v>52</v>
      </c>
    </row>
    <row r="48" spans="1:59" s="63" customFormat="1" ht="12.75" x14ac:dyDescent="0.2">
      <c r="A48" s="196">
        <v>2</v>
      </c>
      <c r="B48" s="197" t="s">
        <v>43</v>
      </c>
      <c r="C48" s="208">
        <v>23</v>
      </c>
      <c r="D48" s="209" t="s">
        <v>44</v>
      </c>
      <c r="E48" s="212">
        <v>2314</v>
      </c>
      <c r="F48" s="213" t="s">
        <v>70</v>
      </c>
      <c r="G48" s="231" t="s">
        <v>1188</v>
      </c>
      <c r="H48" s="65"/>
      <c r="I48" s="222"/>
      <c r="J48" s="66"/>
      <c r="K48" s="66"/>
      <c r="L48" s="66"/>
      <c r="M48" s="64"/>
      <c r="N48" s="304"/>
      <c r="O48" s="314"/>
      <c r="P48" s="127"/>
      <c r="Q48" s="67"/>
      <c r="R48" s="67"/>
      <c r="S48" s="67"/>
      <c r="T48" s="67"/>
      <c r="U48" s="67"/>
      <c r="V48" s="67"/>
      <c r="W48" s="67"/>
      <c r="X48" s="67"/>
      <c r="Y48" s="68"/>
      <c r="Z48" s="68"/>
      <c r="AA48" s="68"/>
      <c r="AB48" s="67"/>
      <c r="AC48" s="67"/>
      <c r="AD48" s="67"/>
      <c r="AE48" s="67"/>
      <c r="AF48" s="67"/>
      <c r="AG48" s="67"/>
      <c r="AH48" s="67"/>
      <c r="AI48" s="67"/>
      <c r="AJ48" s="68"/>
      <c r="AK48" s="68"/>
      <c r="AL48" s="68"/>
      <c r="AM48" s="67"/>
      <c r="AN48" s="67"/>
      <c r="AO48" s="67"/>
      <c r="AP48" s="67"/>
      <c r="AQ48" s="67"/>
      <c r="AR48" s="67"/>
      <c r="AS48" s="67"/>
      <c r="AT48" s="67"/>
      <c r="AU48" s="67"/>
      <c r="AV48" s="67"/>
      <c r="AW48" s="67"/>
      <c r="AX48" s="68"/>
      <c r="AY48" s="68"/>
      <c r="AZ48" s="69"/>
      <c r="BA48" s="70"/>
      <c r="BB48" s="71"/>
      <c r="BC48" s="95"/>
      <c r="BD48" s="41">
        <v>2</v>
      </c>
      <c r="BE48" s="52">
        <v>23</v>
      </c>
      <c r="BF48" s="103">
        <v>2314</v>
      </c>
      <c r="BG48" s="275"/>
    </row>
    <row r="49" spans="1:59" s="63" customFormat="1" ht="12.75" x14ac:dyDescent="0.2">
      <c r="A49" s="196">
        <v>2</v>
      </c>
      <c r="B49" s="197" t="s">
        <v>43</v>
      </c>
      <c r="C49" s="208">
        <v>23</v>
      </c>
      <c r="D49" s="209" t="s">
        <v>44</v>
      </c>
      <c r="E49" s="212">
        <v>2314</v>
      </c>
      <c r="F49" s="213" t="s">
        <v>70</v>
      </c>
      <c r="G49" s="232"/>
      <c r="H49" s="97"/>
      <c r="I49" s="224"/>
      <c r="J49" s="98"/>
      <c r="K49" s="98"/>
      <c r="L49" s="98"/>
      <c r="M49" s="96"/>
      <c r="N49" s="307"/>
      <c r="O49" s="246"/>
      <c r="P49" s="124"/>
      <c r="Q49" s="99"/>
      <c r="R49" s="99"/>
      <c r="S49" s="99"/>
      <c r="T49" s="99"/>
      <c r="U49" s="99"/>
      <c r="V49" s="99"/>
      <c r="W49" s="99"/>
      <c r="X49" s="99"/>
      <c r="Y49" s="100"/>
      <c r="Z49" s="100"/>
      <c r="AA49" s="100"/>
      <c r="AB49" s="99"/>
      <c r="AC49" s="99"/>
      <c r="AD49" s="99"/>
      <c r="AE49" s="99"/>
      <c r="AF49" s="99"/>
      <c r="AG49" s="99"/>
      <c r="AH49" s="99"/>
      <c r="AI49" s="99"/>
      <c r="AJ49" s="100"/>
      <c r="AK49" s="100"/>
      <c r="AL49" s="100"/>
      <c r="AM49" s="99"/>
      <c r="AN49" s="99"/>
      <c r="AO49" s="99"/>
      <c r="AP49" s="99"/>
      <c r="AQ49" s="99"/>
      <c r="AR49" s="99"/>
      <c r="AS49" s="99"/>
      <c r="AT49" s="99"/>
      <c r="AU49" s="99"/>
      <c r="AV49" s="99"/>
      <c r="AW49" s="99"/>
      <c r="AX49" s="100"/>
      <c r="AY49" s="100"/>
      <c r="AZ49" s="101"/>
      <c r="BA49" s="102"/>
      <c r="BB49" s="95"/>
      <c r="BC49" s="95"/>
      <c r="BD49" s="41">
        <v>2</v>
      </c>
      <c r="BE49" s="52">
        <v>23</v>
      </c>
      <c r="BF49" s="103">
        <v>2314</v>
      </c>
      <c r="BG49" s="277"/>
    </row>
    <row r="50" spans="1:59" s="63" customFormat="1" ht="12.75" x14ac:dyDescent="0.2">
      <c r="A50" s="196">
        <v>2</v>
      </c>
      <c r="B50" s="197" t="s">
        <v>43</v>
      </c>
      <c r="C50" s="208">
        <v>23</v>
      </c>
      <c r="D50" s="209" t="s">
        <v>44</v>
      </c>
      <c r="E50" s="212">
        <v>2314</v>
      </c>
      <c r="F50" s="213" t="s">
        <v>70</v>
      </c>
      <c r="G50" s="231"/>
      <c r="H50" s="65"/>
      <c r="I50" s="222"/>
      <c r="J50" s="66"/>
      <c r="K50" s="66"/>
      <c r="L50" s="66"/>
      <c r="M50" s="64"/>
      <c r="N50" s="304"/>
      <c r="O50" s="305"/>
      <c r="P50" s="127"/>
      <c r="Q50" s="67"/>
      <c r="R50" s="67"/>
      <c r="S50" s="67"/>
      <c r="T50" s="67"/>
      <c r="U50" s="67"/>
      <c r="V50" s="67"/>
      <c r="W50" s="67"/>
      <c r="X50" s="67"/>
      <c r="Y50" s="68"/>
      <c r="Z50" s="68"/>
      <c r="AA50" s="68"/>
      <c r="AB50" s="67"/>
      <c r="AC50" s="67"/>
      <c r="AD50" s="67"/>
      <c r="AE50" s="67"/>
      <c r="AF50" s="67"/>
      <c r="AG50" s="67"/>
      <c r="AH50" s="67"/>
      <c r="AI50" s="67"/>
      <c r="AJ50" s="68"/>
      <c r="AK50" s="68"/>
      <c r="AL50" s="68"/>
      <c r="AM50" s="67"/>
      <c r="AN50" s="67"/>
      <c r="AO50" s="67"/>
      <c r="AP50" s="67"/>
      <c r="AQ50" s="67"/>
      <c r="AR50" s="67"/>
      <c r="AS50" s="67"/>
      <c r="AT50" s="67"/>
      <c r="AU50" s="67"/>
      <c r="AV50" s="67"/>
      <c r="AW50" s="67"/>
      <c r="AX50" s="68"/>
      <c r="AY50" s="68"/>
      <c r="AZ50" s="69"/>
      <c r="BA50" s="70"/>
      <c r="BB50" s="71"/>
      <c r="BC50" s="95"/>
      <c r="BD50" s="41">
        <v>2</v>
      </c>
      <c r="BE50" s="52">
        <v>23</v>
      </c>
      <c r="BF50" s="103">
        <v>2341</v>
      </c>
      <c r="BG50" s="275"/>
    </row>
    <row r="51" spans="1:59" s="63" customFormat="1" ht="12.75" x14ac:dyDescent="0.2">
      <c r="A51" s="196">
        <v>2</v>
      </c>
      <c r="B51" s="197" t="s">
        <v>43</v>
      </c>
      <c r="C51" s="208">
        <v>23</v>
      </c>
      <c r="D51" s="209" t="s">
        <v>44</v>
      </c>
      <c r="E51" s="212">
        <v>2314</v>
      </c>
      <c r="F51" s="213" t="s">
        <v>70</v>
      </c>
      <c r="G51" s="231" t="s">
        <v>46</v>
      </c>
      <c r="H51" s="72" t="s">
        <v>1233</v>
      </c>
      <c r="I51" s="73" t="s">
        <v>1164</v>
      </c>
      <c r="J51" s="73"/>
      <c r="K51" s="73"/>
      <c r="L51" s="73"/>
      <c r="M51" s="74"/>
      <c r="N51" s="247"/>
      <c r="O51" s="306"/>
      <c r="P51" s="105"/>
      <c r="Q51" s="75"/>
      <c r="R51" s="75"/>
      <c r="S51" s="75"/>
      <c r="T51" s="75"/>
      <c r="U51" s="75"/>
      <c r="V51" s="75"/>
      <c r="W51" s="75"/>
      <c r="X51" s="75"/>
      <c r="Y51" s="76" t="s">
        <v>1241</v>
      </c>
      <c r="Z51" s="77" t="s">
        <v>1241</v>
      </c>
      <c r="AA51" s="78">
        <f>AA$143</f>
        <v>0</v>
      </c>
      <c r="AB51" s="75"/>
      <c r="AC51" s="75"/>
      <c r="AD51" s="75"/>
      <c r="AE51" s="75"/>
      <c r="AF51" s="75"/>
      <c r="AG51" s="75"/>
      <c r="AH51" s="75"/>
      <c r="AI51" s="75"/>
      <c r="AJ51" s="76" t="s">
        <v>1241</v>
      </c>
      <c r="AK51" s="77" t="s">
        <v>1241</v>
      </c>
      <c r="AL51" s="78">
        <f>AL$143</f>
        <v>0</v>
      </c>
      <c r="AM51" s="75"/>
      <c r="AN51" s="75"/>
      <c r="AO51" s="75"/>
      <c r="AP51" s="75"/>
      <c r="AQ51" s="75"/>
      <c r="AR51" s="75"/>
      <c r="AS51" s="75"/>
      <c r="AT51" s="75"/>
      <c r="AU51" s="75"/>
      <c r="AV51" s="75"/>
      <c r="AW51" s="76" t="s">
        <v>1241</v>
      </c>
      <c r="AX51" s="77" t="s">
        <v>1241</v>
      </c>
      <c r="AY51" s="78">
        <f>AY$143</f>
        <v>25</v>
      </c>
      <c r="AZ51" s="79"/>
      <c r="BA51" s="80" t="str">
        <f>I51</f>
        <v>&gt; see 3121, In situ concrete</v>
      </c>
      <c r="BB51" s="71"/>
      <c r="BC51" s="95"/>
      <c r="BD51" s="41">
        <v>2</v>
      </c>
      <c r="BE51" s="52">
        <v>23</v>
      </c>
      <c r="BF51" s="103">
        <v>2341</v>
      </c>
      <c r="BG51" s="276" t="str">
        <f>H51</f>
        <v>Default Scenario (Link)</v>
      </c>
    </row>
    <row r="52" spans="1:59" s="63" customFormat="1" ht="12.75" x14ac:dyDescent="0.2">
      <c r="A52" s="196">
        <v>2</v>
      </c>
      <c r="B52" s="197" t="s">
        <v>43</v>
      </c>
      <c r="C52" s="208">
        <v>23</v>
      </c>
      <c r="D52" s="209" t="s">
        <v>44</v>
      </c>
      <c r="E52" s="212">
        <v>2314</v>
      </c>
      <c r="F52" s="213" t="s">
        <v>70</v>
      </c>
      <c r="G52" s="231"/>
      <c r="H52" s="65"/>
      <c r="I52" s="222"/>
      <c r="J52" s="66"/>
      <c r="K52" s="66"/>
      <c r="L52" s="66"/>
      <c r="M52" s="64"/>
      <c r="N52" s="304"/>
      <c r="O52" s="305"/>
      <c r="P52" s="127"/>
      <c r="Q52" s="67"/>
      <c r="R52" s="67"/>
      <c r="S52" s="67"/>
      <c r="T52" s="67"/>
      <c r="U52" s="67"/>
      <c r="V52" s="67"/>
      <c r="W52" s="67"/>
      <c r="X52" s="67"/>
      <c r="Y52" s="68"/>
      <c r="Z52" s="68"/>
      <c r="AA52" s="68"/>
      <c r="AB52" s="67"/>
      <c r="AC52" s="67"/>
      <c r="AD52" s="67"/>
      <c r="AE52" s="67"/>
      <c r="AF52" s="67"/>
      <c r="AG52" s="67"/>
      <c r="AH52" s="67"/>
      <c r="AI52" s="67"/>
      <c r="AJ52" s="68"/>
      <c r="AK52" s="68"/>
      <c r="AL52" s="68"/>
      <c r="AM52" s="67"/>
      <c r="AN52" s="67"/>
      <c r="AO52" s="67"/>
      <c r="AP52" s="67"/>
      <c r="AQ52" s="67"/>
      <c r="AR52" s="67"/>
      <c r="AS52" s="67"/>
      <c r="AT52" s="67"/>
      <c r="AU52" s="67"/>
      <c r="AV52" s="67"/>
      <c r="AW52" s="67"/>
      <c r="AX52" s="68"/>
      <c r="AY52" s="68"/>
      <c r="AZ52" s="69"/>
      <c r="BA52" s="70"/>
      <c r="BB52" s="71"/>
      <c r="BC52" s="95"/>
      <c r="BD52" s="41">
        <v>2</v>
      </c>
      <c r="BE52" s="52">
        <v>23</v>
      </c>
      <c r="BF52" s="103">
        <v>2341</v>
      </c>
      <c r="BG52" s="275"/>
    </row>
    <row r="53" spans="1:59" s="63" customFormat="1" ht="12.75" x14ac:dyDescent="0.2">
      <c r="A53" s="196">
        <v>2</v>
      </c>
      <c r="B53" s="197" t="s">
        <v>43</v>
      </c>
      <c r="C53" s="208">
        <v>23</v>
      </c>
      <c r="D53" s="209" t="s">
        <v>44</v>
      </c>
      <c r="E53" s="212">
        <v>2314</v>
      </c>
      <c r="F53" s="213" t="s">
        <v>70</v>
      </c>
      <c r="G53" s="232"/>
      <c r="H53" s="97"/>
      <c r="I53" s="224"/>
      <c r="J53" s="98"/>
      <c r="K53" s="98"/>
      <c r="L53" s="98"/>
      <c r="M53" s="96"/>
      <c r="N53" s="307"/>
      <c r="O53" s="246"/>
      <c r="P53" s="124"/>
      <c r="Q53" s="99"/>
      <c r="R53" s="99"/>
      <c r="S53" s="99"/>
      <c r="T53" s="99"/>
      <c r="U53" s="99"/>
      <c r="V53" s="99"/>
      <c r="W53" s="99"/>
      <c r="X53" s="99"/>
      <c r="Y53" s="100"/>
      <c r="Z53" s="100"/>
      <c r="AA53" s="100"/>
      <c r="AB53" s="99"/>
      <c r="AC53" s="99"/>
      <c r="AD53" s="99"/>
      <c r="AE53" s="99"/>
      <c r="AF53" s="99"/>
      <c r="AG53" s="99"/>
      <c r="AH53" s="99"/>
      <c r="AI53" s="99"/>
      <c r="AJ53" s="100"/>
      <c r="AK53" s="100"/>
      <c r="AL53" s="100"/>
      <c r="AM53" s="99"/>
      <c r="AN53" s="99"/>
      <c r="AO53" s="99"/>
      <c r="AP53" s="99"/>
      <c r="AQ53" s="99"/>
      <c r="AR53" s="99"/>
      <c r="AS53" s="99"/>
      <c r="AT53" s="99"/>
      <c r="AU53" s="99"/>
      <c r="AV53" s="99"/>
      <c r="AW53" s="99"/>
      <c r="AX53" s="100"/>
      <c r="AY53" s="100"/>
      <c r="AZ53" s="101"/>
      <c r="BA53" s="102"/>
      <c r="BB53" s="95"/>
      <c r="BC53" s="95"/>
      <c r="BD53" s="41">
        <v>2</v>
      </c>
      <c r="BE53" s="52">
        <v>23</v>
      </c>
      <c r="BF53" s="103">
        <v>2341</v>
      </c>
      <c r="BG53" s="277"/>
    </row>
    <row r="54" spans="1:59" s="63" customFormat="1" ht="12.75" x14ac:dyDescent="0.2">
      <c r="A54" s="196">
        <v>2</v>
      </c>
      <c r="B54" s="197" t="s">
        <v>43</v>
      </c>
      <c r="C54" s="208">
        <v>23</v>
      </c>
      <c r="D54" s="209" t="s">
        <v>44</v>
      </c>
      <c r="E54" s="210">
        <v>2331</v>
      </c>
      <c r="F54" s="211" t="s">
        <v>79</v>
      </c>
      <c r="G54" s="230"/>
      <c r="H54" s="56"/>
      <c r="I54" s="221"/>
      <c r="J54" s="57"/>
      <c r="K54" s="57"/>
      <c r="L54" s="57"/>
      <c r="M54" s="55"/>
      <c r="N54" s="303"/>
      <c r="O54" s="245"/>
      <c r="P54" s="122"/>
      <c r="Q54" s="58"/>
      <c r="R54" s="58"/>
      <c r="S54" s="58"/>
      <c r="T54" s="58"/>
      <c r="U54" s="58"/>
      <c r="V54" s="58"/>
      <c r="W54" s="58"/>
      <c r="X54" s="58"/>
      <c r="Y54" s="59"/>
      <c r="Z54" s="59"/>
      <c r="AA54" s="59"/>
      <c r="AB54" s="58"/>
      <c r="AC54" s="58"/>
      <c r="AD54" s="58"/>
      <c r="AE54" s="58"/>
      <c r="AF54" s="58"/>
      <c r="AG54" s="58"/>
      <c r="AH54" s="58"/>
      <c r="AI54" s="58"/>
      <c r="AJ54" s="59"/>
      <c r="AK54" s="59"/>
      <c r="AL54" s="59"/>
      <c r="AM54" s="58"/>
      <c r="AN54" s="58"/>
      <c r="AO54" s="58"/>
      <c r="AP54" s="58"/>
      <c r="AQ54" s="58"/>
      <c r="AR54" s="58"/>
      <c r="AS54" s="58"/>
      <c r="AT54" s="58"/>
      <c r="AU54" s="58"/>
      <c r="AV54" s="58"/>
      <c r="AW54" s="58"/>
      <c r="AX54" s="59"/>
      <c r="AY54" s="59"/>
      <c r="AZ54" s="60"/>
      <c r="BA54" s="61"/>
      <c r="BB54" s="54"/>
      <c r="BC54" s="54"/>
      <c r="BD54" s="41">
        <v>2</v>
      </c>
      <c r="BE54" s="52">
        <v>23</v>
      </c>
      <c r="BF54" s="62">
        <v>2331</v>
      </c>
      <c r="BG54" s="274"/>
    </row>
    <row r="55" spans="1:59" s="63" customFormat="1" ht="12.75" x14ac:dyDescent="0.2">
      <c r="A55" s="196">
        <v>2</v>
      </c>
      <c r="B55" s="197" t="s">
        <v>43</v>
      </c>
      <c r="C55" s="208">
        <v>23</v>
      </c>
      <c r="D55" s="209" t="s">
        <v>44</v>
      </c>
      <c r="E55" s="210">
        <v>2331</v>
      </c>
      <c r="F55" s="211" t="s">
        <v>79</v>
      </c>
      <c r="G55" s="231"/>
      <c r="H55" s="65"/>
      <c r="I55" s="222"/>
      <c r="J55" s="66"/>
      <c r="K55" s="66"/>
      <c r="L55" s="66"/>
      <c r="M55" s="64"/>
      <c r="N55" s="308"/>
      <c r="O55" s="309"/>
      <c r="P55" s="127"/>
      <c r="Q55" s="67"/>
      <c r="R55" s="67"/>
      <c r="S55" s="67"/>
      <c r="T55" s="67"/>
      <c r="U55" s="67"/>
      <c r="V55" s="67"/>
      <c r="W55" s="67"/>
      <c r="X55" s="67"/>
      <c r="Y55" s="68"/>
      <c r="Z55" s="68"/>
      <c r="AA55" s="68"/>
      <c r="AB55" s="67"/>
      <c r="AC55" s="67"/>
      <c r="AD55" s="67"/>
      <c r="AE55" s="67"/>
      <c r="AF55" s="67"/>
      <c r="AG55" s="67"/>
      <c r="AH55" s="67"/>
      <c r="AI55" s="67"/>
      <c r="AJ55" s="68"/>
      <c r="AK55" s="68"/>
      <c r="AL55" s="68"/>
      <c r="AM55" s="67"/>
      <c r="AN55" s="67"/>
      <c r="AO55" s="67"/>
      <c r="AP55" s="67"/>
      <c r="AQ55" s="67"/>
      <c r="AR55" s="67"/>
      <c r="AS55" s="67"/>
      <c r="AT55" s="67"/>
      <c r="AU55" s="67"/>
      <c r="AV55" s="67"/>
      <c r="AW55" s="67"/>
      <c r="AX55" s="68"/>
      <c r="AY55" s="68"/>
      <c r="AZ55" s="69"/>
      <c r="BA55" s="70"/>
      <c r="BB55" s="71"/>
      <c r="BC55" s="54"/>
      <c r="BD55" s="41">
        <v>2</v>
      </c>
      <c r="BE55" s="52">
        <v>23</v>
      </c>
      <c r="BF55" s="62">
        <v>2331</v>
      </c>
      <c r="BG55" s="275"/>
    </row>
    <row r="56" spans="1:59" s="63" customFormat="1" ht="12.75" x14ac:dyDescent="0.2">
      <c r="A56" s="196">
        <v>2</v>
      </c>
      <c r="B56" s="197" t="s">
        <v>43</v>
      </c>
      <c r="C56" s="208">
        <v>23</v>
      </c>
      <c r="D56" s="209" t="s">
        <v>44</v>
      </c>
      <c r="E56" s="210">
        <v>2331</v>
      </c>
      <c r="F56" s="211" t="s">
        <v>79</v>
      </c>
      <c r="G56" s="231" t="s">
        <v>46</v>
      </c>
      <c r="H56" s="72" t="s">
        <v>1233</v>
      </c>
      <c r="I56" s="73" t="s">
        <v>1164</v>
      </c>
      <c r="J56" s="73"/>
      <c r="K56" s="73"/>
      <c r="L56" s="73"/>
      <c r="M56" s="74"/>
      <c r="N56" s="247"/>
      <c r="O56" s="306"/>
      <c r="P56" s="105"/>
      <c r="Q56" s="75"/>
      <c r="R56" s="75"/>
      <c r="S56" s="75"/>
      <c r="T56" s="75"/>
      <c r="U56" s="75"/>
      <c r="V56" s="75"/>
      <c r="W56" s="75"/>
      <c r="X56" s="75"/>
      <c r="Y56" s="76" t="s">
        <v>1241</v>
      </c>
      <c r="Z56" s="77" t="s">
        <v>1241</v>
      </c>
      <c r="AA56" s="78">
        <f>AA$143</f>
        <v>0</v>
      </c>
      <c r="AB56" s="75"/>
      <c r="AC56" s="75"/>
      <c r="AD56" s="75"/>
      <c r="AE56" s="75"/>
      <c r="AF56" s="75"/>
      <c r="AG56" s="75"/>
      <c r="AH56" s="75"/>
      <c r="AI56" s="75"/>
      <c r="AJ56" s="76" t="s">
        <v>1241</v>
      </c>
      <c r="AK56" s="77" t="s">
        <v>1241</v>
      </c>
      <c r="AL56" s="78">
        <f>AL$143</f>
        <v>0</v>
      </c>
      <c r="AM56" s="75"/>
      <c r="AN56" s="75"/>
      <c r="AO56" s="75"/>
      <c r="AP56" s="75"/>
      <c r="AQ56" s="75"/>
      <c r="AR56" s="75"/>
      <c r="AS56" s="75"/>
      <c r="AT56" s="75"/>
      <c r="AU56" s="75"/>
      <c r="AV56" s="75"/>
      <c r="AW56" s="76" t="s">
        <v>1241</v>
      </c>
      <c r="AX56" s="77" t="s">
        <v>1241</v>
      </c>
      <c r="AY56" s="78">
        <f>AY$143</f>
        <v>25</v>
      </c>
      <c r="AZ56" s="79"/>
      <c r="BA56" s="80" t="str">
        <f>I56</f>
        <v>&gt; see 3121, In situ concrete</v>
      </c>
      <c r="BB56" s="71"/>
      <c r="BC56" s="54"/>
      <c r="BD56" s="41">
        <v>2</v>
      </c>
      <c r="BE56" s="52">
        <v>23</v>
      </c>
      <c r="BF56" s="62">
        <v>2331</v>
      </c>
      <c r="BG56" s="276" t="str">
        <f>H56</f>
        <v>Default Scenario (Link)</v>
      </c>
    </row>
    <row r="57" spans="1:59" s="63" customFormat="1" ht="12.75" x14ac:dyDescent="0.2">
      <c r="A57" s="196">
        <v>2</v>
      </c>
      <c r="B57" s="197" t="s">
        <v>43</v>
      </c>
      <c r="C57" s="208">
        <v>23</v>
      </c>
      <c r="D57" s="209" t="s">
        <v>44</v>
      </c>
      <c r="E57" s="210">
        <v>2331</v>
      </c>
      <c r="F57" s="211" t="s">
        <v>79</v>
      </c>
      <c r="G57" s="231"/>
      <c r="H57" s="65"/>
      <c r="I57" s="222"/>
      <c r="J57" s="66"/>
      <c r="K57" s="66"/>
      <c r="L57" s="66"/>
      <c r="M57" s="64"/>
      <c r="N57" s="304"/>
      <c r="O57" s="305"/>
      <c r="P57" s="127"/>
      <c r="Q57" s="67"/>
      <c r="R57" s="67"/>
      <c r="S57" s="67"/>
      <c r="T57" s="67"/>
      <c r="U57" s="67"/>
      <c r="V57" s="67"/>
      <c r="W57" s="67"/>
      <c r="X57" s="67"/>
      <c r="Y57" s="68"/>
      <c r="Z57" s="68"/>
      <c r="AA57" s="68"/>
      <c r="AB57" s="67"/>
      <c r="AC57" s="67"/>
      <c r="AD57" s="67"/>
      <c r="AE57" s="67"/>
      <c r="AF57" s="67"/>
      <c r="AG57" s="67"/>
      <c r="AH57" s="67"/>
      <c r="AI57" s="67"/>
      <c r="AJ57" s="68"/>
      <c r="AK57" s="68"/>
      <c r="AL57" s="68"/>
      <c r="AM57" s="67"/>
      <c r="AN57" s="67"/>
      <c r="AO57" s="67"/>
      <c r="AP57" s="67"/>
      <c r="AQ57" s="67"/>
      <c r="AR57" s="67"/>
      <c r="AS57" s="67"/>
      <c r="AT57" s="67"/>
      <c r="AU57" s="67"/>
      <c r="AV57" s="67"/>
      <c r="AW57" s="67"/>
      <c r="AX57" s="68"/>
      <c r="AY57" s="68"/>
      <c r="AZ57" s="69"/>
      <c r="BA57" s="70"/>
      <c r="BB57" s="71"/>
      <c r="BC57" s="54"/>
      <c r="BD57" s="41">
        <v>2</v>
      </c>
      <c r="BE57" s="52">
        <v>23</v>
      </c>
      <c r="BF57" s="62">
        <v>2331</v>
      </c>
      <c r="BG57" s="275"/>
    </row>
    <row r="58" spans="1:59" s="63" customFormat="1" ht="12.75" x14ac:dyDescent="0.2">
      <c r="A58" s="196">
        <v>2</v>
      </c>
      <c r="B58" s="197" t="s">
        <v>43</v>
      </c>
      <c r="C58" s="208">
        <v>23</v>
      </c>
      <c r="D58" s="209" t="s">
        <v>44</v>
      </c>
      <c r="E58" s="210">
        <v>2331</v>
      </c>
      <c r="F58" s="211" t="s">
        <v>79</v>
      </c>
      <c r="G58" s="230"/>
      <c r="H58" s="56"/>
      <c r="I58" s="221"/>
      <c r="J58" s="57"/>
      <c r="K58" s="57"/>
      <c r="L58" s="57"/>
      <c r="M58" s="55"/>
      <c r="N58" s="303"/>
      <c r="O58" s="245"/>
      <c r="P58" s="122"/>
      <c r="Q58" s="58"/>
      <c r="R58" s="58"/>
      <c r="S58" s="58"/>
      <c r="T58" s="58"/>
      <c r="U58" s="58"/>
      <c r="V58" s="58"/>
      <c r="W58" s="58"/>
      <c r="X58" s="58"/>
      <c r="Y58" s="59"/>
      <c r="Z58" s="59"/>
      <c r="AA58" s="59"/>
      <c r="AB58" s="58"/>
      <c r="AC58" s="58"/>
      <c r="AD58" s="58"/>
      <c r="AE58" s="58"/>
      <c r="AF58" s="58"/>
      <c r="AG58" s="58"/>
      <c r="AH58" s="58"/>
      <c r="AI58" s="58"/>
      <c r="AJ58" s="59"/>
      <c r="AK58" s="59"/>
      <c r="AL58" s="59"/>
      <c r="AM58" s="58"/>
      <c r="AN58" s="58"/>
      <c r="AO58" s="58"/>
      <c r="AP58" s="58"/>
      <c r="AQ58" s="58"/>
      <c r="AR58" s="58"/>
      <c r="AS58" s="58"/>
      <c r="AT58" s="58"/>
      <c r="AU58" s="58"/>
      <c r="AV58" s="58"/>
      <c r="AW58" s="58"/>
      <c r="AX58" s="59"/>
      <c r="AY58" s="59"/>
      <c r="AZ58" s="60"/>
      <c r="BA58" s="61"/>
      <c r="BB58" s="54"/>
      <c r="BC58" s="54"/>
      <c r="BD58" s="41">
        <v>2</v>
      </c>
      <c r="BE58" s="52">
        <v>23</v>
      </c>
      <c r="BF58" s="62">
        <v>2331</v>
      </c>
      <c r="BG58" s="274"/>
    </row>
    <row r="59" spans="1:59" s="63" customFormat="1" ht="12.75" x14ac:dyDescent="0.2">
      <c r="A59" s="196">
        <v>2</v>
      </c>
      <c r="B59" s="197" t="s">
        <v>43</v>
      </c>
      <c r="C59" s="208">
        <v>23</v>
      </c>
      <c r="D59" s="209" t="s">
        <v>44</v>
      </c>
      <c r="E59" s="210">
        <v>2331</v>
      </c>
      <c r="F59" s="211" t="s">
        <v>79</v>
      </c>
      <c r="G59" s="231"/>
      <c r="H59" s="65"/>
      <c r="I59" s="222"/>
      <c r="J59" s="66"/>
      <c r="K59" s="66"/>
      <c r="L59" s="66"/>
      <c r="M59" s="64"/>
      <c r="N59" s="308"/>
      <c r="O59" s="309"/>
      <c r="P59" s="127"/>
      <c r="Q59" s="67"/>
      <c r="R59" s="67"/>
      <c r="S59" s="67"/>
      <c r="T59" s="67"/>
      <c r="U59" s="67"/>
      <c r="V59" s="67"/>
      <c r="W59" s="67"/>
      <c r="X59" s="67"/>
      <c r="Y59" s="68"/>
      <c r="Z59" s="68"/>
      <c r="AA59" s="68"/>
      <c r="AB59" s="67"/>
      <c r="AC59" s="67"/>
      <c r="AD59" s="67"/>
      <c r="AE59" s="67"/>
      <c r="AF59" s="67"/>
      <c r="AG59" s="67"/>
      <c r="AH59" s="67"/>
      <c r="AI59" s="67"/>
      <c r="AJ59" s="68"/>
      <c r="AK59" s="68"/>
      <c r="AL59" s="68"/>
      <c r="AM59" s="67"/>
      <c r="AN59" s="67"/>
      <c r="AO59" s="67"/>
      <c r="AP59" s="67"/>
      <c r="AQ59" s="67"/>
      <c r="AR59" s="67"/>
      <c r="AS59" s="67"/>
      <c r="AT59" s="67"/>
      <c r="AU59" s="67"/>
      <c r="AV59" s="67"/>
      <c r="AW59" s="67"/>
      <c r="AX59" s="68"/>
      <c r="AY59" s="68"/>
      <c r="AZ59" s="69"/>
      <c r="BA59" s="70"/>
      <c r="BB59" s="71"/>
      <c r="BC59" s="54"/>
      <c r="BD59" s="41">
        <v>2</v>
      </c>
      <c r="BE59" s="52">
        <v>23</v>
      </c>
      <c r="BF59" s="62">
        <v>2331</v>
      </c>
      <c r="BG59" s="275"/>
    </row>
    <row r="60" spans="1:59" s="63" customFormat="1" ht="12.75" x14ac:dyDescent="0.2">
      <c r="A60" s="196">
        <v>2</v>
      </c>
      <c r="B60" s="197" t="s">
        <v>43</v>
      </c>
      <c r="C60" s="208">
        <v>23</v>
      </c>
      <c r="D60" s="209" t="s">
        <v>44</v>
      </c>
      <c r="E60" s="210">
        <v>2331</v>
      </c>
      <c r="F60" s="211" t="s">
        <v>79</v>
      </c>
      <c r="G60" s="231" t="s">
        <v>53</v>
      </c>
      <c r="H60" s="72" t="s">
        <v>1233</v>
      </c>
      <c r="I60" s="223" t="s">
        <v>1183</v>
      </c>
      <c r="J60" s="73"/>
      <c r="K60" s="73"/>
      <c r="L60" s="73"/>
      <c r="M60" s="74"/>
      <c r="N60" s="247"/>
      <c r="O60" s="306"/>
      <c r="P60" s="105"/>
      <c r="Q60" s="75"/>
      <c r="R60" s="75"/>
      <c r="S60" s="75"/>
      <c r="T60" s="75"/>
      <c r="U60" s="75"/>
      <c r="V60" s="75"/>
      <c r="W60" s="75"/>
      <c r="X60" s="75"/>
      <c r="Y60" s="76" t="s">
        <v>1241</v>
      </c>
      <c r="Z60" s="77" t="s">
        <v>1241</v>
      </c>
      <c r="AA60" s="78">
        <f>AA$126</f>
        <v>1000</v>
      </c>
      <c r="AB60" s="75"/>
      <c r="AC60" s="75"/>
      <c r="AD60" s="75"/>
      <c r="AE60" s="75"/>
      <c r="AF60" s="75"/>
      <c r="AG60" s="75"/>
      <c r="AH60" s="75"/>
      <c r="AI60" s="75"/>
      <c r="AJ60" s="76" t="s">
        <v>1241</v>
      </c>
      <c r="AK60" s="77" t="s">
        <v>1241</v>
      </c>
      <c r="AL60" s="78">
        <f>AL$126</f>
        <v>0</v>
      </c>
      <c r="AM60" s="75"/>
      <c r="AN60" s="75"/>
      <c r="AO60" s="75"/>
      <c r="AP60" s="75"/>
      <c r="AQ60" s="75"/>
      <c r="AR60" s="75"/>
      <c r="AS60" s="75"/>
      <c r="AT60" s="75"/>
      <c r="AU60" s="75"/>
      <c r="AV60" s="75"/>
      <c r="AW60" s="76" t="s">
        <v>1241</v>
      </c>
      <c r="AX60" s="77" t="s">
        <v>1241</v>
      </c>
      <c r="AY60" s="78">
        <f>AY$126</f>
        <v>25</v>
      </c>
      <c r="AZ60" s="79"/>
      <c r="BA60" s="80" t="str">
        <f>I60</f>
        <v>&gt; see 3112, Reinforcement for in situ concrete</v>
      </c>
      <c r="BB60" s="71"/>
      <c r="BC60" s="54"/>
      <c r="BD60" s="41">
        <v>2</v>
      </c>
      <c r="BE60" s="52">
        <v>23</v>
      </c>
      <c r="BF60" s="62">
        <v>2331</v>
      </c>
      <c r="BG60" s="276" t="s">
        <v>47</v>
      </c>
    </row>
    <row r="61" spans="1:59" s="63" customFormat="1" ht="12.75" x14ac:dyDescent="0.2">
      <c r="A61" s="196">
        <v>2</v>
      </c>
      <c r="B61" s="197" t="s">
        <v>43</v>
      </c>
      <c r="C61" s="208">
        <v>23</v>
      </c>
      <c r="D61" s="209" t="s">
        <v>44</v>
      </c>
      <c r="E61" s="210">
        <v>2331</v>
      </c>
      <c r="F61" s="211" t="s">
        <v>79</v>
      </c>
      <c r="G61" s="231"/>
      <c r="H61" s="65"/>
      <c r="I61" s="222"/>
      <c r="J61" s="66"/>
      <c r="K61" s="66"/>
      <c r="L61" s="66"/>
      <c r="M61" s="64"/>
      <c r="N61" s="304"/>
      <c r="O61" s="305"/>
      <c r="P61" s="127"/>
      <c r="Q61" s="67"/>
      <c r="R61" s="67"/>
      <c r="S61" s="67"/>
      <c r="T61" s="67"/>
      <c r="U61" s="67"/>
      <c r="V61" s="67"/>
      <c r="W61" s="67"/>
      <c r="X61" s="67"/>
      <c r="Y61" s="68"/>
      <c r="Z61" s="68"/>
      <c r="AA61" s="68"/>
      <c r="AB61" s="67"/>
      <c r="AC61" s="67"/>
      <c r="AD61" s="67"/>
      <c r="AE61" s="67"/>
      <c r="AF61" s="67"/>
      <c r="AG61" s="67"/>
      <c r="AH61" s="67"/>
      <c r="AI61" s="67"/>
      <c r="AJ61" s="68"/>
      <c r="AK61" s="68"/>
      <c r="AL61" s="68"/>
      <c r="AM61" s="67"/>
      <c r="AN61" s="67"/>
      <c r="AO61" s="67"/>
      <c r="AP61" s="67"/>
      <c r="AQ61" s="67"/>
      <c r="AR61" s="67"/>
      <c r="AS61" s="67"/>
      <c r="AT61" s="67"/>
      <c r="AU61" s="67"/>
      <c r="AV61" s="67"/>
      <c r="AW61" s="67"/>
      <c r="AX61" s="68"/>
      <c r="AY61" s="68"/>
      <c r="AZ61" s="69"/>
      <c r="BA61" s="70"/>
      <c r="BB61" s="71"/>
      <c r="BC61" s="54"/>
      <c r="BD61" s="41">
        <v>2</v>
      </c>
      <c r="BE61" s="52">
        <v>23</v>
      </c>
      <c r="BF61" s="62">
        <v>2331</v>
      </c>
      <c r="BG61" s="275"/>
    </row>
    <row r="62" spans="1:59" s="63" customFormat="1" ht="12.75" x14ac:dyDescent="0.2">
      <c r="A62" s="196">
        <v>2</v>
      </c>
      <c r="B62" s="197" t="s">
        <v>43</v>
      </c>
      <c r="C62" s="208">
        <v>23</v>
      </c>
      <c r="D62" s="209" t="s">
        <v>44</v>
      </c>
      <c r="E62" s="210">
        <v>2331</v>
      </c>
      <c r="F62" s="211" t="s">
        <v>79</v>
      </c>
      <c r="G62" s="230"/>
      <c r="H62" s="56"/>
      <c r="I62" s="221"/>
      <c r="J62" s="57"/>
      <c r="K62" s="57"/>
      <c r="L62" s="57"/>
      <c r="M62" s="55"/>
      <c r="N62" s="303"/>
      <c r="O62" s="245"/>
      <c r="P62" s="122"/>
      <c r="Q62" s="58"/>
      <c r="R62" s="58"/>
      <c r="S62" s="58"/>
      <c r="T62" s="58"/>
      <c r="U62" s="58"/>
      <c r="V62" s="58"/>
      <c r="W62" s="58"/>
      <c r="X62" s="58"/>
      <c r="Y62" s="59"/>
      <c r="Z62" s="59"/>
      <c r="AA62" s="59"/>
      <c r="AB62" s="58"/>
      <c r="AC62" s="58"/>
      <c r="AD62" s="58"/>
      <c r="AE62" s="58"/>
      <c r="AF62" s="58"/>
      <c r="AG62" s="58"/>
      <c r="AH62" s="58"/>
      <c r="AI62" s="58"/>
      <c r="AJ62" s="59"/>
      <c r="AK62" s="59"/>
      <c r="AL62" s="59"/>
      <c r="AM62" s="58"/>
      <c r="AN62" s="58"/>
      <c r="AO62" s="58"/>
      <c r="AP62" s="58"/>
      <c r="AQ62" s="58"/>
      <c r="AR62" s="58"/>
      <c r="AS62" s="58"/>
      <c r="AT62" s="58"/>
      <c r="AU62" s="58"/>
      <c r="AV62" s="58"/>
      <c r="AW62" s="58"/>
      <c r="AX62" s="59"/>
      <c r="AY62" s="59"/>
      <c r="AZ62" s="60"/>
      <c r="BA62" s="61"/>
      <c r="BB62" s="54"/>
      <c r="BC62" s="54"/>
      <c r="BD62" s="41">
        <v>2</v>
      </c>
      <c r="BE62" s="52">
        <v>23</v>
      </c>
      <c r="BF62" s="62">
        <v>2331</v>
      </c>
      <c r="BG62" s="274"/>
    </row>
    <row r="63" spans="1:59" s="63" customFormat="1" ht="12.75" x14ac:dyDescent="0.2">
      <c r="A63" s="196">
        <v>2</v>
      </c>
      <c r="B63" s="197" t="s">
        <v>43</v>
      </c>
      <c r="C63" s="208">
        <v>23</v>
      </c>
      <c r="D63" s="209" t="s">
        <v>44</v>
      </c>
      <c r="E63" s="212">
        <v>2341</v>
      </c>
      <c r="F63" s="213" t="s">
        <v>80</v>
      </c>
      <c r="G63" s="232"/>
      <c r="H63" s="97"/>
      <c r="I63" s="224"/>
      <c r="J63" s="113"/>
      <c r="K63" s="113"/>
      <c r="L63" s="113"/>
      <c r="M63" s="114"/>
      <c r="N63" s="315"/>
      <c r="O63" s="316"/>
      <c r="P63" s="299"/>
      <c r="Q63" s="115"/>
      <c r="R63" s="115"/>
      <c r="S63" s="115"/>
      <c r="T63" s="115"/>
      <c r="U63" s="115"/>
      <c r="V63" s="115"/>
      <c r="W63" s="115"/>
      <c r="X63" s="115"/>
      <c r="Y63" s="116"/>
      <c r="Z63" s="116"/>
      <c r="AA63" s="116"/>
      <c r="AB63" s="115"/>
      <c r="AC63" s="115"/>
      <c r="AD63" s="115"/>
      <c r="AE63" s="115"/>
      <c r="AF63" s="115"/>
      <c r="AG63" s="115"/>
      <c r="AH63" s="115"/>
      <c r="AI63" s="115"/>
      <c r="AJ63" s="116"/>
      <c r="AK63" s="116"/>
      <c r="AL63" s="116"/>
      <c r="AM63" s="115"/>
      <c r="AN63" s="115"/>
      <c r="AO63" s="115"/>
      <c r="AP63" s="115"/>
      <c r="AQ63" s="115"/>
      <c r="AR63" s="115"/>
      <c r="AS63" s="115"/>
      <c r="AT63" s="115"/>
      <c r="AU63" s="115"/>
      <c r="AV63" s="115"/>
      <c r="AW63" s="115"/>
      <c r="AX63" s="116"/>
      <c r="AY63" s="116"/>
      <c r="AZ63" s="117"/>
      <c r="BA63" s="118"/>
      <c r="BB63" s="95"/>
      <c r="BC63" s="95"/>
      <c r="BD63" s="41">
        <v>2</v>
      </c>
      <c r="BE63" s="52">
        <v>23</v>
      </c>
      <c r="BF63" s="103">
        <v>2341</v>
      </c>
      <c r="BG63" s="277"/>
    </row>
    <row r="64" spans="1:59" s="63" customFormat="1" ht="12.75" x14ac:dyDescent="0.2">
      <c r="A64" s="196">
        <v>2</v>
      </c>
      <c r="B64" s="197" t="s">
        <v>43</v>
      </c>
      <c r="C64" s="208">
        <v>23</v>
      </c>
      <c r="D64" s="209" t="s">
        <v>44</v>
      </c>
      <c r="E64" s="212">
        <v>2341</v>
      </c>
      <c r="F64" s="213" t="s">
        <v>80</v>
      </c>
      <c r="G64" s="231"/>
      <c r="H64" s="65"/>
      <c r="I64" s="222"/>
      <c r="J64" s="66"/>
      <c r="K64" s="66"/>
      <c r="L64" s="66"/>
      <c r="M64" s="64"/>
      <c r="N64" s="304"/>
      <c r="O64" s="305"/>
      <c r="P64" s="127"/>
      <c r="Q64" s="67"/>
      <c r="R64" s="67"/>
      <c r="S64" s="67"/>
      <c r="T64" s="67"/>
      <c r="U64" s="67"/>
      <c r="V64" s="67"/>
      <c r="W64" s="67"/>
      <c r="X64" s="67"/>
      <c r="Y64" s="68"/>
      <c r="Z64" s="68"/>
      <c r="AA64" s="68"/>
      <c r="AB64" s="67"/>
      <c r="AC64" s="67"/>
      <c r="AD64" s="67"/>
      <c r="AE64" s="67"/>
      <c r="AF64" s="67"/>
      <c r="AG64" s="67"/>
      <c r="AH64" s="67"/>
      <c r="AI64" s="67"/>
      <c r="AJ64" s="68"/>
      <c r="AK64" s="68"/>
      <c r="AL64" s="68"/>
      <c r="AM64" s="67"/>
      <c r="AN64" s="67"/>
      <c r="AO64" s="67"/>
      <c r="AP64" s="67"/>
      <c r="AQ64" s="67"/>
      <c r="AR64" s="67"/>
      <c r="AS64" s="67"/>
      <c r="AT64" s="67"/>
      <c r="AU64" s="67"/>
      <c r="AV64" s="67"/>
      <c r="AW64" s="67"/>
      <c r="AX64" s="68"/>
      <c r="AY64" s="68"/>
      <c r="AZ64" s="69"/>
      <c r="BA64" s="70"/>
      <c r="BB64" s="71"/>
      <c r="BC64" s="95"/>
      <c r="BD64" s="41">
        <v>2</v>
      </c>
      <c r="BE64" s="52">
        <v>23</v>
      </c>
      <c r="BF64" s="103">
        <v>2341</v>
      </c>
      <c r="BG64" s="275"/>
    </row>
    <row r="65" spans="1:59" s="63" customFormat="1" ht="12.75" x14ac:dyDescent="0.2">
      <c r="A65" s="196">
        <v>2</v>
      </c>
      <c r="B65" s="197" t="s">
        <v>43</v>
      </c>
      <c r="C65" s="208">
        <v>23</v>
      </c>
      <c r="D65" s="209" t="s">
        <v>44</v>
      </c>
      <c r="E65" s="212">
        <v>2341</v>
      </c>
      <c r="F65" s="213" t="s">
        <v>80</v>
      </c>
      <c r="G65" s="231" t="s">
        <v>46</v>
      </c>
      <c r="H65" s="72" t="s">
        <v>1233</v>
      </c>
      <c r="I65" s="73" t="s">
        <v>1164</v>
      </c>
      <c r="J65" s="73"/>
      <c r="K65" s="73"/>
      <c r="L65" s="73"/>
      <c r="M65" s="74"/>
      <c r="N65" s="247"/>
      <c r="O65" s="306"/>
      <c r="P65" s="105"/>
      <c r="Q65" s="75"/>
      <c r="R65" s="75"/>
      <c r="S65" s="75"/>
      <c r="T65" s="75"/>
      <c r="U65" s="75"/>
      <c r="V65" s="75"/>
      <c r="W65" s="75"/>
      <c r="X65" s="75"/>
      <c r="Y65" s="76" t="s">
        <v>1241</v>
      </c>
      <c r="Z65" s="77" t="s">
        <v>1241</v>
      </c>
      <c r="AA65" s="78">
        <f>AA$143</f>
        <v>0</v>
      </c>
      <c r="AB65" s="75"/>
      <c r="AC65" s="75"/>
      <c r="AD65" s="75"/>
      <c r="AE65" s="75"/>
      <c r="AF65" s="75"/>
      <c r="AG65" s="75"/>
      <c r="AH65" s="75"/>
      <c r="AI65" s="75"/>
      <c r="AJ65" s="76" t="s">
        <v>1241</v>
      </c>
      <c r="AK65" s="77" t="s">
        <v>1241</v>
      </c>
      <c r="AL65" s="78">
        <f>AL$143</f>
        <v>0</v>
      </c>
      <c r="AM65" s="75"/>
      <c r="AN65" s="75"/>
      <c r="AO65" s="75"/>
      <c r="AP65" s="75"/>
      <c r="AQ65" s="75"/>
      <c r="AR65" s="75"/>
      <c r="AS65" s="75"/>
      <c r="AT65" s="75"/>
      <c r="AU65" s="75"/>
      <c r="AV65" s="75"/>
      <c r="AW65" s="76" t="s">
        <v>1241</v>
      </c>
      <c r="AX65" s="77" t="s">
        <v>1241</v>
      </c>
      <c r="AY65" s="78">
        <f>AY$143</f>
        <v>25</v>
      </c>
      <c r="AZ65" s="79"/>
      <c r="BA65" s="80" t="str">
        <f>I65</f>
        <v>&gt; see 3121, In situ concrete</v>
      </c>
      <c r="BB65" s="71"/>
      <c r="BC65" s="95"/>
      <c r="BD65" s="41">
        <v>2</v>
      </c>
      <c r="BE65" s="52">
        <v>23</v>
      </c>
      <c r="BF65" s="103">
        <v>2341</v>
      </c>
      <c r="BG65" s="276" t="str">
        <f>H65</f>
        <v>Default Scenario (Link)</v>
      </c>
    </row>
    <row r="66" spans="1:59" s="63" customFormat="1" ht="12.75" x14ac:dyDescent="0.2">
      <c r="A66" s="196">
        <v>2</v>
      </c>
      <c r="B66" s="197" t="s">
        <v>43</v>
      </c>
      <c r="C66" s="208">
        <v>23</v>
      </c>
      <c r="D66" s="209" t="s">
        <v>44</v>
      </c>
      <c r="E66" s="212">
        <v>2341</v>
      </c>
      <c r="F66" s="213" t="s">
        <v>80</v>
      </c>
      <c r="G66" s="231"/>
      <c r="H66" s="65"/>
      <c r="I66" s="222"/>
      <c r="J66" s="66"/>
      <c r="K66" s="66"/>
      <c r="L66" s="66"/>
      <c r="M66" s="64"/>
      <c r="N66" s="304"/>
      <c r="O66" s="305"/>
      <c r="P66" s="127"/>
      <c r="Q66" s="67"/>
      <c r="R66" s="67"/>
      <c r="S66" s="67"/>
      <c r="T66" s="67"/>
      <c r="U66" s="67"/>
      <c r="V66" s="67"/>
      <c r="W66" s="67"/>
      <c r="X66" s="67"/>
      <c r="Y66" s="68"/>
      <c r="Z66" s="68"/>
      <c r="AA66" s="68"/>
      <c r="AB66" s="67"/>
      <c r="AC66" s="67"/>
      <c r="AD66" s="67"/>
      <c r="AE66" s="67"/>
      <c r="AF66" s="67"/>
      <c r="AG66" s="67"/>
      <c r="AH66" s="67"/>
      <c r="AI66" s="67"/>
      <c r="AJ66" s="68"/>
      <c r="AK66" s="68"/>
      <c r="AL66" s="68"/>
      <c r="AM66" s="67"/>
      <c r="AN66" s="67"/>
      <c r="AO66" s="67"/>
      <c r="AP66" s="67"/>
      <c r="AQ66" s="67"/>
      <c r="AR66" s="67"/>
      <c r="AS66" s="67"/>
      <c r="AT66" s="67"/>
      <c r="AU66" s="67"/>
      <c r="AV66" s="67"/>
      <c r="AW66" s="67"/>
      <c r="AX66" s="68"/>
      <c r="AY66" s="68"/>
      <c r="AZ66" s="69"/>
      <c r="BA66" s="70"/>
      <c r="BB66" s="71"/>
      <c r="BC66" s="95"/>
      <c r="BD66" s="41">
        <v>2</v>
      </c>
      <c r="BE66" s="52">
        <v>23</v>
      </c>
      <c r="BF66" s="103">
        <v>2341</v>
      </c>
      <c r="BG66" s="275"/>
    </row>
    <row r="67" spans="1:59" s="63" customFormat="1" ht="12.75" x14ac:dyDescent="0.2">
      <c r="A67" s="196">
        <v>2</v>
      </c>
      <c r="B67" s="197" t="s">
        <v>43</v>
      </c>
      <c r="C67" s="208">
        <v>23</v>
      </c>
      <c r="D67" s="209" t="s">
        <v>44</v>
      </c>
      <c r="E67" s="212">
        <v>2341</v>
      </c>
      <c r="F67" s="213" t="s">
        <v>80</v>
      </c>
      <c r="G67" s="232"/>
      <c r="H67" s="97"/>
      <c r="I67" s="224"/>
      <c r="J67" s="98"/>
      <c r="K67" s="98"/>
      <c r="L67" s="98"/>
      <c r="M67" s="96"/>
      <c r="N67" s="307"/>
      <c r="O67" s="246"/>
      <c r="P67" s="124"/>
      <c r="Q67" s="99"/>
      <c r="R67" s="99"/>
      <c r="S67" s="99"/>
      <c r="T67" s="99"/>
      <c r="U67" s="99"/>
      <c r="V67" s="99"/>
      <c r="W67" s="99"/>
      <c r="X67" s="99"/>
      <c r="Y67" s="100"/>
      <c r="Z67" s="100"/>
      <c r="AA67" s="100"/>
      <c r="AB67" s="99"/>
      <c r="AC67" s="99"/>
      <c r="AD67" s="99"/>
      <c r="AE67" s="99"/>
      <c r="AF67" s="99"/>
      <c r="AG67" s="99"/>
      <c r="AH67" s="99"/>
      <c r="AI67" s="99"/>
      <c r="AJ67" s="100"/>
      <c r="AK67" s="100"/>
      <c r="AL67" s="100"/>
      <c r="AM67" s="99"/>
      <c r="AN67" s="99"/>
      <c r="AO67" s="99"/>
      <c r="AP67" s="99"/>
      <c r="AQ67" s="99"/>
      <c r="AR67" s="99"/>
      <c r="AS67" s="99"/>
      <c r="AT67" s="99"/>
      <c r="AU67" s="99"/>
      <c r="AV67" s="99"/>
      <c r="AW67" s="99"/>
      <c r="AX67" s="100"/>
      <c r="AY67" s="100"/>
      <c r="AZ67" s="101"/>
      <c r="BA67" s="102"/>
      <c r="BB67" s="95"/>
      <c r="BC67" s="95"/>
      <c r="BD67" s="41">
        <v>2</v>
      </c>
      <c r="BE67" s="52">
        <v>23</v>
      </c>
      <c r="BF67" s="103">
        <v>2341</v>
      </c>
      <c r="BG67" s="277"/>
    </row>
    <row r="68" spans="1:59" s="63" customFormat="1" ht="12.75" x14ac:dyDescent="0.2">
      <c r="A68" s="196">
        <v>2</v>
      </c>
      <c r="B68" s="197" t="s">
        <v>43</v>
      </c>
      <c r="C68" s="208">
        <v>23</v>
      </c>
      <c r="D68" s="209" t="s">
        <v>44</v>
      </c>
      <c r="E68" s="212">
        <v>2341</v>
      </c>
      <c r="F68" s="213" t="s">
        <v>80</v>
      </c>
      <c r="G68" s="231"/>
      <c r="H68" s="65"/>
      <c r="I68" s="222"/>
      <c r="J68" s="66"/>
      <c r="K68" s="66"/>
      <c r="L68" s="66"/>
      <c r="M68" s="64"/>
      <c r="N68" s="304"/>
      <c r="O68" s="305"/>
      <c r="P68" s="127"/>
      <c r="Q68" s="67"/>
      <c r="R68" s="67"/>
      <c r="S68" s="67"/>
      <c r="T68" s="67"/>
      <c r="U68" s="67"/>
      <c r="V68" s="67"/>
      <c r="W68" s="67"/>
      <c r="X68" s="67"/>
      <c r="Y68" s="68"/>
      <c r="Z68" s="68"/>
      <c r="AA68" s="68"/>
      <c r="AB68" s="67"/>
      <c r="AC68" s="67"/>
      <c r="AD68" s="67"/>
      <c r="AE68" s="67"/>
      <c r="AF68" s="67"/>
      <c r="AG68" s="67"/>
      <c r="AH68" s="67"/>
      <c r="AI68" s="67"/>
      <c r="AJ68" s="68"/>
      <c r="AK68" s="68"/>
      <c r="AL68" s="68"/>
      <c r="AM68" s="67"/>
      <c r="AN68" s="67"/>
      <c r="AO68" s="67"/>
      <c r="AP68" s="67"/>
      <c r="AQ68" s="67"/>
      <c r="AR68" s="67"/>
      <c r="AS68" s="67"/>
      <c r="AT68" s="67"/>
      <c r="AU68" s="67"/>
      <c r="AV68" s="67"/>
      <c r="AW68" s="67"/>
      <c r="AX68" s="68"/>
      <c r="AY68" s="68"/>
      <c r="AZ68" s="69"/>
      <c r="BA68" s="70"/>
      <c r="BB68" s="71"/>
      <c r="BC68" s="95"/>
      <c r="BD68" s="41">
        <v>2</v>
      </c>
      <c r="BE68" s="52">
        <v>23</v>
      </c>
      <c r="BF68" s="103">
        <v>2341</v>
      </c>
      <c r="BG68" s="275"/>
    </row>
    <row r="69" spans="1:59" s="63" customFormat="1" ht="12.75" x14ac:dyDescent="0.2">
      <c r="A69" s="196">
        <v>2</v>
      </c>
      <c r="B69" s="197" t="s">
        <v>43</v>
      </c>
      <c r="C69" s="208">
        <v>23</v>
      </c>
      <c r="D69" s="209" t="s">
        <v>44</v>
      </c>
      <c r="E69" s="212">
        <v>2341</v>
      </c>
      <c r="F69" s="213" t="s">
        <v>80</v>
      </c>
      <c r="G69" s="231" t="s">
        <v>53</v>
      </c>
      <c r="H69" s="72" t="s">
        <v>1233</v>
      </c>
      <c r="I69" s="223" t="s">
        <v>1183</v>
      </c>
      <c r="J69" s="73"/>
      <c r="K69" s="73"/>
      <c r="L69" s="73"/>
      <c r="M69" s="74"/>
      <c r="N69" s="247"/>
      <c r="O69" s="306"/>
      <c r="P69" s="105"/>
      <c r="Q69" s="75"/>
      <c r="R69" s="75"/>
      <c r="S69" s="75"/>
      <c r="T69" s="75"/>
      <c r="U69" s="75"/>
      <c r="V69" s="75"/>
      <c r="W69" s="75"/>
      <c r="X69" s="75"/>
      <c r="Y69" s="76" t="s">
        <v>1241</v>
      </c>
      <c r="Z69" s="77" t="s">
        <v>1241</v>
      </c>
      <c r="AA69" s="78">
        <f>AA$126</f>
        <v>1000</v>
      </c>
      <c r="AB69" s="75"/>
      <c r="AC69" s="75"/>
      <c r="AD69" s="75"/>
      <c r="AE69" s="75"/>
      <c r="AF69" s="75"/>
      <c r="AG69" s="75"/>
      <c r="AH69" s="75"/>
      <c r="AI69" s="75"/>
      <c r="AJ69" s="76" t="s">
        <v>1241</v>
      </c>
      <c r="AK69" s="77" t="s">
        <v>1241</v>
      </c>
      <c r="AL69" s="78">
        <f>AL$126</f>
        <v>0</v>
      </c>
      <c r="AM69" s="75"/>
      <c r="AN69" s="75"/>
      <c r="AO69" s="75"/>
      <c r="AP69" s="75"/>
      <c r="AQ69" s="75"/>
      <c r="AR69" s="75"/>
      <c r="AS69" s="75"/>
      <c r="AT69" s="75"/>
      <c r="AU69" s="75"/>
      <c r="AV69" s="75"/>
      <c r="AW69" s="76" t="s">
        <v>1241</v>
      </c>
      <c r="AX69" s="77" t="s">
        <v>1241</v>
      </c>
      <c r="AY69" s="78">
        <f>AY$126</f>
        <v>25</v>
      </c>
      <c r="AZ69" s="79"/>
      <c r="BA69" s="80" t="str">
        <f>I69</f>
        <v>&gt; see 3112, Reinforcement for in situ concrete</v>
      </c>
      <c r="BB69" s="71"/>
      <c r="BC69" s="95"/>
      <c r="BD69" s="41">
        <v>2</v>
      </c>
      <c r="BE69" s="52">
        <v>23</v>
      </c>
      <c r="BF69" s="103">
        <v>2341</v>
      </c>
      <c r="BG69" s="276" t="s">
        <v>47</v>
      </c>
    </row>
    <row r="70" spans="1:59" s="63" customFormat="1" ht="12.75" x14ac:dyDescent="0.2">
      <c r="A70" s="196">
        <v>2</v>
      </c>
      <c r="B70" s="197" t="s">
        <v>43</v>
      </c>
      <c r="C70" s="208">
        <v>23</v>
      </c>
      <c r="D70" s="209" t="s">
        <v>44</v>
      </c>
      <c r="E70" s="212">
        <v>2341</v>
      </c>
      <c r="F70" s="213" t="s">
        <v>80</v>
      </c>
      <c r="G70" s="231"/>
      <c r="H70" s="65"/>
      <c r="I70" s="222"/>
      <c r="J70" s="66"/>
      <c r="K70" s="66"/>
      <c r="L70" s="66"/>
      <c r="M70" s="64"/>
      <c r="N70" s="304"/>
      <c r="O70" s="305"/>
      <c r="P70" s="127"/>
      <c r="Q70" s="67"/>
      <c r="R70" s="67"/>
      <c r="S70" s="67"/>
      <c r="T70" s="67"/>
      <c r="U70" s="67"/>
      <c r="V70" s="67"/>
      <c r="W70" s="67"/>
      <c r="X70" s="67"/>
      <c r="Y70" s="68"/>
      <c r="Z70" s="68"/>
      <c r="AA70" s="68"/>
      <c r="AB70" s="67"/>
      <c r="AC70" s="67"/>
      <c r="AD70" s="67"/>
      <c r="AE70" s="67"/>
      <c r="AF70" s="67"/>
      <c r="AG70" s="67"/>
      <c r="AH70" s="67"/>
      <c r="AI70" s="67"/>
      <c r="AJ70" s="68"/>
      <c r="AK70" s="68"/>
      <c r="AL70" s="68"/>
      <c r="AM70" s="67"/>
      <c r="AN70" s="67"/>
      <c r="AO70" s="67"/>
      <c r="AP70" s="67"/>
      <c r="AQ70" s="67"/>
      <c r="AR70" s="67"/>
      <c r="AS70" s="67"/>
      <c r="AT70" s="67"/>
      <c r="AU70" s="67"/>
      <c r="AV70" s="67"/>
      <c r="AW70" s="67"/>
      <c r="AX70" s="68"/>
      <c r="AY70" s="68"/>
      <c r="AZ70" s="69"/>
      <c r="BA70" s="70"/>
      <c r="BB70" s="71"/>
      <c r="BC70" s="95"/>
      <c r="BD70" s="41">
        <v>2</v>
      </c>
      <c r="BE70" s="52">
        <v>23</v>
      </c>
      <c r="BF70" s="103">
        <v>2341</v>
      </c>
      <c r="BG70" s="275"/>
    </row>
    <row r="71" spans="1:59" s="63" customFormat="1" ht="12.75" x14ac:dyDescent="0.2">
      <c r="A71" s="196">
        <v>2</v>
      </c>
      <c r="B71" s="197" t="s">
        <v>43</v>
      </c>
      <c r="C71" s="208">
        <v>23</v>
      </c>
      <c r="D71" s="209" t="s">
        <v>44</v>
      </c>
      <c r="E71" s="212">
        <v>2341</v>
      </c>
      <c r="F71" s="213" t="s">
        <v>80</v>
      </c>
      <c r="G71" s="232"/>
      <c r="H71" s="97"/>
      <c r="I71" s="224"/>
      <c r="J71" s="98"/>
      <c r="K71" s="98"/>
      <c r="L71" s="98"/>
      <c r="M71" s="96"/>
      <c r="N71" s="307"/>
      <c r="O71" s="246"/>
      <c r="P71" s="124"/>
      <c r="Q71" s="99"/>
      <c r="R71" s="99"/>
      <c r="S71" s="99"/>
      <c r="T71" s="99"/>
      <c r="U71" s="99"/>
      <c r="V71" s="99"/>
      <c r="W71" s="99"/>
      <c r="X71" s="99"/>
      <c r="Y71" s="100"/>
      <c r="Z71" s="100"/>
      <c r="AA71" s="100"/>
      <c r="AB71" s="99"/>
      <c r="AC71" s="99"/>
      <c r="AD71" s="99"/>
      <c r="AE71" s="99"/>
      <c r="AF71" s="99"/>
      <c r="AG71" s="99"/>
      <c r="AH71" s="99"/>
      <c r="AI71" s="99"/>
      <c r="AJ71" s="100"/>
      <c r="AK71" s="100"/>
      <c r="AL71" s="100"/>
      <c r="AM71" s="99"/>
      <c r="AN71" s="99"/>
      <c r="AO71" s="99"/>
      <c r="AP71" s="99"/>
      <c r="AQ71" s="99"/>
      <c r="AR71" s="99"/>
      <c r="AS71" s="99"/>
      <c r="AT71" s="99"/>
      <c r="AU71" s="99"/>
      <c r="AV71" s="99"/>
      <c r="AW71" s="99"/>
      <c r="AX71" s="100"/>
      <c r="AY71" s="100"/>
      <c r="AZ71" s="101"/>
      <c r="BA71" s="102"/>
      <c r="BB71" s="95"/>
      <c r="BC71" s="95"/>
      <c r="BD71" s="41">
        <v>2</v>
      </c>
      <c r="BE71" s="52">
        <v>23</v>
      </c>
      <c r="BF71" s="103">
        <v>2341</v>
      </c>
      <c r="BG71" s="277"/>
    </row>
    <row r="72" spans="1:59" s="63" customFormat="1" ht="12.75" x14ac:dyDescent="0.2">
      <c r="A72" s="196">
        <v>2</v>
      </c>
      <c r="B72" s="197" t="s">
        <v>43</v>
      </c>
      <c r="C72" s="208">
        <v>23</v>
      </c>
      <c r="D72" s="209" t="s">
        <v>44</v>
      </c>
      <c r="E72" s="212">
        <v>2341</v>
      </c>
      <c r="F72" s="213" t="s">
        <v>80</v>
      </c>
      <c r="G72" s="231" t="s">
        <v>81</v>
      </c>
      <c r="H72" s="65"/>
      <c r="I72" s="222"/>
      <c r="J72" s="66"/>
      <c r="K72" s="66"/>
      <c r="L72" s="66"/>
      <c r="M72" s="64"/>
      <c r="N72" s="304"/>
      <c r="O72" s="305"/>
      <c r="P72" s="127"/>
      <c r="Q72" s="67"/>
      <c r="R72" s="67"/>
      <c r="S72" s="67"/>
      <c r="T72" s="67"/>
      <c r="U72" s="67"/>
      <c r="V72" s="67"/>
      <c r="W72" s="67"/>
      <c r="X72" s="67"/>
      <c r="Y72" s="68"/>
      <c r="Z72" s="68"/>
      <c r="AA72" s="68"/>
      <c r="AB72" s="67"/>
      <c r="AC72" s="67"/>
      <c r="AD72" s="67"/>
      <c r="AE72" s="67"/>
      <c r="AF72" s="67"/>
      <c r="AG72" s="67"/>
      <c r="AH72" s="67"/>
      <c r="AI72" s="67"/>
      <c r="AJ72" s="68"/>
      <c r="AK72" s="68"/>
      <c r="AL72" s="68"/>
      <c r="AM72" s="67"/>
      <c r="AN72" s="67"/>
      <c r="AO72" s="67"/>
      <c r="AP72" s="67"/>
      <c r="AQ72" s="67"/>
      <c r="AR72" s="67"/>
      <c r="AS72" s="67"/>
      <c r="AT72" s="67"/>
      <c r="AU72" s="67"/>
      <c r="AV72" s="67"/>
      <c r="AW72" s="67"/>
      <c r="AX72" s="68"/>
      <c r="AY72" s="68"/>
      <c r="AZ72" s="69"/>
      <c r="BA72" s="70"/>
      <c r="BB72" s="71"/>
      <c r="BC72" s="95"/>
      <c r="BD72" s="41">
        <v>2</v>
      </c>
      <c r="BE72" s="52">
        <v>23</v>
      </c>
      <c r="BF72" s="103">
        <v>2341</v>
      </c>
      <c r="BG72" s="275"/>
    </row>
    <row r="73" spans="1:59" s="63" customFormat="1" ht="12.75" x14ac:dyDescent="0.2">
      <c r="A73" s="196">
        <v>2</v>
      </c>
      <c r="B73" s="197" t="s">
        <v>43</v>
      </c>
      <c r="C73" s="208">
        <v>23</v>
      </c>
      <c r="D73" s="209" t="s">
        <v>44</v>
      </c>
      <c r="E73" s="212">
        <v>2341</v>
      </c>
      <c r="F73" s="213" t="s">
        <v>80</v>
      </c>
      <c r="G73" s="231" t="s">
        <v>81</v>
      </c>
      <c r="H73" s="72" t="s">
        <v>47</v>
      </c>
      <c r="I73" s="223"/>
      <c r="J73" s="73"/>
      <c r="K73" s="73"/>
      <c r="L73" s="73"/>
      <c r="M73" s="74"/>
      <c r="N73" s="247"/>
      <c r="O73" s="306"/>
      <c r="P73" s="105"/>
      <c r="Q73" s="75"/>
      <c r="R73" s="75"/>
      <c r="S73" s="75"/>
      <c r="T73" s="75"/>
      <c r="U73" s="75"/>
      <c r="V73" s="75"/>
      <c r="W73" s="75"/>
      <c r="X73" s="75"/>
      <c r="Y73" s="76">
        <f>IF(ISNUMBER(VLOOKUP(Y75,P$7:W$7,MATCH(Y75,P$7:W$7))),VLOOKUP(Y75,P$7:W$7,MATCH(Y75,P$7:W$7)),IF(N77=0,"No Data",IF(Y75&gt;0,"&lt;100",0)))</f>
        <v>10000</v>
      </c>
      <c r="Z73" s="77">
        <f>IF(ISNUMBER(VLOOKUP(Z77,P$7:W$7,MATCH(Z77,P$7:W$7))),VLOOKUP(Z77,P$7:W$7,MATCH(Z77,P$7:W$7)),IF(N77=0,"No Data",IF(Z77&gt;0,"&lt;100",0)))</f>
        <v>10000</v>
      </c>
      <c r="AA73" s="106">
        <f>IF(ISNUMBER(Z73),Z73,0)</f>
        <v>10000</v>
      </c>
      <c r="AB73" s="75"/>
      <c r="AC73" s="75"/>
      <c r="AD73" s="75"/>
      <c r="AE73" s="75"/>
      <c r="AF73" s="75"/>
      <c r="AG73" s="75"/>
      <c r="AH73" s="75"/>
      <c r="AI73" s="75"/>
      <c r="AJ73" s="76">
        <f>IF(ISNUMBER(VLOOKUP(AJ75,AB$7:AH$7,MATCH(AJ75,AB$7:AH$7))),VLOOKUP(AJ75,AB$7:AH$7,MATCH(AJ75,AB$7:AH$7)),IF(N77=0,"No Data",IF(AJ75&gt;0,"&lt;50",0)))</f>
        <v>0</v>
      </c>
      <c r="AK73" s="77">
        <f>IF(ISNUMBER(VLOOKUP(AK77,AB$7:AH$7,MATCH(AK77,AB$7:AH$7))),VLOOKUP(AK77,AB$7:AH$7,MATCH(AK77,AB$7:AH$7)),IF(N77=0,"No Data",IF(AK77&gt;0,"&lt;50",0)))</f>
        <v>0</v>
      </c>
      <c r="AL73" s="106">
        <f>IF(ISNUMBER(AK73),AK73,0)</f>
        <v>0</v>
      </c>
      <c r="AM73" s="75"/>
      <c r="AN73" s="75"/>
      <c r="AO73" s="75"/>
      <c r="AP73" s="75"/>
      <c r="AQ73" s="75"/>
      <c r="AR73" s="75"/>
      <c r="AS73" s="75"/>
      <c r="AT73" s="75"/>
      <c r="AU73" s="75"/>
      <c r="AV73" s="75"/>
      <c r="AW73" s="76">
        <f>IF(ISNUMBER(VLOOKUP(AW75,AM$7:AU$7,MATCH(AW75,AM$7:AU$7))),VLOOKUP(AW75,AM$7:AU$7,MATCH(AW75,AM$7:AU$7)),IF(N77=0,"No Data",IF(AW75&gt;0,"&lt;10",0)))</f>
        <v>500</v>
      </c>
      <c r="AX73" s="77">
        <f>IF(ISNUMBER(VLOOKUP(AX77,AM$7:AU$7,MATCH(AX77,AM$7:AU$7))),VLOOKUP(AX77,AM$7:AU$7,MATCH(AX77,AM$7:AU$7)),IF(N77=0,"No Data",IF(AX77&gt;0,"&lt;10",0)))</f>
        <v>500</v>
      </c>
      <c r="AY73" s="106">
        <f>IF(ISNUMBER(AX73),AX73,0)</f>
        <v>500</v>
      </c>
      <c r="AZ73" s="79"/>
      <c r="BA73" s="80"/>
      <c r="BB73" s="71"/>
      <c r="BC73" s="95"/>
      <c r="BD73" s="41">
        <v>2</v>
      </c>
      <c r="BE73" s="52">
        <v>23</v>
      </c>
      <c r="BF73" s="103">
        <v>2341</v>
      </c>
      <c r="BG73" s="276" t="s">
        <v>47</v>
      </c>
    </row>
    <row r="74" spans="1:59" s="63" customFormat="1" ht="12.75" x14ac:dyDescent="0.2">
      <c r="A74" s="196">
        <v>2</v>
      </c>
      <c r="B74" s="197" t="s">
        <v>43</v>
      </c>
      <c r="C74" s="208">
        <v>23</v>
      </c>
      <c r="D74" s="209" t="s">
        <v>44</v>
      </c>
      <c r="E74" s="212">
        <v>2341</v>
      </c>
      <c r="F74" s="213" t="s">
        <v>80</v>
      </c>
      <c r="G74" s="231" t="s">
        <v>81</v>
      </c>
      <c r="H74" s="81" t="s">
        <v>48</v>
      </c>
      <c r="I74" s="223"/>
      <c r="J74" s="73"/>
      <c r="K74" s="73"/>
      <c r="L74" s="73"/>
      <c r="M74" s="74"/>
      <c r="N74" s="247"/>
      <c r="O74" s="306"/>
      <c r="P74" s="105"/>
      <c r="Q74" s="75"/>
      <c r="R74" s="75"/>
      <c r="S74" s="75"/>
      <c r="T74" s="75"/>
      <c r="U74" s="75"/>
      <c r="V74" s="75"/>
      <c r="W74" s="75"/>
      <c r="X74" s="75"/>
      <c r="Y74" s="82">
        <f>MIN(X78:X83)</f>
        <v>0</v>
      </c>
      <c r="Z74" s="83"/>
      <c r="AA74" s="83"/>
      <c r="AB74" s="75"/>
      <c r="AC74" s="75"/>
      <c r="AD74" s="75"/>
      <c r="AE74" s="75"/>
      <c r="AF74" s="75"/>
      <c r="AG74" s="75"/>
      <c r="AH74" s="75"/>
      <c r="AI74" s="75"/>
      <c r="AJ74" s="82">
        <f>MIN(AI78:AI83)</f>
        <v>0</v>
      </c>
      <c r="AK74" s="83"/>
      <c r="AL74" s="83"/>
      <c r="AM74" s="75"/>
      <c r="AN74" s="75"/>
      <c r="AO74" s="75"/>
      <c r="AP74" s="75"/>
      <c r="AQ74" s="75"/>
      <c r="AR74" s="75"/>
      <c r="AS74" s="75"/>
      <c r="AT74" s="75"/>
      <c r="AU74" s="75"/>
      <c r="AV74" s="75"/>
      <c r="AW74" s="82">
        <f>MIN(AV78:AV83)</f>
        <v>100</v>
      </c>
      <c r="AX74" s="83"/>
      <c r="AY74" s="83"/>
      <c r="AZ74" s="79"/>
      <c r="BA74" s="80"/>
      <c r="BB74" s="71"/>
      <c r="BC74" s="95"/>
      <c r="BD74" s="41">
        <v>2</v>
      </c>
      <c r="BE74" s="52">
        <v>23</v>
      </c>
      <c r="BF74" s="103">
        <v>2341</v>
      </c>
      <c r="BG74" s="278" t="s">
        <v>48</v>
      </c>
    </row>
    <row r="75" spans="1:59" s="63" customFormat="1" ht="12.75" x14ac:dyDescent="0.2">
      <c r="A75" s="196">
        <v>2</v>
      </c>
      <c r="B75" s="197" t="s">
        <v>43</v>
      </c>
      <c r="C75" s="208">
        <v>23</v>
      </c>
      <c r="D75" s="209" t="s">
        <v>44</v>
      </c>
      <c r="E75" s="212">
        <v>2341</v>
      </c>
      <c r="F75" s="213" t="s">
        <v>80</v>
      </c>
      <c r="G75" s="231" t="s">
        <v>81</v>
      </c>
      <c r="H75" s="81" t="s">
        <v>49</v>
      </c>
      <c r="I75" s="223"/>
      <c r="J75" s="73"/>
      <c r="K75" s="73"/>
      <c r="L75" s="73"/>
      <c r="M75" s="74"/>
      <c r="N75" s="247"/>
      <c r="O75" s="306"/>
      <c r="P75" s="105"/>
      <c r="Q75" s="75"/>
      <c r="R75" s="75"/>
      <c r="S75" s="75"/>
      <c r="T75" s="75"/>
      <c r="U75" s="75"/>
      <c r="V75" s="75"/>
      <c r="W75" s="75"/>
      <c r="X75" s="75"/>
      <c r="Y75" s="84">
        <f>IF(ISNUMBER(AVERAGE(X78:X83)),AVERAGE(X78:X83),0)</f>
        <v>13350</v>
      </c>
      <c r="Z75" s="83"/>
      <c r="AA75" s="83"/>
      <c r="AB75" s="75"/>
      <c r="AC75" s="75"/>
      <c r="AD75" s="75"/>
      <c r="AE75" s="75"/>
      <c r="AF75" s="75"/>
      <c r="AG75" s="75"/>
      <c r="AH75" s="75"/>
      <c r="AI75" s="75"/>
      <c r="AJ75" s="84">
        <f>IF(ISNUMBER(AVERAGE(AI78:AI83)),AVERAGE(AI78:AI83),0)</f>
        <v>0</v>
      </c>
      <c r="AK75" s="83"/>
      <c r="AL75" s="83"/>
      <c r="AM75" s="75"/>
      <c r="AN75" s="75"/>
      <c r="AO75" s="75"/>
      <c r="AP75" s="75"/>
      <c r="AQ75" s="75"/>
      <c r="AR75" s="75"/>
      <c r="AS75" s="75"/>
      <c r="AT75" s="75"/>
      <c r="AU75" s="75"/>
      <c r="AV75" s="75"/>
      <c r="AW75" s="84">
        <f>IF(ISNUMBER(AVERAGE(AV78:AV83)),AVERAGE(AV78:AV83),0)</f>
        <v>566.66666666666663</v>
      </c>
      <c r="AX75" s="83"/>
      <c r="AY75" s="83"/>
      <c r="AZ75" s="79"/>
      <c r="BA75" s="80"/>
      <c r="BB75" s="71"/>
      <c r="BC75" s="95"/>
      <c r="BD75" s="41">
        <v>2</v>
      </c>
      <c r="BE75" s="52">
        <v>23</v>
      </c>
      <c r="BF75" s="103">
        <v>2341</v>
      </c>
      <c r="BG75" s="278" t="s">
        <v>49</v>
      </c>
    </row>
    <row r="76" spans="1:59" s="63" customFormat="1" ht="12.75" x14ac:dyDescent="0.2">
      <c r="A76" s="196">
        <v>2</v>
      </c>
      <c r="B76" s="197" t="s">
        <v>43</v>
      </c>
      <c r="C76" s="208">
        <v>23</v>
      </c>
      <c r="D76" s="209" t="s">
        <v>44</v>
      </c>
      <c r="E76" s="212">
        <v>2341</v>
      </c>
      <c r="F76" s="213" t="s">
        <v>80</v>
      </c>
      <c r="G76" s="231" t="s">
        <v>81</v>
      </c>
      <c r="H76" s="81" t="s">
        <v>50</v>
      </c>
      <c r="I76" s="223"/>
      <c r="J76" s="73"/>
      <c r="K76" s="73"/>
      <c r="L76" s="73"/>
      <c r="M76" s="74"/>
      <c r="N76" s="247"/>
      <c r="O76" s="306"/>
      <c r="P76" s="105"/>
      <c r="Q76" s="75"/>
      <c r="R76" s="75"/>
      <c r="S76" s="75"/>
      <c r="T76" s="75"/>
      <c r="U76" s="75"/>
      <c r="V76" s="75"/>
      <c r="W76" s="75"/>
      <c r="X76" s="75"/>
      <c r="Y76" s="84">
        <f>MAX(X78:X83)</f>
        <v>25000</v>
      </c>
      <c r="Z76" s="83"/>
      <c r="AA76" s="83"/>
      <c r="AB76" s="75"/>
      <c r="AC76" s="75"/>
      <c r="AD76" s="75"/>
      <c r="AE76" s="75"/>
      <c r="AF76" s="75"/>
      <c r="AG76" s="75"/>
      <c r="AH76" s="75"/>
      <c r="AI76" s="75"/>
      <c r="AJ76" s="84">
        <f>MAX(AI78:AI83)</f>
        <v>0</v>
      </c>
      <c r="AK76" s="83"/>
      <c r="AL76" s="83"/>
      <c r="AM76" s="75"/>
      <c r="AN76" s="75"/>
      <c r="AO76" s="75"/>
      <c r="AP76" s="75"/>
      <c r="AQ76" s="75"/>
      <c r="AR76" s="75"/>
      <c r="AS76" s="75"/>
      <c r="AT76" s="75"/>
      <c r="AU76" s="75"/>
      <c r="AV76" s="75"/>
      <c r="AW76" s="84">
        <f>MAX(AV78:AV83)</f>
        <v>2500</v>
      </c>
      <c r="AX76" s="83"/>
      <c r="AY76" s="83"/>
      <c r="AZ76" s="79"/>
      <c r="BA76" s="80"/>
      <c r="BB76" s="71"/>
      <c r="BC76" s="95"/>
      <c r="BD76" s="41">
        <v>2</v>
      </c>
      <c r="BE76" s="52">
        <v>23</v>
      </c>
      <c r="BF76" s="103">
        <v>2341</v>
      </c>
      <c r="BG76" s="278" t="s">
        <v>50</v>
      </c>
    </row>
    <row r="77" spans="1:59" s="63" customFormat="1" ht="12.75" x14ac:dyDescent="0.2">
      <c r="A77" s="196">
        <v>2</v>
      </c>
      <c r="B77" s="197" t="s">
        <v>43</v>
      </c>
      <c r="C77" s="208">
        <v>23</v>
      </c>
      <c r="D77" s="209" t="s">
        <v>44</v>
      </c>
      <c r="E77" s="212">
        <v>2341</v>
      </c>
      <c r="F77" s="213" t="s">
        <v>80</v>
      </c>
      <c r="G77" s="231" t="s">
        <v>81</v>
      </c>
      <c r="H77" s="85" t="s">
        <v>51</v>
      </c>
      <c r="I77" s="223"/>
      <c r="J77" s="73"/>
      <c r="K77" s="73"/>
      <c r="L77" s="73"/>
      <c r="M77" s="74"/>
      <c r="N77" s="248">
        <f>SUM(N78:N83)</f>
        <v>6</v>
      </c>
      <c r="O77" s="293">
        <f>SUM(O78:O83)</f>
        <v>0.99999999999999989</v>
      </c>
      <c r="P77" s="292"/>
      <c r="Q77" s="87"/>
      <c r="R77" s="87"/>
      <c r="S77" s="87"/>
      <c r="T77" s="87"/>
      <c r="U77" s="87"/>
      <c r="V77" s="87"/>
      <c r="W77" s="87"/>
      <c r="X77" s="87"/>
      <c r="Y77" s="88"/>
      <c r="Z77" s="119">
        <f>SUM(Z78:Z83)</f>
        <v>13349.999999999998</v>
      </c>
      <c r="AA77" s="120"/>
      <c r="AB77" s="111"/>
      <c r="AC77" s="111"/>
      <c r="AD77" s="111"/>
      <c r="AE77" s="111"/>
      <c r="AF77" s="111"/>
      <c r="AG77" s="111"/>
      <c r="AH77" s="111"/>
      <c r="AI77" s="111"/>
      <c r="AJ77" s="120"/>
      <c r="AK77" s="119">
        <f>SUM(AK78:AK83)</f>
        <v>0</v>
      </c>
      <c r="AL77" s="120"/>
      <c r="AM77" s="111"/>
      <c r="AN77" s="111"/>
      <c r="AO77" s="111"/>
      <c r="AP77" s="111"/>
      <c r="AQ77" s="111"/>
      <c r="AR77" s="111"/>
      <c r="AS77" s="111"/>
      <c r="AT77" s="111"/>
      <c r="AU77" s="111"/>
      <c r="AV77" s="111"/>
      <c r="AW77" s="120"/>
      <c r="AX77" s="119">
        <f>SUM(AX78:AX83)</f>
        <v>566.66666666666652</v>
      </c>
      <c r="AY77" s="88"/>
      <c r="AZ77" s="79"/>
      <c r="BA77" s="80"/>
      <c r="BB77" s="71"/>
      <c r="BC77" s="95"/>
      <c r="BD77" s="41">
        <v>2</v>
      </c>
      <c r="BE77" s="52">
        <v>23</v>
      </c>
      <c r="BF77" s="103">
        <v>2341</v>
      </c>
      <c r="BG77" s="279" t="s">
        <v>51</v>
      </c>
    </row>
    <row r="78" spans="1:59" s="63" customFormat="1" ht="12.75" x14ac:dyDescent="0.2">
      <c r="A78" s="196">
        <v>2</v>
      </c>
      <c r="B78" s="197" t="s">
        <v>43</v>
      </c>
      <c r="C78" s="208">
        <v>23</v>
      </c>
      <c r="D78" s="209" t="s">
        <v>44</v>
      </c>
      <c r="E78" s="212">
        <v>2341</v>
      </c>
      <c r="F78" s="213" t="s">
        <v>80</v>
      </c>
      <c r="G78" s="231" t="s">
        <v>81</v>
      </c>
      <c r="H78" s="89" t="s">
        <v>52</v>
      </c>
      <c r="I78" s="90" t="s">
        <v>82</v>
      </c>
      <c r="J78" s="90" t="s">
        <v>83</v>
      </c>
      <c r="K78" s="90" t="s">
        <v>64</v>
      </c>
      <c r="L78" s="90" t="s">
        <v>84</v>
      </c>
      <c r="M78" s="91" t="s">
        <v>81</v>
      </c>
      <c r="N78" s="312">
        <v>1</v>
      </c>
      <c r="O78" s="313">
        <f t="shared" ref="O78:O83" si="0">N78/N$77</f>
        <v>0.16666666666666666</v>
      </c>
      <c r="P78" s="104">
        <v>1</v>
      </c>
      <c r="Q78" s="92"/>
      <c r="R78" s="92"/>
      <c r="S78" s="92"/>
      <c r="T78" s="92"/>
      <c r="U78" s="92"/>
      <c r="V78" s="92"/>
      <c r="W78" s="92"/>
      <c r="X78" s="109">
        <f t="shared" ref="X78:X83" si="1">P78*P$7+Q78*Q$7+R78*R$7+S78*S$7+T78*T$7+U78*U$7+V78*V$7+W78*W$7</f>
        <v>100</v>
      </c>
      <c r="Y78" s="83"/>
      <c r="Z78" s="110">
        <f t="shared" ref="Z78:Z83" si="2">X78*$O78</f>
        <v>16.666666666666664</v>
      </c>
      <c r="AA78" s="111"/>
      <c r="AB78" s="92"/>
      <c r="AC78" s="92"/>
      <c r="AD78" s="92"/>
      <c r="AE78" s="92"/>
      <c r="AF78" s="92"/>
      <c r="AG78" s="92"/>
      <c r="AH78" s="92"/>
      <c r="AI78" s="109">
        <f t="shared" ref="AI78:AI83" si="3">AB78*AB$7+AC78*AC$7+AD78*AD$7+AE78*AE$7+AF78*AF$7+AG78*AG$7+AH78*AH$7</f>
        <v>0</v>
      </c>
      <c r="AJ78" s="83"/>
      <c r="AK78" s="110">
        <f t="shared" ref="AK78:AK83" si="4">AI78*$O78</f>
        <v>0</v>
      </c>
      <c r="AL78" s="111"/>
      <c r="AM78" s="92"/>
      <c r="AN78" s="92"/>
      <c r="AO78" s="92"/>
      <c r="AP78" s="92"/>
      <c r="AQ78" s="92"/>
      <c r="AR78" s="92"/>
      <c r="AS78" s="92"/>
      <c r="AT78" s="92">
        <v>1</v>
      </c>
      <c r="AU78" s="92"/>
      <c r="AV78" s="109">
        <f t="shared" ref="AV78:AV83" si="5">AM78*AM$7+AN78*AN$7+AO78*AO$7+AP78*AP$7+AQ78*AQ$7+AR78*AR$7+AS78*AS$7+AT78*AT$7+AU78*AU$7</f>
        <v>2500</v>
      </c>
      <c r="AW78" s="75"/>
      <c r="AX78" s="110">
        <f t="shared" ref="AX78:AX83" si="6">AV78*$O78</f>
        <v>416.66666666666663</v>
      </c>
      <c r="AY78" s="111"/>
      <c r="AZ78" s="93"/>
      <c r="BA78" s="94" t="s">
        <v>85</v>
      </c>
      <c r="BB78" s="71"/>
      <c r="BC78" s="95"/>
      <c r="BD78" s="41">
        <v>2</v>
      </c>
      <c r="BE78" s="52">
        <v>23</v>
      </c>
      <c r="BF78" s="103">
        <v>2341</v>
      </c>
      <c r="BG78" s="280" t="s">
        <v>52</v>
      </c>
    </row>
    <row r="79" spans="1:59" s="63" customFormat="1" ht="12.75" x14ac:dyDescent="0.2">
      <c r="A79" s="196">
        <v>2</v>
      </c>
      <c r="B79" s="197" t="s">
        <v>43</v>
      </c>
      <c r="C79" s="208">
        <v>23</v>
      </c>
      <c r="D79" s="209" t="s">
        <v>44</v>
      </c>
      <c r="E79" s="212">
        <v>2341</v>
      </c>
      <c r="F79" s="213" t="s">
        <v>80</v>
      </c>
      <c r="G79" s="231" t="s">
        <v>81</v>
      </c>
      <c r="H79" s="89"/>
      <c r="I79" s="90" t="s">
        <v>1169</v>
      </c>
      <c r="J79" s="90" t="s">
        <v>86</v>
      </c>
      <c r="K79" s="90" t="s">
        <v>64</v>
      </c>
      <c r="L79" s="90" t="s">
        <v>87</v>
      </c>
      <c r="M79" s="91"/>
      <c r="N79" s="312">
        <v>1</v>
      </c>
      <c r="O79" s="313">
        <f t="shared" si="0"/>
        <v>0.16666666666666666</v>
      </c>
      <c r="P79" s="104"/>
      <c r="Q79" s="92"/>
      <c r="R79" s="92"/>
      <c r="S79" s="92"/>
      <c r="T79" s="92"/>
      <c r="U79" s="92"/>
      <c r="V79" s="92"/>
      <c r="W79" s="92"/>
      <c r="X79" s="109">
        <f t="shared" si="1"/>
        <v>0</v>
      </c>
      <c r="Y79" s="83"/>
      <c r="Z79" s="110">
        <f t="shared" si="2"/>
        <v>0</v>
      </c>
      <c r="AA79" s="111"/>
      <c r="AB79" s="92"/>
      <c r="AC79" s="92"/>
      <c r="AD79" s="92"/>
      <c r="AE79" s="92"/>
      <c r="AF79" s="92"/>
      <c r="AG79" s="92"/>
      <c r="AH79" s="92"/>
      <c r="AI79" s="109">
        <f t="shared" si="3"/>
        <v>0</v>
      </c>
      <c r="AJ79" s="83"/>
      <c r="AK79" s="110">
        <f t="shared" si="4"/>
        <v>0</v>
      </c>
      <c r="AL79" s="111"/>
      <c r="AM79" s="92"/>
      <c r="AN79" s="92"/>
      <c r="AO79" s="92"/>
      <c r="AP79" s="92"/>
      <c r="AQ79" s="92"/>
      <c r="AR79" s="92">
        <v>1</v>
      </c>
      <c r="AS79" s="92"/>
      <c r="AT79" s="92"/>
      <c r="AU79" s="92"/>
      <c r="AV79" s="109">
        <f t="shared" si="5"/>
        <v>500</v>
      </c>
      <c r="AW79" s="75"/>
      <c r="AX79" s="110">
        <f t="shared" si="6"/>
        <v>83.333333333333329</v>
      </c>
      <c r="AY79" s="111"/>
      <c r="AZ79" s="93"/>
      <c r="BA79" s="94" t="s">
        <v>85</v>
      </c>
      <c r="BB79" s="71"/>
      <c r="BC79" s="95"/>
      <c r="BD79" s="41">
        <v>2</v>
      </c>
      <c r="BE79" s="52">
        <v>23</v>
      </c>
      <c r="BF79" s="103">
        <v>2341</v>
      </c>
      <c r="BG79" s="280" t="s">
        <v>52</v>
      </c>
    </row>
    <row r="80" spans="1:59" s="63" customFormat="1" ht="12.75" x14ac:dyDescent="0.2">
      <c r="A80" s="196">
        <v>2</v>
      </c>
      <c r="B80" s="197" t="s">
        <v>43</v>
      </c>
      <c r="C80" s="208">
        <v>23</v>
      </c>
      <c r="D80" s="209" t="s">
        <v>44</v>
      </c>
      <c r="E80" s="212">
        <v>2341</v>
      </c>
      <c r="F80" s="213" t="s">
        <v>80</v>
      </c>
      <c r="G80" s="231" t="s">
        <v>81</v>
      </c>
      <c r="H80" s="89"/>
      <c r="I80" s="90" t="s">
        <v>88</v>
      </c>
      <c r="J80" s="90" t="s">
        <v>89</v>
      </c>
      <c r="K80" s="90" t="s">
        <v>90</v>
      </c>
      <c r="L80" s="90"/>
      <c r="M80" s="91"/>
      <c r="N80" s="312">
        <v>1</v>
      </c>
      <c r="O80" s="313">
        <f t="shared" si="0"/>
        <v>0.16666666666666666</v>
      </c>
      <c r="P80" s="104"/>
      <c r="Q80" s="92"/>
      <c r="R80" s="92"/>
      <c r="S80" s="92"/>
      <c r="T80" s="92"/>
      <c r="U80" s="92">
        <v>1</v>
      </c>
      <c r="V80" s="92"/>
      <c r="W80" s="92"/>
      <c r="X80" s="109">
        <f t="shared" si="1"/>
        <v>5000</v>
      </c>
      <c r="Y80" s="83"/>
      <c r="Z80" s="110">
        <f t="shared" si="2"/>
        <v>833.33333333333326</v>
      </c>
      <c r="AA80" s="111"/>
      <c r="AB80" s="92"/>
      <c r="AC80" s="92"/>
      <c r="AD80" s="92"/>
      <c r="AE80" s="92"/>
      <c r="AF80" s="92"/>
      <c r="AG80" s="92"/>
      <c r="AH80" s="92"/>
      <c r="AI80" s="109">
        <f t="shared" si="3"/>
        <v>0</v>
      </c>
      <c r="AJ80" s="83"/>
      <c r="AK80" s="110">
        <f t="shared" si="4"/>
        <v>0</v>
      </c>
      <c r="AL80" s="111"/>
      <c r="AM80" s="92"/>
      <c r="AN80" s="92"/>
      <c r="AO80" s="92"/>
      <c r="AP80" s="92">
        <v>1</v>
      </c>
      <c r="AQ80" s="92"/>
      <c r="AR80" s="92"/>
      <c r="AS80" s="92"/>
      <c r="AT80" s="92"/>
      <c r="AU80" s="92"/>
      <c r="AV80" s="109">
        <f t="shared" si="5"/>
        <v>100</v>
      </c>
      <c r="AW80" s="75"/>
      <c r="AX80" s="110">
        <f t="shared" si="6"/>
        <v>16.666666666666664</v>
      </c>
      <c r="AY80" s="111"/>
      <c r="AZ80" s="93"/>
      <c r="BA80" s="94" t="s">
        <v>85</v>
      </c>
      <c r="BB80" s="71"/>
      <c r="BC80" s="95"/>
      <c r="BD80" s="41">
        <v>2</v>
      </c>
      <c r="BE80" s="52">
        <v>23</v>
      </c>
      <c r="BF80" s="103">
        <v>2341</v>
      </c>
      <c r="BG80" s="280" t="s">
        <v>52</v>
      </c>
    </row>
    <row r="81" spans="1:59" s="63" customFormat="1" ht="12.75" x14ac:dyDescent="0.2">
      <c r="A81" s="196">
        <v>2</v>
      </c>
      <c r="B81" s="197" t="s">
        <v>43</v>
      </c>
      <c r="C81" s="208">
        <v>23</v>
      </c>
      <c r="D81" s="209" t="s">
        <v>44</v>
      </c>
      <c r="E81" s="212">
        <v>2341</v>
      </c>
      <c r="F81" s="213" t="s">
        <v>80</v>
      </c>
      <c r="G81" s="231" t="s">
        <v>81</v>
      </c>
      <c r="H81" s="89"/>
      <c r="I81" s="90" t="s">
        <v>91</v>
      </c>
      <c r="J81" s="90" t="s">
        <v>92</v>
      </c>
      <c r="K81" s="90" t="s">
        <v>60</v>
      </c>
      <c r="L81" s="90" t="s">
        <v>93</v>
      </c>
      <c r="M81" s="91"/>
      <c r="N81" s="312">
        <v>1</v>
      </c>
      <c r="O81" s="313">
        <f t="shared" si="0"/>
        <v>0.16666666666666666</v>
      </c>
      <c r="P81" s="104"/>
      <c r="Q81" s="92"/>
      <c r="R81" s="92"/>
      <c r="S81" s="92"/>
      <c r="T81" s="92"/>
      <c r="U81" s="92"/>
      <c r="V81" s="92"/>
      <c r="W81" s="92">
        <v>1</v>
      </c>
      <c r="X81" s="109">
        <f t="shared" si="1"/>
        <v>25000</v>
      </c>
      <c r="Y81" s="83"/>
      <c r="Z81" s="110">
        <f t="shared" si="2"/>
        <v>4166.6666666666661</v>
      </c>
      <c r="AA81" s="111"/>
      <c r="AB81" s="92"/>
      <c r="AC81" s="92"/>
      <c r="AD81" s="92"/>
      <c r="AE81" s="92"/>
      <c r="AF81" s="92"/>
      <c r="AG81" s="92"/>
      <c r="AH81" s="92"/>
      <c r="AI81" s="109">
        <f t="shared" si="3"/>
        <v>0</v>
      </c>
      <c r="AJ81" s="83"/>
      <c r="AK81" s="110">
        <f t="shared" si="4"/>
        <v>0</v>
      </c>
      <c r="AL81" s="111"/>
      <c r="AM81" s="92"/>
      <c r="AN81" s="92"/>
      <c r="AO81" s="92"/>
      <c r="AP81" s="92">
        <v>1</v>
      </c>
      <c r="AQ81" s="92"/>
      <c r="AR81" s="92"/>
      <c r="AS81" s="92"/>
      <c r="AT81" s="92"/>
      <c r="AU81" s="92"/>
      <c r="AV81" s="109">
        <f t="shared" si="5"/>
        <v>100</v>
      </c>
      <c r="AW81" s="75"/>
      <c r="AX81" s="110">
        <f t="shared" si="6"/>
        <v>16.666666666666664</v>
      </c>
      <c r="AY81" s="111"/>
      <c r="AZ81" s="93"/>
      <c r="BA81" s="94" t="s">
        <v>85</v>
      </c>
      <c r="BB81" s="71"/>
      <c r="BC81" s="95"/>
      <c r="BD81" s="41">
        <v>2</v>
      </c>
      <c r="BE81" s="52">
        <v>23</v>
      </c>
      <c r="BF81" s="103">
        <v>2341</v>
      </c>
      <c r="BG81" s="280" t="s">
        <v>52</v>
      </c>
    </row>
    <row r="82" spans="1:59" s="63" customFormat="1" ht="12.75" x14ac:dyDescent="0.2">
      <c r="A82" s="196">
        <v>2</v>
      </c>
      <c r="B82" s="197" t="s">
        <v>43</v>
      </c>
      <c r="C82" s="208">
        <v>23</v>
      </c>
      <c r="D82" s="209" t="s">
        <v>44</v>
      </c>
      <c r="E82" s="212">
        <v>2341</v>
      </c>
      <c r="F82" s="213" t="s">
        <v>80</v>
      </c>
      <c r="G82" s="231" t="s">
        <v>81</v>
      </c>
      <c r="H82" s="89"/>
      <c r="I82" s="90" t="s">
        <v>94</v>
      </c>
      <c r="J82" s="90"/>
      <c r="K82" s="90" t="s">
        <v>73</v>
      </c>
      <c r="L82" s="90" t="s">
        <v>95</v>
      </c>
      <c r="M82" s="91"/>
      <c r="N82" s="312">
        <v>1</v>
      </c>
      <c r="O82" s="313">
        <f t="shared" si="0"/>
        <v>0.16666666666666666</v>
      </c>
      <c r="P82" s="104"/>
      <c r="Q82" s="92"/>
      <c r="R82" s="92"/>
      <c r="S82" s="92"/>
      <c r="T82" s="92"/>
      <c r="U82" s="92"/>
      <c r="V82" s="92"/>
      <c r="W82" s="92">
        <v>1</v>
      </c>
      <c r="X82" s="109">
        <f t="shared" si="1"/>
        <v>25000</v>
      </c>
      <c r="Y82" s="83"/>
      <c r="Z82" s="110">
        <f t="shared" si="2"/>
        <v>4166.6666666666661</v>
      </c>
      <c r="AA82" s="111"/>
      <c r="AB82" s="92"/>
      <c r="AC82" s="92"/>
      <c r="AD82" s="92"/>
      <c r="AE82" s="92"/>
      <c r="AF82" s="92"/>
      <c r="AG82" s="92"/>
      <c r="AH82" s="92"/>
      <c r="AI82" s="109">
        <f t="shared" si="3"/>
        <v>0</v>
      </c>
      <c r="AJ82" s="83"/>
      <c r="AK82" s="110">
        <f t="shared" si="4"/>
        <v>0</v>
      </c>
      <c r="AL82" s="111"/>
      <c r="AM82" s="92"/>
      <c r="AN82" s="92"/>
      <c r="AO82" s="92"/>
      <c r="AP82" s="92">
        <v>1</v>
      </c>
      <c r="AQ82" s="92"/>
      <c r="AR82" s="92"/>
      <c r="AS82" s="92"/>
      <c r="AT82" s="92"/>
      <c r="AU82" s="92"/>
      <c r="AV82" s="109">
        <f t="shared" si="5"/>
        <v>100</v>
      </c>
      <c r="AW82" s="75"/>
      <c r="AX82" s="110">
        <f t="shared" si="6"/>
        <v>16.666666666666664</v>
      </c>
      <c r="AY82" s="111"/>
      <c r="AZ82" s="93"/>
      <c r="BA82" s="94" t="s">
        <v>85</v>
      </c>
      <c r="BB82" s="71"/>
      <c r="BC82" s="95"/>
      <c r="BD82" s="41">
        <v>2</v>
      </c>
      <c r="BE82" s="52">
        <v>23</v>
      </c>
      <c r="BF82" s="103">
        <v>2341</v>
      </c>
      <c r="BG82" s="280" t="s">
        <v>52</v>
      </c>
    </row>
    <row r="83" spans="1:59" s="63" customFormat="1" ht="12.75" x14ac:dyDescent="0.2">
      <c r="A83" s="196">
        <v>2</v>
      </c>
      <c r="B83" s="197" t="s">
        <v>43</v>
      </c>
      <c r="C83" s="208">
        <v>23</v>
      </c>
      <c r="D83" s="209" t="s">
        <v>44</v>
      </c>
      <c r="E83" s="212">
        <v>2341</v>
      </c>
      <c r="F83" s="213" t="s">
        <v>80</v>
      </c>
      <c r="G83" s="231" t="s">
        <v>81</v>
      </c>
      <c r="H83" s="89"/>
      <c r="I83" s="90" t="s">
        <v>96</v>
      </c>
      <c r="J83" s="90" t="s">
        <v>97</v>
      </c>
      <c r="K83" s="90" t="s">
        <v>73</v>
      </c>
      <c r="L83" s="90" t="s">
        <v>95</v>
      </c>
      <c r="M83" s="91"/>
      <c r="N83" s="312">
        <v>1</v>
      </c>
      <c r="O83" s="313">
        <f t="shared" si="0"/>
        <v>0.16666666666666666</v>
      </c>
      <c r="P83" s="104"/>
      <c r="Q83" s="92"/>
      <c r="R83" s="92"/>
      <c r="S83" s="92"/>
      <c r="T83" s="92"/>
      <c r="U83" s="92"/>
      <c r="V83" s="92"/>
      <c r="W83" s="92">
        <v>1</v>
      </c>
      <c r="X83" s="109">
        <f t="shared" si="1"/>
        <v>25000</v>
      </c>
      <c r="Y83" s="83"/>
      <c r="Z83" s="110">
        <f t="shared" si="2"/>
        <v>4166.6666666666661</v>
      </c>
      <c r="AA83" s="111"/>
      <c r="AB83" s="92"/>
      <c r="AC83" s="92"/>
      <c r="AD83" s="92"/>
      <c r="AE83" s="92"/>
      <c r="AF83" s="92"/>
      <c r="AG83" s="92"/>
      <c r="AH83" s="92"/>
      <c r="AI83" s="109">
        <f t="shared" si="3"/>
        <v>0</v>
      </c>
      <c r="AJ83" s="83"/>
      <c r="AK83" s="110">
        <f t="shared" si="4"/>
        <v>0</v>
      </c>
      <c r="AL83" s="111"/>
      <c r="AM83" s="92"/>
      <c r="AN83" s="92"/>
      <c r="AO83" s="92"/>
      <c r="AP83" s="92">
        <v>1</v>
      </c>
      <c r="AQ83" s="92"/>
      <c r="AR83" s="92"/>
      <c r="AS83" s="92"/>
      <c r="AT83" s="92"/>
      <c r="AU83" s="92"/>
      <c r="AV83" s="109">
        <f t="shared" si="5"/>
        <v>100</v>
      </c>
      <c r="AW83" s="75"/>
      <c r="AX83" s="110">
        <f t="shared" si="6"/>
        <v>16.666666666666664</v>
      </c>
      <c r="AY83" s="111"/>
      <c r="AZ83" s="93"/>
      <c r="BA83" s="94" t="s">
        <v>85</v>
      </c>
      <c r="BB83" s="71"/>
      <c r="BC83" s="95"/>
      <c r="BD83" s="41">
        <v>2</v>
      </c>
      <c r="BE83" s="52">
        <v>23</v>
      </c>
      <c r="BF83" s="103">
        <v>2341</v>
      </c>
      <c r="BG83" s="280" t="s">
        <v>52</v>
      </c>
    </row>
    <row r="84" spans="1:59" s="63" customFormat="1" ht="12.75" x14ac:dyDescent="0.2">
      <c r="A84" s="196">
        <v>2</v>
      </c>
      <c r="B84" s="197" t="s">
        <v>43</v>
      </c>
      <c r="C84" s="208">
        <v>23</v>
      </c>
      <c r="D84" s="209" t="s">
        <v>44</v>
      </c>
      <c r="E84" s="212">
        <v>2341</v>
      </c>
      <c r="F84" s="213" t="s">
        <v>80</v>
      </c>
      <c r="G84" s="231" t="s">
        <v>81</v>
      </c>
      <c r="H84" s="65"/>
      <c r="I84" s="222"/>
      <c r="J84" s="66"/>
      <c r="K84" s="66"/>
      <c r="L84" s="66"/>
      <c r="M84" s="64"/>
      <c r="N84" s="304"/>
      <c r="O84" s="305"/>
      <c r="P84" s="127"/>
      <c r="Q84" s="67"/>
      <c r="R84" s="67"/>
      <c r="S84" s="67"/>
      <c r="T84" s="67"/>
      <c r="U84" s="67"/>
      <c r="V84" s="67"/>
      <c r="W84" s="67"/>
      <c r="X84" s="67"/>
      <c r="Y84" s="68"/>
      <c r="Z84" s="68"/>
      <c r="AA84" s="68"/>
      <c r="AB84" s="67"/>
      <c r="AC84" s="67"/>
      <c r="AD84" s="67"/>
      <c r="AE84" s="67"/>
      <c r="AF84" s="67"/>
      <c r="AG84" s="67"/>
      <c r="AH84" s="67"/>
      <c r="AI84" s="67"/>
      <c r="AJ84" s="68"/>
      <c r="AK84" s="68"/>
      <c r="AL84" s="68"/>
      <c r="AM84" s="67"/>
      <c r="AN84" s="67"/>
      <c r="AO84" s="67"/>
      <c r="AP84" s="67"/>
      <c r="AQ84" s="67"/>
      <c r="AR84" s="67"/>
      <c r="AS84" s="67"/>
      <c r="AT84" s="67"/>
      <c r="AU84" s="67"/>
      <c r="AV84" s="67"/>
      <c r="AW84" s="67"/>
      <c r="AX84" s="68"/>
      <c r="AY84" s="68"/>
      <c r="AZ84" s="69"/>
      <c r="BA84" s="70"/>
      <c r="BB84" s="71"/>
      <c r="BC84" s="95"/>
      <c r="BD84" s="41">
        <v>2</v>
      </c>
      <c r="BE84" s="52">
        <v>23</v>
      </c>
      <c r="BF84" s="103">
        <v>2341</v>
      </c>
      <c r="BG84" s="275"/>
    </row>
    <row r="85" spans="1:59" s="63" customFormat="1" ht="12.75" x14ac:dyDescent="0.2">
      <c r="A85" s="196">
        <v>2</v>
      </c>
      <c r="B85" s="197" t="s">
        <v>43</v>
      </c>
      <c r="C85" s="208">
        <v>23</v>
      </c>
      <c r="D85" s="209" t="s">
        <v>44</v>
      </c>
      <c r="E85" s="212">
        <v>2341</v>
      </c>
      <c r="F85" s="213" t="s">
        <v>80</v>
      </c>
      <c r="G85" s="231" t="s">
        <v>81</v>
      </c>
      <c r="H85" s="65"/>
      <c r="I85" s="222"/>
      <c r="J85" s="66"/>
      <c r="K85" s="66"/>
      <c r="L85" s="66"/>
      <c r="M85" s="64"/>
      <c r="N85" s="304"/>
      <c r="O85" s="305"/>
      <c r="P85" s="127"/>
      <c r="Q85" s="67"/>
      <c r="R85" s="67"/>
      <c r="S85" s="67"/>
      <c r="T85" s="67"/>
      <c r="U85" s="67"/>
      <c r="V85" s="67"/>
      <c r="W85" s="67"/>
      <c r="X85" s="67"/>
      <c r="Y85" s="68"/>
      <c r="Z85" s="68"/>
      <c r="AA85" s="68"/>
      <c r="AB85" s="67"/>
      <c r="AC85" s="67"/>
      <c r="AD85" s="67"/>
      <c r="AE85" s="67"/>
      <c r="AF85" s="67"/>
      <c r="AG85" s="67"/>
      <c r="AH85" s="67"/>
      <c r="AI85" s="67"/>
      <c r="AJ85" s="68"/>
      <c r="AK85" s="68"/>
      <c r="AL85" s="68"/>
      <c r="AM85" s="67"/>
      <c r="AN85" s="67"/>
      <c r="AO85" s="67"/>
      <c r="AP85" s="67"/>
      <c r="AQ85" s="67"/>
      <c r="AR85" s="67"/>
      <c r="AS85" s="67"/>
      <c r="AT85" s="67"/>
      <c r="AU85" s="67"/>
      <c r="AV85" s="67"/>
      <c r="AW85" s="67"/>
      <c r="AX85" s="68"/>
      <c r="AY85" s="68"/>
      <c r="AZ85" s="69"/>
      <c r="BA85" s="70"/>
      <c r="BB85" s="71"/>
      <c r="BC85" s="95"/>
      <c r="BD85" s="41">
        <v>2</v>
      </c>
      <c r="BE85" s="52">
        <v>23</v>
      </c>
      <c r="BF85" s="103">
        <v>2341</v>
      </c>
      <c r="BG85" s="275"/>
    </row>
    <row r="86" spans="1:59" s="63" customFormat="1" ht="12.75" x14ac:dyDescent="0.2">
      <c r="A86" s="196">
        <v>2</v>
      </c>
      <c r="B86" s="197" t="s">
        <v>43</v>
      </c>
      <c r="C86" s="208">
        <v>23</v>
      </c>
      <c r="D86" s="209" t="s">
        <v>44</v>
      </c>
      <c r="E86" s="212">
        <v>2341</v>
      </c>
      <c r="F86" s="213" t="s">
        <v>80</v>
      </c>
      <c r="G86" s="232"/>
      <c r="H86" s="97"/>
      <c r="I86" s="224"/>
      <c r="J86" s="98"/>
      <c r="K86" s="98"/>
      <c r="L86" s="98"/>
      <c r="M86" s="96"/>
      <c r="N86" s="307"/>
      <c r="O86" s="246"/>
      <c r="P86" s="124"/>
      <c r="Q86" s="99"/>
      <c r="R86" s="99"/>
      <c r="S86" s="99"/>
      <c r="T86" s="99"/>
      <c r="U86" s="99"/>
      <c r="V86" s="99"/>
      <c r="W86" s="99"/>
      <c r="X86" s="99"/>
      <c r="Y86" s="100"/>
      <c r="Z86" s="100"/>
      <c r="AA86" s="100"/>
      <c r="AB86" s="99"/>
      <c r="AC86" s="99"/>
      <c r="AD86" s="99"/>
      <c r="AE86" s="99"/>
      <c r="AF86" s="99"/>
      <c r="AG86" s="99"/>
      <c r="AH86" s="99"/>
      <c r="AI86" s="99"/>
      <c r="AJ86" s="100"/>
      <c r="AK86" s="100"/>
      <c r="AL86" s="100"/>
      <c r="AM86" s="99"/>
      <c r="AN86" s="99"/>
      <c r="AO86" s="99"/>
      <c r="AP86" s="99"/>
      <c r="AQ86" s="99"/>
      <c r="AR86" s="99"/>
      <c r="AS86" s="99"/>
      <c r="AT86" s="99"/>
      <c r="AU86" s="99"/>
      <c r="AV86" s="99"/>
      <c r="AW86" s="99"/>
      <c r="AX86" s="100"/>
      <c r="AY86" s="100"/>
      <c r="AZ86" s="101"/>
      <c r="BA86" s="102"/>
      <c r="BB86" s="95"/>
      <c r="BC86" s="95"/>
      <c r="BD86" s="41">
        <v>2</v>
      </c>
      <c r="BE86" s="52">
        <v>23</v>
      </c>
      <c r="BF86" s="103">
        <v>2341</v>
      </c>
      <c r="BG86" s="277"/>
    </row>
    <row r="87" spans="1:59" s="63" customFormat="1" ht="12.75" x14ac:dyDescent="0.2">
      <c r="A87" s="196">
        <v>2</v>
      </c>
      <c r="B87" s="197" t="s">
        <v>43</v>
      </c>
      <c r="C87" s="208">
        <v>23</v>
      </c>
      <c r="D87" s="209" t="s">
        <v>44</v>
      </c>
      <c r="E87" s="210">
        <v>2342</v>
      </c>
      <c r="F87" s="211" t="s">
        <v>98</v>
      </c>
      <c r="G87" s="230"/>
      <c r="H87" s="56"/>
      <c r="I87" s="221"/>
      <c r="J87" s="57"/>
      <c r="K87" s="57"/>
      <c r="L87" s="57"/>
      <c r="M87" s="55"/>
      <c r="N87" s="303"/>
      <c r="O87" s="245"/>
      <c r="P87" s="122"/>
      <c r="Q87" s="58"/>
      <c r="R87" s="58"/>
      <c r="S87" s="58"/>
      <c r="T87" s="58"/>
      <c r="U87" s="58"/>
      <c r="V87" s="58"/>
      <c r="W87" s="58"/>
      <c r="X87" s="58"/>
      <c r="Y87" s="59"/>
      <c r="Z87" s="59"/>
      <c r="AA87" s="59"/>
      <c r="AB87" s="58"/>
      <c r="AC87" s="58"/>
      <c r="AD87" s="58"/>
      <c r="AE87" s="58"/>
      <c r="AF87" s="58"/>
      <c r="AG87" s="58"/>
      <c r="AH87" s="58"/>
      <c r="AI87" s="58"/>
      <c r="AJ87" s="59"/>
      <c r="AK87" s="59"/>
      <c r="AL87" s="59"/>
      <c r="AM87" s="58"/>
      <c r="AN87" s="58"/>
      <c r="AO87" s="58"/>
      <c r="AP87" s="58"/>
      <c r="AQ87" s="58"/>
      <c r="AR87" s="58"/>
      <c r="AS87" s="58"/>
      <c r="AT87" s="58"/>
      <c r="AU87" s="58"/>
      <c r="AV87" s="58"/>
      <c r="AW87" s="58"/>
      <c r="AX87" s="59"/>
      <c r="AY87" s="59"/>
      <c r="AZ87" s="60"/>
      <c r="BA87" s="61"/>
      <c r="BB87" s="54"/>
      <c r="BC87" s="54"/>
      <c r="BD87" s="41">
        <v>2</v>
      </c>
      <c r="BE87" s="52">
        <v>23</v>
      </c>
      <c r="BF87" s="62">
        <v>2342</v>
      </c>
      <c r="BG87" s="274"/>
    </row>
    <row r="88" spans="1:59" s="63" customFormat="1" ht="12.75" x14ac:dyDescent="0.2">
      <c r="A88" s="196">
        <v>2</v>
      </c>
      <c r="B88" s="197" t="s">
        <v>43</v>
      </c>
      <c r="C88" s="208">
        <v>23</v>
      </c>
      <c r="D88" s="209" t="s">
        <v>44</v>
      </c>
      <c r="E88" s="210">
        <v>2342</v>
      </c>
      <c r="F88" s="211" t="s">
        <v>98</v>
      </c>
      <c r="G88" s="231"/>
      <c r="H88" s="65"/>
      <c r="I88" s="222"/>
      <c r="J88" s="66"/>
      <c r="K88" s="66"/>
      <c r="L88" s="66"/>
      <c r="M88" s="64"/>
      <c r="N88" s="308"/>
      <c r="O88" s="309"/>
      <c r="P88" s="127"/>
      <c r="Q88" s="67"/>
      <c r="R88" s="67"/>
      <c r="S88" s="67"/>
      <c r="T88" s="67"/>
      <c r="U88" s="67"/>
      <c r="V88" s="67"/>
      <c r="W88" s="67"/>
      <c r="X88" s="67"/>
      <c r="Y88" s="68"/>
      <c r="Z88" s="68"/>
      <c r="AA88" s="68"/>
      <c r="AB88" s="67"/>
      <c r="AC88" s="67"/>
      <c r="AD88" s="67"/>
      <c r="AE88" s="67"/>
      <c r="AF88" s="67"/>
      <c r="AG88" s="67"/>
      <c r="AH88" s="67"/>
      <c r="AI88" s="67"/>
      <c r="AJ88" s="68"/>
      <c r="AK88" s="68"/>
      <c r="AL88" s="68"/>
      <c r="AM88" s="67"/>
      <c r="AN88" s="67"/>
      <c r="AO88" s="67"/>
      <c r="AP88" s="67"/>
      <c r="AQ88" s="67"/>
      <c r="AR88" s="67"/>
      <c r="AS88" s="67"/>
      <c r="AT88" s="67"/>
      <c r="AU88" s="67"/>
      <c r="AV88" s="67"/>
      <c r="AW88" s="67"/>
      <c r="AX88" s="68"/>
      <c r="AY88" s="68"/>
      <c r="AZ88" s="69"/>
      <c r="BA88" s="70"/>
      <c r="BB88" s="71"/>
      <c r="BC88" s="54"/>
      <c r="BD88" s="41">
        <v>2</v>
      </c>
      <c r="BE88" s="52">
        <v>23</v>
      </c>
      <c r="BF88" s="62">
        <v>2342</v>
      </c>
      <c r="BG88" s="275"/>
    </row>
    <row r="89" spans="1:59" s="63" customFormat="1" ht="12.75" x14ac:dyDescent="0.2">
      <c r="A89" s="196">
        <v>2</v>
      </c>
      <c r="B89" s="197" t="s">
        <v>43</v>
      </c>
      <c r="C89" s="208">
        <v>23</v>
      </c>
      <c r="D89" s="209" t="s">
        <v>44</v>
      </c>
      <c r="E89" s="210">
        <v>2342</v>
      </c>
      <c r="F89" s="211" t="s">
        <v>98</v>
      </c>
      <c r="G89" s="231" t="s">
        <v>107</v>
      </c>
      <c r="H89" s="72" t="s">
        <v>1233</v>
      </c>
      <c r="I89" s="223" t="s">
        <v>1184</v>
      </c>
      <c r="J89" s="73"/>
      <c r="K89" s="73"/>
      <c r="L89" s="73"/>
      <c r="M89" s="74"/>
      <c r="N89" s="247"/>
      <c r="O89" s="306"/>
      <c r="P89" s="105"/>
      <c r="Q89" s="75"/>
      <c r="R89" s="75"/>
      <c r="S89" s="75"/>
      <c r="T89" s="75"/>
      <c r="U89" s="75"/>
      <c r="V89" s="75"/>
      <c r="W89" s="75"/>
      <c r="X89" s="75"/>
      <c r="Y89" s="76" t="s">
        <v>1241</v>
      </c>
      <c r="Z89" s="77" t="s">
        <v>1241</v>
      </c>
      <c r="AA89" s="78">
        <f>AA$185</f>
        <v>10000</v>
      </c>
      <c r="AB89" s="75"/>
      <c r="AC89" s="75"/>
      <c r="AD89" s="75"/>
      <c r="AE89" s="75"/>
      <c r="AF89" s="75"/>
      <c r="AG89" s="75"/>
      <c r="AH89" s="75"/>
      <c r="AI89" s="75"/>
      <c r="AJ89" s="76" t="s">
        <v>1241</v>
      </c>
      <c r="AK89" s="77" t="s">
        <v>1241</v>
      </c>
      <c r="AL89" s="78">
        <f>AL$185</f>
        <v>0</v>
      </c>
      <c r="AM89" s="75"/>
      <c r="AN89" s="75"/>
      <c r="AO89" s="75"/>
      <c r="AP89" s="75"/>
      <c r="AQ89" s="75"/>
      <c r="AR89" s="75"/>
      <c r="AS89" s="75"/>
      <c r="AT89" s="75"/>
      <c r="AU89" s="75"/>
      <c r="AV89" s="75"/>
      <c r="AW89" s="76" t="s">
        <v>1241</v>
      </c>
      <c r="AX89" s="77" t="s">
        <v>1241</v>
      </c>
      <c r="AY89" s="78">
        <f>AY$185</f>
        <v>50</v>
      </c>
      <c r="AZ89" s="79"/>
      <c r="BA89" s="80" t="str">
        <f>I89</f>
        <v>&gt; see 3125 Grout (cementitious)</v>
      </c>
      <c r="BB89" s="71"/>
      <c r="BC89" s="54"/>
      <c r="BD89" s="41">
        <v>2</v>
      </c>
      <c r="BE89" s="52">
        <v>23</v>
      </c>
      <c r="BF89" s="62">
        <v>2342</v>
      </c>
      <c r="BG89" s="276" t="s">
        <v>47</v>
      </c>
    </row>
    <row r="90" spans="1:59" s="63" customFormat="1" ht="12.75" x14ac:dyDescent="0.2">
      <c r="A90" s="196">
        <v>2</v>
      </c>
      <c r="B90" s="197" t="s">
        <v>43</v>
      </c>
      <c r="C90" s="208">
        <v>23</v>
      </c>
      <c r="D90" s="209" t="s">
        <v>44</v>
      </c>
      <c r="E90" s="210">
        <v>2342</v>
      </c>
      <c r="F90" s="211" t="s">
        <v>98</v>
      </c>
      <c r="G90" s="231"/>
      <c r="H90" s="65"/>
      <c r="I90" s="222"/>
      <c r="J90" s="66"/>
      <c r="K90" s="66"/>
      <c r="L90" s="66"/>
      <c r="M90" s="64"/>
      <c r="N90" s="304"/>
      <c r="O90" s="305"/>
      <c r="P90" s="127"/>
      <c r="Q90" s="67"/>
      <c r="R90" s="67"/>
      <c r="S90" s="67"/>
      <c r="T90" s="67"/>
      <c r="U90" s="67"/>
      <c r="V90" s="67"/>
      <c r="W90" s="67"/>
      <c r="X90" s="67"/>
      <c r="Y90" s="68"/>
      <c r="Z90" s="68"/>
      <c r="AA90" s="68"/>
      <c r="AB90" s="67"/>
      <c r="AC90" s="67"/>
      <c r="AD90" s="67"/>
      <c r="AE90" s="67"/>
      <c r="AF90" s="67"/>
      <c r="AG90" s="67"/>
      <c r="AH90" s="67"/>
      <c r="AI90" s="67"/>
      <c r="AJ90" s="68"/>
      <c r="AK90" s="68"/>
      <c r="AL90" s="68"/>
      <c r="AM90" s="67"/>
      <c r="AN90" s="67"/>
      <c r="AO90" s="67"/>
      <c r="AP90" s="67"/>
      <c r="AQ90" s="67"/>
      <c r="AR90" s="67"/>
      <c r="AS90" s="67"/>
      <c r="AT90" s="67"/>
      <c r="AU90" s="67"/>
      <c r="AV90" s="67"/>
      <c r="AW90" s="67"/>
      <c r="AX90" s="68"/>
      <c r="AY90" s="68"/>
      <c r="AZ90" s="69"/>
      <c r="BA90" s="70"/>
      <c r="BB90" s="71"/>
      <c r="BC90" s="54"/>
      <c r="BD90" s="41">
        <v>2</v>
      </c>
      <c r="BE90" s="52">
        <v>23</v>
      </c>
      <c r="BF90" s="62">
        <v>2342</v>
      </c>
      <c r="BG90" s="275"/>
    </row>
    <row r="91" spans="1:59" s="63" customFormat="1" ht="12.75" x14ac:dyDescent="0.2">
      <c r="A91" s="196">
        <v>2</v>
      </c>
      <c r="B91" s="197" t="s">
        <v>43</v>
      </c>
      <c r="C91" s="208">
        <v>23</v>
      </c>
      <c r="D91" s="209" t="s">
        <v>44</v>
      </c>
      <c r="E91" s="210">
        <v>2342</v>
      </c>
      <c r="F91" s="211" t="s">
        <v>98</v>
      </c>
      <c r="G91" s="230"/>
      <c r="H91" s="56"/>
      <c r="I91" s="221"/>
      <c r="J91" s="57"/>
      <c r="K91" s="57"/>
      <c r="L91" s="57"/>
      <c r="M91" s="55"/>
      <c r="N91" s="303"/>
      <c r="O91" s="245"/>
      <c r="P91" s="122"/>
      <c r="Q91" s="58"/>
      <c r="R91" s="58"/>
      <c r="S91" s="58"/>
      <c r="T91" s="58"/>
      <c r="U91" s="58"/>
      <c r="V91" s="58"/>
      <c r="W91" s="58"/>
      <c r="X91" s="58"/>
      <c r="Y91" s="59"/>
      <c r="Z91" s="59"/>
      <c r="AA91" s="59"/>
      <c r="AB91" s="58"/>
      <c r="AC91" s="58"/>
      <c r="AD91" s="58"/>
      <c r="AE91" s="58"/>
      <c r="AF91" s="58"/>
      <c r="AG91" s="58"/>
      <c r="AH91" s="58"/>
      <c r="AI91" s="58"/>
      <c r="AJ91" s="59"/>
      <c r="AK91" s="59"/>
      <c r="AL91" s="59"/>
      <c r="AM91" s="58"/>
      <c r="AN91" s="58"/>
      <c r="AO91" s="58"/>
      <c r="AP91" s="58"/>
      <c r="AQ91" s="58"/>
      <c r="AR91" s="58"/>
      <c r="AS91" s="58"/>
      <c r="AT91" s="58"/>
      <c r="AU91" s="58"/>
      <c r="AV91" s="58"/>
      <c r="AW91" s="58"/>
      <c r="AX91" s="59"/>
      <c r="AY91" s="59"/>
      <c r="AZ91" s="60"/>
      <c r="BA91" s="61"/>
      <c r="BB91" s="54"/>
      <c r="BC91" s="54"/>
      <c r="BD91" s="41">
        <v>2</v>
      </c>
      <c r="BE91" s="52">
        <v>23</v>
      </c>
      <c r="BF91" s="62">
        <v>2342</v>
      </c>
      <c r="BG91" s="274"/>
    </row>
    <row r="92" spans="1:59" s="63" customFormat="1" ht="12.75" x14ac:dyDescent="0.2">
      <c r="A92" s="196">
        <v>2</v>
      </c>
      <c r="B92" s="197" t="s">
        <v>43</v>
      </c>
      <c r="C92" s="208">
        <v>23</v>
      </c>
      <c r="D92" s="209" t="s">
        <v>44</v>
      </c>
      <c r="E92" s="212">
        <v>2343</v>
      </c>
      <c r="F92" s="213" t="s">
        <v>100</v>
      </c>
      <c r="G92" s="232"/>
      <c r="H92" s="97"/>
      <c r="I92" s="224"/>
      <c r="J92" s="98"/>
      <c r="K92" s="98"/>
      <c r="L92" s="98"/>
      <c r="M92" s="96"/>
      <c r="N92" s="307"/>
      <c r="O92" s="246"/>
      <c r="P92" s="124"/>
      <c r="Q92" s="99"/>
      <c r="R92" s="99"/>
      <c r="S92" s="99"/>
      <c r="T92" s="99"/>
      <c r="U92" s="99"/>
      <c r="V92" s="99"/>
      <c r="W92" s="99"/>
      <c r="X92" s="99"/>
      <c r="Y92" s="100"/>
      <c r="Z92" s="100"/>
      <c r="AA92" s="100"/>
      <c r="AB92" s="99"/>
      <c r="AC92" s="99"/>
      <c r="AD92" s="99"/>
      <c r="AE92" s="99"/>
      <c r="AF92" s="99"/>
      <c r="AG92" s="99"/>
      <c r="AH92" s="99"/>
      <c r="AI92" s="99"/>
      <c r="AJ92" s="100"/>
      <c r="AK92" s="100"/>
      <c r="AL92" s="100"/>
      <c r="AM92" s="99"/>
      <c r="AN92" s="99"/>
      <c r="AO92" s="99"/>
      <c r="AP92" s="99"/>
      <c r="AQ92" s="99"/>
      <c r="AR92" s="99"/>
      <c r="AS92" s="99"/>
      <c r="AT92" s="99"/>
      <c r="AU92" s="99"/>
      <c r="AV92" s="99"/>
      <c r="AW92" s="99"/>
      <c r="AX92" s="100"/>
      <c r="AY92" s="100"/>
      <c r="AZ92" s="101"/>
      <c r="BA92" s="102"/>
      <c r="BB92" s="95"/>
      <c r="BC92" s="95"/>
      <c r="BD92" s="41">
        <v>2</v>
      </c>
      <c r="BE92" s="52">
        <v>23</v>
      </c>
      <c r="BF92" s="103">
        <v>2343</v>
      </c>
      <c r="BG92" s="277"/>
    </row>
    <row r="93" spans="1:59" s="63" customFormat="1" ht="12.75" x14ac:dyDescent="0.2">
      <c r="A93" s="196">
        <v>2</v>
      </c>
      <c r="B93" s="197" t="s">
        <v>43</v>
      </c>
      <c r="C93" s="208">
        <v>23</v>
      </c>
      <c r="D93" s="209" t="s">
        <v>44</v>
      </c>
      <c r="E93" s="212">
        <v>2343</v>
      </c>
      <c r="F93" s="213" t="s">
        <v>100</v>
      </c>
      <c r="G93" s="231"/>
      <c r="H93" s="65"/>
      <c r="I93" s="222"/>
      <c r="J93" s="66"/>
      <c r="K93" s="66"/>
      <c r="L93" s="66"/>
      <c r="M93" s="64"/>
      <c r="N93" s="304"/>
      <c r="O93" s="305"/>
      <c r="P93" s="127"/>
      <c r="Q93" s="67"/>
      <c r="R93" s="67"/>
      <c r="S93" s="67"/>
      <c r="T93" s="67"/>
      <c r="U93" s="67"/>
      <c r="V93" s="67"/>
      <c r="W93" s="67"/>
      <c r="X93" s="67"/>
      <c r="Y93" s="68"/>
      <c r="Z93" s="68"/>
      <c r="AA93" s="68"/>
      <c r="AB93" s="67"/>
      <c r="AC93" s="67"/>
      <c r="AD93" s="67"/>
      <c r="AE93" s="67"/>
      <c r="AF93" s="67"/>
      <c r="AG93" s="67"/>
      <c r="AH93" s="67"/>
      <c r="AI93" s="67"/>
      <c r="AJ93" s="68"/>
      <c r="AK93" s="68"/>
      <c r="AL93" s="68"/>
      <c r="AM93" s="67"/>
      <c r="AN93" s="67"/>
      <c r="AO93" s="67"/>
      <c r="AP93" s="67"/>
      <c r="AQ93" s="67"/>
      <c r="AR93" s="67"/>
      <c r="AS93" s="67"/>
      <c r="AT93" s="67"/>
      <c r="AU93" s="67"/>
      <c r="AV93" s="67"/>
      <c r="AW93" s="67"/>
      <c r="AX93" s="68"/>
      <c r="AY93" s="68"/>
      <c r="AZ93" s="69"/>
      <c r="BA93" s="70"/>
      <c r="BB93" s="71"/>
      <c r="BC93" s="95"/>
      <c r="BD93" s="41">
        <v>2</v>
      </c>
      <c r="BE93" s="52">
        <v>23</v>
      </c>
      <c r="BF93" s="103">
        <v>2343</v>
      </c>
      <c r="BG93" s="275"/>
    </row>
    <row r="94" spans="1:59" s="63" customFormat="1" ht="24" x14ac:dyDescent="0.2">
      <c r="A94" s="196">
        <v>2</v>
      </c>
      <c r="B94" s="197" t="s">
        <v>43</v>
      </c>
      <c r="C94" s="208">
        <v>23</v>
      </c>
      <c r="D94" s="209" t="s">
        <v>44</v>
      </c>
      <c r="E94" s="212">
        <v>2343</v>
      </c>
      <c r="F94" s="213" t="s">
        <v>100</v>
      </c>
      <c r="G94" s="231" t="s">
        <v>1188</v>
      </c>
      <c r="H94" s="72" t="s">
        <v>1233</v>
      </c>
      <c r="I94" s="223" t="s">
        <v>1185</v>
      </c>
      <c r="J94" s="73"/>
      <c r="K94" s="73"/>
      <c r="L94" s="73"/>
      <c r="M94" s="74"/>
      <c r="N94" s="247"/>
      <c r="O94" s="306"/>
      <c r="P94" s="105"/>
      <c r="Q94" s="75"/>
      <c r="R94" s="75"/>
      <c r="S94" s="75"/>
      <c r="T94" s="75"/>
      <c r="U94" s="75"/>
      <c r="V94" s="75"/>
      <c r="W94" s="75"/>
      <c r="X94" s="75"/>
      <c r="Y94" s="76" t="s">
        <v>1241</v>
      </c>
      <c r="Z94" s="77" t="s">
        <v>1241</v>
      </c>
      <c r="AA94" s="78">
        <f>AA$465</f>
        <v>500</v>
      </c>
      <c r="AB94" s="75"/>
      <c r="AC94" s="75"/>
      <c r="AD94" s="75"/>
      <c r="AE94" s="75"/>
      <c r="AF94" s="75"/>
      <c r="AG94" s="75"/>
      <c r="AH94" s="75"/>
      <c r="AI94" s="75"/>
      <c r="AJ94" s="76" t="s">
        <v>1241</v>
      </c>
      <c r="AK94" s="77" t="s">
        <v>1241</v>
      </c>
      <c r="AL94" s="78">
        <f>AL$465</f>
        <v>0</v>
      </c>
      <c r="AM94" s="75"/>
      <c r="AN94" s="75"/>
      <c r="AO94" s="75"/>
      <c r="AP94" s="75"/>
      <c r="AQ94" s="75"/>
      <c r="AR94" s="75"/>
      <c r="AS94" s="75"/>
      <c r="AT94" s="75"/>
      <c r="AU94" s="75"/>
      <c r="AV94" s="75"/>
      <c r="AW94" s="76" t="s">
        <v>1241</v>
      </c>
      <c r="AX94" s="77" t="s">
        <v>1241</v>
      </c>
      <c r="AY94" s="78">
        <f>AY$465</f>
        <v>100</v>
      </c>
      <c r="AZ94" s="79"/>
      <c r="BA94" s="80" t="s">
        <v>54</v>
      </c>
      <c r="BB94" s="71"/>
      <c r="BC94" s="95"/>
      <c r="BD94" s="41">
        <v>2</v>
      </c>
      <c r="BE94" s="52">
        <v>23</v>
      </c>
      <c r="BF94" s="103">
        <v>2343</v>
      </c>
      <c r="BG94" s="276" t="s">
        <v>47</v>
      </c>
    </row>
    <row r="95" spans="1:59" s="63" customFormat="1" ht="12.75" x14ac:dyDescent="0.2">
      <c r="A95" s="196">
        <v>2</v>
      </c>
      <c r="B95" s="197" t="s">
        <v>43</v>
      </c>
      <c r="C95" s="208">
        <v>23</v>
      </c>
      <c r="D95" s="209" t="s">
        <v>44</v>
      </c>
      <c r="E95" s="212">
        <v>2343</v>
      </c>
      <c r="F95" s="213" t="s">
        <v>100</v>
      </c>
      <c r="G95" s="231"/>
      <c r="H95" s="65"/>
      <c r="I95" s="222"/>
      <c r="J95" s="66"/>
      <c r="K95" s="66"/>
      <c r="L95" s="66"/>
      <c r="M95" s="64"/>
      <c r="N95" s="304"/>
      <c r="O95" s="305"/>
      <c r="P95" s="127"/>
      <c r="Q95" s="67"/>
      <c r="R95" s="67"/>
      <c r="S95" s="67"/>
      <c r="T95" s="67"/>
      <c r="U95" s="67"/>
      <c r="V95" s="67"/>
      <c r="W95" s="67"/>
      <c r="X95" s="67"/>
      <c r="Y95" s="68"/>
      <c r="Z95" s="68"/>
      <c r="AA95" s="68"/>
      <c r="AB95" s="67"/>
      <c r="AC95" s="67"/>
      <c r="AD95" s="67"/>
      <c r="AE95" s="67"/>
      <c r="AF95" s="67"/>
      <c r="AG95" s="67"/>
      <c r="AH95" s="67"/>
      <c r="AI95" s="67"/>
      <c r="AJ95" s="68"/>
      <c r="AK95" s="68"/>
      <c r="AL95" s="68"/>
      <c r="AM95" s="67"/>
      <c r="AN95" s="67"/>
      <c r="AO95" s="67"/>
      <c r="AP95" s="67"/>
      <c r="AQ95" s="67"/>
      <c r="AR95" s="67"/>
      <c r="AS95" s="67"/>
      <c r="AT95" s="67"/>
      <c r="AU95" s="67"/>
      <c r="AV95" s="67"/>
      <c r="AW95" s="67"/>
      <c r="AX95" s="68"/>
      <c r="AY95" s="68"/>
      <c r="AZ95" s="69"/>
      <c r="BA95" s="70"/>
      <c r="BB95" s="71"/>
      <c r="BC95" s="95"/>
      <c r="BD95" s="41">
        <v>2</v>
      </c>
      <c r="BE95" s="52">
        <v>23</v>
      </c>
      <c r="BF95" s="103">
        <v>2343</v>
      </c>
      <c r="BG95" s="275"/>
    </row>
    <row r="96" spans="1:59" s="63" customFormat="1" ht="12.75" x14ac:dyDescent="0.2">
      <c r="A96" s="196">
        <v>2</v>
      </c>
      <c r="B96" s="197" t="s">
        <v>43</v>
      </c>
      <c r="C96" s="208">
        <v>23</v>
      </c>
      <c r="D96" s="209" t="s">
        <v>44</v>
      </c>
      <c r="E96" s="212">
        <v>2343</v>
      </c>
      <c r="F96" s="213" t="s">
        <v>100</v>
      </c>
      <c r="G96" s="232"/>
      <c r="H96" s="97"/>
      <c r="I96" s="224"/>
      <c r="J96" s="98"/>
      <c r="K96" s="98"/>
      <c r="L96" s="98"/>
      <c r="M96" s="96"/>
      <c r="N96" s="307"/>
      <c r="O96" s="246"/>
      <c r="P96" s="124"/>
      <c r="Q96" s="99"/>
      <c r="R96" s="99"/>
      <c r="S96" s="99"/>
      <c r="T96" s="99"/>
      <c r="U96" s="99"/>
      <c r="V96" s="99"/>
      <c r="W96" s="99"/>
      <c r="X96" s="99"/>
      <c r="Y96" s="100"/>
      <c r="Z96" s="100"/>
      <c r="AA96" s="100"/>
      <c r="AB96" s="99"/>
      <c r="AC96" s="99"/>
      <c r="AD96" s="99"/>
      <c r="AE96" s="99"/>
      <c r="AF96" s="99"/>
      <c r="AG96" s="99"/>
      <c r="AH96" s="99"/>
      <c r="AI96" s="99"/>
      <c r="AJ96" s="100"/>
      <c r="AK96" s="100"/>
      <c r="AL96" s="100"/>
      <c r="AM96" s="99"/>
      <c r="AN96" s="99"/>
      <c r="AO96" s="99"/>
      <c r="AP96" s="99"/>
      <c r="AQ96" s="99"/>
      <c r="AR96" s="99"/>
      <c r="AS96" s="99"/>
      <c r="AT96" s="99"/>
      <c r="AU96" s="99"/>
      <c r="AV96" s="99"/>
      <c r="AW96" s="99"/>
      <c r="AX96" s="100"/>
      <c r="AY96" s="100"/>
      <c r="AZ96" s="101"/>
      <c r="BA96" s="102"/>
      <c r="BB96" s="95"/>
      <c r="BC96" s="95"/>
      <c r="BD96" s="41">
        <v>2</v>
      </c>
      <c r="BE96" s="52">
        <v>23</v>
      </c>
      <c r="BF96" s="103">
        <v>2343</v>
      </c>
      <c r="BG96" s="277"/>
    </row>
    <row r="97" spans="1:59" s="63" customFormat="1" ht="12.75" x14ac:dyDescent="0.2">
      <c r="A97" s="196">
        <v>2</v>
      </c>
      <c r="B97" s="197" t="s">
        <v>43</v>
      </c>
      <c r="C97" s="208">
        <v>23</v>
      </c>
      <c r="D97" s="209" t="s">
        <v>44</v>
      </c>
      <c r="E97" s="212">
        <v>2343</v>
      </c>
      <c r="F97" s="213" t="s">
        <v>100</v>
      </c>
      <c r="G97" s="231"/>
      <c r="H97" s="65"/>
      <c r="I97" s="222"/>
      <c r="J97" s="66"/>
      <c r="K97" s="66"/>
      <c r="L97" s="66"/>
      <c r="M97" s="64"/>
      <c r="N97" s="304"/>
      <c r="O97" s="305"/>
      <c r="P97" s="127"/>
      <c r="Q97" s="67"/>
      <c r="R97" s="67"/>
      <c r="S97" s="67"/>
      <c r="T97" s="67"/>
      <c r="U97" s="67"/>
      <c r="V97" s="67"/>
      <c r="W97" s="67"/>
      <c r="X97" s="67"/>
      <c r="Y97" s="68"/>
      <c r="Z97" s="68"/>
      <c r="AA97" s="68"/>
      <c r="AB97" s="67"/>
      <c r="AC97" s="67"/>
      <c r="AD97" s="67"/>
      <c r="AE97" s="67"/>
      <c r="AF97" s="67"/>
      <c r="AG97" s="67"/>
      <c r="AH97" s="67"/>
      <c r="AI97" s="67"/>
      <c r="AJ97" s="68"/>
      <c r="AK97" s="68"/>
      <c r="AL97" s="68"/>
      <c r="AM97" s="67"/>
      <c r="AN97" s="67"/>
      <c r="AO97" s="67"/>
      <c r="AP97" s="67"/>
      <c r="AQ97" s="67"/>
      <c r="AR97" s="67"/>
      <c r="AS97" s="67"/>
      <c r="AT97" s="67"/>
      <c r="AU97" s="67"/>
      <c r="AV97" s="67"/>
      <c r="AW97" s="67"/>
      <c r="AX97" s="68"/>
      <c r="AY97" s="68"/>
      <c r="AZ97" s="69"/>
      <c r="BA97" s="70"/>
      <c r="BB97" s="71"/>
      <c r="BC97" s="95"/>
      <c r="BD97" s="41">
        <v>2</v>
      </c>
      <c r="BE97" s="52">
        <v>23</v>
      </c>
      <c r="BF97" s="103">
        <v>2343</v>
      </c>
      <c r="BG97" s="275"/>
    </row>
    <row r="98" spans="1:59" s="63" customFormat="1" ht="12.75" x14ac:dyDescent="0.2">
      <c r="A98" s="196">
        <v>2</v>
      </c>
      <c r="B98" s="197" t="s">
        <v>43</v>
      </c>
      <c r="C98" s="208">
        <v>23</v>
      </c>
      <c r="D98" s="209" t="s">
        <v>44</v>
      </c>
      <c r="E98" s="212">
        <v>2343</v>
      </c>
      <c r="F98" s="213" t="s">
        <v>100</v>
      </c>
      <c r="G98" s="231" t="s">
        <v>107</v>
      </c>
      <c r="H98" s="72" t="s">
        <v>1233</v>
      </c>
      <c r="I98" s="223" t="s">
        <v>1184</v>
      </c>
      <c r="J98" s="73"/>
      <c r="K98" s="73"/>
      <c r="L98" s="73"/>
      <c r="M98" s="74"/>
      <c r="N98" s="247"/>
      <c r="O98" s="306"/>
      <c r="P98" s="105"/>
      <c r="Q98" s="75"/>
      <c r="R98" s="75"/>
      <c r="S98" s="75"/>
      <c r="T98" s="75"/>
      <c r="U98" s="75"/>
      <c r="V98" s="75"/>
      <c r="W98" s="75"/>
      <c r="X98" s="75"/>
      <c r="Y98" s="76" t="s">
        <v>1241</v>
      </c>
      <c r="Z98" s="77" t="s">
        <v>1241</v>
      </c>
      <c r="AA98" s="78">
        <f>AA$185</f>
        <v>10000</v>
      </c>
      <c r="AB98" s="75"/>
      <c r="AC98" s="75"/>
      <c r="AD98" s="75"/>
      <c r="AE98" s="75"/>
      <c r="AF98" s="75"/>
      <c r="AG98" s="75"/>
      <c r="AH98" s="75"/>
      <c r="AI98" s="75"/>
      <c r="AJ98" s="76" t="s">
        <v>1241</v>
      </c>
      <c r="AK98" s="77" t="s">
        <v>1241</v>
      </c>
      <c r="AL98" s="78">
        <f>AL$185</f>
        <v>0</v>
      </c>
      <c r="AM98" s="75"/>
      <c r="AN98" s="75"/>
      <c r="AO98" s="75"/>
      <c r="AP98" s="75"/>
      <c r="AQ98" s="75"/>
      <c r="AR98" s="75"/>
      <c r="AS98" s="75"/>
      <c r="AT98" s="75"/>
      <c r="AU98" s="75"/>
      <c r="AV98" s="75"/>
      <c r="AW98" s="76" t="s">
        <v>1241</v>
      </c>
      <c r="AX98" s="77" t="s">
        <v>1241</v>
      </c>
      <c r="AY98" s="78">
        <f>AY$185</f>
        <v>50</v>
      </c>
      <c r="AZ98" s="79"/>
      <c r="BA98" s="80" t="str">
        <f>I98</f>
        <v>&gt; see 3125 Grout (cementitious)</v>
      </c>
      <c r="BB98" s="71"/>
      <c r="BC98" s="95"/>
      <c r="BD98" s="41">
        <v>2</v>
      </c>
      <c r="BE98" s="52">
        <v>23</v>
      </c>
      <c r="BF98" s="103">
        <v>2343</v>
      </c>
      <c r="BG98" s="276" t="s">
        <v>47</v>
      </c>
    </row>
    <row r="99" spans="1:59" s="63" customFormat="1" ht="12.75" x14ac:dyDescent="0.2">
      <c r="A99" s="196">
        <v>2</v>
      </c>
      <c r="B99" s="197" t="s">
        <v>43</v>
      </c>
      <c r="C99" s="208">
        <v>23</v>
      </c>
      <c r="D99" s="209" t="s">
        <v>44</v>
      </c>
      <c r="E99" s="212">
        <v>2343</v>
      </c>
      <c r="F99" s="213" t="s">
        <v>100</v>
      </c>
      <c r="G99" s="231"/>
      <c r="H99" s="65"/>
      <c r="I99" s="222"/>
      <c r="J99" s="66"/>
      <c r="K99" s="66"/>
      <c r="L99" s="66"/>
      <c r="M99" s="64"/>
      <c r="N99" s="304"/>
      <c r="O99" s="305"/>
      <c r="P99" s="127"/>
      <c r="Q99" s="67"/>
      <c r="R99" s="67"/>
      <c r="S99" s="67"/>
      <c r="T99" s="67"/>
      <c r="U99" s="67"/>
      <c r="V99" s="67"/>
      <c r="W99" s="67"/>
      <c r="X99" s="67"/>
      <c r="Y99" s="68"/>
      <c r="Z99" s="68"/>
      <c r="AA99" s="68"/>
      <c r="AB99" s="67"/>
      <c r="AC99" s="67"/>
      <c r="AD99" s="67"/>
      <c r="AE99" s="67"/>
      <c r="AF99" s="67"/>
      <c r="AG99" s="67"/>
      <c r="AH99" s="67"/>
      <c r="AI99" s="67"/>
      <c r="AJ99" s="68"/>
      <c r="AK99" s="68"/>
      <c r="AL99" s="68"/>
      <c r="AM99" s="67"/>
      <c r="AN99" s="67"/>
      <c r="AO99" s="67"/>
      <c r="AP99" s="67"/>
      <c r="AQ99" s="67"/>
      <c r="AR99" s="67"/>
      <c r="AS99" s="67"/>
      <c r="AT99" s="67"/>
      <c r="AU99" s="67"/>
      <c r="AV99" s="67"/>
      <c r="AW99" s="67"/>
      <c r="AX99" s="68"/>
      <c r="AY99" s="68"/>
      <c r="AZ99" s="69"/>
      <c r="BA99" s="70"/>
      <c r="BB99" s="71"/>
      <c r="BC99" s="95"/>
      <c r="BD99" s="41">
        <v>2</v>
      </c>
      <c r="BE99" s="52">
        <v>23</v>
      </c>
      <c r="BF99" s="103">
        <v>2343</v>
      </c>
      <c r="BG99" s="275"/>
    </row>
    <row r="100" spans="1:59" s="63" customFormat="1" ht="12.75" x14ac:dyDescent="0.2">
      <c r="A100" s="196">
        <v>2</v>
      </c>
      <c r="B100" s="197" t="s">
        <v>43</v>
      </c>
      <c r="C100" s="208">
        <v>23</v>
      </c>
      <c r="D100" s="209" t="s">
        <v>44</v>
      </c>
      <c r="E100" s="212">
        <v>2343</v>
      </c>
      <c r="F100" s="213" t="s">
        <v>100</v>
      </c>
      <c r="G100" s="232"/>
      <c r="H100" s="97"/>
      <c r="I100" s="224"/>
      <c r="J100" s="98"/>
      <c r="K100" s="98"/>
      <c r="L100" s="98"/>
      <c r="M100" s="96"/>
      <c r="N100" s="307"/>
      <c r="O100" s="246"/>
      <c r="P100" s="124"/>
      <c r="Q100" s="99"/>
      <c r="R100" s="99"/>
      <c r="S100" s="99"/>
      <c r="T100" s="99"/>
      <c r="U100" s="99"/>
      <c r="V100" s="99"/>
      <c r="W100" s="99"/>
      <c r="X100" s="99"/>
      <c r="Y100" s="100"/>
      <c r="Z100" s="100"/>
      <c r="AA100" s="100"/>
      <c r="AB100" s="99"/>
      <c r="AC100" s="99"/>
      <c r="AD100" s="99"/>
      <c r="AE100" s="99"/>
      <c r="AF100" s="99"/>
      <c r="AG100" s="99"/>
      <c r="AH100" s="99"/>
      <c r="AI100" s="99"/>
      <c r="AJ100" s="100"/>
      <c r="AK100" s="100"/>
      <c r="AL100" s="100"/>
      <c r="AM100" s="99"/>
      <c r="AN100" s="99"/>
      <c r="AO100" s="99"/>
      <c r="AP100" s="99"/>
      <c r="AQ100" s="99"/>
      <c r="AR100" s="99"/>
      <c r="AS100" s="99"/>
      <c r="AT100" s="99"/>
      <c r="AU100" s="99"/>
      <c r="AV100" s="99"/>
      <c r="AW100" s="99"/>
      <c r="AX100" s="100"/>
      <c r="AY100" s="100"/>
      <c r="AZ100" s="101"/>
      <c r="BA100" s="102"/>
      <c r="BB100" s="95"/>
      <c r="BC100" s="95"/>
      <c r="BD100" s="41">
        <v>2</v>
      </c>
      <c r="BE100" s="52">
        <v>23</v>
      </c>
      <c r="BF100" s="103">
        <v>2343</v>
      </c>
      <c r="BG100" s="277"/>
    </row>
    <row r="101" spans="1:59" s="63" customFormat="1" ht="12.75" x14ac:dyDescent="0.2">
      <c r="A101" s="196">
        <v>2</v>
      </c>
      <c r="B101" s="197" t="s">
        <v>43</v>
      </c>
      <c r="C101" s="208">
        <v>23</v>
      </c>
      <c r="D101" s="209" t="s">
        <v>44</v>
      </c>
      <c r="E101" s="210">
        <v>2362</v>
      </c>
      <c r="F101" s="211" t="s">
        <v>101</v>
      </c>
      <c r="G101" s="230"/>
      <c r="H101" s="56"/>
      <c r="I101" s="221"/>
      <c r="J101" s="57"/>
      <c r="K101" s="57"/>
      <c r="L101" s="57"/>
      <c r="M101" s="55"/>
      <c r="N101" s="303"/>
      <c r="O101" s="245"/>
      <c r="P101" s="122"/>
      <c r="Q101" s="58"/>
      <c r="R101" s="58"/>
      <c r="S101" s="58"/>
      <c r="T101" s="58"/>
      <c r="U101" s="58"/>
      <c r="V101" s="58"/>
      <c r="W101" s="58"/>
      <c r="X101" s="58"/>
      <c r="Y101" s="59"/>
      <c r="Z101" s="59"/>
      <c r="AA101" s="59"/>
      <c r="AB101" s="58"/>
      <c r="AC101" s="58"/>
      <c r="AD101" s="58"/>
      <c r="AE101" s="58"/>
      <c r="AF101" s="58"/>
      <c r="AG101" s="58"/>
      <c r="AH101" s="58"/>
      <c r="AI101" s="58"/>
      <c r="AJ101" s="59"/>
      <c r="AK101" s="59"/>
      <c r="AL101" s="59"/>
      <c r="AM101" s="58"/>
      <c r="AN101" s="58"/>
      <c r="AO101" s="58"/>
      <c r="AP101" s="58"/>
      <c r="AQ101" s="58"/>
      <c r="AR101" s="58"/>
      <c r="AS101" s="58"/>
      <c r="AT101" s="58"/>
      <c r="AU101" s="58"/>
      <c r="AV101" s="58"/>
      <c r="AW101" s="58"/>
      <c r="AX101" s="59"/>
      <c r="AY101" s="59"/>
      <c r="AZ101" s="60"/>
      <c r="BA101" s="61"/>
      <c r="BB101" s="54"/>
      <c r="BC101" s="54"/>
      <c r="BD101" s="41">
        <v>2</v>
      </c>
      <c r="BE101" s="52">
        <v>23</v>
      </c>
      <c r="BF101" s="62">
        <v>2362</v>
      </c>
      <c r="BG101" s="274"/>
    </row>
    <row r="102" spans="1:59" s="63" customFormat="1" ht="12.75" x14ac:dyDescent="0.2">
      <c r="A102" s="196">
        <v>2</v>
      </c>
      <c r="B102" s="197" t="s">
        <v>43</v>
      </c>
      <c r="C102" s="208">
        <v>23</v>
      </c>
      <c r="D102" s="209" t="s">
        <v>44</v>
      </c>
      <c r="E102" s="210">
        <v>2362</v>
      </c>
      <c r="F102" s="211" t="s">
        <v>101</v>
      </c>
      <c r="G102" s="231" t="s">
        <v>102</v>
      </c>
      <c r="H102" s="65"/>
      <c r="I102" s="222"/>
      <c r="J102" s="66"/>
      <c r="K102" s="66"/>
      <c r="L102" s="66"/>
      <c r="M102" s="64"/>
      <c r="N102" s="308"/>
      <c r="O102" s="309"/>
      <c r="P102" s="127"/>
      <c r="Q102" s="67"/>
      <c r="R102" s="67"/>
      <c r="S102" s="67"/>
      <c r="T102" s="67"/>
      <c r="U102" s="67"/>
      <c r="V102" s="67"/>
      <c r="W102" s="67"/>
      <c r="X102" s="67"/>
      <c r="Y102" s="68"/>
      <c r="Z102" s="68"/>
      <c r="AA102" s="68"/>
      <c r="AB102" s="67"/>
      <c r="AC102" s="67"/>
      <c r="AD102" s="67"/>
      <c r="AE102" s="67"/>
      <c r="AF102" s="67"/>
      <c r="AG102" s="67"/>
      <c r="AH102" s="67"/>
      <c r="AI102" s="67"/>
      <c r="AJ102" s="68"/>
      <c r="AK102" s="68"/>
      <c r="AL102" s="68"/>
      <c r="AM102" s="67"/>
      <c r="AN102" s="67"/>
      <c r="AO102" s="67"/>
      <c r="AP102" s="67"/>
      <c r="AQ102" s="67"/>
      <c r="AR102" s="67"/>
      <c r="AS102" s="67"/>
      <c r="AT102" s="67"/>
      <c r="AU102" s="67"/>
      <c r="AV102" s="67"/>
      <c r="AW102" s="67"/>
      <c r="AX102" s="68"/>
      <c r="AY102" s="68"/>
      <c r="AZ102" s="69"/>
      <c r="BA102" s="70"/>
      <c r="BB102" s="71"/>
      <c r="BC102" s="54"/>
      <c r="BD102" s="41">
        <v>2</v>
      </c>
      <c r="BE102" s="52">
        <v>23</v>
      </c>
      <c r="BF102" s="62">
        <v>2362</v>
      </c>
      <c r="BG102" s="275"/>
    </row>
    <row r="103" spans="1:59" s="63" customFormat="1" ht="12.75" x14ac:dyDescent="0.2">
      <c r="A103" s="196">
        <v>2</v>
      </c>
      <c r="B103" s="197" t="s">
        <v>43</v>
      </c>
      <c r="C103" s="208">
        <v>23</v>
      </c>
      <c r="D103" s="209" t="s">
        <v>44</v>
      </c>
      <c r="E103" s="210">
        <v>2362</v>
      </c>
      <c r="F103" s="211" t="s">
        <v>101</v>
      </c>
      <c r="G103" s="231" t="s">
        <v>102</v>
      </c>
      <c r="H103" s="72" t="s">
        <v>47</v>
      </c>
      <c r="I103" s="223"/>
      <c r="J103" s="73"/>
      <c r="K103" s="73"/>
      <c r="L103" s="73"/>
      <c r="M103" s="74"/>
      <c r="N103" s="247"/>
      <c r="O103" s="306"/>
      <c r="P103" s="105"/>
      <c r="Q103" s="75"/>
      <c r="R103" s="75"/>
      <c r="S103" s="75"/>
      <c r="T103" s="75"/>
      <c r="U103" s="75"/>
      <c r="V103" s="75"/>
      <c r="W103" s="75"/>
      <c r="X103" s="75"/>
      <c r="Y103" s="76">
        <f>IF(ISNUMBER(VLOOKUP(Y105,P$7:W$7,MATCH(Y105,P$7:W$7))),VLOOKUP(Y105,P$7:W$7,MATCH(Y105,P$7:W$7)),IF(N107=0,"No Data",IF(Y105&gt;0,"&lt;100",0)))</f>
        <v>0</v>
      </c>
      <c r="Z103" s="77">
        <f>IF(ISNUMBER(VLOOKUP(Z107,P$7:W$7,MATCH(Z107,P$7:W$7))),VLOOKUP(Z107,P$7:W$7,MATCH(Z107,P$7:W$7)),IF(N107=0,"No Data",IF(Z107&gt;0,"&lt;100",0)))</f>
        <v>0</v>
      </c>
      <c r="AA103" s="106">
        <f>IF(ISNUMBER(Z103),Z103,0)</f>
        <v>0</v>
      </c>
      <c r="AB103" s="75"/>
      <c r="AC103" s="75"/>
      <c r="AD103" s="75"/>
      <c r="AE103" s="75"/>
      <c r="AF103" s="75"/>
      <c r="AG103" s="75"/>
      <c r="AH103" s="75"/>
      <c r="AI103" s="75"/>
      <c r="AJ103" s="76">
        <f>IF(ISNUMBER(VLOOKUP(AJ105,AB$7:AH$7,MATCH(AJ105,AB$7:AH$7))),VLOOKUP(AJ105,AB$7:AH$7,MATCH(AJ105,AB$7:AH$7)),IF(N107=0,"No Data",IF(AJ105&gt;0,"&lt;50",0)))</f>
        <v>0</v>
      </c>
      <c r="AK103" s="77">
        <f>IF(ISNUMBER(VLOOKUP(AK107,AB$7:AH$7,MATCH(AK107,AB$7:AH$7))),VLOOKUP(AK107,AB$7:AH$7,MATCH(AK107,AB$7:AH$7)),IF(N107=0,"No Data",IF(AK107&gt;0,"&lt;50",0)))</f>
        <v>0</v>
      </c>
      <c r="AL103" s="106">
        <f>IF(ISNUMBER(AK103),AK103,0)</f>
        <v>0</v>
      </c>
      <c r="AM103" s="75"/>
      <c r="AN103" s="75"/>
      <c r="AO103" s="75"/>
      <c r="AP103" s="75"/>
      <c r="AQ103" s="75"/>
      <c r="AR103" s="75"/>
      <c r="AS103" s="75"/>
      <c r="AT103" s="75"/>
      <c r="AU103" s="75"/>
      <c r="AV103" s="75"/>
      <c r="AW103" s="76">
        <f>IF(ISNUMBER(VLOOKUP(AW105,AM$7:AU$7,MATCH(AW105,AM$7:AU$7))),VLOOKUP(AW105,AM$7:AU$7,MATCH(AW105,AM$7:AU$7)),IF(N107=0,"No Data",IF(AW105&gt;0,"&lt;10",0)))</f>
        <v>250</v>
      </c>
      <c r="AX103" s="77">
        <f>IF(ISNUMBER(VLOOKUP(AX107,AM$7:AU$7,MATCH(AX107,AM$7:AU$7))),VLOOKUP(AX107,AM$7:AU$7,MATCH(AX107,AM$7:AU$7)),IF(N107=0,"No Data",IF(AX107&gt;0,"&lt;10",0)))</f>
        <v>250</v>
      </c>
      <c r="AY103" s="106">
        <f>IF(ISNUMBER(AX103),AX103,0)</f>
        <v>250</v>
      </c>
      <c r="AZ103" s="79"/>
      <c r="BA103" s="80"/>
      <c r="BB103" s="71"/>
      <c r="BC103" s="54"/>
      <c r="BD103" s="41">
        <v>2</v>
      </c>
      <c r="BE103" s="52">
        <v>23</v>
      </c>
      <c r="BF103" s="62">
        <v>2362</v>
      </c>
      <c r="BG103" s="276" t="s">
        <v>47</v>
      </c>
    </row>
    <row r="104" spans="1:59" s="63" customFormat="1" ht="12.75" x14ac:dyDescent="0.2">
      <c r="A104" s="196">
        <v>2</v>
      </c>
      <c r="B104" s="197" t="s">
        <v>43</v>
      </c>
      <c r="C104" s="208">
        <v>23</v>
      </c>
      <c r="D104" s="209" t="s">
        <v>44</v>
      </c>
      <c r="E104" s="210">
        <v>2362</v>
      </c>
      <c r="F104" s="211" t="s">
        <v>101</v>
      </c>
      <c r="G104" s="231" t="s">
        <v>102</v>
      </c>
      <c r="H104" s="81" t="s">
        <v>48</v>
      </c>
      <c r="I104" s="223"/>
      <c r="J104" s="73"/>
      <c r="K104" s="73"/>
      <c r="L104" s="73"/>
      <c r="M104" s="74"/>
      <c r="N104" s="247"/>
      <c r="O104" s="306"/>
      <c r="P104" s="105"/>
      <c r="Q104" s="75"/>
      <c r="R104" s="75"/>
      <c r="S104" s="75"/>
      <c r="T104" s="75"/>
      <c r="U104" s="75"/>
      <c r="V104" s="75"/>
      <c r="W104" s="75"/>
      <c r="X104" s="75"/>
      <c r="Y104" s="82">
        <f>MIN(X108:X110)</f>
        <v>0</v>
      </c>
      <c r="Z104" s="83"/>
      <c r="AA104" s="83"/>
      <c r="AB104" s="75"/>
      <c r="AC104" s="75"/>
      <c r="AD104" s="75"/>
      <c r="AE104" s="75"/>
      <c r="AF104" s="75"/>
      <c r="AG104" s="75"/>
      <c r="AH104" s="75"/>
      <c r="AI104" s="75"/>
      <c r="AJ104" s="82">
        <f>MIN(AI108:AI110)</f>
        <v>0</v>
      </c>
      <c r="AK104" s="83"/>
      <c r="AL104" s="83"/>
      <c r="AM104" s="75"/>
      <c r="AN104" s="75"/>
      <c r="AO104" s="75"/>
      <c r="AP104" s="75"/>
      <c r="AQ104" s="75"/>
      <c r="AR104" s="75"/>
      <c r="AS104" s="75"/>
      <c r="AT104" s="75"/>
      <c r="AU104" s="75"/>
      <c r="AV104" s="75"/>
      <c r="AW104" s="82">
        <f>MIN(AV108:AV110)</f>
        <v>100</v>
      </c>
      <c r="AX104" s="83"/>
      <c r="AY104" s="83"/>
      <c r="AZ104" s="79"/>
      <c r="BA104" s="80"/>
      <c r="BB104" s="71"/>
      <c r="BC104" s="54"/>
      <c r="BD104" s="41">
        <v>2</v>
      </c>
      <c r="BE104" s="52">
        <v>23</v>
      </c>
      <c r="BF104" s="62">
        <v>2362</v>
      </c>
      <c r="BG104" s="278" t="s">
        <v>48</v>
      </c>
    </row>
    <row r="105" spans="1:59" s="63" customFormat="1" ht="12.75" x14ac:dyDescent="0.2">
      <c r="A105" s="196">
        <v>2</v>
      </c>
      <c r="B105" s="197" t="s">
        <v>43</v>
      </c>
      <c r="C105" s="208">
        <v>23</v>
      </c>
      <c r="D105" s="209" t="s">
        <v>44</v>
      </c>
      <c r="E105" s="210">
        <v>2362</v>
      </c>
      <c r="F105" s="211" t="s">
        <v>101</v>
      </c>
      <c r="G105" s="231" t="s">
        <v>102</v>
      </c>
      <c r="H105" s="81" t="s">
        <v>49</v>
      </c>
      <c r="I105" s="223"/>
      <c r="J105" s="73"/>
      <c r="K105" s="73"/>
      <c r="L105" s="73"/>
      <c r="M105" s="74"/>
      <c r="N105" s="247"/>
      <c r="O105" s="306"/>
      <c r="P105" s="105"/>
      <c r="Q105" s="75"/>
      <c r="R105" s="75"/>
      <c r="S105" s="75"/>
      <c r="T105" s="75"/>
      <c r="U105" s="75"/>
      <c r="V105" s="75"/>
      <c r="W105" s="75"/>
      <c r="X105" s="75"/>
      <c r="Y105" s="84">
        <f>IF(ISNUMBER(AVERAGE(X108:X110)),AVERAGE(X108:X110),0)</f>
        <v>0</v>
      </c>
      <c r="Z105" s="83"/>
      <c r="AA105" s="83"/>
      <c r="AB105" s="75"/>
      <c r="AC105" s="75"/>
      <c r="AD105" s="75"/>
      <c r="AE105" s="75"/>
      <c r="AF105" s="75"/>
      <c r="AG105" s="75"/>
      <c r="AH105" s="75"/>
      <c r="AI105" s="75"/>
      <c r="AJ105" s="84">
        <f>IF(ISNUMBER(AVERAGE(AI108:AI110)),AVERAGE(AI108:AI110),0)</f>
        <v>0</v>
      </c>
      <c r="AK105" s="83"/>
      <c r="AL105" s="83"/>
      <c r="AM105" s="75"/>
      <c r="AN105" s="75"/>
      <c r="AO105" s="75"/>
      <c r="AP105" s="75"/>
      <c r="AQ105" s="75"/>
      <c r="AR105" s="75"/>
      <c r="AS105" s="75"/>
      <c r="AT105" s="75"/>
      <c r="AU105" s="75"/>
      <c r="AV105" s="75"/>
      <c r="AW105" s="84">
        <f>IF(ISNUMBER(AVERAGE(AV108:AV110)),AVERAGE(AV108:AV110),0)</f>
        <v>450</v>
      </c>
      <c r="AX105" s="83"/>
      <c r="AY105" s="83"/>
      <c r="AZ105" s="79"/>
      <c r="BA105" s="80"/>
      <c r="BB105" s="71"/>
      <c r="BC105" s="54"/>
      <c r="BD105" s="41">
        <v>2</v>
      </c>
      <c r="BE105" s="52">
        <v>23</v>
      </c>
      <c r="BF105" s="62">
        <v>2362</v>
      </c>
      <c r="BG105" s="278" t="s">
        <v>49</v>
      </c>
    </row>
    <row r="106" spans="1:59" s="63" customFormat="1" ht="12.75" x14ac:dyDescent="0.2">
      <c r="A106" s="196">
        <v>2</v>
      </c>
      <c r="B106" s="197" t="s">
        <v>43</v>
      </c>
      <c r="C106" s="208">
        <v>23</v>
      </c>
      <c r="D106" s="209" t="s">
        <v>44</v>
      </c>
      <c r="E106" s="210">
        <v>2362</v>
      </c>
      <c r="F106" s="211" t="s">
        <v>101</v>
      </c>
      <c r="G106" s="231" t="s">
        <v>102</v>
      </c>
      <c r="H106" s="81" t="s">
        <v>50</v>
      </c>
      <c r="I106" s="223"/>
      <c r="J106" s="73"/>
      <c r="K106" s="73"/>
      <c r="L106" s="73"/>
      <c r="M106" s="74"/>
      <c r="N106" s="247"/>
      <c r="O106" s="306"/>
      <c r="P106" s="105"/>
      <c r="Q106" s="75"/>
      <c r="R106" s="75"/>
      <c r="S106" s="75"/>
      <c r="T106" s="75"/>
      <c r="U106" s="75"/>
      <c r="V106" s="75"/>
      <c r="W106" s="75"/>
      <c r="X106" s="75"/>
      <c r="Y106" s="84">
        <f>MAX(X108:X110)</f>
        <v>0</v>
      </c>
      <c r="Z106" s="83"/>
      <c r="AA106" s="83"/>
      <c r="AB106" s="75"/>
      <c r="AC106" s="75"/>
      <c r="AD106" s="75"/>
      <c r="AE106" s="75"/>
      <c r="AF106" s="75"/>
      <c r="AG106" s="75"/>
      <c r="AH106" s="75"/>
      <c r="AI106" s="75"/>
      <c r="AJ106" s="84">
        <f>MAX(AI108:AI110)</f>
        <v>0</v>
      </c>
      <c r="AK106" s="83"/>
      <c r="AL106" s="83"/>
      <c r="AM106" s="75"/>
      <c r="AN106" s="75"/>
      <c r="AO106" s="75"/>
      <c r="AP106" s="75"/>
      <c r="AQ106" s="75"/>
      <c r="AR106" s="75"/>
      <c r="AS106" s="75"/>
      <c r="AT106" s="75"/>
      <c r="AU106" s="75"/>
      <c r="AV106" s="75"/>
      <c r="AW106" s="84">
        <f>MAX(AV108:AV110)</f>
        <v>1000</v>
      </c>
      <c r="AX106" s="83"/>
      <c r="AY106" s="83"/>
      <c r="AZ106" s="79"/>
      <c r="BA106" s="80"/>
      <c r="BB106" s="71"/>
      <c r="BC106" s="54"/>
      <c r="BD106" s="41">
        <v>2</v>
      </c>
      <c r="BE106" s="52">
        <v>23</v>
      </c>
      <c r="BF106" s="62">
        <v>2362</v>
      </c>
      <c r="BG106" s="278" t="s">
        <v>50</v>
      </c>
    </row>
    <row r="107" spans="1:59" s="63" customFormat="1" ht="12.75" x14ac:dyDescent="0.2">
      <c r="A107" s="196">
        <v>2</v>
      </c>
      <c r="B107" s="197" t="s">
        <v>43</v>
      </c>
      <c r="C107" s="208">
        <v>23</v>
      </c>
      <c r="D107" s="209" t="s">
        <v>44</v>
      </c>
      <c r="E107" s="210">
        <v>2362</v>
      </c>
      <c r="F107" s="211" t="s">
        <v>101</v>
      </c>
      <c r="G107" s="231" t="s">
        <v>102</v>
      </c>
      <c r="H107" s="85" t="s">
        <v>51</v>
      </c>
      <c r="I107" s="223"/>
      <c r="J107" s="73"/>
      <c r="K107" s="73"/>
      <c r="L107" s="73"/>
      <c r="M107" s="74"/>
      <c r="N107" s="317">
        <f>SUM(N108:N110)</f>
        <v>3</v>
      </c>
      <c r="O107" s="293">
        <f>SUM(O108:O110)</f>
        <v>1</v>
      </c>
      <c r="P107" s="292"/>
      <c r="Q107" s="87"/>
      <c r="R107" s="87"/>
      <c r="S107" s="87"/>
      <c r="T107" s="87"/>
      <c r="U107" s="87"/>
      <c r="V107" s="87"/>
      <c r="W107" s="87"/>
      <c r="X107" s="87"/>
      <c r="Y107" s="112"/>
      <c r="Z107" s="121">
        <f>SUM(Z108:Z110)</f>
        <v>0</v>
      </c>
      <c r="AA107" s="88"/>
      <c r="AB107" s="87"/>
      <c r="AC107" s="87"/>
      <c r="AD107" s="87"/>
      <c r="AE107" s="87"/>
      <c r="AF107" s="87"/>
      <c r="AG107" s="87"/>
      <c r="AH107" s="87"/>
      <c r="AI107" s="87"/>
      <c r="AJ107" s="112"/>
      <c r="AK107" s="121">
        <f>SUM(AK108:AK110)</f>
        <v>0</v>
      </c>
      <c r="AL107" s="88"/>
      <c r="AM107" s="87"/>
      <c r="AN107" s="87"/>
      <c r="AO107" s="87"/>
      <c r="AP107" s="87"/>
      <c r="AQ107" s="87"/>
      <c r="AR107" s="87"/>
      <c r="AS107" s="87"/>
      <c r="AT107" s="87"/>
      <c r="AU107" s="87"/>
      <c r="AV107" s="87"/>
      <c r="AW107" s="112"/>
      <c r="AX107" s="121">
        <f>SUM(AX108:AX110)</f>
        <v>450</v>
      </c>
      <c r="AY107" s="88"/>
      <c r="AZ107" s="79"/>
      <c r="BA107" s="80"/>
      <c r="BB107" s="71"/>
      <c r="BC107" s="54"/>
      <c r="BD107" s="41">
        <v>2</v>
      </c>
      <c r="BE107" s="52">
        <v>23</v>
      </c>
      <c r="BF107" s="62">
        <v>2362</v>
      </c>
      <c r="BG107" s="279" t="s">
        <v>51</v>
      </c>
    </row>
    <row r="108" spans="1:59" s="63" customFormat="1" ht="24" x14ac:dyDescent="0.2">
      <c r="A108" s="196">
        <v>2</v>
      </c>
      <c r="B108" s="197" t="s">
        <v>43</v>
      </c>
      <c r="C108" s="208">
        <v>23</v>
      </c>
      <c r="D108" s="209" t="s">
        <v>44</v>
      </c>
      <c r="E108" s="210">
        <v>2362</v>
      </c>
      <c r="F108" s="211" t="s">
        <v>101</v>
      </c>
      <c r="G108" s="231" t="s">
        <v>102</v>
      </c>
      <c r="H108" s="89" t="s">
        <v>52</v>
      </c>
      <c r="I108" s="90" t="s">
        <v>103</v>
      </c>
      <c r="J108" s="90"/>
      <c r="K108" s="90" t="s">
        <v>64</v>
      </c>
      <c r="L108" s="90" t="s">
        <v>104</v>
      </c>
      <c r="M108" s="91"/>
      <c r="N108" s="312">
        <v>1</v>
      </c>
      <c r="O108" s="313">
        <f>N108/N$107</f>
        <v>0.33333333333333331</v>
      </c>
      <c r="P108" s="104"/>
      <c r="Q108" s="92"/>
      <c r="R108" s="92"/>
      <c r="S108" s="92"/>
      <c r="T108" s="92"/>
      <c r="U108" s="92"/>
      <c r="V108" s="92"/>
      <c r="W108" s="92"/>
      <c r="X108" s="109">
        <f>P108*P$7+Q108*Q$7+R108*R$7+S108*S$7+T108*T$7+U108*U$7+V108*V$7+W108*W$7</f>
        <v>0</v>
      </c>
      <c r="Y108" s="83"/>
      <c r="Z108" s="110">
        <f>X108*$O108</f>
        <v>0</v>
      </c>
      <c r="AA108" s="111"/>
      <c r="AB108" s="92"/>
      <c r="AC108" s="92"/>
      <c r="AD108" s="92"/>
      <c r="AE108" s="92"/>
      <c r="AF108" s="92"/>
      <c r="AG108" s="92"/>
      <c r="AH108" s="92"/>
      <c r="AI108" s="109">
        <f>AB108*AB$7+AC108*AC$7+AD108*AD$7+AE108*AE$7+AF108*AF$7+AG108*AG$7+AH108*AH$7</f>
        <v>0</v>
      </c>
      <c r="AJ108" s="83"/>
      <c r="AK108" s="110">
        <f>AI108*$O108</f>
        <v>0</v>
      </c>
      <c r="AL108" s="111"/>
      <c r="AM108" s="92"/>
      <c r="AN108" s="92"/>
      <c r="AO108" s="92"/>
      <c r="AP108" s="92">
        <v>1</v>
      </c>
      <c r="AQ108" s="92"/>
      <c r="AR108" s="92"/>
      <c r="AS108" s="92"/>
      <c r="AT108" s="92"/>
      <c r="AU108" s="92"/>
      <c r="AV108" s="109">
        <f>AM108*AM$7+AN108*AN$7+AO108*AO$7+AP108*AP$7+AQ108*AQ$7+AR108*AR$7+AS108*AS$7+AT108*AT$7+AU108*AU$7</f>
        <v>100</v>
      </c>
      <c r="AW108" s="75"/>
      <c r="AX108" s="110">
        <f>AV108*$O108</f>
        <v>33.333333333333329</v>
      </c>
      <c r="AY108" s="111"/>
      <c r="AZ108" s="93"/>
      <c r="BA108" s="94" t="s">
        <v>105</v>
      </c>
      <c r="BB108" s="71"/>
      <c r="BC108" s="54"/>
      <c r="BD108" s="41">
        <v>2</v>
      </c>
      <c r="BE108" s="52">
        <v>23</v>
      </c>
      <c r="BF108" s="62">
        <v>2362</v>
      </c>
      <c r="BG108" s="280" t="s">
        <v>52</v>
      </c>
    </row>
    <row r="109" spans="1:59" s="63" customFormat="1" ht="12.75" x14ac:dyDescent="0.2">
      <c r="A109" s="196"/>
      <c r="B109" s="197"/>
      <c r="C109" s="208"/>
      <c r="D109" s="209"/>
      <c r="E109" s="210"/>
      <c r="F109" s="211"/>
      <c r="G109" s="231"/>
      <c r="H109" s="89"/>
      <c r="I109" s="90" t="s">
        <v>259</v>
      </c>
      <c r="J109" s="90" t="s">
        <v>260</v>
      </c>
      <c r="K109" s="90" t="s">
        <v>64</v>
      </c>
      <c r="L109" s="90" t="s">
        <v>261</v>
      </c>
      <c r="M109" s="91"/>
      <c r="N109" s="312">
        <v>1</v>
      </c>
      <c r="O109" s="313">
        <f>N109/N$107</f>
        <v>0.33333333333333331</v>
      </c>
      <c r="P109" s="104"/>
      <c r="Q109" s="92"/>
      <c r="R109" s="92"/>
      <c r="S109" s="92"/>
      <c r="T109" s="92"/>
      <c r="U109" s="92"/>
      <c r="V109" s="92"/>
      <c r="W109" s="92"/>
      <c r="X109" s="109">
        <f>P109*P$7+Q109*Q$7+R109*R$7+S109*S$7+T109*T$7+U109*U$7+V109*V$7+W109*W$7</f>
        <v>0</v>
      </c>
      <c r="Y109" s="83"/>
      <c r="Z109" s="110">
        <f>X109*$O109</f>
        <v>0</v>
      </c>
      <c r="AA109" s="111"/>
      <c r="AB109" s="92"/>
      <c r="AC109" s="92"/>
      <c r="AD109" s="92"/>
      <c r="AE109" s="92"/>
      <c r="AF109" s="92"/>
      <c r="AG109" s="92"/>
      <c r="AH109" s="92"/>
      <c r="AI109" s="109">
        <f>AB109*AB$7+AC109*AC$7+AD109*AD$7+AE109*AE$7+AF109*AF$7+AG109*AG$7+AH109*AH$7</f>
        <v>0</v>
      </c>
      <c r="AJ109" s="83"/>
      <c r="AK109" s="110">
        <f>AI109*$O109</f>
        <v>0</v>
      </c>
      <c r="AL109" s="111"/>
      <c r="AM109" s="92"/>
      <c r="AN109" s="92"/>
      <c r="AO109" s="92"/>
      <c r="AP109" s="92"/>
      <c r="AQ109" s="92">
        <v>1</v>
      </c>
      <c r="AR109" s="92"/>
      <c r="AS109" s="92"/>
      <c r="AT109" s="92"/>
      <c r="AU109" s="92"/>
      <c r="AV109" s="109">
        <f>AM109*AM$7+AN109*AN$7+AO109*AO$7+AP109*AP$7+AQ109*AQ$7+AR109*AR$7+AS109*AS$7+AT109*AT$7+AU109*AU$7</f>
        <v>250</v>
      </c>
      <c r="AW109" s="75"/>
      <c r="AX109" s="110">
        <f>AV109*$O109</f>
        <v>83.333333333333329</v>
      </c>
      <c r="AY109" s="111"/>
      <c r="AZ109" s="93"/>
      <c r="BA109" s="94"/>
      <c r="BB109" s="71"/>
      <c r="BC109" s="54"/>
      <c r="BD109" s="41"/>
      <c r="BE109" s="52"/>
      <c r="BF109" s="62"/>
      <c r="BG109" s="280"/>
    </row>
    <row r="110" spans="1:59" s="63" customFormat="1" ht="12.75" x14ac:dyDescent="0.2">
      <c r="A110" s="196">
        <v>2</v>
      </c>
      <c r="B110" s="197" t="s">
        <v>43</v>
      </c>
      <c r="C110" s="208">
        <v>23</v>
      </c>
      <c r="D110" s="209" t="s">
        <v>44</v>
      </c>
      <c r="E110" s="210">
        <v>2362</v>
      </c>
      <c r="F110" s="211" t="s">
        <v>101</v>
      </c>
      <c r="G110" s="231" t="s">
        <v>102</v>
      </c>
      <c r="H110" s="89"/>
      <c r="I110" s="90" t="s">
        <v>106</v>
      </c>
      <c r="J110" s="90"/>
      <c r="K110" s="90" t="s">
        <v>64</v>
      </c>
      <c r="L110" s="90" t="s">
        <v>258</v>
      </c>
      <c r="M110" s="91"/>
      <c r="N110" s="312">
        <v>1</v>
      </c>
      <c r="O110" s="313">
        <f>N110/N$107</f>
        <v>0.33333333333333331</v>
      </c>
      <c r="P110" s="104"/>
      <c r="Q110" s="92"/>
      <c r="R110" s="92"/>
      <c r="S110" s="92"/>
      <c r="T110" s="92"/>
      <c r="U110" s="92"/>
      <c r="V110" s="92"/>
      <c r="W110" s="92"/>
      <c r="X110" s="109">
        <f>P110*P$7+Q110*Q$7+R110*R$7+S110*S$7+T110*T$7+U110*U$7+V110*V$7+W110*W$7</f>
        <v>0</v>
      </c>
      <c r="Y110" s="83"/>
      <c r="Z110" s="110">
        <f>X110*$O110</f>
        <v>0</v>
      </c>
      <c r="AA110" s="111"/>
      <c r="AB110" s="92"/>
      <c r="AC110" s="92"/>
      <c r="AD110" s="92"/>
      <c r="AE110" s="92"/>
      <c r="AF110" s="92"/>
      <c r="AG110" s="92"/>
      <c r="AH110" s="92"/>
      <c r="AI110" s="109">
        <f>AB110*AB$7+AC110*AC$7+AD110*AD$7+AE110*AE$7+AF110*AF$7+AG110*AG$7+AH110*AH$7</f>
        <v>0</v>
      </c>
      <c r="AJ110" s="83"/>
      <c r="AK110" s="110">
        <f>AI110*$O110</f>
        <v>0</v>
      </c>
      <c r="AL110" s="111"/>
      <c r="AM110" s="92"/>
      <c r="AN110" s="92"/>
      <c r="AO110" s="92"/>
      <c r="AP110" s="92"/>
      <c r="AQ110" s="92"/>
      <c r="AR110" s="92"/>
      <c r="AS110" s="92">
        <v>1</v>
      </c>
      <c r="AT110" s="92"/>
      <c r="AU110" s="92"/>
      <c r="AV110" s="109">
        <f>AM110*AM$7+AN110*AN$7+AO110*AO$7+AP110*AP$7+AQ110*AQ$7+AR110*AR$7+AS110*AS$7+AT110*AT$7+AU110*AU$7</f>
        <v>1000</v>
      </c>
      <c r="AW110" s="75"/>
      <c r="AX110" s="110">
        <f>AV110*$O110</f>
        <v>333.33333333333331</v>
      </c>
      <c r="AY110" s="111"/>
      <c r="AZ110" s="93"/>
      <c r="BA110" s="94" t="s">
        <v>105</v>
      </c>
      <c r="BB110" s="71"/>
      <c r="BC110" s="54"/>
      <c r="BD110" s="41">
        <v>2</v>
      </c>
      <c r="BE110" s="52">
        <v>23</v>
      </c>
      <c r="BF110" s="62">
        <v>2362</v>
      </c>
      <c r="BG110" s="280" t="s">
        <v>52</v>
      </c>
    </row>
    <row r="111" spans="1:59" s="63" customFormat="1" ht="12.75" x14ac:dyDescent="0.2">
      <c r="A111" s="196">
        <v>2</v>
      </c>
      <c r="B111" s="197" t="s">
        <v>43</v>
      </c>
      <c r="C111" s="208">
        <v>23</v>
      </c>
      <c r="D111" s="209" t="s">
        <v>44</v>
      </c>
      <c r="E111" s="210">
        <v>2362</v>
      </c>
      <c r="F111" s="211" t="s">
        <v>101</v>
      </c>
      <c r="G111" s="231" t="s">
        <v>102</v>
      </c>
      <c r="H111" s="65"/>
      <c r="I111" s="222"/>
      <c r="J111" s="66"/>
      <c r="K111" s="66"/>
      <c r="L111" s="66"/>
      <c r="M111" s="64"/>
      <c r="N111" s="304"/>
      <c r="O111" s="305"/>
      <c r="P111" s="127"/>
      <c r="Q111" s="67"/>
      <c r="R111" s="67"/>
      <c r="S111" s="67"/>
      <c r="T111" s="67"/>
      <c r="U111" s="67"/>
      <c r="V111" s="67"/>
      <c r="W111" s="67"/>
      <c r="X111" s="67"/>
      <c r="Y111" s="68"/>
      <c r="Z111" s="68"/>
      <c r="AA111" s="68"/>
      <c r="AB111" s="67"/>
      <c r="AC111" s="67"/>
      <c r="AD111" s="67"/>
      <c r="AE111" s="67"/>
      <c r="AF111" s="67"/>
      <c r="AG111" s="67"/>
      <c r="AH111" s="67"/>
      <c r="AI111" s="67"/>
      <c r="AJ111" s="68"/>
      <c r="AK111" s="68"/>
      <c r="AL111" s="68"/>
      <c r="AM111" s="67"/>
      <c r="AN111" s="67"/>
      <c r="AO111" s="67"/>
      <c r="AP111" s="67"/>
      <c r="AQ111" s="67"/>
      <c r="AR111" s="67"/>
      <c r="AS111" s="67"/>
      <c r="AT111" s="67"/>
      <c r="AU111" s="67"/>
      <c r="AV111" s="67"/>
      <c r="AW111" s="67"/>
      <c r="AX111" s="68"/>
      <c r="AY111" s="68"/>
      <c r="AZ111" s="69"/>
      <c r="BA111" s="70"/>
      <c r="BB111" s="71"/>
      <c r="BC111" s="54"/>
      <c r="BD111" s="41">
        <v>2</v>
      </c>
      <c r="BE111" s="52">
        <v>23</v>
      </c>
      <c r="BF111" s="62">
        <v>2362</v>
      </c>
      <c r="BG111" s="275"/>
    </row>
    <row r="112" spans="1:59" s="63" customFormat="1" ht="12.75" x14ac:dyDescent="0.2">
      <c r="A112" s="196">
        <v>2</v>
      </c>
      <c r="B112" s="197" t="s">
        <v>43</v>
      </c>
      <c r="C112" s="208">
        <v>23</v>
      </c>
      <c r="D112" s="209" t="s">
        <v>44</v>
      </c>
      <c r="E112" s="210">
        <v>2362</v>
      </c>
      <c r="F112" s="211" t="s">
        <v>101</v>
      </c>
      <c r="G112" s="230"/>
      <c r="H112" s="56"/>
      <c r="I112" s="221"/>
      <c r="J112" s="57"/>
      <c r="K112" s="57"/>
      <c r="L112" s="57"/>
      <c r="M112" s="55"/>
      <c r="N112" s="303"/>
      <c r="O112" s="245"/>
      <c r="P112" s="122"/>
      <c r="Q112" s="58"/>
      <c r="R112" s="58"/>
      <c r="S112" s="58"/>
      <c r="T112" s="58"/>
      <c r="U112" s="58"/>
      <c r="V112" s="58"/>
      <c r="W112" s="58"/>
      <c r="X112" s="58"/>
      <c r="Y112" s="59"/>
      <c r="Z112" s="59"/>
      <c r="AA112" s="59"/>
      <c r="AB112" s="58"/>
      <c r="AC112" s="58"/>
      <c r="AD112" s="58"/>
      <c r="AE112" s="58"/>
      <c r="AF112" s="58"/>
      <c r="AG112" s="58"/>
      <c r="AH112" s="58"/>
      <c r="AI112" s="58"/>
      <c r="AJ112" s="59"/>
      <c r="AK112" s="59"/>
      <c r="AL112" s="59"/>
      <c r="AM112" s="58"/>
      <c r="AN112" s="58"/>
      <c r="AO112" s="58"/>
      <c r="AP112" s="58"/>
      <c r="AQ112" s="58"/>
      <c r="AR112" s="58"/>
      <c r="AS112" s="58"/>
      <c r="AT112" s="58"/>
      <c r="AU112" s="58"/>
      <c r="AV112" s="58"/>
      <c r="AW112" s="58"/>
      <c r="AX112" s="59"/>
      <c r="AY112" s="59"/>
      <c r="AZ112" s="60"/>
      <c r="BA112" s="61"/>
      <c r="BB112" s="54"/>
      <c r="BC112" s="54"/>
      <c r="BD112" s="41">
        <v>2</v>
      </c>
      <c r="BE112" s="52">
        <v>23</v>
      </c>
      <c r="BF112" s="62">
        <v>2362</v>
      </c>
      <c r="BG112" s="274"/>
    </row>
    <row r="113" spans="1:59" s="63" customFormat="1" ht="12.75" x14ac:dyDescent="0.2">
      <c r="A113" s="196">
        <v>2</v>
      </c>
      <c r="B113" s="197" t="s">
        <v>43</v>
      </c>
      <c r="C113" s="208">
        <v>23</v>
      </c>
      <c r="D113" s="209" t="s">
        <v>44</v>
      </c>
      <c r="E113" s="210">
        <v>2362</v>
      </c>
      <c r="F113" s="211" t="s">
        <v>101</v>
      </c>
      <c r="G113" s="231"/>
      <c r="H113" s="65"/>
      <c r="I113" s="222"/>
      <c r="J113" s="66"/>
      <c r="K113" s="66"/>
      <c r="L113" s="66"/>
      <c r="M113" s="64"/>
      <c r="N113" s="308"/>
      <c r="O113" s="309"/>
      <c r="P113" s="127"/>
      <c r="Q113" s="67"/>
      <c r="R113" s="67"/>
      <c r="S113" s="67"/>
      <c r="T113" s="67"/>
      <c r="U113" s="67"/>
      <c r="V113" s="67"/>
      <c r="W113" s="67"/>
      <c r="X113" s="67"/>
      <c r="Y113" s="68"/>
      <c r="Z113" s="68"/>
      <c r="AA113" s="68"/>
      <c r="AB113" s="67"/>
      <c r="AC113" s="67"/>
      <c r="AD113" s="67"/>
      <c r="AE113" s="67"/>
      <c r="AF113" s="67"/>
      <c r="AG113" s="67"/>
      <c r="AH113" s="67"/>
      <c r="AI113" s="67"/>
      <c r="AJ113" s="68"/>
      <c r="AK113" s="68"/>
      <c r="AL113" s="68"/>
      <c r="AM113" s="67"/>
      <c r="AN113" s="67"/>
      <c r="AO113" s="67"/>
      <c r="AP113" s="67"/>
      <c r="AQ113" s="67"/>
      <c r="AR113" s="67"/>
      <c r="AS113" s="67"/>
      <c r="AT113" s="67"/>
      <c r="AU113" s="67"/>
      <c r="AV113" s="67"/>
      <c r="AW113" s="67"/>
      <c r="AX113" s="68"/>
      <c r="AY113" s="68"/>
      <c r="AZ113" s="69"/>
      <c r="BA113" s="70"/>
      <c r="BB113" s="71"/>
      <c r="BC113" s="54"/>
      <c r="BD113" s="41">
        <v>2</v>
      </c>
      <c r="BE113" s="52">
        <v>23</v>
      </c>
      <c r="BF113" s="62">
        <v>2362</v>
      </c>
      <c r="BG113" s="275"/>
    </row>
    <row r="114" spans="1:59" s="63" customFormat="1" ht="12.75" x14ac:dyDescent="0.2">
      <c r="A114" s="196">
        <v>2</v>
      </c>
      <c r="B114" s="197" t="s">
        <v>43</v>
      </c>
      <c r="C114" s="208">
        <v>23</v>
      </c>
      <c r="D114" s="209" t="s">
        <v>44</v>
      </c>
      <c r="E114" s="210">
        <v>2362</v>
      </c>
      <c r="F114" s="211" t="s">
        <v>101</v>
      </c>
      <c r="G114" s="231" t="s">
        <v>53</v>
      </c>
      <c r="H114" s="72" t="s">
        <v>1233</v>
      </c>
      <c r="I114" s="223" t="s">
        <v>1183</v>
      </c>
      <c r="J114" s="73"/>
      <c r="K114" s="73"/>
      <c r="L114" s="73"/>
      <c r="M114" s="74"/>
      <c r="N114" s="247"/>
      <c r="O114" s="306"/>
      <c r="P114" s="105"/>
      <c r="Q114" s="75"/>
      <c r="R114" s="75"/>
      <c r="S114" s="75"/>
      <c r="T114" s="75"/>
      <c r="U114" s="75"/>
      <c r="V114" s="75"/>
      <c r="W114" s="75"/>
      <c r="X114" s="75"/>
      <c r="Y114" s="76" t="s">
        <v>1241</v>
      </c>
      <c r="Z114" s="77" t="s">
        <v>1241</v>
      </c>
      <c r="AA114" s="78">
        <f>AA$126</f>
        <v>1000</v>
      </c>
      <c r="AB114" s="75"/>
      <c r="AC114" s="75"/>
      <c r="AD114" s="75"/>
      <c r="AE114" s="75"/>
      <c r="AF114" s="75"/>
      <c r="AG114" s="75"/>
      <c r="AH114" s="75"/>
      <c r="AI114" s="75"/>
      <c r="AJ114" s="76" t="s">
        <v>1241</v>
      </c>
      <c r="AK114" s="77" t="s">
        <v>1241</v>
      </c>
      <c r="AL114" s="78">
        <f>AL$126</f>
        <v>0</v>
      </c>
      <c r="AM114" s="75"/>
      <c r="AN114" s="75"/>
      <c r="AO114" s="75"/>
      <c r="AP114" s="75"/>
      <c r="AQ114" s="75"/>
      <c r="AR114" s="75"/>
      <c r="AS114" s="75"/>
      <c r="AT114" s="75"/>
      <c r="AU114" s="75"/>
      <c r="AV114" s="75"/>
      <c r="AW114" s="76" t="s">
        <v>1241</v>
      </c>
      <c r="AX114" s="77" t="s">
        <v>1241</v>
      </c>
      <c r="AY114" s="78">
        <f>AY$126</f>
        <v>25</v>
      </c>
      <c r="AZ114" s="79"/>
      <c r="BA114" s="80" t="str">
        <f>I114</f>
        <v>&gt; see 3112, Reinforcement for in situ concrete</v>
      </c>
      <c r="BB114" s="71"/>
      <c r="BC114" s="54"/>
      <c r="BD114" s="41">
        <v>2</v>
      </c>
      <c r="BE114" s="52">
        <v>23</v>
      </c>
      <c r="BF114" s="62">
        <v>2362</v>
      </c>
      <c r="BG114" s="276" t="s">
        <v>47</v>
      </c>
    </row>
    <row r="115" spans="1:59" s="63" customFormat="1" ht="12.75" x14ac:dyDescent="0.2">
      <c r="A115" s="196">
        <v>2</v>
      </c>
      <c r="B115" s="197" t="s">
        <v>43</v>
      </c>
      <c r="C115" s="208">
        <v>23</v>
      </c>
      <c r="D115" s="209" t="s">
        <v>44</v>
      </c>
      <c r="E115" s="210">
        <v>2362</v>
      </c>
      <c r="F115" s="211" t="s">
        <v>101</v>
      </c>
      <c r="G115" s="231"/>
      <c r="H115" s="65"/>
      <c r="I115" s="222"/>
      <c r="J115" s="66"/>
      <c r="K115" s="66"/>
      <c r="L115" s="66"/>
      <c r="M115" s="64"/>
      <c r="N115" s="304"/>
      <c r="O115" s="305"/>
      <c r="P115" s="127"/>
      <c r="Q115" s="67"/>
      <c r="R115" s="67"/>
      <c r="S115" s="67"/>
      <c r="T115" s="67"/>
      <c r="U115" s="67"/>
      <c r="V115" s="67"/>
      <c r="W115" s="67"/>
      <c r="X115" s="67"/>
      <c r="Y115" s="68"/>
      <c r="Z115" s="68"/>
      <c r="AA115" s="68"/>
      <c r="AB115" s="67"/>
      <c r="AC115" s="67"/>
      <c r="AD115" s="67"/>
      <c r="AE115" s="67"/>
      <c r="AF115" s="67"/>
      <c r="AG115" s="67"/>
      <c r="AH115" s="67"/>
      <c r="AI115" s="67"/>
      <c r="AJ115" s="68"/>
      <c r="AK115" s="68"/>
      <c r="AL115" s="68"/>
      <c r="AM115" s="67"/>
      <c r="AN115" s="67"/>
      <c r="AO115" s="67"/>
      <c r="AP115" s="67"/>
      <c r="AQ115" s="67"/>
      <c r="AR115" s="67"/>
      <c r="AS115" s="67"/>
      <c r="AT115" s="67"/>
      <c r="AU115" s="67"/>
      <c r="AV115" s="67"/>
      <c r="AW115" s="67"/>
      <c r="AX115" s="68"/>
      <c r="AY115" s="68"/>
      <c r="AZ115" s="69"/>
      <c r="BA115" s="70"/>
      <c r="BB115" s="71"/>
      <c r="BC115" s="54"/>
      <c r="BD115" s="41">
        <v>2</v>
      </c>
      <c r="BE115" s="52">
        <v>23</v>
      </c>
      <c r="BF115" s="62">
        <v>2362</v>
      </c>
      <c r="BG115" s="275"/>
    </row>
    <row r="116" spans="1:59" s="63" customFormat="1" ht="12.75" x14ac:dyDescent="0.2">
      <c r="A116" s="196">
        <v>2</v>
      </c>
      <c r="B116" s="197" t="s">
        <v>43</v>
      </c>
      <c r="C116" s="208">
        <v>23</v>
      </c>
      <c r="D116" s="209" t="s">
        <v>44</v>
      </c>
      <c r="E116" s="210">
        <v>2362</v>
      </c>
      <c r="F116" s="211" t="s">
        <v>101</v>
      </c>
      <c r="G116" s="230"/>
      <c r="H116" s="56"/>
      <c r="I116" s="221"/>
      <c r="J116" s="57"/>
      <c r="K116" s="57"/>
      <c r="L116" s="57"/>
      <c r="M116" s="55"/>
      <c r="N116" s="303"/>
      <c r="O116" s="245"/>
      <c r="P116" s="122"/>
      <c r="Q116" s="58"/>
      <c r="R116" s="58"/>
      <c r="S116" s="58"/>
      <c r="T116" s="58"/>
      <c r="U116" s="58"/>
      <c r="V116" s="58"/>
      <c r="W116" s="58"/>
      <c r="X116" s="58"/>
      <c r="Y116" s="59"/>
      <c r="Z116" s="59"/>
      <c r="AA116" s="59"/>
      <c r="AB116" s="58"/>
      <c r="AC116" s="58"/>
      <c r="AD116" s="58"/>
      <c r="AE116" s="58"/>
      <c r="AF116" s="58"/>
      <c r="AG116" s="58"/>
      <c r="AH116" s="58"/>
      <c r="AI116" s="58"/>
      <c r="AJ116" s="59"/>
      <c r="AK116" s="59"/>
      <c r="AL116" s="59"/>
      <c r="AM116" s="58"/>
      <c r="AN116" s="58"/>
      <c r="AO116" s="58"/>
      <c r="AP116" s="58"/>
      <c r="AQ116" s="58"/>
      <c r="AR116" s="58"/>
      <c r="AS116" s="58"/>
      <c r="AT116" s="58"/>
      <c r="AU116" s="58"/>
      <c r="AV116" s="58"/>
      <c r="AW116" s="58"/>
      <c r="AX116" s="59"/>
      <c r="AY116" s="59"/>
      <c r="AZ116" s="60"/>
      <c r="BA116" s="61"/>
      <c r="BB116" s="54"/>
      <c r="BC116" s="54"/>
      <c r="BD116" s="41">
        <v>2</v>
      </c>
      <c r="BE116" s="52">
        <v>23</v>
      </c>
      <c r="BF116" s="62">
        <v>2362</v>
      </c>
      <c r="BG116" s="274"/>
    </row>
    <row r="117" spans="1:59" s="63" customFormat="1" ht="12.75" x14ac:dyDescent="0.2">
      <c r="A117" s="196">
        <v>2</v>
      </c>
      <c r="B117" s="197" t="s">
        <v>43</v>
      </c>
      <c r="C117" s="208">
        <v>23</v>
      </c>
      <c r="D117" s="209" t="s">
        <v>44</v>
      </c>
      <c r="E117" s="210">
        <v>2362</v>
      </c>
      <c r="F117" s="211" t="s">
        <v>101</v>
      </c>
      <c r="G117" s="231"/>
      <c r="H117" s="65"/>
      <c r="I117" s="222"/>
      <c r="J117" s="66"/>
      <c r="K117" s="66"/>
      <c r="L117" s="66"/>
      <c r="M117" s="64"/>
      <c r="N117" s="308"/>
      <c r="O117" s="309"/>
      <c r="P117" s="127"/>
      <c r="Q117" s="67"/>
      <c r="R117" s="67"/>
      <c r="S117" s="67"/>
      <c r="T117" s="67"/>
      <c r="U117" s="67"/>
      <c r="V117" s="67"/>
      <c r="W117" s="67"/>
      <c r="X117" s="67"/>
      <c r="Y117" s="68"/>
      <c r="Z117" s="68"/>
      <c r="AA117" s="68"/>
      <c r="AB117" s="67"/>
      <c r="AC117" s="67"/>
      <c r="AD117" s="67"/>
      <c r="AE117" s="67"/>
      <c r="AF117" s="67"/>
      <c r="AG117" s="67"/>
      <c r="AH117" s="67"/>
      <c r="AI117" s="67"/>
      <c r="AJ117" s="68"/>
      <c r="AK117" s="68"/>
      <c r="AL117" s="68"/>
      <c r="AM117" s="67"/>
      <c r="AN117" s="67"/>
      <c r="AO117" s="67"/>
      <c r="AP117" s="67"/>
      <c r="AQ117" s="67"/>
      <c r="AR117" s="67"/>
      <c r="AS117" s="67"/>
      <c r="AT117" s="67"/>
      <c r="AU117" s="67"/>
      <c r="AV117" s="67"/>
      <c r="AW117" s="67"/>
      <c r="AX117" s="68"/>
      <c r="AY117" s="68"/>
      <c r="AZ117" s="69"/>
      <c r="BA117" s="70"/>
      <c r="BB117" s="71"/>
      <c r="BC117" s="54"/>
      <c r="BD117" s="41">
        <v>2</v>
      </c>
      <c r="BE117" s="52">
        <v>23</v>
      </c>
      <c r="BF117" s="62">
        <v>2362</v>
      </c>
      <c r="BG117" s="275"/>
    </row>
    <row r="118" spans="1:59" s="63" customFormat="1" ht="12.75" x14ac:dyDescent="0.2">
      <c r="A118" s="196">
        <v>2</v>
      </c>
      <c r="B118" s="197" t="s">
        <v>43</v>
      </c>
      <c r="C118" s="208">
        <v>23</v>
      </c>
      <c r="D118" s="209" t="s">
        <v>44</v>
      </c>
      <c r="E118" s="210">
        <v>2362</v>
      </c>
      <c r="F118" s="211" t="s">
        <v>101</v>
      </c>
      <c r="G118" s="231" t="s">
        <v>107</v>
      </c>
      <c r="H118" s="72" t="s">
        <v>1233</v>
      </c>
      <c r="I118" s="223" t="s">
        <v>1184</v>
      </c>
      <c r="J118" s="73"/>
      <c r="K118" s="73"/>
      <c r="L118" s="73"/>
      <c r="M118" s="74"/>
      <c r="N118" s="247"/>
      <c r="O118" s="306"/>
      <c r="P118" s="105"/>
      <c r="Q118" s="75"/>
      <c r="R118" s="75"/>
      <c r="S118" s="75"/>
      <c r="T118" s="75"/>
      <c r="U118" s="75"/>
      <c r="V118" s="75"/>
      <c r="W118" s="75"/>
      <c r="X118" s="75"/>
      <c r="Y118" s="76" t="s">
        <v>1241</v>
      </c>
      <c r="Z118" s="77" t="s">
        <v>1241</v>
      </c>
      <c r="AA118" s="78">
        <f>AA$185</f>
        <v>10000</v>
      </c>
      <c r="AB118" s="75"/>
      <c r="AC118" s="75"/>
      <c r="AD118" s="75"/>
      <c r="AE118" s="75"/>
      <c r="AF118" s="75"/>
      <c r="AG118" s="75"/>
      <c r="AH118" s="75"/>
      <c r="AI118" s="75"/>
      <c r="AJ118" s="76" t="s">
        <v>1241</v>
      </c>
      <c r="AK118" s="77" t="s">
        <v>1241</v>
      </c>
      <c r="AL118" s="78">
        <f>AL$185</f>
        <v>0</v>
      </c>
      <c r="AM118" s="75"/>
      <c r="AN118" s="75"/>
      <c r="AO118" s="75"/>
      <c r="AP118" s="75"/>
      <c r="AQ118" s="75"/>
      <c r="AR118" s="75"/>
      <c r="AS118" s="75"/>
      <c r="AT118" s="75"/>
      <c r="AU118" s="75"/>
      <c r="AV118" s="75"/>
      <c r="AW118" s="76" t="s">
        <v>1241</v>
      </c>
      <c r="AX118" s="77" t="s">
        <v>1241</v>
      </c>
      <c r="AY118" s="78">
        <f>AY$185</f>
        <v>50</v>
      </c>
      <c r="AZ118" s="79"/>
      <c r="BA118" s="80" t="str">
        <f>I118</f>
        <v>&gt; see 3125 Grout (cementitious)</v>
      </c>
      <c r="BB118" s="71"/>
      <c r="BC118" s="54"/>
      <c r="BD118" s="41">
        <v>2</v>
      </c>
      <c r="BE118" s="52">
        <v>23</v>
      </c>
      <c r="BF118" s="62">
        <v>2362</v>
      </c>
      <c r="BG118" s="276" t="s">
        <v>47</v>
      </c>
    </row>
    <row r="119" spans="1:59" s="63" customFormat="1" ht="12.75" x14ac:dyDescent="0.2">
      <c r="A119" s="196">
        <v>2</v>
      </c>
      <c r="B119" s="197" t="s">
        <v>43</v>
      </c>
      <c r="C119" s="208">
        <v>23</v>
      </c>
      <c r="D119" s="209" t="s">
        <v>44</v>
      </c>
      <c r="E119" s="210">
        <v>2362</v>
      </c>
      <c r="F119" s="211" t="s">
        <v>101</v>
      </c>
      <c r="G119" s="231"/>
      <c r="H119" s="65"/>
      <c r="I119" s="222"/>
      <c r="J119" s="66"/>
      <c r="K119" s="66"/>
      <c r="L119" s="66"/>
      <c r="M119" s="64"/>
      <c r="N119" s="304"/>
      <c r="O119" s="305"/>
      <c r="P119" s="127"/>
      <c r="Q119" s="67"/>
      <c r="R119" s="67"/>
      <c r="S119" s="67"/>
      <c r="T119" s="67"/>
      <c r="U119" s="67"/>
      <c r="V119" s="67"/>
      <c r="W119" s="67"/>
      <c r="X119" s="67"/>
      <c r="Y119" s="68"/>
      <c r="Z119" s="68"/>
      <c r="AA119" s="68"/>
      <c r="AB119" s="67"/>
      <c r="AC119" s="67"/>
      <c r="AD119" s="67"/>
      <c r="AE119" s="67"/>
      <c r="AF119" s="67"/>
      <c r="AG119" s="67"/>
      <c r="AH119" s="67"/>
      <c r="AI119" s="67"/>
      <c r="AJ119" s="68"/>
      <c r="AK119" s="68"/>
      <c r="AL119" s="68"/>
      <c r="AM119" s="67"/>
      <c r="AN119" s="67"/>
      <c r="AO119" s="67"/>
      <c r="AP119" s="67"/>
      <c r="AQ119" s="67"/>
      <c r="AR119" s="67"/>
      <c r="AS119" s="67"/>
      <c r="AT119" s="67"/>
      <c r="AU119" s="67"/>
      <c r="AV119" s="67"/>
      <c r="AW119" s="67"/>
      <c r="AX119" s="68"/>
      <c r="AY119" s="68"/>
      <c r="AZ119" s="69"/>
      <c r="BA119" s="70"/>
      <c r="BB119" s="71"/>
      <c r="BC119" s="54"/>
      <c r="BD119" s="41">
        <v>2</v>
      </c>
      <c r="BE119" s="52">
        <v>23</v>
      </c>
      <c r="BF119" s="62">
        <v>2362</v>
      </c>
      <c r="BG119" s="275"/>
    </row>
    <row r="120" spans="1:59" s="63" customFormat="1" ht="12.75" x14ac:dyDescent="0.2">
      <c r="A120" s="196">
        <v>2</v>
      </c>
      <c r="B120" s="197" t="s">
        <v>43</v>
      </c>
      <c r="C120" s="208">
        <v>23</v>
      </c>
      <c r="D120" s="209" t="s">
        <v>44</v>
      </c>
      <c r="E120" s="210">
        <v>2362</v>
      </c>
      <c r="F120" s="211" t="s">
        <v>101</v>
      </c>
      <c r="G120" s="230"/>
      <c r="H120" s="56"/>
      <c r="I120" s="221"/>
      <c r="J120" s="57"/>
      <c r="K120" s="57"/>
      <c r="L120" s="57"/>
      <c r="M120" s="55"/>
      <c r="N120" s="303"/>
      <c r="O120" s="245"/>
      <c r="P120" s="122"/>
      <c r="Q120" s="122"/>
      <c r="R120" s="122"/>
      <c r="S120" s="122"/>
      <c r="T120" s="122"/>
      <c r="U120" s="122"/>
      <c r="V120" s="122"/>
      <c r="W120" s="122"/>
      <c r="X120" s="122"/>
      <c r="Y120" s="123"/>
      <c r="Z120" s="123"/>
      <c r="AA120" s="123"/>
      <c r="AB120" s="122"/>
      <c r="AC120" s="122"/>
      <c r="AD120" s="122"/>
      <c r="AE120" s="122"/>
      <c r="AF120" s="122"/>
      <c r="AG120" s="122"/>
      <c r="AH120" s="122"/>
      <c r="AI120" s="122"/>
      <c r="AJ120" s="123"/>
      <c r="AK120" s="123"/>
      <c r="AL120" s="123"/>
      <c r="AM120" s="122"/>
      <c r="AN120" s="122"/>
      <c r="AO120" s="122"/>
      <c r="AP120" s="122"/>
      <c r="AQ120" s="122"/>
      <c r="AR120" s="122"/>
      <c r="AS120" s="122"/>
      <c r="AT120" s="122"/>
      <c r="AU120" s="122"/>
      <c r="AV120" s="122"/>
      <c r="AW120" s="122"/>
      <c r="AX120" s="123"/>
      <c r="AY120" s="59"/>
      <c r="AZ120" s="60"/>
      <c r="BA120" s="61"/>
      <c r="BB120" s="54"/>
      <c r="BC120" s="54"/>
      <c r="BD120" s="41">
        <v>2</v>
      </c>
      <c r="BE120" s="52">
        <v>23</v>
      </c>
      <c r="BF120" s="62">
        <v>2362</v>
      </c>
      <c r="BG120" s="274"/>
    </row>
    <row r="121" spans="1:59" s="43" customFormat="1" ht="18.75" x14ac:dyDescent="0.3">
      <c r="A121" s="200">
        <v>3</v>
      </c>
      <c r="B121" s="201" t="s">
        <v>108</v>
      </c>
      <c r="C121" s="201"/>
      <c r="D121" s="201"/>
      <c r="E121" s="197"/>
      <c r="F121" s="204"/>
      <c r="G121" s="228"/>
      <c r="H121" s="36"/>
      <c r="I121" s="225"/>
      <c r="J121" s="191"/>
      <c r="K121" s="191"/>
      <c r="L121" s="191"/>
      <c r="M121" s="193"/>
      <c r="N121" s="318"/>
      <c r="O121" s="319"/>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34"/>
      <c r="AZ121" s="39"/>
      <c r="BA121" s="40"/>
      <c r="BB121" s="38"/>
      <c r="BC121" s="35"/>
      <c r="BD121" s="41">
        <v>3</v>
      </c>
      <c r="BE121" s="42"/>
      <c r="BF121" s="42"/>
      <c r="BG121" s="281"/>
    </row>
    <row r="122" spans="1:59" s="53" customFormat="1" ht="18.75" x14ac:dyDescent="0.3">
      <c r="A122" s="202">
        <v>3</v>
      </c>
      <c r="B122" s="203" t="s">
        <v>108</v>
      </c>
      <c r="C122" s="205">
        <v>31</v>
      </c>
      <c r="D122" s="206" t="s">
        <v>109</v>
      </c>
      <c r="E122" s="207"/>
      <c r="F122" s="207"/>
      <c r="G122" s="229"/>
      <c r="H122" s="44"/>
      <c r="I122" s="226"/>
      <c r="J122" s="192"/>
      <c r="K122" s="192"/>
      <c r="L122" s="192"/>
      <c r="M122" s="194"/>
      <c r="N122" s="302"/>
      <c r="O122" s="298"/>
      <c r="P122" s="47"/>
      <c r="Q122" s="47"/>
      <c r="R122" s="47"/>
      <c r="S122" s="47"/>
      <c r="T122" s="47"/>
      <c r="U122" s="47"/>
      <c r="V122" s="47"/>
      <c r="W122" s="47"/>
      <c r="X122" s="47"/>
      <c r="Y122" s="48"/>
      <c r="Z122" s="48"/>
      <c r="AA122" s="48"/>
      <c r="AB122" s="47"/>
      <c r="AC122" s="47"/>
      <c r="AD122" s="47"/>
      <c r="AE122" s="47"/>
      <c r="AF122" s="47"/>
      <c r="AG122" s="47"/>
      <c r="AH122" s="47"/>
      <c r="AI122" s="47"/>
      <c r="AJ122" s="48"/>
      <c r="AK122" s="48"/>
      <c r="AL122" s="48"/>
      <c r="AM122" s="47"/>
      <c r="AN122" s="47"/>
      <c r="AO122" s="47"/>
      <c r="AP122" s="47"/>
      <c r="AQ122" s="47"/>
      <c r="AR122" s="47"/>
      <c r="AS122" s="47"/>
      <c r="AT122" s="47"/>
      <c r="AU122" s="47"/>
      <c r="AV122" s="47"/>
      <c r="AW122" s="47"/>
      <c r="AX122" s="48"/>
      <c r="AY122" s="333"/>
      <c r="AZ122" s="49"/>
      <c r="BA122" s="50"/>
      <c r="BB122" s="51"/>
      <c r="BC122" s="45"/>
      <c r="BD122" s="41">
        <v>3</v>
      </c>
      <c r="BE122" s="52">
        <v>31</v>
      </c>
      <c r="BF122" s="52" t="s">
        <v>109</v>
      </c>
      <c r="BG122" s="273"/>
    </row>
    <row r="123" spans="1:59" s="63" customFormat="1" ht="12.75" x14ac:dyDescent="0.2">
      <c r="A123" s="196">
        <v>3</v>
      </c>
      <c r="B123" s="197" t="s">
        <v>108</v>
      </c>
      <c r="C123" s="208">
        <v>31</v>
      </c>
      <c r="D123" s="209" t="s">
        <v>109</v>
      </c>
      <c r="E123" s="212">
        <v>3112</v>
      </c>
      <c r="F123" s="213" t="s">
        <v>110</v>
      </c>
      <c r="G123" s="232"/>
      <c r="H123" s="97"/>
      <c r="I123" s="224"/>
      <c r="J123" s="98"/>
      <c r="K123" s="98"/>
      <c r="L123" s="98"/>
      <c r="M123" s="96"/>
      <c r="N123" s="307"/>
      <c r="O123" s="246"/>
      <c r="P123" s="124"/>
      <c r="Q123" s="124"/>
      <c r="R123" s="124"/>
      <c r="S123" s="124"/>
      <c r="T123" s="124"/>
      <c r="U123" s="124"/>
      <c r="V123" s="124"/>
      <c r="W123" s="124"/>
      <c r="X123" s="124"/>
      <c r="Y123" s="100"/>
      <c r="Z123" s="125"/>
      <c r="AA123" s="125"/>
      <c r="AB123" s="124"/>
      <c r="AC123" s="124"/>
      <c r="AD123" s="124"/>
      <c r="AE123" s="124"/>
      <c r="AF123" s="124"/>
      <c r="AG123" s="124"/>
      <c r="AH123" s="124"/>
      <c r="AI123" s="124"/>
      <c r="AJ123" s="100"/>
      <c r="AK123" s="125"/>
      <c r="AL123" s="125"/>
      <c r="AM123" s="124"/>
      <c r="AN123" s="124"/>
      <c r="AO123" s="124"/>
      <c r="AP123" s="124"/>
      <c r="AQ123" s="124"/>
      <c r="AR123" s="124"/>
      <c r="AS123" s="124"/>
      <c r="AT123" s="124"/>
      <c r="AU123" s="124"/>
      <c r="AV123" s="124"/>
      <c r="AW123" s="99"/>
      <c r="AX123" s="125"/>
      <c r="AY123" s="100"/>
      <c r="AZ123" s="101"/>
      <c r="BA123" s="102"/>
      <c r="BB123" s="95"/>
      <c r="BC123" s="95"/>
      <c r="BD123" s="41">
        <v>3</v>
      </c>
      <c r="BE123" s="52">
        <v>31</v>
      </c>
      <c r="BF123" s="103">
        <v>3112</v>
      </c>
      <c r="BG123" s="277"/>
    </row>
    <row r="124" spans="1:59" s="63" customFormat="1" ht="12.75" x14ac:dyDescent="0.2">
      <c r="A124" s="196">
        <v>3</v>
      </c>
      <c r="B124" s="197" t="s">
        <v>108</v>
      </c>
      <c r="C124" s="208">
        <v>31</v>
      </c>
      <c r="D124" s="209" t="s">
        <v>109</v>
      </c>
      <c r="E124" s="212">
        <v>3112</v>
      </c>
      <c r="F124" s="213" t="s">
        <v>110</v>
      </c>
      <c r="G124" s="232"/>
      <c r="H124" s="97"/>
      <c r="I124" s="224"/>
      <c r="J124" s="98"/>
      <c r="K124" s="98"/>
      <c r="L124" s="98"/>
      <c r="M124" s="96"/>
      <c r="N124" s="307"/>
      <c r="O124" s="246"/>
      <c r="P124" s="124"/>
      <c r="Q124" s="99"/>
      <c r="R124" s="99"/>
      <c r="S124" s="99"/>
      <c r="T124" s="99"/>
      <c r="U124" s="99"/>
      <c r="V124" s="99"/>
      <c r="W124" s="99"/>
      <c r="X124" s="99"/>
      <c r="Y124" s="100"/>
      <c r="Z124" s="100"/>
      <c r="AA124" s="100"/>
      <c r="AB124" s="99"/>
      <c r="AC124" s="99"/>
      <c r="AD124" s="99"/>
      <c r="AE124" s="99"/>
      <c r="AF124" s="99"/>
      <c r="AG124" s="99"/>
      <c r="AH124" s="99"/>
      <c r="AI124" s="99"/>
      <c r="AJ124" s="100"/>
      <c r="AK124" s="100"/>
      <c r="AL124" s="100"/>
      <c r="AM124" s="99"/>
      <c r="AN124" s="99"/>
      <c r="AO124" s="99"/>
      <c r="AP124" s="99"/>
      <c r="AQ124" s="99"/>
      <c r="AR124" s="99"/>
      <c r="AS124" s="99"/>
      <c r="AT124" s="99"/>
      <c r="AU124" s="99"/>
      <c r="AV124" s="99"/>
      <c r="AW124" s="99"/>
      <c r="AX124" s="100"/>
      <c r="AY124" s="100"/>
      <c r="AZ124" s="101"/>
      <c r="BA124" s="102"/>
      <c r="BB124" s="95"/>
      <c r="BC124" s="95"/>
      <c r="BD124" s="41">
        <v>3</v>
      </c>
      <c r="BE124" s="52">
        <v>31</v>
      </c>
      <c r="BF124" s="103">
        <v>3112</v>
      </c>
      <c r="BG124" s="277"/>
    </row>
    <row r="125" spans="1:59" s="63" customFormat="1" ht="12.75" x14ac:dyDescent="0.2">
      <c r="A125" s="196">
        <v>3</v>
      </c>
      <c r="B125" s="197" t="s">
        <v>108</v>
      </c>
      <c r="C125" s="208">
        <v>31</v>
      </c>
      <c r="D125" s="209" t="s">
        <v>109</v>
      </c>
      <c r="E125" s="212">
        <v>3112</v>
      </c>
      <c r="F125" s="213" t="s">
        <v>110</v>
      </c>
      <c r="G125" s="231" t="s">
        <v>53</v>
      </c>
      <c r="H125" s="65"/>
      <c r="I125" s="222"/>
      <c r="J125" s="66"/>
      <c r="K125" s="66"/>
      <c r="L125" s="66"/>
      <c r="M125" s="64"/>
      <c r="N125" s="304"/>
      <c r="O125" s="305"/>
      <c r="P125" s="127"/>
      <c r="Q125" s="67"/>
      <c r="R125" s="67"/>
      <c r="S125" s="67"/>
      <c r="T125" s="67"/>
      <c r="U125" s="67"/>
      <c r="V125" s="67"/>
      <c r="W125" s="67"/>
      <c r="X125" s="67"/>
      <c r="Y125" s="68"/>
      <c r="Z125" s="68"/>
      <c r="AA125" s="68"/>
      <c r="AB125" s="67"/>
      <c r="AC125" s="67"/>
      <c r="AD125" s="67"/>
      <c r="AE125" s="67"/>
      <c r="AF125" s="67"/>
      <c r="AG125" s="67"/>
      <c r="AH125" s="67"/>
      <c r="AI125" s="67"/>
      <c r="AJ125" s="68"/>
      <c r="AK125" s="68"/>
      <c r="AL125" s="68"/>
      <c r="AM125" s="67"/>
      <c r="AN125" s="67"/>
      <c r="AO125" s="67"/>
      <c r="AP125" s="67"/>
      <c r="AQ125" s="67"/>
      <c r="AR125" s="67"/>
      <c r="AS125" s="67"/>
      <c r="AT125" s="67"/>
      <c r="AU125" s="67"/>
      <c r="AV125" s="67"/>
      <c r="AW125" s="67"/>
      <c r="AX125" s="68"/>
      <c r="AY125" s="68"/>
      <c r="AZ125" s="69"/>
      <c r="BA125" s="70"/>
      <c r="BB125" s="71"/>
      <c r="BC125" s="95"/>
      <c r="BD125" s="41">
        <v>3</v>
      </c>
      <c r="BE125" s="52">
        <v>31</v>
      </c>
      <c r="BF125" s="103">
        <v>3112</v>
      </c>
      <c r="BG125" s="275"/>
    </row>
    <row r="126" spans="1:59" s="63" customFormat="1" ht="12.75" x14ac:dyDescent="0.2">
      <c r="A126" s="196">
        <v>3</v>
      </c>
      <c r="B126" s="197" t="s">
        <v>108</v>
      </c>
      <c r="C126" s="208">
        <v>31</v>
      </c>
      <c r="D126" s="209" t="s">
        <v>109</v>
      </c>
      <c r="E126" s="212">
        <v>3112</v>
      </c>
      <c r="F126" s="213" t="s">
        <v>110</v>
      </c>
      <c r="G126" s="231" t="s">
        <v>53</v>
      </c>
      <c r="H126" s="72" t="s">
        <v>47</v>
      </c>
      <c r="I126" s="223"/>
      <c r="J126" s="73"/>
      <c r="K126" s="73"/>
      <c r="L126" s="73"/>
      <c r="M126" s="74"/>
      <c r="N126" s="247"/>
      <c r="O126" s="306"/>
      <c r="P126" s="105"/>
      <c r="Q126" s="75"/>
      <c r="R126" s="75"/>
      <c r="S126" s="75"/>
      <c r="T126" s="75"/>
      <c r="U126" s="75"/>
      <c r="V126" s="75"/>
      <c r="W126" s="75"/>
      <c r="X126" s="75"/>
      <c r="Y126" s="76">
        <f>IF(ISNUMBER(VLOOKUP(Y128,P$7:W$7,MATCH(Y128,P$7:W$7))),VLOOKUP(Y128,P$7:W$7,MATCH(Y128,P$7:W$7)),IF(N130=0,"No Data",IF(Y128&gt;0,"&lt;100",0)))</f>
        <v>5000</v>
      </c>
      <c r="Z126" s="77">
        <f>IF(ISNUMBER(VLOOKUP(Z130,P$7:W$7,MATCH(Z130,P$7:W$7))),VLOOKUP(Z130,P$7:W$7,MATCH(Z130,P$7:W$7)),IF(N130=0,"No Data",IF(Z130&gt;0,"&lt;100",0)))</f>
        <v>1000</v>
      </c>
      <c r="AA126" s="106">
        <f>IF(ISNUMBER(Z126),Z126,0)</f>
        <v>1000</v>
      </c>
      <c r="AB126" s="75"/>
      <c r="AC126" s="75"/>
      <c r="AD126" s="75"/>
      <c r="AE126" s="75"/>
      <c r="AF126" s="75"/>
      <c r="AG126" s="75"/>
      <c r="AH126" s="75"/>
      <c r="AI126" s="75"/>
      <c r="AJ126" s="76">
        <f>IF(ISNUMBER(VLOOKUP(AJ128,AB$7:AH$7,MATCH(AJ128,AB$7:AH$7))),VLOOKUP(AJ128,AB$7:AH$7,MATCH(AJ128,AB$7:AH$7)),IF(N130=0,"No Data",IF(AJ128&gt;0,"&lt;50",0)))</f>
        <v>0</v>
      </c>
      <c r="AK126" s="77">
        <f>IF(ISNUMBER(VLOOKUP(AK130,AB$7:AH$7,MATCH(AK130,AB$7:AH$7))),VLOOKUP(AK130,AB$7:AH$7,MATCH(AK130,AB$7:AH$7)),IF(N130=0,"No Data",IF(AK130&gt;0,"&lt;50",0)))</f>
        <v>0</v>
      </c>
      <c r="AL126" s="106">
        <f>IF(ISNUMBER(AK126),AK126,0)</f>
        <v>0</v>
      </c>
      <c r="AM126" s="75"/>
      <c r="AN126" s="75"/>
      <c r="AO126" s="75"/>
      <c r="AP126" s="75"/>
      <c r="AQ126" s="75"/>
      <c r="AR126" s="75"/>
      <c r="AS126" s="75"/>
      <c r="AT126" s="75"/>
      <c r="AU126" s="75"/>
      <c r="AV126" s="75"/>
      <c r="AW126" s="76">
        <f>IF(ISNUMBER(VLOOKUP(AW128,AM$7:AU$7,MATCH(AW128,AM$7:AU$7))),VLOOKUP(AW128,AM$7:AU$7,MATCH(AW128,AM$7:AU$7)),IF(N130=0,"No Data",IF(AW128&gt;0,"&lt;10",0)))</f>
        <v>50</v>
      </c>
      <c r="AX126" s="77">
        <f>IF(ISNUMBER(VLOOKUP(AX130,AM$7:AU$7,MATCH(AX130,AM$7:AU$7))),VLOOKUP(AX130,AM$7:AU$7,MATCH(AX130,AM$7:AU$7)),IF(N130=0,"No Data",IF(AX130&gt;0,"&lt;10",0)))</f>
        <v>25</v>
      </c>
      <c r="AY126" s="106">
        <f>IF(ISNUMBER(AX126),AX126,0)</f>
        <v>25</v>
      </c>
      <c r="AZ126" s="79"/>
      <c r="BA126" s="80"/>
      <c r="BB126" s="71"/>
      <c r="BC126" s="95"/>
      <c r="BD126" s="41">
        <v>3</v>
      </c>
      <c r="BE126" s="52">
        <v>31</v>
      </c>
      <c r="BF126" s="103">
        <v>3112</v>
      </c>
      <c r="BG126" s="276" t="s">
        <v>47</v>
      </c>
    </row>
    <row r="127" spans="1:59" s="63" customFormat="1" ht="12.75" x14ac:dyDescent="0.2">
      <c r="A127" s="196">
        <v>3</v>
      </c>
      <c r="B127" s="197" t="s">
        <v>108</v>
      </c>
      <c r="C127" s="208">
        <v>31</v>
      </c>
      <c r="D127" s="209" t="s">
        <v>109</v>
      </c>
      <c r="E127" s="212">
        <v>3112</v>
      </c>
      <c r="F127" s="213" t="s">
        <v>110</v>
      </c>
      <c r="G127" s="231" t="s">
        <v>53</v>
      </c>
      <c r="H127" s="81" t="s">
        <v>48</v>
      </c>
      <c r="I127" s="223"/>
      <c r="J127" s="73"/>
      <c r="K127" s="73"/>
      <c r="L127" s="73"/>
      <c r="M127" s="74"/>
      <c r="N127" s="247"/>
      <c r="O127" s="306"/>
      <c r="P127" s="105"/>
      <c r="Q127" s="75"/>
      <c r="R127" s="75"/>
      <c r="S127" s="75"/>
      <c r="T127" s="75"/>
      <c r="U127" s="75"/>
      <c r="V127" s="75"/>
      <c r="W127" s="75"/>
      <c r="X127" s="75"/>
      <c r="Y127" s="82">
        <f>MIN(X131:X136)</f>
        <v>0</v>
      </c>
      <c r="Z127" s="83"/>
      <c r="AA127" s="83"/>
      <c r="AB127" s="75"/>
      <c r="AC127" s="75"/>
      <c r="AD127" s="75"/>
      <c r="AE127" s="75"/>
      <c r="AF127" s="75"/>
      <c r="AG127" s="75"/>
      <c r="AH127" s="75"/>
      <c r="AI127" s="75"/>
      <c r="AJ127" s="82">
        <f>MIN(AI131:AI136)</f>
        <v>0</v>
      </c>
      <c r="AK127" s="83"/>
      <c r="AL127" s="83"/>
      <c r="AM127" s="75"/>
      <c r="AN127" s="75"/>
      <c r="AO127" s="75"/>
      <c r="AP127" s="75"/>
      <c r="AQ127" s="75"/>
      <c r="AR127" s="75"/>
      <c r="AS127" s="75"/>
      <c r="AT127" s="75"/>
      <c r="AU127" s="75"/>
      <c r="AV127" s="75"/>
      <c r="AW127" s="82">
        <f>MIN(AV131:AV136)</f>
        <v>25</v>
      </c>
      <c r="AX127" s="83"/>
      <c r="AY127" s="83"/>
      <c r="AZ127" s="79"/>
      <c r="BA127" s="80"/>
      <c r="BB127" s="71"/>
      <c r="BC127" s="95"/>
      <c r="BD127" s="41">
        <v>3</v>
      </c>
      <c r="BE127" s="52">
        <v>31</v>
      </c>
      <c r="BF127" s="103">
        <v>3112</v>
      </c>
      <c r="BG127" s="278" t="s">
        <v>48</v>
      </c>
    </row>
    <row r="128" spans="1:59" s="63" customFormat="1" ht="12.75" x14ac:dyDescent="0.2">
      <c r="A128" s="196">
        <v>3</v>
      </c>
      <c r="B128" s="197" t="s">
        <v>108</v>
      </c>
      <c r="C128" s="208">
        <v>31</v>
      </c>
      <c r="D128" s="209" t="s">
        <v>109</v>
      </c>
      <c r="E128" s="212">
        <v>3112</v>
      </c>
      <c r="F128" s="213" t="s">
        <v>110</v>
      </c>
      <c r="G128" s="231" t="s">
        <v>53</v>
      </c>
      <c r="H128" s="81" t="s">
        <v>49</v>
      </c>
      <c r="I128" s="223"/>
      <c r="J128" s="73"/>
      <c r="K128" s="73"/>
      <c r="L128" s="73"/>
      <c r="M128" s="74"/>
      <c r="N128" s="247"/>
      <c r="O128" s="306"/>
      <c r="P128" s="105"/>
      <c r="Q128" s="75"/>
      <c r="R128" s="75"/>
      <c r="S128" s="75"/>
      <c r="T128" s="75"/>
      <c r="U128" s="75"/>
      <c r="V128" s="75"/>
      <c r="W128" s="75"/>
      <c r="X128" s="75"/>
      <c r="Y128" s="84">
        <f>IF(ISNUMBER(AVERAGE(X131:X136)),AVERAGE(X131:X136),0)</f>
        <v>8333.3333333333339</v>
      </c>
      <c r="Z128" s="83"/>
      <c r="AA128" s="83"/>
      <c r="AB128" s="75"/>
      <c r="AC128" s="75"/>
      <c r="AD128" s="75"/>
      <c r="AE128" s="75"/>
      <c r="AF128" s="75"/>
      <c r="AG128" s="75"/>
      <c r="AH128" s="75"/>
      <c r="AI128" s="75"/>
      <c r="AJ128" s="84">
        <f>IF(ISNUMBER(AVERAGE(AI131:AI134)),AVERAGE(AI131:AI134),0)</f>
        <v>0</v>
      </c>
      <c r="AK128" s="83"/>
      <c r="AL128" s="83"/>
      <c r="AM128" s="75"/>
      <c r="AN128" s="75"/>
      <c r="AO128" s="75"/>
      <c r="AP128" s="75"/>
      <c r="AQ128" s="75"/>
      <c r="AR128" s="75"/>
      <c r="AS128" s="75"/>
      <c r="AT128" s="75"/>
      <c r="AU128" s="75"/>
      <c r="AV128" s="75"/>
      <c r="AW128" s="84">
        <f>IF(ISNUMBER(AVERAGE(AV131:AV136)),AVERAGE(AV131:AV136),0)</f>
        <v>79.166666666666671</v>
      </c>
      <c r="AX128" s="83"/>
      <c r="AY128" s="83"/>
      <c r="AZ128" s="79"/>
      <c r="BA128" s="80"/>
      <c r="BB128" s="71"/>
      <c r="BC128" s="95"/>
      <c r="BD128" s="41">
        <v>3</v>
      </c>
      <c r="BE128" s="52">
        <v>31</v>
      </c>
      <c r="BF128" s="103">
        <v>3112</v>
      </c>
      <c r="BG128" s="278" t="s">
        <v>49</v>
      </c>
    </row>
    <row r="129" spans="1:59" s="63" customFormat="1" ht="12.75" x14ac:dyDescent="0.2">
      <c r="A129" s="196">
        <v>3</v>
      </c>
      <c r="B129" s="197" t="s">
        <v>108</v>
      </c>
      <c r="C129" s="208">
        <v>31</v>
      </c>
      <c r="D129" s="209" t="s">
        <v>109</v>
      </c>
      <c r="E129" s="212">
        <v>3112</v>
      </c>
      <c r="F129" s="213" t="s">
        <v>110</v>
      </c>
      <c r="G129" s="231" t="s">
        <v>53</v>
      </c>
      <c r="H129" s="81" t="s">
        <v>50</v>
      </c>
      <c r="I129" s="223"/>
      <c r="J129" s="73"/>
      <c r="K129" s="73"/>
      <c r="L129" s="73"/>
      <c r="M129" s="74"/>
      <c r="N129" s="247"/>
      <c r="O129" s="306"/>
      <c r="P129" s="105"/>
      <c r="Q129" s="75"/>
      <c r="R129" s="75"/>
      <c r="S129" s="75"/>
      <c r="T129" s="75"/>
      <c r="U129" s="75"/>
      <c r="V129" s="75"/>
      <c r="W129" s="75"/>
      <c r="X129" s="75"/>
      <c r="Y129" s="84">
        <f>MAX(X131:X136)</f>
        <v>25000</v>
      </c>
      <c r="Z129" s="83"/>
      <c r="AA129" s="83"/>
      <c r="AB129" s="75"/>
      <c r="AC129" s="75"/>
      <c r="AD129" s="75"/>
      <c r="AE129" s="75"/>
      <c r="AF129" s="75"/>
      <c r="AG129" s="75"/>
      <c r="AH129" s="75"/>
      <c r="AI129" s="75"/>
      <c r="AJ129" s="84">
        <f>MAX(AI131:AI136)</f>
        <v>0</v>
      </c>
      <c r="AK129" s="83"/>
      <c r="AL129" s="83"/>
      <c r="AM129" s="75"/>
      <c r="AN129" s="75"/>
      <c r="AO129" s="75"/>
      <c r="AP129" s="75"/>
      <c r="AQ129" s="75"/>
      <c r="AR129" s="75"/>
      <c r="AS129" s="75"/>
      <c r="AT129" s="75"/>
      <c r="AU129" s="75"/>
      <c r="AV129" s="75"/>
      <c r="AW129" s="84">
        <f>MAX(AV131:AV136)</f>
        <v>100</v>
      </c>
      <c r="AX129" s="83"/>
      <c r="AY129" s="83"/>
      <c r="AZ129" s="79"/>
      <c r="BA129" s="80"/>
      <c r="BB129" s="71"/>
      <c r="BC129" s="95"/>
      <c r="BD129" s="41">
        <v>3</v>
      </c>
      <c r="BE129" s="52">
        <v>31</v>
      </c>
      <c r="BF129" s="103">
        <v>3112</v>
      </c>
      <c r="BG129" s="278" t="s">
        <v>50</v>
      </c>
    </row>
    <row r="130" spans="1:59" s="63" customFormat="1" ht="12.75" x14ac:dyDescent="0.2">
      <c r="A130" s="196">
        <v>3</v>
      </c>
      <c r="B130" s="197" t="s">
        <v>108</v>
      </c>
      <c r="C130" s="208">
        <v>31</v>
      </c>
      <c r="D130" s="209" t="s">
        <v>109</v>
      </c>
      <c r="E130" s="212">
        <v>3112</v>
      </c>
      <c r="F130" s="213" t="s">
        <v>110</v>
      </c>
      <c r="G130" s="231" t="s">
        <v>53</v>
      </c>
      <c r="H130" s="85" t="s">
        <v>51</v>
      </c>
      <c r="I130" s="223"/>
      <c r="J130" s="73"/>
      <c r="K130" s="73"/>
      <c r="L130" s="73"/>
      <c r="M130" s="74"/>
      <c r="N130" s="248">
        <f>SUM(N131:N136)</f>
        <v>33</v>
      </c>
      <c r="O130" s="293">
        <f>SUM(O131:O136)</f>
        <v>0.99999999999999989</v>
      </c>
      <c r="P130" s="292"/>
      <c r="Q130" s="87"/>
      <c r="R130" s="87"/>
      <c r="S130" s="87"/>
      <c r="T130" s="87"/>
      <c r="U130" s="87"/>
      <c r="V130" s="87"/>
      <c r="W130" s="87"/>
      <c r="X130" s="87"/>
      <c r="Y130" s="88"/>
      <c r="Z130" s="119">
        <f>SUM(Z131:Z136)</f>
        <v>1515.1515151515152</v>
      </c>
      <c r="AA130" s="120"/>
      <c r="AB130" s="111"/>
      <c r="AC130" s="111"/>
      <c r="AD130" s="111"/>
      <c r="AE130" s="111"/>
      <c r="AF130" s="111"/>
      <c r="AG130" s="111"/>
      <c r="AH130" s="111"/>
      <c r="AI130" s="111"/>
      <c r="AJ130" s="120"/>
      <c r="AK130" s="119">
        <f>SUM(AK131:AK136)</f>
        <v>0</v>
      </c>
      <c r="AL130" s="120"/>
      <c r="AM130" s="111"/>
      <c r="AN130" s="111"/>
      <c r="AO130" s="111"/>
      <c r="AP130" s="111"/>
      <c r="AQ130" s="111"/>
      <c r="AR130" s="111"/>
      <c r="AS130" s="111"/>
      <c r="AT130" s="111"/>
      <c r="AU130" s="111"/>
      <c r="AV130" s="111"/>
      <c r="AW130" s="120"/>
      <c r="AX130" s="119">
        <f>SUM(AX131:AX136)</f>
        <v>34.848484848484851</v>
      </c>
      <c r="AY130" s="88"/>
      <c r="AZ130" s="79"/>
      <c r="BA130" s="80"/>
      <c r="BB130" s="71"/>
      <c r="BC130" s="95"/>
      <c r="BD130" s="41">
        <v>3</v>
      </c>
      <c r="BE130" s="52">
        <v>31</v>
      </c>
      <c r="BF130" s="103">
        <v>3112</v>
      </c>
      <c r="BG130" s="279" t="s">
        <v>51</v>
      </c>
    </row>
    <row r="131" spans="1:59" s="63" customFormat="1" ht="24" x14ac:dyDescent="0.2">
      <c r="A131" s="196">
        <v>3</v>
      </c>
      <c r="B131" s="197" t="s">
        <v>108</v>
      </c>
      <c r="C131" s="208">
        <v>31</v>
      </c>
      <c r="D131" s="209" t="s">
        <v>109</v>
      </c>
      <c r="E131" s="212">
        <v>3112</v>
      </c>
      <c r="F131" s="213" t="s">
        <v>110</v>
      </c>
      <c r="G131" s="231" t="s">
        <v>53</v>
      </c>
      <c r="H131" s="89" t="s">
        <v>52</v>
      </c>
      <c r="I131" s="90" t="s">
        <v>111</v>
      </c>
      <c r="J131" s="90" t="s">
        <v>112</v>
      </c>
      <c r="K131" s="90" t="s">
        <v>64</v>
      </c>
      <c r="L131" s="90" t="s">
        <v>340</v>
      </c>
      <c r="M131" s="91" t="s">
        <v>53</v>
      </c>
      <c r="N131" s="312">
        <v>28</v>
      </c>
      <c r="O131" s="313">
        <f t="shared" ref="O131:O136" si="7">N131/N$130</f>
        <v>0.84848484848484851</v>
      </c>
      <c r="P131" s="104"/>
      <c r="Q131" s="92"/>
      <c r="R131" s="92"/>
      <c r="S131" s="92"/>
      <c r="T131" s="92"/>
      <c r="U131" s="92"/>
      <c r="V131" s="92"/>
      <c r="W131" s="92"/>
      <c r="X131" s="109">
        <f t="shared" ref="X131:X136" si="8">P131*P$7+Q131*Q$7+R131*R$7+S131*S$7+T131*T$7+U131*U$7+V131*V$7+W131*W$7</f>
        <v>0</v>
      </c>
      <c r="Y131" s="83"/>
      <c r="Z131" s="110">
        <f t="shared" ref="Z131:Z136" si="9">X131*$O131</f>
        <v>0</v>
      </c>
      <c r="AA131" s="111"/>
      <c r="AB131" s="92"/>
      <c r="AC131" s="92"/>
      <c r="AD131" s="92"/>
      <c r="AE131" s="92"/>
      <c r="AF131" s="92"/>
      <c r="AG131" s="92"/>
      <c r="AH131" s="92"/>
      <c r="AI131" s="109">
        <f t="shared" ref="AI131:AI136" si="10">AB131*AB$7+AC131*AC$7+AD131*AD$7+AE131*AE$7+AF131*AF$7+AG131*AG$7+AH131*AH$7</f>
        <v>0</v>
      </c>
      <c r="AJ131" s="83"/>
      <c r="AK131" s="110">
        <f t="shared" ref="AK131:AK136" si="11">AI131*$O131</f>
        <v>0</v>
      </c>
      <c r="AL131" s="111"/>
      <c r="AM131" s="92"/>
      <c r="AN131" s="92">
        <v>1</v>
      </c>
      <c r="AO131" s="92"/>
      <c r="AP131" s="92"/>
      <c r="AQ131" s="92"/>
      <c r="AR131" s="92"/>
      <c r="AS131" s="92"/>
      <c r="AT131" s="92"/>
      <c r="AU131" s="92"/>
      <c r="AV131" s="109">
        <f t="shared" ref="AV131:AV136" si="12">AM131*AM$7+AN131*AN$7+AO131*AO$7+AP131*AP$7+AQ131*AQ$7+AR131*AR$7+AS131*AS$7+AT131*AT$7+AU131*AU$7</f>
        <v>25</v>
      </c>
      <c r="AW131" s="75"/>
      <c r="AX131" s="110">
        <f t="shared" ref="AX131:AX136" si="13">AV131*$O131</f>
        <v>21.212121212121211</v>
      </c>
      <c r="AY131" s="111"/>
      <c r="AZ131" s="93"/>
      <c r="BA131" s="94" t="s">
        <v>1222</v>
      </c>
      <c r="BB131" s="71"/>
      <c r="BC131" s="95"/>
      <c r="BD131" s="41">
        <v>3</v>
      </c>
      <c r="BE131" s="52">
        <v>31</v>
      </c>
      <c r="BF131" s="103">
        <v>3112</v>
      </c>
      <c r="BG131" s="280" t="s">
        <v>52</v>
      </c>
    </row>
    <row r="132" spans="1:59" s="63" customFormat="1" ht="60" x14ac:dyDescent="0.2">
      <c r="A132" s="196">
        <v>3</v>
      </c>
      <c r="B132" s="197" t="s">
        <v>108</v>
      </c>
      <c r="C132" s="208">
        <v>31</v>
      </c>
      <c r="D132" s="209" t="s">
        <v>109</v>
      </c>
      <c r="E132" s="212">
        <v>3112</v>
      </c>
      <c r="F132" s="213" t="s">
        <v>110</v>
      </c>
      <c r="G132" s="231" t="s">
        <v>53</v>
      </c>
      <c r="H132" s="89"/>
      <c r="I132" s="90" t="s">
        <v>114</v>
      </c>
      <c r="J132" s="90" t="s">
        <v>115</v>
      </c>
      <c r="K132" s="90" t="s">
        <v>73</v>
      </c>
      <c r="L132" s="90" t="s">
        <v>95</v>
      </c>
      <c r="M132" s="91" t="s">
        <v>53</v>
      </c>
      <c r="N132" s="312">
        <v>1</v>
      </c>
      <c r="O132" s="313">
        <f t="shared" si="7"/>
        <v>3.0303030303030304E-2</v>
      </c>
      <c r="P132" s="104"/>
      <c r="Q132" s="92"/>
      <c r="R132" s="92"/>
      <c r="S132" s="92"/>
      <c r="T132" s="92"/>
      <c r="U132" s="92"/>
      <c r="V132" s="92"/>
      <c r="W132" s="92">
        <v>1</v>
      </c>
      <c r="X132" s="109">
        <f t="shared" si="8"/>
        <v>25000</v>
      </c>
      <c r="Y132" s="83"/>
      <c r="Z132" s="110">
        <f t="shared" si="9"/>
        <v>757.57575757575762</v>
      </c>
      <c r="AA132" s="111"/>
      <c r="AB132" s="92"/>
      <c r="AC132" s="92"/>
      <c r="AD132" s="92"/>
      <c r="AE132" s="92"/>
      <c r="AF132" s="92"/>
      <c r="AG132" s="92"/>
      <c r="AH132" s="92"/>
      <c r="AI132" s="109">
        <f t="shared" si="10"/>
        <v>0</v>
      </c>
      <c r="AJ132" s="83"/>
      <c r="AK132" s="110">
        <f t="shared" si="11"/>
        <v>0</v>
      </c>
      <c r="AL132" s="111"/>
      <c r="AM132" s="92"/>
      <c r="AN132" s="92"/>
      <c r="AO132" s="92"/>
      <c r="AP132" s="92">
        <v>1</v>
      </c>
      <c r="AQ132" s="92"/>
      <c r="AR132" s="92"/>
      <c r="AS132" s="92"/>
      <c r="AT132" s="92"/>
      <c r="AU132" s="92"/>
      <c r="AV132" s="109">
        <f t="shared" si="12"/>
        <v>100</v>
      </c>
      <c r="AW132" s="75"/>
      <c r="AX132" s="110">
        <f t="shared" si="13"/>
        <v>3.0303030303030303</v>
      </c>
      <c r="AY132" s="111"/>
      <c r="AZ132" s="93"/>
      <c r="BA132" s="94" t="s">
        <v>116</v>
      </c>
      <c r="BB132" s="71"/>
      <c r="BC132" s="95"/>
      <c r="BD132" s="41">
        <v>3</v>
      </c>
      <c r="BE132" s="52">
        <v>31</v>
      </c>
      <c r="BF132" s="103">
        <v>3112</v>
      </c>
      <c r="BG132" s="280" t="s">
        <v>52</v>
      </c>
    </row>
    <row r="133" spans="1:59" s="63" customFormat="1" ht="12.75" x14ac:dyDescent="0.2">
      <c r="A133" s="196">
        <v>3</v>
      </c>
      <c r="B133" s="197" t="s">
        <v>108</v>
      </c>
      <c r="C133" s="208">
        <v>31</v>
      </c>
      <c r="D133" s="209" t="s">
        <v>109</v>
      </c>
      <c r="E133" s="212">
        <v>3112</v>
      </c>
      <c r="F133" s="213" t="s">
        <v>110</v>
      </c>
      <c r="G133" s="231" t="s">
        <v>53</v>
      </c>
      <c r="H133" s="89"/>
      <c r="I133" s="90" t="s">
        <v>117</v>
      </c>
      <c r="J133" s="90" t="s">
        <v>118</v>
      </c>
      <c r="K133" s="90" t="s">
        <v>64</v>
      </c>
      <c r="L133" s="90" t="s">
        <v>119</v>
      </c>
      <c r="M133" s="91"/>
      <c r="N133" s="312">
        <v>1</v>
      </c>
      <c r="O133" s="313">
        <f t="shared" si="7"/>
        <v>3.0303030303030304E-2</v>
      </c>
      <c r="P133" s="104"/>
      <c r="Q133" s="92"/>
      <c r="R133" s="92"/>
      <c r="S133" s="92"/>
      <c r="T133" s="92"/>
      <c r="U133" s="92"/>
      <c r="V133" s="92"/>
      <c r="W133" s="92"/>
      <c r="X133" s="109">
        <f t="shared" si="8"/>
        <v>0</v>
      </c>
      <c r="Y133" s="83"/>
      <c r="Z133" s="110">
        <f t="shared" si="9"/>
        <v>0</v>
      </c>
      <c r="AA133" s="111"/>
      <c r="AB133" s="92"/>
      <c r="AC133" s="92"/>
      <c r="AD133" s="92"/>
      <c r="AE133" s="92"/>
      <c r="AF133" s="92"/>
      <c r="AG133" s="92"/>
      <c r="AH133" s="92"/>
      <c r="AI133" s="109">
        <f t="shared" si="10"/>
        <v>0</v>
      </c>
      <c r="AJ133" s="83"/>
      <c r="AK133" s="110">
        <f t="shared" si="11"/>
        <v>0</v>
      </c>
      <c r="AL133" s="111"/>
      <c r="AM133" s="92"/>
      <c r="AN133" s="92"/>
      <c r="AO133" s="92">
        <v>1</v>
      </c>
      <c r="AP133" s="92"/>
      <c r="AQ133" s="92"/>
      <c r="AR133" s="92"/>
      <c r="AS133" s="92"/>
      <c r="AT133" s="92"/>
      <c r="AU133" s="92"/>
      <c r="AV133" s="109">
        <f t="shared" si="12"/>
        <v>50</v>
      </c>
      <c r="AW133" s="75"/>
      <c r="AX133" s="110">
        <f t="shared" si="13"/>
        <v>1.5151515151515151</v>
      </c>
      <c r="AY133" s="111"/>
      <c r="AZ133" s="93"/>
      <c r="BA133" s="94" t="s">
        <v>113</v>
      </c>
      <c r="BB133" s="71"/>
      <c r="BC133" s="95"/>
      <c r="BD133" s="41">
        <v>3</v>
      </c>
      <c r="BE133" s="52">
        <v>31</v>
      </c>
      <c r="BF133" s="103">
        <v>3112</v>
      </c>
      <c r="BG133" s="280" t="s">
        <v>52</v>
      </c>
    </row>
    <row r="134" spans="1:59" s="63" customFormat="1" ht="12.75" x14ac:dyDescent="0.2">
      <c r="A134" s="196">
        <v>3</v>
      </c>
      <c r="B134" s="197" t="s">
        <v>108</v>
      </c>
      <c r="C134" s="208">
        <v>31</v>
      </c>
      <c r="D134" s="209" t="s">
        <v>109</v>
      </c>
      <c r="E134" s="212">
        <v>3112</v>
      </c>
      <c r="F134" s="213" t="s">
        <v>110</v>
      </c>
      <c r="G134" s="231" t="s">
        <v>53</v>
      </c>
      <c r="H134" s="89"/>
      <c r="I134" s="90" t="s">
        <v>120</v>
      </c>
      <c r="J134" s="90" t="s">
        <v>121</v>
      </c>
      <c r="K134" s="90" t="s">
        <v>90</v>
      </c>
      <c r="L134" s="90"/>
      <c r="M134" s="91" t="s">
        <v>53</v>
      </c>
      <c r="N134" s="312">
        <v>1</v>
      </c>
      <c r="O134" s="313">
        <f t="shared" si="7"/>
        <v>3.0303030303030304E-2</v>
      </c>
      <c r="P134" s="104"/>
      <c r="Q134" s="92"/>
      <c r="R134" s="92"/>
      <c r="S134" s="92"/>
      <c r="T134" s="92"/>
      <c r="U134" s="92">
        <v>1</v>
      </c>
      <c r="V134" s="92"/>
      <c r="W134" s="92"/>
      <c r="X134" s="109">
        <f t="shared" si="8"/>
        <v>5000</v>
      </c>
      <c r="Y134" s="83"/>
      <c r="Z134" s="110">
        <f t="shared" si="9"/>
        <v>151.51515151515153</v>
      </c>
      <c r="AA134" s="111"/>
      <c r="AB134" s="92"/>
      <c r="AC134" s="92"/>
      <c r="AD134" s="92"/>
      <c r="AE134" s="92"/>
      <c r="AF134" s="92"/>
      <c r="AG134" s="92"/>
      <c r="AH134" s="92"/>
      <c r="AI134" s="109">
        <f t="shared" si="10"/>
        <v>0</v>
      </c>
      <c r="AJ134" s="83"/>
      <c r="AK134" s="110">
        <f t="shared" si="11"/>
        <v>0</v>
      </c>
      <c r="AL134" s="111"/>
      <c r="AM134" s="92"/>
      <c r="AN134" s="92"/>
      <c r="AO134" s="92"/>
      <c r="AP134" s="92">
        <v>1</v>
      </c>
      <c r="AQ134" s="92"/>
      <c r="AR134" s="92"/>
      <c r="AS134" s="92"/>
      <c r="AT134" s="92"/>
      <c r="AU134" s="92"/>
      <c r="AV134" s="109">
        <f t="shared" si="12"/>
        <v>100</v>
      </c>
      <c r="AW134" s="75"/>
      <c r="AX134" s="110">
        <f t="shared" si="13"/>
        <v>3.0303030303030303</v>
      </c>
      <c r="AY134" s="111"/>
      <c r="AZ134" s="93"/>
      <c r="BA134" s="94" t="s">
        <v>113</v>
      </c>
      <c r="BB134" s="71"/>
      <c r="BC134" s="95"/>
      <c r="BD134" s="41">
        <v>3</v>
      </c>
      <c r="BE134" s="52">
        <v>31</v>
      </c>
      <c r="BF134" s="103">
        <v>3112</v>
      </c>
      <c r="BG134" s="280" t="s">
        <v>52</v>
      </c>
    </row>
    <row r="135" spans="1:59" s="63" customFormat="1" ht="12.75" x14ac:dyDescent="0.2">
      <c r="A135" s="196">
        <v>3</v>
      </c>
      <c r="B135" s="197" t="s">
        <v>108</v>
      </c>
      <c r="C135" s="208">
        <v>31</v>
      </c>
      <c r="D135" s="209" t="s">
        <v>109</v>
      </c>
      <c r="E135" s="212">
        <v>3112</v>
      </c>
      <c r="F135" s="213" t="s">
        <v>110</v>
      </c>
      <c r="G135" s="231" t="s">
        <v>53</v>
      </c>
      <c r="H135" s="89"/>
      <c r="I135" s="90" t="s">
        <v>122</v>
      </c>
      <c r="J135" s="90" t="s">
        <v>123</v>
      </c>
      <c r="K135" s="90" t="s">
        <v>124</v>
      </c>
      <c r="L135" s="90" t="s">
        <v>124</v>
      </c>
      <c r="M135" s="91" t="s">
        <v>53</v>
      </c>
      <c r="N135" s="312">
        <v>1</v>
      </c>
      <c r="O135" s="313">
        <f t="shared" si="7"/>
        <v>3.0303030303030304E-2</v>
      </c>
      <c r="P135" s="104"/>
      <c r="Q135" s="92"/>
      <c r="R135" s="92"/>
      <c r="S135" s="92"/>
      <c r="T135" s="92"/>
      <c r="U135" s="92"/>
      <c r="V135" s="92">
        <v>1</v>
      </c>
      <c r="W135" s="92"/>
      <c r="X135" s="109">
        <f t="shared" si="8"/>
        <v>10000</v>
      </c>
      <c r="Y135" s="83"/>
      <c r="Z135" s="110">
        <f t="shared" si="9"/>
        <v>303.03030303030306</v>
      </c>
      <c r="AA135" s="111"/>
      <c r="AB135" s="92"/>
      <c r="AC135" s="92"/>
      <c r="AD135" s="92"/>
      <c r="AE135" s="92"/>
      <c r="AF135" s="92"/>
      <c r="AG135" s="92"/>
      <c r="AH135" s="92"/>
      <c r="AI135" s="109">
        <f t="shared" si="10"/>
        <v>0</v>
      </c>
      <c r="AJ135" s="83"/>
      <c r="AK135" s="110">
        <f t="shared" si="11"/>
        <v>0</v>
      </c>
      <c r="AL135" s="111"/>
      <c r="AM135" s="92"/>
      <c r="AN135" s="92"/>
      <c r="AO135" s="92"/>
      <c r="AP135" s="92">
        <v>1</v>
      </c>
      <c r="AQ135" s="92"/>
      <c r="AR135" s="92"/>
      <c r="AS135" s="92"/>
      <c r="AT135" s="92"/>
      <c r="AU135" s="92"/>
      <c r="AV135" s="109">
        <f t="shared" si="12"/>
        <v>100</v>
      </c>
      <c r="AW135" s="75"/>
      <c r="AX135" s="110">
        <f t="shared" si="13"/>
        <v>3.0303030303030303</v>
      </c>
      <c r="AY135" s="111"/>
      <c r="AZ135" s="93"/>
      <c r="BA135" s="94" t="s">
        <v>113</v>
      </c>
      <c r="BB135" s="71"/>
      <c r="BC135" s="95"/>
      <c r="BD135" s="41">
        <v>3</v>
      </c>
      <c r="BE135" s="52">
        <v>31</v>
      </c>
      <c r="BF135" s="103">
        <v>3112</v>
      </c>
      <c r="BG135" s="280" t="s">
        <v>52</v>
      </c>
    </row>
    <row r="136" spans="1:59" s="63" customFormat="1" ht="12.75" x14ac:dyDescent="0.2">
      <c r="A136" s="196">
        <v>3</v>
      </c>
      <c r="B136" s="197" t="s">
        <v>108</v>
      </c>
      <c r="C136" s="208">
        <v>31</v>
      </c>
      <c r="D136" s="209" t="s">
        <v>109</v>
      </c>
      <c r="E136" s="212">
        <v>3112</v>
      </c>
      <c r="F136" s="213" t="s">
        <v>110</v>
      </c>
      <c r="G136" s="231" t="s">
        <v>53</v>
      </c>
      <c r="H136" s="89"/>
      <c r="I136" s="90" t="s">
        <v>125</v>
      </c>
      <c r="J136" s="90" t="s">
        <v>123</v>
      </c>
      <c r="K136" s="90" t="s">
        <v>126</v>
      </c>
      <c r="L136" s="90" t="s">
        <v>127</v>
      </c>
      <c r="M136" s="91" t="s">
        <v>53</v>
      </c>
      <c r="N136" s="312">
        <v>1</v>
      </c>
      <c r="O136" s="313">
        <f t="shared" si="7"/>
        <v>3.0303030303030304E-2</v>
      </c>
      <c r="P136" s="104"/>
      <c r="Q136" s="92"/>
      <c r="R136" s="92"/>
      <c r="S136" s="92"/>
      <c r="T136" s="92"/>
      <c r="U136" s="92"/>
      <c r="V136" s="92">
        <v>1</v>
      </c>
      <c r="W136" s="92"/>
      <c r="X136" s="109">
        <f t="shared" si="8"/>
        <v>10000</v>
      </c>
      <c r="Y136" s="83"/>
      <c r="Z136" s="110">
        <f t="shared" si="9"/>
        <v>303.03030303030306</v>
      </c>
      <c r="AA136" s="111"/>
      <c r="AB136" s="92"/>
      <c r="AC136" s="92"/>
      <c r="AD136" s="92"/>
      <c r="AE136" s="92"/>
      <c r="AF136" s="92"/>
      <c r="AG136" s="92"/>
      <c r="AH136" s="92"/>
      <c r="AI136" s="109">
        <f t="shared" si="10"/>
        <v>0</v>
      </c>
      <c r="AJ136" s="83"/>
      <c r="AK136" s="110">
        <f t="shared" si="11"/>
        <v>0</v>
      </c>
      <c r="AL136" s="111"/>
      <c r="AM136" s="92"/>
      <c r="AN136" s="92"/>
      <c r="AO136" s="92"/>
      <c r="AP136" s="92">
        <v>1</v>
      </c>
      <c r="AQ136" s="92"/>
      <c r="AR136" s="92"/>
      <c r="AS136" s="92"/>
      <c r="AT136" s="92"/>
      <c r="AU136" s="92"/>
      <c r="AV136" s="109">
        <f t="shared" si="12"/>
        <v>100</v>
      </c>
      <c r="AW136" s="75"/>
      <c r="AX136" s="110">
        <f t="shared" si="13"/>
        <v>3.0303030303030303</v>
      </c>
      <c r="AY136" s="111"/>
      <c r="AZ136" s="93"/>
      <c r="BA136" s="94" t="s">
        <v>113</v>
      </c>
      <c r="BB136" s="71"/>
      <c r="BC136" s="95"/>
      <c r="BD136" s="41">
        <v>3</v>
      </c>
      <c r="BE136" s="52">
        <v>31</v>
      </c>
      <c r="BF136" s="103">
        <v>3112</v>
      </c>
      <c r="BG136" s="280" t="s">
        <v>52</v>
      </c>
    </row>
    <row r="137" spans="1:59" s="63" customFormat="1" ht="12.75" x14ac:dyDescent="0.2">
      <c r="A137" s="196">
        <v>3</v>
      </c>
      <c r="B137" s="197" t="s">
        <v>108</v>
      </c>
      <c r="C137" s="208">
        <v>31</v>
      </c>
      <c r="D137" s="209" t="s">
        <v>109</v>
      </c>
      <c r="E137" s="212">
        <v>3112</v>
      </c>
      <c r="F137" s="213" t="s">
        <v>110</v>
      </c>
      <c r="G137" s="231" t="s">
        <v>53</v>
      </c>
      <c r="H137" s="65"/>
      <c r="I137" s="222"/>
      <c r="J137" s="66"/>
      <c r="K137" s="66"/>
      <c r="L137" s="66"/>
      <c r="M137" s="64"/>
      <c r="N137" s="304"/>
      <c r="O137" s="305"/>
      <c r="P137" s="127"/>
      <c r="Q137" s="67"/>
      <c r="R137" s="67"/>
      <c r="S137" s="67"/>
      <c r="T137" s="67"/>
      <c r="U137" s="67"/>
      <c r="V137" s="67"/>
      <c r="W137" s="67"/>
      <c r="X137" s="67"/>
      <c r="Y137" s="68"/>
      <c r="Z137" s="68"/>
      <c r="AA137" s="68"/>
      <c r="AB137" s="67"/>
      <c r="AC137" s="67"/>
      <c r="AD137" s="67"/>
      <c r="AE137" s="67"/>
      <c r="AF137" s="67"/>
      <c r="AG137" s="67"/>
      <c r="AH137" s="67"/>
      <c r="AI137" s="67"/>
      <c r="AJ137" s="68"/>
      <c r="AK137" s="68"/>
      <c r="AL137" s="68"/>
      <c r="AM137" s="67"/>
      <c r="AN137" s="67"/>
      <c r="AO137" s="67"/>
      <c r="AP137" s="67"/>
      <c r="AQ137" s="67"/>
      <c r="AR137" s="67"/>
      <c r="AS137" s="67"/>
      <c r="AT137" s="67"/>
      <c r="AU137" s="67"/>
      <c r="AV137" s="67"/>
      <c r="AW137" s="67"/>
      <c r="AX137" s="68"/>
      <c r="AY137" s="68"/>
      <c r="AZ137" s="69"/>
      <c r="BA137" s="70"/>
      <c r="BB137" s="71"/>
      <c r="BC137" s="95"/>
      <c r="BD137" s="41">
        <v>3</v>
      </c>
      <c r="BE137" s="52">
        <v>31</v>
      </c>
      <c r="BF137" s="103">
        <v>3112</v>
      </c>
      <c r="BG137" s="275"/>
    </row>
    <row r="138" spans="1:59" s="63" customFormat="1" ht="12.75" x14ac:dyDescent="0.2">
      <c r="A138" s="196">
        <v>3</v>
      </c>
      <c r="B138" s="197" t="s">
        <v>108</v>
      </c>
      <c r="C138" s="208">
        <v>31</v>
      </c>
      <c r="D138" s="209" t="s">
        <v>109</v>
      </c>
      <c r="E138" s="212">
        <v>3112</v>
      </c>
      <c r="F138" s="213" t="s">
        <v>110</v>
      </c>
      <c r="G138" s="232"/>
      <c r="H138" s="97"/>
      <c r="I138" s="224"/>
      <c r="J138" s="98"/>
      <c r="K138" s="98"/>
      <c r="L138" s="98"/>
      <c r="M138" s="96"/>
      <c r="N138" s="307"/>
      <c r="O138" s="246"/>
      <c r="P138" s="124"/>
      <c r="Q138" s="99"/>
      <c r="R138" s="99"/>
      <c r="S138" s="99"/>
      <c r="T138" s="99"/>
      <c r="U138" s="99"/>
      <c r="V138" s="99"/>
      <c r="W138" s="99"/>
      <c r="X138" s="99"/>
      <c r="Y138" s="100"/>
      <c r="Z138" s="100"/>
      <c r="AA138" s="100"/>
      <c r="AB138" s="99"/>
      <c r="AC138" s="99"/>
      <c r="AD138" s="99"/>
      <c r="AE138" s="99"/>
      <c r="AF138" s="99"/>
      <c r="AG138" s="99"/>
      <c r="AH138" s="99"/>
      <c r="AI138" s="99"/>
      <c r="AJ138" s="100"/>
      <c r="AK138" s="100"/>
      <c r="AL138" s="100"/>
      <c r="AM138" s="99"/>
      <c r="AN138" s="99"/>
      <c r="AO138" s="99"/>
      <c r="AP138" s="99"/>
      <c r="AQ138" s="99"/>
      <c r="AR138" s="99"/>
      <c r="AS138" s="99"/>
      <c r="AT138" s="99"/>
      <c r="AU138" s="99"/>
      <c r="AV138" s="99"/>
      <c r="AW138" s="99"/>
      <c r="AX138" s="100"/>
      <c r="AY138" s="100"/>
      <c r="AZ138" s="101"/>
      <c r="BA138" s="102"/>
      <c r="BB138" s="95"/>
      <c r="BC138" s="95"/>
      <c r="BD138" s="41">
        <v>3</v>
      </c>
      <c r="BE138" s="52">
        <v>31</v>
      </c>
      <c r="BF138" s="103">
        <v>3112</v>
      </c>
      <c r="BG138" s="277"/>
    </row>
    <row r="139" spans="1:59" s="63" customFormat="1" ht="12.75" x14ac:dyDescent="0.2">
      <c r="A139" s="196">
        <v>3</v>
      </c>
      <c r="B139" s="197" t="s">
        <v>108</v>
      </c>
      <c r="C139" s="208">
        <v>31</v>
      </c>
      <c r="D139" s="209" t="s">
        <v>109</v>
      </c>
      <c r="E139" s="212">
        <v>3112</v>
      </c>
      <c r="F139" s="213" t="s">
        <v>110</v>
      </c>
      <c r="G139" s="232"/>
      <c r="H139" s="97"/>
      <c r="I139" s="224"/>
      <c r="J139" s="98"/>
      <c r="K139" s="98"/>
      <c r="L139" s="98"/>
      <c r="M139" s="96"/>
      <c r="N139" s="307"/>
      <c r="O139" s="246"/>
      <c r="P139" s="124"/>
      <c r="Q139" s="124"/>
      <c r="R139" s="124"/>
      <c r="S139" s="124"/>
      <c r="T139" s="124"/>
      <c r="U139" s="124"/>
      <c r="V139" s="124"/>
      <c r="W139" s="124"/>
      <c r="X139" s="124"/>
      <c r="Y139" s="100"/>
      <c r="Z139" s="125"/>
      <c r="AA139" s="125"/>
      <c r="AB139" s="124"/>
      <c r="AC139" s="124"/>
      <c r="AD139" s="124"/>
      <c r="AE139" s="124"/>
      <c r="AF139" s="124"/>
      <c r="AG139" s="124"/>
      <c r="AH139" s="124"/>
      <c r="AI139" s="124"/>
      <c r="AJ139" s="100"/>
      <c r="AK139" s="125"/>
      <c r="AL139" s="125"/>
      <c r="AM139" s="124"/>
      <c r="AN139" s="124"/>
      <c r="AO139" s="124"/>
      <c r="AP139" s="124"/>
      <c r="AQ139" s="124"/>
      <c r="AR139" s="124"/>
      <c r="AS139" s="124"/>
      <c r="AT139" s="124"/>
      <c r="AU139" s="124"/>
      <c r="AV139" s="124"/>
      <c r="AW139" s="99"/>
      <c r="AX139" s="125"/>
      <c r="AY139" s="100"/>
      <c r="AZ139" s="101"/>
      <c r="BA139" s="102"/>
      <c r="BB139" s="95"/>
      <c r="BC139" s="95"/>
      <c r="BD139" s="41">
        <v>3</v>
      </c>
      <c r="BE139" s="52">
        <v>31</v>
      </c>
      <c r="BF139" s="103">
        <v>3112</v>
      </c>
      <c r="BG139" s="277"/>
    </row>
    <row r="140" spans="1:59" s="63" customFormat="1" ht="12.75" x14ac:dyDescent="0.2">
      <c r="A140" s="196">
        <v>3</v>
      </c>
      <c r="B140" s="197" t="s">
        <v>108</v>
      </c>
      <c r="C140" s="208">
        <v>31</v>
      </c>
      <c r="D140" s="209" t="s">
        <v>109</v>
      </c>
      <c r="E140" s="210">
        <v>3121</v>
      </c>
      <c r="F140" s="211" t="s">
        <v>133</v>
      </c>
      <c r="G140" s="230"/>
      <c r="H140" s="56"/>
      <c r="I140" s="221"/>
      <c r="J140" s="57"/>
      <c r="K140" s="57"/>
      <c r="L140" s="57"/>
      <c r="M140" s="55"/>
      <c r="N140" s="303"/>
      <c r="O140" s="245"/>
      <c r="P140" s="122"/>
      <c r="Q140" s="122"/>
      <c r="R140" s="122"/>
      <c r="S140" s="122"/>
      <c r="T140" s="122"/>
      <c r="U140" s="122"/>
      <c r="V140" s="122"/>
      <c r="W140" s="122"/>
      <c r="X140" s="122"/>
      <c r="Y140" s="59"/>
      <c r="Z140" s="123"/>
      <c r="AA140" s="123"/>
      <c r="AB140" s="122"/>
      <c r="AC140" s="122"/>
      <c r="AD140" s="122"/>
      <c r="AE140" s="122"/>
      <c r="AF140" s="122"/>
      <c r="AG140" s="122"/>
      <c r="AH140" s="122"/>
      <c r="AI140" s="122"/>
      <c r="AJ140" s="59"/>
      <c r="AK140" s="123"/>
      <c r="AL140" s="123"/>
      <c r="AM140" s="122"/>
      <c r="AN140" s="122"/>
      <c r="AO140" s="122"/>
      <c r="AP140" s="122"/>
      <c r="AQ140" s="122"/>
      <c r="AR140" s="122"/>
      <c r="AS140" s="122"/>
      <c r="AT140" s="122"/>
      <c r="AU140" s="122"/>
      <c r="AV140" s="122"/>
      <c r="AW140" s="58"/>
      <c r="AX140" s="123"/>
      <c r="AY140" s="59"/>
      <c r="AZ140" s="60"/>
      <c r="BA140" s="61"/>
      <c r="BB140" s="54"/>
      <c r="BC140" s="54"/>
      <c r="BD140" s="41">
        <v>3</v>
      </c>
      <c r="BE140" s="52">
        <v>31</v>
      </c>
      <c r="BF140" s="62">
        <v>3121</v>
      </c>
      <c r="BG140" s="274"/>
    </row>
    <row r="141" spans="1:59" s="63" customFormat="1" ht="12.75" x14ac:dyDescent="0.2">
      <c r="A141" s="196">
        <v>3</v>
      </c>
      <c r="B141" s="197" t="s">
        <v>108</v>
      </c>
      <c r="C141" s="208">
        <v>31</v>
      </c>
      <c r="D141" s="209" t="s">
        <v>109</v>
      </c>
      <c r="E141" s="210">
        <v>3121</v>
      </c>
      <c r="F141" s="211" t="s">
        <v>133</v>
      </c>
      <c r="G141" s="230"/>
      <c r="H141" s="56"/>
      <c r="I141" s="221"/>
      <c r="J141" s="57"/>
      <c r="K141" s="57"/>
      <c r="L141" s="57"/>
      <c r="M141" s="55"/>
      <c r="N141" s="303"/>
      <c r="O141" s="245"/>
      <c r="P141" s="122"/>
      <c r="Q141" s="58"/>
      <c r="R141" s="58"/>
      <c r="S141" s="58"/>
      <c r="T141" s="58"/>
      <c r="U141" s="58"/>
      <c r="V141" s="58"/>
      <c r="W141" s="58"/>
      <c r="X141" s="58"/>
      <c r="Y141" s="59"/>
      <c r="Z141" s="59"/>
      <c r="AA141" s="59"/>
      <c r="AB141" s="58"/>
      <c r="AC141" s="58"/>
      <c r="AD141" s="58"/>
      <c r="AE141" s="58"/>
      <c r="AF141" s="58"/>
      <c r="AG141" s="58"/>
      <c r="AH141" s="58"/>
      <c r="AI141" s="58"/>
      <c r="AJ141" s="59"/>
      <c r="AK141" s="59"/>
      <c r="AL141" s="59"/>
      <c r="AM141" s="58"/>
      <c r="AN141" s="58"/>
      <c r="AO141" s="58"/>
      <c r="AP141" s="58"/>
      <c r="AQ141" s="58"/>
      <c r="AR141" s="58"/>
      <c r="AS141" s="58"/>
      <c r="AT141" s="58"/>
      <c r="AU141" s="58"/>
      <c r="AV141" s="58"/>
      <c r="AW141" s="58"/>
      <c r="AX141" s="59"/>
      <c r="AY141" s="59"/>
      <c r="AZ141" s="60"/>
      <c r="BA141" s="61"/>
      <c r="BB141" s="54"/>
      <c r="BC141" s="54"/>
      <c r="BD141" s="41">
        <v>3</v>
      </c>
      <c r="BE141" s="52">
        <v>31</v>
      </c>
      <c r="BF141" s="62">
        <v>3121</v>
      </c>
      <c r="BG141" s="274"/>
    </row>
    <row r="142" spans="1:59" s="63" customFormat="1" ht="12.75" x14ac:dyDescent="0.2">
      <c r="A142" s="196">
        <v>3</v>
      </c>
      <c r="B142" s="197" t="s">
        <v>108</v>
      </c>
      <c r="C142" s="208">
        <v>31</v>
      </c>
      <c r="D142" s="209" t="s">
        <v>109</v>
      </c>
      <c r="E142" s="210">
        <v>3121</v>
      </c>
      <c r="F142" s="211" t="s">
        <v>133</v>
      </c>
      <c r="G142" s="231" t="s">
        <v>46</v>
      </c>
      <c r="H142" s="65"/>
      <c r="I142" s="222"/>
      <c r="J142" s="66"/>
      <c r="K142" s="66"/>
      <c r="L142" s="66"/>
      <c r="M142" s="64"/>
      <c r="N142" s="308"/>
      <c r="O142" s="309"/>
      <c r="P142" s="127"/>
      <c r="Q142" s="67"/>
      <c r="R142" s="67"/>
      <c r="S142" s="67"/>
      <c r="T142" s="67"/>
      <c r="U142" s="67"/>
      <c r="V142" s="67"/>
      <c r="W142" s="67"/>
      <c r="X142" s="67"/>
      <c r="Y142" s="68"/>
      <c r="Z142" s="68"/>
      <c r="AA142" s="68"/>
      <c r="AB142" s="67"/>
      <c r="AC142" s="67"/>
      <c r="AD142" s="67"/>
      <c r="AE142" s="67"/>
      <c r="AF142" s="67"/>
      <c r="AG142" s="67"/>
      <c r="AH142" s="67"/>
      <c r="AI142" s="67"/>
      <c r="AJ142" s="68"/>
      <c r="AK142" s="68"/>
      <c r="AL142" s="68"/>
      <c r="AM142" s="67"/>
      <c r="AN142" s="67"/>
      <c r="AO142" s="67"/>
      <c r="AP142" s="67"/>
      <c r="AQ142" s="67"/>
      <c r="AR142" s="67"/>
      <c r="AS142" s="67"/>
      <c r="AT142" s="67"/>
      <c r="AU142" s="67"/>
      <c r="AV142" s="67"/>
      <c r="AW142" s="67"/>
      <c r="AX142" s="68"/>
      <c r="AY142" s="68"/>
      <c r="AZ142" s="69"/>
      <c r="BA142" s="70"/>
      <c r="BB142" s="71"/>
      <c r="BC142" s="54"/>
      <c r="BD142" s="41">
        <v>3</v>
      </c>
      <c r="BE142" s="52">
        <v>31</v>
      </c>
      <c r="BF142" s="62">
        <v>3121</v>
      </c>
      <c r="BG142" s="275"/>
    </row>
    <row r="143" spans="1:59" s="63" customFormat="1" ht="12.75" x14ac:dyDescent="0.2">
      <c r="A143" s="196">
        <v>3</v>
      </c>
      <c r="B143" s="197" t="s">
        <v>108</v>
      </c>
      <c r="C143" s="208">
        <v>31</v>
      </c>
      <c r="D143" s="209" t="s">
        <v>109</v>
      </c>
      <c r="E143" s="210">
        <v>3121</v>
      </c>
      <c r="F143" s="211" t="s">
        <v>133</v>
      </c>
      <c r="G143" s="231" t="s">
        <v>46</v>
      </c>
      <c r="H143" s="72" t="s">
        <v>47</v>
      </c>
      <c r="I143" s="223"/>
      <c r="J143" s="73"/>
      <c r="K143" s="73"/>
      <c r="L143" s="73"/>
      <c r="M143" s="74"/>
      <c r="N143" s="247"/>
      <c r="O143" s="306"/>
      <c r="P143" s="105"/>
      <c r="Q143" s="75"/>
      <c r="R143" s="75"/>
      <c r="S143" s="75"/>
      <c r="T143" s="75"/>
      <c r="U143" s="75"/>
      <c r="V143" s="75"/>
      <c r="W143" s="75"/>
      <c r="X143" s="75"/>
      <c r="Y143" s="76">
        <f>IF(ISNUMBER(VLOOKUP(Y145,P$7:W$7,MATCH(Y145,P$7:W$7))),VLOOKUP(Y145,P$7:W$7,MATCH(Y145,P$7:W$7)),IF(N147=0,"No Data",IF(Y145&gt;0,"&lt;100",0)))</f>
        <v>0</v>
      </c>
      <c r="Z143" s="77">
        <f>IF(ISNUMBER(VLOOKUP(Z147,P$7:W$7,MATCH(Z147,P$7:W$7))),VLOOKUP(Z147,P$7:W$7,MATCH(Z147,P$7:W$7)),IF(N147=0,"No Data",IF(Z147&gt;0,"&lt;100",0)))</f>
        <v>0</v>
      </c>
      <c r="AA143" s="106">
        <f>IF(ISNUMBER(Z143),Z143,0)</f>
        <v>0</v>
      </c>
      <c r="AB143" s="75"/>
      <c r="AC143" s="75"/>
      <c r="AD143" s="75"/>
      <c r="AE143" s="75"/>
      <c r="AF143" s="75"/>
      <c r="AG143" s="75"/>
      <c r="AH143" s="75"/>
      <c r="AI143" s="75"/>
      <c r="AJ143" s="76">
        <f>IF(ISNUMBER(VLOOKUP(AJ145,AB$7:AH$7,MATCH(AJ145,AB$7:AH$7))),VLOOKUP(AJ145,AB$7:AH$7,MATCH(AJ145,AB$7:AH$7)),IF(N147=0,"No Data",IF(AJ145&gt;0,"&lt;50",0)))</f>
        <v>0</v>
      </c>
      <c r="AK143" s="77">
        <f>IF(ISNUMBER(VLOOKUP(AK147,AB$7:AH$7,MATCH(AK147,AB$7:AH$7))),VLOOKUP(AK147,AB$7:AH$7,MATCH(AK147,AB$7:AH$7)),IF(N147=0,"No Data",IF(AK147&gt;0,"&lt;50",0)))</f>
        <v>0</v>
      </c>
      <c r="AL143" s="106">
        <f>IF(ISNUMBER(AK143),AK143,0)</f>
        <v>0</v>
      </c>
      <c r="AM143" s="75"/>
      <c r="AN143" s="75"/>
      <c r="AO143" s="75"/>
      <c r="AP143" s="75"/>
      <c r="AQ143" s="75"/>
      <c r="AR143" s="75"/>
      <c r="AS143" s="75"/>
      <c r="AT143" s="75"/>
      <c r="AU143" s="75"/>
      <c r="AV143" s="75"/>
      <c r="AW143" s="76">
        <f>IF(ISNUMBER(VLOOKUP(AW145,AM$7:AU$7,MATCH(AW145,AM$7:AU$7))),VLOOKUP(AW145,AM$7:AU$7,MATCH(AW145,AM$7:AU$7)),IF(N147=0,"No Data",IF(AW145&gt;0,"&lt;10",0)))</f>
        <v>25</v>
      </c>
      <c r="AX143" s="77">
        <f>IF(ISNUMBER(VLOOKUP(AX147,AM$7:AU$7,MATCH(AX147,AM$7:AU$7))),VLOOKUP(AX147,AM$7:AU$7,MATCH(AX147,AM$7:AU$7)),IF(N147=0,"No Data",IF(AX147&gt;0,"&lt;10",0)))</f>
        <v>25</v>
      </c>
      <c r="AY143" s="106">
        <f>IF(ISNUMBER(AX143),AX143,0)</f>
        <v>25</v>
      </c>
      <c r="AZ143" s="79"/>
      <c r="BA143" s="80"/>
      <c r="BB143" s="71"/>
      <c r="BC143" s="54"/>
      <c r="BD143" s="41">
        <v>3</v>
      </c>
      <c r="BE143" s="52">
        <v>31</v>
      </c>
      <c r="BF143" s="62">
        <v>3121</v>
      </c>
      <c r="BG143" s="276" t="s">
        <v>47</v>
      </c>
    </row>
    <row r="144" spans="1:59" s="63" customFormat="1" ht="12.75" x14ac:dyDescent="0.2">
      <c r="A144" s="196">
        <v>3</v>
      </c>
      <c r="B144" s="197" t="s">
        <v>108</v>
      </c>
      <c r="C144" s="208">
        <v>31</v>
      </c>
      <c r="D144" s="209" t="s">
        <v>109</v>
      </c>
      <c r="E144" s="210">
        <v>3121</v>
      </c>
      <c r="F144" s="211" t="s">
        <v>133</v>
      </c>
      <c r="G144" s="231" t="s">
        <v>46</v>
      </c>
      <c r="H144" s="81" t="s">
        <v>48</v>
      </c>
      <c r="I144" s="223"/>
      <c r="J144" s="73"/>
      <c r="K144" s="73"/>
      <c r="L144" s="73"/>
      <c r="M144" s="74"/>
      <c r="N144" s="247"/>
      <c r="O144" s="306"/>
      <c r="P144" s="105"/>
      <c r="Q144" s="75"/>
      <c r="R144" s="75"/>
      <c r="S144" s="75"/>
      <c r="T144" s="75"/>
      <c r="U144" s="75"/>
      <c r="V144" s="75"/>
      <c r="W144" s="75"/>
      <c r="X144" s="75"/>
      <c r="Y144" s="82">
        <f>MIN(X148:X173)</f>
        <v>0</v>
      </c>
      <c r="Z144" s="83"/>
      <c r="AA144" s="83"/>
      <c r="AB144" s="75"/>
      <c r="AC144" s="75"/>
      <c r="AD144" s="75"/>
      <c r="AE144" s="75"/>
      <c r="AF144" s="75"/>
      <c r="AG144" s="75"/>
      <c r="AH144" s="75"/>
      <c r="AI144" s="75"/>
      <c r="AJ144" s="82">
        <f>MIN(AI148:AI173)</f>
        <v>0</v>
      </c>
      <c r="AK144" s="83"/>
      <c r="AL144" s="83"/>
      <c r="AM144" s="75"/>
      <c r="AN144" s="75"/>
      <c r="AO144" s="75"/>
      <c r="AP144" s="75"/>
      <c r="AQ144" s="75"/>
      <c r="AR144" s="75"/>
      <c r="AS144" s="75"/>
      <c r="AT144" s="75"/>
      <c r="AU144" s="75"/>
      <c r="AV144" s="75"/>
      <c r="AW144" s="82">
        <f>MIN(AV148:AV173)</f>
        <v>10</v>
      </c>
      <c r="AX144" s="83"/>
      <c r="AY144" s="83"/>
      <c r="AZ144" s="79"/>
      <c r="BA144" s="80"/>
      <c r="BB144" s="71"/>
      <c r="BC144" s="54"/>
      <c r="BD144" s="41">
        <v>3</v>
      </c>
      <c r="BE144" s="52">
        <v>31</v>
      </c>
      <c r="BF144" s="62">
        <v>3121</v>
      </c>
      <c r="BG144" s="278" t="s">
        <v>48</v>
      </c>
    </row>
    <row r="145" spans="1:59" s="63" customFormat="1" ht="12.75" x14ac:dyDescent="0.2">
      <c r="A145" s="196">
        <v>3</v>
      </c>
      <c r="B145" s="197" t="s">
        <v>108</v>
      </c>
      <c r="C145" s="208">
        <v>31</v>
      </c>
      <c r="D145" s="209" t="s">
        <v>109</v>
      </c>
      <c r="E145" s="210">
        <v>3121</v>
      </c>
      <c r="F145" s="211" t="s">
        <v>133</v>
      </c>
      <c r="G145" s="231" t="s">
        <v>46</v>
      </c>
      <c r="H145" s="81" t="s">
        <v>49</v>
      </c>
      <c r="I145" s="223"/>
      <c r="J145" s="73"/>
      <c r="K145" s="73"/>
      <c r="L145" s="73"/>
      <c r="M145" s="74"/>
      <c r="N145" s="247"/>
      <c r="O145" s="306"/>
      <c r="P145" s="105"/>
      <c r="Q145" s="75"/>
      <c r="R145" s="75"/>
      <c r="S145" s="75"/>
      <c r="T145" s="75"/>
      <c r="U145" s="75"/>
      <c r="V145" s="75"/>
      <c r="W145" s="75"/>
      <c r="X145" s="75"/>
      <c r="Y145" s="84">
        <f>IF(ISNUMBER(AVERAGE(X148:X173)),AVERAGE(X148:X173),0)</f>
        <v>0</v>
      </c>
      <c r="Z145" s="83"/>
      <c r="AA145" s="83"/>
      <c r="AB145" s="75"/>
      <c r="AC145" s="75"/>
      <c r="AD145" s="75"/>
      <c r="AE145" s="75"/>
      <c r="AF145" s="75"/>
      <c r="AG145" s="75"/>
      <c r="AH145" s="75"/>
      <c r="AI145" s="75"/>
      <c r="AJ145" s="84">
        <f>IF(ISNUMBER(AVERAGE(AI148:AI173)),AVERAGE(AI148:AI173),0)</f>
        <v>0</v>
      </c>
      <c r="AK145" s="83"/>
      <c r="AL145" s="83"/>
      <c r="AM145" s="75"/>
      <c r="AN145" s="75"/>
      <c r="AO145" s="75"/>
      <c r="AP145" s="75"/>
      <c r="AQ145" s="75"/>
      <c r="AR145" s="75"/>
      <c r="AS145" s="75"/>
      <c r="AT145" s="75"/>
      <c r="AU145" s="75"/>
      <c r="AV145" s="75"/>
      <c r="AW145" s="84">
        <f>IF(ISNUMBER(AVERAGE(AV148:AV173)),AVERAGE(AV148:AV173),0)</f>
        <v>39.807692307692307</v>
      </c>
      <c r="AX145" s="83"/>
      <c r="AY145" s="83"/>
      <c r="AZ145" s="79"/>
      <c r="BA145" s="80"/>
      <c r="BB145" s="71"/>
      <c r="BC145" s="54"/>
      <c r="BD145" s="41">
        <v>3</v>
      </c>
      <c r="BE145" s="52">
        <v>31</v>
      </c>
      <c r="BF145" s="62">
        <v>3121</v>
      </c>
      <c r="BG145" s="278" t="s">
        <v>49</v>
      </c>
    </row>
    <row r="146" spans="1:59" s="63" customFormat="1" ht="12.75" x14ac:dyDescent="0.2">
      <c r="A146" s="196">
        <v>3</v>
      </c>
      <c r="B146" s="197" t="s">
        <v>108</v>
      </c>
      <c r="C146" s="208">
        <v>31</v>
      </c>
      <c r="D146" s="209" t="s">
        <v>109</v>
      </c>
      <c r="E146" s="210">
        <v>3121</v>
      </c>
      <c r="F146" s="211" t="s">
        <v>133</v>
      </c>
      <c r="G146" s="231" t="s">
        <v>46</v>
      </c>
      <c r="H146" s="81" t="s">
        <v>50</v>
      </c>
      <c r="I146" s="223"/>
      <c r="J146" s="73"/>
      <c r="K146" s="73"/>
      <c r="L146" s="73"/>
      <c r="M146" s="74"/>
      <c r="N146" s="247"/>
      <c r="O146" s="306"/>
      <c r="P146" s="105"/>
      <c r="Q146" s="75"/>
      <c r="R146" s="75"/>
      <c r="S146" s="75"/>
      <c r="T146" s="75"/>
      <c r="U146" s="75"/>
      <c r="V146" s="75"/>
      <c r="W146" s="75"/>
      <c r="X146" s="75"/>
      <c r="Y146" s="84">
        <f>MAX(X148:X173)</f>
        <v>0</v>
      </c>
      <c r="Z146" s="83"/>
      <c r="AA146" s="83"/>
      <c r="AB146" s="75"/>
      <c r="AC146" s="75"/>
      <c r="AD146" s="75"/>
      <c r="AE146" s="75"/>
      <c r="AF146" s="75"/>
      <c r="AG146" s="75"/>
      <c r="AH146" s="75"/>
      <c r="AI146" s="75"/>
      <c r="AJ146" s="84">
        <f>MAX(AI148:AI173)</f>
        <v>0</v>
      </c>
      <c r="AK146" s="83"/>
      <c r="AL146" s="83"/>
      <c r="AM146" s="75"/>
      <c r="AN146" s="75"/>
      <c r="AO146" s="75"/>
      <c r="AP146" s="75"/>
      <c r="AQ146" s="75"/>
      <c r="AR146" s="75"/>
      <c r="AS146" s="75"/>
      <c r="AT146" s="75"/>
      <c r="AU146" s="75"/>
      <c r="AV146" s="75"/>
      <c r="AW146" s="84">
        <f>MAX(AV148:AV173)</f>
        <v>100</v>
      </c>
      <c r="AX146" s="83"/>
      <c r="AY146" s="83"/>
      <c r="AZ146" s="79"/>
      <c r="BA146" s="80"/>
      <c r="BB146" s="71"/>
      <c r="BC146" s="54"/>
      <c r="BD146" s="41">
        <v>3</v>
      </c>
      <c r="BE146" s="52">
        <v>31</v>
      </c>
      <c r="BF146" s="62">
        <v>3121</v>
      </c>
      <c r="BG146" s="278" t="s">
        <v>50</v>
      </c>
    </row>
    <row r="147" spans="1:59" s="63" customFormat="1" ht="12.75" x14ac:dyDescent="0.2">
      <c r="A147" s="196">
        <v>3</v>
      </c>
      <c r="B147" s="197" t="s">
        <v>108</v>
      </c>
      <c r="C147" s="208">
        <v>31</v>
      </c>
      <c r="D147" s="209" t="s">
        <v>109</v>
      </c>
      <c r="E147" s="210">
        <v>3121</v>
      </c>
      <c r="F147" s="211" t="s">
        <v>133</v>
      </c>
      <c r="G147" s="231" t="s">
        <v>46</v>
      </c>
      <c r="H147" s="85" t="s">
        <v>51</v>
      </c>
      <c r="I147" s="223"/>
      <c r="J147" s="73"/>
      <c r="K147" s="73"/>
      <c r="L147" s="73"/>
      <c r="M147" s="74"/>
      <c r="N147" s="248">
        <f>SUM(N148:N173)</f>
        <v>26</v>
      </c>
      <c r="O147" s="293">
        <f>SUM(O148:O173)</f>
        <v>0.99999999999999956</v>
      </c>
      <c r="P147" s="292"/>
      <c r="Q147" s="87"/>
      <c r="R147" s="87"/>
      <c r="S147" s="87"/>
      <c r="T147" s="87"/>
      <c r="U147" s="87"/>
      <c r="V147" s="87"/>
      <c r="W147" s="87"/>
      <c r="X147" s="87"/>
      <c r="Y147" s="88"/>
      <c r="Z147" s="119">
        <f>SUM(Z148:Z173)</f>
        <v>0</v>
      </c>
      <c r="AA147" s="120"/>
      <c r="AB147" s="111"/>
      <c r="AC147" s="111"/>
      <c r="AD147" s="111"/>
      <c r="AE147" s="111"/>
      <c r="AF147" s="111"/>
      <c r="AG147" s="111"/>
      <c r="AH147" s="111"/>
      <c r="AI147" s="111"/>
      <c r="AJ147" s="120"/>
      <c r="AK147" s="119">
        <f>SUM(AK148:AK173)</f>
        <v>0</v>
      </c>
      <c r="AL147" s="120"/>
      <c r="AM147" s="111"/>
      <c r="AN147" s="111"/>
      <c r="AO147" s="111"/>
      <c r="AP147" s="111"/>
      <c r="AQ147" s="111"/>
      <c r="AR147" s="111"/>
      <c r="AS147" s="111"/>
      <c r="AT147" s="111"/>
      <c r="AU147" s="111"/>
      <c r="AV147" s="111"/>
      <c r="AW147" s="120"/>
      <c r="AX147" s="119">
        <f>SUM(AX148:AX173)</f>
        <v>39.807692307692292</v>
      </c>
      <c r="AY147" s="88"/>
      <c r="AZ147" s="79"/>
      <c r="BA147" s="80"/>
      <c r="BB147" s="71"/>
      <c r="BC147" s="54"/>
      <c r="BD147" s="41">
        <v>3</v>
      </c>
      <c r="BE147" s="52">
        <v>31</v>
      </c>
      <c r="BF147" s="62">
        <v>3121</v>
      </c>
      <c r="BG147" s="279" t="s">
        <v>51</v>
      </c>
    </row>
    <row r="148" spans="1:59" s="63" customFormat="1" ht="12.75" x14ac:dyDescent="0.2">
      <c r="A148" s="196">
        <v>3</v>
      </c>
      <c r="B148" s="197" t="s">
        <v>108</v>
      </c>
      <c r="C148" s="208">
        <v>31</v>
      </c>
      <c r="D148" s="209" t="s">
        <v>109</v>
      </c>
      <c r="E148" s="210">
        <v>3121</v>
      </c>
      <c r="F148" s="211" t="s">
        <v>133</v>
      </c>
      <c r="G148" s="231" t="s">
        <v>46</v>
      </c>
      <c r="H148" s="89" t="s">
        <v>52</v>
      </c>
      <c r="I148" s="90" t="s">
        <v>134</v>
      </c>
      <c r="J148" s="90" t="s">
        <v>135</v>
      </c>
      <c r="K148" s="90" t="s">
        <v>64</v>
      </c>
      <c r="L148" s="90" t="s">
        <v>136</v>
      </c>
      <c r="M148" s="91"/>
      <c r="N148" s="312">
        <v>1</v>
      </c>
      <c r="O148" s="313">
        <f>N148/N$147</f>
        <v>3.8461538461538464E-2</v>
      </c>
      <c r="P148" s="104"/>
      <c r="Q148" s="92"/>
      <c r="R148" s="92"/>
      <c r="S148" s="92"/>
      <c r="T148" s="92"/>
      <c r="U148" s="92"/>
      <c r="V148" s="92"/>
      <c r="W148" s="92"/>
      <c r="X148" s="109">
        <f t="shared" ref="X148:X173" si="14">P148*P$7+Q148*Q$7+R148*R$7+S148*S$7+T148*T$7+U148*U$7+V148*V$7+W148*W$7</f>
        <v>0</v>
      </c>
      <c r="Y148" s="83"/>
      <c r="Z148" s="110">
        <f t="shared" ref="Z148:Z173" si="15">X148*$O148</f>
        <v>0</v>
      </c>
      <c r="AA148" s="111"/>
      <c r="AB148" s="92"/>
      <c r="AC148" s="92"/>
      <c r="AD148" s="92"/>
      <c r="AE148" s="92"/>
      <c r="AF148" s="92"/>
      <c r="AG148" s="92"/>
      <c r="AH148" s="92"/>
      <c r="AI148" s="109">
        <f t="shared" ref="AI148:AI173" si="16">AB148*AB$7+AC148*AC$7+AD148*AD$7+AE148*AE$7+AF148*AF$7+AG148*AG$7+AH148*AH$7</f>
        <v>0</v>
      </c>
      <c r="AJ148" s="83"/>
      <c r="AK148" s="110">
        <f t="shared" ref="AK148:AK173" si="17">AI148*$O148</f>
        <v>0</v>
      </c>
      <c r="AL148" s="111"/>
      <c r="AM148" s="92"/>
      <c r="AN148" s="92">
        <v>1</v>
      </c>
      <c r="AO148" s="92"/>
      <c r="AP148" s="92"/>
      <c r="AQ148" s="92"/>
      <c r="AR148" s="92"/>
      <c r="AS148" s="92"/>
      <c r="AT148" s="92"/>
      <c r="AU148" s="92"/>
      <c r="AV148" s="109">
        <f t="shared" ref="AV148:AV173" si="18">AM148*AM$7+AN148*AN$7+AO148*AO$7+AP148*AP$7+AQ148*AQ$7+AR148*AR$7+AS148*AS$7+AT148*AT$7+AU148*AU$7</f>
        <v>25</v>
      </c>
      <c r="AW148" s="75"/>
      <c r="AX148" s="110">
        <f t="shared" ref="AX148:AX173" si="19">AV148*$O148</f>
        <v>0.96153846153846156</v>
      </c>
      <c r="AY148" s="111"/>
      <c r="AZ148" s="93"/>
      <c r="BA148" s="94" t="s">
        <v>137</v>
      </c>
      <c r="BB148" s="71"/>
      <c r="BC148" s="54"/>
      <c r="BD148" s="41">
        <v>3</v>
      </c>
      <c r="BE148" s="52">
        <v>31</v>
      </c>
      <c r="BF148" s="62">
        <v>3121</v>
      </c>
      <c r="BG148" s="280" t="s">
        <v>52</v>
      </c>
    </row>
    <row r="149" spans="1:59" s="63" customFormat="1" ht="12.75" x14ac:dyDescent="0.2">
      <c r="A149" s="196">
        <v>3</v>
      </c>
      <c r="B149" s="197" t="s">
        <v>108</v>
      </c>
      <c r="C149" s="208">
        <v>31</v>
      </c>
      <c r="D149" s="209" t="s">
        <v>109</v>
      </c>
      <c r="E149" s="210">
        <v>3121</v>
      </c>
      <c r="F149" s="211" t="s">
        <v>133</v>
      </c>
      <c r="G149" s="231" t="s">
        <v>46</v>
      </c>
      <c r="H149" s="89"/>
      <c r="I149" s="90" t="s">
        <v>134</v>
      </c>
      <c r="J149" s="90" t="s">
        <v>135</v>
      </c>
      <c r="K149" s="90" t="s">
        <v>64</v>
      </c>
      <c r="L149" s="90" t="s">
        <v>138</v>
      </c>
      <c r="M149" s="91"/>
      <c r="N149" s="312">
        <v>1</v>
      </c>
      <c r="O149" s="313">
        <f t="shared" ref="O149:O173" si="20">N149/N$147</f>
        <v>3.8461538461538464E-2</v>
      </c>
      <c r="P149" s="104"/>
      <c r="Q149" s="92"/>
      <c r="R149" s="92"/>
      <c r="S149" s="92"/>
      <c r="T149" s="92"/>
      <c r="U149" s="92"/>
      <c r="V149" s="92"/>
      <c r="W149" s="92"/>
      <c r="X149" s="109">
        <f t="shared" si="14"/>
        <v>0</v>
      </c>
      <c r="Y149" s="83"/>
      <c r="Z149" s="110">
        <f t="shared" si="15"/>
        <v>0</v>
      </c>
      <c r="AA149" s="111"/>
      <c r="AB149" s="92"/>
      <c r="AC149" s="92"/>
      <c r="AD149" s="92"/>
      <c r="AE149" s="92"/>
      <c r="AF149" s="92"/>
      <c r="AG149" s="92"/>
      <c r="AH149" s="92"/>
      <c r="AI149" s="109">
        <f t="shared" si="16"/>
        <v>0</v>
      </c>
      <c r="AJ149" s="83"/>
      <c r="AK149" s="110">
        <f t="shared" si="17"/>
        <v>0</v>
      </c>
      <c r="AL149" s="111"/>
      <c r="AM149" s="92"/>
      <c r="AN149" s="92">
        <v>1</v>
      </c>
      <c r="AO149" s="92"/>
      <c r="AP149" s="92"/>
      <c r="AQ149" s="92"/>
      <c r="AR149" s="92"/>
      <c r="AS149" s="92"/>
      <c r="AT149" s="92"/>
      <c r="AU149" s="92"/>
      <c r="AV149" s="109">
        <f t="shared" si="18"/>
        <v>25</v>
      </c>
      <c r="AW149" s="75"/>
      <c r="AX149" s="110">
        <f t="shared" si="19"/>
        <v>0.96153846153846156</v>
      </c>
      <c r="AY149" s="111"/>
      <c r="AZ149" s="93"/>
      <c r="BA149" s="94" t="s">
        <v>137</v>
      </c>
      <c r="BB149" s="71"/>
      <c r="BC149" s="54"/>
      <c r="BD149" s="41">
        <v>3</v>
      </c>
      <c r="BE149" s="52">
        <v>31</v>
      </c>
      <c r="BF149" s="62">
        <v>3121</v>
      </c>
      <c r="BG149" s="280" t="s">
        <v>52</v>
      </c>
    </row>
    <row r="150" spans="1:59" s="63" customFormat="1" ht="12.75" x14ac:dyDescent="0.2">
      <c r="A150" s="196">
        <v>3</v>
      </c>
      <c r="B150" s="197" t="s">
        <v>108</v>
      </c>
      <c r="C150" s="208">
        <v>31</v>
      </c>
      <c r="D150" s="209" t="s">
        <v>109</v>
      </c>
      <c r="E150" s="210">
        <v>3121</v>
      </c>
      <c r="F150" s="211" t="s">
        <v>133</v>
      </c>
      <c r="G150" s="231" t="s">
        <v>46</v>
      </c>
      <c r="H150" s="89"/>
      <c r="I150" s="90" t="s">
        <v>139</v>
      </c>
      <c r="J150" s="90" t="s">
        <v>135</v>
      </c>
      <c r="K150" s="90" t="s">
        <v>64</v>
      </c>
      <c r="L150" s="90" t="s">
        <v>140</v>
      </c>
      <c r="M150" s="91"/>
      <c r="N150" s="312">
        <v>1</v>
      </c>
      <c r="O150" s="313">
        <f t="shared" si="20"/>
        <v>3.8461538461538464E-2</v>
      </c>
      <c r="P150" s="104"/>
      <c r="Q150" s="92"/>
      <c r="R150" s="92"/>
      <c r="S150" s="92"/>
      <c r="T150" s="92"/>
      <c r="U150" s="92"/>
      <c r="V150" s="92"/>
      <c r="W150" s="92"/>
      <c r="X150" s="109">
        <f t="shared" si="14"/>
        <v>0</v>
      </c>
      <c r="Y150" s="83"/>
      <c r="Z150" s="110">
        <f t="shared" si="15"/>
        <v>0</v>
      </c>
      <c r="AA150" s="111"/>
      <c r="AB150" s="92"/>
      <c r="AC150" s="92"/>
      <c r="AD150" s="92"/>
      <c r="AE150" s="92"/>
      <c r="AF150" s="92"/>
      <c r="AG150" s="92"/>
      <c r="AH150" s="92"/>
      <c r="AI150" s="109">
        <f t="shared" si="16"/>
        <v>0</v>
      </c>
      <c r="AJ150" s="83"/>
      <c r="AK150" s="110">
        <f t="shared" si="17"/>
        <v>0</v>
      </c>
      <c r="AL150" s="111"/>
      <c r="AM150" s="92"/>
      <c r="AN150" s="92">
        <v>1</v>
      </c>
      <c r="AO150" s="92"/>
      <c r="AP150" s="92"/>
      <c r="AQ150" s="92"/>
      <c r="AR150" s="92"/>
      <c r="AS150" s="92"/>
      <c r="AT150" s="92"/>
      <c r="AU150" s="92"/>
      <c r="AV150" s="109">
        <f t="shared" si="18"/>
        <v>25</v>
      </c>
      <c r="AW150" s="75"/>
      <c r="AX150" s="110">
        <f t="shared" si="19"/>
        <v>0.96153846153846156</v>
      </c>
      <c r="AY150" s="111"/>
      <c r="AZ150" s="93"/>
      <c r="BA150" s="94" t="s">
        <v>137</v>
      </c>
      <c r="BB150" s="71"/>
      <c r="BC150" s="54"/>
      <c r="BD150" s="41">
        <v>3</v>
      </c>
      <c r="BE150" s="52">
        <v>31</v>
      </c>
      <c r="BF150" s="62">
        <v>3121</v>
      </c>
      <c r="BG150" s="280" t="s">
        <v>52</v>
      </c>
    </row>
    <row r="151" spans="1:59" s="63" customFormat="1" ht="12.75" x14ac:dyDescent="0.2">
      <c r="A151" s="196">
        <v>3</v>
      </c>
      <c r="B151" s="197" t="s">
        <v>108</v>
      </c>
      <c r="C151" s="208">
        <v>31</v>
      </c>
      <c r="D151" s="209" t="s">
        <v>109</v>
      </c>
      <c r="E151" s="210">
        <v>3121</v>
      </c>
      <c r="F151" s="211" t="s">
        <v>133</v>
      </c>
      <c r="G151" s="231" t="s">
        <v>46</v>
      </c>
      <c r="H151" s="89"/>
      <c r="I151" s="90" t="s">
        <v>139</v>
      </c>
      <c r="J151" s="90" t="s">
        <v>135</v>
      </c>
      <c r="K151" s="90" t="s">
        <v>64</v>
      </c>
      <c r="L151" s="90" t="s">
        <v>141</v>
      </c>
      <c r="M151" s="91"/>
      <c r="N151" s="312">
        <v>1</v>
      </c>
      <c r="O151" s="313">
        <f t="shared" si="20"/>
        <v>3.8461538461538464E-2</v>
      </c>
      <c r="P151" s="104"/>
      <c r="Q151" s="92"/>
      <c r="R151" s="92"/>
      <c r="S151" s="92"/>
      <c r="T151" s="92"/>
      <c r="U151" s="92"/>
      <c r="V151" s="92"/>
      <c r="W151" s="92"/>
      <c r="X151" s="109">
        <f t="shared" si="14"/>
        <v>0</v>
      </c>
      <c r="Y151" s="83"/>
      <c r="Z151" s="110">
        <f t="shared" si="15"/>
        <v>0</v>
      </c>
      <c r="AA151" s="111"/>
      <c r="AB151" s="92"/>
      <c r="AC151" s="92"/>
      <c r="AD151" s="92"/>
      <c r="AE151" s="92"/>
      <c r="AF151" s="92"/>
      <c r="AG151" s="92"/>
      <c r="AH151" s="92"/>
      <c r="AI151" s="109">
        <f t="shared" si="16"/>
        <v>0</v>
      </c>
      <c r="AJ151" s="83"/>
      <c r="AK151" s="110">
        <f t="shared" si="17"/>
        <v>0</v>
      </c>
      <c r="AL151" s="111"/>
      <c r="AM151" s="92"/>
      <c r="AN151" s="92">
        <v>1</v>
      </c>
      <c r="AO151" s="92"/>
      <c r="AP151" s="92"/>
      <c r="AQ151" s="92"/>
      <c r="AR151" s="92"/>
      <c r="AS151" s="92"/>
      <c r="AT151" s="92"/>
      <c r="AU151" s="92"/>
      <c r="AV151" s="109">
        <f t="shared" si="18"/>
        <v>25</v>
      </c>
      <c r="AW151" s="75"/>
      <c r="AX151" s="110">
        <f t="shared" si="19"/>
        <v>0.96153846153846156</v>
      </c>
      <c r="AY151" s="111"/>
      <c r="AZ151" s="93"/>
      <c r="BA151" s="94" t="s">
        <v>137</v>
      </c>
      <c r="BB151" s="71"/>
      <c r="BC151" s="54"/>
      <c r="BD151" s="41">
        <v>3</v>
      </c>
      <c r="BE151" s="52">
        <v>31</v>
      </c>
      <c r="BF151" s="62">
        <v>3121</v>
      </c>
      <c r="BG151" s="280" t="s">
        <v>52</v>
      </c>
    </row>
    <row r="152" spans="1:59" s="63" customFormat="1" ht="12.75" x14ac:dyDescent="0.2">
      <c r="A152" s="196">
        <v>3</v>
      </c>
      <c r="B152" s="197" t="s">
        <v>108</v>
      </c>
      <c r="C152" s="208">
        <v>31</v>
      </c>
      <c r="D152" s="209" t="s">
        <v>109</v>
      </c>
      <c r="E152" s="210">
        <v>3121</v>
      </c>
      <c r="F152" s="211" t="s">
        <v>133</v>
      </c>
      <c r="G152" s="231" t="s">
        <v>46</v>
      </c>
      <c r="H152" s="89"/>
      <c r="I152" s="90" t="s">
        <v>139</v>
      </c>
      <c r="J152" s="90" t="s">
        <v>135</v>
      </c>
      <c r="K152" s="90" t="s">
        <v>64</v>
      </c>
      <c r="L152" s="90" t="s">
        <v>1094</v>
      </c>
      <c r="M152" s="91"/>
      <c r="N152" s="312">
        <v>1</v>
      </c>
      <c r="O152" s="313">
        <f t="shared" si="20"/>
        <v>3.8461538461538464E-2</v>
      </c>
      <c r="P152" s="104"/>
      <c r="Q152" s="92"/>
      <c r="R152" s="92"/>
      <c r="S152" s="92"/>
      <c r="T152" s="92"/>
      <c r="U152" s="92"/>
      <c r="V152" s="92"/>
      <c r="W152" s="92"/>
      <c r="X152" s="109">
        <f t="shared" si="14"/>
        <v>0</v>
      </c>
      <c r="Y152" s="83"/>
      <c r="Z152" s="110">
        <f t="shared" si="15"/>
        <v>0</v>
      </c>
      <c r="AA152" s="111"/>
      <c r="AB152" s="92"/>
      <c r="AC152" s="92"/>
      <c r="AD152" s="92"/>
      <c r="AE152" s="92"/>
      <c r="AF152" s="92"/>
      <c r="AG152" s="92"/>
      <c r="AH152" s="92"/>
      <c r="AI152" s="109">
        <f t="shared" si="16"/>
        <v>0</v>
      </c>
      <c r="AJ152" s="83"/>
      <c r="AK152" s="110">
        <f t="shared" si="17"/>
        <v>0</v>
      </c>
      <c r="AL152" s="111"/>
      <c r="AM152" s="92"/>
      <c r="AN152" s="92"/>
      <c r="AO152" s="92">
        <v>1</v>
      </c>
      <c r="AP152" s="92"/>
      <c r="AQ152" s="92"/>
      <c r="AR152" s="92"/>
      <c r="AS152" s="92"/>
      <c r="AT152" s="92"/>
      <c r="AU152" s="92"/>
      <c r="AV152" s="109">
        <f t="shared" si="18"/>
        <v>50</v>
      </c>
      <c r="AW152" s="75"/>
      <c r="AX152" s="110">
        <f t="shared" si="19"/>
        <v>1.9230769230769231</v>
      </c>
      <c r="AY152" s="111"/>
      <c r="AZ152" s="93"/>
      <c r="BA152" s="94" t="s">
        <v>137</v>
      </c>
      <c r="BB152" s="71"/>
      <c r="BC152" s="54"/>
      <c r="BD152" s="41">
        <v>3</v>
      </c>
      <c r="BE152" s="52">
        <v>31</v>
      </c>
      <c r="BF152" s="62">
        <v>3121</v>
      </c>
      <c r="BG152" s="280" t="s">
        <v>52</v>
      </c>
    </row>
    <row r="153" spans="1:59" s="63" customFormat="1" ht="12.75" x14ac:dyDescent="0.2">
      <c r="A153" s="196">
        <v>3</v>
      </c>
      <c r="B153" s="197" t="s">
        <v>108</v>
      </c>
      <c r="C153" s="208">
        <v>31</v>
      </c>
      <c r="D153" s="209" t="s">
        <v>109</v>
      </c>
      <c r="E153" s="210">
        <v>3121</v>
      </c>
      <c r="F153" s="211" t="s">
        <v>133</v>
      </c>
      <c r="G153" s="231" t="s">
        <v>46</v>
      </c>
      <c r="H153" s="89"/>
      <c r="I153" s="90" t="s">
        <v>142</v>
      </c>
      <c r="J153" s="90" t="s">
        <v>135</v>
      </c>
      <c r="K153" s="90" t="s">
        <v>64</v>
      </c>
      <c r="L153" s="90" t="s">
        <v>143</v>
      </c>
      <c r="M153" s="91"/>
      <c r="N153" s="312">
        <v>1</v>
      </c>
      <c r="O153" s="313">
        <f t="shared" si="20"/>
        <v>3.8461538461538464E-2</v>
      </c>
      <c r="P153" s="104"/>
      <c r="Q153" s="92"/>
      <c r="R153" s="92"/>
      <c r="S153" s="92"/>
      <c r="T153" s="92"/>
      <c r="U153" s="92"/>
      <c r="V153" s="92"/>
      <c r="W153" s="92"/>
      <c r="X153" s="109">
        <f t="shared" si="14"/>
        <v>0</v>
      </c>
      <c r="Y153" s="83"/>
      <c r="Z153" s="110">
        <f t="shared" si="15"/>
        <v>0</v>
      </c>
      <c r="AA153" s="111"/>
      <c r="AB153" s="92"/>
      <c r="AC153" s="92"/>
      <c r="AD153" s="92"/>
      <c r="AE153" s="92"/>
      <c r="AF153" s="92"/>
      <c r="AG153" s="92"/>
      <c r="AH153" s="92"/>
      <c r="AI153" s="109">
        <f t="shared" si="16"/>
        <v>0</v>
      </c>
      <c r="AJ153" s="83"/>
      <c r="AK153" s="110">
        <f t="shared" si="17"/>
        <v>0</v>
      </c>
      <c r="AL153" s="111"/>
      <c r="AM153" s="92"/>
      <c r="AN153" s="92"/>
      <c r="AO153" s="92">
        <v>1</v>
      </c>
      <c r="AP153" s="92"/>
      <c r="AQ153" s="92"/>
      <c r="AR153" s="92"/>
      <c r="AS153" s="92"/>
      <c r="AT153" s="92"/>
      <c r="AU153" s="92"/>
      <c r="AV153" s="109">
        <f t="shared" si="18"/>
        <v>50</v>
      </c>
      <c r="AW153" s="75"/>
      <c r="AX153" s="110">
        <f t="shared" si="19"/>
        <v>1.9230769230769231</v>
      </c>
      <c r="AY153" s="111"/>
      <c r="AZ153" s="93"/>
      <c r="BA153" s="94" t="s">
        <v>137</v>
      </c>
      <c r="BB153" s="71"/>
      <c r="BC153" s="54"/>
      <c r="BD153" s="41">
        <v>3</v>
      </c>
      <c r="BE153" s="52">
        <v>31</v>
      </c>
      <c r="BF153" s="62">
        <v>3121</v>
      </c>
      <c r="BG153" s="280" t="s">
        <v>52</v>
      </c>
    </row>
    <row r="154" spans="1:59" s="63" customFormat="1" ht="12.75" x14ac:dyDescent="0.2">
      <c r="A154" s="196">
        <v>3</v>
      </c>
      <c r="B154" s="197" t="s">
        <v>108</v>
      </c>
      <c r="C154" s="208">
        <v>31</v>
      </c>
      <c r="D154" s="209" t="s">
        <v>109</v>
      </c>
      <c r="E154" s="210">
        <v>3121</v>
      </c>
      <c r="F154" s="211" t="s">
        <v>133</v>
      </c>
      <c r="G154" s="231" t="s">
        <v>46</v>
      </c>
      <c r="H154" s="89"/>
      <c r="I154" s="90" t="s">
        <v>142</v>
      </c>
      <c r="J154" s="90" t="s">
        <v>135</v>
      </c>
      <c r="K154" s="90" t="s">
        <v>64</v>
      </c>
      <c r="L154" s="90" t="s">
        <v>1313</v>
      </c>
      <c r="M154" s="91"/>
      <c r="N154" s="312">
        <v>1</v>
      </c>
      <c r="O154" s="313">
        <f t="shared" si="20"/>
        <v>3.8461538461538464E-2</v>
      </c>
      <c r="P154" s="104"/>
      <c r="Q154" s="92"/>
      <c r="R154" s="92"/>
      <c r="S154" s="92"/>
      <c r="T154" s="92"/>
      <c r="U154" s="92"/>
      <c r="V154" s="92"/>
      <c r="W154" s="92"/>
      <c r="X154" s="109">
        <f t="shared" si="14"/>
        <v>0</v>
      </c>
      <c r="Y154" s="83"/>
      <c r="Z154" s="110">
        <f t="shared" si="15"/>
        <v>0</v>
      </c>
      <c r="AA154" s="111"/>
      <c r="AB154" s="92"/>
      <c r="AC154" s="92"/>
      <c r="AD154" s="92"/>
      <c r="AE154" s="92"/>
      <c r="AF154" s="92"/>
      <c r="AG154" s="92"/>
      <c r="AH154" s="92"/>
      <c r="AI154" s="109">
        <f t="shared" si="16"/>
        <v>0</v>
      </c>
      <c r="AJ154" s="83"/>
      <c r="AK154" s="110">
        <f t="shared" si="17"/>
        <v>0</v>
      </c>
      <c r="AL154" s="111"/>
      <c r="AM154" s="92"/>
      <c r="AN154" s="92">
        <v>1</v>
      </c>
      <c r="AO154" s="92"/>
      <c r="AP154" s="92"/>
      <c r="AQ154" s="92"/>
      <c r="AR154" s="92"/>
      <c r="AS154" s="92"/>
      <c r="AT154" s="92"/>
      <c r="AU154" s="92"/>
      <c r="AV154" s="109">
        <f t="shared" si="18"/>
        <v>25</v>
      </c>
      <c r="AW154" s="75"/>
      <c r="AX154" s="110">
        <f t="shared" si="19"/>
        <v>0.96153846153846156</v>
      </c>
      <c r="AY154" s="111"/>
      <c r="AZ154" s="93"/>
      <c r="BA154" s="94" t="s">
        <v>137</v>
      </c>
      <c r="BB154" s="71"/>
      <c r="BC154" s="54"/>
      <c r="BD154" s="41">
        <v>3</v>
      </c>
      <c r="BE154" s="52">
        <v>31</v>
      </c>
      <c r="BF154" s="62">
        <v>3121</v>
      </c>
      <c r="BG154" s="280" t="s">
        <v>52</v>
      </c>
    </row>
    <row r="155" spans="1:59" s="63" customFormat="1" ht="12.75" x14ac:dyDescent="0.2">
      <c r="A155" s="196">
        <v>3</v>
      </c>
      <c r="B155" s="197" t="s">
        <v>108</v>
      </c>
      <c r="C155" s="208">
        <v>31</v>
      </c>
      <c r="D155" s="209" t="s">
        <v>109</v>
      </c>
      <c r="E155" s="210">
        <v>3121</v>
      </c>
      <c r="F155" s="211" t="s">
        <v>133</v>
      </c>
      <c r="G155" s="231" t="s">
        <v>46</v>
      </c>
      <c r="H155" s="89"/>
      <c r="I155" s="90" t="s">
        <v>142</v>
      </c>
      <c r="J155" s="90" t="s">
        <v>135</v>
      </c>
      <c r="K155" s="90" t="s">
        <v>64</v>
      </c>
      <c r="L155" s="90" t="s">
        <v>138</v>
      </c>
      <c r="M155" s="91"/>
      <c r="N155" s="312">
        <v>1</v>
      </c>
      <c r="O155" s="313">
        <f t="shared" si="20"/>
        <v>3.8461538461538464E-2</v>
      </c>
      <c r="P155" s="104"/>
      <c r="Q155" s="92"/>
      <c r="R155" s="92"/>
      <c r="S155" s="92"/>
      <c r="T155" s="92"/>
      <c r="U155" s="92"/>
      <c r="V155" s="92"/>
      <c r="W155" s="92"/>
      <c r="X155" s="109">
        <f t="shared" si="14"/>
        <v>0</v>
      </c>
      <c r="Y155" s="83"/>
      <c r="Z155" s="110">
        <f t="shared" si="15"/>
        <v>0</v>
      </c>
      <c r="AA155" s="111"/>
      <c r="AB155" s="92"/>
      <c r="AC155" s="92"/>
      <c r="AD155" s="92"/>
      <c r="AE155" s="92"/>
      <c r="AF155" s="92"/>
      <c r="AG155" s="92"/>
      <c r="AH155" s="92"/>
      <c r="AI155" s="109">
        <f t="shared" si="16"/>
        <v>0</v>
      </c>
      <c r="AJ155" s="83"/>
      <c r="AK155" s="110">
        <f t="shared" si="17"/>
        <v>0</v>
      </c>
      <c r="AL155" s="111"/>
      <c r="AM155" s="92"/>
      <c r="AN155" s="92">
        <v>1</v>
      </c>
      <c r="AO155" s="92"/>
      <c r="AP155" s="92"/>
      <c r="AQ155" s="92"/>
      <c r="AR155" s="92"/>
      <c r="AS155" s="92"/>
      <c r="AT155" s="92"/>
      <c r="AU155" s="92"/>
      <c r="AV155" s="109">
        <f t="shared" si="18"/>
        <v>25</v>
      </c>
      <c r="AW155" s="75"/>
      <c r="AX155" s="110">
        <f t="shared" si="19"/>
        <v>0.96153846153846156</v>
      </c>
      <c r="AY155" s="111"/>
      <c r="AZ155" s="93"/>
      <c r="BA155" s="94" t="s">
        <v>137</v>
      </c>
      <c r="BB155" s="71"/>
      <c r="BC155" s="54"/>
      <c r="BD155" s="41">
        <v>3</v>
      </c>
      <c r="BE155" s="52">
        <v>31</v>
      </c>
      <c r="BF155" s="62">
        <v>3121</v>
      </c>
      <c r="BG155" s="280" t="s">
        <v>52</v>
      </c>
    </row>
    <row r="156" spans="1:59" s="63" customFormat="1" ht="12.75" x14ac:dyDescent="0.2">
      <c r="A156" s="196">
        <v>3</v>
      </c>
      <c r="B156" s="197" t="s">
        <v>108</v>
      </c>
      <c r="C156" s="208">
        <v>31</v>
      </c>
      <c r="D156" s="209" t="s">
        <v>109</v>
      </c>
      <c r="E156" s="210">
        <v>3121</v>
      </c>
      <c r="F156" s="211" t="s">
        <v>133</v>
      </c>
      <c r="G156" s="231" t="s">
        <v>46</v>
      </c>
      <c r="H156" s="89"/>
      <c r="I156" s="90" t="s">
        <v>142</v>
      </c>
      <c r="J156" s="90" t="s">
        <v>135</v>
      </c>
      <c r="K156" s="90" t="s">
        <v>64</v>
      </c>
      <c r="L156" s="90" t="s">
        <v>1314</v>
      </c>
      <c r="M156" s="91"/>
      <c r="N156" s="312">
        <v>1</v>
      </c>
      <c r="O156" s="313">
        <f t="shared" si="20"/>
        <v>3.8461538461538464E-2</v>
      </c>
      <c r="P156" s="104"/>
      <c r="Q156" s="92"/>
      <c r="R156" s="92"/>
      <c r="S156" s="92"/>
      <c r="T156" s="92"/>
      <c r="U156" s="92"/>
      <c r="V156" s="92"/>
      <c r="W156" s="92"/>
      <c r="X156" s="109">
        <f t="shared" si="14"/>
        <v>0</v>
      </c>
      <c r="Y156" s="83"/>
      <c r="Z156" s="110">
        <f t="shared" si="15"/>
        <v>0</v>
      </c>
      <c r="AA156" s="111"/>
      <c r="AB156" s="92"/>
      <c r="AC156" s="92"/>
      <c r="AD156" s="92"/>
      <c r="AE156" s="92"/>
      <c r="AF156" s="92"/>
      <c r="AG156" s="92"/>
      <c r="AH156" s="92"/>
      <c r="AI156" s="109">
        <f t="shared" si="16"/>
        <v>0</v>
      </c>
      <c r="AJ156" s="83"/>
      <c r="AK156" s="110">
        <f t="shared" si="17"/>
        <v>0</v>
      </c>
      <c r="AL156" s="111"/>
      <c r="AM156" s="92"/>
      <c r="AN156" s="92">
        <v>1</v>
      </c>
      <c r="AO156" s="92"/>
      <c r="AP156" s="92"/>
      <c r="AQ156" s="92"/>
      <c r="AR156" s="92"/>
      <c r="AS156" s="92"/>
      <c r="AT156" s="92"/>
      <c r="AU156" s="92"/>
      <c r="AV156" s="109">
        <f t="shared" si="18"/>
        <v>25</v>
      </c>
      <c r="AW156" s="75"/>
      <c r="AX156" s="110">
        <f t="shared" si="19"/>
        <v>0.96153846153846156</v>
      </c>
      <c r="AY156" s="111"/>
      <c r="AZ156" s="93"/>
      <c r="BA156" s="94" t="s">
        <v>137</v>
      </c>
      <c r="BB156" s="71"/>
      <c r="BC156" s="54"/>
      <c r="BD156" s="41">
        <v>3</v>
      </c>
      <c r="BE156" s="52">
        <v>31</v>
      </c>
      <c r="BF156" s="62">
        <v>3121</v>
      </c>
      <c r="BG156" s="280" t="s">
        <v>52</v>
      </c>
    </row>
    <row r="157" spans="1:59" s="63" customFormat="1" ht="12.75" x14ac:dyDescent="0.2">
      <c r="A157" s="196">
        <v>3</v>
      </c>
      <c r="B157" s="197" t="s">
        <v>108</v>
      </c>
      <c r="C157" s="208">
        <v>31</v>
      </c>
      <c r="D157" s="209" t="s">
        <v>109</v>
      </c>
      <c r="E157" s="210">
        <v>3121</v>
      </c>
      <c r="F157" s="211" t="s">
        <v>133</v>
      </c>
      <c r="G157" s="231" t="s">
        <v>46</v>
      </c>
      <c r="H157" s="89"/>
      <c r="I157" s="90" t="s">
        <v>142</v>
      </c>
      <c r="J157" s="90" t="s">
        <v>135</v>
      </c>
      <c r="K157" s="90" t="s">
        <v>64</v>
      </c>
      <c r="L157" s="90" t="s">
        <v>65</v>
      </c>
      <c r="M157" s="91"/>
      <c r="N157" s="312">
        <v>1</v>
      </c>
      <c r="O157" s="313">
        <f t="shared" si="20"/>
        <v>3.8461538461538464E-2</v>
      </c>
      <c r="P157" s="104"/>
      <c r="Q157" s="92"/>
      <c r="R157" s="92"/>
      <c r="S157" s="92"/>
      <c r="T157" s="92"/>
      <c r="U157" s="92"/>
      <c r="V157" s="92"/>
      <c r="W157" s="92"/>
      <c r="X157" s="109">
        <f t="shared" si="14"/>
        <v>0</v>
      </c>
      <c r="Y157" s="83"/>
      <c r="Z157" s="110">
        <f t="shared" si="15"/>
        <v>0</v>
      </c>
      <c r="AA157" s="111"/>
      <c r="AB157" s="92"/>
      <c r="AC157" s="92"/>
      <c r="AD157" s="92"/>
      <c r="AE157" s="92"/>
      <c r="AF157" s="92"/>
      <c r="AG157" s="92"/>
      <c r="AH157" s="92"/>
      <c r="AI157" s="109">
        <f t="shared" si="16"/>
        <v>0</v>
      </c>
      <c r="AJ157" s="83"/>
      <c r="AK157" s="110">
        <f t="shared" si="17"/>
        <v>0</v>
      </c>
      <c r="AL157" s="111"/>
      <c r="AM157" s="92"/>
      <c r="AN157" s="92"/>
      <c r="AO157" s="92">
        <v>1</v>
      </c>
      <c r="AP157" s="92"/>
      <c r="AQ157" s="92"/>
      <c r="AR157" s="92"/>
      <c r="AS157" s="92"/>
      <c r="AT157" s="92"/>
      <c r="AU157" s="92"/>
      <c r="AV157" s="109">
        <f t="shared" si="18"/>
        <v>50</v>
      </c>
      <c r="AW157" s="75"/>
      <c r="AX157" s="110">
        <f t="shared" si="19"/>
        <v>1.9230769230769231</v>
      </c>
      <c r="AY157" s="111"/>
      <c r="AZ157" s="93"/>
      <c r="BA157" s="94" t="s">
        <v>137</v>
      </c>
      <c r="BB157" s="71"/>
      <c r="BC157" s="54"/>
      <c r="BD157" s="41">
        <v>3</v>
      </c>
      <c r="BE157" s="52">
        <v>31</v>
      </c>
      <c r="BF157" s="62">
        <v>3121</v>
      </c>
      <c r="BG157" s="280" t="s">
        <v>52</v>
      </c>
    </row>
    <row r="158" spans="1:59" s="63" customFormat="1" ht="12.75" x14ac:dyDescent="0.2">
      <c r="A158" s="196">
        <v>3</v>
      </c>
      <c r="B158" s="197" t="s">
        <v>108</v>
      </c>
      <c r="C158" s="208">
        <v>31</v>
      </c>
      <c r="D158" s="209" t="s">
        <v>109</v>
      </c>
      <c r="E158" s="210">
        <v>3121</v>
      </c>
      <c r="F158" s="211" t="s">
        <v>133</v>
      </c>
      <c r="G158" s="231" t="s">
        <v>46</v>
      </c>
      <c r="H158" s="89"/>
      <c r="I158" s="90" t="s">
        <v>144</v>
      </c>
      <c r="J158" s="90" t="s">
        <v>135</v>
      </c>
      <c r="K158" s="90" t="s">
        <v>64</v>
      </c>
      <c r="L158" s="90" t="s">
        <v>1095</v>
      </c>
      <c r="M158" s="91" t="s">
        <v>145</v>
      </c>
      <c r="N158" s="312">
        <v>1</v>
      </c>
      <c r="O158" s="313">
        <f t="shared" si="20"/>
        <v>3.8461538461538464E-2</v>
      </c>
      <c r="P158" s="104"/>
      <c r="Q158" s="92"/>
      <c r="R158" s="92"/>
      <c r="S158" s="92"/>
      <c r="T158" s="92"/>
      <c r="U158" s="92"/>
      <c r="V158" s="92"/>
      <c r="W158" s="92"/>
      <c r="X158" s="109">
        <f t="shared" si="14"/>
        <v>0</v>
      </c>
      <c r="Y158" s="83"/>
      <c r="Z158" s="110">
        <f t="shared" si="15"/>
        <v>0</v>
      </c>
      <c r="AA158" s="111"/>
      <c r="AB158" s="92"/>
      <c r="AC158" s="92"/>
      <c r="AD158" s="92"/>
      <c r="AE158" s="92"/>
      <c r="AF158" s="92"/>
      <c r="AG158" s="92"/>
      <c r="AH158" s="92"/>
      <c r="AI158" s="109">
        <f t="shared" si="16"/>
        <v>0</v>
      </c>
      <c r="AJ158" s="83"/>
      <c r="AK158" s="110">
        <f t="shared" si="17"/>
        <v>0</v>
      </c>
      <c r="AL158" s="111"/>
      <c r="AM158" s="92"/>
      <c r="AN158" s="92"/>
      <c r="AO158" s="92">
        <v>1</v>
      </c>
      <c r="AP158" s="92"/>
      <c r="AQ158" s="92"/>
      <c r="AR158" s="92"/>
      <c r="AS158" s="92"/>
      <c r="AT158" s="92"/>
      <c r="AU158" s="92"/>
      <c r="AV158" s="109">
        <f t="shared" si="18"/>
        <v>50</v>
      </c>
      <c r="AW158" s="75"/>
      <c r="AX158" s="110">
        <f t="shared" si="19"/>
        <v>1.9230769230769231</v>
      </c>
      <c r="AY158" s="111"/>
      <c r="AZ158" s="93"/>
      <c r="BA158" s="94" t="s">
        <v>137</v>
      </c>
      <c r="BB158" s="71"/>
      <c r="BC158" s="54"/>
      <c r="BD158" s="41">
        <v>3</v>
      </c>
      <c r="BE158" s="52">
        <v>31</v>
      </c>
      <c r="BF158" s="62">
        <v>3121</v>
      </c>
      <c r="BG158" s="280" t="s">
        <v>52</v>
      </c>
    </row>
    <row r="159" spans="1:59" s="63" customFormat="1" ht="12.75" x14ac:dyDescent="0.2">
      <c r="A159" s="196">
        <v>3</v>
      </c>
      <c r="B159" s="197" t="s">
        <v>108</v>
      </c>
      <c r="C159" s="208">
        <v>31</v>
      </c>
      <c r="D159" s="209" t="s">
        <v>109</v>
      </c>
      <c r="E159" s="210">
        <v>3121</v>
      </c>
      <c r="F159" s="211" t="s">
        <v>133</v>
      </c>
      <c r="G159" s="231" t="s">
        <v>46</v>
      </c>
      <c r="H159" s="89"/>
      <c r="I159" s="90" t="s">
        <v>144</v>
      </c>
      <c r="J159" s="90" t="s">
        <v>135</v>
      </c>
      <c r="K159" s="90" t="s">
        <v>64</v>
      </c>
      <c r="L159" s="90" t="s">
        <v>1095</v>
      </c>
      <c r="M159" s="91" t="s">
        <v>146</v>
      </c>
      <c r="N159" s="312">
        <v>1</v>
      </c>
      <c r="O159" s="313">
        <f t="shared" si="20"/>
        <v>3.8461538461538464E-2</v>
      </c>
      <c r="P159" s="104"/>
      <c r="Q159" s="92"/>
      <c r="R159" s="92"/>
      <c r="S159" s="92"/>
      <c r="T159" s="92"/>
      <c r="U159" s="92"/>
      <c r="V159" s="92"/>
      <c r="W159" s="92"/>
      <c r="X159" s="109">
        <f t="shared" si="14"/>
        <v>0</v>
      </c>
      <c r="Y159" s="83"/>
      <c r="Z159" s="110">
        <f t="shared" si="15"/>
        <v>0</v>
      </c>
      <c r="AA159" s="111"/>
      <c r="AB159" s="92"/>
      <c r="AC159" s="92"/>
      <c r="AD159" s="92"/>
      <c r="AE159" s="92"/>
      <c r="AF159" s="92"/>
      <c r="AG159" s="92"/>
      <c r="AH159" s="92"/>
      <c r="AI159" s="109">
        <f t="shared" si="16"/>
        <v>0</v>
      </c>
      <c r="AJ159" s="83"/>
      <c r="AK159" s="110">
        <f t="shared" si="17"/>
        <v>0</v>
      </c>
      <c r="AL159" s="111"/>
      <c r="AM159" s="92"/>
      <c r="AN159" s="92"/>
      <c r="AO159" s="92">
        <v>1</v>
      </c>
      <c r="AP159" s="92"/>
      <c r="AQ159" s="92"/>
      <c r="AR159" s="92"/>
      <c r="AS159" s="92"/>
      <c r="AT159" s="92"/>
      <c r="AU159" s="92"/>
      <c r="AV159" s="109">
        <f t="shared" si="18"/>
        <v>50</v>
      </c>
      <c r="AW159" s="75"/>
      <c r="AX159" s="110">
        <f t="shared" si="19"/>
        <v>1.9230769230769231</v>
      </c>
      <c r="AY159" s="111"/>
      <c r="AZ159" s="93"/>
      <c r="BA159" s="94" t="s">
        <v>137</v>
      </c>
      <c r="BB159" s="71"/>
      <c r="BC159" s="54"/>
      <c r="BD159" s="41">
        <v>3</v>
      </c>
      <c r="BE159" s="52">
        <v>31</v>
      </c>
      <c r="BF159" s="62">
        <v>3121</v>
      </c>
      <c r="BG159" s="280" t="s">
        <v>52</v>
      </c>
    </row>
    <row r="160" spans="1:59" s="63" customFormat="1" ht="12.75" x14ac:dyDescent="0.2">
      <c r="A160" s="196">
        <v>3</v>
      </c>
      <c r="B160" s="197" t="s">
        <v>108</v>
      </c>
      <c r="C160" s="208">
        <v>31</v>
      </c>
      <c r="D160" s="209" t="s">
        <v>109</v>
      </c>
      <c r="E160" s="210">
        <v>3121</v>
      </c>
      <c r="F160" s="211" t="s">
        <v>133</v>
      </c>
      <c r="G160" s="231" t="s">
        <v>46</v>
      </c>
      <c r="H160" s="89"/>
      <c r="I160" s="90" t="s">
        <v>106</v>
      </c>
      <c r="J160" s="90" t="s">
        <v>135</v>
      </c>
      <c r="K160" s="90" t="s">
        <v>64</v>
      </c>
      <c r="L160" s="90" t="s">
        <v>147</v>
      </c>
      <c r="M160" s="91"/>
      <c r="N160" s="312">
        <v>1</v>
      </c>
      <c r="O160" s="313">
        <f t="shared" si="20"/>
        <v>3.8461538461538464E-2</v>
      </c>
      <c r="P160" s="104"/>
      <c r="Q160" s="92"/>
      <c r="R160" s="92"/>
      <c r="S160" s="92"/>
      <c r="T160" s="92"/>
      <c r="U160" s="92"/>
      <c r="V160" s="92"/>
      <c r="W160" s="92"/>
      <c r="X160" s="109">
        <f t="shared" si="14"/>
        <v>0</v>
      </c>
      <c r="Y160" s="83"/>
      <c r="Z160" s="110">
        <f t="shared" si="15"/>
        <v>0</v>
      </c>
      <c r="AA160" s="111"/>
      <c r="AB160" s="92"/>
      <c r="AC160" s="92"/>
      <c r="AD160" s="92"/>
      <c r="AE160" s="92"/>
      <c r="AF160" s="92"/>
      <c r="AG160" s="92"/>
      <c r="AH160" s="92"/>
      <c r="AI160" s="109">
        <f t="shared" si="16"/>
        <v>0</v>
      </c>
      <c r="AJ160" s="83"/>
      <c r="AK160" s="110">
        <f t="shared" si="17"/>
        <v>0</v>
      </c>
      <c r="AL160" s="111"/>
      <c r="AM160" s="92"/>
      <c r="AN160" s="92"/>
      <c r="AO160" s="92">
        <v>1</v>
      </c>
      <c r="AP160" s="92"/>
      <c r="AQ160" s="92"/>
      <c r="AR160" s="92"/>
      <c r="AS160" s="92"/>
      <c r="AT160" s="92"/>
      <c r="AU160" s="92"/>
      <c r="AV160" s="109">
        <f t="shared" si="18"/>
        <v>50</v>
      </c>
      <c r="AW160" s="75"/>
      <c r="AX160" s="110">
        <f t="shared" si="19"/>
        <v>1.9230769230769231</v>
      </c>
      <c r="AY160" s="111"/>
      <c r="AZ160" s="93"/>
      <c r="BA160" s="94" t="s">
        <v>137</v>
      </c>
      <c r="BB160" s="71"/>
      <c r="BC160" s="54"/>
      <c r="BD160" s="41">
        <v>3</v>
      </c>
      <c r="BE160" s="52">
        <v>31</v>
      </c>
      <c r="BF160" s="62">
        <v>3121</v>
      </c>
      <c r="BG160" s="280" t="s">
        <v>52</v>
      </c>
    </row>
    <row r="161" spans="1:59" s="63" customFormat="1" ht="12.75" x14ac:dyDescent="0.2">
      <c r="A161" s="196">
        <v>3</v>
      </c>
      <c r="B161" s="197" t="s">
        <v>108</v>
      </c>
      <c r="C161" s="208">
        <v>31</v>
      </c>
      <c r="D161" s="209" t="s">
        <v>109</v>
      </c>
      <c r="E161" s="210">
        <v>3121</v>
      </c>
      <c r="F161" s="211" t="s">
        <v>133</v>
      </c>
      <c r="G161" s="231" t="s">
        <v>46</v>
      </c>
      <c r="H161" s="89"/>
      <c r="I161" s="90" t="s">
        <v>106</v>
      </c>
      <c r="J161" s="90" t="s">
        <v>135</v>
      </c>
      <c r="K161" s="90" t="s">
        <v>64</v>
      </c>
      <c r="L161" s="90" t="s">
        <v>141</v>
      </c>
      <c r="M161" s="91"/>
      <c r="N161" s="312">
        <v>1</v>
      </c>
      <c r="O161" s="313">
        <f t="shared" si="20"/>
        <v>3.8461538461538464E-2</v>
      </c>
      <c r="P161" s="104"/>
      <c r="Q161" s="92"/>
      <c r="R161" s="92"/>
      <c r="S161" s="92"/>
      <c r="T161" s="92"/>
      <c r="U161" s="92"/>
      <c r="V161" s="92"/>
      <c r="W161" s="92"/>
      <c r="X161" s="109">
        <f t="shared" si="14"/>
        <v>0</v>
      </c>
      <c r="Y161" s="83"/>
      <c r="Z161" s="110">
        <f t="shared" si="15"/>
        <v>0</v>
      </c>
      <c r="AA161" s="111"/>
      <c r="AB161" s="92"/>
      <c r="AC161" s="92"/>
      <c r="AD161" s="92"/>
      <c r="AE161" s="92"/>
      <c r="AF161" s="92"/>
      <c r="AG161" s="92"/>
      <c r="AH161" s="92"/>
      <c r="AI161" s="109">
        <f t="shared" si="16"/>
        <v>0</v>
      </c>
      <c r="AJ161" s="83"/>
      <c r="AK161" s="110">
        <f t="shared" si="17"/>
        <v>0</v>
      </c>
      <c r="AL161" s="111"/>
      <c r="AM161" s="92"/>
      <c r="AN161" s="92">
        <v>1</v>
      </c>
      <c r="AO161" s="92"/>
      <c r="AP161" s="92"/>
      <c r="AQ161" s="92"/>
      <c r="AR161" s="92"/>
      <c r="AS161" s="92"/>
      <c r="AT161" s="92"/>
      <c r="AU161" s="92"/>
      <c r="AV161" s="109">
        <f t="shared" si="18"/>
        <v>25</v>
      </c>
      <c r="AW161" s="75"/>
      <c r="AX161" s="110">
        <f t="shared" si="19"/>
        <v>0.96153846153846156</v>
      </c>
      <c r="AY161" s="111"/>
      <c r="AZ161" s="93"/>
      <c r="BA161" s="94" t="s">
        <v>137</v>
      </c>
      <c r="BB161" s="71"/>
      <c r="BC161" s="54"/>
      <c r="BD161" s="41">
        <v>3</v>
      </c>
      <c r="BE161" s="52">
        <v>31</v>
      </c>
      <c r="BF161" s="62">
        <v>3121</v>
      </c>
      <c r="BG161" s="280" t="s">
        <v>52</v>
      </c>
    </row>
    <row r="162" spans="1:59" s="63" customFormat="1" ht="12.75" x14ac:dyDescent="0.2">
      <c r="A162" s="196">
        <v>3</v>
      </c>
      <c r="B162" s="197" t="s">
        <v>108</v>
      </c>
      <c r="C162" s="208">
        <v>31</v>
      </c>
      <c r="D162" s="209" t="s">
        <v>109</v>
      </c>
      <c r="E162" s="210">
        <v>3121</v>
      </c>
      <c r="F162" s="211" t="s">
        <v>133</v>
      </c>
      <c r="G162" s="231" t="s">
        <v>46</v>
      </c>
      <c r="H162" s="89"/>
      <c r="I162" s="90" t="s">
        <v>106</v>
      </c>
      <c r="J162" s="90" t="s">
        <v>135</v>
      </c>
      <c r="K162" s="90" t="s">
        <v>64</v>
      </c>
      <c r="L162" s="90" t="s">
        <v>1093</v>
      </c>
      <c r="M162" s="91"/>
      <c r="N162" s="312">
        <v>1</v>
      </c>
      <c r="O162" s="313">
        <f t="shared" si="20"/>
        <v>3.8461538461538464E-2</v>
      </c>
      <c r="P162" s="104"/>
      <c r="Q162" s="92"/>
      <c r="R162" s="92"/>
      <c r="S162" s="92"/>
      <c r="T162" s="92"/>
      <c r="U162" s="92"/>
      <c r="V162" s="92"/>
      <c r="W162" s="92"/>
      <c r="X162" s="109">
        <f t="shared" si="14"/>
        <v>0</v>
      </c>
      <c r="Y162" s="83"/>
      <c r="Z162" s="110">
        <f t="shared" si="15"/>
        <v>0</v>
      </c>
      <c r="AA162" s="111"/>
      <c r="AB162" s="92"/>
      <c r="AC162" s="92"/>
      <c r="AD162" s="92"/>
      <c r="AE162" s="92"/>
      <c r="AF162" s="92"/>
      <c r="AG162" s="92"/>
      <c r="AH162" s="92"/>
      <c r="AI162" s="109">
        <f t="shared" si="16"/>
        <v>0</v>
      </c>
      <c r="AJ162" s="83"/>
      <c r="AK162" s="110">
        <f t="shared" si="17"/>
        <v>0</v>
      </c>
      <c r="AL162" s="111"/>
      <c r="AM162" s="92">
        <v>1</v>
      </c>
      <c r="AN162" s="92"/>
      <c r="AO162" s="92"/>
      <c r="AP162" s="92"/>
      <c r="AQ162" s="92"/>
      <c r="AR162" s="92"/>
      <c r="AS162" s="92"/>
      <c r="AT162" s="92"/>
      <c r="AU162" s="92"/>
      <c r="AV162" s="109">
        <f t="shared" si="18"/>
        <v>10</v>
      </c>
      <c r="AW162" s="75"/>
      <c r="AX162" s="110">
        <f t="shared" si="19"/>
        <v>0.38461538461538464</v>
      </c>
      <c r="AY162" s="111"/>
      <c r="AZ162" s="93"/>
      <c r="BA162" s="94" t="s">
        <v>137</v>
      </c>
      <c r="BB162" s="71"/>
      <c r="BC162" s="54"/>
      <c r="BD162" s="41">
        <v>3</v>
      </c>
      <c r="BE162" s="52">
        <v>31</v>
      </c>
      <c r="BF162" s="62">
        <v>3121</v>
      </c>
      <c r="BG162" s="280" t="s">
        <v>52</v>
      </c>
    </row>
    <row r="163" spans="1:59" s="63" customFormat="1" ht="12.75" x14ac:dyDescent="0.2">
      <c r="A163" s="196">
        <v>3</v>
      </c>
      <c r="B163" s="197" t="s">
        <v>108</v>
      </c>
      <c r="C163" s="208">
        <v>31</v>
      </c>
      <c r="D163" s="209" t="s">
        <v>109</v>
      </c>
      <c r="E163" s="210">
        <v>3121</v>
      </c>
      <c r="F163" s="211" t="s">
        <v>133</v>
      </c>
      <c r="G163" s="231" t="s">
        <v>46</v>
      </c>
      <c r="H163" s="89"/>
      <c r="I163" s="90" t="s">
        <v>106</v>
      </c>
      <c r="J163" s="90" t="s">
        <v>135</v>
      </c>
      <c r="K163" s="90" t="s">
        <v>64</v>
      </c>
      <c r="L163" s="90" t="s">
        <v>148</v>
      </c>
      <c r="M163" s="91"/>
      <c r="N163" s="312">
        <v>1</v>
      </c>
      <c r="O163" s="313">
        <f t="shared" si="20"/>
        <v>3.8461538461538464E-2</v>
      </c>
      <c r="P163" s="104"/>
      <c r="Q163" s="92"/>
      <c r="R163" s="92"/>
      <c r="S163" s="92"/>
      <c r="T163" s="92"/>
      <c r="U163" s="92"/>
      <c r="V163" s="92"/>
      <c r="W163" s="92"/>
      <c r="X163" s="109">
        <f t="shared" si="14"/>
        <v>0</v>
      </c>
      <c r="Y163" s="83"/>
      <c r="Z163" s="110">
        <f t="shared" si="15"/>
        <v>0</v>
      </c>
      <c r="AA163" s="111"/>
      <c r="AB163" s="92"/>
      <c r="AC163" s="92"/>
      <c r="AD163" s="92"/>
      <c r="AE163" s="92"/>
      <c r="AF163" s="92"/>
      <c r="AG163" s="92"/>
      <c r="AH163" s="92"/>
      <c r="AI163" s="109">
        <f t="shared" si="16"/>
        <v>0</v>
      </c>
      <c r="AJ163" s="83"/>
      <c r="AK163" s="110">
        <f t="shared" si="17"/>
        <v>0</v>
      </c>
      <c r="AL163" s="111"/>
      <c r="AM163" s="92"/>
      <c r="AN163" s="92">
        <v>1</v>
      </c>
      <c r="AO163" s="92"/>
      <c r="AP163" s="92"/>
      <c r="AQ163" s="92"/>
      <c r="AR163" s="92"/>
      <c r="AS163" s="92"/>
      <c r="AT163" s="92"/>
      <c r="AU163" s="92"/>
      <c r="AV163" s="109">
        <f t="shared" si="18"/>
        <v>25</v>
      </c>
      <c r="AW163" s="75"/>
      <c r="AX163" s="110">
        <f t="shared" si="19"/>
        <v>0.96153846153846156</v>
      </c>
      <c r="AY163" s="111"/>
      <c r="AZ163" s="93"/>
      <c r="BA163" s="94" t="s">
        <v>137</v>
      </c>
      <c r="BB163" s="71"/>
      <c r="BC163" s="54"/>
      <c r="BD163" s="41">
        <v>3</v>
      </c>
      <c r="BE163" s="52">
        <v>31</v>
      </c>
      <c r="BF163" s="62">
        <v>3121</v>
      </c>
      <c r="BG163" s="280" t="s">
        <v>52</v>
      </c>
    </row>
    <row r="164" spans="1:59" s="63" customFormat="1" ht="12.75" x14ac:dyDescent="0.2">
      <c r="A164" s="196">
        <v>3</v>
      </c>
      <c r="B164" s="197" t="s">
        <v>108</v>
      </c>
      <c r="C164" s="208">
        <v>31</v>
      </c>
      <c r="D164" s="209" t="s">
        <v>109</v>
      </c>
      <c r="E164" s="210">
        <v>3121</v>
      </c>
      <c r="F164" s="211" t="s">
        <v>133</v>
      </c>
      <c r="G164" s="231" t="s">
        <v>46</v>
      </c>
      <c r="H164" s="89"/>
      <c r="I164" s="90" t="s">
        <v>106</v>
      </c>
      <c r="J164" s="90" t="s">
        <v>135</v>
      </c>
      <c r="K164" s="90" t="s">
        <v>64</v>
      </c>
      <c r="L164" s="90" t="s">
        <v>1100</v>
      </c>
      <c r="M164" s="91"/>
      <c r="N164" s="312">
        <v>1</v>
      </c>
      <c r="O164" s="313">
        <f t="shared" si="20"/>
        <v>3.8461538461538464E-2</v>
      </c>
      <c r="P164" s="104"/>
      <c r="Q164" s="92"/>
      <c r="R164" s="92"/>
      <c r="S164" s="92"/>
      <c r="T164" s="92"/>
      <c r="U164" s="92"/>
      <c r="V164" s="92"/>
      <c r="W164" s="92"/>
      <c r="X164" s="109">
        <f t="shared" si="14"/>
        <v>0</v>
      </c>
      <c r="Y164" s="83"/>
      <c r="Z164" s="110">
        <f t="shared" si="15"/>
        <v>0</v>
      </c>
      <c r="AA164" s="111"/>
      <c r="AB164" s="92"/>
      <c r="AC164" s="92"/>
      <c r="AD164" s="92"/>
      <c r="AE164" s="92"/>
      <c r="AF164" s="92"/>
      <c r="AG164" s="92"/>
      <c r="AH164" s="92"/>
      <c r="AI164" s="109">
        <f t="shared" si="16"/>
        <v>0</v>
      </c>
      <c r="AJ164" s="83"/>
      <c r="AK164" s="110">
        <f t="shared" si="17"/>
        <v>0</v>
      </c>
      <c r="AL164" s="111"/>
      <c r="AM164" s="92"/>
      <c r="AN164" s="92">
        <v>1</v>
      </c>
      <c r="AO164" s="92"/>
      <c r="AP164" s="92"/>
      <c r="AQ164" s="92"/>
      <c r="AR164" s="92"/>
      <c r="AS164" s="92"/>
      <c r="AT164" s="92"/>
      <c r="AU164" s="92"/>
      <c r="AV164" s="109">
        <f t="shared" si="18"/>
        <v>25</v>
      </c>
      <c r="AW164" s="75"/>
      <c r="AX164" s="110">
        <f t="shared" si="19"/>
        <v>0.96153846153846156</v>
      </c>
      <c r="AY164" s="111"/>
      <c r="AZ164" s="93"/>
      <c r="BA164" s="94" t="s">
        <v>137</v>
      </c>
      <c r="BB164" s="71"/>
      <c r="BC164" s="54"/>
      <c r="BD164" s="41">
        <v>3</v>
      </c>
      <c r="BE164" s="52">
        <v>31</v>
      </c>
      <c r="BF164" s="62">
        <v>3121</v>
      </c>
      <c r="BG164" s="280" t="s">
        <v>52</v>
      </c>
    </row>
    <row r="165" spans="1:59" s="63" customFormat="1" ht="12.75" x14ac:dyDescent="0.2">
      <c r="A165" s="196">
        <v>3</v>
      </c>
      <c r="B165" s="197" t="s">
        <v>108</v>
      </c>
      <c r="C165" s="208">
        <v>31</v>
      </c>
      <c r="D165" s="209" t="s">
        <v>109</v>
      </c>
      <c r="E165" s="210">
        <v>3121</v>
      </c>
      <c r="F165" s="211" t="s">
        <v>133</v>
      </c>
      <c r="G165" s="231" t="s">
        <v>46</v>
      </c>
      <c r="H165" s="89"/>
      <c r="I165" s="90" t="s">
        <v>106</v>
      </c>
      <c r="J165" s="90" t="s">
        <v>135</v>
      </c>
      <c r="K165" s="90" t="s">
        <v>64</v>
      </c>
      <c r="L165" s="90" t="s">
        <v>1097</v>
      </c>
      <c r="M165" s="91"/>
      <c r="N165" s="312">
        <v>1</v>
      </c>
      <c r="O165" s="313">
        <f t="shared" si="20"/>
        <v>3.8461538461538464E-2</v>
      </c>
      <c r="P165" s="104"/>
      <c r="Q165" s="92"/>
      <c r="R165" s="92"/>
      <c r="S165" s="92"/>
      <c r="T165" s="92"/>
      <c r="U165" s="92"/>
      <c r="V165" s="92"/>
      <c r="W165" s="92"/>
      <c r="X165" s="109">
        <f t="shared" si="14"/>
        <v>0</v>
      </c>
      <c r="Y165" s="83"/>
      <c r="Z165" s="110">
        <f t="shared" si="15"/>
        <v>0</v>
      </c>
      <c r="AA165" s="111"/>
      <c r="AB165" s="92"/>
      <c r="AC165" s="92"/>
      <c r="AD165" s="92"/>
      <c r="AE165" s="92"/>
      <c r="AF165" s="92"/>
      <c r="AG165" s="92"/>
      <c r="AH165" s="92"/>
      <c r="AI165" s="109">
        <f t="shared" si="16"/>
        <v>0</v>
      </c>
      <c r="AJ165" s="83"/>
      <c r="AK165" s="110">
        <f t="shared" si="17"/>
        <v>0</v>
      </c>
      <c r="AL165" s="111"/>
      <c r="AM165" s="92"/>
      <c r="AN165" s="92"/>
      <c r="AO165" s="92"/>
      <c r="AP165" s="92">
        <v>1</v>
      </c>
      <c r="AQ165" s="92"/>
      <c r="AR165" s="92"/>
      <c r="AS165" s="92"/>
      <c r="AT165" s="92"/>
      <c r="AU165" s="92"/>
      <c r="AV165" s="109">
        <f t="shared" si="18"/>
        <v>100</v>
      </c>
      <c r="AW165" s="75"/>
      <c r="AX165" s="110">
        <f t="shared" si="19"/>
        <v>3.8461538461538463</v>
      </c>
      <c r="AY165" s="111"/>
      <c r="AZ165" s="93"/>
      <c r="BA165" s="94" t="s">
        <v>137</v>
      </c>
      <c r="BB165" s="71"/>
      <c r="BC165" s="54"/>
      <c r="BD165" s="41">
        <v>3</v>
      </c>
      <c r="BE165" s="52">
        <v>31</v>
      </c>
      <c r="BF165" s="62">
        <v>3121</v>
      </c>
      <c r="BG165" s="280" t="s">
        <v>52</v>
      </c>
    </row>
    <row r="166" spans="1:59" s="63" customFormat="1" ht="12.75" x14ac:dyDescent="0.2">
      <c r="A166" s="196">
        <v>3</v>
      </c>
      <c r="B166" s="197" t="s">
        <v>108</v>
      </c>
      <c r="C166" s="208">
        <v>31</v>
      </c>
      <c r="D166" s="209" t="s">
        <v>109</v>
      </c>
      <c r="E166" s="210">
        <v>3121</v>
      </c>
      <c r="F166" s="211" t="s">
        <v>133</v>
      </c>
      <c r="G166" s="231" t="s">
        <v>46</v>
      </c>
      <c r="H166" s="89"/>
      <c r="I166" s="90" t="s">
        <v>106</v>
      </c>
      <c r="J166" s="90" t="s">
        <v>135</v>
      </c>
      <c r="K166" s="90" t="s">
        <v>64</v>
      </c>
      <c r="L166" s="90" t="s">
        <v>138</v>
      </c>
      <c r="M166" s="91"/>
      <c r="N166" s="312">
        <v>1</v>
      </c>
      <c r="O166" s="313">
        <f t="shared" si="20"/>
        <v>3.8461538461538464E-2</v>
      </c>
      <c r="P166" s="104"/>
      <c r="Q166" s="92"/>
      <c r="R166" s="92"/>
      <c r="S166" s="92"/>
      <c r="T166" s="92"/>
      <c r="U166" s="92"/>
      <c r="V166" s="92"/>
      <c r="W166" s="92"/>
      <c r="X166" s="109">
        <f t="shared" si="14"/>
        <v>0</v>
      </c>
      <c r="Y166" s="83"/>
      <c r="Z166" s="110">
        <f t="shared" si="15"/>
        <v>0</v>
      </c>
      <c r="AA166" s="111"/>
      <c r="AB166" s="92"/>
      <c r="AC166" s="92"/>
      <c r="AD166" s="92"/>
      <c r="AE166" s="92"/>
      <c r="AF166" s="92"/>
      <c r="AG166" s="92"/>
      <c r="AH166" s="92"/>
      <c r="AI166" s="109">
        <f t="shared" si="16"/>
        <v>0</v>
      </c>
      <c r="AJ166" s="83"/>
      <c r="AK166" s="110">
        <f t="shared" si="17"/>
        <v>0</v>
      </c>
      <c r="AL166" s="111"/>
      <c r="AM166" s="92"/>
      <c r="AN166" s="92"/>
      <c r="AO166" s="92">
        <v>1</v>
      </c>
      <c r="AP166" s="92"/>
      <c r="AQ166" s="92"/>
      <c r="AR166" s="92"/>
      <c r="AS166" s="92"/>
      <c r="AT166" s="92"/>
      <c r="AU166" s="92"/>
      <c r="AV166" s="109">
        <f t="shared" si="18"/>
        <v>50</v>
      </c>
      <c r="AW166" s="75"/>
      <c r="AX166" s="110">
        <f t="shared" si="19"/>
        <v>1.9230769230769231</v>
      </c>
      <c r="AY166" s="111"/>
      <c r="AZ166" s="93"/>
      <c r="BA166" s="94" t="s">
        <v>137</v>
      </c>
      <c r="BB166" s="71"/>
      <c r="BC166" s="54"/>
      <c r="BD166" s="41">
        <v>3</v>
      </c>
      <c r="BE166" s="52">
        <v>31</v>
      </c>
      <c r="BF166" s="62">
        <v>3121</v>
      </c>
      <c r="BG166" s="280" t="s">
        <v>52</v>
      </c>
    </row>
    <row r="167" spans="1:59" s="63" customFormat="1" ht="12.75" x14ac:dyDescent="0.2">
      <c r="A167" s="196">
        <v>3</v>
      </c>
      <c r="B167" s="197" t="s">
        <v>108</v>
      </c>
      <c r="C167" s="208">
        <v>31</v>
      </c>
      <c r="D167" s="209" t="s">
        <v>109</v>
      </c>
      <c r="E167" s="210">
        <v>3121</v>
      </c>
      <c r="F167" s="211" t="s">
        <v>133</v>
      </c>
      <c r="G167" s="231" t="s">
        <v>46</v>
      </c>
      <c r="H167" s="89"/>
      <c r="I167" s="90" t="s">
        <v>149</v>
      </c>
      <c r="J167" s="90" t="s">
        <v>135</v>
      </c>
      <c r="K167" s="90" t="s">
        <v>64</v>
      </c>
      <c r="L167" s="90" t="s">
        <v>1096</v>
      </c>
      <c r="M167" s="91"/>
      <c r="N167" s="312">
        <v>1</v>
      </c>
      <c r="O167" s="313">
        <f t="shared" si="20"/>
        <v>3.8461538461538464E-2</v>
      </c>
      <c r="P167" s="104"/>
      <c r="Q167" s="92"/>
      <c r="R167" s="92"/>
      <c r="S167" s="92"/>
      <c r="T167" s="92"/>
      <c r="U167" s="92"/>
      <c r="V167" s="92"/>
      <c r="W167" s="92"/>
      <c r="X167" s="109">
        <f t="shared" si="14"/>
        <v>0</v>
      </c>
      <c r="Y167" s="83"/>
      <c r="Z167" s="110">
        <f t="shared" si="15"/>
        <v>0</v>
      </c>
      <c r="AA167" s="111"/>
      <c r="AB167" s="92"/>
      <c r="AC167" s="92"/>
      <c r="AD167" s="92"/>
      <c r="AE167" s="92"/>
      <c r="AF167" s="92"/>
      <c r="AG167" s="92"/>
      <c r="AH167" s="92"/>
      <c r="AI167" s="109">
        <f t="shared" si="16"/>
        <v>0</v>
      </c>
      <c r="AJ167" s="83"/>
      <c r="AK167" s="110">
        <f t="shared" si="17"/>
        <v>0</v>
      </c>
      <c r="AL167" s="111"/>
      <c r="AM167" s="92"/>
      <c r="AN167" s="92"/>
      <c r="AO167" s="92"/>
      <c r="AP167" s="92">
        <v>1</v>
      </c>
      <c r="AQ167" s="92"/>
      <c r="AR167" s="92"/>
      <c r="AS167" s="92"/>
      <c r="AT167" s="92"/>
      <c r="AU167" s="92"/>
      <c r="AV167" s="109">
        <f t="shared" si="18"/>
        <v>100</v>
      </c>
      <c r="AW167" s="75"/>
      <c r="AX167" s="110">
        <f t="shared" si="19"/>
        <v>3.8461538461538463</v>
      </c>
      <c r="AY167" s="111"/>
      <c r="AZ167" s="93"/>
      <c r="BA167" s="94" t="s">
        <v>137</v>
      </c>
      <c r="BB167" s="71"/>
      <c r="BC167" s="54"/>
      <c r="BD167" s="41">
        <v>3</v>
      </c>
      <c r="BE167" s="52">
        <v>31</v>
      </c>
      <c r="BF167" s="62">
        <v>3121</v>
      </c>
      <c r="BG167" s="280" t="s">
        <v>52</v>
      </c>
    </row>
    <row r="168" spans="1:59" s="63" customFormat="1" ht="12.75" x14ac:dyDescent="0.2">
      <c r="A168" s="196">
        <v>3</v>
      </c>
      <c r="B168" s="197" t="s">
        <v>108</v>
      </c>
      <c r="C168" s="208">
        <v>31</v>
      </c>
      <c r="D168" s="209" t="s">
        <v>109</v>
      </c>
      <c r="E168" s="210">
        <v>3121</v>
      </c>
      <c r="F168" s="211" t="s">
        <v>133</v>
      </c>
      <c r="G168" s="231" t="s">
        <v>46</v>
      </c>
      <c r="H168" s="89"/>
      <c r="I168" s="90" t="s">
        <v>150</v>
      </c>
      <c r="J168" s="90" t="s">
        <v>135</v>
      </c>
      <c r="K168" s="90" t="s">
        <v>64</v>
      </c>
      <c r="L168" s="90" t="s">
        <v>141</v>
      </c>
      <c r="M168" s="91"/>
      <c r="N168" s="312">
        <v>1</v>
      </c>
      <c r="O168" s="313">
        <f t="shared" si="20"/>
        <v>3.8461538461538464E-2</v>
      </c>
      <c r="P168" s="104"/>
      <c r="Q168" s="92"/>
      <c r="R168" s="92"/>
      <c r="S168" s="92"/>
      <c r="T168" s="92"/>
      <c r="U168" s="92"/>
      <c r="V168" s="92"/>
      <c r="W168" s="92"/>
      <c r="X168" s="109">
        <f t="shared" si="14"/>
        <v>0</v>
      </c>
      <c r="Y168" s="83"/>
      <c r="Z168" s="110">
        <f t="shared" si="15"/>
        <v>0</v>
      </c>
      <c r="AA168" s="111"/>
      <c r="AB168" s="92"/>
      <c r="AC168" s="92"/>
      <c r="AD168" s="92"/>
      <c r="AE168" s="92"/>
      <c r="AF168" s="92"/>
      <c r="AG168" s="92"/>
      <c r="AH168" s="92"/>
      <c r="AI168" s="109">
        <f t="shared" si="16"/>
        <v>0</v>
      </c>
      <c r="AJ168" s="83"/>
      <c r="AK168" s="110">
        <f t="shared" si="17"/>
        <v>0</v>
      </c>
      <c r="AL168" s="111"/>
      <c r="AM168" s="92"/>
      <c r="AN168" s="92">
        <v>1</v>
      </c>
      <c r="AO168" s="92"/>
      <c r="AP168" s="92"/>
      <c r="AQ168" s="92"/>
      <c r="AR168" s="92"/>
      <c r="AS168" s="92"/>
      <c r="AT168" s="92"/>
      <c r="AU168" s="92"/>
      <c r="AV168" s="109">
        <f t="shared" si="18"/>
        <v>25</v>
      </c>
      <c r="AW168" s="75"/>
      <c r="AX168" s="110">
        <f t="shared" si="19"/>
        <v>0.96153846153846156</v>
      </c>
      <c r="AY168" s="111"/>
      <c r="AZ168" s="93"/>
      <c r="BA168" s="94" t="s">
        <v>137</v>
      </c>
      <c r="BB168" s="71"/>
      <c r="BC168" s="54"/>
      <c r="BD168" s="41">
        <v>3</v>
      </c>
      <c r="BE168" s="52">
        <v>31</v>
      </c>
      <c r="BF168" s="62">
        <v>3121</v>
      </c>
      <c r="BG168" s="280" t="s">
        <v>52</v>
      </c>
    </row>
    <row r="169" spans="1:59" s="63" customFormat="1" ht="12.75" x14ac:dyDescent="0.2">
      <c r="A169" s="196">
        <v>3</v>
      </c>
      <c r="B169" s="197" t="s">
        <v>108</v>
      </c>
      <c r="C169" s="208">
        <v>31</v>
      </c>
      <c r="D169" s="209" t="s">
        <v>109</v>
      </c>
      <c r="E169" s="210">
        <v>3121</v>
      </c>
      <c r="F169" s="211" t="s">
        <v>133</v>
      </c>
      <c r="G169" s="231" t="s">
        <v>46</v>
      </c>
      <c r="H169" s="89"/>
      <c r="I169" s="90" t="s">
        <v>150</v>
      </c>
      <c r="J169" s="90" t="s">
        <v>135</v>
      </c>
      <c r="K169" s="90" t="s">
        <v>64</v>
      </c>
      <c r="L169" s="90" t="s">
        <v>136</v>
      </c>
      <c r="M169" s="91"/>
      <c r="N169" s="312">
        <v>1</v>
      </c>
      <c r="O169" s="313">
        <f t="shared" si="20"/>
        <v>3.8461538461538464E-2</v>
      </c>
      <c r="P169" s="104"/>
      <c r="Q169" s="92"/>
      <c r="R169" s="92"/>
      <c r="S169" s="92"/>
      <c r="T169" s="92"/>
      <c r="U169" s="92"/>
      <c r="V169" s="92"/>
      <c r="W169" s="92"/>
      <c r="X169" s="109">
        <f t="shared" si="14"/>
        <v>0</v>
      </c>
      <c r="Y169" s="83"/>
      <c r="Z169" s="110">
        <f t="shared" si="15"/>
        <v>0</v>
      </c>
      <c r="AA169" s="111"/>
      <c r="AB169" s="92"/>
      <c r="AC169" s="92"/>
      <c r="AD169" s="92"/>
      <c r="AE169" s="92"/>
      <c r="AF169" s="92"/>
      <c r="AG169" s="92"/>
      <c r="AH169" s="92"/>
      <c r="AI169" s="109">
        <f t="shared" si="16"/>
        <v>0</v>
      </c>
      <c r="AJ169" s="83"/>
      <c r="AK169" s="110">
        <f t="shared" si="17"/>
        <v>0</v>
      </c>
      <c r="AL169" s="111"/>
      <c r="AM169" s="92"/>
      <c r="AN169" s="92">
        <v>1</v>
      </c>
      <c r="AO169" s="92"/>
      <c r="AP169" s="92"/>
      <c r="AQ169" s="92"/>
      <c r="AR169" s="92"/>
      <c r="AS169" s="92"/>
      <c r="AT169" s="92"/>
      <c r="AU169" s="92"/>
      <c r="AV169" s="109">
        <f t="shared" si="18"/>
        <v>25</v>
      </c>
      <c r="AW169" s="75"/>
      <c r="AX169" s="110">
        <f t="shared" si="19"/>
        <v>0.96153846153846156</v>
      </c>
      <c r="AY169" s="111"/>
      <c r="AZ169" s="93"/>
      <c r="BA169" s="94" t="s">
        <v>137</v>
      </c>
      <c r="BB169" s="71"/>
      <c r="BC169" s="54"/>
      <c r="BD169" s="41">
        <v>3</v>
      </c>
      <c r="BE169" s="52">
        <v>31</v>
      </c>
      <c r="BF169" s="62">
        <v>3121</v>
      </c>
      <c r="BG169" s="280" t="s">
        <v>52</v>
      </c>
    </row>
    <row r="170" spans="1:59" s="63" customFormat="1" ht="12.75" x14ac:dyDescent="0.2">
      <c r="A170" s="196">
        <v>3</v>
      </c>
      <c r="B170" s="197" t="s">
        <v>108</v>
      </c>
      <c r="C170" s="208">
        <v>31</v>
      </c>
      <c r="D170" s="209" t="s">
        <v>109</v>
      </c>
      <c r="E170" s="210">
        <v>3121</v>
      </c>
      <c r="F170" s="211" t="s">
        <v>133</v>
      </c>
      <c r="G170" s="231" t="s">
        <v>46</v>
      </c>
      <c r="H170" s="89"/>
      <c r="I170" s="90" t="s">
        <v>150</v>
      </c>
      <c r="J170" s="90" t="s">
        <v>135</v>
      </c>
      <c r="K170" s="90" t="s">
        <v>64</v>
      </c>
      <c r="L170" s="90" t="s">
        <v>151</v>
      </c>
      <c r="M170" s="91"/>
      <c r="N170" s="312">
        <v>1</v>
      </c>
      <c r="O170" s="313">
        <f t="shared" si="20"/>
        <v>3.8461538461538464E-2</v>
      </c>
      <c r="P170" s="104"/>
      <c r="Q170" s="92"/>
      <c r="R170" s="92"/>
      <c r="S170" s="92"/>
      <c r="T170" s="92"/>
      <c r="U170" s="92"/>
      <c r="V170" s="92"/>
      <c r="W170" s="92"/>
      <c r="X170" s="109">
        <f t="shared" si="14"/>
        <v>0</v>
      </c>
      <c r="Y170" s="83"/>
      <c r="Z170" s="110">
        <f t="shared" si="15"/>
        <v>0</v>
      </c>
      <c r="AA170" s="111"/>
      <c r="AB170" s="92"/>
      <c r="AC170" s="92"/>
      <c r="AD170" s="92"/>
      <c r="AE170" s="92"/>
      <c r="AF170" s="92"/>
      <c r="AG170" s="92"/>
      <c r="AH170" s="92"/>
      <c r="AI170" s="109">
        <f t="shared" si="16"/>
        <v>0</v>
      </c>
      <c r="AJ170" s="83"/>
      <c r="AK170" s="110">
        <f t="shared" si="17"/>
        <v>0</v>
      </c>
      <c r="AL170" s="111"/>
      <c r="AM170" s="92"/>
      <c r="AN170" s="92"/>
      <c r="AO170" s="92">
        <v>1</v>
      </c>
      <c r="AP170" s="92"/>
      <c r="AQ170" s="92"/>
      <c r="AR170" s="92"/>
      <c r="AS170" s="92"/>
      <c r="AT170" s="92"/>
      <c r="AU170" s="92"/>
      <c r="AV170" s="109">
        <f t="shared" si="18"/>
        <v>50</v>
      </c>
      <c r="AW170" s="75"/>
      <c r="AX170" s="110">
        <f t="shared" si="19"/>
        <v>1.9230769230769231</v>
      </c>
      <c r="AY170" s="111"/>
      <c r="AZ170" s="93"/>
      <c r="BA170" s="94" t="s">
        <v>137</v>
      </c>
      <c r="BB170" s="71"/>
      <c r="BC170" s="54"/>
      <c r="BD170" s="41">
        <v>3</v>
      </c>
      <c r="BE170" s="52">
        <v>31</v>
      </c>
      <c r="BF170" s="62">
        <v>3121</v>
      </c>
      <c r="BG170" s="280" t="s">
        <v>52</v>
      </c>
    </row>
    <row r="171" spans="1:59" s="63" customFormat="1" ht="12.75" x14ac:dyDescent="0.2">
      <c r="A171" s="196">
        <v>3</v>
      </c>
      <c r="B171" s="197" t="s">
        <v>108</v>
      </c>
      <c r="C171" s="208">
        <v>31</v>
      </c>
      <c r="D171" s="209" t="s">
        <v>109</v>
      </c>
      <c r="E171" s="210">
        <v>3121</v>
      </c>
      <c r="F171" s="211" t="s">
        <v>133</v>
      </c>
      <c r="G171" s="231" t="s">
        <v>46</v>
      </c>
      <c r="H171" s="89"/>
      <c r="I171" s="90" t="s">
        <v>152</v>
      </c>
      <c r="J171" s="90" t="s">
        <v>135</v>
      </c>
      <c r="K171" s="90" t="s">
        <v>64</v>
      </c>
      <c r="L171" s="90" t="s">
        <v>153</v>
      </c>
      <c r="M171" s="91" t="s">
        <v>154</v>
      </c>
      <c r="N171" s="312">
        <v>1</v>
      </c>
      <c r="O171" s="313">
        <f t="shared" si="20"/>
        <v>3.8461538461538464E-2</v>
      </c>
      <c r="P171" s="104"/>
      <c r="Q171" s="92"/>
      <c r="R171" s="92"/>
      <c r="S171" s="92"/>
      <c r="T171" s="92"/>
      <c r="U171" s="92"/>
      <c r="V171" s="92"/>
      <c r="W171" s="92"/>
      <c r="X171" s="109">
        <f t="shared" si="14"/>
        <v>0</v>
      </c>
      <c r="Y171" s="83"/>
      <c r="Z171" s="110">
        <f t="shared" si="15"/>
        <v>0</v>
      </c>
      <c r="AA171" s="111"/>
      <c r="AB171" s="92"/>
      <c r="AC171" s="92"/>
      <c r="AD171" s="92"/>
      <c r="AE171" s="92"/>
      <c r="AF171" s="92"/>
      <c r="AG171" s="92"/>
      <c r="AH171" s="92"/>
      <c r="AI171" s="109">
        <f t="shared" si="16"/>
        <v>0</v>
      </c>
      <c r="AJ171" s="83"/>
      <c r="AK171" s="110">
        <f t="shared" si="17"/>
        <v>0</v>
      </c>
      <c r="AL171" s="111"/>
      <c r="AM171" s="92"/>
      <c r="AN171" s="92"/>
      <c r="AO171" s="92">
        <v>1</v>
      </c>
      <c r="AP171" s="92"/>
      <c r="AQ171" s="92"/>
      <c r="AR171" s="92"/>
      <c r="AS171" s="92"/>
      <c r="AT171" s="92"/>
      <c r="AU171" s="92"/>
      <c r="AV171" s="109">
        <f t="shared" si="18"/>
        <v>50</v>
      </c>
      <c r="AW171" s="75"/>
      <c r="AX171" s="110">
        <f t="shared" si="19"/>
        <v>1.9230769230769231</v>
      </c>
      <c r="AY171" s="111"/>
      <c r="AZ171" s="93"/>
      <c r="BA171" s="94" t="s">
        <v>137</v>
      </c>
      <c r="BB171" s="71"/>
      <c r="BC171" s="54"/>
      <c r="BD171" s="41">
        <v>3</v>
      </c>
      <c r="BE171" s="52">
        <v>31</v>
      </c>
      <c r="BF171" s="62">
        <v>3121</v>
      </c>
      <c r="BG171" s="280" t="s">
        <v>52</v>
      </c>
    </row>
    <row r="172" spans="1:59" s="63" customFormat="1" ht="12.75" x14ac:dyDescent="0.2">
      <c r="A172" s="196">
        <v>3</v>
      </c>
      <c r="B172" s="197" t="s">
        <v>108</v>
      </c>
      <c r="C172" s="208">
        <v>31</v>
      </c>
      <c r="D172" s="209" t="s">
        <v>109</v>
      </c>
      <c r="E172" s="210">
        <v>3121</v>
      </c>
      <c r="F172" s="211" t="s">
        <v>133</v>
      </c>
      <c r="G172" s="231" t="s">
        <v>46</v>
      </c>
      <c r="H172" s="89"/>
      <c r="I172" s="90" t="s">
        <v>152</v>
      </c>
      <c r="J172" s="90" t="s">
        <v>135</v>
      </c>
      <c r="K172" s="90" t="s">
        <v>64</v>
      </c>
      <c r="L172" s="90" t="s">
        <v>153</v>
      </c>
      <c r="M172" s="91" t="s">
        <v>155</v>
      </c>
      <c r="N172" s="312">
        <v>1</v>
      </c>
      <c r="O172" s="313">
        <f t="shared" si="20"/>
        <v>3.8461538461538464E-2</v>
      </c>
      <c r="P172" s="104"/>
      <c r="Q172" s="92"/>
      <c r="R172" s="92"/>
      <c r="S172" s="92"/>
      <c r="T172" s="92"/>
      <c r="U172" s="92"/>
      <c r="V172" s="92"/>
      <c r="W172" s="92"/>
      <c r="X172" s="109">
        <f t="shared" si="14"/>
        <v>0</v>
      </c>
      <c r="Y172" s="83"/>
      <c r="Z172" s="110">
        <f t="shared" si="15"/>
        <v>0</v>
      </c>
      <c r="AA172" s="111"/>
      <c r="AB172" s="92"/>
      <c r="AC172" s="92"/>
      <c r="AD172" s="92"/>
      <c r="AE172" s="92"/>
      <c r="AF172" s="92"/>
      <c r="AG172" s="92"/>
      <c r="AH172" s="92"/>
      <c r="AI172" s="109">
        <f t="shared" si="16"/>
        <v>0</v>
      </c>
      <c r="AJ172" s="83"/>
      <c r="AK172" s="110">
        <f t="shared" si="17"/>
        <v>0</v>
      </c>
      <c r="AL172" s="111"/>
      <c r="AM172" s="92"/>
      <c r="AN172" s="92">
        <v>1</v>
      </c>
      <c r="AO172" s="92"/>
      <c r="AP172" s="92"/>
      <c r="AQ172" s="92"/>
      <c r="AR172" s="92"/>
      <c r="AS172" s="92"/>
      <c r="AT172" s="92"/>
      <c r="AU172" s="92"/>
      <c r="AV172" s="109">
        <f t="shared" si="18"/>
        <v>25</v>
      </c>
      <c r="AW172" s="75"/>
      <c r="AX172" s="110">
        <f t="shared" si="19"/>
        <v>0.96153846153846156</v>
      </c>
      <c r="AY172" s="111"/>
      <c r="AZ172" s="93"/>
      <c r="BA172" s="94" t="s">
        <v>137</v>
      </c>
      <c r="BB172" s="71"/>
      <c r="BC172" s="54"/>
      <c r="BD172" s="41">
        <v>3</v>
      </c>
      <c r="BE172" s="52">
        <v>31</v>
      </c>
      <c r="BF172" s="62">
        <v>3121</v>
      </c>
      <c r="BG172" s="280" t="s">
        <v>52</v>
      </c>
    </row>
    <row r="173" spans="1:59" s="63" customFormat="1" ht="12.75" x14ac:dyDescent="0.2">
      <c r="A173" s="196">
        <v>3</v>
      </c>
      <c r="B173" s="197" t="s">
        <v>108</v>
      </c>
      <c r="C173" s="208">
        <v>31</v>
      </c>
      <c r="D173" s="209" t="s">
        <v>109</v>
      </c>
      <c r="E173" s="210">
        <v>3121</v>
      </c>
      <c r="F173" s="211" t="s">
        <v>133</v>
      </c>
      <c r="G173" s="231" t="s">
        <v>46</v>
      </c>
      <c r="H173" s="89"/>
      <c r="I173" s="90" t="s">
        <v>156</v>
      </c>
      <c r="J173" s="90" t="s">
        <v>135</v>
      </c>
      <c r="K173" s="90" t="s">
        <v>64</v>
      </c>
      <c r="L173" s="90" t="s">
        <v>157</v>
      </c>
      <c r="M173" s="91"/>
      <c r="N173" s="312">
        <v>1</v>
      </c>
      <c r="O173" s="313">
        <f t="shared" si="20"/>
        <v>3.8461538461538464E-2</v>
      </c>
      <c r="P173" s="104"/>
      <c r="Q173" s="92"/>
      <c r="R173" s="92"/>
      <c r="S173" s="92"/>
      <c r="T173" s="92"/>
      <c r="U173" s="92"/>
      <c r="V173" s="92"/>
      <c r="W173" s="92"/>
      <c r="X173" s="109">
        <f t="shared" si="14"/>
        <v>0</v>
      </c>
      <c r="Y173" s="83"/>
      <c r="Z173" s="110">
        <f t="shared" si="15"/>
        <v>0</v>
      </c>
      <c r="AA173" s="111"/>
      <c r="AB173" s="92"/>
      <c r="AC173" s="92"/>
      <c r="AD173" s="92"/>
      <c r="AE173" s="92"/>
      <c r="AF173" s="92"/>
      <c r="AG173" s="92"/>
      <c r="AH173" s="92"/>
      <c r="AI173" s="109">
        <f t="shared" si="16"/>
        <v>0</v>
      </c>
      <c r="AJ173" s="83"/>
      <c r="AK173" s="110">
        <f t="shared" si="17"/>
        <v>0</v>
      </c>
      <c r="AL173" s="111"/>
      <c r="AM173" s="92"/>
      <c r="AN173" s="92"/>
      <c r="AO173" s="92">
        <v>1</v>
      </c>
      <c r="AP173" s="92"/>
      <c r="AQ173" s="92"/>
      <c r="AR173" s="92"/>
      <c r="AS173" s="92"/>
      <c r="AT173" s="92"/>
      <c r="AU173" s="92"/>
      <c r="AV173" s="109">
        <f t="shared" si="18"/>
        <v>50</v>
      </c>
      <c r="AW173" s="75"/>
      <c r="AX173" s="110">
        <f t="shared" si="19"/>
        <v>1.9230769230769231</v>
      </c>
      <c r="AY173" s="111"/>
      <c r="AZ173" s="93"/>
      <c r="BA173" s="94" t="s">
        <v>137</v>
      </c>
      <c r="BB173" s="71"/>
      <c r="BC173" s="54"/>
      <c r="BD173" s="41">
        <v>3</v>
      </c>
      <c r="BE173" s="52">
        <v>31</v>
      </c>
      <c r="BF173" s="62">
        <v>3121</v>
      </c>
      <c r="BG173" s="280" t="s">
        <v>52</v>
      </c>
    </row>
    <row r="174" spans="1:59" s="63" customFormat="1" ht="12.75" x14ac:dyDescent="0.2">
      <c r="A174" s="196">
        <v>3</v>
      </c>
      <c r="B174" s="197" t="s">
        <v>108</v>
      </c>
      <c r="C174" s="208">
        <v>31</v>
      </c>
      <c r="D174" s="209" t="s">
        <v>109</v>
      </c>
      <c r="E174" s="210">
        <v>3121</v>
      </c>
      <c r="F174" s="211" t="s">
        <v>133</v>
      </c>
      <c r="G174" s="231" t="s">
        <v>46</v>
      </c>
      <c r="H174" s="65"/>
      <c r="I174" s="222"/>
      <c r="J174" s="66"/>
      <c r="K174" s="66"/>
      <c r="L174" s="66"/>
      <c r="M174" s="64"/>
      <c r="N174" s="304"/>
      <c r="O174" s="305"/>
      <c r="P174" s="127"/>
      <c r="Q174" s="67"/>
      <c r="R174" s="67"/>
      <c r="S174" s="67"/>
      <c r="T174" s="67"/>
      <c r="U174" s="67"/>
      <c r="V174" s="67"/>
      <c r="W174" s="67"/>
      <c r="X174" s="67"/>
      <c r="Y174" s="68"/>
      <c r="Z174" s="68"/>
      <c r="AA174" s="68"/>
      <c r="AB174" s="67"/>
      <c r="AC174" s="67"/>
      <c r="AD174" s="67"/>
      <c r="AE174" s="67"/>
      <c r="AF174" s="67"/>
      <c r="AG174" s="67"/>
      <c r="AH174" s="67"/>
      <c r="AI174" s="67"/>
      <c r="AJ174" s="68"/>
      <c r="AK174" s="68"/>
      <c r="AL174" s="68"/>
      <c r="AM174" s="67"/>
      <c r="AN174" s="67"/>
      <c r="AO174" s="67"/>
      <c r="AP174" s="67"/>
      <c r="AQ174" s="67"/>
      <c r="AR174" s="67"/>
      <c r="AS174" s="67"/>
      <c r="AT174" s="67"/>
      <c r="AU174" s="67"/>
      <c r="AV174" s="67"/>
      <c r="AW174" s="67"/>
      <c r="AX174" s="68"/>
      <c r="AY174" s="68"/>
      <c r="AZ174" s="69"/>
      <c r="BA174" s="70"/>
      <c r="BB174" s="71"/>
      <c r="BC174" s="54"/>
      <c r="BD174" s="41">
        <v>3</v>
      </c>
      <c r="BE174" s="52">
        <v>31</v>
      </c>
      <c r="BF174" s="62">
        <v>3121</v>
      </c>
      <c r="BG174" s="275"/>
    </row>
    <row r="175" spans="1:59" s="63" customFormat="1" ht="12.75" x14ac:dyDescent="0.2">
      <c r="A175" s="196">
        <v>3</v>
      </c>
      <c r="B175" s="197" t="s">
        <v>108</v>
      </c>
      <c r="C175" s="208">
        <v>31</v>
      </c>
      <c r="D175" s="209" t="s">
        <v>109</v>
      </c>
      <c r="E175" s="210">
        <v>3121</v>
      </c>
      <c r="F175" s="211" t="s">
        <v>133</v>
      </c>
      <c r="G175" s="230"/>
      <c r="H175" s="56"/>
      <c r="I175" s="221"/>
      <c r="J175" s="57"/>
      <c r="K175" s="57"/>
      <c r="L175" s="57"/>
      <c r="M175" s="55"/>
      <c r="N175" s="303"/>
      <c r="O175" s="245"/>
      <c r="P175" s="122"/>
      <c r="Q175" s="58"/>
      <c r="R175" s="58"/>
      <c r="S175" s="58"/>
      <c r="T175" s="58"/>
      <c r="U175" s="58"/>
      <c r="V175" s="58"/>
      <c r="W175" s="58"/>
      <c r="X175" s="58"/>
      <c r="Y175" s="59"/>
      <c r="Z175" s="59"/>
      <c r="AA175" s="59"/>
      <c r="AB175" s="58"/>
      <c r="AC175" s="58"/>
      <c r="AD175" s="58"/>
      <c r="AE175" s="58"/>
      <c r="AF175" s="58"/>
      <c r="AG175" s="58"/>
      <c r="AH175" s="58"/>
      <c r="AI175" s="58"/>
      <c r="AJ175" s="59"/>
      <c r="AK175" s="59"/>
      <c r="AL175" s="59"/>
      <c r="AM175" s="58"/>
      <c r="AN175" s="58"/>
      <c r="AO175" s="58"/>
      <c r="AP175" s="58"/>
      <c r="AQ175" s="58"/>
      <c r="AR175" s="58"/>
      <c r="AS175" s="58"/>
      <c r="AT175" s="58"/>
      <c r="AU175" s="58"/>
      <c r="AV175" s="58"/>
      <c r="AW175" s="58"/>
      <c r="AX175" s="59"/>
      <c r="AY175" s="59"/>
      <c r="AZ175" s="60"/>
      <c r="BA175" s="61"/>
      <c r="BB175" s="54"/>
      <c r="BC175" s="54"/>
      <c r="BD175" s="41">
        <v>3</v>
      </c>
      <c r="BE175" s="52">
        <v>31</v>
      </c>
      <c r="BF175" s="62">
        <v>3121</v>
      </c>
      <c r="BG175" s="274"/>
    </row>
    <row r="176" spans="1:59" s="63" customFormat="1" ht="12.75" x14ac:dyDescent="0.2">
      <c r="A176" s="196">
        <v>3</v>
      </c>
      <c r="B176" s="197" t="s">
        <v>108</v>
      </c>
      <c r="C176" s="208">
        <v>31</v>
      </c>
      <c r="D176" s="209" t="s">
        <v>109</v>
      </c>
      <c r="E176" s="212">
        <v>3122</v>
      </c>
      <c r="F176" s="213" t="s">
        <v>158</v>
      </c>
      <c r="G176" s="232"/>
      <c r="H176" s="97"/>
      <c r="I176" s="224"/>
      <c r="J176" s="98"/>
      <c r="K176" s="98"/>
      <c r="L176" s="98"/>
      <c r="M176" s="96"/>
      <c r="N176" s="307"/>
      <c r="O176" s="246"/>
      <c r="P176" s="124"/>
      <c r="Q176" s="124"/>
      <c r="R176" s="124"/>
      <c r="S176" s="124"/>
      <c r="T176" s="124"/>
      <c r="U176" s="124"/>
      <c r="V176" s="124"/>
      <c r="W176" s="124"/>
      <c r="X176" s="124"/>
      <c r="Y176" s="100"/>
      <c r="Z176" s="125"/>
      <c r="AA176" s="125"/>
      <c r="AB176" s="124"/>
      <c r="AC176" s="124"/>
      <c r="AD176" s="124"/>
      <c r="AE176" s="124"/>
      <c r="AF176" s="124"/>
      <c r="AG176" s="124"/>
      <c r="AH176" s="124"/>
      <c r="AI176" s="124"/>
      <c r="AJ176" s="100"/>
      <c r="AK176" s="125"/>
      <c r="AL176" s="125"/>
      <c r="AM176" s="124"/>
      <c r="AN176" s="124"/>
      <c r="AO176" s="124"/>
      <c r="AP176" s="124"/>
      <c r="AQ176" s="124"/>
      <c r="AR176" s="124"/>
      <c r="AS176" s="124"/>
      <c r="AT176" s="124"/>
      <c r="AU176" s="124"/>
      <c r="AV176" s="124"/>
      <c r="AW176" s="99"/>
      <c r="AX176" s="125"/>
      <c r="AY176" s="100"/>
      <c r="AZ176" s="101"/>
      <c r="BA176" s="102"/>
      <c r="BB176" s="95"/>
      <c r="BC176" s="95"/>
      <c r="BD176" s="41">
        <v>3</v>
      </c>
      <c r="BE176" s="52">
        <v>31</v>
      </c>
      <c r="BF176" s="103">
        <v>3122</v>
      </c>
      <c r="BG176" s="277"/>
    </row>
    <row r="177" spans="1:59" s="63" customFormat="1" ht="12.75" x14ac:dyDescent="0.2">
      <c r="A177" s="196">
        <v>3</v>
      </c>
      <c r="B177" s="197" t="s">
        <v>108</v>
      </c>
      <c r="C177" s="208">
        <v>31</v>
      </c>
      <c r="D177" s="209" t="s">
        <v>109</v>
      </c>
      <c r="E177" s="212">
        <v>3122</v>
      </c>
      <c r="F177" s="213" t="s">
        <v>158</v>
      </c>
      <c r="G177" s="232"/>
      <c r="H177" s="97"/>
      <c r="I177" s="224"/>
      <c r="J177" s="98"/>
      <c r="K177" s="98"/>
      <c r="L177" s="98"/>
      <c r="M177" s="96"/>
      <c r="N177" s="307"/>
      <c r="O177" s="246"/>
      <c r="P177" s="124"/>
      <c r="Q177" s="99"/>
      <c r="R177" s="99"/>
      <c r="S177" s="99"/>
      <c r="T177" s="99"/>
      <c r="U177" s="99"/>
      <c r="V177" s="99"/>
      <c r="W177" s="99"/>
      <c r="X177" s="99"/>
      <c r="Y177" s="100"/>
      <c r="Z177" s="100"/>
      <c r="AA177" s="100"/>
      <c r="AB177" s="99"/>
      <c r="AC177" s="99"/>
      <c r="AD177" s="99"/>
      <c r="AE177" s="99"/>
      <c r="AF177" s="99"/>
      <c r="AG177" s="99"/>
      <c r="AH177" s="99"/>
      <c r="AI177" s="99"/>
      <c r="AJ177" s="100"/>
      <c r="AK177" s="100"/>
      <c r="AL177" s="100"/>
      <c r="AM177" s="99"/>
      <c r="AN177" s="99"/>
      <c r="AO177" s="99"/>
      <c r="AP177" s="99"/>
      <c r="AQ177" s="99"/>
      <c r="AR177" s="99"/>
      <c r="AS177" s="99"/>
      <c r="AT177" s="99"/>
      <c r="AU177" s="99"/>
      <c r="AV177" s="99"/>
      <c r="AW177" s="99"/>
      <c r="AX177" s="100"/>
      <c r="AY177" s="100"/>
      <c r="AZ177" s="101"/>
      <c r="BA177" s="102"/>
      <c r="BB177" s="95"/>
      <c r="BC177" s="95"/>
      <c r="BD177" s="41">
        <v>3</v>
      </c>
      <c r="BE177" s="52">
        <v>31</v>
      </c>
      <c r="BF177" s="103">
        <v>3122</v>
      </c>
      <c r="BG177" s="277"/>
    </row>
    <row r="178" spans="1:59" s="63" customFormat="1" ht="12.75" x14ac:dyDescent="0.2">
      <c r="A178" s="196">
        <v>3</v>
      </c>
      <c r="B178" s="197" t="s">
        <v>108</v>
      </c>
      <c r="C178" s="208">
        <v>31</v>
      </c>
      <c r="D178" s="209" t="s">
        <v>109</v>
      </c>
      <c r="E178" s="212">
        <v>3122</v>
      </c>
      <c r="F178" s="213" t="s">
        <v>158</v>
      </c>
      <c r="G178" s="231"/>
      <c r="H178" s="65"/>
      <c r="I178" s="222"/>
      <c r="J178" s="66"/>
      <c r="K178" s="66"/>
      <c r="L178" s="66"/>
      <c r="M178" s="64"/>
      <c r="N178" s="304"/>
      <c r="O178" s="305"/>
      <c r="P178" s="127"/>
      <c r="Q178" s="67"/>
      <c r="R178" s="67"/>
      <c r="S178" s="67"/>
      <c r="T178" s="67"/>
      <c r="U178" s="67"/>
      <c r="V178" s="67"/>
      <c r="W178" s="67"/>
      <c r="X178" s="67"/>
      <c r="Y178" s="68"/>
      <c r="Z178" s="68"/>
      <c r="AA178" s="68"/>
      <c r="AB178" s="67"/>
      <c r="AC178" s="67"/>
      <c r="AD178" s="67"/>
      <c r="AE178" s="67"/>
      <c r="AF178" s="67"/>
      <c r="AG178" s="67"/>
      <c r="AH178" s="67"/>
      <c r="AI178" s="67"/>
      <c r="AJ178" s="68"/>
      <c r="AK178" s="68"/>
      <c r="AL178" s="68"/>
      <c r="AM178" s="67"/>
      <c r="AN178" s="67"/>
      <c r="AO178" s="67"/>
      <c r="AP178" s="67"/>
      <c r="AQ178" s="67"/>
      <c r="AR178" s="67"/>
      <c r="AS178" s="67"/>
      <c r="AT178" s="67"/>
      <c r="AU178" s="67"/>
      <c r="AV178" s="67"/>
      <c r="AW178" s="67"/>
      <c r="AX178" s="68"/>
      <c r="AY178" s="68"/>
      <c r="AZ178" s="69"/>
      <c r="BA178" s="70"/>
      <c r="BB178" s="71"/>
      <c r="BC178" s="95"/>
      <c r="BD178" s="41">
        <v>3</v>
      </c>
      <c r="BE178" s="52">
        <v>31</v>
      </c>
      <c r="BF178" s="103">
        <v>3122</v>
      </c>
      <c r="BG178" s="275"/>
    </row>
    <row r="179" spans="1:59" s="63" customFormat="1" ht="12.75" x14ac:dyDescent="0.2">
      <c r="A179" s="196">
        <v>3</v>
      </c>
      <c r="B179" s="197" t="s">
        <v>108</v>
      </c>
      <c r="C179" s="208">
        <v>31</v>
      </c>
      <c r="D179" s="209" t="s">
        <v>109</v>
      </c>
      <c r="E179" s="212">
        <v>3122</v>
      </c>
      <c r="F179" s="213" t="s">
        <v>158</v>
      </c>
      <c r="G179" s="231" t="s">
        <v>46</v>
      </c>
      <c r="H179" s="72" t="s">
        <v>1233</v>
      </c>
      <c r="I179" s="73" t="s">
        <v>1164</v>
      </c>
      <c r="J179" s="73"/>
      <c r="K179" s="73"/>
      <c r="L179" s="73"/>
      <c r="M179" s="74"/>
      <c r="N179" s="247"/>
      <c r="O179" s="306"/>
      <c r="P179" s="105"/>
      <c r="Q179" s="75"/>
      <c r="R179" s="75"/>
      <c r="S179" s="75"/>
      <c r="T179" s="75"/>
      <c r="U179" s="75"/>
      <c r="V179" s="75"/>
      <c r="W179" s="75"/>
      <c r="X179" s="75"/>
      <c r="Y179" s="76" t="s">
        <v>1241</v>
      </c>
      <c r="Z179" s="77" t="s">
        <v>1241</v>
      </c>
      <c r="AA179" s="78">
        <f>AA$143</f>
        <v>0</v>
      </c>
      <c r="AB179" s="75"/>
      <c r="AC179" s="75"/>
      <c r="AD179" s="75"/>
      <c r="AE179" s="75"/>
      <c r="AF179" s="75"/>
      <c r="AG179" s="75"/>
      <c r="AH179" s="75"/>
      <c r="AI179" s="75"/>
      <c r="AJ179" s="76" t="s">
        <v>1241</v>
      </c>
      <c r="AK179" s="77" t="s">
        <v>1241</v>
      </c>
      <c r="AL179" s="78">
        <f>AL$143</f>
        <v>0</v>
      </c>
      <c r="AM179" s="75"/>
      <c r="AN179" s="75"/>
      <c r="AO179" s="75"/>
      <c r="AP179" s="75"/>
      <c r="AQ179" s="75"/>
      <c r="AR179" s="75"/>
      <c r="AS179" s="75"/>
      <c r="AT179" s="75"/>
      <c r="AU179" s="75"/>
      <c r="AV179" s="75"/>
      <c r="AW179" s="76" t="s">
        <v>1241</v>
      </c>
      <c r="AX179" s="77" t="s">
        <v>1241</v>
      </c>
      <c r="AY179" s="78">
        <f>AY$143</f>
        <v>25</v>
      </c>
      <c r="AZ179" s="79"/>
      <c r="BA179" s="80" t="str">
        <f>I179</f>
        <v>&gt; see 3121, In situ concrete</v>
      </c>
      <c r="BB179" s="71"/>
      <c r="BC179" s="95"/>
      <c r="BD179" s="41">
        <v>3</v>
      </c>
      <c r="BE179" s="52">
        <v>31</v>
      </c>
      <c r="BF179" s="103">
        <v>3122</v>
      </c>
      <c r="BG179" s="276" t="str">
        <f>H179</f>
        <v>Default Scenario (Link)</v>
      </c>
    </row>
    <row r="180" spans="1:59" s="63" customFormat="1" ht="12.75" x14ac:dyDescent="0.2">
      <c r="A180" s="196">
        <v>3</v>
      </c>
      <c r="B180" s="197" t="s">
        <v>108</v>
      </c>
      <c r="C180" s="208">
        <v>31</v>
      </c>
      <c r="D180" s="209" t="s">
        <v>109</v>
      </c>
      <c r="E180" s="212">
        <v>3122</v>
      </c>
      <c r="F180" s="213" t="s">
        <v>158</v>
      </c>
      <c r="G180" s="231"/>
      <c r="H180" s="65"/>
      <c r="I180" s="222"/>
      <c r="J180" s="66"/>
      <c r="K180" s="66"/>
      <c r="L180" s="66"/>
      <c r="M180" s="64"/>
      <c r="N180" s="304"/>
      <c r="O180" s="305"/>
      <c r="P180" s="127"/>
      <c r="Q180" s="67"/>
      <c r="R180" s="67"/>
      <c r="S180" s="67"/>
      <c r="T180" s="67"/>
      <c r="U180" s="67"/>
      <c r="V180" s="67"/>
      <c r="W180" s="67"/>
      <c r="X180" s="67"/>
      <c r="Y180" s="68"/>
      <c r="Z180" s="68"/>
      <c r="AA180" s="68"/>
      <c r="AB180" s="67"/>
      <c r="AC180" s="67"/>
      <c r="AD180" s="67"/>
      <c r="AE180" s="67"/>
      <c r="AF180" s="67"/>
      <c r="AG180" s="67"/>
      <c r="AH180" s="67"/>
      <c r="AI180" s="67"/>
      <c r="AJ180" s="68"/>
      <c r="AK180" s="68"/>
      <c r="AL180" s="68"/>
      <c r="AM180" s="67"/>
      <c r="AN180" s="67"/>
      <c r="AO180" s="67"/>
      <c r="AP180" s="67"/>
      <c r="AQ180" s="67"/>
      <c r="AR180" s="67"/>
      <c r="AS180" s="67"/>
      <c r="AT180" s="67"/>
      <c r="AU180" s="67"/>
      <c r="AV180" s="67"/>
      <c r="AW180" s="67"/>
      <c r="AX180" s="68"/>
      <c r="AY180" s="68"/>
      <c r="AZ180" s="69"/>
      <c r="BA180" s="70"/>
      <c r="BB180" s="71"/>
      <c r="BC180" s="95"/>
      <c r="BD180" s="41">
        <v>3</v>
      </c>
      <c r="BE180" s="52">
        <v>31</v>
      </c>
      <c r="BF180" s="103">
        <v>3122</v>
      </c>
      <c r="BG180" s="275"/>
    </row>
    <row r="181" spans="1:59" s="63" customFormat="1" ht="12.75" x14ac:dyDescent="0.2">
      <c r="A181" s="196">
        <v>3</v>
      </c>
      <c r="B181" s="197" t="s">
        <v>108</v>
      </c>
      <c r="C181" s="208">
        <v>31</v>
      </c>
      <c r="D181" s="209" t="s">
        <v>109</v>
      </c>
      <c r="E181" s="212">
        <v>3122</v>
      </c>
      <c r="F181" s="213" t="s">
        <v>158</v>
      </c>
      <c r="G181" s="232"/>
      <c r="H181" s="97"/>
      <c r="I181" s="224"/>
      <c r="J181" s="98"/>
      <c r="K181" s="98"/>
      <c r="L181" s="98"/>
      <c r="M181" s="96"/>
      <c r="N181" s="307"/>
      <c r="O181" s="246"/>
      <c r="P181" s="124"/>
      <c r="Q181" s="99"/>
      <c r="R181" s="99"/>
      <c r="S181" s="99"/>
      <c r="T181" s="99"/>
      <c r="U181" s="99"/>
      <c r="V181" s="99"/>
      <c r="W181" s="99"/>
      <c r="X181" s="99"/>
      <c r="Y181" s="100"/>
      <c r="Z181" s="100"/>
      <c r="AA181" s="100"/>
      <c r="AB181" s="99"/>
      <c r="AC181" s="99"/>
      <c r="AD181" s="99"/>
      <c r="AE181" s="99"/>
      <c r="AF181" s="99"/>
      <c r="AG181" s="99"/>
      <c r="AH181" s="99"/>
      <c r="AI181" s="99"/>
      <c r="AJ181" s="100"/>
      <c r="AK181" s="100"/>
      <c r="AL181" s="100"/>
      <c r="AM181" s="99"/>
      <c r="AN181" s="99"/>
      <c r="AO181" s="99"/>
      <c r="AP181" s="99"/>
      <c r="AQ181" s="99"/>
      <c r="AR181" s="99"/>
      <c r="AS181" s="99"/>
      <c r="AT181" s="99"/>
      <c r="AU181" s="99"/>
      <c r="AV181" s="99"/>
      <c r="AW181" s="99"/>
      <c r="AX181" s="100"/>
      <c r="AY181" s="100"/>
      <c r="AZ181" s="101"/>
      <c r="BA181" s="102"/>
      <c r="BB181" s="95"/>
      <c r="BC181" s="95"/>
      <c r="BD181" s="41">
        <v>3</v>
      </c>
      <c r="BE181" s="52">
        <v>31</v>
      </c>
      <c r="BF181" s="103">
        <v>3122</v>
      </c>
      <c r="BG181" s="277"/>
    </row>
    <row r="182" spans="1:59" s="63" customFormat="1" ht="12.75" x14ac:dyDescent="0.2">
      <c r="A182" s="196">
        <v>3</v>
      </c>
      <c r="B182" s="197" t="s">
        <v>108</v>
      </c>
      <c r="C182" s="208">
        <v>31</v>
      </c>
      <c r="D182" s="209" t="s">
        <v>109</v>
      </c>
      <c r="E182" s="210">
        <v>3125</v>
      </c>
      <c r="F182" s="211" t="s">
        <v>107</v>
      </c>
      <c r="G182" s="230"/>
      <c r="H182" s="56"/>
      <c r="I182" s="221"/>
      <c r="J182" s="57"/>
      <c r="K182" s="57"/>
      <c r="L182" s="57"/>
      <c r="M182" s="55"/>
      <c r="N182" s="303"/>
      <c r="O182" s="245"/>
      <c r="P182" s="122"/>
      <c r="Q182" s="122"/>
      <c r="R182" s="122"/>
      <c r="S182" s="122"/>
      <c r="T182" s="122"/>
      <c r="U182" s="122"/>
      <c r="V182" s="122"/>
      <c r="W182" s="122"/>
      <c r="X182" s="122"/>
      <c r="Y182" s="59"/>
      <c r="Z182" s="123"/>
      <c r="AA182" s="123"/>
      <c r="AB182" s="122"/>
      <c r="AC182" s="122"/>
      <c r="AD182" s="122"/>
      <c r="AE182" s="122"/>
      <c r="AF182" s="122"/>
      <c r="AG182" s="122"/>
      <c r="AH182" s="122"/>
      <c r="AI182" s="122"/>
      <c r="AJ182" s="59"/>
      <c r="AK182" s="123"/>
      <c r="AL182" s="123"/>
      <c r="AM182" s="122"/>
      <c r="AN182" s="122"/>
      <c r="AO182" s="122"/>
      <c r="AP182" s="122"/>
      <c r="AQ182" s="122"/>
      <c r="AR182" s="122"/>
      <c r="AS182" s="122"/>
      <c r="AT182" s="122"/>
      <c r="AU182" s="122"/>
      <c r="AV182" s="122"/>
      <c r="AW182" s="58"/>
      <c r="AX182" s="123"/>
      <c r="AY182" s="59"/>
      <c r="AZ182" s="60"/>
      <c r="BA182" s="61"/>
      <c r="BB182" s="54"/>
      <c r="BC182" s="54"/>
      <c r="BD182" s="41">
        <v>3</v>
      </c>
      <c r="BE182" s="52">
        <v>31</v>
      </c>
      <c r="BF182" s="62">
        <v>3125</v>
      </c>
      <c r="BG182" s="274"/>
    </row>
    <row r="183" spans="1:59" s="63" customFormat="1" ht="12.75" x14ac:dyDescent="0.2">
      <c r="A183" s="196">
        <v>3</v>
      </c>
      <c r="B183" s="197" t="s">
        <v>108</v>
      </c>
      <c r="C183" s="208">
        <v>31</v>
      </c>
      <c r="D183" s="209" t="s">
        <v>109</v>
      </c>
      <c r="E183" s="210">
        <v>3125</v>
      </c>
      <c r="F183" s="211" t="s">
        <v>107</v>
      </c>
      <c r="G183" s="230"/>
      <c r="H183" s="56"/>
      <c r="I183" s="221"/>
      <c r="J183" s="57"/>
      <c r="K183" s="57"/>
      <c r="L183" s="57"/>
      <c r="M183" s="55"/>
      <c r="N183" s="303"/>
      <c r="O183" s="245"/>
      <c r="P183" s="122"/>
      <c r="Q183" s="58"/>
      <c r="R183" s="58"/>
      <c r="S183" s="58"/>
      <c r="T183" s="58"/>
      <c r="U183" s="58"/>
      <c r="V183" s="58"/>
      <c r="W183" s="58"/>
      <c r="X183" s="58"/>
      <c r="Y183" s="59"/>
      <c r="Z183" s="59"/>
      <c r="AA183" s="59"/>
      <c r="AB183" s="58"/>
      <c r="AC183" s="58"/>
      <c r="AD183" s="58"/>
      <c r="AE183" s="58"/>
      <c r="AF183" s="58"/>
      <c r="AG183" s="58"/>
      <c r="AH183" s="58"/>
      <c r="AI183" s="58"/>
      <c r="AJ183" s="59"/>
      <c r="AK183" s="59"/>
      <c r="AL183" s="59"/>
      <c r="AM183" s="58"/>
      <c r="AN183" s="58"/>
      <c r="AO183" s="58"/>
      <c r="AP183" s="58"/>
      <c r="AQ183" s="58"/>
      <c r="AR183" s="58"/>
      <c r="AS183" s="58"/>
      <c r="AT183" s="58"/>
      <c r="AU183" s="58"/>
      <c r="AV183" s="58"/>
      <c r="AW183" s="58"/>
      <c r="AX183" s="59"/>
      <c r="AY183" s="59"/>
      <c r="AZ183" s="60"/>
      <c r="BA183" s="61"/>
      <c r="BB183" s="54"/>
      <c r="BC183" s="54"/>
      <c r="BD183" s="41">
        <v>3</v>
      </c>
      <c r="BE183" s="52">
        <v>31</v>
      </c>
      <c r="BF183" s="62">
        <v>3125</v>
      </c>
      <c r="BG183" s="274"/>
    </row>
    <row r="184" spans="1:59" s="63" customFormat="1" ht="12.75" x14ac:dyDescent="0.2">
      <c r="A184" s="196">
        <v>3</v>
      </c>
      <c r="B184" s="197" t="s">
        <v>108</v>
      </c>
      <c r="C184" s="208">
        <v>31</v>
      </c>
      <c r="D184" s="209" t="s">
        <v>109</v>
      </c>
      <c r="E184" s="210">
        <v>3125</v>
      </c>
      <c r="F184" s="211" t="s">
        <v>107</v>
      </c>
      <c r="G184" s="231" t="s">
        <v>107</v>
      </c>
      <c r="H184" s="65"/>
      <c r="I184" s="222"/>
      <c r="J184" s="66"/>
      <c r="K184" s="66"/>
      <c r="L184" s="66"/>
      <c r="M184" s="64"/>
      <c r="N184" s="308"/>
      <c r="O184" s="309"/>
      <c r="P184" s="127"/>
      <c r="Q184" s="67"/>
      <c r="R184" s="67"/>
      <c r="S184" s="67"/>
      <c r="T184" s="67"/>
      <c r="U184" s="67"/>
      <c r="V184" s="67"/>
      <c r="W184" s="67"/>
      <c r="X184" s="67"/>
      <c r="Y184" s="68"/>
      <c r="Z184" s="68"/>
      <c r="AA184" s="68"/>
      <c r="AB184" s="67"/>
      <c r="AC184" s="67"/>
      <c r="AD184" s="67"/>
      <c r="AE184" s="67"/>
      <c r="AF184" s="67"/>
      <c r="AG184" s="67"/>
      <c r="AH184" s="67"/>
      <c r="AI184" s="67"/>
      <c r="AJ184" s="68"/>
      <c r="AK184" s="68"/>
      <c r="AL184" s="68"/>
      <c r="AM184" s="67"/>
      <c r="AN184" s="67"/>
      <c r="AO184" s="67"/>
      <c r="AP184" s="67"/>
      <c r="AQ184" s="67"/>
      <c r="AR184" s="67"/>
      <c r="AS184" s="67"/>
      <c r="AT184" s="67"/>
      <c r="AU184" s="67"/>
      <c r="AV184" s="67"/>
      <c r="AW184" s="67"/>
      <c r="AX184" s="68"/>
      <c r="AY184" s="68"/>
      <c r="AZ184" s="69"/>
      <c r="BA184" s="70"/>
      <c r="BB184" s="71"/>
      <c r="BC184" s="54"/>
      <c r="BD184" s="41">
        <v>3</v>
      </c>
      <c r="BE184" s="52">
        <v>31</v>
      </c>
      <c r="BF184" s="62">
        <v>3125</v>
      </c>
      <c r="BG184" s="275"/>
    </row>
    <row r="185" spans="1:59" s="63" customFormat="1" ht="12.75" x14ac:dyDescent="0.2">
      <c r="A185" s="196">
        <v>3</v>
      </c>
      <c r="B185" s="197" t="s">
        <v>108</v>
      </c>
      <c r="C185" s="208">
        <v>31</v>
      </c>
      <c r="D185" s="209" t="s">
        <v>109</v>
      </c>
      <c r="E185" s="210">
        <v>3125</v>
      </c>
      <c r="F185" s="211" t="s">
        <v>107</v>
      </c>
      <c r="G185" s="231" t="s">
        <v>107</v>
      </c>
      <c r="H185" s="72" t="s">
        <v>47</v>
      </c>
      <c r="I185" s="223"/>
      <c r="J185" s="73"/>
      <c r="K185" s="73"/>
      <c r="L185" s="73"/>
      <c r="M185" s="74"/>
      <c r="N185" s="247"/>
      <c r="O185" s="306"/>
      <c r="P185" s="105"/>
      <c r="Q185" s="75"/>
      <c r="R185" s="75"/>
      <c r="S185" s="75"/>
      <c r="T185" s="75"/>
      <c r="U185" s="75"/>
      <c r="V185" s="75"/>
      <c r="W185" s="75"/>
      <c r="X185" s="75"/>
      <c r="Y185" s="76">
        <f>IF(ISNUMBER(VLOOKUP(Y187,P$7:W$7,MATCH(Y187,P$7:W$7))),VLOOKUP(Y187,P$7:W$7,MATCH(Y187,P$7:W$7)),IF(N189=0,"No Data",IF(Y187&gt;0,"&lt;100",0)))</f>
        <v>10000</v>
      </c>
      <c r="Z185" s="77">
        <f>IF(ISNUMBER(VLOOKUP(Z189,P$7:W$7,MATCH(Z189,P$7:W$7))),VLOOKUP(Z189,P$7:W$7,MATCH(Z189,P$7:W$7)),IF(N189=0,"No Data",IF(Z189&gt;0,"&lt;100",0)))</f>
        <v>10000</v>
      </c>
      <c r="AA185" s="106">
        <f>IF(ISNUMBER(Z185),Z185,0)</f>
        <v>10000</v>
      </c>
      <c r="AB185" s="75"/>
      <c r="AC185" s="75"/>
      <c r="AD185" s="75"/>
      <c r="AE185" s="75"/>
      <c r="AF185" s="75"/>
      <c r="AG185" s="75"/>
      <c r="AH185" s="75"/>
      <c r="AI185" s="75"/>
      <c r="AJ185" s="76">
        <f>IF(ISNUMBER(VLOOKUP(AJ187,AB$7:AH$7,MATCH(AJ187,AB$7:AH$7))),VLOOKUP(AJ187,AB$7:AH$7,MATCH(AJ187,AB$7:AH$7)),IF(N189=0,"No Data",IF(AJ187&gt;0,"&lt;50",0)))</f>
        <v>0</v>
      </c>
      <c r="AK185" s="77">
        <f>IF(ISNUMBER(VLOOKUP(AK189,AB$7:AH$7,MATCH(AK189,AB$7:AH$7))),VLOOKUP(AK189,AB$7:AH$7,MATCH(AK189,AB$7:AH$7)),IF(N189=0,"No Data",IF(AK189&gt;0,"&lt;50",0)))</f>
        <v>0</v>
      </c>
      <c r="AL185" s="106">
        <f>IF(ISNUMBER(AK185),AK185,0)</f>
        <v>0</v>
      </c>
      <c r="AM185" s="75"/>
      <c r="AN185" s="75"/>
      <c r="AO185" s="75"/>
      <c r="AP185" s="75"/>
      <c r="AQ185" s="75"/>
      <c r="AR185" s="75"/>
      <c r="AS185" s="75"/>
      <c r="AT185" s="75"/>
      <c r="AU185" s="75"/>
      <c r="AV185" s="75"/>
      <c r="AW185" s="76">
        <f>IF(ISNUMBER(VLOOKUP(AW187,AM$7:AU$7,MATCH(AW187,AM$7:AU$7))),VLOOKUP(AW187,AM$7:AU$7,MATCH(AW187,AM$7:AU$7)),IF(N189=0,"No Data",IF(AW187&gt;0,"&lt;10",0)))</f>
        <v>100</v>
      </c>
      <c r="AX185" s="77">
        <f>IF(ISNUMBER(VLOOKUP(AX189,AM$7:AU$7,MATCH(AX189,AM$7:AU$7))),VLOOKUP(AX189,AM$7:AU$7,MATCH(AX189,AM$7:AU$7)),IF(N189=0,"No Data",IF(AX189&gt;0,"&lt;10",0)))</f>
        <v>50</v>
      </c>
      <c r="AY185" s="106">
        <f>IF(ISNUMBER(AX185),AX185,0)</f>
        <v>50</v>
      </c>
      <c r="AZ185" s="79"/>
      <c r="BA185" s="80"/>
      <c r="BB185" s="71"/>
      <c r="BC185" s="54"/>
      <c r="BD185" s="41">
        <v>3</v>
      </c>
      <c r="BE185" s="52">
        <v>31</v>
      </c>
      <c r="BF185" s="62">
        <v>3125</v>
      </c>
      <c r="BG185" s="276" t="s">
        <v>47</v>
      </c>
    </row>
    <row r="186" spans="1:59" s="63" customFormat="1" ht="12.75" x14ac:dyDescent="0.2">
      <c r="A186" s="196">
        <v>3</v>
      </c>
      <c r="B186" s="197" t="s">
        <v>108</v>
      </c>
      <c r="C186" s="208">
        <v>31</v>
      </c>
      <c r="D186" s="209" t="s">
        <v>109</v>
      </c>
      <c r="E186" s="210">
        <v>3125</v>
      </c>
      <c r="F186" s="211" t="s">
        <v>107</v>
      </c>
      <c r="G186" s="231" t="s">
        <v>107</v>
      </c>
      <c r="H186" s="81" t="s">
        <v>48</v>
      </c>
      <c r="I186" s="223"/>
      <c r="J186" s="73"/>
      <c r="K186" s="73"/>
      <c r="L186" s="73"/>
      <c r="M186" s="74"/>
      <c r="N186" s="247"/>
      <c r="O186" s="306"/>
      <c r="P186" s="105"/>
      <c r="Q186" s="75"/>
      <c r="R186" s="75"/>
      <c r="S186" s="75"/>
      <c r="T186" s="75"/>
      <c r="U186" s="75"/>
      <c r="V186" s="75"/>
      <c r="W186" s="75"/>
      <c r="X186" s="75"/>
      <c r="Y186" s="82">
        <f>MIN(X190:X192)</f>
        <v>5000</v>
      </c>
      <c r="Z186" s="83"/>
      <c r="AA186" s="83"/>
      <c r="AB186" s="75"/>
      <c r="AC186" s="75"/>
      <c r="AD186" s="75"/>
      <c r="AE186" s="75"/>
      <c r="AF186" s="75"/>
      <c r="AG186" s="75"/>
      <c r="AH186" s="75"/>
      <c r="AI186" s="75"/>
      <c r="AJ186" s="82">
        <f>MIN(AI190:AI192)</f>
        <v>0</v>
      </c>
      <c r="AK186" s="83"/>
      <c r="AL186" s="83"/>
      <c r="AM186" s="75"/>
      <c r="AN186" s="75"/>
      <c r="AO186" s="75"/>
      <c r="AP186" s="75"/>
      <c r="AQ186" s="75"/>
      <c r="AR186" s="75"/>
      <c r="AS186" s="75"/>
      <c r="AT186" s="75"/>
      <c r="AU186" s="75"/>
      <c r="AV186" s="75"/>
      <c r="AW186" s="82">
        <f>MIN(AV190:AV192)</f>
        <v>100</v>
      </c>
      <c r="AX186" s="83"/>
      <c r="AY186" s="83"/>
      <c r="AZ186" s="79"/>
      <c r="BA186" s="80"/>
      <c r="BB186" s="71"/>
      <c r="BC186" s="54"/>
      <c r="BD186" s="41">
        <v>3</v>
      </c>
      <c r="BE186" s="52">
        <v>31</v>
      </c>
      <c r="BF186" s="62">
        <v>3125</v>
      </c>
      <c r="BG186" s="278" t="s">
        <v>48</v>
      </c>
    </row>
    <row r="187" spans="1:59" s="63" customFormat="1" ht="12.75" x14ac:dyDescent="0.2">
      <c r="A187" s="196">
        <v>3</v>
      </c>
      <c r="B187" s="197" t="s">
        <v>108</v>
      </c>
      <c r="C187" s="208">
        <v>31</v>
      </c>
      <c r="D187" s="209" t="s">
        <v>109</v>
      </c>
      <c r="E187" s="210">
        <v>3125</v>
      </c>
      <c r="F187" s="211" t="s">
        <v>107</v>
      </c>
      <c r="G187" s="231" t="s">
        <v>107</v>
      </c>
      <c r="H187" s="81" t="s">
        <v>49</v>
      </c>
      <c r="I187" s="223"/>
      <c r="J187" s="73"/>
      <c r="K187" s="73"/>
      <c r="L187" s="73"/>
      <c r="M187" s="74"/>
      <c r="N187" s="247"/>
      <c r="O187" s="306"/>
      <c r="P187" s="105"/>
      <c r="Q187" s="75"/>
      <c r="R187" s="75"/>
      <c r="S187" s="75"/>
      <c r="T187" s="75"/>
      <c r="U187" s="75"/>
      <c r="V187" s="75"/>
      <c r="W187" s="75"/>
      <c r="X187" s="75"/>
      <c r="Y187" s="84">
        <f>IF(ISNUMBER(AVERAGE(X190:X192)),AVERAGE(X190:X192),0)</f>
        <v>11666.666666666666</v>
      </c>
      <c r="Z187" s="83"/>
      <c r="AA187" s="83"/>
      <c r="AB187" s="75"/>
      <c r="AC187" s="75"/>
      <c r="AD187" s="75"/>
      <c r="AE187" s="75"/>
      <c r="AF187" s="75"/>
      <c r="AG187" s="75"/>
      <c r="AH187" s="75"/>
      <c r="AI187" s="75"/>
      <c r="AJ187" s="84">
        <f>IF(ISNUMBER(AVERAGE(AI190:AI192)),AVERAGE(AI190:AI192),0)</f>
        <v>0</v>
      </c>
      <c r="AK187" s="83"/>
      <c r="AL187" s="83"/>
      <c r="AM187" s="75"/>
      <c r="AN187" s="75"/>
      <c r="AO187" s="75"/>
      <c r="AP187" s="75"/>
      <c r="AQ187" s="75"/>
      <c r="AR187" s="75"/>
      <c r="AS187" s="75"/>
      <c r="AT187" s="75"/>
      <c r="AU187" s="75"/>
      <c r="AV187" s="75"/>
      <c r="AW187" s="84">
        <f>IF(ISNUMBER(AVERAGE(AV190:AV192)),AVERAGE(AV190:AV192),0)</f>
        <v>100</v>
      </c>
      <c r="AX187" s="83"/>
      <c r="AY187" s="83"/>
      <c r="AZ187" s="79"/>
      <c r="BA187" s="80"/>
      <c r="BB187" s="71"/>
      <c r="BC187" s="54"/>
      <c r="BD187" s="41">
        <v>3</v>
      </c>
      <c r="BE187" s="52">
        <v>31</v>
      </c>
      <c r="BF187" s="62">
        <v>3125</v>
      </c>
      <c r="BG187" s="278" t="s">
        <v>49</v>
      </c>
    </row>
    <row r="188" spans="1:59" s="63" customFormat="1" ht="12.75" x14ac:dyDescent="0.2">
      <c r="A188" s="196">
        <v>3</v>
      </c>
      <c r="B188" s="197" t="s">
        <v>108</v>
      </c>
      <c r="C188" s="208">
        <v>31</v>
      </c>
      <c r="D188" s="209" t="s">
        <v>109</v>
      </c>
      <c r="E188" s="210">
        <v>3125</v>
      </c>
      <c r="F188" s="211" t="s">
        <v>107</v>
      </c>
      <c r="G188" s="231" t="s">
        <v>107</v>
      </c>
      <c r="H188" s="81" t="s">
        <v>50</v>
      </c>
      <c r="I188" s="223"/>
      <c r="J188" s="73"/>
      <c r="K188" s="73"/>
      <c r="L188" s="73"/>
      <c r="M188" s="74"/>
      <c r="N188" s="247"/>
      <c r="O188" s="306"/>
      <c r="P188" s="105"/>
      <c r="Q188" s="75"/>
      <c r="R188" s="75"/>
      <c r="S188" s="75"/>
      <c r="T188" s="75"/>
      <c r="U188" s="75"/>
      <c r="V188" s="75"/>
      <c r="W188" s="75"/>
      <c r="X188" s="75"/>
      <c r="Y188" s="84">
        <f>MAX(X190:X192)</f>
        <v>25000</v>
      </c>
      <c r="Z188" s="83"/>
      <c r="AA188" s="83"/>
      <c r="AB188" s="75"/>
      <c r="AC188" s="75"/>
      <c r="AD188" s="75"/>
      <c r="AE188" s="75"/>
      <c r="AF188" s="75"/>
      <c r="AG188" s="75"/>
      <c r="AH188" s="75"/>
      <c r="AI188" s="75"/>
      <c r="AJ188" s="84">
        <f>MAX(AI190:AI192)</f>
        <v>0</v>
      </c>
      <c r="AK188" s="83"/>
      <c r="AL188" s="83"/>
      <c r="AM188" s="75"/>
      <c r="AN188" s="75"/>
      <c r="AO188" s="75"/>
      <c r="AP188" s="75"/>
      <c r="AQ188" s="75"/>
      <c r="AR188" s="75"/>
      <c r="AS188" s="75"/>
      <c r="AT188" s="75"/>
      <c r="AU188" s="75"/>
      <c r="AV188" s="75"/>
      <c r="AW188" s="84">
        <f>MAX(AV190:AV192)</f>
        <v>100</v>
      </c>
      <c r="AX188" s="83"/>
      <c r="AY188" s="83"/>
      <c r="AZ188" s="79"/>
      <c r="BA188" s="80"/>
      <c r="BB188" s="71"/>
      <c r="BC188" s="54"/>
      <c r="BD188" s="41">
        <v>3</v>
      </c>
      <c r="BE188" s="52">
        <v>31</v>
      </c>
      <c r="BF188" s="62">
        <v>3125</v>
      </c>
      <c r="BG188" s="278" t="s">
        <v>50</v>
      </c>
    </row>
    <row r="189" spans="1:59" s="63" customFormat="1" ht="12.75" x14ac:dyDescent="0.2">
      <c r="A189" s="196">
        <v>3</v>
      </c>
      <c r="B189" s="197" t="s">
        <v>108</v>
      </c>
      <c r="C189" s="208">
        <v>31</v>
      </c>
      <c r="D189" s="209" t="s">
        <v>109</v>
      </c>
      <c r="E189" s="210">
        <v>3125</v>
      </c>
      <c r="F189" s="211" t="s">
        <v>107</v>
      </c>
      <c r="G189" s="231" t="s">
        <v>107</v>
      </c>
      <c r="H189" s="85" t="s">
        <v>51</v>
      </c>
      <c r="I189" s="223"/>
      <c r="J189" s="73"/>
      <c r="K189" s="73"/>
      <c r="L189" s="73"/>
      <c r="M189" s="74"/>
      <c r="N189" s="248">
        <f>SUM(N190:N194)</f>
        <v>7</v>
      </c>
      <c r="O189" s="293">
        <f>SUM(O190:O194)</f>
        <v>0.99999999999999978</v>
      </c>
      <c r="P189" s="292"/>
      <c r="Q189" s="87"/>
      <c r="R189" s="87"/>
      <c r="S189" s="87"/>
      <c r="T189" s="87"/>
      <c r="U189" s="87"/>
      <c r="V189" s="87"/>
      <c r="W189" s="87"/>
      <c r="X189" s="87"/>
      <c r="Y189" s="88"/>
      <c r="Z189" s="119">
        <f>SUM(Z190:Z194)</f>
        <v>12857.142857142855</v>
      </c>
      <c r="AA189" s="88"/>
      <c r="AB189" s="87"/>
      <c r="AC189" s="87"/>
      <c r="AD189" s="87"/>
      <c r="AE189" s="87"/>
      <c r="AF189" s="87"/>
      <c r="AG189" s="87"/>
      <c r="AH189" s="87"/>
      <c r="AI189" s="87"/>
      <c r="AJ189" s="88"/>
      <c r="AK189" s="119">
        <f>SUM(AK190:AK194)</f>
        <v>0</v>
      </c>
      <c r="AL189" s="88"/>
      <c r="AM189" s="87"/>
      <c r="AN189" s="87"/>
      <c r="AO189" s="87"/>
      <c r="AP189" s="87"/>
      <c r="AQ189" s="87"/>
      <c r="AR189" s="87"/>
      <c r="AS189" s="87"/>
      <c r="AT189" s="87"/>
      <c r="AU189" s="87"/>
      <c r="AV189" s="87"/>
      <c r="AW189" s="112"/>
      <c r="AX189" s="119">
        <f>SUM(AX190:AX194)</f>
        <v>89.285714285714263</v>
      </c>
      <c r="AY189" s="88"/>
      <c r="AZ189" s="79"/>
      <c r="BA189" s="80"/>
      <c r="BB189" s="71"/>
      <c r="BC189" s="54"/>
      <c r="BD189" s="41">
        <v>3</v>
      </c>
      <c r="BE189" s="52">
        <v>31</v>
      </c>
      <c r="BF189" s="62">
        <v>3125</v>
      </c>
      <c r="BG189" s="279" t="s">
        <v>51</v>
      </c>
    </row>
    <row r="190" spans="1:59" s="63" customFormat="1" ht="12.75" x14ac:dyDescent="0.2">
      <c r="A190" s="196">
        <v>3</v>
      </c>
      <c r="B190" s="197" t="s">
        <v>108</v>
      </c>
      <c r="C190" s="208">
        <v>31</v>
      </c>
      <c r="D190" s="209" t="s">
        <v>109</v>
      </c>
      <c r="E190" s="210">
        <v>3125</v>
      </c>
      <c r="F190" s="211" t="s">
        <v>107</v>
      </c>
      <c r="G190" s="231" t="s">
        <v>107</v>
      </c>
      <c r="H190" s="89" t="s">
        <v>52</v>
      </c>
      <c r="I190" s="90" t="s">
        <v>96</v>
      </c>
      <c r="J190" s="90"/>
      <c r="K190" s="90" t="s">
        <v>73</v>
      </c>
      <c r="L190" s="90" t="s">
        <v>95</v>
      </c>
      <c r="M190" s="91" t="s">
        <v>99</v>
      </c>
      <c r="N190" s="312">
        <v>2</v>
      </c>
      <c r="O190" s="313">
        <f>N190/N$189</f>
        <v>0.2857142857142857</v>
      </c>
      <c r="P190" s="104"/>
      <c r="Q190" s="92"/>
      <c r="R190" s="92"/>
      <c r="S190" s="92"/>
      <c r="T190" s="92"/>
      <c r="U190" s="92"/>
      <c r="V190" s="92"/>
      <c r="W190" s="92">
        <v>1</v>
      </c>
      <c r="X190" s="109">
        <f>P190*P$7+Q190*Q$7+R190*R$7+S190*S$7+T190*T$7+U190*U$7+V190*V$7+W190*W$7</f>
        <v>25000</v>
      </c>
      <c r="Y190" s="83"/>
      <c r="Z190" s="110">
        <f>X190*$O190</f>
        <v>7142.8571428571422</v>
      </c>
      <c r="AA190" s="111"/>
      <c r="AB190" s="92"/>
      <c r="AC190" s="92"/>
      <c r="AD190" s="92"/>
      <c r="AE190" s="92"/>
      <c r="AF190" s="92"/>
      <c r="AG190" s="92"/>
      <c r="AH190" s="92"/>
      <c r="AI190" s="109">
        <f>AB190*AB$7+AC190*AC$7+AD190*AD$7+AE190*AE$7+AF190*AF$7+AG190*AG$7+AH190*AH$7</f>
        <v>0</v>
      </c>
      <c r="AJ190" s="83"/>
      <c r="AK190" s="110">
        <f>AI190*$O190</f>
        <v>0</v>
      </c>
      <c r="AL190" s="111"/>
      <c r="AM190" s="92"/>
      <c r="AN190" s="92"/>
      <c r="AO190" s="92"/>
      <c r="AP190" s="92">
        <v>1</v>
      </c>
      <c r="AQ190" s="92"/>
      <c r="AR190" s="92"/>
      <c r="AS190" s="92"/>
      <c r="AT190" s="92"/>
      <c r="AU190" s="92"/>
      <c r="AV190" s="109">
        <f>AM190*AM$7+AN190*AN$7+AO190*AO$7+AP190*AP$7+AQ190*AQ$7+AR190*AR$7+AS190*AS$7+AT190*AT$7+AU190*AU$7</f>
        <v>100</v>
      </c>
      <c r="AW190" s="75"/>
      <c r="AX190" s="110">
        <f>AV190*$O190</f>
        <v>28.571428571428569</v>
      </c>
      <c r="AY190" s="111"/>
      <c r="AZ190" s="93"/>
      <c r="BA190" s="94" t="s">
        <v>159</v>
      </c>
      <c r="BB190" s="71"/>
      <c r="BC190" s="54"/>
      <c r="BD190" s="41">
        <v>3</v>
      </c>
      <c r="BE190" s="52">
        <v>31</v>
      </c>
      <c r="BF190" s="62">
        <v>3125</v>
      </c>
      <c r="BG190" s="280" t="s">
        <v>52</v>
      </c>
    </row>
    <row r="191" spans="1:59" s="63" customFormat="1" ht="12.75" x14ac:dyDescent="0.2">
      <c r="A191" s="196">
        <v>3</v>
      </c>
      <c r="B191" s="197" t="s">
        <v>108</v>
      </c>
      <c r="C191" s="208">
        <v>31</v>
      </c>
      <c r="D191" s="209" t="s">
        <v>109</v>
      </c>
      <c r="E191" s="210">
        <v>3125</v>
      </c>
      <c r="F191" s="211" t="s">
        <v>107</v>
      </c>
      <c r="G191" s="231" t="s">
        <v>107</v>
      </c>
      <c r="H191" s="89"/>
      <c r="I191" s="90" t="s">
        <v>160</v>
      </c>
      <c r="J191" s="90"/>
      <c r="K191" s="90" t="s">
        <v>90</v>
      </c>
      <c r="L191" s="90" t="s">
        <v>161</v>
      </c>
      <c r="M191" s="91" t="s">
        <v>99</v>
      </c>
      <c r="N191" s="312">
        <v>2</v>
      </c>
      <c r="O191" s="313">
        <f>N191/N$189</f>
        <v>0.2857142857142857</v>
      </c>
      <c r="P191" s="104"/>
      <c r="Q191" s="92"/>
      <c r="R191" s="92"/>
      <c r="S191" s="92"/>
      <c r="T191" s="92"/>
      <c r="U191" s="92">
        <v>1</v>
      </c>
      <c r="V191" s="92"/>
      <c r="W191" s="92"/>
      <c r="X191" s="109">
        <f>P191*P$7+Q191*Q$7+R191*R$7+S191*S$7+T191*T$7+U191*U$7+V191*V$7+W191*W$7</f>
        <v>5000</v>
      </c>
      <c r="Y191" s="83"/>
      <c r="Z191" s="110">
        <f>X191*$O191</f>
        <v>1428.5714285714284</v>
      </c>
      <c r="AA191" s="111"/>
      <c r="AB191" s="92"/>
      <c r="AC191" s="92"/>
      <c r="AD191" s="92"/>
      <c r="AE191" s="92"/>
      <c r="AF191" s="92"/>
      <c r="AG191" s="92"/>
      <c r="AH191" s="92"/>
      <c r="AI191" s="109">
        <f>AB191*AB$7+AC191*AC$7+AD191*AD$7+AE191*AE$7+AF191*AF$7+AG191*AG$7+AH191*AH$7</f>
        <v>0</v>
      </c>
      <c r="AJ191" s="83"/>
      <c r="AK191" s="110">
        <f>AI191*$O191</f>
        <v>0</v>
      </c>
      <c r="AL191" s="111"/>
      <c r="AM191" s="92"/>
      <c r="AN191" s="92"/>
      <c r="AO191" s="92"/>
      <c r="AP191" s="92">
        <v>1</v>
      </c>
      <c r="AQ191" s="92"/>
      <c r="AR191" s="92"/>
      <c r="AS191" s="92"/>
      <c r="AT191" s="92"/>
      <c r="AU191" s="92"/>
      <c r="AV191" s="109">
        <f>AM191*AM$7+AN191*AN$7+AO191*AO$7+AP191*AP$7+AQ191*AQ$7+AR191*AR$7+AS191*AS$7+AT191*AT$7+AU191*AU$7</f>
        <v>100</v>
      </c>
      <c r="AW191" s="75"/>
      <c r="AX191" s="110">
        <f>AV191*$O191</f>
        <v>28.571428571428569</v>
      </c>
      <c r="AY191" s="111"/>
      <c r="AZ191" s="93"/>
      <c r="BA191" s="94" t="s">
        <v>159</v>
      </c>
      <c r="BB191" s="71"/>
      <c r="BC191" s="54"/>
      <c r="BD191" s="41">
        <v>3</v>
      </c>
      <c r="BE191" s="52">
        <v>31</v>
      </c>
      <c r="BF191" s="62">
        <v>3125</v>
      </c>
      <c r="BG191" s="280" t="s">
        <v>52</v>
      </c>
    </row>
    <row r="192" spans="1:59" s="63" customFormat="1" ht="12.75" x14ac:dyDescent="0.2">
      <c r="A192" s="196">
        <v>3</v>
      </c>
      <c r="B192" s="197" t="s">
        <v>108</v>
      </c>
      <c r="C192" s="208">
        <v>31</v>
      </c>
      <c r="D192" s="209" t="s">
        <v>109</v>
      </c>
      <c r="E192" s="210">
        <v>3125</v>
      </c>
      <c r="F192" s="211" t="s">
        <v>107</v>
      </c>
      <c r="G192" s="231" t="s">
        <v>107</v>
      </c>
      <c r="H192" s="89"/>
      <c r="I192" s="90" t="s">
        <v>162</v>
      </c>
      <c r="J192" s="90"/>
      <c r="K192" s="90" t="s">
        <v>163</v>
      </c>
      <c r="L192" s="90" t="s">
        <v>164</v>
      </c>
      <c r="M192" s="91" t="s">
        <v>99</v>
      </c>
      <c r="N192" s="312">
        <v>1</v>
      </c>
      <c r="O192" s="313">
        <f>N192/N$189</f>
        <v>0.14285714285714285</v>
      </c>
      <c r="P192" s="104"/>
      <c r="Q192" s="92"/>
      <c r="R192" s="92"/>
      <c r="S192" s="92"/>
      <c r="T192" s="92"/>
      <c r="U192" s="92">
        <v>1</v>
      </c>
      <c r="V192" s="92"/>
      <c r="W192" s="92"/>
      <c r="X192" s="109">
        <f>P192*P$7+Q192*Q$7+R192*R$7+S192*S$7+T192*T$7+U192*U$7+V192*V$7+W192*W$7</f>
        <v>5000</v>
      </c>
      <c r="Y192" s="83"/>
      <c r="Z192" s="110">
        <f>X192*$O192</f>
        <v>714.28571428571422</v>
      </c>
      <c r="AA192" s="111"/>
      <c r="AB192" s="92"/>
      <c r="AC192" s="92"/>
      <c r="AD192" s="92"/>
      <c r="AE192" s="92"/>
      <c r="AF192" s="92"/>
      <c r="AG192" s="92"/>
      <c r="AH192" s="92"/>
      <c r="AI192" s="109">
        <f>AB192*AB$7+AC192*AC$7+AD192*AD$7+AE192*AE$7+AF192*AF$7+AG192*AG$7+AH192*AH$7</f>
        <v>0</v>
      </c>
      <c r="AJ192" s="83"/>
      <c r="AK192" s="110">
        <f>AI192*$O192</f>
        <v>0</v>
      </c>
      <c r="AL192" s="111"/>
      <c r="AM192" s="92"/>
      <c r="AN192" s="92"/>
      <c r="AO192" s="92"/>
      <c r="AP192" s="92">
        <v>1</v>
      </c>
      <c r="AQ192" s="92"/>
      <c r="AR192" s="92"/>
      <c r="AS192" s="92"/>
      <c r="AT192" s="92"/>
      <c r="AU192" s="92"/>
      <c r="AV192" s="109">
        <f>AM192*AM$7+AN192*AN$7+AO192*AO$7+AP192*AP$7+AQ192*AQ$7+AR192*AR$7+AS192*AS$7+AT192*AT$7+AU192*AU$7</f>
        <v>100</v>
      </c>
      <c r="AW192" s="75"/>
      <c r="AX192" s="110">
        <f>AV192*$O192</f>
        <v>14.285714285714285</v>
      </c>
      <c r="AY192" s="111"/>
      <c r="AZ192" s="93"/>
      <c r="BA192" s="94" t="s">
        <v>105</v>
      </c>
      <c r="BB192" s="71"/>
      <c r="BC192" s="54"/>
      <c r="BD192" s="41">
        <v>3</v>
      </c>
      <c r="BE192" s="52">
        <v>31</v>
      </c>
      <c r="BF192" s="62">
        <v>3125</v>
      </c>
      <c r="BG192" s="280" t="s">
        <v>52</v>
      </c>
    </row>
    <row r="193" spans="1:59" s="63" customFormat="1" ht="12.75" x14ac:dyDescent="0.2">
      <c r="A193" s="196">
        <v>3</v>
      </c>
      <c r="B193" s="197" t="s">
        <v>108</v>
      </c>
      <c r="C193" s="208">
        <v>31</v>
      </c>
      <c r="D193" s="209" t="s">
        <v>109</v>
      </c>
      <c r="E193" s="210">
        <v>3125</v>
      </c>
      <c r="F193" s="211" t="s">
        <v>107</v>
      </c>
      <c r="G193" s="231" t="s">
        <v>107</v>
      </c>
      <c r="H193" s="89" t="s">
        <v>52</v>
      </c>
      <c r="I193" s="90" t="s">
        <v>166</v>
      </c>
      <c r="J193" s="90"/>
      <c r="K193" s="90" t="s">
        <v>73</v>
      </c>
      <c r="L193" s="90" t="s">
        <v>95</v>
      </c>
      <c r="M193" s="91" t="s">
        <v>165</v>
      </c>
      <c r="N193" s="312">
        <v>1</v>
      </c>
      <c r="O193" s="313">
        <f t="shared" ref="O193:O194" si="21">N193/N$189</f>
        <v>0.14285714285714285</v>
      </c>
      <c r="P193" s="104"/>
      <c r="Q193" s="104"/>
      <c r="R193" s="104"/>
      <c r="S193" s="104"/>
      <c r="T193" s="104"/>
      <c r="U193" s="104"/>
      <c r="V193" s="104"/>
      <c r="W193" s="92">
        <v>1</v>
      </c>
      <c r="X193" s="109">
        <f>P193*P$7+Q193*Q$7+R193*R$7+S193*S$7+T193*T$7+U193*U$7+V193*V$7+W193*W$7</f>
        <v>25000</v>
      </c>
      <c r="Y193" s="83"/>
      <c r="Z193" s="110">
        <f>X193*$O193</f>
        <v>3571.4285714285711</v>
      </c>
      <c r="AA193" s="111"/>
      <c r="AB193" s="92"/>
      <c r="AC193" s="92"/>
      <c r="AD193" s="92"/>
      <c r="AE193" s="92"/>
      <c r="AF193" s="92"/>
      <c r="AG193" s="92"/>
      <c r="AH193" s="92"/>
      <c r="AI193" s="109">
        <f>AB193*AB$7+AC193*AC$7+AD193*AD$7+AE193*AE$7+AF193*AF$7+AG193*AG$7+AH193*AH$7</f>
        <v>0</v>
      </c>
      <c r="AJ193" s="83"/>
      <c r="AK193" s="110">
        <f>AI193*$O193</f>
        <v>0</v>
      </c>
      <c r="AL193" s="111"/>
      <c r="AM193" s="92"/>
      <c r="AN193" s="92"/>
      <c r="AO193" s="92"/>
      <c r="AP193" s="92">
        <v>1</v>
      </c>
      <c r="AQ193" s="92"/>
      <c r="AR193" s="92"/>
      <c r="AS193" s="92"/>
      <c r="AT193" s="92"/>
      <c r="AU193" s="92"/>
      <c r="AV193" s="109">
        <f>AM193*AM$7+AN193*AN$7+AO193*AO$7+AP193*AP$7+AQ193*AQ$7+AR193*AR$7+AS193*AS$7+AT193*AT$7+AU193*AU$7</f>
        <v>100</v>
      </c>
      <c r="AW193" s="75"/>
      <c r="AX193" s="110">
        <f>AV193*$O193</f>
        <v>14.285714285714285</v>
      </c>
      <c r="AY193" s="111"/>
      <c r="AZ193" s="93"/>
      <c r="BA193" s="94" t="s">
        <v>131</v>
      </c>
      <c r="BB193" s="71"/>
      <c r="BC193" s="54"/>
      <c r="BD193" s="41">
        <v>3</v>
      </c>
      <c r="BE193" s="52">
        <v>31</v>
      </c>
      <c r="BF193" s="62">
        <v>3125</v>
      </c>
      <c r="BG193" s="280" t="s">
        <v>52</v>
      </c>
    </row>
    <row r="194" spans="1:59" s="63" customFormat="1" ht="12.75" x14ac:dyDescent="0.2">
      <c r="A194" s="196">
        <v>3</v>
      </c>
      <c r="B194" s="197" t="s">
        <v>108</v>
      </c>
      <c r="C194" s="208">
        <v>31</v>
      </c>
      <c r="D194" s="209" t="s">
        <v>109</v>
      </c>
      <c r="E194" s="210">
        <v>3125</v>
      </c>
      <c r="F194" s="211" t="s">
        <v>107</v>
      </c>
      <c r="G194" s="231" t="s">
        <v>107</v>
      </c>
      <c r="H194" s="89"/>
      <c r="I194" s="90" t="s">
        <v>167</v>
      </c>
      <c r="J194" s="90"/>
      <c r="K194" s="90" t="s">
        <v>64</v>
      </c>
      <c r="L194" s="90" t="s">
        <v>141</v>
      </c>
      <c r="M194" s="91" t="s">
        <v>165</v>
      </c>
      <c r="N194" s="312">
        <v>1</v>
      </c>
      <c r="O194" s="313">
        <f t="shared" si="21"/>
        <v>0.14285714285714285</v>
      </c>
      <c r="P194" s="104"/>
      <c r="Q194" s="104"/>
      <c r="R194" s="104"/>
      <c r="S194" s="104"/>
      <c r="T194" s="104"/>
      <c r="U194" s="104"/>
      <c r="V194" s="104"/>
      <c r="W194" s="104"/>
      <c r="X194" s="109">
        <f>P194*P$7+Q194*Q$7+R194*R$7+S194*S$7+T194*T$7+U194*U$7+V194*V$7+W194*W$7</f>
        <v>0</v>
      </c>
      <c r="Y194" s="83"/>
      <c r="Z194" s="110">
        <f>X194*$O194</f>
        <v>0</v>
      </c>
      <c r="AA194" s="126"/>
      <c r="AB194" s="104"/>
      <c r="AC194" s="104"/>
      <c r="AD194" s="104"/>
      <c r="AE194" s="104"/>
      <c r="AF194" s="104"/>
      <c r="AG194" s="104"/>
      <c r="AH194" s="104"/>
      <c r="AI194" s="109">
        <f>AB194*AB$7+AC194*AC$7+AD194*AD$7+AE194*AE$7+AF194*AF$7+AG194*AG$7+AH194*AH$7</f>
        <v>0</v>
      </c>
      <c r="AJ194" s="83"/>
      <c r="AK194" s="110">
        <f>AI194*$O194</f>
        <v>0</v>
      </c>
      <c r="AL194" s="126"/>
      <c r="AM194" s="104"/>
      <c r="AN194" s="104">
        <v>1</v>
      </c>
      <c r="AO194" s="104"/>
      <c r="AP194" s="104"/>
      <c r="AQ194" s="104"/>
      <c r="AR194" s="104"/>
      <c r="AS194" s="104"/>
      <c r="AT194" s="104"/>
      <c r="AU194" s="104"/>
      <c r="AV194" s="109">
        <f>AM194*AM$7+AN194*AN$7+AO194*AO$7+AP194*AP$7+AQ194*AQ$7+AR194*AR$7+AS194*AS$7+AT194*AT$7+AU194*AU$7</f>
        <v>25</v>
      </c>
      <c r="AW194" s="75"/>
      <c r="AX194" s="110">
        <f>AV194*$O194</f>
        <v>3.5714285714285712</v>
      </c>
      <c r="AY194" s="111"/>
      <c r="AZ194" s="93"/>
      <c r="BA194" s="94" t="s">
        <v>131</v>
      </c>
      <c r="BB194" s="71"/>
      <c r="BC194" s="54"/>
      <c r="BD194" s="41">
        <v>3</v>
      </c>
      <c r="BE194" s="52">
        <v>31</v>
      </c>
      <c r="BF194" s="62">
        <v>3125</v>
      </c>
      <c r="BG194" s="280" t="s">
        <v>52</v>
      </c>
    </row>
    <row r="195" spans="1:59" s="63" customFormat="1" ht="12.75" x14ac:dyDescent="0.2">
      <c r="A195" s="196">
        <v>3</v>
      </c>
      <c r="B195" s="197" t="s">
        <v>108</v>
      </c>
      <c r="C195" s="208">
        <v>31</v>
      </c>
      <c r="D195" s="209" t="s">
        <v>109</v>
      </c>
      <c r="E195" s="210">
        <v>3125</v>
      </c>
      <c r="F195" s="211" t="s">
        <v>107</v>
      </c>
      <c r="G195" s="231" t="s">
        <v>107</v>
      </c>
      <c r="H195" s="89"/>
      <c r="I195" s="219"/>
      <c r="J195" s="90"/>
      <c r="K195" s="90"/>
      <c r="L195" s="90"/>
      <c r="M195" s="91"/>
      <c r="N195" s="247"/>
      <c r="O195" s="306"/>
      <c r="P195" s="104"/>
      <c r="Q195" s="92"/>
      <c r="R195" s="92"/>
      <c r="S195" s="92"/>
      <c r="T195" s="92"/>
      <c r="U195" s="92"/>
      <c r="V195" s="92"/>
      <c r="W195" s="92"/>
      <c r="X195" s="75"/>
      <c r="Y195" s="83"/>
      <c r="Z195" s="83"/>
      <c r="AA195" s="83"/>
      <c r="AB195" s="92"/>
      <c r="AC195" s="92"/>
      <c r="AD195" s="92"/>
      <c r="AE195" s="92"/>
      <c r="AF195" s="92"/>
      <c r="AG195" s="92"/>
      <c r="AH195" s="92"/>
      <c r="AI195" s="75"/>
      <c r="AJ195" s="83"/>
      <c r="AK195" s="83"/>
      <c r="AL195" s="83"/>
      <c r="AM195" s="92"/>
      <c r="AN195" s="92"/>
      <c r="AO195" s="92"/>
      <c r="AP195" s="92"/>
      <c r="AQ195" s="92"/>
      <c r="AR195" s="92"/>
      <c r="AS195" s="92"/>
      <c r="AT195" s="92"/>
      <c r="AU195" s="92"/>
      <c r="AV195" s="75"/>
      <c r="AW195" s="75"/>
      <c r="AX195" s="83"/>
      <c r="AY195" s="83"/>
      <c r="AZ195" s="93"/>
      <c r="BA195" s="94"/>
      <c r="BB195" s="71"/>
      <c r="BC195" s="54"/>
      <c r="BD195" s="41">
        <v>3</v>
      </c>
      <c r="BE195" s="52">
        <v>31</v>
      </c>
      <c r="BF195" s="62">
        <v>3125</v>
      </c>
      <c r="BG195" s="280" t="s">
        <v>52</v>
      </c>
    </row>
    <row r="196" spans="1:59" s="63" customFormat="1" ht="12.75" x14ac:dyDescent="0.2">
      <c r="A196" s="196">
        <v>3</v>
      </c>
      <c r="B196" s="197" t="s">
        <v>108</v>
      </c>
      <c r="C196" s="208">
        <v>31</v>
      </c>
      <c r="D196" s="209" t="s">
        <v>109</v>
      </c>
      <c r="E196" s="210">
        <v>3125</v>
      </c>
      <c r="F196" s="211" t="s">
        <v>107</v>
      </c>
      <c r="G196" s="231" t="s">
        <v>107</v>
      </c>
      <c r="H196" s="65"/>
      <c r="I196" s="222"/>
      <c r="J196" s="66"/>
      <c r="K196" s="66"/>
      <c r="L196" s="66"/>
      <c r="M196" s="64"/>
      <c r="N196" s="304"/>
      <c r="O196" s="305"/>
      <c r="P196" s="127"/>
      <c r="Q196" s="67"/>
      <c r="R196" s="67"/>
      <c r="S196" s="67"/>
      <c r="T196" s="67"/>
      <c r="U196" s="67"/>
      <c r="V196" s="67"/>
      <c r="W196" s="67"/>
      <c r="X196" s="67"/>
      <c r="Y196" s="68"/>
      <c r="Z196" s="68"/>
      <c r="AA196" s="68"/>
      <c r="AB196" s="67"/>
      <c r="AC196" s="67"/>
      <c r="AD196" s="67"/>
      <c r="AE196" s="67"/>
      <c r="AF196" s="67"/>
      <c r="AG196" s="67"/>
      <c r="AH196" s="67"/>
      <c r="AI196" s="67"/>
      <c r="AJ196" s="68"/>
      <c r="AK196" s="68"/>
      <c r="AL196" s="68"/>
      <c r="AM196" s="67"/>
      <c r="AN196" s="67"/>
      <c r="AO196" s="67"/>
      <c r="AP196" s="67"/>
      <c r="AQ196" s="67"/>
      <c r="AR196" s="67"/>
      <c r="AS196" s="67"/>
      <c r="AT196" s="67"/>
      <c r="AU196" s="67"/>
      <c r="AV196" s="67"/>
      <c r="AW196" s="67"/>
      <c r="AX196" s="68"/>
      <c r="AY196" s="68"/>
      <c r="AZ196" s="69"/>
      <c r="BA196" s="70"/>
      <c r="BB196" s="71"/>
      <c r="BC196" s="54"/>
      <c r="BD196" s="41">
        <v>3</v>
      </c>
      <c r="BE196" s="52">
        <v>31</v>
      </c>
      <c r="BF196" s="62">
        <v>3125</v>
      </c>
      <c r="BG196" s="275"/>
    </row>
    <row r="197" spans="1:59" s="63" customFormat="1" ht="12.75" x14ac:dyDescent="0.2">
      <c r="A197" s="196">
        <v>3</v>
      </c>
      <c r="B197" s="197" t="s">
        <v>108</v>
      </c>
      <c r="C197" s="208">
        <v>31</v>
      </c>
      <c r="D197" s="209" t="s">
        <v>109</v>
      </c>
      <c r="E197" s="210">
        <v>3125</v>
      </c>
      <c r="F197" s="211" t="s">
        <v>107</v>
      </c>
      <c r="G197" s="230"/>
      <c r="H197" s="56"/>
      <c r="I197" s="221"/>
      <c r="J197" s="57"/>
      <c r="K197" s="57"/>
      <c r="L197" s="57"/>
      <c r="M197" s="55"/>
      <c r="N197" s="303"/>
      <c r="O197" s="245"/>
      <c r="P197" s="122"/>
      <c r="Q197" s="58"/>
      <c r="R197" s="58"/>
      <c r="S197" s="58"/>
      <c r="T197" s="58"/>
      <c r="U197" s="58"/>
      <c r="V197" s="58"/>
      <c r="W197" s="58"/>
      <c r="X197" s="58"/>
      <c r="Y197" s="59"/>
      <c r="Z197" s="59"/>
      <c r="AA197" s="59"/>
      <c r="AB197" s="58"/>
      <c r="AC197" s="58"/>
      <c r="AD197" s="58"/>
      <c r="AE197" s="58"/>
      <c r="AF197" s="58"/>
      <c r="AG197" s="58"/>
      <c r="AH197" s="58"/>
      <c r="AI197" s="58"/>
      <c r="AJ197" s="59"/>
      <c r="AK197" s="59"/>
      <c r="AL197" s="59"/>
      <c r="AM197" s="58"/>
      <c r="AN197" s="58"/>
      <c r="AO197" s="58"/>
      <c r="AP197" s="58"/>
      <c r="AQ197" s="58"/>
      <c r="AR197" s="58"/>
      <c r="AS197" s="58"/>
      <c r="AT197" s="58"/>
      <c r="AU197" s="58"/>
      <c r="AV197" s="58"/>
      <c r="AW197" s="58"/>
      <c r="AX197" s="59"/>
      <c r="AY197" s="59"/>
      <c r="AZ197" s="60"/>
      <c r="BA197" s="61"/>
      <c r="BB197" s="54"/>
      <c r="BC197" s="54"/>
      <c r="BD197" s="41">
        <v>3</v>
      </c>
      <c r="BE197" s="52">
        <v>31</v>
      </c>
      <c r="BF197" s="62">
        <v>3125</v>
      </c>
      <c r="BG197" s="274"/>
    </row>
    <row r="198" spans="1:59" s="63" customFormat="1" ht="12.75" x14ac:dyDescent="0.2">
      <c r="A198" s="196">
        <v>3</v>
      </c>
      <c r="B198" s="197" t="s">
        <v>108</v>
      </c>
      <c r="C198" s="208">
        <v>31</v>
      </c>
      <c r="D198" s="209" t="s">
        <v>109</v>
      </c>
      <c r="E198" s="210">
        <v>3125</v>
      </c>
      <c r="F198" s="211" t="s">
        <v>107</v>
      </c>
      <c r="G198" s="230"/>
      <c r="H198" s="56"/>
      <c r="I198" s="221"/>
      <c r="J198" s="57"/>
      <c r="K198" s="57"/>
      <c r="L198" s="57"/>
      <c r="M198" s="55"/>
      <c r="N198" s="303"/>
      <c r="O198" s="245"/>
      <c r="P198" s="122"/>
      <c r="Q198" s="122"/>
      <c r="R198" s="122"/>
      <c r="S198" s="122"/>
      <c r="T198" s="122"/>
      <c r="U198" s="122"/>
      <c r="V198" s="122"/>
      <c r="W198" s="122"/>
      <c r="X198" s="122"/>
      <c r="Y198" s="59"/>
      <c r="Z198" s="123"/>
      <c r="AA198" s="123"/>
      <c r="AB198" s="122"/>
      <c r="AC198" s="122"/>
      <c r="AD198" s="122"/>
      <c r="AE198" s="122"/>
      <c r="AF198" s="122"/>
      <c r="AG198" s="122"/>
      <c r="AH198" s="122"/>
      <c r="AI198" s="122"/>
      <c r="AJ198" s="59"/>
      <c r="AK198" s="123"/>
      <c r="AL198" s="123"/>
      <c r="AM198" s="122"/>
      <c r="AN198" s="122"/>
      <c r="AO198" s="122"/>
      <c r="AP198" s="122"/>
      <c r="AQ198" s="122"/>
      <c r="AR198" s="122"/>
      <c r="AS198" s="122"/>
      <c r="AT198" s="122"/>
      <c r="AU198" s="122"/>
      <c r="AV198" s="122"/>
      <c r="AW198" s="58"/>
      <c r="AX198" s="123"/>
      <c r="AY198" s="59"/>
      <c r="AZ198" s="60"/>
      <c r="BA198" s="61"/>
      <c r="BB198" s="54"/>
      <c r="BC198" s="54"/>
      <c r="BD198" s="41">
        <v>3</v>
      </c>
      <c r="BE198" s="52">
        <v>31</v>
      </c>
      <c r="BF198" s="62">
        <v>3125</v>
      </c>
      <c r="BG198" s="274"/>
    </row>
    <row r="199" spans="1:59" s="63" customFormat="1" ht="12.75" x14ac:dyDescent="0.2">
      <c r="A199" s="196">
        <v>3</v>
      </c>
      <c r="B199" s="197" t="s">
        <v>108</v>
      </c>
      <c r="C199" s="208">
        <v>31</v>
      </c>
      <c r="D199" s="209" t="s">
        <v>109</v>
      </c>
      <c r="E199" s="210">
        <v>3125</v>
      </c>
      <c r="F199" s="211" t="s">
        <v>107</v>
      </c>
      <c r="G199" s="230"/>
      <c r="H199" s="56"/>
      <c r="I199" s="221"/>
      <c r="J199" s="57"/>
      <c r="K199" s="57"/>
      <c r="L199" s="57"/>
      <c r="M199" s="55"/>
      <c r="N199" s="303"/>
      <c r="O199" s="245"/>
      <c r="P199" s="122"/>
      <c r="Q199" s="122"/>
      <c r="R199" s="122"/>
      <c r="S199" s="122"/>
      <c r="T199" s="122"/>
      <c r="U199" s="122"/>
      <c r="V199" s="122"/>
      <c r="W199" s="122"/>
      <c r="X199" s="122"/>
      <c r="Y199" s="59"/>
      <c r="Z199" s="123"/>
      <c r="AA199" s="123"/>
      <c r="AB199" s="122"/>
      <c r="AC199" s="122"/>
      <c r="AD199" s="122"/>
      <c r="AE199" s="122"/>
      <c r="AF199" s="122"/>
      <c r="AG199" s="122"/>
      <c r="AH199" s="122"/>
      <c r="AI199" s="122"/>
      <c r="AJ199" s="59"/>
      <c r="AK199" s="123"/>
      <c r="AL199" s="123"/>
      <c r="AM199" s="122"/>
      <c r="AN199" s="122"/>
      <c r="AO199" s="122"/>
      <c r="AP199" s="122"/>
      <c r="AQ199" s="122"/>
      <c r="AR199" s="122"/>
      <c r="AS199" s="122"/>
      <c r="AT199" s="122"/>
      <c r="AU199" s="122"/>
      <c r="AV199" s="122"/>
      <c r="AW199" s="58"/>
      <c r="AX199" s="123"/>
      <c r="AY199" s="59"/>
      <c r="AZ199" s="60"/>
      <c r="BA199" s="61"/>
      <c r="BB199" s="54"/>
      <c r="BC199" s="54"/>
      <c r="BD199" s="41">
        <v>3</v>
      </c>
      <c r="BE199" s="52">
        <v>31</v>
      </c>
      <c r="BF199" s="62">
        <v>3125</v>
      </c>
      <c r="BG199" s="274"/>
    </row>
    <row r="200" spans="1:59" s="63" customFormat="1" ht="12.75" x14ac:dyDescent="0.2">
      <c r="A200" s="196">
        <v>3</v>
      </c>
      <c r="B200" s="197" t="s">
        <v>108</v>
      </c>
      <c r="C200" s="208">
        <v>31</v>
      </c>
      <c r="D200" s="209" t="s">
        <v>109</v>
      </c>
      <c r="E200" s="212">
        <v>3126</v>
      </c>
      <c r="F200" s="213" t="s">
        <v>168</v>
      </c>
      <c r="G200" s="232"/>
      <c r="H200" s="97"/>
      <c r="I200" s="224"/>
      <c r="J200" s="98"/>
      <c r="K200" s="98"/>
      <c r="L200" s="98"/>
      <c r="M200" s="96"/>
      <c r="N200" s="307"/>
      <c r="O200" s="246"/>
      <c r="P200" s="124"/>
      <c r="Q200" s="124"/>
      <c r="R200" s="124"/>
      <c r="S200" s="124"/>
      <c r="T200" s="124"/>
      <c r="U200" s="124"/>
      <c r="V200" s="124"/>
      <c r="W200" s="124"/>
      <c r="X200" s="124"/>
      <c r="Y200" s="100"/>
      <c r="Z200" s="125"/>
      <c r="AA200" s="125"/>
      <c r="AB200" s="124"/>
      <c r="AC200" s="124"/>
      <c r="AD200" s="124"/>
      <c r="AE200" s="124"/>
      <c r="AF200" s="124"/>
      <c r="AG200" s="124"/>
      <c r="AH200" s="124"/>
      <c r="AI200" s="124"/>
      <c r="AJ200" s="100"/>
      <c r="AK200" s="125"/>
      <c r="AL200" s="125"/>
      <c r="AM200" s="124"/>
      <c r="AN200" s="124"/>
      <c r="AO200" s="124"/>
      <c r="AP200" s="124"/>
      <c r="AQ200" s="124"/>
      <c r="AR200" s="124"/>
      <c r="AS200" s="124"/>
      <c r="AT200" s="124"/>
      <c r="AU200" s="124"/>
      <c r="AV200" s="124"/>
      <c r="AW200" s="99"/>
      <c r="AX200" s="125"/>
      <c r="AY200" s="100"/>
      <c r="AZ200" s="101"/>
      <c r="BA200" s="102"/>
      <c r="BB200" s="95"/>
      <c r="BC200" s="95"/>
      <c r="BD200" s="41">
        <v>3</v>
      </c>
      <c r="BE200" s="52">
        <v>31</v>
      </c>
      <c r="BF200" s="103">
        <v>3126</v>
      </c>
      <c r="BG200" s="277"/>
    </row>
    <row r="201" spans="1:59" s="63" customFormat="1" ht="12.75" x14ac:dyDescent="0.2">
      <c r="A201" s="196">
        <v>3</v>
      </c>
      <c r="B201" s="197" t="s">
        <v>108</v>
      </c>
      <c r="C201" s="208">
        <v>31</v>
      </c>
      <c r="D201" s="209" t="s">
        <v>109</v>
      </c>
      <c r="E201" s="212">
        <v>3126</v>
      </c>
      <c r="F201" s="213" t="s">
        <v>168</v>
      </c>
      <c r="G201" s="232"/>
      <c r="H201" s="97"/>
      <c r="I201" s="224"/>
      <c r="J201" s="98"/>
      <c r="K201" s="98"/>
      <c r="L201" s="98"/>
      <c r="M201" s="96"/>
      <c r="N201" s="307"/>
      <c r="O201" s="246"/>
      <c r="P201" s="124"/>
      <c r="Q201" s="99"/>
      <c r="R201" s="99"/>
      <c r="S201" s="99"/>
      <c r="T201" s="99"/>
      <c r="U201" s="99"/>
      <c r="V201" s="99"/>
      <c r="W201" s="99"/>
      <c r="X201" s="99"/>
      <c r="Y201" s="100"/>
      <c r="Z201" s="100"/>
      <c r="AA201" s="100"/>
      <c r="AB201" s="99"/>
      <c r="AC201" s="99"/>
      <c r="AD201" s="99"/>
      <c r="AE201" s="99"/>
      <c r="AF201" s="99"/>
      <c r="AG201" s="99"/>
      <c r="AH201" s="99"/>
      <c r="AI201" s="99"/>
      <c r="AJ201" s="100"/>
      <c r="AK201" s="100"/>
      <c r="AL201" s="100"/>
      <c r="AM201" s="99"/>
      <c r="AN201" s="99"/>
      <c r="AO201" s="99"/>
      <c r="AP201" s="99"/>
      <c r="AQ201" s="99"/>
      <c r="AR201" s="99"/>
      <c r="AS201" s="99"/>
      <c r="AT201" s="99"/>
      <c r="AU201" s="99"/>
      <c r="AV201" s="99"/>
      <c r="AW201" s="99"/>
      <c r="AX201" s="100"/>
      <c r="AY201" s="100"/>
      <c r="AZ201" s="101"/>
      <c r="BA201" s="102"/>
      <c r="BB201" s="95"/>
      <c r="BC201" s="95"/>
      <c r="BD201" s="41">
        <v>3</v>
      </c>
      <c r="BE201" s="52">
        <v>31</v>
      </c>
      <c r="BF201" s="103">
        <v>3126</v>
      </c>
      <c r="BG201" s="277"/>
    </row>
    <row r="202" spans="1:59" s="63" customFormat="1" ht="12.75" x14ac:dyDescent="0.2">
      <c r="A202" s="196">
        <v>3</v>
      </c>
      <c r="B202" s="197" t="s">
        <v>108</v>
      </c>
      <c r="C202" s="208">
        <v>31</v>
      </c>
      <c r="D202" s="209" t="s">
        <v>109</v>
      </c>
      <c r="E202" s="212">
        <v>3126</v>
      </c>
      <c r="F202" s="213" t="s">
        <v>168</v>
      </c>
      <c r="G202" s="231" t="s">
        <v>169</v>
      </c>
      <c r="H202" s="65"/>
      <c r="I202" s="222"/>
      <c r="J202" s="66"/>
      <c r="K202" s="66"/>
      <c r="L202" s="66"/>
      <c r="M202" s="64"/>
      <c r="N202" s="304"/>
      <c r="O202" s="305"/>
      <c r="P202" s="127"/>
      <c r="Q202" s="67"/>
      <c r="R202" s="67"/>
      <c r="S202" s="67"/>
      <c r="T202" s="67"/>
      <c r="U202" s="67"/>
      <c r="V202" s="67"/>
      <c r="W202" s="67"/>
      <c r="X202" s="67"/>
      <c r="Y202" s="68"/>
      <c r="Z202" s="68"/>
      <c r="AA202" s="68"/>
      <c r="AB202" s="67"/>
      <c r="AC202" s="67"/>
      <c r="AD202" s="67"/>
      <c r="AE202" s="67"/>
      <c r="AF202" s="67"/>
      <c r="AG202" s="67"/>
      <c r="AH202" s="67"/>
      <c r="AI202" s="67"/>
      <c r="AJ202" s="68"/>
      <c r="AK202" s="68"/>
      <c r="AL202" s="68"/>
      <c r="AM202" s="67"/>
      <c r="AN202" s="67"/>
      <c r="AO202" s="67"/>
      <c r="AP202" s="67"/>
      <c r="AQ202" s="67"/>
      <c r="AR202" s="67"/>
      <c r="AS202" s="67"/>
      <c r="AT202" s="67"/>
      <c r="AU202" s="67"/>
      <c r="AV202" s="67"/>
      <c r="AW202" s="67"/>
      <c r="AX202" s="68"/>
      <c r="AY202" s="68"/>
      <c r="AZ202" s="69"/>
      <c r="BA202" s="70"/>
      <c r="BB202" s="71"/>
      <c r="BC202" s="95"/>
      <c r="BD202" s="41">
        <v>3</v>
      </c>
      <c r="BE202" s="52">
        <v>31</v>
      </c>
      <c r="BF202" s="103">
        <v>3126</v>
      </c>
      <c r="BG202" s="275"/>
    </row>
    <row r="203" spans="1:59" s="63" customFormat="1" ht="12.75" x14ac:dyDescent="0.2">
      <c r="A203" s="196">
        <v>3</v>
      </c>
      <c r="B203" s="197" t="s">
        <v>108</v>
      </c>
      <c r="C203" s="208">
        <v>31</v>
      </c>
      <c r="D203" s="209" t="s">
        <v>109</v>
      </c>
      <c r="E203" s="212">
        <v>3126</v>
      </c>
      <c r="F203" s="213" t="s">
        <v>168</v>
      </c>
      <c r="G203" s="231" t="s">
        <v>169</v>
      </c>
      <c r="H203" s="72" t="s">
        <v>47</v>
      </c>
      <c r="I203" s="223"/>
      <c r="J203" s="73"/>
      <c r="K203" s="73"/>
      <c r="L203" s="73"/>
      <c r="M203" s="74"/>
      <c r="N203" s="247"/>
      <c r="O203" s="306"/>
      <c r="P203" s="105"/>
      <c r="Q203" s="75"/>
      <c r="R203" s="75"/>
      <c r="S203" s="75"/>
      <c r="T203" s="75"/>
      <c r="U203" s="75"/>
      <c r="V203" s="75"/>
      <c r="W203" s="75"/>
      <c r="X203" s="75"/>
      <c r="Y203" s="76">
        <f>IF(ISNUMBER(VLOOKUP(Y205,P$7:W$7,MATCH(Y205,P$7:W$7))),VLOOKUP(Y205,P$7:W$7,MATCH(Y205,P$7:W$7)),IF(N207=0,"No Data",IF(Y205&gt;0,"&lt;100",0)))</f>
        <v>0</v>
      </c>
      <c r="Z203" s="77">
        <f>IF(ISNUMBER(VLOOKUP(Z207,P$7:W$7,MATCH(Z207,P$7:W$7))),VLOOKUP(Z207,P$7:W$7,MATCH(Z207,P$7:W$7)),IF(N207=0,"No Data",IF(Z207&gt;0,"&lt;100",0)))</f>
        <v>0</v>
      </c>
      <c r="AA203" s="106">
        <f>IF(ISNUMBER(Z203),Z203,0)</f>
        <v>0</v>
      </c>
      <c r="AB203" s="75"/>
      <c r="AC203" s="75"/>
      <c r="AD203" s="75"/>
      <c r="AE203" s="75"/>
      <c r="AF203" s="75"/>
      <c r="AG203" s="75"/>
      <c r="AH203" s="75"/>
      <c r="AI203" s="75"/>
      <c r="AJ203" s="76">
        <f>IF(ISNUMBER(VLOOKUP(AJ205,AB$7:AH$7,MATCH(AJ205,AB$7:AH$7))),VLOOKUP(AJ205,AB$7:AH$7,MATCH(AJ205,AB$7:AH$7)),IF(N207=0,"No Data",IF(AJ205&gt;0,"&lt;50",0)))</f>
        <v>0</v>
      </c>
      <c r="AK203" s="77">
        <f>IF(ISNUMBER(VLOOKUP(AK207,AB$7:AH$7,MATCH(AK207,AB$7:AH$7))),VLOOKUP(AK207,AB$7:AH$7,MATCH(AK207,AB$7:AH$7)),IF(N207=0,"No Data",IF(AK207&gt;0,"&lt;50",0)))</f>
        <v>0</v>
      </c>
      <c r="AL203" s="106">
        <f>IF(ISNUMBER(AK203),AK203,0)</f>
        <v>0</v>
      </c>
      <c r="AM203" s="75"/>
      <c r="AN203" s="75"/>
      <c r="AO203" s="75"/>
      <c r="AP203" s="75"/>
      <c r="AQ203" s="75"/>
      <c r="AR203" s="75"/>
      <c r="AS203" s="75"/>
      <c r="AT203" s="75"/>
      <c r="AU203" s="75"/>
      <c r="AV203" s="75"/>
      <c r="AW203" s="76">
        <f>IF(ISNUMBER(VLOOKUP(AW205,AM$7:AU$7,MATCH(AW205,AM$7:AU$7))),VLOOKUP(AW205,AM$7:AU$7,MATCH(AW205,AM$7:AU$7)),IF(N207=0,"No Data",IF(AW205&gt;0,"&lt;10",0)))</f>
        <v>1000</v>
      </c>
      <c r="AX203" s="77">
        <f>IF(ISNUMBER(VLOOKUP(AX207,AM$7:AU$7,MATCH(AX207,AM$7:AU$7))),VLOOKUP(AX207,AM$7:AU$7,MATCH(AX207,AM$7:AU$7)),IF(N207=0,"No Data",IF(AX207&gt;0,"&lt;10",0)))</f>
        <v>1000</v>
      </c>
      <c r="AY203" s="106">
        <f>IF(ISNUMBER(AX203),AX203,0)</f>
        <v>1000</v>
      </c>
      <c r="AZ203" s="79"/>
      <c r="BA203" s="80"/>
      <c r="BB203" s="71"/>
      <c r="BC203" s="95"/>
      <c r="BD203" s="41">
        <v>3</v>
      </c>
      <c r="BE203" s="52">
        <v>31</v>
      </c>
      <c r="BF203" s="103">
        <v>3126</v>
      </c>
      <c r="BG203" s="276" t="s">
        <v>47</v>
      </c>
    </row>
    <row r="204" spans="1:59" s="63" customFormat="1" ht="12.75" x14ac:dyDescent="0.2">
      <c r="A204" s="196">
        <v>3</v>
      </c>
      <c r="B204" s="197" t="s">
        <v>108</v>
      </c>
      <c r="C204" s="208">
        <v>31</v>
      </c>
      <c r="D204" s="209" t="s">
        <v>109</v>
      </c>
      <c r="E204" s="212">
        <v>3126</v>
      </c>
      <c r="F204" s="213" t="s">
        <v>168</v>
      </c>
      <c r="G204" s="231" t="s">
        <v>169</v>
      </c>
      <c r="H204" s="81" t="s">
        <v>48</v>
      </c>
      <c r="I204" s="223"/>
      <c r="J204" s="73"/>
      <c r="K204" s="73"/>
      <c r="L204" s="73"/>
      <c r="M204" s="74"/>
      <c r="N204" s="247"/>
      <c r="O204" s="306"/>
      <c r="P204" s="105"/>
      <c r="Q204" s="75"/>
      <c r="R204" s="75"/>
      <c r="S204" s="75"/>
      <c r="T204" s="75"/>
      <c r="U204" s="75"/>
      <c r="V204" s="75"/>
      <c r="W204" s="75"/>
      <c r="X204" s="75"/>
      <c r="Y204" s="82">
        <f>MIN(X208)</f>
        <v>0</v>
      </c>
      <c r="Z204" s="83"/>
      <c r="AA204" s="83"/>
      <c r="AB204" s="75"/>
      <c r="AC204" s="75"/>
      <c r="AD204" s="75"/>
      <c r="AE204" s="75"/>
      <c r="AF204" s="75"/>
      <c r="AG204" s="75"/>
      <c r="AH204" s="75"/>
      <c r="AI204" s="75"/>
      <c r="AJ204" s="82">
        <f>MIN(AI208)</f>
        <v>0</v>
      </c>
      <c r="AK204" s="83"/>
      <c r="AL204" s="83"/>
      <c r="AM204" s="75"/>
      <c r="AN204" s="75"/>
      <c r="AO204" s="75"/>
      <c r="AP204" s="75"/>
      <c r="AQ204" s="75"/>
      <c r="AR204" s="75"/>
      <c r="AS204" s="75"/>
      <c r="AT204" s="75"/>
      <c r="AU204" s="75"/>
      <c r="AV204" s="75"/>
      <c r="AW204" s="82">
        <f>MIN(AV208)</f>
        <v>1000</v>
      </c>
      <c r="AX204" s="83"/>
      <c r="AY204" s="83"/>
      <c r="AZ204" s="79"/>
      <c r="BA204" s="80"/>
      <c r="BB204" s="71"/>
      <c r="BC204" s="95"/>
      <c r="BD204" s="41">
        <v>3</v>
      </c>
      <c r="BE204" s="52">
        <v>31</v>
      </c>
      <c r="BF204" s="103">
        <v>3126</v>
      </c>
      <c r="BG204" s="278" t="s">
        <v>48</v>
      </c>
    </row>
    <row r="205" spans="1:59" s="63" customFormat="1" ht="12.75" x14ac:dyDescent="0.2">
      <c r="A205" s="196">
        <v>3</v>
      </c>
      <c r="B205" s="197" t="s">
        <v>108</v>
      </c>
      <c r="C205" s="208">
        <v>31</v>
      </c>
      <c r="D205" s="209" t="s">
        <v>109</v>
      </c>
      <c r="E205" s="212">
        <v>3126</v>
      </c>
      <c r="F205" s="213" t="s">
        <v>168</v>
      </c>
      <c r="G205" s="231" t="s">
        <v>169</v>
      </c>
      <c r="H205" s="81" t="s">
        <v>49</v>
      </c>
      <c r="I205" s="223"/>
      <c r="J205" s="73"/>
      <c r="K205" s="73"/>
      <c r="L205" s="73"/>
      <c r="M205" s="74"/>
      <c r="N205" s="247"/>
      <c r="O205" s="306"/>
      <c r="P205" s="105"/>
      <c r="Q205" s="75"/>
      <c r="R205" s="75"/>
      <c r="S205" s="75"/>
      <c r="T205" s="75"/>
      <c r="U205" s="75"/>
      <c r="V205" s="75"/>
      <c r="W205" s="75"/>
      <c r="X205" s="75"/>
      <c r="Y205" s="84">
        <f>IF(ISNUMBER(AVERAGE(X208)),AVERAGE(X208),0)</f>
        <v>0</v>
      </c>
      <c r="Z205" s="83"/>
      <c r="AA205" s="83"/>
      <c r="AB205" s="75"/>
      <c r="AC205" s="75"/>
      <c r="AD205" s="75"/>
      <c r="AE205" s="75"/>
      <c r="AF205" s="75"/>
      <c r="AG205" s="75"/>
      <c r="AH205" s="75"/>
      <c r="AI205" s="75"/>
      <c r="AJ205" s="84">
        <f>IF(ISNUMBER(AVERAGE(AI208)),AVERAGE(AI208),0)</f>
        <v>0</v>
      </c>
      <c r="AK205" s="83"/>
      <c r="AL205" s="83"/>
      <c r="AM205" s="75"/>
      <c r="AN205" s="75"/>
      <c r="AO205" s="75"/>
      <c r="AP205" s="75"/>
      <c r="AQ205" s="75"/>
      <c r="AR205" s="75"/>
      <c r="AS205" s="75"/>
      <c r="AT205" s="75"/>
      <c r="AU205" s="75"/>
      <c r="AV205" s="75"/>
      <c r="AW205" s="84">
        <f>IF(ISNUMBER(AVERAGE(AV208)),AVERAGE(AV208),0)</f>
        <v>1000</v>
      </c>
      <c r="AX205" s="83"/>
      <c r="AY205" s="83"/>
      <c r="AZ205" s="79"/>
      <c r="BA205" s="80"/>
      <c r="BB205" s="71"/>
      <c r="BC205" s="95"/>
      <c r="BD205" s="41">
        <v>3</v>
      </c>
      <c r="BE205" s="52">
        <v>31</v>
      </c>
      <c r="BF205" s="103">
        <v>3126</v>
      </c>
      <c r="BG205" s="278" t="s">
        <v>49</v>
      </c>
    </row>
    <row r="206" spans="1:59" s="63" customFormat="1" ht="12.75" x14ac:dyDescent="0.2">
      <c r="A206" s="196">
        <v>3</v>
      </c>
      <c r="B206" s="197" t="s">
        <v>108</v>
      </c>
      <c r="C206" s="208">
        <v>31</v>
      </c>
      <c r="D206" s="209" t="s">
        <v>109</v>
      </c>
      <c r="E206" s="212">
        <v>3126</v>
      </c>
      <c r="F206" s="213" t="s">
        <v>168</v>
      </c>
      <c r="G206" s="231" t="s">
        <v>169</v>
      </c>
      <c r="H206" s="81" t="s">
        <v>50</v>
      </c>
      <c r="I206" s="223"/>
      <c r="J206" s="73"/>
      <c r="K206" s="73"/>
      <c r="L206" s="73"/>
      <c r="M206" s="74"/>
      <c r="N206" s="247"/>
      <c r="O206" s="306"/>
      <c r="P206" s="105"/>
      <c r="Q206" s="75"/>
      <c r="R206" s="75"/>
      <c r="S206" s="75"/>
      <c r="T206" s="75"/>
      <c r="U206" s="75"/>
      <c r="V206" s="75"/>
      <c r="W206" s="75"/>
      <c r="X206" s="75"/>
      <c r="Y206" s="84">
        <f>MAX(X208:X211)</f>
        <v>0</v>
      </c>
      <c r="Z206" s="83"/>
      <c r="AA206" s="83"/>
      <c r="AB206" s="75"/>
      <c r="AC206" s="75"/>
      <c r="AD206" s="75"/>
      <c r="AE206" s="75"/>
      <c r="AF206" s="75"/>
      <c r="AG206" s="75"/>
      <c r="AH206" s="75"/>
      <c r="AI206" s="75"/>
      <c r="AJ206" s="84">
        <f>MAX(AI208:AI211)</f>
        <v>0</v>
      </c>
      <c r="AK206" s="83"/>
      <c r="AL206" s="83"/>
      <c r="AM206" s="75"/>
      <c r="AN206" s="75"/>
      <c r="AO206" s="75"/>
      <c r="AP206" s="75"/>
      <c r="AQ206" s="75"/>
      <c r="AR206" s="75"/>
      <c r="AS206" s="75"/>
      <c r="AT206" s="75"/>
      <c r="AU206" s="75"/>
      <c r="AV206" s="75"/>
      <c r="AW206" s="84">
        <f>MAX(AV208:AV211)</f>
        <v>1000</v>
      </c>
      <c r="AX206" s="83"/>
      <c r="AY206" s="83"/>
      <c r="AZ206" s="79"/>
      <c r="BA206" s="80"/>
      <c r="BB206" s="71"/>
      <c r="BC206" s="95"/>
      <c r="BD206" s="41">
        <v>3</v>
      </c>
      <c r="BE206" s="52">
        <v>31</v>
      </c>
      <c r="BF206" s="103">
        <v>3126</v>
      </c>
      <c r="BG206" s="278" t="s">
        <v>50</v>
      </c>
    </row>
    <row r="207" spans="1:59" s="63" customFormat="1" ht="12.75" x14ac:dyDescent="0.2">
      <c r="A207" s="196">
        <v>3</v>
      </c>
      <c r="B207" s="197" t="s">
        <v>108</v>
      </c>
      <c r="C207" s="208">
        <v>31</v>
      </c>
      <c r="D207" s="209" t="s">
        <v>109</v>
      </c>
      <c r="E207" s="212">
        <v>3126</v>
      </c>
      <c r="F207" s="213" t="s">
        <v>168</v>
      </c>
      <c r="G207" s="231" t="s">
        <v>169</v>
      </c>
      <c r="H207" s="85" t="s">
        <v>51</v>
      </c>
      <c r="I207" s="223"/>
      <c r="J207" s="73"/>
      <c r="K207" s="73"/>
      <c r="L207" s="73"/>
      <c r="M207" s="74"/>
      <c r="N207" s="248">
        <f>SUM(N208:N209)</f>
        <v>1</v>
      </c>
      <c r="O207" s="293">
        <f>SUM(O208:O209)</f>
        <v>1</v>
      </c>
      <c r="P207" s="292"/>
      <c r="Q207" s="87"/>
      <c r="R207" s="87"/>
      <c r="S207" s="87"/>
      <c r="T207" s="87"/>
      <c r="U207" s="87"/>
      <c r="V207" s="87"/>
      <c r="W207" s="87"/>
      <c r="X207" s="87"/>
      <c r="Y207" s="88"/>
      <c r="Z207" s="86">
        <f>SUM(Z208:Z209)</f>
        <v>0</v>
      </c>
      <c r="AA207" s="88"/>
      <c r="AB207" s="87"/>
      <c r="AC207" s="87"/>
      <c r="AD207" s="87"/>
      <c r="AE207" s="87"/>
      <c r="AF207" s="87"/>
      <c r="AG207" s="87"/>
      <c r="AH207" s="87"/>
      <c r="AI207" s="87"/>
      <c r="AJ207" s="88"/>
      <c r="AK207" s="86">
        <f>SUM(AK208:AK209)</f>
        <v>0</v>
      </c>
      <c r="AL207" s="88"/>
      <c r="AM207" s="87"/>
      <c r="AN207" s="87"/>
      <c r="AO207" s="87"/>
      <c r="AP207" s="87"/>
      <c r="AQ207" s="87"/>
      <c r="AR207" s="87"/>
      <c r="AS207" s="87"/>
      <c r="AT207" s="87"/>
      <c r="AU207" s="87"/>
      <c r="AV207" s="87"/>
      <c r="AW207" s="112"/>
      <c r="AX207" s="86">
        <f>SUM(AX208:AX209)</f>
        <v>1000</v>
      </c>
      <c r="AY207" s="88"/>
      <c r="AZ207" s="79"/>
      <c r="BA207" s="80"/>
      <c r="BB207" s="71"/>
      <c r="BC207" s="95"/>
      <c r="BD207" s="41">
        <v>3</v>
      </c>
      <c r="BE207" s="52">
        <v>31</v>
      </c>
      <c r="BF207" s="103">
        <v>3126</v>
      </c>
      <c r="BG207" s="279" t="s">
        <v>51</v>
      </c>
    </row>
    <row r="208" spans="1:59" s="63" customFormat="1" ht="12.75" x14ac:dyDescent="0.2">
      <c r="A208" s="196">
        <v>3</v>
      </c>
      <c r="B208" s="197" t="s">
        <v>108</v>
      </c>
      <c r="C208" s="208">
        <v>31</v>
      </c>
      <c r="D208" s="209" t="s">
        <v>109</v>
      </c>
      <c r="E208" s="212">
        <v>3126</v>
      </c>
      <c r="F208" s="213" t="s">
        <v>168</v>
      </c>
      <c r="G208" s="231" t="s">
        <v>169</v>
      </c>
      <c r="H208" s="89" t="s">
        <v>52</v>
      </c>
      <c r="I208" s="90" t="s">
        <v>170</v>
      </c>
      <c r="J208" s="90"/>
      <c r="K208" s="90" t="s">
        <v>64</v>
      </c>
      <c r="L208" s="90" t="s">
        <v>171</v>
      </c>
      <c r="M208" s="91"/>
      <c r="N208" s="312">
        <v>1</v>
      </c>
      <c r="O208" s="313">
        <f>N208/N207</f>
        <v>1</v>
      </c>
      <c r="P208" s="104"/>
      <c r="Q208" s="92"/>
      <c r="R208" s="92"/>
      <c r="S208" s="92"/>
      <c r="T208" s="92"/>
      <c r="U208" s="92"/>
      <c r="V208" s="92"/>
      <c r="W208" s="92"/>
      <c r="X208" s="109">
        <f>P208*P$7+Q208*Q$7+R208*R$7+S208*S$7+T208*T$7+U208*U$7+V208*V$7+W208*W$7</f>
        <v>0</v>
      </c>
      <c r="Y208" s="83"/>
      <c r="Z208" s="110">
        <f>X208*$O208</f>
        <v>0</v>
      </c>
      <c r="AA208" s="111"/>
      <c r="AB208" s="92"/>
      <c r="AC208" s="92"/>
      <c r="AD208" s="92"/>
      <c r="AE208" s="92"/>
      <c r="AF208" s="92"/>
      <c r="AG208" s="92"/>
      <c r="AH208" s="92"/>
      <c r="AI208" s="109">
        <f>AB208*AB$7+AC208*AC$7+AD208*AD$7+AE208*AE$7+AF208*AF$7+AG208*AG$7+AH208*AH$7</f>
        <v>0</v>
      </c>
      <c r="AJ208" s="83"/>
      <c r="AK208" s="110">
        <f>AI208*$O208</f>
        <v>0</v>
      </c>
      <c r="AL208" s="111"/>
      <c r="AM208" s="92"/>
      <c r="AN208" s="92"/>
      <c r="AO208" s="92"/>
      <c r="AP208" s="92"/>
      <c r="AQ208" s="92"/>
      <c r="AR208" s="92"/>
      <c r="AS208" s="92">
        <v>1</v>
      </c>
      <c r="AT208" s="92"/>
      <c r="AU208" s="92"/>
      <c r="AV208" s="109">
        <f>AM208*AM$7+AN208*AN$7+AO208*AO$7+AP208*AP$7+AQ208*AQ$7+AR208*AR$7+AS208*AS$7+AT208*AT$7+AU208*AU$7</f>
        <v>1000</v>
      </c>
      <c r="AW208" s="75"/>
      <c r="AX208" s="110">
        <f>AV208*$O208</f>
        <v>1000</v>
      </c>
      <c r="AY208" s="111"/>
      <c r="AZ208" s="93"/>
      <c r="BA208" s="94" t="s">
        <v>85</v>
      </c>
      <c r="BB208" s="71"/>
      <c r="BC208" s="95"/>
      <c r="BD208" s="41">
        <v>3</v>
      </c>
      <c r="BE208" s="52">
        <v>31</v>
      </c>
      <c r="BF208" s="103">
        <v>3126</v>
      </c>
      <c r="BG208" s="280" t="s">
        <v>52</v>
      </c>
    </row>
    <row r="209" spans="1:59" s="63" customFormat="1" ht="12.75" x14ac:dyDescent="0.2">
      <c r="A209" s="196">
        <v>3</v>
      </c>
      <c r="B209" s="197" t="s">
        <v>108</v>
      </c>
      <c r="C209" s="208">
        <v>31</v>
      </c>
      <c r="D209" s="209" t="s">
        <v>109</v>
      </c>
      <c r="E209" s="212">
        <v>3126</v>
      </c>
      <c r="F209" s="213" t="s">
        <v>168</v>
      </c>
      <c r="G209" s="231" t="s">
        <v>169</v>
      </c>
      <c r="H209" s="65"/>
      <c r="I209" s="222"/>
      <c r="J209" s="66"/>
      <c r="K209" s="66"/>
      <c r="L209" s="66"/>
      <c r="M209" s="64"/>
      <c r="N209" s="304"/>
      <c r="O209" s="305"/>
      <c r="P209" s="127"/>
      <c r="Q209" s="67"/>
      <c r="R209" s="67"/>
      <c r="S209" s="67"/>
      <c r="T209" s="67"/>
      <c r="U209" s="67"/>
      <c r="V209" s="67"/>
      <c r="W209" s="67"/>
      <c r="X209" s="67"/>
      <c r="Y209" s="68"/>
      <c r="Z209" s="68"/>
      <c r="AA209" s="68"/>
      <c r="AB209" s="67"/>
      <c r="AC209" s="67"/>
      <c r="AD209" s="67"/>
      <c r="AE209" s="67"/>
      <c r="AF209" s="67"/>
      <c r="AG209" s="67"/>
      <c r="AH209" s="67"/>
      <c r="AI209" s="67"/>
      <c r="AJ209" s="68"/>
      <c r="AK209" s="68"/>
      <c r="AL209" s="68"/>
      <c r="AM209" s="67"/>
      <c r="AN209" s="67"/>
      <c r="AO209" s="67"/>
      <c r="AP209" s="67"/>
      <c r="AQ209" s="67"/>
      <c r="AR209" s="67"/>
      <c r="AS209" s="67"/>
      <c r="AT209" s="67"/>
      <c r="AU209" s="67"/>
      <c r="AV209" s="67"/>
      <c r="AW209" s="67"/>
      <c r="AX209" s="68"/>
      <c r="AY209" s="68"/>
      <c r="AZ209" s="69"/>
      <c r="BA209" s="70"/>
      <c r="BB209" s="71"/>
      <c r="BC209" s="95"/>
      <c r="BD209" s="41">
        <v>3</v>
      </c>
      <c r="BE209" s="52">
        <v>31</v>
      </c>
      <c r="BF209" s="103">
        <v>3126</v>
      </c>
      <c r="BG209" s="275"/>
    </row>
    <row r="210" spans="1:59" s="63" customFormat="1" ht="12.75" x14ac:dyDescent="0.2">
      <c r="A210" s="196">
        <v>3</v>
      </c>
      <c r="B210" s="197" t="s">
        <v>108</v>
      </c>
      <c r="C210" s="208">
        <v>31</v>
      </c>
      <c r="D210" s="209" t="s">
        <v>109</v>
      </c>
      <c r="E210" s="212">
        <v>3126</v>
      </c>
      <c r="F210" s="213" t="s">
        <v>168</v>
      </c>
      <c r="G210" s="232"/>
      <c r="H210" s="97"/>
      <c r="I210" s="224"/>
      <c r="J210" s="98"/>
      <c r="K210" s="98"/>
      <c r="L210" s="98"/>
      <c r="M210" s="96"/>
      <c r="N210" s="307"/>
      <c r="O210" s="246"/>
      <c r="P210" s="124"/>
      <c r="Q210" s="124"/>
      <c r="R210" s="124"/>
      <c r="S210" s="124"/>
      <c r="T210" s="124"/>
      <c r="U210" s="124"/>
      <c r="V210" s="124"/>
      <c r="W210" s="124"/>
      <c r="X210" s="124"/>
      <c r="Y210" s="100"/>
      <c r="Z210" s="125"/>
      <c r="AA210" s="125"/>
      <c r="AB210" s="124"/>
      <c r="AC210" s="124"/>
      <c r="AD210" s="124"/>
      <c r="AE210" s="124"/>
      <c r="AF210" s="124"/>
      <c r="AG210" s="124"/>
      <c r="AH210" s="124"/>
      <c r="AI210" s="124"/>
      <c r="AJ210" s="100"/>
      <c r="AK210" s="125"/>
      <c r="AL210" s="125"/>
      <c r="AM210" s="124"/>
      <c r="AN210" s="124"/>
      <c r="AO210" s="124"/>
      <c r="AP210" s="124"/>
      <c r="AQ210" s="124"/>
      <c r="AR210" s="124"/>
      <c r="AS210" s="124"/>
      <c r="AT210" s="124"/>
      <c r="AU210" s="124"/>
      <c r="AV210" s="124"/>
      <c r="AW210" s="99"/>
      <c r="AX210" s="125"/>
      <c r="AY210" s="100"/>
      <c r="AZ210" s="101"/>
      <c r="BA210" s="102"/>
      <c r="BB210" s="95"/>
      <c r="BC210" s="95"/>
      <c r="BD210" s="41">
        <v>3</v>
      </c>
      <c r="BE210" s="52">
        <v>31</v>
      </c>
      <c r="BF210" s="103">
        <v>3126</v>
      </c>
      <c r="BG210" s="277"/>
    </row>
    <row r="211" spans="1:59" s="63" customFormat="1" ht="12.75" x14ac:dyDescent="0.2">
      <c r="A211" s="196">
        <v>3</v>
      </c>
      <c r="B211" s="197" t="s">
        <v>108</v>
      </c>
      <c r="C211" s="208">
        <v>31</v>
      </c>
      <c r="D211" s="209" t="s">
        <v>109</v>
      </c>
      <c r="E211" s="210">
        <v>3131</v>
      </c>
      <c r="F211" s="211" t="s">
        <v>172</v>
      </c>
      <c r="G211" s="230"/>
      <c r="H211" s="56"/>
      <c r="I211" s="221"/>
      <c r="J211" s="57"/>
      <c r="K211" s="57"/>
      <c r="L211" s="57"/>
      <c r="M211" s="55"/>
      <c r="N211" s="303"/>
      <c r="O211" s="245"/>
      <c r="P211" s="122"/>
      <c r="Q211" s="122"/>
      <c r="R211" s="122"/>
      <c r="S211" s="122"/>
      <c r="T211" s="122"/>
      <c r="U211" s="122"/>
      <c r="V211" s="122"/>
      <c r="W211" s="122"/>
      <c r="X211" s="122"/>
      <c r="Y211" s="59"/>
      <c r="Z211" s="123"/>
      <c r="AA211" s="123"/>
      <c r="AB211" s="122"/>
      <c r="AC211" s="122"/>
      <c r="AD211" s="122"/>
      <c r="AE211" s="122"/>
      <c r="AF211" s="122"/>
      <c r="AG211" s="122"/>
      <c r="AH211" s="122"/>
      <c r="AI211" s="122"/>
      <c r="AJ211" s="59"/>
      <c r="AK211" s="123"/>
      <c r="AL211" s="123"/>
      <c r="AM211" s="122"/>
      <c r="AN211" s="122"/>
      <c r="AO211" s="122"/>
      <c r="AP211" s="122"/>
      <c r="AQ211" s="122"/>
      <c r="AR211" s="122"/>
      <c r="AS211" s="122"/>
      <c r="AT211" s="122"/>
      <c r="AU211" s="122"/>
      <c r="AV211" s="122"/>
      <c r="AW211" s="58"/>
      <c r="AX211" s="123"/>
      <c r="AY211" s="59"/>
      <c r="AZ211" s="60"/>
      <c r="BA211" s="61"/>
      <c r="BB211" s="54"/>
      <c r="BC211" s="54"/>
      <c r="BD211" s="41">
        <v>3</v>
      </c>
      <c r="BE211" s="52">
        <v>31</v>
      </c>
      <c r="BF211" s="62">
        <v>3131</v>
      </c>
      <c r="BG211" s="274"/>
    </row>
    <row r="212" spans="1:59" s="63" customFormat="1" ht="12.75" x14ac:dyDescent="0.2">
      <c r="A212" s="196">
        <v>3</v>
      </c>
      <c r="B212" s="197" t="s">
        <v>108</v>
      </c>
      <c r="C212" s="208">
        <v>31</v>
      </c>
      <c r="D212" s="209" t="s">
        <v>109</v>
      </c>
      <c r="E212" s="210">
        <v>3131</v>
      </c>
      <c r="F212" s="211" t="s">
        <v>172</v>
      </c>
      <c r="G212" s="230"/>
      <c r="H212" s="56"/>
      <c r="I212" s="221"/>
      <c r="J212" s="57"/>
      <c r="K212" s="57"/>
      <c r="L212" s="57"/>
      <c r="M212" s="55"/>
      <c r="N212" s="303"/>
      <c r="O212" s="245"/>
      <c r="P212" s="122"/>
      <c r="Q212" s="58"/>
      <c r="R212" s="58"/>
      <c r="S212" s="58"/>
      <c r="T212" s="58"/>
      <c r="U212" s="58"/>
      <c r="V212" s="58"/>
      <c r="W212" s="58"/>
      <c r="X212" s="58"/>
      <c r="Y212" s="59"/>
      <c r="Z212" s="59"/>
      <c r="AA212" s="59"/>
      <c r="AB212" s="58"/>
      <c r="AC212" s="58"/>
      <c r="AD212" s="58"/>
      <c r="AE212" s="58"/>
      <c r="AF212" s="58"/>
      <c r="AG212" s="58"/>
      <c r="AH212" s="58"/>
      <c r="AI212" s="58"/>
      <c r="AJ212" s="59"/>
      <c r="AK212" s="59"/>
      <c r="AL212" s="59"/>
      <c r="AM212" s="58"/>
      <c r="AN212" s="58"/>
      <c r="AO212" s="58"/>
      <c r="AP212" s="58"/>
      <c r="AQ212" s="58"/>
      <c r="AR212" s="58"/>
      <c r="AS212" s="58"/>
      <c r="AT212" s="58"/>
      <c r="AU212" s="58"/>
      <c r="AV212" s="58"/>
      <c r="AW212" s="58"/>
      <c r="AX212" s="59"/>
      <c r="AY212" s="59"/>
      <c r="AZ212" s="60"/>
      <c r="BA212" s="61"/>
      <c r="BB212" s="54"/>
      <c r="BC212" s="54"/>
      <c r="BD212" s="41">
        <v>3</v>
      </c>
      <c r="BE212" s="52">
        <v>31</v>
      </c>
      <c r="BF212" s="62">
        <v>3131</v>
      </c>
      <c r="BG212" s="274"/>
    </row>
    <row r="213" spans="1:59" s="63" customFormat="1" ht="12.75" x14ac:dyDescent="0.2">
      <c r="A213" s="196">
        <v>3</v>
      </c>
      <c r="B213" s="197" t="s">
        <v>108</v>
      </c>
      <c r="C213" s="208">
        <v>31</v>
      </c>
      <c r="D213" s="209" t="s">
        <v>109</v>
      </c>
      <c r="E213" s="210">
        <v>3131</v>
      </c>
      <c r="F213" s="211" t="s">
        <v>172</v>
      </c>
      <c r="G213" s="231" t="s">
        <v>56</v>
      </c>
      <c r="H213" s="65"/>
      <c r="I213" s="222"/>
      <c r="J213" s="66"/>
      <c r="K213" s="66"/>
      <c r="L213" s="66"/>
      <c r="M213" s="64"/>
      <c r="N213" s="308"/>
      <c r="O213" s="309"/>
      <c r="P213" s="127"/>
      <c r="Q213" s="67"/>
      <c r="R213" s="67"/>
      <c r="S213" s="67"/>
      <c r="T213" s="67"/>
      <c r="U213" s="67"/>
      <c r="V213" s="67"/>
      <c r="W213" s="67"/>
      <c r="X213" s="67"/>
      <c r="Y213" s="68"/>
      <c r="Z213" s="68"/>
      <c r="AA213" s="68"/>
      <c r="AB213" s="67"/>
      <c r="AC213" s="67"/>
      <c r="AD213" s="67"/>
      <c r="AE213" s="67"/>
      <c r="AF213" s="67"/>
      <c r="AG213" s="67"/>
      <c r="AH213" s="67"/>
      <c r="AI213" s="67"/>
      <c r="AJ213" s="68"/>
      <c r="AK213" s="68"/>
      <c r="AL213" s="68"/>
      <c r="AM213" s="67"/>
      <c r="AN213" s="67"/>
      <c r="AO213" s="67"/>
      <c r="AP213" s="67"/>
      <c r="AQ213" s="67"/>
      <c r="AR213" s="67"/>
      <c r="AS213" s="67"/>
      <c r="AT213" s="67"/>
      <c r="AU213" s="67"/>
      <c r="AV213" s="67"/>
      <c r="AW213" s="67"/>
      <c r="AX213" s="68"/>
      <c r="AY213" s="68"/>
      <c r="AZ213" s="69"/>
      <c r="BA213" s="70"/>
      <c r="BB213" s="71"/>
      <c r="BC213" s="54"/>
      <c r="BD213" s="41">
        <v>3</v>
      </c>
      <c r="BE213" s="52">
        <v>31</v>
      </c>
      <c r="BF213" s="62">
        <v>3131</v>
      </c>
      <c r="BG213" s="275"/>
    </row>
    <row r="214" spans="1:59" s="63" customFormat="1" ht="12.75" x14ac:dyDescent="0.2">
      <c r="A214" s="196">
        <v>3</v>
      </c>
      <c r="B214" s="197" t="s">
        <v>108</v>
      </c>
      <c r="C214" s="208">
        <v>31</v>
      </c>
      <c r="D214" s="209" t="s">
        <v>109</v>
      </c>
      <c r="E214" s="210">
        <v>3131</v>
      </c>
      <c r="F214" s="211" t="s">
        <v>172</v>
      </c>
      <c r="G214" s="231" t="s">
        <v>56</v>
      </c>
      <c r="H214" s="72" t="s">
        <v>47</v>
      </c>
      <c r="I214" s="223"/>
      <c r="J214" s="73"/>
      <c r="K214" s="73"/>
      <c r="L214" s="73"/>
      <c r="M214" s="74"/>
      <c r="N214" s="247"/>
      <c r="O214" s="306"/>
      <c r="P214" s="105"/>
      <c r="Q214" s="75"/>
      <c r="R214" s="75"/>
      <c r="S214" s="75"/>
      <c r="T214" s="75"/>
      <c r="U214" s="75"/>
      <c r="V214" s="75"/>
      <c r="W214" s="75"/>
      <c r="X214" s="75"/>
      <c r="Y214" s="76" t="str">
        <f>IF(ISNUMBER(VLOOKUP(Y216,P$7:W$7,MATCH(Y216,P$7:W$7))),VLOOKUP(Y216,P$7:W$7,MATCH(Y216,P$7:W$7)),IF(N218=0,"No Data",IF(Y216&gt;0,"&lt;100",0)))</f>
        <v>&lt;100</v>
      </c>
      <c r="Z214" s="77">
        <f>IF(ISNUMBER(VLOOKUP(Z218,P$7:W$7,MATCH(Z218,P$7:W$7))),VLOOKUP(Z218,P$7:W$7,MATCH(Z218,P$7:W$7)),IF(N218=0,"No Data",IF(Z218&gt;0,"&lt;100",0)))</f>
        <v>0</v>
      </c>
      <c r="AA214" s="106">
        <f>IF(ISNUMBER(Z214),Z214,0)</f>
        <v>0</v>
      </c>
      <c r="AB214" s="75"/>
      <c r="AC214" s="75"/>
      <c r="AD214" s="75"/>
      <c r="AE214" s="75"/>
      <c r="AF214" s="75"/>
      <c r="AG214" s="75"/>
      <c r="AH214" s="75"/>
      <c r="AI214" s="75"/>
      <c r="AJ214" s="76">
        <f>IF(ISNUMBER(VLOOKUP(AJ216,AB$7:AH$7,MATCH(AJ216,AB$7:AH$7))),VLOOKUP(AJ216,AB$7:AH$7,MATCH(AJ216,AB$7:AH$7)),IF(N218=0,"No Data",IF(AJ216&gt;0,"&lt;50",0)))</f>
        <v>0</v>
      </c>
      <c r="AK214" s="77">
        <f>IF(ISNUMBER(VLOOKUP(AK218,AB$7:AH$7,MATCH(AK218,AB$7:AH$7))),VLOOKUP(AK218,AB$7:AH$7,MATCH(AK218,AB$7:AH$7)),IF(N218=0,"No Data",IF(AK218&gt;0,"&lt;50",0)))</f>
        <v>0</v>
      </c>
      <c r="AL214" s="106">
        <f>IF(ISNUMBER(AK214),AK214,0)</f>
        <v>0</v>
      </c>
      <c r="AM214" s="75"/>
      <c r="AN214" s="75"/>
      <c r="AO214" s="75"/>
      <c r="AP214" s="75"/>
      <c r="AQ214" s="75"/>
      <c r="AR214" s="75"/>
      <c r="AS214" s="75"/>
      <c r="AT214" s="75"/>
      <c r="AU214" s="75"/>
      <c r="AV214" s="75"/>
      <c r="AW214" s="76">
        <f>IF(ISNUMBER(VLOOKUP(AW216,AM$7:AU$7,MATCH(AW216,AM$7:AU$7))),VLOOKUP(AW216,AM$7:AU$7,MATCH(AW216,AM$7:AU$7)),IF(N218=0,"No Data",IF(AW216&gt;0,"&lt;10",0)))</f>
        <v>500</v>
      </c>
      <c r="AX214" s="77">
        <f>IF(ISNUMBER(VLOOKUP(AX218,AM$7:AU$7,MATCH(AX218,AM$7:AU$7))),VLOOKUP(AX218,AM$7:AU$7,MATCH(AX218,AM$7:AU$7)),IF(N218=0,"No Data",IF(AX218&gt;0,"&lt;10",0)))</f>
        <v>50</v>
      </c>
      <c r="AY214" s="106">
        <f>IF(ISNUMBER(AX214),AX214,0)</f>
        <v>50</v>
      </c>
      <c r="AZ214" s="79"/>
      <c r="BA214" s="80"/>
      <c r="BB214" s="71"/>
      <c r="BC214" s="54"/>
      <c r="BD214" s="41">
        <v>3</v>
      </c>
      <c r="BE214" s="52">
        <v>31</v>
      </c>
      <c r="BF214" s="62">
        <v>3131</v>
      </c>
      <c r="BG214" s="276" t="s">
        <v>47</v>
      </c>
    </row>
    <row r="215" spans="1:59" s="63" customFormat="1" ht="12.75" x14ac:dyDescent="0.2">
      <c r="A215" s="196">
        <v>3</v>
      </c>
      <c r="B215" s="197" t="s">
        <v>108</v>
      </c>
      <c r="C215" s="208">
        <v>31</v>
      </c>
      <c r="D215" s="209" t="s">
        <v>109</v>
      </c>
      <c r="E215" s="210">
        <v>3131</v>
      </c>
      <c r="F215" s="211" t="s">
        <v>172</v>
      </c>
      <c r="G215" s="231" t="s">
        <v>56</v>
      </c>
      <c r="H215" s="81" t="s">
        <v>48</v>
      </c>
      <c r="I215" s="223"/>
      <c r="J215" s="73"/>
      <c r="K215" s="73"/>
      <c r="L215" s="73"/>
      <c r="M215" s="74"/>
      <c r="N215" s="247"/>
      <c r="O215" s="306"/>
      <c r="P215" s="105"/>
      <c r="Q215" s="75"/>
      <c r="R215" s="75"/>
      <c r="S215" s="75"/>
      <c r="T215" s="75"/>
      <c r="U215" s="75"/>
      <c r="V215" s="75"/>
      <c r="W215" s="75"/>
      <c r="X215" s="75"/>
      <c r="Y215" s="82">
        <f>MIN(X219:X245)</f>
        <v>0</v>
      </c>
      <c r="Z215" s="83"/>
      <c r="AA215" s="83"/>
      <c r="AB215" s="75"/>
      <c r="AC215" s="75"/>
      <c r="AD215" s="75"/>
      <c r="AE215" s="75"/>
      <c r="AF215" s="75"/>
      <c r="AG215" s="75"/>
      <c r="AH215" s="75"/>
      <c r="AI215" s="75"/>
      <c r="AJ215" s="82">
        <f>MIN(AI219:AI245)</f>
        <v>0</v>
      </c>
      <c r="AK215" s="83"/>
      <c r="AL215" s="83"/>
      <c r="AM215" s="75"/>
      <c r="AN215" s="75"/>
      <c r="AO215" s="75"/>
      <c r="AP215" s="75"/>
      <c r="AQ215" s="75"/>
      <c r="AR215" s="75"/>
      <c r="AS215" s="75"/>
      <c r="AT215" s="75"/>
      <c r="AU215" s="75"/>
      <c r="AV215" s="75"/>
      <c r="AW215" s="82">
        <f>MIN(AV219:AV245)</f>
        <v>25</v>
      </c>
      <c r="AX215" s="83"/>
      <c r="AY215" s="83"/>
      <c r="AZ215" s="79"/>
      <c r="BA215" s="80"/>
      <c r="BB215" s="71"/>
      <c r="BC215" s="54"/>
      <c r="BD215" s="41">
        <v>3</v>
      </c>
      <c r="BE215" s="52">
        <v>31</v>
      </c>
      <c r="BF215" s="62">
        <v>3131</v>
      </c>
      <c r="BG215" s="278" t="s">
        <v>48</v>
      </c>
    </row>
    <row r="216" spans="1:59" s="63" customFormat="1" ht="12.75" x14ac:dyDescent="0.2">
      <c r="A216" s="196">
        <v>3</v>
      </c>
      <c r="B216" s="197" t="s">
        <v>108</v>
      </c>
      <c r="C216" s="208">
        <v>31</v>
      </c>
      <c r="D216" s="209" t="s">
        <v>109</v>
      </c>
      <c r="E216" s="210">
        <v>3131</v>
      </c>
      <c r="F216" s="211" t="s">
        <v>172</v>
      </c>
      <c r="G216" s="231" t="s">
        <v>56</v>
      </c>
      <c r="H216" s="81" t="s">
        <v>49</v>
      </c>
      <c r="I216" s="223"/>
      <c r="J216" s="73"/>
      <c r="K216" s="73"/>
      <c r="L216" s="73"/>
      <c r="M216" s="74"/>
      <c r="N216" s="247"/>
      <c r="O216" s="306"/>
      <c r="P216" s="105"/>
      <c r="Q216" s="75"/>
      <c r="R216" s="75"/>
      <c r="S216" s="75"/>
      <c r="T216" s="75"/>
      <c r="U216" s="75"/>
      <c r="V216" s="75"/>
      <c r="W216" s="75"/>
      <c r="X216" s="75"/>
      <c r="Y216" s="84">
        <f>IF(ISNUMBER(AVERAGE(X219:X245)),AVERAGE(X219:X245),0)</f>
        <v>29.62962962962963</v>
      </c>
      <c r="Z216" s="83"/>
      <c r="AA216" s="83"/>
      <c r="AB216" s="75"/>
      <c r="AC216" s="75"/>
      <c r="AD216" s="75"/>
      <c r="AE216" s="75"/>
      <c r="AF216" s="75"/>
      <c r="AG216" s="75"/>
      <c r="AH216" s="75"/>
      <c r="AI216" s="75"/>
      <c r="AJ216" s="84">
        <f>IF(ISNUMBER(AVERAGE(AI219:AI245)),AVERAGE(AI219:AI245),0)</f>
        <v>0</v>
      </c>
      <c r="AK216" s="83"/>
      <c r="AL216" s="83"/>
      <c r="AM216" s="75"/>
      <c r="AN216" s="75"/>
      <c r="AO216" s="75"/>
      <c r="AP216" s="75"/>
      <c r="AQ216" s="75"/>
      <c r="AR216" s="75"/>
      <c r="AS216" s="75"/>
      <c r="AT216" s="75"/>
      <c r="AU216" s="75"/>
      <c r="AV216" s="75"/>
      <c r="AW216" s="84">
        <f>IF(ISNUMBER(AVERAGE(AV219:AV245)),AVERAGE(AV219:AV245),0)</f>
        <v>884.25925925925924</v>
      </c>
      <c r="AX216" s="83"/>
      <c r="AY216" s="83"/>
      <c r="AZ216" s="79"/>
      <c r="BA216" s="80"/>
      <c r="BB216" s="71"/>
      <c r="BC216" s="54"/>
      <c r="BD216" s="41">
        <v>3</v>
      </c>
      <c r="BE216" s="52">
        <v>31</v>
      </c>
      <c r="BF216" s="62">
        <v>3131</v>
      </c>
      <c r="BG216" s="278" t="s">
        <v>49</v>
      </c>
    </row>
    <row r="217" spans="1:59" s="63" customFormat="1" ht="12.75" x14ac:dyDescent="0.2">
      <c r="A217" s="196">
        <v>3</v>
      </c>
      <c r="B217" s="197" t="s">
        <v>108</v>
      </c>
      <c r="C217" s="208">
        <v>31</v>
      </c>
      <c r="D217" s="209" t="s">
        <v>109</v>
      </c>
      <c r="E217" s="210">
        <v>3131</v>
      </c>
      <c r="F217" s="211" t="s">
        <v>172</v>
      </c>
      <c r="G217" s="231" t="s">
        <v>56</v>
      </c>
      <c r="H217" s="81" t="s">
        <v>50</v>
      </c>
      <c r="I217" s="223"/>
      <c r="J217" s="73"/>
      <c r="K217" s="73"/>
      <c r="L217" s="73"/>
      <c r="M217" s="74"/>
      <c r="N217" s="247"/>
      <c r="O217" s="306"/>
      <c r="P217" s="105"/>
      <c r="Q217" s="75"/>
      <c r="R217" s="75"/>
      <c r="S217" s="75"/>
      <c r="T217" s="75"/>
      <c r="U217" s="75"/>
      <c r="V217" s="75"/>
      <c r="W217" s="75"/>
      <c r="X217" s="75"/>
      <c r="Y217" s="84">
        <f>MAX(X219:X245)</f>
        <v>100</v>
      </c>
      <c r="Z217" s="83"/>
      <c r="AA217" s="83"/>
      <c r="AB217" s="75"/>
      <c r="AC217" s="75"/>
      <c r="AD217" s="75"/>
      <c r="AE217" s="75"/>
      <c r="AF217" s="75"/>
      <c r="AG217" s="75"/>
      <c r="AH217" s="75"/>
      <c r="AI217" s="75"/>
      <c r="AJ217" s="84">
        <f>MAX(AI219:AI245)</f>
        <v>0</v>
      </c>
      <c r="AK217" s="83"/>
      <c r="AL217" s="83"/>
      <c r="AM217" s="75"/>
      <c r="AN217" s="75"/>
      <c r="AO217" s="75"/>
      <c r="AP217" s="75"/>
      <c r="AQ217" s="75"/>
      <c r="AR217" s="75"/>
      <c r="AS217" s="75"/>
      <c r="AT217" s="75"/>
      <c r="AU217" s="75"/>
      <c r="AV217" s="75"/>
      <c r="AW217" s="84">
        <f>MAX(AV219:AV245)</f>
        <v>2500</v>
      </c>
      <c r="AX217" s="83"/>
      <c r="AY217" s="83"/>
      <c r="AZ217" s="79"/>
      <c r="BA217" s="80"/>
      <c r="BB217" s="71"/>
      <c r="BC217" s="54"/>
      <c r="BD217" s="41">
        <v>3</v>
      </c>
      <c r="BE217" s="52">
        <v>31</v>
      </c>
      <c r="BF217" s="62">
        <v>3131</v>
      </c>
      <c r="BG217" s="278" t="s">
        <v>50</v>
      </c>
    </row>
    <row r="218" spans="1:59" s="63" customFormat="1" ht="12.75" x14ac:dyDescent="0.2">
      <c r="A218" s="196">
        <v>3</v>
      </c>
      <c r="B218" s="197" t="s">
        <v>108</v>
      </c>
      <c r="C218" s="208">
        <v>31</v>
      </c>
      <c r="D218" s="209" t="s">
        <v>109</v>
      </c>
      <c r="E218" s="210">
        <v>3131</v>
      </c>
      <c r="F218" s="211" t="s">
        <v>172</v>
      </c>
      <c r="G218" s="231" t="s">
        <v>56</v>
      </c>
      <c r="H218" s="85" t="s">
        <v>51</v>
      </c>
      <c r="I218" s="223"/>
      <c r="J218" s="73"/>
      <c r="K218" s="73"/>
      <c r="L218" s="73"/>
      <c r="M218" s="74"/>
      <c r="N218" s="248">
        <f>SUM(N219:N245)</f>
        <v>1050</v>
      </c>
      <c r="O218" s="293">
        <f>SUM(O219:O245)</f>
        <v>1</v>
      </c>
      <c r="P218" s="292"/>
      <c r="Q218" s="87"/>
      <c r="R218" s="87"/>
      <c r="S218" s="87"/>
      <c r="T218" s="87"/>
      <c r="U218" s="87"/>
      <c r="V218" s="87"/>
      <c r="W218" s="87"/>
      <c r="X218" s="87"/>
      <c r="Y218" s="88"/>
      <c r="Z218" s="119">
        <f>SUM(Z219:Z245)</f>
        <v>0</v>
      </c>
      <c r="AA218" s="88"/>
      <c r="AB218" s="87"/>
      <c r="AC218" s="87"/>
      <c r="AD218" s="87"/>
      <c r="AE218" s="87"/>
      <c r="AF218" s="87"/>
      <c r="AG218" s="87"/>
      <c r="AH218" s="87"/>
      <c r="AI218" s="87"/>
      <c r="AJ218" s="88"/>
      <c r="AK218" s="119">
        <f>SUM(AK219:AK245)</f>
        <v>0</v>
      </c>
      <c r="AL218" s="88"/>
      <c r="AM218" s="87"/>
      <c r="AN218" s="87"/>
      <c r="AO218" s="87"/>
      <c r="AP218" s="87"/>
      <c r="AQ218" s="87"/>
      <c r="AR218" s="87"/>
      <c r="AS218" s="87"/>
      <c r="AT218" s="87"/>
      <c r="AU218" s="87"/>
      <c r="AV218" s="87"/>
      <c r="AW218" s="112"/>
      <c r="AX218" s="119">
        <f>SUM(AX219:AX245)</f>
        <v>83.333333333333314</v>
      </c>
      <c r="AY218" s="88"/>
      <c r="AZ218" s="79"/>
      <c r="BA218" s="80"/>
      <c r="BB218" s="71"/>
      <c r="BC218" s="54"/>
      <c r="BD218" s="41">
        <v>3</v>
      </c>
      <c r="BE218" s="52">
        <v>31</v>
      </c>
      <c r="BF218" s="62">
        <v>3131</v>
      </c>
      <c r="BG218" s="279" t="s">
        <v>51</v>
      </c>
    </row>
    <row r="219" spans="1:59" s="63" customFormat="1" ht="12.75" x14ac:dyDescent="0.2">
      <c r="A219" s="196">
        <v>3</v>
      </c>
      <c r="B219" s="197" t="s">
        <v>108</v>
      </c>
      <c r="C219" s="208">
        <v>31</v>
      </c>
      <c r="D219" s="209" t="s">
        <v>109</v>
      </c>
      <c r="E219" s="210">
        <v>3131</v>
      </c>
      <c r="F219" s="211" t="s">
        <v>172</v>
      </c>
      <c r="G219" s="231" t="s">
        <v>56</v>
      </c>
      <c r="H219" s="89" t="s">
        <v>52</v>
      </c>
      <c r="I219" s="90" t="s">
        <v>173</v>
      </c>
      <c r="J219" s="90"/>
      <c r="K219" s="90" t="s">
        <v>64</v>
      </c>
      <c r="L219" s="90" t="s">
        <v>174</v>
      </c>
      <c r="M219" s="91" t="s">
        <v>56</v>
      </c>
      <c r="N219" s="312">
        <v>30</v>
      </c>
      <c r="O219" s="313">
        <f>N219/N$218</f>
        <v>2.8571428571428571E-2</v>
      </c>
      <c r="P219" s="104"/>
      <c r="Q219" s="92"/>
      <c r="R219" s="92"/>
      <c r="S219" s="92"/>
      <c r="T219" s="92"/>
      <c r="U219" s="92"/>
      <c r="V219" s="92"/>
      <c r="W219" s="92"/>
      <c r="X219" s="109">
        <f t="shared" ref="X219:X245" si="22">P219*P$7+Q219*Q$7+R219*R$7+S219*S$7+T219*T$7+U219*U$7+V219*V$7+W219*W$7</f>
        <v>0</v>
      </c>
      <c r="Y219" s="83"/>
      <c r="Z219" s="110">
        <f t="shared" ref="Z219:Z245" si="23">X219*$O219</f>
        <v>0</v>
      </c>
      <c r="AA219" s="111"/>
      <c r="AB219" s="92"/>
      <c r="AC219" s="92"/>
      <c r="AD219" s="92"/>
      <c r="AE219" s="92"/>
      <c r="AF219" s="92"/>
      <c r="AG219" s="92"/>
      <c r="AH219" s="92"/>
      <c r="AI219" s="109">
        <f t="shared" ref="AI219:AI245" si="24">AB219*AB$7+AC219*AC$7+AD219*AD$7+AE219*AE$7+AF219*AF$7+AG219*AG$7+AH219*AH$7</f>
        <v>0</v>
      </c>
      <c r="AJ219" s="83"/>
      <c r="AK219" s="110">
        <f t="shared" ref="AK219:AK245" si="25">AI219*$O219</f>
        <v>0</v>
      </c>
      <c r="AL219" s="111"/>
      <c r="AM219" s="92"/>
      <c r="AN219" s="92"/>
      <c r="AO219" s="92"/>
      <c r="AP219" s="92"/>
      <c r="AQ219" s="92">
        <v>1</v>
      </c>
      <c r="AR219" s="92"/>
      <c r="AS219" s="92"/>
      <c r="AT219" s="92"/>
      <c r="AU219" s="92"/>
      <c r="AV219" s="109">
        <f t="shared" ref="AV219:AV245" si="26">AM219*AM$7+AN219*AN$7+AO219*AO$7+AP219*AP$7+AQ219*AQ$7+AR219*AR$7+AS219*AS$7+AT219*AT$7+AU219*AU$7</f>
        <v>250</v>
      </c>
      <c r="AW219" s="75"/>
      <c r="AX219" s="110">
        <f t="shared" ref="AX219:AX245" si="27">AV219*$O219</f>
        <v>7.1428571428571423</v>
      </c>
      <c r="AY219" s="111"/>
      <c r="AZ219" s="93"/>
      <c r="BA219" s="94" t="s">
        <v>175</v>
      </c>
      <c r="BB219" s="71"/>
      <c r="BC219" s="54"/>
      <c r="BD219" s="41">
        <v>3</v>
      </c>
      <c r="BE219" s="52">
        <v>31</v>
      </c>
      <c r="BF219" s="62">
        <v>3131</v>
      </c>
      <c r="BG219" s="280" t="s">
        <v>52</v>
      </c>
    </row>
    <row r="220" spans="1:59" s="63" customFormat="1" ht="12.75" x14ac:dyDescent="0.2">
      <c r="A220" s="196">
        <v>3</v>
      </c>
      <c r="B220" s="197" t="s">
        <v>108</v>
      </c>
      <c r="C220" s="208">
        <v>31</v>
      </c>
      <c r="D220" s="209" t="s">
        <v>109</v>
      </c>
      <c r="E220" s="210">
        <v>3131</v>
      </c>
      <c r="F220" s="211" t="s">
        <v>172</v>
      </c>
      <c r="G220" s="231" t="s">
        <v>56</v>
      </c>
      <c r="H220" s="89"/>
      <c r="I220" s="90" t="s">
        <v>176</v>
      </c>
      <c r="J220" s="90"/>
      <c r="K220" s="90" t="s">
        <v>64</v>
      </c>
      <c r="L220" s="90" t="s">
        <v>138</v>
      </c>
      <c r="M220" s="91" t="s">
        <v>56</v>
      </c>
      <c r="N220" s="312">
        <v>100</v>
      </c>
      <c r="O220" s="313">
        <f t="shared" ref="O220:O245" si="28">N220/N$218</f>
        <v>9.5238095238095233E-2</v>
      </c>
      <c r="P220" s="104"/>
      <c r="Q220" s="92"/>
      <c r="R220" s="92"/>
      <c r="S220" s="92"/>
      <c r="T220" s="92"/>
      <c r="U220" s="92"/>
      <c r="V220" s="92"/>
      <c r="W220" s="92"/>
      <c r="X220" s="109">
        <f t="shared" si="22"/>
        <v>0</v>
      </c>
      <c r="Y220" s="83"/>
      <c r="Z220" s="110">
        <f t="shared" si="23"/>
        <v>0</v>
      </c>
      <c r="AA220" s="111"/>
      <c r="AB220" s="92"/>
      <c r="AC220" s="92"/>
      <c r="AD220" s="92"/>
      <c r="AE220" s="92"/>
      <c r="AF220" s="92"/>
      <c r="AG220" s="92"/>
      <c r="AH220" s="92"/>
      <c r="AI220" s="109">
        <f t="shared" si="24"/>
        <v>0</v>
      </c>
      <c r="AJ220" s="83"/>
      <c r="AK220" s="110">
        <f t="shared" si="25"/>
        <v>0</v>
      </c>
      <c r="AL220" s="111"/>
      <c r="AM220" s="92"/>
      <c r="AN220" s="92"/>
      <c r="AO220" s="92">
        <v>1</v>
      </c>
      <c r="AP220" s="92"/>
      <c r="AQ220" s="92"/>
      <c r="AR220" s="92"/>
      <c r="AS220" s="92"/>
      <c r="AT220" s="92"/>
      <c r="AU220" s="92"/>
      <c r="AV220" s="109">
        <f t="shared" si="26"/>
        <v>50</v>
      </c>
      <c r="AW220" s="75"/>
      <c r="AX220" s="110">
        <f t="shared" si="27"/>
        <v>4.7619047619047619</v>
      </c>
      <c r="AY220" s="111"/>
      <c r="AZ220" s="93"/>
      <c r="BA220" s="94" t="s">
        <v>175</v>
      </c>
      <c r="BB220" s="71"/>
      <c r="BC220" s="54"/>
      <c r="BD220" s="41">
        <v>3</v>
      </c>
      <c r="BE220" s="52">
        <v>31</v>
      </c>
      <c r="BF220" s="62">
        <v>3131</v>
      </c>
      <c r="BG220" s="280" t="s">
        <v>52</v>
      </c>
    </row>
    <row r="221" spans="1:59" s="63" customFormat="1" ht="12.75" x14ac:dyDescent="0.2">
      <c r="A221" s="196">
        <v>3</v>
      </c>
      <c r="B221" s="197" t="s">
        <v>108</v>
      </c>
      <c r="C221" s="208">
        <v>31</v>
      </c>
      <c r="D221" s="209" t="s">
        <v>109</v>
      </c>
      <c r="E221" s="210">
        <v>3131</v>
      </c>
      <c r="F221" s="211" t="s">
        <v>172</v>
      </c>
      <c r="G221" s="231" t="s">
        <v>56</v>
      </c>
      <c r="H221" s="89"/>
      <c r="I221" s="90" t="s">
        <v>177</v>
      </c>
      <c r="J221" s="90"/>
      <c r="K221" s="90" t="s">
        <v>64</v>
      </c>
      <c r="L221" s="90" t="s">
        <v>119</v>
      </c>
      <c r="M221" s="91" t="s">
        <v>56</v>
      </c>
      <c r="N221" s="312">
        <v>100</v>
      </c>
      <c r="O221" s="313">
        <f t="shared" si="28"/>
        <v>9.5238095238095233E-2</v>
      </c>
      <c r="P221" s="104"/>
      <c r="Q221" s="92"/>
      <c r="R221" s="92"/>
      <c r="S221" s="92"/>
      <c r="T221" s="92"/>
      <c r="U221" s="92"/>
      <c r="V221" s="92"/>
      <c r="W221" s="92"/>
      <c r="X221" s="109">
        <f t="shared" si="22"/>
        <v>0</v>
      </c>
      <c r="Y221" s="83"/>
      <c r="Z221" s="110">
        <f t="shared" si="23"/>
        <v>0</v>
      </c>
      <c r="AA221" s="111"/>
      <c r="AB221" s="92"/>
      <c r="AC221" s="92"/>
      <c r="AD221" s="92"/>
      <c r="AE221" s="92"/>
      <c r="AF221" s="92"/>
      <c r="AG221" s="92"/>
      <c r="AH221" s="92"/>
      <c r="AI221" s="109">
        <f t="shared" si="24"/>
        <v>0</v>
      </c>
      <c r="AJ221" s="83"/>
      <c r="AK221" s="110">
        <f t="shared" si="25"/>
        <v>0</v>
      </c>
      <c r="AL221" s="111"/>
      <c r="AM221" s="92"/>
      <c r="AN221" s="92">
        <v>1</v>
      </c>
      <c r="AO221" s="92"/>
      <c r="AP221" s="92"/>
      <c r="AQ221" s="92"/>
      <c r="AR221" s="92"/>
      <c r="AS221" s="92"/>
      <c r="AT221" s="92"/>
      <c r="AU221" s="92"/>
      <c r="AV221" s="109">
        <f t="shared" si="26"/>
        <v>25</v>
      </c>
      <c r="AW221" s="75"/>
      <c r="AX221" s="110">
        <f t="shared" si="27"/>
        <v>2.3809523809523809</v>
      </c>
      <c r="AY221" s="111"/>
      <c r="AZ221" s="93"/>
      <c r="BA221" s="94" t="s">
        <v>175</v>
      </c>
      <c r="BB221" s="71"/>
      <c r="BC221" s="54"/>
      <c r="BD221" s="41">
        <v>3</v>
      </c>
      <c r="BE221" s="52">
        <v>31</v>
      </c>
      <c r="BF221" s="62">
        <v>3131</v>
      </c>
      <c r="BG221" s="280" t="s">
        <v>52</v>
      </c>
    </row>
    <row r="222" spans="1:59" s="63" customFormat="1" ht="12.75" x14ac:dyDescent="0.2">
      <c r="A222" s="196">
        <v>3</v>
      </c>
      <c r="B222" s="197" t="s">
        <v>108</v>
      </c>
      <c r="C222" s="208">
        <v>31</v>
      </c>
      <c r="D222" s="209" t="s">
        <v>109</v>
      </c>
      <c r="E222" s="210">
        <v>3131</v>
      </c>
      <c r="F222" s="211" t="s">
        <v>172</v>
      </c>
      <c r="G222" s="231" t="s">
        <v>56</v>
      </c>
      <c r="H222" s="89"/>
      <c r="I222" s="90" t="s">
        <v>178</v>
      </c>
      <c r="J222" s="90"/>
      <c r="K222" s="90" t="s">
        <v>64</v>
      </c>
      <c r="L222" s="90" t="s">
        <v>119</v>
      </c>
      <c r="M222" s="91" t="s">
        <v>56</v>
      </c>
      <c r="N222" s="312">
        <v>100</v>
      </c>
      <c r="O222" s="313">
        <f t="shared" si="28"/>
        <v>9.5238095238095233E-2</v>
      </c>
      <c r="P222" s="104"/>
      <c r="Q222" s="92"/>
      <c r="R222" s="92"/>
      <c r="S222" s="92"/>
      <c r="T222" s="92"/>
      <c r="U222" s="92"/>
      <c r="V222" s="92"/>
      <c r="W222" s="92"/>
      <c r="X222" s="109">
        <f t="shared" si="22"/>
        <v>0</v>
      </c>
      <c r="Y222" s="83"/>
      <c r="Z222" s="110">
        <f t="shared" si="23"/>
        <v>0</v>
      </c>
      <c r="AA222" s="111"/>
      <c r="AB222" s="92"/>
      <c r="AC222" s="92"/>
      <c r="AD222" s="92"/>
      <c r="AE222" s="92"/>
      <c r="AF222" s="92"/>
      <c r="AG222" s="92"/>
      <c r="AH222" s="92"/>
      <c r="AI222" s="109">
        <f t="shared" si="24"/>
        <v>0</v>
      </c>
      <c r="AJ222" s="83"/>
      <c r="AK222" s="110">
        <f t="shared" si="25"/>
        <v>0</v>
      </c>
      <c r="AL222" s="111"/>
      <c r="AM222" s="92"/>
      <c r="AN222" s="92">
        <v>1</v>
      </c>
      <c r="AO222" s="92"/>
      <c r="AP222" s="92"/>
      <c r="AQ222" s="92"/>
      <c r="AR222" s="92"/>
      <c r="AS222" s="92"/>
      <c r="AT222" s="92"/>
      <c r="AU222" s="92"/>
      <c r="AV222" s="109">
        <f t="shared" si="26"/>
        <v>25</v>
      </c>
      <c r="AW222" s="75"/>
      <c r="AX222" s="110">
        <f t="shared" si="27"/>
        <v>2.3809523809523809</v>
      </c>
      <c r="AY222" s="111"/>
      <c r="AZ222" s="93"/>
      <c r="BA222" s="94" t="s">
        <v>175</v>
      </c>
      <c r="BB222" s="71"/>
      <c r="BC222" s="54"/>
      <c r="BD222" s="41">
        <v>3</v>
      </c>
      <c r="BE222" s="52">
        <v>31</v>
      </c>
      <c r="BF222" s="62">
        <v>3131</v>
      </c>
      <c r="BG222" s="280" t="s">
        <v>52</v>
      </c>
    </row>
    <row r="223" spans="1:59" s="63" customFormat="1" ht="12.75" x14ac:dyDescent="0.2">
      <c r="A223" s="196">
        <v>3</v>
      </c>
      <c r="B223" s="197" t="s">
        <v>108</v>
      </c>
      <c r="C223" s="208">
        <v>31</v>
      </c>
      <c r="D223" s="209" t="s">
        <v>109</v>
      </c>
      <c r="E223" s="210">
        <v>3131</v>
      </c>
      <c r="F223" s="211" t="s">
        <v>172</v>
      </c>
      <c r="G223" s="231" t="s">
        <v>56</v>
      </c>
      <c r="H223" s="89"/>
      <c r="I223" s="90" t="s">
        <v>179</v>
      </c>
      <c r="J223" s="90"/>
      <c r="K223" s="90" t="s">
        <v>64</v>
      </c>
      <c r="L223" s="90" t="s">
        <v>119</v>
      </c>
      <c r="M223" s="91" t="s">
        <v>56</v>
      </c>
      <c r="N223" s="312">
        <v>100</v>
      </c>
      <c r="O223" s="313">
        <f t="shared" si="28"/>
        <v>9.5238095238095233E-2</v>
      </c>
      <c r="P223" s="104"/>
      <c r="Q223" s="92"/>
      <c r="R223" s="92"/>
      <c r="S223" s="92"/>
      <c r="T223" s="92"/>
      <c r="U223" s="92"/>
      <c r="V223" s="92"/>
      <c r="W223" s="92"/>
      <c r="X223" s="109">
        <f t="shared" si="22"/>
        <v>0</v>
      </c>
      <c r="Y223" s="83"/>
      <c r="Z223" s="110">
        <f t="shared" si="23"/>
        <v>0</v>
      </c>
      <c r="AA223" s="111"/>
      <c r="AB223" s="92"/>
      <c r="AC223" s="92"/>
      <c r="AD223" s="92"/>
      <c r="AE223" s="92"/>
      <c r="AF223" s="92"/>
      <c r="AG223" s="92"/>
      <c r="AH223" s="92"/>
      <c r="AI223" s="109">
        <f t="shared" si="24"/>
        <v>0</v>
      </c>
      <c r="AJ223" s="83"/>
      <c r="AK223" s="110">
        <f t="shared" si="25"/>
        <v>0</v>
      </c>
      <c r="AL223" s="111"/>
      <c r="AM223" s="92"/>
      <c r="AN223" s="92">
        <v>1</v>
      </c>
      <c r="AO223" s="92"/>
      <c r="AP223" s="92"/>
      <c r="AQ223" s="92"/>
      <c r="AR223" s="92"/>
      <c r="AS223" s="92"/>
      <c r="AT223" s="92"/>
      <c r="AU223" s="92"/>
      <c r="AV223" s="109">
        <f t="shared" si="26"/>
        <v>25</v>
      </c>
      <c r="AW223" s="75"/>
      <c r="AX223" s="110">
        <f t="shared" si="27"/>
        <v>2.3809523809523809</v>
      </c>
      <c r="AY223" s="111"/>
      <c r="AZ223" s="93"/>
      <c r="BA223" s="94" t="s">
        <v>175</v>
      </c>
      <c r="BB223" s="71"/>
      <c r="BC223" s="54"/>
      <c r="BD223" s="41">
        <v>3</v>
      </c>
      <c r="BE223" s="52">
        <v>31</v>
      </c>
      <c r="BF223" s="62">
        <v>3131</v>
      </c>
      <c r="BG223" s="280" t="s">
        <v>52</v>
      </c>
    </row>
    <row r="224" spans="1:59" s="63" customFormat="1" ht="12.75" x14ac:dyDescent="0.2">
      <c r="A224" s="196">
        <v>3</v>
      </c>
      <c r="B224" s="197" t="s">
        <v>108</v>
      </c>
      <c r="C224" s="208">
        <v>31</v>
      </c>
      <c r="D224" s="209" t="s">
        <v>109</v>
      </c>
      <c r="E224" s="210">
        <v>3131</v>
      </c>
      <c r="F224" s="211" t="s">
        <v>172</v>
      </c>
      <c r="G224" s="231" t="s">
        <v>56</v>
      </c>
      <c r="H224" s="89"/>
      <c r="I224" s="90" t="s">
        <v>180</v>
      </c>
      <c r="J224" s="90"/>
      <c r="K224" s="90" t="s">
        <v>64</v>
      </c>
      <c r="L224" s="90" t="s">
        <v>119</v>
      </c>
      <c r="M224" s="91" t="s">
        <v>56</v>
      </c>
      <c r="N224" s="312">
        <v>100</v>
      </c>
      <c r="O224" s="313">
        <f t="shared" si="28"/>
        <v>9.5238095238095233E-2</v>
      </c>
      <c r="P224" s="104"/>
      <c r="Q224" s="92"/>
      <c r="R224" s="92"/>
      <c r="S224" s="92"/>
      <c r="T224" s="92"/>
      <c r="U224" s="92"/>
      <c r="V224" s="92"/>
      <c r="W224" s="92"/>
      <c r="X224" s="109">
        <f t="shared" si="22"/>
        <v>0</v>
      </c>
      <c r="Y224" s="83"/>
      <c r="Z224" s="110">
        <f t="shared" si="23"/>
        <v>0</v>
      </c>
      <c r="AA224" s="111"/>
      <c r="AB224" s="92"/>
      <c r="AC224" s="92"/>
      <c r="AD224" s="92"/>
      <c r="AE224" s="92"/>
      <c r="AF224" s="92"/>
      <c r="AG224" s="92"/>
      <c r="AH224" s="92"/>
      <c r="AI224" s="109">
        <f t="shared" si="24"/>
        <v>0</v>
      </c>
      <c r="AJ224" s="83"/>
      <c r="AK224" s="110">
        <f t="shared" si="25"/>
        <v>0</v>
      </c>
      <c r="AL224" s="111"/>
      <c r="AM224" s="92"/>
      <c r="AN224" s="92">
        <v>1</v>
      </c>
      <c r="AO224" s="92"/>
      <c r="AP224" s="92"/>
      <c r="AQ224" s="92"/>
      <c r="AR224" s="92"/>
      <c r="AS224" s="92"/>
      <c r="AT224" s="92"/>
      <c r="AU224" s="92"/>
      <c r="AV224" s="109">
        <f t="shared" si="26"/>
        <v>25</v>
      </c>
      <c r="AW224" s="75"/>
      <c r="AX224" s="110">
        <f t="shared" si="27"/>
        <v>2.3809523809523809</v>
      </c>
      <c r="AY224" s="111"/>
      <c r="AZ224" s="93"/>
      <c r="BA224" s="94" t="s">
        <v>175</v>
      </c>
      <c r="BB224" s="71"/>
      <c r="BC224" s="54"/>
      <c r="BD224" s="41">
        <v>3</v>
      </c>
      <c r="BE224" s="52">
        <v>31</v>
      </c>
      <c r="BF224" s="62">
        <v>3131</v>
      </c>
      <c r="BG224" s="280" t="s">
        <v>52</v>
      </c>
    </row>
    <row r="225" spans="1:59" s="63" customFormat="1" ht="12.75" x14ac:dyDescent="0.2">
      <c r="A225" s="196">
        <v>3</v>
      </c>
      <c r="B225" s="197" t="s">
        <v>108</v>
      </c>
      <c r="C225" s="208">
        <v>31</v>
      </c>
      <c r="D225" s="209" t="s">
        <v>109</v>
      </c>
      <c r="E225" s="210">
        <v>3131</v>
      </c>
      <c r="F225" s="211" t="s">
        <v>172</v>
      </c>
      <c r="G225" s="231" t="s">
        <v>56</v>
      </c>
      <c r="H225" s="89"/>
      <c r="I225" s="90" t="s">
        <v>181</v>
      </c>
      <c r="J225" s="90"/>
      <c r="K225" s="90" t="s">
        <v>64</v>
      </c>
      <c r="L225" s="90" t="s">
        <v>119</v>
      </c>
      <c r="M225" s="91" t="s">
        <v>56</v>
      </c>
      <c r="N225" s="312">
        <v>100</v>
      </c>
      <c r="O225" s="313">
        <f t="shared" si="28"/>
        <v>9.5238095238095233E-2</v>
      </c>
      <c r="P225" s="104"/>
      <c r="Q225" s="92"/>
      <c r="R225" s="92"/>
      <c r="S225" s="92"/>
      <c r="T225" s="92"/>
      <c r="U225" s="92"/>
      <c r="V225" s="92"/>
      <c r="W225" s="92"/>
      <c r="X225" s="109">
        <f t="shared" si="22"/>
        <v>0</v>
      </c>
      <c r="Y225" s="83"/>
      <c r="Z225" s="110">
        <f t="shared" si="23"/>
        <v>0</v>
      </c>
      <c r="AA225" s="111"/>
      <c r="AB225" s="92"/>
      <c r="AC225" s="92"/>
      <c r="AD225" s="92"/>
      <c r="AE225" s="92"/>
      <c r="AF225" s="92"/>
      <c r="AG225" s="92"/>
      <c r="AH225" s="92"/>
      <c r="AI225" s="109">
        <f t="shared" si="24"/>
        <v>0</v>
      </c>
      <c r="AJ225" s="83"/>
      <c r="AK225" s="110">
        <f t="shared" si="25"/>
        <v>0</v>
      </c>
      <c r="AL225" s="111"/>
      <c r="AM225" s="92"/>
      <c r="AN225" s="92">
        <v>1</v>
      </c>
      <c r="AO225" s="92"/>
      <c r="AP225" s="92"/>
      <c r="AQ225" s="92"/>
      <c r="AR225" s="92"/>
      <c r="AS225" s="92"/>
      <c r="AT225" s="92"/>
      <c r="AU225" s="92"/>
      <c r="AV225" s="109">
        <f t="shared" si="26"/>
        <v>25</v>
      </c>
      <c r="AW225" s="75"/>
      <c r="AX225" s="110">
        <f t="shared" si="27"/>
        <v>2.3809523809523809</v>
      </c>
      <c r="AY225" s="111"/>
      <c r="AZ225" s="93"/>
      <c r="BA225" s="94" t="s">
        <v>175</v>
      </c>
      <c r="BB225" s="71"/>
      <c r="BC225" s="54"/>
      <c r="BD225" s="41">
        <v>3</v>
      </c>
      <c r="BE225" s="52">
        <v>31</v>
      </c>
      <c r="BF225" s="62">
        <v>3131</v>
      </c>
      <c r="BG225" s="280" t="s">
        <v>52</v>
      </c>
    </row>
    <row r="226" spans="1:59" s="63" customFormat="1" ht="12.75" x14ac:dyDescent="0.2">
      <c r="A226" s="196">
        <v>3</v>
      </c>
      <c r="B226" s="197" t="s">
        <v>108</v>
      </c>
      <c r="C226" s="208">
        <v>31</v>
      </c>
      <c r="D226" s="209" t="s">
        <v>109</v>
      </c>
      <c r="E226" s="210">
        <v>3131</v>
      </c>
      <c r="F226" s="211" t="s">
        <v>172</v>
      </c>
      <c r="G226" s="231" t="s">
        <v>56</v>
      </c>
      <c r="H226" s="89"/>
      <c r="I226" s="90" t="s">
        <v>182</v>
      </c>
      <c r="J226" s="90"/>
      <c r="K226" s="90" t="s">
        <v>64</v>
      </c>
      <c r="L226" s="90" t="s">
        <v>153</v>
      </c>
      <c r="M226" s="91" t="s">
        <v>56</v>
      </c>
      <c r="N226" s="312">
        <v>100</v>
      </c>
      <c r="O226" s="313">
        <f t="shared" si="28"/>
        <v>9.5238095238095233E-2</v>
      </c>
      <c r="P226" s="104"/>
      <c r="Q226" s="92"/>
      <c r="R226" s="92"/>
      <c r="S226" s="92"/>
      <c r="T226" s="92"/>
      <c r="U226" s="92"/>
      <c r="V226" s="92"/>
      <c r="W226" s="92"/>
      <c r="X226" s="109">
        <f t="shared" si="22"/>
        <v>0</v>
      </c>
      <c r="Y226" s="83"/>
      <c r="Z226" s="110">
        <f t="shared" si="23"/>
        <v>0</v>
      </c>
      <c r="AA226" s="111"/>
      <c r="AB226" s="92"/>
      <c r="AC226" s="92"/>
      <c r="AD226" s="92"/>
      <c r="AE226" s="92"/>
      <c r="AF226" s="92"/>
      <c r="AG226" s="92"/>
      <c r="AH226" s="92"/>
      <c r="AI226" s="109">
        <f t="shared" si="24"/>
        <v>0</v>
      </c>
      <c r="AJ226" s="83"/>
      <c r="AK226" s="110">
        <f t="shared" si="25"/>
        <v>0</v>
      </c>
      <c r="AL226" s="111"/>
      <c r="AM226" s="92"/>
      <c r="AN226" s="92"/>
      <c r="AO226" s="92">
        <v>1</v>
      </c>
      <c r="AP226" s="92"/>
      <c r="AQ226" s="92"/>
      <c r="AR226" s="92"/>
      <c r="AS226" s="92"/>
      <c r="AT226" s="92"/>
      <c r="AU226" s="92"/>
      <c r="AV226" s="109">
        <f t="shared" si="26"/>
        <v>50</v>
      </c>
      <c r="AW226" s="75"/>
      <c r="AX226" s="110">
        <f t="shared" si="27"/>
        <v>4.7619047619047619</v>
      </c>
      <c r="AY226" s="111"/>
      <c r="AZ226" s="93"/>
      <c r="BA226" s="94" t="s">
        <v>175</v>
      </c>
      <c r="BB226" s="71"/>
      <c r="BC226" s="54"/>
      <c r="BD226" s="41">
        <v>3</v>
      </c>
      <c r="BE226" s="52">
        <v>31</v>
      </c>
      <c r="BF226" s="62">
        <v>3131</v>
      </c>
      <c r="BG226" s="280" t="s">
        <v>52</v>
      </c>
    </row>
    <row r="227" spans="1:59" s="63" customFormat="1" ht="12.75" x14ac:dyDescent="0.2">
      <c r="A227" s="196">
        <v>3</v>
      </c>
      <c r="B227" s="197" t="s">
        <v>108</v>
      </c>
      <c r="C227" s="208">
        <v>31</v>
      </c>
      <c r="D227" s="209" t="s">
        <v>109</v>
      </c>
      <c r="E227" s="210">
        <v>3131</v>
      </c>
      <c r="F227" s="211" t="s">
        <v>172</v>
      </c>
      <c r="G227" s="231" t="s">
        <v>56</v>
      </c>
      <c r="H227" s="89"/>
      <c r="I227" s="90" t="s">
        <v>183</v>
      </c>
      <c r="J227" s="90"/>
      <c r="K227" s="90" t="s">
        <v>64</v>
      </c>
      <c r="L227" s="90" t="s">
        <v>153</v>
      </c>
      <c r="M227" s="91" t="s">
        <v>56</v>
      </c>
      <c r="N227" s="312">
        <v>100</v>
      </c>
      <c r="O227" s="313">
        <f t="shared" si="28"/>
        <v>9.5238095238095233E-2</v>
      </c>
      <c r="P227" s="104"/>
      <c r="Q227" s="92"/>
      <c r="R227" s="92"/>
      <c r="S227" s="92"/>
      <c r="T227" s="92"/>
      <c r="U227" s="92"/>
      <c r="V227" s="92"/>
      <c r="W227" s="92"/>
      <c r="X227" s="109">
        <f t="shared" si="22"/>
        <v>0</v>
      </c>
      <c r="Y227" s="83"/>
      <c r="Z227" s="110">
        <f t="shared" si="23"/>
        <v>0</v>
      </c>
      <c r="AA227" s="111"/>
      <c r="AB227" s="92"/>
      <c r="AC227" s="92"/>
      <c r="AD227" s="92"/>
      <c r="AE227" s="92"/>
      <c r="AF227" s="92"/>
      <c r="AG227" s="92"/>
      <c r="AH227" s="92"/>
      <c r="AI227" s="109">
        <f t="shared" si="24"/>
        <v>0</v>
      </c>
      <c r="AJ227" s="83"/>
      <c r="AK227" s="110">
        <f t="shared" si="25"/>
        <v>0</v>
      </c>
      <c r="AL227" s="111"/>
      <c r="AM227" s="92"/>
      <c r="AN227" s="92"/>
      <c r="AO227" s="92">
        <v>1</v>
      </c>
      <c r="AP227" s="92"/>
      <c r="AQ227" s="92"/>
      <c r="AR227" s="92"/>
      <c r="AS227" s="92"/>
      <c r="AT227" s="92"/>
      <c r="AU227" s="92"/>
      <c r="AV227" s="109">
        <f t="shared" si="26"/>
        <v>50</v>
      </c>
      <c r="AW227" s="75"/>
      <c r="AX227" s="110">
        <f t="shared" si="27"/>
        <v>4.7619047619047619</v>
      </c>
      <c r="AY227" s="111"/>
      <c r="AZ227" s="93"/>
      <c r="BA227" s="94" t="s">
        <v>175</v>
      </c>
      <c r="BB227" s="71"/>
      <c r="BC227" s="54"/>
      <c r="BD227" s="41">
        <v>3</v>
      </c>
      <c r="BE227" s="52">
        <v>31</v>
      </c>
      <c r="BF227" s="62">
        <v>3131</v>
      </c>
      <c r="BG227" s="280" t="s">
        <v>52</v>
      </c>
    </row>
    <row r="228" spans="1:59" s="63" customFormat="1" ht="12.75" x14ac:dyDescent="0.2">
      <c r="A228" s="196">
        <v>3</v>
      </c>
      <c r="B228" s="197" t="s">
        <v>108</v>
      </c>
      <c r="C228" s="208">
        <v>31</v>
      </c>
      <c r="D228" s="209" t="s">
        <v>109</v>
      </c>
      <c r="E228" s="210">
        <v>3131</v>
      </c>
      <c r="F228" s="211" t="s">
        <v>172</v>
      </c>
      <c r="G228" s="231" t="s">
        <v>56</v>
      </c>
      <c r="H228" s="89"/>
      <c r="I228" s="90" t="s">
        <v>184</v>
      </c>
      <c r="J228" s="90"/>
      <c r="K228" s="90" t="s">
        <v>64</v>
      </c>
      <c r="L228" s="90" t="s">
        <v>1096</v>
      </c>
      <c r="M228" s="91" t="s">
        <v>56</v>
      </c>
      <c r="N228" s="312">
        <v>100</v>
      </c>
      <c r="O228" s="313">
        <f t="shared" si="28"/>
        <v>9.5238095238095233E-2</v>
      </c>
      <c r="P228" s="104"/>
      <c r="Q228" s="92"/>
      <c r="R228" s="92"/>
      <c r="S228" s="92"/>
      <c r="T228" s="92"/>
      <c r="U228" s="92"/>
      <c r="V228" s="92"/>
      <c r="W228" s="92"/>
      <c r="X228" s="109">
        <f t="shared" si="22"/>
        <v>0</v>
      </c>
      <c r="Y228" s="83"/>
      <c r="Z228" s="110">
        <f t="shared" si="23"/>
        <v>0</v>
      </c>
      <c r="AA228" s="111"/>
      <c r="AB228" s="92"/>
      <c r="AC228" s="92"/>
      <c r="AD228" s="92"/>
      <c r="AE228" s="92"/>
      <c r="AF228" s="92"/>
      <c r="AG228" s="92"/>
      <c r="AH228" s="92"/>
      <c r="AI228" s="109">
        <f t="shared" si="24"/>
        <v>0</v>
      </c>
      <c r="AJ228" s="83"/>
      <c r="AK228" s="110">
        <f t="shared" si="25"/>
        <v>0</v>
      </c>
      <c r="AL228" s="111"/>
      <c r="AM228" s="92"/>
      <c r="AN228" s="92"/>
      <c r="AO228" s="92"/>
      <c r="AP228" s="92">
        <v>1</v>
      </c>
      <c r="AQ228" s="92"/>
      <c r="AR228" s="92"/>
      <c r="AS228" s="92"/>
      <c r="AT228" s="92"/>
      <c r="AU228" s="92"/>
      <c r="AV228" s="109">
        <f t="shared" si="26"/>
        <v>100</v>
      </c>
      <c r="AW228" s="75"/>
      <c r="AX228" s="110">
        <f t="shared" si="27"/>
        <v>9.5238095238095237</v>
      </c>
      <c r="AY228" s="111"/>
      <c r="AZ228" s="93"/>
      <c r="BA228" s="94" t="s">
        <v>175</v>
      </c>
      <c r="BB228" s="71"/>
      <c r="BC228" s="54"/>
      <c r="BD228" s="41">
        <v>3</v>
      </c>
      <c r="BE228" s="52">
        <v>31</v>
      </c>
      <c r="BF228" s="62">
        <v>3131</v>
      </c>
      <c r="BG228" s="280" t="s">
        <v>52</v>
      </c>
    </row>
    <row r="229" spans="1:59" s="63" customFormat="1" ht="12.75" x14ac:dyDescent="0.2">
      <c r="A229" s="196">
        <v>3</v>
      </c>
      <c r="B229" s="197" t="s">
        <v>108</v>
      </c>
      <c r="C229" s="208">
        <v>31</v>
      </c>
      <c r="D229" s="209" t="s">
        <v>109</v>
      </c>
      <c r="E229" s="210">
        <v>3131</v>
      </c>
      <c r="F229" s="211" t="s">
        <v>172</v>
      </c>
      <c r="G229" s="231" t="s">
        <v>56</v>
      </c>
      <c r="H229" s="89"/>
      <c r="I229" s="90" t="s">
        <v>185</v>
      </c>
      <c r="J229" s="90"/>
      <c r="K229" s="90" t="s">
        <v>64</v>
      </c>
      <c r="L229" s="90" t="s">
        <v>186</v>
      </c>
      <c r="M229" s="91" t="s">
        <v>56</v>
      </c>
      <c r="N229" s="312">
        <v>50</v>
      </c>
      <c r="O229" s="313">
        <f t="shared" si="28"/>
        <v>4.7619047619047616E-2</v>
      </c>
      <c r="P229" s="104"/>
      <c r="Q229" s="92"/>
      <c r="R229" s="92"/>
      <c r="S229" s="92"/>
      <c r="T229" s="92"/>
      <c r="U229" s="92"/>
      <c r="V229" s="92"/>
      <c r="W229" s="92"/>
      <c r="X229" s="109">
        <f t="shared" si="22"/>
        <v>0</v>
      </c>
      <c r="Y229" s="83"/>
      <c r="Z229" s="110">
        <f t="shared" si="23"/>
        <v>0</v>
      </c>
      <c r="AA229" s="111"/>
      <c r="AB229" s="92"/>
      <c r="AC229" s="92"/>
      <c r="AD229" s="92"/>
      <c r="AE229" s="92"/>
      <c r="AF229" s="92"/>
      <c r="AG229" s="92"/>
      <c r="AH229" s="92"/>
      <c r="AI229" s="109">
        <f t="shared" si="24"/>
        <v>0</v>
      </c>
      <c r="AJ229" s="83"/>
      <c r="AK229" s="110">
        <f t="shared" si="25"/>
        <v>0</v>
      </c>
      <c r="AL229" s="111"/>
      <c r="AM229" s="92"/>
      <c r="AN229" s="92"/>
      <c r="AO229" s="92"/>
      <c r="AP229" s="92"/>
      <c r="AQ229" s="92">
        <v>1</v>
      </c>
      <c r="AR229" s="92"/>
      <c r="AS229" s="92"/>
      <c r="AT229" s="92"/>
      <c r="AU229" s="92"/>
      <c r="AV229" s="109">
        <f t="shared" si="26"/>
        <v>250</v>
      </c>
      <c r="AW229" s="75"/>
      <c r="AX229" s="110">
        <f t="shared" si="27"/>
        <v>11.904761904761903</v>
      </c>
      <c r="AY229" s="111"/>
      <c r="AZ229" s="93"/>
      <c r="BA229" s="94" t="s">
        <v>175</v>
      </c>
      <c r="BB229" s="71"/>
      <c r="BC229" s="54"/>
      <c r="BD229" s="41">
        <v>3</v>
      </c>
      <c r="BE229" s="52">
        <v>31</v>
      </c>
      <c r="BF229" s="62">
        <v>3131</v>
      </c>
      <c r="BG229" s="280" t="s">
        <v>52</v>
      </c>
    </row>
    <row r="230" spans="1:59" s="63" customFormat="1" ht="12.75" x14ac:dyDescent="0.2">
      <c r="A230" s="196">
        <v>3</v>
      </c>
      <c r="B230" s="197" t="s">
        <v>108</v>
      </c>
      <c r="C230" s="208">
        <v>31</v>
      </c>
      <c r="D230" s="209" t="s">
        <v>109</v>
      </c>
      <c r="E230" s="210">
        <v>3131</v>
      </c>
      <c r="F230" s="211" t="s">
        <v>172</v>
      </c>
      <c r="G230" s="231" t="s">
        <v>56</v>
      </c>
      <c r="H230" s="89"/>
      <c r="I230" s="90" t="s">
        <v>187</v>
      </c>
      <c r="J230" s="90"/>
      <c r="K230" s="90" t="s">
        <v>64</v>
      </c>
      <c r="L230" s="90" t="s">
        <v>188</v>
      </c>
      <c r="M230" s="91" t="s">
        <v>56</v>
      </c>
      <c r="N230" s="312">
        <v>20</v>
      </c>
      <c r="O230" s="313">
        <f t="shared" si="28"/>
        <v>1.9047619047619049E-2</v>
      </c>
      <c r="P230" s="104"/>
      <c r="Q230" s="92"/>
      <c r="R230" s="92"/>
      <c r="S230" s="92"/>
      <c r="T230" s="92"/>
      <c r="U230" s="92"/>
      <c r="V230" s="92"/>
      <c r="W230" s="92"/>
      <c r="X230" s="109">
        <f t="shared" si="22"/>
        <v>0</v>
      </c>
      <c r="Y230" s="83"/>
      <c r="Z230" s="110">
        <f t="shared" si="23"/>
        <v>0</v>
      </c>
      <c r="AA230" s="111"/>
      <c r="AB230" s="92"/>
      <c r="AC230" s="92"/>
      <c r="AD230" s="92"/>
      <c r="AE230" s="92"/>
      <c r="AF230" s="92"/>
      <c r="AG230" s="92"/>
      <c r="AH230" s="92"/>
      <c r="AI230" s="109">
        <f t="shared" si="24"/>
        <v>0</v>
      </c>
      <c r="AJ230" s="83"/>
      <c r="AK230" s="110">
        <f t="shared" si="25"/>
        <v>0</v>
      </c>
      <c r="AL230" s="111"/>
      <c r="AM230" s="92"/>
      <c r="AN230" s="92"/>
      <c r="AO230" s="92"/>
      <c r="AP230" s="92"/>
      <c r="AQ230" s="92">
        <v>1</v>
      </c>
      <c r="AR230" s="92"/>
      <c r="AS230" s="92"/>
      <c r="AT230" s="92"/>
      <c r="AU230" s="92"/>
      <c r="AV230" s="109">
        <f t="shared" si="26"/>
        <v>250</v>
      </c>
      <c r="AW230" s="75"/>
      <c r="AX230" s="110">
        <f t="shared" si="27"/>
        <v>4.7619047619047628</v>
      </c>
      <c r="AY230" s="111"/>
      <c r="AZ230" s="93"/>
      <c r="BA230" s="94" t="s">
        <v>175</v>
      </c>
      <c r="BB230" s="71"/>
      <c r="BC230" s="54"/>
      <c r="BD230" s="41">
        <v>3</v>
      </c>
      <c r="BE230" s="52">
        <v>31</v>
      </c>
      <c r="BF230" s="62">
        <v>3131</v>
      </c>
      <c r="BG230" s="280" t="s">
        <v>52</v>
      </c>
    </row>
    <row r="231" spans="1:59" s="63" customFormat="1" ht="12.75" x14ac:dyDescent="0.2">
      <c r="A231" s="196">
        <v>3</v>
      </c>
      <c r="B231" s="197" t="s">
        <v>108</v>
      </c>
      <c r="C231" s="208">
        <v>31</v>
      </c>
      <c r="D231" s="209" t="s">
        <v>109</v>
      </c>
      <c r="E231" s="210">
        <v>3131</v>
      </c>
      <c r="F231" s="211" t="s">
        <v>172</v>
      </c>
      <c r="G231" s="231" t="s">
        <v>56</v>
      </c>
      <c r="H231" s="89"/>
      <c r="I231" s="90" t="s">
        <v>189</v>
      </c>
      <c r="J231" s="90"/>
      <c r="K231" s="90" t="s">
        <v>64</v>
      </c>
      <c r="L231" s="90" t="s">
        <v>271</v>
      </c>
      <c r="M231" s="91" t="s">
        <v>56</v>
      </c>
      <c r="N231" s="312">
        <v>20</v>
      </c>
      <c r="O231" s="313">
        <f t="shared" si="28"/>
        <v>1.9047619047619049E-2</v>
      </c>
      <c r="P231" s="104"/>
      <c r="Q231" s="92"/>
      <c r="R231" s="92"/>
      <c r="S231" s="92"/>
      <c r="T231" s="92"/>
      <c r="U231" s="92"/>
      <c r="V231" s="92"/>
      <c r="W231" s="92"/>
      <c r="X231" s="109">
        <f t="shared" si="22"/>
        <v>0</v>
      </c>
      <c r="Y231" s="83"/>
      <c r="Z231" s="110">
        <f t="shared" si="23"/>
        <v>0</v>
      </c>
      <c r="AA231" s="111"/>
      <c r="AB231" s="92"/>
      <c r="AC231" s="92"/>
      <c r="AD231" s="92"/>
      <c r="AE231" s="92"/>
      <c r="AF231" s="92"/>
      <c r="AG231" s="92"/>
      <c r="AH231" s="92"/>
      <c r="AI231" s="109">
        <f t="shared" si="24"/>
        <v>0</v>
      </c>
      <c r="AJ231" s="83"/>
      <c r="AK231" s="110">
        <f t="shared" si="25"/>
        <v>0</v>
      </c>
      <c r="AL231" s="111"/>
      <c r="AM231" s="92"/>
      <c r="AN231" s="92"/>
      <c r="AO231" s="92"/>
      <c r="AP231" s="92"/>
      <c r="AQ231" s="92">
        <v>1</v>
      </c>
      <c r="AR231" s="92"/>
      <c r="AS231" s="92"/>
      <c r="AT231" s="92"/>
      <c r="AU231" s="92"/>
      <c r="AV231" s="109">
        <f t="shared" si="26"/>
        <v>250</v>
      </c>
      <c r="AW231" s="75"/>
      <c r="AX231" s="110">
        <f t="shared" si="27"/>
        <v>4.7619047619047628</v>
      </c>
      <c r="AY231" s="111"/>
      <c r="AZ231" s="93"/>
      <c r="BA231" s="94" t="s">
        <v>175</v>
      </c>
      <c r="BB231" s="71"/>
      <c r="BC231" s="54"/>
      <c r="BD231" s="41">
        <v>3</v>
      </c>
      <c r="BE231" s="52">
        <v>31</v>
      </c>
      <c r="BF231" s="62">
        <v>3131</v>
      </c>
      <c r="BG231" s="280" t="s">
        <v>52</v>
      </c>
    </row>
    <row r="232" spans="1:59" s="63" customFormat="1" ht="12.75" x14ac:dyDescent="0.2">
      <c r="A232" s="196">
        <v>3</v>
      </c>
      <c r="B232" s="197" t="s">
        <v>108</v>
      </c>
      <c r="C232" s="208">
        <v>31</v>
      </c>
      <c r="D232" s="209" t="s">
        <v>109</v>
      </c>
      <c r="E232" s="210">
        <v>3131</v>
      </c>
      <c r="F232" s="211" t="s">
        <v>172</v>
      </c>
      <c r="G232" s="231" t="s">
        <v>56</v>
      </c>
      <c r="H232" s="89"/>
      <c r="I232" s="90" t="s">
        <v>190</v>
      </c>
      <c r="J232" s="90"/>
      <c r="K232" s="90" t="s">
        <v>64</v>
      </c>
      <c r="L232" s="90" t="s">
        <v>191</v>
      </c>
      <c r="M232" s="91" t="s">
        <v>56</v>
      </c>
      <c r="N232" s="312">
        <v>5</v>
      </c>
      <c r="O232" s="313">
        <f t="shared" si="28"/>
        <v>4.7619047619047623E-3</v>
      </c>
      <c r="P232" s="104"/>
      <c r="Q232" s="92"/>
      <c r="R232" s="92"/>
      <c r="S232" s="92"/>
      <c r="T232" s="92"/>
      <c r="U232" s="92"/>
      <c r="V232" s="92"/>
      <c r="W232" s="92"/>
      <c r="X232" s="109">
        <f t="shared" si="22"/>
        <v>0</v>
      </c>
      <c r="Y232" s="83"/>
      <c r="Z232" s="110">
        <f t="shared" si="23"/>
        <v>0</v>
      </c>
      <c r="AA232" s="111"/>
      <c r="AB232" s="92"/>
      <c r="AC232" s="92"/>
      <c r="AD232" s="92"/>
      <c r="AE232" s="92"/>
      <c r="AF232" s="92"/>
      <c r="AG232" s="92"/>
      <c r="AH232" s="92"/>
      <c r="AI232" s="109">
        <f t="shared" si="24"/>
        <v>0</v>
      </c>
      <c r="AJ232" s="83"/>
      <c r="AK232" s="110">
        <f t="shared" si="25"/>
        <v>0</v>
      </c>
      <c r="AL232" s="111"/>
      <c r="AM232" s="92"/>
      <c r="AN232" s="92"/>
      <c r="AO232" s="92"/>
      <c r="AP232" s="92"/>
      <c r="AQ232" s="92"/>
      <c r="AR232" s="92">
        <v>1</v>
      </c>
      <c r="AS232" s="92"/>
      <c r="AT232" s="92"/>
      <c r="AU232" s="92"/>
      <c r="AV232" s="109">
        <f t="shared" si="26"/>
        <v>500</v>
      </c>
      <c r="AW232" s="75"/>
      <c r="AX232" s="110">
        <f t="shared" si="27"/>
        <v>2.3809523809523814</v>
      </c>
      <c r="AY232" s="111"/>
      <c r="AZ232" s="93"/>
      <c r="BA232" s="94" t="s">
        <v>175</v>
      </c>
      <c r="BB232" s="71"/>
      <c r="BC232" s="54"/>
      <c r="BD232" s="41">
        <v>3</v>
      </c>
      <c r="BE232" s="52">
        <v>31</v>
      </c>
      <c r="BF232" s="62">
        <v>3131</v>
      </c>
      <c r="BG232" s="280" t="s">
        <v>52</v>
      </c>
    </row>
    <row r="233" spans="1:59" s="63" customFormat="1" ht="12.75" x14ac:dyDescent="0.2">
      <c r="A233" s="196">
        <v>3</v>
      </c>
      <c r="B233" s="197" t="s">
        <v>108</v>
      </c>
      <c r="C233" s="208">
        <v>31</v>
      </c>
      <c r="D233" s="209" t="s">
        <v>109</v>
      </c>
      <c r="E233" s="210">
        <v>3131</v>
      </c>
      <c r="F233" s="211" t="s">
        <v>172</v>
      </c>
      <c r="G233" s="231" t="s">
        <v>56</v>
      </c>
      <c r="H233" s="89"/>
      <c r="I233" s="90" t="s">
        <v>192</v>
      </c>
      <c r="J233" s="90"/>
      <c r="K233" s="90" t="s">
        <v>64</v>
      </c>
      <c r="L233" s="90" t="s">
        <v>193</v>
      </c>
      <c r="M233" s="91" t="s">
        <v>56</v>
      </c>
      <c r="N233" s="312">
        <v>5</v>
      </c>
      <c r="O233" s="313">
        <f t="shared" si="28"/>
        <v>4.7619047619047623E-3</v>
      </c>
      <c r="P233" s="104"/>
      <c r="Q233" s="92"/>
      <c r="R233" s="92"/>
      <c r="S233" s="92"/>
      <c r="T233" s="92"/>
      <c r="U233" s="92"/>
      <c r="V233" s="92"/>
      <c r="W233" s="92"/>
      <c r="X233" s="109">
        <f t="shared" si="22"/>
        <v>0</v>
      </c>
      <c r="Y233" s="83"/>
      <c r="Z233" s="110">
        <f t="shared" si="23"/>
        <v>0</v>
      </c>
      <c r="AA233" s="111"/>
      <c r="AB233" s="92"/>
      <c r="AC233" s="92"/>
      <c r="AD233" s="92"/>
      <c r="AE233" s="92"/>
      <c r="AF233" s="92"/>
      <c r="AG233" s="92"/>
      <c r="AH233" s="92"/>
      <c r="AI233" s="109">
        <f t="shared" si="24"/>
        <v>0</v>
      </c>
      <c r="AJ233" s="83"/>
      <c r="AK233" s="110">
        <f t="shared" si="25"/>
        <v>0</v>
      </c>
      <c r="AL233" s="111"/>
      <c r="AM233" s="92"/>
      <c r="AN233" s="92"/>
      <c r="AO233" s="92"/>
      <c r="AP233" s="92"/>
      <c r="AQ233" s="92"/>
      <c r="AR233" s="92">
        <v>1</v>
      </c>
      <c r="AS233" s="92"/>
      <c r="AT233" s="92"/>
      <c r="AU233" s="92"/>
      <c r="AV233" s="109">
        <f t="shared" si="26"/>
        <v>500</v>
      </c>
      <c r="AW233" s="75"/>
      <c r="AX233" s="110">
        <f t="shared" si="27"/>
        <v>2.3809523809523814</v>
      </c>
      <c r="AY233" s="111"/>
      <c r="AZ233" s="93"/>
      <c r="BA233" s="94" t="s">
        <v>175</v>
      </c>
      <c r="BB233" s="71"/>
      <c r="BC233" s="54"/>
      <c r="BD233" s="41">
        <v>3</v>
      </c>
      <c r="BE233" s="52">
        <v>31</v>
      </c>
      <c r="BF233" s="62">
        <v>3131</v>
      </c>
      <c r="BG233" s="280" t="s">
        <v>52</v>
      </c>
    </row>
    <row r="234" spans="1:59" s="63" customFormat="1" ht="12.75" x14ac:dyDescent="0.2">
      <c r="A234" s="196">
        <v>3</v>
      </c>
      <c r="B234" s="197" t="s">
        <v>108</v>
      </c>
      <c r="C234" s="208">
        <v>31</v>
      </c>
      <c r="D234" s="209" t="s">
        <v>109</v>
      </c>
      <c r="E234" s="210">
        <v>3131</v>
      </c>
      <c r="F234" s="211" t="s">
        <v>172</v>
      </c>
      <c r="G234" s="231" t="s">
        <v>56</v>
      </c>
      <c r="H234" s="89"/>
      <c r="I234" s="90" t="s">
        <v>194</v>
      </c>
      <c r="J234" s="90"/>
      <c r="K234" s="90" t="s">
        <v>64</v>
      </c>
      <c r="L234" s="90" t="s">
        <v>195</v>
      </c>
      <c r="M234" s="91" t="s">
        <v>56</v>
      </c>
      <c r="N234" s="312">
        <v>5</v>
      </c>
      <c r="O234" s="313">
        <f t="shared" si="28"/>
        <v>4.7619047619047623E-3</v>
      </c>
      <c r="P234" s="104"/>
      <c r="Q234" s="92"/>
      <c r="R234" s="92"/>
      <c r="S234" s="92"/>
      <c r="T234" s="92"/>
      <c r="U234" s="92"/>
      <c r="V234" s="92"/>
      <c r="W234" s="92"/>
      <c r="X234" s="109">
        <f t="shared" si="22"/>
        <v>0</v>
      </c>
      <c r="Y234" s="83"/>
      <c r="Z234" s="110">
        <f t="shared" si="23"/>
        <v>0</v>
      </c>
      <c r="AA234" s="111"/>
      <c r="AB234" s="92"/>
      <c r="AC234" s="92"/>
      <c r="AD234" s="92"/>
      <c r="AE234" s="92"/>
      <c r="AF234" s="92"/>
      <c r="AG234" s="92"/>
      <c r="AH234" s="92"/>
      <c r="AI234" s="109">
        <f t="shared" si="24"/>
        <v>0</v>
      </c>
      <c r="AJ234" s="83"/>
      <c r="AK234" s="110">
        <f t="shared" si="25"/>
        <v>0</v>
      </c>
      <c r="AL234" s="111"/>
      <c r="AM234" s="92"/>
      <c r="AN234" s="92"/>
      <c r="AO234" s="92"/>
      <c r="AP234" s="92"/>
      <c r="AQ234" s="92"/>
      <c r="AR234" s="92">
        <v>1</v>
      </c>
      <c r="AS234" s="92"/>
      <c r="AT234" s="92"/>
      <c r="AU234" s="92"/>
      <c r="AV234" s="109">
        <f t="shared" si="26"/>
        <v>500</v>
      </c>
      <c r="AW234" s="75"/>
      <c r="AX234" s="110">
        <f t="shared" si="27"/>
        <v>2.3809523809523814</v>
      </c>
      <c r="AY234" s="111"/>
      <c r="AZ234" s="93"/>
      <c r="BA234" s="94" t="s">
        <v>175</v>
      </c>
      <c r="BB234" s="71"/>
      <c r="BC234" s="54"/>
      <c r="BD234" s="41">
        <v>3</v>
      </c>
      <c r="BE234" s="52">
        <v>31</v>
      </c>
      <c r="BF234" s="62">
        <v>3131</v>
      </c>
      <c r="BG234" s="280" t="s">
        <v>52</v>
      </c>
    </row>
    <row r="235" spans="1:59" s="63" customFormat="1" ht="12.75" x14ac:dyDescent="0.2">
      <c r="A235" s="196">
        <v>3</v>
      </c>
      <c r="B235" s="197" t="s">
        <v>108</v>
      </c>
      <c r="C235" s="208">
        <v>31</v>
      </c>
      <c r="D235" s="209" t="s">
        <v>109</v>
      </c>
      <c r="E235" s="210">
        <v>3131</v>
      </c>
      <c r="F235" s="211" t="s">
        <v>172</v>
      </c>
      <c r="G235" s="231" t="s">
        <v>56</v>
      </c>
      <c r="H235" s="89"/>
      <c r="I235" s="90" t="s">
        <v>196</v>
      </c>
      <c r="J235" s="90"/>
      <c r="K235" s="90" t="s">
        <v>64</v>
      </c>
      <c r="L235" s="90" t="s">
        <v>197</v>
      </c>
      <c r="M235" s="91" t="s">
        <v>56</v>
      </c>
      <c r="N235" s="312">
        <v>5</v>
      </c>
      <c r="O235" s="313">
        <f t="shared" si="28"/>
        <v>4.7619047619047623E-3</v>
      </c>
      <c r="P235" s="104"/>
      <c r="Q235" s="92"/>
      <c r="R235" s="92"/>
      <c r="S235" s="92"/>
      <c r="T235" s="92"/>
      <c r="U235" s="92"/>
      <c r="V235" s="92"/>
      <c r="W235" s="92"/>
      <c r="X235" s="109">
        <f t="shared" si="22"/>
        <v>0</v>
      </c>
      <c r="Y235" s="83"/>
      <c r="Z235" s="110">
        <f t="shared" si="23"/>
        <v>0</v>
      </c>
      <c r="AA235" s="111"/>
      <c r="AB235" s="92"/>
      <c r="AC235" s="92"/>
      <c r="AD235" s="92"/>
      <c r="AE235" s="92"/>
      <c r="AF235" s="92"/>
      <c r="AG235" s="92"/>
      <c r="AH235" s="92"/>
      <c r="AI235" s="109">
        <f t="shared" si="24"/>
        <v>0</v>
      </c>
      <c r="AJ235" s="83"/>
      <c r="AK235" s="110">
        <f t="shared" si="25"/>
        <v>0</v>
      </c>
      <c r="AL235" s="111"/>
      <c r="AM235" s="92"/>
      <c r="AN235" s="92"/>
      <c r="AO235" s="92"/>
      <c r="AP235" s="92"/>
      <c r="AQ235" s="92"/>
      <c r="AR235" s="92">
        <v>1</v>
      </c>
      <c r="AS235" s="92"/>
      <c r="AT235" s="92"/>
      <c r="AU235" s="92"/>
      <c r="AV235" s="109">
        <f t="shared" si="26"/>
        <v>500</v>
      </c>
      <c r="AW235" s="75"/>
      <c r="AX235" s="110">
        <f t="shared" si="27"/>
        <v>2.3809523809523814</v>
      </c>
      <c r="AY235" s="111"/>
      <c r="AZ235" s="93"/>
      <c r="BA235" s="94" t="s">
        <v>175</v>
      </c>
      <c r="BB235" s="71"/>
      <c r="BC235" s="54"/>
      <c r="BD235" s="41">
        <v>3</v>
      </c>
      <c r="BE235" s="52">
        <v>31</v>
      </c>
      <c r="BF235" s="62">
        <v>3131</v>
      </c>
      <c r="BG235" s="280" t="s">
        <v>52</v>
      </c>
    </row>
    <row r="236" spans="1:59" s="63" customFormat="1" ht="12.75" x14ac:dyDescent="0.2">
      <c r="A236" s="196">
        <v>3</v>
      </c>
      <c r="B236" s="197" t="s">
        <v>108</v>
      </c>
      <c r="C236" s="208">
        <v>31</v>
      </c>
      <c r="D236" s="209" t="s">
        <v>109</v>
      </c>
      <c r="E236" s="210">
        <v>3131</v>
      </c>
      <c r="F236" s="211" t="s">
        <v>172</v>
      </c>
      <c r="G236" s="231" t="s">
        <v>56</v>
      </c>
      <c r="H236" s="89"/>
      <c r="I236" s="90" t="s">
        <v>177</v>
      </c>
      <c r="J236" s="90"/>
      <c r="K236" s="90" t="s">
        <v>64</v>
      </c>
      <c r="L236" s="90" t="s">
        <v>198</v>
      </c>
      <c r="M236" s="91" t="s">
        <v>56</v>
      </c>
      <c r="N236" s="312">
        <v>5</v>
      </c>
      <c r="O236" s="313">
        <f t="shared" si="28"/>
        <v>4.7619047619047623E-3</v>
      </c>
      <c r="P236" s="104"/>
      <c r="Q236" s="92"/>
      <c r="R236" s="92"/>
      <c r="S236" s="92"/>
      <c r="T236" s="92"/>
      <c r="U236" s="92"/>
      <c r="V236" s="92"/>
      <c r="W236" s="92"/>
      <c r="X236" s="109">
        <f t="shared" si="22"/>
        <v>0</v>
      </c>
      <c r="Y236" s="83"/>
      <c r="Z236" s="110">
        <f t="shared" si="23"/>
        <v>0</v>
      </c>
      <c r="AA236" s="111"/>
      <c r="AB236" s="92"/>
      <c r="AC236" s="92"/>
      <c r="AD236" s="92"/>
      <c r="AE236" s="92"/>
      <c r="AF236" s="92"/>
      <c r="AG236" s="92"/>
      <c r="AH236" s="92"/>
      <c r="AI236" s="109">
        <f t="shared" si="24"/>
        <v>0</v>
      </c>
      <c r="AJ236" s="83"/>
      <c r="AK236" s="110">
        <f t="shared" si="25"/>
        <v>0</v>
      </c>
      <c r="AL236" s="111"/>
      <c r="AM236" s="92"/>
      <c r="AN236" s="92"/>
      <c r="AO236" s="92"/>
      <c r="AP236" s="92"/>
      <c r="AQ236" s="92"/>
      <c r="AR236" s="92"/>
      <c r="AS236" s="92">
        <v>1</v>
      </c>
      <c r="AT236" s="92"/>
      <c r="AU236" s="92"/>
      <c r="AV236" s="109">
        <f t="shared" si="26"/>
        <v>1000</v>
      </c>
      <c r="AW236" s="75"/>
      <c r="AX236" s="110">
        <f t="shared" si="27"/>
        <v>4.7619047619047628</v>
      </c>
      <c r="AY236" s="111"/>
      <c r="AZ236" s="93"/>
      <c r="BA236" s="94" t="s">
        <v>175</v>
      </c>
      <c r="BB236" s="71"/>
      <c r="BC236" s="54"/>
      <c r="BD236" s="41">
        <v>3</v>
      </c>
      <c r="BE236" s="52">
        <v>31</v>
      </c>
      <c r="BF236" s="62">
        <v>3131</v>
      </c>
      <c r="BG236" s="280" t="s">
        <v>52</v>
      </c>
    </row>
    <row r="237" spans="1:59" s="63" customFormat="1" ht="12.75" x14ac:dyDescent="0.2">
      <c r="A237" s="196">
        <v>3</v>
      </c>
      <c r="B237" s="197" t="s">
        <v>108</v>
      </c>
      <c r="C237" s="208">
        <v>31</v>
      </c>
      <c r="D237" s="209" t="s">
        <v>109</v>
      </c>
      <c r="E237" s="210">
        <v>3131</v>
      </c>
      <c r="F237" s="211" t="s">
        <v>172</v>
      </c>
      <c r="G237" s="231" t="s">
        <v>56</v>
      </c>
      <c r="H237" s="89"/>
      <c r="I237" s="90" t="s">
        <v>199</v>
      </c>
      <c r="J237" s="90"/>
      <c r="K237" s="90" t="s">
        <v>64</v>
      </c>
      <c r="L237" s="90" t="s">
        <v>200</v>
      </c>
      <c r="M237" s="91" t="s">
        <v>56</v>
      </c>
      <c r="N237" s="312">
        <v>5</v>
      </c>
      <c r="O237" s="313">
        <f t="shared" si="28"/>
        <v>4.7619047619047623E-3</v>
      </c>
      <c r="P237" s="104"/>
      <c r="Q237" s="92"/>
      <c r="R237" s="92"/>
      <c r="S237" s="92"/>
      <c r="T237" s="92"/>
      <c r="U237" s="92"/>
      <c r="V237" s="92"/>
      <c r="W237" s="92"/>
      <c r="X237" s="109">
        <f t="shared" si="22"/>
        <v>0</v>
      </c>
      <c r="Y237" s="83"/>
      <c r="Z237" s="110">
        <f t="shared" si="23"/>
        <v>0</v>
      </c>
      <c r="AA237" s="111"/>
      <c r="AB237" s="92"/>
      <c r="AC237" s="92"/>
      <c r="AD237" s="92"/>
      <c r="AE237" s="92"/>
      <c r="AF237" s="92"/>
      <c r="AG237" s="92"/>
      <c r="AH237" s="92"/>
      <c r="AI237" s="109">
        <f t="shared" si="24"/>
        <v>0</v>
      </c>
      <c r="AJ237" s="83"/>
      <c r="AK237" s="110">
        <f t="shared" si="25"/>
        <v>0</v>
      </c>
      <c r="AL237" s="111"/>
      <c r="AM237" s="92"/>
      <c r="AN237" s="92"/>
      <c r="AO237" s="92"/>
      <c r="AP237" s="92"/>
      <c r="AQ237" s="92"/>
      <c r="AR237" s="92"/>
      <c r="AS237" s="92">
        <v>1</v>
      </c>
      <c r="AT237" s="92"/>
      <c r="AU237" s="92"/>
      <c r="AV237" s="109">
        <f t="shared" si="26"/>
        <v>1000</v>
      </c>
      <c r="AW237" s="75"/>
      <c r="AX237" s="110">
        <f t="shared" si="27"/>
        <v>4.7619047619047628</v>
      </c>
      <c r="AY237" s="111"/>
      <c r="AZ237" s="93"/>
      <c r="BA237" s="94" t="s">
        <v>175</v>
      </c>
      <c r="BB237" s="71"/>
      <c r="BC237" s="54"/>
      <c r="BD237" s="41">
        <v>3</v>
      </c>
      <c r="BE237" s="52">
        <v>31</v>
      </c>
      <c r="BF237" s="62">
        <v>3131</v>
      </c>
      <c r="BG237" s="280" t="s">
        <v>52</v>
      </c>
    </row>
    <row r="238" spans="1:59" s="63" customFormat="1" ht="12.75" x14ac:dyDescent="0.2">
      <c r="A238" s="196">
        <v>3</v>
      </c>
      <c r="B238" s="197" t="s">
        <v>108</v>
      </c>
      <c r="C238" s="208">
        <v>31</v>
      </c>
      <c r="D238" s="209" t="s">
        <v>109</v>
      </c>
      <c r="E238" s="210">
        <v>3131</v>
      </c>
      <c r="F238" s="211" t="s">
        <v>172</v>
      </c>
      <c r="G238" s="231" t="s">
        <v>56</v>
      </c>
      <c r="H238" s="89"/>
      <c r="I238" s="90" t="s">
        <v>201</v>
      </c>
      <c r="J238" s="90"/>
      <c r="K238" s="90" t="s">
        <v>64</v>
      </c>
      <c r="L238" s="90" t="s">
        <v>202</v>
      </c>
      <c r="M238" s="91" t="s">
        <v>56</v>
      </c>
      <c r="N238" s="312">
        <v>0</v>
      </c>
      <c r="O238" s="313">
        <f t="shared" si="28"/>
        <v>0</v>
      </c>
      <c r="P238" s="104">
        <v>1</v>
      </c>
      <c r="Q238" s="92"/>
      <c r="R238" s="92"/>
      <c r="S238" s="92"/>
      <c r="T238" s="92"/>
      <c r="U238" s="92"/>
      <c r="V238" s="92"/>
      <c r="W238" s="92"/>
      <c r="X238" s="109">
        <f t="shared" si="22"/>
        <v>100</v>
      </c>
      <c r="Y238" s="83"/>
      <c r="Z238" s="110">
        <f t="shared" si="23"/>
        <v>0</v>
      </c>
      <c r="AA238" s="111"/>
      <c r="AB238" s="92"/>
      <c r="AC238" s="92"/>
      <c r="AD238" s="92"/>
      <c r="AE238" s="92"/>
      <c r="AF238" s="92"/>
      <c r="AG238" s="92"/>
      <c r="AH238" s="92"/>
      <c r="AI238" s="109">
        <f t="shared" si="24"/>
        <v>0</v>
      </c>
      <c r="AJ238" s="83"/>
      <c r="AK238" s="110">
        <f t="shared" si="25"/>
        <v>0</v>
      </c>
      <c r="AL238" s="111"/>
      <c r="AM238" s="92"/>
      <c r="AN238" s="92"/>
      <c r="AO238" s="92"/>
      <c r="AP238" s="92"/>
      <c r="AQ238" s="92"/>
      <c r="AR238" s="92"/>
      <c r="AS238" s="92">
        <v>1</v>
      </c>
      <c r="AT238" s="92"/>
      <c r="AU238" s="92"/>
      <c r="AV238" s="109">
        <f t="shared" si="26"/>
        <v>1000</v>
      </c>
      <c r="AW238" s="75"/>
      <c r="AX238" s="110">
        <f t="shared" si="27"/>
        <v>0</v>
      </c>
      <c r="AY238" s="111"/>
      <c r="AZ238" s="93"/>
      <c r="BA238" s="94" t="s">
        <v>175</v>
      </c>
      <c r="BB238" s="71"/>
      <c r="BC238" s="54"/>
      <c r="BD238" s="41">
        <v>3</v>
      </c>
      <c r="BE238" s="52">
        <v>31</v>
      </c>
      <c r="BF238" s="62">
        <v>3131</v>
      </c>
      <c r="BG238" s="280" t="s">
        <v>52</v>
      </c>
    </row>
    <row r="239" spans="1:59" s="63" customFormat="1" ht="12.75" x14ac:dyDescent="0.2">
      <c r="A239" s="196">
        <v>3</v>
      </c>
      <c r="B239" s="197" t="s">
        <v>108</v>
      </c>
      <c r="C239" s="208">
        <v>31</v>
      </c>
      <c r="D239" s="209" t="s">
        <v>109</v>
      </c>
      <c r="E239" s="210">
        <v>3131</v>
      </c>
      <c r="F239" s="211" t="s">
        <v>172</v>
      </c>
      <c r="G239" s="231" t="s">
        <v>56</v>
      </c>
      <c r="H239" s="89"/>
      <c r="I239" s="90" t="s">
        <v>203</v>
      </c>
      <c r="J239" s="90"/>
      <c r="K239" s="90" t="s">
        <v>64</v>
      </c>
      <c r="L239" s="90" t="s">
        <v>76</v>
      </c>
      <c r="M239" s="91" t="s">
        <v>56</v>
      </c>
      <c r="N239" s="312">
        <v>0</v>
      </c>
      <c r="O239" s="313">
        <f t="shared" si="28"/>
        <v>0</v>
      </c>
      <c r="P239" s="104">
        <v>1</v>
      </c>
      <c r="Q239" s="92"/>
      <c r="R239" s="92"/>
      <c r="S239" s="92"/>
      <c r="T239" s="92"/>
      <c r="U239" s="92"/>
      <c r="V239" s="92"/>
      <c r="W239" s="92"/>
      <c r="X239" s="109">
        <f t="shared" si="22"/>
        <v>100</v>
      </c>
      <c r="Y239" s="83"/>
      <c r="Z239" s="110">
        <f t="shared" si="23"/>
        <v>0</v>
      </c>
      <c r="AA239" s="111"/>
      <c r="AB239" s="92"/>
      <c r="AC239" s="92"/>
      <c r="AD239" s="92"/>
      <c r="AE239" s="92"/>
      <c r="AF239" s="92"/>
      <c r="AG239" s="92"/>
      <c r="AH239" s="92"/>
      <c r="AI239" s="109">
        <f t="shared" si="24"/>
        <v>0</v>
      </c>
      <c r="AJ239" s="83"/>
      <c r="AK239" s="110">
        <f t="shared" si="25"/>
        <v>0</v>
      </c>
      <c r="AL239" s="111"/>
      <c r="AM239" s="92"/>
      <c r="AN239" s="92"/>
      <c r="AO239" s="92"/>
      <c r="AP239" s="92"/>
      <c r="AQ239" s="92"/>
      <c r="AR239" s="92"/>
      <c r="AS239" s="92"/>
      <c r="AT239" s="92">
        <v>1</v>
      </c>
      <c r="AU239" s="92"/>
      <c r="AV239" s="109">
        <f t="shared" si="26"/>
        <v>2500</v>
      </c>
      <c r="AW239" s="75"/>
      <c r="AX239" s="110">
        <f t="shared" si="27"/>
        <v>0</v>
      </c>
      <c r="AY239" s="111"/>
      <c r="AZ239" s="93"/>
      <c r="BA239" s="94" t="s">
        <v>175</v>
      </c>
      <c r="BB239" s="71"/>
      <c r="BC239" s="54"/>
      <c r="BD239" s="41">
        <v>3</v>
      </c>
      <c r="BE239" s="52">
        <v>31</v>
      </c>
      <c r="BF239" s="62">
        <v>3131</v>
      </c>
      <c r="BG239" s="280" t="s">
        <v>52</v>
      </c>
    </row>
    <row r="240" spans="1:59" s="63" customFormat="1" ht="12.75" x14ac:dyDescent="0.2">
      <c r="A240" s="196">
        <v>3</v>
      </c>
      <c r="B240" s="197" t="s">
        <v>108</v>
      </c>
      <c r="C240" s="208">
        <v>31</v>
      </c>
      <c r="D240" s="209" t="s">
        <v>109</v>
      </c>
      <c r="E240" s="210">
        <v>3131</v>
      </c>
      <c r="F240" s="211" t="s">
        <v>172</v>
      </c>
      <c r="G240" s="231" t="s">
        <v>56</v>
      </c>
      <c r="H240" s="89"/>
      <c r="I240" s="90" t="s">
        <v>177</v>
      </c>
      <c r="J240" s="90"/>
      <c r="K240" s="90" t="s">
        <v>64</v>
      </c>
      <c r="L240" s="90" t="s">
        <v>76</v>
      </c>
      <c r="M240" s="91" t="s">
        <v>56</v>
      </c>
      <c r="N240" s="312">
        <v>0</v>
      </c>
      <c r="O240" s="313">
        <f t="shared" si="28"/>
        <v>0</v>
      </c>
      <c r="P240" s="104">
        <v>1</v>
      </c>
      <c r="Q240" s="92"/>
      <c r="R240" s="92"/>
      <c r="S240" s="92"/>
      <c r="T240" s="92"/>
      <c r="U240" s="92"/>
      <c r="V240" s="92"/>
      <c r="W240" s="92"/>
      <c r="X240" s="109">
        <f t="shared" si="22"/>
        <v>100</v>
      </c>
      <c r="Y240" s="83"/>
      <c r="Z240" s="110">
        <f t="shared" si="23"/>
        <v>0</v>
      </c>
      <c r="AA240" s="111"/>
      <c r="AB240" s="92"/>
      <c r="AC240" s="92"/>
      <c r="AD240" s="92"/>
      <c r="AE240" s="92"/>
      <c r="AF240" s="92"/>
      <c r="AG240" s="92"/>
      <c r="AH240" s="92"/>
      <c r="AI240" s="109">
        <f t="shared" si="24"/>
        <v>0</v>
      </c>
      <c r="AJ240" s="83"/>
      <c r="AK240" s="110">
        <f t="shared" si="25"/>
        <v>0</v>
      </c>
      <c r="AL240" s="111"/>
      <c r="AM240" s="92"/>
      <c r="AN240" s="92"/>
      <c r="AO240" s="92"/>
      <c r="AP240" s="92"/>
      <c r="AQ240" s="92"/>
      <c r="AR240" s="92"/>
      <c r="AS240" s="92"/>
      <c r="AT240" s="92">
        <v>1</v>
      </c>
      <c r="AU240" s="92"/>
      <c r="AV240" s="109">
        <f t="shared" si="26"/>
        <v>2500</v>
      </c>
      <c r="AW240" s="75"/>
      <c r="AX240" s="110">
        <f t="shared" si="27"/>
        <v>0</v>
      </c>
      <c r="AY240" s="111"/>
      <c r="AZ240" s="93"/>
      <c r="BA240" s="94" t="s">
        <v>175</v>
      </c>
      <c r="BB240" s="71"/>
      <c r="BC240" s="54"/>
      <c r="BD240" s="41">
        <v>3</v>
      </c>
      <c r="BE240" s="52">
        <v>31</v>
      </c>
      <c r="BF240" s="62">
        <v>3131</v>
      </c>
      <c r="BG240" s="280" t="s">
        <v>52</v>
      </c>
    </row>
    <row r="241" spans="1:59" s="63" customFormat="1" ht="12.75" x14ac:dyDescent="0.2">
      <c r="A241" s="196">
        <v>3</v>
      </c>
      <c r="B241" s="197" t="s">
        <v>108</v>
      </c>
      <c r="C241" s="208">
        <v>31</v>
      </c>
      <c r="D241" s="209" t="s">
        <v>109</v>
      </c>
      <c r="E241" s="210">
        <v>3131</v>
      </c>
      <c r="F241" s="211" t="s">
        <v>172</v>
      </c>
      <c r="G241" s="231" t="s">
        <v>56</v>
      </c>
      <c r="H241" s="89"/>
      <c r="I241" s="90" t="s">
        <v>204</v>
      </c>
      <c r="J241" s="90"/>
      <c r="K241" s="90" t="s">
        <v>64</v>
      </c>
      <c r="L241" s="90" t="s">
        <v>76</v>
      </c>
      <c r="M241" s="91" t="s">
        <v>56</v>
      </c>
      <c r="N241" s="312">
        <v>0</v>
      </c>
      <c r="O241" s="313">
        <f t="shared" si="28"/>
        <v>0</v>
      </c>
      <c r="P241" s="104">
        <v>1</v>
      </c>
      <c r="Q241" s="92"/>
      <c r="R241" s="92"/>
      <c r="S241" s="92"/>
      <c r="T241" s="92"/>
      <c r="U241" s="92"/>
      <c r="V241" s="92"/>
      <c r="W241" s="92"/>
      <c r="X241" s="109">
        <f t="shared" si="22"/>
        <v>100</v>
      </c>
      <c r="Y241" s="83"/>
      <c r="Z241" s="110">
        <f t="shared" si="23"/>
        <v>0</v>
      </c>
      <c r="AA241" s="111"/>
      <c r="AB241" s="92"/>
      <c r="AC241" s="92"/>
      <c r="AD241" s="92"/>
      <c r="AE241" s="92"/>
      <c r="AF241" s="92"/>
      <c r="AG241" s="92"/>
      <c r="AH241" s="92"/>
      <c r="AI241" s="109">
        <f t="shared" si="24"/>
        <v>0</v>
      </c>
      <c r="AJ241" s="83"/>
      <c r="AK241" s="110">
        <f t="shared" si="25"/>
        <v>0</v>
      </c>
      <c r="AL241" s="111"/>
      <c r="AM241" s="92"/>
      <c r="AN241" s="92"/>
      <c r="AO241" s="92"/>
      <c r="AP241" s="92"/>
      <c r="AQ241" s="92"/>
      <c r="AR241" s="92"/>
      <c r="AS241" s="92"/>
      <c r="AT241" s="92">
        <v>1</v>
      </c>
      <c r="AU241" s="92"/>
      <c r="AV241" s="109">
        <f t="shared" si="26"/>
        <v>2500</v>
      </c>
      <c r="AW241" s="75"/>
      <c r="AX241" s="110">
        <f t="shared" si="27"/>
        <v>0</v>
      </c>
      <c r="AY241" s="111"/>
      <c r="AZ241" s="93"/>
      <c r="BA241" s="94" t="s">
        <v>175</v>
      </c>
      <c r="BB241" s="71"/>
      <c r="BC241" s="54"/>
      <c r="BD241" s="41">
        <v>3</v>
      </c>
      <c r="BE241" s="52">
        <v>31</v>
      </c>
      <c r="BF241" s="62">
        <v>3131</v>
      </c>
      <c r="BG241" s="280" t="s">
        <v>52</v>
      </c>
    </row>
    <row r="242" spans="1:59" s="63" customFormat="1" ht="12.75" x14ac:dyDescent="0.2">
      <c r="A242" s="196">
        <v>3</v>
      </c>
      <c r="B242" s="197" t="s">
        <v>108</v>
      </c>
      <c r="C242" s="208">
        <v>31</v>
      </c>
      <c r="D242" s="209" t="s">
        <v>109</v>
      </c>
      <c r="E242" s="210">
        <v>3131</v>
      </c>
      <c r="F242" s="211" t="s">
        <v>172</v>
      </c>
      <c r="G242" s="231" t="s">
        <v>56</v>
      </c>
      <c r="H242" s="89"/>
      <c r="I242" s="90" t="s">
        <v>205</v>
      </c>
      <c r="J242" s="90"/>
      <c r="K242" s="90" t="s">
        <v>64</v>
      </c>
      <c r="L242" s="90" t="s">
        <v>76</v>
      </c>
      <c r="M242" s="91" t="s">
        <v>56</v>
      </c>
      <c r="N242" s="312">
        <v>0</v>
      </c>
      <c r="O242" s="313">
        <f t="shared" si="28"/>
        <v>0</v>
      </c>
      <c r="P242" s="104">
        <v>1</v>
      </c>
      <c r="Q242" s="92"/>
      <c r="R242" s="92"/>
      <c r="S242" s="92"/>
      <c r="T242" s="92"/>
      <c r="U242" s="92"/>
      <c r="V242" s="92"/>
      <c r="W242" s="92"/>
      <c r="X242" s="109">
        <f t="shared" si="22"/>
        <v>100</v>
      </c>
      <c r="Y242" s="83"/>
      <c r="Z242" s="110">
        <f t="shared" si="23"/>
        <v>0</v>
      </c>
      <c r="AA242" s="111"/>
      <c r="AB242" s="92"/>
      <c r="AC242" s="92"/>
      <c r="AD242" s="92"/>
      <c r="AE242" s="92"/>
      <c r="AF242" s="92"/>
      <c r="AG242" s="92"/>
      <c r="AH242" s="92"/>
      <c r="AI242" s="109">
        <f t="shared" si="24"/>
        <v>0</v>
      </c>
      <c r="AJ242" s="83"/>
      <c r="AK242" s="110">
        <f t="shared" si="25"/>
        <v>0</v>
      </c>
      <c r="AL242" s="111"/>
      <c r="AM242" s="92"/>
      <c r="AN242" s="92"/>
      <c r="AO242" s="92"/>
      <c r="AP242" s="92"/>
      <c r="AQ242" s="92"/>
      <c r="AR242" s="92"/>
      <c r="AS242" s="92"/>
      <c r="AT242" s="92">
        <v>1</v>
      </c>
      <c r="AU242" s="92"/>
      <c r="AV242" s="109">
        <f t="shared" si="26"/>
        <v>2500</v>
      </c>
      <c r="AW242" s="75"/>
      <c r="AX242" s="110">
        <f t="shared" si="27"/>
        <v>0</v>
      </c>
      <c r="AY242" s="111"/>
      <c r="AZ242" s="93"/>
      <c r="BA242" s="94" t="s">
        <v>175</v>
      </c>
      <c r="BB242" s="71"/>
      <c r="BC242" s="54"/>
      <c r="BD242" s="41">
        <v>3</v>
      </c>
      <c r="BE242" s="52">
        <v>31</v>
      </c>
      <c r="BF242" s="62">
        <v>3131</v>
      </c>
      <c r="BG242" s="280" t="s">
        <v>52</v>
      </c>
    </row>
    <row r="243" spans="1:59" s="63" customFormat="1" ht="12.75" x14ac:dyDescent="0.2">
      <c r="A243" s="196">
        <v>3</v>
      </c>
      <c r="B243" s="197" t="s">
        <v>108</v>
      </c>
      <c r="C243" s="208">
        <v>31</v>
      </c>
      <c r="D243" s="209" t="s">
        <v>109</v>
      </c>
      <c r="E243" s="210">
        <v>3131</v>
      </c>
      <c r="F243" s="211" t="s">
        <v>172</v>
      </c>
      <c r="G243" s="231" t="s">
        <v>56</v>
      </c>
      <c r="H243" s="89"/>
      <c r="I243" s="90" t="s">
        <v>206</v>
      </c>
      <c r="J243" s="90"/>
      <c r="K243" s="90" t="s">
        <v>64</v>
      </c>
      <c r="L243" s="90" t="s">
        <v>207</v>
      </c>
      <c r="M243" s="91" t="s">
        <v>56</v>
      </c>
      <c r="N243" s="312">
        <v>0</v>
      </c>
      <c r="O243" s="313">
        <f t="shared" si="28"/>
        <v>0</v>
      </c>
      <c r="P243" s="104">
        <v>1</v>
      </c>
      <c r="Q243" s="92"/>
      <c r="R243" s="92"/>
      <c r="S243" s="92"/>
      <c r="T243" s="92"/>
      <c r="U243" s="92"/>
      <c r="V243" s="92"/>
      <c r="W243" s="92"/>
      <c r="X243" s="109">
        <f t="shared" si="22"/>
        <v>100</v>
      </c>
      <c r="Y243" s="83"/>
      <c r="Z243" s="110">
        <f t="shared" si="23"/>
        <v>0</v>
      </c>
      <c r="AA243" s="111"/>
      <c r="AB243" s="92"/>
      <c r="AC243" s="92"/>
      <c r="AD243" s="92"/>
      <c r="AE243" s="92"/>
      <c r="AF243" s="92"/>
      <c r="AG243" s="92"/>
      <c r="AH243" s="92"/>
      <c r="AI243" s="109">
        <f t="shared" si="24"/>
        <v>0</v>
      </c>
      <c r="AJ243" s="83"/>
      <c r="AK243" s="110">
        <f t="shared" si="25"/>
        <v>0</v>
      </c>
      <c r="AL243" s="111"/>
      <c r="AM243" s="92"/>
      <c r="AN243" s="92"/>
      <c r="AO243" s="92"/>
      <c r="AP243" s="92"/>
      <c r="AQ243" s="92"/>
      <c r="AR243" s="92"/>
      <c r="AS243" s="92"/>
      <c r="AT243" s="92">
        <v>1</v>
      </c>
      <c r="AU243" s="92"/>
      <c r="AV243" s="109">
        <f t="shared" si="26"/>
        <v>2500</v>
      </c>
      <c r="AW243" s="75"/>
      <c r="AX243" s="110">
        <f t="shared" si="27"/>
        <v>0</v>
      </c>
      <c r="AY243" s="111"/>
      <c r="AZ243" s="93"/>
      <c r="BA243" s="94" t="s">
        <v>175</v>
      </c>
      <c r="BB243" s="71"/>
      <c r="BC243" s="54"/>
      <c r="BD243" s="41">
        <v>3</v>
      </c>
      <c r="BE243" s="52">
        <v>31</v>
      </c>
      <c r="BF243" s="62">
        <v>3131</v>
      </c>
      <c r="BG243" s="280" t="s">
        <v>52</v>
      </c>
    </row>
    <row r="244" spans="1:59" s="63" customFormat="1" ht="12.75" x14ac:dyDescent="0.2">
      <c r="A244" s="196">
        <v>3</v>
      </c>
      <c r="B244" s="197" t="s">
        <v>108</v>
      </c>
      <c r="C244" s="208">
        <v>31</v>
      </c>
      <c r="D244" s="209" t="s">
        <v>109</v>
      </c>
      <c r="E244" s="210">
        <v>3131</v>
      </c>
      <c r="F244" s="211" t="s">
        <v>172</v>
      </c>
      <c r="G244" s="231" t="s">
        <v>56</v>
      </c>
      <c r="H244" s="89"/>
      <c r="I244" s="90" t="s">
        <v>208</v>
      </c>
      <c r="J244" s="90"/>
      <c r="K244" s="90" t="s">
        <v>64</v>
      </c>
      <c r="L244" s="90" t="s">
        <v>207</v>
      </c>
      <c r="M244" s="91" t="s">
        <v>56</v>
      </c>
      <c r="N244" s="312">
        <v>0</v>
      </c>
      <c r="O244" s="313">
        <f t="shared" si="28"/>
        <v>0</v>
      </c>
      <c r="P244" s="104">
        <v>1</v>
      </c>
      <c r="Q244" s="92"/>
      <c r="R244" s="92"/>
      <c r="S244" s="92"/>
      <c r="T244" s="92"/>
      <c r="U244" s="92"/>
      <c r="V244" s="92"/>
      <c r="W244" s="92"/>
      <c r="X244" s="109">
        <f t="shared" si="22"/>
        <v>100</v>
      </c>
      <c r="Y244" s="83"/>
      <c r="Z244" s="110">
        <f t="shared" si="23"/>
        <v>0</v>
      </c>
      <c r="AA244" s="111"/>
      <c r="AB244" s="92"/>
      <c r="AC244" s="92"/>
      <c r="AD244" s="92"/>
      <c r="AE244" s="92"/>
      <c r="AF244" s="92"/>
      <c r="AG244" s="92"/>
      <c r="AH244" s="92"/>
      <c r="AI244" s="109">
        <f t="shared" si="24"/>
        <v>0</v>
      </c>
      <c r="AJ244" s="83"/>
      <c r="AK244" s="110">
        <f t="shared" si="25"/>
        <v>0</v>
      </c>
      <c r="AL244" s="111"/>
      <c r="AM244" s="92"/>
      <c r="AN244" s="92"/>
      <c r="AO244" s="92"/>
      <c r="AP244" s="92"/>
      <c r="AQ244" s="92"/>
      <c r="AR244" s="92"/>
      <c r="AS244" s="92"/>
      <c r="AT244" s="92">
        <v>1</v>
      </c>
      <c r="AU244" s="92"/>
      <c r="AV244" s="109">
        <f t="shared" si="26"/>
        <v>2500</v>
      </c>
      <c r="AW244" s="75"/>
      <c r="AX244" s="110">
        <f t="shared" si="27"/>
        <v>0</v>
      </c>
      <c r="AY244" s="111"/>
      <c r="AZ244" s="93"/>
      <c r="BA244" s="94" t="s">
        <v>175</v>
      </c>
      <c r="BB244" s="71"/>
      <c r="BC244" s="54"/>
      <c r="BD244" s="41">
        <v>3</v>
      </c>
      <c r="BE244" s="52">
        <v>31</v>
      </c>
      <c r="BF244" s="62">
        <v>3131</v>
      </c>
      <c r="BG244" s="280" t="s">
        <v>52</v>
      </c>
    </row>
    <row r="245" spans="1:59" s="63" customFormat="1" ht="12.75" x14ac:dyDescent="0.2">
      <c r="A245" s="196">
        <v>3</v>
      </c>
      <c r="B245" s="197" t="s">
        <v>108</v>
      </c>
      <c r="C245" s="208">
        <v>31</v>
      </c>
      <c r="D245" s="209" t="s">
        <v>109</v>
      </c>
      <c r="E245" s="210">
        <v>3131</v>
      </c>
      <c r="F245" s="211" t="s">
        <v>172</v>
      </c>
      <c r="G245" s="231" t="s">
        <v>56</v>
      </c>
      <c r="H245" s="89"/>
      <c r="I245" s="90" t="s">
        <v>209</v>
      </c>
      <c r="J245" s="90"/>
      <c r="K245" s="90" t="s">
        <v>64</v>
      </c>
      <c r="L245" s="90" t="s">
        <v>210</v>
      </c>
      <c r="M245" s="91" t="s">
        <v>56</v>
      </c>
      <c r="N245" s="312">
        <v>0</v>
      </c>
      <c r="O245" s="313">
        <f t="shared" si="28"/>
        <v>0</v>
      </c>
      <c r="P245" s="104">
        <v>1</v>
      </c>
      <c r="Q245" s="92"/>
      <c r="R245" s="92"/>
      <c r="S245" s="92"/>
      <c r="T245" s="92"/>
      <c r="U245" s="92"/>
      <c r="V245" s="92"/>
      <c r="W245" s="92"/>
      <c r="X245" s="109">
        <f t="shared" si="22"/>
        <v>100</v>
      </c>
      <c r="Y245" s="83"/>
      <c r="Z245" s="110">
        <f t="shared" si="23"/>
        <v>0</v>
      </c>
      <c r="AA245" s="111"/>
      <c r="AB245" s="92"/>
      <c r="AC245" s="92"/>
      <c r="AD245" s="92"/>
      <c r="AE245" s="92"/>
      <c r="AF245" s="92"/>
      <c r="AG245" s="92"/>
      <c r="AH245" s="92"/>
      <c r="AI245" s="109">
        <f t="shared" si="24"/>
        <v>0</v>
      </c>
      <c r="AJ245" s="83"/>
      <c r="AK245" s="110">
        <f t="shared" si="25"/>
        <v>0</v>
      </c>
      <c r="AL245" s="111"/>
      <c r="AM245" s="92"/>
      <c r="AN245" s="92"/>
      <c r="AO245" s="92"/>
      <c r="AP245" s="92"/>
      <c r="AQ245" s="92"/>
      <c r="AR245" s="92"/>
      <c r="AS245" s="92"/>
      <c r="AT245" s="92">
        <v>1</v>
      </c>
      <c r="AU245" s="92"/>
      <c r="AV245" s="109">
        <f t="shared" si="26"/>
        <v>2500</v>
      </c>
      <c r="AW245" s="75"/>
      <c r="AX245" s="110">
        <f t="shared" si="27"/>
        <v>0</v>
      </c>
      <c r="AY245" s="111"/>
      <c r="AZ245" s="93"/>
      <c r="BA245" s="94" t="s">
        <v>175</v>
      </c>
      <c r="BB245" s="71"/>
      <c r="BC245" s="54"/>
      <c r="BD245" s="41">
        <v>3</v>
      </c>
      <c r="BE245" s="52">
        <v>31</v>
      </c>
      <c r="BF245" s="62">
        <v>3131</v>
      </c>
      <c r="BG245" s="280" t="s">
        <v>52</v>
      </c>
    </row>
    <row r="246" spans="1:59" s="63" customFormat="1" ht="12.75" x14ac:dyDescent="0.2">
      <c r="A246" s="196">
        <v>3</v>
      </c>
      <c r="B246" s="197" t="s">
        <v>108</v>
      </c>
      <c r="C246" s="208">
        <v>31</v>
      </c>
      <c r="D246" s="209" t="s">
        <v>109</v>
      </c>
      <c r="E246" s="210">
        <v>3131</v>
      </c>
      <c r="F246" s="211" t="s">
        <v>172</v>
      </c>
      <c r="G246" s="231" t="s">
        <v>56</v>
      </c>
      <c r="H246" s="65"/>
      <c r="I246" s="222"/>
      <c r="J246" s="66"/>
      <c r="K246" s="66"/>
      <c r="L246" s="66"/>
      <c r="M246" s="64"/>
      <c r="N246" s="304"/>
      <c r="O246" s="305"/>
      <c r="P246" s="127"/>
      <c r="Q246" s="67"/>
      <c r="R246" s="67"/>
      <c r="S246" s="67"/>
      <c r="T246" s="67"/>
      <c r="U246" s="67"/>
      <c r="V246" s="67"/>
      <c r="W246" s="67"/>
      <c r="X246" s="67"/>
      <c r="Y246" s="68"/>
      <c r="Z246" s="68"/>
      <c r="AA246" s="68"/>
      <c r="AB246" s="67"/>
      <c r="AC246" s="67"/>
      <c r="AD246" s="67"/>
      <c r="AE246" s="67"/>
      <c r="AF246" s="67"/>
      <c r="AG246" s="67"/>
      <c r="AH246" s="67"/>
      <c r="AI246" s="67"/>
      <c r="AJ246" s="68"/>
      <c r="AK246" s="68"/>
      <c r="AL246" s="68"/>
      <c r="AM246" s="67"/>
      <c r="AN246" s="67"/>
      <c r="AO246" s="67"/>
      <c r="AP246" s="67"/>
      <c r="AQ246" s="67"/>
      <c r="AR246" s="67"/>
      <c r="AS246" s="67"/>
      <c r="AT246" s="67"/>
      <c r="AU246" s="67"/>
      <c r="AV246" s="67"/>
      <c r="AW246" s="67"/>
      <c r="AX246" s="68"/>
      <c r="AY246" s="68"/>
      <c r="AZ246" s="69"/>
      <c r="BA246" s="70"/>
      <c r="BB246" s="71"/>
      <c r="BC246" s="54"/>
      <c r="BD246" s="41">
        <v>3</v>
      </c>
      <c r="BE246" s="52">
        <v>31</v>
      </c>
      <c r="BF246" s="62">
        <v>3131</v>
      </c>
      <c r="BG246" s="275"/>
    </row>
    <row r="247" spans="1:59" s="63" customFormat="1" ht="12.75" x14ac:dyDescent="0.2">
      <c r="A247" s="196">
        <v>3</v>
      </c>
      <c r="B247" s="197" t="s">
        <v>108</v>
      </c>
      <c r="C247" s="208">
        <v>31</v>
      </c>
      <c r="D247" s="209" t="s">
        <v>109</v>
      </c>
      <c r="E247" s="210">
        <v>3131</v>
      </c>
      <c r="F247" s="211" t="s">
        <v>172</v>
      </c>
      <c r="G247" s="230"/>
      <c r="H247" s="56"/>
      <c r="I247" s="221"/>
      <c r="J247" s="57"/>
      <c r="K247" s="57"/>
      <c r="L247" s="57"/>
      <c r="M247" s="55"/>
      <c r="N247" s="303"/>
      <c r="O247" s="245"/>
      <c r="P247" s="122"/>
      <c r="Q247" s="58"/>
      <c r="R247" s="58"/>
      <c r="S247" s="58"/>
      <c r="T247" s="58"/>
      <c r="U247" s="58"/>
      <c r="V247" s="58"/>
      <c r="W247" s="58"/>
      <c r="X247" s="58"/>
      <c r="Y247" s="59"/>
      <c r="Z247" s="59"/>
      <c r="AA247" s="59"/>
      <c r="AB247" s="58"/>
      <c r="AC247" s="58"/>
      <c r="AD247" s="58"/>
      <c r="AE247" s="58"/>
      <c r="AF247" s="58"/>
      <c r="AG247" s="58"/>
      <c r="AH247" s="58"/>
      <c r="AI247" s="58"/>
      <c r="AJ247" s="59"/>
      <c r="AK247" s="59"/>
      <c r="AL247" s="59"/>
      <c r="AM247" s="58"/>
      <c r="AN247" s="58"/>
      <c r="AO247" s="58"/>
      <c r="AP247" s="58"/>
      <c r="AQ247" s="58"/>
      <c r="AR247" s="58"/>
      <c r="AS247" s="58"/>
      <c r="AT247" s="58"/>
      <c r="AU247" s="58"/>
      <c r="AV247" s="58"/>
      <c r="AW247" s="58"/>
      <c r="AX247" s="59"/>
      <c r="AY247" s="59"/>
      <c r="AZ247" s="60"/>
      <c r="BA247" s="61"/>
      <c r="BB247" s="54"/>
      <c r="BC247" s="54"/>
      <c r="BD247" s="41">
        <v>3</v>
      </c>
      <c r="BE247" s="52">
        <v>31</v>
      </c>
      <c r="BF247" s="62">
        <v>3131</v>
      </c>
      <c r="BG247" s="274"/>
    </row>
    <row r="248" spans="1:59" s="63" customFormat="1" ht="12.75" x14ac:dyDescent="0.2">
      <c r="A248" s="196">
        <v>3</v>
      </c>
      <c r="B248" s="197" t="s">
        <v>108</v>
      </c>
      <c r="C248" s="208">
        <v>31</v>
      </c>
      <c r="D248" s="209" t="s">
        <v>109</v>
      </c>
      <c r="E248" s="210">
        <v>3131</v>
      </c>
      <c r="F248" s="211" t="s">
        <v>172</v>
      </c>
      <c r="G248" s="231" t="s">
        <v>1190</v>
      </c>
      <c r="H248" s="65"/>
      <c r="I248" s="222"/>
      <c r="J248" s="66"/>
      <c r="K248" s="66"/>
      <c r="L248" s="66"/>
      <c r="M248" s="64"/>
      <c r="N248" s="304"/>
      <c r="O248" s="305"/>
      <c r="P248" s="127"/>
      <c r="Q248" s="67"/>
      <c r="R248" s="67"/>
      <c r="S248" s="67"/>
      <c r="T248" s="67"/>
      <c r="U248" s="67"/>
      <c r="V248" s="67"/>
      <c r="W248" s="67"/>
      <c r="X248" s="67"/>
      <c r="Y248" s="68"/>
      <c r="Z248" s="68"/>
      <c r="AA248" s="68"/>
      <c r="AB248" s="67"/>
      <c r="AC248" s="67"/>
      <c r="AD248" s="67"/>
      <c r="AE248" s="67"/>
      <c r="AF248" s="67"/>
      <c r="AG248" s="67"/>
      <c r="AH248" s="67"/>
      <c r="AI248" s="67"/>
      <c r="AJ248" s="68"/>
      <c r="AK248" s="68"/>
      <c r="AL248" s="68"/>
      <c r="AM248" s="67"/>
      <c r="AN248" s="67"/>
      <c r="AO248" s="67"/>
      <c r="AP248" s="67"/>
      <c r="AQ248" s="67"/>
      <c r="AR248" s="67"/>
      <c r="AS248" s="67"/>
      <c r="AT248" s="67"/>
      <c r="AU248" s="67"/>
      <c r="AV248" s="67"/>
      <c r="AW248" s="67"/>
      <c r="AX248" s="68"/>
      <c r="AY248" s="68"/>
      <c r="AZ248" s="69"/>
      <c r="BA248" s="70"/>
      <c r="BB248" s="71"/>
      <c r="BC248" s="54"/>
      <c r="BD248" s="41">
        <v>3</v>
      </c>
      <c r="BE248" s="52">
        <v>31</v>
      </c>
      <c r="BF248" s="62">
        <v>3131</v>
      </c>
      <c r="BG248" s="274"/>
    </row>
    <row r="249" spans="1:59" s="63" customFormat="1" ht="12.75" x14ac:dyDescent="0.2">
      <c r="A249" s="196">
        <v>3</v>
      </c>
      <c r="B249" s="197" t="s">
        <v>108</v>
      </c>
      <c r="C249" s="208">
        <v>31</v>
      </c>
      <c r="D249" s="209" t="s">
        <v>109</v>
      </c>
      <c r="E249" s="210">
        <v>3131</v>
      </c>
      <c r="F249" s="211" t="s">
        <v>172</v>
      </c>
      <c r="G249" s="231" t="s">
        <v>1190</v>
      </c>
      <c r="H249" s="72" t="s">
        <v>47</v>
      </c>
      <c r="I249" s="223"/>
      <c r="J249" s="223"/>
      <c r="K249" s="223"/>
      <c r="L249" s="223"/>
      <c r="M249" s="223"/>
      <c r="N249" s="247"/>
      <c r="O249" s="306"/>
      <c r="P249" s="105"/>
      <c r="Q249" s="75"/>
      <c r="R249" s="75"/>
      <c r="S249" s="75"/>
      <c r="T249" s="75"/>
      <c r="U249" s="75"/>
      <c r="V249" s="75"/>
      <c r="W249" s="75"/>
      <c r="X249" s="75"/>
      <c r="Y249" s="76">
        <f>IF(ISNUMBER(VLOOKUP(Y251,P$7:W$7,MATCH(Y251,P$7:W$7))),VLOOKUP(Y251,P$7:W$7,MATCH(Y251,P$7:W$7)),IF(N253=0,"No Data",IF(Y251&gt;0,"&lt;100",0)))</f>
        <v>1000</v>
      </c>
      <c r="Z249" s="77">
        <f>IF(ISNUMBER(VLOOKUP(Z253,P$7:W$7,MATCH(Z253,P$7:W$7))),VLOOKUP(Z253,P$7:W$7,MATCH(Z253,P$7:W$7)),IF(N253=0,"No Data",IF(Z253&gt;0,"&lt;100",0)))</f>
        <v>2500</v>
      </c>
      <c r="AA249" s="106">
        <f>IF(ISNUMBER(Z249),Z249,0)</f>
        <v>2500</v>
      </c>
      <c r="AB249" s="75"/>
      <c r="AC249" s="75"/>
      <c r="AD249" s="75"/>
      <c r="AE249" s="75"/>
      <c r="AF249" s="75"/>
      <c r="AG249" s="75"/>
      <c r="AH249" s="75"/>
      <c r="AI249" s="75"/>
      <c r="AJ249" s="76">
        <f>IF(ISNUMBER(VLOOKUP(AJ251,AB$7:AH$7,MATCH(AJ251,AB$7:AH$7))),VLOOKUP(AJ251,AB$7:AH$7,MATCH(AJ251,AB$7:AH$7)),IF(N253=0,"No Data",IF(AJ251&gt;0,"&lt;50",0)))</f>
        <v>0</v>
      </c>
      <c r="AK249" s="77">
        <f>IF(ISNUMBER(VLOOKUP(AK253,AB$7:AH$7,MATCH(AK253,AB$7:AH$7))),VLOOKUP(AK253,AB$7:AH$7,MATCH(AK253,AB$7:AH$7)),IF(N253=0,"No Data",IF(AK253&gt;0,"&lt;50",0)))</f>
        <v>0</v>
      </c>
      <c r="AL249" s="106">
        <f>IF(ISNUMBER(AK249),AK249,0)</f>
        <v>0</v>
      </c>
      <c r="AM249" s="75"/>
      <c r="AN249" s="75"/>
      <c r="AO249" s="75"/>
      <c r="AP249" s="75"/>
      <c r="AQ249" s="75"/>
      <c r="AR249" s="75"/>
      <c r="AS249" s="75"/>
      <c r="AT249" s="75"/>
      <c r="AU249" s="75"/>
      <c r="AV249" s="75"/>
      <c r="AW249" s="76">
        <f>IF(ISNUMBER(VLOOKUP(AW251,AM$7:AU$7,MATCH(AW251,AM$7:AU$7))),VLOOKUP(AW251,AM$7:AU$7,MATCH(AW251,AM$7:AU$7)),IF(N253=0,"No Data",IF(AW251&gt;0,"&lt;10",0)))</f>
        <v>100</v>
      </c>
      <c r="AX249" s="77">
        <f>IF(ISNUMBER(VLOOKUP(AX253,AM$7:AU$7,MATCH(AX253,AM$7:AU$7))),VLOOKUP(AX253,AM$7:AU$7,MATCH(AX253,AM$7:AU$7)),IF(N253=0,"No Data",IF(AX253&gt;0,"&lt;10",0)))</f>
        <v>100</v>
      </c>
      <c r="AY249" s="106">
        <f>IF(ISNUMBER(AX249),AX249,0)</f>
        <v>100</v>
      </c>
      <c r="AZ249" s="79"/>
      <c r="BA249" s="80"/>
      <c r="BB249" s="71"/>
      <c r="BC249" s="54"/>
      <c r="BD249" s="41">
        <v>3</v>
      </c>
      <c r="BE249" s="52">
        <v>31</v>
      </c>
      <c r="BF249" s="62">
        <v>3131</v>
      </c>
      <c r="BG249" s="276" t="s">
        <v>47</v>
      </c>
    </row>
    <row r="250" spans="1:59" s="63" customFormat="1" ht="12.75" x14ac:dyDescent="0.2">
      <c r="A250" s="196">
        <v>3</v>
      </c>
      <c r="B250" s="197" t="s">
        <v>108</v>
      </c>
      <c r="C250" s="208">
        <v>31</v>
      </c>
      <c r="D250" s="209" t="s">
        <v>109</v>
      </c>
      <c r="E250" s="210">
        <v>3131</v>
      </c>
      <c r="F250" s="211" t="s">
        <v>172</v>
      </c>
      <c r="G250" s="231" t="s">
        <v>1190</v>
      </c>
      <c r="H250" s="81" t="s">
        <v>48</v>
      </c>
      <c r="I250" s="223"/>
      <c r="J250" s="223"/>
      <c r="K250" s="223"/>
      <c r="L250" s="223"/>
      <c r="M250" s="223"/>
      <c r="N250" s="247"/>
      <c r="O250" s="306"/>
      <c r="P250" s="105"/>
      <c r="Q250" s="75"/>
      <c r="R250" s="75"/>
      <c r="S250" s="75"/>
      <c r="T250" s="75"/>
      <c r="U250" s="75"/>
      <c r="V250" s="75"/>
      <c r="W250" s="75"/>
      <c r="X250" s="75"/>
      <c r="Y250" s="82">
        <f>MIN(X254:X276)</f>
        <v>0</v>
      </c>
      <c r="Z250" s="83"/>
      <c r="AA250" s="83"/>
      <c r="AB250" s="75"/>
      <c r="AC250" s="75"/>
      <c r="AD250" s="75"/>
      <c r="AE250" s="75"/>
      <c r="AF250" s="75"/>
      <c r="AG250" s="75"/>
      <c r="AH250" s="75"/>
      <c r="AI250" s="75"/>
      <c r="AJ250" s="82">
        <f>MIN(AI254:AI276)</f>
        <v>0</v>
      </c>
      <c r="AK250" s="83"/>
      <c r="AL250" s="83"/>
      <c r="AM250" s="75"/>
      <c r="AN250" s="75"/>
      <c r="AO250" s="75"/>
      <c r="AP250" s="75"/>
      <c r="AQ250" s="75"/>
      <c r="AR250" s="75"/>
      <c r="AS250" s="75"/>
      <c r="AT250" s="75"/>
      <c r="AU250" s="75"/>
      <c r="AV250" s="75"/>
      <c r="AW250" s="82">
        <f>MIN(AV254:AV276)</f>
        <v>25</v>
      </c>
      <c r="AX250" s="83"/>
      <c r="AY250" s="83"/>
      <c r="AZ250" s="79"/>
      <c r="BA250" s="80"/>
      <c r="BB250" s="71"/>
      <c r="BC250" s="54"/>
      <c r="BD250" s="41">
        <v>3</v>
      </c>
      <c r="BE250" s="52">
        <v>31</v>
      </c>
      <c r="BF250" s="62">
        <v>3131</v>
      </c>
      <c r="BG250" s="278" t="s">
        <v>48</v>
      </c>
    </row>
    <row r="251" spans="1:59" s="63" customFormat="1" ht="12.75" x14ac:dyDescent="0.2">
      <c r="A251" s="196">
        <v>3</v>
      </c>
      <c r="B251" s="197" t="s">
        <v>108</v>
      </c>
      <c r="C251" s="208">
        <v>31</v>
      </c>
      <c r="D251" s="209" t="s">
        <v>109</v>
      </c>
      <c r="E251" s="210">
        <v>3131</v>
      </c>
      <c r="F251" s="211" t="s">
        <v>172</v>
      </c>
      <c r="G251" s="231" t="s">
        <v>1190</v>
      </c>
      <c r="H251" s="81" t="s">
        <v>49</v>
      </c>
      <c r="I251" s="223"/>
      <c r="J251" s="223"/>
      <c r="K251" s="223"/>
      <c r="L251" s="223"/>
      <c r="M251" s="223"/>
      <c r="N251" s="247"/>
      <c r="O251" s="306"/>
      <c r="P251" s="105"/>
      <c r="Q251" s="75"/>
      <c r="R251" s="75"/>
      <c r="S251" s="75"/>
      <c r="T251" s="75"/>
      <c r="U251" s="75"/>
      <c r="V251" s="75"/>
      <c r="W251" s="75"/>
      <c r="X251" s="75"/>
      <c r="Y251" s="84">
        <f>IF(ISNUMBER(AVERAGE(X254:X276)),AVERAGE(X254:X276),0)</f>
        <v>1666.6666666666667</v>
      </c>
      <c r="Z251" s="83"/>
      <c r="AA251" s="83"/>
      <c r="AB251" s="75"/>
      <c r="AC251" s="75"/>
      <c r="AD251" s="75"/>
      <c r="AE251" s="75"/>
      <c r="AF251" s="75"/>
      <c r="AG251" s="75"/>
      <c r="AH251" s="75"/>
      <c r="AI251" s="75"/>
      <c r="AJ251" s="84">
        <f>IF(ISNUMBER(AVERAGE(AI254:AI276)),AVERAGE(AI254:AI276),0)</f>
        <v>0</v>
      </c>
      <c r="AK251" s="83"/>
      <c r="AL251" s="83"/>
      <c r="AM251" s="75"/>
      <c r="AN251" s="75"/>
      <c r="AO251" s="75"/>
      <c r="AP251" s="75"/>
      <c r="AQ251" s="75"/>
      <c r="AR251" s="75"/>
      <c r="AS251" s="75"/>
      <c r="AT251" s="75"/>
      <c r="AU251" s="75"/>
      <c r="AV251" s="75"/>
      <c r="AW251" s="84">
        <f>IF(ISNUMBER(AVERAGE(AV254:AV276)),AVERAGE(AV254:AV276),0)</f>
        <v>125</v>
      </c>
      <c r="AX251" s="83"/>
      <c r="AY251" s="83"/>
      <c r="AZ251" s="79"/>
      <c r="BA251" s="80"/>
      <c r="BB251" s="71"/>
      <c r="BC251" s="54"/>
      <c r="BD251" s="41">
        <v>3</v>
      </c>
      <c r="BE251" s="52">
        <v>31</v>
      </c>
      <c r="BF251" s="62">
        <v>3131</v>
      </c>
      <c r="BG251" s="278" t="s">
        <v>49</v>
      </c>
    </row>
    <row r="252" spans="1:59" s="63" customFormat="1" ht="12.75" x14ac:dyDescent="0.2">
      <c r="A252" s="196">
        <v>3</v>
      </c>
      <c r="B252" s="197" t="s">
        <v>108</v>
      </c>
      <c r="C252" s="208">
        <v>31</v>
      </c>
      <c r="D252" s="209" t="s">
        <v>109</v>
      </c>
      <c r="E252" s="210">
        <v>3131</v>
      </c>
      <c r="F252" s="211" t="s">
        <v>172</v>
      </c>
      <c r="G252" s="231" t="s">
        <v>1190</v>
      </c>
      <c r="H252" s="81" t="s">
        <v>50</v>
      </c>
      <c r="I252" s="223"/>
      <c r="J252" s="223"/>
      <c r="K252" s="223"/>
      <c r="L252" s="223"/>
      <c r="M252" s="223"/>
      <c r="N252" s="247"/>
      <c r="O252" s="306"/>
      <c r="P252" s="105"/>
      <c r="Q252" s="75"/>
      <c r="R252" s="75"/>
      <c r="S252" s="75"/>
      <c r="T252" s="75"/>
      <c r="U252" s="75"/>
      <c r="V252" s="75"/>
      <c r="W252" s="75"/>
      <c r="X252" s="75"/>
      <c r="Y252" s="84">
        <f>MAX(X254:X276)</f>
        <v>5000</v>
      </c>
      <c r="Z252" s="83"/>
      <c r="AA252" s="83"/>
      <c r="AB252" s="75"/>
      <c r="AC252" s="75"/>
      <c r="AD252" s="75"/>
      <c r="AE252" s="75"/>
      <c r="AF252" s="75"/>
      <c r="AG252" s="75"/>
      <c r="AH252" s="75"/>
      <c r="AI252" s="75"/>
      <c r="AJ252" s="84">
        <f>MAX(AI254:AI276)</f>
        <v>0</v>
      </c>
      <c r="AK252" s="83"/>
      <c r="AL252" s="83"/>
      <c r="AM252" s="75"/>
      <c r="AN252" s="75"/>
      <c r="AO252" s="75"/>
      <c r="AP252" s="75"/>
      <c r="AQ252" s="75"/>
      <c r="AR252" s="75"/>
      <c r="AS252" s="75"/>
      <c r="AT252" s="75"/>
      <c r="AU252" s="75"/>
      <c r="AV252" s="75"/>
      <c r="AW252" s="84">
        <f>MAX(AV254:AV276)</f>
        <v>250</v>
      </c>
      <c r="AX252" s="83"/>
      <c r="AY252" s="83"/>
      <c r="AZ252" s="79"/>
      <c r="BA252" s="80"/>
      <c r="BB252" s="71"/>
      <c r="BC252" s="54"/>
      <c r="BD252" s="41">
        <v>3</v>
      </c>
      <c r="BE252" s="52">
        <v>31</v>
      </c>
      <c r="BF252" s="62">
        <v>3131</v>
      </c>
      <c r="BG252" s="278" t="s">
        <v>50</v>
      </c>
    </row>
    <row r="253" spans="1:59" s="63" customFormat="1" ht="12.75" x14ac:dyDescent="0.2">
      <c r="A253" s="196">
        <v>3</v>
      </c>
      <c r="B253" s="197" t="s">
        <v>108</v>
      </c>
      <c r="C253" s="208">
        <v>31</v>
      </c>
      <c r="D253" s="209" t="s">
        <v>109</v>
      </c>
      <c r="E253" s="210">
        <v>3131</v>
      </c>
      <c r="F253" s="211" t="s">
        <v>172</v>
      </c>
      <c r="G253" s="231" t="s">
        <v>1190</v>
      </c>
      <c r="H253" s="85" t="s">
        <v>51</v>
      </c>
      <c r="I253" s="223"/>
      <c r="J253" s="223"/>
      <c r="K253" s="223"/>
      <c r="L253" s="223"/>
      <c r="M253" s="223"/>
      <c r="N253" s="248">
        <f>SUM(N254:N255)</f>
        <v>2</v>
      </c>
      <c r="O253" s="293">
        <f>SUM(O254:O255)</f>
        <v>1</v>
      </c>
      <c r="P253" s="292"/>
      <c r="Q253" s="87"/>
      <c r="R253" s="87"/>
      <c r="S253" s="87"/>
      <c r="T253" s="87"/>
      <c r="U253" s="87"/>
      <c r="V253" s="87"/>
      <c r="W253" s="87"/>
      <c r="X253" s="87"/>
      <c r="Y253" s="88"/>
      <c r="Z253" s="119">
        <f>SUM(Z254:Z255)</f>
        <v>2500</v>
      </c>
      <c r="AA253" s="88"/>
      <c r="AB253" s="87"/>
      <c r="AC253" s="87"/>
      <c r="AD253" s="87"/>
      <c r="AE253" s="87"/>
      <c r="AF253" s="87"/>
      <c r="AG253" s="87"/>
      <c r="AH253" s="87"/>
      <c r="AI253" s="87"/>
      <c r="AJ253" s="88"/>
      <c r="AK253" s="119">
        <f>SUM(AK254:AK255)</f>
        <v>0</v>
      </c>
      <c r="AL253" s="88"/>
      <c r="AM253" s="87"/>
      <c r="AN253" s="87"/>
      <c r="AO253" s="87"/>
      <c r="AP253" s="87"/>
      <c r="AQ253" s="87"/>
      <c r="AR253" s="87"/>
      <c r="AS253" s="87"/>
      <c r="AT253" s="87"/>
      <c r="AU253" s="87"/>
      <c r="AV253" s="87"/>
      <c r="AW253" s="112"/>
      <c r="AX253" s="119">
        <f>SUM(AX254:AX255)</f>
        <v>175</v>
      </c>
      <c r="AY253" s="88"/>
      <c r="AZ253" s="79"/>
      <c r="BA253" s="80"/>
      <c r="BB253" s="71"/>
      <c r="BC253" s="54"/>
      <c r="BD253" s="41">
        <v>3</v>
      </c>
      <c r="BE253" s="52">
        <v>31</v>
      </c>
      <c r="BF253" s="62">
        <v>3131</v>
      </c>
      <c r="BG253" s="279" t="s">
        <v>51</v>
      </c>
    </row>
    <row r="254" spans="1:59" s="63" customFormat="1" ht="12.75" x14ac:dyDescent="0.2">
      <c r="A254" s="196">
        <v>3</v>
      </c>
      <c r="B254" s="197" t="s">
        <v>108</v>
      </c>
      <c r="C254" s="208">
        <v>31</v>
      </c>
      <c r="D254" s="209" t="s">
        <v>109</v>
      </c>
      <c r="E254" s="210">
        <v>3131</v>
      </c>
      <c r="F254" s="211" t="s">
        <v>172</v>
      </c>
      <c r="G254" s="231" t="s">
        <v>1190</v>
      </c>
      <c r="H254" s="89" t="s">
        <v>52</v>
      </c>
      <c r="I254" s="90" t="s">
        <v>1223</v>
      </c>
      <c r="J254" s="90" t="s">
        <v>1226</v>
      </c>
      <c r="K254" s="90" t="s">
        <v>64</v>
      </c>
      <c r="L254" s="90" t="s">
        <v>402</v>
      </c>
      <c r="M254" s="91" t="s">
        <v>1225</v>
      </c>
      <c r="N254" s="312">
        <v>1</v>
      </c>
      <c r="O254" s="313">
        <f>N254/N$253</f>
        <v>0.5</v>
      </c>
      <c r="P254" s="104"/>
      <c r="Q254" s="92"/>
      <c r="R254" s="92"/>
      <c r="S254" s="92"/>
      <c r="T254" s="92"/>
      <c r="U254" s="92"/>
      <c r="V254" s="92"/>
      <c r="W254" s="92"/>
      <c r="X254" s="109">
        <f t="shared" ref="X254" si="29">P254*P$7+Q254*Q$7+R254*R$7+S254*S$7+T254*T$7+U254*U$7+V254*V$7+W254*W$7</f>
        <v>0</v>
      </c>
      <c r="Y254" s="83"/>
      <c r="Z254" s="110">
        <f t="shared" ref="Z254" si="30">X254*$O254</f>
        <v>0</v>
      </c>
      <c r="AA254" s="111"/>
      <c r="AB254" s="92"/>
      <c r="AC254" s="92"/>
      <c r="AD254" s="92"/>
      <c r="AE254" s="92"/>
      <c r="AF254" s="92"/>
      <c r="AG254" s="92"/>
      <c r="AH254" s="92"/>
      <c r="AI254" s="109">
        <f t="shared" ref="AI254" si="31">AB254*AB$7+AC254*AC$7+AD254*AD$7+AE254*AE$7+AF254*AF$7+AG254*AG$7+AH254*AH$7</f>
        <v>0</v>
      </c>
      <c r="AJ254" s="83"/>
      <c r="AK254" s="110">
        <f t="shared" ref="AK254" si="32">AI254*$O254</f>
        <v>0</v>
      </c>
      <c r="AL254" s="111"/>
      <c r="AM254" s="92"/>
      <c r="AN254" s="92"/>
      <c r="AO254" s="92"/>
      <c r="AP254" s="92"/>
      <c r="AQ254" s="92">
        <v>1</v>
      </c>
      <c r="AR254" s="92"/>
      <c r="AS254" s="92"/>
      <c r="AT254" s="92"/>
      <c r="AU254" s="92"/>
      <c r="AV254" s="109">
        <f t="shared" ref="AV254" si="33">AM254*AM$7+AN254*AN$7+AO254*AO$7+AP254*AP$7+AQ254*AQ$7+AR254*AR$7+AS254*AS$7+AT254*AT$7+AU254*AU$7</f>
        <v>250</v>
      </c>
      <c r="AW254" s="75"/>
      <c r="AX254" s="110">
        <f t="shared" ref="AX254" si="34">AV254*$O254</f>
        <v>125</v>
      </c>
      <c r="AY254" s="111"/>
      <c r="AZ254" s="93"/>
      <c r="BA254" s="94" t="s">
        <v>131</v>
      </c>
      <c r="BB254" s="71"/>
      <c r="BC254" s="54"/>
      <c r="BD254" s="41">
        <v>3</v>
      </c>
      <c r="BE254" s="52">
        <v>31</v>
      </c>
      <c r="BF254" s="62">
        <v>3131</v>
      </c>
      <c r="BG254" s="280" t="s">
        <v>52</v>
      </c>
    </row>
    <row r="255" spans="1:59" s="63" customFormat="1" ht="12.75" x14ac:dyDescent="0.2">
      <c r="A255" s="196">
        <v>3</v>
      </c>
      <c r="B255" s="197" t="s">
        <v>108</v>
      </c>
      <c r="C255" s="208">
        <v>31</v>
      </c>
      <c r="D255" s="209" t="s">
        <v>109</v>
      </c>
      <c r="E255" s="210">
        <v>3131</v>
      </c>
      <c r="F255" s="211" t="s">
        <v>172</v>
      </c>
      <c r="G255" s="231" t="s">
        <v>1190</v>
      </c>
      <c r="H255" s="89"/>
      <c r="I255" s="90" t="s">
        <v>1228</v>
      </c>
      <c r="J255" s="90" t="s">
        <v>1227</v>
      </c>
      <c r="K255" s="90" t="s">
        <v>90</v>
      </c>
      <c r="L255" s="90" t="s">
        <v>618</v>
      </c>
      <c r="M255" s="91" t="s">
        <v>1225</v>
      </c>
      <c r="N255" s="312">
        <v>1</v>
      </c>
      <c r="O255" s="313">
        <f>N255/N$253</f>
        <v>0.5</v>
      </c>
      <c r="P255" s="104"/>
      <c r="Q255" s="92"/>
      <c r="R255" s="92"/>
      <c r="S255" s="92"/>
      <c r="T255" s="92"/>
      <c r="U255" s="92">
        <v>1</v>
      </c>
      <c r="V255" s="92"/>
      <c r="W255" s="92"/>
      <c r="X255" s="109">
        <f t="shared" ref="X255" si="35">P255*P$7+Q255*Q$7+R255*R$7+S255*S$7+T255*T$7+U255*U$7+V255*V$7+W255*W$7</f>
        <v>5000</v>
      </c>
      <c r="Y255" s="83"/>
      <c r="Z255" s="110">
        <f t="shared" ref="Z255" si="36">X255*$O255</f>
        <v>2500</v>
      </c>
      <c r="AA255" s="111"/>
      <c r="AB255" s="92"/>
      <c r="AC255" s="92"/>
      <c r="AD255" s="92"/>
      <c r="AE255" s="92"/>
      <c r="AF255" s="92"/>
      <c r="AG255" s="92"/>
      <c r="AH255" s="92"/>
      <c r="AI255" s="109">
        <f t="shared" ref="AI255" si="37">AB255*AB$7+AC255*AC$7+AD255*AD$7+AE255*AE$7+AF255*AF$7+AG255*AG$7+AH255*AH$7</f>
        <v>0</v>
      </c>
      <c r="AJ255" s="83"/>
      <c r="AK255" s="110">
        <f t="shared" ref="AK255" si="38">AI255*$O255</f>
        <v>0</v>
      </c>
      <c r="AL255" s="111"/>
      <c r="AM255" s="92"/>
      <c r="AN255" s="92"/>
      <c r="AO255" s="92"/>
      <c r="AP255" s="92">
        <v>1</v>
      </c>
      <c r="AQ255" s="92"/>
      <c r="AR255" s="92"/>
      <c r="AS255" s="92"/>
      <c r="AT255" s="92"/>
      <c r="AU255" s="92"/>
      <c r="AV255" s="109">
        <f t="shared" ref="AV255" si="39">AM255*AM$7+AN255*AN$7+AO255*AO$7+AP255*AP$7+AQ255*AQ$7+AR255*AR$7+AS255*AS$7+AT255*AT$7+AU255*AU$7</f>
        <v>100</v>
      </c>
      <c r="AW255" s="75"/>
      <c r="AX255" s="110">
        <f t="shared" ref="AX255" si="40">AV255*$O255</f>
        <v>50</v>
      </c>
      <c r="AY255" s="111"/>
      <c r="AZ255" s="93"/>
      <c r="BA255" s="94" t="s">
        <v>1229</v>
      </c>
      <c r="BB255" s="71"/>
      <c r="BC255" s="54"/>
      <c r="BD255" s="41">
        <v>3</v>
      </c>
      <c r="BE255" s="52">
        <v>31</v>
      </c>
      <c r="BF255" s="62">
        <v>3131</v>
      </c>
      <c r="BG255" s="280"/>
    </row>
    <row r="256" spans="1:59" s="63" customFormat="1" ht="12.75" x14ac:dyDescent="0.2">
      <c r="A256" s="196">
        <v>3</v>
      </c>
      <c r="B256" s="197" t="s">
        <v>108</v>
      </c>
      <c r="C256" s="208">
        <v>31</v>
      </c>
      <c r="D256" s="209" t="s">
        <v>109</v>
      </c>
      <c r="E256" s="210">
        <v>3131</v>
      </c>
      <c r="F256" s="211" t="s">
        <v>172</v>
      </c>
      <c r="G256" s="231" t="s">
        <v>1190</v>
      </c>
      <c r="H256" s="65"/>
      <c r="I256" s="222"/>
      <c r="J256" s="66"/>
      <c r="K256" s="66"/>
      <c r="L256" s="66"/>
      <c r="M256" s="64"/>
      <c r="N256" s="304"/>
      <c r="O256" s="305"/>
      <c r="P256" s="127"/>
      <c r="Q256" s="67"/>
      <c r="R256" s="67"/>
      <c r="S256" s="67"/>
      <c r="T256" s="67"/>
      <c r="U256" s="67"/>
      <c r="V256" s="67"/>
      <c r="W256" s="67"/>
      <c r="X256" s="67"/>
      <c r="Y256" s="68"/>
      <c r="Z256" s="68"/>
      <c r="AA256" s="68"/>
      <c r="AB256" s="67"/>
      <c r="AC256" s="67"/>
      <c r="AD256" s="67"/>
      <c r="AE256" s="67"/>
      <c r="AF256" s="67"/>
      <c r="AG256" s="67"/>
      <c r="AH256" s="67"/>
      <c r="AI256" s="67"/>
      <c r="AJ256" s="68"/>
      <c r="AK256" s="68"/>
      <c r="AL256" s="68"/>
      <c r="AM256" s="67"/>
      <c r="AN256" s="67"/>
      <c r="AO256" s="67"/>
      <c r="AP256" s="67"/>
      <c r="AQ256" s="67"/>
      <c r="AR256" s="67"/>
      <c r="AS256" s="67"/>
      <c r="AT256" s="67"/>
      <c r="AU256" s="67"/>
      <c r="AV256" s="67"/>
      <c r="AW256" s="67"/>
      <c r="AX256" s="68"/>
      <c r="AY256" s="68"/>
      <c r="AZ256" s="69"/>
      <c r="BA256" s="70"/>
      <c r="BB256" s="71"/>
      <c r="BC256" s="54"/>
      <c r="BD256" s="41">
        <v>3</v>
      </c>
      <c r="BE256" s="52">
        <v>31</v>
      </c>
      <c r="BF256" s="62">
        <v>3131</v>
      </c>
      <c r="BG256" s="274"/>
    </row>
    <row r="257" spans="1:59" s="63" customFormat="1" ht="12.75" x14ac:dyDescent="0.2">
      <c r="A257" s="196"/>
      <c r="B257" s="197"/>
      <c r="C257" s="208"/>
      <c r="D257" s="209" t="s">
        <v>109</v>
      </c>
      <c r="E257" s="210">
        <v>3132</v>
      </c>
      <c r="F257" s="211" t="s">
        <v>172</v>
      </c>
      <c r="G257" s="230"/>
      <c r="H257" s="56"/>
      <c r="I257" s="221"/>
      <c r="J257" s="57"/>
      <c r="K257" s="57"/>
      <c r="L257" s="57"/>
      <c r="M257" s="55"/>
      <c r="N257" s="303"/>
      <c r="O257" s="245"/>
      <c r="P257" s="122"/>
      <c r="Q257" s="58"/>
      <c r="R257" s="58"/>
      <c r="S257" s="58"/>
      <c r="T257" s="58"/>
      <c r="U257" s="58"/>
      <c r="V257" s="58"/>
      <c r="W257" s="58"/>
      <c r="X257" s="58"/>
      <c r="Y257" s="59"/>
      <c r="Z257" s="59"/>
      <c r="AA257" s="59"/>
      <c r="AB257" s="58"/>
      <c r="AC257" s="58"/>
      <c r="AD257" s="58"/>
      <c r="AE257" s="58"/>
      <c r="AF257" s="58"/>
      <c r="AG257" s="58"/>
      <c r="AH257" s="58"/>
      <c r="AI257" s="58"/>
      <c r="AJ257" s="59"/>
      <c r="AK257" s="59"/>
      <c r="AL257" s="59"/>
      <c r="AM257" s="58"/>
      <c r="AN257" s="58"/>
      <c r="AO257" s="58"/>
      <c r="AP257" s="58"/>
      <c r="AQ257" s="58"/>
      <c r="AR257" s="58"/>
      <c r="AS257" s="58"/>
      <c r="AT257" s="58"/>
      <c r="AU257" s="58"/>
      <c r="AV257" s="58"/>
      <c r="AW257" s="58"/>
      <c r="AX257" s="59"/>
      <c r="AY257" s="59"/>
      <c r="AZ257" s="60"/>
      <c r="BA257" s="61"/>
      <c r="BB257" s="54"/>
      <c r="BC257" s="54"/>
      <c r="BD257" s="41"/>
      <c r="BE257" s="52"/>
      <c r="BF257" s="62"/>
      <c r="BG257" s="274"/>
    </row>
    <row r="258" spans="1:59" s="63" customFormat="1" ht="12.75" x14ac:dyDescent="0.2">
      <c r="A258" s="196">
        <v>3</v>
      </c>
      <c r="B258" s="197" t="s">
        <v>108</v>
      </c>
      <c r="C258" s="208">
        <v>31</v>
      </c>
      <c r="D258" s="209" t="s">
        <v>109</v>
      </c>
      <c r="E258" s="210">
        <v>3131</v>
      </c>
      <c r="F258" s="211" t="s">
        <v>172</v>
      </c>
      <c r="G258" s="231"/>
      <c r="H258" s="65"/>
      <c r="I258" s="222"/>
      <c r="J258" s="66"/>
      <c r="K258" s="66"/>
      <c r="L258" s="66"/>
      <c r="M258" s="64"/>
      <c r="N258" s="304"/>
      <c r="O258" s="305"/>
      <c r="P258" s="127"/>
      <c r="Q258" s="67"/>
      <c r="R258" s="67"/>
      <c r="S258" s="67"/>
      <c r="T258" s="67"/>
      <c r="U258" s="67"/>
      <c r="V258" s="67"/>
      <c r="W258" s="67"/>
      <c r="X258" s="67"/>
      <c r="Y258" s="68"/>
      <c r="Z258" s="68"/>
      <c r="AA258" s="68"/>
      <c r="AB258" s="67"/>
      <c r="AC258" s="67"/>
      <c r="AD258" s="67"/>
      <c r="AE258" s="67"/>
      <c r="AF258" s="67"/>
      <c r="AG258" s="67"/>
      <c r="AH258" s="67"/>
      <c r="AI258" s="67"/>
      <c r="AJ258" s="68"/>
      <c r="AK258" s="68"/>
      <c r="AL258" s="68"/>
      <c r="AM258" s="67"/>
      <c r="AN258" s="67"/>
      <c r="AO258" s="67"/>
      <c r="AP258" s="67"/>
      <c r="AQ258" s="67"/>
      <c r="AR258" s="67"/>
      <c r="AS258" s="67"/>
      <c r="AT258" s="67"/>
      <c r="AU258" s="67"/>
      <c r="AV258" s="67"/>
      <c r="AW258" s="67"/>
      <c r="AX258" s="68"/>
      <c r="AY258" s="68"/>
      <c r="AZ258" s="69"/>
      <c r="BA258" s="70"/>
      <c r="BB258" s="71"/>
      <c r="BC258" s="54"/>
      <c r="BD258" s="41">
        <v>3</v>
      </c>
      <c r="BE258" s="52">
        <v>31</v>
      </c>
      <c r="BF258" s="62">
        <v>3131</v>
      </c>
      <c r="BG258" s="274"/>
    </row>
    <row r="259" spans="1:59" s="63" customFormat="1" ht="12.75" x14ac:dyDescent="0.2">
      <c r="A259" s="196">
        <v>3</v>
      </c>
      <c r="B259" s="197" t="s">
        <v>108</v>
      </c>
      <c r="C259" s="208">
        <v>31</v>
      </c>
      <c r="D259" s="209" t="s">
        <v>109</v>
      </c>
      <c r="E259" s="210">
        <v>3131</v>
      </c>
      <c r="F259" s="211" t="s">
        <v>172</v>
      </c>
      <c r="G259" s="231" t="s">
        <v>53</v>
      </c>
      <c r="H259" s="72" t="s">
        <v>1233</v>
      </c>
      <c r="I259" s="223" t="s">
        <v>1183</v>
      </c>
      <c r="J259" s="73"/>
      <c r="K259" s="73"/>
      <c r="L259" s="73"/>
      <c r="M259" s="74"/>
      <c r="N259" s="247"/>
      <c r="O259" s="306"/>
      <c r="P259" s="105"/>
      <c r="Q259" s="75"/>
      <c r="R259" s="75"/>
      <c r="S259" s="75"/>
      <c r="T259" s="75"/>
      <c r="U259" s="75"/>
      <c r="V259" s="75"/>
      <c r="W259" s="75"/>
      <c r="X259" s="75"/>
      <c r="Y259" s="76" t="s">
        <v>1241</v>
      </c>
      <c r="Z259" s="77" t="s">
        <v>1241</v>
      </c>
      <c r="AA259" s="78">
        <f>AA$126</f>
        <v>1000</v>
      </c>
      <c r="AB259" s="75"/>
      <c r="AC259" s="75"/>
      <c r="AD259" s="75"/>
      <c r="AE259" s="75"/>
      <c r="AF259" s="75"/>
      <c r="AG259" s="75"/>
      <c r="AH259" s="75"/>
      <c r="AI259" s="75"/>
      <c r="AJ259" s="76" t="s">
        <v>1241</v>
      </c>
      <c r="AK259" s="77" t="s">
        <v>1241</v>
      </c>
      <c r="AL259" s="78">
        <f>AL$126</f>
        <v>0</v>
      </c>
      <c r="AM259" s="75"/>
      <c r="AN259" s="75"/>
      <c r="AO259" s="75"/>
      <c r="AP259" s="75"/>
      <c r="AQ259" s="75"/>
      <c r="AR259" s="75"/>
      <c r="AS259" s="75"/>
      <c r="AT259" s="75"/>
      <c r="AU259" s="75"/>
      <c r="AV259" s="75"/>
      <c r="AW259" s="76" t="s">
        <v>1241</v>
      </c>
      <c r="AX259" s="77" t="s">
        <v>1241</v>
      </c>
      <c r="AY259" s="78">
        <f>AY$126</f>
        <v>25</v>
      </c>
      <c r="AZ259" s="79"/>
      <c r="BA259" s="80" t="str">
        <f>I259</f>
        <v>&gt; see 3112, Reinforcement for in situ concrete</v>
      </c>
      <c r="BB259" s="71"/>
      <c r="BC259" s="54"/>
      <c r="BD259" s="41">
        <v>3</v>
      </c>
      <c r="BE259" s="52">
        <v>31</v>
      </c>
      <c r="BF259" s="62">
        <v>3131</v>
      </c>
      <c r="BG259" s="276" t="s">
        <v>47</v>
      </c>
    </row>
    <row r="260" spans="1:59" s="63" customFormat="1" ht="12.75" x14ac:dyDescent="0.2">
      <c r="A260" s="196">
        <v>3</v>
      </c>
      <c r="B260" s="197" t="s">
        <v>108</v>
      </c>
      <c r="C260" s="208">
        <v>31</v>
      </c>
      <c r="D260" s="209" t="s">
        <v>109</v>
      </c>
      <c r="E260" s="210">
        <v>3131</v>
      </c>
      <c r="F260" s="211" t="s">
        <v>172</v>
      </c>
      <c r="G260" s="231"/>
      <c r="H260" s="65"/>
      <c r="I260" s="222"/>
      <c r="J260" s="66"/>
      <c r="K260" s="66"/>
      <c r="L260" s="66"/>
      <c r="M260" s="64"/>
      <c r="N260" s="304"/>
      <c r="O260" s="305"/>
      <c r="P260" s="127"/>
      <c r="Q260" s="67"/>
      <c r="R260" s="67"/>
      <c r="S260" s="67"/>
      <c r="T260" s="67"/>
      <c r="U260" s="67"/>
      <c r="V260" s="67"/>
      <c r="W260" s="67"/>
      <c r="X260" s="67"/>
      <c r="Y260" s="68"/>
      <c r="Z260" s="68"/>
      <c r="AA260" s="68"/>
      <c r="AB260" s="67"/>
      <c r="AC260" s="67"/>
      <c r="AD260" s="67"/>
      <c r="AE260" s="67"/>
      <c r="AF260" s="67"/>
      <c r="AG260" s="67"/>
      <c r="AH260" s="67"/>
      <c r="AI260" s="67"/>
      <c r="AJ260" s="68"/>
      <c r="AK260" s="68"/>
      <c r="AL260" s="68"/>
      <c r="AM260" s="67"/>
      <c r="AN260" s="67"/>
      <c r="AO260" s="67"/>
      <c r="AP260" s="67"/>
      <c r="AQ260" s="67"/>
      <c r="AR260" s="67"/>
      <c r="AS260" s="67"/>
      <c r="AT260" s="67"/>
      <c r="AU260" s="67"/>
      <c r="AV260" s="67"/>
      <c r="AW260" s="67"/>
      <c r="AX260" s="68"/>
      <c r="AY260" s="68"/>
      <c r="AZ260" s="69"/>
      <c r="BA260" s="70"/>
      <c r="BB260" s="71"/>
      <c r="BC260" s="54"/>
      <c r="BD260" s="41">
        <v>3</v>
      </c>
      <c r="BE260" s="52">
        <v>31</v>
      </c>
      <c r="BF260" s="62">
        <v>3131</v>
      </c>
      <c r="BG260" s="275"/>
    </row>
    <row r="261" spans="1:59" s="63" customFormat="1" ht="12.75" x14ac:dyDescent="0.2">
      <c r="A261" s="196">
        <v>3</v>
      </c>
      <c r="B261" s="197" t="s">
        <v>108</v>
      </c>
      <c r="C261" s="208">
        <v>31</v>
      </c>
      <c r="D261" s="209" t="s">
        <v>109</v>
      </c>
      <c r="E261" s="210">
        <v>3131</v>
      </c>
      <c r="F261" s="211" t="s">
        <v>172</v>
      </c>
      <c r="G261" s="230"/>
      <c r="H261" s="56"/>
      <c r="I261" s="221"/>
      <c r="J261" s="57"/>
      <c r="K261" s="57"/>
      <c r="L261" s="57"/>
      <c r="M261" s="55"/>
      <c r="N261" s="303"/>
      <c r="O261" s="245"/>
      <c r="P261" s="122"/>
      <c r="Q261" s="122"/>
      <c r="R261" s="122"/>
      <c r="S261" s="122"/>
      <c r="T261" s="122"/>
      <c r="U261" s="122"/>
      <c r="V261" s="122"/>
      <c r="W261" s="122"/>
      <c r="X261" s="122"/>
      <c r="Y261" s="59"/>
      <c r="Z261" s="123"/>
      <c r="AA261" s="123"/>
      <c r="AB261" s="122"/>
      <c r="AC261" s="122"/>
      <c r="AD261" s="122"/>
      <c r="AE261" s="122"/>
      <c r="AF261" s="122"/>
      <c r="AG261" s="122"/>
      <c r="AH261" s="122"/>
      <c r="AI261" s="122"/>
      <c r="AJ261" s="59"/>
      <c r="AK261" s="123"/>
      <c r="AL261" s="123"/>
      <c r="AM261" s="122"/>
      <c r="AN261" s="122"/>
      <c r="AO261" s="122"/>
      <c r="AP261" s="122"/>
      <c r="AQ261" s="122"/>
      <c r="AR261" s="122"/>
      <c r="AS261" s="122"/>
      <c r="AT261" s="122"/>
      <c r="AU261" s="122"/>
      <c r="AV261" s="122"/>
      <c r="AW261" s="58"/>
      <c r="AX261" s="123"/>
      <c r="AY261" s="59"/>
      <c r="AZ261" s="60"/>
      <c r="BA261" s="61"/>
      <c r="BB261" s="54"/>
      <c r="BC261" s="54"/>
      <c r="BD261" s="41">
        <v>3</v>
      </c>
      <c r="BE261" s="52">
        <v>31</v>
      </c>
      <c r="BF261" s="62">
        <v>3131</v>
      </c>
      <c r="BG261" s="274"/>
    </row>
    <row r="262" spans="1:59" s="63" customFormat="1" ht="12.75" x14ac:dyDescent="0.2">
      <c r="A262" s="196">
        <v>3</v>
      </c>
      <c r="B262" s="197" t="s">
        <v>108</v>
      </c>
      <c r="C262" s="208">
        <v>31</v>
      </c>
      <c r="D262" s="209" t="s">
        <v>109</v>
      </c>
      <c r="E262" s="212">
        <v>3132</v>
      </c>
      <c r="F262" s="213" t="s">
        <v>211</v>
      </c>
      <c r="G262" s="232"/>
      <c r="H262" s="97"/>
      <c r="I262" s="224"/>
      <c r="J262" s="98"/>
      <c r="K262" s="98"/>
      <c r="L262" s="98"/>
      <c r="M262" s="96"/>
      <c r="N262" s="307"/>
      <c r="O262" s="246"/>
      <c r="P262" s="124"/>
      <c r="Q262" s="124"/>
      <c r="R262" s="124"/>
      <c r="S262" s="124"/>
      <c r="T262" s="124"/>
      <c r="U262" s="124"/>
      <c r="V262" s="124"/>
      <c r="W262" s="124"/>
      <c r="X262" s="124"/>
      <c r="Y262" s="100"/>
      <c r="Z262" s="125"/>
      <c r="AA262" s="125"/>
      <c r="AB262" s="124"/>
      <c r="AC262" s="124"/>
      <c r="AD262" s="124"/>
      <c r="AE262" s="124"/>
      <c r="AF262" s="124"/>
      <c r="AG262" s="124"/>
      <c r="AH262" s="124"/>
      <c r="AI262" s="124"/>
      <c r="AJ262" s="100"/>
      <c r="AK262" s="125"/>
      <c r="AL262" s="125"/>
      <c r="AM262" s="124"/>
      <c r="AN262" s="124"/>
      <c r="AO262" s="124"/>
      <c r="AP262" s="124"/>
      <c r="AQ262" s="124"/>
      <c r="AR262" s="124"/>
      <c r="AS262" s="124"/>
      <c r="AT262" s="124"/>
      <c r="AU262" s="124"/>
      <c r="AV262" s="124"/>
      <c r="AW262" s="99"/>
      <c r="AX262" s="125"/>
      <c r="AY262" s="100"/>
      <c r="AZ262" s="101"/>
      <c r="BA262" s="102"/>
      <c r="BB262" s="95"/>
      <c r="BC262" s="95"/>
      <c r="BD262" s="41">
        <v>3</v>
      </c>
      <c r="BE262" s="52">
        <v>31</v>
      </c>
      <c r="BF262" s="103">
        <v>3132</v>
      </c>
      <c r="BG262" s="277"/>
    </row>
    <row r="263" spans="1:59" s="63" customFormat="1" ht="12.75" x14ac:dyDescent="0.2">
      <c r="A263" s="196">
        <v>3</v>
      </c>
      <c r="B263" s="197" t="s">
        <v>108</v>
      </c>
      <c r="C263" s="208">
        <v>31</v>
      </c>
      <c r="D263" s="209" t="s">
        <v>109</v>
      </c>
      <c r="E263" s="212">
        <v>3132</v>
      </c>
      <c r="F263" s="213" t="s">
        <v>211</v>
      </c>
      <c r="G263" s="232"/>
      <c r="H263" s="97"/>
      <c r="I263" s="224"/>
      <c r="J263" s="98"/>
      <c r="K263" s="98"/>
      <c r="L263" s="98"/>
      <c r="M263" s="96"/>
      <c r="N263" s="307"/>
      <c r="O263" s="246"/>
      <c r="P263" s="124"/>
      <c r="Q263" s="99"/>
      <c r="R263" s="99"/>
      <c r="S263" s="99"/>
      <c r="T263" s="99"/>
      <c r="U263" s="99"/>
      <c r="V263" s="99"/>
      <c r="W263" s="99"/>
      <c r="X263" s="99"/>
      <c r="Y263" s="100"/>
      <c r="Z263" s="100"/>
      <c r="AA263" s="100"/>
      <c r="AB263" s="99"/>
      <c r="AC263" s="99"/>
      <c r="AD263" s="99"/>
      <c r="AE263" s="99"/>
      <c r="AF263" s="99"/>
      <c r="AG263" s="99"/>
      <c r="AH263" s="99"/>
      <c r="AI263" s="99"/>
      <c r="AJ263" s="100"/>
      <c r="AK263" s="100"/>
      <c r="AL263" s="100"/>
      <c r="AM263" s="99"/>
      <c r="AN263" s="99"/>
      <c r="AO263" s="99"/>
      <c r="AP263" s="99"/>
      <c r="AQ263" s="99"/>
      <c r="AR263" s="99"/>
      <c r="AS263" s="99"/>
      <c r="AT263" s="99"/>
      <c r="AU263" s="99"/>
      <c r="AV263" s="99"/>
      <c r="AW263" s="99"/>
      <c r="AX263" s="100"/>
      <c r="AY263" s="100"/>
      <c r="AZ263" s="101"/>
      <c r="BA263" s="102"/>
      <c r="BB263" s="95"/>
      <c r="BC263" s="95"/>
      <c r="BD263" s="41">
        <v>3</v>
      </c>
      <c r="BE263" s="52">
        <v>31</v>
      </c>
      <c r="BF263" s="103">
        <v>3132</v>
      </c>
      <c r="BG263" s="277"/>
    </row>
    <row r="264" spans="1:59" s="63" customFormat="1" ht="12.75" x14ac:dyDescent="0.2">
      <c r="A264" s="196">
        <v>3</v>
      </c>
      <c r="B264" s="197" t="s">
        <v>108</v>
      </c>
      <c r="C264" s="208">
        <v>31</v>
      </c>
      <c r="D264" s="209" t="s">
        <v>109</v>
      </c>
      <c r="E264" s="212">
        <v>3132</v>
      </c>
      <c r="F264" s="213" t="s">
        <v>211</v>
      </c>
      <c r="G264" s="231"/>
      <c r="H264" s="65"/>
      <c r="I264" s="222"/>
      <c r="J264" s="66"/>
      <c r="K264" s="66"/>
      <c r="L264" s="66"/>
      <c r="M264" s="64"/>
      <c r="N264" s="304"/>
      <c r="O264" s="305"/>
      <c r="P264" s="127"/>
      <c r="Q264" s="67"/>
      <c r="R264" s="67"/>
      <c r="S264" s="67"/>
      <c r="T264" s="67"/>
      <c r="U264" s="67"/>
      <c r="V264" s="67"/>
      <c r="W264" s="67"/>
      <c r="X264" s="67"/>
      <c r="Y264" s="68"/>
      <c r="Z264" s="68"/>
      <c r="AA264" s="68"/>
      <c r="AB264" s="67"/>
      <c r="AC264" s="67"/>
      <c r="AD264" s="67"/>
      <c r="AE264" s="67"/>
      <c r="AF264" s="67"/>
      <c r="AG264" s="67"/>
      <c r="AH264" s="67"/>
      <c r="AI264" s="67"/>
      <c r="AJ264" s="68"/>
      <c r="AK264" s="68"/>
      <c r="AL264" s="68"/>
      <c r="AM264" s="67"/>
      <c r="AN264" s="67"/>
      <c r="AO264" s="67"/>
      <c r="AP264" s="67"/>
      <c r="AQ264" s="67"/>
      <c r="AR264" s="67"/>
      <c r="AS264" s="67"/>
      <c r="AT264" s="67"/>
      <c r="AU264" s="67"/>
      <c r="AV264" s="67"/>
      <c r="AW264" s="67"/>
      <c r="AX264" s="68"/>
      <c r="AY264" s="68"/>
      <c r="AZ264" s="69"/>
      <c r="BA264" s="70"/>
      <c r="BB264" s="71"/>
      <c r="BC264" s="95"/>
      <c r="BD264" s="41">
        <v>3</v>
      </c>
      <c r="BE264" s="52">
        <v>31</v>
      </c>
      <c r="BF264" s="103">
        <v>3132</v>
      </c>
      <c r="BG264" s="275"/>
    </row>
    <row r="265" spans="1:59" s="63" customFormat="1" ht="12.75" x14ac:dyDescent="0.2">
      <c r="A265" s="196">
        <v>3</v>
      </c>
      <c r="B265" s="197" t="s">
        <v>108</v>
      </c>
      <c r="C265" s="208">
        <v>31</v>
      </c>
      <c r="D265" s="209" t="s">
        <v>109</v>
      </c>
      <c r="E265" s="212">
        <v>3132</v>
      </c>
      <c r="F265" s="213" t="s">
        <v>211</v>
      </c>
      <c r="G265" s="231" t="s">
        <v>56</v>
      </c>
      <c r="H265" s="72" t="s">
        <v>1233</v>
      </c>
      <c r="I265" s="223" t="s">
        <v>1163</v>
      </c>
      <c r="J265" s="73"/>
      <c r="K265" s="73"/>
      <c r="L265" s="73"/>
      <c r="M265" s="74"/>
      <c r="N265" s="247"/>
      <c r="O265" s="306"/>
      <c r="P265" s="105"/>
      <c r="Q265" s="75"/>
      <c r="R265" s="75"/>
      <c r="S265" s="75"/>
      <c r="T265" s="75"/>
      <c r="U265" s="75"/>
      <c r="V265" s="75"/>
      <c r="W265" s="75"/>
      <c r="X265" s="75"/>
      <c r="Y265" s="76" t="s">
        <v>1241</v>
      </c>
      <c r="Z265" s="77" t="s">
        <v>1241</v>
      </c>
      <c r="AA265" s="78">
        <f>AA$214</f>
        <v>0</v>
      </c>
      <c r="AB265" s="75"/>
      <c r="AC265" s="75"/>
      <c r="AD265" s="75"/>
      <c r="AE265" s="75"/>
      <c r="AF265" s="75"/>
      <c r="AG265" s="75"/>
      <c r="AH265" s="75"/>
      <c r="AI265" s="75"/>
      <c r="AJ265" s="76" t="s">
        <v>1241</v>
      </c>
      <c r="AK265" s="77" t="s">
        <v>1241</v>
      </c>
      <c r="AL265" s="78">
        <f>AL$214</f>
        <v>0</v>
      </c>
      <c r="AM265" s="75"/>
      <c r="AN265" s="75"/>
      <c r="AO265" s="75"/>
      <c r="AP265" s="75"/>
      <c r="AQ265" s="75"/>
      <c r="AR265" s="75"/>
      <c r="AS265" s="75"/>
      <c r="AT265" s="75"/>
      <c r="AU265" s="75"/>
      <c r="AV265" s="75"/>
      <c r="AW265" s="76" t="s">
        <v>1241</v>
      </c>
      <c r="AX265" s="77" t="s">
        <v>1241</v>
      </c>
      <c r="AY265" s="78">
        <f>AY$214</f>
        <v>50</v>
      </c>
      <c r="AZ265" s="79"/>
      <c r="BA265" s="80" t="str">
        <f>I265</f>
        <v>&gt; see 3131, Precast concrete</v>
      </c>
      <c r="BB265" s="71"/>
      <c r="BC265" s="95"/>
      <c r="BD265" s="41">
        <v>3</v>
      </c>
      <c r="BE265" s="52">
        <v>31</v>
      </c>
      <c r="BF265" s="103">
        <v>3132</v>
      </c>
      <c r="BG265" s="276" t="s">
        <v>47</v>
      </c>
    </row>
    <row r="266" spans="1:59" s="63" customFormat="1" ht="12.75" x14ac:dyDescent="0.2">
      <c r="A266" s="196">
        <v>3</v>
      </c>
      <c r="B266" s="197" t="s">
        <v>108</v>
      </c>
      <c r="C266" s="208">
        <v>31</v>
      </c>
      <c r="D266" s="209" t="s">
        <v>109</v>
      </c>
      <c r="E266" s="212">
        <v>3132</v>
      </c>
      <c r="F266" s="213" t="s">
        <v>211</v>
      </c>
      <c r="G266" s="231"/>
      <c r="H266" s="65"/>
      <c r="I266" s="222"/>
      <c r="J266" s="66"/>
      <c r="K266" s="66"/>
      <c r="L266" s="66"/>
      <c r="M266" s="64"/>
      <c r="N266" s="304"/>
      <c r="O266" s="305"/>
      <c r="P266" s="127"/>
      <c r="Q266" s="67"/>
      <c r="R266" s="67"/>
      <c r="S266" s="67"/>
      <c r="T266" s="67"/>
      <c r="U266" s="67"/>
      <c r="V266" s="67"/>
      <c r="W266" s="67"/>
      <c r="X266" s="67"/>
      <c r="Y266" s="68"/>
      <c r="Z266" s="68"/>
      <c r="AA266" s="68"/>
      <c r="AB266" s="67"/>
      <c r="AC266" s="67"/>
      <c r="AD266" s="67"/>
      <c r="AE266" s="67"/>
      <c r="AF266" s="67"/>
      <c r="AG266" s="67"/>
      <c r="AH266" s="67"/>
      <c r="AI266" s="67"/>
      <c r="AJ266" s="68"/>
      <c r="AK266" s="68"/>
      <c r="AL266" s="68"/>
      <c r="AM266" s="67"/>
      <c r="AN266" s="67"/>
      <c r="AO266" s="67"/>
      <c r="AP266" s="67"/>
      <c r="AQ266" s="67"/>
      <c r="AR266" s="67"/>
      <c r="AS266" s="67"/>
      <c r="AT266" s="67"/>
      <c r="AU266" s="67"/>
      <c r="AV266" s="67"/>
      <c r="AW266" s="67"/>
      <c r="AX266" s="68"/>
      <c r="AY266" s="68"/>
      <c r="AZ266" s="69"/>
      <c r="BA266" s="70"/>
      <c r="BB266" s="71"/>
      <c r="BC266" s="95"/>
      <c r="BD266" s="41">
        <v>3</v>
      </c>
      <c r="BE266" s="52">
        <v>31</v>
      </c>
      <c r="BF266" s="103">
        <v>3132</v>
      </c>
      <c r="BG266" s="275"/>
    </row>
    <row r="267" spans="1:59" s="63" customFormat="1" ht="12.75" x14ac:dyDescent="0.2">
      <c r="A267" s="196">
        <v>3</v>
      </c>
      <c r="B267" s="197" t="s">
        <v>108</v>
      </c>
      <c r="C267" s="208">
        <v>31</v>
      </c>
      <c r="D267" s="209" t="s">
        <v>109</v>
      </c>
      <c r="E267" s="212">
        <v>3132</v>
      </c>
      <c r="F267" s="213" t="s">
        <v>211</v>
      </c>
      <c r="G267" s="232"/>
      <c r="H267" s="97"/>
      <c r="I267" s="224"/>
      <c r="J267" s="98"/>
      <c r="K267" s="98"/>
      <c r="L267" s="98"/>
      <c r="M267" s="96"/>
      <c r="N267" s="307"/>
      <c r="O267" s="246"/>
      <c r="P267" s="124"/>
      <c r="Q267" s="99"/>
      <c r="R267" s="99"/>
      <c r="S267" s="99"/>
      <c r="T267" s="99"/>
      <c r="U267" s="99"/>
      <c r="V267" s="99"/>
      <c r="W267" s="99"/>
      <c r="X267" s="99"/>
      <c r="Y267" s="100"/>
      <c r="Z267" s="100"/>
      <c r="AA267" s="100"/>
      <c r="AB267" s="99"/>
      <c r="AC267" s="99"/>
      <c r="AD267" s="99"/>
      <c r="AE267" s="99"/>
      <c r="AF267" s="99"/>
      <c r="AG267" s="99"/>
      <c r="AH267" s="99"/>
      <c r="AI267" s="99"/>
      <c r="AJ267" s="100"/>
      <c r="AK267" s="100"/>
      <c r="AL267" s="100"/>
      <c r="AM267" s="99"/>
      <c r="AN267" s="99"/>
      <c r="AO267" s="99"/>
      <c r="AP267" s="99"/>
      <c r="AQ267" s="99"/>
      <c r="AR267" s="99"/>
      <c r="AS267" s="99"/>
      <c r="AT267" s="99"/>
      <c r="AU267" s="99"/>
      <c r="AV267" s="99"/>
      <c r="AW267" s="99"/>
      <c r="AX267" s="100"/>
      <c r="AY267" s="100"/>
      <c r="AZ267" s="101"/>
      <c r="BA267" s="102"/>
      <c r="BB267" s="95"/>
      <c r="BC267" s="95"/>
      <c r="BD267" s="41">
        <v>3</v>
      </c>
      <c r="BE267" s="52">
        <v>31</v>
      </c>
      <c r="BF267" s="103">
        <v>3132</v>
      </c>
      <c r="BG267" s="277"/>
    </row>
    <row r="268" spans="1:59" s="63" customFormat="1" ht="12.75" x14ac:dyDescent="0.2">
      <c r="A268" s="196">
        <v>3</v>
      </c>
      <c r="B268" s="197" t="s">
        <v>108</v>
      </c>
      <c r="C268" s="208">
        <v>31</v>
      </c>
      <c r="D268" s="209" t="s">
        <v>109</v>
      </c>
      <c r="E268" s="210">
        <v>3133</v>
      </c>
      <c r="F268" s="211" t="s">
        <v>212</v>
      </c>
      <c r="G268" s="230"/>
      <c r="H268" s="56"/>
      <c r="I268" s="221"/>
      <c r="J268" s="57"/>
      <c r="K268" s="57"/>
      <c r="L268" s="57"/>
      <c r="M268" s="55"/>
      <c r="N268" s="303"/>
      <c r="O268" s="245"/>
      <c r="P268" s="122"/>
      <c r="Q268" s="122"/>
      <c r="R268" s="122"/>
      <c r="S268" s="122"/>
      <c r="T268" s="122"/>
      <c r="U268" s="122"/>
      <c r="V268" s="122"/>
      <c r="W268" s="122"/>
      <c r="X268" s="122"/>
      <c r="Y268" s="59"/>
      <c r="Z268" s="123"/>
      <c r="AA268" s="123"/>
      <c r="AB268" s="122"/>
      <c r="AC268" s="122"/>
      <c r="AD268" s="122"/>
      <c r="AE268" s="122"/>
      <c r="AF268" s="122"/>
      <c r="AG268" s="122"/>
      <c r="AH268" s="122"/>
      <c r="AI268" s="122"/>
      <c r="AJ268" s="59"/>
      <c r="AK268" s="123"/>
      <c r="AL268" s="123"/>
      <c r="AM268" s="122"/>
      <c r="AN268" s="122"/>
      <c r="AO268" s="122"/>
      <c r="AP268" s="122"/>
      <c r="AQ268" s="122"/>
      <c r="AR268" s="122"/>
      <c r="AS268" s="122"/>
      <c r="AT268" s="122"/>
      <c r="AU268" s="122"/>
      <c r="AV268" s="122"/>
      <c r="AW268" s="58"/>
      <c r="AX268" s="123"/>
      <c r="AY268" s="59"/>
      <c r="AZ268" s="60"/>
      <c r="BA268" s="61"/>
      <c r="BB268" s="54"/>
      <c r="BC268" s="54"/>
      <c r="BD268" s="41">
        <v>3</v>
      </c>
      <c r="BE268" s="52">
        <v>31</v>
      </c>
      <c r="BF268" s="62">
        <v>3133</v>
      </c>
      <c r="BG268" s="274"/>
    </row>
    <row r="269" spans="1:59" s="63" customFormat="1" ht="12.75" x14ac:dyDescent="0.2">
      <c r="A269" s="196">
        <v>3</v>
      </c>
      <c r="B269" s="197" t="s">
        <v>108</v>
      </c>
      <c r="C269" s="208">
        <v>31</v>
      </c>
      <c r="D269" s="209" t="s">
        <v>109</v>
      </c>
      <c r="E269" s="210">
        <v>3133</v>
      </c>
      <c r="F269" s="211" t="s">
        <v>212</v>
      </c>
      <c r="G269" s="230"/>
      <c r="H269" s="56"/>
      <c r="I269" s="221"/>
      <c r="J269" s="57"/>
      <c r="K269" s="57"/>
      <c r="L269" s="57"/>
      <c r="M269" s="55"/>
      <c r="N269" s="303"/>
      <c r="O269" s="245"/>
      <c r="P269" s="122"/>
      <c r="Q269" s="58"/>
      <c r="R269" s="58"/>
      <c r="S269" s="58"/>
      <c r="T269" s="58"/>
      <c r="U269" s="58"/>
      <c r="V269" s="58"/>
      <c r="W269" s="58"/>
      <c r="X269" s="58"/>
      <c r="Y269" s="59"/>
      <c r="Z269" s="59"/>
      <c r="AA269" s="59"/>
      <c r="AB269" s="58"/>
      <c r="AC269" s="58"/>
      <c r="AD269" s="58"/>
      <c r="AE269" s="58"/>
      <c r="AF269" s="58"/>
      <c r="AG269" s="58"/>
      <c r="AH269" s="58"/>
      <c r="AI269" s="58"/>
      <c r="AJ269" s="59"/>
      <c r="AK269" s="59"/>
      <c r="AL269" s="59"/>
      <c r="AM269" s="58"/>
      <c r="AN269" s="58"/>
      <c r="AO269" s="58"/>
      <c r="AP269" s="58"/>
      <c r="AQ269" s="58"/>
      <c r="AR269" s="58"/>
      <c r="AS269" s="58"/>
      <c r="AT269" s="58"/>
      <c r="AU269" s="58"/>
      <c r="AV269" s="58"/>
      <c r="AW269" s="58"/>
      <c r="AX269" s="59"/>
      <c r="AY269" s="59"/>
      <c r="AZ269" s="60"/>
      <c r="BA269" s="61"/>
      <c r="BB269" s="54"/>
      <c r="BC269" s="54"/>
      <c r="BD269" s="41">
        <v>3</v>
      </c>
      <c r="BE269" s="52">
        <v>31</v>
      </c>
      <c r="BF269" s="62">
        <v>3133</v>
      </c>
      <c r="BG269" s="274"/>
    </row>
    <row r="270" spans="1:59" s="63" customFormat="1" ht="12.75" x14ac:dyDescent="0.2">
      <c r="A270" s="196">
        <v>3</v>
      </c>
      <c r="B270" s="197" t="s">
        <v>108</v>
      </c>
      <c r="C270" s="208">
        <v>31</v>
      </c>
      <c r="D270" s="209" t="s">
        <v>109</v>
      </c>
      <c r="E270" s="210">
        <v>3133</v>
      </c>
      <c r="F270" s="211" t="s">
        <v>212</v>
      </c>
      <c r="G270" s="231" t="s">
        <v>1230</v>
      </c>
      <c r="H270" s="65"/>
      <c r="I270" s="222"/>
      <c r="J270" s="66"/>
      <c r="K270" s="66"/>
      <c r="L270" s="66"/>
      <c r="M270" s="64"/>
      <c r="N270" s="308"/>
      <c r="O270" s="309"/>
      <c r="P270" s="127"/>
      <c r="Q270" s="67"/>
      <c r="R270" s="67"/>
      <c r="S270" s="67"/>
      <c r="T270" s="67"/>
      <c r="U270" s="67"/>
      <c r="V270" s="67"/>
      <c r="W270" s="67"/>
      <c r="X270" s="67"/>
      <c r="Y270" s="68"/>
      <c r="Z270" s="68"/>
      <c r="AA270" s="68"/>
      <c r="AB270" s="67"/>
      <c r="AC270" s="67"/>
      <c r="AD270" s="67"/>
      <c r="AE270" s="67"/>
      <c r="AF270" s="67"/>
      <c r="AG270" s="67"/>
      <c r="AH270" s="67"/>
      <c r="AI270" s="67"/>
      <c r="AJ270" s="68"/>
      <c r="AK270" s="68"/>
      <c r="AL270" s="68"/>
      <c r="AM270" s="67"/>
      <c r="AN270" s="67"/>
      <c r="AO270" s="67"/>
      <c r="AP270" s="67"/>
      <c r="AQ270" s="67"/>
      <c r="AR270" s="67"/>
      <c r="AS270" s="67"/>
      <c r="AT270" s="67"/>
      <c r="AU270" s="67"/>
      <c r="AV270" s="67"/>
      <c r="AW270" s="67"/>
      <c r="AX270" s="68"/>
      <c r="AY270" s="68"/>
      <c r="AZ270" s="69"/>
      <c r="BA270" s="70"/>
      <c r="BB270" s="71"/>
      <c r="BC270" s="54"/>
      <c r="BD270" s="41">
        <v>3</v>
      </c>
      <c r="BE270" s="52">
        <v>31</v>
      </c>
      <c r="BF270" s="62">
        <v>3133</v>
      </c>
      <c r="BG270" s="275"/>
    </row>
    <row r="271" spans="1:59" s="63" customFormat="1" ht="12.75" x14ac:dyDescent="0.2">
      <c r="A271" s="196">
        <v>3</v>
      </c>
      <c r="B271" s="197" t="s">
        <v>108</v>
      </c>
      <c r="C271" s="208">
        <v>31</v>
      </c>
      <c r="D271" s="209" t="s">
        <v>109</v>
      </c>
      <c r="E271" s="210">
        <v>3133</v>
      </c>
      <c r="F271" s="211" t="s">
        <v>212</v>
      </c>
      <c r="G271" s="231" t="s">
        <v>1230</v>
      </c>
      <c r="H271" s="72" t="s">
        <v>47</v>
      </c>
      <c r="I271" s="223"/>
      <c r="J271" s="73"/>
      <c r="K271" s="73"/>
      <c r="L271" s="73"/>
      <c r="M271" s="74"/>
      <c r="N271" s="247"/>
      <c r="O271" s="306"/>
      <c r="P271" s="105"/>
      <c r="Q271" s="75"/>
      <c r="R271" s="75"/>
      <c r="S271" s="75"/>
      <c r="T271" s="75"/>
      <c r="U271" s="75"/>
      <c r="V271" s="75"/>
      <c r="W271" s="75"/>
      <c r="X271" s="75"/>
      <c r="Y271" s="76">
        <f>IF(ISNUMBER(VLOOKUP(Y273,P$7:W$7,MATCH(Y273,P$7:W$7))),VLOOKUP(Y273,P$7:W$7,MATCH(Y273,P$7:W$7)),IF(N275=0,"No Data",IF(Y273&gt;0,"&lt;100",0)))</f>
        <v>0</v>
      </c>
      <c r="Z271" s="77">
        <f>IF(ISNUMBER(VLOOKUP(Z275,P$7:W$7,MATCH(Z275,P$7:W$7))),VLOOKUP(Z275,P$7:W$7,MATCH(Z275,P$7:W$7)),IF(N275=0,"No Data",IF(Z275&gt;0,"&lt;100",0)))</f>
        <v>0</v>
      </c>
      <c r="AA271" s="106">
        <f>IF(ISNUMBER(Z271),Z271,0)</f>
        <v>0</v>
      </c>
      <c r="AB271" s="75"/>
      <c r="AC271" s="75"/>
      <c r="AD271" s="75"/>
      <c r="AE271" s="75"/>
      <c r="AF271" s="75"/>
      <c r="AG271" s="75"/>
      <c r="AH271" s="75"/>
      <c r="AI271" s="75"/>
      <c r="AJ271" s="76">
        <f>IF(ISNUMBER(VLOOKUP(AJ273,AB$7:AH$7,MATCH(AJ273,AB$7:AH$7))),VLOOKUP(AJ273,AB$7:AH$7,MATCH(AJ273,AB$7:AH$7)),IF(N275=0,"No Data",IF(AJ273&gt;0,"&lt;50",0)))</f>
        <v>0</v>
      </c>
      <c r="AK271" s="77">
        <f>IF(ISNUMBER(VLOOKUP(AK275,AB$7:AH$7,MATCH(AK275,AB$7:AH$7))),VLOOKUP(AK275,AB$7:AH$7,MATCH(AK275,AB$7:AH$7)),IF(N275=0,"No Data",IF(AK275&gt;0,"&lt;50",0)))</f>
        <v>0</v>
      </c>
      <c r="AL271" s="106">
        <f>IF(ISNUMBER(AK271),AK271,0)</f>
        <v>0</v>
      </c>
      <c r="AM271" s="75"/>
      <c r="AN271" s="75"/>
      <c r="AO271" s="75"/>
      <c r="AP271" s="75"/>
      <c r="AQ271" s="75"/>
      <c r="AR271" s="75"/>
      <c r="AS271" s="75"/>
      <c r="AT271" s="75"/>
      <c r="AU271" s="75"/>
      <c r="AV271" s="75"/>
      <c r="AW271" s="76">
        <f>IF(ISNUMBER(VLOOKUP(AW273,AM$7:AU$7,MATCH(AW273,AM$7:AU$7))),VLOOKUP(AW273,AM$7:AU$7,MATCH(AW273,AM$7:AU$7)),IF(N275=0,"No Data",IF(AW273&gt;0,"&lt;10",0)))</f>
        <v>25</v>
      </c>
      <c r="AX271" s="77">
        <f>IF(ISNUMBER(VLOOKUP(AX275,AM$7:AU$7,MATCH(AX275,AM$7:AU$7))),VLOOKUP(AX275,AM$7:AU$7,MATCH(AX275,AM$7:AU$7)),IF(N275=0,"No Data",IF(AX275&gt;0,"&lt;10",0)))</f>
        <v>25</v>
      </c>
      <c r="AY271" s="106">
        <f>IF(ISNUMBER(AX271),AX271,0)</f>
        <v>25</v>
      </c>
      <c r="AZ271" s="79"/>
      <c r="BA271" s="80"/>
      <c r="BB271" s="71"/>
      <c r="BC271" s="54"/>
      <c r="BD271" s="41">
        <v>3</v>
      </c>
      <c r="BE271" s="52">
        <v>31</v>
      </c>
      <c r="BF271" s="62">
        <v>3133</v>
      </c>
      <c r="BG271" s="276" t="s">
        <v>47</v>
      </c>
    </row>
    <row r="272" spans="1:59" s="63" customFormat="1" ht="12.75" x14ac:dyDescent="0.2">
      <c r="A272" s="196">
        <v>3</v>
      </c>
      <c r="B272" s="197" t="s">
        <v>108</v>
      </c>
      <c r="C272" s="208">
        <v>31</v>
      </c>
      <c r="D272" s="209" t="s">
        <v>109</v>
      </c>
      <c r="E272" s="210">
        <v>3133</v>
      </c>
      <c r="F272" s="211" t="s">
        <v>212</v>
      </c>
      <c r="G272" s="231" t="s">
        <v>1230</v>
      </c>
      <c r="H272" s="81" t="s">
        <v>48</v>
      </c>
      <c r="I272" s="223"/>
      <c r="J272" s="73"/>
      <c r="K272" s="73"/>
      <c r="L272" s="73"/>
      <c r="M272" s="74"/>
      <c r="N272" s="247"/>
      <c r="O272" s="306"/>
      <c r="P272" s="105"/>
      <c r="Q272" s="75"/>
      <c r="R272" s="75"/>
      <c r="S272" s="75"/>
      <c r="T272" s="75"/>
      <c r="U272" s="75"/>
      <c r="V272" s="75"/>
      <c r="W272" s="75"/>
      <c r="X272" s="75"/>
      <c r="Y272" s="82">
        <f>MIN(X276:X279)</f>
        <v>0</v>
      </c>
      <c r="Z272" s="83"/>
      <c r="AA272" s="83"/>
      <c r="AB272" s="75"/>
      <c r="AC272" s="75"/>
      <c r="AD272" s="75"/>
      <c r="AE272" s="75"/>
      <c r="AF272" s="75"/>
      <c r="AG272" s="75"/>
      <c r="AH272" s="75"/>
      <c r="AI272" s="75"/>
      <c r="AJ272" s="82">
        <f>MIN(AI276:AI279)</f>
        <v>0</v>
      </c>
      <c r="AK272" s="83"/>
      <c r="AL272" s="83"/>
      <c r="AM272" s="75"/>
      <c r="AN272" s="75"/>
      <c r="AO272" s="75"/>
      <c r="AP272" s="75"/>
      <c r="AQ272" s="75"/>
      <c r="AR272" s="75"/>
      <c r="AS272" s="75"/>
      <c r="AT272" s="75"/>
      <c r="AU272" s="75"/>
      <c r="AV272" s="75"/>
      <c r="AW272" s="82">
        <f>MIN(AV276:AV279)</f>
        <v>25</v>
      </c>
      <c r="AX272" s="83"/>
      <c r="AY272" s="83"/>
      <c r="AZ272" s="79"/>
      <c r="BA272" s="80"/>
      <c r="BB272" s="71"/>
      <c r="BC272" s="54"/>
      <c r="BD272" s="41">
        <v>3</v>
      </c>
      <c r="BE272" s="52">
        <v>31</v>
      </c>
      <c r="BF272" s="62">
        <v>3133</v>
      </c>
      <c r="BG272" s="278" t="s">
        <v>48</v>
      </c>
    </row>
    <row r="273" spans="1:59" s="63" customFormat="1" ht="12.75" x14ac:dyDescent="0.2">
      <c r="A273" s="196">
        <v>3</v>
      </c>
      <c r="B273" s="197" t="s">
        <v>108</v>
      </c>
      <c r="C273" s="208">
        <v>31</v>
      </c>
      <c r="D273" s="209" t="s">
        <v>109</v>
      </c>
      <c r="E273" s="210">
        <v>3133</v>
      </c>
      <c r="F273" s="211" t="s">
        <v>212</v>
      </c>
      <c r="G273" s="231" t="s">
        <v>1230</v>
      </c>
      <c r="H273" s="81" t="s">
        <v>49</v>
      </c>
      <c r="I273" s="223"/>
      <c r="J273" s="73"/>
      <c r="K273" s="73"/>
      <c r="L273" s="73"/>
      <c r="M273" s="74"/>
      <c r="N273" s="247"/>
      <c r="O273" s="306"/>
      <c r="P273" s="105"/>
      <c r="Q273" s="75"/>
      <c r="R273" s="75"/>
      <c r="S273" s="75"/>
      <c r="T273" s="75"/>
      <c r="U273" s="75"/>
      <c r="V273" s="75"/>
      <c r="W273" s="75"/>
      <c r="X273" s="75"/>
      <c r="Y273" s="84">
        <f>IF(ISNUMBER(AVERAGE(X276:X279)),AVERAGE(X276:X279),0)</f>
        <v>0</v>
      </c>
      <c r="Z273" s="83"/>
      <c r="AA273" s="83"/>
      <c r="AB273" s="75"/>
      <c r="AC273" s="75"/>
      <c r="AD273" s="75"/>
      <c r="AE273" s="75"/>
      <c r="AF273" s="75"/>
      <c r="AG273" s="75"/>
      <c r="AH273" s="75"/>
      <c r="AI273" s="75"/>
      <c r="AJ273" s="84">
        <f>IF(ISNUMBER(AVERAGE(AI276:AI279)),AVERAGE(AI276:AI279),0)</f>
        <v>0</v>
      </c>
      <c r="AK273" s="83"/>
      <c r="AL273" s="83"/>
      <c r="AM273" s="75"/>
      <c r="AN273" s="75"/>
      <c r="AO273" s="75"/>
      <c r="AP273" s="75"/>
      <c r="AQ273" s="75"/>
      <c r="AR273" s="75"/>
      <c r="AS273" s="75"/>
      <c r="AT273" s="75"/>
      <c r="AU273" s="75"/>
      <c r="AV273" s="75"/>
      <c r="AW273" s="84">
        <f>IF(ISNUMBER(AVERAGE(AV276:AV279)),AVERAGE(AV276:AV279),0)</f>
        <v>25</v>
      </c>
      <c r="AX273" s="83"/>
      <c r="AY273" s="83"/>
      <c r="AZ273" s="79"/>
      <c r="BA273" s="80"/>
      <c r="BB273" s="71"/>
      <c r="BC273" s="54"/>
      <c r="BD273" s="41">
        <v>3</v>
      </c>
      <c r="BE273" s="52">
        <v>31</v>
      </c>
      <c r="BF273" s="62">
        <v>3133</v>
      </c>
      <c r="BG273" s="278" t="s">
        <v>49</v>
      </c>
    </row>
    <row r="274" spans="1:59" s="63" customFormat="1" ht="12.75" x14ac:dyDescent="0.2">
      <c r="A274" s="196">
        <v>3</v>
      </c>
      <c r="B274" s="197" t="s">
        <v>108</v>
      </c>
      <c r="C274" s="208">
        <v>31</v>
      </c>
      <c r="D274" s="209" t="s">
        <v>109</v>
      </c>
      <c r="E274" s="210">
        <v>3133</v>
      </c>
      <c r="F274" s="211" t="s">
        <v>212</v>
      </c>
      <c r="G274" s="231" t="s">
        <v>1230</v>
      </c>
      <c r="H274" s="81" t="s">
        <v>50</v>
      </c>
      <c r="I274" s="223"/>
      <c r="J274" s="73"/>
      <c r="K274" s="73"/>
      <c r="L274" s="73"/>
      <c r="M274" s="74"/>
      <c r="N274" s="247"/>
      <c r="O274" s="306"/>
      <c r="P274" s="105"/>
      <c r="Q274" s="75"/>
      <c r="R274" s="75"/>
      <c r="S274" s="75"/>
      <c r="T274" s="75"/>
      <c r="U274" s="75"/>
      <c r="V274" s="75"/>
      <c r="W274" s="75"/>
      <c r="X274" s="75"/>
      <c r="Y274" s="84">
        <f>MAX(X276:X279)</f>
        <v>0</v>
      </c>
      <c r="Z274" s="83"/>
      <c r="AA274" s="83"/>
      <c r="AB274" s="75"/>
      <c r="AC274" s="75"/>
      <c r="AD274" s="75"/>
      <c r="AE274" s="75"/>
      <c r="AF274" s="75"/>
      <c r="AG274" s="75"/>
      <c r="AH274" s="75"/>
      <c r="AI274" s="75"/>
      <c r="AJ274" s="84">
        <f>MAX(AI276:AI279)</f>
        <v>0</v>
      </c>
      <c r="AK274" s="83"/>
      <c r="AL274" s="83"/>
      <c r="AM274" s="75"/>
      <c r="AN274" s="75"/>
      <c r="AO274" s="75"/>
      <c r="AP274" s="75"/>
      <c r="AQ274" s="75"/>
      <c r="AR274" s="75"/>
      <c r="AS274" s="75"/>
      <c r="AT274" s="75"/>
      <c r="AU274" s="75"/>
      <c r="AV274" s="75"/>
      <c r="AW274" s="84">
        <f>MAX(AV276:AV279)</f>
        <v>25</v>
      </c>
      <c r="AX274" s="83"/>
      <c r="AY274" s="83"/>
      <c r="AZ274" s="79"/>
      <c r="BA274" s="80"/>
      <c r="BB274" s="71"/>
      <c r="BC274" s="54"/>
      <c r="BD274" s="41">
        <v>3</v>
      </c>
      <c r="BE274" s="52">
        <v>31</v>
      </c>
      <c r="BF274" s="62">
        <v>3133</v>
      </c>
      <c r="BG274" s="278" t="s">
        <v>50</v>
      </c>
    </row>
    <row r="275" spans="1:59" s="63" customFormat="1" ht="12.75" x14ac:dyDescent="0.2">
      <c r="A275" s="196">
        <v>3</v>
      </c>
      <c r="B275" s="197" t="s">
        <v>108</v>
      </c>
      <c r="C275" s="208">
        <v>31</v>
      </c>
      <c r="D275" s="209" t="s">
        <v>109</v>
      </c>
      <c r="E275" s="210">
        <v>3133</v>
      </c>
      <c r="F275" s="211" t="s">
        <v>212</v>
      </c>
      <c r="G275" s="231" t="s">
        <v>1230</v>
      </c>
      <c r="H275" s="85" t="s">
        <v>51</v>
      </c>
      <c r="I275" s="223"/>
      <c r="J275" s="73"/>
      <c r="K275" s="73"/>
      <c r="L275" s="73"/>
      <c r="M275" s="74"/>
      <c r="N275" s="248">
        <f>SUM(N276:N277)</f>
        <v>1</v>
      </c>
      <c r="O275" s="293">
        <f>SUM(O276:O277)</f>
        <v>1</v>
      </c>
      <c r="P275" s="292"/>
      <c r="Q275" s="87"/>
      <c r="R275" s="87"/>
      <c r="S275" s="87"/>
      <c r="T275" s="87"/>
      <c r="U275" s="87"/>
      <c r="V275" s="87"/>
      <c r="W275" s="87"/>
      <c r="X275" s="87"/>
      <c r="Y275" s="88"/>
      <c r="Z275" s="86">
        <f>SUM(Z276:Z277)</f>
        <v>0</v>
      </c>
      <c r="AA275" s="88"/>
      <c r="AB275" s="87"/>
      <c r="AC275" s="87"/>
      <c r="AD275" s="87"/>
      <c r="AE275" s="87"/>
      <c r="AF275" s="87"/>
      <c r="AG275" s="87"/>
      <c r="AH275" s="87"/>
      <c r="AI275" s="87"/>
      <c r="AJ275" s="88"/>
      <c r="AK275" s="86">
        <f>SUM(AK276:AK277)</f>
        <v>0</v>
      </c>
      <c r="AL275" s="88"/>
      <c r="AM275" s="87"/>
      <c r="AN275" s="87"/>
      <c r="AO275" s="87"/>
      <c r="AP275" s="87"/>
      <c r="AQ275" s="87"/>
      <c r="AR275" s="87"/>
      <c r="AS275" s="87"/>
      <c r="AT275" s="87"/>
      <c r="AU275" s="87"/>
      <c r="AV275" s="87"/>
      <c r="AW275" s="112"/>
      <c r="AX275" s="86">
        <f>SUM(AX276:AX277)</f>
        <v>25</v>
      </c>
      <c r="AY275" s="88"/>
      <c r="AZ275" s="79"/>
      <c r="BA275" s="80"/>
      <c r="BB275" s="71"/>
      <c r="BC275" s="54"/>
      <c r="BD275" s="41">
        <v>3</v>
      </c>
      <c r="BE275" s="52">
        <v>31</v>
      </c>
      <c r="BF275" s="62">
        <v>3133</v>
      </c>
      <c r="BG275" s="279" t="s">
        <v>51</v>
      </c>
    </row>
    <row r="276" spans="1:59" s="63" customFormat="1" ht="12.75" x14ac:dyDescent="0.2">
      <c r="A276" s="196">
        <v>3</v>
      </c>
      <c r="B276" s="197" t="s">
        <v>108</v>
      </c>
      <c r="C276" s="208">
        <v>31</v>
      </c>
      <c r="D276" s="209" t="s">
        <v>109</v>
      </c>
      <c r="E276" s="210">
        <v>3133</v>
      </c>
      <c r="F276" s="211" t="s">
        <v>212</v>
      </c>
      <c r="G276" s="231" t="s">
        <v>1230</v>
      </c>
      <c r="H276" s="89" t="s">
        <v>52</v>
      </c>
      <c r="I276" s="90" t="s">
        <v>213</v>
      </c>
      <c r="J276" s="90"/>
      <c r="K276" s="90" t="s">
        <v>64</v>
      </c>
      <c r="L276" s="90" t="s">
        <v>148</v>
      </c>
      <c r="M276" s="91"/>
      <c r="N276" s="312">
        <v>1</v>
      </c>
      <c r="O276" s="313">
        <f>N276/N275</f>
        <v>1</v>
      </c>
      <c r="P276" s="104"/>
      <c r="Q276" s="92"/>
      <c r="R276" s="92"/>
      <c r="S276" s="92"/>
      <c r="T276" s="92"/>
      <c r="U276" s="92"/>
      <c r="V276" s="92"/>
      <c r="W276" s="92"/>
      <c r="X276" s="109">
        <f>P276*P$7+Q276*Q$7+R276*R$7+S276*S$7+T276*T$7+U276*U$7+V276*V$7+W276*W$7</f>
        <v>0</v>
      </c>
      <c r="Y276" s="83"/>
      <c r="Z276" s="110">
        <f>X276*$O276</f>
        <v>0</v>
      </c>
      <c r="AA276" s="111"/>
      <c r="AB276" s="92"/>
      <c r="AC276" s="92"/>
      <c r="AD276" s="92"/>
      <c r="AE276" s="92"/>
      <c r="AF276" s="92"/>
      <c r="AG276" s="92"/>
      <c r="AH276" s="92"/>
      <c r="AI276" s="109">
        <f>AB276*AB$7+AC276*AC$7+AD276*AD$7+AE276*AE$7+AF276*AF$7+AG276*AG$7+AH276*AH$7</f>
        <v>0</v>
      </c>
      <c r="AJ276" s="83"/>
      <c r="AK276" s="110">
        <f>AI276*$O276</f>
        <v>0</v>
      </c>
      <c r="AL276" s="111"/>
      <c r="AM276" s="92"/>
      <c r="AN276" s="92">
        <v>1</v>
      </c>
      <c r="AO276" s="92"/>
      <c r="AP276" s="92"/>
      <c r="AQ276" s="92"/>
      <c r="AR276" s="92"/>
      <c r="AS276" s="92"/>
      <c r="AT276" s="92"/>
      <c r="AU276" s="92"/>
      <c r="AV276" s="109">
        <f>AM276*AM$7+AN276*AN$7+AO276*AO$7+AP276*AP$7+AQ276*AQ$7+AR276*AR$7+AS276*AS$7+AT276*AT$7+AU276*AU$7</f>
        <v>25</v>
      </c>
      <c r="AW276" s="75"/>
      <c r="AX276" s="110">
        <f>AV276*$O276</f>
        <v>25</v>
      </c>
      <c r="AY276" s="111"/>
      <c r="AZ276" s="93"/>
      <c r="BA276" s="94" t="s">
        <v>62</v>
      </c>
      <c r="BB276" s="71"/>
      <c r="BC276" s="54"/>
      <c r="BD276" s="41">
        <v>3</v>
      </c>
      <c r="BE276" s="52">
        <v>31</v>
      </c>
      <c r="BF276" s="62">
        <v>3133</v>
      </c>
      <c r="BG276" s="280" t="s">
        <v>52</v>
      </c>
    </row>
    <row r="277" spans="1:59" s="63" customFormat="1" ht="12.75" x14ac:dyDescent="0.2">
      <c r="A277" s="196">
        <v>3</v>
      </c>
      <c r="B277" s="197" t="s">
        <v>108</v>
      </c>
      <c r="C277" s="208">
        <v>31</v>
      </c>
      <c r="D277" s="209" t="s">
        <v>109</v>
      </c>
      <c r="E277" s="210">
        <v>3133</v>
      </c>
      <c r="F277" s="211" t="s">
        <v>212</v>
      </c>
      <c r="G277" s="231" t="s">
        <v>1230</v>
      </c>
      <c r="H277" s="89"/>
      <c r="I277" s="90" t="s">
        <v>1164</v>
      </c>
      <c r="J277" s="90"/>
      <c r="K277" s="90"/>
      <c r="L277" s="90"/>
      <c r="M277" s="91"/>
      <c r="N277" s="247"/>
      <c r="O277" s="306"/>
      <c r="P277" s="104"/>
      <c r="Q277" s="92"/>
      <c r="R277" s="92"/>
      <c r="S277" s="92"/>
      <c r="T277" s="92"/>
      <c r="U277" s="92"/>
      <c r="V277" s="92"/>
      <c r="W277" s="92"/>
      <c r="X277" s="75"/>
      <c r="Y277" s="83"/>
      <c r="Z277" s="83"/>
      <c r="AA277" s="83"/>
      <c r="AB277" s="92"/>
      <c r="AC277" s="92"/>
      <c r="AD277" s="92"/>
      <c r="AE277" s="92"/>
      <c r="AF277" s="92"/>
      <c r="AG277" s="92"/>
      <c r="AH277" s="92"/>
      <c r="AI277" s="75"/>
      <c r="AJ277" s="83"/>
      <c r="AK277" s="83"/>
      <c r="AL277" s="83"/>
      <c r="AM277" s="92"/>
      <c r="AN277" s="92"/>
      <c r="AO277" s="92"/>
      <c r="AP277" s="92"/>
      <c r="AQ277" s="92"/>
      <c r="AR277" s="92"/>
      <c r="AS277" s="92"/>
      <c r="AT277" s="92"/>
      <c r="AU277" s="92"/>
      <c r="AV277" s="75"/>
      <c r="AW277" s="75"/>
      <c r="AX277" s="83"/>
      <c r="AY277" s="83"/>
      <c r="AZ277" s="93"/>
      <c r="BA277" s="94"/>
      <c r="BB277" s="71"/>
      <c r="BC277" s="54"/>
      <c r="BD277" s="41">
        <v>3</v>
      </c>
      <c r="BE277" s="52">
        <v>31</v>
      </c>
      <c r="BF277" s="62">
        <v>3133</v>
      </c>
      <c r="BG277" s="280" t="s">
        <v>52</v>
      </c>
    </row>
    <row r="278" spans="1:59" s="63" customFormat="1" ht="12.75" x14ac:dyDescent="0.2">
      <c r="A278" s="196">
        <v>3</v>
      </c>
      <c r="B278" s="197" t="s">
        <v>108</v>
      </c>
      <c r="C278" s="208">
        <v>31</v>
      </c>
      <c r="D278" s="209" t="s">
        <v>109</v>
      </c>
      <c r="E278" s="210">
        <v>3133</v>
      </c>
      <c r="F278" s="211" t="s">
        <v>212</v>
      </c>
      <c r="G278" s="231" t="s">
        <v>1230</v>
      </c>
      <c r="H278" s="65"/>
      <c r="I278" s="222"/>
      <c r="J278" s="66"/>
      <c r="K278" s="66"/>
      <c r="L278" s="66"/>
      <c r="M278" s="64"/>
      <c r="N278" s="304"/>
      <c r="O278" s="305"/>
      <c r="P278" s="127"/>
      <c r="Q278" s="67"/>
      <c r="R278" s="67"/>
      <c r="S278" s="67"/>
      <c r="T278" s="67"/>
      <c r="U278" s="67"/>
      <c r="V278" s="67"/>
      <c r="W278" s="67"/>
      <c r="X278" s="67"/>
      <c r="Y278" s="68"/>
      <c r="Z278" s="68"/>
      <c r="AA278" s="68"/>
      <c r="AB278" s="67"/>
      <c r="AC278" s="67"/>
      <c r="AD278" s="67"/>
      <c r="AE278" s="67"/>
      <c r="AF278" s="67"/>
      <c r="AG278" s="67"/>
      <c r="AH278" s="67"/>
      <c r="AI278" s="67"/>
      <c r="AJ278" s="68"/>
      <c r="AK278" s="68"/>
      <c r="AL278" s="68"/>
      <c r="AM278" s="67"/>
      <c r="AN278" s="67"/>
      <c r="AO278" s="67"/>
      <c r="AP278" s="67"/>
      <c r="AQ278" s="67"/>
      <c r="AR278" s="67"/>
      <c r="AS278" s="67"/>
      <c r="AT278" s="67"/>
      <c r="AU278" s="67"/>
      <c r="AV278" s="67"/>
      <c r="AW278" s="67"/>
      <c r="AX278" s="68"/>
      <c r="AY278" s="68"/>
      <c r="AZ278" s="69"/>
      <c r="BA278" s="70"/>
      <c r="BB278" s="71"/>
      <c r="BC278" s="54"/>
      <c r="BD278" s="41">
        <v>3</v>
      </c>
      <c r="BE278" s="52">
        <v>31</v>
      </c>
      <c r="BF278" s="62">
        <v>3133</v>
      </c>
      <c r="BG278" s="275"/>
    </row>
    <row r="279" spans="1:59" s="63" customFormat="1" ht="12.75" x14ac:dyDescent="0.2">
      <c r="A279" s="196">
        <v>3</v>
      </c>
      <c r="B279" s="197" t="s">
        <v>108</v>
      </c>
      <c r="C279" s="208">
        <v>31</v>
      </c>
      <c r="D279" s="209" t="s">
        <v>109</v>
      </c>
      <c r="E279" s="210">
        <v>3133</v>
      </c>
      <c r="F279" s="211" t="s">
        <v>212</v>
      </c>
      <c r="G279" s="230"/>
      <c r="H279" s="56"/>
      <c r="I279" s="221"/>
      <c r="J279" s="57"/>
      <c r="K279" s="57"/>
      <c r="L279" s="57"/>
      <c r="M279" s="55"/>
      <c r="N279" s="303"/>
      <c r="O279" s="245"/>
      <c r="P279" s="122"/>
      <c r="Q279" s="58"/>
      <c r="R279" s="58"/>
      <c r="S279" s="58"/>
      <c r="T279" s="58"/>
      <c r="U279" s="58"/>
      <c r="V279" s="58"/>
      <c r="W279" s="58"/>
      <c r="X279" s="58"/>
      <c r="Y279" s="59"/>
      <c r="Z279" s="59"/>
      <c r="AA279" s="59"/>
      <c r="AB279" s="58"/>
      <c r="AC279" s="58"/>
      <c r="AD279" s="58"/>
      <c r="AE279" s="58"/>
      <c r="AF279" s="58"/>
      <c r="AG279" s="58"/>
      <c r="AH279" s="58"/>
      <c r="AI279" s="58"/>
      <c r="AJ279" s="59"/>
      <c r="AK279" s="59"/>
      <c r="AL279" s="59"/>
      <c r="AM279" s="58"/>
      <c r="AN279" s="58"/>
      <c r="AO279" s="58"/>
      <c r="AP279" s="58"/>
      <c r="AQ279" s="58"/>
      <c r="AR279" s="58"/>
      <c r="AS279" s="58"/>
      <c r="AT279" s="58"/>
      <c r="AU279" s="58"/>
      <c r="AV279" s="58"/>
      <c r="AW279" s="58"/>
      <c r="AX279" s="59"/>
      <c r="AY279" s="59"/>
      <c r="AZ279" s="60"/>
      <c r="BA279" s="61"/>
      <c r="BB279" s="54"/>
      <c r="BC279" s="54"/>
      <c r="BD279" s="41">
        <v>3</v>
      </c>
      <c r="BE279" s="52">
        <v>31</v>
      </c>
      <c r="BF279" s="62">
        <v>3133</v>
      </c>
      <c r="BG279" s="274"/>
    </row>
    <row r="280" spans="1:59" s="63" customFormat="1" ht="12.75" x14ac:dyDescent="0.2">
      <c r="A280" s="196">
        <v>3</v>
      </c>
      <c r="B280" s="197" t="s">
        <v>108</v>
      </c>
      <c r="C280" s="208">
        <v>31</v>
      </c>
      <c r="D280" s="209" t="s">
        <v>109</v>
      </c>
      <c r="E280" s="212">
        <v>3151</v>
      </c>
      <c r="F280" s="213" t="s">
        <v>214</v>
      </c>
      <c r="G280" s="232"/>
      <c r="H280" s="97"/>
      <c r="I280" s="224"/>
      <c r="J280" s="98"/>
      <c r="K280" s="98"/>
      <c r="L280" s="98"/>
      <c r="M280" s="96"/>
      <c r="N280" s="307"/>
      <c r="O280" s="246"/>
      <c r="P280" s="124"/>
      <c r="Q280" s="124"/>
      <c r="R280" s="124"/>
      <c r="S280" s="124"/>
      <c r="T280" s="124"/>
      <c r="U280" s="124"/>
      <c r="V280" s="124"/>
      <c r="W280" s="124"/>
      <c r="X280" s="124"/>
      <c r="Y280" s="100"/>
      <c r="Z280" s="125"/>
      <c r="AA280" s="125"/>
      <c r="AB280" s="124"/>
      <c r="AC280" s="124"/>
      <c r="AD280" s="124"/>
      <c r="AE280" s="124"/>
      <c r="AF280" s="124"/>
      <c r="AG280" s="124"/>
      <c r="AH280" s="124"/>
      <c r="AI280" s="124"/>
      <c r="AJ280" s="100"/>
      <c r="AK280" s="125"/>
      <c r="AL280" s="125"/>
      <c r="AM280" s="124"/>
      <c r="AN280" s="124"/>
      <c r="AO280" s="124"/>
      <c r="AP280" s="124"/>
      <c r="AQ280" s="124"/>
      <c r="AR280" s="124"/>
      <c r="AS280" s="124"/>
      <c r="AT280" s="124"/>
      <c r="AU280" s="124"/>
      <c r="AV280" s="124"/>
      <c r="AW280" s="99"/>
      <c r="AX280" s="125"/>
      <c r="AY280" s="100"/>
      <c r="AZ280" s="101"/>
      <c r="BA280" s="102"/>
      <c r="BB280" s="95"/>
      <c r="BC280" s="95"/>
      <c r="BD280" s="41">
        <v>3</v>
      </c>
      <c r="BE280" s="52">
        <v>31</v>
      </c>
      <c r="BF280" s="103">
        <v>3151</v>
      </c>
      <c r="BG280" s="277"/>
    </row>
    <row r="281" spans="1:59" s="63" customFormat="1" ht="12.75" x14ac:dyDescent="0.2">
      <c r="A281" s="196">
        <v>3</v>
      </c>
      <c r="B281" s="197" t="s">
        <v>108</v>
      </c>
      <c r="C281" s="208">
        <v>31</v>
      </c>
      <c r="D281" s="209" t="s">
        <v>109</v>
      </c>
      <c r="E281" s="212">
        <v>3151</v>
      </c>
      <c r="F281" s="213" t="s">
        <v>214</v>
      </c>
      <c r="G281" s="232"/>
      <c r="H281" s="97"/>
      <c r="I281" s="224"/>
      <c r="J281" s="98"/>
      <c r="K281" s="98"/>
      <c r="L281" s="98"/>
      <c r="M281" s="96"/>
      <c r="N281" s="307"/>
      <c r="O281" s="246"/>
      <c r="P281" s="124"/>
      <c r="Q281" s="99"/>
      <c r="R281" s="99"/>
      <c r="S281" s="99"/>
      <c r="T281" s="99"/>
      <c r="U281" s="99"/>
      <c r="V281" s="99"/>
      <c r="W281" s="99"/>
      <c r="X281" s="99"/>
      <c r="Y281" s="100"/>
      <c r="Z281" s="100"/>
      <c r="AA281" s="100"/>
      <c r="AB281" s="99"/>
      <c r="AC281" s="99"/>
      <c r="AD281" s="99"/>
      <c r="AE281" s="99"/>
      <c r="AF281" s="99"/>
      <c r="AG281" s="99"/>
      <c r="AH281" s="99"/>
      <c r="AI281" s="99"/>
      <c r="AJ281" s="100"/>
      <c r="AK281" s="100"/>
      <c r="AL281" s="100"/>
      <c r="AM281" s="99"/>
      <c r="AN281" s="99"/>
      <c r="AO281" s="99"/>
      <c r="AP281" s="99"/>
      <c r="AQ281" s="99"/>
      <c r="AR281" s="99"/>
      <c r="AS281" s="99"/>
      <c r="AT281" s="99"/>
      <c r="AU281" s="99"/>
      <c r="AV281" s="99"/>
      <c r="AW281" s="99"/>
      <c r="AX281" s="100"/>
      <c r="AY281" s="100"/>
      <c r="AZ281" s="101"/>
      <c r="BA281" s="102"/>
      <c r="BB281" s="95"/>
      <c r="BC281" s="95"/>
      <c r="BD281" s="41">
        <v>3</v>
      </c>
      <c r="BE281" s="52">
        <v>31</v>
      </c>
      <c r="BF281" s="103">
        <v>3151</v>
      </c>
      <c r="BG281" s="277"/>
    </row>
    <row r="282" spans="1:59" s="63" customFormat="1" ht="12.75" x14ac:dyDescent="0.2">
      <c r="A282" s="196">
        <v>3</v>
      </c>
      <c r="B282" s="197" t="s">
        <v>108</v>
      </c>
      <c r="C282" s="208">
        <v>31</v>
      </c>
      <c r="D282" s="209" t="s">
        <v>109</v>
      </c>
      <c r="E282" s="212">
        <v>3151</v>
      </c>
      <c r="F282" s="213" t="s">
        <v>214</v>
      </c>
      <c r="G282" s="231" t="s">
        <v>215</v>
      </c>
      <c r="H282" s="65"/>
      <c r="I282" s="222"/>
      <c r="J282" s="66"/>
      <c r="K282" s="66"/>
      <c r="L282" s="66"/>
      <c r="M282" s="64"/>
      <c r="N282" s="304"/>
      <c r="O282" s="305"/>
      <c r="P282" s="127"/>
      <c r="Q282" s="67"/>
      <c r="R282" s="67"/>
      <c r="S282" s="67"/>
      <c r="T282" s="67"/>
      <c r="U282" s="67"/>
      <c r="V282" s="67"/>
      <c r="W282" s="67"/>
      <c r="X282" s="67"/>
      <c r="Y282" s="68"/>
      <c r="Z282" s="68"/>
      <c r="AA282" s="68"/>
      <c r="AB282" s="67"/>
      <c r="AC282" s="67"/>
      <c r="AD282" s="67"/>
      <c r="AE282" s="67"/>
      <c r="AF282" s="67"/>
      <c r="AG282" s="67"/>
      <c r="AH282" s="67"/>
      <c r="AI282" s="67"/>
      <c r="AJ282" s="68"/>
      <c r="AK282" s="68"/>
      <c r="AL282" s="68"/>
      <c r="AM282" s="67"/>
      <c r="AN282" s="67"/>
      <c r="AO282" s="67"/>
      <c r="AP282" s="67"/>
      <c r="AQ282" s="67"/>
      <c r="AR282" s="67"/>
      <c r="AS282" s="67"/>
      <c r="AT282" s="67"/>
      <c r="AU282" s="67"/>
      <c r="AV282" s="67"/>
      <c r="AW282" s="67"/>
      <c r="AX282" s="68"/>
      <c r="AY282" s="68"/>
      <c r="AZ282" s="69"/>
      <c r="BA282" s="70"/>
      <c r="BB282" s="71"/>
      <c r="BC282" s="95"/>
      <c r="BD282" s="41">
        <v>3</v>
      </c>
      <c r="BE282" s="52">
        <v>31</v>
      </c>
      <c r="BF282" s="103">
        <v>3151</v>
      </c>
      <c r="BG282" s="275"/>
    </row>
    <row r="283" spans="1:59" s="63" customFormat="1" ht="12.75" x14ac:dyDescent="0.2">
      <c r="A283" s="196">
        <v>3</v>
      </c>
      <c r="B283" s="197" t="s">
        <v>108</v>
      </c>
      <c r="C283" s="208">
        <v>31</v>
      </c>
      <c r="D283" s="209" t="s">
        <v>109</v>
      </c>
      <c r="E283" s="212">
        <v>3151</v>
      </c>
      <c r="F283" s="213" t="s">
        <v>214</v>
      </c>
      <c r="G283" s="231" t="s">
        <v>215</v>
      </c>
      <c r="H283" s="72" t="s">
        <v>47</v>
      </c>
      <c r="I283" s="223"/>
      <c r="J283" s="73"/>
      <c r="K283" s="73"/>
      <c r="L283" s="73"/>
      <c r="M283" s="74"/>
      <c r="N283" s="247"/>
      <c r="O283" s="306"/>
      <c r="P283" s="105"/>
      <c r="Q283" s="75"/>
      <c r="R283" s="75"/>
      <c r="S283" s="75"/>
      <c r="T283" s="75"/>
      <c r="U283" s="75"/>
      <c r="V283" s="75"/>
      <c r="W283" s="75"/>
      <c r="X283" s="75"/>
      <c r="Y283" s="76">
        <f>IF(ISNUMBER(VLOOKUP(Y285,P$7:W$7,MATCH(Y285,P$7:W$7))),VLOOKUP(Y285,P$7:W$7,MATCH(Y285,P$7:W$7)),IF(N287=0,"No Data",IF(Y285&gt;0,"&lt;100",0)))</f>
        <v>1000</v>
      </c>
      <c r="Z283" s="77" t="str">
        <f>IF(ISNUMBER(VLOOKUP(Z287,P$7:W$7,MATCH(Z287,P$7:W$7))),VLOOKUP(Z287,P$7:W$7,MATCH(Z287,P$7:W$7)),IF(N287=0,"No Data",IF(Z287&gt;0,"&lt;100",0)))</f>
        <v>&lt;100</v>
      </c>
      <c r="AA283" s="106">
        <f>IF(ISNUMBER(Z283),Z283,0)</f>
        <v>0</v>
      </c>
      <c r="AB283" s="75"/>
      <c r="AC283" s="75"/>
      <c r="AD283" s="75"/>
      <c r="AE283" s="75"/>
      <c r="AF283" s="75"/>
      <c r="AG283" s="75"/>
      <c r="AH283" s="75"/>
      <c r="AI283" s="75"/>
      <c r="AJ283" s="76">
        <f>IF(ISNUMBER(VLOOKUP(AJ285,AB$7:AH$7,MATCH(AJ285,AB$7:AH$7))),VLOOKUP(AJ285,AB$7:AH$7,MATCH(AJ285,AB$7:AH$7)),IF(N287=0,"No Data",IF(AJ285&gt;0,"&lt;50",0)))</f>
        <v>0</v>
      </c>
      <c r="AK283" s="77">
        <f>IF(ISNUMBER(VLOOKUP(AK287,AB$7:AH$7,MATCH(AK287,AB$7:AH$7))),VLOOKUP(AK287,AB$7:AH$7,MATCH(AK287,AB$7:AH$7)),IF(N287=0,"No Data",IF(AK287&gt;0,"&lt;50",0)))</f>
        <v>0</v>
      </c>
      <c r="AL283" s="106">
        <f>IF(ISNUMBER(AK283),AK283,0)</f>
        <v>0</v>
      </c>
      <c r="AM283" s="75"/>
      <c r="AN283" s="75"/>
      <c r="AO283" s="75"/>
      <c r="AP283" s="75"/>
      <c r="AQ283" s="75"/>
      <c r="AR283" s="75"/>
      <c r="AS283" s="75"/>
      <c r="AT283" s="75"/>
      <c r="AU283" s="75"/>
      <c r="AV283" s="75"/>
      <c r="AW283" s="76">
        <f>IF(ISNUMBER(VLOOKUP(AW285,AM$7:AU$7,MATCH(AW285,AM$7:AU$7))),VLOOKUP(AW285,AM$7:AU$7,MATCH(AW285,AM$7:AU$7)),IF(N287=0,"No Data",IF(AW285&gt;0,"&lt;10",0)))</f>
        <v>100</v>
      </c>
      <c r="AX283" s="77">
        <f>IF(ISNUMBER(VLOOKUP(AX287,AM$7:AU$7,MATCH(AX287,AM$7:AU$7))),VLOOKUP(AX287,AM$7:AU$7,MATCH(AX287,AM$7:AU$7)),IF(N287=0,"No Data",IF(AX287&gt;0,"&lt;10",0)))</f>
        <v>250</v>
      </c>
      <c r="AY283" s="106">
        <f>IF(ISNUMBER(AX283),AX283,0)</f>
        <v>250</v>
      </c>
      <c r="AZ283" s="79"/>
      <c r="BA283" s="80"/>
      <c r="BB283" s="71"/>
      <c r="BC283" s="95"/>
      <c r="BD283" s="41">
        <v>3</v>
      </c>
      <c r="BE283" s="52">
        <v>31</v>
      </c>
      <c r="BF283" s="103">
        <v>3151</v>
      </c>
      <c r="BG283" s="276" t="s">
        <v>47</v>
      </c>
    </row>
    <row r="284" spans="1:59" s="63" customFormat="1" ht="12.75" x14ac:dyDescent="0.2">
      <c r="A284" s="196">
        <v>3</v>
      </c>
      <c r="B284" s="197" t="s">
        <v>108</v>
      </c>
      <c r="C284" s="208">
        <v>31</v>
      </c>
      <c r="D284" s="209" t="s">
        <v>109</v>
      </c>
      <c r="E284" s="212">
        <v>3151</v>
      </c>
      <c r="F284" s="213" t="s">
        <v>214</v>
      </c>
      <c r="G284" s="231" t="s">
        <v>215</v>
      </c>
      <c r="H284" s="81" t="s">
        <v>48</v>
      </c>
      <c r="I284" s="223"/>
      <c r="J284" s="73"/>
      <c r="K284" s="73"/>
      <c r="L284" s="73"/>
      <c r="M284" s="74"/>
      <c r="N284" s="247"/>
      <c r="O284" s="306"/>
      <c r="P284" s="105"/>
      <c r="Q284" s="75"/>
      <c r="R284" s="75"/>
      <c r="S284" s="75"/>
      <c r="T284" s="75"/>
      <c r="U284" s="75"/>
      <c r="V284" s="75"/>
      <c r="W284" s="75"/>
      <c r="X284" s="75"/>
      <c r="Y284" s="82">
        <f>MIN(X288:X291)</f>
        <v>0</v>
      </c>
      <c r="Z284" s="83"/>
      <c r="AA284" s="83"/>
      <c r="AB284" s="75"/>
      <c r="AC284" s="75"/>
      <c r="AD284" s="75"/>
      <c r="AE284" s="75"/>
      <c r="AF284" s="75"/>
      <c r="AG284" s="75"/>
      <c r="AH284" s="75"/>
      <c r="AI284" s="75"/>
      <c r="AJ284" s="82">
        <f>MIN(AI288:AI291)</f>
        <v>0</v>
      </c>
      <c r="AK284" s="83"/>
      <c r="AL284" s="83"/>
      <c r="AM284" s="75"/>
      <c r="AN284" s="75"/>
      <c r="AO284" s="75"/>
      <c r="AP284" s="75"/>
      <c r="AQ284" s="75"/>
      <c r="AR284" s="75"/>
      <c r="AS284" s="75"/>
      <c r="AT284" s="75"/>
      <c r="AU284" s="75"/>
      <c r="AV284" s="75"/>
      <c r="AW284" s="82">
        <f>MIN(AV288:AV291)</f>
        <v>50</v>
      </c>
      <c r="AX284" s="83"/>
      <c r="AY284" s="83"/>
      <c r="AZ284" s="79"/>
      <c r="BA284" s="80"/>
      <c r="BB284" s="71"/>
      <c r="BC284" s="95"/>
      <c r="BD284" s="41">
        <v>3</v>
      </c>
      <c r="BE284" s="52">
        <v>31</v>
      </c>
      <c r="BF284" s="103">
        <v>3151</v>
      </c>
      <c r="BG284" s="278" t="s">
        <v>48</v>
      </c>
    </row>
    <row r="285" spans="1:59" s="63" customFormat="1" ht="12.75" x14ac:dyDescent="0.2">
      <c r="A285" s="196">
        <v>3</v>
      </c>
      <c r="B285" s="197" t="s">
        <v>108</v>
      </c>
      <c r="C285" s="208">
        <v>31</v>
      </c>
      <c r="D285" s="209" t="s">
        <v>109</v>
      </c>
      <c r="E285" s="212">
        <v>3151</v>
      </c>
      <c r="F285" s="213" t="s">
        <v>214</v>
      </c>
      <c r="G285" s="231" t="s">
        <v>215</v>
      </c>
      <c r="H285" s="81" t="s">
        <v>49</v>
      </c>
      <c r="I285" s="223"/>
      <c r="J285" s="73"/>
      <c r="K285" s="73"/>
      <c r="L285" s="73"/>
      <c r="M285" s="74"/>
      <c r="N285" s="247"/>
      <c r="O285" s="306"/>
      <c r="P285" s="105"/>
      <c r="Q285" s="75"/>
      <c r="R285" s="75"/>
      <c r="S285" s="75"/>
      <c r="T285" s="75"/>
      <c r="U285" s="75"/>
      <c r="V285" s="75"/>
      <c r="W285" s="75"/>
      <c r="X285" s="75"/>
      <c r="Y285" s="84">
        <f>IF(ISNUMBER(AVERAGE(X288:X290)),AVERAGE(X288:X290),0)</f>
        <v>1666.6666666666667</v>
      </c>
      <c r="Z285" s="83"/>
      <c r="AA285" s="83"/>
      <c r="AB285" s="75"/>
      <c r="AC285" s="75"/>
      <c r="AD285" s="75"/>
      <c r="AE285" s="75"/>
      <c r="AF285" s="75"/>
      <c r="AG285" s="75"/>
      <c r="AH285" s="75"/>
      <c r="AI285" s="75"/>
      <c r="AJ285" s="84">
        <f>IF(ISNUMBER(AVERAGE(AI288:AI290)),AVERAGE(AI288:AI290),0)</f>
        <v>0</v>
      </c>
      <c r="AK285" s="83"/>
      <c r="AL285" s="83"/>
      <c r="AM285" s="75"/>
      <c r="AN285" s="75"/>
      <c r="AO285" s="75"/>
      <c r="AP285" s="75"/>
      <c r="AQ285" s="75"/>
      <c r="AR285" s="75"/>
      <c r="AS285" s="75"/>
      <c r="AT285" s="75"/>
      <c r="AU285" s="75"/>
      <c r="AV285" s="75"/>
      <c r="AW285" s="84">
        <f>IF(ISNUMBER(AVERAGE(AV288:AV290)),AVERAGE(AV288:AV290),0)</f>
        <v>216.66666666666666</v>
      </c>
      <c r="AX285" s="83"/>
      <c r="AY285" s="83"/>
      <c r="AZ285" s="79"/>
      <c r="BA285" s="80"/>
      <c r="BB285" s="71"/>
      <c r="BC285" s="95"/>
      <c r="BD285" s="41">
        <v>3</v>
      </c>
      <c r="BE285" s="52">
        <v>31</v>
      </c>
      <c r="BF285" s="103">
        <v>3151</v>
      </c>
      <c r="BG285" s="278" t="s">
        <v>49</v>
      </c>
    </row>
    <row r="286" spans="1:59" s="63" customFormat="1" ht="12.75" x14ac:dyDescent="0.2">
      <c r="A286" s="196">
        <v>3</v>
      </c>
      <c r="B286" s="197" t="s">
        <v>108</v>
      </c>
      <c r="C286" s="208">
        <v>31</v>
      </c>
      <c r="D286" s="209" t="s">
        <v>109</v>
      </c>
      <c r="E286" s="212">
        <v>3151</v>
      </c>
      <c r="F286" s="213" t="s">
        <v>214</v>
      </c>
      <c r="G286" s="231" t="s">
        <v>215</v>
      </c>
      <c r="H286" s="81" t="s">
        <v>50</v>
      </c>
      <c r="I286" s="223"/>
      <c r="J286" s="73"/>
      <c r="K286" s="73"/>
      <c r="L286" s="73"/>
      <c r="M286" s="74"/>
      <c r="N286" s="247"/>
      <c r="O286" s="306"/>
      <c r="P286" s="105"/>
      <c r="Q286" s="75"/>
      <c r="R286" s="75"/>
      <c r="S286" s="75"/>
      <c r="T286" s="75"/>
      <c r="U286" s="75"/>
      <c r="V286" s="75"/>
      <c r="W286" s="75"/>
      <c r="X286" s="75"/>
      <c r="Y286" s="84">
        <f>MAX(X288:X291)</f>
        <v>5000</v>
      </c>
      <c r="Z286" s="83"/>
      <c r="AA286" s="83"/>
      <c r="AB286" s="75"/>
      <c r="AC286" s="75"/>
      <c r="AD286" s="75"/>
      <c r="AE286" s="75"/>
      <c r="AF286" s="75"/>
      <c r="AG286" s="75"/>
      <c r="AH286" s="75"/>
      <c r="AI286" s="75"/>
      <c r="AJ286" s="84">
        <f>MAX(AI288:AI291)</f>
        <v>0</v>
      </c>
      <c r="AK286" s="83"/>
      <c r="AL286" s="83"/>
      <c r="AM286" s="75"/>
      <c r="AN286" s="75"/>
      <c r="AO286" s="75"/>
      <c r="AP286" s="75"/>
      <c r="AQ286" s="75"/>
      <c r="AR286" s="75"/>
      <c r="AS286" s="75"/>
      <c r="AT286" s="75"/>
      <c r="AU286" s="75"/>
      <c r="AV286" s="75"/>
      <c r="AW286" s="84">
        <f>MAX(AV288:AV291)</f>
        <v>500</v>
      </c>
      <c r="AX286" s="83"/>
      <c r="AY286" s="83"/>
      <c r="AZ286" s="79"/>
      <c r="BA286" s="80"/>
      <c r="BB286" s="71"/>
      <c r="BC286" s="95"/>
      <c r="BD286" s="41">
        <v>3</v>
      </c>
      <c r="BE286" s="52">
        <v>31</v>
      </c>
      <c r="BF286" s="103">
        <v>3151</v>
      </c>
      <c r="BG286" s="278" t="s">
        <v>50</v>
      </c>
    </row>
    <row r="287" spans="1:59" s="63" customFormat="1" ht="12.75" x14ac:dyDescent="0.2">
      <c r="A287" s="196">
        <v>3</v>
      </c>
      <c r="B287" s="197" t="s">
        <v>108</v>
      </c>
      <c r="C287" s="208">
        <v>31</v>
      </c>
      <c r="D287" s="209" t="s">
        <v>109</v>
      </c>
      <c r="E287" s="212">
        <v>3151</v>
      </c>
      <c r="F287" s="213" t="s">
        <v>214</v>
      </c>
      <c r="G287" s="231" t="s">
        <v>215</v>
      </c>
      <c r="H287" s="85" t="s">
        <v>51</v>
      </c>
      <c r="I287" s="223"/>
      <c r="J287" s="73"/>
      <c r="K287" s="73"/>
      <c r="L287" s="73"/>
      <c r="M287" s="74"/>
      <c r="N287" s="320">
        <f>SUM(N288:N290)</f>
        <v>91</v>
      </c>
      <c r="O287" s="293">
        <f>SUM(O288:O290)</f>
        <v>1</v>
      </c>
      <c r="P287" s="292"/>
      <c r="Q287" s="87"/>
      <c r="R287" s="87"/>
      <c r="S287" s="87"/>
      <c r="T287" s="87"/>
      <c r="U287" s="87"/>
      <c r="V287" s="87"/>
      <c r="W287" s="87"/>
      <c r="X287" s="87"/>
      <c r="Y287" s="88"/>
      <c r="Z287" s="119">
        <f>SUM(Z288:Z290)</f>
        <v>54.945054945054949</v>
      </c>
      <c r="AA287" s="88"/>
      <c r="AB287" s="87"/>
      <c r="AC287" s="87"/>
      <c r="AD287" s="87"/>
      <c r="AE287" s="87"/>
      <c r="AF287" s="87"/>
      <c r="AG287" s="87"/>
      <c r="AH287" s="87"/>
      <c r="AI287" s="87"/>
      <c r="AJ287" s="88"/>
      <c r="AK287" s="107">
        <f>SUM(AK288:AK290)</f>
        <v>0</v>
      </c>
      <c r="AL287" s="88"/>
      <c r="AM287" s="87"/>
      <c r="AN287" s="87"/>
      <c r="AO287" s="87"/>
      <c r="AP287" s="87"/>
      <c r="AQ287" s="87"/>
      <c r="AR287" s="87"/>
      <c r="AS287" s="87"/>
      <c r="AT287" s="87"/>
      <c r="AU287" s="87"/>
      <c r="AV287" s="87"/>
      <c r="AW287" s="112"/>
      <c r="AX287" s="107">
        <f>SUM(AX288:AX290)</f>
        <v>273.07692307692309</v>
      </c>
      <c r="AY287" s="88"/>
      <c r="AZ287" s="79"/>
      <c r="BA287" s="80"/>
      <c r="BB287" s="71"/>
      <c r="BC287" s="95"/>
      <c r="BD287" s="41">
        <v>3</v>
      </c>
      <c r="BE287" s="52">
        <v>31</v>
      </c>
      <c r="BF287" s="103">
        <v>3151</v>
      </c>
      <c r="BG287" s="279" t="s">
        <v>51</v>
      </c>
    </row>
    <row r="288" spans="1:59" s="63" customFormat="1" ht="24" x14ac:dyDescent="0.2">
      <c r="A288" s="196">
        <v>3</v>
      </c>
      <c r="B288" s="197" t="s">
        <v>108</v>
      </c>
      <c r="C288" s="208">
        <v>31</v>
      </c>
      <c r="D288" s="209" t="s">
        <v>109</v>
      </c>
      <c r="E288" s="212">
        <v>3151</v>
      </c>
      <c r="F288" s="213" t="s">
        <v>214</v>
      </c>
      <c r="G288" s="231" t="s">
        <v>215</v>
      </c>
      <c r="H288" s="89" t="s">
        <v>52</v>
      </c>
      <c r="I288" s="90" t="s">
        <v>216</v>
      </c>
      <c r="J288" s="90" t="s">
        <v>217</v>
      </c>
      <c r="K288" s="90" t="s">
        <v>64</v>
      </c>
      <c r="L288" s="90" t="s">
        <v>1316</v>
      </c>
      <c r="M288" s="91" t="s">
        <v>215</v>
      </c>
      <c r="N288" s="312">
        <v>45</v>
      </c>
      <c r="O288" s="313">
        <f>N288/N$287</f>
        <v>0.49450549450549453</v>
      </c>
      <c r="P288" s="104"/>
      <c r="Q288" s="92"/>
      <c r="R288" s="92"/>
      <c r="S288" s="92"/>
      <c r="T288" s="92"/>
      <c r="U288" s="92"/>
      <c r="V288" s="92"/>
      <c r="W288" s="92"/>
      <c r="X288" s="109">
        <f>P288*P$7+Q288*Q$7+R288*R$7+S288*S$7+T288*T$7+U288*U$7+V288*V$7+W288*W$7</f>
        <v>0</v>
      </c>
      <c r="Y288" s="83"/>
      <c r="Z288" s="110">
        <f>X288*$O288</f>
        <v>0</v>
      </c>
      <c r="AA288" s="111"/>
      <c r="AB288" s="92"/>
      <c r="AC288" s="92"/>
      <c r="AD288" s="92"/>
      <c r="AE288" s="92"/>
      <c r="AF288" s="92"/>
      <c r="AG288" s="92"/>
      <c r="AH288" s="92"/>
      <c r="AI288" s="109">
        <f>AB288*AB$7+AC288*AC$7+AD288*AD$7+AE288*AE$7+AF288*AF$7+AG288*AG$7+AH288*AH$7</f>
        <v>0</v>
      </c>
      <c r="AJ288" s="83"/>
      <c r="AK288" s="110">
        <f>AI288*$O288</f>
        <v>0</v>
      </c>
      <c r="AL288" s="111"/>
      <c r="AM288" s="92"/>
      <c r="AN288" s="92"/>
      <c r="AO288" s="92"/>
      <c r="AP288" s="92"/>
      <c r="AQ288" s="92"/>
      <c r="AR288" s="92">
        <v>1</v>
      </c>
      <c r="AS288" s="92"/>
      <c r="AT288" s="92"/>
      <c r="AU288" s="92"/>
      <c r="AV288" s="109">
        <f>AM288*AM$7+AN288*AN$7+AO288*AO$7+AP288*AP$7+AQ288*AQ$7+AR288*AR$7+AS288*AS$7+AT288*AT$7+AU288*AU$7</f>
        <v>500</v>
      </c>
      <c r="AW288" s="75"/>
      <c r="AX288" s="110">
        <f>AV288*$O288</f>
        <v>247.25274725274727</v>
      </c>
      <c r="AY288" s="111"/>
      <c r="AZ288" s="93"/>
      <c r="BA288" s="94" t="s">
        <v>131</v>
      </c>
      <c r="BB288" s="71"/>
      <c r="BC288" s="95"/>
      <c r="BD288" s="41">
        <v>3</v>
      </c>
      <c r="BE288" s="52">
        <v>31</v>
      </c>
      <c r="BF288" s="103">
        <v>3151</v>
      </c>
      <c r="BG288" s="280" t="s">
        <v>52</v>
      </c>
    </row>
    <row r="289" spans="1:59" s="63" customFormat="1" ht="24" x14ac:dyDescent="0.2">
      <c r="A289" s="196">
        <v>3</v>
      </c>
      <c r="B289" s="197" t="s">
        <v>108</v>
      </c>
      <c r="C289" s="208">
        <v>31</v>
      </c>
      <c r="D289" s="209" t="s">
        <v>109</v>
      </c>
      <c r="E289" s="212">
        <v>3151</v>
      </c>
      <c r="F289" s="213" t="s">
        <v>214</v>
      </c>
      <c r="G289" s="231" t="s">
        <v>215</v>
      </c>
      <c r="H289" s="89"/>
      <c r="I289" s="90" t="s">
        <v>219</v>
      </c>
      <c r="J289" s="90" t="s">
        <v>220</v>
      </c>
      <c r="K289" s="90" t="s">
        <v>64</v>
      </c>
      <c r="L289" s="90" t="s">
        <v>119</v>
      </c>
      <c r="M289" s="91" t="s">
        <v>215</v>
      </c>
      <c r="N289" s="312">
        <v>45</v>
      </c>
      <c r="O289" s="313">
        <f>N289/N$287</f>
        <v>0.49450549450549453</v>
      </c>
      <c r="P289" s="104"/>
      <c r="Q289" s="92"/>
      <c r="R289" s="92"/>
      <c r="S289" s="92"/>
      <c r="T289" s="92"/>
      <c r="U289" s="92"/>
      <c r="V289" s="92"/>
      <c r="W289" s="92"/>
      <c r="X289" s="109">
        <f>P289*P$7+Q289*Q$7+R289*R$7+S289*S$7+T289*T$7+U289*U$7+V289*V$7+W289*W$7</f>
        <v>0</v>
      </c>
      <c r="Y289" s="83"/>
      <c r="Z289" s="110">
        <f>X289*$O289</f>
        <v>0</v>
      </c>
      <c r="AA289" s="111"/>
      <c r="AB289" s="92"/>
      <c r="AC289" s="92"/>
      <c r="AD289" s="92"/>
      <c r="AE289" s="92"/>
      <c r="AF289" s="92"/>
      <c r="AG289" s="92"/>
      <c r="AH289" s="92"/>
      <c r="AI289" s="109">
        <f>AB289*AB$7+AC289*AC$7+AD289*AD$7+AE289*AE$7+AF289*AF$7+AG289*AG$7+AH289*AH$7</f>
        <v>0</v>
      </c>
      <c r="AJ289" s="83"/>
      <c r="AK289" s="110">
        <f>AI289*$O289</f>
        <v>0</v>
      </c>
      <c r="AL289" s="111"/>
      <c r="AM289" s="92"/>
      <c r="AN289" s="92"/>
      <c r="AO289" s="92">
        <v>1</v>
      </c>
      <c r="AP289" s="92"/>
      <c r="AQ289" s="92"/>
      <c r="AR289" s="92"/>
      <c r="AS289" s="92"/>
      <c r="AT289" s="92"/>
      <c r="AU289" s="92"/>
      <c r="AV289" s="109">
        <f>AM289*AM$7+AN289*AN$7+AO289*AO$7+AP289*AP$7+AQ289*AQ$7+AR289*AR$7+AS289*AS$7+AT289*AT$7+AU289*AU$7</f>
        <v>50</v>
      </c>
      <c r="AW289" s="75"/>
      <c r="AX289" s="110">
        <f>AV289*$O289</f>
        <v>24.725274725274726</v>
      </c>
      <c r="AY289" s="111"/>
      <c r="AZ289" s="93"/>
      <c r="BA289" s="94" t="s">
        <v>221</v>
      </c>
      <c r="BB289" s="71"/>
      <c r="BC289" s="95"/>
      <c r="BD289" s="41">
        <v>3</v>
      </c>
      <c r="BE289" s="52">
        <v>31</v>
      </c>
      <c r="BF289" s="103">
        <v>3151</v>
      </c>
      <c r="BG289" s="280" t="s">
        <v>52</v>
      </c>
    </row>
    <row r="290" spans="1:59" s="63" customFormat="1" ht="12.75" x14ac:dyDescent="0.2">
      <c r="A290" s="196">
        <v>3</v>
      </c>
      <c r="B290" s="197" t="s">
        <v>108</v>
      </c>
      <c r="C290" s="208">
        <v>31</v>
      </c>
      <c r="D290" s="209" t="s">
        <v>109</v>
      </c>
      <c r="E290" s="212">
        <v>3151</v>
      </c>
      <c r="F290" s="213" t="s">
        <v>214</v>
      </c>
      <c r="G290" s="231" t="s">
        <v>215</v>
      </c>
      <c r="H290" s="89"/>
      <c r="I290" s="90" t="s">
        <v>120</v>
      </c>
      <c r="J290" s="90" t="s">
        <v>222</v>
      </c>
      <c r="K290" s="90" t="s">
        <v>90</v>
      </c>
      <c r="L290" s="90" t="s">
        <v>223</v>
      </c>
      <c r="M290" s="91" t="s">
        <v>215</v>
      </c>
      <c r="N290" s="312">
        <v>1</v>
      </c>
      <c r="O290" s="313">
        <f>N290/N$287</f>
        <v>1.098901098901099E-2</v>
      </c>
      <c r="P290" s="104"/>
      <c r="Q290" s="92"/>
      <c r="R290" s="92"/>
      <c r="S290" s="92"/>
      <c r="T290" s="92"/>
      <c r="U290" s="92">
        <v>1</v>
      </c>
      <c r="V290" s="92"/>
      <c r="W290" s="92"/>
      <c r="X290" s="109">
        <f>P290*P$7+Q290*Q$7+R290*R$7+S290*S$7+T290*T$7+U290*U$7+V290*V$7+W290*W$7</f>
        <v>5000</v>
      </c>
      <c r="Y290" s="83"/>
      <c r="Z290" s="110">
        <f>X290*$O290</f>
        <v>54.945054945054949</v>
      </c>
      <c r="AA290" s="111"/>
      <c r="AB290" s="92"/>
      <c r="AC290" s="92"/>
      <c r="AD290" s="92"/>
      <c r="AE290" s="92"/>
      <c r="AF290" s="92"/>
      <c r="AG290" s="92"/>
      <c r="AH290" s="92"/>
      <c r="AI290" s="109">
        <f>AB290*AB$7+AC290*AC$7+AD290*AD$7+AE290*AE$7+AF290*AF$7+AG290*AG$7+AH290*AH$7</f>
        <v>0</v>
      </c>
      <c r="AJ290" s="83"/>
      <c r="AK290" s="110">
        <f>AI290*$O290</f>
        <v>0</v>
      </c>
      <c r="AL290" s="111"/>
      <c r="AM290" s="92"/>
      <c r="AN290" s="92"/>
      <c r="AO290" s="92"/>
      <c r="AP290" s="92">
        <v>1</v>
      </c>
      <c r="AQ290" s="92"/>
      <c r="AR290" s="92"/>
      <c r="AS290" s="92"/>
      <c r="AT290" s="92"/>
      <c r="AU290" s="92"/>
      <c r="AV290" s="109">
        <f>AM290*AM$7+AN290*AN$7+AO290*AO$7+AP290*AP$7+AQ290*AQ$7+AR290*AR$7+AS290*AS$7+AT290*AT$7+AU290*AU$7</f>
        <v>100</v>
      </c>
      <c r="AW290" s="75"/>
      <c r="AX290" s="110">
        <f>AV290*$O290</f>
        <v>1.098901098901099</v>
      </c>
      <c r="AY290" s="111"/>
      <c r="AZ290" s="93"/>
      <c r="BA290" s="94" t="s">
        <v>221</v>
      </c>
      <c r="BB290" s="71"/>
      <c r="BC290" s="95"/>
      <c r="BD290" s="41">
        <v>3</v>
      </c>
      <c r="BE290" s="52">
        <v>31</v>
      </c>
      <c r="BF290" s="103">
        <v>3151</v>
      </c>
      <c r="BG290" s="280" t="s">
        <v>52</v>
      </c>
    </row>
    <row r="291" spans="1:59" s="63" customFormat="1" ht="12.75" x14ac:dyDescent="0.2">
      <c r="A291" s="196">
        <v>3</v>
      </c>
      <c r="B291" s="197" t="s">
        <v>108</v>
      </c>
      <c r="C291" s="208">
        <v>31</v>
      </c>
      <c r="D291" s="209" t="s">
        <v>109</v>
      </c>
      <c r="E291" s="212">
        <v>3151</v>
      </c>
      <c r="F291" s="213" t="s">
        <v>214</v>
      </c>
      <c r="G291" s="231" t="s">
        <v>215</v>
      </c>
      <c r="H291" s="65"/>
      <c r="I291" s="222"/>
      <c r="J291" s="66"/>
      <c r="K291" s="66"/>
      <c r="L291" s="66"/>
      <c r="M291" s="64"/>
      <c r="N291" s="304"/>
      <c r="O291" s="305"/>
      <c r="P291" s="127"/>
      <c r="Q291" s="67"/>
      <c r="R291" s="67"/>
      <c r="S291" s="67"/>
      <c r="T291" s="67"/>
      <c r="U291" s="67"/>
      <c r="V291" s="67"/>
      <c r="W291" s="67"/>
      <c r="X291" s="67"/>
      <c r="Y291" s="68"/>
      <c r="Z291" s="68"/>
      <c r="AA291" s="68"/>
      <c r="AB291" s="67"/>
      <c r="AC291" s="67"/>
      <c r="AD291" s="67"/>
      <c r="AE291" s="67"/>
      <c r="AF291" s="67"/>
      <c r="AG291" s="67"/>
      <c r="AH291" s="67"/>
      <c r="AI291" s="67"/>
      <c r="AJ291" s="68"/>
      <c r="AK291" s="68"/>
      <c r="AL291" s="68"/>
      <c r="AM291" s="67"/>
      <c r="AN291" s="67"/>
      <c r="AO291" s="67"/>
      <c r="AP291" s="67"/>
      <c r="AQ291" s="67"/>
      <c r="AR291" s="67"/>
      <c r="AS291" s="67"/>
      <c r="AT291" s="67"/>
      <c r="AU291" s="67"/>
      <c r="AV291" s="67"/>
      <c r="AW291" s="67"/>
      <c r="AX291" s="68"/>
      <c r="AY291" s="68"/>
      <c r="AZ291" s="69"/>
      <c r="BA291" s="70"/>
      <c r="BB291" s="71"/>
      <c r="BC291" s="95"/>
      <c r="BD291" s="41">
        <v>3</v>
      </c>
      <c r="BE291" s="52">
        <v>31</v>
      </c>
      <c r="BF291" s="103">
        <v>3151</v>
      </c>
      <c r="BG291" s="275"/>
    </row>
    <row r="292" spans="1:59" s="63" customFormat="1" ht="12.75" x14ac:dyDescent="0.2">
      <c r="A292" s="196">
        <v>3</v>
      </c>
      <c r="B292" s="197" t="s">
        <v>108</v>
      </c>
      <c r="C292" s="208">
        <v>31</v>
      </c>
      <c r="D292" s="209" t="s">
        <v>109</v>
      </c>
      <c r="E292" s="212">
        <v>3151</v>
      </c>
      <c r="F292" s="213" t="s">
        <v>214</v>
      </c>
      <c r="G292" s="232"/>
      <c r="H292" s="97"/>
      <c r="I292" s="224"/>
      <c r="J292" s="98"/>
      <c r="K292" s="98"/>
      <c r="L292" s="98"/>
      <c r="M292" s="96"/>
      <c r="N292" s="307"/>
      <c r="O292" s="246"/>
      <c r="P292" s="124"/>
      <c r="Q292" s="99"/>
      <c r="R292" s="99"/>
      <c r="S292" s="99"/>
      <c r="T292" s="99"/>
      <c r="U292" s="99"/>
      <c r="V292" s="99"/>
      <c r="W292" s="99"/>
      <c r="X292" s="99"/>
      <c r="Y292" s="100"/>
      <c r="Z292" s="100"/>
      <c r="AA292" s="100"/>
      <c r="AB292" s="99"/>
      <c r="AC292" s="99"/>
      <c r="AD292" s="99"/>
      <c r="AE292" s="99"/>
      <c r="AF292" s="99"/>
      <c r="AG292" s="99"/>
      <c r="AH292" s="99"/>
      <c r="AI292" s="99"/>
      <c r="AJ292" s="100"/>
      <c r="AK292" s="100"/>
      <c r="AL292" s="100"/>
      <c r="AM292" s="99"/>
      <c r="AN292" s="99"/>
      <c r="AO292" s="99"/>
      <c r="AP292" s="99"/>
      <c r="AQ292" s="99"/>
      <c r="AR292" s="99"/>
      <c r="AS292" s="99"/>
      <c r="AT292" s="99"/>
      <c r="AU292" s="99"/>
      <c r="AV292" s="99"/>
      <c r="AW292" s="99"/>
      <c r="AX292" s="100"/>
      <c r="AY292" s="100"/>
      <c r="AZ292" s="101"/>
      <c r="BA292" s="102"/>
      <c r="BB292" s="95"/>
      <c r="BC292" s="95"/>
      <c r="BD292" s="41">
        <v>3</v>
      </c>
      <c r="BE292" s="52">
        <v>31</v>
      </c>
      <c r="BF292" s="103">
        <v>3151</v>
      </c>
      <c r="BG292" s="277"/>
    </row>
    <row r="293" spans="1:59" s="63" customFormat="1" ht="12.75" x14ac:dyDescent="0.2">
      <c r="A293" s="196">
        <v>3</v>
      </c>
      <c r="B293" s="197" t="s">
        <v>108</v>
      </c>
      <c r="C293" s="208">
        <v>31</v>
      </c>
      <c r="D293" s="209" t="s">
        <v>109</v>
      </c>
      <c r="E293" s="212">
        <v>3151</v>
      </c>
      <c r="F293" s="213" t="s">
        <v>214</v>
      </c>
      <c r="G293" s="231"/>
      <c r="H293" s="65"/>
      <c r="I293" s="222"/>
      <c r="J293" s="66"/>
      <c r="K293" s="66"/>
      <c r="L293" s="66"/>
      <c r="M293" s="64"/>
      <c r="N293" s="304"/>
      <c r="O293" s="305"/>
      <c r="P293" s="127"/>
      <c r="Q293" s="67"/>
      <c r="R293" s="67"/>
      <c r="S293" s="67"/>
      <c r="T293" s="67"/>
      <c r="U293" s="67"/>
      <c r="V293" s="67"/>
      <c r="W293" s="67"/>
      <c r="X293" s="67"/>
      <c r="Y293" s="68"/>
      <c r="Z293" s="68"/>
      <c r="AA293" s="68"/>
      <c r="AB293" s="67"/>
      <c r="AC293" s="67"/>
      <c r="AD293" s="67"/>
      <c r="AE293" s="67"/>
      <c r="AF293" s="67"/>
      <c r="AG293" s="67"/>
      <c r="AH293" s="67"/>
      <c r="AI293" s="67"/>
      <c r="AJ293" s="68"/>
      <c r="AK293" s="68"/>
      <c r="AL293" s="68"/>
      <c r="AM293" s="67"/>
      <c r="AN293" s="67"/>
      <c r="AO293" s="67"/>
      <c r="AP293" s="67"/>
      <c r="AQ293" s="67"/>
      <c r="AR293" s="67"/>
      <c r="AS293" s="67"/>
      <c r="AT293" s="67"/>
      <c r="AU293" s="67"/>
      <c r="AV293" s="67"/>
      <c r="AW293" s="67"/>
      <c r="AX293" s="68"/>
      <c r="AY293" s="68"/>
      <c r="AZ293" s="69"/>
      <c r="BA293" s="70"/>
      <c r="BB293" s="71"/>
      <c r="BC293" s="95"/>
      <c r="BD293" s="41">
        <v>3</v>
      </c>
      <c r="BE293" s="52">
        <v>31</v>
      </c>
      <c r="BF293" s="103">
        <v>3151</v>
      </c>
      <c r="BG293" s="275"/>
    </row>
    <row r="294" spans="1:59" s="63" customFormat="1" ht="12.75" x14ac:dyDescent="0.2">
      <c r="A294" s="196">
        <v>3</v>
      </c>
      <c r="B294" s="197" t="s">
        <v>108</v>
      </c>
      <c r="C294" s="208">
        <v>31</v>
      </c>
      <c r="D294" s="209" t="s">
        <v>109</v>
      </c>
      <c r="E294" s="212">
        <v>3151</v>
      </c>
      <c r="F294" s="213" t="s">
        <v>214</v>
      </c>
      <c r="G294" s="231" t="s">
        <v>46</v>
      </c>
      <c r="H294" s="72" t="s">
        <v>1233</v>
      </c>
      <c r="I294" s="73" t="s">
        <v>1164</v>
      </c>
      <c r="J294" s="73"/>
      <c r="K294" s="73"/>
      <c r="L294" s="73"/>
      <c r="M294" s="74"/>
      <c r="N294" s="247"/>
      <c r="O294" s="306"/>
      <c r="P294" s="105"/>
      <c r="Q294" s="75"/>
      <c r="R294" s="75"/>
      <c r="S294" s="75"/>
      <c r="T294" s="75"/>
      <c r="U294" s="75"/>
      <c r="V294" s="75"/>
      <c r="W294" s="75"/>
      <c r="X294" s="75"/>
      <c r="Y294" s="76" t="s">
        <v>1241</v>
      </c>
      <c r="Z294" s="77" t="s">
        <v>1241</v>
      </c>
      <c r="AA294" s="78">
        <f>AA$143</f>
        <v>0</v>
      </c>
      <c r="AB294" s="75"/>
      <c r="AC294" s="75"/>
      <c r="AD294" s="75"/>
      <c r="AE294" s="75"/>
      <c r="AF294" s="75"/>
      <c r="AG294" s="75"/>
      <c r="AH294" s="75"/>
      <c r="AI294" s="75"/>
      <c r="AJ294" s="76" t="s">
        <v>1241</v>
      </c>
      <c r="AK294" s="77" t="s">
        <v>1241</v>
      </c>
      <c r="AL294" s="78">
        <f>AL$143</f>
        <v>0</v>
      </c>
      <c r="AM294" s="75"/>
      <c r="AN294" s="75"/>
      <c r="AO294" s="75"/>
      <c r="AP294" s="75"/>
      <c r="AQ294" s="75"/>
      <c r="AR294" s="75"/>
      <c r="AS294" s="75"/>
      <c r="AT294" s="75"/>
      <c r="AU294" s="75"/>
      <c r="AV294" s="75"/>
      <c r="AW294" s="76" t="s">
        <v>1241</v>
      </c>
      <c r="AX294" s="77" t="s">
        <v>1241</v>
      </c>
      <c r="AY294" s="78">
        <f>AY$143</f>
        <v>25</v>
      </c>
      <c r="AZ294" s="79"/>
      <c r="BA294" s="80" t="str">
        <f>I294</f>
        <v>&gt; see 3121, In situ concrete</v>
      </c>
      <c r="BB294" s="71"/>
      <c r="BC294" s="95"/>
      <c r="BD294" s="41">
        <v>3</v>
      </c>
      <c r="BE294" s="52">
        <v>31</v>
      </c>
      <c r="BF294" s="103">
        <v>3151</v>
      </c>
      <c r="BG294" s="276" t="str">
        <f>H294</f>
        <v>Default Scenario (Link)</v>
      </c>
    </row>
    <row r="295" spans="1:59" s="63" customFormat="1" ht="12.75" x14ac:dyDescent="0.2">
      <c r="A295" s="196">
        <v>3</v>
      </c>
      <c r="B295" s="197" t="s">
        <v>108</v>
      </c>
      <c r="C295" s="208">
        <v>31</v>
      </c>
      <c r="D295" s="209" t="s">
        <v>109</v>
      </c>
      <c r="E295" s="212">
        <v>3151</v>
      </c>
      <c r="F295" s="213" t="s">
        <v>214</v>
      </c>
      <c r="G295" s="231"/>
      <c r="H295" s="65"/>
      <c r="I295" s="222"/>
      <c r="J295" s="66"/>
      <c r="K295" s="66"/>
      <c r="L295" s="66"/>
      <c r="M295" s="64"/>
      <c r="N295" s="304"/>
      <c r="O295" s="305"/>
      <c r="P295" s="127"/>
      <c r="Q295" s="67"/>
      <c r="R295" s="67"/>
      <c r="S295" s="67"/>
      <c r="T295" s="67"/>
      <c r="U295" s="67"/>
      <c r="V295" s="67"/>
      <c r="W295" s="67"/>
      <c r="X295" s="67"/>
      <c r="Y295" s="68"/>
      <c r="Z295" s="68"/>
      <c r="AA295" s="68"/>
      <c r="AB295" s="67"/>
      <c r="AC295" s="67"/>
      <c r="AD295" s="67"/>
      <c r="AE295" s="67"/>
      <c r="AF295" s="67"/>
      <c r="AG295" s="67"/>
      <c r="AH295" s="67"/>
      <c r="AI295" s="67"/>
      <c r="AJ295" s="68"/>
      <c r="AK295" s="68"/>
      <c r="AL295" s="68"/>
      <c r="AM295" s="67"/>
      <c r="AN295" s="67"/>
      <c r="AO295" s="67"/>
      <c r="AP295" s="67"/>
      <c r="AQ295" s="67"/>
      <c r="AR295" s="67"/>
      <c r="AS295" s="67"/>
      <c r="AT295" s="67"/>
      <c r="AU295" s="67"/>
      <c r="AV295" s="67"/>
      <c r="AW295" s="67"/>
      <c r="AX295" s="68"/>
      <c r="AY295" s="68"/>
      <c r="AZ295" s="69"/>
      <c r="BA295" s="70"/>
      <c r="BB295" s="71"/>
      <c r="BC295" s="95"/>
      <c r="BD295" s="41">
        <v>3</v>
      </c>
      <c r="BE295" s="52">
        <v>31</v>
      </c>
      <c r="BF295" s="103">
        <v>3151</v>
      </c>
      <c r="BG295" s="275"/>
    </row>
    <row r="296" spans="1:59" s="63" customFormat="1" ht="12.75" x14ac:dyDescent="0.2">
      <c r="A296" s="196">
        <v>3</v>
      </c>
      <c r="B296" s="197" t="s">
        <v>108</v>
      </c>
      <c r="C296" s="208">
        <v>31</v>
      </c>
      <c r="D296" s="209" t="s">
        <v>109</v>
      </c>
      <c r="E296" s="212">
        <v>3151</v>
      </c>
      <c r="F296" s="213" t="s">
        <v>214</v>
      </c>
      <c r="G296" s="232"/>
      <c r="H296" s="97"/>
      <c r="I296" s="224"/>
      <c r="J296" s="98"/>
      <c r="K296" s="98"/>
      <c r="L296" s="98"/>
      <c r="M296" s="96"/>
      <c r="N296" s="307"/>
      <c r="O296" s="246"/>
      <c r="P296" s="124"/>
      <c r="Q296" s="99"/>
      <c r="R296" s="99"/>
      <c r="S296" s="99"/>
      <c r="T296" s="99"/>
      <c r="U296" s="99"/>
      <c r="V296" s="99"/>
      <c r="W296" s="99"/>
      <c r="X296" s="99"/>
      <c r="Y296" s="100"/>
      <c r="Z296" s="100"/>
      <c r="AA296" s="100"/>
      <c r="AB296" s="99"/>
      <c r="AC296" s="99"/>
      <c r="AD296" s="99"/>
      <c r="AE296" s="99"/>
      <c r="AF296" s="99"/>
      <c r="AG296" s="99"/>
      <c r="AH296" s="99"/>
      <c r="AI296" s="99"/>
      <c r="AJ296" s="100"/>
      <c r="AK296" s="100"/>
      <c r="AL296" s="100"/>
      <c r="AM296" s="99"/>
      <c r="AN296" s="99"/>
      <c r="AO296" s="99"/>
      <c r="AP296" s="99"/>
      <c r="AQ296" s="99"/>
      <c r="AR296" s="99"/>
      <c r="AS296" s="99"/>
      <c r="AT296" s="99"/>
      <c r="AU296" s="99"/>
      <c r="AV296" s="99"/>
      <c r="AW296" s="99"/>
      <c r="AX296" s="100"/>
      <c r="AY296" s="100"/>
      <c r="AZ296" s="101"/>
      <c r="BA296" s="102"/>
      <c r="BB296" s="95"/>
      <c r="BC296" s="95"/>
      <c r="BD296" s="41">
        <v>3</v>
      </c>
      <c r="BE296" s="52">
        <v>31</v>
      </c>
      <c r="BF296" s="103">
        <v>3151</v>
      </c>
      <c r="BG296" s="277"/>
    </row>
    <row r="297" spans="1:59" s="63" customFormat="1" ht="12.75" x14ac:dyDescent="0.2">
      <c r="A297" s="196">
        <v>3</v>
      </c>
      <c r="B297" s="197" t="s">
        <v>108</v>
      </c>
      <c r="C297" s="208">
        <v>31</v>
      </c>
      <c r="D297" s="209" t="s">
        <v>109</v>
      </c>
      <c r="E297" s="212">
        <v>3151</v>
      </c>
      <c r="F297" s="213" t="s">
        <v>214</v>
      </c>
      <c r="G297" s="231"/>
      <c r="H297" s="65"/>
      <c r="I297" s="222"/>
      <c r="J297" s="66"/>
      <c r="K297" s="66"/>
      <c r="L297" s="66"/>
      <c r="M297" s="64"/>
      <c r="N297" s="304"/>
      <c r="O297" s="305"/>
      <c r="P297" s="127"/>
      <c r="Q297" s="67"/>
      <c r="R297" s="67"/>
      <c r="S297" s="67"/>
      <c r="T297" s="67"/>
      <c r="U297" s="67"/>
      <c r="V297" s="67"/>
      <c r="W297" s="67"/>
      <c r="X297" s="67"/>
      <c r="Y297" s="68"/>
      <c r="Z297" s="68"/>
      <c r="AA297" s="68"/>
      <c r="AB297" s="67"/>
      <c r="AC297" s="67"/>
      <c r="AD297" s="67"/>
      <c r="AE297" s="67"/>
      <c r="AF297" s="67"/>
      <c r="AG297" s="67"/>
      <c r="AH297" s="67"/>
      <c r="AI297" s="67"/>
      <c r="AJ297" s="68"/>
      <c r="AK297" s="68"/>
      <c r="AL297" s="68"/>
      <c r="AM297" s="67"/>
      <c r="AN297" s="67"/>
      <c r="AO297" s="67"/>
      <c r="AP297" s="67"/>
      <c r="AQ297" s="67"/>
      <c r="AR297" s="67"/>
      <c r="AS297" s="67"/>
      <c r="AT297" s="67"/>
      <c r="AU297" s="67"/>
      <c r="AV297" s="67"/>
      <c r="AW297" s="67"/>
      <c r="AX297" s="68"/>
      <c r="AY297" s="68"/>
      <c r="AZ297" s="69"/>
      <c r="BA297" s="70"/>
      <c r="BB297" s="71"/>
      <c r="BC297" s="95"/>
      <c r="BD297" s="41">
        <v>3</v>
      </c>
      <c r="BE297" s="52">
        <v>31</v>
      </c>
      <c r="BF297" s="103">
        <v>3151</v>
      </c>
      <c r="BG297" s="275"/>
    </row>
    <row r="298" spans="1:59" s="63" customFormat="1" ht="12.75" x14ac:dyDescent="0.2">
      <c r="A298" s="196">
        <v>3</v>
      </c>
      <c r="B298" s="197" t="s">
        <v>108</v>
      </c>
      <c r="C298" s="208">
        <v>31</v>
      </c>
      <c r="D298" s="209" t="s">
        <v>109</v>
      </c>
      <c r="E298" s="212">
        <v>3151</v>
      </c>
      <c r="F298" s="213" t="s">
        <v>214</v>
      </c>
      <c r="G298" s="231" t="s">
        <v>53</v>
      </c>
      <c r="H298" s="72" t="s">
        <v>1233</v>
      </c>
      <c r="I298" s="223" t="s">
        <v>1183</v>
      </c>
      <c r="J298" s="73"/>
      <c r="K298" s="73"/>
      <c r="L298" s="73"/>
      <c r="M298" s="74"/>
      <c r="N298" s="247"/>
      <c r="O298" s="306"/>
      <c r="P298" s="105"/>
      <c r="Q298" s="75"/>
      <c r="R298" s="75"/>
      <c r="S298" s="75"/>
      <c r="T298" s="75"/>
      <c r="U298" s="75"/>
      <c r="V298" s="75"/>
      <c r="W298" s="75"/>
      <c r="X298" s="75"/>
      <c r="Y298" s="76" t="s">
        <v>1241</v>
      </c>
      <c r="Z298" s="77" t="s">
        <v>1241</v>
      </c>
      <c r="AA298" s="78">
        <f>AA$126</f>
        <v>1000</v>
      </c>
      <c r="AB298" s="75"/>
      <c r="AC298" s="75"/>
      <c r="AD298" s="75"/>
      <c r="AE298" s="75"/>
      <c r="AF298" s="75"/>
      <c r="AG298" s="75"/>
      <c r="AH298" s="75"/>
      <c r="AI298" s="75"/>
      <c r="AJ298" s="76" t="s">
        <v>1241</v>
      </c>
      <c r="AK298" s="77" t="s">
        <v>1241</v>
      </c>
      <c r="AL298" s="78">
        <f>AL$126</f>
        <v>0</v>
      </c>
      <c r="AM298" s="75"/>
      <c r="AN298" s="75"/>
      <c r="AO298" s="75"/>
      <c r="AP298" s="75"/>
      <c r="AQ298" s="75"/>
      <c r="AR298" s="75"/>
      <c r="AS298" s="75"/>
      <c r="AT298" s="75"/>
      <c r="AU298" s="75"/>
      <c r="AV298" s="75"/>
      <c r="AW298" s="76" t="s">
        <v>1241</v>
      </c>
      <c r="AX298" s="77" t="s">
        <v>1241</v>
      </c>
      <c r="AY298" s="78">
        <f>AY$126</f>
        <v>25</v>
      </c>
      <c r="AZ298" s="79"/>
      <c r="BA298" s="80" t="str">
        <f>I298</f>
        <v>&gt; see 3112, Reinforcement for in situ concrete</v>
      </c>
      <c r="BB298" s="71"/>
      <c r="BC298" s="95"/>
      <c r="BD298" s="41">
        <v>3</v>
      </c>
      <c r="BE298" s="52">
        <v>31</v>
      </c>
      <c r="BF298" s="103">
        <v>3151</v>
      </c>
      <c r="BG298" s="276" t="s">
        <v>47</v>
      </c>
    </row>
    <row r="299" spans="1:59" s="63" customFormat="1" ht="12.75" x14ac:dyDescent="0.2">
      <c r="A299" s="196">
        <v>3</v>
      </c>
      <c r="B299" s="197" t="s">
        <v>108</v>
      </c>
      <c r="C299" s="208">
        <v>31</v>
      </c>
      <c r="D299" s="209" t="s">
        <v>109</v>
      </c>
      <c r="E299" s="212">
        <v>3151</v>
      </c>
      <c r="F299" s="213" t="s">
        <v>214</v>
      </c>
      <c r="G299" s="231"/>
      <c r="H299" s="65"/>
      <c r="I299" s="222"/>
      <c r="J299" s="66"/>
      <c r="K299" s="66"/>
      <c r="L299" s="66"/>
      <c r="M299" s="64"/>
      <c r="N299" s="304"/>
      <c r="O299" s="305"/>
      <c r="P299" s="127"/>
      <c r="Q299" s="67"/>
      <c r="R299" s="67"/>
      <c r="S299" s="67"/>
      <c r="T299" s="67"/>
      <c r="U299" s="67"/>
      <c r="V299" s="67"/>
      <c r="W299" s="67"/>
      <c r="X299" s="67"/>
      <c r="Y299" s="68"/>
      <c r="Z299" s="68"/>
      <c r="AA299" s="68"/>
      <c r="AB299" s="67"/>
      <c r="AC299" s="67"/>
      <c r="AD299" s="67"/>
      <c r="AE299" s="67"/>
      <c r="AF299" s="67"/>
      <c r="AG299" s="67"/>
      <c r="AH299" s="67"/>
      <c r="AI299" s="67"/>
      <c r="AJ299" s="68"/>
      <c r="AK299" s="68"/>
      <c r="AL299" s="68"/>
      <c r="AM299" s="67"/>
      <c r="AN299" s="67"/>
      <c r="AO299" s="67"/>
      <c r="AP299" s="67"/>
      <c r="AQ299" s="67"/>
      <c r="AR299" s="67"/>
      <c r="AS299" s="67"/>
      <c r="AT299" s="67"/>
      <c r="AU299" s="67"/>
      <c r="AV299" s="67"/>
      <c r="AW299" s="67"/>
      <c r="AX299" s="68"/>
      <c r="AY299" s="68"/>
      <c r="AZ299" s="69"/>
      <c r="BA299" s="70"/>
      <c r="BB299" s="71"/>
      <c r="BC299" s="95"/>
      <c r="BD299" s="41">
        <v>3</v>
      </c>
      <c r="BE299" s="52">
        <v>31</v>
      </c>
      <c r="BF299" s="103">
        <v>3151</v>
      </c>
      <c r="BG299" s="275"/>
    </row>
    <row r="300" spans="1:59" s="63" customFormat="1" ht="12.75" x14ac:dyDescent="0.2">
      <c r="A300" s="196">
        <v>3</v>
      </c>
      <c r="B300" s="197" t="s">
        <v>108</v>
      </c>
      <c r="C300" s="208">
        <v>31</v>
      </c>
      <c r="D300" s="209" t="s">
        <v>109</v>
      </c>
      <c r="E300" s="212">
        <v>3151</v>
      </c>
      <c r="F300" s="213" t="s">
        <v>214</v>
      </c>
      <c r="G300" s="232"/>
      <c r="H300" s="97"/>
      <c r="I300" s="224"/>
      <c r="J300" s="98"/>
      <c r="K300" s="98"/>
      <c r="L300" s="98"/>
      <c r="M300" s="96"/>
      <c r="N300" s="307"/>
      <c r="O300" s="246"/>
      <c r="P300" s="124"/>
      <c r="Q300" s="99"/>
      <c r="R300" s="99"/>
      <c r="S300" s="99"/>
      <c r="T300" s="99"/>
      <c r="U300" s="99"/>
      <c r="V300" s="99"/>
      <c r="W300" s="99"/>
      <c r="X300" s="99"/>
      <c r="Y300" s="100"/>
      <c r="Z300" s="100"/>
      <c r="AA300" s="100"/>
      <c r="AB300" s="99"/>
      <c r="AC300" s="99"/>
      <c r="AD300" s="99"/>
      <c r="AE300" s="99"/>
      <c r="AF300" s="99"/>
      <c r="AG300" s="99"/>
      <c r="AH300" s="99"/>
      <c r="AI300" s="99"/>
      <c r="AJ300" s="100"/>
      <c r="AK300" s="100"/>
      <c r="AL300" s="100"/>
      <c r="AM300" s="99"/>
      <c r="AN300" s="99"/>
      <c r="AO300" s="99"/>
      <c r="AP300" s="99"/>
      <c r="AQ300" s="99"/>
      <c r="AR300" s="99"/>
      <c r="AS300" s="99"/>
      <c r="AT300" s="99"/>
      <c r="AU300" s="99"/>
      <c r="AV300" s="99"/>
      <c r="AW300" s="99"/>
      <c r="AX300" s="100"/>
      <c r="AY300" s="100"/>
      <c r="AZ300" s="101"/>
      <c r="BA300" s="102"/>
      <c r="BB300" s="95"/>
      <c r="BC300" s="95"/>
      <c r="BD300" s="41">
        <v>3</v>
      </c>
      <c r="BE300" s="52">
        <v>31</v>
      </c>
      <c r="BF300" s="103">
        <v>3151</v>
      </c>
      <c r="BG300" s="277"/>
    </row>
    <row r="301" spans="1:59" s="63" customFormat="1" ht="12.75" x14ac:dyDescent="0.2">
      <c r="A301" s="196">
        <v>3</v>
      </c>
      <c r="B301" s="197" t="s">
        <v>108</v>
      </c>
      <c r="C301" s="208">
        <v>31</v>
      </c>
      <c r="D301" s="209" t="s">
        <v>109</v>
      </c>
      <c r="E301" s="210">
        <v>3152</v>
      </c>
      <c r="F301" s="211" t="s">
        <v>224</v>
      </c>
      <c r="G301" s="230"/>
      <c r="H301" s="56"/>
      <c r="I301" s="221"/>
      <c r="J301" s="57"/>
      <c r="K301" s="57"/>
      <c r="L301" s="57"/>
      <c r="M301" s="55"/>
      <c r="N301" s="303"/>
      <c r="O301" s="245"/>
      <c r="P301" s="122"/>
      <c r="Q301" s="122"/>
      <c r="R301" s="122"/>
      <c r="S301" s="122"/>
      <c r="T301" s="122"/>
      <c r="U301" s="122"/>
      <c r="V301" s="122"/>
      <c r="W301" s="122"/>
      <c r="X301" s="122"/>
      <c r="Y301" s="59"/>
      <c r="Z301" s="123"/>
      <c r="AA301" s="123"/>
      <c r="AB301" s="122"/>
      <c r="AC301" s="122"/>
      <c r="AD301" s="122"/>
      <c r="AE301" s="122"/>
      <c r="AF301" s="122"/>
      <c r="AG301" s="122"/>
      <c r="AH301" s="122"/>
      <c r="AI301" s="122"/>
      <c r="AJ301" s="59"/>
      <c r="AK301" s="123"/>
      <c r="AL301" s="123"/>
      <c r="AM301" s="122"/>
      <c r="AN301" s="122"/>
      <c r="AO301" s="122"/>
      <c r="AP301" s="122"/>
      <c r="AQ301" s="122"/>
      <c r="AR301" s="122"/>
      <c r="AS301" s="122"/>
      <c r="AT301" s="122"/>
      <c r="AU301" s="122"/>
      <c r="AV301" s="122"/>
      <c r="AW301" s="58"/>
      <c r="AX301" s="123"/>
      <c r="AY301" s="59"/>
      <c r="AZ301" s="60"/>
      <c r="BA301" s="61"/>
      <c r="BB301" s="54"/>
      <c r="BC301" s="54"/>
      <c r="BD301" s="41">
        <v>3</v>
      </c>
      <c r="BE301" s="52">
        <v>31</v>
      </c>
      <c r="BF301" s="62">
        <v>3152</v>
      </c>
      <c r="BG301" s="274"/>
    </row>
    <row r="302" spans="1:59" s="63" customFormat="1" ht="12.75" x14ac:dyDescent="0.2">
      <c r="A302" s="196">
        <v>3</v>
      </c>
      <c r="B302" s="197" t="s">
        <v>108</v>
      </c>
      <c r="C302" s="208">
        <v>31</v>
      </c>
      <c r="D302" s="209" t="s">
        <v>109</v>
      </c>
      <c r="E302" s="210">
        <v>3152</v>
      </c>
      <c r="F302" s="211" t="s">
        <v>224</v>
      </c>
      <c r="G302" s="230"/>
      <c r="H302" s="56"/>
      <c r="I302" s="221"/>
      <c r="J302" s="57"/>
      <c r="K302" s="57"/>
      <c r="L302" s="57"/>
      <c r="M302" s="55"/>
      <c r="N302" s="303"/>
      <c r="O302" s="245"/>
      <c r="P302" s="122"/>
      <c r="Q302" s="58"/>
      <c r="R302" s="58"/>
      <c r="S302" s="58"/>
      <c r="T302" s="58"/>
      <c r="U302" s="58"/>
      <c r="V302" s="58"/>
      <c r="W302" s="58"/>
      <c r="X302" s="58"/>
      <c r="Y302" s="59"/>
      <c r="Z302" s="59"/>
      <c r="AA302" s="59"/>
      <c r="AB302" s="58"/>
      <c r="AC302" s="58"/>
      <c r="AD302" s="58"/>
      <c r="AE302" s="58"/>
      <c r="AF302" s="58"/>
      <c r="AG302" s="58"/>
      <c r="AH302" s="58"/>
      <c r="AI302" s="58"/>
      <c r="AJ302" s="59"/>
      <c r="AK302" s="59"/>
      <c r="AL302" s="59"/>
      <c r="AM302" s="58"/>
      <c r="AN302" s="58"/>
      <c r="AO302" s="58"/>
      <c r="AP302" s="58"/>
      <c r="AQ302" s="58"/>
      <c r="AR302" s="58"/>
      <c r="AS302" s="58"/>
      <c r="AT302" s="58"/>
      <c r="AU302" s="58"/>
      <c r="AV302" s="58"/>
      <c r="AW302" s="58"/>
      <c r="AX302" s="59"/>
      <c r="AY302" s="59"/>
      <c r="AZ302" s="60"/>
      <c r="BA302" s="61"/>
      <c r="BB302" s="54"/>
      <c r="BC302" s="54"/>
      <c r="BD302" s="41">
        <v>3</v>
      </c>
      <c r="BE302" s="52">
        <v>31</v>
      </c>
      <c r="BF302" s="62">
        <v>3152</v>
      </c>
      <c r="BG302" s="274"/>
    </row>
    <row r="303" spans="1:59" s="63" customFormat="1" ht="12.75" x14ac:dyDescent="0.2">
      <c r="A303" s="196">
        <v>3</v>
      </c>
      <c r="B303" s="197" t="s">
        <v>108</v>
      </c>
      <c r="C303" s="208">
        <v>31</v>
      </c>
      <c r="D303" s="209" t="s">
        <v>109</v>
      </c>
      <c r="E303" s="210">
        <v>3152</v>
      </c>
      <c r="F303" s="211" t="s">
        <v>224</v>
      </c>
      <c r="G303" s="231"/>
      <c r="H303" s="65"/>
      <c r="I303" s="222"/>
      <c r="J303" s="66"/>
      <c r="K303" s="66"/>
      <c r="L303" s="66"/>
      <c r="M303" s="64"/>
      <c r="N303" s="308"/>
      <c r="O303" s="309"/>
      <c r="P303" s="127"/>
      <c r="Q303" s="67"/>
      <c r="R303" s="67"/>
      <c r="S303" s="67"/>
      <c r="T303" s="67"/>
      <c r="U303" s="67"/>
      <c r="V303" s="67"/>
      <c r="W303" s="67"/>
      <c r="X303" s="67"/>
      <c r="Y303" s="68"/>
      <c r="Z303" s="68"/>
      <c r="AA303" s="68"/>
      <c r="AB303" s="67"/>
      <c r="AC303" s="67"/>
      <c r="AD303" s="67"/>
      <c r="AE303" s="67"/>
      <c r="AF303" s="67"/>
      <c r="AG303" s="67"/>
      <c r="AH303" s="67"/>
      <c r="AI303" s="67"/>
      <c r="AJ303" s="68"/>
      <c r="AK303" s="68"/>
      <c r="AL303" s="68"/>
      <c r="AM303" s="67"/>
      <c r="AN303" s="67"/>
      <c r="AO303" s="67"/>
      <c r="AP303" s="67"/>
      <c r="AQ303" s="67"/>
      <c r="AR303" s="67"/>
      <c r="AS303" s="67"/>
      <c r="AT303" s="67"/>
      <c r="AU303" s="67"/>
      <c r="AV303" s="67"/>
      <c r="AW303" s="67"/>
      <c r="AX303" s="68"/>
      <c r="AY303" s="68"/>
      <c r="AZ303" s="69"/>
      <c r="BA303" s="70"/>
      <c r="BB303" s="71"/>
      <c r="BC303" s="54"/>
      <c r="BD303" s="41">
        <v>3</v>
      </c>
      <c r="BE303" s="52">
        <v>31</v>
      </c>
      <c r="BF303" s="62">
        <v>3152</v>
      </c>
      <c r="BG303" s="275"/>
    </row>
    <row r="304" spans="1:59" s="63" customFormat="1" ht="12.75" x14ac:dyDescent="0.2">
      <c r="A304" s="196">
        <v>3</v>
      </c>
      <c r="B304" s="197" t="s">
        <v>108</v>
      </c>
      <c r="C304" s="208">
        <v>31</v>
      </c>
      <c r="D304" s="209" t="s">
        <v>109</v>
      </c>
      <c r="E304" s="210">
        <v>3152</v>
      </c>
      <c r="F304" s="211" t="s">
        <v>224</v>
      </c>
      <c r="G304" s="231" t="s">
        <v>46</v>
      </c>
      <c r="H304" s="72" t="s">
        <v>1233</v>
      </c>
      <c r="I304" s="73" t="s">
        <v>1164</v>
      </c>
      <c r="J304" s="73"/>
      <c r="K304" s="73"/>
      <c r="L304" s="73"/>
      <c r="M304" s="74"/>
      <c r="N304" s="247"/>
      <c r="O304" s="306"/>
      <c r="P304" s="105"/>
      <c r="Q304" s="75"/>
      <c r="R304" s="75"/>
      <c r="S304" s="75"/>
      <c r="T304" s="75"/>
      <c r="U304" s="75"/>
      <c r="V304" s="75"/>
      <c r="W304" s="75"/>
      <c r="X304" s="75"/>
      <c r="Y304" s="76" t="s">
        <v>1241</v>
      </c>
      <c r="Z304" s="77" t="s">
        <v>1241</v>
      </c>
      <c r="AA304" s="78">
        <f>AA$143</f>
        <v>0</v>
      </c>
      <c r="AB304" s="75"/>
      <c r="AC304" s="75"/>
      <c r="AD304" s="75"/>
      <c r="AE304" s="75"/>
      <c r="AF304" s="75"/>
      <c r="AG304" s="75"/>
      <c r="AH304" s="75"/>
      <c r="AI304" s="75"/>
      <c r="AJ304" s="76" t="s">
        <v>1241</v>
      </c>
      <c r="AK304" s="77" t="s">
        <v>1241</v>
      </c>
      <c r="AL304" s="78">
        <f>AL$143</f>
        <v>0</v>
      </c>
      <c r="AM304" s="75"/>
      <c r="AN304" s="75"/>
      <c r="AO304" s="75"/>
      <c r="AP304" s="75"/>
      <c r="AQ304" s="75"/>
      <c r="AR304" s="75"/>
      <c r="AS304" s="75"/>
      <c r="AT304" s="75"/>
      <c r="AU304" s="75"/>
      <c r="AV304" s="75"/>
      <c r="AW304" s="76" t="s">
        <v>1241</v>
      </c>
      <c r="AX304" s="77" t="s">
        <v>1241</v>
      </c>
      <c r="AY304" s="78">
        <f>AY$143</f>
        <v>25</v>
      </c>
      <c r="AZ304" s="79"/>
      <c r="BA304" s="80" t="str">
        <f>I304</f>
        <v>&gt; see 3121, In situ concrete</v>
      </c>
      <c r="BB304" s="71"/>
      <c r="BC304" s="54"/>
      <c r="BD304" s="41">
        <v>3</v>
      </c>
      <c r="BE304" s="52">
        <v>31</v>
      </c>
      <c r="BF304" s="62">
        <v>3152</v>
      </c>
      <c r="BG304" s="276" t="str">
        <f>H304</f>
        <v>Default Scenario (Link)</v>
      </c>
    </row>
    <row r="305" spans="1:59" s="63" customFormat="1" ht="12.75" x14ac:dyDescent="0.2">
      <c r="A305" s="196">
        <v>3</v>
      </c>
      <c r="B305" s="197" t="s">
        <v>108</v>
      </c>
      <c r="C305" s="208">
        <v>31</v>
      </c>
      <c r="D305" s="209" t="s">
        <v>109</v>
      </c>
      <c r="E305" s="210">
        <v>3152</v>
      </c>
      <c r="F305" s="211" t="s">
        <v>224</v>
      </c>
      <c r="G305" s="231"/>
      <c r="H305" s="65"/>
      <c r="I305" s="222"/>
      <c r="J305" s="66"/>
      <c r="K305" s="66"/>
      <c r="L305" s="66"/>
      <c r="M305" s="64"/>
      <c r="N305" s="304"/>
      <c r="O305" s="305"/>
      <c r="P305" s="127"/>
      <c r="Q305" s="67"/>
      <c r="R305" s="67"/>
      <c r="S305" s="67"/>
      <c r="T305" s="67"/>
      <c r="U305" s="67"/>
      <c r="V305" s="67"/>
      <c r="W305" s="67"/>
      <c r="X305" s="67"/>
      <c r="Y305" s="68"/>
      <c r="Z305" s="68"/>
      <c r="AA305" s="68"/>
      <c r="AB305" s="67"/>
      <c r="AC305" s="67"/>
      <c r="AD305" s="67"/>
      <c r="AE305" s="67"/>
      <c r="AF305" s="67"/>
      <c r="AG305" s="67"/>
      <c r="AH305" s="67"/>
      <c r="AI305" s="67"/>
      <c r="AJ305" s="68"/>
      <c r="AK305" s="68"/>
      <c r="AL305" s="68"/>
      <c r="AM305" s="67"/>
      <c r="AN305" s="67"/>
      <c r="AO305" s="67"/>
      <c r="AP305" s="67"/>
      <c r="AQ305" s="67"/>
      <c r="AR305" s="67"/>
      <c r="AS305" s="67"/>
      <c r="AT305" s="67"/>
      <c r="AU305" s="67"/>
      <c r="AV305" s="67"/>
      <c r="AW305" s="67"/>
      <c r="AX305" s="68"/>
      <c r="AY305" s="68"/>
      <c r="AZ305" s="69"/>
      <c r="BA305" s="70"/>
      <c r="BB305" s="71"/>
      <c r="BC305" s="54"/>
      <c r="BD305" s="41">
        <v>3</v>
      </c>
      <c r="BE305" s="52">
        <v>31</v>
      </c>
      <c r="BF305" s="62">
        <v>3152</v>
      </c>
      <c r="BG305" s="275"/>
    </row>
    <row r="306" spans="1:59" s="63" customFormat="1" ht="12.75" x14ac:dyDescent="0.2">
      <c r="A306" s="196">
        <v>3</v>
      </c>
      <c r="B306" s="197" t="s">
        <v>108</v>
      </c>
      <c r="C306" s="208">
        <v>31</v>
      </c>
      <c r="D306" s="209" t="s">
        <v>109</v>
      </c>
      <c r="E306" s="210">
        <v>3152</v>
      </c>
      <c r="F306" s="211" t="s">
        <v>224</v>
      </c>
      <c r="G306" s="230"/>
      <c r="H306" s="56"/>
      <c r="I306" s="221"/>
      <c r="J306" s="57"/>
      <c r="K306" s="57"/>
      <c r="L306" s="57"/>
      <c r="M306" s="55"/>
      <c r="N306" s="303"/>
      <c r="O306" s="245"/>
      <c r="P306" s="122"/>
      <c r="Q306" s="58"/>
      <c r="R306" s="58"/>
      <c r="S306" s="58"/>
      <c r="T306" s="58"/>
      <c r="U306" s="58"/>
      <c r="V306" s="58"/>
      <c r="W306" s="58"/>
      <c r="X306" s="58"/>
      <c r="Y306" s="59"/>
      <c r="Z306" s="59"/>
      <c r="AA306" s="59"/>
      <c r="AB306" s="58"/>
      <c r="AC306" s="58"/>
      <c r="AD306" s="58"/>
      <c r="AE306" s="58"/>
      <c r="AF306" s="58"/>
      <c r="AG306" s="58"/>
      <c r="AH306" s="58"/>
      <c r="AI306" s="58"/>
      <c r="AJ306" s="59"/>
      <c r="AK306" s="59"/>
      <c r="AL306" s="59"/>
      <c r="AM306" s="58"/>
      <c r="AN306" s="58"/>
      <c r="AO306" s="58"/>
      <c r="AP306" s="58"/>
      <c r="AQ306" s="58"/>
      <c r="AR306" s="58"/>
      <c r="AS306" s="58"/>
      <c r="AT306" s="58"/>
      <c r="AU306" s="58"/>
      <c r="AV306" s="58"/>
      <c r="AW306" s="58"/>
      <c r="AX306" s="59"/>
      <c r="AY306" s="59"/>
      <c r="AZ306" s="60"/>
      <c r="BA306" s="61"/>
      <c r="BB306" s="54"/>
      <c r="BC306" s="54"/>
      <c r="BD306" s="41">
        <v>3</v>
      </c>
      <c r="BE306" s="52">
        <v>31</v>
      </c>
      <c r="BF306" s="62">
        <v>3152</v>
      </c>
      <c r="BG306" s="274"/>
    </row>
    <row r="307" spans="1:59" s="63" customFormat="1" ht="12.75" x14ac:dyDescent="0.2">
      <c r="A307" s="196">
        <v>3</v>
      </c>
      <c r="B307" s="197" t="s">
        <v>108</v>
      </c>
      <c r="C307" s="208">
        <v>31</v>
      </c>
      <c r="D307" s="209" t="s">
        <v>109</v>
      </c>
      <c r="E307" s="210">
        <v>3152</v>
      </c>
      <c r="F307" s="211" t="s">
        <v>224</v>
      </c>
      <c r="G307" s="231"/>
      <c r="H307" s="65"/>
      <c r="I307" s="222"/>
      <c r="J307" s="66"/>
      <c r="K307" s="66"/>
      <c r="L307" s="66"/>
      <c r="M307" s="64"/>
      <c r="N307" s="304"/>
      <c r="O307" s="305"/>
      <c r="P307" s="127"/>
      <c r="Q307" s="67"/>
      <c r="R307" s="67"/>
      <c r="S307" s="67"/>
      <c r="T307" s="67"/>
      <c r="U307" s="67"/>
      <c r="V307" s="67"/>
      <c r="W307" s="67"/>
      <c r="X307" s="67"/>
      <c r="Y307" s="68"/>
      <c r="Z307" s="68"/>
      <c r="AA307" s="68"/>
      <c r="AB307" s="67"/>
      <c r="AC307" s="67"/>
      <c r="AD307" s="67"/>
      <c r="AE307" s="67"/>
      <c r="AF307" s="67"/>
      <c r="AG307" s="67"/>
      <c r="AH307" s="67"/>
      <c r="AI307" s="67"/>
      <c r="AJ307" s="68"/>
      <c r="AK307" s="68"/>
      <c r="AL307" s="68"/>
      <c r="AM307" s="67"/>
      <c r="AN307" s="67"/>
      <c r="AO307" s="67"/>
      <c r="AP307" s="67"/>
      <c r="AQ307" s="67"/>
      <c r="AR307" s="67"/>
      <c r="AS307" s="67"/>
      <c r="AT307" s="67"/>
      <c r="AU307" s="67"/>
      <c r="AV307" s="67"/>
      <c r="AW307" s="67"/>
      <c r="AX307" s="68"/>
      <c r="AY307" s="68"/>
      <c r="AZ307" s="69"/>
      <c r="BA307" s="70"/>
      <c r="BB307" s="71"/>
      <c r="BC307" s="54"/>
      <c r="BD307" s="41">
        <v>3</v>
      </c>
      <c r="BE307" s="52">
        <v>31</v>
      </c>
      <c r="BF307" s="62">
        <v>3152</v>
      </c>
      <c r="BG307" s="275"/>
    </row>
    <row r="308" spans="1:59" s="63" customFormat="1" ht="12.75" x14ac:dyDescent="0.2">
      <c r="A308" s="196">
        <v>3</v>
      </c>
      <c r="B308" s="197" t="s">
        <v>108</v>
      </c>
      <c r="C308" s="208">
        <v>31</v>
      </c>
      <c r="D308" s="209" t="s">
        <v>109</v>
      </c>
      <c r="E308" s="210">
        <v>3152</v>
      </c>
      <c r="F308" s="211" t="s">
        <v>224</v>
      </c>
      <c r="G308" s="231" t="s">
        <v>56</v>
      </c>
      <c r="H308" s="72" t="s">
        <v>1233</v>
      </c>
      <c r="I308" s="223" t="s">
        <v>1163</v>
      </c>
      <c r="J308" s="73"/>
      <c r="K308" s="73"/>
      <c r="L308" s="73"/>
      <c r="M308" s="74"/>
      <c r="N308" s="247"/>
      <c r="O308" s="306"/>
      <c r="P308" s="105"/>
      <c r="Q308" s="75"/>
      <c r="R308" s="75"/>
      <c r="S308" s="75"/>
      <c r="T308" s="75"/>
      <c r="U308" s="75"/>
      <c r="V308" s="75"/>
      <c r="W308" s="75"/>
      <c r="X308" s="75"/>
      <c r="Y308" s="76" t="s">
        <v>1241</v>
      </c>
      <c r="Z308" s="77" t="s">
        <v>1241</v>
      </c>
      <c r="AA308" s="78">
        <f>AA$214</f>
        <v>0</v>
      </c>
      <c r="AB308" s="75"/>
      <c r="AC308" s="75"/>
      <c r="AD308" s="75"/>
      <c r="AE308" s="75"/>
      <c r="AF308" s="75"/>
      <c r="AG308" s="75"/>
      <c r="AH308" s="75"/>
      <c r="AI308" s="75"/>
      <c r="AJ308" s="76" t="s">
        <v>1241</v>
      </c>
      <c r="AK308" s="77" t="s">
        <v>1241</v>
      </c>
      <c r="AL308" s="78">
        <f>AL$214</f>
        <v>0</v>
      </c>
      <c r="AM308" s="75"/>
      <c r="AN308" s="75"/>
      <c r="AO308" s="75"/>
      <c r="AP308" s="75"/>
      <c r="AQ308" s="75"/>
      <c r="AR308" s="75"/>
      <c r="AS308" s="75"/>
      <c r="AT308" s="75"/>
      <c r="AU308" s="75"/>
      <c r="AV308" s="75"/>
      <c r="AW308" s="76" t="s">
        <v>1241</v>
      </c>
      <c r="AX308" s="77" t="s">
        <v>1241</v>
      </c>
      <c r="AY308" s="78">
        <f>AY$214</f>
        <v>50</v>
      </c>
      <c r="AZ308" s="79"/>
      <c r="BA308" s="80" t="str">
        <f>I308</f>
        <v>&gt; see 3131, Precast concrete</v>
      </c>
      <c r="BB308" s="71"/>
      <c r="BC308" s="54"/>
      <c r="BD308" s="41">
        <v>3</v>
      </c>
      <c r="BE308" s="52">
        <v>31</v>
      </c>
      <c r="BF308" s="62">
        <v>3152</v>
      </c>
      <c r="BG308" s="276" t="s">
        <v>47</v>
      </c>
    </row>
    <row r="309" spans="1:59" s="63" customFormat="1" ht="12.75" x14ac:dyDescent="0.2">
      <c r="A309" s="196">
        <v>3</v>
      </c>
      <c r="B309" s="197" t="s">
        <v>108</v>
      </c>
      <c r="C309" s="208">
        <v>31</v>
      </c>
      <c r="D309" s="209" t="s">
        <v>109</v>
      </c>
      <c r="E309" s="210">
        <v>3152</v>
      </c>
      <c r="F309" s="211" t="s">
        <v>224</v>
      </c>
      <c r="G309" s="231"/>
      <c r="H309" s="65"/>
      <c r="I309" s="222"/>
      <c r="J309" s="66"/>
      <c r="K309" s="66"/>
      <c r="L309" s="66"/>
      <c r="M309" s="64"/>
      <c r="N309" s="304"/>
      <c r="O309" s="305"/>
      <c r="P309" s="127"/>
      <c r="Q309" s="67"/>
      <c r="R309" s="67"/>
      <c r="S309" s="67"/>
      <c r="T309" s="67"/>
      <c r="U309" s="67"/>
      <c r="V309" s="67"/>
      <c r="W309" s="67"/>
      <c r="X309" s="67"/>
      <c r="Y309" s="68"/>
      <c r="Z309" s="68"/>
      <c r="AA309" s="68"/>
      <c r="AB309" s="67"/>
      <c r="AC309" s="67"/>
      <c r="AD309" s="67"/>
      <c r="AE309" s="67"/>
      <c r="AF309" s="67"/>
      <c r="AG309" s="67"/>
      <c r="AH309" s="67"/>
      <c r="AI309" s="67"/>
      <c r="AJ309" s="68"/>
      <c r="AK309" s="68"/>
      <c r="AL309" s="68"/>
      <c r="AM309" s="67"/>
      <c r="AN309" s="67"/>
      <c r="AO309" s="67"/>
      <c r="AP309" s="67"/>
      <c r="AQ309" s="67"/>
      <c r="AR309" s="67"/>
      <c r="AS309" s="67"/>
      <c r="AT309" s="67"/>
      <c r="AU309" s="67"/>
      <c r="AV309" s="67"/>
      <c r="AW309" s="67"/>
      <c r="AX309" s="68"/>
      <c r="AY309" s="68"/>
      <c r="AZ309" s="69"/>
      <c r="BA309" s="70"/>
      <c r="BB309" s="71"/>
      <c r="BC309" s="54"/>
      <c r="BD309" s="41">
        <v>3</v>
      </c>
      <c r="BE309" s="52">
        <v>31</v>
      </c>
      <c r="BF309" s="62">
        <v>3152</v>
      </c>
      <c r="BG309" s="275"/>
    </row>
    <row r="310" spans="1:59" s="63" customFormat="1" ht="12.75" x14ac:dyDescent="0.2">
      <c r="A310" s="196">
        <v>3</v>
      </c>
      <c r="B310" s="197" t="s">
        <v>108</v>
      </c>
      <c r="C310" s="208">
        <v>31</v>
      </c>
      <c r="D310" s="209" t="s">
        <v>109</v>
      </c>
      <c r="E310" s="210">
        <v>3152</v>
      </c>
      <c r="F310" s="211" t="s">
        <v>224</v>
      </c>
      <c r="G310" s="230"/>
      <c r="H310" s="56"/>
      <c r="I310" s="221"/>
      <c r="J310" s="57"/>
      <c r="K310" s="57"/>
      <c r="L310" s="57"/>
      <c r="M310" s="55"/>
      <c r="N310" s="303"/>
      <c r="O310" s="245"/>
      <c r="P310" s="122"/>
      <c r="Q310" s="58"/>
      <c r="R310" s="58"/>
      <c r="S310" s="58"/>
      <c r="T310" s="58"/>
      <c r="U310" s="58"/>
      <c r="V310" s="58"/>
      <c r="W310" s="58"/>
      <c r="X310" s="58"/>
      <c r="Y310" s="59"/>
      <c r="Z310" s="59"/>
      <c r="AA310" s="59"/>
      <c r="AB310" s="58"/>
      <c r="AC310" s="58"/>
      <c r="AD310" s="58"/>
      <c r="AE310" s="58"/>
      <c r="AF310" s="58"/>
      <c r="AG310" s="58"/>
      <c r="AH310" s="58"/>
      <c r="AI310" s="58"/>
      <c r="AJ310" s="59"/>
      <c r="AK310" s="59"/>
      <c r="AL310" s="59"/>
      <c r="AM310" s="58"/>
      <c r="AN310" s="58"/>
      <c r="AO310" s="58"/>
      <c r="AP310" s="58"/>
      <c r="AQ310" s="58"/>
      <c r="AR310" s="58"/>
      <c r="AS310" s="58"/>
      <c r="AT310" s="58"/>
      <c r="AU310" s="58"/>
      <c r="AV310" s="58"/>
      <c r="AW310" s="58"/>
      <c r="AX310" s="59"/>
      <c r="AY310" s="59"/>
      <c r="AZ310" s="60"/>
      <c r="BA310" s="61"/>
      <c r="BB310" s="54"/>
      <c r="BC310" s="54"/>
      <c r="BD310" s="41">
        <v>3</v>
      </c>
      <c r="BE310" s="52">
        <v>31</v>
      </c>
      <c r="BF310" s="62">
        <v>3152</v>
      </c>
      <c r="BG310" s="274"/>
    </row>
    <row r="311" spans="1:59" s="63" customFormat="1" ht="12.75" x14ac:dyDescent="0.2">
      <c r="A311" s="196">
        <v>3</v>
      </c>
      <c r="B311" s="197" t="s">
        <v>108</v>
      </c>
      <c r="C311" s="208">
        <v>31</v>
      </c>
      <c r="D311" s="209" t="s">
        <v>109</v>
      </c>
      <c r="E311" s="210">
        <v>3152</v>
      </c>
      <c r="F311" s="211" t="s">
        <v>224</v>
      </c>
      <c r="G311" s="231"/>
      <c r="H311" s="65"/>
      <c r="I311" s="222"/>
      <c r="J311" s="66"/>
      <c r="K311" s="66"/>
      <c r="L311" s="66"/>
      <c r="M311" s="64"/>
      <c r="N311" s="308"/>
      <c r="O311" s="309"/>
      <c r="P311" s="127"/>
      <c r="Q311" s="67"/>
      <c r="R311" s="67"/>
      <c r="S311" s="67"/>
      <c r="T311" s="67"/>
      <c r="U311" s="67"/>
      <c r="V311" s="67"/>
      <c r="W311" s="67"/>
      <c r="X311" s="67"/>
      <c r="Y311" s="68"/>
      <c r="Z311" s="68"/>
      <c r="AA311" s="68"/>
      <c r="AB311" s="67"/>
      <c r="AC311" s="67"/>
      <c r="AD311" s="67"/>
      <c r="AE311" s="67"/>
      <c r="AF311" s="67"/>
      <c r="AG311" s="67"/>
      <c r="AH311" s="67"/>
      <c r="AI311" s="67"/>
      <c r="AJ311" s="68"/>
      <c r="AK311" s="68"/>
      <c r="AL311" s="68"/>
      <c r="AM311" s="67"/>
      <c r="AN311" s="67"/>
      <c r="AO311" s="67"/>
      <c r="AP311" s="67"/>
      <c r="AQ311" s="67"/>
      <c r="AR311" s="67"/>
      <c r="AS311" s="67"/>
      <c r="AT311" s="67"/>
      <c r="AU311" s="67"/>
      <c r="AV311" s="67"/>
      <c r="AW311" s="67"/>
      <c r="AX311" s="68"/>
      <c r="AY311" s="68"/>
      <c r="AZ311" s="69"/>
      <c r="BA311" s="70"/>
      <c r="BB311" s="71"/>
      <c r="BC311" s="54"/>
      <c r="BD311" s="41">
        <v>3</v>
      </c>
      <c r="BE311" s="52">
        <v>31</v>
      </c>
      <c r="BF311" s="62">
        <v>3152</v>
      </c>
      <c r="BG311" s="275"/>
    </row>
    <row r="312" spans="1:59" s="63" customFormat="1" ht="12.75" x14ac:dyDescent="0.2">
      <c r="A312" s="196">
        <v>3</v>
      </c>
      <c r="B312" s="197" t="s">
        <v>108</v>
      </c>
      <c r="C312" s="208">
        <v>31</v>
      </c>
      <c r="D312" s="209" t="s">
        <v>109</v>
      </c>
      <c r="E312" s="210">
        <v>3152</v>
      </c>
      <c r="F312" s="211" t="s">
        <v>224</v>
      </c>
      <c r="G312" s="231" t="s">
        <v>53</v>
      </c>
      <c r="H312" s="72" t="s">
        <v>1233</v>
      </c>
      <c r="I312" s="223" t="s">
        <v>1183</v>
      </c>
      <c r="J312" s="73"/>
      <c r="K312" s="73"/>
      <c r="L312" s="73"/>
      <c r="M312" s="74"/>
      <c r="N312" s="247"/>
      <c r="O312" s="306"/>
      <c r="P312" s="105"/>
      <c r="Q312" s="75"/>
      <c r="R312" s="75"/>
      <c r="S312" s="75"/>
      <c r="T312" s="75"/>
      <c r="U312" s="75"/>
      <c r="V312" s="75"/>
      <c r="W312" s="75"/>
      <c r="X312" s="75"/>
      <c r="Y312" s="76" t="s">
        <v>1241</v>
      </c>
      <c r="Z312" s="77" t="s">
        <v>1241</v>
      </c>
      <c r="AA312" s="78">
        <f>AA$126</f>
        <v>1000</v>
      </c>
      <c r="AB312" s="75"/>
      <c r="AC312" s="75"/>
      <c r="AD312" s="75"/>
      <c r="AE312" s="75"/>
      <c r="AF312" s="75"/>
      <c r="AG312" s="75"/>
      <c r="AH312" s="75"/>
      <c r="AI312" s="75"/>
      <c r="AJ312" s="76" t="s">
        <v>1241</v>
      </c>
      <c r="AK312" s="77" t="s">
        <v>1241</v>
      </c>
      <c r="AL312" s="78">
        <f>AL$126</f>
        <v>0</v>
      </c>
      <c r="AM312" s="75"/>
      <c r="AN312" s="75"/>
      <c r="AO312" s="75"/>
      <c r="AP312" s="75"/>
      <c r="AQ312" s="75"/>
      <c r="AR312" s="75"/>
      <c r="AS312" s="75"/>
      <c r="AT312" s="75"/>
      <c r="AU312" s="75"/>
      <c r="AV312" s="75"/>
      <c r="AW312" s="76" t="s">
        <v>1241</v>
      </c>
      <c r="AX312" s="77" t="s">
        <v>1241</v>
      </c>
      <c r="AY312" s="78">
        <f>AY$126</f>
        <v>25</v>
      </c>
      <c r="AZ312" s="79"/>
      <c r="BA312" s="80" t="str">
        <f>I312</f>
        <v>&gt; see 3112, Reinforcement for in situ concrete</v>
      </c>
      <c r="BB312" s="71"/>
      <c r="BC312" s="54"/>
      <c r="BD312" s="41">
        <v>3</v>
      </c>
      <c r="BE312" s="52">
        <v>31</v>
      </c>
      <c r="BF312" s="62">
        <v>3152</v>
      </c>
      <c r="BG312" s="276" t="s">
        <v>47</v>
      </c>
    </row>
    <row r="313" spans="1:59" s="63" customFormat="1" ht="12.75" x14ac:dyDescent="0.2">
      <c r="A313" s="196">
        <v>3</v>
      </c>
      <c r="B313" s="197" t="s">
        <v>108</v>
      </c>
      <c r="C313" s="208">
        <v>31</v>
      </c>
      <c r="D313" s="209" t="s">
        <v>109</v>
      </c>
      <c r="E313" s="210">
        <v>3152</v>
      </c>
      <c r="F313" s="211" t="s">
        <v>224</v>
      </c>
      <c r="G313" s="231"/>
      <c r="H313" s="65"/>
      <c r="I313" s="222"/>
      <c r="J313" s="66"/>
      <c r="K313" s="66"/>
      <c r="L313" s="66"/>
      <c r="M313" s="64"/>
      <c r="N313" s="304"/>
      <c r="O313" s="305"/>
      <c r="P313" s="127"/>
      <c r="Q313" s="67"/>
      <c r="R313" s="67"/>
      <c r="S313" s="67"/>
      <c r="T313" s="67"/>
      <c r="U313" s="67"/>
      <c r="V313" s="67"/>
      <c r="W313" s="67"/>
      <c r="X313" s="67"/>
      <c r="Y313" s="68"/>
      <c r="Z313" s="68"/>
      <c r="AA313" s="68"/>
      <c r="AB313" s="67"/>
      <c r="AC313" s="67"/>
      <c r="AD313" s="67"/>
      <c r="AE313" s="67"/>
      <c r="AF313" s="67"/>
      <c r="AG313" s="67"/>
      <c r="AH313" s="67"/>
      <c r="AI313" s="67"/>
      <c r="AJ313" s="68"/>
      <c r="AK313" s="68"/>
      <c r="AL313" s="68"/>
      <c r="AM313" s="67"/>
      <c r="AN313" s="67"/>
      <c r="AO313" s="67"/>
      <c r="AP313" s="67"/>
      <c r="AQ313" s="67"/>
      <c r="AR313" s="67"/>
      <c r="AS313" s="67"/>
      <c r="AT313" s="67"/>
      <c r="AU313" s="67"/>
      <c r="AV313" s="67"/>
      <c r="AW313" s="67"/>
      <c r="AX313" s="68"/>
      <c r="AY313" s="68"/>
      <c r="AZ313" s="69"/>
      <c r="BA313" s="70"/>
      <c r="BB313" s="71"/>
      <c r="BC313" s="54"/>
      <c r="BD313" s="41">
        <v>3</v>
      </c>
      <c r="BE313" s="52">
        <v>31</v>
      </c>
      <c r="BF313" s="62">
        <v>3152</v>
      </c>
      <c r="BG313" s="275"/>
    </row>
    <row r="314" spans="1:59" s="63" customFormat="1" ht="12.75" x14ac:dyDescent="0.2">
      <c r="A314" s="196">
        <v>3</v>
      </c>
      <c r="B314" s="197" t="s">
        <v>108</v>
      </c>
      <c r="C314" s="208">
        <v>31</v>
      </c>
      <c r="D314" s="209" t="s">
        <v>109</v>
      </c>
      <c r="E314" s="210">
        <v>3152</v>
      </c>
      <c r="F314" s="211" t="s">
        <v>224</v>
      </c>
      <c r="G314" s="230"/>
      <c r="H314" s="56"/>
      <c r="I314" s="221"/>
      <c r="J314" s="57"/>
      <c r="K314" s="57"/>
      <c r="L314" s="57"/>
      <c r="M314" s="55"/>
      <c r="N314" s="303"/>
      <c r="O314" s="245"/>
      <c r="P314" s="122"/>
      <c r="Q314" s="58"/>
      <c r="R314" s="58"/>
      <c r="S314" s="58"/>
      <c r="T314" s="58"/>
      <c r="U314" s="58"/>
      <c r="V314" s="58"/>
      <c r="W314" s="58"/>
      <c r="X314" s="58"/>
      <c r="Y314" s="59"/>
      <c r="Z314" s="59"/>
      <c r="AA314" s="59"/>
      <c r="AB314" s="58"/>
      <c r="AC314" s="58"/>
      <c r="AD314" s="58"/>
      <c r="AE314" s="58"/>
      <c r="AF314" s="58"/>
      <c r="AG314" s="58"/>
      <c r="AH314" s="58"/>
      <c r="AI314" s="58"/>
      <c r="AJ314" s="59"/>
      <c r="AK314" s="59"/>
      <c r="AL314" s="59"/>
      <c r="AM314" s="58"/>
      <c r="AN314" s="58"/>
      <c r="AO314" s="58"/>
      <c r="AP314" s="58"/>
      <c r="AQ314" s="58"/>
      <c r="AR314" s="58"/>
      <c r="AS314" s="58"/>
      <c r="AT314" s="58"/>
      <c r="AU314" s="58"/>
      <c r="AV314" s="58"/>
      <c r="AW314" s="58"/>
      <c r="AX314" s="59"/>
      <c r="AY314" s="59"/>
      <c r="AZ314" s="60"/>
      <c r="BA314" s="61"/>
      <c r="BB314" s="54"/>
      <c r="BC314" s="54"/>
      <c r="BD314" s="41">
        <v>3</v>
      </c>
      <c r="BE314" s="52">
        <v>31</v>
      </c>
      <c r="BF314" s="62">
        <v>3152</v>
      </c>
      <c r="BG314" s="274"/>
    </row>
    <row r="315" spans="1:59" s="63" customFormat="1" ht="12.75" x14ac:dyDescent="0.2">
      <c r="A315" s="196">
        <v>3</v>
      </c>
      <c r="B315" s="197" t="s">
        <v>108</v>
      </c>
      <c r="C315" s="208">
        <v>31</v>
      </c>
      <c r="D315" s="209" t="s">
        <v>109</v>
      </c>
      <c r="E315" s="212">
        <v>3161</v>
      </c>
      <c r="F315" s="213" t="s">
        <v>225</v>
      </c>
      <c r="G315" s="232"/>
      <c r="H315" s="97"/>
      <c r="I315" s="224"/>
      <c r="J315" s="98"/>
      <c r="K315" s="98"/>
      <c r="L315" s="98"/>
      <c r="M315" s="96"/>
      <c r="N315" s="307"/>
      <c r="O315" s="246"/>
      <c r="P315" s="124"/>
      <c r="Q315" s="124"/>
      <c r="R315" s="124"/>
      <c r="S315" s="124"/>
      <c r="T315" s="124"/>
      <c r="U315" s="124"/>
      <c r="V315" s="124"/>
      <c r="W315" s="124"/>
      <c r="X315" s="124"/>
      <c r="Y315" s="100"/>
      <c r="Z315" s="125"/>
      <c r="AA315" s="125"/>
      <c r="AB315" s="124"/>
      <c r="AC315" s="124"/>
      <c r="AD315" s="124"/>
      <c r="AE315" s="124"/>
      <c r="AF315" s="124"/>
      <c r="AG315" s="124"/>
      <c r="AH315" s="124"/>
      <c r="AI315" s="124"/>
      <c r="AJ315" s="100"/>
      <c r="AK315" s="125"/>
      <c r="AL315" s="125"/>
      <c r="AM315" s="124"/>
      <c r="AN315" s="124"/>
      <c r="AO315" s="124"/>
      <c r="AP315" s="124"/>
      <c r="AQ315" s="124"/>
      <c r="AR315" s="124"/>
      <c r="AS315" s="124"/>
      <c r="AT315" s="124"/>
      <c r="AU315" s="124"/>
      <c r="AV315" s="124"/>
      <c r="AW315" s="99"/>
      <c r="AX315" s="125"/>
      <c r="AY315" s="100"/>
      <c r="AZ315" s="101"/>
      <c r="BA315" s="102"/>
      <c r="BB315" s="95"/>
      <c r="BC315" s="95"/>
      <c r="BD315" s="41">
        <v>3</v>
      </c>
      <c r="BE315" s="52">
        <v>31</v>
      </c>
      <c r="BF315" s="103">
        <v>3161</v>
      </c>
      <c r="BG315" s="277"/>
    </row>
    <row r="316" spans="1:59" s="63" customFormat="1" ht="12.75" x14ac:dyDescent="0.2">
      <c r="A316" s="196">
        <v>3</v>
      </c>
      <c r="B316" s="197" t="s">
        <v>108</v>
      </c>
      <c r="C316" s="208">
        <v>31</v>
      </c>
      <c r="D316" s="209" t="s">
        <v>109</v>
      </c>
      <c r="E316" s="212">
        <v>3161</v>
      </c>
      <c r="F316" s="213" t="s">
        <v>225</v>
      </c>
      <c r="G316" s="231"/>
      <c r="H316" s="65"/>
      <c r="I316" s="222"/>
      <c r="J316" s="66"/>
      <c r="K316" s="66"/>
      <c r="L316" s="66"/>
      <c r="M316" s="64"/>
      <c r="N316" s="304"/>
      <c r="O316" s="305"/>
      <c r="P316" s="127"/>
      <c r="Q316" s="67"/>
      <c r="R316" s="67"/>
      <c r="S316" s="67"/>
      <c r="T316" s="67"/>
      <c r="U316" s="67"/>
      <c r="V316" s="67"/>
      <c r="W316" s="67"/>
      <c r="X316" s="67"/>
      <c r="Y316" s="68"/>
      <c r="Z316" s="68"/>
      <c r="AA316" s="68"/>
      <c r="AB316" s="67"/>
      <c r="AC316" s="67"/>
      <c r="AD316" s="67"/>
      <c r="AE316" s="67"/>
      <c r="AF316" s="67"/>
      <c r="AG316" s="67"/>
      <c r="AH316" s="67"/>
      <c r="AI316" s="67"/>
      <c r="AJ316" s="68"/>
      <c r="AK316" s="68"/>
      <c r="AL316" s="68"/>
      <c r="AM316" s="67"/>
      <c r="AN316" s="67"/>
      <c r="AO316" s="67"/>
      <c r="AP316" s="67"/>
      <c r="AQ316" s="67"/>
      <c r="AR316" s="67"/>
      <c r="AS316" s="67"/>
      <c r="AT316" s="67"/>
      <c r="AU316" s="67"/>
      <c r="AV316" s="67"/>
      <c r="AW316" s="67"/>
      <c r="AX316" s="68"/>
      <c r="AY316" s="68"/>
      <c r="AZ316" s="69"/>
      <c r="BA316" s="70"/>
      <c r="BB316" s="71"/>
      <c r="BC316" s="95"/>
      <c r="BD316" s="41">
        <v>3</v>
      </c>
      <c r="BE316" s="52">
        <v>31</v>
      </c>
      <c r="BF316" s="103">
        <v>3161</v>
      </c>
      <c r="BG316" s="275"/>
    </row>
    <row r="317" spans="1:59" s="63" customFormat="1" ht="12.75" x14ac:dyDescent="0.2">
      <c r="A317" s="196">
        <v>3</v>
      </c>
      <c r="B317" s="197" t="s">
        <v>108</v>
      </c>
      <c r="C317" s="208">
        <v>31</v>
      </c>
      <c r="D317" s="209" t="s">
        <v>109</v>
      </c>
      <c r="E317" s="212">
        <v>3161</v>
      </c>
      <c r="F317" s="213" t="s">
        <v>225</v>
      </c>
      <c r="G317" s="231" t="s">
        <v>46</v>
      </c>
      <c r="H317" s="72" t="s">
        <v>1233</v>
      </c>
      <c r="I317" s="73" t="s">
        <v>1164</v>
      </c>
      <c r="J317" s="73"/>
      <c r="K317" s="73"/>
      <c r="L317" s="73"/>
      <c r="M317" s="74"/>
      <c r="N317" s="247"/>
      <c r="O317" s="306"/>
      <c r="P317" s="105"/>
      <c r="Q317" s="75"/>
      <c r="R317" s="75"/>
      <c r="S317" s="75"/>
      <c r="T317" s="75"/>
      <c r="U317" s="75"/>
      <c r="V317" s="75"/>
      <c r="W317" s="75"/>
      <c r="X317" s="75"/>
      <c r="Y317" s="76" t="s">
        <v>1241</v>
      </c>
      <c r="Z317" s="77" t="s">
        <v>1241</v>
      </c>
      <c r="AA317" s="78">
        <f>AA$143</f>
        <v>0</v>
      </c>
      <c r="AB317" s="75"/>
      <c r="AC317" s="75"/>
      <c r="AD317" s="75"/>
      <c r="AE317" s="75"/>
      <c r="AF317" s="75"/>
      <c r="AG317" s="75"/>
      <c r="AH317" s="75"/>
      <c r="AI317" s="75"/>
      <c r="AJ317" s="76" t="s">
        <v>1241</v>
      </c>
      <c r="AK317" s="77" t="s">
        <v>1241</v>
      </c>
      <c r="AL317" s="78">
        <f>AL$143</f>
        <v>0</v>
      </c>
      <c r="AM317" s="75"/>
      <c r="AN317" s="75"/>
      <c r="AO317" s="75"/>
      <c r="AP317" s="75"/>
      <c r="AQ317" s="75"/>
      <c r="AR317" s="75"/>
      <c r="AS317" s="75"/>
      <c r="AT317" s="75"/>
      <c r="AU317" s="75"/>
      <c r="AV317" s="75"/>
      <c r="AW317" s="76" t="s">
        <v>1241</v>
      </c>
      <c r="AX317" s="77" t="s">
        <v>1241</v>
      </c>
      <c r="AY317" s="78">
        <f>AY$143</f>
        <v>25</v>
      </c>
      <c r="AZ317" s="79"/>
      <c r="BA317" s="80" t="str">
        <f>I317</f>
        <v>&gt; see 3121, In situ concrete</v>
      </c>
      <c r="BB317" s="71"/>
      <c r="BC317" s="95"/>
      <c r="BD317" s="41">
        <v>3</v>
      </c>
      <c r="BE317" s="52">
        <v>31</v>
      </c>
      <c r="BF317" s="103">
        <v>3161</v>
      </c>
      <c r="BG317" s="276" t="str">
        <f>H317</f>
        <v>Default Scenario (Link)</v>
      </c>
    </row>
    <row r="318" spans="1:59" s="63" customFormat="1" ht="12.75" x14ac:dyDescent="0.2">
      <c r="A318" s="196">
        <v>3</v>
      </c>
      <c r="B318" s="197" t="s">
        <v>108</v>
      </c>
      <c r="C318" s="208">
        <v>31</v>
      </c>
      <c r="D318" s="209" t="s">
        <v>109</v>
      </c>
      <c r="E318" s="212">
        <v>3161</v>
      </c>
      <c r="F318" s="213" t="s">
        <v>225</v>
      </c>
      <c r="G318" s="231"/>
      <c r="H318" s="65"/>
      <c r="I318" s="222"/>
      <c r="J318" s="66"/>
      <c r="K318" s="66"/>
      <c r="L318" s="66"/>
      <c r="M318" s="64"/>
      <c r="N318" s="304"/>
      <c r="O318" s="305"/>
      <c r="P318" s="127"/>
      <c r="Q318" s="67"/>
      <c r="R318" s="67"/>
      <c r="S318" s="67"/>
      <c r="T318" s="67"/>
      <c r="U318" s="67"/>
      <c r="V318" s="67"/>
      <c r="W318" s="67"/>
      <c r="X318" s="67"/>
      <c r="Y318" s="68"/>
      <c r="Z318" s="68"/>
      <c r="AA318" s="68"/>
      <c r="AB318" s="67"/>
      <c r="AC318" s="67"/>
      <c r="AD318" s="67"/>
      <c r="AE318" s="67"/>
      <c r="AF318" s="67"/>
      <c r="AG318" s="67"/>
      <c r="AH318" s="67"/>
      <c r="AI318" s="67"/>
      <c r="AJ318" s="68"/>
      <c r="AK318" s="68"/>
      <c r="AL318" s="68"/>
      <c r="AM318" s="67"/>
      <c r="AN318" s="67"/>
      <c r="AO318" s="67"/>
      <c r="AP318" s="67"/>
      <c r="AQ318" s="67"/>
      <c r="AR318" s="67"/>
      <c r="AS318" s="67"/>
      <c r="AT318" s="67"/>
      <c r="AU318" s="67"/>
      <c r="AV318" s="67"/>
      <c r="AW318" s="67"/>
      <c r="AX318" s="68"/>
      <c r="AY318" s="68"/>
      <c r="AZ318" s="69"/>
      <c r="BA318" s="70"/>
      <c r="BB318" s="71"/>
      <c r="BC318" s="95"/>
      <c r="BD318" s="41">
        <v>3</v>
      </c>
      <c r="BE318" s="52">
        <v>31</v>
      </c>
      <c r="BF318" s="103">
        <v>3161</v>
      </c>
      <c r="BG318" s="275"/>
    </row>
    <row r="319" spans="1:59" s="63" customFormat="1" ht="12.75" x14ac:dyDescent="0.2">
      <c r="A319" s="196">
        <v>3</v>
      </c>
      <c r="B319" s="197" t="s">
        <v>108</v>
      </c>
      <c r="C319" s="208">
        <v>31</v>
      </c>
      <c r="D319" s="209" t="s">
        <v>109</v>
      </c>
      <c r="E319" s="212">
        <v>3161</v>
      </c>
      <c r="F319" s="213" t="s">
        <v>225</v>
      </c>
      <c r="G319" s="232"/>
      <c r="H319" s="97"/>
      <c r="I319" s="224"/>
      <c r="J319" s="98"/>
      <c r="K319" s="98"/>
      <c r="L319" s="98"/>
      <c r="M319" s="96"/>
      <c r="N319" s="307"/>
      <c r="O319" s="246"/>
      <c r="P319" s="124"/>
      <c r="Q319" s="99"/>
      <c r="R319" s="99"/>
      <c r="S319" s="99"/>
      <c r="T319" s="99"/>
      <c r="U319" s="99"/>
      <c r="V319" s="99"/>
      <c r="W319" s="99"/>
      <c r="X319" s="99"/>
      <c r="Y319" s="100"/>
      <c r="Z319" s="100"/>
      <c r="AA319" s="100"/>
      <c r="AB319" s="99"/>
      <c r="AC319" s="99"/>
      <c r="AD319" s="99"/>
      <c r="AE319" s="99"/>
      <c r="AF319" s="99"/>
      <c r="AG319" s="99"/>
      <c r="AH319" s="99"/>
      <c r="AI319" s="99"/>
      <c r="AJ319" s="100"/>
      <c r="AK319" s="100"/>
      <c r="AL319" s="100"/>
      <c r="AM319" s="99"/>
      <c r="AN319" s="99"/>
      <c r="AO319" s="99"/>
      <c r="AP319" s="99"/>
      <c r="AQ319" s="99"/>
      <c r="AR319" s="99"/>
      <c r="AS319" s="99"/>
      <c r="AT319" s="99"/>
      <c r="AU319" s="99"/>
      <c r="AV319" s="99"/>
      <c r="AW319" s="99"/>
      <c r="AX319" s="100"/>
      <c r="AY319" s="100"/>
      <c r="AZ319" s="101"/>
      <c r="BA319" s="102"/>
      <c r="BB319" s="95"/>
      <c r="BC319" s="95"/>
      <c r="BD319" s="41">
        <v>3</v>
      </c>
      <c r="BE319" s="52">
        <v>31</v>
      </c>
      <c r="BF319" s="103">
        <v>3161</v>
      </c>
      <c r="BG319" s="277"/>
    </row>
    <row r="320" spans="1:59" s="63" customFormat="1" ht="12.75" x14ac:dyDescent="0.2">
      <c r="A320" s="196">
        <v>3</v>
      </c>
      <c r="B320" s="197" t="s">
        <v>108</v>
      </c>
      <c r="C320" s="208">
        <v>31</v>
      </c>
      <c r="D320" s="209" t="s">
        <v>109</v>
      </c>
      <c r="E320" s="210">
        <v>3162</v>
      </c>
      <c r="F320" s="211" t="s">
        <v>226</v>
      </c>
      <c r="G320" s="230"/>
      <c r="H320" s="56"/>
      <c r="I320" s="221"/>
      <c r="J320" s="57"/>
      <c r="K320" s="57"/>
      <c r="L320" s="57"/>
      <c r="M320" s="55"/>
      <c r="N320" s="303"/>
      <c r="O320" s="245"/>
      <c r="P320" s="122"/>
      <c r="Q320" s="122"/>
      <c r="R320" s="122"/>
      <c r="S320" s="122"/>
      <c r="T320" s="122"/>
      <c r="U320" s="122"/>
      <c r="V320" s="122"/>
      <c r="W320" s="122"/>
      <c r="X320" s="122"/>
      <c r="Y320" s="59"/>
      <c r="Z320" s="123"/>
      <c r="AA320" s="123"/>
      <c r="AB320" s="122"/>
      <c r="AC320" s="122"/>
      <c r="AD320" s="122"/>
      <c r="AE320" s="122"/>
      <c r="AF320" s="122"/>
      <c r="AG320" s="122"/>
      <c r="AH320" s="122"/>
      <c r="AI320" s="122"/>
      <c r="AJ320" s="59"/>
      <c r="AK320" s="123"/>
      <c r="AL320" s="123"/>
      <c r="AM320" s="122"/>
      <c r="AN320" s="122"/>
      <c r="AO320" s="122"/>
      <c r="AP320" s="122"/>
      <c r="AQ320" s="122"/>
      <c r="AR320" s="122"/>
      <c r="AS320" s="122"/>
      <c r="AT320" s="122"/>
      <c r="AU320" s="122"/>
      <c r="AV320" s="122"/>
      <c r="AW320" s="58"/>
      <c r="AX320" s="123"/>
      <c r="AY320" s="59"/>
      <c r="AZ320" s="60"/>
      <c r="BA320" s="61"/>
      <c r="BB320" s="54"/>
      <c r="BC320" s="54"/>
      <c r="BD320" s="41">
        <v>3</v>
      </c>
      <c r="BE320" s="52">
        <v>31</v>
      </c>
      <c r="BF320" s="62">
        <v>3162</v>
      </c>
      <c r="BG320" s="274"/>
    </row>
    <row r="321" spans="1:59" s="63" customFormat="1" ht="12.75" x14ac:dyDescent="0.2">
      <c r="A321" s="196">
        <v>3</v>
      </c>
      <c r="B321" s="197" t="s">
        <v>108</v>
      </c>
      <c r="C321" s="208">
        <v>31</v>
      </c>
      <c r="D321" s="209" t="s">
        <v>109</v>
      </c>
      <c r="E321" s="210">
        <v>3162</v>
      </c>
      <c r="F321" s="211" t="s">
        <v>226</v>
      </c>
      <c r="G321" s="230"/>
      <c r="H321" s="56"/>
      <c r="I321" s="221"/>
      <c r="J321" s="57"/>
      <c r="K321" s="57"/>
      <c r="L321" s="57"/>
      <c r="M321" s="55"/>
      <c r="N321" s="303"/>
      <c r="O321" s="245"/>
      <c r="P321" s="122"/>
      <c r="Q321" s="58"/>
      <c r="R321" s="58"/>
      <c r="S321" s="58"/>
      <c r="T321" s="58"/>
      <c r="U321" s="58"/>
      <c r="V321" s="58"/>
      <c r="W321" s="58"/>
      <c r="X321" s="58"/>
      <c r="Y321" s="59"/>
      <c r="Z321" s="59"/>
      <c r="AA321" s="59"/>
      <c r="AB321" s="58"/>
      <c r="AC321" s="58"/>
      <c r="AD321" s="58"/>
      <c r="AE321" s="58"/>
      <c r="AF321" s="58"/>
      <c r="AG321" s="58"/>
      <c r="AH321" s="58"/>
      <c r="AI321" s="58"/>
      <c r="AJ321" s="59"/>
      <c r="AK321" s="59"/>
      <c r="AL321" s="59"/>
      <c r="AM321" s="58"/>
      <c r="AN321" s="58"/>
      <c r="AO321" s="58"/>
      <c r="AP321" s="58"/>
      <c r="AQ321" s="58"/>
      <c r="AR321" s="58"/>
      <c r="AS321" s="58"/>
      <c r="AT321" s="58"/>
      <c r="AU321" s="58"/>
      <c r="AV321" s="58"/>
      <c r="AW321" s="58"/>
      <c r="AX321" s="59"/>
      <c r="AY321" s="59"/>
      <c r="AZ321" s="60"/>
      <c r="BA321" s="61"/>
      <c r="BB321" s="54"/>
      <c r="BC321" s="54"/>
      <c r="BD321" s="41">
        <v>3</v>
      </c>
      <c r="BE321" s="52">
        <v>31</v>
      </c>
      <c r="BF321" s="62">
        <v>3162</v>
      </c>
      <c r="BG321" s="274"/>
    </row>
    <row r="322" spans="1:59" s="63" customFormat="1" ht="12.75" x14ac:dyDescent="0.2">
      <c r="A322" s="196">
        <v>3</v>
      </c>
      <c r="B322" s="197" t="s">
        <v>108</v>
      </c>
      <c r="C322" s="208">
        <v>31</v>
      </c>
      <c r="D322" s="209" t="s">
        <v>109</v>
      </c>
      <c r="E322" s="210">
        <v>3162</v>
      </c>
      <c r="F322" s="211" t="s">
        <v>226</v>
      </c>
      <c r="G322" s="231"/>
      <c r="H322" s="65"/>
      <c r="I322" s="222"/>
      <c r="J322" s="66"/>
      <c r="K322" s="66"/>
      <c r="L322" s="66"/>
      <c r="M322" s="64"/>
      <c r="N322" s="308"/>
      <c r="O322" s="309"/>
      <c r="P322" s="127"/>
      <c r="Q322" s="67"/>
      <c r="R322" s="67"/>
      <c r="S322" s="67"/>
      <c r="T322" s="67"/>
      <c r="U322" s="67"/>
      <c r="V322" s="67"/>
      <c r="W322" s="67"/>
      <c r="X322" s="67"/>
      <c r="Y322" s="68"/>
      <c r="Z322" s="68"/>
      <c r="AA322" s="68"/>
      <c r="AB322" s="67"/>
      <c r="AC322" s="67"/>
      <c r="AD322" s="67"/>
      <c r="AE322" s="67"/>
      <c r="AF322" s="67"/>
      <c r="AG322" s="67"/>
      <c r="AH322" s="67"/>
      <c r="AI322" s="67"/>
      <c r="AJ322" s="68"/>
      <c r="AK322" s="68"/>
      <c r="AL322" s="68"/>
      <c r="AM322" s="67"/>
      <c r="AN322" s="67"/>
      <c r="AO322" s="67"/>
      <c r="AP322" s="67"/>
      <c r="AQ322" s="67"/>
      <c r="AR322" s="67"/>
      <c r="AS322" s="67"/>
      <c r="AT322" s="67"/>
      <c r="AU322" s="67"/>
      <c r="AV322" s="67"/>
      <c r="AW322" s="67"/>
      <c r="AX322" s="68"/>
      <c r="AY322" s="68"/>
      <c r="AZ322" s="69"/>
      <c r="BA322" s="70"/>
      <c r="BB322" s="71"/>
      <c r="BC322" s="54"/>
      <c r="BD322" s="41">
        <v>3</v>
      </c>
      <c r="BE322" s="52">
        <v>31</v>
      </c>
      <c r="BF322" s="62">
        <v>3162</v>
      </c>
      <c r="BG322" s="275"/>
    </row>
    <row r="323" spans="1:59" s="63" customFormat="1" ht="12.75" x14ac:dyDescent="0.2">
      <c r="A323" s="196">
        <v>3</v>
      </c>
      <c r="B323" s="197" t="s">
        <v>108</v>
      </c>
      <c r="C323" s="208">
        <v>31</v>
      </c>
      <c r="D323" s="209" t="s">
        <v>109</v>
      </c>
      <c r="E323" s="210">
        <v>3162</v>
      </c>
      <c r="F323" s="211" t="s">
        <v>226</v>
      </c>
      <c r="G323" s="231" t="s">
        <v>56</v>
      </c>
      <c r="H323" s="72" t="s">
        <v>1233</v>
      </c>
      <c r="I323" s="223" t="s">
        <v>1163</v>
      </c>
      <c r="J323" s="73"/>
      <c r="K323" s="73"/>
      <c r="L323" s="73"/>
      <c r="M323" s="74"/>
      <c r="N323" s="247"/>
      <c r="O323" s="306"/>
      <c r="P323" s="105"/>
      <c r="Q323" s="75"/>
      <c r="R323" s="75"/>
      <c r="S323" s="75"/>
      <c r="T323" s="75"/>
      <c r="U323" s="75"/>
      <c r="V323" s="75"/>
      <c r="W323" s="75"/>
      <c r="X323" s="75"/>
      <c r="Y323" s="76" t="s">
        <v>1241</v>
      </c>
      <c r="Z323" s="77" t="s">
        <v>1241</v>
      </c>
      <c r="AA323" s="78">
        <f>AA$214</f>
        <v>0</v>
      </c>
      <c r="AB323" s="75"/>
      <c r="AC323" s="75"/>
      <c r="AD323" s="75"/>
      <c r="AE323" s="75"/>
      <c r="AF323" s="75"/>
      <c r="AG323" s="75"/>
      <c r="AH323" s="75"/>
      <c r="AI323" s="75"/>
      <c r="AJ323" s="76" t="s">
        <v>1241</v>
      </c>
      <c r="AK323" s="77" t="s">
        <v>1241</v>
      </c>
      <c r="AL323" s="78">
        <f>AL$214</f>
        <v>0</v>
      </c>
      <c r="AM323" s="75"/>
      <c r="AN323" s="75"/>
      <c r="AO323" s="75"/>
      <c r="AP323" s="75"/>
      <c r="AQ323" s="75"/>
      <c r="AR323" s="75"/>
      <c r="AS323" s="75"/>
      <c r="AT323" s="75"/>
      <c r="AU323" s="75"/>
      <c r="AV323" s="75"/>
      <c r="AW323" s="76" t="s">
        <v>1241</v>
      </c>
      <c r="AX323" s="77" t="s">
        <v>1241</v>
      </c>
      <c r="AY323" s="78">
        <f>AY$214</f>
        <v>50</v>
      </c>
      <c r="AZ323" s="79"/>
      <c r="BA323" s="80" t="str">
        <f>I323</f>
        <v>&gt; see 3131, Precast concrete</v>
      </c>
      <c r="BB323" s="71"/>
      <c r="BC323" s="54"/>
      <c r="BD323" s="41">
        <v>3</v>
      </c>
      <c r="BE323" s="52">
        <v>31</v>
      </c>
      <c r="BF323" s="62">
        <v>3162</v>
      </c>
      <c r="BG323" s="276" t="s">
        <v>47</v>
      </c>
    </row>
    <row r="324" spans="1:59" s="63" customFormat="1" ht="12.75" x14ac:dyDescent="0.2">
      <c r="A324" s="196">
        <v>3</v>
      </c>
      <c r="B324" s="197" t="s">
        <v>108</v>
      </c>
      <c r="C324" s="208">
        <v>31</v>
      </c>
      <c r="D324" s="209" t="s">
        <v>109</v>
      </c>
      <c r="E324" s="210">
        <v>3162</v>
      </c>
      <c r="F324" s="211" t="s">
        <v>226</v>
      </c>
      <c r="G324" s="231"/>
      <c r="H324" s="65"/>
      <c r="I324" s="222"/>
      <c r="J324" s="66"/>
      <c r="K324" s="66"/>
      <c r="L324" s="66"/>
      <c r="M324" s="64"/>
      <c r="N324" s="304"/>
      <c r="O324" s="305"/>
      <c r="P324" s="127"/>
      <c r="Q324" s="67"/>
      <c r="R324" s="67"/>
      <c r="S324" s="67"/>
      <c r="T324" s="67"/>
      <c r="U324" s="67"/>
      <c r="V324" s="67"/>
      <c r="W324" s="67"/>
      <c r="X324" s="67"/>
      <c r="Y324" s="68"/>
      <c r="Z324" s="68"/>
      <c r="AA324" s="68"/>
      <c r="AB324" s="67"/>
      <c r="AC324" s="67"/>
      <c r="AD324" s="67"/>
      <c r="AE324" s="67"/>
      <c r="AF324" s="67"/>
      <c r="AG324" s="67"/>
      <c r="AH324" s="67"/>
      <c r="AI324" s="67"/>
      <c r="AJ324" s="68"/>
      <c r="AK324" s="68"/>
      <c r="AL324" s="68"/>
      <c r="AM324" s="67"/>
      <c r="AN324" s="67"/>
      <c r="AO324" s="67"/>
      <c r="AP324" s="67"/>
      <c r="AQ324" s="67"/>
      <c r="AR324" s="67"/>
      <c r="AS324" s="67"/>
      <c r="AT324" s="67"/>
      <c r="AU324" s="67"/>
      <c r="AV324" s="67"/>
      <c r="AW324" s="67"/>
      <c r="AX324" s="68"/>
      <c r="AY324" s="68"/>
      <c r="AZ324" s="69"/>
      <c r="BA324" s="70"/>
      <c r="BB324" s="71"/>
      <c r="BC324" s="54"/>
      <c r="BD324" s="41">
        <v>3</v>
      </c>
      <c r="BE324" s="52">
        <v>31</v>
      </c>
      <c r="BF324" s="62">
        <v>3162</v>
      </c>
      <c r="BG324" s="275"/>
    </row>
    <row r="325" spans="1:59" s="63" customFormat="1" ht="12.75" x14ac:dyDescent="0.2">
      <c r="A325" s="196">
        <v>3</v>
      </c>
      <c r="B325" s="197" t="s">
        <v>108</v>
      </c>
      <c r="C325" s="208">
        <v>31</v>
      </c>
      <c r="D325" s="209" t="s">
        <v>109</v>
      </c>
      <c r="E325" s="210">
        <v>3162</v>
      </c>
      <c r="F325" s="211" t="s">
        <v>226</v>
      </c>
      <c r="G325" s="230"/>
      <c r="H325" s="56"/>
      <c r="I325" s="221"/>
      <c r="J325" s="57"/>
      <c r="K325" s="57"/>
      <c r="L325" s="57"/>
      <c r="M325" s="55"/>
      <c r="N325" s="303"/>
      <c r="O325" s="245"/>
      <c r="P325" s="122"/>
      <c r="Q325" s="58"/>
      <c r="R325" s="58"/>
      <c r="S325" s="58"/>
      <c r="T325" s="58"/>
      <c r="U325" s="58"/>
      <c r="V325" s="58"/>
      <c r="W325" s="58"/>
      <c r="X325" s="58"/>
      <c r="Y325" s="59"/>
      <c r="Z325" s="59"/>
      <c r="AA325" s="59"/>
      <c r="AB325" s="58"/>
      <c r="AC325" s="58"/>
      <c r="AD325" s="58"/>
      <c r="AE325" s="58"/>
      <c r="AF325" s="58"/>
      <c r="AG325" s="58"/>
      <c r="AH325" s="58"/>
      <c r="AI325" s="58"/>
      <c r="AJ325" s="59"/>
      <c r="AK325" s="59"/>
      <c r="AL325" s="59"/>
      <c r="AM325" s="58"/>
      <c r="AN325" s="58"/>
      <c r="AO325" s="58"/>
      <c r="AP325" s="58"/>
      <c r="AQ325" s="58"/>
      <c r="AR325" s="58"/>
      <c r="AS325" s="58"/>
      <c r="AT325" s="58"/>
      <c r="AU325" s="58"/>
      <c r="AV325" s="58"/>
      <c r="AW325" s="58"/>
      <c r="AX325" s="59"/>
      <c r="AY325" s="59"/>
      <c r="AZ325" s="60"/>
      <c r="BA325" s="61"/>
      <c r="BB325" s="54"/>
      <c r="BC325" s="54"/>
      <c r="BD325" s="41">
        <v>3</v>
      </c>
      <c r="BE325" s="52">
        <v>31</v>
      </c>
      <c r="BF325" s="62">
        <v>3162</v>
      </c>
      <c r="BG325" s="274"/>
    </row>
    <row r="326" spans="1:59" s="63" customFormat="1" ht="12.75" x14ac:dyDescent="0.2">
      <c r="A326" s="196">
        <v>3</v>
      </c>
      <c r="B326" s="197" t="s">
        <v>108</v>
      </c>
      <c r="C326" s="208">
        <v>31</v>
      </c>
      <c r="D326" s="209" t="s">
        <v>109</v>
      </c>
      <c r="E326" s="212">
        <v>3163</v>
      </c>
      <c r="F326" s="213" t="s">
        <v>227</v>
      </c>
      <c r="G326" s="232"/>
      <c r="H326" s="97"/>
      <c r="I326" s="224"/>
      <c r="J326" s="98"/>
      <c r="K326" s="98"/>
      <c r="L326" s="98"/>
      <c r="M326" s="96"/>
      <c r="N326" s="307"/>
      <c r="O326" s="246"/>
      <c r="P326" s="124"/>
      <c r="Q326" s="124"/>
      <c r="R326" s="124"/>
      <c r="S326" s="124"/>
      <c r="T326" s="124"/>
      <c r="U326" s="124"/>
      <c r="V326" s="124"/>
      <c r="W326" s="124"/>
      <c r="X326" s="124"/>
      <c r="Y326" s="100"/>
      <c r="Z326" s="125"/>
      <c r="AA326" s="125"/>
      <c r="AB326" s="124"/>
      <c r="AC326" s="124"/>
      <c r="AD326" s="124"/>
      <c r="AE326" s="124"/>
      <c r="AF326" s="124"/>
      <c r="AG326" s="124"/>
      <c r="AH326" s="124"/>
      <c r="AI326" s="124"/>
      <c r="AJ326" s="100"/>
      <c r="AK326" s="125"/>
      <c r="AL326" s="125"/>
      <c r="AM326" s="124"/>
      <c r="AN326" s="124"/>
      <c r="AO326" s="124"/>
      <c r="AP326" s="124"/>
      <c r="AQ326" s="124"/>
      <c r="AR326" s="124"/>
      <c r="AS326" s="124"/>
      <c r="AT326" s="124"/>
      <c r="AU326" s="124"/>
      <c r="AV326" s="124"/>
      <c r="AW326" s="99"/>
      <c r="AX326" s="125"/>
      <c r="AY326" s="100"/>
      <c r="AZ326" s="101"/>
      <c r="BA326" s="102"/>
      <c r="BB326" s="95"/>
      <c r="BC326" s="95"/>
      <c r="BD326" s="41">
        <v>3</v>
      </c>
      <c r="BE326" s="52">
        <v>31</v>
      </c>
      <c r="BF326" s="103">
        <v>3163</v>
      </c>
      <c r="BG326" s="277"/>
    </row>
    <row r="327" spans="1:59" s="63" customFormat="1" ht="12.75" x14ac:dyDescent="0.2">
      <c r="A327" s="196">
        <v>3</v>
      </c>
      <c r="B327" s="197" t="s">
        <v>108</v>
      </c>
      <c r="C327" s="208">
        <v>31</v>
      </c>
      <c r="D327" s="209" t="s">
        <v>109</v>
      </c>
      <c r="E327" s="212">
        <v>3163</v>
      </c>
      <c r="F327" s="213" t="s">
        <v>227</v>
      </c>
      <c r="G327" s="232"/>
      <c r="H327" s="97"/>
      <c r="I327" s="224"/>
      <c r="J327" s="98"/>
      <c r="K327" s="98"/>
      <c r="L327" s="98"/>
      <c r="M327" s="96"/>
      <c r="N327" s="307"/>
      <c r="O327" s="246"/>
      <c r="P327" s="124"/>
      <c r="Q327" s="99"/>
      <c r="R327" s="99"/>
      <c r="S327" s="99"/>
      <c r="T327" s="99"/>
      <c r="U327" s="99"/>
      <c r="V327" s="99"/>
      <c r="W327" s="99"/>
      <c r="X327" s="99"/>
      <c r="Y327" s="100"/>
      <c r="Z327" s="100"/>
      <c r="AA327" s="100"/>
      <c r="AB327" s="99"/>
      <c r="AC327" s="99"/>
      <c r="AD327" s="99"/>
      <c r="AE327" s="99"/>
      <c r="AF327" s="99"/>
      <c r="AG327" s="99"/>
      <c r="AH327" s="99"/>
      <c r="AI327" s="99"/>
      <c r="AJ327" s="100"/>
      <c r="AK327" s="100"/>
      <c r="AL327" s="100"/>
      <c r="AM327" s="99"/>
      <c r="AN327" s="99"/>
      <c r="AO327" s="99"/>
      <c r="AP327" s="99"/>
      <c r="AQ327" s="99"/>
      <c r="AR327" s="99"/>
      <c r="AS327" s="99"/>
      <c r="AT327" s="99"/>
      <c r="AU327" s="99"/>
      <c r="AV327" s="99"/>
      <c r="AW327" s="99"/>
      <c r="AX327" s="100"/>
      <c r="AY327" s="100"/>
      <c r="AZ327" s="101"/>
      <c r="BA327" s="102"/>
      <c r="BB327" s="95"/>
      <c r="BC327" s="95"/>
      <c r="BD327" s="41">
        <v>3</v>
      </c>
      <c r="BE327" s="52">
        <v>31</v>
      </c>
      <c r="BF327" s="103">
        <v>3163</v>
      </c>
      <c r="BG327" s="277"/>
    </row>
    <row r="328" spans="1:59" s="63" customFormat="1" ht="12.75" x14ac:dyDescent="0.2">
      <c r="A328" s="196">
        <v>3</v>
      </c>
      <c r="B328" s="197" t="s">
        <v>108</v>
      </c>
      <c r="C328" s="208">
        <v>31</v>
      </c>
      <c r="D328" s="209" t="s">
        <v>109</v>
      </c>
      <c r="E328" s="212">
        <v>3163</v>
      </c>
      <c r="F328" s="213" t="s">
        <v>227</v>
      </c>
      <c r="G328" s="231" t="s">
        <v>56</v>
      </c>
      <c r="H328" s="65"/>
      <c r="I328" s="222"/>
      <c r="J328" s="66"/>
      <c r="K328" s="66"/>
      <c r="L328" s="66"/>
      <c r="M328" s="64"/>
      <c r="N328" s="304"/>
      <c r="O328" s="305"/>
      <c r="P328" s="127"/>
      <c r="Q328" s="67"/>
      <c r="R328" s="67"/>
      <c r="S328" s="67"/>
      <c r="T328" s="67"/>
      <c r="U328" s="67"/>
      <c r="V328" s="67"/>
      <c r="W328" s="67"/>
      <c r="X328" s="67"/>
      <c r="Y328" s="68"/>
      <c r="Z328" s="68"/>
      <c r="AA328" s="68"/>
      <c r="AB328" s="67"/>
      <c r="AC328" s="67"/>
      <c r="AD328" s="67"/>
      <c r="AE328" s="67"/>
      <c r="AF328" s="67"/>
      <c r="AG328" s="67"/>
      <c r="AH328" s="67"/>
      <c r="AI328" s="67"/>
      <c r="AJ328" s="68"/>
      <c r="AK328" s="68"/>
      <c r="AL328" s="68"/>
      <c r="AM328" s="67"/>
      <c r="AN328" s="67"/>
      <c r="AO328" s="67"/>
      <c r="AP328" s="67"/>
      <c r="AQ328" s="67"/>
      <c r="AR328" s="67"/>
      <c r="AS328" s="67"/>
      <c r="AT328" s="67"/>
      <c r="AU328" s="67"/>
      <c r="AV328" s="67"/>
      <c r="AW328" s="67"/>
      <c r="AX328" s="68"/>
      <c r="AY328" s="68"/>
      <c r="AZ328" s="69"/>
      <c r="BA328" s="70"/>
      <c r="BB328" s="71"/>
      <c r="BC328" s="95"/>
      <c r="BD328" s="41">
        <v>3</v>
      </c>
      <c r="BE328" s="52">
        <v>31</v>
      </c>
      <c r="BF328" s="103">
        <v>3163</v>
      </c>
      <c r="BG328" s="275"/>
    </row>
    <row r="329" spans="1:59" s="63" customFormat="1" ht="12.75" x14ac:dyDescent="0.2">
      <c r="A329" s="196">
        <v>3</v>
      </c>
      <c r="B329" s="197" t="s">
        <v>108</v>
      </c>
      <c r="C329" s="208">
        <v>31</v>
      </c>
      <c r="D329" s="209" t="s">
        <v>109</v>
      </c>
      <c r="E329" s="212">
        <v>3163</v>
      </c>
      <c r="F329" s="213" t="s">
        <v>227</v>
      </c>
      <c r="G329" s="231" t="s">
        <v>56</v>
      </c>
      <c r="H329" s="72" t="s">
        <v>47</v>
      </c>
      <c r="I329" s="223"/>
      <c r="J329" s="73"/>
      <c r="K329" s="73"/>
      <c r="L329" s="73"/>
      <c r="M329" s="74"/>
      <c r="N329" s="247"/>
      <c r="O329" s="306"/>
      <c r="P329" s="105"/>
      <c r="Q329" s="75"/>
      <c r="R329" s="75"/>
      <c r="S329" s="75"/>
      <c r="T329" s="75"/>
      <c r="U329" s="75"/>
      <c r="V329" s="75"/>
      <c r="W329" s="75"/>
      <c r="X329" s="75"/>
      <c r="Y329" s="76" t="str">
        <f>IF(ISNUMBER(VLOOKUP(Y331,P$7:W$7,MATCH(Y331,P$7:W$7))),VLOOKUP(Y331,P$7:W$7,MATCH(Y331,P$7:W$7)),IF(N333=0,"No Data",IF(Y331&gt;0,"&lt;100",0)))</f>
        <v>&lt;100</v>
      </c>
      <c r="Z329" s="77" t="str">
        <f>IF(ISNUMBER(VLOOKUP(Z333,P$7:W$7,MATCH(Z333,P$7:W$7))),VLOOKUP(Z333,P$7:W$7,MATCH(Z333,P$7:W$7)),IF(N333=0,"No Data",IF(Z333&gt;0,"&lt;100",0)))</f>
        <v>&lt;100</v>
      </c>
      <c r="AA329" s="106">
        <f>IF(ISNUMBER(Z329),Z329,0)</f>
        <v>0</v>
      </c>
      <c r="AB329" s="75"/>
      <c r="AC329" s="75"/>
      <c r="AD329" s="75"/>
      <c r="AE329" s="75"/>
      <c r="AF329" s="75"/>
      <c r="AG329" s="75"/>
      <c r="AH329" s="75"/>
      <c r="AI329" s="75"/>
      <c r="AJ329" s="76">
        <f>IF(ISNUMBER(VLOOKUP(AJ331,AB$7:AH$7,MATCH(AJ331,AB$7:AH$7))),VLOOKUP(AJ331,AB$7:AH$7,MATCH(AJ331,AB$7:AH$7)),IF(N333=0,"No Data",IF(AJ331&gt;0,"&lt;50",0)))</f>
        <v>0</v>
      </c>
      <c r="AK329" s="77">
        <f>IF(ISNUMBER(VLOOKUP(AK333,AB$7:AH$7,MATCH(AK333,AB$7:AH$7))),VLOOKUP(AK333,AB$7:AH$7,MATCH(AK333,AB$7:AH$7)),IF(N333=0,"No Data",IF(AK333&gt;0,"&lt;50",0)))</f>
        <v>0</v>
      </c>
      <c r="AL329" s="106">
        <f>IF(ISNUMBER(AK329),AK329,0)</f>
        <v>0</v>
      </c>
      <c r="AM329" s="75"/>
      <c r="AN329" s="75"/>
      <c r="AO329" s="75"/>
      <c r="AP329" s="75"/>
      <c r="AQ329" s="75"/>
      <c r="AR329" s="75"/>
      <c r="AS329" s="75"/>
      <c r="AT329" s="75"/>
      <c r="AU329" s="75"/>
      <c r="AV329" s="75"/>
      <c r="AW329" s="76">
        <f>IF(ISNUMBER(VLOOKUP(AW331,AM$7:AU$7,MATCH(AW331,AM$7:AU$7))),VLOOKUP(AW331,AM$7:AU$7,MATCH(AW331,AM$7:AU$7)),IF(N333=0,"No Data",IF(AW331&gt;0,"&lt;10",0)))</f>
        <v>1000</v>
      </c>
      <c r="AX329" s="77">
        <f>IF(ISNUMBER(VLOOKUP(AX333,AM$7:AU$7,MATCH(AX333,AM$7:AU$7))),VLOOKUP(AX333,AM$7:AU$7,MATCH(AX333,AM$7:AU$7)),IF(N333=0,"No Data",IF(AX333&gt;0,"&lt;10",0)))</f>
        <v>1000</v>
      </c>
      <c r="AY329" s="106">
        <f>IF(ISNUMBER(AX329),AX329,0)</f>
        <v>1000</v>
      </c>
      <c r="AZ329" s="79"/>
      <c r="BA329" s="80"/>
      <c r="BB329" s="71"/>
      <c r="BC329" s="95"/>
      <c r="BD329" s="41">
        <v>3</v>
      </c>
      <c r="BE329" s="52">
        <v>31</v>
      </c>
      <c r="BF329" s="103">
        <v>3163</v>
      </c>
      <c r="BG329" s="276" t="s">
        <v>47</v>
      </c>
    </row>
    <row r="330" spans="1:59" s="63" customFormat="1" ht="12.75" x14ac:dyDescent="0.2">
      <c r="A330" s="196">
        <v>3</v>
      </c>
      <c r="B330" s="197" t="s">
        <v>108</v>
      </c>
      <c r="C330" s="208">
        <v>31</v>
      </c>
      <c r="D330" s="209" t="s">
        <v>109</v>
      </c>
      <c r="E330" s="212">
        <v>3163</v>
      </c>
      <c r="F330" s="213" t="s">
        <v>227</v>
      </c>
      <c r="G330" s="231" t="s">
        <v>56</v>
      </c>
      <c r="H330" s="81" t="s">
        <v>48</v>
      </c>
      <c r="I330" s="223"/>
      <c r="J330" s="73"/>
      <c r="K330" s="73"/>
      <c r="L330" s="73"/>
      <c r="M330" s="74"/>
      <c r="N330" s="247"/>
      <c r="O330" s="306"/>
      <c r="P330" s="105"/>
      <c r="Q330" s="75"/>
      <c r="R330" s="75"/>
      <c r="S330" s="75"/>
      <c r="T330" s="75"/>
      <c r="U330" s="75"/>
      <c r="V330" s="75"/>
      <c r="W330" s="75"/>
      <c r="X330" s="75"/>
      <c r="Y330" s="82">
        <f>MIN(X334:X336)</f>
        <v>0</v>
      </c>
      <c r="Z330" s="83"/>
      <c r="AA330" s="83"/>
      <c r="AB330" s="75"/>
      <c r="AC330" s="75"/>
      <c r="AD330" s="75"/>
      <c r="AE330" s="75"/>
      <c r="AF330" s="75"/>
      <c r="AG330" s="75"/>
      <c r="AH330" s="75"/>
      <c r="AI330" s="75"/>
      <c r="AJ330" s="82">
        <f>MIN(AI334:AI336)</f>
        <v>0</v>
      </c>
      <c r="AK330" s="83"/>
      <c r="AL330" s="83"/>
      <c r="AM330" s="75"/>
      <c r="AN330" s="75"/>
      <c r="AO330" s="75"/>
      <c r="AP330" s="75"/>
      <c r="AQ330" s="75"/>
      <c r="AR330" s="75"/>
      <c r="AS330" s="75"/>
      <c r="AT330" s="75"/>
      <c r="AU330" s="75"/>
      <c r="AV330" s="75"/>
      <c r="AW330" s="82">
        <f>MIN(AV334:AV336)</f>
        <v>250</v>
      </c>
      <c r="AX330" s="83"/>
      <c r="AY330" s="83"/>
      <c r="AZ330" s="79"/>
      <c r="BA330" s="80"/>
      <c r="BB330" s="71"/>
      <c r="BC330" s="95"/>
      <c r="BD330" s="41">
        <v>3</v>
      </c>
      <c r="BE330" s="52">
        <v>31</v>
      </c>
      <c r="BF330" s="103">
        <v>3163</v>
      </c>
      <c r="BG330" s="278" t="s">
        <v>48</v>
      </c>
    </row>
    <row r="331" spans="1:59" s="63" customFormat="1" ht="12.75" x14ac:dyDescent="0.2">
      <c r="A331" s="196">
        <v>3</v>
      </c>
      <c r="B331" s="197" t="s">
        <v>108</v>
      </c>
      <c r="C331" s="208">
        <v>31</v>
      </c>
      <c r="D331" s="209" t="s">
        <v>109</v>
      </c>
      <c r="E331" s="212">
        <v>3163</v>
      </c>
      <c r="F331" s="213" t="s">
        <v>227</v>
      </c>
      <c r="G331" s="231" t="s">
        <v>56</v>
      </c>
      <c r="H331" s="81" t="s">
        <v>49</v>
      </c>
      <c r="I331" s="223"/>
      <c r="J331" s="73"/>
      <c r="K331" s="73"/>
      <c r="L331" s="73"/>
      <c r="M331" s="74"/>
      <c r="N331" s="247"/>
      <c r="O331" s="306"/>
      <c r="P331" s="105"/>
      <c r="Q331" s="75"/>
      <c r="R331" s="75"/>
      <c r="S331" s="75"/>
      <c r="T331" s="75"/>
      <c r="U331" s="75"/>
      <c r="V331" s="75"/>
      <c r="W331" s="75"/>
      <c r="X331" s="75"/>
      <c r="Y331" s="84">
        <f>IF(ISNUMBER(AVERAGE(X334:X336)),AVERAGE(X334:X336),0)</f>
        <v>50</v>
      </c>
      <c r="Z331" s="83"/>
      <c r="AA331" s="83"/>
      <c r="AB331" s="75"/>
      <c r="AC331" s="75"/>
      <c r="AD331" s="75"/>
      <c r="AE331" s="75"/>
      <c r="AF331" s="75"/>
      <c r="AG331" s="75"/>
      <c r="AH331" s="75"/>
      <c r="AI331" s="75"/>
      <c r="AJ331" s="84">
        <f>IF(ISNUMBER(AVERAGE(AI334:AI336)),AVERAGE(AI334:AI336),0)</f>
        <v>0</v>
      </c>
      <c r="AK331" s="83"/>
      <c r="AL331" s="83"/>
      <c r="AM331" s="75"/>
      <c r="AN331" s="75"/>
      <c r="AO331" s="75"/>
      <c r="AP331" s="75"/>
      <c r="AQ331" s="75"/>
      <c r="AR331" s="75"/>
      <c r="AS331" s="75"/>
      <c r="AT331" s="75"/>
      <c r="AU331" s="75"/>
      <c r="AV331" s="75"/>
      <c r="AW331" s="84">
        <f>IF(ISNUMBER(AVERAGE(AV334:AV336)),AVERAGE(AV334:AV336),0)</f>
        <v>1375</v>
      </c>
      <c r="AX331" s="83"/>
      <c r="AY331" s="83"/>
      <c r="AZ331" s="79"/>
      <c r="BA331" s="80"/>
      <c r="BB331" s="71"/>
      <c r="BC331" s="95"/>
      <c r="BD331" s="41">
        <v>3</v>
      </c>
      <c r="BE331" s="52">
        <v>31</v>
      </c>
      <c r="BF331" s="103">
        <v>3163</v>
      </c>
      <c r="BG331" s="278" t="s">
        <v>49</v>
      </c>
    </row>
    <row r="332" spans="1:59" s="63" customFormat="1" ht="12.75" x14ac:dyDescent="0.2">
      <c r="A332" s="196">
        <v>3</v>
      </c>
      <c r="B332" s="197" t="s">
        <v>108</v>
      </c>
      <c r="C332" s="208">
        <v>31</v>
      </c>
      <c r="D332" s="209" t="s">
        <v>109</v>
      </c>
      <c r="E332" s="212">
        <v>3163</v>
      </c>
      <c r="F332" s="213" t="s">
        <v>227</v>
      </c>
      <c r="G332" s="231" t="s">
        <v>56</v>
      </c>
      <c r="H332" s="81" t="s">
        <v>50</v>
      </c>
      <c r="I332" s="223"/>
      <c r="J332" s="73"/>
      <c r="K332" s="73"/>
      <c r="L332" s="73"/>
      <c r="M332" s="74"/>
      <c r="N332" s="247"/>
      <c r="O332" s="306"/>
      <c r="P332" s="105"/>
      <c r="Q332" s="75"/>
      <c r="R332" s="75"/>
      <c r="S332" s="75"/>
      <c r="T332" s="75"/>
      <c r="U332" s="75"/>
      <c r="V332" s="75"/>
      <c r="W332" s="75"/>
      <c r="X332" s="75"/>
      <c r="Y332" s="84">
        <f>MAX(X334:X336)</f>
        <v>100</v>
      </c>
      <c r="Z332" s="83"/>
      <c r="AA332" s="83"/>
      <c r="AB332" s="75"/>
      <c r="AC332" s="75"/>
      <c r="AD332" s="75"/>
      <c r="AE332" s="75"/>
      <c r="AF332" s="75"/>
      <c r="AG332" s="75"/>
      <c r="AH332" s="75"/>
      <c r="AI332" s="75"/>
      <c r="AJ332" s="84">
        <f>MAX(AI334:AI336)</f>
        <v>0</v>
      </c>
      <c r="AK332" s="83"/>
      <c r="AL332" s="83"/>
      <c r="AM332" s="75"/>
      <c r="AN332" s="75"/>
      <c r="AO332" s="75"/>
      <c r="AP332" s="75"/>
      <c r="AQ332" s="75"/>
      <c r="AR332" s="75"/>
      <c r="AS332" s="75"/>
      <c r="AT332" s="75"/>
      <c r="AU332" s="75"/>
      <c r="AV332" s="75"/>
      <c r="AW332" s="84">
        <f>MAX(AV334:AV336)</f>
        <v>2500</v>
      </c>
      <c r="AX332" s="83"/>
      <c r="AY332" s="83"/>
      <c r="AZ332" s="79"/>
      <c r="BA332" s="80"/>
      <c r="BB332" s="71"/>
      <c r="BC332" s="95"/>
      <c r="BD332" s="41">
        <v>3</v>
      </c>
      <c r="BE332" s="52">
        <v>31</v>
      </c>
      <c r="BF332" s="103">
        <v>3163</v>
      </c>
      <c r="BG332" s="278" t="s">
        <v>50</v>
      </c>
    </row>
    <row r="333" spans="1:59" s="63" customFormat="1" ht="12.75" x14ac:dyDescent="0.2">
      <c r="A333" s="196">
        <v>3</v>
      </c>
      <c r="B333" s="197" t="s">
        <v>108</v>
      </c>
      <c r="C333" s="208">
        <v>31</v>
      </c>
      <c r="D333" s="209" t="s">
        <v>109</v>
      </c>
      <c r="E333" s="212">
        <v>3163</v>
      </c>
      <c r="F333" s="213" t="s">
        <v>227</v>
      </c>
      <c r="G333" s="231" t="s">
        <v>56</v>
      </c>
      <c r="H333" s="85" t="s">
        <v>51</v>
      </c>
      <c r="I333" s="223"/>
      <c r="J333" s="73"/>
      <c r="K333" s="73"/>
      <c r="L333" s="73"/>
      <c r="M333" s="74"/>
      <c r="N333" s="248">
        <f>SUM(N334:N336)</f>
        <v>2</v>
      </c>
      <c r="O333" s="293">
        <f>SUM(O334:O336)</f>
        <v>1</v>
      </c>
      <c r="P333" s="292"/>
      <c r="Q333" s="87"/>
      <c r="R333" s="87"/>
      <c r="S333" s="87"/>
      <c r="T333" s="87"/>
      <c r="U333" s="87"/>
      <c r="V333" s="87"/>
      <c r="W333" s="87"/>
      <c r="X333" s="87"/>
      <c r="Y333" s="88"/>
      <c r="Z333" s="86">
        <f>SUM(Z334:Z336)</f>
        <v>50</v>
      </c>
      <c r="AA333" s="88"/>
      <c r="AB333" s="87"/>
      <c r="AC333" s="87"/>
      <c r="AD333" s="87"/>
      <c r="AE333" s="87"/>
      <c r="AF333" s="87"/>
      <c r="AG333" s="87"/>
      <c r="AH333" s="87"/>
      <c r="AI333" s="87"/>
      <c r="AJ333" s="88"/>
      <c r="AK333" s="86">
        <f>SUM(AK334:AK336)</f>
        <v>0</v>
      </c>
      <c r="AL333" s="88"/>
      <c r="AM333" s="87"/>
      <c r="AN333" s="87"/>
      <c r="AO333" s="87"/>
      <c r="AP333" s="87"/>
      <c r="AQ333" s="87"/>
      <c r="AR333" s="87"/>
      <c r="AS333" s="87"/>
      <c r="AT333" s="87"/>
      <c r="AU333" s="87"/>
      <c r="AV333" s="87"/>
      <c r="AW333" s="112"/>
      <c r="AX333" s="86">
        <f>SUM(AX334:AX336)</f>
        <v>1375</v>
      </c>
      <c r="AY333" s="88"/>
      <c r="AZ333" s="79"/>
      <c r="BA333" s="80"/>
      <c r="BB333" s="71"/>
      <c r="BC333" s="95"/>
      <c r="BD333" s="41">
        <v>3</v>
      </c>
      <c r="BE333" s="52">
        <v>31</v>
      </c>
      <c r="BF333" s="103">
        <v>3163</v>
      </c>
      <c r="BG333" s="279" t="s">
        <v>51</v>
      </c>
    </row>
    <row r="334" spans="1:59" s="63" customFormat="1" ht="12.75" x14ac:dyDescent="0.2">
      <c r="A334" s="196">
        <v>3</v>
      </c>
      <c r="B334" s="197" t="s">
        <v>108</v>
      </c>
      <c r="C334" s="208">
        <v>31</v>
      </c>
      <c r="D334" s="209" t="s">
        <v>109</v>
      </c>
      <c r="E334" s="212">
        <v>3163</v>
      </c>
      <c r="F334" s="213" t="s">
        <v>227</v>
      </c>
      <c r="G334" s="231" t="s">
        <v>56</v>
      </c>
      <c r="H334" s="89" t="s">
        <v>52</v>
      </c>
      <c r="I334" s="90" t="s">
        <v>228</v>
      </c>
      <c r="J334" s="90"/>
      <c r="K334" s="90" t="s">
        <v>64</v>
      </c>
      <c r="L334" s="90" t="s">
        <v>229</v>
      </c>
      <c r="M334" s="91"/>
      <c r="N334" s="312">
        <v>1</v>
      </c>
      <c r="O334" s="313">
        <f>N334/N$333</f>
        <v>0.5</v>
      </c>
      <c r="P334" s="104"/>
      <c r="Q334" s="92"/>
      <c r="R334" s="92"/>
      <c r="S334" s="92"/>
      <c r="T334" s="92"/>
      <c r="U334" s="92"/>
      <c r="V334" s="92"/>
      <c r="W334" s="92"/>
      <c r="X334" s="109">
        <f>P334*P$7+Q334*Q$7+R334*R$7+S334*S$7+T334*T$7+U334*U$7+V334*V$7+W334*W$7</f>
        <v>0</v>
      </c>
      <c r="Y334" s="83"/>
      <c r="Z334" s="110">
        <f>X334*$O334</f>
        <v>0</v>
      </c>
      <c r="AA334" s="111"/>
      <c r="AB334" s="92"/>
      <c r="AC334" s="92"/>
      <c r="AD334" s="92"/>
      <c r="AE334" s="92"/>
      <c r="AF334" s="92"/>
      <c r="AG334" s="92"/>
      <c r="AH334" s="92"/>
      <c r="AI334" s="109">
        <f>AB334*AB$7+AC334*AC$7+AD334*AD$7+AE334*AE$7+AF334*AF$7+AG334*AG$7+AH334*AH$7</f>
        <v>0</v>
      </c>
      <c r="AJ334" s="83"/>
      <c r="AK334" s="110">
        <f>AI334*$O334</f>
        <v>0</v>
      </c>
      <c r="AL334" s="111"/>
      <c r="AM334" s="92"/>
      <c r="AN334" s="92"/>
      <c r="AO334" s="92"/>
      <c r="AP334" s="92"/>
      <c r="AQ334" s="92">
        <v>1</v>
      </c>
      <c r="AR334" s="92"/>
      <c r="AS334" s="92"/>
      <c r="AT334" s="92"/>
      <c r="AU334" s="92"/>
      <c r="AV334" s="109">
        <f>AM334*AM$7+AN334*AN$7+AO334*AO$7+AP334*AP$7+AQ334*AQ$7+AR334*AR$7+AS334*AS$7+AT334*AT$7+AU334*AU$7</f>
        <v>250</v>
      </c>
      <c r="AW334" s="75"/>
      <c r="AX334" s="110">
        <f>AV334*$O334</f>
        <v>125</v>
      </c>
      <c r="AY334" s="111"/>
      <c r="AZ334" s="93"/>
      <c r="BA334" s="94" t="s">
        <v>105</v>
      </c>
      <c r="BB334" s="71"/>
      <c r="BC334" s="95"/>
      <c r="BD334" s="41">
        <v>3</v>
      </c>
      <c r="BE334" s="52">
        <v>31</v>
      </c>
      <c r="BF334" s="103">
        <v>3163</v>
      </c>
      <c r="BG334" s="280" t="s">
        <v>52</v>
      </c>
    </row>
    <row r="335" spans="1:59" s="63" customFormat="1" ht="12.75" x14ac:dyDescent="0.2">
      <c r="A335" s="196">
        <v>3</v>
      </c>
      <c r="B335" s="197" t="s">
        <v>108</v>
      </c>
      <c r="C335" s="208">
        <v>31</v>
      </c>
      <c r="D335" s="209" t="s">
        <v>109</v>
      </c>
      <c r="E335" s="212">
        <v>3163</v>
      </c>
      <c r="F335" s="213" t="s">
        <v>227</v>
      </c>
      <c r="G335" s="231" t="s">
        <v>56</v>
      </c>
      <c r="H335" s="89"/>
      <c r="I335" s="90" t="s">
        <v>230</v>
      </c>
      <c r="J335" s="90" t="s">
        <v>231</v>
      </c>
      <c r="K335" s="90" t="s">
        <v>64</v>
      </c>
      <c r="L335" s="90" t="s">
        <v>232</v>
      </c>
      <c r="M335" s="91"/>
      <c r="N335" s="312">
        <v>1</v>
      </c>
      <c r="O335" s="313">
        <f>N335/N$333</f>
        <v>0.5</v>
      </c>
      <c r="P335" s="104">
        <v>1</v>
      </c>
      <c r="Q335" s="92"/>
      <c r="R335" s="92"/>
      <c r="S335" s="92"/>
      <c r="T335" s="92"/>
      <c r="U335" s="92"/>
      <c r="V335" s="92"/>
      <c r="W335" s="92"/>
      <c r="X335" s="109">
        <f>P335*P$7+Q335*Q$7+R335*R$7+S335*S$7+T335*T$7+U335*U$7+V335*V$7+W335*W$7</f>
        <v>100</v>
      </c>
      <c r="Y335" s="83"/>
      <c r="Z335" s="110">
        <f>X335*$O335</f>
        <v>50</v>
      </c>
      <c r="AA335" s="111"/>
      <c r="AB335" s="92"/>
      <c r="AC335" s="92"/>
      <c r="AD335" s="92"/>
      <c r="AE335" s="92"/>
      <c r="AF335" s="92"/>
      <c r="AG335" s="92"/>
      <c r="AH335" s="92"/>
      <c r="AI335" s="109">
        <f>AB335*AB$7+AC335*AC$7+AD335*AD$7+AE335*AE$7+AF335*AF$7+AG335*AG$7+AH335*AH$7</f>
        <v>0</v>
      </c>
      <c r="AJ335" s="83"/>
      <c r="AK335" s="110">
        <f>AI335*$O335</f>
        <v>0</v>
      </c>
      <c r="AL335" s="111"/>
      <c r="AM335" s="92"/>
      <c r="AN335" s="92"/>
      <c r="AO335" s="92"/>
      <c r="AP335" s="92"/>
      <c r="AQ335" s="92"/>
      <c r="AR335" s="92"/>
      <c r="AS335" s="92"/>
      <c r="AT335" s="92">
        <v>1</v>
      </c>
      <c r="AU335" s="92"/>
      <c r="AV335" s="109">
        <f>AM335*AM$7+AN335*AN$7+AO335*AO$7+AP335*AP$7+AQ335*AQ$7+AR335*AR$7+AS335*AS$7+AT335*AT$7+AU335*AU$7</f>
        <v>2500</v>
      </c>
      <c r="AW335" s="75"/>
      <c r="AX335" s="110">
        <f>AV335*$O335</f>
        <v>1250</v>
      </c>
      <c r="AY335" s="111"/>
      <c r="AZ335" s="93"/>
      <c r="BA335" s="94" t="s">
        <v>131</v>
      </c>
      <c r="BB335" s="71"/>
      <c r="BC335" s="95"/>
      <c r="BD335" s="41">
        <v>3</v>
      </c>
      <c r="BE335" s="52">
        <v>31</v>
      </c>
      <c r="BF335" s="103">
        <v>3163</v>
      </c>
      <c r="BG335" s="280" t="s">
        <v>52</v>
      </c>
    </row>
    <row r="336" spans="1:59" s="63" customFormat="1" ht="12.75" x14ac:dyDescent="0.2">
      <c r="A336" s="196">
        <v>3</v>
      </c>
      <c r="B336" s="197" t="s">
        <v>108</v>
      </c>
      <c r="C336" s="208">
        <v>31</v>
      </c>
      <c r="D336" s="209" t="s">
        <v>109</v>
      </c>
      <c r="E336" s="212">
        <v>3163</v>
      </c>
      <c r="F336" s="213" t="s">
        <v>227</v>
      </c>
      <c r="G336" s="231" t="s">
        <v>56</v>
      </c>
      <c r="H336" s="89"/>
      <c r="I336" s="90"/>
      <c r="J336" s="90"/>
      <c r="K336" s="90"/>
      <c r="L336" s="90"/>
      <c r="M336" s="91"/>
      <c r="N336" s="247"/>
      <c r="O336" s="306"/>
      <c r="P336" s="104"/>
      <c r="Q336" s="92"/>
      <c r="R336" s="92"/>
      <c r="S336" s="92"/>
      <c r="T336" s="92"/>
      <c r="U336" s="92"/>
      <c r="V336" s="92"/>
      <c r="W336" s="92"/>
      <c r="X336" s="75"/>
      <c r="Y336" s="83"/>
      <c r="Z336" s="83"/>
      <c r="AA336" s="83"/>
      <c r="AB336" s="92"/>
      <c r="AC336" s="92"/>
      <c r="AD336" s="92"/>
      <c r="AE336" s="92"/>
      <c r="AF336" s="92"/>
      <c r="AG336" s="92"/>
      <c r="AH336" s="92"/>
      <c r="AI336" s="75"/>
      <c r="AJ336" s="83"/>
      <c r="AK336" s="83"/>
      <c r="AL336" s="83"/>
      <c r="AM336" s="92"/>
      <c r="AN336" s="92"/>
      <c r="AO336" s="92"/>
      <c r="AP336" s="92"/>
      <c r="AQ336" s="92"/>
      <c r="AR336" s="92"/>
      <c r="AS336" s="92"/>
      <c r="AT336" s="92"/>
      <c r="AU336" s="92"/>
      <c r="AV336" s="75"/>
      <c r="AW336" s="75"/>
      <c r="AX336" s="83"/>
      <c r="AY336" s="83"/>
      <c r="AZ336" s="93"/>
      <c r="BA336" s="94"/>
      <c r="BB336" s="71"/>
      <c r="BC336" s="95"/>
      <c r="BD336" s="41">
        <v>3</v>
      </c>
      <c r="BE336" s="52">
        <v>31</v>
      </c>
      <c r="BF336" s="103">
        <v>3163</v>
      </c>
      <c r="BG336" s="280" t="s">
        <v>52</v>
      </c>
    </row>
    <row r="337" spans="1:59" s="63" customFormat="1" ht="12.75" x14ac:dyDescent="0.2">
      <c r="A337" s="196">
        <v>3</v>
      </c>
      <c r="B337" s="197" t="s">
        <v>108</v>
      </c>
      <c r="C337" s="208">
        <v>31</v>
      </c>
      <c r="D337" s="209" t="s">
        <v>109</v>
      </c>
      <c r="E337" s="212">
        <v>3163</v>
      </c>
      <c r="F337" s="213" t="s">
        <v>227</v>
      </c>
      <c r="G337" s="231" t="s">
        <v>56</v>
      </c>
      <c r="H337" s="65"/>
      <c r="I337" s="222"/>
      <c r="J337" s="66"/>
      <c r="K337" s="66"/>
      <c r="L337" s="66"/>
      <c r="M337" s="64"/>
      <c r="N337" s="304"/>
      <c r="O337" s="305"/>
      <c r="P337" s="127"/>
      <c r="Q337" s="67"/>
      <c r="R337" s="67"/>
      <c r="S337" s="67"/>
      <c r="T337" s="67"/>
      <c r="U337" s="67"/>
      <c r="V337" s="67"/>
      <c r="W337" s="67"/>
      <c r="X337" s="67"/>
      <c r="Y337" s="68"/>
      <c r="Z337" s="68"/>
      <c r="AA337" s="68"/>
      <c r="AB337" s="67"/>
      <c r="AC337" s="67"/>
      <c r="AD337" s="67"/>
      <c r="AE337" s="67"/>
      <c r="AF337" s="67"/>
      <c r="AG337" s="67"/>
      <c r="AH337" s="67"/>
      <c r="AI337" s="67"/>
      <c r="AJ337" s="68"/>
      <c r="AK337" s="68"/>
      <c r="AL337" s="68"/>
      <c r="AM337" s="67"/>
      <c r="AN337" s="67"/>
      <c r="AO337" s="67"/>
      <c r="AP337" s="67"/>
      <c r="AQ337" s="67"/>
      <c r="AR337" s="67"/>
      <c r="AS337" s="67"/>
      <c r="AT337" s="67"/>
      <c r="AU337" s="67"/>
      <c r="AV337" s="67"/>
      <c r="AW337" s="67"/>
      <c r="AX337" s="68"/>
      <c r="AY337" s="68"/>
      <c r="AZ337" s="69"/>
      <c r="BA337" s="70"/>
      <c r="BB337" s="71"/>
      <c r="BC337" s="95"/>
      <c r="BD337" s="41">
        <v>3</v>
      </c>
      <c r="BE337" s="52">
        <v>31</v>
      </c>
      <c r="BF337" s="103">
        <v>3163</v>
      </c>
      <c r="BG337" s="275"/>
    </row>
    <row r="338" spans="1:59" s="63" customFormat="1" ht="12.75" x14ac:dyDescent="0.2">
      <c r="A338" s="196">
        <v>3</v>
      </c>
      <c r="B338" s="197" t="s">
        <v>108</v>
      </c>
      <c r="C338" s="208">
        <v>31</v>
      </c>
      <c r="D338" s="209" t="s">
        <v>109</v>
      </c>
      <c r="E338" s="212">
        <v>3163</v>
      </c>
      <c r="F338" s="213" t="s">
        <v>227</v>
      </c>
      <c r="G338" s="232"/>
      <c r="H338" s="97"/>
      <c r="I338" s="224"/>
      <c r="J338" s="98"/>
      <c r="K338" s="98"/>
      <c r="L338" s="98"/>
      <c r="M338" s="96"/>
      <c r="N338" s="307"/>
      <c r="O338" s="246"/>
      <c r="P338" s="124"/>
      <c r="Q338" s="99"/>
      <c r="R338" s="99"/>
      <c r="S338" s="99"/>
      <c r="T338" s="99"/>
      <c r="U338" s="99"/>
      <c r="V338" s="99"/>
      <c r="W338" s="99"/>
      <c r="X338" s="99"/>
      <c r="Y338" s="100"/>
      <c r="Z338" s="100"/>
      <c r="AA338" s="100"/>
      <c r="AB338" s="99"/>
      <c r="AC338" s="99"/>
      <c r="AD338" s="99"/>
      <c r="AE338" s="99"/>
      <c r="AF338" s="99"/>
      <c r="AG338" s="99"/>
      <c r="AH338" s="99"/>
      <c r="AI338" s="99"/>
      <c r="AJ338" s="100"/>
      <c r="AK338" s="100"/>
      <c r="AL338" s="100"/>
      <c r="AM338" s="99"/>
      <c r="AN338" s="99"/>
      <c r="AO338" s="99"/>
      <c r="AP338" s="99"/>
      <c r="AQ338" s="99"/>
      <c r="AR338" s="99"/>
      <c r="AS338" s="99"/>
      <c r="AT338" s="99"/>
      <c r="AU338" s="99"/>
      <c r="AV338" s="99"/>
      <c r="AW338" s="99"/>
      <c r="AX338" s="100"/>
      <c r="AY338" s="100"/>
      <c r="AZ338" s="101"/>
      <c r="BA338" s="102"/>
      <c r="BB338" s="95"/>
      <c r="BC338" s="95"/>
      <c r="BD338" s="41">
        <v>3</v>
      </c>
      <c r="BE338" s="52">
        <v>31</v>
      </c>
      <c r="BF338" s="103">
        <v>3163</v>
      </c>
      <c r="BG338" s="277"/>
    </row>
    <row r="339" spans="1:59" s="63" customFormat="1" ht="12.75" x14ac:dyDescent="0.2">
      <c r="A339" s="196">
        <v>3</v>
      </c>
      <c r="B339" s="197" t="s">
        <v>108</v>
      </c>
      <c r="C339" s="208">
        <v>31</v>
      </c>
      <c r="D339" s="209" t="s">
        <v>109</v>
      </c>
      <c r="E339" s="212">
        <v>3163</v>
      </c>
      <c r="F339" s="213" t="s">
        <v>227</v>
      </c>
      <c r="G339" s="231"/>
      <c r="H339" s="65"/>
      <c r="I339" s="222"/>
      <c r="J339" s="66"/>
      <c r="K339" s="66"/>
      <c r="L339" s="66"/>
      <c r="M339" s="64"/>
      <c r="N339" s="304"/>
      <c r="O339" s="305"/>
      <c r="P339" s="127"/>
      <c r="Q339" s="67"/>
      <c r="R339" s="67"/>
      <c r="S339" s="67"/>
      <c r="T339" s="67"/>
      <c r="U339" s="67"/>
      <c r="V339" s="67"/>
      <c r="W339" s="67"/>
      <c r="X339" s="67"/>
      <c r="Y339" s="68"/>
      <c r="Z339" s="68"/>
      <c r="AA339" s="68"/>
      <c r="AB339" s="67"/>
      <c r="AC339" s="67"/>
      <c r="AD339" s="67"/>
      <c r="AE339" s="67"/>
      <c r="AF339" s="67"/>
      <c r="AG339" s="67"/>
      <c r="AH339" s="67"/>
      <c r="AI339" s="67"/>
      <c r="AJ339" s="68"/>
      <c r="AK339" s="68"/>
      <c r="AL339" s="68"/>
      <c r="AM339" s="67"/>
      <c r="AN339" s="67"/>
      <c r="AO339" s="67"/>
      <c r="AP339" s="67"/>
      <c r="AQ339" s="67"/>
      <c r="AR339" s="67"/>
      <c r="AS339" s="67"/>
      <c r="AT339" s="67"/>
      <c r="AU339" s="67"/>
      <c r="AV339" s="67"/>
      <c r="AW339" s="67"/>
      <c r="AX339" s="68"/>
      <c r="AY339" s="68"/>
      <c r="AZ339" s="69"/>
      <c r="BA339" s="70"/>
      <c r="BB339" s="71"/>
      <c r="BC339" s="95"/>
      <c r="BD339" s="41">
        <v>3</v>
      </c>
      <c r="BE339" s="52">
        <v>31</v>
      </c>
      <c r="BF339" s="103">
        <v>3163</v>
      </c>
      <c r="BG339" s="275"/>
    </row>
    <row r="340" spans="1:59" s="63" customFormat="1" ht="12.75" x14ac:dyDescent="0.2">
      <c r="A340" s="196">
        <v>3</v>
      </c>
      <c r="B340" s="197" t="s">
        <v>108</v>
      </c>
      <c r="C340" s="208">
        <v>31</v>
      </c>
      <c r="D340" s="209" t="s">
        <v>109</v>
      </c>
      <c r="E340" s="212">
        <v>3163</v>
      </c>
      <c r="F340" s="213" t="s">
        <v>227</v>
      </c>
      <c r="G340" s="231" t="s">
        <v>53</v>
      </c>
      <c r="H340" s="72" t="s">
        <v>1233</v>
      </c>
      <c r="I340" s="223" t="s">
        <v>1183</v>
      </c>
      <c r="J340" s="73"/>
      <c r="K340" s="73"/>
      <c r="L340" s="73"/>
      <c r="M340" s="74"/>
      <c r="N340" s="247"/>
      <c r="O340" s="306"/>
      <c r="P340" s="105"/>
      <c r="Q340" s="75"/>
      <c r="R340" s="75"/>
      <c r="S340" s="75"/>
      <c r="T340" s="75"/>
      <c r="U340" s="75"/>
      <c r="V340" s="75"/>
      <c r="W340" s="75"/>
      <c r="X340" s="75"/>
      <c r="Y340" s="76" t="s">
        <v>1241</v>
      </c>
      <c r="Z340" s="77" t="s">
        <v>1241</v>
      </c>
      <c r="AA340" s="78">
        <f>AA$126</f>
        <v>1000</v>
      </c>
      <c r="AB340" s="75"/>
      <c r="AC340" s="75"/>
      <c r="AD340" s="75"/>
      <c r="AE340" s="75"/>
      <c r="AF340" s="75"/>
      <c r="AG340" s="75"/>
      <c r="AH340" s="75"/>
      <c r="AI340" s="75"/>
      <c r="AJ340" s="76" t="s">
        <v>1241</v>
      </c>
      <c r="AK340" s="77" t="s">
        <v>1241</v>
      </c>
      <c r="AL340" s="78">
        <f>AL$126</f>
        <v>0</v>
      </c>
      <c r="AM340" s="75"/>
      <c r="AN340" s="75"/>
      <c r="AO340" s="75"/>
      <c r="AP340" s="75"/>
      <c r="AQ340" s="75"/>
      <c r="AR340" s="75"/>
      <c r="AS340" s="75"/>
      <c r="AT340" s="75"/>
      <c r="AU340" s="75"/>
      <c r="AV340" s="75"/>
      <c r="AW340" s="76" t="s">
        <v>1241</v>
      </c>
      <c r="AX340" s="77" t="s">
        <v>1241</v>
      </c>
      <c r="AY340" s="78">
        <f>AY$126</f>
        <v>25</v>
      </c>
      <c r="AZ340" s="79"/>
      <c r="BA340" s="80" t="str">
        <f>I340</f>
        <v>&gt; see 3112, Reinforcement for in situ concrete</v>
      </c>
      <c r="BB340" s="71"/>
      <c r="BC340" s="95"/>
      <c r="BD340" s="41">
        <v>3</v>
      </c>
      <c r="BE340" s="52">
        <v>31</v>
      </c>
      <c r="BF340" s="103">
        <v>3163</v>
      </c>
      <c r="BG340" s="276" t="s">
        <v>47</v>
      </c>
    </row>
    <row r="341" spans="1:59" s="63" customFormat="1" ht="12.75" x14ac:dyDescent="0.2">
      <c r="A341" s="196">
        <v>3</v>
      </c>
      <c r="B341" s="197" t="s">
        <v>108</v>
      </c>
      <c r="C341" s="208">
        <v>31</v>
      </c>
      <c r="D341" s="209" t="s">
        <v>109</v>
      </c>
      <c r="E341" s="212">
        <v>3163</v>
      </c>
      <c r="F341" s="213" t="s">
        <v>227</v>
      </c>
      <c r="G341" s="231"/>
      <c r="H341" s="65"/>
      <c r="I341" s="222"/>
      <c r="J341" s="66"/>
      <c r="K341" s="66"/>
      <c r="L341" s="66"/>
      <c r="M341" s="64"/>
      <c r="N341" s="304"/>
      <c r="O341" s="305"/>
      <c r="P341" s="127"/>
      <c r="Q341" s="67"/>
      <c r="R341" s="67"/>
      <c r="S341" s="67"/>
      <c r="T341" s="67"/>
      <c r="U341" s="67"/>
      <c r="V341" s="67"/>
      <c r="W341" s="67"/>
      <c r="X341" s="67"/>
      <c r="Y341" s="68"/>
      <c r="Z341" s="68"/>
      <c r="AA341" s="68"/>
      <c r="AB341" s="67"/>
      <c r="AC341" s="67"/>
      <c r="AD341" s="67"/>
      <c r="AE341" s="67"/>
      <c r="AF341" s="67"/>
      <c r="AG341" s="67"/>
      <c r="AH341" s="67"/>
      <c r="AI341" s="67"/>
      <c r="AJ341" s="68"/>
      <c r="AK341" s="68"/>
      <c r="AL341" s="68"/>
      <c r="AM341" s="67"/>
      <c r="AN341" s="67"/>
      <c r="AO341" s="67"/>
      <c r="AP341" s="67"/>
      <c r="AQ341" s="67"/>
      <c r="AR341" s="67"/>
      <c r="AS341" s="67"/>
      <c r="AT341" s="67"/>
      <c r="AU341" s="67"/>
      <c r="AV341" s="67"/>
      <c r="AW341" s="67"/>
      <c r="AX341" s="68"/>
      <c r="AY341" s="68"/>
      <c r="AZ341" s="69"/>
      <c r="BA341" s="70"/>
      <c r="BB341" s="71"/>
      <c r="BC341" s="95"/>
      <c r="BD341" s="41">
        <v>3</v>
      </c>
      <c r="BE341" s="52">
        <v>31</v>
      </c>
      <c r="BF341" s="103">
        <v>3163</v>
      </c>
      <c r="BG341" s="275"/>
    </row>
    <row r="342" spans="1:59" s="63" customFormat="1" ht="12.75" x14ac:dyDescent="0.2">
      <c r="A342" s="196">
        <v>3</v>
      </c>
      <c r="B342" s="197" t="s">
        <v>108</v>
      </c>
      <c r="C342" s="208">
        <v>31</v>
      </c>
      <c r="D342" s="209" t="s">
        <v>109</v>
      </c>
      <c r="E342" s="212">
        <v>3163</v>
      </c>
      <c r="F342" s="213" t="s">
        <v>227</v>
      </c>
      <c r="G342" s="232"/>
      <c r="H342" s="97"/>
      <c r="I342" s="224"/>
      <c r="J342" s="98"/>
      <c r="K342" s="98"/>
      <c r="L342" s="98"/>
      <c r="M342" s="96"/>
      <c r="N342" s="307"/>
      <c r="O342" s="246"/>
      <c r="P342" s="124"/>
      <c r="Q342" s="124"/>
      <c r="R342" s="124"/>
      <c r="S342" s="124"/>
      <c r="T342" s="124"/>
      <c r="U342" s="124"/>
      <c r="V342" s="124"/>
      <c r="W342" s="124"/>
      <c r="X342" s="124"/>
      <c r="Y342" s="100"/>
      <c r="Z342" s="125"/>
      <c r="AA342" s="125"/>
      <c r="AB342" s="124"/>
      <c r="AC342" s="124"/>
      <c r="AD342" s="124"/>
      <c r="AE342" s="124"/>
      <c r="AF342" s="124"/>
      <c r="AG342" s="124"/>
      <c r="AH342" s="124"/>
      <c r="AI342" s="124"/>
      <c r="AJ342" s="100"/>
      <c r="AK342" s="125"/>
      <c r="AL342" s="125"/>
      <c r="AM342" s="124"/>
      <c r="AN342" s="124"/>
      <c r="AO342" s="124"/>
      <c r="AP342" s="124"/>
      <c r="AQ342" s="124"/>
      <c r="AR342" s="124"/>
      <c r="AS342" s="124"/>
      <c r="AT342" s="124"/>
      <c r="AU342" s="124"/>
      <c r="AV342" s="124"/>
      <c r="AW342" s="99"/>
      <c r="AX342" s="125"/>
      <c r="AY342" s="100"/>
      <c r="AZ342" s="101"/>
      <c r="BA342" s="102"/>
      <c r="BB342" s="95"/>
      <c r="BC342" s="95"/>
      <c r="BD342" s="41">
        <v>3</v>
      </c>
      <c r="BE342" s="52">
        <v>31</v>
      </c>
      <c r="BF342" s="103">
        <v>3163</v>
      </c>
      <c r="BG342" s="277"/>
    </row>
    <row r="343" spans="1:59" s="63" customFormat="1" ht="12.75" x14ac:dyDescent="0.2">
      <c r="A343" s="196">
        <v>3</v>
      </c>
      <c r="B343" s="197" t="s">
        <v>108</v>
      </c>
      <c r="C343" s="208">
        <v>31</v>
      </c>
      <c r="D343" s="209" t="s">
        <v>109</v>
      </c>
      <c r="E343" s="212">
        <v>3163</v>
      </c>
      <c r="F343" s="213" t="s">
        <v>227</v>
      </c>
      <c r="G343" s="231"/>
      <c r="H343" s="65"/>
      <c r="I343" s="222"/>
      <c r="J343" s="66"/>
      <c r="K343" s="66"/>
      <c r="L343" s="66"/>
      <c r="M343" s="64"/>
      <c r="N343" s="304"/>
      <c r="O343" s="305"/>
      <c r="P343" s="127"/>
      <c r="Q343" s="67"/>
      <c r="R343" s="67"/>
      <c r="S343" s="67"/>
      <c r="T343" s="67"/>
      <c r="U343" s="67"/>
      <c r="V343" s="67"/>
      <c r="W343" s="67"/>
      <c r="X343" s="67"/>
      <c r="Y343" s="68"/>
      <c r="Z343" s="68"/>
      <c r="AA343" s="68"/>
      <c r="AB343" s="67"/>
      <c r="AC343" s="67"/>
      <c r="AD343" s="67"/>
      <c r="AE343" s="67"/>
      <c r="AF343" s="67"/>
      <c r="AG343" s="67"/>
      <c r="AH343" s="67"/>
      <c r="AI343" s="67"/>
      <c r="AJ343" s="68"/>
      <c r="AK343" s="68"/>
      <c r="AL343" s="68"/>
      <c r="AM343" s="67"/>
      <c r="AN343" s="67"/>
      <c r="AO343" s="67"/>
      <c r="AP343" s="67"/>
      <c r="AQ343" s="67"/>
      <c r="AR343" s="67"/>
      <c r="AS343" s="67"/>
      <c r="AT343" s="67"/>
      <c r="AU343" s="67"/>
      <c r="AV343" s="67"/>
      <c r="AW343" s="67"/>
      <c r="AX343" s="68"/>
      <c r="AY343" s="68"/>
      <c r="AZ343" s="69"/>
      <c r="BA343" s="70"/>
      <c r="BB343" s="71"/>
      <c r="BC343" s="95"/>
      <c r="BD343" s="41">
        <v>3</v>
      </c>
      <c r="BE343" s="52">
        <v>31</v>
      </c>
      <c r="BF343" s="103">
        <v>3163</v>
      </c>
      <c r="BG343" s="275"/>
    </row>
    <row r="344" spans="1:59" s="63" customFormat="1" ht="12.75" x14ac:dyDescent="0.2">
      <c r="A344" s="196">
        <v>3</v>
      </c>
      <c r="B344" s="197" t="s">
        <v>108</v>
      </c>
      <c r="C344" s="208">
        <v>31</v>
      </c>
      <c r="D344" s="209" t="s">
        <v>109</v>
      </c>
      <c r="E344" s="212">
        <v>3163</v>
      </c>
      <c r="F344" s="213" t="s">
        <v>227</v>
      </c>
      <c r="G344" s="231" t="s">
        <v>46</v>
      </c>
      <c r="H344" s="72" t="s">
        <v>1233</v>
      </c>
      <c r="I344" s="73" t="s">
        <v>1164</v>
      </c>
      <c r="J344" s="73"/>
      <c r="K344" s="73"/>
      <c r="L344" s="73"/>
      <c r="M344" s="74"/>
      <c r="N344" s="247"/>
      <c r="O344" s="306"/>
      <c r="P344" s="105"/>
      <c r="Q344" s="75"/>
      <c r="R344" s="75"/>
      <c r="S344" s="75"/>
      <c r="T344" s="75"/>
      <c r="U344" s="75"/>
      <c r="V344" s="75"/>
      <c r="W344" s="75"/>
      <c r="X344" s="75"/>
      <c r="Y344" s="76" t="s">
        <v>1241</v>
      </c>
      <c r="Z344" s="77" t="s">
        <v>1241</v>
      </c>
      <c r="AA344" s="78">
        <f>AA$143</f>
        <v>0</v>
      </c>
      <c r="AB344" s="75"/>
      <c r="AC344" s="75"/>
      <c r="AD344" s="75"/>
      <c r="AE344" s="75"/>
      <c r="AF344" s="75"/>
      <c r="AG344" s="75"/>
      <c r="AH344" s="75"/>
      <c r="AI344" s="75"/>
      <c r="AJ344" s="76" t="s">
        <v>1241</v>
      </c>
      <c r="AK344" s="77" t="s">
        <v>1241</v>
      </c>
      <c r="AL344" s="78">
        <f>AL$143</f>
        <v>0</v>
      </c>
      <c r="AM344" s="75"/>
      <c r="AN344" s="75"/>
      <c r="AO344" s="75"/>
      <c r="AP344" s="75"/>
      <c r="AQ344" s="75"/>
      <c r="AR344" s="75"/>
      <c r="AS344" s="75"/>
      <c r="AT344" s="75"/>
      <c r="AU344" s="75"/>
      <c r="AV344" s="75"/>
      <c r="AW344" s="76" t="s">
        <v>1241</v>
      </c>
      <c r="AX344" s="77" t="s">
        <v>1241</v>
      </c>
      <c r="AY344" s="78">
        <f>AY$143</f>
        <v>25</v>
      </c>
      <c r="AZ344" s="79"/>
      <c r="BA344" s="80" t="str">
        <f>I344</f>
        <v>&gt; see 3121, In situ concrete</v>
      </c>
      <c r="BB344" s="71"/>
      <c r="BC344" s="95"/>
      <c r="BD344" s="41">
        <v>3</v>
      </c>
      <c r="BE344" s="52">
        <v>31</v>
      </c>
      <c r="BF344" s="103">
        <v>3163</v>
      </c>
      <c r="BG344" s="276" t="str">
        <f>H344</f>
        <v>Default Scenario (Link)</v>
      </c>
    </row>
    <row r="345" spans="1:59" s="63" customFormat="1" ht="12.75" x14ac:dyDescent="0.2">
      <c r="A345" s="196">
        <v>3</v>
      </c>
      <c r="B345" s="197" t="s">
        <v>108</v>
      </c>
      <c r="C345" s="208">
        <v>31</v>
      </c>
      <c r="D345" s="209" t="s">
        <v>109</v>
      </c>
      <c r="E345" s="212">
        <v>3163</v>
      </c>
      <c r="F345" s="213" t="s">
        <v>227</v>
      </c>
      <c r="G345" s="231"/>
      <c r="H345" s="65"/>
      <c r="I345" s="222"/>
      <c r="J345" s="66"/>
      <c r="K345" s="66"/>
      <c r="L345" s="66"/>
      <c r="M345" s="64"/>
      <c r="N345" s="304"/>
      <c r="O345" s="305"/>
      <c r="P345" s="127"/>
      <c r="Q345" s="67"/>
      <c r="R345" s="67"/>
      <c r="S345" s="67"/>
      <c r="T345" s="67"/>
      <c r="U345" s="67"/>
      <c r="V345" s="67"/>
      <c r="W345" s="67"/>
      <c r="X345" s="67"/>
      <c r="Y345" s="68"/>
      <c r="Z345" s="68"/>
      <c r="AA345" s="68"/>
      <c r="AB345" s="67"/>
      <c r="AC345" s="67"/>
      <c r="AD345" s="67"/>
      <c r="AE345" s="67"/>
      <c r="AF345" s="67"/>
      <c r="AG345" s="67"/>
      <c r="AH345" s="67"/>
      <c r="AI345" s="67"/>
      <c r="AJ345" s="68"/>
      <c r="AK345" s="68"/>
      <c r="AL345" s="68"/>
      <c r="AM345" s="67"/>
      <c r="AN345" s="67"/>
      <c r="AO345" s="67"/>
      <c r="AP345" s="67"/>
      <c r="AQ345" s="67"/>
      <c r="AR345" s="67"/>
      <c r="AS345" s="67"/>
      <c r="AT345" s="67"/>
      <c r="AU345" s="67"/>
      <c r="AV345" s="67"/>
      <c r="AW345" s="67"/>
      <c r="AX345" s="68"/>
      <c r="AY345" s="68"/>
      <c r="AZ345" s="69"/>
      <c r="BA345" s="70"/>
      <c r="BB345" s="71"/>
      <c r="BC345" s="95"/>
      <c r="BD345" s="41">
        <v>3</v>
      </c>
      <c r="BE345" s="52">
        <v>31</v>
      </c>
      <c r="BF345" s="103">
        <v>3163</v>
      </c>
      <c r="BG345" s="275"/>
    </row>
    <row r="346" spans="1:59" s="63" customFormat="1" ht="12.75" x14ac:dyDescent="0.2">
      <c r="A346" s="196">
        <v>3</v>
      </c>
      <c r="B346" s="197" t="s">
        <v>108</v>
      </c>
      <c r="C346" s="208">
        <v>31</v>
      </c>
      <c r="D346" s="209" t="s">
        <v>109</v>
      </c>
      <c r="E346" s="212">
        <v>3163</v>
      </c>
      <c r="F346" s="213" t="s">
        <v>227</v>
      </c>
      <c r="G346" s="232"/>
      <c r="H346" s="97"/>
      <c r="I346" s="224"/>
      <c r="J346" s="98"/>
      <c r="K346" s="98"/>
      <c r="L346" s="98"/>
      <c r="M346" s="96"/>
      <c r="N346" s="307"/>
      <c r="O346" s="246"/>
      <c r="P346" s="124"/>
      <c r="Q346" s="124"/>
      <c r="R346" s="124"/>
      <c r="S346" s="124"/>
      <c r="T346" s="124"/>
      <c r="U346" s="124"/>
      <c r="V346" s="124"/>
      <c r="W346" s="124"/>
      <c r="X346" s="124"/>
      <c r="Y346" s="100"/>
      <c r="Z346" s="125"/>
      <c r="AA346" s="125"/>
      <c r="AB346" s="124"/>
      <c r="AC346" s="124"/>
      <c r="AD346" s="124"/>
      <c r="AE346" s="124"/>
      <c r="AF346" s="124"/>
      <c r="AG346" s="124"/>
      <c r="AH346" s="124"/>
      <c r="AI346" s="124"/>
      <c r="AJ346" s="100"/>
      <c r="AK346" s="125"/>
      <c r="AL346" s="125"/>
      <c r="AM346" s="124"/>
      <c r="AN346" s="124"/>
      <c r="AO346" s="124"/>
      <c r="AP346" s="124"/>
      <c r="AQ346" s="124"/>
      <c r="AR346" s="124"/>
      <c r="AS346" s="124"/>
      <c r="AT346" s="124"/>
      <c r="AU346" s="124"/>
      <c r="AV346" s="124"/>
      <c r="AW346" s="99"/>
      <c r="AX346" s="125"/>
      <c r="AY346" s="100"/>
      <c r="AZ346" s="101"/>
      <c r="BA346" s="102"/>
      <c r="BB346" s="95"/>
      <c r="BC346" s="95"/>
      <c r="BD346" s="41">
        <v>3</v>
      </c>
      <c r="BE346" s="52">
        <v>31</v>
      </c>
      <c r="BF346" s="103">
        <v>3163</v>
      </c>
      <c r="BG346" s="277"/>
    </row>
    <row r="347" spans="1:59" s="63" customFormat="1" ht="12.75" x14ac:dyDescent="0.2">
      <c r="A347" s="196">
        <v>3</v>
      </c>
      <c r="B347" s="197" t="s">
        <v>108</v>
      </c>
      <c r="C347" s="208">
        <v>31</v>
      </c>
      <c r="D347" s="209" t="s">
        <v>109</v>
      </c>
      <c r="E347" s="210">
        <v>3181</v>
      </c>
      <c r="F347" s="211" t="s">
        <v>233</v>
      </c>
      <c r="G347" s="230"/>
      <c r="H347" s="56"/>
      <c r="I347" s="221"/>
      <c r="J347" s="57"/>
      <c r="K347" s="57"/>
      <c r="L347" s="57"/>
      <c r="M347" s="55"/>
      <c r="N347" s="303"/>
      <c r="O347" s="245"/>
      <c r="P347" s="122"/>
      <c r="Q347" s="122"/>
      <c r="R347" s="122"/>
      <c r="S347" s="122"/>
      <c r="T347" s="122"/>
      <c r="U347" s="122"/>
      <c r="V347" s="122"/>
      <c r="W347" s="122"/>
      <c r="X347" s="122"/>
      <c r="Y347" s="59"/>
      <c r="Z347" s="123"/>
      <c r="AA347" s="123"/>
      <c r="AB347" s="122"/>
      <c r="AC347" s="122"/>
      <c r="AD347" s="122"/>
      <c r="AE347" s="122"/>
      <c r="AF347" s="122"/>
      <c r="AG347" s="122"/>
      <c r="AH347" s="122"/>
      <c r="AI347" s="122"/>
      <c r="AJ347" s="59"/>
      <c r="AK347" s="123"/>
      <c r="AL347" s="123"/>
      <c r="AM347" s="122"/>
      <c r="AN347" s="122"/>
      <c r="AO347" s="122"/>
      <c r="AP347" s="122"/>
      <c r="AQ347" s="122"/>
      <c r="AR347" s="122"/>
      <c r="AS347" s="122"/>
      <c r="AT347" s="122"/>
      <c r="AU347" s="122"/>
      <c r="AV347" s="122"/>
      <c r="AW347" s="58"/>
      <c r="AX347" s="123"/>
      <c r="AY347" s="59"/>
      <c r="AZ347" s="60"/>
      <c r="BA347" s="61"/>
      <c r="BB347" s="54"/>
      <c r="BC347" s="54"/>
      <c r="BD347" s="41">
        <v>3</v>
      </c>
      <c r="BE347" s="52">
        <v>31</v>
      </c>
      <c r="BF347" s="62">
        <v>3181</v>
      </c>
      <c r="BG347" s="274"/>
    </row>
    <row r="348" spans="1:59" s="63" customFormat="1" ht="12.75" x14ac:dyDescent="0.2">
      <c r="A348" s="196">
        <v>3</v>
      </c>
      <c r="B348" s="197" t="s">
        <v>108</v>
      </c>
      <c r="C348" s="208">
        <v>31</v>
      </c>
      <c r="D348" s="209" t="s">
        <v>109</v>
      </c>
      <c r="E348" s="210">
        <v>3181</v>
      </c>
      <c r="F348" s="211" t="s">
        <v>233</v>
      </c>
      <c r="G348" s="230"/>
      <c r="H348" s="56"/>
      <c r="I348" s="221"/>
      <c r="J348" s="57"/>
      <c r="K348" s="57"/>
      <c r="L348" s="57"/>
      <c r="M348" s="55"/>
      <c r="N348" s="303"/>
      <c r="O348" s="245"/>
      <c r="P348" s="122"/>
      <c r="Q348" s="58"/>
      <c r="R348" s="58"/>
      <c r="S348" s="58"/>
      <c r="T348" s="58"/>
      <c r="U348" s="58"/>
      <c r="V348" s="58"/>
      <c r="W348" s="58"/>
      <c r="X348" s="58"/>
      <c r="Y348" s="59"/>
      <c r="Z348" s="59"/>
      <c r="AA348" s="59"/>
      <c r="AB348" s="58"/>
      <c r="AC348" s="58"/>
      <c r="AD348" s="58"/>
      <c r="AE348" s="58"/>
      <c r="AF348" s="58"/>
      <c r="AG348" s="58"/>
      <c r="AH348" s="58"/>
      <c r="AI348" s="58"/>
      <c r="AJ348" s="59"/>
      <c r="AK348" s="59"/>
      <c r="AL348" s="59"/>
      <c r="AM348" s="58"/>
      <c r="AN348" s="58"/>
      <c r="AO348" s="58"/>
      <c r="AP348" s="58"/>
      <c r="AQ348" s="58"/>
      <c r="AR348" s="58"/>
      <c r="AS348" s="58"/>
      <c r="AT348" s="58"/>
      <c r="AU348" s="58"/>
      <c r="AV348" s="58"/>
      <c r="AW348" s="58"/>
      <c r="AX348" s="59"/>
      <c r="AY348" s="59"/>
      <c r="AZ348" s="60"/>
      <c r="BA348" s="61"/>
      <c r="BB348" s="54"/>
      <c r="BC348" s="54"/>
      <c r="BD348" s="41">
        <v>3</v>
      </c>
      <c r="BE348" s="52">
        <v>31</v>
      </c>
      <c r="BF348" s="62">
        <v>3181</v>
      </c>
      <c r="BG348" s="274"/>
    </row>
    <row r="349" spans="1:59" s="63" customFormat="1" ht="12.75" x14ac:dyDescent="0.2">
      <c r="A349" s="196">
        <v>3</v>
      </c>
      <c r="B349" s="197" t="s">
        <v>108</v>
      </c>
      <c r="C349" s="208">
        <v>31</v>
      </c>
      <c r="D349" s="209" t="s">
        <v>109</v>
      </c>
      <c r="E349" s="210">
        <v>3181</v>
      </c>
      <c r="F349" s="211" t="s">
        <v>233</v>
      </c>
      <c r="G349" s="231" t="s">
        <v>1188</v>
      </c>
      <c r="H349" s="65"/>
      <c r="I349" s="222"/>
      <c r="J349" s="66"/>
      <c r="K349" s="66"/>
      <c r="L349" s="66"/>
      <c r="M349" s="64"/>
      <c r="N349" s="308"/>
      <c r="O349" s="309"/>
      <c r="P349" s="127"/>
      <c r="Q349" s="67"/>
      <c r="R349" s="67"/>
      <c r="S349" s="67"/>
      <c r="T349" s="67"/>
      <c r="U349" s="67"/>
      <c r="V349" s="67"/>
      <c r="W349" s="67"/>
      <c r="X349" s="67"/>
      <c r="Y349" s="68"/>
      <c r="Z349" s="68"/>
      <c r="AA349" s="68"/>
      <c r="AB349" s="67"/>
      <c r="AC349" s="67"/>
      <c r="AD349" s="67"/>
      <c r="AE349" s="67"/>
      <c r="AF349" s="67"/>
      <c r="AG349" s="67"/>
      <c r="AH349" s="67"/>
      <c r="AI349" s="67"/>
      <c r="AJ349" s="68"/>
      <c r="AK349" s="68"/>
      <c r="AL349" s="68"/>
      <c r="AM349" s="67"/>
      <c r="AN349" s="67"/>
      <c r="AO349" s="67"/>
      <c r="AP349" s="67"/>
      <c r="AQ349" s="67"/>
      <c r="AR349" s="67"/>
      <c r="AS349" s="67"/>
      <c r="AT349" s="67"/>
      <c r="AU349" s="67"/>
      <c r="AV349" s="67"/>
      <c r="AW349" s="67"/>
      <c r="AX349" s="68"/>
      <c r="AY349" s="68"/>
      <c r="AZ349" s="69"/>
      <c r="BA349" s="70"/>
      <c r="BB349" s="71"/>
      <c r="BC349" s="54"/>
      <c r="BD349" s="41">
        <v>3</v>
      </c>
      <c r="BE349" s="52">
        <v>31</v>
      </c>
      <c r="BF349" s="62">
        <v>3181</v>
      </c>
      <c r="BG349" s="275"/>
    </row>
    <row r="350" spans="1:59" s="63" customFormat="1" ht="12.75" x14ac:dyDescent="0.2">
      <c r="A350" s="196">
        <v>3</v>
      </c>
      <c r="B350" s="197" t="s">
        <v>108</v>
      </c>
      <c r="C350" s="208">
        <v>31</v>
      </c>
      <c r="D350" s="209" t="s">
        <v>109</v>
      </c>
      <c r="E350" s="210">
        <v>3181</v>
      </c>
      <c r="F350" s="211" t="s">
        <v>233</v>
      </c>
      <c r="G350" s="231" t="s">
        <v>1188</v>
      </c>
      <c r="H350" s="72" t="s">
        <v>47</v>
      </c>
      <c r="I350" s="223"/>
      <c r="J350" s="73"/>
      <c r="K350" s="73"/>
      <c r="L350" s="73"/>
      <c r="M350" s="74"/>
      <c r="N350" s="247"/>
      <c r="O350" s="306"/>
      <c r="P350" s="105"/>
      <c r="Q350" s="75"/>
      <c r="R350" s="75"/>
      <c r="S350" s="75"/>
      <c r="T350" s="75"/>
      <c r="U350" s="75"/>
      <c r="V350" s="75"/>
      <c r="W350" s="75"/>
      <c r="X350" s="75"/>
      <c r="Y350" s="76">
        <f>IF(ISNUMBER(VLOOKUP(Y352,P$7:W$7,MATCH(Y352,P$7:W$7))),VLOOKUP(Y352,P$7:W$7,MATCH(Y352,P$7:W$7)),IF(N354=0,"No Data",IF(Y352&gt;0,"&lt;100",0)))</f>
        <v>25000</v>
      </c>
      <c r="Z350" s="77">
        <f>IF(ISNUMBER(VLOOKUP(Z354,P$7:W$7,MATCH(Z354,P$7:W$7))),VLOOKUP(Z354,P$7:W$7,MATCH(Z354,P$7:W$7)),IF(N354=0,"No Data",IF(Z354&gt;0,"&lt;100",0)))</f>
        <v>25000</v>
      </c>
      <c r="AA350" s="106">
        <f>IF(ISNUMBER(Z350),Z350,0)</f>
        <v>25000</v>
      </c>
      <c r="AB350" s="75"/>
      <c r="AC350" s="75"/>
      <c r="AD350" s="75"/>
      <c r="AE350" s="75"/>
      <c r="AF350" s="75"/>
      <c r="AG350" s="75"/>
      <c r="AH350" s="75"/>
      <c r="AI350" s="75"/>
      <c r="AJ350" s="76">
        <f>IF(ISNUMBER(VLOOKUP(AJ352,AB$7:AH$7,MATCH(AJ352,AB$7:AH$7))),VLOOKUP(AJ352,AB$7:AH$7,MATCH(AJ352,AB$7:AH$7)),IF(N354=0,"No Data",IF(AJ352&gt;0,"&lt;50",0)))</f>
        <v>0</v>
      </c>
      <c r="AK350" s="77">
        <f>IF(ISNUMBER(VLOOKUP(AK354,AB$7:AH$7,MATCH(AK354,AB$7:AH$7))),VLOOKUP(AK354,AB$7:AH$7,MATCH(AK354,AB$7:AH$7)),IF(N354=0,"No Data",IF(AK354&gt;0,"&lt;50",0)))</f>
        <v>0</v>
      </c>
      <c r="AL350" s="106">
        <f>IF(ISNUMBER(AK350),AK350,0)</f>
        <v>0</v>
      </c>
      <c r="AM350" s="75"/>
      <c r="AN350" s="75"/>
      <c r="AO350" s="75"/>
      <c r="AP350" s="75"/>
      <c r="AQ350" s="75"/>
      <c r="AR350" s="75"/>
      <c r="AS350" s="75"/>
      <c r="AT350" s="75"/>
      <c r="AU350" s="75"/>
      <c r="AV350" s="75"/>
      <c r="AW350" s="76">
        <f>IF(ISNUMBER(VLOOKUP(AW352,AM$7:AU$7,MATCH(AW352,AM$7:AU$7))),VLOOKUP(AW352,AM$7:AU$7,MATCH(AW352,AM$7:AU$7)),IF(N354=0,"No Data",IF(AW352&gt;0,"&lt;10",0)))</f>
        <v>100</v>
      </c>
      <c r="AX350" s="77">
        <f>IF(ISNUMBER(VLOOKUP(AX354,AM$7:AU$7,MATCH(AX354,AM$7:AU$7))),VLOOKUP(AX354,AM$7:AU$7,MATCH(AX354,AM$7:AU$7)),IF(N354=0,"No Data",IF(AX354&gt;0,"&lt;10",0)))</f>
        <v>100</v>
      </c>
      <c r="AY350" s="106">
        <f>IF(ISNUMBER(AX350),AX350,0)</f>
        <v>100</v>
      </c>
      <c r="AZ350" s="79"/>
      <c r="BA350" s="80"/>
      <c r="BB350" s="71"/>
      <c r="BC350" s="54"/>
      <c r="BD350" s="41">
        <v>3</v>
      </c>
      <c r="BE350" s="52">
        <v>31</v>
      </c>
      <c r="BF350" s="62">
        <v>3181</v>
      </c>
      <c r="BG350" s="276" t="s">
        <v>47</v>
      </c>
    </row>
    <row r="351" spans="1:59" s="63" customFormat="1" ht="12.75" x14ac:dyDescent="0.2">
      <c r="A351" s="196">
        <v>3</v>
      </c>
      <c r="B351" s="197" t="s">
        <v>108</v>
      </c>
      <c r="C351" s="208">
        <v>31</v>
      </c>
      <c r="D351" s="209" t="s">
        <v>109</v>
      </c>
      <c r="E351" s="210">
        <v>3181</v>
      </c>
      <c r="F351" s="211" t="s">
        <v>233</v>
      </c>
      <c r="G351" s="231" t="s">
        <v>1188</v>
      </c>
      <c r="H351" s="81" t="s">
        <v>48</v>
      </c>
      <c r="I351" s="223"/>
      <c r="J351" s="73"/>
      <c r="K351" s="73"/>
      <c r="L351" s="73"/>
      <c r="M351" s="74"/>
      <c r="N351" s="247"/>
      <c r="O351" s="306"/>
      <c r="P351" s="105"/>
      <c r="Q351" s="75"/>
      <c r="R351" s="75"/>
      <c r="S351" s="75"/>
      <c r="T351" s="75"/>
      <c r="U351" s="75"/>
      <c r="V351" s="75"/>
      <c r="W351" s="75"/>
      <c r="X351" s="75"/>
      <c r="Y351" s="82">
        <f>MIN(X355:X356)</f>
        <v>25000</v>
      </c>
      <c r="Z351" s="83"/>
      <c r="AA351" s="83"/>
      <c r="AB351" s="75"/>
      <c r="AC351" s="75"/>
      <c r="AD351" s="75"/>
      <c r="AE351" s="75"/>
      <c r="AF351" s="75"/>
      <c r="AG351" s="75"/>
      <c r="AH351" s="75"/>
      <c r="AI351" s="75"/>
      <c r="AJ351" s="82">
        <f>MIN(AI355:AI356)</f>
        <v>0</v>
      </c>
      <c r="AK351" s="83"/>
      <c r="AL351" s="83"/>
      <c r="AM351" s="75"/>
      <c r="AN351" s="75"/>
      <c r="AO351" s="75"/>
      <c r="AP351" s="75"/>
      <c r="AQ351" s="75"/>
      <c r="AR351" s="75"/>
      <c r="AS351" s="75"/>
      <c r="AT351" s="75"/>
      <c r="AU351" s="75"/>
      <c r="AV351" s="75"/>
      <c r="AW351" s="82">
        <f>MIN(AV355:AV356)</f>
        <v>100</v>
      </c>
      <c r="AX351" s="83"/>
      <c r="AY351" s="83"/>
      <c r="AZ351" s="79"/>
      <c r="BA351" s="80"/>
      <c r="BB351" s="71"/>
      <c r="BC351" s="54"/>
      <c r="BD351" s="41">
        <v>3</v>
      </c>
      <c r="BE351" s="52">
        <v>31</v>
      </c>
      <c r="BF351" s="62">
        <v>3181</v>
      </c>
      <c r="BG351" s="278" t="s">
        <v>48</v>
      </c>
    </row>
    <row r="352" spans="1:59" s="63" customFormat="1" ht="12.75" x14ac:dyDescent="0.2">
      <c r="A352" s="196">
        <v>3</v>
      </c>
      <c r="B352" s="197" t="s">
        <v>108</v>
      </c>
      <c r="C352" s="208">
        <v>31</v>
      </c>
      <c r="D352" s="209" t="s">
        <v>109</v>
      </c>
      <c r="E352" s="210">
        <v>3181</v>
      </c>
      <c r="F352" s="211" t="s">
        <v>233</v>
      </c>
      <c r="G352" s="231" t="s">
        <v>1188</v>
      </c>
      <c r="H352" s="81" t="s">
        <v>49</v>
      </c>
      <c r="I352" s="223"/>
      <c r="J352" s="73"/>
      <c r="K352" s="73"/>
      <c r="L352" s="73"/>
      <c r="M352" s="74"/>
      <c r="N352" s="247"/>
      <c r="O352" s="306"/>
      <c r="P352" s="105"/>
      <c r="Q352" s="75"/>
      <c r="R352" s="75"/>
      <c r="S352" s="75"/>
      <c r="T352" s="75"/>
      <c r="U352" s="75"/>
      <c r="V352" s="75"/>
      <c r="W352" s="75"/>
      <c r="X352" s="75"/>
      <c r="Y352" s="84">
        <f>IF(ISNUMBER(AVERAGE(X355:X356)),AVERAGE(X355:X356),0)</f>
        <v>25000</v>
      </c>
      <c r="Z352" s="83"/>
      <c r="AA352" s="83"/>
      <c r="AB352" s="75"/>
      <c r="AC352" s="75"/>
      <c r="AD352" s="75"/>
      <c r="AE352" s="75"/>
      <c r="AF352" s="75"/>
      <c r="AG352" s="75"/>
      <c r="AH352" s="75"/>
      <c r="AI352" s="75"/>
      <c r="AJ352" s="84">
        <f>IF(ISNUMBER(AVERAGE(AI355:AI356)),AVERAGE(AI355:AI356),0)</f>
        <v>0</v>
      </c>
      <c r="AK352" s="83"/>
      <c r="AL352" s="83"/>
      <c r="AM352" s="75"/>
      <c r="AN352" s="75"/>
      <c r="AO352" s="75"/>
      <c r="AP352" s="75"/>
      <c r="AQ352" s="75"/>
      <c r="AR352" s="75"/>
      <c r="AS352" s="75"/>
      <c r="AT352" s="75"/>
      <c r="AU352" s="75"/>
      <c r="AV352" s="75"/>
      <c r="AW352" s="84">
        <f>IF(ISNUMBER(AVERAGE(AV355:AV356)),AVERAGE(AV355:AV356),0)</f>
        <v>100</v>
      </c>
      <c r="AX352" s="83"/>
      <c r="AY352" s="83"/>
      <c r="AZ352" s="79"/>
      <c r="BA352" s="80"/>
      <c r="BB352" s="71"/>
      <c r="BC352" s="54"/>
      <c r="BD352" s="41">
        <v>3</v>
      </c>
      <c r="BE352" s="52">
        <v>31</v>
      </c>
      <c r="BF352" s="62">
        <v>3181</v>
      </c>
      <c r="BG352" s="278" t="s">
        <v>49</v>
      </c>
    </row>
    <row r="353" spans="1:59" s="63" customFormat="1" ht="12.75" x14ac:dyDescent="0.2">
      <c r="A353" s="196">
        <v>3</v>
      </c>
      <c r="B353" s="197" t="s">
        <v>108</v>
      </c>
      <c r="C353" s="208">
        <v>31</v>
      </c>
      <c r="D353" s="209" t="s">
        <v>109</v>
      </c>
      <c r="E353" s="210">
        <v>3181</v>
      </c>
      <c r="F353" s="211" t="s">
        <v>233</v>
      </c>
      <c r="G353" s="231" t="s">
        <v>1188</v>
      </c>
      <c r="H353" s="81" t="s">
        <v>50</v>
      </c>
      <c r="I353" s="223"/>
      <c r="J353" s="73"/>
      <c r="K353" s="73"/>
      <c r="L353" s="73"/>
      <c r="M353" s="74"/>
      <c r="N353" s="247"/>
      <c r="O353" s="306"/>
      <c r="P353" s="105"/>
      <c r="Q353" s="75"/>
      <c r="R353" s="75"/>
      <c r="S353" s="75"/>
      <c r="T353" s="75"/>
      <c r="U353" s="75"/>
      <c r="V353" s="75"/>
      <c r="W353" s="75"/>
      <c r="X353" s="75"/>
      <c r="Y353" s="84">
        <f>MAX(X355:X356)</f>
        <v>25000</v>
      </c>
      <c r="Z353" s="83"/>
      <c r="AA353" s="83"/>
      <c r="AB353" s="75"/>
      <c r="AC353" s="75"/>
      <c r="AD353" s="75"/>
      <c r="AE353" s="75"/>
      <c r="AF353" s="75"/>
      <c r="AG353" s="75"/>
      <c r="AH353" s="75"/>
      <c r="AI353" s="75"/>
      <c r="AJ353" s="84">
        <f>MAX(AI355:AI356)</f>
        <v>0</v>
      </c>
      <c r="AK353" s="83"/>
      <c r="AL353" s="83"/>
      <c r="AM353" s="75"/>
      <c r="AN353" s="75"/>
      <c r="AO353" s="75"/>
      <c r="AP353" s="75"/>
      <c r="AQ353" s="75"/>
      <c r="AR353" s="75"/>
      <c r="AS353" s="75"/>
      <c r="AT353" s="75"/>
      <c r="AU353" s="75"/>
      <c r="AV353" s="75"/>
      <c r="AW353" s="84">
        <f>MAX(AV355:AV356)</f>
        <v>100</v>
      </c>
      <c r="AX353" s="83"/>
      <c r="AY353" s="83"/>
      <c r="AZ353" s="79"/>
      <c r="BA353" s="80"/>
      <c r="BB353" s="71"/>
      <c r="BC353" s="54"/>
      <c r="BD353" s="41">
        <v>3</v>
      </c>
      <c r="BE353" s="52">
        <v>31</v>
      </c>
      <c r="BF353" s="62">
        <v>3181</v>
      </c>
      <c r="BG353" s="278" t="s">
        <v>50</v>
      </c>
    </row>
    <row r="354" spans="1:59" s="63" customFormat="1" ht="12.75" x14ac:dyDescent="0.2">
      <c r="A354" s="196">
        <v>3</v>
      </c>
      <c r="B354" s="197" t="s">
        <v>108</v>
      </c>
      <c r="C354" s="208">
        <v>31</v>
      </c>
      <c r="D354" s="209" t="s">
        <v>109</v>
      </c>
      <c r="E354" s="210">
        <v>3181</v>
      </c>
      <c r="F354" s="211" t="s">
        <v>233</v>
      </c>
      <c r="G354" s="231" t="s">
        <v>1188</v>
      </c>
      <c r="H354" s="85" t="s">
        <v>51</v>
      </c>
      <c r="I354" s="223"/>
      <c r="J354" s="73"/>
      <c r="K354" s="73"/>
      <c r="L354" s="73"/>
      <c r="M354" s="74"/>
      <c r="N354" s="248">
        <f>SUM(N355:N356)</f>
        <v>1</v>
      </c>
      <c r="O354" s="293">
        <f>SUM(O355:O356)</f>
        <v>1</v>
      </c>
      <c r="P354" s="292"/>
      <c r="Q354" s="87"/>
      <c r="R354" s="87"/>
      <c r="S354" s="87"/>
      <c r="T354" s="87"/>
      <c r="U354" s="87"/>
      <c r="V354" s="87"/>
      <c r="W354" s="87"/>
      <c r="X354" s="87"/>
      <c r="Y354" s="88"/>
      <c r="Z354" s="86">
        <f>SUM(Z355:Z356)</f>
        <v>25000</v>
      </c>
      <c r="AA354" s="88"/>
      <c r="AB354" s="87"/>
      <c r="AC354" s="87"/>
      <c r="AD354" s="87"/>
      <c r="AE354" s="87"/>
      <c r="AF354" s="87"/>
      <c r="AG354" s="87"/>
      <c r="AH354" s="87"/>
      <c r="AI354" s="87"/>
      <c r="AJ354" s="88"/>
      <c r="AK354" s="86">
        <f>SUM(AK355:AK356)</f>
        <v>0</v>
      </c>
      <c r="AL354" s="88"/>
      <c r="AM354" s="87"/>
      <c r="AN354" s="87"/>
      <c r="AO354" s="87"/>
      <c r="AP354" s="87"/>
      <c r="AQ354" s="87"/>
      <c r="AR354" s="87"/>
      <c r="AS354" s="87"/>
      <c r="AT354" s="87"/>
      <c r="AU354" s="87"/>
      <c r="AV354" s="87"/>
      <c r="AW354" s="112"/>
      <c r="AX354" s="86">
        <f>SUM(AX355:AX356)</f>
        <v>100</v>
      </c>
      <c r="AY354" s="88"/>
      <c r="AZ354" s="79"/>
      <c r="BA354" s="80"/>
      <c r="BB354" s="71"/>
      <c r="BC354" s="54"/>
      <c r="BD354" s="41">
        <v>3</v>
      </c>
      <c r="BE354" s="52">
        <v>31</v>
      </c>
      <c r="BF354" s="62">
        <v>3181</v>
      </c>
      <c r="BG354" s="279" t="s">
        <v>51</v>
      </c>
    </row>
    <row r="355" spans="1:59" s="63" customFormat="1" ht="24" x14ac:dyDescent="0.2">
      <c r="A355" s="196">
        <v>3</v>
      </c>
      <c r="B355" s="197" t="s">
        <v>108</v>
      </c>
      <c r="C355" s="208">
        <v>31</v>
      </c>
      <c r="D355" s="209" t="s">
        <v>109</v>
      </c>
      <c r="E355" s="210">
        <v>3181</v>
      </c>
      <c r="F355" s="211" t="s">
        <v>233</v>
      </c>
      <c r="G355" s="231" t="s">
        <v>1188</v>
      </c>
      <c r="H355" s="89" t="s">
        <v>52</v>
      </c>
      <c r="I355" s="90" t="s">
        <v>234</v>
      </c>
      <c r="J355" s="90"/>
      <c r="K355" s="90" t="s">
        <v>235</v>
      </c>
      <c r="L355" s="90" t="s">
        <v>69</v>
      </c>
      <c r="M355" s="91" t="s">
        <v>236</v>
      </c>
      <c r="N355" s="312">
        <v>1</v>
      </c>
      <c r="O355" s="313">
        <f>N355/N354</f>
        <v>1</v>
      </c>
      <c r="P355" s="104"/>
      <c r="Q355" s="92"/>
      <c r="R355" s="92"/>
      <c r="S355" s="92"/>
      <c r="T355" s="92"/>
      <c r="U355" s="92"/>
      <c r="V355" s="92"/>
      <c r="W355" s="92">
        <v>1</v>
      </c>
      <c r="X355" s="109">
        <f>P355*P$7+Q355*Q$7+R355*R$7+S355*S$7+T355*T$7+U355*U$7+V355*V$7+W355*W$7</f>
        <v>25000</v>
      </c>
      <c r="Y355" s="83"/>
      <c r="Z355" s="110">
        <f>X355*$O355</f>
        <v>25000</v>
      </c>
      <c r="AA355" s="111"/>
      <c r="AB355" s="92"/>
      <c r="AC355" s="92"/>
      <c r="AD355" s="92"/>
      <c r="AE355" s="92"/>
      <c r="AF355" s="92"/>
      <c r="AG355" s="92"/>
      <c r="AH355" s="92"/>
      <c r="AI355" s="109">
        <f>AB355*AB$7+AC355*AC$7+AD355*AD$7+AE355*AE$7+AF355*AF$7+AG355*AG$7+AH355*AH$7</f>
        <v>0</v>
      </c>
      <c r="AJ355" s="83"/>
      <c r="AK355" s="110">
        <f>AI355*$O355</f>
        <v>0</v>
      </c>
      <c r="AL355" s="111"/>
      <c r="AM355" s="92"/>
      <c r="AN355" s="92"/>
      <c r="AO355" s="92"/>
      <c r="AP355" s="92">
        <v>1</v>
      </c>
      <c r="AQ355" s="92"/>
      <c r="AR355" s="92"/>
      <c r="AS355" s="92"/>
      <c r="AT355" s="92"/>
      <c r="AU355" s="92"/>
      <c r="AV355" s="109">
        <f>AM355*AM$7+AN355*AN$7+AO355*AO$7+AP355*AP$7+AQ355*AQ$7+AR355*AR$7+AS355*AS$7+AT355*AT$7+AU355*AU$7</f>
        <v>100</v>
      </c>
      <c r="AW355" s="75"/>
      <c r="AX355" s="110">
        <f>AV355*$O355</f>
        <v>100</v>
      </c>
      <c r="AY355" s="111"/>
      <c r="AZ355" s="93"/>
      <c r="BA355" s="94" t="s">
        <v>105</v>
      </c>
      <c r="BB355" s="71"/>
      <c r="BC355" s="54"/>
      <c r="BD355" s="41">
        <v>3</v>
      </c>
      <c r="BE355" s="52">
        <v>31</v>
      </c>
      <c r="BF355" s="62">
        <v>3181</v>
      </c>
      <c r="BG355" s="280" t="s">
        <v>52</v>
      </c>
    </row>
    <row r="356" spans="1:59" s="63" customFormat="1" ht="12.75" x14ac:dyDescent="0.2">
      <c r="A356" s="196">
        <v>3</v>
      </c>
      <c r="B356" s="197" t="s">
        <v>108</v>
      </c>
      <c r="C356" s="208">
        <v>31</v>
      </c>
      <c r="D356" s="209" t="s">
        <v>109</v>
      </c>
      <c r="E356" s="210">
        <v>3181</v>
      </c>
      <c r="F356" s="211" t="s">
        <v>233</v>
      </c>
      <c r="G356" s="231" t="s">
        <v>1188</v>
      </c>
      <c r="H356" s="89"/>
      <c r="I356" s="219"/>
      <c r="J356" s="90"/>
      <c r="K356" s="90"/>
      <c r="L356" s="90"/>
      <c r="M356" s="91"/>
      <c r="N356" s="247"/>
      <c r="O356" s="306"/>
      <c r="P356" s="104"/>
      <c r="Q356" s="92"/>
      <c r="R356" s="92"/>
      <c r="S356" s="92"/>
      <c r="T356" s="92"/>
      <c r="U356" s="92"/>
      <c r="V356" s="92"/>
      <c r="W356" s="92"/>
      <c r="X356" s="75"/>
      <c r="Y356" s="83"/>
      <c r="Z356" s="83"/>
      <c r="AA356" s="83"/>
      <c r="AB356" s="92"/>
      <c r="AC356" s="92"/>
      <c r="AD356" s="92"/>
      <c r="AE356" s="92"/>
      <c r="AF356" s="92"/>
      <c r="AG356" s="92"/>
      <c r="AH356" s="92"/>
      <c r="AI356" s="75"/>
      <c r="AJ356" s="83"/>
      <c r="AK356" s="83"/>
      <c r="AL356" s="83"/>
      <c r="AM356" s="92"/>
      <c r="AN356" s="92"/>
      <c r="AO356" s="92"/>
      <c r="AP356" s="92"/>
      <c r="AQ356" s="92"/>
      <c r="AR356" s="92"/>
      <c r="AS356" s="92"/>
      <c r="AT356" s="92"/>
      <c r="AU356" s="92"/>
      <c r="AV356" s="75"/>
      <c r="AW356" s="75"/>
      <c r="AX356" s="83"/>
      <c r="AY356" s="83"/>
      <c r="AZ356" s="93"/>
      <c r="BA356" s="94"/>
      <c r="BB356" s="71"/>
      <c r="BC356" s="54"/>
      <c r="BD356" s="41">
        <v>3</v>
      </c>
      <c r="BE356" s="52">
        <v>31</v>
      </c>
      <c r="BF356" s="62">
        <v>3181</v>
      </c>
      <c r="BG356" s="280" t="s">
        <v>52</v>
      </c>
    </row>
    <row r="357" spans="1:59" s="63" customFormat="1" ht="12.75" x14ac:dyDescent="0.2">
      <c r="A357" s="196">
        <v>3</v>
      </c>
      <c r="B357" s="197" t="s">
        <v>108</v>
      </c>
      <c r="C357" s="208">
        <v>31</v>
      </c>
      <c r="D357" s="209" t="s">
        <v>109</v>
      </c>
      <c r="E357" s="210">
        <v>3181</v>
      </c>
      <c r="F357" s="211" t="s">
        <v>233</v>
      </c>
      <c r="G357" s="231" t="s">
        <v>1188</v>
      </c>
      <c r="H357" s="65"/>
      <c r="I357" s="222"/>
      <c r="J357" s="66"/>
      <c r="K357" s="66"/>
      <c r="L357" s="66"/>
      <c r="M357" s="64"/>
      <c r="N357" s="304"/>
      <c r="O357" s="305"/>
      <c r="P357" s="127"/>
      <c r="Q357" s="67"/>
      <c r="R357" s="67"/>
      <c r="S357" s="67"/>
      <c r="T357" s="67"/>
      <c r="U357" s="67"/>
      <c r="V357" s="67"/>
      <c r="W357" s="67"/>
      <c r="X357" s="67"/>
      <c r="Y357" s="68"/>
      <c r="Z357" s="68"/>
      <c r="AA357" s="68"/>
      <c r="AB357" s="67"/>
      <c r="AC357" s="67"/>
      <c r="AD357" s="67"/>
      <c r="AE357" s="67"/>
      <c r="AF357" s="67"/>
      <c r="AG357" s="67"/>
      <c r="AH357" s="67"/>
      <c r="AI357" s="67"/>
      <c r="AJ357" s="68"/>
      <c r="AK357" s="68"/>
      <c r="AL357" s="68"/>
      <c r="AM357" s="67"/>
      <c r="AN357" s="67"/>
      <c r="AO357" s="67"/>
      <c r="AP357" s="67"/>
      <c r="AQ357" s="67"/>
      <c r="AR357" s="67"/>
      <c r="AS357" s="67"/>
      <c r="AT357" s="67"/>
      <c r="AU357" s="67"/>
      <c r="AV357" s="67"/>
      <c r="AW357" s="67"/>
      <c r="AX357" s="68"/>
      <c r="AY357" s="68"/>
      <c r="AZ357" s="69"/>
      <c r="BA357" s="70"/>
      <c r="BB357" s="71"/>
      <c r="BC357" s="54"/>
      <c r="BD357" s="41">
        <v>3</v>
      </c>
      <c r="BE357" s="52">
        <v>31</v>
      </c>
      <c r="BF357" s="62">
        <v>3181</v>
      </c>
      <c r="BG357" s="275"/>
    </row>
    <row r="358" spans="1:59" s="63" customFormat="1" ht="12.75" x14ac:dyDescent="0.2">
      <c r="A358" s="196">
        <v>3</v>
      </c>
      <c r="B358" s="197" t="s">
        <v>108</v>
      </c>
      <c r="C358" s="208">
        <v>31</v>
      </c>
      <c r="D358" s="209" t="s">
        <v>109</v>
      </c>
      <c r="E358" s="210">
        <v>3181</v>
      </c>
      <c r="F358" s="211" t="s">
        <v>233</v>
      </c>
      <c r="G358" s="230"/>
      <c r="H358" s="56"/>
      <c r="I358" s="221"/>
      <c r="J358" s="57"/>
      <c r="K358" s="57"/>
      <c r="L358" s="57"/>
      <c r="M358" s="55"/>
      <c r="N358" s="303"/>
      <c r="O358" s="245"/>
      <c r="P358" s="122"/>
      <c r="Q358" s="58"/>
      <c r="R358" s="58"/>
      <c r="S358" s="58"/>
      <c r="T358" s="58"/>
      <c r="U358" s="58"/>
      <c r="V358" s="58"/>
      <c r="W358" s="58"/>
      <c r="X358" s="58"/>
      <c r="Y358" s="59"/>
      <c r="Z358" s="59"/>
      <c r="AA358" s="59"/>
      <c r="AB358" s="58"/>
      <c r="AC358" s="58"/>
      <c r="AD358" s="58"/>
      <c r="AE358" s="58"/>
      <c r="AF358" s="58"/>
      <c r="AG358" s="58"/>
      <c r="AH358" s="58"/>
      <c r="AI358" s="58"/>
      <c r="AJ358" s="59"/>
      <c r="AK358" s="59"/>
      <c r="AL358" s="59"/>
      <c r="AM358" s="58"/>
      <c r="AN358" s="58"/>
      <c r="AO358" s="58"/>
      <c r="AP358" s="58"/>
      <c r="AQ358" s="58"/>
      <c r="AR358" s="58"/>
      <c r="AS358" s="58"/>
      <c r="AT358" s="58"/>
      <c r="AU358" s="58"/>
      <c r="AV358" s="58"/>
      <c r="AW358" s="58"/>
      <c r="AX358" s="59"/>
      <c r="AY358" s="59"/>
      <c r="AZ358" s="60"/>
      <c r="BA358" s="61"/>
      <c r="BB358" s="54"/>
      <c r="BC358" s="54"/>
      <c r="BD358" s="41">
        <v>3</v>
      </c>
      <c r="BE358" s="52">
        <v>31</v>
      </c>
      <c r="BF358" s="62">
        <v>3181</v>
      </c>
      <c r="BG358" s="274"/>
    </row>
    <row r="359" spans="1:59" s="63" customFormat="1" ht="12.75" x14ac:dyDescent="0.2">
      <c r="A359" s="196">
        <v>3</v>
      </c>
      <c r="B359" s="197" t="s">
        <v>108</v>
      </c>
      <c r="C359" s="208">
        <v>31</v>
      </c>
      <c r="D359" s="209" t="s">
        <v>109</v>
      </c>
      <c r="E359" s="210">
        <v>3181</v>
      </c>
      <c r="F359" s="211" t="s">
        <v>233</v>
      </c>
      <c r="G359" s="231" t="s">
        <v>264</v>
      </c>
      <c r="H359" s="65"/>
      <c r="I359" s="222"/>
      <c r="J359" s="66"/>
      <c r="K359" s="66"/>
      <c r="L359" s="66"/>
      <c r="M359" s="64"/>
      <c r="N359" s="308"/>
      <c r="O359" s="309"/>
      <c r="P359" s="127"/>
      <c r="Q359" s="67"/>
      <c r="R359" s="67"/>
      <c r="S359" s="67"/>
      <c r="T359" s="67"/>
      <c r="U359" s="67"/>
      <c r="V359" s="67"/>
      <c r="W359" s="67"/>
      <c r="X359" s="67"/>
      <c r="Y359" s="68"/>
      <c r="Z359" s="68"/>
      <c r="AA359" s="68"/>
      <c r="AB359" s="67"/>
      <c r="AC359" s="67"/>
      <c r="AD359" s="67"/>
      <c r="AE359" s="67"/>
      <c r="AF359" s="67"/>
      <c r="AG359" s="67"/>
      <c r="AH359" s="67"/>
      <c r="AI359" s="67"/>
      <c r="AJ359" s="68"/>
      <c r="AK359" s="68"/>
      <c r="AL359" s="68"/>
      <c r="AM359" s="67"/>
      <c r="AN359" s="67"/>
      <c r="AO359" s="67"/>
      <c r="AP359" s="67"/>
      <c r="AQ359" s="67"/>
      <c r="AR359" s="67"/>
      <c r="AS359" s="67"/>
      <c r="AT359" s="67"/>
      <c r="AU359" s="67"/>
      <c r="AV359" s="67"/>
      <c r="AW359" s="67"/>
      <c r="AX359" s="68"/>
      <c r="AY359" s="68"/>
      <c r="AZ359" s="69"/>
      <c r="BA359" s="70"/>
      <c r="BB359" s="71"/>
      <c r="BC359" s="54"/>
      <c r="BD359" s="41">
        <v>3</v>
      </c>
      <c r="BE359" s="52">
        <v>31</v>
      </c>
      <c r="BF359" s="62">
        <v>3181</v>
      </c>
      <c r="BG359" s="275"/>
    </row>
    <row r="360" spans="1:59" s="63" customFormat="1" ht="12.75" x14ac:dyDescent="0.2">
      <c r="A360" s="196">
        <v>3</v>
      </c>
      <c r="B360" s="197" t="s">
        <v>108</v>
      </c>
      <c r="C360" s="208">
        <v>31</v>
      </c>
      <c r="D360" s="209" t="s">
        <v>109</v>
      </c>
      <c r="E360" s="210">
        <v>3181</v>
      </c>
      <c r="F360" s="211" t="s">
        <v>233</v>
      </c>
      <c r="G360" s="231" t="s">
        <v>264</v>
      </c>
      <c r="H360" s="72" t="s">
        <v>47</v>
      </c>
      <c r="I360" s="223"/>
      <c r="J360" s="73"/>
      <c r="K360" s="73"/>
      <c r="L360" s="73"/>
      <c r="M360" s="74"/>
      <c r="N360" s="247"/>
      <c r="O360" s="306"/>
      <c r="P360" s="105"/>
      <c r="Q360" s="75"/>
      <c r="R360" s="75"/>
      <c r="S360" s="75"/>
      <c r="T360" s="75"/>
      <c r="U360" s="75"/>
      <c r="V360" s="75"/>
      <c r="W360" s="75"/>
      <c r="X360" s="75"/>
      <c r="Y360" s="76">
        <f>IF(ISNUMBER(VLOOKUP(Y362,P$7:W$7,MATCH(Y362,P$7:W$7))),VLOOKUP(Y362,P$7:W$7,MATCH(Y362,P$7:W$7)),IF(N364=0,"No Data",IF(Y362&gt;0,"&lt;100",0)))</f>
        <v>25000</v>
      </c>
      <c r="Z360" s="77">
        <f>IF(ISNUMBER(VLOOKUP(Z364,P$7:W$7,MATCH(Z364,P$7:W$7))),VLOOKUP(Z364,P$7:W$7,MATCH(Z364,P$7:W$7)),IF(N364=0,"No Data",IF(Z364&gt;0,"&lt;100",0)))</f>
        <v>25000</v>
      </c>
      <c r="AA360" s="106">
        <f>IF(ISNUMBER(Z360),Z360,0)</f>
        <v>25000</v>
      </c>
      <c r="AB360" s="75"/>
      <c r="AC360" s="75"/>
      <c r="AD360" s="75"/>
      <c r="AE360" s="75"/>
      <c r="AF360" s="75"/>
      <c r="AG360" s="75"/>
      <c r="AH360" s="75"/>
      <c r="AI360" s="75"/>
      <c r="AJ360" s="76">
        <f>IF(ISNUMBER(VLOOKUP(AJ362,AB$7:AH$7,MATCH(AJ362,AB$7:AH$7))),VLOOKUP(AJ362,AB$7:AH$7,MATCH(AJ362,AB$7:AH$7)),IF(N364=0,"No Data",IF(AJ362&gt;0,"&lt;50",0)))</f>
        <v>0</v>
      </c>
      <c r="AK360" s="77">
        <f>IF(ISNUMBER(VLOOKUP(AK364,AB$7:AH$7,MATCH(AK364,AB$7:AH$7))),VLOOKUP(AK364,AB$7:AH$7,MATCH(AK364,AB$7:AH$7)),IF(N364=0,"No Data",IF(AK364&gt;0,"&lt;50",0)))</f>
        <v>0</v>
      </c>
      <c r="AL360" s="106">
        <f>IF(ISNUMBER(AK360),AK360,0)</f>
        <v>0</v>
      </c>
      <c r="AM360" s="75"/>
      <c r="AN360" s="75"/>
      <c r="AO360" s="75"/>
      <c r="AP360" s="75"/>
      <c r="AQ360" s="75"/>
      <c r="AR360" s="75"/>
      <c r="AS360" s="75"/>
      <c r="AT360" s="75"/>
      <c r="AU360" s="75"/>
      <c r="AV360" s="75"/>
      <c r="AW360" s="76">
        <f>IF(ISNUMBER(VLOOKUP(AW362,AM$7:AU$7,MATCH(AW362,AM$7:AU$7))),VLOOKUP(AW362,AM$7:AU$7,MATCH(AW362,AM$7:AU$7)),IF(N364=0,"No Data",IF(AW362&gt;0,"&lt;10",0)))</f>
        <v>100</v>
      </c>
      <c r="AX360" s="77">
        <f>IF(ISNUMBER(VLOOKUP(AX364,AM$7:AU$7,MATCH(AX364,AM$7:AU$7))),VLOOKUP(AX364,AM$7:AU$7,MATCH(AX364,AM$7:AU$7)),IF(N364=0,"No Data",IF(AX364&gt;0,"&lt;10",0)))</f>
        <v>100</v>
      </c>
      <c r="AY360" s="106">
        <f>IF(ISNUMBER(AX360),AX360,0)</f>
        <v>100</v>
      </c>
      <c r="AZ360" s="79"/>
      <c r="BA360" s="80"/>
      <c r="BB360" s="71"/>
      <c r="BC360" s="54"/>
      <c r="BD360" s="41">
        <v>3</v>
      </c>
      <c r="BE360" s="52">
        <v>31</v>
      </c>
      <c r="BF360" s="62">
        <v>3181</v>
      </c>
      <c r="BG360" s="276" t="s">
        <v>47</v>
      </c>
    </row>
    <row r="361" spans="1:59" s="63" customFormat="1" ht="12.75" x14ac:dyDescent="0.2">
      <c r="A361" s="196">
        <v>3</v>
      </c>
      <c r="B361" s="197" t="s">
        <v>108</v>
      </c>
      <c r="C361" s="208">
        <v>31</v>
      </c>
      <c r="D361" s="209" t="s">
        <v>109</v>
      </c>
      <c r="E361" s="210">
        <v>3181</v>
      </c>
      <c r="F361" s="211" t="s">
        <v>233</v>
      </c>
      <c r="G361" s="231" t="s">
        <v>264</v>
      </c>
      <c r="H361" s="81" t="s">
        <v>48</v>
      </c>
      <c r="I361" s="223"/>
      <c r="J361" s="73"/>
      <c r="K361" s="73"/>
      <c r="L361" s="73"/>
      <c r="M361" s="74"/>
      <c r="N361" s="247"/>
      <c r="O361" s="306"/>
      <c r="P361" s="105"/>
      <c r="Q361" s="75"/>
      <c r="R361" s="75"/>
      <c r="S361" s="75"/>
      <c r="T361" s="75"/>
      <c r="U361" s="75"/>
      <c r="V361" s="75"/>
      <c r="W361" s="75"/>
      <c r="X361" s="75"/>
      <c r="Y361" s="82">
        <f>MIN(X365:X366)</f>
        <v>25000</v>
      </c>
      <c r="Z361" s="83"/>
      <c r="AA361" s="83"/>
      <c r="AB361" s="75"/>
      <c r="AC361" s="75"/>
      <c r="AD361" s="75"/>
      <c r="AE361" s="75"/>
      <c r="AF361" s="75"/>
      <c r="AG361" s="75"/>
      <c r="AH361" s="75"/>
      <c r="AI361" s="75"/>
      <c r="AJ361" s="82">
        <f>MIN(AI365:AI366)</f>
        <v>0</v>
      </c>
      <c r="AK361" s="83"/>
      <c r="AL361" s="83"/>
      <c r="AM361" s="75"/>
      <c r="AN361" s="75"/>
      <c r="AO361" s="75"/>
      <c r="AP361" s="75"/>
      <c r="AQ361" s="75"/>
      <c r="AR361" s="75"/>
      <c r="AS361" s="75"/>
      <c r="AT361" s="75"/>
      <c r="AU361" s="75"/>
      <c r="AV361" s="75"/>
      <c r="AW361" s="82">
        <f>MIN(AV365:AV366)</f>
        <v>100</v>
      </c>
      <c r="AX361" s="83"/>
      <c r="AY361" s="83"/>
      <c r="AZ361" s="79"/>
      <c r="BA361" s="80"/>
      <c r="BB361" s="71"/>
      <c r="BC361" s="54"/>
      <c r="BD361" s="41">
        <v>3</v>
      </c>
      <c r="BE361" s="52">
        <v>31</v>
      </c>
      <c r="BF361" s="62">
        <v>3181</v>
      </c>
      <c r="BG361" s="278" t="s">
        <v>48</v>
      </c>
    </row>
    <row r="362" spans="1:59" s="63" customFormat="1" ht="12.75" x14ac:dyDescent="0.2">
      <c r="A362" s="196">
        <v>3</v>
      </c>
      <c r="B362" s="197" t="s">
        <v>108</v>
      </c>
      <c r="C362" s="208">
        <v>31</v>
      </c>
      <c r="D362" s="209" t="s">
        <v>109</v>
      </c>
      <c r="E362" s="210">
        <v>3181</v>
      </c>
      <c r="F362" s="211" t="s">
        <v>233</v>
      </c>
      <c r="G362" s="231" t="s">
        <v>264</v>
      </c>
      <c r="H362" s="81" t="s">
        <v>49</v>
      </c>
      <c r="I362" s="223"/>
      <c r="J362" s="73"/>
      <c r="K362" s="73"/>
      <c r="L362" s="73"/>
      <c r="M362" s="74"/>
      <c r="N362" s="247"/>
      <c r="O362" s="306"/>
      <c r="P362" s="105"/>
      <c r="Q362" s="75"/>
      <c r="R362" s="75"/>
      <c r="S362" s="75"/>
      <c r="T362" s="75"/>
      <c r="U362" s="75"/>
      <c r="V362" s="75"/>
      <c r="W362" s="75"/>
      <c r="X362" s="75"/>
      <c r="Y362" s="84">
        <f>IF(ISNUMBER(AVERAGE(X365:X366)),AVERAGE(X365:X366),0)</f>
        <v>25000</v>
      </c>
      <c r="Z362" s="83"/>
      <c r="AA362" s="83"/>
      <c r="AB362" s="75"/>
      <c r="AC362" s="75"/>
      <c r="AD362" s="75"/>
      <c r="AE362" s="75"/>
      <c r="AF362" s="75"/>
      <c r="AG362" s="75"/>
      <c r="AH362" s="75"/>
      <c r="AI362" s="75"/>
      <c r="AJ362" s="84">
        <f>IF(ISNUMBER(AVERAGE(AI365:AI366)),AVERAGE(AI365:AI366),0)</f>
        <v>0</v>
      </c>
      <c r="AK362" s="83"/>
      <c r="AL362" s="83"/>
      <c r="AM362" s="75"/>
      <c r="AN362" s="75"/>
      <c r="AO362" s="75"/>
      <c r="AP362" s="75"/>
      <c r="AQ362" s="75"/>
      <c r="AR362" s="75"/>
      <c r="AS362" s="75"/>
      <c r="AT362" s="75"/>
      <c r="AU362" s="75"/>
      <c r="AV362" s="75"/>
      <c r="AW362" s="84">
        <f>IF(ISNUMBER(AVERAGE(AV365:AV366)),AVERAGE(AV365:AV366),0)</f>
        <v>100</v>
      </c>
      <c r="AX362" s="83"/>
      <c r="AY362" s="83"/>
      <c r="AZ362" s="79"/>
      <c r="BA362" s="80"/>
      <c r="BB362" s="71"/>
      <c r="BC362" s="54"/>
      <c r="BD362" s="41">
        <v>3</v>
      </c>
      <c r="BE362" s="52">
        <v>31</v>
      </c>
      <c r="BF362" s="62">
        <v>3181</v>
      </c>
      <c r="BG362" s="278" t="s">
        <v>49</v>
      </c>
    </row>
    <row r="363" spans="1:59" s="63" customFormat="1" ht="12.75" x14ac:dyDescent="0.2">
      <c r="A363" s="196">
        <v>3</v>
      </c>
      <c r="B363" s="197" t="s">
        <v>108</v>
      </c>
      <c r="C363" s="208">
        <v>31</v>
      </c>
      <c r="D363" s="209" t="s">
        <v>109</v>
      </c>
      <c r="E363" s="210">
        <v>3181</v>
      </c>
      <c r="F363" s="211" t="s">
        <v>233</v>
      </c>
      <c r="G363" s="231" t="s">
        <v>264</v>
      </c>
      <c r="H363" s="81" t="s">
        <v>50</v>
      </c>
      <c r="I363" s="223"/>
      <c r="J363" s="73"/>
      <c r="K363" s="73"/>
      <c r="L363" s="73"/>
      <c r="M363" s="74"/>
      <c r="N363" s="247"/>
      <c r="O363" s="306"/>
      <c r="P363" s="105"/>
      <c r="Q363" s="75"/>
      <c r="R363" s="75"/>
      <c r="S363" s="75"/>
      <c r="T363" s="75"/>
      <c r="U363" s="75"/>
      <c r="V363" s="75"/>
      <c r="W363" s="75"/>
      <c r="X363" s="75"/>
      <c r="Y363" s="84">
        <f>MAX(X365:X366)</f>
        <v>25000</v>
      </c>
      <c r="Z363" s="83"/>
      <c r="AA363" s="83"/>
      <c r="AB363" s="75"/>
      <c r="AC363" s="75"/>
      <c r="AD363" s="75"/>
      <c r="AE363" s="75"/>
      <c r="AF363" s="75"/>
      <c r="AG363" s="75"/>
      <c r="AH363" s="75"/>
      <c r="AI363" s="75"/>
      <c r="AJ363" s="84">
        <f>MAX(AI365:AI366)</f>
        <v>0</v>
      </c>
      <c r="AK363" s="83"/>
      <c r="AL363" s="83"/>
      <c r="AM363" s="75"/>
      <c r="AN363" s="75"/>
      <c r="AO363" s="75"/>
      <c r="AP363" s="75"/>
      <c r="AQ363" s="75"/>
      <c r="AR363" s="75"/>
      <c r="AS363" s="75"/>
      <c r="AT363" s="75"/>
      <c r="AU363" s="75"/>
      <c r="AV363" s="75"/>
      <c r="AW363" s="84">
        <f>MAX(AV365:AV366)</f>
        <v>100</v>
      </c>
      <c r="AX363" s="83"/>
      <c r="AY363" s="83"/>
      <c r="AZ363" s="79"/>
      <c r="BA363" s="80"/>
      <c r="BB363" s="71"/>
      <c r="BC363" s="54"/>
      <c r="BD363" s="41">
        <v>3</v>
      </c>
      <c r="BE363" s="52">
        <v>31</v>
      </c>
      <c r="BF363" s="62">
        <v>3181</v>
      </c>
      <c r="BG363" s="278" t="s">
        <v>50</v>
      </c>
    </row>
    <row r="364" spans="1:59" s="63" customFormat="1" ht="12.75" x14ac:dyDescent="0.2">
      <c r="A364" s="196">
        <v>3</v>
      </c>
      <c r="B364" s="197" t="s">
        <v>108</v>
      </c>
      <c r="C364" s="208">
        <v>31</v>
      </c>
      <c r="D364" s="209" t="s">
        <v>109</v>
      </c>
      <c r="E364" s="210">
        <v>3181</v>
      </c>
      <c r="F364" s="211" t="s">
        <v>233</v>
      </c>
      <c r="G364" s="231" t="s">
        <v>264</v>
      </c>
      <c r="H364" s="85" t="s">
        <v>51</v>
      </c>
      <c r="I364" s="223"/>
      <c r="J364" s="73"/>
      <c r="K364" s="73"/>
      <c r="L364" s="73"/>
      <c r="M364" s="74"/>
      <c r="N364" s="317">
        <f>SUM(N365:N366)</f>
        <v>2</v>
      </c>
      <c r="O364" s="293">
        <f>SUM(O365:O366)</f>
        <v>1</v>
      </c>
      <c r="P364" s="292"/>
      <c r="Q364" s="87"/>
      <c r="R364" s="87"/>
      <c r="S364" s="87"/>
      <c r="T364" s="87"/>
      <c r="U364" s="87"/>
      <c r="V364" s="87"/>
      <c r="W364" s="87"/>
      <c r="X364" s="87"/>
      <c r="Y364" s="112"/>
      <c r="Z364" s="121">
        <f>SUM(Z365:Z366)</f>
        <v>25000</v>
      </c>
      <c r="AA364" s="88"/>
      <c r="AB364" s="87"/>
      <c r="AC364" s="87"/>
      <c r="AD364" s="87"/>
      <c r="AE364" s="87"/>
      <c r="AF364" s="87"/>
      <c r="AG364" s="87"/>
      <c r="AH364" s="87"/>
      <c r="AI364" s="87"/>
      <c r="AJ364" s="112"/>
      <c r="AK364" s="121">
        <f>SUM(AK365:AK366)</f>
        <v>0</v>
      </c>
      <c r="AL364" s="88"/>
      <c r="AM364" s="87"/>
      <c r="AN364" s="87"/>
      <c r="AO364" s="87"/>
      <c r="AP364" s="87"/>
      <c r="AQ364" s="87"/>
      <c r="AR364" s="87"/>
      <c r="AS364" s="87"/>
      <c r="AT364" s="87"/>
      <c r="AU364" s="87"/>
      <c r="AV364" s="87"/>
      <c r="AW364" s="112"/>
      <c r="AX364" s="121">
        <f>SUM(AX365:AX366)</f>
        <v>100</v>
      </c>
      <c r="AY364" s="88"/>
      <c r="AZ364" s="79"/>
      <c r="BA364" s="80"/>
      <c r="BB364" s="71"/>
      <c r="BC364" s="54"/>
      <c r="BD364" s="41">
        <v>3</v>
      </c>
      <c r="BE364" s="52">
        <v>31</v>
      </c>
      <c r="BF364" s="62">
        <v>3181</v>
      </c>
      <c r="BG364" s="279" t="s">
        <v>51</v>
      </c>
    </row>
    <row r="365" spans="1:59" s="63" customFormat="1" ht="24" x14ac:dyDescent="0.2">
      <c r="A365" s="196">
        <v>3</v>
      </c>
      <c r="B365" s="197" t="s">
        <v>108</v>
      </c>
      <c r="C365" s="208">
        <v>31</v>
      </c>
      <c r="D365" s="209" t="s">
        <v>109</v>
      </c>
      <c r="E365" s="210">
        <v>3181</v>
      </c>
      <c r="F365" s="211" t="s">
        <v>233</v>
      </c>
      <c r="G365" s="231" t="s">
        <v>264</v>
      </c>
      <c r="H365" s="89" t="s">
        <v>52</v>
      </c>
      <c r="I365" s="90" t="s">
        <v>234</v>
      </c>
      <c r="J365" s="90"/>
      <c r="K365" s="90" t="s">
        <v>235</v>
      </c>
      <c r="L365" s="90" t="s">
        <v>69</v>
      </c>
      <c r="M365" s="91" t="s">
        <v>236</v>
      </c>
      <c r="N365" s="312">
        <v>1</v>
      </c>
      <c r="O365" s="313">
        <f>N365/N$364</f>
        <v>0.5</v>
      </c>
      <c r="P365" s="104"/>
      <c r="Q365" s="92"/>
      <c r="R365" s="92"/>
      <c r="S365" s="92"/>
      <c r="T365" s="92"/>
      <c r="U365" s="92"/>
      <c r="V365" s="92"/>
      <c r="W365" s="92">
        <v>1</v>
      </c>
      <c r="X365" s="109">
        <f>P365*P$7+Q365*Q$7+R365*R$7+S365*S$7+T365*T$7+U365*U$7+V365*V$7+W365*W$7</f>
        <v>25000</v>
      </c>
      <c r="Y365" s="83"/>
      <c r="Z365" s="110">
        <f>X365*$O365</f>
        <v>12500</v>
      </c>
      <c r="AA365" s="111"/>
      <c r="AB365" s="92"/>
      <c r="AC365" s="92"/>
      <c r="AD365" s="92"/>
      <c r="AE365" s="92"/>
      <c r="AF365" s="92"/>
      <c r="AG365" s="92"/>
      <c r="AH365" s="92"/>
      <c r="AI365" s="109">
        <f>AB365*AB$7+AC365*AC$7+AD365*AD$7+AE365*AE$7+AF365*AF$7+AG365*AG$7+AH365*AH$7</f>
        <v>0</v>
      </c>
      <c r="AJ365" s="83"/>
      <c r="AK365" s="110">
        <f>AI365*$O365</f>
        <v>0</v>
      </c>
      <c r="AL365" s="111"/>
      <c r="AM365" s="92"/>
      <c r="AN365" s="92"/>
      <c r="AO365" s="92"/>
      <c r="AP365" s="92">
        <v>1</v>
      </c>
      <c r="AQ365" s="92"/>
      <c r="AR365" s="92"/>
      <c r="AS365" s="92"/>
      <c r="AT365" s="92"/>
      <c r="AU365" s="92"/>
      <c r="AV365" s="109">
        <f>AM365*AM$7+AN365*AN$7+AO365*AO$7+AP365*AP$7+AQ365*AQ$7+AR365*AR$7+AS365*AS$7+AT365*AT$7+AU365*AU$7</f>
        <v>100</v>
      </c>
      <c r="AW365" s="75"/>
      <c r="AX365" s="110">
        <f>AV365*$O365</f>
        <v>50</v>
      </c>
      <c r="AY365" s="111"/>
      <c r="AZ365" s="93"/>
      <c r="BA365" s="94" t="s">
        <v>105</v>
      </c>
      <c r="BB365" s="71"/>
      <c r="BC365" s="54"/>
      <c r="BD365" s="41">
        <v>3</v>
      </c>
      <c r="BE365" s="52">
        <v>31</v>
      </c>
      <c r="BF365" s="62">
        <v>3181</v>
      </c>
      <c r="BG365" s="280" t="s">
        <v>52</v>
      </c>
    </row>
    <row r="366" spans="1:59" s="63" customFormat="1" ht="12.75" x14ac:dyDescent="0.2">
      <c r="A366" s="196">
        <v>3</v>
      </c>
      <c r="B366" s="197" t="s">
        <v>108</v>
      </c>
      <c r="C366" s="208">
        <v>31</v>
      </c>
      <c r="D366" s="209" t="s">
        <v>109</v>
      </c>
      <c r="E366" s="210">
        <v>3181</v>
      </c>
      <c r="F366" s="211" t="s">
        <v>233</v>
      </c>
      <c r="G366" s="231" t="s">
        <v>264</v>
      </c>
      <c r="H366" s="89"/>
      <c r="I366" s="90" t="s">
        <v>162</v>
      </c>
      <c r="J366" s="90"/>
      <c r="K366" s="90" t="s">
        <v>237</v>
      </c>
      <c r="L366" s="90"/>
      <c r="M366" s="91"/>
      <c r="N366" s="312">
        <v>1</v>
      </c>
      <c r="O366" s="313">
        <f>N366/N$364</f>
        <v>0.5</v>
      </c>
      <c r="P366" s="104"/>
      <c r="Q366" s="92"/>
      <c r="R366" s="92"/>
      <c r="S366" s="92"/>
      <c r="T366" s="92"/>
      <c r="U366" s="92"/>
      <c r="V366" s="92"/>
      <c r="W366" s="92">
        <v>1</v>
      </c>
      <c r="X366" s="109">
        <f>P366*P$7+Q366*Q$7+R366*R$7+S366*S$7+T366*T$7+U366*U$7+V366*V$7+W366*W$7</f>
        <v>25000</v>
      </c>
      <c r="Y366" s="83"/>
      <c r="Z366" s="110">
        <f>X366*$O366</f>
        <v>12500</v>
      </c>
      <c r="AA366" s="111"/>
      <c r="AB366" s="92"/>
      <c r="AC366" s="92"/>
      <c r="AD366" s="92"/>
      <c r="AE366" s="92"/>
      <c r="AF366" s="92"/>
      <c r="AG366" s="92"/>
      <c r="AH366" s="92"/>
      <c r="AI366" s="109">
        <f>AB366*AB$7+AC366*AC$7+AD366*AD$7+AE366*AE$7+AF366*AF$7+AG366*AG$7+AH366*AH$7</f>
        <v>0</v>
      </c>
      <c r="AJ366" s="83"/>
      <c r="AK366" s="110">
        <f>AI366*$O366</f>
        <v>0</v>
      </c>
      <c r="AL366" s="111"/>
      <c r="AM366" s="92"/>
      <c r="AN366" s="92"/>
      <c r="AO366" s="92"/>
      <c r="AP366" s="92">
        <v>1</v>
      </c>
      <c r="AQ366" s="92"/>
      <c r="AR366" s="92"/>
      <c r="AS366" s="92"/>
      <c r="AT366" s="92"/>
      <c r="AU366" s="92"/>
      <c r="AV366" s="109">
        <f>AM366*AM$7+AN366*AN$7+AO366*AO$7+AP366*AP$7+AQ366*AQ$7+AR366*AR$7+AS366*AS$7+AT366*AT$7+AU366*AU$7</f>
        <v>100</v>
      </c>
      <c r="AW366" s="75"/>
      <c r="AX366" s="110">
        <f>AV366*$O366</f>
        <v>50</v>
      </c>
      <c r="AY366" s="111"/>
      <c r="AZ366" s="93"/>
      <c r="BA366" s="94" t="s">
        <v>131</v>
      </c>
      <c r="BB366" s="71"/>
      <c r="BC366" s="54"/>
      <c r="BD366" s="41">
        <v>3</v>
      </c>
      <c r="BE366" s="52">
        <v>31</v>
      </c>
      <c r="BF366" s="62">
        <v>3181</v>
      </c>
      <c r="BG366" s="280" t="s">
        <v>52</v>
      </c>
    </row>
    <row r="367" spans="1:59" s="63" customFormat="1" ht="12.75" x14ac:dyDescent="0.2">
      <c r="A367" s="196">
        <v>3</v>
      </c>
      <c r="B367" s="197" t="s">
        <v>108</v>
      </c>
      <c r="C367" s="208">
        <v>31</v>
      </c>
      <c r="D367" s="209" t="s">
        <v>109</v>
      </c>
      <c r="E367" s="210">
        <v>3181</v>
      </c>
      <c r="F367" s="211" t="s">
        <v>233</v>
      </c>
      <c r="G367" s="231" t="s">
        <v>264</v>
      </c>
      <c r="H367" s="65"/>
      <c r="I367" s="222"/>
      <c r="J367" s="66"/>
      <c r="K367" s="66"/>
      <c r="L367" s="66"/>
      <c r="M367" s="64"/>
      <c r="N367" s="304"/>
      <c r="O367" s="305"/>
      <c r="P367" s="127"/>
      <c r="Q367" s="67"/>
      <c r="R367" s="67"/>
      <c r="S367" s="67"/>
      <c r="T367" s="67"/>
      <c r="U367" s="67"/>
      <c r="V367" s="67"/>
      <c r="W367" s="67"/>
      <c r="X367" s="67"/>
      <c r="Y367" s="68"/>
      <c r="Z367" s="68"/>
      <c r="AA367" s="68"/>
      <c r="AB367" s="67"/>
      <c r="AC367" s="67"/>
      <c r="AD367" s="67"/>
      <c r="AE367" s="67"/>
      <c r="AF367" s="67"/>
      <c r="AG367" s="67"/>
      <c r="AH367" s="67"/>
      <c r="AI367" s="67"/>
      <c r="AJ367" s="68"/>
      <c r="AK367" s="68"/>
      <c r="AL367" s="68"/>
      <c r="AM367" s="67"/>
      <c r="AN367" s="67"/>
      <c r="AO367" s="67"/>
      <c r="AP367" s="67"/>
      <c r="AQ367" s="67"/>
      <c r="AR367" s="67"/>
      <c r="AS367" s="67"/>
      <c r="AT367" s="67"/>
      <c r="AU367" s="67"/>
      <c r="AV367" s="67"/>
      <c r="AW367" s="67"/>
      <c r="AX367" s="68"/>
      <c r="AY367" s="68"/>
      <c r="AZ367" s="69"/>
      <c r="BA367" s="70"/>
      <c r="BB367" s="71"/>
      <c r="BC367" s="54"/>
      <c r="BD367" s="41">
        <v>3</v>
      </c>
      <c r="BE367" s="52">
        <v>31</v>
      </c>
      <c r="BF367" s="62">
        <v>3181</v>
      </c>
      <c r="BG367" s="275"/>
    </row>
    <row r="368" spans="1:59" s="63" customFormat="1" ht="12.75" x14ac:dyDescent="0.2">
      <c r="A368" s="196">
        <v>3</v>
      </c>
      <c r="B368" s="197" t="s">
        <v>108</v>
      </c>
      <c r="C368" s="208">
        <v>31</v>
      </c>
      <c r="D368" s="209" t="s">
        <v>109</v>
      </c>
      <c r="E368" s="210">
        <v>3181</v>
      </c>
      <c r="F368" s="211" t="s">
        <v>233</v>
      </c>
      <c r="G368" s="230"/>
      <c r="H368" s="56"/>
      <c r="I368" s="221"/>
      <c r="J368" s="57"/>
      <c r="K368" s="57"/>
      <c r="L368" s="57"/>
      <c r="M368" s="55"/>
      <c r="N368" s="303"/>
      <c r="O368" s="245"/>
      <c r="P368" s="122"/>
      <c r="Q368" s="58"/>
      <c r="R368" s="58"/>
      <c r="S368" s="58"/>
      <c r="T368" s="58"/>
      <c r="U368" s="58"/>
      <c r="V368" s="58"/>
      <c r="W368" s="58"/>
      <c r="X368" s="58"/>
      <c r="Y368" s="59"/>
      <c r="Z368" s="59"/>
      <c r="AA368" s="59"/>
      <c r="AB368" s="58"/>
      <c r="AC368" s="58"/>
      <c r="AD368" s="58"/>
      <c r="AE368" s="58"/>
      <c r="AF368" s="58"/>
      <c r="AG368" s="58"/>
      <c r="AH368" s="58"/>
      <c r="AI368" s="58"/>
      <c r="AJ368" s="59"/>
      <c r="AK368" s="59"/>
      <c r="AL368" s="59"/>
      <c r="AM368" s="58"/>
      <c r="AN368" s="58"/>
      <c r="AO368" s="58"/>
      <c r="AP368" s="58"/>
      <c r="AQ368" s="58"/>
      <c r="AR368" s="58"/>
      <c r="AS368" s="58"/>
      <c r="AT368" s="58"/>
      <c r="AU368" s="58"/>
      <c r="AV368" s="58"/>
      <c r="AW368" s="58"/>
      <c r="AX368" s="59"/>
      <c r="AY368" s="59"/>
      <c r="AZ368" s="60"/>
      <c r="BA368" s="61"/>
      <c r="BB368" s="54"/>
      <c r="BC368" s="54"/>
      <c r="BD368" s="41">
        <v>3</v>
      </c>
      <c r="BE368" s="52">
        <v>31</v>
      </c>
      <c r="BF368" s="62">
        <v>3181</v>
      </c>
      <c r="BG368" s="274"/>
    </row>
    <row r="369" spans="1:59" s="53" customFormat="1" ht="18.75" x14ac:dyDescent="0.3">
      <c r="A369" s="202">
        <v>3</v>
      </c>
      <c r="B369" s="203" t="s">
        <v>108</v>
      </c>
      <c r="C369" s="205">
        <v>33</v>
      </c>
      <c r="D369" s="206" t="s">
        <v>238</v>
      </c>
      <c r="E369" s="207"/>
      <c r="F369" s="207"/>
      <c r="G369" s="229"/>
      <c r="H369" s="44"/>
      <c r="I369" s="226"/>
      <c r="J369" s="192"/>
      <c r="K369" s="192"/>
      <c r="L369" s="192"/>
      <c r="M369" s="194"/>
      <c r="N369" s="302"/>
      <c r="O369" s="298"/>
      <c r="P369" s="47"/>
      <c r="Q369" s="47"/>
      <c r="R369" s="47"/>
      <c r="S369" s="47"/>
      <c r="T369" s="47"/>
      <c r="U369" s="47"/>
      <c r="V369" s="47"/>
      <c r="W369" s="47"/>
      <c r="X369" s="47"/>
      <c r="Y369" s="48"/>
      <c r="Z369" s="48"/>
      <c r="AA369" s="48"/>
      <c r="AB369" s="47"/>
      <c r="AC369" s="47"/>
      <c r="AD369" s="47"/>
      <c r="AE369" s="47"/>
      <c r="AF369" s="47"/>
      <c r="AG369" s="47"/>
      <c r="AH369" s="47"/>
      <c r="AI369" s="47"/>
      <c r="AJ369" s="48"/>
      <c r="AK369" s="48"/>
      <c r="AL369" s="48"/>
      <c r="AM369" s="47"/>
      <c r="AN369" s="47"/>
      <c r="AO369" s="47"/>
      <c r="AP369" s="47"/>
      <c r="AQ369" s="47"/>
      <c r="AR369" s="47"/>
      <c r="AS369" s="47"/>
      <c r="AT369" s="47"/>
      <c r="AU369" s="47"/>
      <c r="AV369" s="47"/>
      <c r="AW369" s="47"/>
      <c r="AX369" s="48"/>
      <c r="AY369" s="333"/>
      <c r="AZ369" s="49"/>
      <c r="BA369" s="50"/>
      <c r="BB369" s="51"/>
      <c r="BC369" s="45"/>
      <c r="BD369" s="41">
        <v>3</v>
      </c>
      <c r="BE369" s="52">
        <v>33</v>
      </c>
      <c r="BF369" s="52" t="s">
        <v>238</v>
      </c>
      <c r="BG369" s="273"/>
    </row>
    <row r="370" spans="1:59" s="63" customFormat="1" ht="12.75" x14ac:dyDescent="0.2">
      <c r="A370" s="196">
        <v>3</v>
      </c>
      <c r="B370" s="197" t="s">
        <v>108</v>
      </c>
      <c r="C370" s="208">
        <v>33</v>
      </c>
      <c r="D370" s="209" t="s">
        <v>238</v>
      </c>
      <c r="E370" s="212">
        <v>3311</v>
      </c>
      <c r="F370" s="213" t="s">
        <v>239</v>
      </c>
      <c r="G370" s="232"/>
      <c r="H370" s="97"/>
      <c r="I370" s="224"/>
      <c r="J370" s="98"/>
      <c r="K370" s="98"/>
      <c r="L370" s="98"/>
      <c r="M370" s="96"/>
      <c r="N370" s="307"/>
      <c r="O370" s="246"/>
      <c r="P370" s="124"/>
      <c r="Q370" s="124"/>
      <c r="R370" s="124"/>
      <c r="S370" s="124"/>
      <c r="T370" s="124"/>
      <c r="U370" s="124"/>
      <c r="V370" s="124"/>
      <c r="W370" s="124"/>
      <c r="X370" s="124"/>
      <c r="Y370" s="100"/>
      <c r="Z370" s="125"/>
      <c r="AA370" s="125"/>
      <c r="AB370" s="124"/>
      <c r="AC370" s="124"/>
      <c r="AD370" s="124"/>
      <c r="AE370" s="124"/>
      <c r="AF370" s="124"/>
      <c r="AG370" s="124"/>
      <c r="AH370" s="124"/>
      <c r="AI370" s="124"/>
      <c r="AJ370" s="100"/>
      <c r="AK370" s="125"/>
      <c r="AL370" s="125"/>
      <c r="AM370" s="124"/>
      <c r="AN370" s="124"/>
      <c r="AO370" s="124"/>
      <c r="AP370" s="124"/>
      <c r="AQ370" s="124"/>
      <c r="AR370" s="124"/>
      <c r="AS370" s="124"/>
      <c r="AT370" s="124"/>
      <c r="AU370" s="124"/>
      <c r="AV370" s="124"/>
      <c r="AW370" s="99"/>
      <c r="AX370" s="125"/>
      <c r="AY370" s="100"/>
      <c r="AZ370" s="101"/>
      <c r="BA370" s="102"/>
      <c r="BB370" s="95"/>
      <c r="BC370" s="95"/>
      <c r="BD370" s="41">
        <v>3</v>
      </c>
      <c r="BE370" s="52">
        <v>33</v>
      </c>
      <c r="BF370" s="103">
        <v>3311</v>
      </c>
      <c r="BG370" s="277"/>
    </row>
    <row r="371" spans="1:59" s="63" customFormat="1" ht="12.75" x14ac:dyDescent="0.2">
      <c r="A371" s="196">
        <v>3</v>
      </c>
      <c r="B371" s="197" t="s">
        <v>108</v>
      </c>
      <c r="C371" s="208">
        <v>33</v>
      </c>
      <c r="D371" s="209" t="s">
        <v>238</v>
      </c>
      <c r="E371" s="212">
        <v>3311</v>
      </c>
      <c r="F371" s="213" t="s">
        <v>239</v>
      </c>
      <c r="G371" s="232"/>
      <c r="H371" s="97"/>
      <c r="I371" s="224"/>
      <c r="J371" s="98"/>
      <c r="K371" s="98"/>
      <c r="L371" s="98"/>
      <c r="M371" s="96"/>
      <c r="N371" s="307"/>
      <c r="O371" s="246"/>
      <c r="P371" s="124"/>
      <c r="Q371" s="99"/>
      <c r="R371" s="99"/>
      <c r="S371" s="99"/>
      <c r="T371" s="99"/>
      <c r="U371" s="99"/>
      <c r="V371" s="99"/>
      <c r="W371" s="99"/>
      <c r="X371" s="99"/>
      <c r="Y371" s="100"/>
      <c r="Z371" s="100"/>
      <c r="AA371" s="100"/>
      <c r="AB371" s="99"/>
      <c r="AC371" s="99"/>
      <c r="AD371" s="99"/>
      <c r="AE371" s="99"/>
      <c r="AF371" s="99"/>
      <c r="AG371" s="99"/>
      <c r="AH371" s="99"/>
      <c r="AI371" s="99"/>
      <c r="AJ371" s="100"/>
      <c r="AK371" s="100"/>
      <c r="AL371" s="100"/>
      <c r="AM371" s="99"/>
      <c r="AN371" s="99"/>
      <c r="AO371" s="99"/>
      <c r="AP371" s="99"/>
      <c r="AQ371" s="99"/>
      <c r="AR371" s="99"/>
      <c r="AS371" s="99"/>
      <c r="AT371" s="99"/>
      <c r="AU371" s="99"/>
      <c r="AV371" s="99"/>
      <c r="AW371" s="99"/>
      <c r="AX371" s="100"/>
      <c r="AY371" s="100"/>
      <c r="AZ371" s="101"/>
      <c r="BA371" s="102"/>
      <c r="BB371" s="95"/>
      <c r="BC371" s="95"/>
      <c r="BD371" s="41">
        <v>3</v>
      </c>
      <c r="BE371" s="52">
        <v>33</v>
      </c>
      <c r="BF371" s="103">
        <v>3311</v>
      </c>
      <c r="BG371" s="277"/>
    </row>
    <row r="372" spans="1:59" s="63" customFormat="1" ht="12.75" x14ac:dyDescent="0.2">
      <c r="A372" s="196">
        <v>3</v>
      </c>
      <c r="B372" s="197" t="s">
        <v>108</v>
      </c>
      <c r="C372" s="208">
        <v>33</v>
      </c>
      <c r="D372" s="209" t="s">
        <v>238</v>
      </c>
      <c r="E372" s="212">
        <v>3311</v>
      </c>
      <c r="F372" s="213" t="s">
        <v>239</v>
      </c>
      <c r="G372" s="231" t="s">
        <v>240</v>
      </c>
      <c r="H372" s="65"/>
      <c r="I372" s="222"/>
      <c r="J372" s="66"/>
      <c r="K372" s="66"/>
      <c r="L372" s="66"/>
      <c r="M372" s="64"/>
      <c r="N372" s="304"/>
      <c r="O372" s="305"/>
      <c r="P372" s="127"/>
      <c r="Q372" s="67"/>
      <c r="R372" s="67"/>
      <c r="S372" s="67"/>
      <c r="T372" s="67"/>
      <c r="U372" s="67"/>
      <c r="V372" s="67"/>
      <c r="W372" s="67"/>
      <c r="X372" s="67"/>
      <c r="Y372" s="68"/>
      <c r="Z372" s="68"/>
      <c r="AA372" s="68"/>
      <c r="AB372" s="67"/>
      <c r="AC372" s="67"/>
      <c r="AD372" s="67"/>
      <c r="AE372" s="67"/>
      <c r="AF372" s="67"/>
      <c r="AG372" s="67"/>
      <c r="AH372" s="67"/>
      <c r="AI372" s="67"/>
      <c r="AJ372" s="68"/>
      <c r="AK372" s="68"/>
      <c r="AL372" s="68"/>
      <c r="AM372" s="67"/>
      <c r="AN372" s="67"/>
      <c r="AO372" s="67"/>
      <c r="AP372" s="67"/>
      <c r="AQ372" s="67"/>
      <c r="AR372" s="67"/>
      <c r="AS372" s="67"/>
      <c r="AT372" s="67"/>
      <c r="AU372" s="67"/>
      <c r="AV372" s="67"/>
      <c r="AW372" s="67"/>
      <c r="AX372" s="68"/>
      <c r="AY372" s="68"/>
      <c r="AZ372" s="69"/>
      <c r="BA372" s="70"/>
      <c r="BB372" s="71"/>
      <c r="BC372" s="95"/>
      <c r="BD372" s="41">
        <v>3</v>
      </c>
      <c r="BE372" s="52">
        <v>33</v>
      </c>
      <c r="BF372" s="103">
        <v>3311</v>
      </c>
      <c r="BG372" s="275"/>
    </row>
    <row r="373" spans="1:59" s="63" customFormat="1" ht="12.75" x14ac:dyDescent="0.2">
      <c r="A373" s="196">
        <v>3</v>
      </c>
      <c r="B373" s="197" t="s">
        <v>108</v>
      </c>
      <c r="C373" s="208">
        <v>33</v>
      </c>
      <c r="D373" s="209" t="s">
        <v>238</v>
      </c>
      <c r="E373" s="212">
        <v>3311</v>
      </c>
      <c r="F373" s="213" t="s">
        <v>239</v>
      </c>
      <c r="G373" s="231" t="s">
        <v>240</v>
      </c>
      <c r="H373" s="72" t="s">
        <v>47</v>
      </c>
      <c r="I373" s="223"/>
      <c r="J373" s="73"/>
      <c r="K373" s="73"/>
      <c r="L373" s="73"/>
      <c r="M373" s="74"/>
      <c r="N373" s="247"/>
      <c r="O373" s="306"/>
      <c r="P373" s="105"/>
      <c r="Q373" s="75"/>
      <c r="R373" s="75"/>
      <c r="S373" s="75"/>
      <c r="T373" s="75"/>
      <c r="U373" s="75"/>
      <c r="V373" s="75"/>
      <c r="W373" s="75"/>
      <c r="X373" s="75"/>
      <c r="Y373" s="76">
        <f>IF(ISNUMBER(VLOOKUP(Y375,P$7:W$7,MATCH(Y375,P$7:W$7))),VLOOKUP(Y375,P$7:W$7,MATCH(Y375,P$7:W$7)),IF(N377=0,"No Data",IF(Y375&gt;0,"&lt;100",0)))</f>
        <v>2500</v>
      </c>
      <c r="Z373" s="77">
        <f>IF(ISNUMBER(VLOOKUP(Z377,P$7:W$7,MATCH(Z377,P$7:W$7))),VLOOKUP(Z377,P$7:W$7,MATCH(Z377,P$7:W$7)),IF(N377=0,"No Data",IF(Z377&gt;0,"&lt;100",0)))</f>
        <v>2500</v>
      </c>
      <c r="AA373" s="106">
        <f>IF(ISNUMBER(Z373),Z373,0)</f>
        <v>2500</v>
      </c>
      <c r="AB373" s="75"/>
      <c r="AC373" s="75"/>
      <c r="AD373" s="75"/>
      <c r="AE373" s="75"/>
      <c r="AF373" s="75"/>
      <c r="AG373" s="75"/>
      <c r="AH373" s="75"/>
      <c r="AI373" s="75"/>
      <c r="AJ373" s="76">
        <f>IF(ISNUMBER(VLOOKUP(AJ375,AB$7:AH$7,MATCH(AJ375,AB$7:AH$7))),VLOOKUP(AJ375,AB$7:AH$7,MATCH(AJ375,AB$7:AH$7)),IF(N377=0,"No Data",IF(AJ375&gt;0,"&lt;50",0)))</f>
        <v>0</v>
      </c>
      <c r="AK373" s="77">
        <f>IF(ISNUMBER(VLOOKUP(AK377,AB$7:AH$7,MATCH(AK377,AB$7:AH$7))),VLOOKUP(AK377,AB$7:AH$7,MATCH(AK377,AB$7:AH$7)),IF(N377=0,"No Data",IF(AK377&gt;0,"&lt;50",0)))</f>
        <v>0</v>
      </c>
      <c r="AL373" s="106">
        <f>IF(ISNUMBER(AK373),AK373,0)</f>
        <v>0</v>
      </c>
      <c r="AM373" s="75"/>
      <c r="AN373" s="75"/>
      <c r="AO373" s="75"/>
      <c r="AP373" s="75"/>
      <c r="AQ373" s="75"/>
      <c r="AR373" s="75"/>
      <c r="AS373" s="75"/>
      <c r="AT373" s="75"/>
      <c r="AU373" s="75"/>
      <c r="AV373" s="75"/>
      <c r="AW373" s="76">
        <f>IF(ISNUMBER(VLOOKUP(AW375,AM$7:AU$7,MATCH(AW375,AM$7:AU$7))),VLOOKUP(AW375,AM$7:AU$7,MATCH(AW375,AM$7:AU$7)),IF(N377=0,"No Data",IF(AW375&gt;0,"&lt;10",0)))</f>
        <v>500</v>
      </c>
      <c r="AX373" s="77">
        <f>IF(ISNUMBER(VLOOKUP(AX377,AM$7:AU$7,MATCH(AX377,AM$7:AU$7))),VLOOKUP(AX377,AM$7:AU$7,MATCH(AX377,AM$7:AU$7)),IF(N377=0,"No Data",IF(AX377&gt;0,"&lt;10",0)))</f>
        <v>500</v>
      </c>
      <c r="AY373" s="106">
        <f>IF(ISNUMBER(AX373),AX373,0)</f>
        <v>500</v>
      </c>
      <c r="AZ373" s="79"/>
      <c r="BA373" s="80"/>
      <c r="BB373" s="71"/>
      <c r="BC373" s="95"/>
      <c r="BD373" s="41">
        <v>3</v>
      </c>
      <c r="BE373" s="52">
        <v>33</v>
      </c>
      <c r="BF373" s="103">
        <v>3311</v>
      </c>
      <c r="BG373" s="276" t="s">
        <v>47</v>
      </c>
    </row>
    <row r="374" spans="1:59" s="63" customFormat="1" ht="12.75" x14ac:dyDescent="0.2">
      <c r="A374" s="196">
        <v>3</v>
      </c>
      <c r="B374" s="197" t="s">
        <v>108</v>
      </c>
      <c r="C374" s="208">
        <v>33</v>
      </c>
      <c r="D374" s="209" t="s">
        <v>238</v>
      </c>
      <c r="E374" s="212">
        <v>3311</v>
      </c>
      <c r="F374" s="213" t="s">
        <v>239</v>
      </c>
      <c r="G374" s="231" t="s">
        <v>240</v>
      </c>
      <c r="H374" s="81" t="s">
        <v>48</v>
      </c>
      <c r="I374" s="223"/>
      <c r="J374" s="73"/>
      <c r="K374" s="73"/>
      <c r="L374" s="73"/>
      <c r="M374" s="74"/>
      <c r="N374" s="247"/>
      <c r="O374" s="306"/>
      <c r="P374" s="105"/>
      <c r="Q374" s="75"/>
      <c r="R374" s="75"/>
      <c r="S374" s="75"/>
      <c r="T374" s="75"/>
      <c r="U374" s="75"/>
      <c r="V374" s="75"/>
      <c r="W374" s="75"/>
      <c r="X374" s="75"/>
      <c r="Y374" s="82">
        <f>MIN(X378:X382)</f>
        <v>0</v>
      </c>
      <c r="Z374" s="83"/>
      <c r="AA374" s="83"/>
      <c r="AB374" s="75"/>
      <c r="AC374" s="75"/>
      <c r="AD374" s="75"/>
      <c r="AE374" s="75"/>
      <c r="AF374" s="75"/>
      <c r="AG374" s="75"/>
      <c r="AH374" s="75"/>
      <c r="AI374" s="75"/>
      <c r="AJ374" s="82">
        <f>MIN(AI378:AI382)</f>
        <v>0</v>
      </c>
      <c r="AK374" s="83"/>
      <c r="AL374" s="83"/>
      <c r="AM374" s="75"/>
      <c r="AN374" s="75"/>
      <c r="AO374" s="75"/>
      <c r="AP374" s="75"/>
      <c r="AQ374" s="75"/>
      <c r="AR374" s="75"/>
      <c r="AS374" s="75"/>
      <c r="AT374" s="75"/>
      <c r="AU374" s="75"/>
      <c r="AV374" s="75"/>
      <c r="AW374" s="82">
        <f>MIN(AV378:AV382)</f>
        <v>100</v>
      </c>
      <c r="AX374" s="83"/>
      <c r="AY374" s="83"/>
      <c r="AZ374" s="79"/>
      <c r="BA374" s="80"/>
      <c r="BB374" s="71"/>
      <c r="BC374" s="95"/>
      <c r="BD374" s="41">
        <v>3</v>
      </c>
      <c r="BE374" s="52">
        <v>33</v>
      </c>
      <c r="BF374" s="103">
        <v>3311</v>
      </c>
      <c r="BG374" s="278" t="s">
        <v>48</v>
      </c>
    </row>
    <row r="375" spans="1:59" s="63" customFormat="1" ht="12.75" x14ac:dyDescent="0.2">
      <c r="A375" s="196">
        <v>3</v>
      </c>
      <c r="B375" s="197" t="s">
        <v>108</v>
      </c>
      <c r="C375" s="208">
        <v>33</v>
      </c>
      <c r="D375" s="209" t="s">
        <v>238</v>
      </c>
      <c r="E375" s="212">
        <v>3311</v>
      </c>
      <c r="F375" s="213" t="s">
        <v>239</v>
      </c>
      <c r="G375" s="231" t="s">
        <v>240</v>
      </c>
      <c r="H375" s="81" t="s">
        <v>49</v>
      </c>
      <c r="I375" s="223"/>
      <c r="J375" s="73"/>
      <c r="K375" s="73"/>
      <c r="L375" s="73"/>
      <c r="M375" s="74"/>
      <c r="N375" s="247"/>
      <c r="O375" s="306"/>
      <c r="P375" s="105"/>
      <c r="Q375" s="75"/>
      <c r="R375" s="75"/>
      <c r="S375" s="75"/>
      <c r="T375" s="75"/>
      <c r="U375" s="75"/>
      <c r="V375" s="75"/>
      <c r="W375" s="75"/>
      <c r="X375" s="75"/>
      <c r="Y375" s="84">
        <f>IF(ISNUMBER(AVERAGE(X378:X382)),AVERAGE(X378:X382),0)</f>
        <v>3020</v>
      </c>
      <c r="Z375" s="83"/>
      <c r="AA375" s="83"/>
      <c r="AB375" s="75"/>
      <c r="AC375" s="75"/>
      <c r="AD375" s="75"/>
      <c r="AE375" s="75"/>
      <c r="AF375" s="75"/>
      <c r="AG375" s="75"/>
      <c r="AH375" s="75"/>
      <c r="AI375" s="75"/>
      <c r="AJ375" s="84">
        <f>IF(ISNUMBER(AVERAGE(AI378:AI382)),AVERAGE(AI378:AI382),0)</f>
        <v>0</v>
      </c>
      <c r="AK375" s="83"/>
      <c r="AL375" s="83"/>
      <c r="AM375" s="75"/>
      <c r="AN375" s="75"/>
      <c r="AO375" s="75"/>
      <c r="AP375" s="75"/>
      <c r="AQ375" s="75"/>
      <c r="AR375" s="75"/>
      <c r="AS375" s="75"/>
      <c r="AT375" s="75"/>
      <c r="AU375" s="75"/>
      <c r="AV375" s="75"/>
      <c r="AW375" s="84">
        <f>IF(ISNUMBER(AVERAGE(AV378:AV382)),AVERAGE(AV378:AV382),0)</f>
        <v>610</v>
      </c>
      <c r="AX375" s="83"/>
      <c r="AY375" s="83"/>
      <c r="AZ375" s="79"/>
      <c r="BA375" s="80"/>
      <c r="BB375" s="71"/>
      <c r="BC375" s="95"/>
      <c r="BD375" s="41">
        <v>3</v>
      </c>
      <c r="BE375" s="52">
        <v>33</v>
      </c>
      <c r="BF375" s="103">
        <v>3311</v>
      </c>
      <c r="BG375" s="278" t="s">
        <v>49</v>
      </c>
    </row>
    <row r="376" spans="1:59" s="63" customFormat="1" ht="12.75" x14ac:dyDescent="0.2">
      <c r="A376" s="196">
        <v>3</v>
      </c>
      <c r="B376" s="197" t="s">
        <v>108</v>
      </c>
      <c r="C376" s="208">
        <v>33</v>
      </c>
      <c r="D376" s="209" t="s">
        <v>238</v>
      </c>
      <c r="E376" s="212">
        <v>3311</v>
      </c>
      <c r="F376" s="213" t="s">
        <v>239</v>
      </c>
      <c r="G376" s="231" t="s">
        <v>240</v>
      </c>
      <c r="H376" s="81" t="s">
        <v>50</v>
      </c>
      <c r="I376" s="223"/>
      <c r="J376" s="73"/>
      <c r="K376" s="73"/>
      <c r="L376" s="73"/>
      <c r="M376" s="74"/>
      <c r="N376" s="247"/>
      <c r="O376" s="306"/>
      <c r="P376" s="105"/>
      <c r="Q376" s="75"/>
      <c r="R376" s="75"/>
      <c r="S376" s="75"/>
      <c r="T376" s="75"/>
      <c r="U376" s="75"/>
      <c r="V376" s="75"/>
      <c r="W376" s="75"/>
      <c r="X376" s="75"/>
      <c r="Y376" s="84">
        <f>MAX(X378:X382)</f>
        <v>5000</v>
      </c>
      <c r="Z376" s="83"/>
      <c r="AA376" s="83"/>
      <c r="AB376" s="75"/>
      <c r="AC376" s="75"/>
      <c r="AD376" s="75"/>
      <c r="AE376" s="75"/>
      <c r="AF376" s="75"/>
      <c r="AG376" s="75"/>
      <c r="AH376" s="75"/>
      <c r="AI376" s="75"/>
      <c r="AJ376" s="84">
        <f>MAX(AI378:AI382)</f>
        <v>0</v>
      </c>
      <c r="AK376" s="83"/>
      <c r="AL376" s="83"/>
      <c r="AM376" s="75"/>
      <c r="AN376" s="75"/>
      <c r="AO376" s="75"/>
      <c r="AP376" s="75"/>
      <c r="AQ376" s="75"/>
      <c r="AR376" s="75"/>
      <c r="AS376" s="75"/>
      <c r="AT376" s="75"/>
      <c r="AU376" s="75"/>
      <c r="AV376" s="75"/>
      <c r="AW376" s="84">
        <f>MAX(AV378:AV382)</f>
        <v>2500</v>
      </c>
      <c r="AX376" s="83"/>
      <c r="AY376" s="83"/>
      <c r="AZ376" s="79"/>
      <c r="BA376" s="80"/>
      <c r="BB376" s="71"/>
      <c r="BC376" s="95"/>
      <c r="BD376" s="41">
        <v>3</v>
      </c>
      <c r="BE376" s="52">
        <v>33</v>
      </c>
      <c r="BF376" s="103">
        <v>3311</v>
      </c>
      <c r="BG376" s="278" t="s">
        <v>50</v>
      </c>
    </row>
    <row r="377" spans="1:59" s="63" customFormat="1" ht="12.75" x14ac:dyDescent="0.2">
      <c r="A377" s="196">
        <v>3</v>
      </c>
      <c r="B377" s="197" t="s">
        <v>108</v>
      </c>
      <c r="C377" s="208">
        <v>33</v>
      </c>
      <c r="D377" s="209" t="s">
        <v>238</v>
      </c>
      <c r="E377" s="212">
        <v>3311</v>
      </c>
      <c r="F377" s="213" t="s">
        <v>239</v>
      </c>
      <c r="G377" s="231" t="s">
        <v>240</v>
      </c>
      <c r="H377" s="85" t="s">
        <v>51</v>
      </c>
      <c r="I377" s="223"/>
      <c r="J377" s="73"/>
      <c r="K377" s="73"/>
      <c r="L377" s="73"/>
      <c r="M377" s="74"/>
      <c r="N377" s="248">
        <f>SUM(N378:N382)</f>
        <v>5</v>
      </c>
      <c r="O377" s="293">
        <f>SUM(O378:O382)</f>
        <v>1</v>
      </c>
      <c r="P377" s="292"/>
      <c r="Q377" s="87"/>
      <c r="R377" s="87"/>
      <c r="S377" s="87"/>
      <c r="T377" s="87"/>
      <c r="U377" s="87"/>
      <c r="V377" s="87"/>
      <c r="W377" s="87"/>
      <c r="X377" s="87"/>
      <c r="Y377" s="88"/>
      <c r="Z377" s="86">
        <f>SUM(Z378:Z382)</f>
        <v>3020</v>
      </c>
      <c r="AA377" s="88"/>
      <c r="AB377" s="87"/>
      <c r="AC377" s="87"/>
      <c r="AD377" s="87"/>
      <c r="AE377" s="87"/>
      <c r="AF377" s="87"/>
      <c r="AG377" s="87"/>
      <c r="AH377" s="87"/>
      <c r="AI377" s="87"/>
      <c r="AJ377" s="88"/>
      <c r="AK377" s="86">
        <f>SUM(AK378:AK382)</f>
        <v>0</v>
      </c>
      <c r="AL377" s="88"/>
      <c r="AM377" s="87"/>
      <c r="AN377" s="87"/>
      <c r="AO377" s="87"/>
      <c r="AP377" s="87"/>
      <c r="AQ377" s="87"/>
      <c r="AR377" s="87"/>
      <c r="AS377" s="87"/>
      <c r="AT377" s="87"/>
      <c r="AU377" s="87"/>
      <c r="AV377" s="87"/>
      <c r="AW377" s="112"/>
      <c r="AX377" s="86">
        <f>SUM(AX378:AX382)</f>
        <v>610</v>
      </c>
      <c r="AY377" s="88"/>
      <c r="AZ377" s="79"/>
      <c r="BA377" s="80"/>
      <c r="BB377" s="71"/>
      <c r="BC377" s="95"/>
      <c r="BD377" s="41">
        <v>3</v>
      </c>
      <c r="BE377" s="52">
        <v>33</v>
      </c>
      <c r="BF377" s="103">
        <v>3311</v>
      </c>
      <c r="BG377" s="279" t="s">
        <v>51</v>
      </c>
    </row>
    <row r="378" spans="1:59" s="63" customFormat="1" ht="12.75" x14ac:dyDescent="0.2">
      <c r="A378" s="196">
        <v>3</v>
      </c>
      <c r="B378" s="197" t="s">
        <v>108</v>
      </c>
      <c r="C378" s="208">
        <v>33</v>
      </c>
      <c r="D378" s="209" t="s">
        <v>238</v>
      </c>
      <c r="E378" s="212">
        <v>3311</v>
      </c>
      <c r="F378" s="213" t="s">
        <v>239</v>
      </c>
      <c r="G378" s="231" t="s">
        <v>240</v>
      </c>
      <c r="H378" s="89" t="s">
        <v>52</v>
      </c>
      <c r="I378" s="90" t="s">
        <v>241</v>
      </c>
      <c r="J378" s="90" t="s">
        <v>242</v>
      </c>
      <c r="K378" s="90" t="s">
        <v>64</v>
      </c>
      <c r="L378" s="90" t="s">
        <v>243</v>
      </c>
      <c r="M378" s="91"/>
      <c r="N378" s="312">
        <v>1</v>
      </c>
      <c r="O378" s="313">
        <f>N378/N$377</f>
        <v>0.2</v>
      </c>
      <c r="P378" s="104">
        <v>1</v>
      </c>
      <c r="Q378" s="92"/>
      <c r="R378" s="92"/>
      <c r="S378" s="92"/>
      <c r="T378" s="92"/>
      <c r="U378" s="92"/>
      <c r="V378" s="92"/>
      <c r="W378" s="92"/>
      <c r="X378" s="109">
        <f>P378*P$7+Q378*Q$7+R378*R$7+S378*S$7+T378*T$7+U378*U$7+V378*V$7+W378*W$7</f>
        <v>100</v>
      </c>
      <c r="Y378" s="83"/>
      <c r="Z378" s="110">
        <f>X378*$O378</f>
        <v>20</v>
      </c>
      <c r="AA378" s="111"/>
      <c r="AB378" s="92"/>
      <c r="AC378" s="92"/>
      <c r="AD378" s="92"/>
      <c r="AE378" s="92"/>
      <c r="AF378" s="92"/>
      <c r="AG378" s="92"/>
      <c r="AH378" s="92"/>
      <c r="AI378" s="109">
        <f>AB378*AB$7+AC378*AC$7+AD378*AD$7+AE378*AE$7+AF378*AF$7+AG378*AG$7+AH378*AH$7</f>
        <v>0</v>
      </c>
      <c r="AJ378" s="83"/>
      <c r="AK378" s="110">
        <f>AI378*$O378</f>
        <v>0</v>
      </c>
      <c r="AL378" s="111"/>
      <c r="AM378" s="92"/>
      <c r="AN378" s="92"/>
      <c r="AO378" s="92"/>
      <c r="AP378" s="92"/>
      <c r="AQ378" s="92"/>
      <c r="AR378" s="92"/>
      <c r="AS378" s="92"/>
      <c r="AT378" s="92">
        <v>1</v>
      </c>
      <c r="AU378" s="92"/>
      <c r="AV378" s="109">
        <f>AM378*AM$7+AN378*AN$7+AO378*AO$7+AP378*AP$7+AQ378*AQ$7+AR378*AR$7+AS378*AS$7+AT378*AT$7+AU378*AU$7</f>
        <v>2500</v>
      </c>
      <c r="AW378" s="75"/>
      <c r="AX378" s="110">
        <f>AV378*$O378</f>
        <v>500</v>
      </c>
      <c r="AY378" s="111"/>
      <c r="AZ378" s="93"/>
      <c r="BA378" s="94" t="s">
        <v>159</v>
      </c>
      <c r="BB378" s="71"/>
      <c r="BC378" s="95"/>
      <c r="BD378" s="41">
        <v>3</v>
      </c>
      <c r="BE378" s="52">
        <v>33</v>
      </c>
      <c r="BF378" s="103">
        <v>3311</v>
      </c>
      <c r="BG378" s="280" t="s">
        <v>52</v>
      </c>
    </row>
    <row r="379" spans="1:59" s="63" customFormat="1" ht="12.75" x14ac:dyDescent="0.2">
      <c r="A379" s="196">
        <v>3</v>
      </c>
      <c r="B379" s="197" t="s">
        <v>108</v>
      </c>
      <c r="C379" s="208">
        <v>33</v>
      </c>
      <c r="D379" s="209" t="s">
        <v>238</v>
      </c>
      <c r="E379" s="212">
        <v>3311</v>
      </c>
      <c r="F379" s="213" t="s">
        <v>239</v>
      </c>
      <c r="G379" s="231" t="s">
        <v>240</v>
      </c>
      <c r="H379" s="89"/>
      <c r="I379" s="90" t="s">
        <v>244</v>
      </c>
      <c r="J379" s="90"/>
      <c r="K379" s="90" t="s">
        <v>90</v>
      </c>
      <c r="L379" s="90" t="s">
        <v>245</v>
      </c>
      <c r="M379" s="91"/>
      <c r="N379" s="312">
        <v>1</v>
      </c>
      <c r="O379" s="313">
        <f>N379/N$377</f>
        <v>0.2</v>
      </c>
      <c r="P379" s="104"/>
      <c r="Q379" s="92"/>
      <c r="R379" s="92"/>
      <c r="S379" s="92"/>
      <c r="T379" s="92"/>
      <c r="U379" s="92">
        <v>1</v>
      </c>
      <c r="V379" s="92"/>
      <c r="W379" s="92"/>
      <c r="X379" s="109">
        <f>P379*P$7+Q379*Q$7+R379*R$7+S379*S$7+T379*T$7+U379*U$7+V379*V$7+W379*W$7</f>
        <v>5000</v>
      </c>
      <c r="Y379" s="83"/>
      <c r="Z379" s="110">
        <f>X379*$O379</f>
        <v>1000</v>
      </c>
      <c r="AA379" s="111"/>
      <c r="AB379" s="92"/>
      <c r="AC379" s="92"/>
      <c r="AD379" s="92"/>
      <c r="AE379" s="92"/>
      <c r="AF379" s="92"/>
      <c r="AG379" s="92"/>
      <c r="AH379" s="92"/>
      <c r="AI379" s="109">
        <f>AB379*AB$7+AC379*AC$7+AD379*AD$7+AE379*AE$7+AF379*AF$7+AG379*AG$7+AH379*AH$7</f>
        <v>0</v>
      </c>
      <c r="AJ379" s="83"/>
      <c r="AK379" s="110">
        <f>AI379*$O379</f>
        <v>0</v>
      </c>
      <c r="AL379" s="111"/>
      <c r="AM379" s="92"/>
      <c r="AN379" s="92"/>
      <c r="AO379" s="92"/>
      <c r="AP379" s="92">
        <v>1</v>
      </c>
      <c r="AQ379" s="92"/>
      <c r="AR379" s="92"/>
      <c r="AS379" s="92"/>
      <c r="AT379" s="92"/>
      <c r="AU379" s="92"/>
      <c r="AV379" s="109">
        <f>AM379*AM$7+AN379*AN$7+AO379*AO$7+AP379*AP$7+AQ379*AQ$7+AR379*AR$7+AS379*AS$7+AT379*AT$7+AU379*AU$7</f>
        <v>100</v>
      </c>
      <c r="AW379" s="75"/>
      <c r="AX379" s="110">
        <f>AV379*$O379</f>
        <v>20</v>
      </c>
      <c r="AY379" s="111"/>
      <c r="AZ379" s="93"/>
      <c r="BA379" s="94" t="s">
        <v>105</v>
      </c>
      <c r="BB379" s="71"/>
      <c r="BC379" s="95"/>
      <c r="BD379" s="41">
        <v>3</v>
      </c>
      <c r="BE379" s="52">
        <v>33</v>
      </c>
      <c r="BF379" s="103">
        <v>3311</v>
      </c>
      <c r="BG379" s="280" t="s">
        <v>52</v>
      </c>
    </row>
    <row r="380" spans="1:59" s="63" customFormat="1" ht="12.75" x14ac:dyDescent="0.2">
      <c r="A380" s="196">
        <v>3</v>
      </c>
      <c r="B380" s="197" t="s">
        <v>108</v>
      </c>
      <c r="C380" s="208">
        <v>33</v>
      </c>
      <c r="D380" s="209" t="s">
        <v>238</v>
      </c>
      <c r="E380" s="212">
        <v>3311</v>
      </c>
      <c r="F380" s="213" t="s">
        <v>239</v>
      </c>
      <c r="G380" s="231" t="s">
        <v>240</v>
      </c>
      <c r="H380" s="89"/>
      <c r="I380" s="90" t="s">
        <v>246</v>
      </c>
      <c r="J380" s="90"/>
      <c r="K380" s="90" t="s">
        <v>90</v>
      </c>
      <c r="L380" s="90" t="s">
        <v>245</v>
      </c>
      <c r="M380" s="91"/>
      <c r="N380" s="312">
        <v>1</v>
      </c>
      <c r="O380" s="313">
        <f>N380/N$377</f>
        <v>0.2</v>
      </c>
      <c r="P380" s="104"/>
      <c r="Q380" s="92"/>
      <c r="R380" s="92"/>
      <c r="S380" s="92"/>
      <c r="T380" s="92"/>
      <c r="U380" s="92">
        <v>1</v>
      </c>
      <c r="V380" s="92"/>
      <c r="W380" s="92"/>
      <c r="X380" s="109">
        <f>P380*P$7+Q380*Q$7+R380*R$7+S380*S$7+T380*T$7+U380*U$7+V380*V$7+W380*W$7</f>
        <v>5000</v>
      </c>
      <c r="Y380" s="83"/>
      <c r="Z380" s="110">
        <f>X380*$O380</f>
        <v>1000</v>
      </c>
      <c r="AA380" s="111"/>
      <c r="AB380" s="92"/>
      <c r="AC380" s="92"/>
      <c r="AD380" s="92"/>
      <c r="AE380" s="92"/>
      <c r="AF380" s="92"/>
      <c r="AG380" s="92"/>
      <c r="AH380" s="92"/>
      <c r="AI380" s="109">
        <f>AB380*AB$7+AC380*AC$7+AD380*AD$7+AE380*AE$7+AF380*AF$7+AG380*AG$7+AH380*AH$7</f>
        <v>0</v>
      </c>
      <c r="AJ380" s="83"/>
      <c r="AK380" s="110">
        <f>AI380*$O380</f>
        <v>0</v>
      </c>
      <c r="AL380" s="111"/>
      <c r="AM380" s="92"/>
      <c r="AN380" s="92"/>
      <c r="AO380" s="92"/>
      <c r="AP380" s="92">
        <v>1</v>
      </c>
      <c r="AQ380" s="92"/>
      <c r="AR380" s="92"/>
      <c r="AS380" s="92"/>
      <c r="AT380" s="92"/>
      <c r="AU380" s="92"/>
      <c r="AV380" s="109">
        <f>AM380*AM$7+AN380*AN$7+AO380*AO$7+AP380*AP$7+AQ380*AQ$7+AR380*AR$7+AS380*AS$7+AT380*AT$7+AU380*AU$7</f>
        <v>100</v>
      </c>
      <c r="AW380" s="75"/>
      <c r="AX380" s="110">
        <f>AV380*$O380</f>
        <v>20</v>
      </c>
      <c r="AY380" s="111"/>
      <c r="AZ380" s="93"/>
      <c r="BA380" s="94" t="s">
        <v>105</v>
      </c>
      <c r="BB380" s="71"/>
      <c r="BC380" s="95"/>
      <c r="BD380" s="41">
        <v>3</v>
      </c>
      <c r="BE380" s="52">
        <v>33</v>
      </c>
      <c r="BF380" s="103">
        <v>3311</v>
      </c>
      <c r="BG380" s="280" t="s">
        <v>52</v>
      </c>
    </row>
    <row r="381" spans="1:59" s="63" customFormat="1" ht="12.75" x14ac:dyDescent="0.2">
      <c r="A381" s="196">
        <v>3</v>
      </c>
      <c r="B381" s="197" t="s">
        <v>108</v>
      </c>
      <c r="C381" s="208">
        <v>33</v>
      </c>
      <c r="D381" s="209" t="s">
        <v>238</v>
      </c>
      <c r="E381" s="212">
        <v>3311</v>
      </c>
      <c r="F381" s="213" t="s">
        <v>239</v>
      </c>
      <c r="G381" s="231" t="s">
        <v>240</v>
      </c>
      <c r="H381" s="89"/>
      <c r="I381" s="90" t="s">
        <v>247</v>
      </c>
      <c r="J381" s="90"/>
      <c r="K381" s="90" t="s">
        <v>64</v>
      </c>
      <c r="L381" s="90" t="s">
        <v>248</v>
      </c>
      <c r="M381" s="91"/>
      <c r="N381" s="312">
        <v>1</v>
      </c>
      <c r="O381" s="313">
        <f>N381/N$377</f>
        <v>0.2</v>
      </c>
      <c r="P381" s="104"/>
      <c r="Q381" s="92"/>
      <c r="R381" s="92"/>
      <c r="S381" s="92"/>
      <c r="T381" s="92"/>
      <c r="U381" s="92"/>
      <c r="V381" s="92"/>
      <c r="W381" s="92"/>
      <c r="X381" s="109">
        <f>P381*P$7+Q381*Q$7+R381*R$7+S381*S$7+T381*T$7+U381*U$7+V381*V$7+W381*W$7</f>
        <v>0</v>
      </c>
      <c r="Y381" s="83"/>
      <c r="Z381" s="110">
        <f>X381*$O381</f>
        <v>0</v>
      </c>
      <c r="AA381" s="111"/>
      <c r="AB381" s="92"/>
      <c r="AC381" s="92"/>
      <c r="AD381" s="92"/>
      <c r="AE381" s="92"/>
      <c r="AF381" s="92"/>
      <c r="AG381" s="92"/>
      <c r="AH381" s="92"/>
      <c r="AI381" s="109">
        <f>AB381*AB$7+AC381*AC$7+AD381*AD$7+AE381*AE$7+AF381*AF$7+AG381*AG$7+AH381*AH$7</f>
        <v>0</v>
      </c>
      <c r="AJ381" s="83"/>
      <c r="AK381" s="110">
        <f>AI381*$O381</f>
        <v>0</v>
      </c>
      <c r="AL381" s="111"/>
      <c r="AM381" s="92"/>
      <c r="AN381" s="92"/>
      <c r="AO381" s="92"/>
      <c r="AP381" s="92"/>
      <c r="AQ381" s="92">
        <v>1</v>
      </c>
      <c r="AR381" s="92"/>
      <c r="AS381" s="92"/>
      <c r="AT381" s="92"/>
      <c r="AU381" s="92"/>
      <c r="AV381" s="109">
        <f>AM381*AM$7+AN381*AN$7+AO381*AO$7+AP381*AP$7+AQ381*AQ$7+AR381*AR$7+AS381*AS$7+AT381*AT$7+AU381*AU$7</f>
        <v>250</v>
      </c>
      <c r="AW381" s="75"/>
      <c r="AX381" s="110">
        <f>AV381*$O381</f>
        <v>50</v>
      </c>
      <c r="AY381" s="111"/>
      <c r="AZ381" s="93"/>
      <c r="BA381" s="94" t="s">
        <v>105</v>
      </c>
      <c r="BB381" s="71"/>
      <c r="BC381" s="95"/>
      <c r="BD381" s="41">
        <v>3</v>
      </c>
      <c r="BE381" s="52">
        <v>33</v>
      </c>
      <c r="BF381" s="103">
        <v>3311</v>
      </c>
      <c r="BG381" s="280" t="s">
        <v>52</v>
      </c>
    </row>
    <row r="382" spans="1:59" s="63" customFormat="1" ht="12.75" x14ac:dyDescent="0.2">
      <c r="A382" s="196">
        <v>3</v>
      </c>
      <c r="B382" s="197" t="s">
        <v>108</v>
      </c>
      <c r="C382" s="208">
        <v>33</v>
      </c>
      <c r="D382" s="209" t="s">
        <v>238</v>
      </c>
      <c r="E382" s="212">
        <v>3311</v>
      </c>
      <c r="F382" s="213" t="s">
        <v>239</v>
      </c>
      <c r="G382" s="231" t="s">
        <v>240</v>
      </c>
      <c r="H382" s="89"/>
      <c r="I382" s="90" t="s">
        <v>249</v>
      </c>
      <c r="J382" s="90"/>
      <c r="K382" s="90" t="s">
        <v>90</v>
      </c>
      <c r="L382" s="90" t="s">
        <v>164</v>
      </c>
      <c r="M382" s="91"/>
      <c r="N382" s="312">
        <v>1</v>
      </c>
      <c r="O382" s="313">
        <f>N382/N$377</f>
        <v>0.2</v>
      </c>
      <c r="P382" s="104"/>
      <c r="Q382" s="92"/>
      <c r="R382" s="92"/>
      <c r="S382" s="92"/>
      <c r="T382" s="92"/>
      <c r="U382" s="92">
        <v>1</v>
      </c>
      <c r="V382" s="92"/>
      <c r="W382" s="92"/>
      <c r="X382" s="109">
        <f>P382*P$7+Q382*Q$7+R382*R$7+S382*S$7+T382*T$7+U382*U$7+V382*V$7+W382*W$7</f>
        <v>5000</v>
      </c>
      <c r="Y382" s="83"/>
      <c r="Z382" s="110">
        <f>X382*$O382</f>
        <v>1000</v>
      </c>
      <c r="AA382" s="111"/>
      <c r="AB382" s="92"/>
      <c r="AC382" s="92"/>
      <c r="AD382" s="92"/>
      <c r="AE382" s="92"/>
      <c r="AF382" s="92"/>
      <c r="AG382" s="92"/>
      <c r="AH382" s="92"/>
      <c r="AI382" s="109">
        <f>AB382*AB$7+AC382*AC$7+AD382*AD$7+AE382*AE$7+AF382*AF$7+AG382*AG$7+AH382*AH$7</f>
        <v>0</v>
      </c>
      <c r="AJ382" s="83"/>
      <c r="AK382" s="110">
        <f>AI382*$O382</f>
        <v>0</v>
      </c>
      <c r="AL382" s="111"/>
      <c r="AM382" s="92"/>
      <c r="AN382" s="92"/>
      <c r="AO382" s="92"/>
      <c r="AP382" s="92">
        <v>1</v>
      </c>
      <c r="AQ382" s="92"/>
      <c r="AR382" s="92"/>
      <c r="AS382" s="92"/>
      <c r="AT382" s="92"/>
      <c r="AU382" s="92"/>
      <c r="AV382" s="109">
        <f>AM382*AM$7+AN382*AN$7+AO382*AO$7+AP382*AP$7+AQ382*AQ$7+AR382*AR$7+AS382*AS$7+AT382*AT$7+AU382*AU$7</f>
        <v>100</v>
      </c>
      <c r="AW382" s="75"/>
      <c r="AX382" s="110">
        <f>AV382*$O382</f>
        <v>20</v>
      </c>
      <c r="AY382" s="111"/>
      <c r="AZ382" s="93"/>
      <c r="BA382" s="94" t="s">
        <v>105</v>
      </c>
      <c r="BB382" s="71"/>
      <c r="BC382" s="95"/>
      <c r="BD382" s="41">
        <v>3</v>
      </c>
      <c r="BE382" s="52">
        <v>33</v>
      </c>
      <c r="BF382" s="103">
        <v>3311</v>
      </c>
      <c r="BG382" s="280" t="s">
        <v>52</v>
      </c>
    </row>
    <row r="383" spans="1:59" s="63" customFormat="1" ht="12.75" x14ac:dyDescent="0.2">
      <c r="A383" s="196">
        <v>3</v>
      </c>
      <c r="B383" s="197" t="s">
        <v>108</v>
      </c>
      <c r="C383" s="208">
        <v>33</v>
      </c>
      <c r="D383" s="209" t="s">
        <v>238</v>
      </c>
      <c r="E383" s="212">
        <v>3311</v>
      </c>
      <c r="F383" s="213" t="s">
        <v>239</v>
      </c>
      <c r="G383" s="231" t="s">
        <v>240</v>
      </c>
      <c r="H383" s="65"/>
      <c r="I383" s="222"/>
      <c r="J383" s="66"/>
      <c r="K383" s="66"/>
      <c r="L383" s="66"/>
      <c r="M383" s="64"/>
      <c r="N383" s="304"/>
      <c r="O383" s="305"/>
      <c r="P383" s="127"/>
      <c r="Q383" s="67"/>
      <c r="R383" s="67"/>
      <c r="S383" s="67"/>
      <c r="T383" s="67"/>
      <c r="U383" s="67"/>
      <c r="V383" s="67"/>
      <c r="W383" s="67"/>
      <c r="X383" s="67"/>
      <c r="Y383" s="68"/>
      <c r="Z383" s="68"/>
      <c r="AA383" s="68"/>
      <c r="AB383" s="67"/>
      <c r="AC383" s="67"/>
      <c r="AD383" s="67"/>
      <c r="AE383" s="67"/>
      <c r="AF383" s="67"/>
      <c r="AG383" s="67"/>
      <c r="AH383" s="67"/>
      <c r="AI383" s="67"/>
      <c r="AJ383" s="68"/>
      <c r="AK383" s="68"/>
      <c r="AL383" s="68"/>
      <c r="AM383" s="67"/>
      <c r="AN383" s="67"/>
      <c r="AO383" s="67"/>
      <c r="AP383" s="67"/>
      <c r="AQ383" s="67"/>
      <c r="AR383" s="67"/>
      <c r="AS383" s="67"/>
      <c r="AT383" s="67"/>
      <c r="AU383" s="67"/>
      <c r="AV383" s="67"/>
      <c r="AW383" s="67"/>
      <c r="AX383" s="68"/>
      <c r="AY383" s="68"/>
      <c r="AZ383" s="69"/>
      <c r="BA383" s="70"/>
      <c r="BB383" s="71"/>
      <c r="BC383" s="95"/>
      <c r="BD383" s="41">
        <v>3</v>
      </c>
      <c r="BE383" s="52">
        <v>33</v>
      </c>
      <c r="BF383" s="103">
        <v>3311</v>
      </c>
      <c r="BG383" s="275"/>
    </row>
    <row r="384" spans="1:59" s="63" customFormat="1" ht="12.75" x14ac:dyDescent="0.2">
      <c r="A384" s="196">
        <v>3</v>
      </c>
      <c r="B384" s="197" t="s">
        <v>108</v>
      </c>
      <c r="C384" s="208">
        <v>33</v>
      </c>
      <c r="D384" s="209" t="s">
        <v>238</v>
      </c>
      <c r="E384" s="212">
        <v>3311</v>
      </c>
      <c r="F384" s="213" t="s">
        <v>239</v>
      </c>
      <c r="G384" s="232"/>
      <c r="H384" s="97"/>
      <c r="I384" s="224"/>
      <c r="J384" s="98"/>
      <c r="K384" s="98"/>
      <c r="L384" s="98"/>
      <c r="M384" s="96"/>
      <c r="N384" s="307"/>
      <c r="O384" s="246"/>
      <c r="P384" s="124"/>
      <c r="Q384" s="99"/>
      <c r="R384" s="99"/>
      <c r="S384" s="99"/>
      <c r="T384" s="99"/>
      <c r="U384" s="99"/>
      <c r="V384" s="99"/>
      <c r="W384" s="99"/>
      <c r="X384" s="99"/>
      <c r="Y384" s="100"/>
      <c r="Z384" s="100"/>
      <c r="AA384" s="100"/>
      <c r="AB384" s="99"/>
      <c r="AC384" s="99"/>
      <c r="AD384" s="99"/>
      <c r="AE384" s="99"/>
      <c r="AF384" s="99"/>
      <c r="AG384" s="99"/>
      <c r="AH384" s="99"/>
      <c r="AI384" s="99"/>
      <c r="AJ384" s="100"/>
      <c r="AK384" s="100"/>
      <c r="AL384" s="100"/>
      <c r="AM384" s="99"/>
      <c r="AN384" s="99"/>
      <c r="AO384" s="99"/>
      <c r="AP384" s="99"/>
      <c r="AQ384" s="99"/>
      <c r="AR384" s="99"/>
      <c r="AS384" s="99"/>
      <c r="AT384" s="99"/>
      <c r="AU384" s="99"/>
      <c r="AV384" s="99"/>
      <c r="AW384" s="99"/>
      <c r="AX384" s="100"/>
      <c r="AY384" s="100"/>
      <c r="AZ384" s="101"/>
      <c r="BA384" s="102"/>
      <c r="BB384" s="95"/>
      <c r="BC384" s="95"/>
      <c r="BD384" s="41">
        <v>3</v>
      </c>
      <c r="BE384" s="52">
        <v>33</v>
      </c>
      <c r="BF384" s="103">
        <v>3311</v>
      </c>
      <c r="BG384" s="277"/>
    </row>
    <row r="385" spans="1:59" s="63" customFormat="1" ht="12.75" x14ac:dyDescent="0.2">
      <c r="A385" s="196">
        <v>3</v>
      </c>
      <c r="B385" s="197" t="s">
        <v>108</v>
      </c>
      <c r="C385" s="208">
        <v>33</v>
      </c>
      <c r="D385" s="209" t="s">
        <v>238</v>
      </c>
      <c r="E385" s="212">
        <v>3311</v>
      </c>
      <c r="F385" s="213" t="s">
        <v>239</v>
      </c>
      <c r="G385" s="231" t="s">
        <v>264</v>
      </c>
      <c r="H385" s="65"/>
      <c r="I385" s="222"/>
      <c r="J385" s="66"/>
      <c r="K385" s="66"/>
      <c r="L385" s="66"/>
      <c r="M385" s="64"/>
      <c r="N385" s="304"/>
      <c r="O385" s="305"/>
      <c r="P385" s="127"/>
      <c r="Q385" s="67"/>
      <c r="R385" s="67"/>
      <c r="S385" s="67"/>
      <c r="T385" s="67"/>
      <c r="U385" s="67"/>
      <c r="V385" s="67"/>
      <c r="W385" s="67"/>
      <c r="X385" s="67"/>
      <c r="Y385" s="68"/>
      <c r="Z385" s="68"/>
      <c r="AA385" s="68"/>
      <c r="AB385" s="67"/>
      <c r="AC385" s="67"/>
      <c r="AD385" s="67"/>
      <c r="AE385" s="67"/>
      <c r="AF385" s="67"/>
      <c r="AG385" s="67"/>
      <c r="AH385" s="67"/>
      <c r="AI385" s="67"/>
      <c r="AJ385" s="68"/>
      <c r="AK385" s="68"/>
      <c r="AL385" s="68"/>
      <c r="AM385" s="67"/>
      <c r="AN385" s="67"/>
      <c r="AO385" s="67"/>
      <c r="AP385" s="67"/>
      <c r="AQ385" s="67"/>
      <c r="AR385" s="67"/>
      <c r="AS385" s="67"/>
      <c r="AT385" s="67"/>
      <c r="AU385" s="67"/>
      <c r="AV385" s="67"/>
      <c r="AW385" s="67"/>
      <c r="AX385" s="68"/>
      <c r="AY385" s="68"/>
      <c r="AZ385" s="69"/>
      <c r="BA385" s="70"/>
      <c r="BB385" s="71"/>
      <c r="BC385" s="95"/>
      <c r="BD385" s="41">
        <v>3</v>
      </c>
      <c r="BE385" s="52">
        <v>33</v>
      </c>
      <c r="BF385" s="103">
        <v>3311</v>
      </c>
      <c r="BG385" s="275"/>
    </row>
    <row r="386" spans="1:59" s="63" customFormat="1" ht="12.75" x14ac:dyDescent="0.2">
      <c r="A386" s="196">
        <v>3</v>
      </c>
      <c r="B386" s="197" t="s">
        <v>108</v>
      </c>
      <c r="C386" s="208">
        <v>33</v>
      </c>
      <c r="D386" s="209" t="s">
        <v>238</v>
      </c>
      <c r="E386" s="212">
        <v>3311</v>
      </c>
      <c r="F386" s="213" t="s">
        <v>239</v>
      </c>
      <c r="G386" s="231" t="s">
        <v>264</v>
      </c>
      <c r="H386" s="72" t="s">
        <v>47</v>
      </c>
      <c r="I386" s="223"/>
      <c r="J386" s="73"/>
      <c r="K386" s="73"/>
      <c r="L386" s="73"/>
      <c r="M386" s="74"/>
      <c r="N386" s="247"/>
      <c r="O386" s="306"/>
      <c r="P386" s="105"/>
      <c r="Q386" s="75"/>
      <c r="R386" s="75"/>
      <c r="S386" s="75"/>
      <c r="T386" s="75"/>
      <c r="U386" s="75"/>
      <c r="V386" s="75"/>
      <c r="W386" s="75"/>
      <c r="X386" s="75"/>
      <c r="Y386" s="76">
        <f>IF(ISNUMBER(VLOOKUP(Y388,P$7:W$7,MATCH(Y388,P$7:W$7))),VLOOKUP(Y388,P$7:W$7,MATCH(Y388,P$7:W$7)),IF(N390=0,"No Data",IF(Y388&gt;0,"&lt;100",0)))</f>
        <v>2500</v>
      </c>
      <c r="Z386" s="77">
        <f>IF(ISNUMBER(VLOOKUP(Z390,P$7:W$7,MATCH(Z390,P$7:W$7))),VLOOKUP(Z390,P$7:W$7,MATCH(Z390,P$7:W$7)),IF(N390=0,"No Data",IF(Z390&gt;0,"&lt;100",0)))</f>
        <v>2500</v>
      </c>
      <c r="AA386" s="106">
        <f>IF(ISNUMBER(Z386),Z386,0)</f>
        <v>2500</v>
      </c>
      <c r="AB386" s="75"/>
      <c r="AC386" s="75"/>
      <c r="AD386" s="75"/>
      <c r="AE386" s="75"/>
      <c r="AF386" s="75"/>
      <c r="AG386" s="75"/>
      <c r="AH386" s="75"/>
      <c r="AI386" s="75"/>
      <c r="AJ386" s="76">
        <f>IF(ISNUMBER(VLOOKUP(AJ388,AB$7:AH$7,MATCH(AJ388,AB$7:AH$7))),VLOOKUP(AJ388,AB$7:AH$7,MATCH(AJ388,AB$7:AH$7)),IF(N390=0,"No Data",IF(AJ388&gt;0,"&lt;50",0)))</f>
        <v>0</v>
      </c>
      <c r="AK386" s="77">
        <f>IF(ISNUMBER(VLOOKUP(AK390,AB$7:AH$7,MATCH(AK390,AB$7:AH$7))),VLOOKUP(AK390,AB$7:AH$7,MATCH(AK390,AB$7:AH$7)),IF(N390=0,"No Data",IF(AK390&gt;0,"&lt;50",0)))</f>
        <v>0</v>
      </c>
      <c r="AL386" s="106">
        <f>IF(ISNUMBER(AK386),AK386,0)</f>
        <v>0</v>
      </c>
      <c r="AM386" s="75"/>
      <c r="AN386" s="75"/>
      <c r="AO386" s="75"/>
      <c r="AP386" s="75"/>
      <c r="AQ386" s="75"/>
      <c r="AR386" s="75"/>
      <c r="AS386" s="75"/>
      <c r="AT386" s="75"/>
      <c r="AU386" s="75"/>
      <c r="AV386" s="75"/>
      <c r="AW386" s="76">
        <f>IF(ISNUMBER(VLOOKUP(AW388,AM$7:AU$7,MATCH(AW388,AM$7:AU$7))),VLOOKUP(AW388,AM$7:AU$7,MATCH(AW388,AM$7:AU$7)),IF(N390=0,"No Data",IF(AW388&gt;0,"&lt;10",0)))</f>
        <v>100</v>
      </c>
      <c r="AX386" s="77">
        <f>IF(ISNUMBER(VLOOKUP(AX390,AM$7:AU$7,MATCH(AX390,AM$7:AU$7))),VLOOKUP(AX390,AM$7:AU$7,MATCH(AX390,AM$7:AU$7)),IF(N390=0,"No Data",IF(AX390&gt;0,"&lt;10",0)))</f>
        <v>100</v>
      </c>
      <c r="AY386" s="106">
        <f>IF(ISNUMBER(AX386),AX386,0)</f>
        <v>100</v>
      </c>
      <c r="AZ386" s="79"/>
      <c r="BA386" s="80"/>
      <c r="BB386" s="71"/>
      <c r="BC386" s="95"/>
      <c r="BD386" s="41">
        <v>3</v>
      </c>
      <c r="BE386" s="52">
        <v>33</v>
      </c>
      <c r="BF386" s="103">
        <v>3311</v>
      </c>
      <c r="BG386" s="276" t="s">
        <v>47</v>
      </c>
    </row>
    <row r="387" spans="1:59" s="63" customFormat="1" ht="12.75" x14ac:dyDescent="0.2">
      <c r="A387" s="196">
        <v>3</v>
      </c>
      <c r="B387" s="197" t="s">
        <v>108</v>
      </c>
      <c r="C387" s="208">
        <v>33</v>
      </c>
      <c r="D387" s="209" t="s">
        <v>238</v>
      </c>
      <c r="E387" s="212">
        <v>3311</v>
      </c>
      <c r="F387" s="213" t="s">
        <v>239</v>
      </c>
      <c r="G387" s="231" t="s">
        <v>264</v>
      </c>
      <c r="H387" s="81" t="s">
        <v>48</v>
      </c>
      <c r="I387" s="223"/>
      <c r="J387" s="73"/>
      <c r="K387" s="73"/>
      <c r="L387" s="73"/>
      <c r="M387" s="74"/>
      <c r="N387" s="247"/>
      <c r="O387" s="306"/>
      <c r="P387" s="105"/>
      <c r="Q387" s="75"/>
      <c r="R387" s="75"/>
      <c r="S387" s="75"/>
      <c r="T387" s="75"/>
      <c r="U387" s="75"/>
      <c r="V387" s="75"/>
      <c r="W387" s="75"/>
      <c r="X387" s="75"/>
      <c r="Y387" s="82">
        <f>MIN(X391:X392)</f>
        <v>0</v>
      </c>
      <c r="Z387" s="83"/>
      <c r="AA387" s="83"/>
      <c r="AB387" s="75"/>
      <c r="AC387" s="75"/>
      <c r="AD387" s="75"/>
      <c r="AE387" s="75"/>
      <c r="AF387" s="75"/>
      <c r="AG387" s="75"/>
      <c r="AH387" s="75"/>
      <c r="AI387" s="75"/>
      <c r="AJ387" s="82">
        <f>MIN(AI391:AI392)</f>
        <v>0</v>
      </c>
      <c r="AK387" s="83"/>
      <c r="AL387" s="83"/>
      <c r="AM387" s="75"/>
      <c r="AN387" s="75"/>
      <c r="AO387" s="75"/>
      <c r="AP387" s="75"/>
      <c r="AQ387" s="75"/>
      <c r="AR387" s="75"/>
      <c r="AS387" s="75"/>
      <c r="AT387" s="75"/>
      <c r="AU387" s="75"/>
      <c r="AV387" s="75"/>
      <c r="AW387" s="82">
        <f>MIN(AV391:AV392)</f>
        <v>100</v>
      </c>
      <c r="AX387" s="83"/>
      <c r="AY387" s="83"/>
      <c r="AZ387" s="79"/>
      <c r="BA387" s="80"/>
      <c r="BB387" s="71"/>
      <c r="BC387" s="95"/>
      <c r="BD387" s="41">
        <v>3</v>
      </c>
      <c r="BE387" s="52">
        <v>33</v>
      </c>
      <c r="BF387" s="103">
        <v>3311</v>
      </c>
      <c r="BG387" s="278" t="s">
        <v>48</v>
      </c>
    </row>
    <row r="388" spans="1:59" s="63" customFormat="1" ht="12.75" x14ac:dyDescent="0.2">
      <c r="A388" s="196">
        <v>3</v>
      </c>
      <c r="B388" s="197" t="s">
        <v>108</v>
      </c>
      <c r="C388" s="208">
        <v>33</v>
      </c>
      <c r="D388" s="209" t="s">
        <v>238</v>
      </c>
      <c r="E388" s="212">
        <v>3311</v>
      </c>
      <c r="F388" s="213" t="s">
        <v>239</v>
      </c>
      <c r="G388" s="231" t="s">
        <v>264</v>
      </c>
      <c r="H388" s="81" t="s">
        <v>49</v>
      </c>
      <c r="I388" s="223"/>
      <c r="J388" s="73"/>
      <c r="K388" s="73"/>
      <c r="L388" s="73"/>
      <c r="M388" s="74"/>
      <c r="N388" s="247"/>
      <c r="O388" s="306"/>
      <c r="P388" s="105"/>
      <c r="Q388" s="75"/>
      <c r="R388" s="75"/>
      <c r="S388" s="75"/>
      <c r="T388" s="75"/>
      <c r="U388" s="75"/>
      <c r="V388" s="75"/>
      <c r="W388" s="75"/>
      <c r="X388" s="75"/>
      <c r="Y388" s="84">
        <f>IF(ISNUMBER(AVERAGE(X391:X392)),AVERAGE(X391:X392),0)</f>
        <v>2500</v>
      </c>
      <c r="Z388" s="83"/>
      <c r="AA388" s="83"/>
      <c r="AB388" s="75"/>
      <c r="AC388" s="75"/>
      <c r="AD388" s="75"/>
      <c r="AE388" s="75"/>
      <c r="AF388" s="75"/>
      <c r="AG388" s="75"/>
      <c r="AH388" s="75"/>
      <c r="AI388" s="75"/>
      <c r="AJ388" s="84">
        <f>IF(ISNUMBER(AVERAGE(AI391:AI392)),AVERAGE(AI391:AI392),0)</f>
        <v>0</v>
      </c>
      <c r="AK388" s="83"/>
      <c r="AL388" s="83"/>
      <c r="AM388" s="75"/>
      <c r="AN388" s="75"/>
      <c r="AO388" s="75"/>
      <c r="AP388" s="75"/>
      <c r="AQ388" s="75"/>
      <c r="AR388" s="75"/>
      <c r="AS388" s="75"/>
      <c r="AT388" s="75"/>
      <c r="AU388" s="75"/>
      <c r="AV388" s="75"/>
      <c r="AW388" s="84">
        <f>IF(ISNUMBER(AVERAGE(AV391:AV392)),AVERAGE(AV391:AV392),0)</f>
        <v>175</v>
      </c>
      <c r="AX388" s="83"/>
      <c r="AY388" s="83"/>
      <c r="AZ388" s="79"/>
      <c r="BA388" s="80"/>
      <c r="BB388" s="71"/>
      <c r="BC388" s="95"/>
      <c r="BD388" s="41">
        <v>3</v>
      </c>
      <c r="BE388" s="52">
        <v>33</v>
      </c>
      <c r="BF388" s="103">
        <v>3311</v>
      </c>
      <c r="BG388" s="278" t="s">
        <v>49</v>
      </c>
    </row>
    <row r="389" spans="1:59" s="63" customFormat="1" ht="12.75" x14ac:dyDescent="0.2">
      <c r="A389" s="196">
        <v>3</v>
      </c>
      <c r="B389" s="197" t="s">
        <v>108</v>
      </c>
      <c r="C389" s="208">
        <v>33</v>
      </c>
      <c r="D389" s="209" t="s">
        <v>238</v>
      </c>
      <c r="E389" s="212">
        <v>3311</v>
      </c>
      <c r="F389" s="213" t="s">
        <v>239</v>
      </c>
      <c r="G389" s="231" t="s">
        <v>264</v>
      </c>
      <c r="H389" s="81" t="s">
        <v>50</v>
      </c>
      <c r="I389" s="223"/>
      <c r="J389" s="73"/>
      <c r="K389" s="73"/>
      <c r="L389" s="73"/>
      <c r="M389" s="74"/>
      <c r="N389" s="247"/>
      <c r="O389" s="306"/>
      <c r="P389" s="105"/>
      <c r="Q389" s="75"/>
      <c r="R389" s="75"/>
      <c r="S389" s="75"/>
      <c r="T389" s="75"/>
      <c r="U389" s="75"/>
      <c r="V389" s="75"/>
      <c r="W389" s="75"/>
      <c r="X389" s="75"/>
      <c r="Y389" s="84">
        <f>MAX(X391:X392)</f>
        <v>5000</v>
      </c>
      <c r="Z389" s="83"/>
      <c r="AA389" s="83"/>
      <c r="AB389" s="75"/>
      <c r="AC389" s="75"/>
      <c r="AD389" s="75"/>
      <c r="AE389" s="75"/>
      <c r="AF389" s="75"/>
      <c r="AG389" s="75"/>
      <c r="AH389" s="75"/>
      <c r="AI389" s="75"/>
      <c r="AJ389" s="84">
        <f>MAX(AI391:AI392)</f>
        <v>0</v>
      </c>
      <c r="AK389" s="83"/>
      <c r="AL389" s="83"/>
      <c r="AM389" s="75"/>
      <c r="AN389" s="75"/>
      <c r="AO389" s="75"/>
      <c r="AP389" s="75"/>
      <c r="AQ389" s="75"/>
      <c r="AR389" s="75"/>
      <c r="AS389" s="75"/>
      <c r="AT389" s="75"/>
      <c r="AU389" s="75"/>
      <c r="AV389" s="75"/>
      <c r="AW389" s="84">
        <f>MAX(AV391:AV392)</f>
        <v>250</v>
      </c>
      <c r="AX389" s="83"/>
      <c r="AY389" s="83"/>
      <c r="AZ389" s="79"/>
      <c r="BA389" s="80"/>
      <c r="BB389" s="71"/>
      <c r="BC389" s="95"/>
      <c r="BD389" s="41">
        <v>3</v>
      </c>
      <c r="BE389" s="52">
        <v>33</v>
      </c>
      <c r="BF389" s="103">
        <v>3311</v>
      </c>
      <c r="BG389" s="278" t="s">
        <v>50</v>
      </c>
    </row>
    <row r="390" spans="1:59" s="63" customFormat="1" ht="12.75" x14ac:dyDescent="0.2">
      <c r="A390" s="196">
        <v>3</v>
      </c>
      <c r="B390" s="197" t="s">
        <v>108</v>
      </c>
      <c r="C390" s="208">
        <v>33</v>
      </c>
      <c r="D390" s="209" t="s">
        <v>238</v>
      </c>
      <c r="E390" s="212">
        <v>3311</v>
      </c>
      <c r="F390" s="213" t="s">
        <v>239</v>
      </c>
      <c r="G390" s="231" t="s">
        <v>264</v>
      </c>
      <c r="H390" s="85" t="s">
        <v>51</v>
      </c>
      <c r="I390" s="223"/>
      <c r="J390" s="73"/>
      <c r="K390" s="73"/>
      <c r="L390" s="73"/>
      <c r="M390" s="74"/>
      <c r="N390" s="317">
        <f>SUM(N391:N392)</f>
        <v>2</v>
      </c>
      <c r="O390" s="293">
        <f>SUM(O391:O392)</f>
        <v>1</v>
      </c>
      <c r="P390" s="292"/>
      <c r="Q390" s="87"/>
      <c r="R390" s="87"/>
      <c r="S390" s="87"/>
      <c r="T390" s="87"/>
      <c r="U390" s="87"/>
      <c r="V390" s="87"/>
      <c r="W390" s="87"/>
      <c r="X390" s="87"/>
      <c r="Y390" s="112"/>
      <c r="Z390" s="121">
        <f>SUM(Z391:Z392)</f>
        <v>2500</v>
      </c>
      <c r="AA390" s="88"/>
      <c r="AB390" s="87"/>
      <c r="AC390" s="87"/>
      <c r="AD390" s="87"/>
      <c r="AE390" s="87"/>
      <c r="AF390" s="87"/>
      <c r="AG390" s="87"/>
      <c r="AH390" s="87"/>
      <c r="AI390" s="87"/>
      <c r="AJ390" s="112"/>
      <c r="AK390" s="121">
        <f>SUM(AK391:AK392)</f>
        <v>0</v>
      </c>
      <c r="AL390" s="88"/>
      <c r="AM390" s="87"/>
      <c r="AN390" s="87"/>
      <c r="AO390" s="87"/>
      <c r="AP390" s="87"/>
      <c r="AQ390" s="87"/>
      <c r="AR390" s="87"/>
      <c r="AS390" s="87"/>
      <c r="AT390" s="87"/>
      <c r="AU390" s="87"/>
      <c r="AV390" s="87"/>
      <c r="AW390" s="112"/>
      <c r="AX390" s="121">
        <f>SUM(AX391:AX392)</f>
        <v>175</v>
      </c>
      <c r="AY390" s="88"/>
      <c r="AZ390" s="79"/>
      <c r="BA390" s="80"/>
      <c r="BB390" s="71"/>
      <c r="BC390" s="95"/>
      <c r="BD390" s="41">
        <v>3</v>
      </c>
      <c r="BE390" s="52">
        <v>33</v>
      </c>
      <c r="BF390" s="103">
        <v>3311</v>
      </c>
      <c r="BG390" s="279" t="s">
        <v>51</v>
      </c>
    </row>
    <row r="391" spans="1:59" s="63" customFormat="1" ht="12.75" x14ac:dyDescent="0.2">
      <c r="A391" s="196">
        <v>3</v>
      </c>
      <c r="B391" s="197" t="s">
        <v>108</v>
      </c>
      <c r="C391" s="208">
        <v>33</v>
      </c>
      <c r="D391" s="209" t="s">
        <v>238</v>
      </c>
      <c r="E391" s="212">
        <v>3311</v>
      </c>
      <c r="F391" s="213" t="s">
        <v>239</v>
      </c>
      <c r="G391" s="231" t="s">
        <v>264</v>
      </c>
      <c r="H391" s="89" t="s">
        <v>52</v>
      </c>
      <c r="I391" s="90" t="s">
        <v>251</v>
      </c>
      <c r="J391" s="90"/>
      <c r="K391" s="90" t="s">
        <v>64</v>
      </c>
      <c r="L391" s="90" t="s">
        <v>252</v>
      </c>
      <c r="M391" s="91"/>
      <c r="N391" s="312">
        <v>1</v>
      </c>
      <c r="O391" s="313">
        <f>N391/N$390</f>
        <v>0.5</v>
      </c>
      <c r="P391" s="104"/>
      <c r="Q391" s="92"/>
      <c r="R391" s="92"/>
      <c r="S391" s="92"/>
      <c r="T391" s="92"/>
      <c r="U391" s="92"/>
      <c r="V391" s="92"/>
      <c r="W391" s="92"/>
      <c r="X391" s="109">
        <f>P391*P$7+Q391*Q$7+R391*R$7+S391*S$7+T391*T$7+U391*U$7+V391*V$7+W391*W$7</f>
        <v>0</v>
      </c>
      <c r="Y391" s="83"/>
      <c r="Z391" s="110">
        <f>X391*$O391</f>
        <v>0</v>
      </c>
      <c r="AA391" s="111"/>
      <c r="AB391" s="92"/>
      <c r="AC391" s="92"/>
      <c r="AD391" s="92"/>
      <c r="AE391" s="92"/>
      <c r="AF391" s="92"/>
      <c r="AG391" s="92"/>
      <c r="AH391" s="92"/>
      <c r="AI391" s="109">
        <f>AB391*AB$7+AC391*AC$7+AD391*AD$7+AE391*AE$7+AF391*AF$7+AG391*AG$7+AH391*AH$7</f>
        <v>0</v>
      </c>
      <c r="AJ391" s="83"/>
      <c r="AK391" s="110">
        <f>AI391*$O391</f>
        <v>0</v>
      </c>
      <c r="AL391" s="111"/>
      <c r="AM391" s="92"/>
      <c r="AN391" s="92"/>
      <c r="AO391" s="92"/>
      <c r="AP391" s="92"/>
      <c r="AQ391" s="92">
        <v>1</v>
      </c>
      <c r="AR391" s="92"/>
      <c r="AS391" s="92"/>
      <c r="AT391" s="92"/>
      <c r="AU391" s="92"/>
      <c r="AV391" s="109">
        <f>AM391*AM$7+AN391*AN$7+AO391*AO$7+AP391*AP$7+AQ391*AQ$7+AR391*AR$7+AS391*AS$7+AT391*AT$7+AU391*AU$7</f>
        <v>250</v>
      </c>
      <c r="AW391" s="75"/>
      <c r="AX391" s="110">
        <f>AV391*$O391</f>
        <v>125</v>
      </c>
      <c r="AY391" s="111"/>
      <c r="AZ391" s="93"/>
      <c r="BA391" s="94" t="s">
        <v>62</v>
      </c>
      <c r="BB391" s="71"/>
      <c r="BC391" s="95"/>
      <c r="BD391" s="41">
        <v>3</v>
      </c>
      <c r="BE391" s="52">
        <v>33</v>
      </c>
      <c r="BF391" s="103">
        <v>3311</v>
      </c>
      <c r="BG391" s="280" t="s">
        <v>52</v>
      </c>
    </row>
    <row r="392" spans="1:59" s="63" customFormat="1" ht="12.75" x14ac:dyDescent="0.2">
      <c r="A392" s="196">
        <v>3</v>
      </c>
      <c r="B392" s="197" t="s">
        <v>108</v>
      </c>
      <c r="C392" s="208">
        <v>33</v>
      </c>
      <c r="D392" s="209" t="s">
        <v>238</v>
      </c>
      <c r="E392" s="212">
        <v>3311</v>
      </c>
      <c r="F392" s="213" t="s">
        <v>239</v>
      </c>
      <c r="G392" s="231" t="s">
        <v>264</v>
      </c>
      <c r="H392" s="89"/>
      <c r="I392" s="90" t="s">
        <v>253</v>
      </c>
      <c r="J392" s="90"/>
      <c r="K392" s="90" t="s">
        <v>254</v>
      </c>
      <c r="L392" s="90" t="s">
        <v>255</v>
      </c>
      <c r="M392" s="91"/>
      <c r="N392" s="312">
        <v>1</v>
      </c>
      <c r="O392" s="313">
        <f>N392/N$390</f>
        <v>0.5</v>
      </c>
      <c r="P392" s="104"/>
      <c r="Q392" s="92"/>
      <c r="R392" s="92"/>
      <c r="S392" s="92"/>
      <c r="T392" s="92"/>
      <c r="U392" s="92">
        <v>1</v>
      </c>
      <c r="V392" s="92"/>
      <c r="W392" s="92"/>
      <c r="X392" s="109">
        <f>P392*P$7+Q392*Q$7+R392*R$7+S392*S$7+T392*T$7+U392*U$7+V392*V$7+W392*W$7</f>
        <v>5000</v>
      </c>
      <c r="Y392" s="83"/>
      <c r="Z392" s="110">
        <f>X392*$O392</f>
        <v>2500</v>
      </c>
      <c r="AA392" s="111"/>
      <c r="AB392" s="92"/>
      <c r="AC392" s="92"/>
      <c r="AD392" s="92"/>
      <c r="AE392" s="92"/>
      <c r="AF392" s="92"/>
      <c r="AG392" s="92"/>
      <c r="AH392" s="92"/>
      <c r="AI392" s="109">
        <f>AB392*AB$7+AC392*AC$7+AD392*AD$7+AE392*AE$7+AF392*AF$7+AG392*AG$7+AH392*AH$7</f>
        <v>0</v>
      </c>
      <c r="AJ392" s="83"/>
      <c r="AK392" s="110">
        <f>AI392*$O392</f>
        <v>0</v>
      </c>
      <c r="AL392" s="111"/>
      <c r="AM392" s="92"/>
      <c r="AN392" s="92"/>
      <c r="AO392" s="92"/>
      <c r="AP392" s="92">
        <v>1</v>
      </c>
      <c r="AQ392" s="92"/>
      <c r="AR392" s="92"/>
      <c r="AS392" s="92"/>
      <c r="AT392" s="92"/>
      <c r="AU392" s="92"/>
      <c r="AV392" s="109">
        <f>AM392*AM$7+AN392*AN$7+AO392*AO$7+AP392*AP$7+AQ392*AQ$7+AR392*AR$7+AS392*AS$7+AT392*AT$7+AU392*AU$7</f>
        <v>100</v>
      </c>
      <c r="AW392" s="75"/>
      <c r="AX392" s="110">
        <f>AV392*$O392</f>
        <v>50</v>
      </c>
      <c r="AY392" s="111"/>
      <c r="AZ392" s="93"/>
      <c r="BA392" s="94" t="s">
        <v>62</v>
      </c>
      <c r="BB392" s="71"/>
      <c r="BC392" s="95"/>
      <c r="BD392" s="41">
        <v>3</v>
      </c>
      <c r="BE392" s="52">
        <v>33</v>
      </c>
      <c r="BF392" s="103">
        <v>3311</v>
      </c>
      <c r="BG392" s="280" t="s">
        <v>52</v>
      </c>
    </row>
    <row r="393" spans="1:59" s="63" customFormat="1" ht="12.75" x14ac:dyDescent="0.2">
      <c r="A393" s="196">
        <v>3</v>
      </c>
      <c r="B393" s="197" t="s">
        <v>108</v>
      </c>
      <c r="C393" s="208">
        <v>33</v>
      </c>
      <c r="D393" s="209" t="s">
        <v>238</v>
      </c>
      <c r="E393" s="212">
        <v>3311</v>
      </c>
      <c r="F393" s="213" t="s">
        <v>239</v>
      </c>
      <c r="G393" s="231" t="s">
        <v>264</v>
      </c>
      <c r="H393" s="65"/>
      <c r="I393" s="222"/>
      <c r="J393" s="66"/>
      <c r="K393" s="66"/>
      <c r="L393" s="66"/>
      <c r="M393" s="64"/>
      <c r="N393" s="304"/>
      <c r="O393" s="305"/>
      <c r="P393" s="127"/>
      <c r="Q393" s="67"/>
      <c r="R393" s="67"/>
      <c r="S393" s="67"/>
      <c r="T393" s="67"/>
      <c r="U393" s="67"/>
      <c r="V393" s="67"/>
      <c r="W393" s="67"/>
      <c r="X393" s="67"/>
      <c r="Y393" s="68"/>
      <c r="Z393" s="68"/>
      <c r="AA393" s="68"/>
      <c r="AB393" s="67"/>
      <c r="AC393" s="67"/>
      <c r="AD393" s="67"/>
      <c r="AE393" s="67"/>
      <c r="AF393" s="67"/>
      <c r="AG393" s="67"/>
      <c r="AH393" s="67"/>
      <c r="AI393" s="67"/>
      <c r="AJ393" s="68"/>
      <c r="AK393" s="68"/>
      <c r="AL393" s="68"/>
      <c r="AM393" s="67"/>
      <c r="AN393" s="67"/>
      <c r="AO393" s="67"/>
      <c r="AP393" s="67"/>
      <c r="AQ393" s="67"/>
      <c r="AR393" s="67"/>
      <c r="AS393" s="67"/>
      <c r="AT393" s="67"/>
      <c r="AU393" s="67"/>
      <c r="AV393" s="67"/>
      <c r="AW393" s="67"/>
      <c r="AX393" s="68"/>
      <c r="AY393" s="68"/>
      <c r="AZ393" s="69"/>
      <c r="BA393" s="70"/>
      <c r="BB393" s="71"/>
      <c r="BC393" s="95"/>
      <c r="BD393" s="41">
        <v>3</v>
      </c>
      <c r="BE393" s="52">
        <v>33</v>
      </c>
      <c r="BF393" s="103">
        <v>3311</v>
      </c>
      <c r="BG393" s="275"/>
    </row>
    <row r="394" spans="1:59" s="63" customFormat="1" ht="12.75" x14ac:dyDescent="0.2">
      <c r="A394" s="196">
        <v>3</v>
      </c>
      <c r="B394" s="197" t="s">
        <v>108</v>
      </c>
      <c r="C394" s="208">
        <v>33</v>
      </c>
      <c r="D394" s="209" t="s">
        <v>238</v>
      </c>
      <c r="E394" s="212">
        <v>3311</v>
      </c>
      <c r="F394" s="213" t="s">
        <v>239</v>
      </c>
      <c r="G394" s="232"/>
      <c r="H394" s="97"/>
      <c r="I394" s="224"/>
      <c r="J394" s="98"/>
      <c r="K394" s="98"/>
      <c r="L394" s="98"/>
      <c r="M394" s="96"/>
      <c r="N394" s="307"/>
      <c r="O394" s="246"/>
      <c r="P394" s="124"/>
      <c r="Q394" s="99"/>
      <c r="R394" s="99"/>
      <c r="S394" s="99"/>
      <c r="T394" s="99"/>
      <c r="U394" s="99"/>
      <c r="V394" s="99"/>
      <c r="W394" s="99"/>
      <c r="X394" s="99"/>
      <c r="Y394" s="100"/>
      <c r="Z394" s="100"/>
      <c r="AA394" s="100"/>
      <c r="AB394" s="99"/>
      <c r="AC394" s="99"/>
      <c r="AD394" s="99"/>
      <c r="AE394" s="99"/>
      <c r="AF394" s="99"/>
      <c r="AG394" s="99"/>
      <c r="AH394" s="99"/>
      <c r="AI394" s="99"/>
      <c r="AJ394" s="100"/>
      <c r="AK394" s="100"/>
      <c r="AL394" s="100"/>
      <c r="AM394" s="99"/>
      <c r="AN394" s="99"/>
      <c r="AO394" s="99"/>
      <c r="AP394" s="99"/>
      <c r="AQ394" s="99"/>
      <c r="AR394" s="99"/>
      <c r="AS394" s="99"/>
      <c r="AT394" s="99"/>
      <c r="AU394" s="99"/>
      <c r="AV394" s="99"/>
      <c r="AW394" s="99"/>
      <c r="AX394" s="100"/>
      <c r="AY394" s="100"/>
      <c r="AZ394" s="101"/>
      <c r="BA394" s="102"/>
      <c r="BB394" s="95"/>
      <c r="BC394" s="95"/>
      <c r="BD394" s="41">
        <v>3</v>
      </c>
      <c r="BE394" s="52">
        <v>33</v>
      </c>
      <c r="BF394" s="103">
        <v>3311</v>
      </c>
      <c r="BG394" s="277"/>
    </row>
    <row r="395" spans="1:59" s="63" customFormat="1" ht="12.75" x14ac:dyDescent="0.2">
      <c r="A395" s="196">
        <v>3</v>
      </c>
      <c r="B395" s="197" t="s">
        <v>108</v>
      </c>
      <c r="C395" s="208">
        <v>33</v>
      </c>
      <c r="D395" s="209" t="s">
        <v>238</v>
      </c>
      <c r="E395" s="212">
        <v>3311</v>
      </c>
      <c r="F395" s="213" t="s">
        <v>239</v>
      </c>
      <c r="G395" s="231"/>
      <c r="H395" s="65"/>
      <c r="I395" s="222"/>
      <c r="J395" s="66"/>
      <c r="K395" s="66"/>
      <c r="L395" s="66"/>
      <c r="M395" s="64"/>
      <c r="N395" s="304"/>
      <c r="O395" s="305"/>
      <c r="P395" s="127"/>
      <c r="Q395" s="67"/>
      <c r="R395" s="67"/>
      <c r="S395" s="67"/>
      <c r="T395" s="67"/>
      <c r="U395" s="67"/>
      <c r="V395" s="67"/>
      <c r="W395" s="67"/>
      <c r="X395" s="67"/>
      <c r="Y395" s="68"/>
      <c r="Z395" s="68"/>
      <c r="AA395" s="68"/>
      <c r="AB395" s="67"/>
      <c r="AC395" s="67"/>
      <c r="AD395" s="67"/>
      <c r="AE395" s="67"/>
      <c r="AF395" s="67"/>
      <c r="AG395" s="67"/>
      <c r="AH395" s="67"/>
      <c r="AI395" s="67"/>
      <c r="AJ395" s="68"/>
      <c r="AK395" s="68"/>
      <c r="AL395" s="68"/>
      <c r="AM395" s="67"/>
      <c r="AN395" s="67"/>
      <c r="AO395" s="67"/>
      <c r="AP395" s="67"/>
      <c r="AQ395" s="67"/>
      <c r="AR395" s="67"/>
      <c r="AS395" s="67"/>
      <c r="AT395" s="67"/>
      <c r="AU395" s="67"/>
      <c r="AV395" s="67"/>
      <c r="AW395" s="67"/>
      <c r="AX395" s="68"/>
      <c r="AY395" s="68"/>
      <c r="AZ395" s="69"/>
      <c r="BA395" s="70"/>
      <c r="BB395" s="71"/>
      <c r="BC395" s="95"/>
      <c r="BD395" s="41">
        <v>3</v>
      </c>
      <c r="BE395" s="52">
        <v>33</v>
      </c>
      <c r="BF395" s="103">
        <v>3311</v>
      </c>
      <c r="BG395" s="275"/>
    </row>
    <row r="396" spans="1:59" s="63" customFormat="1" ht="12.75" x14ac:dyDescent="0.2">
      <c r="A396" s="196">
        <v>3</v>
      </c>
      <c r="B396" s="197" t="s">
        <v>108</v>
      </c>
      <c r="C396" s="208">
        <v>33</v>
      </c>
      <c r="D396" s="209" t="s">
        <v>238</v>
      </c>
      <c r="E396" s="212">
        <v>3311</v>
      </c>
      <c r="F396" s="213" t="s">
        <v>239</v>
      </c>
      <c r="G396" s="231" t="s">
        <v>53</v>
      </c>
      <c r="H396" s="72" t="s">
        <v>1233</v>
      </c>
      <c r="I396" s="223" t="s">
        <v>1183</v>
      </c>
      <c r="J396" s="73"/>
      <c r="K396" s="73"/>
      <c r="L396" s="73"/>
      <c r="M396" s="74"/>
      <c r="N396" s="247"/>
      <c r="O396" s="306"/>
      <c r="P396" s="105"/>
      <c r="Q396" s="75"/>
      <c r="R396" s="75"/>
      <c r="S396" s="75"/>
      <c r="T396" s="75"/>
      <c r="U396" s="75"/>
      <c r="V396" s="75"/>
      <c r="W396" s="75"/>
      <c r="X396" s="75"/>
      <c r="Y396" s="76" t="s">
        <v>1241</v>
      </c>
      <c r="Z396" s="77" t="s">
        <v>1241</v>
      </c>
      <c r="AA396" s="78">
        <f>AA$126</f>
        <v>1000</v>
      </c>
      <c r="AB396" s="75"/>
      <c r="AC396" s="75"/>
      <c r="AD396" s="75"/>
      <c r="AE396" s="75"/>
      <c r="AF396" s="75"/>
      <c r="AG396" s="75"/>
      <c r="AH396" s="75"/>
      <c r="AI396" s="75"/>
      <c r="AJ396" s="76" t="s">
        <v>1241</v>
      </c>
      <c r="AK396" s="77" t="s">
        <v>1241</v>
      </c>
      <c r="AL396" s="78">
        <f>AL$126</f>
        <v>0</v>
      </c>
      <c r="AM396" s="75"/>
      <c r="AN396" s="75"/>
      <c r="AO396" s="75"/>
      <c r="AP396" s="75"/>
      <c r="AQ396" s="75"/>
      <c r="AR396" s="75"/>
      <c r="AS396" s="75"/>
      <c r="AT396" s="75"/>
      <c r="AU396" s="75"/>
      <c r="AV396" s="75"/>
      <c r="AW396" s="76" t="s">
        <v>1241</v>
      </c>
      <c r="AX396" s="77" t="s">
        <v>1241</v>
      </c>
      <c r="AY396" s="78">
        <f>AY$126</f>
        <v>25</v>
      </c>
      <c r="AZ396" s="79"/>
      <c r="BA396" s="80" t="str">
        <f>I396</f>
        <v>&gt; see 3112, Reinforcement for in situ concrete</v>
      </c>
      <c r="BB396" s="71"/>
      <c r="BC396" s="95"/>
      <c r="BD396" s="41">
        <v>3</v>
      </c>
      <c r="BE396" s="52">
        <v>33</v>
      </c>
      <c r="BF396" s="103">
        <v>3311</v>
      </c>
      <c r="BG396" s="276" t="s">
        <v>47</v>
      </c>
    </row>
    <row r="397" spans="1:59" s="63" customFormat="1" ht="12.75" x14ac:dyDescent="0.2">
      <c r="A397" s="196">
        <v>3</v>
      </c>
      <c r="B397" s="197" t="s">
        <v>108</v>
      </c>
      <c r="C397" s="208">
        <v>33</v>
      </c>
      <c r="D397" s="209" t="s">
        <v>238</v>
      </c>
      <c r="E397" s="212">
        <v>3311</v>
      </c>
      <c r="F397" s="213" t="s">
        <v>239</v>
      </c>
      <c r="G397" s="231"/>
      <c r="H397" s="65"/>
      <c r="I397" s="222"/>
      <c r="J397" s="66"/>
      <c r="K397" s="66"/>
      <c r="L397" s="66"/>
      <c r="M397" s="64"/>
      <c r="N397" s="304"/>
      <c r="O397" s="305"/>
      <c r="P397" s="127"/>
      <c r="Q397" s="67"/>
      <c r="R397" s="67"/>
      <c r="S397" s="67"/>
      <c r="T397" s="67"/>
      <c r="U397" s="67"/>
      <c r="V397" s="67"/>
      <c r="W397" s="67"/>
      <c r="X397" s="67"/>
      <c r="Y397" s="68"/>
      <c r="Z397" s="68"/>
      <c r="AA397" s="68"/>
      <c r="AB397" s="67"/>
      <c r="AC397" s="67"/>
      <c r="AD397" s="67"/>
      <c r="AE397" s="67"/>
      <c r="AF397" s="67"/>
      <c r="AG397" s="67"/>
      <c r="AH397" s="67"/>
      <c r="AI397" s="67"/>
      <c r="AJ397" s="68"/>
      <c r="AK397" s="68"/>
      <c r="AL397" s="68"/>
      <c r="AM397" s="67"/>
      <c r="AN397" s="67"/>
      <c r="AO397" s="67"/>
      <c r="AP397" s="67"/>
      <c r="AQ397" s="67"/>
      <c r="AR397" s="67"/>
      <c r="AS397" s="67"/>
      <c r="AT397" s="67"/>
      <c r="AU397" s="67"/>
      <c r="AV397" s="67"/>
      <c r="AW397" s="67"/>
      <c r="AX397" s="68"/>
      <c r="AY397" s="68"/>
      <c r="AZ397" s="69"/>
      <c r="BA397" s="70"/>
      <c r="BB397" s="71"/>
      <c r="BC397" s="95"/>
      <c r="BD397" s="41">
        <v>3</v>
      </c>
      <c r="BE397" s="52">
        <v>33</v>
      </c>
      <c r="BF397" s="103">
        <v>3311</v>
      </c>
      <c r="BG397" s="275"/>
    </row>
    <row r="398" spans="1:59" s="63" customFormat="1" ht="12.75" x14ac:dyDescent="0.2">
      <c r="A398" s="196">
        <v>3</v>
      </c>
      <c r="B398" s="197" t="s">
        <v>108</v>
      </c>
      <c r="C398" s="208">
        <v>33</v>
      </c>
      <c r="D398" s="209" t="s">
        <v>238</v>
      </c>
      <c r="E398" s="212">
        <v>3311</v>
      </c>
      <c r="F398" s="213" t="s">
        <v>239</v>
      </c>
      <c r="G398" s="232"/>
      <c r="H398" s="97"/>
      <c r="I398" s="224"/>
      <c r="J398" s="98"/>
      <c r="K398" s="98"/>
      <c r="L398" s="98"/>
      <c r="M398" s="96"/>
      <c r="N398" s="307"/>
      <c r="O398" s="246"/>
      <c r="P398" s="124"/>
      <c r="Q398" s="99"/>
      <c r="R398" s="99"/>
      <c r="S398" s="99"/>
      <c r="T398" s="99"/>
      <c r="U398" s="99"/>
      <c r="V398" s="99"/>
      <c r="W398" s="99"/>
      <c r="X398" s="99"/>
      <c r="Y398" s="100"/>
      <c r="Z398" s="100"/>
      <c r="AA398" s="100"/>
      <c r="AB398" s="99"/>
      <c r="AC398" s="99"/>
      <c r="AD398" s="99"/>
      <c r="AE398" s="99"/>
      <c r="AF398" s="99"/>
      <c r="AG398" s="99"/>
      <c r="AH398" s="99"/>
      <c r="AI398" s="99"/>
      <c r="AJ398" s="100"/>
      <c r="AK398" s="100"/>
      <c r="AL398" s="100"/>
      <c r="AM398" s="99"/>
      <c r="AN398" s="99"/>
      <c r="AO398" s="99"/>
      <c r="AP398" s="99"/>
      <c r="AQ398" s="99"/>
      <c r="AR398" s="99"/>
      <c r="AS398" s="99"/>
      <c r="AT398" s="99"/>
      <c r="AU398" s="99"/>
      <c r="AV398" s="99"/>
      <c r="AW398" s="99"/>
      <c r="AX398" s="100"/>
      <c r="AY398" s="100"/>
      <c r="AZ398" s="101"/>
      <c r="BA398" s="102"/>
      <c r="BB398" s="95"/>
      <c r="BC398" s="95"/>
      <c r="BD398" s="41">
        <v>3</v>
      </c>
      <c r="BE398" s="52">
        <v>33</v>
      </c>
      <c r="BF398" s="103">
        <v>3311</v>
      </c>
      <c r="BG398" s="277"/>
    </row>
    <row r="399" spans="1:59" s="63" customFormat="1" ht="12.75" x14ac:dyDescent="0.2">
      <c r="A399" s="196">
        <v>3</v>
      </c>
      <c r="B399" s="197" t="s">
        <v>108</v>
      </c>
      <c r="C399" s="208">
        <v>33</v>
      </c>
      <c r="D399" s="209" t="s">
        <v>238</v>
      </c>
      <c r="E399" s="210">
        <v>3321</v>
      </c>
      <c r="F399" s="211" t="s">
        <v>256</v>
      </c>
      <c r="G399" s="230"/>
      <c r="H399" s="56"/>
      <c r="I399" s="221"/>
      <c r="J399" s="57"/>
      <c r="K399" s="57"/>
      <c r="L399" s="57"/>
      <c r="M399" s="55"/>
      <c r="N399" s="303"/>
      <c r="O399" s="245"/>
      <c r="P399" s="122"/>
      <c r="Q399" s="122"/>
      <c r="R399" s="122"/>
      <c r="S399" s="122"/>
      <c r="T399" s="122"/>
      <c r="U399" s="122"/>
      <c r="V399" s="122"/>
      <c r="W399" s="122"/>
      <c r="X399" s="122"/>
      <c r="Y399" s="59"/>
      <c r="Z399" s="123"/>
      <c r="AA399" s="123"/>
      <c r="AB399" s="122"/>
      <c r="AC399" s="122"/>
      <c r="AD399" s="122"/>
      <c r="AE399" s="122"/>
      <c r="AF399" s="122"/>
      <c r="AG399" s="122"/>
      <c r="AH399" s="122"/>
      <c r="AI399" s="122"/>
      <c r="AJ399" s="59"/>
      <c r="AK399" s="123"/>
      <c r="AL399" s="123"/>
      <c r="AM399" s="122"/>
      <c r="AN399" s="122"/>
      <c r="AO399" s="122"/>
      <c r="AP399" s="122"/>
      <c r="AQ399" s="122"/>
      <c r="AR399" s="122"/>
      <c r="AS399" s="122"/>
      <c r="AT399" s="122"/>
      <c r="AU399" s="122"/>
      <c r="AV399" s="122"/>
      <c r="AW399" s="58"/>
      <c r="AX399" s="123"/>
      <c r="AY399" s="59"/>
      <c r="AZ399" s="60"/>
      <c r="BA399" s="61"/>
      <c r="BB399" s="54"/>
      <c r="BC399" s="54"/>
      <c r="BD399" s="41">
        <v>3</v>
      </c>
      <c r="BE399" s="52">
        <v>33</v>
      </c>
      <c r="BF399" s="62">
        <v>3321</v>
      </c>
      <c r="BG399" s="274"/>
    </row>
    <row r="400" spans="1:59" s="63" customFormat="1" ht="12.75" x14ac:dyDescent="0.2">
      <c r="A400" s="196">
        <v>3</v>
      </c>
      <c r="B400" s="197" t="s">
        <v>108</v>
      </c>
      <c r="C400" s="208">
        <v>33</v>
      </c>
      <c r="D400" s="209" t="s">
        <v>238</v>
      </c>
      <c r="E400" s="210">
        <v>3321</v>
      </c>
      <c r="F400" s="211" t="s">
        <v>256</v>
      </c>
      <c r="G400" s="230"/>
      <c r="H400" s="56"/>
      <c r="I400" s="221"/>
      <c r="J400" s="57"/>
      <c r="K400" s="57"/>
      <c r="L400" s="57"/>
      <c r="M400" s="55"/>
      <c r="N400" s="303"/>
      <c r="O400" s="245"/>
      <c r="P400" s="122"/>
      <c r="Q400" s="58"/>
      <c r="R400" s="58"/>
      <c r="S400" s="58"/>
      <c r="T400" s="58"/>
      <c r="U400" s="58"/>
      <c r="V400" s="58"/>
      <c r="W400" s="58"/>
      <c r="X400" s="58"/>
      <c r="Y400" s="59"/>
      <c r="Z400" s="59"/>
      <c r="AA400" s="59"/>
      <c r="AB400" s="58"/>
      <c r="AC400" s="58"/>
      <c r="AD400" s="58"/>
      <c r="AE400" s="58"/>
      <c r="AF400" s="58"/>
      <c r="AG400" s="58"/>
      <c r="AH400" s="58"/>
      <c r="AI400" s="58"/>
      <c r="AJ400" s="59"/>
      <c r="AK400" s="59"/>
      <c r="AL400" s="59"/>
      <c r="AM400" s="58"/>
      <c r="AN400" s="58"/>
      <c r="AO400" s="58"/>
      <c r="AP400" s="58"/>
      <c r="AQ400" s="58"/>
      <c r="AR400" s="58"/>
      <c r="AS400" s="58"/>
      <c r="AT400" s="58"/>
      <c r="AU400" s="58"/>
      <c r="AV400" s="58"/>
      <c r="AW400" s="58"/>
      <c r="AX400" s="59"/>
      <c r="AY400" s="59"/>
      <c r="AZ400" s="60"/>
      <c r="BA400" s="61"/>
      <c r="BB400" s="54"/>
      <c r="BC400" s="54"/>
      <c r="BD400" s="41">
        <v>3</v>
      </c>
      <c r="BE400" s="52">
        <v>33</v>
      </c>
      <c r="BF400" s="62">
        <v>3321</v>
      </c>
      <c r="BG400" s="274"/>
    </row>
    <row r="401" spans="1:59" s="63" customFormat="1" ht="12.75" x14ac:dyDescent="0.2">
      <c r="A401" s="196">
        <v>3</v>
      </c>
      <c r="B401" s="197" t="s">
        <v>108</v>
      </c>
      <c r="C401" s="208">
        <v>33</v>
      </c>
      <c r="D401" s="209" t="s">
        <v>238</v>
      </c>
      <c r="E401" s="210">
        <v>3321</v>
      </c>
      <c r="F401" s="211" t="s">
        <v>256</v>
      </c>
      <c r="G401" s="231" t="s">
        <v>102</v>
      </c>
      <c r="H401" s="65"/>
      <c r="I401" s="222"/>
      <c r="J401" s="66"/>
      <c r="K401" s="66"/>
      <c r="L401" s="66"/>
      <c r="M401" s="64"/>
      <c r="N401" s="308"/>
      <c r="O401" s="309"/>
      <c r="P401" s="127"/>
      <c r="Q401" s="67"/>
      <c r="R401" s="67"/>
      <c r="S401" s="67"/>
      <c r="T401" s="67"/>
      <c r="U401" s="67"/>
      <c r="V401" s="67"/>
      <c r="W401" s="67"/>
      <c r="X401" s="67"/>
      <c r="Y401" s="68"/>
      <c r="Z401" s="68"/>
      <c r="AA401" s="68"/>
      <c r="AB401" s="67"/>
      <c r="AC401" s="67"/>
      <c r="AD401" s="67"/>
      <c r="AE401" s="67"/>
      <c r="AF401" s="67"/>
      <c r="AG401" s="67"/>
      <c r="AH401" s="67"/>
      <c r="AI401" s="67"/>
      <c r="AJ401" s="68"/>
      <c r="AK401" s="68"/>
      <c r="AL401" s="68"/>
      <c r="AM401" s="67"/>
      <c r="AN401" s="67"/>
      <c r="AO401" s="67"/>
      <c r="AP401" s="67"/>
      <c r="AQ401" s="67"/>
      <c r="AR401" s="67"/>
      <c r="AS401" s="67"/>
      <c r="AT401" s="67"/>
      <c r="AU401" s="67"/>
      <c r="AV401" s="67"/>
      <c r="AW401" s="67"/>
      <c r="AX401" s="68"/>
      <c r="AY401" s="68"/>
      <c r="AZ401" s="69"/>
      <c r="BA401" s="70"/>
      <c r="BB401" s="71"/>
      <c r="BC401" s="54"/>
      <c r="BD401" s="41">
        <v>3</v>
      </c>
      <c r="BE401" s="52">
        <v>33</v>
      </c>
      <c r="BF401" s="62">
        <v>3321</v>
      </c>
      <c r="BG401" s="275"/>
    </row>
    <row r="402" spans="1:59" s="63" customFormat="1" ht="12.75" x14ac:dyDescent="0.2">
      <c r="A402" s="196">
        <v>3</v>
      </c>
      <c r="B402" s="197" t="s">
        <v>108</v>
      </c>
      <c r="C402" s="208">
        <v>33</v>
      </c>
      <c r="D402" s="209" t="s">
        <v>238</v>
      </c>
      <c r="E402" s="210">
        <v>3321</v>
      </c>
      <c r="F402" s="211" t="s">
        <v>256</v>
      </c>
      <c r="G402" s="231" t="s">
        <v>102</v>
      </c>
      <c r="H402" s="72" t="s">
        <v>47</v>
      </c>
      <c r="I402" s="223"/>
      <c r="J402" s="73"/>
      <c r="K402" s="73"/>
      <c r="L402" s="73"/>
      <c r="M402" s="74"/>
      <c r="N402" s="247"/>
      <c r="O402" s="306"/>
      <c r="P402" s="105"/>
      <c r="Q402" s="75"/>
      <c r="R402" s="75"/>
      <c r="S402" s="75"/>
      <c r="T402" s="75"/>
      <c r="U402" s="75"/>
      <c r="V402" s="75"/>
      <c r="W402" s="75"/>
      <c r="X402" s="75"/>
      <c r="Y402" s="76">
        <f>IF(ISNUMBER(VLOOKUP(Y404,P$7:W$7,MATCH(Y404,P$7:W$7))),VLOOKUP(Y404,P$7:W$7,MATCH(Y404,P$7:W$7)),IF(N406=0,"No Data",IF(Y404&gt;0,"&lt;100",0)))</f>
        <v>0</v>
      </c>
      <c r="Z402" s="77">
        <f>IF(ISNUMBER(VLOOKUP(Z406,P$7:W$7,MATCH(Z406,P$7:W$7))),VLOOKUP(Z406,P$7:W$7,MATCH(Z406,P$7:W$7)),IF(N406=0,"No Data",IF(Z406&gt;0,"&lt;100",0)))</f>
        <v>0</v>
      </c>
      <c r="AA402" s="106">
        <f>IF(ISNUMBER(Z402),Z402,0)</f>
        <v>0</v>
      </c>
      <c r="AB402" s="75"/>
      <c r="AC402" s="75"/>
      <c r="AD402" s="75"/>
      <c r="AE402" s="75"/>
      <c r="AF402" s="75"/>
      <c r="AG402" s="75"/>
      <c r="AH402" s="75"/>
      <c r="AI402" s="75"/>
      <c r="AJ402" s="76">
        <f>IF(ISNUMBER(VLOOKUP(AJ404,AB$7:AH$7,MATCH(AJ404,AB$7:AH$7))),VLOOKUP(AJ404,AB$7:AH$7,MATCH(AJ404,AB$7:AH$7)),IF(N406=0,"No Data",IF(AJ404&gt;0,"&lt;50",0)))</f>
        <v>0</v>
      </c>
      <c r="AK402" s="77">
        <f>IF(ISNUMBER(VLOOKUP(AK406,AB$7:AH$7,MATCH(AK406,AB$7:AH$7))),VLOOKUP(AK406,AB$7:AH$7,MATCH(AK406,AB$7:AH$7)),IF(N406=0,"No Data",IF(AK406&gt;0,"&lt;50",0)))</f>
        <v>0</v>
      </c>
      <c r="AL402" s="106">
        <f>IF(ISNUMBER(AK402),AK402,0)</f>
        <v>0</v>
      </c>
      <c r="AM402" s="75"/>
      <c r="AN402" s="75"/>
      <c r="AO402" s="75"/>
      <c r="AP402" s="75"/>
      <c r="AQ402" s="75"/>
      <c r="AR402" s="75"/>
      <c r="AS402" s="75"/>
      <c r="AT402" s="75"/>
      <c r="AU402" s="75"/>
      <c r="AV402" s="75"/>
      <c r="AW402" s="76">
        <f>IF(ISNUMBER(VLOOKUP(AW404,AM$7:AU$7,MATCH(AW404,AM$7:AU$7))),VLOOKUP(AW404,AM$7:AU$7,MATCH(AW404,AM$7:AU$7)),IF(N406=0,"No Data",IF(AW404&gt;0,"&lt;10",0)))</f>
        <v>250</v>
      </c>
      <c r="AX402" s="77">
        <f>IF(ISNUMBER(VLOOKUP(AX406,AM$7:AU$7,MATCH(AX406,AM$7:AU$7))),VLOOKUP(AX406,AM$7:AU$7,MATCH(AX406,AM$7:AU$7)),IF(N406=0,"No Data",IF(AX406&gt;0,"&lt;10",0)))</f>
        <v>250</v>
      </c>
      <c r="AY402" s="106">
        <f>IF(ISNUMBER(AX402),AX402,0)</f>
        <v>250</v>
      </c>
      <c r="AZ402" s="79"/>
      <c r="BA402" s="80"/>
      <c r="BB402" s="71"/>
      <c r="BC402" s="54"/>
      <c r="BD402" s="41">
        <v>3</v>
      </c>
      <c r="BE402" s="52">
        <v>33</v>
      </c>
      <c r="BF402" s="62">
        <v>3321</v>
      </c>
      <c r="BG402" s="276" t="s">
        <v>47</v>
      </c>
    </row>
    <row r="403" spans="1:59" s="63" customFormat="1" ht="12.75" x14ac:dyDescent="0.2">
      <c r="A403" s="196">
        <v>3</v>
      </c>
      <c r="B403" s="197" t="s">
        <v>108</v>
      </c>
      <c r="C403" s="208">
        <v>33</v>
      </c>
      <c r="D403" s="209" t="s">
        <v>238</v>
      </c>
      <c r="E403" s="210">
        <v>3321</v>
      </c>
      <c r="F403" s="211" t="s">
        <v>256</v>
      </c>
      <c r="G403" s="231" t="s">
        <v>102</v>
      </c>
      <c r="H403" s="81" t="s">
        <v>48</v>
      </c>
      <c r="I403" s="223"/>
      <c r="J403" s="73"/>
      <c r="K403" s="73"/>
      <c r="L403" s="73"/>
      <c r="M403" s="74"/>
      <c r="N403" s="247"/>
      <c r="O403" s="306"/>
      <c r="P403" s="105"/>
      <c r="Q403" s="75"/>
      <c r="R403" s="75"/>
      <c r="S403" s="75"/>
      <c r="T403" s="75"/>
      <c r="U403" s="75"/>
      <c r="V403" s="75"/>
      <c r="W403" s="75"/>
      <c r="X403" s="75"/>
      <c r="Y403" s="82">
        <f>MIN(X407:X409)</f>
        <v>0</v>
      </c>
      <c r="Z403" s="83"/>
      <c r="AA403" s="83"/>
      <c r="AB403" s="75"/>
      <c r="AC403" s="75"/>
      <c r="AD403" s="75"/>
      <c r="AE403" s="75"/>
      <c r="AF403" s="75"/>
      <c r="AG403" s="75"/>
      <c r="AH403" s="75"/>
      <c r="AI403" s="75"/>
      <c r="AJ403" s="82">
        <f>MIN(AI407:AI409)</f>
        <v>0</v>
      </c>
      <c r="AK403" s="83"/>
      <c r="AL403" s="83"/>
      <c r="AM403" s="75"/>
      <c r="AN403" s="75"/>
      <c r="AO403" s="75"/>
      <c r="AP403" s="75"/>
      <c r="AQ403" s="75"/>
      <c r="AR403" s="75"/>
      <c r="AS403" s="75"/>
      <c r="AT403" s="75"/>
      <c r="AU403" s="75"/>
      <c r="AV403" s="75"/>
      <c r="AW403" s="82">
        <f>MIN(AV407:AV409)</f>
        <v>100</v>
      </c>
      <c r="AX403" s="83"/>
      <c r="AY403" s="83"/>
      <c r="AZ403" s="79"/>
      <c r="BA403" s="80"/>
      <c r="BB403" s="71"/>
      <c r="BC403" s="54"/>
      <c r="BD403" s="41">
        <v>3</v>
      </c>
      <c r="BE403" s="52">
        <v>33</v>
      </c>
      <c r="BF403" s="62">
        <v>3321</v>
      </c>
      <c r="BG403" s="278" t="s">
        <v>48</v>
      </c>
    </row>
    <row r="404" spans="1:59" s="63" customFormat="1" ht="12.75" x14ac:dyDescent="0.2">
      <c r="A404" s="196">
        <v>3</v>
      </c>
      <c r="B404" s="197" t="s">
        <v>108</v>
      </c>
      <c r="C404" s="208">
        <v>33</v>
      </c>
      <c r="D404" s="209" t="s">
        <v>238</v>
      </c>
      <c r="E404" s="210">
        <v>3321</v>
      </c>
      <c r="F404" s="211" t="s">
        <v>256</v>
      </c>
      <c r="G404" s="231" t="s">
        <v>102</v>
      </c>
      <c r="H404" s="81" t="s">
        <v>49</v>
      </c>
      <c r="I404" s="223"/>
      <c r="J404" s="73"/>
      <c r="K404" s="73"/>
      <c r="L404" s="73"/>
      <c r="M404" s="74"/>
      <c r="N404" s="247"/>
      <c r="O404" s="306"/>
      <c r="P404" s="105"/>
      <c r="Q404" s="75"/>
      <c r="R404" s="75"/>
      <c r="S404" s="75"/>
      <c r="T404" s="75"/>
      <c r="U404" s="75"/>
      <c r="V404" s="75"/>
      <c r="W404" s="75"/>
      <c r="X404" s="75"/>
      <c r="Y404" s="84">
        <f>IF(ISNUMBER(AVERAGE(X407:X409)),AVERAGE(X407:X409),0)</f>
        <v>0</v>
      </c>
      <c r="Z404" s="83"/>
      <c r="AA404" s="83"/>
      <c r="AB404" s="75"/>
      <c r="AC404" s="75"/>
      <c r="AD404" s="75"/>
      <c r="AE404" s="75"/>
      <c r="AF404" s="75"/>
      <c r="AG404" s="75"/>
      <c r="AH404" s="75"/>
      <c r="AI404" s="75"/>
      <c r="AJ404" s="84">
        <f>IF(ISNUMBER(AVERAGE(AI407:AI409)),AVERAGE(AI407:AI409),0)</f>
        <v>0</v>
      </c>
      <c r="AK404" s="83"/>
      <c r="AL404" s="83"/>
      <c r="AM404" s="75"/>
      <c r="AN404" s="75"/>
      <c r="AO404" s="75"/>
      <c r="AP404" s="75"/>
      <c r="AQ404" s="75"/>
      <c r="AR404" s="75"/>
      <c r="AS404" s="75"/>
      <c r="AT404" s="75"/>
      <c r="AU404" s="75"/>
      <c r="AV404" s="75"/>
      <c r="AW404" s="84">
        <f>IF(ISNUMBER(AVERAGE(AV407:AV409)),AVERAGE(AV407:AV409),0)</f>
        <v>450</v>
      </c>
      <c r="AX404" s="83"/>
      <c r="AY404" s="83"/>
      <c r="AZ404" s="79"/>
      <c r="BA404" s="80"/>
      <c r="BB404" s="71"/>
      <c r="BC404" s="54"/>
      <c r="BD404" s="41">
        <v>3</v>
      </c>
      <c r="BE404" s="52">
        <v>33</v>
      </c>
      <c r="BF404" s="62">
        <v>3321</v>
      </c>
      <c r="BG404" s="278" t="s">
        <v>49</v>
      </c>
    </row>
    <row r="405" spans="1:59" s="63" customFormat="1" ht="12.75" x14ac:dyDescent="0.2">
      <c r="A405" s="196">
        <v>3</v>
      </c>
      <c r="B405" s="197" t="s">
        <v>108</v>
      </c>
      <c r="C405" s="208">
        <v>33</v>
      </c>
      <c r="D405" s="209" t="s">
        <v>238</v>
      </c>
      <c r="E405" s="210">
        <v>3321</v>
      </c>
      <c r="F405" s="211" t="s">
        <v>256</v>
      </c>
      <c r="G405" s="231" t="s">
        <v>102</v>
      </c>
      <c r="H405" s="81" t="s">
        <v>50</v>
      </c>
      <c r="I405" s="223"/>
      <c r="J405" s="73"/>
      <c r="K405" s="73"/>
      <c r="L405" s="73"/>
      <c r="M405" s="74"/>
      <c r="N405" s="247"/>
      <c r="O405" s="306"/>
      <c r="P405" s="105"/>
      <c r="Q405" s="75"/>
      <c r="R405" s="75"/>
      <c r="S405" s="75"/>
      <c r="T405" s="75"/>
      <c r="U405" s="75"/>
      <c r="V405" s="75"/>
      <c r="W405" s="75"/>
      <c r="X405" s="75"/>
      <c r="Y405" s="84">
        <f>MAX(X407:X409)</f>
        <v>0</v>
      </c>
      <c r="Z405" s="83"/>
      <c r="AA405" s="83"/>
      <c r="AB405" s="75"/>
      <c r="AC405" s="75"/>
      <c r="AD405" s="75"/>
      <c r="AE405" s="75"/>
      <c r="AF405" s="75"/>
      <c r="AG405" s="75"/>
      <c r="AH405" s="75"/>
      <c r="AI405" s="75"/>
      <c r="AJ405" s="84">
        <f>MAX(AI407:AI409)</f>
        <v>0</v>
      </c>
      <c r="AK405" s="83"/>
      <c r="AL405" s="83"/>
      <c r="AM405" s="75"/>
      <c r="AN405" s="75"/>
      <c r="AO405" s="75"/>
      <c r="AP405" s="75"/>
      <c r="AQ405" s="75"/>
      <c r="AR405" s="75"/>
      <c r="AS405" s="75"/>
      <c r="AT405" s="75"/>
      <c r="AU405" s="75"/>
      <c r="AV405" s="75"/>
      <c r="AW405" s="84">
        <f>MAX(AV407:AV409)</f>
        <v>1000</v>
      </c>
      <c r="AX405" s="83"/>
      <c r="AY405" s="83"/>
      <c r="AZ405" s="79"/>
      <c r="BA405" s="80"/>
      <c r="BB405" s="71"/>
      <c r="BC405" s="54"/>
      <c r="BD405" s="41">
        <v>3</v>
      </c>
      <c r="BE405" s="52">
        <v>33</v>
      </c>
      <c r="BF405" s="62">
        <v>3321</v>
      </c>
      <c r="BG405" s="278" t="s">
        <v>50</v>
      </c>
    </row>
    <row r="406" spans="1:59" s="63" customFormat="1" ht="12.75" x14ac:dyDescent="0.2">
      <c r="A406" s="196">
        <v>3</v>
      </c>
      <c r="B406" s="197" t="s">
        <v>108</v>
      </c>
      <c r="C406" s="208">
        <v>33</v>
      </c>
      <c r="D406" s="209" t="s">
        <v>238</v>
      </c>
      <c r="E406" s="210">
        <v>3321</v>
      </c>
      <c r="F406" s="211" t="s">
        <v>256</v>
      </c>
      <c r="G406" s="231" t="s">
        <v>102</v>
      </c>
      <c r="H406" s="85" t="s">
        <v>51</v>
      </c>
      <c r="I406" s="223"/>
      <c r="J406" s="73"/>
      <c r="K406" s="73"/>
      <c r="L406" s="73"/>
      <c r="M406" s="74"/>
      <c r="N406" s="317">
        <f>SUM(N407:N409)</f>
        <v>3</v>
      </c>
      <c r="O406" s="293">
        <f>SUM(O407:O409)</f>
        <v>1</v>
      </c>
      <c r="P406" s="292"/>
      <c r="Q406" s="87"/>
      <c r="R406" s="87"/>
      <c r="S406" s="87"/>
      <c r="T406" s="87"/>
      <c r="U406" s="87"/>
      <c r="V406" s="87"/>
      <c r="W406" s="87"/>
      <c r="X406" s="87"/>
      <c r="Y406" s="112"/>
      <c r="Z406" s="121">
        <f>SUM(Z407:Z409)</f>
        <v>0</v>
      </c>
      <c r="AA406" s="88"/>
      <c r="AB406" s="87"/>
      <c r="AC406" s="87"/>
      <c r="AD406" s="87"/>
      <c r="AE406" s="87"/>
      <c r="AF406" s="87"/>
      <c r="AG406" s="87"/>
      <c r="AH406" s="87"/>
      <c r="AI406" s="87"/>
      <c r="AJ406" s="112"/>
      <c r="AK406" s="121">
        <f>SUM(AK407:AK409)</f>
        <v>0</v>
      </c>
      <c r="AL406" s="88"/>
      <c r="AM406" s="87"/>
      <c r="AN406" s="87"/>
      <c r="AO406" s="87"/>
      <c r="AP406" s="87"/>
      <c r="AQ406" s="87"/>
      <c r="AR406" s="87"/>
      <c r="AS406" s="87"/>
      <c r="AT406" s="87"/>
      <c r="AU406" s="87"/>
      <c r="AV406" s="87"/>
      <c r="AW406" s="112"/>
      <c r="AX406" s="121">
        <f>SUM(AX407:AX409)</f>
        <v>449.99999999999994</v>
      </c>
      <c r="AY406" s="88"/>
      <c r="AZ406" s="79"/>
      <c r="BA406" s="80"/>
      <c r="BB406" s="71"/>
      <c r="BC406" s="54"/>
      <c r="BD406" s="41">
        <v>3</v>
      </c>
      <c r="BE406" s="52">
        <v>33</v>
      </c>
      <c r="BF406" s="62">
        <v>3321</v>
      </c>
      <c r="BG406" s="279" t="s">
        <v>51</v>
      </c>
    </row>
    <row r="407" spans="1:59" s="63" customFormat="1" ht="24" x14ac:dyDescent="0.2">
      <c r="A407" s="196">
        <v>3</v>
      </c>
      <c r="B407" s="197" t="s">
        <v>108</v>
      </c>
      <c r="C407" s="208">
        <v>33</v>
      </c>
      <c r="D407" s="209" t="s">
        <v>238</v>
      </c>
      <c r="E407" s="210">
        <v>3321</v>
      </c>
      <c r="F407" s="211" t="s">
        <v>256</v>
      </c>
      <c r="G407" s="231" t="s">
        <v>102</v>
      </c>
      <c r="H407" s="89" t="s">
        <v>52</v>
      </c>
      <c r="I407" s="90" t="s">
        <v>106</v>
      </c>
      <c r="J407" s="90" t="s">
        <v>257</v>
      </c>
      <c r="K407" s="90" t="s">
        <v>64</v>
      </c>
      <c r="L407" s="90" t="s">
        <v>258</v>
      </c>
      <c r="M407" s="91"/>
      <c r="N407" s="312">
        <v>1</v>
      </c>
      <c r="O407" s="313">
        <f>N407/N$406</f>
        <v>0.33333333333333331</v>
      </c>
      <c r="P407" s="104"/>
      <c r="Q407" s="92"/>
      <c r="R407" s="92"/>
      <c r="S407" s="92"/>
      <c r="T407" s="92"/>
      <c r="U407" s="92"/>
      <c r="V407" s="92"/>
      <c r="W407" s="92"/>
      <c r="X407" s="109">
        <f>P407*P$7+Q407*Q$7+R407*R$7+S407*S$7+T407*T$7+U407*U$7+V407*V$7+W407*W$7</f>
        <v>0</v>
      </c>
      <c r="Y407" s="83"/>
      <c r="Z407" s="110">
        <f>X407*$O407</f>
        <v>0</v>
      </c>
      <c r="AA407" s="111"/>
      <c r="AB407" s="92"/>
      <c r="AC407" s="92"/>
      <c r="AD407" s="92"/>
      <c r="AE407" s="92"/>
      <c r="AF407" s="92"/>
      <c r="AG407" s="92"/>
      <c r="AH407" s="92"/>
      <c r="AI407" s="109">
        <f>AB407*AB$7+AC407*AC$7+AD407*AD$7+AE407*AE$7+AF407*AF$7+AG407*AG$7+AH407*AH$7</f>
        <v>0</v>
      </c>
      <c r="AJ407" s="83"/>
      <c r="AK407" s="110">
        <f>AI407*$O407</f>
        <v>0</v>
      </c>
      <c r="AL407" s="111"/>
      <c r="AM407" s="92"/>
      <c r="AN407" s="92"/>
      <c r="AO407" s="92"/>
      <c r="AP407" s="92"/>
      <c r="AQ407" s="92"/>
      <c r="AR407" s="92"/>
      <c r="AS407" s="92">
        <v>1</v>
      </c>
      <c r="AT407" s="92"/>
      <c r="AU407" s="92"/>
      <c r="AV407" s="109">
        <f>AM407*AM$7+AN407*AN$7+AO407*AO$7+AP407*AP$7+AQ407*AQ$7+AR407*AR$7+AS407*AS$7+AT407*AT$7+AU407*AU$7</f>
        <v>1000</v>
      </c>
      <c r="AW407" s="75"/>
      <c r="AX407" s="110">
        <f>AV407*$O407</f>
        <v>333.33333333333331</v>
      </c>
      <c r="AY407" s="111"/>
      <c r="AZ407" s="93"/>
      <c r="BA407" s="94" t="s">
        <v>131</v>
      </c>
      <c r="BB407" s="71"/>
      <c r="BC407" s="54"/>
      <c r="BD407" s="41">
        <v>3</v>
      </c>
      <c r="BE407" s="52">
        <v>33</v>
      </c>
      <c r="BF407" s="62">
        <v>3321</v>
      </c>
      <c r="BG407" s="280" t="s">
        <v>52</v>
      </c>
    </row>
    <row r="408" spans="1:59" s="63" customFormat="1" ht="24" x14ac:dyDescent="0.2">
      <c r="A408" s="196"/>
      <c r="B408" s="197"/>
      <c r="C408" s="208"/>
      <c r="D408" s="209"/>
      <c r="E408" s="210"/>
      <c r="F408" s="211"/>
      <c r="G408" s="231"/>
      <c r="H408" s="89"/>
      <c r="I408" s="90" t="s">
        <v>103</v>
      </c>
      <c r="J408" s="90"/>
      <c r="K408" s="90" t="s">
        <v>64</v>
      </c>
      <c r="L408" s="90" t="s">
        <v>104</v>
      </c>
      <c r="M408" s="91"/>
      <c r="N408" s="312">
        <v>1</v>
      </c>
      <c r="O408" s="313">
        <f>N408/N$406</f>
        <v>0.33333333333333331</v>
      </c>
      <c r="P408" s="104"/>
      <c r="Q408" s="92"/>
      <c r="R408" s="92"/>
      <c r="S408" s="92"/>
      <c r="T408" s="92"/>
      <c r="U408" s="92"/>
      <c r="V408" s="92"/>
      <c r="W408" s="92"/>
      <c r="X408" s="109">
        <f>P408*P$7+Q408*Q$7+R408*R$7+S408*S$7+T408*T$7+U408*U$7+V408*V$7+W408*W$7</f>
        <v>0</v>
      </c>
      <c r="Y408" s="83"/>
      <c r="Z408" s="110">
        <f>X408*$O408</f>
        <v>0</v>
      </c>
      <c r="AA408" s="111"/>
      <c r="AB408" s="92"/>
      <c r="AC408" s="92"/>
      <c r="AD408" s="92"/>
      <c r="AE408" s="92"/>
      <c r="AF408" s="92"/>
      <c r="AG408" s="92"/>
      <c r="AH408" s="92"/>
      <c r="AI408" s="109">
        <f>AB408*AB$7+AC408*AC$7+AD408*AD$7+AE408*AE$7+AF408*AF$7+AG408*AG$7+AH408*AH$7</f>
        <v>0</v>
      </c>
      <c r="AJ408" s="83"/>
      <c r="AK408" s="110">
        <f>AI408*$O408</f>
        <v>0</v>
      </c>
      <c r="AL408" s="111"/>
      <c r="AM408" s="92"/>
      <c r="AN408" s="92"/>
      <c r="AO408" s="92"/>
      <c r="AP408" s="92">
        <v>1</v>
      </c>
      <c r="AQ408" s="92"/>
      <c r="AR408" s="92"/>
      <c r="AS408" s="92"/>
      <c r="AT408" s="92"/>
      <c r="AU408" s="92"/>
      <c r="AV408" s="109">
        <f>AM408*AM$7+AN408*AN$7+AO408*AO$7+AP408*AP$7+AQ408*AQ$7+AR408*AR$7+AS408*AS$7+AT408*AT$7+AU408*AU$7</f>
        <v>100</v>
      </c>
      <c r="AW408" s="75"/>
      <c r="AX408" s="110">
        <f>AV408*$O408</f>
        <v>33.333333333333329</v>
      </c>
      <c r="AY408" s="111"/>
      <c r="AZ408" s="93"/>
      <c r="BA408" s="94"/>
      <c r="BB408" s="71"/>
      <c r="BC408" s="54"/>
      <c r="BD408" s="41"/>
      <c r="BE408" s="52"/>
      <c r="BF408" s="62"/>
      <c r="BG408" s="280"/>
    </row>
    <row r="409" spans="1:59" s="63" customFormat="1" ht="12.75" x14ac:dyDescent="0.2">
      <c r="A409" s="196">
        <v>3</v>
      </c>
      <c r="B409" s="197" t="s">
        <v>108</v>
      </c>
      <c r="C409" s="208">
        <v>33</v>
      </c>
      <c r="D409" s="209" t="s">
        <v>238</v>
      </c>
      <c r="E409" s="210">
        <v>3321</v>
      </c>
      <c r="F409" s="211" t="s">
        <v>256</v>
      </c>
      <c r="G409" s="231" t="s">
        <v>102</v>
      </c>
      <c r="H409" s="89"/>
      <c r="I409" s="90" t="s">
        <v>259</v>
      </c>
      <c r="J409" s="90" t="s">
        <v>260</v>
      </c>
      <c r="K409" s="90" t="s">
        <v>64</v>
      </c>
      <c r="L409" s="90" t="s">
        <v>261</v>
      </c>
      <c r="M409" s="91"/>
      <c r="N409" s="312">
        <v>1</v>
      </c>
      <c r="O409" s="313">
        <f>N409/N$406</f>
        <v>0.33333333333333331</v>
      </c>
      <c r="P409" s="104"/>
      <c r="Q409" s="92"/>
      <c r="R409" s="92"/>
      <c r="S409" s="92"/>
      <c r="T409" s="92"/>
      <c r="U409" s="92"/>
      <c r="V409" s="92"/>
      <c r="W409" s="92"/>
      <c r="X409" s="109">
        <f>P409*P$7+Q409*Q$7+R409*R$7+S409*S$7+T409*T$7+U409*U$7+V409*V$7+W409*W$7</f>
        <v>0</v>
      </c>
      <c r="Y409" s="83"/>
      <c r="Z409" s="110">
        <f>X409*$O409</f>
        <v>0</v>
      </c>
      <c r="AA409" s="111"/>
      <c r="AB409" s="92"/>
      <c r="AC409" s="92"/>
      <c r="AD409" s="92"/>
      <c r="AE409" s="92"/>
      <c r="AF409" s="92"/>
      <c r="AG409" s="92"/>
      <c r="AH409" s="92"/>
      <c r="AI409" s="109">
        <f>AB409*AB$7+AC409*AC$7+AD409*AD$7+AE409*AE$7+AF409*AF$7+AG409*AG$7+AH409*AH$7</f>
        <v>0</v>
      </c>
      <c r="AJ409" s="83"/>
      <c r="AK409" s="110">
        <f>AI409*$O409</f>
        <v>0</v>
      </c>
      <c r="AL409" s="111"/>
      <c r="AM409" s="92"/>
      <c r="AN409" s="92"/>
      <c r="AO409" s="92"/>
      <c r="AP409" s="92"/>
      <c r="AQ409" s="92">
        <v>1</v>
      </c>
      <c r="AR409" s="92"/>
      <c r="AS409" s="92"/>
      <c r="AT409" s="92"/>
      <c r="AU409" s="92"/>
      <c r="AV409" s="109">
        <f>AM409*AM$7+AN409*AN$7+AO409*AO$7+AP409*AP$7+AQ409*AQ$7+AR409*AR$7+AS409*AS$7+AT409*AT$7+AU409*AU$7</f>
        <v>250</v>
      </c>
      <c r="AW409" s="75"/>
      <c r="AX409" s="110">
        <f>AV409*$O409</f>
        <v>83.333333333333329</v>
      </c>
      <c r="AY409" s="111"/>
      <c r="AZ409" s="93"/>
      <c r="BA409" s="94" t="s">
        <v>131</v>
      </c>
      <c r="BB409" s="71"/>
      <c r="BC409" s="54"/>
      <c r="BD409" s="41">
        <v>3</v>
      </c>
      <c r="BE409" s="52">
        <v>33</v>
      </c>
      <c r="BF409" s="62">
        <v>3321</v>
      </c>
      <c r="BG409" s="280" t="s">
        <v>52</v>
      </c>
    </row>
    <row r="410" spans="1:59" s="63" customFormat="1" ht="12.75" x14ac:dyDescent="0.2">
      <c r="A410" s="196">
        <v>3</v>
      </c>
      <c r="B410" s="197" t="s">
        <v>108</v>
      </c>
      <c r="C410" s="208">
        <v>33</v>
      </c>
      <c r="D410" s="209" t="s">
        <v>238</v>
      </c>
      <c r="E410" s="210">
        <v>3321</v>
      </c>
      <c r="F410" s="211" t="s">
        <v>256</v>
      </c>
      <c r="G410" s="231" t="s">
        <v>102</v>
      </c>
      <c r="H410" s="65"/>
      <c r="I410" s="222"/>
      <c r="J410" s="66"/>
      <c r="K410" s="66"/>
      <c r="L410" s="66"/>
      <c r="M410" s="64"/>
      <c r="N410" s="304"/>
      <c r="O410" s="305"/>
      <c r="P410" s="127"/>
      <c r="Q410" s="67"/>
      <c r="R410" s="67"/>
      <c r="S410" s="67"/>
      <c r="T410" s="67"/>
      <c r="U410" s="67"/>
      <c r="V410" s="67"/>
      <c r="W410" s="67"/>
      <c r="X410" s="67"/>
      <c r="Y410" s="68"/>
      <c r="Z410" s="68"/>
      <c r="AA410" s="68"/>
      <c r="AB410" s="67"/>
      <c r="AC410" s="67"/>
      <c r="AD410" s="67"/>
      <c r="AE410" s="67"/>
      <c r="AF410" s="67"/>
      <c r="AG410" s="67"/>
      <c r="AH410" s="67"/>
      <c r="AI410" s="67"/>
      <c r="AJ410" s="68"/>
      <c r="AK410" s="68"/>
      <c r="AL410" s="68"/>
      <c r="AM410" s="67"/>
      <c r="AN410" s="67"/>
      <c r="AO410" s="67"/>
      <c r="AP410" s="67"/>
      <c r="AQ410" s="67"/>
      <c r="AR410" s="67"/>
      <c r="AS410" s="67"/>
      <c r="AT410" s="67"/>
      <c r="AU410" s="67"/>
      <c r="AV410" s="67"/>
      <c r="AW410" s="67"/>
      <c r="AX410" s="68"/>
      <c r="AY410" s="68"/>
      <c r="AZ410" s="69"/>
      <c r="BA410" s="70"/>
      <c r="BB410" s="71"/>
      <c r="BC410" s="54"/>
      <c r="BD410" s="41">
        <v>3</v>
      </c>
      <c r="BE410" s="52">
        <v>33</v>
      </c>
      <c r="BF410" s="62">
        <v>3321</v>
      </c>
      <c r="BG410" s="275"/>
    </row>
    <row r="411" spans="1:59" s="63" customFormat="1" ht="12.75" x14ac:dyDescent="0.2">
      <c r="A411" s="196">
        <v>3</v>
      </c>
      <c r="B411" s="197" t="s">
        <v>108</v>
      </c>
      <c r="C411" s="208">
        <v>33</v>
      </c>
      <c r="D411" s="209" t="s">
        <v>238</v>
      </c>
      <c r="E411" s="210">
        <v>3321</v>
      </c>
      <c r="F411" s="211" t="s">
        <v>256</v>
      </c>
      <c r="G411" s="230"/>
      <c r="H411" s="56"/>
      <c r="I411" s="221"/>
      <c r="J411" s="57"/>
      <c r="K411" s="57"/>
      <c r="L411" s="57"/>
      <c r="M411" s="55"/>
      <c r="N411" s="303"/>
      <c r="O411" s="245"/>
      <c r="P411" s="122"/>
      <c r="Q411" s="58"/>
      <c r="R411" s="58"/>
      <c r="S411" s="58"/>
      <c r="T411" s="58"/>
      <c r="U411" s="58"/>
      <c r="V411" s="58"/>
      <c r="W411" s="58"/>
      <c r="X411" s="58"/>
      <c r="Y411" s="59"/>
      <c r="Z411" s="59"/>
      <c r="AA411" s="59"/>
      <c r="AB411" s="58"/>
      <c r="AC411" s="58"/>
      <c r="AD411" s="58"/>
      <c r="AE411" s="58"/>
      <c r="AF411" s="58"/>
      <c r="AG411" s="58"/>
      <c r="AH411" s="58"/>
      <c r="AI411" s="58"/>
      <c r="AJ411" s="59"/>
      <c r="AK411" s="59"/>
      <c r="AL411" s="59"/>
      <c r="AM411" s="58"/>
      <c r="AN411" s="58"/>
      <c r="AO411" s="58"/>
      <c r="AP411" s="58"/>
      <c r="AQ411" s="58"/>
      <c r="AR411" s="58"/>
      <c r="AS411" s="58"/>
      <c r="AT411" s="58"/>
      <c r="AU411" s="58"/>
      <c r="AV411" s="58"/>
      <c r="AW411" s="58"/>
      <c r="AX411" s="59"/>
      <c r="AY411" s="59"/>
      <c r="AZ411" s="60"/>
      <c r="BA411" s="61"/>
      <c r="BB411" s="54"/>
      <c r="BC411" s="54"/>
      <c r="BD411" s="41">
        <v>3</v>
      </c>
      <c r="BE411" s="52">
        <v>33</v>
      </c>
      <c r="BF411" s="62">
        <v>3321</v>
      </c>
      <c r="BG411" s="274"/>
    </row>
    <row r="412" spans="1:59" s="63" customFormat="1" ht="12.75" x14ac:dyDescent="0.2">
      <c r="A412" s="196">
        <v>3</v>
      </c>
      <c r="B412" s="197" t="s">
        <v>108</v>
      </c>
      <c r="C412" s="208">
        <v>33</v>
      </c>
      <c r="D412" s="209" t="s">
        <v>238</v>
      </c>
      <c r="E412" s="210">
        <v>3321</v>
      </c>
      <c r="F412" s="211" t="s">
        <v>256</v>
      </c>
      <c r="G412" s="231" t="s">
        <v>729</v>
      </c>
      <c r="H412" s="65"/>
      <c r="I412" s="222"/>
      <c r="J412" s="66"/>
      <c r="K412" s="66"/>
      <c r="L412" s="66"/>
      <c r="M412" s="64"/>
      <c r="N412" s="304"/>
      <c r="O412" s="305"/>
      <c r="P412" s="127"/>
      <c r="Q412" s="67"/>
      <c r="R412" s="67"/>
      <c r="S412" s="67"/>
      <c r="T412" s="67"/>
      <c r="U412" s="67"/>
      <c r="V412" s="67"/>
      <c r="W412" s="67"/>
      <c r="X412" s="67"/>
      <c r="Y412" s="68"/>
      <c r="Z412" s="68"/>
      <c r="AA412" s="68"/>
      <c r="AB412" s="67"/>
      <c r="AC412" s="67"/>
      <c r="AD412" s="67"/>
      <c r="AE412" s="67"/>
      <c r="AF412" s="67"/>
      <c r="AG412" s="67"/>
      <c r="AH412" s="67"/>
      <c r="AI412" s="67"/>
      <c r="AJ412" s="68"/>
      <c r="AK412" s="68"/>
      <c r="AL412" s="68"/>
      <c r="AM412" s="67"/>
      <c r="AN412" s="67"/>
      <c r="AO412" s="67"/>
      <c r="AP412" s="67"/>
      <c r="AQ412" s="67"/>
      <c r="AR412" s="67"/>
      <c r="AS412" s="67"/>
      <c r="AT412" s="67"/>
      <c r="AU412" s="67"/>
      <c r="AV412" s="67"/>
      <c r="AW412" s="67"/>
      <c r="AX412" s="68"/>
      <c r="AY412" s="68"/>
      <c r="AZ412" s="69"/>
      <c r="BA412" s="70"/>
      <c r="BB412" s="71"/>
      <c r="BC412" s="95"/>
      <c r="BD412" s="41">
        <v>3</v>
      </c>
      <c r="BE412" s="52">
        <v>33</v>
      </c>
      <c r="BF412" s="62">
        <v>3321</v>
      </c>
      <c r="BG412" s="275"/>
    </row>
    <row r="413" spans="1:59" s="63" customFormat="1" ht="12.75" x14ac:dyDescent="0.2">
      <c r="A413" s="196">
        <v>3</v>
      </c>
      <c r="B413" s="197" t="s">
        <v>108</v>
      </c>
      <c r="C413" s="208">
        <v>33</v>
      </c>
      <c r="D413" s="209" t="s">
        <v>238</v>
      </c>
      <c r="E413" s="210">
        <v>3321</v>
      </c>
      <c r="F413" s="211" t="s">
        <v>256</v>
      </c>
      <c r="G413" s="231" t="s">
        <v>729</v>
      </c>
      <c r="H413" s="72" t="s">
        <v>1233</v>
      </c>
      <c r="I413" s="223" t="s">
        <v>1247</v>
      </c>
      <c r="J413" s="73"/>
      <c r="K413" s="73"/>
      <c r="L413" s="73"/>
      <c r="M413" s="74"/>
      <c r="N413" s="247"/>
      <c r="O413" s="306"/>
      <c r="P413" s="105"/>
      <c r="Q413" s="75"/>
      <c r="R413" s="75"/>
      <c r="S413" s="75"/>
      <c r="T413" s="75"/>
      <c r="U413" s="75"/>
      <c r="V413" s="75"/>
      <c r="W413" s="75"/>
      <c r="X413" s="75"/>
      <c r="Y413" s="76" t="s">
        <v>1241</v>
      </c>
      <c r="Z413" s="77" t="s">
        <v>1241</v>
      </c>
      <c r="AA413" s="78">
        <f>AA$2542</f>
        <v>5000</v>
      </c>
      <c r="AB413" s="75"/>
      <c r="AC413" s="75"/>
      <c r="AD413" s="75"/>
      <c r="AE413" s="75"/>
      <c r="AF413" s="75"/>
      <c r="AG413" s="75"/>
      <c r="AH413" s="75"/>
      <c r="AI413" s="75"/>
      <c r="AJ413" s="76" t="s">
        <v>1241</v>
      </c>
      <c r="AK413" s="77" t="s">
        <v>1241</v>
      </c>
      <c r="AL413" s="78">
        <f>AL$2542</f>
        <v>0</v>
      </c>
      <c r="AM413" s="75"/>
      <c r="AN413" s="75"/>
      <c r="AO413" s="75"/>
      <c r="AP413" s="75"/>
      <c r="AQ413" s="75"/>
      <c r="AR413" s="75"/>
      <c r="AS413" s="75"/>
      <c r="AT413" s="75"/>
      <c r="AU413" s="75"/>
      <c r="AV413" s="75"/>
      <c r="AW413" s="76" t="s">
        <v>1241</v>
      </c>
      <c r="AX413" s="77" t="s">
        <v>1241</v>
      </c>
      <c r="AY413" s="78">
        <f>AY$2542</f>
        <v>250</v>
      </c>
      <c r="AZ413" s="79"/>
      <c r="BA413" s="80" t="str">
        <f>I413</f>
        <v>&gt; see 4711, Thermal insulation</v>
      </c>
      <c r="BB413" s="71"/>
      <c r="BC413" s="95"/>
      <c r="BD413" s="41">
        <v>3</v>
      </c>
      <c r="BE413" s="52">
        <v>33</v>
      </c>
      <c r="BF413" s="62">
        <v>3321</v>
      </c>
      <c r="BG413" s="276" t="s">
        <v>47</v>
      </c>
    </row>
    <row r="414" spans="1:59" s="63" customFormat="1" ht="12.75" x14ac:dyDescent="0.2">
      <c r="A414" s="196">
        <v>3</v>
      </c>
      <c r="B414" s="197" t="s">
        <v>108</v>
      </c>
      <c r="C414" s="208">
        <v>33</v>
      </c>
      <c r="D414" s="209" t="s">
        <v>238</v>
      </c>
      <c r="E414" s="210">
        <v>3321</v>
      </c>
      <c r="F414" s="211" t="s">
        <v>256</v>
      </c>
      <c r="G414" s="231" t="s">
        <v>729</v>
      </c>
      <c r="H414" s="81" t="s">
        <v>48</v>
      </c>
      <c r="I414" s="223"/>
      <c r="J414" s="73"/>
      <c r="K414" s="73"/>
      <c r="L414" s="73"/>
      <c r="M414" s="74"/>
      <c r="N414" s="247"/>
      <c r="O414" s="306"/>
      <c r="P414" s="105"/>
      <c r="Q414" s="75"/>
      <c r="R414" s="75"/>
      <c r="S414" s="75"/>
      <c r="T414" s="75"/>
      <c r="U414" s="75"/>
      <c r="V414" s="75"/>
      <c r="W414" s="75"/>
      <c r="X414" s="75"/>
      <c r="Y414" s="82">
        <f>MIN(X418:X444)</f>
        <v>0</v>
      </c>
      <c r="Z414" s="83"/>
      <c r="AA414" s="83"/>
      <c r="AB414" s="75"/>
      <c r="AC414" s="75"/>
      <c r="AD414" s="75"/>
      <c r="AE414" s="75"/>
      <c r="AF414" s="75"/>
      <c r="AG414" s="75"/>
      <c r="AH414" s="75"/>
      <c r="AI414" s="75"/>
      <c r="AJ414" s="82">
        <f>MIN(AI418:AI444)</f>
        <v>0</v>
      </c>
      <c r="AK414" s="83"/>
      <c r="AL414" s="83"/>
      <c r="AM414" s="75"/>
      <c r="AN414" s="75"/>
      <c r="AO414" s="75"/>
      <c r="AP414" s="75"/>
      <c r="AQ414" s="75"/>
      <c r="AR414" s="75"/>
      <c r="AS414" s="75"/>
      <c r="AT414" s="75"/>
      <c r="AU414" s="75"/>
      <c r="AV414" s="75"/>
      <c r="AW414" s="82">
        <f>MIN(AV418:AV444)</f>
        <v>50</v>
      </c>
      <c r="AX414" s="83"/>
      <c r="AY414" s="83"/>
      <c r="AZ414" s="79"/>
      <c r="BA414" s="80"/>
      <c r="BB414" s="71"/>
      <c r="BC414" s="95"/>
      <c r="BD414" s="41">
        <v>3</v>
      </c>
      <c r="BE414" s="52">
        <v>33</v>
      </c>
      <c r="BF414" s="62">
        <v>3321</v>
      </c>
      <c r="BG414" s="278" t="s">
        <v>48</v>
      </c>
    </row>
    <row r="415" spans="1:59" s="63" customFormat="1" ht="12.75" x14ac:dyDescent="0.2">
      <c r="A415" s="196">
        <v>3</v>
      </c>
      <c r="B415" s="197" t="s">
        <v>108</v>
      </c>
      <c r="C415" s="208">
        <v>33</v>
      </c>
      <c r="D415" s="209" t="s">
        <v>238</v>
      </c>
      <c r="E415" s="210">
        <v>3321</v>
      </c>
      <c r="F415" s="211" t="s">
        <v>256</v>
      </c>
      <c r="G415" s="231" t="s">
        <v>729</v>
      </c>
      <c r="H415" s="81" t="s">
        <v>49</v>
      </c>
      <c r="I415" s="223"/>
      <c r="J415" s="73"/>
      <c r="K415" s="73"/>
      <c r="L415" s="73"/>
      <c r="M415" s="74"/>
      <c r="N415" s="247"/>
      <c r="O415" s="306"/>
      <c r="P415" s="105"/>
      <c r="Q415" s="75"/>
      <c r="R415" s="75"/>
      <c r="S415" s="75"/>
      <c r="T415" s="75"/>
      <c r="U415" s="75"/>
      <c r="V415" s="75"/>
      <c r="W415" s="75"/>
      <c r="X415" s="75"/>
      <c r="Y415" s="84">
        <f>IF(ISNUMBER(AVERAGE(X418:X444)),AVERAGE(X418:X444),0)</f>
        <v>0</v>
      </c>
      <c r="Z415" s="83"/>
      <c r="AA415" s="83"/>
      <c r="AB415" s="75"/>
      <c r="AC415" s="75"/>
      <c r="AD415" s="75"/>
      <c r="AE415" s="75"/>
      <c r="AF415" s="75"/>
      <c r="AG415" s="75"/>
      <c r="AH415" s="75"/>
      <c r="AI415" s="75"/>
      <c r="AJ415" s="84">
        <f>IF(ISNUMBER(AVERAGE(AI418:AI444)),AVERAGE(AI418:AI444),0)</f>
        <v>0</v>
      </c>
      <c r="AK415" s="83"/>
      <c r="AL415" s="83"/>
      <c r="AM415" s="75"/>
      <c r="AN415" s="75"/>
      <c r="AO415" s="75"/>
      <c r="AP415" s="75"/>
      <c r="AQ415" s="75"/>
      <c r="AR415" s="75"/>
      <c r="AS415" s="75"/>
      <c r="AT415" s="75"/>
      <c r="AU415" s="75"/>
      <c r="AV415" s="75"/>
      <c r="AW415" s="84">
        <f>IF(ISNUMBER(AVERAGE(AV418:AV444)),AVERAGE(AV418:AV444),0)</f>
        <v>366.66666666666669</v>
      </c>
      <c r="AX415" s="83"/>
      <c r="AY415" s="83"/>
      <c r="AZ415" s="79"/>
      <c r="BA415" s="80"/>
      <c r="BB415" s="71"/>
      <c r="BC415" s="95"/>
      <c r="BD415" s="41">
        <v>3</v>
      </c>
      <c r="BE415" s="52">
        <v>33</v>
      </c>
      <c r="BF415" s="62">
        <v>3321</v>
      </c>
      <c r="BG415" s="278" t="s">
        <v>49</v>
      </c>
    </row>
    <row r="416" spans="1:59" s="63" customFormat="1" ht="12.75" x14ac:dyDescent="0.2">
      <c r="A416" s="196">
        <v>3</v>
      </c>
      <c r="B416" s="197" t="s">
        <v>108</v>
      </c>
      <c r="C416" s="208">
        <v>33</v>
      </c>
      <c r="D416" s="209" t="s">
        <v>238</v>
      </c>
      <c r="E416" s="210">
        <v>3321</v>
      </c>
      <c r="F416" s="211" t="s">
        <v>256</v>
      </c>
      <c r="G416" s="231" t="s">
        <v>729</v>
      </c>
      <c r="H416" s="81" t="s">
        <v>50</v>
      </c>
      <c r="I416" s="223"/>
      <c r="J416" s="73"/>
      <c r="K416" s="73"/>
      <c r="L416" s="73"/>
      <c r="M416" s="74"/>
      <c r="N416" s="247"/>
      <c r="O416" s="306"/>
      <c r="P416" s="105"/>
      <c r="Q416" s="75"/>
      <c r="R416" s="75"/>
      <c r="S416" s="75"/>
      <c r="T416" s="75"/>
      <c r="U416" s="75"/>
      <c r="V416" s="75"/>
      <c r="W416" s="75"/>
      <c r="X416" s="75"/>
      <c r="Y416" s="84">
        <f>MAX(X418:X444)</f>
        <v>0</v>
      </c>
      <c r="Z416" s="83"/>
      <c r="AA416" s="83"/>
      <c r="AB416" s="75"/>
      <c r="AC416" s="75"/>
      <c r="AD416" s="75"/>
      <c r="AE416" s="75"/>
      <c r="AF416" s="75"/>
      <c r="AG416" s="75"/>
      <c r="AH416" s="75"/>
      <c r="AI416" s="75"/>
      <c r="AJ416" s="84">
        <f>MAX(AI418:AI444)</f>
        <v>0</v>
      </c>
      <c r="AK416" s="83"/>
      <c r="AL416" s="83"/>
      <c r="AM416" s="75"/>
      <c r="AN416" s="75"/>
      <c r="AO416" s="75"/>
      <c r="AP416" s="75"/>
      <c r="AQ416" s="75"/>
      <c r="AR416" s="75"/>
      <c r="AS416" s="75"/>
      <c r="AT416" s="75"/>
      <c r="AU416" s="75"/>
      <c r="AV416" s="75"/>
      <c r="AW416" s="84">
        <f>MAX(AV418:AV444)</f>
        <v>1000</v>
      </c>
      <c r="AX416" s="83"/>
      <c r="AY416" s="83"/>
      <c r="AZ416" s="79"/>
      <c r="BA416" s="80"/>
      <c r="BB416" s="71"/>
      <c r="BC416" s="95"/>
      <c r="BD416" s="41">
        <v>3</v>
      </c>
      <c r="BE416" s="52">
        <v>33</v>
      </c>
      <c r="BF416" s="62">
        <v>3321</v>
      </c>
      <c r="BG416" s="278" t="s">
        <v>50</v>
      </c>
    </row>
    <row r="417" spans="1:59" s="63" customFormat="1" ht="12.75" x14ac:dyDescent="0.2">
      <c r="A417" s="196">
        <v>3</v>
      </c>
      <c r="B417" s="197" t="s">
        <v>108</v>
      </c>
      <c r="C417" s="208">
        <v>33</v>
      </c>
      <c r="D417" s="209" t="s">
        <v>238</v>
      </c>
      <c r="E417" s="210">
        <v>3321</v>
      </c>
      <c r="F417" s="211" t="s">
        <v>256</v>
      </c>
      <c r="G417" s="231" t="s">
        <v>729</v>
      </c>
      <c r="H417" s="85" t="s">
        <v>51</v>
      </c>
      <c r="I417" s="223"/>
      <c r="J417" s="73"/>
      <c r="K417" s="73"/>
      <c r="L417" s="73"/>
      <c r="M417" s="74"/>
      <c r="N417" s="320">
        <f>SUM(N418:N420)</f>
        <v>1</v>
      </c>
      <c r="O417" s="293">
        <f>SUM(O418:O420)</f>
        <v>1</v>
      </c>
      <c r="P417" s="292"/>
      <c r="Q417" s="87"/>
      <c r="R417" s="87"/>
      <c r="S417" s="87"/>
      <c r="T417" s="87"/>
      <c r="U417" s="87"/>
      <c r="V417" s="87"/>
      <c r="W417" s="87"/>
      <c r="X417" s="87"/>
      <c r="Y417" s="88"/>
      <c r="Z417" s="119">
        <f>SUM(Z418:Z420)</f>
        <v>0</v>
      </c>
      <c r="AA417" s="88"/>
      <c r="AB417" s="87"/>
      <c r="AC417" s="87"/>
      <c r="AD417" s="87"/>
      <c r="AE417" s="87"/>
      <c r="AF417" s="87"/>
      <c r="AG417" s="87"/>
      <c r="AH417" s="87"/>
      <c r="AI417" s="87"/>
      <c r="AJ417" s="88"/>
      <c r="AK417" s="119">
        <f>SUM(AK418:AK420)</f>
        <v>0</v>
      </c>
      <c r="AL417" s="88"/>
      <c r="AM417" s="87"/>
      <c r="AN417" s="87"/>
      <c r="AO417" s="87"/>
      <c r="AP417" s="87"/>
      <c r="AQ417" s="87"/>
      <c r="AR417" s="87"/>
      <c r="AS417" s="87"/>
      <c r="AT417" s="87"/>
      <c r="AU417" s="87"/>
      <c r="AV417" s="87"/>
      <c r="AW417" s="88"/>
      <c r="AX417" s="119">
        <f>SUM(AX418:AX420)</f>
        <v>50</v>
      </c>
      <c r="AY417" s="88"/>
      <c r="AZ417" s="79"/>
      <c r="BA417" s="80"/>
      <c r="BB417" s="71"/>
      <c r="BC417" s="95"/>
      <c r="BD417" s="41">
        <v>3</v>
      </c>
      <c r="BE417" s="52">
        <v>33</v>
      </c>
      <c r="BF417" s="62">
        <v>3321</v>
      </c>
      <c r="BG417" s="279" t="s">
        <v>51</v>
      </c>
    </row>
    <row r="418" spans="1:59" s="63" customFormat="1" ht="12.75" x14ac:dyDescent="0.2">
      <c r="A418" s="196">
        <v>3</v>
      </c>
      <c r="B418" s="197" t="s">
        <v>108</v>
      </c>
      <c r="C418" s="208">
        <v>33</v>
      </c>
      <c r="D418" s="209" t="s">
        <v>238</v>
      </c>
      <c r="E418" s="210">
        <v>3321</v>
      </c>
      <c r="F418" s="211" t="s">
        <v>256</v>
      </c>
      <c r="G418" s="231" t="s">
        <v>729</v>
      </c>
      <c r="H418" s="89" t="s">
        <v>52</v>
      </c>
      <c r="I418" s="90" t="s">
        <v>904</v>
      </c>
      <c r="J418" s="90"/>
      <c r="K418" s="90" t="s">
        <v>64</v>
      </c>
      <c r="L418" s="90" t="s">
        <v>119</v>
      </c>
      <c r="M418" s="91"/>
      <c r="N418" s="312">
        <v>1</v>
      </c>
      <c r="O418" s="313">
        <f>N418/N$417</f>
        <v>1</v>
      </c>
      <c r="P418" s="104"/>
      <c r="Q418" s="92"/>
      <c r="R418" s="92"/>
      <c r="S418" s="92"/>
      <c r="T418" s="92"/>
      <c r="U418" s="92"/>
      <c r="V418" s="92"/>
      <c r="W418" s="92"/>
      <c r="X418" s="109">
        <f t="shared" ref="X418" si="41">P418*P$7+Q418*Q$7+R418*R$7+S418*S$7+T418*T$7+U418*U$7+V418*V$7+W418*W$7</f>
        <v>0</v>
      </c>
      <c r="Y418" s="83"/>
      <c r="Z418" s="110">
        <f t="shared" ref="Z418" si="42">X418*$O418</f>
        <v>0</v>
      </c>
      <c r="AA418" s="111"/>
      <c r="AB418" s="92"/>
      <c r="AC418" s="92"/>
      <c r="AD418" s="92"/>
      <c r="AE418" s="92"/>
      <c r="AF418" s="92"/>
      <c r="AG418" s="92"/>
      <c r="AH418" s="92"/>
      <c r="AI418" s="109">
        <f t="shared" ref="AI418" si="43">AB418*AB$7+AC418*AC$7+AD418*AD$7+AE418*AE$7+AF418*AF$7+AG418*AG$7+AH418*AH$7</f>
        <v>0</v>
      </c>
      <c r="AJ418" s="83"/>
      <c r="AK418" s="110">
        <f t="shared" ref="AK418" si="44">AI418*$O418</f>
        <v>0</v>
      </c>
      <c r="AL418" s="111"/>
      <c r="AM418" s="92"/>
      <c r="AN418" s="92"/>
      <c r="AO418" s="92">
        <v>1</v>
      </c>
      <c r="AP418" s="92"/>
      <c r="AQ418" s="92"/>
      <c r="AR418" s="92"/>
      <c r="AS418" s="92"/>
      <c r="AT418" s="92"/>
      <c r="AU418" s="92"/>
      <c r="AV418" s="109">
        <f t="shared" ref="AV418" si="45">AM418*AM$7+AN418*AN$7+AO418*AO$7+AP418*AP$7+AQ418*AQ$7+AR418*AR$7+AS418*AS$7+AT418*AT$7+AU418*AU$7</f>
        <v>50</v>
      </c>
      <c r="AW418" s="75"/>
      <c r="AX418" s="110">
        <f t="shared" ref="AX418" si="46">AV418*$O418</f>
        <v>50</v>
      </c>
      <c r="AY418" s="111"/>
      <c r="AZ418" s="93"/>
      <c r="BA418" s="94" t="s">
        <v>131</v>
      </c>
      <c r="BB418" s="71"/>
      <c r="BC418" s="95"/>
      <c r="BD418" s="41">
        <v>3</v>
      </c>
      <c r="BE418" s="52">
        <v>33</v>
      </c>
      <c r="BF418" s="62">
        <v>3321</v>
      </c>
      <c r="BG418" s="280" t="s">
        <v>52</v>
      </c>
    </row>
    <row r="419" spans="1:59" s="63" customFormat="1" ht="12.75" x14ac:dyDescent="0.2">
      <c r="A419" s="196">
        <v>3</v>
      </c>
      <c r="B419" s="197" t="s">
        <v>108</v>
      </c>
      <c r="C419" s="208">
        <v>33</v>
      </c>
      <c r="D419" s="209" t="s">
        <v>238</v>
      </c>
      <c r="E419" s="210">
        <v>3321</v>
      </c>
      <c r="F419" s="211" t="s">
        <v>256</v>
      </c>
      <c r="G419" s="231" t="s">
        <v>729</v>
      </c>
      <c r="H419" s="65"/>
      <c r="I419" s="222"/>
      <c r="J419" s="66"/>
      <c r="K419" s="66"/>
      <c r="L419" s="66"/>
      <c r="M419" s="64"/>
      <c r="N419" s="304"/>
      <c r="O419" s="305"/>
      <c r="P419" s="127"/>
      <c r="Q419" s="67"/>
      <c r="R419" s="67"/>
      <c r="S419" s="67"/>
      <c r="T419" s="67"/>
      <c r="U419" s="67"/>
      <c r="V419" s="67"/>
      <c r="W419" s="67"/>
      <c r="X419" s="67"/>
      <c r="Y419" s="68"/>
      <c r="Z419" s="68"/>
      <c r="AA419" s="68"/>
      <c r="AB419" s="67"/>
      <c r="AC419" s="67"/>
      <c r="AD419" s="67"/>
      <c r="AE419" s="67"/>
      <c r="AF419" s="67"/>
      <c r="AG419" s="67"/>
      <c r="AH419" s="67"/>
      <c r="AI419" s="67"/>
      <c r="AJ419" s="68"/>
      <c r="AK419" s="68"/>
      <c r="AL419" s="68"/>
      <c r="AM419" s="67"/>
      <c r="AN419" s="67"/>
      <c r="AO419" s="67"/>
      <c r="AP419" s="67"/>
      <c r="AQ419" s="67"/>
      <c r="AR419" s="67"/>
      <c r="AS419" s="67"/>
      <c r="AT419" s="67"/>
      <c r="AU419" s="67"/>
      <c r="AV419" s="67"/>
      <c r="AW419" s="67"/>
      <c r="AX419" s="68"/>
      <c r="AY419" s="68"/>
      <c r="AZ419" s="69"/>
      <c r="BA419" s="70"/>
      <c r="BB419" s="71"/>
      <c r="BC419" s="95"/>
      <c r="BD419" s="41">
        <v>3</v>
      </c>
      <c r="BE419" s="52">
        <v>33</v>
      </c>
      <c r="BF419" s="62">
        <v>3321</v>
      </c>
      <c r="BG419" s="275"/>
    </row>
    <row r="420" spans="1:59" s="63" customFormat="1" ht="12.75" x14ac:dyDescent="0.2">
      <c r="A420" s="196">
        <v>3</v>
      </c>
      <c r="B420" s="197" t="s">
        <v>108</v>
      </c>
      <c r="C420" s="208">
        <v>33</v>
      </c>
      <c r="D420" s="209" t="s">
        <v>238</v>
      </c>
      <c r="E420" s="210">
        <v>3321</v>
      </c>
      <c r="F420" s="211" t="s">
        <v>256</v>
      </c>
      <c r="G420" s="230"/>
      <c r="H420" s="56"/>
      <c r="I420" s="221"/>
      <c r="J420" s="57"/>
      <c r="K420" s="57"/>
      <c r="L420" s="57"/>
      <c r="M420" s="55"/>
      <c r="N420" s="303"/>
      <c r="O420" s="245"/>
      <c r="P420" s="122"/>
      <c r="Q420" s="58"/>
      <c r="R420" s="58"/>
      <c r="S420" s="58"/>
      <c r="T420" s="58"/>
      <c r="U420" s="58"/>
      <c r="V420" s="58"/>
      <c r="W420" s="58"/>
      <c r="X420" s="58"/>
      <c r="Y420" s="59"/>
      <c r="Z420" s="59"/>
      <c r="AA420" s="59"/>
      <c r="AB420" s="58"/>
      <c r="AC420" s="58"/>
      <c r="AD420" s="58"/>
      <c r="AE420" s="58"/>
      <c r="AF420" s="58"/>
      <c r="AG420" s="58"/>
      <c r="AH420" s="58"/>
      <c r="AI420" s="58"/>
      <c r="AJ420" s="59"/>
      <c r="AK420" s="59"/>
      <c r="AL420" s="59"/>
      <c r="AM420" s="58"/>
      <c r="AN420" s="58"/>
      <c r="AO420" s="58"/>
      <c r="AP420" s="58"/>
      <c r="AQ420" s="58"/>
      <c r="AR420" s="58"/>
      <c r="AS420" s="58"/>
      <c r="AT420" s="58"/>
      <c r="AU420" s="58"/>
      <c r="AV420" s="58"/>
      <c r="AW420" s="58"/>
      <c r="AX420" s="59"/>
      <c r="AY420" s="59"/>
      <c r="AZ420" s="60"/>
      <c r="BA420" s="61"/>
      <c r="BB420" s="54"/>
      <c r="BC420" s="54"/>
      <c r="BD420" s="41">
        <v>3</v>
      </c>
      <c r="BE420" s="52">
        <v>33</v>
      </c>
      <c r="BF420" s="62">
        <v>3321</v>
      </c>
      <c r="BG420" s="274"/>
    </row>
    <row r="421" spans="1:59" s="63" customFormat="1" ht="12.75" x14ac:dyDescent="0.2">
      <c r="A421" s="196">
        <v>3</v>
      </c>
      <c r="B421" s="197" t="s">
        <v>108</v>
      </c>
      <c r="C421" s="208">
        <v>33</v>
      </c>
      <c r="D421" s="209" t="s">
        <v>238</v>
      </c>
      <c r="E421" s="210">
        <v>3321</v>
      </c>
      <c r="F421" s="211" t="s">
        <v>256</v>
      </c>
      <c r="G421" s="231"/>
      <c r="H421" s="65"/>
      <c r="I421" s="222"/>
      <c r="J421" s="66"/>
      <c r="K421" s="66"/>
      <c r="L421" s="66"/>
      <c r="M421" s="64"/>
      <c r="N421" s="308"/>
      <c r="O421" s="309"/>
      <c r="P421" s="127"/>
      <c r="Q421" s="67"/>
      <c r="R421" s="67"/>
      <c r="S421" s="67"/>
      <c r="T421" s="67"/>
      <c r="U421" s="67"/>
      <c r="V421" s="67"/>
      <c r="W421" s="67"/>
      <c r="X421" s="67"/>
      <c r="Y421" s="68"/>
      <c r="Z421" s="68"/>
      <c r="AA421" s="68"/>
      <c r="AB421" s="67"/>
      <c r="AC421" s="67"/>
      <c r="AD421" s="67"/>
      <c r="AE421" s="67"/>
      <c r="AF421" s="67"/>
      <c r="AG421" s="67"/>
      <c r="AH421" s="67"/>
      <c r="AI421" s="67"/>
      <c r="AJ421" s="68"/>
      <c r="AK421" s="68"/>
      <c r="AL421" s="68"/>
      <c r="AM421" s="67"/>
      <c r="AN421" s="67"/>
      <c r="AO421" s="67"/>
      <c r="AP421" s="67"/>
      <c r="AQ421" s="67"/>
      <c r="AR421" s="67"/>
      <c r="AS421" s="67"/>
      <c r="AT421" s="67"/>
      <c r="AU421" s="67"/>
      <c r="AV421" s="67"/>
      <c r="AW421" s="67"/>
      <c r="AX421" s="68"/>
      <c r="AY421" s="68"/>
      <c r="AZ421" s="69"/>
      <c r="BA421" s="70"/>
      <c r="BB421" s="71"/>
      <c r="BC421" s="54"/>
      <c r="BD421" s="41">
        <v>3</v>
      </c>
      <c r="BE421" s="52">
        <v>33</v>
      </c>
      <c r="BF421" s="62">
        <v>3321</v>
      </c>
      <c r="BG421" s="275"/>
    </row>
    <row r="422" spans="1:59" s="63" customFormat="1" ht="12.75" x14ac:dyDescent="0.2">
      <c r="A422" s="196">
        <v>3</v>
      </c>
      <c r="B422" s="197" t="s">
        <v>108</v>
      </c>
      <c r="C422" s="208">
        <v>33</v>
      </c>
      <c r="D422" s="209" t="s">
        <v>238</v>
      </c>
      <c r="E422" s="210">
        <v>3321</v>
      </c>
      <c r="F422" s="211" t="s">
        <v>256</v>
      </c>
      <c r="G422" s="231" t="s">
        <v>53</v>
      </c>
      <c r="H422" s="72" t="s">
        <v>1233</v>
      </c>
      <c r="I422" s="223" t="s">
        <v>1183</v>
      </c>
      <c r="J422" s="73"/>
      <c r="K422" s="73"/>
      <c r="L422" s="73"/>
      <c r="M422" s="74"/>
      <c r="N422" s="247"/>
      <c r="O422" s="306"/>
      <c r="P422" s="105"/>
      <c r="Q422" s="75"/>
      <c r="R422" s="75"/>
      <c r="S422" s="75"/>
      <c r="T422" s="75"/>
      <c r="U422" s="75"/>
      <c r="V422" s="75"/>
      <c r="W422" s="75"/>
      <c r="X422" s="75"/>
      <c r="Y422" s="76" t="s">
        <v>1241</v>
      </c>
      <c r="Z422" s="77" t="s">
        <v>1241</v>
      </c>
      <c r="AA422" s="78">
        <f>AA$126</f>
        <v>1000</v>
      </c>
      <c r="AB422" s="75"/>
      <c r="AC422" s="75"/>
      <c r="AD422" s="75"/>
      <c r="AE422" s="75"/>
      <c r="AF422" s="75"/>
      <c r="AG422" s="75"/>
      <c r="AH422" s="75"/>
      <c r="AI422" s="75"/>
      <c r="AJ422" s="76" t="s">
        <v>1241</v>
      </c>
      <c r="AK422" s="77" t="s">
        <v>1241</v>
      </c>
      <c r="AL422" s="78">
        <f>AL$126</f>
        <v>0</v>
      </c>
      <c r="AM422" s="75"/>
      <c r="AN422" s="75"/>
      <c r="AO422" s="75"/>
      <c r="AP422" s="75"/>
      <c r="AQ422" s="75"/>
      <c r="AR422" s="75"/>
      <c r="AS422" s="75"/>
      <c r="AT422" s="75"/>
      <c r="AU422" s="75"/>
      <c r="AV422" s="75"/>
      <c r="AW422" s="76" t="s">
        <v>1241</v>
      </c>
      <c r="AX422" s="77" t="s">
        <v>1241</v>
      </c>
      <c r="AY422" s="78">
        <f>AY$126</f>
        <v>25</v>
      </c>
      <c r="AZ422" s="79"/>
      <c r="BA422" s="80" t="str">
        <f>I422</f>
        <v>&gt; see 3112, Reinforcement for in situ concrete</v>
      </c>
      <c r="BB422" s="71"/>
      <c r="BC422" s="54"/>
      <c r="BD422" s="41">
        <v>3</v>
      </c>
      <c r="BE422" s="52">
        <v>33</v>
      </c>
      <c r="BF422" s="62">
        <v>3321</v>
      </c>
      <c r="BG422" s="276" t="s">
        <v>47</v>
      </c>
    </row>
    <row r="423" spans="1:59" s="63" customFormat="1" ht="12.75" x14ac:dyDescent="0.2">
      <c r="A423" s="196">
        <v>3</v>
      </c>
      <c r="B423" s="197" t="s">
        <v>108</v>
      </c>
      <c r="C423" s="208">
        <v>33</v>
      </c>
      <c r="D423" s="209" t="s">
        <v>238</v>
      </c>
      <c r="E423" s="210">
        <v>3321</v>
      </c>
      <c r="F423" s="211" t="s">
        <v>256</v>
      </c>
      <c r="G423" s="231"/>
      <c r="H423" s="65"/>
      <c r="I423" s="222"/>
      <c r="J423" s="66"/>
      <c r="K423" s="66"/>
      <c r="L423" s="66"/>
      <c r="M423" s="64"/>
      <c r="N423" s="304"/>
      <c r="O423" s="305"/>
      <c r="P423" s="127"/>
      <c r="Q423" s="67"/>
      <c r="R423" s="67"/>
      <c r="S423" s="67"/>
      <c r="T423" s="67"/>
      <c r="U423" s="67"/>
      <c r="V423" s="67"/>
      <c r="W423" s="67"/>
      <c r="X423" s="67"/>
      <c r="Y423" s="68"/>
      <c r="Z423" s="68"/>
      <c r="AA423" s="68"/>
      <c r="AB423" s="67"/>
      <c r="AC423" s="67"/>
      <c r="AD423" s="67"/>
      <c r="AE423" s="67"/>
      <c r="AF423" s="67"/>
      <c r="AG423" s="67"/>
      <c r="AH423" s="67"/>
      <c r="AI423" s="67"/>
      <c r="AJ423" s="68"/>
      <c r="AK423" s="68"/>
      <c r="AL423" s="68"/>
      <c r="AM423" s="67"/>
      <c r="AN423" s="67"/>
      <c r="AO423" s="67"/>
      <c r="AP423" s="67"/>
      <c r="AQ423" s="67"/>
      <c r="AR423" s="67"/>
      <c r="AS423" s="67"/>
      <c r="AT423" s="67"/>
      <c r="AU423" s="67"/>
      <c r="AV423" s="67"/>
      <c r="AW423" s="67"/>
      <c r="AX423" s="68"/>
      <c r="AY423" s="68"/>
      <c r="AZ423" s="69"/>
      <c r="BA423" s="70"/>
      <c r="BB423" s="71"/>
      <c r="BC423" s="54"/>
      <c r="BD423" s="41">
        <v>3</v>
      </c>
      <c r="BE423" s="52">
        <v>33</v>
      </c>
      <c r="BF423" s="62">
        <v>3321</v>
      </c>
      <c r="BG423" s="275"/>
    </row>
    <row r="424" spans="1:59" s="63" customFormat="1" ht="12.75" x14ac:dyDescent="0.2">
      <c r="A424" s="196">
        <v>3</v>
      </c>
      <c r="B424" s="197" t="s">
        <v>108</v>
      </c>
      <c r="C424" s="208">
        <v>33</v>
      </c>
      <c r="D424" s="209" t="s">
        <v>238</v>
      </c>
      <c r="E424" s="210">
        <v>3321</v>
      </c>
      <c r="F424" s="211" t="s">
        <v>256</v>
      </c>
      <c r="G424" s="230"/>
      <c r="H424" s="56"/>
      <c r="I424" s="221"/>
      <c r="J424" s="57"/>
      <c r="K424" s="57"/>
      <c r="L424" s="57"/>
      <c r="M424" s="55"/>
      <c r="N424" s="303"/>
      <c r="O424" s="245"/>
      <c r="P424" s="122"/>
      <c r="Q424" s="58"/>
      <c r="R424" s="58"/>
      <c r="S424" s="58"/>
      <c r="T424" s="58"/>
      <c r="U424" s="58"/>
      <c r="V424" s="58"/>
      <c r="W424" s="58"/>
      <c r="X424" s="58"/>
      <c r="Y424" s="59"/>
      <c r="Z424" s="59"/>
      <c r="AA424" s="59"/>
      <c r="AB424" s="58"/>
      <c r="AC424" s="58"/>
      <c r="AD424" s="58"/>
      <c r="AE424" s="58"/>
      <c r="AF424" s="58"/>
      <c r="AG424" s="58"/>
      <c r="AH424" s="58"/>
      <c r="AI424" s="58"/>
      <c r="AJ424" s="59"/>
      <c r="AK424" s="59"/>
      <c r="AL424" s="59"/>
      <c r="AM424" s="58"/>
      <c r="AN424" s="58"/>
      <c r="AO424" s="58"/>
      <c r="AP424" s="58"/>
      <c r="AQ424" s="58"/>
      <c r="AR424" s="58"/>
      <c r="AS424" s="58"/>
      <c r="AT424" s="58"/>
      <c r="AU424" s="58"/>
      <c r="AV424" s="58"/>
      <c r="AW424" s="58"/>
      <c r="AX424" s="59"/>
      <c r="AY424" s="59"/>
      <c r="AZ424" s="60"/>
      <c r="BA424" s="61"/>
      <c r="BB424" s="54"/>
      <c r="BC424" s="54"/>
      <c r="BD424" s="41">
        <v>3</v>
      </c>
      <c r="BE424" s="52">
        <v>33</v>
      </c>
      <c r="BF424" s="62">
        <v>3321</v>
      </c>
      <c r="BG424" s="274"/>
    </row>
    <row r="425" spans="1:59" s="63" customFormat="1" ht="12.75" x14ac:dyDescent="0.2">
      <c r="A425" s="196">
        <v>3</v>
      </c>
      <c r="B425" s="197" t="s">
        <v>108</v>
      </c>
      <c r="C425" s="208">
        <v>33</v>
      </c>
      <c r="D425" s="209" t="s">
        <v>238</v>
      </c>
      <c r="E425" s="212">
        <v>3323</v>
      </c>
      <c r="F425" s="213" t="s">
        <v>262</v>
      </c>
      <c r="G425" s="232"/>
      <c r="H425" s="97"/>
      <c r="I425" s="224"/>
      <c r="J425" s="98"/>
      <c r="K425" s="98"/>
      <c r="L425" s="98"/>
      <c r="M425" s="96"/>
      <c r="N425" s="307"/>
      <c r="O425" s="246"/>
      <c r="P425" s="124"/>
      <c r="Q425" s="124"/>
      <c r="R425" s="124"/>
      <c r="S425" s="124"/>
      <c r="T425" s="124"/>
      <c r="U425" s="124"/>
      <c r="V425" s="124"/>
      <c r="W425" s="124"/>
      <c r="X425" s="124"/>
      <c r="Y425" s="100"/>
      <c r="Z425" s="125"/>
      <c r="AA425" s="125"/>
      <c r="AB425" s="124"/>
      <c r="AC425" s="124"/>
      <c r="AD425" s="124"/>
      <c r="AE425" s="124"/>
      <c r="AF425" s="124"/>
      <c r="AG425" s="124"/>
      <c r="AH425" s="124"/>
      <c r="AI425" s="124"/>
      <c r="AJ425" s="100"/>
      <c r="AK425" s="125"/>
      <c r="AL425" s="125"/>
      <c r="AM425" s="124"/>
      <c r="AN425" s="124"/>
      <c r="AO425" s="124"/>
      <c r="AP425" s="124"/>
      <c r="AQ425" s="124"/>
      <c r="AR425" s="124"/>
      <c r="AS425" s="124"/>
      <c r="AT425" s="124"/>
      <c r="AU425" s="124"/>
      <c r="AV425" s="124"/>
      <c r="AW425" s="99"/>
      <c r="AX425" s="125"/>
      <c r="AY425" s="100"/>
      <c r="AZ425" s="101"/>
      <c r="BA425" s="102"/>
      <c r="BB425" s="95"/>
      <c r="BC425" s="95"/>
      <c r="BD425" s="41">
        <v>3</v>
      </c>
      <c r="BE425" s="52">
        <v>33</v>
      </c>
      <c r="BF425" s="103">
        <v>3323</v>
      </c>
      <c r="BG425" s="277"/>
    </row>
    <row r="426" spans="1:59" s="63" customFormat="1" ht="12.75" x14ac:dyDescent="0.2">
      <c r="A426" s="196">
        <v>3</v>
      </c>
      <c r="B426" s="197" t="s">
        <v>108</v>
      </c>
      <c r="C426" s="208">
        <v>33</v>
      </c>
      <c r="D426" s="209" t="s">
        <v>238</v>
      </c>
      <c r="E426" s="212">
        <v>3323</v>
      </c>
      <c r="F426" s="213" t="s">
        <v>262</v>
      </c>
      <c r="G426" s="232"/>
      <c r="H426" s="97"/>
      <c r="I426" s="224"/>
      <c r="J426" s="98"/>
      <c r="K426" s="98"/>
      <c r="L426" s="98"/>
      <c r="M426" s="96"/>
      <c r="N426" s="307"/>
      <c r="O426" s="246"/>
      <c r="P426" s="124"/>
      <c r="Q426" s="99"/>
      <c r="R426" s="99"/>
      <c r="S426" s="99"/>
      <c r="T426" s="99"/>
      <c r="U426" s="99"/>
      <c r="V426" s="99"/>
      <c r="W426" s="99"/>
      <c r="X426" s="99"/>
      <c r="Y426" s="100"/>
      <c r="Z426" s="100"/>
      <c r="AA426" s="100"/>
      <c r="AB426" s="99"/>
      <c r="AC426" s="99"/>
      <c r="AD426" s="99"/>
      <c r="AE426" s="99"/>
      <c r="AF426" s="99"/>
      <c r="AG426" s="99"/>
      <c r="AH426" s="99"/>
      <c r="AI426" s="99"/>
      <c r="AJ426" s="100"/>
      <c r="AK426" s="100"/>
      <c r="AL426" s="100"/>
      <c r="AM426" s="99"/>
      <c r="AN426" s="99"/>
      <c r="AO426" s="99"/>
      <c r="AP426" s="99"/>
      <c r="AQ426" s="99"/>
      <c r="AR426" s="99"/>
      <c r="AS426" s="99"/>
      <c r="AT426" s="99"/>
      <c r="AU426" s="99"/>
      <c r="AV426" s="99"/>
      <c r="AW426" s="99"/>
      <c r="AX426" s="100"/>
      <c r="AY426" s="100"/>
      <c r="AZ426" s="101"/>
      <c r="BA426" s="102"/>
      <c r="BB426" s="95"/>
      <c r="BC426" s="95"/>
      <c r="BD426" s="41">
        <v>3</v>
      </c>
      <c r="BE426" s="52">
        <v>33</v>
      </c>
      <c r="BF426" s="103">
        <v>3323</v>
      </c>
      <c r="BG426" s="277"/>
    </row>
    <row r="427" spans="1:59" s="63" customFormat="1" ht="12.75" x14ac:dyDescent="0.2">
      <c r="A427" s="196">
        <v>3</v>
      </c>
      <c r="B427" s="197" t="s">
        <v>108</v>
      </c>
      <c r="C427" s="208">
        <v>33</v>
      </c>
      <c r="D427" s="209" t="s">
        <v>238</v>
      </c>
      <c r="E427" s="212">
        <v>3323</v>
      </c>
      <c r="F427" s="213" t="s">
        <v>262</v>
      </c>
      <c r="G427" s="231" t="s">
        <v>263</v>
      </c>
      <c r="H427" s="65"/>
      <c r="I427" s="222"/>
      <c r="J427" s="66"/>
      <c r="K427" s="66"/>
      <c r="L427" s="66"/>
      <c r="M427" s="64"/>
      <c r="N427" s="304"/>
      <c r="O427" s="305"/>
      <c r="P427" s="127"/>
      <c r="Q427" s="67"/>
      <c r="R427" s="67"/>
      <c r="S427" s="67"/>
      <c r="T427" s="67"/>
      <c r="U427" s="67"/>
      <c r="V427" s="67"/>
      <c r="W427" s="67"/>
      <c r="X427" s="67"/>
      <c r="Y427" s="68"/>
      <c r="Z427" s="68"/>
      <c r="AA427" s="68"/>
      <c r="AB427" s="67"/>
      <c r="AC427" s="67"/>
      <c r="AD427" s="67"/>
      <c r="AE427" s="67"/>
      <c r="AF427" s="67"/>
      <c r="AG427" s="67"/>
      <c r="AH427" s="67"/>
      <c r="AI427" s="67"/>
      <c r="AJ427" s="68"/>
      <c r="AK427" s="68"/>
      <c r="AL427" s="68"/>
      <c r="AM427" s="67"/>
      <c r="AN427" s="67"/>
      <c r="AO427" s="67"/>
      <c r="AP427" s="67"/>
      <c r="AQ427" s="67"/>
      <c r="AR427" s="67"/>
      <c r="AS427" s="67"/>
      <c r="AT427" s="67"/>
      <c r="AU427" s="67"/>
      <c r="AV427" s="67"/>
      <c r="AW427" s="67"/>
      <c r="AX427" s="68"/>
      <c r="AY427" s="68"/>
      <c r="AZ427" s="69"/>
      <c r="BA427" s="70"/>
      <c r="BB427" s="71"/>
      <c r="BC427" s="95"/>
      <c r="BD427" s="41">
        <v>3</v>
      </c>
      <c r="BE427" s="52">
        <v>33</v>
      </c>
      <c r="BF427" s="103">
        <v>3323</v>
      </c>
      <c r="BG427" s="275"/>
    </row>
    <row r="428" spans="1:59" s="63" customFormat="1" ht="12.75" x14ac:dyDescent="0.2">
      <c r="A428" s="196">
        <v>3</v>
      </c>
      <c r="B428" s="197" t="s">
        <v>108</v>
      </c>
      <c r="C428" s="208">
        <v>33</v>
      </c>
      <c r="D428" s="209" t="s">
        <v>238</v>
      </c>
      <c r="E428" s="212">
        <v>3323</v>
      </c>
      <c r="F428" s="213" t="s">
        <v>262</v>
      </c>
      <c r="G428" s="231" t="s">
        <v>263</v>
      </c>
      <c r="H428" s="72" t="s">
        <v>47</v>
      </c>
      <c r="I428" s="223"/>
      <c r="J428" s="73"/>
      <c r="K428" s="73"/>
      <c r="L428" s="73"/>
      <c r="M428" s="74"/>
      <c r="N428" s="247"/>
      <c r="O428" s="306"/>
      <c r="P428" s="105"/>
      <c r="Q428" s="75"/>
      <c r="R428" s="75"/>
      <c r="S428" s="75"/>
      <c r="T428" s="75"/>
      <c r="U428" s="75"/>
      <c r="V428" s="75"/>
      <c r="W428" s="75"/>
      <c r="X428" s="75"/>
      <c r="Y428" s="76">
        <f>IF(ISNUMBER(VLOOKUP(Y430,P$7:W$7,MATCH(Y430,P$7:W$7))),VLOOKUP(Y430,P$7:W$7,MATCH(Y430,P$7:W$7)),IF(N432=0,"No Data",IF(Y430&gt;0,"&lt;100",0)))</f>
        <v>0</v>
      </c>
      <c r="Z428" s="77">
        <f>IF(ISNUMBER(VLOOKUP(Z432,P$7:W$7,MATCH(Z432,P$7:W$7))),VLOOKUP(Z432,P$7:W$7,MATCH(Z432,P$7:W$7)),IF(N432=0,"No Data",IF(Z432&gt;0,"&lt;100",0)))</f>
        <v>0</v>
      </c>
      <c r="AA428" s="106">
        <f>IF(ISNUMBER(Z428),Z428,0)</f>
        <v>0</v>
      </c>
      <c r="AB428" s="75"/>
      <c r="AC428" s="75"/>
      <c r="AD428" s="75"/>
      <c r="AE428" s="75"/>
      <c r="AF428" s="75"/>
      <c r="AG428" s="75"/>
      <c r="AH428" s="75"/>
      <c r="AI428" s="75"/>
      <c r="AJ428" s="76">
        <f>IF(ISNUMBER(VLOOKUP(AJ430,AB$7:AH$7,MATCH(AJ430,AB$7:AH$7))),VLOOKUP(AJ430,AB$7:AH$7,MATCH(AJ430,AB$7:AH$7)),IF(N432=0,"No Data",IF(AJ430&gt;0,"&lt;50",0)))</f>
        <v>0</v>
      </c>
      <c r="AK428" s="77">
        <f>IF(ISNUMBER(VLOOKUP(AK432,AB$7:AH$7,MATCH(AK432,AB$7:AH$7))),VLOOKUP(AK432,AB$7:AH$7,MATCH(AK432,AB$7:AH$7)),IF(N432=0,"No Data",IF(AK432&gt;0,"&lt;50",0)))</f>
        <v>0</v>
      </c>
      <c r="AL428" s="106">
        <f>IF(ISNUMBER(AK428),AK428,0)</f>
        <v>0</v>
      </c>
      <c r="AM428" s="75"/>
      <c r="AN428" s="75"/>
      <c r="AO428" s="75"/>
      <c r="AP428" s="75"/>
      <c r="AQ428" s="75"/>
      <c r="AR428" s="75"/>
      <c r="AS428" s="75"/>
      <c r="AT428" s="75"/>
      <c r="AU428" s="75"/>
      <c r="AV428" s="75"/>
      <c r="AW428" s="76">
        <f>IF(ISNUMBER(VLOOKUP(AW430,AM$7:AU$7,MATCH(AW430,AM$7:AU$7))),VLOOKUP(AW430,AM$7:AU$7,MATCH(AW430,AM$7:AU$7)),IF(N432=0,"No Data",IF(AW430&gt;0,"&lt;10",0)))</f>
        <v>500</v>
      </c>
      <c r="AX428" s="77">
        <f>IF(ISNUMBER(VLOOKUP(AX432,AM$7:AU$7,MATCH(AX432,AM$7:AU$7))),VLOOKUP(AX432,AM$7:AU$7,MATCH(AX432,AM$7:AU$7)),IF(N432=0,"No Data",IF(AX432&gt;0,"&lt;10",0)))</f>
        <v>500</v>
      </c>
      <c r="AY428" s="106">
        <f>IF(ISNUMBER(AX428),AX428,0)</f>
        <v>500</v>
      </c>
      <c r="AZ428" s="79"/>
      <c r="BA428" s="80"/>
      <c r="BB428" s="71"/>
      <c r="BC428" s="95"/>
      <c r="BD428" s="41">
        <v>3</v>
      </c>
      <c r="BE428" s="52">
        <v>33</v>
      </c>
      <c r="BF428" s="103">
        <v>3323</v>
      </c>
      <c r="BG428" s="276" t="s">
        <v>47</v>
      </c>
    </row>
    <row r="429" spans="1:59" s="63" customFormat="1" ht="12.75" x14ac:dyDescent="0.2">
      <c r="A429" s="196">
        <v>3</v>
      </c>
      <c r="B429" s="197" t="s">
        <v>108</v>
      </c>
      <c r="C429" s="208">
        <v>33</v>
      </c>
      <c r="D429" s="209" t="s">
        <v>238</v>
      </c>
      <c r="E429" s="212">
        <v>3323</v>
      </c>
      <c r="F429" s="213" t="s">
        <v>262</v>
      </c>
      <c r="G429" s="231" t="s">
        <v>263</v>
      </c>
      <c r="H429" s="81" t="s">
        <v>48</v>
      </c>
      <c r="I429" s="223"/>
      <c r="J429" s="73"/>
      <c r="K429" s="73"/>
      <c r="L429" s="73"/>
      <c r="M429" s="74"/>
      <c r="N429" s="247"/>
      <c r="O429" s="306"/>
      <c r="P429" s="105"/>
      <c r="Q429" s="75"/>
      <c r="R429" s="75"/>
      <c r="S429" s="75"/>
      <c r="T429" s="75"/>
      <c r="U429" s="75"/>
      <c r="V429" s="75"/>
      <c r="W429" s="75"/>
      <c r="X429" s="75"/>
      <c r="Y429" s="82">
        <f>MIN(X433:X435)</f>
        <v>0</v>
      </c>
      <c r="Z429" s="83"/>
      <c r="AA429" s="83"/>
      <c r="AB429" s="75"/>
      <c r="AC429" s="75"/>
      <c r="AD429" s="75"/>
      <c r="AE429" s="75"/>
      <c r="AF429" s="75"/>
      <c r="AG429" s="75"/>
      <c r="AH429" s="75"/>
      <c r="AI429" s="75"/>
      <c r="AJ429" s="82">
        <f>MIN(AI433:AI435)</f>
        <v>0</v>
      </c>
      <c r="AK429" s="83"/>
      <c r="AL429" s="83"/>
      <c r="AM429" s="75"/>
      <c r="AN429" s="75"/>
      <c r="AO429" s="75"/>
      <c r="AP429" s="75"/>
      <c r="AQ429" s="75"/>
      <c r="AR429" s="75"/>
      <c r="AS429" s="75"/>
      <c r="AT429" s="75"/>
      <c r="AU429" s="75"/>
      <c r="AV429" s="75"/>
      <c r="AW429" s="82">
        <f>MIN(AV433:AV435)</f>
        <v>50</v>
      </c>
      <c r="AX429" s="83"/>
      <c r="AY429" s="83"/>
      <c r="AZ429" s="79"/>
      <c r="BA429" s="80"/>
      <c r="BB429" s="71"/>
      <c r="BC429" s="95"/>
      <c r="BD429" s="41">
        <v>3</v>
      </c>
      <c r="BE429" s="52">
        <v>33</v>
      </c>
      <c r="BF429" s="103">
        <v>3323</v>
      </c>
      <c r="BG429" s="278" t="s">
        <v>48</v>
      </c>
    </row>
    <row r="430" spans="1:59" s="63" customFormat="1" ht="12.75" x14ac:dyDescent="0.2">
      <c r="A430" s="196">
        <v>3</v>
      </c>
      <c r="B430" s="197" t="s">
        <v>108</v>
      </c>
      <c r="C430" s="208">
        <v>33</v>
      </c>
      <c r="D430" s="209" t="s">
        <v>238</v>
      </c>
      <c r="E430" s="212">
        <v>3323</v>
      </c>
      <c r="F430" s="213" t="s">
        <v>262</v>
      </c>
      <c r="G430" s="231" t="s">
        <v>263</v>
      </c>
      <c r="H430" s="81" t="s">
        <v>49</v>
      </c>
      <c r="I430" s="223"/>
      <c r="J430" s="73"/>
      <c r="K430" s="73"/>
      <c r="L430" s="73"/>
      <c r="M430" s="74"/>
      <c r="N430" s="247"/>
      <c r="O430" s="306"/>
      <c r="P430" s="105"/>
      <c r="Q430" s="75"/>
      <c r="R430" s="75"/>
      <c r="S430" s="75"/>
      <c r="T430" s="75"/>
      <c r="U430" s="75"/>
      <c r="V430" s="75"/>
      <c r="W430" s="75"/>
      <c r="X430" s="75"/>
      <c r="Y430" s="84">
        <f>IF(ISNUMBER(AVERAGE(X433:X435)),AVERAGE(X433:X435),0)</f>
        <v>0</v>
      </c>
      <c r="Z430" s="83"/>
      <c r="AA430" s="83"/>
      <c r="AB430" s="75"/>
      <c r="AC430" s="75"/>
      <c r="AD430" s="75"/>
      <c r="AE430" s="75"/>
      <c r="AF430" s="75"/>
      <c r="AG430" s="75"/>
      <c r="AH430" s="75"/>
      <c r="AI430" s="75"/>
      <c r="AJ430" s="84">
        <f>IF(ISNUMBER(AVERAGE(AI433:AI435)),AVERAGE(AI433:AI435),0)</f>
        <v>0</v>
      </c>
      <c r="AK430" s="83"/>
      <c r="AL430" s="83"/>
      <c r="AM430" s="75"/>
      <c r="AN430" s="75"/>
      <c r="AO430" s="75"/>
      <c r="AP430" s="75"/>
      <c r="AQ430" s="75"/>
      <c r="AR430" s="75"/>
      <c r="AS430" s="75"/>
      <c r="AT430" s="75"/>
      <c r="AU430" s="75"/>
      <c r="AV430" s="75"/>
      <c r="AW430" s="84">
        <f>IF(ISNUMBER(AVERAGE(AV433:AV435)),AVERAGE(AV433:AV435),0)</f>
        <v>525</v>
      </c>
      <c r="AX430" s="83"/>
      <c r="AY430" s="83"/>
      <c r="AZ430" s="79"/>
      <c r="BA430" s="80"/>
      <c r="BB430" s="71"/>
      <c r="BC430" s="95"/>
      <c r="BD430" s="41">
        <v>3</v>
      </c>
      <c r="BE430" s="52">
        <v>33</v>
      </c>
      <c r="BF430" s="103">
        <v>3323</v>
      </c>
      <c r="BG430" s="278" t="s">
        <v>49</v>
      </c>
    </row>
    <row r="431" spans="1:59" s="63" customFormat="1" ht="12.75" x14ac:dyDescent="0.2">
      <c r="A431" s="196">
        <v>3</v>
      </c>
      <c r="B431" s="197" t="s">
        <v>108</v>
      </c>
      <c r="C431" s="208">
        <v>33</v>
      </c>
      <c r="D431" s="209" t="s">
        <v>238</v>
      </c>
      <c r="E431" s="212">
        <v>3323</v>
      </c>
      <c r="F431" s="213" t="s">
        <v>262</v>
      </c>
      <c r="G431" s="231" t="s">
        <v>263</v>
      </c>
      <c r="H431" s="81" t="s">
        <v>50</v>
      </c>
      <c r="I431" s="223"/>
      <c r="J431" s="73"/>
      <c r="K431" s="73"/>
      <c r="L431" s="73"/>
      <c r="M431" s="74"/>
      <c r="N431" s="247"/>
      <c r="O431" s="306"/>
      <c r="P431" s="105"/>
      <c r="Q431" s="75"/>
      <c r="R431" s="75"/>
      <c r="S431" s="75"/>
      <c r="T431" s="75"/>
      <c r="U431" s="75"/>
      <c r="V431" s="75"/>
      <c r="W431" s="75"/>
      <c r="X431" s="75"/>
      <c r="Y431" s="84">
        <f>MAX(X433:X435)</f>
        <v>0</v>
      </c>
      <c r="Z431" s="83"/>
      <c r="AA431" s="83"/>
      <c r="AB431" s="75"/>
      <c r="AC431" s="75"/>
      <c r="AD431" s="75"/>
      <c r="AE431" s="75"/>
      <c r="AF431" s="75"/>
      <c r="AG431" s="75"/>
      <c r="AH431" s="75"/>
      <c r="AI431" s="75"/>
      <c r="AJ431" s="84">
        <f>MAX(AI433:AI435)</f>
        <v>0</v>
      </c>
      <c r="AK431" s="83"/>
      <c r="AL431" s="83"/>
      <c r="AM431" s="75"/>
      <c r="AN431" s="75"/>
      <c r="AO431" s="75"/>
      <c r="AP431" s="75"/>
      <c r="AQ431" s="75"/>
      <c r="AR431" s="75"/>
      <c r="AS431" s="75"/>
      <c r="AT431" s="75"/>
      <c r="AU431" s="75"/>
      <c r="AV431" s="75"/>
      <c r="AW431" s="84">
        <f>MAX(AV433:AV435)</f>
        <v>1000</v>
      </c>
      <c r="AX431" s="83"/>
      <c r="AY431" s="83"/>
      <c r="AZ431" s="79"/>
      <c r="BA431" s="80"/>
      <c r="BB431" s="71"/>
      <c r="BC431" s="95"/>
      <c r="BD431" s="41">
        <v>3</v>
      </c>
      <c r="BE431" s="52">
        <v>33</v>
      </c>
      <c r="BF431" s="103">
        <v>3323</v>
      </c>
      <c r="BG431" s="278" t="s">
        <v>50</v>
      </c>
    </row>
    <row r="432" spans="1:59" s="63" customFormat="1" ht="12.75" x14ac:dyDescent="0.2">
      <c r="A432" s="196">
        <v>3</v>
      </c>
      <c r="B432" s="197" t="s">
        <v>108</v>
      </c>
      <c r="C432" s="208">
        <v>33</v>
      </c>
      <c r="D432" s="209" t="s">
        <v>238</v>
      </c>
      <c r="E432" s="212">
        <v>3323</v>
      </c>
      <c r="F432" s="213" t="s">
        <v>262</v>
      </c>
      <c r="G432" s="231" t="s">
        <v>263</v>
      </c>
      <c r="H432" s="85" t="s">
        <v>51</v>
      </c>
      <c r="I432" s="223"/>
      <c r="J432" s="73"/>
      <c r="K432" s="73"/>
      <c r="L432" s="73"/>
      <c r="M432" s="74"/>
      <c r="N432" s="248">
        <f>SUM(N433:N435)</f>
        <v>2</v>
      </c>
      <c r="O432" s="293">
        <f>SUM(O433:O435)</f>
        <v>1</v>
      </c>
      <c r="P432" s="292"/>
      <c r="Q432" s="87"/>
      <c r="R432" s="87"/>
      <c r="S432" s="87"/>
      <c r="T432" s="87"/>
      <c r="U432" s="87"/>
      <c r="V432" s="87"/>
      <c r="W432" s="87"/>
      <c r="X432" s="87"/>
      <c r="Y432" s="88"/>
      <c r="Z432" s="86">
        <f>SUM(Z433:Z435)</f>
        <v>0</v>
      </c>
      <c r="AA432" s="88"/>
      <c r="AB432" s="87"/>
      <c r="AC432" s="87"/>
      <c r="AD432" s="87"/>
      <c r="AE432" s="87"/>
      <c r="AF432" s="87"/>
      <c r="AG432" s="87"/>
      <c r="AH432" s="87"/>
      <c r="AI432" s="87"/>
      <c r="AJ432" s="88"/>
      <c r="AK432" s="86">
        <f>SUM(AK433:AK435)</f>
        <v>0</v>
      </c>
      <c r="AL432" s="88"/>
      <c r="AM432" s="87"/>
      <c r="AN432" s="87"/>
      <c r="AO432" s="87"/>
      <c r="AP432" s="87"/>
      <c r="AQ432" s="87"/>
      <c r="AR432" s="87"/>
      <c r="AS432" s="87"/>
      <c r="AT432" s="87"/>
      <c r="AU432" s="87"/>
      <c r="AV432" s="87"/>
      <c r="AW432" s="112"/>
      <c r="AX432" s="86">
        <f>SUM(AX433:AX435)</f>
        <v>525</v>
      </c>
      <c r="AY432" s="88"/>
      <c r="AZ432" s="79"/>
      <c r="BA432" s="80"/>
      <c r="BB432" s="71"/>
      <c r="BC432" s="95"/>
      <c r="BD432" s="41">
        <v>3</v>
      </c>
      <c r="BE432" s="52">
        <v>33</v>
      </c>
      <c r="BF432" s="103">
        <v>3323</v>
      </c>
      <c r="BG432" s="279" t="s">
        <v>51</v>
      </c>
    </row>
    <row r="433" spans="1:59" s="63" customFormat="1" ht="12.75" x14ac:dyDescent="0.2">
      <c r="A433" s="196">
        <v>3</v>
      </c>
      <c r="B433" s="197" t="s">
        <v>108</v>
      </c>
      <c r="C433" s="208">
        <v>33</v>
      </c>
      <c r="D433" s="209" t="s">
        <v>238</v>
      </c>
      <c r="E433" s="212">
        <v>3323</v>
      </c>
      <c r="F433" s="213" t="s">
        <v>262</v>
      </c>
      <c r="G433" s="231" t="s">
        <v>263</v>
      </c>
      <c r="H433" s="89" t="s">
        <v>52</v>
      </c>
      <c r="I433" s="90" t="s">
        <v>265</v>
      </c>
      <c r="J433" s="90" t="s">
        <v>266</v>
      </c>
      <c r="K433" s="90" t="s">
        <v>64</v>
      </c>
      <c r="L433" s="90" t="s">
        <v>267</v>
      </c>
      <c r="M433" s="91"/>
      <c r="N433" s="312">
        <v>1</v>
      </c>
      <c r="O433" s="313">
        <f>N433/N$432</f>
        <v>0.5</v>
      </c>
      <c r="P433" s="104"/>
      <c r="Q433" s="92"/>
      <c r="R433" s="92"/>
      <c r="S433" s="92"/>
      <c r="T433" s="92"/>
      <c r="U433" s="92"/>
      <c r="V433" s="92"/>
      <c r="W433" s="92"/>
      <c r="X433" s="109">
        <f>P433*P$7+Q433*Q$7+R433*R$7+S433*S$7+T433*T$7+U433*U$7+V433*V$7+W433*W$7</f>
        <v>0</v>
      </c>
      <c r="Y433" s="83"/>
      <c r="Z433" s="110">
        <f>X433*$O433</f>
        <v>0</v>
      </c>
      <c r="AA433" s="111"/>
      <c r="AB433" s="92"/>
      <c r="AC433" s="92"/>
      <c r="AD433" s="92"/>
      <c r="AE433" s="92"/>
      <c r="AF433" s="92"/>
      <c r="AG433" s="92"/>
      <c r="AH433" s="92"/>
      <c r="AI433" s="109">
        <f>AB433*AB$7+AC433*AC$7+AD433*AD$7+AE433*AE$7+AF433*AF$7+AG433*AG$7+AH433*AH$7</f>
        <v>0</v>
      </c>
      <c r="AJ433" s="83"/>
      <c r="AK433" s="110">
        <f>AI433*$O433</f>
        <v>0</v>
      </c>
      <c r="AL433" s="111"/>
      <c r="AM433" s="92"/>
      <c r="AN433" s="92"/>
      <c r="AO433" s="92">
        <v>1</v>
      </c>
      <c r="AP433" s="92"/>
      <c r="AQ433" s="92"/>
      <c r="AR433" s="92"/>
      <c r="AS433" s="92"/>
      <c r="AT433" s="92"/>
      <c r="AU433" s="92"/>
      <c r="AV433" s="109">
        <f>AM433*AM$7+AN433*AN$7+AO433*AO$7+AP433*AP$7+AQ433*AQ$7+AR433*AR$7+AS433*AS$7+AT433*AT$7+AU433*AU$7</f>
        <v>50</v>
      </c>
      <c r="AW433" s="75"/>
      <c r="AX433" s="110">
        <f>AV433*$O433</f>
        <v>25</v>
      </c>
      <c r="AY433" s="111"/>
      <c r="AZ433" s="93"/>
      <c r="BA433" s="94" t="s">
        <v>131</v>
      </c>
      <c r="BB433" s="71"/>
      <c r="BC433" s="95"/>
      <c r="BD433" s="41">
        <v>3</v>
      </c>
      <c r="BE433" s="52">
        <v>33</v>
      </c>
      <c r="BF433" s="103">
        <v>3323</v>
      </c>
      <c r="BG433" s="280" t="s">
        <v>52</v>
      </c>
    </row>
    <row r="434" spans="1:59" s="63" customFormat="1" ht="24" x14ac:dyDescent="0.2">
      <c r="A434" s="196"/>
      <c r="B434" s="197"/>
      <c r="C434" s="208"/>
      <c r="D434" s="209"/>
      <c r="E434" s="212"/>
      <c r="F434" s="213"/>
      <c r="G434" s="231"/>
      <c r="H434" s="89"/>
      <c r="I434" s="90" t="s">
        <v>106</v>
      </c>
      <c r="J434" s="90" t="s">
        <v>257</v>
      </c>
      <c r="K434" s="90" t="s">
        <v>64</v>
      </c>
      <c r="L434" s="90" t="s">
        <v>258</v>
      </c>
      <c r="M434" s="149" t="s">
        <v>642</v>
      </c>
      <c r="N434" s="312">
        <v>1</v>
      </c>
      <c r="O434" s="313">
        <f>N434/N$432</f>
        <v>0.5</v>
      </c>
      <c r="P434" s="104"/>
      <c r="Q434" s="92"/>
      <c r="R434" s="92"/>
      <c r="S434" s="92"/>
      <c r="T434" s="92"/>
      <c r="U434" s="92"/>
      <c r="V434" s="92"/>
      <c r="W434" s="92"/>
      <c r="X434" s="109">
        <f>P434*P$7+Q434*Q$7+R434*R$7+S434*S$7+T434*T$7+U434*U$7+V434*V$7+W434*W$7</f>
        <v>0</v>
      </c>
      <c r="Y434" s="83"/>
      <c r="Z434" s="110">
        <f>X434*$O434</f>
        <v>0</v>
      </c>
      <c r="AA434" s="111"/>
      <c r="AB434" s="92"/>
      <c r="AC434" s="92"/>
      <c r="AD434" s="92"/>
      <c r="AE434" s="92"/>
      <c r="AF434" s="92"/>
      <c r="AG434" s="92"/>
      <c r="AH434" s="92"/>
      <c r="AI434" s="109">
        <f>AB434*AB$7+AC434*AC$7+AD434*AD$7+AE434*AE$7+AF434*AF$7+AG434*AG$7+AH434*AH$7</f>
        <v>0</v>
      </c>
      <c r="AJ434" s="83"/>
      <c r="AK434" s="110">
        <f>AI434*$O434</f>
        <v>0</v>
      </c>
      <c r="AL434" s="111"/>
      <c r="AM434" s="92"/>
      <c r="AN434" s="92"/>
      <c r="AO434" s="92"/>
      <c r="AP434" s="92"/>
      <c r="AQ434" s="92"/>
      <c r="AR434" s="92"/>
      <c r="AS434" s="92">
        <v>1</v>
      </c>
      <c r="AT434" s="92"/>
      <c r="AU434" s="92"/>
      <c r="AV434" s="109">
        <f>AM434*AM$7+AN434*AN$7+AO434*AO$7+AP434*AP$7+AQ434*AQ$7+AR434*AR$7+AS434*AS$7+AT434*AT$7+AU434*AU$7</f>
        <v>1000</v>
      </c>
      <c r="AW434" s="75"/>
      <c r="AX434" s="110">
        <f>AV434*$O434</f>
        <v>500</v>
      </c>
      <c r="AY434" s="111"/>
      <c r="AZ434" s="93"/>
      <c r="BA434" s="94" t="s">
        <v>131</v>
      </c>
      <c r="BB434" s="71"/>
      <c r="BC434" s="95"/>
      <c r="BD434" s="41"/>
      <c r="BE434" s="52"/>
      <c r="BF434" s="103"/>
      <c r="BG434" s="280"/>
    </row>
    <row r="435" spans="1:59" s="63" customFormat="1" ht="12.75" x14ac:dyDescent="0.2">
      <c r="A435" s="196">
        <v>3</v>
      </c>
      <c r="B435" s="197" t="s">
        <v>108</v>
      </c>
      <c r="C435" s="208">
        <v>33</v>
      </c>
      <c r="D435" s="209" t="s">
        <v>238</v>
      </c>
      <c r="E435" s="212">
        <v>3323</v>
      </c>
      <c r="F435" s="213" t="s">
        <v>262</v>
      </c>
      <c r="G435" s="231" t="s">
        <v>263</v>
      </c>
      <c r="H435" s="89"/>
      <c r="I435" s="219"/>
      <c r="J435" s="90"/>
      <c r="K435" s="90"/>
      <c r="L435" s="90"/>
      <c r="M435" s="91"/>
      <c r="N435" s="247"/>
      <c r="O435" s="306"/>
      <c r="P435" s="104"/>
      <c r="Q435" s="92"/>
      <c r="R435" s="92"/>
      <c r="S435" s="92"/>
      <c r="T435" s="92"/>
      <c r="U435" s="92"/>
      <c r="V435" s="92"/>
      <c r="W435" s="92"/>
      <c r="X435" s="75"/>
      <c r="Y435" s="83"/>
      <c r="Z435" s="83"/>
      <c r="AA435" s="83"/>
      <c r="AB435" s="92"/>
      <c r="AC435" s="92"/>
      <c r="AD435" s="92"/>
      <c r="AE435" s="92"/>
      <c r="AF435" s="92"/>
      <c r="AG435" s="92"/>
      <c r="AH435" s="92"/>
      <c r="AI435" s="75"/>
      <c r="AJ435" s="83"/>
      <c r="AK435" s="83"/>
      <c r="AL435" s="83"/>
      <c r="AM435" s="92"/>
      <c r="AN435" s="92"/>
      <c r="AO435" s="92"/>
      <c r="AP435" s="92"/>
      <c r="AQ435" s="92"/>
      <c r="AR435" s="92"/>
      <c r="AS435" s="92"/>
      <c r="AT435" s="92"/>
      <c r="AU435" s="92"/>
      <c r="AV435" s="75"/>
      <c r="AW435" s="75"/>
      <c r="AX435" s="83"/>
      <c r="AY435" s="83"/>
      <c r="AZ435" s="93"/>
      <c r="BA435" s="94"/>
      <c r="BB435" s="71"/>
      <c r="BC435" s="95"/>
      <c r="BD435" s="41">
        <v>3</v>
      </c>
      <c r="BE435" s="52">
        <v>33</v>
      </c>
      <c r="BF435" s="103">
        <v>3323</v>
      </c>
      <c r="BG435" s="280" t="s">
        <v>52</v>
      </c>
    </row>
    <row r="436" spans="1:59" s="63" customFormat="1" ht="12.75" x14ac:dyDescent="0.2">
      <c r="A436" s="196">
        <v>3</v>
      </c>
      <c r="B436" s="197" t="s">
        <v>108</v>
      </c>
      <c r="C436" s="208">
        <v>33</v>
      </c>
      <c r="D436" s="209" t="s">
        <v>238</v>
      </c>
      <c r="E436" s="212">
        <v>3323</v>
      </c>
      <c r="F436" s="213" t="s">
        <v>262</v>
      </c>
      <c r="G436" s="231" t="s">
        <v>263</v>
      </c>
      <c r="H436" s="65"/>
      <c r="I436" s="222"/>
      <c r="J436" s="66"/>
      <c r="K436" s="66"/>
      <c r="L436" s="66"/>
      <c r="M436" s="64"/>
      <c r="N436" s="304"/>
      <c r="O436" s="305"/>
      <c r="P436" s="127"/>
      <c r="Q436" s="67"/>
      <c r="R436" s="67"/>
      <c r="S436" s="67"/>
      <c r="T436" s="67"/>
      <c r="U436" s="67"/>
      <c r="V436" s="67"/>
      <c r="W436" s="67"/>
      <c r="X436" s="67"/>
      <c r="Y436" s="68"/>
      <c r="Z436" s="68"/>
      <c r="AA436" s="68"/>
      <c r="AB436" s="67"/>
      <c r="AC436" s="67"/>
      <c r="AD436" s="67"/>
      <c r="AE436" s="67"/>
      <c r="AF436" s="67"/>
      <c r="AG436" s="67"/>
      <c r="AH436" s="67"/>
      <c r="AI436" s="67"/>
      <c r="AJ436" s="68"/>
      <c r="AK436" s="68"/>
      <c r="AL436" s="68"/>
      <c r="AM436" s="67"/>
      <c r="AN436" s="67"/>
      <c r="AO436" s="67"/>
      <c r="AP436" s="67"/>
      <c r="AQ436" s="67"/>
      <c r="AR436" s="67"/>
      <c r="AS436" s="67"/>
      <c r="AT436" s="67"/>
      <c r="AU436" s="67"/>
      <c r="AV436" s="67"/>
      <c r="AW436" s="67"/>
      <c r="AX436" s="68"/>
      <c r="AY436" s="68"/>
      <c r="AZ436" s="69"/>
      <c r="BA436" s="70"/>
      <c r="BB436" s="71"/>
      <c r="BC436" s="95"/>
      <c r="BD436" s="41">
        <v>3</v>
      </c>
      <c r="BE436" s="52">
        <v>33</v>
      </c>
      <c r="BF436" s="103">
        <v>3323</v>
      </c>
      <c r="BG436" s="275"/>
    </row>
    <row r="437" spans="1:59" s="63" customFormat="1" ht="12.75" x14ac:dyDescent="0.2">
      <c r="A437" s="196">
        <v>3</v>
      </c>
      <c r="B437" s="197" t="s">
        <v>108</v>
      </c>
      <c r="C437" s="208">
        <v>33</v>
      </c>
      <c r="D437" s="209" t="s">
        <v>238</v>
      </c>
      <c r="E437" s="212">
        <v>3323</v>
      </c>
      <c r="F437" s="213" t="s">
        <v>262</v>
      </c>
      <c r="G437" s="232"/>
      <c r="H437" s="97"/>
      <c r="I437" s="224"/>
      <c r="J437" s="98"/>
      <c r="K437" s="98"/>
      <c r="L437" s="98"/>
      <c r="M437" s="96"/>
      <c r="N437" s="307"/>
      <c r="O437" s="246"/>
      <c r="P437" s="124"/>
      <c r="Q437" s="99"/>
      <c r="R437" s="99"/>
      <c r="S437" s="99"/>
      <c r="T437" s="99"/>
      <c r="U437" s="99"/>
      <c r="V437" s="99"/>
      <c r="W437" s="99"/>
      <c r="X437" s="99"/>
      <c r="Y437" s="100"/>
      <c r="Z437" s="100"/>
      <c r="AA437" s="100"/>
      <c r="AB437" s="99"/>
      <c r="AC437" s="99"/>
      <c r="AD437" s="99"/>
      <c r="AE437" s="99"/>
      <c r="AF437" s="99"/>
      <c r="AG437" s="99"/>
      <c r="AH437" s="99"/>
      <c r="AI437" s="99"/>
      <c r="AJ437" s="100"/>
      <c r="AK437" s="100"/>
      <c r="AL437" s="100"/>
      <c r="AM437" s="99"/>
      <c r="AN437" s="99"/>
      <c r="AO437" s="99"/>
      <c r="AP437" s="99"/>
      <c r="AQ437" s="99"/>
      <c r="AR437" s="99"/>
      <c r="AS437" s="99"/>
      <c r="AT437" s="99"/>
      <c r="AU437" s="99"/>
      <c r="AV437" s="99"/>
      <c r="AW437" s="99"/>
      <c r="AX437" s="100"/>
      <c r="AY437" s="100"/>
      <c r="AZ437" s="101"/>
      <c r="BA437" s="102"/>
      <c r="BB437" s="95"/>
      <c r="BC437" s="95"/>
      <c r="BD437" s="41">
        <v>3</v>
      </c>
      <c r="BE437" s="52">
        <v>33</v>
      </c>
      <c r="BF437" s="103">
        <v>3323</v>
      </c>
      <c r="BG437" s="277"/>
    </row>
    <row r="438" spans="1:59" s="63" customFormat="1" ht="12.75" x14ac:dyDescent="0.2">
      <c r="A438" s="196">
        <v>3</v>
      </c>
      <c r="B438" s="197" t="s">
        <v>108</v>
      </c>
      <c r="C438" s="208">
        <v>33</v>
      </c>
      <c r="D438" s="209" t="s">
        <v>238</v>
      </c>
      <c r="E438" s="212">
        <v>3323</v>
      </c>
      <c r="F438" s="213" t="s">
        <v>262</v>
      </c>
      <c r="G438" s="231"/>
      <c r="H438" s="65"/>
      <c r="I438" s="222"/>
      <c r="J438" s="66"/>
      <c r="K438" s="66"/>
      <c r="L438" s="66"/>
      <c r="M438" s="64"/>
      <c r="N438" s="304"/>
      <c r="O438" s="305"/>
      <c r="P438" s="127"/>
      <c r="Q438" s="67"/>
      <c r="R438" s="67"/>
      <c r="S438" s="67"/>
      <c r="T438" s="67"/>
      <c r="U438" s="67"/>
      <c r="V438" s="67"/>
      <c r="W438" s="67"/>
      <c r="X438" s="67"/>
      <c r="Y438" s="68"/>
      <c r="Z438" s="68"/>
      <c r="AA438" s="68"/>
      <c r="AB438" s="67"/>
      <c r="AC438" s="67"/>
      <c r="AD438" s="67"/>
      <c r="AE438" s="67"/>
      <c r="AF438" s="67"/>
      <c r="AG438" s="67"/>
      <c r="AH438" s="67"/>
      <c r="AI438" s="67"/>
      <c r="AJ438" s="68"/>
      <c r="AK438" s="68"/>
      <c r="AL438" s="68"/>
      <c r="AM438" s="67"/>
      <c r="AN438" s="67"/>
      <c r="AO438" s="67"/>
      <c r="AP438" s="67"/>
      <c r="AQ438" s="67"/>
      <c r="AR438" s="67"/>
      <c r="AS438" s="67"/>
      <c r="AT438" s="67"/>
      <c r="AU438" s="67"/>
      <c r="AV438" s="67"/>
      <c r="AW438" s="67"/>
      <c r="AX438" s="68"/>
      <c r="AY438" s="68"/>
      <c r="AZ438" s="69"/>
      <c r="BA438" s="70"/>
      <c r="BB438" s="71"/>
      <c r="BC438" s="95"/>
      <c r="BD438" s="41">
        <v>3</v>
      </c>
      <c r="BE438" s="52">
        <v>33</v>
      </c>
      <c r="BF438" s="103">
        <v>3323</v>
      </c>
      <c r="BG438" s="275"/>
    </row>
    <row r="439" spans="1:59" s="63" customFormat="1" ht="12.75" x14ac:dyDescent="0.2">
      <c r="A439" s="196">
        <v>3</v>
      </c>
      <c r="B439" s="197" t="s">
        <v>108</v>
      </c>
      <c r="C439" s="208">
        <v>33</v>
      </c>
      <c r="D439" s="209" t="s">
        <v>238</v>
      </c>
      <c r="E439" s="212">
        <v>3323</v>
      </c>
      <c r="F439" s="213" t="s">
        <v>262</v>
      </c>
      <c r="G439" s="231" t="s">
        <v>53</v>
      </c>
      <c r="H439" s="72" t="s">
        <v>1233</v>
      </c>
      <c r="I439" s="223" t="s">
        <v>1183</v>
      </c>
      <c r="J439" s="73"/>
      <c r="K439" s="73"/>
      <c r="L439" s="73"/>
      <c r="M439" s="74"/>
      <c r="N439" s="247"/>
      <c r="O439" s="306"/>
      <c r="P439" s="105"/>
      <c r="Q439" s="75"/>
      <c r="R439" s="75"/>
      <c r="S439" s="75"/>
      <c r="T439" s="75"/>
      <c r="U439" s="75"/>
      <c r="V439" s="75"/>
      <c r="W439" s="75"/>
      <c r="X439" s="75"/>
      <c r="Y439" s="76" t="s">
        <v>1241</v>
      </c>
      <c r="Z439" s="77" t="s">
        <v>1241</v>
      </c>
      <c r="AA439" s="78">
        <f>AA$126</f>
        <v>1000</v>
      </c>
      <c r="AB439" s="75"/>
      <c r="AC439" s="75"/>
      <c r="AD439" s="75"/>
      <c r="AE439" s="75"/>
      <c r="AF439" s="75"/>
      <c r="AG439" s="75"/>
      <c r="AH439" s="75"/>
      <c r="AI439" s="75"/>
      <c r="AJ439" s="76" t="s">
        <v>1241</v>
      </c>
      <c r="AK439" s="77" t="s">
        <v>1241</v>
      </c>
      <c r="AL439" s="78">
        <f>AL$126</f>
        <v>0</v>
      </c>
      <c r="AM439" s="75"/>
      <c r="AN439" s="75"/>
      <c r="AO439" s="75"/>
      <c r="AP439" s="75"/>
      <c r="AQ439" s="75"/>
      <c r="AR439" s="75"/>
      <c r="AS439" s="75"/>
      <c r="AT439" s="75"/>
      <c r="AU439" s="75"/>
      <c r="AV439" s="75"/>
      <c r="AW439" s="76" t="s">
        <v>1241</v>
      </c>
      <c r="AX439" s="77" t="s">
        <v>1241</v>
      </c>
      <c r="AY439" s="78">
        <f>AY$126</f>
        <v>25</v>
      </c>
      <c r="AZ439" s="79"/>
      <c r="BA439" s="80" t="str">
        <f>I439</f>
        <v>&gt; see 3112, Reinforcement for in situ concrete</v>
      </c>
      <c r="BB439" s="71"/>
      <c r="BC439" s="95"/>
      <c r="BD439" s="41">
        <v>3</v>
      </c>
      <c r="BE439" s="52">
        <v>33</v>
      </c>
      <c r="BF439" s="103">
        <v>3323</v>
      </c>
      <c r="BG439" s="276" t="s">
        <v>47</v>
      </c>
    </row>
    <row r="440" spans="1:59" s="63" customFormat="1" ht="12.75" x14ac:dyDescent="0.2">
      <c r="A440" s="196">
        <v>3</v>
      </c>
      <c r="B440" s="197" t="s">
        <v>108</v>
      </c>
      <c r="C440" s="208">
        <v>33</v>
      </c>
      <c r="D440" s="209" t="s">
        <v>238</v>
      </c>
      <c r="E440" s="212">
        <v>3323</v>
      </c>
      <c r="F440" s="213" t="s">
        <v>262</v>
      </c>
      <c r="G440" s="231"/>
      <c r="H440" s="65"/>
      <c r="I440" s="222"/>
      <c r="J440" s="66"/>
      <c r="K440" s="66"/>
      <c r="L440" s="66"/>
      <c r="M440" s="64"/>
      <c r="N440" s="304"/>
      <c r="O440" s="305"/>
      <c r="P440" s="127"/>
      <c r="Q440" s="67"/>
      <c r="R440" s="67"/>
      <c r="S440" s="67"/>
      <c r="T440" s="67"/>
      <c r="U440" s="67"/>
      <c r="V440" s="67"/>
      <c r="W440" s="67"/>
      <c r="X440" s="67"/>
      <c r="Y440" s="68"/>
      <c r="Z440" s="68"/>
      <c r="AA440" s="68"/>
      <c r="AB440" s="67"/>
      <c r="AC440" s="67"/>
      <c r="AD440" s="67"/>
      <c r="AE440" s="67"/>
      <c r="AF440" s="67"/>
      <c r="AG440" s="67"/>
      <c r="AH440" s="67"/>
      <c r="AI440" s="67"/>
      <c r="AJ440" s="68"/>
      <c r="AK440" s="68"/>
      <c r="AL440" s="68"/>
      <c r="AM440" s="67"/>
      <c r="AN440" s="67"/>
      <c r="AO440" s="67"/>
      <c r="AP440" s="67"/>
      <c r="AQ440" s="67"/>
      <c r="AR440" s="67"/>
      <c r="AS440" s="67"/>
      <c r="AT440" s="67"/>
      <c r="AU440" s="67"/>
      <c r="AV440" s="67"/>
      <c r="AW440" s="67"/>
      <c r="AX440" s="68"/>
      <c r="AY440" s="68"/>
      <c r="AZ440" s="69"/>
      <c r="BA440" s="70"/>
      <c r="BB440" s="71"/>
      <c r="BC440" s="95"/>
      <c r="BD440" s="41">
        <v>3</v>
      </c>
      <c r="BE440" s="52">
        <v>33</v>
      </c>
      <c r="BF440" s="103">
        <v>3323</v>
      </c>
      <c r="BG440" s="275"/>
    </row>
    <row r="441" spans="1:59" s="63" customFormat="1" ht="12.75" x14ac:dyDescent="0.2">
      <c r="A441" s="196">
        <v>3</v>
      </c>
      <c r="B441" s="197" t="s">
        <v>108</v>
      </c>
      <c r="C441" s="208">
        <v>33</v>
      </c>
      <c r="D441" s="209" t="s">
        <v>238</v>
      </c>
      <c r="E441" s="212">
        <v>3323</v>
      </c>
      <c r="F441" s="213" t="s">
        <v>262</v>
      </c>
      <c r="G441" s="232"/>
      <c r="H441" s="97"/>
      <c r="I441" s="224"/>
      <c r="J441" s="98"/>
      <c r="K441" s="98"/>
      <c r="L441" s="98"/>
      <c r="M441" s="96"/>
      <c r="N441" s="307"/>
      <c r="O441" s="246"/>
      <c r="P441" s="124"/>
      <c r="Q441" s="99"/>
      <c r="R441" s="99"/>
      <c r="S441" s="99"/>
      <c r="T441" s="99"/>
      <c r="U441" s="99"/>
      <c r="V441" s="99"/>
      <c r="W441" s="99"/>
      <c r="X441" s="99"/>
      <c r="Y441" s="100"/>
      <c r="Z441" s="100"/>
      <c r="AA441" s="100"/>
      <c r="AB441" s="99"/>
      <c r="AC441" s="99"/>
      <c r="AD441" s="99"/>
      <c r="AE441" s="99"/>
      <c r="AF441" s="99"/>
      <c r="AG441" s="99"/>
      <c r="AH441" s="99"/>
      <c r="AI441" s="99"/>
      <c r="AJ441" s="100"/>
      <c r="AK441" s="100"/>
      <c r="AL441" s="100"/>
      <c r="AM441" s="99"/>
      <c r="AN441" s="99"/>
      <c r="AO441" s="99"/>
      <c r="AP441" s="99"/>
      <c r="AQ441" s="99"/>
      <c r="AR441" s="99"/>
      <c r="AS441" s="99"/>
      <c r="AT441" s="99"/>
      <c r="AU441" s="99"/>
      <c r="AV441" s="99"/>
      <c r="AW441" s="99"/>
      <c r="AX441" s="100"/>
      <c r="AY441" s="100"/>
      <c r="AZ441" s="101"/>
      <c r="BA441" s="102"/>
      <c r="BB441" s="95"/>
      <c r="BC441" s="95"/>
      <c r="BD441" s="41">
        <v>3</v>
      </c>
      <c r="BE441" s="52">
        <v>33</v>
      </c>
      <c r="BF441" s="103">
        <v>3323</v>
      </c>
      <c r="BG441" s="277"/>
    </row>
    <row r="442" spans="1:59" s="54" customFormat="1" ht="12.75" x14ac:dyDescent="0.2">
      <c r="A442" s="196">
        <v>3</v>
      </c>
      <c r="B442" s="197" t="s">
        <v>108</v>
      </c>
      <c r="C442" s="208">
        <v>33</v>
      </c>
      <c r="D442" s="209" t="s">
        <v>238</v>
      </c>
      <c r="E442" s="210">
        <v>3324</v>
      </c>
      <c r="F442" s="211" t="s">
        <v>1243</v>
      </c>
      <c r="G442" s="230"/>
      <c r="H442" s="56"/>
      <c r="I442" s="221"/>
      <c r="J442" s="57"/>
      <c r="K442" s="57"/>
      <c r="L442" s="57"/>
      <c r="M442" s="55"/>
      <c r="N442" s="303"/>
      <c r="O442" s="245"/>
      <c r="P442" s="122"/>
      <c r="Q442" s="58"/>
      <c r="R442" s="58"/>
      <c r="S442" s="58"/>
      <c r="T442" s="58"/>
      <c r="U442" s="58"/>
      <c r="V442" s="58"/>
      <c r="W442" s="58"/>
      <c r="X442" s="58"/>
      <c r="Y442" s="59"/>
      <c r="Z442" s="59"/>
      <c r="AA442" s="59"/>
      <c r="AB442" s="58"/>
      <c r="AC442" s="58"/>
      <c r="AD442" s="58"/>
      <c r="AE442" s="58"/>
      <c r="AF442" s="58"/>
      <c r="AG442" s="58"/>
      <c r="AH442" s="58"/>
      <c r="AI442" s="58"/>
      <c r="AJ442" s="59"/>
      <c r="AK442" s="59"/>
      <c r="AL442" s="59"/>
      <c r="AM442" s="58"/>
      <c r="AN442" s="58"/>
      <c r="AO442" s="58"/>
      <c r="AP442" s="58"/>
      <c r="AQ442" s="58"/>
      <c r="AR442" s="58"/>
      <c r="AS442" s="58"/>
      <c r="AT442" s="58"/>
      <c r="AU442" s="58"/>
      <c r="AV442" s="58"/>
      <c r="AW442" s="58"/>
      <c r="AX442" s="59"/>
      <c r="AY442" s="59"/>
      <c r="AZ442" s="60"/>
      <c r="BA442" s="61"/>
      <c r="BD442" s="41">
        <v>3</v>
      </c>
      <c r="BE442" s="52">
        <v>33</v>
      </c>
      <c r="BF442" s="62">
        <v>3324</v>
      </c>
      <c r="BG442" s="274"/>
    </row>
    <row r="443" spans="1:59" s="54" customFormat="1" ht="12.75" x14ac:dyDescent="0.2">
      <c r="A443" s="196">
        <v>3</v>
      </c>
      <c r="B443" s="197" t="s">
        <v>108</v>
      </c>
      <c r="C443" s="208">
        <v>33</v>
      </c>
      <c r="D443" s="209" t="s">
        <v>238</v>
      </c>
      <c r="E443" s="210">
        <v>3324</v>
      </c>
      <c r="F443" s="211" t="s">
        <v>1243</v>
      </c>
      <c r="G443" s="230"/>
      <c r="H443" s="56"/>
      <c r="I443" s="221"/>
      <c r="J443" s="57"/>
      <c r="K443" s="57"/>
      <c r="L443" s="57"/>
      <c r="M443" s="55"/>
      <c r="N443" s="303"/>
      <c r="O443" s="245"/>
      <c r="P443" s="122"/>
      <c r="Q443" s="58"/>
      <c r="R443" s="58"/>
      <c r="S443" s="58"/>
      <c r="T443" s="58"/>
      <c r="U443" s="58"/>
      <c r="V443" s="58"/>
      <c r="W443" s="58"/>
      <c r="X443" s="58"/>
      <c r="Y443" s="59"/>
      <c r="Z443" s="59"/>
      <c r="AA443" s="59"/>
      <c r="AB443" s="58"/>
      <c r="AC443" s="58"/>
      <c r="AD443" s="58"/>
      <c r="AE443" s="58"/>
      <c r="AF443" s="58"/>
      <c r="AG443" s="58"/>
      <c r="AH443" s="58"/>
      <c r="AI443" s="58"/>
      <c r="AJ443" s="59"/>
      <c r="AK443" s="59"/>
      <c r="AL443" s="59"/>
      <c r="AM443" s="58"/>
      <c r="AN443" s="58"/>
      <c r="AO443" s="58"/>
      <c r="AP443" s="58"/>
      <c r="AQ443" s="58"/>
      <c r="AR443" s="58"/>
      <c r="AS443" s="58"/>
      <c r="AT443" s="58"/>
      <c r="AU443" s="58"/>
      <c r="AV443" s="58"/>
      <c r="AW443" s="58"/>
      <c r="AX443" s="59"/>
      <c r="AY443" s="59"/>
      <c r="AZ443" s="60"/>
      <c r="BA443" s="61"/>
      <c r="BD443" s="41">
        <v>3</v>
      </c>
      <c r="BE443" s="52">
        <v>33</v>
      </c>
      <c r="BF443" s="62">
        <v>3324</v>
      </c>
      <c r="BG443" s="274"/>
    </row>
    <row r="444" spans="1:59" s="63" customFormat="1" ht="12.75" x14ac:dyDescent="0.2">
      <c r="A444" s="196">
        <v>3</v>
      </c>
      <c r="B444" s="197" t="s">
        <v>108</v>
      </c>
      <c r="C444" s="208">
        <v>33</v>
      </c>
      <c r="D444" s="209" t="s">
        <v>238</v>
      </c>
      <c r="E444" s="210">
        <v>3324</v>
      </c>
      <c r="F444" s="211" t="s">
        <v>1243</v>
      </c>
      <c r="G444" s="231" t="s">
        <v>268</v>
      </c>
      <c r="H444" s="65"/>
      <c r="I444" s="222"/>
      <c r="J444" s="66"/>
      <c r="K444" s="66"/>
      <c r="L444" s="66"/>
      <c r="M444" s="64"/>
      <c r="N444" s="304"/>
      <c r="O444" s="305"/>
      <c r="P444" s="127"/>
      <c r="Q444" s="67"/>
      <c r="R444" s="67"/>
      <c r="S444" s="67"/>
      <c r="T444" s="67"/>
      <c r="U444" s="67"/>
      <c r="V444" s="67"/>
      <c r="W444" s="67"/>
      <c r="X444" s="67"/>
      <c r="Y444" s="68"/>
      <c r="Z444" s="68"/>
      <c r="AA444" s="68"/>
      <c r="AB444" s="67"/>
      <c r="AC444" s="67"/>
      <c r="AD444" s="67"/>
      <c r="AE444" s="67"/>
      <c r="AF444" s="67"/>
      <c r="AG444" s="67"/>
      <c r="AH444" s="67"/>
      <c r="AI444" s="67"/>
      <c r="AJ444" s="68"/>
      <c r="AK444" s="68"/>
      <c r="AL444" s="68"/>
      <c r="AM444" s="67"/>
      <c r="AN444" s="67"/>
      <c r="AO444" s="67"/>
      <c r="AP444" s="67"/>
      <c r="AQ444" s="67"/>
      <c r="AR444" s="67"/>
      <c r="AS444" s="67"/>
      <c r="AT444" s="67"/>
      <c r="AU444" s="67"/>
      <c r="AV444" s="67"/>
      <c r="AW444" s="67"/>
      <c r="AX444" s="68"/>
      <c r="AY444" s="68"/>
      <c r="AZ444" s="69"/>
      <c r="BA444" s="70"/>
      <c r="BB444" s="71"/>
      <c r="BC444" s="54"/>
      <c r="BD444" s="41">
        <v>3</v>
      </c>
      <c r="BE444" s="52">
        <v>33</v>
      </c>
      <c r="BF444" s="62">
        <v>3324</v>
      </c>
      <c r="BG444" s="275"/>
    </row>
    <row r="445" spans="1:59" s="63" customFormat="1" ht="12.75" x14ac:dyDescent="0.2">
      <c r="A445" s="196">
        <v>3</v>
      </c>
      <c r="B445" s="197" t="s">
        <v>108</v>
      </c>
      <c r="C445" s="208">
        <v>33</v>
      </c>
      <c r="D445" s="209" t="s">
        <v>238</v>
      </c>
      <c r="E445" s="210">
        <v>3324</v>
      </c>
      <c r="F445" s="211" t="s">
        <v>1243</v>
      </c>
      <c r="G445" s="231" t="s">
        <v>268</v>
      </c>
      <c r="H445" s="72" t="s">
        <v>47</v>
      </c>
      <c r="I445" s="223"/>
      <c r="J445" s="73"/>
      <c r="K445" s="73"/>
      <c r="L445" s="73"/>
      <c r="M445" s="74"/>
      <c r="N445" s="247"/>
      <c r="O445" s="306"/>
      <c r="P445" s="105"/>
      <c r="Q445" s="75"/>
      <c r="R445" s="75"/>
      <c r="S445" s="75"/>
      <c r="T445" s="75"/>
      <c r="U445" s="75"/>
      <c r="V445" s="75"/>
      <c r="W445" s="75"/>
      <c r="X445" s="75"/>
      <c r="Y445" s="76">
        <f>IF(ISNUMBER(VLOOKUP(Y447,P$7:W$7,MATCH(Y447,P$7:W$7))),VLOOKUP(Y447,P$7:W$7,MATCH(Y447,P$7:W$7)),IF(N449=0,"No Data",IF(Y447&gt;0,"&lt;100",0)))</f>
        <v>1000</v>
      </c>
      <c r="Z445" s="77">
        <f>IF(ISNUMBER(VLOOKUP(Z449,P$7:W$7,MATCH(Z449,P$7:W$7))),VLOOKUP(Z449,P$7:W$7,MATCH(Z449,P$7:W$7)),IF(N449=0,"No Data",IF(Z449&gt;0,"&lt;100",0)))</f>
        <v>1000</v>
      </c>
      <c r="AA445" s="106">
        <f>IF(ISNUMBER(Z445),Z445,0)</f>
        <v>1000</v>
      </c>
      <c r="AB445" s="75"/>
      <c r="AC445" s="75"/>
      <c r="AD445" s="75"/>
      <c r="AE445" s="75"/>
      <c r="AF445" s="75"/>
      <c r="AG445" s="75"/>
      <c r="AH445" s="75"/>
      <c r="AI445" s="75"/>
      <c r="AJ445" s="76">
        <f>IF(ISNUMBER(VLOOKUP(AJ447,AB$7:AH$7,MATCH(AJ447,AB$7:AH$7))),VLOOKUP(AJ447,AB$7:AH$7,MATCH(AJ447,AB$7:AH$7)),IF(N449=0,"No Data",IF(AJ447&gt;0,"&lt;50",0)))</f>
        <v>0</v>
      </c>
      <c r="AK445" s="77">
        <f>IF(ISNUMBER(VLOOKUP(AK449,AB$7:AH$7,MATCH(AK449,AB$7:AH$7))),VLOOKUP(AK449,AB$7:AH$7,MATCH(AK449,AB$7:AH$7)),IF(N449=0,"No Data",IF(AK449&gt;0,"&lt;50",0)))</f>
        <v>0</v>
      </c>
      <c r="AL445" s="106">
        <f>IF(ISNUMBER(AK445),AK445,0)</f>
        <v>0</v>
      </c>
      <c r="AM445" s="75"/>
      <c r="AN445" s="75"/>
      <c r="AO445" s="75"/>
      <c r="AP445" s="75"/>
      <c r="AQ445" s="75"/>
      <c r="AR445" s="75"/>
      <c r="AS445" s="75"/>
      <c r="AT445" s="75"/>
      <c r="AU445" s="75"/>
      <c r="AV445" s="75"/>
      <c r="AW445" s="76">
        <f>IF(ISNUMBER(VLOOKUP(AW447,AM$7:AU$7,MATCH(AW447,AM$7:AU$7))),VLOOKUP(AW447,AM$7:AU$7,MATCH(AW447,AM$7:AU$7)),IF(N449=0,"No Data",IF(AW447&gt;0,"&lt;10",0)))</f>
        <v>1000</v>
      </c>
      <c r="AX445" s="77">
        <f>IF(ISNUMBER(VLOOKUP(AX449,AM$7:AU$7,MATCH(AX449,AM$7:AU$7))),VLOOKUP(AX449,AM$7:AU$7,MATCH(AX449,AM$7:AU$7)),IF(N449=0,"No Data",IF(AX449&gt;0,"&lt;10",0)))</f>
        <v>1000</v>
      </c>
      <c r="AY445" s="106">
        <f>IF(ISNUMBER(AX445),AX445,0)</f>
        <v>1000</v>
      </c>
      <c r="AZ445" s="79"/>
      <c r="BA445" s="80"/>
      <c r="BB445" s="71"/>
      <c r="BC445" s="54"/>
      <c r="BD445" s="41">
        <v>3</v>
      </c>
      <c r="BE445" s="52">
        <v>33</v>
      </c>
      <c r="BF445" s="62">
        <v>3324</v>
      </c>
      <c r="BG445" s="276" t="s">
        <v>47</v>
      </c>
    </row>
    <row r="446" spans="1:59" s="63" customFormat="1" ht="12.75" x14ac:dyDescent="0.2">
      <c r="A446" s="196">
        <v>3</v>
      </c>
      <c r="B446" s="197" t="s">
        <v>108</v>
      </c>
      <c r="C446" s="208">
        <v>33</v>
      </c>
      <c r="D446" s="209" t="s">
        <v>238</v>
      </c>
      <c r="E446" s="210">
        <v>3324</v>
      </c>
      <c r="F446" s="211" t="s">
        <v>1243</v>
      </c>
      <c r="G446" s="231" t="s">
        <v>268</v>
      </c>
      <c r="H446" s="81" t="s">
        <v>48</v>
      </c>
      <c r="I446" s="223"/>
      <c r="J446" s="73"/>
      <c r="K446" s="73"/>
      <c r="L446" s="73"/>
      <c r="M446" s="74"/>
      <c r="N446" s="247"/>
      <c r="O446" s="306"/>
      <c r="P446" s="105"/>
      <c r="Q446" s="75"/>
      <c r="R446" s="75"/>
      <c r="S446" s="75"/>
      <c r="T446" s="75"/>
      <c r="U446" s="75"/>
      <c r="V446" s="75"/>
      <c r="W446" s="75"/>
      <c r="X446" s="75"/>
      <c r="Y446" s="82">
        <f>MIN(X450:X453)</f>
        <v>0</v>
      </c>
      <c r="Z446" s="83"/>
      <c r="AA446" s="83"/>
      <c r="AB446" s="75"/>
      <c r="AC446" s="75"/>
      <c r="AD446" s="75"/>
      <c r="AE446" s="75"/>
      <c r="AF446" s="75"/>
      <c r="AG446" s="75"/>
      <c r="AH446" s="75"/>
      <c r="AI446" s="75"/>
      <c r="AJ446" s="82">
        <f>MIN(AI450:AI453)</f>
        <v>0</v>
      </c>
      <c r="AK446" s="83"/>
      <c r="AL446" s="83"/>
      <c r="AM446" s="75"/>
      <c r="AN446" s="75"/>
      <c r="AO446" s="75"/>
      <c r="AP446" s="75"/>
      <c r="AQ446" s="75"/>
      <c r="AR446" s="75"/>
      <c r="AS446" s="75"/>
      <c r="AT446" s="75"/>
      <c r="AU446" s="75"/>
      <c r="AV446" s="75"/>
      <c r="AW446" s="82">
        <f>MIN(AV450:AV453)</f>
        <v>250</v>
      </c>
      <c r="AX446" s="83"/>
      <c r="AY446" s="83"/>
      <c r="AZ446" s="79"/>
      <c r="BA446" s="80"/>
      <c r="BB446" s="71"/>
      <c r="BC446" s="54"/>
      <c r="BD446" s="41">
        <v>3</v>
      </c>
      <c r="BE446" s="52">
        <v>33</v>
      </c>
      <c r="BF446" s="62">
        <v>3324</v>
      </c>
      <c r="BG446" s="278" t="s">
        <v>48</v>
      </c>
    </row>
    <row r="447" spans="1:59" s="63" customFormat="1" ht="12.75" x14ac:dyDescent="0.2">
      <c r="A447" s="196">
        <v>3</v>
      </c>
      <c r="B447" s="197" t="s">
        <v>108</v>
      </c>
      <c r="C447" s="208">
        <v>33</v>
      </c>
      <c r="D447" s="209" t="s">
        <v>238</v>
      </c>
      <c r="E447" s="210">
        <v>3324</v>
      </c>
      <c r="F447" s="211" t="s">
        <v>1243</v>
      </c>
      <c r="G447" s="231" t="s">
        <v>268</v>
      </c>
      <c r="H447" s="81" t="s">
        <v>49</v>
      </c>
      <c r="I447" s="223"/>
      <c r="J447" s="73"/>
      <c r="K447" s="73"/>
      <c r="L447" s="73"/>
      <c r="M447" s="74"/>
      <c r="N447" s="247"/>
      <c r="O447" s="306"/>
      <c r="P447" s="105"/>
      <c r="Q447" s="75"/>
      <c r="R447" s="75"/>
      <c r="S447" s="75"/>
      <c r="T447" s="75"/>
      <c r="U447" s="75"/>
      <c r="V447" s="75"/>
      <c r="W447" s="75"/>
      <c r="X447" s="75"/>
      <c r="Y447" s="84">
        <f>IF(ISNUMBER(AVERAGE(X450:X453)),AVERAGE(X450:X453),0)</f>
        <v>1700</v>
      </c>
      <c r="Z447" s="83"/>
      <c r="AA447" s="83"/>
      <c r="AB447" s="75"/>
      <c r="AC447" s="75"/>
      <c r="AD447" s="75"/>
      <c r="AE447" s="75"/>
      <c r="AF447" s="75"/>
      <c r="AG447" s="75"/>
      <c r="AH447" s="75"/>
      <c r="AI447" s="75"/>
      <c r="AJ447" s="84">
        <f>IF(ISNUMBER(AVERAGE(AI450:AI453)),AVERAGE(AI450:AI453),0)</f>
        <v>0</v>
      </c>
      <c r="AK447" s="83"/>
      <c r="AL447" s="83"/>
      <c r="AM447" s="75"/>
      <c r="AN447" s="75"/>
      <c r="AO447" s="75"/>
      <c r="AP447" s="75"/>
      <c r="AQ447" s="75"/>
      <c r="AR447" s="75"/>
      <c r="AS447" s="75"/>
      <c r="AT447" s="75"/>
      <c r="AU447" s="75"/>
      <c r="AV447" s="75"/>
      <c r="AW447" s="84">
        <f>IF(ISNUMBER(AVERAGE(AV450:AV453)),AVERAGE(AV450:AV453),0)</f>
        <v>1750</v>
      </c>
      <c r="AX447" s="83"/>
      <c r="AY447" s="83"/>
      <c r="AZ447" s="79"/>
      <c r="BA447" s="80"/>
      <c r="BB447" s="71"/>
      <c r="BC447" s="54"/>
      <c r="BD447" s="41">
        <v>3</v>
      </c>
      <c r="BE447" s="52">
        <v>33</v>
      </c>
      <c r="BF447" s="62">
        <v>3324</v>
      </c>
      <c r="BG447" s="278" t="s">
        <v>49</v>
      </c>
    </row>
    <row r="448" spans="1:59" s="63" customFormat="1" ht="12.75" x14ac:dyDescent="0.2">
      <c r="A448" s="196">
        <v>3</v>
      </c>
      <c r="B448" s="197" t="s">
        <v>108</v>
      </c>
      <c r="C448" s="208">
        <v>33</v>
      </c>
      <c r="D448" s="209" t="s">
        <v>238</v>
      </c>
      <c r="E448" s="210">
        <v>3324</v>
      </c>
      <c r="F448" s="211" t="s">
        <v>1243</v>
      </c>
      <c r="G448" s="231" t="s">
        <v>268</v>
      </c>
      <c r="H448" s="81" t="s">
        <v>50</v>
      </c>
      <c r="I448" s="223"/>
      <c r="J448" s="73"/>
      <c r="K448" s="73"/>
      <c r="L448" s="73"/>
      <c r="M448" s="74"/>
      <c r="N448" s="247"/>
      <c r="O448" s="306"/>
      <c r="P448" s="105"/>
      <c r="Q448" s="75"/>
      <c r="R448" s="75"/>
      <c r="S448" s="75"/>
      <c r="T448" s="75"/>
      <c r="U448" s="75"/>
      <c r="V448" s="75"/>
      <c r="W448" s="75"/>
      <c r="X448" s="75"/>
      <c r="Y448" s="84">
        <f>MAX(X450:X453)</f>
        <v>5000</v>
      </c>
      <c r="Z448" s="83"/>
      <c r="AA448" s="83"/>
      <c r="AB448" s="75"/>
      <c r="AC448" s="75"/>
      <c r="AD448" s="75"/>
      <c r="AE448" s="75"/>
      <c r="AF448" s="75"/>
      <c r="AG448" s="75"/>
      <c r="AH448" s="75"/>
      <c r="AI448" s="75"/>
      <c r="AJ448" s="84">
        <f>MAX(AI450:AI453)</f>
        <v>0</v>
      </c>
      <c r="AK448" s="83"/>
      <c r="AL448" s="83"/>
      <c r="AM448" s="75"/>
      <c r="AN448" s="75"/>
      <c r="AO448" s="75"/>
      <c r="AP448" s="75"/>
      <c r="AQ448" s="75"/>
      <c r="AR448" s="75"/>
      <c r="AS448" s="75"/>
      <c r="AT448" s="75"/>
      <c r="AU448" s="75"/>
      <c r="AV448" s="75"/>
      <c r="AW448" s="84">
        <f>MAX(AV450:AV453)</f>
        <v>2500</v>
      </c>
      <c r="AX448" s="83"/>
      <c r="AY448" s="83"/>
      <c r="AZ448" s="79"/>
      <c r="BA448" s="80"/>
      <c r="BB448" s="71"/>
      <c r="BC448" s="54"/>
      <c r="BD448" s="41">
        <v>3</v>
      </c>
      <c r="BE448" s="52">
        <v>33</v>
      </c>
      <c r="BF448" s="62">
        <v>3324</v>
      </c>
      <c r="BG448" s="278" t="s">
        <v>50</v>
      </c>
    </row>
    <row r="449" spans="1:59" s="63" customFormat="1" ht="12.75" x14ac:dyDescent="0.2">
      <c r="A449" s="196">
        <v>3</v>
      </c>
      <c r="B449" s="197" t="s">
        <v>108</v>
      </c>
      <c r="C449" s="208">
        <v>33</v>
      </c>
      <c r="D449" s="209" t="s">
        <v>238</v>
      </c>
      <c r="E449" s="210">
        <v>3324</v>
      </c>
      <c r="F449" s="211" t="s">
        <v>1243</v>
      </c>
      <c r="G449" s="231" t="s">
        <v>268</v>
      </c>
      <c r="H449" s="85" t="s">
        <v>51</v>
      </c>
      <c r="I449" s="223"/>
      <c r="J449" s="73"/>
      <c r="K449" s="73"/>
      <c r="L449" s="73"/>
      <c r="M449" s="74"/>
      <c r="N449" s="320">
        <f>SUM(N450:N453)</f>
        <v>3</v>
      </c>
      <c r="O449" s="293">
        <f>SUM(O450:O453)</f>
        <v>1</v>
      </c>
      <c r="P449" s="292"/>
      <c r="Q449" s="87"/>
      <c r="R449" s="87"/>
      <c r="S449" s="87"/>
      <c r="T449" s="87"/>
      <c r="U449" s="87"/>
      <c r="V449" s="87"/>
      <c r="W449" s="87"/>
      <c r="X449" s="87"/>
      <c r="Y449" s="88"/>
      <c r="Z449" s="119">
        <f>SUM(Z450:Z453)</f>
        <v>1699.9999999999998</v>
      </c>
      <c r="AA449" s="88"/>
      <c r="AB449" s="87"/>
      <c r="AC449" s="87"/>
      <c r="AD449" s="87"/>
      <c r="AE449" s="87"/>
      <c r="AF449" s="87"/>
      <c r="AG449" s="87"/>
      <c r="AH449" s="87"/>
      <c r="AI449" s="87"/>
      <c r="AJ449" s="88"/>
      <c r="AK449" s="119">
        <f>SUM(AK450:AK453)</f>
        <v>0</v>
      </c>
      <c r="AL449" s="88"/>
      <c r="AM449" s="87"/>
      <c r="AN449" s="87"/>
      <c r="AO449" s="87"/>
      <c r="AP449" s="87"/>
      <c r="AQ449" s="87"/>
      <c r="AR449" s="87"/>
      <c r="AS449" s="87"/>
      <c r="AT449" s="87"/>
      <c r="AU449" s="87"/>
      <c r="AV449" s="87"/>
      <c r="AW449" s="112"/>
      <c r="AX449" s="119">
        <f>SUM(AX450:AX453)</f>
        <v>1750</v>
      </c>
      <c r="AY449" s="88"/>
      <c r="AZ449" s="79"/>
      <c r="BA449" s="80"/>
      <c r="BB449" s="71"/>
      <c r="BC449" s="54"/>
      <c r="BD449" s="41">
        <v>3</v>
      </c>
      <c r="BE449" s="52">
        <v>33</v>
      </c>
      <c r="BF449" s="62">
        <v>3324</v>
      </c>
      <c r="BG449" s="279" t="s">
        <v>51</v>
      </c>
    </row>
    <row r="450" spans="1:59" s="63" customFormat="1" ht="12.75" x14ac:dyDescent="0.2">
      <c r="A450" s="196">
        <v>3</v>
      </c>
      <c r="B450" s="197" t="s">
        <v>108</v>
      </c>
      <c r="C450" s="208">
        <v>33</v>
      </c>
      <c r="D450" s="209" t="s">
        <v>238</v>
      </c>
      <c r="E450" s="210">
        <v>3324</v>
      </c>
      <c r="F450" s="211" t="s">
        <v>1243</v>
      </c>
      <c r="G450" s="231" t="s">
        <v>268</v>
      </c>
      <c r="H450" s="89" t="s">
        <v>52</v>
      </c>
      <c r="I450" s="90" t="s">
        <v>269</v>
      </c>
      <c r="J450" s="90" t="s">
        <v>270</v>
      </c>
      <c r="K450" s="90" t="s">
        <v>64</v>
      </c>
      <c r="L450" s="90" t="s">
        <v>271</v>
      </c>
      <c r="M450" s="91"/>
      <c r="N450" s="312">
        <v>1</v>
      </c>
      <c r="O450" s="313">
        <f>N450/N$449</f>
        <v>0.33333333333333331</v>
      </c>
      <c r="P450" s="104"/>
      <c r="Q450" s="92"/>
      <c r="R450" s="92"/>
      <c r="S450" s="92"/>
      <c r="T450" s="92"/>
      <c r="U450" s="92"/>
      <c r="V450" s="92"/>
      <c r="W450" s="92"/>
      <c r="X450" s="109">
        <f>P450*P$7+Q450*Q$7+R450*R$7+S450*S$7+T450*T$7+U450*U$7+V450*V$7+W450*W$7</f>
        <v>0</v>
      </c>
      <c r="Y450" s="83"/>
      <c r="Z450" s="110">
        <f>X450*$O450</f>
        <v>0</v>
      </c>
      <c r="AA450" s="111"/>
      <c r="AB450" s="92"/>
      <c r="AC450" s="92"/>
      <c r="AD450" s="92"/>
      <c r="AE450" s="92"/>
      <c r="AF450" s="92"/>
      <c r="AG450" s="92"/>
      <c r="AH450" s="92"/>
      <c r="AI450" s="109">
        <f>AB450*AB$7+AC450*AC$7+AD450*AD$7+AE450*AE$7+AF450*AF$7+AG450*AG$7+AH450*AH$7</f>
        <v>0</v>
      </c>
      <c r="AJ450" s="83"/>
      <c r="AK450" s="110">
        <f>AI450*$O450</f>
        <v>0</v>
      </c>
      <c r="AL450" s="111"/>
      <c r="AM450" s="92"/>
      <c r="AN450" s="92"/>
      <c r="AO450" s="92"/>
      <c r="AP450" s="92"/>
      <c r="AQ450" s="92">
        <v>1</v>
      </c>
      <c r="AR450" s="92"/>
      <c r="AS450" s="92"/>
      <c r="AT450" s="92"/>
      <c r="AU450" s="92"/>
      <c r="AV450" s="109">
        <f>AM450*AM$7+AN450*AN$7+AO450*AO$7+AP450*AP$7+AQ450*AQ$7+AR450*AR$7+AS450*AS$7+AT450*AT$7+AU450*AU$7</f>
        <v>250</v>
      </c>
      <c r="AW450" s="75"/>
      <c r="AX450" s="110">
        <f>AV450*$O450</f>
        <v>83.333333333333329</v>
      </c>
      <c r="AY450" s="111"/>
      <c r="AZ450" s="93"/>
      <c r="BA450" s="94" t="s">
        <v>131</v>
      </c>
      <c r="BB450" s="71"/>
      <c r="BC450" s="54"/>
      <c r="BD450" s="41">
        <v>3</v>
      </c>
      <c r="BE450" s="52">
        <v>33</v>
      </c>
      <c r="BF450" s="62">
        <v>3324</v>
      </c>
      <c r="BG450" s="280" t="s">
        <v>52</v>
      </c>
    </row>
    <row r="451" spans="1:59" s="63" customFormat="1" ht="12.75" x14ac:dyDescent="0.2">
      <c r="A451" s="196">
        <v>3</v>
      </c>
      <c r="B451" s="197" t="s">
        <v>108</v>
      </c>
      <c r="C451" s="208">
        <v>33</v>
      </c>
      <c r="D451" s="209" t="s">
        <v>238</v>
      </c>
      <c r="E451" s="210">
        <v>3324</v>
      </c>
      <c r="F451" s="211" t="s">
        <v>1243</v>
      </c>
      <c r="G451" s="231" t="s">
        <v>268</v>
      </c>
      <c r="H451" s="89"/>
      <c r="I451" s="90" t="s">
        <v>230</v>
      </c>
      <c r="J451" s="90" t="s">
        <v>272</v>
      </c>
      <c r="K451" s="90" t="s">
        <v>64</v>
      </c>
      <c r="L451" s="90" t="s">
        <v>232</v>
      </c>
      <c r="M451" s="91"/>
      <c r="N451" s="312">
        <v>1</v>
      </c>
      <c r="O451" s="313">
        <f>N451/N$449</f>
        <v>0.33333333333333331</v>
      </c>
      <c r="P451" s="104">
        <v>1</v>
      </c>
      <c r="Q451" s="92"/>
      <c r="R451" s="92"/>
      <c r="S451" s="92"/>
      <c r="T451" s="92"/>
      <c r="U451" s="92"/>
      <c r="V451" s="92"/>
      <c r="W451" s="92"/>
      <c r="X451" s="109">
        <f>P451*P$7+Q451*Q$7+R451*R$7+S451*S$7+T451*T$7+U451*U$7+V451*V$7+W451*W$7</f>
        <v>100</v>
      </c>
      <c r="Y451" s="83"/>
      <c r="Z451" s="110">
        <f>X451*$O451</f>
        <v>33.333333333333329</v>
      </c>
      <c r="AA451" s="111"/>
      <c r="AB451" s="92"/>
      <c r="AC451" s="92"/>
      <c r="AD451" s="92"/>
      <c r="AE451" s="92"/>
      <c r="AF451" s="92"/>
      <c r="AG451" s="92"/>
      <c r="AH451" s="92"/>
      <c r="AI451" s="109">
        <f>AB451*AB$7+AC451*AC$7+AD451*AD$7+AE451*AE$7+AF451*AF$7+AG451*AG$7+AH451*AH$7</f>
        <v>0</v>
      </c>
      <c r="AJ451" s="83"/>
      <c r="AK451" s="110">
        <f>AI451*$O451</f>
        <v>0</v>
      </c>
      <c r="AL451" s="111"/>
      <c r="AM451" s="92"/>
      <c r="AN451" s="92"/>
      <c r="AO451" s="92"/>
      <c r="AP451" s="92"/>
      <c r="AQ451" s="92"/>
      <c r="AR451" s="92"/>
      <c r="AS451" s="92"/>
      <c r="AT451" s="92">
        <v>1</v>
      </c>
      <c r="AU451" s="92"/>
      <c r="AV451" s="109">
        <f>AM451*AM$7+AN451*AN$7+AO451*AO$7+AP451*AP$7+AQ451*AQ$7+AR451*AR$7+AS451*AS$7+AT451*AT$7+AU451*AU$7</f>
        <v>2500</v>
      </c>
      <c r="AW451" s="75"/>
      <c r="AX451" s="110">
        <f>AV451*$O451</f>
        <v>833.33333333333326</v>
      </c>
      <c r="AY451" s="111"/>
      <c r="AZ451" s="93"/>
      <c r="BA451" s="94" t="s">
        <v>131</v>
      </c>
      <c r="BB451" s="71"/>
      <c r="BC451" s="54"/>
      <c r="BD451" s="41">
        <v>3</v>
      </c>
      <c r="BE451" s="52">
        <v>33</v>
      </c>
      <c r="BF451" s="62">
        <v>3324</v>
      </c>
      <c r="BG451" s="280" t="s">
        <v>52</v>
      </c>
    </row>
    <row r="452" spans="1:59" s="63" customFormat="1" ht="12.75" x14ac:dyDescent="0.2">
      <c r="A452" s="196">
        <v>3</v>
      </c>
      <c r="B452" s="197" t="s">
        <v>108</v>
      </c>
      <c r="C452" s="208">
        <v>33</v>
      </c>
      <c r="D452" s="209" t="s">
        <v>238</v>
      </c>
      <c r="E452" s="210">
        <v>3324</v>
      </c>
      <c r="F452" s="211" t="s">
        <v>1243</v>
      </c>
      <c r="G452" s="231" t="s">
        <v>268</v>
      </c>
      <c r="H452" s="89"/>
      <c r="I452" s="90" t="s">
        <v>273</v>
      </c>
      <c r="J452" s="90" t="s">
        <v>274</v>
      </c>
      <c r="K452" s="90" t="s">
        <v>90</v>
      </c>
      <c r="L452" s="90" t="s">
        <v>618</v>
      </c>
      <c r="M452" s="91"/>
      <c r="N452" s="312">
        <v>1</v>
      </c>
      <c r="O452" s="313">
        <f>N452/N$449</f>
        <v>0.33333333333333331</v>
      </c>
      <c r="P452" s="104"/>
      <c r="Q452" s="92"/>
      <c r="R452" s="92"/>
      <c r="S452" s="92"/>
      <c r="T452" s="92"/>
      <c r="U452" s="92">
        <v>1</v>
      </c>
      <c r="V452" s="92"/>
      <c r="W452" s="92"/>
      <c r="X452" s="109">
        <f>P452*P$7+Q452*Q$7+R452*R$7+S452*S$7+T452*T$7+U452*U$7+V452*V$7+W452*W$7</f>
        <v>5000</v>
      </c>
      <c r="Y452" s="83"/>
      <c r="Z452" s="110">
        <f>X452*$O452</f>
        <v>1666.6666666666665</v>
      </c>
      <c r="AA452" s="111"/>
      <c r="AB452" s="92"/>
      <c r="AC452" s="92"/>
      <c r="AD452" s="92"/>
      <c r="AE452" s="92"/>
      <c r="AF452" s="92"/>
      <c r="AG452" s="92"/>
      <c r="AH452" s="92"/>
      <c r="AI452" s="109">
        <f>AB452*AB$7+AC452*AC$7+AD452*AD$7+AE452*AE$7+AF452*AF$7+AG452*AG$7+AH452*AH$7</f>
        <v>0</v>
      </c>
      <c r="AJ452" s="83"/>
      <c r="AK452" s="110">
        <f>AI452*$O452</f>
        <v>0</v>
      </c>
      <c r="AL452" s="111"/>
      <c r="AM452" s="92"/>
      <c r="AN452" s="92"/>
      <c r="AO452" s="92"/>
      <c r="AP452" s="92"/>
      <c r="AQ452" s="92"/>
      <c r="AR452" s="92"/>
      <c r="AS452" s="92"/>
      <c r="AT452" s="92">
        <v>1</v>
      </c>
      <c r="AU452" s="92"/>
      <c r="AV452" s="109">
        <f>AM452*AM$7+AN452*AN$7+AO452*AO$7+AP452*AP$7+AQ452*AQ$7+AR452*AR$7+AS452*AS$7+AT452*AT$7+AU452*AU$7</f>
        <v>2500</v>
      </c>
      <c r="AW452" s="75"/>
      <c r="AX452" s="110">
        <f>AV452*$O452</f>
        <v>833.33333333333326</v>
      </c>
      <c r="AY452" s="111"/>
      <c r="AZ452" s="93"/>
      <c r="BA452" s="94" t="s">
        <v>131</v>
      </c>
      <c r="BB452" s="71"/>
      <c r="BC452" s="54"/>
      <c r="BD452" s="41">
        <v>3</v>
      </c>
      <c r="BE452" s="52">
        <v>33</v>
      </c>
      <c r="BF452" s="62">
        <v>3324</v>
      </c>
      <c r="BG452" s="280" t="s">
        <v>52</v>
      </c>
    </row>
    <row r="453" spans="1:59" s="63" customFormat="1" ht="12.75" x14ac:dyDescent="0.2">
      <c r="A453" s="196">
        <v>3</v>
      </c>
      <c r="B453" s="197" t="s">
        <v>108</v>
      </c>
      <c r="C453" s="208">
        <v>33</v>
      </c>
      <c r="D453" s="209" t="s">
        <v>238</v>
      </c>
      <c r="E453" s="210">
        <v>3324</v>
      </c>
      <c r="F453" s="211" t="s">
        <v>1243</v>
      </c>
      <c r="G453" s="231" t="s">
        <v>268</v>
      </c>
      <c r="H453" s="89"/>
      <c r="I453" s="219"/>
      <c r="J453" s="90"/>
      <c r="K453" s="90"/>
      <c r="L453" s="90"/>
      <c r="M453" s="91"/>
      <c r="N453" s="247"/>
      <c r="O453" s="306"/>
      <c r="P453" s="104"/>
      <c r="Q453" s="92"/>
      <c r="R453" s="92"/>
      <c r="S453" s="92"/>
      <c r="T453" s="92"/>
      <c r="U453" s="92"/>
      <c r="V453" s="92"/>
      <c r="W453" s="92"/>
      <c r="X453" s="75"/>
      <c r="Y453" s="83"/>
      <c r="Z453" s="83"/>
      <c r="AA453" s="83"/>
      <c r="AB453" s="92"/>
      <c r="AC453" s="92"/>
      <c r="AD453" s="92"/>
      <c r="AE453" s="92"/>
      <c r="AF453" s="92"/>
      <c r="AG453" s="92"/>
      <c r="AH453" s="92"/>
      <c r="AI453" s="75"/>
      <c r="AJ453" s="83"/>
      <c r="AK453" s="83"/>
      <c r="AL453" s="83"/>
      <c r="AM453" s="92"/>
      <c r="AN453" s="92"/>
      <c r="AO453" s="92"/>
      <c r="AP453" s="92"/>
      <c r="AQ453" s="92"/>
      <c r="AR453" s="92"/>
      <c r="AS453" s="92"/>
      <c r="AT453" s="92"/>
      <c r="AU453" s="92"/>
      <c r="AV453" s="75"/>
      <c r="AW453" s="75"/>
      <c r="AX453" s="83"/>
      <c r="AY453" s="83"/>
      <c r="AZ453" s="93"/>
      <c r="BA453" s="94"/>
      <c r="BB453" s="71"/>
      <c r="BC453" s="54"/>
      <c r="BD453" s="41">
        <v>3</v>
      </c>
      <c r="BE453" s="52">
        <v>33</v>
      </c>
      <c r="BF453" s="62">
        <v>3324</v>
      </c>
      <c r="BG453" s="280" t="s">
        <v>52</v>
      </c>
    </row>
    <row r="454" spans="1:59" s="63" customFormat="1" ht="12.75" x14ac:dyDescent="0.2">
      <c r="A454" s="196">
        <v>3</v>
      </c>
      <c r="B454" s="197" t="s">
        <v>108</v>
      </c>
      <c r="C454" s="208">
        <v>33</v>
      </c>
      <c r="D454" s="209" t="s">
        <v>238</v>
      </c>
      <c r="E454" s="210">
        <v>3324</v>
      </c>
      <c r="F454" s="211" t="s">
        <v>1243</v>
      </c>
      <c r="G454" s="231" t="s">
        <v>268</v>
      </c>
      <c r="H454" s="65"/>
      <c r="I454" s="222"/>
      <c r="J454" s="66"/>
      <c r="K454" s="66"/>
      <c r="L454" s="66"/>
      <c r="M454" s="64"/>
      <c r="N454" s="304"/>
      <c r="O454" s="305"/>
      <c r="P454" s="127"/>
      <c r="Q454" s="67"/>
      <c r="R454" s="67"/>
      <c r="S454" s="67"/>
      <c r="T454" s="67"/>
      <c r="U454" s="67"/>
      <c r="V454" s="67"/>
      <c r="W454" s="67"/>
      <c r="X454" s="67"/>
      <c r="Y454" s="68"/>
      <c r="Z454" s="68"/>
      <c r="AA454" s="68"/>
      <c r="AB454" s="67"/>
      <c r="AC454" s="67"/>
      <c r="AD454" s="67"/>
      <c r="AE454" s="67"/>
      <c r="AF454" s="67"/>
      <c r="AG454" s="67"/>
      <c r="AH454" s="67"/>
      <c r="AI454" s="67"/>
      <c r="AJ454" s="68"/>
      <c r="AK454" s="68"/>
      <c r="AL454" s="68"/>
      <c r="AM454" s="67"/>
      <c r="AN454" s="67"/>
      <c r="AO454" s="67"/>
      <c r="AP454" s="67"/>
      <c r="AQ454" s="67"/>
      <c r="AR454" s="67"/>
      <c r="AS454" s="67"/>
      <c r="AT454" s="67"/>
      <c r="AU454" s="67"/>
      <c r="AV454" s="67"/>
      <c r="AW454" s="67"/>
      <c r="AX454" s="68"/>
      <c r="AY454" s="68"/>
      <c r="AZ454" s="69"/>
      <c r="BA454" s="70"/>
      <c r="BB454" s="71"/>
      <c r="BC454" s="54"/>
      <c r="BD454" s="41">
        <v>3</v>
      </c>
      <c r="BE454" s="52">
        <v>33</v>
      </c>
      <c r="BF454" s="62">
        <v>3324</v>
      </c>
      <c r="BG454" s="275"/>
    </row>
    <row r="455" spans="1:59" s="63" customFormat="1" ht="12.75" x14ac:dyDescent="0.2">
      <c r="A455" s="196">
        <v>3</v>
      </c>
      <c r="B455" s="197" t="s">
        <v>108</v>
      </c>
      <c r="C455" s="208">
        <v>33</v>
      </c>
      <c r="D455" s="209" t="s">
        <v>238</v>
      </c>
      <c r="E455" s="210">
        <v>3324</v>
      </c>
      <c r="F455" s="211" t="s">
        <v>1243</v>
      </c>
      <c r="G455" s="231"/>
      <c r="H455" s="65"/>
      <c r="I455" s="222"/>
      <c r="J455" s="66"/>
      <c r="K455" s="66"/>
      <c r="L455" s="66"/>
      <c r="M455" s="64"/>
      <c r="N455" s="304"/>
      <c r="O455" s="305"/>
      <c r="P455" s="127"/>
      <c r="Q455" s="67"/>
      <c r="R455" s="67"/>
      <c r="S455" s="67"/>
      <c r="T455" s="67"/>
      <c r="U455" s="67"/>
      <c r="V455" s="67"/>
      <c r="W455" s="67"/>
      <c r="X455" s="67"/>
      <c r="Y455" s="68"/>
      <c r="Z455" s="68"/>
      <c r="AA455" s="68"/>
      <c r="AB455" s="67"/>
      <c r="AC455" s="67"/>
      <c r="AD455" s="67"/>
      <c r="AE455" s="67"/>
      <c r="AF455" s="67"/>
      <c r="AG455" s="67"/>
      <c r="AH455" s="67"/>
      <c r="AI455" s="67"/>
      <c r="AJ455" s="68"/>
      <c r="AK455" s="68"/>
      <c r="AL455" s="68"/>
      <c r="AM455" s="67"/>
      <c r="AN455" s="67"/>
      <c r="AO455" s="67"/>
      <c r="AP455" s="67"/>
      <c r="AQ455" s="67"/>
      <c r="AR455" s="67"/>
      <c r="AS455" s="67"/>
      <c r="AT455" s="67"/>
      <c r="AU455" s="67"/>
      <c r="AV455" s="67"/>
      <c r="AW455" s="67"/>
      <c r="AX455" s="68"/>
      <c r="AY455" s="68"/>
      <c r="AZ455" s="69"/>
      <c r="BA455" s="70"/>
      <c r="BB455" s="71"/>
      <c r="BC455" s="54"/>
      <c r="BD455" s="41"/>
      <c r="BE455" s="52"/>
      <c r="BF455" s="62"/>
      <c r="BG455" s="275"/>
    </row>
    <row r="456" spans="1:59" s="54" customFormat="1" ht="12.75" x14ac:dyDescent="0.2">
      <c r="A456" s="196">
        <v>3</v>
      </c>
      <c r="B456" s="197" t="s">
        <v>108</v>
      </c>
      <c r="C456" s="208">
        <v>33</v>
      </c>
      <c r="D456" s="209" t="s">
        <v>238</v>
      </c>
      <c r="E456" s="210">
        <v>3324</v>
      </c>
      <c r="F456" s="211" t="s">
        <v>1243</v>
      </c>
      <c r="G456" s="230"/>
      <c r="H456" s="56"/>
      <c r="I456" s="221"/>
      <c r="J456" s="57"/>
      <c r="K456" s="57"/>
      <c r="L456" s="57"/>
      <c r="M456" s="55"/>
      <c r="N456" s="303"/>
      <c r="O456" s="245"/>
      <c r="P456" s="122"/>
      <c r="Q456" s="58"/>
      <c r="R456" s="58"/>
      <c r="S456" s="58"/>
      <c r="T456" s="58"/>
      <c r="U456" s="58"/>
      <c r="V456" s="58"/>
      <c r="W456" s="58"/>
      <c r="X456" s="58"/>
      <c r="Y456" s="59"/>
      <c r="Z456" s="59"/>
      <c r="AA456" s="59"/>
      <c r="AB456" s="58"/>
      <c r="AC456" s="58"/>
      <c r="AD456" s="58"/>
      <c r="AE456" s="58"/>
      <c r="AF456" s="58"/>
      <c r="AG456" s="58"/>
      <c r="AH456" s="58"/>
      <c r="AI456" s="58"/>
      <c r="AJ456" s="59"/>
      <c r="AK456" s="59"/>
      <c r="AL456" s="59"/>
      <c r="AM456" s="58"/>
      <c r="AN456" s="58"/>
      <c r="AO456" s="58"/>
      <c r="AP456" s="58"/>
      <c r="AQ456" s="58"/>
      <c r="AR456" s="58"/>
      <c r="AS456" s="58"/>
      <c r="AT456" s="58"/>
      <c r="AU456" s="58"/>
      <c r="AV456" s="58"/>
      <c r="AW456" s="58"/>
      <c r="AX456" s="59"/>
      <c r="AY456" s="59"/>
      <c r="AZ456" s="60"/>
      <c r="BA456" s="61"/>
      <c r="BD456" s="41">
        <v>3</v>
      </c>
      <c r="BE456" s="52">
        <v>33</v>
      </c>
      <c r="BF456" s="62">
        <v>3324</v>
      </c>
      <c r="BG456" s="274"/>
    </row>
    <row r="457" spans="1:59" s="63" customFormat="1" ht="12.75" x14ac:dyDescent="0.2">
      <c r="A457" s="196">
        <v>3</v>
      </c>
      <c r="B457" s="197" t="s">
        <v>108</v>
      </c>
      <c r="C457" s="208">
        <v>33</v>
      </c>
      <c r="D457" s="209" t="s">
        <v>238</v>
      </c>
      <c r="E457" s="210">
        <v>3324</v>
      </c>
      <c r="F457" s="211" t="s">
        <v>1243</v>
      </c>
      <c r="G457" s="231"/>
      <c r="H457" s="65"/>
      <c r="I457" s="222"/>
      <c r="J457" s="66"/>
      <c r="K457" s="66"/>
      <c r="L457" s="66"/>
      <c r="M457" s="64"/>
      <c r="N457" s="304"/>
      <c r="O457" s="305"/>
      <c r="P457" s="127"/>
      <c r="Q457" s="67"/>
      <c r="R457" s="67"/>
      <c r="S457" s="67"/>
      <c r="T457" s="67"/>
      <c r="U457" s="67"/>
      <c r="V457" s="67"/>
      <c r="W457" s="67"/>
      <c r="X457" s="67"/>
      <c r="Y457" s="68"/>
      <c r="Z457" s="68"/>
      <c r="AA457" s="68"/>
      <c r="AB457" s="67"/>
      <c r="AC457" s="67"/>
      <c r="AD457" s="67"/>
      <c r="AE457" s="67"/>
      <c r="AF457" s="67"/>
      <c r="AG457" s="67"/>
      <c r="AH457" s="67"/>
      <c r="AI457" s="67"/>
      <c r="AJ457" s="68"/>
      <c r="AK457" s="68"/>
      <c r="AL457" s="68"/>
      <c r="AM457" s="67"/>
      <c r="AN457" s="67"/>
      <c r="AO457" s="67"/>
      <c r="AP457" s="67"/>
      <c r="AQ457" s="67"/>
      <c r="AR457" s="67"/>
      <c r="AS457" s="67"/>
      <c r="AT457" s="67"/>
      <c r="AU457" s="67"/>
      <c r="AV457" s="67"/>
      <c r="AW457" s="67"/>
      <c r="AX457" s="68"/>
      <c r="AY457" s="68"/>
      <c r="AZ457" s="69"/>
      <c r="BA457" s="70"/>
      <c r="BB457" s="71"/>
      <c r="BC457" s="54"/>
      <c r="BD457" s="41">
        <v>3</v>
      </c>
      <c r="BE457" s="52">
        <v>33</v>
      </c>
      <c r="BF457" s="62">
        <v>3324</v>
      </c>
      <c r="BG457" s="275"/>
    </row>
    <row r="458" spans="1:59" s="63" customFormat="1" ht="12.75" x14ac:dyDescent="0.2">
      <c r="A458" s="196">
        <v>3</v>
      </c>
      <c r="B458" s="197" t="s">
        <v>108</v>
      </c>
      <c r="C458" s="208">
        <v>33</v>
      </c>
      <c r="D458" s="209" t="s">
        <v>238</v>
      </c>
      <c r="E458" s="210">
        <v>3324</v>
      </c>
      <c r="F458" s="211" t="s">
        <v>1243</v>
      </c>
      <c r="G458" s="231" t="s">
        <v>53</v>
      </c>
      <c r="H458" s="72" t="s">
        <v>1233</v>
      </c>
      <c r="I458" s="223" t="s">
        <v>1183</v>
      </c>
      <c r="J458" s="73"/>
      <c r="K458" s="73"/>
      <c r="L458" s="73"/>
      <c r="M458" s="74"/>
      <c r="N458" s="247"/>
      <c r="O458" s="306"/>
      <c r="P458" s="105"/>
      <c r="Q458" s="75"/>
      <c r="R458" s="75"/>
      <c r="S458" s="75"/>
      <c r="T458" s="75"/>
      <c r="U458" s="75"/>
      <c r="V458" s="75"/>
      <c r="W458" s="75"/>
      <c r="X458" s="75"/>
      <c r="Y458" s="76" t="s">
        <v>1241</v>
      </c>
      <c r="Z458" s="77" t="s">
        <v>1241</v>
      </c>
      <c r="AA458" s="78">
        <f>AA$126</f>
        <v>1000</v>
      </c>
      <c r="AB458" s="75"/>
      <c r="AC458" s="75"/>
      <c r="AD458" s="75"/>
      <c r="AE458" s="75"/>
      <c r="AF458" s="75"/>
      <c r="AG458" s="75"/>
      <c r="AH458" s="75"/>
      <c r="AI458" s="75"/>
      <c r="AJ458" s="76" t="s">
        <v>1241</v>
      </c>
      <c r="AK458" s="77" t="s">
        <v>1241</v>
      </c>
      <c r="AL458" s="78">
        <f>AL$126</f>
        <v>0</v>
      </c>
      <c r="AM458" s="75"/>
      <c r="AN458" s="75"/>
      <c r="AO458" s="75"/>
      <c r="AP458" s="75"/>
      <c r="AQ458" s="75"/>
      <c r="AR458" s="75"/>
      <c r="AS458" s="75"/>
      <c r="AT458" s="75"/>
      <c r="AU458" s="75"/>
      <c r="AV458" s="75"/>
      <c r="AW458" s="76" t="s">
        <v>1241</v>
      </c>
      <c r="AX458" s="77" t="s">
        <v>1241</v>
      </c>
      <c r="AY458" s="78">
        <f>AY$126</f>
        <v>25</v>
      </c>
      <c r="AZ458" s="79"/>
      <c r="BA458" s="80" t="str">
        <f>I458</f>
        <v>&gt; see 3112, Reinforcement for in situ concrete</v>
      </c>
      <c r="BB458" s="71"/>
      <c r="BC458" s="54"/>
      <c r="BD458" s="41"/>
      <c r="BE458" s="52"/>
      <c r="BF458" s="62"/>
      <c r="BG458" s="276" t="s">
        <v>47</v>
      </c>
    </row>
    <row r="459" spans="1:59" s="63" customFormat="1" ht="12.75" x14ac:dyDescent="0.2">
      <c r="A459" s="196">
        <v>3</v>
      </c>
      <c r="B459" s="197" t="s">
        <v>108</v>
      </c>
      <c r="C459" s="208">
        <v>33</v>
      </c>
      <c r="D459" s="209" t="s">
        <v>238</v>
      </c>
      <c r="E459" s="210">
        <v>3324</v>
      </c>
      <c r="F459" s="211" t="s">
        <v>1243</v>
      </c>
      <c r="G459" s="231"/>
      <c r="H459" s="65"/>
      <c r="I459" s="222"/>
      <c r="J459" s="66"/>
      <c r="K459" s="66"/>
      <c r="L459" s="66"/>
      <c r="M459" s="64"/>
      <c r="N459" s="304"/>
      <c r="O459" s="305"/>
      <c r="P459" s="127"/>
      <c r="Q459" s="67"/>
      <c r="R459" s="67"/>
      <c r="S459" s="67"/>
      <c r="T459" s="67"/>
      <c r="U459" s="67"/>
      <c r="V459" s="67"/>
      <c r="W459" s="67"/>
      <c r="X459" s="67"/>
      <c r="Y459" s="68"/>
      <c r="Z459" s="68"/>
      <c r="AA459" s="68"/>
      <c r="AB459" s="67"/>
      <c r="AC459" s="67"/>
      <c r="AD459" s="67"/>
      <c r="AE459" s="67"/>
      <c r="AF459" s="67"/>
      <c r="AG459" s="67"/>
      <c r="AH459" s="67"/>
      <c r="AI459" s="67"/>
      <c r="AJ459" s="68"/>
      <c r="AK459" s="68"/>
      <c r="AL459" s="68"/>
      <c r="AM459" s="67"/>
      <c r="AN459" s="67"/>
      <c r="AO459" s="67"/>
      <c r="AP459" s="67"/>
      <c r="AQ459" s="67"/>
      <c r="AR459" s="67"/>
      <c r="AS459" s="67"/>
      <c r="AT459" s="67"/>
      <c r="AU459" s="67"/>
      <c r="AV459" s="67"/>
      <c r="AW459" s="67"/>
      <c r="AX459" s="68"/>
      <c r="AY459" s="68"/>
      <c r="AZ459" s="69"/>
      <c r="BA459" s="70"/>
      <c r="BB459" s="71"/>
      <c r="BC459" s="54"/>
      <c r="BD459" s="41"/>
      <c r="BE459" s="52"/>
      <c r="BF459" s="62"/>
      <c r="BG459" s="275"/>
    </row>
    <row r="460" spans="1:59" s="54" customFormat="1" ht="12.75" x14ac:dyDescent="0.2">
      <c r="A460" s="196">
        <v>3</v>
      </c>
      <c r="B460" s="197" t="s">
        <v>108</v>
      </c>
      <c r="C460" s="208">
        <v>33</v>
      </c>
      <c r="D460" s="209" t="s">
        <v>238</v>
      </c>
      <c r="E460" s="210">
        <v>3324</v>
      </c>
      <c r="F460" s="211" t="s">
        <v>1243</v>
      </c>
      <c r="G460" s="230"/>
      <c r="H460" s="56"/>
      <c r="I460" s="221"/>
      <c r="J460" s="57"/>
      <c r="K460" s="57"/>
      <c r="L460" s="57"/>
      <c r="M460" s="55"/>
      <c r="N460" s="303"/>
      <c r="O460" s="245"/>
      <c r="P460" s="122"/>
      <c r="Q460" s="58"/>
      <c r="R460" s="58"/>
      <c r="S460" s="58"/>
      <c r="T460" s="58"/>
      <c r="U460" s="58"/>
      <c r="V460" s="58"/>
      <c r="W460" s="58"/>
      <c r="X460" s="58"/>
      <c r="Y460" s="59"/>
      <c r="Z460" s="59"/>
      <c r="AA460" s="59"/>
      <c r="AB460" s="58"/>
      <c r="AC460" s="58"/>
      <c r="AD460" s="58"/>
      <c r="AE460" s="58"/>
      <c r="AF460" s="58"/>
      <c r="AG460" s="58"/>
      <c r="AH460" s="58"/>
      <c r="AI460" s="58"/>
      <c r="AJ460" s="59"/>
      <c r="AK460" s="59"/>
      <c r="AL460" s="59"/>
      <c r="AM460" s="58"/>
      <c r="AN460" s="58"/>
      <c r="AO460" s="58"/>
      <c r="AP460" s="58"/>
      <c r="AQ460" s="58"/>
      <c r="AR460" s="58"/>
      <c r="AS460" s="58"/>
      <c r="AT460" s="58"/>
      <c r="AU460" s="58"/>
      <c r="AV460" s="58"/>
      <c r="AW460" s="58"/>
      <c r="AX460" s="59"/>
      <c r="AY460" s="59"/>
      <c r="AZ460" s="60"/>
      <c r="BA460" s="61"/>
      <c r="BD460" s="41">
        <v>3</v>
      </c>
      <c r="BE460" s="52">
        <v>33</v>
      </c>
      <c r="BF460" s="62">
        <v>3324</v>
      </c>
      <c r="BG460" s="274"/>
    </row>
    <row r="461" spans="1:59" s="53" customFormat="1" ht="18.75" x14ac:dyDescent="0.3">
      <c r="A461" s="202">
        <v>3</v>
      </c>
      <c r="B461" s="203" t="s">
        <v>108</v>
      </c>
      <c r="C461" s="205">
        <v>34</v>
      </c>
      <c r="D461" s="206" t="s">
        <v>275</v>
      </c>
      <c r="E461" s="207"/>
      <c r="F461" s="207"/>
      <c r="G461" s="229"/>
      <c r="H461" s="44"/>
      <c r="I461" s="226"/>
      <c r="J461" s="192"/>
      <c r="K461" s="192"/>
      <c r="L461" s="192"/>
      <c r="M461" s="194"/>
      <c r="N461" s="302"/>
      <c r="O461" s="298"/>
      <c r="P461" s="47"/>
      <c r="Q461" s="47"/>
      <c r="R461" s="47"/>
      <c r="S461" s="47"/>
      <c r="T461" s="47"/>
      <c r="U461" s="47"/>
      <c r="V461" s="47"/>
      <c r="W461" s="47"/>
      <c r="X461" s="47"/>
      <c r="Y461" s="48"/>
      <c r="Z461" s="48"/>
      <c r="AA461" s="48"/>
      <c r="AB461" s="47"/>
      <c r="AC461" s="47"/>
      <c r="AD461" s="47"/>
      <c r="AE461" s="47"/>
      <c r="AF461" s="47"/>
      <c r="AG461" s="47"/>
      <c r="AH461" s="47"/>
      <c r="AI461" s="47"/>
      <c r="AJ461" s="48"/>
      <c r="AK461" s="48"/>
      <c r="AL461" s="48"/>
      <c r="AM461" s="47"/>
      <c r="AN461" s="47"/>
      <c r="AO461" s="47"/>
      <c r="AP461" s="47"/>
      <c r="AQ461" s="47"/>
      <c r="AR461" s="47"/>
      <c r="AS461" s="47"/>
      <c r="AT461" s="47"/>
      <c r="AU461" s="47"/>
      <c r="AV461" s="47"/>
      <c r="AW461" s="47"/>
      <c r="AX461" s="48"/>
      <c r="AY461" s="333"/>
      <c r="AZ461" s="49"/>
      <c r="BA461" s="50"/>
      <c r="BB461" s="51"/>
      <c r="BC461" s="45"/>
      <c r="BD461" s="41">
        <v>3</v>
      </c>
      <c r="BE461" s="52">
        <v>34</v>
      </c>
      <c r="BF461" s="52" t="s">
        <v>275</v>
      </c>
      <c r="BG461" s="273"/>
    </row>
    <row r="462" spans="1:59" s="63" customFormat="1" ht="12.75" x14ac:dyDescent="0.2">
      <c r="A462" s="196">
        <v>3</v>
      </c>
      <c r="B462" s="197" t="s">
        <v>108</v>
      </c>
      <c r="C462" s="208">
        <v>34</v>
      </c>
      <c r="D462" s="209" t="s">
        <v>275</v>
      </c>
      <c r="E462" s="212">
        <v>3411</v>
      </c>
      <c r="F462" s="213" t="s">
        <v>276</v>
      </c>
      <c r="G462" s="232"/>
      <c r="H462" s="97"/>
      <c r="I462" s="224"/>
      <c r="J462" s="98"/>
      <c r="K462" s="98"/>
      <c r="L462" s="98"/>
      <c r="M462" s="96"/>
      <c r="N462" s="307"/>
      <c r="O462" s="246"/>
      <c r="P462" s="124"/>
      <c r="Q462" s="124"/>
      <c r="R462" s="124"/>
      <c r="S462" s="124"/>
      <c r="T462" s="124"/>
      <c r="U462" s="124"/>
      <c r="V462" s="124"/>
      <c r="W462" s="124"/>
      <c r="X462" s="124"/>
      <c r="Y462" s="100"/>
      <c r="Z462" s="125"/>
      <c r="AA462" s="125"/>
      <c r="AB462" s="124"/>
      <c r="AC462" s="124"/>
      <c r="AD462" s="124"/>
      <c r="AE462" s="124"/>
      <c r="AF462" s="124"/>
      <c r="AG462" s="124"/>
      <c r="AH462" s="124"/>
      <c r="AI462" s="124"/>
      <c r="AJ462" s="100"/>
      <c r="AK462" s="125"/>
      <c r="AL462" s="125"/>
      <c r="AM462" s="124"/>
      <c r="AN462" s="124"/>
      <c r="AO462" s="124"/>
      <c r="AP462" s="124"/>
      <c r="AQ462" s="124"/>
      <c r="AR462" s="124"/>
      <c r="AS462" s="124"/>
      <c r="AT462" s="124"/>
      <c r="AU462" s="124"/>
      <c r="AV462" s="124"/>
      <c r="AW462" s="99"/>
      <c r="AX462" s="125"/>
      <c r="AY462" s="100"/>
      <c r="AZ462" s="101"/>
      <c r="BA462" s="102"/>
      <c r="BB462" s="95"/>
      <c r="BC462" s="95"/>
      <c r="BD462" s="41">
        <v>3</v>
      </c>
      <c r="BE462" s="52">
        <v>34</v>
      </c>
      <c r="BF462" s="103">
        <v>3411</v>
      </c>
      <c r="BG462" s="277"/>
    </row>
    <row r="463" spans="1:59" s="63" customFormat="1" ht="12.75" x14ac:dyDescent="0.2">
      <c r="A463" s="196">
        <v>3</v>
      </c>
      <c r="B463" s="197" t="s">
        <v>108</v>
      </c>
      <c r="C463" s="208">
        <v>34</v>
      </c>
      <c r="D463" s="209" t="s">
        <v>275</v>
      </c>
      <c r="E463" s="212">
        <v>3411</v>
      </c>
      <c r="F463" s="213" t="s">
        <v>276</v>
      </c>
      <c r="G463" s="232"/>
      <c r="H463" s="97"/>
      <c r="I463" s="224"/>
      <c r="J463" s="98"/>
      <c r="K463" s="98"/>
      <c r="L463" s="98"/>
      <c r="M463" s="96"/>
      <c r="N463" s="307"/>
      <c r="O463" s="246"/>
      <c r="P463" s="124"/>
      <c r="Q463" s="99"/>
      <c r="R463" s="99"/>
      <c r="S463" s="99"/>
      <c r="T463" s="99"/>
      <c r="U463" s="99"/>
      <c r="V463" s="99"/>
      <c r="W463" s="99"/>
      <c r="X463" s="99"/>
      <c r="Y463" s="100"/>
      <c r="Z463" s="100"/>
      <c r="AA463" s="100"/>
      <c r="AB463" s="99"/>
      <c r="AC463" s="99"/>
      <c r="AD463" s="99"/>
      <c r="AE463" s="99"/>
      <c r="AF463" s="99"/>
      <c r="AG463" s="99"/>
      <c r="AH463" s="99"/>
      <c r="AI463" s="99"/>
      <c r="AJ463" s="100"/>
      <c r="AK463" s="100"/>
      <c r="AL463" s="100"/>
      <c r="AM463" s="99"/>
      <c r="AN463" s="99"/>
      <c r="AO463" s="99"/>
      <c r="AP463" s="99"/>
      <c r="AQ463" s="99"/>
      <c r="AR463" s="99"/>
      <c r="AS463" s="99"/>
      <c r="AT463" s="99"/>
      <c r="AU463" s="99"/>
      <c r="AV463" s="99"/>
      <c r="AW463" s="99"/>
      <c r="AX463" s="100"/>
      <c r="AY463" s="100"/>
      <c r="AZ463" s="101"/>
      <c r="BA463" s="102"/>
      <c r="BB463" s="95"/>
      <c r="BC463" s="95"/>
      <c r="BD463" s="41">
        <v>3</v>
      </c>
      <c r="BE463" s="52">
        <v>34</v>
      </c>
      <c r="BF463" s="103">
        <v>3411</v>
      </c>
      <c r="BG463" s="277"/>
    </row>
    <row r="464" spans="1:59" s="63" customFormat="1" ht="12.75" x14ac:dyDescent="0.2">
      <c r="A464" s="196">
        <v>3</v>
      </c>
      <c r="B464" s="197" t="s">
        <v>108</v>
      </c>
      <c r="C464" s="208">
        <v>34</v>
      </c>
      <c r="D464" s="209" t="s">
        <v>275</v>
      </c>
      <c r="E464" s="212">
        <v>3411</v>
      </c>
      <c r="F464" s="213" t="s">
        <v>276</v>
      </c>
      <c r="G464" s="231" t="s">
        <v>1188</v>
      </c>
      <c r="H464" s="65"/>
      <c r="I464" s="222"/>
      <c r="J464" s="66"/>
      <c r="K464" s="66"/>
      <c r="L464" s="66"/>
      <c r="M464" s="64"/>
      <c r="N464" s="304"/>
      <c r="O464" s="305"/>
      <c r="P464" s="127"/>
      <c r="Q464" s="67"/>
      <c r="R464" s="67"/>
      <c r="S464" s="67"/>
      <c r="T464" s="67"/>
      <c r="U464" s="67"/>
      <c r="V464" s="67"/>
      <c r="W464" s="67"/>
      <c r="X464" s="67"/>
      <c r="Y464" s="68"/>
      <c r="Z464" s="68"/>
      <c r="AA464" s="68"/>
      <c r="AB464" s="67"/>
      <c r="AC464" s="67"/>
      <c r="AD464" s="67"/>
      <c r="AE464" s="67"/>
      <c r="AF464" s="67"/>
      <c r="AG464" s="67"/>
      <c r="AH464" s="67"/>
      <c r="AI464" s="67"/>
      <c r="AJ464" s="68"/>
      <c r="AK464" s="68"/>
      <c r="AL464" s="68"/>
      <c r="AM464" s="67"/>
      <c r="AN464" s="67"/>
      <c r="AO464" s="67"/>
      <c r="AP464" s="67"/>
      <c r="AQ464" s="67"/>
      <c r="AR464" s="67"/>
      <c r="AS464" s="67"/>
      <c r="AT464" s="67"/>
      <c r="AU464" s="67"/>
      <c r="AV464" s="67"/>
      <c r="AW464" s="67"/>
      <c r="AX464" s="68"/>
      <c r="AY464" s="68"/>
      <c r="AZ464" s="69"/>
      <c r="BA464" s="70"/>
      <c r="BB464" s="71"/>
      <c r="BC464" s="95"/>
      <c r="BD464" s="41">
        <v>3</v>
      </c>
      <c r="BE464" s="52">
        <v>34</v>
      </c>
      <c r="BF464" s="103">
        <v>3411</v>
      </c>
      <c r="BG464" s="275"/>
    </row>
    <row r="465" spans="1:59" s="63" customFormat="1" ht="12.75" x14ac:dyDescent="0.2">
      <c r="A465" s="196">
        <v>3</v>
      </c>
      <c r="B465" s="197" t="s">
        <v>108</v>
      </c>
      <c r="C465" s="208">
        <v>34</v>
      </c>
      <c r="D465" s="209" t="s">
        <v>275</v>
      </c>
      <c r="E465" s="212">
        <v>3411</v>
      </c>
      <c r="F465" s="213" t="s">
        <v>276</v>
      </c>
      <c r="G465" s="231" t="s">
        <v>1188</v>
      </c>
      <c r="H465" s="72" t="s">
        <v>47</v>
      </c>
      <c r="I465" s="223"/>
      <c r="J465" s="73"/>
      <c r="K465" s="73"/>
      <c r="L465" s="73"/>
      <c r="M465" s="74"/>
      <c r="N465" s="247"/>
      <c r="O465" s="306"/>
      <c r="P465" s="105"/>
      <c r="Q465" s="75"/>
      <c r="R465" s="75"/>
      <c r="S465" s="75"/>
      <c r="T465" s="75"/>
      <c r="U465" s="75"/>
      <c r="V465" s="75"/>
      <c r="W465" s="75"/>
      <c r="X465" s="75"/>
      <c r="Y465" s="76">
        <f>IF(ISNUMBER(VLOOKUP(Y467,P$7:W$7,MATCH(Y467,P$7:W$7))),VLOOKUP(Y467,P$7:W$7,MATCH(Y467,P$7:W$7)),IF(N469=0,"No Data",IF(Y467&gt;0,"&lt;100",0)))</f>
        <v>500</v>
      </c>
      <c r="Z465" s="77">
        <f>IF(ISNUMBER(VLOOKUP(Z469,P$7:W$7,MATCH(Z469,P$7:W$7))),VLOOKUP(Z469,P$7:W$7,MATCH(Z469,P$7:W$7)),IF(N469=0,"No Data",IF(Z469&gt;0,"&lt;100",0)))</f>
        <v>500</v>
      </c>
      <c r="AA465" s="106">
        <f>IF(ISNUMBER(Z465),Z465,0)</f>
        <v>500</v>
      </c>
      <c r="AB465" s="75"/>
      <c r="AC465" s="75"/>
      <c r="AD465" s="75"/>
      <c r="AE465" s="75"/>
      <c r="AF465" s="75"/>
      <c r="AG465" s="75"/>
      <c r="AH465" s="75"/>
      <c r="AI465" s="75"/>
      <c r="AJ465" s="76">
        <f>IF(ISNUMBER(VLOOKUP(AJ467,AB$7:AH$7,MATCH(AJ467,AB$7:AH$7))),VLOOKUP(AJ467,AB$7:AH$7,MATCH(AJ467,AB$7:AH$7)),IF(N469=0,"No Data",IF(AJ467&gt;0,"&lt;50",0)))</f>
        <v>0</v>
      </c>
      <c r="AK465" s="77">
        <f>IF(ISNUMBER(VLOOKUP(AK469,AB$7:AH$7,MATCH(AK469,AB$7:AH$7))),VLOOKUP(AK469,AB$7:AH$7,MATCH(AK469,AB$7:AH$7)),IF(N469=0,"No Data",IF(AK469&gt;0,"&lt;50",0)))</f>
        <v>0</v>
      </c>
      <c r="AL465" s="106">
        <f>IF(ISNUMBER(AK465),AK465,0)</f>
        <v>0</v>
      </c>
      <c r="AM465" s="75"/>
      <c r="AN465" s="75"/>
      <c r="AO465" s="75"/>
      <c r="AP465" s="75"/>
      <c r="AQ465" s="75"/>
      <c r="AR465" s="75"/>
      <c r="AS465" s="75"/>
      <c r="AT465" s="75"/>
      <c r="AU465" s="75"/>
      <c r="AV465" s="75"/>
      <c r="AW465" s="76">
        <f>IF(ISNUMBER(VLOOKUP(AW467,AM$7:AU$7,MATCH(AW467,AM$7:AU$7))),VLOOKUP(AW467,AM$7:AU$7,MATCH(AW467,AM$7:AU$7)),IF(N469=0,"No Data",IF(AW467&gt;0,"&lt;10",0)))</f>
        <v>100</v>
      </c>
      <c r="AX465" s="77">
        <f>IF(ISNUMBER(VLOOKUP(AX469,AM$7:AU$7,MATCH(AX469,AM$7:AU$7))),VLOOKUP(AX469,AM$7:AU$7,MATCH(AX469,AM$7:AU$7)),IF(N469=0,"No Data",IF(AX469&gt;0,"&lt;10",0)))</f>
        <v>100</v>
      </c>
      <c r="AY465" s="106">
        <f>IF(ISNUMBER(AX465),AX465,0)</f>
        <v>100</v>
      </c>
      <c r="AZ465" s="79"/>
      <c r="BA465" s="80"/>
      <c r="BB465" s="71"/>
      <c r="BC465" s="95"/>
      <c r="BD465" s="41">
        <v>3</v>
      </c>
      <c r="BE465" s="52">
        <v>34</v>
      </c>
      <c r="BF465" s="103">
        <v>3411</v>
      </c>
      <c r="BG465" s="276" t="s">
        <v>47</v>
      </c>
    </row>
    <row r="466" spans="1:59" s="63" customFormat="1" ht="12.75" x14ac:dyDescent="0.2">
      <c r="A466" s="196">
        <v>3</v>
      </c>
      <c r="B466" s="197" t="s">
        <v>108</v>
      </c>
      <c r="C466" s="208">
        <v>34</v>
      </c>
      <c r="D466" s="209" t="s">
        <v>275</v>
      </c>
      <c r="E466" s="212">
        <v>3411</v>
      </c>
      <c r="F466" s="213" t="s">
        <v>276</v>
      </c>
      <c r="G466" s="231" t="s">
        <v>1188</v>
      </c>
      <c r="H466" s="81" t="s">
        <v>48</v>
      </c>
      <c r="I466" s="223"/>
      <c r="J466" s="73"/>
      <c r="K466" s="73"/>
      <c r="L466" s="73"/>
      <c r="M466" s="74"/>
      <c r="N466" s="247"/>
      <c r="O466" s="306"/>
      <c r="P466" s="105"/>
      <c r="Q466" s="75"/>
      <c r="R466" s="75"/>
      <c r="S466" s="75"/>
      <c r="T466" s="75"/>
      <c r="U466" s="75"/>
      <c r="V466" s="75"/>
      <c r="W466" s="75"/>
      <c r="X466" s="75"/>
      <c r="Y466" s="82">
        <f>MIN(X470:X481)</f>
        <v>0</v>
      </c>
      <c r="Z466" s="83"/>
      <c r="AA466" s="83"/>
      <c r="AB466" s="75"/>
      <c r="AC466" s="75"/>
      <c r="AD466" s="75"/>
      <c r="AE466" s="75"/>
      <c r="AF466" s="75"/>
      <c r="AG466" s="75"/>
      <c r="AH466" s="75"/>
      <c r="AI466" s="75"/>
      <c r="AJ466" s="82">
        <f>MIN(AI470:AI481)</f>
        <v>0</v>
      </c>
      <c r="AK466" s="83"/>
      <c r="AL466" s="83"/>
      <c r="AM466" s="75"/>
      <c r="AN466" s="75"/>
      <c r="AO466" s="75"/>
      <c r="AP466" s="75"/>
      <c r="AQ466" s="75"/>
      <c r="AR466" s="75"/>
      <c r="AS466" s="75"/>
      <c r="AT466" s="75"/>
      <c r="AU466" s="75"/>
      <c r="AV466" s="75"/>
      <c r="AW466" s="82">
        <f>MIN(AV470:AV481)</f>
        <v>25</v>
      </c>
      <c r="AX466" s="83"/>
      <c r="AY466" s="83"/>
      <c r="AZ466" s="79"/>
      <c r="BA466" s="80"/>
      <c r="BB466" s="71"/>
      <c r="BC466" s="95"/>
      <c r="BD466" s="41">
        <v>3</v>
      </c>
      <c r="BE466" s="52">
        <v>34</v>
      </c>
      <c r="BF466" s="103">
        <v>3411</v>
      </c>
      <c r="BG466" s="278" t="s">
        <v>48</v>
      </c>
    </row>
    <row r="467" spans="1:59" s="63" customFormat="1" ht="12.75" x14ac:dyDescent="0.2">
      <c r="A467" s="196">
        <v>3</v>
      </c>
      <c r="B467" s="197" t="s">
        <v>108</v>
      </c>
      <c r="C467" s="208">
        <v>34</v>
      </c>
      <c r="D467" s="209" t="s">
        <v>275</v>
      </c>
      <c r="E467" s="212">
        <v>3411</v>
      </c>
      <c r="F467" s="213" t="s">
        <v>276</v>
      </c>
      <c r="G467" s="231" t="s">
        <v>1188</v>
      </c>
      <c r="H467" s="81" t="s">
        <v>49</v>
      </c>
      <c r="I467" s="223"/>
      <c r="J467" s="73"/>
      <c r="K467" s="73"/>
      <c r="L467" s="73"/>
      <c r="M467" s="74"/>
      <c r="N467" s="247"/>
      <c r="O467" s="306"/>
      <c r="P467" s="105"/>
      <c r="Q467" s="75"/>
      <c r="R467" s="75"/>
      <c r="S467" s="75"/>
      <c r="T467" s="75"/>
      <c r="U467" s="75"/>
      <c r="V467" s="75"/>
      <c r="W467" s="75"/>
      <c r="X467" s="75"/>
      <c r="Y467" s="84">
        <f>IF(ISNUMBER(AVERAGE(X470:X481)),AVERAGE(X470:X481),0)</f>
        <v>909.09090909090912</v>
      </c>
      <c r="Z467" s="83"/>
      <c r="AA467" s="83"/>
      <c r="AB467" s="75"/>
      <c r="AC467" s="75"/>
      <c r="AD467" s="75"/>
      <c r="AE467" s="75"/>
      <c r="AF467" s="75"/>
      <c r="AG467" s="75"/>
      <c r="AH467" s="75"/>
      <c r="AI467" s="75"/>
      <c r="AJ467" s="84">
        <f>IF(ISNUMBER(AVERAGE(AI470:AI481)),AVERAGE(AI470:AI481),0)</f>
        <v>0</v>
      </c>
      <c r="AK467" s="83"/>
      <c r="AL467" s="83"/>
      <c r="AM467" s="75"/>
      <c r="AN467" s="75"/>
      <c r="AO467" s="75"/>
      <c r="AP467" s="75"/>
      <c r="AQ467" s="75"/>
      <c r="AR467" s="75"/>
      <c r="AS467" s="75"/>
      <c r="AT467" s="75"/>
      <c r="AU467" s="75"/>
      <c r="AV467" s="75"/>
      <c r="AW467" s="84">
        <f>IF(ISNUMBER(AVERAGE(AV470:AV481)),AVERAGE(AV470:AV481),0)</f>
        <v>129.54545454545453</v>
      </c>
      <c r="AX467" s="83"/>
      <c r="AY467" s="83"/>
      <c r="AZ467" s="79"/>
      <c r="BA467" s="80"/>
      <c r="BB467" s="71"/>
      <c r="BC467" s="95"/>
      <c r="BD467" s="41">
        <v>3</v>
      </c>
      <c r="BE467" s="52">
        <v>34</v>
      </c>
      <c r="BF467" s="103">
        <v>3411</v>
      </c>
      <c r="BG467" s="278" t="s">
        <v>49</v>
      </c>
    </row>
    <row r="468" spans="1:59" s="63" customFormat="1" ht="12.75" x14ac:dyDescent="0.2">
      <c r="A468" s="196">
        <v>3</v>
      </c>
      <c r="B468" s="197" t="s">
        <v>108</v>
      </c>
      <c r="C468" s="208">
        <v>34</v>
      </c>
      <c r="D468" s="209" t="s">
        <v>275</v>
      </c>
      <c r="E468" s="212">
        <v>3411</v>
      </c>
      <c r="F468" s="213" t="s">
        <v>276</v>
      </c>
      <c r="G468" s="231" t="s">
        <v>1188</v>
      </c>
      <c r="H468" s="81" t="s">
        <v>50</v>
      </c>
      <c r="I468" s="223"/>
      <c r="J468" s="73"/>
      <c r="K468" s="73"/>
      <c r="L468" s="73"/>
      <c r="M468" s="74"/>
      <c r="N468" s="247"/>
      <c r="O468" s="306"/>
      <c r="P468" s="105"/>
      <c r="Q468" s="75"/>
      <c r="R468" s="75"/>
      <c r="S468" s="75"/>
      <c r="T468" s="75"/>
      <c r="U468" s="75"/>
      <c r="V468" s="75"/>
      <c r="W468" s="75"/>
      <c r="X468" s="75"/>
      <c r="Y468" s="84">
        <f>MAX(X470:X481)</f>
        <v>10000</v>
      </c>
      <c r="Z468" s="83"/>
      <c r="AA468" s="83"/>
      <c r="AB468" s="75"/>
      <c r="AC468" s="75"/>
      <c r="AD468" s="75"/>
      <c r="AE468" s="75"/>
      <c r="AF468" s="75"/>
      <c r="AG468" s="75"/>
      <c r="AH468" s="75"/>
      <c r="AI468" s="75"/>
      <c r="AJ468" s="84">
        <f>MAX(AI470:AI481)</f>
        <v>0</v>
      </c>
      <c r="AK468" s="83"/>
      <c r="AL468" s="83"/>
      <c r="AM468" s="75"/>
      <c r="AN468" s="75"/>
      <c r="AO468" s="75"/>
      <c r="AP468" s="75"/>
      <c r="AQ468" s="75"/>
      <c r="AR468" s="75"/>
      <c r="AS468" s="75"/>
      <c r="AT468" s="75"/>
      <c r="AU468" s="75"/>
      <c r="AV468" s="75"/>
      <c r="AW468" s="84">
        <f>MAX(AV470:AV481)</f>
        <v>1000</v>
      </c>
      <c r="AX468" s="83"/>
      <c r="AY468" s="83"/>
      <c r="AZ468" s="79"/>
      <c r="BA468" s="80"/>
      <c r="BB468" s="71"/>
      <c r="BC468" s="95"/>
      <c r="BD468" s="41">
        <v>3</v>
      </c>
      <c r="BE468" s="52">
        <v>34</v>
      </c>
      <c r="BF468" s="103">
        <v>3411</v>
      </c>
      <c r="BG468" s="278" t="s">
        <v>50</v>
      </c>
    </row>
    <row r="469" spans="1:59" s="63" customFormat="1" ht="12.75" x14ac:dyDescent="0.2">
      <c r="A469" s="196">
        <v>3</v>
      </c>
      <c r="B469" s="197" t="s">
        <v>108</v>
      </c>
      <c r="C469" s="208">
        <v>34</v>
      </c>
      <c r="D469" s="209" t="s">
        <v>275</v>
      </c>
      <c r="E469" s="212">
        <v>3411</v>
      </c>
      <c r="F469" s="213" t="s">
        <v>276</v>
      </c>
      <c r="G469" s="231" t="s">
        <v>1188</v>
      </c>
      <c r="H469" s="85" t="s">
        <v>51</v>
      </c>
      <c r="I469" s="223"/>
      <c r="J469" s="73"/>
      <c r="K469" s="73"/>
      <c r="L469" s="73"/>
      <c r="M469" s="74"/>
      <c r="N469" s="248">
        <f>SUM(N470:N480)</f>
        <v>11</v>
      </c>
      <c r="O469" s="293">
        <f>SUM(O470:O480)</f>
        <v>1.0000000000000002</v>
      </c>
      <c r="P469" s="292"/>
      <c r="Q469" s="87"/>
      <c r="R469" s="87"/>
      <c r="S469" s="87"/>
      <c r="T469" s="87"/>
      <c r="U469" s="87"/>
      <c r="V469" s="87"/>
      <c r="W469" s="87"/>
      <c r="X469" s="87"/>
      <c r="Y469" s="88"/>
      <c r="Z469" s="107">
        <f>SUM(Z470:Z480)</f>
        <v>909.09090909090912</v>
      </c>
      <c r="AA469" s="88"/>
      <c r="AB469" s="87"/>
      <c r="AC469" s="87"/>
      <c r="AD469" s="87"/>
      <c r="AE469" s="87"/>
      <c r="AF469" s="87"/>
      <c r="AG469" s="87"/>
      <c r="AH469" s="87"/>
      <c r="AI469" s="87"/>
      <c r="AJ469" s="88"/>
      <c r="AK469" s="107">
        <f>SUM(AK470:AK480)</f>
        <v>0</v>
      </c>
      <c r="AL469" s="88"/>
      <c r="AM469" s="87"/>
      <c r="AN469" s="87"/>
      <c r="AO469" s="87"/>
      <c r="AP469" s="87"/>
      <c r="AQ469" s="87"/>
      <c r="AR469" s="87"/>
      <c r="AS469" s="87"/>
      <c r="AT469" s="87"/>
      <c r="AU469" s="87"/>
      <c r="AV469" s="87"/>
      <c r="AW469" s="112"/>
      <c r="AX469" s="107">
        <f>SUM(AX470:AX480)</f>
        <v>129.54545454545456</v>
      </c>
      <c r="AY469" s="88"/>
      <c r="AZ469" s="79"/>
      <c r="BA469" s="80"/>
      <c r="BB469" s="71"/>
      <c r="BC469" s="95"/>
      <c r="BD469" s="41">
        <v>3</v>
      </c>
      <c r="BE469" s="52">
        <v>34</v>
      </c>
      <c r="BF469" s="103">
        <v>3411</v>
      </c>
      <c r="BG469" s="279" t="s">
        <v>51</v>
      </c>
    </row>
    <row r="470" spans="1:59" s="63" customFormat="1" ht="12.75" x14ac:dyDescent="0.2">
      <c r="A470" s="196">
        <v>3</v>
      </c>
      <c r="B470" s="197" t="s">
        <v>108</v>
      </c>
      <c r="C470" s="208">
        <v>34</v>
      </c>
      <c r="D470" s="209" t="s">
        <v>275</v>
      </c>
      <c r="E470" s="212">
        <v>3411</v>
      </c>
      <c r="F470" s="213" t="s">
        <v>276</v>
      </c>
      <c r="G470" s="231" t="s">
        <v>1188</v>
      </c>
      <c r="H470" s="89" t="s">
        <v>52</v>
      </c>
      <c r="I470" s="90" t="s">
        <v>277</v>
      </c>
      <c r="J470" s="90" t="s">
        <v>278</v>
      </c>
      <c r="K470" s="90" t="s">
        <v>64</v>
      </c>
      <c r="L470" s="90" t="s">
        <v>279</v>
      </c>
      <c r="M470" s="91"/>
      <c r="N470" s="312">
        <v>1</v>
      </c>
      <c r="O470" s="313">
        <f>N470/N$469</f>
        <v>9.0909090909090912E-2</v>
      </c>
      <c r="P470" s="104"/>
      <c r="Q470" s="92"/>
      <c r="R470" s="92"/>
      <c r="S470" s="92"/>
      <c r="T470" s="92"/>
      <c r="U470" s="92"/>
      <c r="V470" s="92"/>
      <c r="W470" s="92"/>
      <c r="X470" s="109">
        <f t="shared" ref="X470:X480" si="47">P470*P$7+Q470*Q$7+R470*R$7+S470*S$7+T470*T$7+U470*U$7+V470*V$7+W470*W$7</f>
        <v>0</v>
      </c>
      <c r="Y470" s="83"/>
      <c r="Z470" s="110">
        <f t="shared" ref="Z470:Z480" si="48">X470*$O470</f>
        <v>0</v>
      </c>
      <c r="AA470" s="111"/>
      <c r="AB470" s="92"/>
      <c r="AC470" s="92"/>
      <c r="AD470" s="92"/>
      <c r="AE470" s="92"/>
      <c r="AF470" s="92"/>
      <c r="AG470" s="92"/>
      <c r="AH470" s="92"/>
      <c r="AI470" s="109">
        <f t="shared" ref="AI470:AI480" si="49">AB470*AB$7+AC470*AC$7+AD470*AD$7+AE470*AE$7+AF470*AF$7+AG470*AG$7+AH470*AH$7</f>
        <v>0</v>
      </c>
      <c r="AJ470" s="83"/>
      <c r="AK470" s="110">
        <f t="shared" ref="AK470:AK480" si="50">AI470*$O470</f>
        <v>0</v>
      </c>
      <c r="AL470" s="111"/>
      <c r="AM470" s="92"/>
      <c r="AN470" s="92"/>
      <c r="AO470" s="92"/>
      <c r="AP470" s="92">
        <v>1</v>
      </c>
      <c r="AQ470" s="92"/>
      <c r="AR470" s="92"/>
      <c r="AS470" s="92"/>
      <c r="AT470" s="92"/>
      <c r="AU470" s="92"/>
      <c r="AV470" s="109">
        <f t="shared" ref="AV470:AV480" si="51">AM470*AM$7+AN470*AN$7+AO470*AO$7+AP470*AP$7+AQ470*AQ$7+AR470*AR$7+AS470*AS$7+AT470*AT$7+AU470*AU$7</f>
        <v>100</v>
      </c>
      <c r="AW470" s="75"/>
      <c r="AX470" s="110">
        <f t="shared" ref="AX470:AX480" si="52">AV470*$O470</f>
        <v>9.0909090909090917</v>
      </c>
      <c r="AY470" s="111"/>
      <c r="AZ470" s="93"/>
      <c r="BA470" s="94" t="s">
        <v>131</v>
      </c>
      <c r="BB470" s="71"/>
      <c r="BC470" s="95"/>
      <c r="BD470" s="41">
        <v>3</v>
      </c>
      <c r="BE470" s="52">
        <v>34</v>
      </c>
      <c r="BF470" s="103">
        <v>3411</v>
      </c>
      <c r="BG470" s="280" t="s">
        <v>52</v>
      </c>
    </row>
    <row r="471" spans="1:59" s="63" customFormat="1" ht="12.75" x14ac:dyDescent="0.2">
      <c r="A471" s="196">
        <v>3</v>
      </c>
      <c r="B471" s="197" t="s">
        <v>108</v>
      </c>
      <c r="C471" s="208">
        <v>34</v>
      </c>
      <c r="D471" s="209" t="s">
        <v>275</v>
      </c>
      <c r="E471" s="212">
        <v>3411</v>
      </c>
      <c r="F471" s="213" t="s">
        <v>276</v>
      </c>
      <c r="G471" s="231" t="s">
        <v>1188</v>
      </c>
      <c r="H471" s="89"/>
      <c r="I471" s="90" t="s">
        <v>280</v>
      </c>
      <c r="J471" s="90" t="s">
        <v>281</v>
      </c>
      <c r="K471" s="90" t="s">
        <v>64</v>
      </c>
      <c r="L471" s="90" t="s">
        <v>282</v>
      </c>
      <c r="M471" s="91"/>
      <c r="N471" s="312">
        <v>1</v>
      </c>
      <c r="O471" s="313">
        <f t="shared" ref="O471:O480" si="53">N471/N$469</f>
        <v>9.0909090909090912E-2</v>
      </c>
      <c r="P471" s="104"/>
      <c r="Q471" s="92"/>
      <c r="R471" s="92"/>
      <c r="S471" s="92"/>
      <c r="T471" s="92"/>
      <c r="U471" s="92"/>
      <c r="V471" s="92"/>
      <c r="W471" s="92"/>
      <c r="X471" s="109">
        <f t="shared" si="47"/>
        <v>0</v>
      </c>
      <c r="Y471" s="83"/>
      <c r="Z471" s="110">
        <f t="shared" si="48"/>
        <v>0</v>
      </c>
      <c r="AA471" s="111"/>
      <c r="AB471" s="92"/>
      <c r="AC471" s="92"/>
      <c r="AD471" s="92"/>
      <c r="AE471" s="92"/>
      <c r="AF471" s="92"/>
      <c r="AG471" s="92"/>
      <c r="AH471" s="92"/>
      <c r="AI471" s="109">
        <f t="shared" si="49"/>
        <v>0</v>
      </c>
      <c r="AJ471" s="83"/>
      <c r="AK471" s="110">
        <f t="shared" si="50"/>
        <v>0</v>
      </c>
      <c r="AL471" s="111"/>
      <c r="AM471" s="92"/>
      <c r="AN471" s="92">
        <v>1</v>
      </c>
      <c r="AO471" s="92"/>
      <c r="AP471" s="92"/>
      <c r="AQ471" s="92"/>
      <c r="AR471" s="92"/>
      <c r="AS471" s="92"/>
      <c r="AT471" s="92"/>
      <c r="AU471" s="92"/>
      <c r="AV471" s="109">
        <f t="shared" si="51"/>
        <v>25</v>
      </c>
      <c r="AW471" s="75"/>
      <c r="AX471" s="110">
        <f t="shared" si="52"/>
        <v>2.2727272727272729</v>
      </c>
      <c r="AY471" s="111"/>
      <c r="AZ471" s="93"/>
      <c r="BA471" s="94" t="s">
        <v>131</v>
      </c>
      <c r="BB471" s="71"/>
      <c r="BC471" s="95"/>
      <c r="BD471" s="41">
        <v>3</v>
      </c>
      <c r="BE471" s="52">
        <v>34</v>
      </c>
      <c r="BF471" s="103">
        <v>3411</v>
      </c>
      <c r="BG471" s="280" t="s">
        <v>52</v>
      </c>
    </row>
    <row r="472" spans="1:59" s="63" customFormat="1" ht="12.75" x14ac:dyDescent="0.2">
      <c r="A472" s="196">
        <v>3</v>
      </c>
      <c r="B472" s="197" t="s">
        <v>108</v>
      </c>
      <c r="C472" s="208">
        <v>34</v>
      </c>
      <c r="D472" s="209" t="s">
        <v>275</v>
      </c>
      <c r="E472" s="212">
        <v>3411</v>
      </c>
      <c r="F472" s="213" t="s">
        <v>276</v>
      </c>
      <c r="G472" s="231" t="s">
        <v>1188</v>
      </c>
      <c r="H472" s="89"/>
      <c r="I472" s="90" t="s">
        <v>283</v>
      </c>
      <c r="J472" s="90" t="s">
        <v>284</v>
      </c>
      <c r="K472" s="90" t="s">
        <v>64</v>
      </c>
      <c r="L472" s="90" t="s">
        <v>148</v>
      </c>
      <c r="M472" s="91"/>
      <c r="N472" s="312">
        <v>1</v>
      </c>
      <c r="O472" s="313">
        <f t="shared" si="53"/>
        <v>9.0909090909090912E-2</v>
      </c>
      <c r="P472" s="104"/>
      <c r="Q472" s="92"/>
      <c r="R472" s="92"/>
      <c r="S472" s="92"/>
      <c r="T472" s="92"/>
      <c r="U472" s="92"/>
      <c r="V472" s="92"/>
      <c r="W472" s="92"/>
      <c r="X472" s="109">
        <f t="shared" si="47"/>
        <v>0</v>
      </c>
      <c r="Y472" s="83"/>
      <c r="Z472" s="110">
        <f t="shared" si="48"/>
        <v>0</v>
      </c>
      <c r="AA472" s="111"/>
      <c r="AB472" s="92"/>
      <c r="AC472" s="92"/>
      <c r="AD472" s="92"/>
      <c r="AE472" s="92"/>
      <c r="AF472" s="92"/>
      <c r="AG472" s="92"/>
      <c r="AH472" s="92"/>
      <c r="AI472" s="109">
        <f t="shared" si="49"/>
        <v>0</v>
      </c>
      <c r="AJ472" s="83"/>
      <c r="AK472" s="110">
        <f t="shared" si="50"/>
        <v>0</v>
      </c>
      <c r="AL472" s="111"/>
      <c r="AM472" s="92"/>
      <c r="AN472" s="92"/>
      <c r="AO472" s="92">
        <v>1</v>
      </c>
      <c r="AP472" s="92"/>
      <c r="AQ472" s="92"/>
      <c r="AR472" s="92"/>
      <c r="AS472" s="92"/>
      <c r="AT472" s="92"/>
      <c r="AU472" s="92"/>
      <c r="AV472" s="109">
        <f t="shared" si="51"/>
        <v>50</v>
      </c>
      <c r="AW472" s="75"/>
      <c r="AX472" s="110">
        <f t="shared" si="52"/>
        <v>4.5454545454545459</v>
      </c>
      <c r="AY472" s="111"/>
      <c r="AZ472" s="93"/>
      <c r="BA472" s="94" t="s">
        <v>131</v>
      </c>
      <c r="BB472" s="71"/>
      <c r="BC472" s="95"/>
      <c r="BD472" s="41">
        <v>3</v>
      </c>
      <c r="BE472" s="52">
        <v>34</v>
      </c>
      <c r="BF472" s="103">
        <v>3411</v>
      </c>
      <c r="BG472" s="280" t="s">
        <v>52</v>
      </c>
    </row>
    <row r="473" spans="1:59" s="63" customFormat="1" ht="12.75" x14ac:dyDescent="0.2">
      <c r="A473" s="196">
        <v>3</v>
      </c>
      <c r="B473" s="197" t="s">
        <v>108</v>
      </c>
      <c r="C473" s="208">
        <v>34</v>
      </c>
      <c r="D473" s="209" t="s">
        <v>275</v>
      </c>
      <c r="E473" s="212">
        <v>3411</v>
      </c>
      <c r="F473" s="213" t="s">
        <v>276</v>
      </c>
      <c r="G473" s="231" t="s">
        <v>1188</v>
      </c>
      <c r="H473" s="89"/>
      <c r="I473" s="90" t="s">
        <v>216</v>
      </c>
      <c r="J473" s="90" t="s">
        <v>285</v>
      </c>
      <c r="K473" s="90" t="s">
        <v>64</v>
      </c>
      <c r="L473" s="90" t="s">
        <v>286</v>
      </c>
      <c r="M473" s="91"/>
      <c r="N473" s="312">
        <v>1</v>
      </c>
      <c r="O473" s="313">
        <f t="shared" si="53"/>
        <v>9.0909090909090912E-2</v>
      </c>
      <c r="P473" s="104"/>
      <c r="Q473" s="92"/>
      <c r="R473" s="92"/>
      <c r="S473" s="92"/>
      <c r="T473" s="92"/>
      <c r="U473" s="92"/>
      <c r="V473" s="92"/>
      <c r="W473" s="92"/>
      <c r="X473" s="109">
        <f t="shared" si="47"/>
        <v>0</v>
      </c>
      <c r="Y473" s="83"/>
      <c r="Z473" s="110">
        <f t="shared" si="48"/>
        <v>0</v>
      </c>
      <c r="AA473" s="111"/>
      <c r="AB473" s="92"/>
      <c r="AC473" s="92"/>
      <c r="AD473" s="92"/>
      <c r="AE473" s="92"/>
      <c r="AF473" s="92"/>
      <c r="AG473" s="92"/>
      <c r="AH473" s="92"/>
      <c r="AI473" s="109">
        <f t="shared" si="49"/>
        <v>0</v>
      </c>
      <c r="AJ473" s="83"/>
      <c r="AK473" s="110">
        <f t="shared" si="50"/>
        <v>0</v>
      </c>
      <c r="AL473" s="111"/>
      <c r="AM473" s="92"/>
      <c r="AN473" s="92">
        <v>1</v>
      </c>
      <c r="AO473" s="92"/>
      <c r="AP473" s="92"/>
      <c r="AQ473" s="92"/>
      <c r="AR473" s="92"/>
      <c r="AS473" s="92"/>
      <c r="AT473" s="92"/>
      <c r="AU473" s="92"/>
      <c r="AV473" s="109">
        <f t="shared" si="51"/>
        <v>25</v>
      </c>
      <c r="AW473" s="75"/>
      <c r="AX473" s="110">
        <f t="shared" si="52"/>
        <v>2.2727272727272729</v>
      </c>
      <c r="AY473" s="111"/>
      <c r="AZ473" s="93"/>
      <c r="BA473" s="94" t="s">
        <v>131</v>
      </c>
      <c r="BB473" s="71"/>
      <c r="BC473" s="95"/>
      <c r="BD473" s="41">
        <v>3</v>
      </c>
      <c r="BE473" s="52">
        <v>34</v>
      </c>
      <c r="BF473" s="103">
        <v>3411</v>
      </c>
      <c r="BG473" s="280" t="s">
        <v>52</v>
      </c>
    </row>
    <row r="474" spans="1:59" s="63" customFormat="1" ht="12.75" x14ac:dyDescent="0.2">
      <c r="A474" s="196">
        <v>3</v>
      </c>
      <c r="B474" s="197" t="s">
        <v>108</v>
      </c>
      <c r="C474" s="208">
        <v>34</v>
      </c>
      <c r="D474" s="209" t="s">
        <v>275</v>
      </c>
      <c r="E474" s="212">
        <v>3411</v>
      </c>
      <c r="F474" s="213" t="s">
        <v>276</v>
      </c>
      <c r="G474" s="231" t="s">
        <v>1188</v>
      </c>
      <c r="H474" s="89"/>
      <c r="I474" s="90" t="s">
        <v>287</v>
      </c>
      <c r="J474" s="90" t="s">
        <v>288</v>
      </c>
      <c r="K474" s="90" t="s">
        <v>64</v>
      </c>
      <c r="L474" s="90" t="s">
        <v>141</v>
      </c>
      <c r="M474" s="91"/>
      <c r="N474" s="312">
        <v>1</v>
      </c>
      <c r="O474" s="313">
        <f t="shared" si="53"/>
        <v>9.0909090909090912E-2</v>
      </c>
      <c r="P474" s="104"/>
      <c r="Q474" s="92"/>
      <c r="R474" s="92"/>
      <c r="S474" s="92"/>
      <c r="T474" s="92"/>
      <c r="U474" s="92"/>
      <c r="V474" s="92"/>
      <c r="W474" s="92"/>
      <c r="X474" s="109">
        <f t="shared" si="47"/>
        <v>0</v>
      </c>
      <c r="Y474" s="83"/>
      <c r="Z474" s="110">
        <f t="shared" si="48"/>
        <v>0</v>
      </c>
      <c r="AA474" s="111"/>
      <c r="AB474" s="92"/>
      <c r="AC474" s="92"/>
      <c r="AD474" s="92"/>
      <c r="AE474" s="92"/>
      <c r="AF474" s="92"/>
      <c r="AG474" s="92"/>
      <c r="AH474" s="92"/>
      <c r="AI474" s="109">
        <f t="shared" si="49"/>
        <v>0</v>
      </c>
      <c r="AJ474" s="83"/>
      <c r="AK474" s="110">
        <f t="shared" si="50"/>
        <v>0</v>
      </c>
      <c r="AL474" s="111"/>
      <c r="AM474" s="92"/>
      <c r="AN474" s="92">
        <v>1</v>
      </c>
      <c r="AO474" s="92"/>
      <c r="AP474" s="92"/>
      <c r="AQ474" s="92"/>
      <c r="AR474" s="92"/>
      <c r="AS474" s="92"/>
      <c r="AT474" s="92"/>
      <c r="AU474" s="92"/>
      <c r="AV474" s="109">
        <f t="shared" si="51"/>
        <v>25</v>
      </c>
      <c r="AW474" s="75"/>
      <c r="AX474" s="110">
        <f t="shared" si="52"/>
        <v>2.2727272727272729</v>
      </c>
      <c r="AY474" s="111"/>
      <c r="AZ474" s="93"/>
      <c r="BA474" s="94" t="s">
        <v>131</v>
      </c>
      <c r="BB474" s="71"/>
      <c r="BC474" s="95"/>
      <c r="BD474" s="41">
        <v>3</v>
      </c>
      <c r="BE474" s="52">
        <v>34</v>
      </c>
      <c r="BF474" s="103">
        <v>3411</v>
      </c>
      <c r="BG474" s="280" t="s">
        <v>52</v>
      </c>
    </row>
    <row r="475" spans="1:59" s="63" customFormat="1" ht="12.75" x14ac:dyDescent="0.2">
      <c r="A475" s="196">
        <v>3</v>
      </c>
      <c r="B475" s="197" t="s">
        <v>108</v>
      </c>
      <c r="C475" s="208">
        <v>34</v>
      </c>
      <c r="D475" s="209" t="s">
        <v>275</v>
      </c>
      <c r="E475" s="212">
        <v>3411</v>
      </c>
      <c r="F475" s="213" t="s">
        <v>276</v>
      </c>
      <c r="G475" s="231" t="s">
        <v>1188</v>
      </c>
      <c r="H475" s="89"/>
      <c r="I475" s="90" t="s">
        <v>289</v>
      </c>
      <c r="J475" s="90"/>
      <c r="K475" s="90" t="s">
        <v>64</v>
      </c>
      <c r="L475" s="90" t="s">
        <v>138</v>
      </c>
      <c r="M475" s="91"/>
      <c r="N475" s="312">
        <v>1</v>
      </c>
      <c r="O475" s="313">
        <f t="shared" si="53"/>
        <v>9.0909090909090912E-2</v>
      </c>
      <c r="P475" s="104"/>
      <c r="Q475" s="92"/>
      <c r="R475" s="92"/>
      <c r="S475" s="92"/>
      <c r="T475" s="92"/>
      <c r="U475" s="92"/>
      <c r="V475" s="92"/>
      <c r="W475" s="92"/>
      <c r="X475" s="109">
        <f t="shared" si="47"/>
        <v>0</v>
      </c>
      <c r="Y475" s="83"/>
      <c r="Z475" s="110">
        <f t="shared" si="48"/>
        <v>0</v>
      </c>
      <c r="AA475" s="111"/>
      <c r="AB475" s="92"/>
      <c r="AC475" s="92"/>
      <c r="AD475" s="92"/>
      <c r="AE475" s="92"/>
      <c r="AF475" s="92"/>
      <c r="AG475" s="92"/>
      <c r="AH475" s="92"/>
      <c r="AI475" s="109">
        <f t="shared" si="49"/>
        <v>0</v>
      </c>
      <c r="AJ475" s="83"/>
      <c r="AK475" s="110">
        <f t="shared" si="50"/>
        <v>0</v>
      </c>
      <c r="AL475" s="111"/>
      <c r="AM475" s="92"/>
      <c r="AN475" s="92">
        <v>1</v>
      </c>
      <c r="AO475" s="92"/>
      <c r="AP475" s="92"/>
      <c r="AQ475" s="92"/>
      <c r="AR475" s="92"/>
      <c r="AS475" s="92"/>
      <c r="AT475" s="92"/>
      <c r="AU475" s="92"/>
      <c r="AV475" s="109">
        <f t="shared" si="51"/>
        <v>25</v>
      </c>
      <c r="AW475" s="75"/>
      <c r="AX475" s="110">
        <f t="shared" si="52"/>
        <v>2.2727272727272729</v>
      </c>
      <c r="AY475" s="111"/>
      <c r="AZ475" s="93"/>
      <c r="BA475" s="94" t="s">
        <v>131</v>
      </c>
      <c r="BB475" s="71"/>
      <c r="BC475" s="95"/>
      <c r="BD475" s="41">
        <v>3</v>
      </c>
      <c r="BE475" s="52">
        <v>34</v>
      </c>
      <c r="BF475" s="103">
        <v>3411</v>
      </c>
      <c r="BG475" s="280" t="s">
        <v>52</v>
      </c>
    </row>
    <row r="476" spans="1:59" s="63" customFormat="1" ht="12.75" x14ac:dyDescent="0.2">
      <c r="A476" s="196">
        <v>3</v>
      </c>
      <c r="B476" s="197" t="s">
        <v>108</v>
      </c>
      <c r="C476" s="208">
        <v>34</v>
      </c>
      <c r="D476" s="209" t="s">
        <v>275</v>
      </c>
      <c r="E476" s="212">
        <v>3411</v>
      </c>
      <c r="F476" s="213" t="s">
        <v>276</v>
      </c>
      <c r="G476" s="231" t="s">
        <v>1188</v>
      </c>
      <c r="H476" s="89"/>
      <c r="I476" s="90" t="s">
        <v>290</v>
      </c>
      <c r="J476" s="90"/>
      <c r="K476" s="90" t="s">
        <v>64</v>
      </c>
      <c r="L476" s="90" t="s">
        <v>136</v>
      </c>
      <c r="M476" s="91"/>
      <c r="N476" s="312">
        <v>1</v>
      </c>
      <c r="O476" s="313">
        <f t="shared" si="53"/>
        <v>9.0909090909090912E-2</v>
      </c>
      <c r="P476" s="104"/>
      <c r="Q476" s="92"/>
      <c r="R476" s="92"/>
      <c r="S476" s="92"/>
      <c r="T476" s="92"/>
      <c r="U476" s="92"/>
      <c r="V476" s="92"/>
      <c r="W476" s="92"/>
      <c r="X476" s="109">
        <f t="shared" si="47"/>
        <v>0</v>
      </c>
      <c r="Y476" s="83"/>
      <c r="Z476" s="110">
        <f t="shared" si="48"/>
        <v>0</v>
      </c>
      <c r="AA476" s="111"/>
      <c r="AB476" s="92"/>
      <c r="AC476" s="92"/>
      <c r="AD476" s="92"/>
      <c r="AE476" s="92"/>
      <c r="AF476" s="92"/>
      <c r="AG476" s="92"/>
      <c r="AH476" s="92"/>
      <c r="AI476" s="109">
        <f t="shared" si="49"/>
        <v>0</v>
      </c>
      <c r="AJ476" s="83"/>
      <c r="AK476" s="110">
        <f t="shared" si="50"/>
        <v>0</v>
      </c>
      <c r="AL476" s="111"/>
      <c r="AM476" s="92"/>
      <c r="AN476" s="92">
        <v>1</v>
      </c>
      <c r="AO476" s="92"/>
      <c r="AP476" s="92"/>
      <c r="AQ476" s="92"/>
      <c r="AR476" s="92"/>
      <c r="AS476" s="92"/>
      <c r="AT476" s="92"/>
      <c r="AU476" s="92"/>
      <c r="AV476" s="109">
        <f t="shared" si="51"/>
        <v>25</v>
      </c>
      <c r="AW476" s="75"/>
      <c r="AX476" s="110">
        <f t="shared" si="52"/>
        <v>2.2727272727272729</v>
      </c>
      <c r="AY476" s="111"/>
      <c r="AZ476" s="93"/>
      <c r="BA476" s="94" t="s">
        <v>131</v>
      </c>
      <c r="BB476" s="71"/>
      <c r="BC476" s="95"/>
      <c r="BD476" s="41">
        <v>3</v>
      </c>
      <c r="BE476" s="52">
        <v>34</v>
      </c>
      <c r="BF476" s="103">
        <v>3411</v>
      </c>
      <c r="BG476" s="280" t="s">
        <v>52</v>
      </c>
    </row>
    <row r="477" spans="1:59" s="63" customFormat="1" ht="12.75" x14ac:dyDescent="0.2">
      <c r="A477" s="196">
        <v>3</v>
      </c>
      <c r="B477" s="197" t="s">
        <v>108</v>
      </c>
      <c r="C477" s="208">
        <v>34</v>
      </c>
      <c r="D477" s="209" t="s">
        <v>275</v>
      </c>
      <c r="E477" s="212">
        <v>3411</v>
      </c>
      <c r="F477" s="213" t="s">
        <v>276</v>
      </c>
      <c r="G477" s="231" t="s">
        <v>1188</v>
      </c>
      <c r="H477" s="89"/>
      <c r="I477" s="90" t="s">
        <v>291</v>
      </c>
      <c r="J477" s="90"/>
      <c r="K477" s="90" t="s">
        <v>64</v>
      </c>
      <c r="L477" s="90" t="s">
        <v>282</v>
      </c>
      <c r="M477" s="91"/>
      <c r="N477" s="312">
        <v>1</v>
      </c>
      <c r="O477" s="313">
        <f t="shared" si="53"/>
        <v>9.0909090909090912E-2</v>
      </c>
      <c r="P477" s="104"/>
      <c r="Q477" s="92"/>
      <c r="R477" s="92"/>
      <c r="S477" s="92"/>
      <c r="T477" s="92"/>
      <c r="U477" s="92"/>
      <c r="V477" s="92"/>
      <c r="W477" s="92"/>
      <c r="X477" s="109">
        <f t="shared" si="47"/>
        <v>0</v>
      </c>
      <c r="Y477" s="83"/>
      <c r="Z477" s="110">
        <f t="shared" si="48"/>
        <v>0</v>
      </c>
      <c r="AA477" s="111"/>
      <c r="AB477" s="92"/>
      <c r="AC477" s="92"/>
      <c r="AD477" s="92"/>
      <c r="AE477" s="92"/>
      <c r="AF477" s="92"/>
      <c r="AG477" s="92"/>
      <c r="AH477" s="92"/>
      <c r="AI477" s="109">
        <f t="shared" si="49"/>
        <v>0</v>
      </c>
      <c r="AJ477" s="83"/>
      <c r="AK477" s="110">
        <f t="shared" si="50"/>
        <v>0</v>
      </c>
      <c r="AL477" s="111"/>
      <c r="AM477" s="92"/>
      <c r="AN477" s="92">
        <v>1</v>
      </c>
      <c r="AO477" s="92"/>
      <c r="AP477" s="92"/>
      <c r="AQ477" s="92"/>
      <c r="AR477" s="92"/>
      <c r="AS477" s="92"/>
      <c r="AT477" s="92"/>
      <c r="AU477" s="92"/>
      <c r="AV477" s="109">
        <f t="shared" si="51"/>
        <v>25</v>
      </c>
      <c r="AW477" s="75"/>
      <c r="AX477" s="110">
        <f t="shared" si="52"/>
        <v>2.2727272727272729</v>
      </c>
      <c r="AY477" s="111"/>
      <c r="AZ477" s="93"/>
      <c r="BA477" s="94" t="s">
        <v>131</v>
      </c>
      <c r="BB477" s="71"/>
      <c r="BC477" s="95"/>
      <c r="BD477" s="41">
        <v>3</v>
      </c>
      <c r="BE477" s="52">
        <v>34</v>
      </c>
      <c r="BF477" s="103">
        <v>3411</v>
      </c>
      <c r="BG477" s="280" t="s">
        <v>52</v>
      </c>
    </row>
    <row r="478" spans="1:59" s="63" customFormat="1" ht="12.75" x14ac:dyDescent="0.2">
      <c r="A478" s="196">
        <v>3</v>
      </c>
      <c r="B478" s="197" t="s">
        <v>108</v>
      </c>
      <c r="C478" s="208">
        <v>34</v>
      </c>
      <c r="D478" s="209" t="s">
        <v>275</v>
      </c>
      <c r="E478" s="212">
        <v>3411</v>
      </c>
      <c r="F478" s="213" t="s">
        <v>276</v>
      </c>
      <c r="G478" s="231" t="s">
        <v>1188</v>
      </c>
      <c r="H478" s="89"/>
      <c r="I478" s="90" t="s">
        <v>292</v>
      </c>
      <c r="J478" s="90"/>
      <c r="K478" s="90" t="s">
        <v>64</v>
      </c>
      <c r="L478" s="90" t="s">
        <v>202</v>
      </c>
      <c r="M478" s="91"/>
      <c r="N478" s="312">
        <v>1</v>
      </c>
      <c r="O478" s="313">
        <f t="shared" si="53"/>
        <v>9.0909090909090912E-2</v>
      </c>
      <c r="P478" s="104"/>
      <c r="Q478" s="92"/>
      <c r="R478" s="92"/>
      <c r="S478" s="92"/>
      <c r="T478" s="92"/>
      <c r="U478" s="92"/>
      <c r="V478" s="92"/>
      <c r="W478" s="92"/>
      <c r="X478" s="109">
        <f t="shared" si="47"/>
        <v>0</v>
      </c>
      <c r="Y478" s="83"/>
      <c r="Z478" s="110">
        <f t="shared" si="48"/>
        <v>0</v>
      </c>
      <c r="AA478" s="111"/>
      <c r="AB478" s="92"/>
      <c r="AC478" s="92"/>
      <c r="AD478" s="92"/>
      <c r="AE478" s="92"/>
      <c r="AF478" s="92"/>
      <c r="AG478" s="92"/>
      <c r="AH478" s="92"/>
      <c r="AI478" s="109">
        <f t="shared" si="49"/>
        <v>0</v>
      </c>
      <c r="AJ478" s="83"/>
      <c r="AK478" s="110">
        <f t="shared" si="50"/>
        <v>0</v>
      </c>
      <c r="AL478" s="111"/>
      <c r="AM478" s="92"/>
      <c r="AN478" s="92"/>
      <c r="AO478" s="92"/>
      <c r="AP478" s="92"/>
      <c r="AQ478" s="92"/>
      <c r="AR478" s="92"/>
      <c r="AS478" s="92">
        <v>1</v>
      </c>
      <c r="AT478" s="92"/>
      <c r="AU478" s="92"/>
      <c r="AV478" s="109">
        <f t="shared" si="51"/>
        <v>1000</v>
      </c>
      <c r="AW478" s="75"/>
      <c r="AX478" s="110">
        <f t="shared" si="52"/>
        <v>90.909090909090907</v>
      </c>
      <c r="AY478" s="111"/>
      <c r="AZ478" s="93"/>
      <c r="BA478" s="94" t="s">
        <v>131</v>
      </c>
      <c r="BB478" s="71"/>
      <c r="BC478" s="95"/>
      <c r="BD478" s="41">
        <v>3</v>
      </c>
      <c r="BE478" s="52">
        <v>34</v>
      </c>
      <c r="BF478" s="103">
        <v>3411</v>
      </c>
      <c r="BG478" s="280" t="s">
        <v>52</v>
      </c>
    </row>
    <row r="479" spans="1:59" s="63" customFormat="1" ht="12.75" x14ac:dyDescent="0.2">
      <c r="A479" s="196">
        <v>3</v>
      </c>
      <c r="B479" s="197" t="s">
        <v>108</v>
      </c>
      <c r="C479" s="208">
        <v>34</v>
      </c>
      <c r="D479" s="209" t="s">
        <v>275</v>
      </c>
      <c r="E479" s="212">
        <v>3411</v>
      </c>
      <c r="F479" s="213" t="s">
        <v>276</v>
      </c>
      <c r="G479" s="231" t="s">
        <v>1188</v>
      </c>
      <c r="H479" s="89"/>
      <c r="I479" s="90" t="s">
        <v>293</v>
      </c>
      <c r="J479" s="90"/>
      <c r="K479" s="90" t="s">
        <v>90</v>
      </c>
      <c r="L479" s="90" t="s">
        <v>294</v>
      </c>
      <c r="M479" s="91"/>
      <c r="N479" s="312">
        <v>1</v>
      </c>
      <c r="O479" s="313">
        <f t="shared" si="53"/>
        <v>9.0909090909090912E-2</v>
      </c>
      <c r="P479" s="104"/>
      <c r="Q479" s="92"/>
      <c r="R479" s="92"/>
      <c r="S479" s="92"/>
      <c r="T479" s="92"/>
      <c r="U479" s="92"/>
      <c r="V479" s="92">
        <v>1</v>
      </c>
      <c r="W479" s="92"/>
      <c r="X479" s="109">
        <f t="shared" si="47"/>
        <v>10000</v>
      </c>
      <c r="Y479" s="83"/>
      <c r="Z479" s="110">
        <f t="shared" si="48"/>
        <v>909.09090909090912</v>
      </c>
      <c r="AA479" s="111"/>
      <c r="AB479" s="92"/>
      <c r="AC479" s="92"/>
      <c r="AD479" s="92"/>
      <c r="AE479" s="92"/>
      <c r="AF479" s="92"/>
      <c r="AG479" s="92"/>
      <c r="AH479" s="92"/>
      <c r="AI479" s="109">
        <f t="shared" si="49"/>
        <v>0</v>
      </c>
      <c r="AJ479" s="83"/>
      <c r="AK479" s="110">
        <f t="shared" si="50"/>
        <v>0</v>
      </c>
      <c r="AL479" s="111"/>
      <c r="AM479" s="92"/>
      <c r="AN479" s="92"/>
      <c r="AO479" s="92"/>
      <c r="AP479" s="92">
        <v>1</v>
      </c>
      <c r="AQ479" s="92"/>
      <c r="AR479" s="92"/>
      <c r="AS479" s="92"/>
      <c r="AT479" s="92"/>
      <c r="AU479" s="92"/>
      <c r="AV479" s="109">
        <f t="shared" si="51"/>
        <v>100</v>
      </c>
      <c r="AW479" s="75"/>
      <c r="AX479" s="110">
        <f t="shared" si="52"/>
        <v>9.0909090909090917</v>
      </c>
      <c r="AY479" s="111"/>
      <c r="AZ479" s="93"/>
      <c r="BA479" s="94" t="s">
        <v>131</v>
      </c>
      <c r="BB479" s="71"/>
      <c r="BC479" s="95"/>
      <c r="BD479" s="41">
        <v>3</v>
      </c>
      <c r="BE479" s="52">
        <v>34</v>
      </c>
      <c r="BF479" s="103">
        <v>3411</v>
      </c>
      <c r="BG479" s="280" t="s">
        <v>52</v>
      </c>
    </row>
    <row r="480" spans="1:59" s="63" customFormat="1" ht="12.75" x14ac:dyDescent="0.2">
      <c r="A480" s="196">
        <v>3</v>
      </c>
      <c r="B480" s="197" t="s">
        <v>108</v>
      </c>
      <c r="C480" s="208">
        <v>34</v>
      </c>
      <c r="D480" s="209" t="s">
        <v>275</v>
      </c>
      <c r="E480" s="212">
        <v>3411</v>
      </c>
      <c r="F480" s="213" t="s">
        <v>276</v>
      </c>
      <c r="G480" s="231" t="s">
        <v>1188</v>
      </c>
      <c r="H480" s="89"/>
      <c r="I480" s="90" t="s">
        <v>295</v>
      </c>
      <c r="J480" s="90"/>
      <c r="K480" s="90" t="s">
        <v>64</v>
      </c>
      <c r="L480" s="90" t="s">
        <v>136</v>
      </c>
      <c r="M480" s="91"/>
      <c r="N480" s="312">
        <v>1</v>
      </c>
      <c r="O480" s="313">
        <f t="shared" si="53"/>
        <v>9.0909090909090912E-2</v>
      </c>
      <c r="P480" s="104"/>
      <c r="Q480" s="92"/>
      <c r="R480" s="92"/>
      <c r="S480" s="92"/>
      <c r="T480" s="92"/>
      <c r="U480" s="92"/>
      <c r="V480" s="92"/>
      <c r="W480" s="92"/>
      <c r="X480" s="109">
        <f t="shared" si="47"/>
        <v>0</v>
      </c>
      <c r="Y480" s="83"/>
      <c r="Z480" s="110">
        <f t="shared" si="48"/>
        <v>0</v>
      </c>
      <c r="AA480" s="111"/>
      <c r="AB480" s="92"/>
      <c r="AC480" s="92"/>
      <c r="AD480" s="92"/>
      <c r="AE480" s="92"/>
      <c r="AF480" s="92"/>
      <c r="AG480" s="92"/>
      <c r="AH480" s="92"/>
      <c r="AI480" s="109">
        <f t="shared" si="49"/>
        <v>0</v>
      </c>
      <c r="AJ480" s="83"/>
      <c r="AK480" s="110">
        <f t="shared" si="50"/>
        <v>0</v>
      </c>
      <c r="AL480" s="111"/>
      <c r="AM480" s="92"/>
      <c r="AN480" s="92">
        <v>1</v>
      </c>
      <c r="AO480" s="92"/>
      <c r="AP480" s="92"/>
      <c r="AQ480" s="92"/>
      <c r="AR480" s="92"/>
      <c r="AS480" s="92"/>
      <c r="AT480" s="92"/>
      <c r="AU480" s="92"/>
      <c r="AV480" s="109">
        <f t="shared" si="51"/>
        <v>25</v>
      </c>
      <c r="AW480" s="75"/>
      <c r="AX480" s="110">
        <f t="shared" si="52"/>
        <v>2.2727272727272729</v>
      </c>
      <c r="AY480" s="111"/>
      <c r="AZ480" s="93"/>
      <c r="BA480" s="94" t="s">
        <v>131</v>
      </c>
      <c r="BB480" s="71"/>
      <c r="BC480" s="95"/>
      <c r="BD480" s="41">
        <v>3</v>
      </c>
      <c r="BE480" s="52">
        <v>34</v>
      </c>
      <c r="BF480" s="103">
        <v>3411</v>
      </c>
      <c r="BG480" s="280" t="s">
        <v>52</v>
      </c>
    </row>
    <row r="481" spans="1:59" s="63" customFormat="1" ht="12.75" x14ac:dyDescent="0.2">
      <c r="A481" s="196">
        <v>3</v>
      </c>
      <c r="B481" s="197" t="s">
        <v>108</v>
      </c>
      <c r="C481" s="208">
        <v>34</v>
      </c>
      <c r="D481" s="209" t="s">
        <v>275</v>
      </c>
      <c r="E481" s="212">
        <v>3411</v>
      </c>
      <c r="F481" s="213" t="s">
        <v>276</v>
      </c>
      <c r="G481" s="231" t="s">
        <v>1188</v>
      </c>
      <c r="H481" s="89"/>
      <c r="I481" s="219"/>
      <c r="J481" s="90"/>
      <c r="K481" s="90"/>
      <c r="L481" s="90"/>
      <c r="M481" s="91"/>
      <c r="N481" s="247"/>
      <c r="O481" s="306"/>
      <c r="P481" s="104"/>
      <c r="Q481" s="92"/>
      <c r="R481" s="92"/>
      <c r="S481" s="92"/>
      <c r="T481" s="92"/>
      <c r="U481" s="92"/>
      <c r="V481" s="92"/>
      <c r="W481" s="92"/>
      <c r="X481" s="75"/>
      <c r="Y481" s="83"/>
      <c r="Z481" s="83"/>
      <c r="AA481" s="83"/>
      <c r="AB481" s="92"/>
      <c r="AC481" s="92"/>
      <c r="AD481" s="92"/>
      <c r="AE481" s="92"/>
      <c r="AF481" s="92"/>
      <c r="AG481" s="92"/>
      <c r="AH481" s="92"/>
      <c r="AI481" s="75"/>
      <c r="AJ481" s="83"/>
      <c r="AK481" s="83"/>
      <c r="AL481" s="83"/>
      <c r="AM481" s="92"/>
      <c r="AN481" s="92"/>
      <c r="AO481" s="92"/>
      <c r="AP481" s="92"/>
      <c r="AQ481" s="92"/>
      <c r="AR481" s="92"/>
      <c r="AS481" s="92"/>
      <c r="AT481" s="92"/>
      <c r="AU481" s="92"/>
      <c r="AV481" s="75"/>
      <c r="AW481" s="75"/>
      <c r="AX481" s="83"/>
      <c r="AY481" s="83"/>
      <c r="AZ481" s="93"/>
      <c r="BA481" s="94"/>
      <c r="BB481" s="71"/>
      <c r="BC481" s="95"/>
      <c r="BD481" s="41">
        <v>3</v>
      </c>
      <c r="BE481" s="52">
        <v>34</v>
      </c>
      <c r="BF481" s="103">
        <v>3411</v>
      </c>
      <c r="BG481" s="280" t="s">
        <v>52</v>
      </c>
    </row>
    <row r="482" spans="1:59" s="63" customFormat="1" ht="12.75" x14ac:dyDescent="0.2">
      <c r="A482" s="196">
        <v>3</v>
      </c>
      <c r="B482" s="197" t="s">
        <v>108</v>
      </c>
      <c r="C482" s="208">
        <v>34</v>
      </c>
      <c r="D482" s="209" t="s">
        <v>275</v>
      </c>
      <c r="E482" s="212">
        <v>3411</v>
      </c>
      <c r="F482" s="213" t="s">
        <v>276</v>
      </c>
      <c r="G482" s="231" t="s">
        <v>1188</v>
      </c>
      <c r="H482" s="65"/>
      <c r="I482" s="222"/>
      <c r="J482" s="66"/>
      <c r="K482" s="66"/>
      <c r="L482" s="66"/>
      <c r="M482" s="64"/>
      <c r="N482" s="304"/>
      <c r="O482" s="305"/>
      <c r="P482" s="127"/>
      <c r="Q482" s="67"/>
      <c r="R482" s="67"/>
      <c r="S482" s="67"/>
      <c r="T482" s="67"/>
      <c r="U482" s="67"/>
      <c r="V482" s="67"/>
      <c r="W482" s="67"/>
      <c r="X482" s="67"/>
      <c r="Y482" s="68"/>
      <c r="Z482" s="68"/>
      <c r="AA482" s="68"/>
      <c r="AB482" s="67"/>
      <c r="AC482" s="67"/>
      <c r="AD482" s="67"/>
      <c r="AE482" s="67"/>
      <c r="AF482" s="67"/>
      <c r="AG482" s="67"/>
      <c r="AH482" s="67"/>
      <c r="AI482" s="67"/>
      <c r="AJ482" s="68"/>
      <c r="AK482" s="68"/>
      <c r="AL482" s="68"/>
      <c r="AM482" s="67"/>
      <c r="AN482" s="67"/>
      <c r="AO482" s="67"/>
      <c r="AP482" s="67"/>
      <c r="AQ482" s="67"/>
      <c r="AR482" s="67"/>
      <c r="AS482" s="67"/>
      <c r="AT482" s="67"/>
      <c r="AU482" s="67"/>
      <c r="AV482" s="67"/>
      <c r="AW482" s="67"/>
      <c r="AX482" s="68"/>
      <c r="AY482" s="68"/>
      <c r="AZ482" s="69"/>
      <c r="BA482" s="70"/>
      <c r="BB482" s="71"/>
      <c r="BC482" s="95"/>
      <c r="BD482" s="41">
        <v>3</v>
      </c>
      <c r="BE482" s="52">
        <v>34</v>
      </c>
      <c r="BF482" s="103">
        <v>3411</v>
      </c>
      <c r="BG482" s="275"/>
    </row>
    <row r="483" spans="1:59" s="63" customFormat="1" ht="12.75" x14ac:dyDescent="0.2">
      <c r="A483" s="196">
        <v>3</v>
      </c>
      <c r="B483" s="197" t="s">
        <v>108</v>
      </c>
      <c r="C483" s="208">
        <v>34</v>
      </c>
      <c r="D483" s="209" t="s">
        <v>275</v>
      </c>
      <c r="E483" s="212">
        <v>3411</v>
      </c>
      <c r="F483" s="213" t="s">
        <v>276</v>
      </c>
      <c r="G483" s="232"/>
      <c r="H483" s="97"/>
      <c r="I483" s="224"/>
      <c r="J483" s="98"/>
      <c r="K483" s="98"/>
      <c r="L483" s="98"/>
      <c r="M483" s="96"/>
      <c r="N483" s="307"/>
      <c r="O483" s="246"/>
      <c r="P483" s="124"/>
      <c r="Q483" s="99"/>
      <c r="R483" s="99"/>
      <c r="S483" s="99"/>
      <c r="T483" s="99"/>
      <c r="U483" s="99"/>
      <c r="V483" s="99"/>
      <c r="W483" s="99"/>
      <c r="X483" s="99"/>
      <c r="Y483" s="100"/>
      <c r="Z483" s="100"/>
      <c r="AA483" s="100"/>
      <c r="AB483" s="99"/>
      <c r="AC483" s="99"/>
      <c r="AD483" s="99"/>
      <c r="AE483" s="99"/>
      <c r="AF483" s="99"/>
      <c r="AG483" s="99"/>
      <c r="AH483" s="99"/>
      <c r="AI483" s="99"/>
      <c r="AJ483" s="100"/>
      <c r="AK483" s="100"/>
      <c r="AL483" s="100"/>
      <c r="AM483" s="99"/>
      <c r="AN483" s="99"/>
      <c r="AO483" s="99"/>
      <c r="AP483" s="99"/>
      <c r="AQ483" s="99"/>
      <c r="AR483" s="99"/>
      <c r="AS483" s="99"/>
      <c r="AT483" s="99"/>
      <c r="AU483" s="99"/>
      <c r="AV483" s="99"/>
      <c r="AW483" s="99"/>
      <c r="AX483" s="100"/>
      <c r="AY483" s="100"/>
      <c r="AZ483" s="101"/>
      <c r="BA483" s="102"/>
      <c r="BB483" s="95"/>
      <c r="BC483" s="95"/>
      <c r="BD483" s="41">
        <v>3</v>
      </c>
      <c r="BE483" s="52">
        <v>34</v>
      </c>
      <c r="BF483" s="103">
        <v>3411</v>
      </c>
      <c r="BG483" s="277"/>
    </row>
    <row r="484" spans="1:59" s="63" customFormat="1" ht="12.75" x14ac:dyDescent="0.2">
      <c r="A484" s="196">
        <v>3</v>
      </c>
      <c r="B484" s="197" t="s">
        <v>108</v>
      </c>
      <c r="C484" s="208">
        <v>34</v>
      </c>
      <c r="D484" s="209" t="s">
        <v>275</v>
      </c>
      <c r="E484" s="210">
        <v>3412</v>
      </c>
      <c r="F484" s="211" t="s">
        <v>296</v>
      </c>
      <c r="G484" s="230"/>
      <c r="H484" s="56"/>
      <c r="I484" s="221"/>
      <c r="J484" s="57"/>
      <c r="K484" s="57"/>
      <c r="L484" s="57"/>
      <c r="M484" s="55"/>
      <c r="N484" s="303"/>
      <c r="O484" s="245"/>
      <c r="P484" s="122"/>
      <c r="Q484" s="122"/>
      <c r="R484" s="122"/>
      <c r="S484" s="122"/>
      <c r="T484" s="122"/>
      <c r="U484" s="122"/>
      <c r="V484" s="122"/>
      <c r="W484" s="122"/>
      <c r="X484" s="122"/>
      <c r="Y484" s="59"/>
      <c r="Z484" s="123"/>
      <c r="AA484" s="123"/>
      <c r="AB484" s="122"/>
      <c r="AC484" s="122"/>
      <c r="AD484" s="122"/>
      <c r="AE484" s="122"/>
      <c r="AF484" s="122"/>
      <c r="AG484" s="122"/>
      <c r="AH484" s="122"/>
      <c r="AI484" s="122"/>
      <c r="AJ484" s="59"/>
      <c r="AK484" s="123"/>
      <c r="AL484" s="123"/>
      <c r="AM484" s="122"/>
      <c r="AN484" s="122"/>
      <c r="AO484" s="122"/>
      <c r="AP484" s="122"/>
      <c r="AQ484" s="122"/>
      <c r="AR484" s="122"/>
      <c r="AS484" s="122"/>
      <c r="AT484" s="122"/>
      <c r="AU484" s="122"/>
      <c r="AV484" s="122"/>
      <c r="AW484" s="58"/>
      <c r="AX484" s="123"/>
      <c r="AY484" s="59"/>
      <c r="AZ484" s="60"/>
      <c r="BA484" s="61"/>
      <c r="BB484" s="54"/>
      <c r="BC484" s="54"/>
      <c r="BD484" s="41">
        <v>3</v>
      </c>
      <c r="BE484" s="52">
        <v>34</v>
      </c>
      <c r="BF484" s="62">
        <v>3412</v>
      </c>
      <c r="BG484" s="274"/>
    </row>
    <row r="485" spans="1:59" s="63" customFormat="1" ht="12.75" x14ac:dyDescent="0.2">
      <c r="A485" s="196">
        <v>3</v>
      </c>
      <c r="B485" s="197" t="s">
        <v>108</v>
      </c>
      <c r="C485" s="208">
        <v>34</v>
      </c>
      <c r="D485" s="209" t="s">
        <v>275</v>
      </c>
      <c r="E485" s="210">
        <v>3412</v>
      </c>
      <c r="F485" s="211" t="s">
        <v>296</v>
      </c>
      <c r="G485" s="230"/>
      <c r="H485" s="56"/>
      <c r="I485" s="221"/>
      <c r="J485" s="57"/>
      <c r="K485" s="57"/>
      <c r="L485" s="57"/>
      <c r="M485" s="55"/>
      <c r="N485" s="303"/>
      <c r="O485" s="245"/>
      <c r="P485" s="122"/>
      <c r="Q485" s="58"/>
      <c r="R485" s="58"/>
      <c r="S485" s="58"/>
      <c r="T485" s="58"/>
      <c r="U485" s="58"/>
      <c r="V485" s="58"/>
      <c r="W485" s="58"/>
      <c r="X485" s="58"/>
      <c r="Y485" s="59"/>
      <c r="Z485" s="59"/>
      <c r="AA485" s="59"/>
      <c r="AB485" s="58"/>
      <c r="AC485" s="58"/>
      <c r="AD485" s="58"/>
      <c r="AE485" s="58"/>
      <c r="AF485" s="58"/>
      <c r="AG485" s="58"/>
      <c r="AH485" s="58"/>
      <c r="AI485" s="58"/>
      <c r="AJ485" s="59"/>
      <c r="AK485" s="59"/>
      <c r="AL485" s="59"/>
      <c r="AM485" s="58"/>
      <c r="AN485" s="58"/>
      <c r="AO485" s="58"/>
      <c r="AP485" s="58"/>
      <c r="AQ485" s="58"/>
      <c r="AR485" s="58"/>
      <c r="AS485" s="58"/>
      <c r="AT485" s="58"/>
      <c r="AU485" s="58"/>
      <c r="AV485" s="58"/>
      <c r="AW485" s="58"/>
      <c r="AX485" s="59"/>
      <c r="AY485" s="59"/>
      <c r="AZ485" s="60"/>
      <c r="BA485" s="61"/>
      <c r="BB485" s="54"/>
      <c r="BC485" s="54"/>
      <c r="BD485" s="41">
        <v>3</v>
      </c>
      <c r="BE485" s="52">
        <v>34</v>
      </c>
      <c r="BF485" s="62">
        <v>3412</v>
      </c>
      <c r="BG485" s="274"/>
    </row>
    <row r="486" spans="1:59" s="63" customFormat="1" ht="12.75" x14ac:dyDescent="0.2">
      <c r="A486" s="196">
        <v>3</v>
      </c>
      <c r="B486" s="197" t="s">
        <v>108</v>
      </c>
      <c r="C486" s="208">
        <v>34</v>
      </c>
      <c r="D486" s="209" t="s">
        <v>275</v>
      </c>
      <c r="E486" s="210">
        <v>3412</v>
      </c>
      <c r="F486" s="211" t="s">
        <v>296</v>
      </c>
      <c r="G486" s="231" t="s">
        <v>1188</v>
      </c>
      <c r="H486" s="65"/>
      <c r="I486" s="222"/>
      <c r="J486" s="66"/>
      <c r="K486" s="66"/>
      <c r="L486" s="66"/>
      <c r="M486" s="64"/>
      <c r="N486" s="308"/>
      <c r="O486" s="309"/>
      <c r="P486" s="127"/>
      <c r="Q486" s="67"/>
      <c r="R486" s="67"/>
      <c r="S486" s="67"/>
      <c r="T486" s="67"/>
      <c r="U486" s="67"/>
      <c r="V486" s="67"/>
      <c r="W486" s="67"/>
      <c r="X486" s="67"/>
      <c r="Y486" s="68"/>
      <c r="Z486" s="68"/>
      <c r="AA486" s="68"/>
      <c r="AB486" s="67"/>
      <c r="AC486" s="67"/>
      <c r="AD486" s="67"/>
      <c r="AE486" s="67"/>
      <c r="AF486" s="67"/>
      <c r="AG486" s="67"/>
      <c r="AH486" s="67"/>
      <c r="AI486" s="67"/>
      <c r="AJ486" s="68"/>
      <c r="AK486" s="68"/>
      <c r="AL486" s="68"/>
      <c r="AM486" s="67"/>
      <c r="AN486" s="67"/>
      <c r="AO486" s="67"/>
      <c r="AP486" s="67"/>
      <c r="AQ486" s="67"/>
      <c r="AR486" s="67"/>
      <c r="AS486" s="67"/>
      <c r="AT486" s="67"/>
      <c r="AU486" s="67"/>
      <c r="AV486" s="67"/>
      <c r="AW486" s="67"/>
      <c r="AX486" s="68"/>
      <c r="AY486" s="68"/>
      <c r="AZ486" s="69"/>
      <c r="BA486" s="70"/>
      <c r="BB486" s="71"/>
      <c r="BC486" s="54"/>
      <c r="BD486" s="41">
        <v>3</v>
      </c>
      <c r="BE486" s="52">
        <v>34</v>
      </c>
      <c r="BF486" s="62">
        <v>3412</v>
      </c>
      <c r="BG486" s="275"/>
    </row>
    <row r="487" spans="1:59" s="63" customFormat="1" ht="12.75" x14ac:dyDescent="0.2">
      <c r="A487" s="196">
        <v>3</v>
      </c>
      <c r="B487" s="197" t="s">
        <v>108</v>
      </c>
      <c r="C487" s="208">
        <v>34</v>
      </c>
      <c r="D487" s="209" t="s">
        <v>275</v>
      </c>
      <c r="E487" s="210">
        <v>3412</v>
      </c>
      <c r="F487" s="211" t="s">
        <v>296</v>
      </c>
      <c r="G487" s="231" t="s">
        <v>1188</v>
      </c>
      <c r="H487" s="72" t="s">
        <v>1233</v>
      </c>
      <c r="I487" s="223" t="s">
        <v>1185</v>
      </c>
      <c r="J487" s="73"/>
      <c r="K487" s="73"/>
      <c r="L487" s="73"/>
      <c r="M487" s="74"/>
      <c r="N487" s="247"/>
      <c r="O487" s="306"/>
      <c r="P487" s="105"/>
      <c r="Q487" s="75"/>
      <c r="R487" s="75"/>
      <c r="S487" s="75"/>
      <c r="T487" s="75"/>
      <c r="U487" s="75"/>
      <c r="V487" s="75"/>
      <c r="W487" s="75"/>
      <c r="X487" s="75"/>
      <c r="Y487" s="76" t="s">
        <v>1241</v>
      </c>
      <c r="Z487" s="77" t="s">
        <v>1241</v>
      </c>
      <c r="AA487" s="78">
        <f>AA$465</f>
        <v>500</v>
      </c>
      <c r="AB487" s="75"/>
      <c r="AC487" s="75"/>
      <c r="AD487" s="75"/>
      <c r="AE487" s="75"/>
      <c r="AF487" s="75"/>
      <c r="AG487" s="75"/>
      <c r="AH487" s="75"/>
      <c r="AI487" s="75"/>
      <c r="AJ487" s="76" t="s">
        <v>1241</v>
      </c>
      <c r="AK487" s="77" t="s">
        <v>1241</v>
      </c>
      <c r="AL487" s="78">
        <f>AL$465</f>
        <v>0</v>
      </c>
      <c r="AM487" s="75"/>
      <c r="AN487" s="75"/>
      <c r="AO487" s="75"/>
      <c r="AP487" s="75"/>
      <c r="AQ487" s="75"/>
      <c r="AR487" s="75"/>
      <c r="AS487" s="75"/>
      <c r="AT487" s="75"/>
      <c r="AU487" s="75"/>
      <c r="AV487" s="75"/>
      <c r="AW487" s="76" t="s">
        <v>1241</v>
      </c>
      <c r="AX487" s="77" t="s">
        <v>1241</v>
      </c>
      <c r="AY487" s="78">
        <f>AY$465</f>
        <v>100</v>
      </c>
      <c r="AZ487" s="79"/>
      <c r="BA487" s="80" t="str">
        <f>I487</f>
        <v>&gt; see 3411, Structural steelwork</v>
      </c>
      <c r="BB487" s="71"/>
      <c r="BC487" s="54"/>
      <c r="BD487" s="41">
        <v>3</v>
      </c>
      <c r="BE487" s="52">
        <v>34</v>
      </c>
      <c r="BF487" s="62">
        <v>3412</v>
      </c>
      <c r="BG487" s="276" t="s">
        <v>47</v>
      </c>
    </row>
    <row r="488" spans="1:59" s="63" customFormat="1" ht="12.75" x14ac:dyDescent="0.2">
      <c r="A488" s="196">
        <v>3</v>
      </c>
      <c r="B488" s="197" t="s">
        <v>108</v>
      </c>
      <c r="C488" s="208">
        <v>34</v>
      </c>
      <c r="D488" s="209" t="s">
        <v>275</v>
      </c>
      <c r="E488" s="210">
        <v>3412</v>
      </c>
      <c r="F488" s="211" t="s">
        <v>296</v>
      </c>
      <c r="G488" s="231" t="s">
        <v>1188</v>
      </c>
      <c r="H488" s="65"/>
      <c r="I488" s="222"/>
      <c r="J488" s="66"/>
      <c r="K488" s="66"/>
      <c r="L488" s="66"/>
      <c r="M488" s="64"/>
      <c r="N488" s="304"/>
      <c r="O488" s="305"/>
      <c r="P488" s="127"/>
      <c r="Q488" s="67"/>
      <c r="R488" s="67"/>
      <c r="S488" s="67"/>
      <c r="T488" s="67"/>
      <c r="U488" s="67"/>
      <c r="V488" s="67"/>
      <c r="W488" s="67"/>
      <c r="X488" s="67"/>
      <c r="Y488" s="68"/>
      <c r="Z488" s="68"/>
      <c r="AA488" s="68"/>
      <c r="AB488" s="67"/>
      <c r="AC488" s="67"/>
      <c r="AD488" s="67"/>
      <c r="AE488" s="67"/>
      <c r="AF488" s="67"/>
      <c r="AG488" s="67"/>
      <c r="AH488" s="67"/>
      <c r="AI488" s="67"/>
      <c r="AJ488" s="68"/>
      <c r="AK488" s="68"/>
      <c r="AL488" s="68"/>
      <c r="AM488" s="67"/>
      <c r="AN488" s="67"/>
      <c r="AO488" s="67"/>
      <c r="AP488" s="67"/>
      <c r="AQ488" s="67"/>
      <c r="AR488" s="67"/>
      <c r="AS488" s="67"/>
      <c r="AT488" s="67"/>
      <c r="AU488" s="67"/>
      <c r="AV488" s="67"/>
      <c r="AW488" s="67"/>
      <c r="AX488" s="68"/>
      <c r="AY488" s="68"/>
      <c r="AZ488" s="69"/>
      <c r="BA488" s="70"/>
      <c r="BB488" s="71"/>
      <c r="BC488" s="54"/>
      <c r="BD488" s="41">
        <v>3</v>
      </c>
      <c r="BE488" s="52">
        <v>34</v>
      </c>
      <c r="BF488" s="62">
        <v>3412</v>
      </c>
      <c r="BG488" s="275"/>
    </row>
    <row r="489" spans="1:59" s="63" customFormat="1" ht="12.75" x14ac:dyDescent="0.2">
      <c r="A489" s="196">
        <v>3</v>
      </c>
      <c r="B489" s="197" t="s">
        <v>108</v>
      </c>
      <c r="C489" s="208">
        <v>34</v>
      </c>
      <c r="D489" s="209" t="s">
        <v>275</v>
      </c>
      <c r="E489" s="210">
        <v>3412</v>
      </c>
      <c r="F489" s="211" t="s">
        <v>296</v>
      </c>
      <c r="G489" s="230"/>
      <c r="H489" s="56"/>
      <c r="I489" s="221"/>
      <c r="J489" s="57"/>
      <c r="K489" s="57"/>
      <c r="L489" s="57"/>
      <c r="M489" s="55"/>
      <c r="N489" s="303"/>
      <c r="O489" s="245"/>
      <c r="P489" s="122"/>
      <c r="Q489" s="58"/>
      <c r="R489" s="58"/>
      <c r="S489" s="58"/>
      <c r="T489" s="58"/>
      <c r="U489" s="58"/>
      <c r="V489" s="58"/>
      <c r="W489" s="58"/>
      <c r="X489" s="58"/>
      <c r="Y489" s="59"/>
      <c r="Z489" s="59"/>
      <c r="AA489" s="59"/>
      <c r="AB489" s="58"/>
      <c r="AC489" s="58"/>
      <c r="AD489" s="58"/>
      <c r="AE489" s="58"/>
      <c r="AF489" s="58"/>
      <c r="AG489" s="58"/>
      <c r="AH489" s="58"/>
      <c r="AI489" s="58"/>
      <c r="AJ489" s="59"/>
      <c r="AK489" s="59"/>
      <c r="AL489" s="59"/>
      <c r="AM489" s="58"/>
      <c r="AN489" s="58"/>
      <c r="AO489" s="58"/>
      <c r="AP489" s="58"/>
      <c r="AQ489" s="58"/>
      <c r="AR489" s="58"/>
      <c r="AS489" s="58"/>
      <c r="AT489" s="58"/>
      <c r="AU489" s="58"/>
      <c r="AV489" s="58"/>
      <c r="AW489" s="58"/>
      <c r="AX489" s="59"/>
      <c r="AY489" s="59"/>
      <c r="AZ489" s="60"/>
      <c r="BA489" s="61"/>
      <c r="BB489" s="54"/>
      <c r="BC489" s="54"/>
      <c r="BD489" s="41">
        <v>3</v>
      </c>
      <c r="BE489" s="52">
        <v>34</v>
      </c>
      <c r="BF489" s="62">
        <v>3412</v>
      </c>
      <c r="BG489" s="274"/>
    </row>
    <row r="490" spans="1:59" s="63" customFormat="1" ht="12.75" x14ac:dyDescent="0.2">
      <c r="A490" s="196">
        <v>3</v>
      </c>
      <c r="B490" s="197" t="s">
        <v>108</v>
      </c>
      <c r="C490" s="208">
        <v>34</v>
      </c>
      <c r="D490" s="209" t="s">
        <v>275</v>
      </c>
      <c r="E490" s="212">
        <v>3421</v>
      </c>
      <c r="F490" s="213" t="s">
        <v>297</v>
      </c>
      <c r="G490" s="232"/>
      <c r="H490" s="97"/>
      <c r="I490" s="224"/>
      <c r="J490" s="98"/>
      <c r="K490" s="98"/>
      <c r="L490" s="98"/>
      <c r="M490" s="96"/>
      <c r="N490" s="307"/>
      <c r="O490" s="246"/>
      <c r="P490" s="124"/>
      <c r="Q490" s="124"/>
      <c r="R490" s="124"/>
      <c r="S490" s="124"/>
      <c r="T490" s="124"/>
      <c r="U490" s="124"/>
      <c r="V490" s="124"/>
      <c r="W490" s="124"/>
      <c r="X490" s="124"/>
      <c r="Y490" s="100"/>
      <c r="Z490" s="125"/>
      <c r="AA490" s="125"/>
      <c r="AB490" s="124"/>
      <c r="AC490" s="124"/>
      <c r="AD490" s="124"/>
      <c r="AE490" s="124"/>
      <c r="AF490" s="124"/>
      <c r="AG490" s="124"/>
      <c r="AH490" s="124"/>
      <c r="AI490" s="124"/>
      <c r="AJ490" s="100"/>
      <c r="AK490" s="125"/>
      <c r="AL490" s="125"/>
      <c r="AM490" s="124"/>
      <c r="AN490" s="124"/>
      <c r="AO490" s="124"/>
      <c r="AP490" s="124"/>
      <c r="AQ490" s="124"/>
      <c r="AR490" s="124"/>
      <c r="AS490" s="124"/>
      <c r="AT490" s="124"/>
      <c r="AU490" s="124"/>
      <c r="AV490" s="124"/>
      <c r="AW490" s="99"/>
      <c r="AX490" s="125"/>
      <c r="AY490" s="100"/>
      <c r="AZ490" s="101"/>
      <c r="BA490" s="102"/>
      <c r="BB490" s="95"/>
      <c r="BC490" s="95"/>
      <c r="BD490" s="41">
        <v>3</v>
      </c>
      <c r="BE490" s="52">
        <v>34</v>
      </c>
      <c r="BF490" s="103">
        <v>3421</v>
      </c>
      <c r="BG490" s="277"/>
    </row>
    <row r="491" spans="1:59" s="63" customFormat="1" ht="12.75" x14ac:dyDescent="0.2">
      <c r="A491" s="196">
        <v>3</v>
      </c>
      <c r="B491" s="197" t="s">
        <v>108</v>
      </c>
      <c r="C491" s="208">
        <v>34</v>
      </c>
      <c r="D491" s="209" t="s">
        <v>275</v>
      </c>
      <c r="E491" s="212">
        <v>3421</v>
      </c>
      <c r="F491" s="213" t="s">
        <v>297</v>
      </c>
      <c r="G491" s="232"/>
      <c r="H491" s="97"/>
      <c r="I491" s="224"/>
      <c r="J491" s="98"/>
      <c r="K491" s="98"/>
      <c r="L491" s="98"/>
      <c r="M491" s="96"/>
      <c r="N491" s="307"/>
      <c r="O491" s="246"/>
      <c r="P491" s="124"/>
      <c r="Q491" s="99"/>
      <c r="R491" s="99"/>
      <c r="S491" s="99"/>
      <c r="T491" s="99"/>
      <c r="U491" s="99"/>
      <c r="V491" s="99"/>
      <c r="W491" s="99"/>
      <c r="X491" s="99"/>
      <c r="Y491" s="100"/>
      <c r="Z491" s="100"/>
      <c r="AA491" s="100"/>
      <c r="AB491" s="99"/>
      <c r="AC491" s="99"/>
      <c r="AD491" s="99"/>
      <c r="AE491" s="99"/>
      <c r="AF491" s="99"/>
      <c r="AG491" s="99"/>
      <c r="AH491" s="99"/>
      <c r="AI491" s="99"/>
      <c r="AJ491" s="100"/>
      <c r="AK491" s="100"/>
      <c r="AL491" s="100"/>
      <c r="AM491" s="99"/>
      <c r="AN491" s="99"/>
      <c r="AO491" s="99"/>
      <c r="AP491" s="99"/>
      <c r="AQ491" s="99"/>
      <c r="AR491" s="99"/>
      <c r="AS491" s="99"/>
      <c r="AT491" s="99"/>
      <c r="AU491" s="99"/>
      <c r="AV491" s="99"/>
      <c r="AW491" s="99"/>
      <c r="AX491" s="100"/>
      <c r="AY491" s="100"/>
      <c r="AZ491" s="101"/>
      <c r="BA491" s="102"/>
      <c r="BB491" s="95"/>
      <c r="BC491" s="95"/>
      <c r="BD491" s="41">
        <v>3</v>
      </c>
      <c r="BE491" s="52">
        <v>34</v>
      </c>
      <c r="BF491" s="103">
        <v>3421</v>
      </c>
      <c r="BG491" s="277"/>
    </row>
    <row r="492" spans="1:59" s="63" customFormat="1" ht="12.75" x14ac:dyDescent="0.2">
      <c r="A492" s="196">
        <v>3</v>
      </c>
      <c r="B492" s="197" t="s">
        <v>108</v>
      </c>
      <c r="C492" s="208">
        <v>34</v>
      </c>
      <c r="D492" s="209" t="s">
        <v>275</v>
      </c>
      <c r="E492" s="212">
        <v>3421</v>
      </c>
      <c r="F492" s="213" t="s">
        <v>297</v>
      </c>
      <c r="G492" s="231" t="s">
        <v>1188</v>
      </c>
      <c r="H492" s="65"/>
      <c r="I492" s="222"/>
      <c r="J492" s="66"/>
      <c r="K492" s="66"/>
      <c r="L492" s="66"/>
      <c r="M492" s="64"/>
      <c r="N492" s="304"/>
      <c r="O492" s="305"/>
      <c r="P492" s="127"/>
      <c r="Q492" s="67"/>
      <c r="R492" s="67"/>
      <c r="S492" s="67"/>
      <c r="T492" s="67"/>
      <c r="U492" s="67"/>
      <c r="V492" s="67"/>
      <c r="W492" s="67"/>
      <c r="X492" s="67"/>
      <c r="Y492" s="68"/>
      <c r="Z492" s="68"/>
      <c r="AA492" s="68"/>
      <c r="AB492" s="67"/>
      <c r="AC492" s="67"/>
      <c r="AD492" s="67"/>
      <c r="AE492" s="67"/>
      <c r="AF492" s="67"/>
      <c r="AG492" s="67"/>
      <c r="AH492" s="67"/>
      <c r="AI492" s="67"/>
      <c r="AJ492" s="68"/>
      <c r="AK492" s="68"/>
      <c r="AL492" s="68"/>
      <c r="AM492" s="67"/>
      <c r="AN492" s="67"/>
      <c r="AO492" s="67"/>
      <c r="AP492" s="67"/>
      <c r="AQ492" s="67"/>
      <c r="AR492" s="67"/>
      <c r="AS492" s="67"/>
      <c r="AT492" s="67"/>
      <c r="AU492" s="67"/>
      <c r="AV492" s="67"/>
      <c r="AW492" s="67"/>
      <c r="AX492" s="68"/>
      <c r="AY492" s="68"/>
      <c r="AZ492" s="69"/>
      <c r="BA492" s="70"/>
      <c r="BB492" s="71"/>
      <c r="BC492" s="95"/>
      <c r="BD492" s="41">
        <v>3</v>
      </c>
      <c r="BE492" s="52">
        <v>34</v>
      </c>
      <c r="BF492" s="103">
        <v>3421</v>
      </c>
      <c r="BG492" s="275"/>
    </row>
    <row r="493" spans="1:59" s="63" customFormat="1" ht="12.75" x14ac:dyDescent="0.2">
      <c r="A493" s="196">
        <v>3</v>
      </c>
      <c r="B493" s="197" t="s">
        <v>108</v>
      </c>
      <c r="C493" s="208">
        <v>34</v>
      </c>
      <c r="D493" s="209" t="s">
        <v>275</v>
      </c>
      <c r="E493" s="212">
        <v>3421</v>
      </c>
      <c r="F493" s="213" t="s">
        <v>297</v>
      </c>
      <c r="G493" s="231" t="s">
        <v>1188</v>
      </c>
      <c r="H493" s="72" t="s">
        <v>47</v>
      </c>
      <c r="I493" s="223"/>
      <c r="J493" s="73"/>
      <c r="K493" s="73"/>
      <c r="L493" s="73"/>
      <c r="M493" s="74"/>
      <c r="N493" s="247"/>
      <c r="O493" s="306"/>
      <c r="P493" s="105"/>
      <c r="Q493" s="75"/>
      <c r="R493" s="75"/>
      <c r="S493" s="75"/>
      <c r="T493" s="75"/>
      <c r="U493" s="75"/>
      <c r="V493" s="75"/>
      <c r="W493" s="75"/>
      <c r="X493" s="75"/>
      <c r="Y493" s="76">
        <f>IF(ISNUMBER(VLOOKUP(Y495,P$7:W$7,MATCH(Y495,P$7:W$7))),VLOOKUP(Y495,P$7:W$7,MATCH(Y495,P$7:W$7)),IF(N497=0,"No Data",IF(Y495&gt;0,"&lt;100",0)))</f>
        <v>1000</v>
      </c>
      <c r="Z493" s="77">
        <f>IF(ISNUMBER(VLOOKUP(Z497,P$7:W$7,MATCH(Z497,P$7:W$7))),VLOOKUP(Z497,P$7:W$7,MATCH(Z497,P$7:W$7)),IF(N497=0,"No Data",IF(Z497&gt;0,"&lt;100",0)))</f>
        <v>1000</v>
      </c>
      <c r="AA493" s="106">
        <f>IF(ISNUMBER(Z493),Z493,0)</f>
        <v>1000</v>
      </c>
      <c r="AB493" s="75"/>
      <c r="AC493" s="75"/>
      <c r="AD493" s="75"/>
      <c r="AE493" s="75"/>
      <c r="AF493" s="75"/>
      <c r="AG493" s="75"/>
      <c r="AH493" s="75"/>
      <c r="AI493" s="75"/>
      <c r="AJ493" s="76">
        <f>IF(ISNUMBER(VLOOKUP(AJ495,AB$7:AH$7,MATCH(AJ495,AB$7:AH$7))),VLOOKUP(AJ495,AB$7:AH$7,MATCH(AJ495,AB$7:AH$7)),IF(N497=0,"No Data",IF(AJ495&gt;0,"&lt;50",0)))</f>
        <v>0</v>
      </c>
      <c r="AK493" s="77">
        <f>IF(ISNUMBER(VLOOKUP(AK497,AB$7:AH$7,MATCH(AK497,AB$7:AH$7))),VLOOKUP(AK497,AB$7:AH$7,MATCH(AK497,AB$7:AH$7)),IF(N497=0,"No Data",IF(AK497&gt;0,"&lt;50",0)))</f>
        <v>0</v>
      </c>
      <c r="AL493" s="106">
        <f>IF(ISNUMBER(AK493),AK493,0)</f>
        <v>0</v>
      </c>
      <c r="AM493" s="75"/>
      <c r="AN493" s="75"/>
      <c r="AO493" s="75"/>
      <c r="AP493" s="75"/>
      <c r="AQ493" s="75"/>
      <c r="AR493" s="75"/>
      <c r="AS493" s="75"/>
      <c r="AT493" s="75"/>
      <c r="AU493" s="75"/>
      <c r="AV493" s="75"/>
      <c r="AW493" s="76">
        <f>IF(ISNUMBER(VLOOKUP(AW495,AM$7:AU$7,MATCH(AW495,AM$7:AU$7))),VLOOKUP(AW495,AM$7:AU$7,MATCH(AW495,AM$7:AU$7)),IF(N497=0,"No Data",IF(AW495&gt;0,"&lt;10",0)))</f>
        <v>100</v>
      </c>
      <c r="AX493" s="77">
        <f>IF(ISNUMBER(VLOOKUP(AX497,AM$7:AU$7,MATCH(AX497,AM$7:AU$7))),VLOOKUP(AX497,AM$7:AU$7,MATCH(AX497,AM$7:AU$7)),IF(N497=0,"No Data",IF(AX497&gt;0,"&lt;10",0)))</f>
        <v>100</v>
      </c>
      <c r="AY493" s="106">
        <f>IF(ISNUMBER(AX493),AX493,0)</f>
        <v>100</v>
      </c>
      <c r="AZ493" s="79"/>
      <c r="BA493" s="80"/>
      <c r="BB493" s="71"/>
      <c r="BC493" s="95"/>
      <c r="BD493" s="41">
        <v>3</v>
      </c>
      <c r="BE493" s="52">
        <v>34</v>
      </c>
      <c r="BF493" s="103">
        <v>3421</v>
      </c>
      <c r="BG493" s="276" t="s">
        <v>47</v>
      </c>
    </row>
    <row r="494" spans="1:59" s="63" customFormat="1" ht="12.75" x14ac:dyDescent="0.2">
      <c r="A494" s="196">
        <v>3</v>
      </c>
      <c r="B494" s="197" t="s">
        <v>108</v>
      </c>
      <c r="C494" s="208">
        <v>34</v>
      </c>
      <c r="D494" s="209" t="s">
        <v>275</v>
      </c>
      <c r="E494" s="212">
        <v>3421</v>
      </c>
      <c r="F494" s="213" t="s">
        <v>297</v>
      </c>
      <c r="G494" s="231" t="s">
        <v>1188</v>
      </c>
      <c r="H494" s="81" t="s">
        <v>48</v>
      </c>
      <c r="I494" s="223"/>
      <c r="J494" s="73"/>
      <c r="K494" s="73"/>
      <c r="L494" s="73"/>
      <c r="M494" s="74"/>
      <c r="N494" s="247"/>
      <c r="O494" s="306"/>
      <c r="P494" s="105"/>
      <c r="Q494" s="75"/>
      <c r="R494" s="75"/>
      <c r="S494" s="75"/>
      <c r="T494" s="75"/>
      <c r="U494" s="75"/>
      <c r="V494" s="75"/>
      <c r="W494" s="75"/>
      <c r="X494" s="75"/>
      <c r="Y494" s="82">
        <f>MIN(X498:X507)</f>
        <v>0</v>
      </c>
      <c r="Z494" s="83"/>
      <c r="AA494" s="83"/>
      <c r="AB494" s="75"/>
      <c r="AC494" s="75"/>
      <c r="AD494" s="75"/>
      <c r="AE494" s="75"/>
      <c r="AF494" s="75"/>
      <c r="AG494" s="75"/>
      <c r="AH494" s="75"/>
      <c r="AI494" s="75"/>
      <c r="AJ494" s="82">
        <f>MIN(AI498:AI507)</f>
        <v>0</v>
      </c>
      <c r="AK494" s="83"/>
      <c r="AL494" s="83"/>
      <c r="AM494" s="75"/>
      <c r="AN494" s="75"/>
      <c r="AO494" s="75"/>
      <c r="AP494" s="75"/>
      <c r="AQ494" s="75"/>
      <c r="AR494" s="75"/>
      <c r="AS494" s="75"/>
      <c r="AT494" s="75"/>
      <c r="AU494" s="75"/>
      <c r="AV494" s="75"/>
      <c r="AW494" s="82">
        <f>MIN(AV498:AV507)</f>
        <v>25</v>
      </c>
      <c r="AX494" s="83"/>
      <c r="AY494" s="83"/>
      <c r="AZ494" s="79"/>
      <c r="BA494" s="80"/>
      <c r="BB494" s="71"/>
      <c r="BC494" s="95"/>
      <c r="BD494" s="41">
        <v>3</v>
      </c>
      <c r="BE494" s="52">
        <v>34</v>
      </c>
      <c r="BF494" s="103">
        <v>3421</v>
      </c>
      <c r="BG494" s="278" t="s">
        <v>48</v>
      </c>
    </row>
    <row r="495" spans="1:59" s="63" customFormat="1" ht="12.75" x14ac:dyDescent="0.2">
      <c r="A495" s="196">
        <v>3</v>
      </c>
      <c r="B495" s="197" t="s">
        <v>108</v>
      </c>
      <c r="C495" s="208">
        <v>34</v>
      </c>
      <c r="D495" s="209" t="s">
        <v>275</v>
      </c>
      <c r="E495" s="212">
        <v>3421</v>
      </c>
      <c r="F495" s="213" t="s">
        <v>297</v>
      </c>
      <c r="G495" s="231" t="s">
        <v>1188</v>
      </c>
      <c r="H495" s="81" t="s">
        <v>49</v>
      </c>
      <c r="I495" s="223"/>
      <c r="J495" s="73"/>
      <c r="K495" s="73"/>
      <c r="L495" s="73"/>
      <c r="M495" s="74"/>
      <c r="N495" s="247"/>
      <c r="O495" s="306"/>
      <c r="P495" s="105"/>
      <c r="Q495" s="75"/>
      <c r="R495" s="75"/>
      <c r="S495" s="75"/>
      <c r="T495" s="75"/>
      <c r="U495" s="75"/>
      <c r="V495" s="75"/>
      <c r="W495" s="75"/>
      <c r="X495" s="75"/>
      <c r="Y495" s="84">
        <f>IF(ISNUMBER(AVERAGE(X498:X507)),AVERAGE(X498:X507),0)</f>
        <v>1000</v>
      </c>
      <c r="Z495" s="83"/>
      <c r="AA495" s="83"/>
      <c r="AB495" s="75"/>
      <c r="AC495" s="75"/>
      <c r="AD495" s="75"/>
      <c r="AE495" s="75"/>
      <c r="AF495" s="75"/>
      <c r="AG495" s="75"/>
      <c r="AH495" s="75"/>
      <c r="AI495" s="75"/>
      <c r="AJ495" s="84">
        <f>IF(ISNUMBER(AVERAGE(AI498:AI507)),AVERAGE(AI498:AI507),0)</f>
        <v>0</v>
      </c>
      <c r="AK495" s="83"/>
      <c r="AL495" s="83"/>
      <c r="AM495" s="75"/>
      <c r="AN495" s="75"/>
      <c r="AO495" s="75"/>
      <c r="AP495" s="75"/>
      <c r="AQ495" s="75"/>
      <c r="AR495" s="75"/>
      <c r="AS495" s="75"/>
      <c r="AT495" s="75"/>
      <c r="AU495" s="75"/>
      <c r="AV495" s="75"/>
      <c r="AW495" s="84">
        <f>IF(ISNUMBER(AVERAGE(AV498:AV507)),AVERAGE(AV498:AV507),0)</f>
        <v>140</v>
      </c>
      <c r="AX495" s="83"/>
      <c r="AY495" s="83"/>
      <c r="AZ495" s="79"/>
      <c r="BA495" s="80"/>
      <c r="BB495" s="71"/>
      <c r="BC495" s="95"/>
      <c r="BD495" s="41">
        <v>3</v>
      </c>
      <c r="BE495" s="52">
        <v>34</v>
      </c>
      <c r="BF495" s="103">
        <v>3421</v>
      </c>
      <c r="BG495" s="278" t="s">
        <v>49</v>
      </c>
    </row>
    <row r="496" spans="1:59" s="63" customFormat="1" ht="12.75" x14ac:dyDescent="0.2">
      <c r="A496" s="196">
        <v>3</v>
      </c>
      <c r="B496" s="197" t="s">
        <v>108</v>
      </c>
      <c r="C496" s="208">
        <v>34</v>
      </c>
      <c r="D496" s="209" t="s">
        <v>275</v>
      </c>
      <c r="E496" s="212">
        <v>3421</v>
      </c>
      <c r="F496" s="213" t="s">
        <v>297</v>
      </c>
      <c r="G496" s="231" t="s">
        <v>1188</v>
      </c>
      <c r="H496" s="81" t="s">
        <v>50</v>
      </c>
      <c r="I496" s="223"/>
      <c r="J496" s="73"/>
      <c r="K496" s="73"/>
      <c r="L496" s="73"/>
      <c r="M496" s="74"/>
      <c r="N496" s="247"/>
      <c r="O496" s="306"/>
      <c r="P496" s="105"/>
      <c r="Q496" s="75"/>
      <c r="R496" s="75"/>
      <c r="S496" s="75"/>
      <c r="T496" s="75"/>
      <c r="U496" s="75"/>
      <c r="V496" s="75"/>
      <c r="W496" s="75"/>
      <c r="X496" s="75"/>
      <c r="Y496" s="84">
        <f>MAX(X498:X507)</f>
        <v>10000</v>
      </c>
      <c r="Z496" s="83"/>
      <c r="AA496" s="83"/>
      <c r="AB496" s="75"/>
      <c r="AC496" s="75"/>
      <c r="AD496" s="75"/>
      <c r="AE496" s="75"/>
      <c r="AF496" s="75"/>
      <c r="AG496" s="75"/>
      <c r="AH496" s="75"/>
      <c r="AI496" s="75"/>
      <c r="AJ496" s="84">
        <f>MAX(AI498:AI507)</f>
        <v>0</v>
      </c>
      <c r="AK496" s="83"/>
      <c r="AL496" s="83"/>
      <c r="AM496" s="75"/>
      <c r="AN496" s="75"/>
      <c r="AO496" s="75"/>
      <c r="AP496" s="75"/>
      <c r="AQ496" s="75"/>
      <c r="AR496" s="75"/>
      <c r="AS496" s="75"/>
      <c r="AT496" s="75"/>
      <c r="AU496" s="75"/>
      <c r="AV496" s="75"/>
      <c r="AW496" s="84">
        <f>MAX(AV498:AV507)</f>
        <v>1000</v>
      </c>
      <c r="AX496" s="83"/>
      <c r="AY496" s="83"/>
      <c r="AZ496" s="79"/>
      <c r="BA496" s="80"/>
      <c r="BB496" s="71"/>
      <c r="BC496" s="95"/>
      <c r="BD496" s="41">
        <v>3</v>
      </c>
      <c r="BE496" s="52">
        <v>34</v>
      </c>
      <c r="BF496" s="103">
        <v>3421</v>
      </c>
      <c r="BG496" s="278" t="s">
        <v>50</v>
      </c>
    </row>
    <row r="497" spans="1:59" s="63" customFormat="1" ht="12.75" x14ac:dyDescent="0.2">
      <c r="A497" s="196">
        <v>3</v>
      </c>
      <c r="B497" s="197" t="s">
        <v>108</v>
      </c>
      <c r="C497" s="208">
        <v>34</v>
      </c>
      <c r="D497" s="209" t="s">
        <v>275</v>
      </c>
      <c r="E497" s="212">
        <v>3421</v>
      </c>
      <c r="F497" s="213" t="s">
        <v>297</v>
      </c>
      <c r="G497" s="231" t="s">
        <v>1188</v>
      </c>
      <c r="H497" s="85" t="s">
        <v>51</v>
      </c>
      <c r="I497" s="223"/>
      <c r="J497" s="73"/>
      <c r="K497" s="73"/>
      <c r="L497" s="73"/>
      <c r="M497" s="74"/>
      <c r="N497" s="248">
        <f>SUM(N498:N507)</f>
        <v>10</v>
      </c>
      <c r="O497" s="293">
        <f>SUM(O498:O507)</f>
        <v>0.99999999999999989</v>
      </c>
      <c r="P497" s="292"/>
      <c r="Q497" s="87"/>
      <c r="R497" s="87"/>
      <c r="S497" s="87"/>
      <c r="T497" s="87"/>
      <c r="U497" s="87"/>
      <c r="V497" s="87"/>
      <c r="W497" s="87"/>
      <c r="X497" s="87"/>
      <c r="Y497" s="88"/>
      <c r="Z497" s="86">
        <f>SUM(Z498:Z507)</f>
        <v>1000</v>
      </c>
      <c r="AA497" s="88"/>
      <c r="AB497" s="87"/>
      <c r="AC497" s="87"/>
      <c r="AD497" s="87"/>
      <c r="AE497" s="87"/>
      <c r="AF497" s="87"/>
      <c r="AG497" s="87"/>
      <c r="AH497" s="87"/>
      <c r="AI497" s="87"/>
      <c r="AJ497" s="88"/>
      <c r="AK497" s="86">
        <f>SUM(AK498:AK507)</f>
        <v>0</v>
      </c>
      <c r="AL497" s="88"/>
      <c r="AM497" s="87"/>
      <c r="AN497" s="87"/>
      <c r="AO497" s="87"/>
      <c r="AP497" s="87"/>
      <c r="AQ497" s="87"/>
      <c r="AR497" s="87"/>
      <c r="AS497" s="87"/>
      <c r="AT497" s="87"/>
      <c r="AU497" s="87"/>
      <c r="AV497" s="87"/>
      <c r="AW497" s="112"/>
      <c r="AX497" s="86">
        <f>SUM(AX498:AX507)</f>
        <v>140</v>
      </c>
      <c r="AY497" s="88"/>
      <c r="AZ497" s="79"/>
      <c r="BA497" s="80"/>
      <c r="BB497" s="71"/>
      <c r="BC497" s="95"/>
      <c r="BD497" s="41">
        <v>3</v>
      </c>
      <c r="BE497" s="52">
        <v>34</v>
      </c>
      <c r="BF497" s="103">
        <v>3421</v>
      </c>
      <c r="BG497" s="279" t="s">
        <v>51</v>
      </c>
    </row>
    <row r="498" spans="1:59" s="63" customFormat="1" ht="12.75" x14ac:dyDescent="0.2">
      <c r="A498" s="196">
        <v>3</v>
      </c>
      <c r="B498" s="197" t="s">
        <v>108</v>
      </c>
      <c r="C498" s="208">
        <v>34</v>
      </c>
      <c r="D498" s="209" t="s">
        <v>275</v>
      </c>
      <c r="E498" s="212">
        <v>3421</v>
      </c>
      <c r="F498" s="213" t="s">
        <v>297</v>
      </c>
      <c r="G498" s="231" t="s">
        <v>1188</v>
      </c>
      <c r="H498" s="89" t="s">
        <v>52</v>
      </c>
      <c r="I498" s="90" t="s">
        <v>277</v>
      </c>
      <c r="J498" s="90" t="s">
        <v>298</v>
      </c>
      <c r="K498" s="90" t="s">
        <v>64</v>
      </c>
      <c r="L498" s="90" t="s">
        <v>279</v>
      </c>
      <c r="M498" s="91"/>
      <c r="N498" s="312">
        <v>1</v>
      </c>
      <c r="O498" s="313">
        <f>N498/N$497</f>
        <v>0.1</v>
      </c>
      <c r="P498" s="104"/>
      <c r="Q498" s="92"/>
      <c r="R498" s="92"/>
      <c r="S498" s="92"/>
      <c r="T498" s="92"/>
      <c r="U498" s="92"/>
      <c r="V498" s="92"/>
      <c r="W498" s="92"/>
      <c r="X498" s="109">
        <f t="shared" ref="X498:X507" si="54">P498*P$7+Q498*Q$7+R498*R$7+S498*S$7+T498*T$7+U498*U$7+V498*V$7+W498*W$7</f>
        <v>0</v>
      </c>
      <c r="Y498" s="83"/>
      <c r="Z498" s="110">
        <f t="shared" ref="Z498:Z507" si="55">X498*$O498</f>
        <v>0</v>
      </c>
      <c r="AA498" s="111"/>
      <c r="AB498" s="92"/>
      <c r="AC498" s="92"/>
      <c r="AD498" s="92"/>
      <c r="AE498" s="92"/>
      <c r="AF498" s="92"/>
      <c r="AG498" s="92"/>
      <c r="AH498" s="92"/>
      <c r="AI498" s="109">
        <f t="shared" ref="AI498:AI507" si="56">AB498*AB$7+AC498*AC$7+AD498*AD$7+AE498*AE$7+AF498*AF$7+AG498*AG$7+AH498*AH$7</f>
        <v>0</v>
      </c>
      <c r="AJ498" s="83"/>
      <c r="AK498" s="110">
        <f t="shared" ref="AK498:AK507" si="57">AI498*$O498</f>
        <v>0</v>
      </c>
      <c r="AL498" s="111"/>
      <c r="AM498" s="92"/>
      <c r="AN498" s="92"/>
      <c r="AO498" s="92"/>
      <c r="AP498" s="92">
        <v>1</v>
      </c>
      <c r="AQ498" s="92"/>
      <c r="AR498" s="92"/>
      <c r="AS498" s="92"/>
      <c r="AT498" s="92"/>
      <c r="AU498" s="92"/>
      <c r="AV498" s="109">
        <f t="shared" ref="AV498:AV507" si="58">AM498*AM$7+AN498*AN$7+AO498*AO$7+AP498*AP$7+AQ498*AQ$7+AR498*AR$7+AS498*AS$7+AT498*AT$7+AU498*AU$7</f>
        <v>100</v>
      </c>
      <c r="AW498" s="75"/>
      <c r="AX498" s="110">
        <f t="shared" ref="AX498:AX507" si="59">AV498*$O498</f>
        <v>10</v>
      </c>
      <c r="AY498" s="111"/>
      <c r="AZ498" s="93"/>
      <c r="BA498" s="94" t="s">
        <v>131</v>
      </c>
      <c r="BB498" s="71"/>
      <c r="BC498" s="95"/>
      <c r="BD498" s="41">
        <v>3</v>
      </c>
      <c r="BE498" s="52">
        <v>34</v>
      </c>
      <c r="BF498" s="103">
        <v>3421</v>
      </c>
      <c r="BG498" s="280" t="s">
        <v>52</v>
      </c>
    </row>
    <row r="499" spans="1:59" s="63" customFormat="1" ht="12.75" x14ac:dyDescent="0.2">
      <c r="A499" s="196">
        <v>3</v>
      </c>
      <c r="B499" s="197" t="s">
        <v>108</v>
      </c>
      <c r="C499" s="208">
        <v>34</v>
      </c>
      <c r="D499" s="209" t="s">
        <v>275</v>
      </c>
      <c r="E499" s="212">
        <v>3421</v>
      </c>
      <c r="F499" s="213" t="s">
        <v>297</v>
      </c>
      <c r="G499" s="231" t="s">
        <v>1188</v>
      </c>
      <c r="H499" s="89"/>
      <c r="I499" s="90" t="s">
        <v>280</v>
      </c>
      <c r="J499" s="90" t="s">
        <v>281</v>
      </c>
      <c r="K499" s="90" t="s">
        <v>64</v>
      </c>
      <c r="L499" s="90" t="s">
        <v>282</v>
      </c>
      <c r="M499" s="91"/>
      <c r="N499" s="312">
        <v>1</v>
      </c>
      <c r="O499" s="313">
        <f t="shared" ref="O499:O507" si="60">N499/N$497</f>
        <v>0.1</v>
      </c>
      <c r="P499" s="104"/>
      <c r="Q499" s="92"/>
      <c r="R499" s="92"/>
      <c r="S499" s="92"/>
      <c r="T499" s="92"/>
      <c r="U499" s="92"/>
      <c r="V499" s="92"/>
      <c r="W499" s="92"/>
      <c r="X499" s="109">
        <f t="shared" si="54"/>
        <v>0</v>
      </c>
      <c r="Y499" s="83"/>
      <c r="Z499" s="110">
        <f t="shared" si="55"/>
        <v>0</v>
      </c>
      <c r="AA499" s="111"/>
      <c r="AB499" s="92"/>
      <c r="AC499" s="92"/>
      <c r="AD499" s="92"/>
      <c r="AE499" s="92"/>
      <c r="AF499" s="92"/>
      <c r="AG499" s="92"/>
      <c r="AH499" s="92"/>
      <c r="AI499" s="109">
        <f t="shared" si="56"/>
        <v>0</v>
      </c>
      <c r="AJ499" s="83"/>
      <c r="AK499" s="110">
        <f t="shared" si="57"/>
        <v>0</v>
      </c>
      <c r="AL499" s="111"/>
      <c r="AM499" s="92"/>
      <c r="AN499" s="92">
        <v>1</v>
      </c>
      <c r="AO499" s="92"/>
      <c r="AP499" s="92"/>
      <c r="AQ499" s="92"/>
      <c r="AR499" s="92"/>
      <c r="AS499" s="92"/>
      <c r="AT499" s="92"/>
      <c r="AU499" s="92"/>
      <c r="AV499" s="109">
        <f t="shared" si="58"/>
        <v>25</v>
      </c>
      <c r="AW499" s="75"/>
      <c r="AX499" s="110">
        <f t="shared" si="59"/>
        <v>2.5</v>
      </c>
      <c r="AY499" s="111"/>
      <c r="AZ499" s="93"/>
      <c r="BA499" s="94" t="s">
        <v>131</v>
      </c>
      <c r="BB499" s="71"/>
      <c r="BC499" s="95"/>
      <c r="BD499" s="41">
        <v>3</v>
      </c>
      <c r="BE499" s="52">
        <v>34</v>
      </c>
      <c r="BF499" s="103">
        <v>3421</v>
      </c>
      <c r="BG499" s="280" t="s">
        <v>52</v>
      </c>
    </row>
    <row r="500" spans="1:59" s="63" customFormat="1" ht="12.75" x14ac:dyDescent="0.2">
      <c r="A500" s="196">
        <v>3</v>
      </c>
      <c r="B500" s="197" t="s">
        <v>108</v>
      </c>
      <c r="C500" s="208">
        <v>34</v>
      </c>
      <c r="D500" s="209" t="s">
        <v>275</v>
      </c>
      <c r="E500" s="212">
        <v>3421</v>
      </c>
      <c r="F500" s="213" t="s">
        <v>297</v>
      </c>
      <c r="G500" s="231" t="s">
        <v>1188</v>
      </c>
      <c r="H500" s="89"/>
      <c r="I500" s="90" t="s">
        <v>283</v>
      </c>
      <c r="J500" s="90" t="s">
        <v>284</v>
      </c>
      <c r="K500" s="90" t="s">
        <v>64</v>
      </c>
      <c r="L500" s="90" t="s">
        <v>148</v>
      </c>
      <c r="M500" s="91"/>
      <c r="N500" s="312">
        <v>1</v>
      </c>
      <c r="O500" s="313">
        <f t="shared" si="60"/>
        <v>0.1</v>
      </c>
      <c r="P500" s="104"/>
      <c r="Q500" s="92"/>
      <c r="R500" s="92"/>
      <c r="S500" s="92"/>
      <c r="T500" s="92"/>
      <c r="U500" s="92"/>
      <c r="V500" s="92"/>
      <c r="W500" s="92"/>
      <c r="X500" s="109">
        <f t="shared" si="54"/>
        <v>0</v>
      </c>
      <c r="Y500" s="83"/>
      <c r="Z500" s="110">
        <f t="shared" si="55"/>
        <v>0</v>
      </c>
      <c r="AA500" s="111"/>
      <c r="AB500" s="92"/>
      <c r="AC500" s="92"/>
      <c r="AD500" s="92"/>
      <c r="AE500" s="92"/>
      <c r="AF500" s="92"/>
      <c r="AG500" s="92"/>
      <c r="AH500" s="92"/>
      <c r="AI500" s="109">
        <f t="shared" si="56"/>
        <v>0</v>
      </c>
      <c r="AJ500" s="83"/>
      <c r="AK500" s="110">
        <f t="shared" si="57"/>
        <v>0</v>
      </c>
      <c r="AL500" s="111"/>
      <c r="AM500" s="92"/>
      <c r="AN500" s="92"/>
      <c r="AO500" s="92">
        <v>1</v>
      </c>
      <c r="AP500" s="92"/>
      <c r="AQ500" s="92"/>
      <c r="AR500" s="92"/>
      <c r="AS500" s="92"/>
      <c r="AT500" s="92"/>
      <c r="AU500" s="92"/>
      <c r="AV500" s="109">
        <f t="shared" si="58"/>
        <v>50</v>
      </c>
      <c r="AW500" s="75"/>
      <c r="AX500" s="110">
        <f t="shared" si="59"/>
        <v>5</v>
      </c>
      <c r="AY500" s="111"/>
      <c r="AZ500" s="93"/>
      <c r="BA500" s="94" t="s">
        <v>131</v>
      </c>
      <c r="BB500" s="71"/>
      <c r="BC500" s="95"/>
      <c r="BD500" s="41">
        <v>3</v>
      </c>
      <c r="BE500" s="52">
        <v>34</v>
      </c>
      <c r="BF500" s="103">
        <v>3421</v>
      </c>
      <c r="BG500" s="280" t="s">
        <v>52</v>
      </c>
    </row>
    <row r="501" spans="1:59" s="63" customFormat="1" ht="12.75" x14ac:dyDescent="0.2">
      <c r="A501" s="196">
        <v>3</v>
      </c>
      <c r="B501" s="197" t="s">
        <v>108</v>
      </c>
      <c r="C501" s="208">
        <v>34</v>
      </c>
      <c r="D501" s="209" t="s">
        <v>275</v>
      </c>
      <c r="E501" s="212">
        <v>3421</v>
      </c>
      <c r="F501" s="213" t="s">
        <v>297</v>
      </c>
      <c r="G501" s="231" t="s">
        <v>1188</v>
      </c>
      <c r="H501" s="89"/>
      <c r="I501" s="90" t="s">
        <v>216</v>
      </c>
      <c r="J501" s="90" t="s">
        <v>285</v>
      </c>
      <c r="K501" s="90" t="s">
        <v>64</v>
      </c>
      <c r="L501" s="90" t="s">
        <v>286</v>
      </c>
      <c r="M501" s="91"/>
      <c r="N501" s="312">
        <v>1</v>
      </c>
      <c r="O501" s="313">
        <f t="shared" si="60"/>
        <v>0.1</v>
      </c>
      <c r="P501" s="104"/>
      <c r="Q501" s="92"/>
      <c r="R501" s="92"/>
      <c r="S501" s="92"/>
      <c r="T501" s="92"/>
      <c r="U501" s="92"/>
      <c r="V501" s="92"/>
      <c r="W501" s="92"/>
      <c r="X501" s="109">
        <f t="shared" si="54"/>
        <v>0</v>
      </c>
      <c r="Y501" s="83"/>
      <c r="Z501" s="110">
        <f t="shared" si="55"/>
        <v>0</v>
      </c>
      <c r="AA501" s="111"/>
      <c r="AB501" s="92"/>
      <c r="AC501" s="92"/>
      <c r="AD501" s="92"/>
      <c r="AE501" s="92"/>
      <c r="AF501" s="92"/>
      <c r="AG501" s="92"/>
      <c r="AH501" s="92"/>
      <c r="AI501" s="109">
        <f t="shared" si="56"/>
        <v>0</v>
      </c>
      <c r="AJ501" s="83"/>
      <c r="AK501" s="110">
        <f t="shared" si="57"/>
        <v>0</v>
      </c>
      <c r="AL501" s="111"/>
      <c r="AM501" s="92"/>
      <c r="AN501" s="92">
        <v>1</v>
      </c>
      <c r="AO501" s="92"/>
      <c r="AP501" s="92"/>
      <c r="AQ501" s="92"/>
      <c r="AR501" s="92"/>
      <c r="AS501" s="92"/>
      <c r="AT501" s="92"/>
      <c r="AU501" s="92"/>
      <c r="AV501" s="109">
        <f t="shared" si="58"/>
        <v>25</v>
      </c>
      <c r="AW501" s="75"/>
      <c r="AX501" s="110">
        <f t="shared" si="59"/>
        <v>2.5</v>
      </c>
      <c r="AY501" s="111"/>
      <c r="AZ501" s="93"/>
      <c r="BA501" s="94" t="s">
        <v>131</v>
      </c>
      <c r="BB501" s="71"/>
      <c r="BC501" s="95"/>
      <c r="BD501" s="41">
        <v>3</v>
      </c>
      <c r="BE501" s="52">
        <v>34</v>
      </c>
      <c r="BF501" s="103">
        <v>3421</v>
      </c>
      <c r="BG501" s="280" t="s">
        <v>52</v>
      </c>
    </row>
    <row r="502" spans="1:59" s="63" customFormat="1" ht="12.75" x14ac:dyDescent="0.2">
      <c r="A502" s="196">
        <v>3</v>
      </c>
      <c r="B502" s="197" t="s">
        <v>108</v>
      </c>
      <c r="C502" s="208">
        <v>34</v>
      </c>
      <c r="D502" s="209" t="s">
        <v>275</v>
      </c>
      <c r="E502" s="212">
        <v>3421</v>
      </c>
      <c r="F502" s="213" t="s">
        <v>297</v>
      </c>
      <c r="G502" s="231" t="s">
        <v>1188</v>
      </c>
      <c r="H502" s="89"/>
      <c r="I502" s="90" t="s">
        <v>289</v>
      </c>
      <c r="J502" s="90"/>
      <c r="K502" s="90" t="s">
        <v>64</v>
      </c>
      <c r="L502" s="90" t="s">
        <v>138</v>
      </c>
      <c r="M502" s="91"/>
      <c r="N502" s="312">
        <v>1</v>
      </c>
      <c r="O502" s="313">
        <f t="shared" si="60"/>
        <v>0.1</v>
      </c>
      <c r="P502" s="104"/>
      <c r="Q502" s="92"/>
      <c r="R502" s="92"/>
      <c r="S502" s="92"/>
      <c r="T502" s="92"/>
      <c r="U502" s="92"/>
      <c r="V502" s="92"/>
      <c r="W502" s="92"/>
      <c r="X502" s="109">
        <f t="shared" si="54"/>
        <v>0</v>
      </c>
      <c r="Y502" s="83"/>
      <c r="Z502" s="110">
        <f t="shared" si="55"/>
        <v>0</v>
      </c>
      <c r="AA502" s="111"/>
      <c r="AB502" s="92"/>
      <c r="AC502" s="92"/>
      <c r="AD502" s="92"/>
      <c r="AE502" s="92"/>
      <c r="AF502" s="92"/>
      <c r="AG502" s="92"/>
      <c r="AH502" s="92"/>
      <c r="AI502" s="109">
        <f t="shared" si="56"/>
        <v>0</v>
      </c>
      <c r="AJ502" s="83"/>
      <c r="AK502" s="110">
        <f t="shared" si="57"/>
        <v>0</v>
      </c>
      <c r="AL502" s="111"/>
      <c r="AM502" s="92"/>
      <c r="AN502" s="92">
        <v>1</v>
      </c>
      <c r="AO502" s="92"/>
      <c r="AP502" s="92"/>
      <c r="AQ502" s="92"/>
      <c r="AR502" s="92"/>
      <c r="AS502" s="92"/>
      <c r="AT502" s="92"/>
      <c r="AU502" s="92"/>
      <c r="AV502" s="109">
        <f t="shared" si="58"/>
        <v>25</v>
      </c>
      <c r="AW502" s="75"/>
      <c r="AX502" s="110">
        <f t="shared" si="59"/>
        <v>2.5</v>
      </c>
      <c r="AY502" s="111"/>
      <c r="AZ502" s="93"/>
      <c r="BA502" s="94" t="s">
        <v>131</v>
      </c>
      <c r="BB502" s="71"/>
      <c r="BC502" s="95"/>
      <c r="BD502" s="41">
        <v>3</v>
      </c>
      <c r="BE502" s="52">
        <v>34</v>
      </c>
      <c r="BF502" s="103">
        <v>3421</v>
      </c>
      <c r="BG502" s="280" t="s">
        <v>52</v>
      </c>
    </row>
    <row r="503" spans="1:59" s="63" customFormat="1" ht="12.75" x14ac:dyDescent="0.2">
      <c r="A503" s="196">
        <v>3</v>
      </c>
      <c r="B503" s="197" t="s">
        <v>108</v>
      </c>
      <c r="C503" s="208">
        <v>34</v>
      </c>
      <c r="D503" s="209" t="s">
        <v>275</v>
      </c>
      <c r="E503" s="212">
        <v>3421</v>
      </c>
      <c r="F503" s="213" t="s">
        <v>297</v>
      </c>
      <c r="G503" s="231" t="s">
        <v>1188</v>
      </c>
      <c r="H503" s="89"/>
      <c r="I503" s="90" t="s">
        <v>290</v>
      </c>
      <c r="J503" s="90"/>
      <c r="K503" s="90" t="s">
        <v>64</v>
      </c>
      <c r="L503" s="90" t="s">
        <v>136</v>
      </c>
      <c r="M503" s="91"/>
      <c r="N503" s="312">
        <v>1</v>
      </c>
      <c r="O503" s="313">
        <f t="shared" si="60"/>
        <v>0.1</v>
      </c>
      <c r="P503" s="104"/>
      <c r="Q503" s="92"/>
      <c r="R503" s="92"/>
      <c r="S503" s="92"/>
      <c r="T503" s="92"/>
      <c r="U503" s="92"/>
      <c r="V503" s="92"/>
      <c r="W503" s="92"/>
      <c r="X503" s="109">
        <f t="shared" si="54"/>
        <v>0</v>
      </c>
      <c r="Y503" s="83"/>
      <c r="Z503" s="110">
        <f t="shared" si="55"/>
        <v>0</v>
      </c>
      <c r="AA503" s="111"/>
      <c r="AB503" s="92"/>
      <c r="AC503" s="92"/>
      <c r="AD503" s="92"/>
      <c r="AE503" s="92"/>
      <c r="AF503" s="92"/>
      <c r="AG503" s="92"/>
      <c r="AH503" s="92"/>
      <c r="AI503" s="109">
        <f t="shared" si="56"/>
        <v>0</v>
      </c>
      <c r="AJ503" s="83"/>
      <c r="AK503" s="110">
        <f t="shared" si="57"/>
        <v>0</v>
      </c>
      <c r="AL503" s="111"/>
      <c r="AM503" s="92"/>
      <c r="AN503" s="92">
        <v>1</v>
      </c>
      <c r="AO503" s="92"/>
      <c r="AP503" s="92"/>
      <c r="AQ503" s="92"/>
      <c r="AR503" s="92"/>
      <c r="AS503" s="92"/>
      <c r="AT503" s="92"/>
      <c r="AU503" s="92"/>
      <c r="AV503" s="109">
        <f t="shared" si="58"/>
        <v>25</v>
      </c>
      <c r="AW503" s="75"/>
      <c r="AX503" s="110">
        <f t="shared" si="59"/>
        <v>2.5</v>
      </c>
      <c r="AY503" s="111"/>
      <c r="AZ503" s="93"/>
      <c r="BA503" s="94" t="s">
        <v>131</v>
      </c>
      <c r="BB503" s="71"/>
      <c r="BC503" s="95"/>
      <c r="BD503" s="41">
        <v>3</v>
      </c>
      <c r="BE503" s="52">
        <v>34</v>
      </c>
      <c r="BF503" s="103">
        <v>3421</v>
      </c>
      <c r="BG503" s="280" t="s">
        <v>52</v>
      </c>
    </row>
    <row r="504" spans="1:59" s="63" customFormat="1" ht="12.75" x14ac:dyDescent="0.2">
      <c r="A504" s="196">
        <v>3</v>
      </c>
      <c r="B504" s="197" t="s">
        <v>108</v>
      </c>
      <c r="C504" s="208">
        <v>34</v>
      </c>
      <c r="D504" s="209" t="s">
        <v>275</v>
      </c>
      <c r="E504" s="212">
        <v>3421</v>
      </c>
      <c r="F504" s="213" t="s">
        <v>297</v>
      </c>
      <c r="G504" s="231" t="s">
        <v>1188</v>
      </c>
      <c r="H504" s="89"/>
      <c r="I504" s="90" t="s">
        <v>291</v>
      </c>
      <c r="J504" s="90"/>
      <c r="K504" s="90" t="s">
        <v>64</v>
      </c>
      <c r="L504" s="90" t="s">
        <v>282</v>
      </c>
      <c r="M504" s="91"/>
      <c r="N504" s="312">
        <v>1</v>
      </c>
      <c r="O504" s="313">
        <f t="shared" si="60"/>
        <v>0.1</v>
      </c>
      <c r="P504" s="104"/>
      <c r="Q504" s="92"/>
      <c r="R504" s="92"/>
      <c r="S504" s="92"/>
      <c r="T504" s="92"/>
      <c r="U504" s="92"/>
      <c r="V504" s="92"/>
      <c r="W504" s="92"/>
      <c r="X504" s="109">
        <f t="shared" si="54"/>
        <v>0</v>
      </c>
      <c r="Y504" s="83"/>
      <c r="Z504" s="110">
        <f t="shared" si="55"/>
        <v>0</v>
      </c>
      <c r="AA504" s="111"/>
      <c r="AB504" s="92"/>
      <c r="AC504" s="92"/>
      <c r="AD504" s="92"/>
      <c r="AE504" s="92"/>
      <c r="AF504" s="92"/>
      <c r="AG504" s="92"/>
      <c r="AH504" s="92"/>
      <c r="AI504" s="109">
        <f t="shared" si="56"/>
        <v>0</v>
      </c>
      <c r="AJ504" s="83"/>
      <c r="AK504" s="110">
        <f t="shared" si="57"/>
        <v>0</v>
      </c>
      <c r="AL504" s="111"/>
      <c r="AM504" s="92"/>
      <c r="AN504" s="92">
        <v>1</v>
      </c>
      <c r="AO504" s="92"/>
      <c r="AP504" s="92"/>
      <c r="AQ504" s="92"/>
      <c r="AR504" s="92"/>
      <c r="AS504" s="92"/>
      <c r="AT504" s="92"/>
      <c r="AU504" s="92"/>
      <c r="AV504" s="109">
        <f t="shared" si="58"/>
        <v>25</v>
      </c>
      <c r="AW504" s="75"/>
      <c r="AX504" s="110">
        <f t="shared" si="59"/>
        <v>2.5</v>
      </c>
      <c r="AY504" s="111"/>
      <c r="AZ504" s="93"/>
      <c r="BA504" s="94" t="s">
        <v>131</v>
      </c>
      <c r="BB504" s="71"/>
      <c r="BC504" s="95"/>
      <c r="BD504" s="41">
        <v>3</v>
      </c>
      <c r="BE504" s="52">
        <v>34</v>
      </c>
      <c r="BF504" s="103">
        <v>3421</v>
      </c>
      <c r="BG504" s="280" t="s">
        <v>52</v>
      </c>
    </row>
    <row r="505" spans="1:59" s="63" customFormat="1" ht="12.75" x14ac:dyDescent="0.2">
      <c r="A505" s="196">
        <v>3</v>
      </c>
      <c r="B505" s="197" t="s">
        <v>108</v>
      </c>
      <c r="C505" s="208">
        <v>34</v>
      </c>
      <c r="D505" s="209" t="s">
        <v>275</v>
      </c>
      <c r="E505" s="212">
        <v>3421</v>
      </c>
      <c r="F505" s="213" t="s">
        <v>297</v>
      </c>
      <c r="G505" s="231" t="s">
        <v>1188</v>
      </c>
      <c r="H505" s="89"/>
      <c r="I505" s="90" t="s">
        <v>292</v>
      </c>
      <c r="J505" s="90"/>
      <c r="K505" s="90" t="s">
        <v>64</v>
      </c>
      <c r="L505" s="90" t="s">
        <v>202</v>
      </c>
      <c r="M505" s="91"/>
      <c r="N505" s="312">
        <v>1</v>
      </c>
      <c r="O505" s="313">
        <f t="shared" si="60"/>
        <v>0.1</v>
      </c>
      <c r="P505" s="104"/>
      <c r="Q505" s="92"/>
      <c r="R505" s="92"/>
      <c r="S505" s="92"/>
      <c r="T505" s="92"/>
      <c r="U505" s="92"/>
      <c r="V505" s="92"/>
      <c r="W505" s="92"/>
      <c r="X505" s="109">
        <f t="shared" si="54"/>
        <v>0</v>
      </c>
      <c r="Y505" s="83"/>
      <c r="Z505" s="110">
        <f t="shared" si="55"/>
        <v>0</v>
      </c>
      <c r="AA505" s="111"/>
      <c r="AB505" s="92"/>
      <c r="AC505" s="92"/>
      <c r="AD505" s="92"/>
      <c r="AE505" s="92"/>
      <c r="AF505" s="92"/>
      <c r="AG505" s="92"/>
      <c r="AH505" s="92"/>
      <c r="AI505" s="109">
        <f t="shared" si="56"/>
        <v>0</v>
      </c>
      <c r="AJ505" s="83"/>
      <c r="AK505" s="110">
        <f t="shared" si="57"/>
        <v>0</v>
      </c>
      <c r="AL505" s="111"/>
      <c r="AM505" s="92"/>
      <c r="AN505" s="92"/>
      <c r="AO505" s="92"/>
      <c r="AP505" s="92"/>
      <c r="AQ505" s="92"/>
      <c r="AR505" s="92"/>
      <c r="AS505" s="92">
        <v>1</v>
      </c>
      <c r="AT505" s="92"/>
      <c r="AU505" s="92"/>
      <c r="AV505" s="109">
        <f t="shared" si="58"/>
        <v>1000</v>
      </c>
      <c r="AW505" s="75"/>
      <c r="AX505" s="110">
        <f t="shared" si="59"/>
        <v>100</v>
      </c>
      <c r="AY505" s="111"/>
      <c r="AZ505" s="93"/>
      <c r="BA505" s="94" t="s">
        <v>131</v>
      </c>
      <c r="BB505" s="71"/>
      <c r="BC505" s="95"/>
      <c r="BD505" s="41">
        <v>3</v>
      </c>
      <c r="BE505" s="52">
        <v>34</v>
      </c>
      <c r="BF505" s="103">
        <v>3421</v>
      </c>
      <c r="BG505" s="280" t="s">
        <v>52</v>
      </c>
    </row>
    <row r="506" spans="1:59" s="63" customFormat="1" ht="12.75" x14ac:dyDescent="0.2">
      <c r="A506" s="196">
        <v>3</v>
      </c>
      <c r="B506" s="197" t="s">
        <v>108</v>
      </c>
      <c r="C506" s="208">
        <v>34</v>
      </c>
      <c r="D506" s="209" t="s">
        <v>275</v>
      </c>
      <c r="E506" s="212">
        <v>3421</v>
      </c>
      <c r="F506" s="213" t="s">
        <v>297</v>
      </c>
      <c r="G506" s="231" t="s">
        <v>1188</v>
      </c>
      <c r="H506" s="89"/>
      <c r="I506" s="90" t="s">
        <v>293</v>
      </c>
      <c r="J506" s="90"/>
      <c r="K506" s="90" t="s">
        <v>90</v>
      </c>
      <c r="L506" s="90" t="s">
        <v>294</v>
      </c>
      <c r="M506" s="91"/>
      <c r="N506" s="312">
        <v>1</v>
      </c>
      <c r="O506" s="313">
        <f t="shared" si="60"/>
        <v>0.1</v>
      </c>
      <c r="P506" s="104"/>
      <c r="Q506" s="92"/>
      <c r="R506" s="92"/>
      <c r="S506" s="92"/>
      <c r="T506" s="92"/>
      <c r="U506" s="92"/>
      <c r="V506" s="92">
        <v>1</v>
      </c>
      <c r="W506" s="92"/>
      <c r="X506" s="109">
        <f t="shared" si="54"/>
        <v>10000</v>
      </c>
      <c r="Y506" s="83"/>
      <c r="Z506" s="110">
        <f t="shared" si="55"/>
        <v>1000</v>
      </c>
      <c r="AA506" s="111"/>
      <c r="AB506" s="92"/>
      <c r="AC506" s="92"/>
      <c r="AD506" s="92"/>
      <c r="AE506" s="92"/>
      <c r="AF506" s="92"/>
      <c r="AG506" s="92"/>
      <c r="AH506" s="92"/>
      <c r="AI506" s="109">
        <f t="shared" si="56"/>
        <v>0</v>
      </c>
      <c r="AJ506" s="83"/>
      <c r="AK506" s="110">
        <f t="shared" si="57"/>
        <v>0</v>
      </c>
      <c r="AL506" s="111"/>
      <c r="AM506" s="92"/>
      <c r="AN506" s="92"/>
      <c r="AO506" s="92"/>
      <c r="AP506" s="92">
        <v>1</v>
      </c>
      <c r="AQ506" s="92"/>
      <c r="AR506" s="92"/>
      <c r="AS506" s="92"/>
      <c r="AT506" s="92"/>
      <c r="AU506" s="92"/>
      <c r="AV506" s="109">
        <f t="shared" si="58"/>
        <v>100</v>
      </c>
      <c r="AW506" s="75"/>
      <c r="AX506" s="110">
        <f t="shared" si="59"/>
        <v>10</v>
      </c>
      <c r="AY506" s="111"/>
      <c r="AZ506" s="93"/>
      <c r="BA506" s="94" t="s">
        <v>131</v>
      </c>
      <c r="BB506" s="71"/>
      <c r="BC506" s="95"/>
      <c r="BD506" s="41">
        <v>3</v>
      </c>
      <c r="BE506" s="52">
        <v>34</v>
      </c>
      <c r="BF506" s="103">
        <v>3421</v>
      </c>
      <c r="BG506" s="280" t="s">
        <v>52</v>
      </c>
    </row>
    <row r="507" spans="1:59" s="63" customFormat="1" ht="12.75" x14ac:dyDescent="0.2">
      <c r="A507" s="196">
        <v>3</v>
      </c>
      <c r="B507" s="197" t="s">
        <v>108</v>
      </c>
      <c r="C507" s="208">
        <v>34</v>
      </c>
      <c r="D507" s="209" t="s">
        <v>275</v>
      </c>
      <c r="E507" s="212">
        <v>3421</v>
      </c>
      <c r="F507" s="213" t="s">
        <v>297</v>
      </c>
      <c r="G507" s="231" t="s">
        <v>1188</v>
      </c>
      <c r="H507" s="89"/>
      <c r="I507" s="90" t="s">
        <v>295</v>
      </c>
      <c r="J507" s="90"/>
      <c r="K507" s="90" t="s">
        <v>64</v>
      </c>
      <c r="L507" s="90" t="s">
        <v>136</v>
      </c>
      <c r="M507" s="91"/>
      <c r="N507" s="312">
        <v>1</v>
      </c>
      <c r="O507" s="313">
        <f t="shared" si="60"/>
        <v>0.1</v>
      </c>
      <c r="P507" s="104"/>
      <c r="Q507" s="92"/>
      <c r="R507" s="92"/>
      <c r="S507" s="92"/>
      <c r="T507" s="92"/>
      <c r="U507" s="92"/>
      <c r="V507" s="92"/>
      <c r="W507" s="92"/>
      <c r="X507" s="109">
        <f t="shared" si="54"/>
        <v>0</v>
      </c>
      <c r="Y507" s="83"/>
      <c r="Z507" s="110">
        <f t="shared" si="55"/>
        <v>0</v>
      </c>
      <c r="AA507" s="111"/>
      <c r="AB507" s="92"/>
      <c r="AC507" s="92"/>
      <c r="AD507" s="92"/>
      <c r="AE507" s="92"/>
      <c r="AF507" s="92"/>
      <c r="AG507" s="92"/>
      <c r="AH507" s="92"/>
      <c r="AI507" s="109">
        <f t="shared" si="56"/>
        <v>0</v>
      </c>
      <c r="AJ507" s="83"/>
      <c r="AK507" s="110">
        <f t="shared" si="57"/>
        <v>0</v>
      </c>
      <c r="AL507" s="111"/>
      <c r="AM507" s="92"/>
      <c r="AN507" s="92">
        <v>1</v>
      </c>
      <c r="AO507" s="92"/>
      <c r="AP507" s="92"/>
      <c r="AQ507" s="92"/>
      <c r="AR507" s="92"/>
      <c r="AS507" s="92"/>
      <c r="AT507" s="92"/>
      <c r="AU507" s="92"/>
      <c r="AV507" s="109">
        <f t="shared" si="58"/>
        <v>25</v>
      </c>
      <c r="AW507" s="75"/>
      <c r="AX507" s="110">
        <f t="shared" si="59"/>
        <v>2.5</v>
      </c>
      <c r="AY507" s="111"/>
      <c r="AZ507" s="93"/>
      <c r="BA507" s="94" t="s">
        <v>131</v>
      </c>
      <c r="BB507" s="71"/>
      <c r="BC507" s="95"/>
      <c r="BD507" s="41">
        <v>3</v>
      </c>
      <c r="BE507" s="52">
        <v>34</v>
      </c>
      <c r="BF507" s="103">
        <v>3421</v>
      </c>
      <c r="BG507" s="280" t="s">
        <v>52</v>
      </c>
    </row>
    <row r="508" spans="1:59" s="63" customFormat="1" ht="12.75" x14ac:dyDescent="0.2">
      <c r="A508" s="196">
        <v>3</v>
      </c>
      <c r="B508" s="197" t="s">
        <v>108</v>
      </c>
      <c r="C508" s="208">
        <v>34</v>
      </c>
      <c r="D508" s="209" t="s">
        <v>275</v>
      </c>
      <c r="E508" s="212">
        <v>3421</v>
      </c>
      <c r="F508" s="213" t="s">
        <v>297</v>
      </c>
      <c r="G508" s="231" t="s">
        <v>1188</v>
      </c>
      <c r="H508" s="65"/>
      <c r="I508" s="222"/>
      <c r="J508" s="66"/>
      <c r="K508" s="66"/>
      <c r="L508" s="66"/>
      <c r="M508" s="64"/>
      <c r="N508" s="304"/>
      <c r="O508" s="305"/>
      <c r="P508" s="127"/>
      <c r="Q508" s="67"/>
      <c r="R508" s="67"/>
      <c r="S508" s="67"/>
      <c r="T508" s="67"/>
      <c r="U508" s="67"/>
      <c r="V508" s="67"/>
      <c r="W508" s="67"/>
      <c r="X508" s="67"/>
      <c r="Y508" s="68"/>
      <c r="Z508" s="68"/>
      <c r="AA508" s="68"/>
      <c r="AB508" s="67"/>
      <c r="AC508" s="67"/>
      <c r="AD508" s="67"/>
      <c r="AE508" s="67"/>
      <c r="AF508" s="67"/>
      <c r="AG508" s="67"/>
      <c r="AH508" s="67"/>
      <c r="AI508" s="67"/>
      <c r="AJ508" s="68"/>
      <c r="AK508" s="68"/>
      <c r="AL508" s="68"/>
      <c r="AM508" s="67"/>
      <c r="AN508" s="67"/>
      <c r="AO508" s="67"/>
      <c r="AP508" s="67"/>
      <c r="AQ508" s="67"/>
      <c r="AR508" s="67"/>
      <c r="AS508" s="67"/>
      <c r="AT508" s="67"/>
      <c r="AU508" s="67"/>
      <c r="AV508" s="67"/>
      <c r="AW508" s="67"/>
      <c r="AX508" s="68"/>
      <c r="AY508" s="68"/>
      <c r="AZ508" s="69"/>
      <c r="BA508" s="70"/>
      <c r="BB508" s="71"/>
      <c r="BC508" s="95"/>
      <c r="BD508" s="41">
        <v>3</v>
      </c>
      <c r="BE508" s="52">
        <v>34</v>
      </c>
      <c r="BF508" s="103">
        <v>3421</v>
      </c>
      <c r="BG508" s="275"/>
    </row>
    <row r="509" spans="1:59" s="63" customFormat="1" ht="12.75" x14ac:dyDescent="0.2">
      <c r="A509" s="196">
        <v>3</v>
      </c>
      <c r="B509" s="197" t="s">
        <v>108</v>
      </c>
      <c r="C509" s="208">
        <v>34</v>
      </c>
      <c r="D509" s="209" t="s">
        <v>275</v>
      </c>
      <c r="E509" s="212">
        <v>3421</v>
      </c>
      <c r="F509" s="213" t="s">
        <v>297</v>
      </c>
      <c r="G509" s="232"/>
      <c r="H509" s="97"/>
      <c r="I509" s="224"/>
      <c r="J509" s="98"/>
      <c r="K509" s="98"/>
      <c r="L509" s="98"/>
      <c r="M509" s="96"/>
      <c r="N509" s="307"/>
      <c r="O509" s="246"/>
      <c r="P509" s="124"/>
      <c r="Q509" s="99"/>
      <c r="R509" s="99"/>
      <c r="S509" s="99"/>
      <c r="T509" s="99"/>
      <c r="U509" s="99"/>
      <c r="V509" s="99"/>
      <c r="W509" s="99"/>
      <c r="X509" s="99"/>
      <c r="Y509" s="100"/>
      <c r="Z509" s="100"/>
      <c r="AA509" s="100"/>
      <c r="AB509" s="99"/>
      <c r="AC509" s="99"/>
      <c r="AD509" s="99"/>
      <c r="AE509" s="99"/>
      <c r="AF509" s="99"/>
      <c r="AG509" s="99"/>
      <c r="AH509" s="99"/>
      <c r="AI509" s="99"/>
      <c r="AJ509" s="100"/>
      <c r="AK509" s="100"/>
      <c r="AL509" s="100"/>
      <c r="AM509" s="99"/>
      <c r="AN509" s="99"/>
      <c r="AO509" s="99"/>
      <c r="AP509" s="99"/>
      <c r="AQ509" s="99"/>
      <c r="AR509" s="99"/>
      <c r="AS509" s="99"/>
      <c r="AT509" s="99"/>
      <c r="AU509" s="99"/>
      <c r="AV509" s="99"/>
      <c r="AW509" s="99"/>
      <c r="AX509" s="100"/>
      <c r="AY509" s="100"/>
      <c r="AZ509" s="101"/>
      <c r="BA509" s="102"/>
      <c r="BB509" s="95"/>
      <c r="BC509" s="95"/>
      <c r="BD509" s="41">
        <v>3</v>
      </c>
      <c r="BE509" s="52">
        <v>34</v>
      </c>
      <c r="BF509" s="103">
        <v>3421</v>
      </c>
      <c r="BG509" s="277"/>
    </row>
    <row r="510" spans="1:59" s="63" customFormat="1" ht="12.75" x14ac:dyDescent="0.2">
      <c r="A510" s="196">
        <v>3</v>
      </c>
      <c r="B510" s="197" t="s">
        <v>108</v>
      </c>
      <c r="C510" s="208">
        <v>34</v>
      </c>
      <c r="D510" s="209" t="s">
        <v>275</v>
      </c>
      <c r="E510" s="210">
        <v>3431</v>
      </c>
      <c r="F510" s="211" t="s">
        <v>299</v>
      </c>
      <c r="G510" s="230"/>
      <c r="H510" s="56"/>
      <c r="I510" s="221"/>
      <c r="J510" s="57"/>
      <c r="K510" s="57"/>
      <c r="L510" s="57"/>
      <c r="M510" s="55"/>
      <c r="N510" s="303"/>
      <c r="O510" s="245"/>
      <c r="P510" s="122"/>
      <c r="Q510" s="122"/>
      <c r="R510" s="122"/>
      <c r="S510" s="122"/>
      <c r="T510" s="122"/>
      <c r="U510" s="122"/>
      <c r="V510" s="122"/>
      <c r="W510" s="122"/>
      <c r="X510" s="122"/>
      <c r="Y510" s="59"/>
      <c r="Z510" s="123"/>
      <c r="AA510" s="123"/>
      <c r="AB510" s="122"/>
      <c r="AC510" s="122"/>
      <c r="AD510" s="122"/>
      <c r="AE510" s="122"/>
      <c r="AF510" s="122"/>
      <c r="AG510" s="122"/>
      <c r="AH510" s="122"/>
      <c r="AI510" s="122"/>
      <c r="AJ510" s="59"/>
      <c r="AK510" s="123"/>
      <c r="AL510" s="123"/>
      <c r="AM510" s="122"/>
      <c r="AN510" s="122"/>
      <c r="AO510" s="122"/>
      <c r="AP510" s="122"/>
      <c r="AQ510" s="122"/>
      <c r="AR510" s="122"/>
      <c r="AS510" s="122"/>
      <c r="AT510" s="122"/>
      <c r="AU510" s="122"/>
      <c r="AV510" s="122"/>
      <c r="AW510" s="58"/>
      <c r="AX510" s="123"/>
      <c r="AY510" s="59"/>
      <c r="AZ510" s="60"/>
      <c r="BA510" s="61"/>
      <c r="BB510" s="54"/>
      <c r="BC510" s="54"/>
      <c r="BD510" s="41">
        <v>3</v>
      </c>
      <c r="BE510" s="52">
        <v>34</v>
      </c>
      <c r="BF510" s="62">
        <v>3431</v>
      </c>
      <c r="BG510" s="274"/>
    </row>
    <row r="511" spans="1:59" s="63" customFormat="1" ht="12.75" x14ac:dyDescent="0.2">
      <c r="A511" s="196">
        <v>3</v>
      </c>
      <c r="B511" s="197" t="s">
        <v>108</v>
      </c>
      <c r="C511" s="208">
        <v>34</v>
      </c>
      <c r="D511" s="209" t="s">
        <v>275</v>
      </c>
      <c r="E511" s="210">
        <v>3431</v>
      </c>
      <c r="F511" s="211" t="s">
        <v>299</v>
      </c>
      <c r="G511" s="230"/>
      <c r="H511" s="56"/>
      <c r="I511" s="221"/>
      <c r="J511" s="57"/>
      <c r="K511" s="57"/>
      <c r="L511" s="57"/>
      <c r="M511" s="55"/>
      <c r="N511" s="303"/>
      <c r="O511" s="245"/>
      <c r="P511" s="122"/>
      <c r="Q511" s="58"/>
      <c r="R511" s="58"/>
      <c r="S511" s="58"/>
      <c r="T511" s="58"/>
      <c r="U511" s="58"/>
      <c r="V511" s="58"/>
      <c r="W511" s="58"/>
      <c r="X511" s="58"/>
      <c r="Y511" s="59"/>
      <c r="Z511" s="59"/>
      <c r="AA511" s="59"/>
      <c r="AB511" s="58"/>
      <c r="AC511" s="58"/>
      <c r="AD511" s="58"/>
      <c r="AE511" s="58"/>
      <c r="AF511" s="58"/>
      <c r="AG511" s="58"/>
      <c r="AH511" s="58"/>
      <c r="AI511" s="58"/>
      <c r="AJ511" s="59"/>
      <c r="AK511" s="59"/>
      <c r="AL511" s="59"/>
      <c r="AM511" s="58"/>
      <c r="AN511" s="58"/>
      <c r="AO511" s="58"/>
      <c r="AP511" s="58"/>
      <c r="AQ511" s="58"/>
      <c r="AR511" s="58"/>
      <c r="AS511" s="58"/>
      <c r="AT511" s="58"/>
      <c r="AU511" s="58"/>
      <c r="AV511" s="58"/>
      <c r="AW511" s="58"/>
      <c r="AX511" s="59"/>
      <c r="AY511" s="59"/>
      <c r="AZ511" s="60"/>
      <c r="BA511" s="61"/>
      <c r="BB511" s="54"/>
      <c r="BC511" s="54"/>
      <c r="BD511" s="41">
        <v>3</v>
      </c>
      <c r="BE511" s="52">
        <v>34</v>
      </c>
      <c r="BF511" s="62">
        <v>3431</v>
      </c>
      <c r="BG511" s="274"/>
    </row>
    <row r="512" spans="1:59" s="63" customFormat="1" ht="12.75" x14ac:dyDescent="0.2">
      <c r="A512" s="196">
        <v>3</v>
      </c>
      <c r="B512" s="197" t="s">
        <v>108</v>
      </c>
      <c r="C512" s="208">
        <v>34</v>
      </c>
      <c r="D512" s="209" t="s">
        <v>275</v>
      </c>
      <c r="E512" s="210">
        <v>3431</v>
      </c>
      <c r="F512" s="211" t="s">
        <v>299</v>
      </c>
      <c r="G512" s="231" t="s">
        <v>215</v>
      </c>
      <c r="H512" s="65"/>
      <c r="I512" s="222"/>
      <c r="J512" s="66"/>
      <c r="K512" s="66"/>
      <c r="L512" s="66"/>
      <c r="M512" s="64"/>
      <c r="N512" s="308"/>
      <c r="O512" s="309"/>
      <c r="P512" s="127"/>
      <c r="Q512" s="67"/>
      <c r="R512" s="67"/>
      <c r="S512" s="67"/>
      <c r="T512" s="67"/>
      <c r="U512" s="67"/>
      <c r="V512" s="67"/>
      <c r="W512" s="67"/>
      <c r="X512" s="67"/>
      <c r="Y512" s="68"/>
      <c r="Z512" s="68"/>
      <c r="AA512" s="68"/>
      <c r="AB512" s="67"/>
      <c r="AC512" s="67"/>
      <c r="AD512" s="67"/>
      <c r="AE512" s="67"/>
      <c r="AF512" s="67"/>
      <c r="AG512" s="67"/>
      <c r="AH512" s="67"/>
      <c r="AI512" s="67"/>
      <c r="AJ512" s="68"/>
      <c r="AK512" s="68"/>
      <c r="AL512" s="68"/>
      <c r="AM512" s="67"/>
      <c r="AN512" s="67"/>
      <c r="AO512" s="67"/>
      <c r="AP512" s="67"/>
      <c r="AQ512" s="67"/>
      <c r="AR512" s="67"/>
      <c r="AS512" s="67"/>
      <c r="AT512" s="67"/>
      <c r="AU512" s="67"/>
      <c r="AV512" s="67"/>
      <c r="AW512" s="67"/>
      <c r="AX512" s="68"/>
      <c r="AY512" s="68"/>
      <c r="AZ512" s="69"/>
      <c r="BA512" s="70"/>
      <c r="BB512" s="71"/>
      <c r="BC512" s="54"/>
      <c r="BD512" s="41">
        <v>3</v>
      </c>
      <c r="BE512" s="52">
        <v>34</v>
      </c>
      <c r="BF512" s="62">
        <v>3431</v>
      </c>
      <c r="BG512" s="275"/>
    </row>
    <row r="513" spans="1:59" s="63" customFormat="1" ht="12.75" x14ac:dyDescent="0.2">
      <c r="A513" s="196">
        <v>3</v>
      </c>
      <c r="B513" s="197" t="s">
        <v>108</v>
      </c>
      <c r="C513" s="208">
        <v>34</v>
      </c>
      <c r="D513" s="209" t="s">
        <v>275</v>
      </c>
      <c r="E513" s="210">
        <v>3431</v>
      </c>
      <c r="F513" s="211" t="s">
        <v>299</v>
      </c>
      <c r="G513" s="231" t="s">
        <v>215</v>
      </c>
      <c r="H513" s="72" t="s">
        <v>47</v>
      </c>
      <c r="I513" s="223"/>
      <c r="J513" s="73"/>
      <c r="K513" s="73"/>
      <c r="L513" s="73"/>
      <c r="M513" s="74"/>
      <c r="N513" s="247"/>
      <c r="O513" s="306"/>
      <c r="P513" s="105"/>
      <c r="Q513" s="75"/>
      <c r="R513" s="75"/>
      <c r="S513" s="75"/>
      <c r="T513" s="75"/>
      <c r="U513" s="75"/>
      <c r="V513" s="75"/>
      <c r="W513" s="75"/>
      <c r="X513" s="75"/>
      <c r="Y513" s="76">
        <f>IF(ISNUMBER(VLOOKUP(Y515,P$7:W$7,MATCH(Y515,P$7:W$7))),VLOOKUP(Y515,P$7:W$7,MATCH(Y515,P$7:W$7)),IF(N517=0,"No Data",IF(Y515&gt;0,"&lt;100",0)))</f>
        <v>10000</v>
      </c>
      <c r="Z513" s="77">
        <f>IF(ISNUMBER(VLOOKUP(Z517,P$7:W$7,MATCH(Z517,P$7:W$7))),VLOOKUP(Z517,P$7:W$7,MATCH(Z517,P$7:W$7)),IF(N517=0,"No Data",IF(Z517&gt;0,"&lt;100",0)))</f>
        <v>5000</v>
      </c>
      <c r="AA513" s="106">
        <f>IF(ISNUMBER(Z513),Z513,0)</f>
        <v>5000</v>
      </c>
      <c r="AB513" s="75"/>
      <c r="AC513" s="75"/>
      <c r="AD513" s="75"/>
      <c r="AE513" s="75"/>
      <c r="AF513" s="75"/>
      <c r="AG513" s="75"/>
      <c r="AH513" s="75"/>
      <c r="AI513" s="75"/>
      <c r="AJ513" s="76">
        <f>IF(ISNUMBER(VLOOKUP(AJ515,AB$7:AH$7,MATCH(AJ515,AB$7:AH$7))),VLOOKUP(AJ515,AB$7:AH$7,MATCH(AJ515,AB$7:AH$7)),IF(N517=0,"No Data",IF(AJ515&gt;0,"&lt;50",0)))</f>
        <v>0</v>
      </c>
      <c r="AK513" s="77">
        <f>IF(ISNUMBER(VLOOKUP(AK517,AB$7:AH$7,MATCH(AK517,AB$7:AH$7))),VLOOKUP(AK517,AB$7:AH$7,MATCH(AK517,AB$7:AH$7)),IF(N517=0,"No Data",IF(AK517&gt;0,"&lt;50",0)))</f>
        <v>0</v>
      </c>
      <c r="AL513" s="106">
        <f>IF(ISNUMBER(AK513),AK513,0)</f>
        <v>0</v>
      </c>
      <c r="AM513" s="75"/>
      <c r="AN513" s="75"/>
      <c r="AO513" s="75"/>
      <c r="AP513" s="75"/>
      <c r="AQ513" s="75"/>
      <c r="AR513" s="75"/>
      <c r="AS513" s="75"/>
      <c r="AT513" s="75"/>
      <c r="AU513" s="75"/>
      <c r="AV513" s="75"/>
      <c r="AW513" s="76">
        <f>IF(ISNUMBER(VLOOKUP(AW515,AM$7:AU$7,MATCH(AW515,AM$7:AU$7))),VLOOKUP(AW515,AM$7:AU$7,MATCH(AW515,AM$7:AU$7)),IF(N517=0,"No Data",IF(AW515&gt;0,"&lt;10",0)))</f>
        <v>100</v>
      </c>
      <c r="AX513" s="77">
        <f>IF(ISNUMBER(VLOOKUP(AX517,AM$7:AU$7,MATCH(AX517,AM$7:AU$7))),VLOOKUP(AX517,AM$7:AU$7,MATCH(AX517,AM$7:AU$7)),IF(N517=0,"No Data",IF(AX517&gt;0,"&lt;10",0)))</f>
        <v>100</v>
      </c>
      <c r="AY513" s="106">
        <f>IF(ISNUMBER(AX513),AX513,0)</f>
        <v>100</v>
      </c>
      <c r="AZ513" s="79"/>
      <c r="BA513" s="80"/>
      <c r="BB513" s="71"/>
      <c r="BC513" s="54"/>
      <c r="BD513" s="41">
        <v>3</v>
      </c>
      <c r="BE513" s="52">
        <v>34</v>
      </c>
      <c r="BF513" s="62">
        <v>3431</v>
      </c>
      <c r="BG513" s="276" t="s">
        <v>47</v>
      </c>
    </row>
    <row r="514" spans="1:59" s="63" customFormat="1" ht="12.75" x14ac:dyDescent="0.2">
      <c r="A514" s="196">
        <v>3</v>
      </c>
      <c r="B514" s="197" t="s">
        <v>108</v>
      </c>
      <c r="C514" s="208">
        <v>34</v>
      </c>
      <c r="D514" s="209" t="s">
        <v>275</v>
      </c>
      <c r="E514" s="210">
        <v>3431</v>
      </c>
      <c r="F514" s="211" t="s">
        <v>299</v>
      </c>
      <c r="G514" s="231" t="s">
        <v>215</v>
      </c>
      <c r="H514" s="81" t="s">
        <v>48</v>
      </c>
      <c r="I514" s="223"/>
      <c r="J514" s="73"/>
      <c r="K514" s="73"/>
      <c r="L514" s="73"/>
      <c r="M514" s="74"/>
      <c r="N514" s="247"/>
      <c r="O514" s="306"/>
      <c r="P514" s="105"/>
      <c r="Q514" s="75"/>
      <c r="R514" s="75"/>
      <c r="S514" s="75"/>
      <c r="T514" s="75"/>
      <c r="U514" s="75"/>
      <c r="V514" s="75"/>
      <c r="W514" s="75"/>
      <c r="X514" s="75"/>
      <c r="Y514" s="82">
        <f>MIN(X518:X521)</f>
        <v>0</v>
      </c>
      <c r="Z514" s="83"/>
      <c r="AA514" s="83"/>
      <c r="AB514" s="75"/>
      <c r="AC514" s="75"/>
      <c r="AD514" s="75"/>
      <c r="AE514" s="75"/>
      <c r="AF514" s="75"/>
      <c r="AG514" s="75"/>
      <c r="AH514" s="75"/>
      <c r="AI514" s="75"/>
      <c r="AJ514" s="82">
        <f>MIN(AI518:AI521)</f>
        <v>0</v>
      </c>
      <c r="AK514" s="83"/>
      <c r="AL514" s="83"/>
      <c r="AM514" s="75"/>
      <c r="AN514" s="75"/>
      <c r="AO514" s="75"/>
      <c r="AP514" s="75"/>
      <c r="AQ514" s="75"/>
      <c r="AR514" s="75"/>
      <c r="AS514" s="75"/>
      <c r="AT514" s="75"/>
      <c r="AU514" s="75"/>
      <c r="AV514" s="75"/>
      <c r="AW514" s="82">
        <f>MIN(AV518:AV521)</f>
        <v>100</v>
      </c>
      <c r="AX514" s="83"/>
      <c r="AY514" s="83"/>
      <c r="AZ514" s="79"/>
      <c r="BA514" s="80"/>
      <c r="BB514" s="71"/>
      <c r="BC514" s="54"/>
      <c r="BD514" s="41">
        <v>3</v>
      </c>
      <c r="BE514" s="52">
        <v>34</v>
      </c>
      <c r="BF514" s="62">
        <v>3431</v>
      </c>
      <c r="BG514" s="278" t="s">
        <v>48</v>
      </c>
    </row>
    <row r="515" spans="1:59" s="63" customFormat="1" ht="12.75" x14ac:dyDescent="0.2">
      <c r="A515" s="196">
        <v>3</v>
      </c>
      <c r="B515" s="197" t="s">
        <v>108</v>
      </c>
      <c r="C515" s="208">
        <v>34</v>
      </c>
      <c r="D515" s="209" t="s">
        <v>275</v>
      </c>
      <c r="E515" s="210">
        <v>3431</v>
      </c>
      <c r="F515" s="211" t="s">
        <v>299</v>
      </c>
      <c r="G515" s="231" t="s">
        <v>215</v>
      </c>
      <c r="H515" s="81" t="s">
        <v>49</v>
      </c>
      <c r="I515" s="223"/>
      <c r="J515" s="73"/>
      <c r="K515" s="73"/>
      <c r="L515" s="73"/>
      <c r="M515" s="74"/>
      <c r="N515" s="247"/>
      <c r="O515" s="306"/>
      <c r="P515" s="105"/>
      <c r="Q515" s="75"/>
      <c r="R515" s="75"/>
      <c r="S515" s="75"/>
      <c r="T515" s="75"/>
      <c r="U515" s="75"/>
      <c r="V515" s="75"/>
      <c r="W515" s="75"/>
      <c r="X515" s="75"/>
      <c r="Y515" s="84">
        <f>IF(ISNUMBER(AVERAGE(X518:X521)),AVERAGE(X518:X521),0)</f>
        <v>10000</v>
      </c>
      <c r="Z515" s="83"/>
      <c r="AA515" s="83"/>
      <c r="AB515" s="75"/>
      <c r="AC515" s="75"/>
      <c r="AD515" s="75"/>
      <c r="AE515" s="75"/>
      <c r="AF515" s="75"/>
      <c r="AG515" s="75"/>
      <c r="AH515" s="75"/>
      <c r="AI515" s="75"/>
      <c r="AJ515" s="84">
        <f>IF(ISNUMBER(AVERAGE(AI518:AI521)),AVERAGE(AI518:AI521),0)</f>
        <v>0</v>
      </c>
      <c r="AK515" s="83"/>
      <c r="AL515" s="83"/>
      <c r="AM515" s="75"/>
      <c r="AN515" s="75"/>
      <c r="AO515" s="75"/>
      <c r="AP515" s="75"/>
      <c r="AQ515" s="75"/>
      <c r="AR515" s="75"/>
      <c r="AS515" s="75"/>
      <c r="AT515" s="75"/>
      <c r="AU515" s="75"/>
      <c r="AV515" s="75"/>
      <c r="AW515" s="84">
        <f>IF(ISNUMBER(AVERAGE(AV518:AV521)),AVERAGE(AV518:AV521),0)</f>
        <v>150</v>
      </c>
      <c r="AX515" s="83"/>
      <c r="AY515" s="83"/>
      <c r="AZ515" s="79"/>
      <c r="BA515" s="80"/>
      <c r="BB515" s="71"/>
      <c r="BC515" s="54"/>
      <c r="BD515" s="41">
        <v>3</v>
      </c>
      <c r="BE515" s="52">
        <v>34</v>
      </c>
      <c r="BF515" s="62">
        <v>3431</v>
      </c>
      <c r="BG515" s="278" t="s">
        <v>49</v>
      </c>
    </row>
    <row r="516" spans="1:59" s="63" customFormat="1" ht="12.75" x14ac:dyDescent="0.2">
      <c r="A516" s="196">
        <v>3</v>
      </c>
      <c r="B516" s="197" t="s">
        <v>108</v>
      </c>
      <c r="C516" s="208">
        <v>34</v>
      </c>
      <c r="D516" s="209" t="s">
        <v>275</v>
      </c>
      <c r="E516" s="210">
        <v>3431</v>
      </c>
      <c r="F516" s="211" t="s">
        <v>299</v>
      </c>
      <c r="G516" s="231" t="s">
        <v>215</v>
      </c>
      <c r="H516" s="81" t="s">
        <v>50</v>
      </c>
      <c r="I516" s="223"/>
      <c r="J516" s="73"/>
      <c r="K516" s="73"/>
      <c r="L516" s="73"/>
      <c r="M516" s="74"/>
      <c r="N516" s="247"/>
      <c r="O516" s="306"/>
      <c r="P516" s="105"/>
      <c r="Q516" s="75"/>
      <c r="R516" s="75"/>
      <c r="S516" s="75"/>
      <c r="T516" s="75"/>
      <c r="U516" s="75"/>
      <c r="V516" s="75"/>
      <c r="W516" s="75"/>
      <c r="X516" s="75"/>
      <c r="Y516" s="84">
        <f>MAX(X518:X521)</f>
        <v>25000</v>
      </c>
      <c r="Z516" s="83"/>
      <c r="AA516" s="83"/>
      <c r="AB516" s="75"/>
      <c r="AC516" s="75"/>
      <c r="AD516" s="75"/>
      <c r="AE516" s="75"/>
      <c r="AF516" s="75"/>
      <c r="AG516" s="75"/>
      <c r="AH516" s="75"/>
      <c r="AI516" s="75"/>
      <c r="AJ516" s="84">
        <f>MAX(AI518:AI521)</f>
        <v>0</v>
      </c>
      <c r="AK516" s="83"/>
      <c r="AL516" s="83"/>
      <c r="AM516" s="75"/>
      <c r="AN516" s="75"/>
      <c r="AO516" s="75"/>
      <c r="AP516" s="75"/>
      <c r="AQ516" s="75"/>
      <c r="AR516" s="75"/>
      <c r="AS516" s="75"/>
      <c r="AT516" s="75"/>
      <c r="AU516" s="75"/>
      <c r="AV516" s="75"/>
      <c r="AW516" s="84">
        <f>MAX(AV518:AV521)</f>
        <v>250</v>
      </c>
      <c r="AX516" s="83"/>
      <c r="AY516" s="83"/>
      <c r="AZ516" s="79"/>
      <c r="BA516" s="80"/>
      <c r="BB516" s="71"/>
      <c r="BC516" s="54"/>
      <c r="BD516" s="41">
        <v>3</v>
      </c>
      <c r="BE516" s="52">
        <v>34</v>
      </c>
      <c r="BF516" s="62">
        <v>3431</v>
      </c>
      <c r="BG516" s="278" t="s">
        <v>50</v>
      </c>
    </row>
    <row r="517" spans="1:59" s="63" customFormat="1" ht="12.75" x14ac:dyDescent="0.2">
      <c r="A517" s="196">
        <v>3</v>
      </c>
      <c r="B517" s="197" t="s">
        <v>108</v>
      </c>
      <c r="C517" s="208">
        <v>34</v>
      </c>
      <c r="D517" s="209" t="s">
        <v>275</v>
      </c>
      <c r="E517" s="210">
        <v>3431</v>
      </c>
      <c r="F517" s="211" t="s">
        <v>299</v>
      </c>
      <c r="G517" s="231" t="s">
        <v>215</v>
      </c>
      <c r="H517" s="85" t="s">
        <v>51</v>
      </c>
      <c r="I517" s="223"/>
      <c r="J517" s="73"/>
      <c r="K517" s="73"/>
      <c r="L517" s="73"/>
      <c r="M517" s="74"/>
      <c r="N517" s="320">
        <f>SUM(N518:N521)</f>
        <v>3</v>
      </c>
      <c r="O517" s="293">
        <f>SUM(O518:O521)</f>
        <v>1</v>
      </c>
      <c r="P517" s="292"/>
      <c r="Q517" s="87"/>
      <c r="R517" s="87"/>
      <c r="S517" s="87"/>
      <c r="T517" s="87"/>
      <c r="U517" s="87"/>
      <c r="V517" s="87"/>
      <c r="W517" s="87"/>
      <c r="X517" s="87"/>
      <c r="Y517" s="88"/>
      <c r="Z517" s="119">
        <f>SUM(Z518:Z521)</f>
        <v>9999.9999999999982</v>
      </c>
      <c r="AA517" s="88"/>
      <c r="AB517" s="87"/>
      <c r="AC517" s="87"/>
      <c r="AD517" s="87"/>
      <c r="AE517" s="87"/>
      <c r="AF517" s="87"/>
      <c r="AG517" s="87"/>
      <c r="AH517" s="87"/>
      <c r="AI517" s="87"/>
      <c r="AJ517" s="88"/>
      <c r="AK517" s="119">
        <f>SUM(AK518:AK521)</f>
        <v>0</v>
      </c>
      <c r="AL517" s="88"/>
      <c r="AM517" s="87"/>
      <c r="AN517" s="87"/>
      <c r="AO517" s="87"/>
      <c r="AP517" s="87"/>
      <c r="AQ517" s="87"/>
      <c r="AR517" s="87"/>
      <c r="AS517" s="87"/>
      <c r="AT517" s="87"/>
      <c r="AU517" s="87"/>
      <c r="AV517" s="87"/>
      <c r="AW517" s="112"/>
      <c r="AX517" s="119">
        <f>SUM(AX518:AX521)</f>
        <v>150</v>
      </c>
      <c r="AY517" s="88"/>
      <c r="AZ517" s="79"/>
      <c r="BA517" s="80"/>
      <c r="BB517" s="71"/>
      <c r="BC517" s="54"/>
      <c r="BD517" s="41">
        <v>3</v>
      </c>
      <c r="BE517" s="52">
        <v>34</v>
      </c>
      <c r="BF517" s="62">
        <v>3431</v>
      </c>
      <c r="BG517" s="279" t="s">
        <v>51</v>
      </c>
    </row>
    <row r="518" spans="1:59" s="63" customFormat="1" ht="36" x14ac:dyDescent="0.2">
      <c r="A518" s="196">
        <v>3</v>
      </c>
      <c r="B518" s="197" t="s">
        <v>108</v>
      </c>
      <c r="C518" s="208">
        <v>34</v>
      </c>
      <c r="D518" s="209" t="s">
        <v>275</v>
      </c>
      <c r="E518" s="210">
        <v>3431</v>
      </c>
      <c r="F518" s="211" t="s">
        <v>299</v>
      </c>
      <c r="G518" s="231" t="s">
        <v>215</v>
      </c>
      <c r="H518" s="89" t="s">
        <v>52</v>
      </c>
      <c r="I518" s="90" t="s">
        <v>300</v>
      </c>
      <c r="J518" s="90" t="s">
        <v>301</v>
      </c>
      <c r="K518" s="90" t="s">
        <v>90</v>
      </c>
      <c r="L518" s="90" t="s">
        <v>302</v>
      </c>
      <c r="M518" s="91"/>
      <c r="N518" s="312">
        <v>1</v>
      </c>
      <c r="O518" s="313">
        <f>N518/N$517</f>
        <v>0.33333333333333331</v>
      </c>
      <c r="P518" s="104"/>
      <c r="Q518" s="92"/>
      <c r="R518" s="92"/>
      <c r="S518" s="92"/>
      <c r="T518" s="92"/>
      <c r="U518" s="92">
        <v>1</v>
      </c>
      <c r="V518" s="92"/>
      <c r="W518" s="92"/>
      <c r="X518" s="109">
        <f>P518*P$7+Q518*Q$7+R518*R$7+S518*S$7+T518*T$7+U518*U$7+V518*V$7+W518*W$7</f>
        <v>5000</v>
      </c>
      <c r="Y518" s="83"/>
      <c r="Z518" s="110">
        <f>X518*$O518</f>
        <v>1666.6666666666665</v>
      </c>
      <c r="AA518" s="111"/>
      <c r="AB518" s="92"/>
      <c r="AC518" s="92"/>
      <c r="AD518" s="92"/>
      <c r="AE518" s="92"/>
      <c r="AF518" s="92"/>
      <c r="AG518" s="92"/>
      <c r="AH518" s="92"/>
      <c r="AI518" s="109">
        <f>AB518*AB$7+AC518*AC$7+AD518*AD$7+AE518*AE$7+AF518*AF$7+AG518*AG$7+AH518*AH$7</f>
        <v>0</v>
      </c>
      <c r="AJ518" s="83"/>
      <c r="AK518" s="110">
        <f>AI518*$O518</f>
        <v>0</v>
      </c>
      <c r="AL518" s="111"/>
      <c r="AM518" s="92"/>
      <c r="AN518" s="92"/>
      <c r="AO518" s="92"/>
      <c r="AP518" s="92">
        <v>1</v>
      </c>
      <c r="AQ518" s="92"/>
      <c r="AR518" s="92"/>
      <c r="AS518" s="92"/>
      <c r="AT518" s="92"/>
      <c r="AU518" s="92"/>
      <c r="AV518" s="109">
        <f>AM518*AM$7+AN518*AN$7+AO518*AO$7+AP518*AP$7+AQ518*AQ$7+AR518*AR$7+AS518*AS$7+AT518*AT$7+AU518*AU$7</f>
        <v>100</v>
      </c>
      <c r="AW518" s="75"/>
      <c r="AX518" s="110">
        <f>AV518*$O518</f>
        <v>33.333333333333329</v>
      </c>
      <c r="AY518" s="111"/>
      <c r="AZ518" s="93"/>
      <c r="BA518" s="94" t="s">
        <v>131</v>
      </c>
      <c r="BB518" s="71"/>
      <c r="BC518" s="54"/>
      <c r="BD518" s="41">
        <v>3</v>
      </c>
      <c r="BE518" s="52">
        <v>34</v>
      </c>
      <c r="BF518" s="62">
        <v>3431</v>
      </c>
      <c r="BG518" s="280" t="s">
        <v>52</v>
      </c>
    </row>
    <row r="519" spans="1:59" s="63" customFormat="1" ht="24" x14ac:dyDescent="0.2">
      <c r="A519" s="196">
        <v>3</v>
      </c>
      <c r="B519" s="197" t="s">
        <v>108</v>
      </c>
      <c r="C519" s="208">
        <v>34</v>
      </c>
      <c r="D519" s="209" t="s">
        <v>275</v>
      </c>
      <c r="E519" s="210">
        <v>3431</v>
      </c>
      <c r="F519" s="211" t="s">
        <v>299</v>
      </c>
      <c r="G519" s="231" t="s">
        <v>215</v>
      </c>
      <c r="H519" s="89"/>
      <c r="I519" s="90" t="s">
        <v>114</v>
      </c>
      <c r="J519" s="90" t="s">
        <v>303</v>
      </c>
      <c r="K519" s="90" t="s">
        <v>73</v>
      </c>
      <c r="L519" s="90" t="s">
        <v>95</v>
      </c>
      <c r="M519" s="91"/>
      <c r="N519" s="312">
        <v>1</v>
      </c>
      <c r="O519" s="313">
        <f>N519/N$517</f>
        <v>0.33333333333333331</v>
      </c>
      <c r="P519" s="104"/>
      <c r="Q519" s="92"/>
      <c r="R519" s="92"/>
      <c r="S519" s="92"/>
      <c r="T519" s="92"/>
      <c r="U519" s="92"/>
      <c r="V519" s="92"/>
      <c r="W519" s="92">
        <v>1</v>
      </c>
      <c r="X519" s="109">
        <f>P519*P$7+Q519*Q$7+R519*R$7+S519*S$7+T519*T$7+U519*U$7+V519*V$7+W519*W$7</f>
        <v>25000</v>
      </c>
      <c r="Y519" s="83"/>
      <c r="Z519" s="110">
        <f>X519*$O519</f>
        <v>8333.3333333333321</v>
      </c>
      <c r="AA519" s="111"/>
      <c r="AB519" s="92"/>
      <c r="AC519" s="92"/>
      <c r="AD519" s="92"/>
      <c r="AE519" s="92"/>
      <c r="AF519" s="92"/>
      <c r="AG519" s="92"/>
      <c r="AH519" s="92"/>
      <c r="AI519" s="109">
        <f>AB519*AB$7+AC519*AC$7+AD519*AD$7+AE519*AE$7+AF519*AF$7+AG519*AG$7+AH519*AH$7</f>
        <v>0</v>
      </c>
      <c r="AJ519" s="83"/>
      <c r="AK519" s="110">
        <f>AI519*$O519</f>
        <v>0</v>
      </c>
      <c r="AL519" s="111"/>
      <c r="AM519" s="92"/>
      <c r="AN519" s="92"/>
      <c r="AO519" s="92"/>
      <c r="AP519" s="92">
        <v>1</v>
      </c>
      <c r="AQ519" s="92"/>
      <c r="AR519" s="92"/>
      <c r="AS519" s="92"/>
      <c r="AT519" s="92"/>
      <c r="AU519" s="92"/>
      <c r="AV519" s="109">
        <f>AM519*AM$7+AN519*AN$7+AO519*AO$7+AP519*AP$7+AQ519*AQ$7+AR519*AR$7+AS519*AS$7+AT519*AT$7+AU519*AU$7</f>
        <v>100</v>
      </c>
      <c r="AW519" s="75"/>
      <c r="AX519" s="110">
        <f>AV519*$O519</f>
        <v>33.333333333333329</v>
      </c>
      <c r="AY519" s="111"/>
      <c r="AZ519" s="93"/>
      <c r="BA519" s="94" t="s">
        <v>131</v>
      </c>
      <c r="BB519" s="71"/>
      <c r="BC519" s="54"/>
      <c r="BD519" s="41">
        <v>3</v>
      </c>
      <c r="BE519" s="52">
        <v>34</v>
      </c>
      <c r="BF519" s="62">
        <v>3431</v>
      </c>
      <c r="BG519" s="280" t="s">
        <v>52</v>
      </c>
    </row>
    <row r="520" spans="1:59" s="63" customFormat="1" ht="12.75" x14ac:dyDescent="0.2">
      <c r="A520" s="196">
        <v>3</v>
      </c>
      <c r="B520" s="197" t="s">
        <v>108</v>
      </c>
      <c r="C520" s="208">
        <v>34</v>
      </c>
      <c r="D520" s="209" t="s">
        <v>275</v>
      </c>
      <c r="E520" s="210">
        <v>3431</v>
      </c>
      <c r="F520" s="211" t="s">
        <v>299</v>
      </c>
      <c r="G520" s="231" t="s">
        <v>215</v>
      </c>
      <c r="H520" s="89"/>
      <c r="I520" s="90" t="s">
        <v>304</v>
      </c>
      <c r="J520" s="90" t="s">
        <v>305</v>
      </c>
      <c r="K520" s="90" t="s">
        <v>64</v>
      </c>
      <c r="L520" s="90" t="s">
        <v>271</v>
      </c>
      <c r="M520" s="91"/>
      <c r="N520" s="312">
        <v>1</v>
      </c>
      <c r="O520" s="313">
        <f>N520/N$517</f>
        <v>0.33333333333333331</v>
      </c>
      <c r="P520" s="104"/>
      <c r="Q520" s="92"/>
      <c r="R520" s="92"/>
      <c r="S520" s="92"/>
      <c r="T520" s="92"/>
      <c r="U520" s="92"/>
      <c r="V520" s="92"/>
      <c r="W520" s="92"/>
      <c r="X520" s="109">
        <f>P520*P$7+Q520*Q$7+R520*R$7+S520*S$7+T520*T$7+U520*U$7+V520*V$7+W520*W$7</f>
        <v>0</v>
      </c>
      <c r="Y520" s="83"/>
      <c r="Z520" s="110">
        <f>X520*$O520</f>
        <v>0</v>
      </c>
      <c r="AA520" s="111"/>
      <c r="AB520" s="92"/>
      <c r="AC520" s="92"/>
      <c r="AD520" s="92"/>
      <c r="AE520" s="92"/>
      <c r="AF520" s="92"/>
      <c r="AG520" s="92"/>
      <c r="AH520" s="92"/>
      <c r="AI520" s="109">
        <f>AB520*AB$7+AC520*AC$7+AD520*AD$7+AE520*AE$7+AF520*AF$7+AG520*AG$7+AH520*AH$7</f>
        <v>0</v>
      </c>
      <c r="AJ520" s="83"/>
      <c r="AK520" s="110">
        <f>AI520*$O520</f>
        <v>0</v>
      </c>
      <c r="AL520" s="111"/>
      <c r="AM520" s="92"/>
      <c r="AN520" s="92"/>
      <c r="AO520" s="92"/>
      <c r="AP520" s="92"/>
      <c r="AQ520" s="92">
        <v>1</v>
      </c>
      <c r="AR520" s="92"/>
      <c r="AS520" s="92"/>
      <c r="AT520" s="92"/>
      <c r="AU520" s="92"/>
      <c r="AV520" s="109">
        <f>AM520*AM$7+AN520*AN$7+AO520*AO$7+AP520*AP$7+AQ520*AQ$7+AR520*AR$7+AS520*AS$7+AT520*AT$7+AU520*AU$7</f>
        <v>250</v>
      </c>
      <c r="AW520" s="75"/>
      <c r="AX520" s="110">
        <f>AV520*$O520</f>
        <v>83.333333333333329</v>
      </c>
      <c r="AY520" s="111"/>
      <c r="AZ520" s="93"/>
      <c r="BA520" s="94" t="s">
        <v>131</v>
      </c>
      <c r="BB520" s="71"/>
      <c r="BC520" s="54"/>
      <c r="BD520" s="41">
        <v>3</v>
      </c>
      <c r="BE520" s="52">
        <v>34</v>
      </c>
      <c r="BF520" s="62">
        <v>3431</v>
      </c>
      <c r="BG520" s="280" t="s">
        <v>52</v>
      </c>
    </row>
    <row r="521" spans="1:59" s="63" customFormat="1" ht="12.75" x14ac:dyDescent="0.2">
      <c r="A521" s="196">
        <v>3</v>
      </c>
      <c r="B521" s="197" t="s">
        <v>108</v>
      </c>
      <c r="C521" s="208">
        <v>34</v>
      </c>
      <c r="D521" s="209" t="s">
        <v>275</v>
      </c>
      <c r="E521" s="210">
        <v>3431</v>
      </c>
      <c r="F521" s="211" t="s">
        <v>299</v>
      </c>
      <c r="G521" s="231" t="s">
        <v>215</v>
      </c>
      <c r="H521" s="65"/>
      <c r="I521" s="222"/>
      <c r="J521" s="66"/>
      <c r="K521" s="66"/>
      <c r="L521" s="66"/>
      <c r="M521" s="64"/>
      <c r="N521" s="304"/>
      <c r="O521" s="305"/>
      <c r="P521" s="127"/>
      <c r="Q521" s="67"/>
      <c r="R521" s="67"/>
      <c r="S521" s="67"/>
      <c r="T521" s="67"/>
      <c r="U521" s="67"/>
      <c r="V521" s="67"/>
      <c r="W521" s="67"/>
      <c r="X521" s="67"/>
      <c r="Y521" s="68"/>
      <c r="Z521" s="68"/>
      <c r="AA521" s="68"/>
      <c r="AB521" s="67"/>
      <c r="AC521" s="67"/>
      <c r="AD521" s="67"/>
      <c r="AE521" s="67"/>
      <c r="AF521" s="67"/>
      <c r="AG521" s="67"/>
      <c r="AH521" s="67"/>
      <c r="AI521" s="67"/>
      <c r="AJ521" s="68"/>
      <c r="AK521" s="68"/>
      <c r="AL521" s="68"/>
      <c r="AM521" s="67"/>
      <c r="AN521" s="67"/>
      <c r="AO521" s="67"/>
      <c r="AP521" s="67"/>
      <c r="AQ521" s="67"/>
      <c r="AR521" s="67"/>
      <c r="AS521" s="67"/>
      <c r="AT521" s="67"/>
      <c r="AU521" s="67"/>
      <c r="AV521" s="67"/>
      <c r="AW521" s="67"/>
      <c r="AX521" s="68"/>
      <c r="AY521" s="68"/>
      <c r="AZ521" s="69"/>
      <c r="BA521" s="70"/>
      <c r="BB521" s="71"/>
      <c r="BC521" s="54"/>
      <c r="BD521" s="41">
        <v>3</v>
      </c>
      <c r="BE521" s="52">
        <v>34</v>
      </c>
      <c r="BF521" s="62">
        <v>3431</v>
      </c>
      <c r="BG521" s="275"/>
    </row>
    <row r="522" spans="1:59" s="63" customFormat="1" ht="12.75" x14ac:dyDescent="0.2">
      <c r="A522" s="196">
        <v>3</v>
      </c>
      <c r="B522" s="197" t="s">
        <v>108</v>
      </c>
      <c r="C522" s="208">
        <v>34</v>
      </c>
      <c r="D522" s="209" t="s">
        <v>275</v>
      </c>
      <c r="E522" s="210">
        <v>3431</v>
      </c>
      <c r="F522" s="211" t="s">
        <v>299</v>
      </c>
      <c r="G522" s="230"/>
      <c r="H522" s="56"/>
      <c r="I522" s="221"/>
      <c r="J522" s="57"/>
      <c r="K522" s="57"/>
      <c r="L522" s="57"/>
      <c r="M522" s="55"/>
      <c r="N522" s="303"/>
      <c r="O522" s="245"/>
      <c r="P522" s="122"/>
      <c r="Q522" s="58"/>
      <c r="R522" s="58"/>
      <c r="S522" s="58"/>
      <c r="T522" s="58"/>
      <c r="U522" s="58"/>
      <c r="V522" s="58"/>
      <c r="W522" s="58"/>
      <c r="X522" s="58"/>
      <c r="Y522" s="59"/>
      <c r="Z522" s="59"/>
      <c r="AA522" s="59"/>
      <c r="AB522" s="58"/>
      <c r="AC522" s="58"/>
      <c r="AD522" s="58"/>
      <c r="AE522" s="58"/>
      <c r="AF522" s="58"/>
      <c r="AG522" s="58"/>
      <c r="AH522" s="58"/>
      <c r="AI522" s="58"/>
      <c r="AJ522" s="59"/>
      <c r="AK522" s="59"/>
      <c r="AL522" s="59"/>
      <c r="AM522" s="58"/>
      <c r="AN522" s="58"/>
      <c r="AO522" s="58"/>
      <c r="AP522" s="58"/>
      <c r="AQ522" s="58"/>
      <c r="AR522" s="58"/>
      <c r="AS522" s="58"/>
      <c r="AT522" s="58"/>
      <c r="AU522" s="58"/>
      <c r="AV522" s="58"/>
      <c r="AW522" s="58"/>
      <c r="AX522" s="59"/>
      <c r="AY522" s="59"/>
      <c r="AZ522" s="60"/>
      <c r="BA522" s="61"/>
      <c r="BB522" s="54"/>
      <c r="BC522" s="54"/>
      <c r="BD522" s="41">
        <v>3</v>
      </c>
      <c r="BE522" s="52">
        <v>34</v>
      </c>
      <c r="BF522" s="62">
        <v>3431</v>
      </c>
      <c r="BG522" s="274"/>
    </row>
    <row r="523" spans="1:59" s="53" customFormat="1" ht="18.75" x14ac:dyDescent="0.3">
      <c r="A523" s="202">
        <v>3</v>
      </c>
      <c r="B523" s="203" t="s">
        <v>108</v>
      </c>
      <c r="C523" s="205">
        <v>35</v>
      </c>
      <c r="D523" s="206" t="s">
        <v>306</v>
      </c>
      <c r="E523" s="207"/>
      <c r="F523" s="207"/>
      <c r="G523" s="229"/>
      <c r="H523" s="44"/>
      <c r="I523" s="226"/>
      <c r="J523" s="192"/>
      <c r="K523" s="192"/>
      <c r="L523" s="192"/>
      <c r="M523" s="194"/>
      <c r="N523" s="302"/>
      <c r="O523" s="298"/>
      <c r="P523" s="47"/>
      <c r="Q523" s="47"/>
      <c r="R523" s="47"/>
      <c r="S523" s="47"/>
      <c r="T523" s="47"/>
      <c r="U523" s="47"/>
      <c r="V523" s="47"/>
      <c r="W523" s="47"/>
      <c r="X523" s="47"/>
      <c r="Y523" s="48"/>
      <c r="Z523" s="48"/>
      <c r="AA523" s="48"/>
      <c r="AB523" s="47"/>
      <c r="AC523" s="47"/>
      <c r="AD523" s="47"/>
      <c r="AE523" s="47"/>
      <c r="AF523" s="47"/>
      <c r="AG523" s="47"/>
      <c r="AH523" s="47"/>
      <c r="AI523" s="47"/>
      <c r="AJ523" s="48"/>
      <c r="AK523" s="48"/>
      <c r="AL523" s="48"/>
      <c r="AM523" s="47"/>
      <c r="AN523" s="47"/>
      <c r="AO523" s="47"/>
      <c r="AP523" s="47"/>
      <c r="AQ523" s="47"/>
      <c r="AR523" s="47"/>
      <c r="AS523" s="47"/>
      <c r="AT523" s="47"/>
      <c r="AU523" s="47"/>
      <c r="AV523" s="47"/>
      <c r="AW523" s="47"/>
      <c r="AX523" s="48"/>
      <c r="AY523" s="333"/>
      <c r="AZ523" s="49"/>
      <c r="BA523" s="50"/>
      <c r="BB523" s="51"/>
      <c r="BC523" s="45"/>
      <c r="BD523" s="41">
        <v>3</v>
      </c>
      <c r="BE523" s="52">
        <v>35</v>
      </c>
      <c r="BF523" s="52" t="s">
        <v>306</v>
      </c>
      <c r="BG523" s="273"/>
    </row>
    <row r="524" spans="1:59" s="63" customFormat="1" ht="12.75" x14ac:dyDescent="0.2">
      <c r="A524" s="196">
        <v>3</v>
      </c>
      <c r="B524" s="197" t="s">
        <v>108</v>
      </c>
      <c r="C524" s="208">
        <v>35</v>
      </c>
      <c r="D524" s="209" t="s">
        <v>306</v>
      </c>
      <c r="E524" s="212">
        <v>3512</v>
      </c>
      <c r="F524" s="213" t="s">
        <v>307</v>
      </c>
      <c r="G524" s="232"/>
      <c r="H524" s="97"/>
      <c r="I524" s="224"/>
      <c r="J524" s="98"/>
      <c r="K524" s="98"/>
      <c r="L524" s="98"/>
      <c r="M524" s="96"/>
      <c r="N524" s="307"/>
      <c r="O524" s="246"/>
      <c r="P524" s="124"/>
      <c r="Q524" s="124"/>
      <c r="R524" s="124"/>
      <c r="S524" s="124"/>
      <c r="T524" s="124"/>
      <c r="U524" s="124"/>
      <c r="V524" s="124"/>
      <c r="W524" s="124"/>
      <c r="X524" s="124"/>
      <c r="Y524" s="100"/>
      <c r="Z524" s="125"/>
      <c r="AA524" s="125"/>
      <c r="AB524" s="124"/>
      <c r="AC524" s="124"/>
      <c r="AD524" s="124"/>
      <c r="AE524" s="124"/>
      <c r="AF524" s="124"/>
      <c r="AG524" s="124"/>
      <c r="AH524" s="124"/>
      <c r="AI524" s="124"/>
      <c r="AJ524" s="100"/>
      <c r="AK524" s="125"/>
      <c r="AL524" s="125"/>
      <c r="AM524" s="124"/>
      <c r="AN524" s="124"/>
      <c r="AO524" s="124"/>
      <c r="AP524" s="124"/>
      <c r="AQ524" s="124"/>
      <c r="AR524" s="124"/>
      <c r="AS524" s="124"/>
      <c r="AT524" s="124"/>
      <c r="AU524" s="124"/>
      <c r="AV524" s="124"/>
      <c r="AW524" s="99"/>
      <c r="AX524" s="125"/>
      <c r="AY524" s="100"/>
      <c r="AZ524" s="101"/>
      <c r="BA524" s="102"/>
      <c r="BB524" s="95"/>
      <c r="BC524" s="95"/>
      <c r="BD524" s="41">
        <v>3</v>
      </c>
      <c r="BE524" s="52">
        <v>35</v>
      </c>
      <c r="BF524" s="103">
        <v>3512</v>
      </c>
      <c r="BG524" s="277"/>
    </row>
    <row r="525" spans="1:59" s="63" customFormat="1" ht="12.75" x14ac:dyDescent="0.2">
      <c r="A525" s="196">
        <v>3</v>
      </c>
      <c r="B525" s="197" t="s">
        <v>108</v>
      </c>
      <c r="C525" s="208">
        <v>35</v>
      </c>
      <c r="D525" s="209" t="s">
        <v>306</v>
      </c>
      <c r="E525" s="212">
        <v>3512</v>
      </c>
      <c r="F525" s="213" t="s">
        <v>307</v>
      </c>
      <c r="G525" s="232"/>
      <c r="H525" s="97"/>
      <c r="I525" s="224"/>
      <c r="J525" s="98"/>
      <c r="K525" s="98"/>
      <c r="L525" s="98"/>
      <c r="M525" s="96"/>
      <c r="N525" s="307"/>
      <c r="O525" s="246"/>
      <c r="P525" s="124"/>
      <c r="Q525" s="99"/>
      <c r="R525" s="99"/>
      <c r="S525" s="99"/>
      <c r="T525" s="99"/>
      <c r="U525" s="99"/>
      <c r="V525" s="99"/>
      <c r="W525" s="99"/>
      <c r="X525" s="99"/>
      <c r="Y525" s="100"/>
      <c r="Z525" s="100"/>
      <c r="AA525" s="100"/>
      <c r="AB525" s="99"/>
      <c r="AC525" s="99"/>
      <c r="AD525" s="99"/>
      <c r="AE525" s="99"/>
      <c r="AF525" s="99"/>
      <c r="AG525" s="99"/>
      <c r="AH525" s="99"/>
      <c r="AI525" s="99"/>
      <c r="AJ525" s="100"/>
      <c r="AK525" s="100"/>
      <c r="AL525" s="100"/>
      <c r="AM525" s="99"/>
      <c r="AN525" s="99"/>
      <c r="AO525" s="99"/>
      <c r="AP525" s="99"/>
      <c r="AQ525" s="99"/>
      <c r="AR525" s="99"/>
      <c r="AS525" s="99"/>
      <c r="AT525" s="99"/>
      <c r="AU525" s="99"/>
      <c r="AV525" s="99"/>
      <c r="AW525" s="99"/>
      <c r="AX525" s="100"/>
      <c r="AY525" s="100"/>
      <c r="AZ525" s="101"/>
      <c r="BA525" s="102"/>
      <c r="BB525" s="95"/>
      <c r="BC525" s="95"/>
      <c r="BD525" s="41">
        <v>3</v>
      </c>
      <c r="BE525" s="52">
        <v>35</v>
      </c>
      <c r="BF525" s="103">
        <v>3512</v>
      </c>
      <c r="BG525" s="277"/>
    </row>
    <row r="526" spans="1:59" s="63" customFormat="1" ht="12.75" x14ac:dyDescent="0.2">
      <c r="A526" s="196">
        <v>3</v>
      </c>
      <c r="B526" s="197" t="s">
        <v>108</v>
      </c>
      <c r="C526" s="208">
        <v>35</v>
      </c>
      <c r="D526" s="209" t="s">
        <v>306</v>
      </c>
      <c r="E526" s="212">
        <v>3512</v>
      </c>
      <c r="F526" s="213" t="s">
        <v>307</v>
      </c>
      <c r="G526" s="231" t="s">
        <v>1189</v>
      </c>
      <c r="H526" s="65"/>
      <c r="I526" s="222"/>
      <c r="J526" s="66"/>
      <c r="K526" s="66"/>
      <c r="L526" s="66"/>
      <c r="M526" s="64"/>
      <c r="N526" s="304"/>
      <c r="O526" s="305"/>
      <c r="P526" s="127"/>
      <c r="Q526" s="67"/>
      <c r="R526" s="67"/>
      <c r="S526" s="67"/>
      <c r="T526" s="67"/>
      <c r="U526" s="67"/>
      <c r="V526" s="67"/>
      <c r="W526" s="67"/>
      <c r="X526" s="67"/>
      <c r="Y526" s="68"/>
      <c r="Z526" s="68"/>
      <c r="AA526" s="68"/>
      <c r="AB526" s="67"/>
      <c r="AC526" s="67"/>
      <c r="AD526" s="67"/>
      <c r="AE526" s="67"/>
      <c r="AF526" s="67"/>
      <c r="AG526" s="67"/>
      <c r="AH526" s="67"/>
      <c r="AI526" s="67"/>
      <c r="AJ526" s="68"/>
      <c r="AK526" s="68"/>
      <c r="AL526" s="68"/>
      <c r="AM526" s="67"/>
      <c r="AN526" s="67"/>
      <c r="AO526" s="67"/>
      <c r="AP526" s="67"/>
      <c r="AQ526" s="67"/>
      <c r="AR526" s="67"/>
      <c r="AS526" s="67"/>
      <c r="AT526" s="67"/>
      <c r="AU526" s="67"/>
      <c r="AV526" s="67"/>
      <c r="AW526" s="67"/>
      <c r="AX526" s="68"/>
      <c r="AY526" s="68"/>
      <c r="AZ526" s="69"/>
      <c r="BA526" s="70"/>
      <c r="BB526" s="71"/>
      <c r="BC526" s="95"/>
      <c r="BD526" s="41">
        <v>3</v>
      </c>
      <c r="BE526" s="52">
        <v>35</v>
      </c>
      <c r="BF526" s="103">
        <v>3512</v>
      </c>
      <c r="BG526" s="275"/>
    </row>
    <row r="527" spans="1:59" s="63" customFormat="1" ht="12.75" x14ac:dyDescent="0.2">
      <c r="A527" s="196">
        <v>3</v>
      </c>
      <c r="B527" s="197" t="s">
        <v>108</v>
      </c>
      <c r="C527" s="208">
        <v>35</v>
      </c>
      <c r="D527" s="209" t="s">
        <v>306</v>
      </c>
      <c r="E527" s="212">
        <v>3512</v>
      </c>
      <c r="F527" s="213" t="s">
        <v>307</v>
      </c>
      <c r="G527" s="231" t="s">
        <v>1189</v>
      </c>
      <c r="H527" s="72" t="s">
        <v>47</v>
      </c>
      <c r="I527" s="223"/>
      <c r="J527" s="73"/>
      <c r="K527" s="73"/>
      <c r="L527" s="73"/>
      <c r="M527" s="74"/>
      <c r="N527" s="247"/>
      <c r="O527" s="306"/>
      <c r="P527" s="105"/>
      <c r="Q527" s="75"/>
      <c r="R527" s="75"/>
      <c r="S527" s="75"/>
      <c r="T527" s="75"/>
      <c r="U527" s="75"/>
      <c r="V527" s="75"/>
      <c r="W527" s="75"/>
      <c r="X527" s="75"/>
      <c r="Y527" s="76">
        <f>IF(ISNUMBER(VLOOKUP(Y529,P$7:W$7,MATCH(Y529,P$7:W$7))),VLOOKUP(Y529,P$7:W$7,MATCH(Y529,P$7:W$7)),IF(N531=0,"No Data",IF(Y529&gt;0,"&lt;100",0)))</f>
        <v>5000</v>
      </c>
      <c r="Z527" s="77">
        <f>IF(ISNUMBER(VLOOKUP(Z531,P$7:W$7,MATCH(Z531,P$7:W$7))),VLOOKUP(Z531,P$7:W$7,MATCH(Z531,P$7:W$7)),IF(N531=0,"No Data",IF(Z531&gt;0,"&lt;100",0)))</f>
        <v>5000</v>
      </c>
      <c r="AA527" s="106">
        <f>IF(ISNUMBER(Z527),Z527,0)</f>
        <v>5000</v>
      </c>
      <c r="AB527" s="75"/>
      <c r="AC527" s="75"/>
      <c r="AD527" s="75"/>
      <c r="AE527" s="75"/>
      <c r="AF527" s="75"/>
      <c r="AG527" s="75"/>
      <c r="AH527" s="75"/>
      <c r="AI527" s="75"/>
      <c r="AJ527" s="76">
        <f>IF(ISNUMBER(VLOOKUP(AJ529,AB$7:AH$7,MATCH(AJ529,AB$7:AH$7))),VLOOKUP(AJ529,AB$7:AH$7,MATCH(AJ529,AB$7:AH$7)),IF(N531=0,"No Data",IF(AJ529&gt;0,"&lt;50",0)))</f>
        <v>0</v>
      </c>
      <c r="AK527" s="77">
        <f>IF(ISNUMBER(VLOOKUP(AK531,AB$7:AH$7,MATCH(AK531,AB$7:AH$7))),VLOOKUP(AK531,AB$7:AH$7,MATCH(AK531,AB$7:AH$7)),IF(N531=0,"No Data",IF(AK531&gt;0,"&lt;50",0)))</f>
        <v>0</v>
      </c>
      <c r="AL527" s="106">
        <f>IF(ISNUMBER(AK527),AK527,0)</f>
        <v>0</v>
      </c>
      <c r="AM527" s="75"/>
      <c r="AN527" s="75"/>
      <c r="AO527" s="75"/>
      <c r="AP527" s="75"/>
      <c r="AQ527" s="75"/>
      <c r="AR527" s="75"/>
      <c r="AS527" s="75"/>
      <c r="AT527" s="75"/>
      <c r="AU527" s="75"/>
      <c r="AV527" s="75"/>
      <c r="AW527" s="76">
        <f>IF(ISNUMBER(VLOOKUP(AW529,AM$7:AU$7,MATCH(AW529,AM$7:AU$7))),VLOOKUP(AW529,AM$7:AU$7,MATCH(AW529,AM$7:AU$7)),IF(N531=0,"No Data",IF(AW529&gt;0,"&lt;10",0)))</f>
        <v>250</v>
      </c>
      <c r="AX527" s="77">
        <f>IF(ISNUMBER(VLOOKUP(AX531,AM$7:AU$7,MATCH(AX531,AM$7:AU$7))),VLOOKUP(AX531,AM$7:AU$7,MATCH(AX531,AM$7:AU$7)),IF(N531=0,"No Data",IF(AX531&gt;0,"&lt;10",0)))</f>
        <v>250</v>
      </c>
      <c r="AY527" s="106">
        <f>IF(ISNUMBER(AX527),AX527,0)</f>
        <v>250</v>
      </c>
      <c r="AZ527" s="79"/>
      <c r="BA527" s="80"/>
      <c r="BB527" s="71"/>
      <c r="BC527" s="95"/>
      <c r="BD527" s="41">
        <v>3</v>
      </c>
      <c r="BE527" s="52">
        <v>35</v>
      </c>
      <c r="BF527" s="103">
        <v>3512</v>
      </c>
      <c r="BG527" s="276" t="s">
        <v>47</v>
      </c>
    </row>
    <row r="528" spans="1:59" s="63" customFormat="1" ht="12.75" x14ac:dyDescent="0.2">
      <c r="A528" s="196">
        <v>3</v>
      </c>
      <c r="B528" s="197" t="s">
        <v>108</v>
      </c>
      <c r="C528" s="208">
        <v>35</v>
      </c>
      <c r="D528" s="209" t="s">
        <v>306</v>
      </c>
      <c r="E528" s="212">
        <v>3512</v>
      </c>
      <c r="F528" s="213" t="s">
        <v>307</v>
      </c>
      <c r="G528" s="231" t="s">
        <v>1189</v>
      </c>
      <c r="H528" s="81" t="s">
        <v>48</v>
      </c>
      <c r="I528" s="223"/>
      <c r="J528" s="73"/>
      <c r="K528" s="73"/>
      <c r="L528" s="73"/>
      <c r="M528" s="74"/>
      <c r="N528" s="247"/>
      <c r="O528" s="306"/>
      <c r="P528" s="105"/>
      <c r="Q528" s="75"/>
      <c r="R528" s="75"/>
      <c r="S528" s="75"/>
      <c r="T528" s="75"/>
      <c r="U528" s="75"/>
      <c r="V528" s="75"/>
      <c r="W528" s="75"/>
      <c r="X528" s="75"/>
      <c r="Y528" s="82">
        <f>MIN(X532:X535)</f>
        <v>0</v>
      </c>
      <c r="Z528" s="83"/>
      <c r="AA528" s="83"/>
      <c r="AB528" s="75"/>
      <c r="AC528" s="75"/>
      <c r="AD528" s="75"/>
      <c r="AE528" s="75"/>
      <c r="AF528" s="75"/>
      <c r="AG528" s="75"/>
      <c r="AH528" s="75"/>
      <c r="AI528" s="75"/>
      <c r="AJ528" s="82">
        <f>MIN(AI532:AI535)</f>
        <v>0</v>
      </c>
      <c r="AK528" s="83"/>
      <c r="AL528" s="83"/>
      <c r="AM528" s="75"/>
      <c r="AN528" s="75"/>
      <c r="AO528" s="75"/>
      <c r="AP528" s="75"/>
      <c r="AQ528" s="75"/>
      <c r="AR528" s="75"/>
      <c r="AS528" s="75"/>
      <c r="AT528" s="75"/>
      <c r="AU528" s="75"/>
      <c r="AV528" s="75"/>
      <c r="AW528" s="82">
        <f>MIN(AV532:AV535)</f>
        <v>50</v>
      </c>
      <c r="AX528" s="83"/>
      <c r="AY528" s="83"/>
      <c r="AZ528" s="79"/>
      <c r="BA528" s="80"/>
      <c r="BB528" s="71"/>
      <c r="BC528" s="95"/>
      <c r="BD528" s="41">
        <v>3</v>
      </c>
      <c r="BE528" s="52">
        <v>35</v>
      </c>
      <c r="BF528" s="103">
        <v>3512</v>
      </c>
      <c r="BG528" s="278" t="s">
        <v>48</v>
      </c>
    </row>
    <row r="529" spans="1:59" s="63" customFormat="1" ht="12.75" x14ac:dyDescent="0.2">
      <c r="A529" s="196">
        <v>3</v>
      </c>
      <c r="B529" s="197" t="s">
        <v>108</v>
      </c>
      <c r="C529" s="208">
        <v>35</v>
      </c>
      <c r="D529" s="209" t="s">
        <v>306</v>
      </c>
      <c r="E529" s="212">
        <v>3512</v>
      </c>
      <c r="F529" s="213" t="s">
        <v>307</v>
      </c>
      <c r="G529" s="231" t="s">
        <v>1189</v>
      </c>
      <c r="H529" s="81" t="s">
        <v>49</v>
      </c>
      <c r="I529" s="223"/>
      <c r="J529" s="73"/>
      <c r="K529" s="73"/>
      <c r="L529" s="73"/>
      <c r="M529" s="74"/>
      <c r="N529" s="247"/>
      <c r="O529" s="306"/>
      <c r="P529" s="105"/>
      <c r="Q529" s="75"/>
      <c r="R529" s="75"/>
      <c r="S529" s="75"/>
      <c r="T529" s="75"/>
      <c r="U529" s="75"/>
      <c r="V529" s="75"/>
      <c r="W529" s="75"/>
      <c r="X529" s="75"/>
      <c r="Y529" s="84">
        <f>IF(ISNUMBER(AVERAGE(X532:X535)),AVERAGE(X532:X535),0)</f>
        <v>6250</v>
      </c>
      <c r="Z529" s="83"/>
      <c r="AA529" s="83"/>
      <c r="AB529" s="75"/>
      <c r="AC529" s="75"/>
      <c r="AD529" s="75"/>
      <c r="AE529" s="75"/>
      <c r="AF529" s="75"/>
      <c r="AG529" s="75"/>
      <c r="AH529" s="75"/>
      <c r="AI529" s="75"/>
      <c r="AJ529" s="84">
        <f>IF(ISNUMBER(AVERAGE(AI532:AI535)),AVERAGE(AI532:AI535),0)</f>
        <v>0</v>
      </c>
      <c r="AK529" s="83"/>
      <c r="AL529" s="83"/>
      <c r="AM529" s="75"/>
      <c r="AN529" s="75"/>
      <c r="AO529" s="75"/>
      <c r="AP529" s="75"/>
      <c r="AQ529" s="75"/>
      <c r="AR529" s="75"/>
      <c r="AS529" s="75"/>
      <c r="AT529" s="75"/>
      <c r="AU529" s="75"/>
      <c r="AV529" s="75"/>
      <c r="AW529" s="84">
        <f>IF(ISNUMBER(AVERAGE(AV532:AV535)),AVERAGE(AV532:AV535),0)</f>
        <v>350</v>
      </c>
      <c r="AX529" s="83"/>
      <c r="AY529" s="83"/>
      <c r="AZ529" s="79"/>
      <c r="BA529" s="80"/>
      <c r="BB529" s="71"/>
      <c r="BC529" s="95"/>
      <c r="BD529" s="41">
        <v>3</v>
      </c>
      <c r="BE529" s="52">
        <v>35</v>
      </c>
      <c r="BF529" s="103">
        <v>3512</v>
      </c>
      <c r="BG529" s="278" t="s">
        <v>49</v>
      </c>
    </row>
    <row r="530" spans="1:59" s="63" customFormat="1" ht="12.75" x14ac:dyDescent="0.2">
      <c r="A530" s="196">
        <v>3</v>
      </c>
      <c r="B530" s="197" t="s">
        <v>108</v>
      </c>
      <c r="C530" s="208">
        <v>35</v>
      </c>
      <c r="D530" s="209" t="s">
        <v>306</v>
      </c>
      <c r="E530" s="212">
        <v>3512</v>
      </c>
      <c r="F530" s="213" t="s">
        <v>307</v>
      </c>
      <c r="G530" s="231" t="s">
        <v>1189</v>
      </c>
      <c r="H530" s="81" t="s">
        <v>50</v>
      </c>
      <c r="I530" s="223"/>
      <c r="J530" s="73"/>
      <c r="K530" s="73"/>
      <c r="L530" s="73"/>
      <c r="M530" s="74"/>
      <c r="N530" s="247"/>
      <c r="O530" s="306"/>
      <c r="P530" s="105"/>
      <c r="Q530" s="75"/>
      <c r="R530" s="75"/>
      <c r="S530" s="75"/>
      <c r="T530" s="75"/>
      <c r="U530" s="75"/>
      <c r="V530" s="75"/>
      <c r="W530" s="75"/>
      <c r="X530" s="75"/>
      <c r="Y530" s="84">
        <f>MAX(X532:X535)</f>
        <v>25000</v>
      </c>
      <c r="Z530" s="83"/>
      <c r="AA530" s="83"/>
      <c r="AB530" s="75"/>
      <c r="AC530" s="75"/>
      <c r="AD530" s="75"/>
      <c r="AE530" s="75"/>
      <c r="AF530" s="75"/>
      <c r="AG530" s="75"/>
      <c r="AH530" s="75"/>
      <c r="AI530" s="75"/>
      <c r="AJ530" s="84">
        <f>MAX(AI532:AI535)</f>
        <v>0</v>
      </c>
      <c r="AK530" s="83"/>
      <c r="AL530" s="83"/>
      <c r="AM530" s="75"/>
      <c r="AN530" s="75"/>
      <c r="AO530" s="75"/>
      <c r="AP530" s="75"/>
      <c r="AQ530" s="75"/>
      <c r="AR530" s="75"/>
      <c r="AS530" s="75"/>
      <c r="AT530" s="75"/>
      <c r="AU530" s="75"/>
      <c r="AV530" s="75"/>
      <c r="AW530" s="84">
        <f>MAX(AV532:AV535)</f>
        <v>1000</v>
      </c>
      <c r="AX530" s="83"/>
      <c r="AY530" s="83"/>
      <c r="AZ530" s="79"/>
      <c r="BA530" s="80"/>
      <c r="BB530" s="71"/>
      <c r="BC530" s="95"/>
      <c r="BD530" s="41">
        <v>3</v>
      </c>
      <c r="BE530" s="52">
        <v>35</v>
      </c>
      <c r="BF530" s="103">
        <v>3512</v>
      </c>
      <c r="BG530" s="278" t="s">
        <v>50</v>
      </c>
    </row>
    <row r="531" spans="1:59" s="63" customFormat="1" ht="12.75" x14ac:dyDescent="0.2">
      <c r="A531" s="196">
        <v>3</v>
      </c>
      <c r="B531" s="197" t="s">
        <v>108</v>
      </c>
      <c r="C531" s="208">
        <v>35</v>
      </c>
      <c r="D531" s="209" t="s">
        <v>306</v>
      </c>
      <c r="E531" s="212">
        <v>3512</v>
      </c>
      <c r="F531" s="213" t="s">
        <v>307</v>
      </c>
      <c r="G531" s="231" t="s">
        <v>1189</v>
      </c>
      <c r="H531" s="85" t="s">
        <v>51</v>
      </c>
      <c r="I531" s="223"/>
      <c r="J531" s="73"/>
      <c r="K531" s="73"/>
      <c r="L531" s="73"/>
      <c r="M531" s="74"/>
      <c r="N531" s="248">
        <f>SUM(N532:N535)</f>
        <v>4</v>
      </c>
      <c r="O531" s="293">
        <f>SUM(O532:O535)</f>
        <v>1</v>
      </c>
      <c r="P531" s="292"/>
      <c r="Q531" s="87"/>
      <c r="R531" s="87"/>
      <c r="S531" s="87"/>
      <c r="T531" s="87"/>
      <c r="U531" s="87"/>
      <c r="V531" s="87"/>
      <c r="W531" s="87"/>
      <c r="X531" s="87"/>
      <c r="Y531" s="88"/>
      <c r="Z531" s="107">
        <f>SUM(Z532:Z535)</f>
        <v>6250</v>
      </c>
      <c r="AA531" s="88"/>
      <c r="AB531" s="87"/>
      <c r="AC531" s="87"/>
      <c r="AD531" s="87"/>
      <c r="AE531" s="87"/>
      <c r="AF531" s="87"/>
      <c r="AG531" s="87"/>
      <c r="AH531" s="87"/>
      <c r="AI531" s="87"/>
      <c r="AJ531" s="88"/>
      <c r="AK531" s="107">
        <f>SUM(AK532:AK535)</f>
        <v>0</v>
      </c>
      <c r="AL531" s="88"/>
      <c r="AM531" s="87"/>
      <c r="AN531" s="87"/>
      <c r="AO531" s="87"/>
      <c r="AP531" s="87"/>
      <c r="AQ531" s="87"/>
      <c r="AR531" s="87"/>
      <c r="AS531" s="87"/>
      <c r="AT531" s="87"/>
      <c r="AU531" s="87"/>
      <c r="AV531" s="87"/>
      <c r="AW531" s="112"/>
      <c r="AX531" s="107">
        <f>SUM(AX532:AX535)</f>
        <v>350</v>
      </c>
      <c r="AY531" s="88"/>
      <c r="AZ531" s="79"/>
      <c r="BA531" s="80"/>
      <c r="BB531" s="71"/>
      <c r="BC531" s="95"/>
      <c r="BD531" s="41">
        <v>3</v>
      </c>
      <c r="BE531" s="52">
        <v>35</v>
      </c>
      <c r="BF531" s="103">
        <v>3512</v>
      </c>
      <c r="BG531" s="279" t="s">
        <v>51</v>
      </c>
    </row>
    <row r="532" spans="1:59" s="63" customFormat="1" ht="12.75" x14ac:dyDescent="0.2">
      <c r="A532" s="196">
        <v>3</v>
      </c>
      <c r="B532" s="197" t="s">
        <v>108</v>
      </c>
      <c r="C532" s="208">
        <v>35</v>
      </c>
      <c r="D532" s="209" t="s">
        <v>306</v>
      </c>
      <c r="E532" s="212">
        <v>3512</v>
      </c>
      <c r="F532" s="213" t="s">
        <v>307</v>
      </c>
      <c r="G532" s="231" t="s">
        <v>1189</v>
      </c>
      <c r="H532" s="89" t="s">
        <v>52</v>
      </c>
      <c r="I532" s="90" t="s">
        <v>304</v>
      </c>
      <c r="J532" s="90" t="s">
        <v>308</v>
      </c>
      <c r="K532" s="90" t="s">
        <v>64</v>
      </c>
      <c r="L532" s="90" t="s">
        <v>271</v>
      </c>
      <c r="M532" s="91"/>
      <c r="N532" s="312">
        <v>1</v>
      </c>
      <c r="O532" s="313">
        <f>N532/N$531</f>
        <v>0.25</v>
      </c>
      <c r="P532" s="104"/>
      <c r="Q532" s="92"/>
      <c r="R532" s="92"/>
      <c r="S532" s="92"/>
      <c r="T532" s="92"/>
      <c r="U532" s="92"/>
      <c r="V532" s="92"/>
      <c r="W532" s="92"/>
      <c r="X532" s="109">
        <f>P532*P$7+Q532*Q$7+R532*R$7+S532*S$7+T532*T$7+U532*U$7+V532*V$7+W532*W$7</f>
        <v>0</v>
      </c>
      <c r="Y532" s="83"/>
      <c r="Z532" s="110">
        <f>X532*$O532</f>
        <v>0</v>
      </c>
      <c r="AA532" s="111"/>
      <c r="AB532" s="92"/>
      <c r="AC532" s="92"/>
      <c r="AD532" s="92"/>
      <c r="AE532" s="92"/>
      <c r="AF532" s="92"/>
      <c r="AG532" s="92"/>
      <c r="AH532" s="92"/>
      <c r="AI532" s="109">
        <f>AB532*AB$7+AC532*AC$7+AD532*AD$7+AE532*AE$7+AF532*AF$7+AG532*AG$7+AH532*AH$7</f>
        <v>0</v>
      </c>
      <c r="AJ532" s="83"/>
      <c r="AK532" s="110">
        <f>AI532*$O532</f>
        <v>0</v>
      </c>
      <c r="AL532" s="111"/>
      <c r="AM532" s="92"/>
      <c r="AN532" s="92"/>
      <c r="AO532" s="92"/>
      <c r="AP532" s="92"/>
      <c r="AQ532" s="92">
        <v>1</v>
      </c>
      <c r="AR532" s="92"/>
      <c r="AS532" s="92"/>
      <c r="AT532" s="92"/>
      <c r="AU532" s="92"/>
      <c r="AV532" s="109">
        <f>AM532*AM$7+AN532*AN$7+AO532*AO$7+AP532*AP$7+AQ532*AQ$7+AR532*AR$7+AS532*AS$7+AT532*AT$7+AU532*AU$7</f>
        <v>250</v>
      </c>
      <c r="AW532" s="75"/>
      <c r="AX532" s="110">
        <f>AV532*$O532</f>
        <v>62.5</v>
      </c>
      <c r="AY532" s="111"/>
      <c r="AZ532" s="93"/>
      <c r="BA532" s="94" t="s">
        <v>131</v>
      </c>
      <c r="BB532" s="71"/>
      <c r="BC532" s="95"/>
      <c r="BD532" s="41">
        <v>3</v>
      </c>
      <c r="BE532" s="52">
        <v>35</v>
      </c>
      <c r="BF532" s="103">
        <v>3512</v>
      </c>
      <c r="BG532" s="280" t="s">
        <v>52</v>
      </c>
    </row>
    <row r="533" spans="1:59" s="63" customFormat="1" ht="12.75" x14ac:dyDescent="0.2">
      <c r="A533" s="196">
        <v>3</v>
      </c>
      <c r="B533" s="197" t="s">
        <v>108</v>
      </c>
      <c r="C533" s="208">
        <v>35</v>
      </c>
      <c r="D533" s="209" t="s">
        <v>306</v>
      </c>
      <c r="E533" s="212">
        <v>3512</v>
      </c>
      <c r="F533" s="213" t="s">
        <v>307</v>
      </c>
      <c r="G533" s="231" t="s">
        <v>1189</v>
      </c>
      <c r="H533" s="89"/>
      <c r="I533" s="90" t="s">
        <v>309</v>
      </c>
      <c r="J533" s="90" t="s">
        <v>310</v>
      </c>
      <c r="K533" s="90" t="s">
        <v>73</v>
      </c>
      <c r="L533" s="90" t="s">
        <v>95</v>
      </c>
      <c r="M533" s="91"/>
      <c r="N533" s="312">
        <v>1</v>
      </c>
      <c r="O533" s="313">
        <f>N533/N$531</f>
        <v>0.25</v>
      </c>
      <c r="P533" s="104"/>
      <c r="Q533" s="92"/>
      <c r="R533" s="92"/>
      <c r="S533" s="92"/>
      <c r="T533" s="92"/>
      <c r="U533" s="92"/>
      <c r="V533" s="92"/>
      <c r="W533" s="92">
        <v>1</v>
      </c>
      <c r="X533" s="109">
        <f>P533*P$7+Q533*Q$7+R533*R$7+S533*S$7+T533*T$7+U533*U$7+V533*V$7+W533*W$7</f>
        <v>25000</v>
      </c>
      <c r="Y533" s="83"/>
      <c r="Z533" s="110">
        <f>X533*$O533</f>
        <v>6250</v>
      </c>
      <c r="AA533" s="111"/>
      <c r="AB533" s="92"/>
      <c r="AC533" s="92"/>
      <c r="AD533" s="92"/>
      <c r="AE533" s="92"/>
      <c r="AF533" s="92"/>
      <c r="AG533" s="92"/>
      <c r="AH533" s="92"/>
      <c r="AI533" s="109">
        <f>AB533*AB$7+AC533*AC$7+AD533*AD$7+AE533*AE$7+AF533*AF$7+AG533*AG$7+AH533*AH$7</f>
        <v>0</v>
      </c>
      <c r="AJ533" s="83"/>
      <c r="AK533" s="110">
        <f>AI533*$O533</f>
        <v>0</v>
      </c>
      <c r="AL533" s="111"/>
      <c r="AM533" s="92"/>
      <c r="AN533" s="92"/>
      <c r="AO533" s="92"/>
      <c r="AP533" s="92">
        <v>1</v>
      </c>
      <c r="AQ533" s="92"/>
      <c r="AR533" s="92"/>
      <c r="AS533" s="92"/>
      <c r="AT533" s="92"/>
      <c r="AU533" s="92"/>
      <c r="AV533" s="109">
        <f>AM533*AM$7+AN533*AN$7+AO533*AO$7+AP533*AP$7+AQ533*AQ$7+AR533*AR$7+AS533*AS$7+AT533*AT$7+AU533*AU$7</f>
        <v>100</v>
      </c>
      <c r="AW533" s="75"/>
      <c r="AX533" s="110">
        <f>AV533*$O533</f>
        <v>25</v>
      </c>
      <c r="AY533" s="111"/>
      <c r="AZ533" s="93"/>
      <c r="BA533" s="94" t="s">
        <v>131</v>
      </c>
      <c r="BB533" s="71"/>
      <c r="BC533" s="95"/>
      <c r="BD533" s="41">
        <v>3</v>
      </c>
      <c r="BE533" s="52">
        <v>35</v>
      </c>
      <c r="BF533" s="103">
        <v>3512</v>
      </c>
      <c r="BG533" s="280" t="s">
        <v>52</v>
      </c>
    </row>
    <row r="534" spans="1:59" s="63" customFormat="1" ht="12.75" x14ac:dyDescent="0.2">
      <c r="A534" s="196">
        <v>3</v>
      </c>
      <c r="B534" s="197" t="s">
        <v>108</v>
      </c>
      <c r="C534" s="208">
        <v>35</v>
      </c>
      <c r="D534" s="209" t="s">
        <v>306</v>
      </c>
      <c r="E534" s="212">
        <v>3512</v>
      </c>
      <c r="F534" s="213" t="s">
        <v>307</v>
      </c>
      <c r="G534" s="231" t="s">
        <v>1189</v>
      </c>
      <c r="H534" s="89"/>
      <c r="I534" s="90" t="s">
        <v>311</v>
      </c>
      <c r="J534" s="90" t="s">
        <v>312</v>
      </c>
      <c r="K534" s="90" t="s">
        <v>64</v>
      </c>
      <c r="L534" s="90" t="s">
        <v>258</v>
      </c>
      <c r="M534" s="91"/>
      <c r="N534" s="312">
        <v>1</v>
      </c>
      <c r="O534" s="313">
        <f>N534/N$531</f>
        <v>0.25</v>
      </c>
      <c r="P534" s="104"/>
      <c r="Q534" s="92"/>
      <c r="R534" s="92"/>
      <c r="S534" s="92"/>
      <c r="T534" s="92"/>
      <c r="U534" s="92"/>
      <c r="V534" s="92"/>
      <c r="W534" s="92"/>
      <c r="X534" s="109">
        <f>P534*P$7+Q534*Q$7+R534*R$7+S534*S$7+T534*T$7+U534*U$7+V534*V$7+W534*W$7</f>
        <v>0</v>
      </c>
      <c r="Y534" s="83"/>
      <c r="Z534" s="110">
        <f>X534*$O534</f>
        <v>0</v>
      </c>
      <c r="AA534" s="111"/>
      <c r="AB534" s="92"/>
      <c r="AC534" s="92"/>
      <c r="AD534" s="92"/>
      <c r="AE534" s="92"/>
      <c r="AF534" s="92"/>
      <c r="AG534" s="92"/>
      <c r="AH534" s="92"/>
      <c r="AI534" s="109">
        <f>AB534*AB$7+AC534*AC$7+AD534*AD$7+AE534*AE$7+AF534*AF$7+AG534*AG$7+AH534*AH$7</f>
        <v>0</v>
      </c>
      <c r="AJ534" s="83"/>
      <c r="AK534" s="110">
        <f>AI534*$O534</f>
        <v>0</v>
      </c>
      <c r="AL534" s="111"/>
      <c r="AM534" s="92"/>
      <c r="AN534" s="92"/>
      <c r="AO534" s="92"/>
      <c r="AP534" s="92"/>
      <c r="AQ534" s="92"/>
      <c r="AR534" s="92"/>
      <c r="AS534" s="92">
        <v>1</v>
      </c>
      <c r="AT534" s="92"/>
      <c r="AU534" s="92"/>
      <c r="AV534" s="109">
        <f>AM534*AM$7+AN534*AN$7+AO534*AO$7+AP534*AP$7+AQ534*AQ$7+AR534*AR$7+AS534*AS$7+AT534*AT$7+AU534*AU$7</f>
        <v>1000</v>
      </c>
      <c r="AW534" s="75"/>
      <c r="AX534" s="110">
        <f>AV534*$O534</f>
        <v>250</v>
      </c>
      <c r="AY534" s="111"/>
      <c r="AZ534" s="93"/>
      <c r="BA534" s="94" t="s">
        <v>131</v>
      </c>
      <c r="BB534" s="71"/>
      <c r="BC534" s="95"/>
      <c r="BD534" s="41">
        <v>3</v>
      </c>
      <c r="BE534" s="52">
        <v>35</v>
      </c>
      <c r="BF534" s="103">
        <v>3512</v>
      </c>
      <c r="BG534" s="280" t="s">
        <v>52</v>
      </c>
    </row>
    <row r="535" spans="1:59" s="63" customFormat="1" ht="12.75" x14ac:dyDescent="0.2">
      <c r="A535" s="196">
        <v>3</v>
      </c>
      <c r="B535" s="197" t="s">
        <v>108</v>
      </c>
      <c r="C535" s="208">
        <v>35</v>
      </c>
      <c r="D535" s="209" t="s">
        <v>306</v>
      </c>
      <c r="E535" s="212">
        <v>3512</v>
      </c>
      <c r="F535" s="213" t="s">
        <v>307</v>
      </c>
      <c r="G535" s="231" t="s">
        <v>1189</v>
      </c>
      <c r="H535" s="89"/>
      <c r="I535" s="90" t="s">
        <v>120</v>
      </c>
      <c r="J535" s="90" t="s">
        <v>312</v>
      </c>
      <c r="K535" s="90" t="s">
        <v>64</v>
      </c>
      <c r="L535" s="90" t="s">
        <v>313</v>
      </c>
      <c r="M535" s="91"/>
      <c r="N535" s="312">
        <v>1</v>
      </c>
      <c r="O535" s="313">
        <f>N535/N$531</f>
        <v>0.25</v>
      </c>
      <c r="P535" s="104"/>
      <c r="Q535" s="92"/>
      <c r="R535" s="92"/>
      <c r="S535" s="92"/>
      <c r="T535" s="92"/>
      <c r="U535" s="92"/>
      <c r="V535" s="92"/>
      <c r="W535" s="92"/>
      <c r="X535" s="109">
        <f>P535*P$7+Q535*Q$7+R535*R$7+S535*S$7+T535*T$7+U535*U$7+V535*V$7+W535*W$7</f>
        <v>0</v>
      </c>
      <c r="Y535" s="83"/>
      <c r="Z535" s="110">
        <f>X535*$O535</f>
        <v>0</v>
      </c>
      <c r="AA535" s="111"/>
      <c r="AB535" s="92"/>
      <c r="AC535" s="92"/>
      <c r="AD535" s="92"/>
      <c r="AE535" s="92"/>
      <c r="AF535" s="92"/>
      <c r="AG535" s="92"/>
      <c r="AH535" s="92"/>
      <c r="AI535" s="109">
        <f>AB535*AB$7+AC535*AC$7+AD535*AD$7+AE535*AE$7+AF535*AF$7+AG535*AG$7+AH535*AH$7</f>
        <v>0</v>
      </c>
      <c r="AJ535" s="83"/>
      <c r="AK535" s="110">
        <f>AI535*$O535</f>
        <v>0</v>
      </c>
      <c r="AL535" s="111"/>
      <c r="AM535" s="92"/>
      <c r="AN535" s="92"/>
      <c r="AO535" s="92">
        <v>1</v>
      </c>
      <c r="AP535" s="92"/>
      <c r="AQ535" s="92"/>
      <c r="AR535" s="92"/>
      <c r="AS535" s="92"/>
      <c r="AT535" s="92"/>
      <c r="AU535" s="92"/>
      <c r="AV535" s="109">
        <f>AM535*AM$7+AN535*AN$7+AO535*AO$7+AP535*AP$7+AQ535*AQ$7+AR535*AR$7+AS535*AS$7+AT535*AT$7+AU535*AU$7</f>
        <v>50</v>
      </c>
      <c r="AW535" s="75"/>
      <c r="AX535" s="110">
        <f>AV535*$O535</f>
        <v>12.5</v>
      </c>
      <c r="AY535" s="111"/>
      <c r="AZ535" s="93"/>
      <c r="BA535" s="94" t="s">
        <v>131</v>
      </c>
      <c r="BB535" s="71"/>
      <c r="BC535" s="95"/>
      <c r="BD535" s="41">
        <v>3</v>
      </c>
      <c r="BE535" s="52">
        <v>35</v>
      </c>
      <c r="BF535" s="103">
        <v>3512</v>
      </c>
      <c r="BG535" s="280" t="s">
        <v>52</v>
      </c>
    </row>
    <row r="536" spans="1:59" s="63" customFormat="1" ht="12.75" x14ac:dyDescent="0.2">
      <c r="A536" s="196">
        <v>3</v>
      </c>
      <c r="B536" s="197" t="s">
        <v>108</v>
      </c>
      <c r="C536" s="208">
        <v>35</v>
      </c>
      <c r="D536" s="209" t="s">
        <v>306</v>
      </c>
      <c r="E536" s="212">
        <v>3512</v>
      </c>
      <c r="F536" s="213" t="s">
        <v>307</v>
      </c>
      <c r="G536" s="231" t="s">
        <v>1189</v>
      </c>
      <c r="H536" s="65"/>
      <c r="I536" s="222"/>
      <c r="J536" s="66"/>
      <c r="K536" s="66"/>
      <c r="L536" s="66"/>
      <c r="M536" s="64"/>
      <c r="N536" s="304"/>
      <c r="O536" s="305"/>
      <c r="P536" s="127"/>
      <c r="Q536" s="67"/>
      <c r="R536" s="67"/>
      <c r="S536" s="67"/>
      <c r="T536" s="67"/>
      <c r="U536" s="67"/>
      <c r="V536" s="67"/>
      <c r="W536" s="67"/>
      <c r="X536" s="67"/>
      <c r="Y536" s="68"/>
      <c r="Z536" s="68"/>
      <c r="AA536" s="68"/>
      <c r="AB536" s="67"/>
      <c r="AC536" s="67"/>
      <c r="AD536" s="67"/>
      <c r="AE536" s="67"/>
      <c r="AF536" s="67"/>
      <c r="AG536" s="67"/>
      <c r="AH536" s="67"/>
      <c r="AI536" s="67"/>
      <c r="AJ536" s="68"/>
      <c r="AK536" s="68"/>
      <c r="AL536" s="68"/>
      <c r="AM536" s="67"/>
      <c r="AN536" s="67"/>
      <c r="AO536" s="67"/>
      <c r="AP536" s="67"/>
      <c r="AQ536" s="67"/>
      <c r="AR536" s="67"/>
      <c r="AS536" s="67"/>
      <c r="AT536" s="67"/>
      <c r="AU536" s="67"/>
      <c r="AV536" s="67"/>
      <c r="AW536" s="67"/>
      <c r="AX536" s="68"/>
      <c r="AY536" s="68"/>
      <c r="AZ536" s="69"/>
      <c r="BA536" s="70"/>
      <c r="BB536" s="71"/>
      <c r="BC536" s="95"/>
      <c r="BD536" s="41">
        <v>3</v>
      </c>
      <c r="BE536" s="52">
        <v>35</v>
      </c>
      <c r="BF536" s="103">
        <v>3512</v>
      </c>
      <c r="BG536" s="275"/>
    </row>
    <row r="537" spans="1:59" s="63" customFormat="1" ht="12.75" x14ac:dyDescent="0.2">
      <c r="A537" s="196">
        <v>3</v>
      </c>
      <c r="B537" s="197" t="s">
        <v>108</v>
      </c>
      <c r="C537" s="208">
        <v>35</v>
      </c>
      <c r="D537" s="209" t="s">
        <v>306</v>
      </c>
      <c r="E537" s="212">
        <v>3512</v>
      </c>
      <c r="F537" s="213" t="s">
        <v>307</v>
      </c>
      <c r="G537" s="232"/>
      <c r="H537" s="97"/>
      <c r="I537" s="224"/>
      <c r="J537" s="98"/>
      <c r="K537" s="98"/>
      <c r="L537" s="98"/>
      <c r="M537" s="96"/>
      <c r="N537" s="307"/>
      <c r="O537" s="246"/>
      <c r="P537" s="124"/>
      <c r="Q537" s="99"/>
      <c r="R537" s="99"/>
      <c r="S537" s="99"/>
      <c r="T537" s="99"/>
      <c r="U537" s="99"/>
      <c r="V537" s="99"/>
      <c r="W537" s="99"/>
      <c r="X537" s="99"/>
      <c r="Y537" s="100"/>
      <c r="Z537" s="100"/>
      <c r="AA537" s="100"/>
      <c r="AB537" s="99"/>
      <c r="AC537" s="99"/>
      <c r="AD537" s="99"/>
      <c r="AE537" s="99"/>
      <c r="AF537" s="99"/>
      <c r="AG537" s="99"/>
      <c r="AH537" s="99"/>
      <c r="AI537" s="99"/>
      <c r="AJ537" s="100"/>
      <c r="AK537" s="100"/>
      <c r="AL537" s="100"/>
      <c r="AM537" s="99"/>
      <c r="AN537" s="99"/>
      <c r="AO537" s="99"/>
      <c r="AP537" s="99"/>
      <c r="AQ537" s="99"/>
      <c r="AR537" s="99"/>
      <c r="AS537" s="99"/>
      <c r="AT537" s="99"/>
      <c r="AU537" s="99"/>
      <c r="AV537" s="99"/>
      <c r="AW537" s="99"/>
      <c r="AX537" s="100"/>
      <c r="AY537" s="100"/>
      <c r="AZ537" s="101"/>
      <c r="BA537" s="102"/>
      <c r="BB537" s="95"/>
      <c r="BC537" s="95"/>
      <c r="BD537" s="41">
        <v>3</v>
      </c>
      <c r="BE537" s="52">
        <v>35</v>
      </c>
      <c r="BF537" s="103">
        <v>3512</v>
      </c>
      <c r="BG537" s="277"/>
    </row>
    <row r="538" spans="1:59" s="53" customFormat="1" ht="18.75" x14ac:dyDescent="0.3">
      <c r="A538" s="202">
        <v>3</v>
      </c>
      <c r="B538" s="203" t="s">
        <v>108</v>
      </c>
      <c r="C538" s="205">
        <v>36</v>
      </c>
      <c r="D538" s="206" t="s">
        <v>314</v>
      </c>
      <c r="E538" s="207"/>
      <c r="F538" s="207"/>
      <c r="G538" s="229"/>
      <c r="H538" s="44"/>
      <c r="I538" s="226"/>
      <c r="J538" s="192"/>
      <c r="K538" s="192"/>
      <c r="L538" s="192"/>
      <c r="M538" s="194"/>
      <c r="N538" s="302"/>
      <c r="O538" s="298"/>
      <c r="P538" s="47"/>
      <c r="Q538" s="47"/>
      <c r="R538" s="47"/>
      <c r="S538" s="47"/>
      <c r="T538" s="47"/>
      <c r="U538" s="47"/>
      <c r="V538" s="47"/>
      <c r="W538" s="47"/>
      <c r="X538" s="47"/>
      <c r="Y538" s="48"/>
      <c r="Z538" s="48"/>
      <c r="AA538" s="48"/>
      <c r="AB538" s="47"/>
      <c r="AC538" s="47"/>
      <c r="AD538" s="47"/>
      <c r="AE538" s="47"/>
      <c r="AF538" s="47"/>
      <c r="AG538" s="47"/>
      <c r="AH538" s="47"/>
      <c r="AI538" s="47"/>
      <c r="AJ538" s="48"/>
      <c r="AK538" s="48"/>
      <c r="AL538" s="48"/>
      <c r="AM538" s="47"/>
      <c r="AN538" s="47"/>
      <c r="AO538" s="47"/>
      <c r="AP538" s="47"/>
      <c r="AQ538" s="47"/>
      <c r="AR538" s="47"/>
      <c r="AS538" s="47"/>
      <c r="AT538" s="47"/>
      <c r="AU538" s="47"/>
      <c r="AV538" s="47"/>
      <c r="AW538" s="47"/>
      <c r="AX538" s="48"/>
      <c r="AY538" s="333"/>
      <c r="AZ538" s="49"/>
      <c r="BA538" s="50"/>
      <c r="BB538" s="51"/>
      <c r="BC538" s="45"/>
      <c r="BD538" s="41">
        <v>3</v>
      </c>
      <c r="BE538" s="52">
        <v>36</v>
      </c>
      <c r="BF538" s="52" t="s">
        <v>314</v>
      </c>
      <c r="BG538" s="273"/>
    </row>
    <row r="539" spans="1:59" s="63" customFormat="1" ht="12.75" x14ac:dyDescent="0.2">
      <c r="A539" s="196">
        <v>3</v>
      </c>
      <c r="B539" s="197" t="s">
        <v>108</v>
      </c>
      <c r="C539" s="208">
        <v>36</v>
      </c>
      <c r="D539" s="209" t="s">
        <v>314</v>
      </c>
      <c r="E539" s="210">
        <v>3612</v>
      </c>
      <c r="F539" s="211" t="s">
        <v>315</v>
      </c>
      <c r="G539" s="230"/>
      <c r="H539" s="56"/>
      <c r="I539" s="221"/>
      <c r="J539" s="57"/>
      <c r="K539" s="57"/>
      <c r="L539" s="57"/>
      <c r="M539" s="55"/>
      <c r="N539" s="303"/>
      <c r="O539" s="245"/>
      <c r="P539" s="122"/>
      <c r="Q539" s="122"/>
      <c r="R539" s="122"/>
      <c r="S539" s="122"/>
      <c r="T539" s="122"/>
      <c r="U539" s="122"/>
      <c r="V539" s="122"/>
      <c r="W539" s="122"/>
      <c r="X539" s="122"/>
      <c r="Y539" s="59"/>
      <c r="Z539" s="123"/>
      <c r="AA539" s="123"/>
      <c r="AB539" s="122"/>
      <c r="AC539" s="122"/>
      <c r="AD539" s="122"/>
      <c r="AE539" s="122"/>
      <c r="AF539" s="122"/>
      <c r="AG539" s="122"/>
      <c r="AH539" s="122"/>
      <c r="AI539" s="122"/>
      <c r="AJ539" s="59"/>
      <c r="AK539" s="123"/>
      <c r="AL539" s="123"/>
      <c r="AM539" s="122"/>
      <c r="AN539" s="122"/>
      <c r="AO539" s="122"/>
      <c r="AP539" s="122"/>
      <c r="AQ539" s="122"/>
      <c r="AR539" s="122"/>
      <c r="AS539" s="122"/>
      <c r="AT539" s="122"/>
      <c r="AU539" s="122"/>
      <c r="AV539" s="122"/>
      <c r="AW539" s="58"/>
      <c r="AX539" s="123"/>
      <c r="AY539" s="59"/>
      <c r="AZ539" s="60"/>
      <c r="BA539" s="61"/>
      <c r="BB539" s="54"/>
      <c r="BC539" s="54"/>
      <c r="BD539" s="41">
        <v>3</v>
      </c>
      <c r="BE539" s="52">
        <v>36</v>
      </c>
      <c r="BF539" s="62">
        <v>3612</v>
      </c>
      <c r="BG539" s="274"/>
    </row>
    <row r="540" spans="1:59" s="63" customFormat="1" ht="12.75" x14ac:dyDescent="0.2">
      <c r="A540" s="196">
        <v>3</v>
      </c>
      <c r="B540" s="197" t="s">
        <v>108</v>
      </c>
      <c r="C540" s="208">
        <v>36</v>
      </c>
      <c r="D540" s="209" t="s">
        <v>314</v>
      </c>
      <c r="E540" s="210">
        <v>3612</v>
      </c>
      <c r="F540" s="211" t="s">
        <v>315</v>
      </c>
      <c r="G540" s="230"/>
      <c r="H540" s="56"/>
      <c r="I540" s="221"/>
      <c r="J540" s="57"/>
      <c r="K540" s="57"/>
      <c r="L540" s="57"/>
      <c r="M540" s="55"/>
      <c r="N540" s="303"/>
      <c r="O540" s="245"/>
      <c r="P540" s="122"/>
      <c r="Q540" s="58"/>
      <c r="R540" s="58"/>
      <c r="S540" s="58"/>
      <c r="T540" s="58"/>
      <c r="U540" s="58"/>
      <c r="V540" s="58"/>
      <c r="W540" s="58"/>
      <c r="X540" s="58"/>
      <c r="Y540" s="59"/>
      <c r="Z540" s="59"/>
      <c r="AA540" s="59"/>
      <c r="AB540" s="58"/>
      <c r="AC540" s="58"/>
      <c r="AD540" s="58"/>
      <c r="AE540" s="58"/>
      <c r="AF540" s="58"/>
      <c r="AG540" s="58"/>
      <c r="AH540" s="58"/>
      <c r="AI540" s="58"/>
      <c r="AJ540" s="59"/>
      <c r="AK540" s="59"/>
      <c r="AL540" s="59"/>
      <c r="AM540" s="58"/>
      <c r="AN540" s="58"/>
      <c r="AO540" s="58"/>
      <c r="AP540" s="58"/>
      <c r="AQ540" s="58"/>
      <c r="AR540" s="58"/>
      <c r="AS540" s="58"/>
      <c r="AT540" s="58"/>
      <c r="AU540" s="58"/>
      <c r="AV540" s="58"/>
      <c r="AW540" s="58"/>
      <c r="AX540" s="59"/>
      <c r="AY540" s="59"/>
      <c r="AZ540" s="60"/>
      <c r="BA540" s="61"/>
      <c r="BB540" s="54"/>
      <c r="BC540" s="54"/>
      <c r="BD540" s="41">
        <v>3</v>
      </c>
      <c r="BE540" s="52">
        <v>36</v>
      </c>
      <c r="BF540" s="62">
        <v>3612</v>
      </c>
      <c r="BG540" s="274"/>
    </row>
    <row r="541" spans="1:59" s="63" customFormat="1" ht="12.75" x14ac:dyDescent="0.2">
      <c r="A541" s="196">
        <v>3</v>
      </c>
      <c r="B541" s="197" t="s">
        <v>108</v>
      </c>
      <c r="C541" s="208">
        <v>36</v>
      </c>
      <c r="D541" s="209" t="s">
        <v>314</v>
      </c>
      <c r="E541" s="210">
        <v>3612</v>
      </c>
      <c r="F541" s="211" t="s">
        <v>315</v>
      </c>
      <c r="G541" s="231" t="s">
        <v>314</v>
      </c>
      <c r="H541" s="65"/>
      <c r="I541" s="222"/>
      <c r="J541" s="66"/>
      <c r="K541" s="66"/>
      <c r="L541" s="66"/>
      <c r="M541" s="64"/>
      <c r="N541" s="304"/>
      <c r="O541" s="305"/>
      <c r="P541" s="127"/>
      <c r="Q541" s="67"/>
      <c r="R541" s="67"/>
      <c r="S541" s="67"/>
      <c r="T541" s="67"/>
      <c r="U541" s="67"/>
      <c r="V541" s="67"/>
      <c r="W541" s="67"/>
      <c r="X541" s="67"/>
      <c r="Y541" s="68"/>
      <c r="Z541" s="68"/>
      <c r="AA541" s="68"/>
      <c r="AB541" s="67"/>
      <c r="AC541" s="67"/>
      <c r="AD541" s="67"/>
      <c r="AE541" s="67"/>
      <c r="AF541" s="67"/>
      <c r="AG541" s="67"/>
      <c r="AH541" s="67"/>
      <c r="AI541" s="67"/>
      <c r="AJ541" s="68"/>
      <c r="AK541" s="68"/>
      <c r="AL541" s="68"/>
      <c r="AM541" s="67"/>
      <c r="AN541" s="67"/>
      <c r="AO541" s="67"/>
      <c r="AP541" s="67"/>
      <c r="AQ541" s="67"/>
      <c r="AR541" s="67"/>
      <c r="AS541" s="67"/>
      <c r="AT541" s="67"/>
      <c r="AU541" s="67"/>
      <c r="AV541" s="67"/>
      <c r="AW541" s="67"/>
      <c r="AX541" s="68"/>
      <c r="AY541" s="68"/>
      <c r="AZ541" s="69"/>
      <c r="BA541" s="70"/>
      <c r="BB541" s="71"/>
      <c r="BC541" s="54"/>
      <c r="BD541" s="41">
        <v>3</v>
      </c>
      <c r="BE541" s="52">
        <v>36</v>
      </c>
      <c r="BF541" s="62">
        <v>3612</v>
      </c>
      <c r="BG541" s="275"/>
    </row>
    <row r="542" spans="1:59" s="63" customFormat="1" ht="12.75" x14ac:dyDescent="0.2">
      <c r="A542" s="196">
        <v>3</v>
      </c>
      <c r="B542" s="197" t="s">
        <v>108</v>
      </c>
      <c r="C542" s="208">
        <v>36</v>
      </c>
      <c r="D542" s="209" t="s">
        <v>314</v>
      </c>
      <c r="E542" s="210">
        <v>3612</v>
      </c>
      <c r="F542" s="211" t="s">
        <v>315</v>
      </c>
      <c r="G542" s="231" t="s">
        <v>314</v>
      </c>
      <c r="H542" s="72" t="s">
        <v>47</v>
      </c>
      <c r="I542" s="223"/>
      <c r="J542" s="73"/>
      <c r="K542" s="73"/>
      <c r="L542" s="73"/>
      <c r="M542" s="74"/>
      <c r="N542" s="247"/>
      <c r="O542" s="306"/>
      <c r="P542" s="105"/>
      <c r="Q542" s="75"/>
      <c r="R542" s="75"/>
      <c r="S542" s="75"/>
      <c r="T542" s="75"/>
      <c r="U542" s="75"/>
      <c r="V542" s="75"/>
      <c r="W542" s="75"/>
      <c r="X542" s="75"/>
      <c r="Y542" s="76">
        <f>IF(ISNUMBER(VLOOKUP(Y544,P$7:W$7,MATCH(Y544,P$7:W$7))),VLOOKUP(Y544,P$7:W$7,MATCH(Y544,P$7:W$7)),IF(N546=0,"No Data",IF(Y544&gt;0,"&lt;100",0)))</f>
        <v>2500</v>
      </c>
      <c r="Z542" s="77">
        <f>IF(ISNUMBER(VLOOKUP(Z546,P$7:W$7,MATCH(Z546,P$7:W$7))),VLOOKUP(Z546,P$7:W$7,MATCH(Z546,P$7:W$7)),IF(N546=0,"No Data",IF(Z546&gt;0,"&lt;100",0)))</f>
        <v>2500</v>
      </c>
      <c r="AA542" s="106">
        <f>IF(ISNUMBER(Z542),Z542,0)</f>
        <v>2500</v>
      </c>
      <c r="AB542" s="75"/>
      <c r="AC542" s="75"/>
      <c r="AD542" s="75"/>
      <c r="AE542" s="75"/>
      <c r="AF542" s="75"/>
      <c r="AG542" s="75"/>
      <c r="AH542" s="75"/>
      <c r="AI542" s="75"/>
      <c r="AJ542" s="76">
        <f>IF(ISNUMBER(VLOOKUP(AJ544,AB$7:AH$7,MATCH(AJ544,AB$7:AH$7))),VLOOKUP(AJ544,AB$7:AH$7,MATCH(AJ544,AB$7:AH$7)),IF(N546=0,"No Data",IF(AJ544&gt;0,"&lt;50",0)))</f>
        <v>0</v>
      </c>
      <c r="AK542" s="77">
        <f>IF(ISNUMBER(VLOOKUP(AK546,AB$7:AH$7,MATCH(AK546,AB$7:AH$7))),VLOOKUP(AK546,AB$7:AH$7,MATCH(AK546,AB$7:AH$7)),IF(N546=0,"No Data",IF(AK546&gt;0,"&lt;50",0)))</f>
        <v>0</v>
      </c>
      <c r="AL542" s="106">
        <f>IF(ISNUMBER(AK542),AK542,0)</f>
        <v>0</v>
      </c>
      <c r="AM542" s="75"/>
      <c r="AN542" s="75"/>
      <c r="AO542" s="75"/>
      <c r="AP542" s="75"/>
      <c r="AQ542" s="75"/>
      <c r="AR542" s="75"/>
      <c r="AS542" s="75"/>
      <c r="AT542" s="75"/>
      <c r="AU542" s="75"/>
      <c r="AV542" s="75"/>
      <c r="AW542" s="76">
        <f>IF(ISNUMBER(VLOOKUP(AW544,AM$7:AU$7,MATCH(AW544,AM$7:AU$7))),VLOOKUP(AW544,AM$7:AU$7,MATCH(AW544,AM$7:AU$7)),IF(N546=0,"No Data",IF(AW544&gt;0,"&lt;10",0)))</f>
        <v>100</v>
      </c>
      <c r="AX542" s="77">
        <f>IF(ISNUMBER(VLOOKUP(AX546,AM$7:AU$7,MATCH(AX546,AM$7:AU$7))),VLOOKUP(AX546,AM$7:AU$7,MATCH(AX546,AM$7:AU$7)),IF(N546=0,"No Data",IF(AX546&gt;0,"&lt;10",0)))</f>
        <v>100</v>
      </c>
      <c r="AY542" s="106">
        <f>IF(ISNUMBER(AX542),AX542,0)</f>
        <v>100</v>
      </c>
      <c r="AZ542" s="79"/>
      <c r="BA542" s="80"/>
      <c r="BB542" s="71"/>
      <c r="BC542" s="54"/>
      <c r="BD542" s="41">
        <v>3</v>
      </c>
      <c r="BE542" s="52">
        <v>36</v>
      </c>
      <c r="BF542" s="62">
        <v>3612</v>
      </c>
      <c r="BG542" s="276" t="s">
        <v>47</v>
      </c>
    </row>
    <row r="543" spans="1:59" s="63" customFormat="1" ht="12.75" x14ac:dyDescent="0.2">
      <c r="A543" s="196">
        <v>3</v>
      </c>
      <c r="B543" s="197" t="s">
        <v>108</v>
      </c>
      <c r="C543" s="208">
        <v>36</v>
      </c>
      <c r="D543" s="209" t="s">
        <v>314</v>
      </c>
      <c r="E543" s="210">
        <v>3612</v>
      </c>
      <c r="F543" s="211" t="s">
        <v>315</v>
      </c>
      <c r="G543" s="231" t="s">
        <v>314</v>
      </c>
      <c r="H543" s="81" t="s">
        <v>48</v>
      </c>
      <c r="I543" s="223"/>
      <c r="J543" s="73"/>
      <c r="K543" s="73"/>
      <c r="L543" s="73"/>
      <c r="M543" s="74"/>
      <c r="N543" s="247"/>
      <c r="O543" s="306"/>
      <c r="P543" s="105"/>
      <c r="Q543" s="75"/>
      <c r="R543" s="75"/>
      <c r="S543" s="75"/>
      <c r="T543" s="75"/>
      <c r="U543" s="75"/>
      <c r="V543" s="75"/>
      <c r="W543" s="75"/>
      <c r="X543" s="75"/>
      <c r="Y543" s="82">
        <f>MIN(X547:X556)</f>
        <v>0</v>
      </c>
      <c r="Z543" s="83"/>
      <c r="AA543" s="83"/>
      <c r="AB543" s="75"/>
      <c r="AC543" s="75"/>
      <c r="AD543" s="75"/>
      <c r="AE543" s="75"/>
      <c r="AF543" s="75"/>
      <c r="AG543" s="75"/>
      <c r="AH543" s="75"/>
      <c r="AI543" s="75"/>
      <c r="AJ543" s="82">
        <f>MIN(AI547:AI556)</f>
        <v>0</v>
      </c>
      <c r="AK543" s="83"/>
      <c r="AL543" s="83"/>
      <c r="AM543" s="75"/>
      <c r="AN543" s="75"/>
      <c r="AO543" s="75"/>
      <c r="AP543" s="75"/>
      <c r="AQ543" s="75"/>
      <c r="AR543" s="75"/>
      <c r="AS543" s="75"/>
      <c r="AT543" s="75"/>
      <c r="AU543" s="75"/>
      <c r="AV543" s="75"/>
      <c r="AW543" s="82">
        <f>MIN(AV547:AV556)</f>
        <v>25</v>
      </c>
      <c r="AX543" s="83"/>
      <c r="AY543" s="83"/>
      <c r="AZ543" s="79"/>
      <c r="BA543" s="80"/>
      <c r="BB543" s="71"/>
      <c r="BC543" s="54"/>
      <c r="BD543" s="41">
        <v>3</v>
      </c>
      <c r="BE543" s="52">
        <v>36</v>
      </c>
      <c r="BF543" s="62">
        <v>3612</v>
      </c>
      <c r="BG543" s="278" t="s">
        <v>48</v>
      </c>
    </row>
    <row r="544" spans="1:59" s="63" customFormat="1" ht="12.75" x14ac:dyDescent="0.2">
      <c r="A544" s="196">
        <v>3</v>
      </c>
      <c r="B544" s="197" t="s">
        <v>108</v>
      </c>
      <c r="C544" s="208">
        <v>36</v>
      </c>
      <c r="D544" s="209" t="s">
        <v>314</v>
      </c>
      <c r="E544" s="210">
        <v>3612</v>
      </c>
      <c r="F544" s="211" t="s">
        <v>315</v>
      </c>
      <c r="G544" s="231" t="s">
        <v>314</v>
      </c>
      <c r="H544" s="81" t="s">
        <v>49</v>
      </c>
      <c r="I544" s="223"/>
      <c r="J544" s="73"/>
      <c r="K544" s="73"/>
      <c r="L544" s="73"/>
      <c r="M544" s="74"/>
      <c r="N544" s="247"/>
      <c r="O544" s="306"/>
      <c r="P544" s="105"/>
      <c r="Q544" s="75"/>
      <c r="R544" s="75"/>
      <c r="S544" s="75"/>
      <c r="T544" s="75"/>
      <c r="U544" s="75"/>
      <c r="V544" s="75"/>
      <c r="W544" s="75"/>
      <c r="X544" s="75"/>
      <c r="Y544" s="84">
        <f>IF(ISNUMBER(AVERAGE(X547:X556)),AVERAGE(X547:X556),0)</f>
        <v>2500</v>
      </c>
      <c r="Z544" s="83"/>
      <c r="AA544" s="83"/>
      <c r="AB544" s="75"/>
      <c r="AC544" s="75"/>
      <c r="AD544" s="75"/>
      <c r="AE544" s="75"/>
      <c r="AF544" s="75"/>
      <c r="AG544" s="75"/>
      <c r="AH544" s="75"/>
      <c r="AI544" s="75"/>
      <c r="AJ544" s="84">
        <f>IF(ISNUMBER(AVERAGE(AI547:AI556)),AVERAGE(AI547:AI556),0)</f>
        <v>0</v>
      </c>
      <c r="AK544" s="83"/>
      <c r="AL544" s="83"/>
      <c r="AM544" s="75"/>
      <c r="AN544" s="75"/>
      <c r="AO544" s="75"/>
      <c r="AP544" s="75"/>
      <c r="AQ544" s="75"/>
      <c r="AR544" s="75"/>
      <c r="AS544" s="75"/>
      <c r="AT544" s="75"/>
      <c r="AU544" s="75"/>
      <c r="AV544" s="75"/>
      <c r="AW544" s="84">
        <f>IF(ISNUMBER(AVERAGE(AV547:AV556)),AVERAGE(AV547:AV556),0)</f>
        <v>247.5</v>
      </c>
      <c r="AX544" s="83"/>
      <c r="AY544" s="83"/>
      <c r="AZ544" s="79"/>
      <c r="BA544" s="80"/>
      <c r="BB544" s="71"/>
      <c r="BC544" s="54"/>
      <c r="BD544" s="41">
        <v>3</v>
      </c>
      <c r="BE544" s="52">
        <v>36</v>
      </c>
      <c r="BF544" s="62">
        <v>3612</v>
      </c>
      <c r="BG544" s="278" t="s">
        <v>49</v>
      </c>
    </row>
    <row r="545" spans="1:59" s="63" customFormat="1" ht="12.75" x14ac:dyDescent="0.2">
      <c r="A545" s="196">
        <v>3</v>
      </c>
      <c r="B545" s="197" t="s">
        <v>108</v>
      </c>
      <c r="C545" s="208">
        <v>36</v>
      </c>
      <c r="D545" s="209" t="s">
        <v>314</v>
      </c>
      <c r="E545" s="210">
        <v>3612</v>
      </c>
      <c r="F545" s="211" t="s">
        <v>315</v>
      </c>
      <c r="G545" s="231" t="s">
        <v>314</v>
      </c>
      <c r="H545" s="81" t="s">
        <v>50</v>
      </c>
      <c r="I545" s="223"/>
      <c r="J545" s="73"/>
      <c r="K545" s="73"/>
      <c r="L545" s="73"/>
      <c r="M545" s="74"/>
      <c r="N545" s="247"/>
      <c r="O545" s="306"/>
      <c r="P545" s="105"/>
      <c r="Q545" s="75"/>
      <c r="R545" s="75"/>
      <c r="S545" s="75"/>
      <c r="T545" s="75"/>
      <c r="U545" s="75"/>
      <c r="V545" s="75"/>
      <c r="W545" s="75"/>
      <c r="X545" s="75"/>
      <c r="Y545" s="84">
        <f>MAX(X547:X556)</f>
        <v>25000</v>
      </c>
      <c r="Z545" s="83"/>
      <c r="AA545" s="83"/>
      <c r="AB545" s="75"/>
      <c r="AC545" s="75"/>
      <c r="AD545" s="75"/>
      <c r="AE545" s="75"/>
      <c r="AF545" s="75"/>
      <c r="AG545" s="75"/>
      <c r="AH545" s="75"/>
      <c r="AI545" s="75"/>
      <c r="AJ545" s="84">
        <f>MAX(AI547:AI556)</f>
        <v>0</v>
      </c>
      <c r="AK545" s="83"/>
      <c r="AL545" s="83"/>
      <c r="AM545" s="75"/>
      <c r="AN545" s="75"/>
      <c r="AO545" s="75"/>
      <c r="AP545" s="75"/>
      <c r="AQ545" s="75"/>
      <c r="AR545" s="75"/>
      <c r="AS545" s="75"/>
      <c r="AT545" s="75"/>
      <c r="AU545" s="75"/>
      <c r="AV545" s="75"/>
      <c r="AW545" s="84">
        <f>MAX(AV547:AV556)</f>
        <v>1000</v>
      </c>
      <c r="AX545" s="83"/>
      <c r="AY545" s="83"/>
      <c r="AZ545" s="79"/>
      <c r="BA545" s="80"/>
      <c r="BB545" s="71"/>
      <c r="BC545" s="54"/>
      <c r="BD545" s="41">
        <v>3</v>
      </c>
      <c r="BE545" s="52">
        <v>36</v>
      </c>
      <c r="BF545" s="62">
        <v>3612</v>
      </c>
      <c r="BG545" s="278" t="s">
        <v>50</v>
      </c>
    </row>
    <row r="546" spans="1:59" s="63" customFormat="1" ht="12.75" x14ac:dyDescent="0.2">
      <c r="A546" s="196">
        <v>3</v>
      </c>
      <c r="B546" s="197" t="s">
        <v>108</v>
      </c>
      <c r="C546" s="208">
        <v>36</v>
      </c>
      <c r="D546" s="209" t="s">
        <v>314</v>
      </c>
      <c r="E546" s="210">
        <v>3612</v>
      </c>
      <c r="F546" s="211" t="s">
        <v>315</v>
      </c>
      <c r="G546" s="231" t="s">
        <v>314</v>
      </c>
      <c r="H546" s="85" t="s">
        <v>51</v>
      </c>
      <c r="I546" s="223"/>
      <c r="J546" s="73"/>
      <c r="K546" s="73"/>
      <c r="L546" s="73"/>
      <c r="M546" s="74"/>
      <c r="N546" s="248">
        <f>SUM(N547:N556)</f>
        <v>10</v>
      </c>
      <c r="O546" s="293">
        <f>SUM(O547:O556)</f>
        <v>0.99999999999999989</v>
      </c>
      <c r="P546" s="292"/>
      <c r="Q546" s="87"/>
      <c r="R546" s="87"/>
      <c r="S546" s="87"/>
      <c r="T546" s="87"/>
      <c r="U546" s="87"/>
      <c r="V546" s="87"/>
      <c r="W546" s="87"/>
      <c r="X546" s="87"/>
      <c r="Y546" s="88"/>
      <c r="Z546" s="86">
        <f>SUM(Z547:Z556)</f>
        <v>2500</v>
      </c>
      <c r="AA546" s="88"/>
      <c r="AB546" s="87"/>
      <c r="AC546" s="87"/>
      <c r="AD546" s="87"/>
      <c r="AE546" s="87"/>
      <c r="AF546" s="87"/>
      <c r="AG546" s="87"/>
      <c r="AH546" s="87"/>
      <c r="AI546" s="87"/>
      <c r="AJ546" s="88"/>
      <c r="AK546" s="86">
        <f>SUM(AK547:AK556)</f>
        <v>0</v>
      </c>
      <c r="AL546" s="88"/>
      <c r="AM546" s="87"/>
      <c r="AN546" s="87"/>
      <c r="AO546" s="87"/>
      <c r="AP546" s="87"/>
      <c r="AQ546" s="87"/>
      <c r="AR546" s="87"/>
      <c r="AS546" s="87"/>
      <c r="AT546" s="87"/>
      <c r="AU546" s="87"/>
      <c r="AV546" s="87"/>
      <c r="AW546" s="112"/>
      <c r="AX546" s="86">
        <f>SUM(AX547:AX556)</f>
        <v>247.5</v>
      </c>
      <c r="AY546" s="88"/>
      <c r="AZ546" s="79"/>
      <c r="BA546" s="80"/>
      <c r="BB546" s="71"/>
      <c r="BC546" s="54"/>
      <c r="BD546" s="41">
        <v>3</v>
      </c>
      <c r="BE546" s="52">
        <v>36</v>
      </c>
      <c r="BF546" s="62">
        <v>3612</v>
      </c>
      <c r="BG546" s="279" t="s">
        <v>51</v>
      </c>
    </row>
    <row r="547" spans="1:59" s="63" customFormat="1" ht="12.75" x14ac:dyDescent="0.2">
      <c r="A547" s="196">
        <v>3</v>
      </c>
      <c r="B547" s="197" t="s">
        <v>108</v>
      </c>
      <c r="C547" s="208">
        <v>36</v>
      </c>
      <c r="D547" s="209" t="s">
        <v>314</v>
      </c>
      <c r="E547" s="210">
        <v>3612</v>
      </c>
      <c r="F547" s="211" t="s">
        <v>315</v>
      </c>
      <c r="G547" s="231" t="s">
        <v>314</v>
      </c>
      <c r="H547" s="89" t="s">
        <v>52</v>
      </c>
      <c r="I547" s="90" t="s">
        <v>316</v>
      </c>
      <c r="J547" s="90" t="s">
        <v>317</v>
      </c>
      <c r="K547" s="90" t="s">
        <v>64</v>
      </c>
      <c r="L547" s="90" t="s">
        <v>188</v>
      </c>
      <c r="M547" s="91"/>
      <c r="N547" s="312">
        <v>1</v>
      </c>
      <c r="O547" s="313">
        <f>N547/N$546</f>
        <v>0.1</v>
      </c>
      <c r="P547" s="104"/>
      <c r="Q547" s="92"/>
      <c r="R547" s="92"/>
      <c r="S547" s="92"/>
      <c r="T547" s="92"/>
      <c r="U547" s="92"/>
      <c r="V547" s="92"/>
      <c r="W547" s="92"/>
      <c r="X547" s="109">
        <f t="shared" ref="X547:X556" si="61">P547*P$7+Q547*Q$7+R547*R$7+S547*S$7+T547*T$7+U547*U$7+V547*V$7+W547*W$7</f>
        <v>0</v>
      </c>
      <c r="Y547" s="83"/>
      <c r="Z547" s="110">
        <f t="shared" ref="Z547:Z556" si="62">X547*$O547</f>
        <v>0</v>
      </c>
      <c r="AA547" s="111"/>
      <c r="AB547" s="92"/>
      <c r="AC547" s="92"/>
      <c r="AD547" s="92"/>
      <c r="AE547" s="92"/>
      <c r="AF547" s="92"/>
      <c r="AG547" s="92"/>
      <c r="AH547" s="92"/>
      <c r="AI547" s="109">
        <f t="shared" ref="AI547:AI556" si="63">AB547*AB$7+AC547*AC$7+AD547*AD$7+AE547*AE$7+AF547*AF$7+AG547*AG$7+AH547*AH$7</f>
        <v>0</v>
      </c>
      <c r="AJ547" s="83"/>
      <c r="AK547" s="110">
        <f t="shared" ref="AK547:AK556" si="64">AI547*$O547</f>
        <v>0</v>
      </c>
      <c r="AL547" s="111"/>
      <c r="AM547" s="92"/>
      <c r="AN547" s="92"/>
      <c r="AO547" s="92"/>
      <c r="AP547" s="92"/>
      <c r="AQ547" s="92">
        <v>1</v>
      </c>
      <c r="AR547" s="92"/>
      <c r="AS547" s="92"/>
      <c r="AT547" s="92"/>
      <c r="AU547" s="92"/>
      <c r="AV547" s="109">
        <f t="shared" ref="AV547:AV556" si="65">AM547*AM$7+AN547*AN$7+AO547*AO$7+AP547*AP$7+AQ547*AQ$7+AR547*AR$7+AS547*AS$7+AT547*AT$7+AU547*AU$7</f>
        <v>250</v>
      </c>
      <c r="AW547" s="75"/>
      <c r="AX547" s="110">
        <f t="shared" ref="AX547:AX556" si="66">AV547*$O547</f>
        <v>25</v>
      </c>
      <c r="AY547" s="111"/>
      <c r="AZ547" s="93"/>
      <c r="BA547" s="94" t="s">
        <v>105</v>
      </c>
      <c r="BB547" s="71"/>
      <c r="BC547" s="54"/>
      <c r="BD547" s="41">
        <v>3</v>
      </c>
      <c r="BE547" s="52">
        <v>36</v>
      </c>
      <c r="BF547" s="62">
        <v>3612</v>
      </c>
      <c r="BG547" s="280" t="s">
        <v>52</v>
      </c>
    </row>
    <row r="548" spans="1:59" s="63" customFormat="1" ht="12.75" x14ac:dyDescent="0.2">
      <c r="A548" s="196">
        <v>3</v>
      </c>
      <c r="B548" s="197" t="s">
        <v>108</v>
      </c>
      <c r="C548" s="208">
        <v>36</v>
      </c>
      <c r="D548" s="209" t="s">
        <v>314</v>
      </c>
      <c r="E548" s="210">
        <v>3612</v>
      </c>
      <c r="F548" s="211" t="s">
        <v>315</v>
      </c>
      <c r="G548" s="231" t="s">
        <v>314</v>
      </c>
      <c r="H548" s="89"/>
      <c r="I548" s="90" t="s">
        <v>318</v>
      </c>
      <c r="J548" s="90" t="s">
        <v>319</v>
      </c>
      <c r="K548" s="90" t="s">
        <v>64</v>
      </c>
      <c r="L548" s="90" t="s">
        <v>119</v>
      </c>
      <c r="M548" s="91"/>
      <c r="N548" s="312">
        <v>1</v>
      </c>
      <c r="O548" s="313">
        <f t="shared" ref="O548:O556" si="67">N548/N$546</f>
        <v>0.1</v>
      </c>
      <c r="P548" s="104"/>
      <c r="Q548" s="92"/>
      <c r="R548" s="92"/>
      <c r="S548" s="92"/>
      <c r="T548" s="92"/>
      <c r="U548" s="92"/>
      <c r="V548" s="92"/>
      <c r="W548" s="92"/>
      <c r="X548" s="109">
        <f t="shared" si="61"/>
        <v>0</v>
      </c>
      <c r="Y548" s="83"/>
      <c r="Z548" s="110">
        <f t="shared" si="62"/>
        <v>0</v>
      </c>
      <c r="AA548" s="111"/>
      <c r="AB548" s="92"/>
      <c r="AC548" s="92"/>
      <c r="AD548" s="92"/>
      <c r="AE548" s="92"/>
      <c r="AF548" s="92"/>
      <c r="AG548" s="92"/>
      <c r="AH548" s="92"/>
      <c r="AI548" s="109">
        <f t="shared" si="63"/>
        <v>0</v>
      </c>
      <c r="AJ548" s="83"/>
      <c r="AK548" s="110">
        <f t="shared" si="64"/>
        <v>0</v>
      </c>
      <c r="AL548" s="111"/>
      <c r="AM548" s="92"/>
      <c r="AN548" s="92">
        <v>1</v>
      </c>
      <c r="AO548" s="92"/>
      <c r="AP548" s="92"/>
      <c r="AQ548" s="92"/>
      <c r="AR548" s="92"/>
      <c r="AS548" s="92"/>
      <c r="AT548" s="92"/>
      <c r="AU548" s="92"/>
      <c r="AV548" s="109">
        <f t="shared" si="65"/>
        <v>25</v>
      </c>
      <c r="AW548" s="75"/>
      <c r="AX548" s="110">
        <f t="shared" si="66"/>
        <v>2.5</v>
      </c>
      <c r="AY548" s="111"/>
      <c r="AZ548" s="93"/>
      <c r="BA548" s="94" t="s">
        <v>105</v>
      </c>
      <c r="BB548" s="71"/>
      <c r="BC548" s="54"/>
      <c r="BD548" s="41">
        <v>3</v>
      </c>
      <c r="BE548" s="52">
        <v>36</v>
      </c>
      <c r="BF548" s="62">
        <v>3612</v>
      </c>
      <c r="BG548" s="280" t="s">
        <v>52</v>
      </c>
    </row>
    <row r="549" spans="1:59" s="63" customFormat="1" ht="12.75" x14ac:dyDescent="0.2">
      <c r="A549" s="196">
        <v>3</v>
      </c>
      <c r="B549" s="197" t="s">
        <v>108</v>
      </c>
      <c r="C549" s="208">
        <v>36</v>
      </c>
      <c r="D549" s="209" t="s">
        <v>314</v>
      </c>
      <c r="E549" s="210">
        <v>3612</v>
      </c>
      <c r="F549" s="211" t="s">
        <v>315</v>
      </c>
      <c r="G549" s="231" t="s">
        <v>314</v>
      </c>
      <c r="H549" s="89"/>
      <c r="I549" s="90" t="s">
        <v>320</v>
      </c>
      <c r="J549" s="90" t="s">
        <v>319</v>
      </c>
      <c r="K549" s="90" t="s">
        <v>64</v>
      </c>
      <c r="L549" s="90" t="s">
        <v>119</v>
      </c>
      <c r="M549" s="91"/>
      <c r="N549" s="312">
        <v>1</v>
      </c>
      <c r="O549" s="313">
        <f t="shared" si="67"/>
        <v>0.1</v>
      </c>
      <c r="P549" s="104"/>
      <c r="Q549" s="92"/>
      <c r="R549" s="92"/>
      <c r="S549" s="92"/>
      <c r="T549" s="92"/>
      <c r="U549" s="92"/>
      <c r="V549" s="92"/>
      <c r="W549" s="92"/>
      <c r="X549" s="109">
        <f t="shared" si="61"/>
        <v>0</v>
      </c>
      <c r="Y549" s="83"/>
      <c r="Z549" s="110">
        <f t="shared" si="62"/>
        <v>0</v>
      </c>
      <c r="AA549" s="111"/>
      <c r="AB549" s="92"/>
      <c r="AC549" s="92"/>
      <c r="AD549" s="92"/>
      <c r="AE549" s="92"/>
      <c r="AF549" s="92"/>
      <c r="AG549" s="92"/>
      <c r="AH549" s="92"/>
      <c r="AI549" s="109">
        <f t="shared" si="63"/>
        <v>0</v>
      </c>
      <c r="AJ549" s="83"/>
      <c r="AK549" s="110">
        <f t="shared" si="64"/>
        <v>0</v>
      </c>
      <c r="AL549" s="111"/>
      <c r="AM549" s="92"/>
      <c r="AN549" s="92">
        <v>1</v>
      </c>
      <c r="AO549" s="92"/>
      <c r="AP549" s="92"/>
      <c r="AQ549" s="92"/>
      <c r="AR549" s="92"/>
      <c r="AS549" s="92"/>
      <c r="AT549" s="92"/>
      <c r="AU549" s="92"/>
      <c r="AV549" s="109">
        <f t="shared" si="65"/>
        <v>25</v>
      </c>
      <c r="AW549" s="75"/>
      <c r="AX549" s="110">
        <f t="shared" si="66"/>
        <v>2.5</v>
      </c>
      <c r="AY549" s="111"/>
      <c r="AZ549" s="93"/>
      <c r="BA549" s="94" t="s">
        <v>105</v>
      </c>
      <c r="BB549" s="71"/>
      <c r="BC549" s="54"/>
      <c r="BD549" s="41">
        <v>3</v>
      </c>
      <c r="BE549" s="52">
        <v>36</v>
      </c>
      <c r="BF549" s="62">
        <v>3612</v>
      </c>
      <c r="BG549" s="280" t="s">
        <v>52</v>
      </c>
    </row>
    <row r="550" spans="1:59" s="63" customFormat="1" ht="12.75" x14ac:dyDescent="0.2">
      <c r="A550" s="196">
        <v>3</v>
      </c>
      <c r="B550" s="197" t="s">
        <v>108</v>
      </c>
      <c r="C550" s="208">
        <v>36</v>
      </c>
      <c r="D550" s="209" t="s">
        <v>314</v>
      </c>
      <c r="E550" s="210">
        <v>3612</v>
      </c>
      <c r="F550" s="211" t="s">
        <v>315</v>
      </c>
      <c r="G550" s="231" t="s">
        <v>314</v>
      </c>
      <c r="H550" s="89"/>
      <c r="I550" s="90" t="s">
        <v>321</v>
      </c>
      <c r="J550" s="90" t="s">
        <v>319</v>
      </c>
      <c r="K550" s="90" t="s">
        <v>64</v>
      </c>
      <c r="L550" s="90" t="s">
        <v>322</v>
      </c>
      <c r="M550" s="91"/>
      <c r="N550" s="312">
        <v>1</v>
      </c>
      <c r="O550" s="313">
        <f t="shared" si="67"/>
        <v>0.1</v>
      </c>
      <c r="P550" s="104"/>
      <c r="Q550" s="92"/>
      <c r="R550" s="92"/>
      <c r="S550" s="92"/>
      <c r="T550" s="92"/>
      <c r="U550" s="92"/>
      <c r="V550" s="92"/>
      <c r="W550" s="92"/>
      <c r="X550" s="109">
        <f t="shared" si="61"/>
        <v>0</v>
      </c>
      <c r="Y550" s="83"/>
      <c r="Z550" s="110">
        <f t="shared" si="62"/>
        <v>0</v>
      </c>
      <c r="AA550" s="111"/>
      <c r="AB550" s="92"/>
      <c r="AC550" s="92"/>
      <c r="AD550" s="92"/>
      <c r="AE550" s="92"/>
      <c r="AF550" s="92"/>
      <c r="AG550" s="92"/>
      <c r="AH550" s="92"/>
      <c r="AI550" s="109">
        <f t="shared" si="63"/>
        <v>0</v>
      </c>
      <c r="AJ550" s="83"/>
      <c r="AK550" s="110">
        <f t="shared" si="64"/>
        <v>0</v>
      </c>
      <c r="AL550" s="111"/>
      <c r="AM550" s="92"/>
      <c r="AN550" s="92"/>
      <c r="AO550" s="92"/>
      <c r="AP550" s="92"/>
      <c r="AQ550" s="92"/>
      <c r="AR550" s="92">
        <v>1</v>
      </c>
      <c r="AS550" s="92"/>
      <c r="AT550" s="92"/>
      <c r="AU550" s="92"/>
      <c r="AV550" s="109">
        <f t="shared" si="65"/>
        <v>500</v>
      </c>
      <c r="AW550" s="75"/>
      <c r="AX550" s="110">
        <f t="shared" si="66"/>
        <v>50</v>
      </c>
      <c r="AY550" s="111"/>
      <c r="AZ550" s="93"/>
      <c r="BA550" s="94" t="s">
        <v>105</v>
      </c>
      <c r="BB550" s="71"/>
      <c r="BC550" s="54"/>
      <c r="BD550" s="41">
        <v>3</v>
      </c>
      <c r="BE550" s="52">
        <v>36</v>
      </c>
      <c r="BF550" s="62">
        <v>3612</v>
      </c>
      <c r="BG550" s="280" t="s">
        <v>52</v>
      </c>
    </row>
    <row r="551" spans="1:59" s="63" customFormat="1" ht="12.75" x14ac:dyDescent="0.2">
      <c r="A551" s="196">
        <v>3</v>
      </c>
      <c r="B551" s="197" t="s">
        <v>108</v>
      </c>
      <c r="C551" s="208">
        <v>36</v>
      </c>
      <c r="D551" s="209" t="s">
        <v>314</v>
      </c>
      <c r="E551" s="210">
        <v>3612</v>
      </c>
      <c r="F551" s="211" t="s">
        <v>315</v>
      </c>
      <c r="G551" s="231" t="s">
        <v>314</v>
      </c>
      <c r="H551" s="89"/>
      <c r="I551" s="90" t="s">
        <v>323</v>
      </c>
      <c r="J551" s="90" t="s">
        <v>319</v>
      </c>
      <c r="K551" s="90" t="s">
        <v>64</v>
      </c>
      <c r="L551" s="90" t="s">
        <v>188</v>
      </c>
      <c r="M551" s="91"/>
      <c r="N551" s="312">
        <v>1</v>
      </c>
      <c r="O551" s="313">
        <f t="shared" si="67"/>
        <v>0.1</v>
      </c>
      <c r="P551" s="104"/>
      <c r="Q551" s="92"/>
      <c r="R551" s="92"/>
      <c r="S551" s="92"/>
      <c r="T551" s="92"/>
      <c r="U551" s="92"/>
      <c r="V551" s="92"/>
      <c r="W551" s="92"/>
      <c r="X551" s="109">
        <f t="shared" si="61"/>
        <v>0</v>
      </c>
      <c r="Y551" s="83"/>
      <c r="Z551" s="110">
        <f t="shared" si="62"/>
        <v>0</v>
      </c>
      <c r="AA551" s="111"/>
      <c r="AB551" s="92"/>
      <c r="AC551" s="92"/>
      <c r="AD551" s="92"/>
      <c r="AE551" s="92"/>
      <c r="AF551" s="92"/>
      <c r="AG551" s="92"/>
      <c r="AH551" s="92"/>
      <c r="AI551" s="109">
        <f t="shared" si="63"/>
        <v>0</v>
      </c>
      <c r="AJ551" s="83"/>
      <c r="AK551" s="110">
        <f t="shared" si="64"/>
        <v>0</v>
      </c>
      <c r="AL551" s="111"/>
      <c r="AM551" s="92"/>
      <c r="AN551" s="92"/>
      <c r="AO551" s="92"/>
      <c r="AP551" s="92"/>
      <c r="AQ551" s="92">
        <v>1</v>
      </c>
      <c r="AR551" s="92"/>
      <c r="AS551" s="92"/>
      <c r="AT551" s="92"/>
      <c r="AU551" s="92"/>
      <c r="AV551" s="109">
        <f t="shared" si="65"/>
        <v>250</v>
      </c>
      <c r="AW551" s="75"/>
      <c r="AX551" s="110">
        <f t="shared" si="66"/>
        <v>25</v>
      </c>
      <c r="AY551" s="111"/>
      <c r="AZ551" s="93"/>
      <c r="BA551" s="94" t="s">
        <v>105</v>
      </c>
      <c r="BB551" s="71"/>
      <c r="BC551" s="54"/>
      <c r="BD551" s="41">
        <v>3</v>
      </c>
      <c r="BE551" s="52">
        <v>36</v>
      </c>
      <c r="BF551" s="62">
        <v>3612</v>
      </c>
      <c r="BG551" s="280" t="s">
        <v>52</v>
      </c>
    </row>
    <row r="552" spans="1:59" s="63" customFormat="1" ht="12.75" x14ac:dyDescent="0.2">
      <c r="A552" s="196">
        <v>3</v>
      </c>
      <c r="B552" s="197" t="s">
        <v>108</v>
      </c>
      <c r="C552" s="208">
        <v>36</v>
      </c>
      <c r="D552" s="209" t="s">
        <v>314</v>
      </c>
      <c r="E552" s="210">
        <v>3612</v>
      </c>
      <c r="F552" s="211" t="s">
        <v>315</v>
      </c>
      <c r="G552" s="231" t="s">
        <v>314</v>
      </c>
      <c r="H552" s="89"/>
      <c r="I552" s="90" t="s">
        <v>324</v>
      </c>
      <c r="J552" s="90" t="s">
        <v>325</v>
      </c>
      <c r="K552" s="90" t="s">
        <v>60</v>
      </c>
      <c r="L552" s="90"/>
      <c r="M552" s="91"/>
      <c r="N552" s="312">
        <v>1</v>
      </c>
      <c r="O552" s="313">
        <f t="shared" si="67"/>
        <v>0.1</v>
      </c>
      <c r="P552" s="104"/>
      <c r="Q552" s="92"/>
      <c r="R552" s="92"/>
      <c r="S552" s="92"/>
      <c r="T552" s="92"/>
      <c r="U552" s="92"/>
      <c r="V552" s="92"/>
      <c r="W552" s="92">
        <v>1</v>
      </c>
      <c r="X552" s="109">
        <f t="shared" si="61"/>
        <v>25000</v>
      </c>
      <c r="Y552" s="83"/>
      <c r="Z552" s="110">
        <f t="shared" si="62"/>
        <v>2500</v>
      </c>
      <c r="AA552" s="111"/>
      <c r="AB552" s="92"/>
      <c r="AC552" s="92"/>
      <c r="AD552" s="92"/>
      <c r="AE552" s="92"/>
      <c r="AF552" s="92"/>
      <c r="AG552" s="92"/>
      <c r="AH552" s="92"/>
      <c r="AI552" s="109">
        <f t="shared" si="63"/>
        <v>0</v>
      </c>
      <c r="AJ552" s="83"/>
      <c r="AK552" s="110">
        <f t="shared" si="64"/>
        <v>0</v>
      </c>
      <c r="AL552" s="111"/>
      <c r="AM552" s="92"/>
      <c r="AN552" s="92"/>
      <c r="AO552" s="92"/>
      <c r="AP552" s="92">
        <v>1</v>
      </c>
      <c r="AQ552" s="92"/>
      <c r="AR552" s="92"/>
      <c r="AS552" s="92"/>
      <c r="AT552" s="92"/>
      <c r="AU552" s="92"/>
      <c r="AV552" s="109">
        <f t="shared" si="65"/>
        <v>100</v>
      </c>
      <c r="AW552" s="75"/>
      <c r="AX552" s="110">
        <f t="shared" si="66"/>
        <v>10</v>
      </c>
      <c r="AY552" s="111"/>
      <c r="AZ552" s="93"/>
      <c r="BA552" s="94" t="s">
        <v>105</v>
      </c>
      <c r="BB552" s="71"/>
      <c r="BC552" s="54"/>
      <c r="BD552" s="41">
        <v>3</v>
      </c>
      <c r="BE552" s="52">
        <v>36</v>
      </c>
      <c r="BF552" s="62">
        <v>3612</v>
      </c>
      <c r="BG552" s="280" t="s">
        <v>52</v>
      </c>
    </row>
    <row r="553" spans="1:59" s="63" customFormat="1" ht="12.75" x14ac:dyDescent="0.2">
      <c r="A553" s="196">
        <v>3</v>
      </c>
      <c r="B553" s="197" t="s">
        <v>108</v>
      </c>
      <c r="C553" s="208">
        <v>36</v>
      </c>
      <c r="D553" s="209" t="s">
        <v>314</v>
      </c>
      <c r="E553" s="210">
        <v>3612</v>
      </c>
      <c r="F553" s="211" t="s">
        <v>315</v>
      </c>
      <c r="G553" s="231" t="s">
        <v>314</v>
      </c>
      <c r="H553" s="89"/>
      <c r="I553" s="90" t="s">
        <v>326</v>
      </c>
      <c r="J553" s="90" t="s">
        <v>319</v>
      </c>
      <c r="K553" s="90" t="s">
        <v>64</v>
      </c>
      <c r="L553" s="90" t="s">
        <v>119</v>
      </c>
      <c r="M553" s="91"/>
      <c r="N553" s="312">
        <v>1</v>
      </c>
      <c r="O553" s="313">
        <f t="shared" si="67"/>
        <v>0.1</v>
      </c>
      <c r="P553" s="104"/>
      <c r="Q553" s="92"/>
      <c r="R553" s="92"/>
      <c r="S553" s="92"/>
      <c r="T553" s="92"/>
      <c r="U553" s="92"/>
      <c r="V553" s="92"/>
      <c r="W553" s="92"/>
      <c r="X553" s="109">
        <f t="shared" si="61"/>
        <v>0</v>
      </c>
      <c r="Y553" s="83"/>
      <c r="Z553" s="110">
        <f t="shared" si="62"/>
        <v>0</v>
      </c>
      <c r="AA553" s="111"/>
      <c r="AB553" s="92"/>
      <c r="AC553" s="92"/>
      <c r="AD553" s="92"/>
      <c r="AE553" s="92"/>
      <c r="AF553" s="92"/>
      <c r="AG553" s="92"/>
      <c r="AH553" s="92"/>
      <c r="AI553" s="109">
        <f t="shared" si="63"/>
        <v>0</v>
      </c>
      <c r="AJ553" s="83"/>
      <c r="AK553" s="110">
        <f t="shared" si="64"/>
        <v>0</v>
      </c>
      <c r="AL553" s="111"/>
      <c r="AM553" s="92"/>
      <c r="AN553" s="92"/>
      <c r="AO553" s="92">
        <v>1</v>
      </c>
      <c r="AP553" s="92"/>
      <c r="AQ553" s="92"/>
      <c r="AR553" s="92"/>
      <c r="AS553" s="92"/>
      <c r="AT553" s="92"/>
      <c r="AU553" s="92"/>
      <c r="AV553" s="109">
        <f t="shared" si="65"/>
        <v>50</v>
      </c>
      <c r="AW553" s="75"/>
      <c r="AX553" s="110">
        <f t="shared" si="66"/>
        <v>5</v>
      </c>
      <c r="AY553" s="111"/>
      <c r="AZ553" s="93"/>
      <c r="BA553" s="94" t="s">
        <v>105</v>
      </c>
      <c r="BB553" s="71"/>
      <c r="BC553" s="54"/>
      <c r="BD553" s="41">
        <v>3</v>
      </c>
      <c r="BE553" s="52">
        <v>36</v>
      </c>
      <c r="BF553" s="62">
        <v>3612</v>
      </c>
      <c r="BG553" s="280" t="s">
        <v>52</v>
      </c>
    </row>
    <row r="554" spans="1:59" s="63" customFormat="1" ht="12.75" x14ac:dyDescent="0.2">
      <c r="A554" s="196">
        <v>3</v>
      </c>
      <c r="B554" s="197" t="s">
        <v>108</v>
      </c>
      <c r="C554" s="208">
        <v>36</v>
      </c>
      <c r="D554" s="209" t="s">
        <v>314</v>
      </c>
      <c r="E554" s="210">
        <v>3612</v>
      </c>
      <c r="F554" s="211" t="s">
        <v>315</v>
      </c>
      <c r="G554" s="231" t="s">
        <v>314</v>
      </c>
      <c r="H554" s="89"/>
      <c r="I554" s="90" t="s">
        <v>304</v>
      </c>
      <c r="J554" s="90"/>
      <c r="K554" s="90" t="s">
        <v>64</v>
      </c>
      <c r="L554" s="90" t="s">
        <v>271</v>
      </c>
      <c r="M554" s="91"/>
      <c r="N554" s="312">
        <v>1</v>
      </c>
      <c r="O554" s="313">
        <f t="shared" si="67"/>
        <v>0.1</v>
      </c>
      <c r="P554" s="104"/>
      <c r="Q554" s="92"/>
      <c r="R554" s="92"/>
      <c r="S554" s="92"/>
      <c r="T554" s="92"/>
      <c r="U554" s="92"/>
      <c r="V554" s="92"/>
      <c r="W554" s="92"/>
      <c r="X554" s="109">
        <f t="shared" si="61"/>
        <v>0</v>
      </c>
      <c r="Y554" s="83"/>
      <c r="Z554" s="110">
        <f t="shared" si="62"/>
        <v>0</v>
      </c>
      <c r="AA554" s="111"/>
      <c r="AB554" s="92"/>
      <c r="AC554" s="92"/>
      <c r="AD554" s="92"/>
      <c r="AE554" s="92"/>
      <c r="AF554" s="92"/>
      <c r="AG554" s="92"/>
      <c r="AH554" s="92"/>
      <c r="AI554" s="109">
        <f t="shared" si="63"/>
        <v>0</v>
      </c>
      <c r="AJ554" s="83"/>
      <c r="AK554" s="110">
        <f t="shared" si="64"/>
        <v>0</v>
      </c>
      <c r="AL554" s="111"/>
      <c r="AM554" s="92"/>
      <c r="AN554" s="92"/>
      <c r="AO554" s="92"/>
      <c r="AP554" s="92"/>
      <c r="AQ554" s="92">
        <v>1</v>
      </c>
      <c r="AR554" s="92"/>
      <c r="AS554" s="92"/>
      <c r="AT554" s="92"/>
      <c r="AU554" s="92"/>
      <c r="AV554" s="109">
        <f t="shared" si="65"/>
        <v>250</v>
      </c>
      <c r="AW554" s="75"/>
      <c r="AX554" s="110">
        <f t="shared" si="66"/>
        <v>25</v>
      </c>
      <c r="AY554" s="111"/>
      <c r="AZ554" s="93"/>
      <c r="BA554" s="94" t="s">
        <v>131</v>
      </c>
      <c r="BB554" s="71"/>
      <c r="BC554" s="54"/>
      <c r="BD554" s="41">
        <v>3</v>
      </c>
      <c r="BE554" s="52">
        <v>36</v>
      </c>
      <c r="BF554" s="62">
        <v>3612</v>
      </c>
      <c r="BG554" s="280" t="s">
        <v>52</v>
      </c>
    </row>
    <row r="555" spans="1:59" s="63" customFormat="1" ht="12.75" x14ac:dyDescent="0.2">
      <c r="A555" s="196">
        <v>3</v>
      </c>
      <c r="B555" s="197" t="s">
        <v>108</v>
      </c>
      <c r="C555" s="208">
        <v>36</v>
      </c>
      <c r="D555" s="209" t="s">
        <v>314</v>
      </c>
      <c r="E555" s="210">
        <v>3612</v>
      </c>
      <c r="F555" s="211" t="s">
        <v>315</v>
      </c>
      <c r="G555" s="231" t="s">
        <v>314</v>
      </c>
      <c r="H555" s="89"/>
      <c r="I555" s="90" t="s">
        <v>327</v>
      </c>
      <c r="J555" s="90" t="s">
        <v>328</v>
      </c>
      <c r="K555" s="90" t="s">
        <v>64</v>
      </c>
      <c r="L555" s="90" t="s">
        <v>329</v>
      </c>
      <c r="M555" s="91"/>
      <c r="N555" s="312">
        <v>1</v>
      </c>
      <c r="O555" s="313">
        <f t="shared" si="67"/>
        <v>0.1</v>
      </c>
      <c r="P555" s="104"/>
      <c r="Q555" s="92"/>
      <c r="R555" s="92"/>
      <c r="S555" s="92"/>
      <c r="T555" s="92"/>
      <c r="U555" s="92"/>
      <c r="V555" s="92"/>
      <c r="W555" s="92"/>
      <c r="X555" s="109">
        <f t="shared" si="61"/>
        <v>0</v>
      </c>
      <c r="Y555" s="83"/>
      <c r="Z555" s="110">
        <f t="shared" si="62"/>
        <v>0</v>
      </c>
      <c r="AA555" s="111"/>
      <c r="AB555" s="92"/>
      <c r="AC555" s="92"/>
      <c r="AD555" s="92"/>
      <c r="AE555" s="92"/>
      <c r="AF555" s="92"/>
      <c r="AG555" s="92"/>
      <c r="AH555" s="92"/>
      <c r="AI555" s="109">
        <f t="shared" si="63"/>
        <v>0</v>
      </c>
      <c r="AJ555" s="83"/>
      <c r="AK555" s="110">
        <f t="shared" si="64"/>
        <v>0</v>
      </c>
      <c r="AL555" s="111"/>
      <c r="AM555" s="92"/>
      <c r="AN555" s="92"/>
      <c r="AO555" s="92"/>
      <c r="AP555" s="92"/>
      <c r="AQ555" s="92"/>
      <c r="AR555" s="92"/>
      <c r="AS555" s="92">
        <v>1</v>
      </c>
      <c r="AT555" s="92"/>
      <c r="AU555" s="92"/>
      <c r="AV555" s="109">
        <f t="shared" si="65"/>
        <v>1000</v>
      </c>
      <c r="AW555" s="75"/>
      <c r="AX555" s="110">
        <f t="shared" si="66"/>
        <v>100</v>
      </c>
      <c r="AY555" s="111"/>
      <c r="AZ555" s="93"/>
      <c r="BA555" s="94" t="s">
        <v>131</v>
      </c>
      <c r="BB555" s="71"/>
      <c r="BC555" s="54"/>
      <c r="BD555" s="41">
        <v>3</v>
      </c>
      <c r="BE555" s="52">
        <v>36</v>
      </c>
      <c r="BF555" s="62">
        <v>3612</v>
      </c>
      <c r="BG555" s="280" t="s">
        <v>52</v>
      </c>
    </row>
    <row r="556" spans="1:59" s="63" customFormat="1" ht="12.75" x14ac:dyDescent="0.2">
      <c r="A556" s="196">
        <v>3</v>
      </c>
      <c r="B556" s="197" t="s">
        <v>108</v>
      </c>
      <c r="C556" s="208">
        <v>36</v>
      </c>
      <c r="D556" s="209" t="s">
        <v>314</v>
      </c>
      <c r="E556" s="210">
        <v>3612</v>
      </c>
      <c r="F556" s="211" t="s">
        <v>315</v>
      </c>
      <c r="G556" s="231" t="s">
        <v>314</v>
      </c>
      <c r="H556" s="89"/>
      <c r="I556" s="90" t="s">
        <v>300</v>
      </c>
      <c r="J556" s="90" t="s">
        <v>330</v>
      </c>
      <c r="K556" s="90" t="s">
        <v>64</v>
      </c>
      <c r="L556" s="90" t="s">
        <v>141</v>
      </c>
      <c r="M556" s="91"/>
      <c r="N556" s="312">
        <v>1</v>
      </c>
      <c r="O556" s="313">
        <f t="shared" si="67"/>
        <v>0.1</v>
      </c>
      <c r="P556" s="104"/>
      <c r="Q556" s="92"/>
      <c r="R556" s="92"/>
      <c r="S556" s="92"/>
      <c r="T556" s="92"/>
      <c r="U556" s="92"/>
      <c r="V556" s="92"/>
      <c r="W556" s="92"/>
      <c r="X556" s="109">
        <f t="shared" si="61"/>
        <v>0</v>
      </c>
      <c r="Y556" s="83"/>
      <c r="Z556" s="110">
        <f t="shared" si="62"/>
        <v>0</v>
      </c>
      <c r="AA556" s="111"/>
      <c r="AB556" s="92"/>
      <c r="AC556" s="92"/>
      <c r="AD556" s="92"/>
      <c r="AE556" s="92"/>
      <c r="AF556" s="92"/>
      <c r="AG556" s="92"/>
      <c r="AH556" s="92"/>
      <c r="AI556" s="109">
        <f t="shared" si="63"/>
        <v>0</v>
      </c>
      <c r="AJ556" s="83"/>
      <c r="AK556" s="110">
        <f t="shared" si="64"/>
        <v>0</v>
      </c>
      <c r="AL556" s="111"/>
      <c r="AM556" s="92"/>
      <c r="AN556" s="92">
        <v>1</v>
      </c>
      <c r="AO556" s="92"/>
      <c r="AP556" s="92"/>
      <c r="AQ556" s="92"/>
      <c r="AR556" s="92"/>
      <c r="AS556" s="92"/>
      <c r="AT556" s="92"/>
      <c r="AU556" s="92"/>
      <c r="AV556" s="109">
        <f t="shared" si="65"/>
        <v>25</v>
      </c>
      <c r="AW556" s="75"/>
      <c r="AX556" s="110">
        <f t="shared" si="66"/>
        <v>2.5</v>
      </c>
      <c r="AY556" s="111"/>
      <c r="AZ556" s="93"/>
      <c r="BA556" s="94" t="s">
        <v>131</v>
      </c>
      <c r="BB556" s="71"/>
      <c r="BC556" s="54"/>
      <c r="BD556" s="41">
        <v>3</v>
      </c>
      <c r="BE556" s="52">
        <v>36</v>
      </c>
      <c r="BF556" s="62">
        <v>3612</v>
      </c>
      <c r="BG556" s="280" t="s">
        <v>52</v>
      </c>
    </row>
    <row r="557" spans="1:59" s="63" customFormat="1" ht="12.75" x14ac:dyDescent="0.2">
      <c r="A557" s="196">
        <v>3</v>
      </c>
      <c r="B557" s="197" t="s">
        <v>108</v>
      </c>
      <c r="C557" s="208">
        <v>36</v>
      </c>
      <c r="D557" s="209" t="s">
        <v>314</v>
      </c>
      <c r="E557" s="210">
        <v>3612</v>
      </c>
      <c r="F557" s="211" t="s">
        <v>315</v>
      </c>
      <c r="G557" s="231" t="s">
        <v>314</v>
      </c>
      <c r="H557" s="65"/>
      <c r="I557" s="222"/>
      <c r="J557" s="66"/>
      <c r="K557" s="66"/>
      <c r="L557" s="66"/>
      <c r="M557" s="64"/>
      <c r="N557" s="304"/>
      <c r="O557" s="305"/>
      <c r="P557" s="127"/>
      <c r="Q557" s="67"/>
      <c r="R557" s="67"/>
      <c r="S557" s="67"/>
      <c r="T557" s="67"/>
      <c r="U557" s="67"/>
      <c r="V557" s="67"/>
      <c r="W557" s="67"/>
      <c r="X557" s="67"/>
      <c r="Y557" s="68"/>
      <c r="Z557" s="68"/>
      <c r="AA557" s="68"/>
      <c r="AB557" s="67"/>
      <c r="AC557" s="67"/>
      <c r="AD557" s="67"/>
      <c r="AE557" s="67"/>
      <c r="AF557" s="67"/>
      <c r="AG557" s="67"/>
      <c r="AH557" s="67"/>
      <c r="AI557" s="67"/>
      <c r="AJ557" s="68"/>
      <c r="AK557" s="68"/>
      <c r="AL557" s="68"/>
      <c r="AM557" s="67"/>
      <c r="AN557" s="67"/>
      <c r="AO557" s="67"/>
      <c r="AP557" s="67"/>
      <c r="AQ557" s="67"/>
      <c r="AR557" s="67"/>
      <c r="AS557" s="67"/>
      <c r="AT557" s="67"/>
      <c r="AU557" s="67"/>
      <c r="AV557" s="67"/>
      <c r="AW557" s="67"/>
      <c r="AX557" s="68"/>
      <c r="AY557" s="68"/>
      <c r="AZ557" s="69"/>
      <c r="BA557" s="70"/>
      <c r="BB557" s="71"/>
      <c r="BC557" s="54"/>
      <c r="BD557" s="41">
        <v>3</v>
      </c>
      <c r="BE557" s="52">
        <v>36</v>
      </c>
      <c r="BF557" s="62">
        <v>3612</v>
      </c>
      <c r="BG557" s="275"/>
    </row>
    <row r="558" spans="1:59" s="63" customFormat="1" ht="12.75" x14ac:dyDescent="0.2">
      <c r="A558" s="196">
        <v>3</v>
      </c>
      <c r="B558" s="197" t="s">
        <v>108</v>
      </c>
      <c r="C558" s="208">
        <v>36</v>
      </c>
      <c r="D558" s="209" t="s">
        <v>314</v>
      </c>
      <c r="E558" s="210">
        <v>3612</v>
      </c>
      <c r="F558" s="211" t="s">
        <v>315</v>
      </c>
      <c r="G558" s="230"/>
      <c r="H558" s="56"/>
      <c r="I558" s="221"/>
      <c r="J558" s="57"/>
      <c r="K558" s="57"/>
      <c r="L558" s="57"/>
      <c r="M558" s="55"/>
      <c r="N558" s="303"/>
      <c r="O558" s="245"/>
      <c r="P558" s="122"/>
      <c r="Q558" s="58"/>
      <c r="R558" s="58"/>
      <c r="S558" s="58"/>
      <c r="T558" s="58"/>
      <c r="U558" s="58"/>
      <c r="V558" s="58"/>
      <c r="W558" s="58"/>
      <c r="X558" s="58"/>
      <c r="Y558" s="59"/>
      <c r="Z558" s="59"/>
      <c r="AA558" s="59"/>
      <c r="AB558" s="58"/>
      <c r="AC558" s="58"/>
      <c r="AD558" s="58"/>
      <c r="AE558" s="58"/>
      <c r="AF558" s="58"/>
      <c r="AG558" s="58"/>
      <c r="AH558" s="58"/>
      <c r="AI558" s="58"/>
      <c r="AJ558" s="59"/>
      <c r="AK558" s="59"/>
      <c r="AL558" s="59"/>
      <c r="AM558" s="58"/>
      <c r="AN558" s="58"/>
      <c r="AO558" s="58"/>
      <c r="AP558" s="58"/>
      <c r="AQ558" s="58"/>
      <c r="AR558" s="58"/>
      <c r="AS558" s="58"/>
      <c r="AT558" s="58"/>
      <c r="AU558" s="58"/>
      <c r="AV558" s="58"/>
      <c r="AW558" s="58"/>
      <c r="AX558" s="59"/>
      <c r="AY558" s="59"/>
      <c r="AZ558" s="60"/>
      <c r="BA558" s="61"/>
      <c r="BB558" s="54"/>
      <c r="BC558" s="54"/>
      <c r="BD558" s="41">
        <v>3</v>
      </c>
      <c r="BE558" s="52">
        <v>36</v>
      </c>
      <c r="BF558" s="62">
        <v>3612</v>
      </c>
      <c r="BG558" s="274"/>
    </row>
    <row r="559" spans="1:59" s="53" customFormat="1" ht="18.75" x14ac:dyDescent="0.3">
      <c r="A559" s="202">
        <v>3</v>
      </c>
      <c r="B559" s="203" t="s">
        <v>108</v>
      </c>
      <c r="C559" s="205">
        <v>38</v>
      </c>
      <c r="D559" s="206" t="s">
        <v>331</v>
      </c>
      <c r="E559" s="207"/>
      <c r="F559" s="207"/>
      <c r="G559" s="229"/>
      <c r="H559" s="44"/>
      <c r="I559" s="226"/>
      <c r="J559" s="192"/>
      <c r="K559" s="192"/>
      <c r="L559" s="192"/>
      <c r="M559" s="194"/>
      <c r="N559" s="302"/>
      <c r="O559" s="298"/>
      <c r="P559" s="47"/>
      <c r="Q559" s="47"/>
      <c r="R559" s="47"/>
      <c r="S559" s="47"/>
      <c r="T559" s="47"/>
      <c r="U559" s="47"/>
      <c r="V559" s="47"/>
      <c r="W559" s="47"/>
      <c r="X559" s="47"/>
      <c r="Y559" s="48"/>
      <c r="Z559" s="48"/>
      <c r="AA559" s="48"/>
      <c r="AB559" s="47"/>
      <c r="AC559" s="47"/>
      <c r="AD559" s="47"/>
      <c r="AE559" s="47"/>
      <c r="AF559" s="47"/>
      <c r="AG559" s="47"/>
      <c r="AH559" s="47"/>
      <c r="AI559" s="47"/>
      <c r="AJ559" s="48"/>
      <c r="AK559" s="48"/>
      <c r="AL559" s="48"/>
      <c r="AM559" s="47"/>
      <c r="AN559" s="47"/>
      <c r="AO559" s="47"/>
      <c r="AP559" s="47"/>
      <c r="AQ559" s="47"/>
      <c r="AR559" s="47"/>
      <c r="AS559" s="47"/>
      <c r="AT559" s="47"/>
      <c r="AU559" s="47"/>
      <c r="AV559" s="47"/>
      <c r="AW559" s="47"/>
      <c r="AX559" s="48"/>
      <c r="AY559" s="333"/>
      <c r="AZ559" s="49"/>
      <c r="BA559" s="50"/>
      <c r="BB559" s="51"/>
      <c r="BC559" s="45"/>
      <c r="BD559" s="41">
        <v>3</v>
      </c>
      <c r="BE559" s="52">
        <v>38</v>
      </c>
      <c r="BF559" s="52" t="s">
        <v>331</v>
      </c>
      <c r="BG559" s="273"/>
    </row>
    <row r="560" spans="1:59" s="63" customFormat="1" ht="12.75" x14ac:dyDescent="0.2">
      <c r="A560" s="196">
        <v>3</v>
      </c>
      <c r="B560" s="197" t="s">
        <v>108</v>
      </c>
      <c r="C560" s="208">
        <v>38</v>
      </c>
      <c r="D560" s="209" t="s">
        <v>331</v>
      </c>
      <c r="E560" s="212">
        <v>3811</v>
      </c>
      <c r="F560" s="213" t="s">
        <v>332</v>
      </c>
      <c r="G560" s="232"/>
      <c r="H560" s="97"/>
      <c r="I560" s="224"/>
      <c r="J560" s="98"/>
      <c r="K560" s="98"/>
      <c r="L560" s="98"/>
      <c r="M560" s="96"/>
      <c r="N560" s="307"/>
      <c r="O560" s="246"/>
      <c r="P560" s="124"/>
      <c r="Q560" s="124"/>
      <c r="R560" s="124"/>
      <c r="S560" s="124"/>
      <c r="T560" s="124"/>
      <c r="U560" s="124"/>
      <c r="V560" s="124"/>
      <c r="W560" s="124"/>
      <c r="X560" s="124"/>
      <c r="Y560" s="100"/>
      <c r="Z560" s="125"/>
      <c r="AA560" s="125"/>
      <c r="AB560" s="124"/>
      <c r="AC560" s="124"/>
      <c r="AD560" s="124"/>
      <c r="AE560" s="124"/>
      <c r="AF560" s="124"/>
      <c r="AG560" s="124"/>
      <c r="AH560" s="124"/>
      <c r="AI560" s="124"/>
      <c r="AJ560" s="100"/>
      <c r="AK560" s="125"/>
      <c r="AL560" s="125"/>
      <c r="AM560" s="124"/>
      <c r="AN560" s="124"/>
      <c r="AO560" s="124"/>
      <c r="AP560" s="124"/>
      <c r="AQ560" s="124"/>
      <c r="AR560" s="124"/>
      <c r="AS560" s="124"/>
      <c r="AT560" s="124"/>
      <c r="AU560" s="124"/>
      <c r="AV560" s="124"/>
      <c r="AW560" s="99"/>
      <c r="AX560" s="125"/>
      <c r="AY560" s="100"/>
      <c r="AZ560" s="101"/>
      <c r="BA560" s="102"/>
      <c r="BB560" s="95"/>
      <c r="BC560" s="95"/>
      <c r="BD560" s="41">
        <v>3</v>
      </c>
      <c r="BE560" s="52">
        <v>38</v>
      </c>
      <c r="BF560" s="103">
        <v>3811</v>
      </c>
      <c r="BG560" s="277"/>
    </row>
    <row r="561" spans="1:59" s="63" customFormat="1" ht="12.75" x14ac:dyDescent="0.2">
      <c r="A561" s="196">
        <v>3</v>
      </c>
      <c r="B561" s="197" t="s">
        <v>108</v>
      </c>
      <c r="C561" s="208">
        <v>38</v>
      </c>
      <c r="D561" s="209" t="s">
        <v>331</v>
      </c>
      <c r="E561" s="212">
        <v>3811</v>
      </c>
      <c r="F561" s="213" t="s">
        <v>332</v>
      </c>
      <c r="G561" s="232"/>
      <c r="H561" s="97"/>
      <c r="I561" s="224"/>
      <c r="J561" s="98"/>
      <c r="K561" s="98"/>
      <c r="L561" s="98"/>
      <c r="M561" s="96"/>
      <c r="N561" s="307"/>
      <c r="O561" s="246"/>
      <c r="P561" s="124"/>
      <c r="Q561" s="99"/>
      <c r="R561" s="99"/>
      <c r="S561" s="99"/>
      <c r="T561" s="99"/>
      <c r="U561" s="99"/>
      <c r="V561" s="99"/>
      <c r="W561" s="99"/>
      <c r="X561" s="99"/>
      <c r="Y561" s="100"/>
      <c r="Z561" s="100"/>
      <c r="AA561" s="100"/>
      <c r="AB561" s="99"/>
      <c r="AC561" s="99"/>
      <c r="AD561" s="99"/>
      <c r="AE561" s="99"/>
      <c r="AF561" s="99"/>
      <c r="AG561" s="99"/>
      <c r="AH561" s="99"/>
      <c r="AI561" s="99"/>
      <c r="AJ561" s="100"/>
      <c r="AK561" s="100"/>
      <c r="AL561" s="100"/>
      <c r="AM561" s="99"/>
      <c r="AN561" s="99"/>
      <c r="AO561" s="99"/>
      <c r="AP561" s="99"/>
      <c r="AQ561" s="99"/>
      <c r="AR561" s="99"/>
      <c r="AS561" s="99"/>
      <c r="AT561" s="99"/>
      <c r="AU561" s="99"/>
      <c r="AV561" s="99"/>
      <c r="AW561" s="99"/>
      <c r="AX561" s="100"/>
      <c r="AY561" s="100"/>
      <c r="AZ561" s="101"/>
      <c r="BA561" s="102"/>
      <c r="BB561" s="95"/>
      <c r="BC561" s="95"/>
      <c r="BD561" s="41">
        <v>3</v>
      </c>
      <c r="BE561" s="52">
        <v>38</v>
      </c>
      <c r="BF561" s="103">
        <v>3811</v>
      </c>
      <c r="BG561" s="277"/>
    </row>
    <row r="562" spans="1:59" s="63" customFormat="1" ht="12.75" x14ac:dyDescent="0.2">
      <c r="A562" s="196">
        <v>3</v>
      </c>
      <c r="B562" s="197" t="s">
        <v>108</v>
      </c>
      <c r="C562" s="208">
        <v>38</v>
      </c>
      <c r="D562" s="209" t="s">
        <v>331</v>
      </c>
      <c r="E562" s="212">
        <v>3811</v>
      </c>
      <c r="F562" s="213" t="s">
        <v>332</v>
      </c>
      <c r="G562" s="231" t="s">
        <v>1191</v>
      </c>
      <c r="H562" s="65"/>
      <c r="I562" s="222"/>
      <c r="J562" s="66"/>
      <c r="K562" s="66"/>
      <c r="L562" s="66"/>
      <c r="M562" s="64"/>
      <c r="N562" s="304"/>
      <c r="O562" s="305"/>
      <c r="P562" s="127"/>
      <c r="Q562" s="67"/>
      <c r="R562" s="67"/>
      <c r="S562" s="67"/>
      <c r="T562" s="67"/>
      <c r="U562" s="67"/>
      <c r="V562" s="67"/>
      <c r="W562" s="67"/>
      <c r="X562" s="67"/>
      <c r="Y562" s="68"/>
      <c r="Z562" s="68"/>
      <c r="AA562" s="68"/>
      <c r="AB562" s="67"/>
      <c r="AC562" s="67"/>
      <c r="AD562" s="67"/>
      <c r="AE562" s="67"/>
      <c r="AF562" s="67"/>
      <c r="AG562" s="67"/>
      <c r="AH562" s="67"/>
      <c r="AI562" s="67"/>
      <c r="AJ562" s="68"/>
      <c r="AK562" s="68"/>
      <c r="AL562" s="68"/>
      <c r="AM562" s="67"/>
      <c r="AN562" s="67"/>
      <c r="AO562" s="67"/>
      <c r="AP562" s="67"/>
      <c r="AQ562" s="67"/>
      <c r="AR562" s="67"/>
      <c r="AS562" s="67"/>
      <c r="AT562" s="67"/>
      <c r="AU562" s="67"/>
      <c r="AV562" s="67"/>
      <c r="AW562" s="67"/>
      <c r="AX562" s="68"/>
      <c r="AY562" s="68"/>
      <c r="AZ562" s="69"/>
      <c r="BA562" s="70"/>
      <c r="BB562" s="71"/>
      <c r="BC562" s="95"/>
      <c r="BD562" s="41">
        <v>3</v>
      </c>
      <c r="BE562" s="52">
        <v>38</v>
      </c>
      <c r="BF562" s="103">
        <v>3811</v>
      </c>
      <c r="BG562" s="275"/>
    </row>
    <row r="563" spans="1:59" s="63" customFormat="1" ht="12.75" x14ac:dyDescent="0.2">
      <c r="A563" s="196">
        <v>3</v>
      </c>
      <c r="B563" s="197" t="s">
        <v>108</v>
      </c>
      <c r="C563" s="208">
        <v>38</v>
      </c>
      <c r="D563" s="209" t="s">
        <v>331</v>
      </c>
      <c r="E563" s="212">
        <v>3811</v>
      </c>
      <c r="F563" s="213" t="s">
        <v>332</v>
      </c>
      <c r="G563" s="231" t="s">
        <v>1191</v>
      </c>
      <c r="H563" s="72" t="s">
        <v>47</v>
      </c>
      <c r="I563" s="223"/>
      <c r="J563" s="73"/>
      <c r="K563" s="73"/>
      <c r="L563" s="73"/>
      <c r="M563" s="74"/>
      <c r="N563" s="247"/>
      <c r="O563" s="306"/>
      <c r="P563" s="105"/>
      <c r="Q563" s="75"/>
      <c r="R563" s="75"/>
      <c r="S563" s="75"/>
      <c r="T563" s="75"/>
      <c r="U563" s="75"/>
      <c r="V563" s="75"/>
      <c r="W563" s="75"/>
      <c r="X563" s="75"/>
      <c r="Y563" s="76" t="str">
        <f>IF(ISNUMBER(VLOOKUP(Y565,P$7:W$7,MATCH(Y565,P$7:W$7))),VLOOKUP(Y565,P$7:W$7,MATCH(Y565,P$7:W$7)),IF(N567=0,"No Data",IF(Y565&gt;0,"&lt;100",0)))</f>
        <v>&lt;100</v>
      </c>
      <c r="Z563" s="77" t="str">
        <f>IF(ISNUMBER(VLOOKUP(Z567,P$7:W$7,MATCH(Z567,P$7:W$7))),VLOOKUP(Z567,P$7:W$7,MATCH(Z567,P$7:W$7)),IF(N567=0,"No Data",IF(Z567&gt;0,"&lt;100",0)))</f>
        <v>&lt;100</v>
      </c>
      <c r="AA563" s="106">
        <f>IF(ISNUMBER(Z563),Z563,0)</f>
        <v>0</v>
      </c>
      <c r="AB563" s="75"/>
      <c r="AC563" s="75"/>
      <c r="AD563" s="75"/>
      <c r="AE563" s="75"/>
      <c r="AF563" s="75"/>
      <c r="AG563" s="75"/>
      <c r="AH563" s="75"/>
      <c r="AI563" s="75"/>
      <c r="AJ563" s="76">
        <f>IF(ISNUMBER(VLOOKUP(AJ565,AB$7:AH$7,MATCH(AJ565,AB$7:AH$7))),VLOOKUP(AJ565,AB$7:AH$7,MATCH(AJ565,AB$7:AH$7)),IF(N567=0,"No Data",IF(AJ565&gt;0,"&lt;50",0)))</f>
        <v>0</v>
      </c>
      <c r="AK563" s="77">
        <f>IF(ISNUMBER(VLOOKUP(AK567,AB$7:AH$7,MATCH(AK567,AB$7:AH$7))),VLOOKUP(AK567,AB$7:AH$7,MATCH(AK567,AB$7:AH$7)),IF(N567=0,"No Data",IF(AK567&gt;0,"&lt;50",0)))</f>
        <v>0</v>
      </c>
      <c r="AL563" s="106">
        <f>IF(ISNUMBER(AK563),AK563,0)</f>
        <v>0</v>
      </c>
      <c r="AM563" s="75"/>
      <c r="AN563" s="75"/>
      <c r="AO563" s="75"/>
      <c r="AP563" s="75"/>
      <c r="AQ563" s="75"/>
      <c r="AR563" s="75"/>
      <c r="AS563" s="75"/>
      <c r="AT563" s="75"/>
      <c r="AU563" s="75"/>
      <c r="AV563" s="75"/>
      <c r="AW563" s="76">
        <f>IF(ISNUMBER(VLOOKUP(AW565,AM$7:AU$7,MATCH(AW565,AM$7:AU$7))),VLOOKUP(AW565,AM$7:AU$7,MATCH(AW565,AM$7:AU$7)),IF(N567=0,"No Data",IF(AW565&gt;0,"&lt;10",0)))</f>
        <v>100</v>
      </c>
      <c r="AX563" s="77">
        <f>IF(ISNUMBER(VLOOKUP(AX567,AM$7:AU$7,MATCH(AX567,AM$7:AU$7))),VLOOKUP(AX567,AM$7:AU$7,MATCH(AX567,AM$7:AU$7)),IF(N567=0,"No Data",IF(AX567&gt;0,"&lt;10",0)))</f>
        <v>100</v>
      </c>
      <c r="AY563" s="106">
        <f>IF(ISNUMBER(AX563),AX563,0)</f>
        <v>100</v>
      </c>
      <c r="AZ563" s="79"/>
      <c r="BA563" s="80"/>
      <c r="BB563" s="71"/>
      <c r="BC563" s="95"/>
      <c r="BD563" s="41">
        <v>3</v>
      </c>
      <c r="BE563" s="52">
        <v>38</v>
      </c>
      <c r="BF563" s="103">
        <v>3811</v>
      </c>
      <c r="BG563" s="276" t="s">
        <v>47</v>
      </c>
    </row>
    <row r="564" spans="1:59" s="63" customFormat="1" ht="12.75" x14ac:dyDescent="0.2">
      <c r="A564" s="196">
        <v>3</v>
      </c>
      <c r="B564" s="197" t="s">
        <v>108</v>
      </c>
      <c r="C564" s="208">
        <v>38</v>
      </c>
      <c r="D564" s="209" t="s">
        <v>331</v>
      </c>
      <c r="E564" s="212">
        <v>3811</v>
      </c>
      <c r="F564" s="213" t="s">
        <v>332</v>
      </c>
      <c r="G564" s="231" t="s">
        <v>1191</v>
      </c>
      <c r="H564" s="81" t="s">
        <v>48</v>
      </c>
      <c r="I564" s="223"/>
      <c r="J564" s="73"/>
      <c r="K564" s="73"/>
      <c r="L564" s="73"/>
      <c r="M564" s="74"/>
      <c r="N564" s="247"/>
      <c r="O564" s="306"/>
      <c r="P564" s="105"/>
      <c r="Q564" s="75"/>
      <c r="R564" s="75"/>
      <c r="S564" s="75"/>
      <c r="T564" s="75"/>
      <c r="U564" s="75"/>
      <c r="V564" s="75"/>
      <c r="W564" s="75"/>
      <c r="X564" s="75"/>
      <c r="Y564" s="82">
        <f>MIN(X568:X577)</f>
        <v>0</v>
      </c>
      <c r="Z564" s="83"/>
      <c r="AA564" s="83"/>
      <c r="AB564" s="75"/>
      <c r="AC564" s="75"/>
      <c r="AD564" s="75"/>
      <c r="AE564" s="75"/>
      <c r="AF564" s="75"/>
      <c r="AG564" s="75"/>
      <c r="AH564" s="75"/>
      <c r="AI564" s="75"/>
      <c r="AJ564" s="82">
        <f>MIN(AI568:AI577)</f>
        <v>0</v>
      </c>
      <c r="AK564" s="83"/>
      <c r="AL564" s="83"/>
      <c r="AM564" s="75"/>
      <c r="AN564" s="75"/>
      <c r="AO564" s="75"/>
      <c r="AP564" s="75"/>
      <c r="AQ564" s="75"/>
      <c r="AR564" s="75"/>
      <c r="AS564" s="75"/>
      <c r="AT564" s="75"/>
      <c r="AU564" s="75"/>
      <c r="AV564" s="75"/>
      <c r="AW564" s="82">
        <f>MIN(AV568:AV577)</f>
        <v>25</v>
      </c>
      <c r="AX564" s="83"/>
      <c r="AY564" s="83"/>
      <c r="AZ564" s="79"/>
      <c r="BA564" s="80"/>
      <c r="BB564" s="71"/>
      <c r="BC564" s="95"/>
      <c r="BD564" s="41">
        <v>3</v>
      </c>
      <c r="BE564" s="52">
        <v>38</v>
      </c>
      <c r="BF564" s="103">
        <v>3811</v>
      </c>
      <c r="BG564" s="278" t="s">
        <v>48</v>
      </c>
    </row>
    <row r="565" spans="1:59" s="63" customFormat="1" ht="12.75" x14ac:dyDescent="0.2">
      <c r="A565" s="196">
        <v>3</v>
      </c>
      <c r="B565" s="197" t="s">
        <v>108</v>
      </c>
      <c r="C565" s="208">
        <v>38</v>
      </c>
      <c r="D565" s="209" t="s">
        <v>331</v>
      </c>
      <c r="E565" s="212">
        <v>3811</v>
      </c>
      <c r="F565" s="213" t="s">
        <v>332</v>
      </c>
      <c r="G565" s="231" t="s">
        <v>1191</v>
      </c>
      <c r="H565" s="81" t="s">
        <v>49</v>
      </c>
      <c r="I565" s="223"/>
      <c r="J565" s="73"/>
      <c r="K565" s="73"/>
      <c r="L565" s="73"/>
      <c r="M565" s="74"/>
      <c r="N565" s="247"/>
      <c r="O565" s="306"/>
      <c r="P565" s="105"/>
      <c r="Q565" s="75"/>
      <c r="R565" s="75"/>
      <c r="S565" s="75"/>
      <c r="T565" s="75"/>
      <c r="U565" s="75"/>
      <c r="V565" s="75"/>
      <c r="W565" s="75"/>
      <c r="X565" s="75"/>
      <c r="Y565" s="84">
        <f>IF(ISNUMBER(AVERAGE(X568:X577)),AVERAGE(X568:X577),0)</f>
        <v>10</v>
      </c>
      <c r="Z565" s="83"/>
      <c r="AA565" s="83"/>
      <c r="AB565" s="75"/>
      <c r="AC565" s="75"/>
      <c r="AD565" s="75"/>
      <c r="AE565" s="75"/>
      <c r="AF565" s="75"/>
      <c r="AG565" s="75"/>
      <c r="AH565" s="75"/>
      <c r="AI565" s="75"/>
      <c r="AJ565" s="84">
        <f>IF(ISNUMBER(AVERAGE(AI568:AI577)),AVERAGE(AI568:AI577),0)</f>
        <v>0</v>
      </c>
      <c r="AK565" s="83"/>
      <c r="AL565" s="83"/>
      <c r="AM565" s="75"/>
      <c r="AN565" s="75"/>
      <c r="AO565" s="75"/>
      <c r="AP565" s="75"/>
      <c r="AQ565" s="75"/>
      <c r="AR565" s="75"/>
      <c r="AS565" s="75"/>
      <c r="AT565" s="75"/>
      <c r="AU565" s="75"/>
      <c r="AV565" s="75"/>
      <c r="AW565" s="84">
        <f>IF(ISNUMBER(AVERAGE(AV568:AV577)),AVERAGE(AV568:AV577),0)</f>
        <v>237.5</v>
      </c>
      <c r="AX565" s="83"/>
      <c r="AY565" s="83"/>
      <c r="AZ565" s="79"/>
      <c r="BA565" s="80"/>
      <c r="BB565" s="71"/>
      <c r="BC565" s="95"/>
      <c r="BD565" s="41">
        <v>3</v>
      </c>
      <c r="BE565" s="52">
        <v>38</v>
      </c>
      <c r="BF565" s="103">
        <v>3811</v>
      </c>
      <c r="BG565" s="278" t="s">
        <v>49</v>
      </c>
    </row>
    <row r="566" spans="1:59" s="63" customFormat="1" ht="12.75" x14ac:dyDescent="0.2">
      <c r="A566" s="196">
        <v>3</v>
      </c>
      <c r="B566" s="197" t="s">
        <v>108</v>
      </c>
      <c r="C566" s="208">
        <v>38</v>
      </c>
      <c r="D566" s="209" t="s">
        <v>331</v>
      </c>
      <c r="E566" s="212">
        <v>3811</v>
      </c>
      <c r="F566" s="213" t="s">
        <v>332</v>
      </c>
      <c r="G566" s="231" t="s">
        <v>1191</v>
      </c>
      <c r="H566" s="81" t="s">
        <v>50</v>
      </c>
      <c r="I566" s="223"/>
      <c r="J566" s="73"/>
      <c r="K566" s="73"/>
      <c r="L566" s="73"/>
      <c r="M566" s="74"/>
      <c r="N566" s="247"/>
      <c r="O566" s="306"/>
      <c r="P566" s="105"/>
      <c r="Q566" s="75"/>
      <c r="R566" s="75"/>
      <c r="S566" s="75"/>
      <c r="T566" s="75"/>
      <c r="U566" s="75"/>
      <c r="V566" s="75"/>
      <c r="W566" s="75"/>
      <c r="X566" s="75"/>
      <c r="Y566" s="84">
        <f>MAX(X568:X577)</f>
        <v>100</v>
      </c>
      <c r="Z566" s="83"/>
      <c r="AA566" s="83"/>
      <c r="AB566" s="75"/>
      <c r="AC566" s="75"/>
      <c r="AD566" s="75"/>
      <c r="AE566" s="75"/>
      <c r="AF566" s="75"/>
      <c r="AG566" s="75"/>
      <c r="AH566" s="75"/>
      <c r="AI566" s="75"/>
      <c r="AJ566" s="84">
        <f>MAX(AI568:AI577)</f>
        <v>0</v>
      </c>
      <c r="AK566" s="83"/>
      <c r="AL566" s="83"/>
      <c r="AM566" s="75"/>
      <c r="AN566" s="75"/>
      <c r="AO566" s="75"/>
      <c r="AP566" s="75"/>
      <c r="AQ566" s="75"/>
      <c r="AR566" s="75"/>
      <c r="AS566" s="75"/>
      <c r="AT566" s="75"/>
      <c r="AU566" s="75"/>
      <c r="AV566" s="75"/>
      <c r="AW566" s="84">
        <f>MAX(AV568:AV577)</f>
        <v>1000</v>
      </c>
      <c r="AX566" s="83"/>
      <c r="AY566" s="83"/>
      <c r="AZ566" s="79"/>
      <c r="BA566" s="80"/>
      <c r="BB566" s="71"/>
      <c r="BC566" s="95"/>
      <c r="BD566" s="41">
        <v>3</v>
      </c>
      <c r="BE566" s="52">
        <v>38</v>
      </c>
      <c r="BF566" s="103">
        <v>3811</v>
      </c>
      <c r="BG566" s="278" t="s">
        <v>50</v>
      </c>
    </row>
    <row r="567" spans="1:59" s="63" customFormat="1" ht="12.75" x14ac:dyDescent="0.2">
      <c r="A567" s="196">
        <v>3</v>
      </c>
      <c r="B567" s="197" t="s">
        <v>108</v>
      </c>
      <c r="C567" s="208">
        <v>38</v>
      </c>
      <c r="D567" s="209" t="s">
        <v>331</v>
      </c>
      <c r="E567" s="212">
        <v>3811</v>
      </c>
      <c r="F567" s="213" t="s">
        <v>332</v>
      </c>
      <c r="G567" s="231" t="s">
        <v>1191</v>
      </c>
      <c r="H567" s="85" t="s">
        <v>51</v>
      </c>
      <c r="I567" s="223"/>
      <c r="J567" s="73"/>
      <c r="K567" s="73"/>
      <c r="L567" s="73"/>
      <c r="M567" s="74"/>
      <c r="N567" s="248">
        <f>SUM(N568:N577)</f>
        <v>10</v>
      </c>
      <c r="O567" s="293">
        <f>SUM(O568:O577)</f>
        <v>0.99999999999999989</v>
      </c>
      <c r="P567" s="292"/>
      <c r="Q567" s="87"/>
      <c r="R567" s="87"/>
      <c r="S567" s="87"/>
      <c r="T567" s="87"/>
      <c r="U567" s="87"/>
      <c r="V567" s="87"/>
      <c r="W567" s="87"/>
      <c r="X567" s="87"/>
      <c r="Y567" s="88"/>
      <c r="Z567" s="86">
        <f>SUM(Z568:Z577)</f>
        <v>10</v>
      </c>
      <c r="AA567" s="88"/>
      <c r="AB567" s="87"/>
      <c r="AC567" s="87"/>
      <c r="AD567" s="87"/>
      <c r="AE567" s="87"/>
      <c r="AF567" s="87"/>
      <c r="AG567" s="87"/>
      <c r="AH567" s="87"/>
      <c r="AI567" s="87"/>
      <c r="AJ567" s="88"/>
      <c r="AK567" s="86">
        <f>SUM(AK568:AK577)</f>
        <v>0</v>
      </c>
      <c r="AL567" s="88"/>
      <c r="AM567" s="87"/>
      <c r="AN567" s="87"/>
      <c r="AO567" s="87"/>
      <c r="AP567" s="87"/>
      <c r="AQ567" s="87"/>
      <c r="AR567" s="87"/>
      <c r="AS567" s="87"/>
      <c r="AT567" s="87"/>
      <c r="AU567" s="87"/>
      <c r="AV567" s="87"/>
      <c r="AW567" s="112"/>
      <c r="AX567" s="86">
        <f>SUM(AX568:AX577)</f>
        <v>237.5</v>
      </c>
      <c r="AY567" s="88"/>
      <c r="AZ567" s="79"/>
      <c r="BA567" s="80"/>
      <c r="BB567" s="71"/>
      <c r="BC567" s="95"/>
      <c r="BD567" s="41">
        <v>3</v>
      </c>
      <c r="BE567" s="52">
        <v>38</v>
      </c>
      <c r="BF567" s="103">
        <v>3811</v>
      </c>
      <c r="BG567" s="279" t="s">
        <v>51</v>
      </c>
    </row>
    <row r="568" spans="1:59" s="63" customFormat="1" ht="72" x14ac:dyDescent="0.2">
      <c r="A568" s="196">
        <v>3</v>
      </c>
      <c r="B568" s="197" t="s">
        <v>108</v>
      </c>
      <c r="C568" s="208">
        <v>38</v>
      </c>
      <c r="D568" s="209" t="s">
        <v>331</v>
      </c>
      <c r="E568" s="212">
        <v>3811</v>
      </c>
      <c r="F568" s="213" t="s">
        <v>332</v>
      </c>
      <c r="G568" s="231" t="s">
        <v>1191</v>
      </c>
      <c r="H568" s="89" t="s">
        <v>52</v>
      </c>
      <c r="I568" s="90" t="s">
        <v>334</v>
      </c>
      <c r="J568" s="90" t="s">
        <v>335</v>
      </c>
      <c r="K568" s="90" t="s">
        <v>64</v>
      </c>
      <c r="L568" s="90" t="s">
        <v>141</v>
      </c>
      <c r="M568" s="91"/>
      <c r="N568" s="312">
        <v>1</v>
      </c>
      <c r="O568" s="313">
        <f>N568/N$567</f>
        <v>0.1</v>
      </c>
      <c r="P568" s="104"/>
      <c r="Q568" s="92"/>
      <c r="R568" s="92"/>
      <c r="S568" s="92"/>
      <c r="T568" s="92"/>
      <c r="U568" s="92"/>
      <c r="V568" s="92"/>
      <c r="W568" s="92"/>
      <c r="X568" s="109">
        <f t="shared" ref="X568:X577" si="68">P568*P$7+Q568*Q$7+R568*R$7+S568*S$7+T568*T$7+U568*U$7+V568*V$7+W568*W$7</f>
        <v>0</v>
      </c>
      <c r="Y568" s="83"/>
      <c r="Z568" s="110">
        <f t="shared" ref="Z568:Z577" si="69">X568*$O568</f>
        <v>0</v>
      </c>
      <c r="AA568" s="111"/>
      <c r="AB568" s="92"/>
      <c r="AC568" s="92"/>
      <c r="AD568" s="92"/>
      <c r="AE568" s="92"/>
      <c r="AF568" s="92"/>
      <c r="AG568" s="92"/>
      <c r="AH568" s="92"/>
      <c r="AI568" s="109">
        <f t="shared" ref="AI568:AI577" si="70">AB568*AB$7+AC568*AC$7+AD568*AD$7+AE568*AE$7+AF568*AF$7+AG568*AG$7+AH568*AH$7</f>
        <v>0</v>
      </c>
      <c r="AJ568" s="83"/>
      <c r="AK568" s="110">
        <f t="shared" ref="AK568:AK577" si="71">AI568*$O568</f>
        <v>0</v>
      </c>
      <c r="AL568" s="111"/>
      <c r="AM568" s="92"/>
      <c r="AN568" s="92">
        <v>1</v>
      </c>
      <c r="AO568" s="92"/>
      <c r="AP568" s="92"/>
      <c r="AQ568" s="92"/>
      <c r="AR568" s="92"/>
      <c r="AS568" s="92"/>
      <c r="AT568" s="92"/>
      <c r="AU568" s="92"/>
      <c r="AV568" s="109">
        <f t="shared" ref="AV568:AV577" si="72">AM568*AM$7+AN568*AN$7+AO568*AO$7+AP568*AP$7+AQ568*AQ$7+AR568*AR$7+AS568*AS$7+AT568*AT$7+AU568*AU$7</f>
        <v>25</v>
      </c>
      <c r="AW568" s="75"/>
      <c r="AX568" s="110">
        <f t="shared" ref="AX568:AX577" si="73">AV568*$O568</f>
        <v>2.5</v>
      </c>
      <c r="AY568" s="111"/>
      <c r="AZ568" s="93"/>
      <c r="BA568" s="94" t="s">
        <v>131</v>
      </c>
      <c r="BB568" s="71"/>
      <c r="BC568" s="95"/>
      <c r="BD568" s="41">
        <v>3</v>
      </c>
      <c r="BE568" s="52">
        <v>38</v>
      </c>
      <c r="BF568" s="103">
        <v>3811</v>
      </c>
      <c r="BG568" s="280" t="s">
        <v>52</v>
      </c>
    </row>
    <row r="569" spans="1:59" s="63" customFormat="1" ht="84" x14ac:dyDescent="0.2">
      <c r="A569" s="196">
        <v>3</v>
      </c>
      <c r="B569" s="197" t="s">
        <v>108</v>
      </c>
      <c r="C569" s="208">
        <v>38</v>
      </c>
      <c r="D569" s="209" t="s">
        <v>331</v>
      </c>
      <c r="E569" s="212">
        <v>3811</v>
      </c>
      <c r="F569" s="213" t="s">
        <v>332</v>
      </c>
      <c r="G569" s="231" t="s">
        <v>1191</v>
      </c>
      <c r="H569" s="89"/>
      <c r="I569" s="90" t="s">
        <v>336</v>
      </c>
      <c r="J569" s="90" t="s">
        <v>337</v>
      </c>
      <c r="K569" s="90" t="s">
        <v>64</v>
      </c>
      <c r="L569" s="90" t="s">
        <v>141</v>
      </c>
      <c r="M569" s="91"/>
      <c r="N569" s="312">
        <v>1</v>
      </c>
      <c r="O569" s="313">
        <f t="shared" ref="O569:O577" si="74">N569/N$567</f>
        <v>0.1</v>
      </c>
      <c r="P569" s="104"/>
      <c r="Q569" s="92"/>
      <c r="R569" s="92"/>
      <c r="S569" s="92"/>
      <c r="T569" s="92"/>
      <c r="U569" s="92"/>
      <c r="V569" s="92"/>
      <c r="W569" s="92"/>
      <c r="X569" s="109">
        <f t="shared" si="68"/>
        <v>0</v>
      </c>
      <c r="Y569" s="83"/>
      <c r="Z569" s="110">
        <f t="shared" si="69"/>
        <v>0</v>
      </c>
      <c r="AA569" s="111"/>
      <c r="AB569" s="92"/>
      <c r="AC569" s="92"/>
      <c r="AD569" s="92"/>
      <c r="AE569" s="92"/>
      <c r="AF569" s="92"/>
      <c r="AG569" s="92"/>
      <c r="AH569" s="92"/>
      <c r="AI569" s="109">
        <f t="shared" si="70"/>
        <v>0</v>
      </c>
      <c r="AJ569" s="83"/>
      <c r="AK569" s="110">
        <f t="shared" si="71"/>
        <v>0</v>
      </c>
      <c r="AL569" s="111"/>
      <c r="AM569" s="92"/>
      <c r="AN569" s="92">
        <v>1</v>
      </c>
      <c r="AO569" s="92"/>
      <c r="AP569" s="92"/>
      <c r="AQ569" s="92"/>
      <c r="AR569" s="92"/>
      <c r="AS569" s="92"/>
      <c r="AT569" s="92"/>
      <c r="AU569" s="92"/>
      <c r="AV569" s="109">
        <f t="shared" si="72"/>
        <v>25</v>
      </c>
      <c r="AW569" s="75"/>
      <c r="AX569" s="110">
        <f t="shared" si="73"/>
        <v>2.5</v>
      </c>
      <c r="AY569" s="111"/>
      <c r="AZ569" s="93"/>
      <c r="BA569" s="94" t="s">
        <v>131</v>
      </c>
      <c r="BB569" s="71"/>
      <c r="BC569" s="95"/>
      <c r="BD569" s="41">
        <v>3</v>
      </c>
      <c r="BE569" s="52">
        <v>38</v>
      </c>
      <c r="BF569" s="103">
        <v>3811</v>
      </c>
      <c r="BG569" s="280" t="s">
        <v>52</v>
      </c>
    </row>
    <row r="570" spans="1:59" s="63" customFormat="1" ht="72" x14ac:dyDescent="0.2">
      <c r="A570" s="196">
        <v>3</v>
      </c>
      <c r="B570" s="197" t="s">
        <v>108</v>
      </c>
      <c r="C570" s="208">
        <v>38</v>
      </c>
      <c r="D570" s="209" t="s">
        <v>331</v>
      </c>
      <c r="E570" s="212">
        <v>3811</v>
      </c>
      <c r="F570" s="213" t="s">
        <v>332</v>
      </c>
      <c r="G570" s="231" t="s">
        <v>1191</v>
      </c>
      <c r="H570" s="89"/>
      <c r="I570" s="90" t="s">
        <v>338</v>
      </c>
      <c r="J570" s="90" t="s">
        <v>339</v>
      </c>
      <c r="K570" s="90" t="s">
        <v>64</v>
      </c>
      <c r="L570" s="90" t="s">
        <v>340</v>
      </c>
      <c r="M570" s="91"/>
      <c r="N570" s="312">
        <v>1</v>
      </c>
      <c r="O570" s="313">
        <f t="shared" si="74"/>
        <v>0.1</v>
      </c>
      <c r="P570" s="104"/>
      <c r="Q570" s="92"/>
      <c r="R570" s="92"/>
      <c r="S570" s="92"/>
      <c r="T570" s="92"/>
      <c r="U570" s="92"/>
      <c r="V570" s="92"/>
      <c r="W570" s="92"/>
      <c r="X570" s="109">
        <f t="shared" si="68"/>
        <v>0</v>
      </c>
      <c r="Y570" s="83"/>
      <c r="Z570" s="110">
        <f t="shared" si="69"/>
        <v>0</v>
      </c>
      <c r="AA570" s="111"/>
      <c r="AB570" s="92"/>
      <c r="AC570" s="92"/>
      <c r="AD570" s="92"/>
      <c r="AE570" s="92"/>
      <c r="AF570" s="92"/>
      <c r="AG570" s="92"/>
      <c r="AH570" s="92"/>
      <c r="AI570" s="109">
        <f t="shared" si="70"/>
        <v>0</v>
      </c>
      <c r="AJ570" s="83"/>
      <c r="AK570" s="110">
        <f t="shared" si="71"/>
        <v>0</v>
      </c>
      <c r="AL570" s="111"/>
      <c r="AM570" s="92"/>
      <c r="AN570" s="92"/>
      <c r="AO570" s="92">
        <v>1</v>
      </c>
      <c r="AP570" s="92"/>
      <c r="AQ570" s="92"/>
      <c r="AR570" s="92"/>
      <c r="AS570" s="92"/>
      <c r="AT570" s="92"/>
      <c r="AU570" s="92"/>
      <c r="AV570" s="109">
        <f t="shared" si="72"/>
        <v>50</v>
      </c>
      <c r="AW570" s="75"/>
      <c r="AX570" s="110">
        <f t="shared" si="73"/>
        <v>5</v>
      </c>
      <c r="AY570" s="111"/>
      <c r="AZ570" s="93"/>
      <c r="BA570" s="94" t="s">
        <v>131</v>
      </c>
      <c r="BB570" s="71"/>
      <c r="BC570" s="95"/>
      <c r="BD570" s="41">
        <v>3</v>
      </c>
      <c r="BE570" s="52">
        <v>38</v>
      </c>
      <c r="BF570" s="103">
        <v>3811</v>
      </c>
      <c r="BG570" s="280" t="s">
        <v>52</v>
      </c>
    </row>
    <row r="571" spans="1:59" s="63" customFormat="1" ht="12.75" x14ac:dyDescent="0.2">
      <c r="A571" s="196">
        <v>3</v>
      </c>
      <c r="B571" s="197" t="s">
        <v>108</v>
      </c>
      <c r="C571" s="208">
        <v>38</v>
      </c>
      <c r="D571" s="209" t="s">
        <v>331</v>
      </c>
      <c r="E571" s="212">
        <v>3811</v>
      </c>
      <c r="F571" s="213" t="s">
        <v>332</v>
      </c>
      <c r="G571" s="231" t="s">
        <v>1191</v>
      </c>
      <c r="H571" s="89"/>
      <c r="I571" s="90" t="s">
        <v>341</v>
      </c>
      <c r="J571" s="90"/>
      <c r="K571" s="90" t="s">
        <v>64</v>
      </c>
      <c r="L571" s="90" t="s">
        <v>147</v>
      </c>
      <c r="M571" s="91"/>
      <c r="N571" s="312">
        <v>1</v>
      </c>
      <c r="O571" s="313">
        <f t="shared" si="74"/>
        <v>0.1</v>
      </c>
      <c r="P571" s="104"/>
      <c r="Q571" s="92"/>
      <c r="R571" s="92"/>
      <c r="S571" s="92"/>
      <c r="T571" s="92"/>
      <c r="U571" s="92"/>
      <c r="V571" s="92"/>
      <c r="W571" s="92"/>
      <c r="X571" s="109">
        <f t="shared" si="68"/>
        <v>0</v>
      </c>
      <c r="Y571" s="83"/>
      <c r="Z571" s="110">
        <f t="shared" si="69"/>
        <v>0</v>
      </c>
      <c r="AA571" s="111"/>
      <c r="AB571" s="92"/>
      <c r="AC571" s="92"/>
      <c r="AD571" s="92"/>
      <c r="AE571" s="92"/>
      <c r="AF571" s="92"/>
      <c r="AG571" s="92"/>
      <c r="AH571" s="92"/>
      <c r="AI571" s="109">
        <f t="shared" si="70"/>
        <v>0</v>
      </c>
      <c r="AJ571" s="83"/>
      <c r="AK571" s="110">
        <f t="shared" si="71"/>
        <v>0</v>
      </c>
      <c r="AL571" s="111"/>
      <c r="AM571" s="92"/>
      <c r="AN571" s="92"/>
      <c r="AO571" s="92">
        <v>1</v>
      </c>
      <c r="AP571" s="92"/>
      <c r="AQ571" s="92"/>
      <c r="AR571" s="92"/>
      <c r="AS571" s="92"/>
      <c r="AT571" s="92"/>
      <c r="AU571" s="92"/>
      <c r="AV571" s="109">
        <f t="shared" si="72"/>
        <v>50</v>
      </c>
      <c r="AW571" s="75"/>
      <c r="AX571" s="110">
        <f t="shared" si="73"/>
        <v>5</v>
      </c>
      <c r="AY571" s="111"/>
      <c r="AZ571" s="93"/>
      <c r="BA571" s="94" t="s">
        <v>131</v>
      </c>
      <c r="BB571" s="71"/>
      <c r="BC571" s="95"/>
      <c r="BD571" s="41">
        <v>3</v>
      </c>
      <c r="BE571" s="52">
        <v>38</v>
      </c>
      <c r="BF571" s="103">
        <v>3811</v>
      </c>
      <c r="BG571" s="280" t="s">
        <v>52</v>
      </c>
    </row>
    <row r="572" spans="1:59" s="63" customFormat="1" ht="12.75" x14ac:dyDescent="0.2">
      <c r="A572" s="196">
        <v>3</v>
      </c>
      <c r="B572" s="197" t="s">
        <v>108</v>
      </c>
      <c r="C572" s="208">
        <v>38</v>
      </c>
      <c r="D572" s="209" t="s">
        <v>331</v>
      </c>
      <c r="E572" s="212">
        <v>3811</v>
      </c>
      <c r="F572" s="213" t="s">
        <v>332</v>
      </c>
      <c r="G572" s="231" t="s">
        <v>1191</v>
      </c>
      <c r="H572" s="89"/>
      <c r="I572" s="90" t="s">
        <v>342</v>
      </c>
      <c r="J572" s="90"/>
      <c r="K572" s="90" t="s">
        <v>64</v>
      </c>
      <c r="L572" s="90" t="s">
        <v>202</v>
      </c>
      <c r="M572" s="91"/>
      <c r="N572" s="312">
        <v>1</v>
      </c>
      <c r="O572" s="313">
        <f t="shared" si="74"/>
        <v>0.1</v>
      </c>
      <c r="P572" s="104">
        <v>1</v>
      </c>
      <c r="Q572" s="92"/>
      <c r="R572" s="92"/>
      <c r="S572" s="92"/>
      <c r="T572" s="92"/>
      <c r="U572" s="92"/>
      <c r="V572" s="92"/>
      <c r="W572" s="92"/>
      <c r="X572" s="109">
        <f t="shared" si="68"/>
        <v>100</v>
      </c>
      <c r="Y572" s="83"/>
      <c r="Z572" s="110">
        <f t="shared" si="69"/>
        <v>10</v>
      </c>
      <c r="AA572" s="111"/>
      <c r="AB572" s="92"/>
      <c r="AC572" s="92"/>
      <c r="AD572" s="92"/>
      <c r="AE572" s="92"/>
      <c r="AF572" s="92"/>
      <c r="AG572" s="92"/>
      <c r="AH572" s="92"/>
      <c r="AI572" s="109">
        <f t="shared" si="70"/>
        <v>0</v>
      </c>
      <c r="AJ572" s="83"/>
      <c r="AK572" s="110">
        <f t="shared" si="71"/>
        <v>0</v>
      </c>
      <c r="AL572" s="111"/>
      <c r="AM572" s="92"/>
      <c r="AN572" s="92"/>
      <c r="AO572" s="92"/>
      <c r="AP572" s="92"/>
      <c r="AQ572" s="92"/>
      <c r="AR572" s="92"/>
      <c r="AS572" s="92">
        <v>1</v>
      </c>
      <c r="AT572" s="92"/>
      <c r="AU572" s="92"/>
      <c r="AV572" s="109">
        <f t="shared" si="72"/>
        <v>1000</v>
      </c>
      <c r="AW572" s="75"/>
      <c r="AX572" s="110">
        <f t="shared" si="73"/>
        <v>100</v>
      </c>
      <c r="AY572" s="111"/>
      <c r="AZ572" s="93"/>
      <c r="BA572" s="94" t="s">
        <v>131</v>
      </c>
      <c r="BB572" s="71"/>
      <c r="BC572" s="95"/>
      <c r="BD572" s="41">
        <v>3</v>
      </c>
      <c r="BE572" s="52">
        <v>38</v>
      </c>
      <c r="BF572" s="103">
        <v>3811</v>
      </c>
      <c r="BG572" s="280" t="s">
        <v>52</v>
      </c>
    </row>
    <row r="573" spans="1:59" s="63" customFormat="1" ht="12.75" x14ac:dyDescent="0.2">
      <c r="A573" s="196">
        <v>3</v>
      </c>
      <c r="B573" s="197" t="s">
        <v>108</v>
      </c>
      <c r="C573" s="208">
        <v>38</v>
      </c>
      <c r="D573" s="209" t="s">
        <v>331</v>
      </c>
      <c r="E573" s="212">
        <v>3811</v>
      </c>
      <c r="F573" s="213" t="s">
        <v>332</v>
      </c>
      <c r="G573" s="231" t="s">
        <v>1191</v>
      </c>
      <c r="H573" s="89"/>
      <c r="I573" s="90" t="s">
        <v>343</v>
      </c>
      <c r="J573" s="90"/>
      <c r="K573" s="90" t="s">
        <v>64</v>
      </c>
      <c r="L573" s="90" t="s">
        <v>1099</v>
      </c>
      <c r="M573" s="91"/>
      <c r="N573" s="312">
        <v>1</v>
      </c>
      <c r="O573" s="313">
        <f t="shared" si="74"/>
        <v>0.1</v>
      </c>
      <c r="P573" s="104"/>
      <c r="Q573" s="92"/>
      <c r="R573" s="92"/>
      <c r="S573" s="92"/>
      <c r="T573" s="92"/>
      <c r="U573" s="92"/>
      <c r="V573" s="92"/>
      <c r="W573" s="92"/>
      <c r="X573" s="109">
        <f t="shared" si="68"/>
        <v>0</v>
      </c>
      <c r="Y573" s="83"/>
      <c r="Z573" s="110">
        <f t="shared" si="69"/>
        <v>0</v>
      </c>
      <c r="AA573" s="111"/>
      <c r="AB573" s="92"/>
      <c r="AC573" s="92"/>
      <c r="AD573" s="92"/>
      <c r="AE573" s="92"/>
      <c r="AF573" s="92"/>
      <c r="AG573" s="92"/>
      <c r="AH573" s="92"/>
      <c r="AI573" s="109">
        <f t="shared" si="70"/>
        <v>0</v>
      </c>
      <c r="AJ573" s="83"/>
      <c r="AK573" s="110">
        <f t="shared" si="71"/>
        <v>0</v>
      </c>
      <c r="AL573" s="111"/>
      <c r="AM573" s="92"/>
      <c r="AN573" s="92"/>
      <c r="AO573" s="92">
        <v>1</v>
      </c>
      <c r="AP573" s="92"/>
      <c r="AQ573" s="92"/>
      <c r="AR573" s="92"/>
      <c r="AS573" s="92"/>
      <c r="AT573" s="92"/>
      <c r="AU573" s="92"/>
      <c r="AV573" s="109">
        <f t="shared" si="72"/>
        <v>50</v>
      </c>
      <c r="AW573" s="75"/>
      <c r="AX573" s="110">
        <f t="shared" si="73"/>
        <v>5</v>
      </c>
      <c r="AY573" s="111"/>
      <c r="AZ573" s="93"/>
      <c r="BA573" s="94" t="s">
        <v>131</v>
      </c>
      <c r="BB573" s="71"/>
      <c r="BC573" s="95"/>
      <c r="BD573" s="41">
        <v>3</v>
      </c>
      <c r="BE573" s="52">
        <v>38</v>
      </c>
      <c r="BF573" s="103">
        <v>3811</v>
      </c>
      <c r="BG573" s="280" t="s">
        <v>52</v>
      </c>
    </row>
    <row r="574" spans="1:59" s="63" customFormat="1" ht="12.75" x14ac:dyDescent="0.2">
      <c r="A574" s="196">
        <v>3</v>
      </c>
      <c r="B574" s="197" t="s">
        <v>108</v>
      </c>
      <c r="C574" s="208">
        <v>38</v>
      </c>
      <c r="D574" s="209" t="s">
        <v>331</v>
      </c>
      <c r="E574" s="212">
        <v>3811</v>
      </c>
      <c r="F574" s="213" t="s">
        <v>332</v>
      </c>
      <c r="G574" s="231" t="s">
        <v>1191</v>
      </c>
      <c r="H574" s="89"/>
      <c r="I574" s="90" t="s">
        <v>344</v>
      </c>
      <c r="J574" s="90"/>
      <c r="K574" s="90" t="s">
        <v>64</v>
      </c>
      <c r="L574" s="90" t="s">
        <v>1097</v>
      </c>
      <c r="M574" s="91"/>
      <c r="N574" s="312">
        <v>1</v>
      </c>
      <c r="O574" s="313">
        <f t="shared" si="74"/>
        <v>0.1</v>
      </c>
      <c r="P574" s="104"/>
      <c r="Q574" s="92"/>
      <c r="R574" s="92"/>
      <c r="S574" s="92"/>
      <c r="T574" s="92"/>
      <c r="U574" s="92"/>
      <c r="V574" s="92"/>
      <c r="W574" s="92"/>
      <c r="X574" s="109">
        <f t="shared" si="68"/>
        <v>0</v>
      </c>
      <c r="Y574" s="83"/>
      <c r="Z574" s="110">
        <f t="shared" si="69"/>
        <v>0</v>
      </c>
      <c r="AA574" s="111"/>
      <c r="AB574" s="92"/>
      <c r="AC574" s="92"/>
      <c r="AD574" s="92"/>
      <c r="AE574" s="92"/>
      <c r="AF574" s="92"/>
      <c r="AG574" s="92"/>
      <c r="AH574" s="92"/>
      <c r="AI574" s="109">
        <f t="shared" si="70"/>
        <v>0</v>
      </c>
      <c r="AJ574" s="83"/>
      <c r="AK574" s="110">
        <f t="shared" si="71"/>
        <v>0</v>
      </c>
      <c r="AL574" s="111"/>
      <c r="AM574" s="92"/>
      <c r="AN574" s="92"/>
      <c r="AO574" s="92">
        <v>1</v>
      </c>
      <c r="AP574" s="92"/>
      <c r="AQ574" s="92"/>
      <c r="AR574" s="92"/>
      <c r="AS574" s="92"/>
      <c r="AT574" s="92"/>
      <c r="AU574" s="92"/>
      <c r="AV574" s="109">
        <f t="shared" si="72"/>
        <v>50</v>
      </c>
      <c r="AW574" s="75"/>
      <c r="AX574" s="110">
        <f t="shared" si="73"/>
        <v>5</v>
      </c>
      <c r="AY574" s="111"/>
      <c r="AZ574" s="93"/>
      <c r="BA574" s="94" t="s">
        <v>131</v>
      </c>
      <c r="BB574" s="71"/>
      <c r="BC574" s="95"/>
      <c r="BD574" s="41">
        <v>3</v>
      </c>
      <c r="BE574" s="52">
        <v>38</v>
      </c>
      <c r="BF574" s="103">
        <v>3811</v>
      </c>
      <c r="BG574" s="280" t="s">
        <v>52</v>
      </c>
    </row>
    <row r="575" spans="1:59" s="63" customFormat="1" ht="12.75" x14ac:dyDescent="0.2">
      <c r="A575" s="196">
        <v>3</v>
      </c>
      <c r="B575" s="197" t="s">
        <v>108</v>
      </c>
      <c r="C575" s="208">
        <v>38</v>
      </c>
      <c r="D575" s="209" t="s">
        <v>331</v>
      </c>
      <c r="E575" s="212">
        <v>3811</v>
      </c>
      <c r="F575" s="213" t="s">
        <v>332</v>
      </c>
      <c r="G575" s="231" t="s">
        <v>1191</v>
      </c>
      <c r="H575" s="89"/>
      <c r="I575" s="90" t="s">
        <v>345</v>
      </c>
      <c r="J575" s="90" t="s">
        <v>346</v>
      </c>
      <c r="K575" s="90" t="s">
        <v>64</v>
      </c>
      <c r="L575" s="90" t="s">
        <v>248</v>
      </c>
      <c r="M575" s="91"/>
      <c r="N575" s="312">
        <v>1</v>
      </c>
      <c r="O575" s="313">
        <f t="shared" si="74"/>
        <v>0.1</v>
      </c>
      <c r="P575" s="104"/>
      <c r="Q575" s="92"/>
      <c r="R575" s="92"/>
      <c r="S575" s="92"/>
      <c r="T575" s="92"/>
      <c r="U575" s="92"/>
      <c r="V575" s="92"/>
      <c r="W575" s="92"/>
      <c r="X575" s="109">
        <f t="shared" si="68"/>
        <v>0</v>
      </c>
      <c r="Y575" s="83"/>
      <c r="Z575" s="110">
        <f t="shared" si="69"/>
        <v>0</v>
      </c>
      <c r="AA575" s="111"/>
      <c r="AB575" s="92"/>
      <c r="AC575" s="92"/>
      <c r="AD575" s="92"/>
      <c r="AE575" s="92"/>
      <c r="AF575" s="92"/>
      <c r="AG575" s="92"/>
      <c r="AH575" s="92"/>
      <c r="AI575" s="109">
        <f t="shared" si="70"/>
        <v>0</v>
      </c>
      <c r="AJ575" s="83"/>
      <c r="AK575" s="110">
        <f t="shared" si="71"/>
        <v>0</v>
      </c>
      <c r="AL575" s="111"/>
      <c r="AM575" s="92"/>
      <c r="AN575" s="92"/>
      <c r="AO575" s="92"/>
      <c r="AP575" s="92">
        <v>1</v>
      </c>
      <c r="AQ575" s="92"/>
      <c r="AR575" s="92"/>
      <c r="AS575" s="92"/>
      <c r="AT575" s="92"/>
      <c r="AU575" s="92"/>
      <c r="AV575" s="109">
        <f t="shared" si="72"/>
        <v>100</v>
      </c>
      <c r="AW575" s="75"/>
      <c r="AX575" s="110">
        <f t="shared" si="73"/>
        <v>10</v>
      </c>
      <c r="AY575" s="111"/>
      <c r="AZ575" s="93"/>
      <c r="BA575" s="94" t="s">
        <v>131</v>
      </c>
      <c r="BB575" s="71"/>
      <c r="BC575" s="95"/>
      <c r="BD575" s="41">
        <v>3</v>
      </c>
      <c r="BE575" s="52">
        <v>38</v>
      </c>
      <c r="BF575" s="103">
        <v>3811</v>
      </c>
      <c r="BG575" s="280" t="s">
        <v>52</v>
      </c>
    </row>
    <row r="576" spans="1:59" s="63" customFormat="1" ht="12.75" x14ac:dyDescent="0.2">
      <c r="A576" s="196">
        <v>3</v>
      </c>
      <c r="B576" s="197" t="s">
        <v>108</v>
      </c>
      <c r="C576" s="208">
        <v>38</v>
      </c>
      <c r="D576" s="209" t="s">
        <v>331</v>
      </c>
      <c r="E576" s="212">
        <v>3811</v>
      </c>
      <c r="F576" s="213" t="s">
        <v>332</v>
      </c>
      <c r="G576" s="231" t="s">
        <v>1191</v>
      </c>
      <c r="H576" s="89"/>
      <c r="I576" s="90" t="s">
        <v>283</v>
      </c>
      <c r="J576" s="90" t="s">
        <v>284</v>
      </c>
      <c r="K576" s="90" t="s">
        <v>64</v>
      </c>
      <c r="L576" s="90" t="s">
        <v>148</v>
      </c>
      <c r="M576" s="91"/>
      <c r="N576" s="312">
        <v>1</v>
      </c>
      <c r="O576" s="313">
        <f t="shared" si="74"/>
        <v>0.1</v>
      </c>
      <c r="P576" s="104"/>
      <c r="Q576" s="92"/>
      <c r="R576" s="92"/>
      <c r="S576" s="92"/>
      <c r="T576" s="92"/>
      <c r="U576" s="92"/>
      <c r="V576" s="92"/>
      <c r="W576" s="92"/>
      <c r="X576" s="109">
        <f t="shared" si="68"/>
        <v>0</v>
      </c>
      <c r="Y576" s="83"/>
      <c r="Z576" s="110">
        <f t="shared" si="69"/>
        <v>0</v>
      </c>
      <c r="AA576" s="111"/>
      <c r="AB576" s="92"/>
      <c r="AC576" s="92"/>
      <c r="AD576" s="92"/>
      <c r="AE576" s="92"/>
      <c r="AF576" s="92"/>
      <c r="AG576" s="92"/>
      <c r="AH576" s="92"/>
      <c r="AI576" s="109">
        <f t="shared" si="70"/>
        <v>0</v>
      </c>
      <c r="AJ576" s="83"/>
      <c r="AK576" s="110">
        <f t="shared" si="71"/>
        <v>0</v>
      </c>
      <c r="AL576" s="111"/>
      <c r="AM576" s="92"/>
      <c r="AN576" s="92">
        <v>1</v>
      </c>
      <c r="AO576" s="92"/>
      <c r="AP576" s="92"/>
      <c r="AQ576" s="92"/>
      <c r="AR576" s="92"/>
      <c r="AS576" s="92"/>
      <c r="AT576" s="92"/>
      <c r="AU576" s="92"/>
      <c r="AV576" s="109">
        <f t="shared" si="72"/>
        <v>25</v>
      </c>
      <c r="AW576" s="75"/>
      <c r="AX576" s="110">
        <f t="shared" si="73"/>
        <v>2.5</v>
      </c>
      <c r="AY576" s="111"/>
      <c r="AZ576" s="93"/>
      <c r="BA576" s="94" t="s">
        <v>131</v>
      </c>
      <c r="BB576" s="71"/>
      <c r="BC576" s="95"/>
      <c r="BD576" s="41">
        <v>3</v>
      </c>
      <c r="BE576" s="52">
        <v>38</v>
      </c>
      <c r="BF576" s="103">
        <v>3811</v>
      </c>
      <c r="BG576" s="280" t="s">
        <v>52</v>
      </c>
    </row>
    <row r="577" spans="1:59" s="63" customFormat="1" ht="12.75" x14ac:dyDescent="0.2">
      <c r="A577" s="196">
        <v>3</v>
      </c>
      <c r="B577" s="197" t="s">
        <v>108</v>
      </c>
      <c r="C577" s="208">
        <v>38</v>
      </c>
      <c r="D577" s="209" t="s">
        <v>331</v>
      </c>
      <c r="E577" s="212">
        <v>3811</v>
      </c>
      <c r="F577" s="213" t="s">
        <v>332</v>
      </c>
      <c r="G577" s="231" t="s">
        <v>1191</v>
      </c>
      <c r="H577" s="89"/>
      <c r="I577" s="90" t="s">
        <v>347</v>
      </c>
      <c r="J577" s="90" t="s">
        <v>348</v>
      </c>
      <c r="K577" s="90" t="s">
        <v>64</v>
      </c>
      <c r="L577" s="90" t="s">
        <v>202</v>
      </c>
      <c r="M577" s="91"/>
      <c r="N577" s="312">
        <v>1</v>
      </c>
      <c r="O577" s="313">
        <f t="shared" si="74"/>
        <v>0.1</v>
      </c>
      <c r="P577" s="104"/>
      <c r="Q577" s="92"/>
      <c r="R577" s="92"/>
      <c r="S577" s="92"/>
      <c r="T577" s="92"/>
      <c r="U577" s="92"/>
      <c r="V577" s="92"/>
      <c r="W577" s="92"/>
      <c r="X577" s="109">
        <f t="shared" si="68"/>
        <v>0</v>
      </c>
      <c r="Y577" s="83"/>
      <c r="Z577" s="110">
        <f t="shared" si="69"/>
        <v>0</v>
      </c>
      <c r="AA577" s="111"/>
      <c r="AB577" s="92"/>
      <c r="AC577" s="92"/>
      <c r="AD577" s="92"/>
      <c r="AE577" s="92"/>
      <c r="AF577" s="92"/>
      <c r="AG577" s="92"/>
      <c r="AH577" s="92"/>
      <c r="AI577" s="109">
        <f t="shared" si="70"/>
        <v>0</v>
      </c>
      <c r="AJ577" s="83"/>
      <c r="AK577" s="110">
        <f t="shared" si="71"/>
        <v>0</v>
      </c>
      <c r="AL577" s="111"/>
      <c r="AM577" s="92"/>
      <c r="AN577" s="92"/>
      <c r="AO577" s="92"/>
      <c r="AP577" s="92"/>
      <c r="AQ577" s="92"/>
      <c r="AR577" s="92"/>
      <c r="AS577" s="92">
        <v>1</v>
      </c>
      <c r="AT577" s="92"/>
      <c r="AU577" s="92"/>
      <c r="AV577" s="109">
        <f t="shared" si="72"/>
        <v>1000</v>
      </c>
      <c r="AW577" s="75"/>
      <c r="AX577" s="110">
        <f t="shared" si="73"/>
        <v>100</v>
      </c>
      <c r="AY577" s="111"/>
      <c r="AZ577" s="93"/>
      <c r="BA577" s="94" t="s">
        <v>131</v>
      </c>
      <c r="BB577" s="71"/>
      <c r="BC577" s="95"/>
      <c r="BD577" s="41">
        <v>3</v>
      </c>
      <c r="BE577" s="52">
        <v>38</v>
      </c>
      <c r="BF577" s="103">
        <v>3811</v>
      </c>
      <c r="BG577" s="280" t="s">
        <v>52</v>
      </c>
    </row>
    <row r="578" spans="1:59" s="63" customFormat="1" ht="12.75" x14ac:dyDescent="0.2">
      <c r="A578" s="196">
        <v>3</v>
      </c>
      <c r="B578" s="197" t="s">
        <v>108</v>
      </c>
      <c r="C578" s="208">
        <v>38</v>
      </c>
      <c r="D578" s="209" t="s">
        <v>331</v>
      </c>
      <c r="E578" s="212">
        <v>3811</v>
      </c>
      <c r="F578" s="213" t="s">
        <v>332</v>
      </c>
      <c r="G578" s="231" t="s">
        <v>1191</v>
      </c>
      <c r="H578" s="65"/>
      <c r="I578" s="222"/>
      <c r="J578" s="66"/>
      <c r="K578" s="66"/>
      <c r="L578" s="66"/>
      <c r="M578" s="64"/>
      <c r="N578" s="304"/>
      <c r="O578" s="305"/>
      <c r="P578" s="127"/>
      <c r="Q578" s="67"/>
      <c r="R578" s="67"/>
      <c r="S578" s="67"/>
      <c r="T578" s="67"/>
      <c r="U578" s="67"/>
      <c r="V578" s="67"/>
      <c r="W578" s="67"/>
      <c r="X578" s="67"/>
      <c r="Y578" s="68"/>
      <c r="Z578" s="68"/>
      <c r="AA578" s="68"/>
      <c r="AB578" s="67"/>
      <c r="AC578" s="67"/>
      <c r="AD578" s="67"/>
      <c r="AE578" s="67"/>
      <c r="AF578" s="67"/>
      <c r="AG578" s="67"/>
      <c r="AH578" s="67"/>
      <c r="AI578" s="67"/>
      <c r="AJ578" s="68"/>
      <c r="AK578" s="68"/>
      <c r="AL578" s="68"/>
      <c r="AM578" s="67"/>
      <c r="AN578" s="67"/>
      <c r="AO578" s="67"/>
      <c r="AP578" s="67"/>
      <c r="AQ578" s="67"/>
      <c r="AR578" s="67"/>
      <c r="AS578" s="67"/>
      <c r="AT578" s="67"/>
      <c r="AU578" s="67"/>
      <c r="AV578" s="67"/>
      <c r="AW578" s="67"/>
      <c r="AX578" s="68"/>
      <c r="AY578" s="68"/>
      <c r="AZ578" s="69"/>
      <c r="BA578" s="70"/>
      <c r="BB578" s="71"/>
      <c r="BC578" s="95"/>
      <c r="BD578" s="41">
        <v>3</v>
      </c>
      <c r="BE578" s="52">
        <v>38</v>
      </c>
      <c r="BF578" s="103">
        <v>3811</v>
      </c>
      <c r="BG578" s="275"/>
    </row>
    <row r="579" spans="1:59" s="63" customFormat="1" ht="12.75" x14ac:dyDescent="0.2">
      <c r="A579" s="196">
        <v>3</v>
      </c>
      <c r="B579" s="197" t="s">
        <v>108</v>
      </c>
      <c r="C579" s="208">
        <v>38</v>
      </c>
      <c r="D579" s="209" t="s">
        <v>331</v>
      </c>
      <c r="E579" s="212">
        <v>3811</v>
      </c>
      <c r="F579" s="213" t="s">
        <v>332</v>
      </c>
      <c r="G579" s="232"/>
      <c r="H579" s="97"/>
      <c r="I579" s="224"/>
      <c r="J579" s="98"/>
      <c r="K579" s="98"/>
      <c r="L579" s="98"/>
      <c r="M579" s="96"/>
      <c r="N579" s="307"/>
      <c r="O579" s="246"/>
      <c r="P579" s="124"/>
      <c r="Q579" s="99"/>
      <c r="R579" s="99"/>
      <c r="S579" s="99"/>
      <c r="T579" s="99"/>
      <c r="U579" s="99"/>
      <c r="V579" s="99"/>
      <c r="W579" s="99"/>
      <c r="X579" s="99"/>
      <c r="Y579" s="100"/>
      <c r="Z579" s="100"/>
      <c r="AA579" s="100"/>
      <c r="AB579" s="99"/>
      <c r="AC579" s="99"/>
      <c r="AD579" s="99"/>
      <c r="AE579" s="99"/>
      <c r="AF579" s="99"/>
      <c r="AG579" s="99"/>
      <c r="AH579" s="99"/>
      <c r="AI579" s="99"/>
      <c r="AJ579" s="100"/>
      <c r="AK579" s="100"/>
      <c r="AL579" s="100"/>
      <c r="AM579" s="99"/>
      <c r="AN579" s="99"/>
      <c r="AO579" s="99"/>
      <c r="AP579" s="99"/>
      <c r="AQ579" s="99"/>
      <c r="AR579" s="99"/>
      <c r="AS579" s="99"/>
      <c r="AT579" s="99"/>
      <c r="AU579" s="99"/>
      <c r="AV579" s="99"/>
      <c r="AW579" s="99"/>
      <c r="AX579" s="100"/>
      <c r="AY579" s="100"/>
      <c r="AZ579" s="101"/>
      <c r="BA579" s="102"/>
      <c r="BB579" s="95"/>
      <c r="BC579" s="95"/>
      <c r="BD579" s="41">
        <v>3</v>
      </c>
      <c r="BE579" s="52">
        <v>38</v>
      </c>
      <c r="BF579" s="103">
        <v>3811</v>
      </c>
      <c r="BG579" s="277"/>
    </row>
    <row r="580" spans="1:59" s="63" customFormat="1" ht="12.75" x14ac:dyDescent="0.2">
      <c r="A580" s="196">
        <v>3</v>
      </c>
      <c r="B580" s="197" t="s">
        <v>108</v>
      </c>
      <c r="C580" s="208">
        <v>38</v>
      </c>
      <c r="D580" s="209" t="s">
        <v>331</v>
      </c>
      <c r="E580" s="210">
        <v>3812</v>
      </c>
      <c r="F580" s="211" t="s">
        <v>349</v>
      </c>
      <c r="G580" s="230"/>
      <c r="H580" s="56"/>
      <c r="I580" s="221"/>
      <c r="J580" s="57"/>
      <c r="K580" s="57"/>
      <c r="L580" s="57"/>
      <c r="M580" s="55"/>
      <c r="N580" s="303"/>
      <c r="O580" s="245"/>
      <c r="P580" s="122"/>
      <c r="Q580" s="122"/>
      <c r="R580" s="122"/>
      <c r="S580" s="122"/>
      <c r="T580" s="122"/>
      <c r="U580" s="122"/>
      <c r="V580" s="122"/>
      <c r="W580" s="122"/>
      <c r="X580" s="122"/>
      <c r="Y580" s="59"/>
      <c r="Z580" s="123"/>
      <c r="AA580" s="123"/>
      <c r="AB580" s="122"/>
      <c r="AC580" s="122"/>
      <c r="AD580" s="122"/>
      <c r="AE580" s="122"/>
      <c r="AF580" s="122"/>
      <c r="AG580" s="122"/>
      <c r="AH580" s="122"/>
      <c r="AI580" s="122"/>
      <c r="AJ580" s="59"/>
      <c r="AK580" s="123"/>
      <c r="AL580" s="123"/>
      <c r="AM580" s="122"/>
      <c r="AN580" s="122"/>
      <c r="AO580" s="122"/>
      <c r="AP580" s="122"/>
      <c r="AQ580" s="122"/>
      <c r="AR580" s="122"/>
      <c r="AS580" s="122"/>
      <c r="AT580" s="122"/>
      <c r="AU580" s="122"/>
      <c r="AV580" s="122"/>
      <c r="AW580" s="58"/>
      <c r="AX580" s="123"/>
      <c r="AY580" s="59"/>
      <c r="AZ580" s="60"/>
      <c r="BA580" s="61"/>
      <c r="BB580" s="54"/>
      <c r="BC580" s="54"/>
      <c r="BD580" s="41">
        <v>3</v>
      </c>
      <c r="BE580" s="52">
        <v>38</v>
      </c>
      <c r="BF580" s="62">
        <v>3812</v>
      </c>
      <c r="BG580" s="274"/>
    </row>
    <row r="581" spans="1:59" s="63" customFormat="1" ht="12.75" x14ac:dyDescent="0.2">
      <c r="A581" s="196">
        <v>3</v>
      </c>
      <c r="B581" s="197" t="s">
        <v>108</v>
      </c>
      <c r="C581" s="208">
        <v>38</v>
      </c>
      <c r="D581" s="209" t="s">
        <v>331</v>
      </c>
      <c r="E581" s="210">
        <v>3812</v>
      </c>
      <c r="F581" s="211" t="s">
        <v>349</v>
      </c>
      <c r="G581" s="230"/>
      <c r="H581" s="56"/>
      <c r="I581" s="221"/>
      <c r="J581" s="57"/>
      <c r="K581" s="57"/>
      <c r="L581" s="57"/>
      <c r="M581" s="55"/>
      <c r="N581" s="303"/>
      <c r="O581" s="245"/>
      <c r="P581" s="122"/>
      <c r="Q581" s="58"/>
      <c r="R581" s="58"/>
      <c r="S581" s="58"/>
      <c r="T581" s="58"/>
      <c r="U581" s="58"/>
      <c r="V581" s="58"/>
      <c r="W581" s="58"/>
      <c r="X581" s="58"/>
      <c r="Y581" s="59"/>
      <c r="Z581" s="59"/>
      <c r="AA581" s="59"/>
      <c r="AB581" s="58"/>
      <c r="AC581" s="58"/>
      <c r="AD581" s="58"/>
      <c r="AE581" s="58"/>
      <c r="AF581" s="58"/>
      <c r="AG581" s="58"/>
      <c r="AH581" s="58"/>
      <c r="AI581" s="58"/>
      <c r="AJ581" s="59"/>
      <c r="AK581" s="59"/>
      <c r="AL581" s="59"/>
      <c r="AM581" s="58"/>
      <c r="AN581" s="58"/>
      <c r="AO581" s="58"/>
      <c r="AP581" s="58"/>
      <c r="AQ581" s="58"/>
      <c r="AR581" s="58"/>
      <c r="AS581" s="58"/>
      <c r="AT581" s="58"/>
      <c r="AU581" s="58"/>
      <c r="AV581" s="58"/>
      <c r="AW581" s="58"/>
      <c r="AX581" s="59"/>
      <c r="AY581" s="59"/>
      <c r="AZ581" s="60"/>
      <c r="BA581" s="61"/>
      <c r="BB581" s="54"/>
      <c r="BC581" s="54"/>
      <c r="BD581" s="41">
        <v>3</v>
      </c>
      <c r="BE581" s="52">
        <v>38</v>
      </c>
      <c r="BF581" s="62">
        <v>3812</v>
      </c>
      <c r="BG581" s="274"/>
    </row>
    <row r="582" spans="1:59" s="63" customFormat="1" ht="12.75" x14ac:dyDescent="0.2">
      <c r="A582" s="196">
        <v>3</v>
      </c>
      <c r="B582" s="197" t="s">
        <v>108</v>
      </c>
      <c r="C582" s="208">
        <v>38</v>
      </c>
      <c r="D582" s="209" t="s">
        <v>331</v>
      </c>
      <c r="E582" s="210">
        <v>3812</v>
      </c>
      <c r="F582" s="211" t="s">
        <v>349</v>
      </c>
      <c r="G582" s="231" t="s">
        <v>1191</v>
      </c>
      <c r="H582" s="65"/>
      <c r="I582" s="222"/>
      <c r="J582" s="66"/>
      <c r="K582" s="66"/>
      <c r="L582" s="66"/>
      <c r="M582" s="64"/>
      <c r="N582" s="308"/>
      <c r="O582" s="309"/>
      <c r="P582" s="127"/>
      <c r="Q582" s="67"/>
      <c r="R582" s="67"/>
      <c r="S582" s="67"/>
      <c r="T582" s="67"/>
      <c r="U582" s="67"/>
      <c r="V582" s="67"/>
      <c r="W582" s="67"/>
      <c r="X582" s="67"/>
      <c r="Y582" s="68"/>
      <c r="Z582" s="68"/>
      <c r="AA582" s="68"/>
      <c r="AB582" s="67"/>
      <c r="AC582" s="67"/>
      <c r="AD582" s="67"/>
      <c r="AE582" s="67"/>
      <c r="AF582" s="67"/>
      <c r="AG582" s="67"/>
      <c r="AH582" s="67"/>
      <c r="AI582" s="67"/>
      <c r="AJ582" s="68"/>
      <c r="AK582" s="68"/>
      <c r="AL582" s="68"/>
      <c r="AM582" s="67"/>
      <c r="AN582" s="67"/>
      <c r="AO582" s="67"/>
      <c r="AP582" s="67"/>
      <c r="AQ582" s="67"/>
      <c r="AR582" s="67"/>
      <c r="AS582" s="67"/>
      <c r="AT582" s="67"/>
      <c r="AU582" s="67"/>
      <c r="AV582" s="67"/>
      <c r="AW582" s="67"/>
      <c r="AX582" s="68"/>
      <c r="AY582" s="68"/>
      <c r="AZ582" s="69"/>
      <c r="BA582" s="70"/>
      <c r="BB582" s="71"/>
      <c r="BC582" s="54"/>
      <c r="BD582" s="41">
        <v>3</v>
      </c>
      <c r="BE582" s="52">
        <v>38</v>
      </c>
      <c r="BF582" s="62">
        <v>3812</v>
      </c>
      <c r="BG582" s="275"/>
    </row>
    <row r="583" spans="1:59" s="63" customFormat="1" ht="12.75" x14ac:dyDescent="0.2">
      <c r="A583" s="196">
        <v>3</v>
      </c>
      <c r="B583" s="197" t="s">
        <v>108</v>
      </c>
      <c r="C583" s="208">
        <v>38</v>
      </c>
      <c r="D583" s="209" t="s">
        <v>331</v>
      </c>
      <c r="E583" s="210">
        <v>3812</v>
      </c>
      <c r="F583" s="211" t="s">
        <v>349</v>
      </c>
      <c r="G583" s="231" t="s">
        <v>1191</v>
      </c>
      <c r="H583" s="72" t="s">
        <v>1233</v>
      </c>
      <c r="I583" s="223" t="s">
        <v>1186</v>
      </c>
      <c r="J583" s="73"/>
      <c r="K583" s="73"/>
      <c r="L583" s="73"/>
      <c r="M583" s="74"/>
      <c r="N583" s="247"/>
      <c r="O583" s="306"/>
      <c r="P583" s="105"/>
      <c r="Q583" s="75"/>
      <c r="R583" s="75"/>
      <c r="S583" s="75"/>
      <c r="T583" s="75"/>
      <c r="U583" s="75"/>
      <c r="V583" s="75"/>
      <c r="W583" s="75"/>
      <c r="X583" s="75"/>
      <c r="Y583" s="76" t="s">
        <v>1241</v>
      </c>
      <c r="Z583" s="77" t="s">
        <v>1241</v>
      </c>
      <c r="AA583" s="78">
        <f>AA$563</f>
        <v>0</v>
      </c>
      <c r="AB583" s="75"/>
      <c r="AC583" s="75"/>
      <c r="AD583" s="75"/>
      <c r="AE583" s="75"/>
      <c r="AF583" s="75"/>
      <c r="AG583" s="75"/>
      <c r="AH583" s="75"/>
      <c r="AI583" s="75"/>
      <c r="AJ583" s="76" t="s">
        <v>1241</v>
      </c>
      <c r="AK583" s="77" t="s">
        <v>1241</v>
      </c>
      <c r="AL583" s="78">
        <f>AL$563</f>
        <v>0</v>
      </c>
      <c r="AM583" s="75"/>
      <c r="AN583" s="75"/>
      <c r="AO583" s="75"/>
      <c r="AP583" s="75"/>
      <c r="AQ583" s="75"/>
      <c r="AR583" s="75"/>
      <c r="AS583" s="75"/>
      <c r="AT583" s="75"/>
      <c r="AU583" s="75"/>
      <c r="AV583" s="75"/>
      <c r="AW583" s="76" t="s">
        <v>1241</v>
      </c>
      <c r="AX583" s="77" t="s">
        <v>1241</v>
      </c>
      <c r="AY583" s="78">
        <f>AY$563</f>
        <v>100</v>
      </c>
      <c r="AZ583" s="79"/>
      <c r="BA583" s="80" t="str">
        <f>I583</f>
        <v>&gt; see 3811, Prefabricated timber elements</v>
      </c>
      <c r="BB583" s="71"/>
      <c r="BC583" s="54"/>
      <c r="BD583" s="41">
        <v>3</v>
      </c>
      <c r="BE583" s="52">
        <v>38</v>
      </c>
      <c r="BF583" s="62">
        <v>3812</v>
      </c>
      <c r="BG583" s="276" t="s">
        <v>47</v>
      </c>
    </row>
    <row r="584" spans="1:59" s="63" customFormat="1" ht="12.75" x14ac:dyDescent="0.2">
      <c r="A584" s="196">
        <v>3</v>
      </c>
      <c r="B584" s="197" t="s">
        <v>108</v>
      </c>
      <c r="C584" s="208">
        <v>38</v>
      </c>
      <c r="D584" s="209" t="s">
        <v>331</v>
      </c>
      <c r="E584" s="210">
        <v>3812</v>
      </c>
      <c r="F584" s="211" t="s">
        <v>349</v>
      </c>
      <c r="G584" s="231" t="s">
        <v>1191</v>
      </c>
      <c r="H584" s="65"/>
      <c r="I584" s="222"/>
      <c r="J584" s="66"/>
      <c r="K584" s="66"/>
      <c r="L584" s="66"/>
      <c r="M584" s="64"/>
      <c r="N584" s="304"/>
      <c r="O584" s="305"/>
      <c r="P584" s="127"/>
      <c r="Q584" s="67"/>
      <c r="R584" s="67"/>
      <c r="S584" s="67"/>
      <c r="T584" s="67"/>
      <c r="U584" s="67"/>
      <c r="V584" s="67"/>
      <c r="W584" s="67"/>
      <c r="X584" s="67"/>
      <c r="Y584" s="68"/>
      <c r="Z584" s="68"/>
      <c r="AA584" s="68"/>
      <c r="AB584" s="67"/>
      <c r="AC584" s="67"/>
      <c r="AD584" s="67"/>
      <c r="AE584" s="67"/>
      <c r="AF584" s="67"/>
      <c r="AG584" s="67"/>
      <c r="AH584" s="67"/>
      <c r="AI584" s="67"/>
      <c r="AJ584" s="68"/>
      <c r="AK584" s="68"/>
      <c r="AL584" s="68"/>
      <c r="AM584" s="67"/>
      <c r="AN584" s="67"/>
      <c r="AO584" s="67"/>
      <c r="AP584" s="67"/>
      <c r="AQ584" s="67"/>
      <c r="AR584" s="67"/>
      <c r="AS584" s="67"/>
      <c r="AT584" s="67"/>
      <c r="AU584" s="67"/>
      <c r="AV584" s="67"/>
      <c r="AW584" s="67"/>
      <c r="AX584" s="68"/>
      <c r="AY584" s="68"/>
      <c r="AZ584" s="69"/>
      <c r="BA584" s="70"/>
      <c r="BB584" s="71"/>
      <c r="BC584" s="54"/>
      <c r="BD584" s="41">
        <v>3</v>
      </c>
      <c r="BE584" s="52">
        <v>38</v>
      </c>
      <c r="BF584" s="62">
        <v>3812</v>
      </c>
      <c r="BG584" s="275"/>
    </row>
    <row r="585" spans="1:59" s="63" customFormat="1" ht="12.75" x14ac:dyDescent="0.2">
      <c r="A585" s="196">
        <v>3</v>
      </c>
      <c r="B585" s="197" t="s">
        <v>108</v>
      </c>
      <c r="C585" s="208">
        <v>38</v>
      </c>
      <c r="D585" s="209" t="s">
        <v>331</v>
      </c>
      <c r="E585" s="210">
        <v>3812</v>
      </c>
      <c r="F585" s="211" t="s">
        <v>349</v>
      </c>
      <c r="G585" s="230"/>
      <c r="H585" s="56"/>
      <c r="I585" s="221"/>
      <c r="J585" s="57"/>
      <c r="K585" s="57"/>
      <c r="L585" s="57"/>
      <c r="M585" s="55"/>
      <c r="N585" s="303"/>
      <c r="O585" s="245"/>
      <c r="P585" s="122"/>
      <c r="Q585" s="58"/>
      <c r="R585" s="58"/>
      <c r="S585" s="58"/>
      <c r="T585" s="58"/>
      <c r="U585" s="58"/>
      <c r="V585" s="58"/>
      <c r="W585" s="58"/>
      <c r="X585" s="58"/>
      <c r="Y585" s="59"/>
      <c r="Z585" s="59"/>
      <c r="AA585" s="59"/>
      <c r="AB585" s="58"/>
      <c r="AC585" s="58"/>
      <c r="AD585" s="58"/>
      <c r="AE585" s="58"/>
      <c r="AF585" s="58"/>
      <c r="AG585" s="58"/>
      <c r="AH585" s="58"/>
      <c r="AI585" s="58"/>
      <c r="AJ585" s="59"/>
      <c r="AK585" s="59"/>
      <c r="AL585" s="59"/>
      <c r="AM585" s="58"/>
      <c r="AN585" s="58"/>
      <c r="AO585" s="58"/>
      <c r="AP585" s="58"/>
      <c r="AQ585" s="58"/>
      <c r="AR585" s="58"/>
      <c r="AS585" s="58"/>
      <c r="AT585" s="58"/>
      <c r="AU585" s="58"/>
      <c r="AV585" s="58"/>
      <c r="AW585" s="58"/>
      <c r="AX585" s="59"/>
      <c r="AY585" s="59"/>
      <c r="AZ585" s="60"/>
      <c r="BA585" s="61"/>
      <c r="BB585" s="54"/>
      <c r="BC585" s="54"/>
      <c r="BD585" s="41">
        <v>3</v>
      </c>
      <c r="BE585" s="52">
        <v>38</v>
      </c>
      <c r="BF585" s="62">
        <v>3812</v>
      </c>
      <c r="BG585" s="274"/>
    </row>
    <row r="586" spans="1:59" s="63" customFormat="1" ht="12.75" x14ac:dyDescent="0.2">
      <c r="A586" s="196">
        <v>3</v>
      </c>
      <c r="B586" s="197" t="s">
        <v>108</v>
      </c>
      <c r="C586" s="208">
        <v>38</v>
      </c>
      <c r="D586" s="209" t="s">
        <v>331</v>
      </c>
      <c r="E586" s="212">
        <v>3813</v>
      </c>
      <c r="F586" s="213" t="s">
        <v>350</v>
      </c>
      <c r="G586" s="232"/>
      <c r="H586" s="97"/>
      <c r="I586" s="224"/>
      <c r="J586" s="98"/>
      <c r="K586" s="98"/>
      <c r="L586" s="98"/>
      <c r="M586" s="96"/>
      <c r="N586" s="307"/>
      <c r="O586" s="246"/>
      <c r="P586" s="124"/>
      <c r="Q586" s="124"/>
      <c r="R586" s="124"/>
      <c r="S586" s="124"/>
      <c r="T586" s="124"/>
      <c r="U586" s="124"/>
      <c r="V586" s="124"/>
      <c r="W586" s="124"/>
      <c r="X586" s="124"/>
      <c r="Y586" s="100"/>
      <c r="Z586" s="125"/>
      <c r="AA586" s="125"/>
      <c r="AB586" s="124"/>
      <c r="AC586" s="124"/>
      <c r="AD586" s="124"/>
      <c r="AE586" s="124"/>
      <c r="AF586" s="124"/>
      <c r="AG586" s="124"/>
      <c r="AH586" s="124"/>
      <c r="AI586" s="124"/>
      <c r="AJ586" s="100"/>
      <c r="AK586" s="125"/>
      <c r="AL586" s="125"/>
      <c r="AM586" s="124"/>
      <c r="AN586" s="124"/>
      <c r="AO586" s="124"/>
      <c r="AP586" s="124"/>
      <c r="AQ586" s="124"/>
      <c r="AR586" s="124"/>
      <c r="AS586" s="124"/>
      <c r="AT586" s="124"/>
      <c r="AU586" s="124"/>
      <c r="AV586" s="124"/>
      <c r="AW586" s="99"/>
      <c r="AX586" s="125"/>
      <c r="AY586" s="100"/>
      <c r="AZ586" s="101"/>
      <c r="BA586" s="102"/>
      <c r="BB586" s="95"/>
      <c r="BC586" s="95"/>
      <c r="BD586" s="41">
        <v>3</v>
      </c>
      <c r="BE586" s="52">
        <v>38</v>
      </c>
      <c r="BF586" s="103">
        <v>3813</v>
      </c>
      <c r="BG586" s="277"/>
    </row>
    <row r="587" spans="1:59" s="63" customFormat="1" ht="12.75" x14ac:dyDescent="0.2">
      <c r="A587" s="196">
        <v>3</v>
      </c>
      <c r="B587" s="197" t="s">
        <v>108</v>
      </c>
      <c r="C587" s="208">
        <v>38</v>
      </c>
      <c r="D587" s="209" t="s">
        <v>331</v>
      </c>
      <c r="E587" s="212">
        <v>3813</v>
      </c>
      <c r="F587" s="213" t="s">
        <v>350</v>
      </c>
      <c r="G587" s="232"/>
      <c r="H587" s="97"/>
      <c r="I587" s="224"/>
      <c r="J587" s="98"/>
      <c r="K587" s="98"/>
      <c r="L587" s="98"/>
      <c r="M587" s="96"/>
      <c r="N587" s="307"/>
      <c r="O587" s="246"/>
      <c r="P587" s="124"/>
      <c r="Q587" s="99"/>
      <c r="R587" s="99"/>
      <c r="S587" s="99"/>
      <c r="T587" s="99"/>
      <c r="U587" s="99"/>
      <c r="V587" s="99"/>
      <c r="W587" s="99"/>
      <c r="X587" s="99"/>
      <c r="Y587" s="100"/>
      <c r="Z587" s="100"/>
      <c r="AA587" s="100"/>
      <c r="AB587" s="99"/>
      <c r="AC587" s="99"/>
      <c r="AD587" s="99"/>
      <c r="AE587" s="99"/>
      <c r="AF587" s="99"/>
      <c r="AG587" s="99"/>
      <c r="AH587" s="99"/>
      <c r="AI587" s="99"/>
      <c r="AJ587" s="100"/>
      <c r="AK587" s="100"/>
      <c r="AL587" s="100"/>
      <c r="AM587" s="99"/>
      <c r="AN587" s="99"/>
      <c r="AO587" s="99"/>
      <c r="AP587" s="99"/>
      <c r="AQ587" s="99"/>
      <c r="AR587" s="99"/>
      <c r="AS587" s="99"/>
      <c r="AT587" s="99"/>
      <c r="AU587" s="99"/>
      <c r="AV587" s="99"/>
      <c r="AW587" s="99"/>
      <c r="AX587" s="100"/>
      <c r="AY587" s="100"/>
      <c r="AZ587" s="101"/>
      <c r="BA587" s="102"/>
      <c r="BB587" s="95"/>
      <c r="BC587" s="95"/>
      <c r="BD587" s="41">
        <v>3</v>
      </c>
      <c r="BE587" s="52">
        <v>38</v>
      </c>
      <c r="BF587" s="103">
        <v>3813</v>
      </c>
      <c r="BG587" s="277"/>
    </row>
    <row r="588" spans="1:59" s="63" customFormat="1" ht="12.75" x14ac:dyDescent="0.2">
      <c r="A588" s="196">
        <v>3</v>
      </c>
      <c r="B588" s="197" t="s">
        <v>108</v>
      </c>
      <c r="C588" s="208">
        <v>38</v>
      </c>
      <c r="D588" s="209" t="s">
        <v>331</v>
      </c>
      <c r="E588" s="212">
        <v>3813</v>
      </c>
      <c r="F588" s="213" t="s">
        <v>350</v>
      </c>
      <c r="G588" s="231" t="s">
        <v>1192</v>
      </c>
      <c r="H588" s="65"/>
      <c r="I588" s="222"/>
      <c r="J588" s="66"/>
      <c r="K588" s="66"/>
      <c r="L588" s="66"/>
      <c r="M588" s="64"/>
      <c r="N588" s="304"/>
      <c r="O588" s="305"/>
      <c r="P588" s="127"/>
      <c r="Q588" s="67"/>
      <c r="R588" s="67"/>
      <c r="S588" s="67"/>
      <c r="T588" s="67"/>
      <c r="U588" s="67"/>
      <c r="V588" s="67"/>
      <c r="W588" s="67"/>
      <c r="X588" s="67"/>
      <c r="Y588" s="68"/>
      <c r="Z588" s="68"/>
      <c r="AA588" s="68"/>
      <c r="AB588" s="67"/>
      <c r="AC588" s="67"/>
      <c r="AD588" s="67"/>
      <c r="AE588" s="67"/>
      <c r="AF588" s="67"/>
      <c r="AG588" s="67"/>
      <c r="AH588" s="67"/>
      <c r="AI588" s="67"/>
      <c r="AJ588" s="68"/>
      <c r="AK588" s="68"/>
      <c r="AL588" s="68"/>
      <c r="AM588" s="67"/>
      <c r="AN588" s="67"/>
      <c r="AO588" s="67"/>
      <c r="AP588" s="67"/>
      <c r="AQ588" s="67"/>
      <c r="AR588" s="67"/>
      <c r="AS588" s="67"/>
      <c r="AT588" s="67"/>
      <c r="AU588" s="67"/>
      <c r="AV588" s="67"/>
      <c r="AW588" s="67"/>
      <c r="AX588" s="68"/>
      <c r="AY588" s="68"/>
      <c r="AZ588" s="69"/>
      <c r="BA588" s="70"/>
      <c r="BB588" s="71"/>
      <c r="BC588" s="95"/>
      <c r="BD588" s="41">
        <v>3</v>
      </c>
      <c r="BE588" s="52">
        <v>38</v>
      </c>
      <c r="BF588" s="103">
        <v>3813</v>
      </c>
      <c r="BG588" s="275"/>
    </row>
    <row r="589" spans="1:59" s="63" customFormat="1" ht="12.75" x14ac:dyDescent="0.2">
      <c r="A589" s="196">
        <v>3</v>
      </c>
      <c r="B589" s="197" t="s">
        <v>108</v>
      </c>
      <c r="C589" s="208">
        <v>38</v>
      </c>
      <c r="D589" s="209" t="s">
        <v>331</v>
      </c>
      <c r="E589" s="212">
        <v>3813</v>
      </c>
      <c r="F589" s="213" t="s">
        <v>350</v>
      </c>
      <c r="G589" s="231" t="s">
        <v>1192</v>
      </c>
      <c r="H589" s="72" t="s">
        <v>47</v>
      </c>
      <c r="I589" s="223"/>
      <c r="J589" s="73"/>
      <c r="K589" s="73"/>
      <c r="L589" s="73"/>
      <c r="M589" s="74"/>
      <c r="N589" s="247"/>
      <c r="O589" s="306"/>
      <c r="P589" s="105"/>
      <c r="Q589" s="75"/>
      <c r="R589" s="75"/>
      <c r="S589" s="75"/>
      <c r="T589" s="75"/>
      <c r="U589" s="75"/>
      <c r="V589" s="75"/>
      <c r="W589" s="75"/>
      <c r="X589" s="75"/>
      <c r="Y589" s="76" t="str">
        <f>IF(ISNUMBER(VLOOKUP(Y591,P$7:W$7,MATCH(Y591,P$7:W$7))),VLOOKUP(Y591,P$7:W$7,MATCH(Y591,P$7:W$7)),IF(N593=0,"No Data",IF(Y591&gt;0,"&lt;100",0)))</f>
        <v>&lt;100</v>
      </c>
      <c r="Z589" s="77" t="str">
        <f>IF(ISNUMBER(VLOOKUP(Z593,P$7:W$7,MATCH(Z593,P$7:W$7))),VLOOKUP(Z593,P$7:W$7,MATCH(Z593,P$7:W$7)),IF(N593=0,"No Data",IF(Z593&gt;0,"&lt;100",0)))</f>
        <v>&lt;100</v>
      </c>
      <c r="AA589" s="106">
        <f>IF(ISNUMBER(Z589),Z589,0)</f>
        <v>0</v>
      </c>
      <c r="AB589" s="75"/>
      <c r="AC589" s="75"/>
      <c r="AD589" s="75"/>
      <c r="AE589" s="75"/>
      <c r="AF589" s="75"/>
      <c r="AG589" s="75"/>
      <c r="AH589" s="75"/>
      <c r="AI589" s="75"/>
      <c r="AJ589" s="76">
        <f>IF(ISNUMBER(VLOOKUP(AJ591,AB$7:AH$7,MATCH(AJ591,AB$7:AH$7))),VLOOKUP(AJ591,AB$7:AH$7,MATCH(AJ591,AB$7:AH$7)),IF(N593=0,"No Data",IF(AJ591&gt;0,"&lt;50",0)))</f>
        <v>0</v>
      </c>
      <c r="AK589" s="77">
        <f>IF(ISNUMBER(VLOOKUP(AK593,AB$7:AH$7,MATCH(AK593,AB$7:AH$7))),VLOOKUP(AK593,AB$7:AH$7,MATCH(AK593,AB$7:AH$7)),IF(N593=0,"No Data",IF(AK593&gt;0,"&lt;50",0)))</f>
        <v>0</v>
      </c>
      <c r="AL589" s="106">
        <f>IF(ISNUMBER(AK589),AK589,0)</f>
        <v>0</v>
      </c>
      <c r="AM589" s="75"/>
      <c r="AN589" s="75"/>
      <c r="AO589" s="75"/>
      <c r="AP589" s="75"/>
      <c r="AQ589" s="75"/>
      <c r="AR589" s="75"/>
      <c r="AS589" s="75"/>
      <c r="AT589" s="75"/>
      <c r="AU589" s="75"/>
      <c r="AV589" s="75"/>
      <c r="AW589" s="76">
        <f>IF(ISNUMBER(VLOOKUP(AW591,AM$7:AU$7,MATCH(AW591,AM$7:AU$7))),VLOOKUP(AW591,AM$7:AU$7,MATCH(AW591,AM$7:AU$7)),IF(N593=0,"No Data",IF(AW591&gt;0,"&lt;10",0)))</f>
        <v>500</v>
      </c>
      <c r="AX589" s="77">
        <f>IF(ISNUMBER(VLOOKUP(AX593,AM$7:AU$7,MATCH(AX593,AM$7:AU$7))),VLOOKUP(AX593,AM$7:AU$7,MATCH(AX593,AM$7:AU$7)),IF(N593=0,"No Data",IF(AX593&gt;0,"&lt;10",0)))</f>
        <v>500</v>
      </c>
      <c r="AY589" s="106">
        <f>IF(ISNUMBER(AX589),AX589,0)</f>
        <v>500</v>
      </c>
      <c r="AZ589" s="79"/>
      <c r="BA589" s="80"/>
      <c r="BB589" s="71"/>
      <c r="BC589" s="95"/>
      <c r="BD589" s="41">
        <v>3</v>
      </c>
      <c r="BE589" s="52">
        <v>38</v>
      </c>
      <c r="BF589" s="103">
        <v>3813</v>
      </c>
      <c r="BG589" s="276" t="s">
        <v>47</v>
      </c>
    </row>
    <row r="590" spans="1:59" s="63" customFormat="1" ht="12.75" x14ac:dyDescent="0.2">
      <c r="A590" s="196">
        <v>3</v>
      </c>
      <c r="B590" s="197" t="s">
        <v>108</v>
      </c>
      <c r="C590" s="208">
        <v>38</v>
      </c>
      <c r="D590" s="209" t="s">
        <v>331</v>
      </c>
      <c r="E590" s="212">
        <v>3813</v>
      </c>
      <c r="F590" s="213" t="s">
        <v>350</v>
      </c>
      <c r="G590" s="231" t="s">
        <v>1192</v>
      </c>
      <c r="H590" s="81" t="s">
        <v>48</v>
      </c>
      <c r="I590" s="223"/>
      <c r="J590" s="73"/>
      <c r="K590" s="73"/>
      <c r="L590" s="73"/>
      <c r="M590" s="74"/>
      <c r="N590" s="247"/>
      <c r="O590" s="306"/>
      <c r="P590" s="105"/>
      <c r="Q590" s="75"/>
      <c r="R590" s="75"/>
      <c r="S590" s="75"/>
      <c r="T590" s="75"/>
      <c r="U590" s="75"/>
      <c r="V590" s="75"/>
      <c r="W590" s="75"/>
      <c r="X590" s="75"/>
      <c r="Y590" s="82">
        <f>MIN(X594:X620)</f>
        <v>0</v>
      </c>
      <c r="Z590" s="83"/>
      <c r="AA590" s="83"/>
      <c r="AB590" s="75"/>
      <c r="AC590" s="75"/>
      <c r="AD590" s="75"/>
      <c r="AE590" s="75"/>
      <c r="AF590" s="75"/>
      <c r="AG590" s="75"/>
      <c r="AH590" s="75"/>
      <c r="AI590" s="75"/>
      <c r="AJ590" s="82">
        <f>MIN(AI594:AI620)</f>
        <v>0</v>
      </c>
      <c r="AK590" s="83"/>
      <c r="AL590" s="83"/>
      <c r="AM590" s="75"/>
      <c r="AN590" s="75"/>
      <c r="AO590" s="75"/>
      <c r="AP590" s="75"/>
      <c r="AQ590" s="75"/>
      <c r="AR590" s="75"/>
      <c r="AS590" s="75"/>
      <c r="AT590" s="75"/>
      <c r="AU590" s="75"/>
      <c r="AV590" s="75"/>
      <c r="AW590" s="82">
        <f>MIN(AV594:AV620)</f>
        <v>25</v>
      </c>
      <c r="AX590" s="83"/>
      <c r="AY590" s="83"/>
      <c r="AZ590" s="79"/>
      <c r="BA590" s="80"/>
      <c r="BB590" s="71"/>
      <c r="BC590" s="95"/>
      <c r="BD590" s="41">
        <v>3</v>
      </c>
      <c r="BE590" s="52">
        <v>38</v>
      </c>
      <c r="BF590" s="103">
        <v>3813</v>
      </c>
      <c r="BG590" s="278" t="s">
        <v>48</v>
      </c>
    </row>
    <row r="591" spans="1:59" s="63" customFormat="1" ht="12.75" x14ac:dyDescent="0.2">
      <c r="A591" s="196">
        <v>3</v>
      </c>
      <c r="B591" s="197" t="s">
        <v>108</v>
      </c>
      <c r="C591" s="208">
        <v>38</v>
      </c>
      <c r="D591" s="209" t="s">
        <v>331</v>
      </c>
      <c r="E591" s="212">
        <v>3813</v>
      </c>
      <c r="F591" s="213" t="s">
        <v>350</v>
      </c>
      <c r="G591" s="231" t="s">
        <v>1192</v>
      </c>
      <c r="H591" s="81" t="s">
        <v>49</v>
      </c>
      <c r="I591" s="223"/>
      <c r="J591" s="73"/>
      <c r="K591" s="73"/>
      <c r="L591" s="73"/>
      <c r="M591" s="74"/>
      <c r="N591" s="247"/>
      <c r="O591" s="306"/>
      <c r="P591" s="105"/>
      <c r="Q591" s="75"/>
      <c r="R591" s="75"/>
      <c r="S591" s="75"/>
      <c r="T591" s="75"/>
      <c r="U591" s="75"/>
      <c r="V591" s="75"/>
      <c r="W591" s="75"/>
      <c r="X591" s="75"/>
      <c r="Y591" s="84">
        <f>IF(ISNUMBER(AVERAGE(X594:X620)),AVERAGE(X594:X620),0)</f>
        <v>33.333333333333336</v>
      </c>
      <c r="Z591" s="83"/>
      <c r="AA591" s="83"/>
      <c r="AB591" s="75"/>
      <c r="AC591" s="75"/>
      <c r="AD591" s="75"/>
      <c r="AE591" s="75"/>
      <c r="AF591" s="75"/>
      <c r="AG591" s="75"/>
      <c r="AH591" s="75"/>
      <c r="AI591" s="75"/>
      <c r="AJ591" s="84">
        <f>IF(ISNUMBER(AVERAGE(AI594:AI620)),AVERAGE(AI594:AI620),0)</f>
        <v>0</v>
      </c>
      <c r="AK591" s="83"/>
      <c r="AL591" s="83"/>
      <c r="AM591" s="75"/>
      <c r="AN591" s="75"/>
      <c r="AO591" s="75"/>
      <c r="AP591" s="75"/>
      <c r="AQ591" s="75"/>
      <c r="AR591" s="75"/>
      <c r="AS591" s="75"/>
      <c r="AT591" s="75"/>
      <c r="AU591" s="75"/>
      <c r="AV591" s="75"/>
      <c r="AW591" s="84">
        <f>IF(ISNUMBER(AVERAGE(AV594:AV620)),AVERAGE(AV594:AV620),0)</f>
        <v>845.37037037037032</v>
      </c>
      <c r="AX591" s="83"/>
      <c r="AY591" s="83"/>
      <c r="AZ591" s="79"/>
      <c r="BA591" s="80"/>
      <c r="BB591" s="71"/>
      <c r="BC591" s="95"/>
      <c r="BD591" s="41">
        <v>3</v>
      </c>
      <c r="BE591" s="52">
        <v>38</v>
      </c>
      <c r="BF591" s="103">
        <v>3813</v>
      </c>
      <c r="BG591" s="278" t="s">
        <v>49</v>
      </c>
    </row>
    <row r="592" spans="1:59" s="63" customFormat="1" ht="12.75" x14ac:dyDescent="0.2">
      <c r="A592" s="196">
        <v>3</v>
      </c>
      <c r="B592" s="197" t="s">
        <v>108</v>
      </c>
      <c r="C592" s="208">
        <v>38</v>
      </c>
      <c r="D592" s="209" t="s">
        <v>331</v>
      </c>
      <c r="E592" s="212">
        <v>3813</v>
      </c>
      <c r="F592" s="213" t="s">
        <v>350</v>
      </c>
      <c r="G592" s="231" t="s">
        <v>1192</v>
      </c>
      <c r="H592" s="81" t="s">
        <v>50</v>
      </c>
      <c r="I592" s="223"/>
      <c r="J592" s="73"/>
      <c r="K592" s="73"/>
      <c r="L592" s="73"/>
      <c r="M592" s="74"/>
      <c r="N592" s="247"/>
      <c r="O592" s="306"/>
      <c r="P592" s="105"/>
      <c r="Q592" s="75"/>
      <c r="R592" s="75"/>
      <c r="S592" s="75"/>
      <c r="T592" s="75"/>
      <c r="U592" s="75"/>
      <c r="V592" s="75"/>
      <c r="W592" s="75"/>
      <c r="X592" s="75"/>
      <c r="Y592" s="84">
        <f>MAX(X594:X620)</f>
        <v>100</v>
      </c>
      <c r="Z592" s="83"/>
      <c r="AA592" s="83"/>
      <c r="AB592" s="75"/>
      <c r="AC592" s="75"/>
      <c r="AD592" s="75"/>
      <c r="AE592" s="75"/>
      <c r="AF592" s="75"/>
      <c r="AG592" s="75"/>
      <c r="AH592" s="75"/>
      <c r="AI592" s="75"/>
      <c r="AJ592" s="84">
        <f>MAX(AI594:AI620)</f>
        <v>0</v>
      </c>
      <c r="AK592" s="83"/>
      <c r="AL592" s="83"/>
      <c r="AM592" s="75"/>
      <c r="AN592" s="75"/>
      <c r="AO592" s="75"/>
      <c r="AP592" s="75"/>
      <c r="AQ592" s="75"/>
      <c r="AR592" s="75"/>
      <c r="AS592" s="75"/>
      <c r="AT592" s="75"/>
      <c r="AU592" s="75"/>
      <c r="AV592" s="75"/>
      <c r="AW592" s="84">
        <f>MAX(AV594:AV620)</f>
        <v>2500</v>
      </c>
      <c r="AX592" s="83"/>
      <c r="AY592" s="83"/>
      <c r="AZ592" s="79"/>
      <c r="BA592" s="80"/>
      <c r="BB592" s="71"/>
      <c r="BC592" s="95"/>
      <c r="BD592" s="41">
        <v>3</v>
      </c>
      <c r="BE592" s="52">
        <v>38</v>
      </c>
      <c r="BF592" s="103">
        <v>3813</v>
      </c>
      <c r="BG592" s="278" t="s">
        <v>50</v>
      </c>
    </row>
    <row r="593" spans="1:59" s="63" customFormat="1" ht="12.75" x14ac:dyDescent="0.2">
      <c r="A593" s="196">
        <v>3</v>
      </c>
      <c r="B593" s="197" t="s">
        <v>108</v>
      </c>
      <c r="C593" s="208">
        <v>38</v>
      </c>
      <c r="D593" s="209" t="s">
        <v>331</v>
      </c>
      <c r="E593" s="212">
        <v>3813</v>
      </c>
      <c r="F593" s="213" t="s">
        <v>350</v>
      </c>
      <c r="G593" s="231" t="s">
        <v>1192</v>
      </c>
      <c r="H593" s="85" t="s">
        <v>51</v>
      </c>
      <c r="I593" s="223"/>
      <c r="J593" s="73"/>
      <c r="K593" s="73"/>
      <c r="L593" s="73"/>
      <c r="M593" s="74"/>
      <c r="N593" s="248">
        <f>SUM(N594:N620)</f>
        <v>27</v>
      </c>
      <c r="O593" s="293">
        <f>SUM(O594:O620)</f>
        <v>0.99999999999999933</v>
      </c>
      <c r="P593" s="292"/>
      <c r="Q593" s="87"/>
      <c r="R593" s="87"/>
      <c r="S593" s="87"/>
      <c r="T593" s="87"/>
      <c r="U593" s="87"/>
      <c r="V593" s="87"/>
      <c r="W593" s="87"/>
      <c r="X593" s="87"/>
      <c r="Y593" s="88"/>
      <c r="Z593" s="119">
        <f>SUM(Z594:Z620)</f>
        <v>33.333333333333329</v>
      </c>
      <c r="AA593" s="88"/>
      <c r="AB593" s="87"/>
      <c r="AC593" s="87"/>
      <c r="AD593" s="87"/>
      <c r="AE593" s="87"/>
      <c r="AF593" s="87"/>
      <c r="AG593" s="87"/>
      <c r="AH593" s="87"/>
      <c r="AI593" s="87"/>
      <c r="AJ593" s="88"/>
      <c r="AK593" s="119">
        <f>SUM(AK594:AK620)</f>
        <v>0</v>
      </c>
      <c r="AL593" s="88"/>
      <c r="AM593" s="87"/>
      <c r="AN593" s="87"/>
      <c r="AO593" s="87"/>
      <c r="AP593" s="87"/>
      <c r="AQ593" s="87"/>
      <c r="AR593" s="87"/>
      <c r="AS593" s="87"/>
      <c r="AT593" s="87"/>
      <c r="AU593" s="87"/>
      <c r="AV593" s="87"/>
      <c r="AW593" s="88"/>
      <c r="AX593" s="119">
        <f>SUM(AX594:AX620)</f>
        <v>845.37037037037032</v>
      </c>
      <c r="AY593" s="88"/>
      <c r="AZ593" s="79"/>
      <c r="BA593" s="80"/>
      <c r="BB593" s="71"/>
      <c r="BC593" s="95"/>
      <c r="BD593" s="41">
        <v>3</v>
      </c>
      <c r="BE593" s="52">
        <v>38</v>
      </c>
      <c r="BF593" s="103">
        <v>3813</v>
      </c>
      <c r="BG593" s="279" t="s">
        <v>51</v>
      </c>
    </row>
    <row r="594" spans="1:59" s="63" customFormat="1" ht="12.75" x14ac:dyDescent="0.2">
      <c r="A594" s="196">
        <v>3</v>
      </c>
      <c r="B594" s="197" t="s">
        <v>108</v>
      </c>
      <c r="C594" s="208">
        <v>38</v>
      </c>
      <c r="D594" s="209" t="s">
        <v>331</v>
      </c>
      <c r="E594" s="212">
        <v>3813</v>
      </c>
      <c r="F594" s="213" t="s">
        <v>350</v>
      </c>
      <c r="G594" s="231" t="s">
        <v>1192</v>
      </c>
      <c r="H594" s="89" t="s">
        <v>52</v>
      </c>
      <c r="I594" s="90" t="s">
        <v>342</v>
      </c>
      <c r="J594" s="90" t="s">
        <v>351</v>
      </c>
      <c r="K594" s="90" t="s">
        <v>64</v>
      </c>
      <c r="L594" s="90" t="s">
        <v>202</v>
      </c>
      <c r="M594" s="91"/>
      <c r="N594" s="312">
        <v>1</v>
      </c>
      <c r="O594" s="313">
        <f>N594/N$593</f>
        <v>3.7037037037037035E-2</v>
      </c>
      <c r="P594" s="104">
        <v>1</v>
      </c>
      <c r="Q594" s="92"/>
      <c r="R594" s="92"/>
      <c r="S594" s="92"/>
      <c r="T594" s="92"/>
      <c r="U594" s="92"/>
      <c r="V594" s="92"/>
      <c r="W594" s="92"/>
      <c r="X594" s="109">
        <f t="shared" ref="X594:X620" si="75">P594*P$7+Q594*Q$7+R594*R$7+S594*S$7+T594*T$7+U594*U$7+V594*V$7+W594*W$7</f>
        <v>100</v>
      </c>
      <c r="Y594" s="83"/>
      <c r="Z594" s="110">
        <f t="shared" ref="Z594:Z620" si="76">X594*$O594</f>
        <v>3.7037037037037033</v>
      </c>
      <c r="AA594" s="111"/>
      <c r="AB594" s="92"/>
      <c r="AC594" s="92"/>
      <c r="AD594" s="92"/>
      <c r="AE594" s="92"/>
      <c r="AF594" s="92"/>
      <c r="AG594" s="92"/>
      <c r="AH594" s="92"/>
      <c r="AI594" s="109">
        <f t="shared" ref="AI594:AI620" si="77">AB594*AB$7+AC594*AC$7+AD594*AD$7+AE594*AE$7+AF594*AF$7+AG594*AG$7+AH594*AH$7</f>
        <v>0</v>
      </c>
      <c r="AJ594" s="83"/>
      <c r="AK594" s="110">
        <f t="shared" ref="AK594:AK620" si="78">AI594*$O594</f>
        <v>0</v>
      </c>
      <c r="AL594" s="111"/>
      <c r="AM594" s="92"/>
      <c r="AN594" s="92"/>
      <c r="AO594" s="92"/>
      <c r="AP594" s="92"/>
      <c r="AQ594" s="92"/>
      <c r="AR594" s="92"/>
      <c r="AS594" s="92">
        <v>1</v>
      </c>
      <c r="AT594" s="92"/>
      <c r="AU594" s="92"/>
      <c r="AV594" s="109">
        <f t="shared" ref="AV594:AV620" si="79">AM594*AM$7+AN594*AN$7+AO594*AO$7+AP594*AP$7+AQ594*AQ$7+AR594*AR$7+AS594*AS$7+AT594*AT$7+AU594*AU$7</f>
        <v>1000</v>
      </c>
      <c r="AW594" s="75"/>
      <c r="AX594" s="110">
        <f t="shared" ref="AX594:AX620" si="80">AV594*$O594</f>
        <v>37.037037037037038</v>
      </c>
      <c r="AY594" s="111"/>
      <c r="AZ594" s="93"/>
      <c r="BA594" s="94" t="s">
        <v>131</v>
      </c>
      <c r="BB594" s="71"/>
      <c r="BC594" s="95"/>
      <c r="BD594" s="41">
        <v>3</v>
      </c>
      <c r="BE594" s="52">
        <v>38</v>
      </c>
      <c r="BF594" s="103">
        <v>3813</v>
      </c>
      <c r="BG594" s="280" t="s">
        <v>52</v>
      </c>
    </row>
    <row r="595" spans="1:59" s="63" customFormat="1" ht="12.75" x14ac:dyDescent="0.2">
      <c r="A595" s="196">
        <v>3</v>
      </c>
      <c r="B595" s="197" t="s">
        <v>108</v>
      </c>
      <c r="C595" s="208">
        <v>38</v>
      </c>
      <c r="D595" s="209" t="s">
        <v>331</v>
      </c>
      <c r="E595" s="212">
        <v>3813</v>
      </c>
      <c r="F595" s="213" t="s">
        <v>350</v>
      </c>
      <c r="G595" s="231" t="s">
        <v>1192</v>
      </c>
      <c r="H595" s="89"/>
      <c r="I595" s="90" t="s">
        <v>352</v>
      </c>
      <c r="J595" s="90" t="s">
        <v>353</v>
      </c>
      <c r="K595" s="90" t="s">
        <v>64</v>
      </c>
      <c r="L595" s="90" t="s">
        <v>76</v>
      </c>
      <c r="M595" s="91"/>
      <c r="N595" s="312">
        <v>1</v>
      </c>
      <c r="O595" s="313">
        <f t="shared" ref="O595:O620" si="81">N595/N$593</f>
        <v>3.7037037037037035E-2</v>
      </c>
      <c r="P595" s="104">
        <v>1</v>
      </c>
      <c r="Q595" s="92"/>
      <c r="R595" s="92"/>
      <c r="S595" s="92"/>
      <c r="T595" s="92"/>
      <c r="U595" s="92"/>
      <c r="V595" s="92"/>
      <c r="W595" s="92"/>
      <c r="X595" s="109">
        <f t="shared" si="75"/>
        <v>100</v>
      </c>
      <c r="Y595" s="83"/>
      <c r="Z595" s="110">
        <f t="shared" si="76"/>
        <v>3.7037037037037033</v>
      </c>
      <c r="AA595" s="111"/>
      <c r="AB595" s="92"/>
      <c r="AC595" s="92"/>
      <c r="AD595" s="92"/>
      <c r="AE595" s="92"/>
      <c r="AF595" s="92"/>
      <c r="AG595" s="92"/>
      <c r="AH595" s="92"/>
      <c r="AI595" s="109">
        <f t="shared" si="77"/>
        <v>0</v>
      </c>
      <c r="AJ595" s="83"/>
      <c r="AK595" s="110">
        <f t="shared" si="78"/>
        <v>0</v>
      </c>
      <c r="AL595" s="111"/>
      <c r="AM595" s="92"/>
      <c r="AN595" s="92"/>
      <c r="AO595" s="92"/>
      <c r="AP595" s="92"/>
      <c r="AQ595" s="92"/>
      <c r="AR595" s="92"/>
      <c r="AS595" s="92"/>
      <c r="AT595" s="92">
        <v>1</v>
      </c>
      <c r="AU595" s="92"/>
      <c r="AV595" s="109">
        <f t="shared" si="79"/>
        <v>2500</v>
      </c>
      <c r="AW595" s="75"/>
      <c r="AX595" s="110">
        <f t="shared" si="80"/>
        <v>92.592592592592581</v>
      </c>
      <c r="AY595" s="111"/>
      <c r="AZ595" s="93"/>
      <c r="BA595" s="94" t="s">
        <v>131</v>
      </c>
      <c r="BB595" s="71"/>
      <c r="BC595" s="95"/>
      <c r="BD595" s="41">
        <v>3</v>
      </c>
      <c r="BE595" s="52">
        <v>38</v>
      </c>
      <c r="BF595" s="103">
        <v>3813</v>
      </c>
      <c r="BG595" s="280" t="s">
        <v>52</v>
      </c>
    </row>
    <row r="596" spans="1:59" s="63" customFormat="1" ht="12.75" x14ac:dyDescent="0.2">
      <c r="A596" s="196">
        <v>3</v>
      </c>
      <c r="B596" s="197" t="s">
        <v>108</v>
      </c>
      <c r="C596" s="208">
        <v>38</v>
      </c>
      <c r="D596" s="209" t="s">
        <v>331</v>
      </c>
      <c r="E596" s="212">
        <v>3813</v>
      </c>
      <c r="F596" s="213" t="s">
        <v>350</v>
      </c>
      <c r="G596" s="231" t="s">
        <v>1192</v>
      </c>
      <c r="H596" s="89"/>
      <c r="I596" s="90" t="s">
        <v>354</v>
      </c>
      <c r="J596" s="90" t="s">
        <v>355</v>
      </c>
      <c r="K596" s="90" t="s">
        <v>64</v>
      </c>
      <c r="L596" s="90" t="s">
        <v>356</v>
      </c>
      <c r="M596" s="91"/>
      <c r="N596" s="312">
        <v>1</v>
      </c>
      <c r="O596" s="313">
        <f t="shared" si="81"/>
        <v>3.7037037037037035E-2</v>
      </c>
      <c r="P596" s="104"/>
      <c r="Q596" s="92"/>
      <c r="R596" s="92"/>
      <c r="S596" s="92"/>
      <c r="T596" s="92"/>
      <c r="U596" s="92"/>
      <c r="V596" s="92"/>
      <c r="W596" s="92"/>
      <c r="X596" s="109">
        <f t="shared" si="75"/>
        <v>0</v>
      </c>
      <c r="Y596" s="83"/>
      <c r="Z596" s="110">
        <f t="shared" si="76"/>
        <v>0</v>
      </c>
      <c r="AA596" s="111"/>
      <c r="AB596" s="92"/>
      <c r="AC596" s="92"/>
      <c r="AD596" s="92"/>
      <c r="AE596" s="92"/>
      <c r="AF596" s="92"/>
      <c r="AG596" s="92"/>
      <c r="AH596" s="92"/>
      <c r="AI596" s="109">
        <f t="shared" si="77"/>
        <v>0</v>
      </c>
      <c r="AJ596" s="83"/>
      <c r="AK596" s="110">
        <f t="shared" si="78"/>
        <v>0</v>
      </c>
      <c r="AL596" s="111"/>
      <c r="AM596" s="92"/>
      <c r="AN596" s="92"/>
      <c r="AO596" s="92"/>
      <c r="AP596" s="92"/>
      <c r="AQ596" s="92"/>
      <c r="AR596" s="92"/>
      <c r="AS596" s="92">
        <v>1</v>
      </c>
      <c r="AT596" s="92"/>
      <c r="AU596" s="92"/>
      <c r="AV596" s="109">
        <f t="shared" si="79"/>
        <v>1000</v>
      </c>
      <c r="AW596" s="75"/>
      <c r="AX596" s="110">
        <f t="shared" si="80"/>
        <v>37.037037037037038</v>
      </c>
      <c r="AY596" s="111"/>
      <c r="AZ596" s="93"/>
      <c r="BA596" s="94" t="s">
        <v>131</v>
      </c>
      <c r="BB596" s="71"/>
      <c r="BC596" s="95"/>
      <c r="BD596" s="41">
        <v>3</v>
      </c>
      <c r="BE596" s="52">
        <v>38</v>
      </c>
      <c r="BF596" s="103">
        <v>3813</v>
      </c>
      <c r="BG596" s="280" t="s">
        <v>52</v>
      </c>
    </row>
    <row r="597" spans="1:59" s="63" customFormat="1" ht="12.75" x14ac:dyDescent="0.2">
      <c r="A597" s="196">
        <v>3</v>
      </c>
      <c r="B597" s="197" t="s">
        <v>108</v>
      </c>
      <c r="C597" s="208">
        <v>38</v>
      </c>
      <c r="D597" s="209" t="s">
        <v>331</v>
      </c>
      <c r="E597" s="212">
        <v>3813</v>
      </c>
      <c r="F597" s="213" t="s">
        <v>350</v>
      </c>
      <c r="G597" s="231" t="s">
        <v>1192</v>
      </c>
      <c r="H597" s="89"/>
      <c r="I597" s="90" t="s">
        <v>357</v>
      </c>
      <c r="J597" s="90" t="s">
        <v>351</v>
      </c>
      <c r="K597" s="90" t="s">
        <v>64</v>
      </c>
      <c r="L597" s="90" t="s">
        <v>358</v>
      </c>
      <c r="M597" s="91"/>
      <c r="N597" s="312">
        <v>1</v>
      </c>
      <c r="O597" s="313">
        <f t="shared" si="81"/>
        <v>3.7037037037037035E-2</v>
      </c>
      <c r="P597" s="104"/>
      <c r="Q597" s="92"/>
      <c r="R597" s="92"/>
      <c r="S597" s="92"/>
      <c r="T597" s="92"/>
      <c r="U597" s="92"/>
      <c r="V597" s="92"/>
      <c r="W597" s="92"/>
      <c r="X597" s="109">
        <f t="shared" si="75"/>
        <v>0</v>
      </c>
      <c r="Y597" s="83"/>
      <c r="Z597" s="110">
        <f t="shared" si="76"/>
        <v>0</v>
      </c>
      <c r="AA597" s="111"/>
      <c r="AB597" s="92"/>
      <c r="AC597" s="92"/>
      <c r="AD597" s="92"/>
      <c r="AE597" s="92"/>
      <c r="AF597" s="92"/>
      <c r="AG597" s="92"/>
      <c r="AH597" s="92"/>
      <c r="AI597" s="109">
        <f t="shared" si="77"/>
        <v>0</v>
      </c>
      <c r="AJ597" s="83"/>
      <c r="AK597" s="110">
        <f t="shared" si="78"/>
        <v>0</v>
      </c>
      <c r="AL597" s="111"/>
      <c r="AM597" s="92"/>
      <c r="AN597" s="92"/>
      <c r="AO597" s="92"/>
      <c r="AP597" s="92"/>
      <c r="AQ597" s="92"/>
      <c r="AR597" s="92">
        <v>1</v>
      </c>
      <c r="AS597" s="92"/>
      <c r="AT597" s="92"/>
      <c r="AU597" s="92"/>
      <c r="AV597" s="109">
        <f t="shared" si="79"/>
        <v>500</v>
      </c>
      <c r="AW597" s="75"/>
      <c r="AX597" s="110">
        <f t="shared" si="80"/>
        <v>18.518518518518519</v>
      </c>
      <c r="AY597" s="111"/>
      <c r="AZ597" s="93"/>
      <c r="BA597" s="94" t="s">
        <v>131</v>
      </c>
      <c r="BB597" s="71"/>
      <c r="BC597" s="95"/>
      <c r="BD597" s="41">
        <v>3</v>
      </c>
      <c r="BE597" s="52">
        <v>38</v>
      </c>
      <c r="BF597" s="103">
        <v>3813</v>
      </c>
      <c r="BG597" s="280" t="s">
        <v>52</v>
      </c>
    </row>
    <row r="598" spans="1:59" s="63" customFormat="1" ht="12.75" x14ac:dyDescent="0.2">
      <c r="A598" s="196">
        <v>3</v>
      </c>
      <c r="B598" s="197" t="s">
        <v>108</v>
      </c>
      <c r="C598" s="208">
        <v>38</v>
      </c>
      <c r="D598" s="209" t="s">
        <v>331</v>
      </c>
      <c r="E598" s="212">
        <v>3813</v>
      </c>
      <c r="F598" s="213" t="s">
        <v>350</v>
      </c>
      <c r="G598" s="231" t="s">
        <v>1192</v>
      </c>
      <c r="H598" s="89"/>
      <c r="I598" s="90" t="s">
        <v>359</v>
      </c>
      <c r="J598" s="90" t="s">
        <v>360</v>
      </c>
      <c r="K598" s="90" t="s">
        <v>64</v>
      </c>
      <c r="L598" s="90" t="s">
        <v>361</v>
      </c>
      <c r="M598" s="91"/>
      <c r="N598" s="312">
        <v>1</v>
      </c>
      <c r="O598" s="313">
        <f t="shared" si="81"/>
        <v>3.7037037037037035E-2</v>
      </c>
      <c r="P598" s="104">
        <v>1</v>
      </c>
      <c r="Q598" s="92"/>
      <c r="R598" s="92"/>
      <c r="S598" s="92"/>
      <c r="T598" s="92"/>
      <c r="U598" s="92"/>
      <c r="V598" s="92"/>
      <c r="W598" s="92"/>
      <c r="X598" s="109">
        <f t="shared" si="75"/>
        <v>100</v>
      </c>
      <c r="Y598" s="83"/>
      <c r="Z598" s="110">
        <f t="shared" si="76"/>
        <v>3.7037037037037033</v>
      </c>
      <c r="AA598" s="111"/>
      <c r="AB598" s="92"/>
      <c r="AC598" s="92"/>
      <c r="AD598" s="92"/>
      <c r="AE598" s="92"/>
      <c r="AF598" s="92"/>
      <c r="AG598" s="92"/>
      <c r="AH598" s="92"/>
      <c r="AI598" s="109">
        <f t="shared" si="77"/>
        <v>0</v>
      </c>
      <c r="AJ598" s="83"/>
      <c r="AK598" s="110">
        <f t="shared" si="78"/>
        <v>0</v>
      </c>
      <c r="AL598" s="111"/>
      <c r="AM598" s="92"/>
      <c r="AN598" s="92"/>
      <c r="AO598" s="92"/>
      <c r="AP598" s="92"/>
      <c r="AQ598" s="92"/>
      <c r="AR598" s="92"/>
      <c r="AS598" s="92"/>
      <c r="AT598" s="92">
        <v>1</v>
      </c>
      <c r="AU598" s="92"/>
      <c r="AV598" s="109">
        <f t="shared" si="79"/>
        <v>2500</v>
      </c>
      <c r="AW598" s="75"/>
      <c r="AX598" s="110">
        <f t="shared" si="80"/>
        <v>92.592592592592581</v>
      </c>
      <c r="AY598" s="111"/>
      <c r="AZ598" s="93"/>
      <c r="BA598" s="94" t="s">
        <v>105</v>
      </c>
      <c r="BB598" s="71"/>
      <c r="BC598" s="95"/>
      <c r="BD598" s="41">
        <v>3</v>
      </c>
      <c r="BE598" s="52">
        <v>38</v>
      </c>
      <c r="BF598" s="103">
        <v>3813</v>
      </c>
      <c r="BG598" s="280" t="s">
        <v>52</v>
      </c>
    </row>
    <row r="599" spans="1:59" s="63" customFormat="1" ht="12.75" x14ac:dyDescent="0.2">
      <c r="A599" s="196">
        <v>3</v>
      </c>
      <c r="B599" s="197" t="s">
        <v>108</v>
      </c>
      <c r="C599" s="208">
        <v>38</v>
      </c>
      <c r="D599" s="209" t="s">
        <v>331</v>
      </c>
      <c r="E599" s="212">
        <v>3813</v>
      </c>
      <c r="F599" s="213" t="s">
        <v>350</v>
      </c>
      <c r="G599" s="231" t="s">
        <v>1192</v>
      </c>
      <c r="H599" s="89"/>
      <c r="I599" s="90" t="s">
        <v>362</v>
      </c>
      <c r="J599" s="90" t="s">
        <v>363</v>
      </c>
      <c r="K599" s="90" t="s">
        <v>64</v>
      </c>
      <c r="L599" s="90" t="s">
        <v>141</v>
      </c>
      <c r="M599" s="91"/>
      <c r="N599" s="312">
        <v>1</v>
      </c>
      <c r="O599" s="313">
        <f t="shared" si="81"/>
        <v>3.7037037037037035E-2</v>
      </c>
      <c r="P599" s="104"/>
      <c r="Q599" s="92"/>
      <c r="R599" s="92"/>
      <c r="S599" s="92"/>
      <c r="T599" s="92"/>
      <c r="U599" s="92"/>
      <c r="V599" s="92"/>
      <c r="W599" s="92"/>
      <c r="X599" s="109">
        <f t="shared" si="75"/>
        <v>0</v>
      </c>
      <c r="Y599" s="83"/>
      <c r="Z599" s="110">
        <f t="shared" si="76"/>
        <v>0</v>
      </c>
      <c r="AA599" s="111"/>
      <c r="AB599" s="92"/>
      <c r="AC599" s="92"/>
      <c r="AD599" s="92"/>
      <c r="AE599" s="92"/>
      <c r="AF599" s="92"/>
      <c r="AG599" s="92"/>
      <c r="AH599" s="92"/>
      <c r="AI599" s="109">
        <f t="shared" si="77"/>
        <v>0</v>
      </c>
      <c r="AJ599" s="83"/>
      <c r="AK599" s="110">
        <f t="shared" si="78"/>
        <v>0</v>
      </c>
      <c r="AL599" s="111"/>
      <c r="AM599" s="92"/>
      <c r="AN599" s="92">
        <v>1</v>
      </c>
      <c r="AO599" s="92"/>
      <c r="AP599" s="92"/>
      <c r="AQ599" s="92"/>
      <c r="AR599" s="92"/>
      <c r="AS599" s="92"/>
      <c r="AT599" s="92"/>
      <c r="AU599" s="92"/>
      <c r="AV599" s="109">
        <f t="shared" si="79"/>
        <v>25</v>
      </c>
      <c r="AW599" s="75"/>
      <c r="AX599" s="110">
        <f t="shared" si="80"/>
        <v>0.92592592592592582</v>
      </c>
      <c r="AY599" s="111"/>
      <c r="AZ599" s="93"/>
      <c r="BA599" s="94" t="s">
        <v>131</v>
      </c>
      <c r="BB599" s="71"/>
      <c r="BC599" s="95"/>
      <c r="BD599" s="41">
        <v>3</v>
      </c>
      <c r="BE599" s="52">
        <v>38</v>
      </c>
      <c r="BF599" s="103">
        <v>3813</v>
      </c>
      <c r="BG599" s="280" t="s">
        <v>52</v>
      </c>
    </row>
    <row r="600" spans="1:59" s="63" customFormat="1" ht="12.75" x14ac:dyDescent="0.2">
      <c r="A600" s="196">
        <v>3</v>
      </c>
      <c r="B600" s="197" t="s">
        <v>108</v>
      </c>
      <c r="C600" s="208">
        <v>38</v>
      </c>
      <c r="D600" s="209" t="s">
        <v>331</v>
      </c>
      <c r="E600" s="212">
        <v>3813</v>
      </c>
      <c r="F600" s="213" t="s">
        <v>350</v>
      </c>
      <c r="G600" s="231" t="s">
        <v>1192</v>
      </c>
      <c r="H600" s="89"/>
      <c r="I600" s="90" t="s">
        <v>364</v>
      </c>
      <c r="J600" s="90" t="s">
        <v>365</v>
      </c>
      <c r="K600" s="90" t="s">
        <v>64</v>
      </c>
      <c r="L600" s="90" t="s">
        <v>366</v>
      </c>
      <c r="M600" s="91"/>
      <c r="N600" s="312">
        <v>1</v>
      </c>
      <c r="O600" s="313">
        <f t="shared" si="81"/>
        <v>3.7037037037037035E-2</v>
      </c>
      <c r="P600" s="104"/>
      <c r="Q600" s="92"/>
      <c r="R600" s="92"/>
      <c r="S600" s="92"/>
      <c r="T600" s="92"/>
      <c r="U600" s="92"/>
      <c r="V600" s="92"/>
      <c r="W600" s="92"/>
      <c r="X600" s="109">
        <f t="shared" si="75"/>
        <v>0</v>
      </c>
      <c r="Y600" s="83"/>
      <c r="Z600" s="110">
        <f t="shared" si="76"/>
        <v>0</v>
      </c>
      <c r="AA600" s="111"/>
      <c r="AB600" s="92"/>
      <c r="AC600" s="92"/>
      <c r="AD600" s="92"/>
      <c r="AE600" s="92"/>
      <c r="AF600" s="92"/>
      <c r="AG600" s="92"/>
      <c r="AH600" s="92"/>
      <c r="AI600" s="109">
        <f t="shared" si="77"/>
        <v>0</v>
      </c>
      <c r="AJ600" s="83"/>
      <c r="AK600" s="110">
        <f t="shared" si="78"/>
        <v>0</v>
      </c>
      <c r="AL600" s="111"/>
      <c r="AM600" s="92"/>
      <c r="AN600" s="92"/>
      <c r="AO600" s="92"/>
      <c r="AP600" s="92"/>
      <c r="AQ600" s="92"/>
      <c r="AR600" s="92"/>
      <c r="AS600" s="92">
        <v>1</v>
      </c>
      <c r="AT600" s="92"/>
      <c r="AU600" s="92"/>
      <c r="AV600" s="109">
        <f t="shared" si="79"/>
        <v>1000</v>
      </c>
      <c r="AW600" s="75"/>
      <c r="AX600" s="110">
        <f t="shared" si="80"/>
        <v>37.037037037037038</v>
      </c>
      <c r="AY600" s="111"/>
      <c r="AZ600" s="93"/>
      <c r="BA600" s="94" t="s">
        <v>105</v>
      </c>
      <c r="BB600" s="71"/>
      <c r="BC600" s="95"/>
      <c r="BD600" s="41">
        <v>3</v>
      </c>
      <c r="BE600" s="52">
        <v>38</v>
      </c>
      <c r="BF600" s="103">
        <v>3813</v>
      </c>
      <c r="BG600" s="280" t="s">
        <v>52</v>
      </c>
    </row>
    <row r="601" spans="1:59" s="63" customFormat="1" ht="12.75" x14ac:dyDescent="0.2">
      <c r="A601" s="196">
        <v>3</v>
      </c>
      <c r="B601" s="197" t="s">
        <v>108</v>
      </c>
      <c r="C601" s="208">
        <v>38</v>
      </c>
      <c r="D601" s="209" t="s">
        <v>331</v>
      </c>
      <c r="E601" s="212">
        <v>3813</v>
      </c>
      <c r="F601" s="213" t="s">
        <v>350</v>
      </c>
      <c r="G601" s="231" t="s">
        <v>1192</v>
      </c>
      <c r="H601" s="89"/>
      <c r="I601" s="90" t="s">
        <v>367</v>
      </c>
      <c r="J601" s="90" t="s">
        <v>363</v>
      </c>
      <c r="K601" s="90" t="s">
        <v>64</v>
      </c>
      <c r="L601" s="90" t="s">
        <v>368</v>
      </c>
      <c r="M601" s="91"/>
      <c r="N601" s="312">
        <v>1</v>
      </c>
      <c r="O601" s="313">
        <f t="shared" si="81"/>
        <v>3.7037037037037035E-2</v>
      </c>
      <c r="P601" s="104">
        <v>1</v>
      </c>
      <c r="Q601" s="92"/>
      <c r="R601" s="92"/>
      <c r="S601" s="92"/>
      <c r="T601" s="92"/>
      <c r="U601" s="92"/>
      <c r="V601" s="92"/>
      <c r="W601" s="92"/>
      <c r="X601" s="109">
        <f t="shared" si="75"/>
        <v>100</v>
      </c>
      <c r="Y601" s="83"/>
      <c r="Z601" s="110">
        <f t="shared" si="76"/>
        <v>3.7037037037037033</v>
      </c>
      <c r="AA601" s="111"/>
      <c r="AB601" s="92"/>
      <c r="AC601" s="92"/>
      <c r="AD601" s="92"/>
      <c r="AE601" s="92"/>
      <c r="AF601" s="92"/>
      <c r="AG601" s="92"/>
      <c r="AH601" s="92"/>
      <c r="AI601" s="109">
        <f t="shared" si="77"/>
        <v>0</v>
      </c>
      <c r="AJ601" s="83"/>
      <c r="AK601" s="110">
        <f t="shared" si="78"/>
        <v>0</v>
      </c>
      <c r="AL601" s="111"/>
      <c r="AM601" s="92"/>
      <c r="AN601" s="92"/>
      <c r="AO601" s="92"/>
      <c r="AP601" s="92"/>
      <c r="AQ601" s="92"/>
      <c r="AR601" s="92"/>
      <c r="AS601" s="92">
        <v>1</v>
      </c>
      <c r="AT601" s="92"/>
      <c r="AU601" s="92"/>
      <c r="AV601" s="109">
        <f t="shared" si="79"/>
        <v>1000</v>
      </c>
      <c r="AW601" s="75"/>
      <c r="AX601" s="110">
        <f t="shared" si="80"/>
        <v>37.037037037037038</v>
      </c>
      <c r="AY601" s="111"/>
      <c r="AZ601" s="93"/>
      <c r="BA601" s="94" t="s">
        <v>131</v>
      </c>
      <c r="BB601" s="71"/>
      <c r="BC601" s="95"/>
      <c r="BD601" s="41">
        <v>3</v>
      </c>
      <c r="BE601" s="52">
        <v>38</v>
      </c>
      <c r="BF601" s="103">
        <v>3813</v>
      </c>
      <c r="BG601" s="280" t="s">
        <v>52</v>
      </c>
    </row>
    <row r="602" spans="1:59" s="63" customFormat="1" ht="12.75" x14ac:dyDescent="0.2">
      <c r="A602" s="196">
        <v>3</v>
      </c>
      <c r="B602" s="197" t="s">
        <v>108</v>
      </c>
      <c r="C602" s="208">
        <v>38</v>
      </c>
      <c r="D602" s="209" t="s">
        <v>331</v>
      </c>
      <c r="E602" s="212">
        <v>3813</v>
      </c>
      <c r="F602" s="213" t="s">
        <v>350</v>
      </c>
      <c r="G602" s="231" t="s">
        <v>1192</v>
      </c>
      <c r="H602" s="89"/>
      <c r="I602" s="90" t="s">
        <v>369</v>
      </c>
      <c r="J602" s="90" t="s">
        <v>370</v>
      </c>
      <c r="K602" s="90" t="s">
        <v>64</v>
      </c>
      <c r="L602" s="90" t="s">
        <v>202</v>
      </c>
      <c r="M602" s="91"/>
      <c r="N602" s="312">
        <v>1</v>
      </c>
      <c r="O602" s="313">
        <f t="shared" si="81"/>
        <v>3.7037037037037035E-2</v>
      </c>
      <c r="P602" s="104"/>
      <c r="Q602" s="92"/>
      <c r="R602" s="92"/>
      <c r="S602" s="92"/>
      <c r="T602" s="92"/>
      <c r="U602" s="92"/>
      <c r="V602" s="92"/>
      <c r="W602" s="92"/>
      <c r="X602" s="109">
        <f t="shared" si="75"/>
        <v>0</v>
      </c>
      <c r="Y602" s="83"/>
      <c r="Z602" s="110">
        <f t="shared" si="76"/>
        <v>0</v>
      </c>
      <c r="AA602" s="111"/>
      <c r="AB602" s="92"/>
      <c r="AC602" s="92"/>
      <c r="AD602" s="92"/>
      <c r="AE602" s="92"/>
      <c r="AF602" s="92"/>
      <c r="AG602" s="92"/>
      <c r="AH602" s="92"/>
      <c r="AI602" s="109">
        <f t="shared" si="77"/>
        <v>0</v>
      </c>
      <c r="AJ602" s="83"/>
      <c r="AK602" s="110">
        <f t="shared" si="78"/>
        <v>0</v>
      </c>
      <c r="AL602" s="111"/>
      <c r="AM602" s="92"/>
      <c r="AN602" s="92"/>
      <c r="AO602" s="92"/>
      <c r="AP602" s="92"/>
      <c r="AQ602" s="92"/>
      <c r="AR602" s="92"/>
      <c r="AS602" s="92">
        <v>1</v>
      </c>
      <c r="AT602" s="92"/>
      <c r="AU602" s="92"/>
      <c r="AV602" s="109">
        <f t="shared" si="79"/>
        <v>1000</v>
      </c>
      <c r="AW602" s="75"/>
      <c r="AX602" s="110">
        <f t="shared" si="80"/>
        <v>37.037037037037038</v>
      </c>
      <c r="AY602" s="111"/>
      <c r="AZ602" s="93"/>
      <c r="BA602" s="94" t="s">
        <v>105</v>
      </c>
      <c r="BB602" s="71"/>
      <c r="BC602" s="95"/>
      <c r="BD602" s="41">
        <v>3</v>
      </c>
      <c r="BE602" s="52">
        <v>38</v>
      </c>
      <c r="BF602" s="103">
        <v>3813</v>
      </c>
      <c r="BG602" s="280" t="s">
        <v>52</v>
      </c>
    </row>
    <row r="603" spans="1:59" s="63" customFormat="1" ht="12.75" x14ac:dyDescent="0.2">
      <c r="A603" s="196">
        <v>3</v>
      </c>
      <c r="B603" s="197" t="s">
        <v>108</v>
      </c>
      <c r="C603" s="208">
        <v>38</v>
      </c>
      <c r="D603" s="209" t="s">
        <v>331</v>
      </c>
      <c r="E603" s="212">
        <v>3813</v>
      </c>
      <c r="F603" s="213" t="s">
        <v>350</v>
      </c>
      <c r="G603" s="231" t="s">
        <v>1192</v>
      </c>
      <c r="H603" s="89"/>
      <c r="I603" s="90" t="s">
        <v>334</v>
      </c>
      <c r="J603" s="90"/>
      <c r="K603" s="90" t="s">
        <v>64</v>
      </c>
      <c r="L603" s="90" t="s">
        <v>141</v>
      </c>
      <c r="M603" s="91"/>
      <c r="N603" s="312">
        <v>1</v>
      </c>
      <c r="O603" s="313">
        <f t="shared" si="81"/>
        <v>3.7037037037037035E-2</v>
      </c>
      <c r="P603" s="104"/>
      <c r="Q603" s="92"/>
      <c r="R603" s="92"/>
      <c r="S603" s="92"/>
      <c r="T603" s="92"/>
      <c r="U603" s="92"/>
      <c r="V603" s="92"/>
      <c r="W603" s="92"/>
      <c r="X603" s="109">
        <f t="shared" si="75"/>
        <v>0</v>
      </c>
      <c r="Y603" s="83"/>
      <c r="Z603" s="110">
        <f t="shared" si="76"/>
        <v>0</v>
      </c>
      <c r="AA603" s="111"/>
      <c r="AB603" s="92"/>
      <c r="AC603" s="92"/>
      <c r="AD603" s="92"/>
      <c r="AE603" s="92"/>
      <c r="AF603" s="92"/>
      <c r="AG603" s="92"/>
      <c r="AH603" s="92"/>
      <c r="AI603" s="109">
        <f t="shared" si="77"/>
        <v>0</v>
      </c>
      <c r="AJ603" s="83"/>
      <c r="AK603" s="110">
        <f t="shared" si="78"/>
        <v>0</v>
      </c>
      <c r="AL603" s="111"/>
      <c r="AM603" s="92"/>
      <c r="AN603" s="92">
        <v>1</v>
      </c>
      <c r="AO603" s="92"/>
      <c r="AP603" s="92"/>
      <c r="AQ603" s="92"/>
      <c r="AR603" s="92"/>
      <c r="AS603" s="92"/>
      <c r="AT603" s="92"/>
      <c r="AU603" s="92"/>
      <c r="AV603" s="109">
        <f t="shared" si="79"/>
        <v>25</v>
      </c>
      <c r="AW603" s="75"/>
      <c r="AX603" s="110">
        <f t="shared" si="80"/>
        <v>0.92592592592592582</v>
      </c>
      <c r="AY603" s="111"/>
      <c r="AZ603" s="93"/>
      <c r="BA603" s="94" t="s">
        <v>131</v>
      </c>
      <c r="BB603" s="71"/>
      <c r="BC603" s="95"/>
      <c r="BD603" s="41">
        <v>3</v>
      </c>
      <c r="BE603" s="52">
        <v>38</v>
      </c>
      <c r="BF603" s="103">
        <v>3813</v>
      </c>
      <c r="BG603" s="280" t="s">
        <v>52</v>
      </c>
    </row>
    <row r="604" spans="1:59" s="63" customFormat="1" ht="12.75" x14ac:dyDescent="0.2">
      <c r="A604" s="196">
        <v>3</v>
      </c>
      <c r="B604" s="197" t="s">
        <v>108</v>
      </c>
      <c r="C604" s="208">
        <v>38</v>
      </c>
      <c r="D604" s="209" t="s">
        <v>331</v>
      </c>
      <c r="E604" s="212">
        <v>3813</v>
      </c>
      <c r="F604" s="213" t="s">
        <v>350</v>
      </c>
      <c r="G604" s="231" t="s">
        <v>1192</v>
      </c>
      <c r="H604" s="89"/>
      <c r="I604" s="90" t="s">
        <v>371</v>
      </c>
      <c r="J604" s="90"/>
      <c r="K604" s="90" t="s">
        <v>64</v>
      </c>
      <c r="L604" s="90" t="s">
        <v>322</v>
      </c>
      <c r="M604" s="91"/>
      <c r="N604" s="312">
        <v>1</v>
      </c>
      <c r="O604" s="313">
        <f t="shared" si="81"/>
        <v>3.7037037037037035E-2</v>
      </c>
      <c r="P604" s="104"/>
      <c r="Q604" s="92"/>
      <c r="R604" s="92"/>
      <c r="S604" s="92"/>
      <c r="T604" s="92"/>
      <c r="U604" s="92"/>
      <c r="V604" s="92"/>
      <c r="W604" s="92"/>
      <c r="X604" s="109">
        <f t="shared" si="75"/>
        <v>0</v>
      </c>
      <c r="Y604" s="83"/>
      <c r="Z604" s="110">
        <f t="shared" si="76"/>
        <v>0</v>
      </c>
      <c r="AA604" s="111"/>
      <c r="AB604" s="92"/>
      <c r="AC604" s="92"/>
      <c r="AD604" s="92"/>
      <c r="AE604" s="92"/>
      <c r="AF604" s="92"/>
      <c r="AG604" s="92"/>
      <c r="AH604" s="92"/>
      <c r="AI604" s="109">
        <f t="shared" si="77"/>
        <v>0</v>
      </c>
      <c r="AJ604" s="83"/>
      <c r="AK604" s="110">
        <f t="shared" si="78"/>
        <v>0</v>
      </c>
      <c r="AL604" s="111"/>
      <c r="AM604" s="92"/>
      <c r="AN604" s="92"/>
      <c r="AO604" s="92"/>
      <c r="AP604" s="92"/>
      <c r="AQ604" s="92"/>
      <c r="AR604" s="92">
        <v>1</v>
      </c>
      <c r="AS604" s="92"/>
      <c r="AT604" s="92"/>
      <c r="AU604" s="92"/>
      <c r="AV604" s="109">
        <f t="shared" si="79"/>
        <v>500</v>
      </c>
      <c r="AW604" s="75"/>
      <c r="AX604" s="110">
        <f t="shared" si="80"/>
        <v>18.518518518518519</v>
      </c>
      <c r="AY604" s="111"/>
      <c r="AZ604" s="93"/>
      <c r="BA604" s="94" t="s">
        <v>105</v>
      </c>
      <c r="BB604" s="71"/>
      <c r="BC604" s="95"/>
      <c r="BD604" s="41">
        <v>3</v>
      </c>
      <c r="BE604" s="52">
        <v>38</v>
      </c>
      <c r="BF604" s="103">
        <v>3813</v>
      </c>
      <c r="BG604" s="280" t="s">
        <v>52</v>
      </c>
    </row>
    <row r="605" spans="1:59" s="63" customFormat="1" ht="12.75" x14ac:dyDescent="0.2">
      <c r="A605" s="196">
        <v>3</v>
      </c>
      <c r="B605" s="197" t="s">
        <v>108</v>
      </c>
      <c r="C605" s="208">
        <v>38</v>
      </c>
      <c r="D605" s="209" t="s">
        <v>331</v>
      </c>
      <c r="E605" s="212">
        <v>3813</v>
      </c>
      <c r="F605" s="213" t="s">
        <v>350</v>
      </c>
      <c r="G605" s="231" t="s">
        <v>1192</v>
      </c>
      <c r="H605" s="89"/>
      <c r="I605" s="90" t="s">
        <v>341</v>
      </c>
      <c r="J605" s="90"/>
      <c r="K605" s="90" t="s">
        <v>64</v>
      </c>
      <c r="L605" s="90" t="s">
        <v>147</v>
      </c>
      <c r="M605" s="91"/>
      <c r="N605" s="312">
        <v>1</v>
      </c>
      <c r="O605" s="313">
        <f t="shared" si="81"/>
        <v>3.7037037037037035E-2</v>
      </c>
      <c r="P605" s="104"/>
      <c r="Q605" s="92"/>
      <c r="R605" s="92"/>
      <c r="S605" s="92"/>
      <c r="T605" s="92"/>
      <c r="U605" s="92"/>
      <c r="V605" s="92"/>
      <c r="W605" s="92"/>
      <c r="X605" s="109">
        <f t="shared" si="75"/>
        <v>0</v>
      </c>
      <c r="Y605" s="83"/>
      <c r="Z605" s="110">
        <f t="shared" si="76"/>
        <v>0</v>
      </c>
      <c r="AA605" s="111"/>
      <c r="AB605" s="92"/>
      <c r="AC605" s="92"/>
      <c r="AD605" s="92"/>
      <c r="AE605" s="92"/>
      <c r="AF605" s="92"/>
      <c r="AG605" s="92"/>
      <c r="AH605" s="92"/>
      <c r="AI605" s="109">
        <f t="shared" si="77"/>
        <v>0</v>
      </c>
      <c r="AJ605" s="83"/>
      <c r="AK605" s="110">
        <f t="shared" si="78"/>
        <v>0</v>
      </c>
      <c r="AL605" s="111"/>
      <c r="AM605" s="92"/>
      <c r="AN605" s="92"/>
      <c r="AO605" s="92">
        <v>1</v>
      </c>
      <c r="AP605" s="92"/>
      <c r="AQ605" s="92"/>
      <c r="AR605" s="92"/>
      <c r="AS605" s="92"/>
      <c r="AT605" s="92"/>
      <c r="AU605" s="92"/>
      <c r="AV605" s="109">
        <f t="shared" si="79"/>
        <v>50</v>
      </c>
      <c r="AW605" s="75"/>
      <c r="AX605" s="110">
        <f t="shared" si="80"/>
        <v>1.8518518518518516</v>
      </c>
      <c r="AY605" s="111"/>
      <c r="AZ605" s="93"/>
      <c r="BA605" s="94" t="s">
        <v>131</v>
      </c>
      <c r="BB605" s="71"/>
      <c r="BC605" s="95"/>
      <c r="BD605" s="41">
        <v>3</v>
      </c>
      <c r="BE605" s="52">
        <v>38</v>
      </c>
      <c r="BF605" s="103">
        <v>3813</v>
      </c>
      <c r="BG605" s="280" t="s">
        <v>52</v>
      </c>
    </row>
    <row r="606" spans="1:59" s="63" customFormat="1" ht="12.75" x14ac:dyDescent="0.2">
      <c r="A606" s="196">
        <v>3</v>
      </c>
      <c r="B606" s="197" t="s">
        <v>108</v>
      </c>
      <c r="C606" s="208">
        <v>38</v>
      </c>
      <c r="D606" s="209" t="s">
        <v>331</v>
      </c>
      <c r="E606" s="212">
        <v>3813</v>
      </c>
      <c r="F606" s="213" t="s">
        <v>350</v>
      </c>
      <c r="G606" s="231" t="s">
        <v>1192</v>
      </c>
      <c r="H606" s="89"/>
      <c r="I606" s="90" t="s">
        <v>338</v>
      </c>
      <c r="J606" s="90"/>
      <c r="K606" s="90" t="s">
        <v>64</v>
      </c>
      <c r="L606" s="90" t="s">
        <v>340</v>
      </c>
      <c r="M606" s="91"/>
      <c r="N606" s="312">
        <v>1</v>
      </c>
      <c r="O606" s="313">
        <f t="shared" si="81"/>
        <v>3.7037037037037035E-2</v>
      </c>
      <c r="P606" s="104"/>
      <c r="Q606" s="92"/>
      <c r="R606" s="92"/>
      <c r="S606" s="92"/>
      <c r="T606" s="92"/>
      <c r="U606" s="92"/>
      <c r="V606" s="92"/>
      <c r="W606" s="92"/>
      <c r="X606" s="109">
        <f t="shared" si="75"/>
        <v>0</v>
      </c>
      <c r="Y606" s="83"/>
      <c r="Z606" s="110">
        <f t="shared" si="76"/>
        <v>0</v>
      </c>
      <c r="AA606" s="111"/>
      <c r="AB606" s="92"/>
      <c r="AC606" s="92"/>
      <c r="AD606" s="92"/>
      <c r="AE606" s="92"/>
      <c r="AF606" s="92"/>
      <c r="AG606" s="92"/>
      <c r="AH606" s="92"/>
      <c r="AI606" s="109">
        <f t="shared" si="77"/>
        <v>0</v>
      </c>
      <c r="AJ606" s="83"/>
      <c r="AK606" s="110">
        <f t="shared" si="78"/>
        <v>0</v>
      </c>
      <c r="AL606" s="111"/>
      <c r="AM606" s="92"/>
      <c r="AN606" s="92"/>
      <c r="AO606" s="92">
        <v>1</v>
      </c>
      <c r="AP606" s="92"/>
      <c r="AQ606" s="92"/>
      <c r="AR606" s="92"/>
      <c r="AS606" s="92"/>
      <c r="AT606" s="92"/>
      <c r="AU606" s="92"/>
      <c r="AV606" s="109">
        <f t="shared" si="79"/>
        <v>50</v>
      </c>
      <c r="AW606" s="75"/>
      <c r="AX606" s="110">
        <f t="shared" si="80"/>
        <v>1.8518518518518516</v>
      </c>
      <c r="AY606" s="111"/>
      <c r="AZ606" s="93"/>
      <c r="BA606" s="94" t="s">
        <v>131</v>
      </c>
      <c r="BB606" s="71"/>
      <c r="BC606" s="95"/>
      <c r="BD606" s="41">
        <v>3</v>
      </c>
      <c r="BE606" s="52">
        <v>38</v>
      </c>
      <c r="BF606" s="103">
        <v>3813</v>
      </c>
      <c r="BG606" s="280" t="s">
        <v>52</v>
      </c>
    </row>
    <row r="607" spans="1:59" s="63" customFormat="1" ht="12.75" x14ac:dyDescent="0.2">
      <c r="A607" s="196">
        <v>3</v>
      </c>
      <c r="B607" s="197" t="s">
        <v>108</v>
      </c>
      <c r="C607" s="208">
        <v>38</v>
      </c>
      <c r="D607" s="209" t="s">
        <v>331</v>
      </c>
      <c r="E607" s="212">
        <v>3813</v>
      </c>
      <c r="F607" s="213" t="s">
        <v>350</v>
      </c>
      <c r="G607" s="231" t="s">
        <v>1192</v>
      </c>
      <c r="H607" s="89"/>
      <c r="I607" s="90" t="s">
        <v>344</v>
      </c>
      <c r="J607" s="90"/>
      <c r="K607" s="90" t="s">
        <v>64</v>
      </c>
      <c r="L607" s="90" t="s">
        <v>1097</v>
      </c>
      <c r="M607" s="91"/>
      <c r="N607" s="312">
        <v>1</v>
      </c>
      <c r="O607" s="313">
        <f t="shared" si="81"/>
        <v>3.7037037037037035E-2</v>
      </c>
      <c r="P607" s="104"/>
      <c r="Q607" s="92"/>
      <c r="R607" s="92"/>
      <c r="S607" s="92"/>
      <c r="T607" s="92"/>
      <c r="U607" s="92"/>
      <c r="V607" s="92"/>
      <c r="W607" s="92"/>
      <c r="X607" s="109">
        <f t="shared" si="75"/>
        <v>0</v>
      </c>
      <c r="Y607" s="83"/>
      <c r="Z607" s="110">
        <f t="shared" si="76"/>
        <v>0</v>
      </c>
      <c r="AA607" s="111"/>
      <c r="AB607" s="92"/>
      <c r="AC607" s="92"/>
      <c r="AD607" s="92"/>
      <c r="AE607" s="92"/>
      <c r="AF607" s="92"/>
      <c r="AG607" s="92"/>
      <c r="AH607" s="92"/>
      <c r="AI607" s="109">
        <f t="shared" si="77"/>
        <v>0</v>
      </c>
      <c r="AJ607" s="83"/>
      <c r="AK607" s="110">
        <f t="shared" si="78"/>
        <v>0</v>
      </c>
      <c r="AL607" s="111"/>
      <c r="AM607" s="92"/>
      <c r="AN607" s="92"/>
      <c r="AO607" s="92">
        <v>1</v>
      </c>
      <c r="AP607" s="92"/>
      <c r="AQ607" s="92"/>
      <c r="AR607" s="92"/>
      <c r="AS607" s="92"/>
      <c r="AT607" s="92"/>
      <c r="AU607" s="92"/>
      <c r="AV607" s="109">
        <f t="shared" si="79"/>
        <v>50</v>
      </c>
      <c r="AW607" s="75"/>
      <c r="AX607" s="110">
        <f t="shared" si="80"/>
        <v>1.8518518518518516</v>
      </c>
      <c r="AY607" s="111"/>
      <c r="AZ607" s="93"/>
      <c r="BA607" s="94" t="s">
        <v>131</v>
      </c>
      <c r="BB607" s="71"/>
      <c r="BC607" s="95"/>
      <c r="BD607" s="41">
        <v>3</v>
      </c>
      <c r="BE607" s="52">
        <v>38</v>
      </c>
      <c r="BF607" s="103">
        <v>3813</v>
      </c>
      <c r="BG607" s="280" t="s">
        <v>52</v>
      </c>
    </row>
    <row r="608" spans="1:59" s="63" customFormat="1" ht="12.75" x14ac:dyDescent="0.2">
      <c r="A608" s="196">
        <v>3</v>
      </c>
      <c r="B608" s="197" t="s">
        <v>108</v>
      </c>
      <c r="C608" s="208">
        <v>38</v>
      </c>
      <c r="D608" s="209" t="s">
        <v>331</v>
      </c>
      <c r="E608" s="212">
        <v>3813</v>
      </c>
      <c r="F608" s="213" t="s">
        <v>350</v>
      </c>
      <c r="G608" s="231" t="s">
        <v>1192</v>
      </c>
      <c r="H608" s="89"/>
      <c r="I608" s="90" t="s">
        <v>372</v>
      </c>
      <c r="J608" s="90"/>
      <c r="K608" s="90" t="s">
        <v>64</v>
      </c>
      <c r="L608" s="90" t="s">
        <v>76</v>
      </c>
      <c r="M608" s="91"/>
      <c r="N608" s="312">
        <v>1</v>
      </c>
      <c r="O608" s="313">
        <f t="shared" si="81"/>
        <v>3.7037037037037035E-2</v>
      </c>
      <c r="P608" s="104">
        <v>1</v>
      </c>
      <c r="Q608" s="92"/>
      <c r="R608" s="92"/>
      <c r="S608" s="92"/>
      <c r="T608" s="92"/>
      <c r="U608" s="92"/>
      <c r="V608" s="92"/>
      <c r="W608" s="92"/>
      <c r="X608" s="109">
        <f t="shared" si="75"/>
        <v>100</v>
      </c>
      <c r="Y608" s="83"/>
      <c r="Z608" s="110">
        <f t="shared" si="76"/>
        <v>3.7037037037037033</v>
      </c>
      <c r="AA608" s="111"/>
      <c r="AB608" s="92"/>
      <c r="AC608" s="92"/>
      <c r="AD608" s="92"/>
      <c r="AE608" s="92"/>
      <c r="AF608" s="92"/>
      <c r="AG608" s="92"/>
      <c r="AH608" s="92"/>
      <c r="AI608" s="109">
        <f t="shared" si="77"/>
        <v>0</v>
      </c>
      <c r="AJ608" s="83"/>
      <c r="AK608" s="110">
        <f t="shared" si="78"/>
        <v>0</v>
      </c>
      <c r="AL608" s="111"/>
      <c r="AM608" s="92"/>
      <c r="AN608" s="92"/>
      <c r="AO608" s="92"/>
      <c r="AP608" s="92"/>
      <c r="AQ608" s="92"/>
      <c r="AR608" s="92"/>
      <c r="AS608" s="92"/>
      <c r="AT608" s="92">
        <v>1</v>
      </c>
      <c r="AU608" s="92"/>
      <c r="AV608" s="109">
        <f t="shared" si="79"/>
        <v>2500</v>
      </c>
      <c r="AW608" s="75"/>
      <c r="AX608" s="110">
        <f t="shared" si="80"/>
        <v>92.592592592592581</v>
      </c>
      <c r="AY608" s="111"/>
      <c r="AZ608" s="93"/>
      <c r="BA608" s="94" t="s">
        <v>373</v>
      </c>
      <c r="BB608" s="71"/>
      <c r="BC608" s="95"/>
      <c r="BD608" s="41">
        <v>3</v>
      </c>
      <c r="BE608" s="52">
        <v>38</v>
      </c>
      <c r="BF608" s="103">
        <v>3813</v>
      </c>
      <c r="BG608" s="280" t="s">
        <v>52</v>
      </c>
    </row>
    <row r="609" spans="1:59" s="63" customFormat="1" ht="12.75" x14ac:dyDescent="0.2">
      <c r="A609" s="196">
        <v>3</v>
      </c>
      <c r="B609" s="197" t="s">
        <v>108</v>
      </c>
      <c r="C609" s="208">
        <v>38</v>
      </c>
      <c r="D609" s="209" t="s">
        <v>331</v>
      </c>
      <c r="E609" s="212">
        <v>3813</v>
      </c>
      <c r="F609" s="213" t="s">
        <v>350</v>
      </c>
      <c r="G609" s="231" t="s">
        <v>1192</v>
      </c>
      <c r="H609" s="89"/>
      <c r="I609" s="90" t="s">
        <v>374</v>
      </c>
      <c r="J609" s="90"/>
      <c r="K609" s="90" t="s">
        <v>64</v>
      </c>
      <c r="L609" s="90" t="s">
        <v>1315</v>
      </c>
      <c r="M609" s="91"/>
      <c r="N609" s="312">
        <v>1</v>
      </c>
      <c r="O609" s="313">
        <f t="shared" si="81"/>
        <v>3.7037037037037035E-2</v>
      </c>
      <c r="P609" s="104"/>
      <c r="Q609" s="92"/>
      <c r="R609" s="92"/>
      <c r="S609" s="92"/>
      <c r="T609" s="92"/>
      <c r="U609" s="92"/>
      <c r="V609" s="92"/>
      <c r="W609" s="92"/>
      <c r="X609" s="109">
        <f t="shared" si="75"/>
        <v>0</v>
      </c>
      <c r="Y609" s="83"/>
      <c r="Z609" s="110">
        <f t="shared" si="76"/>
        <v>0</v>
      </c>
      <c r="AA609" s="111"/>
      <c r="AB609" s="92"/>
      <c r="AC609" s="92"/>
      <c r="AD609" s="92"/>
      <c r="AE609" s="92"/>
      <c r="AF609" s="92"/>
      <c r="AG609" s="92"/>
      <c r="AH609" s="92"/>
      <c r="AI609" s="109">
        <f t="shared" si="77"/>
        <v>0</v>
      </c>
      <c r="AJ609" s="83"/>
      <c r="AK609" s="110">
        <f t="shared" si="78"/>
        <v>0</v>
      </c>
      <c r="AL609" s="111"/>
      <c r="AM609" s="92"/>
      <c r="AN609" s="92"/>
      <c r="AO609" s="92">
        <v>1</v>
      </c>
      <c r="AP609" s="92"/>
      <c r="AQ609" s="92"/>
      <c r="AR609" s="92"/>
      <c r="AS609" s="92"/>
      <c r="AT609" s="92"/>
      <c r="AU609" s="92"/>
      <c r="AV609" s="109">
        <f t="shared" si="79"/>
        <v>50</v>
      </c>
      <c r="AW609" s="75"/>
      <c r="AX609" s="110">
        <f t="shared" si="80"/>
        <v>1.8518518518518516</v>
      </c>
      <c r="AY609" s="111"/>
      <c r="AZ609" s="93"/>
      <c r="BA609" s="94" t="s">
        <v>373</v>
      </c>
      <c r="BB609" s="71"/>
      <c r="BC609" s="95"/>
      <c r="BD609" s="41">
        <v>3</v>
      </c>
      <c r="BE609" s="52">
        <v>38</v>
      </c>
      <c r="BF609" s="103">
        <v>3813</v>
      </c>
      <c r="BG609" s="280" t="s">
        <v>52</v>
      </c>
    </row>
    <row r="610" spans="1:59" s="63" customFormat="1" ht="12.75" x14ac:dyDescent="0.2">
      <c r="A610" s="196">
        <v>3</v>
      </c>
      <c r="B610" s="197" t="s">
        <v>108</v>
      </c>
      <c r="C610" s="208">
        <v>38</v>
      </c>
      <c r="D610" s="209" t="s">
        <v>331</v>
      </c>
      <c r="E610" s="212">
        <v>3813</v>
      </c>
      <c r="F610" s="213" t="s">
        <v>350</v>
      </c>
      <c r="G610" s="231" t="s">
        <v>1192</v>
      </c>
      <c r="H610" s="89"/>
      <c r="I610" s="90" t="s">
        <v>376</v>
      </c>
      <c r="J610" s="90"/>
      <c r="K610" s="90" t="s">
        <v>64</v>
      </c>
      <c r="L610" s="90" t="s">
        <v>195</v>
      </c>
      <c r="M610" s="91"/>
      <c r="N610" s="312">
        <v>1</v>
      </c>
      <c r="O610" s="313">
        <f t="shared" si="81"/>
        <v>3.7037037037037035E-2</v>
      </c>
      <c r="P610" s="104"/>
      <c r="Q610" s="92"/>
      <c r="R610" s="92"/>
      <c r="S610" s="92"/>
      <c r="T610" s="92"/>
      <c r="U610" s="92"/>
      <c r="V610" s="92"/>
      <c r="W610" s="92"/>
      <c r="X610" s="109">
        <f t="shared" si="75"/>
        <v>0</v>
      </c>
      <c r="Y610" s="83"/>
      <c r="Z610" s="110">
        <f t="shared" si="76"/>
        <v>0</v>
      </c>
      <c r="AA610" s="111"/>
      <c r="AB610" s="92"/>
      <c r="AC610" s="92"/>
      <c r="AD610" s="92"/>
      <c r="AE610" s="92"/>
      <c r="AF610" s="92"/>
      <c r="AG610" s="92"/>
      <c r="AH610" s="92"/>
      <c r="AI610" s="109">
        <f t="shared" si="77"/>
        <v>0</v>
      </c>
      <c r="AJ610" s="83"/>
      <c r="AK610" s="110">
        <f t="shared" si="78"/>
        <v>0</v>
      </c>
      <c r="AL610" s="111"/>
      <c r="AM610" s="92"/>
      <c r="AN610" s="92"/>
      <c r="AO610" s="92"/>
      <c r="AP610" s="92"/>
      <c r="AQ610" s="92"/>
      <c r="AR610" s="92">
        <v>1</v>
      </c>
      <c r="AS610" s="92"/>
      <c r="AT610" s="92"/>
      <c r="AU610" s="92"/>
      <c r="AV610" s="109">
        <f t="shared" si="79"/>
        <v>500</v>
      </c>
      <c r="AW610" s="75"/>
      <c r="AX610" s="110">
        <f t="shared" si="80"/>
        <v>18.518518518518519</v>
      </c>
      <c r="AY610" s="111"/>
      <c r="AZ610" s="93"/>
      <c r="BA610" s="94" t="s">
        <v>373</v>
      </c>
      <c r="BB610" s="71"/>
      <c r="BC610" s="95"/>
      <c r="BD610" s="41">
        <v>3</v>
      </c>
      <c r="BE610" s="52">
        <v>38</v>
      </c>
      <c r="BF610" s="103">
        <v>3813</v>
      </c>
      <c r="BG610" s="280" t="s">
        <v>52</v>
      </c>
    </row>
    <row r="611" spans="1:59" s="63" customFormat="1" ht="12.75" x14ac:dyDescent="0.2">
      <c r="A611" s="196">
        <v>3</v>
      </c>
      <c r="B611" s="197" t="s">
        <v>108</v>
      </c>
      <c r="C611" s="208">
        <v>38</v>
      </c>
      <c r="D611" s="209" t="s">
        <v>331</v>
      </c>
      <c r="E611" s="212">
        <v>3813</v>
      </c>
      <c r="F611" s="213" t="s">
        <v>350</v>
      </c>
      <c r="G611" s="231" t="s">
        <v>1192</v>
      </c>
      <c r="H611" s="89"/>
      <c r="I611" s="90" t="s">
        <v>377</v>
      </c>
      <c r="J611" s="90"/>
      <c r="K611" s="90" t="s">
        <v>64</v>
      </c>
      <c r="L611" s="90" t="s">
        <v>76</v>
      </c>
      <c r="M611" s="91"/>
      <c r="N611" s="312">
        <v>1</v>
      </c>
      <c r="O611" s="313">
        <f t="shared" si="81"/>
        <v>3.7037037037037035E-2</v>
      </c>
      <c r="P611" s="104">
        <v>1</v>
      </c>
      <c r="Q611" s="92"/>
      <c r="R611" s="92"/>
      <c r="S611" s="92"/>
      <c r="T611" s="92"/>
      <c r="U611" s="92"/>
      <c r="V611" s="92"/>
      <c r="W611" s="92"/>
      <c r="X611" s="109">
        <f t="shared" si="75"/>
        <v>100</v>
      </c>
      <c r="Y611" s="83"/>
      <c r="Z611" s="110">
        <f t="shared" si="76"/>
        <v>3.7037037037037033</v>
      </c>
      <c r="AA611" s="111"/>
      <c r="AB611" s="92"/>
      <c r="AC611" s="92"/>
      <c r="AD611" s="92"/>
      <c r="AE611" s="92"/>
      <c r="AF611" s="92"/>
      <c r="AG611" s="92"/>
      <c r="AH611" s="92"/>
      <c r="AI611" s="109">
        <f t="shared" si="77"/>
        <v>0</v>
      </c>
      <c r="AJ611" s="83"/>
      <c r="AK611" s="110">
        <f t="shared" si="78"/>
        <v>0</v>
      </c>
      <c r="AL611" s="111"/>
      <c r="AM611" s="92"/>
      <c r="AN611" s="92"/>
      <c r="AO611" s="92"/>
      <c r="AP611" s="92"/>
      <c r="AQ611" s="92"/>
      <c r="AR611" s="92"/>
      <c r="AS611" s="92"/>
      <c r="AT611" s="92">
        <v>1</v>
      </c>
      <c r="AU611" s="92"/>
      <c r="AV611" s="109">
        <f t="shared" si="79"/>
        <v>2500</v>
      </c>
      <c r="AW611" s="75"/>
      <c r="AX611" s="110">
        <f t="shared" si="80"/>
        <v>92.592592592592581</v>
      </c>
      <c r="AY611" s="111"/>
      <c r="AZ611" s="93"/>
      <c r="BA611" s="94" t="s">
        <v>373</v>
      </c>
      <c r="BB611" s="71"/>
      <c r="BC611" s="95"/>
      <c r="BD611" s="41">
        <v>3</v>
      </c>
      <c r="BE611" s="52">
        <v>38</v>
      </c>
      <c r="BF611" s="103">
        <v>3813</v>
      </c>
      <c r="BG611" s="280" t="s">
        <v>52</v>
      </c>
    </row>
    <row r="612" spans="1:59" s="63" customFormat="1" ht="12.75" x14ac:dyDescent="0.2">
      <c r="A612" s="196">
        <v>3</v>
      </c>
      <c r="B612" s="197" t="s">
        <v>108</v>
      </c>
      <c r="C612" s="208">
        <v>38</v>
      </c>
      <c r="D612" s="209" t="s">
        <v>331</v>
      </c>
      <c r="E612" s="212">
        <v>3813</v>
      </c>
      <c r="F612" s="213" t="s">
        <v>350</v>
      </c>
      <c r="G612" s="231" t="s">
        <v>1192</v>
      </c>
      <c r="H612" s="89"/>
      <c r="I612" s="90" t="s">
        <v>378</v>
      </c>
      <c r="J612" s="90"/>
      <c r="K612" s="90" t="s">
        <v>64</v>
      </c>
      <c r="L612" s="90" t="s">
        <v>202</v>
      </c>
      <c r="M612" s="91"/>
      <c r="N612" s="312">
        <v>1</v>
      </c>
      <c r="O612" s="313">
        <f t="shared" si="81"/>
        <v>3.7037037037037035E-2</v>
      </c>
      <c r="P612" s="104">
        <v>1</v>
      </c>
      <c r="Q612" s="92"/>
      <c r="R612" s="92"/>
      <c r="S612" s="92"/>
      <c r="T612" s="92"/>
      <c r="U612" s="92"/>
      <c r="V612" s="92"/>
      <c r="W612" s="92"/>
      <c r="X612" s="109">
        <f t="shared" si="75"/>
        <v>100</v>
      </c>
      <c r="Y612" s="83"/>
      <c r="Z612" s="110">
        <f t="shared" si="76"/>
        <v>3.7037037037037033</v>
      </c>
      <c r="AA612" s="111"/>
      <c r="AB612" s="92"/>
      <c r="AC612" s="92"/>
      <c r="AD612" s="92"/>
      <c r="AE612" s="92"/>
      <c r="AF612" s="92"/>
      <c r="AG612" s="92"/>
      <c r="AH612" s="92"/>
      <c r="AI612" s="109">
        <f t="shared" si="77"/>
        <v>0</v>
      </c>
      <c r="AJ612" s="83"/>
      <c r="AK612" s="110">
        <f t="shared" si="78"/>
        <v>0</v>
      </c>
      <c r="AL612" s="111"/>
      <c r="AM612" s="92"/>
      <c r="AN612" s="92"/>
      <c r="AO612" s="92"/>
      <c r="AP612" s="92"/>
      <c r="AQ612" s="92"/>
      <c r="AR612" s="92"/>
      <c r="AS612" s="92">
        <v>1</v>
      </c>
      <c r="AT612" s="92"/>
      <c r="AU612" s="92"/>
      <c r="AV612" s="109">
        <f t="shared" si="79"/>
        <v>1000</v>
      </c>
      <c r="AW612" s="75"/>
      <c r="AX612" s="110">
        <f t="shared" si="80"/>
        <v>37.037037037037038</v>
      </c>
      <c r="AY612" s="111"/>
      <c r="AZ612" s="93"/>
      <c r="BA612" s="94" t="s">
        <v>373</v>
      </c>
      <c r="BB612" s="71"/>
      <c r="BC612" s="95"/>
      <c r="BD612" s="41">
        <v>3</v>
      </c>
      <c r="BE612" s="52">
        <v>38</v>
      </c>
      <c r="BF612" s="103">
        <v>3813</v>
      </c>
      <c r="BG612" s="280" t="s">
        <v>52</v>
      </c>
    </row>
    <row r="613" spans="1:59" s="63" customFormat="1" ht="12.75" x14ac:dyDescent="0.2">
      <c r="A613" s="196">
        <v>3</v>
      </c>
      <c r="B613" s="197" t="s">
        <v>108</v>
      </c>
      <c r="C613" s="208">
        <v>38</v>
      </c>
      <c r="D613" s="209" t="s">
        <v>331</v>
      </c>
      <c r="E613" s="212">
        <v>3813</v>
      </c>
      <c r="F613" s="213" t="s">
        <v>350</v>
      </c>
      <c r="G613" s="231" t="s">
        <v>1192</v>
      </c>
      <c r="H613" s="89"/>
      <c r="I613" s="90" t="s">
        <v>379</v>
      </c>
      <c r="J613" s="90"/>
      <c r="K613" s="90" t="s">
        <v>64</v>
      </c>
      <c r="L613" s="90" t="s">
        <v>202</v>
      </c>
      <c r="M613" s="91"/>
      <c r="N613" s="312">
        <v>1</v>
      </c>
      <c r="O613" s="313">
        <f t="shared" si="81"/>
        <v>3.7037037037037035E-2</v>
      </c>
      <c r="P613" s="104">
        <v>1</v>
      </c>
      <c r="Q613" s="92"/>
      <c r="R613" s="92"/>
      <c r="S613" s="92"/>
      <c r="T613" s="92"/>
      <c r="U613" s="92"/>
      <c r="V613" s="92"/>
      <c r="W613" s="92"/>
      <c r="X613" s="109">
        <f t="shared" si="75"/>
        <v>100</v>
      </c>
      <c r="Y613" s="83"/>
      <c r="Z613" s="110">
        <f t="shared" si="76"/>
        <v>3.7037037037037033</v>
      </c>
      <c r="AA613" s="111"/>
      <c r="AB613" s="92"/>
      <c r="AC613" s="92"/>
      <c r="AD613" s="92"/>
      <c r="AE613" s="92"/>
      <c r="AF613" s="92"/>
      <c r="AG613" s="92"/>
      <c r="AH613" s="92"/>
      <c r="AI613" s="109">
        <f t="shared" si="77"/>
        <v>0</v>
      </c>
      <c r="AJ613" s="83"/>
      <c r="AK613" s="110">
        <f t="shared" si="78"/>
        <v>0</v>
      </c>
      <c r="AL613" s="111"/>
      <c r="AM613" s="92"/>
      <c r="AN613" s="92"/>
      <c r="AO613" s="92"/>
      <c r="AP613" s="92"/>
      <c r="AQ613" s="92"/>
      <c r="AR613" s="92"/>
      <c r="AS613" s="92">
        <v>1</v>
      </c>
      <c r="AT613" s="92"/>
      <c r="AU613" s="92"/>
      <c r="AV613" s="109">
        <f t="shared" si="79"/>
        <v>1000</v>
      </c>
      <c r="AW613" s="75"/>
      <c r="AX613" s="110">
        <f t="shared" si="80"/>
        <v>37.037037037037038</v>
      </c>
      <c r="AY613" s="111"/>
      <c r="AZ613" s="93"/>
      <c r="BA613" s="94" t="s">
        <v>373</v>
      </c>
      <c r="BB613" s="71"/>
      <c r="BC613" s="95"/>
      <c r="BD613" s="41">
        <v>3</v>
      </c>
      <c r="BE613" s="52">
        <v>38</v>
      </c>
      <c r="BF613" s="103">
        <v>3813</v>
      </c>
      <c r="BG613" s="280" t="s">
        <v>52</v>
      </c>
    </row>
    <row r="614" spans="1:59" s="63" customFormat="1" ht="12.75" x14ac:dyDescent="0.2">
      <c r="A614" s="196">
        <v>3</v>
      </c>
      <c r="B614" s="197" t="s">
        <v>108</v>
      </c>
      <c r="C614" s="208">
        <v>38</v>
      </c>
      <c r="D614" s="209" t="s">
        <v>331</v>
      </c>
      <c r="E614" s="212">
        <v>3813</v>
      </c>
      <c r="F614" s="213" t="s">
        <v>350</v>
      </c>
      <c r="G614" s="231" t="s">
        <v>1192</v>
      </c>
      <c r="H614" s="89"/>
      <c r="I614" s="90" t="s">
        <v>380</v>
      </c>
      <c r="J614" s="90"/>
      <c r="K614" s="90" t="s">
        <v>64</v>
      </c>
      <c r="L614" s="90" t="s">
        <v>271</v>
      </c>
      <c r="M614" s="91"/>
      <c r="N614" s="312">
        <v>1</v>
      </c>
      <c r="O614" s="313">
        <f t="shared" si="81"/>
        <v>3.7037037037037035E-2</v>
      </c>
      <c r="P614" s="104"/>
      <c r="Q614" s="92"/>
      <c r="R614" s="92"/>
      <c r="S614" s="92"/>
      <c r="T614" s="92"/>
      <c r="U614" s="92"/>
      <c r="V614" s="92"/>
      <c r="W614" s="92"/>
      <c r="X614" s="109">
        <f t="shared" si="75"/>
        <v>0</v>
      </c>
      <c r="Y614" s="83"/>
      <c r="Z614" s="110">
        <f t="shared" si="76"/>
        <v>0</v>
      </c>
      <c r="AA614" s="111"/>
      <c r="AB614" s="92"/>
      <c r="AC614" s="92"/>
      <c r="AD614" s="92"/>
      <c r="AE614" s="92"/>
      <c r="AF614" s="92"/>
      <c r="AG614" s="92"/>
      <c r="AH614" s="92"/>
      <c r="AI614" s="109">
        <f t="shared" si="77"/>
        <v>0</v>
      </c>
      <c r="AJ614" s="83"/>
      <c r="AK614" s="110">
        <f t="shared" si="78"/>
        <v>0</v>
      </c>
      <c r="AL614" s="111"/>
      <c r="AM614" s="92"/>
      <c r="AN614" s="92"/>
      <c r="AO614" s="92"/>
      <c r="AP614" s="92"/>
      <c r="AQ614" s="92">
        <v>1</v>
      </c>
      <c r="AR614" s="92"/>
      <c r="AS614" s="92"/>
      <c r="AT614" s="92"/>
      <c r="AU614" s="92"/>
      <c r="AV614" s="109">
        <f t="shared" si="79"/>
        <v>250</v>
      </c>
      <c r="AW614" s="75"/>
      <c r="AX614" s="110">
        <f t="shared" si="80"/>
        <v>9.2592592592592595</v>
      </c>
      <c r="AY614" s="111"/>
      <c r="AZ614" s="93"/>
      <c r="BA614" s="94" t="s">
        <v>373</v>
      </c>
      <c r="BB614" s="71"/>
      <c r="BC614" s="95"/>
      <c r="BD614" s="41">
        <v>3</v>
      </c>
      <c r="BE614" s="52">
        <v>38</v>
      </c>
      <c r="BF614" s="103">
        <v>3813</v>
      </c>
      <c r="BG614" s="280" t="s">
        <v>52</v>
      </c>
    </row>
    <row r="615" spans="1:59" s="63" customFormat="1" ht="12.75" x14ac:dyDescent="0.2">
      <c r="A615" s="196">
        <v>3</v>
      </c>
      <c r="B615" s="197" t="s">
        <v>108</v>
      </c>
      <c r="C615" s="208">
        <v>38</v>
      </c>
      <c r="D615" s="209" t="s">
        <v>331</v>
      </c>
      <c r="E615" s="212">
        <v>3813</v>
      </c>
      <c r="F615" s="213" t="s">
        <v>350</v>
      </c>
      <c r="G615" s="231" t="s">
        <v>1192</v>
      </c>
      <c r="H615" s="89"/>
      <c r="I615" s="90" t="s">
        <v>381</v>
      </c>
      <c r="J615" s="90"/>
      <c r="K615" s="90" t="s">
        <v>64</v>
      </c>
      <c r="L615" s="90" t="s">
        <v>148</v>
      </c>
      <c r="M615" s="91"/>
      <c r="N615" s="312">
        <v>1</v>
      </c>
      <c r="O615" s="313">
        <f t="shared" si="81"/>
        <v>3.7037037037037035E-2</v>
      </c>
      <c r="P615" s="104"/>
      <c r="Q615" s="92"/>
      <c r="R615" s="92"/>
      <c r="S615" s="92"/>
      <c r="T615" s="92"/>
      <c r="U615" s="92"/>
      <c r="V615" s="92"/>
      <c r="W615" s="92"/>
      <c r="X615" s="109">
        <f t="shared" si="75"/>
        <v>0</v>
      </c>
      <c r="Y615" s="83"/>
      <c r="Z615" s="110">
        <f t="shared" si="76"/>
        <v>0</v>
      </c>
      <c r="AA615" s="111"/>
      <c r="AB615" s="92"/>
      <c r="AC615" s="92"/>
      <c r="AD615" s="92"/>
      <c r="AE615" s="92"/>
      <c r="AF615" s="92"/>
      <c r="AG615" s="92"/>
      <c r="AH615" s="92"/>
      <c r="AI615" s="109">
        <f t="shared" si="77"/>
        <v>0</v>
      </c>
      <c r="AJ615" s="83"/>
      <c r="AK615" s="110">
        <f t="shared" si="78"/>
        <v>0</v>
      </c>
      <c r="AL615" s="111"/>
      <c r="AM615" s="92"/>
      <c r="AN615" s="92"/>
      <c r="AO615" s="92">
        <v>1</v>
      </c>
      <c r="AP615" s="92"/>
      <c r="AQ615" s="92"/>
      <c r="AR615" s="92"/>
      <c r="AS615" s="92"/>
      <c r="AT615" s="92"/>
      <c r="AU615" s="92"/>
      <c r="AV615" s="109">
        <f t="shared" si="79"/>
        <v>50</v>
      </c>
      <c r="AW615" s="75"/>
      <c r="AX615" s="110">
        <f t="shared" si="80"/>
        <v>1.8518518518518516</v>
      </c>
      <c r="AY615" s="111"/>
      <c r="AZ615" s="93"/>
      <c r="BA615" s="94" t="s">
        <v>373</v>
      </c>
      <c r="BB615" s="71"/>
      <c r="BC615" s="95"/>
      <c r="BD615" s="41">
        <v>3</v>
      </c>
      <c r="BE615" s="52">
        <v>38</v>
      </c>
      <c r="BF615" s="103">
        <v>3813</v>
      </c>
      <c r="BG615" s="280" t="s">
        <v>52</v>
      </c>
    </row>
    <row r="616" spans="1:59" s="63" customFormat="1" ht="12.75" x14ac:dyDescent="0.2">
      <c r="A616" s="196">
        <v>3</v>
      </c>
      <c r="B616" s="197" t="s">
        <v>108</v>
      </c>
      <c r="C616" s="208">
        <v>38</v>
      </c>
      <c r="D616" s="209" t="s">
        <v>331</v>
      </c>
      <c r="E616" s="212">
        <v>3813</v>
      </c>
      <c r="F616" s="213" t="s">
        <v>350</v>
      </c>
      <c r="G616" s="231" t="s">
        <v>1192</v>
      </c>
      <c r="H616" s="89"/>
      <c r="I616" s="90" t="s">
        <v>382</v>
      </c>
      <c r="J616" s="90"/>
      <c r="K616" s="90" t="s">
        <v>64</v>
      </c>
      <c r="L616" s="90" t="s">
        <v>193</v>
      </c>
      <c r="M616" s="91"/>
      <c r="N616" s="312">
        <v>1</v>
      </c>
      <c r="O616" s="313">
        <f t="shared" si="81"/>
        <v>3.7037037037037035E-2</v>
      </c>
      <c r="P616" s="104"/>
      <c r="Q616" s="92"/>
      <c r="R616" s="92"/>
      <c r="S616" s="92"/>
      <c r="T616" s="92"/>
      <c r="U616" s="92"/>
      <c r="V616" s="92"/>
      <c r="W616" s="92"/>
      <c r="X616" s="109">
        <f t="shared" si="75"/>
        <v>0</v>
      </c>
      <c r="Y616" s="83"/>
      <c r="Z616" s="110">
        <f t="shared" si="76"/>
        <v>0</v>
      </c>
      <c r="AA616" s="111"/>
      <c r="AB616" s="92"/>
      <c r="AC616" s="92"/>
      <c r="AD616" s="92"/>
      <c r="AE616" s="92"/>
      <c r="AF616" s="92"/>
      <c r="AG616" s="92"/>
      <c r="AH616" s="92"/>
      <c r="AI616" s="109">
        <f t="shared" si="77"/>
        <v>0</v>
      </c>
      <c r="AJ616" s="83"/>
      <c r="AK616" s="110">
        <f t="shared" si="78"/>
        <v>0</v>
      </c>
      <c r="AL616" s="111"/>
      <c r="AM616" s="92"/>
      <c r="AN616" s="92"/>
      <c r="AO616" s="92"/>
      <c r="AP616" s="92"/>
      <c r="AQ616" s="92"/>
      <c r="AR616" s="92">
        <v>1</v>
      </c>
      <c r="AS616" s="92"/>
      <c r="AT616" s="92"/>
      <c r="AU616" s="92"/>
      <c r="AV616" s="109">
        <f t="shared" si="79"/>
        <v>500</v>
      </c>
      <c r="AW616" s="75"/>
      <c r="AX616" s="110">
        <f t="shared" si="80"/>
        <v>18.518518518518519</v>
      </c>
      <c r="AY616" s="111"/>
      <c r="AZ616" s="93"/>
      <c r="BA616" s="94" t="s">
        <v>373</v>
      </c>
      <c r="BB616" s="71"/>
      <c r="BC616" s="95"/>
      <c r="BD616" s="41">
        <v>3</v>
      </c>
      <c r="BE616" s="52">
        <v>38</v>
      </c>
      <c r="BF616" s="103">
        <v>3813</v>
      </c>
      <c r="BG616" s="280" t="s">
        <v>52</v>
      </c>
    </row>
    <row r="617" spans="1:59" s="63" customFormat="1" ht="12.75" x14ac:dyDescent="0.2">
      <c r="A617" s="196">
        <v>3</v>
      </c>
      <c r="B617" s="197" t="s">
        <v>108</v>
      </c>
      <c r="C617" s="208">
        <v>38</v>
      </c>
      <c r="D617" s="209" t="s">
        <v>331</v>
      </c>
      <c r="E617" s="212">
        <v>3813</v>
      </c>
      <c r="F617" s="213" t="s">
        <v>350</v>
      </c>
      <c r="G617" s="231" t="s">
        <v>1192</v>
      </c>
      <c r="H617" s="89"/>
      <c r="I617" s="90" t="s">
        <v>383</v>
      </c>
      <c r="J617" s="90"/>
      <c r="K617" s="90" t="s">
        <v>64</v>
      </c>
      <c r="L617" s="90" t="s">
        <v>271</v>
      </c>
      <c r="M617" s="91"/>
      <c r="N617" s="312">
        <v>1</v>
      </c>
      <c r="O617" s="313">
        <f t="shared" si="81"/>
        <v>3.7037037037037035E-2</v>
      </c>
      <c r="P617" s="104"/>
      <c r="Q617" s="92"/>
      <c r="R617" s="92"/>
      <c r="S617" s="92"/>
      <c r="T617" s="92"/>
      <c r="U617" s="92"/>
      <c r="V617" s="92"/>
      <c r="W617" s="92"/>
      <c r="X617" s="109">
        <f t="shared" si="75"/>
        <v>0</v>
      </c>
      <c r="Y617" s="83"/>
      <c r="Z617" s="110">
        <f t="shared" si="76"/>
        <v>0</v>
      </c>
      <c r="AA617" s="111"/>
      <c r="AB617" s="92"/>
      <c r="AC617" s="92"/>
      <c r="AD617" s="92"/>
      <c r="AE617" s="92"/>
      <c r="AF617" s="92"/>
      <c r="AG617" s="92"/>
      <c r="AH617" s="92"/>
      <c r="AI617" s="109">
        <f t="shared" si="77"/>
        <v>0</v>
      </c>
      <c r="AJ617" s="83"/>
      <c r="AK617" s="110">
        <f t="shared" si="78"/>
        <v>0</v>
      </c>
      <c r="AL617" s="111"/>
      <c r="AM617" s="92"/>
      <c r="AN617" s="92"/>
      <c r="AO617" s="92"/>
      <c r="AP617" s="92"/>
      <c r="AQ617" s="92">
        <v>1</v>
      </c>
      <c r="AR617" s="92"/>
      <c r="AS617" s="92"/>
      <c r="AT617" s="92"/>
      <c r="AU617" s="92"/>
      <c r="AV617" s="109">
        <f t="shared" si="79"/>
        <v>250</v>
      </c>
      <c r="AW617" s="75"/>
      <c r="AX617" s="110">
        <f t="shared" si="80"/>
        <v>9.2592592592592595</v>
      </c>
      <c r="AY617" s="111"/>
      <c r="AZ617" s="93"/>
      <c r="BA617" s="94" t="s">
        <v>373</v>
      </c>
      <c r="BB617" s="71"/>
      <c r="BC617" s="95"/>
      <c r="BD617" s="41">
        <v>3</v>
      </c>
      <c r="BE617" s="52">
        <v>38</v>
      </c>
      <c r="BF617" s="103">
        <v>3813</v>
      </c>
      <c r="BG617" s="280" t="s">
        <v>52</v>
      </c>
    </row>
    <row r="618" spans="1:59" s="63" customFormat="1" ht="12.75" x14ac:dyDescent="0.2">
      <c r="A618" s="196">
        <v>3</v>
      </c>
      <c r="B618" s="197" t="s">
        <v>108</v>
      </c>
      <c r="C618" s="208">
        <v>38</v>
      </c>
      <c r="D618" s="209" t="s">
        <v>331</v>
      </c>
      <c r="E618" s="212">
        <v>3813</v>
      </c>
      <c r="F618" s="213" t="s">
        <v>350</v>
      </c>
      <c r="G618" s="231" t="s">
        <v>1192</v>
      </c>
      <c r="H618" s="89"/>
      <c r="I618" s="90" t="s">
        <v>384</v>
      </c>
      <c r="J618" s="90"/>
      <c r="K618" s="90" t="s">
        <v>64</v>
      </c>
      <c r="L618" s="90" t="s">
        <v>385</v>
      </c>
      <c r="M618" s="91"/>
      <c r="N618" s="312">
        <v>1</v>
      </c>
      <c r="O618" s="313">
        <f t="shared" si="81"/>
        <v>3.7037037037037035E-2</v>
      </c>
      <c r="P618" s="104">
        <v>1</v>
      </c>
      <c r="Q618" s="92"/>
      <c r="R618" s="92"/>
      <c r="S618" s="92"/>
      <c r="T618" s="92"/>
      <c r="U618" s="92"/>
      <c r="V618" s="92"/>
      <c r="W618" s="92"/>
      <c r="X618" s="109">
        <f t="shared" si="75"/>
        <v>100</v>
      </c>
      <c r="Y618" s="83"/>
      <c r="Z618" s="110">
        <f t="shared" si="76"/>
        <v>3.7037037037037033</v>
      </c>
      <c r="AA618" s="111"/>
      <c r="AB618" s="92"/>
      <c r="AC618" s="92"/>
      <c r="AD618" s="92"/>
      <c r="AE618" s="92"/>
      <c r="AF618" s="92"/>
      <c r="AG618" s="92"/>
      <c r="AH618" s="92"/>
      <c r="AI618" s="109">
        <f t="shared" si="77"/>
        <v>0</v>
      </c>
      <c r="AJ618" s="83"/>
      <c r="AK618" s="110">
        <f t="shared" si="78"/>
        <v>0</v>
      </c>
      <c r="AL618" s="111"/>
      <c r="AM618" s="92"/>
      <c r="AN618" s="92"/>
      <c r="AO618" s="92"/>
      <c r="AP618" s="92"/>
      <c r="AQ618" s="92"/>
      <c r="AR618" s="92"/>
      <c r="AS618" s="92"/>
      <c r="AT618" s="92">
        <v>1</v>
      </c>
      <c r="AU618" s="92"/>
      <c r="AV618" s="109">
        <f t="shared" si="79"/>
        <v>2500</v>
      </c>
      <c r="AW618" s="75"/>
      <c r="AX618" s="110">
        <f t="shared" si="80"/>
        <v>92.592592592592581</v>
      </c>
      <c r="AY618" s="111"/>
      <c r="AZ618" s="93"/>
      <c r="BA618" s="94" t="s">
        <v>373</v>
      </c>
      <c r="BB618" s="71"/>
      <c r="BC618" s="95"/>
      <c r="BD618" s="41">
        <v>3</v>
      </c>
      <c r="BE618" s="52">
        <v>38</v>
      </c>
      <c r="BF618" s="103">
        <v>3813</v>
      </c>
      <c r="BG618" s="280" t="s">
        <v>52</v>
      </c>
    </row>
    <row r="619" spans="1:59" s="63" customFormat="1" ht="12.75" x14ac:dyDescent="0.2">
      <c r="A619" s="196">
        <v>3</v>
      </c>
      <c r="B619" s="197" t="s">
        <v>108</v>
      </c>
      <c r="C619" s="208">
        <v>38</v>
      </c>
      <c r="D619" s="209" t="s">
        <v>331</v>
      </c>
      <c r="E619" s="212">
        <v>3813</v>
      </c>
      <c r="F619" s="213" t="s">
        <v>350</v>
      </c>
      <c r="G619" s="231" t="s">
        <v>1192</v>
      </c>
      <c r="H619" s="89"/>
      <c r="I619" s="90" t="s">
        <v>371</v>
      </c>
      <c r="J619" s="90"/>
      <c r="K619" s="90" t="s">
        <v>64</v>
      </c>
      <c r="L619" s="90" t="s">
        <v>386</v>
      </c>
      <c r="M619" s="91"/>
      <c r="N619" s="312">
        <v>1</v>
      </c>
      <c r="O619" s="313">
        <f t="shared" si="81"/>
        <v>3.7037037037037035E-2</v>
      </c>
      <c r="P619" s="104"/>
      <c r="Q619" s="92"/>
      <c r="R619" s="92"/>
      <c r="S619" s="92"/>
      <c r="T619" s="92"/>
      <c r="U619" s="92"/>
      <c r="V619" s="92"/>
      <c r="W619" s="92"/>
      <c r="X619" s="109">
        <f t="shared" si="75"/>
        <v>0</v>
      </c>
      <c r="Y619" s="83"/>
      <c r="Z619" s="110">
        <f t="shared" si="76"/>
        <v>0</v>
      </c>
      <c r="AA619" s="111"/>
      <c r="AB619" s="92"/>
      <c r="AC619" s="92"/>
      <c r="AD619" s="92"/>
      <c r="AE619" s="92"/>
      <c r="AF619" s="92"/>
      <c r="AG619" s="92"/>
      <c r="AH619" s="92"/>
      <c r="AI619" s="109">
        <f t="shared" si="77"/>
        <v>0</v>
      </c>
      <c r="AJ619" s="83"/>
      <c r="AK619" s="110">
        <f t="shared" si="78"/>
        <v>0</v>
      </c>
      <c r="AL619" s="111"/>
      <c r="AM619" s="92"/>
      <c r="AN619" s="92"/>
      <c r="AO619" s="92"/>
      <c r="AP619" s="92"/>
      <c r="AQ619" s="92"/>
      <c r="AR619" s="92">
        <v>1</v>
      </c>
      <c r="AS619" s="92"/>
      <c r="AT619" s="92"/>
      <c r="AU619" s="92"/>
      <c r="AV619" s="109">
        <f t="shared" si="79"/>
        <v>500</v>
      </c>
      <c r="AW619" s="75"/>
      <c r="AX619" s="110">
        <f t="shared" si="80"/>
        <v>18.518518518518519</v>
      </c>
      <c r="AY619" s="111"/>
      <c r="AZ619" s="93"/>
      <c r="BA619" s="94" t="s">
        <v>373</v>
      </c>
      <c r="BB619" s="71"/>
      <c r="BC619" s="95"/>
      <c r="BD619" s="41">
        <v>3</v>
      </c>
      <c r="BE619" s="52">
        <v>38</v>
      </c>
      <c r="BF619" s="103">
        <v>3813</v>
      </c>
      <c r="BG619" s="280" t="s">
        <v>52</v>
      </c>
    </row>
    <row r="620" spans="1:59" s="63" customFormat="1" ht="12.75" x14ac:dyDescent="0.2">
      <c r="A620" s="196">
        <v>3</v>
      </c>
      <c r="B620" s="197" t="s">
        <v>108</v>
      </c>
      <c r="C620" s="208">
        <v>38</v>
      </c>
      <c r="D620" s="209" t="s">
        <v>331</v>
      </c>
      <c r="E620" s="212">
        <v>3813</v>
      </c>
      <c r="F620" s="213" t="s">
        <v>350</v>
      </c>
      <c r="G620" s="231" t="s">
        <v>1192</v>
      </c>
      <c r="H620" s="89"/>
      <c r="I620" s="90" t="s">
        <v>387</v>
      </c>
      <c r="J620" s="90"/>
      <c r="K620" s="90" t="s">
        <v>64</v>
      </c>
      <c r="L620" s="90" t="s">
        <v>141</v>
      </c>
      <c r="M620" s="91"/>
      <c r="N620" s="312">
        <v>1</v>
      </c>
      <c r="O620" s="313">
        <f t="shared" si="81"/>
        <v>3.7037037037037035E-2</v>
      </c>
      <c r="P620" s="104"/>
      <c r="Q620" s="92"/>
      <c r="R620" s="92"/>
      <c r="S620" s="92"/>
      <c r="T620" s="92"/>
      <c r="U620" s="92"/>
      <c r="V620" s="92"/>
      <c r="W620" s="92"/>
      <c r="X620" s="109">
        <f t="shared" si="75"/>
        <v>0</v>
      </c>
      <c r="Y620" s="83"/>
      <c r="Z620" s="110">
        <f t="shared" si="76"/>
        <v>0</v>
      </c>
      <c r="AA620" s="111"/>
      <c r="AB620" s="92"/>
      <c r="AC620" s="92"/>
      <c r="AD620" s="92"/>
      <c r="AE620" s="92"/>
      <c r="AF620" s="92"/>
      <c r="AG620" s="92"/>
      <c r="AH620" s="92"/>
      <c r="AI620" s="109">
        <f t="shared" si="77"/>
        <v>0</v>
      </c>
      <c r="AJ620" s="83"/>
      <c r="AK620" s="110">
        <f t="shared" si="78"/>
        <v>0</v>
      </c>
      <c r="AL620" s="111"/>
      <c r="AM620" s="92"/>
      <c r="AN620" s="92">
        <v>1</v>
      </c>
      <c r="AO620" s="92"/>
      <c r="AP620" s="92"/>
      <c r="AQ620" s="92"/>
      <c r="AR620" s="92"/>
      <c r="AS620" s="92"/>
      <c r="AT620" s="92"/>
      <c r="AU620" s="92"/>
      <c r="AV620" s="109">
        <f t="shared" si="79"/>
        <v>25</v>
      </c>
      <c r="AW620" s="75"/>
      <c r="AX620" s="110">
        <f t="shared" si="80"/>
        <v>0.92592592592592582</v>
      </c>
      <c r="AY620" s="111"/>
      <c r="AZ620" s="93"/>
      <c r="BA620" s="94" t="s">
        <v>373</v>
      </c>
      <c r="BB620" s="71"/>
      <c r="BC620" s="95"/>
      <c r="BD620" s="41">
        <v>3</v>
      </c>
      <c r="BE620" s="52">
        <v>38</v>
      </c>
      <c r="BF620" s="103">
        <v>3813</v>
      </c>
      <c r="BG620" s="280" t="s">
        <v>52</v>
      </c>
    </row>
    <row r="621" spans="1:59" s="63" customFormat="1" ht="12.75" x14ac:dyDescent="0.2">
      <c r="A621" s="196">
        <v>3</v>
      </c>
      <c r="B621" s="197" t="s">
        <v>108</v>
      </c>
      <c r="C621" s="208">
        <v>38</v>
      </c>
      <c r="D621" s="209" t="s">
        <v>331</v>
      </c>
      <c r="E621" s="212">
        <v>3813</v>
      </c>
      <c r="F621" s="213" t="s">
        <v>350</v>
      </c>
      <c r="G621" s="231" t="s">
        <v>1192</v>
      </c>
      <c r="H621" s="65"/>
      <c r="I621" s="222"/>
      <c r="J621" s="66"/>
      <c r="K621" s="66"/>
      <c r="L621" s="66"/>
      <c r="M621" s="64"/>
      <c r="N621" s="304"/>
      <c r="O621" s="305"/>
      <c r="P621" s="127"/>
      <c r="Q621" s="67"/>
      <c r="R621" s="67"/>
      <c r="S621" s="67"/>
      <c r="T621" s="67"/>
      <c r="U621" s="67"/>
      <c r="V621" s="67"/>
      <c r="W621" s="67"/>
      <c r="X621" s="67"/>
      <c r="Y621" s="68"/>
      <c r="Z621" s="68"/>
      <c r="AA621" s="68"/>
      <c r="AB621" s="67"/>
      <c r="AC621" s="67"/>
      <c r="AD621" s="67"/>
      <c r="AE621" s="67"/>
      <c r="AF621" s="67"/>
      <c r="AG621" s="67"/>
      <c r="AH621" s="67"/>
      <c r="AI621" s="67"/>
      <c r="AJ621" s="68"/>
      <c r="AK621" s="68"/>
      <c r="AL621" s="68"/>
      <c r="AM621" s="67"/>
      <c r="AN621" s="67"/>
      <c r="AO621" s="67"/>
      <c r="AP621" s="67"/>
      <c r="AQ621" s="67"/>
      <c r="AR621" s="67"/>
      <c r="AS621" s="67"/>
      <c r="AT621" s="67"/>
      <c r="AU621" s="67"/>
      <c r="AV621" s="67"/>
      <c r="AW621" s="67"/>
      <c r="AX621" s="68"/>
      <c r="AY621" s="68"/>
      <c r="AZ621" s="69"/>
      <c r="BA621" s="70"/>
      <c r="BB621" s="71"/>
      <c r="BC621" s="95"/>
      <c r="BD621" s="41">
        <v>3</v>
      </c>
      <c r="BE621" s="52">
        <v>38</v>
      </c>
      <c r="BF621" s="103">
        <v>3813</v>
      </c>
      <c r="BG621" s="275"/>
    </row>
    <row r="622" spans="1:59" s="63" customFormat="1" ht="12.75" x14ac:dyDescent="0.2">
      <c r="A622" s="196">
        <v>3</v>
      </c>
      <c r="B622" s="197" t="s">
        <v>108</v>
      </c>
      <c r="C622" s="208">
        <v>38</v>
      </c>
      <c r="D622" s="209" t="s">
        <v>331</v>
      </c>
      <c r="E622" s="212">
        <v>3813</v>
      </c>
      <c r="F622" s="213" t="s">
        <v>350</v>
      </c>
      <c r="G622" s="232"/>
      <c r="H622" s="97"/>
      <c r="I622" s="224"/>
      <c r="J622" s="98"/>
      <c r="K622" s="98"/>
      <c r="L622" s="98"/>
      <c r="M622" s="96"/>
      <c r="N622" s="307"/>
      <c r="O622" s="246"/>
      <c r="P622" s="124"/>
      <c r="Q622" s="99"/>
      <c r="R622" s="99"/>
      <c r="S622" s="99"/>
      <c r="T622" s="99"/>
      <c r="U622" s="99"/>
      <c r="V622" s="99"/>
      <c r="W622" s="99"/>
      <c r="X622" s="99"/>
      <c r="Y622" s="100"/>
      <c r="Z622" s="100"/>
      <c r="AA622" s="100"/>
      <c r="AB622" s="99"/>
      <c r="AC622" s="99"/>
      <c r="AD622" s="99"/>
      <c r="AE622" s="99"/>
      <c r="AF622" s="99"/>
      <c r="AG622" s="99"/>
      <c r="AH622" s="99"/>
      <c r="AI622" s="99"/>
      <c r="AJ622" s="100"/>
      <c r="AK622" s="100"/>
      <c r="AL622" s="100"/>
      <c r="AM622" s="99"/>
      <c r="AN622" s="99"/>
      <c r="AO622" s="99"/>
      <c r="AP622" s="99"/>
      <c r="AQ622" s="99"/>
      <c r="AR622" s="99"/>
      <c r="AS622" s="99"/>
      <c r="AT622" s="99"/>
      <c r="AU622" s="99"/>
      <c r="AV622" s="99"/>
      <c r="AW622" s="99"/>
      <c r="AX622" s="100"/>
      <c r="AY622" s="100"/>
      <c r="AZ622" s="101"/>
      <c r="BA622" s="102"/>
      <c r="BB622" s="95"/>
      <c r="BC622" s="95"/>
      <c r="BD622" s="41">
        <v>3</v>
      </c>
      <c r="BE622" s="52">
        <v>38</v>
      </c>
      <c r="BF622" s="103">
        <v>3813</v>
      </c>
      <c r="BG622" s="277"/>
    </row>
    <row r="623" spans="1:59" s="63" customFormat="1" ht="12.75" x14ac:dyDescent="0.2">
      <c r="A623" s="196">
        <v>3</v>
      </c>
      <c r="B623" s="197" t="s">
        <v>108</v>
      </c>
      <c r="C623" s="208">
        <v>38</v>
      </c>
      <c r="D623" s="209" t="s">
        <v>331</v>
      </c>
      <c r="E623" s="210">
        <v>3814</v>
      </c>
      <c r="F623" s="211" t="s">
        <v>388</v>
      </c>
      <c r="G623" s="230"/>
      <c r="H623" s="56"/>
      <c r="I623" s="221"/>
      <c r="J623" s="57"/>
      <c r="K623" s="57"/>
      <c r="L623" s="57"/>
      <c r="M623" s="55"/>
      <c r="N623" s="303"/>
      <c r="O623" s="245"/>
      <c r="P623" s="122"/>
      <c r="Q623" s="122"/>
      <c r="R623" s="122"/>
      <c r="S623" s="122"/>
      <c r="T623" s="122"/>
      <c r="U623" s="122"/>
      <c r="V623" s="122"/>
      <c r="W623" s="122"/>
      <c r="X623" s="122"/>
      <c r="Y623" s="59"/>
      <c r="Z623" s="123"/>
      <c r="AA623" s="123"/>
      <c r="AB623" s="122"/>
      <c r="AC623" s="122"/>
      <c r="AD623" s="122"/>
      <c r="AE623" s="122"/>
      <c r="AF623" s="122"/>
      <c r="AG623" s="122"/>
      <c r="AH623" s="122"/>
      <c r="AI623" s="122"/>
      <c r="AJ623" s="59"/>
      <c r="AK623" s="123"/>
      <c r="AL623" s="123"/>
      <c r="AM623" s="122"/>
      <c r="AN623" s="122"/>
      <c r="AO623" s="122"/>
      <c r="AP623" s="122"/>
      <c r="AQ623" s="122"/>
      <c r="AR623" s="122"/>
      <c r="AS623" s="122"/>
      <c r="AT623" s="122"/>
      <c r="AU623" s="122"/>
      <c r="AV623" s="122"/>
      <c r="AW623" s="58"/>
      <c r="AX623" s="123"/>
      <c r="AY623" s="59"/>
      <c r="AZ623" s="60"/>
      <c r="BA623" s="61"/>
      <c r="BB623" s="54"/>
      <c r="BC623" s="54"/>
      <c r="BD623" s="41">
        <v>3</v>
      </c>
      <c r="BE623" s="52">
        <v>38</v>
      </c>
      <c r="BF623" s="62">
        <v>3814</v>
      </c>
      <c r="BG623" s="274"/>
    </row>
    <row r="624" spans="1:59" s="63" customFormat="1" ht="12.75" x14ac:dyDescent="0.2">
      <c r="A624" s="196">
        <v>3</v>
      </c>
      <c r="B624" s="197" t="s">
        <v>108</v>
      </c>
      <c r="C624" s="208">
        <v>38</v>
      </c>
      <c r="D624" s="209" t="s">
        <v>331</v>
      </c>
      <c r="E624" s="210">
        <v>3814</v>
      </c>
      <c r="F624" s="211" t="s">
        <v>388</v>
      </c>
      <c r="G624" s="230"/>
      <c r="H624" s="56"/>
      <c r="I624" s="221"/>
      <c r="J624" s="57"/>
      <c r="K624" s="57"/>
      <c r="L624" s="57"/>
      <c r="M624" s="55"/>
      <c r="N624" s="303"/>
      <c r="O624" s="245"/>
      <c r="P624" s="122"/>
      <c r="Q624" s="58"/>
      <c r="R624" s="58"/>
      <c r="S624" s="58"/>
      <c r="T624" s="58"/>
      <c r="U624" s="58"/>
      <c r="V624" s="58"/>
      <c r="W624" s="58"/>
      <c r="X624" s="58"/>
      <c r="Y624" s="59"/>
      <c r="Z624" s="59"/>
      <c r="AA624" s="59"/>
      <c r="AB624" s="58"/>
      <c r="AC624" s="58"/>
      <c r="AD624" s="58"/>
      <c r="AE624" s="58"/>
      <c r="AF624" s="58"/>
      <c r="AG624" s="58"/>
      <c r="AH624" s="58"/>
      <c r="AI624" s="58"/>
      <c r="AJ624" s="59"/>
      <c r="AK624" s="59"/>
      <c r="AL624" s="59"/>
      <c r="AM624" s="58"/>
      <c r="AN624" s="58"/>
      <c r="AO624" s="58"/>
      <c r="AP624" s="58"/>
      <c r="AQ624" s="58"/>
      <c r="AR624" s="58"/>
      <c r="AS624" s="58"/>
      <c r="AT624" s="58"/>
      <c r="AU624" s="58"/>
      <c r="AV624" s="58"/>
      <c r="AW624" s="58"/>
      <c r="AX624" s="59"/>
      <c r="AY624" s="59"/>
      <c r="AZ624" s="60"/>
      <c r="BA624" s="61"/>
      <c r="BB624" s="54"/>
      <c r="BC624" s="54"/>
      <c r="BD624" s="41">
        <v>3</v>
      </c>
      <c r="BE624" s="52">
        <v>38</v>
      </c>
      <c r="BF624" s="62">
        <v>3814</v>
      </c>
      <c r="BG624" s="274"/>
    </row>
    <row r="625" spans="1:59" s="63" customFormat="1" ht="12.75" x14ac:dyDescent="0.2">
      <c r="A625" s="196">
        <v>3</v>
      </c>
      <c r="B625" s="197" t="s">
        <v>108</v>
      </c>
      <c r="C625" s="208">
        <v>38</v>
      </c>
      <c r="D625" s="209" t="s">
        <v>331</v>
      </c>
      <c r="E625" s="210">
        <v>3814</v>
      </c>
      <c r="F625" s="211" t="s">
        <v>388</v>
      </c>
      <c r="G625" s="231" t="s">
        <v>1191</v>
      </c>
      <c r="H625" s="65"/>
      <c r="I625" s="222"/>
      <c r="J625" s="66"/>
      <c r="K625" s="66"/>
      <c r="L625" s="66"/>
      <c r="M625" s="64"/>
      <c r="N625" s="308"/>
      <c r="O625" s="309"/>
      <c r="P625" s="127"/>
      <c r="Q625" s="67"/>
      <c r="R625" s="67"/>
      <c r="S625" s="67"/>
      <c r="T625" s="67"/>
      <c r="U625" s="67"/>
      <c r="V625" s="67"/>
      <c r="W625" s="67"/>
      <c r="X625" s="67"/>
      <c r="Y625" s="68"/>
      <c r="Z625" s="68"/>
      <c r="AA625" s="68"/>
      <c r="AB625" s="67"/>
      <c r="AC625" s="67"/>
      <c r="AD625" s="67"/>
      <c r="AE625" s="67"/>
      <c r="AF625" s="67"/>
      <c r="AG625" s="67"/>
      <c r="AH625" s="67"/>
      <c r="AI625" s="67"/>
      <c r="AJ625" s="68"/>
      <c r="AK625" s="68"/>
      <c r="AL625" s="68"/>
      <c r="AM625" s="67"/>
      <c r="AN625" s="67"/>
      <c r="AO625" s="67"/>
      <c r="AP625" s="67"/>
      <c r="AQ625" s="67"/>
      <c r="AR625" s="67"/>
      <c r="AS625" s="67"/>
      <c r="AT625" s="67"/>
      <c r="AU625" s="67"/>
      <c r="AV625" s="67"/>
      <c r="AW625" s="67"/>
      <c r="AX625" s="68"/>
      <c r="AY625" s="68"/>
      <c r="AZ625" s="69"/>
      <c r="BA625" s="70"/>
      <c r="BB625" s="71"/>
      <c r="BC625" s="54"/>
      <c r="BD625" s="41">
        <v>3</v>
      </c>
      <c r="BE625" s="52">
        <v>38</v>
      </c>
      <c r="BF625" s="62">
        <v>3814</v>
      </c>
      <c r="BG625" s="275"/>
    </row>
    <row r="626" spans="1:59" s="63" customFormat="1" ht="12.75" x14ac:dyDescent="0.2">
      <c r="A626" s="196">
        <v>3</v>
      </c>
      <c r="B626" s="197" t="s">
        <v>108</v>
      </c>
      <c r="C626" s="208">
        <v>38</v>
      </c>
      <c r="D626" s="209" t="s">
        <v>331</v>
      </c>
      <c r="E626" s="210">
        <v>3814</v>
      </c>
      <c r="F626" s="211" t="s">
        <v>388</v>
      </c>
      <c r="G626" s="231" t="s">
        <v>1191</v>
      </c>
      <c r="H626" s="72" t="s">
        <v>47</v>
      </c>
      <c r="I626" s="223"/>
      <c r="J626" s="73"/>
      <c r="K626" s="73"/>
      <c r="L626" s="73"/>
      <c r="M626" s="74"/>
      <c r="N626" s="247"/>
      <c r="O626" s="306"/>
      <c r="P626" s="105"/>
      <c r="Q626" s="75"/>
      <c r="R626" s="75"/>
      <c r="S626" s="75"/>
      <c r="T626" s="75"/>
      <c r="U626" s="75"/>
      <c r="V626" s="75"/>
      <c r="W626" s="75"/>
      <c r="X626" s="75"/>
      <c r="Y626" s="76" t="str">
        <f>IF(ISNUMBER(VLOOKUP(Y628,P$7:W$7,MATCH(Y628,P$7:W$7))),VLOOKUP(Y628,P$7:W$7,MATCH(Y628,P$7:W$7)),IF(N630=0,"No Data",IF(Y628&gt;0,"&lt;100",0)))</f>
        <v>&lt;100</v>
      </c>
      <c r="Z626" s="77" t="str">
        <f>IF(ISNUMBER(VLOOKUP(Z630,P$7:W$7,MATCH(Z630,P$7:W$7))),VLOOKUP(Z630,P$7:W$7,MATCH(Z630,P$7:W$7)),IF(N630=0,"No Data",IF(Z630&gt;0,"&lt;100",0)))</f>
        <v>&lt;100</v>
      </c>
      <c r="AA626" s="106">
        <f>IF(ISNUMBER(Z626),Z626,0)</f>
        <v>0</v>
      </c>
      <c r="AB626" s="75"/>
      <c r="AC626" s="75"/>
      <c r="AD626" s="75"/>
      <c r="AE626" s="75"/>
      <c r="AF626" s="75"/>
      <c r="AG626" s="75"/>
      <c r="AH626" s="75"/>
      <c r="AI626" s="75"/>
      <c r="AJ626" s="76">
        <f>IF(ISNUMBER(VLOOKUP(AJ628,AB$7:AH$7,MATCH(AJ628,AB$7:AH$7))),VLOOKUP(AJ628,AB$7:AH$7,MATCH(AJ628,AB$7:AH$7)),IF(N630=0,"No Data",IF(AJ628&gt;0,"&lt;50",0)))</f>
        <v>0</v>
      </c>
      <c r="AK626" s="77">
        <f>IF(ISNUMBER(VLOOKUP(AK630,AB$7:AH$7,MATCH(AK630,AB$7:AH$7))),VLOOKUP(AK630,AB$7:AH$7,MATCH(AK630,AB$7:AH$7)),IF(N630=0,"No Data",IF(AK630&gt;0,"&lt;50",0)))</f>
        <v>0</v>
      </c>
      <c r="AL626" s="106">
        <f>IF(ISNUMBER(AK626),AK626,0)</f>
        <v>0</v>
      </c>
      <c r="AM626" s="75"/>
      <c r="AN626" s="75"/>
      <c r="AO626" s="75"/>
      <c r="AP626" s="75"/>
      <c r="AQ626" s="75"/>
      <c r="AR626" s="75"/>
      <c r="AS626" s="75"/>
      <c r="AT626" s="75"/>
      <c r="AU626" s="75"/>
      <c r="AV626" s="75"/>
      <c r="AW626" s="76">
        <f>IF(ISNUMBER(VLOOKUP(AW628,AM$7:AU$7,MATCH(AW628,AM$7:AU$7))),VLOOKUP(AW628,AM$7:AU$7,MATCH(AW628,AM$7:AU$7)),IF(N630=0,"No Data",IF(AW628&gt;0,"&lt;10",0)))</f>
        <v>250</v>
      </c>
      <c r="AX626" s="77">
        <f>IF(ISNUMBER(VLOOKUP(AX630,AM$7:AU$7,MATCH(AX630,AM$7:AU$7))),VLOOKUP(AX630,AM$7:AU$7,MATCH(AX630,AM$7:AU$7)),IF(N630=0,"No Data",IF(AX630&gt;0,"&lt;10",0)))</f>
        <v>250</v>
      </c>
      <c r="AY626" s="106">
        <f>IF(ISNUMBER(AX626),AX626,0)</f>
        <v>250</v>
      </c>
      <c r="AZ626" s="79"/>
      <c r="BA626" s="80"/>
      <c r="BB626" s="71"/>
      <c r="BC626" s="54"/>
      <c r="BD626" s="41">
        <v>3</v>
      </c>
      <c r="BE626" s="52">
        <v>38</v>
      </c>
      <c r="BF626" s="62">
        <v>3814</v>
      </c>
      <c r="BG626" s="276" t="s">
        <v>47</v>
      </c>
    </row>
    <row r="627" spans="1:59" s="63" customFormat="1" ht="12.75" x14ac:dyDescent="0.2">
      <c r="A627" s="196">
        <v>3</v>
      </c>
      <c r="B627" s="197" t="s">
        <v>108</v>
      </c>
      <c r="C627" s="208">
        <v>38</v>
      </c>
      <c r="D627" s="209" t="s">
        <v>331</v>
      </c>
      <c r="E627" s="210">
        <v>3814</v>
      </c>
      <c r="F627" s="211" t="s">
        <v>388</v>
      </c>
      <c r="G627" s="231" t="s">
        <v>1191</v>
      </c>
      <c r="H627" s="81" t="s">
        <v>48</v>
      </c>
      <c r="I627" s="223"/>
      <c r="J627" s="73"/>
      <c r="K627" s="73"/>
      <c r="L627" s="73"/>
      <c r="M627" s="74"/>
      <c r="N627" s="247"/>
      <c r="O627" s="306"/>
      <c r="P627" s="105"/>
      <c r="Q627" s="75"/>
      <c r="R627" s="75"/>
      <c r="S627" s="75"/>
      <c r="T627" s="75"/>
      <c r="U627" s="75"/>
      <c r="V627" s="75"/>
      <c r="W627" s="75"/>
      <c r="X627" s="75"/>
      <c r="Y627" s="82">
        <f>MIN(X631:X635)</f>
        <v>0</v>
      </c>
      <c r="Z627" s="83"/>
      <c r="AA627" s="83"/>
      <c r="AB627" s="75"/>
      <c r="AC627" s="75"/>
      <c r="AD627" s="75"/>
      <c r="AE627" s="75"/>
      <c r="AF627" s="75"/>
      <c r="AG627" s="75"/>
      <c r="AH627" s="75"/>
      <c r="AI627" s="75"/>
      <c r="AJ627" s="82">
        <f>MIN(AI631:AI635)</f>
        <v>0</v>
      </c>
      <c r="AK627" s="83"/>
      <c r="AL627" s="83"/>
      <c r="AM627" s="75"/>
      <c r="AN627" s="75"/>
      <c r="AO627" s="75"/>
      <c r="AP627" s="75"/>
      <c r="AQ627" s="75"/>
      <c r="AR627" s="75"/>
      <c r="AS627" s="75"/>
      <c r="AT627" s="75"/>
      <c r="AU627" s="75"/>
      <c r="AV627" s="75"/>
      <c r="AW627" s="82">
        <f>MIN(AV631:AV635)</f>
        <v>25</v>
      </c>
      <c r="AX627" s="83"/>
      <c r="AY627" s="83"/>
      <c r="AZ627" s="79"/>
      <c r="BA627" s="80"/>
      <c r="BB627" s="71"/>
      <c r="BC627" s="54"/>
      <c r="BD627" s="41">
        <v>3</v>
      </c>
      <c r="BE627" s="52">
        <v>38</v>
      </c>
      <c r="BF627" s="62">
        <v>3814</v>
      </c>
      <c r="BG627" s="278" t="s">
        <v>48</v>
      </c>
    </row>
    <row r="628" spans="1:59" s="63" customFormat="1" ht="12.75" x14ac:dyDescent="0.2">
      <c r="A628" s="196">
        <v>3</v>
      </c>
      <c r="B628" s="197" t="s">
        <v>108</v>
      </c>
      <c r="C628" s="208">
        <v>38</v>
      </c>
      <c r="D628" s="209" t="s">
        <v>331</v>
      </c>
      <c r="E628" s="210">
        <v>3814</v>
      </c>
      <c r="F628" s="211" t="s">
        <v>388</v>
      </c>
      <c r="G628" s="231" t="s">
        <v>1191</v>
      </c>
      <c r="H628" s="81" t="s">
        <v>49</v>
      </c>
      <c r="I628" s="223"/>
      <c r="J628" s="73"/>
      <c r="K628" s="73"/>
      <c r="L628" s="73"/>
      <c r="M628" s="74"/>
      <c r="N628" s="247"/>
      <c r="O628" s="306"/>
      <c r="P628" s="105"/>
      <c r="Q628" s="75"/>
      <c r="R628" s="75"/>
      <c r="S628" s="75"/>
      <c r="T628" s="75"/>
      <c r="U628" s="75"/>
      <c r="V628" s="75"/>
      <c r="W628" s="75"/>
      <c r="X628" s="75"/>
      <c r="Y628" s="84">
        <f>IF(ISNUMBER(AVERAGE(X631:X635)),AVERAGE(X631:X635),0)</f>
        <v>20</v>
      </c>
      <c r="Z628" s="83"/>
      <c r="AA628" s="83"/>
      <c r="AB628" s="75"/>
      <c r="AC628" s="75"/>
      <c r="AD628" s="75"/>
      <c r="AE628" s="75"/>
      <c r="AF628" s="75"/>
      <c r="AG628" s="75"/>
      <c r="AH628" s="75"/>
      <c r="AI628" s="75"/>
      <c r="AJ628" s="84">
        <f>IF(ISNUMBER(AVERAGE(AI631:AI635)),AVERAGE(AI631:AI635),0)</f>
        <v>0</v>
      </c>
      <c r="AK628" s="83"/>
      <c r="AL628" s="83"/>
      <c r="AM628" s="75"/>
      <c r="AN628" s="75"/>
      <c r="AO628" s="75"/>
      <c r="AP628" s="75"/>
      <c r="AQ628" s="75"/>
      <c r="AR628" s="75"/>
      <c r="AS628" s="75"/>
      <c r="AT628" s="75"/>
      <c r="AU628" s="75"/>
      <c r="AV628" s="75"/>
      <c r="AW628" s="84">
        <f>IF(ISNUMBER(AVERAGE(AV631:AV635)),AVERAGE(AV631:AV635),0)</f>
        <v>315</v>
      </c>
      <c r="AX628" s="83"/>
      <c r="AY628" s="83"/>
      <c r="AZ628" s="79"/>
      <c r="BA628" s="80"/>
      <c r="BB628" s="71"/>
      <c r="BC628" s="54"/>
      <c r="BD628" s="41">
        <v>3</v>
      </c>
      <c r="BE628" s="52">
        <v>38</v>
      </c>
      <c r="BF628" s="62">
        <v>3814</v>
      </c>
      <c r="BG628" s="278" t="s">
        <v>49</v>
      </c>
    </row>
    <row r="629" spans="1:59" s="63" customFormat="1" ht="12.75" x14ac:dyDescent="0.2">
      <c r="A629" s="196">
        <v>3</v>
      </c>
      <c r="B629" s="197" t="s">
        <v>108</v>
      </c>
      <c r="C629" s="208">
        <v>38</v>
      </c>
      <c r="D629" s="209" t="s">
        <v>331</v>
      </c>
      <c r="E629" s="210">
        <v>3814</v>
      </c>
      <c r="F629" s="211" t="s">
        <v>388</v>
      </c>
      <c r="G629" s="231" t="s">
        <v>1191</v>
      </c>
      <c r="H629" s="81" t="s">
        <v>50</v>
      </c>
      <c r="I629" s="223"/>
      <c r="J629" s="73"/>
      <c r="K629" s="73"/>
      <c r="L629" s="73"/>
      <c r="M629" s="74"/>
      <c r="N629" s="247"/>
      <c r="O629" s="306"/>
      <c r="P629" s="105"/>
      <c r="Q629" s="75"/>
      <c r="R629" s="75"/>
      <c r="S629" s="75"/>
      <c r="T629" s="75"/>
      <c r="U629" s="75"/>
      <c r="V629" s="75"/>
      <c r="W629" s="75"/>
      <c r="X629" s="75"/>
      <c r="Y629" s="84">
        <f>MAX(X631:X635)</f>
        <v>100</v>
      </c>
      <c r="Z629" s="83"/>
      <c r="AA629" s="83"/>
      <c r="AB629" s="75"/>
      <c r="AC629" s="75"/>
      <c r="AD629" s="75"/>
      <c r="AE629" s="75"/>
      <c r="AF629" s="75"/>
      <c r="AG629" s="75"/>
      <c r="AH629" s="75"/>
      <c r="AI629" s="75"/>
      <c r="AJ629" s="84">
        <f>MAX(AI631:AI635)</f>
        <v>0</v>
      </c>
      <c r="AK629" s="83"/>
      <c r="AL629" s="83"/>
      <c r="AM629" s="75"/>
      <c r="AN629" s="75"/>
      <c r="AO629" s="75"/>
      <c r="AP629" s="75"/>
      <c r="AQ629" s="75"/>
      <c r="AR629" s="75"/>
      <c r="AS629" s="75"/>
      <c r="AT629" s="75"/>
      <c r="AU629" s="75"/>
      <c r="AV629" s="75"/>
      <c r="AW629" s="84">
        <f>MAX(AV631:AV635)</f>
        <v>1000</v>
      </c>
      <c r="AX629" s="83"/>
      <c r="AY629" s="83"/>
      <c r="AZ629" s="79"/>
      <c r="BA629" s="80"/>
      <c r="BB629" s="71"/>
      <c r="BC629" s="54"/>
      <c r="BD629" s="41">
        <v>3</v>
      </c>
      <c r="BE629" s="52">
        <v>38</v>
      </c>
      <c r="BF629" s="62">
        <v>3814</v>
      </c>
      <c r="BG629" s="278" t="s">
        <v>50</v>
      </c>
    </row>
    <row r="630" spans="1:59" s="63" customFormat="1" ht="12.75" x14ac:dyDescent="0.2">
      <c r="A630" s="196">
        <v>3</v>
      </c>
      <c r="B630" s="197" t="s">
        <v>108</v>
      </c>
      <c r="C630" s="208">
        <v>38</v>
      </c>
      <c r="D630" s="209" t="s">
        <v>331</v>
      </c>
      <c r="E630" s="210">
        <v>3814</v>
      </c>
      <c r="F630" s="211" t="s">
        <v>388</v>
      </c>
      <c r="G630" s="231" t="s">
        <v>1191</v>
      </c>
      <c r="H630" s="85" t="s">
        <v>51</v>
      </c>
      <c r="I630" s="223"/>
      <c r="J630" s="73"/>
      <c r="K630" s="73"/>
      <c r="L630" s="73"/>
      <c r="M630" s="74"/>
      <c r="N630" s="248">
        <f>SUM(N631:N635)</f>
        <v>5</v>
      </c>
      <c r="O630" s="293">
        <f>SUM(O631:O635)</f>
        <v>1</v>
      </c>
      <c r="P630" s="292"/>
      <c r="Q630" s="87"/>
      <c r="R630" s="87"/>
      <c r="S630" s="87"/>
      <c r="T630" s="87"/>
      <c r="U630" s="87"/>
      <c r="V630" s="87"/>
      <c r="W630" s="87"/>
      <c r="X630" s="87"/>
      <c r="Y630" s="88"/>
      <c r="Z630" s="86">
        <f>SUM(Z631:Z635)</f>
        <v>20</v>
      </c>
      <c r="AA630" s="88"/>
      <c r="AB630" s="87"/>
      <c r="AC630" s="87"/>
      <c r="AD630" s="87"/>
      <c r="AE630" s="87"/>
      <c r="AF630" s="87"/>
      <c r="AG630" s="87"/>
      <c r="AH630" s="87"/>
      <c r="AI630" s="87"/>
      <c r="AJ630" s="88"/>
      <c r="AK630" s="86">
        <f>SUM(AK631:AK635)</f>
        <v>0</v>
      </c>
      <c r="AL630" s="88"/>
      <c r="AM630" s="87"/>
      <c r="AN630" s="87"/>
      <c r="AO630" s="87"/>
      <c r="AP630" s="87"/>
      <c r="AQ630" s="87"/>
      <c r="AR630" s="87"/>
      <c r="AS630" s="87"/>
      <c r="AT630" s="87"/>
      <c r="AU630" s="87"/>
      <c r="AV630" s="87"/>
      <c r="AW630" s="112"/>
      <c r="AX630" s="86">
        <f>SUM(AX631:AX635)</f>
        <v>315</v>
      </c>
      <c r="AY630" s="88"/>
      <c r="AZ630" s="79"/>
      <c r="BA630" s="80"/>
      <c r="BB630" s="71"/>
      <c r="BC630" s="54"/>
      <c r="BD630" s="41">
        <v>3</v>
      </c>
      <c r="BE630" s="52">
        <v>38</v>
      </c>
      <c r="BF630" s="62">
        <v>3814</v>
      </c>
      <c r="BG630" s="279" t="s">
        <v>51</v>
      </c>
    </row>
    <row r="631" spans="1:59" s="63" customFormat="1" ht="12.75" x14ac:dyDescent="0.2">
      <c r="A631" s="196">
        <v>3</v>
      </c>
      <c r="B631" s="197" t="s">
        <v>108</v>
      </c>
      <c r="C631" s="208">
        <v>38</v>
      </c>
      <c r="D631" s="209" t="s">
        <v>331</v>
      </c>
      <c r="E631" s="210">
        <v>3814</v>
      </c>
      <c r="F631" s="211" t="s">
        <v>388</v>
      </c>
      <c r="G631" s="231" t="s">
        <v>1191</v>
      </c>
      <c r="H631" s="89" t="s">
        <v>52</v>
      </c>
      <c r="I631" s="90" t="s">
        <v>334</v>
      </c>
      <c r="J631" s="90"/>
      <c r="K631" s="90" t="s">
        <v>64</v>
      </c>
      <c r="L631" s="90" t="s">
        <v>141</v>
      </c>
      <c r="M631" s="91"/>
      <c r="N631" s="312">
        <v>1</v>
      </c>
      <c r="O631" s="313">
        <f>N631/N$630</f>
        <v>0.2</v>
      </c>
      <c r="P631" s="104"/>
      <c r="Q631" s="92"/>
      <c r="R631" s="92"/>
      <c r="S631" s="92"/>
      <c r="T631" s="92"/>
      <c r="U631" s="92"/>
      <c r="V631" s="92"/>
      <c r="W631" s="92"/>
      <c r="X631" s="109">
        <f>P631*P$7+Q631*Q$7+R631*R$7+S631*S$7+T631*T$7+U631*U$7+V631*V$7+W631*W$7</f>
        <v>0</v>
      </c>
      <c r="Y631" s="83"/>
      <c r="Z631" s="110">
        <f>X631*$O631</f>
        <v>0</v>
      </c>
      <c r="AA631" s="111"/>
      <c r="AB631" s="92"/>
      <c r="AC631" s="92"/>
      <c r="AD631" s="92"/>
      <c r="AE631" s="92"/>
      <c r="AF631" s="92"/>
      <c r="AG631" s="92"/>
      <c r="AH631" s="92"/>
      <c r="AI631" s="109">
        <f>AB631*AB$7+AC631*AC$7+AD631*AD$7+AE631*AE$7+AF631*AF$7+AG631*AG$7+AH631*AH$7</f>
        <v>0</v>
      </c>
      <c r="AJ631" s="83"/>
      <c r="AK631" s="110">
        <f>AI631*$O631</f>
        <v>0</v>
      </c>
      <c r="AL631" s="111"/>
      <c r="AM631" s="92"/>
      <c r="AN631" s="92">
        <v>1</v>
      </c>
      <c r="AO631" s="92"/>
      <c r="AP631" s="92"/>
      <c r="AQ631" s="92"/>
      <c r="AR631" s="92"/>
      <c r="AS631" s="92"/>
      <c r="AT631" s="92"/>
      <c r="AU631" s="92"/>
      <c r="AV631" s="109">
        <f>AM631*AM$7+AN631*AN$7+AO631*AO$7+AP631*AP$7+AQ631*AQ$7+AR631*AR$7+AS631*AS$7+AT631*AT$7+AU631*AU$7</f>
        <v>25</v>
      </c>
      <c r="AW631" s="75"/>
      <c r="AX631" s="110">
        <f>AV631*$O631</f>
        <v>5</v>
      </c>
      <c r="AY631" s="111"/>
      <c r="AZ631" s="93"/>
      <c r="BA631" s="94" t="s">
        <v>131</v>
      </c>
      <c r="BB631" s="71"/>
      <c r="BC631" s="54"/>
      <c r="BD631" s="41">
        <v>3</v>
      </c>
      <c r="BE631" s="52">
        <v>38</v>
      </c>
      <c r="BF631" s="62">
        <v>3814</v>
      </c>
      <c r="BG631" s="280" t="s">
        <v>52</v>
      </c>
    </row>
    <row r="632" spans="1:59" s="63" customFormat="1" ht="12.75" x14ac:dyDescent="0.2">
      <c r="A632" s="196">
        <v>3</v>
      </c>
      <c r="B632" s="197" t="s">
        <v>108</v>
      </c>
      <c r="C632" s="208">
        <v>38</v>
      </c>
      <c r="D632" s="209" t="s">
        <v>331</v>
      </c>
      <c r="E632" s="210">
        <v>3814</v>
      </c>
      <c r="F632" s="211" t="s">
        <v>388</v>
      </c>
      <c r="G632" s="231" t="s">
        <v>1191</v>
      </c>
      <c r="H632" s="89"/>
      <c r="I632" s="90" t="s">
        <v>367</v>
      </c>
      <c r="J632" s="90"/>
      <c r="K632" s="90" t="s">
        <v>64</v>
      </c>
      <c r="L632" s="90" t="s">
        <v>368</v>
      </c>
      <c r="M632" s="91"/>
      <c r="N632" s="312">
        <v>1</v>
      </c>
      <c r="O632" s="313">
        <f>N632/N$630</f>
        <v>0.2</v>
      </c>
      <c r="P632" s="104">
        <v>1</v>
      </c>
      <c r="Q632" s="92"/>
      <c r="R632" s="92"/>
      <c r="S632" s="92"/>
      <c r="T632" s="92"/>
      <c r="U632" s="92"/>
      <c r="V632" s="92"/>
      <c r="W632" s="92"/>
      <c r="X632" s="109">
        <f>P632*P$7+Q632*Q$7+R632*R$7+S632*S$7+T632*T$7+U632*U$7+V632*V$7+W632*W$7</f>
        <v>100</v>
      </c>
      <c r="Y632" s="83"/>
      <c r="Z632" s="110">
        <f>X632*$O632</f>
        <v>20</v>
      </c>
      <c r="AA632" s="111"/>
      <c r="AB632" s="92"/>
      <c r="AC632" s="92"/>
      <c r="AD632" s="92"/>
      <c r="AE632" s="92"/>
      <c r="AF632" s="92"/>
      <c r="AG632" s="92"/>
      <c r="AH632" s="92"/>
      <c r="AI632" s="109">
        <f>AB632*AB$7+AC632*AC$7+AD632*AD$7+AE632*AE$7+AF632*AF$7+AG632*AG$7+AH632*AH$7</f>
        <v>0</v>
      </c>
      <c r="AJ632" s="83"/>
      <c r="AK632" s="110">
        <f>AI632*$O632</f>
        <v>0</v>
      </c>
      <c r="AL632" s="111"/>
      <c r="AM632" s="92"/>
      <c r="AN632" s="92"/>
      <c r="AO632" s="92"/>
      <c r="AP632" s="92"/>
      <c r="AQ632" s="92"/>
      <c r="AR632" s="92"/>
      <c r="AS632" s="92">
        <v>1</v>
      </c>
      <c r="AT632" s="92"/>
      <c r="AU632" s="92"/>
      <c r="AV632" s="109">
        <f>AM632*AM$7+AN632*AN$7+AO632*AO$7+AP632*AP$7+AQ632*AQ$7+AR632*AR$7+AS632*AS$7+AT632*AT$7+AU632*AU$7</f>
        <v>1000</v>
      </c>
      <c r="AW632" s="75"/>
      <c r="AX632" s="110">
        <f>AV632*$O632</f>
        <v>200</v>
      </c>
      <c r="AY632" s="111"/>
      <c r="AZ632" s="93"/>
      <c r="BA632" s="94" t="s">
        <v>131</v>
      </c>
      <c r="BB632" s="71"/>
      <c r="BC632" s="54"/>
      <c r="BD632" s="41">
        <v>3</v>
      </c>
      <c r="BE632" s="52">
        <v>38</v>
      </c>
      <c r="BF632" s="62">
        <v>3814</v>
      </c>
      <c r="BG632" s="280" t="s">
        <v>52</v>
      </c>
    </row>
    <row r="633" spans="1:59" s="63" customFormat="1" ht="12.75" x14ac:dyDescent="0.2">
      <c r="A633" s="196">
        <v>3</v>
      </c>
      <c r="B633" s="197" t="s">
        <v>108</v>
      </c>
      <c r="C633" s="208">
        <v>38</v>
      </c>
      <c r="D633" s="209" t="s">
        <v>331</v>
      </c>
      <c r="E633" s="210">
        <v>3814</v>
      </c>
      <c r="F633" s="211" t="s">
        <v>388</v>
      </c>
      <c r="G633" s="231" t="s">
        <v>1191</v>
      </c>
      <c r="H633" s="89"/>
      <c r="I633" s="90" t="s">
        <v>357</v>
      </c>
      <c r="J633" s="90"/>
      <c r="K633" s="90" t="s">
        <v>64</v>
      </c>
      <c r="L633" s="90" t="s">
        <v>358</v>
      </c>
      <c r="M633" s="91"/>
      <c r="N633" s="312">
        <v>1</v>
      </c>
      <c r="O633" s="313">
        <f>N633/N$630</f>
        <v>0.2</v>
      </c>
      <c r="P633" s="104"/>
      <c r="Q633" s="92"/>
      <c r="R633" s="92"/>
      <c r="S633" s="92"/>
      <c r="T633" s="92"/>
      <c r="U633" s="92"/>
      <c r="V633" s="92"/>
      <c r="W633" s="92"/>
      <c r="X633" s="109">
        <f>P633*P$7+Q633*Q$7+R633*R$7+S633*S$7+T633*T$7+U633*U$7+V633*V$7+W633*W$7</f>
        <v>0</v>
      </c>
      <c r="Y633" s="83"/>
      <c r="Z633" s="110">
        <f>X633*$O633</f>
        <v>0</v>
      </c>
      <c r="AA633" s="111"/>
      <c r="AB633" s="92"/>
      <c r="AC633" s="92"/>
      <c r="AD633" s="92"/>
      <c r="AE633" s="92"/>
      <c r="AF633" s="92"/>
      <c r="AG633" s="92"/>
      <c r="AH633" s="92"/>
      <c r="AI633" s="109">
        <f>AB633*AB$7+AC633*AC$7+AD633*AD$7+AE633*AE$7+AF633*AF$7+AG633*AG$7+AH633*AH$7</f>
        <v>0</v>
      </c>
      <c r="AJ633" s="83"/>
      <c r="AK633" s="110">
        <f>AI633*$O633</f>
        <v>0</v>
      </c>
      <c r="AL633" s="111"/>
      <c r="AM633" s="92"/>
      <c r="AN633" s="92"/>
      <c r="AO633" s="92"/>
      <c r="AP633" s="92"/>
      <c r="AQ633" s="92"/>
      <c r="AR633" s="92">
        <v>1</v>
      </c>
      <c r="AS633" s="92"/>
      <c r="AT633" s="92"/>
      <c r="AU633" s="92"/>
      <c r="AV633" s="109">
        <f>AM633*AM$7+AN633*AN$7+AO633*AO$7+AP633*AP$7+AQ633*AQ$7+AR633*AR$7+AS633*AS$7+AT633*AT$7+AU633*AU$7</f>
        <v>500</v>
      </c>
      <c r="AW633" s="75"/>
      <c r="AX633" s="110">
        <f>AV633*$O633</f>
        <v>100</v>
      </c>
      <c r="AY633" s="111"/>
      <c r="AZ633" s="93"/>
      <c r="BA633" s="94" t="s">
        <v>131</v>
      </c>
      <c r="BB633" s="71"/>
      <c r="BC633" s="54"/>
      <c r="BD633" s="41">
        <v>3</v>
      </c>
      <c r="BE633" s="52">
        <v>38</v>
      </c>
      <c r="BF633" s="62">
        <v>3814</v>
      </c>
      <c r="BG633" s="280" t="s">
        <v>52</v>
      </c>
    </row>
    <row r="634" spans="1:59" s="63" customFormat="1" ht="12.75" x14ac:dyDescent="0.2">
      <c r="A634" s="196">
        <v>3</v>
      </c>
      <c r="B634" s="197" t="s">
        <v>108</v>
      </c>
      <c r="C634" s="208">
        <v>38</v>
      </c>
      <c r="D634" s="209" t="s">
        <v>331</v>
      </c>
      <c r="E634" s="210">
        <v>3814</v>
      </c>
      <c r="F634" s="211" t="s">
        <v>388</v>
      </c>
      <c r="G634" s="231" t="s">
        <v>1191</v>
      </c>
      <c r="H634" s="89"/>
      <c r="I634" s="90" t="s">
        <v>362</v>
      </c>
      <c r="J634" s="90"/>
      <c r="K634" s="90" t="s">
        <v>64</v>
      </c>
      <c r="L634" s="90" t="s">
        <v>141</v>
      </c>
      <c r="M634" s="91"/>
      <c r="N634" s="312">
        <v>1</v>
      </c>
      <c r="O634" s="313">
        <f>N634/N$630</f>
        <v>0.2</v>
      </c>
      <c r="P634" s="104"/>
      <c r="Q634" s="92"/>
      <c r="R634" s="92"/>
      <c r="S634" s="92"/>
      <c r="T634" s="92"/>
      <c r="U634" s="92"/>
      <c r="V634" s="92"/>
      <c r="W634" s="92"/>
      <c r="X634" s="109">
        <f>P634*P$7+Q634*Q$7+R634*R$7+S634*S$7+T634*T$7+U634*U$7+V634*V$7+W634*W$7</f>
        <v>0</v>
      </c>
      <c r="Y634" s="83"/>
      <c r="Z634" s="110">
        <f>X634*$O634</f>
        <v>0</v>
      </c>
      <c r="AA634" s="111"/>
      <c r="AB634" s="92"/>
      <c r="AC634" s="92"/>
      <c r="AD634" s="92"/>
      <c r="AE634" s="92"/>
      <c r="AF634" s="92"/>
      <c r="AG634" s="92"/>
      <c r="AH634" s="92"/>
      <c r="AI634" s="109">
        <f>AB634*AB$7+AC634*AC$7+AD634*AD$7+AE634*AE$7+AF634*AF$7+AG634*AG$7+AH634*AH$7</f>
        <v>0</v>
      </c>
      <c r="AJ634" s="83"/>
      <c r="AK634" s="110">
        <f>AI634*$O634</f>
        <v>0</v>
      </c>
      <c r="AL634" s="111"/>
      <c r="AM634" s="92"/>
      <c r="AN634" s="92">
        <v>1</v>
      </c>
      <c r="AO634" s="92"/>
      <c r="AP634" s="92"/>
      <c r="AQ634" s="92"/>
      <c r="AR634" s="92"/>
      <c r="AS634" s="92"/>
      <c r="AT634" s="92"/>
      <c r="AU634" s="92"/>
      <c r="AV634" s="109">
        <f>AM634*AM$7+AN634*AN$7+AO634*AO$7+AP634*AP$7+AQ634*AQ$7+AR634*AR$7+AS634*AS$7+AT634*AT$7+AU634*AU$7</f>
        <v>25</v>
      </c>
      <c r="AW634" s="75"/>
      <c r="AX634" s="110">
        <f>AV634*$O634</f>
        <v>5</v>
      </c>
      <c r="AY634" s="111"/>
      <c r="AZ634" s="93"/>
      <c r="BA634" s="94" t="s">
        <v>131</v>
      </c>
      <c r="BB634" s="71"/>
      <c r="BC634" s="54"/>
      <c r="BD634" s="41">
        <v>3</v>
      </c>
      <c r="BE634" s="52">
        <v>38</v>
      </c>
      <c r="BF634" s="62">
        <v>3814</v>
      </c>
      <c r="BG634" s="280" t="s">
        <v>52</v>
      </c>
    </row>
    <row r="635" spans="1:59" s="63" customFormat="1" ht="12.75" x14ac:dyDescent="0.2">
      <c r="A635" s="196">
        <v>3</v>
      </c>
      <c r="B635" s="197" t="s">
        <v>108</v>
      </c>
      <c r="C635" s="208">
        <v>38</v>
      </c>
      <c r="D635" s="209" t="s">
        <v>331</v>
      </c>
      <c r="E635" s="210">
        <v>3814</v>
      </c>
      <c r="F635" s="211" t="s">
        <v>388</v>
      </c>
      <c r="G635" s="231" t="s">
        <v>1191</v>
      </c>
      <c r="H635" s="89"/>
      <c r="I635" s="90" t="s">
        <v>389</v>
      </c>
      <c r="J635" s="90"/>
      <c r="K635" s="90" t="s">
        <v>64</v>
      </c>
      <c r="L635" s="90" t="s">
        <v>390</v>
      </c>
      <c r="M635" s="91"/>
      <c r="N635" s="312">
        <v>1</v>
      </c>
      <c r="O635" s="313">
        <f>N635/N$630</f>
        <v>0.2</v>
      </c>
      <c r="P635" s="104"/>
      <c r="Q635" s="92"/>
      <c r="R635" s="92"/>
      <c r="S635" s="92"/>
      <c r="T635" s="92"/>
      <c r="U635" s="92"/>
      <c r="V635" s="92"/>
      <c r="W635" s="92"/>
      <c r="X635" s="109">
        <f>P635*P$7+Q635*Q$7+R635*R$7+S635*S$7+T635*T$7+U635*U$7+V635*V$7+W635*W$7</f>
        <v>0</v>
      </c>
      <c r="Y635" s="83"/>
      <c r="Z635" s="110">
        <f>X635*$O635</f>
        <v>0</v>
      </c>
      <c r="AA635" s="111"/>
      <c r="AB635" s="92"/>
      <c r="AC635" s="92"/>
      <c r="AD635" s="92"/>
      <c r="AE635" s="92"/>
      <c r="AF635" s="92"/>
      <c r="AG635" s="92"/>
      <c r="AH635" s="92"/>
      <c r="AI635" s="109">
        <f>AB635*AB$7+AC635*AC$7+AD635*AD$7+AE635*AE$7+AF635*AF$7+AG635*AG$7+AH635*AH$7</f>
        <v>0</v>
      </c>
      <c r="AJ635" s="83"/>
      <c r="AK635" s="110">
        <f>AI635*$O635</f>
        <v>0</v>
      </c>
      <c r="AL635" s="111"/>
      <c r="AM635" s="92"/>
      <c r="AN635" s="92">
        <v>1</v>
      </c>
      <c r="AO635" s="92"/>
      <c r="AP635" s="92"/>
      <c r="AQ635" s="92"/>
      <c r="AR635" s="92"/>
      <c r="AS635" s="92"/>
      <c r="AT635" s="92"/>
      <c r="AU635" s="92"/>
      <c r="AV635" s="109">
        <f>AM635*AM$7+AN635*AN$7+AO635*AO$7+AP635*AP$7+AQ635*AQ$7+AR635*AR$7+AS635*AS$7+AT635*AT$7+AU635*AU$7</f>
        <v>25</v>
      </c>
      <c r="AW635" s="75"/>
      <c r="AX635" s="110">
        <f>AV635*$O635</f>
        <v>5</v>
      </c>
      <c r="AY635" s="111"/>
      <c r="AZ635" s="93"/>
      <c r="BA635" s="94" t="s">
        <v>131</v>
      </c>
      <c r="BB635" s="71"/>
      <c r="BC635" s="54"/>
      <c r="BD635" s="41">
        <v>3</v>
      </c>
      <c r="BE635" s="52">
        <v>38</v>
      </c>
      <c r="BF635" s="62">
        <v>3814</v>
      </c>
      <c r="BG635" s="280" t="s">
        <v>52</v>
      </c>
    </row>
    <row r="636" spans="1:59" s="63" customFormat="1" ht="12.75" x14ac:dyDescent="0.2">
      <c r="A636" s="196">
        <v>3</v>
      </c>
      <c r="B636" s="197" t="s">
        <v>108</v>
      </c>
      <c r="C636" s="208">
        <v>38</v>
      </c>
      <c r="D636" s="209" t="s">
        <v>331</v>
      </c>
      <c r="E636" s="210">
        <v>3814</v>
      </c>
      <c r="F636" s="211" t="s">
        <v>388</v>
      </c>
      <c r="G636" s="231" t="s">
        <v>1191</v>
      </c>
      <c r="H636" s="65"/>
      <c r="I636" s="222"/>
      <c r="J636" s="66"/>
      <c r="K636" s="66"/>
      <c r="L636" s="66"/>
      <c r="M636" s="64"/>
      <c r="N636" s="304"/>
      <c r="O636" s="305"/>
      <c r="P636" s="127"/>
      <c r="Q636" s="67"/>
      <c r="R636" s="67"/>
      <c r="S636" s="67"/>
      <c r="T636" s="67"/>
      <c r="U636" s="67"/>
      <c r="V636" s="67"/>
      <c r="W636" s="67"/>
      <c r="X636" s="67"/>
      <c r="Y636" s="68"/>
      <c r="Z636" s="68"/>
      <c r="AA636" s="68"/>
      <c r="AB636" s="67"/>
      <c r="AC636" s="67"/>
      <c r="AD636" s="67"/>
      <c r="AE636" s="67"/>
      <c r="AF636" s="67"/>
      <c r="AG636" s="67"/>
      <c r="AH636" s="67"/>
      <c r="AI636" s="67"/>
      <c r="AJ636" s="68"/>
      <c r="AK636" s="68"/>
      <c r="AL636" s="68"/>
      <c r="AM636" s="67"/>
      <c r="AN636" s="67"/>
      <c r="AO636" s="67"/>
      <c r="AP636" s="67"/>
      <c r="AQ636" s="67"/>
      <c r="AR636" s="67"/>
      <c r="AS636" s="67"/>
      <c r="AT636" s="67"/>
      <c r="AU636" s="67"/>
      <c r="AV636" s="67"/>
      <c r="AW636" s="67"/>
      <c r="AX636" s="68"/>
      <c r="AY636" s="68"/>
      <c r="AZ636" s="69"/>
      <c r="BA636" s="70"/>
      <c r="BB636" s="71"/>
      <c r="BC636" s="54"/>
      <c r="BD636" s="41">
        <v>3</v>
      </c>
      <c r="BE636" s="52">
        <v>38</v>
      </c>
      <c r="BF636" s="62">
        <v>3814</v>
      </c>
      <c r="BG636" s="275"/>
    </row>
    <row r="637" spans="1:59" s="63" customFormat="1" ht="12.75" x14ac:dyDescent="0.2">
      <c r="A637" s="196">
        <v>3</v>
      </c>
      <c r="B637" s="197" t="s">
        <v>108</v>
      </c>
      <c r="C637" s="208">
        <v>38</v>
      </c>
      <c r="D637" s="209" t="s">
        <v>331</v>
      </c>
      <c r="E637" s="210">
        <v>3814</v>
      </c>
      <c r="F637" s="211" t="s">
        <v>388</v>
      </c>
      <c r="G637" s="230"/>
      <c r="H637" s="56"/>
      <c r="I637" s="221"/>
      <c r="J637" s="57"/>
      <c r="K637" s="57"/>
      <c r="L637" s="57"/>
      <c r="M637" s="55"/>
      <c r="N637" s="303"/>
      <c r="O637" s="245"/>
      <c r="P637" s="122"/>
      <c r="Q637" s="58"/>
      <c r="R637" s="58"/>
      <c r="S637" s="58"/>
      <c r="T637" s="58"/>
      <c r="U637" s="58"/>
      <c r="V637" s="58"/>
      <c r="W637" s="58"/>
      <c r="X637" s="58"/>
      <c r="Y637" s="59"/>
      <c r="Z637" s="59"/>
      <c r="AA637" s="59"/>
      <c r="AB637" s="58"/>
      <c r="AC637" s="58"/>
      <c r="AD637" s="58"/>
      <c r="AE637" s="58"/>
      <c r="AF637" s="58"/>
      <c r="AG637" s="58"/>
      <c r="AH637" s="58"/>
      <c r="AI637" s="58"/>
      <c r="AJ637" s="59"/>
      <c r="AK637" s="59"/>
      <c r="AL637" s="59"/>
      <c r="AM637" s="58"/>
      <c r="AN637" s="58"/>
      <c r="AO637" s="58"/>
      <c r="AP637" s="58"/>
      <c r="AQ637" s="58"/>
      <c r="AR637" s="58"/>
      <c r="AS637" s="58"/>
      <c r="AT637" s="58"/>
      <c r="AU637" s="58"/>
      <c r="AV637" s="58"/>
      <c r="AW637" s="58"/>
      <c r="AX637" s="59"/>
      <c r="AY637" s="59"/>
      <c r="AZ637" s="60"/>
      <c r="BA637" s="61"/>
      <c r="BB637" s="54"/>
      <c r="BC637" s="54"/>
      <c r="BD637" s="41">
        <v>3</v>
      </c>
      <c r="BE637" s="52">
        <v>38</v>
      </c>
      <c r="BF637" s="62">
        <v>3814</v>
      </c>
      <c r="BG637" s="274"/>
    </row>
    <row r="638" spans="1:59" s="63" customFormat="1" ht="12.75" x14ac:dyDescent="0.2">
      <c r="A638" s="196">
        <v>3</v>
      </c>
      <c r="B638" s="197" t="s">
        <v>108</v>
      </c>
      <c r="C638" s="208">
        <v>38</v>
      </c>
      <c r="D638" s="209" t="s">
        <v>331</v>
      </c>
      <c r="E638" s="212">
        <v>3821</v>
      </c>
      <c r="F638" s="213" t="s">
        <v>391</v>
      </c>
      <c r="G638" s="232"/>
      <c r="H638" s="97"/>
      <c r="I638" s="224"/>
      <c r="J638" s="98"/>
      <c r="K638" s="98"/>
      <c r="L638" s="98"/>
      <c r="M638" s="96"/>
      <c r="N638" s="307"/>
      <c r="O638" s="246"/>
      <c r="P638" s="124"/>
      <c r="Q638" s="124"/>
      <c r="R638" s="124"/>
      <c r="S638" s="124"/>
      <c r="T638" s="124"/>
      <c r="U638" s="124"/>
      <c r="V638" s="124"/>
      <c r="W638" s="124"/>
      <c r="X638" s="124"/>
      <c r="Y638" s="100"/>
      <c r="Z638" s="125"/>
      <c r="AA638" s="125"/>
      <c r="AB638" s="124"/>
      <c r="AC638" s="124"/>
      <c r="AD638" s="124"/>
      <c r="AE638" s="124"/>
      <c r="AF638" s="124"/>
      <c r="AG638" s="124"/>
      <c r="AH638" s="124"/>
      <c r="AI638" s="124"/>
      <c r="AJ638" s="100"/>
      <c r="AK638" s="125"/>
      <c r="AL638" s="125"/>
      <c r="AM638" s="124"/>
      <c r="AN638" s="124"/>
      <c r="AO638" s="124"/>
      <c r="AP638" s="124"/>
      <c r="AQ638" s="124"/>
      <c r="AR638" s="124"/>
      <c r="AS638" s="124"/>
      <c r="AT638" s="124"/>
      <c r="AU638" s="124"/>
      <c r="AV638" s="124"/>
      <c r="AW638" s="99"/>
      <c r="AX638" s="125"/>
      <c r="AY638" s="100"/>
      <c r="AZ638" s="101"/>
      <c r="BA638" s="102"/>
      <c r="BB638" s="95"/>
      <c r="BC638" s="95"/>
      <c r="BD638" s="41">
        <v>3</v>
      </c>
      <c r="BE638" s="52">
        <v>38</v>
      </c>
      <c r="BF638" s="103">
        <v>3821</v>
      </c>
      <c r="BG638" s="277"/>
    </row>
    <row r="639" spans="1:59" s="63" customFormat="1" ht="12.75" x14ac:dyDescent="0.2">
      <c r="A639" s="196">
        <v>3</v>
      </c>
      <c r="B639" s="197" t="s">
        <v>108</v>
      </c>
      <c r="C639" s="208">
        <v>38</v>
      </c>
      <c r="D639" s="209" t="s">
        <v>331</v>
      </c>
      <c r="E639" s="212">
        <v>3821</v>
      </c>
      <c r="F639" s="213" t="s">
        <v>391</v>
      </c>
      <c r="G639" s="232"/>
      <c r="H639" s="97"/>
      <c r="I639" s="224"/>
      <c r="J639" s="98"/>
      <c r="K639" s="98"/>
      <c r="L639" s="98"/>
      <c r="M639" s="96"/>
      <c r="N639" s="307"/>
      <c r="O639" s="246"/>
      <c r="P639" s="124"/>
      <c r="Q639" s="99"/>
      <c r="R639" s="99"/>
      <c r="S639" s="99"/>
      <c r="T639" s="99"/>
      <c r="U639" s="99"/>
      <c r="V639" s="99"/>
      <c r="W639" s="99"/>
      <c r="X639" s="99"/>
      <c r="Y639" s="100"/>
      <c r="Z639" s="100"/>
      <c r="AA639" s="100"/>
      <c r="AB639" s="99"/>
      <c r="AC639" s="99"/>
      <c r="AD639" s="99"/>
      <c r="AE639" s="99"/>
      <c r="AF639" s="99"/>
      <c r="AG639" s="99"/>
      <c r="AH639" s="99"/>
      <c r="AI639" s="99"/>
      <c r="AJ639" s="100"/>
      <c r="AK639" s="100"/>
      <c r="AL639" s="100"/>
      <c r="AM639" s="99"/>
      <c r="AN639" s="99"/>
      <c r="AO639" s="99"/>
      <c r="AP639" s="99"/>
      <c r="AQ639" s="99"/>
      <c r="AR639" s="99"/>
      <c r="AS639" s="99"/>
      <c r="AT639" s="99"/>
      <c r="AU639" s="99"/>
      <c r="AV639" s="99"/>
      <c r="AW639" s="99"/>
      <c r="AX639" s="100"/>
      <c r="AY639" s="100"/>
      <c r="AZ639" s="101"/>
      <c r="BA639" s="102"/>
      <c r="BB639" s="95"/>
      <c r="BC639" s="95"/>
      <c r="BD639" s="41">
        <v>3</v>
      </c>
      <c r="BE639" s="52">
        <v>38</v>
      </c>
      <c r="BF639" s="103">
        <v>3821</v>
      </c>
      <c r="BG639" s="277"/>
    </row>
    <row r="640" spans="1:59" s="63" customFormat="1" ht="12.75" x14ac:dyDescent="0.2">
      <c r="A640" s="196">
        <v>3</v>
      </c>
      <c r="B640" s="197" t="s">
        <v>108</v>
      </c>
      <c r="C640" s="208">
        <v>38</v>
      </c>
      <c r="D640" s="209" t="s">
        <v>331</v>
      </c>
      <c r="E640" s="212">
        <v>3821</v>
      </c>
      <c r="F640" s="213" t="s">
        <v>391</v>
      </c>
      <c r="G640" s="231" t="s">
        <v>1191</v>
      </c>
      <c r="H640" s="65"/>
      <c r="I640" s="222"/>
      <c r="J640" s="66"/>
      <c r="K640" s="66"/>
      <c r="L640" s="66"/>
      <c r="M640" s="64"/>
      <c r="N640" s="304"/>
      <c r="O640" s="305"/>
      <c r="P640" s="127"/>
      <c r="Q640" s="67"/>
      <c r="R640" s="67"/>
      <c r="S640" s="67"/>
      <c r="T640" s="67"/>
      <c r="U640" s="67"/>
      <c r="V640" s="67"/>
      <c r="W640" s="67"/>
      <c r="X640" s="67"/>
      <c r="Y640" s="68"/>
      <c r="Z640" s="68"/>
      <c r="AA640" s="68"/>
      <c r="AB640" s="67"/>
      <c r="AC640" s="67"/>
      <c r="AD640" s="67"/>
      <c r="AE640" s="67"/>
      <c r="AF640" s="67"/>
      <c r="AG640" s="67"/>
      <c r="AH640" s="67"/>
      <c r="AI640" s="67"/>
      <c r="AJ640" s="68"/>
      <c r="AK640" s="68"/>
      <c r="AL640" s="68"/>
      <c r="AM640" s="67"/>
      <c r="AN640" s="67"/>
      <c r="AO640" s="67"/>
      <c r="AP640" s="67"/>
      <c r="AQ640" s="67"/>
      <c r="AR640" s="67"/>
      <c r="AS640" s="67"/>
      <c r="AT640" s="67"/>
      <c r="AU640" s="67"/>
      <c r="AV640" s="67"/>
      <c r="AW640" s="67"/>
      <c r="AX640" s="68"/>
      <c r="AY640" s="68"/>
      <c r="AZ640" s="69"/>
      <c r="BA640" s="70"/>
      <c r="BB640" s="71"/>
      <c r="BC640" s="95"/>
      <c r="BD640" s="41">
        <v>3</v>
      </c>
      <c r="BE640" s="52">
        <v>38</v>
      </c>
      <c r="BF640" s="103">
        <v>3821</v>
      </c>
      <c r="BG640" s="275"/>
    </row>
    <row r="641" spans="1:59" s="63" customFormat="1" ht="12.75" x14ac:dyDescent="0.2">
      <c r="A641" s="196">
        <v>3</v>
      </c>
      <c r="B641" s="197" t="s">
        <v>108</v>
      </c>
      <c r="C641" s="208">
        <v>38</v>
      </c>
      <c r="D641" s="209" t="s">
        <v>331</v>
      </c>
      <c r="E641" s="212">
        <v>3821</v>
      </c>
      <c r="F641" s="213" t="s">
        <v>391</v>
      </c>
      <c r="G641" s="231" t="s">
        <v>1191</v>
      </c>
      <c r="H641" s="72" t="s">
        <v>47</v>
      </c>
      <c r="I641" s="223"/>
      <c r="J641" s="73"/>
      <c r="K641" s="73"/>
      <c r="L641" s="73"/>
      <c r="M641" s="74"/>
      <c r="N641" s="247"/>
      <c r="O641" s="306"/>
      <c r="P641" s="105"/>
      <c r="Q641" s="75"/>
      <c r="R641" s="75"/>
      <c r="S641" s="75"/>
      <c r="T641" s="75"/>
      <c r="U641" s="75"/>
      <c r="V641" s="75"/>
      <c r="W641" s="75"/>
      <c r="X641" s="75"/>
      <c r="Y641" s="76" t="str">
        <f>IF(ISNUMBER(VLOOKUP(Y643,P$7:W$7,MATCH(Y643,P$7:W$7))),VLOOKUP(Y643,P$7:W$7,MATCH(Y643,P$7:W$7)),IF(N645=0,"No Data",IF(Y643&gt;0,"&lt;100",0)))</f>
        <v>&lt;100</v>
      </c>
      <c r="Z641" s="77" t="str">
        <f>IF(ISNUMBER(VLOOKUP(Z645,P$7:W$7,MATCH(Z645,P$7:W$7))),VLOOKUP(Z645,P$7:W$7,MATCH(Z645,P$7:W$7)),IF(N645=0,"No Data",IF(Z645&gt;0,"&lt;100",0)))</f>
        <v>&lt;100</v>
      </c>
      <c r="AA641" s="106">
        <f>IF(ISNUMBER(Z641),Z641,0)</f>
        <v>0</v>
      </c>
      <c r="AB641" s="75"/>
      <c r="AC641" s="75"/>
      <c r="AD641" s="75"/>
      <c r="AE641" s="75"/>
      <c r="AF641" s="75"/>
      <c r="AG641" s="75"/>
      <c r="AH641" s="75"/>
      <c r="AI641" s="75"/>
      <c r="AJ641" s="76">
        <f>IF(ISNUMBER(VLOOKUP(AJ643,AB$7:AH$7,MATCH(AJ643,AB$7:AH$7))),VLOOKUP(AJ643,AB$7:AH$7,MATCH(AJ643,AB$7:AH$7)),IF(N645=0,"No Data",IF(AJ643&gt;0,"&lt;50",0)))</f>
        <v>0</v>
      </c>
      <c r="AK641" s="77">
        <f>IF(ISNUMBER(VLOOKUP(AK645,AB$7:AH$7,MATCH(AK645,AB$7:AH$7))),VLOOKUP(AK645,AB$7:AH$7,MATCH(AK645,AB$7:AH$7)),IF(N645=0,"No Data",IF(AK645&gt;0,"&lt;50",0)))</f>
        <v>0</v>
      </c>
      <c r="AL641" s="106">
        <f>IF(ISNUMBER(AK641),AK641,0)</f>
        <v>0</v>
      </c>
      <c r="AM641" s="75"/>
      <c r="AN641" s="75"/>
      <c r="AO641" s="75"/>
      <c r="AP641" s="75"/>
      <c r="AQ641" s="75"/>
      <c r="AR641" s="75"/>
      <c r="AS641" s="75"/>
      <c r="AT641" s="75"/>
      <c r="AU641" s="75"/>
      <c r="AV641" s="75"/>
      <c r="AW641" s="76">
        <f>IF(ISNUMBER(VLOOKUP(AW643,AM$7:AU$7,MATCH(AW643,AM$7:AU$7))),VLOOKUP(AW643,AM$7:AU$7,MATCH(AW643,AM$7:AU$7)),IF(N645=0,"No Data",IF(AW643&gt;0,"&lt;10",0)))</f>
        <v>1000</v>
      </c>
      <c r="AX641" s="77">
        <f>IF(ISNUMBER(VLOOKUP(AX645,AM$7:AU$7,MATCH(AX645,AM$7:AU$7))),VLOOKUP(AX645,AM$7:AU$7,MATCH(AX645,AM$7:AU$7)),IF(N645=0,"No Data",IF(AX645&gt;0,"&lt;10",0)))</f>
        <v>1000</v>
      </c>
      <c r="AY641" s="106">
        <f>IF(ISNUMBER(AX641),AX641,0)</f>
        <v>1000</v>
      </c>
      <c r="AZ641" s="79"/>
      <c r="BA641" s="80"/>
      <c r="BB641" s="71"/>
      <c r="BC641" s="95"/>
      <c r="BD641" s="41">
        <v>3</v>
      </c>
      <c r="BE641" s="52">
        <v>38</v>
      </c>
      <c r="BF641" s="103">
        <v>3821</v>
      </c>
      <c r="BG641" s="276" t="s">
        <v>47</v>
      </c>
    </row>
    <row r="642" spans="1:59" s="63" customFormat="1" ht="12.75" x14ac:dyDescent="0.2">
      <c r="A642" s="196">
        <v>3</v>
      </c>
      <c r="B642" s="197" t="s">
        <v>108</v>
      </c>
      <c r="C642" s="208">
        <v>38</v>
      </c>
      <c r="D642" s="209" t="s">
        <v>331</v>
      </c>
      <c r="E642" s="212">
        <v>3821</v>
      </c>
      <c r="F642" s="213" t="s">
        <v>391</v>
      </c>
      <c r="G642" s="231" t="s">
        <v>1191</v>
      </c>
      <c r="H642" s="81" t="s">
        <v>48</v>
      </c>
      <c r="I642" s="223"/>
      <c r="J642" s="73"/>
      <c r="K642" s="73"/>
      <c r="L642" s="73"/>
      <c r="M642" s="74"/>
      <c r="N642" s="247"/>
      <c r="O642" s="306"/>
      <c r="P642" s="105"/>
      <c r="Q642" s="75"/>
      <c r="R642" s="75"/>
      <c r="S642" s="75"/>
      <c r="T642" s="75"/>
      <c r="U642" s="75"/>
      <c r="V642" s="75"/>
      <c r="W642" s="75"/>
      <c r="X642" s="75"/>
      <c r="Y642" s="82">
        <f>MIN(X646:X654)</f>
        <v>0</v>
      </c>
      <c r="Z642" s="83"/>
      <c r="AA642" s="83"/>
      <c r="AB642" s="75"/>
      <c r="AC642" s="75"/>
      <c r="AD642" s="75"/>
      <c r="AE642" s="75"/>
      <c r="AF642" s="75"/>
      <c r="AG642" s="75"/>
      <c r="AH642" s="75"/>
      <c r="AI642" s="75"/>
      <c r="AJ642" s="82">
        <f>MIN(AI646:AI654)</f>
        <v>0</v>
      </c>
      <c r="AK642" s="83"/>
      <c r="AL642" s="83"/>
      <c r="AM642" s="75"/>
      <c r="AN642" s="75"/>
      <c r="AO642" s="75"/>
      <c r="AP642" s="75"/>
      <c r="AQ642" s="75"/>
      <c r="AR642" s="75"/>
      <c r="AS642" s="75"/>
      <c r="AT642" s="75"/>
      <c r="AU642" s="75"/>
      <c r="AV642" s="75"/>
      <c r="AW642" s="82">
        <f>MIN(AV646:AV654)</f>
        <v>50</v>
      </c>
      <c r="AX642" s="83"/>
      <c r="AY642" s="83"/>
      <c r="AZ642" s="79"/>
      <c r="BA642" s="80"/>
      <c r="BB642" s="71"/>
      <c r="BC642" s="95"/>
      <c r="BD642" s="41">
        <v>3</v>
      </c>
      <c r="BE642" s="52">
        <v>38</v>
      </c>
      <c r="BF642" s="103">
        <v>3821</v>
      </c>
      <c r="BG642" s="278" t="s">
        <v>48</v>
      </c>
    </row>
    <row r="643" spans="1:59" s="63" customFormat="1" ht="12.75" x14ac:dyDescent="0.2">
      <c r="A643" s="196">
        <v>3</v>
      </c>
      <c r="B643" s="197" t="s">
        <v>108</v>
      </c>
      <c r="C643" s="208">
        <v>38</v>
      </c>
      <c r="D643" s="209" t="s">
        <v>331</v>
      </c>
      <c r="E643" s="212">
        <v>3821</v>
      </c>
      <c r="F643" s="213" t="s">
        <v>391</v>
      </c>
      <c r="G643" s="231" t="s">
        <v>1191</v>
      </c>
      <c r="H643" s="81" t="s">
        <v>49</v>
      </c>
      <c r="I643" s="223"/>
      <c r="J643" s="73"/>
      <c r="K643" s="73"/>
      <c r="L643" s="73"/>
      <c r="M643" s="74"/>
      <c r="N643" s="247"/>
      <c r="O643" s="306"/>
      <c r="P643" s="105"/>
      <c r="Q643" s="75"/>
      <c r="R643" s="75"/>
      <c r="S643" s="75"/>
      <c r="T643" s="75"/>
      <c r="U643" s="75"/>
      <c r="V643" s="75"/>
      <c r="W643" s="75"/>
      <c r="X643" s="75"/>
      <c r="Y643" s="84">
        <f>IF(ISNUMBER(AVERAGE(X646:X654)),AVERAGE(X646:X654),0)</f>
        <v>33.333333333333336</v>
      </c>
      <c r="Z643" s="83"/>
      <c r="AA643" s="83"/>
      <c r="AB643" s="75"/>
      <c r="AC643" s="75"/>
      <c r="AD643" s="75"/>
      <c r="AE643" s="75"/>
      <c r="AF643" s="75"/>
      <c r="AG643" s="75"/>
      <c r="AH643" s="75"/>
      <c r="AI643" s="75"/>
      <c r="AJ643" s="84">
        <f>IF(ISNUMBER(AVERAGE(AI646:AI654)),AVERAGE(AI646:AI654),0)</f>
        <v>0</v>
      </c>
      <c r="AK643" s="83"/>
      <c r="AL643" s="83"/>
      <c r="AM643" s="75"/>
      <c r="AN643" s="75"/>
      <c r="AO643" s="75"/>
      <c r="AP643" s="75"/>
      <c r="AQ643" s="75"/>
      <c r="AR643" s="75"/>
      <c r="AS643" s="75"/>
      <c r="AT643" s="75"/>
      <c r="AU643" s="75"/>
      <c r="AV643" s="75"/>
      <c r="AW643" s="84">
        <f>IF(ISNUMBER(AVERAGE(AV646:AV654)),AVERAGE(AV646:AV654),0)</f>
        <v>1005.5555555555555</v>
      </c>
      <c r="AX643" s="83"/>
      <c r="AY643" s="83"/>
      <c r="AZ643" s="79"/>
      <c r="BA643" s="80"/>
      <c r="BB643" s="71"/>
      <c r="BC643" s="95"/>
      <c r="BD643" s="41">
        <v>3</v>
      </c>
      <c r="BE643" s="52">
        <v>38</v>
      </c>
      <c r="BF643" s="103">
        <v>3821</v>
      </c>
      <c r="BG643" s="278" t="s">
        <v>49</v>
      </c>
    </row>
    <row r="644" spans="1:59" s="63" customFormat="1" ht="12.75" x14ac:dyDescent="0.2">
      <c r="A644" s="196">
        <v>3</v>
      </c>
      <c r="B644" s="197" t="s">
        <v>108</v>
      </c>
      <c r="C644" s="208">
        <v>38</v>
      </c>
      <c r="D644" s="209" t="s">
        <v>331</v>
      </c>
      <c r="E644" s="212">
        <v>3821</v>
      </c>
      <c r="F644" s="213" t="s">
        <v>391</v>
      </c>
      <c r="G644" s="231" t="s">
        <v>1191</v>
      </c>
      <c r="H644" s="81" t="s">
        <v>50</v>
      </c>
      <c r="I644" s="223"/>
      <c r="J644" s="73"/>
      <c r="K644" s="73"/>
      <c r="L644" s="73"/>
      <c r="M644" s="74"/>
      <c r="N644" s="247"/>
      <c r="O644" s="306"/>
      <c r="P644" s="105"/>
      <c r="Q644" s="75"/>
      <c r="R644" s="75"/>
      <c r="S644" s="75"/>
      <c r="T644" s="75"/>
      <c r="U644" s="75"/>
      <c r="V644" s="75"/>
      <c r="W644" s="75"/>
      <c r="X644" s="75"/>
      <c r="Y644" s="84">
        <f>MAX(X646:X654)</f>
        <v>100</v>
      </c>
      <c r="Z644" s="83"/>
      <c r="AA644" s="83"/>
      <c r="AB644" s="75"/>
      <c r="AC644" s="75"/>
      <c r="AD644" s="75"/>
      <c r="AE644" s="75"/>
      <c r="AF644" s="75"/>
      <c r="AG644" s="75"/>
      <c r="AH644" s="75"/>
      <c r="AI644" s="75"/>
      <c r="AJ644" s="84">
        <f>MAX(AI646:AI654)</f>
        <v>0</v>
      </c>
      <c r="AK644" s="83"/>
      <c r="AL644" s="83"/>
      <c r="AM644" s="75"/>
      <c r="AN644" s="75"/>
      <c r="AO644" s="75"/>
      <c r="AP644" s="75"/>
      <c r="AQ644" s="75"/>
      <c r="AR644" s="75"/>
      <c r="AS644" s="75"/>
      <c r="AT644" s="75"/>
      <c r="AU644" s="75"/>
      <c r="AV644" s="75"/>
      <c r="AW644" s="84">
        <f>MAX(AV646:AV654)</f>
        <v>2500</v>
      </c>
      <c r="AX644" s="83"/>
      <c r="AY644" s="83"/>
      <c r="AZ644" s="79"/>
      <c r="BA644" s="80"/>
      <c r="BB644" s="71"/>
      <c r="BC644" s="95"/>
      <c r="BD644" s="41">
        <v>3</v>
      </c>
      <c r="BE644" s="52">
        <v>38</v>
      </c>
      <c r="BF644" s="103">
        <v>3821</v>
      </c>
      <c r="BG644" s="278" t="s">
        <v>50</v>
      </c>
    </row>
    <row r="645" spans="1:59" s="63" customFormat="1" ht="12.75" x14ac:dyDescent="0.2">
      <c r="A645" s="196">
        <v>3</v>
      </c>
      <c r="B645" s="197" t="s">
        <v>108</v>
      </c>
      <c r="C645" s="208">
        <v>38</v>
      </c>
      <c r="D645" s="209" t="s">
        <v>331</v>
      </c>
      <c r="E645" s="212">
        <v>3821</v>
      </c>
      <c r="F645" s="213" t="s">
        <v>391</v>
      </c>
      <c r="G645" s="231" t="s">
        <v>1191</v>
      </c>
      <c r="H645" s="85" t="s">
        <v>51</v>
      </c>
      <c r="I645" s="223"/>
      <c r="J645" s="73"/>
      <c r="K645" s="73"/>
      <c r="L645" s="73"/>
      <c r="M645" s="74"/>
      <c r="N645" s="248">
        <f>SUM(N646:N654)</f>
        <v>9</v>
      </c>
      <c r="O645" s="293">
        <f>SUM(O646:O654)</f>
        <v>1.0000000000000002</v>
      </c>
      <c r="P645" s="292"/>
      <c r="Q645" s="87"/>
      <c r="R645" s="87"/>
      <c r="S645" s="87"/>
      <c r="T645" s="87"/>
      <c r="U645" s="87"/>
      <c r="V645" s="87"/>
      <c r="W645" s="87"/>
      <c r="X645" s="87"/>
      <c r="Y645" s="88"/>
      <c r="Z645" s="119">
        <f>SUM(Z646:Z654)</f>
        <v>33.333333333333329</v>
      </c>
      <c r="AA645" s="120"/>
      <c r="AB645" s="111"/>
      <c r="AC645" s="111"/>
      <c r="AD645" s="111"/>
      <c r="AE645" s="111"/>
      <c r="AF645" s="111"/>
      <c r="AG645" s="111"/>
      <c r="AH645" s="111"/>
      <c r="AI645" s="111"/>
      <c r="AJ645" s="120"/>
      <c r="AK645" s="119">
        <f>SUM(AK646:AK654)</f>
        <v>0</v>
      </c>
      <c r="AL645" s="120"/>
      <c r="AM645" s="111"/>
      <c r="AN645" s="111"/>
      <c r="AO645" s="111"/>
      <c r="AP645" s="111"/>
      <c r="AQ645" s="111"/>
      <c r="AR645" s="111"/>
      <c r="AS645" s="111"/>
      <c r="AT645" s="111"/>
      <c r="AU645" s="111"/>
      <c r="AV645" s="111"/>
      <c r="AW645" s="120"/>
      <c r="AX645" s="119">
        <f>SUM(AX646:AX654)</f>
        <v>1005.5555555555557</v>
      </c>
      <c r="AY645" s="88"/>
      <c r="AZ645" s="79"/>
      <c r="BA645" s="80"/>
      <c r="BB645" s="71"/>
      <c r="BC645" s="95"/>
      <c r="BD645" s="41">
        <v>3</v>
      </c>
      <c r="BE645" s="52">
        <v>38</v>
      </c>
      <c r="BF645" s="103">
        <v>3821</v>
      </c>
      <c r="BG645" s="279" t="s">
        <v>51</v>
      </c>
    </row>
    <row r="646" spans="1:59" s="63" customFormat="1" ht="12.75" x14ac:dyDescent="0.2">
      <c r="A646" s="196">
        <v>3</v>
      </c>
      <c r="B646" s="197" t="s">
        <v>108</v>
      </c>
      <c r="C646" s="208">
        <v>38</v>
      </c>
      <c r="D646" s="209" t="s">
        <v>331</v>
      </c>
      <c r="E646" s="212">
        <v>3821</v>
      </c>
      <c r="F646" s="213" t="s">
        <v>391</v>
      </c>
      <c r="G646" s="231" t="s">
        <v>1191</v>
      </c>
      <c r="H646" s="89" t="s">
        <v>52</v>
      </c>
      <c r="I646" s="90" t="s">
        <v>357</v>
      </c>
      <c r="J646" s="90"/>
      <c r="K646" s="90" t="s">
        <v>64</v>
      </c>
      <c r="L646" s="90" t="s">
        <v>358</v>
      </c>
      <c r="M646" s="91"/>
      <c r="N646" s="312">
        <v>1</v>
      </c>
      <c r="O646" s="313">
        <f>N646/N$645</f>
        <v>0.1111111111111111</v>
      </c>
      <c r="P646" s="104"/>
      <c r="Q646" s="92"/>
      <c r="R646" s="92"/>
      <c r="S646" s="92"/>
      <c r="T646" s="92"/>
      <c r="U646" s="92"/>
      <c r="V646" s="92"/>
      <c r="W646" s="92"/>
      <c r="X646" s="109">
        <f t="shared" ref="X646:X654" si="82">P646*P$7+Q646*Q$7+R646*R$7+S646*S$7+T646*T$7+U646*U$7+V646*V$7+W646*W$7</f>
        <v>0</v>
      </c>
      <c r="Y646" s="83"/>
      <c r="Z646" s="110">
        <f t="shared" ref="Z646:Z654" si="83">X646*$O646</f>
        <v>0</v>
      </c>
      <c r="AA646" s="111"/>
      <c r="AB646" s="92"/>
      <c r="AC646" s="92"/>
      <c r="AD646" s="92"/>
      <c r="AE646" s="92"/>
      <c r="AF646" s="92"/>
      <c r="AG646" s="92"/>
      <c r="AH646" s="92"/>
      <c r="AI646" s="109">
        <f t="shared" ref="AI646:AI654" si="84">AB646*AB$7+AC646*AC$7+AD646*AD$7+AE646*AE$7+AF646*AF$7+AG646*AG$7+AH646*AH$7</f>
        <v>0</v>
      </c>
      <c r="AJ646" s="83"/>
      <c r="AK646" s="110">
        <f t="shared" ref="AK646:AK654" si="85">AI646*$O646</f>
        <v>0</v>
      </c>
      <c r="AL646" s="111"/>
      <c r="AM646" s="92"/>
      <c r="AN646" s="92"/>
      <c r="AO646" s="92"/>
      <c r="AP646" s="92"/>
      <c r="AQ646" s="92"/>
      <c r="AR646" s="92">
        <v>1</v>
      </c>
      <c r="AS646" s="92"/>
      <c r="AT646" s="92"/>
      <c r="AU646" s="92"/>
      <c r="AV646" s="109">
        <f t="shared" ref="AV646:AV654" si="86">AM646*AM$7+AN646*AN$7+AO646*AO$7+AP646*AP$7+AQ646*AQ$7+AR646*AR$7+AS646*AS$7+AT646*AT$7+AU646*AU$7</f>
        <v>500</v>
      </c>
      <c r="AW646" s="75"/>
      <c r="AX646" s="110">
        <f t="shared" ref="AX646:AX654" si="87">AV646*$O646</f>
        <v>55.55555555555555</v>
      </c>
      <c r="AY646" s="111"/>
      <c r="AZ646" s="93"/>
      <c r="BA646" s="94" t="s">
        <v>131</v>
      </c>
      <c r="BB646" s="71"/>
      <c r="BC646" s="95"/>
      <c r="BD646" s="41">
        <v>3</v>
      </c>
      <c r="BE646" s="52">
        <v>38</v>
      </c>
      <c r="BF646" s="103">
        <v>3821</v>
      </c>
      <c r="BG646" s="280" t="s">
        <v>52</v>
      </c>
    </row>
    <row r="647" spans="1:59" s="63" customFormat="1" ht="12.75" x14ac:dyDescent="0.2">
      <c r="A647" s="196">
        <v>3</v>
      </c>
      <c r="B647" s="197" t="s">
        <v>108</v>
      </c>
      <c r="C647" s="208">
        <v>38</v>
      </c>
      <c r="D647" s="209" t="s">
        <v>331</v>
      </c>
      <c r="E647" s="212">
        <v>3821</v>
      </c>
      <c r="F647" s="213" t="s">
        <v>391</v>
      </c>
      <c r="G647" s="231" t="s">
        <v>1191</v>
      </c>
      <c r="H647" s="89"/>
      <c r="I647" s="90" t="s">
        <v>392</v>
      </c>
      <c r="J647" s="90"/>
      <c r="K647" s="90" t="s">
        <v>64</v>
      </c>
      <c r="L647" s="90" t="s">
        <v>393</v>
      </c>
      <c r="M647" s="91"/>
      <c r="N647" s="312">
        <v>1</v>
      </c>
      <c r="O647" s="313">
        <f t="shared" ref="O647:O653" si="88">N647/N$645</f>
        <v>0.1111111111111111</v>
      </c>
      <c r="P647" s="104"/>
      <c r="Q647" s="92"/>
      <c r="R647" s="92"/>
      <c r="S647" s="92"/>
      <c r="T647" s="92"/>
      <c r="U647" s="92"/>
      <c r="V647" s="92"/>
      <c r="W647" s="92"/>
      <c r="X647" s="109">
        <f t="shared" si="82"/>
        <v>0</v>
      </c>
      <c r="Y647" s="83"/>
      <c r="Z647" s="110">
        <f t="shared" si="83"/>
        <v>0</v>
      </c>
      <c r="AA647" s="111"/>
      <c r="AB647" s="92"/>
      <c r="AC647" s="92"/>
      <c r="AD647" s="92"/>
      <c r="AE647" s="92"/>
      <c r="AF647" s="92"/>
      <c r="AG647" s="92"/>
      <c r="AH647" s="92"/>
      <c r="AI647" s="109">
        <f t="shared" si="84"/>
        <v>0</v>
      </c>
      <c r="AJ647" s="83"/>
      <c r="AK647" s="110">
        <f t="shared" si="85"/>
        <v>0</v>
      </c>
      <c r="AL647" s="111"/>
      <c r="AM647" s="92"/>
      <c r="AN647" s="92"/>
      <c r="AO647" s="92"/>
      <c r="AP647" s="92"/>
      <c r="AQ647" s="92">
        <v>1</v>
      </c>
      <c r="AR647" s="92"/>
      <c r="AS647" s="92"/>
      <c r="AT647" s="92"/>
      <c r="AU647" s="92"/>
      <c r="AV647" s="109">
        <f t="shared" si="86"/>
        <v>250</v>
      </c>
      <c r="AW647" s="75"/>
      <c r="AX647" s="110">
        <f t="shared" si="87"/>
        <v>27.777777777777775</v>
      </c>
      <c r="AY647" s="111"/>
      <c r="AZ647" s="93"/>
      <c r="BA647" s="94" t="s">
        <v>105</v>
      </c>
      <c r="BB647" s="71"/>
      <c r="BC647" s="95"/>
      <c r="BD647" s="41">
        <v>3</v>
      </c>
      <c r="BE647" s="52">
        <v>38</v>
      </c>
      <c r="BF647" s="103">
        <v>3821</v>
      </c>
      <c r="BG647" s="280" t="s">
        <v>52</v>
      </c>
    </row>
    <row r="648" spans="1:59" s="63" customFormat="1" ht="12.75" x14ac:dyDescent="0.2">
      <c r="A648" s="196">
        <v>3</v>
      </c>
      <c r="B648" s="197" t="s">
        <v>108</v>
      </c>
      <c r="C648" s="208">
        <v>38</v>
      </c>
      <c r="D648" s="209" t="s">
        <v>331</v>
      </c>
      <c r="E648" s="212">
        <v>3821</v>
      </c>
      <c r="F648" s="213" t="s">
        <v>391</v>
      </c>
      <c r="G648" s="231" t="s">
        <v>1191</v>
      </c>
      <c r="H648" s="89"/>
      <c r="I648" s="90" t="s">
        <v>394</v>
      </c>
      <c r="J648" s="90"/>
      <c r="K648" s="90" t="s">
        <v>64</v>
      </c>
      <c r="L648" s="90" t="s">
        <v>395</v>
      </c>
      <c r="M648" s="91"/>
      <c r="N648" s="312">
        <v>1</v>
      </c>
      <c r="O648" s="313">
        <f t="shared" si="88"/>
        <v>0.1111111111111111</v>
      </c>
      <c r="P648" s="104">
        <v>1</v>
      </c>
      <c r="Q648" s="92"/>
      <c r="R648" s="92"/>
      <c r="S648" s="92"/>
      <c r="T648" s="92"/>
      <c r="U648" s="92"/>
      <c r="V648" s="92"/>
      <c r="W648" s="92"/>
      <c r="X648" s="109">
        <f t="shared" si="82"/>
        <v>100</v>
      </c>
      <c r="Y648" s="83"/>
      <c r="Z648" s="110">
        <f t="shared" si="83"/>
        <v>11.111111111111111</v>
      </c>
      <c r="AA648" s="111"/>
      <c r="AB648" s="92"/>
      <c r="AC648" s="92"/>
      <c r="AD648" s="92"/>
      <c r="AE648" s="92"/>
      <c r="AF648" s="92"/>
      <c r="AG648" s="92"/>
      <c r="AH648" s="92"/>
      <c r="AI648" s="109">
        <f t="shared" si="84"/>
        <v>0</v>
      </c>
      <c r="AJ648" s="83"/>
      <c r="AK648" s="110">
        <f t="shared" si="85"/>
        <v>0</v>
      </c>
      <c r="AL648" s="111"/>
      <c r="AM648" s="92"/>
      <c r="AN648" s="92"/>
      <c r="AO648" s="92"/>
      <c r="AP648" s="92"/>
      <c r="AQ648" s="92"/>
      <c r="AR648" s="92"/>
      <c r="AS648" s="92"/>
      <c r="AT648" s="92">
        <v>1</v>
      </c>
      <c r="AU648" s="92"/>
      <c r="AV648" s="109">
        <f t="shared" si="86"/>
        <v>2500</v>
      </c>
      <c r="AW648" s="75"/>
      <c r="AX648" s="110">
        <f t="shared" si="87"/>
        <v>277.77777777777777</v>
      </c>
      <c r="AY648" s="111"/>
      <c r="AZ648" s="93"/>
      <c r="BA648" s="94" t="s">
        <v>131</v>
      </c>
      <c r="BB648" s="71"/>
      <c r="BC648" s="95"/>
      <c r="BD648" s="41">
        <v>3</v>
      </c>
      <c r="BE648" s="52">
        <v>38</v>
      </c>
      <c r="BF648" s="103">
        <v>3821</v>
      </c>
      <c r="BG648" s="280" t="s">
        <v>52</v>
      </c>
    </row>
    <row r="649" spans="1:59" s="63" customFormat="1" ht="12.75" x14ac:dyDescent="0.2">
      <c r="A649" s="196">
        <v>3</v>
      </c>
      <c r="B649" s="197" t="s">
        <v>108</v>
      </c>
      <c r="C649" s="208">
        <v>38</v>
      </c>
      <c r="D649" s="209" t="s">
        <v>331</v>
      </c>
      <c r="E649" s="212">
        <v>3821</v>
      </c>
      <c r="F649" s="213" t="s">
        <v>391</v>
      </c>
      <c r="G649" s="231" t="s">
        <v>1191</v>
      </c>
      <c r="H649" s="89"/>
      <c r="I649" s="90" t="s">
        <v>396</v>
      </c>
      <c r="J649" s="90"/>
      <c r="K649" s="90" t="s">
        <v>64</v>
      </c>
      <c r="L649" s="90" t="s">
        <v>397</v>
      </c>
      <c r="M649" s="91"/>
      <c r="N649" s="312">
        <v>1</v>
      </c>
      <c r="O649" s="313">
        <f t="shared" si="88"/>
        <v>0.1111111111111111</v>
      </c>
      <c r="P649" s="104"/>
      <c r="Q649" s="92"/>
      <c r="R649" s="92"/>
      <c r="S649" s="92"/>
      <c r="T649" s="92"/>
      <c r="U649" s="92"/>
      <c r="V649" s="92"/>
      <c r="W649" s="92"/>
      <c r="X649" s="109">
        <f t="shared" si="82"/>
        <v>0</v>
      </c>
      <c r="Y649" s="83"/>
      <c r="Z649" s="110">
        <f t="shared" si="83"/>
        <v>0</v>
      </c>
      <c r="AA649" s="111"/>
      <c r="AB649" s="92"/>
      <c r="AC649" s="92"/>
      <c r="AD649" s="92"/>
      <c r="AE649" s="92"/>
      <c r="AF649" s="92"/>
      <c r="AG649" s="92"/>
      <c r="AH649" s="92"/>
      <c r="AI649" s="109">
        <f t="shared" si="84"/>
        <v>0</v>
      </c>
      <c r="AJ649" s="83"/>
      <c r="AK649" s="110">
        <f t="shared" si="85"/>
        <v>0</v>
      </c>
      <c r="AL649" s="111"/>
      <c r="AM649" s="92"/>
      <c r="AN649" s="92"/>
      <c r="AO649" s="92"/>
      <c r="AP649" s="92"/>
      <c r="AQ649" s="92">
        <v>1</v>
      </c>
      <c r="AR649" s="92"/>
      <c r="AS649" s="92"/>
      <c r="AT649" s="92"/>
      <c r="AU649" s="92"/>
      <c r="AV649" s="109">
        <f t="shared" si="86"/>
        <v>250</v>
      </c>
      <c r="AW649" s="75"/>
      <c r="AX649" s="110">
        <f t="shared" si="87"/>
        <v>27.777777777777775</v>
      </c>
      <c r="AY649" s="111"/>
      <c r="AZ649" s="93"/>
      <c r="BA649" s="94" t="s">
        <v>131</v>
      </c>
      <c r="BB649" s="71"/>
      <c r="BC649" s="95"/>
      <c r="BD649" s="41">
        <v>3</v>
      </c>
      <c r="BE649" s="52">
        <v>38</v>
      </c>
      <c r="BF649" s="103">
        <v>3821</v>
      </c>
      <c r="BG649" s="280" t="s">
        <v>52</v>
      </c>
    </row>
    <row r="650" spans="1:59" s="63" customFormat="1" ht="12.75" x14ac:dyDescent="0.2">
      <c r="A650" s="196">
        <v>3</v>
      </c>
      <c r="B650" s="197" t="s">
        <v>108</v>
      </c>
      <c r="C650" s="208">
        <v>38</v>
      </c>
      <c r="D650" s="209" t="s">
        <v>331</v>
      </c>
      <c r="E650" s="212">
        <v>3821</v>
      </c>
      <c r="F650" s="213" t="s">
        <v>391</v>
      </c>
      <c r="G650" s="231" t="s">
        <v>1191</v>
      </c>
      <c r="H650" s="89"/>
      <c r="I650" s="90" t="s">
        <v>338</v>
      </c>
      <c r="J650" s="90"/>
      <c r="K650" s="90" t="s">
        <v>64</v>
      </c>
      <c r="L650" s="90" t="s">
        <v>340</v>
      </c>
      <c r="M650" s="91"/>
      <c r="N650" s="312">
        <v>1</v>
      </c>
      <c r="O650" s="313">
        <f t="shared" si="88"/>
        <v>0.1111111111111111</v>
      </c>
      <c r="P650" s="104"/>
      <c r="Q650" s="92"/>
      <c r="R650" s="92"/>
      <c r="S650" s="92"/>
      <c r="T650" s="92"/>
      <c r="U650" s="92"/>
      <c r="V650" s="92"/>
      <c r="W650" s="92"/>
      <c r="X650" s="109">
        <f t="shared" si="82"/>
        <v>0</v>
      </c>
      <c r="Y650" s="83"/>
      <c r="Z650" s="110">
        <f t="shared" si="83"/>
        <v>0</v>
      </c>
      <c r="AA650" s="111"/>
      <c r="AB650" s="92"/>
      <c r="AC650" s="92"/>
      <c r="AD650" s="92"/>
      <c r="AE650" s="92"/>
      <c r="AF650" s="92"/>
      <c r="AG650" s="92"/>
      <c r="AH650" s="92"/>
      <c r="AI650" s="109">
        <f t="shared" si="84"/>
        <v>0</v>
      </c>
      <c r="AJ650" s="83"/>
      <c r="AK650" s="110">
        <f t="shared" si="85"/>
        <v>0</v>
      </c>
      <c r="AL650" s="111"/>
      <c r="AM650" s="92"/>
      <c r="AN650" s="92"/>
      <c r="AO650" s="92">
        <v>1</v>
      </c>
      <c r="AP650" s="92"/>
      <c r="AQ650" s="92"/>
      <c r="AR650" s="92"/>
      <c r="AS650" s="92"/>
      <c r="AT650" s="92"/>
      <c r="AU650" s="92"/>
      <c r="AV650" s="109">
        <f t="shared" si="86"/>
        <v>50</v>
      </c>
      <c r="AW650" s="75"/>
      <c r="AX650" s="110">
        <f t="shared" si="87"/>
        <v>5.5555555555555554</v>
      </c>
      <c r="AY650" s="111"/>
      <c r="AZ650" s="93"/>
      <c r="BA650" s="94" t="s">
        <v>131</v>
      </c>
      <c r="BB650" s="71"/>
      <c r="BC650" s="95"/>
      <c r="BD650" s="41">
        <v>3</v>
      </c>
      <c r="BE650" s="52">
        <v>38</v>
      </c>
      <c r="BF650" s="103">
        <v>3821</v>
      </c>
      <c r="BG650" s="280" t="s">
        <v>52</v>
      </c>
    </row>
    <row r="651" spans="1:59" s="63" customFormat="1" ht="12.75" x14ac:dyDescent="0.2">
      <c r="A651" s="196">
        <v>3</v>
      </c>
      <c r="B651" s="197" t="s">
        <v>108</v>
      </c>
      <c r="C651" s="208">
        <v>38</v>
      </c>
      <c r="D651" s="209" t="s">
        <v>331</v>
      </c>
      <c r="E651" s="212">
        <v>3821</v>
      </c>
      <c r="F651" s="213" t="s">
        <v>391</v>
      </c>
      <c r="G651" s="231" t="s">
        <v>1191</v>
      </c>
      <c r="H651" s="89"/>
      <c r="I651" s="90" t="s">
        <v>384</v>
      </c>
      <c r="J651" s="90"/>
      <c r="K651" s="90" t="s">
        <v>64</v>
      </c>
      <c r="L651" s="90" t="s">
        <v>398</v>
      </c>
      <c r="M651" s="91"/>
      <c r="N651" s="312">
        <v>1</v>
      </c>
      <c r="O651" s="313">
        <f t="shared" si="88"/>
        <v>0.1111111111111111</v>
      </c>
      <c r="P651" s="104">
        <v>1</v>
      </c>
      <c r="Q651" s="92"/>
      <c r="R651" s="92"/>
      <c r="S651" s="92"/>
      <c r="T651" s="92"/>
      <c r="U651" s="92"/>
      <c r="V651" s="92"/>
      <c r="W651" s="92"/>
      <c r="X651" s="109">
        <f t="shared" si="82"/>
        <v>100</v>
      </c>
      <c r="Y651" s="83"/>
      <c r="Z651" s="110">
        <f t="shared" si="83"/>
        <v>11.111111111111111</v>
      </c>
      <c r="AA651" s="111"/>
      <c r="AB651" s="92"/>
      <c r="AC651" s="92"/>
      <c r="AD651" s="92"/>
      <c r="AE651" s="92"/>
      <c r="AF651" s="92"/>
      <c r="AG651" s="92"/>
      <c r="AH651" s="92"/>
      <c r="AI651" s="109">
        <f t="shared" si="84"/>
        <v>0</v>
      </c>
      <c r="AJ651" s="83"/>
      <c r="AK651" s="110">
        <f t="shared" si="85"/>
        <v>0</v>
      </c>
      <c r="AL651" s="111"/>
      <c r="AM651" s="92"/>
      <c r="AN651" s="92"/>
      <c r="AO651" s="92"/>
      <c r="AP651" s="92"/>
      <c r="AQ651" s="92"/>
      <c r="AR651" s="92"/>
      <c r="AS651" s="92"/>
      <c r="AT651" s="92">
        <v>1</v>
      </c>
      <c r="AU651" s="92"/>
      <c r="AV651" s="109">
        <f t="shared" si="86"/>
        <v>2500</v>
      </c>
      <c r="AW651" s="75"/>
      <c r="AX651" s="110">
        <f t="shared" si="87"/>
        <v>277.77777777777777</v>
      </c>
      <c r="AY651" s="111"/>
      <c r="AZ651" s="93"/>
      <c r="BA651" s="94" t="s">
        <v>131</v>
      </c>
      <c r="BB651" s="71"/>
      <c r="BC651" s="95"/>
      <c r="BD651" s="41">
        <v>3</v>
      </c>
      <c r="BE651" s="52">
        <v>38</v>
      </c>
      <c r="BF651" s="103">
        <v>3821</v>
      </c>
      <c r="BG651" s="280" t="s">
        <v>52</v>
      </c>
    </row>
    <row r="652" spans="1:59" s="63" customFormat="1" ht="12.75" x14ac:dyDescent="0.2">
      <c r="A652" s="196">
        <v>3</v>
      </c>
      <c r="B652" s="197" t="s">
        <v>108</v>
      </c>
      <c r="C652" s="208">
        <v>38</v>
      </c>
      <c r="D652" s="209" t="s">
        <v>331</v>
      </c>
      <c r="E652" s="212">
        <v>3821</v>
      </c>
      <c r="F652" s="213" t="s">
        <v>391</v>
      </c>
      <c r="G652" s="231" t="s">
        <v>1191</v>
      </c>
      <c r="H652" s="89"/>
      <c r="I652" s="90" t="s">
        <v>399</v>
      </c>
      <c r="J652" s="90"/>
      <c r="K652" s="90" t="s">
        <v>64</v>
      </c>
      <c r="L652" s="90" t="s">
        <v>400</v>
      </c>
      <c r="M652" s="91"/>
      <c r="N652" s="312">
        <v>1</v>
      </c>
      <c r="O652" s="313">
        <f t="shared" si="88"/>
        <v>0.1111111111111111</v>
      </c>
      <c r="P652" s="104">
        <v>1</v>
      </c>
      <c r="Q652" s="92"/>
      <c r="R652" s="92"/>
      <c r="S652" s="92"/>
      <c r="T652" s="92"/>
      <c r="U652" s="92"/>
      <c r="V652" s="92"/>
      <c r="W652" s="92"/>
      <c r="X652" s="109">
        <f t="shared" si="82"/>
        <v>100</v>
      </c>
      <c r="Y652" s="83"/>
      <c r="Z652" s="110">
        <f t="shared" si="83"/>
        <v>11.111111111111111</v>
      </c>
      <c r="AA652" s="111"/>
      <c r="AB652" s="92"/>
      <c r="AC652" s="92"/>
      <c r="AD652" s="92"/>
      <c r="AE652" s="92"/>
      <c r="AF652" s="92"/>
      <c r="AG652" s="92"/>
      <c r="AH652" s="92"/>
      <c r="AI652" s="109">
        <f t="shared" si="84"/>
        <v>0</v>
      </c>
      <c r="AJ652" s="83"/>
      <c r="AK652" s="110">
        <f t="shared" si="85"/>
        <v>0</v>
      </c>
      <c r="AL652" s="111"/>
      <c r="AM652" s="92"/>
      <c r="AN652" s="92"/>
      <c r="AO652" s="92"/>
      <c r="AP652" s="92"/>
      <c r="AQ652" s="92"/>
      <c r="AR652" s="92"/>
      <c r="AS652" s="92"/>
      <c r="AT652" s="92">
        <v>1</v>
      </c>
      <c r="AU652" s="92"/>
      <c r="AV652" s="109">
        <f t="shared" si="86"/>
        <v>2500</v>
      </c>
      <c r="AW652" s="75"/>
      <c r="AX652" s="110">
        <f t="shared" si="87"/>
        <v>277.77777777777777</v>
      </c>
      <c r="AY652" s="111"/>
      <c r="AZ652" s="93"/>
      <c r="BA652" s="94" t="s">
        <v>131</v>
      </c>
      <c r="BB652" s="71"/>
      <c r="BC652" s="95"/>
      <c r="BD652" s="41">
        <v>3</v>
      </c>
      <c r="BE652" s="52">
        <v>38</v>
      </c>
      <c r="BF652" s="103">
        <v>3821</v>
      </c>
      <c r="BG652" s="280" t="s">
        <v>52</v>
      </c>
    </row>
    <row r="653" spans="1:59" s="63" customFormat="1" ht="12.75" x14ac:dyDescent="0.2">
      <c r="A653" s="196">
        <v>3</v>
      </c>
      <c r="B653" s="197" t="s">
        <v>108</v>
      </c>
      <c r="C653" s="208">
        <v>38</v>
      </c>
      <c r="D653" s="209" t="s">
        <v>331</v>
      </c>
      <c r="E653" s="212">
        <v>3821</v>
      </c>
      <c r="F653" s="213" t="s">
        <v>391</v>
      </c>
      <c r="G653" s="231" t="s">
        <v>1191</v>
      </c>
      <c r="H653" s="89"/>
      <c r="I653" s="90" t="s">
        <v>401</v>
      </c>
      <c r="J653" s="90"/>
      <c r="K653" s="90" t="s">
        <v>64</v>
      </c>
      <c r="L653" s="90" t="s">
        <v>402</v>
      </c>
      <c r="M653" s="91"/>
      <c r="N653" s="312">
        <v>1</v>
      </c>
      <c r="O653" s="313">
        <f t="shared" si="88"/>
        <v>0.1111111111111111</v>
      </c>
      <c r="P653" s="104"/>
      <c r="Q653" s="92"/>
      <c r="R653" s="92"/>
      <c r="S653" s="92"/>
      <c r="T653" s="92"/>
      <c r="U653" s="92"/>
      <c r="V653" s="92"/>
      <c r="W653" s="92"/>
      <c r="X653" s="109">
        <f t="shared" si="82"/>
        <v>0</v>
      </c>
      <c r="Y653" s="83"/>
      <c r="Z653" s="110">
        <f t="shared" si="83"/>
        <v>0</v>
      </c>
      <c r="AA653" s="111"/>
      <c r="AB653" s="92"/>
      <c r="AC653" s="92"/>
      <c r="AD653" s="92"/>
      <c r="AE653" s="92"/>
      <c r="AF653" s="92"/>
      <c r="AG653" s="92"/>
      <c r="AH653" s="92"/>
      <c r="AI653" s="109">
        <f t="shared" si="84"/>
        <v>0</v>
      </c>
      <c r="AJ653" s="83"/>
      <c r="AK653" s="110">
        <f t="shared" si="85"/>
        <v>0</v>
      </c>
      <c r="AL653" s="111"/>
      <c r="AM653" s="92"/>
      <c r="AN653" s="92"/>
      <c r="AO653" s="92"/>
      <c r="AP653" s="92"/>
      <c r="AQ653" s="92">
        <v>1</v>
      </c>
      <c r="AR653" s="92"/>
      <c r="AS653" s="92"/>
      <c r="AT653" s="92"/>
      <c r="AU653" s="92"/>
      <c r="AV653" s="109">
        <f t="shared" si="86"/>
        <v>250</v>
      </c>
      <c r="AW653" s="75"/>
      <c r="AX653" s="110">
        <f t="shared" si="87"/>
        <v>27.777777777777775</v>
      </c>
      <c r="AY653" s="111"/>
      <c r="AZ653" s="93"/>
      <c r="BA653" s="94" t="s">
        <v>131</v>
      </c>
      <c r="BB653" s="71"/>
      <c r="BC653" s="95"/>
      <c r="BD653" s="41">
        <v>3</v>
      </c>
      <c r="BE653" s="52">
        <v>38</v>
      </c>
      <c r="BF653" s="103">
        <v>3821</v>
      </c>
      <c r="BG653" s="280" t="s">
        <v>52</v>
      </c>
    </row>
    <row r="654" spans="1:59" s="63" customFormat="1" ht="12.75" x14ac:dyDescent="0.2">
      <c r="A654" s="196">
        <v>3</v>
      </c>
      <c r="B654" s="197" t="s">
        <v>108</v>
      </c>
      <c r="C654" s="208">
        <v>38</v>
      </c>
      <c r="D654" s="209" t="s">
        <v>331</v>
      </c>
      <c r="E654" s="212">
        <v>3821</v>
      </c>
      <c r="F654" s="213" t="s">
        <v>391</v>
      </c>
      <c r="G654" s="231" t="s">
        <v>1191</v>
      </c>
      <c r="H654" s="89"/>
      <c r="I654" s="90" t="s">
        <v>403</v>
      </c>
      <c r="J654" s="90"/>
      <c r="K654" s="90" t="s">
        <v>64</v>
      </c>
      <c r="L654" s="90" t="s">
        <v>404</v>
      </c>
      <c r="M654" s="91"/>
      <c r="N654" s="312">
        <v>1</v>
      </c>
      <c r="O654" s="313">
        <f>N654/N$645</f>
        <v>0.1111111111111111</v>
      </c>
      <c r="P654" s="104"/>
      <c r="Q654" s="92"/>
      <c r="R654" s="92"/>
      <c r="S654" s="92"/>
      <c r="T654" s="92"/>
      <c r="U654" s="92"/>
      <c r="V654" s="92"/>
      <c r="W654" s="92"/>
      <c r="X654" s="109">
        <f t="shared" si="82"/>
        <v>0</v>
      </c>
      <c r="Y654" s="83"/>
      <c r="Z654" s="110">
        <f t="shared" si="83"/>
        <v>0</v>
      </c>
      <c r="AA654" s="111"/>
      <c r="AB654" s="92"/>
      <c r="AC654" s="92"/>
      <c r="AD654" s="92"/>
      <c r="AE654" s="92"/>
      <c r="AF654" s="92"/>
      <c r="AG654" s="92"/>
      <c r="AH654" s="92"/>
      <c r="AI654" s="109">
        <f t="shared" si="84"/>
        <v>0</v>
      </c>
      <c r="AJ654" s="83"/>
      <c r="AK654" s="110">
        <f t="shared" si="85"/>
        <v>0</v>
      </c>
      <c r="AL654" s="111"/>
      <c r="AM654" s="92"/>
      <c r="AN654" s="92"/>
      <c r="AO654" s="92"/>
      <c r="AP654" s="92"/>
      <c r="AQ654" s="92">
        <v>1</v>
      </c>
      <c r="AR654" s="92"/>
      <c r="AS654" s="92"/>
      <c r="AT654" s="92"/>
      <c r="AU654" s="92"/>
      <c r="AV654" s="109">
        <f t="shared" si="86"/>
        <v>250</v>
      </c>
      <c r="AW654" s="75"/>
      <c r="AX654" s="110">
        <f t="shared" si="87"/>
        <v>27.777777777777775</v>
      </c>
      <c r="AY654" s="111"/>
      <c r="AZ654" s="93"/>
      <c r="BA654" s="94" t="s">
        <v>131</v>
      </c>
      <c r="BB654" s="71"/>
      <c r="BC654" s="95"/>
      <c r="BD654" s="41">
        <v>3</v>
      </c>
      <c r="BE654" s="52">
        <v>38</v>
      </c>
      <c r="BF654" s="103">
        <v>3821</v>
      </c>
      <c r="BG654" s="280" t="s">
        <v>52</v>
      </c>
    </row>
    <row r="655" spans="1:59" s="63" customFormat="1" ht="12.75" x14ac:dyDescent="0.2">
      <c r="A655" s="196">
        <v>3</v>
      </c>
      <c r="B655" s="197" t="s">
        <v>108</v>
      </c>
      <c r="C655" s="208">
        <v>38</v>
      </c>
      <c r="D655" s="209" t="s">
        <v>331</v>
      </c>
      <c r="E655" s="212">
        <v>3821</v>
      </c>
      <c r="F655" s="213" t="s">
        <v>391</v>
      </c>
      <c r="G655" s="231" t="s">
        <v>1191</v>
      </c>
      <c r="H655" s="65"/>
      <c r="I655" s="222"/>
      <c r="J655" s="66"/>
      <c r="K655" s="66"/>
      <c r="L655" s="66"/>
      <c r="M655" s="64"/>
      <c r="N655" s="304"/>
      <c r="O655" s="305"/>
      <c r="P655" s="127"/>
      <c r="Q655" s="67"/>
      <c r="R655" s="67"/>
      <c r="S655" s="67"/>
      <c r="T655" s="67"/>
      <c r="U655" s="67"/>
      <c r="V655" s="67"/>
      <c r="W655" s="67"/>
      <c r="X655" s="67"/>
      <c r="Y655" s="68"/>
      <c r="Z655" s="68"/>
      <c r="AA655" s="68"/>
      <c r="AB655" s="67"/>
      <c r="AC655" s="67"/>
      <c r="AD655" s="67"/>
      <c r="AE655" s="67"/>
      <c r="AF655" s="67"/>
      <c r="AG655" s="67"/>
      <c r="AH655" s="67"/>
      <c r="AI655" s="67"/>
      <c r="AJ655" s="68"/>
      <c r="AK655" s="68"/>
      <c r="AL655" s="68"/>
      <c r="AM655" s="67"/>
      <c r="AN655" s="67"/>
      <c r="AO655" s="67"/>
      <c r="AP655" s="67"/>
      <c r="AQ655" s="67"/>
      <c r="AR655" s="67"/>
      <c r="AS655" s="67"/>
      <c r="AT655" s="67"/>
      <c r="AU655" s="67"/>
      <c r="AV655" s="67"/>
      <c r="AW655" s="67"/>
      <c r="AX655" s="68"/>
      <c r="AY655" s="68"/>
      <c r="AZ655" s="69"/>
      <c r="BA655" s="70"/>
      <c r="BB655" s="71"/>
      <c r="BC655" s="95"/>
      <c r="BD655" s="41">
        <v>3</v>
      </c>
      <c r="BE655" s="52">
        <v>38</v>
      </c>
      <c r="BF655" s="103">
        <v>3821</v>
      </c>
      <c r="BG655" s="275"/>
    </row>
    <row r="656" spans="1:59" s="63" customFormat="1" ht="12.75" x14ac:dyDescent="0.2">
      <c r="A656" s="196">
        <v>3</v>
      </c>
      <c r="B656" s="197" t="s">
        <v>108</v>
      </c>
      <c r="C656" s="208">
        <v>38</v>
      </c>
      <c r="D656" s="209" t="s">
        <v>331</v>
      </c>
      <c r="E656" s="212">
        <v>3821</v>
      </c>
      <c r="F656" s="213" t="s">
        <v>391</v>
      </c>
      <c r="G656" s="232"/>
      <c r="H656" s="97"/>
      <c r="I656" s="224"/>
      <c r="J656" s="98"/>
      <c r="K656" s="98"/>
      <c r="L656" s="98"/>
      <c r="M656" s="96"/>
      <c r="N656" s="307"/>
      <c r="O656" s="246"/>
      <c r="P656" s="124"/>
      <c r="Q656" s="99"/>
      <c r="R656" s="99"/>
      <c r="S656" s="99"/>
      <c r="T656" s="99"/>
      <c r="U656" s="99"/>
      <c r="V656" s="99"/>
      <c r="W656" s="99"/>
      <c r="X656" s="99"/>
      <c r="Y656" s="100"/>
      <c r="Z656" s="100"/>
      <c r="AA656" s="100"/>
      <c r="AB656" s="99"/>
      <c r="AC656" s="99"/>
      <c r="AD656" s="99"/>
      <c r="AE656" s="99"/>
      <c r="AF656" s="99"/>
      <c r="AG656" s="99"/>
      <c r="AH656" s="99"/>
      <c r="AI656" s="99"/>
      <c r="AJ656" s="100"/>
      <c r="AK656" s="100"/>
      <c r="AL656" s="100"/>
      <c r="AM656" s="99"/>
      <c r="AN656" s="99"/>
      <c r="AO656" s="99"/>
      <c r="AP656" s="99"/>
      <c r="AQ656" s="99"/>
      <c r="AR656" s="99"/>
      <c r="AS656" s="99"/>
      <c r="AT656" s="99"/>
      <c r="AU656" s="99"/>
      <c r="AV656" s="99"/>
      <c r="AW656" s="99"/>
      <c r="AX656" s="100"/>
      <c r="AY656" s="100"/>
      <c r="AZ656" s="101"/>
      <c r="BA656" s="102"/>
      <c r="BB656" s="95"/>
      <c r="BC656" s="95"/>
      <c r="BD656" s="41">
        <v>3</v>
      </c>
      <c r="BE656" s="52">
        <v>38</v>
      </c>
      <c r="BF656" s="103">
        <v>3821</v>
      </c>
      <c r="BG656" s="277"/>
    </row>
    <row r="657" spans="1:59" s="63" customFormat="1" ht="12.75" x14ac:dyDescent="0.2">
      <c r="A657" s="196">
        <v>3</v>
      </c>
      <c r="B657" s="197" t="s">
        <v>108</v>
      </c>
      <c r="C657" s="208">
        <v>38</v>
      </c>
      <c r="D657" s="209" t="s">
        <v>331</v>
      </c>
      <c r="E657" s="210">
        <v>3831</v>
      </c>
      <c r="F657" s="211" t="s">
        <v>405</v>
      </c>
      <c r="G657" s="230"/>
      <c r="H657" s="56"/>
      <c r="I657" s="221"/>
      <c r="J657" s="57"/>
      <c r="K657" s="57"/>
      <c r="L657" s="57"/>
      <c r="M657" s="55"/>
      <c r="N657" s="303"/>
      <c r="O657" s="245"/>
      <c r="P657" s="122"/>
      <c r="Q657" s="122"/>
      <c r="R657" s="122"/>
      <c r="S657" s="122"/>
      <c r="T657" s="122"/>
      <c r="U657" s="122"/>
      <c r="V657" s="122"/>
      <c r="W657" s="122"/>
      <c r="X657" s="122"/>
      <c r="Y657" s="59"/>
      <c r="Z657" s="123"/>
      <c r="AA657" s="123"/>
      <c r="AB657" s="122"/>
      <c r="AC657" s="122"/>
      <c r="AD657" s="122"/>
      <c r="AE657" s="122"/>
      <c r="AF657" s="122"/>
      <c r="AG657" s="122"/>
      <c r="AH657" s="122"/>
      <c r="AI657" s="122"/>
      <c r="AJ657" s="59"/>
      <c r="AK657" s="123"/>
      <c r="AL657" s="123"/>
      <c r="AM657" s="122"/>
      <c r="AN657" s="122"/>
      <c r="AO657" s="122"/>
      <c r="AP657" s="122"/>
      <c r="AQ657" s="122"/>
      <c r="AR657" s="122"/>
      <c r="AS657" s="122"/>
      <c r="AT657" s="122"/>
      <c r="AU657" s="122"/>
      <c r="AV657" s="122"/>
      <c r="AW657" s="58"/>
      <c r="AX657" s="123"/>
      <c r="AY657" s="59"/>
      <c r="AZ657" s="60"/>
      <c r="BA657" s="61"/>
      <c r="BB657" s="54"/>
      <c r="BC657" s="54"/>
      <c r="BD657" s="41">
        <v>3</v>
      </c>
      <c r="BE657" s="52">
        <v>38</v>
      </c>
      <c r="BF657" s="62">
        <v>3831</v>
      </c>
      <c r="BG657" s="274"/>
    </row>
    <row r="658" spans="1:59" s="63" customFormat="1" ht="12.75" x14ac:dyDescent="0.2">
      <c r="A658" s="196">
        <v>3</v>
      </c>
      <c r="B658" s="197" t="s">
        <v>108</v>
      </c>
      <c r="C658" s="208">
        <v>38</v>
      </c>
      <c r="D658" s="209" t="s">
        <v>331</v>
      </c>
      <c r="E658" s="210">
        <v>3831</v>
      </c>
      <c r="F658" s="211" t="s">
        <v>405</v>
      </c>
      <c r="G658" s="230"/>
      <c r="H658" s="56"/>
      <c r="I658" s="221"/>
      <c r="J658" s="57"/>
      <c r="K658" s="57"/>
      <c r="L658" s="57"/>
      <c r="M658" s="55"/>
      <c r="N658" s="303"/>
      <c r="O658" s="245"/>
      <c r="P658" s="122"/>
      <c r="Q658" s="58"/>
      <c r="R658" s="58"/>
      <c r="S658" s="58"/>
      <c r="T658" s="58"/>
      <c r="U658" s="58"/>
      <c r="V658" s="58"/>
      <c r="W658" s="58"/>
      <c r="X658" s="58"/>
      <c r="Y658" s="59"/>
      <c r="Z658" s="59"/>
      <c r="AA658" s="59"/>
      <c r="AB658" s="58"/>
      <c r="AC658" s="58"/>
      <c r="AD658" s="58"/>
      <c r="AE658" s="58"/>
      <c r="AF658" s="58"/>
      <c r="AG658" s="58"/>
      <c r="AH658" s="58"/>
      <c r="AI658" s="58"/>
      <c r="AJ658" s="59"/>
      <c r="AK658" s="59"/>
      <c r="AL658" s="59"/>
      <c r="AM658" s="58"/>
      <c r="AN658" s="58"/>
      <c r="AO658" s="58"/>
      <c r="AP658" s="58"/>
      <c r="AQ658" s="58"/>
      <c r="AR658" s="58"/>
      <c r="AS658" s="58"/>
      <c r="AT658" s="58"/>
      <c r="AU658" s="58"/>
      <c r="AV658" s="58"/>
      <c r="AW658" s="58"/>
      <c r="AX658" s="59"/>
      <c r="AY658" s="59"/>
      <c r="AZ658" s="60"/>
      <c r="BA658" s="61"/>
      <c r="BB658" s="54"/>
      <c r="BC658" s="54"/>
      <c r="BD658" s="41">
        <v>3</v>
      </c>
      <c r="BE658" s="52">
        <v>38</v>
      </c>
      <c r="BF658" s="62">
        <v>3831</v>
      </c>
      <c r="BG658" s="274"/>
    </row>
    <row r="659" spans="1:59" s="63" customFormat="1" ht="12.75" x14ac:dyDescent="0.2">
      <c r="A659" s="196">
        <v>3</v>
      </c>
      <c r="B659" s="197" t="s">
        <v>108</v>
      </c>
      <c r="C659" s="208">
        <v>38</v>
      </c>
      <c r="D659" s="209" t="s">
        <v>331</v>
      </c>
      <c r="E659" s="210">
        <v>3831</v>
      </c>
      <c r="F659" s="211" t="s">
        <v>405</v>
      </c>
      <c r="G659" s="231" t="s">
        <v>333</v>
      </c>
      <c r="H659" s="65"/>
      <c r="I659" s="222"/>
      <c r="J659" s="66"/>
      <c r="K659" s="66"/>
      <c r="L659" s="66"/>
      <c r="M659" s="64"/>
      <c r="N659" s="308"/>
      <c r="O659" s="309"/>
      <c r="P659" s="127"/>
      <c r="Q659" s="67"/>
      <c r="R659" s="67"/>
      <c r="S659" s="67"/>
      <c r="T659" s="67"/>
      <c r="U659" s="67"/>
      <c r="V659" s="67"/>
      <c r="W659" s="67"/>
      <c r="X659" s="67"/>
      <c r="Y659" s="68"/>
      <c r="Z659" s="68"/>
      <c r="AA659" s="68"/>
      <c r="AB659" s="67"/>
      <c r="AC659" s="67"/>
      <c r="AD659" s="67"/>
      <c r="AE659" s="67"/>
      <c r="AF659" s="67"/>
      <c r="AG659" s="67"/>
      <c r="AH659" s="67"/>
      <c r="AI659" s="67"/>
      <c r="AJ659" s="68"/>
      <c r="AK659" s="68"/>
      <c r="AL659" s="68"/>
      <c r="AM659" s="67"/>
      <c r="AN659" s="67"/>
      <c r="AO659" s="67"/>
      <c r="AP659" s="67"/>
      <c r="AQ659" s="67"/>
      <c r="AR659" s="67"/>
      <c r="AS659" s="67"/>
      <c r="AT659" s="67"/>
      <c r="AU659" s="67"/>
      <c r="AV659" s="67"/>
      <c r="AW659" s="67"/>
      <c r="AX659" s="68"/>
      <c r="AY659" s="68"/>
      <c r="AZ659" s="69"/>
      <c r="BA659" s="70"/>
      <c r="BB659" s="71"/>
      <c r="BC659" s="54"/>
      <c r="BD659" s="41">
        <v>3</v>
      </c>
      <c r="BE659" s="52">
        <v>38</v>
      </c>
      <c r="BF659" s="62">
        <v>3831</v>
      </c>
      <c r="BG659" s="275"/>
    </row>
    <row r="660" spans="1:59" s="63" customFormat="1" ht="12.75" x14ac:dyDescent="0.2">
      <c r="A660" s="196">
        <v>3</v>
      </c>
      <c r="B660" s="197" t="s">
        <v>108</v>
      </c>
      <c r="C660" s="208">
        <v>38</v>
      </c>
      <c r="D660" s="209" t="s">
        <v>331</v>
      </c>
      <c r="E660" s="210">
        <v>3831</v>
      </c>
      <c r="F660" s="211" t="s">
        <v>405</v>
      </c>
      <c r="G660" s="231" t="s">
        <v>333</v>
      </c>
      <c r="H660" s="72" t="s">
        <v>47</v>
      </c>
      <c r="I660" s="223"/>
      <c r="J660" s="73"/>
      <c r="K660" s="73"/>
      <c r="L660" s="73"/>
      <c r="M660" s="74"/>
      <c r="N660" s="247"/>
      <c r="O660" s="306"/>
      <c r="P660" s="105"/>
      <c r="Q660" s="75"/>
      <c r="R660" s="75"/>
      <c r="S660" s="75"/>
      <c r="T660" s="75"/>
      <c r="U660" s="75"/>
      <c r="V660" s="75"/>
      <c r="W660" s="75"/>
      <c r="X660" s="75"/>
      <c r="Y660" s="76" t="str">
        <f>IF(ISNUMBER(VLOOKUP(Y662,P$7:W$7,MATCH(Y662,P$7:W$7))),VLOOKUP(Y662,P$7:W$7,MATCH(Y662,P$7:W$7)),IF(N664=0,"No Data",IF(Y662&gt;0,"&lt;100",0)))</f>
        <v>&lt;100</v>
      </c>
      <c r="Z660" s="77" t="str">
        <f>IF(ISNUMBER(VLOOKUP(Z664,P$7:W$7,MATCH(Z664,P$7:W$7))),VLOOKUP(Z664,P$7:W$7,MATCH(Z664,P$7:W$7)),IF(N664=0,"No Data",IF(Z664&gt;0,"&lt;100",0)))</f>
        <v>&lt;100</v>
      </c>
      <c r="AA660" s="106">
        <f>IF(ISNUMBER(Z660),Z660,0)</f>
        <v>0</v>
      </c>
      <c r="AB660" s="75"/>
      <c r="AC660" s="75"/>
      <c r="AD660" s="75"/>
      <c r="AE660" s="75"/>
      <c r="AF660" s="75"/>
      <c r="AG660" s="75"/>
      <c r="AH660" s="75"/>
      <c r="AI660" s="75"/>
      <c r="AJ660" s="76">
        <f>IF(ISNUMBER(VLOOKUP(AJ662,AB$7:AH$7,MATCH(AJ662,AB$7:AH$7))),VLOOKUP(AJ662,AB$7:AH$7,MATCH(AJ662,AB$7:AH$7)),IF(N664=0,"No Data",IF(AJ662&gt;0,"&lt;50",0)))</f>
        <v>0</v>
      </c>
      <c r="AK660" s="77">
        <f>IF(ISNUMBER(VLOOKUP(AK664,AB$7:AH$7,MATCH(AK664,AB$7:AH$7))),VLOOKUP(AK664,AB$7:AH$7,MATCH(AK664,AB$7:AH$7)),IF(N664=0,"No Data",IF(AK664&gt;0,"&lt;50",0)))</f>
        <v>0</v>
      </c>
      <c r="AL660" s="106">
        <f>IF(ISNUMBER(AK660),AK660,0)</f>
        <v>0</v>
      </c>
      <c r="AM660" s="75"/>
      <c r="AN660" s="75"/>
      <c r="AO660" s="75"/>
      <c r="AP660" s="75"/>
      <c r="AQ660" s="75"/>
      <c r="AR660" s="75"/>
      <c r="AS660" s="75"/>
      <c r="AT660" s="75"/>
      <c r="AU660" s="75"/>
      <c r="AV660" s="75"/>
      <c r="AW660" s="76">
        <f>IF(ISNUMBER(VLOOKUP(AW662,AM$7:AU$7,MATCH(AW662,AM$7:AU$7))),VLOOKUP(AW662,AM$7:AU$7,MATCH(AW662,AM$7:AU$7)),IF(N664=0,"No Data",IF(AW662&gt;0,"&lt;10",0)))</f>
        <v>1000</v>
      </c>
      <c r="AX660" s="77">
        <f>IF(ISNUMBER(VLOOKUP(AX664,AM$7:AU$7,MATCH(AX664,AM$7:AU$7))),VLOOKUP(AX664,AM$7:AU$7,MATCH(AX664,AM$7:AU$7)),IF(N664=0,"No Data",IF(AX664&gt;0,"&lt;10",0)))</f>
        <v>1000</v>
      </c>
      <c r="AY660" s="106">
        <f>IF(ISNUMBER(AX660),AX660,0)</f>
        <v>1000</v>
      </c>
      <c r="AZ660" s="79"/>
      <c r="BA660" s="80"/>
      <c r="BB660" s="71"/>
      <c r="BC660" s="54"/>
      <c r="BD660" s="41">
        <v>3</v>
      </c>
      <c r="BE660" s="52">
        <v>38</v>
      </c>
      <c r="BF660" s="62">
        <v>3831</v>
      </c>
      <c r="BG660" s="276" t="s">
        <v>47</v>
      </c>
    </row>
    <row r="661" spans="1:59" s="63" customFormat="1" ht="12.75" x14ac:dyDescent="0.2">
      <c r="A661" s="196">
        <v>3</v>
      </c>
      <c r="B661" s="197" t="s">
        <v>108</v>
      </c>
      <c r="C661" s="208">
        <v>38</v>
      </c>
      <c r="D661" s="209" t="s">
        <v>331</v>
      </c>
      <c r="E661" s="210">
        <v>3831</v>
      </c>
      <c r="F661" s="211" t="s">
        <v>405</v>
      </c>
      <c r="G661" s="231" t="s">
        <v>333</v>
      </c>
      <c r="H661" s="81" t="s">
        <v>48</v>
      </c>
      <c r="I661" s="223"/>
      <c r="J661" s="73"/>
      <c r="K661" s="73"/>
      <c r="L661" s="73"/>
      <c r="M661" s="74"/>
      <c r="N661" s="247"/>
      <c r="O661" s="306"/>
      <c r="P661" s="105"/>
      <c r="Q661" s="75"/>
      <c r="R661" s="75"/>
      <c r="S661" s="75"/>
      <c r="T661" s="75"/>
      <c r="U661" s="75"/>
      <c r="V661" s="75"/>
      <c r="W661" s="75"/>
      <c r="X661" s="75"/>
      <c r="Y661" s="82">
        <f>MIN(X665:X669)</f>
        <v>0</v>
      </c>
      <c r="Z661" s="83"/>
      <c r="AA661" s="83"/>
      <c r="AB661" s="75"/>
      <c r="AC661" s="75"/>
      <c r="AD661" s="75"/>
      <c r="AE661" s="75"/>
      <c r="AF661" s="75"/>
      <c r="AG661" s="75"/>
      <c r="AH661" s="75"/>
      <c r="AI661" s="75"/>
      <c r="AJ661" s="82">
        <f>MIN(AI665:AI669)</f>
        <v>0</v>
      </c>
      <c r="AK661" s="83"/>
      <c r="AL661" s="83"/>
      <c r="AM661" s="75"/>
      <c r="AN661" s="75"/>
      <c r="AO661" s="75"/>
      <c r="AP661" s="75"/>
      <c r="AQ661" s="75"/>
      <c r="AR661" s="75"/>
      <c r="AS661" s="75"/>
      <c r="AT661" s="75"/>
      <c r="AU661" s="75"/>
      <c r="AV661" s="75"/>
      <c r="AW661" s="82">
        <f>MIN(AV665:AV669)</f>
        <v>25</v>
      </c>
      <c r="AX661" s="83"/>
      <c r="AY661" s="83"/>
      <c r="AZ661" s="79"/>
      <c r="BA661" s="80"/>
      <c r="BB661" s="71"/>
      <c r="BC661" s="54"/>
      <c r="BD661" s="41">
        <v>3</v>
      </c>
      <c r="BE661" s="52">
        <v>38</v>
      </c>
      <c r="BF661" s="62">
        <v>3831</v>
      </c>
      <c r="BG661" s="278" t="s">
        <v>48</v>
      </c>
    </row>
    <row r="662" spans="1:59" s="63" customFormat="1" ht="12.75" x14ac:dyDescent="0.2">
      <c r="A662" s="196">
        <v>3</v>
      </c>
      <c r="B662" s="197" t="s">
        <v>108</v>
      </c>
      <c r="C662" s="208">
        <v>38</v>
      </c>
      <c r="D662" s="209" t="s">
        <v>331</v>
      </c>
      <c r="E662" s="210">
        <v>3831</v>
      </c>
      <c r="F662" s="211" t="s">
        <v>405</v>
      </c>
      <c r="G662" s="231" t="s">
        <v>333</v>
      </c>
      <c r="H662" s="81" t="s">
        <v>49</v>
      </c>
      <c r="I662" s="223"/>
      <c r="J662" s="73"/>
      <c r="K662" s="73"/>
      <c r="L662" s="73"/>
      <c r="M662" s="74"/>
      <c r="N662" s="247"/>
      <c r="O662" s="306"/>
      <c r="P662" s="105"/>
      <c r="Q662" s="75"/>
      <c r="R662" s="75"/>
      <c r="S662" s="75"/>
      <c r="T662" s="75"/>
      <c r="U662" s="75"/>
      <c r="V662" s="75"/>
      <c r="W662" s="75"/>
      <c r="X662" s="75"/>
      <c r="Y662" s="84">
        <f>IF(ISNUMBER(AVERAGE(X665:X669)),AVERAGE(X665:X669),0)</f>
        <v>40</v>
      </c>
      <c r="Z662" s="83"/>
      <c r="AA662" s="83"/>
      <c r="AB662" s="75"/>
      <c r="AC662" s="75"/>
      <c r="AD662" s="75"/>
      <c r="AE662" s="75"/>
      <c r="AF662" s="75"/>
      <c r="AG662" s="75"/>
      <c r="AH662" s="75"/>
      <c r="AI662" s="75"/>
      <c r="AJ662" s="84">
        <f>IF(ISNUMBER(AVERAGE(AI665:AI669)),AVERAGE(AI665:AI669),0)</f>
        <v>0</v>
      </c>
      <c r="AK662" s="83"/>
      <c r="AL662" s="83"/>
      <c r="AM662" s="75"/>
      <c r="AN662" s="75"/>
      <c r="AO662" s="75"/>
      <c r="AP662" s="75"/>
      <c r="AQ662" s="75"/>
      <c r="AR662" s="75"/>
      <c r="AS662" s="75"/>
      <c r="AT662" s="75"/>
      <c r="AU662" s="75"/>
      <c r="AV662" s="75"/>
      <c r="AW662" s="84">
        <f>IF(ISNUMBER(AVERAGE(AV665:AV669)),AVERAGE(AV665:AV669),0)</f>
        <v>1065</v>
      </c>
      <c r="AX662" s="83"/>
      <c r="AY662" s="83"/>
      <c r="AZ662" s="79"/>
      <c r="BA662" s="80"/>
      <c r="BB662" s="71"/>
      <c r="BC662" s="54"/>
      <c r="BD662" s="41">
        <v>3</v>
      </c>
      <c r="BE662" s="52">
        <v>38</v>
      </c>
      <c r="BF662" s="62">
        <v>3831</v>
      </c>
      <c r="BG662" s="278" t="s">
        <v>49</v>
      </c>
    </row>
    <row r="663" spans="1:59" s="63" customFormat="1" ht="12.75" x14ac:dyDescent="0.2">
      <c r="A663" s="196">
        <v>3</v>
      </c>
      <c r="B663" s="197" t="s">
        <v>108</v>
      </c>
      <c r="C663" s="208">
        <v>38</v>
      </c>
      <c r="D663" s="209" t="s">
        <v>331</v>
      </c>
      <c r="E663" s="210">
        <v>3831</v>
      </c>
      <c r="F663" s="211" t="s">
        <v>405</v>
      </c>
      <c r="G663" s="231" t="s">
        <v>333</v>
      </c>
      <c r="H663" s="81" t="s">
        <v>50</v>
      </c>
      <c r="I663" s="223"/>
      <c r="J663" s="73"/>
      <c r="K663" s="73"/>
      <c r="L663" s="73"/>
      <c r="M663" s="74"/>
      <c r="N663" s="247"/>
      <c r="O663" s="306"/>
      <c r="P663" s="105"/>
      <c r="Q663" s="75"/>
      <c r="R663" s="75"/>
      <c r="S663" s="75"/>
      <c r="T663" s="75"/>
      <c r="U663" s="75"/>
      <c r="V663" s="75"/>
      <c r="W663" s="75"/>
      <c r="X663" s="75"/>
      <c r="Y663" s="84">
        <f>MAX(X665:X669)</f>
        <v>100</v>
      </c>
      <c r="Z663" s="83"/>
      <c r="AA663" s="83"/>
      <c r="AB663" s="75"/>
      <c r="AC663" s="75"/>
      <c r="AD663" s="75"/>
      <c r="AE663" s="75"/>
      <c r="AF663" s="75"/>
      <c r="AG663" s="75"/>
      <c r="AH663" s="75"/>
      <c r="AI663" s="75"/>
      <c r="AJ663" s="84">
        <f>MAX(AI665:AI669)</f>
        <v>0</v>
      </c>
      <c r="AK663" s="83"/>
      <c r="AL663" s="83"/>
      <c r="AM663" s="75"/>
      <c r="AN663" s="75"/>
      <c r="AO663" s="75"/>
      <c r="AP663" s="75"/>
      <c r="AQ663" s="75"/>
      <c r="AR663" s="75"/>
      <c r="AS663" s="75"/>
      <c r="AT663" s="75"/>
      <c r="AU663" s="75"/>
      <c r="AV663" s="75"/>
      <c r="AW663" s="84">
        <f>MAX(AV665:AV669)</f>
        <v>2500</v>
      </c>
      <c r="AX663" s="83"/>
      <c r="AY663" s="83"/>
      <c r="AZ663" s="79"/>
      <c r="BA663" s="80"/>
      <c r="BB663" s="71"/>
      <c r="BC663" s="54"/>
      <c r="BD663" s="41">
        <v>3</v>
      </c>
      <c r="BE663" s="52">
        <v>38</v>
      </c>
      <c r="BF663" s="62">
        <v>3831</v>
      </c>
      <c r="BG663" s="278" t="s">
        <v>50</v>
      </c>
    </row>
    <row r="664" spans="1:59" s="63" customFormat="1" ht="12.75" x14ac:dyDescent="0.2">
      <c r="A664" s="196">
        <v>3</v>
      </c>
      <c r="B664" s="197" t="s">
        <v>108</v>
      </c>
      <c r="C664" s="208">
        <v>38</v>
      </c>
      <c r="D664" s="209" t="s">
        <v>331</v>
      </c>
      <c r="E664" s="210">
        <v>3831</v>
      </c>
      <c r="F664" s="211" t="s">
        <v>405</v>
      </c>
      <c r="G664" s="231" t="s">
        <v>333</v>
      </c>
      <c r="H664" s="85" t="s">
        <v>51</v>
      </c>
      <c r="I664" s="223"/>
      <c r="J664" s="73"/>
      <c r="K664" s="73"/>
      <c r="L664" s="73"/>
      <c r="M664" s="74"/>
      <c r="N664" s="248">
        <f>SUM(N665:N669)</f>
        <v>5</v>
      </c>
      <c r="O664" s="293">
        <f>SUM(O665:O669)</f>
        <v>1</v>
      </c>
      <c r="P664" s="292"/>
      <c r="Q664" s="87"/>
      <c r="R664" s="87"/>
      <c r="S664" s="87"/>
      <c r="T664" s="87"/>
      <c r="U664" s="87"/>
      <c r="V664" s="87"/>
      <c r="W664" s="87"/>
      <c r="X664" s="87"/>
      <c r="Y664" s="88"/>
      <c r="Z664" s="86">
        <f>SUM(Z665:Z669)</f>
        <v>40</v>
      </c>
      <c r="AA664" s="88"/>
      <c r="AB664" s="87"/>
      <c r="AC664" s="87"/>
      <c r="AD664" s="87"/>
      <c r="AE664" s="87"/>
      <c r="AF664" s="87"/>
      <c r="AG664" s="87"/>
      <c r="AH664" s="87"/>
      <c r="AI664" s="87"/>
      <c r="AJ664" s="88"/>
      <c r="AK664" s="86">
        <f>SUM(AK665:AK669)</f>
        <v>0</v>
      </c>
      <c r="AL664" s="88"/>
      <c r="AM664" s="87"/>
      <c r="AN664" s="87"/>
      <c r="AO664" s="87"/>
      <c r="AP664" s="87"/>
      <c r="AQ664" s="87"/>
      <c r="AR664" s="87"/>
      <c r="AS664" s="87"/>
      <c r="AT664" s="87"/>
      <c r="AU664" s="87"/>
      <c r="AV664" s="87"/>
      <c r="AW664" s="112"/>
      <c r="AX664" s="86">
        <f>SUM(AX665:AX669)</f>
        <v>1065</v>
      </c>
      <c r="AY664" s="88"/>
      <c r="AZ664" s="79"/>
      <c r="BA664" s="80"/>
      <c r="BB664" s="71"/>
      <c r="BC664" s="54"/>
      <c r="BD664" s="41">
        <v>3</v>
      </c>
      <c r="BE664" s="52">
        <v>38</v>
      </c>
      <c r="BF664" s="62">
        <v>3831</v>
      </c>
      <c r="BG664" s="279" t="s">
        <v>51</v>
      </c>
    </row>
    <row r="665" spans="1:59" s="63" customFormat="1" ht="12.75" x14ac:dyDescent="0.2">
      <c r="A665" s="196">
        <v>3</v>
      </c>
      <c r="B665" s="197" t="s">
        <v>108</v>
      </c>
      <c r="C665" s="208">
        <v>38</v>
      </c>
      <c r="D665" s="209" t="s">
        <v>331</v>
      </c>
      <c r="E665" s="210">
        <v>3831</v>
      </c>
      <c r="F665" s="211" t="s">
        <v>405</v>
      </c>
      <c r="G665" s="231" t="s">
        <v>333</v>
      </c>
      <c r="H665" s="89" t="s">
        <v>52</v>
      </c>
      <c r="I665" s="90" t="s">
        <v>406</v>
      </c>
      <c r="J665" s="90" t="s">
        <v>407</v>
      </c>
      <c r="K665" s="90" t="s">
        <v>64</v>
      </c>
      <c r="L665" s="90" t="s">
        <v>408</v>
      </c>
      <c r="M665" s="91"/>
      <c r="N665" s="312">
        <v>1</v>
      </c>
      <c r="O665" s="313">
        <f>N665/N$664</f>
        <v>0.2</v>
      </c>
      <c r="P665" s="104"/>
      <c r="Q665" s="92"/>
      <c r="R665" s="92"/>
      <c r="S665" s="92"/>
      <c r="T665" s="92"/>
      <c r="U665" s="92"/>
      <c r="V665" s="92"/>
      <c r="W665" s="92"/>
      <c r="X665" s="109">
        <f>P665*P$7+Q665*Q$7+R665*R$7+S665*S$7+T665*T$7+U665*U$7+V665*V$7+W665*W$7</f>
        <v>0</v>
      </c>
      <c r="Y665" s="83"/>
      <c r="Z665" s="110">
        <f>X665*$O665</f>
        <v>0</v>
      </c>
      <c r="AA665" s="111"/>
      <c r="AB665" s="92"/>
      <c r="AC665" s="92"/>
      <c r="AD665" s="92"/>
      <c r="AE665" s="92"/>
      <c r="AF665" s="92"/>
      <c r="AG665" s="92"/>
      <c r="AH665" s="92"/>
      <c r="AI665" s="109">
        <f>AB665*AB$7+AC665*AC$7+AD665*AD$7+AE665*AE$7+AF665*AF$7+AG665*AG$7+AH665*AH$7</f>
        <v>0</v>
      </c>
      <c r="AJ665" s="83"/>
      <c r="AK665" s="110">
        <f>AI665*$O665</f>
        <v>0</v>
      </c>
      <c r="AL665" s="111"/>
      <c r="AM665" s="92"/>
      <c r="AN665" s="92"/>
      <c r="AO665" s="92">
        <v>1</v>
      </c>
      <c r="AP665" s="92"/>
      <c r="AQ665" s="92"/>
      <c r="AR665" s="92"/>
      <c r="AS665" s="92"/>
      <c r="AT665" s="92"/>
      <c r="AU665" s="92"/>
      <c r="AV665" s="109">
        <f>AM665*AM$7+AN665*AN$7+AO665*AO$7+AP665*AP$7+AQ665*AQ$7+AR665*AR$7+AS665*AS$7+AT665*AT$7+AU665*AU$7</f>
        <v>50</v>
      </c>
      <c r="AW665" s="75"/>
      <c r="AX665" s="110">
        <f>AV665*$O665</f>
        <v>10</v>
      </c>
      <c r="AY665" s="111"/>
      <c r="AZ665" s="93"/>
      <c r="BA665" s="94" t="s">
        <v>131</v>
      </c>
      <c r="BB665" s="71"/>
      <c r="BC665" s="54"/>
      <c r="BD665" s="41">
        <v>3</v>
      </c>
      <c r="BE665" s="52">
        <v>38</v>
      </c>
      <c r="BF665" s="62">
        <v>3831</v>
      </c>
      <c r="BG665" s="280" t="s">
        <v>52</v>
      </c>
    </row>
    <row r="666" spans="1:59" s="63" customFormat="1" ht="12.75" x14ac:dyDescent="0.2">
      <c r="A666" s="196">
        <v>3</v>
      </c>
      <c r="B666" s="197" t="s">
        <v>108</v>
      </c>
      <c r="C666" s="208">
        <v>38</v>
      </c>
      <c r="D666" s="209" t="s">
        <v>331</v>
      </c>
      <c r="E666" s="210">
        <v>3831</v>
      </c>
      <c r="F666" s="211" t="s">
        <v>405</v>
      </c>
      <c r="G666" s="231" t="s">
        <v>333</v>
      </c>
      <c r="H666" s="89"/>
      <c r="I666" s="90" t="s">
        <v>399</v>
      </c>
      <c r="J666" s="90"/>
      <c r="K666" s="90" t="s">
        <v>64</v>
      </c>
      <c r="L666" s="90" t="s">
        <v>400</v>
      </c>
      <c r="M666" s="91"/>
      <c r="N666" s="312">
        <v>1</v>
      </c>
      <c r="O666" s="313">
        <f>N666/N$664</f>
        <v>0.2</v>
      </c>
      <c r="P666" s="104">
        <v>1</v>
      </c>
      <c r="Q666" s="92"/>
      <c r="R666" s="92"/>
      <c r="S666" s="92"/>
      <c r="T666" s="92"/>
      <c r="U666" s="92"/>
      <c r="V666" s="92"/>
      <c r="W666" s="92"/>
      <c r="X666" s="109">
        <f>P666*P$7+Q666*Q$7+R666*R$7+S666*S$7+T666*T$7+U666*U$7+V666*V$7+W666*W$7</f>
        <v>100</v>
      </c>
      <c r="Y666" s="83"/>
      <c r="Z666" s="110">
        <f>X666*$O666</f>
        <v>20</v>
      </c>
      <c r="AA666" s="111"/>
      <c r="AB666" s="92"/>
      <c r="AC666" s="92"/>
      <c r="AD666" s="92"/>
      <c r="AE666" s="92"/>
      <c r="AF666" s="92"/>
      <c r="AG666" s="92"/>
      <c r="AH666" s="92"/>
      <c r="AI666" s="109">
        <f>AB666*AB$7+AC666*AC$7+AD666*AD$7+AE666*AE$7+AF666*AF$7+AG666*AG$7+AH666*AH$7</f>
        <v>0</v>
      </c>
      <c r="AJ666" s="83"/>
      <c r="AK666" s="110">
        <f>AI666*$O666</f>
        <v>0</v>
      </c>
      <c r="AL666" s="111"/>
      <c r="AM666" s="92"/>
      <c r="AN666" s="92"/>
      <c r="AO666" s="92"/>
      <c r="AP666" s="92"/>
      <c r="AQ666" s="92"/>
      <c r="AR666" s="92"/>
      <c r="AS666" s="92"/>
      <c r="AT666" s="92">
        <v>1</v>
      </c>
      <c r="AU666" s="92"/>
      <c r="AV666" s="109">
        <f>AM666*AM$7+AN666*AN$7+AO666*AO$7+AP666*AP$7+AQ666*AQ$7+AR666*AR$7+AS666*AS$7+AT666*AT$7+AU666*AU$7</f>
        <v>2500</v>
      </c>
      <c r="AW666" s="75"/>
      <c r="AX666" s="110">
        <f>AV666*$O666</f>
        <v>500</v>
      </c>
      <c r="AY666" s="111"/>
      <c r="AZ666" s="93"/>
      <c r="BA666" s="94" t="s">
        <v>131</v>
      </c>
      <c r="BB666" s="71"/>
      <c r="BC666" s="54"/>
      <c r="BD666" s="41">
        <v>3</v>
      </c>
      <c r="BE666" s="52">
        <v>38</v>
      </c>
      <c r="BF666" s="62">
        <v>3831</v>
      </c>
      <c r="BG666" s="280" t="s">
        <v>52</v>
      </c>
    </row>
    <row r="667" spans="1:59" s="63" customFormat="1" ht="12.75" x14ac:dyDescent="0.2">
      <c r="A667" s="196">
        <v>3</v>
      </c>
      <c r="B667" s="197" t="s">
        <v>108</v>
      </c>
      <c r="C667" s="208">
        <v>38</v>
      </c>
      <c r="D667" s="209" t="s">
        <v>331</v>
      </c>
      <c r="E667" s="210">
        <v>3831</v>
      </c>
      <c r="F667" s="211" t="s">
        <v>405</v>
      </c>
      <c r="G667" s="231" t="s">
        <v>333</v>
      </c>
      <c r="H667" s="89"/>
      <c r="I667" s="90" t="s">
        <v>403</v>
      </c>
      <c r="J667" s="90"/>
      <c r="K667" s="90" t="s">
        <v>64</v>
      </c>
      <c r="L667" s="90" t="s">
        <v>404</v>
      </c>
      <c r="M667" s="91"/>
      <c r="N667" s="312">
        <v>1</v>
      </c>
      <c r="O667" s="313">
        <f>N667/N$664</f>
        <v>0.2</v>
      </c>
      <c r="P667" s="104"/>
      <c r="Q667" s="92"/>
      <c r="R667" s="92"/>
      <c r="S667" s="92"/>
      <c r="T667" s="92"/>
      <c r="U667" s="92"/>
      <c r="V667" s="92"/>
      <c r="W667" s="92"/>
      <c r="X667" s="109">
        <f>P667*P$7+Q667*Q$7+R667*R$7+S667*S$7+T667*T$7+U667*U$7+V667*V$7+W667*W$7</f>
        <v>0</v>
      </c>
      <c r="Y667" s="83"/>
      <c r="Z667" s="110">
        <f>X667*$O667</f>
        <v>0</v>
      </c>
      <c r="AA667" s="111"/>
      <c r="AB667" s="92"/>
      <c r="AC667" s="92"/>
      <c r="AD667" s="92"/>
      <c r="AE667" s="92"/>
      <c r="AF667" s="92"/>
      <c r="AG667" s="92"/>
      <c r="AH667" s="92"/>
      <c r="AI667" s="109">
        <f>AB667*AB$7+AC667*AC$7+AD667*AD$7+AE667*AE$7+AF667*AF$7+AG667*AG$7+AH667*AH$7</f>
        <v>0</v>
      </c>
      <c r="AJ667" s="83"/>
      <c r="AK667" s="110">
        <f>AI667*$O667</f>
        <v>0</v>
      </c>
      <c r="AL667" s="111"/>
      <c r="AM667" s="92"/>
      <c r="AN667" s="92"/>
      <c r="AO667" s="92"/>
      <c r="AP667" s="92"/>
      <c r="AQ667" s="92">
        <v>1</v>
      </c>
      <c r="AR667" s="92"/>
      <c r="AS667" s="92"/>
      <c r="AT667" s="92"/>
      <c r="AU667" s="92"/>
      <c r="AV667" s="109">
        <f>AM667*AM$7+AN667*AN$7+AO667*AO$7+AP667*AP$7+AQ667*AQ$7+AR667*AR$7+AS667*AS$7+AT667*AT$7+AU667*AU$7</f>
        <v>250</v>
      </c>
      <c r="AW667" s="75"/>
      <c r="AX667" s="110">
        <f>AV667*$O667</f>
        <v>50</v>
      </c>
      <c r="AY667" s="111"/>
      <c r="AZ667" s="93"/>
      <c r="BA667" s="94" t="s">
        <v>131</v>
      </c>
      <c r="BB667" s="71"/>
      <c r="BC667" s="54"/>
      <c r="BD667" s="41">
        <v>3</v>
      </c>
      <c r="BE667" s="52">
        <v>38</v>
      </c>
      <c r="BF667" s="62">
        <v>3831</v>
      </c>
      <c r="BG667" s="280" t="s">
        <v>52</v>
      </c>
    </row>
    <row r="668" spans="1:59" s="63" customFormat="1" ht="12.75" x14ac:dyDescent="0.2">
      <c r="A668" s="196">
        <v>3</v>
      </c>
      <c r="B668" s="197" t="s">
        <v>108</v>
      </c>
      <c r="C668" s="208">
        <v>38</v>
      </c>
      <c r="D668" s="209" t="s">
        <v>331</v>
      </c>
      <c r="E668" s="210">
        <v>3831</v>
      </c>
      <c r="F668" s="211" t="s">
        <v>405</v>
      </c>
      <c r="G668" s="231" t="s">
        <v>333</v>
      </c>
      <c r="H668" s="89"/>
      <c r="I668" s="90" t="s">
        <v>409</v>
      </c>
      <c r="J668" s="90"/>
      <c r="K668" s="90" t="s">
        <v>64</v>
      </c>
      <c r="L668" s="90" t="s">
        <v>1101</v>
      </c>
      <c r="M668" s="91"/>
      <c r="N668" s="312">
        <v>1</v>
      </c>
      <c r="O668" s="313">
        <f>N668/N$664</f>
        <v>0.2</v>
      </c>
      <c r="P668" s="104">
        <v>1</v>
      </c>
      <c r="Q668" s="92"/>
      <c r="R668" s="92"/>
      <c r="S668" s="92"/>
      <c r="T668" s="92"/>
      <c r="U668" s="92"/>
      <c r="V668" s="92"/>
      <c r="W668" s="92"/>
      <c r="X668" s="109">
        <f>P668*P$7+Q668*Q$7+R668*R$7+S668*S$7+T668*T$7+U668*U$7+V668*V$7+W668*W$7</f>
        <v>100</v>
      </c>
      <c r="Y668" s="83"/>
      <c r="Z668" s="110">
        <f>X668*$O668</f>
        <v>20</v>
      </c>
      <c r="AA668" s="111"/>
      <c r="AB668" s="92"/>
      <c r="AC668" s="92"/>
      <c r="AD668" s="92"/>
      <c r="AE668" s="92"/>
      <c r="AF668" s="92"/>
      <c r="AG668" s="92"/>
      <c r="AH668" s="92"/>
      <c r="AI668" s="109">
        <f>AB668*AB$7+AC668*AC$7+AD668*AD$7+AE668*AE$7+AF668*AF$7+AG668*AG$7+AH668*AH$7</f>
        <v>0</v>
      </c>
      <c r="AJ668" s="83"/>
      <c r="AK668" s="110">
        <f>AI668*$O668</f>
        <v>0</v>
      </c>
      <c r="AL668" s="111"/>
      <c r="AM668" s="92"/>
      <c r="AN668" s="92"/>
      <c r="AO668" s="92"/>
      <c r="AP668" s="92"/>
      <c r="AQ668" s="92"/>
      <c r="AR668" s="92"/>
      <c r="AS668" s="92"/>
      <c r="AT668" s="92">
        <v>1</v>
      </c>
      <c r="AU668" s="92"/>
      <c r="AV668" s="109">
        <f>AM668*AM$7+AN668*AN$7+AO668*AO$7+AP668*AP$7+AQ668*AQ$7+AR668*AR$7+AS668*AS$7+AT668*AT$7+AU668*AU$7</f>
        <v>2500</v>
      </c>
      <c r="AW668" s="75"/>
      <c r="AX668" s="110">
        <f>AV668*$O668</f>
        <v>500</v>
      </c>
      <c r="AY668" s="111"/>
      <c r="AZ668" s="93"/>
      <c r="BA668" s="94" t="s">
        <v>131</v>
      </c>
      <c r="BB668" s="71"/>
      <c r="BC668" s="54"/>
      <c r="BD668" s="41">
        <v>3</v>
      </c>
      <c r="BE668" s="52">
        <v>38</v>
      </c>
      <c r="BF668" s="62">
        <v>3831</v>
      </c>
      <c r="BG668" s="280" t="s">
        <v>52</v>
      </c>
    </row>
    <row r="669" spans="1:59" s="63" customFormat="1" ht="12.75" x14ac:dyDescent="0.2">
      <c r="A669" s="196">
        <v>3</v>
      </c>
      <c r="B669" s="197" t="s">
        <v>108</v>
      </c>
      <c r="C669" s="208">
        <v>38</v>
      </c>
      <c r="D669" s="209" t="s">
        <v>331</v>
      </c>
      <c r="E669" s="210">
        <v>3831</v>
      </c>
      <c r="F669" s="211" t="s">
        <v>405</v>
      </c>
      <c r="G669" s="231" t="s">
        <v>333</v>
      </c>
      <c r="H669" s="89"/>
      <c r="I669" s="90" t="s">
        <v>410</v>
      </c>
      <c r="J669" s="90"/>
      <c r="K669" s="90" t="s">
        <v>64</v>
      </c>
      <c r="L669" s="90" t="s">
        <v>141</v>
      </c>
      <c r="M669" s="91"/>
      <c r="N669" s="312">
        <v>1</v>
      </c>
      <c r="O669" s="313">
        <f>N669/N$664</f>
        <v>0.2</v>
      </c>
      <c r="P669" s="104"/>
      <c r="Q669" s="92"/>
      <c r="R669" s="92"/>
      <c r="S669" s="92"/>
      <c r="T669" s="92"/>
      <c r="U669" s="92"/>
      <c r="V669" s="92"/>
      <c r="W669" s="92"/>
      <c r="X669" s="109">
        <f>P669*P$7+Q669*Q$7+R669*R$7+S669*S$7+T669*T$7+U669*U$7+V669*V$7+W669*W$7</f>
        <v>0</v>
      </c>
      <c r="Y669" s="83"/>
      <c r="Z669" s="110">
        <f>X669*$O669</f>
        <v>0</v>
      </c>
      <c r="AA669" s="111"/>
      <c r="AB669" s="92"/>
      <c r="AC669" s="92"/>
      <c r="AD669" s="92"/>
      <c r="AE669" s="92"/>
      <c r="AF669" s="92"/>
      <c r="AG669" s="92"/>
      <c r="AH669" s="92"/>
      <c r="AI669" s="109">
        <f>AB669*AB$7+AC669*AC$7+AD669*AD$7+AE669*AE$7+AF669*AF$7+AG669*AG$7+AH669*AH$7</f>
        <v>0</v>
      </c>
      <c r="AJ669" s="83"/>
      <c r="AK669" s="110">
        <f>AI669*$O669</f>
        <v>0</v>
      </c>
      <c r="AL669" s="111"/>
      <c r="AM669" s="92"/>
      <c r="AN669" s="92">
        <v>1</v>
      </c>
      <c r="AO669" s="92"/>
      <c r="AP669" s="92"/>
      <c r="AQ669" s="92"/>
      <c r="AR669" s="92"/>
      <c r="AS669" s="92"/>
      <c r="AT669" s="92"/>
      <c r="AU669" s="92"/>
      <c r="AV669" s="109">
        <f>AM669*AM$7+AN669*AN$7+AO669*AO$7+AP669*AP$7+AQ669*AQ$7+AR669*AR$7+AS669*AS$7+AT669*AT$7+AU669*AU$7</f>
        <v>25</v>
      </c>
      <c r="AW669" s="75"/>
      <c r="AX669" s="110">
        <f>AV669*$O669</f>
        <v>5</v>
      </c>
      <c r="AY669" s="111"/>
      <c r="AZ669" s="93"/>
      <c r="BA669" s="94" t="s">
        <v>131</v>
      </c>
      <c r="BB669" s="71"/>
      <c r="BC669" s="54"/>
      <c r="BD669" s="41">
        <v>3</v>
      </c>
      <c r="BE669" s="52">
        <v>38</v>
      </c>
      <c r="BF669" s="62">
        <v>3831</v>
      </c>
      <c r="BG669" s="280" t="s">
        <v>52</v>
      </c>
    </row>
    <row r="670" spans="1:59" s="63" customFormat="1" ht="12.75" x14ac:dyDescent="0.2">
      <c r="A670" s="196">
        <v>3</v>
      </c>
      <c r="B670" s="197" t="s">
        <v>108</v>
      </c>
      <c r="C670" s="208">
        <v>38</v>
      </c>
      <c r="D670" s="209" t="s">
        <v>331</v>
      </c>
      <c r="E670" s="210">
        <v>3831</v>
      </c>
      <c r="F670" s="211" t="s">
        <v>405</v>
      </c>
      <c r="G670" s="231" t="s">
        <v>333</v>
      </c>
      <c r="H670" s="89"/>
      <c r="I670" s="90" t="s">
        <v>1165</v>
      </c>
      <c r="J670" s="90"/>
      <c r="K670" s="90"/>
      <c r="L670" s="90"/>
      <c r="M670" s="91"/>
      <c r="N670" s="247"/>
      <c r="O670" s="306"/>
      <c r="P670" s="104"/>
      <c r="Q670" s="92"/>
      <c r="R670" s="92"/>
      <c r="S670" s="92"/>
      <c r="T670" s="92"/>
      <c r="U670" s="92"/>
      <c r="V670" s="92"/>
      <c r="W670" s="92"/>
      <c r="X670" s="75"/>
      <c r="Y670" s="83"/>
      <c r="Z670" s="83"/>
      <c r="AA670" s="83"/>
      <c r="AB670" s="92"/>
      <c r="AC670" s="92"/>
      <c r="AD670" s="92"/>
      <c r="AE670" s="92"/>
      <c r="AF670" s="92"/>
      <c r="AG670" s="92"/>
      <c r="AH670" s="92"/>
      <c r="AI670" s="75"/>
      <c r="AJ670" s="83"/>
      <c r="AK670" s="83"/>
      <c r="AL670" s="83"/>
      <c r="AM670" s="92"/>
      <c r="AN670" s="92"/>
      <c r="AO670" s="92"/>
      <c r="AP670" s="92"/>
      <c r="AQ670" s="92"/>
      <c r="AR670" s="92"/>
      <c r="AS670" s="92"/>
      <c r="AT670" s="92"/>
      <c r="AU670" s="92"/>
      <c r="AV670" s="75"/>
      <c r="AW670" s="75"/>
      <c r="AX670" s="83"/>
      <c r="AY670" s="83"/>
      <c r="AZ670" s="93"/>
      <c r="BA670" s="94"/>
      <c r="BB670" s="71"/>
      <c r="BC670" s="54"/>
      <c r="BD670" s="41">
        <v>3</v>
      </c>
      <c r="BE670" s="52">
        <v>38</v>
      </c>
      <c r="BF670" s="62">
        <v>3831</v>
      </c>
      <c r="BG670" s="280" t="s">
        <v>52</v>
      </c>
    </row>
    <row r="671" spans="1:59" s="63" customFormat="1" ht="12.75" x14ac:dyDescent="0.2">
      <c r="A671" s="196">
        <v>3</v>
      </c>
      <c r="B671" s="197" t="s">
        <v>108</v>
      </c>
      <c r="C671" s="208">
        <v>38</v>
      </c>
      <c r="D671" s="209" t="s">
        <v>331</v>
      </c>
      <c r="E671" s="210">
        <v>3831</v>
      </c>
      <c r="F671" s="211" t="s">
        <v>405</v>
      </c>
      <c r="G671" s="231" t="s">
        <v>333</v>
      </c>
      <c r="H671" s="65"/>
      <c r="I671" s="222"/>
      <c r="J671" s="66"/>
      <c r="K671" s="66"/>
      <c r="L671" s="66"/>
      <c r="M671" s="64"/>
      <c r="N671" s="304"/>
      <c r="O671" s="305"/>
      <c r="P671" s="127"/>
      <c r="Q671" s="67"/>
      <c r="R671" s="67"/>
      <c r="S671" s="67"/>
      <c r="T671" s="67"/>
      <c r="U671" s="67"/>
      <c r="V671" s="67"/>
      <c r="W671" s="67"/>
      <c r="X671" s="67"/>
      <c r="Y671" s="68"/>
      <c r="Z671" s="68"/>
      <c r="AA671" s="68"/>
      <c r="AB671" s="67"/>
      <c r="AC671" s="67"/>
      <c r="AD671" s="67"/>
      <c r="AE671" s="67"/>
      <c r="AF671" s="67"/>
      <c r="AG671" s="67"/>
      <c r="AH671" s="67"/>
      <c r="AI671" s="67"/>
      <c r="AJ671" s="68"/>
      <c r="AK671" s="68"/>
      <c r="AL671" s="68"/>
      <c r="AM671" s="67"/>
      <c r="AN671" s="67"/>
      <c r="AO671" s="67"/>
      <c r="AP671" s="67"/>
      <c r="AQ671" s="67"/>
      <c r="AR671" s="67"/>
      <c r="AS671" s="67"/>
      <c r="AT671" s="67"/>
      <c r="AU671" s="67"/>
      <c r="AV671" s="67"/>
      <c r="AW671" s="67"/>
      <c r="AX671" s="68"/>
      <c r="AY671" s="68"/>
      <c r="AZ671" s="69"/>
      <c r="BA671" s="70"/>
      <c r="BB671" s="71"/>
      <c r="BC671" s="54"/>
      <c r="BD671" s="41">
        <v>3</v>
      </c>
      <c r="BE671" s="52">
        <v>38</v>
      </c>
      <c r="BF671" s="62">
        <v>3831</v>
      </c>
      <c r="BG671" s="275"/>
    </row>
    <row r="672" spans="1:59" s="63" customFormat="1" ht="12.75" x14ac:dyDescent="0.2">
      <c r="A672" s="196">
        <v>3</v>
      </c>
      <c r="B672" s="197" t="s">
        <v>108</v>
      </c>
      <c r="C672" s="208">
        <v>38</v>
      </c>
      <c r="D672" s="209" t="s">
        <v>331</v>
      </c>
      <c r="E672" s="210">
        <v>3831</v>
      </c>
      <c r="F672" s="211" t="s">
        <v>405</v>
      </c>
      <c r="G672" s="230"/>
      <c r="H672" s="56"/>
      <c r="I672" s="221"/>
      <c r="J672" s="57"/>
      <c r="K672" s="57"/>
      <c r="L672" s="57"/>
      <c r="M672" s="55"/>
      <c r="N672" s="303"/>
      <c r="O672" s="245"/>
      <c r="P672" s="122"/>
      <c r="Q672" s="58"/>
      <c r="R672" s="58"/>
      <c r="S672" s="58"/>
      <c r="T672" s="58"/>
      <c r="U672" s="58"/>
      <c r="V672" s="58"/>
      <c r="W672" s="58"/>
      <c r="X672" s="58"/>
      <c r="Y672" s="59"/>
      <c r="Z672" s="59"/>
      <c r="AA672" s="59"/>
      <c r="AB672" s="58"/>
      <c r="AC672" s="58"/>
      <c r="AD672" s="58"/>
      <c r="AE672" s="58"/>
      <c r="AF672" s="58"/>
      <c r="AG672" s="58"/>
      <c r="AH672" s="58"/>
      <c r="AI672" s="58"/>
      <c r="AJ672" s="59"/>
      <c r="AK672" s="59"/>
      <c r="AL672" s="59"/>
      <c r="AM672" s="58"/>
      <c r="AN672" s="58"/>
      <c r="AO672" s="58"/>
      <c r="AP672" s="58"/>
      <c r="AQ672" s="58"/>
      <c r="AR672" s="58"/>
      <c r="AS672" s="58"/>
      <c r="AT672" s="58"/>
      <c r="AU672" s="58"/>
      <c r="AV672" s="58"/>
      <c r="AW672" s="58"/>
      <c r="AX672" s="59"/>
      <c r="AY672" s="59"/>
      <c r="AZ672" s="60"/>
      <c r="BA672" s="61"/>
      <c r="BB672" s="54"/>
      <c r="BC672" s="54"/>
      <c r="BD672" s="41">
        <v>3</v>
      </c>
      <c r="BE672" s="52">
        <v>38</v>
      </c>
      <c r="BF672" s="62">
        <v>3831</v>
      </c>
      <c r="BG672" s="274"/>
    </row>
    <row r="673" spans="1:59" s="63" customFormat="1" ht="12.75" x14ac:dyDescent="0.2">
      <c r="A673" s="196">
        <v>3</v>
      </c>
      <c r="B673" s="197" t="s">
        <v>108</v>
      </c>
      <c r="C673" s="208">
        <v>38</v>
      </c>
      <c r="D673" s="209" t="s">
        <v>331</v>
      </c>
      <c r="E673" s="210">
        <v>3831</v>
      </c>
      <c r="F673" s="211" t="s">
        <v>405</v>
      </c>
      <c r="G673" s="231"/>
      <c r="H673" s="65"/>
      <c r="I673" s="222"/>
      <c r="J673" s="66"/>
      <c r="K673" s="66"/>
      <c r="L673" s="66"/>
      <c r="M673" s="64"/>
      <c r="N673" s="304"/>
      <c r="O673" s="305"/>
      <c r="P673" s="127"/>
      <c r="Q673" s="67"/>
      <c r="R673" s="67"/>
      <c r="S673" s="67"/>
      <c r="T673" s="67"/>
      <c r="U673" s="67"/>
      <c r="V673" s="67"/>
      <c r="W673" s="67"/>
      <c r="X673" s="67"/>
      <c r="Y673" s="68"/>
      <c r="Z673" s="68"/>
      <c r="AA673" s="68"/>
      <c r="AB673" s="67"/>
      <c r="AC673" s="67"/>
      <c r="AD673" s="67"/>
      <c r="AE673" s="67"/>
      <c r="AF673" s="67"/>
      <c r="AG673" s="67"/>
      <c r="AH673" s="67"/>
      <c r="AI673" s="67"/>
      <c r="AJ673" s="68"/>
      <c r="AK673" s="68"/>
      <c r="AL673" s="68"/>
      <c r="AM673" s="67"/>
      <c r="AN673" s="67"/>
      <c r="AO673" s="67"/>
      <c r="AP673" s="67"/>
      <c r="AQ673" s="67"/>
      <c r="AR673" s="67"/>
      <c r="AS673" s="67"/>
      <c r="AT673" s="67"/>
      <c r="AU673" s="67"/>
      <c r="AV673" s="67"/>
      <c r="AW673" s="67"/>
      <c r="AX673" s="68"/>
      <c r="AY673" s="68"/>
      <c r="AZ673" s="69"/>
      <c r="BA673" s="70"/>
      <c r="BB673" s="71"/>
      <c r="BC673" s="54"/>
      <c r="BD673" s="41"/>
      <c r="BE673" s="52"/>
      <c r="BF673" s="62"/>
      <c r="BG673" s="275"/>
    </row>
    <row r="674" spans="1:59" s="63" customFormat="1" ht="12.75" x14ac:dyDescent="0.2">
      <c r="A674" s="196">
        <v>3</v>
      </c>
      <c r="B674" s="197" t="s">
        <v>108</v>
      </c>
      <c r="C674" s="208">
        <v>38</v>
      </c>
      <c r="D674" s="209" t="s">
        <v>331</v>
      </c>
      <c r="E674" s="210">
        <v>3831</v>
      </c>
      <c r="F674" s="211" t="s">
        <v>405</v>
      </c>
      <c r="G674" s="231" t="s">
        <v>1192</v>
      </c>
      <c r="H674" s="72" t="s">
        <v>1233</v>
      </c>
      <c r="I674" s="223" t="s">
        <v>1242</v>
      </c>
      <c r="J674" s="73"/>
      <c r="K674" s="73"/>
      <c r="L674" s="73"/>
      <c r="M674" s="74"/>
      <c r="N674" s="247"/>
      <c r="O674" s="306"/>
      <c r="P674" s="105"/>
      <c r="Q674" s="75"/>
      <c r="R674" s="75"/>
      <c r="S674" s="75"/>
      <c r="T674" s="75"/>
      <c r="U674" s="75"/>
      <c r="V674" s="75"/>
      <c r="W674" s="75"/>
      <c r="X674" s="75"/>
      <c r="Y674" s="76" t="s">
        <v>1241</v>
      </c>
      <c r="Z674" s="77" t="s">
        <v>1241</v>
      </c>
      <c r="AA674" s="78">
        <f>AA$589</f>
        <v>0</v>
      </c>
      <c r="AB674" s="75"/>
      <c r="AC674" s="75"/>
      <c r="AD674" s="75"/>
      <c r="AE674" s="75"/>
      <c r="AF674" s="75"/>
      <c r="AG674" s="75"/>
      <c r="AH674" s="75"/>
      <c r="AI674" s="75"/>
      <c r="AJ674" s="76" t="s">
        <v>1241</v>
      </c>
      <c r="AK674" s="77" t="s">
        <v>1241</v>
      </c>
      <c r="AL674" s="78">
        <f>AL$589</f>
        <v>0</v>
      </c>
      <c r="AM674" s="75"/>
      <c r="AN674" s="75"/>
      <c r="AO674" s="75"/>
      <c r="AP674" s="75"/>
      <c r="AQ674" s="75"/>
      <c r="AR674" s="75"/>
      <c r="AS674" s="75"/>
      <c r="AT674" s="75"/>
      <c r="AU674" s="75"/>
      <c r="AV674" s="75"/>
      <c r="AW674" s="76" t="s">
        <v>1241</v>
      </c>
      <c r="AX674" s="77" t="s">
        <v>1241</v>
      </c>
      <c r="AY674" s="78">
        <f>AY$589</f>
        <v>500</v>
      </c>
      <c r="AZ674" s="79"/>
      <c r="BA674" s="80" t="str">
        <f>I674</f>
        <v>&gt; see 3813, Engineered wood products</v>
      </c>
      <c r="BB674" s="71"/>
      <c r="BC674" s="54"/>
      <c r="BD674" s="41"/>
      <c r="BE674" s="52"/>
      <c r="BF674" s="62"/>
      <c r="BG674" s="276"/>
    </row>
    <row r="675" spans="1:59" s="63" customFormat="1" ht="12.75" x14ac:dyDescent="0.2">
      <c r="A675" s="196">
        <v>3</v>
      </c>
      <c r="B675" s="197" t="s">
        <v>108</v>
      </c>
      <c r="C675" s="208">
        <v>38</v>
      </c>
      <c r="D675" s="209" t="s">
        <v>331</v>
      </c>
      <c r="E675" s="210">
        <v>3831</v>
      </c>
      <c r="F675" s="211" t="s">
        <v>405</v>
      </c>
      <c r="G675" s="231"/>
      <c r="H675" s="65"/>
      <c r="I675" s="222"/>
      <c r="J675" s="66"/>
      <c r="K675" s="66"/>
      <c r="L675" s="66"/>
      <c r="M675" s="64"/>
      <c r="N675" s="304"/>
      <c r="O675" s="305"/>
      <c r="P675" s="127"/>
      <c r="Q675" s="67"/>
      <c r="R675" s="67"/>
      <c r="S675" s="67"/>
      <c r="T675" s="67"/>
      <c r="U675" s="67"/>
      <c r="V675" s="67"/>
      <c r="W675" s="67"/>
      <c r="X675" s="67"/>
      <c r="Y675" s="68"/>
      <c r="Z675" s="68"/>
      <c r="AA675" s="68"/>
      <c r="AB675" s="67"/>
      <c r="AC675" s="67"/>
      <c r="AD675" s="67"/>
      <c r="AE675" s="67"/>
      <c r="AF675" s="67"/>
      <c r="AG675" s="67"/>
      <c r="AH675" s="67"/>
      <c r="AI675" s="67"/>
      <c r="AJ675" s="68"/>
      <c r="AK675" s="68"/>
      <c r="AL675" s="68"/>
      <c r="AM675" s="67"/>
      <c r="AN675" s="67"/>
      <c r="AO675" s="67"/>
      <c r="AP675" s="67"/>
      <c r="AQ675" s="67"/>
      <c r="AR675" s="67"/>
      <c r="AS675" s="67"/>
      <c r="AT675" s="67"/>
      <c r="AU675" s="67"/>
      <c r="AV675" s="67"/>
      <c r="AW675" s="67"/>
      <c r="AX675" s="68"/>
      <c r="AY675" s="68"/>
      <c r="AZ675" s="69"/>
      <c r="BA675" s="70"/>
      <c r="BB675" s="71"/>
      <c r="BC675" s="54"/>
      <c r="BD675" s="41"/>
      <c r="BE675" s="52"/>
      <c r="BF675" s="62"/>
      <c r="BG675" s="275"/>
    </row>
    <row r="676" spans="1:59" s="63" customFormat="1" ht="12.75" x14ac:dyDescent="0.2">
      <c r="A676" s="196">
        <v>3</v>
      </c>
      <c r="B676" s="197" t="s">
        <v>108</v>
      </c>
      <c r="C676" s="208">
        <v>38</v>
      </c>
      <c r="D676" s="209" t="s">
        <v>331</v>
      </c>
      <c r="E676" s="210">
        <v>3831</v>
      </c>
      <c r="F676" s="211" t="s">
        <v>405</v>
      </c>
      <c r="G676" s="230"/>
      <c r="H676" s="56"/>
      <c r="I676" s="221"/>
      <c r="J676" s="57"/>
      <c r="K676" s="57"/>
      <c r="L676" s="57"/>
      <c r="M676" s="55"/>
      <c r="N676" s="303"/>
      <c r="O676" s="245"/>
      <c r="P676" s="122"/>
      <c r="Q676" s="58"/>
      <c r="R676" s="58"/>
      <c r="S676" s="58"/>
      <c r="T676" s="58"/>
      <c r="U676" s="58"/>
      <c r="V676" s="58"/>
      <c r="W676" s="58"/>
      <c r="X676" s="58"/>
      <c r="Y676" s="59"/>
      <c r="Z676" s="59"/>
      <c r="AA676" s="59"/>
      <c r="AB676" s="58"/>
      <c r="AC676" s="58"/>
      <c r="AD676" s="58"/>
      <c r="AE676" s="58"/>
      <c r="AF676" s="58"/>
      <c r="AG676" s="58"/>
      <c r="AH676" s="58"/>
      <c r="AI676" s="58"/>
      <c r="AJ676" s="59"/>
      <c r="AK676" s="59"/>
      <c r="AL676" s="59"/>
      <c r="AM676" s="58"/>
      <c r="AN676" s="58"/>
      <c r="AO676" s="58"/>
      <c r="AP676" s="58"/>
      <c r="AQ676" s="58"/>
      <c r="AR676" s="58"/>
      <c r="AS676" s="58"/>
      <c r="AT676" s="58"/>
      <c r="AU676" s="58"/>
      <c r="AV676" s="58"/>
      <c r="AW676" s="58"/>
      <c r="AX676" s="59"/>
      <c r="AY676" s="59"/>
      <c r="AZ676" s="60"/>
      <c r="BA676" s="61"/>
      <c r="BB676" s="54"/>
      <c r="BC676" s="54"/>
      <c r="BD676" s="41">
        <v>3</v>
      </c>
      <c r="BE676" s="52">
        <v>38</v>
      </c>
      <c r="BF676" s="62">
        <v>3831</v>
      </c>
      <c r="BG676" s="274"/>
    </row>
    <row r="677" spans="1:59" s="63" customFormat="1" ht="12.75" x14ac:dyDescent="0.2">
      <c r="A677" s="196">
        <v>3</v>
      </c>
      <c r="B677" s="197" t="s">
        <v>108</v>
      </c>
      <c r="C677" s="208">
        <v>38</v>
      </c>
      <c r="D677" s="209" t="s">
        <v>331</v>
      </c>
      <c r="E677" s="210">
        <v>3831</v>
      </c>
      <c r="F677" s="211" t="s">
        <v>405</v>
      </c>
      <c r="G677" s="231"/>
      <c r="H677" s="65"/>
      <c r="I677" s="222"/>
      <c r="J677" s="66"/>
      <c r="K677" s="66"/>
      <c r="L677" s="66"/>
      <c r="M677" s="64"/>
      <c r="N677" s="304"/>
      <c r="O677" s="305"/>
      <c r="P677" s="127"/>
      <c r="Q677" s="67"/>
      <c r="R677" s="67"/>
      <c r="S677" s="67"/>
      <c r="T677" s="67"/>
      <c r="U677" s="67"/>
      <c r="V677" s="67"/>
      <c r="W677" s="67"/>
      <c r="X677" s="67"/>
      <c r="Y677" s="68"/>
      <c r="Z677" s="68"/>
      <c r="AA677" s="68"/>
      <c r="AB677" s="67"/>
      <c r="AC677" s="67"/>
      <c r="AD677" s="67"/>
      <c r="AE677" s="67"/>
      <c r="AF677" s="67"/>
      <c r="AG677" s="67"/>
      <c r="AH677" s="67"/>
      <c r="AI677" s="67"/>
      <c r="AJ677" s="68"/>
      <c r="AK677" s="68"/>
      <c r="AL677" s="68"/>
      <c r="AM677" s="67"/>
      <c r="AN677" s="67"/>
      <c r="AO677" s="67"/>
      <c r="AP677" s="67"/>
      <c r="AQ677" s="67"/>
      <c r="AR677" s="67"/>
      <c r="AS677" s="67"/>
      <c r="AT677" s="67"/>
      <c r="AU677" s="67"/>
      <c r="AV677" s="67"/>
      <c r="AW677" s="67"/>
      <c r="AX677" s="68"/>
      <c r="AY677" s="68"/>
      <c r="AZ677" s="69"/>
      <c r="BA677" s="70"/>
      <c r="BB677" s="71"/>
      <c r="BC677" s="54"/>
      <c r="BD677" s="41"/>
      <c r="BE677" s="52"/>
      <c r="BF677" s="62"/>
      <c r="BG677" s="275"/>
    </row>
    <row r="678" spans="1:59" s="63" customFormat="1" ht="12.75" x14ac:dyDescent="0.2">
      <c r="A678" s="196">
        <v>3</v>
      </c>
      <c r="B678" s="197" t="s">
        <v>108</v>
      </c>
      <c r="C678" s="208">
        <v>38</v>
      </c>
      <c r="D678" s="209" t="s">
        <v>331</v>
      </c>
      <c r="E678" s="210">
        <v>3831</v>
      </c>
      <c r="F678" s="211" t="s">
        <v>405</v>
      </c>
      <c r="G678" s="231" t="s">
        <v>584</v>
      </c>
      <c r="H678" s="72" t="s">
        <v>1233</v>
      </c>
      <c r="I678" s="223" t="s">
        <v>1260</v>
      </c>
      <c r="J678" s="73"/>
      <c r="K678" s="73"/>
      <c r="L678" s="73"/>
      <c r="M678" s="74"/>
      <c r="N678" s="247"/>
      <c r="O678" s="306"/>
      <c r="P678" s="105"/>
      <c r="Q678" s="75"/>
      <c r="R678" s="75"/>
      <c r="S678" s="75"/>
      <c r="T678" s="75"/>
      <c r="U678" s="75"/>
      <c r="V678" s="75"/>
      <c r="W678" s="75"/>
      <c r="X678" s="75"/>
      <c r="Y678" s="76" t="s">
        <v>1241</v>
      </c>
      <c r="Z678" s="77" t="s">
        <v>1241</v>
      </c>
      <c r="AA678" s="78">
        <f>AA$1212</f>
        <v>2500</v>
      </c>
      <c r="AB678" s="75"/>
      <c r="AC678" s="75"/>
      <c r="AD678" s="75"/>
      <c r="AE678" s="75"/>
      <c r="AF678" s="75"/>
      <c r="AG678" s="75"/>
      <c r="AH678" s="75"/>
      <c r="AI678" s="75"/>
      <c r="AJ678" s="76" t="s">
        <v>1241</v>
      </c>
      <c r="AK678" s="77" t="s">
        <v>1241</v>
      </c>
      <c r="AL678" s="78">
        <f>AL$1212</f>
        <v>0</v>
      </c>
      <c r="AM678" s="75"/>
      <c r="AN678" s="75"/>
      <c r="AO678" s="75"/>
      <c r="AP678" s="75"/>
      <c r="AQ678" s="75"/>
      <c r="AR678" s="75"/>
      <c r="AS678" s="75"/>
      <c r="AT678" s="75"/>
      <c r="AU678" s="75"/>
      <c r="AV678" s="75"/>
      <c r="AW678" s="76" t="s">
        <v>1241</v>
      </c>
      <c r="AX678" s="77" t="s">
        <v>1241</v>
      </c>
      <c r="AY678" s="78">
        <f>AY$1212</f>
        <v>50</v>
      </c>
      <c r="AZ678" s="79"/>
      <c r="BA678" s="80" t="str">
        <f>I678</f>
        <v>&gt; see 4257, Metal clad insulating cladding</v>
      </c>
      <c r="BB678" s="71"/>
      <c r="BC678" s="54"/>
      <c r="BD678" s="41">
        <f>A678</f>
        <v>3</v>
      </c>
      <c r="BE678" s="52">
        <f>C678</f>
        <v>38</v>
      </c>
      <c r="BF678" s="62">
        <f>E678</f>
        <v>3831</v>
      </c>
      <c r="BG678" s="276" t="str">
        <f>H678</f>
        <v>Default Scenario (Link)</v>
      </c>
    </row>
    <row r="679" spans="1:59" s="63" customFormat="1" ht="12.75" x14ac:dyDescent="0.2">
      <c r="A679" s="196">
        <v>3</v>
      </c>
      <c r="B679" s="197" t="s">
        <v>108</v>
      </c>
      <c r="C679" s="208">
        <v>38</v>
      </c>
      <c r="D679" s="209" t="s">
        <v>331</v>
      </c>
      <c r="E679" s="210">
        <v>3831</v>
      </c>
      <c r="F679" s="211" t="s">
        <v>405</v>
      </c>
      <c r="G679" s="231"/>
      <c r="H679" s="65"/>
      <c r="I679" s="222"/>
      <c r="J679" s="66"/>
      <c r="K679" s="66"/>
      <c r="L679" s="66"/>
      <c r="M679" s="64"/>
      <c r="N679" s="304"/>
      <c r="O679" s="305"/>
      <c r="P679" s="127"/>
      <c r="Q679" s="67"/>
      <c r="R679" s="67"/>
      <c r="S679" s="67"/>
      <c r="T679" s="67"/>
      <c r="U679" s="67"/>
      <c r="V679" s="67"/>
      <c r="W679" s="67"/>
      <c r="X679" s="67"/>
      <c r="Y679" s="68"/>
      <c r="Z679" s="68"/>
      <c r="AA679" s="68"/>
      <c r="AB679" s="67"/>
      <c r="AC679" s="67"/>
      <c r="AD679" s="67"/>
      <c r="AE679" s="67"/>
      <c r="AF679" s="67"/>
      <c r="AG679" s="67"/>
      <c r="AH679" s="67"/>
      <c r="AI679" s="67"/>
      <c r="AJ679" s="68"/>
      <c r="AK679" s="68"/>
      <c r="AL679" s="68"/>
      <c r="AM679" s="67"/>
      <c r="AN679" s="67"/>
      <c r="AO679" s="67"/>
      <c r="AP679" s="67"/>
      <c r="AQ679" s="67"/>
      <c r="AR679" s="67"/>
      <c r="AS679" s="67"/>
      <c r="AT679" s="67"/>
      <c r="AU679" s="67"/>
      <c r="AV679" s="67"/>
      <c r="AW679" s="67"/>
      <c r="AX679" s="68"/>
      <c r="AY679" s="68"/>
      <c r="AZ679" s="69"/>
      <c r="BA679" s="70"/>
      <c r="BB679" s="71"/>
      <c r="BC679" s="54"/>
      <c r="BD679" s="41"/>
      <c r="BE679" s="52"/>
      <c r="BF679" s="62"/>
      <c r="BG679" s="275"/>
    </row>
    <row r="680" spans="1:59" s="63" customFormat="1" ht="12.75" x14ac:dyDescent="0.2">
      <c r="A680" s="196">
        <v>3</v>
      </c>
      <c r="B680" s="197" t="s">
        <v>108</v>
      </c>
      <c r="C680" s="208">
        <v>38</v>
      </c>
      <c r="D680" s="209" t="s">
        <v>331</v>
      </c>
      <c r="E680" s="210">
        <v>3831</v>
      </c>
      <c r="F680" s="211" t="s">
        <v>405</v>
      </c>
      <c r="G680" s="230"/>
      <c r="H680" s="56"/>
      <c r="I680" s="221"/>
      <c r="J680" s="57"/>
      <c r="K680" s="57"/>
      <c r="L680" s="57"/>
      <c r="M680" s="55"/>
      <c r="N680" s="303"/>
      <c r="O680" s="245"/>
      <c r="P680" s="122"/>
      <c r="Q680" s="58"/>
      <c r="R680" s="58"/>
      <c r="S680" s="58"/>
      <c r="T680" s="58"/>
      <c r="U680" s="58"/>
      <c r="V680" s="58"/>
      <c r="W680" s="58"/>
      <c r="X680" s="58"/>
      <c r="Y680" s="59"/>
      <c r="Z680" s="59"/>
      <c r="AA680" s="59"/>
      <c r="AB680" s="58"/>
      <c r="AC680" s="58"/>
      <c r="AD680" s="58"/>
      <c r="AE680" s="58"/>
      <c r="AF680" s="58"/>
      <c r="AG680" s="58"/>
      <c r="AH680" s="58"/>
      <c r="AI680" s="58"/>
      <c r="AJ680" s="59"/>
      <c r="AK680" s="59"/>
      <c r="AL680" s="59"/>
      <c r="AM680" s="58"/>
      <c r="AN680" s="58"/>
      <c r="AO680" s="58"/>
      <c r="AP680" s="58"/>
      <c r="AQ680" s="58"/>
      <c r="AR680" s="58"/>
      <c r="AS680" s="58"/>
      <c r="AT680" s="58"/>
      <c r="AU680" s="58"/>
      <c r="AV680" s="58"/>
      <c r="AW680" s="58"/>
      <c r="AX680" s="59"/>
      <c r="AY680" s="59"/>
      <c r="AZ680" s="60"/>
      <c r="BA680" s="61"/>
      <c r="BB680" s="54"/>
      <c r="BC680" s="54"/>
      <c r="BD680" s="41">
        <v>3</v>
      </c>
      <c r="BE680" s="52">
        <v>38</v>
      </c>
      <c r="BF680" s="62">
        <v>3831</v>
      </c>
      <c r="BG680" s="274"/>
    </row>
    <row r="681" spans="1:59" s="63" customFormat="1" ht="12.75" x14ac:dyDescent="0.2">
      <c r="A681" s="196">
        <v>3</v>
      </c>
      <c r="B681" s="197" t="s">
        <v>108</v>
      </c>
      <c r="C681" s="208">
        <v>38</v>
      </c>
      <c r="D681" s="209" t="s">
        <v>331</v>
      </c>
      <c r="E681" s="212">
        <v>3837</v>
      </c>
      <c r="F681" s="213" t="s">
        <v>411</v>
      </c>
      <c r="G681" s="232"/>
      <c r="H681" s="97"/>
      <c r="I681" s="224"/>
      <c r="J681" s="98"/>
      <c r="K681" s="98"/>
      <c r="L681" s="98"/>
      <c r="M681" s="96"/>
      <c r="N681" s="307"/>
      <c r="O681" s="246"/>
      <c r="P681" s="124"/>
      <c r="Q681" s="124"/>
      <c r="R681" s="124"/>
      <c r="S681" s="124"/>
      <c r="T681" s="124"/>
      <c r="U681" s="124"/>
      <c r="V681" s="124"/>
      <c r="W681" s="124"/>
      <c r="X681" s="124"/>
      <c r="Y681" s="100"/>
      <c r="Z681" s="125"/>
      <c r="AA681" s="125"/>
      <c r="AB681" s="124"/>
      <c r="AC681" s="124"/>
      <c r="AD681" s="124"/>
      <c r="AE681" s="124"/>
      <c r="AF681" s="124"/>
      <c r="AG681" s="124"/>
      <c r="AH681" s="124"/>
      <c r="AI681" s="124"/>
      <c r="AJ681" s="100"/>
      <c r="AK681" s="125"/>
      <c r="AL681" s="125"/>
      <c r="AM681" s="124"/>
      <c r="AN681" s="124"/>
      <c r="AO681" s="124"/>
      <c r="AP681" s="124"/>
      <c r="AQ681" s="124"/>
      <c r="AR681" s="124"/>
      <c r="AS681" s="124"/>
      <c r="AT681" s="124"/>
      <c r="AU681" s="124"/>
      <c r="AV681" s="124"/>
      <c r="AW681" s="99"/>
      <c r="AX681" s="125"/>
      <c r="AY681" s="100"/>
      <c r="AZ681" s="101"/>
      <c r="BA681" s="102"/>
      <c r="BB681" s="95"/>
      <c r="BC681" s="95"/>
      <c r="BD681" s="41">
        <v>3</v>
      </c>
      <c r="BE681" s="52">
        <v>38</v>
      </c>
      <c r="BF681" s="103">
        <v>3837</v>
      </c>
      <c r="BG681" s="277"/>
    </row>
    <row r="682" spans="1:59" s="63" customFormat="1" ht="12.75" x14ac:dyDescent="0.2">
      <c r="A682" s="196">
        <v>3</v>
      </c>
      <c r="B682" s="197" t="s">
        <v>108</v>
      </c>
      <c r="C682" s="208">
        <v>38</v>
      </c>
      <c r="D682" s="209" t="s">
        <v>331</v>
      </c>
      <c r="E682" s="212">
        <v>3837</v>
      </c>
      <c r="F682" s="213" t="s">
        <v>411</v>
      </c>
      <c r="G682" s="232"/>
      <c r="H682" s="97"/>
      <c r="I682" s="224"/>
      <c r="J682" s="98"/>
      <c r="K682" s="98"/>
      <c r="L682" s="98"/>
      <c r="M682" s="96"/>
      <c r="N682" s="307"/>
      <c r="O682" s="246"/>
      <c r="P682" s="124"/>
      <c r="Q682" s="99"/>
      <c r="R682" s="99"/>
      <c r="S682" s="99"/>
      <c r="T682" s="99"/>
      <c r="U682" s="99"/>
      <c r="V682" s="99"/>
      <c r="W682" s="99"/>
      <c r="X682" s="99"/>
      <c r="Y682" s="100"/>
      <c r="Z682" s="100"/>
      <c r="AA682" s="100"/>
      <c r="AB682" s="99"/>
      <c r="AC682" s="99"/>
      <c r="AD682" s="99"/>
      <c r="AE682" s="99"/>
      <c r="AF682" s="99"/>
      <c r="AG682" s="99"/>
      <c r="AH682" s="99"/>
      <c r="AI682" s="99"/>
      <c r="AJ682" s="100"/>
      <c r="AK682" s="100"/>
      <c r="AL682" s="100"/>
      <c r="AM682" s="99"/>
      <c r="AN682" s="99"/>
      <c r="AO682" s="99"/>
      <c r="AP682" s="99"/>
      <c r="AQ682" s="99"/>
      <c r="AR682" s="99"/>
      <c r="AS682" s="99"/>
      <c r="AT682" s="99"/>
      <c r="AU682" s="99"/>
      <c r="AV682" s="99"/>
      <c r="AW682" s="99"/>
      <c r="AX682" s="100"/>
      <c r="AY682" s="100"/>
      <c r="AZ682" s="101"/>
      <c r="BA682" s="102"/>
      <c r="BB682" s="95"/>
      <c r="BC682" s="95"/>
      <c r="BD682" s="41">
        <v>3</v>
      </c>
      <c r="BE682" s="52">
        <v>38</v>
      </c>
      <c r="BF682" s="103">
        <v>3837</v>
      </c>
      <c r="BG682" s="277"/>
    </row>
    <row r="683" spans="1:59" s="63" customFormat="1" ht="12.75" x14ac:dyDescent="0.2">
      <c r="A683" s="196">
        <v>3</v>
      </c>
      <c r="B683" s="197" t="s">
        <v>108</v>
      </c>
      <c r="C683" s="208">
        <v>38</v>
      </c>
      <c r="D683" s="209" t="s">
        <v>331</v>
      </c>
      <c r="E683" s="212">
        <v>3837</v>
      </c>
      <c r="F683" s="213" t="s">
        <v>411</v>
      </c>
      <c r="G683" s="231" t="s">
        <v>1191</v>
      </c>
      <c r="H683" s="65"/>
      <c r="I683" s="222"/>
      <c r="J683" s="66"/>
      <c r="K683" s="66"/>
      <c r="L683" s="66"/>
      <c r="M683" s="64"/>
      <c r="N683" s="304"/>
      <c r="O683" s="305"/>
      <c r="P683" s="127"/>
      <c r="Q683" s="67"/>
      <c r="R683" s="67"/>
      <c r="S683" s="67"/>
      <c r="T683" s="67"/>
      <c r="U683" s="67"/>
      <c r="V683" s="67"/>
      <c r="W683" s="67"/>
      <c r="X683" s="67"/>
      <c r="Y683" s="68"/>
      <c r="Z683" s="68"/>
      <c r="AA683" s="68"/>
      <c r="AB683" s="67"/>
      <c r="AC683" s="67"/>
      <c r="AD683" s="67"/>
      <c r="AE683" s="67"/>
      <c r="AF683" s="67"/>
      <c r="AG683" s="67"/>
      <c r="AH683" s="67"/>
      <c r="AI683" s="67"/>
      <c r="AJ683" s="68"/>
      <c r="AK683" s="68"/>
      <c r="AL683" s="68"/>
      <c r="AM683" s="67"/>
      <c r="AN683" s="67"/>
      <c r="AO683" s="67"/>
      <c r="AP683" s="67"/>
      <c r="AQ683" s="67"/>
      <c r="AR683" s="67"/>
      <c r="AS683" s="67"/>
      <c r="AT683" s="67"/>
      <c r="AU683" s="67"/>
      <c r="AV683" s="67"/>
      <c r="AW683" s="67"/>
      <c r="AX683" s="68"/>
      <c r="AY683" s="68"/>
      <c r="AZ683" s="69"/>
      <c r="BA683" s="70"/>
      <c r="BB683" s="71"/>
      <c r="BC683" s="95"/>
      <c r="BD683" s="41">
        <v>3</v>
      </c>
      <c r="BE683" s="52">
        <v>38</v>
      </c>
      <c r="BF683" s="103">
        <v>3837</v>
      </c>
      <c r="BG683" s="275"/>
    </row>
    <row r="684" spans="1:59" s="63" customFormat="1" ht="12.75" x14ac:dyDescent="0.2">
      <c r="A684" s="196">
        <v>3</v>
      </c>
      <c r="B684" s="197" t="s">
        <v>108</v>
      </c>
      <c r="C684" s="208">
        <v>38</v>
      </c>
      <c r="D684" s="209" t="s">
        <v>331</v>
      </c>
      <c r="E684" s="212">
        <v>3837</v>
      </c>
      <c r="F684" s="213" t="s">
        <v>411</v>
      </c>
      <c r="G684" s="231" t="s">
        <v>1191</v>
      </c>
      <c r="H684" s="72" t="s">
        <v>47</v>
      </c>
      <c r="I684" s="223"/>
      <c r="J684" s="73"/>
      <c r="K684" s="73"/>
      <c r="L684" s="73"/>
      <c r="M684" s="74"/>
      <c r="N684" s="247"/>
      <c r="O684" s="306"/>
      <c r="P684" s="105"/>
      <c r="Q684" s="75"/>
      <c r="R684" s="75"/>
      <c r="S684" s="75"/>
      <c r="T684" s="75"/>
      <c r="U684" s="75"/>
      <c r="V684" s="75"/>
      <c r="W684" s="75"/>
      <c r="X684" s="75"/>
      <c r="Y684" s="76" t="str">
        <f>IF(ISNUMBER(VLOOKUP(Y686,P$7:W$7,MATCH(Y686,P$7:W$7))),VLOOKUP(Y686,P$7:W$7,MATCH(Y686,P$7:W$7)),IF(N688=0,"No Data",IF(Y686&gt;0,"&lt;100",0)))</f>
        <v>&lt;100</v>
      </c>
      <c r="Z684" s="77" t="str">
        <f>IF(ISNUMBER(VLOOKUP(Z688,P$7:W$7,MATCH(Z688,P$7:W$7))),VLOOKUP(Z688,P$7:W$7,MATCH(Z688,P$7:W$7)),IF(N688=0,"No Data",IF(Z688&gt;0,"&lt;100",0)))</f>
        <v>&lt;100</v>
      </c>
      <c r="AA684" s="106">
        <f>IF(ISNUMBER(Z684),Z684,0)</f>
        <v>0</v>
      </c>
      <c r="AB684" s="75"/>
      <c r="AC684" s="75"/>
      <c r="AD684" s="75"/>
      <c r="AE684" s="75"/>
      <c r="AF684" s="75"/>
      <c r="AG684" s="75"/>
      <c r="AH684" s="75"/>
      <c r="AI684" s="75"/>
      <c r="AJ684" s="76">
        <f>IF(ISNUMBER(VLOOKUP(AJ686,AB$7:AH$7,MATCH(AJ686,AB$7:AH$7))),VLOOKUP(AJ686,AB$7:AH$7,MATCH(AJ686,AB$7:AH$7)),IF(N688=0,"No Data",IF(AJ686&gt;0,"&lt;50",0)))</f>
        <v>0</v>
      </c>
      <c r="AK684" s="77">
        <f>IF(ISNUMBER(VLOOKUP(AK688,AB$7:AH$7,MATCH(AK688,AB$7:AH$7))),VLOOKUP(AK688,AB$7:AH$7,MATCH(AK688,AB$7:AH$7)),IF(N688=0,"No Data",IF(AK688&gt;0,"&lt;50",0)))</f>
        <v>0</v>
      </c>
      <c r="AL684" s="106">
        <f>IF(ISNUMBER(AK684),AK684,0)</f>
        <v>0</v>
      </c>
      <c r="AM684" s="75"/>
      <c r="AN684" s="75"/>
      <c r="AO684" s="75"/>
      <c r="AP684" s="75"/>
      <c r="AQ684" s="75"/>
      <c r="AR684" s="75"/>
      <c r="AS684" s="75"/>
      <c r="AT684" s="75"/>
      <c r="AU684" s="75"/>
      <c r="AV684" s="75"/>
      <c r="AW684" s="76">
        <f>IF(ISNUMBER(VLOOKUP(AW686,AM$7:AU$7,MATCH(AW686,AM$7:AU$7))),VLOOKUP(AW686,AM$7:AU$7,MATCH(AW686,AM$7:AU$7)),IF(N688=0,"No Data",IF(AW686&gt;0,"&lt;10",0)))</f>
        <v>500</v>
      </c>
      <c r="AX684" s="77">
        <f>IF(ISNUMBER(VLOOKUP(AX688,AM$7:AU$7,MATCH(AX688,AM$7:AU$7))),VLOOKUP(AX688,AM$7:AU$7,MATCH(AX688,AM$7:AU$7)),IF(N688=0,"No Data",IF(AX688&gt;0,"&lt;10",0)))</f>
        <v>500</v>
      </c>
      <c r="AY684" s="106">
        <f>IF(ISNUMBER(AX684),AX684,0)</f>
        <v>500</v>
      </c>
      <c r="AZ684" s="79"/>
      <c r="BA684" s="80"/>
      <c r="BB684" s="71"/>
      <c r="BC684" s="95"/>
      <c r="BD684" s="41">
        <v>3</v>
      </c>
      <c r="BE684" s="52">
        <v>38</v>
      </c>
      <c r="BF684" s="103">
        <v>3837</v>
      </c>
      <c r="BG684" s="276" t="s">
        <v>47</v>
      </c>
    </row>
    <row r="685" spans="1:59" s="63" customFormat="1" ht="12.75" x14ac:dyDescent="0.2">
      <c r="A685" s="196">
        <v>3</v>
      </c>
      <c r="B685" s="197" t="s">
        <v>108</v>
      </c>
      <c r="C685" s="208">
        <v>38</v>
      </c>
      <c r="D685" s="209" t="s">
        <v>331</v>
      </c>
      <c r="E685" s="212">
        <v>3837</v>
      </c>
      <c r="F685" s="213" t="s">
        <v>411</v>
      </c>
      <c r="G685" s="231" t="s">
        <v>1191</v>
      </c>
      <c r="H685" s="81" t="s">
        <v>48</v>
      </c>
      <c r="I685" s="223"/>
      <c r="J685" s="73"/>
      <c r="K685" s="73"/>
      <c r="L685" s="73"/>
      <c r="M685" s="74"/>
      <c r="N685" s="247"/>
      <c r="O685" s="306"/>
      <c r="P685" s="105"/>
      <c r="Q685" s="75"/>
      <c r="R685" s="75"/>
      <c r="S685" s="75"/>
      <c r="T685" s="75"/>
      <c r="U685" s="75"/>
      <c r="V685" s="75"/>
      <c r="W685" s="75"/>
      <c r="X685" s="75"/>
      <c r="Y685" s="82">
        <f>MIN(X689:X702)</f>
        <v>0</v>
      </c>
      <c r="Z685" s="83"/>
      <c r="AA685" s="83"/>
      <c r="AB685" s="75"/>
      <c r="AC685" s="75"/>
      <c r="AD685" s="75"/>
      <c r="AE685" s="75"/>
      <c r="AF685" s="75"/>
      <c r="AG685" s="75"/>
      <c r="AH685" s="75"/>
      <c r="AI685" s="75"/>
      <c r="AJ685" s="82">
        <f>MIN(AI689:AI702)</f>
        <v>0</v>
      </c>
      <c r="AK685" s="83"/>
      <c r="AL685" s="83"/>
      <c r="AM685" s="75"/>
      <c r="AN685" s="75"/>
      <c r="AO685" s="75"/>
      <c r="AP685" s="75"/>
      <c r="AQ685" s="75"/>
      <c r="AR685" s="75"/>
      <c r="AS685" s="75"/>
      <c r="AT685" s="75"/>
      <c r="AU685" s="75"/>
      <c r="AV685" s="75"/>
      <c r="AW685" s="82">
        <f>MIN(AV689:AV702)</f>
        <v>50</v>
      </c>
      <c r="AX685" s="83"/>
      <c r="AY685" s="83"/>
      <c r="AZ685" s="79"/>
      <c r="BA685" s="80"/>
      <c r="BB685" s="71"/>
      <c r="BC685" s="95"/>
      <c r="BD685" s="41">
        <v>3</v>
      </c>
      <c r="BE685" s="52">
        <v>38</v>
      </c>
      <c r="BF685" s="103">
        <v>3837</v>
      </c>
      <c r="BG685" s="278" t="s">
        <v>48</v>
      </c>
    </row>
    <row r="686" spans="1:59" s="63" customFormat="1" ht="12.75" x14ac:dyDescent="0.2">
      <c r="A686" s="196">
        <v>3</v>
      </c>
      <c r="B686" s="197" t="s">
        <v>108</v>
      </c>
      <c r="C686" s="208">
        <v>38</v>
      </c>
      <c r="D686" s="209" t="s">
        <v>331</v>
      </c>
      <c r="E686" s="212">
        <v>3837</v>
      </c>
      <c r="F686" s="213" t="s">
        <v>411</v>
      </c>
      <c r="G686" s="231" t="s">
        <v>1191</v>
      </c>
      <c r="H686" s="81" t="s">
        <v>49</v>
      </c>
      <c r="I686" s="223"/>
      <c r="J686" s="73"/>
      <c r="K686" s="73"/>
      <c r="L686" s="73"/>
      <c r="M686" s="74"/>
      <c r="N686" s="247"/>
      <c r="O686" s="306"/>
      <c r="P686" s="105"/>
      <c r="Q686" s="75"/>
      <c r="R686" s="75"/>
      <c r="S686" s="75"/>
      <c r="T686" s="75"/>
      <c r="U686" s="75"/>
      <c r="V686" s="75"/>
      <c r="W686" s="75"/>
      <c r="X686" s="75"/>
      <c r="Y686" s="84">
        <f>IF(ISNUMBER(AVERAGE(X689:X702)),AVERAGE(X689:X702),0)</f>
        <v>28.571428571428573</v>
      </c>
      <c r="Z686" s="83"/>
      <c r="AA686" s="83"/>
      <c r="AB686" s="75"/>
      <c r="AC686" s="75"/>
      <c r="AD686" s="75"/>
      <c r="AE686" s="75"/>
      <c r="AF686" s="75"/>
      <c r="AG686" s="75"/>
      <c r="AH686" s="75"/>
      <c r="AI686" s="75"/>
      <c r="AJ686" s="84">
        <f>IF(ISNUMBER(AVERAGE(AI689:AI702)),AVERAGE(AI689:AI702),0)</f>
        <v>0</v>
      </c>
      <c r="AK686" s="83"/>
      <c r="AL686" s="83"/>
      <c r="AM686" s="75"/>
      <c r="AN686" s="75"/>
      <c r="AO686" s="75"/>
      <c r="AP686" s="75"/>
      <c r="AQ686" s="75"/>
      <c r="AR686" s="75"/>
      <c r="AS686" s="75"/>
      <c r="AT686" s="75"/>
      <c r="AU686" s="75"/>
      <c r="AV686" s="75"/>
      <c r="AW686" s="84">
        <f>IF(ISNUMBER(AVERAGE(AV689:AV702)),AVERAGE(AV689:AV702),0)</f>
        <v>835.71428571428567</v>
      </c>
      <c r="AX686" s="83"/>
      <c r="AY686" s="83"/>
      <c r="AZ686" s="79"/>
      <c r="BA686" s="80"/>
      <c r="BB686" s="71"/>
      <c r="BC686" s="95"/>
      <c r="BD686" s="41">
        <v>3</v>
      </c>
      <c r="BE686" s="52">
        <v>38</v>
      </c>
      <c r="BF686" s="103">
        <v>3837</v>
      </c>
      <c r="BG686" s="278" t="s">
        <v>49</v>
      </c>
    </row>
    <row r="687" spans="1:59" s="63" customFormat="1" ht="12.75" x14ac:dyDescent="0.2">
      <c r="A687" s="196">
        <v>3</v>
      </c>
      <c r="B687" s="197" t="s">
        <v>108</v>
      </c>
      <c r="C687" s="208">
        <v>38</v>
      </c>
      <c r="D687" s="209" t="s">
        <v>331</v>
      </c>
      <c r="E687" s="212">
        <v>3837</v>
      </c>
      <c r="F687" s="213" t="s">
        <v>411</v>
      </c>
      <c r="G687" s="231" t="s">
        <v>1191</v>
      </c>
      <c r="H687" s="81" t="s">
        <v>50</v>
      </c>
      <c r="I687" s="223"/>
      <c r="J687" s="73"/>
      <c r="K687" s="73"/>
      <c r="L687" s="73"/>
      <c r="M687" s="74"/>
      <c r="N687" s="247"/>
      <c r="O687" s="306"/>
      <c r="P687" s="105"/>
      <c r="Q687" s="75"/>
      <c r="R687" s="75"/>
      <c r="S687" s="75"/>
      <c r="T687" s="75"/>
      <c r="U687" s="75"/>
      <c r="V687" s="75"/>
      <c r="W687" s="75"/>
      <c r="X687" s="75"/>
      <c r="Y687" s="84">
        <f>MAX(X689:X702)</f>
        <v>100</v>
      </c>
      <c r="Z687" s="83"/>
      <c r="AA687" s="83"/>
      <c r="AB687" s="75"/>
      <c r="AC687" s="75"/>
      <c r="AD687" s="75"/>
      <c r="AE687" s="75"/>
      <c r="AF687" s="75"/>
      <c r="AG687" s="75"/>
      <c r="AH687" s="75"/>
      <c r="AI687" s="75"/>
      <c r="AJ687" s="84">
        <f>MAX(AI689:AI702)</f>
        <v>0</v>
      </c>
      <c r="AK687" s="83"/>
      <c r="AL687" s="83"/>
      <c r="AM687" s="75"/>
      <c r="AN687" s="75"/>
      <c r="AO687" s="75"/>
      <c r="AP687" s="75"/>
      <c r="AQ687" s="75"/>
      <c r="AR687" s="75"/>
      <c r="AS687" s="75"/>
      <c r="AT687" s="75"/>
      <c r="AU687" s="75"/>
      <c r="AV687" s="75"/>
      <c r="AW687" s="84">
        <f>MAX(AV689:AV702)</f>
        <v>2500</v>
      </c>
      <c r="AX687" s="83"/>
      <c r="AY687" s="83"/>
      <c r="AZ687" s="79"/>
      <c r="BA687" s="80"/>
      <c r="BB687" s="71"/>
      <c r="BC687" s="95"/>
      <c r="BD687" s="41">
        <v>3</v>
      </c>
      <c r="BE687" s="52">
        <v>38</v>
      </c>
      <c r="BF687" s="103">
        <v>3837</v>
      </c>
      <c r="BG687" s="278" t="s">
        <v>50</v>
      </c>
    </row>
    <row r="688" spans="1:59" s="63" customFormat="1" ht="12.75" x14ac:dyDescent="0.2">
      <c r="A688" s="196">
        <v>3</v>
      </c>
      <c r="B688" s="197" t="s">
        <v>108</v>
      </c>
      <c r="C688" s="208">
        <v>38</v>
      </c>
      <c r="D688" s="209" t="s">
        <v>331</v>
      </c>
      <c r="E688" s="212">
        <v>3837</v>
      </c>
      <c r="F688" s="213" t="s">
        <v>411</v>
      </c>
      <c r="G688" s="231" t="s">
        <v>1191</v>
      </c>
      <c r="H688" s="85" t="s">
        <v>51</v>
      </c>
      <c r="I688" s="223"/>
      <c r="J688" s="73"/>
      <c r="K688" s="73"/>
      <c r="L688" s="73"/>
      <c r="M688" s="74"/>
      <c r="N688" s="248">
        <f>SUM(N689:N702)</f>
        <v>14</v>
      </c>
      <c r="O688" s="293">
        <f>SUM(O689:O702)</f>
        <v>0.99999999999999967</v>
      </c>
      <c r="P688" s="292"/>
      <c r="Q688" s="87"/>
      <c r="R688" s="87"/>
      <c r="S688" s="87"/>
      <c r="T688" s="87"/>
      <c r="U688" s="87"/>
      <c r="V688" s="87"/>
      <c r="W688" s="87"/>
      <c r="X688" s="87"/>
      <c r="Y688" s="88"/>
      <c r="Z688" s="107">
        <f>SUM(Z689:Z702)</f>
        <v>28.571428571428569</v>
      </c>
      <c r="AA688" s="88"/>
      <c r="AB688" s="87"/>
      <c r="AC688" s="87"/>
      <c r="AD688" s="87"/>
      <c r="AE688" s="87"/>
      <c r="AF688" s="87"/>
      <c r="AG688" s="87"/>
      <c r="AH688" s="87"/>
      <c r="AI688" s="87"/>
      <c r="AJ688" s="88"/>
      <c r="AK688" s="107">
        <f>SUM(AK689:AK702)</f>
        <v>0</v>
      </c>
      <c r="AL688" s="88"/>
      <c r="AM688" s="87"/>
      <c r="AN688" s="87"/>
      <c r="AO688" s="87"/>
      <c r="AP688" s="87"/>
      <c r="AQ688" s="87"/>
      <c r="AR688" s="87"/>
      <c r="AS688" s="87"/>
      <c r="AT688" s="87"/>
      <c r="AU688" s="87"/>
      <c r="AV688" s="87"/>
      <c r="AW688" s="112"/>
      <c r="AX688" s="107">
        <f>SUM(AX689:AX702)</f>
        <v>835.71428571428567</v>
      </c>
      <c r="AY688" s="88"/>
      <c r="AZ688" s="79"/>
      <c r="BA688" s="80"/>
      <c r="BB688" s="71"/>
      <c r="BC688" s="95"/>
      <c r="BD688" s="41">
        <v>3</v>
      </c>
      <c r="BE688" s="52">
        <v>38</v>
      </c>
      <c r="BF688" s="103">
        <v>3837</v>
      </c>
      <c r="BG688" s="279" t="s">
        <v>51</v>
      </c>
    </row>
    <row r="689" spans="1:59" s="63" customFormat="1" ht="12.75" x14ac:dyDescent="0.2">
      <c r="A689" s="196">
        <v>3</v>
      </c>
      <c r="B689" s="197" t="s">
        <v>108</v>
      </c>
      <c r="C689" s="208">
        <v>38</v>
      </c>
      <c r="D689" s="209" t="s">
        <v>331</v>
      </c>
      <c r="E689" s="212">
        <v>3837</v>
      </c>
      <c r="F689" s="213" t="s">
        <v>411</v>
      </c>
      <c r="G689" s="231" t="s">
        <v>1191</v>
      </c>
      <c r="H689" s="89" t="s">
        <v>52</v>
      </c>
      <c r="I689" s="90" t="s">
        <v>372</v>
      </c>
      <c r="J689" s="90"/>
      <c r="K689" s="90" t="s">
        <v>64</v>
      </c>
      <c r="L689" s="90" t="s">
        <v>76</v>
      </c>
      <c r="M689" s="91"/>
      <c r="N689" s="312">
        <v>1</v>
      </c>
      <c r="O689" s="313">
        <f>N689/N$688</f>
        <v>7.1428571428571425E-2</v>
      </c>
      <c r="P689" s="104">
        <v>1</v>
      </c>
      <c r="Q689" s="92"/>
      <c r="R689" s="92"/>
      <c r="S689" s="92"/>
      <c r="T689" s="92"/>
      <c r="U689" s="92"/>
      <c r="V689" s="92"/>
      <c r="W689" s="92"/>
      <c r="X689" s="109">
        <f t="shared" ref="X689:X702" si="89">P689*P$7+Q689*Q$7+R689*R$7+S689*S$7+T689*T$7+U689*U$7+V689*V$7+W689*W$7</f>
        <v>100</v>
      </c>
      <c r="Y689" s="83"/>
      <c r="Z689" s="110">
        <f t="shared" ref="Z689:Z702" si="90">X689*$O689</f>
        <v>7.1428571428571423</v>
      </c>
      <c r="AA689" s="111"/>
      <c r="AB689" s="92"/>
      <c r="AC689" s="92"/>
      <c r="AD689" s="92"/>
      <c r="AE689" s="92"/>
      <c r="AF689" s="92"/>
      <c r="AG689" s="92"/>
      <c r="AH689" s="92"/>
      <c r="AI689" s="109">
        <f t="shared" ref="AI689:AI702" si="91">AB689*AB$7+AC689*AC$7+AD689*AD$7+AE689*AE$7+AF689*AF$7+AG689*AG$7+AH689*AH$7</f>
        <v>0</v>
      </c>
      <c r="AJ689" s="83"/>
      <c r="AK689" s="110">
        <f t="shared" ref="AK689:AK702" si="92">AI689*$O689</f>
        <v>0</v>
      </c>
      <c r="AL689" s="111"/>
      <c r="AM689" s="92"/>
      <c r="AN689" s="92"/>
      <c r="AO689" s="92"/>
      <c r="AP689" s="92"/>
      <c r="AQ689" s="92"/>
      <c r="AR689" s="92"/>
      <c r="AS689" s="92"/>
      <c r="AT689" s="92">
        <v>1</v>
      </c>
      <c r="AU689" s="92"/>
      <c r="AV689" s="109">
        <f t="shared" ref="AV689:AV702" si="93">AM689*AM$7+AN689*AN$7+AO689*AO$7+AP689*AP$7+AQ689*AQ$7+AR689*AR$7+AS689*AS$7+AT689*AT$7+AU689*AU$7</f>
        <v>2500</v>
      </c>
      <c r="AW689" s="75"/>
      <c r="AX689" s="110">
        <f t="shared" ref="AX689:AX702" si="94">AV689*$O689</f>
        <v>178.57142857142856</v>
      </c>
      <c r="AY689" s="111"/>
      <c r="AZ689" s="93"/>
      <c r="BA689" s="94" t="s">
        <v>373</v>
      </c>
      <c r="BB689" s="71"/>
      <c r="BC689" s="95"/>
      <c r="BD689" s="41">
        <v>3</v>
      </c>
      <c r="BE689" s="52">
        <v>38</v>
      </c>
      <c r="BF689" s="103">
        <v>3837</v>
      </c>
      <c r="BG689" s="280" t="s">
        <v>52</v>
      </c>
    </row>
    <row r="690" spans="1:59" s="63" customFormat="1" ht="12.75" x14ac:dyDescent="0.2">
      <c r="A690" s="196">
        <v>3</v>
      </c>
      <c r="B690" s="197" t="s">
        <v>108</v>
      </c>
      <c r="C690" s="208">
        <v>38</v>
      </c>
      <c r="D690" s="209" t="s">
        <v>331</v>
      </c>
      <c r="E690" s="212">
        <v>3837</v>
      </c>
      <c r="F690" s="213" t="s">
        <v>411</v>
      </c>
      <c r="G690" s="231" t="s">
        <v>1191</v>
      </c>
      <c r="H690" s="89"/>
      <c r="I690" s="90" t="s">
        <v>374</v>
      </c>
      <c r="J690" s="90"/>
      <c r="K690" s="90" t="s">
        <v>64</v>
      </c>
      <c r="L690" s="90" t="s">
        <v>1315</v>
      </c>
      <c r="M690" s="91"/>
      <c r="N690" s="312">
        <v>1</v>
      </c>
      <c r="O690" s="313">
        <f t="shared" ref="O690:O702" si="95">N690/N$688</f>
        <v>7.1428571428571425E-2</v>
      </c>
      <c r="P690" s="104"/>
      <c r="Q690" s="92"/>
      <c r="R690" s="92"/>
      <c r="S690" s="92"/>
      <c r="T690" s="92"/>
      <c r="U690" s="92"/>
      <c r="V690" s="92"/>
      <c r="W690" s="92"/>
      <c r="X690" s="109">
        <f t="shared" si="89"/>
        <v>0</v>
      </c>
      <c r="Y690" s="83"/>
      <c r="Z690" s="110">
        <f t="shared" si="90"/>
        <v>0</v>
      </c>
      <c r="AA690" s="111"/>
      <c r="AB690" s="92"/>
      <c r="AC690" s="92"/>
      <c r="AD690" s="92"/>
      <c r="AE690" s="92"/>
      <c r="AF690" s="92"/>
      <c r="AG690" s="92"/>
      <c r="AH690" s="92"/>
      <c r="AI690" s="109">
        <f t="shared" si="91"/>
        <v>0</v>
      </c>
      <c r="AJ690" s="83"/>
      <c r="AK690" s="110">
        <f t="shared" si="92"/>
        <v>0</v>
      </c>
      <c r="AL690" s="111"/>
      <c r="AM690" s="92"/>
      <c r="AN690" s="92"/>
      <c r="AO690" s="92">
        <v>1</v>
      </c>
      <c r="AP690" s="92"/>
      <c r="AQ690" s="92"/>
      <c r="AR690" s="92"/>
      <c r="AS690" s="92"/>
      <c r="AT690" s="92"/>
      <c r="AU690" s="92"/>
      <c r="AV690" s="109">
        <f t="shared" si="93"/>
        <v>50</v>
      </c>
      <c r="AW690" s="75"/>
      <c r="AX690" s="110">
        <f t="shared" si="94"/>
        <v>3.5714285714285712</v>
      </c>
      <c r="AY690" s="111"/>
      <c r="AZ690" s="93"/>
      <c r="BA690" s="94" t="s">
        <v>373</v>
      </c>
      <c r="BB690" s="71"/>
      <c r="BC690" s="95"/>
      <c r="BD690" s="41">
        <v>3</v>
      </c>
      <c r="BE690" s="52">
        <v>38</v>
      </c>
      <c r="BF690" s="103">
        <v>3837</v>
      </c>
      <c r="BG690" s="280" t="s">
        <v>52</v>
      </c>
    </row>
    <row r="691" spans="1:59" s="63" customFormat="1" ht="12.75" x14ac:dyDescent="0.2">
      <c r="A691" s="196">
        <v>3</v>
      </c>
      <c r="B691" s="197" t="s">
        <v>108</v>
      </c>
      <c r="C691" s="208">
        <v>38</v>
      </c>
      <c r="D691" s="209" t="s">
        <v>331</v>
      </c>
      <c r="E691" s="212">
        <v>3837</v>
      </c>
      <c r="F691" s="213" t="s">
        <v>411</v>
      </c>
      <c r="G691" s="231" t="s">
        <v>1191</v>
      </c>
      <c r="H691" s="89"/>
      <c r="I691" s="90" t="s">
        <v>376</v>
      </c>
      <c r="J691" s="90"/>
      <c r="K691" s="90" t="s">
        <v>64</v>
      </c>
      <c r="L691" s="90" t="s">
        <v>195</v>
      </c>
      <c r="M691" s="91"/>
      <c r="N691" s="312">
        <v>1</v>
      </c>
      <c r="O691" s="313">
        <f t="shared" si="95"/>
        <v>7.1428571428571425E-2</v>
      </c>
      <c r="P691" s="104"/>
      <c r="Q691" s="92"/>
      <c r="R691" s="92"/>
      <c r="S691" s="92"/>
      <c r="T691" s="92"/>
      <c r="U691" s="92"/>
      <c r="V691" s="92"/>
      <c r="W691" s="92"/>
      <c r="X691" s="109">
        <f t="shared" si="89"/>
        <v>0</v>
      </c>
      <c r="Y691" s="83"/>
      <c r="Z691" s="110">
        <f t="shared" si="90"/>
        <v>0</v>
      </c>
      <c r="AA691" s="111"/>
      <c r="AB691" s="92"/>
      <c r="AC691" s="92"/>
      <c r="AD691" s="92"/>
      <c r="AE691" s="92"/>
      <c r="AF691" s="92"/>
      <c r="AG691" s="92"/>
      <c r="AH691" s="92"/>
      <c r="AI691" s="109">
        <f t="shared" si="91"/>
        <v>0</v>
      </c>
      <c r="AJ691" s="83"/>
      <c r="AK691" s="110">
        <f t="shared" si="92"/>
        <v>0</v>
      </c>
      <c r="AL691" s="111"/>
      <c r="AM691" s="92"/>
      <c r="AN691" s="92"/>
      <c r="AO691" s="92"/>
      <c r="AP691" s="92"/>
      <c r="AQ691" s="92"/>
      <c r="AR691" s="92">
        <v>1</v>
      </c>
      <c r="AS691" s="92"/>
      <c r="AT691" s="92"/>
      <c r="AU691" s="92"/>
      <c r="AV691" s="109">
        <f t="shared" si="93"/>
        <v>500</v>
      </c>
      <c r="AW691" s="75"/>
      <c r="AX691" s="110">
        <f t="shared" si="94"/>
        <v>35.714285714285715</v>
      </c>
      <c r="AY691" s="111"/>
      <c r="AZ691" s="93"/>
      <c r="BA691" s="94" t="s">
        <v>373</v>
      </c>
      <c r="BB691" s="71"/>
      <c r="BC691" s="95"/>
      <c r="BD691" s="41">
        <v>3</v>
      </c>
      <c r="BE691" s="52">
        <v>38</v>
      </c>
      <c r="BF691" s="103">
        <v>3837</v>
      </c>
      <c r="BG691" s="280" t="s">
        <v>52</v>
      </c>
    </row>
    <row r="692" spans="1:59" s="63" customFormat="1" ht="12.75" x14ac:dyDescent="0.2">
      <c r="A692" s="196">
        <v>3</v>
      </c>
      <c r="B692" s="197" t="s">
        <v>108</v>
      </c>
      <c r="C692" s="208">
        <v>38</v>
      </c>
      <c r="D692" s="209" t="s">
        <v>331</v>
      </c>
      <c r="E692" s="212">
        <v>3837</v>
      </c>
      <c r="F692" s="213" t="s">
        <v>411</v>
      </c>
      <c r="G692" s="231" t="s">
        <v>1191</v>
      </c>
      <c r="H692" s="89"/>
      <c r="I692" s="90" t="s">
        <v>412</v>
      </c>
      <c r="J692" s="90"/>
      <c r="K692" s="90" t="s">
        <v>64</v>
      </c>
      <c r="L692" s="90" t="s">
        <v>413</v>
      </c>
      <c r="M692" s="91"/>
      <c r="N692" s="312">
        <v>1</v>
      </c>
      <c r="O692" s="313">
        <f t="shared" si="95"/>
        <v>7.1428571428571425E-2</v>
      </c>
      <c r="P692" s="104">
        <v>1</v>
      </c>
      <c r="Q692" s="92"/>
      <c r="R692" s="92"/>
      <c r="S692" s="92"/>
      <c r="T692" s="92"/>
      <c r="U692" s="92"/>
      <c r="V692" s="92"/>
      <c r="W692" s="92"/>
      <c r="X692" s="109">
        <f t="shared" si="89"/>
        <v>100</v>
      </c>
      <c r="Y692" s="83"/>
      <c r="Z692" s="110">
        <f t="shared" si="90"/>
        <v>7.1428571428571423</v>
      </c>
      <c r="AA692" s="111"/>
      <c r="AB692" s="92"/>
      <c r="AC692" s="92"/>
      <c r="AD692" s="92"/>
      <c r="AE692" s="92"/>
      <c r="AF692" s="92"/>
      <c r="AG692" s="92"/>
      <c r="AH692" s="92"/>
      <c r="AI692" s="109">
        <f t="shared" si="91"/>
        <v>0</v>
      </c>
      <c r="AJ692" s="83"/>
      <c r="AK692" s="110">
        <f t="shared" si="92"/>
        <v>0</v>
      </c>
      <c r="AL692" s="111"/>
      <c r="AM692" s="92"/>
      <c r="AN692" s="92"/>
      <c r="AO692" s="92"/>
      <c r="AP692" s="92"/>
      <c r="AQ692" s="92"/>
      <c r="AR692" s="92"/>
      <c r="AS692" s="92">
        <v>1</v>
      </c>
      <c r="AT692" s="92"/>
      <c r="AU692" s="92"/>
      <c r="AV692" s="109">
        <f t="shared" si="93"/>
        <v>1000</v>
      </c>
      <c r="AW692" s="75"/>
      <c r="AX692" s="110">
        <f t="shared" si="94"/>
        <v>71.428571428571431</v>
      </c>
      <c r="AY692" s="111"/>
      <c r="AZ692" s="93"/>
      <c r="BA692" s="94" t="s">
        <v>373</v>
      </c>
      <c r="BB692" s="71"/>
      <c r="BC692" s="95"/>
      <c r="BD692" s="41">
        <v>3</v>
      </c>
      <c r="BE692" s="52">
        <v>38</v>
      </c>
      <c r="BF692" s="103">
        <v>3837</v>
      </c>
      <c r="BG692" s="280" t="s">
        <v>52</v>
      </c>
    </row>
    <row r="693" spans="1:59" s="63" customFormat="1" ht="12.75" x14ac:dyDescent="0.2">
      <c r="A693" s="196">
        <v>3</v>
      </c>
      <c r="B693" s="197" t="s">
        <v>108</v>
      </c>
      <c r="C693" s="208">
        <v>38</v>
      </c>
      <c r="D693" s="209" t="s">
        <v>331</v>
      </c>
      <c r="E693" s="212">
        <v>3837</v>
      </c>
      <c r="F693" s="213" t="s">
        <v>411</v>
      </c>
      <c r="G693" s="231" t="s">
        <v>1191</v>
      </c>
      <c r="H693" s="89"/>
      <c r="I693" s="90" t="s">
        <v>377</v>
      </c>
      <c r="J693" s="90"/>
      <c r="K693" s="90" t="s">
        <v>64</v>
      </c>
      <c r="L693" s="90" t="s">
        <v>76</v>
      </c>
      <c r="M693" s="91"/>
      <c r="N693" s="312">
        <v>1</v>
      </c>
      <c r="O693" s="313">
        <f t="shared" si="95"/>
        <v>7.1428571428571425E-2</v>
      </c>
      <c r="P693" s="104">
        <v>1</v>
      </c>
      <c r="Q693" s="92"/>
      <c r="R693" s="92"/>
      <c r="S693" s="92"/>
      <c r="T693" s="92"/>
      <c r="U693" s="92"/>
      <c r="V693" s="92"/>
      <c r="W693" s="92"/>
      <c r="X693" s="109">
        <f t="shared" si="89"/>
        <v>100</v>
      </c>
      <c r="Y693" s="83"/>
      <c r="Z693" s="110">
        <f t="shared" si="90"/>
        <v>7.1428571428571423</v>
      </c>
      <c r="AA693" s="111"/>
      <c r="AB693" s="92"/>
      <c r="AC693" s="92"/>
      <c r="AD693" s="92"/>
      <c r="AE693" s="92"/>
      <c r="AF693" s="92"/>
      <c r="AG693" s="92"/>
      <c r="AH693" s="92"/>
      <c r="AI693" s="109">
        <f t="shared" si="91"/>
        <v>0</v>
      </c>
      <c r="AJ693" s="83"/>
      <c r="AK693" s="110">
        <f t="shared" si="92"/>
        <v>0</v>
      </c>
      <c r="AL693" s="111"/>
      <c r="AM693" s="92"/>
      <c r="AN693" s="92"/>
      <c r="AO693" s="92"/>
      <c r="AP693" s="92"/>
      <c r="AQ693" s="92"/>
      <c r="AR693" s="92"/>
      <c r="AS693" s="92"/>
      <c r="AT693" s="92">
        <v>1</v>
      </c>
      <c r="AU693" s="92"/>
      <c r="AV693" s="109">
        <f t="shared" si="93"/>
        <v>2500</v>
      </c>
      <c r="AW693" s="75"/>
      <c r="AX693" s="110">
        <f t="shared" si="94"/>
        <v>178.57142857142856</v>
      </c>
      <c r="AY693" s="111"/>
      <c r="AZ693" s="93"/>
      <c r="BA693" s="94" t="s">
        <v>373</v>
      </c>
      <c r="BB693" s="71"/>
      <c r="BC693" s="95"/>
      <c r="BD693" s="41">
        <v>3</v>
      </c>
      <c r="BE693" s="52">
        <v>38</v>
      </c>
      <c r="BF693" s="103">
        <v>3837</v>
      </c>
      <c r="BG693" s="280" t="s">
        <v>52</v>
      </c>
    </row>
    <row r="694" spans="1:59" s="63" customFormat="1" ht="12.75" x14ac:dyDescent="0.2">
      <c r="A694" s="196">
        <v>3</v>
      </c>
      <c r="B694" s="197" t="s">
        <v>108</v>
      </c>
      <c r="C694" s="208">
        <v>38</v>
      </c>
      <c r="D694" s="209" t="s">
        <v>331</v>
      </c>
      <c r="E694" s="212">
        <v>3837</v>
      </c>
      <c r="F694" s="213" t="s">
        <v>411</v>
      </c>
      <c r="G694" s="231" t="s">
        <v>1191</v>
      </c>
      <c r="H694" s="89"/>
      <c r="I694" s="90" t="s">
        <v>381</v>
      </c>
      <c r="J694" s="90"/>
      <c r="K694" s="90" t="s">
        <v>64</v>
      </c>
      <c r="L694" s="90" t="s">
        <v>148</v>
      </c>
      <c r="M694" s="91"/>
      <c r="N694" s="312">
        <v>1</v>
      </c>
      <c r="O694" s="313">
        <f t="shared" si="95"/>
        <v>7.1428571428571425E-2</v>
      </c>
      <c r="P694" s="104"/>
      <c r="Q694" s="92"/>
      <c r="R694" s="92"/>
      <c r="S694" s="92"/>
      <c r="T694" s="92"/>
      <c r="U694" s="92"/>
      <c r="V694" s="92"/>
      <c r="W694" s="92"/>
      <c r="X694" s="109">
        <f t="shared" si="89"/>
        <v>0</v>
      </c>
      <c r="Y694" s="83"/>
      <c r="Z694" s="110">
        <f t="shared" si="90"/>
        <v>0</v>
      </c>
      <c r="AA694" s="111"/>
      <c r="AB694" s="92"/>
      <c r="AC694" s="92"/>
      <c r="AD694" s="92"/>
      <c r="AE694" s="92"/>
      <c r="AF694" s="92"/>
      <c r="AG694" s="92"/>
      <c r="AH694" s="92"/>
      <c r="AI694" s="109">
        <f t="shared" si="91"/>
        <v>0</v>
      </c>
      <c r="AJ694" s="83"/>
      <c r="AK694" s="110">
        <f t="shared" si="92"/>
        <v>0</v>
      </c>
      <c r="AL694" s="111"/>
      <c r="AM694" s="92"/>
      <c r="AN694" s="92"/>
      <c r="AO694" s="92">
        <v>1</v>
      </c>
      <c r="AP694" s="92"/>
      <c r="AQ694" s="92"/>
      <c r="AR694" s="92"/>
      <c r="AS694" s="92"/>
      <c r="AT694" s="92"/>
      <c r="AU694" s="92"/>
      <c r="AV694" s="109">
        <f t="shared" si="93"/>
        <v>50</v>
      </c>
      <c r="AW694" s="75"/>
      <c r="AX694" s="110">
        <f t="shared" si="94"/>
        <v>3.5714285714285712</v>
      </c>
      <c r="AY694" s="111"/>
      <c r="AZ694" s="93"/>
      <c r="BA694" s="94" t="s">
        <v>373</v>
      </c>
      <c r="BB694" s="71"/>
      <c r="BC694" s="95"/>
      <c r="BD694" s="41">
        <v>3</v>
      </c>
      <c r="BE694" s="52">
        <v>38</v>
      </c>
      <c r="BF694" s="103">
        <v>3837</v>
      </c>
      <c r="BG694" s="280" t="s">
        <v>52</v>
      </c>
    </row>
    <row r="695" spans="1:59" s="63" customFormat="1" ht="12.75" x14ac:dyDescent="0.2">
      <c r="A695" s="196">
        <v>3</v>
      </c>
      <c r="B695" s="197" t="s">
        <v>108</v>
      </c>
      <c r="C695" s="208">
        <v>38</v>
      </c>
      <c r="D695" s="209" t="s">
        <v>331</v>
      </c>
      <c r="E695" s="212">
        <v>3837</v>
      </c>
      <c r="F695" s="213" t="s">
        <v>411</v>
      </c>
      <c r="G695" s="231" t="s">
        <v>1191</v>
      </c>
      <c r="H695" s="89"/>
      <c r="I695" s="90" t="s">
        <v>414</v>
      </c>
      <c r="J695" s="90"/>
      <c r="K695" s="90" t="s">
        <v>64</v>
      </c>
      <c r="L695" s="90" t="s">
        <v>415</v>
      </c>
      <c r="M695" s="91"/>
      <c r="N695" s="312">
        <v>1</v>
      </c>
      <c r="O695" s="313">
        <f t="shared" si="95"/>
        <v>7.1428571428571425E-2</v>
      </c>
      <c r="P695" s="104"/>
      <c r="Q695" s="92"/>
      <c r="R695" s="92"/>
      <c r="S695" s="92"/>
      <c r="T695" s="92"/>
      <c r="U695" s="92"/>
      <c r="V695" s="92"/>
      <c r="W695" s="92"/>
      <c r="X695" s="109">
        <f t="shared" si="89"/>
        <v>0</v>
      </c>
      <c r="Y695" s="83"/>
      <c r="Z695" s="110">
        <f t="shared" si="90"/>
        <v>0</v>
      </c>
      <c r="AA695" s="111"/>
      <c r="AB695" s="92"/>
      <c r="AC695" s="92"/>
      <c r="AD695" s="92"/>
      <c r="AE695" s="92"/>
      <c r="AF695" s="92"/>
      <c r="AG695" s="92"/>
      <c r="AH695" s="92"/>
      <c r="AI695" s="109">
        <f t="shared" si="91"/>
        <v>0</v>
      </c>
      <c r="AJ695" s="83"/>
      <c r="AK695" s="110">
        <f t="shared" si="92"/>
        <v>0</v>
      </c>
      <c r="AL695" s="111"/>
      <c r="AM695" s="92"/>
      <c r="AN695" s="92"/>
      <c r="AO695" s="92"/>
      <c r="AP695" s="92"/>
      <c r="AQ695" s="92">
        <v>1</v>
      </c>
      <c r="AR695" s="92"/>
      <c r="AS695" s="92"/>
      <c r="AT695" s="92"/>
      <c r="AU695" s="92"/>
      <c r="AV695" s="109">
        <f t="shared" si="93"/>
        <v>250</v>
      </c>
      <c r="AW695" s="75"/>
      <c r="AX695" s="110">
        <f t="shared" si="94"/>
        <v>17.857142857142858</v>
      </c>
      <c r="AY695" s="111"/>
      <c r="AZ695" s="93"/>
      <c r="BA695" s="94" t="s">
        <v>373</v>
      </c>
      <c r="BB695" s="71"/>
      <c r="BC695" s="95"/>
      <c r="BD695" s="41">
        <v>3</v>
      </c>
      <c r="BE695" s="52">
        <v>38</v>
      </c>
      <c r="BF695" s="103">
        <v>3837</v>
      </c>
      <c r="BG695" s="280" t="s">
        <v>52</v>
      </c>
    </row>
    <row r="696" spans="1:59" s="63" customFormat="1" ht="12.75" x14ac:dyDescent="0.2">
      <c r="A696" s="196">
        <v>3</v>
      </c>
      <c r="B696" s="197" t="s">
        <v>108</v>
      </c>
      <c r="C696" s="208">
        <v>38</v>
      </c>
      <c r="D696" s="209" t="s">
        <v>331</v>
      </c>
      <c r="E696" s="212">
        <v>3837</v>
      </c>
      <c r="F696" s="213" t="s">
        <v>411</v>
      </c>
      <c r="G696" s="231" t="s">
        <v>1191</v>
      </c>
      <c r="H696" s="89"/>
      <c r="I696" s="90" t="s">
        <v>416</v>
      </c>
      <c r="J696" s="90"/>
      <c r="K696" s="90" t="s">
        <v>64</v>
      </c>
      <c r="L696" s="90" t="s">
        <v>366</v>
      </c>
      <c r="M696" s="91"/>
      <c r="N696" s="312">
        <v>1</v>
      </c>
      <c r="O696" s="313">
        <f t="shared" si="95"/>
        <v>7.1428571428571425E-2</v>
      </c>
      <c r="P696" s="104"/>
      <c r="Q696" s="92"/>
      <c r="R696" s="92"/>
      <c r="S696" s="92"/>
      <c r="T696" s="92"/>
      <c r="U696" s="92"/>
      <c r="V696" s="92"/>
      <c r="W696" s="92"/>
      <c r="X696" s="109">
        <f t="shared" si="89"/>
        <v>0</v>
      </c>
      <c r="Y696" s="83"/>
      <c r="Z696" s="110">
        <f t="shared" si="90"/>
        <v>0</v>
      </c>
      <c r="AA696" s="111"/>
      <c r="AB696" s="92"/>
      <c r="AC696" s="92"/>
      <c r="AD696" s="92"/>
      <c r="AE696" s="92"/>
      <c r="AF696" s="92"/>
      <c r="AG696" s="92"/>
      <c r="AH696" s="92"/>
      <c r="AI696" s="109">
        <f t="shared" si="91"/>
        <v>0</v>
      </c>
      <c r="AJ696" s="83"/>
      <c r="AK696" s="110">
        <f t="shared" si="92"/>
        <v>0</v>
      </c>
      <c r="AL696" s="111"/>
      <c r="AM696" s="92"/>
      <c r="AN696" s="92"/>
      <c r="AO696" s="92"/>
      <c r="AP696" s="92"/>
      <c r="AQ696" s="92"/>
      <c r="AR696" s="92"/>
      <c r="AS696" s="92">
        <v>1</v>
      </c>
      <c r="AT696" s="92"/>
      <c r="AU696" s="92"/>
      <c r="AV696" s="109">
        <f t="shared" si="93"/>
        <v>1000</v>
      </c>
      <c r="AW696" s="75"/>
      <c r="AX696" s="110">
        <f t="shared" si="94"/>
        <v>71.428571428571431</v>
      </c>
      <c r="AY696" s="111"/>
      <c r="AZ696" s="93"/>
      <c r="BA696" s="94" t="s">
        <v>373</v>
      </c>
      <c r="BB696" s="71"/>
      <c r="BC696" s="95"/>
      <c r="BD696" s="41">
        <v>3</v>
      </c>
      <c r="BE696" s="52">
        <v>38</v>
      </c>
      <c r="BF696" s="103">
        <v>3837</v>
      </c>
      <c r="BG696" s="280" t="s">
        <v>52</v>
      </c>
    </row>
    <row r="697" spans="1:59" s="63" customFormat="1" ht="12.75" x14ac:dyDescent="0.2">
      <c r="A697" s="196">
        <v>3</v>
      </c>
      <c r="B697" s="197" t="s">
        <v>108</v>
      </c>
      <c r="C697" s="208">
        <v>38</v>
      </c>
      <c r="D697" s="209" t="s">
        <v>331</v>
      </c>
      <c r="E697" s="212">
        <v>3837</v>
      </c>
      <c r="F697" s="213" t="s">
        <v>411</v>
      </c>
      <c r="G697" s="231" t="s">
        <v>1191</v>
      </c>
      <c r="H697" s="89"/>
      <c r="I697" s="90" t="s">
        <v>384</v>
      </c>
      <c r="J697" s="90"/>
      <c r="K697" s="90" t="s">
        <v>64</v>
      </c>
      <c r="L697" s="90" t="s">
        <v>385</v>
      </c>
      <c r="M697" s="91"/>
      <c r="N697" s="312">
        <v>1</v>
      </c>
      <c r="O697" s="313">
        <f t="shared" si="95"/>
        <v>7.1428571428571425E-2</v>
      </c>
      <c r="P697" s="104">
        <v>1</v>
      </c>
      <c r="Q697" s="92"/>
      <c r="R697" s="92"/>
      <c r="S697" s="92"/>
      <c r="T697" s="92"/>
      <c r="U697" s="92"/>
      <c r="V697" s="92"/>
      <c r="W697" s="92"/>
      <c r="X697" s="109">
        <f t="shared" si="89"/>
        <v>100</v>
      </c>
      <c r="Y697" s="83"/>
      <c r="Z697" s="110">
        <f t="shared" si="90"/>
        <v>7.1428571428571423</v>
      </c>
      <c r="AA697" s="111"/>
      <c r="AB697" s="92"/>
      <c r="AC697" s="92"/>
      <c r="AD697" s="92"/>
      <c r="AE697" s="92"/>
      <c r="AF697" s="92"/>
      <c r="AG697" s="92"/>
      <c r="AH697" s="92"/>
      <c r="AI697" s="109">
        <f t="shared" si="91"/>
        <v>0</v>
      </c>
      <c r="AJ697" s="83"/>
      <c r="AK697" s="110">
        <f t="shared" si="92"/>
        <v>0</v>
      </c>
      <c r="AL697" s="111"/>
      <c r="AM697" s="92"/>
      <c r="AN697" s="92"/>
      <c r="AO697" s="92"/>
      <c r="AP697" s="92"/>
      <c r="AQ697" s="92"/>
      <c r="AR697" s="92"/>
      <c r="AS697" s="92"/>
      <c r="AT697" s="92">
        <v>1</v>
      </c>
      <c r="AU697" s="92"/>
      <c r="AV697" s="109">
        <f t="shared" si="93"/>
        <v>2500</v>
      </c>
      <c r="AW697" s="75"/>
      <c r="AX697" s="110">
        <f t="shared" si="94"/>
        <v>178.57142857142856</v>
      </c>
      <c r="AY697" s="111"/>
      <c r="AZ697" s="93"/>
      <c r="BA697" s="94" t="s">
        <v>373</v>
      </c>
      <c r="BB697" s="71"/>
      <c r="BC697" s="95"/>
      <c r="BD697" s="41">
        <v>3</v>
      </c>
      <c r="BE697" s="52">
        <v>38</v>
      </c>
      <c r="BF697" s="103">
        <v>3837</v>
      </c>
      <c r="BG697" s="280" t="s">
        <v>52</v>
      </c>
    </row>
    <row r="698" spans="1:59" s="63" customFormat="1" ht="12.75" x14ac:dyDescent="0.2">
      <c r="A698" s="196">
        <v>3</v>
      </c>
      <c r="B698" s="197" t="s">
        <v>108</v>
      </c>
      <c r="C698" s="208">
        <v>38</v>
      </c>
      <c r="D698" s="209" t="s">
        <v>331</v>
      </c>
      <c r="E698" s="212">
        <v>3837</v>
      </c>
      <c r="F698" s="213" t="s">
        <v>411</v>
      </c>
      <c r="G698" s="231" t="s">
        <v>1191</v>
      </c>
      <c r="H698" s="89"/>
      <c r="I698" s="90" t="s">
        <v>417</v>
      </c>
      <c r="J698" s="90"/>
      <c r="K698" s="90" t="s">
        <v>64</v>
      </c>
      <c r="L698" s="90" t="s">
        <v>418</v>
      </c>
      <c r="M698" s="91"/>
      <c r="N698" s="312">
        <v>1</v>
      </c>
      <c r="O698" s="313">
        <f t="shared" si="95"/>
        <v>7.1428571428571425E-2</v>
      </c>
      <c r="P698" s="104"/>
      <c r="Q698" s="92"/>
      <c r="R698" s="92"/>
      <c r="S698" s="92"/>
      <c r="T698" s="92"/>
      <c r="U698" s="92"/>
      <c r="V698" s="92"/>
      <c r="W698" s="92"/>
      <c r="X698" s="109">
        <f t="shared" si="89"/>
        <v>0</v>
      </c>
      <c r="Y698" s="83"/>
      <c r="Z698" s="110">
        <f t="shared" si="90"/>
        <v>0</v>
      </c>
      <c r="AA698" s="111"/>
      <c r="AB698" s="92"/>
      <c r="AC698" s="92"/>
      <c r="AD698" s="92"/>
      <c r="AE698" s="92"/>
      <c r="AF698" s="92"/>
      <c r="AG698" s="92"/>
      <c r="AH698" s="92"/>
      <c r="AI698" s="109">
        <f t="shared" si="91"/>
        <v>0</v>
      </c>
      <c r="AJ698" s="83"/>
      <c r="AK698" s="110">
        <f t="shared" si="92"/>
        <v>0</v>
      </c>
      <c r="AL698" s="111"/>
      <c r="AM698" s="92"/>
      <c r="AN698" s="92"/>
      <c r="AO698" s="92"/>
      <c r="AP698" s="92"/>
      <c r="AQ698" s="92">
        <v>1</v>
      </c>
      <c r="AR698" s="92"/>
      <c r="AS698" s="92"/>
      <c r="AT698" s="92"/>
      <c r="AU698" s="92"/>
      <c r="AV698" s="109">
        <f t="shared" si="93"/>
        <v>250</v>
      </c>
      <c r="AW698" s="75"/>
      <c r="AX698" s="110">
        <f t="shared" si="94"/>
        <v>17.857142857142858</v>
      </c>
      <c r="AY698" s="111"/>
      <c r="AZ698" s="93"/>
      <c r="BA698" s="94" t="s">
        <v>373</v>
      </c>
      <c r="BB698" s="71"/>
      <c r="BC698" s="95"/>
      <c r="BD698" s="41">
        <v>3</v>
      </c>
      <c r="BE698" s="52">
        <v>38</v>
      </c>
      <c r="BF698" s="103">
        <v>3837</v>
      </c>
      <c r="BG698" s="280" t="s">
        <v>52</v>
      </c>
    </row>
    <row r="699" spans="1:59" s="63" customFormat="1" ht="12.75" x14ac:dyDescent="0.2">
      <c r="A699" s="196">
        <v>3</v>
      </c>
      <c r="B699" s="197" t="s">
        <v>108</v>
      </c>
      <c r="C699" s="208">
        <v>38</v>
      </c>
      <c r="D699" s="209" t="s">
        <v>331</v>
      </c>
      <c r="E699" s="212">
        <v>3837</v>
      </c>
      <c r="F699" s="213" t="s">
        <v>411</v>
      </c>
      <c r="G699" s="231" t="s">
        <v>1191</v>
      </c>
      <c r="H699" s="89"/>
      <c r="I699" s="90" t="s">
        <v>419</v>
      </c>
      <c r="J699" s="90"/>
      <c r="K699" s="90" t="s">
        <v>64</v>
      </c>
      <c r="L699" s="90" t="s">
        <v>397</v>
      </c>
      <c r="M699" s="91"/>
      <c r="N699" s="312">
        <v>1</v>
      </c>
      <c r="O699" s="313">
        <f t="shared" si="95"/>
        <v>7.1428571428571425E-2</v>
      </c>
      <c r="P699" s="104"/>
      <c r="Q699" s="92"/>
      <c r="R699" s="92"/>
      <c r="S699" s="92"/>
      <c r="T699" s="92"/>
      <c r="U699" s="92"/>
      <c r="V699" s="92"/>
      <c r="W699" s="92"/>
      <c r="X699" s="109">
        <f t="shared" si="89"/>
        <v>0</v>
      </c>
      <c r="Y699" s="83"/>
      <c r="Z699" s="110">
        <f t="shared" si="90"/>
        <v>0</v>
      </c>
      <c r="AA699" s="111"/>
      <c r="AB699" s="92"/>
      <c r="AC699" s="92"/>
      <c r="AD699" s="92"/>
      <c r="AE699" s="92"/>
      <c r="AF699" s="92"/>
      <c r="AG699" s="92"/>
      <c r="AH699" s="92"/>
      <c r="AI699" s="109">
        <f t="shared" si="91"/>
        <v>0</v>
      </c>
      <c r="AJ699" s="83"/>
      <c r="AK699" s="110">
        <f t="shared" si="92"/>
        <v>0</v>
      </c>
      <c r="AL699" s="111"/>
      <c r="AM699" s="92"/>
      <c r="AN699" s="92"/>
      <c r="AO699" s="92"/>
      <c r="AP699" s="92"/>
      <c r="AQ699" s="92">
        <v>1</v>
      </c>
      <c r="AR699" s="92"/>
      <c r="AS699" s="92"/>
      <c r="AT699" s="92"/>
      <c r="AU699" s="92"/>
      <c r="AV699" s="109">
        <f t="shared" si="93"/>
        <v>250</v>
      </c>
      <c r="AW699" s="75"/>
      <c r="AX699" s="110">
        <f t="shared" si="94"/>
        <v>17.857142857142858</v>
      </c>
      <c r="AY699" s="111"/>
      <c r="AZ699" s="93"/>
      <c r="BA699" s="94" t="s">
        <v>373</v>
      </c>
      <c r="BB699" s="71"/>
      <c r="BC699" s="95"/>
      <c r="BD699" s="41">
        <v>3</v>
      </c>
      <c r="BE699" s="52">
        <v>38</v>
      </c>
      <c r="BF699" s="103">
        <v>3837</v>
      </c>
      <c r="BG699" s="280" t="s">
        <v>52</v>
      </c>
    </row>
    <row r="700" spans="1:59" s="63" customFormat="1" ht="12.75" x14ac:dyDescent="0.2">
      <c r="A700" s="196">
        <v>3</v>
      </c>
      <c r="B700" s="197" t="s">
        <v>108</v>
      </c>
      <c r="C700" s="208">
        <v>38</v>
      </c>
      <c r="D700" s="209" t="s">
        <v>331</v>
      </c>
      <c r="E700" s="212">
        <v>3837</v>
      </c>
      <c r="F700" s="213" t="s">
        <v>411</v>
      </c>
      <c r="G700" s="231" t="s">
        <v>1191</v>
      </c>
      <c r="H700" s="89"/>
      <c r="I700" s="90" t="s">
        <v>392</v>
      </c>
      <c r="J700" s="90"/>
      <c r="K700" s="90" t="s">
        <v>64</v>
      </c>
      <c r="L700" s="90" t="s">
        <v>393</v>
      </c>
      <c r="M700" s="91"/>
      <c r="N700" s="312">
        <v>1</v>
      </c>
      <c r="O700" s="313">
        <f t="shared" si="95"/>
        <v>7.1428571428571425E-2</v>
      </c>
      <c r="P700" s="104"/>
      <c r="Q700" s="92"/>
      <c r="R700" s="92"/>
      <c r="S700" s="92"/>
      <c r="T700" s="92"/>
      <c r="U700" s="92"/>
      <c r="V700" s="92"/>
      <c r="W700" s="92"/>
      <c r="X700" s="109">
        <f t="shared" si="89"/>
        <v>0</v>
      </c>
      <c r="Y700" s="83"/>
      <c r="Z700" s="110">
        <f t="shared" si="90"/>
        <v>0</v>
      </c>
      <c r="AA700" s="111"/>
      <c r="AB700" s="92"/>
      <c r="AC700" s="92"/>
      <c r="AD700" s="92"/>
      <c r="AE700" s="92"/>
      <c r="AF700" s="92"/>
      <c r="AG700" s="92"/>
      <c r="AH700" s="92"/>
      <c r="AI700" s="109">
        <f t="shared" si="91"/>
        <v>0</v>
      </c>
      <c r="AJ700" s="83"/>
      <c r="AK700" s="110">
        <f t="shared" si="92"/>
        <v>0</v>
      </c>
      <c r="AL700" s="111"/>
      <c r="AM700" s="92"/>
      <c r="AN700" s="92"/>
      <c r="AO700" s="92"/>
      <c r="AP700" s="92"/>
      <c r="AQ700" s="92">
        <v>1</v>
      </c>
      <c r="AR700" s="92"/>
      <c r="AS700" s="92"/>
      <c r="AT700" s="92"/>
      <c r="AU700" s="92"/>
      <c r="AV700" s="109">
        <f t="shared" si="93"/>
        <v>250</v>
      </c>
      <c r="AW700" s="75"/>
      <c r="AX700" s="110">
        <f t="shared" si="94"/>
        <v>17.857142857142858</v>
      </c>
      <c r="AY700" s="111"/>
      <c r="AZ700" s="93"/>
      <c r="BA700" s="94" t="s">
        <v>373</v>
      </c>
      <c r="BB700" s="71"/>
      <c r="BC700" s="95"/>
      <c r="BD700" s="41">
        <v>3</v>
      </c>
      <c r="BE700" s="52">
        <v>38</v>
      </c>
      <c r="BF700" s="103">
        <v>3837</v>
      </c>
      <c r="BG700" s="280" t="s">
        <v>52</v>
      </c>
    </row>
    <row r="701" spans="1:59" s="63" customFormat="1" ht="12.75" x14ac:dyDescent="0.2">
      <c r="A701" s="196">
        <v>3</v>
      </c>
      <c r="B701" s="197" t="s">
        <v>108</v>
      </c>
      <c r="C701" s="208">
        <v>38</v>
      </c>
      <c r="D701" s="209" t="s">
        <v>331</v>
      </c>
      <c r="E701" s="212">
        <v>3837</v>
      </c>
      <c r="F701" s="213" t="s">
        <v>411</v>
      </c>
      <c r="G701" s="231" t="s">
        <v>1191</v>
      </c>
      <c r="H701" s="89"/>
      <c r="I701" s="90" t="s">
        <v>371</v>
      </c>
      <c r="J701" s="90"/>
      <c r="K701" s="90" t="s">
        <v>64</v>
      </c>
      <c r="L701" s="90" t="s">
        <v>386</v>
      </c>
      <c r="M701" s="91"/>
      <c r="N701" s="312">
        <v>1</v>
      </c>
      <c r="O701" s="313">
        <f t="shared" si="95"/>
        <v>7.1428571428571425E-2</v>
      </c>
      <c r="P701" s="104"/>
      <c r="Q701" s="92"/>
      <c r="R701" s="92"/>
      <c r="S701" s="92"/>
      <c r="T701" s="92"/>
      <c r="U701" s="92"/>
      <c r="V701" s="92"/>
      <c r="W701" s="92"/>
      <c r="X701" s="109">
        <f t="shared" si="89"/>
        <v>0</v>
      </c>
      <c r="Y701" s="83"/>
      <c r="Z701" s="110">
        <f t="shared" si="90"/>
        <v>0</v>
      </c>
      <c r="AA701" s="111"/>
      <c r="AB701" s="92"/>
      <c r="AC701" s="92"/>
      <c r="AD701" s="92"/>
      <c r="AE701" s="92"/>
      <c r="AF701" s="92"/>
      <c r="AG701" s="92"/>
      <c r="AH701" s="92"/>
      <c r="AI701" s="109">
        <f t="shared" si="91"/>
        <v>0</v>
      </c>
      <c r="AJ701" s="83"/>
      <c r="AK701" s="110">
        <f t="shared" si="92"/>
        <v>0</v>
      </c>
      <c r="AL701" s="111"/>
      <c r="AM701" s="92"/>
      <c r="AN701" s="92"/>
      <c r="AO701" s="92"/>
      <c r="AP701" s="92"/>
      <c r="AQ701" s="92"/>
      <c r="AR701" s="92">
        <v>1</v>
      </c>
      <c r="AS701" s="92"/>
      <c r="AT701" s="92"/>
      <c r="AU701" s="92"/>
      <c r="AV701" s="109">
        <f t="shared" si="93"/>
        <v>500</v>
      </c>
      <c r="AW701" s="75"/>
      <c r="AX701" s="110">
        <f t="shared" si="94"/>
        <v>35.714285714285715</v>
      </c>
      <c r="AY701" s="111"/>
      <c r="AZ701" s="93"/>
      <c r="BA701" s="94" t="s">
        <v>373</v>
      </c>
      <c r="BB701" s="71"/>
      <c r="BC701" s="95"/>
      <c r="BD701" s="41">
        <v>3</v>
      </c>
      <c r="BE701" s="52">
        <v>38</v>
      </c>
      <c r="BF701" s="103">
        <v>3837</v>
      </c>
      <c r="BG701" s="280" t="s">
        <v>52</v>
      </c>
    </row>
    <row r="702" spans="1:59" s="63" customFormat="1" ht="12.75" x14ac:dyDescent="0.2">
      <c r="A702" s="196">
        <v>3</v>
      </c>
      <c r="B702" s="197" t="s">
        <v>108</v>
      </c>
      <c r="C702" s="208">
        <v>38</v>
      </c>
      <c r="D702" s="209" t="s">
        <v>331</v>
      </c>
      <c r="E702" s="212">
        <v>3837</v>
      </c>
      <c r="F702" s="213" t="s">
        <v>411</v>
      </c>
      <c r="G702" s="231" t="s">
        <v>1191</v>
      </c>
      <c r="H702" s="89"/>
      <c r="I702" s="90" t="s">
        <v>420</v>
      </c>
      <c r="J702" s="90"/>
      <c r="K702" s="90" t="s">
        <v>64</v>
      </c>
      <c r="L702" s="90" t="s">
        <v>421</v>
      </c>
      <c r="M702" s="91"/>
      <c r="N702" s="312">
        <v>1</v>
      </c>
      <c r="O702" s="313">
        <f t="shared" si="95"/>
        <v>7.1428571428571425E-2</v>
      </c>
      <c r="P702" s="104"/>
      <c r="Q702" s="92"/>
      <c r="R702" s="92"/>
      <c r="S702" s="92"/>
      <c r="T702" s="92"/>
      <c r="U702" s="92"/>
      <c r="V702" s="92"/>
      <c r="W702" s="92"/>
      <c r="X702" s="109">
        <f t="shared" si="89"/>
        <v>0</v>
      </c>
      <c r="Y702" s="83"/>
      <c r="Z702" s="110">
        <f t="shared" si="90"/>
        <v>0</v>
      </c>
      <c r="AA702" s="111"/>
      <c r="AB702" s="92"/>
      <c r="AC702" s="92"/>
      <c r="AD702" s="92"/>
      <c r="AE702" s="92"/>
      <c r="AF702" s="92"/>
      <c r="AG702" s="92"/>
      <c r="AH702" s="92"/>
      <c r="AI702" s="109">
        <f t="shared" si="91"/>
        <v>0</v>
      </c>
      <c r="AJ702" s="83"/>
      <c r="AK702" s="110">
        <f t="shared" si="92"/>
        <v>0</v>
      </c>
      <c r="AL702" s="111"/>
      <c r="AM702" s="92"/>
      <c r="AN702" s="92"/>
      <c r="AO702" s="92"/>
      <c r="AP702" s="92">
        <v>1</v>
      </c>
      <c r="AQ702" s="92"/>
      <c r="AR702" s="92"/>
      <c r="AS702" s="92"/>
      <c r="AT702" s="92"/>
      <c r="AU702" s="92"/>
      <c r="AV702" s="109">
        <f t="shared" si="93"/>
        <v>100</v>
      </c>
      <c r="AW702" s="75"/>
      <c r="AX702" s="110">
        <f t="shared" si="94"/>
        <v>7.1428571428571423</v>
      </c>
      <c r="AY702" s="111"/>
      <c r="AZ702" s="93"/>
      <c r="BA702" s="94" t="s">
        <v>373</v>
      </c>
      <c r="BB702" s="71"/>
      <c r="BC702" s="95"/>
      <c r="BD702" s="41">
        <v>3</v>
      </c>
      <c r="BE702" s="52">
        <v>38</v>
      </c>
      <c r="BF702" s="103">
        <v>3837</v>
      </c>
      <c r="BG702" s="280" t="s">
        <v>52</v>
      </c>
    </row>
    <row r="703" spans="1:59" s="63" customFormat="1" ht="12.75" x14ac:dyDescent="0.2">
      <c r="A703" s="196">
        <v>3</v>
      </c>
      <c r="B703" s="197" t="s">
        <v>108</v>
      </c>
      <c r="C703" s="208">
        <v>38</v>
      </c>
      <c r="D703" s="209" t="s">
        <v>331</v>
      </c>
      <c r="E703" s="212">
        <v>3837</v>
      </c>
      <c r="F703" s="213" t="s">
        <v>411</v>
      </c>
      <c r="G703" s="231" t="s">
        <v>1191</v>
      </c>
      <c r="H703" s="65"/>
      <c r="I703" s="222"/>
      <c r="J703" s="66"/>
      <c r="K703" s="66"/>
      <c r="L703" s="66"/>
      <c r="M703" s="64"/>
      <c r="N703" s="304"/>
      <c r="O703" s="305"/>
      <c r="P703" s="127"/>
      <c r="Q703" s="67"/>
      <c r="R703" s="67"/>
      <c r="S703" s="67"/>
      <c r="T703" s="67"/>
      <c r="U703" s="67"/>
      <c r="V703" s="67"/>
      <c r="W703" s="67"/>
      <c r="X703" s="67"/>
      <c r="Y703" s="68"/>
      <c r="Z703" s="68"/>
      <c r="AA703" s="68"/>
      <c r="AB703" s="67"/>
      <c r="AC703" s="67"/>
      <c r="AD703" s="67"/>
      <c r="AE703" s="67"/>
      <c r="AF703" s="67"/>
      <c r="AG703" s="67"/>
      <c r="AH703" s="67"/>
      <c r="AI703" s="67"/>
      <c r="AJ703" s="68"/>
      <c r="AK703" s="68"/>
      <c r="AL703" s="68"/>
      <c r="AM703" s="67"/>
      <c r="AN703" s="67"/>
      <c r="AO703" s="67"/>
      <c r="AP703" s="67"/>
      <c r="AQ703" s="67"/>
      <c r="AR703" s="67"/>
      <c r="AS703" s="67"/>
      <c r="AT703" s="67"/>
      <c r="AU703" s="67"/>
      <c r="AV703" s="67"/>
      <c r="AW703" s="67"/>
      <c r="AX703" s="68"/>
      <c r="AY703" s="68"/>
      <c r="AZ703" s="69"/>
      <c r="BA703" s="70"/>
      <c r="BB703" s="71"/>
      <c r="BC703" s="95"/>
      <c r="BD703" s="41">
        <v>3</v>
      </c>
      <c r="BE703" s="52">
        <v>38</v>
      </c>
      <c r="BF703" s="103">
        <v>3837</v>
      </c>
      <c r="BG703" s="275"/>
    </row>
    <row r="704" spans="1:59" s="63" customFormat="1" ht="12.75" x14ac:dyDescent="0.2">
      <c r="A704" s="196">
        <v>3</v>
      </c>
      <c r="B704" s="197" t="s">
        <v>108</v>
      </c>
      <c r="C704" s="208">
        <v>38</v>
      </c>
      <c r="D704" s="209" t="s">
        <v>331</v>
      </c>
      <c r="E704" s="212">
        <v>3837</v>
      </c>
      <c r="F704" s="213" t="s">
        <v>411</v>
      </c>
      <c r="G704" s="232"/>
      <c r="H704" s="97"/>
      <c r="I704" s="98"/>
      <c r="J704" s="98"/>
      <c r="K704" s="98"/>
      <c r="L704" s="98"/>
      <c r="M704" s="96"/>
      <c r="N704" s="307"/>
      <c r="O704" s="321"/>
      <c r="P704" s="124"/>
      <c r="Q704" s="99"/>
      <c r="R704" s="99"/>
      <c r="S704" s="99"/>
      <c r="T704" s="99"/>
      <c r="U704" s="99"/>
      <c r="V704" s="99"/>
      <c r="W704" s="99"/>
      <c r="X704" s="250"/>
      <c r="Y704" s="100"/>
      <c r="Z704" s="251"/>
      <c r="AA704" s="251"/>
      <c r="AB704" s="99"/>
      <c r="AC704" s="99"/>
      <c r="AD704" s="99"/>
      <c r="AE704" s="99"/>
      <c r="AF704" s="99"/>
      <c r="AG704" s="99"/>
      <c r="AH704" s="99"/>
      <c r="AI704" s="250"/>
      <c r="AJ704" s="100"/>
      <c r="AK704" s="251"/>
      <c r="AL704" s="251"/>
      <c r="AM704" s="99"/>
      <c r="AN704" s="99"/>
      <c r="AO704" s="99"/>
      <c r="AP704" s="99"/>
      <c r="AQ704" s="99"/>
      <c r="AR704" s="99"/>
      <c r="AS704" s="99"/>
      <c r="AT704" s="99"/>
      <c r="AU704" s="99"/>
      <c r="AV704" s="250"/>
      <c r="AW704" s="99"/>
      <c r="AX704" s="251"/>
      <c r="AY704" s="251"/>
      <c r="AZ704" s="101"/>
      <c r="BA704" s="102"/>
      <c r="BB704" s="95"/>
      <c r="BC704" s="95"/>
      <c r="BD704" s="41">
        <v>3</v>
      </c>
      <c r="BE704" s="52">
        <v>38</v>
      </c>
      <c r="BF704" s="103">
        <v>3837</v>
      </c>
      <c r="BG704" s="280"/>
    </row>
    <row r="705" spans="1:59" s="63" customFormat="1" ht="12.75" x14ac:dyDescent="0.2">
      <c r="A705" s="196">
        <v>3</v>
      </c>
      <c r="B705" s="197" t="s">
        <v>108</v>
      </c>
      <c r="C705" s="208">
        <v>38</v>
      </c>
      <c r="D705" s="209" t="s">
        <v>331</v>
      </c>
      <c r="E705" s="212">
        <v>3837</v>
      </c>
      <c r="F705" s="213" t="s">
        <v>411</v>
      </c>
      <c r="G705" s="231"/>
      <c r="H705" s="65"/>
      <c r="I705" s="222"/>
      <c r="J705" s="66"/>
      <c r="K705" s="66"/>
      <c r="L705" s="66"/>
      <c r="M705" s="64"/>
      <c r="N705" s="304"/>
      <c r="O705" s="305"/>
      <c r="P705" s="127"/>
      <c r="Q705" s="67"/>
      <c r="R705" s="67"/>
      <c r="S705" s="67"/>
      <c r="T705" s="67"/>
      <c r="U705" s="67"/>
      <c r="V705" s="67"/>
      <c r="W705" s="67"/>
      <c r="X705" s="67"/>
      <c r="Y705" s="68"/>
      <c r="Z705" s="68"/>
      <c r="AA705" s="68"/>
      <c r="AB705" s="67"/>
      <c r="AC705" s="67"/>
      <c r="AD705" s="67"/>
      <c r="AE705" s="67"/>
      <c r="AF705" s="67"/>
      <c r="AG705" s="67"/>
      <c r="AH705" s="67"/>
      <c r="AI705" s="67"/>
      <c r="AJ705" s="68"/>
      <c r="AK705" s="68"/>
      <c r="AL705" s="68"/>
      <c r="AM705" s="67"/>
      <c r="AN705" s="67"/>
      <c r="AO705" s="67"/>
      <c r="AP705" s="67"/>
      <c r="AQ705" s="67"/>
      <c r="AR705" s="67"/>
      <c r="AS705" s="67"/>
      <c r="AT705" s="67"/>
      <c r="AU705" s="67"/>
      <c r="AV705" s="67"/>
      <c r="AW705" s="67"/>
      <c r="AX705" s="68"/>
      <c r="AY705" s="68"/>
      <c r="AZ705" s="69"/>
      <c r="BA705" s="70"/>
      <c r="BB705" s="71"/>
      <c r="BC705" s="95"/>
      <c r="BD705" s="41">
        <v>3</v>
      </c>
      <c r="BE705" s="52">
        <v>38</v>
      </c>
      <c r="BF705" s="103">
        <v>3837</v>
      </c>
      <c r="BG705" s="275"/>
    </row>
    <row r="706" spans="1:59" s="63" customFormat="1" ht="12.75" x14ac:dyDescent="0.2">
      <c r="A706" s="196">
        <v>3</v>
      </c>
      <c r="B706" s="197" t="s">
        <v>108</v>
      </c>
      <c r="C706" s="208">
        <v>38</v>
      </c>
      <c r="D706" s="209" t="s">
        <v>331</v>
      </c>
      <c r="E706" s="212">
        <v>3837</v>
      </c>
      <c r="F706" s="213" t="s">
        <v>411</v>
      </c>
      <c r="G706" s="231" t="s">
        <v>1192</v>
      </c>
      <c r="H706" s="72" t="s">
        <v>1233</v>
      </c>
      <c r="I706" s="223" t="s">
        <v>1242</v>
      </c>
      <c r="J706" s="73"/>
      <c r="K706" s="73"/>
      <c r="L706" s="73"/>
      <c r="M706" s="74"/>
      <c r="N706" s="247"/>
      <c r="O706" s="306"/>
      <c r="P706" s="105"/>
      <c r="Q706" s="75"/>
      <c r="R706" s="75"/>
      <c r="S706" s="75"/>
      <c r="T706" s="75"/>
      <c r="U706" s="75"/>
      <c r="V706" s="75"/>
      <c r="W706" s="75"/>
      <c r="X706" s="75"/>
      <c r="Y706" s="76" t="s">
        <v>1241</v>
      </c>
      <c r="Z706" s="77" t="s">
        <v>1241</v>
      </c>
      <c r="AA706" s="78">
        <f>AA$589</f>
        <v>0</v>
      </c>
      <c r="AB706" s="75"/>
      <c r="AC706" s="75"/>
      <c r="AD706" s="75"/>
      <c r="AE706" s="75"/>
      <c r="AF706" s="75"/>
      <c r="AG706" s="75"/>
      <c r="AH706" s="75"/>
      <c r="AI706" s="75"/>
      <c r="AJ706" s="76" t="s">
        <v>1241</v>
      </c>
      <c r="AK706" s="77" t="s">
        <v>1241</v>
      </c>
      <c r="AL706" s="78">
        <f>AL$589</f>
        <v>0</v>
      </c>
      <c r="AM706" s="75"/>
      <c r="AN706" s="75"/>
      <c r="AO706" s="75"/>
      <c r="AP706" s="75"/>
      <c r="AQ706" s="75"/>
      <c r="AR706" s="75"/>
      <c r="AS706" s="75"/>
      <c r="AT706" s="75"/>
      <c r="AU706" s="75"/>
      <c r="AV706" s="75"/>
      <c r="AW706" s="76" t="s">
        <v>1241</v>
      </c>
      <c r="AX706" s="77" t="s">
        <v>1241</v>
      </c>
      <c r="AY706" s="78">
        <f>AY$589</f>
        <v>500</v>
      </c>
      <c r="AZ706" s="79"/>
      <c r="BA706" s="80" t="str">
        <f>I706</f>
        <v>&gt; see 3813, Engineered wood products</v>
      </c>
      <c r="BB706" s="71"/>
      <c r="BC706" s="95"/>
      <c r="BD706" s="41">
        <v>3</v>
      </c>
      <c r="BE706" s="52">
        <v>38</v>
      </c>
      <c r="BF706" s="103">
        <v>3837</v>
      </c>
      <c r="BG706" s="276"/>
    </row>
    <row r="707" spans="1:59" s="63" customFormat="1" ht="12.75" x14ac:dyDescent="0.2">
      <c r="A707" s="196">
        <v>3</v>
      </c>
      <c r="B707" s="197" t="s">
        <v>108</v>
      </c>
      <c r="C707" s="208">
        <v>38</v>
      </c>
      <c r="D707" s="209" t="s">
        <v>331</v>
      </c>
      <c r="E707" s="212">
        <v>3837</v>
      </c>
      <c r="F707" s="213" t="s">
        <v>411</v>
      </c>
      <c r="G707" s="231"/>
      <c r="H707" s="65"/>
      <c r="I707" s="222"/>
      <c r="J707" s="66"/>
      <c r="K707" s="66"/>
      <c r="L707" s="66"/>
      <c r="M707" s="64"/>
      <c r="N707" s="304"/>
      <c r="O707" s="305"/>
      <c r="P707" s="127"/>
      <c r="Q707" s="67"/>
      <c r="R707" s="67"/>
      <c r="S707" s="67"/>
      <c r="T707" s="67"/>
      <c r="U707" s="67"/>
      <c r="V707" s="67"/>
      <c r="W707" s="67"/>
      <c r="X707" s="67"/>
      <c r="Y707" s="68"/>
      <c r="Z707" s="68"/>
      <c r="AA707" s="68"/>
      <c r="AB707" s="67"/>
      <c r="AC707" s="67"/>
      <c r="AD707" s="67"/>
      <c r="AE707" s="67"/>
      <c r="AF707" s="67"/>
      <c r="AG707" s="67"/>
      <c r="AH707" s="67"/>
      <c r="AI707" s="67"/>
      <c r="AJ707" s="68"/>
      <c r="AK707" s="68"/>
      <c r="AL707" s="68"/>
      <c r="AM707" s="67"/>
      <c r="AN707" s="67"/>
      <c r="AO707" s="67"/>
      <c r="AP707" s="67"/>
      <c r="AQ707" s="67"/>
      <c r="AR707" s="67"/>
      <c r="AS707" s="67"/>
      <c r="AT707" s="67"/>
      <c r="AU707" s="67"/>
      <c r="AV707" s="67"/>
      <c r="AW707" s="67"/>
      <c r="AX707" s="68"/>
      <c r="AY707" s="68"/>
      <c r="AZ707" s="69"/>
      <c r="BA707" s="70"/>
      <c r="BB707" s="71"/>
      <c r="BC707" s="95"/>
      <c r="BD707" s="41">
        <v>3</v>
      </c>
      <c r="BE707" s="52">
        <v>38</v>
      </c>
      <c r="BF707" s="103">
        <v>3837</v>
      </c>
      <c r="BG707" s="275"/>
    </row>
    <row r="708" spans="1:59" s="63" customFormat="1" ht="12.75" x14ac:dyDescent="0.2">
      <c r="A708" s="196">
        <v>3</v>
      </c>
      <c r="B708" s="197" t="s">
        <v>108</v>
      </c>
      <c r="C708" s="208">
        <v>38</v>
      </c>
      <c r="D708" s="209" t="s">
        <v>331</v>
      </c>
      <c r="E708" s="212">
        <v>3837</v>
      </c>
      <c r="F708" s="213" t="s">
        <v>411</v>
      </c>
      <c r="G708" s="232"/>
      <c r="H708" s="97"/>
      <c r="I708" s="224"/>
      <c r="J708" s="98"/>
      <c r="K708" s="98"/>
      <c r="L708" s="98"/>
      <c r="M708" s="96"/>
      <c r="N708" s="307"/>
      <c r="O708" s="246"/>
      <c r="P708" s="124"/>
      <c r="Q708" s="99"/>
      <c r="R708" s="99"/>
      <c r="S708" s="99"/>
      <c r="T708" s="99"/>
      <c r="U708" s="99"/>
      <c r="V708" s="99"/>
      <c r="W708" s="99"/>
      <c r="X708" s="99"/>
      <c r="Y708" s="100"/>
      <c r="Z708" s="100"/>
      <c r="AA708" s="100"/>
      <c r="AB708" s="99"/>
      <c r="AC708" s="99"/>
      <c r="AD708" s="99"/>
      <c r="AE708" s="99"/>
      <c r="AF708" s="99"/>
      <c r="AG708" s="99"/>
      <c r="AH708" s="99"/>
      <c r="AI708" s="99"/>
      <c r="AJ708" s="100"/>
      <c r="AK708" s="100"/>
      <c r="AL708" s="100"/>
      <c r="AM708" s="99"/>
      <c r="AN708" s="99"/>
      <c r="AO708" s="99"/>
      <c r="AP708" s="99"/>
      <c r="AQ708" s="99"/>
      <c r="AR708" s="99"/>
      <c r="AS708" s="99"/>
      <c r="AT708" s="99"/>
      <c r="AU708" s="99"/>
      <c r="AV708" s="99"/>
      <c r="AW708" s="99"/>
      <c r="AX708" s="100"/>
      <c r="AY708" s="100"/>
      <c r="AZ708" s="101"/>
      <c r="BA708" s="102"/>
      <c r="BB708" s="95"/>
      <c r="BC708" s="95"/>
      <c r="BD708" s="41">
        <v>3</v>
      </c>
      <c r="BE708" s="52">
        <v>38</v>
      </c>
      <c r="BF708" s="103">
        <v>3837</v>
      </c>
      <c r="BG708" s="277"/>
    </row>
    <row r="709" spans="1:59" s="43" customFormat="1" ht="18.75" x14ac:dyDescent="0.3">
      <c r="A709" s="200">
        <v>4</v>
      </c>
      <c r="B709" s="201" t="s">
        <v>422</v>
      </c>
      <c r="C709" s="201"/>
      <c r="D709" s="201"/>
      <c r="E709" s="197"/>
      <c r="F709" s="204"/>
      <c r="G709" s="228"/>
      <c r="H709" s="36"/>
      <c r="I709" s="225"/>
      <c r="J709" s="191"/>
      <c r="K709" s="191"/>
      <c r="L709" s="191"/>
      <c r="M709" s="193"/>
      <c r="N709" s="318"/>
      <c r="O709" s="319"/>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34"/>
      <c r="AZ709" s="39"/>
      <c r="BA709" s="40"/>
      <c r="BB709" s="38"/>
      <c r="BC709" s="35"/>
      <c r="BD709" s="41">
        <v>4</v>
      </c>
      <c r="BE709" s="42" t="s">
        <v>422</v>
      </c>
      <c r="BF709" s="42"/>
      <c r="BG709" s="281"/>
    </row>
    <row r="710" spans="1:59" s="53" customFormat="1" ht="18.75" x14ac:dyDescent="0.3">
      <c r="A710" s="202">
        <v>4</v>
      </c>
      <c r="B710" s="203" t="s">
        <v>422</v>
      </c>
      <c r="C710" s="205">
        <v>41</v>
      </c>
      <c r="D710" s="206" t="s">
        <v>423</v>
      </c>
      <c r="E710" s="207"/>
      <c r="F710" s="207"/>
      <c r="G710" s="233"/>
      <c r="H710" s="128"/>
      <c r="I710" s="226"/>
      <c r="J710" s="192"/>
      <c r="K710" s="192"/>
      <c r="L710" s="192"/>
      <c r="M710" s="195"/>
      <c r="N710" s="302"/>
      <c r="O710" s="298"/>
      <c r="P710" s="47"/>
      <c r="Q710" s="47"/>
      <c r="R710" s="47"/>
      <c r="S710" s="47"/>
      <c r="T710" s="47"/>
      <c r="U710" s="47"/>
      <c r="V710" s="47"/>
      <c r="W710" s="47"/>
      <c r="X710" s="47"/>
      <c r="Y710" s="48"/>
      <c r="Z710" s="48"/>
      <c r="AA710" s="48"/>
      <c r="AB710" s="47"/>
      <c r="AC710" s="47"/>
      <c r="AD710" s="47"/>
      <c r="AE710" s="47"/>
      <c r="AF710" s="47"/>
      <c r="AG710" s="47"/>
      <c r="AH710" s="47"/>
      <c r="AI710" s="47"/>
      <c r="AJ710" s="48"/>
      <c r="AK710" s="48"/>
      <c r="AL710" s="48"/>
      <c r="AM710" s="47"/>
      <c r="AN710" s="47"/>
      <c r="AO710" s="47"/>
      <c r="AP710" s="47"/>
      <c r="AQ710" s="47"/>
      <c r="AR710" s="47"/>
      <c r="AS710" s="47"/>
      <c r="AT710" s="47"/>
      <c r="AU710" s="47"/>
      <c r="AV710" s="47"/>
      <c r="AW710" s="47"/>
      <c r="AX710" s="48"/>
      <c r="AY710" s="333"/>
      <c r="AZ710" s="49"/>
      <c r="BA710" s="50"/>
      <c r="BB710" s="51"/>
      <c r="BC710" s="45"/>
      <c r="BD710" s="41">
        <v>4</v>
      </c>
      <c r="BE710" s="52">
        <v>41</v>
      </c>
      <c r="BF710" s="52" t="s">
        <v>423</v>
      </c>
      <c r="BG710" s="282"/>
    </row>
    <row r="711" spans="1:59" s="63" customFormat="1" ht="12.75" x14ac:dyDescent="0.2">
      <c r="A711" s="196">
        <v>4</v>
      </c>
      <c r="B711" s="197" t="s">
        <v>422</v>
      </c>
      <c r="C711" s="208">
        <v>41</v>
      </c>
      <c r="D711" s="209" t="s">
        <v>423</v>
      </c>
      <c r="E711" s="212">
        <v>4111</v>
      </c>
      <c r="F711" s="213" t="s">
        <v>424</v>
      </c>
      <c r="G711" s="232"/>
      <c r="H711" s="97"/>
      <c r="I711" s="224"/>
      <c r="J711" s="98"/>
      <c r="K711" s="98"/>
      <c r="L711" s="98"/>
      <c r="M711" s="96"/>
      <c r="N711" s="307"/>
      <c r="O711" s="246"/>
      <c r="P711" s="124"/>
      <c r="Q711" s="124"/>
      <c r="R711" s="124"/>
      <c r="S711" s="124"/>
      <c r="T711" s="124"/>
      <c r="U711" s="124"/>
      <c r="V711" s="124"/>
      <c r="W711" s="124"/>
      <c r="X711" s="124"/>
      <c r="Y711" s="100"/>
      <c r="Z711" s="125"/>
      <c r="AA711" s="125"/>
      <c r="AB711" s="124"/>
      <c r="AC711" s="124"/>
      <c r="AD711" s="124"/>
      <c r="AE711" s="124"/>
      <c r="AF711" s="124"/>
      <c r="AG711" s="124"/>
      <c r="AH711" s="124"/>
      <c r="AI711" s="124"/>
      <c r="AJ711" s="100"/>
      <c r="AK711" s="125"/>
      <c r="AL711" s="125"/>
      <c r="AM711" s="124"/>
      <c r="AN711" s="124"/>
      <c r="AO711" s="124"/>
      <c r="AP711" s="124"/>
      <c r="AQ711" s="124"/>
      <c r="AR711" s="124"/>
      <c r="AS711" s="124"/>
      <c r="AT711" s="124"/>
      <c r="AU711" s="124"/>
      <c r="AV711" s="124"/>
      <c r="AW711" s="99"/>
      <c r="AX711" s="125"/>
      <c r="AY711" s="100"/>
      <c r="AZ711" s="101"/>
      <c r="BA711" s="102"/>
      <c r="BB711" s="95"/>
      <c r="BC711" s="95"/>
      <c r="BD711" s="41">
        <v>4</v>
      </c>
      <c r="BE711" s="52">
        <v>41</v>
      </c>
      <c r="BF711" s="103">
        <v>4111</v>
      </c>
      <c r="BG711" s="277"/>
    </row>
    <row r="712" spans="1:59" s="63" customFormat="1" ht="12.75" x14ac:dyDescent="0.2">
      <c r="A712" s="196">
        <v>4</v>
      </c>
      <c r="B712" s="197" t="s">
        <v>422</v>
      </c>
      <c r="C712" s="208">
        <v>41</v>
      </c>
      <c r="D712" s="209" t="s">
        <v>423</v>
      </c>
      <c r="E712" s="212">
        <v>4111</v>
      </c>
      <c r="F712" s="213" t="s">
        <v>424</v>
      </c>
      <c r="G712" s="232"/>
      <c r="H712" s="97"/>
      <c r="I712" s="224"/>
      <c r="J712" s="98"/>
      <c r="K712" s="98"/>
      <c r="L712" s="98"/>
      <c r="M712" s="96"/>
      <c r="N712" s="307"/>
      <c r="O712" s="246"/>
      <c r="P712" s="124"/>
      <c r="Q712" s="99"/>
      <c r="R712" s="99"/>
      <c r="S712" s="99"/>
      <c r="T712" s="99"/>
      <c r="U712" s="99"/>
      <c r="V712" s="99"/>
      <c r="W712" s="99"/>
      <c r="X712" s="99"/>
      <c r="Y712" s="100"/>
      <c r="Z712" s="100"/>
      <c r="AA712" s="100"/>
      <c r="AB712" s="99"/>
      <c r="AC712" s="99"/>
      <c r="AD712" s="99"/>
      <c r="AE712" s="99"/>
      <c r="AF712" s="99"/>
      <c r="AG712" s="99"/>
      <c r="AH712" s="99"/>
      <c r="AI712" s="99"/>
      <c r="AJ712" s="100"/>
      <c r="AK712" s="100"/>
      <c r="AL712" s="100"/>
      <c r="AM712" s="99"/>
      <c r="AN712" s="99"/>
      <c r="AO712" s="99"/>
      <c r="AP712" s="99"/>
      <c r="AQ712" s="99"/>
      <c r="AR712" s="99"/>
      <c r="AS712" s="99"/>
      <c r="AT712" s="99"/>
      <c r="AU712" s="99"/>
      <c r="AV712" s="99"/>
      <c r="AW712" s="99"/>
      <c r="AX712" s="100"/>
      <c r="AY712" s="100"/>
      <c r="AZ712" s="101"/>
      <c r="BA712" s="102"/>
      <c r="BB712" s="95"/>
      <c r="BC712" s="95"/>
      <c r="BD712" s="41">
        <v>4</v>
      </c>
      <c r="BE712" s="52">
        <v>41</v>
      </c>
      <c r="BF712" s="103">
        <v>4111</v>
      </c>
      <c r="BG712" s="277"/>
    </row>
    <row r="713" spans="1:59" s="63" customFormat="1" ht="12.75" x14ac:dyDescent="0.2">
      <c r="A713" s="196">
        <v>4</v>
      </c>
      <c r="B713" s="197" t="s">
        <v>422</v>
      </c>
      <c r="C713" s="208">
        <v>41</v>
      </c>
      <c r="D713" s="209" t="s">
        <v>423</v>
      </c>
      <c r="E713" s="212">
        <v>4111</v>
      </c>
      <c r="F713" s="213" t="s">
        <v>424</v>
      </c>
      <c r="G713" s="231" t="s">
        <v>425</v>
      </c>
      <c r="H713" s="65"/>
      <c r="I713" s="222"/>
      <c r="J713" s="66"/>
      <c r="K713" s="66"/>
      <c r="L713" s="66"/>
      <c r="M713" s="64"/>
      <c r="N713" s="304"/>
      <c r="O713" s="305"/>
      <c r="P713" s="127"/>
      <c r="Q713" s="67"/>
      <c r="R713" s="67"/>
      <c r="S713" s="67"/>
      <c r="T713" s="67"/>
      <c r="U713" s="67"/>
      <c r="V713" s="67"/>
      <c r="W713" s="67"/>
      <c r="X713" s="67"/>
      <c r="Y713" s="68"/>
      <c r="Z713" s="68"/>
      <c r="AA713" s="68"/>
      <c r="AB713" s="67"/>
      <c r="AC713" s="67"/>
      <c r="AD713" s="67"/>
      <c r="AE713" s="67"/>
      <c r="AF713" s="67"/>
      <c r="AG713" s="67"/>
      <c r="AH713" s="67"/>
      <c r="AI713" s="67"/>
      <c r="AJ713" s="68"/>
      <c r="AK713" s="68"/>
      <c r="AL713" s="68"/>
      <c r="AM713" s="67"/>
      <c r="AN713" s="67"/>
      <c r="AO713" s="67"/>
      <c r="AP713" s="67"/>
      <c r="AQ713" s="67"/>
      <c r="AR713" s="67"/>
      <c r="AS713" s="67"/>
      <c r="AT713" s="67"/>
      <c r="AU713" s="67"/>
      <c r="AV713" s="67"/>
      <c r="AW713" s="67"/>
      <c r="AX713" s="68"/>
      <c r="AY713" s="68"/>
      <c r="AZ713" s="69"/>
      <c r="BA713" s="70"/>
      <c r="BB713" s="71"/>
      <c r="BC713" s="95"/>
      <c r="BD713" s="41">
        <v>4</v>
      </c>
      <c r="BE713" s="52">
        <v>41</v>
      </c>
      <c r="BF713" s="103">
        <v>4111</v>
      </c>
      <c r="BG713" s="275"/>
    </row>
    <row r="714" spans="1:59" s="63" customFormat="1" ht="12.75" x14ac:dyDescent="0.2">
      <c r="A714" s="196">
        <v>4</v>
      </c>
      <c r="B714" s="197" t="s">
        <v>422</v>
      </c>
      <c r="C714" s="208">
        <v>41</v>
      </c>
      <c r="D714" s="209" t="s">
        <v>423</v>
      </c>
      <c r="E714" s="212">
        <v>4111</v>
      </c>
      <c r="F714" s="213" t="s">
        <v>424</v>
      </c>
      <c r="G714" s="231" t="s">
        <v>425</v>
      </c>
      <c r="H714" s="72" t="s">
        <v>47</v>
      </c>
      <c r="I714" s="223"/>
      <c r="J714" s="73"/>
      <c r="K714" s="73"/>
      <c r="L714" s="73"/>
      <c r="M714" s="74"/>
      <c r="N714" s="247"/>
      <c r="O714" s="306"/>
      <c r="P714" s="105"/>
      <c r="Q714" s="75"/>
      <c r="R714" s="75"/>
      <c r="S714" s="75"/>
      <c r="T714" s="75"/>
      <c r="U714" s="75"/>
      <c r="V714" s="75"/>
      <c r="W714" s="75"/>
      <c r="X714" s="75"/>
      <c r="Y714" s="76">
        <f>IF(ISNUMBER(VLOOKUP(Y716,P$7:W$7,MATCH(Y716,P$7:W$7))),VLOOKUP(Y716,P$7:W$7,MATCH(Y716,P$7:W$7)),IF(N718=0,"No Data",IF(Y716&gt;0,"&lt;100",0)))</f>
        <v>25000</v>
      </c>
      <c r="Z714" s="77">
        <f>IF(ISNUMBER(VLOOKUP(Z718,P$7:W$7,MATCH(Z718,P$7:W$7))),VLOOKUP(Z718,P$7:W$7,MATCH(Z718,P$7:W$7)),IF(N718=0,"No Data",IF(Z718&gt;0,"&lt;100",0)))</f>
        <v>25000</v>
      </c>
      <c r="AA714" s="106">
        <f>IF(ISNUMBER(Z714),Z714,0)</f>
        <v>25000</v>
      </c>
      <c r="AB714" s="75"/>
      <c r="AC714" s="75"/>
      <c r="AD714" s="75"/>
      <c r="AE714" s="75"/>
      <c r="AF714" s="75"/>
      <c r="AG714" s="75"/>
      <c r="AH714" s="75"/>
      <c r="AI714" s="75"/>
      <c r="AJ714" s="76">
        <f>IF(ISNUMBER(VLOOKUP(AJ716,AB$7:AH$7,MATCH(AJ716,AB$7:AH$7))),VLOOKUP(AJ716,AB$7:AH$7,MATCH(AJ716,AB$7:AH$7)),IF(N718=0,"No Data",IF(AJ716&gt;0,"&lt;50",0)))</f>
        <v>0</v>
      </c>
      <c r="AK714" s="77">
        <f>IF(ISNUMBER(VLOOKUP(AK718,AB$7:AH$7,MATCH(AK718,AB$7:AH$7))),VLOOKUP(AK718,AB$7:AH$7,MATCH(AK718,AB$7:AH$7)),IF(N718=0,"No Data",IF(AK718&gt;0,"&lt;50",0)))</f>
        <v>0</v>
      </c>
      <c r="AL714" s="106">
        <f>IF(ISNUMBER(AK714),AK714,0)</f>
        <v>0</v>
      </c>
      <c r="AM714" s="75"/>
      <c r="AN714" s="75"/>
      <c r="AO714" s="75"/>
      <c r="AP714" s="75"/>
      <c r="AQ714" s="75"/>
      <c r="AR714" s="75"/>
      <c r="AS714" s="75"/>
      <c r="AT714" s="75"/>
      <c r="AU714" s="75"/>
      <c r="AV714" s="75"/>
      <c r="AW714" s="76">
        <f>IF(ISNUMBER(VLOOKUP(AW716,AM$7:AU$7,MATCH(AW716,AM$7:AU$7))),VLOOKUP(AW716,AM$7:AU$7,MATCH(AW716,AM$7:AU$7)),IF(N718=0,"No Data",IF(AW716&gt;0,"&lt;10",0)))</f>
        <v>100</v>
      </c>
      <c r="AX714" s="77">
        <f>IF(ISNUMBER(VLOOKUP(AX718,AM$7:AU$7,MATCH(AX718,AM$7:AU$7))),VLOOKUP(AX718,AM$7:AU$7,MATCH(AX718,AM$7:AU$7)),IF(N718=0,"No Data",IF(AX718&gt;0,"&lt;10",0)))</f>
        <v>100</v>
      </c>
      <c r="AY714" s="106">
        <f>IF(ISNUMBER(AX714),AX714,0)</f>
        <v>100</v>
      </c>
      <c r="AZ714" s="79"/>
      <c r="BA714" s="80"/>
      <c r="BB714" s="71"/>
      <c r="BC714" s="95"/>
      <c r="BD714" s="41">
        <v>4</v>
      </c>
      <c r="BE714" s="52">
        <v>41</v>
      </c>
      <c r="BF714" s="103">
        <v>4111</v>
      </c>
      <c r="BG714" s="276" t="s">
        <v>47</v>
      </c>
    </row>
    <row r="715" spans="1:59" s="63" customFormat="1" ht="12.75" x14ac:dyDescent="0.2">
      <c r="A715" s="196">
        <v>4</v>
      </c>
      <c r="B715" s="197" t="s">
        <v>422</v>
      </c>
      <c r="C715" s="208">
        <v>41</v>
      </c>
      <c r="D715" s="209" t="s">
        <v>423</v>
      </c>
      <c r="E715" s="212">
        <v>4111</v>
      </c>
      <c r="F715" s="213" t="s">
        <v>424</v>
      </c>
      <c r="G715" s="231" t="s">
        <v>425</v>
      </c>
      <c r="H715" s="81" t="s">
        <v>48</v>
      </c>
      <c r="I715" s="223"/>
      <c r="J715" s="73"/>
      <c r="K715" s="73"/>
      <c r="L715" s="73"/>
      <c r="M715" s="74"/>
      <c r="N715" s="247"/>
      <c r="O715" s="306"/>
      <c r="P715" s="105"/>
      <c r="Q715" s="75"/>
      <c r="R715" s="75"/>
      <c r="S715" s="75"/>
      <c r="T715" s="75"/>
      <c r="U715" s="75"/>
      <c r="V715" s="75"/>
      <c r="W715" s="75"/>
      <c r="X715" s="75"/>
      <c r="Y715" s="82">
        <f>MIN(X719:X720)</f>
        <v>25000</v>
      </c>
      <c r="Z715" s="83"/>
      <c r="AA715" s="83"/>
      <c r="AB715" s="75"/>
      <c r="AC715" s="75"/>
      <c r="AD715" s="75"/>
      <c r="AE715" s="75"/>
      <c r="AF715" s="75"/>
      <c r="AG715" s="75"/>
      <c r="AH715" s="75"/>
      <c r="AI715" s="75"/>
      <c r="AJ715" s="82">
        <f>MIN(AI719:AI720)</f>
        <v>0</v>
      </c>
      <c r="AK715" s="83"/>
      <c r="AL715" s="83"/>
      <c r="AM715" s="75"/>
      <c r="AN715" s="75"/>
      <c r="AO715" s="75"/>
      <c r="AP715" s="75"/>
      <c r="AQ715" s="75"/>
      <c r="AR715" s="75"/>
      <c r="AS715" s="75"/>
      <c r="AT715" s="75"/>
      <c r="AU715" s="75"/>
      <c r="AV715" s="75"/>
      <c r="AW715" s="82">
        <f>MIN(AV719:AV720)</f>
        <v>100</v>
      </c>
      <c r="AX715" s="83"/>
      <c r="AY715" s="83"/>
      <c r="AZ715" s="79"/>
      <c r="BA715" s="80"/>
      <c r="BB715" s="71"/>
      <c r="BC715" s="95"/>
      <c r="BD715" s="41">
        <v>4</v>
      </c>
      <c r="BE715" s="52">
        <v>41</v>
      </c>
      <c r="BF715" s="103">
        <v>4111</v>
      </c>
      <c r="BG715" s="278" t="s">
        <v>48</v>
      </c>
    </row>
    <row r="716" spans="1:59" s="63" customFormat="1" ht="12.75" x14ac:dyDescent="0.2">
      <c r="A716" s="196">
        <v>4</v>
      </c>
      <c r="B716" s="197" t="s">
        <v>422</v>
      </c>
      <c r="C716" s="208">
        <v>41</v>
      </c>
      <c r="D716" s="209" t="s">
        <v>423</v>
      </c>
      <c r="E716" s="212">
        <v>4111</v>
      </c>
      <c r="F716" s="213" t="s">
        <v>424</v>
      </c>
      <c r="G716" s="231" t="s">
        <v>425</v>
      </c>
      <c r="H716" s="81" t="s">
        <v>49</v>
      </c>
      <c r="I716" s="223"/>
      <c r="J716" s="73"/>
      <c r="K716" s="73"/>
      <c r="L716" s="73"/>
      <c r="M716" s="74"/>
      <c r="N716" s="247"/>
      <c r="O716" s="306"/>
      <c r="P716" s="105"/>
      <c r="Q716" s="75"/>
      <c r="R716" s="75"/>
      <c r="S716" s="75"/>
      <c r="T716" s="75"/>
      <c r="U716" s="75"/>
      <c r="V716" s="75"/>
      <c r="W716" s="75"/>
      <c r="X716" s="75"/>
      <c r="Y716" s="84">
        <f>IF(ISNUMBER(AVERAGE(X719:X720)),AVERAGE(X719:X720),0)</f>
        <v>25000</v>
      </c>
      <c r="Z716" s="83"/>
      <c r="AA716" s="83"/>
      <c r="AB716" s="75"/>
      <c r="AC716" s="75"/>
      <c r="AD716" s="75"/>
      <c r="AE716" s="75"/>
      <c r="AF716" s="75"/>
      <c r="AG716" s="75"/>
      <c r="AH716" s="75"/>
      <c r="AI716" s="75"/>
      <c r="AJ716" s="84">
        <f>IF(ISNUMBER(AVERAGE(AI719:AI720)),AVERAGE(AI719:AI720),0)</f>
        <v>0</v>
      </c>
      <c r="AK716" s="83"/>
      <c r="AL716" s="83"/>
      <c r="AM716" s="75"/>
      <c r="AN716" s="75"/>
      <c r="AO716" s="75"/>
      <c r="AP716" s="75"/>
      <c r="AQ716" s="75"/>
      <c r="AR716" s="75"/>
      <c r="AS716" s="75"/>
      <c r="AT716" s="75"/>
      <c r="AU716" s="75"/>
      <c r="AV716" s="75"/>
      <c r="AW716" s="84">
        <f>IF(ISNUMBER(AVERAGE(AV719:AV720)),AVERAGE(AV719:AV720),0)</f>
        <v>100</v>
      </c>
      <c r="AX716" s="83"/>
      <c r="AY716" s="83"/>
      <c r="AZ716" s="79"/>
      <c r="BA716" s="80"/>
      <c r="BB716" s="71"/>
      <c r="BC716" s="95"/>
      <c r="BD716" s="41">
        <v>4</v>
      </c>
      <c r="BE716" s="52">
        <v>41</v>
      </c>
      <c r="BF716" s="103">
        <v>4111</v>
      </c>
      <c r="BG716" s="278" t="s">
        <v>49</v>
      </c>
    </row>
    <row r="717" spans="1:59" s="63" customFormat="1" ht="12.75" x14ac:dyDescent="0.2">
      <c r="A717" s="196">
        <v>4</v>
      </c>
      <c r="B717" s="197" t="s">
        <v>422</v>
      </c>
      <c r="C717" s="208">
        <v>41</v>
      </c>
      <c r="D717" s="209" t="s">
        <v>423</v>
      </c>
      <c r="E717" s="212">
        <v>4111</v>
      </c>
      <c r="F717" s="213" t="s">
        <v>424</v>
      </c>
      <c r="G717" s="231" t="s">
        <v>425</v>
      </c>
      <c r="H717" s="81" t="s">
        <v>50</v>
      </c>
      <c r="I717" s="223"/>
      <c r="J717" s="73"/>
      <c r="K717" s="73"/>
      <c r="L717" s="73"/>
      <c r="M717" s="74"/>
      <c r="N717" s="247"/>
      <c r="O717" s="306"/>
      <c r="P717" s="105"/>
      <c r="Q717" s="75"/>
      <c r="R717" s="75"/>
      <c r="S717" s="75"/>
      <c r="T717" s="75"/>
      <c r="U717" s="75"/>
      <c r="V717" s="75"/>
      <c r="W717" s="75"/>
      <c r="X717" s="75"/>
      <c r="Y717" s="84">
        <f>MAX(X719:X720)</f>
        <v>25000</v>
      </c>
      <c r="Z717" s="83"/>
      <c r="AA717" s="83"/>
      <c r="AB717" s="75"/>
      <c r="AC717" s="75"/>
      <c r="AD717" s="75"/>
      <c r="AE717" s="75"/>
      <c r="AF717" s="75"/>
      <c r="AG717" s="75"/>
      <c r="AH717" s="75"/>
      <c r="AI717" s="75"/>
      <c r="AJ717" s="84">
        <f>MAX(AI719:AI720)</f>
        <v>0</v>
      </c>
      <c r="AK717" s="83"/>
      <c r="AL717" s="83"/>
      <c r="AM717" s="75"/>
      <c r="AN717" s="75"/>
      <c r="AO717" s="75"/>
      <c r="AP717" s="75"/>
      <c r="AQ717" s="75"/>
      <c r="AR717" s="75"/>
      <c r="AS717" s="75"/>
      <c r="AT717" s="75"/>
      <c r="AU717" s="75"/>
      <c r="AV717" s="75"/>
      <c r="AW717" s="84">
        <f>MAX(AV719:AV720)</f>
        <v>100</v>
      </c>
      <c r="AX717" s="83"/>
      <c r="AY717" s="83"/>
      <c r="AZ717" s="79"/>
      <c r="BA717" s="80"/>
      <c r="BB717" s="71"/>
      <c r="BC717" s="95"/>
      <c r="BD717" s="41">
        <v>4</v>
      </c>
      <c r="BE717" s="52">
        <v>41</v>
      </c>
      <c r="BF717" s="103">
        <v>4111</v>
      </c>
      <c r="BG717" s="278" t="s">
        <v>50</v>
      </c>
    </row>
    <row r="718" spans="1:59" s="63" customFormat="1" ht="12.75" x14ac:dyDescent="0.2">
      <c r="A718" s="196">
        <v>4</v>
      </c>
      <c r="B718" s="197" t="s">
        <v>422</v>
      </c>
      <c r="C718" s="208">
        <v>41</v>
      </c>
      <c r="D718" s="209" t="s">
        <v>423</v>
      </c>
      <c r="E718" s="212">
        <v>4111</v>
      </c>
      <c r="F718" s="213" t="s">
        <v>424</v>
      </c>
      <c r="G718" s="231" t="s">
        <v>425</v>
      </c>
      <c r="H718" s="85" t="s">
        <v>51</v>
      </c>
      <c r="I718" s="223"/>
      <c r="J718" s="73"/>
      <c r="K718" s="73"/>
      <c r="L718" s="73"/>
      <c r="M718" s="74"/>
      <c r="N718" s="248">
        <f>SUM(N719:N721)</f>
        <v>100</v>
      </c>
      <c r="O718" s="293">
        <f>SUM(O719:O721)</f>
        <v>1</v>
      </c>
      <c r="P718" s="292"/>
      <c r="Q718" s="87"/>
      <c r="R718" s="87"/>
      <c r="S718" s="87"/>
      <c r="T718" s="87"/>
      <c r="U718" s="87"/>
      <c r="V718" s="87"/>
      <c r="W718" s="87"/>
      <c r="X718" s="87"/>
      <c r="Y718" s="88"/>
      <c r="Z718" s="107">
        <f>SUM(Z719:Z721)</f>
        <v>25000</v>
      </c>
      <c r="AA718" s="88"/>
      <c r="AB718" s="87"/>
      <c r="AC718" s="87"/>
      <c r="AD718" s="87"/>
      <c r="AE718" s="87"/>
      <c r="AF718" s="87"/>
      <c r="AG718" s="87"/>
      <c r="AH718" s="87"/>
      <c r="AI718" s="87"/>
      <c r="AJ718" s="88"/>
      <c r="AK718" s="107">
        <f>SUM(AK719:AK721)</f>
        <v>0</v>
      </c>
      <c r="AL718" s="88"/>
      <c r="AM718" s="87"/>
      <c r="AN718" s="87"/>
      <c r="AO718" s="87"/>
      <c r="AP718" s="87"/>
      <c r="AQ718" s="87"/>
      <c r="AR718" s="87"/>
      <c r="AS718" s="87"/>
      <c r="AT718" s="87"/>
      <c r="AU718" s="87"/>
      <c r="AV718" s="87"/>
      <c r="AW718" s="112"/>
      <c r="AX718" s="107">
        <f>SUM(AX719:AX721)</f>
        <v>100</v>
      </c>
      <c r="AY718" s="88"/>
      <c r="AZ718" s="79"/>
      <c r="BA718" s="80"/>
      <c r="BB718" s="71"/>
      <c r="BC718" s="95"/>
      <c r="BD718" s="41">
        <v>4</v>
      </c>
      <c r="BE718" s="52">
        <v>41</v>
      </c>
      <c r="BF718" s="103">
        <v>4111</v>
      </c>
      <c r="BG718" s="279" t="s">
        <v>51</v>
      </c>
    </row>
    <row r="719" spans="1:59" s="63" customFormat="1" ht="12.75" x14ac:dyDescent="0.2">
      <c r="A719" s="196">
        <v>4</v>
      </c>
      <c r="B719" s="197" t="s">
        <v>422</v>
      </c>
      <c r="C719" s="208">
        <v>41</v>
      </c>
      <c r="D719" s="209" t="s">
        <v>423</v>
      </c>
      <c r="E719" s="212">
        <v>4111</v>
      </c>
      <c r="F719" s="213" t="s">
        <v>424</v>
      </c>
      <c r="G719" s="231" t="s">
        <v>425</v>
      </c>
      <c r="H719" s="89" t="s">
        <v>52</v>
      </c>
      <c r="I719" s="90" t="s">
        <v>426</v>
      </c>
      <c r="J719" s="89" t="s">
        <v>425</v>
      </c>
      <c r="K719" s="90" t="s">
        <v>68</v>
      </c>
      <c r="L719" s="90" t="s">
        <v>69</v>
      </c>
      <c r="M719" s="91" t="s">
        <v>425</v>
      </c>
      <c r="N719" s="312">
        <v>100</v>
      </c>
      <c r="O719" s="313">
        <f>N719/N718</f>
        <v>1</v>
      </c>
      <c r="P719" s="104"/>
      <c r="Q719" s="92"/>
      <c r="R719" s="92"/>
      <c r="S719" s="92"/>
      <c r="T719" s="92"/>
      <c r="U719" s="92"/>
      <c r="V719" s="92"/>
      <c r="W719" s="92">
        <v>1</v>
      </c>
      <c r="X719" s="109">
        <f>P719*P$7+Q719*Q$7+R719*R$7+S719*S$7+T719*T$7+U719*U$7+V719*V$7+W719*W$7</f>
        <v>25000</v>
      </c>
      <c r="Y719" s="83"/>
      <c r="Z719" s="110">
        <f>X719*$O719</f>
        <v>25000</v>
      </c>
      <c r="AA719" s="111"/>
      <c r="AB719" s="92"/>
      <c r="AC719" s="92"/>
      <c r="AD719" s="92"/>
      <c r="AE719" s="92"/>
      <c r="AF719" s="92"/>
      <c r="AG719" s="92"/>
      <c r="AH719" s="92"/>
      <c r="AI719" s="109">
        <f>AB719*AB$7+AC719*AC$7+AD719*AD$7+AE719*AE$7+AF719*AF$7+AG719*AG$7+AH719*AH$7</f>
        <v>0</v>
      </c>
      <c r="AJ719" s="83"/>
      <c r="AK719" s="110">
        <f>AI719*$O719</f>
        <v>0</v>
      </c>
      <c r="AL719" s="111"/>
      <c r="AM719" s="92"/>
      <c r="AN719" s="92"/>
      <c r="AO719" s="92"/>
      <c r="AP719" s="92">
        <v>1</v>
      </c>
      <c r="AQ719" s="92"/>
      <c r="AR719" s="92"/>
      <c r="AS719" s="92"/>
      <c r="AT719" s="92"/>
      <c r="AU719" s="92"/>
      <c r="AV719" s="109">
        <f>AM719*AM$7+AN719*AN$7+AO719*AO$7+AP719*AP$7+AQ719*AQ$7+AR719*AR$7+AS719*AS$7+AT719*AT$7+AU719*AU$7</f>
        <v>100</v>
      </c>
      <c r="AW719" s="75"/>
      <c r="AX719" s="110">
        <f>AV719*$O719</f>
        <v>100</v>
      </c>
      <c r="AY719" s="111"/>
      <c r="AZ719" s="93"/>
      <c r="BA719" s="94" t="s">
        <v>105</v>
      </c>
      <c r="BB719" s="71"/>
      <c r="BC719" s="95"/>
      <c r="BD719" s="41">
        <v>4</v>
      </c>
      <c r="BE719" s="52">
        <v>41</v>
      </c>
      <c r="BF719" s="103">
        <v>4111</v>
      </c>
      <c r="BG719" s="280" t="s">
        <v>52</v>
      </c>
    </row>
    <row r="720" spans="1:59" s="63" customFormat="1" ht="12.75" x14ac:dyDescent="0.2">
      <c r="A720" s="196">
        <v>4</v>
      </c>
      <c r="B720" s="197" t="s">
        <v>422</v>
      </c>
      <c r="C720" s="208">
        <v>41</v>
      </c>
      <c r="D720" s="209" t="s">
        <v>423</v>
      </c>
      <c r="E720" s="212">
        <v>4111</v>
      </c>
      <c r="F720" s="213" t="s">
        <v>424</v>
      </c>
      <c r="G720" s="231" t="s">
        <v>425</v>
      </c>
      <c r="H720" s="65"/>
      <c r="I720" s="222"/>
      <c r="J720" s="66"/>
      <c r="K720" s="66"/>
      <c r="L720" s="66"/>
      <c r="M720" s="64"/>
      <c r="N720" s="304"/>
      <c r="O720" s="305"/>
      <c r="P720" s="127"/>
      <c r="Q720" s="67"/>
      <c r="R720" s="67"/>
      <c r="S720" s="67"/>
      <c r="T720" s="67"/>
      <c r="U720" s="67"/>
      <c r="V720" s="67"/>
      <c r="W720" s="67"/>
      <c r="X720" s="67"/>
      <c r="Y720" s="68"/>
      <c r="Z720" s="68"/>
      <c r="AA720" s="68"/>
      <c r="AB720" s="67"/>
      <c r="AC720" s="67"/>
      <c r="AD720" s="67"/>
      <c r="AE720" s="67"/>
      <c r="AF720" s="67"/>
      <c r="AG720" s="67"/>
      <c r="AH720" s="67"/>
      <c r="AI720" s="67"/>
      <c r="AJ720" s="68"/>
      <c r="AK720" s="68"/>
      <c r="AL720" s="68"/>
      <c r="AM720" s="67"/>
      <c r="AN720" s="67"/>
      <c r="AO720" s="67"/>
      <c r="AP720" s="67"/>
      <c r="AQ720" s="67"/>
      <c r="AR720" s="67"/>
      <c r="AS720" s="67"/>
      <c r="AT720" s="67"/>
      <c r="AU720" s="67"/>
      <c r="AV720" s="67"/>
      <c r="AW720" s="67"/>
      <c r="AX720" s="68"/>
      <c r="AY720" s="68"/>
      <c r="AZ720" s="69"/>
      <c r="BA720" s="70"/>
      <c r="BB720" s="71"/>
      <c r="BC720" s="95"/>
      <c r="BD720" s="41">
        <v>4</v>
      </c>
      <c r="BE720" s="52">
        <v>41</v>
      </c>
      <c r="BF720" s="103">
        <v>4111</v>
      </c>
      <c r="BG720" s="275"/>
    </row>
    <row r="721" spans="1:59" s="63" customFormat="1" ht="12.75" x14ac:dyDescent="0.2">
      <c r="A721" s="196">
        <v>4</v>
      </c>
      <c r="B721" s="197" t="s">
        <v>422</v>
      </c>
      <c r="C721" s="208">
        <v>41</v>
      </c>
      <c r="D721" s="209" t="s">
        <v>423</v>
      </c>
      <c r="E721" s="212">
        <v>4111</v>
      </c>
      <c r="F721" s="213" t="s">
        <v>424</v>
      </c>
      <c r="G721" s="232"/>
      <c r="H721" s="97"/>
      <c r="I721" s="224"/>
      <c r="J721" s="98"/>
      <c r="K721" s="98"/>
      <c r="L721" s="98"/>
      <c r="M721" s="96"/>
      <c r="N721" s="307"/>
      <c r="O721" s="246"/>
      <c r="P721" s="124"/>
      <c r="Q721" s="99"/>
      <c r="R721" s="99"/>
      <c r="S721" s="99"/>
      <c r="T721" s="99"/>
      <c r="U721" s="99"/>
      <c r="V721" s="99"/>
      <c r="W721" s="99"/>
      <c r="X721" s="99"/>
      <c r="Y721" s="100"/>
      <c r="Z721" s="100"/>
      <c r="AA721" s="100"/>
      <c r="AB721" s="99"/>
      <c r="AC721" s="99"/>
      <c r="AD721" s="99"/>
      <c r="AE721" s="99"/>
      <c r="AF721" s="99"/>
      <c r="AG721" s="99"/>
      <c r="AH721" s="99"/>
      <c r="AI721" s="99"/>
      <c r="AJ721" s="100"/>
      <c r="AK721" s="100"/>
      <c r="AL721" s="100"/>
      <c r="AM721" s="99"/>
      <c r="AN721" s="99"/>
      <c r="AO721" s="99"/>
      <c r="AP721" s="99"/>
      <c r="AQ721" s="99"/>
      <c r="AR721" s="99"/>
      <c r="AS721" s="99"/>
      <c r="AT721" s="99"/>
      <c r="AU721" s="99"/>
      <c r="AV721" s="99"/>
      <c r="AW721" s="99"/>
      <c r="AX721" s="100"/>
      <c r="AY721" s="100"/>
      <c r="AZ721" s="101"/>
      <c r="BA721" s="102"/>
      <c r="BB721" s="95"/>
      <c r="BC721" s="95"/>
      <c r="BD721" s="41">
        <v>4</v>
      </c>
      <c r="BE721" s="52">
        <v>41</v>
      </c>
      <c r="BF721" s="103">
        <v>4111</v>
      </c>
      <c r="BG721" s="277"/>
    </row>
    <row r="722" spans="1:59" s="63" customFormat="1" ht="12.75" x14ac:dyDescent="0.2">
      <c r="A722" s="196">
        <v>4</v>
      </c>
      <c r="B722" s="197" t="s">
        <v>422</v>
      </c>
      <c r="C722" s="208">
        <v>41</v>
      </c>
      <c r="D722" s="209" t="s">
        <v>423</v>
      </c>
      <c r="E722" s="210">
        <v>4121</v>
      </c>
      <c r="F722" s="211" t="s">
        <v>433</v>
      </c>
      <c r="G722" s="230"/>
      <c r="H722" s="56"/>
      <c r="I722" s="221"/>
      <c r="J722" s="57"/>
      <c r="K722" s="57"/>
      <c r="L722" s="57"/>
      <c r="M722" s="55"/>
      <c r="N722" s="303"/>
      <c r="O722" s="245"/>
      <c r="P722" s="122"/>
      <c r="Q722" s="122"/>
      <c r="R722" s="122"/>
      <c r="S722" s="122"/>
      <c r="T722" s="122"/>
      <c r="U722" s="122"/>
      <c r="V722" s="122"/>
      <c r="W722" s="122"/>
      <c r="X722" s="122"/>
      <c r="Y722" s="59"/>
      <c r="Z722" s="123"/>
      <c r="AA722" s="123"/>
      <c r="AB722" s="122"/>
      <c r="AC722" s="122"/>
      <c r="AD722" s="122"/>
      <c r="AE722" s="122"/>
      <c r="AF722" s="122"/>
      <c r="AG722" s="122"/>
      <c r="AH722" s="122"/>
      <c r="AI722" s="122"/>
      <c r="AJ722" s="59"/>
      <c r="AK722" s="123"/>
      <c r="AL722" s="123"/>
      <c r="AM722" s="122"/>
      <c r="AN722" s="122"/>
      <c r="AO722" s="122"/>
      <c r="AP722" s="122"/>
      <c r="AQ722" s="122"/>
      <c r="AR722" s="122"/>
      <c r="AS722" s="122"/>
      <c r="AT722" s="122"/>
      <c r="AU722" s="122"/>
      <c r="AV722" s="122"/>
      <c r="AW722" s="58"/>
      <c r="AX722" s="123"/>
      <c r="AY722" s="59"/>
      <c r="AZ722" s="60"/>
      <c r="BA722" s="61"/>
      <c r="BB722" s="54"/>
      <c r="BC722" s="54"/>
      <c r="BD722" s="41">
        <v>4</v>
      </c>
      <c r="BE722" s="52">
        <v>41</v>
      </c>
      <c r="BF722" s="62">
        <v>4121</v>
      </c>
      <c r="BG722" s="274"/>
    </row>
    <row r="723" spans="1:59" s="63" customFormat="1" ht="12.75" x14ac:dyDescent="0.2">
      <c r="A723" s="196">
        <v>4</v>
      </c>
      <c r="B723" s="197" t="s">
        <v>422</v>
      </c>
      <c r="C723" s="208">
        <v>41</v>
      </c>
      <c r="D723" s="209" t="s">
        <v>423</v>
      </c>
      <c r="E723" s="210">
        <v>4121</v>
      </c>
      <c r="F723" s="211" t="s">
        <v>433</v>
      </c>
      <c r="G723" s="230"/>
      <c r="H723" s="56"/>
      <c r="I723" s="221"/>
      <c r="J723" s="57"/>
      <c r="K723" s="57"/>
      <c r="L723" s="57"/>
      <c r="M723" s="55"/>
      <c r="N723" s="303"/>
      <c r="O723" s="245"/>
      <c r="P723" s="122"/>
      <c r="Q723" s="58"/>
      <c r="R723" s="58"/>
      <c r="S723" s="58"/>
      <c r="T723" s="58"/>
      <c r="U723" s="58"/>
      <c r="V723" s="58"/>
      <c r="W723" s="58"/>
      <c r="X723" s="58"/>
      <c r="Y723" s="59"/>
      <c r="Z723" s="59"/>
      <c r="AA723" s="59"/>
      <c r="AB723" s="58"/>
      <c r="AC723" s="58"/>
      <c r="AD723" s="58"/>
      <c r="AE723" s="58"/>
      <c r="AF723" s="58"/>
      <c r="AG723" s="58"/>
      <c r="AH723" s="58"/>
      <c r="AI723" s="58"/>
      <c r="AJ723" s="59"/>
      <c r="AK723" s="59"/>
      <c r="AL723" s="59"/>
      <c r="AM723" s="58"/>
      <c r="AN723" s="58"/>
      <c r="AO723" s="58"/>
      <c r="AP723" s="58"/>
      <c r="AQ723" s="58"/>
      <c r="AR723" s="58"/>
      <c r="AS723" s="58"/>
      <c r="AT723" s="58"/>
      <c r="AU723" s="58"/>
      <c r="AV723" s="58"/>
      <c r="AW723" s="58"/>
      <c r="AX723" s="59"/>
      <c r="AY723" s="59"/>
      <c r="AZ723" s="60"/>
      <c r="BA723" s="61"/>
      <c r="BB723" s="54"/>
      <c r="BC723" s="54"/>
      <c r="BD723" s="41">
        <v>4</v>
      </c>
      <c r="BE723" s="52">
        <v>41</v>
      </c>
      <c r="BF723" s="62">
        <v>4121</v>
      </c>
      <c r="BG723" s="274"/>
    </row>
    <row r="724" spans="1:59" s="63" customFormat="1" ht="12.75" x14ac:dyDescent="0.2">
      <c r="A724" s="196">
        <v>4</v>
      </c>
      <c r="B724" s="197" t="s">
        <v>422</v>
      </c>
      <c r="C724" s="208">
        <v>41</v>
      </c>
      <c r="D724" s="209" t="s">
        <v>423</v>
      </c>
      <c r="E724" s="210">
        <v>4121</v>
      </c>
      <c r="F724" s="211" t="s">
        <v>433</v>
      </c>
      <c r="G724" s="231" t="s">
        <v>434</v>
      </c>
      <c r="H724" s="65"/>
      <c r="I724" s="222"/>
      <c r="J724" s="66"/>
      <c r="K724" s="66"/>
      <c r="L724" s="66"/>
      <c r="M724" s="64"/>
      <c r="N724" s="308"/>
      <c r="O724" s="309"/>
      <c r="P724" s="127"/>
      <c r="Q724" s="67"/>
      <c r="R724" s="67"/>
      <c r="S724" s="67"/>
      <c r="T724" s="67"/>
      <c r="U724" s="67"/>
      <c r="V724" s="67"/>
      <c r="W724" s="67"/>
      <c r="X724" s="67"/>
      <c r="Y724" s="68"/>
      <c r="Z724" s="68"/>
      <c r="AA724" s="68"/>
      <c r="AB724" s="67"/>
      <c r="AC724" s="67"/>
      <c r="AD724" s="67"/>
      <c r="AE724" s="67"/>
      <c r="AF724" s="67"/>
      <c r="AG724" s="67"/>
      <c r="AH724" s="67"/>
      <c r="AI724" s="67"/>
      <c r="AJ724" s="68"/>
      <c r="AK724" s="68"/>
      <c r="AL724" s="68"/>
      <c r="AM724" s="67"/>
      <c r="AN724" s="67"/>
      <c r="AO724" s="67"/>
      <c r="AP724" s="67"/>
      <c r="AQ724" s="67"/>
      <c r="AR724" s="67"/>
      <c r="AS724" s="67"/>
      <c r="AT724" s="67"/>
      <c r="AU724" s="67"/>
      <c r="AV724" s="67"/>
      <c r="AW724" s="67"/>
      <c r="AX724" s="68"/>
      <c r="AY724" s="68"/>
      <c r="AZ724" s="69"/>
      <c r="BA724" s="70"/>
      <c r="BB724" s="71"/>
      <c r="BC724" s="54"/>
      <c r="BD724" s="41">
        <v>4</v>
      </c>
      <c r="BE724" s="52">
        <v>41</v>
      </c>
      <c r="BF724" s="62">
        <v>4121</v>
      </c>
      <c r="BG724" s="275"/>
    </row>
    <row r="725" spans="1:59" s="63" customFormat="1" ht="12.75" x14ac:dyDescent="0.2">
      <c r="A725" s="196">
        <v>4</v>
      </c>
      <c r="B725" s="197" t="s">
        <v>422</v>
      </c>
      <c r="C725" s="208">
        <v>41</v>
      </c>
      <c r="D725" s="209" t="s">
        <v>423</v>
      </c>
      <c r="E725" s="210">
        <v>4121</v>
      </c>
      <c r="F725" s="211" t="s">
        <v>433</v>
      </c>
      <c r="G725" s="231" t="s">
        <v>434</v>
      </c>
      <c r="H725" s="72" t="s">
        <v>47</v>
      </c>
      <c r="I725" s="223"/>
      <c r="J725" s="73"/>
      <c r="K725" s="73"/>
      <c r="L725" s="73"/>
      <c r="M725" s="74"/>
      <c r="N725" s="247"/>
      <c r="O725" s="306"/>
      <c r="P725" s="105"/>
      <c r="Q725" s="75"/>
      <c r="R725" s="75"/>
      <c r="S725" s="75"/>
      <c r="T725" s="75"/>
      <c r="U725" s="75"/>
      <c r="V725" s="75"/>
      <c r="W725" s="75"/>
      <c r="X725" s="75"/>
      <c r="Y725" s="76">
        <f>IF(ISNUMBER(VLOOKUP(Y727,P$7:W$7,MATCH(Y727,P$7:W$7))),VLOOKUP(Y727,P$7:W$7,MATCH(Y727,P$7:W$7)),IF(N729=0,"No Data",IF(Y727&gt;0,"&lt;100",0)))</f>
        <v>10000</v>
      </c>
      <c r="Z725" s="77">
        <f>IF(ISNUMBER(VLOOKUP(Z729,P$7:W$7,MATCH(Z729,P$7:W$7))),VLOOKUP(Z729,P$7:W$7,MATCH(Z729,P$7:W$7)),IF(N729=0,"No Data",IF(Z729&gt;0,"&lt;100",0)))</f>
        <v>10000</v>
      </c>
      <c r="AA725" s="106">
        <f>IF(ISNUMBER(Z725),Z725,0)</f>
        <v>10000</v>
      </c>
      <c r="AB725" s="75"/>
      <c r="AC725" s="75"/>
      <c r="AD725" s="75"/>
      <c r="AE725" s="75"/>
      <c r="AF725" s="75"/>
      <c r="AG725" s="75"/>
      <c r="AH725" s="75"/>
      <c r="AI725" s="75"/>
      <c r="AJ725" s="76">
        <f>IF(ISNUMBER(VLOOKUP(AJ727,AB$7:AH$7,MATCH(AJ727,AB$7:AH$7))),VLOOKUP(AJ727,AB$7:AH$7,MATCH(AJ727,AB$7:AH$7)),IF(N729=0,"No Data",IF(AJ727&gt;0,"&lt;50",0)))</f>
        <v>0</v>
      </c>
      <c r="AK725" s="77">
        <f>IF(ISNUMBER(VLOOKUP(AK729,AB$7:AH$7,MATCH(AK729,AB$7:AH$7))),VLOOKUP(AK729,AB$7:AH$7,MATCH(AK729,AB$7:AH$7)),IF(N729=0,"No Data",IF(AK729&gt;0,"&lt;50",0)))</f>
        <v>0</v>
      </c>
      <c r="AL725" s="106">
        <f>IF(ISNUMBER(AK725),AK725,0)</f>
        <v>0</v>
      </c>
      <c r="AM725" s="75"/>
      <c r="AN725" s="75"/>
      <c r="AO725" s="75"/>
      <c r="AP725" s="75"/>
      <c r="AQ725" s="75"/>
      <c r="AR725" s="75"/>
      <c r="AS725" s="75"/>
      <c r="AT725" s="75"/>
      <c r="AU725" s="75"/>
      <c r="AV725" s="75"/>
      <c r="AW725" s="76">
        <f>IF(ISNUMBER(VLOOKUP(AW727,AM$7:AU$7,MATCH(AW727,AM$7:AU$7))),VLOOKUP(AW727,AM$7:AU$7,MATCH(AW727,AM$7:AU$7)),IF(N729=0,"No Data",IF(AW727&gt;0,"&lt;10",0)))</f>
        <v>500</v>
      </c>
      <c r="AX725" s="77">
        <f>IF(ISNUMBER(VLOOKUP(AX729,AM$7:AU$7,MATCH(AX729,AM$7:AU$7))),VLOOKUP(AX729,AM$7:AU$7,MATCH(AX729,AM$7:AU$7)),IF(N729=0,"No Data",IF(AX729&gt;0,"&lt;10",0)))</f>
        <v>1000</v>
      </c>
      <c r="AY725" s="106">
        <f>IF(ISNUMBER(AX725),AX725,0)</f>
        <v>1000</v>
      </c>
      <c r="AZ725" s="79"/>
      <c r="BA725" s="80"/>
      <c r="BB725" s="71"/>
      <c r="BC725" s="54"/>
      <c r="BD725" s="41">
        <v>4</v>
      </c>
      <c r="BE725" s="52">
        <v>41</v>
      </c>
      <c r="BF725" s="62">
        <v>4121</v>
      </c>
      <c r="BG725" s="276" t="s">
        <v>47</v>
      </c>
    </row>
    <row r="726" spans="1:59" s="63" customFormat="1" ht="12.75" x14ac:dyDescent="0.2">
      <c r="A726" s="196">
        <v>4</v>
      </c>
      <c r="B726" s="197" t="s">
        <v>422</v>
      </c>
      <c r="C726" s="208">
        <v>41</v>
      </c>
      <c r="D726" s="209" t="s">
        <v>423</v>
      </c>
      <c r="E726" s="210">
        <v>4121</v>
      </c>
      <c r="F726" s="211" t="s">
        <v>433</v>
      </c>
      <c r="G726" s="231" t="s">
        <v>434</v>
      </c>
      <c r="H726" s="81" t="s">
        <v>48</v>
      </c>
      <c r="I726" s="223"/>
      <c r="J726" s="73"/>
      <c r="K726" s="73"/>
      <c r="L726" s="73"/>
      <c r="M726" s="74"/>
      <c r="N726" s="247"/>
      <c r="O726" s="306"/>
      <c r="P726" s="105"/>
      <c r="Q726" s="75"/>
      <c r="R726" s="75"/>
      <c r="S726" s="75"/>
      <c r="T726" s="75"/>
      <c r="U726" s="75"/>
      <c r="V726" s="75"/>
      <c r="W726" s="75"/>
      <c r="X726" s="75"/>
      <c r="Y726" s="82">
        <f>MIN(X730:X733)</f>
        <v>100</v>
      </c>
      <c r="Z726" s="83"/>
      <c r="AA726" s="83"/>
      <c r="AB726" s="75"/>
      <c r="AC726" s="75"/>
      <c r="AD726" s="75"/>
      <c r="AE726" s="75"/>
      <c r="AF726" s="75"/>
      <c r="AG726" s="75"/>
      <c r="AH726" s="75"/>
      <c r="AI726" s="75"/>
      <c r="AJ726" s="82">
        <f>MIN(AI730:AI733)</f>
        <v>0</v>
      </c>
      <c r="AK726" s="83"/>
      <c r="AL726" s="83"/>
      <c r="AM726" s="75"/>
      <c r="AN726" s="75"/>
      <c r="AO726" s="75"/>
      <c r="AP726" s="75"/>
      <c r="AQ726" s="75"/>
      <c r="AR726" s="75"/>
      <c r="AS726" s="75"/>
      <c r="AT726" s="75"/>
      <c r="AU726" s="75"/>
      <c r="AV726" s="75"/>
      <c r="AW726" s="82">
        <f>MIN(AV730:AV733)</f>
        <v>100</v>
      </c>
      <c r="AX726" s="83"/>
      <c r="AY726" s="83"/>
      <c r="AZ726" s="79"/>
      <c r="BA726" s="80"/>
      <c r="BB726" s="71"/>
      <c r="BC726" s="54"/>
      <c r="BD726" s="41">
        <v>4</v>
      </c>
      <c r="BE726" s="52">
        <v>41</v>
      </c>
      <c r="BF726" s="62">
        <v>4121</v>
      </c>
      <c r="BG726" s="278" t="s">
        <v>48</v>
      </c>
    </row>
    <row r="727" spans="1:59" s="63" customFormat="1" ht="12.75" x14ac:dyDescent="0.2">
      <c r="A727" s="196">
        <v>4</v>
      </c>
      <c r="B727" s="197" t="s">
        <v>422</v>
      </c>
      <c r="C727" s="208">
        <v>41</v>
      </c>
      <c r="D727" s="209" t="s">
        <v>423</v>
      </c>
      <c r="E727" s="210">
        <v>4121</v>
      </c>
      <c r="F727" s="211" t="s">
        <v>433</v>
      </c>
      <c r="G727" s="231" t="s">
        <v>434</v>
      </c>
      <c r="H727" s="81" t="s">
        <v>49</v>
      </c>
      <c r="I727" s="223"/>
      <c r="J727" s="73"/>
      <c r="K727" s="73"/>
      <c r="L727" s="73"/>
      <c r="M727" s="74"/>
      <c r="N727" s="247"/>
      <c r="O727" s="306"/>
      <c r="P727" s="105"/>
      <c r="Q727" s="75"/>
      <c r="R727" s="75"/>
      <c r="S727" s="75"/>
      <c r="T727" s="75"/>
      <c r="U727" s="75"/>
      <c r="V727" s="75"/>
      <c r="W727" s="75"/>
      <c r="X727" s="75"/>
      <c r="Y727" s="84">
        <f>IF(ISNUMBER(AVERAGE(X730:X733)),AVERAGE(X730:X733),0)</f>
        <v>18775</v>
      </c>
      <c r="Z727" s="83"/>
      <c r="AA727" s="83"/>
      <c r="AB727" s="75"/>
      <c r="AC727" s="75"/>
      <c r="AD727" s="75"/>
      <c r="AE727" s="75"/>
      <c r="AF727" s="75"/>
      <c r="AG727" s="75"/>
      <c r="AH727" s="75"/>
      <c r="AI727" s="75"/>
      <c r="AJ727" s="84">
        <f>IF(ISNUMBER(AVERAGE(AI730:AI733)),AVERAGE(AI730:AI733),0)</f>
        <v>0</v>
      </c>
      <c r="AK727" s="83"/>
      <c r="AL727" s="83"/>
      <c r="AM727" s="75"/>
      <c r="AN727" s="75"/>
      <c r="AO727" s="75"/>
      <c r="AP727" s="75"/>
      <c r="AQ727" s="75"/>
      <c r="AR727" s="75"/>
      <c r="AS727" s="75"/>
      <c r="AT727" s="75"/>
      <c r="AU727" s="75"/>
      <c r="AV727" s="75"/>
      <c r="AW727" s="84">
        <f>IF(ISNUMBER(AVERAGE(AV730:AV733)),AVERAGE(AV730:AV733),0)</f>
        <v>700</v>
      </c>
      <c r="AX727" s="83"/>
      <c r="AY727" s="83"/>
      <c r="AZ727" s="79"/>
      <c r="BA727" s="80"/>
      <c r="BB727" s="71"/>
      <c r="BC727" s="54"/>
      <c r="BD727" s="41">
        <v>4</v>
      </c>
      <c r="BE727" s="52">
        <v>41</v>
      </c>
      <c r="BF727" s="62">
        <v>4121</v>
      </c>
      <c r="BG727" s="278" t="s">
        <v>49</v>
      </c>
    </row>
    <row r="728" spans="1:59" s="63" customFormat="1" ht="12.75" x14ac:dyDescent="0.2">
      <c r="A728" s="196">
        <v>4</v>
      </c>
      <c r="B728" s="197" t="s">
        <v>422</v>
      </c>
      <c r="C728" s="208">
        <v>41</v>
      </c>
      <c r="D728" s="209" t="s">
        <v>423</v>
      </c>
      <c r="E728" s="210">
        <v>4121</v>
      </c>
      <c r="F728" s="211" t="s">
        <v>433</v>
      </c>
      <c r="G728" s="231" t="s">
        <v>434</v>
      </c>
      <c r="H728" s="81" t="s">
        <v>50</v>
      </c>
      <c r="I728" s="223"/>
      <c r="J728" s="73"/>
      <c r="K728" s="73"/>
      <c r="L728" s="73"/>
      <c r="M728" s="74"/>
      <c r="N728" s="247"/>
      <c r="O728" s="306"/>
      <c r="P728" s="105"/>
      <c r="Q728" s="75"/>
      <c r="R728" s="75"/>
      <c r="S728" s="75"/>
      <c r="T728" s="75"/>
      <c r="U728" s="75"/>
      <c r="V728" s="75"/>
      <c r="W728" s="75"/>
      <c r="X728" s="75"/>
      <c r="Y728" s="84">
        <f>MAX(X730:X733)</f>
        <v>25000</v>
      </c>
      <c r="Z728" s="83"/>
      <c r="AA728" s="83"/>
      <c r="AB728" s="75"/>
      <c r="AC728" s="75"/>
      <c r="AD728" s="75"/>
      <c r="AE728" s="75"/>
      <c r="AF728" s="75"/>
      <c r="AG728" s="75"/>
      <c r="AH728" s="75"/>
      <c r="AI728" s="75"/>
      <c r="AJ728" s="84">
        <f>MAX(AI730:AI733)</f>
        <v>0</v>
      </c>
      <c r="AK728" s="83"/>
      <c r="AL728" s="83"/>
      <c r="AM728" s="75"/>
      <c r="AN728" s="75"/>
      <c r="AO728" s="75"/>
      <c r="AP728" s="75"/>
      <c r="AQ728" s="75"/>
      <c r="AR728" s="75"/>
      <c r="AS728" s="75"/>
      <c r="AT728" s="75"/>
      <c r="AU728" s="75"/>
      <c r="AV728" s="75"/>
      <c r="AW728" s="84">
        <f>MAX(AV730:AV733)</f>
        <v>2500</v>
      </c>
      <c r="AX728" s="83"/>
      <c r="AY728" s="83"/>
      <c r="AZ728" s="79"/>
      <c r="BA728" s="80"/>
      <c r="BB728" s="71"/>
      <c r="BC728" s="54"/>
      <c r="BD728" s="41">
        <v>4</v>
      </c>
      <c r="BE728" s="52">
        <v>41</v>
      </c>
      <c r="BF728" s="62">
        <v>4121</v>
      </c>
      <c r="BG728" s="278" t="s">
        <v>50</v>
      </c>
    </row>
    <row r="729" spans="1:59" s="63" customFormat="1" ht="12.75" x14ac:dyDescent="0.2">
      <c r="A729" s="196">
        <v>4</v>
      </c>
      <c r="B729" s="197" t="s">
        <v>422</v>
      </c>
      <c r="C729" s="208">
        <v>41</v>
      </c>
      <c r="D729" s="209" t="s">
        <v>423</v>
      </c>
      <c r="E729" s="210">
        <v>4121</v>
      </c>
      <c r="F729" s="211" t="s">
        <v>433</v>
      </c>
      <c r="G729" s="231" t="s">
        <v>434</v>
      </c>
      <c r="H729" s="85" t="s">
        <v>51</v>
      </c>
      <c r="I729" s="223"/>
      <c r="J729" s="73"/>
      <c r="K729" s="73"/>
      <c r="L729" s="73"/>
      <c r="M729" s="74"/>
      <c r="N729" s="248">
        <f>SUM(N730:N740)</f>
        <v>11</v>
      </c>
      <c r="O729" s="293">
        <f>SUM(O730:O740)</f>
        <v>1</v>
      </c>
      <c r="P729" s="292"/>
      <c r="Q729" s="87"/>
      <c r="R729" s="87"/>
      <c r="S729" s="87"/>
      <c r="T729" s="87"/>
      <c r="U729" s="87"/>
      <c r="V729" s="87"/>
      <c r="W729" s="87"/>
      <c r="X729" s="87"/>
      <c r="Y729" s="88"/>
      <c r="Z729" s="107">
        <f>SUM(Z730:Z740)</f>
        <v>16890.909090909092</v>
      </c>
      <c r="AA729" s="88"/>
      <c r="AB729" s="87"/>
      <c r="AC729" s="87"/>
      <c r="AD729" s="87"/>
      <c r="AE729" s="87"/>
      <c r="AF729" s="87"/>
      <c r="AG729" s="87"/>
      <c r="AH729" s="87"/>
      <c r="AI729" s="87"/>
      <c r="AJ729" s="88"/>
      <c r="AK729" s="107">
        <f>SUM(AK730:AK740)</f>
        <v>0</v>
      </c>
      <c r="AL729" s="88"/>
      <c r="AM729" s="87"/>
      <c r="AN729" s="87"/>
      <c r="AO729" s="87"/>
      <c r="AP729" s="87"/>
      <c r="AQ729" s="87"/>
      <c r="AR729" s="87"/>
      <c r="AS729" s="87"/>
      <c r="AT729" s="87"/>
      <c r="AU729" s="87"/>
      <c r="AV729" s="87"/>
      <c r="AW729" s="112"/>
      <c r="AX729" s="107">
        <f>SUM(AX730:AX740)</f>
        <v>2345.454545454545</v>
      </c>
      <c r="AY729" s="88"/>
      <c r="AZ729" s="79"/>
      <c r="BA729" s="80"/>
      <c r="BB729" s="71"/>
      <c r="BC729" s="54"/>
      <c r="BD729" s="41">
        <v>4</v>
      </c>
      <c r="BE729" s="52">
        <v>41</v>
      </c>
      <c r="BF729" s="62">
        <v>4121</v>
      </c>
      <c r="BG729" s="279" t="s">
        <v>51</v>
      </c>
    </row>
    <row r="730" spans="1:59" s="63" customFormat="1" ht="24" x14ac:dyDescent="0.2">
      <c r="A730" s="196">
        <v>4</v>
      </c>
      <c r="B730" s="197" t="s">
        <v>422</v>
      </c>
      <c r="C730" s="208">
        <v>41</v>
      </c>
      <c r="D730" s="209" t="s">
        <v>423</v>
      </c>
      <c r="E730" s="210">
        <v>4121</v>
      </c>
      <c r="F730" s="211" t="s">
        <v>433</v>
      </c>
      <c r="G730" s="231" t="s">
        <v>434</v>
      </c>
      <c r="H730" s="89" t="s">
        <v>52</v>
      </c>
      <c r="I730" s="90" t="s">
        <v>96</v>
      </c>
      <c r="J730" s="90" t="s">
        <v>435</v>
      </c>
      <c r="K730" s="90" t="s">
        <v>64</v>
      </c>
      <c r="L730" s="90" t="s">
        <v>232</v>
      </c>
      <c r="M730" s="91" t="s">
        <v>434</v>
      </c>
      <c r="N730" s="312">
        <v>8</v>
      </c>
      <c r="O730" s="313">
        <f>N730/N$729</f>
        <v>0.72727272727272729</v>
      </c>
      <c r="P730" s="104">
        <v>1</v>
      </c>
      <c r="Q730" s="92"/>
      <c r="R730" s="92"/>
      <c r="S730" s="92"/>
      <c r="T730" s="92"/>
      <c r="U730" s="92"/>
      <c r="V730" s="92"/>
      <c r="W730" s="92"/>
      <c r="X730" s="109">
        <f>P730*P$7+Q730*Q$7+R730*R$7+S730*S$7+T730*T$7+U730*U$7+V730*V$7+W730*W$7</f>
        <v>100</v>
      </c>
      <c r="Y730" s="83"/>
      <c r="Z730" s="110">
        <f>X730*$O730</f>
        <v>72.727272727272734</v>
      </c>
      <c r="AA730" s="111"/>
      <c r="AB730" s="92"/>
      <c r="AC730" s="92"/>
      <c r="AD730" s="92"/>
      <c r="AE730" s="92"/>
      <c r="AF730" s="92"/>
      <c r="AG730" s="92"/>
      <c r="AH730" s="92"/>
      <c r="AI730" s="109">
        <f>AB730*AB$7+AC730*AC$7+AD730*AD$7+AE730*AE$7+AF730*AF$7+AG730*AG$7+AH730*AH$7</f>
        <v>0</v>
      </c>
      <c r="AJ730" s="83"/>
      <c r="AK730" s="110">
        <f>AI730*$O730</f>
        <v>0</v>
      </c>
      <c r="AL730" s="111"/>
      <c r="AM730" s="92"/>
      <c r="AN730" s="92"/>
      <c r="AO730" s="92"/>
      <c r="AP730" s="92"/>
      <c r="AQ730" s="92"/>
      <c r="AR730" s="92"/>
      <c r="AS730" s="92"/>
      <c r="AT730" s="92">
        <v>1</v>
      </c>
      <c r="AU730" s="92"/>
      <c r="AV730" s="109">
        <f>AM730*AM$7+AN730*AN$7+AO730*AO$7+AP730*AP$7+AQ730*AQ$7+AR730*AR$7+AS730*AS$7+AT730*AT$7+AU730*AU$7</f>
        <v>2500</v>
      </c>
      <c r="AW730" s="75"/>
      <c r="AX730" s="110">
        <f>AV730*$O730</f>
        <v>1818.1818181818182</v>
      </c>
      <c r="AY730" s="111"/>
      <c r="AZ730" s="93"/>
      <c r="BA730" s="94" t="s">
        <v>131</v>
      </c>
      <c r="BB730" s="71"/>
      <c r="BC730" s="54"/>
      <c r="BD730" s="41">
        <v>4</v>
      </c>
      <c r="BE730" s="52">
        <v>41</v>
      </c>
      <c r="BF730" s="62">
        <v>4121</v>
      </c>
      <c r="BG730" s="280" t="s">
        <v>52</v>
      </c>
    </row>
    <row r="731" spans="1:59" s="63" customFormat="1" ht="12.75" x14ac:dyDescent="0.2">
      <c r="A731" s="196">
        <v>4</v>
      </c>
      <c r="B731" s="197" t="s">
        <v>422</v>
      </c>
      <c r="C731" s="208">
        <v>41</v>
      </c>
      <c r="D731" s="209" t="s">
        <v>423</v>
      </c>
      <c r="E731" s="210">
        <v>4121</v>
      </c>
      <c r="F731" s="211" t="s">
        <v>433</v>
      </c>
      <c r="G731" s="231" t="s">
        <v>434</v>
      </c>
      <c r="H731" s="89"/>
      <c r="I731" s="90" t="s">
        <v>436</v>
      </c>
      <c r="J731" s="90" t="s">
        <v>437</v>
      </c>
      <c r="K731" s="90" t="s">
        <v>129</v>
      </c>
      <c r="L731" s="90" t="s">
        <v>438</v>
      </c>
      <c r="M731" s="91"/>
      <c r="N731" s="312">
        <v>1</v>
      </c>
      <c r="O731" s="313">
        <f>N731/N$729</f>
        <v>9.0909090909090912E-2</v>
      </c>
      <c r="P731" s="104"/>
      <c r="Q731" s="92"/>
      <c r="R731" s="92"/>
      <c r="S731" s="92"/>
      <c r="T731" s="92"/>
      <c r="U731" s="92"/>
      <c r="V731" s="92"/>
      <c r="W731" s="92">
        <v>1</v>
      </c>
      <c r="X731" s="109">
        <f>P731*P$7+Q731*Q$7+R731*R$7+S731*S$7+T731*T$7+U731*U$7+V731*V$7+W731*W$7</f>
        <v>25000</v>
      </c>
      <c r="Y731" s="83"/>
      <c r="Z731" s="110">
        <f>X731*$O731</f>
        <v>2272.727272727273</v>
      </c>
      <c r="AA731" s="111"/>
      <c r="AB731" s="92"/>
      <c r="AC731" s="92"/>
      <c r="AD731" s="92"/>
      <c r="AE731" s="92"/>
      <c r="AF731" s="92"/>
      <c r="AG731" s="92"/>
      <c r="AH731" s="92"/>
      <c r="AI731" s="109">
        <f>AB731*AB$7+AC731*AC$7+AD731*AD$7+AE731*AE$7+AF731*AF$7+AG731*AG$7+AH731*AH$7</f>
        <v>0</v>
      </c>
      <c r="AJ731" s="83"/>
      <c r="AK731" s="110">
        <f>AI731*$O731</f>
        <v>0</v>
      </c>
      <c r="AL731" s="111"/>
      <c r="AM731" s="92"/>
      <c r="AN731" s="92"/>
      <c r="AO731" s="92"/>
      <c r="AP731" s="92">
        <v>1</v>
      </c>
      <c r="AQ731" s="92"/>
      <c r="AR731" s="92"/>
      <c r="AS731" s="92"/>
      <c r="AT731" s="92"/>
      <c r="AU731" s="92"/>
      <c r="AV731" s="109">
        <f>AM731*AM$7+AN731*AN$7+AO731*AO$7+AP731*AP$7+AQ731*AQ$7+AR731*AR$7+AS731*AS$7+AT731*AT$7+AU731*AU$7</f>
        <v>100</v>
      </c>
      <c r="AW731" s="75"/>
      <c r="AX731" s="110">
        <f>AV731*$O731</f>
        <v>9.0909090909090917</v>
      </c>
      <c r="AY731" s="111"/>
      <c r="AZ731" s="93"/>
      <c r="BA731" s="94" t="s">
        <v>131</v>
      </c>
      <c r="BB731" s="71"/>
      <c r="BC731" s="54"/>
      <c r="BD731" s="41">
        <v>4</v>
      </c>
      <c r="BE731" s="52">
        <v>41</v>
      </c>
      <c r="BF731" s="62">
        <v>4121</v>
      </c>
      <c r="BG731" s="280" t="s">
        <v>52</v>
      </c>
    </row>
    <row r="732" spans="1:59" s="63" customFormat="1" ht="24" x14ac:dyDescent="0.2">
      <c r="A732" s="196">
        <v>4</v>
      </c>
      <c r="B732" s="197" t="s">
        <v>422</v>
      </c>
      <c r="C732" s="208">
        <v>41</v>
      </c>
      <c r="D732" s="209" t="s">
        <v>423</v>
      </c>
      <c r="E732" s="210">
        <v>4121</v>
      </c>
      <c r="F732" s="211" t="s">
        <v>433</v>
      </c>
      <c r="G732" s="231" t="s">
        <v>434</v>
      </c>
      <c r="H732" s="89"/>
      <c r="I732" s="90" t="s">
        <v>162</v>
      </c>
      <c r="J732" s="90" t="s">
        <v>439</v>
      </c>
      <c r="K732" s="90" t="s">
        <v>237</v>
      </c>
      <c r="L732" s="90" t="s">
        <v>282</v>
      </c>
      <c r="M732" s="91"/>
      <c r="N732" s="312">
        <v>1</v>
      </c>
      <c r="O732" s="313">
        <f>N732/N$729</f>
        <v>9.0909090909090912E-2</v>
      </c>
      <c r="P732" s="104"/>
      <c r="Q732" s="92"/>
      <c r="R732" s="92"/>
      <c r="S732" s="92"/>
      <c r="T732" s="92"/>
      <c r="U732" s="92"/>
      <c r="V732" s="92"/>
      <c r="W732" s="92">
        <v>1</v>
      </c>
      <c r="X732" s="109">
        <f>P732*P$7+Q732*Q$7+R732*R$7+S732*S$7+T732*T$7+U732*U$7+V732*V$7+W732*W$7</f>
        <v>25000</v>
      </c>
      <c r="Y732" s="83"/>
      <c r="Z732" s="110">
        <f>X732*$O732</f>
        <v>2272.727272727273</v>
      </c>
      <c r="AA732" s="111"/>
      <c r="AB732" s="92"/>
      <c r="AC732" s="92"/>
      <c r="AD732" s="92"/>
      <c r="AE732" s="92"/>
      <c r="AF732" s="92"/>
      <c r="AG732" s="92"/>
      <c r="AH732" s="92"/>
      <c r="AI732" s="109">
        <f>AB732*AB$7+AC732*AC$7+AD732*AD$7+AE732*AE$7+AF732*AF$7+AG732*AG$7+AH732*AH$7</f>
        <v>0</v>
      </c>
      <c r="AJ732" s="83"/>
      <c r="AK732" s="110">
        <f>AI732*$O732</f>
        <v>0</v>
      </c>
      <c r="AL732" s="111"/>
      <c r="AM732" s="92"/>
      <c r="AN732" s="92"/>
      <c r="AO732" s="92"/>
      <c r="AP732" s="92">
        <v>1</v>
      </c>
      <c r="AQ732" s="92"/>
      <c r="AR732" s="92"/>
      <c r="AS732" s="92"/>
      <c r="AT732" s="92"/>
      <c r="AU732" s="92"/>
      <c r="AV732" s="109">
        <f>AM732*AM$7+AN732*AN$7+AO732*AO$7+AP732*AP$7+AQ732*AQ$7+AR732*AR$7+AS732*AS$7+AT732*AT$7+AU732*AU$7</f>
        <v>100</v>
      </c>
      <c r="AW732" s="75"/>
      <c r="AX732" s="110">
        <f>AV732*$O732</f>
        <v>9.0909090909090917</v>
      </c>
      <c r="AY732" s="111"/>
      <c r="AZ732" s="93"/>
      <c r="BA732" s="94" t="s">
        <v>131</v>
      </c>
      <c r="BB732" s="71"/>
      <c r="BC732" s="54"/>
      <c r="BD732" s="41">
        <v>4</v>
      </c>
      <c r="BE732" s="52">
        <v>41</v>
      </c>
      <c r="BF732" s="62">
        <v>4121</v>
      </c>
      <c r="BG732" s="280" t="s">
        <v>52</v>
      </c>
    </row>
    <row r="733" spans="1:59" s="63" customFormat="1" ht="24" x14ac:dyDescent="0.2">
      <c r="A733" s="196">
        <v>4</v>
      </c>
      <c r="B733" s="197" t="s">
        <v>422</v>
      </c>
      <c r="C733" s="208">
        <v>41</v>
      </c>
      <c r="D733" s="209" t="s">
        <v>423</v>
      </c>
      <c r="E733" s="210">
        <v>4121</v>
      </c>
      <c r="F733" s="211" t="s">
        <v>433</v>
      </c>
      <c r="G733" s="231" t="s">
        <v>434</v>
      </c>
      <c r="H733" s="89"/>
      <c r="I733" s="90" t="s">
        <v>440</v>
      </c>
      <c r="J733" s="90" t="s">
        <v>441</v>
      </c>
      <c r="K733" s="90" t="s">
        <v>73</v>
      </c>
      <c r="L733" s="90" t="s">
        <v>69</v>
      </c>
      <c r="M733" s="91"/>
      <c r="N733" s="312">
        <v>1</v>
      </c>
      <c r="O733" s="313">
        <f>N733/N$729</f>
        <v>9.0909090909090912E-2</v>
      </c>
      <c r="P733" s="104"/>
      <c r="Q733" s="92"/>
      <c r="R733" s="92"/>
      <c r="S733" s="92"/>
      <c r="T733" s="92"/>
      <c r="U733" s="92"/>
      <c r="V733" s="92"/>
      <c r="W733" s="92">
        <v>1</v>
      </c>
      <c r="X733" s="109">
        <f>P733*P$7+Q733*Q$7+R733*R$7+S733*S$7+T733*T$7+U733*U$7+V733*V$7+W733*W$7</f>
        <v>25000</v>
      </c>
      <c r="Y733" s="83"/>
      <c r="Z733" s="110">
        <f>X733*$O733</f>
        <v>2272.727272727273</v>
      </c>
      <c r="AA733" s="111"/>
      <c r="AB733" s="92"/>
      <c r="AC733" s="92"/>
      <c r="AD733" s="92"/>
      <c r="AE733" s="92"/>
      <c r="AF733" s="92"/>
      <c r="AG733" s="92"/>
      <c r="AH733" s="92"/>
      <c r="AI733" s="109">
        <f>AB733*AB$7+AC733*AC$7+AD733*AD$7+AE733*AE$7+AF733*AF$7+AG733*AG$7+AH733*AH$7</f>
        <v>0</v>
      </c>
      <c r="AJ733" s="83"/>
      <c r="AK733" s="110">
        <f>AI733*$O733</f>
        <v>0</v>
      </c>
      <c r="AL733" s="111"/>
      <c r="AM733" s="92"/>
      <c r="AN733" s="92"/>
      <c r="AO733" s="92"/>
      <c r="AP733" s="92">
        <v>1</v>
      </c>
      <c r="AQ733" s="92"/>
      <c r="AR733" s="92"/>
      <c r="AS733" s="92"/>
      <c r="AT733" s="92"/>
      <c r="AU733" s="92"/>
      <c r="AV733" s="109">
        <f>AM733*AM$7+AN733*AN$7+AO733*AO$7+AP733*AP$7+AQ733*AQ$7+AR733*AR$7+AS733*AS$7+AT733*AT$7+AU733*AU$7</f>
        <v>100</v>
      </c>
      <c r="AW733" s="75"/>
      <c r="AX733" s="110">
        <f>AV733*$O733</f>
        <v>9.0909090909090917</v>
      </c>
      <c r="AY733" s="111"/>
      <c r="AZ733" s="93"/>
      <c r="BA733" s="94" t="s">
        <v>131</v>
      </c>
      <c r="BB733" s="71"/>
      <c r="BC733" s="54"/>
      <c r="BD733" s="41">
        <v>4</v>
      </c>
      <c r="BE733" s="52">
        <v>41</v>
      </c>
      <c r="BF733" s="62">
        <v>4121</v>
      </c>
      <c r="BG733" s="280" t="s">
        <v>52</v>
      </c>
    </row>
    <row r="734" spans="1:59" s="63" customFormat="1" ht="12.75" x14ac:dyDescent="0.2">
      <c r="A734" s="196">
        <v>4</v>
      </c>
      <c r="B734" s="197" t="s">
        <v>422</v>
      </c>
      <c r="C734" s="208">
        <v>41</v>
      </c>
      <c r="D734" s="209" t="s">
        <v>423</v>
      </c>
      <c r="E734" s="210">
        <v>4121</v>
      </c>
      <c r="F734" s="211" t="s">
        <v>433</v>
      </c>
      <c r="G734" s="231" t="s">
        <v>434</v>
      </c>
      <c r="H734" s="65"/>
      <c r="I734" s="222"/>
      <c r="J734" s="66"/>
      <c r="K734" s="66"/>
      <c r="L734" s="66"/>
      <c r="M734" s="64"/>
      <c r="N734" s="304"/>
      <c r="O734" s="305"/>
      <c r="P734" s="127"/>
      <c r="Q734" s="67"/>
      <c r="R734" s="67"/>
      <c r="S734" s="67"/>
      <c r="T734" s="67"/>
      <c r="U734" s="67"/>
      <c r="V734" s="67"/>
      <c r="W734" s="67"/>
      <c r="X734" s="67"/>
      <c r="Y734" s="68"/>
      <c r="Z734" s="68"/>
      <c r="AA734" s="68"/>
      <c r="AB734" s="67"/>
      <c r="AC734" s="67"/>
      <c r="AD734" s="67"/>
      <c r="AE734" s="67"/>
      <c r="AF734" s="67"/>
      <c r="AG734" s="67"/>
      <c r="AH734" s="67"/>
      <c r="AI734" s="67"/>
      <c r="AJ734" s="68"/>
      <c r="AK734" s="68"/>
      <c r="AL734" s="68"/>
      <c r="AM734" s="67"/>
      <c r="AN734" s="67"/>
      <c r="AO734" s="67"/>
      <c r="AP734" s="67"/>
      <c r="AQ734" s="67"/>
      <c r="AR734" s="67"/>
      <c r="AS734" s="67"/>
      <c r="AT734" s="67"/>
      <c r="AU734" s="67"/>
      <c r="AV734" s="67"/>
      <c r="AW734" s="67"/>
      <c r="AX734" s="68"/>
      <c r="AY734" s="68"/>
      <c r="AZ734" s="69"/>
      <c r="BA734" s="70"/>
      <c r="BB734" s="71"/>
      <c r="BC734" s="54"/>
      <c r="BD734" s="41">
        <v>4</v>
      </c>
      <c r="BE734" s="52">
        <v>41</v>
      </c>
      <c r="BF734" s="62">
        <v>4121</v>
      </c>
      <c r="BG734" s="275"/>
    </row>
    <row r="735" spans="1:59" s="63" customFormat="1" ht="12.75" x14ac:dyDescent="0.2">
      <c r="A735" s="196">
        <v>4</v>
      </c>
      <c r="B735" s="197" t="s">
        <v>422</v>
      </c>
      <c r="C735" s="208">
        <v>41</v>
      </c>
      <c r="D735" s="209" t="s">
        <v>423</v>
      </c>
      <c r="E735" s="210">
        <v>4121</v>
      </c>
      <c r="F735" s="211" t="s">
        <v>433</v>
      </c>
      <c r="G735" s="230"/>
      <c r="H735" s="56"/>
      <c r="I735" s="221"/>
      <c r="J735" s="57"/>
      <c r="K735" s="57"/>
      <c r="L735" s="57"/>
      <c r="M735" s="55"/>
      <c r="N735" s="303"/>
      <c r="O735" s="245"/>
      <c r="P735" s="122"/>
      <c r="Q735" s="58"/>
      <c r="R735" s="58"/>
      <c r="S735" s="58"/>
      <c r="T735" s="58"/>
      <c r="U735" s="58"/>
      <c r="V735" s="58"/>
      <c r="W735" s="58"/>
      <c r="X735" s="58"/>
      <c r="Y735" s="59"/>
      <c r="Z735" s="59"/>
      <c r="AA735" s="59"/>
      <c r="AB735" s="58"/>
      <c r="AC735" s="58"/>
      <c r="AD735" s="58"/>
      <c r="AE735" s="58"/>
      <c r="AF735" s="58"/>
      <c r="AG735" s="58"/>
      <c r="AH735" s="58"/>
      <c r="AI735" s="58"/>
      <c r="AJ735" s="59"/>
      <c r="AK735" s="59"/>
      <c r="AL735" s="59"/>
      <c r="AM735" s="58"/>
      <c r="AN735" s="58"/>
      <c r="AO735" s="58"/>
      <c r="AP735" s="58"/>
      <c r="AQ735" s="58"/>
      <c r="AR735" s="58"/>
      <c r="AS735" s="58"/>
      <c r="AT735" s="58"/>
      <c r="AU735" s="58"/>
      <c r="AV735" s="58"/>
      <c r="AW735" s="58"/>
      <c r="AX735" s="59"/>
      <c r="AY735" s="59"/>
      <c r="AZ735" s="60"/>
      <c r="BA735" s="61"/>
      <c r="BB735" s="54"/>
      <c r="BC735" s="54"/>
      <c r="BD735" s="41">
        <v>4</v>
      </c>
      <c r="BE735" s="52">
        <v>41</v>
      </c>
      <c r="BF735" s="62">
        <v>4121</v>
      </c>
      <c r="BG735" s="274"/>
    </row>
    <row r="736" spans="1:59" s="63" customFormat="1" ht="12.75" x14ac:dyDescent="0.2">
      <c r="A736" s="196">
        <v>4</v>
      </c>
      <c r="B736" s="197" t="s">
        <v>422</v>
      </c>
      <c r="C736" s="208">
        <v>41</v>
      </c>
      <c r="D736" s="209" t="s">
        <v>423</v>
      </c>
      <c r="E736" s="212">
        <v>4122</v>
      </c>
      <c r="F736" s="213" t="s">
        <v>442</v>
      </c>
      <c r="G736" s="232"/>
      <c r="H736" s="97"/>
      <c r="I736" s="224"/>
      <c r="J736" s="98"/>
      <c r="K736" s="98"/>
      <c r="L736" s="98"/>
      <c r="M736" s="96"/>
      <c r="N736" s="307"/>
      <c r="O736" s="246"/>
      <c r="P736" s="124"/>
      <c r="Q736" s="124"/>
      <c r="R736" s="124"/>
      <c r="S736" s="124"/>
      <c r="T736" s="124"/>
      <c r="U736" s="124"/>
      <c r="V736" s="124"/>
      <c r="W736" s="124"/>
      <c r="X736" s="124"/>
      <c r="Y736" s="100"/>
      <c r="Z736" s="125"/>
      <c r="AA736" s="125"/>
      <c r="AB736" s="124"/>
      <c r="AC736" s="124"/>
      <c r="AD736" s="124"/>
      <c r="AE736" s="124"/>
      <c r="AF736" s="124"/>
      <c r="AG736" s="124"/>
      <c r="AH736" s="124"/>
      <c r="AI736" s="124"/>
      <c r="AJ736" s="100"/>
      <c r="AK736" s="125"/>
      <c r="AL736" s="125"/>
      <c r="AM736" s="124"/>
      <c r="AN736" s="124"/>
      <c r="AO736" s="124"/>
      <c r="AP736" s="124"/>
      <c r="AQ736" s="124"/>
      <c r="AR736" s="124"/>
      <c r="AS736" s="124"/>
      <c r="AT736" s="124"/>
      <c r="AU736" s="124"/>
      <c r="AV736" s="124"/>
      <c r="AW736" s="99"/>
      <c r="AX736" s="125"/>
      <c r="AY736" s="100"/>
      <c r="AZ736" s="101"/>
      <c r="BA736" s="102"/>
      <c r="BB736" s="95"/>
      <c r="BC736" s="95"/>
      <c r="BD736" s="41">
        <v>4</v>
      </c>
      <c r="BE736" s="52">
        <v>41</v>
      </c>
      <c r="BF736" s="103">
        <v>4122</v>
      </c>
      <c r="BG736" s="277"/>
    </row>
    <row r="737" spans="1:59" s="63" customFormat="1" ht="12.75" x14ac:dyDescent="0.2">
      <c r="A737" s="196">
        <v>4</v>
      </c>
      <c r="B737" s="197" t="s">
        <v>422</v>
      </c>
      <c r="C737" s="208">
        <v>41</v>
      </c>
      <c r="D737" s="209" t="s">
        <v>423</v>
      </c>
      <c r="E737" s="212">
        <v>4122</v>
      </c>
      <c r="F737" s="213" t="s">
        <v>442</v>
      </c>
      <c r="G737" s="232"/>
      <c r="H737" s="97"/>
      <c r="I737" s="224"/>
      <c r="J737" s="98"/>
      <c r="K737" s="98"/>
      <c r="L737" s="98"/>
      <c r="M737" s="96"/>
      <c r="N737" s="307"/>
      <c r="O737" s="246"/>
      <c r="P737" s="124"/>
      <c r="Q737" s="99"/>
      <c r="R737" s="99"/>
      <c r="S737" s="99"/>
      <c r="T737" s="99"/>
      <c r="U737" s="99"/>
      <c r="V737" s="99"/>
      <c r="W737" s="99"/>
      <c r="X737" s="99"/>
      <c r="Y737" s="100"/>
      <c r="Z737" s="100"/>
      <c r="AA737" s="100"/>
      <c r="AB737" s="99"/>
      <c r="AC737" s="99"/>
      <c r="AD737" s="99"/>
      <c r="AE737" s="99"/>
      <c r="AF737" s="99"/>
      <c r="AG737" s="99"/>
      <c r="AH737" s="99"/>
      <c r="AI737" s="99"/>
      <c r="AJ737" s="100"/>
      <c r="AK737" s="100"/>
      <c r="AL737" s="100"/>
      <c r="AM737" s="99"/>
      <c r="AN737" s="99"/>
      <c r="AO737" s="99"/>
      <c r="AP737" s="99"/>
      <c r="AQ737" s="99"/>
      <c r="AR737" s="99"/>
      <c r="AS737" s="99"/>
      <c r="AT737" s="99"/>
      <c r="AU737" s="99"/>
      <c r="AV737" s="99"/>
      <c r="AW737" s="99"/>
      <c r="AX737" s="100"/>
      <c r="AY737" s="100"/>
      <c r="AZ737" s="101"/>
      <c r="BA737" s="102"/>
      <c r="BB737" s="95"/>
      <c r="BC737" s="95"/>
      <c r="BD737" s="41">
        <v>4</v>
      </c>
      <c r="BE737" s="52">
        <v>41</v>
      </c>
      <c r="BF737" s="103">
        <v>4122</v>
      </c>
      <c r="BG737" s="277"/>
    </row>
    <row r="738" spans="1:59" s="63" customFormat="1" ht="12.75" x14ac:dyDescent="0.2">
      <c r="A738" s="196">
        <v>4</v>
      </c>
      <c r="B738" s="197" t="s">
        <v>422</v>
      </c>
      <c r="C738" s="208">
        <v>41</v>
      </c>
      <c r="D738" s="209" t="s">
        <v>423</v>
      </c>
      <c r="E738" s="212">
        <v>4122</v>
      </c>
      <c r="F738" s="213" t="s">
        <v>442</v>
      </c>
      <c r="G738" s="231" t="s">
        <v>443</v>
      </c>
      <c r="H738" s="65"/>
      <c r="I738" s="222"/>
      <c r="J738" s="66"/>
      <c r="K738" s="66"/>
      <c r="L738" s="66"/>
      <c r="M738" s="64"/>
      <c r="N738" s="304"/>
      <c r="O738" s="305"/>
      <c r="P738" s="127"/>
      <c r="Q738" s="67"/>
      <c r="R738" s="67"/>
      <c r="S738" s="67"/>
      <c r="T738" s="67"/>
      <c r="U738" s="67"/>
      <c r="V738" s="67"/>
      <c r="W738" s="67"/>
      <c r="X738" s="67"/>
      <c r="Y738" s="68"/>
      <c r="Z738" s="68"/>
      <c r="AA738" s="68"/>
      <c r="AB738" s="67"/>
      <c r="AC738" s="67"/>
      <c r="AD738" s="67"/>
      <c r="AE738" s="67"/>
      <c r="AF738" s="67"/>
      <c r="AG738" s="67"/>
      <c r="AH738" s="67"/>
      <c r="AI738" s="67"/>
      <c r="AJ738" s="68"/>
      <c r="AK738" s="68"/>
      <c r="AL738" s="68"/>
      <c r="AM738" s="67"/>
      <c r="AN738" s="67"/>
      <c r="AO738" s="67"/>
      <c r="AP738" s="67"/>
      <c r="AQ738" s="67"/>
      <c r="AR738" s="67"/>
      <c r="AS738" s="67"/>
      <c r="AT738" s="67"/>
      <c r="AU738" s="67"/>
      <c r="AV738" s="67"/>
      <c r="AW738" s="67"/>
      <c r="AX738" s="68"/>
      <c r="AY738" s="68"/>
      <c r="AZ738" s="69"/>
      <c r="BA738" s="70"/>
      <c r="BB738" s="71"/>
      <c r="BC738" s="95"/>
      <c r="BD738" s="41">
        <v>4</v>
      </c>
      <c r="BE738" s="52">
        <v>41</v>
      </c>
      <c r="BF738" s="103">
        <v>4122</v>
      </c>
      <c r="BG738" s="275"/>
    </row>
    <row r="739" spans="1:59" s="63" customFormat="1" ht="12.75" x14ac:dyDescent="0.2">
      <c r="A739" s="196">
        <v>4</v>
      </c>
      <c r="B739" s="197" t="s">
        <v>422</v>
      </c>
      <c r="C739" s="208">
        <v>41</v>
      </c>
      <c r="D739" s="209" t="s">
        <v>423</v>
      </c>
      <c r="E739" s="212">
        <v>4122</v>
      </c>
      <c r="F739" s="213" t="s">
        <v>442</v>
      </c>
      <c r="G739" s="231" t="s">
        <v>443</v>
      </c>
      <c r="H739" s="72" t="s">
        <v>47</v>
      </c>
      <c r="I739" s="223"/>
      <c r="J739" s="73"/>
      <c r="K739" s="73"/>
      <c r="L739" s="73"/>
      <c r="M739" s="74"/>
      <c r="N739" s="247"/>
      <c r="O739" s="306"/>
      <c r="P739" s="105"/>
      <c r="Q739" s="75"/>
      <c r="R739" s="75"/>
      <c r="S739" s="75"/>
      <c r="T739" s="75"/>
      <c r="U739" s="75"/>
      <c r="V739" s="75"/>
      <c r="W739" s="75"/>
      <c r="X739" s="75"/>
      <c r="Y739" s="76">
        <f>IF(ISNUMBER(VLOOKUP(Y741,P$7:W$7,MATCH(Y741,P$7:W$7))),VLOOKUP(Y741,P$7:W$7,MATCH(Y741,P$7:W$7)),IF(N743=0,"No Data",IF(Y741&gt;0,"&lt;100",0)))</f>
        <v>10000</v>
      </c>
      <c r="Z739" s="77">
        <f>IF(ISNUMBER(VLOOKUP(Z743,P$7:W$7,MATCH(Z743,P$7:W$7))),VLOOKUP(Z743,P$7:W$7,MATCH(Z743,P$7:W$7)),IF(N743=0,"No Data",IF(Z743&gt;0,"&lt;100",0)))</f>
        <v>10000</v>
      </c>
      <c r="AA739" s="106">
        <f>IF(ISNUMBER(Z739),Z739,0)</f>
        <v>10000</v>
      </c>
      <c r="AB739" s="75"/>
      <c r="AC739" s="75"/>
      <c r="AD739" s="75"/>
      <c r="AE739" s="75"/>
      <c r="AF739" s="75"/>
      <c r="AG739" s="75"/>
      <c r="AH739" s="75"/>
      <c r="AI739" s="75"/>
      <c r="AJ739" s="76">
        <f>IF(ISNUMBER(VLOOKUP(AJ741,AB$7:AH$7,MATCH(AJ741,AB$7:AH$7))),VLOOKUP(AJ741,AB$7:AH$7,MATCH(AJ741,AB$7:AH$7)),IF(N743=0,"No Data",IF(AJ741&gt;0,"&lt;50",0)))</f>
        <v>0</v>
      </c>
      <c r="AK739" s="77">
        <f>IF(ISNUMBER(VLOOKUP(AK743,AB$7:AH$7,MATCH(AK743,AB$7:AH$7))),VLOOKUP(AK743,AB$7:AH$7,MATCH(AK743,AB$7:AH$7)),IF(N743=0,"No Data",IF(AK743&gt;0,"&lt;50",0)))</f>
        <v>0</v>
      </c>
      <c r="AL739" s="106">
        <f>IF(ISNUMBER(AK739),AK739,0)</f>
        <v>0</v>
      </c>
      <c r="AM739" s="75"/>
      <c r="AN739" s="75"/>
      <c r="AO739" s="75"/>
      <c r="AP739" s="75"/>
      <c r="AQ739" s="75"/>
      <c r="AR739" s="75"/>
      <c r="AS739" s="75"/>
      <c r="AT739" s="75"/>
      <c r="AU739" s="75"/>
      <c r="AV739" s="75"/>
      <c r="AW739" s="76">
        <f>IF(ISNUMBER(VLOOKUP(AW741,AM$7:AU$7,MATCH(AW741,AM$7:AU$7))),VLOOKUP(AW741,AM$7:AU$7,MATCH(AW741,AM$7:AU$7)),IF(N743=0,"No Data",IF(AW741&gt;0,"&lt;10",0)))</f>
        <v>500</v>
      </c>
      <c r="AX739" s="77">
        <f>IF(ISNUMBER(VLOOKUP(AX743,AM$7:AU$7,MATCH(AX743,AM$7:AU$7))),VLOOKUP(AX743,AM$7:AU$7,MATCH(AX743,AM$7:AU$7)),IF(N743=0,"No Data",IF(AX743&gt;0,"&lt;10",0)))</f>
        <v>500</v>
      </c>
      <c r="AY739" s="106">
        <f>IF(ISNUMBER(AX739),AX739,0)</f>
        <v>500</v>
      </c>
      <c r="AZ739" s="79"/>
      <c r="BA739" s="80"/>
      <c r="BB739" s="71"/>
      <c r="BC739" s="95"/>
      <c r="BD739" s="41">
        <v>4</v>
      </c>
      <c r="BE739" s="52">
        <v>41</v>
      </c>
      <c r="BF739" s="103">
        <v>4122</v>
      </c>
      <c r="BG739" s="276" t="s">
        <v>47</v>
      </c>
    </row>
    <row r="740" spans="1:59" s="63" customFormat="1" ht="12.75" x14ac:dyDescent="0.2">
      <c r="A740" s="196">
        <v>4</v>
      </c>
      <c r="B740" s="197" t="s">
        <v>422</v>
      </c>
      <c r="C740" s="208">
        <v>41</v>
      </c>
      <c r="D740" s="209" t="s">
        <v>423</v>
      </c>
      <c r="E740" s="212">
        <v>4122</v>
      </c>
      <c r="F740" s="213" t="s">
        <v>442</v>
      </c>
      <c r="G740" s="231" t="s">
        <v>443</v>
      </c>
      <c r="H740" s="81" t="s">
        <v>48</v>
      </c>
      <c r="I740" s="223"/>
      <c r="J740" s="73"/>
      <c r="K740" s="73"/>
      <c r="L740" s="73"/>
      <c r="M740" s="74"/>
      <c r="N740" s="247"/>
      <c r="O740" s="306"/>
      <c r="P740" s="105"/>
      <c r="Q740" s="75"/>
      <c r="R740" s="75"/>
      <c r="S740" s="75"/>
      <c r="T740" s="75"/>
      <c r="U740" s="75"/>
      <c r="V740" s="75"/>
      <c r="W740" s="75"/>
      <c r="X740" s="75"/>
      <c r="Y740" s="82">
        <f>MIN(X744:X749)</f>
        <v>100</v>
      </c>
      <c r="Z740" s="83"/>
      <c r="AA740" s="83"/>
      <c r="AB740" s="75"/>
      <c r="AC740" s="75"/>
      <c r="AD740" s="75"/>
      <c r="AE740" s="75"/>
      <c r="AF740" s="75"/>
      <c r="AG740" s="75"/>
      <c r="AH740" s="75"/>
      <c r="AI740" s="75"/>
      <c r="AJ740" s="82">
        <f>MIN(AI744:AI749)</f>
        <v>0</v>
      </c>
      <c r="AK740" s="83"/>
      <c r="AL740" s="83"/>
      <c r="AM740" s="75"/>
      <c r="AN740" s="75"/>
      <c r="AO740" s="75"/>
      <c r="AP740" s="75"/>
      <c r="AQ740" s="75"/>
      <c r="AR740" s="75"/>
      <c r="AS740" s="75"/>
      <c r="AT740" s="75"/>
      <c r="AU740" s="75"/>
      <c r="AV740" s="75"/>
      <c r="AW740" s="82">
        <f>MIN(AV744:AV749)</f>
        <v>100</v>
      </c>
      <c r="AX740" s="83"/>
      <c r="AY740" s="83"/>
      <c r="AZ740" s="79"/>
      <c r="BA740" s="80"/>
      <c r="BB740" s="71"/>
      <c r="BC740" s="95"/>
      <c r="BD740" s="41">
        <v>4</v>
      </c>
      <c r="BE740" s="52">
        <v>41</v>
      </c>
      <c r="BF740" s="103">
        <v>4122</v>
      </c>
      <c r="BG740" s="278" t="s">
        <v>48</v>
      </c>
    </row>
    <row r="741" spans="1:59" s="63" customFormat="1" ht="12.75" x14ac:dyDescent="0.2">
      <c r="A741" s="196">
        <v>4</v>
      </c>
      <c r="B741" s="197" t="s">
        <v>422</v>
      </c>
      <c r="C741" s="208">
        <v>41</v>
      </c>
      <c r="D741" s="209" t="s">
        <v>423</v>
      </c>
      <c r="E741" s="212">
        <v>4122</v>
      </c>
      <c r="F741" s="213" t="s">
        <v>442</v>
      </c>
      <c r="G741" s="231" t="s">
        <v>443</v>
      </c>
      <c r="H741" s="81" t="s">
        <v>49</v>
      </c>
      <c r="I741" s="223"/>
      <c r="J741" s="73"/>
      <c r="K741" s="73"/>
      <c r="L741" s="73"/>
      <c r="M741" s="74"/>
      <c r="N741" s="247"/>
      <c r="O741" s="306"/>
      <c r="P741" s="105"/>
      <c r="Q741" s="75"/>
      <c r="R741" s="75"/>
      <c r="S741" s="75"/>
      <c r="T741" s="75"/>
      <c r="U741" s="75"/>
      <c r="V741" s="75"/>
      <c r="W741" s="75"/>
      <c r="X741" s="75"/>
      <c r="Y741" s="84">
        <f>IF(ISNUMBER(AVERAGE(X744:X749)),AVERAGE(X744:X749),0)</f>
        <v>17516.666666666668</v>
      </c>
      <c r="Z741" s="83"/>
      <c r="AA741" s="83"/>
      <c r="AB741" s="75"/>
      <c r="AC741" s="75"/>
      <c r="AD741" s="75"/>
      <c r="AE741" s="75"/>
      <c r="AF741" s="75"/>
      <c r="AG741" s="75"/>
      <c r="AH741" s="75"/>
      <c r="AI741" s="75"/>
      <c r="AJ741" s="84">
        <f>IF(ISNUMBER(AVERAGE(AI744:AI749)),AVERAGE(AI744:AI749),0)</f>
        <v>0</v>
      </c>
      <c r="AK741" s="83"/>
      <c r="AL741" s="83"/>
      <c r="AM741" s="75"/>
      <c r="AN741" s="75"/>
      <c r="AO741" s="75"/>
      <c r="AP741" s="75"/>
      <c r="AQ741" s="75"/>
      <c r="AR741" s="75"/>
      <c r="AS741" s="75"/>
      <c r="AT741" s="75"/>
      <c r="AU741" s="75"/>
      <c r="AV741" s="75"/>
      <c r="AW741" s="84">
        <f>IF(ISNUMBER(AVERAGE(AV744:AV749)),AVERAGE(AV744:AV749),0)</f>
        <v>500</v>
      </c>
      <c r="AX741" s="83"/>
      <c r="AY741" s="83"/>
      <c r="AZ741" s="79"/>
      <c r="BA741" s="80"/>
      <c r="BB741" s="71"/>
      <c r="BC741" s="95"/>
      <c r="BD741" s="41">
        <v>4</v>
      </c>
      <c r="BE741" s="52">
        <v>41</v>
      </c>
      <c r="BF741" s="103">
        <v>4122</v>
      </c>
      <c r="BG741" s="278" t="s">
        <v>49</v>
      </c>
    </row>
    <row r="742" spans="1:59" s="63" customFormat="1" ht="12.75" x14ac:dyDescent="0.2">
      <c r="A742" s="196">
        <v>4</v>
      </c>
      <c r="B742" s="197" t="s">
        <v>422</v>
      </c>
      <c r="C742" s="208">
        <v>41</v>
      </c>
      <c r="D742" s="209" t="s">
        <v>423</v>
      </c>
      <c r="E742" s="212">
        <v>4122</v>
      </c>
      <c r="F742" s="213" t="s">
        <v>442</v>
      </c>
      <c r="G742" s="231" t="s">
        <v>443</v>
      </c>
      <c r="H742" s="81" t="s">
        <v>50</v>
      </c>
      <c r="I742" s="223"/>
      <c r="J742" s="73"/>
      <c r="K742" s="73"/>
      <c r="L742" s="73"/>
      <c r="M742" s="74"/>
      <c r="N742" s="247"/>
      <c r="O742" s="306"/>
      <c r="P742" s="105"/>
      <c r="Q742" s="75"/>
      <c r="R742" s="75"/>
      <c r="S742" s="75"/>
      <c r="T742" s="75"/>
      <c r="U742" s="75"/>
      <c r="V742" s="75"/>
      <c r="W742" s="75"/>
      <c r="X742" s="75"/>
      <c r="Y742" s="84">
        <f>MAX(X744:X749)</f>
        <v>25000</v>
      </c>
      <c r="Z742" s="83"/>
      <c r="AA742" s="83"/>
      <c r="AB742" s="75"/>
      <c r="AC742" s="75"/>
      <c r="AD742" s="75"/>
      <c r="AE742" s="75"/>
      <c r="AF742" s="75"/>
      <c r="AG742" s="75"/>
      <c r="AH742" s="75"/>
      <c r="AI742" s="75"/>
      <c r="AJ742" s="84">
        <f>MAX(AI744:AI749)</f>
        <v>0</v>
      </c>
      <c r="AK742" s="83"/>
      <c r="AL742" s="83"/>
      <c r="AM742" s="75"/>
      <c r="AN742" s="75"/>
      <c r="AO742" s="75"/>
      <c r="AP742" s="75"/>
      <c r="AQ742" s="75"/>
      <c r="AR742" s="75"/>
      <c r="AS742" s="75"/>
      <c r="AT742" s="75"/>
      <c r="AU742" s="75"/>
      <c r="AV742" s="75"/>
      <c r="AW742" s="84">
        <f>MAX(AV744:AV749)</f>
        <v>2500</v>
      </c>
      <c r="AX742" s="83"/>
      <c r="AY742" s="83"/>
      <c r="AZ742" s="79"/>
      <c r="BA742" s="80"/>
      <c r="BB742" s="71"/>
      <c r="BC742" s="95"/>
      <c r="BD742" s="41">
        <v>4</v>
      </c>
      <c r="BE742" s="52">
        <v>41</v>
      </c>
      <c r="BF742" s="103">
        <v>4122</v>
      </c>
      <c r="BG742" s="278" t="s">
        <v>50</v>
      </c>
    </row>
    <row r="743" spans="1:59" s="63" customFormat="1" ht="12.75" x14ac:dyDescent="0.2">
      <c r="A743" s="196">
        <v>4</v>
      </c>
      <c r="B743" s="197" t="s">
        <v>422</v>
      </c>
      <c r="C743" s="208">
        <v>41</v>
      </c>
      <c r="D743" s="209" t="s">
        <v>423</v>
      </c>
      <c r="E743" s="212">
        <v>4122</v>
      </c>
      <c r="F743" s="213" t="s">
        <v>442</v>
      </c>
      <c r="G743" s="231" t="s">
        <v>443</v>
      </c>
      <c r="H743" s="85" t="s">
        <v>51</v>
      </c>
      <c r="I743" s="223"/>
      <c r="J743" s="73"/>
      <c r="K743" s="73"/>
      <c r="L743" s="73"/>
      <c r="M743" s="74"/>
      <c r="N743" s="248">
        <f>SUM(N744:N749)</f>
        <v>6</v>
      </c>
      <c r="O743" s="293">
        <f>SUM(O744:O749)</f>
        <v>0.99999999999999989</v>
      </c>
      <c r="P743" s="292"/>
      <c r="Q743" s="87"/>
      <c r="R743" s="87"/>
      <c r="S743" s="87"/>
      <c r="T743" s="87"/>
      <c r="U743" s="87"/>
      <c r="V743" s="87"/>
      <c r="W743" s="87"/>
      <c r="X743" s="87"/>
      <c r="Y743" s="88"/>
      <c r="Z743" s="119">
        <f>SUM(Z744:Z749)</f>
        <v>17516.666666666664</v>
      </c>
      <c r="AA743" s="120"/>
      <c r="AB743" s="111"/>
      <c r="AC743" s="111"/>
      <c r="AD743" s="111"/>
      <c r="AE743" s="111"/>
      <c r="AF743" s="111"/>
      <c r="AG743" s="111"/>
      <c r="AH743" s="111"/>
      <c r="AI743" s="111"/>
      <c r="AJ743" s="120"/>
      <c r="AK743" s="119">
        <f>SUM(AK744:AK749)</f>
        <v>0</v>
      </c>
      <c r="AL743" s="120"/>
      <c r="AM743" s="111"/>
      <c r="AN743" s="111"/>
      <c r="AO743" s="111"/>
      <c r="AP743" s="111"/>
      <c r="AQ743" s="111"/>
      <c r="AR743" s="111"/>
      <c r="AS743" s="111"/>
      <c r="AT743" s="111"/>
      <c r="AU743" s="111"/>
      <c r="AV743" s="111"/>
      <c r="AW743" s="120"/>
      <c r="AX743" s="119">
        <f>SUM(AX744:AX749)</f>
        <v>500</v>
      </c>
      <c r="AY743" s="88"/>
      <c r="AZ743" s="79"/>
      <c r="BA743" s="80"/>
      <c r="BB743" s="71"/>
      <c r="BC743" s="95"/>
      <c r="BD743" s="41">
        <v>4</v>
      </c>
      <c r="BE743" s="52">
        <v>41</v>
      </c>
      <c r="BF743" s="103">
        <v>4122</v>
      </c>
      <c r="BG743" s="279" t="s">
        <v>51</v>
      </c>
    </row>
    <row r="744" spans="1:59" s="63" customFormat="1" ht="12.75" x14ac:dyDescent="0.2">
      <c r="A744" s="196">
        <v>4</v>
      </c>
      <c r="B744" s="197" t="s">
        <v>422</v>
      </c>
      <c r="C744" s="208">
        <v>41</v>
      </c>
      <c r="D744" s="209" t="s">
        <v>423</v>
      </c>
      <c r="E744" s="212">
        <v>4122</v>
      </c>
      <c r="F744" s="213" t="s">
        <v>442</v>
      </c>
      <c r="G744" s="231" t="s">
        <v>443</v>
      </c>
      <c r="H744" s="89" t="s">
        <v>52</v>
      </c>
      <c r="I744" s="90" t="s">
        <v>166</v>
      </c>
      <c r="J744" s="90" t="s">
        <v>86</v>
      </c>
      <c r="K744" s="90" t="s">
        <v>73</v>
      </c>
      <c r="L744" s="90" t="s">
        <v>95</v>
      </c>
      <c r="M744" s="91"/>
      <c r="N744" s="312">
        <v>1</v>
      </c>
      <c r="O744" s="313">
        <f t="shared" ref="O744:O749" si="96">N744/N$743</f>
        <v>0.16666666666666666</v>
      </c>
      <c r="P744" s="104"/>
      <c r="Q744" s="92"/>
      <c r="R744" s="92"/>
      <c r="S744" s="92"/>
      <c r="T744" s="92"/>
      <c r="U744" s="92"/>
      <c r="V744" s="92"/>
      <c r="W744" s="92">
        <v>1</v>
      </c>
      <c r="X744" s="109">
        <f t="shared" ref="X744:X749" si="97">P744*P$7+Q744*Q$7+R744*R$7+S744*S$7+T744*T$7+U744*U$7+V744*V$7+W744*W$7</f>
        <v>25000</v>
      </c>
      <c r="Y744" s="83"/>
      <c r="Z744" s="110">
        <f t="shared" ref="Z744:Z749" si="98">X744*$O744</f>
        <v>4166.6666666666661</v>
      </c>
      <c r="AA744" s="111"/>
      <c r="AB744" s="92"/>
      <c r="AC744" s="92"/>
      <c r="AD744" s="92"/>
      <c r="AE744" s="92"/>
      <c r="AF744" s="92"/>
      <c r="AG744" s="92"/>
      <c r="AH744" s="92"/>
      <c r="AI744" s="109">
        <f t="shared" ref="AI744:AI749" si="99">AB744*AB$7+AC744*AC$7+AD744*AD$7+AE744*AE$7+AF744*AF$7+AG744*AG$7+AH744*AH$7</f>
        <v>0</v>
      </c>
      <c r="AJ744" s="83"/>
      <c r="AK744" s="110">
        <f t="shared" ref="AK744:AK749" si="100">AI744*$O744</f>
        <v>0</v>
      </c>
      <c r="AL744" s="111"/>
      <c r="AM744" s="92"/>
      <c r="AN744" s="92"/>
      <c r="AO744" s="92"/>
      <c r="AP744" s="92">
        <v>1</v>
      </c>
      <c r="AQ744" s="92"/>
      <c r="AR744" s="92"/>
      <c r="AS744" s="92"/>
      <c r="AT744" s="92"/>
      <c r="AU744" s="92"/>
      <c r="AV744" s="109">
        <f t="shared" ref="AV744:AV749" si="101">AM744*AM$7+AN744*AN$7+AO744*AO$7+AP744*AP$7+AQ744*AQ$7+AR744*AR$7+AS744*AS$7+AT744*AT$7+AU744*AU$7</f>
        <v>100</v>
      </c>
      <c r="AW744" s="75"/>
      <c r="AX744" s="110">
        <f t="shared" ref="AX744:AX749" si="102">AV744*$O744</f>
        <v>16.666666666666664</v>
      </c>
      <c r="AY744" s="111"/>
      <c r="AZ744" s="93"/>
      <c r="BA744" s="94" t="s">
        <v>105</v>
      </c>
      <c r="BB744" s="71"/>
      <c r="BC744" s="95"/>
      <c r="BD744" s="41">
        <v>4</v>
      </c>
      <c r="BE744" s="52">
        <v>41</v>
      </c>
      <c r="BF744" s="103">
        <v>4122</v>
      </c>
      <c r="BG744" s="280" t="s">
        <v>52</v>
      </c>
    </row>
    <row r="745" spans="1:59" s="63" customFormat="1" ht="24" x14ac:dyDescent="0.2">
      <c r="A745" s="196">
        <v>4</v>
      </c>
      <c r="B745" s="197" t="s">
        <v>422</v>
      </c>
      <c r="C745" s="208">
        <v>41</v>
      </c>
      <c r="D745" s="209" t="s">
        <v>423</v>
      </c>
      <c r="E745" s="212">
        <v>4122</v>
      </c>
      <c r="F745" s="213" t="s">
        <v>442</v>
      </c>
      <c r="G745" s="231" t="s">
        <v>443</v>
      </c>
      <c r="H745" s="89"/>
      <c r="I745" s="90" t="s">
        <v>444</v>
      </c>
      <c r="J745" s="90" t="s">
        <v>445</v>
      </c>
      <c r="K745" s="90" t="s">
        <v>73</v>
      </c>
      <c r="L745" s="90" t="s">
        <v>95</v>
      </c>
      <c r="M745" s="91"/>
      <c r="N745" s="312">
        <v>1</v>
      </c>
      <c r="O745" s="313">
        <f t="shared" si="96"/>
        <v>0.16666666666666666</v>
      </c>
      <c r="P745" s="104"/>
      <c r="Q745" s="92"/>
      <c r="R745" s="92"/>
      <c r="S745" s="92"/>
      <c r="T745" s="92"/>
      <c r="U745" s="92"/>
      <c r="V745" s="92"/>
      <c r="W745" s="92">
        <v>1</v>
      </c>
      <c r="X745" s="109">
        <f t="shared" si="97"/>
        <v>25000</v>
      </c>
      <c r="Y745" s="83"/>
      <c r="Z745" s="110">
        <f t="shared" si="98"/>
        <v>4166.6666666666661</v>
      </c>
      <c r="AA745" s="111"/>
      <c r="AB745" s="92"/>
      <c r="AC745" s="92"/>
      <c r="AD745" s="92"/>
      <c r="AE745" s="92"/>
      <c r="AF745" s="92"/>
      <c r="AG745" s="92"/>
      <c r="AH745" s="92"/>
      <c r="AI745" s="109">
        <f t="shared" si="99"/>
        <v>0</v>
      </c>
      <c r="AJ745" s="83"/>
      <c r="AK745" s="110">
        <f t="shared" si="100"/>
        <v>0</v>
      </c>
      <c r="AL745" s="111"/>
      <c r="AM745" s="92"/>
      <c r="AN745" s="92"/>
      <c r="AO745" s="92"/>
      <c r="AP745" s="92">
        <v>1</v>
      </c>
      <c r="AQ745" s="92"/>
      <c r="AR745" s="92"/>
      <c r="AS745" s="92"/>
      <c r="AT745" s="92"/>
      <c r="AU745" s="92"/>
      <c r="AV745" s="109">
        <f t="shared" si="101"/>
        <v>100</v>
      </c>
      <c r="AW745" s="75"/>
      <c r="AX745" s="110">
        <f t="shared" si="102"/>
        <v>16.666666666666664</v>
      </c>
      <c r="AY745" s="111"/>
      <c r="AZ745" s="93"/>
      <c r="BA745" s="94" t="s">
        <v>131</v>
      </c>
      <c r="BB745" s="71"/>
      <c r="BC745" s="95"/>
      <c r="BD745" s="41">
        <v>4</v>
      </c>
      <c r="BE745" s="52">
        <v>41</v>
      </c>
      <c r="BF745" s="103">
        <v>4122</v>
      </c>
      <c r="BG745" s="280" t="s">
        <v>52</v>
      </c>
    </row>
    <row r="746" spans="1:59" s="63" customFormat="1" ht="12.75" x14ac:dyDescent="0.2">
      <c r="A746" s="196">
        <v>4</v>
      </c>
      <c r="B746" s="197" t="s">
        <v>422</v>
      </c>
      <c r="C746" s="208">
        <v>41</v>
      </c>
      <c r="D746" s="209" t="s">
        <v>423</v>
      </c>
      <c r="E746" s="212">
        <v>4122</v>
      </c>
      <c r="F746" s="213" t="s">
        <v>442</v>
      </c>
      <c r="G746" s="231" t="s">
        <v>443</v>
      </c>
      <c r="H746" s="89"/>
      <c r="I746" s="90" t="s">
        <v>446</v>
      </c>
      <c r="J746" s="90" t="s">
        <v>447</v>
      </c>
      <c r="K746" s="90" t="s">
        <v>90</v>
      </c>
      <c r="L746" s="90" t="s">
        <v>448</v>
      </c>
      <c r="M746" s="91"/>
      <c r="N746" s="312">
        <v>1</v>
      </c>
      <c r="O746" s="313">
        <f t="shared" si="96"/>
        <v>0.16666666666666666</v>
      </c>
      <c r="P746" s="104"/>
      <c r="Q746" s="92"/>
      <c r="R746" s="92"/>
      <c r="S746" s="92"/>
      <c r="T746" s="92"/>
      <c r="U746" s="92">
        <v>1</v>
      </c>
      <c r="V746" s="92"/>
      <c r="W746" s="92"/>
      <c r="X746" s="109">
        <f t="shared" si="97"/>
        <v>5000</v>
      </c>
      <c r="Y746" s="83"/>
      <c r="Z746" s="110">
        <f t="shared" si="98"/>
        <v>833.33333333333326</v>
      </c>
      <c r="AA746" s="111"/>
      <c r="AB746" s="92"/>
      <c r="AC746" s="92"/>
      <c r="AD746" s="92"/>
      <c r="AE746" s="92"/>
      <c r="AF746" s="92"/>
      <c r="AG746" s="92"/>
      <c r="AH746" s="92"/>
      <c r="AI746" s="109">
        <f t="shared" si="99"/>
        <v>0</v>
      </c>
      <c r="AJ746" s="83"/>
      <c r="AK746" s="110">
        <f t="shared" si="100"/>
        <v>0</v>
      </c>
      <c r="AL746" s="111"/>
      <c r="AM746" s="92"/>
      <c r="AN746" s="92"/>
      <c r="AO746" s="92"/>
      <c r="AP746" s="92">
        <v>1</v>
      </c>
      <c r="AQ746" s="92"/>
      <c r="AR746" s="92"/>
      <c r="AS746" s="92"/>
      <c r="AT746" s="92"/>
      <c r="AU746" s="92"/>
      <c r="AV746" s="109">
        <f t="shared" si="101"/>
        <v>100</v>
      </c>
      <c r="AW746" s="75"/>
      <c r="AX746" s="110">
        <f t="shared" si="102"/>
        <v>16.666666666666664</v>
      </c>
      <c r="AY746" s="111"/>
      <c r="AZ746" s="93"/>
      <c r="BA746" s="94" t="s">
        <v>131</v>
      </c>
      <c r="BB746" s="71"/>
      <c r="BC746" s="95"/>
      <c r="BD746" s="41">
        <v>4</v>
      </c>
      <c r="BE746" s="52">
        <v>41</v>
      </c>
      <c r="BF746" s="103">
        <v>4122</v>
      </c>
      <c r="BG746" s="280" t="s">
        <v>52</v>
      </c>
    </row>
    <row r="747" spans="1:59" s="63" customFormat="1" ht="12.75" x14ac:dyDescent="0.2">
      <c r="A747" s="196">
        <v>4</v>
      </c>
      <c r="B747" s="197" t="s">
        <v>422</v>
      </c>
      <c r="C747" s="208">
        <v>41</v>
      </c>
      <c r="D747" s="209" t="s">
        <v>423</v>
      </c>
      <c r="E747" s="212">
        <v>4122</v>
      </c>
      <c r="F747" s="213" t="s">
        <v>442</v>
      </c>
      <c r="G747" s="231" t="s">
        <v>443</v>
      </c>
      <c r="H747" s="89"/>
      <c r="I747" s="90" t="s">
        <v>96</v>
      </c>
      <c r="J747" s="90"/>
      <c r="K747" s="90" t="s">
        <v>64</v>
      </c>
      <c r="L747" s="90" t="s">
        <v>232</v>
      </c>
      <c r="M747" s="91"/>
      <c r="N747" s="312">
        <v>1</v>
      </c>
      <c r="O747" s="313">
        <f t="shared" si="96"/>
        <v>0.16666666666666666</v>
      </c>
      <c r="P747" s="104">
        <v>1</v>
      </c>
      <c r="Q747" s="92"/>
      <c r="R747" s="92"/>
      <c r="S747" s="92"/>
      <c r="T747" s="92"/>
      <c r="U747" s="92"/>
      <c r="V747" s="92"/>
      <c r="W747" s="92"/>
      <c r="X747" s="109">
        <f t="shared" si="97"/>
        <v>100</v>
      </c>
      <c r="Y747" s="83"/>
      <c r="Z747" s="110">
        <f t="shared" si="98"/>
        <v>16.666666666666664</v>
      </c>
      <c r="AA747" s="111"/>
      <c r="AB747" s="92"/>
      <c r="AC747" s="92"/>
      <c r="AD747" s="92"/>
      <c r="AE747" s="92"/>
      <c r="AF747" s="92"/>
      <c r="AG747" s="92"/>
      <c r="AH747" s="92"/>
      <c r="AI747" s="109">
        <f t="shared" si="99"/>
        <v>0</v>
      </c>
      <c r="AJ747" s="83"/>
      <c r="AK747" s="110">
        <f t="shared" si="100"/>
        <v>0</v>
      </c>
      <c r="AL747" s="111"/>
      <c r="AM747" s="92"/>
      <c r="AN747" s="92"/>
      <c r="AO747" s="92"/>
      <c r="AP747" s="92"/>
      <c r="AQ747" s="92"/>
      <c r="AR747" s="92"/>
      <c r="AS747" s="92"/>
      <c r="AT747" s="92">
        <v>1</v>
      </c>
      <c r="AU747" s="92"/>
      <c r="AV747" s="109">
        <f t="shared" si="101"/>
        <v>2500</v>
      </c>
      <c r="AW747" s="75"/>
      <c r="AX747" s="110">
        <f t="shared" si="102"/>
        <v>416.66666666666663</v>
      </c>
      <c r="AY747" s="111"/>
      <c r="AZ747" s="93"/>
      <c r="BA747" s="94" t="s">
        <v>131</v>
      </c>
      <c r="BB747" s="71"/>
      <c r="BC747" s="95"/>
      <c r="BD747" s="41">
        <v>4</v>
      </c>
      <c r="BE747" s="52">
        <v>41</v>
      </c>
      <c r="BF747" s="103">
        <v>4122</v>
      </c>
      <c r="BG747" s="280" t="s">
        <v>52</v>
      </c>
    </row>
    <row r="748" spans="1:59" s="63" customFormat="1" ht="24" x14ac:dyDescent="0.2">
      <c r="A748" s="196">
        <v>4</v>
      </c>
      <c r="B748" s="197" t="s">
        <v>422</v>
      </c>
      <c r="C748" s="208">
        <v>41</v>
      </c>
      <c r="D748" s="209" t="s">
        <v>423</v>
      </c>
      <c r="E748" s="212">
        <v>4122</v>
      </c>
      <c r="F748" s="213" t="s">
        <v>442</v>
      </c>
      <c r="G748" s="231" t="s">
        <v>443</v>
      </c>
      <c r="H748" s="89"/>
      <c r="I748" s="90" t="s">
        <v>449</v>
      </c>
      <c r="J748" s="90" t="s">
        <v>450</v>
      </c>
      <c r="K748" s="90" t="s">
        <v>60</v>
      </c>
      <c r="L748" s="90"/>
      <c r="M748" s="91"/>
      <c r="N748" s="312">
        <v>1</v>
      </c>
      <c r="O748" s="313">
        <f t="shared" si="96"/>
        <v>0.16666666666666666</v>
      </c>
      <c r="P748" s="104"/>
      <c r="Q748" s="92"/>
      <c r="R748" s="92"/>
      <c r="S748" s="92"/>
      <c r="T748" s="92"/>
      <c r="U748" s="92"/>
      <c r="V748" s="92"/>
      <c r="W748" s="92">
        <v>1</v>
      </c>
      <c r="X748" s="109">
        <f t="shared" si="97"/>
        <v>25000</v>
      </c>
      <c r="Y748" s="83"/>
      <c r="Z748" s="110">
        <f t="shared" si="98"/>
        <v>4166.6666666666661</v>
      </c>
      <c r="AA748" s="111"/>
      <c r="AB748" s="92"/>
      <c r="AC748" s="92"/>
      <c r="AD748" s="92"/>
      <c r="AE748" s="92"/>
      <c r="AF748" s="92"/>
      <c r="AG748" s="92"/>
      <c r="AH748" s="92"/>
      <c r="AI748" s="109">
        <f t="shared" si="99"/>
        <v>0</v>
      </c>
      <c r="AJ748" s="83"/>
      <c r="AK748" s="110">
        <f t="shared" si="100"/>
        <v>0</v>
      </c>
      <c r="AL748" s="111"/>
      <c r="AM748" s="92"/>
      <c r="AN748" s="92"/>
      <c r="AO748" s="92"/>
      <c r="AP748" s="92">
        <v>1</v>
      </c>
      <c r="AQ748" s="92"/>
      <c r="AR748" s="92"/>
      <c r="AS748" s="92"/>
      <c r="AT748" s="92"/>
      <c r="AU748" s="92"/>
      <c r="AV748" s="109">
        <f t="shared" si="101"/>
        <v>100</v>
      </c>
      <c r="AW748" s="75"/>
      <c r="AX748" s="110">
        <f t="shared" si="102"/>
        <v>16.666666666666664</v>
      </c>
      <c r="AY748" s="111"/>
      <c r="AZ748" s="93"/>
      <c r="BA748" s="94" t="s">
        <v>131</v>
      </c>
      <c r="BB748" s="71"/>
      <c r="BC748" s="95"/>
      <c r="BD748" s="41">
        <v>4</v>
      </c>
      <c r="BE748" s="52">
        <v>41</v>
      </c>
      <c r="BF748" s="103">
        <v>4122</v>
      </c>
      <c r="BG748" s="280" t="s">
        <v>52</v>
      </c>
    </row>
    <row r="749" spans="1:59" s="63" customFormat="1" ht="24" x14ac:dyDescent="0.2">
      <c r="A749" s="196">
        <v>4</v>
      </c>
      <c r="B749" s="197" t="s">
        <v>422</v>
      </c>
      <c r="C749" s="208">
        <v>41</v>
      </c>
      <c r="D749" s="209" t="s">
        <v>423</v>
      </c>
      <c r="E749" s="212">
        <v>4122</v>
      </c>
      <c r="F749" s="213" t="s">
        <v>442</v>
      </c>
      <c r="G749" s="231" t="s">
        <v>443</v>
      </c>
      <c r="H749" s="89"/>
      <c r="I749" s="90" t="s">
        <v>451</v>
      </c>
      <c r="J749" s="90" t="s">
        <v>452</v>
      </c>
      <c r="K749" s="90" t="s">
        <v>129</v>
      </c>
      <c r="L749" s="90" t="s">
        <v>448</v>
      </c>
      <c r="M749" s="91"/>
      <c r="N749" s="312">
        <v>1</v>
      </c>
      <c r="O749" s="313">
        <f t="shared" si="96"/>
        <v>0.16666666666666666</v>
      </c>
      <c r="P749" s="104"/>
      <c r="Q749" s="92"/>
      <c r="R749" s="92"/>
      <c r="S749" s="92"/>
      <c r="T749" s="92"/>
      <c r="U749" s="92"/>
      <c r="V749" s="92"/>
      <c r="W749" s="92">
        <v>1</v>
      </c>
      <c r="X749" s="109">
        <f t="shared" si="97"/>
        <v>25000</v>
      </c>
      <c r="Y749" s="83"/>
      <c r="Z749" s="110">
        <f t="shared" si="98"/>
        <v>4166.6666666666661</v>
      </c>
      <c r="AA749" s="111"/>
      <c r="AB749" s="92"/>
      <c r="AC749" s="92"/>
      <c r="AD749" s="92"/>
      <c r="AE749" s="92"/>
      <c r="AF749" s="92"/>
      <c r="AG749" s="92"/>
      <c r="AH749" s="92"/>
      <c r="AI749" s="109">
        <f t="shared" si="99"/>
        <v>0</v>
      </c>
      <c r="AJ749" s="83"/>
      <c r="AK749" s="110">
        <f t="shared" si="100"/>
        <v>0</v>
      </c>
      <c r="AL749" s="111"/>
      <c r="AM749" s="92"/>
      <c r="AN749" s="92"/>
      <c r="AO749" s="92"/>
      <c r="AP749" s="92">
        <v>1</v>
      </c>
      <c r="AQ749" s="92"/>
      <c r="AR749" s="92"/>
      <c r="AS749" s="92"/>
      <c r="AT749" s="92"/>
      <c r="AU749" s="92"/>
      <c r="AV749" s="109">
        <f t="shared" si="101"/>
        <v>100</v>
      </c>
      <c r="AW749" s="75"/>
      <c r="AX749" s="110">
        <f t="shared" si="102"/>
        <v>16.666666666666664</v>
      </c>
      <c r="AY749" s="111"/>
      <c r="AZ749" s="93"/>
      <c r="BA749" s="94" t="s">
        <v>131</v>
      </c>
      <c r="BB749" s="71"/>
      <c r="BC749" s="95"/>
      <c r="BD749" s="41">
        <v>4</v>
      </c>
      <c r="BE749" s="52">
        <v>41</v>
      </c>
      <c r="BF749" s="103">
        <v>4122</v>
      </c>
      <c r="BG749" s="280" t="s">
        <v>52</v>
      </c>
    </row>
    <row r="750" spans="1:59" s="63" customFormat="1" ht="12.75" x14ac:dyDescent="0.2">
      <c r="A750" s="196">
        <v>4</v>
      </c>
      <c r="B750" s="197" t="s">
        <v>422</v>
      </c>
      <c r="C750" s="208">
        <v>41</v>
      </c>
      <c r="D750" s="209" t="s">
        <v>423</v>
      </c>
      <c r="E750" s="212">
        <v>4122</v>
      </c>
      <c r="F750" s="213" t="s">
        <v>442</v>
      </c>
      <c r="G750" s="231" t="s">
        <v>443</v>
      </c>
      <c r="H750" s="89"/>
      <c r="I750" s="90" t="s">
        <v>1170</v>
      </c>
      <c r="J750" s="90"/>
      <c r="K750" s="90"/>
      <c r="L750" s="90"/>
      <c r="M750" s="91"/>
      <c r="N750" s="247"/>
      <c r="O750" s="306"/>
      <c r="P750" s="104"/>
      <c r="Q750" s="92"/>
      <c r="R750" s="92"/>
      <c r="S750" s="92"/>
      <c r="T750" s="92"/>
      <c r="U750" s="92"/>
      <c r="V750" s="92"/>
      <c r="W750" s="92"/>
      <c r="X750" s="75"/>
      <c r="Y750" s="83"/>
      <c r="Z750" s="83"/>
      <c r="AA750" s="83"/>
      <c r="AB750" s="92"/>
      <c r="AC750" s="92"/>
      <c r="AD750" s="92"/>
      <c r="AE750" s="92"/>
      <c r="AF750" s="92"/>
      <c r="AG750" s="92"/>
      <c r="AH750" s="92"/>
      <c r="AI750" s="75"/>
      <c r="AJ750" s="83"/>
      <c r="AK750" s="83"/>
      <c r="AL750" s="83"/>
      <c r="AM750" s="92"/>
      <c r="AN750" s="92"/>
      <c r="AO750" s="92"/>
      <c r="AP750" s="92"/>
      <c r="AQ750" s="92"/>
      <c r="AR750" s="92"/>
      <c r="AS750" s="92"/>
      <c r="AT750" s="92"/>
      <c r="AU750" s="92"/>
      <c r="AV750" s="75"/>
      <c r="AW750" s="75"/>
      <c r="AX750" s="83"/>
      <c r="AY750" s="83"/>
      <c r="AZ750" s="93"/>
      <c r="BA750" s="94"/>
      <c r="BB750" s="71"/>
      <c r="BC750" s="95"/>
      <c r="BD750" s="41">
        <v>4</v>
      </c>
      <c r="BE750" s="52">
        <v>41</v>
      </c>
      <c r="BF750" s="103">
        <v>4122</v>
      </c>
      <c r="BG750" s="280" t="s">
        <v>52</v>
      </c>
    </row>
    <row r="751" spans="1:59" s="63" customFormat="1" ht="12.75" x14ac:dyDescent="0.2">
      <c r="A751" s="196">
        <v>4</v>
      </c>
      <c r="B751" s="197" t="s">
        <v>422</v>
      </c>
      <c r="C751" s="208">
        <v>41</v>
      </c>
      <c r="D751" s="209" t="s">
        <v>423</v>
      </c>
      <c r="E751" s="212">
        <v>4122</v>
      </c>
      <c r="F751" s="213" t="s">
        <v>442</v>
      </c>
      <c r="G751" s="231" t="s">
        <v>443</v>
      </c>
      <c r="H751" s="65"/>
      <c r="I751" s="222"/>
      <c r="J751" s="66"/>
      <c r="K751" s="66"/>
      <c r="L751" s="66"/>
      <c r="M751" s="64"/>
      <c r="N751" s="304"/>
      <c r="O751" s="305"/>
      <c r="P751" s="127"/>
      <c r="Q751" s="67"/>
      <c r="R751" s="67"/>
      <c r="S751" s="67"/>
      <c r="T751" s="67"/>
      <c r="U751" s="67"/>
      <c r="V751" s="67"/>
      <c r="W751" s="67"/>
      <c r="X751" s="67"/>
      <c r="Y751" s="68"/>
      <c r="Z751" s="68"/>
      <c r="AA751" s="68"/>
      <c r="AB751" s="67"/>
      <c r="AC751" s="67"/>
      <c r="AD751" s="67"/>
      <c r="AE751" s="67"/>
      <c r="AF751" s="67"/>
      <c r="AG751" s="67"/>
      <c r="AH751" s="67"/>
      <c r="AI751" s="67"/>
      <c r="AJ751" s="68"/>
      <c r="AK751" s="68"/>
      <c r="AL751" s="68"/>
      <c r="AM751" s="67"/>
      <c r="AN751" s="67"/>
      <c r="AO751" s="67"/>
      <c r="AP751" s="67"/>
      <c r="AQ751" s="67"/>
      <c r="AR751" s="67"/>
      <c r="AS751" s="67"/>
      <c r="AT751" s="67"/>
      <c r="AU751" s="67"/>
      <c r="AV751" s="67"/>
      <c r="AW751" s="67"/>
      <c r="AX751" s="68"/>
      <c r="AY751" s="68"/>
      <c r="AZ751" s="69"/>
      <c r="BA751" s="70"/>
      <c r="BB751" s="71"/>
      <c r="BC751" s="95"/>
      <c r="BD751" s="41">
        <v>4</v>
      </c>
      <c r="BE751" s="52">
        <v>41</v>
      </c>
      <c r="BF751" s="103">
        <v>4122</v>
      </c>
      <c r="BG751" s="275"/>
    </row>
    <row r="752" spans="1:59" s="63" customFormat="1" ht="12.75" x14ac:dyDescent="0.2">
      <c r="A752" s="196">
        <v>4</v>
      </c>
      <c r="B752" s="197" t="s">
        <v>422</v>
      </c>
      <c r="C752" s="208">
        <v>41</v>
      </c>
      <c r="D752" s="209" t="s">
        <v>423</v>
      </c>
      <c r="E752" s="212">
        <v>4122</v>
      </c>
      <c r="F752" s="213" t="s">
        <v>442</v>
      </c>
      <c r="G752" s="232"/>
      <c r="H752" s="97"/>
      <c r="I752" s="224"/>
      <c r="J752" s="98"/>
      <c r="K752" s="98"/>
      <c r="L752" s="98"/>
      <c r="M752" s="96"/>
      <c r="N752" s="307"/>
      <c r="O752" s="246"/>
      <c r="P752" s="124"/>
      <c r="Q752" s="99"/>
      <c r="R752" s="99"/>
      <c r="S752" s="99"/>
      <c r="T752" s="99"/>
      <c r="U752" s="99"/>
      <c r="V752" s="99"/>
      <c r="W752" s="99"/>
      <c r="X752" s="99"/>
      <c r="Y752" s="100"/>
      <c r="Z752" s="100"/>
      <c r="AA752" s="100"/>
      <c r="AB752" s="99"/>
      <c r="AC752" s="99"/>
      <c r="AD752" s="99"/>
      <c r="AE752" s="99"/>
      <c r="AF752" s="99"/>
      <c r="AG752" s="99"/>
      <c r="AH752" s="99"/>
      <c r="AI752" s="99"/>
      <c r="AJ752" s="100"/>
      <c r="AK752" s="100"/>
      <c r="AL752" s="100"/>
      <c r="AM752" s="99"/>
      <c r="AN752" s="99"/>
      <c r="AO752" s="99"/>
      <c r="AP752" s="99"/>
      <c r="AQ752" s="99"/>
      <c r="AR752" s="99"/>
      <c r="AS752" s="99"/>
      <c r="AT752" s="99"/>
      <c r="AU752" s="99"/>
      <c r="AV752" s="99"/>
      <c r="AW752" s="99"/>
      <c r="AX752" s="100"/>
      <c r="AY752" s="100"/>
      <c r="AZ752" s="101"/>
      <c r="BA752" s="102"/>
      <c r="BB752" s="95"/>
      <c r="BC752" s="95"/>
      <c r="BD752" s="41">
        <v>4</v>
      </c>
      <c r="BE752" s="52">
        <v>41</v>
      </c>
      <c r="BF752" s="103">
        <v>4122</v>
      </c>
      <c r="BG752" s="277"/>
    </row>
    <row r="753" spans="1:59" s="63" customFormat="1" ht="12.75" x14ac:dyDescent="0.2">
      <c r="A753" s="196">
        <v>4</v>
      </c>
      <c r="B753" s="197" t="s">
        <v>422</v>
      </c>
      <c r="C753" s="208">
        <v>41</v>
      </c>
      <c r="D753" s="209" t="s">
        <v>423</v>
      </c>
      <c r="E753" s="210">
        <v>4131</v>
      </c>
      <c r="F753" s="211" t="s">
        <v>453</v>
      </c>
      <c r="G753" s="230"/>
      <c r="H753" s="56"/>
      <c r="I753" s="221"/>
      <c r="J753" s="57"/>
      <c r="K753" s="57"/>
      <c r="L753" s="57"/>
      <c r="M753" s="55"/>
      <c r="N753" s="303"/>
      <c r="O753" s="245"/>
      <c r="P753" s="122"/>
      <c r="Q753" s="122"/>
      <c r="R753" s="122"/>
      <c r="S753" s="122"/>
      <c r="T753" s="122"/>
      <c r="U753" s="122"/>
      <c r="V753" s="122"/>
      <c r="W753" s="122"/>
      <c r="X753" s="122"/>
      <c r="Y753" s="59"/>
      <c r="Z753" s="123"/>
      <c r="AA753" s="123"/>
      <c r="AB753" s="122"/>
      <c r="AC753" s="122"/>
      <c r="AD753" s="122"/>
      <c r="AE753" s="122"/>
      <c r="AF753" s="122"/>
      <c r="AG753" s="122"/>
      <c r="AH753" s="122"/>
      <c r="AI753" s="122"/>
      <c r="AJ753" s="59"/>
      <c r="AK753" s="123"/>
      <c r="AL753" s="123"/>
      <c r="AM753" s="122"/>
      <c r="AN753" s="122"/>
      <c r="AO753" s="122"/>
      <c r="AP753" s="122"/>
      <c r="AQ753" s="122"/>
      <c r="AR753" s="122"/>
      <c r="AS753" s="122"/>
      <c r="AT753" s="122"/>
      <c r="AU753" s="122"/>
      <c r="AV753" s="122"/>
      <c r="AW753" s="58"/>
      <c r="AX753" s="123"/>
      <c r="AY753" s="59"/>
      <c r="AZ753" s="60"/>
      <c r="BA753" s="61"/>
      <c r="BB753" s="54"/>
      <c r="BC753" s="54"/>
      <c r="BD753" s="41">
        <v>4</v>
      </c>
      <c r="BE753" s="52">
        <v>41</v>
      </c>
      <c r="BF753" s="62">
        <v>4131</v>
      </c>
      <c r="BG753" s="274"/>
    </row>
    <row r="754" spans="1:59" s="63" customFormat="1" ht="12.75" x14ac:dyDescent="0.2">
      <c r="A754" s="196">
        <v>4</v>
      </c>
      <c r="B754" s="197" t="s">
        <v>422</v>
      </c>
      <c r="C754" s="208">
        <v>41</v>
      </c>
      <c r="D754" s="209" t="s">
        <v>423</v>
      </c>
      <c r="E754" s="210">
        <v>4131</v>
      </c>
      <c r="F754" s="211" t="s">
        <v>453</v>
      </c>
      <c r="G754" s="230"/>
      <c r="H754" s="56"/>
      <c r="I754" s="221"/>
      <c r="J754" s="57"/>
      <c r="K754" s="57"/>
      <c r="L754" s="57"/>
      <c r="M754" s="55"/>
      <c r="N754" s="303"/>
      <c r="O754" s="245"/>
      <c r="P754" s="122"/>
      <c r="Q754" s="58"/>
      <c r="R754" s="58"/>
      <c r="S754" s="58"/>
      <c r="T754" s="58"/>
      <c r="U754" s="58"/>
      <c r="V754" s="58"/>
      <c r="W754" s="58"/>
      <c r="X754" s="58"/>
      <c r="Y754" s="59"/>
      <c r="Z754" s="59"/>
      <c r="AA754" s="59"/>
      <c r="AB754" s="58"/>
      <c r="AC754" s="58"/>
      <c r="AD754" s="58"/>
      <c r="AE754" s="58"/>
      <c r="AF754" s="58"/>
      <c r="AG754" s="58"/>
      <c r="AH754" s="58"/>
      <c r="AI754" s="58"/>
      <c r="AJ754" s="59"/>
      <c r="AK754" s="59"/>
      <c r="AL754" s="59"/>
      <c r="AM754" s="58"/>
      <c r="AN754" s="58"/>
      <c r="AO754" s="58"/>
      <c r="AP754" s="58"/>
      <c r="AQ754" s="58"/>
      <c r="AR754" s="58"/>
      <c r="AS754" s="58"/>
      <c r="AT754" s="58"/>
      <c r="AU754" s="58"/>
      <c r="AV754" s="58"/>
      <c r="AW754" s="58"/>
      <c r="AX754" s="59"/>
      <c r="AY754" s="59"/>
      <c r="AZ754" s="60"/>
      <c r="BA754" s="61"/>
      <c r="BB754" s="54"/>
      <c r="BC754" s="54"/>
      <c r="BD754" s="41">
        <v>4</v>
      </c>
      <c r="BE754" s="52">
        <v>41</v>
      </c>
      <c r="BF754" s="62">
        <v>4131</v>
      </c>
      <c r="BG754" s="274"/>
    </row>
    <row r="755" spans="1:59" s="63" customFormat="1" ht="12.75" x14ac:dyDescent="0.2">
      <c r="A755" s="196">
        <v>4</v>
      </c>
      <c r="B755" s="197" t="s">
        <v>422</v>
      </c>
      <c r="C755" s="208">
        <v>41</v>
      </c>
      <c r="D755" s="209" t="s">
        <v>423</v>
      </c>
      <c r="E755" s="210">
        <v>4131</v>
      </c>
      <c r="F755" s="211" t="s">
        <v>453</v>
      </c>
      <c r="G755" s="231" t="s">
        <v>1194</v>
      </c>
      <c r="H755" s="65"/>
      <c r="I755" s="222"/>
      <c r="J755" s="66"/>
      <c r="K755" s="66"/>
      <c r="L755" s="66"/>
      <c r="M755" s="64"/>
      <c r="N755" s="308"/>
      <c r="O755" s="309"/>
      <c r="P755" s="127"/>
      <c r="Q755" s="67"/>
      <c r="R755" s="67"/>
      <c r="S755" s="67"/>
      <c r="T755" s="67"/>
      <c r="U755" s="67"/>
      <c r="V755" s="67"/>
      <c r="W755" s="67"/>
      <c r="X755" s="67"/>
      <c r="Y755" s="68"/>
      <c r="Z755" s="68"/>
      <c r="AA755" s="68"/>
      <c r="AB755" s="67"/>
      <c r="AC755" s="67"/>
      <c r="AD755" s="67"/>
      <c r="AE755" s="67"/>
      <c r="AF755" s="67"/>
      <c r="AG755" s="67"/>
      <c r="AH755" s="67"/>
      <c r="AI755" s="67"/>
      <c r="AJ755" s="68"/>
      <c r="AK755" s="68"/>
      <c r="AL755" s="68"/>
      <c r="AM755" s="67"/>
      <c r="AN755" s="67"/>
      <c r="AO755" s="67"/>
      <c r="AP755" s="67"/>
      <c r="AQ755" s="67"/>
      <c r="AR755" s="67"/>
      <c r="AS755" s="67"/>
      <c r="AT755" s="67"/>
      <c r="AU755" s="67"/>
      <c r="AV755" s="67"/>
      <c r="AW755" s="67"/>
      <c r="AX755" s="68"/>
      <c r="AY755" s="68"/>
      <c r="AZ755" s="69"/>
      <c r="BA755" s="70"/>
      <c r="BB755" s="71"/>
      <c r="BC755" s="54"/>
      <c r="BD755" s="41">
        <v>4</v>
      </c>
      <c r="BE755" s="52">
        <v>41</v>
      </c>
      <c r="BF755" s="62">
        <v>4131</v>
      </c>
      <c r="BG755" s="275"/>
    </row>
    <row r="756" spans="1:59" s="63" customFormat="1" ht="12.75" x14ac:dyDescent="0.2">
      <c r="A756" s="196">
        <v>4</v>
      </c>
      <c r="B756" s="197" t="s">
        <v>422</v>
      </c>
      <c r="C756" s="208">
        <v>41</v>
      </c>
      <c r="D756" s="209" t="s">
        <v>423</v>
      </c>
      <c r="E756" s="210">
        <v>4131</v>
      </c>
      <c r="F756" s="211" t="s">
        <v>453</v>
      </c>
      <c r="G756" s="231" t="s">
        <v>1194</v>
      </c>
      <c r="H756" s="72" t="s">
        <v>47</v>
      </c>
      <c r="I756" s="223"/>
      <c r="J756" s="73"/>
      <c r="K756" s="73"/>
      <c r="L756" s="73"/>
      <c r="M756" s="74"/>
      <c r="N756" s="247"/>
      <c r="O756" s="306"/>
      <c r="P756" s="105"/>
      <c r="Q756" s="75"/>
      <c r="R756" s="75"/>
      <c r="S756" s="75"/>
      <c r="T756" s="75"/>
      <c r="U756" s="75"/>
      <c r="V756" s="75"/>
      <c r="W756" s="75"/>
      <c r="X756" s="75"/>
      <c r="Y756" s="76">
        <f>IF(ISNUMBER(VLOOKUP(Y758,P$7:W$7,MATCH(Y758,P$7:W$7))),VLOOKUP(Y758,P$7:W$7,MATCH(Y758,P$7:W$7)),IF(N760=0,"No Data",IF(Y758&gt;0,"&lt;100",0)))</f>
        <v>10000</v>
      </c>
      <c r="Z756" s="77">
        <f>IF(ISNUMBER(VLOOKUP(Z760,P$7:W$7,MATCH(Z760,P$7:W$7))),VLOOKUP(Z760,P$7:W$7,MATCH(Z760,P$7:W$7)),IF(N760=0,"No Data",IF(Z760&gt;0,"&lt;100",0)))</f>
        <v>10000</v>
      </c>
      <c r="AA756" s="106">
        <f>IF(ISNUMBER(Z756),Z756,0)</f>
        <v>10000</v>
      </c>
      <c r="AB756" s="75"/>
      <c r="AC756" s="75"/>
      <c r="AD756" s="75"/>
      <c r="AE756" s="75"/>
      <c r="AF756" s="75"/>
      <c r="AG756" s="75"/>
      <c r="AH756" s="75"/>
      <c r="AI756" s="75"/>
      <c r="AJ756" s="76">
        <f>IF(ISNUMBER(VLOOKUP(AJ758,AB$7:AH$7,MATCH(AJ758,AB$7:AH$7))),VLOOKUP(AJ758,AB$7:AH$7,MATCH(AJ758,AB$7:AH$7)),IF(N760=0,"No Data",IF(AJ758&gt;0,"&lt;50",0)))</f>
        <v>0</v>
      </c>
      <c r="AK756" s="77">
        <f>IF(ISNUMBER(VLOOKUP(AK760,AB$7:AH$7,MATCH(AK760,AB$7:AH$7))),VLOOKUP(AK760,AB$7:AH$7,MATCH(AK760,AB$7:AH$7)),IF(N760=0,"No Data",IF(AK760&gt;0,"&lt;50",0)))</f>
        <v>0</v>
      </c>
      <c r="AL756" s="106">
        <f>IF(ISNUMBER(AK756),AK756,0)</f>
        <v>0</v>
      </c>
      <c r="AM756" s="75"/>
      <c r="AN756" s="75"/>
      <c r="AO756" s="75"/>
      <c r="AP756" s="75"/>
      <c r="AQ756" s="75"/>
      <c r="AR756" s="75"/>
      <c r="AS756" s="75"/>
      <c r="AT756" s="75"/>
      <c r="AU756" s="75"/>
      <c r="AV756" s="75"/>
      <c r="AW756" s="76">
        <f>IF(ISNUMBER(VLOOKUP(AW758,AM$7:AU$7,MATCH(AW758,AM$7:AU$7))),VLOOKUP(AW758,AM$7:AU$7,MATCH(AW758,AM$7:AU$7)),IF(N760=0,"No Data",IF(AW758&gt;0,"&lt;10",0)))</f>
        <v>100</v>
      </c>
      <c r="AX756" s="77">
        <f>IF(ISNUMBER(VLOOKUP(AX760,AM$7:AU$7,MATCH(AX760,AM$7:AU$7))),VLOOKUP(AX760,AM$7:AU$7,MATCH(AX760,AM$7:AU$7)),IF(N760=0,"No Data",IF(AX760&gt;0,"&lt;10",0)))</f>
        <v>100</v>
      </c>
      <c r="AY756" s="106">
        <f>IF(ISNUMBER(AX756),AX756,0)</f>
        <v>100</v>
      </c>
      <c r="AZ756" s="79"/>
      <c r="BA756" s="80"/>
      <c r="BB756" s="71"/>
      <c r="BC756" s="54"/>
      <c r="BD756" s="41">
        <v>4</v>
      </c>
      <c r="BE756" s="52">
        <v>41</v>
      </c>
      <c r="BF756" s="62">
        <v>4131</v>
      </c>
      <c r="BG756" s="276" t="s">
        <v>47</v>
      </c>
    </row>
    <row r="757" spans="1:59" s="63" customFormat="1" ht="12.75" x14ac:dyDescent="0.2">
      <c r="A757" s="196">
        <v>4</v>
      </c>
      <c r="B757" s="197" t="s">
        <v>422</v>
      </c>
      <c r="C757" s="208">
        <v>41</v>
      </c>
      <c r="D757" s="209" t="s">
        <v>423</v>
      </c>
      <c r="E757" s="210">
        <v>4131</v>
      </c>
      <c r="F757" s="211" t="s">
        <v>453</v>
      </c>
      <c r="G757" s="231" t="s">
        <v>1194</v>
      </c>
      <c r="H757" s="81" t="s">
        <v>48</v>
      </c>
      <c r="I757" s="223"/>
      <c r="J757" s="73"/>
      <c r="K757" s="73"/>
      <c r="L757" s="73"/>
      <c r="M757" s="74"/>
      <c r="N757" s="247"/>
      <c r="O757" s="306"/>
      <c r="P757" s="105"/>
      <c r="Q757" s="75"/>
      <c r="R757" s="75"/>
      <c r="S757" s="75"/>
      <c r="T757" s="75"/>
      <c r="U757" s="75"/>
      <c r="V757" s="75"/>
      <c r="W757" s="75"/>
      <c r="X757" s="75"/>
      <c r="Y757" s="82">
        <f>MIN(X761:X772)</f>
        <v>0</v>
      </c>
      <c r="Z757" s="83"/>
      <c r="AA757" s="83"/>
      <c r="AB757" s="75"/>
      <c r="AC757" s="75"/>
      <c r="AD757" s="75"/>
      <c r="AE757" s="75"/>
      <c r="AF757" s="75"/>
      <c r="AG757" s="75"/>
      <c r="AH757" s="75"/>
      <c r="AI757" s="75"/>
      <c r="AJ757" s="82">
        <f>MIN(AI761:AI772)</f>
        <v>0</v>
      </c>
      <c r="AK757" s="83"/>
      <c r="AL757" s="83"/>
      <c r="AM757" s="75"/>
      <c r="AN757" s="75"/>
      <c r="AO757" s="75"/>
      <c r="AP757" s="75"/>
      <c r="AQ757" s="75"/>
      <c r="AR757" s="75"/>
      <c r="AS757" s="75"/>
      <c r="AT757" s="75"/>
      <c r="AU757" s="75"/>
      <c r="AV757" s="75"/>
      <c r="AW757" s="82">
        <f>MIN(AV761:AV772)</f>
        <v>50</v>
      </c>
      <c r="AX757" s="83"/>
      <c r="AY757" s="83"/>
      <c r="AZ757" s="79"/>
      <c r="BA757" s="80"/>
      <c r="BB757" s="71"/>
      <c r="BC757" s="54"/>
      <c r="BD757" s="41">
        <v>4</v>
      </c>
      <c r="BE757" s="52">
        <v>41</v>
      </c>
      <c r="BF757" s="62">
        <v>4131</v>
      </c>
      <c r="BG757" s="278" t="s">
        <v>48</v>
      </c>
    </row>
    <row r="758" spans="1:59" s="63" customFormat="1" ht="12.75" x14ac:dyDescent="0.2">
      <c r="A758" s="196">
        <v>4</v>
      </c>
      <c r="B758" s="197" t="s">
        <v>422</v>
      </c>
      <c r="C758" s="208">
        <v>41</v>
      </c>
      <c r="D758" s="209" t="s">
        <v>423</v>
      </c>
      <c r="E758" s="210">
        <v>4131</v>
      </c>
      <c r="F758" s="211" t="s">
        <v>453</v>
      </c>
      <c r="G758" s="231" t="s">
        <v>1194</v>
      </c>
      <c r="H758" s="81" t="s">
        <v>49</v>
      </c>
      <c r="I758" s="223"/>
      <c r="J758" s="73"/>
      <c r="K758" s="73"/>
      <c r="L758" s="73"/>
      <c r="M758" s="74"/>
      <c r="N758" s="247"/>
      <c r="O758" s="306"/>
      <c r="P758" s="105"/>
      <c r="Q758" s="75"/>
      <c r="R758" s="75"/>
      <c r="S758" s="75"/>
      <c r="T758" s="75"/>
      <c r="U758" s="75"/>
      <c r="V758" s="75"/>
      <c r="W758" s="75"/>
      <c r="X758" s="75"/>
      <c r="Y758" s="84">
        <f>IF(ISNUMBER(AVERAGE(X761:X772)),AVERAGE(X761:X772),0)</f>
        <v>16675</v>
      </c>
      <c r="Z758" s="83"/>
      <c r="AA758" s="83"/>
      <c r="AB758" s="75"/>
      <c r="AC758" s="75"/>
      <c r="AD758" s="75"/>
      <c r="AE758" s="75"/>
      <c r="AF758" s="75"/>
      <c r="AG758" s="75"/>
      <c r="AH758" s="75"/>
      <c r="AI758" s="75"/>
      <c r="AJ758" s="84">
        <f>IF(ISNUMBER(AVERAGE(AI761:AI772)),AVERAGE(AI761:AI772),0)</f>
        <v>0</v>
      </c>
      <c r="AK758" s="83"/>
      <c r="AL758" s="83"/>
      <c r="AM758" s="75"/>
      <c r="AN758" s="75"/>
      <c r="AO758" s="75"/>
      <c r="AP758" s="75"/>
      <c r="AQ758" s="75"/>
      <c r="AR758" s="75"/>
      <c r="AS758" s="75"/>
      <c r="AT758" s="75"/>
      <c r="AU758" s="75"/>
      <c r="AV758" s="75"/>
      <c r="AW758" s="84">
        <f>IF(ISNUMBER(AVERAGE(AV761:AV772)),AVERAGE(AV761:AV772),0)</f>
        <v>241.66666666666666</v>
      </c>
      <c r="AX758" s="83"/>
      <c r="AY758" s="83"/>
      <c r="AZ758" s="79"/>
      <c r="BA758" s="80"/>
      <c r="BB758" s="71"/>
      <c r="BC758" s="54"/>
      <c r="BD758" s="41">
        <v>4</v>
      </c>
      <c r="BE758" s="52">
        <v>41</v>
      </c>
      <c r="BF758" s="62">
        <v>4131</v>
      </c>
      <c r="BG758" s="278" t="s">
        <v>49</v>
      </c>
    </row>
    <row r="759" spans="1:59" s="63" customFormat="1" ht="12.75" x14ac:dyDescent="0.2">
      <c r="A759" s="196">
        <v>4</v>
      </c>
      <c r="B759" s="197" t="s">
        <v>422</v>
      </c>
      <c r="C759" s="208">
        <v>41</v>
      </c>
      <c r="D759" s="209" t="s">
        <v>423</v>
      </c>
      <c r="E759" s="210">
        <v>4131</v>
      </c>
      <c r="F759" s="211" t="s">
        <v>453</v>
      </c>
      <c r="G759" s="231" t="s">
        <v>1194</v>
      </c>
      <c r="H759" s="81" t="s">
        <v>50</v>
      </c>
      <c r="I759" s="223"/>
      <c r="J759" s="73"/>
      <c r="K759" s="73"/>
      <c r="L759" s="73"/>
      <c r="M759" s="74"/>
      <c r="N759" s="247"/>
      <c r="O759" s="306"/>
      <c r="P759" s="105"/>
      <c r="Q759" s="75"/>
      <c r="R759" s="75"/>
      <c r="S759" s="75"/>
      <c r="T759" s="75"/>
      <c r="U759" s="75"/>
      <c r="V759" s="75"/>
      <c r="W759" s="75"/>
      <c r="X759" s="75"/>
      <c r="Y759" s="84">
        <f>MAX(X761:X772)</f>
        <v>25000</v>
      </c>
      <c r="Z759" s="83"/>
      <c r="AA759" s="83"/>
      <c r="AB759" s="75"/>
      <c r="AC759" s="75"/>
      <c r="AD759" s="75"/>
      <c r="AE759" s="75"/>
      <c r="AF759" s="75"/>
      <c r="AG759" s="75"/>
      <c r="AH759" s="75"/>
      <c r="AI759" s="75"/>
      <c r="AJ759" s="84">
        <f>MAX(AI761:AI772)</f>
        <v>0</v>
      </c>
      <c r="AK759" s="83"/>
      <c r="AL759" s="83"/>
      <c r="AM759" s="75"/>
      <c r="AN759" s="75"/>
      <c r="AO759" s="75"/>
      <c r="AP759" s="75"/>
      <c r="AQ759" s="75"/>
      <c r="AR759" s="75"/>
      <c r="AS759" s="75"/>
      <c r="AT759" s="75"/>
      <c r="AU759" s="75"/>
      <c r="AV759" s="75"/>
      <c r="AW759" s="84">
        <f>MAX(AV761:AV772)</f>
        <v>1000</v>
      </c>
      <c r="AX759" s="83"/>
      <c r="AY759" s="83"/>
      <c r="AZ759" s="79"/>
      <c r="BA759" s="80"/>
      <c r="BB759" s="71"/>
      <c r="BC759" s="54"/>
      <c r="BD759" s="41">
        <v>4</v>
      </c>
      <c r="BE759" s="52">
        <v>41</v>
      </c>
      <c r="BF759" s="62">
        <v>4131</v>
      </c>
      <c r="BG759" s="278" t="s">
        <v>50</v>
      </c>
    </row>
    <row r="760" spans="1:59" s="63" customFormat="1" ht="12.75" x14ac:dyDescent="0.2">
      <c r="A760" s="196">
        <v>4</v>
      </c>
      <c r="B760" s="197" t="s">
        <v>422</v>
      </c>
      <c r="C760" s="208">
        <v>41</v>
      </c>
      <c r="D760" s="209" t="s">
        <v>423</v>
      </c>
      <c r="E760" s="210">
        <v>4131</v>
      </c>
      <c r="F760" s="211" t="s">
        <v>453</v>
      </c>
      <c r="G760" s="231" t="s">
        <v>1194</v>
      </c>
      <c r="H760" s="85" t="s">
        <v>51</v>
      </c>
      <c r="I760" s="223"/>
      <c r="J760" s="73"/>
      <c r="K760" s="73"/>
      <c r="L760" s="73"/>
      <c r="M760" s="74"/>
      <c r="N760" s="248">
        <f>SUM(N761:N772)</f>
        <v>12</v>
      </c>
      <c r="O760" s="293">
        <f>SUM(O761:O772)</f>
        <v>1</v>
      </c>
      <c r="P760" s="292"/>
      <c r="Q760" s="87"/>
      <c r="R760" s="87"/>
      <c r="S760" s="87"/>
      <c r="T760" s="87"/>
      <c r="U760" s="87"/>
      <c r="V760" s="87"/>
      <c r="W760" s="87"/>
      <c r="X760" s="87"/>
      <c r="Y760" s="88"/>
      <c r="Z760" s="107">
        <f>SUM(Z761:Z772)</f>
        <v>16674.999999999996</v>
      </c>
      <c r="AA760" s="88"/>
      <c r="AB760" s="87"/>
      <c r="AC760" s="87"/>
      <c r="AD760" s="87"/>
      <c r="AE760" s="87"/>
      <c r="AF760" s="87"/>
      <c r="AG760" s="87"/>
      <c r="AH760" s="87"/>
      <c r="AI760" s="87"/>
      <c r="AJ760" s="88"/>
      <c r="AK760" s="107">
        <f>SUM(AK761:AK772)</f>
        <v>0</v>
      </c>
      <c r="AL760" s="88"/>
      <c r="AM760" s="87"/>
      <c r="AN760" s="87"/>
      <c r="AO760" s="87"/>
      <c r="AP760" s="87"/>
      <c r="AQ760" s="87"/>
      <c r="AR760" s="87"/>
      <c r="AS760" s="87"/>
      <c r="AT760" s="87"/>
      <c r="AU760" s="87"/>
      <c r="AV760" s="87"/>
      <c r="AW760" s="112"/>
      <c r="AX760" s="107">
        <f>SUM(AX761:AX772)</f>
        <v>241.66666666666666</v>
      </c>
      <c r="AY760" s="88"/>
      <c r="AZ760" s="79"/>
      <c r="BA760" s="80"/>
      <c r="BB760" s="71"/>
      <c r="BC760" s="54"/>
      <c r="BD760" s="41">
        <v>4</v>
      </c>
      <c r="BE760" s="52">
        <v>41</v>
      </c>
      <c r="BF760" s="62">
        <v>4131</v>
      </c>
      <c r="BG760" s="279" t="s">
        <v>51</v>
      </c>
    </row>
    <row r="761" spans="1:59" s="63" customFormat="1" ht="36" x14ac:dyDescent="0.2">
      <c r="A761" s="196">
        <v>4</v>
      </c>
      <c r="B761" s="197" t="s">
        <v>422</v>
      </c>
      <c r="C761" s="208">
        <v>41</v>
      </c>
      <c r="D761" s="209" t="s">
        <v>423</v>
      </c>
      <c r="E761" s="210">
        <v>4131</v>
      </c>
      <c r="F761" s="211" t="s">
        <v>453</v>
      </c>
      <c r="G761" s="231" t="s">
        <v>1194</v>
      </c>
      <c r="H761" s="89" t="s">
        <v>52</v>
      </c>
      <c r="I761" s="90" t="s">
        <v>96</v>
      </c>
      <c r="J761" s="90" t="s">
        <v>454</v>
      </c>
      <c r="K761" s="90" t="s">
        <v>73</v>
      </c>
      <c r="L761" s="90" t="s">
        <v>95</v>
      </c>
      <c r="M761" s="91"/>
      <c r="N761" s="312">
        <v>1</v>
      </c>
      <c r="O761" s="313">
        <f>N761/N$760</f>
        <v>8.3333333333333329E-2</v>
      </c>
      <c r="P761" s="104"/>
      <c r="Q761" s="92"/>
      <c r="R761" s="92"/>
      <c r="S761" s="92"/>
      <c r="T761" s="92"/>
      <c r="U761" s="92"/>
      <c r="V761" s="92"/>
      <c r="W761" s="92">
        <v>1</v>
      </c>
      <c r="X761" s="109">
        <f t="shared" ref="X761:X772" si="103">P761*P$7+Q761*Q$7+R761*R$7+S761*S$7+T761*T$7+U761*U$7+V761*V$7+W761*W$7</f>
        <v>25000</v>
      </c>
      <c r="Y761" s="83"/>
      <c r="Z761" s="110">
        <f t="shared" ref="Z761:Z772" si="104">X761*$O761</f>
        <v>2083.333333333333</v>
      </c>
      <c r="AA761" s="111"/>
      <c r="AB761" s="92"/>
      <c r="AC761" s="92"/>
      <c r="AD761" s="92"/>
      <c r="AE761" s="92"/>
      <c r="AF761" s="92"/>
      <c r="AG761" s="92"/>
      <c r="AH761" s="92"/>
      <c r="AI761" s="109">
        <f t="shared" ref="AI761:AI772" si="105">AB761*AB$7+AC761*AC$7+AD761*AD$7+AE761*AE$7+AF761*AF$7+AG761*AG$7+AH761*AH$7</f>
        <v>0</v>
      </c>
      <c r="AJ761" s="83"/>
      <c r="AK761" s="110">
        <f t="shared" ref="AK761:AK772" si="106">AI761*$O761</f>
        <v>0</v>
      </c>
      <c r="AL761" s="111"/>
      <c r="AM761" s="92"/>
      <c r="AN761" s="92"/>
      <c r="AO761" s="92"/>
      <c r="AP761" s="92">
        <v>1</v>
      </c>
      <c r="AQ761" s="92"/>
      <c r="AR761" s="92"/>
      <c r="AS761" s="92"/>
      <c r="AT761" s="92"/>
      <c r="AU761" s="92"/>
      <c r="AV761" s="109">
        <f t="shared" ref="AV761:AV772" si="107">AM761*AM$7+AN761*AN$7+AO761*AO$7+AP761*AP$7+AQ761*AQ$7+AR761*AR$7+AS761*AS$7+AT761*AT$7+AU761*AU$7</f>
        <v>100</v>
      </c>
      <c r="AW761" s="75"/>
      <c r="AX761" s="110">
        <f t="shared" ref="AX761:AX772" si="108">AV761*$O761</f>
        <v>8.3333333333333321</v>
      </c>
      <c r="AY761" s="111"/>
      <c r="AZ761" s="93"/>
      <c r="BA761" s="94" t="s">
        <v>159</v>
      </c>
      <c r="BB761" s="71"/>
      <c r="BC761" s="54"/>
      <c r="BD761" s="41">
        <v>4</v>
      </c>
      <c r="BE761" s="52">
        <v>41</v>
      </c>
      <c r="BF761" s="62">
        <v>4131</v>
      </c>
      <c r="BG761" s="280" t="s">
        <v>52</v>
      </c>
    </row>
    <row r="762" spans="1:59" s="63" customFormat="1" ht="24" x14ac:dyDescent="0.2">
      <c r="A762" s="196">
        <v>4</v>
      </c>
      <c r="B762" s="197" t="s">
        <v>422</v>
      </c>
      <c r="C762" s="208">
        <v>41</v>
      </c>
      <c r="D762" s="209" t="s">
        <v>423</v>
      </c>
      <c r="E762" s="210">
        <v>4131</v>
      </c>
      <c r="F762" s="211" t="s">
        <v>453</v>
      </c>
      <c r="G762" s="231" t="s">
        <v>1194</v>
      </c>
      <c r="H762" s="89"/>
      <c r="I762" s="90" t="s">
        <v>166</v>
      </c>
      <c r="J762" s="90" t="s">
        <v>455</v>
      </c>
      <c r="K762" s="90" t="s">
        <v>456</v>
      </c>
      <c r="L762" s="90" t="s">
        <v>69</v>
      </c>
      <c r="M762" s="91"/>
      <c r="N762" s="312">
        <v>1</v>
      </c>
      <c r="O762" s="313">
        <f t="shared" ref="O762:O772" si="109">N762/N$760</f>
        <v>8.3333333333333329E-2</v>
      </c>
      <c r="P762" s="104"/>
      <c r="Q762" s="92"/>
      <c r="R762" s="92"/>
      <c r="S762" s="92"/>
      <c r="T762" s="92"/>
      <c r="U762" s="92"/>
      <c r="V762" s="92"/>
      <c r="W762" s="92">
        <v>1</v>
      </c>
      <c r="X762" s="109">
        <f t="shared" si="103"/>
        <v>25000</v>
      </c>
      <c r="Y762" s="83"/>
      <c r="Z762" s="110">
        <f t="shared" si="104"/>
        <v>2083.333333333333</v>
      </c>
      <c r="AA762" s="111"/>
      <c r="AB762" s="92"/>
      <c r="AC762" s="92"/>
      <c r="AD762" s="92"/>
      <c r="AE762" s="92"/>
      <c r="AF762" s="92"/>
      <c r="AG762" s="92"/>
      <c r="AH762" s="92"/>
      <c r="AI762" s="109">
        <f t="shared" si="105"/>
        <v>0</v>
      </c>
      <c r="AJ762" s="83"/>
      <c r="AK762" s="110">
        <f t="shared" si="106"/>
        <v>0</v>
      </c>
      <c r="AL762" s="111"/>
      <c r="AM762" s="92"/>
      <c r="AN762" s="92"/>
      <c r="AO762" s="92"/>
      <c r="AP762" s="92">
        <v>1</v>
      </c>
      <c r="AQ762" s="92"/>
      <c r="AR762" s="92"/>
      <c r="AS762" s="92"/>
      <c r="AT762" s="92"/>
      <c r="AU762" s="92"/>
      <c r="AV762" s="109">
        <f t="shared" si="107"/>
        <v>100</v>
      </c>
      <c r="AW762" s="75"/>
      <c r="AX762" s="110">
        <f t="shared" si="108"/>
        <v>8.3333333333333321</v>
      </c>
      <c r="AY762" s="111"/>
      <c r="AZ762" s="93"/>
      <c r="BA762" s="94" t="s">
        <v>159</v>
      </c>
      <c r="BB762" s="71"/>
      <c r="BC762" s="54"/>
      <c r="BD762" s="41">
        <v>4</v>
      </c>
      <c r="BE762" s="52">
        <v>41</v>
      </c>
      <c r="BF762" s="62">
        <v>4131</v>
      </c>
      <c r="BG762" s="280" t="s">
        <v>52</v>
      </c>
    </row>
    <row r="763" spans="1:59" s="63" customFormat="1" ht="24" x14ac:dyDescent="0.2">
      <c r="A763" s="196">
        <v>4</v>
      </c>
      <c r="B763" s="197" t="s">
        <v>422</v>
      </c>
      <c r="C763" s="208">
        <v>41</v>
      </c>
      <c r="D763" s="209" t="s">
        <v>423</v>
      </c>
      <c r="E763" s="210">
        <v>4131</v>
      </c>
      <c r="F763" s="211" t="s">
        <v>453</v>
      </c>
      <c r="G763" s="231" t="s">
        <v>1194</v>
      </c>
      <c r="H763" s="89"/>
      <c r="I763" s="90" t="s">
        <v>457</v>
      </c>
      <c r="J763" s="90" t="s">
        <v>458</v>
      </c>
      <c r="K763" s="90" t="s">
        <v>459</v>
      </c>
      <c r="L763" s="90" t="s">
        <v>460</v>
      </c>
      <c r="M763" s="91"/>
      <c r="N763" s="312">
        <v>1</v>
      </c>
      <c r="O763" s="313">
        <f t="shared" si="109"/>
        <v>8.3333333333333329E-2</v>
      </c>
      <c r="P763" s="104"/>
      <c r="Q763" s="92"/>
      <c r="R763" s="92"/>
      <c r="S763" s="92"/>
      <c r="T763" s="92"/>
      <c r="U763" s="92"/>
      <c r="V763" s="92"/>
      <c r="W763" s="92">
        <v>1</v>
      </c>
      <c r="X763" s="109">
        <f t="shared" si="103"/>
        <v>25000</v>
      </c>
      <c r="Y763" s="83"/>
      <c r="Z763" s="110">
        <f t="shared" si="104"/>
        <v>2083.333333333333</v>
      </c>
      <c r="AA763" s="111"/>
      <c r="AB763" s="92"/>
      <c r="AC763" s="92"/>
      <c r="AD763" s="92"/>
      <c r="AE763" s="92"/>
      <c r="AF763" s="92"/>
      <c r="AG763" s="92"/>
      <c r="AH763" s="92"/>
      <c r="AI763" s="109">
        <f t="shared" si="105"/>
        <v>0</v>
      </c>
      <c r="AJ763" s="83"/>
      <c r="AK763" s="110">
        <f t="shared" si="106"/>
        <v>0</v>
      </c>
      <c r="AL763" s="111"/>
      <c r="AM763" s="92"/>
      <c r="AN763" s="92"/>
      <c r="AO763" s="92"/>
      <c r="AP763" s="92">
        <v>1</v>
      </c>
      <c r="AQ763" s="92"/>
      <c r="AR763" s="92"/>
      <c r="AS763" s="92"/>
      <c r="AT763" s="92"/>
      <c r="AU763" s="92"/>
      <c r="AV763" s="109">
        <f t="shared" si="107"/>
        <v>100</v>
      </c>
      <c r="AW763" s="75"/>
      <c r="AX763" s="110">
        <f t="shared" si="108"/>
        <v>8.3333333333333321</v>
      </c>
      <c r="AY763" s="111"/>
      <c r="AZ763" s="93"/>
      <c r="BA763" s="94" t="s">
        <v>159</v>
      </c>
      <c r="BB763" s="71"/>
      <c r="BC763" s="54"/>
      <c r="BD763" s="41">
        <v>4</v>
      </c>
      <c r="BE763" s="52">
        <v>41</v>
      </c>
      <c r="BF763" s="62">
        <v>4131</v>
      </c>
      <c r="BG763" s="280" t="s">
        <v>52</v>
      </c>
    </row>
    <row r="764" spans="1:59" s="63" customFormat="1" ht="12.75" x14ac:dyDescent="0.2">
      <c r="A764" s="196">
        <v>4</v>
      </c>
      <c r="B764" s="197" t="s">
        <v>422</v>
      </c>
      <c r="C764" s="208">
        <v>41</v>
      </c>
      <c r="D764" s="209" t="s">
        <v>423</v>
      </c>
      <c r="E764" s="210">
        <v>4131</v>
      </c>
      <c r="F764" s="211" t="s">
        <v>453</v>
      </c>
      <c r="G764" s="231" t="s">
        <v>1194</v>
      </c>
      <c r="H764" s="89"/>
      <c r="I764" s="90" t="s">
        <v>162</v>
      </c>
      <c r="J764" s="90"/>
      <c r="K764" s="90" t="s">
        <v>237</v>
      </c>
      <c r="L764" s="90" t="s">
        <v>461</v>
      </c>
      <c r="M764" s="91"/>
      <c r="N764" s="312">
        <v>1</v>
      </c>
      <c r="O764" s="313">
        <f t="shared" si="109"/>
        <v>8.3333333333333329E-2</v>
      </c>
      <c r="P764" s="104"/>
      <c r="Q764" s="92"/>
      <c r="R764" s="92"/>
      <c r="S764" s="92"/>
      <c r="T764" s="92"/>
      <c r="U764" s="92"/>
      <c r="V764" s="92"/>
      <c r="W764" s="92">
        <v>1</v>
      </c>
      <c r="X764" s="109">
        <f t="shared" si="103"/>
        <v>25000</v>
      </c>
      <c r="Y764" s="83"/>
      <c r="Z764" s="110">
        <f t="shared" si="104"/>
        <v>2083.333333333333</v>
      </c>
      <c r="AA764" s="111"/>
      <c r="AB764" s="92"/>
      <c r="AC764" s="92"/>
      <c r="AD764" s="92"/>
      <c r="AE764" s="92"/>
      <c r="AF764" s="92"/>
      <c r="AG764" s="92"/>
      <c r="AH764" s="92"/>
      <c r="AI764" s="109">
        <f t="shared" si="105"/>
        <v>0</v>
      </c>
      <c r="AJ764" s="83"/>
      <c r="AK764" s="110">
        <f t="shared" si="106"/>
        <v>0</v>
      </c>
      <c r="AL764" s="111"/>
      <c r="AM764" s="92"/>
      <c r="AN764" s="92"/>
      <c r="AO764" s="92"/>
      <c r="AP764" s="92">
        <v>1</v>
      </c>
      <c r="AQ764" s="92"/>
      <c r="AR764" s="92"/>
      <c r="AS764" s="92"/>
      <c r="AT764" s="92"/>
      <c r="AU764" s="92"/>
      <c r="AV764" s="109">
        <f t="shared" si="107"/>
        <v>100</v>
      </c>
      <c r="AW764" s="75"/>
      <c r="AX764" s="110">
        <f t="shared" si="108"/>
        <v>8.3333333333333321</v>
      </c>
      <c r="AY764" s="111"/>
      <c r="AZ764" s="93"/>
      <c r="BA764" s="94" t="s">
        <v>159</v>
      </c>
      <c r="BB764" s="71"/>
      <c r="BC764" s="54"/>
      <c r="BD764" s="41">
        <v>4</v>
      </c>
      <c r="BE764" s="52">
        <v>41</v>
      </c>
      <c r="BF764" s="62">
        <v>4131</v>
      </c>
      <c r="BG764" s="280" t="s">
        <v>52</v>
      </c>
    </row>
    <row r="765" spans="1:59" s="63" customFormat="1" ht="12.75" x14ac:dyDescent="0.2">
      <c r="A765" s="196">
        <v>4</v>
      </c>
      <c r="B765" s="197" t="s">
        <v>422</v>
      </c>
      <c r="C765" s="208">
        <v>41</v>
      </c>
      <c r="D765" s="209" t="s">
        <v>423</v>
      </c>
      <c r="E765" s="210">
        <v>4131</v>
      </c>
      <c r="F765" s="211" t="s">
        <v>453</v>
      </c>
      <c r="G765" s="231" t="s">
        <v>1194</v>
      </c>
      <c r="H765" s="89"/>
      <c r="I765" s="90" t="s">
        <v>160</v>
      </c>
      <c r="J765" s="90" t="s">
        <v>462</v>
      </c>
      <c r="K765" s="90" t="s">
        <v>237</v>
      </c>
      <c r="L765" s="90"/>
      <c r="M765" s="91"/>
      <c r="N765" s="312">
        <v>1</v>
      </c>
      <c r="O765" s="313">
        <f t="shared" si="109"/>
        <v>8.3333333333333329E-2</v>
      </c>
      <c r="P765" s="104"/>
      <c r="Q765" s="92"/>
      <c r="R765" s="92"/>
      <c r="S765" s="92"/>
      <c r="T765" s="92"/>
      <c r="U765" s="92"/>
      <c r="V765" s="92"/>
      <c r="W765" s="92">
        <v>1</v>
      </c>
      <c r="X765" s="109">
        <f t="shared" si="103"/>
        <v>25000</v>
      </c>
      <c r="Y765" s="83"/>
      <c r="Z765" s="110">
        <f t="shared" si="104"/>
        <v>2083.333333333333</v>
      </c>
      <c r="AA765" s="111"/>
      <c r="AB765" s="92"/>
      <c r="AC765" s="92"/>
      <c r="AD765" s="92"/>
      <c r="AE765" s="92"/>
      <c r="AF765" s="92"/>
      <c r="AG765" s="92"/>
      <c r="AH765" s="92"/>
      <c r="AI765" s="109">
        <f t="shared" si="105"/>
        <v>0</v>
      </c>
      <c r="AJ765" s="83"/>
      <c r="AK765" s="110">
        <f t="shared" si="106"/>
        <v>0</v>
      </c>
      <c r="AL765" s="111"/>
      <c r="AM765" s="92"/>
      <c r="AN765" s="92"/>
      <c r="AO765" s="92"/>
      <c r="AP765" s="92">
        <v>1</v>
      </c>
      <c r="AQ765" s="92"/>
      <c r="AR765" s="92"/>
      <c r="AS765" s="92"/>
      <c r="AT765" s="92"/>
      <c r="AU765" s="92"/>
      <c r="AV765" s="109">
        <f t="shared" si="107"/>
        <v>100</v>
      </c>
      <c r="AW765" s="75"/>
      <c r="AX765" s="110">
        <f t="shared" si="108"/>
        <v>8.3333333333333321</v>
      </c>
      <c r="AY765" s="111"/>
      <c r="AZ765" s="93"/>
      <c r="BA765" s="94" t="s">
        <v>159</v>
      </c>
      <c r="BB765" s="71"/>
      <c r="BC765" s="54"/>
      <c r="BD765" s="41">
        <v>4</v>
      </c>
      <c r="BE765" s="52">
        <v>41</v>
      </c>
      <c r="BF765" s="62">
        <v>4131</v>
      </c>
      <c r="BG765" s="280" t="s">
        <v>52</v>
      </c>
    </row>
    <row r="766" spans="1:59" s="63" customFormat="1" ht="12.75" x14ac:dyDescent="0.2">
      <c r="A766" s="196">
        <v>4</v>
      </c>
      <c r="B766" s="197" t="s">
        <v>422</v>
      </c>
      <c r="C766" s="208">
        <v>41</v>
      </c>
      <c r="D766" s="209" t="s">
        <v>423</v>
      </c>
      <c r="E766" s="210">
        <v>4131</v>
      </c>
      <c r="F766" s="211" t="s">
        <v>453</v>
      </c>
      <c r="G766" s="231" t="s">
        <v>1194</v>
      </c>
      <c r="H766" s="89"/>
      <c r="I766" s="90" t="s">
        <v>463</v>
      </c>
      <c r="J766" s="90"/>
      <c r="K766" s="90" t="s">
        <v>64</v>
      </c>
      <c r="L766" s="90" t="s">
        <v>413</v>
      </c>
      <c r="M766" s="91"/>
      <c r="N766" s="312">
        <v>1</v>
      </c>
      <c r="O766" s="313">
        <f t="shared" si="109"/>
        <v>8.3333333333333329E-2</v>
      </c>
      <c r="P766" s="104">
        <v>1</v>
      </c>
      <c r="Q766" s="92"/>
      <c r="R766" s="92"/>
      <c r="S766" s="92"/>
      <c r="T766" s="92"/>
      <c r="U766" s="92"/>
      <c r="V766" s="92"/>
      <c r="W766" s="92"/>
      <c r="X766" s="109">
        <f t="shared" si="103"/>
        <v>100</v>
      </c>
      <c r="Y766" s="83"/>
      <c r="Z766" s="110">
        <f t="shared" si="104"/>
        <v>8.3333333333333321</v>
      </c>
      <c r="AA766" s="111"/>
      <c r="AB766" s="92"/>
      <c r="AC766" s="92"/>
      <c r="AD766" s="92"/>
      <c r="AE766" s="92"/>
      <c r="AF766" s="92"/>
      <c r="AG766" s="92"/>
      <c r="AH766" s="92"/>
      <c r="AI766" s="109">
        <f t="shared" si="105"/>
        <v>0</v>
      </c>
      <c r="AJ766" s="83"/>
      <c r="AK766" s="110">
        <f t="shared" si="106"/>
        <v>0</v>
      </c>
      <c r="AL766" s="111"/>
      <c r="AM766" s="92"/>
      <c r="AN766" s="92"/>
      <c r="AO766" s="92"/>
      <c r="AP766" s="92"/>
      <c r="AQ766" s="92"/>
      <c r="AR766" s="92"/>
      <c r="AS766" s="92">
        <v>1</v>
      </c>
      <c r="AT766" s="92"/>
      <c r="AU766" s="92"/>
      <c r="AV766" s="109">
        <f t="shared" si="107"/>
        <v>1000</v>
      </c>
      <c r="AW766" s="75"/>
      <c r="AX766" s="110">
        <f t="shared" si="108"/>
        <v>83.333333333333329</v>
      </c>
      <c r="AY766" s="111"/>
      <c r="AZ766" s="93"/>
      <c r="BA766" s="94" t="s">
        <v>159</v>
      </c>
      <c r="BB766" s="71"/>
      <c r="BC766" s="54"/>
      <c r="BD766" s="41">
        <v>4</v>
      </c>
      <c r="BE766" s="52">
        <v>41</v>
      </c>
      <c r="BF766" s="62">
        <v>4131</v>
      </c>
      <c r="BG766" s="280" t="s">
        <v>52</v>
      </c>
    </row>
    <row r="767" spans="1:59" s="63" customFormat="1" ht="12.75" x14ac:dyDescent="0.2">
      <c r="A767" s="196">
        <v>4</v>
      </c>
      <c r="B767" s="197" t="s">
        <v>422</v>
      </c>
      <c r="C767" s="208">
        <v>41</v>
      </c>
      <c r="D767" s="209" t="s">
        <v>423</v>
      </c>
      <c r="E767" s="210">
        <v>4131</v>
      </c>
      <c r="F767" s="211" t="s">
        <v>453</v>
      </c>
      <c r="G767" s="231" t="s">
        <v>1194</v>
      </c>
      <c r="H767" s="89"/>
      <c r="I767" s="90" t="s">
        <v>449</v>
      </c>
      <c r="J767" s="90"/>
      <c r="K767" s="90" t="s">
        <v>60</v>
      </c>
      <c r="L767" s="90"/>
      <c r="M767" s="91"/>
      <c r="N767" s="312">
        <v>1</v>
      </c>
      <c r="O767" s="313">
        <f t="shared" si="109"/>
        <v>8.3333333333333329E-2</v>
      </c>
      <c r="P767" s="104"/>
      <c r="Q767" s="92"/>
      <c r="R767" s="92"/>
      <c r="S767" s="92"/>
      <c r="T767" s="92"/>
      <c r="U767" s="92"/>
      <c r="V767" s="92"/>
      <c r="W767" s="92">
        <v>1</v>
      </c>
      <c r="X767" s="109">
        <f t="shared" si="103"/>
        <v>25000</v>
      </c>
      <c r="Y767" s="83"/>
      <c r="Z767" s="110">
        <f t="shared" si="104"/>
        <v>2083.333333333333</v>
      </c>
      <c r="AA767" s="111"/>
      <c r="AB767" s="92"/>
      <c r="AC767" s="92"/>
      <c r="AD767" s="92"/>
      <c r="AE767" s="92"/>
      <c r="AF767" s="92"/>
      <c r="AG767" s="92"/>
      <c r="AH767" s="92"/>
      <c r="AI767" s="109">
        <f t="shared" si="105"/>
        <v>0</v>
      </c>
      <c r="AJ767" s="83"/>
      <c r="AK767" s="110">
        <f t="shared" si="106"/>
        <v>0</v>
      </c>
      <c r="AL767" s="111"/>
      <c r="AM767" s="92"/>
      <c r="AN767" s="92"/>
      <c r="AO767" s="92"/>
      <c r="AP767" s="92">
        <v>1</v>
      </c>
      <c r="AQ767" s="92"/>
      <c r="AR767" s="92"/>
      <c r="AS767" s="92"/>
      <c r="AT767" s="92"/>
      <c r="AU767" s="92"/>
      <c r="AV767" s="109">
        <f t="shared" si="107"/>
        <v>100</v>
      </c>
      <c r="AW767" s="75"/>
      <c r="AX767" s="110">
        <f t="shared" si="108"/>
        <v>8.3333333333333321</v>
      </c>
      <c r="AY767" s="111"/>
      <c r="AZ767" s="93"/>
      <c r="BA767" s="94" t="s">
        <v>131</v>
      </c>
      <c r="BB767" s="71"/>
      <c r="BC767" s="54"/>
      <c r="BD767" s="41">
        <v>4</v>
      </c>
      <c r="BE767" s="52">
        <v>41</v>
      </c>
      <c r="BF767" s="62">
        <v>4131</v>
      </c>
      <c r="BG767" s="280" t="s">
        <v>52</v>
      </c>
    </row>
    <row r="768" spans="1:59" s="63" customFormat="1" ht="12.75" x14ac:dyDescent="0.2">
      <c r="A768" s="196">
        <v>4</v>
      </c>
      <c r="B768" s="197" t="s">
        <v>422</v>
      </c>
      <c r="C768" s="208">
        <v>41</v>
      </c>
      <c r="D768" s="209" t="s">
        <v>423</v>
      </c>
      <c r="E768" s="210">
        <v>4131</v>
      </c>
      <c r="F768" s="211" t="s">
        <v>453</v>
      </c>
      <c r="G768" s="231" t="s">
        <v>1194</v>
      </c>
      <c r="H768" s="89"/>
      <c r="I768" s="90" t="s">
        <v>464</v>
      </c>
      <c r="J768" s="90"/>
      <c r="K768" s="90" t="s">
        <v>64</v>
      </c>
      <c r="L768" s="90" t="s">
        <v>119</v>
      </c>
      <c r="M768" s="91"/>
      <c r="N768" s="312">
        <v>1</v>
      </c>
      <c r="O768" s="313">
        <f t="shared" si="109"/>
        <v>8.3333333333333329E-2</v>
      </c>
      <c r="P768" s="104"/>
      <c r="Q768" s="92"/>
      <c r="R768" s="92"/>
      <c r="S768" s="92"/>
      <c r="T768" s="92"/>
      <c r="U768" s="92"/>
      <c r="V768" s="92"/>
      <c r="W768" s="92"/>
      <c r="X768" s="109">
        <f t="shared" si="103"/>
        <v>0</v>
      </c>
      <c r="Y768" s="83"/>
      <c r="Z768" s="110">
        <f t="shared" si="104"/>
        <v>0</v>
      </c>
      <c r="AA768" s="111"/>
      <c r="AB768" s="92"/>
      <c r="AC768" s="92"/>
      <c r="AD768" s="92"/>
      <c r="AE768" s="92"/>
      <c r="AF768" s="92"/>
      <c r="AG768" s="92"/>
      <c r="AH768" s="92"/>
      <c r="AI768" s="109">
        <f t="shared" si="105"/>
        <v>0</v>
      </c>
      <c r="AJ768" s="83"/>
      <c r="AK768" s="110">
        <f t="shared" si="106"/>
        <v>0</v>
      </c>
      <c r="AL768" s="111"/>
      <c r="AM768" s="92"/>
      <c r="AN768" s="92"/>
      <c r="AO768" s="92">
        <v>1</v>
      </c>
      <c r="AP768" s="92"/>
      <c r="AQ768" s="92"/>
      <c r="AR768" s="92"/>
      <c r="AS768" s="92"/>
      <c r="AT768" s="92"/>
      <c r="AU768" s="92"/>
      <c r="AV768" s="109">
        <f t="shared" si="107"/>
        <v>50</v>
      </c>
      <c r="AW768" s="75"/>
      <c r="AX768" s="110">
        <f t="shared" si="108"/>
        <v>4.1666666666666661</v>
      </c>
      <c r="AY768" s="111"/>
      <c r="AZ768" s="93"/>
      <c r="BA768" s="94" t="s">
        <v>131</v>
      </c>
      <c r="BB768" s="71"/>
      <c r="BC768" s="54"/>
      <c r="BD768" s="41">
        <v>4</v>
      </c>
      <c r="BE768" s="52">
        <v>41</v>
      </c>
      <c r="BF768" s="62">
        <v>4131</v>
      </c>
      <c r="BG768" s="280" t="s">
        <v>52</v>
      </c>
    </row>
    <row r="769" spans="1:59" s="63" customFormat="1" ht="12.75" x14ac:dyDescent="0.2">
      <c r="A769" s="196">
        <v>4</v>
      </c>
      <c r="B769" s="197" t="s">
        <v>422</v>
      </c>
      <c r="C769" s="208">
        <v>41</v>
      </c>
      <c r="D769" s="209" t="s">
        <v>423</v>
      </c>
      <c r="E769" s="210">
        <v>4131</v>
      </c>
      <c r="F769" s="211" t="s">
        <v>453</v>
      </c>
      <c r="G769" s="231" t="s">
        <v>1194</v>
      </c>
      <c r="H769" s="89"/>
      <c r="I769" s="90" t="s">
        <v>465</v>
      </c>
      <c r="J769" s="90" t="s">
        <v>466</v>
      </c>
      <c r="K769" s="90" t="s">
        <v>64</v>
      </c>
      <c r="L769" s="90" t="s">
        <v>467</v>
      </c>
      <c r="M769" s="91"/>
      <c r="N769" s="312">
        <v>1</v>
      </c>
      <c r="O769" s="313">
        <f t="shared" si="109"/>
        <v>8.3333333333333329E-2</v>
      </c>
      <c r="P769" s="104"/>
      <c r="Q769" s="92"/>
      <c r="R769" s="92"/>
      <c r="S769" s="92"/>
      <c r="T769" s="92"/>
      <c r="U769" s="92"/>
      <c r="V769" s="92"/>
      <c r="W769" s="92"/>
      <c r="X769" s="109">
        <f t="shared" si="103"/>
        <v>0</v>
      </c>
      <c r="Y769" s="83"/>
      <c r="Z769" s="110">
        <f t="shared" si="104"/>
        <v>0</v>
      </c>
      <c r="AA769" s="111"/>
      <c r="AB769" s="92"/>
      <c r="AC769" s="92"/>
      <c r="AD769" s="92"/>
      <c r="AE769" s="92"/>
      <c r="AF769" s="92"/>
      <c r="AG769" s="92"/>
      <c r="AH769" s="92"/>
      <c r="AI769" s="109">
        <f t="shared" si="105"/>
        <v>0</v>
      </c>
      <c r="AJ769" s="83"/>
      <c r="AK769" s="110">
        <f t="shared" si="106"/>
        <v>0</v>
      </c>
      <c r="AL769" s="111"/>
      <c r="AM769" s="92"/>
      <c r="AN769" s="92"/>
      <c r="AO769" s="92"/>
      <c r="AP769" s="92"/>
      <c r="AQ769" s="92"/>
      <c r="AR769" s="92"/>
      <c r="AS769" s="92">
        <v>1</v>
      </c>
      <c r="AT769" s="92"/>
      <c r="AU769" s="92"/>
      <c r="AV769" s="109">
        <f t="shared" si="107"/>
        <v>1000</v>
      </c>
      <c r="AW769" s="75"/>
      <c r="AX769" s="110">
        <f t="shared" si="108"/>
        <v>83.333333333333329</v>
      </c>
      <c r="AY769" s="111"/>
      <c r="AZ769" s="93"/>
      <c r="BA769" s="94" t="s">
        <v>131</v>
      </c>
      <c r="BB769" s="71"/>
      <c r="BC769" s="54"/>
      <c r="BD769" s="41">
        <v>4</v>
      </c>
      <c r="BE769" s="52">
        <v>41</v>
      </c>
      <c r="BF769" s="62">
        <v>4131</v>
      </c>
      <c r="BG769" s="280" t="s">
        <v>52</v>
      </c>
    </row>
    <row r="770" spans="1:59" s="63" customFormat="1" ht="12.75" x14ac:dyDescent="0.2">
      <c r="A770" s="196">
        <v>4</v>
      </c>
      <c r="B770" s="197" t="s">
        <v>422</v>
      </c>
      <c r="C770" s="208">
        <v>41</v>
      </c>
      <c r="D770" s="209" t="s">
        <v>423</v>
      </c>
      <c r="E770" s="210">
        <v>4131</v>
      </c>
      <c r="F770" s="211" t="s">
        <v>453</v>
      </c>
      <c r="G770" s="231" t="s">
        <v>1194</v>
      </c>
      <c r="H770" s="89"/>
      <c r="I770" s="90" t="s">
        <v>468</v>
      </c>
      <c r="J770" s="90" t="s">
        <v>469</v>
      </c>
      <c r="K770" s="90" t="s">
        <v>64</v>
      </c>
      <c r="L770" s="90" t="s">
        <v>119</v>
      </c>
      <c r="M770" s="91"/>
      <c r="N770" s="312">
        <v>1</v>
      </c>
      <c r="O770" s="313">
        <f t="shared" si="109"/>
        <v>8.3333333333333329E-2</v>
      </c>
      <c r="P770" s="104"/>
      <c r="Q770" s="92"/>
      <c r="R770" s="92"/>
      <c r="S770" s="92"/>
      <c r="T770" s="92"/>
      <c r="U770" s="92"/>
      <c r="V770" s="92"/>
      <c r="W770" s="92"/>
      <c r="X770" s="109">
        <f t="shared" si="103"/>
        <v>0</v>
      </c>
      <c r="Y770" s="83"/>
      <c r="Z770" s="110">
        <f t="shared" si="104"/>
        <v>0</v>
      </c>
      <c r="AA770" s="111"/>
      <c r="AB770" s="92"/>
      <c r="AC770" s="92"/>
      <c r="AD770" s="92"/>
      <c r="AE770" s="92"/>
      <c r="AF770" s="92"/>
      <c r="AG770" s="92"/>
      <c r="AH770" s="92"/>
      <c r="AI770" s="109">
        <f t="shared" si="105"/>
        <v>0</v>
      </c>
      <c r="AJ770" s="83"/>
      <c r="AK770" s="110">
        <f t="shared" si="106"/>
        <v>0</v>
      </c>
      <c r="AL770" s="111"/>
      <c r="AM770" s="92"/>
      <c r="AN770" s="92"/>
      <c r="AO770" s="92">
        <v>1</v>
      </c>
      <c r="AP770" s="92"/>
      <c r="AQ770" s="92"/>
      <c r="AR770" s="92"/>
      <c r="AS770" s="92"/>
      <c r="AT770" s="92"/>
      <c r="AU770" s="92"/>
      <c r="AV770" s="109">
        <f t="shared" si="107"/>
        <v>50</v>
      </c>
      <c r="AW770" s="75"/>
      <c r="AX770" s="110">
        <f t="shared" si="108"/>
        <v>4.1666666666666661</v>
      </c>
      <c r="AY770" s="111"/>
      <c r="AZ770" s="93"/>
      <c r="BA770" s="94" t="s">
        <v>131</v>
      </c>
      <c r="BB770" s="71"/>
      <c r="BC770" s="54"/>
      <c r="BD770" s="41">
        <v>4</v>
      </c>
      <c r="BE770" s="52">
        <v>41</v>
      </c>
      <c r="BF770" s="62">
        <v>4131</v>
      </c>
      <c r="BG770" s="280" t="s">
        <v>52</v>
      </c>
    </row>
    <row r="771" spans="1:59" s="63" customFormat="1" ht="24" x14ac:dyDescent="0.2">
      <c r="A771" s="196">
        <v>4</v>
      </c>
      <c r="B771" s="197" t="s">
        <v>422</v>
      </c>
      <c r="C771" s="208">
        <v>41</v>
      </c>
      <c r="D771" s="209" t="s">
        <v>423</v>
      </c>
      <c r="E771" s="210">
        <v>4131</v>
      </c>
      <c r="F771" s="211" t="s">
        <v>453</v>
      </c>
      <c r="G771" s="231" t="s">
        <v>1194</v>
      </c>
      <c r="H771" s="89"/>
      <c r="I771" s="90" t="s">
        <v>440</v>
      </c>
      <c r="J771" s="90" t="s">
        <v>470</v>
      </c>
      <c r="K771" s="90" t="s">
        <v>73</v>
      </c>
      <c r="L771" s="90" t="s">
        <v>69</v>
      </c>
      <c r="M771" s="91"/>
      <c r="N771" s="312">
        <v>1</v>
      </c>
      <c r="O771" s="313">
        <f t="shared" si="109"/>
        <v>8.3333333333333329E-2</v>
      </c>
      <c r="P771" s="104"/>
      <c r="Q771" s="92"/>
      <c r="R771" s="92"/>
      <c r="S771" s="92"/>
      <c r="T771" s="92"/>
      <c r="U771" s="92"/>
      <c r="V771" s="92"/>
      <c r="W771" s="92">
        <v>1</v>
      </c>
      <c r="X771" s="109">
        <f t="shared" si="103"/>
        <v>25000</v>
      </c>
      <c r="Y771" s="83"/>
      <c r="Z771" s="110">
        <f t="shared" si="104"/>
        <v>2083.333333333333</v>
      </c>
      <c r="AA771" s="111"/>
      <c r="AB771" s="92"/>
      <c r="AC771" s="92"/>
      <c r="AD771" s="92"/>
      <c r="AE771" s="92"/>
      <c r="AF771" s="92"/>
      <c r="AG771" s="92"/>
      <c r="AH771" s="92"/>
      <c r="AI771" s="109">
        <f t="shared" si="105"/>
        <v>0</v>
      </c>
      <c r="AJ771" s="83"/>
      <c r="AK771" s="110">
        <f t="shared" si="106"/>
        <v>0</v>
      </c>
      <c r="AL771" s="111"/>
      <c r="AM771" s="92"/>
      <c r="AN771" s="92"/>
      <c r="AO771" s="92"/>
      <c r="AP771" s="92">
        <v>1</v>
      </c>
      <c r="AQ771" s="92"/>
      <c r="AR771" s="92"/>
      <c r="AS771" s="92"/>
      <c r="AT771" s="92"/>
      <c r="AU771" s="92"/>
      <c r="AV771" s="109">
        <f t="shared" si="107"/>
        <v>100</v>
      </c>
      <c r="AW771" s="75"/>
      <c r="AX771" s="110">
        <f t="shared" si="108"/>
        <v>8.3333333333333321</v>
      </c>
      <c r="AY771" s="111"/>
      <c r="AZ771" s="93"/>
      <c r="BA771" s="94" t="s">
        <v>131</v>
      </c>
      <c r="BB771" s="71"/>
      <c r="BC771" s="54"/>
      <c r="BD771" s="41">
        <v>4</v>
      </c>
      <c r="BE771" s="52">
        <v>41</v>
      </c>
      <c r="BF771" s="62">
        <v>4131</v>
      </c>
      <c r="BG771" s="280" t="s">
        <v>52</v>
      </c>
    </row>
    <row r="772" spans="1:59" s="63" customFormat="1" ht="24" x14ac:dyDescent="0.2">
      <c r="A772" s="196">
        <v>4</v>
      </c>
      <c r="B772" s="197" t="s">
        <v>422</v>
      </c>
      <c r="C772" s="208">
        <v>41</v>
      </c>
      <c r="D772" s="209" t="s">
        <v>423</v>
      </c>
      <c r="E772" s="210">
        <v>4131</v>
      </c>
      <c r="F772" s="211" t="s">
        <v>453</v>
      </c>
      <c r="G772" s="231" t="s">
        <v>1194</v>
      </c>
      <c r="H772" s="89"/>
      <c r="I772" s="90" t="s">
        <v>471</v>
      </c>
      <c r="J772" s="90" t="s">
        <v>472</v>
      </c>
      <c r="K772" s="90" t="s">
        <v>129</v>
      </c>
      <c r="L772" s="90"/>
      <c r="M772" s="91"/>
      <c r="N772" s="312">
        <v>1</v>
      </c>
      <c r="O772" s="313">
        <f t="shared" si="109"/>
        <v>8.3333333333333329E-2</v>
      </c>
      <c r="P772" s="104"/>
      <c r="Q772" s="92"/>
      <c r="R772" s="92"/>
      <c r="S772" s="92"/>
      <c r="T772" s="92"/>
      <c r="U772" s="92"/>
      <c r="V772" s="92"/>
      <c r="W772" s="92">
        <v>1</v>
      </c>
      <c r="X772" s="109">
        <f t="shared" si="103"/>
        <v>25000</v>
      </c>
      <c r="Y772" s="83"/>
      <c r="Z772" s="110">
        <f t="shared" si="104"/>
        <v>2083.333333333333</v>
      </c>
      <c r="AA772" s="111"/>
      <c r="AB772" s="92"/>
      <c r="AC772" s="92"/>
      <c r="AD772" s="92"/>
      <c r="AE772" s="92"/>
      <c r="AF772" s="92"/>
      <c r="AG772" s="92"/>
      <c r="AH772" s="92"/>
      <c r="AI772" s="109">
        <f t="shared" si="105"/>
        <v>0</v>
      </c>
      <c r="AJ772" s="83"/>
      <c r="AK772" s="110">
        <f t="shared" si="106"/>
        <v>0</v>
      </c>
      <c r="AL772" s="111"/>
      <c r="AM772" s="92"/>
      <c r="AN772" s="92"/>
      <c r="AO772" s="92"/>
      <c r="AP772" s="92">
        <v>1</v>
      </c>
      <c r="AQ772" s="92"/>
      <c r="AR772" s="92"/>
      <c r="AS772" s="92"/>
      <c r="AT772" s="92"/>
      <c r="AU772" s="92"/>
      <c r="AV772" s="109">
        <f t="shared" si="107"/>
        <v>100</v>
      </c>
      <c r="AW772" s="75"/>
      <c r="AX772" s="110">
        <f t="shared" si="108"/>
        <v>8.3333333333333321</v>
      </c>
      <c r="AY772" s="111"/>
      <c r="AZ772" s="93"/>
      <c r="BA772" s="94" t="s">
        <v>131</v>
      </c>
      <c r="BB772" s="71"/>
      <c r="BC772" s="54"/>
      <c r="BD772" s="41">
        <v>4</v>
      </c>
      <c r="BE772" s="52">
        <v>41</v>
      </c>
      <c r="BF772" s="62">
        <v>4131</v>
      </c>
      <c r="BG772" s="280" t="s">
        <v>52</v>
      </c>
    </row>
    <row r="773" spans="1:59" s="63" customFormat="1" ht="12.75" x14ac:dyDescent="0.2">
      <c r="A773" s="196">
        <v>4</v>
      </c>
      <c r="B773" s="197" t="s">
        <v>422</v>
      </c>
      <c r="C773" s="208">
        <v>41</v>
      </c>
      <c r="D773" s="209" t="s">
        <v>423</v>
      </c>
      <c r="E773" s="210">
        <v>4131</v>
      </c>
      <c r="F773" s="211" t="s">
        <v>453</v>
      </c>
      <c r="G773" s="231" t="s">
        <v>1194</v>
      </c>
      <c r="H773" s="65"/>
      <c r="I773" s="222"/>
      <c r="J773" s="66"/>
      <c r="K773" s="66"/>
      <c r="L773" s="66"/>
      <c r="M773" s="64"/>
      <c r="N773" s="304"/>
      <c r="O773" s="305"/>
      <c r="P773" s="127"/>
      <c r="Q773" s="67"/>
      <c r="R773" s="67"/>
      <c r="S773" s="67"/>
      <c r="T773" s="67"/>
      <c r="U773" s="67"/>
      <c r="V773" s="67"/>
      <c r="W773" s="67"/>
      <c r="X773" s="67"/>
      <c r="Y773" s="68"/>
      <c r="Z773" s="68"/>
      <c r="AA773" s="68"/>
      <c r="AB773" s="67"/>
      <c r="AC773" s="67"/>
      <c r="AD773" s="67"/>
      <c r="AE773" s="67"/>
      <c r="AF773" s="67"/>
      <c r="AG773" s="67"/>
      <c r="AH773" s="67"/>
      <c r="AI773" s="67"/>
      <c r="AJ773" s="68"/>
      <c r="AK773" s="68"/>
      <c r="AL773" s="68"/>
      <c r="AM773" s="67"/>
      <c r="AN773" s="67"/>
      <c r="AO773" s="67"/>
      <c r="AP773" s="67"/>
      <c r="AQ773" s="67"/>
      <c r="AR773" s="67"/>
      <c r="AS773" s="67"/>
      <c r="AT773" s="67"/>
      <c r="AU773" s="67"/>
      <c r="AV773" s="67"/>
      <c r="AW773" s="67"/>
      <c r="AX773" s="68"/>
      <c r="AY773" s="68"/>
      <c r="AZ773" s="69"/>
      <c r="BA773" s="70"/>
      <c r="BB773" s="71"/>
      <c r="BC773" s="54"/>
      <c r="BD773" s="41">
        <v>4</v>
      </c>
      <c r="BE773" s="52">
        <v>41</v>
      </c>
      <c r="BF773" s="62">
        <v>4131</v>
      </c>
      <c r="BG773" s="275"/>
    </row>
    <row r="774" spans="1:59" s="63" customFormat="1" ht="12.75" x14ac:dyDescent="0.2">
      <c r="A774" s="196">
        <v>4</v>
      </c>
      <c r="B774" s="197" t="s">
        <v>422</v>
      </c>
      <c r="C774" s="208">
        <v>41</v>
      </c>
      <c r="D774" s="209" t="s">
        <v>423</v>
      </c>
      <c r="E774" s="210">
        <v>4131</v>
      </c>
      <c r="F774" s="211" t="s">
        <v>453</v>
      </c>
      <c r="G774" s="230"/>
      <c r="H774" s="56"/>
      <c r="I774" s="221"/>
      <c r="J774" s="57"/>
      <c r="K774" s="57"/>
      <c r="L774" s="57"/>
      <c r="M774" s="55"/>
      <c r="N774" s="303"/>
      <c r="O774" s="245"/>
      <c r="P774" s="122"/>
      <c r="Q774" s="58"/>
      <c r="R774" s="58"/>
      <c r="S774" s="58"/>
      <c r="T774" s="58"/>
      <c r="U774" s="58"/>
      <c r="V774" s="58"/>
      <c r="W774" s="58"/>
      <c r="X774" s="58"/>
      <c r="Y774" s="59"/>
      <c r="Z774" s="59"/>
      <c r="AA774" s="59"/>
      <c r="AB774" s="58"/>
      <c r="AC774" s="58"/>
      <c r="AD774" s="58"/>
      <c r="AE774" s="58"/>
      <c r="AF774" s="58"/>
      <c r="AG774" s="58"/>
      <c r="AH774" s="58"/>
      <c r="AI774" s="58"/>
      <c r="AJ774" s="59"/>
      <c r="AK774" s="59"/>
      <c r="AL774" s="59"/>
      <c r="AM774" s="58"/>
      <c r="AN774" s="58"/>
      <c r="AO774" s="58"/>
      <c r="AP774" s="58"/>
      <c r="AQ774" s="58"/>
      <c r="AR774" s="58"/>
      <c r="AS774" s="58"/>
      <c r="AT774" s="58"/>
      <c r="AU774" s="58"/>
      <c r="AV774" s="58"/>
      <c r="AW774" s="58"/>
      <c r="AX774" s="59"/>
      <c r="AY774" s="59"/>
      <c r="AZ774" s="60"/>
      <c r="BA774" s="61"/>
      <c r="BB774" s="54"/>
      <c r="BC774" s="54"/>
      <c r="BD774" s="41">
        <v>4</v>
      </c>
      <c r="BE774" s="52">
        <v>41</v>
      </c>
      <c r="BF774" s="62">
        <v>4131</v>
      </c>
      <c r="BG774" s="274"/>
    </row>
    <row r="775" spans="1:59" s="63" customFormat="1" ht="12.75" x14ac:dyDescent="0.2">
      <c r="A775" s="196">
        <v>4</v>
      </c>
      <c r="B775" s="197" t="s">
        <v>422</v>
      </c>
      <c r="C775" s="208">
        <v>41</v>
      </c>
      <c r="D775" s="209" t="s">
        <v>423</v>
      </c>
      <c r="E775" s="212">
        <v>4132</v>
      </c>
      <c r="F775" s="213" t="s">
        <v>473</v>
      </c>
      <c r="G775" s="232"/>
      <c r="H775" s="97"/>
      <c r="I775" s="224"/>
      <c r="J775" s="98"/>
      <c r="K775" s="98"/>
      <c r="L775" s="98"/>
      <c r="M775" s="96"/>
      <c r="N775" s="307"/>
      <c r="O775" s="246"/>
      <c r="P775" s="124"/>
      <c r="Q775" s="124"/>
      <c r="R775" s="124"/>
      <c r="S775" s="124"/>
      <c r="T775" s="124"/>
      <c r="U775" s="124"/>
      <c r="V775" s="124"/>
      <c r="W775" s="124"/>
      <c r="X775" s="124"/>
      <c r="Y775" s="100"/>
      <c r="Z775" s="125"/>
      <c r="AA775" s="125"/>
      <c r="AB775" s="124"/>
      <c r="AC775" s="124"/>
      <c r="AD775" s="124"/>
      <c r="AE775" s="124"/>
      <c r="AF775" s="124"/>
      <c r="AG775" s="124"/>
      <c r="AH775" s="124"/>
      <c r="AI775" s="124"/>
      <c r="AJ775" s="100"/>
      <c r="AK775" s="125"/>
      <c r="AL775" s="125"/>
      <c r="AM775" s="124"/>
      <c r="AN775" s="124"/>
      <c r="AO775" s="124"/>
      <c r="AP775" s="124"/>
      <c r="AQ775" s="124"/>
      <c r="AR775" s="124"/>
      <c r="AS775" s="124"/>
      <c r="AT775" s="124"/>
      <c r="AU775" s="124"/>
      <c r="AV775" s="124"/>
      <c r="AW775" s="99"/>
      <c r="AX775" s="125"/>
      <c r="AY775" s="100"/>
      <c r="AZ775" s="101"/>
      <c r="BA775" s="102"/>
      <c r="BB775" s="95"/>
      <c r="BC775" s="95"/>
      <c r="BD775" s="41">
        <v>4</v>
      </c>
      <c r="BE775" s="52">
        <v>41</v>
      </c>
      <c r="BF775" s="103">
        <v>4132</v>
      </c>
      <c r="BG775" s="277"/>
    </row>
    <row r="776" spans="1:59" s="63" customFormat="1" ht="12.75" x14ac:dyDescent="0.2">
      <c r="A776" s="196">
        <v>4</v>
      </c>
      <c r="B776" s="197" t="s">
        <v>422</v>
      </c>
      <c r="C776" s="208">
        <v>41</v>
      </c>
      <c r="D776" s="209" t="s">
        <v>423</v>
      </c>
      <c r="E776" s="212">
        <v>4132</v>
      </c>
      <c r="F776" s="213" t="s">
        <v>473</v>
      </c>
      <c r="G776" s="232"/>
      <c r="H776" s="97"/>
      <c r="I776" s="224"/>
      <c r="J776" s="98"/>
      <c r="K776" s="98"/>
      <c r="L776" s="98"/>
      <c r="M776" s="96"/>
      <c r="N776" s="307"/>
      <c r="O776" s="246"/>
      <c r="P776" s="124"/>
      <c r="Q776" s="99"/>
      <c r="R776" s="99"/>
      <c r="S776" s="99"/>
      <c r="T776" s="99"/>
      <c r="U776" s="99"/>
      <c r="V776" s="99"/>
      <c r="W776" s="99"/>
      <c r="X776" s="99"/>
      <c r="Y776" s="100"/>
      <c r="Z776" s="100"/>
      <c r="AA776" s="100"/>
      <c r="AB776" s="99"/>
      <c r="AC776" s="99"/>
      <c r="AD776" s="99"/>
      <c r="AE776" s="99"/>
      <c r="AF776" s="99"/>
      <c r="AG776" s="99"/>
      <c r="AH776" s="99"/>
      <c r="AI776" s="99"/>
      <c r="AJ776" s="100"/>
      <c r="AK776" s="100"/>
      <c r="AL776" s="100"/>
      <c r="AM776" s="99"/>
      <c r="AN776" s="99"/>
      <c r="AO776" s="99"/>
      <c r="AP776" s="99"/>
      <c r="AQ776" s="99"/>
      <c r="AR776" s="99"/>
      <c r="AS776" s="99"/>
      <c r="AT776" s="99"/>
      <c r="AU776" s="99"/>
      <c r="AV776" s="99"/>
      <c r="AW776" s="99"/>
      <c r="AX776" s="100"/>
      <c r="AY776" s="100"/>
      <c r="AZ776" s="101"/>
      <c r="BA776" s="102"/>
      <c r="BB776" s="95"/>
      <c r="BC776" s="95"/>
      <c r="BD776" s="41">
        <v>4</v>
      </c>
      <c r="BE776" s="52">
        <v>41</v>
      </c>
      <c r="BF776" s="103">
        <v>4132</v>
      </c>
      <c r="BG776" s="277"/>
    </row>
    <row r="777" spans="1:59" s="63" customFormat="1" ht="12.75" x14ac:dyDescent="0.2">
      <c r="A777" s="196">
        <v>4</v>
      </c>
      <c r="B777" s="197" t="s">
        <v>422</v>
      </c>
      <c r="C777" s="208">
        <v>41</v>
      </c>
      <c r="D777" s="209" t="s">
        <v>423</v>
      </c>
      <c r="E777" s="212">
        <v>4132</v>
      </c>
      <c r="F777" s="213" t="s">
        <v>473</v>
      </c>
      <c r="G777" s="231" t="s">
        <v>474</v>
      </c>
      <c r="H777" s="65"/>
      <c r="I777" s="222"/>
      <c r="J777" s="66"/>
      <c r="K777" s="66"/>
      <c r="L777" s="66"/>
      <c r="M777" s="64"/>
      <c r="N777" s="304"/>
      <c r="O777" s="305"/>
      <c r="P777" s="127"/>
      <c r="Q777" s="67"/>
      <c r="R777" s="67"/>
      <c r="S777" s="67"/>
      <c r="T777" s="67"/>
      <c r="U777" s="67"/>
      <c r="V777" s="67"/>
      <c r="W777" s="67"/>
      <c r="X777" s="67"/>
      <c r="Y777" s="68"/>
      <c r="Z777" s="68"/>
      <c r="AA777" s="68"/>
      <c r="AB777" s="67"/>
      <c r="AC777" s="67"/>
      <c r="AD777" s="67"/>
      <c r="AE777" s="67"/>
      <c r="AF777" s="67"/>
      <c r="AG777" s="67"/>
      <c r="AH777" s="67"/>
      <c r="AI777" s="67"/>
      <c r="AJ777" s="68"/>
      <c r="AK777" s="68"/>
      <c r="AL777" s="68"/>
      <c r="AM777" s="67"/>
      <c r="AN777" s="67"/>
      <c r="AO777" s="67"/>
      <c r="AP777" s="67"/>
      <c r="AQ777" s="67"/>
      <c r="AR777" s="67"/>
      <c r="AS777" s="67"/>
      <c r="AT777" s="67"/>
      <c r="AU777" s="67"/>
      <c r="AV777" s="67"/>
      <c r="AW777" s="67"/>
      <c r="AX777" s="68"/>
      <c r="AY777" s="68"/>
      <c r="AZ777" s="69"/>
      <c r="BA777" s="70"/>
      <c r="BB777" s="71"/>
      <c r="BC777" s="95"/>
      <c r="BD777" s="41">
        <v>4</v>
      </c>
      <c r="BE777" s="52">
        <v>41</v>
      </c>
      <c r="BF777" s="103">
        <v>4132</v>
      </c>
      <c r="BG777" s="275"/>
    </row>
    <row r="778" spans="1:59" s="63" customFormat="1" ht="12.75" x14ac:dyDescent="0.2">
      <c r="A778" s="196">
        <v>4</v>
      </c>
      <c r="B778" s="197" t="s">
        <v>422</v>
      </c>
      <c r="C778" s="208">
        <v>41</v>
      </c>
      <c r="D778" s="209" t="s">
        <v>423</v>
      </c>
      <c r="E778" s="212">
        <v>4132</v>
      </c>
      <c r="F778" s="213" t="s">
        <v>473</v>
      </c>
      <c r="G778" s="231" t="s">
        <v>474</v>
      </c>
      <c r="H778" s="72" t="s">
        <v>47</v>
      </c>
      <c r="I778" s="223"/>
      <c r="J778" s="73"/>
      <c r="K778" s="73"/>
      <c r="L778" s="73"/>
      <c r="M778" s="74"/>
      <c r="N778" s="247"/>
      <c r="O778" s="306"/>
      <c r="P778" s="105"/>
      <c r="Q778" s="75"/>
      <c r="R778" s="75"/>
      <c r="S778" s="75"/>
      <c r="T778" s="75"/>
      <c r="U778" s="75"/>
      <c r="V778" s="75"/>
      <c r="W778" s="75"/>
      <c r="X778" s="75"/>
      <c r="Y778" s="76">
        <f>IF(ISNUMBER(VLOOKUP(Y780,P$7:W$7,MATCH(Y780,P$7:W$7))),VLOOKUP(Y780,P$7:W$7,MATCH(Y780,P$7:W$7)),IF(N782=0,"No Data",IF(Y780&gt;0,"&lt;100",0)))</f>
        <v>10000</v>
      </c>
      <c r="Z778" s="77">
        <f>IF(ISNUMBER(VLOOKUP(Z782,P$7:W$7,MATCH(Z782,P$7:W$7))),VLOOKUP(Z782,P$7:W$7,MATCH(Z782,P$7:W$7)),IF(N782=0,"No Data",IF(Z782&gt;0,"&lt;100",0)))</f>
        <v>10000</v>
      </c>
      <c r="AA778" s="106">
        <f>IF(ISNUMBER(Z778),Z778,0)</f>
        <v>10000</v>
      </c>
      <c r="AB778" s="75"/>
      <c r="AC778" s="75"/>
      <c r="AD778" s="75"/>
      <c r="AE778" s="75"/>
      <c r="AF778" s="75"/>
      <c r="AG778" s="75"/>
      <c r="AH778" s="75"/>
      <c r="AI778" s="75"/>
      <c r="AJ778" s="76">
        <f>IF(ISNUMBER(VLOOKUP(AJ780,AB$7:AH$7,MATCH(AJ780,AB$7:AH$7))),VLOOKUP(AJ780,AB$7:AH$7,MATCH(AJ780,AB$7:AH$7)),IF(N782=0,"No Data",IF(AJ780&gt;0,"&lt;50",0)))</f>
        <v>0</v>
      </c>
      <c r="AK778" s="77">
        <f>IF(ISNUMBER(VLOOKUP(AK782,AB$7:AH$7,MATCH(AK782,AB$7:AH$7))),VLOOKUP(AK782,AB$7:AH$7,MATCH(AK782,AB$7:AH$7)),IF(N782=0,"No Data",IF(AK782&gt;0,"&lt;50",0)))</f>
        <v>0</v>
      </c>
      <c r="AL778" s="106">
        <f>IF(ISNUMBER(AK778),AK778,0)</f>
        <v>0</v>
      </c>
      <c r="AM778" s="75"/>
      <c r="AN778" s="75"/>
      <c r="AO778" s="75"/>
      <c r="AP778" s="75"/>
      <c r="AQ778" s="75"/>
      <c r="AR778" s="75"/>
      <c r="AS778" s="75"/>
      <c r="AT778" s="75"/>
      <c r="AU778" s="75"/>
      <c r="AV778" s="75"/>
      <c r="AW778" s="76">
        <f>IF(ISNUMBER(VLOOKUP(AW780,AM$7:AU$7,MATCH(AW780,AM$7:AU$7))),VLOOKUP(AW780,AM$7:AU$7,MATCH(AW780,AM$7:AU$7)),IF(N782=0,"No Data",IF(AW780&gt;0,"&lt;10",0)))</f>
        <v>50</v>
      </c>
      <c r="AX778" s="77">
        <f>IF(ISNUMBER(VLOOKUP(AX782,AM$7:AU$7,MATCH(AX782,AM$7:AU$7))),VLOOKUP(AX782,AM$7:AU$7,MATCH(AX782,AM$7:AU$7)),IF(N782=0,"No Data",IF(AX782&gt;0,"&lt;10",0)))</f>
        <v>50</v>
      </c>
      <c r="AY778" s="106">
        <f>IF(ISNUMBER(AX778),AX778,0)</f>
        <v>50</v>
      </c>
      <c r="AZ778" s="79"/>
      <c r="BA778" s="80"/>
      <c r="BB778" s="71"/>
      <c r="BC778" s="95"/>
      <c r="BD778" s="41">
        <v>4</v>
      </c>
      <c r="BE778" s="52">
        <v>41</v>
      </c>
      <c r="BF778" s="103">
        <v>4132</v>
      </c>
      <c r="BG778" s="276" t="s">
        <v>47</v>
      </c>
    </row>
    <row r="779" spans="1:59" s="63" customFormat="1" ht="12.75" x14ac:dyDescent="0.2">
      <c r="A779" s="196">
        <v>4</v>
      </c>
      <c r="B779" s="197" t="s">
        <v>422</v>
      </c>
      <c r="C779" s="208">
        <v>41</v>
      </c>
      <c r="D779" s="209" t="s">
        <v>423</v>
      </c>
      <c r="E779" s="212">
        <v>4132</v>
      </c>
      <c r="F779" s="213" t="s">
        <v>473</v>
      </c>
      <c r="G779" s="231" t="s">
        <v>474</v>
      </c>
      <c r="H779" s="81" t="s">
        <v>48</v>
      </c>
      <c r="I779" s="223"/>
      <c r="J779" s="73"/>
      <c r="K779" s="73"/>
      <c r="L779" s="73"/>
      <c r="M779" s="74"/>
      <c r="N779" s="247"/>
      <c r="O779" s="306"/>
      <c r="P779" s="105"/>
      <c r="Q779" s="75"/>
      <c r="R779" s="75"/>
      <c r="S779" s="75"/>
      <c r="T779" s="75"/>
      <c r="U779" s="75"/>
      <c r="V779" s="75"/>
      <c r="W779" s="75"/>
      <c r="X779" s="75"/>
      <c r="Y779" s="82">
        <f>MIN(X783:X787)</f>
        <v>0</v>
      </c>
      <c r="Z779" s="83"/>
      <c r="AA779" s="83"/>
      <c r="AB779" s="75"/>
      <c r="AC779" s="75"/>
      <c r="AD779" s="75"/>
      <c r="AE779" s="75"/>
      <c r="AF779" s="75"/>
      <c r="AG779" s="75"/>
      <c r="AH779" s="75"/>
      <c r="AI779" s="75"/>
      <c r="AJ779" s="82">
        <f>MIN(AI783:AI787)</f>
        <v>0</v>
      </c>
      <c r="AK779" s="83"/>
      <c r="AL779" s="83"/>
      <c r="AM779" s="75"/>
      <c r="AN779" s="75"/>
      <c r="AO779" s="75"/>
      <c r="AP779" s="75"/>
      <c r="AQ779" s="75"/>
      <c r="AR779" s="75"/>
      <c r="AS779" s="75"/>
      <c r="AT779" s="75"/>
      <c r="AU779" s="75"/>
      <c r="AV779" s="75"/>
      <c r="AW779" s="82">
        <f>MIN(AV783:AV787)</f>
        <v>50</v>
      </c>
      <c r="AX779" s="83"/>
      <c r="AY779" s="83"/>
      <c r="AZ779" s="79"/>
      <c r="BA779" s="80"/>
      <c r="BB779" s="71"/>
      <c r="BC779" s="95"/>
      <c r="BD779" s="41">
        <v>4</v>
      </c>
      <c r="BE779" s="52">
        <v>41</v>
      </c>
      <c r="BF779" s="103">
        <v>4132</v>
      </c>
      <c r="BG779" s="278" t="s">
        <v>48</v>
      </c>
    </row>
    <row r="780" spans="1:59" s="63" customFormat="1" ht="12.75" x14ac:dyDescent="0.2">
      <c r="A780" s="196">
        <v>4</v>
      </c>
      <c r="B780" s="197" t="s">
        <v>422</v>
      </c>
      <c r="C780" s="208">
        <v>41</v>
      </c>
      <c r="D780" s="209" t="s">
        <v>423</v>
      </c>
      <c r="E780" s="212">
        <v>4132</v>
      </c>
      <c r="F780" s="213" t="s">
        <v>473</v>
      </c>
      <c r="G780" s="231" t="s">
        <v>474</v>
      </c>
      <c r="H780" s="81" t="s">
        <v>49</v>
      </c>
      <c r="I780" s="223"/>
      <c r="J780" s="73"/>
      <c r="K780" s="73"/>
      <c r="L780" s="73"/>
      <c r="M780" s="74"/>
      <c r="N780" s="247"/>
      <c r="O780" s="306"/>
      <c r="P780" s="105"/>
      <c r="Q780" s="75"/>
      <c r="R780" s="75"/>
      <c r="S780" s="75"/>
      <c r="T780" s="75"/>
      <c r="U780" s="75"/>
      <c r="V780" s="75"/>
      <c r="W780" s="75"/>
      <c r="X780" s="75"/>
      <c r="Y780" s="84">
        <f>IF(ISNUMBER(AVERAGE(X783:X787)),AVERAGE(X783:X787),0)</f>
        <v>20000</v>
      </c>
      <c r="Z780" s="83"/>
      <c r="AA780" s="83"/>
      <c r="AB780" s="75"/>
      <c r="AC780" s="75"/>
      <c r="AD780" s="75"/>
      <c r="AE780" s="75"/>
      <c r="AF780" s="75"/>
      <c r="AG780" s="75"/>
      <c r="AH780" s="75"/>
      <c r="AI780" s="75"/>
      <c r="AJ780" s="84">
        <f>IF(ISNUMBER(AVERAGE(AI783:AI787)),AVERAGE(AI783:AI787),0)</f>
        <v>0</v>
      </c>
      <c r="AK780" s="83"/>
      <c r="AL780" s="83"/>
      <c r="AM780" s="75"/>
      <c r="AN780" s="75"/>
      <c r="AO780" s="75"/>
      <c r="AP780" s="75"/>
      <c r="AQ780" s="75"/>
      <c r="AR780" s="75"/>
      <c r="AS780" s="75"/>
      <c r="AT780" s="75"/>
      <c r="AU780" s="75"/>
      <c r="AV780" s="75"/>
      <c r="AW780" s="84">
        <f>IF(ISNUMBER(AVERAGE(AV783:AV787)),AVERAGE(AV783:AV787),0)</f>
        <v>90</v>
      </c>
      <c r="AX780" s="83"/>
      <c r="AY780" s="83"/>
      <c r="AZ780" s="79"/>
      <c r="BA780" s="80"/>
      <c r="BB780" s="71"/>
      <c r="BC780" s="95"/>
      <c r="BD780" s="41">
        <v>4</v>
      </c>
      <c r="BE780" s="52">
        <v>41</v>
      </c>
      <c r="BF780" s="103">
        <v>4132</v>
      </c>
      <c r="BG780" s="278" t="s">
        <v>49</v>
      </c>
    </row>
    <row r="781" spans="1:59" s="63" customFormat="1" ht="12.75" x14ac:dyDescent="0.2">
      <c r="A781" s="196">
        <v>4</v>
      </c>
      <c r="B781" s="197" t="s">
        <v>422</v>
      </c>
      <c r="C781" s="208">
        <v>41</v>
      </c>
      <c r="D781" s="209" t="s">
        <v>423</v>
      </c>
      <c r="E781" s="212">
        <v>4132</v>
      </c>
      <c r="F781" s="213" t="s">
        <v>473</v>
      </c>
      <c r="G781" s="231" t="s">
        <v>474</v>
      </c>
      <c r="H781" s="81" t="s">
        <v>50</v>
      </c>
      <c r="I781" s="223"/>
      <c r="J781" s="73"/>
      <c r="K781" s="73"/>
      <c r="L781" s="73"/>
      <c r="M781" s="74"/>
      <c r="N781" s="247"/>
      <c r="O781" s="306"/>
      <c r="P781" s="105"/>
      <c r="Q781" s="75"/>
      <c r="R781" s="75"/>
      <c r="S781" s="75"/>
      <c r="T781" s="75"/>
      <c r="U781" s="75"/>
      <c r="V781" s="75"/>
      <c r="W781" s="75"/>
      <c r="X781" s="75"/>
      <c r="Y781" s="84">
        <f>MAX(X783:X787)</f>
        <v>25000</v>
      </c>
      <c r="Z781" s="83"/>
      <c r="AA781" s="83"/>
      <c r="AB781" s="75"/>
      <c r="AC781" s="75"/>
      <c r="AD781" s="75"/>
      <c r="AE781" s="75"/>
      <c r="AF781" s="75"/>
      <c r="AG781" s="75"/>
      <c r="AH781" s="75"/>
      <c r="AI781" s="75"/>
      <c r="AJ781" s="84">
        <f>MAX(AI783:AI787)</f>
        <v>0</v>
      </c>
      <c r="AK781" s="83"/>
      <c r="AL781" s="83"/>
      <c r="AM781" s="75"/>
      <c r="AN781" s="75"/>
      <c r="AO781" s="75"/>
      <c r="AP781" s="75"/>
      <c r="AQ781" s="75"/>
      <c r="AR781" s="75"/>
      <c r="AS781" s="75"/>
      <c r="AT781" s="75"/>
      <c r="AU781" s="75"/>
      <c r="AV781" s="75"/>
      <c r="AW781" s="84">
        <f>MAX(AV783:AV787)</f>
        <v>100</v>
      </c>
      <c r="AX781" s="83"/>
      <c r="AY781" s="83"/>
      <c r="AZ781" s="79"/>
      <c r="BA781" s="80"/>
      <c r="BB781" s="71"/>
      <c r="BC781" s="95"/>
      <c r="BD781" s="41">
        <v>4</v>
      </c>
      <c r="BE781" s="52">
        <v>41</v>
      </c>
      <c r="BF781" s="103">
        <v>4132</v>
      </c>
      <c r="BG781" s="278" t="s">
        <v>50</v>
      </c>
    </row>
    <row r="782" spans="1:59" s="63" customFormat="1" ht="12.75" x14ac:dyDescent="0.2">
      <c r="A782" s="196">
        <v>4</v>
      </c>
      <c r="B782" s="197" t="s">
        <v>422</v>
      </c>
      <c r="C782" s="208">
        <v>41</v>
      </c>
      <c r="D782" s="209" t="s">
        <v>423</v>
      </c>
      <c r="E782" s="212">
        <v>4132</v>
      </c>
      <c r="F782" s="213" t="s">
        <v>473</v>
      </c>
      <c r="G782" s="231" t="s">
        <v>474</v>
      </c>
      <c r="H782" s="85" t="s">
        <v>51</v>
      </c>
      <c r="I782" s="223"/>
      <c r="J782" s="73"/>
      <c r="K782" s="73"/>
      <c r="L782" s="73"/>
      <c r="M782" s="74"/>
      <c r="N782" s="248">
        <f>SUM(N783:N787)</f>
        <v>5</v>
      </c>
      <c r="O782" s="293">
        <f>SUM(O783:O787)</f>
        <v>1</v>
      </c>
      <c r="P782" s="292"/>
      <c r="Q782" s="87"/>
      <c r="R782" s="87"/>
      <c r="S782" s="87"/>
      <c r="T782" s="87"/>
      <c r="U782" s="87"/>
      <c r="V782" s="87"/>
      <c r="W782" s="87"/>
      <c r="X782" s="87"/>
      <c r="Y782" s="88"/>
      <c r="Z782" s="86">
        <f>SUM(Z783:Z787)</f>
        <v>20000</v>
      </c>
      <c r="AA782" s="88"/>
      <c r="AB782" s="87"/>
      <c r="AC782" s="87"/>
      <c r="AD782" s="87"/>
      <c r="AE782" s="87"/>
      <c r="AF782" s="87"/>
      <c r="AG782" s="87"/>
      <c r="AH782" s="87"/>
      <c r="AI782" s="87"/>
      <c r="AJ782" s="88"/>
      <c r="AK782" s="86">
        <f>SUM(AK783:AK787)</f>
        <v>0</v>
      </c>
      <c r="AL782" s="88"/>
      <c r="AM782" s="87"/>
      <c r="AN782" s="87"/>
      <c r="AO782" s="87"/>
      <c r="AP782" s="87"/>
      <c r="AQ782" s="87"/>
      <c r="AR782" s="87"/>
      <c r="AS782" s="87"/>
      <c r="AT782" s="87"/>
      <c r="AU782" s="87"/>
      <c r="AV782" s="87"/>
      <c r="AW782" s="112"/>
      <c r="AX782" s="86">
        <f>SUM(AX783:AX787)</f>
        <v>90</v>
      </c>
      <c r="AY782" s="88"/>
      <c r="AZ782" s="79"/>
      <c r="BA782" s="80"/>
      <c r="BB782" s="71"/>
      <c r="BC782" s="95"/>
      <c r="BD782" s="41">
        <v>4</v>
      </c>
      <c r="BE782" s="52">
        <v>41</v>
      </c>
      <c r="BF782" s="103">
        <v>4132</v>
      </c>
      <c r="BG782" s="279" t="s">
        <v>51</v>
      </c>
    </row>
    <row r="783" spans="1:59" s="63" customFormat="1" ht="12.75" x14ac:dyDescent="0.2">
      <c r="A783" s="196">
        <v>4</v>
      </c>
      <c r="B783" s="197" t="s">
        <v>422</v>
      </c>
      <c r="C783" s="208">
        <v>41</v>
      </c>
      <c r="D783" s="209" t="s">
        <v>423</v>
      </c>
      <c r="E783" s="212">
        <v>4132</v>
      </c>
      <c r="F783" s="213" t="s">
        <v>473</v>
      </c>
      <c r="G783" s="231" t="s">
        <v>474</v>
      </c>
      <c r="H783" s="89" t="s">
        <v>52</v>
      </c>
      <c r="I783" s="90" t="s">
        <v>475</v>
      </c>
      <c r="J783" s="90" t="s">
        <v>476</v>
      </c>
      <c r="K783" s="90" t="s">
        <v>64</v>
      </c>
      <c r="L783" s="90" t="s">
        <v>477</v>
      </c>
      <c r="M783" s="91"/>
      <c r="N783" s="312">
        <v>1</v>
      </c>
      <c r="O783" s="313">
        <f>N783/N$782</f>
        <v>0.2</v>
      </c>
      <c r="P783" s="104"/>
      <c r="Q783" s="92"/>
      <c r="R783" s="92"/>
      <c r="S783" s="92"/>
      <c r="T783" s="92"/>
      <c r="U783" s="92"/>
      <c r="V783" s="92"/>
      <c r="W783" s="92"/>
      <c r="X783" s="109">
        <f>P783*P$7+Q783*Q$7+R783*R$7+S783*S$7+T783*T$7+U783*U$7+V783*V$7+W783*W$7</f>
        <v>0</v>
      </c>
      <c r="Y783" s="83"/>
      <c r="Z783" s="110">
        <f>X783*$O783</f>
        <v>0</v>
      </c>
      <c r="AA783" s="111"/>
      <c r="AB783" s="92"/>
      <c r="AC783" s="92"/>
      <c r="AD783" s="92"/>
      <c r="AE783" s="92"/>
      <c r="AF783" s="92"/>
      <c r="AG783" s="92"/>
      <c r="AH783" s="92"/>
      <c r="AI783" s="109">
        <f>AB783*AB$7+AC783*AC$7+AD783*AD$7+AE783*AE$7+AF783*AF$7+AG783*AG$7+AH783*AH$7</f>
        <v>0</v>
      </c>
      <c r="AJ783" s="83"/>
      <c r="AK783" s="110">
        <f>AI783*$O783</f>
        <v>0</v>
      </c>
      <c r="AL783" s="111"/>
      <c r="AM783" s="92"/>
      <c r="AN783" s="92"/>
      <c r="AO783" s="92">
        <v>1</v>
      </c>
      <c r="AP783" s="92"/>
      <c r="AQ783" s="92"/>
      <c r="AR783" s="92"/>
      <c r="AS783" s="92"/>
      <c r="AT783" s="92"/>
      <c r="AU783" s="92"/>
      <c r="AV783" s="109">
        <f>AM783*AM$7+AN783*AN$7+AO783*AO$7+AP783*AP$7+AQ783*AQ$7+AR783*AR$7+AS783*AS$7+AT783*AT$7+AU783*AU$7</f>
        <v>50</v>
      </c>
      <c r="AW783" s="75"/>
      <c r="AX783" s="110">
        <f>AV783*$O783</f>
        <v>10</v>
      </c>
      <c r="AY783" s="111"/>
      <c r="AZ783" s="93"/>
      <c r="BA783" s="94" t="s">
        <v>131</v>
      </c>
      <c r="BB783" s="71"/>
      <c r="BC783" s="95"/>
      <c r="BD783" s="41">
        <v>4</v>
      </c>
      <c r="BE783" s="52">
        <v>41</v>
      </c>
      <c r="BF783" s="103">
        <v>4132</v>
      </c>
      <c r="BG783" s="280" t="s">
        <v>52</v>
      </c>
    </row>
    <row r="784" spans="1:59" s="63" customFormat="1" ht="12.75" x14ac:dyDescent="0.2">
      <c r="A784" s="196">
        <v>4</v>
      </c>
      <c r="B784" s="197" t="s">
        <v>422</v>
      </c>
      <c r="C784" s="208">
        <v>41</v>
      </c>
      <c r="D784" s="209" t="s">
        <v>423</v>
      </c>
      <c r="E784" s="212">
        <v>4132</v>
      </c>
      <c r="F784" s="213" t="s">
        <v>473</v>
      </c>
      <c r="G784" s="231" t="s">
        <v>474</v>
      </c>
      <c r="H784" s="89"/>
      <c r="I784" s="90" t="s">
        <v>96</v>
      </c>
      <c r="J784" s="90" t="s">
        <v>478</v>
      </c>
      <c r="K784" s="90" t="s">
        <v>73</v>
      </c>
      <c r="L784" s="90" t="s">
        <v>95</v>
      </c>
      <c r="M784" s="91"/>
      <c r="N784" s="312">
        <v>1</v>
      </c>
      <c r="O784" s="313">
        <f>N784/N$782</f>
        <v>0.2</v>
      </c>
      <c r="P784" s="104"/>
      <c r="Q784" s="92"/>
      <c r="R784" s="92"/>
      <c r="S784" s="92"/>
      <c r="T784" s="92"/>
      <c r="U784" s="92"/>
      <c r="V784" s="92"/>
      <c r="W784" s="92">
        <v>1</v>
      </c>
      <c r="X784" s="109">
        <f>P784*P$7+Q784*Q$7+R784*R$7+S784*S$7+T784*T$7+U784*U$7+V784*V$7+W784*W$7</f>
        <v>25000</v>
      </c>
      <c r="Y784" s="83"/>
      <c r="Z784" s="110">
        <f>X784*$O784</f>
        <v>5000</v>
      </c>
      <c r="AA784" s="111"/>
      <c r="AB784" s="92"/>
      <c r="AC784" s="92"/>
      <c r="AD784" s="92"/>
      <c r="AE784" s="92"/>
      <c r="AF784" s="92"/>
      <c r="AG784" s="92"/>
      <c r="AH784" s="92"/>
      <c r="AI784" s="109">
        <f>AB784*AB$7+AC784*AC$7+AD784*AD$7+AE784*AE$7+AF784*AF$7+AG784*AG$7+AH784*AH$7</f>
        <v>0</v>
      </c>
      <c r="AJ784" s="83"/>
      <c r="AK784" s="110">
        <f>AI784*$O784</f>
        <v>0</v>
      </c>
      <c r="AL784" s="111"/>
      <c r="AM784" s="92"/>
      <c r="AN784" s="92"/>
      <c r="AO784" s="92"/>
      <c r="AP784" s="92">
        <v>1</v>
      </c>
      <c r="AQ784" s="92"/>
      <c r="AR784" s="92"/>
      <c r="AS784" s="92"/>
      <c r="AT784" s="92"/>
      <c r="AU784" s="92"/>
      <c r="AV784" s="109">
        <f>AM784*AM$7+AN784*AN$7+AO784*AO$7+AP784*AP$7+AQ784*AQ$7+AR784*AR$7+AS784*AS$7+AT784*AT$7+AU784*AU$7</f>
        <v>100</v>
      </c>
      <c r="AW784" s="75"/>
      <c r="AX784" s="110">
        <f>AV784*$O784</f>
        <v>20</v>
      </c>
      <c r="AY784" s="111"/>
      <c r="AZ784" s="93"/>
      <c r="BA784" s="94" t="s">
        <v>131</v>
      </c>
      <c r="BB784" s="71"/>
      <c r="BC784" s="95"/>
      <c r="BD784" s="41">
        <v>4</v>
      </c>
      <c r="BE784" s="52">
        <v>41</v>
      </c>
      <c r="BF784" s="103">
        <v>4132</v>
      </c>
      <c r="BG784" s="280" t="s">
        <v>52</v>
      </c>
    </row>
    <row r="785" spans="1:59" s="63" customFormat="1" ht="12.75" x14ac:dyDescent="0.2">
      <c r="A785" s="196">
        <v>4</v>
      </c>
      <c r="B785" s="197" t="s">
        <v>422</v>
      </c>
      <c r="C785" s="208">
        <v>41</v>
      </c>
      <c r="D785" s="209" t="s">
        <v>423</v>
      </c>
      <c r="E785" s="212">
        <v>4132</v>
      </c>
      <c r="F785" s="213" t="s">
        <v>473</v>
      </c>
      <c r="G785" s="231" t="s">
        <v>474</v>
      </c>
      <c r="H785" s="89"/>
      <c r="I785" s="90" t="s">
        <v>457</v>
      </c>
      <c r="J785" s="90" t="s">
        <v>479</v>
      </c>
      <c r="K785" s="90" t="s">
        <v>459</v>
      </c>
      <c r="L785" s="90" t="s">
        <v>460</v>
      </c>
      <c r="M785" s="91"/>
      <c r="N785" s="312">
        <v>1</v>
      </c>
      <c r="O785" s="313">
        <f>N785/N$782</f>
        <v>0.2</v>
      </c>
      <c r="P785" s="104"/>
      <c r="Q785" s="92"/>
      <c r="R785" s="92"/>
      <c r="S785" s="92"/>
      <c r="T785" s="92"/>
      <c r="U785" s="92"/>
      <c r="V785" s="92"/>
      <c r="W785" s="92">
        <v>1</v>
      </c>
      <c r="X785" s="109">
        <f>P785*P$7+Q785*Q$7+R785*R$7+S785*S$7+T785*T$7+U785*U$7+V785*V$7+W785*W$7</f>
        <v>25000</v>
      </c>
      <c r="Y785" s="83"/>
      <c r="Z785" s="110">
        <f>X785*$O785</f>
        <v>5000</v>
      </c>
      <c r="AA785" s="111"/>
      <c r="AB785" s="92"/>
      <c r="AC785" s="92"/>
      <c r="AD785" s="92"/>
      <c r="AE785" s="92"/>
      <c r="AF785" s="92"/>
      <c r="AG785" s="92"/>
      <c r="AH785" s="92"/>
      <c r="AI785" s="109">
        <f>AB785*AB$7+AC785*AC$7+AD785*AD$7+AE785*AE$7+AF785*AF$7+AG785*AG$7+AH785*AH$7</f>
        <v>0</v>
      </c>
      <c r="AJ785" s="83"/>
      <c r="AK785" s="110">
        <f>AI785*$O785</f>
        <v>0</v>
      </c>
      <c r="AL785" s="111"/>
      <c r="AM785" s="92"/>
      <c r="AN785" s="92"/>
      <c r="AO785" s="92"/>
      <c r="AP785" s="92">
        <v>1</v>
      </c>
      <c r="AQ785" s="92"/>
      <c r="AR785" s="92"/>
      <c r="AS785" s="92"/>
      <c r="AT785" s="92"/>
      <c r="AU785" s="92"/>
      <c r="AV785" s="109">
        <f>AM785*AM$7+AN785*AN$7+AO785*AO$7+AP785*AP$7+AQ785*AQ$7+AR785*AR$7+AS785*AS$7+AT785*AT$7+AU785*AU$7</f>
        <v>100</v>
      </c>
      <c r="AW785" s="75"/>
      <c r="AX785" s="110">
        <f>AV785*$O785</f>
        <v>20</v>
      </c>
      <c r="AY785" s="111"/>
      <c r="AZ785" s="93"/>
      <c r="BA785" s="94" t="s">
        <v>131</v>
      </c>
      <c r="BB785" s="71"/>
      <c r="BC785" s="95"/>
      <c r="BD785" s="41">
        <v>4</v>
      </c>
      <c r="BE785" s="52">
        <v>41</v>
      </c>
      <c r="BF785" s="103">
        <v>4132</v>
      </c>
      <c r="BG785" s="280" t="s">
        <v>52</v>
      </c>
    </row>
    <row r="786" spans="1:59" s="63" customFormat="1" ht="36" x14ac:dyDescent="0.2">
      <c r="A786" s="196">
        <v>4</v>
      </c>
      <c r="B786" s="197" t="s">
        <v>422</v>
      </c>
      <c r="C786" s="208">
        <v>41</v>
      </c>
      <c r="D786" s="209" t="s">
        <v>423</v>
      </c>
      <c r="E786" s="212">
        <v>4132</v>
      </c>
      <c r="F786" s="213" t="s">
        <v>473</v>
      </c>
      <c r="G786" s="231" t="s">
        <v>474</v>
      </c>
      <c r="H786" s="89"/>
      <c r="I786" s="90" t="s">
        <v>449</v>
      </c>
      <c r="J786" s="90" t="s">
        <v>480</v>
      </c>
      <c r="K786" s="90" t="s">
        <v>60</v>
      </c>
      <c r="L786" s="90"/>
      <c r="M786" s="91"/>
      <c r="N786" s="312">
        <v>1</v>
      </c>
      <c r="O786" s="313">
        <f>N786/N$782</f>
        <v>0.2</v>
      </c>
      <c r="P786" s="104"/>
      <c r="Q786" s="92"/>
      <c r="R786" s="92"/>
      <c r="S786" s="92"/>
      <c r="T786" s="92"/>
      <c r="U786" s="92"/>
      <c r="V786" s="92"/>
      <c r="W786" s="92">
        <v>1</v>
      </c>
      <c r="X786" s="109">
        <f>P786*P$7+Q786*Q$7+R786*R$7+S786*S$7+T786*T$7+U786*U$7+V786*V$7+W786*W$7</f>
        <v>25000</v>
      </c>
      <c r="Y786" s="83"/>
      <c r="Z786" s="110">
        <f>X786*$O786</f>
        <v>5000</v>
      </c>
      <c r="AA786" s="111"/>
      <c r="AB786" s="92"/>
      <c r="AC786" s="92"/>
      <c r="AD786" s="92"/>
      <c r="AE786" s="92"/>
      <c r="AF786" s="92"/>
      <c r="AG786" s="92"/>
      <c r="AH786" s="92"/>
      <c r="AI786" s="109">
        <f>AB786*AB$7+AC786*AC$7+AD786*AD$7+AE786*AE$7+AF786*AF$7+AG786*AG$7+AH786*AH$7</f>
        <v>0</v>
      </c>
      <c r="AJ786" s="83"/>
      <c r="AK786" s="110">
        <f>AI786*$O786</f>
        <v>0</v>
      </c>
      <c r="AL786" s="111"/>
      <c r="AM786" s="92"/>
      <c r="AN786" s="92"/>
      <c r="AO786" s="92"/>
      <c r="AP786" s="92">
        <v>1</v>
      </c>
      <c r="AQ786" s="92"/>
      <c r="AR786" s="92"/>
      <c r="AS786" s="92"/>
      <c r="AT786" s="92"/>
      <c r="AU786" s="92"/>
      <c r="AV786" s="109">
        <f>AM786*AM$7+AN786*AN$7+AO786*AO$7+AP786*AP$7+AQ786*AQ$7+AR786*AR$7+AS786*AS$7+AT786*AT$7+AU786*AU$7</f>
        <v>100</v>
      </c>
      <c r="AW786" s="75"/>
      <c r="AX786" s="110">
        <f>AV786*$O786</f>
        <v>20</v>
      </c>
      <c r="AY786" s="111"/>
      <c r="AZ786" s="93"/>
      <c r="BA786" s="94" t="s">
        <v>131</v>
      </c>
      <c r="BB786" s="71"/>
      <c r="BC786" s="95"/>
      <c r="BD786" s="41">
        <v>4</v>
      </c>
      <c r="BE786" s="52">
        <v>41</v>
      </c>
      <c r="BF786" s="103">
        <v>4132</v>
      </c>
      <c r="BG786" s="280" t="s">
        <v>52</v>
      </c>
    </row>
    <row r="787" spans="1:59" s="63" customFormat="1" ht="12.75" x14ac:dyDescent="0.2">
      <c r="A787" s="196">
        <v>4</v>
      </c>
      <c r="B787" s="197" t="s">
        <v>422</v>
      </c>
      <c r="C787" s="208">
        <v>41</v>
      </c>
      <c r="D787" s="209" t="s">
        <v>423</v>
      </c>
      <c r="E787" s="212">
        <v>4132</v>
      </c>
      <c r="F787" s="213" t="s">
        <v>473</v>
      </c>
      <c r="G787" s="231" t="s">
        <v>474</v>
      </c>
      <c r="H787" s="89"/>
      <c r="I787" s="90" t="s">
        <v>471</v>
      </c>
      <c r="J787" s="90" t="s">
        <v>481</v>
      </c>
      <c r="K787" s="90" t="s">
        <v>129</v>
      </c>
      <c r="L787" s="90"/>
      <c r="M787" s="91"/>
      <c r="N787" s="312">
        <v>1</v>
      </c>
      <c r="O787" s="313">
        <f>N787/N$782</f>
        <v>0.2</v>
      </c>
      <c r="P787" s="104"/>
      <c r="Q787" s="92"/>
      <c r="R787" s="92"/>
      <c r="S787" s="92"/>
      <c r="T787" s="92"/>
      <c r="U787" s="92"/>
      <c r="V787" s="92"/>
      <c r="W787" s="92">
        <v>1</v>
      </c>
      <c r="X787" s="109">
        <f>P787*P$7+Q787*Q$7+R787*R$7+S787*S$7+T787*T$7+U787*U$7+V787*V$7+W787*W$7</f>
        <v>25000</v>
      </c>
      <c r="Y787" s="83"/>
      <c r="Z787" s="110">
        <f>X787*$O787</f>
        <v>5000</v>
      </c>
      <c r="AA787" s="111"/>
      <c r="AB787" s="92"/>
      <c r="AC787" s="92"/>
      <c r="AD787" s="92"/>
      <c r="AE787" s="92"/>
      <c r="AF787" s="92"/>
      <c r="AG787" s="92"/>
      <c r="AH787" s="92"/>
      <c r="AI787" s="109">
        <f>AB787*AB$7+AC787*AC$7+AD787*AD$7+AE787*AE$7+AF787*AF$7+AG787*AG$7+AH787*AH$7</f>
        <v>0</v>
      </c>
      <c r="AJ787" s="83"/>
      <c r="AK787" s="110">
        <f>AI787*$O787</f>
        <v>0</v>
      </c>
      <c r="AL787" s="111"/>
      <c r="AM787" s="92"/>
      <c r="AN787" s="92"/>
      <c r="AO787" s="92"/>
      <c r="AP787" s="92">
        <v>1</v>
      </c>
      <c r="AQ787" s="92"/>
      <c r="AR787" s="92"/>
      <c r="AS787" s="92"/>
      <c r="AT787" s="92"/>
      <c r="AU787" s="92"/>
      <c r="AV787" s="109">
        <f>AM787*AM$7+AN787*AN$7+AO787*AO$7+AP787*AP$7+AQ787*AQ$7+AR787*AR$7+AS787*AS$7+AT787*AT$7+AU787*AU$7</f>
        <v>100</v>
      </c>
      <c r="AW787" s="75"/>
      <c r="AX787" s="110">
        <f>AV787*$O787</f>
        <v>20</v>
      </c>
      <c r="AY787" s="111"/>
      <c r="AZ787" s="93"/>
      <c r="BA787" s="94" t="s">
        <v>131</v>
      </c>
      <c r="BB787" s="71"/>
      <c r="BC787" s="95"/>
      <c r="BD787" s="41">
        <v>4</v>
      </c>
      <c r="BE787" s="52">
        <v>41</v>
      </c>
      <c r="BF787" s="103">
        <v>4132</v>
      </c>
      <c r="BG787" s="280" t="s">
        <v>52</v>
      </c>
    </row>
    <row r="788" spans="1:59" s="63" customFormat="1" ht="12.75" x14ac:dyDescent="0.2">
      <c r="A788" s="196">
        <v>4</v>
      </c>
      <c r="B788" s="197" t="s">
        <v>422</v>
      </c>
      <c r="C788" s="208">
        <v>41</v>
      </c>
      <c r="D788" s="209" t="s">
        <v>423</v>
      </c>
      <c r="E788" s="212">
        <v>4132</v>
      </c>
      <c r="F788" s="213" t="s">
        <v>473</v>
      </c>
      <c r="G788" s="231" t="s">
        <v>474</v>
      </c>
      <c r="H788" s="65"/>
      <c r="I788" s="222"/>
      <c r="J788" s="66"/>
      <c r="K788" s="66"/>
      <c r="L788" s="66"/>
      <c r="M788" s="64"/>
      <c r="N788" s="304"/>
      <c r="O788" s="305"/>
      <c r="P788" s="127"/>
      <c r="Q788" s="67"/>
      <c r="R788" s="67"/>
      <c r="S788" s="67"/>
      <c r="T788" s="67"/>
      <c r="U788" s="67"/>
      <c r="V788" s="67"/>
      <c r="W788" s="67"/>
      <c r="X788" s="67"/>
      <c r="Y788" s="68"/>
      <c r="Z788" s="68"/>
      <c r="AA788" s="68"/>
      <c r="AB788" s="67"/>
      <c r="AC788" s="67"/>
      <c r="AD788" s="67"/>
      <c r="AE788" s="67"/>
      <c r="AF788" s="67"/>
      <c r="AG788" s="67"/>
      <c r="AH788" s="67"/>
      <c r="AI788" s="67"/>
      <c r="AJ788" s="68"/>
      <c r="AK788" s="68"/>
      <c r="AL788" s="68"/>
      <c r="AM788" s="67"/>
      <c r="AN788" s="67"/>
      <c r="AO788" s="67"/>
      <c r="AP788" s="67"/>
      <c r="AQ788" s="67"/>
      <c r="AR788" s="67"/>
      <c r="AS788" s="67"/>
      <c r="AT788" s="67"/>
      <c r="AU788" s="67"/>
      <c r="AV788" s="67"/>
      <c r="AW788" s="67"/>
      <c r="AX788" s="68"/>
      <c r="AY788" s="68"/>
      <c r="AZ788" s="69"/>
      <c r="BA788" s="70"/>
      <c r="BB788" s="71"/>
      <c r="BC788" s="95"/>
      <c r="BD788" s="41">
        <v>4</v>
      </c>
      <c r="BE788" s="52">
        <v>41</v>
      </c>
      <c r="BF788" s="103">
        <v>4132</v>
      </c>
      <c r="BG788" s="275"/>
    </row>
    <row r="789" spans="1:59" s="63" customFormat="1" ht="12.75" x14ac:dyDescent="0.2">
      <c r="A789" s="196">
        <v>4</v>
      </c>
      <c r="B789" s="197" t="s">
        <v>422</v>
      </c>
      <c r="C789" s="208">
        <v>41</v>
      </c>
      <c r="D789" s="209" t="s">
        <v>423</v>
      </c>
      <c r="E789" s="212">
        <v>4132</v>
      </c>
      <c r="F789" s="213" t="s">
        <v>473</v>
      </c>
      <c r="G789" s="232"/>
      <c r="H789" s="97"/>
      <c r="I789" s="224"/>
      <c r="J789" s="98"/>
      <c r="K789" s="98"/>
      <c r="L789" s="98"/>
      <c r="M789" s="96"/>
      <c r="N789" s="307"/>
      <c r="O789" s="246"/>
      <c r="P789" s="124"/>
      <c r="Q789" s="99"/>
      <c r="R789" s="99"/>
      <c r="S789" s="99"/>
      <c r="T789" s="99"/>
      <c r="U789" s="99"/>
      <c r="V789" s="99"/>
      <c r="W789" s="99"/>
      <c r="X789" s="99"/>
      <c r="Y789" s="100"/>
      <c r="Z789" s="100"/>
      <c r="AA789" s="100"/>
      <c r="AB789" s="99"/>
      <c r="AC789" s="99"/>
      <c r="AD789" s="99"/>
      <c r="AE789" s="99"/>
      <c r="AF789" s="99"/>
      <c r="AG789" s="99"/>
      <c r="AH789" s="99"/>
      <c r="AI789" s="99"/>
      <c r="AJ789" s="100"/>
      <c r="AK789" s="100"/>
      <c r="AL789" s="100"/>
      <c r="AM789" s="99"/>
      <c r="AN789" s="99"/>
      <c r="AO789" s="99"/>
      <c r="AP789" s="99"/>
      <c r="AQ789" s="99"/>
      <c r="AR789" s="99"/>
      <c r="AS789" s="99"/>
      <c r="AT789" s="99"/>
      <c r="AU789" s="99"/>
      <c r="AV789" s="99"/>
      <c r="AW789" s="99"/>
      <c r="AX789" s="100"/>
      <c r="AY789" s="100"/>
      <c r="AZ789" s="101"/>
      <c r="BA789" s="102"/>
      <c r="BB789" s="95"/>
      <c r="BC789" s="95"/>
      <c r="BD789" s="41">
        <v>4</v>
      </c>
      <c r="BE789" s="52">
        <v>41</v>
      </c>
      <c r="BF789" s="103">
        <v>4132</v>
      </c>
      <c r="BG789" s="277"/>
    </row>
    <row r="790" spans="1:59" s="63" customFormat="1" ht="12.75" x14ac:dyDescent="0.2">
      <c r="A790" s="196">
        <v>4</v>
      </c>
      <c r="B790" s="197" t="s">
        <v>422</v>
      </c>
      <c r="C790" s="208">
        <v>41</v>
      </c>
      <c r="D790" s="209" t="s">
        <v>423</v>
      </c>
      <c r="E790" s="210">
        <v>4141</v>
      </c>
      <c r="F790" s="211" t="s">
        <v>482</v>
      </c>
      <c r="G790" s="230"/>
      <c r="H790" s="56"/>
      <c r="I790" s="221"/>
      <c r="J790" s="57"/>
      <c r="K790" s="57"/>
      <c r="L790" s="57"/>
      <c r="M790" s="55"/>
      <c r="N790" s="303"/>
      <c r="O790" s="245"/>
      <c r="P790" s="122"/>
      <c r="Q790" s="122"/>
      <c r="R790" s="122"/>
      <c r="S790" s="122"/>
      <c r="T790" s="122"/>
      <c r="U790" s="122"/>
      <c r="V790" s="122"/>
      <c r="W790" s="122"/>
      <c r="X790" s="122"/>
      <c r="Y790" s="59"/>
      <c r="Z790" s="123"/>
      <c r="AA790" s="123"/>
      <c r="AB790" s="122"/>
      <c r="AC790" s="122"/>
      <c r="AD790" s="122"/>
      <c r="AE790" s="122"/>
      <c r="AF790" s="122"/>
      <c r="AG790" s="122"/>
      <c r="AH790" s="122"/>
      <c r="AI790" s="122"/>
      <c r="AJ790" s="59"/>
      <c r="AK790" s="123"/>
      <c r="AL790" s="123"/>
      <c r="AM790" s="122"/>
      <c r="AN790" s="122"/>
      <c r="AO790" s="122"/>
      <c r="AP790" s="122"/>
      <c r="AQ790" s="122"/>
      <c r="AR790" s="122"/>
      <c r="AS790" s="122"/>
      <c r="AT790" s="122"/>
      <c r="AU790" s="122"/>
      <c r="AV790" s="122"/>
      <c r="AW790" s="58"/>
      <c r="AX790" s="123"/>
      <c r="AY790" s="59"/>
      <c r="AZ790" s="60"/>
      <c r="BA790" s="61"/>
      <c r="BB790" s="54"/>
      <c r="BC790" s="54"/>
      <c r="BD790" s="41">
        <v>4</v>
      </c>
      <c r="BE790" s="52">
        <v>41</v>
      </c>
      <c r="BF790" s="62">
        <v>4141</v>
      </c>
      <c r="BG790" s="274"/>
    </row>
    <row r="791" spans="1:59" s="63" customFormat="1" ht="12.75" x14ac:dyDescent="0.2">
      <c r="A791" s="196">
        <v>4</v>
      </c>
      <c r="B791" s="197" t="s">
        <v>422</v>
      </c>
      <c r="C791" s="208">
        <v>41</v>
      </c>
      <c r="D791" s="209" t="s">
        <v>423</v>
      </c>
      <c r="E791" s="210">
        <v>4141</v>
      </c>
      <c r="F791" s="211" t="s">
        <v>482</v>
      </c>
      <c r="G791" s="230"/>
      <c r="H791" s="56"/>
      <c r="I791" s="221"/>
      <c r="J791" s="57"/>
      <c r="K791" s="57"/>
      <c r="L791" s="57"/>
      <c r="M791" s="55"/>
      <c r="N791" s="303"/>
      <c r="O791" s="245"/>
      <c r="P791" s="122"/>
      <c r="Q791" s="58"/>
      <c r="R791" s="58"/>
      <c r="S791" s="58"/>
      <c r="T791" s="58"/>
      <c r="U791" s="58"/>
      <c r="V791" s="58"/>
      <c r="W791" s="58"/>
      <c r="X791" s="58"/>
      <c r="Y791" s="59"/>
      <c r="Z791" s="59"/>
      <c r="AA791" s="59"/>
      <c r="AB791" s="58"/>
      <c r="AC791" s="58"/>
      <c r="AD791" s="58"/>
      <c r="AE791" s="58"/>
      <c r="AF791" s="58"/>
      <c r="AG791" s="58"/>
      <c r="AH791" s="58"/>
      <c r="AI791" s="58"/>
      <c r="AJ791" s="59"/>
      <c r="AK791" s="59"/>
      <c r="AL791" s="59"/>
      <c r="AM791" s="58"/>
      <c r="AN791" s="58"/>
      <c r="AO791" s="58"/>
      <c r="AP791" s="58"/>
      <c r="AQ791" s="58"/>
      <c r="AR791" s="58"/>
      <c r="AS791" s="58"/>
      <c r="AT791" s="58"/>
      <c r="AU791" s="58"/>
      <c r="AV791" s="58"/>
      <c r="AW791" s="58"/>
      <c r="AX791" s="59"/>
      <c r="AY791" s="59"/>
      <c r="AZ791" s="60"/>
      <c r="BA791" s="61"/>
      <c r="BB791" s="54"/>
      <c r="BC791" s="54"/>
      <c r="BD791" s="41">
        <v>4</v>
      </c>
      <c r="BE791" s="52">
        <v>41</v>
      </c>
      <c r="BF791" s="62">
        <v>4141</v>
      </c>
      <c r="BG791" s="274"/>
    </row>
    <row r="792" spans="1:59" s="63" customFormat="1" ht="12.75" x14ac:dyDescent="0.2">
      <c r="A792" s="196">
        <v>4</v>
      </c>
      <c r="B792" s="197" t="s">
        <v>422</v>
      </c>
      <c r="C792" s="208">
        <v>41</v>
      </c>
      <c r="D792" s="209" t="s">
        <v>423</v>
      </c>
      <c r="E792" s="210">
        <v>4141</v>
      </c>
      <c r="F792" s="211" t="s">
        <v>482</v>
      </c>
      <c r="G792" s="231" t="s">
        <v>483</v>
      </c>
      <c r="H792" s="65"/>
      <c r="I792" s="222"/>
      <c r="J792" s="66"/>
      <c r="K792" s="66"/>
      <c r="L792" s="66"/>
      <c r="M792" s="64"/>
      <c r="N792" s="308"/>
      <c r="O792" s="309"/>
      <c r="P792" s="127"/>
      <c r="Q792" s="67"/>
      <c r="R792" s="67"/>
      <c r="S792" s="67"/>
      <c r="T792" s="67"/>
      <c r="U792" s="67"/>
      <c r="V792" s="67"/>
      <c r="W792" s="67"/>
      <c r="X792" s="67"/>
      <c r="Y792" s="68"/>
      <c r="Z792" s="68"/>
      <c r="AA792" s="68"/>
      <c r="AB792" s="67"/>
      <c r="AC792" s="67"/>
      <c r="AD792" s="67"/>
      <c r="AE792" s="67"/>
      <c r="AF792" s="67"/>
      <c r="AG792" s="67"/>
      <c r="AH792" s="67"/>
      <c r="AI792" s="67"/>
      <c r="AJ792" s="68"/>
      <c r="AK792" s="68"/>
      <c r="AL792" s="68"/>
      <c r="AM792" s="67"/>
      <c r="AN792" s="67"/>
      <c r="AO792" s="67"/>
      <c r="AP792" s="67"/>
      <c r="AQ792" s="67"/>
      <c r="AR792" s="67"/>
      <c r="AS792" s="67"/>
      <c r="AT792" s="67"/>
      <c r="AU792" s="67"/>
      <c r="AV792" s="67"/>
      <c r="AW792" s="67"/>
      <c r="AX792" s="68"/>
      <c r="AY792" s="68"/>
      <c r="AZ792" s="69"/>
      <c r="BA792" s="70"/>
      <c r="BB792" s="71"/>
      <c r="BC792" s="54"/>
      <c r="BD792" s="41">
        <v>4</v>
      </c>
      <c r="BE792" s="52">
        <v>41</v>
      </c>
      <c r="BF792" s="62">
        <v>4141</v>
      </c>
      <c r="BG792" s="275"/>
    </row>
    <row r="793" spans="1:59" s="63" customFormat="1" ht="12.75" x14ac:dyDescent="0.2">
      <c r="A793" s="196">
        <v>4</v>
      </c>
      <c r="B793" s="197" t="s">
        <v>422</v>
      </c>
      <c r="C793" s="208">
        <v>41</v>
      </c>
      <c r="D793" s="209" t="s">
        <v>423</v>
      </c>
      <c r="E793" s="210">
        <v>4141</v>
      </c>
      <c r="F793" s="211" t="s">
        <v>482</v>
      </c>
      <c r="G793" s="231" t="s">
        <v>483</v>
      </c>
      <c r="H793" s="72" t="s">
        <v>47</v>
      </c>
      <c r="I793" s="223"/>
      <c r="J793" s="73"/>
      <c r="K793" s="73"/>
      <c r="L793" s="73"/>
      <c r="M793" s="74"/>
      <c r="N793" s="247"/>
      <c r="O793" s="306"/>
      <c r="P793" s="105"/>
      <c r="Q793" s="75"/>
      <c r="R793" s="75"/>
      <c r="S793" s="75"/>
      <c r="T793" s="75"/>
      <c r="U793" s="75"/>
      <c r="V793" s="75"/>
      <c r="W793" s="75"/>
      <c r="X793" s="75"/>
      <c r="Y793" s="76">
        <f>IF(ISNUMBER(VLOOKUP(Y795,P$7:W$7,MATCH(Y795,P$7:W$7))),VLOOKUP(Y795,P$7:W$7,MATCH(Y795,P$7:W$7)),IF(N797=0,"No Data",IF(Y795&gt;0,"&lt;100",0)))</f>
        <v>10000</v>
      </c>
      <c r="Z793" s="77">
        <f>IF(ISNUMBER(VLOOKUP(Z797,P$7:W$7,MATCH(Z797,P$7:W$7))),VLOOKUP(Z797,P$7:W$7,MATCH(Z797,P$7:W$7)),IF(N797=0,"No Data",IF(Z797&gt;0,"&lt;100",0)))</f>
        <v>10000</v>
      </c>
      <c r="AA793" s="106">
        <f>IF(ISNUMBER(Z793),Z793,0)</f>
        <v>10000</v>
      </c>
      <c r="AB793" s="75"/>
      <c r="AC793" s="75"/>
      <c r="AD793" s="75"/>
      <c r="AE793" s="75"/>
      <c r="AF793" s="75"/>
      <c r="AG793" s="75"/>
      <c r="AH793" s="75"/>
      <c r="AI793" s="75"/>
      <c r="AJ793" s="76">
        <f>IF(ISNUMBER(VLOOKUP(AJ795,AB$7:AH$7,MATCH(AJ795,AB$7:AH$7))),VLOOKUP(AJ795,AB$7:AH$7,MATCH(AJ795,AB$7:AH$7)),IF(N797=0,"No Data",IF(AJ795&gt;0,"&lt;50",0)))</f>
        <v>0</v>
      </c>
      <c r="AK793" s="77">
        <f>IF(ISNUMBER(VLOOKUP(AK797,AB$7:AH$7,MATCH(AK797,AB$7:AH$7))),VLOOKUP(AK797,AB$7:AH$7,MATCH(AK797,AB$7:AH$7)),IF(N797=0,"No Data",IF(AK797&gt;0,"&lt;50",0)))</f>
        <v>0</v>
      </c>
      <c r="AL793" s="106">
        <f>IF(ISNUMBER(AK793),AK793,0)</f>
        <v>0</v>
      </c>
      <c r="AM793" s="75"/>
      <c r="AN793" s="75"/>
      <c r="AO793" s="75"/>
      <c r="AP793" s="75"/>
      <c r="AQ793" s="75"/>
      <c r="AR793" s="75"/>
      <c r="AS793" s="75"/>
      <c r="AT793" s="75"/>
      <c r="AU793" s="75"/>
      <c r="AV793" s="75"/>
      <c r="AW793" s="76">
        <f>IF(ISNUMBER(VLOOKUP(AW795,AM$7:AU$7,MATCH(AW795,AM$7:AU$7))),VLOOKUP(AW795,AM$7:AU$7,MATCH(AW795,AM$7:AU$7)),IF(N797=0,"No Data",IF(AW795&gt;0,"&lt;10",0)))</f>
        <v>250</v>
      </c>
      <c r="AX793" s="77">
        <f>IF(ISNUMBER(VLOOKUP(AX797,AM$7:AU$7,MATCH(AX797,AM$7:AU$7))),VLOOKUP(AX797,AM$7:AU$7,MATCH(AX797,AM$7:AU$7)),IF(N797=0,"No Data",IF(AX797&gt;0,"&lt;10",0)))</f>
        <v>250</v>
      </c>
      <c r="AY793" s="106">
        <f>IF(ISNUMBER(AX793),AX793,0)</f>
        <v>250</v>
      </c>
      <c r="AZ793" s="79"/>
      <c r="BA793" s="80"/>
      <c r="BB793" s="71"/>
      <c r="BC793" s="54"/>
      <c r="BD793" s="41">
        <v>4</v>
      </c>
      <c r="BE793" s="52">
        <v>41</v>
      </c>
      <c r="BF793" s="62">
        <v>4141</v>
      </c>
      <c r="BG793" s="276" t="s">
        <v>47</v>
      </c>
    </row>
    <row r="794" spans="1:59" s="63" customFormat="1" ht="12.75" x14ac:dyDescent="0.2">
      <c r="A794" s="196">
        <v>4</v>
      </c>
      <c r="B794" s="197" t="s">
        <v>422</v>
      </c>
      <c r="C794" s="208">
        <v>41</v>
      </c>
      <c r="D794" s="209" t="s">
        <v>423</v>
      </c>
      <c r="E794" s="210">
        <v>4141</v>
      </c>
      <c r="F794" s="211" t="s">
        <v>482</v>
      </c>
      <c r="G794" s="231" t="s">
        <v>483</v>
      </c>
      <c r="H794" s="81" t="s">
        <v>48</v>
      </c>
      <c r="I794" s="223"/>
      <c r="J794" s="73"/>
      <c r="K794" s="73"/>
      <c r="L794" s="73"/>
      <c r="M794" s="74"/>
      <c r="N794" s="247"/>
      <c r="O794" s="306"/>
      <c r="P794" s="105"/>
      <c r="Q794" s="75"/>
      <c r="R794" s="75"/>
      <c r="S794" s="75"/>
      <c r="T794" s="75"/>
      <c r="U794" s="75"/>
      <c r="V794" s="75"/>
      <c r="W794" s="75"/>
      <c r="X794" s="75"/>
      <c r="Y794" s="82">
        <f>MIN(X798:X800)</f>
        <v>0</v>
      </c>
      <c r="Z794" s="83"/>
      <c r="AA794" s="83"/>
      <c r="AB794" s="75"/>
      <c r="AC794" s="75"/>
      <c r="AD794" s="75"/>
      <c r="AE794" s="75"/>
      <c r="AF794" s="75"/>
      <c r="AG794" s="75"/>
      <c r="AH794" s="75"/>
      <c r="AI794" s="75"/>
      <c r="AJ794" s="82">
        <f>MIN(AI798:AI800)</f>
        <v>0</v>
      </c>
      <c r="AK794" s="83"/>
      <c r="AL794" s="83"/>
      <c r="AM794" s="75"/>
      <c r="AN794" s="75"/>
      <c r="AO794" s="75"/>
      <c r="AP794" s="75"/>
      <c r="AQ794" s="75"/>
      <c r="AR794" s="75"/>
      <c r="AS794" s="75"/>
      <c r="AT794" s="75"/>
      <c r="AU794" s="75"/>
      <c r="AV794" s="75"/>
      <c r="AW794" s="82">
        <f>MIN(AV798:AV800)</f>
        <v>100</v>
      </c>
      <c r="AX794" s="83"/>
      <c r="AY794" s="83"/>
      <c r="AZ794" s="79"/>
      <c r="BA794" s="80"/>
      <c r="BB794" s="71"/>
      <c r="BC794" s="54"/>
      <c r="BD794" s="41">
        <v>4</v>
      </c>
      <c r="BE794" s="52">
        <v>41</v>
      </c>
      <c r="BF794" s="62">
        <v>4141</v>
      </c>
      <c r="BG794" s="278" t="s">
        <v>48</v>
      </c>
    </row>
    <row r="795" spans="1:59" s="63" customFormat="1" ht="12.75" x14ac:dyDescent="0.2">
      <c r="A795" s="196">
        <v>4</v>
      </c>
      <c r="B795" s="197" t="s">
        <v>422</v>
      </c>
      <c r="C795" s="208">
        <v>41</v>
      </c>
      <c r="D795" s="209" t="s">
        <v>423</v>
      </c>
      <c r="E795" s="210">
        <v>4141</v>
      </c>
      <c r="F795" s="211" t="s">
        <v>482</v>
      </c>
      <c r="G795" s="231" t="s">
        <v>483</v>
      </c>
      <c r="H795" s="81" t="s">
        <v>49</v>
      </c>
      <c r="I795" s="223"/>
      <c r="J795" s="73"/>
      <c r="K795" s="73"/>
      <c r="L795" s="73"/>
      <c r="M795" s="74"/>
      <c r="N795" s="247"/>
      <c r="O795" s="306"/>
      <c r="P795" s="105"/>
      <c r="Q795" s="75"/>
      <c r="R795" s="75"/>
      <c r="S795" s="75"/>
      <c r="T795" s="75"/>
      <c r="U795" s="75"/>
      <c r="V795" s="75"/>
      <c r="W795" s="75"/>
      <c r="X795" s="75"/>
      <c r="Y795" s="84">
        <f>IF(ISNUMBER(AVERAGE(X798:X800)),AVERAGE(X798:X800),0)</f>
        <v>16666.666666666668</v>
      </c>
      <c r="Z795" s="83"/>
      <c r="AA795" s="83"/>
      <c r="AB795" s="75"/>
      <c r="AC795" s="75"/>
      <c r="AD795" s="75"/>
      <c r="AE795" s="75"/>
      <c r="AF795" s="75"/>
      <c r="AG795" s="75"/>
      <c r="AH795" s="75"/>
      <c r="AI795" s="75"/>
      <c r="AJ795" s="84">
        <f>IF(ISNUMBER(AVERAGE(AI798:AI800)),AVERAGE(AI798:AI800),0)</f>
        <v>0</v>
      </c>
      <c r="AK795" s="83"/>
      <c r="AL795" s="83"/>
      <c r="AM795" s="75"/>
      <c r="AN795" s="75"/>
      <c r="AO795" s="75"/>
      <c r="AP795" s="75"/>
      <c r="AQ795" s="75"/>
      <c r="AR795" s="75"/>
      <c r="AS795" s="75"/>
      <c r="AT795" s="75"/>
      <c r="AU795" s="75"/>
      <c r="AV795" s="75"/>
      <c r="AW795" s="84">
        <f>IF(ISNUMBER(AVERAGE(AV798:AV800)),AVERAGE(AV798:AV800),0)</f>
        <v>400</v>
      </c>
      <c r="AX795" s="83"/>
      <c r="AY795" s="83"/>
      <c r="AZ795" s="79"/>
      <c r="BA795" s="80"/>
      <c r="BB795" s="71"/>
      <c r="BC795" s="54"/>
      <c r="BD795" s="41">
        <v>4</v>
      </c>
      <c r="BE795" s="52">
        <v>41</v>
      </c>
      <c r="BF795" s="62">
        <v>4141</v>
      </c>
      <c r="BG795" s="278" t="s">
        <v>49</v>
      </c>
    </row>
    <row r="796" spans="1:59" s="63" customFormat="1" ht="12.75" x14ac:dyDescent="0.2">
      <c r="A796" s="196">
        <v>4</v>
      </c>
      <c r="B796" s="197" t="s">
        <v>422</v>
      </c>
      <c r="C796" s="208">
        <v>41</v>
      </c>
      <c r="D796" s="209" t="s">
        <v>423</v>
      </c>
      <c r="E796" s="210">
        <v>4141</v>
      </c>
      <c r="F796" s="211" t="s">
        <v>482</v>
      </c>
      <c r="G796" s="231" t="s">
        <v>483</v>
      </c>
      <c r="H796" s="81" t="s">
        <v>50</v>
      </c>
      <c r="I796" s="223"/>
      <c r="J796" s="73"/>
      <c r="K796" s="73"/>
      <c r="L796" s="73"/>
      <c r="M796" s="74"/>
      <c r="N796" s="247"/>
      <c r="O796" s="306"/>
      <c r="P796" s="105"/>
      <c r="Q796" s="75"/>
      <c r="R796" s="75"/>
      <c r="S796" s="75"/>
      <c r="T796" s="75"/>
      <c r="U796" s="75"/>
      <c r="V796" s="75"/>
      <c r="W796" s="75"/>
      <c r="X796" s="75"/>
      <c r="Y796" s="84">
        <f>MAX(X798:X800)</f>
        <v>25000</v>
      </c>
      <c r="Z796" s="83"/>
      <c r="AA796" s="83"/>
      <c r="AB796" s="75"/>
      <c r="AC796" s="75"/>
      <c r="AD796" s="75"/>
      <c r="AE796" s="75"/>
      <c r="AF796" s="75"/>
      <c r="AG796" s="75"/>
      <c r="AH796" s="75"/>
      <c r="AI796" s="75"/>
      <c r="AJ796" s="84">
        <f>MAX(AI798:AI800)</f>
        <v>0</v>
      </c>
      <c r="AK796" s="83"/>
      <c r="AL796" s="83"/>
      <c r="AM796" s="75"/>
      <c r="AN796" s="75"/>
      <c r="AO796" s="75"/>
      <c r="AP796" s="75"/>
      <c r="AQ796" s="75"/>
      <c r="AR796" s="75"/>
      <c r="AS796" s="75"/>
      <c r="AT796" s="75"/>
      <c r="AU796" s="75"/>
      <c r="AV796" s="75"/>
      <c r="AW796" s="84">
        <f>MAX(AV798:AV800)</f>
        <v>1000</v>
      </c>
      <c r="AX796" s="83"/>
      <c r="AY796" s="83"/>
      <c r="AZ796" s="79"/>
      <c r="BA796" s="80"/>
      <c r="BB796" s="71"/>
      <c r="BC796" s="54"/>
      <c r="BD796" s="41">
        <v>4</v>
      </c>
      <c r="BE796" s="52">
        <v>41</v>
      </c>
      <c r="BF796" s="62">
        <v>4141</v>
      </c>
      <c r="BG796" s="278" t="s">
        <v>50</v>
      </c>
    </row>
    <row r="797" spans="1:59" s="63" customFormat="1" ht="12.75" x14ac:dyDescent="0.2">
      <c r="A797" s="196">
        <v>4</v>
      </c>
      <c r="B797" s="197" t="s">
        <v>422</v>
      </c>
      <c r="C797" s="208">
        <v>41</v>
      </c>
      <c r="D797" s="209" t="s">
        <v>423</v>
      </c>
      <c r="E797" s="210">
        <v>4141</v>
      </c>
      <c r="F797" s="211" t="s">
        <v>482</v>
      </c>
      <c r="G797" s="231" t="s">
        <v>483</v>
      </c>
      <c r="H797" s="85" t="s">
        <v>51</v>
      </c>
      <c r="I797" s="223"/>
      <c r="J797" s="73"/>
      <c r="K797" s="73"/>
      <c r="L797" s="73"/>
      <c r="M797" s="74"/>
      <c r="N797" s="320">
        <f>SUM(N798:N801)</f>
        <v>3</v>
      </c>
      <c r="O797" s="293">
        <f>SUM(O798:O801)</f>
        <v>1</v>
      </c>
      <c r="P797" s="292"/>
      <c r="Q797" s="87"/>
      <c r="R797" s="87"/>
      <c r="S797" s="87"/>
      <c r="T797" s="87"/>
      <c r="U797" s="87"/>
      <c r="V797" s="87"/>
      <c r="W797" s="87"/>
      <c r="X797" s="87"/>
      <c r="Y797" s="88"/>
      <c r="Z797" s="119">
        <f>SUM(Z798:Z801)</f>
        <v>16666.666666666664</v>
      </c>
      <c r="AA797" s="88"/>
      <c r="AB797" s="87"/>
      <c r="AC797" s="87"/>
      <c r="AD797" s="87"/>
      <c r="AE797" s="87"/>
      <c r="AF797" s="87"/>
      <c r="AG797" s="87"/>
      <c r="AH797" s="87"/>
      <c r="AI797" s="87"/>
      <c r="AJ797" s="88"/>
      <c r="AK797" s="119">
        <f>SUM(AK798:AK801)</f>
        <v>0</v>
      </c>
      <c r="AL797" s="88"/>
      <c r="AM797" s="87"/>
      <c r="AN797" s="87"/>
      <c r="AO797" s="87"/>
      <c r="AP797" s="87"/>
      <c r="AQ797" s="87"/>
      <c r="AR797" s="87"/>
      <c r="AS797" s="87"/>
      <c r="AT797" s="87"/>
      <c r="AU797" s="87"/>
      <c r="AV797" s="87"/>
      <c r="AW797" s="112"/>
      <c r="AX797" s="119">
        <f>SUM(AX798:AX801)</f>
        <v>400</v>
      </c>
      <c r="AY797" s="88"/>
      <c r="AZ797" s="79"/>
      <c r="BA797" s="80"/>
      <c r="BB797" s="71"/>
      <c r="BC797" s="54"/>
      <c r="BD797" s="41">
        <v>4</v>
      </c>
      <c r="BE797" s="52">
        <v>41</v>
      </c>
      <c r="BF797" s="62">
        <v>4141</v>
      </c>
      <c r="BG797" s="279" t="s">
        <v>51</v>
      </c>
    </row>
    <row r="798" spans="1:59" s="63" customFormat="1" ht="24" x14ac:dyDescent="0.2">
      <c r="A798" s="196">
        <v>4</v>
      </c>
      <c r="B798" s="197" t="s">
        <v>422</v>
      </c>
      <c r="C798" s="208">
        <v>41</v>
      </c>
      <c r="D798" s="209" t="s">
        <v>423</v>
      </c>
      <c r="E798" s="210">
        <v>4141</v>
      </c>
      <c r="F798" s="211" t="s">
        <v>482</v>
      </c>
      <c r="G798" s="231" t="s">
        <v>483</v>
      </c>
      <c r="H798" s="89" t="s">
        <v>52</v>
      </c>
      <c r="I798" s="90" t="s">
        <v>128</v>
      </c>
      <c r="J798" s="90" t="s">
        <v>484</v>
      </c>
      <c r="K798" s="90" t="s">
        <v>129</v>
      </c>
      <c r="L798" s="90"/>
      <c r="M798" s="91"/>
      <c r="N798" s="312">
        <v>1</v>
      </c>
      <c r="O798" s="313">
        <f>N798/N$797</f>
        <v>0.33333333333333331</v>
      </c>
      <c r="P798" s="104"/>
      <c r="Q798" s="92"/>
      <c r="R798" s="92"/>
      <c r="S798" s="92"/>
      <c r="T798" s="92"/>
      <c r="U798" s="92"/>
      <c r="V798" s="92"/>
      <c r="W798" s="92">
        <v>1</v>
      </c>
      <c r="X798" s="109">
        <f>P798*P$7+Q798*Q$7+R798*R$7+S798*S$7+T798*T$7+U798*U$7+V798*V$7+W798*W$7</f>
        <v>25000</v>
      </c>
      <c r="Y798" s="83"/>
      <c r="Z798" s="110">
        <f>X798*$O798</f>
        <v>8333.3333333333321</v>
      </c>
      <c r="AA798" s="111"/>
      <c r="AB798" s="92"/>
      <c r="AC798" s="92"/>
      <c r="AD798" s="92"/>
      <c r="AE798" s="92"/>
      <c r="AF798" s="92"/>
      <c r="AG798" s="92"/>
      <c r="AH798" s="92"/>
      <c r="AI798" s="109">
        <f>AB798*AB$7+AC798*AC$7+AD798*AD$7+AE798*AE$7+AF798*AF$7+AG798*AG$7+AH798*AH$7</f>
        <v>0</v>
      </c>
      <c r="AJ798" s="83"/>
      <c r="AK798" s="110">
        <f>AI798*$O798</f>
        <v>0</v>
      </c>
      <c r="AL798" s="111"/>
      <c r="AM798" s="92"/>
      <c r="AN798" s="92"/>
      <c r="AO798" s="92"/>
      <c r="AP798" s="92">
        <v>1</v>
      </c>
      <c r="AQ798" s="92"/>
      <c r="AR798" s="92"/>
      <c r="AS798" s="92"/>
      <c r="AT798" s="92"/>
      <c r="AU798" s="92"/>
      <c r="AV798" s="109">
        <f>AM798*AM$7+AN798*AN$7+AO798*AO$7+AP798*AP$7+AQ798*AQ$7+AR798*AR$7+AS798*AS$7+AT798*AT$7+AU798*AU$7</f>
        <v>100</v>
      </c>
      <c r="AW798" s="75"/>
      <c r="AX798" s="110">
        <f>AV798*$O798</f>
        <v>33.333333333333329</v>
      </c>
      <c r="AY798" s="111"/>
      <c r="AZ798" s="93"/>
      <c r="BA798" s="94" t="s">
        <v>131</v>
      </c>
      <c r="BB798" s="71"/>
      <c r="BC798" s="54"/>
      <c r="BD798" s="41">
        <v>4</v>
      </c>
      <c r="BE798" s="52">
        <v>41</v>
      </c>
      <c r="BF798" s="62">
        <v>4141</v>
      </c>
      <c r="BG798" s="280" t="s">
        <v>52</v>
      </c>
    </row>
    <row r="799" spans="1:59" s="63" customFormat="1" ht="24" x14ac:dyDescent="0.2">
      <c r="A799" s="196">
        <v>4</v>
      </c>
      <c r="B799" s="197" t="s">
        <v>422</v>
      </c>
      <c r="C799" s="208">
        <v>41</v>
      </c>
      <c r="D799" s="209" t="s">
        <v>423</v>
      </c>
      <c r="E799" s="210">
        <v>4141</v>
      </c>
      <c r="F799" s="211" t="s">
        <v>482</v>
      </c>
      <c r="G799" s="231" t="s">
        <v>483</v>
      </c>
      <c r="H799" s="89"/>
      <c r="I799" s="90" t="s">
        <v>449</v>
      </c>
      <c r="J799" s="90" t="s">
        <v>485</v>
      </c>
      <c r="K799" s="90" t="s">
        <v>60</v>
      </c>
      <c r="L799" s="90"/>
      <c r="M799" s="91"/>
      <c r="N799" s="312">
        <v>1</v>
      </c>
      <c r="O799" s="313">
        <f>N799/N$797</f>
        <v>0.33333333333333331</v>
      </c>
      <c r="P799" s="104"/>
      <c r="Q799" s="92"/>
      <c r="R799" s="92"/>
      <c r="S799" s="92"/>
      <c r="T799" s="92"/>
      <c r="U799" s="92"/>
      <c r="V799" s="92"/>
      <c r="W799" s="92">
        <v>1</v>
      </c>
      <c r="X799" s="109">
        <f>P799*P$7+Q799*Q$7+R799*R$7+S799*S$7+T799*T$7+U799*U$7+V799*V$7+W799*W$7</f>
        <v>25000</v>
      </c>
      <c r="Y799" s="83"/>
      <c r="Z799" s="110">
        <f>X799*$O799</f>
        <v>8333.3333333333321</v>
      </c>
      <c r="AA799" s="111"/>
      <c r="AB799" s="92"/>
      <c r="AC799" s="92"/>
      <c r="AD799" s="92"/>
      <c r="AE799" s="92"/>
      <c r="AF799" s="92"/>
      <c r="AG799" s="92"/>
      <c r="AH799" s="92"/>
      <c r="AI799" s="109">
        <f>AB799*AB$7+AC799*AC$7+AD799*AD$7+AE799*AE$7+AF799*AF$7+AG799*AG$7+AH799*AH$7</f>
        <v>0</v>
      </c>
      <c r="AJ799" s="83"/>
      <c r="AK799" s="110">
        <f>AI799*$O799</f>
        <v>0</v>
      </c>
      <c r="AL799" s="111"/>
      <c r="AM799" s="92"/>
      <c r="AN799" s="92"/>
      <c r="AO799" s="92"/>
      <c r="AP799" s="92">
        <v>1</v>
      </c>
      <c r="AQ799" s="92"/>
      <c r="AR799" s="92"/>
      <c r="AS799" s="92"/>
      <c r="AT799" s="92"/>
      <c r="AU799" s="92"/>
      <c r="AV799" s="109">
        <f>AM799*AM$7+AN799*AN$7+AO799*AO$7+AP799*AP$7+AQ799*AQ$7+AR799*AR$7+AS799*AS$7+AT799*AT$7+AU799*AU$7</f>
        <v>100</v>
      </c>
      <c r="AW799" s="75"/>
      <c r="AX799" s="110">
        <f>AV799*$O799</f>
        <v>33.333333333333329</v>
      </c>
      <c r="AY799" s="111"/>
      <c r="AZ799" s="93"/>
      <c r="BA799" s="94" t="s">
        <v>131</v>
      </c>
      <c r="BB799" s="71"/>
      <c r="BC799" s="54"/>
      <c r="BD799" s="41">
        <v>4</v>
      </c>
      <c r="BE799" s="52">
        <v>41</v>
      </c>
      <c r="BF799" s="62">
        <v>4141</v>
      </c>
      <c r="BG799" s="280" t="s">
        <v>52</v>
      </c>
    </row>
    <row r="800" spans="1:59" s="63" customFormat="1" ht="12.75" x14ac:dyDescent="0.2">
      <c r="A800" s="196">
        <v>4</v>
      </c>
      <c r="B800" s="197" t="s">
        <v>422</v>
      </c>
      <c r="C800" s="208">
        <v>41</v>
      </c>
      <c r="D800" s="209" t="s">
        <v>423</v>
      </c>
      <c r="E800" s="210">
        <v>4141</v>
      </c>
      <c r="F800" s="211" t="s">
        <v>482</v>
      </c>
      <c r="G800" s="231" t="s">
        <v>483</v>
      </c>
      <c r="H800" s="89"/>
      <c r="I800" s="90" t="s">
        <v>486</v>
      </c>
      <c r="J800" s="90" t="s">
        <v>487</v>
      </c>
      <c r="K800" s="90" t="s">
        <v>64</v>
      </c>
      <c r="L800" s="90" t="s">
        <v>488</v>
      </c>
      <c r="M800" s="91"/>
      <c r="N800" s="312">
        <v>1</v>
      </c>
      <c r="O800" s="313">
        <f>N800/N$797</f>
        <v>0.33333333333333331</v>
      </c>
      <c r="P800" s="104"/>
      <c r="Q800" s="92"/>
      <c r="R800" s="92"/>
      <c r="S800" s="92"/>
      <c r="T800" s="92"/>
      <c r="U800" s="92"/>
      <c r="V800" s="92"/>
      <c r="W800" s="92"/>
      <c r="X800" s="109">
        <f>P800*P$7+Q800*Q$7+R800*R$7+S800*S$7+T800*T$7+U800*U$7+V800*V$7+W800*W$7</f>
        <v>0</v>
      </c>
      <c r="Y800" s="83"/>
      <c r="Z800" s="110">
        <f>X800*$O800</f>
        <v>0</v>
      </c>
      <c r="AA800" s="111"/>
      <c r="AB800" s="92"/>
      <c r="AC800" s="92"/>
      <c r="AD800" s="92"/>
      <c r="AE800" s="92"/>
      <c r="AF800" s="92"/>
      <c r="AG800" s="92"/>
      <c r="AH800" s="92"/>
      <c r="AI800" s="109">
        <f>AB800*AB$7+AC800*AC$7+AD800*AD$7+AE800*AE$7+AF800*AF$7+AG800*AG$7+AH800*AH$7</f>
        <v>0</v>
      </c>
      <c r="AJ800" s="83"/>
      <c r="AK800" s="110">
        <f>AI800*$O800</f>
        <v>0</v>
      </c>
      <c r="AL800" s="111"/>
      <c r="AM800" s="92"/>
      <c r="AN800" s="92"/>
      <c r="AO800" s="92"/>
      <c r="AP800" s="92"/>
      <c r="AQ800" s="92"/>
      <c r="AR800" s="92"/>
      <c r="AS800" s="92">
        <v>1</v>
      </c>
      <c r="AT800" s="92"/>
      <c r="AU800" s="92"/>
      <c r="AV800" s="109">
        <f>AM800*AM$7+AN800*AN$7+AO800*AO$7+AP800*AP$7+AQ800*AQ$7+AR800*AR$7+AS800*AS$7+AT800*AT$7+AU800*AU$7</f>
        <v>1000</v>
      </c>
      <c r="AW800" s="75"/>
      <c r="AX800" s="110">
        <f>AV800*$O800</f>
        <v>333.33333333333331</v>
      </c>
      <c r="AY800" s="111"/>
      <c r="AZ800" s="93"/>
      <c r="BA800" s="94" t="s">
        <v>131</v>
      </c>
      <c r="BB800" s="71"/>
      <c r="BC800" s="54"/>
      <c r="BD800" s="41">
        <v>4</v>
      </c>
      <c r="BE800" s="52">
        <v>41</v>
      </c>
      <c r="BF800" s="62">
        <v>4141</v>
      </c>
      <c r="BG800" s="280" t="s">
        <v>52</v>
      </c>
    </row>
    <row r="801" spans="1:59" s="63" customFormat="1" ht="12.75" x14ac:dyDescent="0.2">
      <c r="A801" s="196">
        <v>4</v>
      </c>
      <c r="B801" s="197" t="s">
        <v>422</v>
      </c>
      <c r="C801" s="208">
        <v>41</v>
      </c>
      <c r="D801" s="209" t="s">
        <v>423</v>
      </c>
      <c r="E801" s="210">
        <v>4141</v>
      </c>
      <c r="F801" s="211" t="s">
        <v>482</v>
      </c>
      <c r="G801" s="231" t="s">
        <v>483</v>
      </c>
      <c r="H801" s="65"/>
      <c r="I801" s="222"/>
      <c r="J801" s="66"/>
      <c r="K801" s="66"/>
      <c r="L801" s="66"/>
      <c r="M801" s="64"/>
      <c r="N801" s="304"/>
      <c r="O801" s="305"/>
      <c r="P801" s="127"/>
      <c r="Q801" s="67"/>
      <c r="R801" s="67"/>
      <c r="S801" s="67"/>
      <c r="T801" s="67"/>
      <c r="U801" s="67"/>
      <c r="V801" s="67"/>
      <c r="W801" s="67"/>
      <c r="X801" s="67"/>
      <c r="Y801" s="68"/>
      <c r="Z801" s="68"/>
      <c r="AA801" s="68"/>
      <c r="AB801" s="67"/>
      <c r="AC801" s="67"/>
      <c r="AD801" s="67"/>
      <c r="AE801" s="67"/>
      <c r="AF801" s="67"/>
      <c r="AG801" s="67"/>
      <c r="AH801" s="67"/>
      <c r="AI801" s="67"/>
      <c r="AJ801" s="68"/>
      <c r="AK801" s="68"/>
      <c r="AL801" s="68"/>
      <c r="AM801" s="67"/>
      <c r="AN801" s="67"/>
      <c r="AO801" s="67"/>
      <c r="AP801" s="67"/>
      <c r="AQ801" s="67"/>
      <c r="AR801" s="67"/>
      <c r="AS801" s="67"/>
      <c r="AT801" s="67"/>
      <c r="AU801" s="67"/>
      <c r="AV801" s="67"/>
      <c r="AW801" s="67"/>
      <c r="AX801" s="68"/>
      <c r="AY801" s="68"/>
      <c r="AZ801" s="69"/>
      <c r="BA801" s="70"/>
      <c r="BB801" s="71"/>
      <c r="BC801" s="54"/>
      <c r="BD801" s="41">
        <v>4</v>
      </c>
      <c r="BE801" s="52">
        <v>41</v>
      </c>
      <c r="BF801" s="62">
        <v>4141</v>
      </c>
      <c r="BG801" s="275"/>
    </row>
    <row r="802" spans="1:59" s="63" customFormat="1" ht="12.75" x14ac:dyDescent="0.2">
      <c r="A802" s="196">
        <v>4</v>
      </c>
      <c r="B802" s="197" t="s">
        <v>422</v>
      </c>
      <c r="C802" s="208">
        <v>41</v>
      </c>
      <c r="D802" s="209" t="s">
        <v>423</v>
      </c>
      <c r="E802" s="210">
        <v>4141</v>
      </c>
      <c r="F802" s="211" t="s">
        <v>482</v>
      </c>
      <c r="G802" s="230"/>
      <c r="H802" s="56"/>
      <c r="I802" s="221"/>
      <c r="J802" s="57"/>
      <c r="K802" s="57"/>
      <c r="L802" s="57"/>
      <c r="M802" s="55"/>
      <c r="N802" s="303"/>
      <c r="O802" s="245"/>
      <c r="P802" s="122"/>
      <c r="Q802" s="58"/>
      <c r="R802" s="58"/>
      <c r="S802" s="58"/>
      <c r="T802" s="58"/>
      <c r="U802" s="58"/>
      <c r="V802" s="58"/>
      <c r="W802" s="58"/>
      <c r="X802" s="58"/>
      <c r="Y802" s="59"/>
      <c r="Z802" s="59"/>
      <c r="AA802" s="59"/>
      <c r="AB802" s="58"/>
      <c r="AC802" s="58"/>
      <c r="AD802" s="58"/>
      <c r="AE802" s="58"/>
      <c r="AF802" s="58"/>
      <c r="AG802" s="58"/>
      <c r="AH802" s="58"/>
      <c r="AI802" s="58"/>
      <c r="AJ802" s="59"/>
      <c r="AK802" s="59"/>
      <c r="AL802" s="59"/>
      <c r="AM802" s="58"/>
      <c r="AN802" s="58"/>
      <c r="AO802" s="58"/>
      <c r="AP802" s="58"/>
      <c r="AQ802" s="58"/>
      <c r="AR802" s="58"/>
      <c r="AS802" s="58"/>
      <c r="AT802" s="58"/>
      <c r="AU802" s="58"/>
      <c r="AV802" s="58"/>
      <c r="AW802" s="58"/>
      <c r="AX802" s="59"/>
      <c r="AY802" s="59"/>
      <c r="AZ802" s="60"/>
      <c r="BA802" s="61"/>
      <c r="BB802" s="54"/>
      <c r="BC802" s="54"/>
      <c r="BD802" s="41">
        <v>4</v>
      </c>
      <c r="BE802" s="52">
        <v>41</v>
      </c>
      <c r="BF802" s="62">
        <v>4141</v>
      </c>
      <c r="BG802" s="274"/>
    </row>
    <row r="803" spans="1:59" s="63" customFormat="1" ht="12.75" x14ac:dyDescent="0.2">
      <c r="A803" s="196">
        <v>4</v>
      </c>
      <c r="B803" s="197" t="s">
        <v>422</v>
      </c>
      <c r="C803" s="208">
        <v>41</v>
      </c>
      <c r="D803" s="209" t="s">
        <v>423</v>
      </c>
      <c r="E803" s="212">
        <v>4151</v>
      </c>
      <c r="F803" s="213" t="s">
        <v>489</v>
      </c>
      <c r="G803" s="232"/>
      <c r="H803" s="97"/>
      <c r="I803" s="224"/>
      <c r="J803" s="98"/>
      <c r="K803" s="98"/>
      <c r="L803" s="98"/>
      <c r="M803" s="96"/>
      <c r="N803" s="307"/>
      <c r="O803" s="246"/>
      <c r="P803" s="124"/>
      <c r="Q803" s="124"/>
      <c r="R803" s="124"/>
      <c r="S803" s="124"/>
      <c r="T803" s="124"/>
      <c r="U803" s="124"/>
      <c r="V803" s="124"/>
      <c r="W803" s="124"/>
      <c r="X803" s="124"/>
      <c r="Y803" s="100"/>
      <c r="Z803" s="125"/>
      <c r="AA803" s="125"/>
      <c r="AB803" s="124"/>
      <c r="AC803" s="124"/>
      <c r="AD803" s="124"/>
      <c r="AE803" s="124"/>
      <c r="AF803" s="124"/>
      <c r="AG803" s="124"/>
      <c r="AH803" s="124"/>
      <c r="AI803" s="124"/>
      <c r="AJ803" s="100"/>
      <c r="AK803" s="125"/>
      <c r="AL803" s="125"/>
      <c r="AM803" s="124"/>
      <c r="AN803" s="124"/>
      <c r="AO803" s="124"/>
      <c r="AP803" s="124"/>
      <c r="AQ803" s="124"/>
      <c r="AR803" s="124"/>
      <c r="AS803" s="124"/>
      <c r="AT803" s="124"/>
      <c r="AU803" s="124"/>
      <c r="AV803" s="124"/>
      <c r="AW803" s="99"/>
      <c r="AX803" s="125"/>
      <c r="AY803" s="100"/>
      <c r="AZ803" s="101"/>
      <c r="BA803" s="102"/>
      <c r="BB803" s="95"/>
      <c r="BC803" s="95"/>
      <c r="BD803" s="41">
        <v>4</v>
      </c>
      <c r="BE803" s="52">
        <v>41</v>
      </c>
      <c r="BF803" s="103">
        <v>4151</v>
      </c>
      <c r="BG803" s="277"/>
    </row>
    <row r="804" spans="1:59" s="63" customFormat="1" ht="12.75" x14ac:dyDescent="0.2">
      <c r="A804" s="196">
        <v>4</v>
      </c>
      <c r="B804" s="197" t="s">
        <v>422</v>
      </c>
      <c r="C804" s="208">
        <v>41</v>
      </c>
      <c r="D804" s="209" t="s">
        <v>423</v>
      </c>
      <c r="E804" s="212">
        <v>4151</v>
      </c>
      <c r="F804" s="213" t="s">
        <v>489</v>
      </c>
      <c r="G804" s="232"/>
      <c r="H804" s="97"/>
      <c r="I804" s="224"/>
      <c r="J804" s="98"/>
      <c r="K804" s="98"/>
      <c r="L804" s="98"/>
      <c r="M804" s="96"/>
      <c r="N804" s="307"/>
      <c r="O804" s="246"/>
      <c r="P804" s="124"/>
      <c r="Q804" s="99"/>
      <c r="R804" s="99"/>
      <c r="S804" s="99"/>
      <c r="T804" s="99"/>
      <c r="U804" s="99"/>
      <c r="V804" s="99"/>
      <c r="W804" s="99"/>
      <c r="X804" s="99"/>
      <c r="Y804" s="100"/>
      <c r="Z804" s="100"/>
      <c r="AA804" s="100"/>
      <c r="AB804" s="99"/>
      <c r="AC804" s="99"/>
      <c r="AD804" s="99"/>
      <c r="AE804" s="99"/>
      <c r="AF804" s="99"/>
      <c r="AG804" s="99"/>
      <c r="AH804" s="99"/>
      <c r="AI804" s="99"/>
      <c r="AJ804" s="100"/>
      <c r="AK804" s="100"/>
      <c r="AL804" s="100"/>
      <c r="AM804" s="99"/>
      <c r="AN804" s="99"/>
      <c r="AO804" s="99"/>
      <c r="AP804" s="99"/>
      <c r="AQ804" s="99"/>
      <c r="AR804" s="99"/>
      <c r="AS804" s="99"/>
      <c r="AT804" s="99"/>
      <c r="AU804" s="99"/>
      <c r="AV804" s="99"/>
      <c r="AW804" s="99"/>
      <c r="AX804" s="100"/>
      <c r="AY804" s="100"/>
      <c r="AZ804" s="101"/>
      <c r="BA804" s="102"/>
      <c r="BB804" s="95"/>
      <c r="BC804" s="95"/>
      <c r="BD804" s="41">
        <v>4</v>
      </c>
      <c r="BE804" s="52">
        <v>41</v>
      </c>
      <c r="BF804" s="103">
        <v>4151</v>
      </c>
      <c r="BG804" s="277"/>
    </row>
    <row r="805" spans="1:59" s="63" customFormat="1" ht="12.75" x14ac:dyDescent="0.2">
      <c r="A805" s="196">
        <v>4</v>
      </c>
      <c r="B805" s="197" t="s">
        <v>422</v>
      </c>
      <c r="C805" s="208">
        <v>41</v>
      </c>
      <c r="D805" s="209" t="s">
        <v>423</v>
      </c>
      <c r="E805" s="212">
        <v>4151</v>
      </c>
      <c r="F805" s="213" t="s">
        <v>489</v>
      </c>
      <c r="G805" s="231" t="s">
        <v>490</v>
      </c>
      <c r="H805" s="65"/>
      <c r="I805" s="222"/>
      <c r="J805" s="66"/>
      <c r="K805" s="66"/>
      <c r="L805" s="66"/>
      <c r="M805" s="64"/>
      <c r="N805" s="304"/>
      <c r="O805" s="305"/>
      <c r="P805" s="127"/>
      <c r="Q805" s="67"/>
      <c r="R805" s="67"/>
      <c r="S805" s="67"/>
      <c r="T805" s="67"/>
      <c r="U805" s="67"/>
      <c r="V805" s="67"/>
      <c r="W805" s="67"/>
      <c r="X805" s="67"/>
      <c r="Y805" s="68"/>
      <c r="Z805" s="68"/>
      <c r="AA805" s="68"/>
      <c r="AB805" s="67"/>
      <c r="AC805" s="67"/>
      <c r="AD805" s="67"/>
      <c r="AE805" s="67"/>
      <c r="AF805" s="67"/>
      <c r="AG805" s="67"/>
      <c r="AH805" s="67"/>
      <c r="AI805" s="67"/>
      <c r="AJ805" s="68"/>
      <c r="AK805" s="68"/>
      <c r="AL805" s="68"/>
      <c r="AM805" s="67"/>
      <c r="AN805" s="67"/>
      <c r="AO805" s="67"/>
      <c r="AP805" s="67"/>
      <c r="AQ805" s="67"/>
      <c r="AR805" s="67"/>
      <c r="AS805" s="67"/>
      <c r="AT805" s="67"/>
      <c r="AU805" s="67"/>
      <c r="AV805" s="67"/>
      <c r="AW805" s="67"/>
      <c r="AX805" s="68"/>
      <c r="AY805" s="68"/>
      <c r="AZ805" s="69"/>
      <c r="BA805" s="70"/>
      <c r="BB805" s="71"/>
      <c r="BC805" s="95"/>
      <c r="BD805" s="41">
        <v>4</v>
      </c>
      <c r="BE805" s="52">
        <v>41</v>
      </c>
      <c r="BF805" s="103">
        <v>4151</v>
      </c>
      <c r="BG805" s="275"/>
    </row>
    <row r="806" spans="1:59" s="63" customFormat="1" ht="12.75" x14ac:dyDescent="0.2">
      <c r="A806" s="196">
        <v>4</v>
      </c>
      <c r="B806" s="197" t="s">
        <v>422</v>
      </c>
      <c r="C806" s="208">
        <v>41</v>
      </c>
      <c r="D806" s="209" t="s">
        <v>423</v>
      </c>
      <c r="E806" s="212">
        <v>4151</v>
      </c>
      <c r="F806" s="213" t="s">
        <v>489</v>
      </c>
      <c r="G806" s="231" t="s">
        <v>490</v>
      </c>
      <c r="H806" s="72" t="s">
        <v>47</v>
      </c>
      <c r="I806" s="223"/>
      <c r="J806" s="73"/>
      <c r="K806" s="73"/>
      <c r="L806" s="73"/>
      <c r="M806" s="74"/>
      <c r="N806" s="247"/>
      <c r="O806" s="306"/>
      <c r="P806" s="105"/>
      <c r="Q806" s="75"/>
      <c r="R806" s="75"/>
      <c r="S806" s="75"/>
      <c r="T806" s="75"/>
      <c r="U806" s="75"/>
      <c r="V806" s="75"/>
      <c r="W806" s="75"/>
      <c r="X806" s="75"/>
      <c r="Y806" s="76">
        <f>IF(ISNUMBER(VLOOKUP(Y808,P$7:W$7,MATCH(Y808,P$7:W$7))),VLOOKUP(Y808,P$7:W$7,MATCH(Y808,P$7:W$7)),IF(N810=0,"No Data",IF(Y808&gt;0,"&lt;100",0)))</f>
        <v>25000</v>
      </c>
      <c r="Z806" s="77">
        <f>IF(ISNUMBER(VLOOKUP(Z810,P$7:W$7,MATCH(Z810,P$7:W$7))),VLOOKUP(Z810,P$7:W$7,MATCH(Z810,P$7:W$7)),IF(N810=0,"No Data",IF(Z810&gt;0,"&lt;100",0)))</f>
        <v>10000</v>
      </c>
      <c r="AA806" s="106">
        <f>IF(ISNUMBER(Z806),Z806,0)</f>
        <v>10000</v>
      </c>
      <c r="AB806" s="75"/>
      <c r="AC806" s="75"/>
      <c r="AD806" s="75"/>
      <c r="AE806" s="75"/>
      <c r="AF806" s="75"/>
      <c r="AG806" s="75"/>
      <c r="AH806" s="75"/>
      <c r="AI806" s="75"/>
      <c r="AJ806" s="76">
        <f>IF(ISNUMBER(VLOOKUP(AJ808,AB$7:AH$7,MATCH(AJ808,AB$7:AH$7))),VLOOKUP(AJ808,AB$7:AH$7,MATCH(AJ808,AB$7:AH$7)),IF(N810=0,"No Data",IF(AJ808&gt;0,"&lt;50",0)))</f>
        <v>0</v>
      </c>
      <c r="AK806" s="77">
        <f>IF(ISNUMBER(VLOOKUP(AK810,AB$7:AH$7,MATCH(AK810,AB$7:AH$7))),VLOOKUP(AK810,AB$7:AH$7,MATCH(AK810,AB$7:AH$7)),IF(N810=0,"No Data",IF(AK810&gt;0,"&lt;50",0)))</f>
        <v>0</v>
      </c>
      <c r="AL806" s="106">
        <f>IF(ISNUMBER(AK806),AK806,0)</f>
        <v>0</v>
      </c>
      <c r="AM806" s="75"/>
      <c r="AN806" s="75"/>
      <c r="AO806" s="75"/>
      <c r="AP806" s="75"/>
      <c r="AQ806" s="75"/>
      <c r="AR806" s="75"/>
      <c r="AS806" s="75"/>
      <c r="AT806" s="75"/>
      <c r="AU806" s="75"/>
      <c r="AV806" s="75"/>
      <c r="AW806" s="76">
        <f>IF(ISNUMBER(VLOOKUP(AW808,AM$7:AU$7,MATCH(AW808,AM$7:AU$7))),VLOOKUP(AW808,AM$7:AU$7,MATCH(AW808,AM$7:AU$7)),IF(N810=0,"No Data",IF(AW808&gt;0,"&lt;10",0)))</f>
        <v>100</v>
      </c>
      <c r="AX806" s="77">
        <f>IF(ISNUMBER(VLOOKUP(AX810,AM$7:AU$7,MATCH(AX810,AM$7:AU$7))),VLOOKUP(AX810,AM$7:AU$7,MATCH(AX810,AM$7:AU$7)),IF(N810=0,"No Data",IF(AX810&gt;0,"&lt;10",0)))</f>
        <v>50</v>
      </c>
      <c r="AY806" s="106">
        <f>IF(ISNUMBER(AX806),AX806,0)</f>
        <v>50</v>
      </c>
      <c r="AZ806" s="79"/>
      <c r="BA806" s="80"/>
      <c r="BB806" s="71"/>
      <c r="BC806" s="95"/>
      <c r="BD806" s="41">
        <v>4</v>
      </c>
      <c r="BE806" s="52">
        <v>41</v>
      </c>
      <c r="BF806" s="103">
        <v>4151</v>
      </c>
      <c r="BG806" s="276" t="s">
        <v>47</v>
      </c>
    </row>
    <row r="807" spans="1:59" s="63" customFormat="1" ht="12.75" x14ac:dyDescent="0.2">
      <c r="A807" s="196">
        <v>4</v>
      </c>
      <c r="B807" s="197" t="s">
        <v>422</v>
      </c>
      <c r="C807" s="208">
        <v>41</v>
      </c>
      <c r="D807" s="209" t="s">
        <v>423</v>
      </c>
      <c r="E807" s="212">
        <v>4151</v>
      </c>
      <c r="F807" s="213" t="s">
        <v>489</v>
      </c>
      <c r="G807" s="231" t="s">
        <v>490</v>
      </c>
      <c r="H807" s="81" t="s">
        <v>48</v>
      </c>
      <c r="I807" s="223"/>
      <c r="J807" s="73"/>
      <c r="K807" s="73"/>
      <c r="L807" s="73"/>
      <c r="M807" s="74"/>
      <c r="N807" s="247"/>
      <c r="O807" s="306"/>
      <c r="P807" s="105"/>
      <c r="Q807" s="75"/>
      <c r="R807" s="75"/>
      <c r="S807" s="75"/>
      <c r="T807" s="75"/>
      <c r="U807" s="75"/>
      <c r="V807" s="75"/>
      <c r="W807" s="75"/>
      <c r="X807" s="75"/>
      <c r="Y807" s="82">
        <f>MIN(X811:X813)</f>
        <v>25000</v>
      </c>
      <c r="Z807" s="83"/>
      <c r="AA807" s="83"/>
      <c r="AB807" s="75"/>
      <c r="AC807" s="75"/>
      <c r="AD807" s="75"/>
      <c r="AE807" s="75"/>
      <c r="AF807" s="75"/>
      <c r="AG807" s="75"/>
      <c r="AH807" s="75"/>
      <c r="AI807" s="75"/>
      <c r="AJ807" s="82">
        <f>MIN(AI811:AI813)</f>
        <v>0</v>
      </c>
      <c r="AK807" s="83"/>
      <c r="AL807" s="83"/>
      <c r="AM807" s="75"/>
      <c r="AN807" s="75"/>
      <c r="AO807" s="75"/>
      <c r="AP807" s="75"/>
      <c r="AQ807" s="75"/>
      <c r="AR807" s="75"/>
      <c r="AS807" s="75"/>
      <c r="AT807" s="75"/>
      <c r="AU807" s="75"/>
      <c r="AV807" s="75"/>
      <c r="AW807" s="82">
        <f>MIN(AV811:AV813)</f>
        <v>100</v>
      </c>
      <c r="AX807" s="83"/>
      <c r="AY807" s="83"/>
      <c r="AZ807" s="79"/>
      <c r="BA807" s="80"/>
      <c r="BB807" s="71"/>
      <c r="BC807" s="95"/>
      <c r="BD807" s="41">
        <v>4</v>
      </c>
      <c r="BE807" s="52">
        <v>41</v>
      </c>
      <c r="BF807" s="103">
        <v>4151</v>
      </c>
      <c r="BG807" s="278" t="s">
        <v>48</v>
      </c>
    </row>
    <row r="808" spans="1:59" s="63" customFormat="1" ht="12.75" x14ac:dyDescent="0.2">
      <c r="A808" s="196">
        <v>4</v>
      </c>
      <c r="B808" s="197" t="s">
        <v>422</v>
      </c>
      <c r="C808" s="208">
        <v>41</v>
      </c>
      <c r="D808" s="209" t="s">
        <v>423</v>
      </c>
      <c r="E808" s="212">
        <v>4151</v>
      </c>
      <c r="F808" s="213" t="s">
        <v>489</v>
      </c>
      <c r="G808" s="231" t="s">
        <v>490</v>
      </c>
      <c r="H808" s="81" t="s">
        <v>49</v>
      </c>
      <c r="I808" s="223"/>
      <c r="J808" s="73"/>
      <c r="K808" s="73"/>
      <c r="L808" s="73"/>
      <c r="M808" s="74"/>
      <c r="N808" s="247"/>
      <c r="O808" s="306"/>
      <c r="P808" s="105"/>
      <c r="Q808" s="75"/>
      <c r="R808" s="75"/>
      <c r="S808" s="75"/>
      <c r="T808" s="75"/>
      <c r="U808" s="75"/>
      <c r="V808" s="75"/>
      <c r="W808" s="75"/>
      <c r="X808" s="75"/>
      <c r="Y808" s="84">
        <f>IF(ISNUMBER(AVERAGE(X811:X813)),AVERAGE(X811:X813),0)</f>
        <v>25000</v>
      </c>
      <c r="Z808" s="83"/>
      <c r="AA808" s="83"/>
      <c r="AB808" s="75"/>
      <c r="AC808" s="75"/>
      <c r="AD808" s="75"/>
      <c r="AE808" s="75"/>
      <c r="AF808" s="75"/>
      <c r="AG808" s="75"/>
      <c r="AH808" s="75"/>
      <c r="AI808" s="75"/>
      <c r="AJ808" s="84">
        <f>IF(ISNUMBER(AVERAGE(AI811:AI813)),AVERAGE(AI811:AI813),0)</f>
        <v>0</v>
      </c>
      <c r="AK808" s="83"/>
      <c r="AL808" s="83"/>
      <c r="AM808" s="75"/>
      <c r="AN808" s="75"/>
      <c r="AO808" s="75"/>
      <c r="AP808" s="75"/>
      <c r="AQ808" s="75"/>
      <c r="AR808" s="75"/>
      <c r="AS808" s="75"/>
      <c r="AT808" s="75"/>
      <c r="AU808" s="75"/>
      <c r="AV808" s="75"/>
      <c r="AW808" s="84">
        <f>IF(ISNUMBER(AVERAGE(AV811:AV813)),AVERAGE(AV811:AV813),0)</f>
        <v>100</v>
      </c>
      <c r="AX808" s="83"/>
      <c r="AY808" s="83"/>
      <c r="AZ808" s="79"/>
      <c r="BA808" s="80"/>
      <c r="BB808" s="71"/>
      <c r="BC808" s="95"/>
      <c r="BD808" s="41">
        <v>4</v>
      </c>
      <c r="BE808" s="52">
        <v>41</v>
      </c>
      <c r="BF808" s="103">
        <v>4151</v>
      </c>
      <c r="BG808" s="278" t="s">
        <v>49</v>
      </c>
    </row>
    <row r="809" spans="1:59" s="63" customFormat="1" ht="12.75" x14ac:dyDescent="0.2">
      <c r="A809" s="196">
        <v>4</v>
      </c>
      <c r="B809" s="197" t="s">
        <v>422</v>
      </c>
      <c r="C809" s="208">
        <v>41</v>
      </c>
      <c r="D809" s="209" t="s">
        <v>423</v>
      </c>
      <c r="E809" s="212">
        <v>4151</v>
      </c>
      <c r="F809" s="213" t="s">
        <v>489</v>
      </c>
      <c r="G809" s="231" t="s">
        <v>490</v>
      </c>
      <c r="H809" s="81" t="s">
        <v>50</v>
      </c>
      <c r="I809" s="223"/>
      <c r="J809" s="73"/>
      <c r="K809" s="73"/>
      <c r="L809" s="73"/>
      <c r="M809" s="74"/>
      <c r="N809" s="247"/>
      <c r="O809" s="306"/>
      <c r="P809" s="105"/>
      <c r="Q809" s="75"/>
      <c r="R809" s="75"/>
      <c r="S809" s="75"/>
      <c r="T809" s="75"/>
      <c r="U809" s="75"/>
      <c r="V809" s="75"/>
      <c r="W809" s="75"/>
      <c r="X809" s="75"/>
      <c r="Y809" s="84">
        <f>MAX(X811:X813)</f>
        <v>25000</v>
      </c>
      <c r="Z809" s="83"/>
      <c r="AA809" s="83"/>
      <c r="AB809" s="75"/>
      <c r="AC809" s="75"/>
      <c r="AD809" s="75"/>
      <c r="AE809" s="75"/>
      <c r="AF809" s="75"/>
      <c r="AG809" s="75"/>
      <c r="AH809" s="75"/>
      <c r="AI809" s="75"/>
      <c r="AJ809" s="84">
        <f>MAX(AI811:AI813)</f>
        <v>0</v>
      </c>
      <c r="AK809" s="83"/>
      <c r="AL809" s="83"/>
      <c r="AM809" s="75"/>
      <c r="AN809" s="75"/>
      <c r="AO809" s="75"/>
      <c r="AP809" s="75"/>
      <c r="AQ809" s="75"/>
      <c r="AR809" s="75"/>
      <c r="AS809" s="75"/>
      <c r="AT809" s="75"/>
      <c r="AU809" s="75"/>
      <c r="AV809" s="75"/>
      <c r="AW809" s="84">
        <f>MAX(AV811:AV813)</f>
        <v>100</v>
      </c>
      <c r="AX809" s="83"/>
      <c r="AY809" s="83"/>
      <c r="AZ809" s="79"/>
      <c r="BA809" s="80"/>
      <c r="BB809" s="71"/>
      <c r="BC809" s="95"/>
      <c r="BD809" s="41">
        <v>4</v>
      </c>
      <c r="BE809" s="52">
        <v>41</v>
      </c>
      <c r="BF809" s="103">
        <v>4151</v>
      </c>
      <c r="BG809" s="278" t="s">
        <v>50</v>
      </c>
    </row>
    <row r="810" spans="1:59" s="63" customFormat="1" ht="12.75" x14ac:dyDescent="0.2">
      <c r="A810" s="196">
        <v>4</v>
      </c>
      <c r="B810" s="197" t="s">
        <v>422</v>
      </c>
      <c r="C810" s="208">
        <v>41</v>
      </c>
      <c r="D810" s="209" t="s">
        <v>423</v>
      </c>
      <c r="E810" s="212">
        <v>4151</v>
      </c>
      <c r="F810" s="213" t="s">
        <v>489</v>
      </c>
      <c r="G810" s="231" t="s">
        <v>490</v>
      </c>
      <c r="H810" s="85" t="s">
        <v>51</v>
      </c>
      <c r="I810" s="223"/>
      <c r="J810" s="73"/>
      <c r="K810" s="73"/>
      <c r="L810" s="73"/>
      <c r="M810" s="74"/>
      <c r="N810" s="320">
        <f>SUM(N811:N814)</f>
        <v>3</v>
      </c>
      <c r="O810" s="293">
        <f>SUM(O811:O814)</f>
        <v>1</v>
      </c>
      <c r="P810" s="292"/>
      <c r="Q810" s="87"/>
      <c r="R810" s="87"/>
      <c r="S810" s="87"/>
      <c r="T810" s="87"/>
      <c r="U810" s="87"/>
      <c r="V810" s="87"/>
      <c r="W810" s="87"/>
      <c r="X810" s="87"/>
      <c r="Y810" s="88"/>
      <c r="Z810" s="119">
        <f>SUM(Z811:Z814)</f>
        <v>24999.999999999996</v>
      </c>
      <c r="AA810" s="88"/>
      <c r="AB810" s="87"/>
      <c r="AC810" s="87"/>
      <c r="AD810" s="87"/>
      <c r="AE810" s="87"/>
      <c r="AF810" s="87"/>
      <c r="AG810" s="87"/>
      <c r="AH810" s="87"/>
      <c r="AI810" s="87"/>
      <c r="AJ810" s="88"/>
      <c r="AK810" s="119">
        <f>SUM(AK811:AK814)</f>
        <v>0</v>
      </c>
      <c r="AL810" s="88"/>
      <c r="AM810" s="87"/>
      <c r="AN810" s="87"/>
      <c r="AO810" s="87"/>
      <c r="AP810" s="87"/>
      <c r="AQ810" s="87"/>
      <c r="AR810" s="87"/>
      <c r="AS810" s="87"/>
      <c r="AT810" s="87"/>
      <c r="AU810" s="87"/>
      <c r="AV810" s="87"/>
      <c r="AW810" s="112"/>
      <c r="AX810" s="119">
        <f>SUM(AX811:AX814)</f>
        <v>99.999999999999986</v>
      </c>
      <c r="AY810" s="88"/>
      <c r="AZ810" s="79"/>
      <c r="BA810" s="80"/>
      <c r="BB810" s="71"/>
      <c r="BC810" s="95"/>
      <c r="BD810" s="41">
        <v>4</v>
      </c>
      <c r="BE810" s="52">
        <v>41</v>
      </c>
      <c r="BF810" s="103">
        <v>4151</v>
      </c>
      <c r="BG810" s="279" t="s">
        <v>51</v>
      </c>
    </row>
    <row r="811" spans="1:59" s="63" customFormat="1" ht="12.75" x14ac:dyDescent="0.2">
      <c r="A811" s="196">
        <v>4</v>
      </c>
      <c r="B811" s="197" t="s">
        <v>422</v>
      </c>
      <c r="C811" s="208">
        <v>41</v>
      </c>
      <c r="D811" s="209" t="s">
        <v>423</v>
      </c>
      <c r="E811" s="212">
        <v>4151</v>
      </c>
      <c r="F811" s="213" t="s">
        <v>489</v>
      </c>
      <c r="G811" s="231" t="s">
        <v>490</v>
      </c>
      <c r="H811" s="89" t="s">
        <v>52</v>
      </c>
      <c r="I811" s="90" t="s">
        <v>491</v>
      </c>
      <c r="J811" s="90" t="s">
        <v>492</v>
      </c>
      <c r="K811" s="90" t="s">
        <v>60</v>
      </c>
      <c r="L811" s="90"/>
      <c r="M811" s="91"/>
      <c r="N811" s="312">
        <v>1</v>
      </c>
      <c r="O811" s="313">
        <f>N811/N$810</f>
        <v>0.33333333333333331</v>
      </c>
      <c r="P811" s="104"/>
      <c r="Q811" s="92"/>
      <c r="R811" s="92"/>
      <c r="S811" s="92"/>
      <c r="T811" s="92"/>
      <c r="U811" s="92"/>
      <c r="V811" s="92"/>
      <c r="W811" s="92">
        <v>1</v>
      </c>
      <c r="X811" s="109">
        <f>P811*P$7+Q811*Q$7+R811*R$7+S811*S$7+T811*T$7+U811*U$7+V811*V$7+W811*W$7</f>
        <v>25000</v>
      </c>
      <c r="Y811" s="83"/>
      <c r="Z811" s="110">
        <f>X811*$O811</f>
        <v>8333.3333333333321</v>
      </c>
      <c r="AA811" s="111"/>
      <c r="AB811" s="92"/>
      <c r="AC811" s="92"/>
      <c r="AD811" s="92"/>
      <c r="AE811" s="92"/>
      <c r="AF811" s="92"/>
      <c r="AG811" s="92"/>
      <c r="AH811" s="92"/>
      <c r="AI811" s="109">
        <f>AB811*AB$7+AC811*AC$7+AD811*AD$7+AE811*AE$7+AF811*AF$7+AG811*AG$7+AH811*AH$7</f>
        <v>0</v>
      </c>
      <c r="AJ811" s="83"/>
      <c r="AK811" s="110">
        <f>AI811*$O811</f>
        <v>0</v>
      </c>
      <c r="AL811" s="111"/>
      <c r="AM811" s="92"/>
      <c r="AN811" s="92"/>
      <c r="AO811" s="92"/>
      <c r="AP811" s="92">
        <v>1</v>
      </c>
      <c r="AQ811" s="92"/>
      <c r="AR811" s="92"/>
      <c r="AS811" s="92"/>
      <c r="AT811" s="92"/>
      <c r="AU811" s="92"/>
      <c r="AV811" s="109">
        <f>AM811*AM$7+AN811*AN$7+AO811*AO$7+AP811*AP$7+AQ811*AQ$7+AR811*AR$7+AS811*AS$7+AT811*AT$7+AU811*AU$7</f>
        <v>100</v>
      </c>
      <c r="AW811" s="75"/>
      <c r="AX811" s="110">
        <f>AV811*$O811</f>
        <v>33.333333333333329</v>
      </c>
      <c r="AY811" s="111"/>
      <c r="AZ811" s="93"/>
      <c r="BA811" s="94" t="s">
        <v>131</v>
      </c>
      <c r="BB811" s="71"/>
      <c r="BC811" s="95"/>
      <c r="BD811" s="41">
        <v>4</v>
      </c>
      <c r="BE811" s="52">
        <v>41</v>
      </c>
      <c r="BF811" s="103">
        <v>4151</v>
      </c>
      <c r="BG811" s="280" t="s">
        <v>52</v>
      </c>
    </row>
    <row r="812" spans="1:59" s="63" customFormat="1" ht="12.75" x14ac:dyDescent="0.2">
      <c r="A812" s="196">
        <v>4</v>
      </c>
      <c r="B812" s="197" t="s">
        <v>422</v>
      </c>
      <c r="C812" s="208">
        <v>41</v>
      </c>
      <c r="D812" s="209" t="s">
        <v>423</v>
      </c>
      <c r="E812" s="212">
        <v>4151</v>
      </c>
      <c r="F812" s="213" t="s">
        <v>489</v>
      </c>
      <c r="G812" s="231" t="s">
        <v>490</v>
      </c>
      <c r="H812" s="89"/>
      <c r="I812" s="90" t="s">
        <v>162</v>
      </c>
      <c r="J812" s="90" t="s">
        <v>493</v>
      </c>
      <c r="K812" s="90" t="s">
        <v>237</v>
      </c>
      <c r="L812" s="90"/>
      <c r="M812" s="91"/>
      <c r="N812" s="312">
        <v>1</v>
      </c>
      <c r="O812" s="313">
        <f>N812/N$810</f>
        <v>0.33333333333333331</v>
      </c>
      <c r="P812" s="104"/>
      <c r="Q812" s="92"/>
      <c r="R812" s="92"/>
      <c r="S812" s="92"/>
      <c r="T812" s="92"/>
      <c r="U812" s="92"/>
      <c r="V812" s="92"/>
      <c r="W812" s="92">
        <v>1</v>
      </c>
      <c r="X812" s="109">
        <f>P812*P$7+Q812*Q$7+R812*R$7+S812*S$7+T812*T$7+U812*U$7+V812*V$7+W812*W$7</f>
        <v>25000</v>
      </c>
      <c r="Y812" s="83"/>
      <c r="Z812" s="110">
        <f>X812*$O812</f>
        <v>8333.3333333333321</v>
      </c>
      <c r="AA812" s="111"/>
      <c r="AB812" s="92"/>
      <c r="AC812" s="92"/>
      <c r="AD812" s="92"/>
      <c r="AE812" s="92"/>
      <c r="AF812" s="92"/>
      <c r="AG812" s="92"/>
      <c r="AH812" s="92"/>
      <c r="AI812" s="109">
        <f>AB812*AB$7+AC812*AC$7+AD812*AD$7+AE812*AE$7+AF812*AF$7+AG812*AG$7+AH812*AH$7</f>
        <v>0</v>
      </c>
      <c r="AJ812" s="83"/>
      <c r="AK812" s="110">
        <f>AI812*$O812</f>
        <v>0</v>
      </c>
      <c r="AL812" s="111"/>
      <c r="AM812" s="92"/>
      <c r="AN812" s="92"/>
      <c r="AO812" s="92"/>
      <c r="AP812" s="92">
        <v>1</v>
      </c>
      <c r="AQ812" s="92"/>
      <c r="AR812" s="92"/>
      <c r="AS812" s="92"/>
      <c r="AT812" s="92"/>
      <c r="AU812" s="92"/>
      <c r="AV812" s="109">
        <f>AM812*AM$7+AN812*AN$7+AO812*AO$7+AP812*AP$7+AQ812*AQ$7+AR812*AR$7+AS812*AS$7+AT812*AT$7+AU812*AU$7</f>
        <v>100</v>
      </c>
      <c r="AW812" s="75"/>
      <c r="AX812" s="110">
        <f>AV812*$O812</f>
        <v>33.333333333333329</v>
      </c>
      <c r="AY812" s="111"/>
      <c r="AZ812" s="93"/>
      <c r="BA812" s="94" t="s">
        <v>131</v>
      </c>
      <c r="BB812" s="71"/>
      <c r="BC812" s="95"/>
      <c r="BD812" s="41">
        <v>4</v>
      </c>
      <c r="BE812" s="52">
        <v>41</v>
      </c>
      <c r="BF812" s="103">
        <v>4151</v>
      </c>
      <c r="BG812" s="280" t="s">
        <v>52</v>
      </c>
    </row>
    <row r="813" spans="1:59" s="63" customFormat="1" ht="12.75" x14ac:dyDescent="0.2">
      <c r="A813" s="196">
        <v>4</v>
      </c>
      <c r="B813" s="197" t="s">
        <v>422</v>
      </c>
      <c r="C813" s="208">
        <v>41</v>
      </c>
      <c r="D813" s="209" t="s">
        <v>423</v>
      </c>
      <c r="E813" s="212">
        <v>4151</v>
      </c>
      <c r="F813" s="213" t="s">
        <v>489</v>
      </c>
      <c r="G813" s="231" t="s">
        <v>490</v>
      </c>
      <c r="H813" s="89"/>
      <c r="I813" s="90" t="s">
        <v>494</v>
      </c>
      <c r="J813" s="90" t="s">
        <v>495</v>
      </c>
      <c r="K813" s="90" t="s">
        <v>237</v>
      </c>
      <c r="L813" s="90"/>
      <c r="M813" s="91"/>
      <c r="N813" s="312">
        <v>1</v>
      </c>
      <c r="O813" s="313">
        <f>N813/N$810</f>
        <v>0.33333333333333331</v>
      </c>
      <c r="P813" s="104"/>
      <c r="Q813" s="92"/>
      <c r="R813" s="92"/>
      <c r="S813" s="92"/>
      <c r="T813" s="92"/>
      <c r="U813" s="92"/>
      <c r="V813" s="92"/>
      <c r="W813" s="92">
        <v>1</v>
      </c>
      <c r="X813" s="109">
        <f>P813*P$7+Q813*Q$7+R813*R$7+S813*S$7+T813*T$7+U813*U$7+V813*V$7+W813*W$7</f>
        <v>25000</v>
      </c>
      <c r="Y813" s="83"/>
      <c r="Z813" s="110">
        <f>X813*$O813</f>
        <v>8333.3333333333321</v>
      </c>
      <c r="AA813" s="111"/>
      <c r="AB813" s="92"/>
      <c r="AC813" s="92"/>
      <c r="AD813" s="92"/>
      <c r="AE813" s="92"/>
      <c r="AF813" s="92"/>
      <c r="AG813" s="92"/>
      <c r="AH813" s="92"/>
      <c r="AI813" s="109">
        <f>AB813*AB$7+AC813*AC$7+AD813*AD$7+AE813*AE$7+AF813*AF$7+AG813*AG$7+AH813*AH$7</f>
        <v>0</v>
      </c>
      <c r="AJ813" s="83"/>
      <c r="AK813" s="110">
        <f>AI813*$O813</f>
        <v>0</v>
      </c>
      <c r="AL813" s="111"/>
      <c r="AM813" s="92"/>
      <c r="AN813" s="92"/>
      <c r="AO813" s="92"/>
      <c r="AP813" s="92">
        <v>1</v>
      </c>
      <c r="AQ813" s="92"/>
      <c r="AR813" s="92"/>
      <c r="AS813" s="92"/>
      <c r="AT813" s="92"/>
      <c r="AU813" s="92"/>
      <c r="AV813" s="109">
        <f>AM813*AM$7+AN813*AN$7+AO813*AO$7+AP813*AP$7+AQ813*AQ$7+AR813*AR$7+AS813*AS$7+AT813*AT$7+AU813*AU$7</f>
        <v>100</v>
      </c>
      <c r="AW813" s="75"/>
      <c r="AX813" s="110">
        <f>AV813*$O813</f>
        <v>33.333333333333329</v>
      </c>
      <c r="AY813" s="111"/>
      <c r="AZ813" s="93"/>
      <c r="BA813" s="94" t="s">
        <v>131</v>
      </c>
      <c r="BB813" s="71"/>
      <c r="BC813" s="95"/>
      <c r="BD813" s="41">
        <v>4</v>
      </c>
      <c r="BE813" s="52">
        <v>41</v>
      </c>
      <c r="BF813" s="103">
        <v>4151</v>
      </c>
      <c r="BG813" s="280" t="s">
        <v>52</v>
      </c>
    </row>
    <row r="814" spans="1:59" s="63" customFormat="1" ht="12.75" x14ac:dyDescent="0.2">
      <c r="A814" s="196">
        <v>4</v>
      </c>
      <c r="B814" s="197" t="s">
        <v>422</v>
      </c>
      <c r="C814" s="208">
        <v>41</v>
      </c>
      <c r="D814" s="209" t="s">
        <v>423</v>
      </c>
      <c r="E814" s="212">
        <v>4151</v>
      </c>
      <c r="F814" s="213" t="s">
        <v>489</v>
      </c>
      <c r="G814" s="231" t="s">
        <v>490</v>
      </c>
      <c r="H814" s="65"/>
      <c r="I814" s="222"/>
      <c r="J814" s="66"/>
      <c r="K814" s="66"/>
      <c r="L814" s="66"/>
      <c r="M814" s="64"/>
      <c r="N814" s="304"/>
      <c r="O814" s="305"/>
      <c r="P814" s="127"/>
      <c r="Q814" s="67"/>
      <c r="R814" s="67"/>
      <c r="S814" s="67"/>
      <c r="T814" s="67"/>
      <c r="U814" s="67"/>
      <c r="V814" s="67"/>
      <c r="W814" s="67"/>
      <c r="X814" s="67"/>
      <c r="Y814" s="68"/>
      <c r="Z814" s="68"/>
      <c r="AA814" s="68"/>
      <c r="AB814" s="67"/>
      <c r="AC814" s="67"/>
      <c r="AD814" s="67"/>
      <c r="AE814" s="67"/>
      <c r="AF814" s="67"/>
      <c r="AG814" s="67"/>
      <c r="AH814" s="67"/>
      <c r="AI814" s="67"/>
      <c r="AJ814" s="68"/>
      <c r="AK814" s="68"/>
      <c r="AL814" s="68"/>
      <c r="AM814" s="67"/>
      <c r="AN814" s="67"/>
      <c r="AO814" s="67"/>
      <c r="AP814" s="67"/>
      <c r="AQ814" s="67"/>
      <c r="AR814" s="67"/>
      <c r="AS814" s="67"/>
      <c r="AT814" s="67"/>
      <c r="AU814" s="67"/>
      <c r="AV814" s="67"/>
      <c r="AW814" s="67"/>
      <c r="AX814" s="68"/>
      <c r="AY814" s="68"/>
      <c r="AZ814" s="69"/>
      <c r="BA814" s="70"/>
      <c r="BB814" s="71"/>
      <c r="BC814" s="95"/>
      <c r="BD814" s="41">
        <v>4</v>
      </c>
      <c r="BE814" s="52">
        <v>41</v>
      </c>
      <c r="BF814" s="103">
        <v>4151</v>
      </c>
      <c r="BG814" s="275"/>
    </row>
    <row r="815" spans="1:59" s="63" customFormat="1" ht="12.75" x14ac:dyDescent="0.2">
      <c r="A815" s="196">
        <v>4</v>
      </c>
      <c r="B815" s="197" t="s">
        <v>422</v>
      </c>
      <c r="C815" s="208">
        <v>41</v>
      </c>
      <c r="D815" s="209" t="s">
        <v>423</v>
      </c>
      <c r="E815" s="212">
        <v>4151</v>
      </c>
      <c r="F815" s="213" t="s">
        <v>489</v>
      </c>
      <c r="G815" s="232"/>
      <c r="H815" s="97"/>
      <c r="I815" s="224"/>
      <c r="J815" s="98"/>
      <c r="K815" s="98"/>
      <c r="L815" s="98"/>
      <c r="M815" s="96"/>
      <c r="N815" s="307"/>
      <c r="O815" s="246"/>
      <c r="P815" s="124"/>
      <c r="Q815" s="99"/>
      <c r="R815" s="99"/>
      <c r="S815" s="99"/>
      <c r="T815" s="99"/>
      <c r="U815" s="99"/>
      <c r="V815" s="99"/>
      <c r="W815" s="99"/>
      <c r="X815" s="99"/>
      <c r="Y815" s="100"/>
      <c r="Z815" s="100"/>
      <c r="AA815" s="100"/>
      <c r="AB815" s="99"/>
      <c r="AC815" s="99"/>
      <c r="AD815" s="99"/>
      <c r="AE815" s="99"/>
      <c r="AF815" s="99"/>
      <c r="AG815" s="99"/>
      <c r="AH815" s="99"/>
      <c r="AI815" s="99"/>
      <c r="AJ815" s="100"/>
      <c r="AK815" s="100"/>
      <c r="AL815" s="100"/>
      <c r="AM815" s="99"/>
      <c r="AN815" s="99"/>
      <c r="AO815" s="99"/>
      <c r="AP815" s="99"/>
      <c r="AQ815" s="99"/>
      <c r="AR815" s="99"/>
      <c r="AS815" s="99"/>
      <c r="AT815" s="99"/>
      <c r="AU815" s="99"/>
      <c r="AV815" s="99"/>
      <c r="AW815" s="99"/>
      <c r="AX815" s="100"/>
      <c r="AY815" s="100"/>
      <c r="AZ815" s="101"/>
      <c r="BA815" s="102"/>
      <c r="BB815" s="95"/>
      <c r="BC815" s="95"/>
      <c r="BD815" s="41">
        <v>4</v>
      </c>
      <c r="BE815" s="52">
        <v>41</v>
      </c>
      <c r="BF815" s="103">
        <v>4151</v>
      </c>
      <c r="BG815" s="277"/>
    </row>
    <row r="816" spans="1:59" s="63" customFormat="1" ht="12.75" x14ac:dyDescent="0.2">
      <c r="A816" s="196">
        <v>4</v>
      </c>
      <c r="B816" s="197" t="s">
        <v>422</v>
      </c>
      <c r="C816" s="208">
        <v>41</v>
      </c>
      <c r="D816" s="209" t="s">
        <v>423</v>
      </c>
      <c r="E816" s="210">
        <v>4161</v>
      </c>
      <c r="F816" s="211" t="s">
        <v>496</v>
      </c>
      <c r="G816" s="230"/>
      <c r="H816" s="56"/>
      <c r="I816" s="221"/>
      <c r="J816" s="57"/>
      <c r="K816" s="57"/>
      <c r="L816" s="57"/>
      <c r="M816" s="55"/>
      <c r="N816" s="303"/>
      <c r="O816" s="245"/>
      <c r="P816" s="122"/>
      <c r="Q816" s="122"/>
      <c r="R816" s="122"/>
      <c r="S816" s="122"/>
      <c r="T816" s="122"/>
      <c r="U816" s="122"/>
      <c r="V816" s="122"/>
      <c r="W816" s="122"/>
      <c r="X816" s="122"/>
      <c r="Y816" s="59"/>
      <c r="Z816" s="123"/>
      <c r="AA816" s="123"/>
      <c r="AB816" s="122"/>
      <c r="AC816" s="122"/>
      <c r="AD816" s="122"/>
      <c r="AE816" s="122"/>
      <c r="AF816" s="122"/>
      <c r="AG816" s="122"/>
      <c r="AH816" s="122"/>
      <c r="AI816" s="122"/>
      <c r="AJ816" s="59"/>
      <c r="AK816" s="123"/>
      <c r="AL816" s="123"/>
      <c r="AM816" s="122"/>
      <c r="AN816" s="122"/>
      <c r="AO816" s="122"/>
      <c r="AP816" s="122"/>
      <c r="AQ816" s="122"/>
      <c r="AR816" s="122"/>
      <c r="AS816" s="122"/>
      <c r="AT816" s="122"/>
      <c r="AU816" s="122"/>
      <c r="AV816" s="122"/>
      <c r="AW816" s="58"/>
      <c r="AX816" s="123"/>
      <c r="AY816" s="59"/>
      <c r="AZ816" s="60"/>
      <c r="BA816" s="61"/>
      <c r="BB816" s="54"/>
      <c r="BC816" s="54"/>
      <c r="BD816" s="41">
        <v>4</v>
      </c>
      <c r="BE816" s="52">
        <v>41</v>
      </c>
      <c r="BF816" s="62">
        <v>4161</v>
      </c>
      <c r="BG816" s="274"/>
    </row>
    <row r="817" spans="1:59" s="63" customFormat="1" ht="12.75" x14ac:dyDescent="0.2">
      <c r="A817" s="196">
        <v>4</v>
      </c>
      <c r="B817" s="197" t="s">
        <v>422</v>
      </c>
      <c r="C817" s="208">
        <v>41</v>
      </c>
      <c r="D817" s="209" t="s">
        <v>423</v>
      </c>
      <c r="E817" s="210">
        <v>4161</v>
      </c>
      <c r="F817" s="211" t="s">
        <v>496</v>
      </c>
      <c r="G817" s="230"/>
      <c r="H817" s="56"/>
      <c r="I817" s="221"/>
      <c r="J817" s="57"/>
      <c r="K817" s="57"/>
      <c r="L817" s="57"/>
      <c r="M817" s="55"/>
      <c r="N817" s="303"/>
      <c r="O817" s="245"/>
      <c r="P817" s="122"/>
      <c r="Q817" s="58"/>
      <c r="R817" s="58"/>
      <c r="S817" s="58"/>
      <c r="T817" s="58"/>
      <c r="U817" s="58"/>
      <c r="V817" s="58"/>
      <c r="W817" s="58"/>
      <c r="X817" s="58"/>
      <c r="Y817" s="59"/>
      <c r="Z817" s="59"/>
      <c r="AA817" s="59"/>
      <c r="AB817" s="58"/>
      <c r="AC817" s="58"/>
      <c r="AD817" s="58"/>
      <c r="AE817" s="58"/>
      <c r="AF817" s="58"/>
      <c r="AG817" s="58"/>
      <c r="AH817" s="58"/>
      <c r="AI817" s="58"/>
      <c r="AJ817" s="59"/>
      <c r="AK817" s="59"/>
      <c r="AL817" s="59"/>
      <c r="AM817" s="58"/>
      <c r="AN817" s="58"/>
      <c r="AO817" s="58"/>
      <c r="AP817" s="58"/>
      <c r="AQ817" s="58"/>
      <c r="AR817" s="58"/>
      <c r="AS817" s="58"/>
      <c r="AT817" s="58"/>
      <c r="AU817" s="58"/>
      <c r="AV817" s="58"/>
      <c r="AW817" s="58"/>
      <c r="AX817" s="59"/>
      <c r="AY817" s="59"/>
      <c r="AZ817" s="60"/>
      <c r="BA817" s="61"/>
      <c r="BB817" s="54"/>
      <c r="BC817" s="54"/>
      <c r="BD817" s="41">
        <v>4</v>
      </c>
      <c r="BE817" s="52">
        <v>41</v>
      </c>
      <c r="BF817" s="62">
        <v>4161</v>
      </c>
      <c r="BG817" s="274"/>
    </row>
    <row r="818" spans="1:59" s="63" customFormat="1" ht="12.75" x14ac:dyDescent="0.2">
      <c r="A818" s="196">
        <v>4</v>
      </c>
      <c r="B818" s="197" t="s">
        <v>422</v>
      </c>
      <c r="C818" s="208">
        <v>41</v>
      </c>
      <c r="D818" s="209" t="s">
        <v>423</v>
      </c>
      <c r="E818" s="210">
        <v>4161</v>
      </c>
      <c r="F818" s="211" t="s">
        <v>496</v>
      </c>
      <c r="G818" s="231" t="s">
        <v>577</v>
      </c>
      <c r="H818" s="65"/>
      <c r="I818" s="222"/>
      <c r="J818" s="66"/>
      <c r="K818" s="66"/>
      <c r="L818" s="66"/>
      <c r="M818" s="64"/>
      <c r="N818" s="308"/>
      <c r="O818" s="309"/>
      <c r="P818" s="127"/>
      <c r="Q818" s="67"/>
      <c r="R818" s="67"/>
      <c r="S818" s="67"/>
      <c r="T818" s="67"/>
      <c r="U818" s="67"/>
      <c r="V818" s="67"/>
      <c r="W818" s="67"/>
      <c r="X818" s="67"/>
      <c r="Y818" s="68"/>
      <c r="Z818" s="68"/>
      <c r="AA818" s="68"/>
      <c r="AB818" s="67"/>
      <c r="AC818" s="67"/>
      <c r="AD818" s="67"/>
      <c r="AE818" s="67"/>
      <c r="AF818" s="67"/>
      <c r="AG818" s="67"/>
      <c r="AH818" s="67"/>
      <c r="AI818" s="67"/>
      <c r="AJ818" s="68"/>
      <c r="AK818" s="68"/>
      <c r="AL818" s="68"/>
      <c r="AM818" s="67"/>
      <c r="AN818" s="67"/>
      <c r="AO818" s="67"/>
      <c r="AP818" s="67"/>
      <c r="AQ818" s="67"/>
      <c r="AR818" s="67"/>
      <c r="AS818" s="67"/>
      <c r="AT818" s="67"/>
      <c r="AU818" s="67"/>
      <c r="AV818" s="67"/>
      <c r="AW818" s="67"/>
      <c r="AX818" s="68"/>
      <c r="AY818" s="68"/>
      <c r="AZ818" s="69"/>
      <c r="BA818" s="70"/>
      <c r="BB818" s="71"/>
      <c r="BC818" s="54"/>
      <c r="BD818" s="41">
        <v>4</v>
      </c>
      <c r="BE818" s="52">
        <v>41</v>
      </c>
      <c r="BF818" s="62">
        <v>4161</v>
      </c>
      <c r="BG818" s="275"/>
    </row>
    <row r="819" spans="1:59" s="63" customFormat="1" ht="12.75" x14ac:dyDescent="0.2">
      <c r="A819" s="196">
        <v>4</v>
      </c>
      <c r="B819" s="197" t="s">
        <v>422</v>
      </c>
      <c r="C819" s="208">
        <v>41</v>
      </c>
      <c r="D819" s="209" t="s">
        <v>423</v>
      </c>
      <c r="E819" s="210">
        <v>4161</v>
      </c>
      <c r="F819" s="211" t="s">
        <v>496</v>
      </c>
      <c r="G819" s="231" t="s">
        <v>577</v>
      </c>
      <c r="H819" s="72" t="s">
        <v>47</v>
      </c>
      <c r="I819" s="223"/>
      <c r="J819" s="73"/>
      <c r="K819" s="73"/>
      <c r="L819" s="73"/>
      <c r="M819" s="74"/>
      <c r="N819" s="247"/>
      <c r="O819" s="306"/>
      <c r="P819" s="105"/>
      <c r="Q819" s="75"/>
      <c r="R819" s="75"/>
      <c r="S819" s="75"/>
      <c r="T819" s="75"/>
      <c r="U819" s="75"/>
      <c r="V819" s="75"/>
      <c r="W819" s="75"/>
      <c r="X819" s="75"/>
      <c r="Y819" s="76">
        <f>IF(ISNUMBER(VLOOKUP(Y821,P$7:W$7,MATCH(Y821,P$7:W$7))),VLOOKUP(Y821,P$7:W$7,MATCH(Y821,P$7:W$7)),IF(N823=0,"No Data",IF(Y821&gt;0,"&lt;100",0)))</f>
        <v>10000</v>
      </c>
      <c r="Z819" s="77">
        <f>IF(ISNUMBER(VLOOKUP(Z823,P$7:W$7,MATCH(Z823,P$7:W$7))),VLOOKUP(Z823,P$7:W$7,MATCH(Z823,P$7:W$7)),IF(N823=0,"No Data",IF(Z823&gt;0,"&lt;100",0)))</f>
        <v>10000</v>
      </c>
      <c r="AA819" s="106">
        <f>IF(ISNUMBER(Z819),Z819,0)</f>
        <v>10000</v>
      </c>
      <c r="AB819" s="75"/>
      <c r="AC819" s="75"/>
      <c r="AD819" s="75"/>
      <c r="AE819" s="75"/>
      <c r="AF819" s="75"/>
      <c r="AG819" s="75"/>
      <c r="AH819" s="75"/>
      <c r="AI819" s="75"/>
      <c r="AJ819" s="76">
        <f>IF(ISNUMBER(VLOOKUP(AJ821,AB$7:AH$7,MATCH(AJ821,AB$7:AH$7))),VLOOKUP(AJ821,AB$7:AH$7,MATCH(AJ821,AB$7:AH$7)),IF(N823=0,"No Data",IF(AJ821&gt;0,"&lt;50",0)))</f>
        <v>0</v>
      </c>
      <c r="AK819" s="77">
        <f>IF(ISNUMBER(VLOOKUP(AK823,AB$7:AH$7,MATCH(AK823,AB$7:AH$7))),VLOOKUP(AK823,AB$7:AH$7,MATCH(AK823,AB$7:AH$7)),IF(N823=0,"No Data",IF(AK823&gt;0,"&lt;50",0)))</f>
        <v>0</v>
      </c>
      <c r="AL819" s="106">
        <f>IF(ISNUMBER(AK819),AK819,0)</f>
        <v>0</v>
      </c>
      <c r="AM819" s="75"/>
      <c r="AN819" s="75"/>
      <c r="AO819" s="75"/>
      <c r="AP819" s="75"/>
      <c r="AQ819" s="75"/>
      <c r="AR819" s="75"/>
      <c r="AS819" s="75"/>
      <c r="AT819" s="75"/>
      <c r="AU819" s="75"/>
      <c r="AV819" s="75"/>
      <c r="AW819" s="76">
        <f>IF(ISNUMBER(VLOOKUP(AW821,AM$7:AU$7,MATCH(AW821,AM$7:AU$7))),VLOOKUP(AW821,AM$7:AU$7,MATCH(AW821,AM$7:AU$7)),IF(N823=0,"No Data",IF(AW821&gt;0,"&lt;10",0)))</f>
        <v>50</v>
      </c>
      <c r="AX819" s="77">
        <f>IF(ISNUMBER(VLOOKUP(AX823,AM$7:AU$7,MATCH(AX823,AM$7:AU$7))),VLOOKUP(AX823,AM$7:AU$7,MATCH(AX823,AM$7:AU$7)),IF(N823=0,"No Data",IF(AX823&gt;0,"&lt;10",0)))</f>
        <v>50</v>
      </c>
      <c r="AY819" s="106">
        <f>IF(ISNUMBER(AX819),AX819,0)</f>
        <v>50</v>
      </c>
      <c r="AZ819" s="79"/>
      <c r="BA819" s="80"/>
      <c r="BB819" s="71"/>
      <c r="BC819" s="54"/>
      <c r="BD819" s="41">
        <v>4</v>
      </c>
      <c r="BE819" s="52">
        <v>41</v>
      </c>
      <c r="BF819" s="62">
        <v>4161</v>
      </c>
      <c r="BG819" s="276" t="s">
        <v>47</v>
      </c>
    </row>
    <row r="820" spans="1:59" s="63" customFormat="1" ht="12.75" x14ac:dyDescent="0.2">
      <c r="A820" s="196">
        <v>4</v>
      </c>
      <c r="B820" s="197" t="s">
        <v>422</v>
      </c>
      <c r="C820" s="208">
        <v>41</v>
      </c>
      <c r="D820" s="209" t="s">
        <v>423</v>
      </c>
      <c r="E820" s="210">
        <v>4161</v>
      </c>
      <c r="F820" s="211" t="s">
        <v>496</v>
      </c>
      <c r="G820" s="231" t="s">
        <v>577</v>
      </c>
      <c r="H820" s="81" t="s">
        <v>48</v>
      </c>
      <c r="I820" s="223"/>
      <c r="J820" s="73"/>
      <c r="K820" s="73"/>
      <c r="L820" s="73"/>
      <c r="M820" s="74"/>
      <c r="N820" s="247"/>
      <c r="O820" s="306"/>
      <c r="P820" s="105"/>
      <c r="Q820" s="75"/>
      <c r="R820" s="75"/>
      <c r="S820" s="75"/>
      <c r="T820" s="75"/>
      <c r="U820" s="75"/>
      <c r="V820" s="75"/>
      <c r="W820" s="75"/>
      <c r="X820" s="75"/>
      <c r="Y820" s="82">
        <f>MIN(X824:X831)</f>
        <v>0</v>
      </c>
      <c r="Z820" s="83"/>
      <c r="AA820" s="83"/>
      <c r="AB820" s="75"/>
      <c r="AC820" s="75"/>
      <c r="AD820" s="75"/>
      <c r="AE820" s="75"/>
      <c r="AF820" s="75"/>
      <c r="AG820" s="75"/>
      <c r="AH820" s="75"/>
      <c r="AI820" s="75"/>
      <c r="AJ820" s="82">
        <f>MIN(AI824:AI831)</f>
        <v>0</v>
      </c>
      <c r="AK820" s="83"/>
      <c r="AL820" s="83"/>
      <c r="AM820" s="75"/>
      <c r="AN820" s="75"/>
      <c r="AO820" s="75"/>
      <c r="AP820" s="75"/>
      <c r="AQ820" s="75"/>
      <c r="AR820" s="75"/>
      <c r="AS820" s="75"/>
      <c r="AT820" s="75"/>
      <c r="AU820" s="75"/>
      <c r="AV820" s="75"/>
      <c r="AW820" s="82">
        <f>MIN(AV824:AV831)</f>
        <v>25</v>
      </c>
      <c r="AX820" s="83"/>
      <c r="AY820" s="83"/>
      <c r="AZ820" s="79"/>
      <c r="BA820" s="80"/>
      <c r="BB820" s="71"/>
      <c r="BC820" s="54"/>
      <c r="BD820" s="41">
        <v>4</v>
      </c>
      <c r="BE820" s="52">
        <v>41</v>
      </c>
      <c r="BF820" s="62">
        <v>4161</v>
      </c>
      <c r="BG820" s="278" t="s">
        <v>48</v>
      </c>
    </row>
    <row r="821" spans="1:59" s="63" customFormat="1" ht="12.75" x14ac:dyDescent="0.2">
      <c r="A821" s="196">
        <v>4</v>
      </c>
      <c r="B821" s="197" t="s">
        <v>422</v>
      </c>
      <c r="C821" s="208">
        <v>41</v>
      </c>
      <c r="D821" s="209" t="s">
        <v>423</v>
      </c>
      <c r="E821" s="210">
        <v>4161</v>
      </c>
      <c r="F821" s="211" t="s">
        <v>496</v>
      </c>
      <c r="G821" s="231" t="s">
        <v>577</v>
      </c>
      <c r="H821" s="81" t="s">
        <v>49</v>
      </c>
      <c r="I821" s="223"/>
      <c r="J821" s="73"/>
      <c r="K821" s="73"/>
      <c r="L821" s="73"/>
      <c r="M821" s="74"/>
      <c r="N821" s="247"/>
      <c r="O821" s="306"/>
      <c r="P821" s="105"/>
      <c r="Q821" s="75"/>
      <c r="R821" s="75"/>
      <c r="S821" s="75"/>
      <c r="T821" s="75"/>
      <c r="U821" s="75"/>
      <c r="V821" s="75"/>
      <c r="W821" s="75"/>
      <c r="X821" s="75"/>
      <c r="Y821" s="84">
        <f>IF(ISNUMBER(AVERAGE(X824:X831)),AVERAGE(X824:X831),0)</f>
        <v>12500</v>
      </c>
      <c r="Z821" s="83"/>
      <c r="AA821" s="83"/>
      <c r="AB821" s="75"/>
      <c r="AC821" s="75"/>
      <c r="AD821" s="75"/>
      <c r="AE821" s="75"/>
      <c r="AF821" s="75"/>
      <c r="AG821" s="75"/>
      <c r="AH821" s="75"/>
      <c r="AI821" s="75"/>
      <c r="AJ821" s="84">
        <f>IF(ISNUMBER(AVERAGE(AI824:AI831)),AVERAGE(AI824:AI831),0)</f>
        <v>0</v>
      </c>
      <c r="AK821" s="83"/>
      <c r="AL821" s="83"/>
      <c r="AM821" s="75"/>
      <c r="AN821" s="75"/>
      <c r="AO821" s="75"/>
      <c r="AP821" s="75"/>
      <c r="AQ821" s="75"/>
      <c r="AR821" s="75"/>
      <c r="AS821" s="75"/>
      <c r="AT821" s="75"/>
      <c r="AU821" s="75"/>
      <c r="AV821" s="75"/>
      <c r="AW821" s="84">
        <f>IF(ISNUMBER(AVERAGE(AV824:AV831)),AVERAGE(AV824:AV831),0)</f>
        <v>71.875</v>
      </c>
      <c r="AX821" s="83"/>
      <c r="AY821" s="83"/>
      <c r="AZ821" s="79"/>
      <c r="BA821" s="80"/>
      <c r="BB821" s="71"/>
      <c r="BC821" s="54"/>
      <c r="BD821" s="41">
        <v>4</v>
      </c>
      <c r="BE821" s="52">
        <v>41</v>
      </c>
      <c r="BF821" s="62">
        <v>4161</v>
      </c>
      <c r="BG821" s="278" t="s">
        <v>49</v>
      </c>
    </row>
    <row r="822" spans="1:59" s="63" customFormat="1" ht="12.75" x14ac:dyDescent="0.2">
      <c r="A822" s="196">
        <v>4</v>
      </c>
      <c r="B822" s="197" t="s">
        <v>422</v>
      </c>
      <c r="C822" s="208">
        <v>41</v>
      </c>
      <c r="D822" s="209" t="s">
        <v>423</v>
      </c>
      <c r="E822" s="210">
        <v>4161</v>
      </c>
      <c r="F822" s="211" t="s">
        <v>496</v>
      </c>
      <c r="G822" s="231" t="s">
        <v>577</v>
      </c>
      <c r="H822" s="81" t="s">
        <v>50</v>
      </c>
      <c r="I822" s="223"/>
      <c r="J822" s="73"/>
      <c r="K822" s="73"/>
      <c r="L822" s="73"/>
      <c r="M822" s="74"/>
      <c r="N822" s="247"/>
      <c r="O822" s="306"/>
      <c r="P822" s="105"/>
      <c r="Q822" s="75"/>
      <c r="R822" s="75"/>
      <c r="S822" s="75"/>
      <c r="T822" s="75"/>
      <c r="U822" s="75"/>
      <c r="V822" s="75"/>
      <c r="W822" s="75"/>
      <c r="X822" s="75"/>
      <c r="Y822" s="84">
        <f>MAX(X824:X831)</f>
        <v>25000</v>
      </c>
      <c r="Z822" s="83"/>
      <c r="AA822" s="83"/>
      <c r="AB822" s="75"/>
      <c r="AC822" s="75"/>
      <c r="AD822" s="75"/>
      <c r="AE822" s="75"/>
      <c r="AF822" s="75"/>
      <c r="AG822" s="75"/>
      <c r="AH822" s="75"/>
      <c r="AI822" s="75"/>
      <c r="AJ822" s="84">
        <f>MAX(AI824:AI831)</f>
        <v>0</v>
      </c>
      <c r="AK822" s="83"/>
      <c r="AL822" s="83"/>
      <c r="AM822" s="75"/>
      <c r="AN822" s="75"/>
      <c r="AO822" s="75"/>
      <c r="AP822" s="75"/>
      <c r="AQ822" s="75"/>
      <c r="AR822" s="75"/>
      <c r="AS822" s="75"/>
      <c r="AT822" s="75"/>
      <c r="AU822" s="75"/>
      <c r="AV822" s="75"/>
      <c r="AW822" s="84">
        <f>MAX(AV824:AV831)</f>
        <v>100</v>
      </c>
      <c r="AX822" s="83"/>
      <c r="AY822" s="83"/>
      <c r="AZ822" s="79"/>
      <c r="BA822" s="80"/>
      <c r="BB822" s="71"/>
      <c r="BC822" s="54"/>
      <c r="BD822" s="41">
        <v>4</v>
      </c>
      <c r="BE822" s="52">
        <v>41</v>
      </c>
      <c r="BF822" s="62">
        <v>4161</v>
      </c>
      <c r="BG822" s="278" t="s">
        <v>50</v>
      </c>
    </row>
    <row r="823" spans="1:59" s="63" customFormat="1" ht="12.75" x14ac:dyDescent="0.2">
      <c r="A823" s="196">
        <v>4</v>
      </c>
      <c r="B823" s="197" t="s">
        <v>422</v>
      </c>
      <c r="C823" s="208">
        <v>41</v>
      </c>
      <c r="D823" s="209" t="s">
        <v>423</v>
      </c>
      <c r="E823" s="210">
        <v>4161</v>
      </c>
      <c r="F823" s="211" t="s">
        <v>496</v>
      </c>
      <c r="G823" s="231" t="s">
        <v>577</v>
      </c>
      <c r="H823" s="85" t="s">
        <v>51</v>
      </c>
      <c r="I823" s="223"/>
      <c r="J823" s="73"/>
      <c r="K823" s="73"/>
      <c r="L823" s="73"/>
      <c r="M823" s="74"/>
      <c r="N823" s="248">
        <f>SUM(N824:N831)</f>
        <v>8</v>
      </c>
      <c r="O823" s="293">
        <f>SUM(O824:O831)</f>
        <v>1</v>
      </c>
      <c r="P823" s="292"/>
      <c r="Q823" s="87"/>
      <c r="R823" s="87"/>
      <c r="S823" s="87"/>
      <c r="T823" s="87"/>
      <c r="U823" s="87"/>
      <c r="V823" s="87"/>
      <c r="W823" s="87"/>
      <c r="X823" s="87"/>
      <c r="Y823" s="88"/>
      <c r="Z823" s="119">
        <f>SUM(Z824:Z831)</f>
        <v>12500</v>
      </c>
      <c r="AA823" s="120"/>
      <c r="AB823" s="111"/>
      <c r="AC823" s="111"/>
      <c r="AD823" s="111"/>
      <c r="AE823" s="111"/>
      <c r="AF823" s="111"/>
      <c r="AG823" s="111"/>
      <c r="AH823" s="111"/>
      <c r="AI823" s="111"/>
      <c r="AJ823" s="120"/>
      <c r="AK823" s="119">
        <f>SUM(AK824:AK831)</f>
        <v>0</v>
      </c>
      <c r="AL823" s="120"/>
      <c r="AM823" s="111"/>
      <c r="AN823" s="111"/>
      <c r="AO823" s="111"/>
      <c r="AP823" s="111"/>
      <c r="AQ823" s="111"/>
      <c r="AR823" s="111"/>
      <c r="AS823" s="111"/>
      <c r="AT823" s="111"/>
      <c r="AU823" s="111"/>
      <c r="AV823" s="111"/>
      <c r="AW823" s="120"/>
      <c r="AX823" s="119">
        <f>SUM(AX824:AX831)</f>
        <v>71.875</v>
      </c>
      <c r="AY823" s="88"/>
      <c r="AZ823" s="79"/>
      <c r="BA823" s="80"/>
      <c r="BB823" s="71"/>
      <c r="BC823" s="54"/>
      <c r="BD823" s="41">
        <v>4</v>
      </c>
      <c r="BE823" s="52">
        <v>41</v>
      </c>
      <c r="BF823" s="62">
        <v>4161</v>
      </c>
      <c r="BG823" s="279" t="s">
        <v>51</v>
      </c>
    </row>
    <row r="824" spans="1:59" s="63" customFormat="1" ht="12.75" x14ac:dyDescent="0.2">
      <c r="A824" s="196">
        <v>4</v>
      </c>
      <c r="B824" s="197" t="s">
        <v>422</v>
      </c>
      <c r="C824" s="208">
        <v>41</v>
      </c>
      <c r="D824" s="209" t="s">
        <v>423</v>
      </c>
      <c r="E824" s="210">
        <v>4161</v>
      </c>
      <c r="F824" s="211" t="s">
        <v>496</v>
      </c>
      <c r="G824" s="231" t="s">
        <v>577</v>
      </c>
      <c r="H824" s="89" t="s">
        <v>52</v>
      </c>
      <c r="I824" s="90" t="s">
        <v>497</v>
      </c>
      <c r="J824" s="90" t="s">
        <v>498</v>
      </c>
      <c r="K824" s="90" t="s">
        <v>64</v>
      </c>
      <c r="L824" s="90" t="s">
        <v>119</v>
      </c>
      <c r="M824" s="91"/>
      <c r="N824" s="312">
        <v>1</v>
      </c>
      <c r="O824" s="313">
        <f>N824/N$823</f>
        <v>0.125</v>
      </c>
      <c r="P824" s="104"/>
      <c r="Q824" s="92"/>
      <c r="R824" s="92"/>
      <c r="S824" s="92"/>
      <c r="T824" s="92"/>
      <c r="U824" s="92"/>
      <c r="V824" s="92"/>
      <c r="W824" s="92"/>
      <c r="X824" s="109">
        <f t="shared" ref="X824:X831" si="110">P824*P$7+Q824*Q$7+R824*R$7+S824*S$7+T824*T$7+U824*U$7+V824*V$7+W824*W$7</f>
        <v>0</v>
      </c>
      <c r="Y824" s="83"/>
      <c r="Z824" s="110">
        <f t="shared" ref="Z824:Z831" si="111">X824*$O824</f>
        <v>0</v>
      </c>
      <c r="AA824" s="111"/>
      <c r="AB824" s="92"/>
      <c r="AC824" s="92"/>
      <c r="AD824" s="92"/>
      <c r="AE824" s="92"/>
      <c r="AF824" s="92"/>
      <c r="AG824" s="92"/>
      <c r="AH824" s="92"/>
      <c r="AI824" s="109">
        <f t="shared" ref="AI824:AI831" si="112">AB824*AB$7+AC824*AC$7+AD824*AD$7+AE824*AE$7+AF824*AF$7+AG824*AG$7+AH824*AH$7</f>
        <v>0</v>
      </c>
      <c r="AJ824" s="83"/>
      <c r="AK824" s="110">
        <f t="shared" ref="AK824:AK831" si="113">AI824*$O824</f>
        <v>0</v>
      </c>
      <c r="AL824" s="111"/>
      <c r="AM824" s="92"/>
      <c r="AN824" s="92"/>
      <c r="AO824" s="92">
        <v>1</v>
      </c>
      <c r="AP824" s="92"/>
      <c r="AQ824" s="92"/>
      <c r="AR824" s="92"/>
      <c r="AS824" s="92"/>
      <c r="AT824" s="92"/>
      <c r="AU824" s="92"/>
      <c r="AV824" s="109">
        <f t="shared" ref="AV824:AV831" si="114">AM824*AM$7+AN824*AN$7+AO824*AO$7+AP824*AP$7+AQ824*AQ$7+AR824*AR$7+AS824*AS$7+AT824*AT$7+AU824*AU$7</f>
        <v>50</v>
      </c>
      <c r="AW824" s="75"/>
      <c r="AX824" s="110">
        <f t="shared" ref="AX824:AX831" si="115">AV824*$O824</f>
        <v>6.25</v>
      </c>
      <c r="AY824" s="111"/>
      <c r="AZ824" s="93"/>
      <c r="BA824" s="94" t="s">
        <v>159</v>
      </c>
      <c r="BB824" s="71"/>
      <c r="BC824" s="54"/>
      <c r="BD824" s="41">
        <v>4</v>
      </c>
      <c r="BE824" s="52">
        <v>41</v>
      </c>
      <c r="BF824" s="62">
        <v>4161</v>
      </c>
      <c r="BG824" s="280" t="s">
        <v>52</v>
      </c>
    </row>
    <row r="825" spans="1:59" s="63" customFormat="1" ht="24" x14ac:dyDescent="0.2">
      <c r="A825" s="196">
        <v>4</v>
      </c>
      <c r="B825" s="197" t="s">
        <v>422</v>
      </c>
      <c r="C825" s="208">
        <v>41</v>
      </c>
      <c r="D825" s="209" t="s">
        <v>423</v>
      </c>
      <c r="E825" s="210">
        <v>4161</v>
      </c>
      <c r="F825" s="211" t="s">
        <v>496</v>
      </c>
      <c r="G825" s="231" t="s">
        <v>577</v>
      </c>
      <c r="H825" s="89"/>
      <c r="I825" s="90" t="s">
        <v>471</v>
      </c>
      <c r="J825" s="90" t="s">
        <v>499</v>
      </c>
      <c r="K825" s="90" t="s">
        <v>129</v>
      </c>
      <c r="L825" s="90"/>
      <c r="M825" s="91"/>
      <c r="N825" s="312">
        <v>1</v>
      </c>
      <c r="O825" s="313">
        <f t="shared" ref="O825:O831" si="116">N825/N$823</f>
        <v>0.125</v>
      </c>
      <c r="P825" s="104"/>
      <c r="Q825" s="92"/>
      <c r="R825" s="92"/>
      <c r="S825" s="92"/>
      <c r="T825" s="92"/>
      <c r="U825" s="92"/>
      <c r="V825" s="92"/>
      <c r="W825" s="92">
        <v>1</v>
      </c>
      <c r="X825" s="109">
        <f t="shared" si="110"/>
        <v>25000</v>
      </c>
      <c r="Y825" s="83"/>
      <c r="Z825" s="110">
        <f t="shared" si="111"/>
        <v>3125</v>
      </c>
      <c r="AA825" s="111"/>
      <c r="AB825" s="92"/>
      <c r="AC825" s="92"/>
      <c r="AD825" s="92"/>
      <c r="AE825" s="92"/>
      <c r="AF825" s="92"/>
      <c r="AG825" s="92"/>
      <c r="AH825" s="92"/>
      <c r="AI825" s="109">
        <f t="shared" si="112"/>
        <v>0</v>
      </c>
      <c r="AJ825" s="83"/>
      <c r="AK825" s="110">
        <f t="shared" si="113"/>
        <v>0</v>
      </c>
      <c r="AL825" s="111"/>
      <c r="AM825" s="92"/>
      <c r="AN825" s="92"/>
      <c r="AO825" s="92"/>
      <c r="AP825" s="92">
        <v>1</v>
      </c>
      <c r="AQ825" s="92"/>
      <c r="AR825" s="92"/>
      <c r="AS825" s="92"/>
      <c r="AT825" s="92"/>
      <c r="AU825" s="92"/>
      <c r="AV825" s="109">
        <f t="shared" si="114"/>
        <v>100</v>
      </c>
      <c r="AW825" s="75"/>
      <c r="AX825" s="110">
        <f t="shared" si="115"/>
        <v>12.5</v>
      </c>
      <c r="AY825" s="111"/>
      <c r="AZ825" s="93"/>
      <c r="BA825" s="94" t="s">
        <v>159</v>
      </c>
      <c r="BB825" s="71"/>
      <c r="BC825" s="54"/>
      <c r="BD825" s="41">
        <v>4</v>
      </c>
      <c r="BE825" s="52">
        <v>41</v>
      </c>
      <c r="BF825" s="62">
        <v>4161</v>
      </c>
      <c r="BG825" s="280" t="s">
        <v>52</v>
      </c>
    </row>
    <row r="826" spans="1:59" s="63" customFormat="1" ht="12.75" x14ac:dyDescent="0.2">
      <c r="A826" s="196">
        <v>4</v>
      </c>
      <c r="B826" s="197" t="s">
        <v>422</v>
      </c>
      <c r="C826" s="208">
        <v>41</v>
      </c>
      <c r="D826" s="209" t="s">
        <v>423</v>
      </c>
      <c r="E826" s="210">
        <v>4161</v>
      </c>
      <c r="F826" s="211" t="s">
        <v>496</v>
      </c>
      <c r="G826" s="231" t="s">
        <v>577</v>
      </c>
      <c r="H826" s="89"/>
      <c r="I826" s="90" t="s">
        <v>500</v>
      </c>
      <c r="J826" s="90" t="s">
        <v>501</v>
      </c>
      <c r="K826" s="90" t="s">
        <v>60</v>
      </c>
      <c r="L826" s="90"/>
      <c r="M826" s="91"/>
      <c r="N826" s="312">
        <v>1</v>
      </c>
      <c r="O826" s="313">
        <f t="shared" si="116"/>
        <v>0.125</v>
      </c>
      <c r="P826" s="104"/>
      <c r="Q826" s="92"/>
      <c r="R826" s="92"/>
      <c r="S826" s="92"/>
      <c r="T826" s="92"/>
      <c r="U826" s="92"/>
      <c r="V826" s="92"/>
      <c r="W826" s="92">
        <v>1</v>
      </c>
      <c r="X826" s="109">
        <f t="shared" si="110"/>
        <v>25000</v>
      </c>
      <c r="Y826" s="83"/>
      <c r="Z826" s="110">
        <f t="shared" si="111"/>
        <v>3125</v>
      </c>
      <c r="AA826" s="111"/>
      <c r="AB826" s="92"/>
      <c r="AC826" s="92"/>
      <c r="AD826" s="92"/>
      <c r="AE826" s="92"/>
      <c r="AF826" s="92"/>
      <c r="AG826" s="92"/>
      <c r="AH826" s="92"/>
      <c r="AI826" s="109">
        <f t="shared" si="112"/>
        <v>0</v>
      </c>
      <c r="AJ826" s="83"/>
      <c r="AK826" s="110">
        <f t="shared" si="113"/>
        <v>0</v>
      </c>
      <c r="AL826" s="111"/>
      <c r="AM826" s="92"/>
      <c r="AN826" s="92"/>
      <c r="AO826" s="92"/>
      <c r="AP826" s="92">
        <v>1</v>
      </c>
      <c r="AQ826" s="92"/>
      <c r="AR826" s="92"/>
      <c r="AS826" s="92"/>
      <c r="AT826" s="92"/>
      <c r="AU826" s="92"/>
      <c r="AV826" s="109">
        <f t="shared" si="114"/>
        <v>100</v>
      </c>
      <c r="AW826" s="75"/>
      <c r="AX826" s="110">
        <f t="shared" si="115"/>
        <v>12.5</v>
      </c>
      <c r="AY826" s="111"/>
      <c r="AZ826" s="93"/>
      <c r="BA826" s="94" t="s">
        <v>159</v>
      </c>
      <c r="BB826" s="71"/>
      <c r="BC826" s="54"/>
      <c r="BD826" s="41">
        <v>4</v>
      </c>
      <c r="BE826" s="52">
        <v>41</v>
      </c>
      <c r="BF826" s="62">
        <v>4161</v>
      </c>
      <c r="BG826" s="280" t="s">
        <v>52</v>
      </c>
    </row>
    <row r="827" spans="1:59" s="63" customFormat="1" ht="36" x14ac:dyDescent="0.2">
      <c r="A827" s="196">
        <v>4</v>
      </c>
      <c r="B827" s="197" t="s">
        <v>422</v>
      </c>
      <c r="C827" s="208">
        <v>41</v>
      </c>
      <c r="D827" s="209" t="s">
        <v>423</v>
      </c>
      <c r="E827" s="210">
        <v>4161</v>
      </c>
      <c r="F827" s="211" t="s">
        <v>496</v>
      </c>
      <c r="G827" s="231" t="s">
        <v>577</v>
      </c>
      <c r="H827" s="89"/>
      <c r="I827" s="90" t="s">
        <v>430</v>
      </c>
      <c r="J827" s="90" t="s">
        <v>502</v>
      </c>
      <c r="K827" s="90" t="s">
        <v>64</v>
      </c>
      <c r="L827" s="90" t="s">
        <v>119</v>
      </c>
      <c r="M827" s="91"/>
      <c r="N827" s="312">
        <v>1</v>
      </c>
      <c r="O827" s="313">
        <f t="shared" si="116"/>
        <v>0.125</v>
      </c>
      <c r="P827" s="104"/>
      <c r="Q827" s="92"/>
      <c r="R827" s="92"/>
      <c r="S827" s="92"/>
      <c r="T827" s="92"/>
      <c r="U827" s="92"/>
      <c r="V827" s="92"/>
      <c r="W827" s="92"/>
      <c r="X827" s="109">
        <f t="shared" si="110"/>
        <v>0</v>
      </c>
      <c r="Y827" s="83"/>
      <c r="Z827" s="110">
        <f t="shared" si="111"/>
        <v>0</v>
      </c>
      <c r="AA827" s="111"/>
      <c r="AB827" s="92"/>
      <c r="AC827" s="92"/>
      <c r="AD827" s="92"/>
      <c r="AE827" s="92"/>
      <c r="AF827" s="92"/>
      <c r="AG827" s="92"/>
      <c r="AH827" s="92"/>
      <c r="AI827" s="109">
        <f t="shared" si="112"/>
        <v>0</v>
      </c>
      <c r="AJ827" s="83"/>
      <c r="AK827" s="110">
        <f t="shared" si="113"/>
        <v>0</v>
      </c>
      <c r="AL827" s="111"/>
      <c r="AM827" s="92"/>
      <c r="AN827" s="92"/>
      <c r="AO827" s="92">
        <v>1</v>
      </c>
      <c r="AP827" s="92"/>
      <c r="AQ827" s="92"/>
      <c r="AR827" s="92"/>
      <c r="AS827" s="92"/>
      <c r="AT827" s="92"/>
      <c r="AU827" s="92"/>
      <c r="AV827" s="109">
        <f t="shared" si="114"/>
        <v>50</v>
      </c>
      <c r="AW827" s="75"/>
      <c r="AX827" s="110">
        <f t="shared" si="115"/>
        <v>6.25</v>
      </c>
      <c r="AY827" s="111"/>
      <c r="AZ827" s="93"/>
      <c r="BA827" s="94" t="s">
        <v>131</v>
      </c>
      <c r="BB827" s="71"/>
      <c r="BC827" s="54"/>
      <c r="BD827" s="41">
        <v>4</v>
      </c>
      <c r="BE827" s="52">
        <v>41</v>
      </c>
      <c r="BF827" s="62">
        <v>4161</v>
      </c>
      <c r="BG827" s="280" t="s">
        <v>52</v>
      </c>
    </row>
    <row r="828" spans="1:59" s="63" customFormat="1" ht="24" x14ac:dyDescent="0.2">
      <c r="A828" s="196">
        <v>4</v>
      </c>
      <c r="B828" s="197" t="s">
        <v>422</v>
      </c>
      <c r="C828" s="208">
        <v>41</v>
      </c>
      <c r="D828" s="209" t="s">
        <v>423</v>
      </c>
      <c r="E828" s="210">
        <v>4161</v>
      </c>
      <c r="F828" s="211" t="s">
        <v>496</v>
      </c>
      <c r="G828" s="231" t="s">
        <v>577</v>
      </c>
      <c r="H828" s="89"/>
      <c r="I828" s="90" t="s">
        <v>503</v>
      </c>
      <c r="J828" s="90" t="s">
        <v>504</v>
      </c>
      <c r="K828" s="90" t="s">
        <v>64</v>
      </c>
      <c r="L828" s="90" t="s">
        <v>147</v>
      </c>
      <c r="M828" s="91"/>
      <c r="N828" s="312">
        <v>1</v>
      </c>
      <c r="O828" s="313">
        <f t="shared" si="116"/>
        <v>0.125</v>
      </c>
      <c r="P828" s="104"/>
      <c r="Q828" s="92"/>
      <c r="R828" s="92"/>
      <c r="S828" s="92"/>
      <c r="T828" s="92"/>
      <c r="U828" s="92"/>
      <c r="V828" s="92"/>
      <c r="W828" s="92"/>
      <c r="X828" s="109">
        <f t="shared" si="110"/>
        <v>0</v>
      </c>
      <c r="Y828" s="83"/>
      <c r="Z828" s="110">
        <f t="shared" si="111"/>
        <v>0</v>
      </c>
      <c r="AA828" s="111"/>
      <c r="AB828" s="92"/>
      <c r="AC828" s="92"/>
      <c r="AD828" s="92"/>
      <c r="AE828" s="92"/>
      <c r="AF828" s="92"/>
      <c r="AG828" s="92"/>
      <c r="AH828" s="92"/>
      <c r="AI828" s="109">
        <f t="shared" si="112"/>
        <v>0</v>
      </c>
      <c r="AJ828" s="83"/>
      <c r="AK828" s="110">
        <f t="shared" si="113"/>
        <v>0</v>
      </c>
      <c r="AL828" s="111"/>
      <c r="AM828" s="92"/>
      <c r="AN828" s="92"/>
      <c r="AO828" s="92">
        <v>1</v>
      </c>
      <c r="AP828" s="92"/>
      <c r="AQ828" s="92"/>
      <c r="AR828" s="92"/>
      <c r="AS828" s="92"/>
      <c r="AT828" s="92"/>
      <c r="AU828" s="92"/>
      <c r="AV828" s="109">
        <f t="shared" si="114"/>
        <v>50</v>
      </c>
      <c r="AW828" s="75"/>
      <c r="AX828" s="110">
        <f t="shared" si="115"/>
        <v>6.25</v>
      </c>
      <c r="AY828" s="111"/>
      <c r="AZ828" s="93"/>
      <c r="BA828" s="94" t="s">
        <v>131</v>
      </c>
      <c r="BB828" s="71"/>
      <c r="BC828" s="54"/>
      <c r="BD828" s="41">
        <v>4</v>
      </c>
      <c r="BE828" s="52">
        <v>41</v>
      </c>
      <c r="BF828" s="62">
        <v>4161</v>
      </c>
      <c r="BG828" s="280" t="s">
        <v>52</v>
      </c>
    </row>
    <row r="829" spans="1:59" s="63" customFormat="1" ht="12.75" x14ac:dyDescent="0.2">
      <c r="A829" s="196">
        <v>4</v>
      </c>
      <c r="B829" s="197" t="s">
        <v>422</v>
      </c>
      <c r="C829" s="208">
        <v>41</v>
      </c>
      <c r="D829" s="209" t="s">
        <v>423</v>
      </c>
      <c r="E829" s="210">
        <v>4161</v>
      </c>
      <c r="F829" s="211" t="s">
        <v>496</v>
      </c>
      <c r="G829" s="231" t="s">
        <v>577</v>
      </c>
      <c r="H829" s="89"/>
      <c r="I829" s="90" t="s">
        <v>505</v>
      </c>
      <c r="J829" s="90" t="s">
        <v>506</v>
      </c>
      <c r="K829" s="90" t="s">
        <v>73</v>
      </c>
      <c r="L829" s="90" t="s">
        <v>69</v>
      </c>
      <c r="M829" s="91"/>
      <c r="N829" s="312">
        <v>1</v>
      </c>
      <c r="O829" s="313">
        <f t="shared" si="116"/>
        <v>0.125</v>
      </c>
      <c r="P829" s="104"/>
      <c r="Q829" s="92"/>
      <c r="R829" s="92"/>
      <c r="S829" s="92"/>
      <c r="T829" s="92"/>
      <c r="U829" s="92"/>
      <c r="V829" s="92"/>
      <c r="W829" s="92">
        <v>1</v>
      </c>
      <c r="X829" s="109">
        <f t="shared" si="110"/>
        <v>25000</v>
      </c>
      <c r="Y829" s="83"/>
      <c r="Z829" s="110">
        <f t="shared" si="111"/>
        <v>3125</v>
      </c>
      <c r="AA829" s="111"/>
      <c r="AB829" s="92"/>
      <c r="AC829" s="92"/>
      <c r="AD829" s="92"/>
      <c r="AE829" s="92"/>
      <c r="AF829" s="92"/>
      <c r="AG829" s="92"/>
      <c r="AH829" s="92"/>
      <c r="AI829" s="109">
        <f t="shared" si="112"/>
        <v>0</v>
      </c>
      <c r="AJ829" s="83"/>
      <c r="AK829" s="110">
        <f t="shared" si="113"/>
        <v>0</v>
      </c>
      <c r="AL829" s="111"/>
      <c r="AM829" s="92"/>
      <c r="AN829" s="92"/>
      <c r="AO829" s="92"/>
      <c r="AP829" s="92">
        <v>1</v>
      </c>
      <c r="AQ829" s="92"/>
      <c r="AR829" s="92"/>
      <c r="AS829" s="92"/>
      <c r="AT829" s="92"/>
      <c r="AU829" s="92"/>
      <c r="AV829" s="109">
        <f t="shared" si="114"/>
        <v>100</v>
      </c>
      <c r="AW829" s="75"/>
      <c r="AX829" s="110">
        <f t="shared" si="115"/>
        <v>12.5</v>
      </c>
      <c r="AY829" s="111"/>
      <c r="AZ829" s="93"/>
      <c r="BA829" s="94" t="s">
        <v>131</v>
      </c>
      <c r="BB829" s="71"/>
      <c r="BC829" s="54"/>
      <c r="BD829" s="41">
        <v>4</v>
      </c>
      <c r="BE829" s="52">
        <v>41</v>
      </c>
      <c r="BF829" s="62">
        <v>4161</v>
      </c>
      <c r="BG829" s="280" t="s">
        <v>52</v>
      </c>
    </row>
    <row r="830" spans="1:59" s="63" customFormat="1" ht="12.75" x14ac:dyDescent="0.2">
      <c r="A830" s="196">
        <v>4</v>
      </c>
      <c r="B830" s="197" t="s">
        <v>422</v>
      </c>
      <c r="C830" s="208">
        <v>41</v>
      </c>
      <c r="D830" s="209" t="s">
        <v>423</v>
      </c>
      <c r="E830" s="210">
        <v>4161</v>
      </c>
      <c r="F830" s="211" t="s">
        <v>496</v>
      </c>
      <c r="G830" s="231" t="s">
        <v>577</v>
      </c>
      <c r="H830" s="89"/>
      <c r="I830" s="90" t="s">
        <v>507</v>
      </c>
      <c r="J830" s="90" t="s">
        <v>508</v>
      </c>
      <c r="K830" s="90" t="s">
        <v>64</v>
      </c>
      <c r="L830" s="90" t="s">
        <v>136</v>
      </c>
      <c r="M830" s="91"/>
      <c r="N830" s="312">
        <v>1</v>
      </c>
      <c r="O830" s="313">
        <f t="shared" si="116"/>
        <v>0.125</v>
      </c>
      <c r="P830" s="104"/>
      <c r="Q830" s="92"/>
      <c r="R830" s="92"/>
      <c r="S830" s="92"/>
      <c r="T830" s="92"/>
      <c r="U830" s="92"/>
      <c r="V830" s="92"/>
      <c r="W830" s="92"/>
      <c r="X830" s="109">
        <f t="shared" si="110"/>
        <v>0</v>
      </c>
      <c r="Y830" s="83"/>
      <c r="Z830" s="110">
        <f t="shared" si="111"/>
        <v>0</v>
      </c>
      <c r="AA830" s="111"/>
      <c r="AB830" s="92"/>
      <c r="AC830" s="92"/>
      <c r="AD830" s="92"/>
      <c r="AE830" s="92"/>
      <c r="AF830" s="92"/>
      <c r="AG830" s="92"/>
      <c r="AH830" s="92"/>
      <c r="AI830" s="109">
        <f t="shared" si="112"/>
        <v>0</v>
      </c>
      <c r="AJ830" s="83"/>
      <c r="AK830" s="110">
        <f t="shared" si="113"/>
        <v>0</v>
      </c>
      <c r="AL830" s="111"/>
      <c r="AM830" s="92"/>
      <c r="AN830" s="92">
        <v>1</v>
      </c>
      <c r="AO830" s="92"/>
      <c r="AP830" s="92"/>
      <c r="AQ830" s="92"/>
      <c r="AR830" s="92"/>
      <c r="AS830" s="92"/>
      <c r="AT830" s="92"/>
      <c r="AU830" s="92"/>
      <c r="AV830" s="109">
        <f t="shared" si="114"/>
        <v>25</v>
      </c>
      <c r="AW830" s="75"/>
      <c r="AX830" s="110">
        <f t="shared" si="115"/>
        <v>3.125</v>
      </c>
      <c r="AY830" s="111"/>
      <c r="AZ830" s="93"/>
      <c r="BA830" s="94" t="s">
        <v>131</v>
      </c>
      <c r="BB830" s="71"/>
      <c r="BC830" s="54"/>
      <c r="BD830" s="41">
        <v>4</v>
      </c>
      <c r="BE830" s="52">
        <v>41</v>
      </c>
      <c r="BF830" s="62">
        <v>4161</v>
      </c>
      <c r="BG830" s="280" t="s">
        <v>52</v>
      </c>
    </row>
    <row r="831" spans="1:59" s="63" customFormat="1" ht="24" x14ac:dyDescent="0.2">
      <c r="A831" s="196">
        <v>4</v>
      </c>
      <c r="B831" s="197" t="s">
        <v>422</v>
      </c>
      <c r="C831" s="208">
        <v>41</v>
      </c>
      <c r="D831" s="209" t="s">
        <v>423</v>
      </c>
      <c r="E831" s="210">
        <v>4161</v>
      </c>
      <c r="F831" s="211" t="s">
        <v>496</v>
      </c>
      <c r="G831" s="231" t="s">
        <v>577</v>
      </c>
      <c r="H831" s="89"/>
      <c r="I831" s="90" t="s">
        <v>509</v>
      </c>
      <c r="J831" s="90" t="s">
        <v>510</v>
      </c>
      <c r="K831" s="90" t="s">
        <v>511</v>
      </c>
      <c r="L831" s="90"/>
      <c r="M831" s="91"/>
      <c r="N831" s="312">
        <v>1</v>
      </c>
      <c r="O831" s="313">
        <f t="shared" si="116"/>
        <v>0.125</v>
      </c>
      <c r="P831" s="104"/>
      <c r="Q831" s="92"/>
      <c r="R831" s="92"/>
      <c r="S831" s="92"/>
      <c r="T831" s="92"/>
      <c r="U831" s="92"/>
      <c r="V831" s="92"/>
      <c r="W831" s="92">
        <v>1</v>
      </c>
      <c r="X831" s="109">
        <f t="shared" si="110"/>
        <v>25000</v>
      </c>
      <c r="Y831" s="83"/>
      <c r="Z831" s="110">
        <f t="shared" si="111"/>
        <v>3125</v>
      </c>
      <c r="AA831" s="111"/>
      <c r="AB831" s="92"/>
      <c r="AC831" s="92"/>
      <c r="AD831" s="92"/>
      <c r="AE831" s="92"/>
      <c r="AF831" s="92"/>
      <c r="AG831" s="92"/>
      <c r="AH831" s="92"/>
      <c r="AI831" s="109">
        <f t="shared" si="112"/>
        <v>0</v>
      </c>
      <c r="AJ831" s="83"/>
      <c r="AK831" s="110">
        <f t="shared" si="113"/>
        <v>0</v>
      </c>
      <c r="AL831" s="111"/>
      <c r="AM831" s="92"/>
      <c r="AN831" s="92"/>
      <c r="AO831" s="92"/>
      <c r="AP831" s="92">
        <v>1</v>
      </c>
      <c r="AQ831" s="92"/>
      <c r="AR831" s="92"/>
      <c r="AS831" s="92"/>
      <c r="AT831" s="92"/>
      <c r="AU831" s="92"/>
      <c r="AV831" s="109">
        <f t="shared" si="114"/>
        <v>100</v>
      </c>
      <c r="AW831" s="75"/>
      <c r="AX831" s="110">
        <f t="shared" si="115"/>
        <v>12.5</v>
      </c>
      <c r="AY831" s="111"/>
      <c r="AZ831" s="93"/>
      <c r="BA831" s="94" t="s">
        <v>131</v>
      </c>
      <c r="BB831" s="71"/>
      <c r="BC831" s="54"/>
      <c r="BD831" s="41">
        <v>4</v>
      </c>
      <c r="BE831" s="52">
        <v>41</v>
      </c>
      <c r="BF831" s="62">
        <v>4161</v>
      </c>
      <c r="BG831" s="280" t="s">
        <v>52</v>
      </c>
    </row>
    <row r="832" spans="1:59" s="63" customFormat="1" ht="12.75" x14ac:dyDescent="0.2">
      <c r="A832" s="196">
        <v>4</v>
      </c>
      <c r="B832" s="197" t="s">
        <v>422</v>
      </c>
      <c r="C832" s="208">
        <v>41</v>
      </c>
      <c r="D832" s="209" t="s">
        <v>423</v>
      </c>
      <c r="E832" s="210">
        <v>4161</v>
      </c>
      <c r="F832" s="211" t="s">
        <v>496</v>
      </c>
      <c r="G832" s="231" t="s">
        <v>577</v>
      </c>
      <c r="H832" s="65"/>
      <c r="I832" s="222"/>
      <c r="J832" s="66"/>
      <c r="K832" s="66"/>
      <c r="L832" s="66"/>
      <c r="M832" s="64"/>
      <c r="N832" s="304"/>
      <c r="O832" s="305"/>
      <c r="P832" s="127"/>
      <c r="Q832" s="67"/>
      <c r="R832" s="67"/>
      <c r="S832" s="67"/>
      <c r="T832" s="67"/>
      <c r="U832" s="67"/>
      <c r="V832" s="67"/>
      <c r="W832" s="67"/>
      <c r="X832" s="67"/>
      <c r="Y832" s="68"/>
      <c r="Z832" s="68"/>
      <c r="AA832" s="68"/>
      <c r="AB832" s="67"/>
      <c r="AC832" s="67"/>
      <c r="AD832" s="67"/>
      <c r="AE832" s="67"/>
      <c r="AF832" s="67"/>
      <c r="AG832" s="67"/>
      <c r="AH832" s="67"/>
      <c r="AI832" s="67"/>
      <c r="AJ832" s="68"/>
      <c r="AK832" s="68"/>
      <c r="AL832" s="68"/>
      <c r="AM832" s="67"/>
      <c r="AN832" s="67"/>
      <c r="AO832" s="67"/>
      <c r="AP832" s="67"/>
      <c r="AQ832" s="67"/>
      <c r="AR832" s="67"/>
      <c r="AS832" s="67"/>
      <c r="AT832" s="67"/>
      <c r="AU832" s="67"/>
      <c r="AV832" s="67"/>
      <c r="AW832" s="67"/>
      <c r="AX832" s="68"/>
      <c r="AY832" s="68"/>
      <c r="AZ832" s="69"/>
      <c r="BA832" s="70"/>
      <c r="BB832" s="71"/>
      <c r="BC832" s="54"/>
      <c r="BD832" s="41">
        <v>4</v>
      </c>
      <c r="BE832" s="52">
        <v>41</v>
      </c>
      <c r="BF832" s="62">
        <v>4161</v>
      </c>
      <c r="BG832" s="275"/>
    </row>
    <row r="833" spans="1:59" s="63" customFormat="1" ht="12.75" x14ac:dyDescent="0.2">
      <c r="A833" s="196">
        <v>4</v>
      </c>
      <c r="B833" s="197" t="s">
        <v>422</v>
      </c>
      <c r="C833" s="208">
        <v>41</v>
      </c>
      <c r="D833" s="209" t="s">
        <v>423</v>
      </c>
      <c r="E833" s="210">
        <v>4161</v>
      </c>
      <c r="F833" s="211" t="s">
        <v>496</v>
      </c>
      <c r="G833" s="230"/>
      <c r="H833" s="56"/>
      <c r="I833" s="221"/>
      <c r="J833" s="57"/>
      <c r="K833" s="57"/>
      <c r="L833" s="57"/>
      <c r="M833" s="55"/>
      <c r="N833" s="303"/>
      <c r="O833" s="245"/>
      <c r="P833" s="122"/>
      <c r="Q833" s="58"/>
      <c r="R833" s="58"/>
      <c r="S833" s="58"/>
      <c r="T833" s="58"/>
      <c r="U833" s="58"/>
      <c r="V833" s="58"/>
      <c r="W833" s="58"/>
      <c r="X833" s="58"/>
      <c r="Y833" s="59"/>
      <c r="Z833" s="59"/>
      <c r="AA833" s="59"/>
      <c r="AB833" s="58"/>
      <c r="AC833" s="58"/>
      <c r="AD833" s="58"/>
      <c r="AE833" s="58"/>
      <c r="AF833" s="58"/>
      <c r="AG833" s="58"/>
      <c r="AH833" s="58"/>
      <c r="AI833" s="58"/>
      <c r="AJ833" s="59"/>
      <c r="AK833" s="59"/>
      <c r="AL833" s="59"/>
      <c r="AM833" s="58"/>
      <c r="AN833" s="58"/>
      <c r="AO833" s="58"/>
      <c r="AP833" s="58"/>
      <c r="AQ833" s="58"/>
      <c r="AR833" s="58"/>
      <c r="AS833" s="58"/>
      <c r="AT833" s="58"/>
      <c r="AU833" s="58"/>
      <c r="AV833" s="58"/>
      <c r="AW833" s="58"/>
      <c r="AX833" s="59"/>
      <c r="AY833" s="59"/>
      <c r="AZ833" s="60"/>
      <c r="BA833" s="61"/>
      <c r="BB833" s="54"/>
      <c r="BC833" s="54"/>
      <c r="BD833" s="41">
        <v>4</v>
      </c>
      <c r="BE833" s="52">
        <v>41</v>
      </c>
      <c r="BF833" s="62">
        <v>4161</v>
      </c>
      <c r="BG833" s="274"/>
    </row>
    <row r="834" spans="1:59" s="63" customFormat="1" ht="12.75" x14ac:dyDescent="0.2">
      <c r="A834" s="196">
        <v>4</v>
      </c>
      <c r="B834" s="197" t="s">
        <v>422</v>
      </c>
      <c r="C834" s="208">
        <v>41</v>
      </c>
      <c r="D834" s="209" t="s">
        <v>423</v>
      </c>
      <c r="E834" s="212">
        <v>4171</v>
      </c>
      <c r="F834" s="213" t="s">
        <v>512</v>
      </c>
      <c r="G834" s="232"/>
      <c r="H834" s="97"/>
      <c r="I834" s="224"/>
      <c r="J834" s="98"/>
      <c r="K834" s="98"/>
      <c r="L834" s="98"/>
      <c r="M834" s="96"/>
      <c r="N834" s="307"/>
      <c r="O834" s="246"/>
      <c r="P834" s="124"/>
      <c r="Q834" s="124"/>
      <c r="R834" s="124"/>
      <c r="S834" s="124"/>
      <c r="T834" s="124"/>
      <c r="U834" s="124"/>
      <c r="V834" s="124"/>
      <c r="W834" s="124"/>
      <c r="X834" s="124"/>
      <c r="Y834" s="100"/>
      <c r="Z834" s="125"/>
      <c r="AA834" s="125"/>
      <c r="AB834" s="124"/>
      <c r="AC834" s="124"/>
      <c r="AD834" s="124"/>
      <c r="AE834" s="124"/>
      <c r="AF834" s="124"/>
      <c r="AG834" s="124"/>
      <c r="AH834" s="124"/>
      <c r="AI834" s="124"/>
      <c r="AJ834" s="100"/>
      <c r="AK834" s="125"/>
      <c r="AL834" s="125"/>
      <c r="AM834" s="124"/>
      <c r="AN834" s="124"/>
      <c r="AO834" s="124"/>
      <c r="AP834" s="124"/>
      <c r="AQ834" s="124"/>
      <c r="AR834" s="124"/>
      <c r="AS834" s="124"/>
      <c r="AT834" s="124"/>
      <c r="AU834" s="124"/>
      <c r="AV834" s="124"/>
      <c r="AW834" s="99"/>
      <c r="AX834" s="125"/>
      <c r="AY834" s="100"/>
      <c r="AZ834" s="101"/>
      <c r="BA834" s="102"/>
      <c r="BB834" s="95"/>
      <c r="BC834" s="95"/>
      <c r="BD834" s="41">
        <v>4</v>
      </c>
      <c r="BE834" s="52">
        <v>41</v>
      </c>
      <c r="BF834" s="103">
        <v>4171</v>
      </c>
      <c r="BG834" s="277"/>
    </row>
    <row r="835" spans="1:59" s="63" customFormat="1" ht="12.75" x14ac:dyDescent="0.2">
      <c r="A835" s="196">
        <v>4</v>
      </c>
      <c r="B835" s="197" t="s">
        <v>422</v>
      </c>
      <c r="C835" s="208">
        <v>41</v>
      </c>
      <c r="D835" s="209" t="s">
        <v>423</v>
      </c>
      <c r="E835" s="212">
        <v>4171</v>
      </c>
      <c r="F835" s="213" t="s">
        <v>512</v>
      </c>
      <c r="G835" s="232"/>
      <c r="H835" s="97"/>
      <c r="I835" s="224"/>
      <c r="J835" s="98"/>
      <c r="K835" s="98"/>
      <c r="L835" s="98"/>
      <c r="M835" s="96"/>
      <c r="N835" s="307"/>
      <c r="O835" s="246"/>
      <c r="P835" s="124"/>
      <c r="Q835" s="99"/>
      <c r="R835" s="99"/>
      <c r="S835" s="99"/>
      <c r="T835" s="99"/>
      <c r="U835" s="99"/>
      <c r="V835" s="99"/>
      <c r="W835" s="99"/>
      <c r="X835" s="99"/>
      <c r="Y835" s="100"/>
      <c r="Z835" s="100"/>
      <c r="AA835" s="100"/>
      <c r="AB835" s="99"/>
      <c r="AC835" s="99"/>
      <c r="AD835" s="99"/>
      <c r="AE835" s="99"/>
      <c r="AF835" s="99"/>
      <c r="AG835" s="99"/>
      <c r="AH835" s="99"/>
      <c r="AI835" s="99"/>
      <c r="AJ835" s="100"/>
      <c r="AK835" s="100"/>
      <c r="AL835" s="100"/>
      <c r="AM835" s="99"/>
      <c r="AN835" s="99"/>
      <c r="AO835" s="99"/>
      <c r="AP835" s="99"/>
      <c r="AQ835" s="99"/>
      <c r="AR835" s="99"/>
      <c r="AS835" s="99"/>
      <c r="AT835" s="99"/>
      <c r="AU835" s="99"/>
      <c r="AV835" s="99"/>
      <c r="AW835" s="99"/>
      <c r="AX835" s="100"/>
      <c r="AY835" s="100"/>
      <c r="AZ835" s="101"/>
      <c r="BA835" s="102"/>
      <c r="BB835" s="95"/>
      <c r="BC835" s="95"/>
      <c r="BD835" s="41">
        <v>4</v>
      </c>
      <c r="BE835" s="52">
        <v>41</v>
      </c>
      <c r="BF835" s="103">
        <v>4171</v>
      </c>
      <c r="BG835" s="277"/>
    </row>
    <row r="836" spans="1:59" s="63" customFormat="1" ht="12.75" x14ac:dyDescent="0.2">
      <c r="A836" s="196">
        <v>4</v>
      </c>
      <c r="B836" s="197" t="s">
        <v>422</v>
      </c>
      <c r="C836" s="208">
        <v>41</v>
      </c>
      <c r="D836" s="209" t="s">
        <v>423</v>
      </c>
      <c r="E836" s="212">
        <v>4171</v>
      </c>
      <c r="F836" s="213" t="s">
        <v>512</v>
      </c>
      <c r="G836" s="231" t="s">
        <v>512</v>
      </c>
      <c r="H836" s="65"/>
      <c r="I836" s="222"/>
      <c r="J836" s="66"/>
      <c r="K836" s="66"/>
      <c r="L836" s="66"/>
      <c r="M836" s="64"/>
      <c r="N836" s="304"/>
      <c r="O836" s="305"/>
      <c r="P836" s="127"/>
      <c r="Q836" s="67"/>
      <c r="R836" s="67"/>
      <c r="S836" s="67"/>
      <c r="T836" s="67"/>
      <c r="U836" s="67"/>
      <c r="V836" s="67"/>
      <c r="W836" s="67"/>
      <c r="X836" s="67"/>
      <c r="Y836" s="68"/>
      <c r="Z836" s="68"/>
      <c r="AA836" s="68"/>
      <c r="AB836" s="67"/>
      <c r="AC836" s="67"/>
      <c r="AD836" s="67"/>
      <c r="AE836" s="67"/>
      <c r="AF836" s="67"/>
      <c r="AG836" s="67"/>
      <c r="AH836" s="67"/>
      <c r="AI836" s="67"/>
      <c r="AJ836" s="68"/>
      <c r="AK836" s="68"/>
      <c r="AL836" s="68"/>
      <c r="AM836" s="67"/>
      <c r="AN836" s="67"/>
      <c r="AO836" s="67"/>
      <c r="AP836" s="67"/>
      <c r="AQ836" s="67"/>
      <c r="AR836" s="67"/>
      <c r="AS836" s="67"/>
      <c r="AT836" s="67"/>
      <c r="AU836" s="67"/>
      <c r="AV836" s="67"/>
      <c r="AW836" s="67"/>
      <c r="AX836" s="68"/>
      <c r="AY836" s="68"/>
      <c r="AZ836" s="69"/>
      <c r="BA836" s="70"/>
      <c r="BB836" s="71"/>
      <c r="BC836" s="95"/>
      <c r="BD836" s="41">
        <v>4</v>
      </c>
      <c r="BE836" s="52">
        <v>41</v>
      </c>
      <c r="BF836" s="103">
        <v>4171</v>
      </c>
      <c r="BG836" s="275"/>
    </row>
    <row r="837" spans="1:59" s="63" customFormat="1" ht="12.75" x14ac:dyDescent="0.2">
      <c r="A837" s="196">
        <v>4</v>
      </c>
      <c r="B837" s="197" t="s">
        <v>422</v>
      </c>
      <c r="C837" s="208">
        <v>41</v>
      </c>
      <c r="D837" s="209" t="s">
        <v>423</v>
      </c>
      <c r="E837" s="212">
        <v>4171</v>
      </c>
      <c r="F837" s="213" t="s">
        <v>512</v>
      </c>
      <c r="G837" s="231" t="s">
        <v>512</v>
      </c>
      <c r="H837" s="72" t="s">
        <v>47</v>
      </c>
      <c r="I837" s="223"/>
      <c r="J837" s="73"/>
      <c r="K837" s="73"/>
      <c r="L837" s="73"/>
      <c r="M837" s="74"/>
      <c r="N837" s="247"/>
      <c r="O837" s="306"/>
      <c r="P837" s="105"/>
      <c r="Q837" s="75"/>
      <c r="R837" s="75"/>
      <c r="S837" s="75"/>
      <c r="T837" s="75"/>
      <c r="U837" s="75"/>
      <c r="V837" s="75"/>
      <c r="W837" s="75"/>
      <c r="X837" s="75"/>
      <c r="Y837" s="76">
        <f>IF(ISNUMBER(VLOOKUP(Y839,P$7:W$7,MATCH(Y839,P$7:W$7))),VLOOKUP(Y839,P$7:W$7,MATCH(Y839,P$7:W$7)),IF(N841=0,"No Data",IF(Y839&gt;0,"&lt;100",0)))</f>
        <v>5000</v>
      </c>
      <c r="Z837" s="77">
        <f>IF(ISNUMBER(VLOOKUP(Z841,P$7:W$7,MATCH(Z841,P$7:W$7))),VLOOKUP(Z841,P$7:W$7,MATCH(Z841,P$7:W$7)),IF(N841=0,"No Data",IF(Z841&gt;0,"&lt;100",0)))</f>
        <v>5000</v>
      </c>
      <c r="AA837" s="106">
        <f>IF(ISNUMBER(Z837),Z837,0)</f>
        <v>5000</v>
      </c>
      <c r="AB837" s="75"/>
      <c r="AC837" s="75"/>
      <c r="AD837" s="75"/>
      <c r="AE837" s="75"/>
      <c r="AF837" s="75"/>
      <c r="AG837" s="75"/>
      <c r="AH837" s="75"/>
      <c r="AI837" s="75"/>
      <c r="AJ837" s="76">
        <f>IF(ISNUMBER(VLOOKUP(AJ839,AB$7:AH$7,MATCH(AJ839,AB$7:AH$7))),VLOOKUP(AJ839,AB$7:AH$7,MATCH(AJ839,AB$7:AH$7)),IF(N841=0,"No Data",IF(AJ839&gt;0,"&lt;50",0)))</f>
        <v>0</v>
      </c>
      <c r="AK837" s="77">
        <f>IF(ISNUMBER(VLOOKUP(AK841,AB$7:AH$7,MATCH(AK841,AB$7:AH$7))),VLOOKUP(AK841,AB$7:AH$7,MATCH(AK841,AB$7:AH$7)),IF(N841=0,"No Data",IF(AK841&gt;0,"&lt;50",0)))</f>
        <v>0</v>
      </c>
      <c r="AL837" s="106">
        <f>IF(ISNUMBER(AK837),AK837,0)</f>
        <v>0</v>
      </c>
      <c r="AM837" s="75"/>
      <c r="AN837" s="75"/>
      <c r="AO837" s="75"/>
      <c r="AP837" s="75"/>
      <c r="AQ837" s="75"/>
      <c r="AR837" s="75"/>
      <c r="AS837" s="75"/>
      <c r="AT837" s="75"/>
      <c r="AU837" s="75"/>
      <c r="AV837" s="75"/>
      <c r="AW837" s="76">
        <f>IF(ISNUMBER(VLOOKUP(AW839,AM$7:AU$7,MATCH(AW839,AM$7:AU$7))),VLOOKUP(AW839,AM$7:AU$7,MATCH(AW839,AM$7:AU$7)),IF(N841=0,"No Data",IF(AW839&gt;0,"&lt;10",0)))</f>
        <v>100</v>
      </c>
      <c r="AX837" s="77">
        <f>IF(ISNUMBER(VLOOKUP(AX841,AM$7:AU$7,MATCH(AX841,AM$7:AU$7))),VLOOKUP(AX841,AM$7:AU$7,MATCH(AX841,AM$7:AU$7)),IF(N841=0,"No Data",IF(AX841&gt;0,"&lt;10",0)))</f>
        <v>100</v>
      </c>
      <c r="AY837" s="106">
        <f>IF(ISNUMBER(AX837),AX837,0)</f>
        <v>100</v>
      </c>
      <c r="AZ837" s="79"/>
      <c r="BA837" s="80"/>
      <c r="BB837" s="71"/>
      <c r="BC837" s="95"/>
      <c r="BD837" s="41">
        <v>4</v>
      </c>
      <c r="BE837" s="52">
        <v>41</v>
      </c>
      <c r="BF837" s="103">
        <v>4171</v>
      </c>
      <c r="BG837" s="276" t="s">
        <v>47</v>
      </c>
    </row>
    <row r="838" spans="1:59" s="63" customFormat="1" ht="12.75" x14ac:dyDescent="0.2">
      <c r="A838" s="196">
        <v>4</v>
      </c>
      <c r="B838" s="197" t="s">
        <v>422</v>
      </c>
      <c r="C838" s="208">
        <v>41</v>
      </c>
      <c r="D838" s="209" t="s">
        <v>423</v>
      </c>
      <c r="E838" s="212">
        <v>4171</v>
      </c>
      <c r="F838" s="213" t="s">
        <v>512</v>
      </c>
      <c r="G838" s="231" t="s">
        <v>512</v>
      </c>
      <c r="H838" s="81" t="s">
        <v>48</v>
      </c>
      <c r="I838" s="223"/>
      <c r="J838" s="73"/>
      <c r="K838" s="73"/>
      <c r="L838" s="73"/>
      <c r="M838" s="74"/>
      <c r="N838" s="247"/>
      <c r="O838" s="306"/>
      <c r="P838" s="105"/>
      <c r="Q838" s="75"/>
      <c r="R838" s="75"/>
      <c r="S838" s="75"/>
      <c r="T838" s="75"/>
      <c r="U838" s="75"/>
      <c r="V838" s="75"/>
      <c r="W838" s="75"/>
      <c r="X838" s="75"/>
      <c r="Y838" s="82">
        <f>MIN(X842:X845)</f>
        <v>0</v>
      </c>
      <c r="Z838" s="83"/>
      <c r="AA838" s="83"/>
      <c r="AB838" s="75"/>
      <c r="AC838" s="75"/>
      <c r="AD838" s="75"/>
      <c r="AE838" s="75"/>
      <c r="AF838" s="75"/>
      <c r="AG838" s="75"/>
      <c r="AH838" s="75"/>
      <c r="AI838" s="75"/>
      <c r="AJ838" s="82">
        <f>MIN(AI842:AI845)</f>
        <v>0</v>
      </c>
      <c r="AK838" s="83"/>
      <c r="AL838" s="83"/>
      <c r="AM838" s="75"/>
      <c r="AN838" s="75"/>
      <c r="AO838" s="75"/>
      <c r="AP838" s="75"/>
      <c r="AQ838" s="75"/>
      <c r="AR838" s="75"/>
      <c r="AS838" s="75"/>
      <c r="AT838" s="75"/>
      <c r="AU838" s="75"/>
      <c r="AV838" s="75"/>
      <c r="AW838" s="82">
        <f>MIN(AV842:AV845)</f>
        <v>25</v>
      </c>
      <c r="AX838" s="83"/>
      <c r="AY838" s="83"/>
      <c r="AZ838" s="79"/>
      <c r="BA838" s="80"/>
      <c r="BB838" s="71"/>
      <c r="BC838" s="95"/>
      <c r="BD838" s="41">
        <v>4</v>
      </c>
      <c r="BE838" s="52">
        <v>41</v>
      </c>
      <c r="BF838" s="103">
        <v>4171</v>
      </c>
      <c r="BG838" s="278" t="s">
        <v>48</v>
      </c>
    </row>
    <row r="839" spans="1:59" s="63" customFormat="1" ht="12.75" x14ac:dyDescent="0.2">
      <c r="A839" s="196">
        <v>4</v>
      </c>
      <c r="B839" s="197" t="s">
        <v>422</v>
      </c>
      <c r="C839" s="208">
        <v>41</v>
      </c>
      <c r="D839" s="209" t="s">
        <v>423</v>
      </c>
      <c r="E839" s="212">
        <v>4171</v>
      </c>
      <c r="F839" s="213" t="s">
        <v>512</v>
      </c>
      <c r="G839" s="231" t="s">
        <v>512</v>
      </c>
      <c r="H839" s="81" t="s">
        <v>49</v>
      </c>
      <c r="I839" s="223"/>
      <c r="J839" s="73"/>
      <c r="K839" s="73"/>
      <c r="L839" s="73"/>
      <c r="M839" s="74"/>
      <c r="N839" s="247"/>
      <c r="O839" s="306"/>
      <c r="P839" s="105"/>
      <c r="Q839" s="75"/>
      <c r="R839" s="75"/>
      <c r="S839" s="75"/>
      <c r="T839" s="75"/>
      <c r="U839" s="75"/>
      <c r="V839" s="75"/>
      <c r="W839" s="75"/>
      <c r="X839" s="75"/>
      <c r="Y839" s="84">
        <f>IF(ISNUMBER(AVERAGE(X842:X845)),AVERAGE(X842:X845),0)</f>
        <v>6250</v>
      </c>
      <c r="Z839" s="83"/>
      <c r="AA839" s="83"/>
      <c r="AB839" s="75"/>
      <c r="AC839" s="75"/>
      <c r="AD839" s="75"/>
      <c r="AE839" s="75"/>
      <c r="AF839" s="75"/>
      <c r="AG839" s="75"/>
      <c r="AH839" s="75"/>
      <c r="AI839" s="75"/>
      <c r="AJ839" s="84">
        <f>IF(ISNUMBER(AVERAGE(AI842:AI845)),AVERAGE(AI842:AI845),0)</f>
        <v>0</v>
      </c>
      <c r="AK839" s="83"/>
      <c r="AL839" s="83"/>
      <c r="AM839" s="75"/>
      <c r="AN839" s="75"/>
      <c r="AO839" s="75"/>
      <c r="AP839" s="75"/>
      <c r="AQ839" s="75"/>
      <c r="AR839" s="75"/>
      <c r="AS839" s="75"/>
      <c r="AT839" s="75"/>
      <c r="AU839" s="75"/>
      <c r="AV839" s="75"/>
      <c r="AW839" s="84">
        <f>IF(ISNUMBER(AVERAGE(AV842:AV845)),AVERAGE(AV842:AV845),0)</f>
        <v>168.75</v>
      </c>
      <c r="AX839" s="83"/>
      <c r="AY839" s="83"/>
      <c r="AZ839" s="79"/>
      <c r="BA839" s="80"/>
      <c r="BB839" s="71"/>
      <c r="BC839" s="95"/>
      <c r="BD839" s="41">
        <v>4</v>
      </c>
      <c r="BE839" s="52">
        <v>41</v>
      </c>
      <c r="BF839" s="103">
        <v>4171</v>
      </c>
      <c r="BG839" s="278" t="s">
        <v>49</v>
      </c>
    </row>
    <row r="840" spans="1:59" s="63" customFormat="1" ht="12.75" x14ac:dyDescent="0.2">
      <c r="A840" s="196">
        <v>4</v>
      </c>
      <c r="B840" s="197" t="s">
        <v>422</v>
      </c>
      <c r="C840" s="208">
        <v>41</v>
      </c>
      <c r="D840" s="209" t="s">
        <v>423</v>
      </c>
      <c r="E840" s="212">
        <v>4171</v>
      </c>
      <c r="F840" s="213" t="s">
        <v>512</v>
      </c>
      <c r="G840" s="231" t="s">
        <v>512</v>
      </c>
      <c r="H840" s="81" t="s">
        <v>50</v>
      </c>
      <c r="I840" s="223"/>
      <c r="J840" s="73"/>
      <c r="K840" s="73"/>
      <c r="L840" s="73"/>
      <c r="M840" s="74"/>
      <c r="N840" s="247"/>
      <c r="O840" s="306"/>
      <c r="P840" s="105"/>
      <c r="Q840" s="75"/>
      <c r="R840" s="75"/>
      <c r="S840" s="75"/>
      <c r="T840" s="75"/>
      <c r="U840" s="75"/>
      <c r="V840" s="75"/>
      <c r="W840" s="75"/>
      <c r="X840" s="75"/>
      <c r="Y840" s="84">
        <f>MAX(X842:X845)</f>
        <v>25000</v>
      </c>
      <c r="Z840" s="83"/>
      <c r="AA840" s="83"/>
      <c r="AB840" s="75"/>
      <c r="AC840" s="75"/>
      <c r="AD840" s="75"/>
      <c r="AE840" s="75"/>
      <c r="AF840" s="75"/>
      <c r="AG840" s="75"/>
      <c r="AH840" s="75"/>
      <c r="AI840" s="75"/>
      <c r="AJ840" s="84">
        <f>MAX(AI842:AI845)</f>
        <v>0</v>
      </c>
      <c r="AK840" s="83"/>
      <c r="AL840" s="83"/>
      <c r="AM840" s="75"/>
      <c r="AN840" s="75"/>
      <c r="AO840" s="75"/>
      <c r="AP840" s="75"/>
      <c r="AQ840" s="75"/>
      <c r="AR840" s="75"/>
      <c r="AS840" s="75"/>
      <c r="AT840" s="75"/>
      <c r="AU840" s="75"/>
      <c r="AV840" s="75"/>
      <c r="AW840" s="84">
        <f>MAX(AV842:AV845)</f>
        <v>500</v>
      </c>
      <c r="AX840" s="83"/>
      <c r="AY840" s="83"/>
      <c r="AZ840" s="79"/>
      <c r="BA840" s="80"/>
      <c r="BB840" s="71"/>
      <c r="BC840" s="95"/>
      <c r="BD840" s="41">
        <v>4</v>
      </c>
      <c r="BE840" s="52">
        <v>41</v>
      </c>
      <c r="BF840" s="103">
        <v>4171</v>
      </c>
      <c r="BG840" s="278" t="s">
        <v>50</v>
      </c>
    </row>
    <row r="841" spans="1:59" s="63" customFormat="1" ht="12.75" x14ac:dyDescent="0.2">
      <c r="A841" s="196">
        <v>4</v>
      </c>
      <c r="B841" s="197" t="s">
        <v>422</v>
      </c>
      <c r="C841" s="208">
        <v>41</v>
      </c>
      <c r="D841" s="209" t="s">
        <v>423</v>
      </c>
      <c r="E841" s="212">
        <v>4171</v>
      </c>
      <c r="F841" s="213" t="s">
        <v>512</v>
      </c>
      <c r="G841" s="231" t="s">
        <v>512</v>
      </c>
      <c r="H841" s="85" t="s">
        <v>51</v>
      </c>
      <c r="I841" s="223"/>
      <c r="J841" s="73"/>
      <c r="K841" s="73"/>
      <c r="L841" s="73"/>
      <c r="M841" s="74"/>
      <c r="N841" s="248">
        <f>SUM(N842:N845)</f>
        <v>4</v>
      </c>
      <c r="O841" s="293">
        <f>SUM(O842:O845)</f>
        <v>1</v>
      </c>
      <c r="P841" s="292"/>
      <c r="Q841" s="87"/>
      <c r="R841" s="87"/>
      <c r="S841" s="87"/>
      <c r="T841" s="87"/>
      <c r="U841" s="87"/>
      <c r="V841" s="87"/>
      <c r="W841" s="87"/>
      <c r="X841" s="87"/>
      <c r="Y841" s="88"/>
      <c r="Z841" s="107">
        <f>SUM(Z842:Z845)</f>
        <v>6250</v>
      </c>
      <c r="AA841" s="88"/>
      <c r="AB841" s="87"/>
      <c r="AC841" s="87"/>
      <c r="AD841" s="87"/>
      <c r="AE841" s="87"/>
      <c r="AF841" s="87"/>
      <c r="AG841" s="87"/>
      <c r="AH841" s="87"/>
      <c r="AI841" s="87"/>
      <c r="AJ841" s="88"/>
      <c r="AK841" s="107">
        <f>SUM(AK842:AK845)</f>
        <v>0</v>
      </c>
      <c r="AL841" s="88"/>
      <c r="AM841" s="87"/>
      <c r="AN841" s="87"/>
      <c r="AO841" s="87"/>
      <c r="AP841" s="87"/>
      <c r="AQ841" s="87"/>
      <c r="AR841" s="87"/>
      <c r="AS841" s="87"/>
      <c r="AT841" s="87"/>
      <c r="AU841" s="87"/>
      <c r="AV841" s="87"/>
      <c r="AW841" s="112"/>
      <c r="AX841" s="107">
        <f>SUM(AX842:AX845)</f>
        <v>168.75</v>
      </c>
      <c r="AY841" s="88"/>
      <c r="AZ841" s="79"/>
      <c r="BA841" s="80"/>
      <c r="BB841" s="71"/>
      <c r="BC841" s="95"/>
      <c r="BD841" s="41">
        <v>4</v>
      </c>
      <c r="BE841" s="52">
        <v>41</v>
      </c>
      <c r="BF841" s="103">
        <v>4171</v>
      </c>
      <c r="BG841" s="279" t="s">
        <v>51</v>
      </c>
    </row>
    <row r="842" spans="1:59" s="63" customFormat="1" ht="24" x14ac:dyDescent="0.2">
      <c r="A842" s="196">
        <v>4</v>
      </c>
      <c r="B842" s="197" t="s">
        <v>422</v>
      </c>
      <c r="C842" s="208">
        <v>41</v>
      </c>
      <c r="D842" s="209" t="s">
        <v>423</v>
      </c>
      <c r="E842" s="212">
        <v>4171</v>
      </c>
      <c r="F842" s="213" t="s">
        <v>512</v>
      </c>
      <c r="G842" s="231" t="s">
        <v>512</v>
      </c>
      <c r="H842" s="89" t="s">
        <v>52</v>
      </c>
      <c r="I842" s="90" t="s">
        <v>507</v>
      </c>
      <c r="J842" s="90" t="s">
        <v>513</v>
      </c>
      <c r="K842" s="90" t="s">
        <v>64</v>
      </c>
      <c r="L842" s="90" t="s">
        <v>136</v>
      </c>
      <c r="M842" s="91"/>
      <c r="N842" s="312">
        <v>1</v>
      </c>
      <c r="O842" s="313">
        <f>N842/N$841</f>
        <v>0.25</v>
      </c>
      <c r="P842" s="104"/>
      <c r="Q842" s="92"/>
      <c r="R842" s="92"/>
      <c r="S842" s="92"/>
      <c r="T842" s="92"/>
      <c r="U842" s="92"/>
      <c r="V842" s="92"/>
      <c r="W842" s="92"/>
      <c r="X842" s="109">
        <f>P842*P$7+Q842*Q$7+R842*R$7+S842*S$7+T842*T$7+U842*U$7+V842*V$7+W842*W$7</f>
        <v>0</v>
      </c>
      <c r="Y842" s="83"/>
      <c r="Z842" s="110">
        <f>X842*$O842</f>
        <v>0</v>
      </c>
      <c r="AA842" s="111"/>
      <c r="AB842" s="92"/>
      <c r="AC842" s="92"/>
      <c r="AD842" s="92"/>
      <c r="AE842" s="92"/>
      <c r="AF842" s="92"/>
      <c r="AG842" s="92"/>
      <c r="AH842" s="92"/>
      <c r="AI842" s="109">
        <f>AB842*AB$7+AC842*AC$7+AD842*AD$7+AE842*AE$7+AF842*AF$7+AG842*AG$7+AH842*AH$7</f>
        <v>0</v>
      </c>
      <c r="AJ842" s="83"/>
      <c r="AK842" s="110">
        <f>AI842*$O842</f>
        <v>0</v>
      </c>
      <c r="AL842" s="111"/>
      <c r="AM842" s="92"/>
      <c r="AN842" s="92">
        <v>1</v>
      </c>
      <c r="AO842" s="92"/>
      <c r="AP842" s="92"/>
      <c r="AQ842" s="92"/>
      <c r="AR842" s="92"/>
      <c r="AS842" s="92"/>
      <c r="AT842" s="92"/>
      <c r="AU842" s="92"/>
      <c r="AV842" s="109">
        <f>AM842*AM$7+AN842*AN$7+AO842*AO$7+AP842*AP$7+AQ842*AQ$7+AR842*AR$7+AS842*AS$7+AT842*AT$7+AU842*AU$7</f>
        <v>25</v>
      </c>
      <c r="AW842" s="75"/>
      <c r="AX842" s="110">
        <f>AV842*$O842</f>
        <v>6.25</v>
      </c>
      <c r="AY842" s="111"/>
      <c r="AZ842" s="93"/>
      <c r="BA842" s="94" t="s">
        <v>159</v>
      </c>
      <c r="BB842" s="71"/>
      <c r="BC842" s="95"/>
      <c r="BD842" s="41">
        <v>4</v>
      </c>
      <c r="BE842" s="52">
        <v>41</v>
      </c>
      <c r="BF842" s="103">
        <v>4171</v>
      </c>
      <c r="BG842" s="280" t="s">
        <v>52</v>
      </c>
    </row>
    <row r="843" spans="1:59" s="63" customFormat="1" ht="12.75" x14ac:dyDescent="0.2">
      <c r="A843" s="196">
        <v>4</v>
      </c>
      <c r="B843" s="197" t="s">
        <v>422</v>
      </c>
      <c r="C843" s="208">
        <v>41</v>
      </c>
      <c r="D843" s="209" t="s">
        <v>423</v>
      </c>
      <c r="E843" s="212">
        <v>4171</v>
      </c>
      <c r="F843" s="213" t="s">
        <v>512</v>
      </c>
      <c r="G843" s="231" t="s">
        <v>512</v>
      </c>
      <c r="H843" s="89"/>
      <c r="I843" s="90" t="s">
        <v>357</v>
      </c>
      <c r="J843" s="90" t="s">
        <v>514</v>
      </c>
      <c r="K843" s="90" t="s">
        <v>64</v>
      </c>
      <c r="L843" s="90" t="s">
        <v>358</v>
      </c>
      <c r="M843" s="91"/>
      <c r="N843" s="312">
        <v>1</v>
      </c>
      <c r="O843" s="313">
        <f>N843/N$841</f>
        <v>0.25</v>
      </c>
      <c r="P843" s="104"/>
      <c r="Q843" s="92"/>
      <c r="R843" s="92"/>
      <c r="S843" s="92"/>
      <c r="T843" s="92"/>
      <c r="U843" s="92"/>
      <c r="V843" s="92"/>
      <c r="W843" s="92"/>
      <c r="X843" s="109">
        <f>P843*P$7+Q843*Q$7+R843*R$7+S843*S$7+T843*T$7+U843*U$7+V843*V$7+W843*W$7</f>
        <v>0</v>
      </c>
      <c r="Y843" s="83"/>
      <c r="Z843" s="110">
        <f>X843*$O843</f>
        <v>0</v>
      </c>
      <c r="AA843" s="111"/>
      <c r="AB843" s="92"/>
      <c r="AC843" s="92"/>
      <c r="AD843" s="92"/>
      <c r="AE843" s="92"/>
      <c r="AF843" s="92"/>
      <c r="AG843" s="92"/>
      <c r="AH843" s="92"/>
      <c r="AI843" s="109">
        <f>AB843*AB$7+AC843*AC$7+AD843*AD$7+AE843*AE$7+AF843*AF$7+AG843*AG$7+AH843*AH$7</f>
        <v>0</v>
      </c>
      <c r="AJ843" s="83"/>
      <c r="AK843" s="110">
        <f>AI843*$O843</f>
        <v>0</v>
      </c>
      <c r="AL843" s="111"/>
      <c r="AM843" s="92"/>
      <c r="AN843" s="92"/>
      <c r="AO843" s="92"/>
      <c r="AP843" s="92"/>
      <c r="AQ843" s="92"/>
      <c r="AR843" s="92">
        <v>1</v>
      </c>
      <c r="AS843" s="92"/>
      <c r="AT843" s="92"/>
      <c r="AU843" s="92"/>
      <c r="AV843" s="109">
        <f>AM843*AM$7+AN843*AN$7+AO843*AO$7+AP843*AP$7+AQ843*AQ$7+AR843*AR$7+AS843*AS$7+AT843*AT$7+AU843*AU$7</f>
        <v>500</v>
      </c>
      <c r="AW843" s="75"/>
      <c r="AX843" s="110">
        <f>AV843*$O843</f>
        <v>125</v>
      </c>
      <c r="AY843" s="111"/>
      <c r="AZ843" s="93"/>
      <c r="BA843" s="94" t="s">
        <v>159</v>
      </c>
      <c r="BB843" s="71"/>
      <c r="BC843" s="95"/>
      <c r="BD843" s="41">
        <v>4</v>
      </c>
      <c r="BE843" s="52">
        <v>41</v>
      </c>
      <c r="BF843" s="103">
        <v>4171</v>
      </c>
      <c r="BG843" s="280" t="s">
        <v>52</v>
      </c>
    </row>
    <row r="844" spans="1:59" s="63" customFormat="1" ht="12.75" x14ac:dyDescent="0.2">
      <c r="A844" s="196">
        <v>4</v>
      </c>
      <c r="B844" s="197" t="s">
        <v>422</v>
      </c>
      <c r="C844" s="208">
        <v>41</v>
      </c>
      <c r="D844" s="209" t="s">
        <v>423</v>
      </c>
      <c r="E844" s="212">
        <v>4171</v>
      </c>
      <c r="F844" s="213" t="s">
        <v>512</v>
      </c>
      <c r="G844" s="231" t="s">
        <v>512</v>
      </c>
      <c r="H844" s="89"/>
      <c r="I844" s="90" t="s">
        <v>503</v>
      </c>
      <c r="J844" s="90" t="s">
        <v>515</v>
      </c>
      <c r="K844" s="90" t="s">
        <v>64</v>
      </c>
      <c r="L844" s="90" t="s">
        <v>147</v>
      </c>
      <c r="M844" s="91"/>
      <c r="N844" s="312">
        <v>1</v>
      </c>
      <c r="O844" s="313">
        <f>N844/N$841</f>
        <v>0.25</v>
      </c>
      <c r="P844" s="104"/>
      <c r="Q844" s="92"/>
      <c r="R844" s="92"/>
      <c r="S844" s="92"/>
      <c r="T844" s="92"/>
      <c r="U844" s="92"/>
      <c r="V844" s="92"/>
      <c r="W844" s="92"/>
      <c r="X844" s="109">
        <f>P844*P$7+Q844*Q$7+R844*R$7+S844*S$7+T844*T$7+U844*U$7+V844*V$7+W844*W$7</f>
        <v>0</v>
      </c>
      <c r="Y844" s="83"/>
      <c r="Z844" s="110">
        <f>X844*$O844</f>
        <v>0</v>
      </c>
      <c r="AA844" s="111"/>
      <c r="AB844" s="92"/>
      <c r="AC844" s="92"/>
      <c r="AD844" s="92"/>
      <c r="AE844" s="92"/>
      <c r="AF844" s="92"/>
      <c r="AG844" s="92"/>
      <c r="AH844" s="92"/>
      <c r="AI844" s="109">
        <f>AB844*AB$7+AC844*AC$7+AD844*AD$7+AE844*AE$7+AF844*AF$7+AG844*AG$7+AH844*AH$7</f>
        <v>0</v>
      </c>
      <c r="AJ844" s="83"/>
      <c r="AK844" s="110">
        <f>AI844*$O844</f>
        <v>0</v>
      </c>
      <c r="AL844" s="111"/>
      <c r="AM844" s="92"/>
      <c r="AN844" s="92"/>
      <c r="AO844" s="92">
        <v>1</v>
      </c>
      <c r="AP844" s="92"/>
      <c r="AQ844" s="92"/>
      <c r="AR844" s="92"/>
      <c r="AS844" s="92"/>
      <c r="AT844" s="92"/>
      <c r="AU844" s="92"/>
      <c r="AV844" s="109">
        <f>AM844*AM$7+AN844*AN$7+AO844*AO$7+AP844*AP$7+AQ844*AQ$7+AR844*AR$7+AS844*AS$7+AT844*AT$7+AU844*AU$7</f>
        <v>50</v>
      </c>
      <c r="AW844" s="75"/>
      <c r="AX844" s="110">
        <f>AV844*$O844</f>
        <v>12.5</v>
      </c>
      <c r="AY844" s="111"/>
      <c r="AZ844" s="93"/>
      <c r="BA844" s="94" t="s">
        <v>131</v>
      </c>
      <c r="BB844" s="71"/>
      <c r="BC844" s="95"/>
      <c r="BD844" s="41">
        <v>4</v>
      </c>
      <c r="BE844" s="52">
        <v>41</v>
      </c>
      <c r="BF844" s="103">
        <v>4171</v>
      </c>
      <c r="BG844" s="280" t="s">
        <v>52</v>
      </c>
    </row>
    <row r="845" spans="1:59" s="63" customFormat="1" ht="12.75" x14ac:dyDescent="0.2">
      <c r="A845" s="196">
        <v>4</v>
      </c>
      <c r="B845" s="197" t="s">
        <v>422</v>
      </c>
      <c r="C845" s="208">
        <v>41</v>
      </c>
      <c r="D845" s="209" t="s">
        <v>423</v>
      </c>
      <c r="E845" s="212">
        <v>4171</v>
      </c>
      <c r="F845" s="213" t="s">
        <v>512</v>
      </c>
      <c r="G845" s="231" t="s">
        <v>512</v>
      </c>
      <c r="H845" s="89"/>
      <c r="I845" s="90" t="s">
        <v>516</v>
      </c>
      <c r="J845" s="90" t="s">
        <v>517</v>
      </c>
      <c r="K845" s="90" t="s">
        <v>73</v>
      </c>
      <c r="L845" s="90" t="s">
        <v>69</v>
      </c>
      <c r="M845" s="91"/>
      <c r="N845" s="312">
        <v>1</v>
      </c>
      <c r="O845" s="313">
        <f>N845/N$841</f>
        <v>0.25</v>
      </c>
      <c r="P845" s="104"/>
      <c r="Q845" s="92"/>
      <c r="R845" s="92"/>
      <c r="S845" s="92"/>
      <c r="T845" s="92"/>
      <c r="U845" s="92"/>
      <c r="V845" s="92"/>
      <c r="W845" s="92">
        <v>1</v>
      </c>
      <c r="X845" s="109">
        <f>P845*P$7+Q845*Q$7+R845*R$7+S845*S$7+T845*T$7+U845*U$7+V845*V$7+W845*W$7</f>
        <v>25000</v>
      </c>
      <c r="Y845" s="83"/>
      <c r="Z845" s="110">
        <f>X845*$O845</f>
        <v>6250</v>
      </c>
      <c r="AA845" s="111"/>
      <c r="AB845" s="92"/>
      <c r="AC845" s="92"/>
      <c r="AD845" s="92"/>
      <c r="AE845" s="92"/>
      <c r="AF845" s="92"/>
      <c r="AG845" s="92"/>
      <c r="AH845" s="92"/>
      <c r="AI845" s="109">
        <f>AB845*AB$7+AC845*AC$7+AD845*AD$7+AE845*AE$7+AF845*AF$7+AG845*AG$7+AH845*AH$7</f>
        <v>0</v>
      </c>
      <c r="AJ845" s="83"/>
      <c r="AK845" s="110">
        <f>AI845*$O845</f>
        <v>0</v>
      </c>
      <c r="AL845" s="111"/>
      <c r="AM845" s="92"/>
      <c r="AN845" s="92"/>
      <c r="AO845" s="92"/>
      <c r="AP845" s="92">
        <v>1</v>
      </c>
      <c r="AQ845" s="92"/>
      <c r="AR845" s="92"/>
      <c r="AS845" s="92"/>
      <c r="AT845" s="92"/>
      <c r="AU845" s="92"/>
      <c r="AV845" s="109">
        <f>AM845*AM$7+AN845*AN$7+AO845*AO$7+AP845*AP$7+AQ845*AQ$7+AR845*AR$7+AS845*AS$7+AT845*AT$7+AU845*AU$7</f>
        <v>100</v>
      </c>
      <c r="AW845" s="75"/>
      <c r="AX845" s="110">
        <f>AV845*$O845</f>
        <v>25</v>
      </c>
      <c r="AY845" s="111"/>
      <c r="AZ845" s="93"/>
      <c r="BA845" s="94" t="s">
        <v>131</v>
      </c>
      <c r="BB845" s="71"/>
      <c r="BC845" s="95"/>
      <c r="BD845" s="41">
        <v>4</v>
      </c>
      <c r="BE845" s="52">
        <v>41</v>
      </c>
      <c r="BF845" s="103">
        <v>4171</v>
      </c>
      <c r="BG845" s="280" t="s">
        <v>52</v>
      </c>
    </row>
    <row r="846" spans="1:59" s="63" customFormat="1" ht="12.75" x14ac:dyDescent="0.2">
      <c r="A846" s="196">
        <v>4</v>
      </c>
      <c r="B846" s="197" t="s">
        <v>422</v>
      </c>
      <c r="C846" s="208">
        <v>41</v>
      </c>
      <c r="D846" s="209" t="s">
        <v>423</v>
      </c>
      <c r="E846" s="212">
        <v>4171</v>
      </c>
      <c r="F846" s="213" t="s">
        <v>512</v>
      </c>
      <c r="G846" s="231" t="s">
        <v>512</v>
      </c>
      <c r="H846" s="65"/>
      <c r="I846" s="222"/>
      <c r="J846" s="66"/>
      <c r="K846" s="66"/>
      <c r="L846" s="66"/>
      <c r="M846" s="64"/>
      <c r="N846" s="304"/>
      <c r="O846" s="305"/>
      <c r="P846" s="127"/>
      <c r="Q846" s="67"/>
      <c r="R846" s="67"/>
      <c r="S846" s="67"/>
      <c r="T846" s="67"/>
      <c r="U846" s="67"/>
      <c r="V846" s="67"/>
      <c r="W846" s="67"/>
      <c r="X846" s="67"/>
      <c r="Y846" s="68"/>
      <c r="Z846" s="68"/>
      <c r="AA846" s="68"/>
      <c r="AB846" s="67"/>
      <c r="AC846" s="67"/>
      <c r="AD846" s="67"/>
      <c r="AE846" s="67"/>
      <c r="AF846" s="67"/>
      <c r="AG846" s="67"/>
      <c r="AH846" s="67"/>
      <c r="AI846" s="67"/>
      <c r="AJ846" s="68"/>
      <c r="AK846" s="68"/>
      <c r="AL846" s="68"/>
      <c r="AM846" s="67"/>
      <c r="AN846" s="67"/>
      <c r="AO846" s="67"/>
      <c r="AP846" s="67"/>
      <c r="AQ846" s="67"/>
      <c r="AR846" s="67"/>
      <c r="AS846" s="67"/>
      <c r="AT846" s="67"/>
      <c r="AU846" s="67"/>
      <c r="AV846" s="67"/>
      <c r="AW846" s="67"/>
      <c r="AX846" s="68"/>
      <c r="AY846" s="68"/>
      <c r="AZ846" s="69"/>
      <c r="BA846" s="70"/>
      <c r="BB846" s="71"/>
      <c r="BC846" s="95"/>
      <c r="BD846" s="41">
        <v>4</v>
      </c>
      <c r="BE846" s="52">
        <v>41</v>
      </c>
      <c r="BF846" s="103">
        <v>4171</v>
      </c>
      <c r="BG846" s="275"/>
    </row>
    <row r="847" spans="1:59" s="63" customFormat="1" ht="12.75" x14ac:dyDescent="0.2">
      <c r="A847" s="196">
        <v>4</v>
      </c>
      <c r="B847" s="197" t="s">
        <v>422</v>
      </c>
      <c r="C847" s="208">
        <v>41</v>
      </c>
      <c r="D847" s="209" t="s">
        <v>423</v>
      </c>
      <c r="E847" s="212">
        <v>4171</v>
      </c>
      <c r="F847" s="213" t="s">
        <v>512</v>
      </c>
      <c r="G847" s="232"/>
      <c r="H847" s="97"/>
      <c r="I847" s="224"/>
      <c r="J847" s="98"/>
      <c r="K847" s="98"/>
      <c r="L847" s="98"/>
      <c r="M847" s="96"/>
      <c r="N847" s="307"/>
      <c r="O847" s="246"/>
      <c r="P847" s="124"/>
      <c r="Q847" s="99"/>
      <c r="R847" s="99"/>
      <c r="S847" s="99"/>
      <c r="T847" s="99"/>
      <c r="U847" s="99"/>
      <c r="V847" s="99"/>
      <c r="W847" s="99"/>
      <c r="X847" s="99"/>
      <c r="Y847" s="100"/>
      <c r="Z847" s="100"/>
      <c r="AA847" s="100"/>
      <c r="AB847" s="99"/>
      <c r="AC847" s="99"/>
      <c r="AD847" s="99"/>
      <c r="AE847" s="99"/>
      <c r="AF847" s="99"/>
      <c r="AG847" s="99"/>
      <c r="AH847" s="99"/>
      <c r="AI847" s="99"/>
      <c r="AJ847" s="100"/>
      <c r="AK847" s="100"/>
      <c r="AL847" s="100"/>
      <c r="AM847" s="99"/>
      <c r="AN847" s="99"/>
      <c r="AO847" s="99"/>
      <c r="AP847" s="99"/>
      <c r="AQ847" s="99"/>
      <c r="AR847" s="99"/>
      <c r="AS847" s="99"/>
      <c r="AT847" s="99"/>
      <c r="AU847" s="99"/>
      <c r="AV847" s="99"/>
      <c r="AW847" s="99"/>
      <c r="AX847" s="100"/>
      <c r="AY847" s="100"/>
      <c r="AZ847" s="101"/>
      <c r="BA847" s="102"/>
      <c r="BB847" s="95"/>
      <c r="BC847" s="95"/>
      <c r="BD847" s="41">
        <v>4</v>
      </c>
      <c r="BE847" s="52">
        <v>41</v>
      </c>
      <c r="BF847" s="103">
        <v>4171</v>
      </c>
      <c r="BG847" s="277"/>
    </row>
    <row r="848" spans="1:59" s="53" customFormat="1" ht="18.75" x14ac:dyDescent="0.3">
      <c r="A848" s="202">
        <v>4</v>
      </c>
      <c r="B848" s="203" t="s">
        <v>422</v>
      </c>
      <c r="C848" s="205">
        <v>42</v>
      </c>
      <c r="D848" s="206" t="s">
        <v>518</v>
      </c>
      <c r="E848" s="207"/>
      <c r="F848" s="207"/>
      <c r="G848" s="233"/>
      <c r="H848" s="128"/>
      <c r="I848" s="226"/>
      <c r="J848" s="192"/>
      <c r="K848" s="192"/>
      <c r="L848" s="192"/>
      <c r="M848" s="195"/>
      <c r="N848" s="302"/>
      <c r="O848" s="298"/>
      <c r="P848" s="47"/>
      <c r="Q848" s="47"/>
      <c r="R848" s="47"/>
      <c r="S848" s="47"/>
      <c r="T848" s="47"/>
      <c r="U848" s="47"/>
      <c r="V848" s="47"/>
      <c r="W848" s="47"/>
      <c r="X848" s="47"/>
      <c r="Y848" s="48"/>
      <c r="Z848" s="48"/>
      <c r="AA848" s="48"/>
      <c r="AB848" s="47"/>
      <c r="AC848" s="47"/>
      <c r="AD848" s="47"/>
      <c r="AE848" s="47"/>
      <c r="AF848" s="47"/>
      <c r="AG848" s="47"/>
      <c r="AH848" s="47"/>
      <c r="AI848" s="47"/>
      <c r="AJ848" s="48"/>
      <c r="AK848" s="48"/>
      <c r="AL848" s="48"/>
      <c r="AM848" s="47"/>
      <c r="AN848" s="47"/>
      <c r="AO848" s="47"/>
      <c r="AP848" s="47"/>
      <c r="AQ848" s="47"/>
      <c r="AR848" s="47"/>
      <c r="AS848" s="47"/>
      <c r="AT848" s="47"/>
      <c r="AU848" s="47"/>
      <c r="AV848" s="47"/>
      <c r="AW848" s="47"/>
      <c r="AX848" s="48"/>
      <c r="AY848" s="333"/>
      <c r="AZ848" s="49"/>
      <c r="BA848" s="50"/>
      <c r="BB848" s="51"/>
      <c r="BC848" s="45"/>
      <c r="BD848" s="41">
        <v>4</v>
      </c>
      <c r="BE848" s="52">
        <v>42</v>
      </c>
      <c r="BF848" s="52" t="s">
        <v>518</v>
      </c>
      <c r="BG848" s="282"/>
    </row>
    <row r="849" spans="1:59" s="63" customFormat="1" ht="12.75" x14ac:dyDescent="0.2">
      <c r="A849" s="196">
        <v>4</v>
      </c>
      <c r="B849" s="197" t="s">
        <v>422</v>
      </c>
      <c r="C849" s="208">
        <v>42</v>
      </c>
      <c r="D849" s="209" t="s">
        <v>518</v>
      </c>
      <c r="E849" s="212">
        <v>4211</v>
      </c>
      <c r="F849" s="213" t="s">
        <v>519</v>
      </c>
      <c r="G849" s="232"/>
      <c r="H849" s="97"/>
      <c r="I849" s="224"/>
      <c r="J849" s="98"/>
      <c r="K849" s="98"/>
      <c r="L849" s="98"/>
      <c r="M849" s="96"/>
      <c r="N849" s="307"/>
      <c r="O849" s="246"/>
      <c r="P849" s="124"/>
      <c r="Q849" s="124"/>
      <c r="R849" s="124"/>
      <c r="S849" s="124"/>
      <c r="T849" s="124"/>
      <c r="U849" s="124"/>
      <c r="V849" s="124"/>
      <c r="W849" s="124"/>
      <c r="X849" s="124"/>
      <c r="Y849" s="100"/>
      <c r="Z849" s="125"/>
      <c r="AA849" s="125"/>
      <c r="AB849" s="124"/>
      <c r="AC849" s="124"/>
      <c r="AD849" s="124"/>
      <c r="AE849" s="124"/>
      <c r="AF849" s="124"/>
      <c r="AG849" s="124"/>
      <c r="AH849" s="124"/>
      <c r="AI849" s="124"/>
      <c r="AJ849" s="100"/>
      <c r="AK849" s="125"/>
      <c r="AL849" s="125"/>
      <c r="AM849" s="124"/>
      <c r="AN849" s="124"/>
      <c r="AO849" s="124"/>
      <c r="AP849" s="124"/>
      <c r="AQ849" s="124"/>
      <c r="AR849" s="124"/>
      <c r="AS849" s="124"/>
      <c r="AT849" s="124"/>
      <c r="AU849" s="124"/>
      <c r="AV849" s="124"/>
      <c r="AW849" s="99"/>
      <c r="AX849" s="125"/>
      <c r="AY849" s="100"/>
      <c r="AZ849" s="101"/>
      <c r="BA849" s="102"/>
      <c r="BB849" s="95"/>
      <c r="BC849" s="95"/>
      <c r="BD849" s="41">
        <v>4</v>
      </c>
      <c r="BE849" s="52">
        <v>42</v>
      </c>
      <c r="BF849" s="103">
        <v>4211</v>
      </c>
      <c r="BG849" s="277"/>
    </row>
    <row r="850" spans="1:59" s="63" customFormat="1" ht="12.75" x14ac:dyDescent="0.2">
      <c r="A850" s="196">
        <v>4</v>
      </c>
      <c r="B850" s="197" t="s">
        <v>422</v>
      </c>
      <c r="C850" s="208">
        <v>42</v>
      </c>
      <c r="D850" s="209" t="s">
        <v>518</v>
      </c>
      <c r="E850" s="212">
        <v>4211</v>
      </c>
      <c r="F850" s="213" t="s">
        <v>519</v>
      </c>
      <c r="G850" s="232"/>
      <c r="H850" s="97"/>
      <c r="I850" s="224"/>
      <c r="J850" s="98"/>
      <c r="K850" s="98"/>
      <c r="L850" s="98"/>
      <c r="M850" s="96"/>
      <c r="N850" s="307"/>
      <c r="O850" s="246"/>
      <c r="P850" s="124"/>
      <c r="Q850" s="99"/>
      <c r="R850" s="99"/>
      <c r="S850" s="99"/>
      <c r="T850" s="99"/>
      <c r="U850" s="99"/>
      <c r="V850" s="99"/>
      <c r="W850" s="99"/>
      <c r="X850" s="99"/>
      <c r="Y850" s="100"/>
      <c r="Z850" s="100"/>
      <c r="AA850" s="100"/>
      <c r="AB850" s="99"/>
      <c r="AC850" s="99"/>
      <c r="AD850" s="99"/>
      <c r="AE850" s="99"/>
      <c r="AF850" s="99"/>
      <c r="AG850" s="99"/>
      <c r="AH850" s="99"/>
      <c r="AI850" s="99"/>
      <c r="AJ850" s="100"/>
      <c r="AK850" s="100"/>
      <c r="AL850" s="100"/>
      <c r="AM850" s="99"/>
      <c r="AN850" s="99"/>
      <c r="AO850" s="99"/>
      <c r="AP850" s="99"/>
      <c r="AQ850" s="99"/>
      <c r="AR850" s="99"/>
      <c r="AS850" s="99"/>
      <c r="AT850" s="99"/>
      <c r="AU850" s="99"/>
      <c r="AV850" s="99"/>
      <c r="AW850" s="99"/>
      <c r="AX850" s="100"/>
      <c r="AY850" s="100"/>
      <c r="AZ850" s="101"/>
      <c r="BA850" s="102"/>
      <c r="BB850" s="95"/>
      <c r="BC850" s="95"/>
      <c r="BD850" s="41">
        <v>4</v>
      </c>
      <c r="BE850" s="52">
        <v>42</v>
      </c>
      <c r="BF850" s="103">
        <v>4211</v>
      </c>
      <c r="BG850" s="277"/>
    </row>
    <row r="851" spans="1:59" s="63" customFormat="1" ht="12.75" x14ac:dyDescent="0.2">
      <c r="A851" s="196">
        <v>4</v>
      </c>
      <c r="B851" s="197" t="s">
        <v>422</v>
      </c>
      <c r="C851" s="208">
        <v>42</v>
      </c>
      <c r="D851" s="209" t="s">
        <v>518</v>
      </c>
      <c r="E851" s="212">
        <v>4211</v>
      </c>
      <c r="F851" s="213" t="s">
        <v>519</v>
      </c>
      <c r="G851" s="231"/>
      <c r="H851" s="65"/>
      <c r="I851" s="222"/>
      <c r="J851" s="66"/>
      <c r="K851" s="66"/>
      <c r="L851" s="66"/>
      <c r="M851" s="64"/>
      <c r="N851" s="304"/>
      <c r="O851" s="305"/>
      <c r="P851" s="127"/>
      <c r="Q851" s="67"/>
      <c r="R851" s="67"/>
      <c r="S851" s="67"/>
      <c r="T851" s="67"/>
      <c r="U851" s="67"/>
      <c r="V851" s="67"/>
      <c r="W851" s="67"/>
      <c r="X851" s="67"/>
      <c r="Y851" s="68"/>
      <c r="Z851" s="68"/>
      <c r="AA851" s="68"/>
      <c r="AB851" s="67"/>
      <c r="AC851" s="67"/>
      <c r="AD851" s="67"/>
      <c r="AE851" s="67"/>
      <c r="AF851" s="67"/>
      <c r="AG851" s="67"/>
      <c r="AH851" s="67"/>
      <c r="AI851" s="67"/>
      <c r="AJ851" s="68"/>
      <c r="AK851" s="68"/>
      <c r="AL851" s="68"/>
      <c r="AM851" s="67"/>
      <c r="AN851" s="67"/>
      <c r="AO851" s="67"/>
      <c r="AP851" s="67"/>
      <c r="AQ851" s="67"/>
      <c r="AR851" s="67"/>
      <c r="AS851" s="67"/>
      <c r="AT851" s="67"/>
      <c r="AU851" s="67"/>
      <c r="AV851" s="67"/>
      <c r="AW851" s="67"/>
      <c r="AX851" s="68"/>
      <c r="AY851" s="68"/>
      <c r="AZ851" s="69"/>
      <c r="BA851" s="70"/>
      <c r="BB851" s="71"/>
      <c r="BC851" s="95"/>
      <c r="BD851" s="41">
        <v>4</v>
      </c>
      <c r="BE851" s="52">
        <v>42</v>
      </c>
      <c r="BF851" s="103">
        <v>4211</v>
      </c>
      <c r="BG851" s="275"/>
    </row>
    <row r="852" spans="1:59" s="63" customFormat="1" ht="12.75" x14ac:dyDescent="0.2">
      <c r="A852" s="196">
        <v>4</v>
      </c>
      <c r="B852" s="197" t="s">
        <v>422</v>
      </c>
      <c r="C852" s="208">
        <v>42</v>
      </c>
      <c r="D852" s="209" t="s">
        <v>518</v>
      </c>
      <c r="E852" s="212">
        <v>4211</v>
      </c>
      <c r="F852" s="213" t="s">
        <v>519</v>
      </c>
      <c r="G852" s="231"/>
      <c r="H852" s="72" t="s">
        <v>47</v>
      </c>
      <c r="I852" s="223"/>
      <c r="J852" s="73"/>
      <c r="K852" s="73"/>
      <c r="L852" s="73"/>
      <c r="M852" s="74"/>
      <c r="N852" s="247"/>
      <c r="O852" s="306"/>
      <c r="P852" s="105"/>
      <c r="Q852" s="75"/>
      <c r="R852" s="75"/>
      <c r="S852" s="75"/>
      <c r="T852" s="75"/>
      <c r="U852" s="75"/>
      <c r="V852" s="75"/>
      <c r="W852" s="75"/>
      <c r="X852" s="75"/>
      <c r="Y852" s="76">
        <f>IF(ISNUMBER(VLOOKUP(Y854,P$7:W$7,MATCH(Y854,P$7:W$7))),VLOOKUP(Y854,P$7:W$7,MATCH(Y854,P$7:W$7)),IF(N856=0,"No Data",IF(Y854&gt;0,"&lt;100",0)))</f>
        <v>2500</v>
      </c>
      <c r="Z852" s="77">
        <f>IF(ISNUMBER(VLOOKUP(Z856,P$7:W$7,MATCH(Z856,P$7:W$7))),VLOOKUP(Z856,P$7:W$7,MATCH(Z856,P$7:W$7)),IF(N856=0,"No Data",IF(Z856&gt;0,"&lt;100",0)))</f>
        <v>1000</v>
      </c>
      <c r="AA852" s="106">
        <f>IF(ISNUMBER(Z852),Z852,0)</f>
        <v>1000</v>
      </c>
      <c r="AB852" s="75"/>
      <c r="AC852" s="75"/>
      <c r="AD852" s="75"/>
      <c r="AE852" s="75"/>
      <c r="AF852" s="75"/>
      <c r="AG852" s="75"/>
      <c r="AH852" s="75"/>
      <c r="AI852" s="75"/>
      <c r="AJ852" s="76">
        <f>IF(ISNUMBER(VLOOKUP(AJ854,AB$7:AH$7,MATCH(AJ854,AB$7:AH$7))),VLOOKUP(AJ854,AB$7:AH$7,MATCH(AJ854,AB$7:AH$7)),IF(N856=0,"No Data",IF(AJ854&gt;0,"&lt;50",0)))</f>
        <v>0</v>
      </c>
      <c r="AK852" s="77">
        <f>IF(ISNUMBER(VLOOKUP(AK856,AB$7:AH$7,MATCH(AK856,AB$7:AH$7))),VLOOKUP(AK856,AB$7:AH$7,MATCH(AK856,AB$7:AH$7)),IF(N856=0,"No Data",IF(AK856&gt;0,"&lt;50",0)))</f>
        <v>0</v>
      </c>
      <c r="AL852" s="106">
        <f>IF(ISNUMBER(AK852),AK852,0)</f>
        <v>0</v>
      </c>
      <c r="AM852" s="75"/>
      <c r="AN852" s="75"/>
      <c r="AO852" s="75"/>
      <c r="AP852" s="75"/>
      <c r="AQ852" s="75"/>
      <c r="AR852" s="75"/>
      <c r="AS852" s="75"/>
      <c r="AT852" s="75"/>
      <c r="AU852" s="75"/>
      <c r="AV852" s="75"/>
      <c r="AW852" s="76">
        <f>IF(ISNUMBER(VLOOKUP(AW854,AM$7:AU$7,MATCH(AW854,AM$7:AU$7))),VLOOKUP(AW854,AM$7:AU$7,MATCH(AW854,AM$7:AU$7)),IF(N856=0,"No Data",IF(AW854&gt;0,"&lt;10",0)))</f>
        <v>500</v>
      </c>
      <c r="AX852" s="77">
        <f>IF(ISNUMBER(VLOOKUP(AX856,AM$7:AU$7,MATCH(AX856,AM$7:AU$7))),VLOOKUP(AX856,AM$7:AU$7,MATCH(AX856,AM$7:AU$7)),IF(N856=0,"No Data",IF(AX856&gt;0,"&lt;10",0)))</f>
        <v>500</v>
      </c>
      <c r="AY852" s="106">
        <f>IF(ISNUMBER(AX852),AX852,0)</f>
        <v>500</v>
      </c>
      <c r="AZ852" s="79"/>
      <c r="BA852" s="80"/>
      <c r="BB852" s="71"/>
      <c r="BC852" s="95"/>
      <c r="BD852" s="41">
        <v>4</v>
      </c>
      <c r="BE852" s="52">
        <v>42</v>
      </c>
      <c r="BF852" s="103">
        <v>4211</v>
      </c>
      <c r="BG852" s="276" t="s">
        <v>47</v>
      </c>
    </row>
    <row r="853" spans="1:59" s="63" customFormat="1" ht="12.75" x14ac:dyDescent="0.2">
      <c r="A853" s="196">
        <v>4</v>
      </c>
      <c r="B853" s="197" t="s">
        <v>422</v>
      </c>
      <c r="C853" s="208">
        <v>42</v>
      </c>
      <c r="D853" s="209" t="s">
        <v>518</v>
      </c>
      <c r="E853" s="212">
        <v>4211</v>
      </c>
      <c r="F853" s="213" t="s">
        <v>519</v>
      </c>
      <c r="G853" s="231"/>
      <c r="H853" s="81" t="s">
        <v>48</v>
      </c>
      <c r="I853" s="223"/>
      <c r="J853" s="73"/>
      <c r="K853" s="73"/>
      <c r="L853" s="73"/>
      <c r="M853" s="74"/>
      <c r="N853" s="247"/>
      <c r="O853" s="306"/>
      <c r="P853" s="105"/>
      <c r="Q853" s="75"/>
      <c r="R853" s="75"/>
      <c r="S853" s="75"/>
      <c r="T853" s="75"/>
      <c r="U853" s="75"/>
      <c r="V853" s="75"/>
      <c r="W853" s="75"/>
      <c r="X853" s="75"/>
      <c r="Y853" s="82">
        <f>MIN(X857:X866)</f>
        <v>0</v>
      </c>
      <c r="Z853" s="83"/>
      <c r="AA853" s="83"/>
      <c r="AB853" s="75"/>
      <c r="AC853" s="75"/>
      <c r="AD853" s="75"/>
      <c r="AE853" s="75"/>
      <c r="AF853" s="75"/>
      <c r="AG853" s="75"/>
      <c r="AH853" s="75"/>
      <c r="AI853" s="75"/>
      <c r="AJ853" s="82">
        <f>MIN(AI857:AI866)</f>
        <v>0</v>
      </c>
      <c r="AK853" s="83"/>
      <c r="AL853" s="83"/>
      <c r="AM853" s="75"/>
      <c r="AN853" s="75"/>
      <c r="AO853" s="75"/>
      <c r="AP853" s="75"/>
      <c r="AQ853" s="75"/>
      <c r="AR853" s="75"/>
      <c r="AS853" s="75"/>
      <c r="AT853" s="75"/>
      <c r="AU853" s="75"/>
      <c r="AV853" s="75"/>
      <c r="AW853" s="82">
        <f>MIN(AV857:AV866)</f>
        <v>50</v>
      </c>
      <c r="AX853" s="83"/>
      <c r="AY853" s="83"/>
      <c r="AZ853" s="79"/>
      <c r="BA853" s="80"/>
      <c r="BB853" s="71"/>
      <c r="BC853" s="95"/>
      <c r="BD853" s="41">
        <v>4</v>
      </c>
      <c r="BE853" s="52">
        <v>42</v>
      </c>
      <c r="BF853" s="103">
        <v>4211</v>
      </c>
      <c r="BG853" s="278" t="s">
        <v>48</v>
      </c>
    </row>
    <row r="854" spans="1:59" s="63" customFormat="1" ht="12.75" x14ac:dyDescent="0.2">
      <c r="A854" s="196">
        <v>4</v>
      </c>
      <c r="B854" s="197" t="s">
        <v>422</v>
      </c>
      <c r="C854" s="208">
        <v>42</v>
      </c>
      <c r="D854" s="209" t="s">
        <v>518</v>
      </c>
      <c r="E854" s="212">
        <v>4211</v>
      </c>
      <c r="F854" s="213" t="s">
        <v>519</v>
      </c>
      <c r="G854" s="231"/>
      <c r="H854" s="81" t="s">
        <v>49</v>
      </c>
      <c r="I854" s="223"/>
      <c r="J854" s="73"/>
      <c r="K854" s="73"/>
      <c r="L854" s="73"/>
      <c r="M854" s="74"/>
      <c r="N854" s="247"/>
      <c r="O854" s="306"/>
      <c r="P854" s="105"/>
      <c r="Q854" s="75"/>
      <c r="R854" s="75"/>
      <c r="S854" s="75"/>
      <c r="T854" s="75"/>
      <c r="U854" s="75"/>
      <c r="V854" s="75"/>
      <c r="W854" s="75"/>
      <c r="X854" s="75"/>
      <c r="Y854" s="84">
        <f>IF(ISNUMBER(AVERAGE(X857:X866)),AVERAGE(X857:X866),0)</f>
        <v>2510</v>
      </c>
      <c r="Z854" s="83"/>
      <c r="AA854" s="83"/>
      <c r="AB854" s="75"/>
      <c r="AC854" s="75"/>
      <c r="AD854" s="75"/>
      <c r="AE854" s="75"/>
      <c r="AF854" s="75"/>
      <c r="AG854" s="75"/>
      <c r="AH854" s="75"/>
      <c r="AI854" s="75"/>
      <c r="AJ854" s="84">
        <f>IF(ISNUMBER(AVERAGE(AI857:AI866)),AVERAGE(AI857:AI866),0)</f>
        <v>0</v>
      </c>
      <c r="AK854" s="83"/>
      <c r="AL854" s="83"/>
      <c r="AM854" s="75"/>
      <c r="AN854" s="75"/>
      <c r="AO854" s="75"/>
      <c r="AP854" s="75"/>
      <c r="AQ854" s="75"/>
      <c r="AR854" s="75"/>
      <c r="AS854" s="75"/>
      <c r="AT854" s="75"/>
      <c r="AU854" s="75"/>
      <c r="AV854" s="75"/>
      <c r="AW854" s="84">
        <f>IF(ISNUMBER(AVERAGE(AV857:AV866)),AVERAGE(AV857:AV866),0)</f>
        <v>600</v>
      </c>
      <c r="AX854" s="83"/>
      <c r="AY854" s="83"/>
      <c r="AZ854" s="79"/>
      <c r="BA854" s="80"/>
      <c r="BB854" s="71"/>
      <c r="BC854" s="95"/>
      <c r="BD854" s="41">
        <v>4</v>
      </c>
      <c r="BE854" s="52">
        <v>42</v>
      </c>
      <c r="BF854" s="103">
        <v>4211</v>
      </c>
      <c r="BG854" s="278" t="s">
        <v>49</v>
      </c>
    </row>
    <row r="855" spans="1:59" s="63" customFormat="1" ht="12.75" x14ac:dyDescent="0.2">
      <c r="A855" s="196">
        <v>4</v>
      </c>
      <c r="B855" s="197" t="s">
        <v>422</v>
      </c>
      <c r="C855" s="208">
        <v>42</v>
      </c>
      <c r="D855" s="209" t="s">
        <v>518</v>
      </c>
      <c r="E855" s="212">
        <v>4211</v>
      </c>
      <c r="F855" s="213" t="s">
        <v>519</v>
      </c>
      <c r="G855" s="231"/>
      <c r="H855" s="81" t="s">
        <v>50</v>
      </c>
      <c r="I855" s="223"/>
      <c r="J855" s="73"/>
      <c r="K855" s="73"/>
      <c r="L855" s="73"/>
      <c r="M855" s="74"/>
      <c r="N855" s="247"/>
      <c r="O855" s="306"/>
      <c r="P855" s="105"/>
      <c r="Q855" s="75"/>
      <c r="R855" s="75"/>
      <c r="S855" s="75"/>
      <c r="T855" s="75"/>
      <c r="U855" s="75"/>
      <c r="V855" s="75"/>
      <c r="W855" s="75"/>
      <c r="X855" s="75"/>
      <c r="Y855" s="84">
        <f>MAX(X857:X866)</f>
        <v>25000</v>
      </c>
      <c r="Z855" s="83"/>
      <c r="AA855" s="83"/>
      <c r="AB855" s="75"/>
      <c r="AC855" s="75"/>
      <c r="AD855" s="75"/>
      <c r="AE855" s="75"/>
      <c r="AF855" s="75"/>
      <c r="AG855" s="75"/>
      <c r="AH855" s="75"/>
      <c r="AI855" s="75"/>
      <c r="AJ855" s="84">
        <f>MAX(AI857:AI866)</f>
        <v>0</v>
      </c>
      <c r="AK855" s="83"/>
      <c r="AL855" s="83"/>
      <c r="AM855" s="75"/>
      <c r="AN855" s="75"/>
      <c r="AO855" s="75"/>
      <c r="AP855" s="75"/>
      <c r="AQ855" s="75"/>
      <c r="AR855" s="75"/>
      <c r="AS855" s="75"/>
      <c r="AT855" s="75"/>
      <c r="AU855" s="75"/>
      <c r="AV855" s="75"/>
      <c r="AW855" s="84">
        <f>MAX(AV857:AV866)</f>
        <v>2500</v>
      </c>
      <c r="AX855" s="83"/>
      <c r="AY855" s="83"/>
      <c r="AZ855" s="79"/>
      <c r="BA855" s="80"/>
      <c r="BB855" s="71"/>
      <c r="BC855" s="95"/>
      <c r="BD855" s="41">
        <v>4</v>
      </c>
      <c r="BE855" s="52">
        <v>42</v>
      </c>
      <c r="BF855" s="103">
        <v>4211</v>
      </c>
      <c r="BG855" s="278" t="s">
        <v>50</v>
      </c>
    </row>
    <row r="856" spans="1:59" s="63" customFormat="1" ht="12.75" x14ac:dyDescent="0.2">
      <c r="A856" s="196">
        <v>4</v>
      </c>
      <c r="B856" s="197" t="s">
        <v>422</v>
      </c>
      <c r="C856" s="208">
        <v>42</v>
      </c>
      <c r="D856" s="209" t="s">
        <v>518</v>
      </c>
      <c r="E856" s="212">
        <v>4211</v>
      </c>
      <c r="F856" s="213" t="s">
        <v>519</v>
      </c>
      <c r="G856" s="231"/>
      <c r="H856" s="85" t="s">
        <v>51</v>
      </c>
      <c r="I856" s="223"/>
      <c r="J856" s="73"/>
      <c r="K856" s="73"/>
      <c r="L856" s="73"/>
      <c r="M856" s="74"/>
      <c r="N856" s="248">
        <f>SUM(N857:N866)</f>
        <v>15</v>
      </c>
      <c r="O856" s="293">
        <f>SUM(O857:O866)</f>
        <v>0.99999999999999989</v>
      </c>
      <c r="P856" s="292"/>
      <c r="Q856" s="87"/>
      <c r="R856" s="87"/>
      <c r="S856" s="87"/>
      <c r="T856" s="87"/>
      <c r="U856" s="87"/>
      <c r="V856" s="87"/>
      <c r="W856" s="87"/>
      <c r="X856" s="87"/>
      <c r="Y856" s="88"/>
      <c r="Z856" s="119">
        <f>SUM(Z857:Z866)</f>
        <v>1673.3333333333335</v>
      </c>
      <c r="AA856" s="88"/>
      <c r="AB856" s="87"/>
      <c r="AC856" s="87"/>
      <c r="AD856" s="87"/>
      <c r="AE856" s="87"/>
      <c r="AF856" s="87"/>
      <c r="AG856" s="87"/>
      <c r="AH856" s="87"/>
      <c r="AI856" s="87"/>
      <c r="AJ856" s="88"/>
      <c r="AK856" s="86">
        <f>SUM(AK857:AK866)</f>
        <v>0</v>
      </c>
      <c r="AL856" s="88"/>
      <c r="AM856" s="87"/>
      <c r="AN856" s="87"/>
      <c r="AO856" s="87"/>
      <c r="AP856" s="87"/>
      <c r="AQ856" s="87"/>
      <c r="AR856" s="87"/>
      <c r="AS856" s="87"/>
      <c r="AT856" s="87"/>
      <c r="AU856" s="87"/>
      <c r="AV856" s="87"/>
      <c r="AW856" s="112"/>
      <c r="AX856" s="119">
        <f>SUM(AX857:AX866)</f>
        <v>669.99999999999989</v>
      </c>
      <c r="AY856" s="88"/>
      <c r="AZ856" s="79"/>
      <c r="BA856" s="80"/>
      <c r="BB856" s="71"/>
      <c r="BC856" s="95"/>
      <c r="BD856" s="41">
        <v>4</v>
      </c>
      <c r="BE856" s="52">
        <v>42</v>
      </c>
      <c r="BF856" s="103">
        <v>4211</v>
      </c>
      <c r="BG856" s="279" t="s">
        <v>51</v>
      </c>
    </row>
    <row r="857" spans="1:59" s="63" customFormat="1" ht="12.75" x14ac:dyDescent="0.2">
      <c r="A857" s="196">
        <v>4</v>
      </c>
      <c r="B857" s="197" t="s">
        <v>422</v>
      </c>
      <c r="C857" s="208">
        <v>42</v>
      </c>
      <c r="D857" s="209" t="s">
        <v>518</v>
      </c>
      <c r="E857" s="212">
        <v>4211</v>
      </c>
      <c r="F857" s="213" t="s">
        <v>519</v>
      </c>
      <c r="G857" s="231"/>
      <c r="H857" s="89" t="s">
        <v>52</v>
      </c>
      <c r="I857" s="90" t="s">
        <v>520</v>
      </c>
      <c r="J857" s="90" t="s">
        <v>521</v>
      </c>
      <c r="K857" s="90" t="s">
        <v>64</v>
      </c>
      <c r="L857" s="90" t="s">
        <v>522</v>
      </c>
      <c r="M857" s="91"/>
      <c r="N857" s="312">
        <v>5</v>
      </c>
      <c r="O857" s="313">
        <f>N857/N$856</f>
        <v>0.33333333333333331</v>
      </c>
      <c r="P857" s="104"/>
      <c r="Q857" s="92"/>
      <c r="R857" s="92"/>
      <c r="S857" s="92"/>
      <c r="T857" s="92"/>
      <c r="U857" s="92"/>
      <c r="V857" s="92"/>
      <c r="W857" s="92"/>
      <c r="X857" s="109">
        <f t="shared" ref="X857:X866" si="117">P857*P$7+Q857*Q$7+R857*R$7+S857*S$7+T857*T$7+U857*U$7+V857*V$7+W857*W$7</f>
        <v>0</v>
      </c>
      <c r="Y857" s="83"/>
      <c r="Z857" s="110">
        <f t="shared" ref="Z857:Z866" si="118">X857*$O857</f>
        <v>0</v>
      </c>
      <c r="AA857" s="111"/>
      <c r="AB857" s="92"/>
      <c r="AC857" s="92"/>
      <c r="AD857" s="92"/>
      <c r="AE857" s="92"/>
      <c r="AF857" s="92"/>
      <c r="AG857" s="92"/>
      <c r="AH857" s="92"/>
      <c r="AI857" s="109">
        <f t="shared" ref="AI857:AI866" si="119">AB857*AB$7+AC857*AC$7+AD857*AD$7+AE857*AE$7+AF857*AF$7+AG857*AG$7+AH857*AH$7</f>
        <v>0</v>
      </c>
      <c r="AJ857" s="83"/>
      <c r="AK857" s="110">
        <f t="shared" ref="AK857:AK866" si="120">AI857*$O857</f>
        <v>0</v>
      </c>
      <c r="AL857" s="111"/>
      <c r="AM857" s="92"/>
      <c r="AN857" s="92"/>
      <c r="AO857" s="92"/>
      <c r="AP857" s="92"/>
      <c r="AQ857" s="92"/>
      <c r="AR857" s="92"/>
      <c r="AS857" s="92">
        <v>1</v>
      </c>
      <c r="AT857" s="92"/>
      <c r="AU857" s="92"/>
      <c r="AV857" s="109">
        <f t="shared" ref="AV857:AV866" si="121">AM857*AM$7+AN857*AN$7+AO857*AO$7+AP857*AP$7+AQ857*AQ$7+AR857*AR$7+AS857*AS$7+AT857*AT$7+AU857*AU$7</f>
        <v>1000</v>
      </c>
      <c r="AW857" s="75"/>
      <c r="AX857" s="110">
        <f t="shared" ref="AX857:AX866" si="122">AV857*$O857</f>
        <v>333.33333333333331</v>
      </c>
      <c r="AY857" s="111"/>
      <c r="AZ857" s="93"/>
      <c r="BA857" s="94" t="s">
        <v>159</v>
      </c>
      <c r="BB857" s="71"/>
      <c r="BC857" s="95"/>
      <c r="BD857" s="41">
        <v>4</v>
      </c>
      <c r="BE857" s="52">
        <v>42</v>
      </c>
      <c r="BF857" s="103">
        <v>4211</v>
      </c>
      <c r="BG857" s="280" t="s">
        <v>52</v>
      </c>
    </row>
    <row r="858" spans="1:59" s="63" customFormat="1" ht="12.75" x14ac:dyDescent="0.2">
      <c r="A858" s="196">
        <v>4</v>
      </c>
      <c r="B858" s="197" t="s">
        <v>422</v>
      </c>
      <c r="C858" s="208">
        <v>42</v>
      </c>
      <c r="D858" s="209" t="s">
        <v>518</v>
      </c>
      <c r="E858" s="212">
        <v>4211</v>
      </c>
      <c r="F858" s="213" t="s">
        <v>519</v>
      </c>
      <c r="G858" s="231"/>
      <c r="H858" s="89"/>
      <c r="I858" s="90" t="s">
        <v>523</v>
      </c>
      <c r="J858" s="90"/>
      <c r="K858" s="90" t="s">
        <v>64</v>
      </c>
      <c r="L858" s="90" t="s">
        <v>119</v>
      </c>
      <c r="M858" s="91"/>
      <c r="N858" s="312">
        <v>2</v>
      </c>
      <c r="O858" s="313">
        <f t="shared" ref="O858:O866" si="123">N858/N$856</f>
        <v>0.13333333333333333</v>
      </c>
      <c r="P858" s="104"/>
      <c r="Q858" s="92"/>
      <c r="R858" s="92"/>
      <c r="S858" s="92"/>
      <c r="T858" s="92"/>
      <c r="U858" s="92"/>
      <c r="V858" s="92"/>
      <c r="W858" s="92"/>
      <c r="X858" s="109">
        <f t="shared" si="117"/>
        <v>0</v>
      </c>
      <c r="Y858" s="83"/>
      <c r="Z858" s="110">
        <f t="shared" si="118"/>
        <v>0</v>
      </c>
      <c r="AA858" s="111"/>
      <c r="AB858" s="92"/>
      <c r="AC858" s="92"/>
      <c r="AD858" s="92"/>
      <c r="AE858" s="92"/>
      <c r="AF858" s="92"/>
      <c r="AG858" s="92"/>
      <c r="AH858" s="92"/>
      <c r="AI858" s="109">
        <f t="shared" si="119"/>
        <v>0</v>
      </c>
      <c r="AJ858" s="83"/>
      <c r="AK858" s="110">
        <f t="shared" si="120"/>
        <v>0</v>
      </c>
      <c r="AL858" s="111"/>
      <c r="AM858" s="92"/>
      <c r="AN858" s="92"/>
      <c r="AO858" s="92">
        <v>1</v>
      </c>
      <c r="AP858" s="92"/>
      <c r="AQ858" s="92"/>
      <c r="AR858" s="92"/>
      <c r="AS858" s="92"/>
      <c r="AT858" s="92"/>
      <c r="AU858" s="92"/>
      <c r="AV858" s="109">
        <f t="shared" si="121"/>
        <v>50</v>
      </c>
      <c r="AW858" s="75"/>
      <c r="AX858" s="110">
        <f t="shared" si="122"/>
        <v>6.666666666666667</v>
      </c>
      <c r="AY858" s="111"/>
      <c r="AZ858" s="93"/>
      <c r="BA858" s="94" t="s">
        <v>159</v>
      </c>
      <c r="BB858" s="71"/>
      <c r="BC858" s="95"/>
      <c r="BD858" s="41">
        <v>4</v>
      </c>
      <c r="BE858" s="52">
        <v>42</v>
      </c>
      <c r="BF858" s="103">
        <v>4211</v>
      </c>
      <c r="BG858" s="280" t="s">
        <v>52</v>
      </c>
    </row>
    <row r="859" spans="1:59" s="63" customFormat="1" ht="12.75" x14ac:dyDescent="0.2">
      <c r="A859" s="196">
        <v>4</v>
      </c>
      <c r="B859" s="197" t="s">
        <v>422</v>
      </c>
      <c r="C859" s="208">
        <v>42</v>
      </c>
      <c r="D859" s="209" t="s">
        <v>518</v>
      </c>
      <c r="E859" s="212">
        <v>4211</v>
      </c>
      <c r="F859" s="213" t="s">
        <v>519</v>
      </c>
      <c r="G859" s="231"/>
      <c r="H859" s="89"/>
      <c r="I859" s="90" t="s">
        <v>524</v>
      </c>
      <c r="J859" s="90" t="s">
        <v>525</v>
      </c>
      <c r="K859" s="90" t="s">
        <v>64</v>
      </c>
      <c r="L859" s="90" t="s">
        <v>526</v>
      </c>
      <c r="M859" s="91"/>
      <c r="N859" s="312">
        <v>1</v>
      </c>
      <c r="O859" s="313">
        <f t="shared" si="123"/>
        <v>6.6666666666666666E-2</v>
      </c>
      <c r="P859" s="104"/>
      <c r="Q859" s="92"/>
      <c r="R859" s="92"/>
      <c r="S859" s="92"/>
      <c r="T859" s="92"/>
      <c r="U859" s="92"/>
      <c r="V859" s="92"/>
      <c r="W859" s="92"/>
      <c r="X859" s="109">
        <f t="shared" si="117"/>
        <v>0</v>
      </c>
      <c r="Y859" s="83"/>
      <c r="Z859" s="110">
        <f t="shared" si="118"/>
        <v>0</v>
      </c>
      <c r="AA859" s="111"/>
      <c r="AB859" s="92"/>
      <c r="AC859" s="92"/>
      <c r="AD859" s="92"/>
      <c r="AE859" s="92"/>
      <c r="AF859" s="92"/>
      <c r="AG859" s="92"/>
      <c r="AH859" s="92"/>
      <c r="AI859" s="109">
        <f t="shared" si="119"/>
        <v>0</v>
      </c>
      <c r="AJ859" s="83"/>
      <c r="AK859" s="110">
        <f t="shared" si="120"/>
        <v>0</v>
      </c>
      <c r="AL859" s="111"/>
      <c r="AM859" s="92"/>
      <c r="AN859" s="92"/>
      <c r="AO859" s="92"/>
      <c r="AP859" s="92"/>
      <c r="AQ859" s="92"/>
      <c r="AR859" s="92"/>
      <c r="AS859" s="92">
        <v>1</v>
      </c>
      <c r="AT859" s="92"/>
      <c r="AU859" s="92"/>
      <c r="AV859" s="109">
        <f t="shared" si="121"/>
        <v>1000</v>
      </c>
      <c r="AW859" s="75"/>
      <c r="AX859" s="110">
        <f t="shared" si="122"/>
        <v>66.666666666666671</v>
      </c>
      <c r="AY859" s="111"/>
      <c r="AZ859" s="93"/>
      <c r="BA859" s="94" t="s">
        <v>85</v>
      </c>
      <c r="BB859" s="71"/>
      <c r="BC859" s="95"/>
      <c r="BD859" s="41">
        <v>4</v>
      </c>
      <c r="BE859" s="52">
        <v>42</v>
      </c>
      <c r="BF859" s="103">
        <v>4211</v>
      </c>
      <c r="BG859" s="280" t="s">
        <v>52</v>
      </c>
    </row>
    <row r="860" spans="1:59" s="63" customFormat="1" ht="12.75" x14ac:dyDescent="0.2">
      <c r="A860" s="196">
        <v>4</v>
      </c>
      <c r="B860" s="197" t="s">
        <v>422</v>
      </c>
      <c r="C860" s="208">
        <v>42</v>
      </c>
      <c r="D860" s="209" t="s">
        <v>518</v>
      </c>
      <c r="E860" s="212">
        <v>4211</v>
      </c>
      <c r="F860" s="213" t="s">
        <v>519</v>
      </c>
      <c r="G860" s="231"/>
      <c r="H860" s="89"/>
      <c r="I860" s="90" t="s">
        <v>527</v>
      </c>
      <c r="J860" s="90"/>
      <c r="K860" s="90" t="s">
        <v>64</v>
      </c>
      <c r="L860" s="90" t="s">
        <v>528</v>
      </c>
      <c r="M860" s="91"/>
      <c r="N860" s="312">
        <v>1</v>
      </c>
      <c r="O860" s="313">
        <f t="shared" si="123"/>
        <v>6.6666666666666666E-2</v>
      </c>
      <c r="P860" s="104"/>
      <c r="Q860" s="92"/>
      <c r="R860" s="92"/>
      <c r="S860" s="92"/>
      <c r="T860" s="92"/>
      <c r="U860" s="92"/>
      <c r="V860" s="92"/>
      <c r="W860" s="92"/>
      <c r="X860" s="109">
        <f t="shared" si="117"/>
        <v>0</v>
      </c>
      <c r="Y860" s="83"/>
      <c r="Z860" s="110">
        <f t="shared" si="118"/>
        <v>0</v>
      </c>
      <c r="AA860" s="111"/>
      <c r="AB860" s="92"/>
      <c r="AC860" s="92"/>
      <c r="AD860" s="92"/>
      <c r="AE860" s="92"/>
      <c r="AF860" s="92"/>
      <c r="AG860" s="92"/>
      <c r="AH860" s="92"/>
      <c r="AI860" s="109">
        <f t="shared" si="119"/>
        <v>0</v>
      </c>
      <c r="AJ860" s="83"/>
      <c r="AK860" s="110">
        <f t="shared" si="120"/>
        <v>0</v>
      </c>
      <c r="AL860" s="111"/>
      <c r="AM860" s="92"/>
      <c r="AN860" s="92"/>
      <c r="AO860" s="92"/>
      <c r="AP860" s="92">
        <v>1</v>
      </c>
      <c r="AQ860" s="92"/>
      <c r="AR860" s="92"/>
      <c r="AS860" s="92"/>
      <c r="AT860" s="92"/>
      <c r="AU860" s="92"/>
      <c r="AV860" s="109">
        <f t="shared" si="121"/>
        <v>100</v>
      </c>
      <c r="AW860" s="75"/>
      <c r="AX860" s="110">
        <f t="shared" si="122"/>
        <v>6.666666666666667</v>
      </c>
      <c r="AY860" s="111"/>
      <c r="AZ860" s="93"/>
      <c r="BA860" s="94" t="s">
        <v>85</v>
      </c>
      <c r="BB860" s="71"/>
      <c r="BC860" s="95"/>
      <c r="BD860" s="41">
        <v>4</v>
      </c>
      <c r="BE860" s="52">
        <v>42</v>
      </c>
      <c r="BF860" s="103">
        <v>4211</v>
      </c>
      <c r="BG860" s="280" t="s">
        <v>52</v>
      </c>
    </row>
    <row r="861" spans="1:59" s="63" customFormat="1" ht="12.75" x14ac:dyDescent="0.2">
      <c r="A861" s="196">
        <v>4</v>
      </c>
      <c r="B861" s="197" t="s">
        <v>422</v>
      </c>
      <c r="C861" s="208">
        <v>42</v>
      </c>
      <c r="D861" s="209" t="s">
        <v>518</v>
      </c>
      <c r="E861" s="212">
        <v>4211</v>
      </c>
      <c r="F861" s="213" t="s">
        <v>519</v>
      </c>
      <c r="G861" s="231"/>
      <c r="H861" s="89"/>
      <c r="I861" s="90" t="s">
        <v>529</v>
      </c>
      <c r="J861" s="90"/>
      <c r="K861" s="90" t="s">
        <v>64</v>
      </c>
      <c r="L861" s="90" t="s">
        <v>76</v>
      </c>
      <c r="M861" s="91"/>
      <c r="N861" s="312">
        <v>1</v>
      </c>
      <c r="O861" s="313">
        <f t="shared" si="123"/>
        <v>6.6666666666666666E-2</v>
      </c>
      <c r="P861" s="104">
        <v>1</v>
      </c>
      <c r="Q861" s="92"/>
      <c r="R861" s="92"/>
      <c r="S861" s="92"/>
      <c r="T861" s="92"/>
      <c r="U861" s="92"/>
      <c r="V861" s="92"/>
      <c r="W861" s="92"/>
      <c r="X861" s="109">
        <f t="shared" si="117"/>
        <v>100</v>
      </c>
      <c r="Y861" s="83"/>
      <c r="Z861" s="110">
        <f t="shared" si="118"/>
        <v>6.666666666666667</v>
      </c>
      <c r="AA861" s="111"/>
      <c r="AB861" s="92"/>
      <c r="AC861" s="92"/>
      <c r="AD861" s="92"/>
      <c r="AE861" s="92"/>
      <c r="AF861" s="92"/>
      <c r="AG861" s="92"/>
      <c r="AH861" s="92"/>
      <c r="AI861" s="109">
        <f t="shared" si="119"/>
        <v>0</v>
      </c>
      <c r="AJ861" s="83"/>
      <c r="AK861" s="110">
        <f t="shared" si="120"/>
        <v>0</v>
      </c>
      <c r="AL861" s="111"/>
      <c r="AM861" s="92"/>
      <c r="AN861" s="92"/>
      <c r="AO861" s="92"/>
      <c r="AP861" s="92"/>
      <c r="AQ861" s="92"/>
      <c r="AR861" s="92"/>
      <c r="AS861" s="92"/>
      <c r="AT861" s="92">
        <v>1</v>
      </c>
      <c r="AU861" s="92"/>
      <c r="AV861" s="109">
        <f t="shared" si="121"/>
        <v>2500</v>
      </c>
      <c r="AW861" s="75"/>
      <c r="AX861" s="110">
        <f t="shared" si="122"/>
        <v>166.66666666666666</v>
      </c>
      <c r="AY861" s="111"/>
      <c r="AZ861" s="93"/>
      <c r="BA861" s="94" t="s">
        <v>85</v>
      </c>
      <c r="BB861" s="71"/>
      <c r="BC861" s="95"/>
      <c r="BD861" s="41">
        <v>4</v>
      </c>
      <c r="BE861" s="52">
        <v>42</v>
      </c>
      <c r="BF861" s="103">
        <v>4211</v>
      </c>
      <c r="BG861" s="280" t="s">
        <v>52</v>
      </c>
    </row>
    <row r="862" spans="1:59" s="63" customFormat="1" ht="12.75" x14ac:dyDescent="0.2">
      <c r="A862" s="196">
        <v>4</v>
      </c>
      <c r="B862" s="197" t="s">
        <v>422</v>
      </c>
      <c r="C862" s="208">
        <v>42</v>
      </c>
      <c r="D862" s="209" t="s">
        <v>518</v>
      </c>
      <c r="E862" s="212">
        <v>4211</v>
      </c>
      <c r="F862" s="213" t="s">
        <v>519</v>
      </c>
      <c r="G862" s="231"/>
      <c r="H862" s="89"/>
      <c r="I862" s="90" t="s">
        <v>530</v>
      </c>
      <c r="J862" s="90"/>
      <c r="K862" s="90" t="s">
        <v>64</v>
      </c>
      <c r="L862" s="90" t="s">
        <v>528</v>
      </c>
      <c r="M862" s="91"/>
      <c r="N862" s="312">
        <v>1</v>
      </c>
      <c r="O862" s="313">
        <f t="shared" si="123"/>
        <v>6.6666666666666666E-2</v>
      </c>
      <c r="P862" s="104"/>
      <c r="Q862" s="92"/>
      <c r="R862" s="92"/>
      <c r="S862" s="92"/>
      <c r="T862" s="92"/>
      <c r="U862" s="92"/>
      <c r="V862" s="92"/>
      <c r="W862" s="92"/>
      <c r="X862" s="109">
        <f t="shared" si="117"/>
        <v>0</v>
      </c>
      <c r="Y862" s="83"/>
      <c r="Z862" s="110">
        <f t="shared" si="118"/>
        <v>0</v>
      </c>
      <c r="AA862" s="111"/>
      <c r="AB862" s="92"/>
      <c r="AC862" s="92"/>
      <c r="AD862" s="92"/>
      <c r="AE862" s="92"/>
      <c r="AF862" s="92"/>
      <c r="AG862" s="92"/>
      <c r="AH862" s="92"/>
      <c r="AI862" s="109">
        <f t="shared" si="119"/>
        <v>0</v>
      </c>
      <c r="AJ862" s="83"/>
      <c r="AK862" s="110">
        <f t="shared" si="120"/>
        <v>0</v>
      </c>
      <c r="AL862" s="111"/>
      <c r="AM862" s="92"/>
      <c r="AN862" s="92"/>
      <c r="AO862" s="92"/>
      <c r="AP862" s="92">
        <v>1</v>
      </c>
      <c r="AQ862" s="92"/>
      <c r="AR862" s="92"/>
      <c r="AS862" s="92"/>
      <c r="AT862" s="92"/>
      <c r="AU862" s="92"/>
      <c r="AV862" s="109">
        <f t="shared" si="121"/>
        <v>100</v>
      </c>
      <c r="AW862" s="75"/>
      <c r="AX862" s="110">
        <f t="shared" si="122"/>
        <v>6.666666666666667</v>
      </c>
      <c r="AY862" s="111"/>
      <c r="AZ862" s="93"/>
      <c r="BA862" s="94" t="s">
        <v>85</v>
      </c>
      <c r="BB862" s="71"/>
      <c r="BC862" s="95"/>
      <c r="BD862" s="41">
        <v>4</v>
      </c>
      <c r="BE862" s="52">
        <v>42</v>
      </c>
      <c r="BF862" s="103">
        <v>4211</v>
      </c>
      <c r="BG862" s="280" t="s">
        <v>52</v>
      </c>
    </row>
    <row r="863" spans="1:59" s="63" customFormat="1" ht="12.75" x14ac:dyDescent="0.2">
      <c r="A863" s="196">
        <v>4</v>
      </c>
      <c r="B863" s="197" t="s">
        <v>422</v>
      </c>
      <c r="C863" s="208">
        <v>42</v>
      </c>
      <c r="D863" s="209" t="s">
        <v>518</v>
      </c>
      <c r="E863" s="212">
        <v>4211</v>
      </c>
      <c r="F863" s="213" t="s">
        <v>519</v>
      </c>
      <c r="G863" s="231"/>
      <c r="H863" s="89"/>
      <c r="I863" s="90" t="s">
        <v>531</v>
      </c>
      <c r="J863" s="90"/>
      <c r="K863" s="90" t="s">
        <v>64</v>
      </c>
      <c r="L863" s="90" t="s">
        <v>528</v>
      </c>
      <c r="M863" s="91"/>
      <c r="N863" s="312">
        <v>1</v>
      </c>
      <c r="O863" s="313">
        <f t="shared" si="123"/>
        <v>6.6666666666666666E-2</v>
      </c>
      <c r="P863" s="104"/>
      <c r="Q863" s="92"/>
      <c r="R863" s="92"/>
      <c r="S863" s="92"/>
      <c r="T863" s="92"/>
      <c r="U863" s="92"/>
      <c r="V863" s="92"/>
      <c r="W863" s="92"/>
      <c r="X863" s="109">
        <f t="shared" si="117"/>
        <v>0</v>
      </c>
      <c r="Y863" s="83"/>
      <c r="Z863" s="110">
        <f t="shared" si="118"/>
        <v>0</v>
      </c>
      <c r="AA863" s="111"/>
      <c r="AB863" s="92"/>
      <c r="AC863" s="92"/>
      <c r="AD863" s="92"/>
      <c r="AE863" s="92"/>
      <c r="AF863" s="92"/>
      <c r="AG863" s="92"/>
      <c r="AH863" s="92"/>
      <c r="AI863" s="109">
        <f t="shared" si="119"/>
        <v>0</v>
      </c>
      <c r="AJ863" s="83"/>
      <c r="AK863" s="110">
        <f t="shared" si="120"/>
        <v>0</v>
      </c>
      <c r="AL863" s="111"/>
      <c r="AM863" s="92"/>
      <c r="AN863" s="92"/>
      <c r="AO863" s="92"/>
      <c r="AP863" s="92">
        <v>1</v>
      </c>
      <c r="AQ863" s="92"/>
      <c r="AR863" s="92"/>
      <c r="AS863" s="92"/>
      <c r="AT863" s="92"/>
      <c r="AU863" s="92"/>
      <c r="AV863" s="109">
        <f t="shared" si="121"/>
        <v>100</v>
      </c>
      <c r="AW863" s="75"/>
      <c r="AX863" s="110">
        <f t="shared" si="122"/>
        <v>6.666666666666667</v>
      </c>
      <c r="AY863" s="111"/>
      <c r="AZ863" s="93"/>
      <c r="BA863" s="94" t="s">
        <v>85</v>
      </c>
      <c r="BB863" s="71"/>
      <c r="BC863" s="95"/>
      <c r="BD863" s="41">
        <v>4</v>
      </c>
      <c r="BE863" s="52">
        <v>42</v>
      </c>
      <c r="BF863" s="103">
        <v>4211</v>
      </c>
      <c r="BG863" s="280" t="s">
        <v>52</v>
      </c>
    </row>
    <row r="864" spans="1:59" s="63" customFormat="1" ht="12.75" x14ac:dyDescent="0.2">
      <c r="A864" s="196">
        <v>4</v>
      </c>
      <c r="B864" s="197" t="s">
        <v>422</v>
      </c>
      <c r="C864" s="208">
        <v>42</v>
      </c>
      <c r="D864" s="209" t="s">
        <v>518</v>
      </c>
      <c r="E864" s="212">
        <v>4211</v>
      </c>
      <c r="F864" s="213" t="s">
        <v>519</v>
      </c>
      <c r="G864" s="231"/>
      <c r="H864" s="89"/>
      <c r="I864" s="90" t="s">
        <v>532</v>
      </c>
      <c r="J864" s="90"/>
      <c r="K864" s="90" t="s">
        <v>64</v>
      </c>
      <c r="L864" s="90" t="s">
        <v>533</v>
      </c>
      <c r="M864" s="91"/>
      <c r="N864" s="312">
        <v>1</v>
      </c>
      <c r="O864" s="313">
        <f t="shared" si="123"/>
        <v>6.6666666666666666E-2</v>
      </c>
      <c r="P864" s="104"/>
      <c r="Q864" s="92"/>
      <c r="R864" s="92"/>
      <c r="S864" s="92"/>
      <c r="T864" s="92"/>
      <c r="U864" s="92"/>
      <c r="V864" s="92"/>
      <c r="W864" s="92"/>
      <c r="X864" s="109">
        <f t="shared" si="117"/>
        <v>0</v>
      </c>
      <c r="Y864" s="83"/>
      <c r="Z864" s="110">
        <f t="shared" si="118"/>
        <v>0</v>
      </c>
      <c r="AA864" s="111"/>
      <c r="AB864" s="92"/>
      <c r="AC864" s="92"/>
      <c r="AD864" s="92"/>
      <c r="AE864" s="92"/>
      <c r="AF864" s="92"/>
      <c r="AG864" s="92"/>
      <c r="AH864" s="92"/>
      <c r="AI864" s="109">
        <f t="shared" si="119"/>
        <v>0</v>
      </c>
      <c r="AJ864" s="83"/>
      <c r="AK864" s="110">
        <f t="shared" si="120"/>
        <v>0</v>
      </c>
      <c r="AL864" s="111"/>
      <c r="AM864" s="92"/>
      <c r="AN864" s="92"/>
      <c r="AO864" s="92"/>
      <c r="AP864" s="92"/>
      <c r="AQ864" s="92"/>
      <c r="AR864" s="92"/>
      <c r="AS864" s="92">
        <v>1</v>
      </c>
      <c r="AT864" s="92"/>
      <c r="AU864" s="92"/>
      <c r="AV864" s="109">
        <f t="shared" si="121"/>
        <v>1000</v>
      </c>
      <c r="AW864" s="75"/>
      <c r="AX864" s="110">
        <f t="shared" si="122"/>
        <v>66.666666666666671</v>
      </c>
      <c r="AY864" s="111"/>
      <c r="AZ864" s="93"/>
      <c r="BA864" s="94" t="s">
        <v>131</v>
      </c>
      <c r="BB864" s="71"/>
      <c r="BC864" s="95"/>
      <c r="BD864" s="41">
        <v>4</v>
      </c>
      <c r="BE864" s="52">
        <v>42</v>
      </c>
      <c r="BF864" s="103">
        <v>4211</v>
      </c>
      <c r="BG864" s="280" t="s">
        <v>52</v>
      </c>
    </row>
    <row r="865" spans="1:59" s="63" customFormat="1" ht="12.75" x14ac:dyDescent="0.2">
      <c r="A865" s="196">
        <v>4</v>
      </c>
      <c r="B865" s="197" t="s">
        <v>422</v>
      </c>
      <c r="C865" s="208">
        <v>42</v>
      </c>
      <c r="D865" s="209" t="s">
        <v>518</v>
      </c>
      <c r="E865" s="212">
        <v>4211</v>
      </c>
      <c r="F865" s="213" t="s">
        <v>519</v>
      </c>
      <c r="G865" s="231"/>
      <c r="H865" s="89"/>
      <c r="I865" s="90" t="s">
        <v>287</v>
      </c>
      <c r="J865" s="90"/>
      <c r="K865" s="90" t="s">
        <v>64</v>
      </c>
      <c r="L865" s="90" t="s">
        <v>119</v>
      </c>
      <c r="M865" s="91"/>
      <c r="N865" s="312">
        <v>1</v>
      </c>
      <c r="O865" s="313">
        <f t="shared" si="123"/>
        <v>6.6666666666666666E-2</v>
      </c>
      <c r="P865" s="104"/>
      <c r="Q865" s="92"/>
      <c r="R865" s="92"/>
      <c r="S865" s="92"/>
      <c r="T865" s="92"/>
      <c r="U865" s="92"/>
      <c r="V865" s="92"/>
      <c r="W865" s="92"/>
      <c r="X865" s="109">
        <f t="shared" si="117"/>
        <v>0</v>
      </c>
      <c r="Y865" s="83"/>
      <c r="Z865" s="110">
        <f t="shared" si="118"/>
        <v>0</v>
      </c>
      <c r="AA865" s="111"/>
      <c r="AB865" s="92"/>
      <c r="AC865" s="92"/>
      <c r="AD865" s="92"/>
      <c r="AE865" s="92"/>
      <c r="AF865" s="92"/>
      <c r="AG865" s="92"/>
      <c r="AH865" s="92"/>
      <c r="AI865" s="109">
        <f t="shared" si="119"/>
        <v>0</v>
      </c>
      <c r="AJ865" s="83"/>
      <c r="AK865" s="110">
        <f t="shared" si="120"/>
        <v>0</v>
      </c>
      <c r="AL865" s="111"/>
      <c r="AM865" s="92"/>
      <c r="AN865" s="92"/>
      <c r="AO865" s="92">
        <v>1</v>
      </c>
      <c r="AP865" s="92"/>
      <c r="AQ865" s="92"/>
      <c r="AR865" s="92"/>
      <c r="AS865" s="92"/>
      <c r="AT865" s="92"/>
      <c r="AU865" s="92"/>
      <c r="AV865" s="109">
        <f t="shared" si="121"/>
        <v>50</v>
      </c>
      <c r="AW865" s="75"/>
      <c r="AX865" s="110">
        <f t="shared" si="122"/>
        <v>3.3333333333333335</v>
      </c>
      <c r="AY865" s="111"/>
      <c r="AZ865" s="93"/>
      <c r="BA865" s="94" t="s">
        <v>131</v>
      </c>
      <c r="BB865" s="71"/>
      <c r="BC865" s="95"/>
      <c r="BD865" s="41">
        <v>4</v>
      </c>
      <c r="BE865" s="52">
        <v>42</v>
      </c>
      <c r="BF865" s="103">
        <v>4211</v>
      </c>
      <c r="BG865" s="280" t="s">
        <v>52</v>
      </c>
    </row>
    <row r="866" spans="1:59" s="63" customFormat="1" ht="12.75" x14ac:dyDescent="0.2">
      <c r="A866" s="196">
        <v>4</v>
      </c>
      <c r="B866" s="197" t="s">
        <v>422</v>
      </c>
      <c r="C866" s="208">
        <v>42</v>
      </c>
      <c r="D866" s="209" t="s">
        <v>518</v>
      </c>
      <c r="E866" s="212">
        <v>4211</v>
      </c>
      <c r="F866" s="213" t="s">
        <v>519</v>
      </c>
      <c r="G866" s="231"/>
      <c r="H866" s="89"/>
      <c r="I866" s="90" t="s">
        <v>534</v>
      </c>
      <c r="J866" s="90"/>
      <c r="K866" s="90" t="s">
        <v>73</v>
      </c>
      <c r="L866" s="90" t="s">
        <v>69</v>
      </c>
      <c r="M866" s="91"/>
      <c r="N866" s="312">
        <v>1</v>
      </c>
      <c r="O866" s="313">
        <f t="shared" si="123"/>
        <v>6.6666666666666666E-2</v>
      </c>
      <c r="P866" s="104"/>
      <c r="Q866" s="92"/>
      <c r="R866" s="92"/>
      <c r="S866" s="92"/>
      <c r="T866" s="92"/>
      <c r="U866" s="92"/>
      <c r="V866" s="92"/>
      <c r="W866" s="92">
        <v>1</v>
      </c>
      <c r="X866" s="109">
        <f t="shared" si="117"/>
        <v>25000</v>
      </c>
      <c r="Y866" s="83"/>
      <c r="Z866" s="110">
        <f t="shared" si="118"/>
        <v>1666.6666666666667</v>
      </c>
      <c r="AA866" s="111"/>
      <c r="AB866" s="92"/>
      <c r="AC866" s="92"/>
      <c r="AD866" s="92"/>
      <c r="AE866" s="92"/>
      <c r="AF866" s="92"/>
      <c r="AG866" s="92"/>
      <c r="AH866" s="92"/>
      <c r="AI866" s="109">
        <f t="shared" si="119"/>
        <v>0</v>
      </c>
      <c r="AJ866" s="83"/>
      <c r="AK866" s="110">
        <f t="shared" si="120"/>
        <v>0</v>
      </c>
      <c r="AL866" s="111"/>
      <c r="AM866" s="92"/>
      <c r="AN866" s="92"/>
      <c r="AO866" s="92"/>
      <c r="AP866" s="92">
        <v>1</v>
      </c>
      <c r="AQ866" s="92"/>
      <c r="AR866" s="92"/>
      <c r="AS866" s="92"/>
      <c r="AT866" s="92"/>
      <c r="AU866" s="92"/>
      <c r="AV866" s="109">
        <f t="shared" si="121"/>
        <v>100</v>
      </c>
      <c r="AW866" s="75"/>
      <c r="AX866" s="110">
        <f t="shared" si="122"/>
        <v>6.666666666666667</v>
      </c>
      <c r="AY866" s="111"/>
      <c r="AZ866" s="93"/>
      <c r="BA866" s="94"/>
      <c r="BB866" s="71"/>
      <c r="BC866" s="95"/>
      <c r="BD866" s="41">
        <v>4</v>
      </c>
      <c r="BE866" s="52">
        <v>42</v>
      </c>
      <c r="BF866" s="103">
        <v>4211</v>
      </c>
      <c r="BG866" s="280" t="s">
        <v>52</v>
      </c>
    </row>
    <row r="867" spans="1:59" s="63" customFormat="1" ht="12.75" x14ac:dyDescent="0.2">
      <c r="A867" s="196">
        <v>4</v>
      </c>
      <c r="B867" s="197" t="s">
        <v>422</v>
      </c>
      <c r="C867" s="208">
        <v>42</v>
      </c>
      <c r="D867" s="209" t="s">
        <v>518</v>
      </c>
      <c r="E867" s="212">
        <v>4211</v>
      </c>
      <c r="F867" s="213" t="s">
        <v>519</v>
      </c>
      <c r="G867" s="231"/>
      <c r="H867" s="89"/>
      <c r="I867" s="219"/>
      <c r="J867" s="90"/>
      <c r="K867" s="90"/>
      <c r="L867" s="90"/>
      <c r="M867" s="91"/>
      <c r="N867" s="247"/>
      <c r="O867" s="306"/>
      <c r="P867" s="104"/>
      <c r="Q867" s="92"/>
      <c r="R867" s="92"/>
      <c r="S867" s="92"/>
      <c r="T867" s="92"/>
      <c r="U867" s="92"/>
      <c r="V867" s="92"/>
      <c r="W867" s="92"/>
      <c r="X867" s="75"/>
      <c r="Y867" s="83"/>
      <c r="Z867" s="83"/>
      <c r="AA867" s="83"/>
      <c r="AB867" s="92"/>
      <c r="AC867" s="92"/>
      <c r="AD867" s="92"/>
      <c r="AE867" s="92"/>
      <c r="AF867" s="92"/>
      <c r="AG867" s="92"/>
      <c r="AH867" s="92"/>
      <c r="AI867" s="75"/>
      <c r="AJ867" s="83"/>
      <c r="AK867" s="83"/>
      <c r="AL867" s="83"/>
      <c r="AM867" s="92"/>
      <c r="AN867" s="92"/>
      <c r="AO867" s="92"/>
      <c r="AP867" s="92"/>
      <c r="AQ867" s="92"/>
      <c r="AR867" s="92"/>
      <c r="AS867" s="92"/>
      <c r="AT867" s="92"/>
      <c r="AU867" s="92"/>
      <c r="AV867" s="75"/>
      <c r="AW867" s="75"/>
      <c r="AX867" s="83"/>
      <c r="AY867" s="83"/>
      <c r="AZ867" s="93"/>
      <c r="BA867" s="94"/>
      <c r="BB867" s="71"/>
      <c r="BC867" s="95"/>
      <c r="BD867" s="41">
        <v>4</v>
      </c>
      <c r="BE867" s="52">
        <v>42</v>
      </c>
      <c r="BF867" s="103">
        <v>4211</v>
      </c>
      <c r="BG867" s="280" t="s">
        <v>52</v>
      </c>
    </row>
    <row r="868" spans="1:59" s="63" customFormat="1" ht="12.75" x14ac:dyDescent="0.2">
      <c r="A868" s="196">
        <v>4</v>
      </c>
      <c r="B868" s="197" t="s">
        <v>422</v>
      </c>
      <c r="C868" s="208">
        <v>42</v>
      </c>
      <c r="D868" s="209" t="s">
        <v>518</v>
      </c>
      <c r="E868" s="212">
        <v>4211</v>
      </c>
      <c r="F868" s="213" t="s">
        <v>519</v>
      </c>
      <c r="G868" s="231"/>
      <c r="H868" s="65"/>
      <c r="I868" s="222"/>
      <c r="J868" s="66"/>
      <c r="K868" s="66"/>
      <c r="L868" s="66"/>
      <c r="M868" s="64"/>
      <c r="N868" s="304"/>
      <c r="O868" s="305"/>
      <c r="P868" s="127"/>
      <c r="Q868" s="67"/>
      <c r="R868" s="67"/>
      <c r="S868" s="67"/>
      <c r="T868" s="67"/>
      <c r="U868" s="67"/>
      <c r="V868" s="67"/>
      <c r="W868" s="67"/>
      <c r="X868" s="67"/>
      <c r="Y868" s="68"/>
      <c r="Z868" s="68"/>
      <c r="AA868" s="68"/>
      <c r="AB868" s="67"/>
      <c r="AC868" s="67"/>
      <c r="AD868" s="67"/>
      <c r="AE868" s="67"/>
      <c r="AF868" s="67"/>
      <c r="AG868" s="67"/>
      <c r="AH868" s="67"/>
      <c r="AI868" s="67"/>
      <c r="AJ868" s="68"/>
      <c r="AK868" s="68"/>
      <c r="AL868" s="68"/>
      <c r="AM868" s="67"/>
      <c r="AN868" s="67"/>
      <c r="AO868" s="67"/>
      <c r="AP868" s="67"/>
      <c r="AQ868" s="67"/>
      <c r="AR868" s="67"/>
      <c r="AS868" s="67"/>
      <c r="AT868" s="67"/>
      <c r="AU868" s="67"/>
      <c r="AV868" s="67"/>
      <c r="AW868" s="67"/>
      <c r="AX868" s="68"/>
      <c r="AY868" s="68"/>
      <c r="AZ868" s="69"/>
      <c r="BA868" s="70"/>
      <c r="BB868" s="71"/>
      <c r="BC868" s="95"/>
      <c r="BD868" s="41">
        <v>4</v>
      </c>
      <c r="BE868" s="52">
        <v>42</v>
      </c>
      <c r="BF868" s="103">
        <v>4211</v>
      </c>
      <c r="BG868" s="275"/>
    </row>
    <row r="869" spans="1:59" s="63" customFormat="1" ht="12.75" x14ac:dyDescent="0.2">
      <c r="A869" s="196">
        <v>4</v>
      </c>
      <c r="B869" s="197" t="s">
        <v>422</v>
      </c>
      <c r="C869" s="208">
        <v>42</v>
      </c>
      <c r="D869" s="209" t="s">
        <v>518</v>
      </c>
      <c r="E869" s="212">
        <v>4211</v>
      </c>
      <c r="F869" s="213" t="s">
        <v>519</v>
      </c>
      <c r="G869" s="232"/>
      <c r="H869" s="97"/>
      <c r="I869" s="224"/>
      <c r="J869" s="98"/>
      <c r="K869" s="98"/>
      <c r="L869" s="98"/>
      <c r="M869" s="96"/>
      <c r="N869" s="307"/>
      <c r="O869" s="246"/>
      <c r="P869" s="124"/>
      <c r="Q869" s="99"/>
      <c r="R869" s="99"/>
      <c r="S869" s="99"/>
      <c r="T869" s="99"/>
      <c r="U869" s="99"/>
      <c r="V869" s="99"/>
      <c r="W869" s="99"/>
      <c r="X869" s="99"/>
      <c r="Y869" s="100"/>
      <c r="Z869" s="100"/>
      <c r="AA869" s="100"/>
      <c r="AB869" s="99"/>
      <c r="AC869" s="99"/>
      <c r="AD869" s="99"/>
      <c r="AE869" s="99"/>
      <c r="AF869" s="99"/>
      <c r="AG869" s="99"/>
      <c r="AH869" s="99"/>
      <c r="AI869" s="99"/>
      <c r="AJ869" s="100"/>
      <c r="AK869" s="100"/>
      <c r="AL869" s="100"/>
      <c r="AM869" s="99"/>
      <c r="AN869" s="99"/>
      <c r="AO869" s="99"/>
      <c r="AP869" s="99"/>
      <c r="AQ869" s="99"/>
      <c r="AR869" s="99"/>
      <c r="AS869" s="99"/>
      <c r="AT869" s="99"/>
      <c r="AU869" s="99"/>
      <c r="AV869" s="99"/>
      <c r="AW869" s="99"/>
      <c r="AX869" s="100"/>
      <c r="AY869" s="100"/>
      <c r="AZ869" s="101"/>
      <c r="BA869" s="102"/>
      <c r="BB869" s="95"/>
      <c r="BC869" s="95"/>
      <c r="BD869" s="41">
        <v>4</v>
      </c>
      <c r="BE869" s="52">
        <v>42</v>
      </c>
      <c r="BF869" s="103">
        <v>4211</v>
      </c>
      <c r="BG869" s="277"/>
    </row>
    <row r="870" spans="1:59" s="63" customFormat="1" ht="12.75" x14ac:dyDescent="0.2">
      <c r="A870" s="196">
        <v>4</v>
      </c>
      <c r="B870" s="197" t="s">
        <v>422</v>
      </c>
      <c r="C870" s="208">
        <v>42</v>
      </c>
      <c r="D870" s="209" t="s">
        <v>518</v>
      </c>
      <c r="E870" s="210">
        <v>4212</v>
      </c>
      <c r="F870" s="211" t="s">
        <v>535</v>
      </c>
      <c r="G870" s="230"/>
      <c r="H870" s="56"/>
      <c r="I870" s="221"/>
      <c r="J870" s="57"/>
      <c r="K870" s="57"/>
      <c r="L870" s="57"/>
      <c r="M870" s="55"/>
      <c r="N870" s="303"/>
      <c r="O870" s="245"/>
      <c r="P870" s="122"/>
      <c r="Q870" s="122"/>
      <c r="R870" s="122"/>
      <c r="S870" s="122"/>
      <c r="T870" s="122"/>
      <c r="U870" s="122"/>
      <c r="V870" s="122"/>
      <c r="W870" s="122"/>
      <c r="X870" s="122"/>
      <c r="Y870" s="59"/>
      <c r="Z870" s="123"/>
      <c r="AA870" s="123"/>
      <c r="AB870" s="122"/>
      <c r="AC870" s="122"/>
      <c r="AD870" s="122"/>
      <c r="AE870" s="122"/>
      <c r="AF870" s="122"/>
      <c r="AG870" s="122"/>
      <c r="AH870" s="122"/>
      <c r="AI870" s="122"/>
      <c r="AJ870" s="59"/>
      <c r="AK870" s="123"/>
      <c r="AL870" s="123"/>
      <c r="AM870" s="122"/>
      <c r="AN870" s="122"/>
      <c r="AO870" s="122"/>
      <c r="AP870" s="122"/>
      <c r="AQ870" s="122"/>
      <c r="AR870" s="122"/>
      <c r="AS870" s="122"/>
      <c r="AT870" s="122"/>
      <c r="AU870" s="122"/>
      <c r="AV870" s="122"/>
      <c r="AW870" s="58"/>
      <c r="AX870" s="123"/>
      <c r="AY870" s="59"/>
      <c r="AZ870" s="60"/>
      <c r="BA870" s="61"/>
      <c r="BB870" s="54"/>
      <c r="BC870" s="54"/>
      <c r="BD870" s="41">
        <v>4</v>
      </c>
      <c r="BE870" s="52">
        <v>42</v>
      </c>
      <c r="BF870" s="62">
        <v>4212</v>
      </c>
      <c r="BG870" s="274"/>
    </row>
    <row r="871" spans="1:59" s="63" customFormat="1" ht="12.75" x14ac:dyDescent="0.2">
      <c r="A871" s="196">
        <v>4</v>
      </c>
      <c r="B871" s="197" t="s">
        <v>422</v>
      </c>
      <c r="C871" s="208">
        <v>42</v>
      </c>
      <c r="D871" s="209" t="s">
        <v>518</v>
      </c>
      <c r="E871" s="210">
        <v>4212</v>
      </c>
      <c r="F871" s="211" t="s">
        <v>535</v>
      </c>
      <c r="G871" s="230"/>
      <c r="H871" s="56"/>
      <c r="I871" s="221"/>
      <c r="J871" s="57"/>
      <c r="K871" s="57"/>
      <c r="L871" s="57"/>
      <c r="M871" s="55"/>
      <c r="N871" s="303"/>
      <c r="O871" s="245"/>
      <c r="P871" s="122"/>
      <c r="Q871" s="58"/>
      <c r="R871" s="58"/>
      <c r="S871" s="58"/>
      <c r="T871" s="58"/>
      <c r="U871" s="58"/>
      <c r="V871" s="58"/>
      <c r="W871" s="58"/>
      <c r="X871" s="58"/>
      <c r="Y871" s="59"/>
      <c r="Z871" s="59"/>
      <c r="AA871" s="59"/>
      <c r="AB871" s="58"/>
      <c r="AC871" s="58"/>
      <c r="AD871" s="58"/>
      <c r="AE871" s="58"/>
      <c r="AF871" s="58"/>
      <c r="AG871" s="58"/>
      <c r="AH871" s="58"/>
      <c r="AI871" s="58"/>
      <c r="AJ871" s="59"/>
      <c r="AK871" s="59"/>
      <c r="AL871" s="59"/>
      <c r="AM871" s="58"/>
      <c r="AN871" s="58"/>
      <c r="AO871" s="58"/>
      <c r="AP871" s="58"/>
      <c r="AQ871" s="58"/>
      <c r="AR871" s="58"/>
      <c r="AS871" s="58"/>
      <c r="AT871" s="58"/>
      <c r="AU871" s="58"/>
      <c r="AV871" s="58"/>
      <c r="AW871" s="58"/>
      <c r="AX871" s="59"/>
      <c r="AY871" s="59"/>
      <c r="AZ871" s="60"/>
      <c r="BA871" s="61"/>
      <c r="BB871" s="54"/>
      <c r="BC871" s="54"/>
      <c r="BD871" s="41">
        <v>4</v>
      </c>
      <c r="BE871" s="52">
        <v>42</v>
      </c>
      <c r="BF871" s="62">
        <v>4212</v>
      </c>
      <c r="BG871" s="274"/>
    </row>
    <row r="872" spans="1:59" s="63" customFormat="1" ht="12.75" x14ac:dyDescent="0.2">
      <c r="A872" s="196">
        <v>4</v>
      </c>
      <c r="B872" s="197" t="s">
        <v>422</v>
      </c>
      <c r="C872" s="208">
        <v>42</v>
      </c>
      <c r="D872" s="209" t="s">
        <v>518</v>
      </c>
      <c r="E872" s="210">
        <v>4212</v>
      </c>
      <c r="F872" s="211" t="s">
        <v>535</v>
      </c>
      <c r="G872" s="231"/>
      <c r="H872" s="65"/>
      <c r="I872" s="222"/>
      <c r="J872" s="66"/>
      <c r="K872" s="66"/>
      <c r="L872" s="66"/>
      <c r="M872" s="64"/>
      <c r="N872" s="308"/>
      <c r="O872" s="309"/>
      <c r="P872" s="127"/>
      <c r="Q872" s="67"/>
      <c r="R872" s="67"/>
      <c r="S872" s="67"/>
      <c r="T872" s="67"/>
      <c r="U872" s="67"/>
      <c r="V872" s="67"/>
      <c r="W872" s="67"/>
      <c r="X872" s="67"/>
      <c r="Y872" s="68"/>
      <c r="Z872" s="68"/>
      <c r="AA872" s="68"/>
      <c r="AB872" s="67"/>
      <c r="AC872" s="67"/>
      <c r="AD872" s="67"/>
      <c r="AE872" s="67"/>
      <c r="AF872" s="67"/>
      <c r="AG872" s="67"/>
      <c r="AH872" s="67"/>
      <c r="AI872" s="67"/>
      <c r="AJ872" s="68"/>
      <c r="AK872" s="68"/>
      <c r="AL872" s="68"/>
      <c r="AM872" s="67"/>
      <c r="AN872" s="67"/>
      <c r="AO872" s="67"/>
      <c r="AP872" s="67"/>
      <c r="AQ872" s="67"/>
      <c r="AR872" s="67"/>
      <c r="AS872" s="67"/>
      <c r="AT872" s="67"/>
      <c r="AU872" s="67"/>
      <c r="AV872" s="67"/>
      <c r="AW872" s="67"/>
      <c r="AX872" s="68"/>
      <c r="AY872" s="68"/>
      <c r="AZ872" s="69"/>
      <c r="BA872" s="70"/>
      <c r="BB872" s="71"/>
      <c r="BC872" s="54"/>
      <c r="BD872" s="41">
        <v>4</v>
      </c>
      <c r="BE872" s="52">
        <v>42</v>
      </c>
      <c r="BF872" s="62">
        <v>4212</v>
      </c>
      <c r="BG872" s="275"/>
    </row>
    <row r="873" spans="1:59" s="63" customFormat="1" ht="12.75" x14ac:dyDescent="0.2">
      <c r="A873" s="196">
        <v>4</v>
      </c>
      <c r="B873" s="197" t="s">
        <v>422</v>
      </c>
      <c r="C873" s="208">
        <v>42</v>
      </c>
      <c r="D873" s="209" t="s">
        <v>518</v>
      </c>
      <c r="E873" s="210">
        <v>4212</v>
      </c>
      <c r="F873" s="211" t="s">
        <v>535</v>
      </c>
      <c r="G873" s="231"/>
      <c r="H873" s="72" t="s">
        <v>47</v>
      </c>
      <c r="I873" s="223"/>
      <c r="J873" s="73"/>
      <c r="K873" s="73"/>
      <c r="L873" s="73"/>
      <c r="M873" s="74"/>
      <c r="N873" s="247"/>
      <c r="O873" s="306"/>
      <c r="P873" s="105"/>
      <c r="Q873" s="75"/>
      <c r="R873" s="75"/>
      <c r="S873" s="75"/>
      <c r="T873" s="75"/>
      <c r="U873" s="75"/>
      <c r="V873" s="75"/>
      <c r="W873" s="75"/>
      <c r="X873" s="75"/>
      <c r="Y873" s="76">
        <f>IF(ISNUMBER(VLOOKUP(Y875,P$7:W$7,MATCH(Y875,P$7:W$7))),VLOOKUP(Y875,P$7:W$7,MATCH(Y875,P$7:W$7)),IF(N877=0,"No Data",IF(Y875&gt;0,"&lt;100",0)))</f>
        <v>0</v>
      </c>
      <c r="Z873" s="77">
        <f>IF(ISNUMBER(VLOOKUP(Z877,P$7:W$7,MATCH(Z877,P$7:W$7))),VLOOKUP(Z877,P$7:W$7,MATCH(Z877,P$7:W$7)),IF(N877=0,"No Data",IF(Z877&gt;0,"&lt;100",0)))</f>
        <v>0</v>
      </c>
      <c r="AA873" s="106">
        <f>IF(ISNUMBER(Z873),Z873,0)</f>
        <v>0</v>
      </c>
      <c r="AB873" s="75"/>
      <c r="AC873" s="75"/>
      <c r="AD873" s="75"/>
      <c r="AE873" s="75"/>
      <c r="AF873" s="75"/>
      <c r="AG873" s="75"/>
      <c r="AH873" s="75"/>
      <c r="AI873" s="75"/>
      <c r="AJ873" s="76">
        <f>IF(ISNUMBER(VLOOKUP(AJ875,AB$7:AH$7,MATCH(AJ875,AB$7:AH$7))),VLOOKUP(AJ875,AB$7:AH$7,MATCH(AJ875,AB$7:AH$7)),IF(N877=0,"No Data",IF(AJ875&gt;0,"&lt;50",0)))</f>
        <v>0</v>
      </c>
      <c r="AK873" s="77">
        <f>IF(ISNUMBER(VLOOKUP(AK877,AB$7:AH$7,MATCH(AK877,AB$7:AH$7))),VLOOKUP(AK877,AB$7:AH$7,MATCH(AK877,AB$7:AH$7)),IF(N877=0,"No Data",IF(AK877&gt;0,"&lt;50",0)))</f>
        <v>0</v>
      </c>
      <c r="AL873" s="106">
        <f>IF(ISNUMBER(AK873),AK873,0)</f>
        <v>0</v>
      </c>
      <c r="AM873" s="75"/>
      <c r="AN873" s="75"/>
      <c r="AO873" s="75"/>
      <c r="AP873" s="75"/>
      <c r="AQ873" s="75"/>
      <c r="AR873" s="75"/>
      <c r="AS873" s="75"/>
      <c r="AT873" s="75"/>
      <c r="AU873" s="75"/>
      <c r="AV873" s="75"/>
      <c r="AW873" s="76">
        <f>IF(ISNUMBER(VLOOKUP(AW875,AM$7:AU$7,MATCH(AW875,AM$7:AU$7))),VLOOKUP(AW875,AM$7:AU$7,MATCH(AW875,AM$7:AU$7)),IF(N877=0,"No Data",IF(AW875&gt;0,"&lt;10",0)))</f>
        <v>1000</v>
      </c>
      <c r="AX873" s="77">
        <f>IF(ISNUMBER(VLOOKUP(AX877,AM$7:AU$7,MATCH(AX877,AM$7:AU$7))),VLOOKUP(AX877,AM$7:AU$7,MATCH(AX877,AM$7:AU$7)),IF(N877=0,"No Data",IF(AX877&gt;0,"&lt;10",0)))</f>
        <v>1000</v>
      </c>
      <c r="AY873" s="106">
        <f>IF(ISNUMBER(AX873),AX873,0)</f>
        <v>1000</v>
      </c>
      <c r="AZ873" s="79"/>
      <c r="BA873" s="80"/>
      <c r="BB873" s="71"/>
      <c r="BC873" s="54"/>
      <c r="BD873" s="41">
        <v>4</v>
      </c>
      <c r="BE873" s="52">
        <v>42</v>
      </c>
      <c r="BF873" s="62">
        <v>4212</v>
      </c>
      <c r="BG873" s="276" t="s">
        <v>47</v>
      </c>
    </row>
    <row r="874" spans="1:59" s="63" customFormat="1" ht="12.75" x14ac:dyDescent="0.2">
      <c r="A874" s="196">
        <v>4</v>
      </c>
      <c r="B874" s="197" t="s">
        <v>422</v>
      </c>
      <c r="C874" s="208">
        <v>42</v>
      </c>
      <c r="D874" s="209" t="s">
        <v>518</v>
      </c>
      <c r="E874" s="210">
        <v>4212</v>
      </c>
      <c r="F874" s="211" t="s">
        <v>535</v>
      </c>
      <c r="G874" s="231"/>
      <c r="H874" s="81" t="s">
        <v>48</v>
      </c>
      <c r="I874" s="223"/>
      <c r="J874" s="73"/>
      <c r="K874" s="73"/>
      <c r="L874" s="73"/>
      <c r="M874" s="74"/>
      <c r="N874" s="247"/>
      <c r="O874" s="306"/>
      <c r="P874" s="105"/>
      <c r="Q874" s="75"/>
      <c r="R874" s="75"/>
      <c r="S874" s="75"/>
      <c r="T874" s="75"/>
      <c r="U874" s="75"/>
      <c r="V874" s="75"/>
      <c r="W874" s="75"/>
      <c r="X874" s="75"/>
      <c r="Y874" s="82">
        <f>MIN(X878:X879)</f>
        <v>0</v>
      </c>
      <c r="Z874" s="83"/>
      <c r="AA874" s="83"/>
      <c r="AB874" s="75"/>
      <c r="AC874" s="75"/>
      <c r="AD874" s="75"/>
      <c r="AE874" s="75"/>
      <c r="AF874" s="75"/>
      <c r="AG874" s="75"/>
      <c r="AH874" s="75"/>
      <c r="AI874" s="75"/>
      <c r="AJ874" s="82">
        <f>MIN(AI878:AI879)</f>
        <v>0</v>
      </c>
      <c r="AK874" s="83"/>
      <c r="AL874" s="83"/>
      <c r="AM874" s="75"/>
      <c r="AN874" s="75"/>
      <c r="AO874" s="75"/>
      <c r="AP874" s="75"/>
      <c r="AQ874" s="75"/>
      <c r="AR874" s="75"/>
      <c r="AS874" s="75"/>
      <c r="AT874" s="75"/>
      <c r="AU874" s="75"/>
      <c r="AV874" s="75"/>
      <c r="AW874" s="82">
        <f>MIN(AV878:AV879)</f>
        <v>1000</v>
      </c>
      <c r="AX874" s="83"/>
      <c r="AY874" s="83"/>
      <c r="AZ874" s="79"/>
      <c r="BA874" s="80"/>
      <c r="BB874" s="71"/>
      <c r="BC874" s="54"/>
      <c r="BD874" s="41">
        <v>4</v>
      </c>
      <c r="BE874" s="52">
        <v>42</v>
      </c>
      <c r="BF874" s="62">
        <v>4212</v>
      </c>
      <c r="BG874" s="278" t="s">
        <v>48</v>
      </c>
    </row>
    <row r="875" spans="1:59" s="63" customFormat="1" ht="12.75" x14ac:dyDescent="0.2">
      <c r="A875" s="196">
        <v>4</v>
      </c>
      <c r="B875" s="197" t="s">
        <v>422</v>
      </c>
      <c r="C875" s="208">
        <v>42</v>
      </c>
      <c r="D875" s="209" t="s">
        <v>518</v>
      </c>
      <c r="E875" s="210">
        <v>4212</v>
      </c>
      <c r="F875" s="211" t="s">
        <v>535</v>
      </c>
      <c r="G875" s="231"/>
      <c r="H875" s="81" t="s">
        <v>49</v>
      </c>
      <c r="I875" s="223"/>
      <c r="J875" s="73"/>
      <c r="K875" s="73"/>
      <c r="L875" s="73"/>
      <c r="M875" s="74"/>
      <c r="N875" s="247"/>
      <c r="O875" s="306"/>
      <c r="P875" s="105"/>
      <c r="Q875" s="75"/>
      <c r="R875" s="75"/>
      <c r="S875" s="75"/>
      <c r="T875" s="75"/>
      <c r="U875" s="75"/>
      <c r="V875" s="75"/>
      <c r="W875" s="75"/>
      <c r="X875" s="75"/>
      <c r="Y875" s="84">
        <f>IF(ISNUMBER(AVERAGE(X878:X879)),AVERAGE(X878:X879),0)</f>
        <v>0</v>
      </c>
      <c r="Z875" s="83"/>
      <c r="AA875" s="83"/>
      <c r="AB875" s="75"/>
      <c r="AC875" s="75"/>
      <c r="AD875" s="75"/>
      <c r="AE875" s="75"/>
      <c r="AF875" s="75"/>
      <c r="AG875" s="75"/>
      <c r="AH875" s="75"/>
      <c r="AI875" s="75"/>
      <c r="AJ875" s="84">
        <f>IF(ISNUMBER(AVERAGE(AI878:AI879)),AVERAGE(AI878:AI879),0)</f>
        <v>0</v>
      </c>
      <c r="AK875" s="83"/>
      <c r="AL875" s="83"/>
      <c r="AM875" s="75"/>
      <c r="AN875" s="75"/>
      <c r="AO875" s="75"/>
      <c r="AP875" s="75"/>
      <c r="AQ875" s="75"/>
      <c r="AR875" s="75"/>
      <c r="AS875" s="75"/>
      <c r="AT875" s="75"/>
      <c r="AU875" s="75"/>
      <c r="AV875" s="75"/>
      <c r="AW875" s="84">
        <f>IF(ISNUMBER(AVERAGE(AV878:AV879)),AVERAGE(AV878:AV879),0)</f>
        <v>1000</v>
      </c>
      <c r="AX875" s="83"/>
      <c r="AY875" s="83"/>
      <c r="AZ875" s="79"/>
      <c r="BA875" s="80"/>
      <c r="BB875" s="71"/>
      <c r="BC875" s="54"/>
      <c r="BD875" s="41">
        <v>4</v>
      </c>
      <c r="BE875" s="52">
        <v>42</v>
      </c>
      <c r="BF875" s="62">
        <v>4212</v>
      </c>
      <c r="BG875" s="278" t="s">
        <v>49</v>
      </c>
    </row>
    <row r="876" spans="1:59" s="63" customFormat="1" ht="12.75" x14ac:dyDescent="0.2">
      <c r="A876" s="196">
        <v>4</v>
      </c>
      <c r="B876" s="197" t="s">
        <v>422</v>
      </c>
      <c r="C876" s="208">
        <v>42</v>
      </c>
      <c r="D876" s="209" t="s">
        <v>518</v>
      </c>
      <c r="E876" s="210">
        <v>4212</v>
      </c>
      <c r="F876" s="211" t="s">
        <v>535</v>
      </c>
      <c r="G876" s="231"/>
      <c r="H876" s="81" t="s">
        <v>50</v>
      </c>
      <c r="I876" s="223"/>
      <c r="J876" s="73"/>
      <c r="K876" s="73"/>
      <c r="L876" s="73"/>
      <c r="M876" s="74"/>
      <c r="N876" s="247"/>
      <c r="O876" s="306"/>
      <c r="P876" s="105"/>
      <c r="Q876" s="75"/>
      <c r="R876" s="75"/>
      <c r="S876" s="75"/>
      <c r="T876" s="75"/>
      <c r="U876" s="75"/>
      <c r="V876" s="75"/>
      <c r="W876" s="75"/>
      <c r="X876" s="75"/>
      <c r="Y876" s="84">
        <f>MAX(X878:X879)</f>
        <v>0</v>
      </c>
      <c r="Z876" s="83"/>
      <c r="AA876" s="83"/>
      <c r="AB876" s="75"/>
      <c r="AC876" s="75"/>
      <c r="AD876" s="75"/>
      <c r="AE876" s="75"/>
      <c r="AF876" s="75"/>
      <c r="AG876" s="75"/>
      <c r="AH876" s="75"/>
      <c r="AI876" s="75"/>
      <c r="AJ876" s="84">
        <f>MAX(AI878:AI879)</f>
        <v>0</v>
      </c>
      <c r="AK876" s="83"/>
      <c r="AL876" s="83"/>
      <c r="AM876" s="75"/>
      <c r="AN876" s="75"/>
      <c r="AO876" s="75"/>
      <c r="AP876" s="75"/>
      <c r="AQ876" s="75"/>
      <c r="AR876" s="75"/>
      <c r="AS876" s="75"/>
      <c r="AT876" s="75"/>
      <c r="AU876" s="75"/>
      <c r="AV876" s="75"/>
      <c r="AW876" s="84">
        <f>MAX(AV878:AV879)</f>
        <v>1000</v>
      </c>
      <c r="AX876" s="83"/>
      <c r="AY876" s="83"/>
      <c r="AZ876" s="79"/>
      <c r="BA876" s="80"/>
      <c r="BB876" s="71"/>
      <c r="BC876" s="54"/>
      <c r="BD876" s="41">
        <v>4</v>
      </c>
      <c r="BE876" s="52">
        <v>42</v>
      </c>
      <c r="BF876" s="62">
        <v>4212</v>
      </c>
      <c r="BG876" s="278" t="s">
        <v>50</v>
      </c>
    </row>
    <row r="877" spans="1:59" s="63" customFormat="1" ht="12.75" x14ac:dyDescent="0.2">
      <c r="A877" s="196">
        <v>4</v>
      </c>
      <c r="B877" s="197" t="s">
        <v>422</v>
      </c>
      <c r="C877" s="208">
        <v>42</v>
      </c>
      <c r="D877" s="209" t="s">
        <v>518</v>
      </c>
      <c r="E877" s="210">
        <v>4212</v>
      </c>
      <c r="F877" s="211" t="s">
        <v>535</v>
      </c>
      <c r="G877" s="231"/>
      <c r="H877" s="85" t="s">
        <v>51</v>
      </c>
      <c r="I877" s="223"/>
      <c r="J877" s="73"/>
      <c r="K877" s="73"/>
      <c r="L877" s="73"/>
      <c r="M877" s="74"/>
      <c r="N877" s="248">
        <f>SUM(N878:N879)</f>
        <v>1</v>
      </c>
      <c r="O877" s="293">
        <f>SUM(O878:O879)</f>
        <v>1</v>
      </c>
      <c r="P877" s="292"/>
      <c r="Q877" s="87"/>
      <c r="R877" s="87"/>
      <c r="S877" s="87"/>
      <c r="T877" s="87"/>
      <c r="U877" s="87"/>
      <c r="V877" s="87"/>
      <c r="W877" s="87"/>
      <c r="X877" s="87"/>
      <c r="Y877" s="88"/>
      <c r="Z877" s="86">
        <f>SUM(Z878:Z879)</f>
        <v>0</v>
      </c>
      <c r="AA877" s="88"/>
      <c r="AB877" s="87"/>
      <c r="AC877" s="87"/>
      <c r="AD877" s="87"/>
      <c r="AE877" s="87"/>
      <c r="AF877" s="87"/>
      <c r="AG877" s="87"/>
      <c r="AH877" s="87"/>
      <c r="AI877" s="87"/>
      <c r="AJ877" s="88"/>
      <c r="AK877" s="86">
        <f>SUM(AK878:AK879)</f>
        <v>0</v>
      </c>
      <c r="AL877" s="88"/>
      <c r="AM877" s="87"/>
      <c r="AN877" s="87"/>
      <c r="AO877" s="87"/>
      <c r="AP877" s="87"/>
      <c r="AQ877" s="87"/>
      <c r="AR877" s="87"/>
      <c r="AS877" s="87"/>
      <c r="AT877" s="87"/>
      <c r="AU877" s="87"/>
      <c r="AV877" s="87"/>
      <c r="AW877" s="112"/>
      <c r="AX877" s="86">
        <f>SUM(AX878:AX879)</f>
        <v>1000</v>
      </c>
      <c r="AY877" s="88"/>
      <c r="AZ877" s="79"/>
      <c r="BA877" s="80"/>
      <c r="BB877" s="71"/>
      <c r="BC877" s="54"/>
      <c r="BD877" s="41">
        <v>4</v>
      </c>
      <c r="BE877" s="52">
        <v>42</v>
      </c>
      <c r="BF877" s="62">
        <v>4212</v>
      </c>
      <c r="BG877" s="279" t="s">
        <v>51</v>
      </c>
    </row>
    <row r="878" spans="1:59" s="63" customFormat="1" ht="36" x14ac:dyDescent="0.2">
      <c r="A878" s="196">
        <v>4</v>
      </c>
      <c r="B878" s="197" t="s">
        <v>422</v>
      </c>
      <c r="C878" s="208">
        <v>42</v>
      </c>
      <c r="D878" s="209" t="s">
        <v>518</v>
      </c>
      <c r="E878" s="210">
        <v>4212</v>
      </c>
      <c r="F878" s="211" t="s">
        <v>535</v>
      </c>
      <c r="G878" s="231"/>
      <c r="H878" s="89" t="s">
        <v>52</v>
      </c>
      <c r="I878" s="90" t="s">
        <v>520</v>
      </c>
      <c r="J878" s="90" t="s">
        <v>536</v>
      </c>
      <c r="K878" s="90" t="s">
        <v>64</v>
      </c>
      <c r="L878" s="90" t="s">
        <v>522</v>
      </c>
      <c r="M878" s="91"/>
      <c r="N878" s="312">
        <v>1</v>
      </c>
      <c r="O878" s="313">
        <f>N878/N877</f>
        <v>1</v>
      </c>
      <c r="P878" s="104"/>
      <c r="Q878" s="92"/>
      <c r="R878" s="92"/>
      <c r="S878" s="92"/>
      <c r="T878" s="92"/>
      <c r="U878" s="92"/>
      <c r="V878" s="92"/>
      <c r="W878" s="92"/>
      <c r="X878" s="109">
        <f>P878*P$7+Q878*Q$7+R878*R$7+S878*S$7+T878*T$7+U878*U$7+V878*V$7+W878*W$7</f>
        <v>0</v>
      </c>
      <c r="Y878" s="83"/>
      <c r="Z878" s="110">
        <f>X878*$O878</f>
        <v>0</v>
      </c>
      <c r="AA878" s="111"/>
      <c r="AB878" s="92"/>
      <c r="AC878" s="92"/>
      <c r="AD878" s="92"/>
      <c r="AE878" s="92"/>
      <c r="AF878" s="92"/>
      <c r="AG878" s="92"/>
      <c r="AH878" s="92"/>
      <c r="AI878" s="109">
        <f>AB878*AB$7+AC878*AC$7+AD878*AD$7+AE878*AE$7+AF878*AF$7+AG878*AG$7+AH878*AH$7</f>
        <v>0</v>
      </c>
      <c r="AJ878" s="83"/>
      <c r="AK878" s="110">
        <f>AI878*$O878</f>
        <v>0</v>
      </c>
      <c r="AL878" s="111"/>
      <c r="AM878" s="92"/>
      <c r="AN878" s="92"/>
      <c r="AO878" s="92"/>
      <c r="AP878" s="92"/>
      <c r="AQ878" s="92"/>
      <c r="AR878" s="92"/>
      <c r="AS878" s="92">
        <v>1</v>
      </c>
      <c r="AT878" s="92"/>
      <c r="AU878" s="92"/>
      <c r="AV878" s="109">
        <f>AM878*AM$7+AN878*AN$7+AO878*AO$7+AP878*AP$7+AQ878*AQ$7+AR878*AR$7+AS878*AS$7+AT878*AT$7+AU878*AU$7</f>
        <v>1000</v>
      </c>
      <c r="AW878" s="75"/>
      <c r="AX878" s="110">
        <f>AV878*$O878</f>
        <v>1000</v>
      </c>
      <c r="AY878" s="111"/>
      <c r="AZ878" s="93"/>
      <c r="BA878" s="94" t="s">
        <v>131</v>
      </c>
      <c r="BB878" s="71"/>
      <c r="BC878" s="54"/>
      <c r="BD878" s="41">
        <v>4</v>
      </c>
      <c r="BE878" s="52">
        <v>42</v>
      </c>
      <c r="BF878" s="62">
        <v>4212</v>
      </c>
      <c r="BG878" s="280" t="s">
        <v>52</v>
      </c>
    </row>
    <row r="879" spans="1:59" s="63" customFormat="1" ht="12.75" x14ac:dyDescent="0.2">
      <c r="A879" s="196">
        <v>4</v>
      </c>
      <c r="B879" s="197" t="s">
        <v>422</v>
      </c>
      <c r="C879" s="208">
        <v>42</v>
      </c>
      <c r="D879" s="209" t="s">
        <v>518</v>
      </c>
      <c r="E879" s="210">
        <v>4212</v>
      </c>
      <c r="F879" s="211" t="s">
        <v>535</v>
      </c>
      <c r="G879" s="231"/>
      <c r="H879" s="65"/>
      <c r="I879" s="222"/>
      <c r="J879" s="66"/>
      <c r="K879" s="66"/>
      <c r="L879" s="66"/>
      <c r="M879" s="64"/>
      <c r="N879" s="304"/>
      <c r="O879" s="305"/>
      <c r="P879" s="127"/>
      <c r="Q879" s="67"/>
      <c r="R879" s="67"/>
      <c r="S879" s="67"/>
      <c r="T879" s="67"/>
      <c r="U879" s="67"/>
      <c r="V879" s="67"/>
      <c r="W879" s="67"/>
      <c r="X879" s="67"/>
      <c r="Y879" s="68"/>
      <c r="Z879" s="68"/>
      <c r="AA879" s="68"/>
      <c r="AB879" s="67"/>
      <c r="AC879" s="67"/>
      <c r="AD879" s="67"/>
      <c r="AE879" s="67"/>
      <c r="AF879" s="67"/>
      <c r="AG879" s="67"/>
      <c r="AH879" s="67"/>
      <c r="AI879" s="67"/>
      <c r="AJ879" s="68"/>
      <c r="AK879" s="68"/>
      <c r="AL879" s="68"/>
      <c r="AM879" s="67"/>
      <c r="AN879" s="67"/>
      <c r="AO879" s="67"/>
      <c r="AP879" s="67"/>
      <c r="AQ879" s="67"/>
      <c r="AR879" s="67"/>
      <c r="AS879" s="67"/>
      <c r="AT879" s="67"/>
      <c r="AU879" s="67"/>
      <c r="AV879" s="67"/>
      <c r="AW879" s="67"/>
      <c r="AX879" s="68"/>
      <c r="AY879" s="68"/>
      <c r="AZ879" s="69"/>
      <c r="BA879" s="70"/>
      <c r="BB879" s="71"/>
      <c r="BC879" s="54"/>
      <c r="BD879" s="41">
        <v>4</v>
      </c>
      <c r="BE879" s="52">
        <v>42</v>
      </c>
      <c r="BF879" s="62">
        <v>4212</v>
      </c>
      <c r="BG879" s="275"/>
    </row>
    <row r="880" spans="1:59" s="63" customFormat="1" ht="12.75" x14ac:dyDescent="0.2">
      <c r="A880" s="196">
        <v>4</v>
      </c>
      <c r="B880" s="197" t="s">
        <v>422</v>
      </c>
      <c r="C880" s="208">
        <v>42</v>
      </c>
      <c r="D880" s="209" t="s">
        <v>518</v>
      </c>
      <c r="E880" s="210">
        <v>4212</v>
      </c>
      <c r="F880" s="211" t="s">
        <v>535</v>
      </c>
      <c r="G880" s="230"/>
      <c r="H880" s="56"/>
      <c r="I880" s="221"/>
      <c r="J880" s="57"/>
      <c r="K880" s="57"/>
      <c r="L880" s="57"/>
      <c r="M880" s="55"/>
      <c r="N880" s="303"/>
      <c r="O880" s="245"/>
      <c r="P880" s="122"/>
      <c r="Q880" s="58"/>
      <c r="R880" s="58"/>
      <c r="S880" s="58"/>
      <c r="T880" s="58"/>
      <c r="U880" s="58"/>
      <c r="V880" s="58"/>
      <c r="W880" s="58"/>
      <c r="X880" s="58"/>
      <c r="Y880" s="59"/>
      <c r="Z880" s="59"/>
      <c r="AA880" s="59"/>
      <c r="AB880" s="58"/>
      <c r="AC880" s="58"/>
      <c r="AD880" s="58"/>
      <c r="AE880" s="58"/>
      <c r="AF880" s="58"/>
      <c r="AG880" s="58"/>
      <c r="AH880" s="58"/>
      <c r="AI880" s="58"/>
      <c r="AJ880" s="59"/>
      <c r="AK880" s="59"/>
      <c r="AL880" s="59"/>
      <c r="AM880" s="58"/>
      <c r="AN880" s="58"/>
      <c r="AO880" s="58"/>
      <c r="AP880" s="58"/>
      <c r="AQ880" s="58"/>
      <c r="AR880" s="58"/>
      <c r="AS880" s="58"/>
      <c r="AT880" s="58"/>
      <c r="AU880" s="58"/>
      <c r="AV880" s="58"/>
      <c r="AW880" s="58"/>
      <c r="AX880" s="59"/>
      <c r="AY880" s="59"/>
      <c r="AZ880" s="60"/>
      <c r="BA880" s="61"/>
      <c r="BB880" s="54"/>
      <c r="BC880" s="54"/>
      <c r="BD880" s="41">
        <v>4</v>
      </c>
      <c r="BE880" s="52">
        <v>42</v>
      </c>
      <c r="BF880" s="62">
        <v>4212</v>
      </c>
      <c r="BG880" s="274"/>
    </row>
    <row r="881" spans="1:59" s="63" customFormat="1" ht="12.75" x14ac:dyDescent="0.2">
      <c r="A881" s="196">
        <v>4</v>
      </c>
      <c r="B881" s="197" t="s">
        <v>422</v>
      </c>
      <c r="C881" s="208">
        <v>42</v>
      </c>
      <c r="D881" s="209" t="s">
        <v>518</v>
      </c>
      <c r="E881" s="212">
        <v>4215</v>
      </c>
      <c r="F881" s="213" t="s">
        <v>537</v>
      </c>
      <c r="G881" s="232"/>
      <c r="H881" s="97"/>
      <c r="I881" s="224"/>
      <c r="J881" s="98"/>
      <c r="K881" s="98"/>
      <c r="L881" s="98"/>
      <c r="M881" s="96"/>
      <c r="N881" s="307"/>
      <c r="O881" s="246"/>
      <c r="P881" s="124"/>
      <c r="Q881" s="124"/>
      <c r="R881" s="124"/>
      <c r="S881" s="124"/>
      <c r="T881" s="124"/>
      <c r="U881" s="124"/>
      <c r="V881" s="124"/>
      <c r="W881" s="124"/>
      <c r="X881" s="124"/>
      <c r="Y881" s="100"/>
      <c r="Z881" s="125"/>
      <c r="AA881" s="125"/>
      <c r="AB881" s="124"/>
      <c r="AC881" s="124"/>
      <c r="AD881" s="124"/>
      <c r="AE881" s="124"/>
      <c r="AF881" s="124"/>
      <c r="AG881" s="124"/>
      <c r="AH881" s="124"/>
      <c r="AI881" s="124"/>
      <c r="AJ881" s="100"/>
      <c r="AK881" s="125"/>
      <c r="AL881" s="125"/>
      <c r="AM881" s="124"/>
      <c r="AN881" s="124"/>
      <c r="AO881" s="124"/>
      <c r="AP881" s="124"/>
      <c r="AQ881" s="124"/>
      <c r="AR881" s="124"/>
      <c r="AS881" s="124"/>
      <c r="AT881" s="124"/>
      <c r="AU881" s="124"/>
      <c r="AV881" s="124"/>
      <c r="AW881" s="99"/>
      <c r="AX881" s="125"/>
      <c r="AY881" s="100"/>
      <c r="AZ881" s="101"/>
      <c r="BA881" s="102"/>
      <c r="BB881" s="95"/>
      <c r="BC881" s="95"/>
      <c r="BD881" s="41">
        <v>4</v>
      </c>
      <c r="BE881" s="52">
        <v>42</v>
      </c>
      <c r="BF881" s="103">
        <v>4215</v>
      </c>
      <c r="BG881" s="277"/>
    </row>
    <row r="882" spans="1:59" s="63" customFormat="1" ht="12.75" x14ac:dyDescent="0.2">
      <c r="A882" s="196">
        <v>4</v>
      </c>
      <c r="B882" s="197" t="s">
        <v>422</v>
      </c>
      <c r="C882" s="208">
        <v>42</v>
      </c>
      <c r="D882" s="209" t="s">
        <v>518</v>
      </c>
      <c r="E882" s="212">
        <v>4215</v>
      </c>
      <c r="F882" s="213" t="s">
        <v>537</v>
      </c>
      <c r="G882" s="232"/>
      <c r="H882" s="97"/>
      <c r="I882" s="224"/>
      <c r="J882" s="98"/>
      <c r="K882" s="98"/>
      <c r="L882" s="98"/>
      <c r="M882" s="96"/>
      <c r="N882" s="307"/>
      <c r="O882" s="246"/>
      <c r="P882" s="124"/>
      <c r="Q882" s="99"/>
      <c r="R882" s="99"/>
      <c r="S882" s="99"/>
      <c r="T882" s="99"/>
      <c r="U882" s="99"/>
      <c r="V882" s="99"/>
      <c r="W882" s="99"/>
      <c r="X882" s="99"/>
      <c r="Y882" s="100"/>
      <c r="Z882" s="100"/>
      <c r="AA882" s="100"/>
      <c r="AB882" s="99"/>
      <c r="AC882" s="99"/>
      <c r="AD882" s="99"/>
      <c r="AE882" s="99"/>
      <c r="AF882" s="99"/>
      <c r="AG882" s="99"/>
      <c r="AH882" s="99"/>
      <c r="AI882" s="99"/>
      <c r="AJ882" s="100"/>
      <c r="AK882" s="100"/>
      <c r="AL882" s="100"/>
      <c r="AM882" s="99"/>
      <c r="AN882" s="99"/>
      <c r="AO882" s="99"/>
      <c r="AP882" s="99"/>
      <c r="AQ882" s="99"/>
      <c r="AR882" s="99"/>
      <c r="AS882" s="99"/>
      <c r="AT882" s="99"/>
      <c r="AU882" s="99"/>
      <c r="AV882" s="99"/>
      <c r="AW882" s="99"/>
      <c r="AX882" s="100"/>
      <c r="AY882" s="100"/>
      <c r="AZ882" s="101"/>
      <c r="BA882" s="102"/>
      <c r="BB882" s="95"/>
      <c r="BC882" s="95"/>
      <c r="BD882" s="41">
        <v>4</v>
      </c>
      <c r="BE882" s="52">
        <v>42</v>
      </c>
      <c r="BF882" s="103">
        <v>4215</v>
      </c>
      <c r="BG882" s="277"/>
    </row>
    <row r="883" spans="1:59" s="63" customFormat="1" ht="12.75" x14ac:dyDescent="0.2">
      <c r="A883" s="196">
        <v>4</v>
      </c>
      <c r="B883" s="197" t="s">
        <v>422</v>
      </c>
      <c r="C883" s="208">
        <v>42</v>
      </c>
      <c r="D883" s="209" t="s">
        <v>518</v>
      </c>
      <c r="E883" s="212">
        <v>4215</v>
      </c>
      <c r="F883" s="213" t="s">
        <v>537</v>
      </c>
      <c r="G883" s="231"/>
      <c r="H883" s="65"/>
      <c r="I883" s="222"/>
      <c r="J883" s="66"/>
      <c r="K883" s="66"/>
      <c r="L883" s="66"/>
      <c r="M883" s="64"/>
      <c r="N883" s="304"/>
      <c r="O883" s="305"/>
      <c r="P883" s="127"/>
      <c r="Q883" s="67"/>
      <c r="R883" s="67"/>
      <c r="S883" s="67"/>
      <c r="T883" s="67"/>
      <c r="U883" s="67"/>
      <c r="V883" s="67"/>
      <c r="W883" s="67"/>
      <c r="X883" s="67"/>
      <c r="Y883" s="68"/>
      <c r="Z883" s="68"/>
      <c r="AA883" s="68"/>
      <c r="AB883" s="67"/>
      <c r="AC883" s="67"/>
      <c r="AD883" s="67"/>
      <c r="AE883" s="67"/>
      <c r="AF883" s="67"/>
      <c r="AG883" s="67"/>
      <c r="AH883" s="67"/>
      <c r="AI883" s="67"/>
      <c r="AJ883" s="68"/>
      <c r="AK883" s="68"/>
      <c r="AL883" s="68"/>
      <c r="AM883" s="67"/>
      <c r="AN883" s="67"/>
      <c r="AO883" s="67"/>
      <c r="AP883" s="67"/>
      <c r="AQ883" s="67"/>
      <c r="AR883" s="67"/>
      <c r="AS883" s="67"/>
      <c r="AT883" s="67"/>
      <c r="AU883" s="67"/>
      <c r="AV883" s="67"/>
      <c r="AW883" s="67"/>
      <c r="AX883" s="68"/>
      <c r="AY883" s="68"/>
      <c r="AZ883" s="69"/>
      <c r="BA883" s="70"/>
      <c r="BB883" s="71"/>
      <c r="BC883" s="95"/>
      <c r="BD883" s="41">
        <v>4</v>
      </c>
      <c r="BE883" s="52">
        <v>42</v>
      </c>
      <c r="BF883" s="103">
        <v>4215</v>
      </c>
      <c r="BG883" s="275"/>
    </row>
    <row r="884" spans="1:59" s="63" customFormat="1" ht="12.75" x14ac:dyDescent="0.2">
      <c r="A884" s="196">
        <v>4</v>
      </c>
      <c r="B884" s="197" t="s">
        <v>422</v>
      </c>
      <c r="C884" s="208">
        <v>42</v>
      </c>
      <c r="D884" s="209" t="s">
        <v>518</v>
      </c>
      <c r="E884" s="212">
        <v>4215</v>
      </c>
      <c r="F884" s="213" t="s">
        <v>537</v>
      </c>
      <c r="G884" s="231"/>
      <c r="H884" s="72" t="s">
        <v>47</v>
      </c>
      <c r="I884" s="223"/>
      <c r="J884" s="73"/>
      <c r="K884" s="73"/>
      <c r="L884" s="73"/>
      <c r="M884" s="74"/>
      <c r="N884" s="247"/>
      <c r="O884" s="306"/>
      <c r="P884" s="105"/>
      <c r="Q884" s="75"/>
      <c r="R884" s="75"/>
      <c r="S884" s="75"/>
      <c r="T884" s="75"/>
      <c r="U884" s="75"/>
      <c r="V884" s="75"/>
      <c r="W884" s="75"/>
      <c r="X884" s="75"/>
      <c r="Y884" s="76">
        <f>IF(ISNUMBER(VLOOKUP(Y886,P$7:W$7,MATCH(Y886,P$7:W$7))),VLOOKUP(Y886,P$7:W$7,MATCH(Y886,P$7:W$7)),IF(N888=0,"No Data",IF(Y886&gt;0,"&lt;100",0)))</f>
        <v>2500</v>
      </c>
      <c r="Z884" s="77">
        <f>IF(ISNUMBER(VLOOKUP(Z888,P$7:W$7,MATCH(Z888,P$7:W$7))),VLOOKUP(Z888,P$7:W$7,MATCH(Z888,P$7:W$7)),IF(N888=0,"No Data",IF(Z888&gt;0,"&lt;100",0)))</f>
        <v>2500</v>
      </c>
      <c r="AA884" s="106">
        <f>IF(ISNUMBER(Z884),Z884,0)</f>
        <v>2500</v>
      </c>
      <c r="AB884" s="75"/>
      <c r="AC884" s="75"/>
      <c r="AD884" s="75"/>
      <c r="AE884" s="75"/>
      <c r="AF884" s="75"/>
      <c r="AG884" s="75"/>
      <c r="AH884" s="75"/>
      <c r="AI884" s="75"/>
      <c r="AJ884" s="76">
        <f>IF(ISNUMBER(VLOOKUP(AJ886,AB$7:AH$7,MATCH(AJ886,AB$7:AH$7))),VLOOKUP(AJ886,AB$7:AH$7,MATCH(AJ886,AB$7:AH$7)),IF(N888=0,"No Data",IF(AJ886&gt;0,"&lt;50",0)))</f>
        <v>0</v>
      </c>
      <c r="AK884" s="77">
        <f>IF(ISNUMBER(VLOOKUP(AK888,AB$7:AH$7,MATCH(AK888,AB$7:AH$7))),VLOOKUP(AK888,AB$7:AH$7,MATCH(AK888,AB$7:AH$7)),IF(N888=0,"No Data",IF(AK888&gt;0,"&lt;50",0)))</f>
        <v>0</v>
      </c>
      <c r="AL884" s="106">
        <f>IF(ISNUMBER(AK884),AK884,0)</f>
        <v>0</v>
      </c>
      <c r="AM884" s="75"/>
      <c r="AN884" s="75"/>
      <c r="AO884" s="75"/>
      <c r="AP884" s="75"/>
      <c r="AQ884" s="75"/>
      <c r="AR884" s="75"/>
      <c r="AS884" s="75"/>
      <c r="AT884" s="75"/>
      <c r="AU884" s="75"/>
      <c r="AV884" s="75"/>
      <c r="AW884" s="76">
        <f>IF(ISNUMBER(VLOOKUP(AW886,AM$7:AU$7,MATCH(AW886,AM$7:AU$7))),VLOOKUP(AW886,AM$7:AU$7,MATCH(AW886,AM$7:AU$7)),IF(N888=0,"No Data",IF(AW886&gt;0,"&lt;10",0)))</f>
        <v>250</v>
      </c>
      <c r="AX884" s="77">
        <f>IF(ISNUMBER(VLOOKUP(AX888,AM$7:AU$7,MATCH(AX888,AM$7:AU$7))),VLOOKUP(AX888,AM$7:AU$7,MATCH(AX888,AM$7:AU$7)),IF(N888=0,"No Data",IF(AX888&gt;0,"&lt;10",0)))</f>
        <v>250</v>
      </c>
      <c r="AY884" s="106">
        <f>IF(ISNUMBER(AX884),AX884,0)</f>
        <v>250</v>
      </c>
      <c r="AZ884" s="79"/>
      <c r="BA884" s="80"/>
      <c r="BB884" s="71"/>
      <c r="BC884" s="95"/>
      <c r="BD884" s="41">
        <v>4</v>
      </c>
      <c r="BE884" s="52">
        <v>42</v>
      </c>
      <c r="BF884" s="103">
        <v>4215</v>
      </c>
      <c r="BG884" s="276" t="s">
        <v>47</v>
      </c>
    </row>
    <row r="885" spans="1:59" s="63" customFormat="1" ht="12.75" x14ac:dyDescent="0.2">
      <c r="A885" s="196">
        <v>4</v>
      </c>
      <c r="B885" s="197" t="s">
        <v>422</v>
      </c>
      <c r="C885" s="208">
        <v>42</v>
      </c>
      <c r="D885" s="209" t="s">
        <v>518</v>
      </c>
      <c r="E885" s="212">
        <v>4215</v>
      </c>
      <c r="F885" s="213" t="s">
        <v>537</v>
      </c>
      <c r="G885" s="231"/>
      <c r="H885" s="81" t="s">
        <v>48</v>
      </c>
      <c r="I885" s="223"/>
      <c r="J885" s="73"/>
      <c r="K885" s="73"/>
      <c r="L885" s="73"/>
      <c r="M885" s="74"/>
      <c r="N885" s="247"/>
      <c r="O885" s="306"/>
      <c r="P885" s="105"/>
      <c r="Q885" s="75"/>
      <c r="R885" s="75"/>
      <c r="S885" s="75"/>
      <c r="T885" s="75"/>
      <c r="U885" s="75"/>
      <c r="V885" s="75"/>
      <c r="W885" s="75"/>
      <c r="X885" s="75"/>
      <c r="Y885" s="82">
        <f>MIN(X889:X891)</f>
        <v>0</v>
      </c>
      <c r="Z885" s="83"/>
      <c r="AA885" s="83"/>
      <c r="AB885" s="75"/>
      <c r="AC885" s="75"/>
      <c r="AD885" s="75"/>
      <c r="AE885" s="75"/>
      <c r="AF885" s="75"/>
      <c r="AG885" s="75"/>
      <c r="AH885" s="75"/>
      <c r="AI885" s="75"/>
      <c r="AJ885" s="82">
        <f>MIN(AI889:AI891)</f>
        <v>0</v>
      </c>
      <c r="AK885" s="83"/>
      <c r="AL885" s="83"/>
      <c r="AM885" s="75"/>
      <c r="AN885" s="75"/>
      <c r="AO885" s="75"/>
      <c r="AP885" s="75"/>
      <c r="AQ885" s="75"/>
      <c r="AR885" s="75"/>
      <c r="AS885" s="75"/>
      <c r="AT885" s="75"/>
      <c r="AU885" s="75"/>
      <c r="AV885" s="75"/>
      <c r="AW885" s="82">
        <f>MIN(AV889:AV891)</f>
        <v>50</v>
      </c>
      <c r="AX885" s="83"/>
      <c r="AY885" s="83"/>
      <c r="AZ885" s="79"/>
      <c r="BA885" s="80"/>
      <c r="BB885" s="71"/>
      <c r="BC885" s="95"/>
      <c r="BD885" s="41">
        <v>4</v>
      </c>
      <c r="BE885" s="52">
        <v>42</v>
      </c>
      <c r="BF885" s="103">
        <v>4215</v>
      </c>
      <c r="BG885" s="278" t="s">
        <v>48</v>
      </c>
    </row>
    <row r="886" spans="1:59" s="63" customFormat="1" ht="12.75" x14ac:dyDescent="0.2">
      <c r="A886" s="196">
        <v>4</v>
      </c>
      <c r="B886" s="197" t="s">
        <v>422</v>
      </c>
      <c r="C886" s="208">
        <v>42</v>
      </c>
      <c r="D886" s="209" t="s">
        <v>518</v>
      </c>
      <c r="E886" s="212">
        <v>4215</v>
      </c>
      <c r="F886" s="213" t="s">
        <v>537</v>
      </c>
      <c r="G886" s="231"/>
      <c r="H886" s="81" t="s">
        <v>49</v>
      </c>
      <c r="I886" s="223"/>
      <c r="J886" s="73"/>
      <c r="K886" s="73"/>
      <c r="L886" s="73"/>
      <c r="M886" s="74"/>
      <c r="N886" s="247"/>
      <c r="O886" s="306"/>
      <c r="P886" s="105"/>
      <c r="Q886" s="75"/>
      <c r="R886" s="75"/>
      <c r="S886" s="75"/>
      <c r="T886" s="75"/>
      <c r="U886" s="75"/>
      <c r="V886" s="75"/>
      <c r="W886" s="75"/>
      <c r="X886" s="75"/>
      <c r="Y886" s="84">
        <f>IF(ISNUMBER(AVERAGE(X889:X891)),AVERAGE(X889:X891),0)</f>
        <v>3333.3333333333335</v>
      </c>
      <c r="Z886" s="83"/>
      <c r="AA886" s="83"/>
      <c r="AB886" s="75"/>
      <c r="AC886" s="75"/>
      <c r="AD886" s="75"/>
      <c r="AE886" s="75"/>
      <c r="AF886" s="75"/>
      <c r="AG886" s="75"/>
      <c r="AH886" s="75"/>
      <c r="AI886" s="75"/>
      <c r="AJ886" s="84">
        <f>IF(ISNUMBER(AVERAGE(AI889:AI891)),AVERAGE(AI889:AI891),0)</f>
        <v>0</v>
      </c>
      <c r="AK886" s="83"/>
      <c r="AL886" s="83"/>
      <c r="AM886" s="75"/>
      <c r="AN886" s="75"/>
      <c r="AO886" s="75"/>
      <c r="AP886" s="75"/>
      <c r="AQ886" s="75"/>
      <c r="AR886" s="75"/>
      <c r="AS886" s="75"/>
      <c r="AT886" s="75"/>
      <c r="AU886" s="75"/>
      <c r="AV886" s="75"/>
      <c r="AW886" s="84">
        <f>IF(ISNUMBER(AVERAGE(AV889:AV891)),AVERAGE(AV889:AV891),0)</f>
        <v>383.33333333333331</v>
      </c>
      <c r="AX886" s="83"/>
      <c r="AY886" s="83"/>
      <c r="AZ886" s="79"/>
      <c r="BA886" s="80"/>
      <c r="BB886" s="71"/>
      <c r="BC886" s="95"/>
      <c r="BD886" s="41">
        <v>4</v>
      </c>
      <c r="BE886" s="52">
        <v>42</v>
      </c>
      <c r="BF886" s="103">
        <v>4215</v>
      </c>
      <c r="BG886" s="278" t="s">
        <v>49</v>
      </c>
    </row>
    <row r="887" spans="1:59" s="63" customFormat="1" ht="12.75" x14ac:dyDescent="0.2">
      <c r="A887" s="196">
        <v>4</v>
      </c>
      <c r="B887" s="197" t="s">
        <v>422</v>
      </c>
      <c r="C887" s="208">
        <v>42</v>
      </c>
      <c r="D887" s="209" t="s">
        <v>518</v>
      </c>
      <c r="E887" s="212">
        <v>4215</v>
      </c>
      <c r="F887" s="213" t="s">
        <v>537</v>
      </c>
      <c r="G887" s="231"/>
      <c r="H887" s="81" t="s">
        <v>50</v>
      </c>
      <c r="I887" s="223"/>
      <c r="J887" s="73"/>
      <c r="K887" s="73"/>
      <c r="L887" s="73"/>
      <c r="M887" s="74"/>
      <c r="N887" s="247"/>
      <c r="O887" s="306"/>
      <c r="P887" s="105"/>
      <c r="Q887" s="75"/>
      <c r="R887" s="75"/>
      <c r="S887" s="75"/>
      <c r="T887" s="75"/>
      <c r="U887" s="75"/>
      <c r="V887" s="75"/>
      <c r="W887" s="75"/>
      <c r="X887" s="75"/>
      <c r="Y887" s="84">
        <f>MAX(X889:X891)</f>
        <v>10000</v>
      </c>
      <c r="Z887" s="83"/>
      <c r="AA887" s="83"/>
      <c r="AB887" s="75"/>
      <c r="AC887" s="75"/>
      <c r="AD887" s="75"/>
      <c r="AE887" s="75"/>
      <c r="AF887" s="75"/>
      <c r="AG887" s="75"/>
      <c r="AH887" s="75"/>
      <c r="AI887" s="75"/>
      <c r="AJ887" s="84">
        <f>MAX(AI889:AI891)</f>
        <v>0</v>
      </c>
      <c r="AK887" s="83"/>
      <c r="AL887" s="83"/>
      <c r="AM887" s="75"/>
      <c r="AN887" s="75"/>
      <c r="AO887" s="75"/>
      <c r="AP887" s="75"/>
      <c r="AQ887" s="75"/>
      <c r="AR887" s="75"/>
      <c r="AS887" s="75"/>
      <c r="AT887" s="75"/>
      <c r="AU887" s="75"/>
      <c r="AV887" s="75"/>
      <c r="AW887" s="84">
        <f>MAX(AV889:AV891)</f>
        <v>1000</v>
      </c>
      <c r="AX887" s="83"/>
      <c r="AY887" s="83"/>
      <c r="AZ887" s="79"/>
      <c r="BA887" s="80"/>
      <c r="BB887" s="71"/>
      <c r="BC887" s="95"/>
      <c r="BD887" s="41">
        <v>4</v>
      </c>
      <c r="BE887" s="52">
        <v>42</v>
      </c>
      <c r="BF887" s="103">
        <v>4215</v>
      </c>
      <c r="BG887" s="278" t="s">
        <v>50</v>
      </c>
    </row>
    <row r="888" spans="1:59" s="63" customFormat="1" ht="12.75" x14ac:dyDescent="0.2">
      <c r="A888" s="196">
        <v>4</v>
      </c>
      <c r="B888" s="197" t="s">
        <v>422</v>
      </c>
      <c r="C888" s="208">
        <v>42</v>
      </c>
      <c r="D888" s="209" t="s">
        <v>518</v>
      </c>
      <c r="E888" s="212">
        <v>4215</v>
      </c>
      <c r="F888" s="213" t="s">
        <v>537</v>
      </c>
      <c r="G888" s="231"/>
      <c r="H888" s="85" t="s">
        <v>51</v>
      </c>
      <c r="I888" s="223"/>
      <c r="J888" s="73"/>
      <c r="K888" s="73"/>
      <c r="L888" s="73"/>
      <c r="M888" s="74"/>
      <c r="N888" s="320">
        <f>SUM(N889:N892)</f>
        <v>3</v>
      </c>
      <c r="O888" s="293">
        <f>SUM(O889:O892)</f>
        <v>1</v>
      </c>
      <c r="P888" s="292"/>
      <c r="Q888" s="87"/>
      <c r="R888" s="87"/>
      <c r="S888" s="87"/>
      <c r="T888" s="87"/>
      <c r="U888" s="87"/>
      <c r="V888" s="87"/>
      <c r="W888" s="87"/>
      <c r="X888" s="87"/>
      <c r="Y888" s="88"/>
      <c r="Z888" s="119">
        <f>SUM(Z889:Z892)</f>
        <v>3333.333333333333</v>
      </c>
      <c r="AA888" s="88"/>
      <c r="AB888" s="87"/>
      <c r="AC888" s="87"/>
      <c r="AD888" s="87"/>
      <c r="AE888" s="87"/>
      <c r="AF888" s="87"/>
      <c r="AG888" s="87"/>
      <c r="AH888" s="87"/>
      <c r="AI888" s="87"/>
      <c r="AJ888" s="88"/>
      <c r="AK888" s="119">
        <f>SUM(AK889:AK892)</f>
        <v>0</v>
      </c>
      <c r="AL888" s="88"/>
      <c r="AM888" s="87"/>
      <c r="AN888" s="87"/>
      <c r="AO888" s="87"/>
      <c r="AP888" s="87"/>
      <c r="AQ888" s="87"/>
      <c r="AR888" s="87"/>
      <c r="AS888" s="87"/>
      <c r="AT888" s="87"/>
      <c r="AU888" s="87"/>
      <c r="AV888" s="87"/>
      <c r="AW888" s="112"/>
      <c r="AX888" s="119">
        <f>SUM(AX889:AX892)</f>
        <v>383.33333333333331</v>
      </c>
      <c r="AY888" s="88"/>
      <c r="AZ888" s="79"/>
      <c r="BA888" s="80"/>
      <c r="BB888" s="71"/>
      <c r="BC888" s="95"/>
      <c r="BD888" s="41">
        <v>4</v>
      </c>
      <c r="BE888" s="52">
        <v>42</v>
      </c>
      <c r="BF888" s="103">
        <v>4215</v>
      </c>
      <c r="BG888" s="279" t="s">
        <v>51</v>
      </c>
    </row>
    <row r="889" spans="1:59" s="63" customFormat="1" ht="12.75" x14ac:dyDescent="0.2">
      <c r="A889" s="196">
        <v>4</v>
      </c>
      <c r="B889" s="197" t="s">
        <v>422</v>
      </c>
      <c r="C889" s="208">
        <v>42</v>
      </c>
      <c r="D889" s="209" t="s">
        <v>518</v>
      </c>
      <c r="E889" s="212">
        <v>4215</v>
      </c>
      <c r="F889" s="213" t="s">
        <v>537</v>
      </c>
      <c r="G889" s="231"/>
      <c r="H889" s="89" t="s">
        <v>52</v>
      </c>
      <c r="I889" s="90" t="s">
        <v>538</v>
      </c>
      <c r="J889" s="90" t="s">
        <v>538</v>
      </c>
      <c r="K889" s="90" t="s">
        <v>64</v>
      </c>
      <c r="L889" s="90" t="s">
        <v>119</v>
      </c>
      <c r="M889" s="91" t="s">
        <v>539</v>
      </c>
      <c r="N889" s="312">
        <v>1</v>
      </c>
      <c r="O889" s="313">
        <f>N889/N$888</f>
        <v>0.33333333333333331</v>
      </c>
      <c r="P889" s="104"/>
      <c r="Q889" s="92"/>
      <c r="R889" s="92"/>
      <c r="S889" s="92"/>
      <c r="T889" s="92"/>
      <c r="U889" s="92"/>
      <c r="V889" s="92"/>
      <c r="W889" s="92"/>
      <c r="X889" s="109">
        <f>P889*P$7+Q889*Q$7+R889*R$7+S889*S$7+T889*T$7+U889*U$7+V889*V$7+W889*W$7</f>
        <v>0</v>
      </c>
      <c r="Y889" s="83"/>
      <c r="Z889" s="110">
        <f>X889*$O889</f>
        <v>0</v>
      </c>
      <c r="AA889" s="111"/>
      <c r="AB889" s="92"/>
      <c r="AC889" s="92"/>
      <c r="AD889" s="92"/>
      <c r="AE889" s="92"/>
      <c r="AF889" s="92"/>
      <c r="AG889" s="92"/>
      <c r="AH889" s="92"/>
      <c r="AI889" s="109">
        <f>AB889*AB$7+AC889*AC$7+AD889*AD$7+AE889*AE$7+AF889*AF$7+AG889*AG$7+AH889*AH$7</f>
        <v>0</v>
      </c>
      <c r="AJ889" s="83"/>
      <c r="AK889" s="110">
        <f>AI889*$O889</f>
        <v>0</v>
      </c>
      <c r="AL889" s="111"/>
      <c r="AM889" s="92"/>
      <c r="AN889" s="92"/>
      <c r="AO889" s="92">
        <v>1</v>
      </c>
      <c r="AP889" s="92"/>
      <c r="AQ889" s="92"/>
      <c r="AR889" s="92"/>
      <c r="AS889" s="92"/>
      <c r="AT889" s="92"/>
      <c r="AU889" s="92"/>
      <c r="AV889" s="109">
        <f>AM889*AM$7+AN889*AN$7+AO889*AO$7+AP889*AP$7+AQ889*AQ$7+AR889*AR$7+AS889*AS$7+AT889*AT$7+AU889*AU$7</f>
        <v>50</v>
      </c>
      <c r="AW889" s="75"/>
      <c r="AX889" s="110">
        <f>AV889*$O889</f>
        <v>16.666666666666664</v>
      </c>
      <c r="AY889" s="111"/>
      <c r="AZ889" s="93"/>
      <c r="BA889" s="94" t="s">
        <v>105</v>
      </c>
      <c r="BB889" s="71"/>
      <c r="BC889" s="95"/>
      <c r="BD889" s="41">
        <v>4</v>
      </c>
      <c r="BE889" s="52">
        <v>42</v>
      </c>
      <c r="BF889" s="103">
        <v>4215</v>
      </c>
      <c r="BG889" s="280" t="s">
        <v>52</v>
      </c>
    </row>
    <row r="890" spans="1:59" s="63" customFormat="1" ht="12.75" x14ac:dyDescent="0.2">
      <c r="A890" s="196">
        <v>4</v>
      </c>
      <c r="B890" s="197" t="s">
        <v>422</v>
      </c>
      <c r="C890" s="208">
        <v>42</v>
      </c>
      <c r="D890" s="209" t="s">
        <v>518</v>
      </c>
      <c r="E890" s="212">
        <v>4215</v>
      </c>
      <c r="F890" s="213" t="s">
        <v>537</v>
      </c>
      <c r="G890" s="231"/>
      <c r="H890" s="89"/>
      <c r="I890" s="90" t="s">
        <v>540</v>
      </c>
      <c r="J890" s="90"/>
      <c r="K890" s="90" t="s">
        <v>126</v>
      </c>
      <c r="L890" s="90"/>
      <c r="M890" s="91"/>
      <c r="N890" s="312">
        <v>1</v>
      </c>
      <c r="O890" s="313">
        <f>N890/N$888</f>
        <v>0.33333333333333331</v>
      </c>
      <c r="P890" s="104"/>
      <c r="Q890" s="92"/>
      <c r="R890" s="92"/>
      <c r="S890" s="92"/>
      <c r="T890" s="92"/>
      <c r="U890" s="92"/>
      <c r="V890" s="92">
        <v>1</v>
      </c>
      <c r="W890" s="92"/>
      <c r="X890" s="109">
        <f>P890*P$7+Q890*Q$7+R890*R$7+S890*S$7+T890*T$7+U890*U$7+V890*V$7+W890*W$7</f>
        <v>10000</v>
      </c>
      <c r="Y890" s="83"/>
      <c r="Z890" s="110">
        <f>X890*$O890</f>
        <v>3333.333333333333</v>
      </c>
      <c r="AA890" s="111"/>
      <c r="AB890" s="92"/>
      <c r="AC890" s="92"/>
      <c r="AD890" s="92"/>
      <c r="AE890" s="92"/>
      <c r="AF890" s="92"/>
      <c r="AG890" s="92"/>
      <c r="AH890" s="92"/>
      <c r="AI890" s="109">
        <f>AB890*AB$7+AC890*AC$7+AD890*AD$7+AE890*AE$7+AF890*AF$7+AG890*AG$7+AH890*AH$7</f>
        <v>0</v>
      </c>
      <c r="AJ890" s="83"/>
      <c r="AK890" s="110">
        <f>AI890*$O890</f>
        <v>0</v>
      </c>
      <c r="AL890" s="111"/>
      <c r="AM890" s="92"/>
      <c r="AN890" s="92"/>
      <c r="AO890" s="92"/>
      <c r="AP890" s="92">
        <v>1</v>
      </c>
      <c r="AQ890" s="92"/>
      <c r="AR890" s="92"/>
      <c r="AS890" s="92"/>
      <c r="AT890" s="92"/>
      <c r="AU890" s="92"/>
      <c r="AV890" s="109">
        <f>AM890*AM$7+AN890*AN$7+AO890*AO$7+AP890*AP$7+AQ890*AQ$7+AR890*AR$7+AS890*AS$7+AT890*AT$7+AU890*AU$7</f>
        <v>100</v>
      </c>
      <c r="AW890" s="75"/>
      <c r="AX890" s="110">
        <f>AV890*$O890</f>
        <v>33.333333333333329</v>
      </c>
      <c r="AY890" s="111"/>
      <c r="AZ890" s="93"/>
      <c r="BA890" s="94" t="s">
        <v>105</v>
      </c>
      <c r="BB890" s="71"/>
      <c r="BC890" s="95"/>
      <c r="BD890" s="41">
        <v>4</v>
      </c>
      <c r="BE890" s="52">
        <v>42</v>
      </c>
      <c r="BF890" s="103">
        <v>4215</v>
      </c>
      <c r="BG890" s="280" t="s">
        <v>52</v>
      </c>
    </row>
    <row r="891" spans="1:59" s="63" customFormat="1" ht="24" x14ac:dyDescent="0.2">
      <c r="A891" s="196">
        <v>4</v>
      </c>
      <c r="B891" s="197" t="s">
        <v>422</v>
      </c>
      <c r="C891" s="208">
        <v>42</v>
      </c>
      <c r="D891" s="209" t="s">
        <v>518</v>
      </c>
      <c r="E891" s="212">
        <v>4215</v>
      </c>
      <c r="F891" s="213" t="s">
        <v>537</v>
      </c>
      <c r="G891" s="231"/>
      <c r="H891" s="89"/>
      <c r="I891" s="90" t="s">
        <v>520</v>
      </c>
      <c r="J891" s="90" t="s">
        <v>541</v>
      </c>
      <c r="K891" s="90" t="s">
        <v>64</v>
      </c>
      <c r="L891" s="90" t="s">
        <v>522</v>
      </c>
      <c r="M891" s="91"/>
      <c r="N891" s="312">
        <v>1</v>
      </c>
      <c r="O891" s="313">
        <f>N891/N$888</f>
        <v>0.33333333333333331</v>
      </c>
      <c r="P891" s="104"/>
      <c r="Q891" s="92"/>
      <c r="R891" s="92"/>
      <c r="S891" s="92"/>
      <c r="T891" s="92"/>
      <c r="U891" s="92"/>
      <c r="V891" s="92"/>
      <c r="W891" s="92"/>
      <c r="X891" s="109">
        <f>P891*P$7+Q891*Q$7+R891*R$7+S891*S$7+T891*T$7+U891*U$7+V891*V$7+W891*W$7</f>
        <v>0</v>
      </c>
      <c r="Y891" s="83"/>
      <c r="Z891" s="110">
        <f>X891*$O891</f>
        <v>0</v>
      </c>
      <c r="AA891" s="111"/>
      <c r="AB891" s="92"/>
      <c r="AC891" s="92"/>
      <c r="AD891" s="92"/>
      <c r="AE891" s="92"/>
      <c r="AF891" s="92"/>
      <c r="AG891" s="92"/>
      <c r="AH891" s="92"/>
      <c r="AI891" s="109">
        <f>AB891*AB$7+AC891*AC$7+AD891*AD$7+AE891*AE$7+AF891*AF$7+AG891*AG$7+AH891*AH$7</f>
        <v>0</v>
      </c>
      <c r="AJ891" s="83"/>
      <c r="AK891" s="110">
        <f>AI891*$O891</f>
        <v>0</v>
      </c>
      <c r="AL891" s="111"/>
      <c r="AM891" s="92"/>
      <c r="AN891" s="92"/>
      <c r="AO891" s="92"/>
      <c r="AP891" s="92"/>
      <c r="AQ891" s="92"/>
      <c r="AR891" s="92"/>
      <c r="AS891" s="92">
        <v>1</v>
      </c>
      <c r="AT891" s="92"/>
      <c r="AU891" s="92"/>
      <c r="AV891" s="109">
        <f>AM891*AM$7+AN891*AN$7+AO891*AO$7+AP891*AP$7+AQ891*AQ$7+AR891*AR$7+AS891*AS$7+AT891*AT$7+AU891*AU$7</f>
        <v>1000</v>
      </c>
      <c r="AW891" s="75"/>
      <c r="AX891" s="110">
        <f>AV891*$O891</f>
        <v>333.33333333333331</v>
      </c>
      <c r="AY891" s="111"/>
      <c r="AZ891" s="93"/>
      <c r="BA891" s="94" t="s">
        <v>131</v>
      </c>
      <c r="BB891" s="71"/>
      <c r="BC891" s="95"/>
      <c r="BD891" s="41">
        <v>4</v>
      </c>
      <c r="BE891" s="52">
        <v>42</v>
      </c>
      <c r="BF891" s="103">
        <v>4215</v>
      </c>
      <c r="BG891" s="280" t="s">
        <v>52</v>
      </c>
    </row>
    <row r="892" spans="1:59" s="63" customFormat="1" ht="12.75" x14ac:dyDescent="0.2">
      <c r="A892" s="196">
        <v>4</v>
      </c>
      <c r="B892" s="197" t="s">
        <v>422</v>
      </c>
      <c r="C892" s="208">
        <v>42</v>
      </c>
      <c r="D892" s="209" t="s">
        <v>518</v>
      </c>
      <c r="E892" s="212">
        <v>4215</v>
      </c>
      <c r="F892" s="213" t="s">
        <v>537</v>
      </c>
      <c r="G892" s="231"/>
      <c r="H892" s="65"/>
      <c r="I892" s="222"/>
      <c r="J892" s="66"/>
      <c r="K892" s="66"/>
      <c r="L892" s="66"/>
      <c r="M892" s="64"/>
      <c r="N892" s="304"/>
      <c r="O892" s="305"/>
      <c r="P892" s="127"/>
      <c r="Q892" s="67"/>
      <c r="R892" s="67"/>
      <c r="S892" s="67"/>
      <c r="T892" s="67"/>
      <c r="U892" s="67"/>
      <c r="V892" s="67"/>
      <c r="W892" s="67"/>
      <c r="X892" s="67"/>
      <c r="Y892" s="68"/>
      <c r="Z892" s="68"/>
      <c r="AA892" s="68"/>
      <c r="AB892" s="67"/>
      <c r="AC892" s="67"/>
      <c r="AD892" s="67"/>
      <c r="AE892" s="67"/>
      <c r="AF892" s="67"/>
      <c r="AG892" s="67"/>
      <c r="AH892" s="67"/>
      <c r="AI892" s="67"/>
      <c r="AJ892" s="68"/>
      <c r="AK892" s="68"/>
      <c r="AL892" s="68"/>
      <c r="AM892" s="67"/>
      <c r="AN892" s="67"/>
      <c r="AO892" s="67"/>
      <c r="AP892" s="67"/>
      <c r="AQ892" s="67"/>
      <c r="AR892" s="67"/>
      <c r="AS892" s="67"/>
      <c r="AT892" s="67"/>
      <c r="AU892" s="67"/>
      <c r="AV892" s="67"/>
      <c r="AW892" s="67"/>
      <c r="AX892" s="68"/>
      <c r="AY892" s="68"/>
      <c r="AZ892" s="69"/>
      <c r="BA892" s="70"/>
      <c r="BB892" s="71"/>
      <c r="BC892" s="95"/>
      <c r="BD892" s="41">
        <v>4</v>
      </c>
      <c r="BE892" s="52">
        <v>42</v>
      </c>
      <c r="BF892" s="103">
        <v>4215</v>
      </c>
      <c r="BG892" s="275"/>
    </row>
    <row r="893" spans="1:59" s="63" customFormat="1" ht="12.75" x14ac:dyDescent="0.2">
      <c r="A893" s="196">
        <v>4</v>
      </c>
      <c r="B893" s="197" t="s">
        <v>422</v>
      </c>
      <c r="C893" s="208">
        <v>42</v>
      </c>
      <c r="D893" s="209" t="s">
        <v>518</v>
      </c>
      <c r="E893" s="212">
        <v>4215</v>
      </c>
      <c r="F893" s="213" t="s">
        <v>537</v>
      </c>
      <c r="G893" s="232"/>
      <c r="H893" s="97"/>
      <c r="I893" s="224"/>
      <c r="J893" s="98"/>
      <c r="K893" s="98"/>
      <c r="L893" s="98"/>
      <c r="M893" s="96"/>
      <c r="N893" s="307"/>
      <c r="O893" s="246"/>
      <c r="P893" s="124"/>
      <c r="Q893" s="99"/>
      <c r="R893" s="99"/>
      <c r="S893" s="99"/>
      <c r="T893" s="99"/>
      <c r="U893" s="99"/>
      <c r="V893" s="99"/>
      <c r="W893" s="99"/>
      <c r="X893" s="99"/>
      <c r="Y893" s="100"/>
      <c r="Z893" s="100"/>
      <c r="AA893" s="100"/>
      <c r="AB893" s="99"/>
      <c r="AC893" s="99"/>
      <c r="AD893" s="99"/>
      <c r="AE893" s="99"/>
      <c r="AF893" s="99"/>
      <c r="AG893" s="99"/>
      <c r="AH893" s="99"/>
      <c r="AI893" s="99"/>
      <c r="AJ893" s="100"/>
      <c r="AK893" s="100"/>
      <c r="AL893" s="100"/>
      <c r="AM893" s="99"/>
      <c r="AN893" s="99"/>
      <c r="AO893" s="99"/>
      <c r="AP893" s="99"/>
      <c r="AQ893" s="99"/>
      <c r="AR893" s="99"/>
      <c r="AS893" s="99"/>
      <c r="AT893" s="99"/>
      <c r="AU893" s="99"/>
      <c r="AV893" s="99"/>
      <c r="AW893" s="99"/>
      <c r="AX893" s="100"/>
      <c r="AY893" s="100"/>
      <c r="AZ893" s="101"/>
      <c r="BA893" s="102"/>
      <c r="BB893" s="95"/>
      <c r="BC893" s="95"/>
      <c r="BD893" s="41">
        <v>4</v>
      </c>
      <c r="BE893" s="52">
        <v>42</v>
      </c>
      <c r="BF893" s="103">
        <v>4215</v>
      </c>
      <c r="BG893" s="277"/>
    </row>
    <row r="894" spans="1:59" s="63" customFormat="1" ht="12.75" x14ac:dyDescent="0.2">
      <c r="A894" s="196">
        <v>4</v>
      </c>
      <c r="B894" s="197" t="s">
        <v>422</v>
      </c>
      <c r="C894" s="208">
        <v>42</v>
      </c>
      <c r="D894" s="209" t="s">
        <v>518</v>
      </c>
      <c r="E894" s="210">
        <v>4216</v>
      </c>
      <c r="F894" s="211" t="s">
        <v>542</v>
      </c>
      <c r="G894" s="230"/>
      <c r="H894" s="56"/>
      <c r="I894" s="221"/>
      <c r="J894" s="57"/>
      <c r="K894" s="57"/>
      <c r="L894" s="57"/>
      <c r="M894" s="55"/>
      <c r="N894" s="303"/>
      <c r="O894" s="245"/>
      <c r="P894" s="122"/>
      <c r="Q894" s="122"/>
      <c r="R894" s="122"/>
      <c r="S894" s="122"/>
      <c r="T894" s="122"/>
      <c r="U894" s="122"/>
      <c r="V894" s="122"/>
      <c r="W894" s="122"/>
      <c r="X894" s="122"/>
      <c r="Y894" s="59"/>
      <c r="Z894" s="123"/>
      <c r="AA894" s="123"/>
      <c r="AB894" s="122"/>
      <c r="AC894" s="122"/>
      <c r="AD894" s="122"/>
      <c r="AE894" s="122"/>
      <c r="AF894" s="122"/>
      <c r="AG894" s="122"/>
      <c r="AH894" s="122"/>
      <c r="AI894" s="122"/>
      <c r="AJ894" s="59"/>
      <c r="AK894" s="123"/>
      <c r="AL894" s="123"/>
      <c r="AM894" s="122"/>
      <c r="AN894" s="122"/>
      <c r="AO894" s="122"/>
      <c r="AP894" s="122"/>
      <c r="AQ894" s="122"/>
      <c r="AR894" s="122"/>
      <c r="AS894" s="122"/>
      <c r="AT894" s="122"/>
      <c r="AU894" s="122"/>
      <c r="AV894" s="122"/>
      <c r="AW894" s="58"/>
      <c r="AX894" s="123"/>
      <c r="AY894" s="59"/>
      <c r="AZ894" s="60"/>
      <c r="BA894" s="61"/>
      <c r="BB894" s="54"/>
      <c r="BC894" s="54"/>
      <c r="BD894" s="41">
        <v>4</v>
      </c>
      <c r="BE894" s="52">
        <v>42</v>
      </c>
      <c r="BF894" s="62">
        <v>4216</v>
      </c>
      <c r="BG894" s="274"/>
    </row>
    <row r="895" spans="1:59" s="63" customFormat="1" ht="12.75" x14ac:dyDescent="0.2">
      <c r="A895" s="196">
        <v>4</v>
      </c>
      <c r="B895" s="197" t="s">
        <v>422</v>
      </c>
      <c r="C895" s="208">
        <v>42</v>
      </c>
      <c r="D895" s="209" t="s">
        <v>518</v>
      </c>
      <c r="E895" s="210">
        <v>4216</v>
      </c>
      <c r="F895" s="211" t="s">
        <v>542</v>
      </c>
      <c r="G895" s="230"/>
      <c r="H895" s="56"/>
      <c r="I895" s="221"/>
      <c r="J895" s="57"/>
      <c r="K895" s="57"/>
      <c r="L895" s="57"/>
      <c r="M895" s="55"/>
      <c r="N895" s="303"/>
      <c r="O895" s="245"/>
      <c r="P895" s="122"/>
      <c r="Q895" s="58"/>
      <c r="R895" s="58"/>
      <c r="S895" s="58"/>
      <c r="T895" s="58"/>
      <c r="U895" s="58"/>
      <c r="V895" s="58"/>
      <c r="W895" s="58"/>
      <c r="X895" s="58"/>
      <c r="Y895" s="59"/>
      <c r="Z895" s="59"/>
      <c r="AA895" s="59"/>
      <c r="AB895" s="58"/>
      <c r="AC895" s="58"/>
      <c r="AD895" s="58"/>
      <c r="AE895" s="58"/>
      <c r="AF895" s="58"/>
      <c r="AG895" s="58"/>
      <c r="AH895" s="58"/>
      <c r="AI895" s="58"/>
      <c r="AJ895" s="59"/>
      <c r="AK895" s="59"/>
      <c r="AL895" s="59"/>
      <c r="AM895" s="58"/>
      <c r="AN895" s="58"/>
      <c r="AO895" s="58"/>
      <c r="AP895" s="58"/>
      <c r="AQ895" s="58"/>
      <c r="AR895" s="58"/>
      <c r="AS895" s="58"/>
      <c r="AT895" s="58"/>
      <c r="AU895" s="58"/>
      <c r="AV895" s="58"/>
      <c r="AW895" s="58"/>
      <c r="AX895" s="59"/>
      <c r="AY895" s="59"/>
      <c r="AZ895" s="60"/>
      <c r="BA895" s="61"/>
      <c r="BB895" s="54"/>
      <c r="BC895" s="54"/>
      <c r="BD895" s="41">
        <v>4</v>
      </c>
      <c r="BE895" s="52">
        <v>42</v>
      </c>
      <c r="BF895" s="62">
        <v>4216</v>
      </c>
      <c r="BG895" s="274"/>
    </row>
    <row r="896" spans="1:59" s="63" customFormat="1" ht="12.75" x14ac:dyDescent="0.2">
      <c r="A896" s="196">
        <v>4</v>
      </c>
      <c r="B896" s="197" t="s">
        <v>422</v>
      </c>
      <c r="C896" s="208">
        <v>42</v>
      </c>
      <c r="D896" s="209" t="s">
        <v>518</v>
      </c>
      <c r="E896" s="210">
        <v>4216</v>
      </c>
      <c r="F896" s="211" t="s">
        <v>542</v>
      </c>
      <c r="G896" s="231"/>
      <c r="H896" s="65"/>
      <c r="I896" s="222"/>
      <c r="J896" s="66"/>
      <c r="K896" s="66"/>
      <c r="L896" s="66"/>
      <c r="M896" s="64"/>
      <c r="N896" s="308"/>
      <c r="O896" s="309"/>
      <c r="P896" s="127"/>
      <c r="Q896" s="67"/>
      <c r="R896" s="67"/>
      <c r="S896" s="67"/>
      <c r="T896" s="67"/>
      <c r="U896" s="67"/>
      <c r="V896" s="67"/>
      <c r="W896" s="67"/>
      <c r="X896" s="67"/>
      <c r="Y896" s="68"/>
      <c r="Z896" s="68"/>
      <c r="AA896" s="68"/>
      <c r="AB896" s="67"/>
      <c r="AC896" s="67"/>
      <c r="AD896" s="67"/>
      <c r="AE896" s="67"/>
      <c r="AF896" s="67"/>
      <c r="AG896" s="67"/>
      <c r="AH896" s="67"/>
      <c r="AI896" s="67"/>
      <c r="AJ896" s="68"/>
      <c r="AK896" s="68"/>
      <c r="AL896" s="68"/>
      <c r="AM896" s="67"/>
      <c r="AN896" s="67"/>
      <c r="AO896" s="67"/>
      <c r="AP896" s="67"/>
      <c r="AQ896" s="67"/>
      <c r="AR896" s="67"/>
      <c r="AS896" s="67"/>
      <c r="AT896" s="67"/>
      <c r="AU896" s="67"/>
      <c r="AV896" s="67"/>
      <c r="AW896" s="67"/>
      <c r="AX896" s="68"/>
      <c r="AY896" s="68"/>
      <c r="AZ896" s="69"/>
      <c r="BA896" s="70"/>
      <c r="BB896" s="71"/>
      <c r="BC896" s="54"/>
      <c r="BD896" s="41">
        <v>4</v>
      </c>
      <c r="BE896" s="52">
        <v>42</v>
      </c>
      <c r="BF896" s="62">
        <v>4216</v>
      </c>
      <c r="BG896" s="275"/>
    </row>
    <row r="897" spans="1:59" s="63" customFormat="1" ht="12.75" x14ac:dyDescent="0.2">
      <c r="A897" s="196">
        <v>4</v>
      </c>
      <c r="B897" s="197" t="s">
        <v>422</v>
      </c>
      <c r="C897" s="208">
        <v>42</v>
      </c>
      <c r="D897" s="209" t="s">
        <v>518</v>
      </c>
      <c r="E897" s="210">
        <v>4216</v>
      </c>
      <c r="F897" s="211" t="s">
        <v>542</v>
      </c>
      <c r="G897" s="231"/>
      <c r="H897" s="72" t="s">
        <v>47</v>
      </c>
      <c r="I897" s="223"/>
      <c r="J897" s="73"/>
      <c r="K897" s="73"/>
      <c r="L897" s="73"/>
      <c r="M897" s="74"/>
      <c r="N897" s="247"/>
      <c r="O897" s="306"/>
      <c r="P897" s="105"/>
      <c r="Q897" s="75"/>
      <c r="R897" s="75"/>
      <c r="S897" s="75"/>
      <c r="T897" s="75"/>
      <c r="U897" s="75"/>
      <c r="V897" s="75"/>
      <c r="W897" s="75"/>
      <c r="X897" s="75"/>
      <c r="Y897" s="76">
        <f>IF(ISNUMBER(VLOOKUP(Y899,P$7:W$7,MATCH(Y899,P$7:W$7))),VLOOKUP(Y899,P$7:W$7,MATCH(Y899,P$7:W$7)),IF(N901=0,"No Data",IF(Y899&gt;0,"&lt;100",0)))</f>
        <v>2500</v>
      </c>
      <c r="Z897" s="77">
        <f>IF(ISNUMBER(VLOOKUP(Z901,P$7:W$7,MATCH(Z901,P$7:W$7))),VLOOKUP(Z901,P$7:W$7,MATCH(Z901,P$7:W$7)),IF(N901=0,"No Data",IF(Z901&gt;0,"&lt;100",0)))</f>
        <v>2500</v>
      </c>
      <c r="AA897" s="106">
        <f>IF(ISNUMBER(Z897),Z897,0)</f>
        <v>2500</v>
      </c>
      <c r="AB897" s="75"/>
      <c r="AC897" s="75"/>
      <c r="AD897" s="75"/>
      <c r="AE897" s="75"/>
      <c r="AF897" s="75"/>
      <c r="AG897" s="75"/>
      <c r="AH897" s="75"/>
      <c r="AI897" s="75"/>
      <c r="AJ897" s="76">
        <f>IF(ISNUMBER(VLOOKUP(AJ899,AB$7:AH$7,MATCH(AJ899,AB$7:AH$7))),VLOOKUP(AJ899,AB$7:AH$7,MATCH(AJ899,AB$7:AH$7)),IF(N901=0,"No Data",IF(AJ899&gt;0,"&lt;50",0)))</f>
        <v>0</v>
      </c>
      <c r="AK897" s="77">
        <f>IF(ISNUMBER(VLOOKUP(AK901,AB$7:AH$7,MATCH(AK901,AB$7:AH$7))),VLOOKUP(AK901,AB$7:AH$7,MATCH(AK901,AB$7:AH$7)),IF(N901=0,"No Data",IF(AK901&gt;0,"&lt;50",0)))</f>
        <v>0</v>
      </c>
      <c r="AL897" s="106">
        <f>IF(ISNUMBER(AK897),AK897,0)</f>
        <v>0</v>
      </c>
      <c r="AM897" s="75"/>
      <c r="AN897" s="75"/>
      <c r="AO897" s="75"/>
      <c r="AP897" s="75"/>
      <c r="AQ897" s="75"/>
      <c r="AR897" s="75"/>
      <c r="AS897" s="75"/>
      <c r="AT897" s="75"/>
      <c r="AU897" s="75"/>
      <c r="AV897" s="75"/>
      <c r="AW897" s="76">
        <f>IF(ISNUMBER(VLOOKUP(AW899,AM$7:AU$7,MATCH(AW899,AM$7:AU$7))),VLOOKUP(AW899,AM$7:AU$7,MATCH(AW899,AM$7:AU$7)),IF(N901=0,"No Data",IF(AW899&gt;0,"&lt;10",0)))</f>
        <v>500</v>
      </c>
      <c r="AX897" s="77">
        <f>IF(ISNUMBER(VLOOKUP(AX901,AM$7:AU$7,MATCH(AX901,AM$7:AU$7))),VLOOKUP(AX901,AM$7:AU$7,MATCH(AX901,AM$7:AU$7)),IF(N901=0,"No Data",IF(AX901&gt;0,"&lt;10",0)))</f>
        <v>500</v>
      </c>
      <c r="AY897" s="106">
        <f>IF(ISNUMBER(AX897),AX897,0)</f>
        <v>500</v>
      </c>
      <c r="AZ897" s="79"/>
      <c r="BA897" s="80"/>
      <c r="BB897" s="71"/>
      <c r="BC897" s="54"/>
      <c r="BD897" s="41">
        <v>4</v>
      </c>
      <c r="BE897" s="52">
        <v>42</v>
      </c>
      <c r="BF897" s="62">
        <v>4216</v>
      </c>
      <c r="BG897" s="276" t="s">
        <v>47</v>
      </c>
    </row>
    <row r="898" spans="1:59" s="63" customFormat="1" ht="12.75" x14ac:dyDescent="0.2">
      <c r="A898" s="196">
        <v>4</v>
      </c>
      <c r="B898" s="197" t="s">
        <v>422</v>
      </c>
      <c r="C898" s="208">
        <v>42</v>
      </c>
      <c r="D898" s="209" t="s">
        <v>518</v>
      </c>
      <c r="E898" s="210">
        <v>4216</v>
      </c>
      <c r="F898" s="211" t="s">
        <v>542</v>
      </c>
      <c r="G898" s="231"/>
      <c r="H898" s="81" t="s">
        <v>48</v>
      </c>
      <c r="I898" s="223"/>
      <c r="J898" s="73"/>
      <c r="K898" s="73"/>
      <c r="L898" s="73"/>
      <c r="M898" s="74"/>
      <c r="N898" s="247"/>
      <c r="O898" s="306"/>
      <c r="P898" s="105"/>
      <c r="Q898" s="75"/>
      <c r="R898" s="75"/>
      <c r="S898" s="75"/>
      <c r="T898" s="75"/>
      <c r="U898" s="75"/>
      <c r="V898" s="75"/>
      <c r="W898" s="75"/>
      <c r="X898" s="75"/>
      <c r="Y898" s="82">
        <f>MIN(X902:X909)</f>
        <v>0</v>
      </c>
      <c r="Z898" s="83"/>
      <c r="AA898" s="83"/>
      <c r="AB898" s="75"/>
      <c r="AC898" s="75"/>
      <c r="AD898" s="75"/>
      <c r="AE898" s="75"/>
      <c r="AF898" s="75"/>
      <c r="AG898" s="75"/>
      <c r="AH898" s="75"/>
      <c r="AI898" s="75"/>
      <c r="AJ898" s="82">
        <f>MIN(AI902:AI909)</f>
        <v>0</v>
      </c>
      <c r="AK898" s="83"/>
      <c r="AL898" s="83"/>
      <c r="AM898" s="75"/>
      <c r="AN898" s="75"/>
      <c r="AO898" s="75"/>
      <c r="AP898" s="75"/>
      <c r="AQ898" s="75"/>
      <c r="AR898" s="75"/>
      <c r="AS898" s="75"/>
      <c r="AT898" s="75"/>
      <c r="AU898" s="75"/>
      <c r="AV898" s="75"/>
      <c r="AW898" s="82">
        <f>MIN(AV902:AV909)</f>
        <v>50</v>
      </c>
      <c r="AX898" s="83"/>
      <c r="AY898" s="83"/>
      <c r="AZ898" s="79"/>
      <c r="BA898" s="80"/>
      <c r="BB898" s="71"/>
      <c r="BC898" s="54"/>
      <c r="BD898" s="41">
        <v>4</v>
      </c>
      <c r="BE898" s="52">
        <v>42</v>
      </c>
      <c r="BF898" s="62">
        <v>4216</v>
      </c>
      <c r="BG898" s="278" t="s">
        <v>48</v>
      </c>
    </row>
    <row r="899" spans="1:59" s="63" customFormat="1" ht="12.75" x14ac:dyDescent="0.2">
      <c r="A899" s="196">
        <v>4</v>
      </c>
      <c r="B899" s="197" t="s">
        <v>422</v>
      </c>
      <c r="C899" s="208">
        <v>42</v>
      </c>
      <c r="D899" s="209" t="s">
        <v>518</v>
      </c>
      <c r="E899" s="210">
        <v>4216</v>
      </c>
      <c r="F899" s="211" t="s">
        <v>542</v>
      </c>
      <c r="G899" s="231"/>
      <c r="H899" s="81" t="s">
        <v>49</v>
      </c>
      <c r="I899" s="223"/>
      <c r="J899" s="73"/>
      <c r="K899" s="73"/>
      <c r="L899" s="73"/>
      <c r="M899" s="74"/>
      <c r="N899" s="247"/>
      <c r="O899" s="306"/>
      <c r="P899" s="105"/>
      <c r="Q899" s="75"/>
      <c r="R899" s="75"/>
      <c r="S899" s="75"/>
      <c r="T899" s="75"/>
      <c r="U899" s="75"/>
      <c r="V899" s="75"/>
      <c r="W899" s="75"/>
      <c r="X899" s="75"/>
      <c r="Y899" s="84">
        <f>IF(ISNUMBER(AVERAGE(X902:X909)),AVERAGE(X902:X909),0)</f>
        <v>3137.5</v>
      </c>
      <c r="Z899" s="83"/>
      <c r="AA899" s="83"/>
      <c r="AB899" s="75"/>
      <c r="AC899" s="75"/>
      <c r="AD899" s="75"/>
      <c r="AE899" s="75"/>
      <c r="AF899" s="75"/>
      <c r="AG899" s="75"/>
      <c r="AH899" s="75"/>
      <c r="AI899" s="75"/>
      <c r="AJ899" s="84">
        <f>IF(ISNUMBER(AVERAGE(AI902:AI909)),AVERAGE(AI902:AI909),0)</f>
        <v>0</v>
      </c>
      <c r="AK899" s="83"/>
      <c r="AL899" s="83"/>
      <c r="AM899" s="75"/>
      <c r="AN899" s="75"/>
      <c r="AO899" s="75"/>
      <c r="AP899" s="75"/>
      <c r="AQ899" s="75"/>
      <c r="AR899" s="75"/>
      <c r="AS899" s="75"/>
      <c r="AT899" s="75"/>
      <c r="AU899" s="75"/>
      <c r="AV899" s="75"/>
      <c r="AW899" s="84">
        <f>IF(ISNUMBER(AVERAGE(AV902:AV909)),AVERAGE(AV902:AV909),0)</f>
        <v>618.75</v>
      </c>
      <c r="AX899" s="83"/>
      <c r="AY899" s="83"/>
      <c r="AZ899" s="79"/>
      <c r="BA899" s="80"/>
      <c r="BB899" s="71"/>
      <c r="BC899" s="54"/>
      <c r="BD899" s="41">
        <v>4</v>
      </c>
      <c r="BE899" s="52">
        <v>42</v>
      </c>
      <c r="BF899" s="62">
        <v>4216</v>
      </c>
      <c r="BG899" s="278" t="s">
        <v>49</v>
      </c>
    </row>
    <row r="900" spans="1:59" s="63" customFormat="1" ht="12.75" x14ac:dyDescent="0.2">
      <c r="A900" s="196">
        <v>4</v>
      </c>
      <c r="B900" s="197" t="s">
        <v>422</v>
      </c>
      <c r="C900" s="208">
        <v>42</v>
      </c>
      <c r="D900" s="209" t="s">
        <v>518</v>
      </c>
      <c r="E900" s="210">
        <v>4216</v>
      </c>
      <c r="F900" s="211" t="s">
        <v>542</v>
      </c>
      <c r="G900" s="231"/>
      <c r="H900" s="81" t="s">
        <v>50</v>
      </c>
      <c r="I900" s="223"/>
      <c r="J900" s="73"/>
      <c r="K900" s="73"/>
      <c r="L900" s="73"/>
      <c r="M900" s="74"/>
      <c r="N900" s="247"/>
      <c r="O900" s="306"/>
      <c r="P900" s="105"/>
      <c r="Q900" s="75"/>
      <c r="R900" s="75"/>
      <c r="S900" s="75"/>
      <c r="T900" s="75"/>
      <c r="U900" s="75"/>
      <c r="V900" s="75"/>
      <c r="W900" s="75"/>
      <c r="X900" s="75"/>
      <c r="Y900" s="84">
        <f>MAX(X902:X909)</f>
        <v>25000</v>
      </c>
      <c r="Z900" s="83"/>
      <c r="AA900" s="83"/>
      <c r="AB900" s="75"/>
      <c r="AC900" s="75"/>
      <c r="AD900" s="75"/>
      <c r="AE900" s="75"/>
      <c r="AF900" s="75"/>
      <c r="AG900" s="75"/>
      <c r="AH900" s="75"/>
      <c r="AI900" s="75"/>
      <c r="AJ900" s="84">
        <f>MAX(AI902:AI909)</f>
        <v>0</v>
      </c>
      <c r="AK900" s="83"/>
      <c r="AL900" s="83"/>
      <c r="AM900" s="75"/>
      <c r="AN900" s="75"/>
      <c r="AO900" s="75"/>
      <c r="AP900" s="75"/>
      <c r="AQ900" s="75"/>
      <c r="AR900" s="75"/>
      <c r="AS900" s="75"/>
      <c r="AT900" s="75"/>
      <c r="AU900" s="75"/>
      <c r="AV900" s="75"/>
      <c r="AW900" s="84">
        <f>MAX(AV902:AV909)</f>
        <v>2500</v>
      </c>
      <c r="AX900" s="83"/>
      <c r="AY900" s="83"/>
      <c r="AZ900" s="79"/>
      <c r="BA900" s="80"/>
      <c r="BB900" s="71"/>
      <c r="BC900" s="54"/>
      <c r="BD900" s="41">
        <v>4</v>
      </c>
      <c r="BE900" s="52">
        <v>42</v>
      </c>
      <c r="BF900" s="62">
        <v>4216</v>
      </c>
      <c r="BG900" s="278" t="s">
        <v>50</v>
      </c>
    </row>
    <row r="901" spans="1:59" s="63" customFormat="1" ht="12.75" x14ac:dyDescent="0.2">
      <c r="A901" s="196">
        <v>4</v>
      </c>
      <c r="B901" s="197" t="s">
        <v>422</v>
      </c>
      <c r="C901" s="208">
        <v>42</v>
      </c>
      <c r="D901" s="209" t="s">
        <v>518</v>
      </c>
      <c r="E901" s="210">
        <v>4216</v>
      </c>
      <c r="F901" s="211" t="s">
        <v>542</v>
      </c>
      <c r="G901" s="231"/>
      <c r="H901" s="85" t="s">
        <v>51</v>
      </c>
      <c r="I901" s="223"/>
      <c r="J901" s="73"/>
      <c r="K901" s="73"/>
      <c r="L901" s="73"/>
      <c r="M901" s="74"/>
      <c r="N901" s="248">
        <f>SUM(N902:N909)</f>
        <v>8</v>
      </c>
      <c r="O901" s="293">
        <f>SUM(O902:O909)</f>
        <v>1</v>
      </c>
      <c r="P901" s="292"/>
      <c r="Q901" s="87"/>
      <c r="R901" s="87"/>
      <c r="S901" s="87"/>
      <c r="T901" s="87"/>
      <c r="U901" s="87"/>
      <c r="V901" s="87"/>
      <c r="W901" s="87"/>
      <c r="X901" s="87"/>
      <c r="Y901" s="88"/>
      <c r="Z901" s="119">
        <f>SUM(Z902:Z909)</f>
        <v>3137.5</v>
      </c>
      <c r="AA901" s="120"/>
      <c r="AB901" s="111"/>
      <c r="AC901" s="111"/>
      <c r="AD901" s="111"/>
      <c r="AE901" s="111"/>
      <c r="AF901" s="111"/>
      <c r="AG901" s="111"/>
      <c r="AH901" s="111"/>
      <c r="AI901" s="111"/>
      <c r="AJ901" s="120"/>
      <c r="AK901" s="119">
        <f>SUM(AK902:AK909)</f>
        <v>0</v>
      </c>
      <c r="AL901" s="120"/>
      <c r="AM901" s="111"/>
      <c r="AN901" s="111"/>
      <c r="AO901" s="111"/>
      <c r="AP901" s="111"/>
      <c r="AQ901" s="111"/>
      <c r="AR901" s="111"/>
      <c r="AS901" s="111"/>
      <c r="AT901" s="111"/>
      <c r="AU901" s="111"/>
      <c r="AV901" s="111"/>
      <c r="AW901" s="120"/>
      <c r="AX901" s="119">
        <f>SUM(AX902:AX909)</f>
        <v>618.75</v>
      </c>
      <c r="AY901" s="88"/>
      <c r="AZ901" s="79"/>
      <c r="BA901" s="80"/>
      <c r="BB901" s="71"/>
      <c r="BC901" s="54"/>
      <c r="BD901" s="41">
        <v>4</v>
      </c>
      <c r="BE901" s="52">
        <v>42</v>
      </c>
      <c r="BF901" s="62">
        <v>4216</v>
      </c>
      <c r="BG901" s="279" t="s">
        <v>51</v>
      </c>
    </row>
    <row r="902" spans="1:59" s="63" customFormat="1" ht="12.75" x14ac:dyDescent="0.2">
      <c r="A902" s="196">
        <v>4</v>
      </c>
      <c r="B902" s="197" t="s">
        <v>422</v>
      </c>
      <c r="C902" s="208">
        <v>42</v>
      </c>
      <c r="D902" s="209" t="s">
        <v>518</v>
      </c>
      <c r="E902" s="210">
        <v>4216</v>
      </c>
      <c r="F902" s="211" t="s">
        <v>542</v>
      </c>
      <c r="G902" s="231"/>
      <c r="H902" s="89" t="s">
        <v>52</v>
      </c>
      <c r="I902" s="90" t="s">
        <v>1169</v>
      </c>
      <c r="J902" s="90" t="s">
        <v>544</v>
      </c>
      <c r="K902" s="90" t="s">
        <v>545</v>
      </c>
      <c r="L902" s="90"/>
      <c r="M902" s="91" t="s">
        <v>543</v>
      </c>
      <c r="N902" s="312">
        <v>1</v>
      </c>
      <c r="O902" s="313">
        <f>N902/N$901</f>
        <v>0.125</v>
      </c>
      <c r="P902" s="104"/>
      <c r="Q902" s="92"/>
      <c r="R902" s="92"/>
      <c r="S902" s="92"/>
      <c r="T902" s="92"/>
      <c r="U902" s="92"/>
      <c r="V902" s="92"/>
      <c r="W902" s="92">
        <v>1</v>
      </c>
      <c r="X902" s="109">
        <f t="shared" ref="X902:X909" si="124">P902*P$7+Q902*Q$7+R902*R$7+S902*S$7+T902*T$7+U902*U$7+V902*V$7+W902*W$7</f>
        <v>25000</v>
      </c>
      <c r="Y902" s="83"/>
      <c r="Z902" s="110">
        <f t="shared" ref="Z902:Z909" si="125">X902*$O902</f>
        <v>3125</v>
      </c>
      <c r="AA902" s="111"/>
      <c r="AB902" s="92"/>
      <c r="AC902" s="92"/>
      <c r="AD902" s="92"/>
      <c r="AE902" s="92"/>
      <c r="AF902" s="92"/>
      <c r="AG902" s="92"/>
      <c r="AH902" s="92"/>
      <c r="AI902" s="109">
        <f t="shared" ref="AI902:AI909" si="126">AB902*AB$7+AC902*AC$7+AD902*AD$7+AE902*AE$7+AF902*AF$7+AG902*AG$7+AH902*AH$7</f>
        <v>0</v>
      </c>
      <c r="AJ902" s="83"/>
      <c r="AK902" s="110">
        <f t="shared" ref="AK902:AK909" si="127">AI902*$O902</f>
        <v>0</v>
      </c>
      <c r="AL902" s="111"/>
      <c r="AM902" s="92"/>
      <c r="AN902" s="92"/>
      <c r="AO902" s="92"/>
      <c r="AP902" s="92">
        <v>1</v>
      </c>
      <c r="AQ902" s="92"/>
      <c r="AR902" s="92"/>
      <c r="AS902" s="92"/>
      <c r="AT902" s="92"/>
      <c r="AU902" s="92"/>
      <c r="AV902" s="109">
        <f t="shared" ref="AV902:AV909" si="128">AM902*AM$7+AN902*AN$7+AO902*AO$7+AP902*AP$7+AQ902*AQ$7+AR902*AR$7+AS902*AS$7+AT902*AT$7+AU902*AU$7</f>
        <v>100</v>
      </c>
      <c r="AW902" s="75"/>
      <c r="AX902" s="110">
        <f t="shared" ref="AX902:AX909" si="129">AV902*$O902</f>
        <v>12.5</v>
      </c>
      <c r="AY902" s="111"/>
      <c r="AZ902" s="93"/>
      <c r="BA902" s="94" t="s">
        <v>105</v>
      </c>
      <c r="BB902" s="71"/>
      <c r="BC902" s="54"/>
      <c r="BD902" s="41">
        <v>4</v>
      </c>
      <c r="BE902" s="52">
        <v>42</v>
      </c>
      <c r="BF902" s="62">
        <v>4216</v>
      </c>
      <c r="BG902" s="280" t="s">
        <v>52</v>
      </c>
    </row>
    <row r="903" spans="1:59" s="63" customFormat="1" ht="12.75" x14ac:dyDescent="0.2">
      <c r="A903" s="196">
        <v>4</v>
      </c>
      <c r="B903" s="197" t="s">
        <v>422</v>
      </c>
      <c r="C903" s="208">
        <v>42</v>
      </c>
      <c r="D903" s="209" t="s">
        <v>518</v>
      </c>
      <c r="E903" s="210">
        <v>4216</v>
      </c>
      <c r="F903" s="211" t="s">
        <v>542</v>
      </c>
      <c r="G903" s="231"/>
      <c r="H903" s="89"/>
      <c r="I903" s="90" t="s">
        <v>520</v>
      </c>
      <c r="J903" s="90" t="s">
        <v>521</v>
      </c>
      <c r="K903" s="90" t="s">
        <v>64</v>
      </c>
      <c r="L903" s="90" t="s">
        <v>522</v>
      </c>
      <c r="M903" s="91"/>
      <c r="N903" s="312">
        <v>1</v>
      </c>
      <c r="O903" s="313">
        <f t="shared" ref="O903:O909" si="130">N903/N$901</f>
        <v>0.125</v>
      </c>
      <c r="P903" s="104"/>
      <c r="Q903" s="92"/>
      <c r="R903" s="92"/>
      <c r="S903" s="92"/>
      <c r="T903" s="92"/>
      <c r="U903" s="92"/>
      <c r="V903" s="92"/>
      <c r="W903" s="92"/>
      <c r="X903" s="109">
        <f t="shared" si="124"/>
        <v>0</v>
      </c>
      <c r="Y903" s="83"/>
      <c r="Z903" s="110">
        <f t="shared" si="125"/>
        <v>0</v>
      </c>
      <c r="AA903" s="111"/>
      <c r="AB903" s="92"/>
      <c r="AC903" s="92"/>
      <c r="AD903" s="92"/>
      <c r="AE903" s="92"/>
      <c r="AF903" s="92"/>
      <c r="AG903" s="92"/>
      <c r="AH903" s="92"/>
      <c r="AI903" s="109">
        <f t="shared" si="126"/>
        <v>0</v>
      </c>
      <c r="AJ903" s="83"/>
      <c r="AK903" s="110">
        <f t="shared" si="127"/>
        <v>0</v>
      </c>
      <c r="AL903" s="111"/>
      <c r="AM903" s="92"/>
      <c r="AN903" s="92"/>
      <c r="AO903" s="92"/>
      <c r="AP903" s="92"/>
      <c r="AQ903" s="92"/>
      <c r="AR903" s="92"/>
      <c r="AS903" s="92">
        <v>1</v>
      </c>
      <c r="AT903" s="92"/>
      <c r="AU903" s="92"/>
      <c r="AV903" s="109">
        <f t="shared" si="128"/>
        <v>1000</v>
      </c>
      <c r="AW903" s="75"/>
      <c r="AX903" s="110">
        <f t="shared" si="129"/>
        <v>125</v>
      </c>
      <c r="AY903" s="111"/>
      <c r="AZ903" s="93"/>
      <c r="BA903" s="94" t="s">
        <v>105</v>
      </c>
      <c r="BB903" s="71"/>
      <c r="BC903" s="54"/>
      <c r="BD903" s="41">
        <v>4</v>
      </c>
      <c r="BE903" s="52">
        <v>42</v>
      </c>
      <c r="BF903" s="62">
        <v>4216</v>
      </c>
      <c r="BG903" s="280" t="s">
        <v>52</v>
      </c>
    </row>
    <row r="904" spans="1:59" s="63" customFormat="1" ht="12.75" x14ac:dyDescent="0.2">
      <c r="A904" s="196">
        <v>4</v>
      </c>
      <c r="B904" s="197" t="s">
        <v>422</v>
      </c>
      <c r="C904" s="208">
        <v>42</v>
      </c>
      <c r="D904" s="209" t="s">
        <v>518</v>
      </c>
      <c r="E904" s="210">
        <v>4216</v>
      </c>
      <c r="F904" s="211" t="s">
        <v>542</v>
      </c>
      <c r="G904" s="231"/>
      <c r="H904" s="89"/>
      <c r="I904" s="90" t="s">
        <v>523</v>
      </c>
      <c r="J904" s="90"/>
      <c r="K904" s="90" t="s">
        <v>64</v>
      </c>
      <c r="L904" s="90" t="s">
        <v>119</v>
      </c>
      <c r="M904" s="91"/>
      <c r="N904" s="312">
        <v>1</v>
      </c>
      <c r="O904" s="313">
        <f t="shared" si="130"/>
        <v>0.125</v>
      </c>
      <c r="P904" s="104"/>
      <c r="Q904" s="92"/>
      <c r="R904" s="92"/>
      <c r="S904" s="92"/>
      <c r="T904" s="92"/>
      <c r="U904" s="92"/>
      <c r="V904" s="92"/>
      <c r="W904" s="92"/>
      <c r="X904" s="109">
        <f t="shared" si="124"/>
        <v>0</v>
      </c>
      <c r="Y904" s="83"/>
      <c r="Z904" s="110">
        <f t="shared" si="125"/>
        <v>0</v>
      </c>
      <c r="AA904" s="111"/>
      <c r="AB904" s="92"/>
      <c r="AC904" s="92"/>
      <c r="AD904" s="92"/>
      <c r="AE904" s="92"/>
      <c r="AF904" s="92"/>
      <c r="AG904" s="92"/>
      <c r="AH904" s="92"/>
      <c r="AI904" s="109">
        <f t="shared" si="126"/>
        <v>0</v>
      </c>
      <c r="AJ904" s="83"/>
      <c r="AK904" s="110">
        <f t="shared" si="127"/>
        <v>0</v>
      </c>
      <c r="AL904" s="111"/>
      <c r="AM904" s="92"/>
      <c r="AN904" s="92"/>
      <c r="AO904" s="92">
        <v>1</v>
      </c>
      <c r="AP904" s="92"/>
      <c r="AQ904" s="92"/>
      <c r="AR904" s="92"/>
      <c r="AS904" s="92"/>
      <c r="AT904" s="92"/>
      <c r="AU904" s="92"/>
      <c r="AV904" s="109">
        <f t="shared" si="128"/>
        <v>50</v>
      </c>
      <c r="AW904" s="75"/>
      <c r="AX904" s="110">
        <f t="shared" si="129"/>
        <v>6.25</v>
      </c>
      <c r="AY904" s="111"/>
      <c r="AZ904" s="93"/>
      <c r="BA904" s="94" t="s">
        <v>105</v>
      </c>
      <c r="BB904" s="71"/>
      <c r="BC904" s="54"/>
      <c r="BD904" s="41">
        <v>4</v>
      </c>
      <c r="BE904" s="52">
        <v>42</v>
      </c>
      <c r="BF904" s="62">
        <v>4216</v>
      </c>
      <c r="BG904" s="280" t="s">
        <v>52</v>
      </c>
    </row>
    <row r="905" spans="1:59" s="63" customFormat="1" ht="12.75" x14ac:dyDescent="0.2">
      <c r="A905" s="196">
        <v>4</v>
      </c>
      <c r="B905" s="197" t="s">
        <v>422</v>
      </c>
      <c r="C905" s="208">
        <v>42</v>
      </c>
      <c r="D905" s="209" t="s">
        <v>518</v>
      </c>
      <c r="E905" s="210">
        <v>4216</v>
      </c>
      <c r="F905" s="211" t="s">
        <v>542</v>
      </c>
      <c r="G905" s="231"/>
      <c r="H905" s="89"/>
      <c r="I905" s="90" t="s">
        <v>524</v>
      </c>
      <c r="J905" s="90" t="s">
        <v>525</v>
      </c>
      <c r="K905" s="90" t="s">
        <v>64</v>
      </c>
      <c r="L905" s="90" t="s">
        <v>526</v>
      </c>
      <c r="M905" s="91"/>
      <c r="N905" s="312">
        <v>1</v>
      </c>
      <c r="O905" s="313">
        <f t="shared" si="130"/>
        <v>0.125</v>
      </c>
      <c r="P905" s="104"/>
      <c r="Q905" s="92"/>
      <c r="R905" s="92"/>
      <c r="S905" s="92"/>
      <c r="T905" s="92"/>
      <c r="U905" s="92"/>
      <c r="V905" s="92"/>
      <c r="W905" s="92"/>
      <c r="X905" s="109">
        <f t="shared" si="124"/>
        <v>0</v>
      </c>
      <c r="Y905" s="83"/>
      <c r="Z905" s="110">
        <f t="shared" si="125"/>
        <v>0</v>
      </c>
      <c r="AA905" s="111"/>
      <c r="AB905" s="92"/>
      <c r="AC905" s="92"/>
      <c r="AD905" s="92"/>
      <c r="AE905" s="92"/>
      <c r="AF905" s="92"/>
      <c r="AG905" s="92"/>
      <c r="AH905" s="92"/>
      <c r="AI905" s="109">
        <f t="shared" si="126"/>
        <v>0</v>
      </c>
      <c r="AJ905" s="83"/>
      <c r="AK905" s="110">
        <f t="shared" si="127"/>
        <v>0</v>
      </c>
      <c r="AL905" s="111"/>
      <c r="AM905" s="92"/>
      <c r="AN905" s="92"/>
      <c r="AO905" s="92"/>
      <c r="AP905" s="92"/>
      <c r="AQ905" s="92"/>
      <c r="AR905" s="92"/>
      <c r="AS905" s="92">
        <v>1</v>
      </c>
      <c r="AT905" s="92"/>
      <c r="AU905" s="92"/>
      <c r="AV905" s="109">
        <f t="shared" si="128"/>
        <v>1000</v>
      </c>
      <c r="AW905" s="75"/>
      <c r="AX905" s="110">
        <f t="shared" si="129"/>
        <v>125</v>
      </c>
      <c r="AY905" s="111"/>
      <c r="AZ905" s="93"/>
      <c r="BA905" s="94" t="s">
        <v>105</v>
      </c>
      <c r="BB905" s="71"/>
      <c r="BC905" s="54"/>
      <c r="BD905" s="41">
        <v>4</v>
      </c>
      <c r="BE905" s="52">
        <v>42</v>
      </c>
      <c r="BF905" s="62">
        <v>4216</v>
      </c>
      <c r="BG905" s="280" t="s">
        <v>52</v>
      </c>
    </row>
    <row r="906" spans="1:59" s="63" customFormat="1" ht="12.75" x14ac:dyDescent="0.2">
      <c r="A906" s="196">
        <v>4</v>
      </c>
      <c r="B906" s="197" t="s">
        <v>422</v>
      </c>
      <c r="C906" s="208">
        <v>42</v>
      </c>
      <c r="D906" s="209" t="s">
        <v>518</v>
      </c>
      <c r="E906" s="210">
        <v>4216</v>
      </c>
      <c r="F906" s="211" t="s">
        <v>542</v>
      </c>
      <c r="G906" s="231"/>
      <c r="H906" s="89"/>
      <c r="I906" s="90" t="s">
        <v>527</v>
      </c>
      <c r="J906" s="90"/>
      <c r="K906" s="90" t="s">
        <v>64</v>
      </c>
      <c r="L906" s="90" t="s">
        <v>528</v>
      </c>
      <c r="M906" s="91"/>
      <c r="N906" s="312">
        <v>1</v>
      </c>
      <c r="O906" s="313">
        <f t="shared" si="130"/>
        <v>0.125</v>
      </c>
      <c r="P906" s="104"/>
      <c r="Q906" s="92"/>
      <c r="R906" s="92"/>
      <c r="S906" s="92"/>
      <c r="T906" s="92"/>
      <c r="U906" s="92"/>
      <c r="V906" s="92"/>
      <c r="W906" s="92"/>
      <c r="X906" s="109">
        <f t="shared" si="124"/>
        <v>0</v>
      </c>
      <c r="Y906" s="83"/>
      <c r="Z906" s="110">
        <f t="shared" si="125"/>
        <v>0</v>
      </c>
      <c r="AA906" s="111"/>
      <c r="AB906" s="92"/>
      <c r="AC906" s="92"/>
      <c r="AD906" s="92"/>
      <c r="AE906" s="92"/>
      <c r="AF906" s="92"/>
      <c r="AG906" s="92"/>
      <c r="AH906" s="92"/>
      <c r="AI906" s="109">
        <f t="shared" si="126"/>
        <v>0</v>
      </c>
      <c r="AJ906" s="83"/>
      <c r="AK906" s="110">
        <f t="shared" si="127"/>
        <v>0</v>
      </c>
      <c r="AL906" s="111"/>
      <c r="AM906" s="92"/>
      <c r="AN906" s="92"/>
      <c r="AO906" s="92"/>
      <c r="AP906" s="92">
        <v>1</v>
      </c>
      <c r="AQ906" s="92"/>
      <c r="AR906" s="92"/>
      <c r="AS906" s="92"/>
      <c r="AT906" s="92"/>
      <c r="AU906" s="92"/>
      <c r="AV906" s="109">
        <f t="shared" si="128"/>
        <v>100</v>
      </c>
      <c r="AW906" s="75"/>
      <c r="AX906" s="110">
        <f t="shared" si="129"/>
        <v>12.5</v>
      </c>
      <c r="AY906" s="111"/>
      <c r="AZ906" s="93"/>
      <c r="BA906" s="94" t="s">
        <v>105</v>
      </c>
      <c r="BB906" s="71"/>
      <c r="BC906" s="54"/>
      <c r="BD906" s="41">
        <v>4</v>
      </c>
      <c r="BE906" s="52">
        <v>42</v>
      </c>
      <c r="BF906" s="62">
        <v>4216</v>
      </c>
      <c r="BG906" s="280" t="s">
        <v>52</v>
      </c>
    </row>
    <row r="907" spans="1:59" s="63" customFormat="1" ht="12.75" x14ac:dyDescent="0.2">
      <c r="A907" s="196">
        <v>4</v>
      </c>
      <c r="B907" s="197" t="s">
        <v>422</v>
      </c>
      <c r="C907" s="208">
        <v>42</v>
      </c>
      <c r="D907" s="209" t="s">
        <v>518</v>
      </c>
      <c r="E907" s="210">
        <v>4216</v>
      </c>
      <c r="F907" s="211" t="s">
        <v>542</v>
      </c>
      <c r="G907" s="231"/>
      <c r="H907" s="89"/>
      <c r="I907" s="90" t="s">
        <v>529</v>
      </c>
      <c r="J907" s="90"/>
      <c r="K907" s="90" t="s">
        <v>64</v>
      </c>
      <c r="L907" s="90" t="s">
        <v>76</v>
      </c>
      <c r="M907" s="91"/>
      <c r="N907" s="312">
        <v>1</v>
      </c>
      <c r="O907" s="313">
        <f t="shared" si="130"/>
        <v>0.125</v>
      </c>
      <c r="P907" s="104">
        <v>1</v>
      </c>
      <c r="Q907" s="92"/>
      <c r="R907" s="92"/>
      <c r="S907" s="92"/>
      <c r="T907" s="92"/>
      <c r="U907" s="92"/>
      <c r="V907" s="92"/>
      <c r="W907" s="92"/>
      <c r="X907" s="109">
        <f t="shared" si="124"/>
        <v>100</v>
      </c>
      <c r="Y907" s="83"/>
      <c r="Z907" s="110">
        <f t="shared" si="125"/>
        <v>12.5</v>
      </c>
      <c r="AA907" s="111"/>
      <c r="AB907" s="92"/>
      <c r="AC907" s="92"/>
      <c r="AD907" s="92"/>
      <c r="AE907" s="92"/>
      <c r="AF907" s="92"/>
      <c r="AG907" s="92"/>
      <c r="AH907" s="92"/>
      <c r="AI907" s="109">
        <f t="shared" si="126"/>
        <v>0</v>
      </c>
      <c r="AJ907" s="83"/>
      <c r="AK907" s="110">
        <f t="shared" si="127"/>
        <v>0</v>
      </c>
      <c r="AL907" s="111"/>
      <c r="AM907" s="92"/>
      <c r="AN907" s="92"/>
      <c r="AO907" s="92"/>
      <c r="AP907" s="92"/>
      <c r="AQ907" s="92"/>
      <c r="AR907" s="92"/>
      <c r="AS907" s="92"/>
      <c r="AT907" s="92">
        <v>1</v>
      </c>
      <c r="AU907" s="92"/>
      <c r="AV907" s="109">
        <f t="shared" si="128"/>
        <v>2500</v>
      </c>
      <c r="AW907" s="75"/>
      <c r="AX907" s="110">
        <f t="shared" si="129"/>
        <v>312.5</v>
      </c>
      <c r="AY907" s="111"/>
      <c r="AZ907" s="93"/>
      <c r="BA907" s="94" t="s">
        <v>105</v>
      </c>
      <c r="BB907" s="71"/>
      <c r="BC907" s="54"/>
      <c r="BD907" s="41">
        <v>4</v>
      </c>
      <c r="BE907" s="52">
        <v>42</v>
      </c>
      <c r="BF907" s="62">
        <v>4216</v>
      </c>
      <c r="BG907" s="280" t="s">
        <v>52</v>
      </c>
    </row>
    <row r="908" spans="1:59" s="63" customFormat="1" ht="12.75" x14ac:dyDescent="0.2">
      <c r="A908" s="196">
        <v>4</v>
      </c>
      <c r="B908" s="197" t="s">
        <v>422</v>
      </c>
      <c r="C908" s="208">
        <v>42</v>
      </c>
      <c r="D908" s="209" t="s">
        <v>518</v>
      </c>
      <c r="E908" s="210">
        <v>4216</v>
      </c>
      <c r="F908" s="211" t="s">
        <v>542</v>
      </c>
      <c r="G908" s="231"/>
      <c r="H908" s="89"/>
      <c r="I908" s="90" t="s">
        <v>530</v>
      </c>
      <c r="J908" s="90"/>
      <c r="K908" s="90" t="s">
        <v>64</v>
      </c>
      <c r="L908" s="90" t="s">
        <v>528</v>
      </c>
      <c r="M908" s="91"/>
      <c r="N908" s="312">
        <v>1</v>
      </c>
      <c r="O908" s="313">
        <f t="shared" si="130"/>
        <v>0.125</v>
      </c>
      <c r="P908" s="104"/>
      <c r="Q908" s="92"/>
      <c r="R908" s="92"/>
      <c r="S908" s="92"/>
      <c r="T908" s="92"/>
      <c r="U908" s="92"/>
      <c r="V908" s="92"/>
      <c r="W908" s="92"/>
      <c r="X908" s="109">
        <f t="shared" si="124"/>
        <v>0</v>
      </c>
      <c r="Y908" s="83"/>
      <c r="Z908" s="110">
        <f t="shared" si="125"/>
        <v>0</v>
      </c>
      <c r="AA908" s="111"/>
      <c r="AB908" s="92"/>
      <c r="AC908" s="92"/>
      <c r="AD908" s="92"/>
      <c r="AE908" s="92"/>
      <c r="AF908" s="92"/>
      <c r="AG908" s="92"/>
      <c r="AH908" s="92"/>
      <c r="AI908" s="109">
        <f t="shared" si="126"/>
        <v>0</v>
      </c>
      <c r="AJ908" s="83"/>
      <c r="AK908" s="110">
        <f t="shared" si="127"/>
        <v>0</v>
      </c>
      <c r="AL908" s="111"/>
      <c r="AM908" s="92"/>
      <c r="AN908" s="92"/>
      <c r="AO908" s="92"/>
      <c r="AP908" s="92">
        <v>1</v>
      </c>
      <c r="AQ908" s="92"/>
      <c r="AR908" s="92"/>
      <c r="AS908" s="92"/>
      <c r="AT908" s="92"/>
      <c r="AU908" s="92"/>
      <c r="AV908" s="109">
        <f t="shared" si="128"/>
        <v>100</v>
      </c>
      <c r="AW908" s="75"/>
      <c r="AX908" s="110">
        <f t="shared" si="129"/>
        <v>12.5</v>
      </c>
      <c r="AY908" s="111"/>
      <c r="AZ908" s="93"/>
      <c r="BA908" s="94" t="s">
        <v>105</v>
      </c>
      <c r="BB908" s="71"/>
      <c r="BC908" s="54"/>
      <c r="BD908" s="41">
        <v>4</v>
      </c>
      <c r="BE908" s="52">
        <v>42</v>
      </c>
      <c r="BF908" s="62">
        <v>4216</v>
      </c>
      <c r="BG908" s="280" t="s">
        <v>52</v>
      </c>
    </row>
    <row r="909" spans="1:59" s="63" customFormat="1" ht="12.75" x14ac:dyDescent="0.2">
      <c r="A909" s="196">
        <v>4</v>
      </c>
      <c r="B909" s="197" t="s">
        <v>422</v>
      </c>
      <c r="C909" s="208">
        <v>42</v>
      </c>
      <c r="D909" s="209" t="s">
        <v>518</v>
      </c>
      <c r="E909" s="210">
        <v>4216</v>
      </c>
      <c r="F909" s="211" t="s">
        <v>542</v>
      </c>
      <c r="G909" s="231"/>
      <c r="H909" s="89"/>
      <c r="I909" s="90" t="s">
        <v>531</v>
      </c>
      <c r="J909" s="90"/>
      <c r="K909" s="90" t="s">
        <v>64</v>
      </c>
      <c r="L909" s="90" t="s">
        <v>528</v>
      </c>
      <c r="M909" s="91"/>
      <c r="N909" s="312">
        <v>1</v>
      </c>
      <c r="O909" s="313">
        <f t="shared" si="130"/>
        <v>0.125</v>
      </c>
      <c r="P909" s="104"/>
      <c r="Q909" s="92"/>
      <c r="R909" s="92"/>
      <c r="S909" s="92"/>
      <c r="T909" s="92"/>
      <c r="U909" s="92"/>
      <c r="V909" s="92"/>
      <c r="W909" s="92"/>
      <c r="X909" s="109">
        <f t="shared" si="124"/>
        <v>0</v>
      </c>
      <c r="Y909" s="83"/>
      <c r="Z909" s="110">
        <f t="shared" si="125"/>
        <v>0</v>
      </c>
      <c r="AA909" s="111"/>
      <c r="AB909" s="92"/>
      <c r="AC909" s="92"/>
      <c r="AD909" s="92"/>
      <c r="AE909" s="92"/>
      <c r="AF909" s="92"/>
      <c r="AG909" s="92"/>
      <c r="AH909" s="92"/>
      <c r="AI909" s="109">
        <f t="shared" si="126"/>
        <v>0</v>
      </c>
      <c r="AJ909" s="83"/>
      <c r="AK909" s="110">
        <f t="shared" si="127"/>
        <v>0</v>
      </c>
      <c r="AL909" s="111"/>
      <c r="AM909" s="92"/>
      <c r="AN909" s="92"/>
      <c r="AO909" s="92"/>
      <c r="AP909" s="92">
        <v>1</v>
      </c>
      <c r="AQ909" s="92"/>
      <c r="AR909" s="92"/>
      <c r="AS909" s="92"/>
      <c r="AT909" s="92"/>
      <c r="AU909" s="92"/>
      <c r="AV909" s="109">
        <f t="shared" si="128"/>
        <v>100</v>
      </c>
      <c r="AW909" s="75"/>
      <c r="AX909" s="110">
        <f t="shared" si="129"/>
        <v>12.5</v>
      </c>
      <c r="AY909" s="111"/>
      <c r="AZ909" s="93"/>
      <c r="BA909" s="94" t="s">
        <v>105</v>
      </c>
      <c r="BB909" s="71"/>
      <c r="BC909" s="54"/>
      <c r="BD909" s="41">
        <v>4</v>
      </c>
      <c r="BE909" s="52">
        <v>42</v>
      </c>
      <c r="BF909" s="62">
        <v>4216</v>
      </c>
      <c r="BG909" s="280" t="s">
        <v>52</v>
      </c>
    </row>
    <row r="910" spans="1:59" s="63" customFormat="1" ht="12.75" x14ac:dyDescent="0.2">
      <c r="A910" s="196">
        <v>4</v>
      </c>
      <c r="B910" s="197" t="s">
        <v>422</v>
      </c>
      <c r="C910" s="208">
        <v>42</v>
      </c>
      <c r="D910" s="209" t="s">
        <v>518</v>
      </c>
      <c r="E910" s="210">
        <v>4216</v>
      </c>
      <c r="F910" s="211" t="s">
        <v>542</v>
      </c>
      <c r="G910" s="231"/>
      <c r="H910" s="65"/>
      <c r="I910" s="222"/>
      <c r="J910" s="66"/>
      <c r="K910" s="66"/>
      <c r="L910" s="66"/>
      <c r="M910" s="64"/>
      <c r="N910" s="304"/>
      <c r="O910" s="305"/>
      <c r="P910" s="127"/>
      <c r="Q910" s="67"/>
      <c r="R910" s="67"/>
      <c r="S910" s="67"/>
      <c r="T910" s="67"/>
      <c r="U910" s="67"/>
      <c r="V910" s="67"/>
      <c r="W910" s="67"/>
      <c r="X910" s="67"/>
      <c r="Y910" s="68"/>
      <c r="Z910" s="68"/>
      <c r="AA910" s="68"/>
      <c r="AB910" s="67"/>
      <c r="AC910" s="67"/>
      <c r="AD910" s="67"/>
      <c r="AE910" s="67"/>
      <c r="AF910" s="67"/>
      <c r="AG910" s="67"/>
      <c r="AH910" s="67"/>
      <c r="AI910" s="67"/>
      <c r="AJ910" s="68"/>
      <c r="AK910" s="68"/>
      <c r="AL910" s="68"/>
      <c r="AM910" s="67"/>
      <c r="AN910" s="67"/>
      <c r="AO910" s="67"/>
      <c r="AP910" s="67"/>
      <c r="AQ910" s="67"/>
      <c r="AR910" s="67"/>
      <c r="AS910" s="67"/>
      <c r="AT910" s="67"/>
      <c r="AU910" s="67"/>
      <c r="AV910" s="67"/>
      <c r="AW910" s="67"/>
      <c r="AX910" s="68"/>
      <c r="AY910" s="68"/>
      <c r="AZ910" s="69"/>
      <c r="BA910" s="70"/>
      <c r="BB910" s="71"/>
      <c r="BC910" s="54"/>
      <c r="BD910" s="41">
        <v>4</v>
      </c>
      <c r="BE910" s="52">
        <v>42</v>
      </c>
      <c r="BF910" s="62">
        <v>4216</v>
      </c>
      <c r="BG910" s="275"/>
    </row>
    <row r="911" spans="1:59" s="63" customFormat="1" ht="12.75" x14ac:dyDescent="0.2">
      <c r="A911" s="196">
        <v>4</v>
      </c>
      <c r="B911" s="197" t="s">
        <v>422</v>
      </c>
      <c r="C911" s="208">
        <v>42</v>
      </c>
      <c r="D911" s="209" t="s">
        <v>518</v>
      </c>
      <c r="E911" s="210">
        <v>4216</v>
      </c>
      <c r="F911" s="211" t="s">
        <v>542</v>
      </c>
      <c r="G911" s="230"/>
      <c r="H911" s="56"/>
      <c r="I911" s="221"/>
      <c r="J911" s="57"/>
      <c r="K911" s="57"/>
      <c r="L911" s="57"/>
      <c r="M911" s="55"/>
      <c r="N911" s="303"/>
      <c r="O911" s="245"/>
      <c r="P911" s="122"/>
      <c r="Q911" s="58"/>
      <c r="R911" s="58"/>
      <c r="S911" s="58"/>
      <c r="T911" s="58"/>
      <c r="U911" s="58"/>
      <c r="V911" s="58"/>
      <c r="W911" s="58"/>
      <c r="X911" s="58"/>
      <c r="Y911" s="59"/>
      <c r="Z911" s="59"/>
      <c r="AA911" s="59"/>
      <c r="AB911" s="58"/>
      <c r="AC911" s="58"/>
      <c r="AD911" s="58"/>
      <c r="AE911" s="58"/>
      <c r="AF911" s="58"/>
      <c r="AG911" s="58"/>
      <c r="AH911" s="58"/>
      <c r="AI911" s="58"/>
      <c r="AJ911" s="59"/>
      <c r="AK911" s="59"/>
      <c r="AL911" s="59"/>
      <c r="AM911" s="58"/>
      <c r="AN911" s="58"/>
      <c r="AO911" s="58"/>
      <c r="AP911" s="58"/>
      <c r="AQ911" s="58"/>
      <c r="AR911" s="58"/>
      <c r="AS911" s="58"/>
      <c r="AT911" s="58"/>
      <c r="AU911" s="58"/>
      <c r="AV911" s="58"/>
      <c r="AW911" s="58"/>
      <c r="AX911" s="59"/>
      <c r="AY911" s="59"/>
      <c r="AZ911" s="60"/>
      <c r="BA911" s="61"/>
      <c r="BB911" s="54"/>
      <c r="BC911" s="54"/>
      <c r="BD911" s="41">
        <v>4</v>
      </c>
      <c r="BE911" s="52">
        <v>42</v>
      </c>
      <c r="BF911" s="62">
        <v>4216</v>
      </c>
      <c r="BG911" s="274"/>
    </row>
    <row r="912" spans="1:59" s="63" customFormat="1" ht="12.75" x14ac:dyDescent="0.2">
      <c r="A912" s="196">
        <v>4</v>
      </c>
      <c r="B912" s="197" t="s">
        <v>422</v>
      </c>
      <c r="C912" s="208">
        <v>42</v>
      </c>
      <c r="D912" s="209" t="s">
        <v>518</v>
      </c>
      <c r="E912" s="212">
        <v>4221</v>
      </c>
      <c r="F912" s="213" t="s">
        <v>546</v>
      </c>
      <c r="G912" s="232"/>
      <c r="H912" s="97"/>
      <c r="I912" s="224"/>
      <c r="J912" s="98"/>
      <c r="K912" s="98"/>
      <c r="L912" s="98"/>
      <c r="M912" s="96"/>
      <c r="N912" s="307"/>
      <c r="O912" s="246"/>
      <c r="P912" s="124"/>
      <c r="Q912" s="124"/>
      <c r="R912" s="124"/>
      <c r="S912" s="124"/>
      <c r="T912" s="124"/>
      <c r="U912" s="124"/>
      <c r="V912" s="124"/>
      <c r="W912" s="124"/>
      <c r="X912" s="124"/>
      <c r="Y912" s="100"/>
      <c r="Z912" s="125"/>
      <c r="AA912" s="125"/>
      <c r="AB912" s="124"/>
      <c r="AC912" s="124"/>
      <c r="AD912" s="124"/>
      <c r="AE912" s="124"/>
      <c r="AF912" s="124"/>
      <c r="AG912" s="124"/>
      <c r="AH912" s="124"/>
      <c r="AI912" s="124"/>
      <c r="AJ912" s="100"/>
      <c r="AK912" s="125"/>
      <c r="AL912" s="125"/>
      <c r="AM912" s="124"/>
      <c r="AN912" s="124"/>
      <c r="AO912" s="124"/>
      <c r="AP912" s="124"/>
      <c r="AQ912" s="124"/>
      <c r="AR912" s="124"/>
      <c r="AS912" s="124"/>
      <c r="AT912" s="124"/>
      <c r="AU912" s="124"/>
      <c r="AV912" s="124"/>
      <c r="AW912" s="99"/>
      <c r="AX912" s="125"/>
      <c r="AY912" s="100"/>
      <c r="AZ912" s="101"/>
      <c r="BA912" s="102"/>
      <c r="BB912" s="95"/>
      <c r="BC912" s="95"/>
      <c r="BD912" s="41">
        <v>4</v>
      </c>
      <c r="BE912" s="52">
        <v>42</v>
      </c>
      <c r="BF912" s="103">
        <v>4221</v>
      </c>
      <c r="BG912" s="277"/>
    </row>
    <row r="913" spans="1:59" s="63" customFormat="1" ht="12.75" x14ac:dyDescent="0.2">
      <c r="A913" s="196">
        <v>4</v>
      </c>
      <c r="B913" s="197" t="s">
        <v>422</v>
      </c>
      <c r="C913" s="208">
        <v>42</v>
      </c>
      <c r="D913" s="209" t="s">
        <v>518</v>
      </c>
      <c r="E913" s="212">
        <v>4221</v>
      </c>
      <c r="F913" s="213" t="s">
        <v>546</v>
      </c>
      <c r="G913" s="232"/>
      <c r="H913" s="97"/>
      <c r="I913" s="224"/>
      <c r="J913" s="98"/>
      <c r="K913" s="98"/>
      <c r="L913" s="98"/>
      <c r="M913" s="96"/>
      <c r="N913" s="307"/>
      <c r="O913" s="246"/>
      <c r="P913" s="124"/>
      <c r="Q913" s="99"/>
      <c r="R913" s="99"/>
      <c r="S913" s="99"/>
      <c r="T913" s="99"/>
      <c r="U913" s="99"/>
      <c r="V913" s="99"/>
      <c r="W913" s="99"/>
      <c r="X913" s="99"/>
      <c r="Y913" s="100"/>
      <c r="Z913" s="100"/>
      <c r="AA913" s="100"/>
      <c r="AB913" s="99"/>
      <c r="AC913" s="99"/>
      <c r="AD913" s="99"/>
      <c r="AE913" s="99"/>
      <c r="AF913" s="99"/>
      <c r="AG913" s="99"/>
      <c r="AH913" s="99"/>
      <c r="AI913" s="99"/>
      <c r="AJ913" s="100"/>
      <c r="AK913" s="100"/>
      <c r="AL913" s="100"/>
      <c r="AM913" s="99"/>
      <c r="AN913" s="99"/>
      <c r="AO913" s="99"/>
      <c r="AP913" s="99"/>
      <c r="AQ913" s="99"/>
      <c r="AR913" s="99"/>
      <c r="AS913" s="99"/>
      <c r="AT913" s="99"/>
      <c r="AU913" s="99"/>
      <c r="AV913" s="99"/>
      <c r="AW913" s="99"/>
      <c r="AX913" s="100"/>
      <c r="AY913" s="100"/>
      <c r="AZ913" s="101"/>
      <c r="BA913" s="102"/>
      <c r="BB913" s="95"/>
      <c r="BC913" s="95"/>
      <c r="BD913" s="41">
        <v>4</v>
      </c>
      <c r="BE913" s="52">
        <v>42</v>
      </c>
      <c r="BF913" s="103">
        <v>4221</v>
      </c>
      <c r="BG913" s="277"/>
    </row>
    <row r="914" spans="1:59" s="63" customFormat="1" ht="12.75" x14ac:dyDescent="0.2">
      <c r="A914" s="196">
        <v>4</v>
      </c>
      <c r="B914" s="197" t="s">
        <v>422</v>
      </c>
      <c r="C914" s="208">
        <v>42</v>
      </c>
      <c r="D914" s="209" t="s">
        <v>518</v>
      </c>
      <c r="E914" s="212">
        <v>4221</v>
      </c>
      <c r="F914" s="213" t="s">
        <v>546</v>
      </c>
      <c r="G914" s="231" t="s">
        <v>1191</v>
      </c>
      <c r="H914" s="65"/>
      <c r="I914" s="222"/>
      <c r="J914" s="66"/>
      <c r="K914" s="66"/>
      <c r="L914" s="66"/>
      <c r="M914" s="64"/>
      <c r="N914" s="304"/>
      <c r="O914" s="305"/>
      <c r="P914" s="127"/>
      <c r="Q914" s="67"/>
      <c r="R914" s="67"/>
      <c r="S914" s="67"/>
      <c r="T914" s="67"/>
      <c r="U914" s="67"/>
      <c r="V914" s="67"/>
      <c r="W914" s="67"/>
      <c r="X914" s="67"/>
      <c r="Y914" s="68"/>
      <c r="Z914" s="68"/>
      <c r="AA914" s="68"/>
      <c r="AB914" s="67"/>
      <c r="AC914" s="67"/>
      <c r="AD914" s="67"/>
      <c r="AE914" s="67"/>
      <c r="AF914" s="67"/>
      <c r="AG914" s="67"/>
      <c r="AH914" s="67"/>
      <c r="AI914" s="67"/>
      <c r="AJ914" s="68"/>
      <c r="AK914" s="68"/>
      <c r="AL914" s="68"/>
      <c r="AM914" s="67"/>
      <c r="AN914" s="67"/>
      <c r="AO914" s="67"/>
      <c r="AP914" s="67"/>
      <c r="AQ914" s="67"/>
      <c r="AR914" s="67"/>
      <c r="AS914" s="67"/>
      <c r="AT914" s="67"/>
      <c r="AU914" s="67"/>
      <c r="AV914" s="67"/>
      <c r="AW914" s="67"/>
      <c r="AX914" s="68"/>
      <c r="AY914" s="68"/>
      <c r="AZ914" s="69"/>
      <c r="BA914" s="70"/>
      <c r="BB914" s="71"/>
      <c r="BC914" s="95"/>
      <c r="BD914" s="41">
        <v>4</v>
      </c>
      <c r="BE914" s="52">
        <v>42</v>
      </c>
      <c r="BF914" s="103">
        <v>4221</v>
      </c>
      <c r="BG914" s="275"/>
    </row>
    <row r="915" spans="1:59" s="63" customFormat="1" ht="12.75" x14ac:dyDescent="0.2">
      <c r="A915" s="196">
        <v>4</v>
      </c>
      <c r="B915" s="197" t="s">
        <v>422</v>
      </c>
      <c r="C915" s="208">
        <v>42</v>
      </c>
      <c r="D915" s="209" t="s">
        <v>518</v>
      </c>
      <c r="E915" s="212">
        <v>4221</v>
      </c>
      <c r="F915" s="213" t="s">
        <v>546</v>
      </c>
      <c r="G915" s="231" t="s">
        <v>1191</v>
      </c>
      <c r="H915" s="72" t="s">
        <v>47</v>
      </c>
      <c r="I915" s="223"/>
      <c r="J915" s="73"/>
      <c r="K915" s="73"/>
      <c r="L915" s="73"/>
      <c r="M915" s="74"/>
      <c r="N915" s="247"/>
      <c r="O915" s="306"/>
      <c r="P915" s="105"/>
      <c r="Q915" s="75"/>
      <c r="R915" s="75"/>
      <c r="S915" s="75"/>
      <c r="T915" s="75"/>
      <c r="U915" s="75"/>
      <c r="V915" s="75"/>
      <c r="W915" s="75"/>
      <c r="X915" s="75"/>
      <c r="Y915" s="76">
        <f>IF(ISNUMBER(VLOOKUP(Y917,P$7:W$7,MATCH(Y917,P$7:W$7))),VLOOKUP(Y917,P$7:W$7,MATCH(Y917,P$7:W$7)),IF(N919=0,"No Data",IF(Y917&gt;0,"&lt;100",0)))</f>
        <v>10000</v>
      </c>
      <c r="Z915" s="77">
        <f>IF(ISNUMBER(VLOOKUP(Z919,P$7:W$7,MATCH(Z919,P$7:W$7))),VLOOKUP(Z919,P$7:W$7,MATCH(Z919,P$7:W$7)),IF(N919=0,"No Data",IF(Z919&gt;0,"&lt;100",0)))</f>
        <v>10000</v>
      </c>
      <c r="AA915" s="106">
        <f>IF(ISNUMBER(Z915),Z915,0)</f>
        <v>10000</v>
      </c>
      <c r="AB915" s="75"/>
      <c r="AC915" s="75"/>
      <c r="AD915" s="75"/>
      <c r="AE915" s="75"/>
      <c r="AF915" s="75"/>
      <c r="AG915" s="75"/>
      <c r="AH915" s="75"/>
      <c r="AI915" s="75"/>
      <c r="AJ915" s="76">
        <f>IF(ISNUMBER(VLOOKUP(AJ917,AB$7:AH$7,MATCH(AJ917,AB$7:AH$7))),VLOOKUP(AJ917,AB$7:AH$7,MATCH(AJ917,AB$7:AH$7)),IF(N919=0,"No Data",IF(AJ917&gt;0,"&lt;50",0)))</f>
        <v>0</v>
      </c>
      <c r="AK915" s="77">
        <f>IF(ISNUMBER(VLOOKUP(AK919,AB$7:AH$7,MATCH(AK919,AB$7:AH$7))),VLOOKUP(AK919,AB$7:AH$7,MATCH(AK919,AB$7:AH$7)),IF(N919=0,"No Data",IF(AK919&gt;0,"&lt;50",0)))</f>
        <v>0</v>
      </c>
      <c r="AL915" s="106">
        <f>IF(ISNUMBER(AK915),AK915,0)</f>
        <v>0</v>
      </c>
      <c r="AM915" s="75"/>
      <c r="AN915" s="75"/>
      <c r="AO915" s="75"/>
      <c r="AP915" s="75"/>
      <c r="AQ915" s="75"/>
      <c r="AR915" s="75"/>
      <c r="AS915" s="75"/>
      <c r="AT915" s="75"/>
      <c r="AU915" s="75"/>
      <c r="AV915" s="75"/>
      <c r="AW915" s="76">
        <f>IF(ISNUMBER(VLOOKUP(AW917,AM$7:AU$7,MATCH(AW917,AM$7:AU$7))),VLOOKUP(AW917,AM$7:AU$7,MATCH(AW917,AM$7:AU$7)),IF(N919=0,"No Data",IF(AW917&gt;0,"&lt;10",0)))</f>
        <v>250</v>
      </c>
      <c r="AX915" s="77">
        <f>IF(ISNUMBER(VLOOKUP(AX919,AM$7:AU$7,MATCH(AX919,AM$7:AU$7))),VLOOKUP(AX919,AM$7:AU$7,MATCH(AX919,AM$7:AU$7)),IF(N919=0,"No Data",IF(AX919&gt;0,"&lt;10",0)))</f>
        <v>250</v>
      </c>
      <c r="AY915" s="106">
        <f>IF(ISNUMBER(AX915),AX915,0)</f>
        <v>250</v>
      </c>
      <c r="AZ915" s="79"/>
      <c r="BA915" s="80"/>
      <c r="BB915" s="71"/>
      <c r="BC915" s="95"/>
      <c r="BD915" s="41">
        <v>4</v>
      </c>
      <c r="BE915" s="52">
        <v>42</v>
      </c>
      <c r="BF915" s="103">
        <v>4221</v>
      </c>
      <c r="BG915" s="276" t="s">
        <v>47</v>
      </c>
    </row>
    <row r="916" spans="1:59" s="63" customFormat="1" ht="12.75" x14ac:dyDescent="0.2">
      <c r="A916" s="196">
        <v>4</v>
      </c>
      <c r="B916" s="197" t="s">
        <v>422</v>
      </c>
      <c r="C916" s="208">
        <v>42</v>
      </c>
      <c r="D916" s="209" t="s">
        <v>518</v>
      </c>
      <c r="E916" s="212">
        <v>4221</v>
      </c>
      <c r="F916" s="213" t="s">
        <v>546</v>
      </c>
      <c r="G916" s="231" t="s">
        <v>1191</v>
      </c>
      <c r="H916" s="81" t="s">
        <v>48</v>
      </c>
      <c r="I916" s="223"/>
      <c r="J916" s="73"/>
      <c r="K916" s="73"/>
      <c r="L916" s="73"/>
      <c r="M916" s="74"/>
      <c r="N916" s="247"/>
      <c r="O916" s="306"/>
      <c r="P916" s="105"/>
      <c r="Q916" s="75"/>
      <c r="R916" s="75"/>
      <c r="S916" s="75"/>
      <c r="T916" s="75"/>
      <c r="U916" s="75"/>
      <c r="V916" s="75"/>
      <c r="W916" s="75"/>
      <c r="X916" s="75"/>
      <c r="Y916" s="82">
        <f>MIN(X920:X930)</f>
        <v>0</v>
      </c>
      <c r="Z916" s="83"/>
      <c r="AA916" s="83"/>
      <c r="AB916" s="75"/>
      <c r="AC916" s="75"/>
      <c r="AD916" s="75"/>
      <c r="AE916" s="75"/>
      <c r="AF916" s="75"/>
      <c r="AG916" s="75"/>
      <c r="AH916" s="75"/>
      <c r="AI916" s="75"/>
      <c r="AJ916" s="82">
        <f>MIN(AI920:AI930)</f>
        <v>0</v>
      </c>
      <c r="AK916" s="83"/>
      <c r="AL916" s="83"/>
      <c r="AM916" s="75"/>
      <c r="AN916" s="75"/>
      <c r="AO916" s="75"/>
      <c r="AP916" s="75"/>
      <c r="AQ916" s="75"/>
      <c r="AR916" s="75"/>
      <c r="AS916" s="75"/>
      <c r="AT916" s="75"/>
      <c r="AU916" s="75"/>
      <c r="AV916" s="75"/>
      <c r="AW916" s="82">
        <f>MIN(AV920:AV930)</f>
        <v>50</v>
      </c>
      <c r="AX916" s="83"/>
      <c r="AY916" s="83"/>
      <c r="AZ916" s="79"/>
      <c r="BA916" s="80"/>
      <c r="BB916" s="71"/>
      <c r="BC916" s="95"/>
      <c r="BD916" s="41">
        <v>4</v>
      </c>
      <c r="BE916" s="52">
        <v>42</v>
      </c>
      <c r="BF916" s="103">
        <v>4221</v>
      </c>
      <c r="BG916" s="278" t="s">
        <v>48</v>
      </c>
    </row>
    <row r="917" spans="1:59" s="63" customFormat="1" ht="12.75" x14ac:dyDescent="0.2">
      <c r="A917" s="196">
        <v>4</v>
      </c>
      <c r="B917" s="197" t="s">
        <v>422</v>
      </c>
      <c r="C917" s="208">
        <v>42</v>
      </c>
      <c r="D917" s="209" t="s">
        <v>518</v>
      </c>
      <c r="E917" s="212">
        <v>4221</v>
      </c>
      <c r="F917" s="213" t="s">
        <v>546</v>
      </c>
      <c r="G917" s="231" t="s">
        <v>1191</v>
      </c>
      <c r="H917" s="81" t="s">
        <v>49</v>
      </c>
      <c r="I917" s="223"/>
      <c r="J917" s="73"/>
      <c r="K917" s="73"/>
      <c r="L917" s="73"/>
      <c r="M917" s="74"/>
      <c r="N917" s="247"/>
      <c r="O917" s="306"/>
      <c r="P917" s="105"/>
      <c r="Q917" s="75"/>
      <c r="R917" s="75"/>
      <c r="S917" s="75"/>
      <c r="T917" s="75"/>
      <c r="U917" s="75"/>
      <c r="V917" s="75"/>
      <c r="W917" s="75"/>
      <c r="X917" s="75"/>
      <c r="Y917" s="84">
        <f>IF(ISNUMBER(AVERAGE(X920:X930)),AVERAGE(X920:X930),0)</f>
        <v>11122.222222222223</v>
      </c>
      <c r="Z917" s="83"/>
      <c r="AA917" s="83"/>
      <c r="AB917" s="75"/>
      <c r="AC917" s="75"/>
      <c r="AD917" s="75"/>
      <c r="AE917" s="75"/>
      <c r="AF917" s="75"/>
      <c r="AG917" s="75"/>
      <c r="AH917" s="75"/>
      <c r="AI917" s="75"/>
      <c r="AJ917" s="84">
        <f>IF(ISNUMBER(AVERAGE(AI920:AI930)),AVERAGE(AI920:AI930),0)</f>
        <v>0</v>
      </c>
      <c r="AK917" s="83"/>
      <c r="AL917" s="83"/>
      <c r="AM917" s="75"/>
      <c r="AN917" s="75"/>
      <c r="AO917" s="75"/>
      <c r="AP917" s="75"/>
      <c r="AQ917" s="75"/>
      <c r="AR917" s="75"/>
      <c r="AS917" s="75"/>
      <c r="AT917" s="75"/>
      <c r="AU917" s="75"/>
      <c r="AV917" s="75"/>
      <c r="AW917" s="84">
        <f>IF(ISNUMBER(AVERAGE(AV920:AV930)),AVERAGE(AV920:AV930),0)</f>
        <v>466.66666666666669</v>
      </c>
      <c r="AX917" s="83"/>
      <c r="AY917" s="83"/>
      <c r="AZ917" s="79"/>
      <c r="BA917" s="80"/>
      <c r="BB917" s="71"/>
      <c r="BC917" s="95"/>
      <c r="BD917" s="41">
        <v>4</v>
      </c>
      <c r="BE917" s="52">
        <v>42</v>
      </c>
      <c r="BF917" s="103">
        <v>4221</v>
      </c>
      <c r="BG917" s="278" t="s">
        <v>49</v>
      </c>
    </row>
    <row r="918" spans="1:59" s="63" customFormat="1" ht="12.75" x14ac:dyDescent="0.2">
      <c r="A918" s="196">
        <v>4</v>
      </c>
      <c r="B918" s="197" t="s">
        <v>422</v>
      </c>
      <c r="C918" s="208">
        <v>42</v>
      </c>
      <c r="D918" s="209" t="s">
        <v>518</v>
      </c>
      <c r="E918" s="212">
        <v>4221</v>
      </c>
      <c r="F918" s="213" t="s">
        <v>546</v>
      </c>
      <c r="G918" s="231" t="s">
        <v>1191</v>
      </c>
      <c r="H918" s="81" t="s">
        <v>50</v>
      </c>
      <c r="I918" s="223"/>
      <c r="J918" s="73"/>
      <c r="K918" s="73"/>
      <c r="L918" s="73"/>
      <c r="M918" s="74"/>
      <c r="N918" s="247"/>
      <c r="O918" s="306"/>
      <c r="P918" s="105"/>
      <c r="Q918" s="75"/>
      <c r="R918" s="75"/>
      <c r="S918" s="75"/>
      <c r="T918" s="75"/>
      <c r="U918" s="75"/>
      <c r="V918" s="75"/>
      <c r="W918" s="75"/>
      <c r="X918" s="75"/>
      <c r="Y918" s="84">
        <f>MAX(X920:X930)</f>
        <v>25000</v>
      </c>
      <c r="Z918" s="83"/>
      <c r="AA918" s="83"/>
      <c r="AB918" s="75"/>
      <c r="AC918" s="75"/>
      <c r="AD918" s="75"/>
      <c r="AE918" s="75"/>
      <c r="AF918" s="75"/>
      <c r="AG918" s="75"/>
      <c r="AH918" s="75"/>
      <c r="AI918" s="75"/>
      <c r="AJ918" s="84">
        <f>MAX(AI920:AI930)</f>
        <v>0</v>
      </c>
      <c r="AK918" s="83"/>
      <c r="AL918" s="83"/>
      <c r="AM918" s="75"/>
      <c r="AN918" s="75"/>
      <c r="AO918" s="75"/>
      <c r="AP918" s="75"/>
      <c r="AQ918" s="75"/>
      <c r="AR918" s="75"/>
      <c r="AS918" s="75"/>
      <c r="AT918" s="75"/>
      <c r="AU918" s="75"/>
      <c r="AV918" s="75"/>
      <c r="AW918" s="84">
        <f>MAX(AV920:AV930)</f>
        <v>2500</v>
      </c>
      <c r="AX918" s="83"/>
      <c r="AY918" s="83"/>
      <c r="AZ918" s="79"/>
      <c r="BA918" s="80"/>
      <c r="BB918" s="71"/>
      <c r="BC918" s="95"/>
      <c r="BD918" s="41">
        <v>4</v>
      </c>
      <c r="BE918" s="52">
        <v>42</v>
      </c>
      <c r="BF918" s="103">
        <v>4221</v>
      </c>
      <c r="BG918" s="278" t="s">
        <v>50</v>
      </c>
    </row>
    <row r="919" spans="1:59" s="63" customFormat="1" ht="12.75" x14ac:dyDescent="0.2">
      <c r="A919" s="196">
        <v>4</v>
      </c>
      <c r="B919" s="197" t="s">
        <v>422</v>
      </c>
      <c r="C919" s="208">
        <v>42</v>
      </c>
      <c r="D919" s="209" t="s">
        <v>518</v>
      </c>
      <c r="E919" s="212">
        <v>4221</v>
      </c>
      <c r="F919" s="213" t="s">
        <v>546</v>
      </c>
      <c r="G919" s="231" t="s">
        <v>1191</v>
      </c>
      <c r="H919" s="85" t="s">
        <v>51</v>
      </c>
      <c r="I919" s="223"/>
      <c r="J919" s="73"/>
      <c r="K919" s="73"/>
      <c r="L919" s="73"/>
      <c r="M919" s="74"/>
      <c r="N919" s="248">
        <f>SUM(N920:N930)</f>
        <v>9</v>
      </c>
      <c r="O919" s="293">
        <f>SUM(O920:O930)</f>
        <v>1.0000000000000002</v>
      </c>
      <c r="P919" s="292"/>
      <c r="Q919" s="87"/>
      <c r="R919" s="87"/>
      <c r="S919" s="87"/>
      <c r="T919" s="87"/>
      <c r="U919" s="87"/>
      <c r="V919" s="87"/>
      <c r="W919" s="87"/>
      <c r="X919" s="87"/>
      <c r="Y919" s="88"/>
      <c r="Z919" s="119">
        <f>SUM(Z920:Z930)</f>
        <v>11122.222222222223</v>
      </c>
      <c r="AA919" s="120"/>
      <c r="AB919" s="111"/>
      <c r="AC919" s="111"/>
      <c r="AD919" s="111"/>
      <c r="AE919" s="111"/>
      <c r="AF919" s="111"/>
      <c r="AG919" s="111"/>
      <c r="AH919" s="111"/>
      <c r="AI919" s="111"/>
      <c r="AJ919" s="120"/>
      <c r="AK919" s="119">
        <f>SUM(AK920:AK928)</f>
        <v>0</v>
      </c>
      <c r="AL919" s="120"/>
      <c r="AM919" s="111"/>
      <c r="AN919" s="111"/>
      <c r="AO919" s="111"/>
      <c r="AP919" s="111"/>
      <c r="AQ919" s="111"/>
      <c r="AR919" s="111"/>
      <c r="AS919" s="111"/>
      <c r="AT919" s="111"/>
      <c r="AU919" s="111"/>
      <c r="AV919" s="111"/>
      <c r="AW919" s="120"/>
      <c r="AX919" s="119">
        <f>SUM(AX920:AX930)</f>
        <v>466.66666666666663</v>
      </c>
      <c r="AY919" s="88"/>
      <c r="AZ919" s="79"/>
      <c r="BA919" s="80"/>
      <c r="BB919" s="71"/>
      <c r="BC919" s="95"/>
      <c r="BD919" s="41">
        <v>4</v>
      </c>
      <c r="BE919" s="52">
        <v>42</v>
      </c>
      <c r="BF919" s="103">
        <v>4221</v>
      </c>
      <c r="BG919" s="279" t="s">
        <v>51</v>
      </c>
    </row>
    <row r="920" spans="1:59" s="63" customFormat="1" ht="12.75" x14ac:dyDescent="0.2">
      <c r="A920" s="196">
        <v>4</v>
      </c>
      <c r="B920" s="197" t="s">
        <v>422</v>
      </c>
      <c r="C920" s="208">
        <v>42</v>
      </c>
      <c r="D920" s="209" t="s">
        <v>518</v>
      </c>
      <c r="E920" s="212">
        <v>4221</v>
      </c>
      <c r="F920" s="213" t="s">
        <v>546</v>
      </c>
      <c r="G920" s="231" t="s">
        <v>1191</v>
      </c>
      <c r="H920" s="89" t="s">
        <v>52</v>
      </c>
      <c r="I920" s="90" t="s">
        <v>547</v>
      </c>
      <c r="J920" s="90" t="s">
        <v>548</v>
      </c>
      <c r="K920" s="90" t="s">
        <v>64</v>
      </c>
      <c r="L920" s="90" t="s">
        <v>549</v>
      </c>
      <c r="M920" s="91"/>
      <c r="N920" s="312">
        <v>1</v>
      </c>
      <c r="O920" s="313">
        <f>N920/N$919</f>
        <v>0.1111111111111111</v>
      </c>
      <c r="P920" s="104"/>
      <c r="Q920" s="92"/>
      <c r="R920" s="92"/>
      <c r="S920" s="92"/>
      <c r="T920" s="92"/>
      <c r="U920" s="92"/>
      <c r="V920" s="92"/>
      <c r="W920" s="92"/>
      <c r="X920" s="109">
        <f>P920*P$7+Q920*Q$7+R920*R$7+S920*S$7+T920*T$7+U920*U$7+V920*V$7+W920*W$7</f>
        <v>0</v>
      </c>
      <c r="Y920" s="83"/>
      <c r="Z920" s="110">
        <f>X920*$O920</f>
        <v>0</v>
      </c>
      <c r="AA920" s="111"/>
      <c r="AB920" s="92"/>
      <c r="AC920" s="92"/>
      <c r="AD920" s="92"/>
      <c r="AE920" s="92"/>
      <c r="AF920" s="92"/>
      <c r="AG920" s="92"/>
      <c r="AH920" s="92"/>
      <c r="AI920" s="109">
        <f>AB920*AB$7+AC920*AC$7+AD920*AD$7+AE920*AE$7+AF920*AF$7+AG920*AG$7+AH920*AH$7</f>
        <v>0</v>
      </c>
      <c r="AJ920" s="83"/>
      <c r="AK920" s="110">
        <f>AI920*$O920</f>
        <v>0</v>
      </c>
      <c r="AL920" s="111"/>
      <c r="AM920" s="92"/>
      <c r="AN920" s="92"/>
      <c r="AO920" s="92"/>
      <c r="AP920" s="92"/>
      <c r="AQ920" s="92"/>
      <c r="AR920" s="92">
        <v>1</v>
      </c>
      <c r="AS920" s="92"/>
      <c r="AT920" s="92"/>
      <c r="AU920" s="92"/>
      <c r="AV920" s="109">
        <f>AM920*AM$7+AN920*AN$7+AO920*AO$7+AP920*AP$7+AQ920*AQ$7+AR920*AR$7+AS920*AS$7+AT920*AT$7+AU920*AU$7</f>
        <v>500</v>
      </c>
      <c r="AW920" s="75"/>
      <c r="AX920" s="110">
        <f>AV920*$O920</f>
        <v>55.55555555555555</v>
      </c>
      <c r="AY920" s="111"/>
      <c r="AZ920" s="93"/>
      <c r="BA920" s="94" t="s">
        <v>105</v>
      </c>
      <c r="BB920" s="71"/>
      <c r="BC920" s="95"/>
      <c r="BD920" s="41">
        <v>4</v>
      </c>
      <c r="BE920" s="52">
        <v>42</v>
      </c>
      <c r="BF920" s="103">
        <v>4221</v>
      </c>
      <c r="BG920" s="280" t="s">
        <v>52</v>
      </c>
    </row>
    <row r="921" spans="1:59" s="63" customFormat="1" ht="12.75" x14ac:dyDescent="0.2">
      <c r="A921" s="196">
        <v>4</v>
      </c>
      <c r="B921" s="197" t="s">
        <v>422</v>
      </c>
      <c r="C921" s="208">
        <v>42</v>
      </c>
      <c r="D921" s="209" t="s">
        <v>518</v>
      </c>
      <c r="E921" s="212">
        <v>4221</v>
      </c>
      <c r="F921" s="213" t="s">
        <v>546</v>
      </c>
      <c r="G921" s="231" t="s">
        <v>1191</v>
      </c>
      <c r="H921" s="89"/>
      <c r="I921" s="90" t="s">
        <v>1171</v>
      </c>
      <c r="J921" s="90" t="s">
        <v>550</v>
      </c>
      <c r="K921" s="90"/>
      <c r="L921" s="90"/>
      <c r="M921" s="91"/>
      <c r="N921" s="247"/>
      <c r="O921" s="313">
        <f t="shared" ref="O921:O930" si="131">N921/N$919</f>
        <v>0</v>
      </c>
      <c r="P921" s="104"/>
      <c r="Q921" s="92"/>
      <c r="R921" s="92"/>
      <c r="S921" s="92"/>
      <c r="T921" s="92"/>
      <c r="U921" s="92"/>
      <c r="V921" s="92"/>
      <c r="W921" s="92"/>
      <c r="X921" s="75"/>
      <c r="Y921" s="83"/>
      <c r="Z921" s="83"/>
      <c r="AA921" s="83"/>
      <c r="AB921" s="92"/>
      <c r="AC921" s="92"/>
      <c r="AD921" s="92"/>
      <c r="AE921" s="92"/>
      <c r="AF921" s="92"/>
      <c r="AG921" s="92"/>
      <c r="AH921" s="92"/>
      <c r="AI921" s="75"/>
      <c r="AJ921" s="83"/>
      <c r="AK921" s="83"/>
      <c r="AL921" s="83"/>
      <c r="AM921" s="92"/>
      <c r="AN921" s="92"/>
      <c r="AO921" s="92"/>
      <c r="AP921" s="92"/>
      <c r="AQ921" s="92"/>
      <c r="AR921" s="92"/>
      <c r="AS921" s="92"/>
      <c r="AT921" s="92"/>
      <c r="AU921" s="92"/>
      <c r="AV921" s="75"/>
      <c r="AW921" s="75"/>
      <c r="AX921" s="83"/>
      <c r="AY921" s="83"/>
      <c r="AZ921" s="93"/>
      <c r="BA921" s="94" t="s">
        <v>105</v>
      </c>
      <c r="BB921" s="71"/>
      <c r="BC921" s="95"/>
      <c r="BD921" s="41">
        <v>4</v>
      </c>
      <c r="BE921" s="52">
        <v>42</v>
      </c>
      <c r="BF921" s="103">
        <v>4221</v>
      </c>
      <c r="BG921" s="280" t="s">
        <v>52</v>
      </c>
    </row>
    <row r="922" spans="1:59" s="63" customFormat="1" ht="12.75" x14ac:dyDescent="0.2">
      <c r="A922" s="196">
        <v>4</v>
      </c>
      <c r="B922" s="197" t="s">
        <v>422</v>
      </c>
      <c r="C922" s="208">
        <v>42</v>
      </c>
      <c r="D922" s="209" t="s">
        <v>518</v>
      </c>
      <c r="E922" s="212">
        <v>4221</v>
      </c>
      <c r="F922" s="213" t="s">
        <v>546</v>
      </c>
      <c r="G922" s="231" t="s">
        <v>1191</v>
      </c>
      <c r="H922" s="89"/>
      <c r="I922" s="90" t="s">
        <v>1172</v>
      </c>
      <c r="J922" s="90"/>
      <c r="K922" s="90"/>
      <c r="L922" s="90"/>
      <c r="M922" s="91"/>
      <c r="N922" s="247"/>
      <c r="O922" s="313">
        <f t="shared" si="131"/>
        <v>0</v>
      </c>
      <c r="P922" s="104"/>
      <c r="Q922" s="92"/>
      <c r="R922" s="92"/>
      <c r="S922" s="92"/>
      <c r="T922" s="92"/>
      <c r="U922" s="92"/>
      <c r="V922" s="92"/>
      <c r="W922" s="92"/>
      <c r="X922" s="75"/>
      <c r="Y922" s="83"/>
      <c r="Z922" s="83"/>
      <c r="AA922" s="83"/>
      <c r="AB922" s="92"/>
      <c r="AC922" s="92"/>
      <c r="AD922" s="92"/>
      <c r="AE922" s="92"/>
      <c r="AF922" s="92"/>
      <c r="AG922" s="92"/>
      <c r="AH922" s="92"/>
      <c r="AI922" s="75"/>
      <c r="AJ922" s="83"/>
      <c r="AK922" s="83"/>
      <c r="AL922" s="83"/>
      <c r="AM922" s="92"/>
      <c r="AN922" s="92"/>
      <c r="AO922" s="92"/>
      <c r="AP922" s="92"/>
      <c r="AQ922" s="92"/>
      <c r="AR922" s="92"/>
      <c r="AS922" s="92"/>
      <c r="AT922" s="92"/>
      <c r="AU922" s="92"/>
      <c r="AV922" s="75"/>
      <c r="AW922" s="75"/>
      <c r="AX922" s="83"/>
      <c r="AY922" s="83"/>
      <c r="AZ922" s="93"/>
      <c r="BA922" s="94" t="s">
        <v>105</v>
      </c>
      <c r="BB922" s="71"/>
      <c r="BC922" s="95"/>
      <c r="BD922" s="41">
        <v>4</v>
      </c>
      <c r="BE922" s="52">
        <v>42</v>
      </c>
      <c r="BF922" s="103">
        <v>4221</v>
      </c>
      <c r="BG922" s="280" t="s">
        <v>52</v>
      </c>
    </row>
    <row r="923" spans="1:59" s="63" customFormat="1" ht="12.75" x14ac:dyDescent="0.2">
      <c r="A923" s="196">
        <v>4</v>
      </c>
      <c r="B923" s="197" t="s">
        <v>422</v>
      </c>
      <c r="C923" s="208">
        <v>42</v>
      </c>
      <c r="D923" s="209" t="s">
        <v>518</v>
      </c>
      <c r="E923" s="212">
        <v>4221</v>
      </c>
      <c r="F923" s="213" t="s">
        <v>546</v>
      </c>
      <c r="G923" s="231" t="s">
        <v>1191</v>
      </c>
      <c r="H923" s="89"/>
      <c r="I923" s="90" t="s">
        <v>551</v>
      </c>
      <c r="J923" s="90" t="s">
        <v>552</v>
      </c>
      <c r="K923" s="90" t="s">
        <v>553</v>
      </c>
      <c r="L923" s="90"/>
      <c r="M923" s="91"/>
      <c r="N923" s="312">
        <v>1</v>
      </c>
      <c r="O923" s="313">
        <f t="shared" si="131"/>
        <v>0.1111111111111111</v>
      </c>
      <c r="P923" s="104"/>
      <c r="Q923" s="92"/>
      <c r="R923" s="92"/>
      <c r="S923" s="92"/>
      <c r="T923" s="92"/>
      <c r="U923" s="92"/>
      <c r="V923" s="92"/>
      <c r="W923" s="92">
        <v>1</v>
      </c>
      <c r="X923" s="109">
        <f t="shared" ref="X923:X930" si="132">P923*P$7+Q923*Q$7+R923*R$7+S923*S$7+T923*T$7+U923*U$7+V923*V$7+W923*W$7</f>
        <v>25000</v>
      </c>
      <c r="Y923" s="83"/>
      <c r="Z923" s="110">
        <f t="shared" ref="Z923:Z930" si="133">X923*$O923</f>
        <v>2777.7777777777778</v>
      </c>
      <c r="AA923" s="111"/>
      <c r="AB923" s="92"/>
      <c r="AC923" s="92"/>
      <c r="AD923" s="92"/>
      <c r="AE923" s="92"/>
      <c r="AF923" s="92"/>
      <c r="AG923" s="92"/>
      <c r="AH923" s="92"/>
      <c r="AI923" s="109">
        <f t="shared" ref="AI923:AI930" si="134">AB923*AB$7+AC923*AC$7+AD923*AD$7+AE923*AE$7+AF923*AF$7+AG923*AG$7+AH923*AH$7</f>
        <v>0</v>
      </c>
      <c r="AJ923" s="83"/>
      <c r="AK923" s="110">
        <f t="shared" ref="AK923:AK930" si="135">AI923*$O923</f>
        <v>0</v>
      </c>
      <c r="AL923" s="111"/>
      <c r="AM923" s="92"/>
      <c r="AN923" s="92"/>
      <c r="AO923" s="92"/>
      <c r="AP923" s="92">
        <v>1</v>
      </c>
      <c r="AQ923" s="92"/>
      <c r="AR923" s="92"/>
      <c r="AS923" s="92"/>
      <c r="AT923" s="92"/>
      <c r="AU923" s="92"/>
      <c r="AV923" s="109">
        <f t="shared" ref="AV923:AV930" si="136">AM923*AM$7+AN923*AN$7+AO923*AO$7+AP923*AP$7+AQ923*AQ$7+AR923*AR$7+AS923*AS$7+AT923*AT$7+AU923*AU$7</f>
        <v>100</v>
      </c>
      <c r="AW923" s="75"/>
      <c r="AX923" s="110">
        <f t="shared" ref="AX923:AX930" si="137">AV923*$O923</f>
        <v>11.111111111111111</v>
      </c>
      <c r="AY923" s="111"/>
      <c r="AZ923" s="93"/>
      <c r="BA923" s="94" t="s">
        <v>554</v>
      </c>
      <c r="BB923" s="71"/>
      <c r="BC923" s="95"/>
      <c r="BD923" s="41">
        <v>4</v>
      </c>
      <c r="BE923" s="52">
        <v>42</v>
      </c>
      <c r="BF923" s="103">
        <v>4221</v>
      </c>
      <c r="BG923" s="280" t="s">
        <v>52</v>
      </c>
    </row>
    <row r="924" spans="1:59" s="63" customFormat="1" ht="12.75" x14ac:dyDescent="0.2">
      <c r="A924" s="196">
        <v>4</v>
      </c>
      <c r="B924" s="197" t="s">
        <v>422</v>
      </c>
      <c r="C924" s="208">
        <v>42</v>
      </c>
      <c r="D924" s="209" t="s">
        <v>518</v>
      </c>
      <c r="E924" s="212">
        <v>4221</v>
      </c>
      <c r="F924" s="213" t="s">
        <v>546</v>
      </c>
      <c r="G924" s="231" t="s">
        <v>1191</v>
      </c>
      <c r="H924" s="89"/>
      <c r="I924" s="90" t="s">
        <v>555</v>
      </c>
      <c r="J924" s="90" t="s">
        <v>552</v>
      </c>
      <c r="K924" s="90" t="s">
        <v>73</v>
      </c>
      <c r="L924" s="90" t="s">
        <v>69</v>
      </c>
      <c r="M924" s="91"/>
      <c r="N924" s="312">
        <v>1</v>
      </c>
      <c r="O924" s="313">
        <f t="shared" si="131"/>
        <v>0.1111111111111111</v>
      </c>
      <c r="P924" s="104"/>
      <c r="Q924" s="92"/>
      <c r="R924" s="92"/>
      <c r="S924" s="92"/>
      <c r="T924" s="92"/>
      <c r="U924" s="92"/>
      <c r="V924" s="92"/>
      <c r="W924" s="92">
        <v>1</v>
      </c>
      <c r="X924" s="109">
        <f t="shared" si="132"/>
        <v>25000</v>
      </c>
      <c r="Y924" s="83"/>
      <c r="Z924" s="110">
        <f t="shared" si="133"/>
        <v>2777.7777777777778</v>
      </c>
      <c r="AA924" s="111"/>
      <c r="AB924" s="92"/>
      <c r="AC924" s="92"/>
      <c r="AD924" s="92"/>
      <c r="AE924" s="92"/>
      <c r="AF924" s="92"/>
      <c r="AG924" s="92"/>
      <c r="AH924" s="92"/>
      <c r="AI924" s="109">
        <f t="shared" si="134"/>
        <v>0</v>
      </c>
      <c r="AJ924" s="83"/>
      <c r="AK924" s="110">
        <f t="shared" si="135"/>
        <v>0</v>
      </c>
      <c r="AL924" s="111"/>
      <c r="AM924" s="92"/>
      <c r="AN924" s="92"/>
      <c r="AO924" s="92"/>
      <c r="AP924" s="92">
        <v>1</v>
      </c>
      <c r="AQ924" s="92"/>
      <c r="AR924" s="92"/>
      <c r="AS924" s="92"/>
      <c r="AT924" s="92"/>
      <c r="AU924" s="92"/>
      <c r="AV924" s="109">
        <f t="shared" si="136"/>
        <v>100</v>
      </c>
      <c r="AW924" s="75"/>
      <c r="AX924" s="110">
        <f t="shared" si="137"/>
        <v>11.111111111111111</v>
      </c>
      <c r="AY924" s="111"/>
      <c r="AZ924" s="93"/>
      <c r="BA924" s="94" t="s">
        <v>554</v>
      </c>
      <c r="BB924" s="71"/>
      <c r="BC924" s="95"/>
      <c r="BD924" s="41">
        <v>4</v>
      </c>
      <c r="BE924" s="52">
        <v>42</v>
      </c>
      <c r="BF924" s="103">
        <v>4221</v>
      </c>
      <c r="BG924" s="280" t="s">
        <v>52</v>
      </c>
    </row>
    <row r="925" spans="1:59" s="63" customFormat="1" ht="12.75" x14ac:dyDescent="0.2">
      <c r="A925" s="196">
        <v>4</v>
      </c>
      <c r="B925" s="197" t="s">
        <v>422</v>
      </c>
      <c r="C925" s="208">
        <v>42</v>
      </c>
      <c r="D925" s="209" t="s">
        <v>518</v>
      </c>
      <c r="E925" s="212">
        <v>4221</v>
      </c>
      <c r="F925" s="213" t="s">
        <v>546</v>
      </c>
      <c r="G925" s="231" t="s">
        <v>1191</v>
      </c>
      <c r="H925" s="89"/>
      <c r="I925" s="90" t="s">
        <v>556</v>
      </c>
      <c r="J925" s="90" t="s">
        <v>552</v>
      </c>
      <c r="K925" s="90" t="s">
        <v>73</v>
      </c>
      <c r="L925" s="90" t="s">
        <v>69</v>
      </c>
      <c r="M925" s="91"/>
      <c r="N925" s="312">
        <v>1</v>
      </c>
      <c r="O925" s="313">
        <f t="shared" si="131"/>
        <v>0.1111111111111111</v>
      </c>
      <c r="P925" s="104"/>
      <c r="Q925" s="92"/>
      <c r="R925" s="92"/>
      <c r="S925" s="92"/>
      <c r="T925" s="92"/>
      <c r="U925" s="92"/>
      <c r="V925" s="92"/>
      <c r="W925" s="92">
        <v>1</v>
      </c>
      <c r="X925" s="109">
        <f t="shared" si="132"/>
        <v>25000</v>
      </c>
      <c r="Y925" s="83"/>
      <c r="Z925" s="110">
        <f t="shared" si="133"/>
        <v>2777.7777777777778</v>
      </c>
      <c r="AA925" s="111"/>
      <c r="AB925" s="92"/>
      <c r="AC925" s="92"/>
      <c r="AD925" s="92"/>
      <c r="AE925" s="92"/>
      <c r="AF925" s="92"/>
      <c r="AG925" s="92"/>
      <c r="AH925" s="92"/>
      <c r="AI925" s="109">
        <f t="shared" si="134"/>
        <v>0</v>
      </c>
      <c r="AJ925" s="83"/>
      <c r="AK925" s="110">
        <f t="shared" si="135"/>
        <v>0</v>
      </c>
      <c r="AL925" s="111"/>
      <c r="AM925" s="92"/>
      <c r="AN925" s="92"/>
      <c r="AO925" s="92"/>
      <c r="AP925" s="92">
        <v>1</v>
      </c>
      <c r="AQ925" s="92"/>
      <c r="AR925" s="92"/>
      <c r="AS925" s="92"/>
      <c r="AT925" s="92"/>
      <c r="AU925" s="92"/>
      <c r="AV925" s="109">
        <f t="shared" si="136"/>
        <v>100</v>
      </c>
      <c r="AW925" s="75"/>
      <c r="AX925" s="110">
        <f t="shared" si="137"/>
        <v>11.111111111111111</v>
      </c>
      <c r="AY925" s="111"/>
      <c r="AZ925" s="93"/>
      <c r="BA925" s="94" t="s">
        <v>554</v>
      </c>
      <c r="BB925" s="71"/>
      <c r="BC925" s="95"/>
      <c r="BD925" s="41">
        <v>4</v>
      </c>
      <c r="BE925" s="52">
        <v>42</v>
      </c>
      <c r="BF925" s="103">
        <v>4221</v>
      </c>
      <c r="BG925" s="280" t="s">
        <v>52</v>
      </c>
    </row>
    <row r="926" spans="1:59" s="63" customFormat="1" ht="12.75" x14ac:dyDescent="0.2">
      <c r="A926" s="196">
        <v>4</v>
      </c>
      <c r="B926" s="197" t="s">
        <v>422</v>
      </c>
      <c r="C926" s="208">
        <v>42</v>
      </c>
      <c r="D926" s="209" t="s">
        <v>518</v>
      </c>
      <c r="E926" s="212">
        <v>4221</v>
      </c>
      <c r="F926" s="213" t="s">
        <v>546</v>
      </c>
      <c r="G926" s="231" t="s">
        <v>1191</v>
      </c>
      <c r="H926" s="89"/>
      <c r="I926" s="90" t="s">
        <v>381</v>
      </c>
      <c r="J926" s="90"/>
      <c r="K926" s="90" t="s">
        <v>64</v>
      </c>
      <c r="L926" s="90" t="s">
        <v>119</v>
      </c>
      <c r="M926" s="91"/>
      <c r="N926" s="312">
        <v>1</v>
      </c>
      <c r="O926" s="313">
        <f t="shared" si="131"/>
        <v>0.1111111111111111</v>
      </c>
      <c r="P926" s="104"/>
      <c r="Q926" s="92"/>
      <c r="R926" s="92"/>
      <c r="S926" s="92"/>
      <c r="T926" s="92"/>
      <c r="U926" s="92"/>
      <c r="V926" s="92"/>
      <c r="W926" s="92"/>
      <c r="X926" s="109">
        <f t="shared" si="132"/>
        <v>0</v>
      </c>
      <c r="Y926" s="83"/>
      <c r="Z926" s="110">
        <f t="shared" si="133"/>
        <v>0</v>
      </c>
      <c r="AA926" s="111"/>
      <c r="AB926" s="92"/>
      <c r="AC926" s="92"/>
      <c r="AD926" s="92"/>
      <c r="AE926" s="92"/>
      <c r="AF926" s="92"/>
      <c r="AG926" s="92"/>
      <c r="AH926" s="92"/>
      <c r="AI926" s="109">
        <f t="shared" si="134"/>
        <v>0</v>
      </c>
      <c r="AJ926" s="83"/>
      <c r="AK926" s="110">
        <f t="shared" si="135"/>
        <v>0</v>
      </c>
      <c r="AL926" s="111"/>
      <c r="AM926" s="92"/>
      <c r="AN926" s="92"/>
      <c r="AO926" s="92">
        <v>1</v>
      </c>
      <c r="AP926" s="92"/>
      <c r="AQ926" s="92"/>
      <c r="AR926" s="92"/>
      <c r="AS926" s="92"/>
      <c r="AT926" s="92"/>
      <c r="AU926" s="92"/>
      <c r="AV926" s="109">
        <f t="shared" si="136"/>
        <v>50</v>
      </c>
      <c r="AW926" s="75"/>
      <c r="AX926" s="110">
        <f t="shared" si="137"/>
        <v>5.5555555555555554</v>
      </c>
      <c r="AY926" s="111"/>
      <c r="AZ926" s="93"/>
      <c r="BA926" s="94" t="s">
        <v>554</v>
      </c>
      <c r="BB926" s="71"/>
      <c r="BC926" s="95"/>
      <c r="BD926" s="41">
        <v>4</v>
      </c>
      <c r="BE926" s="52">
        <v>42</v>
      </c>
      <c r="BF926" s="103">
        <v>4221</v>
      </c>
      <c r="BG926" s="280" t="s">
        <v>52</v>
      </c>
    </row>
    <row r="927" spans="1:59" s="63" customFormat="1" ht="12.75" x14ac:dyDescent="0.2">
      <c r="A927" s="196">
        <v>4</v>
      </c>
      <c r="B927" s="197" t="s">
        <v>422</v>
      </c>
      <c r="C927" s="208">
        <v>42</v>
      </c>
      <c r="D927" s="209" t="s">
        <v>518</v>
      </c>
      <c r="E927" s="212">
        <v>4221</v>
      </c>
      <c r="F927" s="213" t="s">
        <v>546</v>
      </c>
      <c r="G927" s="231" t="s">
        <v>1191</v>
      </c>
      <c r="H927" s="89"/>
      <c r="I927" s="90" t="s">
        <v>557</v>
      </c>
      <c r="J927" s="90" t="s">
        <v>558</v>
      </c>
      <c r="K927" s="90" t="s">
        <v>64</v>
      </c>
      <c r="L927" s="90" t="s">
        <v>559</v>
      </c>
      <c r="M927" s="91"/>
      <c r="N927" s="312">
        <v>1</v>
      </c>
      <c r="O927" s="313">
        <f t="shared" si="131"/>
        <v>0.1111111111111111</v>
      </c>
      <c r="P927" s="104"/>
      <c r="Q927" s="92"/>
      <c r="R927" s="92"/>
      <c r="S927" s="92"/>
      <c r="T927" s="92"/>
      <c r="U927" s="92"/>
      <c r="V927" s="92"/>
      <c r="W927" s="92"/>
      <c r="X927" s="109">
        <f t="shared" si="132"/>
        <v>0</v>
      </c>
      <c r="Y927" s="83"/>
      <c r="Z927" s="110">
        <f t="shared" si="133"/>
        <v>0</v>
      </c>
      <c r="AA927" s="111"/>
      <c r="AB927" s="92"/>
      <c r="AC927" s="92"/>
      <c r="AD927" s="92"/>
      <c r="AE927" s="92"/>
      <c r="AF927" s="92"/>
      <c r="AG927" s="92"/>
      <c r="AH927" s="92"/>
      <c r="AI927" s="109">
        <f t="shared" si="134"/>
        <v>0</v>
      </c>
      <c r="AJ927" s="83"/>
      <c r="AK927" s="110">
        <f t="shared" si="135"/>
        <v>0</v>
      </c>
      <c r="AL927" s="111"/>
      <c r="AM927" s="92"/>
      <c r="AN927" s="92"/>
      <c r="AO927" s="92"/>
      <c r="AP927" s="92"/>
      <c r="AQ927" s="92"/>
      <c r="AR927" s="92">
        <v>1</v>
      </c>
      <c r="AS927" s="92"/>
      <c r="AT927" s="92"/>
      <c r="AU927" s="92"/>
      <c r="AV927" s="109">
        <f t="shared" si="136"/>
        <v>500</v>
      </c>
      <c r="AW927" s="75"/>
      <c r="AX927" s="110">
        <f t="shared" si="137"/>
        <v>55.55555555555555</v>
      </c>
      <c r="AY927" s="111"/>
      <c r="AZ927" s="93"/>
      <c r="BA927" s="94" t="s">
        <v>554</v>
      </c>
      <c r="BB927" s="71"/>
      <c r="BC927" s="95"/>
      <c r="BD927" s="41">
        <v>4</v>
      </c>
      <c r="BE927" s="52">
        <v>42</v>
      </c>
      <c r="BF927" s="103">
        <v>4221</v>
      </c>
      <c r="BG927" s="280" t="s">
        <v>52</v>
      </c>
    </row>
    <row r="928" spans="1:59" s="63" customFormat="1" ht="36" x14ac:dyDescent="0.2">
      <c r="A928" s="196">
        <v>4</v>
      </c>
      <c r="B928" s="197" t="s">
        <v>422</v>
      </c>
      <c r="C928" s="208">
        <v>42</v>
      </c>
      <c r="D928" s="209" t="s">
        <v>518</v>
      </c>
      <c r="E928" s="212">
        <v>4221</v>
      </c>
      <c r="F928" s="213" t="s">
        <v>546</v>
      </c>
      <c r="G928" s="231" t="s">
        <v>1191</v>
      </c>
      <c r="H928" s="89"/>
      <c r="I928" s="90" t="s">
        <v>560</v>
      </c>
      <c r="J928" s="90" t="s">
        <v>561</v>
      </c>
      <c r="K928" s="90" t="s">
        <v>73</v>
      </c>
      <c r="L928" s="90" t="s">
        <v>69</v>
      </c>
      <c r="M928" s="91"/>
      <c r="N928" s="312">
        <v>1</v>
      </c>
      <c r="O928" s="313">
        <f t="shared" si="131"/>
        <v>0.1111111111111111</v>
      </c>
      <c r="P928" s="104"/>
      <c r="Q928" s="92"/>
      <c r="R928" s="92"/>
      <c r="S928" s="92"/>
      <c r="T928" s="92"/>
      <c r="U928" s="92"/>
      <c r="V928" s="92"/>
      <c r="W928" s="92">
        <v>1</v>
      </c>
      <c r="X928" s="109">
        <f t="shared" si="132"/>
        <v>25000</v>
      </c>
      <c r="Y928" s="83"/>
      <c r="Z928" s="110">
        <f t="shared" si="133"/>
        <v>2777.7777777777778</v>
      </c>
      <c r="AA928" s="111"/>
      <c r="AB928" s="92"/>
      <c r="AC928" s="92"/>
      <c r="AD928" s="92"/>
      <c r="AE928" s="92"/>
      <c r="AF928" s="92"/>
      <c r="AG928" s="92"/>
      <c r="AH928" s="92"/>
      <c r="AI928" s="109">
        <f t="shared" si="134"/>
        <v>0</v>
      </c>
      <c r="AJ928" s="83"/>
      <c r="AK928" s="110">
        <f t="shared" si="135"/>
        <v>0</v>
      </c>
      <c r="AL928" s="111"/>
      <c r="AM928" s="92"/>
      <c r="AN928" s="92"/>
      <c r="AO928" s="92"/>
      <c r="AP928" s="92">
        <v>1</v>
      </c>
      <c r="AQ928" s="92"/>
      <c r="AR928" s="92"/>
      <c r="AS928" s="92"/>
      <c r="AT928" s="92"/>
      <c r="AU928" s="92"/>
      <c r="AV928" s="109">
        <f t="shared" si="136"/>
        <v>100</v>
      </c>
      <c r="AW928" s="75"/>
      <c r="AX928" s="110">
        <f t="shared" si="137"/>
        <v>11.111111111111111</v>
      </c>
      <c r="AY928" s="111"/>
      <c r="AZ928" s="93"/>
      <c r="BA928" s="94" t="s">
        <v>554</v>
      </c>
      <c r="BB928" s="71"/>
      <c r="BC928" s="95"/>
      <c r="BD928" s="41">
        <v>4</v>
      </c>
      <c r="BE928" s="52">
        <v>42</v>
      </c>
      <c r="BF928" s="103">
        <v>4221</v>
      </c>
      <c r="BG928" s="280" t="s">
        <v>52</v>
      </c>
    </row>
    <row r="929" spans="1:59" s="63" customFormat="1" ht="12.75" x14ac:dyDescent="0.2">
      <c r="A929" s="196">
        <v>4</v>
      </c>
      <c r="B929" s="197" t="s">
        <v>422</v>
      </c>
      <c r="C929" s="208">
        <v>42</v>
      </c>
      <c r="D929" s="209" t="s">
        <v>518</v>
      </c>
      <c r="E929" s="212">
        <v>4221</v>
      </c>
      <c r="F929" s="213" t="s">
        <v>546</v>
      </c>
      <c r="G929" s="231" t="s">
        <v>1191</v>
      </c>
      <c r="H929" s="89"/>
      <c r="I929" s="90" t="s">
        <v>403</v>
      </c>
      <c r="J929" s="90" t="s">
        <v>562</v>
      </c>
      <c r="K929" s="90" t="s">
        <v>64</v>
      </c>
      <c r="L929" s="90" t="s">
        <v>563</v>
      </c>
      <c r="M929" s="91"/>
      <c r="N929" s="312">
        <v>1</v>
      </c>
      <c r="O929" s="313">
        <f t="shared" si="131"/>
        <v>0.1111111111111111</v>
      </c>
      <c r="P929" s="104"/>
      <c r="Q929" s="92"/>
      <c r="R929" s="92"/>
      <c r="S929" s="92"/>
      <c r="T929" s="92"/>
      <c r="U929" s="92"/>
      <c r="V929" s="92"/>
      <c r="W929" s="92"/>
      <c r="X929" s="109">
        <f t="shared" si="132"/>
        <v>0</v>
      </c>
      <c r="Y929" s="83"/>
      <c r="Z929" s="110">
        <f t="shared" si="133"/>
        <v>0</v>
      </c>
      <c r="AA929" s="111"/>
      <c r="AB929" s="92"/>
      <c r="AC929" s="92"/>
      <c r="AD929" s="92"/>
      <c r="AE929" s="92"/>
      <c r="AF929" s="92"/>
      <c r="AG929" s="92"/>
      <c r="AH929" s="92"/>
      <c r="AI929" s="109">
        <f t="shared" si="134"/>
        <v>0</v>
      </c>
      <c r="AJ929" s="83"/>
      <c r="AK929" s="110">
        <f t="shared" si="135"/>
        <v>0</v>
      </c>
      <c r="AL929" s="111"/>
      <c r="AM929" s="92"/>
      <c r="AN929" s="92"/>
      <c r="AO929" s="92"/>
      <c r="AP929" s="92"/>
      <c r="AQ929" s="92">
        <v>1</v>
      </c>
      <c r="AR929" s="92"/>
      <c r="AS929" s="92"/>
      <c r="AT929" s="92"/>
      <c r="AU929" s="92"/>
      <c r="AV929" s="109">
        <f t="shared" si="136"/>
        <v>250</v>
      </c>
      <c r="AW929" s="75"/>
      <c r="AX929" s="110">
        <f t="shared" si="137"/>
        <v>27.777777777777775</v>
      </c>
      <c r="AY929" s="111"/>
      <c r="AZ929" s="93"/>
      <c r="BA929" s="94" t="s">
        <v>554</v>
      </c>
      <c r="BB929" s="71"/>
      <c r="BC929" s="95"/>
      <c r="BD929" s="41">
        <v>4</v>
      </c>
      <c r="BE929" s="52">
        <v>42</v>
      </c>
      <c r="BF929" s="103">
        <v>4221</v>
      </c>
      <c r="BG929" s="280" t="s">
        <v>52</v>
      </c>
    </row>
    <row r="930" spans="1:59" s="63" customFormat="1" ht="24" x14ac:dyDescent="0.2">
      <c r="A930" s="196">
        <v>4</v>
      </c>
      <c r="B930" s="197" t="s">
        <v>422</v>
      </c>
      <c r="C930" s="208">
        <v>42</v>
      </c>
      <c r="D930" s="209" t="s">
        <v>518</v>
      </c>
      <c r="E930" s="212">
        <v>4221</v>
      </c>
      <c r="F930" s="213" t="s">
        <v>546</v>
      </c>
      <c r="G930" s="231" t="s">
        <v>1191</v>
      </c>
      <c r="H930" s="89"/>
      <c r="I930" s="90" t="s">
        <v>564</v>
      </c>
      <c r="J930" s="90" t="s">
        <v>565</v>
      </c>
      <c r="K930" s="90" t="s">
        <v>64</v>
      </c>
      <c r="L930" s="90" t="s">
        <v>566</v>
      </c>
      <c r="M930" s="91"/>
      <c r="N930" s="312">
        <v>1</v>
      </c>
      <c r="O930" s="313">
        <f t="shared" si="131"/>
        <v>0.1111111111111111</v>
      </c>
      <c r="P930" s="104">
        <v>1</v>
      </c>
      <c r="Q930" s="92"/>
      <c r="R930" s="92"/>
      <c r="S930" s="92"/>
      <c r="T930" s="92"/>
      <c r="U930" s="92"/>
      <c r="V930" s="92"/>
      <c r="W930" s="92"/>
      <c r="X930" s="109">
        <f t="shared" si="132"/>
        <v>100</v>
      </c>
      <c r="Y930" s="83"/>
      <c r="Z930" s="110">
        <f t="shared" si="133"/>
        <v>11.111111111111111</v>
      </c>
      <c r="AA930" s="111"/>
      <c r="AB930" s="92"/>
      <c r="AC930" s="92"/>
      <c r="AD930" s="92"/>
      <c r="AE930" s="92"/>
      <c r="AF930" s="92"/>
      <c r="AG930" s="92"/>
      <c r="AH930" s="92"/>
      <c r="AI930" s="109">
        <f t="shared" si="134"/>
        <v>0</v>
      </c>
      <c r="AJ930" s="83"/>
      <c r="AK930" s="110">
        <f t="shared" si="135"/>
        <v>0</v>
      </c>
      <c r="AL930" s="111"/>
      <c r="AM930" s="92"/>
      <c r="AN930" s="92"/>
      <c r="AO930" s="92"/>
      <c r="AP930" s="92"/>
      <c r="AQ930" s="92"/>
      <c r="AR930" s="92"/>
      <c r="AS930" s="92"/>
      <c r="AT930" s="92">
        <v>1</v>
      </c>
      <c r="AU930" s="92"/>
      <c r="AV930" s="109">
        <f t="shared" si="136"/>
        <v>2500</v>
      </c>
      <c r="AW930" s="75"/>
      <c r="AX930" s="110">
        <f t="shared" si="137"/>
        <v>277.77777777777777</v>
      </c>
      <c r="AY930" s="111"/>
      <c r="AZ930" s="93"/>
      <c r="BA930" s="94" t="s">
        <v>554</v>
      </c>
      <c r="BB930" s="71"/>
      <c r="BC930" s="95"/>
      <c r="BD930" s="41">
        <v>4</v>
      </c>
      <c r="BE930" s="52">
        <v>42</v>
      </c>
      <c r="BF930" s="103">
        <v>4221</v>
      </c>
      <c r="BG930" s="280" t="s">
        <v>52</v>
      </c>
    </row>
    <row r="931" spans="1:59" s="63" customFormat="1" ht="12.75" x14ac:dyDescent="0.2">
      <c r="A931" s="196">
        <v>4</v>
      </c>
      <c r="B931" s="197" t="s">
        <v>422</v>
      </c>
      <c r="C931" s="208">
        <v>42</v>
      </c>
      <c r="D931" s="209" t="s">
        <v>518</v>
      </c>
      <c r="E931" s="212">
        <v>4221</v>
      </c>
      <c r="F931" s="213" t="s">
        <v>546</v>
      </c>
      <c r="G931" s="231" t="s">
        <v>1191</v>
      </c>
      <c r="H931" s="65"/>
      <c r="I931" s="222"/>
      <c r="J931" s="66"/>
      <c r="K931" s="66"/>
      <c r="L931" s="66"/>
      <c r="M931" s="64"/>
      <c r="N931" s="304"/>
      <c r="O931" s="305"/>
      <c r="P931" s="127"/>
      <c r="Q931" s="67"/>
      <c r="R931" s="67"/>
      <c r="S931" s="67"/>
      <c r="T931" s="67"/>
      <c r="U931" s="67"/>
      <c r="V931" s="67"/>
      <c r="W931" s="67"/>
      <c r="X931" s="67"/>
      <c r="Y931" s="68"/>
      <c r="Z931" s="68"/>
      <c r="AA931" s="68"/>
      <c r="AB931" s="67"/>
      <c r="AC931" s="67"/>
      <c r="AD931" s="67"/>
      <c r="AE931" s="67"/>
      <c r="AF931" s="67"/>
      <c r="AG931" s="67"/>
      <c r="AH931" s="67"/>
      <c r="AI931" s="67"/>
      <c r="AJ931" s="68"/>
      <c r="AK931" s="68"/>
      <c r="AL931" s="68"/>
      <c r="AM931" s="67"/>
      <c r="AN931" s="67"/>
      <c r="AO931" s="67"/>
      <c r="AP931" s="67"/>
      <c r="AQ931" s="67"/>
      <c r="AR931" s="67"/>
      <c r="AS931" s="67"/>
      <c r="AT931" s="67"/>
      <c r="AU931" s="67"/>
      <c r="AV931" s="67"/>
      <c r="AW931" s="67"/>
      <c r="AX931" s="68"/>
      <c r="AY931" s="68"/>
      <c r="AZ931" s="69"/>
      <c r="BA931" s="70"/>
      <c r="BB931" s="71"/>
      <c r="BC931" s="95"/>
      <c r="BD931" s="41">
        <v>4</v>
      </c>
      <c r="BE931" s="52">
        <v>42</v>
      </c>
      <c r="BF931" s="103">
        <v>4221</v>
      </c>
      <c r="BG931" s="275"/>
    </row>
    <row r="932" spans="1:59" s="63" customFormat="1" ht="12.75" x14ac:dyDescent="0.2">
      <c r="A932" s="196">
        <v>4</v>
      </c>
      <c r="B932" s="197" t="s">
        <v>422</v>
      </c>
      <c r="C932" s="208">
        <v>42</v>
      </c>
      <c r="D932" s="209" t="s">
        <v>518</v>
      </c>
      <c r="E932" s="212">
        <v>4221</v>
      </c>
      <c r="F932" s="213" t="s">
        <v>546</v>
      </c>
      <c r="G932" s="232"/>
      <c r="H932" s="97"/>
      <c r="I932" s="224"/>
      <c r="J932" s="98"/>
      <c r="K932" s="98"/>
      <c r="L932" s="98"/>
      <c r="M932" s="96"/>
      <c r="N932" s="307"/>
      <c r="O932" s="246"/>
      <c r="P932" s="124"/>
      <c r="Q932" s="99"/>
      <c r="R932" s="99"/>
      <c r="S932" s="99"/>
      <c r="T932" s="99"/>
      <c r="U932" s="99"/>
      <c r="V932" s="99"/>
      <c r="W932" s="99"/>
      <c r="X932" s="99"/>
      <c r="Y932" s="100"/>
      <c r="Z932" s="100"/>
      <c r="AA932" s="100"/>
      <c r="AB932" s="99"/>
      <c r="AC932" s="99"/>
      <c r="AD932" s="99"/>
      <c r="AE932" s="99"/>
      <c r="AF932" s="99"/>
      <c r="AG932" s="99"/>
      <c r="AH932" s="99"/>
      <c r="AI932" s="99"/>
      <c r="AJ932" s="100"/>
      <c r="AK932" s="100"/>
      <c r="AL932" s="100"/>
      <c r="AM932" s="99"/>
      <c r="AN932" s="99"/>
      <c r="AO932" s="99"/>
      <c r="AP932" s="99"/>
      <c r="AQ932" s="99"/>
      <c r="AR932" s="99"/>
      <c r="AS932" s="99"/>
      <c r="AT932" s="99"/>
      <c r="AU932" s="99"/>
      <c r="AV932" s="99"/>
      <c r="AW932" s="99"/>
      <c r="AX932" s="100"/>
      <c r="AY932" s="100"/>
      <c r="AZ932" s="101"/>
      <c r="BA932" s="102"/>
      <c r="BB932" s="95"/>
      <c r="BC932" s="95"/>
      <c r="BD932" s="41">
        <v>4</v>
      </c>
      <c r="BE932" s="52">
        <v>42</v>
      </c>
      <c r="BF932" s="103">
        <v>4221</v>
      </c>
      <c r="BG932" s="277"/>
    </row>
    <row r="933" spans="1:59" s="63" customFormat="1" ht="12.75" x14ac:dyDescent="0.2">
      <c r="A933" s="196">
        <v>4</v>
      </c>
      <c r="B933" s="197" t="s">
        <v>422</v>
      </c>
      <c r="C933" s="208">
        <v>42</v>
      </c>
      <c r="D933" s="209" t="s">
        <v>518</v>
      </c>
      <c r="E933" s="212">
        <v>4221</v>
      </c>
      <c r="F933" s="213" t="s">
        <v>546</v>
      </c>
      <c r="G933" s="231"/>
      <c r="H933" s="65"/>
      <c r="I933" s="222"/>
      <c r="J933" s="66"/>
      <c r="K933" s="66"/>
      <c r="L933" s="66"/>
      <c r="M933" s="64"/>
      <c r="N933" s="304"/>
      <c r="O933" s="305"/>
      <c r="P933" s="127"/>
      <c r="Q933" s="67"/>
      <c r="R933" s="67"/>
      <c r="S933" s="67"/>
      <c r="T933" s="67"/>
      <c r="U933" s="67"/>
      <c r="V933" s="67"/>
      <c r="W933" s="67"/>
      <c r="X933" s="67"/>
      <c r="Y933" s="68"/>
      <c r="Z933" s="68"/>
      <c r="AA933" s="68"/>
      <c r="AB933" s="67"/>
      <c r="AC933" s="67"/>
      <c r="AD933" s="67"/>
      <c r="AE933" s="67"/>
      <c r="AF933" s="67"/>
      <c r="AG933" s="67"/>
      <c r="AH933" s="67"/>
      <c r="AI933" s="67"/>
      <c r="AJ933" s="68"/>
      <c r="AK933" s="68"/>
      <c r="AL933" s="68"/>
      <c r="AM933" s="67"/>
      <c r="AN933" s="67"/>
      <c r="AO933" s="67"/>
      <c r="AP933" s="67"/>
      <c r="AQ933" s="67"/>
      <c r="AR933" s="67"/>
      <c r="AS933" s="67"/>
      <c r="AT933" s="67"/>
      <c r="AU933" s="67"/>
      <c r="AV933" s="67"/>
      <c r="AW933" s="67"/>
      <c r="AX933" s="68"/>
      <c r="AY933" s="68"/>
      <c r="AZ933" s="69"/>
      <c r="BA933" s="70"/>
      <c r="BB933" s="71"/>
      <c r="BC933" s="95"/>
      <c r="BD933" s="41">
        <v>4</v>
      </c>
      <c r="BE933" s="52">
        <v>42</v>
      </c>
      <c r="BF933" s="103">
        <v>4221</v>
      </c>
      <c r="BG933" s="275"/>
    </row>
    <row r="934" spans="1:59" s="63" customFormat="1" ht="12.75" x14ac:dyDescent="0.2">
      <c r="A934" s="196">
        <v>4</v>
      </c>
      <c r="B934" s="197" t="s">
        <v>422</v>
      </c>
      <c r="C934" s="208">
        <v>42</v>
      </c>
      <c r="D934" s="209" t="s">
        <v>518</v>
      </c>
      <c r="E934" s="212">
        <v>4221</v>
      </c>
      <c r="F934" s="213" t="s">
        <v>546</v>
      </c>
      <c r="G934" s="231" t="s">
        <v>577</v>
      </c>
      <c r="H934" s="72" t="s">
        <v>1233</v>
      </c>
      <c r="I934" s="223" t="s">
        <v>1261</v>
      </c>
      <c r="J934" s="73"/>
      <c r="K934" s="73"/>
      <c r="L934" s="73"/>
      <c r="M934" s="74"/>
      <c r="N934" s="247"/>
      <c r="O934" s="306"/>
      <c r="P934" s="105"/>
      <c r="Q934" s="75"/>
      <c r="R934" s="75"/>
      <c r="S934" s="75"/>
      <c r="T934" s="75"/>
      <c r="U934" s="75"/>
      <c r="V934" s="75"/>
      <c r="W934" s="75"/>
      <c r="X934" s="75"/>
      <c r="Y934" s="76" t="s">
        <v>1241</v>
      </c>
      <c r="Z934" s="77" t="s">
        <v>1241</v>
      </c>
      <c r="AA934" s="78">
        <f>AA$819</f>
        <v>10000</v>
      </c>
      <c r="AB934" s="75"/>
      <c r="AC934" s="75"/>
      <c r="AD934" s="75"/>
      <c r="AE934" s="75"/>
      <c r="AF934" s="75"/>
      <c r="AG934" s="75"/>
      <c r="AH934" s="75"/>
      <c r="AI934" s="75"/>
      <c r="AJ934" s="76" t="s">
        <v>1241</v>
      </c>
      <c r="AK934" s="77" t="s">
        <v>1241</v>
      </c>
      <c r="AL934" s="78">
        <f>AL$819</f>
        <v>0</v>
      </c>
      <c r="AM934" s="75"/>
      <c r="AN934" s="75"/>
      <c r="AO934" s="75"/>
      <c r="AP934" s="75"/>
      <c r="AQ934" s="75"/>
      <c r="AR934" s="75"/>
      <c r="AS934" s="75"/>
      <c r="AT934" s="75"/>
      <c r="AU934" s="75"/>
      <c r="AV934" s="75"/>
      <c r="AW934" s="76" t="s">
        <v>1241</v>
      </c>
      <c r="AX934" s="77" t="s">
        <v>1241</v>
      </c>
      <c r="AY934" s="78">
        <f>AY$819</f>
        <v>50</v>
      </c>
      <c r="AZ934" s="79"/>
      <c r="BA934" s="80" t="str">
        <f>I934</f>
        <v>&gt; see 4161, Building wraps, underlays and DPCs</v>
      </c>
      <c r="BB934" s="71"/>
      <c r="BC934" s="95"/>
      <c r="BD934" s="41">
        <v>4</v>
      </c>
      <c r="BE934" s="52">
        <v>42</v>
      </c>
      <c r="BF934" s="103">
        <v>4221</v>
      </c>
      <c r="BG934" s="276" t="s">
        <v>47</v>
      </c>
    </row>
    <row r="935" spans="1:59" s="63" customFormat="1" ht="12.75" x14ac:dyDescent="0.2">
      <c r="A935" s="196">
        <v>4</v>
      </c>
      <c r="B935" s="197" t="s">
        <v>422</v>
      </c>
      <c r="C935" s="208">
        <v>42</v>
      </c>
      <c r="D935" s="209" t="s">
        <v>518</v>
      </c>
      <c r="E935" s="212">
        <v>4221</v>
      </c>
      <c r="F935" s="213" t="s">
        <v>546</v>
      </c>
      <c r="G935" s="231"/>
      <c r="H935" s="65"/>
      <c r="I935" s="222"/>
      <c r="J935" s="66"/>
      <c r="K935" s="66"/>
      <c r="L935" s="66"/>
      <c r="M935" s="64"/>
      <c r="N935" s="304"/>
      <c r="O935" s="305"/>
      <c r="P935" s="127"/>
      <c r="Q935" s="67"/>
      <c r="R935" s="67"/>
      <c r="S935" s="67"/>
      <c r="T935" s="67"/>
      <c r="U935" s="67"/>
      <c r="V935" s="67"/>
      <c r="W935" s="67"/>
      <c r="X935" s="67"/>
      <c r="Y935" s="68"/>
      <c r="Z935" s="68"/>
      <c r="AA935" s="68"/>
      <c r="AB935" s="67"/>
      <c r="AC935" s="67"/>
      <c r="AD935" s="67"/>
      <c r="AE935" s="67"/>
      <c r="AF935" s="67"/>
      <c r="AG935" s="67"/>
      <c r="AH935" s="67"/>
      <c r="AI935" s="67"/>
      <c r="AJ935" s="68"/>
      <c r="AK935" s="68"/>
      <c r="AL935" s="68"/>
      <c r="AM935" s="67"/>
      <c r="AN935" s="67"/>
      <c r="AO935" s="67"/>
      <c r="AP935" s="67"/>
      <c r="AQ935" s="67"/>
      <c r="AR935" s="67"/>
      <c r="AS935" s="67"/>
      <c r="AT935" s="67"/>
      <c r="AU935" s="67"/>
      <c r="AV935" s="67"/>
      <c r="AW935" s="67"/>
      <c r="AX935" s="68"/>
      <c r="AY935" s="68"/>
      <c r="AZ935" s="69"/>
      <c r="BA935" s="70"/>
      <c r="BB935" s="71"/>
      <c r="BC935" s="95"/>
      <c r="BD935" s="41">
        <v>4</v>
      </c>
      <c r="BE935" s="52">
        <v>42</v>
      </c>
      <c r="BF935" s="103">
        <v>4221</v>
      </c>
      <c r="BG935" s="275"/>
    </row>
    <row r="936" spans="1:59" s="63" customFormat="1" ht="12.75" x14ac:dyDescent="0.2">
      <c r="A936" s="196">
        <v>4</v>
      </c>
      <c r="B936" s="197" t="s">
        <v>422</v>
      </c>
      <c r="C936" s="208">
        <v>42</v>
      </c>
      <c r="D936" s="209" t="s">
        <v>518</v>
      </c>
      <c r="E936" s="212">
        <v>4221</v>
      </c>
      <c r="F936" s="213" t="s">
        <v>546</v>
      </c>
      <c r="G936" s="232"/>
      <c r="H936" s="97"/>
      <c r="I936" s="224"/>
      <c r="J936" s="98"/>
      <c r="K936" s="98"/>
      <c r="L936" s="98"/>
      <c r="M936" s="96"/>
      <c r="N936" s="307"/>
      <c r="O936" s="246"/>
      <c r="P936" s="124"/>
      <c r="Q936" s="99"/>
      <c r="R936" s="99"/>
      <c r="S936" s="99"/>
      <c r="T936" s="99"/>
      <c r="U936" s="99"/>
      <c r="V936" s="99"/>
      <c r="W936" s="99"/>
      <c r="X936" s="99"/>
      <c r="Y936" s="100"/>
      <c r="Z936" s="100"/>
      <c r="AA936" s="100"/>
      <c r="AB936" s="99"/>
      <c r="AC936" s="99"/>
      <c r="AD936" s="99"/>
      <c r="AE936" s="99"/>
      <c r="AF936" s="99"/>
      <c r="AG936" s="99"/>
      <c r="AH936" s="99"/>
      <c r="AI936" s="99"/>
      <c r="AJ936" s="100"/>
      <c r="AK936" s="100"/>
      <c r="AL936" s="100"/>
      <c r="AM936" s="99"/>
      <c r="AN936" s="99"/>
      <c r="AO936" s="99"/>
      <c r="AP936" s="99"/>
      <c r="AQ936" s="99"/>
      <c r="AR936" s="99"/>
      <c r="AS936" s="99"/>
      <c r="AT936" s="99"/>
      <c r="AU936" s="99"/>
      <c r="AV936" s="99"/>
      <c r="AW936" s="99"/>
      <c r="AX936" s="100"/>
      <c r="AY936" s="100"/>
      <c r="AZ936" s="101"/>
      <c r="BA936" s="102"/>
      <c r="BB936" s="95"/>
      <c r="BC936" s="95"/>
      <c r="BD936" s="41">
        <v>4</v>
      </c>
      <c r="BE936" s="52">
        <v>42</v>
      </c>
      <c r="BF936" s="103">
        <v>4221</v>
      </c>
      <c r="BG936" s="277"/>
    </row>
    <row r="937" spans="1:59" s="63" customFormat="1" ht="12.75" x14ac:dyDescent="0.2">
      <c r="A937" s="196">
        <v>4</v>
      </c>
      <c r="B937" s="197" t="s">
        <v>422</v>
      </c>
      <c r="C937" s="208">
        <v>42</v>
      </c>
      <c r="D937" s="209" t="s">
        <v>518</v>
      </c>
      <c r="E937" s="212">
        <v>4221</v>
      </c>
      <c r="F937" s="213" t="s">
        <v>546</v>
      </c>
      <c r="G937" s="231"/>
      <c r="H937" s="65"/>
      <c r="I937" s="222"/>
      <c r="J937" s="66"/>
      <c r="K937" s="66"/>
      <c r="L937" s="66"/>
      <c r="M937" s="64"/>
      <c r="N937" s="304"/>
      <c r="O937" s="305"/>
      <c r="P937" s="127"/>
      <c r="Q937" s="67"/>
      <c r="R937" s="67"/>
      <c r="S937" s="67"/>
      <c r="T937" s="67"/>
      <c r="U937" s="67"/>
      <c r="V937" s="67"/>
      <c r="W937" s="67"/>
      <c r="X937" s="67"/>
      <c r="Y937" s="68"/>
      <c r="Z937" s="68"/>
      <c r="AA937" s="68"/>
      <c r="AB937" s="67"/>
      <c r="AC937" s="67"/>
      <c r="AD937" s="67"/>
      <c r="AE937" s="67"/>
      <c r="AF937" s="67"/>
      <c r="AG937" s="67"/>
      <c r="AH937" s="67"/>
      <c r="AI937" s="67"/>
      <c r="AJ937" s="68"/>
      <c r="AK937" s="68"/>
      <c r="AL937" s="68"/>
      <c r="AM937" s="67"/>
      <c r="AN937" s="67"/>
      <c r="AO937" s="67"/>
      <c r="AP937" s="67"/>
      <c r="AQ937" s="67"/>
      <c r="AR937" s="67"/>
      <c r="AS937" s="67"/>
      <c r="AT937" s="67"/>
      <c r="AU937" s="67"/>
      <c r="AV937" s="67"/>
      <c r="AW937" s="67"/>
      <c r="AX937" s="68"/>
      <c r="AY937" s="68"/>
      <c r="AZ937" s="69"/>
      <c r="BA937" s="70"/>
      <c r="BB937" s="71"/>
      <c r="BC937" s="95"/>
      <c r="BD937" s="41">
        <v>4</v>
      </c>
      <c r="BE937" s="52">
        <v>42</v>
      </c>
      <c r="BF937" s="103">
        <v>4221</v>
      </c>
      <c r="BG937" s="275"/>
    </row>
    <row r="938" spans="1:59" s="63" customFormat="1" ht="12.75" x14ac:dyDescent="0.2">
      <c r="A938" s="196">
        <v>4</v>
      </c>
      <c r="B938" s="197" t="s">
        <v>422</v>
      </c>
      <c r="C938" s="208">
        <v>42</v>
      </c>
      <c r="D938" s="209" t="s">
        <v>518</v>
      </c>
      <c r="E938" s="212">
        <v>4221</v>
      </c>
      <c r="F938" s="213" t="s">
        <v>546</v>
      </c>
      <c r="G938" s="231" t="s">
        <v>729</v>
      </c>
      <c r="H938" s="72" t="s">
        <v>1233</v>
      </c>
      <c r="I938" s="223" t="s">
        <v>1247</v>
      </c>
      <c r="J938" s="73"/>
      <c r="K938" s="73"/>
      <c r="L938" s="73"/>
      <c r="M938" s="74"/>
      <c r="N938" s="247"/>
      <c r="O938" s="306"/>
      <c r="P938" s="105"/>
      <c r="Q938" s="75"/>
      <c r="R938" s="75"/>
      <c r="S938" s="75"/>
      <c r="T938" s="75"/>
      <c r="U938" s="75"/>
      <c r="V938" s="75"/>
      <c r="W938" s="75"/>
      <c r="X938" s="75"/>
      <c r="Y938" s="76" t="s">
        <v>1241</v>
      </c>
      <c r="Z938" s="77" t="s">
        <v>1241</v>
      </c>
      <c r="AA938" s="78">
        <f>AA$2542</f>
        <v>5000</v>
      </c>
      <c r="AB938" s="75"/>
      <c r="AC938" s="75"/>
      <c r="AD938" s="75"/>
      <c r="AE938" s="75"/>
      <c r="AF938" s="75"/>
      <c r="AG938" s="75"/>
      <c r="AH938" s="75"/>
      <c r="AI938" s="75"/>
      <c r="AJ938" s="76" t="s">
        <v>1241</v>
      </c>
      <c r="AK938" s="77" t="s">
        <v>1241</v>
      </c>
      <c r="AL938" s="78">
        <f>AL$2542</f>
        <v>0</v>
      </c>
      <c r="AM938" s="75"/>
      <c r="AN938" s="75"/>
      <c r="AO938" s="75"/>
      <c r="AP938" s="75"/>
      <c r="AQ938" s="75"/>
      <c r="AR938" s="75"/>
      <c r="AS938" s="75"/>
      <c r="AT938" s="75"/>
      <c r="AU938" s="75"/>
      <c r="AV938" s="75"/>
      <c r="AW938" s="76" t="s">
        <v>1241</v>
      </c>
      <c r="AX938" s="77" t="s">
        <v>1241</v>
      </c>
      <c r="AY938" s="78">
        <f>AY$2542</f>
        <v>250</v>
      </c>
      <c r="AZ938" s="79"/>
      <c r="BA938" s="80" t="str">
        <f>I938</f>
        <v>&gt; see 4711, Thermal insulation</v>
      </c>
      <c r="BB938" s="71"/>
      <c r="BC938" s="95"/>
      <c r="BD938" s="41">
        <v>4</v>
      </c>
      <c r="BE938" s="52">
        <v>42</v>
      </c>
      <c r="BF938" s="103">
        <v>4221</v>
      </c>
      <c r="BG938" s="276" t="s">
        <v>47</v>
      </c>
    </row>
    <row r="939" spans="1:59" s="63" customFormat="1" ht="12.75" x14ac:dyDescent="0.2">
      <c r="A939" s="196">
        <v>4</v>
      </c>
      <c r="B939" s="197" t="s">
        <v>422</v>
      </c>
      <c r="C939" s="208">
        <v>42</v>
      </c>
      <c r="D939" s="209" t="s">
        <v>518</v>
      </c>
      <c r="E939" s="212">
        <v>4221</v>
      </c>
      <c r="F939" s="213" t="s">
        <v>546</v>
      </c>
      <c r="G939" s="231"/>
      <c r="H939" s="65"/>
      <c r="I939" s="222"/>
      <c r="J939" s="66"/>
      <c r="K939" s="66"/>
      <c r="L939" s="66"/>
      <c r="M939" s="64"/>
      <c r="N939" s="304"/>
      <c r="O939" s="305"/>
      <c r="P939" s="127"/>
      <c r="Q939" s="67"/>
      <c r="R939" s="67"/>
      <c r="S939" s="67"/>
      <c r="T939" s="67"/>
      <c r="U939" s="67"/>
      <c r="V939" s="67"/>
      <c r="W939" s="67"/>
      <c r="X939" s="67"/>
      <c r="Y939" s="68"/>
      <c r="Z939" s="68"/>
      <c r="AA939" s="68"/>
      <c r="AB939" s="67"/>
      <c r="AC939" s="67"/>
      <c r="AD939" s="67"/>
      <c r="AE939" s="67"/>
      <c r="AF939" s="67"/>
      <c r="AG939" s="67"/>
      <c r="AH939" s="67"/>
      <c r="AI939" s="67"/>
      <c r="AJ939" s="68"/>
      <c r="AK939" s="68"/>
      <c r="AL939" s="68"/>
      <c r="AM939" s="67"/>
      <c r="AN939" s="67"/>
      <c r="AO939" s="67"/>
      <c r="AP939" s="67"/>
      <c r="AQ939" s="67"/>
      <c r="AR939" s="67"/>
      <c r="AS939" s="67"/>
      <c r="AT939" s="67"/>
      <c r="AU939" s="67"/>
      <c r="AV939" s="67"/>
      <c r="AW939" s="67"/>
      <c r="AX939" s="68"/>
      <c r="AY939" s="68"/>
      <c r="AZ939" s="69"/>
      <c r="BA939" s="70"/>
      <c r="BB939" s="71"/>
      <c r="BC939" s="95"/>
      <c r="BD939" s="41">
        <v>4</v>
      </c>
      <c r="BE939" s="52">
        <v>42</v>
      </c>
      <c r="BF939" s="103">
        <v>4221</v>
      </c>
      <c r="BG939" s="275"/>
    </row>
    <row r="940" spans="1:59" s="63" customFormat="1" ht="12.75" x14ac:dyDescent="0.2">
      <c r="A940" s="196">
        <v>4</v>
      </c>
      <c r="B940" s="197" t="s">
        <v>422</v>
      </c>
      <c r="C940" s="208">
        <v>42</v>
      </c>
      <c r="D940" s="209" t="s">
        <v>518</v>
      </c>
      <c r="E940" s="212">
        <v>4221</v>
      </c>
      <c r="F940" s="213" t="s">
        <v>546</v>
      </c>
      <c r="G940" s="232"/>
      <c r="H940" s="97"/>
      <c r="I940" s="224"/>
      <c r="J940" s="98"/>
      <c r="K940" s="98"/>
      <c r="L940" s="98"/>
      <c r="M940" s="96"/>
      <c r="N940" s="307"/>
      <c r="O940" s="246"/>
      <c r="P940" s="124"/>
      <c r="Q940" s="99"/>
      <c r="R940" s="99"/>
      <c r="S940" s="99"/>
      <c r="T940" s="99"/>
      <c r="U940" s="99"/>
      <c r="V940" s="99"/>
      <c r="W940" s="99"/>
      <c r="X940" s="99"/>
      <c r="Y940" s="100"/>
      <c r="Z940" s="100"/>
      <c r="AA940" s="100"/>
      <c r="AB940" s="99"/>
      <c r="AC940" s="99"/>
      <c r="AD940" s="99"/>
      <c r="AE940" s="99"/>
      <c r="AF940" s="99"/>
      <c r="AG940" s="99"/>
      <c r="AH940" s="99"/>
      <c r="AI940" s="99"/>
      <c r="AJ940" s="100"/>
      <c r="AK940" s="100"/>
      <c r="AL940" s="100"/>
      <c r="AM940" s="99"/>
      <c r="AN940" s="99"/>
      <c r="AO940" s="99"/>
      <c r="AP940" s="99"/>
      <c r="AQ940" s="99"/>
      <c r="AR940" s="99"/>
      <c r="AS940" s="99"/>
      <c r="AT940" s="99"/>
      <c r="AU940" s="99"/>
      <c r="AV940" s="99"/>
      <c r="AW940" s="99"/>
      <c r="AX940" s="100"/>
      <c r="AY940" s="100"/>
      <c r="AZ940" s="101"/>
      <c r="BA940" s="102"/>
      <c r="BB940" s="95"/>
      <c r="BC940" s="95"/>
      <c r="BD940" s="41">
        <v>4</v>
      </c>
      <c r="BE940" s="52">
        <v>42</v>
      </c>
      <c r="BF940" s="103">
        <v>4221</v>
      </c>
      <c r="BG940" s="277"/>
    </row>
    <row r="941" spans="1:59" s="135" customFormat="1" x14ac:dyDescent="0.25">
      <c r="A941" s="196">
        <v>4</v>
      </c>
      <c r="B941" s="197" t="s">
        <v>422</v>
      </c>
      <c r="C941" s="208">
        <v>42</v>
      </c>
      <c r="D941" s="209" t="s">
        <v>518</v>
      </c>
      <c r="E941" s="214">
        <v>4222</v>
      </c>
      <c r="F941" s="211" t="s">
        <v>567</v>
      </c>
      <c r="G941" s="230"/>
      <c r="H941" s="56"/>
      <c r="I941" s="221"/>
      <c r="J941" s="57"/>
      <c r="K941" s="57"/>
      <c r="L941" s="57"/>
      <c r="M941" s="55"/>
      <c r="N941" s="303"/>
      <c r="O941" s="245"/>
      <c r="P941" s="130"/>
      <c r="Q941" s="130"/>
      <c r="R941" s="130"/>
      <c r="S941" s="130"/>
      <c r="T941" s="130"/>
      <c r="U941" s="130"/>
      <c r="V941" s="130"/>
      <c r="W941" s="130"/>
      <c r="X941" s="130"/>
      <c r="Y941" s="59"/>
      <c r="Z941" s="123"/>
      <c r="AA941" s="123"/>
      <c r="AB941" s="130"/>
      <c r="AC941" s="130"/>
      <c r="AD941" s="130"/>
      <c r="AE941" s="130"/>
      <c r="AF941" s="130"/>
      <c r="AG941" s="130"/>
      <c r="AH941" s="130"/>
      <c r="AI941" s="130"/>
      <c r="AJ941" s="59"/>
      <c r="AK941" s="123"/>
      <c r="AL941" s="123"/>
      <c r="AM941" s="130"/>
      <c r="AN941" s="130"/>
      <c r="AO941" s="130"/>
      <c r="AP941" s="130"/>
      <c r="AQ941" s="130"/>
      <c r="AR941" s="130"/>
      <c r="AS941" s="130"/>
      <c r="AT941" s="130"/>
      <c r="AU941" s="130"/>
      <c r="AV941" s="130"/>
      <c r="AW941" s="58"/>
      <c r="AX941" s="123"/>
      <c r="AY941" s="59"/>
      <c r="AZ941" s="131"/>
      <c r="BA941" s="132"/>
      <c r="BB941" s="133"/>
      <c r="BC941" s="129"/>
      <c r="BD941" s="41">
        <v>4</v>
      </c>
      <c r="BE941" s="52">
        <v>42</v>
      </c>
      <c r="BF941" s="134">
        <v>4222</v>
      </c>
      <c r="BG941" s="274"/>
    </row>
    <row r="942" spans="1:59" s="63" customFormat="1" ht="12.75" x14ac:dyDescent="0.2">
      <c r="A942" s="196">
        <v>4</v>
      </c>
      <c r="B942" s="197" t="s">
        <v>422</v>
      </c>
      <c r="C942" s="208">
        <v>42</v>
      </c>
      <c r="D942" s="209" t="s">
        <v>518</v>
      </c>
      <c r="E942" s="214">
        <v>4222</v>
      </c>
      <c r="F942" s="211" t="s">
        <v>567</v>
      </c>
      <c r="G942" s="230"/>
      <c r="H942" s="56"/>
      <c r="I942" s="221"/>
      <c r="J942" s="57"/>
      <c r="K942" s="57"/>
      <c r="L942" s="57"/>
      <c r="M942" s="55"/>
      <c r="N942" s="303"/>
      <c r="O942" s="245"/>
      <c r="P942" s="122"/>
      <c r="Q942" s="58"/>
      <c r="R942" s="58"/>
      <c r="S942" s="58"/>
      <c r="T942" s="58"/>
      <c r="U942" s="58"/>
      <c r="V942" s="58"/>
      <c r="W942" s="58"/>
      <c r="X942" s="58"/>
      <c r="Y942" s="59"/>
      <c r="Z942" s="59"/>
      <c r="AA942" s="59"/>
      <c r="AB942" s="58"/>
      <c r="AC942" s="58"/>
      <c r="AD942" s="58"/>
      <c r="AE942" s="58"/>
      <c r="AF942" s="58"/>
      <c r="AG942" s="58"/>
      <c r="AH942" s="58"/>
      <c r="AI942" s="58"/>
      <c r="AJ942" s="59"/>
      <c r="AK942" s="59"/>
      <c r="AL942" s="59"/>
      <c r="AM942" s="58"/>
      <c r="AN942" s="58"/>
      <c r="AO942" s="58"/>
      <c r="AP942" s="58"/>
      <c r="AQ942" s="58"/>
      <c r="AR942" s="58"/>
      <c r="AS942" s="58"/>
      <c r="AT942" s="58"/>
      <c r="AU942" s="58"/>
      <c r="AV942" s="58"/>
      <c r="AW942" s="58"/>
      <c r="AX942" s="59"/>
      <c r="AY942" s="59"/>
      <c r="AZ942" s="60"/>
      <c r="BA942" s="61"/>
      <c r="BB942" s="54"/>
      <c r="BC942" s="54"/>
      <c r="BD942" s="41">
        <v>4</v>
      </c>
      <c r="BE942" s="52">
        <v>42</v>
      </c>
      <c r="BF942" s="134">
        <v>4222</v>
      </c>
      <c r="BG942" s="274"/>
    </row>
    <row r="943" spans="1:59" s="63" customFormat="1" ht="12.75" x14ac:dyDescent="0.2">
      <c r="A943" s="196">
        <v>4</v>
      </c>
      <c r="B943" s="197" t="s">
        <v>422</v>
      </c>
      <c r="C943" s="208">
        <v>42</v>
      </c>
      <c r="D943" s="209" t="s">
        <v>518</v>
      </c>
      <c r="E943" s="214">
        <v>4222</v>
      </c>
      <c r="F943" s="211" t="s">
        <v>567</v>
      </c>
      <c r="G943" s="231" t="s">
        <v>1192</v>
      </c>
      <c r="H943" s="65"/>
      <c r="I943" s="222"/>
      <c r="J943" s="66"/>
      <c r="K943" s="66"/>
      <c r="L943" s="66"/>
      <c r="M943" s="64"/>
      <c r="N943" s="308"/>
      <c r="O943" s="309"/>
      <c r="P943" s="127"/>
      <c r="Q943" s="67"/>
      <c r="R943" s="67"/>
      <c r="S943" s="67"/>
      <c r="T943" s="67"/>
      <c r="U943" s="67"/>
      <c r="V943" s="67"/>
      <c r="W943" s="67"/>
      <c r="X943" s="67"/>
      <c r="Y943" s="68"/>
      <c r="Z943" s="68"/>
      <c r="AA943" s="68"/>
      <c r="AB943" s="67"/>
      <c r="AC943" s="67"/>
      <c r="AD943" s="67"/>
      <c r="AE943" s="67"/>
      <c r="AF943" s="67"/>
      <c r="AG943" s="67"/>
      <c r="AH943" s="67"/>
      <c r="AI943" s="67"/>
      <c r="AJ943" s="68"/>
      <c r="AK943" s="68"/>
      <c r="AL943" s="68"/>
      <c r="AM943" s="67"/>
      <c r="AN943" s="67"/>
      <c r="AO943" s="67"/>
      <c r="AP943" s="67"/>
      <c r="AQ943" s="67"/>
      <c r="AR943" s="67"/>
      <c r="AS943" s="67"/>
      <c r="AT943" s="67"/>
      <c r="AU943" s="67"/>
      <c r="AV943" s="67"/>
      <c r="AW943" s="67"/>
      <c r="AX943" s="68"/>
      <c r="AY943" s="68"/>
      <c r="AZ943" s="69"/>
      <c r="BA943" s="70"/>
      <c r="BB943" s="71"/>
      <c r="BC943" s="54"/>
      <c r="BD943" s="41">
        <v>4</v>
      </c>
      <c r="BE943" s="52">
        <v>42</v>
      </c>
      <c r="BF943" s="134">
        <v>4222</v>
      </c>
      <c r="BG943" s="275"/>
    </row>
    <row r="944" spans="1:59" s="63" customFormat="1" ht="12.75" x14ac:dyDescent="0.2">
      <c r="A944" s="196">
        <v>4</v>
      </c>
      <c r="B944" s="197" t="s">
        <v>422</v>
      </c>
      <c r="C944" s="208">
        <v>42</v>
      </c>
      <c r="D944" s="209" t="s">
        <v>518</v>
      </c>
      <c r="E944" s="214">
        <v>4222</v>
      </c>
      <c r="F944" s="211" t="s">
        <v>567</v>
      </c>
      <c r="G944" s="231" t="s">
        <v>1192</v>
      </c>
      <c r="H944" s="72" t="s">
        <v>47</v>
      </c>
      <c r="I944" s="223"/>
      <c r="J944" s="73"/>
      <c r="K944" s="73"/>
      <c r="L944" s="73"/>
      <c r="M944" s="74"/>
      <c r="N944" s="247"/>
      <c r="O944" s="306"/>
      <c r="P944" s="105"/>
      <c r="Q944" s="75"/>
      <c r="R944" s="75"/>
      <c r="S944" s="75"/>
      <c r="T944" s="75"/>
      <c r="U944" s="75"/>
      <c r="V944" s="75"/>
      <c r="W944" s="75"/>
      <c r="X944" s="75"/>
      <c r="Y944" s="76">
        <f>IF(ISNUMBER(VLOOKUP(Y946,P$7:W$7,MATCH(Y946,P$7:W$7))),VLOOKUP(Y946,P$7:W$7,MATCH(Y946,P$7:W$7)),IF(N948=0,"No Data",IF(Y946&gt;0,"&lt;100",0)))</f>
        <v>25000</v>
      </c>
      <c r="Z944" s="77">
        <f>IF(ISNUMBER(VLOOKUP(Z948,P$7:W$7,MATCH(Z948,P$7:W$7))),VLOOKUP(Z948,P$7:W$7,MATCH(Z948,P$7:W$7)),IF(N948=0,"No Data",IF(Z948&gt;0,"&lt;100",0)))</f>
        <v>25000</v>
      </c>
      <c r="AA944" s="106">
        <f>IF(ISNUMBER(Z944),Z944,0)</f>
        <v>25000</v>
      </c>
      <c r="AB944" s="75"/>
      <c r="AC944" s="75"/>
      <c r="AD944" s="75"/>
      <c r="AE944" s="75"/>
      <c r="AF944" s="75"/>
      <c r="AG944" s="75"/>
      <c r="AH944" s="75"/>
      <c r="AI944" s="75"/>
      <c r="AJ944" s="76">
        <f>IF(ISNUMBER(VLOOKUP(AJ946,AB$7:AH$7,MATCH(AJ946,AB$7:AH$7))),VLOOKUP(AJ946,AB$7:AH$7,MATCH(AJ946,AB$7:AH$7)),IF(N948=0,"No Data",IF(AJ946&gt;0,"&lt;50",0)))</f>
        <v>0</v>
      </c>
      <c r="AK944" s="77">
        <f>IF(ISNUMBER(VLOOKUP(AK948,AB$7:AH$7,MATCH(AK948,AB$7:AH$7))),VLOOKUP(AK948,AB$7:AH$7,MATCH(AK948,AB$7:AH$7)),IF(N948=0,"No Data",IF(AK948&gt;0,"&lt;50",0)))</f>
        <v>0</v>
      </c>
      <c r="AL944" s="106">
        <f>IF(ISNUMBER(AK944),AK944,0)</f>
        <v>0</v>
      </c>
      <c r="AM944" s="75"/>
      <c r="AN944" s="75"/>
      <c r="AO944" s="75"/>
      <c r="AP944" s="75"/>
      <c r="AQ944" s="75"/>
      <c r="AR944" s="75"/>
      <c r="AS944" s="75"/>
      <c r="AT944" s="75"/>
      <c r="AU944" s="75"/>
      <c r="AV944" s="75"/>
      <c r="AW944" s="76">
        <f>IF(ISNUMBER(VLOOKUP(AW946,AM$7:AU$7,MATCH(AW946,AM$7:AU$7))),VLOOKUP(AW946,AM$7:AU$7,MATCH(AW946,AM$7:AU$7)),IF(N948=0,"No Data",IF(AW946&gt;0,"&lt;10",0)))</f>
        <v>100</v>
      </c>
      <c r="AX944" s="77">
        <f>IF(ISNUMBER(VLOOKUP(AX948,AM$7:AU$7,MATCH(AX948,AM$7:AU$7))),VLOOKUP(AX948,AM$7:AU$7,MATCH(AX948,AM$7:AU$7)),IF(N948=0,"No Data",IF(AX948&gt;0,"&lt;10",0)))</f>
        <v>100</v>
      </c>
      <c r="AY944" s="106">
        <f>IF(ISNUMBER(AX944),AX944,0)</f>
        <v>100</v>
      </c>
      <c r="AZ944" s="79"/>
      <c r="BA944" s="80"/>
      <c r="BB944" s="71"/>
      <c r="BC944" s="54"/>
      <c r="BD944" s="41">
        <v>4</v>
      </c>
      <c r="BE944" s="52">
        <v>42</v>
      </c>
      <c r="BF944" s="134">
        <v>4222</v>
      </c>
      <c r="BG944" s="276" t="s">
        <v>47</v>
      </c>
    </row>
    <row r="945" spans="1:59" s="63" customFormat="1" ht="12.75" x14ac:dyDescent="0.2">
      <c r="A945" s="196">
        <v>4</v>
      </c>
      <c r="B945" s="197" t="s">
        <v>422</v>
      </c>
      <c r="C945" s="208">
        <v>42</v>
      </c>
      <c r="D945" s="209" t="s">
        <v>518</v>
      </c>
      <c r="E945" s="214">
        <v>4222</v>
      </c>
      <c r="F945" s="211" t="s">
        <v>567</v>
      </c>
      <c r="G945" s="231" t="s">
        <v>1192</v>
      </c>
      <c r="H945" s="81" t="s">
        <v>48</v>
      </c>
      <c r="I945" s="223"/>
      <c r="J945" s="73"/>
      <c r="K945" s="73"/>
      <c r="L945" s="73"/>
      <c r="M945" s="74"/>
      <c r="N945" s="247"/>
      <c r="O945" s="306"/>
      <c r="P945" s="105"/>
      <c r="Q945" s="75"/>
      <c r="R945" s="75"/>
      <c r="S945" s="75"/>
      <c r="T945" s="75"/>
      <c r="U945" s="75"/>
      <c r="V945" s="75"/>
      <c r="W945" s="75"/>
      <c r="X945" s="75"/>
      <c r="Y945" s="82">
        <f>MIN(X949:X950)</f>
        <v>25000</v>
      </c>
      <c r="Z945" s="83"/>
      <c r="AA945" s="83"/>
      <c r="AB945" s="75"/>
      <c r="AC945" s="75"/>
      <c r="AD945" s="75"/>
      <c r="AE945" s="75"/>
      <c r="AF945" s="75"/>
      <c r="AG945" s="75"/>
      <c r="AH945" s="75"/>
      <c r="AI945" s="75"/>
      <c r="AJ945" s="82">
        <f>MIN(AI949:AI950)</f>
        <v>0</v>
      </c>
      <c r="AK945" s="83"/>
      <c r="AL945" s="83"/>
      <c r="AM945" s="75"/>
      <c r="AN945" s="75"/>
      <c r="AO945" s="75"/>
      <c r="AP945" s="75"/>
      <c r="AQ945" s="75"/>
      <c r="AR945" s="75"/>
      <c r="AS945" s="75"/>
      <c r="AT945" s="75"/>
      <c r="AU945" s="75"/>
      <c r="AV945" s="75"/>
      <c r="AW945" s="82">
        <f>MIN(AV949:AV950)</f>
        <v>100</v>
      </c>
      <c r="AX945" s="83"/>
      <c r="AY945" s="83"/>
      <c r="AZ945" s="79"/>
      <c r="BA945" s="80"/>
      <c r="BB945" s="71"/>
      <c r="BC945" s="54"/>
      <c r="BD945" s="41">
        <v>4</v>
      </c>
      <c r="BE945" s="52">
        <v>42</v>
      </c>
      <c r="BF945" s="134">
        <v>4222</v>
      </c>
      <c r="BG945" s="278" t="s">
        <v>48</v>
      </c>
    </row>
    <row r="946" spans="1:59" s="63" customFormat="1" ht="12.75" x14ac:dyDescent="0.2">
      <c r="A946" s="196">
        <v>4</v>
      </c>
      <c r="B946" s="197" t="s">
        <v>422</v>
      </c>
      <c r="C946" s="208">
        <v>42</v>
      </c>
      <c r="D946" s="209" t="s">
        <v>518</v>
      </c>
      <c r="E946" s="214">
        <v>4222</v>
      </c>
      <c r="F946" s="211" t="s">
        <v>567</v>
      </c>
      <c r="G946" s="231" t="s">
        <v>1192</v>
      </c>
      <c r="H946" s="81" t="s">
        <v>49</v>
      </c>
      <c r="I946" s="223"/>
      <c r="J946" s="73"/>
      <c r="K946" s="73"/>
      <c r="L946" s="73"/>
      <c r="M946" s="74"/>
      <c r="N946" s="247"/>
      <c r="O946" s="306"/>
      <c r="P946" s="105"/>
      <c r="Q946" s="75"/>
      <c r="R946" s="75"/>
      <c r="S946" s="75"/>
      <c r="T946" s="75"/>
      <c r="U946" s="75"/>
      <c r="V946" s="75"/>
      <c r="W946" s="75"/>
      <c r="X946" s="75"/>
      <c r="Y946" s="84">
        <f>IF(ISNUMBER(AVERAGE(X949:X950)),AVERAGE(X949:X950),0)</f>
        <v>25000</v>
      </c>
      <c r="Z946" s="83"/>
      <c r="AA946" s="83"/>
      <c r="AB946" s="75"/>
      <c r="AC946" s="75"/>
      <c r="AD946" s="75"/>
      <c r="AE946" s="75"/>
      <c r="AF946" s="75"/>
      <c r="AG946" s="75"/>
      <c r="AH946" s="75"/>
      <c r="AI946" s="75"/>
      <c r="AJ946" s="84">
        <f>IF(ISNUMBER(AVERAGE(AI949:AI950)),AVERAGE(AI949:AI950),0)</f>
        <v>0</v>
      </c>
      <c r="AK946" s="83"/>
      <c r="AL946" s="83"/>
      <c r="AM946" s="75"/>
      <c r="AN946" s="75"/>
      <c r="AO946" s="75"/>
      <c r="AP946" s="75"/>
      <c r="AQ946" s="75"/>
      <c r="AR946" s="75"/>
      <c r="AS946" s="75"/>
      <c r="AT946" s="75"/>
      <c r="AU946" s="75"/>
      <c r="AV946" s="75"/>
      <c r="AW946" s="84">
        <f>IF(ISNUMBER(AVERAGE(AV949:AV950)),AVERAGE(AV949:AV950),0)</f>
        <v>100</v>
      </c>
      <c r="AX946" s="83"/>
      <c r="AY946" s="83"/>
      <c r="AZ946" s="79"/>
      <c r="BA946" s="80"/>
      <c r="BB946" s="71"/>
      <c r="BC946" s="54"/>
      <c r="BD946" s="41">
        <v>4</v>
      </c>
      <c r="BE946" s="52">
        <v>42</v>
      </c>
      <c r="BF946" s="134">
        <v>4222</v>
      </c>
      <c r="BG946" s="278" t="s">
        <v>49</v>
      </c>
    </row>
    <row r="947" spans="1:59" s="63" customFormat="1" ht="12.75" x14ac:dyDescent="0.2">
      <c r="A947" s="196">
        <v>4</v>
      </c>
      <c r="B947" s="197" t="s">
        <v>422</v>
      </c>
      <c r="C947" s="208">
        <v>42</v>
      </c>
      <c r="D947" s="209" t="s">
        <v>518</v>
      </c>
      <c r="E947" s="214">
        <v>4222</v>
      </c>
      <c r="F947" s="211" t="s">
        <v>567</v>
      </c>
      <c r="G947" s="231" t="s">
        <v>1192</v>
      </c>
      <c r="H947" s="81" t="s">
        <v>50</v>
      </c>
      <c r="I947" s="223"/>
      <c r="J947" s="73"/>
      <c r="K947" s="73"/>
      <c r="L947" s="73"/>
      <c r="M947" s="74"/>
      <c r="N947" s="247"/>
      <c r="O947" s="306"/>
      <c r="P947" s="105"/>
      <c r="Q947" s="75"/>
      <c r="R947" s="75"/>
      <c r="S947" s="75"/>
      <c r="T947" s="75"/>
      <c r="U947" s="75"/>
      <c r="V947" s="75"/>
      <c r="W947" s="75"/>
      <c r="X947" s="75"/>
      <c r="Y947" s="84">
        <f>MAX(X949:X950)</f>
        <v>25000</v>
      </c>
      <c r="Z947" s="83"/>
      <c r="AA947" s="83"/>
      <c r="AB947" s="75"/>
      <c r="AC947" s="75"/>
      <c r="AD947" s="75"/>
      <c r="AE947" s="75"/>
      <c r="AF947" s="75"/>
      <c r="AG947" s="75"/>
      <c r="AH947" s="75"/>
      <c r="AI947" s="75"/>
      <c r="AJ947" s="84">
        <f>MAX(AI949:AI950)</f>
        <v>0</v>
      </c>
      <c r="AK947" s="83"/>
      <c r="AL947" s="83"/>
      <c r="AM947" s="75"/>
      <c r="AN947" s="75"/>
      <c r="AO947" s="75"/>
      <c r="AP947" s="75"/>
      <c r="AQ947" s="75"/>
      <c r="AR947" s="75"/>
      <c r="AS947" s="75"/>
      <c r="AT947" s="75"/>
      <c r="AU947" s="75"/>
      <c r="AV947" s="75"/>
      <c r="AW947" s="84">
        <f>MAX(AV949:AV950)</f>
        <v>100</v>
      </c>
      <c r="AX947" s="83"/>
      <c r="AY947" s="83"/>
      <c r="AZ947" s="79"/>
      <c r="BA947" s="80"/>
      <c r="BB947" s="71"/>
      <c r="BC947" s="54"/>
      <c r="BD947" s="41">
        <v>4</v>
      </c>
      <c r="BE947" s="52">
        <v>42</v>
      </c>
      <c r="BF947" s="134">
        <v>4222</v>
      </c>
      <c r="BG947" s="278" t="s">
        <v>50</v>
      </c>
    </row>
    <row r="948" spans="1:59" s="63" customFormat="1" ht="12.75" x14ac:dyDescent="0.2">
      <c r="A948" s="196">
        <v>4</v>
      </c>
      <c r="B948" s="197" t="s">
        <v>422</v>
      </c>
      <c r="C948" s="208">
        <v>42</v>
      </c>
      <c r="D948" s="209" t="s">
        <v>518</v>
      </c>
      <c r="E948" s="214">
        <v>4222</v>
      </c>
      <c r="F948" s="211" t="s">
        <v>567</v>
      </c>
      <c r="G948" s="231" t="s">
        <v>1192</v>
      </c>
      <c r="H948" s="85" t="s">
        <v>51</v>
      </c>
      <c r="I948" s="223"/>
      <c r="J948" s="73"/>
      <c r="K948" s="73"/>
      <c r="L948" s="73"/>
      <c r="M948" s="74"/>
      <c r="N948" s="248">
        <f>SUM(N949:N950)</f>
        <v>1</v>
      </c>
      <c r="O948" s="293">
        <f>SUM(O949:O950)</f>
        <v>1</v>
      </c>
      <c r="P948" s="292"/>
      <c r="Q948" s="87"/>
      <c r="R948" s="87"/>
      <c r="S948" s="87"/>
      <c r="T948" s="87"/>
      <c r="U948" s="87"/>
      <c r="V948" s="87"/>
      <c r="W948" s="87"/>
      <c r="X948" s="87"/>
      <c r="Y948" s="88"/>
      <c r="Z948" s="86">
        <f>SUM(Z949:Z950)</f>
        <v>25000</v>
      </c>
      <c r="AA948" s="88"/>
      <c r="AB948" s="87"/>
      <c r="AC948" s="87"/>
      <c r="AD948" s="87"/>
      <c r="AE948" s="87"/>
      <c r="AF948" s="87"/>
      <c r="AG948" s="87"/>
      <c r="AH948" s="87"/>
      <c r="AI948" s="87"/>
      <c r="AJ948" s="88"/>
      <c r="AK948" s="86">
        <f>SUM(AK949:AK950)</f>
        <v>0</v>
      </c>
      <c r="AL948" s="88"/>
      <c r="AM948" s="87"/>
      <c r="AN948" s="87"/>
      <c r="AO948" s="87"/>
      <c r="AP948" s="87"/>
      <c r="AQ948" s="87"/>
      <c r="AR948" s="87"/>
      <c r="AS948" s="87"/>
      <c r="AT948" s="87"/>
      <c r="AU948" s="87"/>
      <c r="AV948" s="87"/>
      <c r="AW948" s="112"/>
      <c r="AX948" s="86">
        <f>SUM(AX949:AX950)</f>
        <v>100</v>
      </c>
      <c r="AY948" s="88"/>
      <c r="AZ948" s="79"/>
      <c r="BA948" s="80"/>
      <c r="BB948" s="71"/>
      <c r="BC948" s="54"/>
      <c r="BD948" s="41">
        <v>4</v>
      </c>
      <c r="BE948" s="52">
        <v>42</v>
      </c>
      <c r="BF948" s="134">
        <v>4222</v>
      </c>
      <c r="BG948" s="279" t="s">
        <v>51</v>
      </c>
    </row>
    <row r="949" spans="1:59" s="63" customFormat="1" ht="12.75" x14ac:dyDescent="0.2">
      <c r="A949" s="196">
        <v>4</v>
      </c>
      <c r="B949" s="197" t="s">
        <v>422</v>
      </c>
      <c r="C949" s="208">
        <v>42</v>
      </c>
      <c r="D949" s="209" t="s">
        <v>518</v>
      </c>
      <c r="E949" s="214">
        <v>4222</v>
      </c>
      <c r="F949" s="211" t="s">
        <v>567</v>
      </c>
      <c r="G949" s="231" t="s">
        <v>1192</v>
      </c>
      <c r="H949" s="89" t="s">
        <v>52</v>
      </c>
      <c r="I949" s="90" t="s">
        <v>516</v>
      </c>
      <c r="J949" s="90" t="s">
        <v>568</v>
      </c>
      <c r="K949" s="90" t="s">
        <v>73</v>
      </c>
      <c r="L949" s="90" t="s">
        <v>69</v>
      </c>
      <c r="M949" s="91"/>
      <c r="N949" s="312">
        <v>1</v>
      </c>
      <c r="O949" s="313">
        <f>N949/N948</f>
        <v>1</v>
      </c>
      <c r="P949" s="104"/>
      <c r="Q949" s="92"/>
      <c r="R949" s="92"/>
      <c r="S949" s="92"/>
      <c r="T949" s="92"/>
      <c r="U949" s="92"/>
      <c r="V949" s="92"/>
      <c r="W949" s="92">
        <v>1</v>
      </c>
      <c r="X949" s="109">
        <f>P949*P$7+Q949*Q$7+R949*R$7+S949*S$7+T949*T$7+U949*U$7+V949*V$7+W949*W$7</f>
        <v>25000</v>
      </c>
      <c r="Y949" s="83"/>
      <c r="Z949" s="110">
        <f>X949*$O949</f>
        <v>25000</v>
      </c>
      <c r="AA949" s="111"/>
      <c r="AB949" s="92"/>
      <c r="AC949" s="92"/>
      <c r="AD949" s="92"/>
      <c r="AE949" s="92"/>
      <c r="AF949" s="92"/>
      <c r="AG949" s="92"/>
      <c r="AH949" s="92"/>
      <c r="AI949" s="109">
        <f>AB949*AB$7+AC949*AC$7+AD949*AD$7+AE949*AE$7+AF949*AF$7+AG949*AG$7+AH949*AH$7</f>
        <v>0</v>
      </c>
      <c r="AJ949" s="83"/>
      <c r="AK949" s="110">
        <f>AI949*$O949</f>
        <v>0</v>
      </c>
      <c r="AL949" s="111"/>
      <c r="AM949" s="92"/>
      <c r="AN949" s="92"/>
      <c r="AO949" s="92"/>
      <c r="AP949" s="92">
        <v>1</v>
      </c>
      <c r="AQ949" s="92"/>
      <c r="AR949" s="92"/>
      <c r="AS949" s="92"/>
      <c r="AT949" s="92"/>
      <c r="AU949" s="92"/>
      <c r="AV949" s="109">
        <f>AM949*AM$7+AN949*AN$7+AO949*AO$7+AP949*AP$7+AQ949*AQ$7+AR949*AR$7+AS949*AS$7+AT949*AT$7+AU949*AU$7</f>
        <v>100</v>
      </c>
      <c r="AW949" s="75"/>
      <c r="AX949" s="110">
        <f>AV949*$O949</f>
        <v>100</v>
      </c>
      <c r="AY949" s="111"/>
      <c r="AZ949" s="93"/>
      <c r="BA949" s="94" t="s">
        <v>131</v>
      </c>
      <c r="BB949" s="71"/>
      <c r="BC949" s="54"/>
      <c r="BD949" s="41">
        <v>4</v>
      </c>
      <c r="BE949" s="52">
        <v>42</v>
      </c>
      <c r="BF949" s="134">
        <v>4222</v>
      </c>
      <c r="BG949" s="280" t="s">
        <v>52</v>
      </c>
    </row>
    <row r="950" spans="1:59" s="63" customFormat="1" ht="12.75" x14ac:dyDescent="0.2">
      <c r="A950" s="196">
        <v>4</v>
      </c>
      <c r="B950" s="197" t="s">
        <v>422</v>
      </c>
      <c r="C950" s="208">
        <v>42</v>
      </c>
      <c r="D950" s="209" t="s">
        <v>518</v>
      </c>
      <c r="E950" s="214">
        <v>4222</v>
      </c>
      <c r="F950" s="211" t="s">
        <v>567</v>
      </c>
      <c r="G950" s="231" t="s">
        <v>1192</v>
      </c>
      <c r="H950" s="65"/>
      <c r="I950" s="222"/>
      <c r="J950" s="66"/>
      <c r="K950" s="66"/>
      <c r="L950" s="66"/>
      <c r="M950" s="64"/>
      <c r="N950" s="304"/>
      <c r="O950" s="305"/>
      <c r="P950" s="127"/>
      <c r="Q950" s="67"/>
      <c r="R950" s="67"/>
      <c r="S950" s="67"/>
      <c r="T950" s="67"/>
      <c r="U950" s="67"/>
      <c r="V950" s="67"/>
      <c r="W950" s="67"/>
      <c r="X950" s="67"/>
      <c r="Y950" s="68"/>
      <c r="Z950" s="68"/>
      <c r="AA950" s="68"/>
      <c r="AB950" s="67"/>
      <c r="AC950" s="67"/>
      <c r="AD950" s="67"/>
      <c r="AE950" s="67"/>
      <c r="AF950" s="67"/>
      <c r="AG950" s="67"/>
      <c r="AH950" s="67"/>
      <c r="AI950" s="67"/>
      <c r="AJ950" s="68"/>
      <c r="AK950" s="68"/>
      <c r="AL950" s="68"/>
      <c r="AM950" s="67"/>
      <c r="AN950" s="67"/>
      <c r="AO950" s="67"/>
      <c r="AP950" s="67"/>
      <c r="AQ950" s="67"/>
      <c r="AR950" s="67"/>
      <c r="AS950" s="67"/>
      <c r="AT950" s="67"/>
      <c r="AU950" s="67"/>
      <c r="AV950" s="67"/>
      <c r="AW950" s="67"/>
      <c r="AX950" s="68"/>
      <c r="AY950" s="68"/>
      <c r="AZ950" s="69"/>
      <c r="BA950" s="70"/>
      <c r="BB950" s="71"/>
      <c r="BC950" s="54"/>
      <c r="BD950" s="41">
        <v>4</v>
      </c>
      <c r="BE950" s="52">
        <v>42</v>
      </c>
      <c r="BF950" s="134">
        <v>4222</v>
      </c>
      <c r="BG950" s="275"/>
    </row>
    <row r="951" spans="1:59" s="63" customFormat="1" ht="12.75" x14ac:dyDescent="0.2">
      <c r="A951" s="196">
        <v>4</v>
      </c>
      <c r="B951" s="197" t="s">
        <v>422</v>
      </c>
      <c r="C951" s="208">
        <v>42</v>
      </c>
      <c r="D951" s="209" t="s">
        <v>518</v>
      </c>
      <c r="E951" s="214">
        <v>4222</v>
      </c>
      <c r="F951" s="211" t="s">
        <v>567</v>
      </c>
      <c r="G951" s="230"/>
      <c r="H951" s="56"/>
      <c r="I951" s="221"/>
      <c r="J951" s="57"/>
      <c r="K951" s="57"/>
      <c r="L951" s="57"/>
      <c r="M951" s="55"/>
      <c r="N951" s="303"/>
      <c r="O951" s="245"/>
      <c r="P951" s="122"/>
      <c r="Q951" s="58"/>
      <c r="R951" s="58"/>
      <c r="S951" s="58"/>
      <c r="T951" s="58"/>
      <c r="U951" s="58"/>
      <c r="V951" s="58"/>
      <c r="W951" s="58"/>
      <c r="X951" s="58"/>
      <c r="Y951" s="59"/>
      <c r="Z951" s="59"/>
      <c r="AA951" s="59"/>
      <c r="AB951" s="58"/>
      <c r="AC951" s="58"/>
      <c r="AD951" s="58"/>
      <c r="AE951" s="58"/>
      <c r="AF951" s="58"/>
      <c r="AG951" s="58"/>
      <c r="AH951" s="58"/>
      <c r="AI951" s="58"/>
      <c r="AJ951" s="59"/>
      <c r="AK951" s="59"/>
      <c r="AL951" s="59"/>
      <c r="AM951" s="58"/>
      <c r="AN951" s="58"/>
      <c r="AO951" s="58"/>
      <c r="AP951" s="58"/>
      <c r="AQ951" s="58"/>
      <c r="AR951" s="58"/>
      <c r="AS951" s="58"/>
      <c r="AT951" s="58"/>
      <c r="AU951" s="58"/>
      <c r="AV951" s="58"/>
      <c r="AW951" s="58"/>
      <c r="AX951" s="59"/>
      <c r="AY951" s="59"/>
      <c r="AZ951" s="60"/>
      <c r="BA951" s="61"/>
      <c r="BB951" s="54"/>
      <c r="BC951" s="54"/>
      <c r="BD951" s="41">
        <v>4</v>
      </c>
      <c r="BE951" s="52">
        <v>42</v>
      </c>
      <c r="BF951" s="134">
        <v>4222</v>
      </c>
      <c r="BG951" s="274"/>
    </row>
    <row r="952" spans="1:59" s="63" customFormat="1" ht="12.75" x14ac:dyDescent="0.2">
      <c r="A952" s="196">
        <v>4</v>
      </c>
      <c r="B952" s="197" t="s">
        <v>422</v>
      </c>
      <c r="C952" s="208">
        <v>42</v>
      </c>
      <c r="D952" s="209" t="s">
        <v>518</v>
      </c>
      <c r="E952" s="214">
        <v>4222</v>
      </c>
      <c r="F952" s="211" t="s">
        <v>567</v>
      </c>
      <c r="G952" s="231"/>
      <c r="H952" s="65"/>
      <c r="I952" s="222"/>
      <c r="J952" s="66"/>
      <c r="K952" s="66"/>
      <c r="L952" s="66"/>
      <c r="M952" s="64"/>
      <c r="N952" s="304"/>
      <c r="O952" s="305"/>
      <c r="P952" s="127"/>
      <c r="Q952" s="67"/>
      <c r="R952" s="67"/>
      <c r="S952" s="67"/>
      <c r="T952" s="67"/>
      <c r="U952" s="67"/>
      <c r="V952" s="67"/>
      <c r="W952" s="67"/>
      <c r="X952" s="67"/>
      <c r="Y952" s="68"/>
      <c r="Z952" s="68"/>
      <c r="AA952" s="68"/>
      <c r="AB952" s="67"/>
      <c r="AC952" s="67"/>
      <c r="AD952" s="67"/>
      <c r="AE952" s="67"/>
      <c r="AF952" s="67"/>
      <c r="AG952" s="67"/>
      <c r="AH952" s="67"/>
      <c r="AI952" s="67"/>
      <c r="AJ952" s="68"/>
      <c r="AK952" s="68"/>
      <c r="AL952" s="68"/>
      <c r="AM952" s="67"/>
      <c r="AN952" s="67"/>
      <c r="AO952" s="67"/>
      <c r="AP952" s="67"/>
      <c r="AQ952" s="67"/>
      <c r="AR952" s="67"/>
      <c r="AS952" s="67"/>
      <c r="AT952" s="67"/>
      <c r="AU952" s="67"/>
      <c r="AV952" s="67"/>
      <c r="AW952" s="67"/>
      <c r="AX952" s="68"/>
      <c r="AY952" s="68"/>
      <c r="AZ952" s="69"/>
      <c r="BA952" s="70"/>
      <c r="BB952" s="71"/>
      <c r="BC952" s="54"/>
      <c r="BD952" s="41">
        <v>4</v>
      </c>
      <c r="BE952" s="52">
        <v>42</v>
      </c>
      <c r="BF952" s="134">
        <v>4222</v>
      </c>
      <c r="BG952" s="275"/>
    </row>
    <row r="953" spans="1:59" s="63" customFormat="1" ht="12.75" x14ac:dyDescent="0.2">
      <c r="A953" s="196">
        <v>4</v>
      </c>
      <c r="B953" s="197" t="s">
        <v>422</v>
      </c>
      <c r="C953" s="208">
        <v>42</v>
      </c>
      <c r="D953" s="209" t="s">
        <v>518</v>
      </c>
      <c r="E953" s="214">
        <v>4222</v>
      </c>
      <c r="F953" s="211" t="s">
        <v>567</v>
      </c>
      <c r="G953" s="231" t="s">
        <v>577</v>
      </c>
      <c r="H953" s="72" t="s">
        <v>1233</v>
      </c>
      <c r="I953" s="223" t="s">
        <v>1261</v>
      </c>
      <c r="J953" s="73"/>
      <c r="K953" s="73"/>
      <c r="L953" s="73"/>
      <c r="M953" s="74"/>
      <c r="N953" s="247"/>
      <c r="O953" s="306"/>
      <c r="P953" s="105"/>
      <c r="Q953" s="75"/>
      <c r="R953" s="75"/>
      <c r="S953" s="75"/>
      <c r="T953" s="75"/>
      <c r="U953" s="75"/>
      <c r="V953" s="75"/>
      <c r="W953" s="75"/>
      <c r="X953" s="75"/>
      <c r="Y953" s="76" t="s">
        <v>1241</v>
      </c>
      <c r="Z953" s="77" t="s">
        <v>1241</v>
      </c>
      <c r="AA953" s="78">
        <f>AA$819</f>
        <v>10000</v>
      </c>
      <c r="AB953" s="75"/>
      <c r="AC953" s="75"/>
      <c r="AD953" s="75"/>
      <c r="AE953" s="75"/>
      <c r="AF953" s="75"/>
      <c r="AG953" s="75"/>
      <c r="AH953" s="75"/>
      <c r="AI953" s="75"/>
      <c r="AJ953" s="76" t="s">
        <v>1241</v>
      </c>
      <c r="AK953" s="77" t="s">
        <v>1241</v>
      </c>
      <c r="AL953" s="78">
        <f>AL$819</f>
        <v>0</v>
      </c>
      <c r="AM953" s="75"/>
      <c r="AN953" s="75"/>
      <c r="AO953" s="75"/>
      <c r="AP953" s="75"/>
      <c r="AQ953" s="75"/>
      <c r="AR953" s="75"/>
      <c r="AS953" s="75"/>
      <c r="AT953" s="75"/>
      <c r="AU953" s="75"/>
      <c r="AV953" s="75"/>
      <c r="AW953" s="76" t="s">
        <v>1241</v>
      </c>
      <c r="AX953" s="77" t="s">
        <v>1241</v>
      </c>
      <c r="AY953" s="78">
        <f>AY$819</f>
        <v>50</v>
      </c>
      <c r="AZ953" s="79"/>
      <c r="BA953" s="80" t="str">
        <f>I953</f>
        <v>&gt; see 4161, Building wraps, underlays and DPCs</v>
      </c>
      <c r="BB953" s="71"/>
      <c r="BC953" s="54"/>
      <c r="BD953" s="41">
        <v>4</v>
      </c>
      <c r="BE953" s="52">
        <v>42</v>
      </c>
      <c r="BF953" s="134">
        <v>4222</v>
      </c>
      <c r="BG953" s="276" t="s">
        <v>47</v>
      </c>
    </row>
    <row r="954" spans="1:59" s="63" customFormat="1" ht="12.75" x14ac:dyDescent="0.2">
      <c r="A954" s="196">
        <v>4</v>
      </c>
      <c r="B954" s="197" t="s">
        <v>422</v>
      </c>
      <c r="C954" s="208">
        <v>42</v>
      </c>
      <c r="D954" s="209" t="s">
        <v>518</v>
      </c>
      <c r="E954" s="214">
        <v>4222</v>
      </c>
      <c r="F954" s="211" t="s">
        <v>567</v>
      </c>
      <c r="G954" s="231"/>
      <c r="H954" s="65"/>
      <c r="I954" s="222"/>
      <c r="J954" s="66"/>
      <c r="K954" s="66"/>
      <c r="L954" s="66"/>
      <c r="M954" s="64"/>
      <c r="N954" s="304"/>
      <c r="O954" s="305"/>
      <c r="P954" s="127"/>
      <c r="Q954" s="67"/>
      <c r="R954" s="67"/>
      <c r="S954" s="67"/>
      <c r="T954" s="67"/>
      <c r="U954" s="67"/>
      <c r="V954" s="67"/>
      <c r="W954" s="67"/>
      <c r="X954" s="67"/>
      <c r="Y954" s="68"/>
      <c r="Z954" s="68"/>
      <c r="AA954" s="68"/>
      <c r="AB954" s="67"/>
      <c r="AC954" s="67"/>
      <c r="AD954" s="67"/>
      <c r="AE954" s="67"/>
      <c r="AF954" s="67"/>
      <c r="AG954" s="67"/>
      <c r="AH954" s="67"/>
      <c r="AI954" s="67"/>
      <c r="AJ954" s="68"/>
      <c r="AK954" s="68"/>
      <c r="AL954" s="68"/>
      <c r="AM954" s="67"/>
      <c r="AN954" s="67"/>
      <c r="AO954" s="67"/>
      <c r="AP954" s="67"/>
      <c r="AQ954" s="67"/>
      <c r="AR954" s="67"/>
      <c r="AS954" s="67"/>
      <c r="AT954" s="67"/>
      <c r="AU954" s="67"/>
      <c r="AV954" s="67"/>
      <c r="AW954" s="67"/>
      <c r="AX954" s="68"/>
      <c r="AY954" s="68"/>
      <c r="AZ954" s="69"/>
      <c r="BA954" s="70"/>
      <c r="BB954" s="71"/>
      <c r="BC954" s="54"/>
      <c r="BD954" s="41">
        <v>4</v>
      </c>
      <c r="BE954" s="52">
        <v>42</v>
      </c>
      <c r="BF954" s="134">
        <v>4222</v>
      </c>
      <c r="BG954" s="275"/>
    </row>
    <row r="955" spans="1:59" s="63" customFormat="1" ht="12.75" x14ac:dyDescent="0.2">
      <c r="A955" s="196">
        <v>4</v>
      </c>
      <c r="B955" s="197" t="s">
        <v>422</v>
      </c>
      <c r="C955" s="208">
        <v>42</v>
      </c>
      <c r="D955" s="209" t="s">
        <v>518</v>
      </c>
      <c r="E955" s="214">
        <v>4222</v>
      </c>
      <c r="F955" s="211" t="s">
        <v>567</v>
      </c>
      <c r="G955" s="230"/>
      <c r="H955" s="56"/>
      <c r="I955" s="221"/>
      <c r="J955" s="57"/>
      <c r="K955" s="57"/>
      <c r="L955" s="57"/>
      <c r="M955" s="55"/>
      <c r="N955" s="303"/>
      <c r="O955" s="245"/>
      <c r="P955" s="122"/>
      <c r="Q955" s="58"/>
      <c r="R955" s="58"/>
      <c r="S955" s="58"/>
      <c r="T955" s="58"/>
      <c r="U955" s="58"/>
      <c r="V955" s="58"/>
      <c r="W955" s="58"/>
      <c r="X955" s="58"/>
      <c r="Y955" s="59"/>
      <c r="Z955" s="59"/>
      <c r="AA955" s="59"/>
      <c r="AB955" s="58"/>
      <c r="AC955" s="58"/>
      <c r="AD955" s="58"/>
      <c r="AE955" s="58"/>
      <c r="AF955" s="58"/>
      <c r="AG955" s="58"/>
      <c r="AH955" s="58"/>
      <c r="AI955" s="58"/>
      <c r="AJ955" s="59"/>
      <c r="AK955" s="59"/>
      <c r="AL955" s="59"/>
      <c r="AM955" s="58"/>
      <c r="AN955" s="58"/>
      <c r="AO955" s="58"/>
      <c r="AP955" s="58"/>
      <c r="AQ955" s="58"/>
      <c r="AR955" s="58"/>
      <c r="AS955" s="58"/>
      <c r="AT955" s="58"/>
      <c r="AU955" s="58"/>
      <c r="AV955" s="58"/>
      <c r="AW955" s="58"/>
      <c r="AX955" s="59"/>
      <c r="AY955" s="59"/>
      <c r="AZ955" s="60"/>
      <c r="BA955" s="61"/>
      <c r="BB955" s="54"/>
      <c r="BC955" s="54"/>
      <c r="BD955" s="41">
        <v>4</v>
      </c>
      <c r="BE955" s="52">
        <v>42</v>
      </c>
      <c r="BF955" s="134">
        <v>4222</v>
      </c>
      <c r="BG955" s="274"/>
    </row>
    <row r="956" spans="1:59" s="63" customFormat="1" ht="12.75" x14ac:dyDescent="0.2">
      <c r="A956" s="196">
        <v>4</v>
      </c>
      <c r="B956" s="197" t="s">
        <v>422</v>
      </c>
      <c r="C956" s="208">
        <v>42</v>
      </c>
      <c r="D956" s="209" t="s">
        <v>518</v>
      </c>
      <c r="E956" s="214">
        <v>4222</v>
      </c>
      <c r="F956" s="211" t="s">
        <v>567</v>
      </c>
      <c r="G956" s="231"/>
      <c r="H956" s="65"/>
      <c r="I956" s="222"/>
      <c r="J956" s="66"/>
      <c r="K956" s="66"/>
      <c r="L956" s="66"/>
      <c r="M956" s="64"/>
      <c r="N956" s="304"/>
      <c r="O956" s="305"/>
      <c r="P956" s="127"/>
      <c r="Q956" s="67"/>
      <c r="R956" s="67"/>
      <c r="S956" s="67"/>
      <c r="T956" s="67"/>
      <c r="U956" s="67"/>
      <c r="V956" s="67"/>
      <c r="W956" s="67"/>
      <c r="X956" s="67"/>
      <c r="Y956" s="68"/>
      <c r="Z956" s="68"/>
      <c r="AA956" s="68"/>
      <c r="AB956" s="67"/>
      <c r="AC956" s="67"/>
      <c r="AD956" s="67"/>
      <c r="AE956" s="67"/>
      <c r="AF956" s="67"/>
      <c r="AG956" s="67"/>
      <c r="AH956" s="67"/>
      <c r="AI956" s="67"/>
      <c r="AJ956" s="68"/>
      <c r="AK956" s="68"/>
      <c r="AL956" s="68"/>
      <c r="AM956" s="67"/>
      <c r="AN956" s="67"/>
      <c r="AO956" s="67"/>
      <c r="AP956" s="67"/>
      <c r="AQ956" s="67"/>
      <c r="AR956" s="67"/>
      <c r="AS956" s="67"/>
      <c r="AT956" s="67"/>
      <c r="AU956" s="67"/>
      <c r="AV956" s="67"/>
      <c r="AW956" s="67"/>
      <c r="AX956" s="68"/>
      <c r="AY956" s="68"/>
      <c r="AZ956" s="69"/>
      <c r="BA956" s="70"/>
      <c r="BB956" s="71"/>
      <c r="BC956" s="54"/>
      <c r="BD956" s="41">
        <v>4</v>
      </c>
      <c r="BE956" s="52">
        <v>42</v>
      </c>
      <c r="BF956" s="134">
        <v>4222</v>
      </c>
      <c r="BG956" s="275"/>
    </row>
    <row r="957" spans="1:59" s="63" customFormat="1" ht="12.75" x14ac:dyDescent="0.2">
      <c r="A957" s="196">
        <v>4</v>
      </c>
      <c r="B957" s="197" t="s">
        <v>422</v>
      </c>
      <c r="C957" s="208">
        <v>42</v>
      </c>
      <c r="D957" s="209" t="s">
        <v>518</v>
      </c>
      <c r="E957" s="214">
        <v>4222</v>
      </c>
      <c r="F957" s="211" t="s">
        <v>567</v>
      </c>
      <c r="G957" s="231" t="s">
        <v>729</v>
      </c>
      <c r="H957" s="72" t="s">
        <v>1233</v>
      </c>
      <c r="I957" s="223" t="s">
        <v>1247</v>
      </c>
      <c r="J957" s="73"/>
      <c r="K957" s="73"/>
      <c r="L957" s="73"/>
      <c r="M957" s="74"/>
      <c r="N957" s="247"/>
      <c r="O957" s="306"/>
      <c r="P957" s="105"/>
      <c r="Q957" s="75"/>
      <c r="R957" s="75"/>
      <c r="S957" s="75"/>
      <c r="T957" s="75"/>
      <c r="U957" s="75"/>
      <c r="V957" s="75"/>
      <c r="W957" s="75"/>
      <c r="X957" s="75"/>
      <c r="Y957" s="76" t="s">
        <v>1241</v>
      </c>
      <c r="Z957" s="77" t="s">
        <v>1241</v>
      </c>
      <c r="AA957" s="78">
        <f>AA$2542</f>
        <v>5000</v>
      </c>
      <c r="AB957" s="75"/>
      <c r="AC957" s="75"/>
      <c r="AD957" s="75"/>
      <c r="AE957" s="75"/>
      <c r="AF957" s="75"/>
      <c r="AG957" s="75"/>
      <c r="AH957" s="75"/>
      <c r="AI957" s="75"/>
      <c r="AJ957" s="76" t="s">
        <v>1241</v>
      </c>
      <c r="AK957" s="77" t="s">
        <v>1241</v>
      </c>
      <c r="AL957" s="78">
        <f>AL$2542</f>
        <v>0</v>
      </c>
      <c r="AM957" s="75"/>
      <c r="AN957" s="75"/>
      <c r="AO957" s="75"/>
      <c r="AP957" s="75"/>
      <c r="AQ957" s="75"/>
      <c r="AR957" s="75"/>
      <c r="AS957" s="75"/>
      <c r="AT957" s="75"/>
      <c r="AU957" s="75"/>
      <c r="AV957" s="75"/>
      <c r="AW957" s="76" t="s">
        <v>1241</v>
      </c>
      <c r="AX957" s="77" t="s">
        <v>1241</v>
      </c>
      <c r="AY957" s="78">
        <f>AY$2542</f>
        <v>250</v>
      </c>
      <c r="AZ957" s="79"/>
      <c r="BA957" s="80" t="str">
        <f>I957</f>
        <v>&gt; see 4711, Thermal insulation</v>
      </c>
      <c r="BB957" s="71"/>
      <c r="BC957" s="54"/>
      <c r="BD957" s="41">
        <v>4</v>
      </c>
      <c r="BE957" s="52">
        <v>42</v>
      </c>
      <c r="BF957" s="134">
        <v>4222</v>
      </c>
      <c r="BG957" s="276" t="s">
        <v>47</v>
      </c>
    </row>
    <row r="958" spans="1:59" s="63" customFormat="1" ht="12.75" x14ac:dyDescent="0.2">
      <c r="A958" s="196">
        <v>4</v>
      </c>
      <c r="B958" s="197" t="s">
        <v>422</v>
      </c>
      <c r="C958" s="208">
        <v>42</v>
      </c>
      <c r="D958" s="209" t="s">
        <v>518</v>
      </c>
      <c r="E958" s="214">
        <v>4222</v>
      </c>
      <c r="F958" s="211" t="s">
        <v>567</v>
      </c>
      <c r="G958" s="231"/>
      <c r="H958" s="65"/>
      <c r="I958" s="222"/>
      <c r="J958" s="66"/>
      <c r="K958" s="66"/>
      <c r="L958" s="66"/>
      <c r="M958" s="64"/>
      <c r="N958" s="304"/>
      <c r="O958" s="305"/>
      <c r="P958" s="127"/>
      <c r="Q958" s="67"/>
      <c r="R958" s="67"/>
      <c r="S958" s="67"/>
      <c r="T958" s="67"/>
      <c r="U958" s="67"/>
      <c r="V958" s="67"/>
      <c r="W958" s="67"/>
      <c r="X958" s="67"/>
      <c r="Y958" s="68"/>
      <c r="Z958" s="68"/>
      <c r="AA958" s="68"/>
      <c r="AB958" s="67"/>
      <c r="AC958" s="67"/>
      <c r="AD958" s="67"/>
      <c r="AE958" s="67"/>
      <c r="AF958" s="67"/>
      <c r="AG958" s="67"/>
      <c r="AH958" s="67"/>
      <c r="AI958" s="67"/>
      <c r="AJ958" s="68"/>
      <c r="AK958" s="68"/>
      <c r="AL958" s="68"/>
      <c r="AM958" s="67"/>
      <c r="AN958" s="67"/>
      <c r="AO958" s="67"/>
      <c r="AP958" s="67"/>
      <c r="AQ958" s="67"/>
      <c r="AR958" s="67"/>
      <c r="AS958" s="67"/>
      <c r="AT958" s="67"/>
      <c r="AU958" s="67"/>
      <c r="AV958" s="67"/>
      <c r="AW958" s="67"/>
      <c r="AX958" s="68"/>
      <c r="AY958" s="68"/>
      <c r="AZ958" s="69"/>
      <c r="BA958" s="70"/>
      <c r="BB958" s="71"/>
      <c r="BC958" s="54"/>
      <c r="BD958" s="41">
        <v>4</v>
      </c>
      <c r="BE958" s="52">
        <v>42</v>
      </c>
      <c r="BF958" s="134">
        <v>4222</v>
      </c>
      <c r="BG958" s="275"/>
    </row>
    <row r="959" spans="1:59" s="63" customFormat="1" ht="12.75" x14ac:dyDescent="0.2">
      <c r="A959" s="196">
        <v>4</v>
      </c>
      <c r="B959" s="197" t="s">
        <v>422</v>
      </c>
      <c r="C959" s="208">
        <v>42</v>
      </c>
      <c r="D959" s="209" t="s">
        <v>518</v>
      </c>
      <c r="E959" s="214">
        <v>4222</v>
      </c>
      <c r="F959" s="211" t="s">
        <v>567</v>
      </c>
      <c r="G959" s="230"/>
      <c r="H959" s="56"/>
      <c r="I959" s="221"/>
      <c r="J959" s="57"/>
      <c r="K959" s="57"/>
      <c r="L959" s="57"/>
      <c r="M959" s="55"/>
      <c r="N959" s="303"/>
      <c r="O959" s="245"/>
      <c r="P959" s="122"/>
      <c r="Q959" s="58"/>
      <c r="R959" s="58"/>
      <c r="S959" s="58"/>
      <c r="T959" s="58"/>
      <c r="U959" s="58"/>
      <c r="V959" s="58"/>
      <c r="W959" s="58"/>
      <c r="X959" s="58"/>
      <c r="Y959" s="59"/>
      <c r="Z959" s="59"/>
      <c r="AA959" s="59"/>
      <c r="AB959" s="58"/>
      <c r="AC959" s="58"/>
      <c r="AD959" s="58"/>
      <c r="AE959" s="58"/>
      <c r="AF959" s="58"/>
      <c r="AG959" s="58"/>
      <c r="AH959" s="58"/>
      <c r="AI959" s="58"/>
      <c r="AJ959" s="59"/>
      <c r="AK959" s="59"/>
      <c r="AL959" s="59"/>
      <c r="AM959" s="58"/>
      <c r="AN959" s="58"/>
      <c r="AO959" s="58"/>
      <c r="AP959" s="58"/>
      <c r="AQ959" s="58"/>
      <c r="AR959" s="58"/>
      <c r="AS959" s="58"/>
      <c r="AT959" s="58"/>
      <c r="AU959" s="58"/>
      <c r="AV959" s="58"/>
      <c r="AW959" s="58"/>
      <c r="AX959" s="59"/>
      <c r="AY959" s="59"/>
      <c r="AZ959" s="60"/>
      <c r="BA959" s="61"/>
      <c r="BB959" s="54"/>
      <c r="BC959" s="54"/>
      <c r="BD959" s="41">
        <v>4</v>
      </c>
      <c r="BE959" s="52">
        <v>42</v>
      </c>
      <c r="BF959" s="134">
        <v>4222</v>
      </c>
      <c r="BG959" s="274"/>
    </row>
    <row r="960" spans="1:59" x14ac:dyDescent="0.25">
      <c r="A960" s="196">
        <v>4</v>
      </c>
      <c r="B960" s="197" t="s">
        <v>422</v>
      </c>
      <c r="C960" s="208">
        <v>42</v>
      </c>
      <c r="D960" s="209" t="s">
        <v>518</v>
      </c>
      <c r="E960" s="212">
        <v>4223</v>
      </c>
      <c r="F960" s="213" t="s">
        <v>569</v>
      </c>
      <c r="G960" s="234"/>
      <c r="H960" s="138"/>
      <c r="I960" s="224"/>
      <c r="J960" s="98"/>
      <c r="K960" s="98"/>
      <c r="L960" s="98"/>
      <c r="M960" s="137"/>
      <c r="N960" s="322"/>
      <c r="O960" s="323"/>
      <c r="P960" s="139"/>
      <c r="Q960" s="139"/>
      <c r="R960" s="139"/>
      <c r="S960" s="139"/>
      <c r="T960" s="139"/>
      <c r="U960" s="139"/>
      <c r="V960" s="139"/>
      <c r="W960" s="139"/>
      <c r="X960" s="139"/>
      <c r="Y960" s="100"/>
      <c r="Z960" s="125"/>
      <c r="AA960" s="125"/>
      <c r="AB960" s="139"/>
      <c r="AC960" s="139"/>
      <c r="AD960" s="139"/>
      <c r="AE960" s="139"/>
      <c r="AF960" s="139"/>
      <c r="AG960" s="139"/>
      <c r="AH960" s="139"/>
      <c r="AI960" s="139"/>
      <c r="AJ960" s="100"/>
      <c r="AK960" s="125"/>
      <c r="AL960" s="125"/>
      <c r="AM960" s="139"/>
      <c r="AN960" s="139"/>
      <c r="AO960" s="139"/>
      <c r="AP960" s="139"/>
      <c r="AQ960" s="139"/>
      <c r="AR960" s="139"/>
      <c r="AS960" s="139"/>
      <c r="AT960" s="139"/>
      <c r="AU960" s="139"/>
      <c r="AV960" s="139"/>
      <c r="AW960" s="99"/>
      <c r="AX960" s="125"/>
      <c r="AY960" s="100"/>
      <c r="AZ960" s="140"/>
      <c r="BA960" s="141"/>
      <c r="BB960" s="136"/>
      <c r="BC960" s="136"/>
      <c r="BD960" s="41">
        <v>4</v>
      </c>
      <c r="BE960" s="52">
        <v>42</v>
      </c>
      <c r="BF960" s="103">
        <v>4223</v>
      </c>
      <c r="BG960" s="283"/>
    </row>
    <row r="961" spans="1:59" s="63" customFormat="1" ht="12.75" x14ac:dyDescent="0.2">
      <c r="A961" s="196">
        <v>4</v>
      </c>
      <c r="B961" s="197" t="s">
        <v>422</v>
      </c>
      <c r="C961" s="208">
        <v>42</v>
      </c>
      <c r="D961" s="209" t="s">
        <v>518</v>
      </c>
      <c r="E961" s="212">
        <v>4223</v>
      </c>
      <c r="F961" s="213" t="s">
        <v>569</v>
      </c>
      <c r="G961" s="232"/>
      <c r="H961" s="97"/>
      <c r="I961" s="224"/>
      <c r="J961" s="98"/>
      <c r="K961" s="98"/>
      <c r="L961" s="98"/>
      <c r="M961" s="96"/>
      <c r="N961" s="307"/>
      <c r="O961" s="246"/>
      <c r="P961" s="124"/>
      <c r="Q961" s="99"/>
      <c r="R961" s="99"/>
      <c r="S961" s="99"/>
      <c r="T961" s="99"/>
      <c r="U961" s="99"/>
      <c r="V961" s="99"/>
      <c r="W961" s="99"/>
      <c r="X961" s="99"/>
      <c r="Y961" s="100"/>
      <c r="Z961" s="100"/>
      <c r="AA961" s="100"/>
      <c r="AB961" s="99"/>
      <c r="AC961" s="99"/>
      <c r="AD961" s="99"/>
      <c r="AE961" s="99"/>
      <c r="AF961" s="99"/>
      <c r="AG961" s="99"/>
      <c r="AH961" s="99"/>
      <c r="AI961" s="99"/>
      <c r="AJ961" s="100"/>
      <c r="AK961" s="100"/>
      <c r="AL961" s="100"/>
      <c r="AM961" s="99"/>
      <c r="AN961" s="99"/>
      <c r="AO961" s="99"/>
      <c r="AP961" s="99"/>
      <c r="AQ961" s="99"/>
      <c r="AR961" s="99"/>
      <c r="AS961" s="99"/>
      <c r="AT961" s="99"/>
      <c r="AU961" s="99"/>
      <c r="AV961" s="99"/>
      <c r="AW961" s="99"/>
      <c r="AX961" s="100"/>
      <c r="AY961" s="100"/>
      <c r="AZ961" s="101"/>
      <c r="BA961" s="102"/>
      <c r="BB961" s="95"/>
      <c r="BC961" s="95"/>
      <c r="BD961" s="41">
        <v>4</v>
      </c>
      <c r="BE961" s="52">
        <v>42</v>
      </c>
      <c r="BF961" s="103">
        <v>4223</v>
      </c>
      <c r="BG961" s="277"/>
    </row>
    <row r="962" spans="1:59" s="63" customFormat="1" ht="12.75" x14ac:dyDescent="0.2">
      <c r="A962" s="196">
        <v>4</v>
      </c>
      <c r="B962" s="197" t="s">
        <v>422</v>
      </c>
      <c r="C962" s="208">
        <v>42</v>
      </c>
      <c r="D962" s="209" t="s">
        <v>518</v>
      </c>
      <c r="E962" s="212">
        <v>4223</v>
      </c>
      <c r="F962" s="213" t="s">
        <v>569</v>
      </c>
      <c r="G962" s="231" t="s">
        <v>360</v>
      </c>
      <c r="H962" s="65"/>
      <c r="I962" s="222"/>
      <c r="J962" s="66"/>
      <c r="K962" s="66"/>
      <c r="L962" s="66"/>
      <c r="M962" s="64"/>
      <c r="N962" s="304"/>
      <c r="O962" s="305"/>
      <c r="P962" s="127"/>
      <c r="Q962" s="67"/>
      <c r="R962" s="67"/>
      <c r="S962" s="67"/>
      <c r="T962" s="67"/>
      <c r="U962" s="67"/>
      <c r="V962" s="67"/>
      <c r="W962" s="67"/>
      <c r="X962" s="67"/>
      <c r="Y962" s="68"/>
      <c r="Z962" s="68"/>
      <c r="AA962" s="68"/>
      <c r="AB962" s="67"/>
      <c r="AC962" s="67"/>
      <c r="AD962" s="67"/>
      <c r="AE962" s="67"/>
      <c r="AF962" s="67"/>
      <c r="AG962" s="67"/>
      <c r="AH962" s="67"/>
      <c r="AI962" s="67"/>
      <c r="AJ962" s="68"/>
      <c r="AK962" s="68"/>
      <c r="AL962" s="68"/>
      <c r="AM962" s="67"/>
      <c r="AN962" s="67"/>
      <c r="AO962" s="67"/>
      <c r="AP962" s="67"/>
      <c r="AQ962" s="67"/>
      <c r="AR962" s="67"/>
      <c r="AS962" s="67"/>
      <c r="AT962" s="67"/>
      <c r="AU962" s="67"/>
      <c r="AV962" s="67"/>
      <c r="AW962" s="67"/>
      <c r="AX962" s="68"/>
      <c r="AY962" s="68"/>
      <c r="AZ962" s="69"/>
      <c r="BA962" s="70"/>
      <c r="BB962" s="71"/>
      <c r="BC962" s="95"/>
      <c r="BD962" s="41">
        <v>4</v>
      </c>
      <c r="BE962" s="52">
        <v>42</v>
      </c>
      <c r="BF962" s="103">
        <v>4223</v>
      </c>
      <c r="BG962" s="275"/>
    </row>
    <row r="963" spans="1:59" s="63" customFormat="1" ht="12.75" x14ac:dyDescent="0.2">
      <c r="A963" s="196">
        <v>4</v>
      </c>
      <c r="B963" s="197" t="s">
        <v>422</v>
      </c>
      <c r="C963" s="208">
        <v>42</v>
      </c>
      <c r="D963" s="209" t="s">
        <v>518</v>
      </c>
      <c r="E963" s="212">
        <v>4223</v>
      </c>
      <c r="F963" s="213" t="s">
        <v>569</v>
      </c>
      <c r="G963" s="231" t="s">
        <v>360</v>
      </c>
      <c r="H963" s="72" t="s">
        <v>47</v>
      </c>
      <c r="I963" s="223"/>
      <c r="J963" s="73"/>
      <c r="K963" s="73"/>
      <c r="L963" s="73"/>
      <c r="M963" s="74"/>
      <c r="N963" s="247"/>
      <c r="O963" s="306"/>
      <c r="P963" s="105"/>
      <c r="Q963" s="75"/>
      <c r="R963" s="75"/>
      <c r="S963" s="75"/>
      <c r="T963" s="75"/>
      <c r="U963" s="75"/>
      <c r="V963" s="75"/>
      <c r="W963" s="75"/>
      <c r="X963" s="75"/>
      <c r="Y963" s="76">
        <f>IF(ISNUMBER(VLOOKUP(Y965,P$7:W$7,MATCH(Y965,P$7:W$7))),VLOOKUP(Y965,P$7:W$7,MATCH(Y965,P$7:W$7)),IF(N967=0,"No Data",IF(Y965&gt;0,"&lt;100",0)))</f>
        <v>10000</v>
      </c>
      <c r="Z963" s="77">
        <f>IF(ISNUMBER(VLOOKUP(Z967,P$7:W$7,MATCH(Z967,P$7:W$7))),VLOOKUP(Z967,P$7:W$7,MATCH(Z967,P$7:W$7)),IF(N967=0,"No Data",IF(Z967&gt;0,"&lt;100",0)))</f>
        <v>10000</v>
      </c>
      <c r="AA963" s="106">
        <f>IF(ISNUMBER(Z963),Z963,0)</f>
        <v>10000</v>
      </c>
      <c r="AB963" s="75"/>
      <c r="AC963" s="75"/>
      <c r="AD963" s="75"/>
      <c r="AE963" s="75"/>
      <c r="AF963" s="75"/>
      <c r="AG963" s="75"/>
      <c r="AH963" s="75"/>
      <c r="AI963" s="75"/>
      <c r="AJ963" s="76">
        <f>IF(ISNUMBER(VLOOKUP(AJ965,AB$7:AH$7,MATCH(AJ965,AB$7:AH$7))),VLOOKUP(AJ965,AB$7:AH$7,MATCH(AJ965,AB$7:AH$7)),IF(N967=0,"No Data",IF(AJ965&gt;0,"&lt;50",0)))</f>
        <v>0</v>
      </c>
      <c r="AK963" s="77">
        <f>IF(ISNUMBER(VLOOKUP(AK967,AB$7:AH$7,MATCH(AK967,AB$7:AH$7))),VLOOKUP(AK967,AB$7:AH$7,MATCH(AK967,AB$7:AH$7)),IF(N967=0,"No Data",IF(AK967&gt;0,"&lt;50",0)))</f>
        <v>0</v>
      </c>
      <c r="AL963" s="106">
        <f>IF(ISNUMBER(AK963),AK963,0)</f>
        <v>0</v>
      </c>
      <c r="AM963" s="75"/>
      <c r="AN963" s="75"/>
      <c r="AO963" s="75"/>
      <c r="AP963" s="75"/>
      <c r="AQ963" s="75"/>
      <c r="AR963" s="75"/>
      <c r="AS963" s="75"/>
      <c r="AT963" s="75"/>
      <c r="AU963" s="75"/>
      <c r="AV963" s="75"/>
      <c r="AW963" s="76">
        <f>IF(ISNUMBER(VLOOKUP(AW965,AM$7:AU$7,MATCH(AW965,AM$7:AU$7))),VLOOKUP(AW965,AM$7:AU$7,MATCH(AW965,AM$7:AU$7)),IF(N967=0,"No Data",IF(AW965&gt;0,"&lt;10",0)))</f>
        <v>500</v>
      </c>
      <c r="AX963" s="77">
        <f>IF(ISNUMBER(VLOOKUP(AX967,AM$7:AU$7,MATCH(AX967,AM$7:AU$7))),VLOOKUP(AX967,AM$7:AU$7,MATCH(AX967,AM$7:AU$7)),IF(N967=0,"No Data",IF(AX967&gt;0,"&lt;10",0)))</f>
        <v>250</v>
      </c>
      <c r="AY963" s="106">
        <f>IF(ISNUMBER(AX963),AX963,0)</f>
        <v>250</v>
      </c>
      <c r="AZ963" s="79"/>
      <c r="BA963" s="80"/>
      <c r="BB963" s="71"/>
      <c r="BC963" s="95"/>
      <c r="BD963" s="41">
        <v>4</v>
      </c>
      <c r="BE963" s="52">
        <v>42</v>
      </c>
      <c r="BF963" s="103">
        <v>4223</v>
      </c>
      <c r="BG963" s="276" t="s">
        <v>47</v>
      </c>
    </row>
    <row r="964" spans="1:59" s="63" customFormat="1" ht="12.75" x14ac:dyDescent="0.2">
      <c r="A964" s="196">
        <v>4</v>
      </c>
      <c r="B964" s="197" t="s">
        <v>422</v>
      </c>
      <c r="C964" s="208">
        <v>42</v>
      </c>
      <c r="D964" s="209" t="s">
        <v>518</v>
      </c>
      <c r="E964" s="212">
        <v>4223</v>
      </c>
      <c r="F964" s="213" t="s">
        <v>569</v>
      </c>
      <c r="G964" s="231" t="s">
        <v>360</v>
      </c>
      <c r="H964" s="81" t="s">
        <v>48</v>
      </c>
      <c r="I964" s="223"/>
      <c r="J964" s="73"/>
      <c r="K964" s="73"/>
      <c r="L964" s="73"/>
      <c r="M964" s="74"/>
      <c r="N964" s="247"/>
      <c r="O964" s="306"/>
      <c r="P964" s="105"/>
      <c r="Q964" s="75"/>
      <c r="R964" s="75"/>
      <c r="S964" s="75"/>
      <c r="T964" s="75"/>
      <c r="U964" s="75"/>
      <c r="V964" s="75"/>
      <c r="W964" s="75"/>
      <c r="X964" s="75"/>
      <c r="Y964" s="82">
        <f>MIN(X968:X974)</f>
        <v>0</v>
      </c>
      <c r="Z964" s="83"/>
      <c r="AA964" s="83"/>
      <c r="AB964" s="75"/>
      <c r="AC964" s="75"/>
      <c r="AD964" s="75"/>
      <c r="AE964" s="75"/>
      <c r="AF964" s="75"/>
      <c r="AG964" s="75"/>
      <c r="AH964" s="75"/>
      <c r="AI964" s="75"/>
      <c r="AJ964" s="82">
        <f>MIN(AI968:AI974)</f>
        <v>0</v>
      </c>
      <c r="AK964" s="83"/>
      <c r="AL964" s="83"/>
      <c r="AM964" s="75"/>
      <c r="AN964" s="75"/>
      <c r="AO964" s="75"/>
      <c r="AP964" s="75"/>
      <c r="AQ964" s="75"/>
      <c r="AR964" s="75"/>
      <c r="AS964" s="75"/>
      <c r="AT964" s="75"/>
      <c r="AU964" s="75"/>
      <c r="AV964" s="75"/>
      <c r="AW964" s="82">
        <f>MIN(AV968:AV974)</f>
        <v>100</v>
      </c>
      <c r="AX964" s="83"/>
      <c r="AY964" s="83"/>
      <c r="AZ964" s="79"/>
      <c r="BA964" s="80"/>
      <c r="BB964" s="71"/>
      <c r="BC964" s="95"/>
      <c r="BD964" s="41">
        <v>4</v>
      </c>
      <c r="BE964" s="52">
        <v>42</v>
      </c>
      <c r="BF964" s="103">
        <v>4223</v>
      </c>
      <c r="BG964" s="278" t="s">
        <v>48</v>
      </c>
    </row>
    <row r="965" spans="1:59" s="63" customFormat="1" ht="12.75" x14ac:dyDescent="0.2">
      <c r="A965" s="196">
        <v>4</v>
      </c>
      <c r="B965" s="197" t="s">
        <v>422</v>
      </c>
      <c r="C965" s="208">
        <v>42</v>
      </c>
      <c r="D965" s="209" t="s">
        <v>518</v>
      </c>
      <c r="E965" s="212">
        <v>4223</v>
      </c>
      <c r="F965" s="213" t="s">
        <v>569</v>
      </c>
      <c r="G965" s="231" t="s">
        <v>360</v>
      </c>
      <c r="H965" s="81" t="s">
        <v>49</v>
      </c>
      <c r="I965" s="223"/>
      <c r="J965" s="73"/>
      <c r="K965" s="73"/>
      <c r="L965" s="73"/>
      <c r="M965" s="74"/>
      <c r="N965" s="247"/>
      <c r="O965" s="306"/>
      <c r="P965" s="105"/>
      <c r="Q965" s="75"/>
      <c r="R965" s="75"/>
      <c r="S965" s="75"/>
      <c r="T965" s="75"/>
      <c r="U965" s="75"/>
      <c r="V965" s="75"/>
      <c r="W965" s="75"/>
      <c r="X965" s="75"/>
      <c r="Y965" s="84">
        <f>IF(ISNUMBER(AVERAGE(X968:X974)),AVERAGE(X968:X974),0)</f>
        <v>17871.428571428572</v>
      </c>
      <c r="Z965" s="83"/>
      <c r="AA965" s="83"/>
      <c r="AB965" s="75"/>
      <c r="AC965" s="75"/>
      <c r="AD965" s="75"/>
      <c r="AE965" s="75"/>
      <c r="AF965" s="75"/>
      <c r="AG965" s="75"/>
      <c r="AH965" s="75"/>
      <c r="AI965" s="75"/>
      <c r="AJ965" s="84">
        <f>IF(ISNUMBER(AVERAGE(AI968:AI974)),AVERAGE(AI968:AI974),0)</f>
        <v>0</v>
      </c>
      <c r="AK965" s="83"/>
      <c r="AL965" s="83"/>
      <c r="AM965" s="75"/>
      <c r="AN965" s="75"/>
      <c r="AO965" s="75"/>
      <c r="AP965" s="75"/>
      <c r="AQ965" s="75"/>
      <c r="AR965" s="75"/>
      <c r="AS965" s="75"/>
      <c r="AT965" s="75"/>
      <c r="AU965" s="75"/>
      <c r="AV965" s="75"/>
      <c r="AW965" s="84">
        <f>IF(ISNUMBER(AVERAGE(AV968:AV974)),AVERAGE(AV968:AV974),0)</f>
        <v>500</v>
      </c>
      <c r="AX965" s="83"/>
      <c r="AY965" s="83"/>
      <c r="AZ965" s="79"/>
      <c r="BA965" s="80"/>
      <c r="BB965" s="71"/>
      <c r="BC965" s="95"/>
      <c r="BD965" s="41">
        <v>4</v>
      </c>
      <c r="BE965" s="52">
        <v>42</v>
      </c>
      <c r="BF965" s="103">
        <v>4223</v>
      </c>
      <c r="BG965" s="278" t="s">
        <v>49</v>
      </c>
    </row>
    <row r="966" spans="1:59" s="63" customFormat="1" ht="12.75" x14ac:dyDescent="0.2">
      <c r="A966" s="196">
        <v>4</v>
      </c>
      <c r="B966" s="197" t="s">
        <v>422</v>
      </c>
      <c r="C966" s="208">
        <v>42</v>
      </c>
      <c r="D966" s="209" t="s">
        <v>518</v>
      </c>
      <c r="E966" s="212">
        <v>4223</v>
      </c>
      <c r="F966" s="213" t="s">
        <v>569</v>
      </c>
      <c r="G966" s="231" t="s">
        <v>360</v>
      </c>
      <c r="H966" s="81" t="s">
        <v>50</v>
      </c>
      <c r="I966" s="223"/>
      <c r="J966" s="73"/>
      <c r="K966" s="73"/>
      <c r="L966" s="73"/>
      <c r="M966" s="74"/>
      <c r="N966" s="247"/>
      <c r="O966" s="306"/>
      <c r="P966" s="105"/>
      <c r="Q966" s="75"/>
      <c r="R966" s="75"/>
      <c r="S966" s="75"/>
      <c r="T966" s="75"/>
      <c r="U966" s="75"/>
      <c r="V966" s="75"/>
      <c r="W966" s="75"/>
      <c r="X966" s="75"/>
      <c r="Y966" s="84">
        <f>MAX(X968:X974)</f>
        <v>25000</v>
      </c>
      <c r="Z966" s="83"/>
      <c r="AA966" s="83"/>
      <c r="AB966" s="75"/>
      <c r="AC966" s="75"/>
      <c r="AD966" s="75"/>
      <c r="AE966" s="75"/>
      <c r="AF966" s="75"/>
      <c r="AG966" s="75"/>
      <c r="AH966" s="75"/>
      <c r="AI966" s="75"/>
      <c r="AJ966" s="84">
        <f>MAX(AI968:AI974)</f>
        <v>0</v>
      </c>
      <c r="AK966" s="83"/>
      <c r="AL966" s="83"/>
      <c r="AM966" s="75"/>
      <c r="AN966" s="75"/>
      <c r="AO966" s="75"/>
      <c r="AP966" s="75"/>
      <c r="AQ966" s="75"/>
      <c r="AR966" s="75"/>
      <c r="AS966" s="75"/>
      <c r="AT966" s="75"/>
      <c r="AU966" s="75"/>
      <c r="AV966" s="75"/>
      <c r="AW966" s="84">
        <f>MAX(AV968:AV974)</f>
        <v>2500</v>
      </c>
      <c r="AX966" s="83"/>
      <c r="AY966" s="83"/>
      <c r="AZ966" s="79"/>
      <c r="BA966" s="80"/>
      <c r="BB966" s="71"/>
      <c r="BC966" s="95"/>
      <c r="BD966" s="41">
        <v>4</v>
      </c>
      <c r="BE966" s="52">
        <v>42</v>
      </c>
      <c r="BF966" s="103">
        <v>4223</v>
      </c>
      <c r="BG966" s="278" t="s">
        <v>50</v>
      </c>
    </row>
    <row r="967" spans="1:59" s="63" customFormat="1" ht="12.75" x14ac:dyDescent="0.2">
      <c r="A967" s="196">
        <v>4</v>
      </c>
      <c r="B967" s="197" t="s">
        <v>422</v>
      </c>
      <c r="C967" s="208">
        <v>42</v>
      </c>
      <c r="D967" s="209" t="s">
        <v>518</v>
      </c>
      <c r="E967" s="212">
        <v>4223</v>
      </c>
      <c r="F967" s="213" t="s">
        <v>569</v>
      </c>
      <c r="G967" s="231" t="s">
        <v>360</v>
      </c>
      <c r="H967" s="85" t="s">
        <v>51</v>
      </c>
      <c r="I967" s="223"/>
      <c r="J967" s="73"/>
      <c r="K967" s="73"/>
      <c r="L967" s="73"/>
      <c r="M967" s="74"/>
      <c r="N967" s="248">
        <f>SUM(N968:N974)</f>
        <v>7</v>
      </c>
      <c r="O967" s="293">
        <f>SUM(O968:O974)</f>
        <v>0.99999999999999978</v>
      </c>
      <c r="P967" s="292"/>
      <c r="Q967" s="87"/>
      <c r="R967" s="87"/>
      <c r="S967" s="87"/>
      <c r="T967" s="87"/>
      <c r="U967" s="87"/>
      <c r="V967" s="87"/>
      <c r="W967" s="87"/>
      <c r="X967" s="87"/>
      <c r="Y967" s="88"/>
      <c r="Z967" s="119">
        <f>SUM(Z968:Z974)</f>
        <v>17871.428571428569</v>
      </c>
      <c r="AA967" s="120"/>
      <c r="AB967" s="111"/>
      <c r="AC967" s="111"/>
      <c r="AD967" s="111"/>
      <c r="AE967" s="111"/>
      <c r="AF967" s="111"/>
      <c r="AG967" s="111"/>
      <c r="AH967" s="111"/>
      <c r="AI967" s="111"/>
      <c r="AJ967" s="120"/>
      <c r="AK967" s="119">
        <f>SUM(AK968:AK974)</f>
        <v>0</v>
      </c>
      <c r="AL967" s="120"/>
      <c r="AM967" s="111"/>
      <c r="AN967" s="111"/>
      <c r="AO967" s="111"/>
      <c r="AP967" s="111"/>
      <c r="AQ967" s="111"/>
      <c r="AR967" s="111"/>
      <c r="AS967" s="111"/>
      <c r="AT967" s="111"/>
      <c r="AU967" s="111"/>
      <c r="AV967" s="111"/>
      <c r="AW967" s="120"/>
      <c r="AX967" s="119">
        <f>SUM(AX968:AX974)</f>
        <v>499.99999999999994</v>
      </c>
      <c r="AY967" s="88"/>
      <c r="AZ967" s="79"/>
      <c r="BA967" s="80"/>
      <c r="BB967" s="71"/>
      <c r="BC967" s="95"/>
      <c r="BD967" s="41">
        <v>4</v>
      </c>
      <c r="BE967" s="52">
        <v>42</v>
      </c>
      <c r="BF967" s="103">
        <v>4223</v>
      </c>
      <c r="BG967" s="279" t="s">
        <v>51</v>
      </c>
    </row>
    <row r="968" spans="1:59" s="63" customFormat="1" ht="12.75" x14ac:dyDescent="0.2">
      <c r="A968" s="196">
        <v>4</v>
      </c>
      <c r="B968" s="197" t="s">
        <v>422</v>
      </c>
      <c r="C968" s="208">
        <v>42</v>
      </c>
      <c r="D968" s="209" t="s">
        <v>518</v>
      </c>
      <c r="E968" s="212">
        <v>4223</v>
      </c>
      <c r="F968" s="213" t="s">
        <v>569</v>
      </c>
      <c r="G968" s="231" t="s">
        <v>360</v>
      </c>
      <c r="H968" s="89" t="s">
        <v>52</v>
      </c>
      <c r="I968" s="90" t="s">
        <v>357</v>
      </c>
      <c r="J968" s="90" t="s">
        <v>360</v>
      </c>
      <c r="K968" s="90" t="s">
        <v>64</v>
      </c>
      <c r="L968" s="90" t="s">
        <v>358</v>
      </c>
      <c r="M968" s="91"/>
      <c r="N968" s="312">
        <v>1</v>
      </c>
      <c r="O968" s="313">
        <f>N968/N$967</f>
        <v>0.14285714285714285</v>
      </c>
      <c r="P968" s="104"/>
      <c r="Q968" s="92"/>
      <c r="R968" s="92"/>
      <c r="S968" s="92"/>
      <c r="T968" s="92"/>
      <c r="U968" s="92"/>
      <c r="V968" s="92"/>
      <c r="W968" s="92"/>
      <c r="X968" s="109">
        <f t="shared" ref="X968:X974" si="138">P968*P$7+Q968*Q$7+R968*R$7+S968*S$7+T968*T$7+U968*U$7+V968*V$7+W968*W$7</f>
        <v>0</v>
      </c>
      <c r="Y968" s="83"/>
      <c r="Z968" s="110">
        <f t="shared" ref="Z968:Z974" si="139">X968*$O968</f>
        <v>0</v>
      </c>
      <c r="AA968" s="111"/>
      <c r="AB968" s="92"/>
      <c r="AC968" s="92"/>
      <c r="AD968" s="92"/>
      <c r="AE968" s="92"/>
      <c r="AF968" s="92"/>
      <c r="AG968" s="92"/>
      <c r="AH968" s="92"/>
      <c r="AI968" s="109">
        <f t="shared" ref="AI968:AI974" si="140">AB968*AB$7+AC968*AC$7+AD968*AD$7+AE968*AE$7+AF968*AF$7+AG968*AG$7+AH968*AH$7</f>
        <v>0</v>
      </c>
      <c r="AJ968" s="83"/>
      <c r="AK968" s="110">
        <f t="shared" ref="AK968:AK974" si="141">AI968*$O968</f>
        <v>0</v>
      </c>
      <c r="AL968" s="111"/>
      <c r="AM968" s="92"/>
      <c r="AN968" s="92"/>
      <c r="AO968" s="92"/>
      <c r="AP968" s="92"/>
      <c r="AQ968" s="92"/>
      <c r="AR968" s="92">
        <v>1</v>
      </c>
      <c r="AS968" s="92"/>
      <c r="AT968" s="92"/>
      <c r="AU968" s="92"/>
      <c r="AV968" s="109">
        <f t="shared" ref="AV968:AV974" si="142">AM968*AM$7+AN968*AN$7+AO968*AO$7+AP968*AP$7+AQ968*AQ$7+AR968*AR$7+AS968*AS$7+AT968*AT$7+AU968*AU$7</f>
        <v>500</v>
      </c>
      <c r="AW968" s="75"/>
      <c r="AX968" s="110">
        <f t="shared" ref="AX968:AX974" si="143">AV968*$O968</f>
        <v>71.428571428571431</v>
      </c>
      <c r="AY968" s="111"/>
      <c r="AZ968" s="93"/>
      <c r="BA968" s="94" t="s">
        <v>105</v>
      </c>
      <c r="BB968" s="71"/>
      <c r="BC968" s="95"/>
      <c r="BD968" s="41">
        <v>4</v>
      </c>
      <c r="BE968" s="52">
        <v>42</v>
      </c>
      <c r="BF968" s="103">
        <v>4223</v>
      </c>
      <c r="BG968" s="280" t="s">
        <v>52</v>
      </c>
    </row>
    <row r="969" spans="1:59" s="63" customFormat="1" ht="12.75" x14ac:dyDescent="0.2">
      <c r="A969" s="196">
        <v>4</v>
      </c>
      <c r="B969" s="197" t="s">
        <v>422</v>
      </c>
      <c r="C969" s="208">
        <v>42</v>
      </c>
      <c r="D969" s="209" t="s">
        <v>518</v>
      </c>
      <c r="E969" s="212">
        <v>4223</v>
      </c>
      <c r="F969" s="213" t="s">
        <v>569</v>
      </c>
      <c r="G969" s="231" t="s">
        <v>360</v>
      </c>
      <c r="H969" s="89"/>
      <c r="I969" s="90" t="s">
        <v>570</v>
      </c>
      <c r="J969" s="90" t="s">
        <v>360</v>
      </c>
      <c r="K969" s="90" t="s">
        <v>571</v>
      </c>
      <c r="L969" s="90"/>
      <c r="M969" s="91"/>
      <c r="N969" s="312">
        <v>1</v>
      </c>
      <c r="O969" s="313">
        <f t="shared" ref="O969:O974" si="144">N969/N$967</f>
        <v>0.14285714285714285</v>
      </c>
      <c r="P969" s="104"/>
      <c r="Q969" s="92"/>
      <c r="R969" s="92"/>
      <c r="S969" s="92"/>
      <c r="T969" s="92"/>
      <c r="U969" s="92"/>
      <c r="V969" s="92"/>
      <c r="W969" s="92">
        <v>1</v>
      </c>
      <c r="X969" s="109">
        <f t="shared" si="138"/>
        <v>25000</v>
      </c>
      <c r="Y969" s="83"/>
      <c r="Z969" s="110">
        <f t="shared" si="139"/>
        <v>3571.4285714285711</v>
      </c>
      <c r="AA969" s="111"/>
      <c r="AB969" s="92"/>
      <c r="AC969" s="92"/>
      <c r="AD969" s="92"/>
      <c r="AE969" s="92"/>
      <c r="AF969" s="92"/>
      <c r="AG969" s="92"/>
      <c r="AH969" s="92"/>
      <c r="AI969" s="109">
        <f t="shared" si="140"/>
        <v>0</v>
      </c>
      <c r="AJ969" s="83"/>
      <c r="AK969" s="110">
        <f t="shared" si="141"/>
        <v>0</v>
      </c>
      <c r="AL969" s="111"/>
      <c r="AM969" s="92"/>
      <c r="AN969" s="92"/>
      <c r="AO969" s="92"/>
      <c r="AP969" s="92">
        <v>1</v>
      </c>
      <c r="AQ969" s="92"/>
      <c r="AR969" s="92"/>
      <c r="AS969" s="92"/>
      <c r="AT969" s="92"/>
      <c r="AU969" s="92"/>
      <c r="AV969" s="109">
        <f t="shared" si="142"/>
        <v>100</v>
      </c>
      <c r="AW969" s="75"/>
      <c r="AX969" s="110">
        <f t="shared" si="143"/>
        <v>14.285714285714285</v>
      </c>
      <c r="AY969" s="111"/>
      <c r="AZ969" s="93"/>
      <c r="BA969" s="94" t="s">
        <v>105</v>
      </c>
      <c r="BB969" s="71"/>
      <c r="BC969" s="95"/>
      <c r="BD969" s="41">
        <v>4</v>
      </c>
      <c r="BE969" s="52">
        <v>42</v>
      </c>
      <c r="BF969" s="103">
        <v>4223</v>
      </c>
      <c r="BG969" s="280" t="s">
        <v>52</v>
      </c>
    </row>
    <row r="970" spans="1:59" s="63" customFormat="1" ht="12.75" x14ac:dyDescent="0.2">
      <c r="A970" s="196">
        <v>4</v>
      </c>
      <c r="B970" s="197" t="s">
        <v>422</v>
      </c>
      <c r="C970" s="208">
        <v>42</v>
      </c>
      <c r="D970" s="209" t="s">
        <v>518</v>
      </c>
      <c r="E970" s="212">
        <v>4223</v>
      </c>
      <c r="F970" s="213" t="s">
        <v>569</v>
      </c>
      <c r="G970" s="231" t="s">
        <v>360</v>
      </c>
      <c r="H970" s="89"/>
      <c r="I970" s="90" t="s">
        <v>359</v>
      </c>
      <c r="J970" s="90"/>
      <c r="K970" s="90" t="s">
        <v>64</v>
      </c>
      <c r="L970" s="90" t="s">
        <v>572</v>
      </c>
      <c r="M970" s="91"/>
      <c r="N970" s="312">
        <v>1</v>
      </c>
      <c r="O970" s="313">
        <f t="shared" si="144"/>
        <v>0.14285714285714285</v>
      </c>
      <c r="P970" s="104">
        <v>1</v>
      </c>
      <c r="Q970" s="92"/>
      <c r="R970" s="92"/>
      <c r="S970" s="92"/>
      <c r="T970" s="92"/>
      <c r="U970" s="92"/>
      <c r="V970" s="92"/>
      <c r="W970" s="92"/>
      <c r="X970" s="109">
        <f t="shared" si="138"/>
        <v>100</v>
      </c>
      <c r="Y970" s="83"/>
      <c r="Z970" s="110">
        <f t="shared" si="139"/>
        <v>14.285714285714285</v>
      </c>
      <c r="AA970" s="111"/>
      <c r="AB970" s="92"/>
      <c r="AC970" s="92"/>
      <c r="AD970" s="92"/>
      <c r="AE970" s="92"/>
      <c r="AF970" s="92"/>
      <c r="AG970" s="92"/>
      <c r="AH970" s="92"/>
      <c r="AI970" s="109">
        <f t="shared" si="140"/>
        <v>0</v>
      </c>
      <c r="AJ970" s="83"/>
      <c r="AK970" s="110">
        <f t="shared" si="141"/>
        <v>0</v>
      </c>
      <c r="AL970" s="111"/>
      <c r="AM970" s="92"/>
      <c r="AN970" s="92"/>
      <c r="AO970" s="92"/>
      <c r="AP970" s="92"/>
      <c r="AQ970" s="92"/>
      <c r="AR970" s="92"/>
      <c r="AS970" s="92"/>
      <c r="AT970" s="92">
        <v>1</v>
      </c>
      <c r="AU970" s="92"/>
      <c r="AV970" s="109">
        <f t="shared" si="142"/>
        <v>2500</v>
      </c>
      <c r="AW970" s="75"/>
      <c r="AX970" s="110">
        <f t="shared" si="143"/>
        <v>357.14285714285711</v>
      </c>
      <c r="AY970" s="111"/>
      <c r="AZ970" s="93"/>
      <c r="BA970" s="94" t="s">
        <v>105</v>
      </c>
      <c r="BB970" s="71"/>
      <c r="BC970" s="95"/>
      <c r="BD970" s="41">
        <v>4</v>
      </c>
      <c r="BE970" s="52">
        <v>42</v>
      </c>
      <c r="BF970" s="103">
        <v>4223</v>
      </c>
      <c r="BG970" s="280" t="s">
        <v>52</v>
      </c>
    </row>
    <row r="971" spans="1:59" s="63" customFormat="1" ht="12.75" x14ac:dyDescent="0.2">
      <c r="A971" s="196">
        <v>4</v>
      </c>
      <c r="B971" s="197" t="s">
        <v>422</v>
      </c>
      <c r="C971" s="208">
        <v>42</v>
      </c>
      <c r="D971" s="209" t="s">
        <v>518</v>
      </c>
      <c r="E971" s="212">
        <v>4223</v>
      </c>
      <c r="F971" s="213" t="s">
        <v>569</v>
      </c>
      <c r="G971" s="231" t="s">
        <v>360</v>
      </c>
      <c r="H971" s="89"/>
      <c r="I971" s="90" t="s">
        <v>389</v>
      </c>
      <c r="J971" s="90"/>
      <c r="K971" s="90" t="s">
        <v>73</v>
      </c>
      <c r="L971" s="90" t="s">
        <v>69</v>
      </c>
      <c r="M971" s="91"/>
      <c r="N971" s="312">
        <v>1</v>
      </c>
      <c r="O971" s="313">
        <f t="shared" si="144"/>
        <v>0.14285714285714285</v>
      </c>
      <c r="P971" s="104"/>
      <c r="Q971" s="92"/>
      <c r="R971" s="92"/>
      <c r="S971" s="92"/>
      <c r="T971" s="92"/>
      <c r="U971" s="92"/>
      <c r="V971" s="92"/>
      <c r="W971" s="92">
        <v>1</v>
      </c>
      <c r="X971" s="109">
        <f t="shared" si="138"/>
        <v>25000</v>
      </c>
      <c r="Y971" s="83"/>
      <c r="Z971" s="110">
        <f t="shared" si="139"/>
        <v>3571.4285714285711</v>
      </c>
      <c r="AA971" s="111"/>
      <c r="AB971" s="92"/>
      <c r="AC971" s="92"/>
      <c r="AD971" s="92"/>
      <c r="AE971" s="92"/>
      <c r="AF971" s="92"/>
      <c r="AG971" s="92"/>
      <c r="AH971" s="92"/>
      <c r="AI971" s="109">
        <f t="shared" si="140"/>
        <v>0</v>
      </c>
      <c r="AJ971" s="83"/>
      <c r="AK971" s="110">
        <f t="shared" si="141"/>
        <v>0</v>
      </c>
      <c r="AL971" s="111"/>
      <c r="AM971" s="92"/>
      <c r="AN971" s="92"/>
      <c r="AO971" s="92"/>
      <c r="AP971" s="92">
        <v>1</v>
      </c>
      <c r="AQ971" s="92"/>
      <c r="AR971" s="92"/>
      <c r="AS971" s="92"/>
      <c r="AT971" s="92"/>
      <c r="AU971" s="92"/>
      <c r="AV971" s="109">
        <f t="shared" si="142"/>
        <v>100</v>
      </c>
      <c r="AW971" s="75"/>
      <c r="AX971" s="110">
        <f t="shared" si="143"/>
        <v>14.285714285714285</v>
      </c>
      <c r="AY971" s="111"/>
      <c r="AZ971" s="93"/>
      <c r="BA971" s="94" t="s">
        <v>554</v>
      </c>
      <c r="BB971" s="71"/>
      <c r="BC971" s="95"/>
      <c r="BD971" s="41">
        <v>4</v>
      </c>
      <c r="BE971" s="52">
        <v>42</v>
      </c>
      <c r="BF971" s="103">
        <v>4223</v>
      </c>
      <c r="BG971" s="280" t="s">
        <v>52</v>
      </c>
    </row>
    <row r="972" spans="1:59" s="63" customFormat="1" ht="12.75" x14ac:dyDescent="0.2">
      <c r="A972" s="196">
        <v>4</v>
      </c>
      <c r="B972" s="197" t="s">
        <v>422</v>
      </c>
      <c r="C972" s="208">
        <v>42</v>
      </c>
      <c r="D972" s="209" t="s">
        <v>518</v>
      </c>
      <c r="E972" s="212">
        <v>4223</v>
      </c>
      <c r="F972" s="213" t="s">
        <v>569</v>
      </c>
      <c r="G972" s="231" t="s">
        <v>360</v>
      </c>
      <c r="H972" s="89"/>
      <c r="I972" s="90" t="s">
        <v>560</v>
      </c>
      <c r="J972" s="90"/>
      <c r="K972" s="90" t="s">
        <v>73</v>
      </c>
      <c r="L972" s="90" t="s">
        <v>69</v>
      </c>
      <c r="M972" s="91"/>
      <c r="N972" s="312">
        <v>1</v>
      </c>
      <c r="O972" s="313">
        <f t="shared" si="144"/>
        <v>0.14285714285714285</v>
      </c>
      <c r="P972" s="104"/>
      <c r="Q972" s="92"/>
      <c r="R972" s="92"/>
      <c r="S972" s="92"/>
      <c r="T972" s="92"/>
      <c r="U972" s="92"/>
      <c r="V972" s="92"/>
      <c r="W972" s="92">
        <v>1</v>
      </c>
      <c r="X972" s="109">
        <f t="shared" si="138"/>
        <v>25000</v>
      </c>
      <c r="Y972" s="83"/>
      <c r="Z972" s="110">
        <f t="shared" si="139"/>
        <v>3571.4285714285711</v>
      </c>
      <c r="AA972" s="111"/>
      <c r="AB972" s="92"/>
      <c r="AC972" s="92"/>
      <c r="AD972" s="92"/>
      <c r="AE972" s="92"/>
      <c r="AF972" s="92"/>
      <c r="AG972" s="92"/>
      <c r="AH972" s="92"/>
      <c r="AI972" s="109">
        <f t="shared" si="140"/>
        <v>0</v>
      </c>
      <c r="AJ972" s="83"/>
      <c r="AK972" s="110">
        <f t="shared" si="141"/>
        <v>0</v>
      </c>
      <c r="AL972" s="111"/>
      <c r="AM972" s="92"/>
      <c r="AN972" s="92"/>
      <c r="AO972" s="92"/>
      <c r="AP972" s="92">
        <v>1</v>
      </c>
      <c r="AQ972" s="92"/>
      <c r="AR972" s="92"/>
      <c r="AS972" s="92"/>
      <c r="AT972" s="92"/>
      <c r="AU972" s="92"/>
      <c r="AV972" s="109">
        <f t="shared" si="142"/>
        <v>100</v>
      </c>
      <c r="AW972" s="75"/>
      <c r="AX972" s="110">
        <f t="shared" si="143"/>
        <v>14.285714285714285</v>
      </c>
      <c r="AY972" s="111"/>
      <c r="AZ972" s="93"/>
      <c r="BA972" s="94" t="s">
        <v>554</v>
      </c>
      <c r="BB972" s="71"/>
      <c r="BC972" s="95"/>
      <c r="BD972" s="41">
        <v>4</v>
      </c>
      <c r="BE972" s="52">
        <v>42</v>
      </c>
      <c r="BF972" s="103">
        <v>4223</v>
      </c>
      <c r="BG972" s="280" t="s">
        <v>52</v>
      </c>
    </row>
    <row r="973" spans="1:59" s="63" customFormat="1" ht="12.75" x14ac:dyDescent="0.2">
      <c r="A973" s="196">
        <v>4</v>
      </c>
      <c r="B973" s="197" t="s">
        <v>422</v>
      </c>
      <c r="C973" s="208">
        <v>42</v>
      </c>
      <c r="D973" s="209" t="s">
        <v>518</v>
      </c>
      <c r="E973" s="212">
        <v>4223</v>
      </c>
      <c r="F973" s="213" t="s">
        <v>569</v>
      </c>
      <c r="G973" s="231" t="s">
        <v>360</v>
      </c>
      <c r="H973" s="89"/>
      <c r="I973" s="90" t="s">
        <v>573</v>
      </c>
      <c r="J973" s="90"/>
      <c r="K973" s="90" t="s">
        <v>73</v>
      </c>
      <c r="L973" s="90" t="s">
        <v>95</v>
      </c>
      <c r="M973" s="91"/>
      <c r="N973" s="312">
        <v>1</v>
      </c>
      <c r="O973" s="313">
        <f t="shared" si="144"/>
        <v>0.14285714285714285</v>
      </c>
      <c r="P973" s="104"/>
      <c r="Q973" s="92"/>
      <c r="R973" s="92"/>
      <c r="S973" s="92"/>
      <c r="T973" s="92"/>
      <c r="U973" s="92"/>
      <c r="V973" s="92"/>
      <c r="W973" s="92">
        <v>1</v>
      </c>
      <c r="X973" s="109">
        <f t="shared" si="138"/>
        <v>25000</v>
      </c>
      <c r="Y973" s="83"/>
      <c r="Z973" s="110">
        <f t="shared" si="139"/>
        <v>3571.4285714285711</v>
      </c>
      <c r="AA973" s="111"/>
      <c r="AB973" s="92"/>
      <c r="AC973" s="92"/>
      <c r="AD973" s="92"/>
      <c r="AE973" s="92"/>
      <c r="AF973" s="92"/>
      <c r="AG973" s="92"/>
      <c r="AH973" s="92"/>
      <c r="AI973" s="109">
        <f t="shared" si="140"/>
        <v>0</v>
      </c>
      <c r="AJ973" s="83"/>
      <c r="AK973" s="110">
        <f t="shared" si="141"/>
        <v>0</v>
      </c>
      <c r="AL973" s="111"/>
      <c r="AM973" s="92"/>
      <c r="AN973" s="92"/>
      <c r="AO973" s="92"/>
      <c r="AP973" s="92">
        <v>1</v>
      </c>
      <c r="AQ973" s="92"/>
      <c r="AR973" s="92"/>
      <c r="AS973" s="92"/>
      <c r="AT973" s="92"/>
      <c r="AU973" s="92"/>
      <c r="AV973" s="109">
        <f t="shared" si="142"/>
        <v>100</v>
      </c>
      <c r="AW973" s="75"/>
      <c r="AX973" s="110">
        <f t="shared" si="143"/>
        <v>14.285714285714285</v>
      </c>
      <c r="AY973" s="111"/>
      <c r="AZ973" s="93"/>
      <c r="BA973" s="94" t="s">
        <v>554</v>
      </c>
      <c r="BB973" s="71"/>
      <c r="BC973" s="95"/>
      <c r="BD973" s="41">
        <v>4</v>
      </c>
      <c r="BE973" s="52">
        <v>42</v>
      </c>
      <c r="BF973" s="103">
        <v>4223</v>
      </c>
      <c r="BG973" s="280" t="s">
        <v>52</v>
      </c>
    </row>
    <row r="974" spans="1:59" s="63" customFormat="1" ht="12.75" x14ac:dyDescent="0.2">
      <c r="A974" s="196">
        <v>4</v>
      </c>
      <c r="B974" s="197" t="s">
        <v>422</v>
      </c>
      <c r="C974" s="208">
        <v>42</v>
      </c>
      <c r="D974" s="209" t="s">
        <v>518</v>
      </c>
      <c r="E974" s="212">
        <v>4223</v>
      </c>
      <c r="F974" s="213" t="s">
        <v>569</v>
      </c>
      <c r="G974" s="231" t="s">
        <v>360</v>
      </c>
      <c r="H974" s="89"/>
      <c r="I974" s="90" t="s">
        <v>574</v>
      </c>
      <c r="J974" s="90"/>
      <c r="K974" s="90" t="s">
        <v>129</v>
      </c>
      <c r="L974" s="90"/>
      <c r="M974" s="91"/>
      <c r="N974" s="312">
        <v>1</v>
      </c>
      <c r="O974" s="313">
        <f t="shared" si="144"/>
        <v>0.14285714285714285</v>
      </c>
      <c r="P974" s="104"/>
      <c r="Q974" s="92"/>
      <c r="R974" s="92"/>
      <c r="S974" s="92"/>
      <c r="T974" s="92"/>
      <c r="U974" s="92"/>
      <c r="V974" s="92"/>
      <c r="W974" s="92">
        <v>1</v>
      </c>
      <c r="X974" s="109">
        <f t="shared" si="138"/>
        <v>25000</v>
      </c>
      <c r="Y974" s="83"/>
      <c r="Z974" s="110">
        <f t="shared" si="139"/>
        <v>3571.4285714285711</v>
      </c>
      <c r="AA974" s="111"/>
      <c r="AB974" s="92"/>
      <c r="AC974" s="92"/>
      <c r="AD974" s="92"/>
      <c r="AE974" s="92"/>
      <c r="AF974" s="92"/>
      <c r="AG974" s="92"/>
      <c r="AH974" s="92"/>
      <c r="AI974" s="109">
        <f t="shared" si="140"/>
        <v>0</v>
      </c>
      <c r="AJ974" s="83"/>
      <c r="AK974" s="110">
        <f t="shared" si="141"/>
        <v>0</v>
      </c>
      <c r="AL974" s="111"/>
      <c r="AM974" s="92"/>
      <c r="AN974" s="92"/>
      <c r="AO974" s="92"/>
      <c r="AP974" s="92">
        <v>1</v>
      </c>
      <c r="AQ974" s="92"/>
      <c r="AR974" s="92"/>
      <c r="AS974" s="92"/>
      <c r="AT974" s="92"/>
      <c r="AU974" s="92"/>
      <c r="AV974" s="109">
        <f t="shared" si="142"/>
        <v>100</v>
      </c>
      <c r="AW974" s="75"/>
      <c r="AX974" s="110">
        <f t="shared" si="143"/>
        <v>14.285714285714285</v>
      </c>
      <c r="AY974" s="111"/>
      <c r="AZ974" s="93"/>
      <c r="BA974" s="94" t="s">
        <v>554</v>
      </c>
      <c r="BB974" s="71"/>
      <c r="BC974" s="95"/>
      <c r="BD974" s="41">
        <v>4</v>
      </c>
      <c r="BE974" s="52">
        <v>42</v>
      </c>
      <c r="BF974" s="103">
        <v>4223</v>
      </c>
      <c r="BG974" s="280" t="s">
        <v>52</v>
      </c>
    </row>
    <row r="975" spans="1:59" s="63" customFormat="1" ht="12.75" x14ac:dyDescent="0.2">
      <c r="A975" s="196">
        <v>4</v>
      </c>
      <c r="B975" s="197" t="s">
        <v>422</v>
      </c>
      <c r="C975" s="208">
        <v>42</v>
      </c>
      <c r="D975" s="209" t="s">
        <v>518</v>
      </c>
      <c r="E975" s="212">
        <v>4223</v>
      </c>
      <c r="F975" s="213" t="s">
        <v>569</v>
      </c>
      <c r="G975" s="231" t="s">
        <v>360</v>
      </c>
      <c r="H975" s="65"/>
      <c r="I975" s="222"/>
      <c r="J975" s="66"/>
      <c r="K975" s="66"/>
      <c r="L975" s="66"/>
      <c r="M975" s="64"/>
      <c r="N975" s="304"/>
      <c r="O975" s="305"/>
      <c r="P975" s="127"/>
      <c r="Q975" s="67"/>
      <c r="R975" s="67"/>
      <c r="S975" s="67"/>
      <c r="T975" s="67"/>
      <c r="U975" s="67"/>
      <c r="V975" s="67"/>
      <c r="W975" s="67"/>
      <c r="X975" s="67"/>
      <c r="Y975" s="68"/>
      <c r="Z975" s="68"/>
      <c r="AA975" s="68"/>
      <c r="AB975" s="67"/>
      <c r="AC975" s="67"/>
      <c r="AD975" s="67"/>
      <c r="AE975" s="67"/>
      <c r="AF975" s="67"/>
      <c r="AG975" s="67"/>
      <c r="AH975" s="67"/>
      <c r="AI975" s="67"/>
      <c r="AJ975" s="68"/>
      <c r="AK975" s="68"/>
      <c r="AL975" s="68"/>
      <c r="AM975" s="67"/>
      <c r="AN975" s="67"/>
      <c r="AO975" s="67"/>
      <c r="AP975" s="67"/>
      <c r="AQ975" s="67"/>
      <c r="AR975" s="67"/>
      <c r="AS975" s="67"/>
      <c r="AT975" s="67"/>
      <c r="AU975" s="67"/>
      <c r="AV975" s="67"/>
      <c r="AW975" s="67"/>
      <c r="AX975" s="68"/>
      <c r="AY975" s="68"/>
      <c r="AZ975" s="69"/>
      <c r="BA975" s="70"/>
      <c r="BB975" s="71"/>
      <c r="BC975" s="95"/>
      <c r="BD975" s="41">
        <v>4</v>
      </c>
      <c r="BE975" s="52">
        <v>42</v>
      </c>
      <c r="BF975" s="103">
        <v>4223</v>
      </c>
      <c r="BG975" s="275"/>
    </row>
    <row r="976" spans="1:59" s="63" customFormat="1" ht="12.75" x14ac:dyDescent="0.2">
      <c r="A976" s="196">
        <v>4</v>
      </c>
      <c r="B976" s="197" t="s">
        <v>422</v>
      </c>
      <c r="C976" s="208">
        <v>42</v>
      </c>
      <c r="D976" s="209" t="s">
        <v>518</v>
      </c>
      <c r="E976" s="212">
        <v>4223</v>
      </c>
      <c r="F976" s="213" t="s">
        <v>569</v>
      </c>
      <c r="G976" s="232"/>
      <c r="H976" s="97"/>
      <c r="I976" s="224"/>
      <c r="J976" s="98"/>
      <c r="K976" s="98"/>
      <c r="L976" s="98"/>
      <c r="M976" s="96"/>
      <c r="N976" s="307"/>
      <c r="O976" s="246"/>
      <c r="P976" s="124"/>
      <c r="Q976" s="99"/>
      <c r="R976" s="99"/>
      <c r="S976" s="99"/>
      <c r="T976" s="99"/>
      <c r="U976" s="99"/>
      <c r="V976" s="99"/>
      <c r="W976" s="99"/>
      <c r="X976" s="99"/>
      <c r="Y976" s="100"/>
      <c r="Z976" s="100"/>
      <c r="AA976" s="100"/>
      <c r="AB976" s="99"/>
      <c r="AC976" s="99"/>
      <c r="AD976" s="99"/>
      <c r="AE976" s="99"/>
      <c r="AF976" s="99"/>
      <c r="AG976" s="99"/>
      <c r="AH976" s="99"/>
      <c r="AI976" s="99"/>
      <c r="AJ976" s="100"/>
      <c r="AK976" s="100"/>
      <c r="AL976" s="100"/>
      <c r="AM976" s="99"/>
      <c r="AN976" s="99"/>
      <c r="AO976" s="99"/>
      <c r="AP976" s="99"/>
      <c r="AQ976" s="99"/>
      <c r="AR976" s="99"/>
      <c r="AS976" s="99"/>
      <c r="AT976" s="99"/>
      <c r="AU976" s="99"/>
      <c r="AV976" s="99"/>
      <c r="AW976" s="99"/>
      <c r="AX976" s="100"/>
      <c r="AY976" s="100"/>
      <c r="AZ976" s="101"/>
      <c r="BA976" s="102"/>
      <c r="BB976" s="95"/>
      <c r="BC976" s="95"/>
      <c r="BD976" s="41">
        <v>4</v>
      </c>
      <c r="BE976" s="52">
        <v>42</v>
      </c>
      <c r="BF976" s="103">
        <v>4221</v>
      </c>
      <c r="BG976" s="277"/>
    </row>
    <row r="977" spans="1:59" s="63" customFormat="1" ht="12.75" x14ac:dyDescent="0.2">
      <c r="A977" s="196">
        <v>4</v>
      </c>
      <c r="B977" s="197" t="s">
        <v>422</v>
      </c>
      <c r="C977" s="208">
        <v>42</v>
      </c>
      <c r="D977" s="209" t="s">
        <v>518</v>
      </c>
      <c r="E977" s="212">
        <v>4223</v>
      </c>
      <c r="F977" s="213" t="s">
        <v>569</v>
      </c>
      <c r="G977" s="231"/>
      <c r="H977" s="65"/>
      <c r="I977" s="222"/>
      <c r="J977" s="66"/>
      <c r="K977" s="66"/>
      <c r="L977" s="66"/>
      <c r="M977" s="64"/>
      <c r="N977" s="304"/>
      <c r="O977" s="305"/>
      <c r="P977" s="127"/>
      <c r="Q977" s="67"/>
      <c r="R977" s="67"/>
      <c r="S977" s="67"/>
      <c r="T977" s="67"/>
      <c r="U977" s="67"/>
      <c r="V977" s="67"/>
      <c r="W977" s="67"/>
      <c r="X977" s="67"/>
      <c r="Y977" s="68"/>
      <c r="Z977" s="68"/>
      <c r="AA977" s="68"/>
      <c r="AB977" s="67"/>
      <c r="AC977" s="67"/>
      <c r="AD977" s="67"/>
      <c r="AE977" s="67"/>
      <c r="AF977" s="67"/>
      <c r="AG977" s="67"/>
      <c r="AH977" s="67"/>
      <c r="AI977" s="67"/>
      <c r="AJ977" s="68"/>
      <c r="AK977" s="68"/>
      <c r="AL977" s="68"/>
      <c r="AM977" s="67"/>
      <c r="AN977" s="67"/>
      <c r="AO977" s="67"/>
      <c r="AP977" s="67"/>
      <c r="AQ977" s="67"/>
      <c r="AR977" s="67"/>
      <c r="AS977" s="67"/>
      <c r="AT977" s="67"/>
      <c r="AU977" s="67"/>
      <c r="AV977" s="67"/>
      <c r="AW977" s="67"/>
      <c r="AX977" s="68"/>
      <c r="AY977" s="68"/>
      <c r="AZ977" s="69"/>
      <c r="BA977" s="70"/>
      <c r="BB977" s="71"/>
      <c r="BC977" s="95"/>
      <c r="BD977" s="41">
        <v>4</v>
      </c>
      <c r="BE977" s="52">
        <v>42</v>
      </c>
      <c r="BF977" s="103">
        <v>4221</v>
      </c>
      <c r="BG977" s="275"/>
    </row>
    <row r="978" spans="1:59" s="63" customFormat="1" ht="12.75" x14ac:dyDescent="0.2">
      <c r="A978" s="196">
        <v>4</v>
      </c>
      <c r="B978" s="197" t="s">
        <v>422</v>
      </c>
      <c r="C978" s="208">
        <v>42</v>
      </c>
      <c r="D978" s="209" t="s">
        <v>518</v>
      </c>
      <c r="E978" s="212">
        <v>4223</v>
      </c>
      <c r="F978" s="213" t="s">
        <v>569</v>
      </c>
      <c r="G978" s="231" t="s">
        <v>577</v>
      </c>
      <c r="H978" s="72" t="s">
        <v>1233</v>
      </c>
      <c r="I978" s="223" t="s">
        <v>1261</v>
      </c>
      <c r="J978" s="73"/>
      <c r="K978" s="73"/>
      <c r="L978" s="73"/>
      <c r="M978" s="74"/>
      <c r="N978" s="247"/>
      <c r="O978" s="306"/>
      <c r="P978" s="105"/>
      <c r="Q978" s="75"/>
      <c r="R978" s="75"/>
      <c r="S978" s="75"/>
      <c r="T978" s="75"/>
      <c r="U978" s="75"/>
      <c r="V978" s="75"/>
      <c r="W978" s="75"/>
      <c r="X978" s="75"/>
      <c r="Y978" s="76" t="s">
        <v>1241</v>
      </c>
      <c r="Z978" s="77" t="s">
        <v>1241</v>
      </c>
      <c r="AA978" s="78">
        <f>AA$819</f>
        <v>10000</v>
      </c>
      <c r="AB978" s="75"/>
      <c r="AC978" s="75"/>
      <c r="AD978" s="75"/>
      <c r="AE978" s="75"/>
      <c r="AF978" s="75"/>
      <c r="AG978" s="75"/>
      <c r="AH978" s="75"/>
      <c r="AI978" s="75"/>
      <c r="AJ978" s="76" t="s">
        <v>1241</v>
      </c>
      <c r="AK978" s="77" t="s">
        <v>1241</v>
      </c>
      <c r="AL978" s="78">
        <f>AL$819</f>
        <v>0</v>
      </c>
      <c r="AM978" s="75"/>
      <c r="AN978" s="75"/>
      <c r="AO978" s="75"/>
      <c r="AP978" s="75"/>
      <c r="AQ978" s="75"/>
      <c r="AR978" s="75"/>
      <c r="AS978" s="75"/>
      <c r="AT978" s="75"/>
      <c r="AU978" s="75"/>
      <c r="AV978" s="75"/>
      <c r="AW978" s="76" t="s">
        <v>1241</v>
      </c>
      <c r="AX978" s="77" t="s">
        <v>1241</v>
      </c>
      <c r="AY978" s="78">
        <f>AY$819</f>
        <v>50</v>
      </c>
      <c r="AZ978" s="79"/>
      <c r="BA978" s="80" t="str">
        <f>I978</f>
        <v>&gt; see 4161, Building wraps, underlays and DPCs</v>
      </c>
      <c r="BB978" s="71"/>
      <c r="BC978" s="95"/>
      <c r="BD978" s="41">
        <v>4</v>
      </c>
      <c r="BE978" s="52">
        <v>42</v>
      </c>
      <c r="BF978" s="103">
        <v>4221</v>
      </c>
      <c r="BG978" s="276" t="s">
        <v>47</v>
      </c>
    </row>
    <row r="979" spans="1:59" s="63" customFormat="1" ht="12.75" x14ac:dyDescent="0.2">
      <c r="A979" s="196">
        <v>4</v>
      </c>
      <c r="B979" s="197" t="s">
        <v>422</v>
      </c>
      <c r="C979" s="208">
        <v>42</v>
      </c>
      <c r="D979" s="209" t="s">
        <v>518</v>
      </c>
      <c r="E979" s="212">
        <v>4223</v>
      </c>
      <c r="F979" s="213" t="s">
        <v>569</v>
      </c>
      <c r="G979" s="231"/>
      <c r="H979" s="65"/>
      <c r="I979" s="222"/>
      <c r="J979" s="66"/>
      <c r="K979" s="66"/>
      <c r="L979" s="66"/>
      <c r="M979" s="64"/>
      <c r="N979" s="304"/>
      <c r="O979" s="305"/>
      <c r="P979" s="127"/>
      <c r="Q979" s="67"/>
      <c r="R979" s="67"/>
      <c r="S979" s="67"/>
      <c r="T979" s="67"/>
      <c r="U979" s="67"/>
      <c r="V979" s="67"/>
      <c r="W979" s="67"/>
      <c r="X979" s="67"/>
      <c r="Y979" s="68"/>
      <c r="Z979" s="68"/>
      <c r="AA979" s="68"/>
      <c r="AB979" s="67"/>
      <c r="AC979" s="67"/>
      <c r="AD979" s="67"/>
      <c r="AE979" s="67"/>
      <c r="AF979" s="67"/>
      <c r="AG979" s="67"/>
      <c r="AH979" s="67"/>
      <c r="AI979" s="67"/>
      <c r="AJ979" s="68"/>
      <c r="AK979" s="68"/>
      <c r="AL979" s="68"/>
      <c r="AM979" s="67"/>
      <c r="AN979" s="67"/>
      <c r="AO979" s="67"/>
      <c r="AP979" s="67"/>
      <c r="AQ979" s="67"/>
      <c r="AR979" s="67"/>
      <c r="AS979" s="67"/>
      <c r="AT979" s="67"/>
      <c r="AU979" s="67"/>
      <c r="AV979" s="67"/>
      <c r="AW979" s="67"/>
      <c r="AX979" s="68"/>
      <c r="AY979" s="68"/>
      <c r="AZ979" s="69"/>
      <c r="BA979" s="70"/>
      <c r="BB979" s="71"/>
      <c r="BC979" s="95"/>
      <c r="BD979" s="41">
        <v>4</v>
      </c>
      <c r="BE979" s="52">
        <v>42</v>
      </c>
      <c r="BF979" s="103">
        <v>4221</v>
      </c>
      <c r="BG979" s="275"/>
    </row>
    <row r="980" spans="1:59" s="63" customFormat="1" ht="12.75" x14ac:dyDescent="0.2">
      <c r="A980" s="196">
        <v>4</v>
      </c>
      <c r="B980" s="197" t="s">
        <v>422</v>
      </c>
      <c r="C980" s="208">
        <v>42</v>
      </c>
      <c r="D980" s="209" t="s">
        <v>518</v>
      </c>
      <c r="E980" s="212">
        <v>4223</v>
      </c>
      <c r="F980" s="213" t="s">
        <v>569</v>
      </c>
      <c r="G980" s="232"/>
      <c r="H980" s="97"/>
      <c r="I980" s="224"/>
      <c r="J980" s="98"/>
      <c r="K980" s="98"/>
      <c r="L980" s="98"/>
      <c r="M980" s="96"/>
      <c r="N980" s="307"/>
      <c r="O980" s="246"/>
      <c r="P980" s="124"/>
      <c r="Q980" s="99"/>
      <c r="R980" s="99"/>
      <c r="S980" s="99"/>
      <c r="T980" s="99"/>
      <c r="U980" s="99"/>
      <c r="V980" s="99"/>
      <c r="W980" s="99"/>
      <c r="X980" s="99"/>
      <c r="Y980" s="100"/>
      <c r="Z980" s="100"/>
      <c r="AA980" s="100"/>
      <c r="AB980" s="99"/>
      <c r="AC980" s="99"/>
      <c r="AD980" s="99"/>
      <c r="AE980" s="99"/>
      <c r="AF980" s="99"/>
      <c r="AG980" s="99"/>
      <c r="AH980" s="99"/>
      <c r="AI980" s="99"/>
      <c r="AJ980" s="100"/>
      <c r="AK980" s="100"/>
      <c r="AL980" s="100"/>
      <c r="AM980" s="99"/>
      <c r="AN980" s="99"/>
      <c r="AO980" s="99"/>
      <c r="AP980" s="99"/>
      <c r="AQ980" s="99"/>
      <c r="AR980" s="99"/>
      <c r="AS980" s="99"/>
      <c r="AT980" s="99"/>
      <c r="AU980" s="99"/>
      <c r="AV980" s="99"/>
      <c r="AW980" s="99"/>
      <c r="AX980" s="100"/>
      <c r="AY980" s="100"/>
      <c r="AZ980" s="101"/>
      <c r="BA980" s="102"/>
      <c r="BB980" s="95"/>
      <c r="BC980" s="95"/>
      <c r="BD980" s="41">
        <v>4</v>
      </c>
      <c r="BE980" s="52">
        <v>42</v>
      </c>
      <c r="BF980" s="103">
        <v>4223</v>
      </c>
      <c r="BG980" s="277"/>
    </row>
    <row r="981" spans="1:59" s="63" customFormat="1" ht="12.75" x14ac:dyDescent="0.2">
      <c r="A981" s="196">
        <v>4</v>
      </c>
      <c r="B981" s="197" t="s">
        <v>422</v>
      </c>
      <c r="C981" s="208">
        <v>42</v>
      </c>
      <c r="D981" s="209" t="s">
        <v>518</v>
      </c>
      <c r="E981" s="212">
        <v>4223</v>
      </c>
      <c r="F981" s="213" t="s">
        <v>569</v>
      </c>
      <c r="G981" s="231"/>
      <c r="H981" s="65"/>
      <c r="I981" s="222"/>
      <c r="J981" s="66"/>
      <c r="K981" s="66"/>
      <c r="L981" s="66"/>
      <c r="M981" s="64"/>
      <c r="N981" s="304"/>
      <c r="O981" s="305"/>
      <c r="P981" s="127"/>
      <c r="Q981" s="67"/>
      <c r="R981" s="67"/>
      <c r="S981" s="67"/>
      <c r="T981" s="67"/>
      <c r="U981" s="67"/>
      <c r="V981" s="67"/>
      <c r="W981" s="67"/>
      <c r="X981" s="67"/>
      <c r="Y981" s="68"/>
      <c r="Z981" s="68"/>
      <c r="AA981" s="68"/>
      <c r="AB981" s="67"/>
      <c r="AC981" s="67"/>
      <c r="AD981" s="67"/>
      <c r="AE981" s="67"/>
      <c r="AF981" s="67"/>
      <c r="AG981" s="67"/>
      <c r="AH981" s="67"/>
      <c r="AI981" s="67"/>
      <c r="AJ981" s="68"/>
      <c r="AK981" s="68"/>
      <c r="AL981" s="68"/>
      <c r="AM981" s="67"/>
      <c r="AN981" s="67"/>
      <c r="AO981" s="67"/>
      <c r="AP981" s="67"/>
      <c r="AQ981" s="67"/>
      <c r="AR981" s="67"/>
      <c r="AS981" s="67"/>
      <c r="AT981" s="67"/>
      <c r="AU981" s="67"/>
      <c r="AV981" s="67"/>
      <c r="AW981" s="67"/>
      <c r="AX981" s="68"/>
      <c r="AY981" s="68"/>
      <c r="AZ981" s="69"/>
      <c r="BA981" s="70"/>
      <c r="BB981" s="71"/>
      <c r="BC981" s="95"/>
      <c r="BD981" s="41">
        <v>4</v>
      </c>
      <c r="BE981" s="52">
        <v>42</v>
      </c>
      <c r="BF981" s="103">
        <v>4221</v>
      </c>
      <c r="BG981" s="275"/>
    </row>
    <row r="982" spans="1:59" s="63" customFormat="1" ht="12.75" x14ac:dyDescent="0.2">
      <c r="A982" s="196">
        <v>4</v>
      </c>
      <c r="B982" s="197" t="s">
        <v>422</v>
      </c>
      <c r="C982" s="208">
        <v>42</v>
      </c>
      <c r="D982" s="209" t="s">
        <v>518</v>
      </c>
      <c r="E982" s="212">
        <v>4223</v>
      </c>
      <c r="F982" s="213" t="s">
        <v>569</v>
      </c>
      <c r="G982" s="231" t="s">
        <v>729</v>
      </c>
      <c r="H982" s="72" t="s">
        <v>1233</v>
      </c>
      <c r="I982" s="223" t="s">
        <v>1247</v>
      </c>
      <c r="J982" s="73"/>
      <c r="K982" s="73"/>
      <c r="L982" s="73"/>
      <c r="M982" s="74"/>
      <c r="N982" s="247"/>
      <c r="O982" s="306"/>
      <c r="P982" s="105"/>
      <c r="Q982" s="75"/>
      <c r="R982" s="75"/>
      <c r="S982" s="75"/>
      <c r="T982" s="75"/>
      <c r="U982" s="75"/>
      <c r="V982" s="75"/>
      <c r="W982" s="75"/>
      <c r="X982" s="75"/>
      <c r="Y982" s="76" t="s">
        <v>1241</v>
      </c>
      <c r="Z982" s="77" t="s">
        <v>1241</v>
      </c>
      <c r="AA982" s="78">
        <f>AA$2542</f>
        <v>5000</v>
      </c>
      <c r="AB982" s="75"/>
      <c r="AC982" s="75"/>
      <c r="AD982" s="75"/>
      <c r="AE982" s="75"/>
      <c r="AF982" s="75"/>
      <c r="AG982" s="75"/>
      <c r="AH982" s="75"/>
      <c r="AI982" s="75"/>
      <c r="AJ982" s="76" t="s">
        <v>1241</v>
      </c>
      <c r="AK982" s="77" t="s">
        <v>1241</v>
      </c>
      <c r="AL982" s="78">
        <f>AL$2542</f>
        <v>0</v>
      </c>
      <c r="AM982" s="75"/>
      <c r="AN982" s="75"/>
      <c r="AO982" s="75"/>
      <c r="AP982" s="75"/>
      <c r="AQ982" s="75"/>
      <c r="AR982" s="75"/>
      <c r="AS982" s="75"/>
      <c r="AT982" s="75"/>
      <c r="AU982" s="75"/>
      <c r="AV982" s="75"/>
      <c r="AW982" s="76" t="s">
        <v>1241</v>
      </c>
      <c r="AX982" s="77" t="s">
        <v>1241</v>
      </c>
      <c r="AY982" s="78">
        <f>AY$2542</f>
        <v>250</v>
      </c>
      <c r="AZ982" s="79"/>
      <c r="BA982" s="80" t="str">
        <f>I982</f>
        <v>&gt; see 4711, Thermal insulation</v>
      </c>
      <c r="BB982" s="71"/>
      <c r="BC982" s="95"/>
      <c r="BD982" s="41">
        <v>4</v>
      </c>
      <c r="BE982" s="52">
        <v>42</v>
      </c>
      <c r="BF982" s="103">
        <v>4221</v>
      </c>
      <c r="BG982" s="276" t="s">
        <v>47</v>
      </c>
    </row>
    <row r="983" spans="1:59" s="63" customFormat="1" ht="12.75" x14ac:dyDescent="0.2">
      <c r="A983" s="196">
        <v>4</v>
      </c>
      <c r="B983" s="197" t="s">
        <v>422</v>
      </c>
      <c r="C983" s="208">
        <v>42</v>
      </c>
      <c r="D983" s="209" t="s">
        <v>518</v>
      </c>
      <c r="E983" s="212">
        <v>4223</v>
      </c>
      <c r="F983" s="213" t="s">
        <v>569</v>
      </c>
      <c r="G983" s="231"/>
      <c r="H983" s="65"/>
      <c r="I983" s="222"/>
      <c r="J983" s="66"/>
      <c r="K983" s="66"/>
      <c r="L983" s="66"/>
      <c r="M983" s="64"/>
      <c r="N983" s="304"/>
      <c r="O983" s="305"/>
      <c r="P983" s="127"/>
      <c r="Q983" s="67"/>
      <c r="R983" s="67"/>
      <c r="S983" s="67"/>
      <c r="T983" s="67"/>
      <c r="U983" s="67"/>
      <c r="V983" s="67"/>
      <c r="W983" s="67"/>
      <c r="X983" s="67"/>
      <c r="Y983" s="68"/>
      <c r="Z983" s="68"/>
      <c r="AA983" s="68"/>
      <c r="AB983" s="67"/>
      <c r="AC983" s="67"/>
      <c r="AD983" s="67"/>
      <c r="AE983" s="67"/>
      <c r="AF983" s="67"/>
      <c r="AG983" s="67"/>
      <c r="AH983" s="67"/>
      <c r="AI983" s="67"/>
      <c r="AJ983" s="68"/>
      <c r="AK983" s="68"/>
      <c r="AL983" s="68"/>
      <c r="AM983" s="67"/>
      <c r="AN983" s="67"/>
      <c r="AO983" s="67"/>
      <c r="AP983" s="67"/>
      <c r="AQ983" s="67"/>
      <c r="AR983" s="67"/>
      <c r="AS983" s="67"/>
      <c r="AT983" s="67"/>
      <c r="AU983" s="67"/>
      <c r="AV983" s="67"/>
      <c r="AW983" s="67"/>
      <c r="AX983" s="68"/>
      <c r="AY983" s="68"/>
      <c r="AZ983" s="69"/>
      <c r="BA983" s="70"/>
      <c r="BB983" s="71"/>
      <c r="BC983" s="95"/>
      <c r="BD983" s="41">
        <v>4</v>
      </c>
      <c r="BE983" s="52">
        <v>42</v>
      </c>
      <c r="BF983" s="103">
        <v>4221</v>
      </c>
      <c r="BG983" s="275"/>
    </row>
    <row r="984" spans="1:59" s="63" customFormat="1" ht="12.75" x14ac:dyDescent="0.2">
      <c r="A984" s="196">
        <v>4</v>
      </c>
      <c r="B984" s="197" t="s">
        <v>422</v>
      </c>
      <c r="C984" s="208">
        <v>42</v>
      </c>
      <c r="D984" s="209" t="s">
        <v>518</v>
      </c>
      <c r="E984" s="212">
        <v>4223</v>
      </c>
      <c r="F984" s="213" t="s">
        <v>569</v>
      </c>
      <c r="G984" s="232"/>
      <c r="H984" s="97"/>
      <c r="I984" s="224"/>
      <c r="J984" s="98"/>
      <c r="K984" s="98"/>
      <c r="L984" s="98"/>
      <c r="M984" s="96"/>
      <c r="N984" s="307"/>
      <c r="O984" s="246"/>
      <c r="P984" s="124"/>
      <c r="Q984" s="99"/>
      <c r="R984" s="99"/>
      <c r="S984" s="99"/>
      <c r="T984" s="99"/>
      <c r="U984" s="99"/>
      <c r="V984" s="99"/>
      <c r="W984" s="99"/>
      <c r="X984" s="99"/>
      <c r="Y984" s="100"/>
      <c r="Z984" s="100"/>
      <c r="AA984" s="100"/>
      <c r="AB984" s="99"/>
      <c r="AC984" s="99"/>
      <c r="AD984" s="99"/>
      <c r="AE984" s="99"/>
      <c r="AF984" s="99"/>
      <c r="AG984" s="99"/>
      <c r="AH984" s="99"/>
      <c r="AI984" s="99"/>
      <c r="AJ984" s="100"/>
      <c r="AK984" s="100"/>
      <c r="AL984" s="100"/>
      <c r="AM984" s="99"/>
      <c r="AN984" s="99"/>
      <c r="AO984" s="99"/>
      <c r="AP984" s="99"/>
      <c r="AQ984" s="99"/>
      <c r="AR984" s="99"/>
      <c r="AS984" s="99"/>
      <c r="AT984" s="99"/>
      <c r="AU984" s="99"/>
      <c r="AV984" s="99"/>
      <c r="AW984" s="99"/>
      <c r="AX984" s="100"/>
      <c r="AY984" s="100"/>
      <c r="AZ984" s="101"/>
      <c r="BA984" s="102"/>
      <c r="BB984" s="95"/>
      <c r="BC984" s="95"/>
      <c r="BD984" s="41">
        <v>4</v>
      </c>
      <c r="BE984" s="52">
        <v>42</v>
      </c>
      <c r="BF984" s="103">
        <v>4223</v>
      </c>
      <c r="BG984" s="277"/>
    </row>
    <row r="985" spans="1:59" x14ac:dyDescent="0.25">
      <c r="A985" s="196">
        <v>4</v>
      </c>
      <c r="B985" s="197" t="s">
        <v>422</v>
      </c>
      <c r="C985" s="208">
        <v>42</v>
      </c>
      <c r="D985" s="209" t="s">
        <v>518</v>
      </c>
      <c r="E985" s="210">
        <v>4231</v>
      </c>
      <c r="F985" s="211" t="s">
        <v>575</v>
      </c>
      <c r="G985" s="235"/>
      <c r="H985" s="145"/>
      <c r="I985" s="221"/>
      <c r="J985" s="57"/>
      <c r="K985" s="57"/>
      <c r="L985" s="57"/>
      <c r="M985" s="144"/>
      <c r="N985" s="324"/>
      <c r="O985" s="325"/>
      <c r="P985" s="146"/>
      <c r="Q985" s="146"/>
      <c r="R985" s="146"/>
      <c r="S985" s="146"/>
      <c r="T985" s="146"/>
      <c r="U985" s="146"/>
      <c r="V985" s="146"/>
      <c r="W985" s="146"/>
      <c r="X985" s="146"/>
      <c r="Y985" s="59"/>
      <c r="Z985" s="123"/>
      <c r="AA985" s="123"/>
      <c r="AB985" s="146"/>
      <c r="AC985" s="146"/>
      <c r="AD985" s="146"/>
      <c r="AE985" s="146"/>
      <c r="AF985" s="146"/>
      <c r="AG985" s="146"/>
      <c r="AH985" s="146"/>
      <c r="AI985" s="146"/>
      <c r="AJ985" s="59"/>
      <c r="AK985" s="123"/>
      <c r="AL985" s="123"/>
      <c r="AM985" s="146"/>
      <c r="AN985" s="146"/>
      <c r="AO985" s="146"/>
      <c r="AP985" s="146"/>
      <c r="AQ985" s="146"/>
      <c r="AR985" s="146"/>
      <c r="AS985" s="146"/>
      <c r="AT985" s="146"/>
      <c r="AU985" s="146"/>
      <c r="AV985" s="146"/>
      <c r="AW985" s="58"/>
      <c r="AX985" s="123"/>
      <c r="AY985" s="59"/>
      <c r="AZ985" s="147"/>
      <c r="BA985" s="148"/>
      <c r="BB985" s="143"/>
      <c r="BC985" s="143"/>
      <c r="BD985" s="41">
        <v>4</v>
      </c>
      <c r="BE985" s="52">
        <v>42</v>
      </c>
      <c r="BF985" s="62">
        <v>4231</v>
      </c>
      <c r="BG985" s="284"/>
    </row>
    <row r="986" spans="1:59" s="63" customFormat="1" ht="12.75" x14ac:dyDescent="0.2">
      <c r="A986" s="196">
        <v>4</v>
      </c>
      <c r="B986" s="197" t="s">
        <v>422</v>
      </c>
      <c r="C986" s="208">
        <v>42</v>
      </c>
      <c r="D986" s="209" t="s">
        <v>518</v>
      </c>
      <c r="E986" s="210">
        <v>4231</v>
      </c>
      <c r="F986" s="211" t="s">
        <v>575</v>
      </c>
      <c r="G986" s="230"/>
      <c r="H986" s="56"/>
      <c r="I986" s="221"/>
      <c r="J986" s="57"/>
      <c r="K986" s="57"/>
      <c r="L986" s="57"/>
      <c r="M986" s="55"/>
      <c r="N986" s="303"/>
      <c r="O986" s="245"/>
      <c r="P986" s="122"/>
      <c r="Q986" s="58"/>
      <c r="R986" s="58"/>
      <c r="S986" s="58"/>
      <c r="T986" s="58"/>
      <c r="U986" s="58"/>
      <c r="V986" s="58"/>
      <c r="W986" s="58"/>
      <c r="X986" s="58"/>
      <c r="Y986" s="59"/>
      <c r="Z986" s="59"/>
      <c r="AA986" s="59"/>
      <c r="AB986" s="58"/>
      <c r="AC986" s="58"/>
      <c r="AD986" s="58"/>
      <c r="AE986" s="58"/>
      <c r="AF986" s="58"/>
      <c r="AG986" s="58"/>
      <c r="AH986" s="58"/>
      <c r="AI986" s="58"/>
      <c r="AJ986" s="59"/>
      <c r="AK986" s="59"/>
      <c r="AL986" s="59"/>
      <c r="AM986" s="58"/>
      <c r="AN986" s="58"/>
      <c r="AO986" s="58"/>
      <c r="AP986" s="58"/>
      <c r="AQ986" s="58"/>
      <c r="AR986" s="58"/>
      <c r="AS986" s="58"/>
      <c r="AT986" s="58"/>
      <c r="AU986" s="58"/>
      <c r="AV986" s="58"/>
      <c r="AW986" s="58"/>
      <c r="AX986" s="59"/>
      <c r="AY986" s="59"/>
      <c r="AZ986" s="60"/>
      <c r="BA986" s="61"/>
      <c r="BB986" s="54"/>
      <c r="BC986" s="54"/>
      <c r="BD986" s="41">
        <v>4</v>
      </c>
      <c r="BE986" s="52">
        <v>42</v>
      </c>
      <c r="BF986" s="62">
        <v>4231</v>
      </c>
      <c r="BG986" s="274"/>
    </row>
    <row r="987" spans="1:59" s="63" customFormat="1" ht="12.75" x14ac:dyDescent="0.2">
      <c r="A987" s="196">
        <v>4</v>
      </c>
      <c r="B987" s="197" t="s">
        <v>422</v>
      </c>
      <c r="C987" s="208">
        <v>42</v>
      </c>
      <c r="D987" s="209" t="s">
        <v>518</v>
      </c>
      <c r="E987" s="210">
        <v>4231</v>
      </c>
      <c r="F987" s="211" t="s">
        <v>575</v>
      </c>
      <c r="G987" s="236" t="s">
        <v>576</v>
      </c>
      <c r="H987" s="65"/>
      <c r="I987" s="222"/>
      <c r="J987" s="66"/>
      <c r="K987" s="66"/>
      <c r="L987" s="66"/>
      <c r="M987" s="64"/>
      <c r="N987" s="308"/>
      <c r="O987" s="309"/>
      <c r="P987" s="127"/>
      <c r="Q987" s="67"/>
      <c r="R987" s="67"/>
      <c r="S987" s="67"/>
      <c r="T987" s="67"/>
      <c r="U987" s="67"/>
      <c r="V987" s="67"/>
      <c r="W987" s="67"/>
      <c r="X987" s="67"/>
      <c r="Y987" s="68"/>
      <c r="Z987" s="68"/>
      <c r="AA987" s="68"/>
      <c r="AB987" s="67"/>
      <c r="AC987" s="67"/>
      <c r="AD987" s="67"/>
      <c r="AE987" s="67"/>
      <c r="AF987" s="67"/>
      <c r="AG987" s="67"/>
      <c r="AH987" s="67"/>
      <c r="AI987" s="67"/>
      <c r="AJ987" s="68"/>
      <c r="AK987" s="68"/>
      <c r="AL987" s="68"/>
      <c r="AM987" s="67"/>
      <c r="AN987" s="67"/>
      <c r="AO987" s="67"/>
      <c r="AP987" s="67"/>
      <c r="AQ987" s="67"/>
      <c r="AR987" s="67"/>
      <c r="AS987" s="67"/>
      <c r="AT987" s="67"/>
      <c r="AU987" s="67"/>
      <c r="AV987" s="67"/>
      <c r="AW987" s="67"/>
      <c r="AX987" s="68"/>
      <c r="AY987" s="68"/>
      <c r="AZ987" s="69"/>
      <c r="BA987" s="70"/>
      <c r="BB987" s="71"/>
      <c r="BC987" s="54"/>
      <c r="BD987" s="41">
        <v>4</v>
      </c>
      <c r="BE987" s="52">
        <v>42</v>
      </c>
      <c r="BF987" s="62">
        <v>4231</v>
      </c>
      <c r="BG987" s="275"/>
    </row>
    <row r="988" spans="1:59" s="63" customFormat="1" ht="12.75" x14ac:dyDescent="0.2">
      <c r="A988" s="196">
        <v>4</v>
      </c>
      <c r="B988" s="197" t="s">
        <v>422</v>
      </c>
      <c r="C988" s="208">
        <v>42</v>
      </c>
      <c r="D988" s="209" t="s">
        <v>518</v>
      </c>
      <c r="E988" s="210">
        <v>4231</v>
      </c>
      <c r="F988" s="211" t="s">
        <v>575</v>
      </c>
      <c r="G988" s="236" t="s">
        <v>576</v>
      </c>
      <c r="H988" s="72" t="s">
        <v>47</v>
      </c>
      <c r="I988" s="223"/>
      <c r="J988" s="73"/>
      <c r="K988" s="73"/>
      <c r="L988" s="73"/>
      <c r="M988" s="74"/>
      <c r="N988" s="247"/>
      <c r="O988" s="306"/>
      <c r="P988" s="105"/>
      <c r="Q988" s="75"/>
      <c r="R988" s="75"/>
      <c r="S988" s="75"/>
      <c r="T988" s="75"/>
      <c r="U988" s="75"/>
      <c r="V988" s="75"/>
      <c r="W988" s="75"/>
      <c r="X988" s="75"/>
      <c r="Y988" s="76">
        <f>IF(ISNUMBER(VLOOKUP(Y990,P$7:W$7,MATCH(Y990,P$7:W$7))),VLOOKUP(Y990,P$7:W$7,MATCH(Y990,P$7:W$7)),IF(N992=0,"No Data",IF(Y990&gt;0,"&lt;100",0)))</f>
        <v>10000</v>
      </c>
      <c r="Z988" s="77">
        <f>IF(ISNUMBER(VLOOKUP(Z992,P$7:W$7,MATCH(Z992,P$7:W$7))),VLOOKUP(Z992,P$7:W$7,MATCH(Z992,P$7:W$7)),IF(N992=0,"No Data",IF(Z992&gt;0,"&lt;100",0)))</f>
        <v>5000</v>
      </c>
      <c r="AA988" s="106">
        <f>IF(ISNUMBER(Z988),Z988,0)</f>
        <v>5000</v>
      </c>
      <c r="AB988" s="75"/>
      <c r="AC988" s="75"/>
      <c r="AD988" s="75"/>
      <c r="AE988" s="75"/>
      <c r="AF988" s="75"/>
      <c r="AG988" s="75"/>
      <c r="AH988" s="75"/>
      <c r="AI988" s="75"/>
      <c r="AJ988" s="76">
        <f>IF(ISNUMBER(VLOOKUP(AJ990,AB$7:AH$7,MATCH(AJ990,AB$7:AH$7))),VLOOKUP(AJ990,AB$7:AH$7,MATCH(AJ990,AB$7:AH$7)),IF(N992=0,"No Data",IF(AJ990&gt;0,"&lt;50",0)))</f>
        <v>0</v>
      </c>
      <c r="AK988" s="77">
        <f>IF(ISNUMBER(VLOOKUP(AK992,AB$7:AH$7,MATCH(AK992,AB$7:AH$7))),VLOOKUP(AK992,AB$7:AH$7,MATCH(AK992,AB$7:AH$7)),IF(N992=0,"No Data",IF(AK992&gt;0,"&lt;50",0)))</f>
        <v>0</v>
      </c>
      <c r="AL988" s="106">
        <f>IF(ISNUMBER(AK988),AK988,0)</f>
        <v>0</v>
      </c>
      <c r="AM988" s="75"/>
      <c r="AN988" s="75"/>
      <c r="AO988" s="75"/>
      <c r="AP988" s="75"/>
      <c r="AQ988" s="75"/>
      <c r="AR988" s="75"/>
      <c r="AS988" s="75"/>
      <c r="AT988" s="75"/>
      <c r="AU988" s="75"/>
      <c r="AV988" s="75"/>
      <c r="AW988" s="76">
        <f>IF(ISNUMBER(VLOOKUP(AW990,AM$7:AU$7,MATCH(AW990,AM$7:AU$7))),VLOOKUP(AW990,AM$7:AU$7,MATCH(AW990,AM$7:AU$7)),IF(N992=0,"No Data",IF(AW990&gt;0,"&lt;10",0)))</f>
        <v>50</v>
      </c>
      <c r="AX988" s="77">
        <f>IF(ISNUMBER(VLOOKUP(AX992,AM$7:AU$7,MATCH(AX992,AM$7:AU$7))),VLOOKUP(AX992,AM$7:AU$7,MATCH(AX992,AM$7:AU$7)),IF(N992=0,"No Data",IF(AX992&gt;0,"&lt;10",0)))</f>
        <v>50</v>
      </c>
      <c r="AY988" s="106">
        <f>IF(ISNUMBER(AX988),AX988,0)</f>
        <v>50</v>
      </c>
      <c r="AZ988" s="79"/>
      <c r="BA988" s="80"/>
      <c r="BB988" s="71"/>
      <c r="BC988" s="54"/>
      <c r="BD988" s="41">
        <v>4</v>
      </c>
      <c r="BE988" s="52">
        <v>42</v>
      </c>
      <c r="BF988" s="62">
        <v>4231</v>
      </c>
      <c r="BG988" s="276" t="s">
        <v>47</v>
      </c>
    </row>
    <row r="989" spans="1:59" s="63" customFormat="1" ht="12.75" x14ac:dyDescent="0.2">
      <c r="A989" s="196">
        <v>4</v>
      </c>
      <c r="B989" s="197" t="s">
        <v>422</v>
      </c>
      <c r="C989" s="208">
        <v>42</v>
      </c>
      <c r="D989" s="209" t="s">
        <v>518</v>
      </c>
      <c r="E989" s="210">
        <v>4231</v>
      </c>
      <c r="F989" s="211" t="s">
        <v>575</v>
      </c>
      <c r="G989" s="236" t="s">
        <v>576</v>
      </c>
      <c r="H989" s="81" t="s">
        <v>48</v>
      </c>
      <c r="I989" s="223"/>
      <c r="J989" s="73"/>
      <c r="K989" s="73"/>
      <c r="L989" s="73"/>
      <c r="M989" s="74"/>
      <c r="N989" s="247"/>
      <c r="O989" s="306"/>
      <c r="P989" s="105"/>
      <c r="Q989" s="75"/>
      <c r="R989" s="75"/>
      <c r="S989" s="75"/>
      <c r="T989" s="75"/>
      <c r="U989" s="75"/>
      <c r="V989" s="75"/>
      <c r="W989" s="75"/>
      <c r="X989" s="75"/>
      <c r="Y989" s="82">
        <f>MIN(X993:X999)</f>
        <v>0</v>
      </c>
      <c r="Z989" s="83"/>
      <c r="AA989" s="83"/>
      <c r="AB989" s="75"/>
      <c r="AC989" s="75"/>
      <c r="AD989" s="75"/>
      <c r="AE989" s="75"/>
      <c r="AF989" s="75"/>
      <c r="AG989" s="75"/>
      <c r="AH989" s="75"/>
      <c r="AI989" s="75"/>
      <c r="AJ989" s="82">
        <f>MIN(AI993:AI999)</f>
        <v>0</v>
      </c>
      <c r="AK989" s="83"/>
      <c r="AL989" s="83"/>
      <c r="AM989" s="75"/>
      <c r="AN989" s="75"/>
      <c r="AO989" s="75"/>
      <c r="AP989" s="75"/>
      <c r="AQ989" s="75"/>
      <c r="AR989" s="75"/>
      <c r="AS989" s="75"/>
      <c r="AT989" s="75"/>
      <c r="AU989" s="75"/>
      <c r="AV989" s="75"/>
      <c r="AW989" s="82">
        <f>MIN(AV993:AV999)</f>
        <v>25</v>
      </c>
      <c r="AX989" s="83"/>
      <c r="AY989" s="83"/>
      <c r="AZ989" s="79"/>
      <c r="BA989" s="80"/>
      <c r="BB989" s="71"/>
      <c r="BC989" s="54"/>
      <c r="BD989" s="41">
        <v>4</v>
      </c>
      <c r="BE989" s="52">
        <v>42</v>
      </c>
      <c r="BF989" s="62">
        <v>4231</v>
      </c>
      <c r="BG989" s="278" t="s">
        <v>48</v>
      </c>
    </row>
    <row r="990" spans="1:59" s="63" customFormat="1" ht="12.75" x14ac:dyDescent="0.2">
      <c r="A990" s="196">
        <v>4</v>
      </c>
      <c r="B990" s="197" t="s">
        <v>422</v>
      </c>
      <c r="C990" s="208">
        <v>42</v>
      </c>
      <c r="D990" s="209" t="s">
        <v>518</v>
      </c>
      <c r="E990" s="210">
        <v>4231</v>
      </c>
      <c r="F990" s="211" t="s">
        <v>575</v>
      </c>
      <c r="G990" s="236" t="s">
        <v>576</v>
      </c>
      <c r="H990" s="81" t="s">
        <v>49</v>
      </c>
      <c r="I990" s="223"/>
      <c r="J990" s="73"/>
      <c r="K990" s="73"/>
      <c r="L990" s="73"/>
      <c r="M990" s="74"/>
      <c r="N990" s="247"/>
      <c r="O990" s="306"/>
      <c r="P990" s="105"/>
      <c r="Q990" s="75"/>
      <c r="R990" s="75"/>
      <c r="S990" s="75"/>
      <c r="T990" s="75"/>
      <c r="U990" s="75"/>
      <c r="V990" s="75"/>
      <c r="W990" s="75"/>
      <c r="X990" s="75"/>
      <c r="Y990" s="84">
        <f>IF(ISNUMBER(AVERAGE(X993:X999)),AVERAGE(X993:X999),0)</f>
        <v>12500</v>
      </c>
      <c r="Z990" s="83"/>
      <c r="AA990" s="83"/>
      <c r="AB990" s="75"/>
      <c r="AC990" s="75"/>
      <c r="AD990" s="75"/>
      <c r="AE990" s="75"/>
      <c r="AF990" s="75"/>
      <c r="AG990" s="75"/>
      <c r="AH990" s="75"/>
      <c r="AI990" s="75"/>
      <c r="AJ990" s="84">
        <f>IF(ISNUMBER(AVERAGE(AI993:AI999)),AVERAGE(AI993:AI999),0)</f>
        <v>0</v>
      </c>
      <c r="AK990" s="83"/>
      <c r="AL990" s="83"/>
      <c r="AM990" s="75"/>
      <c r="AN990" s="75"/>
      <c r="AO990" s="75"/>
      <c r="AP990" s="75"/>
      <c r="AQ990" s="75"/>
      <c r="AR990" s="75"/>
      <c r="AS990" s="75"/>
      <c r="AT990" s="75"/>
      <c r="AU990" s="75"/>
      <c r="AV990" s="75"/>
      <c r="AW990" s="84">
        <f>IF(ISNUMBER(AVERAGE(AV993:AV999)),AVERAGE(AV993:AV999),0)</f>
        <v>87.5</v>
      </c>
      <c r="AX990" s="83"/>
      <c r="AY990" s="83"/>
      <c r="AZ990" s="79"/>
      <c r="BA990" s="80"/>
      <c r="BB990" s="71"/>
      <c r="BC990" s="54"/>
      <c r="BD990" s="41">
        <v>4</v>
      </c>
      <c r="BE990" s="52">
        <v>42</v>
      </c>
      <c r="BF990" s="62">
        <v>4231</v>
      </c>
      <c r="BG990" s="278" t="s">
        <v>49</v>
      </c>
    </row>
    <row r="991" spans="1:59" s="63" customFormat="1" ht="12.75" x14ac:dyDescent="0.2">
      <c r="A991" s="196">
        <v>4</v>
      </c>
      <c r="B991" s="197" t="s">
        <v>422</v>
      </c>
      <c r="C991" s="208">
        <v>42</v>
      </c>
      <c r="D991" s="209" t="s">
        <v>518</v>
      </c>
      <c r="E991" s="210">
        <v>4231</v>
      </c>
      <c r="F991" s="211" t="s">
        <v>575</v>
      </c>
      <c r="G991" s="236" t="s">
        <v>576</v>
      </c>
      <c r="H991" s="81" t="s">
        <v>50</v>
      </c>
      <c r="I991" s="223"/>
      <c r="J991" s="73"/>
      <c r="K991" s="73"/>
      <c r="L991" s="73"/>
      <c r="M991" s="74"/>
      <c r="N991" s="247"/>
      <c r="O991" s="306"/>
      <c r="P991" s="105"/>
      <c r="Q991" s="75"/>
      <c r="R991" s="75"/>
      <c r="S991" s="75"/>
      <c r="T991" s="75"/>
      <c r="U991" s="75"/>
      <c r="V991" s="75"/>
      <c r="W991" s="75"/>
      <c r="X991" s="75"/>
      <c r="Y991" s="84">
        <f>MAX(X993:X999)</f>
        <v>25000</v>
      </c>
      <c r="Z991" s="83"/>
      <c r="AA991" s="83"/>
      <c r="AB991" s="75"/>
      <c r="AC991" s="75"/>
      <c r="AD991" s="75"/>
      <c r="AE991" s="75"/>
      <c r="AF991" s="75"/>
      <c r="AG991" s="75"/>
      <c r="AH991" s="75"/>
      <c r="AI991" s="75"/>
      <c r="AJ991" s="84">
        <f>MAX(AI993:AI999)</f>
        <v>0</v>
      </c>
      <c r="AK991" s="83"/>
      <c r="AL991" s="83"/>
      <c r="AM991" s="75"/>
      <c r="AN991" s="75"/>
      <c r="AO991" s="75"/>
      <c r="AP991" s="75"/>
      <c r="AQ991" s="75"/>
      <c r="AR991" s="75"/>
      <c r="AS991" s="75"/>
      <c r="AT991" s="75"/>
      <c r="AU991" s="75"/>
      <c r="AV991" s="75"/>
      <c r="AW991" s="84">
        <f>MAX(AV993:AV999)</f>
        <v>100</v>
      </c>
      <c r="AX991" s="83"/>
      <c r="AY991" s="83"/>
      <c r="AZ991" s="79"/>
      <c r="BA991" s="80"/>
      <c r="BB991" s="71"/>
      <c r="BC991" s="54"/>
      <c r="BD991" s="41">
        <v>4</v>
      </c>
      <c r="BE991" s="52">
        <v>42</v>
      </c>
      <c r="BF991" s="62">
        <v>4231</v>
      </c>
      <c r="BG991" s="278" t="s">
        <v>50</v>
      </c>
    </row>
    <row r="992" spans="1:59" s="63" customFormat="1" ht="12.75" x14ac:dyDescent="0.2">
      <c r="A992" s="196">
        <v>4</v>
      </c>
      <c r="B992" s="197" t="s">
        <v>422</v>
      </c>
      <c r="C992" s="208">
        <v>42</v>
      </c>
      <c r="D992" s="209" t="s">
        <v>518</v>
      </c>
      <c r="E992" s="210">
        <v>4231</v>
      </c>
      <c r="F992" s="211" t="s">
        <v>575</v>
      </c>
      <c r="G992" s="236" t="s">
        <v>576</v>
      </c>
      <c r="H992" s="85" t="s">
        <v>51</v>
      </c>
      <c r="I992" s="223"/>
      <c r="J992" s="73"/>
      <c r="K992" s="73"/>
      <c r="L992" s="73"/>
      <c r="M992" s="74"/>
      <c r="N992" s="248">
        <f>SUM(N993:N1012)</f>
        <v>12</v>
      </c>
      <c r="O992" s="293">
        <f>SUM(O993:O1012)</f>
        <v>1.0000000000000002</v>
      </c>
      <c r="P992" s="292"/>
      <c r="Q992" s="87"/>
      <c r="R992" s="87"/>
      <c r="S992" s="87"/>
      <c r="T992" s="87"/>
      <c r="U992" s="87"/>
      <c r="V992" s="87"/>
      <c r="W992" s="87"/>
      <c r="X992" s="87"/>
      <c r="Y992" s="88"/>
      <c r="Z992" s="107">
        <f>SUM(Z993:Z1012)</f>
        <v>6249.9999999999991</v>
      </c>
      <c r="AA992" s="88"/>
      <c r="AB992" s="87"/>
      <c r="AC992" s="87"/>
      <c r="AD992" s="87"/>
      <c r="AE992" s="87"/>
      <c r="AF992" s="87"/>
      <c r="AG992" s="87"/>
      <c r="AH992" s="87"/>
      <c r="AI992" s="87"/>
      <c r="AJ992" s="88"/>
      <c r="AK992" s="107">
        <f>SUM(AK993:AK1012)</f>
        <v>0</v>
      </c>
      <c r="AL992" s="88"/>
      <c r="AM992" s="87"/>
      <c r="AN992" s="87"/>
      <c r="AO992" s="87"/>
      <c r="AP992" s="87"/>
      <c r="AQ992" s="87"/>
      <c r="AR992" s="87"/>
      <c r="AS992" s="87"/>
      <c r="AT992" s="87"/>
      <c r="AU992" s="87"/>
      <c r="AV992" s="87"/>
      <c r="AW992" s="112"/>
      <c r="AX992" s="107">
        <f>SUM(AX993:AX1012)</f>
        <v>56.249999999999986</v>
      </c>
      <c r="AY992" s="88"/>
      <c r="AZ992" s="79"/>
      <c r="BA992" s="80"/>
      <c r="BB992" s="71"/>
      <c r="BC992" s="54"/>
      <c r="BD992" s="41">
        <v>4</v>
      </c>
      <c r="BE992" s="52">
        <v>42</v>
      </c>
      <c r="BF992" s="62">
        <v>4231</v>
      </c>
      <c r="BG992" s="279" t="s">
        <v>51</v>
      </c>
    </row>
    <row r="993" spans="1:59" s="63" customFormat="1" ht="12.75" x14ac:dyDescent="0.2">
      <c r="A993" s="196">
        <v>4</v>
      </c>
      <c r="B993" s="197" t="s">
        <v>422</v>
      </c>
      <c r="C993" s="208">
        <v>42</v>
      </c>
      <c r="D993" s="209" t="s">
        <v>518</v>
      </c>
      <c r="E993" s="210">
        <v>4231</v>
      </c>
      <c r="F993" s="211" t="s">
        <v>575</v>
      </c>
      <c r="G993" s="236" t="s">
        <v>576</v>
      </c>
      <c r="H993" s="89" t="s">
        <v>52</v>
      </c>
      <c r="I993" s="90" t="s">
        <v>507</v>
      </c>
      <c r="J993" s="90"/>
      <c r="K993" s="90" t="s">
        <v>64</v>
      </c>
      <c r="L993" s="90" t="s">
        <v>136</v>
      </c>
      <c r="M993" s="91"/>
      <c r="N993" s="312">
        <v>7</v>
      </c>
      <c r="O993" s="313">
        <f t="shared" ref="O993:O998" si="145">N993/N$992</f>
        <v>0.58333333333333337</v>
      </c>
      <c r="P993" s="104"/>
      <c r="Q993" s="92"/>
      <c r="R993" s="92"/>
      <c r="S993" s="92"/>
      <c r="T993" s="92"/>
      <c r="U993" s="92"/>
      <c r="V993" s="92"/>
      <c r="W993" s="92"/>
      <c r="X993" s="109">
        <f t="shared" ref="X993:X998" si="146">P993*P$7+Q993*Q$7+R993*R$7+S993*S$7+T993*T$7+U993*U$7+V993*V$7+W993*W$7</f>
        <v>0</v>
      </c>
      <c r="Y993" s="83"/>
      <c r="Z993" s="110">
        <f t="shared" ref="Z993:Z998" si="147">X993*$O993</f>
        <v>0</v>
      </c>
      <c r="AA993" s="111"/>
      <c r="AB993" s="92"/>
      <c r="AC993" s="92"/>
      <c r="AD993" s="92"/>
      <c r="AE993" s="92"/>
      <c r="AF993" s="92"/>
      <c r="AG993" s="92"/>
      <c r="AH993" s="92"/>
      <c r="AI993" s="109">
        <f t="shared" ref="AI993:AI998" si="148">AB993*AB$7+AC993*AC$7+AD993*AD$7+AE993*AE$7+AF993*AF$7+AG993*AG$7+AH993*AH$7</f>
        <v>0</v>
      </c>
      <c r="AJ993" s="83"/>
      <c r="AK993" s="110">
        <f t="shared" ref="AK993:AK998" si="149">AI993*$O993</f>
        <v>0</v>
      </c>
      <c r="AL993" s="111"/>
      <c r="AM993" s="92"/>
      <c r="AN993" s="92">
        <v>1</v>
      </c>
      <c r="AO993" s="92"/>
      <c r="AP993" s="92"/>
      <c r="AQ993" s="92"/>
      <c r="AR993" s="92"/>
      <c r="AS993" s="92"/>
      <c r="AT993" s="92"/>
      <c r="AU993" s="92"/>
      <c r="AV993" s="109">
        <f t="shared" ref="AV993:AV998" si="150">AM993*AM$7+AN993*AN$7+AO993*AO$7+AP993*AP$7+AQ993*AQ$7+AR993*AR$7+AS993*AS$7+AT993*AT$7+AU993*AU$7</f>
        <v>25</v>
      </c>
      <c r="AW993" s="75"/>
      <c r="AX993" s="110">
        <f t="shared" ref="AX993:AX998" si="151">AV993*$O993</f>
        <v>14.583333333333334</v>
      </c>
      <c r="AY993" s="111"/>
      <c r="AZ993" s="93"/>
      <c r="BA993" s="94" t="s">
        <v>105</v>
      </c>
      <c r="BB993" s="71"/>
      <c r="BC993" s="54"/>
      <c r="BD993" s="41">
        <v>4</v>
      </c>
      <c r="BE993" s="52">
        <v>42</v>
      </c>
      <c r="BF993" s="62">
        <v>4231</v>
      </c>
      <c r="BG993" s="280" t="s">
        <v>52</v>
      </c>
    </row>
    <row r="994" spans="1:59" s="63" customFormat="1" ht="12.75" x14ac:dyDescent="0.2">
      <c r="A994" s="196">
        <v>4</v>
      </c>
      <c r="B994" s="197" t="s">
        <v>422</v>
      </c>
      <c r="C994" s="208">
        <v>42</v>
      </c>
      <c r="D994" s="209" t="s">
        <v>518</v>
      </c>
      <c r="E994" s="210">
        <v>4231</v>
      </c>
      <c r="F994" s="211" t="s">
        <v>575</v>
      </c>
      <c r="G994" s="236" t="s">
        <v>576</v>
      </c>
      <c r="H994" s="89"/>
      <c r="I994" s="90" t="s">
        <v>578</v>
      </c>
      <c r="J994" s="90"/>
      <c r="K994" s="90" t="s">
        <v>90</v>
      </c>
      <c r="L994" s="90" t="s">
        <v>579</v>
      </c>
      <c r="M994" s="91"/>
      <c r="N994" s="312">
        <v>1</v>
      </c>
      <c r="O994" s="313">
        <f t="shared" si="145"/>
        <v>8.3333333333333329E-2</v>
      </c>
      <c r="P994" s="104"/>
      <c r="Q994" s="92"/>
      <c r="R994" s="92"/>
      <c r="S994" s="92"/>
      <c r="T994" s="92"/>
      <c r="U994" s="92"/>
      <c r="V994" s="92">
        <v>1</v>
      </c>
      <c r="W994" s="92"/>
      <c r="X994" s="109">
        <f t="shared" si="146"/>
        <v>10000</v>
      </c>
      <c r="Y994" s="83"/>
      <c r="Z994" s="110">
        <f t="shared" si="147"/>
        <v>833.33333333333326</v>
      </c>
      <c r="AA994" s="111"/>
      <c r="AB994" s="92"/>
      <c r="AC994" s="92"/>
      <c r="AD994" s="92"/>
      <c r="AE994" s="92"/>
      <c r="AF994" s="92"/>
      <c r="AG994" s="92"/>
      <c r="AH994" s="92"/>
      <c r="AI994" s="109">
        <f t="shared" si="148"/>
        <v>0</v>
      </c>
      <c r="AJ994" s="83"/>
      <c r="AK994" s="110">
        <f t="shared" si="149"/>
        <v>0</v>
      </c>
      <c r="AL994" s="111"/>
      <c r="AM994" s="92"/>
      <c r="AN994" s="92"/>
      <c r="AO994" s="92"/>
      <c r="AP994" s="92">
        <v>1</v>
      </c>
      <c r="AQ994" s="92"/>
      <c r="AR994" s="92"/>
      <c r="AS994" s="92"/>
      <c r="AT994" s="92"/>
      <c r="AU994" s="92"/>
      <c r="AV994" s="109">
        <f t="shared" si="150"/>
        <v>100</v>
      </c>
      <c r="AW994" s="75"/>
      <c r="AX994" s="110">
        <f t="shared" si="151"/>
        <v>8.3333333333333321</v>
      </c>
      <c r="AY994" s="111"/>
      <c r="AZ994" s="93"/>
      <c r="BA994" s="94" t="s">
        <v>105</v>
      </c>
      <c r="BB994" s="71"/>
      <c r="BC994" s="54"/>
      <c r="BD994" s="41">
        <v>4</v>
      </c>
      <c r="BE994" s="52">
        <v>42</v>
      </c>
      <c r="BF994" s="62">
        <v>4231</v>
      </c>
      <c r="BG994" s="280" t="s">
        <v>52</v>
      </c>
    </row>
    <row r="995" spans="1:59" s="63" customFormat="1" ht="12.75" x14ac:dyDescent="0.2">
      <c r="A995" s="196">
        <v>4</v>
      </c>
      <c r="B995" s="197" t="s">
        <v>422</v>
      </c>
      <c r="C995" s="208">
        <v>42</v>
      </c>
      <c r="D995" s="209" t="s">
        <v>518</v>
      </c>
      <c r="E995" s="210">
        <v>4231</v>
      </c>
      <c r="F995" s="211" t="s">
        <v>575</v>
      </c>
      <c r="G995" s="236" t="s">
        <v>576</v>
      </c>
      <c r="H995" s="89"/>
      <c r="I995" s="90" t="s">
        <v>103</v>
      </c>
      <c r="J995" s="90"/>
      <c r="K995" s="90" t="s">
        <v>124</v>
      </c>
      <c r="L995" s="90" t="s">
        <v>124</v>
      </c>
      <c r="M995" s="91"/>
      <c r="N995" s="312">
        <v>1</v>
      </c>
      <c r="O995" s="313">
        <f t="shared" si="145"/>
        <v>8.3333333333333329E-2</v>
      </c>
      <c r="P995" s="104"/>
      <c r="Q995" s="92"/>
      <c r="R995" s="92"/>
      <c r="S995" s="92"/>
      <c r="T995" s="92"/>
      <c r="U995" s="92"/>
      <c r="V995" s="92">
        <v>1</v>
      </c>
      <c r="W995" s="92"/>
      <c r="X995" s="109">
        <f t="shared" si="146"/>
        <v>10000</v>
      </c>
      <c r="Y995" s="83"/>
      <c r="Z995" s="110">
        <f t="shared" si="147"/>
        <v>833.33333333333326</v>
      </c>
      <c r="AA995" s="111"/>
      <c r="AB995" s="92"/>
      <c r="AC995" s="92"/>
      <c r="AD995" s="92"/>
      <c r="AE995" s="92"/>
      <c r="AF995" s="92"/>
      <c r="AG995" s="92"/>
      <c r="AH995" s="92"/>
      <c r="AI995" s="109">
        <f t="shared" si="148"/>
        <v>0</v>
      </c>
      <c r="AJ995" s="83"/>
      <c r="AK995" s="110">
        <f t="shared" si="149"/>
        <v>0</v>
      </c>
      <c r="AL995" s="111"/>
      <c r="AM995" s="92"/>
      <c r="AN995" s="92"/>
      <c r="AO995" s="92"/>
      <c r="AP995" s="92">
        <v>1</v>
      </c>
      <c r="AQ995" s="92"/>
      <c r="AR995" s="92"/>
      <c r="AS995" s="92"/>
      <c r="AT995" s="92"/>
      <c r="AU995" s="92"/>
      <c r="AV995" s="109">
        <f t="shared" si="150"/>
        <v>100</v>
      </c>
      <c r="AW995" s="75"/>
      <c r="AX995" s="110">
        <f t="shared" si="151"/>
        <v>8.3333333333333321</v>
      </c>
      <c r="AY995" s="111"/>
      <c r="AZ995" s="93"/>
      <c r="BA995" s="94" t="s">
        <v>105</v>
      </c>
      <c r="BB995" s="71"/>
      <c r="BC995" s="54"/>
      <c r="BD995" s="41">
        <v>4</v>
      </c>
      <c r="BE995" s="52">
        <v>42</v>
      </c>
      <c r="BF995" s="62">
        <v>4231</v>
      </c>
      <c r="BG995" s="280" t="s">
        <v>52</v>
      </c>
    </row>
    <row r="996" spans="1:59" s="63" customFormat="1" ht="12.75" x14ac:dyDescent="0.2">
      <c r="A996" s="196">
        <v>4</v>
      </c>
      <c r="B996" s="197" t="s">
        <v>422</v>
      </c>
      <c r="C996" s="208">
        <v>42</v>
      </c>
      <c r="D996" s="209" t="s">
        <v>518</v>
      </c>
      <c r="E996" s="210">
        <v>4231</v>
      </c>
      <c r="F996" s="211" t="s">
        <v>575</v>
      </c>
      <c r="G996" s="236" t="s">
        <v>576</v>
      </c>
      <c r="H996" s="89"/>
      <c r="I996" s="90" t="s">
        <v>580</v>
      </c>
      <c r="J996" s="90"/>
      <c r="K996" s="90" t="s">
        <v>60</v>
      </c>
      <c r="L996" s="90" t="s">
        <v>581</v>
      </c>
      <c r="M996" s="91"/>
      <c r="N996" s="312">
        <v>1</v>
      </c>
      <c r="O996" s="313">
        <f t="shared" si="145"/>
        <v>8.3333333333333329E-2</v>
      </c>
      <c r="P996" s="104"/>
      <c r="Q996" s="92"/>
      <c r="R996" s="92"/>
      <c r="S996" s="92"/>
      <c r="T996" s="92"/>
      <c r="U996" s="92"/>
      <c r="V996" s="92"/>
      <c r="W996" s="92">
        <v>1</v>
      </c>
      <c r="X996" s="109">
        <f t="shared" si="146"/>
        <v>25000</v>
      </c>
      <c r="Y996" s="83"/>
      <c r="Z996" s="110">
        <f t="shared" si="147"/>
        <v>2083.333333333333</v>
      </c>
      <c r="AA996" s="111"/>
      <c r="AB996" s="92"/>
      <c r="AC996" s="92"/>
      <c r="AD996" s="92"/>
      <c r="AE996" s="92"/>
      <c r="AF996" s="92"/>
      <c r="AG996" s="92"/>
      <c r="AH996" s="92"/>
      <c r="AI996" s="109">
        <f t="shared" si="148"/>
        <v>0</v>
      </c>
      <c r="AJ996" s="83"/>
      <c r="AK996" s="110">
        <f t="shared" si="149"/>
        <v>0</v>
      </c>
      <c r="AL996" s="111"/>
      <c r="AM996" s="92"/>
      <c r="AN996" s="92"/>
      <c r="AO996" s="92"/>
      <c r="AP996" s="92">
        <v>1</v>
      </c>
      <c r="AQ996" s="92"/>
      <c r="AR996" s="92"/>
      <c r="AS996" s="92"/>
      <c r="AT996" s="92"/>
      <c r="AU996" s="92"/>
      <c r="AV996" s="109">
        <f t="shared" si="150"/>
        <v>100</v>
      </c>
      <c r="AW996" s="75"/>
      <c r="AX996" s="110">
        <f t="shared" si="151"/>
        <v>8.3333333333333321</v>
      </c>
      <c r="AY996" s="111"/>
      <c r="AZ996" s="93"/>
      <c r="BA996" s="94" t="s">
        <v>105</v>
      </c>
      <c r="BB996" s="71"/>
      <c r="BC996" s="54"/>
      <c r="BD996" s="41">
        <v>4</v>
      </c>
      <c r="BE996" s="52">
        <v>42</v>
      </c>
      <c r="BF996" s="62">
        <v>4231</v>
      </c>
      <c r="BG996" s="280" t="s">
        <v>52</v>
      </c>
    </row>
    <row r="997" spans="1:59" s="63" customFormat="1" ht="12.75" x14ac:dyDescent="0.2">
      <c r="A997" s="196">
        <v>4</v>
      </c>
      <c r="B997" s="197" t="s">
        <v>422</v>
      </c>
      <c r="C997" s="208">
        <v>42</v>
      </c>
      <c r="D997" s="209" t="s">
        <v>518</v>
      </c>
      <c r="E997" s="210">
        <v>4231</v>
      </c>
      <c r="F997" s="211" t="s">
        <v>575</v>
      </c>
      <c r="G997" s="236" t="s">
        <v>576</v>
      </c>
      <c r="H997" s="89"/>
      <c r="I997" s="90" t="s">
        <v>516</v>
      </c>
      <c r="J997" s="90"/>
      <c r="K997" s="90" t="s">
        <v>73</v>
      </c>
      <c r="L997" s="90" t="s">
        <v>69</v>
      </c>
      <c r="M997" s="91"/>
      <c r="N997" s="312">
        <v>1</v>
      </c>
      <c r="O997" s="313">
        <f t="shared" si="145"/>
        <v>8.3333333333333329E-2</v>
      </c>
      <c r="P997" s="104"/>
      <c r="Q997" s="92"/>
      <c r="R997" s="92"/>
      <c r="S997" s="92"/>
      <c r="T997" s="92"/>
      <c r="U997" s="92"/>
      <c r="V997" s="92"/>
      <c r="W997" s="92">
        <v>1</v>
      </c>
      <c r="X997" s="109">
        <f t="shared" si="146"/>
        <v>25000</v>
      </c>
      <c r="Y997" s="83"/>
      <c r="Z997" s="110">
        <f t="shared" si="147"/>
        <v>2083.333333333333</v>
      </c>
      <c r="AA997" s="111"/>
      <c r="AB997" s="92"/>
      <c r="AC997" s="92"/>
      <c r="AD997" s="92"/>
      <c r="AE997" s="92"/>
      <c r="AF997" s="92"/>
      <c r="AG997" s="92"/>
      <c r="AH997" s="92"/>
      <c r="AI997" s="109">
        <f t="shared" si="148"/>
        <v>0</v>
      </c>
      <c r="AJ997" s="83"/>
      <c r="AK997" s="110">
        <f t="shared" si="149"/>
        <v>0</v>
      </c>
      <c r="AL997" s="111"/>
      <c r="AM997" s="92"/>
      <c r="AN997" s="92"/>
      <c r="AO997" s="92"/>
      <c r="AP997" s="92">
        <v>1</v>
      </c>
      <c r="AQ997" s="92"/>
      <c r="AR997" s="92"/>
      <c r="AS997" s="92"/>
      <c r="AT997" s="92"/>
      <c r="AU997" s="92"/>
      <c r="AV997" s="109">
        <f t="shared" si="150"/>
        <v>100</v>
      </c>
      <c r="AW997" s="75"/>
      <c r="AX997" s="110">
        <f t="shared" si="151"/>
        <v>8.3333333333333321</v>
      </c>
      <c r="AY997" s="111"/>
      <c r="AZ997" s="93"/>
      <c r="BA997" s="94" t="s">
        <v>131</v>
      </c>
      <c r="BB997" s="71"/>
      <c r="BC997" s="54"/>
      <c r="BD997" s="41">
        <v>4</v>
      </c>
      <c r="BE997" s="52">
        <v>42</v>
      </c>
      <c r="BF997" s="62">
        <v>4231</v>
      </c>
      <c r="BG997" s="280" t="s">
        <v>52</v>
      </c>
    </row>
    <row r="998" spans="1:59" s="63" customFormat="1" ht="12.75" x14ac:dyDescent="0.2">
      <c r="A998" s="196">
        <v>4</v>
      </c>
      <c r="B998" s="197" t="s">
        <v>422</v>
      </c>
      <c r="C998" s="208">
        <v>42</v>
      </c>
      <c r="D998" s="209" t="s">
        <v>518</v>
      </c>
      <c r="E998" s="210">
        <v>4231</v>
      </c>
      <c r="F998" s="211" t="s">
        <v>575</v>
      </c>
      <c r="G998" s="236" t="s">
        <v>576</v>
      </c>
      <c r="H998" s="89"/>
      <c r="I998" s="90" t="s">
        <v>582</v>
      </c>
      <c r="J998" s="90"/>
      <c r="K998" s="90" t="s">
        <v>90</v>
      </c>
      <c r="L998" s="90">
        <v>1</v>
      </c>
      <c r="M998" s="91"/>
      <c r="N998" s="312">
        <v>1</v>
      </c>
      <c r="O998" s="313">
        <f t="shared" si="145"/>
        <v>8.3333333333333329E-2</v>
      </c>
      <c r="P998" s="104"/>
      <c r="Q998" s="92"/>
      <c r="R998" s="92"/>
      <c r="S998" s="92"/>
      <c r="T998" s="92"/>
      <c r="U998" s="92">
        <v>1</v>
      </c>
      <c r="V998" s="92"/>
      <c r="W998" s="92"/>
      <c r="X998" s="109">
        <f t="shared" si="146"/>
        <v>5000</v>
      </c>
      <c r="Y998" s="83"/>
      <c r="Z998" s="110">
        <f t="shared" si="147"/>
        <v>416.66666666666663</v>
      </c>
      <c r="AA998" s="111"/>
      <c r="AB998" s="92"/>
      <c r="AC998" s="92"/>
      <c r="AD998" s="92"/>
      <c r="AE998" s="92"/>
      <c r="AF998" s="92"/>
      <c r="AG998" s="92"/>
      <c r="AH998" s="92"/>
      <c r="AI998" s="109">
        <f t="shared" si="148"/>
        <v>0</v>
      </c>
      <c r="AJ998" s="83"/>
      <c r="AK998" s="110">
        <f t="shared" si="149"/>
        <v>0</v>
      </c>
      <c r="AL998" s="111"/>
      <c r="AM998" s="92"/>
      <c r="AN998" s="92"/>
      <c r="AO998" s="92"/>
      <c r="AP998" s="92">
        <v>1</v>
      </c>
      <c r="AQ998" s="92"/>
      <c r="AR998" s="92"/>
      <c r="AS998" s="92"/>
      <c r="AT998" s="92"/>
      <c r="AU998" s="92"/>
      <c r="AV998" s="109">
        <f t="shared" si="150"/>
        <v>100</v>
      </c>
      <c r="AW998" s="75"/>
      <c r="AX998" s="110">
        <f t="shared" si="151"/>
        <v>8.3333333333333321</v>
      </c>
      <c r="AY998" s="111"/>
      <c r="AZ998" s="93"/>
      <c r="BA998" s="94" t="s">
        <v>554</v>
      </c>
      <c r="BB998" s="71"/>
      <c r="BC998" s="54"/>
      <c r="BD998" s="41">
        <v>4</v>
      </c>
      <c r="BE998" s="52">
        <v>42</v>
      </c>
      <c r="BF998" s="62">
        <v>4231</v>
      </c>
      <c r="BG998" s="280" t="s">
        <v>52</v>
      </c>
    </row>
    <row r="999" spans="1:59" s="63" customFormat="1" ht="12.75" x14ac:dyDescent="0.2">
      <c r="A999" s="196">
        <v>4</v>
      </c>
      <c r="B999" s="197" t="s">
        <v>422</v>
      </c>
      <c r="C999" s="208">
        <v>42</v>
      </c>
      <c r="D999" s="209" t="s">
        <v>518</v>
      </c>
      <c r="E999" s="210">
        <v>4231</v>
      </c>
      <c r="F999" s="211" t="s">
        <v>575</v>
      </c>
      <c r="G999" s="236" t="s">
        <v>576</v>
      </c>
      <c r="H999" s="89"/>
      <c r="I999" s="219"/>
      <c r="J999" s="90"/>
      <c r="K999" s="90"/>
      <c r="L999" s="90"/>
      <c r="M999" s="91"/>
      <c r="N999" s="326"/>
      <c r="O999" s="327"/>
      <c r="P999" s="104"/>
      <c r="Q999" s="92"/>
      <c r="R999" s="92"/>
      <c r="S999" s="92"/>
      <c r="T999" s="92"/>
      <c r="U999" s="92"/>
      <c r="V999" s="92"/>
      <c r="W999" s="92"/>
      <c r="X999" s="75"/>
      <c r="Y999" s="83"/>
      <c r="Z999" s="83"/>
      <c r="AA999" s="83"/>
      <c r="AB999" s="92"/>
      <c r="AC999" s="92"/>
      <c r="AD999" s="92"/>
      <c r="AE999" s="92"/>
      <c r="AF999" s="92"/>
      <c r="AG999" s="92"/>
      <c r="AH999" s="92"/>
      <c r="AI999" s="75"/>
      <c r="AJ999" s="83"/>
      <c r="AK999" s="83"/>
      <c r="AL999" s="83"/>
      <c r="AM999" s="92"/>
      <c r="AN999" s="92"/>
      <c r="AO999" s="92"/>
      <c r="AP999" s="92"/>
      <c r="AQ999" s="92"/>
      <c r="AR999" s="92"/>
      <c r="AS999" s="92"/>
      <c r="AT999" s="92"/>
      <c r="AU999" s="92"/>
      <c r="AV999" s="75"/>
      <c r="AW999" s="75"/>
      <c r="AX999" s="83"/>
      <c r="AY999" s="83"/>
      <c r="AZ999" s="93"/>
      <c r="BA999" s="94"/>
      <c r="BB999" s="71"/>
      <c r="BC999" s="54"/>
      <c r="BD999" s="41">
        <v>4</v>
      </c>
      <c r="BE999" s="52">
        <v>42</v>
      </c>
      <c r="BF999" s="62">
        <v>4231</v>
      </c>
      <c r="BG999" s="280" t="s">
        <v>52</v>
      </c>
    </row>
    <row r="1000" spans="1:59" s="63" customFormat="1" ht="12.75" x14ac:dyDescent="0.2">
      <c r="A1000" s="196">
        <v>4</v>
      </c>
      <c r="B1000" s="197" t="s">
        <v>422</v>
      </c>
      <c r="C1000" s="208">
        <v>42</v>
      </c>
      <c r="D1000" s="209" t="s">
        <v>518</v>
      </c>
      <c r="E1000" s="210">
        <v>4231</v>
      </c>
      <c r="F1000" s="211" t="s">
        <v>575</v>
      </c>
      <c r="G1000" s="236" t="s">
        <v>576</v>
      </c>
      <c r="H1000" s="89"/>
      <c r="I1000" s="219"/>
      <c r="J1000" s="90"/>
      <c r="K1000" s="90"/>
      <c r="L1000" s="90"/>
      <c r="M1000" s="91"/>
      <c r="N1000" s="326"/>
      <c r="O1000" s="327"/>
      <c r="P1000" s="104"/>
      <c r="Q1000" s="92"/>
      <c r="R1000" s="92"/>
      <c r="S1000" s="92"/>
      <c r="T1000" s="92"/>
      <c r="U1000" s="92"/>
      <c r="V1000" s="92"/>
      <c r="W1000" s="92"/>
      <c r="X1000" s="75"/>
      <c r="Y1000" s="83"/>
      <c r="Z1000" s="83"/>
      <c r="AA1000" s="83"/>
      <c r="AB1000" s="92"/>
      <c r="AC1000" s="92"/>
      <c r="AD1000" s="92"/>
      <c r="AE1000" s="92"/>
      <c r="AF1000" s="92"/>
      <c r="AG1000" s="92"/>
      <c r="AH1000" s="92"/>
      <c r="AI1000" s="75"/>
      <c r="AJ1000" s="83"/>
      <c r="AK1000" s="83"/>
      <c r="AL1000" s="83"/>
      <c r="AM1000" s="92"/>
      <c r="AN1000" s="92"/>
      <c r="AO1000" s="92"/>
      <c r="AP1000" s="92"/>
      <c r="AQ1000" s="92"/>
      <c r="AR1000" s="92"/>
      <c r="AS1000" s="92"/>
      <c r="AT1000" s="92"/>
      <c r="AU1000" s="92"/>
      <c r="AV1000" s="75"/>
      <c r="AW1000" s="75"/>
      <c r="AX1000" s="83"/>
      <c r="AY1000" s="83"/>
      <c r="AZ1000" s="93"/>
      <c r="BA1000" s="94"/>
      <c r="BB1000" s="71"/>
      <c r="BC1000" s="54"/>
      <c r="BD1000" s="41">
        <v>4</v>
      </c>
      <c r="BE1000" s="52">
        <v>42</v>
      </c>
      <c r="BF1000" s="62">
        <v>4231</v>
      </c>
      <c r="BG1000" s="280" t="s">
        <v>52</v>
      </c>
    </row>
    <row r="1001" spans="1:59" s="63" customFormat="1" ht="12.75" x14ac:dyDescent="0.2">
      <c r="A1001" s="196">
        <v>4</v>
      </c>
      <c r="B1001" s="197" t="s">
        <v>422</v>
      </c>
      <c r="C1001" s="208">
        <v>42</v>
      </c>
      <c r="D1001" s="209" t="s">
        <v>518</v>
      </c>
      <c r="E1001" s="210">
        <v>4231</v>
      </c>
      <c r="F1001" s="211" t="s">
        <v>575</v>
      </c>
      <c r="G1001" s="236" t="s">
        <v>576</v>
      </c>
      <c r="H1001" s="65"/>
      <c r="I1001" s="222"/>
      <c r="J1001" s="66"/>
      <c r="K1001" s="66"/>
      <c r="L1001" s="66"/>
      <c r="M1001" s="64"/>
      <c r="N1001" s="304"/>
      <c r="O1001" s="305"/>
      <c r="P1001" s="127"/>
      <c r="Q1001" s="67"/>
      <c r="R1001" s="67"/>
      <c r="S1001" s="67"/>
      <c r="T1001" s="67"/>
      <c r="U1001" s="67"/>
      <c r="V1001" s="67"/>
      <c r="W1001" s="67"/>
      <c r="X1001" s="67"/>
      <c r="Y1001" s="68"/>
      <c r="Z1001" s="68"/>
      <c r="AA1001" s="68"/>
      <c r="AB1001" s="67"/>
      <c r="AC1001" s="67"/>
      <c r="AD1001" s="67"/>
      <c r="AE1001" s="67"/>
      <c r="AF1001" s="67"/>
      <c r="AG1001" s="67"/>
      <c r="AH1001" s="67"/>
      <c r="AI1001" s="67"/>
      <c r="AJ1001" s="68"/>
      <c r="AK1001" s="68"/>
      <c r="AL1001" s="68"/>
      <c r="AM1001" s="67"/>
      <c r="AN1001" s="67"/>
      <c r="AO1001" s="67"/>
      <c r="AP1001" s="67"/>
      <c r="AQ1001" s="67"/>
      <c r="AR1001" s="67"/>
      <c r="AS1001" s="67"/>
      <c r="AT1001" s="67"/>
      <c r="AU1001" s="67"/>
      <c r="AV1001" s="67"/>
      <c r="AW1001" s="67"/>
      <c r="AX1001" s="68"/>
      <c r="AY1001" s="68"/>
      <c r="AZ1001" s="69"/>
      <c r="BA1001" s="70"/>
      <c r="BB1001" s="71"/>
      <c r="BC1001" s="54"/>
      <c r="BD1001" s="41">
        <v>4</v>
      </c>
      <c r="BE1001" s="52">
        <v>42</v>
      </c>
      <c r="BF1001" s="62">
        <v>4231</v>
      </c>
      <c r="BG1001" s="275"/>
    </row>
    <row r="1002" spans="1:59" s="63" customFormat="1" ht="12.75" x14ac:dyDescent="0.2">
      <c r="A1002" s="196">
        <v>4</v>
      </c>
      <c r="B1002" s="197" t="s">
        <v>422</v>
      </c>
      <c r="C1002" s="208">
        <v>42</v>
      </c>
      <c r="D1002" s="209" t="s">
        <v>518</v>
      </c>
      <c r="E1002" s="210">
        <v>4231</v>
      </c>
      <c r="F1002" s="211" t="s">
        <v>575</v>
      </c>
      <c r="G1002" s="230"/>
      <c r="H1002" s="56"/>
      <c r="I1002" s="221"/>
      <c r="J1002" s="57"/>
      <c r="K1002" s="57"/>
      <c r="L1002" s="57"/>
      <c r="M1002" s="55"/>
      <c r="N1002" s="303"/>
      <c r="O1002" s="245"/>
      <c r="P1002" s="122"/>
      <c r="Q1002" s="58"/>
      <c r="R1002" s="58"/>
      <c r="S1002" s="58"/>
      <c r="T1002" s="58"/>
      <c r="U1002" s="58"/>
      <c r="V1002" s="58"/>
      <c r="W1002" s="58"/>
      <c r="X1002" s="58"/>
      <c r="Y1002" s="59"/>
      <c r="Z1002" s="59"/>
      <c r="AA1002" s="59"/>
      <c r="AB1002" s="58"/>
      <c r="AC1002" s="58"/>
      <c r="AD1002" s="58"/>
      <c r="AE1002" s="58"/>
      <c r="AF1002" s="58"/>
      <c r="AG1002" s="58"/>
      <c r="AH1002" s="58"/>
      <c r="AI1002" s="58"/>
      <c r="AJ1002" s="59"/>
      <c r="AK1002" s="59"/>
      <c r="AL1002" s="59"/>
      <c r="AM1002" s="58"/>
      <c r="AN1002" s="58"/>
      <c r="AO1002" s="58"/>
      <c r="AP1002" s="58"/>
      <c r="AQ1002" s="58"/>
      <c r="AR1002" s="58"/>
      <c r="AS1002" s="58"/>
      <c r="AT1002" s="58"/>
      <c r="AU1002" s="58"/>
      <c r="AV1002" s="58"/>
      <c r="AW1002" s="58"/>
      <c r="AX1002" s="59"/>
      <c r="AY1002" s="59"/>
      <c r="AZ1002" s="60"/>
      <c r="BA1002" s="61"/>
      <c r="BB1002" s="54"/>
      <c r="BC1002" s="54"/>
      <c r="BD1002" s="41">
        <v>4</v>
      </c>
      <c r="BE1002" s="52">
        <v>42</v>
      </c>
      <c r="BF1002" s="62">
        <v>4231</v>
      </c>
      <c r="BG1002" s="274"/>
    </row>
    <row r="1003" spans="1:59" s="63" customFormat="1" ht="12.75" x14ac:dyDescent="0.2">
      <c r="A1003" s="196">
        <v>4</v>
      </c>
      <c r="B1003" s="197" t="s">
        <v>422</v>
      </c>
      <c r="C1003" s="208">
        <v>42</v>
      </c>
      <c r="D1003" s="209" t="s">
        <v>518</v>
      </c>
      <c r="E1003" s="210">
        <v>4231</v>
      </c>
      <c r="F1003" s="211" t="s">
        <v>575</v>
      </c>
      <c r="G1003" s="231"/>
      <c r="H1003" s="65"/>
      <c r="I1003" s="222"/>
      <c r="J1003" s="66"/>
      <c r="K1003" s="66"/>
      <c r="L1003" s="66"/>
      <c r="M1003" s="64"/>
      <c r="N1003" s="304"/>
      <c r="O1003" s="305"/>
      <c r="P1003" s="127"/>
      <c r="Q1003" s="67"/>
      <c r="R1003" s="67"/>
      <c r="S1003" s="67"/>
      <c r="T1003" s="67"/>
      <c r="U1003" s="67"/>
      <c r="V1003" s="67"/>
      <c r="W1003" s="67"/>
      <c r="X1003" s="67"/>
      <c r="Y1003" s="68"/>
      <c r="Z1003" s="68"/>
      <c r="AA1003" s="68"/>
      <c r="AB1003" s="67"/>
      <c r="AC1003" s="67"/>
      <c r="AD1003" s="67"/>
      <c r="AE1003" s="67"/>
      <c r="AF1003" s="67"/>
      <c r="AG1003" s="67"/>
      <c r="AH1003" s="67"/>
      <c r="AI1003" s="67"/>
      <c r="AJ1003" s="68"/>
      <c r="AK1003" s="68"/>
      <c r="AL1003" s="68"/>
      <c r="AM1003" s="67"/>
      <c r="AN1003" s="67"/>
      <c r="AO1003" s="67"/>
      <c r="AP1003" s="67"/>
      <c r="AQ1003" s="67"/>
      <c r="AR1003" s="67"/>
      <c r="AS1003" s="67"/>
      <c r="AT1003" s="67"/>
      <c r="AU1003" s="67"/>
      <c r="AV1003" s="67"/>
      <c r="AW1003" s="67"/>
      <c r="AX1003" s="68"/>
      <c r="AY1003" s="68"/>
      <c r="AZ1003" s="69"/>
      <c r="BA1003" s="70"/>
      <c r="BB1003" s="71"/>
      <c r="BC1003" s="54"/>
      <c r="BD1003" s="41">
        <v>4</v>
      </c>
      <c r="BE1003" s="52">
        <v>42</v>
      </c>
      <c r="BF1003" s="62">
        <v>4231</v>
      </c>
      <c r="BG1003" s="275"/>
    </row>
    <row r="1004" spans="1:59" s="63" customFormat="1" ht="12.75" x14ac:dyDescent="0.2">
      <c r="A1004" s="196">
        <v>4</v>
      </c>
      <c r="B1004" s="197" t="s">
        <v>422</v>
      </c>
      <c r="C1004" s="208">
        <v>42</v>
      </c>
      <c r="D1004" s="209" t="s">
        <v>518</v>
      </c>
      <c r="E1004" s="210">
        <v>4231</v>
      </c>
      <c r="F1004" s="211" t="s">
        <v>575</v>
      </c>
      <c r="G1004" s="231" t="s">
        <v>577</v>
      </c>
      <c r="H1004" s="72" t="s">
        <v>1233</v>
      </c>
      <c r="I1004" s="223" t="s">
        <v>1261</v>
      </c>
      <c r="J1004" s="73"/>
      <c r="K1004" s="73"/>
      <c r="L1004" s="73"/>
      <c r="M1004" s="74"/>
      <c r="N1004" s="247"/>
      <c r="O1004" s="306"/>
      <c r="P1004" s="105"/>
      <c r="Q1004" s="75"/>
      <c r="R1004" s="75"/>
      <c r="S1004" s="75"/>
      <c r="T1004" s="75"/>
      <c r="U1004" s="75"/>
      <c r="V1004" s="75"/>
      <c r="W1004" s="75"/>
      <c r="X1004" s="75"/>
      <c r="Y1004" s="76" t="s">
        <v>1241</v>
      </c>
      <c r="Z1004" s="77" t="s">
        <v>1241</v>
      </c>
      <c r="AA1004" s="78">
        <f>AA$819</f>
        <v>10000</v>
      </c>
      <c r="AB1004" s="75"/>
      <c r="AC1004" s="75"/>
      <c r="AD1004" s="75"/>
      <c r="AE1004" s="75"/>
      <c r="AF1004" s="75"/>
      <c r="AG1004" s="75"/>
      <c r="AH1004" s="75"/>
      <c r="AI1004" s="75"/>
      <c r="AJ1004" s="76" t="s">
        <v>1241</v>
      </c>
      <c r="AK1004" s="77" t="s">
        <v>1241</v>
      </c>
      <c r="AL1004" s="78">
        <f>AL$819</f>
        <v>0</v>
      </c>
      <c r="AM1004" s="75"/>
      <c r="AN1004" s="75"/>
      <c r="AO1004" s="75"/>
      <c r="AP1004" s="75"/>
      <c r="AQ1004" s="75"/>
      <c r="AR1004" s="75"/>
      <c r="AS1004" s="75"/>
      <c r="AT1004" s="75"/>
      <c r="AU1004" s="75"/>
      <c r="AV1004" s="75"/>
      <c r="AW1004" s="76" t="s">
        <v>1241</v>
      </c>
      <c r="AX1004" s="77" t="s">
        <v>1241</v>
      </c>
      <c r="AY1004" s="78">
        <f>AY$819</f>
        <v>50</v>
      </c>
      <c r="AZ1004" s="79"/>
      <c r="BA1004" s="80" t="str">
        <f>I1004</f>
        <v>&gt; see 4161, Building wraps, underlays and DPCs</v>
      </c>
      <c r="BB1004" s="71"/>
      <c r="BC1004" s="54"/>
      <c r="BD1004" s="41">
        <v>4</v>
      </c>
      <c r="BE1004" s="52">
        <v>42</v>
      </c>
      <c r="BF1004" s="62">
        <v>4231</v>
      </c>
      <c r="BG1004" s="276" t="s">
        <v>47</v>
      </c>
    </row>
    <row r="1005" spans="1:59" s="63" customFormat="1" ht="12.75" x14ac:dyDescent="0.2">
      <c r="A1005" s="196">
        <v>4</v>
      </c>
      <c r="B1005" s="197" t="s">
        <v>422</v>
      </c>
      <c r="C1005" s="208">
        <v>42</v>
      </c>
      <c r="D1005" s="209" t="s">
        <v>518</v>
      </c>
      <c r="E1005" s="210">
        <v>4231</v>
      </c>
      <c r="F1005" s="211" t="s">
        <v>575</v>
      </c>
      <c r="G1005" s="236"/>
      <c r="H1005" s="65"/>
      <c r="I1005" s="222"/>
      <c r="J1005" s="66"/>
      <c r="K1005" s="66"/>
      <c r="L1005" s="66"/>
      <c r="M1005" s="64"/>
      <c r="N1005" s="304"/>
      <c r="O1005" s="305"/>
      <c r="P1005" s="127"/>
      <c r="Q1005" s="67"/>
      <c r="R1005" s="67"/>
      <c r="S1005" s="67"/>
      <c r="T1005" s="67"/>
      <c r="U1005" s="67"/>
      <c r="V1005" s="67"/>
      <c r="W1005" s="67"/>
      <c r="X1005" s="67"/>
      <c r="Y1005" s="68"/>
      <c r="Z1005" s="68"/>
      <c r="AA1005" s="68"/>
      <c r="AB1005" s="67"/>
      <c r="AC1005" s="67"/>
      <c r="AD1005" s="67"/>
      <c r="AE1005" s="67"/>
      <c r="AF1005" s="67"/>
      <c r="AG1005" s="67"/>
      <c r="AH1005" s="67"/>
      <c r="AI1005" s="67"/>
      <c r="AJ1005" s="68"/>
      <c r="AK1005" s="68"/>
      <c r="AL1005" s="68"/>
      <c r="AM1005" s="67"/>
      <c r="AN1005" s="67"/>
      <c r="AO1005" s="67"/>
      <c r="AP1005" s="67"/>
      <c r="AQ1005" s="67"/>
      <c r="AR1005" s="67"/>
      <c r="AS1005" s="67"/>
      <c r="AT1005" s="67"/>
      <c r="AU1005" s="67"/>
      <c r="AV1005" s="67"/>
      <c r="AW1005" s="67"/>
      <c r="AX1005" s="68"/>
      <c r="AY1005" s="68"/>
      <c r="AZ1005" s="69"/>
      <c r="BA1005" s="70"/>
      <c r="BB1005" s="71"/>
      <c r="BC1005" s="54"/>
      <c r="BD1005" s="41">
        <v>4</v>
      </c>
      <c r="BE1005" s="52">
        <v>42</v>
      </c>
      <c r="BF1005" s="62">
        <v>4231</v>
      </c>
      <c r="BG1005" s="275"/>
    </row>
    <row r="1006" spans="1:59" s="63" customFormat="1" ht="12.75" x14ac:dyDescent="0.2">
      <c r="A1006" s="196">
        <v>4</v>
      </c>
      <c r="B1006" s="197" t="s">
        <v>422</v>
      </c>
      <c r="C1006" s="208">
        <v>42</v>
      </c>
      <c r="D1006" s="209" t="s">
        <v>518</v>
      </c>
      <c r="E1006" s="210">
        <v>4231</v>
      </c>
      <c r="F1006" s="211" t="s">
        <v>575</v>
      </c>
      <c r="G1006" s="230"/>
      <c r="H1006" s="56"/>
      <c r="I1006" s="221"/>
      <c r="J1006" s="57"/>
      <c r="K1006" s="57"/>
      <c r="L1006" s="57"/>
      <c r="M1006" s="55"/>
      <c r="N1006" s="303"/>
      <c r="O1006" s="245"/>
      <c r="P1006" s="122"/>
      <c r="Q1006" s="58"/>
      <c r="R1006" s="58"/>
      <c r="S1006" s="58"/>
      <c r="T1006" s="58"/>
      <c r="U1006" s="58"/>
      <c r="V1006" s="58"/>
      <c r="W1006" s="58"/>
      <c r="X1006" s="58"/>
      <c r="Y1006" s="59"/>
      <c r="Z1006" s="59"/>
      <c r="AA1006" s="59"/>
      <c r="AB1006" s="58"/>
      <c r="AC1006" s="58"/>
      <c r="AD1006" s="58"/>
      <c r="AE1006" s="58"/>
      <c r="AF1006" s="58"/>
      <c r="AG1006" s="58"/>
      <c r="AH1006" s="58"/>
      <c r="AI1006" s="58"/>
      <c r="AJ1006" s="59"/>
      <c r="AK1006" s="59"/>
      <c r="AL1006" s="59"/>
      <c r="AM1006" s="58"/>
      <c r="AN1006" s="58"/>
      <c r="AO1006" s="58"/>
      <c r="AP1006" s="58"/>
      <c r="AQ1006" s="58"/>
      <c r="AR1006" s="58"/>
      <c r="AS1006" s="58"/>
      <c r="AT1006" s="58"/>
      <c r="AU1006" s="58"/>
      <c r="AV1006" s="58"/>
      <c r="AW1006" s="58"/>
      <c r="AX1006" s="59"/>
      <c r="AY1006" s="59"/>
      <c r="AZ1006" s="60"/>
      <c r="BA1006" s="61"/>
      <c r="BB1006" s="54"/>
      <c r="BC1006" s="54"/>
      <c r="BD1006" s="41">
        <v>4</v>
      </c>
      <c r="BE1006" s="52">
        <v>42</v>
      </c>
      <c r="BF1006" s="62">
        <v>4231</v>
      </c>
      <c r="BG1006" s="274"/>
    </row>
    <row r="1007" spans="1:59" s="63" customFormat="1" ht="12.75" x14ac:dyDescent="0.2">
      <c r="A1007" s="196">
        <v>4</v>
      </c>
      <c r="B1007" s="197" t="s">
        <v>422</v>
      </c>
      <c r="C1007" s="208">
        <v>42</v>
      </c>
      <c r="D1007" s="209" t="s">
        <v>518</v>
      </c>
      <c r="E1007" s="210">
        <v>4231</v>
      </c>
      <c r="F1007" s="211" t="s">
        <v>575</v>
      </c>
      <c r="G1007" s="236"/>
      <c r="H1007" s="65"/>
      <c r="I1007" s="222"/>
      <c r="J1007" s="66"/>
      <c r="K1007" s="66"/>
      <c r="L1007" s="66"/>
      <c r="M1007" s="64"/>
      <c r="N1007" s="304"/>
      <c r="O1007" s="305"/>
      <c r="P1007" s="127"/>
      <c r="Q1007" s="67"/>
      <c r="R1007" s="67"/>
      <c r="S1007" s="67"/>
      <c r="T1007" s="67"/>
      <c r="U1007" s="67"/>
      <c r="V1007" s="67"/>
      <c r="W1007" s="67"/>
      <c r="X1007" s="67"/>
      <c r="Y1007" s="68"/>
      <c r="Z1007" s="68"/>
      <c r="AA1007" s="68"/>
      <c r="AB1007" s="67"/>
      <c r="AC1007" s="67"/>
      <c r="AD1007" s="67"/>
      <c r="AE1007" s="67"/>
      <c r="AF1007" s="67"/>
      <c r="AG1007" s="67"/>
      <c r="AH1007" s="67"/>
      <c r="AI1007" s="67"/>
      <c r="AJ1007" s="68"/>
      <c r="AK1007" s="68"/>
      <c r="AL1007" s="68"/>
      <c r="AM1007" s="67"/>
      <c r="AN1007" s="67"/>
      <c r="AO1007" s="67"/>
      <c r="AP1007" s="67"/>
      <c r="AQ1007" s="67"/>
      <c r="AR1007" s="67"/>
      <c r="AS1007" s="67"/>
      <c r="AT1007" s="67"/>
      <c r="AU1007" s="67"/>
      <c r="AV1007" s="67"/>
      <c r="AW1007" s="67"/>
      <c r="AX1007" s="68"/>
      <c r="AY1007" s="68"/>
      <c r="AZ1007" s="69"/>
      <c r="BA1007" s="70"/>
      <c r="BB1007" s="71"/>
      <c r="BC1007" s="54"/>
      <c r="BD1007" s="41">
        <v>4</v>
      </c>
      <c r="BE1007" s="52">
        <v>42</v>
      </c>
      <c r="BF1007" s="62">
        <v>4231</v>
      </c>
      <c r="BG1007" s="275"/>
    </row>
    <row r="1008" spans="1:59" s="63" customFormat="1" ht="12.75" x14ac:dyDescent="0.2">
      <c r="A1008" s="196">
        <v>4</v>
      </c>
      <c r="B1008" s="197" t="s">
        <v>422</v>
      </c>
      <c r="C1008" s="208">
        <v>42</v>
      </c>
      <c r="D1008" s="209" t="s">
        <v>518</v>
      </c>
      <c r="E1008" s="210">
        <v>4231</v>
      </c>
      <c r="F1008" s="211" t="s">
        <v>575</v>
      </c>
      <c r="G1008" s="231" t="s">
        <v>729</v>
      </c>
      <c r="H1008" s="72" t="s">
        <v>1233</v>
      </c>
      <c r="I1008" s="223" t="s">
        <v>1247</v>
      </c>
      <c r="J1008" s="73"/>
      <c r="K1008" s="73"/>
      <c r="L1008" s="73"/>
      <c r="M1008" s="74"/>
      <c r="N1008" s="247"/>
      <c r="O1008" s="306"/>
      <c r="P1008" s="105"/>
      <c r="Q1008" s="75"/>
      <c r="R1008" s="75"/>
      <c r="S1008" s="75"/>
      <c r="T1008" s="75"/>
      <c r="U1008" s="75"/>
      <c r="V1008" s="75"/>
      <c r="W1008" s="75"/>
      <c r="X1008" s="75"/>
      <c r="Y1008" s="76" t="s">
        <v>1241</v>
      </c>
      <c r="Z1008" s="77" t="s">
        <v>1241</v>
      </c>
      <c r="AA1008" s="78">
        <f>AA$2542</f>
        <v>5000</v>
      </c>
      <c r="AB1008" s="75"/>
      <c r="AC1008" s="75"/>
      <c r="AD1008" s="75"/>
      <c r="AE1008" s="75"/>
      <c r="AF1008" s="75"/>
      <c r="AG1008" s="75"/>
      <c r="AH1008" s="75"/>
      <c r="AI1008" s="75"/>
      <c r="AJ1008" s="76" t="s">
        <v>1241</v>
      </c>
      <c r="AK1008" s="77" t="s">
        <v>1241</v>
      </c>
      <c r="AL1008" s="78">
        <f>AL$2542</f>
        <v>0</v>
      </c>
      <c r="AM1008" s="75"/>
      <c r="AN1008" s="75"/>
      <c r="AO1008" s="75"/>
      <c r="AP1008" s="75"/>
      <c r="AQ1008" s="75"/>
      <c r="AR1008" s="75"/>
      <c r="AS1008" s="75"/>
      <c r="AT1008" s="75"/>
      <c r="AU1008" s="75"/>
      <c r="AV1008" s="75"/>
      <c r="AW1008" s="76" t="s">
        <v>1241</v>
      </c>
      <c r="AX1008" s="77" t="s">
        <v>1241</v>
      </c>
      <c r="AY1008" s="78">
        <f>AY$2542</f>
        <v>250</v>
      </c>
      <c r="AZ1008" s="79"/>
      <c r="BA1008" s="80" t="str">
        <f>I1008</f>
        <v>&gt; see 4711, Thermal insulation</v>
      </c>
      <c r="BB1008" s="71"/>
      <c r="BC1008" s="54"/>
      <c r="BD1008" s="41">
        <v>4</v>
      </c>
      <c r="BE1008" s="52">
        <v>42</v>
      </c>
      <c r="BF1008" s="62">
        <v>4231</v>
      </c>
      <c r="BG1008" s="276" t="s">
        <v>47</v>
      </c>
    </row>
    <row r="1009" spans="1:59" s="63" customFormat="1" ht="12.75" x14ac:dyDescent="0.2">
      <c r="A1009" s="196">
        <v>4</v>
      </c>
      <c r="B1009" s="197" t="s">
        <v>422</v>
      </c>
      <c r="C1009" s="208">
        <v>42</v>
      </c>
      <c r="D1009" s="209" t="s">
        <v>518</v>
      </c>
      <c r="E1009" s="210">
        <v>4231</v>
      </c>
      <c r="F1009" s="211" t="s">
        <v>575</v>
      </c>
      <c r="G1009" s="236"/>
      <c r="H1009" s="65"/>
      <c r="I1009" s="222"/>
      <c r="J1009" s="66"/>
      <c r="K1009" s="66"/>
      <c r="L1009" s="66"/>
      <c r="M1009" s="64"/>
      <c r="N1009" s="304"/>
      <c r="O1009" s="305"/>
      <c r="P1009" s="127"/>
      <c r="Q1009" s="67"/>
      <c r="R1009" s="67"/>
      <c r="S1009" s="67"/>
      <c r="T1009" s="67"/>
      <c r="U1009" s="67"/>
      <c r="V1009" s="67"/>
      <c r="W1009" s="67"/>
      <c r="X1009" s="67"/>
      <c r="Y1009" s="68"/>
      <c r="Z1009" s="68"/>
      <c r="AA1009" s="68"/>
      <c r="AB1009" s="67"/>
      <c r="AC1009" s="67"/>
      <c r="AD1009" s="67"/>
      <c r="AE1009" s="67"/>
      <c r="AF1009" s="67"/>
      <c r="AG1009" s="67"/>
      <c r="AH1009" s="67"/>
      <c r="AI1009" s="67"/>
      <c r="AJ1009" s="68"/>
      <c r="AK1009" s="68"/>
      <c r="AL1009" s="68"/>
      <c r="AM1009" s="67"/>
      <c r="AN1009" s="67"/>
      <c r="AO1009" s="67"/>
      <c r="AP1009" s="67"/>
      <c r="AQ1009" s="67"/>
      <c r="AR1009" s="67"/>
      <c r="AS1009" s="67"/>
      <c r="AT1009" s="67"/>
      <c r="AU1009" s="67"/>
      <c r="AV1009" s="67"/>
      <c r="AW1009" s="67"/>
      <c r="AX1009" s="68"/>
      <c r="AY1009" s="68"/>
      <c r="AZ1009" s="69"/>
      <c r="BA1009" s="70"/>
      <c r="BB1009" s="71"/>
      <c r="BC1009" s="54"/>
      <c r="BD1009" s="41">
        <v>4</v>
      </c>
      <c r="BE1009" s="52">
        <v>42</v>
      </c>
      <c r="BF1009" s="62">
        <v>4231</v>
      </c>
      <c r="BG1009" s="275"/>
    </row>
    <row r="1010" spans="1:59" s="63" customFormat="1" ht="12.75" x14ac:dyDescent="0.2">
      <c r="A1010" s="196">
        <v>4</v>
      </c>
      <c r="B1010" s="197" t="s">
        <v>422</v>
      </c>
      <c r="C1010" s="208">
        <v>42</v>
      </c>
      <c r="D1010" s="209" t="s">
        <v>518</v>
      </c>
      <c r="E1010" s="210">
        <v>4231</v>
      </c>
      <c r="F1010" s="211" t="s">
        <v>575</v>
      </c>
      <c r="G1010" s="230"/>
      <c r="H1010" s="56"/>
      <c r="I1010" s="221"/>
      <c r="J1010" s="57"/>
      <c r="K1010" s="57"/>
      <c r="L1010" s="57"/>
      <c r="M1010" s="55"/>
      <c r="N1010" s="303"/>
      <c r="O1010" s="245"/>
      <c r="P1010" s="122"/>
      <c r="Q1010" s="58"/>
      <c r="R1010" s="58"/>
      <c r="S1010" s="58"/>
      <c r="T1010" s="58"/>
      <c r="U1010" s="58"/>
      <c r="V1010" s="58"/>
      <c r="W1010" s="58"/>
      <c r="X1010" s="58"/>
      <c r="Y1010" s="59"/>
      <c r="Z1010" s="59"/>
      <c r="AA1010" s="59"/>
      <c r="AB1010" s="58"/>
      <c r="AC1010" s="58"/>
      <c r="AD1010" s="58"/>
      <c r="AE1010" s="58"/>
      <c r="AF1010" s="58"/>
      <c r="AG1010" s="58"/>
      <c r="AH1010" s="58"/>
      <c r="AI1010" s="58"/>
      <c r="AJ1010" s="59"/>
      <c r="AK1010" s="59"/>
      <c r="AL1010" s="59"/>
      <c r="AM1010" s="58"/>
      <c r="AN1010" s="58"/>
      <c r="AO1010" s="58"/>
      <c r="AP1010" s="58"/>
      <c r="AQ1010" s="58"/>
      <c r="AR1010" s="58"/>
      <c r="AS1010" s="58"/>
      <c r="AT1010" s="58"/>
      <c r="AU1010" s="58"/>
      <c r="AV1010" s="58"/>
      <c r="AW1010" s="58"/>
      <c r="AX1010" s="59"/>
      <c r="AY1010" s="59"/>
      <c r="AZ1010" s="60"/>
      <c r="BA1010" s="61"/>
      <c r="BB1010" s="54"/>
      <c r="BC1010" s="54"/>
      <c r="BD1010" s="41">
        <v>4</v>
      </c>
      <c r="BE1010" s="52">
        <v>42</v>
      </c>
      <c r="BF1010" s="62">
        <v>4231</v>
      </c>
      <c r="BG1010" s="274"/>
    </row>
    <row r="1011" spans="1:59" x14ac:dyDescent="0.25">
      <c r="A1011" s="196">
        <v>4</v>
      </c>
      <c r="B1011" s="197" t="s">
        <v>422</v>
      </c>
      <c r="C1011" s="208">
        <v>42</v>
      </c>
      <c r="D1011" s="209" t="s">
        <v>518</v>
      </c>
      <c r="E1011" s="212">
        <v>4232</v>
      </c>
      <c r="F1011" s="213" t="s">
        <v>583</v>
      </c>
      <c r="G1011" s="234"/>
      <c r="H1011" s="138"/>
      <c r="I1011" s="224"/>
      <c r="J1011" s="98"/>
      <c r="K1011" s="98"/>
      <c r="L1011" s="98"/>
      <c r="M1011" s="137"/>
      <c r="N1011" s="322"/>
      <c r="O1011" s="323"/>
      <c r="P1011" s="139"/>
      <c r="Q1011" s="139"/>
      <c r="R1011" s="139"/>
      <c r="S1011" s="139"/>
      <c r="T1011" s="139"/>
      <c r="U1011" s="139"/>
      <c r="V1011" s="139"/>
      <c r="W1011" s="139"/>
      <c r="X1011" s="139"/>
      <c r="Y1011" s="100"/>
      <c r="Z1011" s="125"/>
      <c r="AA1011" s="125"/>
      <c r="AB1011" s="139"/>
      <c r="AC1011" s="139"/>
      <c r="AD1011" s="139"/>
      <c r="AE1011" s="139"/>
      <c r="AF1011" s="139"/>
      <c r="AG1011" s="139"/>
      <c r="AH1011" s="139"/>
      <c r="AI1011" s="139"/>
      <c r="AJ1011" s="100"/>
      <c r="AK1011" s="125"/>
      <c r="AL1011" s="125"/>
      <c r="AM1011" s="139"/>
      <c r="AN1011" s="139"/>
      <c r="AO1011" s="139"/>
      <c r="AP1011" s="139"/>
      <c r="AQ1011" s="139"/>
      <c r="AR1011" s="139"/>
      <c r="AS1011" s="139"/>
      <c r="AT1011" s="139"/>
      <c r="AU1011" s="139"/>
      <c r="AV1011" s="139"/>
      <c r="AW1011" s="99"/>
      <c r="AX1011" s="125"/>
      <c r="AY1011" s="100"/>
      <c r="AZ1011" s="140"/>
      <c r="BA1011" s="141"/>
      <c r="BB1011" s="136"/>
      <c r="BC1011" s="136"/>
      <c r="BD1011" s="41">
        <v>4</v>
      </c>
      <c r="BE1011" s="52">
        <v>42</v>
      </c>
      <c r="BF1011" s="103">
        <v>4232</v>
      </c>
      <c r="BG1011" s="283"/>
    </row>
    <row r="1012" spans="1:59" s="63" customFormat="1" ht="12.75" x14ac:dyDescent="0.2">
      <c r="A1012" s="196">
        <v>4</v>
      </c>
      <c r="B1012" s="197" t="s">
        <v>422</v>
      </c>
      <c r="C1012" s="208">
        <v>42</v>
      </c>
      <c r="D1012" s="209" t="s">
        <v>518</v>
      </c>
      <c r="E1012" s="212">
        <v>4232</v>
      </c>
      <c r="F1012" s="213" t="s">
        <v>583</v>
      </c>
      <c r="G1012" s="232"/>
      <c r="H1012" s="97"/>
      <c r="I1012" s="224"/>
      <c r="J1012" s="98"/>
      <c r="K1012" s="98"/>
      <c r="L1012" s="98"/>
      <c r="M1012" s="96"/>
      <c r="N1012" s="307"/>
      <c r="O1012" s="246"/>
      <c r="P1012" s="124"/>
      <c r="Q1012" s="99"/>
      <c r="R1012" s="99"/>
      <c r="S1012" s="99"/>
      <c r="T1012" s="99"/>
      <c r="U1012" s="99"/>
      <c r="V1012" s="99"/>
      <c r="W1012" s="99"/>
      <c r="X1012" s="99"/>
      <c r="Y1012" s="100"/>
      <c r="Z1012" s="100"/>
      <c r="AA1012" s="100"/>
      <c r="AB1012" s="99"/>
      <c r="AC1012" s="99"/>
      <c r="AD1012" s="99"/>
      <c r="AE1012" s="99"/>
      <c r="AF1012" s="99"/>
      <c r="AG1012" s="99"/>
      <c r="AH1012" s="99"/>
      <c r="AI1012" s="99"/>
      <c r="AJ1012" s="100"/>
      <c r="AK1012" s="100"/>
      <c r="AL1012" s="100"/>
      <c r="AM1012" s="99"/>
      <c r="AN1012" s="99"/>
      <c r="AO1012" s="99"/>
      <c r="AP1012" s="99"/>
      <c r="AQ1012" s="99"/>
      <c r="AR1012" s="99"/>
      <c r="AS1012" s="99"/>
      <c r="AT1012" s="99"/>
      <c r="AU1012" s="99"/>
      <c r="AV1012" s="99"/>
      <c r="AW1012" s="99"/>
      <c r="AX1012" s="100"/>
      <c r="AY1012" s="100"/>
      <c r="AZ1012" s="101"/>
      <c r="BA1012" s="102"/>
      <c r="BB1012" s="95"/>
      <c r="BC1012" s="95"/>
      <c r="BD1012" s="41">
        <v>4</v>
      </c>
      <c r="BE1012" s="52">
        <v>42</v>
      </c>
      <c r="BF1012" s="103">
        <v>4232</v>
      </c>
      <c r="BG1012" s="277"/>
    </row>
    <row r="1013" spans="1:59" s="63" customFormat="1" ht="12.75" x14ac:dyDescent="0.2">
      <c r="A1013" s="196">
        <v>4</v>
      </c>
      <c r="B1013" s="197" t="s">
        <v>422</v>
      </c>
      <c r="C1013" s="208">
        <v>42</v>
      </c>
      <c r="D1013" s="209" t="s">
        <v>518</v>
      </c>
      <c r="E1013" s="212">
        <v>4232</v>
      </c>
      <c r="F1013" s="213" t="s">
        <v>583</v>
      </c>
      <c r="G1013" s="231" t="s">
        <v>314</v>
      </c>
      <c r="H1013" s="65"/>
      <c r="I1013" s="222"/>
      <c r="J1013" s="66"/>
      <c r="K1013" s="66"/>
      <c r="L1013" s="66"/>
      <c r="M1013" s="64"/>
      <c r="N1013" s="304"/>
      <c r="O1013" s="305"/>
      <c r="P1013" s="127"/>
      <c r="Q1013" s="67"/>
      <c r="R1013" s="67"/>
      <c r="S1013" s="67"/>
      <c r="T1013" s="67"/>
      <c r="U1013" s="67"/>
      <c r="V1013" s="67"/>
      <c r="W1013" s="67"/>
      <c r="X1013" s="67"/>
      <c r="Y1013" s="68"/>
      <c r="Z1013" s="68"/>
      <c r="AA1013" s="68"/>
      <c r="AB1013" s="67"/>
      <c r="AC1013" s="67"/>
      <c r="AD1013" s="67"/>
      <c r="AE1013" s="67"/>
      <c r="AF1013" s="67"/>
      <c r="AG1013" s="67"/>
      <c r="AH1013" s="67"/>
      <c r="AI1013" s="67"/>
      <c r="AJ1013" s="68"/>
      <c r="AK1013" s="68"/>
      <c r="AL1013" s="68"/>
      <c r="AM1013" s="67"/>
      <c r="AN1013" s="67"/>
      <c r="AO1013" s="67"/>
      <c r="AP1013" s="67"/>
      <c r="AQ1013" s="67"/>
      <c r="AR1013" s="67"/>
      <c r="AS1013" s="67"/>
      <c r="AT1013" s="67"/>
      <c r="AU1013" s="67"/>
      <c r="AV1013" s="67"/>
      <c r="AW1013" s="67"/>
      <c r="AX1013" s="68"/>
      <c r="AY1013" s="68"/>
      <c r="AZ1013" s="69"/>
      <c r="BA1013" s="70"/>
      <c r="BB1013" s="71"/>
      <c r="BC1013" s="95"/>
      <c r="BD1013" s="41">
        <v>4</v>
      </c>
      <c r="BE1013" s="52">
        <v>42</v>
      </c>
      <c r="BF1013" s="103">
        <v>4232</v>
      </c>
      <c r="BG1013" s="275"/>
    </row>
    <row r="1014" spans="1:59" s="63" customFormat="1" ht="12.75" x14ac:dyDescent="0.2">
      <c r="A1014" s="196">
        <v>4</v>
      </c>
      <c r="B1014" s="197" t="s">
        <v>422</v>
      </c>
      <c r="C1014" s="208">
        <v>42</v>
      </c>
      <c r="D1014" s="209" t="s">
        <v>518</v>
      </c>
      <c r="E1014" s="212">
        <v>4232</v>
      </c>
      <c r="F1014" s="213" t="s">
        <v>583</v>
      </c>
      <c r="G1014" s="231" t="s">
        <v>314</v>
      </c>
      <c r="H1014" s="72" t="s">
        <v>47</v>
      </c>
      <c r="I1014" s="223"/>
      <c r="J1014" s="73"/>
      <c r="K1014" s="73"/>
      <c r="L1014" s="73"/>
      <c r="M1014" s="74"/>
      <c r="N1014" s="247"/>
      <c r="O1014" s="306"/>
      <c r="P1014" s="105"/>
      <c r="Q1014" s="75"/>
      <c r="R1014" s="75"/>
      <c r="S1014" s="75"/>
      <c r="T1014" s="75"/>
      <c r="U1014" s="75"/>
      <c r="V1014" s="75"/>
      <c r="W1014" s="75"/>
      <c r="X1014" s="75"/>
      <c r="Y1014" s="76">
        <f>IF(ISNUMBER(VLOOKUP(Y1016,P$7:W$7,MATCH(Y1016,P$7:W$7))),VLOOKUP(Y1016,P$7:W$7,MATCH(Y1016,P$7:W$7)),IF(N1018=0,"No Data",IF(Y1016&gt;0,"&lt;100",0)))</f>
        <v>5000</v>
      </c>
      <c r="Z1014" s="77">
        <f>IF(ISNUMBER(VLOOKUP(Z1018,P$7:W$7,MATCH(Z1018,P$7:W$7))),VLOOKUP(Z1018,P$7:W$7,MATCH(Z1018,P$7:W$7)),IF(N1018=0,"No Data",IF(Z1018&gt;0,"&lt;100",0)))</f>
        <v>5000</v>
      </c>
      <c r="AA1014" s="106">
        <f>IF(ISNUMBER(Z1014),Z1014,0)</f>
        <v>5000</v>
      </c>
      <c r="AB1014" s="75"/>
      <c r="AC1014" s="75"/>
      <c r="AD1014" s="75"/>
      <c r="AE1014" s="75"/>
      <c r="AF1014" s="75"/>
      <c r="AG1014" s="75"/>
      <c r="AH1014" s="75"/>
      <c r="AI1014" s="75"/>
      <c r="AJ1014" s="76">
        <f>IF(ISNUMBER(VLOOKUP(AJ1016,AB$7:AH$7,MATCH(AJ1016,AB$7:AH$7))),VLOOKUP(AJ1016,AB$7:AH$7,MATCH(AJ1016,AB$7:AH$7)),IF(N1018=0,"No Data",IF(AJ1016&gt;0,"&lt;50",0)))</f>
        <v>0</v>
      </c>
      <c r="AK1014" s="77">
        <f>IF(ISNUMBER(VLOOKUP(AK1018,AB$7:AH$7,MATCH(AK1018,AB$7:AH$7))),VLOOKUP(AK1018,AB$7:AH$7,MATCH(AK1018,AB$7:AH$7)),IF(N1018=0,"No Data",IF(AK1018&gt;0,"&lt;50",0)))</f>
        <v>0</v>
      </c>
      <c r="AL1014" s="106">
        <f>IF(ISNUMBER(AK1014),AK1014,0)</f>
        <v>0</v>
      </c>
      <c r="AM1014" s="75"/>
      <c r="AN1014" s="75"/>
      <c r="AO1014" s="75"/>
      <c r="AP1014" s="75"/>
      <c r="AQ1014" s="75"/>
      <c r="AR1014" s="75"/>
      <c r="AS1014" s="75"/>
      <c r="AT1014" s="75"/>
      <c r="AU1014" s="75"/>
      <c r="AV1014" s="75"/>
      <c r="AW1014" s="76">
        <f>IF(ISNUMBER(VLOOKUP(AW1016,AM$7:AU$7,MATCH(AW1016,AM$7:AU$7))),VLOOKUP(AW1016,AM$7:AU$7,MATCH(AW1016,AM$7:AU$7)),IF(N1018=0,"No Data",IF(AW1016&gt;0,"&lt;10",0)))</f>
        <v>500</v>
      </c>
      <c r="AX1014" s="77">
        <f>IF(ISNUMBER(VLOOKUP(AX1018,AM$7:AU$7,MATCH(AX1018,AM$7:AU$7))),VLOOKUP(AX1018,AM$7:AU$7,MATCH(AX1018,AM$7:AU$7)),IF(N1018=0,"No Data",IF(AX1018&gt;0,"&lt;10",0)))</f>
        <v>500</v>
      </c>
      <c r="AY1014" s="106">
        <f>IF(ISNUMBER(AX1014),AX1014,0)</f>
        <v>500</v>
      </c>
      <c r="AZ1014" s="79"/>
      <c r="BA1014" s="80"/>
      <c r="BB1014" s="71"/>
      <c r="BC1014" s="95"/>
      <c r="BD1014" s="41">
        <v>4</v>
      </c>
      <c r="BE1014" s="52">
        <v>42</v>
      </c>
      <c r="BF1014" s="103">
        <v>4232</v>
      </c>
      <c r="BG1014" s="276" t="s">
        <v>47</v>
      </c>
    </row>
    <row r="1015" spans="1:59" s="63" customFormat="1" ht="12.75" x14ac:dyDescent="0.2">
      <c r="A1015" s="196">
        <v>4</v>
      </c>
      <c r="B1015" s="197" t="s">
        <v>422</v>
      </c>
      <c r="C1015" s="208">
        <v>42</v>
      </c>
      <c r="D1015" s="209" t="s">
        <v>518</v>
      </c>
      <c r="E1015" s="212">
        <v>4232</v>
      </c>
      <c r="F1015" s="213" t="s">
        <v>583</v>
      </c>
      <c r="G1015" s="231" t="s">
        <v>314</v>
      </c>
      <c r="H1015" s="81" t="s">
        <v>48</v>
      </c>
      <c r="I1015" s="223"/>
      <c r="J1015" s="73"/>
      <c r="K1015" s="73"/>
      <c r="L1015" s="73"/>
      <c r="M1015" s="74"/>
      <c r="N1015" s="247"/>
      <c r="O1015" s="306"/>
      <c r="P1015" s="105"/>
      <c r="Q1015" s="75"/>
      <c r="R1015" s="75"/>
      <c r="S1015" s="75"/>
      <c r="T1015" s="75"/>
      <c r="U1015" s="75"/>
      <c r="V1015" s="75"/>
      <c r="W1015" s="75"/>
      <c r="X1015" s="75"/>
      <c r="Y1015" s="82">
        <f>MIN(X1019:X1027)</f>
        <v>0</v>
      </c>
      <c r="Z1015" s="83"/>
      <c r="AA1015" s="83"/>
      <c r="AB1015" s="75"/>
      <c r="AC1015" s="75"/>
      <c r="AD1015" s="75"/>
      <c r="AE1015" s="75"/>
      <c r="AF1015" s="75"/>
      <c r="AG1015" s="75"/>
      <c r="AH1015" s="75"/>
      <c r="AI1015" s="75"/>
      <c r="AJ1015" s="82">
        <f>MIN(AI1019:AI1027)</f>
        <v>0</v>
      </c>
      <c r="AK1015" s="83"/>
      <c r="AL1015" s="83"/>
      <c r="AM1015" s="75"/>
      <c r="AN1015" s="75"/>
      <c r="AO1015" s="75"/>
      <c r="AP1015" s="75"/>
      <c r="AQ1015" s="75"/>
      <c r="AR1015" s="75"/>
      <c r="AS1015" s="75"/>
      <c r="AT1015" s="75"/>
      <c r="AU1015" s="75"/>
      <c r="AV1015" s="75"/>
      <c r="AW1015" s="82">
        <f>MIN(AV1019:AV1027)</f>
        <v>50</v>
      </c>
      <c r="AX1015" s="83"/>
      <c r="AY1015" s="83"/>
      <c r="AZ1015" s="79"/>
      <c r="BA1015" s="80"/>
      <c r="BB1015" s="71"/>
      <c r="BC1015" s="95"/>
      <c r="BD1015" s="41">
        <v>4</v>
      </c>
      <c r="BE1015" s="52">
        <v>42</v>
      </c>
      <c r="BF1015" s="103">
        <v>4232</v>
      </c>
      <c r="BG1015" s="278" t="s">
        <v>48</v>
      </c>
    </row>
    <row r="1016" spans="1:59" s="63" customFormat="1" ht="12.75" x14ac:dyDescent="0.2">
      <c r="A1016" s="196">
        <v>4</v>
      </c>
      <c r="B1016" s="197" t="s">
        <v>422</v>
      </c>
      <c r="C1016" s="208">
        <v>42</v>
      </c>
      <c r="D1016" s="209" t="s">
        <v>518</v>
      </c>
      <c r="E1016" s="212">
        <v>4232</v>
      </c>
      <c r="F1016" s="213" t="s">
        <v>583</v>
      </c>
      <c r="G1016" s="231" t="s">
        <v>314</v>
      </c>
      <c r="H1016" s="81" t="s">
        <v>49</v>
      </c>
      <c r="I1016" s="223"/>
      <c r="J1016" s="73"/>
      <c r="K1016" s="73"/>
      <c r="L1016" s="73"/>
      <c r="M1016" s="74"/>
      <c r="N1016" s="247"/>
      <c r="O1016" s="306"/>
      <c r="P1016" s="105"/>
      <c r="Q1016" s="75"/>
      <c r="R1016" s="75"/>
      <c r="S1016" s="75"/>
      <c r="T1016" s="75"/>
      <c r="U1016" s="75"/>
      <c r="V1016" s="75"/>
      <c r="W1016" s="75"/>
      <c r="X1016" s="75"/>
      <c r="Y1016" s="84">
        <f>IF(ISNUMBER(AVERAGE(X1019:X1027)),AVERAGE(X1019:X1027),0)</f>
        <v>7244.4444444444443</v>
      </c>
      <c r="Z1016" s="83"/>
      <c r="AA1016" s="83"/>
      <c r="AB1016" s="75"/>
      <c r="AC1016" s="75"/>
      <c r="AD1016" s="75"/>
      <c r="AE1016" s="75"/>
      <c r="AF1016" s="75"/>
      <c r="AG1016" s="75"/>
      <c r="AH1016" s="75"/>
      <c r="AI1016" s="75"/>
      <c r="AJ1016" s="84">
        <f>IF(ISNUMBER(AVERAGE(AI1019:AI1027)),AVERAGE(AI1019:AI1027),0)</f>
        <v>0</v>
      </c>
      <c r="AK1016" s="83"/>
      <c r="AL1016" s="83"/>
      <c r="AM1016" s="75"/>
      <c r="AN1016" s="75"/>
      <c r="AO1016" s="75"/>
      <c r="AP1016" s="75"/>
      <c r="AQ1016" s="75"/>
      <c r="AR1016" s="75"/>
      <c r="AS1016" s="75"/>
      <c r="AT1016" s="75"/>
      <c r="AU1016" s="75"/>
      <c r="AV1016" s="75"/>
      <c r="AW1016" s="84">
        <f>IF(ISNUMBER(AVERAGE(AV1019:AV1027)),AVERAGE(AV1019:AV1027),0)</f>
        <v>722.22222222222217</v>
      </c>
      <c r="AX1016" s="83"/>
      <c r="AY1016" s="83"/>
      <c r="AZ1016" s="79"/>
      <c r="BA1016" s="80"/>
      <c r="BB1016" s="71"/>
      <c r="BC1016" s="95"/>
      <c r="BD1016" s="41">
        <v>4</v>
      </c>
      <c r="BE1016" s="52">
        <v>42</v>
      </c>
      <c r="BF1016" s="103">
        <v>4232</v>
      </c>
      <c r="BG1016" s="278" t="s">
        <v>49</v>
      </c>
    </row>
    <row r="1017" spans="1:59" s="63" customFormat="1" ht="12.75" x14ac:dyDescent="0.2">
      <c r="A1017" s="196">
        <v>4</v>
      </c>
      <c r="B1017" s="197" t="s">
        <v>422</v>
      </c>
      <c r="C1017" s="208">
        <v>42</v>
      </c>
      <c r="D1017" s="209" t="s">
        <v>518</v>
      </c>
      <c r="E1017" s="212">
        <v>4232</v>
      </c>
      <c r="F1017" s="213" t="s">
        <v>583</v>
      </c>
      <c r="G1017" s="231" t="s">
        <v>314</v>
      </c>
      <c r="H1017" s="81" t="s">
        <v>50</v>
      </c>
      <c r="I1017" s="223"/>
      <c r="J1017" s="73"/>
      <c r="K1017" s="73"/>
      <c r="L1017" s="73"/>
      <c r="M1017" s="74"/>
      <c r="N1017" s="247"/>
      <c r="O1017" s="306"/>
      <c r="P1017" s="105"/>
      <c r="Q1017" s="75"/>
      <c r="R1017" s="75"/>
      <c r="S1017" s="75"/>
      <c r="T1017" s="75"/>
      <c r="U1017" s="75"/>
      <c r="V1017" s="75"/>
      <c r="W1017" s="75"/>
      <c r="X1017" s="75"/>
      <c r="Y1017" s="84">
        <f>MAX(X1019:X1027)</f>
        <v>25000</v>
      </c>
      <c r="Z1017" s="83"/>
      <c r="AA1017" s="83"/>
      <c r="AB1017" s="75"/>
      <c r="AC1017" s="75"/>
      <c r="AD1017" s="75"/>
      <c r="AE1017" s="75"/>
      <c r="AF1017" s="75"/>
      <c r="AG1017" s="75"/>
      <c r="AH1017" s="75"/>
      <c r="AI1017" s="75"/>
      <c r="AJ1017" s="84">
        <f>MAX(AI1019:AI1027)</f>
        <v>0</v>
      </c>
      <c r="AK1017" s="83"/>
      <c r="AL1017" s="83"/>
      <c r="AM1017" s="75"/>
      <c r="AN1017" s="75"/>
      <c r="AO1017" s="75"/>
      <c r="AP1017" s="75"/>
      <c r="AQ1017" s="75"/>
      <c r="AR1017" s="75"/>
      <c r="AS1017" s="75"/>
      <c r="AT1017" s="75"/>
      <c r="AU1017" s="75"/>
      <c r="AV1017" s="75"/>
      <c r="AW1017" s="84">
        <f>MAX(AV1019:AV1027)</f>
        <v>2500</v>
      </c>
      <c r="AX1017" s="83"/>
      <c r="AY1017" s="83"/>
      <c r="AZ1017" s="79"/>
      <c r="BA1017" s="80"/>
      <c r="BB1017" s="71"/>
      <c r="BC1017" s="95"/>
      <c r="BD1017" s="41">
        <v>4</v>
      </c>
      <c r="BE1017" s="52">
        <v>42</v>
      </c>
      <c r="BF1017" s="103">
        <v>4232</v>
      </c>
      <c r="BG1017" s="278" t="s">
        <v>50</v>
      </c>
    </row>
    <row r="1018" spans="1:59" s="63" customFormat="1" ht="12.75" x14ac:dyDescent="0.2">
      <c r="A1018" s="196">
        <v>4</v>
      </c>
      <c r="B1018" s="197" t="s">
        <v>422</v>
      </c>
      <c r="C1018" s="208">
        <v>42</v>
      </c>
      <c r="D1018" s="209" t="s">
        <v>518</v>
      </c>
      <c r="E1018" s="212">
        <v>4232</v>
      </c>
      <c r="F1018" s="213" t="s">
        <v>583</v>
      </c>
      <c r="G1018" s="231" t="s">
        <v>314</v>
      </c>
      <c r="H1018" s="85" t="s">
        <v>51</v>
      </c>
      <c r="I1018" s="223"/>
      <c r="J1018" s="73"/>
      <c r="K1018" s="73"/>
      <c r="L1018" s="73"/>
      <c r="M1018" s="74"/>
      <c r="N1018" s="248">
        <f>SUM(N1019:N1027)</f>
        <v>9</v>
      </c>
      <c r="O1018" s="293">
        <f>SUM(O1019:O1027)</f>
        <v>1.0000000000000002</v>
      </c>
      <c r="P1018" s="292"/>
      <c r="Q1018" s="87"/>
      <c r="R1018" s="87"/>
      <c r="S1018" s="87"/>
      <c r="T1018" s="87"/>
      <c r="U1018" s="87"/>
      <c r="V1018" s="87"/>
      <c r="W1018" s="87"/>
      <c r="X1018" s="87"/>
      <c r="Y1018" s="88"/>
      <c r="Z1018" s="119">
        <f>SUM(Z1019:Z1027)</f>
        <v>7244.4444444444434</v>
      </c>
      <c r="AA1018" s="120"/>
      <c r="AB1018" s="111"/>
      <c r="AC1018" s="111"/>
      <c r="AD1018" s="111"/>
      <c r="AE1018" s="111"/>
      <c r="AF1018" s="111"/>
      <c r="AG1018" s="111"/>
      <c r="AH1018" s="111"/>
      <c r="AI1018" s="111"/>
      <c r="AJ1018" s="120"/>
      <c r="AK1018" s="119">
        <f>SUM(AK1019:AK1027)</f>
        <v>0</v>
      </c>
      <c r="AL1018" s="120"/>
      <c r="AM1018" s="111"/>
      <c r="AN1018" s="111"/>
      <c r="AO1018" s="111"/>
      <c r="AP1018" s="111"/>
      <c r="AQ1018" s="111"/>
      <c r="AR1018" s="111"/>
      <c r="AS1018" s="111"/>
      <c r="AT1018" s="111"/>
      <c r="AU1018" s="111"/>
      <c r="AV1018" s="111"/>
      <c r="AW1018" s="120"/>
      <c r="AX1018" s="119">
        <f>SUM(AX1019:AX1027)</f>
        <v>722.22222222222217</v>
      </c>
      <c r="AY1018" s="88"/>
      <c r="AZ1018" s="79"/>
      <c r="BA1018" s="80"/>
      <c r="BB1018" s="71"/>
      <c r="BC1018" s="95"/>
      <c r="BD1018" s="41">
        <v>4</v>
      </c>
      <c r="BE1018" s="52">
        <v>42</v>
      </c>
      <c r="BF1018" s="103">
        <v>4232</v>
      </c>
      <c r="BG1018" s="279" t="s">
        <v>51</v>
      </c>
    </row>
    <row r="1019" spans="1:59" s="63" customFormat="1" ht="12.75" x14ac:dyDescent="0.2">
      <c r="A1019" s="196">
        <v>4</v>
      </c>
      <c r="B1019" s="197" t="s">
        <v>422</v>
      </c>
      <c r="C1019" s="208">
        <v>42</v>
      </c>
      <c r="D1019" s="209" t="s">
        <v>518</v>
      </c>
      <c r="E1019" s="212">
        <v>4232</v>
      </c>
      <c r="F1019" s="213" t="s">
        <v>583</v>
      </c>
      <c r="G1019" s="231" t="s">
        <v>314</v>
      </c>
      <c r="H1019" s="89" t="s">
        <v>52</v>
      </c>
      <c r="I1019" s="90" t="s">
        <v>538</v>
      </c>
      <c r="J1019" s="90" t="s">
        <v>585</v>
      </c>
      <c r="K1019" s="90" t="s">
        <v>64</v>
      </c>
      <c r="L1019" s="90" t="s">
        <v>119</v>
      </c>
      <c r="M1019" s="91"/>
      <c r="N1019" s="312">
        <v>1</v>
      </c>
      <c r="O1019" s="313">
        <f>N1019/N$1018</f>
        <v>0.1111111111111111</v>
      </c>
      <c r="P1019" s="104"/>
      <c r="Q1019" s="92"/>
      <c r="R1019" s="92"/>
      <c r="S1019" s="92"/>
      <c r="T1019" s="92"/>
      <c r="U1019" s="92"/>
      <c r="V1019" s="92"/>
      <c r="W1019" s="92"/>
      <c r="X1019" s="109">
        <f t="shared" ref="X1019:X1027" si="152">P1019*P$7+Q1019*Q$7+R1019*R$7+S1019*S$7+T1019*T$7+U1019*U$7+V1019*V$7+W1019*W$7</f>
        <v>0</v>
      </c>
      <c r="Y1019" s="83"/>
      <c r="Z1019" s="110">
        <f t="shared" ref="Z1019:Z1027" si="153">X1019*$O1019</f>
        <v>0</v>
      </c>
      <c r="AA1019" s="111"/>
      <c r="AB1019" s="92"/>
      <c r="AC1019" s="92"/>
      <c r="AD1019" s="92"/>
      <c r="AE1019" s="92"/>
      <c r="AF1019" s="92"/>
      <c r="AG1019" s="92"/>
      <c r="AH1019" s="92"/>
      <c r="AI1019" s="109">
        <f t="shared" ref="AI1019:AI1027" si="154">AB1019*AB$7+AC1019*AC$7+AD1019*AD$7+AE1019*AE$7+AF1019*AF$7+AG1019*AG$7+AH1019*AH$7</f>
        <v>0</v>
      </c>
      <c r="AJ1019" s="83"/>
      <c r="AK1019" s="110">
        <f t="shared" ref="AK1019:AK1027" si="155">AI1019*$O1019</f>
        <v>0</v>
      </c>
      <c r="AL1019" s="111"/>
      <c r="AM1019" s="92"/>
      <c r="AN1019" s="92"/>
      <c r="AO1019" s="92">
        <v>1</v>
      </c>
      <c r="AP1019" s="92"/>
      <c r="AQ1019" s="92"/>
      <c r="AR1019" s="92"/>
      <c r="AS1019" s="92"/>
      <c r="AT1019" s="92"/>
      <c r="AU1019" s="92"/>
      <c r="AV1019" s="109">
        <f t="shared" ref="AV1019:AV1027" si="156">AM1019*AM$7+AN1019*AN$7+AO1019*AO$7+AP1019*AP$7+AQ1019*AQ$7+AR1019*AR$7+AS1019*AS$7+AT1019*AT$7+AU1019*AU$7</f>
        <v>50</v>
      </c>
      <c r="AW1019" s="75"/>
      <c r="AX1019" s="110">
        <f t="shared" ref="AX1019:AX1027" si="157">AV1019*$O1019</f>
        <v>5.5555555555555554</v>
      </c>
      <c r="AY1019" s="111"/>
      <c r="AZ1019" s="93"/>
      <c r="BA1019" s="94" t="s">
        <v>105</v>
      </c>
      <c r="BB1019" s="71"/>
      <c r="BC1019" s="95"/>
      <c r="BD1019" s="41">
        <v>4</v>
      </c>
      <c r="BE1019" s="52">
        <v>42</v>
      </c>
      <c r="BF1019" s="103">
        <v>4232</v>
      </c>
      <c r="BG1019" s="280" t="s">
        <v>52</v>
      </c>
    </row>
    <row r="1020" spans="1:59" s="63" customFormat="1" ht="12.75" x14ac:dyDescent="0.2">
      <c r="A1020" s="196">
        <v>4</v>
      </c>
      <c r="B1020" s="197" t="s">
        <v>422</v>
      </c>
      <c r="C1020" s="208">
        <v>42</v>
      </c>
      <c r="D1020" s="209" t="s">
        <v>518</v>
      </c>
      <c r="E1020" s="212">
        <v>4232</v>
      </c>
      <c r="F1020" s="213" t="s">
        <v>583</v>
      </c>
      <c r="G1020" s="231" t="s">
        <v>314</v>
      </c>
      <c r="H1020" s="89"/>
      <c r="I1020" s="90" t="s">
        <v>540</v>
      </c>
      <c r="J1020" s="90" t="s">
        <v>585</v>
      </c>
      <c r="K1020" s="90" t="s">
        <v>126</v>
      </c>
      <c r="L1020" s="90"/>
      <c r="M1020" s="91"/>
      <c r="N1020" s="312">
        <v>1</v>
      </c>
      <c r="O1020" s="313">
        <f t="shared" ref="O1020:O1027" si="158">N1020/N$1018</f>
        <v>0.1111111111111111</v>
      </c>
      <c r="P1020" s="104"/>
      <c r="Q1020" s="92"/>
      <c r="R1020" s="92"/>
      <c r="S1020" s="92"/>
      <c r="T1020" s="92"/>
      <c r="U1020" s="92"/>
      <c r="V1020" s="92">
        <v>1</v>
      </c>
      <c r="W1020" s="92"/>
      <c r="X1020" s="109">
        <f t="shared" si="152"/>
        <v>10000</v>
      </c>
      <c r="Y1020" s="83"/>
      <c r="Z1020" s="110">
        <f t="shared" si="153"/>
        <v>1111.1111111111111</v>
      </c>
      <c r="AA1020" s="111"/>
      <c r="AB1020" s="92"/>
      <c r="AC1020" s="92"/>
      <c r="AD1020" s="92"/>
      <c r="AE1020" s="92"/>
      <c r="AF1020" s="92"/>
      <c r="AG1020" s="92"/>
      <c r="AH1020" s="92"/>
      <c r="AI1020" s="109">
        <f t="shared" si="154"/>
        <v>0</v>
      </c>
      <c r="AJ1020" s="83"/>
      <c r="AK1020" s="110">
        <f t="shared" si="155"/>
        <v>0</v>
      </c>
      <c r="AL1020" s="111"/>
      <c r="AM1020" s="92"/>
      <c r="AN1020" s="92"/>
      <c r="AO1020" s="92"/>
      <c r="AP1020" s="92">
        <v>1</v>
      </c>
      <c r="AQ1020" s="92"/>
      <c r="AR1020" s="92"/>
      <c r="AS1020" s="92"/>
      <c r="AT1020" s="92"/>
      <c r="AU1020" s="92"/>
      <c r="AV1020" s="109">
        <f t="shared" si="156"/>
        <v>100</v>
      </c>
      <c r="AW1020" s="75"/>
      <c r="AX1020" s="110">
        <f t="shared" si="157"/>
        <v>11.111111111111111</v>
      </c>
      <c r="AY1020" s="111"/>
      <c r="AZ1020" s="93"/>
      <c r="BA1020" s="94" t="s">
        <v>105</v>
      </c>
      <c r="BB1020" s="71"/>
      <c r="BC1020" s="95"/>
      <c r="BD1020" s="41">
        <v>4</v>
      </c>
      <c r="BE1020" s="52">
        <v>42</v>
      </c>
      <c r="BF1020" s="103">
        <v>4232</v>
      </c>
      <c r="BG1020" s="280" t="s">
        <v>52</v>
      </c>
    </row>
    <row r="1021" spans="1:59" s="63" customFormat="1" ht="12.75" x14ac:dyDescent="0.2">
      <c r="A1021" s="196">
        <v>4</v>
      </c>
      <c r="B1021" s="197" t="s">
        <v>422</v>
      </c>
      <c r="C1021" s="208">
        <v>42</v>
      </c>
      <c r="D1021" s="209" t="s">
        <v>518</v>
      </c>
      <c r="E1021" s="212">
        <v>4232</v>
      </c>
      <c r="F1021" s="213" t="s">
        <v>583</v>
      </c>
      <c r="G1021" s="231" t="s">
        <v>314</v>
      </c>
      <c r="H1021" s="89"/>
      <c r="I1021" s="90" t="s">
        <v>586</v>
      </c>
      <c r="J1021" s="90" t="s">
        <v>587</v>
      </c>
      <c r="K1021" s="90" t="s">
        <v>64</v>
      </c>
      <c r="L1021" s="90" t="s">
        <v>588</v>
      </c>
      <c r="M1021" s="91"/>
      <c r="N1021" s="312">
        <v>1</v>
      </c>
      <c r="O1021" s="313">
        <f t="shared" si="158"/>
        <v>0.1111111111111111</v>
      </c>
      <c r="P1021" s="104">
        <v>1</v>
      </c>
      <c r="Q1021" s="92"/>
      <c r="R1021" s="92"/>
      <c r="S1021" s="92"/>
      <c r="T1021" s="92"/>
      <c r="U1021" s="92"/>
      <c r="V1021" s="92"/>
      <c r="W1021" s="92"/>
      <c r="X1021" s="109">
        <f t="shared" si="152"/>
        <v>100</v>
      </c>
      <c r="Y1021" s="83"/>
      <c r="Z1021" s="110">
        <f t="shared" si="153"/>
        <v>11.111111111111111</v>
      </c>
      <c r="AA1021" s="111"/>
      <c r="AB1021" s="92"/>
      <c r="AC1021" s="92"/>
      <c r="AD1021" s="92"/>
      <c r="AE1021" s="92"/>
      <c r="AF1021" s="92"/>
      <c r="AG1021" s="92"/>
      <c r="AH1021" s="92"/>
      <c r="AI1021" s="109">
        <f t="shared" si="154"/>
        <v>0</v>
      </c>
      <c r="AJ1021" s="83"/>
      <c r="AK1021" s="110">
        <f t="shared" si="155"/>
        <v>0</v>
      </c>
      <c r="AL1021" s="111"/>
      <c r="AM1021" s="92"/>
      <c r="AN1021" s="92"/>
      <c r="AO1021" s="92"/>
      <c r="AP1021" s="92"/>
      <c r="AQ1021" s="92"/>
      <c r="AR1021" s="92"/>
      <c r="AS1021" s="92"/>
      <c r="AT1021" s="92">
        <v>1</v>
      </c>
      <c r="AU1021" s="92"/>
      <c r="AV1021" s="109">
        <f t="shared" si="156"/>
        <v>2500</v>
      </c>
      <c r="AW1021" s="75"/>
      <c r="AX1021" s="110">
        <f t="shared" si="157"/>
        <v>277.77777777777777</v>
      </c>
      <c r="AY1021" s="111"/>
      <c r="AZ1021" s="93"/>
      <c r="BA1021" s="94" t="s">
        <v>105</v>
      </c>
      <c r="BB1021" s="71"/>
      <c r="BC1021" s="95"/>
      <c r="BD1021" s="41">
        <v>4</v>
      </c>
      <c r="BE1021" s="52">
        <v>42</v>
      </c>
      <c r="BF1021" s="103">
        <v>4232</v>
      </c>
      <c r="BG1021" s="280" t="s">
        <v>52</v>
      </c>
    </row>
    <row r="1022" spans="1:59" s="63" customFormat="1" ht="12.75" x14ac:dyDescent="0.2">
      <c r="A1022" s="196">
        <v>4</v>
      </c>
      <c r="B1022" s="197" t="s">
        <v>422</v>
      </c>
      <c r="C1022" s="208">
        <v>42</v>
      </c>
      <c r="D1022" s="209" t="s">
        <v>518</v>
      </c>
      <c r="E1022" s="212">
        <v>4232</v>
      </c>
      <c r="F1022" s="213" t="s">
        <v>583</v>
      </c>
      <c r="G1022" s="231" t="s">
        <v>314</v>
      </c>
      <c r="H1022" s="89"/>
      <c r="I1022" s="90" t="s">
        <v>589</v>
      </c>
      <c r="J1022" s="90"/>
      <c r="K1022" s="90" t="s">
        <v>64</v>
      </c>
      <c r="L1022" s="90" t="s">
        <v>119</v>
      </c>
      <c r="M1022" s="91"/>
      <c r="N1022" s="312">
        <v>1</v>
      </c>
      <c r="O1022" s="313">
        <f t="shared" si="158"/>
        <v>0.1111111111111111</v>
      </c>
      <c r="P1022" s="104"/>
      <c r="Q1022" s="92"/>
      <c r="R1022" s="92"/>
      <c r="S1022" s="92"/>
      <c r="T1022" s="92"/>
      <c r="U1022" s="92"/>
      <c r="V1022" s="92"/>
      <c r="W1022" s="92"/>
      <c r="X1022" s="109">
        <f t="shared" si="152"/>
        <v>0</v>
      </c>
      <c r="Y1022" s="83"/>
      <c r="Z1022" s="110">
        <f t="shared" si="153"/>
        <v>0</v>
      </c>
      <c r="AA1022" s="111"/>
      <c r="AB1022" s="92"/>
      <c r="AC1022" s="92"/>
      <c r="AD1022" s="92"/>
      <c r="AE1022" s="92"/>
      <c r="AF1022" s="92"/>
      <c r="AG1022" s="92"/>
      <c r="AH1022" s="92"/>
      <c r="AI1022" s="109">
        <f t="shared" si="154"/>
        <v>0</v>
      </c>
      <c r="AJ1022" s="83"/>
      <c r="AK1022" s="110">
        <f t="shared" si="155"/>
        <v>0</v>
      </c>
      <c r="AL1022" s="111"/>
      <c r="AM1022" s="92"/>
      <c r="AN1022" s="92"/>
      <c r="AO1022" s="92">
        <v>1</v>
      </c>
      <c r="AP1022" s="92"/>
      <c r="AQ1022" s="92"/>
      <c r="AR1022" s="92"/>
      <c r="AS1022" s="92"/>
      <c r="AT1022" s="92"/>
      <c r="AU1022" s="92"/>
      <c r="AV1022" s="109">
        <f t="shared" si="156"/>
        <v>50</v>
      </c>
      <c r="AW1022" s="75"/>
      <c r="AX1022" s="110">
        <f t="shared" si="157"/>
        <v>5.5555555555555554</v>
      </c>
      <c r="AY1022" s="111"/>
      <c r="AZ1022" s="93"/>
      <c r="BA1022" s="94" t="s">
        <v>554</v>
      </c>
      <c r="BB1022" s="71"/>
      <c r="BC1022" s="95"/>
      <c r="BD1022" s="41">
        <v>4</v>
      </c>
      <c r="BE1022" s="52">
        <v>42</v>
      </c>
      <c r="BF1022" s="103">
        <v>4232</v>
      </c>
      <c r="BG1022" s="280" t="s">
        <v>52</v>
      </c>
    </row>
    <row r="1023" spans="1:59" s="63" customFormat="1" ht="12.75" x14ac:dyDescent="0.2">
      <c r="A1023" s="196">
        <v>4</v>
      </c>
      <c r="B1023" s="197" t="s">
        <v>422</v>
      </c>
      <c r="C1023" s="208">
        <v>42</v>
      </c>
      <c r="D1023" s="209" t="s">
        <v>518</v>
      </c>
      <c r="E1023" s="212">
        <v>4232</v>
      </c>
      <c r="F1023" s="213" t="s">
        <v>583</v>
      </c>
      <c r="G1023" s="231" t="s">
        <v>314</v>
      </c>
      <c r="H1023" s="89"/>
      <c r="I1023" s="90" t="s">
        <v>590</v>
      </c>
      <c r="J1023" s="90"/>
      <c r="K1023" s="90" t="s">
        <v>64</v>
      </c>
      <c r="L1023" s="90" t="s">
        <v>76</v>
      </c>
      <c r="M1023" s="91"/>
      <c r="N1023" s="312">
        <v>1</v>
      </c>
      <c r="O1023" s="313">
        <f t="shared" si="158"/>
        <v>0.1111111111111111</v>
      </c>
      <c r="P1023" s="104">
        <v>1</v>
      </c>
      <c r="Q1023" s="92"/>
      <c r="R1023" s="92"/>
      <c r="S1023" s="92"/>
      <c r="T1023" s="92"/>
      <c r="U1023" s="92"/>
      <c r="V1023" s="92"/>
      <c r="W1023" s="92"/>
      <c r="X1023" s="109">
        <f t="shared" si="152"/>
        <v>100</v>
      </c>
      <c r="Y1023" s="83"/>
      <c r="Z1023" s="110">
        <f t="shared" si="153"/>
        <v>11.111111111111111</v>
      </c>
      <c r="AA1023" s="111"/>
      <c r="AB1023" s="92"/>
      <c r="AC1023" s="92"/>
      <c r="AD1023" s="92"/>
      <c r="AE1023" s="92"/>
      <c r="AF1023" s="92"/>
      <c r="AG1023" s="92"/>
      <c r="AH1023" s="92"/>
      <c r="AI1023" s="109">
        <f t="shared" si="154"/>
        <v>0</v>
      </c>
      <c r="AJ1023" s="83"/>
      <c r="AK1023" s="110">
        <f t="shared" si="155"/>
        <v>0</v>
      </c>
      <c r="AL1023" s="111"/>
      <c r="AM1023" s="92"/>
      <c r="AN1023" s="92"/>
      <c r="AO1023" s="92"/>
      <c r="AP1023" s="92"/>
      <c r="AQ1023" s="92"/>
      <c r="AR1023" s="92"/>
      <c r="AS1023" s="92"/>
      <c r="AT1023" s="92">
        <v>1</v>
      </c>
      <c r="AU1023" s="92"/>
      <c r="AV1023" s="109">
        <f t="shared" si="156"/>
        <v>2500</v>
      </c>
      <c r="AW1023" s="75"/>
      <c r="AX1023" s="110">
        <f t="shared" si="157"/>
        <v>277.77777777777777</v>
      </c>
      <c r="AY1023" s="111"/>
      <c r="AZ1023" s="93"/>
      <c r="BA1023" s="94" t="s">
        <v>554</v>
      </c>
      <c r="BB1023" s="71"/>
      <c r="BC1023" s="95"/>
      <c r="BD1023" s="41">
        <v>4</v>
      </c>
      <c r="BE1023" s="52">
        <v>42</v>
      </c>
      <c r="BF1023" s="103">
        <v>4232</v>
      </c>
      <c r="BG1023" s="280" t="s">
        <v>52</v>
      </c>
    </row>
    <row r="1024" spans="1:59" s="63" customFormat="1" ht="12.75" x14ac:dyDescent="0.2">
      <c r="A1024" s="196">
        <v>4</v>
      </c>
      <c r="B1024" s="197" t="s">
        <v>422</v>
      </c>
      <c r="C1024" s="208">
        <v>42</v>
      </c>
      <c r="D1024" s="209" t="s">
        <v>518</v>
      </c>
      <c r="E1024" s="212">
        <v>4232</v>
      </c>
      <c r="F1024" s="213" t="s">
        <v>583</v>
      </c>
      <c r="G1024" s="231" t="s">
        <v>314</v>
      </c>
      <c r="H1024" s="89"/>
      <c r="I1024" s="90" t="s">
        <v>520</v>
      </c>
      <c r="J1024" s="90"/>
      <c r="K1024" s="90" t="s">
        <v>64</v>
      </c>
      <c r="L1024" s="90" t="s">
        <v>522</v>
      </c>
      <c r="M1024" s="91"/>
      <c r="N1024" s="312">
        <v>1</v>
      </c>
      <c r="O1024" s="313">
        <f t="shared" si="158"/>
        <v>0.1111111111111111</v>
      </c>
      <c r="P1024" s="104"/>
      <c r="Q1024" s="92"/>
      <c r="R1024" s="92"/>
      <c r="S1024" s="92"/>
      <c r="T1024" s="92"/>
      <c r="U1024" s="92"/>
      <c r="V1024" s="92"/>
      <c r="W1024" s="92"/>
      <c r="X1024" s="109">
        <f t="shared" si="152"/>
        <v>0</v>
      </c>
      <c r="Y1024" s="83"/>
      <c r="Z1024" s="110">
        <f t="shared" si="153"/>
        <v>0</v>
      </c>
      <c r="AA1024" s="111"/>
      <c r="AB1024" s="92"/>
      <c r="AC1024" s="92"/>
      <c r="AD1024" s="92"/>
      <c r="AE1024" s="92"/>
      <c r="AF1024" s="92"/>
      <c r="AG1024" s="92"/>
      <c r="AH1024" s="92"/>
      <c r="AI1024" s="109">
        <f t="shared" si="154"/>
        <v>0</v>
      </c>
      <c r="AJ1024" s="83"/>
      <c r="AK1024" s="110">
        <f t="shared" si="155"/>
        <v>0</v>
      </c>
      <c r="AL1024" s="111"/>
      <c r="AM1024" s="92"/>
      <c r="AN1024" s="92"/>
      <c r="AO1024" s="92"/>
      <c r="AP1024" s="92"/>
      <c r="AQ1024" s="92"/>
      <c r="AR1024" s="92"/>
      <c r="AS1024" s="92">
        <v>1</v>
      </c>
      <c r="AT1024" s="92"/>
      <c r="AU1024" s="92"/>
      <c r="AV1024" s="109">
        <f t="shared" si="156"/>
        <v>1000</v>
      </c>
      <c r="AW1024" s="75"/>
      <c r="AX1024" s="110">
        <f t="shared" si="157"/>
        <v>111.1111111111111</v>
      </c>
      <c r="AY1024" s="111"/>
      <c r="AZ1024" s="93"/>
      <c r="BA1024" s="94" t="s">
        <v>131</v>
      </c>
      <c r="BB1024" s="71"/>
      <c r="BC1024" s="95"/>
      <c r="BD1024" s="41">
        <v>4</v>
      </c>
      <c r="BE1024" s="52">
        <v>42</v>
      </c>
      <c r="BF1024" s="103">
        <v>4232</v>
      </c>
      <c r="BG1024" s="280" t="s">
        <v>52</v>
      </c>
    </row>
    <row r="1025" spans="1:59" s="63" customFormat="1" ht="12.75" x14ac:dyDescent="0.2">
      <c r="A1025" s="196">
        <v>4</v>
      </c>
      <c r="B1025" s="197" t="s">
        <v>422</v>
      </c>
      <c r="C1025" s="208">
        <v>42</v>
      </c>
      <c r="D1025" s="209" t="s">
        <v>518</v>
      </c>
      <c r="E1025" s="212">
        <v>4232</v>
      </c>
      <c r="F1025" s="213" t="s">
        <v>583</v>
      </c>
      <c r="G1025" s="231" t="s">
        <v>314</v>
      </c>
      <c r="H1025" s="89"/>
      <c r="I1025" s="90" t="s">
        <v>300</v>
      </c>
      <c r="J1025" s="90"/>
      <c r="K1025" s="90" t="s">
        <v>90</v>
      </c>
      <c r="L1025" s="90"/>
      <c r="M1025" s="91"/>
      <c r="N1025" s="312">
        <v>1</v>
      </c>
      <c r="O1025" s="313">
        <f t="shared" si="158"/>
        <v>0.1111111111111111</v>
      </c>
      <c r="P1025" s="104"/>
      <c r="Q1025" s="92"/>
      <c r="R1025" s="92"/>
      <c r="S1025" s="92"/>
      <c r="T1025" s="92"/>
      <c r="U1025" s="92">
        <v>1</v>
      </c>
      <c r="V1025" s="92"/>
      <c r="W1025" s="92"/>
      <c r="X1025" s="109">
        <f t="shared" si="152"/>
        <v>5000</v>
      </c>
      <c r="Y1025" s="83"/>
      <c r="Z1025" s="110">
        <f t="shared" si="153"/>
        <v>555.55555555555554</v>
      </c>
      <c r="AA1025" s="111"/>
      <c r="AB1025" s="92"/>
      <c r="AC1025" s="92"/>
      <c r="AD1025" s="92"/>
      <c r="AE1025" s="92"/>
      <c r="AF1025" s="92"/>
      <c r="AG1025" s="92"/>
      <c r="AH1025" s="92"/>
      <c r="AI1025" s="109">
        <f t="shared" si="154"/>
        <v>0</v>
      </c>
      <c r="AJ1025" s="83"/>
      <c r="AK1025" s="110">
        <f t="shared" si="155"/>
        <v>0</v>
      </c>
      <c r="AL1025" s="111"/>
      <c r="AM1025" s="92"/>
      <c r="AN1025" s="92"/>
      <c r="AO1025" s="92"/>
      <c r="AP1025" s="92">
        <v>1</v>
      </c>
      <c r="AQ1025" s="92"/>
      <c r="AR1025" s="92"/>
      <c r="AS1025" s="92"/>
      <c r="AT1025" s="92"/>
      <c r="AU1025" s="92"/>
      <c r="AV1025" s="109">
        <f t="shared" si="156"/>
        <v>100</v>
      </c>
      <c r="AW1025" s="75"/>
      <c r="AX1025" s="110">
        <f t="shared" si="157"/>
        <v>11.111111111111111</v>
      </c>
      <c r="AY1025" s="111"/>
      <c r="AZ1025" s="93"/>
      <c r="BA1025" s="94" t="s">
        <v>554</v>
      </c>
      <c r="BB1025" s="71"/>
      <c r="BC1025" s="95"/>
      <c r="BD1025" s="41">
        <v>4</v>
      </c>
      <c r="BE1025" s="52">
        <v>42</v>
      </c>
      <c r="BF1025" s="103">
        <v>4232</v>
      </c>
      <c r="BG1025" s="280" t="s">
        <v>52</v>
      </c>
    </row>
    <row r="1026" spans="1:59" s="63" customFormat="1" ht="12.75" x14ac:dyDescent="0.2">
      <c r="A1026" s="196">
        <v>4</v>
      </c>
      <c r="B1026" s="197" t="s">
        <v>422</v>
      </c>
      <c r="C1026" s="208">
        <v>42</v>
      </c>
      <c r="D1026" s="209" t="s">
        <v>518</v>
      </c>
      <c r="E1026" s="212">
        <v>4232</v>
      </c>
      <c r="F1026" s="213" t="s">
        <v>583</v>
      </c>
      <c r="G1026" s="231" t="s">
        <v>314</v>
      </c>
      <c r="H1026" s="89"/>
      <c r="I1026" s="90" t="s">
        <v>591</v>
      </c>
      <c r="J1026" s="90"/>
      <c r="K1026" s="90" t="s">
        <v>73</v>
      </c>
      <c r="L1026" s="90" t="s">
        <v>69</v>
      </c>
      <c r="M1026" s="91"/>
      <c r="N1026" s="312">
        <v>1</v>
      </c>
      <c r="O1026" s="313">
        <f t="shared" si="158"/>
        <v>0.1111111111111111</v>
      </c>
      <c r="P1026" s="104"/>
      <c r="Q1026" s="92"/>
      <c r="R1026" s="92"/>
      <c r="S1026" s="92"/>
      <c r="T1026" s="92"/>
      <c r="U1026" s="92"/>
      <c r="V1026" s="92"/>
      <c r="W1026" s="92">
        <v>1</v>
      </c>
      <c r="X1026" s="109">
        <f t="shared" si="152"/>
        <v>25000</v>
      </c>
      <c r="Y1026" s="83"/>
      <c r="Z1026" s="110">
        <f t="shared" si="153"/>
        <v>2777.7777777777778</v>
      </c>
      <c r="AA1026" s="111"/>
      <c r="AB1026" s="92"/>
      <c r="AC1026" s="92"/>
      <c r="AD1026" s="92"/>
      <c r="AE1026" s="92"/>
      <c r="AF1026" s="92"/>
      <c r="AG1026" s="92"/>
      <c r="AH1026" s="92"/>
      <c r="AI1026" s="109">
        <f t="shared" si="154"/>
        <v>0</v>
      </c>
      <c r="AJ1026" s="83"/>
      <c r="AK1026" s="110">
        <f t="shared" si="155"/>
        <v>0</v>
      </c>
      <c r="AL1026" s="111"/>
      <c r="AM1026" s="92"/>
      <c r="AN1026" s="92"/>
      <c r="AO1026" s="92"/>
      <c r="AP1026" s="92">
        <v>1</v>
      </c>
      <c r="AQ1026" s="92"/>
      <c r="AR1026" s="92"/>
      <c r="AS1026" s="92"/>
      <c r="AT1026" s="92"/>
      <c r="AU1026" s="92"/>
      <c r="AV1026" s="109">
        <f t="shared" si="156"/>
        <v>100</v>
      </c>
      <c r="AW1026" s="75"/>
      <c r="AX1026" s="110">
        <f t="shared" si="157"/>
        <v>11.111111111111111</v>
      </c>
      <c r="AY1026" s="111"/>
      <c r="AZ1026" s="93"/>
      <c r="BA1026" s="94" t="s">
        <v>554</v>
      </c>
      <c r="BB1026" s="71"/>
      <c r="BC1026" s="95"/>
      <c r="BD1026" s="41">
        <v>4</v>
      </c>
      <c r="BE1026" s="52">
        <v>42</v>
      </c>
      <c r="BF1026" s="103">
        <v>4232</v>
      </c>
      <c r="BG1026" s="280" t="s">
        <v>52</v>
      </c>
    </row>
    <row r="1027" spans="1:59" s="63" customFormat="1" ht="12.75" x14ac:dyDescent="0.2">
      <c r="A1027" s="196">
        <v>4</v>
      </c>
      <c r="B1027" s="197" t="s">
        <v>422</v>
      </c>
      <c r="C1027" s="208">
        <v>42</v>
      </c>
      <c r="D1027" s="209" t="s">
        <v>518</v>
      </c>
      <c r="E1027" s="212">
        <v>4232</v>
      </c>
      <c r="F1027" s="213" t="s">
        <v>583</v>
      </c>
      <c r="G1027" s="231" t="s">
        <v>314</v>
      </c>
      <c r="H1027" s="89"/>
      <c r="I1027" s="90" t="s">
        <v>592</v>
      </c>
      <c r="J1027" s="90" t="s">
        <v>593</v>
      </c>
      <c r="K1027" s="90" t="s">
        <v>235</v>
      </c>
      <c r="L1027" s="90" t="s">
        <v>69</v>
      </c>
      <c r="M1027" s="91"/>
      <c r="N1027" s="312">
        <v>1</v>
      </c>
      <c r="O1027" s="313">
        <f t="shared" si="158"/>
        <v>0.1111111111111111</v>
      </c>
      <c r="P1027" s="104"/>
      <c r="Q1027" s="92"/>
      <c r="R1027" s="92"/>
      <c r="S1027" s="92"/>
      <c r="T1027" s="92"/>
      <c r="U1027" s="92"/>
      <c r="V1027" s="92"/>
      <c r="W1027" s="92">
        <v>1</v>
      </c>
      <c r="X1027" s="109">
        <f t="shared" si="152"/>
        <v>25000</v>
      </c>
      <c r="Y1027" s="83"/>
      <c r="Z1027" s="110">
        <f t="shared" si="153"/>
        <v>2777.7777777777778</v>
      </c>
      <c r="AA1027" s="111"/>
      <c r="AB1027" s="92"/>
      <c r="AC1027" s="92"/>
      <c r="AD1027" s="92"/>
      <c r="AE1027" s="92"/>
      <c r="AF1027" s="92"/>
      <c r="AG1027" s="92"/>
      <c r="AH1027" s="92"/>
      <c r="AI1027" s="109">
        <f t="shared" si="154"/>
        <v>0</v>
      </c>
      <c r="AJ1027" s="83"/>
      <c r="AK1027" s="110">
        <f t="shared" si="155"/>
        <v>0</v>
      </c>
      <c r="AL1027" s="111"/>
      <c r="AM1027" s="92"/>
      <c r="AN1027" s="92"/>
      <c r="AO1027" s="92"/>
      <c r="AP1027" s="92">
        <v>1</v>
      </c>
      <c r="AQ1027" s="92"/>
      <c r="AR1027" s="92"/>
      <c r="AS1027" s="92"/>
      <c r="AT1027" s="92"/>
      <c r="AU1027" s="92"/>
      <c r="AV1027" s="109">
        <f t="shared" si="156"/>
        <v>100</v>
      </c>
      <c r="AW1027" s="75"/>
      <c r="AX1027" s="110">
        <f t="shared" si="157"/>
        <v>11.111111111111111</v>
      </c>
      <c r="AY1027" s="111"/>
      <c r="AZ1027" s="93"/>
      <c r="BA1027" s="94" t="s">
        <v>554</v>
      </c>
      <c r="BB1027" s="71"/>
      <c r="BC1027" s="95"/>
      <c r="BD1027" s="41">
        <v>4</v>
      </c>
      <c r="BE1027" s="52">
        <v>42</v>
      </c>
      <c r="BF1027" s="103">
        <v>4232</v>
      </c>
      <c r="BG1027" s="280" t="s">
        <v>52</v>
      </c>
    </row>
    <row r="1028" spans="1:59" s="63" customFormat="1" ht="12.75" x14ac:dyDescent="0.2">
      <c r="A1028" s="196">
        <v>4</v>
      </c>
      <c r="B1028" s="197" t="s">
        <v>422</v>
      </c>
      <c r="C1028" s="208">
        <v>42</v>
      </c>
      <c r="D1028" s="209" t="s">
        <v>518</v>
      </c>
      <c r="E1028" s="212">
        <v>4232</v>
      </c>
      <c r="F1028" s="213" t="s">
        <v>583</v>
      </c>
      <c r="G1028" s="231" t="s">
        <v>314</v>
      </c>
      <c r="H1028" s="65"/>
      <c r="I1028" s="222"/>
      <c r="J1028" s="66"/>
      <c r="K1028" s="66"/>
      <c r="L1028" s="66"/>
      <c r="M1028" s="64"/>
      <c r="N1028" s="304"/>
      <c r="O1028" s="305"/>
      <c r="P1028" s="127"/>
      <c r="Q1028" s="67"/>
      <c r="R1028" s="67"/>
      <c r="S1028" s="67"/>
      <c r="T1028" s="67"/>
      <c r="U1028" s="67"/>
      <c r="V1028" s="67"/>
      <c r="W1028" s="67"/>
      <c r="X1028" s="67"/>
      <c r="Y1028" s="68"/>
      <c r="Z1028" s="68"/>
      <c r="AA1028" s="68"/>
      <c r="AB1028" s="67"/>
      <c r="AC1028" s="67"/>
      <c r="AD1028" s="67"/>
      <c r="AE1028" s="67"/>
      <c r="AF1028" s="67"/>
      <c r="AG1028" s="67"/>
      <c r="AH1028" s="67"/>
      <c r="AI1028" s="67"/>
      <c r="AJ1028" s="68"/>
      <c r="AK1028" s="68"/>
      <c r="AL1028" s="68"/>
      <c r="AM1028" s="67"/>
      <c r="AN1028" s="67"/>
      <c r="AO1028" s="67"/>
      <c r="AP1028" s="67"/>
      <c r="AQ1028" s="67"/>
      <c r="AR1028" s="67"/>
      <c r="AS1028" s="67"/>
      <c r="AT1028" s="67"/>
      <c r="AU1028" s="67"/>
      <c r="AV1028" s="67"/>
      <c r="AW1028" s="67"/>
      <c r="AX1028" s="68"/>
      <c r="AY1028" s="68"/>
      <c r="AZ1028" s="69"/>
      <c r="BA1028" s="70"/>
      <c r="BB1028" s="71"/>
      <c r="BC1028" s="95"/>
      <c r="BD1028" s="41">
        <v>4</v>
      </c>
      <c r="BE1028" s="52">
        <v>42</v>
      </c>
      <c r="BF1028" s="103">
        <v>4232</v>
      </c>
      <c r="BG1028" s="275"/>
    </row>
    <row r="1029" spans="1:59" s="63" customFormat="1" ht="12.75" x14ac:dyDescent="0.2">
      <c r="A1029" s="196">
        <v>4</v>
      </c>
      <c r="B1029" s="197" t="s">
        <v>422</v>
      </c>
      <c r="C1029" s="208">
        <v>42</v>
      </c>
      <c r="D1029" s="209" t="s">
        <v>518</v>
      </c>
      <c r="E1029" s="212">
        <v>4232</v>
      </c>
      <c r="F1029" s="213" t="s">
        <v>583</v>
      </c>
      <c r="G1029" s="232"/>
      <c r="H1029" s="97"/>
      <c r="I1029" s="224"/>
      <c r="J1029" s="98"/>
      <c r="K1029" s="98"/>
      <c r="L1029" s="98"/>
      <c r="M1029" s="96"/>
      <c r="N1029" s="307"/>
      <c r="O1029" s="246"/>
      <c r="P1029" s="124"/>
      <c r="Q1029" s="99"/>
      <c r="R1029" s="99"/>
      <c r="S1029" s="99"/>
      <c r="T1029" s="99"/>
      <c r="U1029" s="99"/>
      <c r="V1029" s="99"/>
      <c r="W1029" s="99"/>
      <c r="X1029" s="99"/>
      <c r="Y1029" s="100"/>
      <c r="Z1029" s="100"/>
      <c r="AA1029" s="100"/>
      <c r="AB1029" s="99"/>
      <c r="AC1029" s="99"/>
      <c r="AD1029" s="99"/>
      <c r="AE1029" s="99"/>
      <c r="AF1029" s="99"/>
      <c r="AG1029" s="99"/>
      <c r="AH1029" s="99"/>
      <c r="AI1029" s="99"/>
      <c r="AJ1029" s="100"/>
      <c r="AK1029" s="100"/>
      <c r="AL1029" s="100"/>
      <c r="AM1029" s="99"/>
      <c r="AN1029" s="99"/>
      <c r="AO1029" s="99"/>
      <c r="AP1029" s="99"/>
      <c r="AQ1029" s="99"/>
      <c r="AR1029" s="99"/>
      <c r="AS1029" s="99"/>
      <c r="AT1029" s="99"/>
      <c r="AU1029" s="99"/>
      <c r="AV1029" s="99"/>
      <c r="AW1029" s="99"/>
      <c r="AX1029" s="100"/>
      <c r="AY1029" s="100"/>
      <c r="AZ1029" s="101"/>
      <c r="BA1029" s="102"/>
      <c r="BB1029" s="95"/>
      <c r="BC1029" s="95"/>
      <c r="BD1029" s="41">
        <v>4</v>
      </c>
      <c r="BE1029" s="52">
        <v>42</v>
      </c>
      <c r="BF1029" s="103">
        <v>4232</v>
      </c>
      <c r="BG1029" s="277"/>
    </row>
    <row r="1030" spans="1:59" s="63" customFormat="1" ht="12.75" x14ac:dyDescent="0.2">
      <c r="A1030" s="196">
        <v>4</v>
      </c>
      <c r="B1030" s="197" t="s">
        <v>422</v>
      </c>
      <c r="C1030" s="208">
        <v>42</v>
      </c>
      <c r="D1030" s="209" t="s">
        <v>518</v>
      </c>
      <c r="E1030" s="212">
        <v>4232</v>
      </c>
      <c r="F1030" s="213" t="s">
        <v>583</v>
      </c>
      <c r="G1030" s="231"/>
      <c r="H1030" s="65"/>
      <c r="I1030" s="222"/>
      <c r="J1030" s="66"/>
      <c r="K1030" s="66"/>
      <c r="L1030" s="66"/>
      <c r="M1030" s="64"/>
      <c r="N1030" s="304"/>
      <c r="O1030" s="305"/>
      <c r="P1030" s="127"/>
      <c r="Q1030" s="67"/>
      <c r="R1030" s="67"/>
      <c r="S1030" s="67"/>
      <c r="T1030" s="67"/>
      <c r="U1030" s="67"/>
      <c r="V1030" s="67"/>
      <c r="W1030" s="67"/>
      <c r="X1030" s="67"/>
      <c r="Y1030" s="68"/>
      <c r="Z1030" s="68"/>
      <c r="AA1030" s="68"/>
      <c r="AB1030" s="67"/>
      <c r="AC1030" s="67"/>
      <c r="AD1030" s="67"/>
      <c r="AE1030" s="67"/>
      <c r="AF1030" s="67"/>
      <c r="AG1030" s="67"/>
      <c r="AH1030" s="67"/>
      <c r="AI1030" s="67"/>
      <c r="AJ1030" s="68"/>
      <c r="AK1030" s="68"/>
      <c r="AL1030" s="68"/>
      <c r="AM1030" s="67"/>
      <c r="AN1030" s="67"/>
      <c r="AO1030" s="67"/>
      <c r="AP1030" s="67"/>
      <c r="AQ1030" s="67"/>
      <c r="AR1030" s="67"/>
      <c r="AS1030" s="67"/>
      <c r="AT1030" s="67"/>
      <c r="AU1030" s="67"/>
      <c r="AV1030" s="67"/>
      <c r="AW1030" s="67"/>
      <c r="AX1030" s="68"/>
      <c r="AY1030" s="68"/>
      <c r="AZ1030" s="69"/>
      <c r="BA1030" s="70"/>
      <c r="BB1030" s="71"/>
      <c r="BC1030" s="95"/>
      <c r="BD1030" s="41">
        <v>4</v>
      </c>
      <c r="BE1030" s="52">
        <v>42</v>
      </c>
      <c r="BF1030" s="103">
        <v>4232</v>
      </c>
      <c r="BG1030" s="275"/>
    </row>
    <row r="1031" spans="1:59" s="63" customFormat="1" ht="12.75" x14ac:dyDescent="0.2">
      <c r="A1031" s="196">
        <v>4</v>
      </c>
      <c r="B1031" s="197" t="s">
        <v>422</v>
      </c>
      <c r="C1031" s="208">
        <v>42</v>
      </c>
      <c r="D1031" s="209" t="s">
        <v>518</v>
      </c>
      <c r="E1031" s="212">
        <v>4232</v>
      </c>
      <c r="F1031" s="213" t="s">
        <v>583</v>
      </c>
      <c r="G1031" s="231" t="s">
        <v>584</v>
      </c>
      <c r="H1031" s="72" t="s">
        <v>1233</v>
      </c>
      <c r="I1031" s="223" t="s">
        <v>1260</v>
      </c>
      <c r="J1031" s="73"/>
      <c r="K1031" s="73"/>
      <c r="L1031" s="73"/>
      <c r="M1031" s="74"/>
      <c r="N1031" s="247"/>
      <c r="O1031" s="306"/>
      <c r="P1031" s="105"/>
      <c r="Q1031" s="75"/>
      <c r="R1031" s="75"/>
      <c r="S1031" s="75"/>
      <c r="T1031" s="75"/>
      <c r="U1031" s="75"/>
      <c r="V1031" s="75"/>
      <c r="W1031" s="75"/>
      <c r="X1031" s="75"/>
      <c r="Y1031" s="76" t="s">
        <v>1241</v>
      </c>
      <c r="Z1031" s="77" t="s">
        <v>1241</v>
      </c>
      <c r="AA1031" s="78">
        <f>AA$1212</f>
        <v>2500</v>
      </c>
      <c r="AB1031" s="75"/>
      <c r="AC1031" s="75"/>
      <c r="AD1031" s="75"/>
      <c r="AE1031" s="75"/>
      <c r="AF1031" s="75"/>
      <c r="AG1031" s="75"/>
      <c r="AH1031" s="75"/>
      <c r="AI1031" s="75"/>
      <c r="AJ1031" s="76" t="s">
        <v>1241</v>
      </c>
      <c r="AK1031" s="77" t="s">
        <v>1241</v>
      </c>
      <c r="AL1031" s="78">
        <f>AL$1212</f>
        <v>0</v>
      </c>
      <c r="AM1031" s="75"/>
      <c r="AN1031" s="75"/>
      <c r="AO1031" s="75"/>
      <c r="AP1031" s="75"/>
      <c r="AQ1031" s="75"/>
      <c r="AR1031" s="75"/>
      <c r="AS1031" s="75"/>
      <c r="AT1031" s="75"/>
      <c r="AU1031" s="75"/>
      <c r="AV1031" s="75"/>
      <c r="AW1031" s="76" t="s">
        <v>1241</v>
      </c>
      <c r="AX1031" s="77" t="s">
        <v>1241</v>
      </c>
      <c r="AY1031" s="78">
        <f>AY$1212</f>
        <v>50</v>
      </c>
      <c r="AZ1031" s="79"/>
      <c r="BA1031" s="80" t="str">
        <f>I1031</f>
        <v>&gt; see 4257, Metal clad insulating cladding</v>
      </c>
      <c r="BB1031" s="71"/>
      <c r="BC1031" s="95"/>
      <c r="BD1031" s="41">
        <v>4</v>
      </c>
      <c r="BE1031" s="52">
        <v>42</v>
      </c>
      <c r="BF1031" s="103">
        <v>4232</v>
      </c>
      <c r="BG1031" s="276" t="str">
        <f>H1031</f>
        <v>Default Scenario (Link)</v>
      </c>
    </row>
    <row r="1032" spans="1:59" s="63" customFormat="1" ht="12.75" x14ac:dyDescent="0.2">
      <c r="A1032" s="196">
        <v>4</v>
      </c>
      <c r="B1032" s="197" t="s">
        <v>422</v>
      </c>
      <c r="C1032" s="208">
        <v>42</v>
      </c>
      <c r="D1032" s="209" t="s">
        <v>518</v>
      </c>
      <c r="E1032" s="212">
        <v>4232</v>
      </c>
      <c r="F1032" s="213" t="s">
        <v>583</v>
      </c>
      <c r="G1032" s="231"/>
      <c r="H1032" s="65"/>
      <c r="I1032" s="222"/>
      <c r="J1032" s="66"/>
      <c r="K1032" s="66"/>
      <c r="L1032" s="66"/>
      <c r="M1032" s="64"/>
      <c r="N1032" s="304"/>
      <c r="O1032" s="305"/>
      <c r="P1032" s="127"/>
      <c r="Q1032" s="67"/>
      <c r="R1032" s="67"/>
      <c r="S1032" s="67"/>
      <c r="T1032" s="67"/>
      <c r="U1032" s="67"/>
      <c r="V1032" s="67"/>
      <c r="W1032" s="67"/>
      <c r="X1032" s="67"/>
      <c r="Y1032" s="68"/>
      <c r="Z1032" s="68"/>
      <c r="AA1032" s="68"/>
      <c r="AB1032" s="67"/>
      <c r="AC1032" s="67"/>
      <c r="AD1032" s="67"/>
      <c r="AE1032" s="67"/>
      <c r="AF1032" s="67"/>
      <c r="AG1032" s="67"/>
      <c r="AH1032" s="67"/>
      <c r="AI1032" s="67"/>
      <c r="AJ1032" s="68"/>
      <c r="AK1032" s="68"/>
      <c r="AL1032" s="68"/>
      <c r="AM1032" s="67"/>
      <c r="AN1032" s="67"/>
      <c r="AO1032" s="67"/>
      <c r="AP1032" s="67"/>
      <c r="AQ1032" s="67"/>
      <c r="AR1032" s="67"/>
      <c r="AS1032" s="67"/>
      <c r="AT1032" s="67"/>
      <c r="AU1032" s="67"/>
      <c r="AV1032" s="67"/>
      <c r="AW1032" s="67"/>
      <c r="AX1032" s="68"/>
      <c r="AY1032" s="68"/>
      <c r="AZ1032" s="69"/>
      <c r="BA1032" s="70"/>
      <c r="BB1032" s="71"/>
      <c r="BC1032" s="95"/>
      <c r="BD1032" s="41">
        <v>4</v>
      </c>
      <c r="BE1032" s="52">
        <v>42</v>
      </c>
      <c r="BF1032" s="103">
        <v>4232</v>
      </c>
      <c r="BG1032" s="275"/>
    </row>
    <row r="1033" spans="1:59" s="63" customFormat="1" ht="12.75" x14ac:dyDescent="0.2">
      <c r="A1033" s="196">
        <v>4</v>
      </c>
      <c r="B1033" s="197" t="s">
        <v>422</v>
      </c>
      <c r="C1033" s="208">
        <v>42</v>
      </c>
      <c r="D1033" s="209" t="s">
        <v>518</v>
      </c>
      <c r="E1033" s="212">
        <v>4232</v>
      </c>
      <c r="F1033" s="213" t="s">
        <v>583</v>
      </c>
      <c r="G1033" s="232"/>
      <c r="H1033" s="97"/>
      <c r="I1033" s="224"/>
      <c r="J1033" s="98"/>
      <c r="K1033" s="98"/>
      <c r="L1033" s="98"/>
      <c r="M1033" s="96"/>
      <c r="N1033" s="307"/>
      <c r="O1033" s="246"/>
      <c r="P1033" s="124"/>
      <c r="Q1033" s="99"/>
      <c r="R1033" s="99"/>
      <c r="S1033" s="99"/>
      <c r="T1033" s="99"/>
      <c r="U1033" s="99"/>
      <c r="V1033" s="99"/>
      <c r="W1033" s="99"/>
      <c r="X1033" s="99"/>
      <c r="Y1033" s="100"/>
      <c r="Z1033" s="100"/>
      <c r="AA1033" s="100"/>
      <c r="AB1033" s="99"/>
      <c r="AC1033" s="99"/>
      <c r="AD1033" s="99"/>
      <c r="AE1033" s="99"/>
      <c r="AF1033" s="99"/>
      <c r="AG1033" s="99"/>
      <c r="AH1033" s="99"/>
      <c r="AI1033" s="99"/>
      <c r="AJ1033" s="100"/>
      <c r="AK1033" s="100"/>
      <c r="AL1033" s="100"/>
      <c r="AM1033" s="99"/>
      <c r="AN1033" s="99"/>
      <c r="AO1033" s="99"/>
      <c r="AP1033" s="99"/>
      <c r="AQ1033" s="99"/>
      <c r="AR1033" s="99"/>
      <c r="AS1033" s="99"/>
      <c r="AT1033" s="99"/>
      <c r="AU1033" s="99"/>
      <c r="AV1033" s="99"/>
      <c r="AW1033" s="99"/>
      <c r="AX1033" s="100"/>
      <c r="AY1033" s="100"/>
      <c r="AZ1033" s="101"/>
      <c r="BA1033" s="102"/>
      <c r="BB1033" s="95"/>
      <c r="BC1033" s="95"/>
      <c r="BD1033" s="41">
        <v>4</v>
      </c>
      <c r="BE1033" s="52">
        <v>42</v>
      </c>
      <c r="BF1033" s="103">
        <v>4232</v>
      </c>
      <c r="BG1033" s="277"/>
    </row>
    <row r="1034" spans="1:59" s="63" customFormat="1" ht="12.75" x14ac:dyDescent="0.2">
      <c r="A1034" s="196">
        <v>4</v>
      </c>
      <c r="B1034" s="197" t="s">
        <v>422</v>
      </c>
      <c r="C1034" s="208">
        <v>42</v>
      </c>
      <c r="D1034" s="209" t="s">
        <v>518</v>
      </c>
      <c r="E1034" s="212">
        <v>4232</v>
      </c>
      <c r="F1034" s="213" t="s">
        <v>583</v>
      </c>
      <c r="G1034" s="231"/>
      <c r="H1034" s="65"/>
      <c r="I1034" s="222"/>
      <c r="J1034" s="66"/>
      <c r="K1034" s="66"/>
      <c r="L1034" s="66"/>
      <c r="M1034" s="64"/>
      <c r="N1034" s="304"/>
      <c r="O1034" s="305"/>
      <c r="P1034" s="127"/>
      <c r="Q1034" s="67"/>
      <c r="R1034" s="67"/>
      <c r="S1034" s="67"/>
      <c r="T1034" s="67"/>
      <c r="U1034" s="67"/>
      <c r="V1034" s="67"/>
      <c r="W1034" s="67"/>
      <c r="X1034" s="67"/>
      <c r="Y1034" s="68"/>
      <c r="Z1034" s="68"/>
      <c r="AA1034" s="68"/>
      <c r="AB1034" s="67"/>
      <c r="AC1034" s="67"/>
      <c r="AD1034" s="67"/>
      <c r="AE1034" s="67"/>
      <c r="AF1034" s="67"/>
      <c r="AG1034" s="67"/>
      <c r="AH1034" s="67"/>
      <c r="AI1034" s="67"/>
      <c r="AJ1034" s="68"/>
      <c r="AK1034" s="68"/>
      <c r="AL1034" s="68"/>
      <c r="AM1034" s="67"/>
      <c r="AN1034" s="67"/>
      <c r="AO1034" s="67"/>
      <c r="AP1034" s="67"/>
      <c r="AQ1034" s="67"/>
      <c r="AR1034" s="67"/>
      <c r="AS1034" s="67"/>
      <c r="AT1034" s="67"/>
      <c r="AU1034" s="67"/>
      <c r="AV1034" s="67"/>
      <c r="AW1034" s="67"/>
      <c r="AX1034" s="68"/>
      <c r="AY1034" s="68"/>
      <c r="AZ1034" s="69"/>
      <c r="BA1034" s="70"/>
      <c r="BB1034" s="71"/>
      <c r="BC1034" s="95"/>
      <c r="BD1034" s="41">
        <v>4</v>
      </c>
      <c r="BE1034" s="52">
        <v>42</v>
      </c>
      <c r="BF1034" s="103">
        <v>4232</v>
      </c>
      <c r="BG1034" s="275"/>
    </row>
    <row r="1035" spans="1:59" s="63" customFormat="1" ht="12.75" x14ac:dyDescent="0.2">
      <c r="A1035" s="196">
        <v>4</v>
      </c>
      <c r="B1035" s="197" t="s">
        <v>422</v>
      </c>
      <c r="C1035" s="208">
        <v>42</v>
      </c>
      <c r="D1035" s="209" t="s">
        <v>518</v>
      </c>
      <c r="E1035" s="212">
        <v>4232</v>
      </c>
      <c r="F1035" s="213" t="s">
        <v>583</v>
      </c>
      <c r="G1035" s="231" t="s">
        <v>577</v>
      </c>
      <c r="H1035" s="72" t="s">
        <v>1233</v>
      </c>
      <c r="I1035" s="223" t="s">
        <v>1261</v>
      </c>
      <c r="J1035" s="73"/>
      <c r="K1035" s="73"/>
      <c r="L1035" s="73"/>
      <c r="M1035" s="74"/>
      <c r="N1035" s="247"/>
      <c r="O1035" s="306"/>
      <c r="P1035" s="105"/>
      <c r="Q1035" s="75"/>
      <c r="R1035" s="75"/>
      <c r="S1035" s="75"/>
      <c r="T1035" s="75"/>
      <c r="U1035" s="75"/>
      <c r="V1035" s="75"/>
      <c r="W1035" s="75"/>
      <c r="X1035" s="75"/>
      <c r="Y1035" s="76" t="s">
        <v>1241</v>
      </c>
      <c r="Z1035" s="77" t="s">
        <v>1241</v>
      </c>
      <c r="AA1035" s="78">
        <f>AA$819</f>
        <v>10000</v>
      </c>
      <c r="AB1035" s="75"/>
      <c r="AC1035" s="75"/>
      <c r="AD1035" s="75"/>
      <c r="AE1035" s="75"/>
      <c r="AF1035" s="75"/>
      <c r="AG1035" s="75"/>
      <c r="AH1035" s="75"/>
      <c r="AI1035" s="75"/>
      <c r="AJ1035" s="76" t="s">
        <v>1241</v>
      </c>
      <c r="AK1035" s="77" t="s">
        <v>1241</v>
      </c>
      <c r="AL1035" s="78">
        <f>AL$819</f>
        <v>0</v>
      </c>
      <c r="AM1035" s="75"/>
      <c r="AN1035" s="75"/>
      <c r="AO1035" s="75"/>
      <c r="AP1035" s="75"/>
      <c r="AQ1035" s="75"/>
      <c r="AR1035" s="75"/>
      <c r="AS1035" s="75"/>
      <c r="AT1035" s="75"/>
      <c r="AU1035" s="75"/>
      <c r="AV1035" s="75"/>
      <c r="AW1035" s="76" t="s">
        <v>1241</v>
      </c>
      <c r="AX1035" s="77" t="s">
        <v>1241</v>
      </c>
      <c r="AY1035" s="78">
        <f>AY$819</f>
        <v>50</v>
      </c>
      <c r="AZ1035" s="79"/>
      <c r="BA1035" s="80" t="str">
        <f>I1035</f>
        <v>&gt; see 4161, Building wraps, underlays and DPCs</v>
      </c>
      <c r="BB1035" s="71"/>
      <c r="BC1035" s="95"/>
      <c r="BD1035" s="41">
        <v>4</v>
      </c>
      <c r="BE1035" s="52">
        <v>42</v>
      </c>
      <c r="BF1035" s="103">
        <v>4232</v>
      </c>
      <c r="BG1035" s="276" t="s">
        <v>47</v>
      </c>
    </row>
    <row r="1036" spans="1:59" s="63" customFormat="1" ht="12.75" x14ac:dyDescent="0.2">
      <c r="A1036" s="196">
        <v>4</v>
      </c>
      <c r="B1036" s="197" t="s">
        <v>422</v>
      </c>
      <c r="C1036" s="208">
        <v>42</v>
      </c>
      <c r="D1036" s="209" t="s">
        <v>518</v>
      </c>
      <c r="E1036" s="212">
        <v>4232</v>
      </c>
      <c r="F1036" s="213" t="s">
        <v>583</v>
      </c>
      <c r="G1036" s="231"/>
      <c r="H1036" s="65"/>
      <c r="I1036" s="222"/>
      <c r="J1036" s="66"/>
      <c r="K1036" s="66"/>
      <c r="L1036" s="66"/>
      <c r="M1036" s="64"/>
      <c r="N1036" s="304"/>
      <c r="O1036" s="305"/>
      <c r="P1036" s="127"/>
      <c r="Q1036" s="67"/>
      <c r="R1036" s="67"/>
      <c r="S1036" s="67"/>
      <c r="T1036" s="67"/>
      <c r="U1036" s="67"/>
      <c r="V1036" s="67"/>
      <c r="W1036" s="67"/>
      <c r="X1036" s="67"/>
      <c r="Y1036" s="68"/>
      <c r="Z1036" s="68"/>
      <c r="AA1036" s="68"/>
      <c r="AB1036" s="67"/>
      <c r="AC1036" s="67"/>
      <c r="AD1036" s="67"/>
      <c r="AE1036" s="67"/>
      <c r="AF1036" s="67"/>
      <c r="AG1036" s="67"/>
      <c r="AH1036" s="67"/>
      <c r="AI1036" s="67"/>
      <c r="AJ1036" s="68"/>
      <c r="AK1036" s="68"/>
      <c r="AL1036" s="68"/>
      <c r="AM1036" s="67"/>
      <c r="AN1036" s="67"/>
      <c r="AO1036" s="67"/>
      <c r="AP1036" s="67"/>
      <c r="AQ1036" s="67"/>
      <c r="AR1036" s="67"/>
      <c r="AS1036" s="67"/>
      <c r="AT1036" s="67"/>
      <c r="AU1036" s="67"/>
      <c r="AV1036" s="67"/>
      <c r="AW1036" s="67"/>
      <c r="AX1036" s="68"/>
      <c r="AY1036" s="68"/>
      <c r="AZ1036" s="69"/>
      <c r="BA1036" s="70"/>
      <c r="BB1036" s="71"/>
      <c r="BC1036" s="95"/>
      <c r="BD1036" s="41">
        <v>4</v>
      </c>
      <c r="BE1036" s="52">
        <v>42</v>
      </c>
      <c r="BF1036" s="103">
        <v>4232</v>
      </c>
      <c r="BG1036" s="275"/>
    </row>
    <row r="1037" spans="1:59" s="63" customFormat="1" ht="12.75" x14ac:dyDescent="0.2">
      <c r="A1037" s="196">
        <v>4</v>
      </c>
      <c r="B1037" s="197" t="s">
        <v>422</v>
      </c>
      <c r="C1037" s="208">
        <v>42</v>
      </c>
      <c r="D1037" s="209" t="s">
        <v>518</v>
      </c>
      <c r="E1037" s="212">
        <v>4232</v>
      </c>
      <c r="F1037" s="213" t="s">
        <v>583</v>
      </c>
      <c r="G1037" s="232"/>
      <c r="H1037" s="97"/>
      <c r="I1037" s="224"/>
      <c r="J1037" s="98"/>
      <c r="K1037" s="98"/>
      <c r="L1037" s="98"/>
      <c r="M1037" s="96"/>
      <c r="N1037" s="307"/>
      <c r="O1037" s="246"/>
      <c r="P1037" s="124"/>
      <c r="Q1037" s="99"/>
      <c r="R1037" s="99"/>
      <c r="S1037" s="99"/>
      <c r="T1037" s="99"/>
      <c r="U1037" s="99"/>
      <c r="V1037" s="99"/>
      <c r="W1037" s="99"/>
      <c r="X1037" s="99"/>
      <c r="Y1037" s="100"/>
      <c r="Z1037" s="100"/>
      <c r="AA1037" s="100"/>
      <c r="AB1037" s="99"/>
      <c r="AC1037" s="99"/>
      <c r="AD1037" s="99"/>
      <c r="AE1037" s="99"/>
      <c r="AF1037" s="99"/>
      <c r="AG1037" s="99"/>
      <c r="AH1037" s="99"/>
      <c r="AI1037" s="99"/>
      <c r="AJ1037" s="100"/>
      <c r="AK1037" s="100"/>
      <c r="AL1037" s="100"/>
      <c r="AM1037" s="99"/>
      <c r="AN1037" s="99"/>
      <c r="AO1037" s="99"/>
      <c r="AP1037" s="99"/>
      <c r="AQ1037" s="99"/>
      <c r="AR1037" s="99"/>
      <c r="AS1037" s="99"/>
      <c r="AT1037" s="99"/>
      <c r="AU1037" s="99"/>
      <c r="AV1037" s="99"/>
      <c r="AW1037" s="99"/>
      <c r="AX1037" s="100"/>
      <c r="AY1037" s="100"/>
      <c r="AZ1037" s="101"/>
      <c r="BA1037" s="102"/>
      <c r="BB1037" s="95"/>
      <c r="BC1037" s="95"/>
      <c r="BD1037" s="41">
        <v>4</v>
      </c>
      <c r="BE1037" s="52">
        <v>42</v>
      </c>
      <c r="BF1037" s="103">
        <v>4232</v>
      </c>
      <c r="BG1037" s="277"/>
    </row>
    <row r="1038" spans="1:59" s="63" customFormat="1" ht="12.75" x14ac:dyDescent="0.2">
      <c r="A1038" s="196">
        <v>4</v>
      </c>
      <c r="B1038" s="197" t="s">
        <v>422</v>
      </c>
      <c r="C1038" s="208">
        <v>42</v>
      </c>
      <c r="D1038" s="209" t="s">
        <v>518</v>
      </c>
      <c r="E1038" s="212">
        <v>4232</v>
      </c>
      <c r="F1038" s="213" t="s">
        <v>583</v>
      </c>
      <c r="G1038" s="231"/>
      <c r="H1038" s="65"/>
      <c r="I1038" s="222"/>
      <c r="J1038" s="66"/>
      <c r="K1038" s="66"/>
      <c r="L1038" s="66"/>
      <c r="M1038" s="64"/>
      <c r="N1038" s="304"/>
      <c r="O1038" s="305"/>
      <c r="P1038" s="127"/>
      <c r="Q1038" s="67"/>
      <c r="R1038" s="67"/>
      <c r="S1038" s="67"/>
      <c r="T1038" s="67"/>
      <c r="U1038" s="67"/>
      <c r="V1038" s="67"/>
      <c r="W1038" s="67"/>
      <c r="X1038" s="67"/>
      <c r="Y1038" s="68"/>
      <c r="Z1038" s="68"/>
      <c r="AA1038" s="68"/>
      <c r="AB1038" s="67"/>
      <c r="AC1038" s="67"/>
      <c r="AD1038" s="67"/>
      <c r="AE1038" s="67"/>
      <c r="AF1038" s="67"/>
      <c r="AG1038" s="67"/>
      <c r="AH1038" s="67"/>
      <c r="AI1038" s="67"/>
      <c r="AJ1038" s="68"/>
      <c r="AK1038" s="68"/>
      <c r="AL1038" s="68"/>
      <c r="AM1038" s="67"/>
      <c r="AN1038" s="67"/>
      <c r="AO1038" s="67"/>
      <c r="AP1038" s="67"/>
      <c r="AQ1038" s="67"/>
      <c r="AR1038" s="67"/>
      <c r="AS1038" s="67"/>
      <c r="AT1038" s="67"/>
      <c r="AU1038" s="67"/>
      <c r="AV1038" s="67"/>
      <c r="AW1038" s="67"/>
      <c r="AX1038" s="68"/>
      <c r="AY1038" s="68"/>
      <c r="AZ1038" s="69"/>
      <c r="BA1038" s="70"/>
      <c r="BB1038" s="71"/>
      <c r="BC1038" s="95"/>
      <c r="BD1038" s="41">
        <v>4</v>
      </c>
      <c r="BE1038" s="52">
        <v>42</v>
      </c>
      <c r="BF1038" s="103">
        <v>4232</v>
      </c>
      <c r="BG1038" s="275"/>
    </row>
    <row r="1039" spans="1:59" s="63" customFormat="1" ht="12.75" x14ac:dyDescent="0.2">
      <c r="A1039" s="196">
        <v>4</v>
      </c>
      <c r="B1039" s="197" t="s">
        <v>422</v>
      </c>
      <c r="C1039" s="208">
        <v>42</v>
      </c>
      <c r="D1039" s="209" t="s">
        <v>518</v>
      </c>
      <c r="E1039" s="212">
        <v>4232</v>
      </c>
      <c r="F1039" s="213" t="s">
        <v>583</v>
      </c>
      <c r="G1039" s="231" t="s">
        <v>729</v>
      </c>
      <c r="H1039" s="72" t="s">
        <v>1233</v>
      </c>
      <c r="I1039" s="223" t="s">
        <v>1247</v>
      </c>
      <c r="J1039" s="73"/>
      <c r="K1039" s="73"/>
      <c r="L1039" s="73"/>
      <c r="M1039" s="74"/>
      <c r="N1039" s="247"/>
      <c r="O1039" s="306"/>
      <c r="P1039" s="105"/>
      <c r="Q1039" s="75"/>
      <c r="R1039" s="75"/>
      <c r="S1039" s="75"/>
      <c r="T1039" s="75"/>
      <c r="U1039" s="75"/>
      <c r="V1039" s="75"/>
      <c r="W1039" s="75"/>
      <c r="X1039" s="75"/>
      <c r="Y1039" s="76" t="s">
        <v>1241</v>
      </c>
      <c r="Z1039" s="77" t="s">
        <v>1241</v>
      </c>
      <c r="AA1039" s="78">
        <f>AA$2542</f>
        <v>5000</v>
      </c>
      <c r="AB1039" s="75"/>
      <c r="AC1039" s="75"/>
      <c r="AD1039" s="75"/>
      <c r="AE1039" s="75"/>
      <c r="AF1039" s="75"/>
      <c r="AG1039" s="75"/>
      <c r="AH1039" s="75"/>
      <c r="AI1039" s="75"/>
      <c r="AJ1039" s="76" t="s">
        <v>1241</v>
      </c>
      <c r="AK1039" s="77" t="s">
        <v>1241</v>
      </c>
      <c r="AL1039" s="78">
        <f>AL$2542</f>
        <v>0</v>
      </c>
      <c r="AM1039" s="75"/>
      <c r="AN1039" s="75"/>
      <c r="AO1039" s="75"/>
      <c r="AP1039" s="75"/>
      <c r="AQ1039" s="75"/>
      <c r="AR1039" s="75"/>
      <c r="AS1039" s="75"/>
      <c r="AT1039" s="75"/>
      <c r="AU1039" s="75"/>
      <c r="AV1039" s="75"/>
      <c r="AW1039" s="76" t="s">
        <v>1241</v>
      </c>
      <c r="AX1039" s="77" t="s">
        <v>1241</v>
      </c>
      <c r="AY1039" s="78">
        <f>AY$2542</f>
        <v>250</v>
      </c>
      <c r="AZ1039" s="79"/>
      <c r="BA1039" s="80" t="str">
        <f>I1039</f>
        <v>&gt; see 4711, Thermal insulation</v>
      </c>
      <c r="BB1039" s="71"/>
      <c r="BC1039" s="95"/>
      <c r="BD1039" s="41">
        <v>4</v>
      </c>
      <c r="BE1039" s="52">
        <v>42</v>
      </c>
      <c r="BF1039" s="103">
        <v>4232</v>
      </c>
      <c r="BG1039" s="276" t="s">
        <v>47</v>
      </c>
    </row>
    <row r="1040" spans="1:59" s="63" customFormat="1" ht="12.75" x14ac:dyDescent="0.2">
      <c r="A1040" s="196">
        <v>4</v>
      </c>
      <c r="B1040" s="197" t="s">
        <v>422</v>
      </c>
      <c r="C1040" s="208">
        <v>42</v>
      </c>
      <c r="D1040" s="209" t="s">
        <v>518</v>
      </c>
      <c r="E1040" s="212">
        <v>4232</v>
      </c>
      <c r="F1040" s="213" t="s">
        <v>583</v>
      </c>
      <c r="G1040" s="231"/>
      <c r="H1040" s="65"/>
      <c r="I1040" s="222"/>
      <c r="J1040" s="66"/>
      <c r="K1040" s="66"/>
      <c r="L1040" s="66"/>
      <c r="M1040" s="64"/>
      <c r="N1040" s="304"/>
      <c r="O1040" s="305"/>
      <c r="P1040" s="127"/>
      <c r="Q1040" s="67"/>
      <c r="R1040" s="67"/>
      <c r="S1040" s="67"/>
      <c r="T1040" s="67"/>
      <c r="U1040" s="67"/>
      <c r="V1040" s="67"/>
      <c r="W1040" s="67"/>
      <c r="X1040" s="67"/>
      <c r="Y1040" s="68"/>
      <c r="Z1040" s="68"/>
      <c r="AA1040" s="68"/>
      <c r="AB1040" s="67"/>
      <c r="AC1040" s="67"/>
      <c r="AD1040" s="67"/>
      <c r="AE1040" s="67"/>
      <c r="AF1040" s="67"/>
      <c r="AG1040" s="67"/>
      <c r="AH1040" s="67"/>
      <c r="AI1040" s="67"/>
      <c r="AJ1040" s="68"/>
      <c r="AK1040" s="68"/>
      <c r="AL1040" s="68"/>
      <c r="AM1040" s="67"/>
      <c r="AN1040" s="67"/>
      <c r="AO1040" s="67"/>
      <c r="AP1040" s="67"/>
      <c r="AQ1040" s="67"/>
      <c r="AR1040" s="67"/>
      <c r="AS1040" s="67"/>
      <c r="AT1040" s="67"/>
      <c r="AU1040" s="67"/>
      <c r="AV1040" s="67"/>
      <c r="AW1040" s="67"/>
      <c r="AX1040" s="68"/>
      <c r="AY1040" s="68"/>
      <c r="AZ1040" s="69"/>
      <c r="BA1040" s="70"/>
      <c r="BB1040" s="71"/>
      <c r="BC1040" s="95"/>
      <c r="BD1040" s="41">
        <v>4</v>
      </c>
      <c r="BE1040" s="52">
        <v>42</v>
      </c>
      <c r="BF1040" s="103">
        <v>4232</v>
      </c>
      <c r="BG1040" s="275"/>
    </row>
    <row r="1041" spans="1:59" s="63" customFormat="1" ht="12.75" x14ac:dyDescent="0.2">
      <c r="A1041" s="196">
        <v>4</v>
      </c>
      <c r="B1041" s="197" t="s">
        <v>422</v>
      </c>
      <c r="C1041" s="208">
        <v>42</v>
      </c>
      <c r="D1041" s="209" t="s">
        <v>518</v>
      </c>
      <c r="E1041" s="212">
        <v>4232</v>
      </c>
      <c r="F1041" s="213" t="s">
        <v>583</v>
      </c>
      <c r="G1041" s="232"/>
      <c r="H1041" s="97"/>
      <c r="I1041" s="224"/>
      <c r="J1041" s="98"/>
      <c r="K1041" s="98"/>
      <c r="L1041" s="98"/>
      <c r="M1041" s="96"/>
      <c r="N1041" s="307"/>
      <c r="O1041" s="246"/>
      <c r="P1041" s="124"/>
      <c r="Q1041" s="99"/>
      <c r="R1041" s="99"/>
      <c r="S1041" s="99"/>
      <c r="T1041" s="99"/>
      <c r="U1041" s="99"/>
      <c r="V1041" s="99"/>
      <c r="W1041" s="99"/>
      <c r="X1041" s="99"/>
      <c r="Y1041" s="100"/>
      <c r="Z1041" s="100"/>
      <c r="AA1041" s="100"/>
      <c r="AB1041" s="99"/>
      <c r="AC1041" s="99"/>
      <c r="AD1041" s="99"/>
      <c r="AE1041" s="99"/>
      <c r="AF1041" s="99"/>
      <c r="AG1041" s="99"/>
      <c r="AH1041" s="99"/>
      <c r="AI1041" s="99"/>
      <c r="AJ1041" s="100"/>
      <c r="AK1041" s="100"/>
      <c r="AL1041" s="100"/>
      <c r="AM1041" s="99"/>
      <c r="AN1041" s="99"/>
      <c r="AO1041" s="99"/>
      <c r="AP1041" s="99"/>
      <c r="AQ1041" s="99"/>
      <c r="AR1041" s="99"/>
      <c r="AS1041" s="99"/>
      <c r="AT1041" s="99"/>
      <c r="AU1041" s="99"/>
      <c r="AV1041" s="99"/>
      <c r="AW1041" s="99"/>
      <c r="AX1041" s="100"/>
      <c r="AY1041" s="100"/>
      <c r="AZ1041" s="101"/>
      <c r="BA1041" s="102"/>
      <c r="BB1041" s="95"/>
      <c r="BC1041" s="95"/>
      <c r="BD1041" s="41">
        <v>4</v>
      </c>
      <c r="BE1041" s="52">
        <v>42</v>
      </c>
      <c r="BF1041" s="103">
        <v>4232</v>
      </c>
      <c r="BG1041" s="277"/>
    </row>
    <row r="1042" spans="1:59" x14ac:dyDescent="0.25">
      <c r="A1042" s="196">
        <v>4</v>
      </c>
      <c r="B1042" s="197" t="s">
        <v>422</v>
      </c>
      <c r="C1042" s="208">
        <v>42</v>
      </c>
      <c r="D1042" s="209" t="s">
        <v>518</v>
      </c>
      <c r="E1042" s="210">
        <v>4234</v>
      </c>
      <c r="F1042" s="211" t="s">
        <v>594</v>
      </c>
      <c r="G1042" s="235"/>
      <c r="H1042" s="145"/>
      <c r="I1042" s="221"/>
      <c r="J1042" s="57"/>
      <c r="K1042" s="57"/>
      <c r="L1042" s="57"/>
      <c r="M1042" s="144"/>
      <c r="N1042" s="324"/>
      <c r="O1042" s="325"/>
      <c r="P1042" s="146"/>
      <c r="Q1042" s="146"/>
      <c r="R1042" s="146"/>
      <c r="S1042" s="146"/>
      <c r="T1042" s="146"/>
      <c r="U1042" s="146"/>
      <c r="V1042" s="146"/>
      <c r="W1042" s="146"/>
      <c r="X1042" s="146"/>
      <c r="Y1042" s="59"/>
      <c r="Z1042" s="123"/>
      <c r="AA1042" s="123"/>
      <c r="AB1042" s="146"/>
      <c r="AC1042" s="146"/>
      <c r="AD1042" s="146"/>
      <c r="AE1042" s="146"/>
      <c r="AF1042" s="146"/>
      <c r="AG1042" s="146"/>
      <c r="AH1042" s="146"/>
      <c r="AI1042" s="146"/>
      <c r="AJ1042" s="59"/>
      <c r="AK1042" s="123"/>
      <c r="AL1042" s="123"/>
      <c r="AM1042" s="146"/>
      <c r="AN1042" s="146"/>
      <c r="AO1042" s="146"/>
      <c r="AP1042" s="146"/>
      <c r="AQ1042" s="146"/>
      <c r="AR1042" s="146"/>
      <c r="AS1042" s="146"/>
      <c r="AT1042" s="146"/>
      <c r="AU1042" s="146"/>
      <c r="AV1042" s="146"/>
      <c r="AW1042" s="58"/>
      <c r="AX1042" s="123"/>
      <c r="AY1042" s="59"/>
      <c r="AZ1042" s="147"/>
      <c r="BA1042" s="148"/>
      <c r="BB1042" s="143"/>
      <c r="BC1042" s="143"/>
      <c r="BD1042" s="41">
        <v>4</v>
      </c>
      <c r="BE1042" s="52">
        <v>42</v>
      </c>
      <c r="BF1042" s="62">
        <v>4234</v>
      </c>
      <c r="BG1042" s="284"/>
    </row>
    <row r="1043" spans="1:59" s="63" customFormat="1" ht="12.75" x14ac:dyDescent="0.2">
      <c r="A1043" s="196">
        <v>4</v>
      </c>
      <c r="B1043" s="197" t="s">
        <v>422</v>
      </c>
      <c r="C1043" s="208">
        <v>42</v>
      </c>
      <c r="D1043" s="209" t="s">
        <v>518</v>
      </c>
      <c r="E1043" s="210">
        <v>4234</v>
      </c>
      <c r="F1043" s="211" t="s">
        <v>594</v>
      </c>
      <c r="G1043" s="230"/>
      <c r="H1043" s="56"/>
      <c r="I1043" s="221"/>
      <c r="J1043" s="57"/>
      <c r="K1043" s="57"/>
      <c r="L1043" s="57"/>
      <c r="M1043" s="55"/>
      <c r="N1043" s="303"/>
      <c r="O1043" s="245"/>
      <c r="P1043" s="122"/>
      <c r="Q1043" s="58"/>
      <c r="R1043" s="58"/>
      <c r="S1043" s="58"/>
      <c r="T1043" s="58"/>
      <c r="U1043" s="58"/>
      <c r="V1043" s="58"/>
      <c r="W1043" s="58"/>
      <c r="X1043" s="58"/>
      <c r="Y1043" s="59"/>
      <c r="Z1043" s="59"/>
      <c r="AA1043" s="59"/>
      <c r="AB1043" s="58"/>
      <c r="AC1043" s="58"/>
      <c r="AD1043" s="58"/>
      <c r="AE1043" s="58"/>
      <c r="AF1043" s="58"/>
      <c r="AG1043" s="58"/>
      <c r="AH1043" s="58"/>
      <c r="AI1043" s="58"/>
      <c r="AJ1043" s="59"/>
      <c r="AK1043" s="59"/>
      <c r="AL1043" s="59"/>
      <c r="AM1043" s="58"/>
      <c r="AN1043" s="58"/>
      <c r="AO1043" s="58"/>
      <c r="AP1043" s="58"/>
      <c r="AQ1043" s="58"/>
      <c r="AR1043" s="58"/>
      <c r="AS1043" s="58"/>
      <c r="AT1043" s="58"/>
      <c r="AU1043" s="58"/>
      <c r="AV1043" s="58"/>
      <c r="AW1043" s="58"/>
      <c r="AX1043" s="59"/>
      <c r="AY1043" s="59"/>
      <c r="AZ1043" s="60"/>
      <c r="BA1043" s="61"/>
      <c r="BB1043" s="54"/>
      <c r="BC1043" s="54"/>
      <c r="BD1043" s="41">
        <v>4</v>
      </c>
      <c r="BE1043" s="52">
        <v>42</v>
      </c>
      <c r="BF1043" s="62">
        <v>4234</v>
      </c>
      <c r="BG1043" s="274"/>
    </row>
    <row r="1044" spans="1:59" s="63" customFormat="1" ht="12.75" x14ac:dyDescent="0.2">
      <c r="A1044" s="196">
        <v>4</v>
      </c>
      <c r="B1044" s="197" t="s">
        <v>422</v>
      </c>
      <c r="C1044" s="208">
        <v>42</v>
      </c>
      <c r="D1044" s="209" t="s">
        <v>518</v>
      </c>
      <c r="E1044" s="210">
        <v>4234</v>
      </c>
      <c r="F1044" s="211" t="s">
        <v>594</v>
      </c>
      <c r="G1044" s="231" t="s">
        <v>1195</v>
      </c>
      <c r="H1044" s="65"/>
      <c r="I1044" s="222"/>
      <c r="J1044" s="66"/>
      <c r="K1044" s="66"/>
      <c r="L1044" s="66"/>
      <c r="M1044" s="64"/>
      <c r="N1044" s="308"/>
      <c r="O1044" s="309"/>
      <c r="P1044" s="127"/>
      <c r="Q1044" s="67"/>
      <c r="R1044" s="67"/>
      <c r="S1044" s="67"/>
      <c r="T1044" s="67"/>
      <c r="U1044" s="67"/>
      <c r="V1044" s="67"/>
      <c r="W1044" s="67"/>
      <c r="X1044" s="67"/>
      <c r="Y1044" s="68"/>
      <c r="Z1044" s="68"/>
      <c r="AA1044" s="68"/>
      <c r="AB1044" s="67"/>
      <c r="AC1044" s="67"/>
      <c r="AD1044" s="67"/>
      <c r="AE1044" s="67"/>
      <c r="AF1044" s="67"/>
      <c r="AG1044" s="67"/>
      <c r="AH1044" s="67"/>
      <c r="AI1044" s="67"/>
      <c r="AJ1044" s="68"/>
      <c r="AK1044" s="68"/>
      <c r="AL1044" s="68"/>
      <c r="AM1044" s="67"/>
      <c r="AN1044" s="67"/>
      <c r="AO1044" s="67"/>
      <c r="AP1044" s="67"/>
      <c r="AQ1044" s="67"/>
      <c r="AR1044" s="67"/>
      <c r="AS1044" s="67"/>
      <c r="AT1044" s="67"/>
      <c r="AU1044" s="67"/>
      <c r="AV1044" s="67"/>
      <c r="AW1044" s="67"/>
      <c r="AX1044" s="68"/>
      <c r="AY1044" s="68"/>
      <c r="AZ1044" s="69"/>
      <c r="BA1044" s="70"/>
      <c r="BB1044" s="71"/>
      <c r="BC1044" s="54"/>
      <c r="BD1044" s="41">
        <v>4</v>
      </c>
      <c r="BE1044" s="52">
        <v>42</v>
      </c>
      <c r="BF1044" s="62">
        <v>4234</v>
      </c>
      <c r="BG1044" s="275"/>
    </row>
    <row r="1045" spans="1:59" s="63" customFormat="1" ht="12.75" x14ac:dyDescent="0.2">
      <c r="A1045" s="196">
        <v>4</v>
      </c>
      <c r="B1045" s="197" t="s">
        <v>422</v>
      </c>
      <c r="C1045" s="208">
        <v>42</v>
      </c>
      <c r="D1045" s="209" t="s">
        <v>518</v>
      </c>
      <c r="E1045" s="210">
        <v>4234</v>
      </c>
      <c r="F1045" s="211" t="s">
        <v>594</v>
      </c>
      <c r="G1045" s="231" t="s">
        <v>1195</v>
      </c>
      <c r="H1045" s="72" t="s">
        <v>47</v>
      </c>
      <c r="I1045" s="223"/>
      <c r="J1045" s="73"/>
      <c r="K1045" s="73"/>
      <c r="L1045" s="73"/>
      <c r="M1045" s="74"/>
      <c r="N1045" s="247"/>
      <c r="O1045" s="306"/>
      <c r="P1045" s="105"/>
      <c r="Q1045" s="75"/>
      <c r="R1045" s="75"/>
      <c r="S1045" s="75"/>
      <c r="T1045" s="75"/>
      <c r="U1045" s="75"/>
      <c r="V1045" s="75"/>
      <c r="W1045" s="75"/>
      <c r="X1045" s="75"/>
      <c r="Y1045" s="76">
        <f>IF(ISNUMBER(VLOOKUP(Y1047,P$7:W$7,MATCH(Y1047,P$7:W$7))),VLOOKUP(Y1047,P$7:W$7,MATCH(Y1047,P$7:W$7)),IF(N1049=0,"No Data",IF(Y1047&gt;0,"&lt;100",0)))</f>
        <v>10000</v>
      </c>
      <c r="Z1045" s="77">
        <f>IF(ISNUMBER(VLOOKUP(Z1049,P$7:W$7,MATCH(Z1049,P$7:W$7))),VLOOKUP(Z1049,P$7:W$7,MATCH(Z1049,P$7:W$7)),IF(N1049=0,"No Data",IF(Z1049&gt;0,"&lt;100",0)))</f>
        <v>10000</v>
      </c>
      <c r="AA1045" s="106">
        <f>IF(ISNUMBER(Z1045),Z1045,0)</f>
        <v>10000</v>
      </c>
      <c r="AB1045" s="75"/>
      <c r="AC1045" s="75"/>
      <c r="AD1045" s="75"/>
      <c r="AE1045" s="75"/>
      <c r="AF1045" s="75"/>
      <c r="AG1045" s="75"/>
      <c r="AH1045" s="75"/>
      <c r="AI1045" s="75"/>
      <c r="AJ1045" s="76">
        <f>IF(ISNUMBER(VLOOKUP(AJ1047,AB$7:AH$7,MATCH(AJ1047,AB$7:AH$7))),VLOOKUP(AJ1047,AB$7:AH$7,MATCH(AJ1047,AB$7:AH$7)),IF(N1049=0,"No Data",IF(AJ1047&gt;0,"&lt;50",0)))</f>
        <v>0</v>
      </c>
      <c r="AK1045" s="77">
        <f>IF(ISNUMBER(VLOOKUP(AK1049,AB$7:AH$7,MATCH(AK1049,AB$7:AH$7))),VLOOKUP(AK1049,AB$7:AH$7,MATCH(AK1049,AB$7:AH$7)),IF(N1049=0,"No Data",IF(AK1049&gt;0,"&lt;50",0)))</f>
        <v>0</v>
      </c>
      <c r="AL1045" s="106">
        <f>IF(ISNUMBER(AK1045),AK1045,0)</f>
        <v>0</v>
      </c>
      <c r="AM1045" s="75"/>
      <c r="AN1045" s="75"/>
      <c r="AO1045" s="75"/>
      <c r="AP1045" s="75"/>
      <c r="AQ1045" s="75"/>
      <c r="AR1045" s="75"/>
      <c r="AS1045" s="75"/>
      <c r="AT1045" s="75"/>
      <c r="AU1045" s="75"/>
      <c r="AV1045" s="75"/>
      <c r="AW1045" s="76">
        <f>IF(ISNUMBER(VLOOKUP(AW1047,AM$7:AU$7,MATCH(AW1047,AM$7:AU$7))),VLOOKUP(AW1047,AM$7:AU$7,MATCH(AW1047,AM$7:AU$7)),IF(N1049=0,"No Data",IF(AW1047&gt;0,"&lt;10",0)))</f>
        <v>100</v>
      </c>
      <c r="AX1045" s="77">
        <f>IF(ISNUMBER(VLOOKUP(AX1049,AM$7:AU$7,MATCH(AX1049,AM$7:AU$7))),VLOOKUP(AX1049,AM$7:AU$7,MATCH(AX1049,AM$7:AU$7)),IF(N1049=0,"No Data",IF(AX1049&gt;0,"&lt;10",0)))</f>
        <v>100</v>
      </c>
      <c r="AY1045" s="106">
        <f>IF(ISNUMBER(AX1045),AX1045,0)</f>
        <v>100</v>
      </c>
      <c r="AZ1045" s="79"/>
      <c r="BA1045" s="80"/>
      <c r="BB1045" s="71"/>
      <c r="BC1045" s="54"/>
      <c r="BD1045" s="41">
        <v>4</v>
      </c>
      <c r="BE1045" s="52">
        <v>42</v>
      </c>
      <c r="BF1045" s="62">
        <v>4234</v>
      </c>
      <c r="BG1045" s="276" t="s">
        <v>47</v>
      </c>
    </row>
    <row r="1046" spans="1:59" s="63" customFormat="1" ht="12.75" x14ac:dyDescent="0.2">
      <c r="A1046" s="196">
        <v>4</v>
      </c>
      <c r="B1046" s="197" t="s">
        <v>422</v>
      </c>
      <c r="C1046" s="208">
        <v>42</v>
      </c>
      <c r="D1046" s="209" t="s">
        <v>518</v>
      </c>
      <c r="E1046" s="210">
        <v>4234</v>
      </c>
      <c r="F1046" s="211" t="s">
        <v>594</v>
      </c>
      <c r="G1046" s="231" t="s">
        <v>1195</v>
      </c>
      <c r="H1046" s="81" t="s">
        <v>48</v>
      </c>
      <c r="I1046" s="223"/>
      <c r="J1046" s="73"/>
      <c r="K1046" s="73"/>
      <c r="L1046" s="73"/>
      <c r="M1046" s="74"/>
      <c r="N1046" s="247"/>
      <c r="O1046" s="306"/>
      <c r="P1046" s="105"/>
      <c r="Q1046" s="75"/>
      <c r="R1046" s="75"/>
      <c r="S1046" s="75"/>
      <c r="T1046" s="75"/>
      <c r="U1046" s="75"/>
      <c r="V1046" s="75"/>
      <c r="W1046" s="75"/>
      <c r="X1046" s="75"/>
      <c r="Y1046" s="82">
        <f>MIN(X1050:X1055)</f>
        <v>0</v>
      </c>
      <c r="Z1046" s="83"/>
      <c r="AA1046" s="83"/>
      <c r="AB1046" s="75"/>
      <c r="AC1046" s="75"/>
      <c r="AD1046" s="75"/>
      <c r="AE1046" s="75"/>
      <c r="AF1046" s="75"/>
      <c r="AG1046" s="75"/>
      <c r="AH1046" s="75"/>
      <c r="AI1046" s="75"/>
      <c r="AJ1046" s="82">
        <f>MIN(AI1050:AI1055)</f>
        <v>0</v>
      </c>
      <c r="AK1046" s="83"/>
      <c r="AL1046" s="83"/>
      <c r="AM1046" s="75"/>
      <c r="AN1046" s="75"/>
      <c r="AO1046" s="75"/>
      <c r="AP1046" s="75"/>
      <c r="AQ1046" s="75"/>
      <c r="AR1046" s="75"/>
      <c r="AS1046" s="75"/>
      <c r="AT1046" s="75"/>
      <c r="AU1046" s="75"/>
      <c r="AV1046" s="75"/>
      <c r="AW1046" s="82">
        <f>MIN(AV1050:AV1055)</f>
        <v>50</v>
      </c>
      <c r="AX1046" s="83"/>
      <c r="AY1046" s="83"/>
      <c r="AZ1046" s="79"/>
      <c r="BA1046" s="80"/>
      <c r="BB1046" s="71"/>
      <c r="BC1046" s="54"/>
      <c r="BD1046" s="41">
        <v>4</v>
      </c>
      <c r="BE1046" s="52">
        <v>42</v>
      </c>
      <c r="BF1046" s="62">
        <v>4234</v>
      </c>
      <c r="BG1046" s="278" t="s">
        <v>48</v>
      </c>
    </row>
    <row r="1047" spans="1:59" s="63" customFormat="1" ht="12.75" x14ac:dyDescent="0.2">
      <c r="A1047" s="196">
        <v>4</v>
      </c>
      <c r="B1047" s="197" t="s">
        <v>422</v>
      </c>
      <c r="C1047" s="208">
        <v>42</v>
      </c>
      <c r="D1047" s="209" t="s">
        <v>518</v>
      </c>
      <c r="E1047" s="210">
        <v>4234</v>
      </c>
      <c r="F1047" s="211" t="s">
        <v>594</v>
      </c>
      <c r="G1047" s="231" t="s">
        <v>1195</v>
      </c>
      <c r="H1047" s="81" t="s">
        <v>49</v>
      </c>
      <c r="I1047" s="223"/>
      <c r="J1047" s="73"/>
      <c r="K1047" s="73"/>
      <c r="L1047" s="73"/>
      <c r="M1047" s="74"/>
      <c r="N1047" s="247"/>
      <c r="O1047" s="306"/>
      <c r="P1047" s="105"/>
      <c r="Q1047" s="75"/>
      <c r="R1047" s="75"/>
      <c r="S1047" s="75"/>
      <c r="T1047" s="75"/>
      <c r="U1047" s="75"/>
      <c r="V1047" s="75"/>
      <c r="W1047" s="75"/>
      <c r="X1047" s="75"/>
      <c r="Y1047" s="84">
        <f>IF(ISNUMBER(AVERAGE(X1050:X1055)),AVERAGE(X1050:X1055),0)</f>
        <v>12500</v>
      </c>
      <c r="Z1047" s="83"/>
      <c r="AA1047" s="83"/>
      <c r="AB1047" s="75"/>
      <c r="AC1047" s="75"/>
      <c r="AD1047" s="75"/>
      <c r="AE1047" s="75"/>
      <c r="AF1047" s="75"/>
      <c r="AG1047" s="75"/>
      <c r="AH1047" s="75"/>
      <c r="AI1047" s="75"/>
      <c r="AJ1047" s="84">
        <f>IF(ISNUMBER(AVERAGE(AI1050:AI1055)),AVERAGE(AI1050:AI1055),0)</f>
        <v>0</v>
      </c>
      <c r="AK1047" s="83"/>
      <c r="AL1047" s="83"/>
      <c r="AM1047" s="75"/>
      <c r="AN1047" s="75"/>
      <c r="AO1047" s="75"/>
      <c r="AP1047" s="75"/>
      <c r="AQ1047" s="75"/>
      <c r="AR1047" s="75"/>
      <c r="AS1047" s="75"/>
      <c r="AT1047" s="75"/>
      <c r="AU1047" s="75"/>
      <c r="AV1047" s="75"/>
      <c r="AW1047" s="84">
        <f>IF(ISNUMBER(AVERAGE(AV1050:AV1055)),AVERAGE(AV1050:AV1055),0)</f>
        <v>150</v>
      </c>
      <c r="AX1047" s="83"/>
      <c r="AY1047" s="83"/>
      <c r="AZ1047" s="79"/>
      <c r="BA1047" s="80"/>
      <c r="BB1047" s="71"/>
      <c r="BC1047" s="54"/>
      <c r="BD1047" s="41">
        <v>4</v>
      </c>
      <c r="BE1047" s="52">
        <v>42</v>
      </c>
      <c r="BF1047" s="62">
        <v>4234</v>
      </c>
      <c r="BG1047" s="278" t="s">
        <v>49</v>
      </c>
    </row>
    <row r="1048" spans="1:59" s="63" customFormat="1" ht="12.75" x14ac:dyDescent="0.2">
      <c r="A1048" s="196">
        <v>4</v>
      </c>
      <c r="B1048" s="197" t="s">
        <v>422</v>
      </c>
      <c r="C1048" s="208">
        <v>42</v>
      </c>
      <c r="D1048" s="209" t="s">
        <v>518</v>
      </c>
      <c r="E1048" s="210">
        <v>4234</v>
      </c>
      <c r="F1048" s="211" t="s">
        <v>594</v>
      </c>
      <c r="G1048" s="231" t="s">
        <v>1195</v>
      </c>
      <c r="H1048" s="81" t="s">
        <v>50</v>
      </c>
      <c r="I1048" s="223"/>
      <c r="J1048" s="73"/>
      <c r="K1048" s="73"/>
      <c r="L1048" s="73"/>
      <c r="M1048" s="74"/>
      <c r="N1048" s="247"/>
      <c r="O1048" s="306"/>
      <c r="P1048" s="105"/>
      <c r="Q1048" s="75"/>
      <c r="R1048" s="75"/>
      <c r="S1048" s="75"/>
      <c r="T1048" s="75"/>
      <c r="U1048" s="75"/>
      <c r="V1048" s="75"/>
      <c r="W1048" s="75"/>
      <c r="X1048" s="75"/>
      <c r="Y1048" s="84">
        <f>MAX(X1050:X1055)</f>
        <v>25000</v>
      </c>
      <c r="Z1048" s="83"/>
      <c r="AA1048" s="83"/>
      <c r="AB1048" s="75"/>
      <c r="AC1048" s="75"/>
      <c r="AD1048" s="75"/>
      <c r="AE1048" s="75"/>
      <c r="AF1048" s="75"/>
      <c r="AG1048" s="75"/>
      <c r="AH1048" s="75"/>
      <c r="AI1048" s="75"/>
      <c r="AJ1048" s="84">
        <f>MAX(AI1050:AI1055)</f>
        <v>0</v>
      </c>
      <c r="AK1048" s="83"/>
      <c r="AL1048" s="83"/>
      <c r="AM1048" s="75"/>
      <c r="AN1048" s="75"/>
      <c r="AO1048" s="75"/>
      <c r="AP1048" s="75"/>
      <c r="AQ1048" s="75"/>
      <c r="AR1048" s="75"/>
      <c r="AS1048" s="75"/>
      <c r="AT1048" s="75"/>
      <c r="AU1048" s="75"/>
      <c r="AV1048" s="75"/>
      <c r="AW1048" s="84">
        <f>MAX(AV1050:AV1055)</f>
        <v>500</v>
      </c>
      <c r="AX1048" s="83"/>
      <c r="AY1048" s="83"/>
      <c r="AZ1048" s="79"/>
      <c r="BA1048" s="80"/>
      <c r="BB1048" s="71"/>
      <c r="BC1048" s="54"/>
      <c r="BD1048" s="41">
        <v>4</v>
      </c>
      <c r="BE1048" s="52">
        <v>42</v>
      </c>
      <c r="BF1048" s="62">
        <v>4234</v>
      </c>
      <c r="BG1048" s="278" t="s">
        <v>50</v>
      </c>
    </row>
    <row r="1049" spans="1:59" s="63" customFormat="1" ht="12.75" x14ac:dyDescent="0.2">
      <c r="A1049" s="196">
        <v>4</v>
      </c>
      <c r="B1049" s="197" t="s">
        <v>422</v>
      </c>
      <c r="C1049" s="208">
        <v>42</v>
      </c>
      <c r="D1049" s="209" t="s">
        <v>518</v>
      </c>
      <c r="E1049" s="210">
        <v>4234</v>
      </c>
      <c r="F1049" s="211" t="s">
        <v>594</v>
      </c>
      <c r="G1049" s="231" t="s">
        <v>1195</v>
      </c>
      <c r="H1049" s="85" t="s">
        <v>51</v>
      </c>
      <c r="I1049" s="223"/>
      <c r="J1049" s="73"/>
      <c r="K1049" s="73"/>
      <c r="L1049" s="73"/>
      <c r="M1049" s="74"/>
      <c r="N1049" s="248">
        <f>SUM(N1050:N1055)</f>
        <v>6</v>
      </c>
      <c r="O1049" s="293">
        <f>SUM(O1050:O1055)</f>
        <v>0.99999999999999989</v>
      </c>
      <c r="P1049" s="292"/>
      <c r="Q1049" s="87"/>
      <c r="R1049" s="87"/>
      <c r="S1049" s="87"/>
      <c r="T1049" s="87"/>
      <c r="U1049" s="87"/>
      <c r="V1049" s="87"/>
      <c r="W1049" s="87"/>
      <c r="X1049" s="87"/>
      <c r="Y1049" s="88"/>
      <c r="Z1049" s="119">
        <f>SUM(Z1050:Z1055)</f>
        <v>12499.999999999998</v>
      </c>
      <c r="AA1049" s="120"/>
      <c r="AB1049" s="111"/>
      <c r="AC1049" s="111"/>
      <c r="AD1049" s="111"/>
      <c r="AE1049" s="111"/>
      <c r="AF1049" s="111"/>
      <c r="AG1049" s="111"/>
      <c r="AH1049" s="111"/>
      <c r="AI1049" s="111"/>
      <c r="AJ1049" s="120"/>
      <c r="AK1049" s="119">
        <f>SUM(AK1050:AK1055)</f>
        <v>0</v>
      </c>
      <c r="AL1049" s="120"/>
      <c r="AM1049" s="111"/>
      <c r="AN1049" s="111"/>
      <c r="AO1049" s="111"/>
      <c r="AP1049" s="111"/>
      <c r="AQ1049" s="111"/>
      <c r="AR1049" s="111"/>
      <c r="AS1049" s="111"/>
      <c r="AT1049" s="111"/>
      <c r="AU1049" s="111"/>
      <c r="AV1049" s="111"/>
      <c r="AW1049" s="120"/>
      <c r="AX1049" s="119">
        <f>SUM(AX1050:AX1055)</f>
        <v>150</v>
      </c>
      <c r="AY1049" s="88"/>
      <c r="AZ1049" s="79"/>
      <c r="BA1049" s="80"/>
      <c r="BB1049" s="71"/>
      <c r="BC1049" s="54"/>
      <c r="BD1049" s="41">
        <v>4</v>
      </c>
      <c r="BE1049" s="52">
        <v>42</v>
      </c>
      <c r="BF1049" s="62">
        <v>4234</v>
      </c>
      <c r="BG1049" s="279" t="s">
        <v>51</v>
      </c>
    </row>
    <row r="1050" spans="1:59" s="63" customFormat="1" ht="12.75" x14ac:dyDescent="0.2">
      <c r="A1050" s="196">
        <v>4</v>
      </c>
      <c r="B1050" s="197" t="s">
        <v>422</v>
      </c>
      <c r="C1050" s="208">
        <v>42</v>
      </c>
      <c r="D1050" s="209" t="s">
        <v>518</v>
      </c>
      <c r="E1050" s="210">
        <v>4234</v>
      </c>
      <c r="F1050" s="211" t="s">
        <v>594</v>
      </c>
      <c r="G1050" s="231" t="s">
        <v>1195</v>
      </c>
      <c r="H1050" s="89" t="s">
        <v>52</v>
      </c>
      <c r="I1050" s="90" t="s">
        <v>592</v>
      </c>
      <c r="J1050" s="90"/>
      <c r="K1050" s="90" t="s">
        <v>235</v>
      </c>
      <c r="L1050" s="90" t="s">
        <v>69</v>
      </c>
      <c r="M1050" s="91"/>
      <c r="N1050" s="312">
        <v>1</v>
      </c>
      <c r="O1050" s="313">
        <f t="shared" ref="O1050:O1055" si="159">N1050/N$1049</f>
        <v>0.16666666666666666</v>
      </c>
      <c r="P1050" s="104"/>
      <c r="Q1050" s="92"/>
      <c r="R1050" s="92"/>
      <c r="S1050" s="92"/>
      <c r="T1050" s="92"/>
      <c r="U1050" s="92"/>
      <c r="V1050" s="92"/>
      <c r="W1050" s="92">
        <v>1</v>
      </c>
      <c r="X1050" s="109">
        <f t="shared" ref="X1050:X1055" si="160">P1050*P$7+Q1050*Q$7+R1050*R$7+S1050*S$7+T1050*T$7+U1050*U$7+V1050*V$7+W1050*W$7</f>
        <v>25000</v>
      </c>
      <c r="Y1050" s="83"/>
      <c r="Z1050" s="110">
        <f t="shared" ref="Z1050:Z1055" si="161">X1050*$O1050</f>
        <v>4166.6666666666661</v>
      </c>
      <c r="AA1050" s="111"/>
      <c r="AB1050" s="92"/>
      <c r="AC1050" s="92"/>
      <c r="AD1050" s="92"/>
      <c r="AE1050" s="92"/>
      <c r="AF1050" s="92"/>
      <c r="AG1050" s="92"/>
      <c r="AH1050" s="92"/>
      <c r="AI1050" s="109">
        <f t="shared" ref="AI1050:AI1055" si="162">AB1050*AB$7+AC1050*AC$7+AD1050*AD$7+AE1050*AE$7+AF1050*AF$7+AG1050*AG$7+AH1050*AH$7</f>
        <v>0</v>
      </c>
      <c r="AJ1050" s="83"/>
      <c r="AK1050" s="110">
        <f t="shared" ref="AK1050:AK1055" si="163">AI1050*$O1050</f>
        <v>0</v>
      </c>
      <c r="AL1050" s="111"/>
      <c r="AM1050" s="92"/>
      <c r="AN1050" s="92"/>
      <c r="AO1050" s="92"/>
      <c r="AP1050" s="92">
        <v>1</v>
      </c>
      <c r="AQ1050" s="92"/>
      <c r="AR1050" s="92"/>
      <c r="AS1050" s="92"/>
      <c r="AT1050" s="92"/>
      <c r="AU1050" s="92"/>
      <c r="AV1050" s="109">
        <f t="shared" ref="AV1050:AV1055" si="164">AM1050*AM$7+AN1050*AN$7+AO1050*AO$7+AP1050*AP$7+AQ1050*AQ$7+AR1050*AR$7+AS1050*AS$7+AT1050*AT$7+AU1050*AU$7</f>
        <v>100</v>
      </c>
      <c r="AW1050" s="75"/>
      <c r="AX1050" s="110">
        <f t="shared" ref="AX1050:AX1055" si="165">AV1050*$O1050</f>
        <v>16.666666666666664</v>
      </c>
      <c r="AY1050" s="111"/>
      <c r="AZ1050" s="93"/>
      <c r="BA1050" s="94" t="s">
        <v>105</v>
      </c>
      <c r="BB1050" s="71"/>
      <c r="BC1050" s="54"/>
      <c r="BD1050" s="41">
        <v>4</v>
      </c>
      <c r="BE1050" s="52">
        <v>42</v>
      </c>
      <c r="BF1050" s="62">
        <v>4234</v>
      </c>
      <c r="BG1050" s="280" t="s">
        <v>52</v>
      </c>
    </row>
    <row r="1051" spans="1:59" s="63" customFormat="1" ht="12.75" x14ac:dyDescent="0.2">
      <c r="A1051" s="196">
        <v>4</v>
      </c>
      <c r="B1051" s="197" t="s">
        <v>422</v>
      </c>
      <c r="C1051" s="208">
        <v>42</v>
      </c>
      <c r="D1051" s="209" t="s">
        <v>518</v>
      </c>
      <c r="E1051" s="210">
        <v>4234</v>
      </c>
      <c r="F1051" s="211" t="s">
        <v>594</v>
      </c>
      <c r="G1051" s="231" t="s">
        <v>1195</v>
      </c>
      <c r="H1051" s="89"/>
      <c r="I1051" s="90" t="s">
        <v>595</v>
      </c>
      <c r="J1051" s="90" t="s">
        <v>596</v>
      </c>
      <c r="K1051" s="90" t="s">
        <v>64</v>
      </c>
      <c r="L1051" s="90" t="s">
        <v>119</v>
      </c>
      <c r="M1051" s="91"/>
      <c r="N1051" s="312">
        <v>1</v>
      </c>
      <c r="O1051" s="313">
        <f t="shared" si="159"/>
        <v>0.16666666666666666</v>
      </c>
      <c r="P1051" s="104"/>
      <c r="Q1051" s="92"/>
      <c r="R1051" s="92"/>
      <c r="S1051" s="92"/>
      <c r="T1051" s="92"/>
      <c r="U1051" s="92"/>
      <c r="V1051" s="92"/>
      <c r="W1051" s="92"/>
      <c r="X1051" s="109">
        <f t="shared" si="160"/>
        <v>0</v>
      </c>
      <c r="Y1051" s="83"/>
      <c r="Z1051" s="110">
        <f t="shared" si="161"/>
        <v>0</v>
      </c>
      <c r="AA1051" s="111"/>
      <c r="AB1051" s="92"/>
      <c r="AC1051" s="92"/>
      <c r="AD1051" s="92"/>
      <c r="AE1051" s="92"/>
      <c r="AF1051" s="92"/>
      <c r="AG1051" s="92"/>
      <c r="AH1051" s="92"/>
      <c r="AI1051" s="109">
        <f t="shared" si="162"/>
        <v>0</v>
      </c>
      <c r="AJ1051" s="83"/>
      <c r="AK1051" s="110">
        <f t="shared" si="163"/>
        <v>0</v>
      </c>
      <c r="AL1051" s="111"/>
      <c r="AM1051" s="92"/>
      <c r="AN1051" s="92"/>
      <c r="AO1051" s="92">
        <v>1</v>
      </c>
      <c r="AP1051" s="92"/>
      <c r="AQ1051" s="92"/>
      <c r="AR1051" s="92"/>
      <c r="AS1051" s="92"/>
      <c r="AT1051" s="92"/>
      <c r="AU1051" s="92"/>
      <c r="AV1051" s="109">
        <f t="shared" si="164"/>
        <v>50</v>
      </c>
      <c r="AW1051" s="75"/>
      <c r="AX1051" s="110">
        <f t="shared" si="165"/>
        <v>8.3333333333333321</v>
      </c>
      <c r="AY1051" s="111"/>
      <c r="AZ1051" s="93"/>
      <c r="BA1051" s="94" t="s">
        <v>159</v>
      </c>
      <c r="BB1051" s="71"/>
      <c r="BC1051" s="54"/>
      <c r="BD1051" s="41">
        <v>4</v>
      </c>
      <c r="BE1051" s="52">
        <v>42</v>
      </c>
      <c r="BF1051" s="62">
        <v>4234</v>
      </c>
      <c r="BG1051" s="280" t="s">
        <v>52</v>
      </c>
    </row>
    <row r="1052" spans="1:59" s="63" customFormat="1" ht="12.75" x14ac:dyDescent="0.2">
      <c r="A1052" s="196">
        <v>4</v>
      </c>
      <c r="B1052" s="197" t="s">
        <v>422</v>
      </c>
      <c r="C1052" s="208">
        <v>42</v>
      </c>
      <c r="D1052" s="209" t="s">
        <v>518</v>
      </c>
      <c r="E1052" s="210">
        <v>4234</v>
      </c>
      <c r="F1052" s="211" t="s">
        <v>594</v>
      </c>
      <c r="G1052" s="231" t="s">
        <v>1195</v>
      </c>
      <c r="H1052" s="89"/>
      <c r="I1052" s="90" t="s">
        <v>597</v>
      </c>
      <c r="J1052" s="90"/>
      <c r="K1052" s="90" t="s">
        <v>73</v>
      </c>
      <c r="L1052" s="90" t="s">
        <v>69</v>
      </c>
      <c r="M1052" s="91"/>
      <c r="N1052" s="312">
        <v>1</v>
      </c>
      <c r="O1052" s="313">
        <f t="shared" si="159"/>
        <v>0.16666666666666666</v>
      </c>
      <c r="P1052" s="104"/>
      <c r="Q1052" s="92"/>
      <c r="R1052" s="92"/>
      <c r="S1052" s="92"/>
      <c r="T1052" s="92"/>
      <c r="U1052" s="92"/>
      <c r="V1052" s="92"/>
      <c r="W1052" s="92">
        <v>1</v>
      </c>
      <c r="X1052" s="109">
        <f t="shared" si="160"/>
        <v>25000</v>
      </c>
      <c r="Y1052" s="83"/>
      <c r="Z1052" s="110">
        <f t="shared" si="161"/>
        <v>4166.6666666666661</v>
      </c>
      <c r="AA1052" s="111"/>
      <c r="AB1052" s="92"/>
      <c r="AC1052" s="92"/>
      <c r="AD1052" s="92"/>
      <c r="AE1052" s="92"/>
      <c r="AF1052" s="92"/>
      <c r="AG1052" s="92"/>
      <c r="AH1052" s="92"/>
      <c r="AI1052" s="109">
        <f t="shared" si="162"/>
        <v>0</v>
      </c>
      <c r="AJ1052" s="83"/>
      <c r="AK1052" s="110">
        <f t="shared" si="163"/>
        <v>0</v>
      </c>
      <c r="AL1052" s="111"/>
      <c r="AM1052" s="92"/>
      <c r="AN1052" s="92"/>
      <c r="AO1052" s="92"/>
      <c r="AP1052" s="92">
        <v>1</v>
      </c>
      <c r="AQ1052" s="92"/>
      <c r="AR1052" s="92"/>
      <c r="AS1052" s="92"/>
      <c r="AT1052" s="92"/>
      <c r="AU1052" s="92"/>
      <c r="AV1052" s="109">
        <f t="shared" si="164"/>
        <v>100</v>
      </c>
      <c r="AW1052" s="75"/>
      <c r="AX1052" s="110">
        <f t="shared" si="165"/>
        <v>16.666666666666664</v>
      </c>
      <c r="AY1052" s="111"/>
      <c r="AZ1052" s="93"/>
      <c r="BA1052" s="94" t="s">
        <v>554</v>
      </c>
      <c r="BB1052" s="71"/>
      <c r="BC1052" s="54"/>
      <c r="BD1052" s="41">
        <v>4</v>
      </c>
      <c r="BE1052" s="52">
        <v>42</v>
      </c>
      <c r="BF1052" s="62">
        <v>4234</v>
      </c>
      <c r="BG1052" s="280" t="s">
        <v>52</v>
      </c>
    </row>
    <row r="1053" spans="1:59" s="63" customFormat="1" ht="12.75" x14ac:dyDescent="0.2">
      <c r="A1053" s="196">
        <v>4</v>
      </c>
      <c r="B1053" s="197" t="s">
        <v>422</v>
      </c>
      <c r="C1053" s="208">
        <v>42</v>
      </c>
      <c r="D1053" s="209" t="s">
        <v>518</v>
      </c>
      <c r="E1053" s="210">
        <v>4234</v>
      </c>
      <c r="F1053" s="211" t="s">
        <v>594</v>
      </c>
      <c r="G1053" s="231" t="s">
        <v>1195</v>
      </c>
      <c r="H1053" s="89"/>
      <c r="I1053" s="90" t="s">
        <v>598</v>
      </c>
      <c r="J1053" s="90"/>
      <c r="K1053" s="90" t="s">
        <v>64</v>
      </c>
      <c r="L1053" s="90" t="s">
        <v>119</v>
      </c>
      <c r="M1053" s="91"/>
      <c r="N1053" s="312">
        <v>1</v>
      </c>
      <c r="O1053" s="313">
        <f t="shared" si="159"/>
        <v>0.16666666666666666</v>
      </c>
      <c r="P1053" s="104"/>
      <c r="Q1053" s="92"/>
      <c r="R1053" s="92"/>
      <c r="S1053" s="92"/>
      <c r="T1053" s="92"/>
      <c r="U1053" s="92"/>
      <c r="V1053" s="92"/>
      <c r="W1053" s="92"/>
      <c r="X1053" s="109">
        <f t="shared" si="160"/>
        <v>0</v>
      </c>
      <c r="Y1053" s="83"/>
      <c r="Z1053" s="110">
        <f t="shared" si="161"/>
        <v>0</v>
      </c>
      <c r="AA1053" s="111"/>
      <c r="AB1053" s="92"/>
      <c r="AC1053" s="92"/>
      <c r="AD1053" s="92"/>
      <c r="AE1053" s="92"/>
      <c r="AF1053" s="92"/>
      <c r="AG1053" s="92"/>
      <c r="AH1053" s="92"/>
      <c r="AI1053" s="109">
        <f t="shared" si="162"/>
        <v>0</v>
      </c>
      <c r="AJ1053" s="83"/>
      <c r="AK1053" s="110">
        <f t="shared" si="163"/>
        <v>0</v>
      </c>
      <c r="AL1053" s="111"/>
      <c r="AM1053" s="92"/>
      <c r="AN1053" s="92"/>
      <c r="AO1053" s="92">
        <v>1</v>
      </c>
      <c r="AP1053" s="92"/>
      <c r="AQ1053" s="92"/>
      <c r="AR1053" s="92"/>
      <c r="AS1053" s="92"/>
      <c r="AT1053" s="92"/>
      <c r="AU1053" s="92"/>
      <c r="AV1053" s="109">
        <f t="shared" si="164"/>
        <v>50</v>
      </c>
      <c r="AW1053" s="75"/>
      <c r="AX1053" s="110">
        <f t="shared" si="165"/>
        <v>8.3333333333333321</v>
      </c>
      <c r="AY1053" s="111"/>
      <c r="AZ1053" s="93"/>
      <c r="BA1053" s="94" t="s">
        <v>554</v>
      </c>
      <c r="BB1053" s="71"/>
      <c r="BC1053" s="54"/>
      <c r="BD1053" s="41">
        <v>4</v>
      </c>
      <c r="BE1053" s="52">
        <v>42</v>
      </c>
      <c r="BF1053" s="62">
        <v>4234</v>
      </c>
      <c r="BG1053" s="280" t="s">
        <v>52</v>
      </c>
    </row>
    <row r="1054" spans="1:59" s="63" customFormat="1" ht="12.75" x14ac:dyDescent="0.2">
      <c r="A1054" s="196">
        <v>4</v>
      </c>
      <c r="B1054" s="197" t="s">
        <v>422</v>
      </c>
      <c r="C1054" s="208">
        <v>42</v>
      </c>
      <c r="D1054" s="209" t="s">
        <v>518</v>
      </c>
      <c r="E1054" s="210">
        <v>4234</v>
      </c>
      <c r="F1054" s="211" t="s">
        <v>594</v>
      </c>
      <c r="G1054" s="231" t="s">
        <v>1195</v>
      </c>
      <c r="H1054" s="89"/>
      <c r="I1054" s="90" t="s">
        <v>599</v>
      </c>
      <c r="J1054" s="90"/>
      <c r="K1054" s="90" t="s">
        <v>73</v>
      </c>
      <c r="L1054" s="90" t="s">
        <v>95</v>
      </c>
      <c r="M1054" s="91"/>
      <c r="N1054" s="312">
        <v>1</v>
      </c>
      <c r="O1054" s="313">
        <f t="shared" si="159"/>
        <v>0.16666666666666666</v>
      </c>
      <c r="P1054" s="104"/>
      <c r="Q1054" s="92"/>
      <c r="R1054" s="92"/>
      <c r="S1054" s="92"/>
      <c r="T1054" s="92"/>
      <c r="U1054" s="92"/>
      <c r="V1054" s="92"/>
      <c r="W1054" s="92">
        <v>1</v>
      </c>
      <c r="X1054" s="109">
        <f t="shared" si="160"/>
        <v>25000</v>
      </c>
      <c r="Y1054" s="83"/>
      <c r="Z1054" s="110">
        <f t="shared" si="161"/>
        <v>4166.6666666666661</v>
      </c>
      <c r="AA1054" s="111"/>
      <c r="AB1054" s="92"/>
      <c r="AC1054" s="92"/>
      <c r="AD1054" s="92"/>
      <c r="AE1054" s="92"/>
      <c r="AF1054" s="92"/>
      <c r="AG1054" s="92"/>
      <c r="AH1054" s="92"/>
      <c r="AI1054" s="109">
        <f t="shared" si="162"/>
        <v>0</v>
      </c>
      <c r="AJ1054" s="83"/>
      <c r="AK1054" s="110">
        <f t="shared" si="163"/>
        <v>0</v>
      </c>
      <c r="AL1054" s="111"/>
      <c r="AM1054" s="92"/>
      <c r="AN1054" s="92"/>
      <c r="AO1054" s="92"/>
      <c r="AP1054" s="92">
        <v>1</v>
      </c>
      <c r="AQ1054" s="92"/>
      <c r="AR1054" s="92"/>
      <c r="AS1054" s="92"/>
      <c r="AT1054" s="92"/>
      <c r="AU1054" s="92"/>
      <c r="AV1054" s="109">
        <f t="shared" si="164"/>
        <v>100</v>
      </c>
      <c r="AW1054" s="75"/>
      <c r="AX1054" s="110">
        <f t="shared" si="165"/>
        <v>16.666666666666664</v>
      </c>
      <c r="AY1054" s="111"/>
      <c r="AZ1054" s="93"/>
      <c r="BA1054" s="94" t="s">
        <v>554</v>
      </c>
      <c r="BB1054" s="71"/>
      <c r="BC1054" s="54"/>
      <c r="BD1054" s="41">
        <v>4</v>
      </c>
      <c r="BE1054" s="52">
        <v>42</v>
      </c>
      <c r="BF1054" s="62">
        <v>4234</v>
      </c>
      <c r="BG1054" s="280" t="s">
        <v>52</v>
      </c>
    </row>
    <row r="1055" spans="1:59" s="63" customFormat="1" ht="12.75" x14ac:dyDescent="0.2">
      <c r="A1055" s="196">
        <v>4</v>
      </c>
      <c r="B1055" s="197" t="s">
        <v>422</v>
      </c>
      <c r="C1055" s="208">
        <v>42</v>
      </c>
      <c r="D1055" s="209" t="s">
        <v>518</v>
      </c>
      <c r="E1055" s="210">
        <v>4234</v>
      </c>
      <c r="F1055" s="211" t="s">
        <v>594</v>
      </c>
      <c r="G1055" s="231" t="s">
        <v>1195</v>
      </c>
      <c r="H1055" s="89"/>
      <c r="I1055" s="90" t="s">
        <v>600</v>
      </c>
      <c r="J1055" s="90"/>
      <c r="K1055" s="90" t="s">
        <v>64</v>
      </c>
      <c r="L1055" s="90" t="s">
        <v>195</v>
      </c>
      <c r="M1055" s="91"/>
      <c r="N1055" s="312">
        <v>1</v>
      </c>
      <c r="O1055" s="313">
        <f t="shared" si="159"/>
        <v>0.16666666666666666</v>
      </c>
      <c r="P1055" s="104"/>
      <c r="Q1055" s="92"/>
      <c r="R1055" s="92"/>
      <c r="S1055" s="92"/>
      <c r="T1055" s="92"/>
      <c r="U1055" s="92"/>
      <c r="V1055" s="92"/>
      <c r="W1055" s="92"/>
      <c r="X1055" s="109">
        <f t="shared" si="160"/>
        <v>0</v>
      </c>
      <c r="Y1055" s="83"/>
      <c r="Z1055" s="110">
        <f t="shared" si="161"/>
        <v>0</v>
      </c>
      <c r="AA1055" s="111"/>
      <c r="AB1055" s="92"/>
      <c r="AC1055" s="92"/>
      <c r="AD1055" s="92"/>
      <c r="AE1055" s="92"/>
      <c r="AF1055" s="92"/>
      <c r="AG1055" s="92"/>
      <c r="AH1055" s="92"/>
      <c r="AI1055" s="109">
        <f t="shared" si="162"/>
        <v>0</v>
      </c>
      <c r="AJ1055" s="83"/>
      <c r="AK1055" s="110">
        <f t="shared" si="163"/>
        <v>0</v>
      </c>
      <c r="AL1055" s="111"/>
      <c r="AM1055" s="92"/>
      <c r="AN1055" s="92"/>
      <c r="AO1055" s="92"/>
      <c r="AP1055" s="92"/>
      <c r="AQ1055" s="92"/>
      <c r="AR1055" s="92">
        <v>1</v>
      </c>
      <c r="AS1055" s="92"/>
      <c r="AT1055" s="92"/>
      <c r="AU1055" s="92"/>
      <c r="AV1055" s="109">
        <f t="shared" si="164"/>
        <v>500</v>
      </c>
      <c r="AW1055" s="75"/>
      <c r="AX1055" s="110">
        <f t="shared" si="165"/>
        <v>83.333333333333329</v>
      </c>
      <c r="AY1055" s="111"/>
      <c r="AZ1055" s="93"/>
      <c r="BA1055" s="94" t="s">
        <v>554</v>
      </c>
      <c r="BB1055" s="71"/>
      <c r="BC1055" s="54"/>
      <c r="BD1055" s="41">
        <v>4</v>
      </c>
      <c r="BE1055" s="52">
        <v>42</v>
      </c>
      <c r="BF1055" s="62">
        <v>4234</v>
      </c>
      <c r="BG1055" s="280" t="s">
        <v>52</v>
      </c>
    </row>
    <row r="1056" spans="1:59" s="63" customFormat="1" ht="12.75" x14ac:dyDescent="0.2">
      <c r="A1056" s="196">
        <v>4</v>
      </c>
      <c r="B1056" s="197" t="s">
        <v>422</v>
      </c>
      <c r="C1056" s="208">
        <v>42</v>
      </c>
      <c r="D1056" s="209" t="s">
        <v>518</v>
      </c>
      <c r="E1056" s="210">
        <v>4234</v>
      </c>
      <c r="F1056" s="211" t="s">
        <v>594</v>
      </c>
      <c r="G1056" s="231" t="s">
        <v>1195</v>
      </c>
      <c r="H1056" s="89"/>
      <c r="I1056" s="219"/>
      <c r="J1056" s="90"/>
      <c r="K1056" s="90"/>
      <c r="L1056" s="90"/>
      <c r="M1056" s="91"/>
      <c r="N1056" s="247"/>
      <c r="O1056" s="306"/>
      <c r="P1056" s="104"/>
      <c r="Q1056" s="92"/>
      <c r="R1056" s="92"/>
      <c r="S1056" s="92"/>
      <c r="T1056" s="92"/>
      <c r="U1056" s="92"/>
      <c r="V1056" s="92"/>
      <c r="W1056" s="92"/>
      <c r="X1056" s="75"/>
      <c r="Y1056" s="83"/>
      <c r="Z1056" s="83"/>
      <c r="AA1056" s="83"/>
      <c r="AB1056" s="92"/>
      <c r="AC1056" s="92"/>
      <c r="AD1056" s="92"/>
      <c r="AE1056" s="92"/>
      <c r="AF1056" s="92"/>
      <c r="AG1056" s="92"/>
      <c r="AH1056" s="92"/>
      <c r="AI1056" s="75"/>
      <c r="AJ1056" s="83"/>
      <c r="AK1056" s="83"/>
      <c r="AL1056" s="83"/>
      <c r="AM1056" s="92"/>
      <c r="AN1056" s="92"/>
      <c r="AO1056" s="92"/>
      <c r="AP1056" s="92"/>
      <c r="AQ1056" s="92"/>
      <c r="AR1056" s="92"/>
      <c r="AS1056" s="92"/>
      <c r="AT1056" s="92"/>
      <c r="AU1056" s="92"/>
      <c r="AV1056" s="75"/>
      <c r="AW1056" s="75"/>
      <c r="AX1056" s="83"/>
      <c r="AY1056" s="83"/>
      <c r="AZ1056" s="93"/>
      <c r="BA1056" s="94"/>
      <c r="BB1056" s="71"/>
      <c r="BC1056" s="54"/>
      <c r="BD1056" s="41">
        <v>4</v>
      </c>
      <c r="BE1056" s="52">
        <v>42</v>
      </c>
      <c r="BF1056" s="62">
        <v>4234</v>
      </c>
      <c r="BG1056" s="280" t="s">
        <v>52</v>
      </c>
    </row>
    <row r="1057" spans="1:59" s="63" customFormat="1" ht="12.75" x14ac:dyDescent="0.2">
      <c r="A1057" s="196">
        <v>4</v>
      </c>
      <c r="B1057" s="197" t="s">
        <v>422</v>
      </c>
      <c r="C1057" s="208">
        <v>42</v>
      </c>
      <c r="D1057" s="209" t="s">
        <v>518</v>
      </c>
      <c r="E1057" s="210">
        <v>4234</v>
      </c>
      <c r="F1057" s="211" t="s">
        <v>594</v>
      </c>
      <c r="G1057" s="231" t="s">
        <v>1195</v>
      </c>
      <c r="H1057" s="65"/>
      <c r="I1057" s="222"/>
      <c r="J1057" s="66"/>
      <c r="K1057" s="66"/>
      <c r="L1057" s="66"/>
      <c r="M1057" s="64"/>
      <c r="N1057" s="304"/>
      <c r="O1057" s="305"/>
      <c r="P1057" s="127"/>
      <c r="Q1057" s="67"/>
      <c r="R1057" s="67"/>
      <c r="S1057" s="67"/>
      <c r="T1057" s="67"/>
      <c r="U1057" s="67"/>
      <c r="V1057" s="67"/>
      <c r="W1057" s="67"/>
      <c r="X1057" s="67"/>
      <c r="Y1057" s="68"/>
      <c r="Z1057" s="68"/>
      <c r="AA1057" s="68"/>
      <c r="AB1057" s="67"/>
      <c r="AC1057" s="67"/>
      <c r="AD1057" s="67"/>
      <c r="AE1057" s="67"/>
      <c r="AF1057" s="67"/>
      <c r="AG1057" s="67"/>
      <c r="AH1057" s="67"/>
      <c r="AI1057" s="67"/>
      <c r="AJ1057" s="68"/>
      <c r="AK1057" s="68"/>
      <c r="AL1057" s="68"/>
      <c r="AM1057" s="67"/>
      <c r="AN1057" s="67"/>
      <c r="AO1057" s="67"/>
      <c r="AP1057" s="67"/>
      <c r="AQ1057" s="67"/>
      <c r="AR1057" s="67"/>
      <c r="AS1057" s="67"/>
      <c r="AT1057" s="67"/>
      <c r="AU1057" s="67"/>
      <c r="AV1057" s="67"/>
      <c r="AW1057" s="67"/>
      <c r="AX1057" s="68"/>
      <c r="AY1057" s="68"/>
      <c r="AZ1057" s="69"/>
      <c r="BA1057" s="70"/>
      <c r="BB1057" s="71"/>
      <c r="BC1057" s="54"/>
      <c r="BD1057" s="41">
        <v>4</v>
      </c>
      <c r="BE1057" s="52">
        <v>42</v>
      </c>
      <c r="BF1057" s="62">
        <v>4234</v>
      </c>
      <c r="BG1057" s="275"/>
    </row>
    <row r="1058" spans="1:59" s="63" customFormat="1" ht="12.75" x14ac:dyDescent="0.2">
      <c r="A1058" s="196">
        <v>4</v>
      </c>
      <c r="B1058" s="197" t="s">
        <v>422</v>
      </c>
      <c r="C1058" s="208">
        <v>42</v>
      </c>
      <c r="D1058" s="209" t="s">
        <v>518</v>
      </c>
      <c r="E1058" s="210">
        <v>4234</v>
      </c>
      <c r="F1058" s="211" t="s">
        <v>594</v>
      </c>
      <c r="G1058" s="230"/>
      <c r="H1058" s="56"/>
      <c r="I1058" s="221"/>
      <c r="J1058" s="57"/>
      <c r="K1058" s="57"/>
      <c r="L1058" s="57"/>
      <c r="M1058" s="55"/>
      <c r="N1058" s="303"/>
      <c r="O1058" s="245"/>
      <c r="P1058" s="122"/>
      <c r="Q1058" s="58"/>
      <c r="R1058" s="58"/>
      <c r="S1058" s="58"/>
      <c r="T1058" s="58"/>
      <c r="U1058" s="58"/>
      <c r="V1058" s="58"/>
      <c r="W1058" s="58"/>
      <c r="X1058" s="58"/>
      <c r="Y1058" s="59"/>
      <c r="Z1058" s="59"/>
      <c r="AA1058" s="59"/>
      <c r="AB1058" s="58"/>
      <c r="AC1058" s="58"/>
      <c r="AD1058" s="58"/>
      <c r="AE1058" s="58"/>
      <c r="AF1058" s="58"/>
      <c r="AG1058" s="58"/>
      <c r="AH1058" s="58"/>
      <c r="AI1058" s="58"/>
      <c r="AJ1058" s="59"/>
      <c r="AK1058" s="59"/>
      <c r="AL1058" s="59"/>
      <c r="AM1058" s="58"/>
      <c r="AN1058" s="58"/>
      <c r="AO1058" s="58"/>
      <c r="AP1058" s="58"/>
      <c r="AQ1058" s="58"/>
      <c r="AR1058" s="58"/>
      <c r="AS1058" s="58"/>
      <c r="AT1058" s="58"/>
      <c r="AU1058" s="58"/>
      <c r="AV1058" s="58"/>
      <c r="AW1058" s="58"/>
      <c r="AX1058" s="59"/>
      <c r="AY1058" s="59"/>
      <c r="AZ1058" s="60"/>
      <c r="BA1058" s="61"/>
      <c r="BB1058" s="54"/>
      <c r="BC1058" s="54"/>
      <c r="BD1058" s="41">
        <v>4</v>
      </c>
      <c r="BE1058" s="52">
        <v>42</v>
      </c>
      <c r="BF1058" s="62">
        <v>4234</v>
      </c>
      <c r="BG1058" s="274"/>
    </row>
    <row r="1059" spans="1:59" s="63" customFormat="1" ht="12.75" x14ac:dyDescent="0.2">
      <c r="A1059" s="196">
        <v>4</v>
      </c>
      <c r="B1059" s="197" t="s">
        <v>422</v>
      </c>
      <c r="C1059" s="208">
        <v>42</v>
      </c>
      <c r="D1059" s="209" t="s">
        <v>518</v>
      </c>
      <c r="E1059" s="210">
        <v>4234</v>
      </c>
      <c r="F1059" s="211" t="s">
        <v>594</v>
      </c>
      <c r="G1059" s="231"/>
      <c r="H1059" s="65"/>
      <c r="I1059" s="222"/>
      <c r="J1059" s="66"/>
      <c r="K1059" s="66"/>
      <c r="L1059" s="66"/>
      <c r="M1059" s="64"/>
      <c r="N1059" s="304"/>
      <c r="O1059" s="305"/>
      <c r="P1059" s="127"/>
      <c r="Q1059" s="67"/>
      <c r="R1059" s="67"/>
      <c r="S1059" s="67"/>
      <c r="T1059" s="67"/>
      <c r="U1059" s="67"/>
      <c r="V1059" s="67"/>
      <c r="W1059" s="67"/>
      <c r="X1059" s="67"/>
      <c r="Y1059" s="68"/>
      <c r="Z1059" s="68"/>
      <c r="AA1059" s="68"/>
      <c r="AB1059" s="67"/>
      <c r="AC1059" s="67"/>
      <c r="AD1059" s="67"/>
      <c r="AE1059" s="67"/>
      <c r="AF1059" s="67"/>
      <c r="AG1059" s="67"/>
      <c r="AH1059" s="67"/>
      <c r="AI1059" s="67"/>
      <c r="AJ1059" s="68"/>
      <c r="AK1059" s="68"/>
      <c r="AL1059" s="68"/>
      <c r="AM1059" s="67"/>
      <c r="AN1059" s="67"/>
      <c r="AO1059" s="67"/>
      <c r="AP1059" s="67"/>
      <c r="AQ1059" s="67"/>
      <c r="AR1059" s="67"/>
      <c r="AS1059" s="67"/>
      <c r="AT1059" s="67"/>
      <c r="AU1059" s="67"/>
      <c r="AV1059" s="67"/>
      <c r="AW1059" s="67"/>
      <c r="AX1059" s="68"/>
      <c r="AY1059" s="68"/>
      <c r="AZ1059" s="69"/>
      <c r="BA1059" s="70"/>
      <c r="BB1059" s="71"/>
      <c r="BC1059" s="54"/>
      <c r="BD1059" s="41">
        <v>4</v>
      </c>
      <c r="BE1059" s="52">
        <v>42</v>
      </c>
      <c r="BF1059" s="62">
        <v>4234</v>
      </c>
      <c r="BG1059" s="275"/>
    </row>
    <row r="1060" spans="1:59" s="63" customFormat="1" ht="12.75" x14ac:dyDescent="0.2">
      <c r="A1060" s="196">
        <v>4</v>
      </c>
      <c r="B1060" s="197" t="s">
        <v>422</v>
      </c>
      <c r="C1060" s="208">
        <v>42</v>
      </c>
      <c r="D1060" s="209" t="s">
        <v>518</v>
      </c>
      <c r="E1060" s="210">
        <v>4234</v>
      </c>
      <c r="F1060" s="211" t="s">
        <v>594</v>
      </c>
      <c r="G1060" s="231" t="s">
        <v>584</v>
      </c>
      <c r="H1060" s="72" t="s">
        <v>1233</v>
      </c>
      <c r="I1060" s="223" t="s">
        <v>1260</v>
      </c>
      <c r="J1060" s="73"/>
      <c r="K1060" s="73"/>
      <c r="L1060" s="73"/>
      <c r="M1060" s="74"/>
      <c r="N1060" s="247"/>
      <c r="O1060" s="306"/>
      <c r="P1060" s="105"/>
      <c r="Q1060" s="75"/>
      <c r="R1060" s="75"/>
      <c r="S1060" s="75"/>
      <c r="T1060" s="75"/>
      <c r="U1060" s="75"/>
      <c r="V1060" s="75"/>
      <c r="W1060" s="75"/>
      <c r="X1060" s="75"/>
      <c r="Y1060" s="76" t="s">
        <v>1241</v>
      </c>
      <c r="Z1060" s="77" t="s">
        <v>1241</v>
      </c>
      <c r="AA1060" s="78">
        <f>AA$1212</f>
        <v>2500</v>
      </c>
      <c r="AB1060" s="75"/>
      <c r="AC1060" s="75"/>
      <c r="AD1060" s="75"/>
      <c r="AE1060" s="75"/>
      <c r="AF1060" s="75"/>
      <c r="AG1060" s="75"/>
      <c r="AH1060" s="75"/>
      <c r="AI1060" s="75"/>
      <c r="AJ1060" s="76" t="s">
        <v>1241</v>
      </c>
      <c r="AK1060" s="77" t="s">
        <v>1241</v>
      </c>
      <c r="AL1060" s="78">
        <f>AL$1212</f>
        <v>0</v>
      </c>
      <c r="AM1060" s="75"/>
      <c r="AN1060" s="75"/>
      <c r="AO1060" s="75"/>
      <c r="AP1060" s="75"/>
      <c r="AQ1060" s="75"/>
      <c r="AR1060" s="75"/>
      <c r="AS1060" s="75"/>
      <c r="AT1060" s="75"/>
      <c r="AU1060" s="75"/>
      <c r="AV1060" s="75"/>
      <c r="AW1060" s="76" t="s">
        <v>1241</v>
      </c>
      <c r="AX1060" s="77" t="s">
        <v>1241</v>
      </c>
      <c r="AY1060" s="78">
        <f>AY$1212</f>
        <v>50</v>
      </c>
      <c r="AZ1060" s="79"/>
      <c r="BA1060" s="80" t="str">
        <f>I1060</f>
        <v>&gt; see 4257, Metal clad insulating cladding</v>
      </c>
      <c r="BB1060" s="71"/>
      <c r="BC1060" s="54"/>
      <c r="BD1060" s="41">
        <f>A1060</f>
        <v>4</v>
      </c>
      <c r="BE1060" s="52">
        <f>C1060</f>
        <v>42</v>
      </c>
      <c r="BF1060" s="62">
        <f>E1060</f>
        <v>4234</v>
      </c>
      <c r="BG1060" s="276" t="str">
        <f>H1060</f>
        <v>Default Scenario (Link)</v>
      </c>
    </row>
    <row r="1061" spans="1:59" s="63" customFormat="1" ht="12.75" x14ac:dyDescent="0.2">
      <c r="A1061" s="196">
        <v>4</v>
      </c>
      <c r="B1061" s="197" t="s">
        <v>422</v>
      </c>
      <c r="C1061" s="208">
        <v>42</v>
      </c>
      <c r="D1061" s="209" t="s">
        <v>518</v>
      </c>
      <c r="E1061" s="210">
        <v>4234</v>
      </c>
      <c r="F1061" s="211" t="s">
        <v>594</v>
      </c>
      <c r="G1061" s="231"/>
      <c r="H1061" s="65"/>
      <c r="I1061" s="222"/>
      <c r="J1061" s="66"/>
      <c r="K1061" s="66"/>
      <c r="L1061" s="66"/>
      <c r="M1061" s="64"/>
      <c r="N1061" s="304"/>
      <c r="O1061" s="305"/>
      <c r="P1061" s="127"/>
      <c r="Q1061" s="67"/>
      <c r="R1061" s="67"/>
      <c r="S1061" s="67"/>
      <c r="T1061" s="67"/>
      <c r="U1061" s="67"/>
      <c r="V1061" s="67"/>
      <c r="W1061" s="67"/>
      <c r="X1061" s="67"/>
      <c r="Y1061" s="68"/>
      <c r="Z1061" s="68"/>
      <c r="AA1061" s="68"/>
      <c r="AB1061" s="67"/>
      <c r="AC1061" s="67"/>
      <c r="AD1061" s="67"/>
      <c r="AE1061" s="67"/>
      <c r="AF1061" s="67"/>
      <c r="AG1061" s="67"/>
      <c r="AH1061" s="67"/>
      <c r="AI1061" s="67"/>
      <c r="AJ1061" s="68"/>
      <c r="AK1061" s="68"/>
      <c r="AL1061" s="68"/>
      <c r="AM1061" s="67"/>
      <c r="AN1061" s="67"/>
      <c r="AO1061" s="67"/>
      <c r="AP1061" s="67"/>
      <c r="AQ1061" s="67"/>
      <c r="AR1061" s="67"/>
      <c r="AS1061" s="67"/>
      <c r="AT1061" s="67"/>
      <c r="AU1061" s="67"/>
      <c r="AV1061" s="67"/>
      <c r="AW1061" s="67"/>
      <c r="AX1061" s="68"/>
      <c r="AY1061" s="68"/>
      <c r="AZ1061" s="69"/>
      <c r="BA1061" s="70"/>
      <c r="BB1061" s="71"/>
      <c r="BC1061" s="54"/>
      <c r="BD1061" s="41">
        <v>4</v>
      </c>
      <c r="BE1061" s="52">
        <v>42</v>
      </c>
      <c r="BF1061" s="62">
        <v>4234</v>
      </c>
      <c r="BG1061" s="275"/>
    </row>
    <row r="1062" spans="1:59" s="63" customFormat="1" ht="12.75" x14ac:dyDescent="0.2">
      <c r="A1062" s="196">
        <v>4</v>
      </c>
      <c r="B1062" s="197" t="s">
        <v>422</v>
      </c>
      <c r="C1062" s="208">
        <v>42</v>
      </c>
      <c r="D1062" s="209" t="s">
        <v>518</v>
      </c>
      <c r="E1062" s="210">
        <v>4234</v>
      </c>
      <c r="F1062" s="211" t="s">
        <v>594</v>
      </c>
      <c r="G1062" s="230"/>
      <c r="H1062" s="56"/>
      <c r="I1062" s="221"/>
      <c r="J1062" s="57"/>
      <c r="K1062" s="57"/>
      <c r="L1062" s="57"/>
      <c r="M1062" s="55"/>
      <c r="N1062" s="303"/>
      <c r="O1062" s="245"/>
      <c r="P1062" s="122"/>
      <c r="Q1062" s="58"/>
      <c r="R1062" s="58"/>
      <c r="S1062" s="58"/>
      <c r="T1062" s="58"/>
      <c r="U1062" s="58"/>
      <c r="V1062" s="58"/>
      <c r="W1062" s="58"/>
      <c r="X1062" s="58"/>
      <c r="Y1062" s="59"/>
      <c r="Z1062" s="59"/>
      <c r="AA1062" s="59"/>
      <c r="AB1062" s="58"/>
      <c r="AC1062" s="58"/>
      <c r="AD1062" s="58"/>
      <c r="AE1062" s="58"/>
      <c r="AF1062" s="58"/>
      <c r="AG1062" s="58"/>
      <c r="AH1062" s="58"/>
      <c r="AI1062" s="58"/>
      <c r="AJ1062" s="59"/>
      <c r="AK1062" s="59"/>
      <c r="AL1062" s="59"/>
      <c r="AM1062" s="58"/>
      <c r="AN1062" s="58"/>
      <c r="AO1062" s="58"/>
      <c r="AP1062" s="58"/>
      <c r="AQ1062" s="58"/>
      <c r="AR1062" s="58"/>
      <c r="AS1062" s="58"/>
      <c r="AT1062" s="58"/>
      <c r="AU1062" s="58"/>
      <c r="AV1062" s="58"/>
      <c r="AW1062" s="58"/>
      <c r="AX1062" s="59"/>
      <c r="AY1062" s="59"/>
      <c r="AZ1062" s="60"/>
      <c r="BA1062" s="61"/>
      <c r="BB1062" s="54"/>
      <c r="BC1062" s="54"/>
      <c r="BD1062" s="41">
        <v>4</v>
      </c>
      <c r="BE1062" s="52">
        <v>42</v>
      </c>
      <c r="BF1062" s="62">
        <v>4234</v>
      </c>
      <c r="BG1062" s="274"/>
    </row>
    <row r="1063" spans="1:59" s="63" customFormat="1" ht="12.75" x14ac:dyDescent="0.2">
      <c r="A1063" s="196">
        <v>4</v>
      </c>
      <c r="B1063" s="197" t="s">
        <v>422</v>
      </c>
      <c r="C1063" s="208">
        <v>42</v>
      </c>
      <c r="D1063" s="209" t="s">
        <v>518</v>
      </c>
      <c r="E1063" s="210">
        <v>4234</v>
      </c>
      <c r="F1063" s="211" t="s">
        <v>594</v>
      </c>
      <c r="G1063" s="231"/>
      <c r="H1063" s="65"/>
      <c r="I1063" s="222"/>
      <c r="J1063" s="66"/>
      <c r="K1063" s="66"/>
      <c r="L1063" s="66"/>
      <c r="M1063" s="64"/>
      <c r="N1063" s="304"/>
      <c r="O1063" s="305"/>
      <c r="P1063" s="127"/>
      <c r="Q1063" s="67"/>
      <c r="R1063" s="67"/>
      <c r="S1063" s="67"/>
      <c r="T1063" s="67"/>
      <c r="U1063" s="67"/>
      <c r="V1063" s="67"/>
      <c r="W1063" s="67"/>
      <c r="X1063" s="67"/>
      <c r="Y1063" s="68"/>
      <c r="Z1063" s="68"/>
      <c r="AA1063" s="68"/>
      <c r="AB1063" s="67"/>
      <c r="AC1063" s="67"/>
      <c r="AD1063" s="67"/>
      <c r="AE1063" s="67"/>
      <c r="AF1063" s="67"/>
      <c r="AG1063" s="67"/>
      <c r="AH1063" s="67"/>
      <c r="AI1063" s="67"/>
      <c r="AJ1063" s="68"/>
      <c r="AK1063" s="68"/>
      <c r="AL1063" s="68"/>
      <c r="AM1063" s="67"/>
      <c r="AN1063" s="67"/>
      <c r="AO1063" s="67"/>
      <c r="AP1063" s="67"/>
      <c r="AQ1063" s="67"/>
      <c r="AR1063" s="67"/>
      <c r="AS1063" s="67"/>
      <c r="AT1063" s="67"/>
      <c r="AU1063" s="67"/>
      <c r="AV1063" s="67"/>
      <c r="AW1063" s="67"/>
      <c r="AX1063" s="68"/>
      <c r="AY1063" s="68"/>
      <c r="AZ1063" s="69"/>
      <c r="BA1063" s="70"/>
      <c r="BB1063" s="71"/>
      <c r="BC1063" s="54"/>
      <c r="BD1063" s="41">
        <v>4</v>
      </c>
      <c r="BE1063" s="52">
        <v>42</v>
      </c>
      <c r="BF1063" s="62">
        <v>4234</v>
      </c>
      <c r="BG1063" s="275"/>
    </row>
    <row r="1064" spans="1:59" s="63" customFormat="1" ht="12.75" x14ac:dyDescent="0.2">
      <c r="A1064" s="196">
        <v>4</v>
      </c>
      <c r="B1064" s="197" t="s">
        <v>422</v>
      </c>
      <c r="C1064" s="208">
        <v>42</v>
      </c>
      <c r="D1064" s="209" t="s">
        <v>518</v>
      </c>
      <c r="E1064" s="210">
        <v>4234</v>
      </c>
      <c r="F1064" s="211" t="s">
        <v>594</v>
      </c>
      <c r="G1064" s="231" t="s">
        <v>577</v>
      </c>
      <c r="H1064" s="72" t="s">
        <v>1233</v>
      </c>
      <c r="I1064" s="223" t="s">
        <v>1261</v>
      </c>
      <c r="J1064" s="73"/>
      <c r="K1064" s="73"/>
      <c r="L1064" s="73"/>
      <c r="M1064" s="74"/>
      <c r="N1064" s="247"/>
      <c r="O1064" s="306"/>
      <c r="P1064" s="105"/>
      <c r="Q1064" s="75"/>
      <c r="R1064" s="75"/>
      <c r="S1064" s="75"/>
      <c r="T1064" s="75"/>
      <c r="U1064" s="75"/>
      <c r="V1064" s="75"/>
      <c r="W1064" s="75"/>
      <c r="X1064" s="75"/>
      <c r="Y1064" s="76" t="s">
        <v>1241</v>
      </c>
      <c r="Z1064" s="77" t="s">
        <v>1241</v>
      </c>
      <c r="AA1064" s="78">
        <f>AA$819</f>
        <v>10000</v>
      </c>
      <c r="AB1064" s="75"/>
      <c r="AC1064" s="75"/>
      <c r="AD1064" s="75"/>
      <c r="AE1064" s="75"/>
      <c r="AF1064" s="75"/>
      <c r="AG1064" s="75"/>
      <c r="AH1064" s="75"/>
      <c r="AI1064" s="75"/>
      <c r="AJ1064" s="76" t="s">
        <v>1241</v>
      </c>
      <c r="AK1064" s="77" t="s">
        <v>1241</v>
      </c>
      <c r="AL1064" s="78">
        <f>AL$819</f>
        <v>0</v>
      </c>
      <c r="AM1064" s="75"/>
      <c r="AN1064" s="75"/>
      <c r="AO1064" s="75"/>
      <c r="AP1064" s="75"/>
      <c r="AQ1064" s="75"/>
      <c r="AR1064" s="75"/>
      <c r="AS1064" s="75"/>
      <c r="AT1064" s="75"/>
      <c r="AU1064" s="75"/>
      <c r="AV1064" s="75"/>
      <c r="AW1064" s="76" t="s">
        <v>1241</v>
      </c>
      <c r="AX1064" s="77" t="s">
        <v>1241</v>
      </c>
      <c r="AY1064" s="78">
        <f>AY$819</f>
        <v>50</v>
      </c>
      <c r="AZ1064" s="79"/>
      <c r="BA1064" s="80" t="str">
        <f>I1064</f>
        <v>&gt; see 4161, Building wraps, underlays and DPCs</v>
      </c>
      <c r="BB1064" s="71"/>
      <c r="BC1064" s="54"/>
      <c r="BD1064" s="41">
        <v>4</v>
      </c>
      <c r="BE1064" s="52">
        <v>42</v>
      </c>
      <c r="BF1064" s="62">
        <v>4234</v>
      </c>
      <c r="BG1064" s="276" t="s">
        <v>47</v>
      </c>
    </row>
    <row r="1065" spans="1:59" s="63" customFormat="1" ht="12.75" x14ac:dyDescent="0.2">
      <c r="A1065" s="196">
        <v>4</v>
      </c>
      <c r="B1065" s="197" t="s">
        <v>422</v>
      </c>
      <c r="C1065" s="208">
        <v>42</v>
      </c>
      <c r="D1065" s="209" t="s">
        <v>518</v>
      </c>
      <c r="E1065" s="210">
        <v>4234</v>
      </c>
      <c r="F1065" s="211" t="s">
        <v>594</v>
      </c>
      <c r="G1065" s="231"/>
      <c r="H1065" s="65"/>
      <c r="I1065" s="222"/>
      <c r="J1065" s="66"/>
      <c r="K1065" s="66"/>
      <c r="L1065" s="66"/>
      <c r="M1065" s="64"/>
      <c r="N1065" s="304"/>
      <c r="O1065" s="305"/>
      <c r="P1065" s="127"/>
      <c r="Q1065" s="67"/>
      <c r="R1065" s="67"/>
      <c r="S1065" s="67"/>
      <c r="T1065" s="67"/>
      <c r="U1065" s="67"/>
      <c r="V1065" s="67"/>
      <c r="W1065" s="67"/>
      <c r="X1065" s="67"/>
      <c r="Y1065" s="68"/>
      <c r="Z1065" s="68"/>
      <c r="AA1065" s="68"/>
      <c r="AB1065" s="67"/>
      <c r="AC1065" s="67"/>
      <c r="AD1065" s="67"/>
      <c r="AE1065" s="67"/>
      <c r="AF1065" s="67"/>
      <c r="AG1065" s="67"/>
      <c r="AH1065" s="67"/>
      <c r="AI1065" s="67"/>
      <c r="AJ1065" s="68"/>
      <c r="AK1065" s="68"/>
      <c r="AL1065" s="68"/>
      <c r="AM1065" s="67"/>
      <c r="AN1065" s="67"/>
      <c r="AO1065" s="67"/>
      <c r="AP1065" s="67"/>
      <c r="AQ1065" s="67"/>
      <c r="AR1065" s="67"/>
      <c r="AS1065" s="67"/>
      <c r="AT1065" s="67"/>
      <c r="AU1065" s="67"/>
      <c r="AV1065" s="67"/>
      <c r="AW1065" s="67"/>
      <c r="AX1065" s="68"/>
      <c r="AY1065" s="68"/>
      <c r="AZ1065" s="69"/>
      <c r="BA1065" s="70"/>
      <c r="BB1065" s="71"/>
      <c r="BC1065" s="54"/>
      <c r="BD1065" s="41">
        <v>4</v>
      </c>
      <c r="BE1065" s="52">
        <v>42</v>
      </c>
      <c r="BF1065" s="62">
        <v>4234</v>
      </c>
      <c r="BG1065" s="275"/>
    </row>
    <row r="1066" spans="1:59" s="63" customFormat="1" ht="12.75" x14ac:dyDescent="0.2">
      <c r="A1066" s="196">
        <v>4</v>
      </c>
      <c r="B1066" s="197" t="s">
        <v>422</v>
      </c>
      <c r="C1066" s="208">
        <v>42</v>
      </c>
      <c r="D1066" s="209" t="s">
        <v>518</v>
      </c>
      <c r="E1066" s="210">
        <v>4234</v>
      </c>
      <c r="F1066" s="211" t="s">
        <v>594</v>
      </c>
      <c r="G1066" s="230"/>
      <c r="H1066" s="56"/>
      <c r="I1066" s="221"/>
      <c r="J1066" s="57"/>
      <c r="K1066" s="57"/>
      <c r="L1066" s="57"/>
      <c r="M1066" s="55"/>
      <c r="N1066" s="303"/>
      <c r="O1066" s="245"/>
      <c r="P1066" s="122"/>
      <c r="Q1066" s="58"/>
      <c r="R1066" s="58"/>
      <c r="S1066" s="58"/>
      <c r="T1066" s="58"/>
      <c r="U1066" s="58"/>
      <c r="V1066" s="58"/>
      <c r="W1066" s="58"/>
      <c r="X1066" s="58"/>
      <c r="Y1066" s="59"/>
      <c r="Z1066" s="59"/>
      <c r="AA1066" s="59"/>
      <c r="AB1066" s="58"/>
      <c r="AC1066" s="58"/>
      <c r="AD1066" s="58"/>
      <c r="AE1066" s="58"/>
      <c r="AF1066" s="58"/>
      <c r="AG1066" s="58"/>
      <c r="AH1066" s="58"/>
      <c r="AI1066" s="58"/>
      <c r="AJ1066" s="59"/>
      <c r="AK1066" s="59"/>
      <c r="AL1066" s="59"/>
      <c r="AM1066" s="58"/>
      <c r="AN1066" s="58"/>
      <c r="AO1066" s="58"/>
      <c r="AP1066" s="58"/>
      <c r="AQ1066" s="58"/>
      <c r="AR1066" s="58"/>
      <c r="AS1066" s="58"/>
      <c r="AT1066" s="58"/>
      <c r="AU1066" s="58"/>
      <c r="AV1066" s="58"/>
      <c r="AW1066" s="58"/>
      <c r="AX1066" s="59"/>
      <c r="AY1066" s="59"/>
      <c r="AZ1066" s="60"/>
      <c r="BA1066" s="61"/>
      <c r="BB1066" s="54"/>
      <c r="BC1066" s="54"/>
      <c r="BD1066" s="41">
        <v>4</v>
      </c>
      <c r="BE1066" s="52">
        <v>42</v>
      </c>
      <c r="BF1066" s="62">
        <v>4234</v>
      </c>
      <c r="BG1066" s="274"/>
    </row>
    <row r="1067" spans="1:59" s="63" customFormat="1" ht="12.75" x14ac:dyDescent="0.2">
      <c r="A1067" s="196">
        <v>4</v>
      </c>
      <c r="B1067" s="197" t="s">
        <v>422</v>
      </c>
      <c r="C1067" s="208">
        <v>42</v>
      </c>
      <c r="D1067" s="209" t="s">
        <v>518</v>
      </c>
      <c r="E1067" s="210">
        <v>4234</v>
      </c>
      <c r="F1067" s="211" t="s">
        <v>594</v>
      </c>
      <c r="G1067" s="231"/>
      <c r="H1067" s="65"/>
      <c r="I1067" s="222"/>
      <c r="J1067" s="66"/>
      <c r="K1067" s="66"/>
      <c r="L1067" s="66"/>
      <c r="M1067" s="64"/>
      <c r="N1067" s="304"/>
      <c r="O1067" s="305"/>
      <c r="P1067" s="127"/>
      <c r="Q1067" s="67"/>
      <c r="R1067" s="67"/>
      <c r="S1067" s="67"/>
      <c r="T1067" s="67"/>
      <c r="U1067" s="67"/>
      <c r="V1067" s="67"/>
      <c r="W1067" s="67"/>
      <c r="X1067" s="67"/>
      <c r="Y1067" s="68"/>
      <c r="Z1067" s="68"/>
      <c r="AA1067" s="68"/>
      <c r="AB1067" s="67"/>
      <c r="AC1067" s="67"/>
      <c r="AD1067" s="67"/>
      <c r="AE1067" s="67"/>
      <c r="AF1067" s="67"/>
      <c r="AG1067" s="67"/>
      <c r="AH1067" s="67"/>
      <c r="AI1067" s="67"/>
      <c r="AJ1067" s="68"/>
      <c r="AK1067" s="68"/>
      <c r="AL1067" s="68"/>
      <c r="AM1067" s="67"/>
      <c r="AN1067" s="67"/>
      <c r="AO1067" s="67"/>
      <c r="AP1067" s="67"/>
      <c r="AQ1067" s="67"/>
      <c r="AR1067" s="67"/>
      <c r="AS1067" s="67"/>
      <c r="AT1067" s="67"/>
      <c r="AU1067" s="67"/>
      <c r="AV1067" s="67"/>
      <c r="AW1067" s="67"/>
      <c r="AX1067" s="68"/>
      <c r="AY1067" s="68"/>
      <c r="AZ1067" s="69"/>
      <c r="BA1067" s="70"/>
      <c r="BB1067" s="71"/>
      <c r="BC1067" s="54"/>
      <c r="BD1067" s="41">
        <v>4</v>
      </c>
      <c r="BE1067" s="52">
        <v>42</v>
      </c>
      <c r="BF1067" s="62">
        <v>4234</v>
      </c>
      <c r="BG1067" s="275"/>
    </row>
    <row r="1068" spans="1:59" s="63" customFormat="1" ht="12.75" x14ac:dyDescent="0.2">
      <c r="A1068" s="196">
        <v>4</v>
      </c>
      <c r="B1068" s="197" t="s">
        <v>422</v>
      </c>
      <c r="C1068" s="208">
        <v>42</v>
      </c>
      <c r="D1068" s="209" t="s">
        <v>518</v>
      </c>
      <c r="E1068" s="210">
        <v>4234</v>
      </c>
      <c r="F1068" s="211" t="s">
        <v>594</v>
      </c>
      <c r="G1068" s="231" t="s">
        <v>729</v>
      </c>
      <c r="H1068" s="72" t="s">
        <v>1233</v>
      </c>
      <c r="I1068" s="223" t="s">
        <v>1247</v>
      </c>
      <c r="J1068" s="73"/>
      <c r="K1068" s="73"/>
      <c r="L1068" s="73"/>
      <c r="M1068" s="74"/>
      <c r="N1068" s="247"/>
      <c r="O1068" s="306"/>
      <c r="P1068" s="105"/>
      <c r="Q1068" s="75"/>
      <c r="R1068" s="75"/>
      <c r="S1068" s="75"/>
      <c r="T1068" s="75"/>
      <c r="U1068" s="75"/>
      <c r="V1068" s="75"/>
      <c r="W1068" s="75"/>
      <c r="X1068" s="75"/>
      <c r="Y1068" s="76" t="s">
        <v>1241</v>
      </c>
      <c r="Z1068" s="77" t="s">
        <v>1241</v>
      </c>
      <c r="AA1068" s="78">
        <f>AA$2542</f>
        <v>5000</v>
      </c>
      <c r="AB1068" s="75"/>
      <c r="AC1068" s="75"/>
      <c r="AD1068" s="75"/>
      <c r="AE1068" s="75"/>
      <c r="AF1068" s="75"/>
      <c r="AG1068" s="75"/>
      <c r="AH1068" s="75"/>
      <c r="AI1068" s="75"/>
      <c r="AJ1068" s="76" t="s">
        <v>1241</v>
      </c>
      <c r="AK1068" s="77" t="s">
        <v>1241</v>
      </c>
      <c r="AL1068" s="78">
        <f>AL$2542</f>
        <v>0</v>
      </c>
      <c r="AM1068" s="75"/>
      <c r="AN1068" s="75"/>
      <c r="AO1068" s="75"/>
      <c r="AP1068" s="75"/>
      <c r="AQ1068" s="75"/>
      <c r="AR1068" s="75"/>
      <c r="AS1068" s="75"/>
      <c r="AT1068" s="75"/>
      <c r="AU1068" s="75"/>
      <c r="AV1068" s="75"/>
      <c r="AW1068" s="76" t="s">
        <v>1241</v>
      </c>
      <c r="AX1068" s="77" t="s">
        <v>1241</v>
      </c>
      <c r="AY1068" s="78">
        <f>AY$2542</f>
        <v>250</v>
      </c>
      <c r="AZ1068" s="79"/>
      <c r="BA1068" s="80" t="str">
        <f>I1068</f>
        <v>&gt; see 4711, Thermal insulation</v>
      </c>
      <c r="BB1068" s="71"/>
      <c r="BC1068" s="54"/>
      <c r="BD1068" s="41">
        <v>4</v>
      </c>
      <c r="BE1068" s="52">
        <v>42</v>
      </c>
      <c r="BF1068" s="62">
        <v>4234</v>
      </c>
      <c r="BG1068" s="276" t="s">
        <v>47</v>
      </c>
    </row>
    <row r="1069" spans="1:59" s="63" customFormat="1" ht="12.75" x14ac:dyDescent="0.2">
      <c r="A1069" s="196">
        <v>4</v>
      </c>
      <c r="B1069" s="197" t="s">
        <v>422</v>
      </c>
      <c r="C1069" s="208">
        <v>42</v>
      </c>
      <c r="D1069" s="209" t="s">
        <v>518</v>
      </c>
      <c r="E1069" s="210">
        <v>4234</v>
      </c>
      <c r="F1069" s="211" t="s">
        <v>594</v>
      </c>
      <c r="G1069" s="231"/>
      <c r="H1069" s="65"/>
      <c r="I1069" s="222"/>
      <c r="J1069" s="66"/>
      <c r="K1069" s="66"/>
      <c r="L1069" s="66"/>
      <c r="M1069" s="64"/>
      <c r="N1069" s="304"/>
      <c r="O1069" s="305"/>
      <c r="P1069" s="127"/>
      <c r="Q1069" s="67"/>
      <c r="R1069" s="67"/>
      <c r="S1069" s="67"/>
      <c r="T1069" s="67"/>
      <c r="U1069" s="67"/>
      <c r="V1069" s="67"/>
      <c r="W1069" s="67"/>
      <c r="X1069" s="67"/>
      <c r="Y1069" s="68"/>
      <c r="Z1069" s="68"/>
      <c r="AA1069" s="68"/>
      <c r="AB1069" s="67"/>
      <c r="AC1069" s="67"/>
      <c r="AD1069" s="67"/>
      <c r="AE1069" s="67"/>
      <c r="AF1069" s="67"/>
      <c r="AG1069" s="67"/>
      <c r="AH1069" s="67"/>
      <c r="AI1069" s="67"/>
      <c r="AJ1069" s="68"/>
      <c r="AK1069" s="68"/>
      <c r="AL1069" s="68"/>
      <c r="AM1069" s="67"/>
      <c r="AN1069" s="67"/>
      <c r="AO1069" s="67"/>
      <c r="AP1069" s="67"/>
      <c r="AQ1069" s="67"/>
      <c r="AR1069" s="67"/>
      <c r="AS1069" s="67"/>
      <c r="AT1069" s="67"/>
      <c r="AU1069" s="67"/>
      <c r="AV1069" s="67"/>
      <c r="AW1069" s="67"/>
      <c r="AX1069" s="68"/>
      <c r="AY1069" s="68"/>
      <c r="AZ1069" s="69"/>
      <c r="BA1069" s="70"/>
      <c r="BB1069" s="71"/>
      <c r="BC1069" s="54"/>
      <c r="BD1069" s="41">
        <v>4</v>
      </c>
      <c r="BE1069" s="52">
        <v>42</v>
      </c>
      <c r="BF1069" s="62">
        <v>4234</v>
      </c>
      <c r="BG1069" s="275"/>
    </row>
    <row r="1070" spans="1:59" s="63" customFormat="1" ht="12.75" x14ac:dyDescent="0.2">
      <c r="A1070" s="196">
        <v>4</v>
      </c>
      <c r="B1070" s="197" t="s">
        <v>422</v>
      </c>
      <c r="C1070" s="208">
        <v>42</v>
      </c>
      <c r="D1070" s="209" t="s">
        <v>518</v>
      </c>
      <c r="E1070" s="210">
        <v>4234</v>
      </c>
      <c r="F1070" s="211" t="s">
        <v>594</v>
      </c>
      <c r="G1070" s="230"/>
      <c r="H1070" s="56"/>
      <c r="I1070" s="221"/>
      <c r="J1070" s="57"/>
      <c r="K1070" s="57"/>
      <c r="L1070" s="57"/>
      <c r="M1070" s="55"/>
      <c r="N1070" s="303"/>
      <c r="O1070" s="245"/>
      <c r="P1070" s="122"/>
      <c r="Q1070" s="58"/>
      <c r="R1070" s="58"/>
      <c r="S1070" s="58"/>
      <c r="T1070" s="58"/>
      <c r="U1070" s="58"/>
      <c r="V1070" s="58"/>
      <c r="W1070" s="58"/>
      <c r="X1070" s="58"/>
      <c r="Y1070" s="59"/>
      <c r="Z1070" s="59"/>
      <c r="AA1070" s="59"/>
      <c r="AB1070" s="58"/>
      <c r="AC1070" s="58"/>
      <c r="AD1070" s="58"/>
      <c r="AE1070" s="58"/>
      <c r="AF1070" s="58"/>
      <c r="AG1070" s="58"/>
      <c r="AH1070" s="58"/>
      <c r="AI1070" s="58"/>
      <c r="AJ1070" s="59"/>
      <c r="AK1070" s="59"/>
      <c r="AL1070" s="59"/>
      <c r="AM1070" s="58"/>
      <c r="AN1070" s="58"/>
      <c r="AO1070" s="58"/>
      <c r="AP1070" s="58"/>
      <c r="AQ1070" s="58"/>
      <c r="AR1070" s="58"/>
      <c r="AS1070" s="58"/>
      <c r="AT1070" s="58"/>
      <c r="AU1070" s="58"/>
      <c r="AV1070" s="58"/>
      <c r="AW1070" s="58"/>
      <c r="AX1070" s="59"/>
      <c r="AY1070" s="59"/>
      <c r="AZ1070" s="60"/>
      <c r="BA1070" s="61"/>
      <c r="BB1070" s="54"/>
      <c r="BC1070" s="54"/>
      <c r="BD1070" s="41">
        <v>4</v>
      </c>
      <c r="BE1070" s="52">
        <v>42</v>
      </c>
      <c r="BF1070" s="62">
        <v>4234</v>
      </c>
      <c r="BG1070" s="274"/>
    </row>
    <row r="1071" spans="1:59" x14ac:dyDescent="0.25">
      <c r="A1071" s="196">
        <v>4</v>
      </c>
      <c r="B1071" s="197" t="s">
        <v>422</v>
      </c>
      <c r="C1071" s="208">
        <v>42</v>
      </c>
      <c r="D1071" s="209" t="s">
        <v>518</v>
      </c>
      <c r="E1071" s="212">
        <v>4241</v>
      </c>
      <c r="F1071" s="213" t="s">
        <v>601</v>
      </c>
      <c r="G1071" s="234"/>
      <c r="H1071" s="138"/>
      <c r="I1071" s="224"/>
      <c r="J1071" s="98"/>
      <c r="K1071" s="98"/>
      <c r="L1071" s="98"/>
      <c r="M1071" s="137"/>
      <c r="N1071" s="322"/>
      <c r="O1071" s="323"/>
      <c r="P1071" s="139"/>
      <c r="Q1071" s="139"/>
      <c r="R1071" s="139"/>
      <c r="S1071" s="139"/>
      <c r="T1071" s="139"/>
      <c r="U1071" s="139"/>
      <c r="V1071" s="139"/>
      <c r="W1071" s="139"/>
      <c r="X1071" s="139"/>
      <c r="Y1071" s="100"/>
      <c r="Z1071" s="125"/>
      <c r="AA1071" s="125"/>
      <c r="AB1071" s="139"/>
      <c r="AC1071" s="139"/>
      <c r="AD1071" s="139"/>
      <c r="AE1071" s="139"/>
      <c r="AF1071" s="139"/>
      <c r="AG1071" s="139"/>
      <c r="AH1071" s="139"/>
      <c r="AI1071" s="139"/>
      <c r="AJ1071" s="100"/>
      <c r="AK1071" s="125"/>
      <c r="AL1071" s="125"/>
      <c r="AM1071" s="139"/>
      <c r="AN1071" s="139"/>
      <c r="AO1071" s="139"/>
      <c r="AP1071" s="139"/>
      <c r="AQ1071" s="139"/>
      <c r="AR1071" s="139"/>
      <c r="AS1071" s="139"/>
      <c r="AT1071" s="139"/>
      <c r="AU1071" s="139"/>
      <c r="AV1071" s="139"/>
      <c r="AW1071" s="99"/>
      <c r="AX1071" s="125"/>
      <c r="AY1071" s="100"/>
      <c r="AZ1071" s="140"/>
      <c r="BA1071" s="141"/>
      <c r="BB1071" s="136"/>
      <c r="BC1071" s="136"/>
      <c r="BD1071" s="41">
        <v>4</v>
      </c>
      <c r="BE1071" s="52">
        <v>42</v>
      </c>
      <c r="BF1071" s="103">
        <v>4241</v>
      </c>
      <c r="BG1071" s="283"/>
    </row>
    <row r="1072" spans="1:59" s="63" customFormat="1" ht="12.75" x14ac:dyDescent="0.2">
      <c r="A1072" s="196">
        <v>4</v>
      </c>
      <c r="B1072" s="197" t="s">
        <v>422</v>
      </c>
      <c r="C1072" s="208">
        <v>42</v>
      </c>
      <c r="D1072" s="209" t="s">
        <v>518</v>
      </c>
      <c r="E1072" s="212">
        <v>4241</v>
      </c>
      <c r="F1072" s="213" t="s">
        <v>601</v>
      </c>
      <c r="G1072" s="232"/>
      <c r="H1072" s="97"/>
      <c r="I1072" s="224"/>
      <c r="J1072" s="98"/>
      <c r="K1072" s="98"/>
      <c r="L1072" s="98"/>
      <c r="M1072" s="96"/>
      <c r="N1072" s="307"/>
      <c r="O1072" s="246"/>
      <c r="P1072" s="124"/>
      <c r="Q1072" s="99"/>
      <c r="R1072" s="99"/>
      <c r="S1072" s="99"/>
      <c r="T1072" s="99"/>
      <c r="U1072" s="99"/>
      <c r="V1072" s="99"/>
      <c r="W1072" s="99"/>
      <c r="X1072" s="99"/>
      <c r="Y1072" s="100"/>
      <c r="Z1072" s="100"/>
      <c r="AA1072" s="100"/>
      <c r="AB1072" s="99"/>
      <c r="AC1072" s="99"/>
      <c r="AD1072" s="99"/>
      <c r="AE1072" s="99"/>
      <c r="AF1072" s="99"/>
      <c r="AG1072" s="99"/>
      <c r="AH1072" s="99"/>
      <c r="AI1072" s="99"/>
      <c r="AJ1072" s="100"/>
      <c r="AK1072" s="100"/>
      <c r="AL1072" s="100"/>
      <c r="AM1072" s="99"/>
      <c r="AN1072" s="99"/>
      <c r="AO1072" s="99"/>
      <c r="AP1072" s="99"/>
      <c r="AQ1072" s="99"/>
      <c r="AR1072" s="99"/>
      <c r="AS1072" s="99"/>
      <c r="AT1072" s="99"/>
      <c r="AU1072" s="99"/>
      <c r="AV1072" s="99"/>
      <c r="AW1072" s="99"/>
      <c r="AX1072" s="100"/>
      <c r="AY1072" s="100"/>
      <c r="AZ1072" s="101"/>
      <c r="BA1072" s="102"/>
      <c r="BB1072" s="95"/>
      <c r="BC1072" s="95"/>
      <c r="BD1072" s="41">
        <v>4</v>
      </c>
      <c r="BE1072" s="52">
        <v>42</v>
      </c>
      <c r="BF1072" s="103">
        <v>4241</v>
      </c>
      <c r="BG1072" s="277"/>
    </row>
    <row r="1073" spans="1:59" s="63" customFormat="1" ht="12.75" x14ac:dyDescent="0.2">
      <c r="A1073" s="196">
        <v>4</v>
      </c>
      <c r="B1073" s="197" t="s">
        <v>422</v>
      </c>
      <c r="C1073" s="208">
        <v>42</v>
      </c>
      <c r="D1073" s="209" t="s">
        <v>518</v>
      </c>
      <c r="E1073" s="212">
        <v>4241</v>
      </c>
      <c r="F1073" s="213" t="s">
        <v>601</v>
      </c>
      <c r="G1073" s="231" t="s">
        <v>314</v>
      </c>
      <c r="H1073" s="65"/>
      <c r="I1073" s="222"/>
      <c r="J1073" s="66"/>
      <c r="K1073" s="66"/>
      <c r="L1073" s="66"/>
      <c r="M1073" s="64"/>
      <c r="N1073" s="304"/>
      <c r="O1073" s="305"/>
      <c r="P1073" s="127"/>
      <c r="Q1073" s="67"/>
      <c r="R1073" s="67"/>
      <c r="S1073" s="67"/>
      <c r="T1073" s="67"/>
      <c r="U1073" s="67"/>
      <c r="V1073" s="67"/>
      <c r="W1073" s="67"/>
      <c r="X1073" s="67"/>
      <c r="Y1073" s="68"/>
      <c r="Z1073" s="68"/>
      <c r="AA1073" s="68"/>
      <c r="AB1073" s="67"/>
      <c r="AC1073" s="67"/>
      <c r="AD1073" s="67"/>
      <c r="AE1073" s="67"/>
      <c r="AF1073" s="67"/>
      <c r="AG1073" s="67"/>
      <c r="AH1073" s="67"/>
      <c r="AI1073" s="67"/>
      <c r="AJ1073" s="68"/>
      <c r="AK1073" s="68"/>
      <c r="AL1073" s="68"/>
      <c r="AM1073" s="67"/>
      <c r="AN1073" s="67"/>
      <c r="AO1073" s="67"/>
      <c r="AP1073" s="67"/>
      <c r="AQ1073" s="67"/>
      <c r="AR1073" s="67"/>
      <c r="AS1073" s="67"/>
      <c r="AT1073" s="67"/>
      <c r="AU1073" s="67"/>
      <c r="AV1073" s="67"/>
      <c r="AW1073" s="67"/>
      <c r="AX1073" s="68"/>
      <c r="AY1073" s="68"/>
      <c r="AZ1073" s="69"/>
      <c r="BA1073" s="70"/>
      <c r="BB1073" s="71"/>
      <c r="BC1073" s="95"/>
      <c r="BD1073" s="41">
        <v>4</v>
      </c>
      <c r="BE1073" s="52">
        <v>42</v>
      </c>
      <c r="BF1073" s="103">
        <v>4241</v>
      </c>
      <c r="BG1073" s="275"/>
    </row>
    <row r="1074" spans="1:59" s="63" customFormat="1" ht="12.75" x14ac:dyDescent="0.2">
      <c r="A1074" s="196">
        <v>4</v>
      </c>
      <c r="B1074" s="197" t="s">
        <v>422</v>
      </c>
      <c r="C1074" s="208">
        <v>42</v>
      </c>
      <c r="D1074" s="209" t="s">
        <v>518</v>
      </c>
      <c r="E1074" s="212">
        <v>4241</v>
      </c>
      <c r="F1074" s="213" t="s">
        <v>601</v>
      </c>
      <c r="G1074" s="231" t="s">
        <v>314</v>
      </c>
      <c r="H1074" s="72" t="s">
        <v>47</v>
      </c>
      <c r="I1074" s="223"/>
      <c r="J1074" s="73"/>
      <c r="K1074" s="73"/>
      <c r="L1074" s="73"/>
      <c r="M1074" s="74"/>
      <c r="N1074" s="247"/>
      <c r="O1074" s="306"/>
      <c r="P1074" s="105"/>
      <c r="Q1074" s="75"/>
      <c r="R1074" s="75"/>
      <c r="S1074" s="75"/>
      <c r="T1074" s="75"/>
      <c r="U1074" s="75"/>
      <c r="V1074" s="75"/>
      <c r="W1074" s="75"/>
      <c r="X1074" s="75"/>
      <c r="Y1074" s="76">
        <f>IF(ISNUMBER(VLOOKUP(Y1076,P$7:W$7,MATCH(Y1076,P$7:W$7))),VLOOKUP(Y1076,P$7:W$7,MATCH(Y1076,P$7:W$7)),IF(N1078=0,"No Data",IF(Y1076&gt;0,"&lt;100",0)))</f>
        <v>250</v>
      </c>
      <c r="Z1074" s="77">
        <f>IF(ISNUMBER(VLOOKUP(Z1078,P$7:W$7,MATCH(Z1078,P$7:W$7))),VLOOKUP(Z1078,P$7:W$7,MATCH(Z1078,P$7:W$7)),IF(N1078=0,"No Data",IF(Z1078&gt;0,"&lt;100",0)))</f>
        <v>250</v>
      </c>
      <c r="AA1074" s="106">
        <f>IF(ISNUMBER(Z1074),Z1074,0)</f>
        <v>250</v>
      </c>
      <c r="AB1074" s="75"/>
      <c r="AC1074" s="75"/>
      <c r="AD1074" s="75"/>
      <c r="AE1074" s="75"/>
      <c r="AF1074" s="75"/>
      <c r="AG1074" s="75"/>
      <c r="AH1074" s="75"/>
      <c r="AI1074" s="75"/>
      <c r="AJ1074" s="76">
        <f>IF(ISNUMBER(VLOOKUP(AJ1076,AB$7:AH$7,MATCH(AJ1076,AB$7:AH$7))),VLOOKUP(AJ1076,AB$7:AH$7,MATCH(AJ1076,AB$7:AH$7)),IF(N1078=0,"No Data",IF(AJ1076&gt;0,"&lt;50",0)))</f>
        <v>0</v>
      </c>
      <c r="AK1074" s="77">
        <f>IF(ISNUMBER(VLOOKUP(AK1078,AB$7:AH$7,MATCH(AK1078,AB$7:AH$7))),VLOOKUP(AK1078,AB$7:AH$7,MATCH(AK1078,AB$7:AH$7)),IF(N1078=0,"No Data",IF(AK1078&gt;0,"&lt;50",0)))</f>
        <v>0</v>
      </c>
      <c r="AL1074" s="106">
        <f>IF(ISNUMBER(AK1074),AK1074,0)</f>
        <v>0</v>
      </c>
      <c r="AM1074" s="75"/>
      <c r="AN1074" s="75"/>
      <c r="AO1074" s="75"/>
      <c r="AP1074" s="75"/>
      <c r="AQ1074" s="75"/>
      <c r="AR1074" s="75"/>
      <c r="AS1074" s="75"/>
      <c r="AT1074" s="75"/>
      <c r="AU1074" s="75"/>
      <c r="AV1074" s="75"/>
      <c r="AW1074" s="76">
        <f>IF(ISNUMBER(VLOOKUP(AW1076,AM$7:AU$7,MATCH(AW1076,AM$7:AU$7))),VLOOKUP(AW1076,AM$7:AU$7,MATCH(AW1076,AM$7:AU$7)),IF(N1078=0,"No Data",IF(AW1076&gt;0,"&lt;10",0)))</f>
        <v>500</v>
      </c>
      <c r="AX1074" s="77">
        <f>IF(ISNUMBER(VLOOKUP(AX1078,AM$7:AU$7,MATCH(AX1078,AM$7:AU$7))),VLOOKUP(AX1078,AM$7:AU$7,MATCH(AX1078,AM$7:AU$7)),IF(N1078=0,"No Data",IF(AX1078&gt;0,"&lt;10",0)))</f>
        <v>500</v>
      </c>
      <c r="AY1074" s="106">
        <f>IF(ISNUMBER(AX1074),AX1074,0)</f>
        <v>500</v>
      </c>
      <c r="AZ1074" s="79"/>
      <c r="BA1074" s="80"/>
      <c r="BB1074" s="71"/>
      <c r="BC1074" s="95"/>
      <c r="BD1074" s="41">
        <v>4</v>
      </c>
      <c r="BE1074" s="52">
        <v>42</v>
      </c>
      <c r="BF1074" s="103">
        <v>4241</v>
      </c>
      <c r="BG1074" s="276" t="s">
        <v>47</v>
      </c>
    </row>
    <row r="1075" spans="1:59" s="63" customFormat="1" ht="12.75" x14ac:dyDescent="0.2">
      <c r="A1075" s="196">
        <v>4</v>
      </c>
      <c r="B1075" s="197" t="s">
        <v>422</v>
      </c>
      <c r="C1075" s="208">
        <v>42</v>
      </c>
      <c r="D1075" s="209" t="s">
        <v>518</v>
      </c>
      <c r="E1075" s="212">
        <v>4241</v>
      </c>
      <c r="F1075" s="213" t="s">
        <v>601</v>
      </c>
      <c r="G1075" s="231" t="s">
        <v>314</v>
      </c>
      <c r="H1075" s="81" t="s">
        <v>48</v>
      </c>
      <c r="I1075" s="223"/>
      <c r="J1075" s="73"/>
      <c r="K1075" s="73"/>
      <c r="L1075" s="73"/>
      <c r="M1075" s="74"/>
      <c r="N1075" s="247"/>
      <c r="O1075" s="306"/>
      <c r="P1075" s="105"/>
      <c r="Q1075" s="75"/>
      <c r="R1075" s="75"/>
      <c r="S1075" s="75"/>
      <c r="T1075" s="75"/>
      <c r="U1075" s="75"/>
      <c r="V1075" s="75"/>
      <c r="W1075" s="75"/>
      <c r="X1075" s="75"/>
      <c r="Y1075" s="82">
        <f>MIN(X1079:X1093)</f>
        <v>0</v>
      </c>
      <c r="Z1075" s="83"/>
      <c r="AA1075" s="83"/>
      <c r="AB1075" s="75"/>
      <c r="AC1075" s="75"/>
      <c r="AD1075" s="75"/>
      <c r="AE1075" s="75"/>
      <c r="AF1075" s="75"/>
      <c r="AG1075" s="75"/>
      <c r="AH1075" s="75"/>
      <c r="AI1075" s="75"/>
      <c r="AJ1075" s="82">
        <f>MIN(AI1079:AI1093)</f>
        <v>0</v>
      </c>
      <c r="AK1075" s="83"/>
      <c r="AL1075" s="83"/>
      <c r="AM1075" s="75"/>
      <c r="AN1075" s="75"/>
      <c r="AO1075" s="75"/>
      <c r="AP1075" s="75"/>
      <c r="AQ1075" s="75"/>
      <c r="AR1075" s="75"/>
      <c r="AS1075" s="75"/>
      <c r="AT1075" s="75"/>
      <c r="AU1075" s="75"/>
      <c r="AV1075" s="75"/>
      <c r="AW1075" s="82">
        <f>MIN(AV1079:AV1093)</f>
        <v>50</v>
      </c>
      <c r="AX1075" s="83"/>
      <c r="AY1075" s="83"/>
      <c r="AZ1075" s="79"/>
      <c r="BA1075" s="80"/>
      <c r="BB1075" s="71"/>
      <c r="BC1075" s="95"/>
      <c r="BD1075" s="41">
        <v>4</v>
      </c>
      <c r="BE1075" s="52">
        <v>42</v>
      </c>
      <c r="BF1075" s="103">
        <v>4241</v>
      </c>
      <c r="BG1075" s="278" t="s">
        <v>48</v>
      </c>
    </row>
    <row r="1076" spans="1:59" s="63" customFormat="1" ht="12.75" x14ac:dyDescent="0.2">
      <c r="A1076" s="196">
        <v>4</v>
      </c>
      <c r="B1076" s="197" t="s">
        <v>422</v>
      </c>
      <c r="C1076" s="208">
        <v>42</v>
      </c>
      <c r="D1076" s="209" t="s">
        <v>518</v>
      </c>
      <c r="E1076" s="212">
        <v>4241</v>
      </c>
      <c r="F1076" s="213" t="s">
        <v>601</v>
      </c>
      <c r="G1076" s="231" t="s">
        <v>314</v>
      </c>
      <c r="H1076" s="81" t="s">
        <v>49</v>
      </c>
      <c r="I1076" s="223"/>
      <c r="J1076" s="73"/>
      <c r="K1076" s="73"/>
      <c r="L1076" s="73"/>
      <c r="M1076" s="74"/>
      <c r="N1076" s="247"/>
      <c r="O1076" s="306"/>
      <c r="P1076" s="105"/>
      <c r="Q1076" s="75"/>
      <c r="R1076" s="75"/>
      <c r="S1076" s="75"/>
      <c r="T1076" s="75"/>
      <c r="U1076" s="75"/>
      <c r="V1076" s="75"/>
      <c r="W1076" s="75"/>
      <c r="X1076" s="75"/>
      <c r="Y1076" s="84">
        <f>IF(ISNUMBER(AVERAGE(X1079:X1093)),AVERAGE(X1079:X1093),0)</f>
        <v>353.33333333333331</v>
      </c>
      <c r="Z1076" s="83"/>
      <c r="AA1076" s="83"/>
      <c r="AB1076" s="75"/>
      <c r="AC1076" s="75"/>
      <c r="AD1076" s="75"/>
      <c r="AE1076" s="75"/>
      <c r="AF1076" s="75"/>
      <c r="AG1076" s="75"/>
      <c r="AH1076" s="75"/>
      <c r="AI1076" s="75"/>
      <c r="AJ1076" s="84">
        <f>IF(ISNUMBER(AVERAGE(AI1079:AI1093)),AVERAGE(AI1079:AI1093),0)</f>
        <v>0</v>
      </c>
      <c r="AK1076" s="83"/>
      <c r="AL1076" s="83"/>
      <c r="AM1076" s="75"/>
      <c r="AN1076" s="75"/>
      <c r="AO1076" s="75"/>
      <c r="AP1076" s="75"/>
      <c r="AQ1076" s="75"/>
      <c r="AR1076" s="75"/>
      <c r="AS1076" s="75"/>
      <c r="AT1076" s="75"/>
      <c r="AU1076" s="75"/>
      <c r="AV1076" s="75"/>
      <c r="AW1076" s="84">
        <f>IF(ISNUMBER(AVERAGE(AV1079:AV1093)),AVERAGE(AV1079:AV1093),0)</f>
        <v>666.66666666666663</v>
      </c>
      <c r="AX1076" s="83"/>
      <c r="AY1076" s="83"/>
      <c r="AZ1076" s="79"/>
      <c r="BA1076" s="80"/>
      <c r="BB1076" s="71"/>
      <c r="BC1076" s="95"/>
      <c r="BD1076" s="41">
        <v>4</v>
      </c>
      <c r="BE1076" s="52">
        <v>42</v>
      </c>
      <c r="BF1076" s="103">
        <v>4241</v>
      </c>
      <c r="BG1076" s="278" t="s">
        <v>49</v>
      </c>
    </row>
    <row r="1077" spans="1:59" s="63" customFormat="1" ht="12.75" x14ac:dyDescent="0.2">
      <c r="A1077" s="196">
        <v>4</v>
      </c>
      <c r="B1077" s="197" t="s">
        <v>422</v>
      </c>
      <c r="C1077" s="208">
        <v>42</v>
      </c>
      <c r="D1077" s="209" t="s">
        <v>518</v>
      </c>
      <c r="E1077" s="212">
        <v>4241</v>
      </c>
      <c r="F1077" s="213" t="s">
        <v>601</v>
      </c>
      <c r="G1077" s="231" t="s">
        <v>314</v>
      </c>
      <c r="H1077" s="81" t="s">
        <v>50</v>
      </c>
      <c r="I1077" s="223"/>
      <c r="J1077" s="73"/>
      <c r="K1077" s="73"/>
      <c r="L1077" s="73"/>
      <c r="M1077" s="74"/>
      <c r="N1077" s="247"/>
      <c r="O1077" s="306"/>
      <c r="P1077" s="105"/>
      <c r="Q1077" s="75"/>
      <c r="R1077" s="75"/>
      <c r="S1077" s="75"/>
      <c r="T1077" s="75"/>
      <c r="U1077" s="75"/>
      <c r="V1077" s="75"/>
      <c r="W1077" s="75"/>
      <c r="X1077" s="75"/>
      <c r="Y1077" s="84">
        <f>MAX(X1079:X1093)</f>
        <v>5000</v>
      </c>
      <c r="Z1077" s="83"/>
      <c r="AA1077" s="83"/>
      <c r="AB1077" s="75"/>
      <c r="AC1077" s="75"/>
      <c r="AD1077" s="75"/>
      <c r="AE1077" s="75"/>
      <c r="AF1077" s="75"/>
      <c r="AG1077" s="75"/>
      <c r="AH1077" s="75"/>
      <c r="AI1077" s="75"/>
      <c r="AJ1077" s="84">
        <f>MAX(AI1079:AI1093)</f>
        <v>0</v>
      </c>
      <c r="AK1077" s="83"/>
      <c r="AL1077" s="83"/>
      <c r="AM1077" s="75"/>
      <c r="AN1077" s="75"/>
      <c r="AO1077" s="75"/>
      <c r="AP1077" s="75"/>
      <c r="AQ1077" s="75"/>
      <c r="AR1077" s="75"/>
      <c r="AS1077" s="75"/>
      <c r="AT1077" s="75"/>
      <c r="AU1077" s="75"/>
      <c r="AV1077" s="75"/>
      <c r="AW1077" s="84">
        <f>MAX(AV1079:AV1093)</f>
        <v>2500</v>
      </c>
      <c r="AX1077" s="83"/>
      <c r="AY1077" s="83"/>
      <c r="AZ1077" s="79"/>
      <c r="BA1077" s="80"/>
      <c r="BB1077" s="71"/>
      <c r="BC1077" s="95"/>
      <c r="BD1077" s="41">
        <v>4</v>
      </c>
      <c r="BE1077" s="52">
        <v>42</v>
      </c>
      <c r="BF1077" s="103">
        <v>4241</v>
      </c>
      <c r="BG1077" s="278" t="s">
        <v>50</v>
      </c>
    </row>
    <row r="1078" spans="1:59" s="63" customFormat="1" ht="12.75" x14ac:dyDescent="0.2">
      <c r="A1078" s="196">
        <v>4</v>
      </c>
      <c r="B1078" s="197" t="s">
        <v>422</v>
      </c>
      <c r="C1078" s="208">
        <v>42</v>
      </c>
      <c r="D1078" s="209" t="s">
        <v>518</v>
      </c>
      <c r="E1078" s="212">
        <v>4241</v>
      </c>
      <c r="F1078" s="213" t="s">
        <v>601</v>
      </c>
      <c r="G1078" s="231" t="s">
        <v>314</v>
      </c>
      <c r="H1078" s="85" t="s">
        <v>51</v>
      </c>
      <c r="I1078" s="223"/>
      <c r="J1078" s="73"/>
      <c r="K1078" s="73"/>
      <c r="L1078" s="73"/>
      <c r="M1078" s="74"/>
      <c r="N1078" s="248">
        <f>SUM(N1079:N1093)</f>
        <v>15</v>
      </c>
      <c r="O1078" s="293">
        <f>SUM(O1079:O1093)</f>
        <v>0.99999999999999989</v>
      </c>
      <c r="P1078" s="292"/>
      <c r="Q1078" s="87"/>
      <c r="R1078" s="87"/>
      <c r="S1078" s="87"/>
      <c r="T1078" s="87"/>
      <c r="U1078" s="87"/>
      <c r="V1078" s="87"/>
      <c r="W1078" s="87"/>
      <c r="X1078" s="87"/>
      <c r="Y1078" s="88"/>
      <c r="Z1078" s="107">
        <f>SUM(Z1079:Z1093)</f>
        <v>353.33333333333337</v>
      </c>
      <c r="AA1078" s="88"/>
      <c r="AB1078" s="87"/>
      <c r="AC1078" s="87"/>
      <c r="AD1078" s="87"/>
      <c r="AE1078" s="87"/>
      <c r="AF1078" s="87"/>
      <c r="AG1078" s="87"/>
      <c r="AH1078" s="87"/>
      <c r="AI1078" s="87"/>
      <c r="AJ1078" s="88"/>
      <c r="AK1078" s="107">
        <f>SUM(AK1079:AK1093)</f>
        <v>0</v>
      </c>
      <c r="AL1078" s="88"/>
      <c r="AM1078" s="87"/>
      <c r="AN1078" s="87"/>
      <c r="AO1078" s="87"/>
      <c r="AP1078" s="87"/>
      <c r="AQ1078" s="87"/>
      <c r="AR1078" s="87"/>
      <c r="AS1078" s="87"/>
      <c r="AT1078" s="87"/>
      <c r="AU1078" s="87"/>
      <c r="AV1078" s="87"/>
      <c r="AW1078" s="112"/>
      <c r="AX1078" s="107">
        <f>SUM(AX1079:AX1093)</f>
        <v>666.66666666666674</v>
      </c>
      <c r="AY1078" s="88"/>
      <c r="AZ1078" s="79"/>
      <c r="BA1078" s="80"/>
      <c r="BB1078" s="71"/>
      <c r="BC1078" s="95"/>
      <c r="BD1078" s="41">
        <v>4</v>
      </c>
      <c r="BE1078" s="52">
        <v>42</v>
      </c>
      <c r="BF1078" s="103">
        <v>4241</v>
      </c>
      <c r="BG1078" s="279" t="s">
        <v>51</v>
      </c>
    </row>
    <row r="1079" spans="1:59" s="63" customFormat="1" ht="12.75" x14ac:dyDescent="0.2">
      <c r="A1079" s="196">
        <v>4</v>
      </c>
      <c r="B1079" s="197" t="s">
        <v>422</v>
      </c>
      <c r="C1079" s="208">
        <v>42</v>
      </c>
      <c r="D1079" s="209" t="s">
        <v>518</v>
      </c>
      <c r="E1079" s="212">
        <v>4241</v>
      </c>
      <c r="F1079" s="213" t="s">
        <v>601</v>
      </c>
      <c r="G1079" s="231" t="s">
        <v>314</v>
      </c>
      <c r="H1079" s="89" t="s">
        <v>52</v>
      </c>
      <c r="I1079" s="90" t="s">
        <v>602</v>
      </c>
      <c r="J1079" s="90"/>
      <c r="K1079" s="90" t="s">
        <v>64</v>
      </c>
      <c r="L1079" s="90" t="s">
        <v>313</v>
      </c>
      <c r="M1079" s="91"/>
      <c r="N1079" s="312">
        <v>1</v>
      </c>
      <c r="O1079" s="313">
        <f>N1079/N$1078</f>
        <v>6.6666666666666666E-2</v>
      </c>
      <c r="P1079" s="104"/>
      <c r="Q1079" s="92"/>
      <c r="R1079" s="92"/>
      <c r="S1079" s="92"/>
      <c r="T1079" s="92"/>
      <c r="U1079" s="92"/>
      <c r="V1079" s="92"/>
      <c r="W1079" s="92"/>
      <c r="X1079" s="109">
        <f t="shared" ref="X1079:X1093" si="166">P1079*P$7+Q1079*Q$7+R1079*R$7+S1079*S$7+T1079*T$7+U1079*U$7+V1079*V$7+W1079*W$7</f>
        <v>0</v>
      </c>
      <c r="Y1079" s="83"/>
      <c r="Z1079" s="110">
        <f t="shared" ref="Z1079:Z1093" si="167">X1079*$O1079</f>
        <v>0</v>
      </c>
      <c r="AA1079" s="111"/>
      <c r="AB1079" s="92"/>
      <c r="AC1079" s="92"/>
      <c r="AD1079" s="92"/>
      <c r="AE1079" s="92"/>
      <c r="AF1079" s="92"/>
      <c r="AG1079" s="92"/>
      <c r="AH1079" s="92"/>
      <c r="AI1079" s="109">
        <f t="shared" ref="AI1079:AI1093" si="168">AB1079*AB$7+AC1079*AC$7+AD1079*AD$7+AE1079*AE$7+AF1079*AF$7+AG1079*AG$7+AH1079*AH$7</f>
        <v>0</v>
      </c>
      <c r="AJ1079" s="83"/>
      <c r="AK1079" s="110">
        <f t="shared" ref="AK1079:AK1093" si="169">AI1079*$O1079</f>
        <v>0</v>
      </c>
      <c r="AL1079" s="111"/>
      <c r="AM1079" s="92"/>
      <c r="AN1079" s="92"/>
      <c r="AO1079" s="92">
        <v>1</v>
      </c>
      <c r="AP1079" s="92"/>
      <c r="AQ1079" s="92"/>
      <c r="AR1079" s="92"/>
      <c r="AS1079" s="92"/>
      <c r="AT1079" s="92"/>
      <c r="AU1079" s="92"/>
      <c r="AV1079" s="109">
        <f t="shared" ref="AV1079:AV1093" si="170">AM1079*AM$7+AN1079*AN$7+AO1079*AO$7+AP1079*AP$7+AQ1079*AQ$7+AR1079*AR$7+AS1079*AS$7+AT1079*AT$7+AU1079*AU$7</f>
        <v>50</v>
      </c>
      <c r="AW1079" s="75"/>
      <c r="AX1079" s="110">
        <f t="shared" ref="AX1079:AX1093" si="171">AV1079*$O1079</f>
        <v>3.3333333333333335</v>
      </c>
      <c r="AY1079" s="111"/>
      <c r="AZ1079" s="93"/>
      <c r="BA1079" s="94" t="s">
        <v>554</v>
      </c>
      <c r="BB1079" s="71"/>
      <c r="BC1079" s="95"/>
      <c r="BD1079" s="41">
        <v>4</v>
      </c>
      <c r="BE1079" s="52">
        <v>42</v>
      </c>
      <c r="BF1079" s="103">
        <v>4241</v>
      </c>
      <c r="BG1079" s="280" t="s">
        <v>52</v>
      </c>
    </row>
    <row r="1080" spans="1:59" s="63" customFormat="1" ht="12.75" x14ac:dyDescent="0.2">
      <c r="A1080" s="196">
        <v>4</v>
      </c>
      <c r="B1080" s="197" t="s">
        <v>422</v>
      </c>
      <c r="C1080" s="208">
        <v>42</v>
      </c>
      <c r="D1080" s="209" t="s">
        <v>518</v>
      </c>
      <c r="E1080" s="212">
        <v>4241</v>
      </c>
      <c r="F1080" s="213" t="s">
        <v>601</v>
      </c>
      <c r="G1080" s="231" t="s">
        <v>314</v>
      </c>
      <c r="H1080" s="89"/>
      <c r="I1080" s="90" t="s">
        <v>589</v>
      </c>
      <c r="J1080" s="90"/>
      <c r="K1080" s="90" t="s">
        <v>64</v>
      </c>
      <c r="L1080" s="90" t="s">
        <v>119</v>
      </c>
      <c r="M1080" s="91"/>
      <c r="N1080" s="312">
        <v>1</v>
      </c>
      <c r="O1080" s="313">
        <f t="shared" ref="O1080:O1093" si="172">N1080/N$1078</f>
        <v>6.6666666666666666E-2</v>
      </c>
      <c r="P1080" s="104"/>
      <c r="Q1080" s="92"/>
      <c r="R1080" s="92"/>
      <c r="S1080" s="92"/>
      <c r="T1080" s="92"/>
      <c r="U1080" s="92"/>
      <c r="V1080" s="92"/>
      <c r="W1080" s="92"/>
      <c r="X1080" s="109">
        <f t="shared" si="166"/>
        <v>0</v>
      </c>
      <c r="Y1080" s="83"/>
      <c r="Z1080" s="110">
        <f t="shared" si="167"/>
        <v>0</v>
      </c>
      <c r="AA1080" s="111"/>
      <c r="AB1080" s="92"/>
      <c r="AC1080" s="92"/>
      <c r="AD1080" s="92"/>
      <c r="AE1080" s="92"/>
      <c r="AF1080" s="92"/>
      <c r="AG1080" s="92"/>
      <c r="AH1080" s="92"/>
      <c r="AI1080" s="109">
        <f t="shared" si="168"/>
        <v>0</v>
      </c>
      <c r="AJ1080" s="83"/>
      <c r="AK1080" s="110">
        <f t="shared" si="169"/>
        <v>0</v>
      </c>
      <c r="AL1080" s="111"/>
      <c r="AM1080" s="92"/>
      <c r="AN1080" s="92"/>
      <c r="AO1080" s="92">
        <v>1</v>
      </c>
      <c r="AP1080" s="92"/>
      <c r="AQ1080" s="92"/>
      <c r="AR1080" s="92"/>
      <c r="AS1080" s="92"/>
      <c r="AT1080" s="92"/>
      <c r="AU1080" s="92"/>
      <c r="AV1080" s="109">
        <f t="shared" si="170"/>
        <v>50</v>
      </c>
      <c r="AW1080" s="75"/>
      <c r="AX1080" s="110">
        <f t="shared" si="171"/>
        <v>3.3333333333333335</v>
      </c>
      <c r="AY1080" s="111"/>
      <c r="AZ1080" s="93"/>
      <c r="BA1080" s="94" t="s">
        <v>554</v>
      </c>
      <c r="BB1080" s="71"/>
      <c r="BC1080" s="95"/>
      <c r="BD1080" s="41">
        <v>4</v>
      </c>
      <c r="BE1080" s="52">
        <v>42</v>
      </c>
      <c r="BF1080" s="103">
        <v>4241</v>
      </c>
      <c r="BG1080" s="280" t="s">
        <v>52</v>
      </c>
    </row>
    <row r="1081" spans="1:59" s="63" customFormat="1" ht="12.75" x14ac:dyDescent="0.2">
      <c r="A1081" s="196">
        <v>4</v>
      </c>
      <c r="B1081" s="197" t="s">
        <v>422</v>
      </c>
      <c r="C1081" s="208">
        <v>42</v>
      </c>
      <c r="D1081" s="209" t="s">
        <v>518</v>
      </c>
      <c r="E1081" s="212">
        <v>4241</v>
      </c>
      <c r="F1081" s="213" t="s">
        <v>601</v>
      </c>
      <c r="G1081" s="231" t="s">
        <v>314</v>
      </c>
      <c r="H1081" s="89"/>
      <c r="I1081" s="90" t="s">
        <v>216</v>
      </c>
      <c r="J1081" s="90"/>
      <c r="K1081" s="90" t="s">
        <v>64</v>
      </c>
      <c r="L1081" s="90" t="s">
        <v>1316</v>
      </c>
      <c r="M1081" s="91"/>
      <c r="N1081" s="312">
        <v>1</v>
      </c>
      <c r="O1081" s="313">
        <f t="shared" si="172"/>
        <v>6.6666666666666666E-2</v>
      </c>
      <c r="P1081" s="104"/>
      <c r="Q1081" s="92"/>
      <c r="R1081" s="92"/>
      <c r="S1081" s="92"/>
      <c r="T1081" s="92"/>
      <c r="U1081" s="92"/>
      <c r="V1081" s="92"/>
      <c r="W1081" s="92"/>
      <c r="X1081" s="109">
        <f t="shared" si="166"/>
        <v>0</v>
      </c>
      <c r="Y1081" s="83"/>
      <c r="Z1081" s="110">
        <f t="shared" si="167"/>
        <v>0</v>
      </c>
      <c r="AA1081" s="111"/>
      <c r="AB1081" s="92"/>
      <c r="AC1081" s="92"/>
      <c r="AD1081" s="92"/>
      <c r="AE1081" s="92"/>
      <c r="AF1081" s="92"/>
      <c r="AG1081" s="92"/>
      <c r="AH1081" s="92"/>
      <c r="AI1081" s="109">
        <f t="shared" si="168"/>
        <v>0</v>
      </c>
      <c r="AJ1081" s="83"/>
      <c r="AK1081" s="110">
        <f t="shared" si="169"/>
        <v>0</v>
      </c>
      <c r="AL1081" s="111"/>
      <c r="AM1081" s="92"/>
      <c r="AN1081" s="92"/>
      <c r="AO1081" s="92"/>
      <c r="AP1081" s="92"/>
      <c r="AQ1081" s="92"/>
      <c r="AR1081" s="92">
        <v>1</v>
      </c>
      <c r="AS1081" s="92"/>
      <c r="AT1081" s="92"/>
      <c r="AU1081" s="92"/>
      <c r="AV1081" s="109">
        <f t="shared" si="170"/>
        <v>500</v>
      </c>
      <c r="AW1081" s="75"/>
      <c r="AX1081" s="110">
        <f t="shared" si="171"/>
        <v>33.333333333333336</v>
      </c>
      <c r="AY1081" s="111"/>
      <c r="AZ1081" s="93"/>
      <c r="BA1081" s="94" t="s">
        <v>554</v>
      </c>
      <c r="BB1081" s="71"/>
      <c r="BC1081" s="95"/>
      <c r="BD1081" s="41">
        <v>4</v>
      </c>
      <c r="BE1081" s="52">
        <v>42</v>
      </c>
      <c r="BF1081" s="103">
        <v>4241</v>
      </c>
      <c r="BG1081" s="280" t="s">
        <v>52</v>
      </c>
    </row>
    <row r="1082" spans="1:59" s="63" customFormat="1" ht="12.75" x14ac:dyDescent="0.2">
      <c r="A1082" s="196">
        <v>4</v>
      </c>
      <c r="B1082" s="197" t="s">
        <v>422</v>
      </c>
      <c r="C1082" s="208">
        <v>42</v>
      </c>
      <c r="D1082" s="209" t="s">
        <v>518</v>
      </c>
      <c r="E1082" s="212">
        <v>4241</v>
      </c>
      <c r="F1082" s="213" t="s">
        <v>601</v>
      </c>
      <c r="G1082" s="231" t="s">
        <v>314</v>
      </c>
      <c r="H1082" s="89"/>
      <c r="I1082" s="90" t="s">
        <v>586</v>
      </c>
      <c r="J1082" s="90"/>
      <c r="K1082" s="90" t="s">
        <v>64</v>
      </c>
      <c r="L1082" s="90" t="s">
        <v>588</v>
      </c>
      <c r="M1082" s="91"/>
      <c r="N1082" s="312">
        <v>1</v>
      </c>
      <c r="O1082" s="313">
        <f t="shared" si="172"/>
        <v>6.6666666666666666E-2</v>
      </c>
      <c r="P1082" s="104">
        <v>1</v>
      </c>
      <c r="Q1082" s="92"/>
      <c r="R1082" s="92"/>
      <c r="S1082" s="92"/>
      <c r="T1082" s="92"/>
      <c r="U1082" s="92"/>
      <c r="V1082" s="92"/>
      <c r="W1082" s="92"/>
      <c r="X1082" s="109">
        <f t="shared" si="166"/>
        <v>100</v>
      </c>
      <c r="Y1082" s="83"/>
      <c r="Z1082" s="110">
        <f t="shared" si="167"/>
        <v>6.666666666666667</v>
      </c>
      <c r="AA1082" s="111"/>
      <c r="AB1082" s="92"/>
      <c r="AC1082" s="92"/>
      <c r="AD1082" s="92"/>
      <c r="AE1082" s="92"/>
      <c r="AF1082" s="92"/>
      <c r="AG1082" s="92"/>
      <c r="AH1082" s="92"/>
      <c r="AI1082" s="109">
        <f t="shared" si="168"/>
        <v>0</v>
      </c>
      <c r="AJ1082" s="83"/>
      <c r="AK1082" s="110">
        <f t="shared" si="169"/>
        <v>0</v>
      </c>
      <c r="AL1082" s="111"/>
      <c r="AM1082" s="92"/>
      <c r="AN1082" s="92"/>
      <c r="AO1082" s="92"/>
      <c r="AP1082" s="92"/>
      <c r="AQ1082" s="92"/>
      <c r="AR1082" s="92"/>
      <c r="AS1082" s="92"/>
      <c r="AT1082" s="92">
        <v>1</v>
      </c>
      <c r="AU1082" s="92"/>
      <c r="AV1082" s="109">
        <f t="shared" si="170"/>
        <v>2500</v>
      </c>
      <c r="AW1082" s="75"/>
      <c r="AX1082" s="110">
        <f t="shared" si="171"/>
        <v>166.66666666666666</v>
      </c>
      <c r="AY1082" s="111"/>
      <c r="AZ1082" s="93"/>
      <c r="BA1082" s="94" t="s">
        <v>554</v>
      </c>
      <c r="BB1082" s="71"/>
      <c r="BC1082" s="95"/>
      <c r="BD1082" s="41">
        <v>4</v>
      </c>
      <c r="BE1082" s="52">
        <v>42</v>
      </c>
      <c r="BF1082" s="103">
        <v>4241</v>
      </c>
      <c r="BG1082" s="280" t="s">
        <v>52</v>
      </c>
    </row>
    <row r="1083" spans="1:59" s="63" customFormat="1" ht="12.75" x14ac:dyDescent="0.2">
      <c r="A1083" s="196">
        <v>4</v>
      </c>
      <c r="B1083" s="197" t="s">
        <v>422</v>
      </c>
      <c r="C1083" s="208">
        <v>42</v>
      </c>
      <c r="D1083" s="209" t="s">
        <v>518</v>
      </c>
      <c r="E1083" s="212">
        <v>4241</v>
      </c>
      <c r="F1083" s="213" t="s">
        <v>601</v>
      </c>
      <c r="G1083" s="231" t="s">
        <v>314</v>
      </c>
      <c r="H1083" s="89"/>
      <c r="I1083" s="90" t="s">
        <v>287</v>
      </c>
      <c r="J1083" s="90"/>
      <c r="K1083" s="90" t="s">
        <v>64</v>
      </c>
      <c r="L1083" s="90" t="s">
        <v>119</v>
      </c>
      <c r="M1083" s="91"/>
      <c r="N1083" s="312">
        <v>1</v>
      </c>
      <c r="O1083" s="313">
        <f t="shared" si="172"/>
        <v>6.6666666666666666E-2</v>
      </c>
      <c r="P1083" s="104"/>
      <c r="Q1083" s="92"/>
      <c r="R1083" s="92"/>
      <c r="S1083" s="92"/>
      <c r="T1083" s="92"/>
      <c r="U1083" s="92"/>
      <c r="V1083" s="92"/>
      <c r="W1083" s="92"/>
      <c r="X1083" s="109">
        <f t="shared" si="166"/>
        <v>0</v>
      </c>
      <c r="Y1083" s="83"/>
      <c r="Z1083" s="110">
        <f t="shared" si="167"/>
        <v>0</v>
      </c>
      <c r="AA1083" s="111"/>
      <c r="AB1083" s="92"/>
      <c r="AC1083" s="92"/>
      <c r="AD1083" s="92"/>
      <c r="AE1083" s="92"/>
      <c r="AF1083" s="92"/>
      <c r="AG1083" s="92"/>
      <c r="AH1083" s="92"/>
      <c r="AI1083" s="109">
        <f t="shared" si="168"/>
        <v>0</v>
      </c>
      <c r="AJ1083" s="83"/>
      <c r="AK1083" s="110">
        <f t="shared" si="169"/>
        <v>0</v>
      </c>
      <c r="AL1083" s="111"/>
      <c r="AM1083" s="92"/>
      <c r="AN1083" s="92"/>
      <c r="AO1083" s="92">
        <v>1</v>
      </c>
      <c r="AP1083" s="92"/>
      <c r="AQ1083" s="92"/>
      <c r="AR1083" s="92"/>
      <c r="AS1083" s="92"/>
      <c r="AT1083" s="92"/>
      <c r="AU1083" s="92"/>
      <c r="AV1083" s="109">
        <f t="shared" si="170"/>
        <v>50</v>
      </c>
      <c r="AW1083" s="75"/>
      <c r="AX1083" s="110">
        <f t="shared" si="171"/>
        <v>3.3333333333333335</v>
      </c>
      <c r="AY1083" s="111"/>
      <c r="AZ1083" s="93"/>
      <c r="BA1083" s="94" t="s">
        <v>554</v>
      </c>
      <c r="BB1083" s="71"/>
      <c r="BC1083" s="95"/>
      <c r="BD1083" s="41">
        <v>4</v>
      </c>
      <c r="BE1083" s="52">
        <v>42</v>
      </c>
      <c r="BF1083" s="103">
        <v>4241</v>
      </c>
      <c r="BG1083" s="280" t="s">
        <v>52</v>
      </c>
    </row>
    <row r="1084" spans="1:59" s="63" customFormat="1" ht="12.75" x14ac:dyDescent="0.2">
      <c r="A1084" s="196">
        <v>4</v>
      </c>
      <c r="B1084" s="197" t="s">
        <v>422</v>
      </c>
      <c r="C1084" s="208">
        <v>42</v>
      </c>
      <c r="D1084" s="209" t="s">
        <v>518</v>
      </c>
      <c r="E1084" s="212">
        <v>4241</v>
      </c>
      <c r="F1084" s="213" t="s">
        <v>601</v>
      </c>
      <c r="G1084" s="231" t="s">
        <v>314</v>
      </c>
      <c r="H1084" s="89"/>
      <c r="I1084" s="90" t="s">
        <v>120</v>
      </c>
      <c r="J1084" s="90"/>
      <c r="K1084" s="90" t="s">
        <v>90</v>
      </c>
      <c r="L1084" s="90" t="s">
        <v>223</v>
      </c>
      <c r="M1084" s="91"/>
      <c r="N1084" s="312">
        <v>1</v>
      </c>
      <c r="O1084" s="313">
        <f t="shared" si="172"/>
        <v>6.6666666666666666E-2</v>
      </c>
      <c r="P1084" s="104"/>
      <c r="Q1084" s="92"/>
      <c r="R1084" s="92"/>
      <c r="S1084" s="92"/>
      <c r="T1084" s="92"/>
      <c r="U1084" s="92">
        <v>1</v>
      </c>
      <c r="V1084" s="92"/>
      <c r="W1084" s="92"/>
      <c r="X1084" s="109">
        <f t="shared" si="166"/>
        <v>5000</v>
      </c>
      <c r="Y1084" s="83"/>
      <c r="Z1084" s="110">
        <f t="shared" si="167"/>
        <v>333.33333333333331</v>
      </c>
      <c r="AA1084" s="111"/>
      <c r="AB1084" s="92"/>
      <c r="AC1084" s="92"/>
      <c r="AD1084" s="92"/>
      <c r="AE1084" s="92"/>
      <c r="AF1084" s="92"/>
      <c r="AG1084" s="92"/>
      <c r="AH1084" s="92"/>
      <c r="AI1084" s="109">
        <f t="shared" si="168"/>
        <v>0</v>
      </c>
      <c r="AJ1084" s="83"/>
      <c r="AK1084" s="110">
        <f t="shared" si="169"/>
        <v>0</v>
      </c>
      <c r="AL1084" s="111"/>
      <c r="AM1084" s="92"/>
      <c r="AN1084" s="92"/>
      <c r="AO1084" s="92"/>
      <c r="AP1084" s="92">
        <v>1</v>
      </c>
      <c r="AQ1084" s="92"/>
      <c r="AR1084" s="92"/>
      <c r="AS1084" s="92"/>
      <c r="AT1084" s="92"/>
      <c r="AU1084" s="92"/>
      <c r="AV1084" s="109">
        <f t="shared" si="170"/>
        <v>100</v>
      </c>
      <c r="AW1084" s="75"/>
      <c r="AX1084" s="110">
        <f t="shared" si="171"/>
        <v>6.666666666666667</v>
      </c>
      <c r="AY1084" s="111"/>
      <c r="AZ1084" s="93"/>
      <c r="BA1084" s="94" t="s">
        <v>554</v>
      </c>
      <c r="BB1084" s="71"/>
      <c r="BC1084" s="95"/>
      <c r="BD1084" s="41">
        <v>4</v>
      </c>
      <c r="BE1084" s="52">
        <v>42</v>
      </c>
      <c r="BF1084" s="103">
        <v>4241</v>
      </c>
      <c r="BG1084" s="280" t="s">
        <v>52</v>
      </c>
    </row>
    <row r="1085" spans="1:59" s="63" customFormat="1" ht="12.75" x14ac:dyDescent="0.2">
      <c r="A1085" s="196">
        <v>4</v>
      </c>
      <c r="B1085" s="197" t="s">
        <v>422</v>
      </c>
      <c r="C1085" s="208">
        <v>42</v>
      </c>
      <c r="D1085" s="209" t="s">
        <v>518</v>
      </c>
      <c r="E1085" s="212">
        <v>4241</v>
      </c>
      <c r="F1085" s="213" t="s">
        <v>601</v>
      </c>
      <c r="G1085" s="231" t="s">
        <v>314</v>
      </c>
      <c r="H1085" s="89"/>
      <c r="I1085" s="90" t="s">
        <v>603</v>
      </c>
      <c r="J1085" s="90"/>
      <c r="K1085" s="90" t="s">
        <v>64</v>
      </c>
      <c r="L1085" s="90" t="s">
        <v>604</v>
      </c>
      <c r="M1085" s="91"/>
      <c r="N1085" s="312">
        <v>1</v>
      </c>
      <c r="O1085" s="313">
        <f t="shared" si="172"/>
        <v>6.6666666666666666E-2</v>
      </c>
      <c r="P1085" s="104">
        <v>1</v>
      </c>
      <c r="Q1085" s="92"/>
      <c r="R1085" s="92"/>
      <c r="S1085" s="92"/>
      <c r="T1085" s="92"/>
      <c r="U1085" s="92"/>
      <c r="V1085" s="92"/>
      <c r="W1085" s="92"/>
      <c r="X1085" s="109">
        <f t="shared" si="166"/>
        <v>100</v>
      </c>
      <c r="Y1085" s="83"/>
      <c r="Z1085" s="110">
        <f t="shared" si="167"/>
        <v>6.666666666666667</v>
      </c>
      <c r="AA1085" s="111"/>
      <c r="AB1085" s="92"/>
      <c r="AC1085" s="92"/>
      <c r="AD1085" s="92"/>
      <c r="AE1085" s="92"/>
      <c r="AF1085" s="92"/>
      <c r="AG1085" s="92"/>
      <c r="AH1085" s="92"/>
      <c r="AI1085" s="109">
        <f t="shared" si="168"/>
        <v>0</v>
      </c>
      <c r="AJ1085" s="83"/>
      <c r="AK1085" s="110">
        <f t="shared" si="169"/>
        <v>0</v>
      </c>
      <c r="AL1085" s="111"/>
      <c r="AM1085" s="92"/>
      <c r="AN1085" s="92"/>
      <c r="AO1085" s="92"/>
      <c r="AP1085" s="92"/>
      <c r="AQ1085" s="92"/>
      <c r="AR1085" s="92"/>
      <c r="AS1085" s="92"/>
      <c r="AT1085" s="92">
        <v>1</v>
      </c>
      <c r="AU1085" s="92"/>
      <c r="AV1085" s="109">
        <f t="shared" si="170"/>
        <v>2500</v>
      </c>
      <c r="AW1085" s="75"/>
      <c r="AX1085" s="110">
        <f t="shared" si="171"/>
        <v>166.66666666666666</v>
      </c>
      <c r="AY1085" s="111"/>
      <c r="AZ1085" s="93"/>
      <c r="BA1085" s="94" t="s">
        <v>554</v>
      </c>
      <c r="BB1085" s="71"/>
      <c r="BC1085" s="95"/>
      <c r="BD1085" s="41">
        <v>4</v>
      </c>
      <c r="BE1085" s="52">
        <v>42</v>
      </c>
      <c r="BF1085" s="103">
        <v>4241</v>
      </c>
      <c r="BG1085" s="280" t="s">
        <v>52</v>
      </c>
    </row>
    <row r="1086" spans="1:59" s="63" customFormat="1" ht="12.75" x14ac:dyDescent="0.2">
      <c r="A1086" s="196">
        <v>4</v>
      </c>
      <c r="B1086" s="197" t="s">
        <v>422</v>
      </c>
      <c r="C1086" s="208">
        <v>42</v>
      </c>
      <c r="D1086" s="209" t="s">
        <v>518</v>
      </c>
      <c r="E1086" s="212">
        <v>4241</v>
      </c>
      <c r="F1086" s="213" t="s">
        <v>601</v>
      </c>
      <c r="G1086" s="231" t="s">
        <v>314</v>
      </c>
      <c r="H1086" s="89"/>
      <c r="I1086" s="90" t="s">
        <v>605</v>
      </c>
      <c r="J1086" s="90"/>
      <c r="K1086" s="90" t="s">
        <v>64</v>
      </c>
      <c r="L1086" s="90" t="s">
        <v>606</v>
      </c>
      <c r="M1086" s="91"/>
      <c r="N1086" s="312">
        <v>1</v>
      </c>
      <c r="O1086" s="313">
        <f t="shared" si="172"/>
        <v>6.6666666666666666E-2</v>
      </c>
      <c r="P1086" s="104"/>
      <c r="Q1086" s="92"/>
      <c r="R1086" s="92"/>
      <c r="S1086" s="92"/>
      <c r="T1086" s="92"/>
      <c r="U1086" s="92"/>
      <c r="V1086" s="92"/>
      <c r="W1086" s="92"/>
      <c r="X1086" s="109">
        <f t="shared" si="166"/>
        <v>0</v>
      </c>
      <c r="Y1086" s="83"/>
      <c r="Z1086" s="110">
        <f t="shared" si="167"/>
        <v>0</v>
      </c>
      <c r="AA1086" s="111"/>
      <c r="AB1086" s="92"/>
      <c r="AC1086" s="92"/>
      <c r="AD1086" s="92"/>
      <c r="AE1086" s="92"/>
      <c r="AF1086" s="92"/>
      <c r="AG1086" s="92"/>
      <c r="AH1086" s="92"/>
      <c r="AI1086" s="109">
        <f t="shared" si="168"/>
        <v>0</v>
      </c>
      <c r="AJ1086" s="83"/>
      <c r="AK1086" s="110">
        <f t="shared" si="169"/>
        <v>0</v>
      </c>
      <c r="AL1086" s="111"/>
      <c r="AM1086" s="92"/>
      <c r="AN1086" s="92"/>
      <c r="AO1086" s="92"/>
      <c r="AP1086" s="92"/>
      <c r="AQ1086" s="92"/>
      <c r="AR1086" s="92">
        <v>1</v>
      </c>
      <c r="AS1086" s="92"/>
      <c r="AT1086" s="92"/>
      <c r="AU1086" s="92"/>
      <c r="AV1086" s="109">
        <f t="shared" si="170"/>
        <v>500</v>
      </c>
      <c r="AW1086" s="75"/>
      <c r="AX1086" s="110">
        <f t="shared" si="171"/>
        <v>33.333333333333336</v>
      </c>
      <c r="AY1086" s="111"/>
      <c r="AZ1086" s="93"/>
      <c r="BA1086" s="94" t="s">
        <v>554</v>
      </c>
      <c r="BB1086" s="71"/>
      <c r="BC1086" s="95"/>
      <c r="BD1086" s="41">
        <v>4</v>
      </c>
      <c r="BE1086" s="52">
        <v>42</v>
      </c>
      <c r="BF1086" s="103">
        <v>4241</v>
      </c>
      <c r="BG1086" s="280" t="s">
        <v>52</v>
      </c>
    </row>
    <row r="1087" spans="1:59" s="63" customFormat="1" ht="12.75" x14ac:dyDescent="0.2">
      <c r="A1087" s="196">
        <v>4</v>
      </c>
      <c r="B1087" s="197" t="s">
        <v>422</v>
      </c>
      <c r="C1087" s="208">
        <v>42</v>
      </c>
      <c r="D1087" s="209" t="s">
        <v>518</v>
      </c>
      <c r="E1087" s="212">
        <v>4241</v>
      </c>
      <c r="F1087" s="213" t="s">
        <v>601</v>
      </c>
      <c r="G1087" s="231" t="s">
        <v>314</v>
      </c>
      <c r="H1087" s="89"/>
      <c r="I1087" s="90" t="s">
        <v>520</v>
      </c>
      <c r="J1087" s="90"/>
      <c r="K1087" s="90" t="s">
        <v>64</v>
      </c>
      <c r="L1087" s="90" t="s">
        <v>522</v>
      </c>
      <c r="M1087" s="91"/>
      <c r="N1087" s="312">
        <v>1</v>
      </c>
      <c r="O1087" s="313">
        <f t="shared" si="172"/>
        <v>6.6666666666666666E-2</v>
      </c>
      <c r="P1087" s="104"/>
      <c r="Q1087" s="92"/>
      <c r="R1087" s="92"/>
      <c r="S1087" s="92"/>
      <c r="T1087" s="92"/>
      <c r="U1087" s="92"/>
      <c r="V1087" s="92"/>
      <c r="W1087" s="92"/>
      <c r="X1087" s="109">
        <f t="shared" si="166"/>
        <v>0</v>
      </c>
      <c r="Y1087" s="83"/>
      <c r="Z1087" s="110">
        <f t="shared" si="167"/>
        <v>0</v>
      </c>
      <c r="AA1087" s="111"/>
      <c r="AB1087" s="92"/>
      <c r="AC1087" s="92"/>
      <c r="AD1087" s="92"/>
      <c r="AE1087" s="92"/>
      <c r="AF1087" s="92"/>
      <c r="AG1087" s="92"/>
      <c r="AH1087" s="92"/>
      <c r="AI1087" s="109">
        <f t="shared" si="168"/>
        <v>0</v>
      </c>
      <c r="AJ1087" s="83"/>
      <c r="AK1087" s="110">
        <f t="shared" si="169"/>
        <v>0</v>
      </c>
      <c r="AL1087" s="111"/>
      <c r="AM1087" s="92"/>
      <c r="AN1087" s="92"/>
      <c r="AO1087" s="92"/>
      <c r="AP1087" s="92"/>
      <c r="AQ1087" s="92"/>
      <c r="AR1087" s="92"/>
      <c r="AS1087" s="92">
        <v>1</v>
      </c>
      <c r="AT1087" s="92"/>
      <c r="AU1087" s="92"/>
      <c r="AV1087" s="109">
        <f t="shared" si="170"/>
        <v>1000</v>
      </c>
      <c r="AW1087" s="75"/>
      <c r="AX1087" s="110">
        <f t="shared" si="171"/>
        <v>66.666666666666671</v>
      </c>
      <c r="AY1087" s="111"/>
      <c r="AZ1087" s="93"/>
      <c r="BA1087" s="94" t="s">
        <v>131</v>
      </c>
      <c r="BB1087" s="71"/>
      <c r="BC1087" s="95"/>
      <c r="BD1087" s="41">
        <v>4</v>
      </c>
      <c r="BE1087" s="52">
        <v>42</v>
      </c>
      <c r="BF1087" s="103">
        <v>4241</v>
      </c>
      <c r="BG1087" s="280" t="s">
        <v>52</v>
      </c>
    </row>
    <row r="1088" spans="1:59" s="63" customFormat="1" ht="12.75" x14ac:dyDescent="0.2">
      <c r="A1088" s="196">
        <v>4</v>
      </c>
      <c r="B1088" s="197" t="s">
        <v>422</v>
      </c>
      <c r="C1088" s="208">
        <v>42</v>
      </c>
      <c r="D1088" s="209" t="s">
        <v>518</v>
      </c>
      <c r="E1088" s="212">
        <v>4241</v>
      </c>
      <c r="F1088" s="213" t="s">
        <v>601</v>
      </c>
      <c r="G1088" s="231" t="s">
        <v>314</v>
      </c>
      <c r="H1088" s="89"/>
      <c r="I1088" s="90" t="s">
        <v>607</v>
      </c>
      <c r="J1088" s="90"/>
      <c r="K1088" s="90" t="s">
        <v>64</v>
      </c>
      <c r="L1088" s="90" t="s">
        <v>119</v>
      </c>
      <c r="M1088" s="91"/>
      <c r="N1088" s="312">
        <v>1</v>
      </c>
      <c r="O1088" s="313">
        <f t="shared" si="172"/>
        <v>6.6666666666666666E-2</v>
      </c>
      <c r="P1088" s="104"/>
      <c r="Q1088" s="92"/>
      <c r="R1088" s="92"/>
      <c r="S1088" s="92"/>
      <c r="T1088" s="92"/>
      <c r="U1088" s="92"/>
      <c r="V1088" s="92"/>
      <c r="W1088" s="92"/>
      <c r="X1088" s="109">
        <f t="shared" si="166"/>
        <v>0</v>
      </c>
      <c r="Y1088" s="83"/>
      <c r="Z1088" s="110">
        <f t="shared" si="167"/>
        <v>0</v>
      </c>
      <c r="AA1088" s="111"/>
      <c r="AB1088" s="92"/>
      <c r="AC1088" s="92"/>
      <c r="AD1088" s="92"/>
      <c r="AE1088" s="92"/>
      <c r="AF1088" s="92"/>
      <c r="AG1088" s="92"/>
      <c r="AH1088" s="92"/>
      <c r="AI1088" s="109">
        <f t="shared" si="168"/>
        <v>0</v>
      </c>
      <c r="AJ1088" s="83"/>
      <c r="AK1088" s="110">
        <f t="shared" si="169"/>
        <v>0</v>
      </c>
      <c r="AL1088" s="111"/>
      <c r="AM1088" s="92"/>
      <c r="AN1088" s="92"/>
      <c r="AO1088" s="92">
        <v>1</v>
      </c>
      <c r="AP1088" s="92"/>
      <c r="AQ1088" s="92"/>
      <c r="AR1088" s="92"/>
      <c r="AS1088" s="92"/>
      <c r="AT1088" s="92"/>
      <c r="AU1088" s="92"/>
      <c r="AV1088" s="109">
        <f t="shared" si="170"/>
        <v>50</v>
      </c>
      <c r="AW1088" s="75"/>
      <c r="AX1088" s="110">
        <f t="shared" si="171"/>
        <v>3.3333333333333335</v>
      </c>
      <c r="AY1088" s="111"/>
      <c r="AZ1088" s="93"/>
      <c r="BA1088" s="94" t="s">
        <v>554</v>
      </c>
      <c r="BB1088" s="71"/>
      <c r="BC1088" s="95"/>
      <c r="BD1088" s="41">
        <v>4</v>
      </c>
      <c r="BE1088" s="52">
        <v>42</v>
      </c>
      <c r="BF1088" s="103">
        <v>4241</v>
      </c>
      <c r="BG1088" s="280" t="s">
        <v>52</v>
      </c>
    </row>
    <row r="1089" spans="1:59" s="63" customFormat="1" ht="12.75" x14ac:dyDescent="0.2">
      <c r="A1089" s="196">
        <v>4</v>
      </c>
      <c r="B1089" s="197" t="s">
        <v>422</v>
      </c>
      <c r="C1089" s="208">
        <v>42</v>
      </c>
      <c r="D1089" s="209" t="s">
        <v>518</v>
      </c>
      <c r="E1089" s="212">
        <v>4241</v>
      </c>
      <c r="F1089" s="213" t="s">
        <v>601</v>
      </c>
      <c r="G1089" s="231" t="s">
        <v>314</v>
      </c>
      <c r="H1089" s="89"/>
      <c r="I1089" s="90" t="s">
        <v>608</v>
      </c>
      <c r="J1089" s="90"/>
      <c r="K1089" s="90" t="s">
        <v>64</v>
      </c>
      <c r="L1089" s="90" t="s">
        <v>119</v>
      </c>
      <c r="M1089" s="91"/>
      <c r="N1089" s="312">
        <v>1</v>
      </c>
      <c r="O1089" s="313">
        <f t="shared" si="172"/>
        <v>6.6666666666666666E-2</v>
      </c>
      <c r="P1089" s="104"/>
      <c r="Q1089" s="92"/>
      <c r="R1089" s="92"/>
      <c r="S1089" s="92"/>
      <c r="T1089" s="92"/>
      <c r="U1089" s="92"/>
      <c r="V1089" s="92"/>
      <c r="W1089" s="92"/>
      <c r="X1089" s="109">
        <f t="shared" si="166"/>
        <v>0</v>
      </c>
      <c r="Y1089" s="83"/>
      <c r="Z1089" s="110">
        <f t="shared" si="167"/>
        <v>0</v>
      </c>
      <c r="AA1089" s="111"/>
      <c r="AB1089" s="92"/>
      <c r="AC1089" s="92"/>
      <c r="AD1089" s="92"/>
      <c r="AE1089" s="92"/>
      <c r="AF1089" s="92"/>
      <c r="AG1089" s="92"/>
      <c r="AH1089" s="92"/>
      <c r="AI1089" s="109">
        <f t="shared" si="168"/>
        <v>0</v>
      </c>
      <c r="AJ1089" s="83"/>
      <c r="AK1089" s="110">
        <f t="shared" si="169"/>
        <v>0</v>
      </c>
      <c r="AL1089" s="111"/>
      <c r="AM1089" s="92"/>
      <c r="AN1089" s="92"/>
      <c r="AO1089" s="92">
        <v>1</v>
      </c>
      <c r="AP1089" s="92"/>
      <c r="AQ1089" s="92"/>
      <c r="AR1089" s="92"/>
      <c r="AS1089" s="92"/>
      <c r="AT1089" s="92"/>
      <c r="AU1089" s="92"/>
      <c r="AV1089" s="109">
        <f t="shared" si="170"/>
        <v>50</v>
      </c>
      <c r="AW1089" s="75"/>
      <c r="AX1089" s="110">
        <f t="shared" si="171"/>
        <v>3.3333333333333335</v>
      </c>
      <c r="AY1089" s="111"/>
      <c r="AZ1089" s="93"/>
      <c r="BA1089" s="94" t="s">
        <v>554</v>
      </c>
      <c r="BB1089" s="71"/>
      <c r="BC1089" s="95"/>
      <c r="BD1089" s="41">
        <v>4</v>
      </c>
      <c r="BE1089" s="52">
        <v>42</v>
      </c>
      <c r="BF1089" s="103">
        <v>4241</v>
      </c>
      <c r="BG1089" s="280" t="s">
        <v>52</v>
      </c>
    </row>
    <row r="1090" spans="1:59" s="63" customFormat="1" ht="12.75" x14ac:dyDescent="0.2">
      <c r="A1090" s="196">
        <v>4</v>
      </c>
      <c r="B1090" s="197" t="s">
        <v>422</v>
      </c>
      <c r="C1090" s="208">
        <v>42</v>
      </c>
      <c r="D1090" s="209" t="s">
        <v>518</v>
      </c>
      <c r="E1090" s="212">
        <v>4241</v>
      </c>
      <c r="F1090" s="213" t="s">
        <v>601</v>
      </c>
      <c r="G1090" s="231" t="s">
        <v>314</v>
      </c>
      <c r="H1090" s="89"/>
      <c r="I1090" s="90" t="s">
        <v>609</v>
      </c>
      <c r="J1090" s="90"/>
      <c r="K1090" s="90" t="s">
        <v>64</v>
      </c>
      <c r="L1090" s="90" t="s">
        <v>76</v>
      </c>
      <c r="M1090" s="91"/>
      <c r="N1090" s="312">
        <v>1</v>
      </c>
      <c r="O1090" s="313">
        <f t="shared" si="172"/>
        <v>6.6666666666666666E-2</v>
      </c>
      <c r="P1090" s="104">
        <v>1</v>
      </c>
      <c r="Q1090" s="92"/>
      <c r="R1090" s="92"/>
      <c r="S1090" s="92"/>
      <c r="T1090" s="92"/>
      <c r="U1090" s="92"/>
      <c r="V1090" s="92"/>
      <c r="W1090" s="92"/>
      <c r="X1090" s="109">
        <f t="shared" si="166"/>
        <v>100</v>
      </c>
      <c r="Y1090" s="83"/>
      <c r="Z1090" s="110">
        <f t="shared" si="167"/>
        <v>6.666666666666667</v>
      </c>
      <c r="AA1090" s="111"/>
      <c r="AB1090" s="92"/>
      <c r="AC1090" s="92"/>
      <c r="AD1090" s="92"/>
      <c r="AE1090" s="92"/>
      <c r="AF1090" s="92"/>
      <c r="AG1090" s="92"/>
      <c r="AH1090" s="92"/>
      <c r="AI1090" s="109">
        <f t="shared" si="168"/>
        <v>0</v>
      </c>
      <c r="AJ1090" s="83"/>
      <c r="AK1090" s="110">
        <f t="shared" si="169"/>
        <v>0</v>
      </c>
      <c r="AL1090" s="111"/>
      <c r="AM1090" s="92"/>
      <c r="AN1090" s="92"/>
      <c r="AO1090" s="92"/>
      <c r="AP1090" s="92"/>
      <c r="AQ1090" s="92"/>
      <c r="AR1090" s="92"/>
      <c r="AS1090" s="92"/>
      <c r="AT1090" s="92">
        <v>1</v>
      </c>
      <c r="AU1090" s="92"/>
      <c r="AV1090" s="109">
        <f t="shared" si="170"/>
        <v>2500</v>
      </c>
      <c r="AW1090" s="75"/>
      <c r="AX1090" s="110">
        <f t="shared" si="171"/>
        <v>166.66666666666666</v>
      </c>
      <c r="AY1090" s="111"/>
      <c r="AZ1090" s="93"/>
      <c r="BA1090" s="94" t="s">
        <v>554</v>
      </c>
      <c r="BB1090" s="71"/>
      <c r="BC1090" s="95"/>
      <c r="BD1090" s="41">
        <v>4</v>
      </c>
      <c r="BE1090" s="52">
        <v>42</v>
      </c>
      <c r="BF1090" s="103">
        <v>4241</v>
      </c>
      <c r="BG1090" s="280" t="s">
        <v>52</v>
      </c>
    </row>
    <row r="1091" spans="1:59" s="63" customFormat="1" ht="12.75" x14ac:dyDescent="0.2">
      <c r="A1091" s="196">
        <v>4</v>
      </c>
      <c r="B1091" s="197" t="s">
        <v>422</v>
      </c>
      <c r="C1091" s="208">
        <v>42</v>
      </c>
      <c r="D1091" s="209" t="s">
        <v>518</v>
      </c>
      <c r="E1091" s="212">
        <v>4241</v>
      </c>
      <c r="F1091" s="213" t="s">
        <v>601</v>
      </c>
      <c r="G1091" s="231" t="s">
        <v>314</v>
      </c>
      <c r="H1091" s="89"/>
      <c r="I1091" s="90" t="s">
        <v>610</v>
      </c>
      <c r="J1091" s="90"/>
      <c r="K1091" s="90" t="s">
        <v>64</v>
      </c>
      <c r="L1091" s="90" t="s">
        <v>119</v>
      </c>
      <c r="M1091" s="91"/>
      <c r="N1091" s="312">
        <v>1</v>
      </c>
      <c r="O1091" s="313">
        <f t="shared" si="172"/>
        <v>6.6666666666666666E-2</v>
      </c>
      <c r="P1091" s="104"/>
      <c r="Q1091" s="92"/>
      <c r="R1091" s="92"/>
      <c r="S1091" s="92"/>
      <c r="T1091" s="92"/>
      <c r="U1091" s="92"/>
      <c r="V1091" s="92"/>
      <c r="W1091" s="92"/>
      <c r="X1091" s="109">
        <f t="shared" si="166"/>
        <v>0</v>
      </c>
      <c r="Y1091" s="83"/>
      <c r="Z1091" s="110">
        <f t="shared" si="167"/>
        <v>0</v>
      </c>
      <c r="AA1091" s="111"/>
      <c r="AB1091" s="92"/>
      <c r="AC1091" s="92"/>
      <c r="AD1091" s="92"/>
      <c r="AE1091" s="92"/>
      <c r="AF1091" s="92"/>
      <c r="AG1091" s="92"/>
      <c r="AH1091" s="92"/>
      <c r="AI1091" s="109">
        <f t="shared" si="168"/>
        <v>0</v>
      </c>
      <c r="AJ1091" s="83"/>
      <c r="AK1091" s="110">
        <f t="shared" si="169"/>
        <v>0</v>
      </c>
      <c r="AL1091" s="111"/>
      <c r="AM1091" s="92"/>
      <c r="AN1091" s="92"/>
      <c r="AO1091" s="92">
        <v>1</v>
      </c>
      <c r="AP1091" s="92"/>
      <c r="AQ1091" s="92"/>
      <c r="AR1091" s="92"/>
      <c r="AS1091" s="92"/>
      <c r="AT1091" s="92"/>
      <c r="AU1091" s="92"/>
      <c r="AV1091" s="109">
        <f t="shared" si="170"/>
        <v>50</v>
      </c>
      <c r="AW1091" s="75"/>
      <c r="AX1091" s="110">
        <f t="shared" si="171"/>
        <v>3.3333333333333335</v>
      </c>
      <c r="AY1091" s="111"/>
      <c r="AZ1091" s="93"/>
      <c r="BA1091" s="94" t="s">
        <v>554</v>
      </c>
      <c r="BB1091" s="71"/>
      <c r="BC1091" s="95"/>
      <c r="BD1091" s="41">
        <v>4</v>
      </c>
      <c r="BE1091" s="52">
        <v>42</v>
      </c>
      <c r="BF1091" s="103">
        <v>4241</v>
      </c>
      <c r="BG1091" s="280" t="s">
        <v>52</v>
      </c>
    </row>
    <row r="1092" spans="1:59" s="63" customFormat="1" ht="12.75" x14ac:dyDescent="0.2">
      <c r="A1092" s="196">
        <v>4</v>
      </c>
      <c r="B1092" s="197" t="s">
        <v>422</v>
      </c>
      <c r="C1092" s="208">
        <v>42</v>
      </c>
      <c r="D1092" s="209" t="s">
        <v>518</v>
      </c>
      <c r="E1092" s="212">
        <v>4241</v>
      </c>
      <c r="F1092" s="213" t="s">
        <v>601</v>
      </c>
      <c r="G1092" s="231" t="s">
        <v>314</v>
      </c>
      <c r="H1092" s="89"/>
      <c r="I1092" s="90" t="s">
        <v>611</v>
      </c>
      <c r="J1092" s="90"/>
      <c r="K1092" s="90" t="s">
        <v>64</v>
      </c>
      <c r="L1092" s="90" t="s">
        <v>119</v>
      </c>
      <c r="M1092" s="91"/>
      <c r="N1092" s="312">
        <v>1</v>
      </c>
      <c r="O1092" s="313">
        <f t="shared" si="172"/>
        <v>6.6666666666666666E-2</v>
      </c>
      <c r="P1092" s="104"/>
      <c r="Q1092" s="92"/>
      <c r="R1092" s="92"/>
      <c r="S1092" s="92"/>
      <c r="T1092" s="92"/>
      <c r="U1092" s="92"/>
      <c r="V1092" s="92"/>
      <c r="W1092" s="92"/>
      <c r="X1092" s="109">
        <f t="shared" si="166"/>
        <v>0</v>
      </c>
      <c r="Y1092" s="83"/>
      <c r="Z1092" s="110">
        <f t="shared" si="167"/>
        <v>0</v>
      </c>
      <c r="AA1092" s="111"/>
      <c r="AB1092" s="92"/>
      <c r="AC1092" s="92"/>
      <c r="AD1092" s="92"/>
      <c r="AE1092" s="92"/>
      <c r="AF1092" s="92"/>
      <c r="AG1092" s="92"/>
      <c r="AH1092" s="92"/>
      <c r="AI1092" s="109">
        <f t="shared" si="168"/>
        <v>0</v>
      </c>
      <c r="AJ1092" s="83"/>
      <c r="AK1092" s="110">
        <f t="shared" si="169"/>
        <v>0</v>
      </c>
      <c r="AL1092" s="111"/>
      <c r="AM1092" s="92"/>
      <c r="AN1092" s="92"/>
      <c r="AO1092" s="92">
        <v>1</v>
      </c>
      <c r="AP1092" s="92"/>
      <c r="AQ1092" s="92"/>
      <c r="AR1092" s="92"/>
      <c r="AS1092" s="92"/>
      <c r="AT1092" s="92"/>
      <c r="AU1092" s="92"/>
      <c r="AV1092" s="109">
        <f t="shared" si="170"/>
        <v>50</v>
      </c>
      <c r="AW1092" s="75"/>
      <c r="AX1092" s="110">
        <f t="shared" si="171"/>
        <v>3.3333333333333335</v>
      </c>
      <c r="AY1092" s="111"/>
      <c r="AZ1092" s="93"/>
      <c r="BA1092" s="94" t="s">
        <v>554</v>
      </c>
      <c r="BB1092" s="71"/>
      <c r="BC1092" s="95"/>
      <c r="BD1092" s="41">
        <v>4</v>
      </c>
      <c r="BE1092" s="52">
        <v>42</v>
      </c>
      <c r="BF1092" s="103">
        <v>4241</v>
      </c>
      <c r="BG1092" s="280" t="s">
        <v>52</v>
      </c>
    </row>
    <row r="1093" spans="1:59" s="63" customFormat="1" ht="12.75" x14ac:dyDescent="0.2">
      <c r="A1093" s="196">
        <v>4</v>
      </c>
      <c r="B1093" s="197" t="s">
        <v>422</v>
      </c>
      <c r="C1093" s="208">
        <v>42</v>
      </c>
      <c r="D1093" s="209" t="s">
        <v>518</v>
      </c>
      <c r="E1093" s="212">
        <v>4241</v>
      </c>
      <c r="F1093" s="213" t="s">
        <v>601</v>
      </c>
      <c r="G1093" s="231" t="s">
        <v>314</v>
      </c>
      <c r="H1093" s="89"/>
      <c r="I1093" s="90" t="s">
        <v>612</v>
      </c>
      <c r="J1093" s="90"/>
      <c r="K1093" s="90" t="s">
        <v>64</v>
      </c>
      <c r="L1093" s="90" t="s">
        <v>119</v>
      </c>
      <c r="M1093" s="91"/>
      <c r="N1093" s="312">
        <v>1</v>
      </c>
      <c r="O1093" s="313">
        <f t="shared" si="172"/>
        <v>6.6666666666666666E-2</v>
      </c>
      <c r="P1093" s="104"/>
      <c r="Q1093" s="92"/>
      <c r="R1093" s="92"/>
      <c r="S1093" s="92"/>
      <c r="T1093" s="92"/>
      <c r="U1093" s="92"/>
      <c r="V1093" s="92"/>
      <c r="W1093" s="92"/>
      <c r="X1093" s="109">
        <f t="shared" si="166"/>
        <v>0</v>
      </c>
      <c r="Y1093" s="83"/>
      <c r="Z1093" s="110">
        <f t="shared" si="167"/>
        <v>0</v>
      </c>
      <c r="AA1093" s="111"/>
      <c r="AB1093" s="92"/>
      <c r="AC1093" s="92"/>
      <c r="AD1093" s="92"/>
      <c r="AE1093" s="92"/>
      <c r="AF1093" s="92"/>
      <c r="AG1093" s="92"/>
      <c r="AH1093" s="92"/>
      <c r="AI1093" s="109">
        <f t="shared" si="168"/>
        <v>0</v>
      </c>
      <c r="AJ1093" s="83"/>
      <c r="AK1093" s="110">
        <f t="shared" si="169"/>
        <v>0</v>
      </c>
      <c r="AL1093" s="111"/>
      <c r="AM1093" s="92"/>
      <c r="AN1093" s="92"/>
      <c r="AO1093" s="92">
        <v>1</v>
      </c>
      <c r="AP1093" s="92"/>
      <c r="AQ1093" s="92"/>
      <c r="AR1093" s="92"/>
      <c r="AS1093" s="92"/>
      <c r="AT1093" s="92"/>
      <c r="AU1093" s="92"/>
      <c r="AV1093" s="109">
        <f t="shared" si="170"/>
        <v>50</v>
      </c>
      <c r="AW1093" s="75"/>
      <c r="AX1093" s="110">
        <f t="shared" si="171"/>
        <v>3.3333333333333335</v>
      </c>
      <c r="AY1093" s="111"/>
      <c r="AZ1093" s="93"/>
      <c r="BA1093" s="94" t="s">
        <v>554</v>
      </c>
      <c r="BB1093" s="71"/>
      <c r="BC1093" s="95"/>
      <c r="BD1093" s="41">
        <v>4</v>
      </c>
      <c r="BE1093" s="52">
        <v>42</v>
      </c>
      <c r="BF1093" s="103">
        <v>4241</v>
      </c>
      <c r="BG1093" s="280" t="s">
        <v>52</v>
      </c>
    </row>
    <row r="1094" spans="1:59" s="63" customFormat="1" ht="12.75" x14ac:dyDescent="0.2">
      <c r="A1094" s="196">
        <v>4</v>
      </c>
      <c r="B1094" s="197" t="s">
        <v>422</v>
      </c>
      <c r="C1094" s="208">
        <v>42</v>
      </c>
      <c r="D1094" s="209" t="s">
        <v>518</v>
      </c>
      <c r="E1094" s="212">
        <v>4241</v>
      </c>
      <c r="F1094" s="213" t="s">
        <v>601</v>
      </c>
      <c r="G1094" s="231" t="s">
        <v>314</v>
      </c>
      <c r="H1094" s="65"/>
      <c r="I1094" s="222"/>
      <c r="J1094" s="66"/>
      <c r="K1094" s="66"/>
      <c r="L1094" s="66"/>
      <c r="M1094" s="64"/>
      <c r="N1094" s="304"/>
      <c r="O1094" s="305"/>
      <c r="P1094" s="127"/>
      <c r="Q1094" s="67"/>
      <c r="R1094" s="67"/>
      <c r="S1094" s="67"/>
      <c r="T1094" s="67"/>
      <c r="U1094" s="67"/>
      <c r="V1094" s="67"/>
      <c r="W1094" s="67"/>
      <c r="X1094" s="67"/>
      <c r="Y1094" s="68"/>
      <c r="Z1094" s="68"/>
      <c r="AA1094" s="68"/>
      <c r="AB1094" s="67"/>
      <c r="AC1094" s="67"/>
      <c r="AD1094" s="67"/>
      <c r="AE1094" s="67"/>
      <c r="AF1094" s="67"/>
      <c r="AG1094" s="67"/>
      <c r="AH1094" s="67"/>
      <c r="AI1094" s="67"/>
      <c r="AJ1094" s="68"/>
      <c r="AK1094" s="68"/>
      <c r="AL1094" s="68"/>
      <c r="AM1094" s="67"/>
      <c r="AN1094" s="67"/>
      <c r="AO1094" s="67"/>
      <c r="AP1094" s="67"/>
      <c r="AQ1094" s="67"/>
      <c r="AR1094" s="67"/>
      <c r="AS1094" s="67"/>
      <c r="AT1094" s="67"/>
      <c r="AU1094" s="67"/>
      <c r="AV1094" s="67"/>
      <c r="AW1094" s="67"/>
      <c r="AX1094" s="68"/>
      <c r="AY1094" s="68"/>
      <c r="AZ1094" s="69"/>
      <c r="BA1094" s="70"/>
      <c r="BB1094" s="71"/>
      <c r="BC1094" s="95"/>
      <c r="BD1094" s="41">
        <v>4</v>
      </c>
      <c r="BE1094" s="52">
        <v>42</v>
      </c>
      <c r="BF1094" s="103">
        <v>4241</v>
      </c>
      <c r="BG1094" s="275"/>
    </row>
    <row r="1095" spans="1:59" s="63" customFormat="1" ht="12.75" x14ac:dyDescent="0.2">
      <c r="A1095" s="196">
        <v>4</v>
      </c>
      <c r="B1095" s="197" t="s">
        <v>422</v>
      </c>
      <c r="C1095" s="208">
        <v>42</v>
      </c>
      <c r="D1095" s="209" t="s">
        <v>518</v>
      </c>
      <c r="E1095" s="212">
        <v>4241</v>
      </c>
      <c r="F1095" s="213" t="s">
        <v>601</v>
      </c>
      <c r="G1095" s="232"/>
      <c r="H1095" s="97"/>
      <c r="I1095" s="224"/>
      <c r="J1095" s="98"/>
      <c r="K1095" s="98"/>
      <c r="L1095" s="98"/>
      <c r="M1095" s="96"/>
      <c r="N1095" s="307"/>
      <c r="O1095" s="246"/>
      <c r="P1095" s="124"/>
      <c r="Q1095" s="99"/>
      <c r="R1095" s="99"/>
      <c r="S1095" s="99"/>
      <c r="T1095" s="99"/>
      <c r="U1095" s="99"/>
      <c r="V1095" s="99"/>
      <c r="W1095" s="99"/>
      <c r="X1095" s="99"/>
      <c r="Y1095" s="100"/>
      <c r="Z1095" s="100"/>
      <c r="AA1095" s="100"/>
      <c r="AB1095" s="99"/>
      <c r="AC1095" s="99"/>
      <c r="AD1095" s="99"/>
      <c r="AE1095" s="99"/>
      <c r="AF1095" s="99"/>
      <c r="AG1095" s="99"/>
      <c r="AH1095" s="99"/>
      <c r="AI1095" s="99"/>
      <c r="AJ1095" s="100"/>
      <c r="AK1095" s="100"/>
      <c r="AL1095" s="100"/>
      <c r="AM1095" s="99"/>
      <c r="AN1095" s="99"/>
      <c r="AO1095" s="99"/>
      <c r="AP1095" s="99"/>
      <c r="AQ1095" s="99"/>
      <c r="AR1095" s="99"/>
      <c r="AS1095" s="99"/>
      <c r="AT1095" s="99"/>
      <c r="AU1095" s="99"/>
      <c r="AV1095" s="99"/>
      <c r="AW1095" s="99"/>
      <c r="AX1095" s="100"/>
      <c r="AY1095" s="100"/>
      <c r="AZ1095" s="101"/>
      <c r="BA1095" s="102"/>
      <c r="BB1095" s="95"/>
      <c r="BC1095" s="95"/>
      <c r="BD1095" s="41">
        <v>4</v>
      </c>
      <c r="BE1095" s="52">
        <v>42</v>
      </c>
      <c r="BF1095" s="103">
        <v>4241</v>
      </c>
      <c r="BG1095" s="277"/>
    </row>
    <row r="1096" spans="1:59" s="63" customFormat="1" ht="12.75" x14ac:dyDescent="0.2">
      <c r="A1096" s="196">
        <v>4</v>
      </c>
      <c r="B1096" s="197" t="s">
        <v>422</v>
      </c>
      <c r="C1096" s="208">
        <v>42</v>
      </c>
      <c r="D1096" s="209" t="s">
        <v>518</v>
      </c>
      <c r="E1096" s="212">
        <v>4241</v>
      </c>
      <c r="F1096" s="213" t="s">
        <v>601</v>
      </c>
      <c r="G1096" s="231"/>
      <c r="H1096" s="65"/>
      <c r="I1096" s="222"/>
      <c r="J1096" s="66"/>
      <c r="K1096" s="66"/>
      <c r="L1096" s="66"/>
      <c r="M1096" s="64"/>
      <c r="N1096" s="304"/>
      <c r="O1096" s="305"/>
      <c r="P1096" s="127"/>
      <c r="Q1096" s="67"/>
      <c r="R1096" s="67"/>
      <c r="S1096" s="67"/>
      <c r="T1096" s="67"/>
      <c r="U1096" s="67"/>
      <c r="V1096" s="67"/>
      <c r="W1096" s="67"/>
      <c r="X1096" s="67"/>
      <c r="Y1096" s="68"/>
      <c r="Z1096" s="68"/>
      <c r="AA1096" s="68"/>
      <c r="AB1096" s="67"/>
      <c r="AC1096" s="67"/>
      <c r="AD1096" s="67"/>
      <c r="AE1096" s="67"/>
      <c r="AF1096" s="67"/>
      <c r="AG1096" s="67"/>
      <c r="AH1096" s="67"/>
      <c r="AI1096" s="67"/>
      <c r="AJ1096" s="68"/>
      <c r="AK1096" s="68"/>
      <c r="AL1096" s="68"/>
      <c r="AM1096" s="67"/>
      <c r="AN1096" s="67"/>
      <c r="AO1096" s="67"/>
      <c r="AP1096" s="67"/>
      <c r="AQ1096" s="67"/>
      <c r="AR1096" s="67"/>
      <c r="AS1096" s="67"/>
      <c r="AT1096" s="67"/>
      <c r="AU1096" s="67"/>
      <c r="AV1096" s="67"/>
      <c r="AW1096" s="67"/>
      <c r="AX1096" s="68"/>
      <c r="AY1096" s="68"/>
      <c r="AZ1096" s="69"/>
      <c r="BA1096" s="70"/>
      <c r="BB1096" s="71"/>
      <c r="BC1096" s="95"/>
      <c r="BD1096" s="41">
        <v>4</v>
      </c>
      <c r="BE1096" s="52">
        <v>42</v>
      </c>
      <c r="BF1096" s="103">
        <v>4241</v>
      </c>
      <c r="BG1096" s="275"/>
    </row>
    <row r="1097" spans="1:59" s="63" customFormat="1" ht="12.75" x14ac:dyDescent="0.2">
      <c r="A1097" s="196">
        <v>4</v>
      </c>
      <c r="B1097" s="197" t="s">
        <v>422</v>
      </c>
      <c r="C1097" s="208">
        <v>42</v>
      </c>
      <c r="D1097" s="209" t="s">
        <v>518</v>
      </c>
      <c r="E1097" s="212">
        <v>4241</v>
      </c>
      <c r="F1097" s="213" t="s">
        <v>601</v>
      </c>
      <c r="G1097" s="231" t="s">
        <v>215</v>
      </c>
      <c r="H1097" s="72" t="s">
        <v>1233</v>
      </c>
      <c r="I1097" s="223" t="s">
        <v>1253</v>
      </c>
      <c r="J1097" s="73"/>
      <c r="K1097" s="73"/>
      <c r="L1097" s="73"/>
      <c r="M1097" s="74"/>
      <c r="N1097" s="247"/>
      <c r="O1097" s="306"/>
      <c r="P1097" s="105"/>
      <c r="Q1097" s="75"/>
      <c r="R1097" s="75"/>
      <c r="S1097" s="75"/>
      <c r="T1097" s="75"/>
      <c r="U1097" s="75"/>
      <c r="V1097" s="75"/>
      <c r="W1097" s="75"/>
      <c r="X1097" s="75"/>
      <c r="Y1097" s="76" t="s">
        <v>1241</v>
      </c>
      <c r="Z1097" s="77" t="s">
        <v>1241</v>
      </c>
      <c r="AA1097" s="78">
        <f>AA$1464</f>
        <v>250</v>
      </c>
      <c r="AB1097" s="75"/>
      <c r="AC1097" s="75"/>
      <c r="AD1097" s="75"/>
      <c r="AE1097" s="75"/>
      <c r="AF1097" s="75"/>
      <c r="AG1097" s="75"/>
      <c r="AH1097" s="75"/>
      <c r="AI1097" s="75"/>
      <c r="AJ1097" s="76" t="s">
        <v>1241</v>
      </c>
      <c r="AK1097" s="77" t="s">
        <v>1241</v>
      </c>
      <c r="AL1097" s="78">
        <f>AL$1464</f>
        <v>0</v>
      </c>
      <c r="AM1097" s="75"/>
      <c r="AN1097" s="75"/>
      <c r="AO1097" s="75"/>
      <c r="AP1097" s="75"/>
      <c r="AQ1097" s="75"/>
      <c r="AR1097" s="75"/>
      <c r="AS1097" s="75"/>
      <c r="AT1097" s="75"/>
      <c r="AU1097" s="75"/>
      <c r="AV1097" s="75"/>
      <c r="AW1097" s="76" t="s">
        <v>1241</v>
      </c>
      <c r="AX1097" s="77" t="s">
        <v>1241</v>
      </c>
      <c r="AY1097" s="78">
        <f>AY$1464</f>
        <v>500</v>
      </c>
      <c r="AZ1097" s="79"/>
      <c r="BA1097" s="80" t="str">
        <f>I1097</f>
        <v>&gt; see 4311, Profiled metal sheet roofing</v>
      </c>
      <c r="BB1097" s="71"/>
      <c r="BC1097" s="95"/>
      <c r="BD1097" s="41">
        <v>4</v>
      </c>
      <c r="BE1097" s="52">
        <v>42</v>
      </c>
      <c r="BF1097" s="103">
        <v>4241</v>
      </c>
      <c r="BG1097" s="276" t="s">
        <v>47</v>
      </c>
    </row>
    <row r="1098" spans="1:59" s="63" customFormat="1" ht="12.75" x14ac:dyDescent="0.2">
      <c r="A1098" s="196">
        <v>4</v>
      </c>
      <c r="B1098" s="197" t="s">
        <v>422</v>
      </c>
      <c r="C1098" s="208">
        <v>42</v>
      </c>
      <c r="D1098" s="209" t="s">
        <v>518</v>
      </c>
      <c r="E1098" s="212">
        <v>4241</v>
      </c>
      <c r="F1098" s="213" t="s">
        <v>601</v>
      </c>
      <c r="G1098" s="231"/>
      <c r="H1098" s="65"/>
      <c r="I1098" s="222"/>
      <c r="J1098" s="66"/>
      <c r="K1098" s="66"/>
      <c r="L1098" s="66"/>
      <c r="M1098" s="64"/>
      <c r="N1098" s="304"/>
      <c r="O1098" s="305"/>
      <c r="P1098" s="127"/>
      <c r="Q1098" s="67"/>
      <c r="R1098" s="67"/>
      <c r="S1098" s="67"/>
      <c r="T1098" s="67"/>
      <c r="U1098" s="67"/>
      <c r="V1098" s="67"/>
      <c r="W1098" s="67"/>
      <c r="X1098" s="67"/>
      <c r="Y1098" s="68"/>
      <c r="Z1098" s="68"/>
      <c r="AA1098" s="68"/>
      <c r="AB1098" s="67"/>
      <c r="AC1098" s="67"/>
      <c r="AD1098" s="67"/>
      <c r="AE1098" s="67"/>
      <c r="AF1098" s="67"/>
      <c r="AG1098" s="67"/>
      <c r="AH1098" s="67"/>
      <c r="AI1098" s="67"/>
      <c r="AJ1098" s="68"/>
      <c r="AK1098" s="68"/>
      <c r="AL1098" s="68"/>
      <c r="AM1098" s="67"/>
      <c r="AN1098" s="67"/>
      <c r="AO1098" s="67"/>
      <c r="AP1098" s="67"/>
      <c r="AQ1098" s="67"/>
      <c r="AR1098" s="67"/>
      <c r="AS1098" s="67"/>
      <c r="AT1098" s="67"/>
      <c r="AU1098" s="67"/>
      <c r="AV1098" s="67"/>
      <c r="AW1098" s="67"/>
      <c r="AX1098" s="68"/>
      <c r="AY1098" s="68"/>
      <c r="AZ1098" s="69"/>
      <c r="BA1098" s="70"/>
      <c r="BB1098" s="71"/>
      <c r="BC1098" s="95"/>
      <c r="BD1098" s="41">
        <v>4</v>
      </c>
      <c r="BE1098" s="52">
        <v>42</v>
      </c>
      <c r="BF1098" s="103">
        <v>4241</v>
      </c>
      <c r="BG1098" s="275"/>
    </row>
    <row r="1099" spans="1:59" s="63" customFormat="1" ht="12.75" x14ac:dyDescent="0.2">
      <c r="A1099" s="196">
        <v>4</v>
      </c>
      <c r="B1099" s="197" t="s">
        <v>422</v>
      </c>
      <c r="C1099" s="208">
        <v>42</v>
      </c>
      <c r="D1099" s="209" t="s">
        <v>518</v>
      </c>
      <c r="E1099" s="212">
        <v>4241</v>
      </c>
      <c r="F1099" s="213" t="s">
        <v>601</v>
      </c>
      <c r="G1099" s="232"/>
      <c r="H1099" s="97"/>
      <c r="I1099" s="224"/>
      <c r="J1099" s="98"/>
      <c r="K1099" s="98"/>
      <c r="L1099" s="98"/>
      <c r="M1099" s="96"/>
      <c r="N1099" s="307"/>
      <c r="O1099" s="246"/>
      <c r="P1099" s="124"/>
      <c r="Q1099" s="99"/>
      <c r="R1099" s="99"/>
      <c r="S1099" s="99"/>
      <c r="T1099" s="99"/>
      <c r="U1099" s="99"/>
      <c r="V1099" s="99"/>
      <c r="W1099" s="99"/>
      <c r="X1099" s="99"/>
      <c r="Y1099" s="100"/>
      <c r="Z1099" s="100"/>
      <c r="AA1099" s="100"/>
      <c r="AB1099" s="99"/>
      <c r="AC1099" s="99"/>
      <c r="AD1099" s="99"/>
      <c r="AE1099" s="99"/>
      <c r="AF1099" s="99"/>
      <c r="AG1099" s="99"/>
      <c r="AH1099" s="99"/>
      <c r="AI1099" s="99"/>
      <c r="AJ1099" s="100"/>
      <c r="AK1099" s="100"/>
      <c r="AL1099" s="100"/>
      <c r="AM1099" s="99"/>
      <c r="AN1099" s="99"/>
      <c r="AO1099" s="99"/>
      <c r="AP1099" s="99"/>
      <c r="AQ1099" s="99"/>
      <c r="AR1099" s="99"/>
      <c r="AS1099" s="99"/>
      <c r="AT1099" s="99"/>
      <c r="AU1099" s="99"/>
      <c r="AV1099" s="99"/>
      <c r="AW1099" s="99"/>
      <c r="AX1099" s="100"/>
      <c r="AY1099" s="100"/>
      <c r="AZ1099" s="101"/>
      <c r="BA1099" s="102"/>
      <c r="BB1099" s="95"/>
      <c r="BC1099" s="95"/>
      <c r="BD1099" s="41">
        <v>4</v>
      </c>
      <c r="BE1099" s="52">
        <v>42</v>
      </c>
      <c r="BF1099" s="103">
        <v>4241</v>
      </c>
      <c r="BG1099" s="277"/>
    </row>
    <row r="1100" spans="1:59" s="63" customFormat="1" ht="12.75" x14ac:dyDescent="0.2">
      <c r="A1100" s="196">
        <v>4</v>
      </c>
      <c r="B1100" s="197" t="s">
        <v>422</v>
      </c>
      <c r="C1100" s="208">
        <v>42</v>
      </c>
      <c r="D1100" s="209" t="s">
        <v>518</v>
      </c>
      <c r="E1100" s="212">
        <v>4241</v>
      </c>
      <c r="F1100" s="213" t="s">
        <v>601</v>
      </c>
      <c r="G1100" s="231"/>
      <c r="H1100" s="65"/>
      <c r="I1100" s="222"/>
      <c r="J1100" s="66"/>
      <c r="K1100" s="66"/>
      <c r="L1100" s="66"/>
      <c r="M1100" s="64"/>
      <c r="N1100" s="304"/>
      <c r="O1100" s="305"/>
      <c r="P1100" s="127"/>
      <c r="Q1100" s="67"/>
      <c r="R1100" s="67"/>
      <c r="S1100" s="67"/>
      <c r="T1100" s="67"/>
      <c r="U1100" s="67"/>
      <c r="V1100" s="67"/>
      <c r="W1100" s="67"/>
      <c r="X1100" s="67"/>
      <c r="Y1100" s="68"/>
      <c r="Z1100" s="68"/>
      <c r="AA1100" s="68"/>
      <c r="AB1100" s="67"/>
      <c r="AC1100" s="67"/>
      <c r="AD1100" s="67"/>
      <c r="AE1100" s="67"/>
      <c r="AF1100" s="67"/>
      <c r="AG1100" s="67"/>
      <c r="AH1100" s="67"/>
      <c r="AI1100" s="67"/>
      <c r="AJ1100" s="68"/>
      <c r="AK1100" s="68"/>
      <c r="AL1100" s="68"/>
      <c r="AM1100" s="67"/>
      <c r="AN1100" s="67"/>
      <c r="AO1100" s="67"/>
      <c r="AP1100" s="67"/>
      <c r="AQ1100" s="67"/>
      <c r="AR1100" s="67"/>
      <c r="AS1100" s="67"/>
      <c r="AT1100" s="67"/>
      <c r="AU1100" s="67"/>
      <c r="AV1100" s="67"/>
      <c r="AW1100" s="67"/>
      <c r="AX1100" s="68"/>
      <c r="AY1100" s="68"/>
      <c r="AZ1100" s="69"/>
      <c r="BA1100" s="70"/>
      <c r="BB1100" s="71"/>
      <c r="BC1100" s="95"/>
      <c r="BD1100" s="41">
        <v>4</v>
      </c>
      <c r="BE1100" s="52">
        <v>42</v>
      </c>
      <c r="BF1100" s="103">
        <v>4241</v>
      </c>
      <c r="BG1100" s="275"/>
    </row>
    <row r="1101" spans="1:59" s="63" customFormat="1" ht="12.75" x14ac:dyDescent="0.2">
      <c r="A1101" s="196">
        <v>4</v>
      </c>
      <c r="B1101" s="197" t="s">
        <v>422</v>
      </c>
      <c r="C1101" s="208">
        <v>42</v>
      </c>
      <c r="D1101" s="209" t="s">
        <v>518</v>
      </c>
      <c r="E1101" s="212">
        <v>4241</v>
      </c>
      <c r="F1101" s="213" t="s">
        <v>601</v>
      </c>
      <c r="G1101" s="231" t="s">
        <v>584</v>
      </c>
      <c r="H1101" s="72" t="s">
        <v>1233</v>
      </c>
      <c r="I1101" s="223" t="s">
        <v>1260</v>
      </c>
      <c r="J1101" s="73"/>
      <c r="K1101" s="73"/>
      <c r="L1101" s="73"/>
      <c r="M1101" s="74"/>
      <c r="N1101" s="247"/>
      <c r="O1101" s="306"/>
      <c r="P1101" s="105"/>
      <c r="Q1101" s="75"/>
      <c r="R1101" s="75"/>
      <c r="S1101" s="75"/>
      <c r="T1101" s="75"/>
      <c r="U1101" s="75"/>
      <c r="V1101" s="75"/>
      <c r="W1101" s="75"/>
      <c r="X1101" s="75"/>
      <c r="Y1101" s="76" t="s">
        <v>1241</v>
      </c>
      <c r="Z1101" s="77" t="s">
        <v>1241</v>
      </c>
      <c r="AA1101" s="78">
        <f>AA$1212</f>
        <v>2500</v>
      </c>
      <c r="AB1101" s="75"/>
      <c r="AC1101" s="75"/>
      <c r="AD1101" s="75"/>
      <c r="AE1101" s="75"/>
      <c r="AF1101" s="75"/>
      <c r="AG1101" s="75"/>
      <c r="AH1101" s="75"/>
      <c r="AI1101" s="75"/>
      <c r="AJ1101" s="76" t="s">
        <v>1241</v>
      </c>
      <c r="AK1101" s="77" t="s">
        <v>1241</v>
      </c>
      <c r="AL1101" s="78">
        <f>AL$1212</f>
        <v>0</v>
      </c>
      <c r="AM1101" s="75"/>
      <c r="AN1101" s="75"/>
      <c r="AO1101" s="75"/>
      <c r="AP1101" s="75"/>
      <c r="AQ1101" s="75"/>
      <c r="AR1101" s="75"/>
      <c r="AS1101" s="75"/>
      <c r="AT1101" s="75"/>
      <c r="AU1101" s="75"/>
      <c r="AV1101" s="75"/>
      <c r="AW1101" s="76" t="s">
        <v>1241</v>
      </c>
      <c r="AX1101" s="77" t="s">
        <v>1241</v>
      </c>
      <c r="AY1101" s="78">
        <f>AY$1212</f>
        <v>50</v>
      </c>
      <c r="AZ1101" s="79"/>
      <c r="BA1101" s="80" t="str">
        <f>I1101</f>
        <v>&gt; see 4257, Metal clad insulating cladding</v>
      </c>
      <c r="BB1101" s="71"/>
      <c r="BC1101" s="95"/>
      <c r="BD1101" s="41">
        <v>4</v>
      </c>
      <c r="BE1101" s="52">
        <v>42</v>
      </c>
      <c r="BF1101" s="103">
        <v>4241</v>
      </c>
      <c r="BG1101" s="276" t="str">
        <f>H1101</f>
        <v>Default Scenario (Link)</v>
      </c>
    </row>
    <row r="1102" spans="1:59" s="63" customFormat="1" ht="12.75" x14ac:dyDescent="0.2">
      <c r="A1102" s="196">
        <v>4</v>
      </c>
      <c r="B1102" s="197" t="s">
        <v>422</v>
      </c>
      <c r="C1102" s="208">
        <v>42</v>
      </c>
      <c r="D1102" s="209" t="s">
        <v>518</v>
      </c>
      <c r="E1102" s="212">
        <v>4241</v>
      </c>
      <c r="F1102" s="213" t="s">
        <v>601</v>
      </c>
      <c r="G1102" s="231"/>
      <c r="H1102" s="65"/>
      <c r="I1102" s="222"/>
      <c r="J1102" s="66"/>
      <c r="K1102" s="66"/>
      <c r="L1102" s="66"/>
      <c r="M1102" s="64"/>
      <c r="N1102" s="304"/>
      <c r="O1102" s="305"/>
      <c r="P1102" s="127"/>
      <c r="Q1102" s="67"/>
      <c r="R1102" s="67"/>
      <c r="S1102" s="67"/>
      <c r="T1102" s="67"/>
      <c r="U1102" s="67"/>
      <c r="V1102" s="67"/>
      <c r="W1102" s="67"/>
      <c r="X1102" s="67"/>
      <c r="Y1102" s="68"/>
      <c r="Z1102" s="68"/>
      <c r="AA1102" s="68"/>
      <c r="AB1102" s="67"/>
      <c r="AC1102" s="67"/>
      <c r="AD1102" s="67"/>
      <c r="AE1102" s="67"/>
      <c r="AF1102" s="67"/>
      <c r="AG1102" s="67"/>
      <c r="AH1102" s="67"/>
      <c r="AI1102" s="67"/>
      <c r="AJ1102" s="68"/>
      <c r="AK1102" s="68"/>
      <c r="AL1102" s="68"/>
      <c r="AM1102" s="67"/>
      <c r="AN1102" s="67"/>
      <c r="AO1102" s="67"/>
      <c r="AP1102" s="67"/>
      <c r="AQ1102" s="67"/>
      <c r="AR1102" s="67"/>
      <c r="AS1102" s="67"/>
      <c r="AT1102" s="67"/>
      <c r="AU1102" s="67"/>
      <c r="AV1102" s="67"/>
      <c r="AW1102" s="67"/>
      <c r="AX1102" s="68"/>
      <c r="AY1102" s="68"/>
      <c r="AZ1102" s="69"/>
      <c r="BA1102" s="70"/>
      <c r="BB1102" s="71"/>
      <c r="BC1102" s="95"/>
      <c r="BD1102" s="41">
        <v>4</v>
      </c>
      <c r="BE1102" s="52">
        <v>42</v>
      </c>
      <c r="BF1102" s="103">
        <v>4241</v>
      </c>
      <c r="BG1102" s="275"/>
    </row>
    <row r="1103" spans="1:59" s="63" customFormat="1" ht="12.75" x14ac:dyDescent="0.2">
      <c r="A1103" s="196">
        <v>4</v>
      </c>
      <c r="B1103" s="197" t="s">
        <v>422</v>
      </c>
      <c r="C1103" s="208">
        <v>42</v>
      </c>
      <c r="D1103" s="209" t="s">
        <v>518</v>
      </c>
      <c r="E1103" s="212">
        <v>4241</v>
      </c>
      <c r="F1103" s="213" t="s">
        <v>601</v>
      </c>
      <c r="G1103" s="232"/>
      <c r="H1103" s="97"/>
      <c r="I1103" s="224"/>
      <c r="J1103" s="98"/>
      <c r="K1103" s="98"/>
      <c r="L1103" s="98"/>
      <c r="M1103" s="96"/>
      <c r="N1103" s="307"/>
      <c r="O1103" s="246"/>
      <c r="P1103" s="124"/>
      <c r="Q1103" s="99"/>
      <c r="R1103" s="99"/>
      <c r="S1103" s="99"/>
      <c r="T1103" s="99"/>
      <c r="U1103" s="99"/>
      <c r="V1103" s="99"/>
      <c r="W1103" s="99"/>
      <c r="X1103" s="99"/>
      <c r="Y1103" s="100"/>
      <c r="Z1103" s="100"/>
      <c r="AA1103" s="100"/>
      <c r="AB1103" s="99"/>
      <c r="AC1103" s="99"/>
      <c r="AD1103" s="99"/>
      <c r="AE1103" s="99"/>
      <c r="AF1103" s="99"/>
      <c r="AG1103" s="99"/>
      <c r="AH1103" s="99"/>
      <c r="AI1103" s="99"/>
      <c r="AJ1103" s="100"/>
      <c r="AK1103" s="100"/>
      <c r="AL1103" s="100"/>
      <c r="AM1103" s="99"/>
      <c r="AN1103" s="99"/>
      <c r="AO1103" s="99"/>
      <c r="AP1103" s="99"/>
      <c r="AQ1103" s="99"/>
      <c r="AR1103" s="99"/>
      <c r="AS1103" s="99"/>
      <c r="AT1103" s="99"/>
      <c r="AU1103" s="99"/>
      <c r="AV1103" s="99"/>
      <c r="AW1103" s="99"/>
      <c r="AX1103" s="100"/>
      <c r="AY1103" s="100"/>
      <c r="AZ1103" s="101"/>
      <c r="BA1103" s="102"/>
      <c r="BB1103" s="95"/>
      <c r="BC1103" s="95"/>
      <c r="BD1103" s="41">
        <v>4</v>
      </c>
      <c r="BE1103" s="52">
        <v>42</v>
      </c>
      <c r="BF1103" s="103">
        <v>4241</v>
      </c>
      <c r="BG1103" s="277"/>
    </row>
    <row r="1104" spans="1:59" s="63" customFormat="1" ht="12.75" x14ac:dyDescent="0.2">
      <c r="A1104" s="196">
        <v>4</v>
      </c>
      <c r="B1104" s="197" t="s">
        <v>422</v>
      </c>
      <c r="C1104" s="208">
        <v>42</v>
      </c>
      <c r="D1104" s="209" t="s">
        <v>518</v>
      </c>
      <c r="E1104" s="212">
        <v>4241</v>
      </c>
      <c r="F1104" s="213" t="s">
        <v>601</v>
      </c>
      <c r="G1104" s="231"/>
      <c r="H1104" s="65"/>
      <c r="I1104" s="222"/>
      <c r="J1104" s="66"/>
      <c r="K1104" s="66"/>
      <c r="L1104" s="66"/>
      <c r="M1104" s="64"/>
      <c r="N1104" s="304"/>
      <c r="O1104" s="305"/>
      <c r="P1104" s="127"/>
      <c r="Q1104" s="67"/>
      <c r="R1104" s="67"/>
      <c r="S1104" s="67"/>
      <c r="T1104" s="67"/>
      <c r="U1104" s="67"/>
      <c r="V1104" s="67"/>
      <c r="W1104" s="67"/>
      <c r="X1104" s="67"/>
      <c r="Y1104" s="68"/>
      <c r="Z1104" s="68"/>
      <c r="AA1104" s="68"/>
      <c r="AB1104" s="67"/>
      <c r="AC1104" s="67"/>
      <c r="AD1104" s="67"/>
      <c r="AE1104" s="67"/>
      <c r="AF1104" s="67"/>
      <c r="AG1104" s="67"/>
      <c r="AH1104" s="67"/>
      <c r="AI1104" s="67"/>
      <c r="AJ1104" s="68"/>
      <c r="AK1104" s="68"/>
      <c r="AL1104" s="68"/>
      <c r="AM1104" s="67"/>
      <c r="AN1104" s="67"/>
      <c r="AO1104" s="67"/>
      <c r="AP1104" s="67"/>
      <c r="AQ1104" s="67"/>
      <c r="AR1104" s="67"/>
      <c r="AS1104" s="67"/>
      <c r="AT1104" s="67"/>
      <c r="AU1104" s="67"/>
      <c r="AV1104" s="67"/>
      <c r="AW1104" s="67"/>
      <c r="AX1104" s="68"/>
      <c r="AY1104" s="68"/>
      <c r="AZ1104" s="69"/>
      <c r="BA1104" s="70"/>
      <c r="BB1104" s="71"/>
      <c r="BC1104" s="95"/>
      <c r="BD1104" s="41">
        <v>4</v>
      </c>
      <c r="BE1104" s="52">
        <v>42</v>
      </c>
      <c r="BF1104" s="103">
        <v>4241</v>
      </c>
      <c r="BG1104" s="275"/>
    </row>
    <row r="1105" spans="1:59" s="63" customFormat="1" ht="12.75" x14ac:dyDescent="0.2">
      <c r="A1105" s="196">
        <v>4</v>
      </c>
      <c r="B1105" s="197" t="s">
        <v>422</v>
      </c>
      <c r="C1105" s="208">
        <v>42</v>
      </c>
      <c r="D1105" s="209" t="s">
        <v>518</v>
      </c>
      <c r="E1105" s="212">
        <v>4241</v>
      </c>
      <c r="F1105" s="213" t="s">
        <v>601</v>
      </c>
      <c r="G1105" s="231" t="s">
        <v>577</v>
      </c>
      <c r="H1105" s="72" t="s">
        <v>1233</v>
      </c>
      <c r="I1105" s="223" t="s">
        <v>1261</v>
      </c>
      <c r="J1105" s="73"/>
      <c r="K1105" s="73"/>
      <c r="L1105" s="73"/>
      <c r="M1105" s="74"/>
      <c r="N1105" s="247"/>
      <c r="O1105" s="306"/>
      <c r="P1105" s="105"/>
      <c r="Q1105" s="75"/>
      <c r="R1105" s="75"/>
      <c r="S1105" s="75"/>
      <c r="T1105" s="75"/>
      <c r="U1105" s="75"/>
      <c r="V1105" s="75"/>
      <c r="W1105" s="75"/>
      <c r="X1105" s="75"/>
      <c r="Y1105" s="76" t="s">
        <v>1241</v>
      </c>
      <c r="Z1105" s="77" t="s">
        <v>1241</v>
      </c>
      <c r="AA1105" s="78">
        <f>AA$819</f>
        <v>10000</v>
      </c>
      <c r="AB1105" s="75"/>
      <c r="AC1105" s="75"/>
      <c r="AD1105" s="75"/>
      <c r="AE1105" s="75"/>
      <c r="AF1105" s="75"/>
      <c r="AG1105" s="75"/>
      <c r="AH1105" s="75"/>
      <c r="AI1105" s="75"/>
      <c r="AJ1105" s="76" t="s">
        <v>1241</v>
      </c>
      <c r="AK1105" s="77" t="s">
        <v>1241</v>
      </c>
      <c r="AL1105" s="78">
        <f>AL$819</f>
        <v>0</v>
      </c>
      <c r="AM1105" s="75"/>
      <c r="AN1105" s="75"/>
      <c r="AO1105" s="75"/>
      <c r="AP1105" s="75"/>
      <c r="AQ1105" s="75"/>
      <c r="AR1105" s="75"/>
      <c r="AS1105" s="75"/>
      <c r="AT1105" s="75"/>
      <c r="AU1105" s="75"/>
      <c r="AV1105" s="75"/>
      <c r="AW1105" s="76" t="s">
        <v>1241</v>
      </c>
      <c r="AX1105" s="77" t="s">
        <v>1241</v>
      </c>
      <c r="AY1105" s="78">
        <f>AY$819</f>
        <v>50</v>
      </c>
      <c r="AZ1105" s="79"/>
      <c r="BA1105" s="80" t="str">
        <f>I1105</f>
        <v>&gt; see 4161, Building wraps, underlays and DPCs</v>
      </c>
      <c r="BB1105" s="71"/>
      <c r="BC1105" s="95"/>
      <c r="BD1105" s="41">
        <v>4</v>
      </c>
      <c r="BE1105" s="52">
        <v>42</v>
      </c>
      <c r="BF1105" s="103">
        <v>4241</v>
      </c>
      <c r="BG1105" s="276" t="s">
        <v>47</v>
      </c>
    </row>
    <row r="1106" spans="1:59" s="63" customFormat="1" ht="12.75" x14ac:dyDescent="0.2">
      <c r="A1106" s="196">
        <v>4</v>
      </c>
      <c r="B1106" s="197" t="s">
        <v>422</v>
      </c>
      <c r="C1106" s="208">
        <v>42</v>
      </c>
      <c r="D1106" s="209" t="s">
        <v>518</v>
      </c>
      <c r="E1106" s="212">
        <v>4241</v>
      </c>
      <c r="F1106" s="213" t="s">
        <v>601</v>
      </c>
      <c r="G1106" s="231"/>
      <c r="H1106" s="65"/>
      <c r="I1106" s="222"/>
      <c r="J1106" s="66"/>
      <c r="K1106" s="66"/>
      <c r="L1106" s="66"/>
      <c r="M1106" s="64"/>
      <c r="N1106" s="304"/>
      <c r="O1106" s="305"/>
      <c r="P1106" s="127"/>
      <c r="Q1106" s="67"/>
      <c r="R1106" s="67"/>
      <c r="S1106" s="67"/>
      <c r="T1106" s="67"/>
      <c r="U1106" s="67"/>
      <c r="V1106" s="67"/>
      <c r="W1106" s="67"/>
      <c r="X1106" s="67"/>
      <c r="Y1106" s="68"/>
      <c r="Z1106" s="68"/>
      <c r="AA1106" s="68"/>
      <c r="AB1106" s="67"/>
      <c r="AC1106" s="67"/>
      <c r="AD1106" s="67"/>
      <c r="AE1106" s="67"/>
      <c r="AF1106" s="67"/>
      <c r="AG1106" s="67"/>
      <c r="AH1106" s="67"/>
      <c r="AI1106" s="67"/>
      <c r="AJ1106" s="68"/>
      <c r="AK1106" s="68"/>
      <c r="AL1106" s="68"/>
      <c r="AM1106" s="67"/>
      <c r="AN1106" s="67"/>
      <c r="AO1106" s="67"/>
      <c r="AP1106" s="67"/>
      <c r="AQ1106" s="67"/>
      <c r="AR1106" s="67"/>
      <c r="AS1106" s="67"/>
      <c r="AT1106" s="67"/>
      <c r="AU1106" s="67"/>
      <c r="AV1106" s="67"/>
      <c r="AW1106" s="67"/>
      <c r="AX1106" s="68"/>
      <c r="AY1106" s="68"/>
      <c r="AZ1106" s="69"/>
      <c r="BA1106" s="70"/>
      <c r="BB1106" s="71"/>
      <c r="BC1106" s="95"/>
      <c r="BD1106" s="41">
        <v>4</v>
      </c>
      <c r="BE1106" s="52">
        <v>42</v>
      </c>
      <c r="BF1106" s="103">
        <v>4241</v>
      </c>
      <c r="BG1106" s="275"/>
    </row>
    <row r="1107" spans="1:59" s="63" customFormat="1" ht="12.75" x14ac:dyDescent="0.2">
      <c r="A1107" s="196">
        <v>4</v>
      </c>
      <c r="B1107" s="197" t="s">
        <v>422</v>
      </c>
      <c r="C1107" s="208">
        <v>42</v>
      </c>
      <c r="D1107" s="209" t="s">
        <v>518</v>
      </c>
      <c r="E1107" s="212">
        <v>4241</v>
      </c>
      <c r="F1107" s="213" t="s">
        <v>601</v>
      </c>
      <c r="G1107" s="232"/>
      <c r="H1107" s="97"/>
      <c r="I1107" s="224"/>
      <c r="J1107" s="98"/>
      <c r="K1107" s="98"/>
      <c r="L1107" s="98"/>
      <c r="M1107" s="96"/>
      <c r="N1107" s="307"/>
      <c r="O1107" s="246"/>
      <c r="P1107" s="124"/>
      <c r="Q1107" s="99"/>
      <c r="R1107" s="99"/>
      <c r="S1107" s="99"/>
      <c r="T1107" s="99"/>
      <c r="U1107" s="99"/>
      <c r="V1107" s="99"/>
      <c r="W1107" s="99"/>
      <c r="X1107" s="99"/>
      <c r="Y1107" s="100"/>
      <c r="Z1107" s="100"/>
      <c r="AA1107" s="100"/>
      <c r="AB1107" s="99"/>
      <c r="AC1107" s="99"/>
      <c r="AD1107" s="99"/>
      <c r="AE1107" s="99"/>
      <c r="AF1107" s="99"/>
      <c r="AG1107" s="99"/>
      <c r="AH1107" s="99"/>
      <c r="AI1107" s="99"/>
      <c r="AJ1107" s="100"/>
      <c r="AK1107" s="100"/>
      <c r="AL1107" s="100"/>
      <c r="AM1107" s="99"/>
      <c r="AN1107" s="99"/>
      <c r="AO1107" s="99"/>
      <c r="AP1107" s="99"/>
      <c r="AQ1107" s="99"/>
      <c r="AR1107" s="99"/>
      <c r="AS1107" s="99"/>
      <c r="AT1107" s="99"/>
      <c r="AU1107" s="99"/>
      <c r="AV1107" s="99"/>
      <c r="AW1107" s="99"/>
      <c r="AX1107" s="100"/>
      <c r="AY1107" s="100"/>
      <c r="AZ1107" s="101"/>
      <c r="BA1107" s="102"/>
      <c r="BB1107" s="95"/>
      <c r="BC1107" s="95"/>
      <c r="BD1107" s="41">
        <v>4</v>
      </c>
      <c r="BE1107" s="52">
        <v>42</v>
      </c>
      <c r="BF1107" s="103">
        <v>4241</v>
      </c>
      <c r="BG1107" s="277"/>
    </row>
    <row r="1108" spans="1:59" s="63" customFormat="1" ht="12.75" x14ac:dyDescent="0.2">
      <c r="A1108" s="196">
        <v>4</v>
      </c>
      <c r="B1108" s="197" t="s">
        <v>422</v>
      </c>
      <c r="C1108" s="208">
        <v>42</v>
      </c>
      <c r="D1108" s="209" t="s">
        <v>518</v>
      </c>
      <c r="E1108" s="212">
        <v>4241</v>
      </c>
      <c r="F1108" s="213" t="s">
        <v>601</v>
      </c>
      <c r="G1108" s="231"/>
      <c r="H1108" s="65"/>
      <c r="I1108" s="222"/>
      <c r="J1108" s="66"/>
      <c r="K1108" s="66"/>
      <c r="L1108" s="66"/>
      <c r="M1108" s="64"/>
      <c r="N1108" s="304"/>
      <c r="O1108" s="305"/>
      <c r="P1108" s="127"/>
      <c r="Q1108" s="67"/>
      <c r="R1108" s="67"/>
      <c r="S1108" s="67"/>
      <c r="T1108" s="67"/>
      <c r="U1108" s="67"/>
      <c r="V1108" s="67"/>
      <c r="W1108" s="67"/>
      <c r="X1108" s="67"/>
      <c r="Y1108" s="68"/>
      <c r="Z1108" s="68"/>
      <c r="AA1108" s="68"/>
      <c r="AB1108" s="67"/>
      <c r="AC1108" s="67"/>
      <c r="AD1108" s="67"/>
      <c r="AE1108" s="67"/>
      <c r="AF1108" s="67"/>
      <c r="AG1108" s="67"/>
      <c r="AH1108" s="67"/>
      <c r="AI1108" s="67"/>
      <c r="AJ1108" s="68"/>
      <c r="AK1108" s="68"/>
      <c r="AL1108" s="68"/>
      <c r="AM1108" s="67"/>
      <c r="AN1108" s="67"/>
      <c r="AO1108" s="67"/>
      <c r="AP1108" s="67"/>
      <c r="AQ1108" s="67"/>
      <c r="AR1108" s="67"/>
      <c r="AS1108" s="67"/>
      <c r="AT1108" s="67"/>
      <c r="AU1108" s="67"/>
      <c r="AV1108" s="67"/>
      <c r="AW1108" s="67"/>
      <c r="AX1108" s="68"/>
      <c r="AY1108" s="68"/>
      <c r="AZ1108" s="69"/>
      <c r="BA1108" s="70"/>
      <c r="BB1108" s="71"/>
      <c r="BC1108" s="95"/>
      <c r="BD1108" s="41">
        <v>4</v>
      </c>
      <c r="BE1108" s="52">
        <v>42</v>
      </c>
      <c r="BF1108" s="103">
        <v>4241</v>
      </c>
      <c r="BG1108" s="275"/>
    </row>
    <row r="1109" spans="1:59" s="63" customFormat="1" ht="12.75" x14ac:dyDescent="0.2">
      <c r="A1109" s="196">
        <v>4</v>
      </c>
      <c r="B1109" s="197" t="s">
        <v>422</v>
      </c>
      <c r="C1109" s="208">
        <v>42</v>
      </c>
      <c r="D1109" s="209" t="s">
        <v>518</v>
      </c>
      <c r="E1109" s="212">
        <v>4241</v>
      </c>
      <c r="F1109" s="213" t="s">
        <v>601</v>
      </c>
      <c r="G1109" s="231" t="s">
        <v>729</v>
      </c>
      <c r="H1109" s="72" t="s">
        <v>1233</v>
      </c>
      <c r="I1109" s="223" t="s">
        <v>1247</v>
      </c>
      <c r="J1109" s="73"/>
      <c r="K1109" s="73"/>
      <c r="L1109" s="73"/>
      <c r="M1109" s="74"/>
      <c r="N1109" s="247"/>
      <c r="O1109" s="306"/>
      <c r="P1109" s="105"/>
      <c r="Q1109" s="75"/>
      <c r="R1109" s="75"/>
      <c r="S1109" s="75"/>
      <c r="T1109" s="75"/>
      <c r="U1109" s="75"/>
      <c r="V1109" s="75"/>
      <c r="W1109" s="75"/>
      <c r="X1109" s="75"/>
      <c r="Y1109" s="76" t="s">
        <v>1241</v>
      </c>
      <c r="Z1109" s="77" t="s">
        <v>1241</v>
      </c>
      <c r="AA1109" s="78">
        <f>AA$2542</f>
        <v>5000</v>
      </c>
      <c r="AB1109" s="75"/>
      <c r="AC1109" s="75"/>
      <c r="AD1109" s="75"/>
      <c r="AE1109" s="75"/>
      <c r="AF1109" s="75"/>
      <c r="AG1109" s="75"/>
      <c r="AH1109" s="75"/>
      <c r="AI1109" s="75"/>
      <c r="AJ1109" s="76" t="s">
        <v>1241</v>
      </c>
      <c r="AK1109" s="77" t="s">
        <v>1241</v>
      </c>
      <c r="AL1109" s="78">
        <f>AL$2542</f>
        <v>0</v>
      </c>
      <c r="AM1109" s="75"/>
      <c r="AN1109" s="75"/>
      <c r="AO1109" s="75"/>
      <c r="AP1109" s="75"/>
      <c r="AQ1109" s="75"/>
      <c r="AR1109" s="75"/>
      <c r="AS1109" s="75"/>
      <c r="AT1109" s="75"/>
      <c r="AU1109" s="75"/>
      <c r="AV1109" s="75"/>
      <c r="AW1109" s="76" t="s">
        <v>1241</v>
      </c>
      <c r="AX1109" s="77" t="s">
        <v>1241</v>
      </c>
      <c r="AY1109" s="78">
        <f>AY$2542</f>
        <v>250</v>
      </c>
      <c r="AZ1109" s="79"/>
      <c r="BA1109" s="80" t="str">
        <f>I1109</f>
        <v>&gt; see 4711, Thermal insulation</v>
      </c>
      <c r="BB1109" s="71"/>
      <c r="BC1109" s="95"/>
      <c r="BD1109" s="41">
        <v>4</v>
      </c>
      <c r="BE1109" s="52">
        <v>42</v>
      </c>
      <c r="BF1109" s="103">
        <v>4241</v>
      </c>
      <c r="BG1109" s="276" t="s">
        <v>47</v>
      </c>
    </row>
    <row r="1110" spans="1:59" s="63" customFormat="1" ht="12.75" x14ac:dyDescent="0.2">
      <c r="A1110" s="196">
        <v>4</v>
      </c>
      <c r="B1110" s="197" t="s">
        <v>422</v>
      </c>
      <c r="C1110" s="208">
        <v>42</v>
      </c>
      <c r="D1110" s="209" t="s">
        <v>518</v>
      </c>
      <c r="E1110" s="212">
        <v>4241</v>
      </c>
      <c r="F1110" s="213" t="s">
        <v>601</v>
      </c>
      <c r="G1110" s="231"/>
      <c r="H1110" s="65"/>
      <c r="I1110" s="222"/>
      <c r="J1110" s="66"/>
      <c r="K1110" s="66"/>
      <c r="L1110" s="66"/>
      <c r="M1110" s="64"/>
      <c r="N1110" s="304"/>
      <c r="O1110" s="305"/>
      <c r="P1110" s="127"/>
      <c r="Q1110" s="67"/>
      <c r="R1110" s="67"/>
      <c r="S1110" s="67"/>
      <c r="T1110" s="67"/>
      <c r="U1110" s="67"/>
      <c r="V1110" s="67"/>
      <c r="W1110" s="67"/>
      <c r="X1110" s="67"/>
      <c r="Y1110" s="68"/>
      <c r="Z1110" s="68"/>
      <c r="AA1110" s="68"/>
      <c r="AB1110" s="67"/>
      <c r="AC1110" s="67"/>
      <c r="AD1110" s="67"/>
      <c r="AE1110" s="67"/>
      <c r="AF1110" s="67"/>
      <c r="AG1110" s="67"/>
      <c r="AH1110" s="67"/>
      <c r="AI1110" s="67"/>
      <c r="AJ1110" s="68"/>
      <c r="AK1110" s="68"/>
      <c r="AL1110" s="68"/>
      <c r="AM1110" s="67"/>
      <c r="AN1110" s="67"/>
      <c r="AO1110" s="67"/>
      <c r="AP1110" s="67"/>
      <c r="AQ1110" s="67"/>
      <c r="AR1110" s="67"/>
      <c r="AS1110" s="67"/>
      <c r="AT1110" s="67"/>
      <c r="AU1110" s="67"/>
      <c r="AV1110" s="67"/>
      <c r="AW1110" s="67"/>
      <c r="AX1110" s="68"/>
      <c r="AY1110" s="68"/>
      <c r="AZ1110" s="69"/>
      <c r="BA1110" s="70"/>
      <c r="BB1110" s="71"/>
      <c r="BC1110" s="95"/>
      <c r="BD1110" s="41">
        <v>4</v>
      </c>
      <c r="BE1110" s="52">
        <v>42</v>
      </c>
      <c r="BF1110" s="103">
        <v>4241</v>
      </c>
      <c r="BG1110" s="275"/>
    </row>
    <row r="1111" spans="1:59" s="63" customFormat="1" ht="12.75" x14ac:dyDescent="0.2">
      <c r="A1111" s="196">
        <v>4</v>
      </c>
      <c r="B1111" s="197" t="s">
        <v>422</v>
      </c>
      <c r="C1111" s="208">
        <v>42</v>
      </c>
      <c r="D1111" s="209" t="s">
        <v>518</v>
      </c>
      <c r="E1111" s="212">
        <v>4241</v>
      </c>
      <c r="F1111" s="213" t="s">
        <v>601</v>
      </c>
      <c r="G1111" s="232"/>
      <c r="H1111" s="97"/>
      <c r="I1111" s="224"/>
      <c r="J1111" s="98"/>
      <c r="K1111" s="98"/>
      <c r="L1111" s="98"/>
      <c r="M1111" s="96"/>
      <c r="N1111" s="307"/>
      <c r="O1111" s="246"/>
      <c r="P1111" s="124"/>
      <c r="Q1111" s="99"/>
      <c r="R1111" s="99"/>
      <c r="S1111" s="99"/>
      <c r="T1111" s="99"/>
      <c r="U1111" s="99"/>
      <c r="V1111" s="99"/>
      <c r="W1111" s="99"/>
      <c r="X1111" s="99"/>
      <c r="Y1111" s="100"/>
      <c r="Z1111" s="100"/>
      <c r="AA1111" s="100"/>
      <c r="AB1111" s="99"/>
      <c r="AC1111" s="99"/>
      <c r="AD1111" s="99"/>
      <c r="AE1111" s="99"/>
      <c r="AF1111" s="99"/>
      <c r="AG1111" s="99"/>
      <c r="AH1111" s="99"/>
      <c r="AI1111" s="99"/>
      <c r="AJ1111" s="100"/>
      <c r="AK1111" s="100"/>
      <c r="AL1111" s="100"/>
      <c r="AM1111" s="99"/>
      <c r="AN1111" s="99"/>
      <c r="AO1111" s="99"/>
      <c r="AP1111" s="99"/>
      <c r="AQ1111" s="99"/>
      <c r="AR1111" s="99"/>
      <c r="AS1111" s="99"/>
      <c r="AT1111" s="99"/>
      <c r="AU1111" s="99"/>
      <c r="AV1111" s="99"/>
      <c r="AW1111" s="99"/>
      <c r="AX1111" s="100"/>
      <c r="AY1111" s="100"/>
      <c r="AZ1111" s="101"/>
      <c r="BA1111" s="102"/>
      <c r="BB1111" s="95"/>
      <c r="BC1111" s="95"/>
      <c r="BD1111" s="41">
        <v>4</v>
      </c>
      <c r="BE1111" s="52">
        <v>42</v>
      </c>
      <c r="BF1111" s="103">
        <v>4241</v>
      </c>
      <c r="BG1111" s="277"/>
    </row>
    <row r="1112" spans="1:59" x14ac:dyDescent="0.25">
      <c r="A1112" s="196">
        <v>4</v>
      </c>
      <c r="B1112" s="197" t="s">
        <v>422</v>
      </c>
      <c r="C1112" s="208">
        <v>42</v>
      </c>
      <c r="D1112" s="209" t="s">
        <v>518</v>
      </c>
      <c r="E1112" s="210">
        <v>4242</v>
      </c>
      <c r="F1112" s="211" t="s">
        <v>613</v>
      </c>
      <c r="G1112" s="235"/>
      <c r="H1112" s="145"/>
      <c r="I1112" s="221"/>
      <c r="J1112" s="57"/>
      <c r="K1112" s="57"/>
      <c r="L1112" s="57"/>
      <c r="M1112" s="144"/>
      <c r="N1112" s="324"/>
      <c r="O1112" s="325"/>
      <c r="P1112" s="146"/>
      <c r="Q1112" s="146"/>
      <c r="R1112" s="146"/>
      <c r="S1112" s="146"/>
      <c r="T1112" s="146"/>
      <c r="U1112" s="146"/>
      <c r="V1112" s="146"/>
      <c r="W1112" s="146"/>
      <c r="X1112" s="146"/>
      <c r="Y1112" s="59"/>
      <c r="Z1112" s="123"/>
      <c r="AA1112" s="123"/>
      <c r="AB1112" s="146"/>
      <c r="AC1112" s="146"/>
      <c r="AD1112" s="146"/>
      <c r="AE1112" s="146"/>
      <c r="AF1112" s="146"/>
      <c r="AG1112" s="146"/>
      <c r="AH1112" s="146"/>
      <c r="AI1112" s="146"/>
      <c r="AJ1112" s="59"/>
      <c r="AK1112" s="123"/>
      <c r="AL1112" s="123"/>
      <c r="AM1112" s="146"/>
      <c r="AN1112" s="146"/>
      <c r="AO1112" s="146"/>
      <c r="AP1112" s="146"/>
      <c r="AQ1112" s="146"/>
      <c r="AR1112" s="146"/>
      <c r="AS1112" s="146"/>
      <c r="AT1112" s="146"/>
      <c r="AU1112" s="146"/>
      <c r="AV1112" s="146"/>
      <c r="AW1112" s="58"/>
      <c r="AX1112" s="123"/>
      <c r="AY1112" s="59"/>
      <c r="AZ1112" s="147"/>
      <c r="BA1112" s="148"/>
      <c r="BB1112" s="143"/>
      <c r="BC1112" s="143"/>
      <c r="BD1112" s="41">
        <v>4</v>
      </c>
      <c r="BE1112" s="52">
        <v>42</v>
      </c>
      <c r="BF1112" s="62">
        <v>4242</v>
      </c>
      <c r="BG1112" s="284"/>
    </row>
    <row r="1113" spans="1:59" s="63" customFormat="1" ht="12.75" x14ac:dyDescent="0.2">
      <c r="A1113" s="196">
        <v>4</v>
      </c>
      <c r="B1113" s="197" t="s">
        <v>422</v>
      </c>
      <c r="C1113" s="208">
        <v>42</v>
      </c>
      <c r="D1113" s="209" t="s">
        <v>518</v>
      </c>
      <c r="E1113" s="210">
        <v>4242</v>
      </c>
      <c r="F1113" s="211" t="s">
        <v>613</v>
      </c>
      <c r="G1113" s="230"/>
      <c r="H1113" s="56"/>
      <c r="I1113" s="221"/>
      <c r="J1113" s="57"/>
      <c r="K1113" s="57"/>
      <c r="L1113" s="57"/>
      <c r="M1113" s="55"/>
      <c r="N1113" s="303"/>
      <c r="O1113" s="245"/>
      <c r="P1113" s="122"/>
      <c r="Q1113" s="58"/>
      <c r="R1113" s="58"/>
      <c r="S1113" s="58"/>
      <c r="T1113" s="58"/>
      <c r="U1113" s="58"/>
      <c r="V1113" s="58"/>
      <c r="W1113" s="58"/>
      <c r="X1113" s="58"/>
      <c r="Y1113" s="59"/>
      <c r="Z1113" s="59"/>
      <c r="AA1113" s="59"/>
      <c r="AB1113" s="58"/>
      <c r="AC1113" s="58"/>
      <c r="AD1113" s="58"/>
      <c r="AE1113" s="58"/>
      <c r="AF1113" s="58"/>
      <c r="AG1113" s="58"/>
      <c r="AH1113" s="58"/>
      <c r="AI1113" s="58"/>
      <c r="AJ1113" s="59"/>
      <c r="AK1113" s="59"/>
      <c r="AL1113" s="59"/>
      <c r="AM1113" s="58"/>
      <c r="AN1113" s="58"/>
      <c r="AO1113" s="58"/>
      <c r="AP1113" s="58"/>
      <c r="AQ1113" s="58"/>
      <c r="AR1113" s="58"/>
      <c r="AS1113" s="58"/>
      <c r="AT1113" s="58"/>
      <c r="AU1113" s="58"/>
      <c r="AV1113" s="58"/>
      <c r="AW1113" s="58"/>
      <c r="AX1113" s="59"/>
      <c r="AY1113" s="59"/>
      <c r="AZ1113" s="60"/>
      <c r="BA1113" s="61"/>
      <c r="BB1113" s="54"/>
      <c r="BC1113" s="54"/>
      <c r="BD1113" s="41">
        <v>4</v>
      </c>
      <c r="BE1113" s="52">
        <v>42</v>
      </c>
      <c r="BF1113" s="62">
        <v>4242</v>
      </c>
      <c r="BG1113" s="274"/>
    </row>
    <row r="1114" spans="1:59" s="63" customFormat="1" ht="12.75" x14ac:dyDescent="0.2">
      <c r="A1114" s="196">
        <v>4</v>
      </c>
      <c r="B1114" s="197" t="s">
        <v>422</v>
      </c>
      <c r="C1114" s="208">
        <v>42</v>
      </c>
      <c r="D1114" s="209" t="s">
        <v>518</v>
      </c>
      <c r="E1114" s="210">
        <v>4242</v>
      </c>
      <c r="F1114" s="211" t="s">
        <v>613</v>
      </c>
      <c r="G1114" s="231" t="s">
        <v>1217</v>
      </c>
      <c r="H1114" s="65"/>
      <c r="I1114" s="222"/>
      <c r="J1114" s="66"/>
      <c r="K1114" s="66"/>
      <c r="L1114" s="66"/>
      <c r="M1114" s="64"/>
      <c r="N1114" s="308"/>
      <c r="O1114" s="309"/>
      <c r="P1114" s="127"/>
      <c r="Q1114" s="67"/>
      <c r="R1114" s="67"/>
      <c r="S1114" s="67"/>
      <c r="T1114" s="67"/>
      <c r="U1114" s="67"/>
      <c r="V1114" s="67"/>
      <c r="W1114" s="67"/>
      <c r="X1114" s="67"/>
      <c r="Y1114" s="68"/>
      <c r="Z1114" s="68"/>
      <c r="AA1114" s="68"/>
      <c r="AB1114" s="67"/>
      <c r="AC1114" s="67"/>
      <c r="AD1114" s="67"/>
      <c r="AE1114" s="67"/>
      <c r="AF1114" s="67"/>
      <c r="AG1114" s="67"/>
      <c r="AH1114" s="67"/>
      <c r="AI1114" s="67"/>
      <c r="AJ1114" s="68"/>
      <c r="AK1114" s="68"/>
      <c r="AL1114" s="68"/>
      <c r="AM1114" s="67"/>
      <c r="AN1114" s="67"/>
      <c r="AO1114" s="67"/>
      <c r="AP1114" s="67"/>
      <c r="AQ1114" s="67"/>
      <c r="AR1114" s="67"/>
      <c r="AS1114" s="67"/>
      <c r="AT1114" s="67"/>
      <c r="AU1114" s="67"/>
      <c r="AV1114" s="67"/>
      <c r="AW1114" s="67"/>
      <c r="AX1114" s="68"/>
      <c r="AY1114" s="68"/>
      <c r="AZ1114" s="69"/>
      <c r="BA1114" s="70"/>
      <c r="BB1114" s="71"/>
      <c r="BC1114" s="54"/>
      <c r="BD1114" s="41">
        <v>4</v>
      </c>
      <c r="BE1114" s="52">
        <v>42</v>
      </c>
      <c r="BF1114" s="62">
        <v>4242</v>
      </c>
      <c r="BG1114" s="275"/>
    </row>
    <row r="1115" spans="1:59" s="63" customFormat="1" ht="12.75" x14ac:dyDescent="0.2">
      <c r="A1115" s="196">
        <v>4</v>
      </c>
      <c r="B1115" s="197" t="s">
        <v>422</v>
      </c>
      <c r="C1115" s="208">
        <v>42</v>
      </c>
      <c r="D1115" s="209" t="s">
        <v>518</v>
      </c>
      <c r="E1115" s="210">
        <v>4242</v>
      </c>
      <c r="F1115" s="211" t="s">
        <v>613</v>
      </c>
      <c r="G1115" s="231" t="s">
        <v>1217</v>
      </c>
      <c r="H1115" s="72" t="s">
        <v>47</v>
      </c>
      <c r="I1115" s="223"/>
      <c r="J1115" s="73"/>
      <c r="K1115" s="73"/>
      <c r="L1115" s="73"/>
      <c r="M1115" s="74"/>
      <c r="N1115" s="247"/>
      <c r="O1115" s="306"/>
      <c r="P1115" s="105"/>
      <c r="Q1115" s="75"/>
      <c r="R1115" s="75"/>
      <c r="S1115" s="75"/>
      <c r="T1115" s="75"/>
      <c r="U1115" s="75"/>
      <c r="V1115" s="75"/>
      <c r="W1115" s="75"/>
      <c r="X1115" s="75"/>
      <c r="Y1115" s="76">
        <f>IF(ISNUMBER(VLOOKUP(Y1117,P$7:W$7,MATCH(Y1117,P$7:W$7))),VLOOKUP(Y1117,P$7:W$7,MATCH(Y1117,P$7:W$7)),IF(N1119=0,"No Data",IF(Y1117&gt;0,"&lt;100",0)))</f>
        <v>5000</v>
      </c>
      <c r="Z1115" s="77">
        <f>IF(ISNUMBER(VLOOKUP(Z1119,P$7:W$7,MATCH(Z1119,P$7:W$7))),VLOOKUP(Z1119,P$7:W$7,MATCH(Z1119,P$7:W$7)),IF(N1119=0,"No Data",IF(Z1119&gt;0,"&lt;100",0)))</f>
        <v>5000</v>
      </c>
      <c r="AA1115" s="106">
        <f>IF(ISNUMBER(Z1115),Z1115,0)</f>
        <v>5000</v>
      </c>
      <c r="AB1115" s="75"/>
      <c r="AC1115" s="75"/>
      <c r="AD1115" s="75"/>
      <c r="AE1115" s="75"/>
      <c r="AF1115" s="75"/>
      <c r="AG1115" s="75"/>
      <c r="AH1115" s="75"/>
      <c r="AI1115" s="75"/>
      <c r="AJ1115" s="76">
        <f>IF(ISNUMBER(VLOOKUP(AJ1117,AB$7:AH$7,MATCH(AJ1117,AB$7:AH$7))),VLOOKUP(AJ1117,AB$7:AH$7,MATCH(AJ1117,AB$7:AH$7)),IF(N1119=0,"No Data",IF(AJ1117&gt;0,"&lt;50",0)))</f>
        <v>0</v>
      </c>
      <c r="AK1115" s="77">
        <f>IF(ISNUMBER(VLOOKUP(AK1119,AB$7:AH$7,MATCH(AK1119,AB$7:AH$7))),VLOOKUP(AK1119,AB$7:AH$7,MATCH(AK1119,AB$7:AH$7)),IF(N1119=0,"No Data",IF(AK1119&gt;0,"&lt;50",0)))</f>
        <v>0</v>
      </c>
      <c r="AL1115" s="106">
        <f>IF(ISNUMBER(AK1115),AK1115,0)</f>
        <v>0</v>
      </c>
      <c r="AM1115" s="75"/>
      <c r="AN1115" s="75"/>
      <c r="AO1115" s="75"/>
      <c r="AP1115" s="75"/>
      <c r="AQ1115" s="75"/>
      <c r="AR1115" s="75"/>
      <c r="AS1115" s="75"/>
      <c r="AT1115" s="75"/>
      <c r="AU1115" s="75"/>
      <c r="AV1115" s="75"/>
      <c r="AW1115" s="76">
        <f>IF(ISNUMBER(VLOOKUP(AW1117,AM$7:AU$7,MATCH(AW1117,AM$7:AU$7))),VLOOKUP(AW1117,AM$7:AU$7,MATCH(AW1117,AM$7:AU$7)),IF(N1119=0,"No Data",IF(AW1117&gt;0,"&lt;10",0)))</f>
        <v>500</v>
      </c>
      <c r="AX1115" s="77">
        <f>IF(ISNUMBER(VLOOKUP(AX1119,AM$7:AU$7,MATCH(AX1119,AM$7:AU$7))),VLOOKUP(AX1119,AM$7:AU$7,MATCH(AX1119,AM$7:AU$7)),IF(N1119=0,"No Data",IF(AX1119&gt;0,"&lt;10",0)))</f>
        <v>500</v>
      </c>
      <c r="AY1115" s="106">
        <f>IF(ISNUMBER(AX1115),AX1115,0)</f>
        <v>500</v>
      </c>
      <c r="AZ1115" s="79"/>
      <c r="BA1115" s="80"/>
      <c r="BB1115" s="71"/>
      <c r="BC1115" s="54"/>
      <c r="BD1115" s="41">
        <v>4</v>
      </c>
      <c r="BE1115" s="52">
        <v>42</v>
      </c>
      <c r="BF1115" s="62">
        <v>4242</v>
      </c>
      <c r="BG1115" s="276" t="s">
        <v>47</v>
      </c>
    </row>
    <row r="1116" spans="1:59" s="63" customFormat="1" ht="12.75" x14ac:dyDescent="0.2">
      <c r="A1116" s="196">
        <v>4</v>
      </c>
      <c r="B1116" s="197" t="s">
        <v>422</v>
      </c>
      <c r="C1116" s="208">
        <v>42</v>
      </c>
      <c r="D1116" s="209" t="s">
        <v>518</v>
      </c>
      <c r="E1116" s="210">
        <v>4242</v>
      </c>
      <c r="F1116" s="211" t="s">
        <v>613</v>
      </c>
      <c r="G1116" s="231" t="s">
        <v>1217</v>
      </c>
      <c r="H1116" s="81" t="s">
        <v>48</v>
      </c>
      <c r="I1116" s="223"/>
      <c r="J1116" s="73"/>
      <c r="K1116" s="73"/>
      <c r="L1116" s="73"/>
      <c r="M1116" s="74"/>
      <c r="N1116" s="247"/>
      <c r="O1116" s="306"/>
      <c r="P1116" s="105"/>
      <c r="Q1116" s="75"/>
      <c r="R1116" s="75"/>
      <c r="S1116" s="75"/>
      <c r="T1116" s="75"/>
      <c r="U1116" s="75"/>
      <c r="V1116" s="75"/>
      <c r="W1116" s="75"/>
      <c r="X1116" s="75"/>
      <c r="Y1116" s="82">
        <f>MIN(X1120:X1125)</f>
        <v>0</v>
      </c>
      <c r="Z1116" s="83"/>
      <c r="AA1116" s="83"/>
      <c r="AB1116" s="75"/>
      <c r="AC1116" s="75"/>
      <c r="AD1116" s="75"/>
      <c r="AE1116" s="75"/>
      <c r="AF1116" s="75"/>
      <c r="AG1116" s="75"/>
      <c r="AH1116" s="75"/>
      <c r="AI1116" s="75"/>
      <c r="AJ1116" s="82">
        <f>MIN(AI1120:AI1125)</f>
        <v>0</v>
      </c>
      <c r="AK1116" s="83"/>
      <c r="AL1116" s="83"/>
      <c r="AM1116" s="75"/>
      <c r="AN1116" s="75"/>
      <c r="AO1116" s="75"/>
      <c r="AP1116" s="75"/>
      <c r="AQ1116" s="75"/>
      <c r="AR1116" s="75"/>
      <c r="AS1116" s="75"/>
      <c r="AT1116" s="75"/>
      <c r="AU1116" s="75"/>
      <c r="AV1116" s="75"/>
      <c r="AW1116" s="82">
        <f>MIN(AV1120:AV1125)</f>
        <v>50</v>
      </c>
      <c r="AX1116" s="83"/>
      <c r="AY1116" s="83"/>
      <c r="AZ1116" s="79"/>
      <c r="BA1116" s="80"/>
      <c r="BB1116" s="71"/>
      <c r="BC1116" s="54"/>
      <c r="BD1116" s="41">
        <v>4</v>
      </c>
      <c r="BE1116" s="52">
        <v>42</v>
      </c>
      <c r="BF1116" s="62">
        <v>4242</v>
      </c>
      <c r="BG1116" s="278" t="s">
        <v>48</v>
      </c>
    </row>
    <row r="1117" spans="1:59" s="63" customFormat="1" ht="12.75" x14ac:dyDescent="0.2">
      <c r="A1117" s="196">
        <v>4</v>
      </c>
      <c r="B1117" s="197" t="s">
        <v>422</v>
      </c>
      <c r="C1117" s="208">
        <v>42</v>
      </c>
      <c r="D1117" s="209" t="s">
        <v>518</v>
      </c>
      <c r="E1117" s="210">
        <v>4242</v>
      </c>
      <c r="F1117" s="211" t="s">
        <v>613</v>
      </c>
      <c r="G1117" s="231" t="s">
        <v>1217</v>
      </c>
      <c r="H1117" s="81" t="s">
        <v>49</v>
      </c>
      <c r="I1117" s="223"/>
      <c r="J1117" s="73"/>
      <c r="K1117" s="73"/>
      <c r="L1117" s="73"/>
      <c r="M1117" s="74"/>
      <c r="N1117" s="247"/>
      <c r="O1117" s="306"/>
      <c r="P1117" s="105"/>
      <c r="Q1117" s="75"/>
      <c r="R1117" s="75"/>
      <c r="S1117" s="75"/>
      <c r="T1117" s="75"/>
      <c r="U1117" s="75"/>
      <c r="V1117" s="75"/>
      <c r="W1117" s="75"/>
      <c r="X1117" s="75"/>
      <c r="Y1117" s="84">
        <f>IF(ISNUMBER(AVERAGE(X1120:X1125)),AVERAGE(X1120:X1125),0)</f>
        <v>9183.3333333333339</v>
      </c>
      <c r="Z1117" s="83"/>
      <c r="AA1117" s="83"/>
      <c r="AB1117" s="75"/>
      <c r="AC1117" s="75"/>
      <c r="AD1117" s="75"/>
      <c r="AE1117" s="75"/>
      <c r="AF1117" s="75"/>
      <c r="AG1117" s="75"/>
      <c r="AH1117" s="75"/>
      <c r="AI1117" s="75"/>
      <c r="AJ1117" s="84">
        <f>IF(ISNUMBER(AVERAGE(AI1120:AI1125)),AVERAGE(AI1120:AI1125),0)</f>
        <v>0</v>
      </c>
      <c r="AK1117" s="83"/>
      <c r="AL1117" s="83"/>
      <c r="AM1117" s="75"/>
      <c r="AN1117" s="75"/>
      <c r="AO1117" s="75"/>
      <c r="AP1117" s="75"/>
      <c r="AQ1117" s="75"/>
      <c r="AR1117" s="75"/>
      <c r="AS1117" s="75"/>
      <c r="AT1117" s="75"/>
      <c r="AU1117" s="75"/>
      <c r="AV1117" s="75"/>
      <c r="AW1117" s="84">
        <f>IF(ISNUMBER(AVERAGE(AV1120:AV1125)),AVERAGE(AV1120:AV1125),0)</f>
        <v>558.33333333333337</v>
      </c>
      <c r="AX1117" s="83"/>
      <c r="AY1117" s="83"/>
      <c r="AZ1117" s="79"/>
      <c r="BA1117" s="80"/>
      <c r="BB1117" s="71"/>
      <c r="BC1117" s="54"/>
      <c r="BD1117" s="41">
        <v>4</v>
      </c>
      <c r="BE1117" s="52">
        <v>42</v>
      </c>
      <c r="BF1117" s="62">
        <v>4242</v>
      </c>
      <c r="BG1117" s="278" t="s">
        <v>49</v>
      </c>
    </row>
    <row r="1118" spans="1:59" s="63" customFormat="1" ht="12.75" x14ac:dyDescent="0.2">
      <c r="A1118" s="196">
        <v>4</v>
      </c>
      <c r="B1118" s="197" t="s">
        <v>422</v>
      </c>
      <c r="C1118" s="208">
        <v>42</v>
      </c>
      <c r="D1118" s="209" t="s">
        <v>518</v>
      </c>
      <c r="E1118" s="210">
        <v>4242</v>
      </c>
      <c r="F1118" s="211" t="s">
        <v>613</v>
      </c>
      <c r="G1118" s="231" t="s">
        <v>1217</v>
      </c>
      <c r="H1118" s="81" t="s">
        <v>50</v>
      </c>
      <c r="I1118" s="223"/>
      <c r="J1118" s="73"/>
      <c r="K1118" s="73"/>
      <c r="L1118" s="73"/>
      <c r="M1118" s="74"/>
      <c r="N1118" s="247"/>
      <c r="O1118" s="306"/>
      <c r="P1118" s="105"/>
      <c r="Q1118" s="75"/>
      <c r="R1118" s="75"/>
      <c r="S1118" s="75"/>
      <c r="T1118" s="75"/>
      <c r="U1118" s="75"/>
      <c r="V1118" s="75"/>
      <c r="W1118" s="75"/>
      <c r="X1118" s="75"/>
      <c r="Y1118" s="84">
        <f>MAX(X1120:X1125)</f>
        <v>25000</v>
      </c>
      <c r="Z1118" s="83"/>
      <c r="AA1118" s="83"/>
      <c r="AB1118" s="75"/>
      <c r="AC1118" s="75"/>
      <c r="AD1118" s="75"/>
      <c r="AE1118" s="75"/>
      <c r="AF1118" s="75"/>
      <c r="AG1118" s="75"/>
      <c r="AH1118" s="75"/>
      <c r="AI1118" s="75"/>
      <c r="AJ1118" s="84">
        <f>MAX(AI1120:AI1125)</f>
        <v>0</v>
      </c>
      <c r="AK1118" s="83"/>
      <c r="AL1118" s="83"/>
      <c r="AM1118" s="75"/>
      <c r="AN1118" s="75"/>
      <c r="AO1118" s="75"/>
      <c r="AP1118" s="75"/>
      <c r="AQ1118" s="75"/>
      <c r="AR1118" s="75"/>
      <c r="AS1118" s="75"/>
      <c r="AT1118" s="75"/>
      <c r="AU1118" s="75"/>
      <c r="AV1118" s="75"/>
      <c r="AW1118" s="84">
        <f>MAX(AV1120:AV1125)</f>
        <v>2500</v>
      </c>
      <c r="AX1118" s="83"/>
      <c r="AY1118" s="83"/>
      <c r="AZ1118" s="79"/>
      <c r="BA1118" s="80"/>
      <c r="BB1118" s="71"/>
      <c r="BC1118" s="54"/>
      <c r="BD1118" s="41">
        <v>4</v>
      </c>
      <c r="BE1118" s="52">
        <v>42</v>
      </c>
      <c r="BF1118" s="62">
        <v>4242</v>
      </c>
      <c r="BG1118" s="278" t="s">
        <v>50</v>
      </c>
    </row>
    <row r="1119" spans="1:59" s="63" customFormat="1" ht="12.75" x14ac:dyDescent="0.2">
      <c r="A1119" s="196">
        <v>4</v>
      </c>
      <c r="B1119" s="197" t="s">
        <v>422</v>
      </c>
      <c r="C1119" s="208">
        <v>42</v>
      </c>
      <c r="D1119" s="209" t="s">
        <v>518</v>
      </c>
      <c r="E1119" s="210">
        <v>4242</v>
      </c>
      <c r="F1119" s="211" t="s">
        <v>613</v>
      </c>
      <c r="G1119" s="231" t="s">
        <v>1217</v>
      </c>
      <c r="H1119" s="85" t="s">
        <v>51</v>
      </c>
      <c r="I1119" s="223"/>
      <c r="J1119" s="73"/>
      <c r="K1119" s="73"/>
      <c r="L1119" s="73"/>
      <c r="M1119" s="74"/>
      <c r="N1119" s="248">
        <f>SUM(N1120:N1125)</f>
        <v>6</v>
      </c>
      <c r="O1119" s="293">
        <f>SUM(O1120:O1125)</f>
        <v>0.99999999999999989</v>
      </c>
      <c r="P1119" s="292"/>
      <c r="Q1119" s="87"/>
      <c r="R1119" s="87"/>
      <c r="S1119" s="87"/>
      <c r="T1119" s="87"/>
      <c r="U1119" s="87"/>
      <c r="V1119" s="87"/>
      <c r="W1119" s="87"/>
      <c r="X1119" s="87"/>
      <c r="Y1119" s="88"/>
      <c r="Z1119" s="119">
        <f>SUM(Z1120:Z1125)</f>
        <v>9183.3333333333303</v>
      </c>
      <c r="AA1119" s="120"/>
      <c r="AB1119" s="111"/>
      <c r="AC1119" s="111"/>
      <c r="AD1119" s="111"/>
      <c r="AE1119" s="111"/>
      <c r="AF1119" s="111"/>
      <c r="AG1119" s="111"/>
      <c r="AH1119" s="111"/>
      <c r="AI1119" s="111"/>
      <c r="AJ1119" s="120"/>
      <c r="AK1119" s="119">
        <f>SUM(AK1120:AK1125)</f>
        <v>0</v>
      </c>
      <c r="AL1119" s="120"/>
      <c r="AM1119" s="111"/>
      <c r="AN1119" s="111"/>
      <c r="AO1119" s="111"/>
      <c r="AP1119" s="111"/>
      <c r="AQ1119" s="111"/>
      <c r="AR1119" s="111"/>
      <c r="AS1119" s="111"/>
      <c r="AT1119" s="111"/>
      <c r="AU1119" s="111"/>
      <c r="AV1119" s="111"/>
      <c r="AW1119" s="120"/>
      <c r="AX1119" s="119">
        <f>SUM(AX1120:AX1125)</f>
        <v>558.33333333333326</v>
      </c>
      <c r="AY1119" s="88"/>
      <c r="AZ1119" s="79"/>
      <c r="BA1119" s="80"/>
      <c r="BB1119" s="71"/>
      <c r="BC1119" s="54"/>
      <c r="BD1119" s="41">
        <v>4</v>
      </c>
      <c r="BE1119" s="52">
        <v>42</v>
      </c>
      <c r="BF1119" s="62">
        <v>4242</v>
      </c>
      <c r="BG1119" s="279" t="s">
        <v>51</v>
      </c>
    </row>
    <row r="1120" spans="1:59" s="63" customFormat="1" ht="12.75" x14ac:dyDescent="0.2">
      <c r="A1120" s="196">
        <v>4</v>
      </c>
      <c r="B1120" s="197" t="s">
        <v>422</v>
      </c>
      <c r="C1120" s="208">
        <v>42</v>
      </c>
      <c r="D1120" s="209" t="s">
        <v>518</v>
      </c>
      <c r="E1120" s="210">
        <v>4242</v>
      </c>
      <c r="F1120" s="211" t="s">
        <v>613</v>
      </c>
      <c r="G1120" s="231" t="s">
        <v>1217</v>
      </c>
      <c r="H1120" s="89" t="s">
        <v>52</v>
      </c>
      <c r="I1120" s="90" t="s">
        <v>592</v>
      </c>
      <c r="J1120" s="90" t="s">
        <v>614</v>
      </c>
      <c r="K1120" s="90" t="s">
        <v>235</v>
      </c>
      <c r="L1120" s="90" t="s">
        <v>69</v>
      </c>
      <c r="M1120" s="91"/>
      <c r="N1120" s="312">
        <v>1</v>
      </c>
      <c r="O1120" s="313">
        <f t="shared" ref="O1120:O1125" si="173">N1120/N$1119</f>
        <v>0.16666666666666666</v>
      </c>
      <c r="P1120" s="104"/>
      <c r="Q1120" s="92"/>
      <c r="R1120" s="92"/>
      <c r="S1120" s="92"/>
      <c r="T1120" s="92"/>
      <c r="U1120" s="92"/>
      <c r="V1120" s="92"/>
      <c r="W1120" s="92">
        <v>1</v>
      </c>
      <c r="X1120" s="109">
        <f t="shared" ref="X1120:X1125" si="174">P1120*P$7+Q1120*Q$7+R1120*R$7+S1120*S$7+T1120*T$7+U1120*U$7+V1120*V$7+W1120*W$7</f>
        <v>25000</v>
      </c>
      <c r="Y1120" s="83"/>
      <c r="Z1120" s="110">
        <f t="shared" ref="Z1120:Z1125" si="175">X1120*$O1120</f>
        <v>4166.6666666666661</v>
      </c>
      <c r="AA1120" s="111"/>
      <c r="AB1120" s="92"/>
      <c r="AC1120" s="92"/>
      <c r="AD1120" s="92"/>
      <c r="AE1120" s="92"/>
      <c r="AF1120" s="92"/>
      <c r="AG1120" s="92"/>
      <c r="AH1120" s="92"/>
      <c r="AI1120" s="109">
        <f t="shared" ref="AI1120:AI1125" si="176">AB1120*AB$7+AC1120*AC$7+AD1120*AD$7+AE1120*AE$7+AF1120*AF$7+AG1120*AG$7+AH1120*AH$7</f>
        <v>0</v>
      </c>
      <c r="AJ1120" s="83"/>
      <c r="AK1120" s="110">
        <f t="shared" ref="AK1120:AK1125" si="177">AI1120*$O1120</f>
        <v>0</v>
      </c>
      <c r="AL1120" s="111"/>
      <c r="AM1120" s="92"/>
      <c r="AN1120" s="92"/>
      <c r="AO1120" s="92"/>
      <c r="AP1120" s="92">
        <v>1</v>
      </c>
      <c r="AQ1120" s="92"/>
      <c r="AR1120" s="92"/>
      <c r="AS1120" s="92"/>
      <c r="AT1120" s="92"/>
      <c r="AU1120" s="92"/>
      <c r="AV1120" s="109">
        <f t="shared" ref="AV1120:AV1125" si="178">AM1120*AM$7+AN1120*AN$7+AO1120*AO$7+AP1120*AP$7+AQ1120*AQ$7+AR1120*AR$7+AS1120*AS$7+AT1120*AT$7+AU1120*AU$7</f>
        <v>100</v>
      </c>
      <c r="AW1120" s="75"/>
      <c r="AX1120" s="110">
        <f t="shared" ref="AX1120:AX1125" si="179">AV1120*$O1120</f>
        <v>16.666666666666664</v>
      </c>
      <c r="AY1120" s="111"/>
      <c r="AZ1120" s="93"/>
      <c r="BA1120" s="94" t="s">
        <v>105</v>
      </c>
      <c r="BB1120" s="71"/>
      <c r="BC1120" s="54"/>
      <c r="BD1120" s="41">
        <v>4</v>
      </c>
      <c r="BE1120" s="52">
        <v>42</v>
      </c>
      <c r="BF1120" s="62">
        <v>4242</v>
      </c>
      <c r="BG1120" s="280" t="s">
        <v>52</v>
      </c>
    </row>
    <row r="1121" spans="1:59" s="63" customFormat="1" ht="12.75" x14ac:dyDescent="0.2">
      <c r="A1121" s="196">
        <v>4</v>
      </c>
      <c r="B1121" s="197" t="s">
        <v>422</v>
      </c>
      <c r="C1121" s="208">
        <v>42</v>
      </c>
      <c r="D1121" s="209" t="s">
        <v>518</v>
      </c>
      <c r="E1121" s="210">
        <v>4242</v>
      </c>
      <c r="F1121" s="211" t="s">
        <v>613</v>
      </c>
      <c r="G1121" s="231" t="s">
        <v>1217</v>
      </c>
      <c r="H1121" s="89"/>
      <c r="I1121" s="90" t="s">
        <v>595</v>
      </c>
      <c r="J1121" s="90" t="s">
        <v>615</v>
      </c>
      <c r="K1121" s="90" t="s">
        <v>64</v>
      </c>
      <c r="L1121" s="90" t="s">
        <v>119</v>
      </c>
      <c r="M1121" s="91"/>
      <c r="N1121" s="312">
        <v>1</v>
      </c>
      <c r="O1121" s="313">
        <f t="shared" si="173"/>
        <v>0.16666666666666666</v>
      </c>
      <c r="P1121" s="104"/>
      <c r="Q1121" s="92"/>
      <c r="R1121" s="92"/>
      <c r="S1121" s="92"/>
      <c r="T1121" s="92"/>
      <c r="U1121" s="92"/>
      <c r="V1121" s="92"/>
      <c r="W1121" s="92"/>
      <c r="X1121" s="109">
        <f t="shared" si="174"/>
        <v>0</v>
      </c>
      <c r="Y1121" s="83"/>
      <c r="Z1121" s="110">
        <f t="shared" si="175"/>
        <v>0</v>
      </c>
      <c r="AA1121" s="111"/>
      <c r="AB1121" s="92"/>
      <c r="AC1121" s="92"/>
      <c r="AD1121" s="92"/>
      <c r="AE1121" s="92"/>
      <c r="AF1121" s="92"/>
      <c r="AG1121" s="92"/>
      <c r="AH1121" s="92"/>
      <c r="AI1121" s="109">
        <f t="shared" si="176"/>
        <v>0</v>
      </c>
      <c r="AJ1121" s="83"/>
      <c r="AK1121" s="110">
        <f t="shared" si="177"/>
        <v>0</v>
      </c>
      <c r="AL1121" s="111"/>
      <c r="AM1121" s="92"/>
      <c r="AN1121" s="92"/>
      <c r="AO1121" s="92">
        <v>1</v>
      </c>
      <c r="AP1121" s="92"/>
      <c r="AQ1121" s="92"/>
      <c r="AR1121" s="92"/>
      <c r="AS1121" s="92"/>
      <c r="AT1121" s="92"/>
      <c r="AU1121" s="92"/>
      <c r="AV1121" s="109">
        <f t="shared" si="178"/>
        <v>50</v>
      </c>
      <c r="AW1121" s="75"/>
      <c r="AX1121" s="110">
        <f t="shared" si="179"/>
        <v>8.3333333333333321</v>
      </c>
      <c r="AY1121" s="111"/>
      <c r="AZ1121" s="93"/>
      <c r="BA1121" s="94" t="s">
        <v>105</v>
      </c>
      <c r="BB1121" s="71"/>
      <c r="BC1121" s="54"/>
      <c r="BD1121" s="41">
        <v>4</v>
      </c>
      <c r="BE1121" s="52">
        <v>42</v>
      </c>
      <c r="BF1121" s="62">
        <v>4242</v>
      </c>
      <c r="BG1121" s="280" t="s">
        <v>52</v>
      </c>
    </row>
    <row r="1122" spans="1:59" s="63" customFormat="1" ht="12.75" x14ac:dyDescent="0.2">
      <c r="A1122" s="196">
        <v>4</v>
      </c>
      <c r="B1122" s="197" t="s">
        <v>422</v>
      </c>
      <c r="C1122" s="208">
        <v>42</v>
      </c>
      <c r="D1122" s="209" t="s">
        <v>518</v>
      </c>
      <c r="E1122" s="210">
        <v>4242</v>
      </c>
      <c r="F1122" s="211" t="s">
        <v>613</v>
      </c>
      <c r="G1122" s="231" t="s">
        <v>1217</v>
      </c>
      <c r="H1122" s="89"/>
      <c r="I1122" s="90" t="s">
        <v>616</v>
      </c>
      <c r="J1122" s="90" t="s">
        <v>617</v>
      </c>
      <c r="K1122" s="90" t="s">
        <v>90</v>
      </c>
      <c r="L1122" s="90" t="s">
        <v>618</v>
      </c>
      <c r="M1122" s="91"/>
      <c r="N1122" s="312">
        <v>1</v>
      </c>
      <c r="O1122" s="313">
        <f t="shared" si="173"/>
        <v>0.16666666666666666</v>
      </c>
      <c r="P1122" s="104"/>
      <c r="Q1122" s="92"/>
      <c r="R1122" s="92"/>
      <c r="S1122" s="92"/>
      <c r="T1122" s="92"/>
      <c r="U1122" s="92">
        <v>1</v>
      </c>
      <c r="V1122" s="92"/>
      <c r="W1122" s="92"/>
      <c r="X1122" s="109">
        <f t="shared" si="174"/>
        <v>5000</v>
      </c>
      <c r="Y1122" s="83"/>
      <c r="Z1122" s="110">
        <f t="shared" si="175"/>
        <v>833.33333333333326</v>
      </c>
      <c r="AA1122" s="111"/>
      <c r="AB1122" s="92"/>
      <c r="AC1122" s="92"/>
      <c r="AD1122" s="92"/>
      <c r="AE1122" s="92"/>
      <c r="AF1122" s="92"/>
      <c r="AG1122" s="92"/>
      <c r="AH1122" s="92"/>
      <c r="AI1122" s="109">
        <f t="shared" si="176"/>
        <v>0</v>
      </c>
      <c r="AJ1122" s="83"/>
      <c r="AK1122" s="110">
        <f t="shared" si="177"/>
        <v>0</v>
      </c>
      <c r="AL1122" s="111"/>
      <c r="AM1122" s="92"/>
      <c r="AN1122" s="92"/>
      <c r="AO1122" s="92"/>
      <c r="AP1122" s="92">
        <v>1</v>
      </c>
      <c r="AQ1122" s="92"/>
      <c r="AR1122" s="92"/>
      <c r="AS1122" s="92"/>
      <c r="AT1122" s="92"/>
      <c r="AU1122" s="92"/>
      <c r="AV1122" s="109">
        <f t="shared" si="178"/>
        <v>100</v>
      </c>
      <c r="AW1122" s="75"/>
      <c r="AX1122" s="110">
        <f t="shared" si="179"/>
        <v>16.666666666666664</v>
      </c>
      <c r="AY1122" s="111"/>
      <c r="AZ1122" s="93"/>
      <c r="BA1122" s="94" t="s">
        <v>105</v>
      </c>
      <c r="BB1122" s="71"/>
      <c r="BC1122" s="54"/>
      <c r="BD1122" s="41">
        <v>4</v>
      </c>
      <c r="BE1122" s="52">
        <v>42</v>
      </c>
      <c r="BF1122" s="62">
        <v>4242</v>
      </c>
      <c r="BG1122" s="280" t="s">
        <v>52</v>
      </c>
    </row>
    <row r="1123" spans="1:59" s="63" customFormat="1" ht="12.75" x14ac:dyDescent="0.2">
      <c r="A1123" s="196">
        <v>4</v>
      </c>
      <c r="B1123" s="197" t="s">
        <v>422</v>
      </c>
      <c r="C1123" s="208">
        <v>42</v>
      </c>
      <c r="D1123" s="209" t="s">
        <v>518</v>
      </c>
      <c r="E1123" s="210">
        <v>4242</v>
      </c>
      <c r="F1123" s="211" t="s">
        <v>613</v>
      </c>
      <c r="G1123" s="231" t="s">
        <v>1217</v>
      </c>
      <c r="H1123" s="89"/>
      <c r="I1123" s="90" t="s">
        <v>216</v>
      </c>
      <c r="J1123" s="90"/>
      <c r="K1123" s="90" t="s">
        <v>64</v>
      </c>
      <c r="L1123" s="90" t="s">
        <v>1316</v>
      </c>
      <c r="M1123" s="91"/>
      <c r="N1123" s="312">
        <v>1</v>
      </c>
      <c r="O1123" s="313">
        <f t="shared" si="173"/>
        <v>0.16666666666666666</v>
      </c>
      <c r="P1123" s="104"/>
      <c r="Q1123" s="92"/>
      <c r="R1123" s="92"/>
      <c r="S1123" s="92"/>
      <c r="T1123" s="92"/>
      <c r="U1123" s="92"/>
      <c r="V1123" s="92"/>
      <c r="W1123" s="92"/>
      <c r="X1123" s="109">
        <f t="shared" si="174"/>
        <v>0</v>
      </c>
      <c r="Y1123" s="83"/>
      <c r="Z1123" s="110">
        <f t="shared" si="175"/>
        <v>0</v>
      </c>
      <c r="AA1123" s="111"/>
      <c r="AB1123" s="92"/>
      <c r="AC1123" s="92"/>
      <c r="AD1123" s="92"/>
      <c r="AE1123" s="92"/>
      <c r="AF1123" s="92"/>
      <c r="AG1123" s="92"/>
      <c r="AH1123" s="92"/>
      <c r="AI1123" s="109">
        <f t="shared" si="176"/>
        <v>0</v>
      </c>
      <c r="AJ1123" s="83"/>
      <c r="AK1123" s="110">
        <f t="shared" si="177"/>
        <v>0</v>
      </c>
      <c r="AL1123" s="111"/>
      <c r="AM1123" s="92"/>
      <c r="AN1123" s="92"/>
      <c r="AO1123" s="92"/>
      <c r="AP1123" s="92"/>
      <c r="AQ1123" s="92"/>
      <c r="AR1123" s="92">
        <v>1</v>
      </c>
      <c r="AS1123" s="92"/>
      <c r="AT1123" s="92"/>
      <c r="AU1123" s="92"/>
      <c r="AV1123" s="109">
        <f t="shared" si="178"/>
        <v>500</v>
      </c>
      <c r="AW1123" s="75"/>
      <c r="AX1123" s="110">
        <f t="shared" si="179"/>
        <v>83.333333333333329</v>
      </c>
      <c r="AY1123" s="111"/>
      <c r="AZ1123" s="93"/>
      <c r="BA1123" s="94" t="s">
        <v>554</v>
      </c>
      <c r="BB1123" s="71"/>
      <c r="BC1123" s="54"/>
      <c r="BD1123" s="41">
        <v>4</v>
      </c>
      <c r="BE1123" s="52">
        <v>42</v>
      </c>
      <c r="BF1123" s="62">
        <v>4242</v>
      </c>
      <c r="BG1123" s="280" t="s">
        <v>52</v>
      </c>
    </row>
    <row r="1124" spans="1:59" s="63" customFormat="1" ht="12.75" x14ac:dyDescent="0.2">
      <c r="A1124" s="196">
        <v>4</v>
      </c>
      <c r="B1124" s="197" t="s">
        <v>422</v>
      </c>
      <c r="C1124" s="208">
        <v>42</v>
      </c>
      <c r="D1124" s="209" t="s">
        <v>518</v>
      </c>
      <c r="E1124" s="210">
        <v>4242</v>
      </c>
      <c r="F1124" s="211" t="s">
        <v>613</v>
      </c>
      <c r="G1124" s="231" t="s">
        <v>1217</v>
      </c>
      <c r="H1124" s="89"/>
      <c r="I1124" s="90" t="s">
        <v>597</v>
      </c>
      <c r="J1124" s="90"/>
      <c r="K1124" s="90" t="s">
        <v>73</v>
      </c>
      <c r="L1124" s="90" t="s">
        <v>69</v>
      </c>
      <c r="M1124" s="91"/>
      <c r="N1124" s="312">
        <v>1</v>
      </c>
      <c r="O1124" s="313">
        <f t="shared" si="173"/>
        <v>0.16666666666666666</v>
      </c>
      <c r="P1124" s="104"/>
      <c r="Q1124" s="92"/>
      <c r="R1124" s="92"/>
      <c r="S1124" s="92"/>
      <c r="T1124" s="92"/>
      <c r="U1124" s="92"/>
      <c r="V1124" s="92"/>
      <c r="W1124" s="92">
        <v>1</v>
      </c>
      <c r="X1124" s="109">
        <f t="shared" si="174"/>
        <v>25000</v>
      </c>
      <c r="Y1124" s="83"/>
      <c r="Z1124" s="110">
        <f t="shared" si="175"/>
        <v>4166.6666666666661</v>
      </c>
      <c r="AA1124" s="111"/>
      <c r="AB1124" s="92"/>
      <c r="AC1124" s="92"/>
      <c r="AD1124" s="92"/>
      <c r="AE1124" s="92"/>
      <c r="AF1124" s="92"/>
      <c r="AG1124" s="92"/>
      <c r="AH1124" s="92"/>
      <c r="AI1124" s="109">
        <f t="shared" si="176"/>
        <v>0</v>
      </c>
      <c r="AJ1124" s="83"/>
      <c r="AK1124" s="110">
        <f t="shared" si="177"/>
        <v>0</v>
      </c>
      <c r="AL1124" s="111"/>
      <c r="AM1124" s="92"/>
      <c r="AN1124" s="92"/>
      <c r="AO1124" s="92"/>
      <c r="AP1124" s="92">
        <v>1</v>
      </c>
      <c r="AQ1124" s="92"/>
      <c r="AR1124" s="92"/>
      <c r="AS1124" s="92"/>
      <c r="AT1124" s="92"/>
      <c r="AU1124" s="92"/>
      <c r="AV1124" s="109">
        <f t="shared" si="178"/>
        <v>100</v>
      </c>
      <c r="AW1124" s="75"/>
      <c r="AX1124" s="110">
        <f t="shared" si="179"/>
        <v>16.666666666666664</v>
      </c>
      <c r="AY1124" s="111"/>
      <c r="AZ1124" s="93"/>
      <c r="BA1124" s="94" t="s">
        <v>554</v>
      </c>
      <c r="BB1124" s="71"/>
      <c r="BC1124" s="54"/>
      <c r="BD1124" s="41">
        <v>4</v>
      </c>
      <c r="BE1124" s="52">
        <v>42</v>
      </c>
      <c r="BF1124" s="62">
        <v>4242</v>
      </c>
      <c r="BG1124" s="280" t="s">
        <v>52</v>
      </c>
    </row>
    <row r="1125" spans="1:59" s="63" customFormat="1" ht="12.75" x14ac:dyDescent="0.2">
      <c r="A1125" s="196">
        <v>4</v>
      </c>
      <c r="B1125" s="197" t="s">
        <v>422</v>
      </c>
      <c r="C1125" s="208">
        <v>42</v>
      </c>
      <c r="D1125" s="209" t="s">
        <v>518</v>
      </c>
      <c r="E1125" s="210">
        <v>4242</v>
      </c>
      <c r="F1125" s="211" t="s">
        <v>613</v>
      </c>
      <c r="G1125" s="231" t="s">
        <v>1217</v>
      </c>
      <c r="H1125" s="89"/>
      <c r="I1125" s="90" t="s">
        <v>609</v>
      </c>
      <c r="J1125" s="90"/>
      <c r="K1125" s="90" t="s">
        <v>64</v>
      </c>
      <c r="L1125" s="90" t="s">
        <v>76</v>
      </c>
      <c r="M1125" s="91"/>
      <c r="N1125" s="312">
        <v>1</v>
      </c>
      <c r="O1125" s="313">
        <f t="shared" si="173"/>
        <v>0.16666666666666666</v>
      </c>
      <c r="P1125" s="104">
        <v>1</v>
      </c>
      <c r="Q1125" s="92"/>
      <c r="R1125" s="92"/>
      <c r="S1125" s="92"/>
      <c r="T1125" s="92"/>
      <c r="U1125" s="92"/>
      <c r="V1125" s="92"/>
      <c r="W1125" s="92"/>
      <c r="X1125" s="109">
        <f t="shared" si="174"/>
        <v>100</v>
      </c>
      <c r="Y1125" s="83"/>
      <c r="Z1125" s="110">
        <f t="shared" si="175"/>
        <v>16.666666666666664</v>
      </c>
      <c r="AA1125" s="111"/>
      <c r="AB1125" s="92"/>
      <c r="AC1125" s="92"/>
      <c r="AD1125" s="92"/>
      <c r="AE1125" s="92"/>
      <c r="AF1125" s="92"/>
      <c r="AG1125" s="92"/>
      <c r="AH1125" s="92"/>
      <c r="AI1125" s="109">
        <f t="shared" si="176"/>
        <v>0</v>
      </c>
      <c r="AJ1125" s="83"/>
      <c r="AK1125" s="110">
        <f t="shared" si="177"/>
        <v>0</v>
      </c>
      <c r="AL1125" s="111"/>
      <c r="AM1125" s="92"/>
      <c r="AN1125" s="92"/>
      <c r="AO1125" s="92"/>
      <c r="AP1125" s="92"/>
      <c r="AQ1125" s="92"/>
      <c r="AR1125" s="92"/>
      <c r="AS1125" s="92"/>
      <c r="AT1125" s="92">
        <v>1</v>
      </c>
      <c r="AU1125" s="92"/>
      <c r="AV1125" s="109">
        <f t="shared" si="178"/>
        <v>2500</v>
      </c>
      <c r="AW1125" s="75"/>
      <c r="AX1125" s="110">
        <f t="shared" si="179"/>
        <v>416.66666666666663</v>
      </c>
      <c r="AY1125" s="111"/>
      <c r="AZ1125" s="93"/>
      <c r="BA1125" s="94" t="s">
        <v>554</v>
      </c>
      <c r="BB1125" s="71"/>
      <c r="BC1125" s="54"/>
      <c r="BD1125" s="41">
        <v>4</v>
      </c>
      <c r="BE1125" s="52">
        <v>42</v>
      </c>
      <c r="BF1125" s="62">
        <v>4242</v>
      </c>
      <c r="BG1125" s="280" t="s">
        <v>52</v>
      </c>
    </row>
    <row r="1126" spans="1:59" s="63" customFormat="1" ht="12.75" x14ac:dyDescent="0.2">
      <c r="A1126" s="196">
        <v>4</v>
      </c>
      <c r="B1126" s="197" t="s">
        <v>422</v>
      </c>
      <c r="C1126" s="208">
        <v>42</v>
      </c>
      <c r="D1126" s="209" t="s">
        <v>518</v>
      </c>
      <c r="E1126" s="210">
        <v>4242</v>
      </c>
      <c r="F1126" s="211" t="s">
        <v>613</v>
      </c>
      <c r="G1126" s="231" t="s">
        <v>1217</v>
      </c>
      <c r="H1126" s="65"/>
      <c r="I1126" s="222"/>
      <c r="J1126" s="66"/>
      <c r="K1126" s="66"/>
      <c r="L1126" s="66"/>
      <c r="M1126" s="64"/>
      <c r="N1126" s="304"/>
      <c r="O1126" s="305"/>
      <c r="P1126" s="127"/>
      <c r="Q1126" s="67"/>
      <c r="R1126" s="67"/>
      <c r="S1126" s="67"/>
      <c r="T1126" s="67"/>
      <c r="U1126" s="67"/>
      <c r="V1126" s="67"/>
      <c r="W1126" s="67"/>
      <c r="X1126" s="67"/>
      <c r="Y1126" s="68"/>
      <c r="Z1126" s="68"/>
      <c r="AA1126" s="68"/>
      <c r="AB1126" s="67"/>
      <c r="AC1126" s="67"/>
      <c r="AD1126" s="67"/>
      <c r="AE1126" s="67"/>
      <c r="AF1126" s="67"/>
      <c r="AG1126" s="67"/>
      <c r="AH1126" s="67"/>
      <c r="AI1126" s="67"/>
      <c r="AJ1126" s="68"/>
      <c r="AK1126" s="68"/>
      <c r="AL1126" s="68"/>
      <c r="AM1126" s="67"/>
      <c r="AN1126" s="67"/>
      <c r="AO1126" s="67"/>
      <c r="AP1126" s="67"/>
      <c r="AQ1126" s="67"/>
      <c r="AR1126" s="67"/>
      <c r="AS1126" s="67"/>
      <c r="AT1126" s="67"/>
      <c r="AU1126" s="67"/>
      <c r="AV1126" s="67"/>
      <c r="AW1126" s="67"/>
      <c r="AX1126" s="68"/>
      <c r="AY1126" s="68"/>
      <c r="AZ1126" s="69"/>
      <c r="BA1126" s="70"/>
      <c r="BB1126" s="71"/>
      <c r="BC1126" s="54"/>
      <c r="BD1126" s="41">
        <v>4</v>
      </c>
      <c r="BE1126" s="52">
        <v>42</v>
      </c>
      <c r="BF1126" s="62">
        <v>4242</v>
      </c>
      <c r="BG1126" s="275"/>
    </row>
    <row r="1127" spans="1:59" s="63" customFormat="1" ht="12.75" x14ac:dyDescent="0.2">
      <c r="A1127" s="196">
        <v>4</v>
      </c>
      <c r="B1127" s="197" t="s">
        <v>422</v>
      </c>
      <c r="C1127" s="208">
        <v>42</v>
      </c>
      <c r="D1127" s="209" t="s">
        <v>518</v>
      </c>
      <c r="E1127" s="210">
        <v>4242</v>
      </c>
      <c r="F1127" s="211" t="s">
        <v>613</v>
      </c>
      <c r="G1127" s="230"/>
      <c r="H1127" s="56"/>
      <c r="I1127" s="221"/>
      <c r="J1127" s="57"/>
      <c r="K1127" s="57"/>
      <c r="L1127" s="57"/>
      <c r="M1127" s="55"/>
      <c r="N1127" s="303"/>
      <c r="O1127" s="245"/>
      <c r="P1127" s="122"/>
      <c r="Q1127" s="58"/>
      <c r="R1127" s="58"/>
      <c r="S1127" s="58"/>
      <c r="T1127" s="58"/>
      <c r="U1127" s="58"/>
      <c r="V1127" s="58"/>
      <c r="W1127" s="58"/>
      <c r="X1127" s="58"/>
      <c r="Y1127" s="59"/>
      <c r="Z1127" s="59"/>
      <c r="AA1127" s="59"/>
      <c r="AB1127" s="58"/>
      <c r="AC1127" s="58"/>
      <c r="AD1127" s="58"/>
      <c r="AE1127" s="58"/>
      <c r="AF1127" s="58"/>
      <c r="AG1127" s="58"/>
      <c r="AH1127" s="58"/>
      <c r="AI1127" s="58"/>
      <c r="AJ1127" s="59"/>
      <c r="AK1127" s="59"/>
      <c r="AL1127" s="59"/>
      <c r="AM1127" s="58"/>
      <c r="AN1127" s="58"/>
      <c r="AO1127" s="58"/>
      <c r="AP1127" s="58"/>
      <c r="AQ1127" s="58"/>
      <c r="AR1127" s="58"/>
      <c r="AS1127" s="58"/>
      <c r="AT1127" s="58"/>
      <c r="AU1127" s="58"/>
      <c r="AV1127" s="58"/>
      <c r="AW1127" s="58"/>
      <c r="AX1127" s="59"/>
      <c r="AY1127" s="59"/>
      <c r="AZ1127" s="60"/>
      <c r="BA1127" s="61"/>
      <c r="BB1127" s="54"/>
      <c r="BC1127" s="54"/>
      <c r="BD1127" s="41">
        <v>4</v>
      </c>
      <c r="BE1127" s="52">
        <v>42</v>
      </c>
      <c r="BF1127" s="62">
        <v>4242</v>
      </c>
      <c r="BG1127" s="274"/>
    </row>
    <row r="1128" spans="1:59" s="63" customFormat="1" ht="12.75" x14ac:dyDescent="0.2">
      <c r="A1128" s="196">
        <v>4</v>
      </c>
      <c r="B1128" s="197" t="s">
        <v>422</v>
      </c>
      <c r="C1128" s="208">
        <v>42</v>
      </c>
      <c r="D1128" s="209" t="s">
        <v>518</v>
      </c>
      <c r="E1128" s="210">
        <v>4242</v>
      </c>
      <c r="F1128" s="211" t="s">
        <v>613</v>
      </c>
      <c r="G1128" s="231"/>
      <c r="H1128" s="65"/>
      <c r="I1128" s="222"/>
      <c r="J1128" s="66"/>
      <c r="K1128" s="66"/>
      <c r="L1128" s="66"/>
      <c r="M1128" s="64"/>
      <c r="N1128" s="304"/>
      <c r="O1128" s="305"/>
      <c r="P1128" s="127"/>
      <c r="Q1128" s="67"/>
      <c r="R1128" s="67"/>
      <c r="S1128" s="67"/>
      <c r="T1128" s="67"/>
      <c r="U1128" s="67"/>
      <c r="V1128" s="67"/>
      <c r="W1128" s="67"/>
      <c r="X1128" s="67"/>
      <c r="Y1128" s="68"/>
      <c r="Z1128" s="68"/>
      <c r="AA1128" s="68"/>
      <c r="AB1128" s="67"/>
      <c r="AC1128" s="67"/>
      <c r="AD1128" s="67"/>
      <c r="AE1128" s="67"/>
      <c r="AF1128" s="67"/>
      <c r="AG1128" s="67"/>
      <c r="AH1128" s="67"/>
      <c r="AI1128" s="67"/>
      <c r="AJ1128" s="68"/>
      <c r="AK1128" s="68"/>
      <c r="AL1128" s="68"/>
      <c r="AM1128" s="67"/>
      <c r="AN1128" s="67"/>
      <c r="AO1128" s="67"/>
      <c r="AP1128" s="67"/>
      <c r="AQ1128" s="67"/>
      <c r="AR1128" s="67"/>
      <c r="AS1128" s="67"/>
      <c r="AT1128" s="67"/>
      <c r="AU1128" s="67"/>
      <c r="AV1128" s="67"/>
      <c r="AW1128" s="67"/>
      <c r="AX1128" s="68"/>
      <c r="AY1128" s="68"/>
      <c r="AZ1128" s="69"/>
      <c r="BA1128" s="70"/>
      <c r="BB1128" s="71"/>
      <c r="BC1128" s="54"/>
      <c r="BD1128" s="41">
        <v>4</v>
      </c>
      <c r="BE1128" s="52">
        <v>42</v>
      </c>
      <c r="BF1128" s="62">
        <v>4242</v>
      </c>
      <c r="BG1128" s="275"/>
    </row>
    <row r="1129" spans="1:59" s="63" customFormat="1" ht="12.75" x14ac:dyDescent="0.2">
      <c r="A1129" s="196">
        <v>4</v>
      </c>
      <c r="B1129" s="197" t="s">
        <v>422</v>
      </c>
      <c r="C1129" s="208">
        <v>42</v>
      </c>
      <c r="D1129" s="209" t="s">
        <v>518</v>
      </c>
      <c r="E1129" s="210">
        <v>4242</v>
      </c>
      <c r="F1129" s="211" t="s">
        <v>613</v>
      </c>
      <c r="G1129" s="231" t="s">
        <v>584</v>
      </c>
      <c r="H1129" s="72" t="s">
        <v>1233</v>
      </c>
      <c r="I1129" s="223" t="s">
        <v>1260</v>
      </c>
      <c r="J1129" s="73"/>
      <c r="K1129" s="73"/>
      <c r="L1129" s="73"/>
      <c r="M1129" s="74"/>
      <c r="N1129" s="247"/>
      <c r="O1129" s="306"/>
      <c r="P1129" s="105"/>
      <c r="Q1129" s="75"/>
      <c r="R1129" s="75"/>
      <c r="S1129" s="75"/>
      <c r="T1129" s="75"/>
      <c r="U1129" s="75"/>
      <c r="V1129" s="75"/>
      <c r="W1129" s="75"/>
      <c r="X1129" s="75"/>
      <c r="Y1129" s="76" t="s">
        <v>1241</v>
      </c>
      <c r="Z1129" s="77" t="s">
        <v>1241</v>
      </c>
      <c r="AA1129" s="78">
        <f>AA$1212</f>
        <v>2500</v>
      </c>
      <c r="AB1129" s="75"/>
      <c r="AC1129" s="75"/>
      <c r="AD1129" s="75"/>
      <c r="AE1129" s="75"/>
      <c r="AF1129" s="75"/>
      <c r="AG1129" s="75"/>
      <c r="AH1129" s="75"/>
      <c r="AI1129" s="75"/>
      <c r="AJ1129" s="76" t="s">
        <v>1241</v>
      </c>
      <c r="AK1129" s="77" t="s">
        <v>1241</v>
      </c>
      <c r="AL1129" s="78">
        <f>AL$1212</f>
        <v>0</v>
      </c>
      <c r="AM1129" s="75"/>
      <c r="AN1129" s="75"/>
      <c r="AO1129" s="75"/>
      <c r="AP1129" s="75"/>
      <c r="AQ1129" s="75"/>
      <c r="AR1129" s="75"/>
      <c r="AS1129" s="75"/>
      <c r="AT1129" s="75"/>
      <c r="AU1129" s="75"/>
      <c r="AV1129" s="75"/>
      <c r="AW1129" s="76" t="s">
        <v>1241</v>
      </c>
      <c r="AX1129" s="77" t="s">
        <v>1241</v>
      </c>
      <c r="AY1129" s="78">
        <f>AY$1212</f>
        <v>50</v>
      </c>
      <c r="AZ1129" s="79"/>
      <c r="BA1129" s="80" t="str">
        <f>I1129</f>
        <v>&gt; see 4257, Metal clad insulating cladding</v>
      </c>
      <c r="BB1129" s="71"/>
      <c r="BC1129" s="54"/>
      <c r="BD1129" s="41">
        <f>A1129</f>
        <v>4</v>
      </c>
      <c r="BE1129" s="52">
        <f>C1129</f>
        <v>42</v>
      </c>
      <c r="BF1129" s="62">
        <f>E1129</f>
        <v>4242</v>
      </c>
      <c r="BG1129" s="276" t="str">
        <f>H1129</f>
        <v>Default Scenario (Link)</v>
      </c>
    </row>
    <row r="1130" spans="1:59" s="63" customFormat="1" ht="12.75" x14ac:dyDescent="0.2">
      <c r="A1130" s="196">
        <v>4</v>
      </c>
      <c r="B1130" s="197" t="s">
        <v>422</v>
      </c>
      <c r="C1130" s="208">
        <v>42</v>
      </c>
      <c r="D1130" s="209" t="s">
        <v>518</v>
      </c>
      <c r="E1130" s="210">
        <v>4242</v>
      </c>
      <c r="F1130" s="211" t="s">
        <v>613</v>
      </c>
      <c r="G1130" s="231"/>
      <c r="H1130" s="65"/>
      <c r="I1130" s="222"/>
      <c r="J1130" s="66"/>
      <c r="K1130" s="66"/>
      <c r="L1130" s="66"/>
      <c r="M1130" s="64"/>
      <c r="N1130" s="304"/>
      <c r="O1130" s="305"/>
      <c r="P1130" s="127"/>
      <c r="Q1130" s="67"/>
      <c r="R1130" s="67"/>
      <c r="S1130" s="67"/>
      <c r="T1130" s="67"/>
      <c r="U1130" s="67"/>
      <c r="V1130" s="67"/>
      <c r="W1130" s="67"/>
      <c r="X1130" s="67"/>
      <c r="Y1130" s="68"/>
      <c r="Z1130" s="68"/>
      <c r="AA1130" s="68"/>
      <c r="AB1130" s="67"/>
      <c r="AC1130" s="67"/>
      <c r="AD1130" s="67"/>
      <c r="AE1130" s="67"/>
      <c r="AF1130" s="67"/>
      <c r="AG1130" s="67"/>
      <c r="AH1130" s="67"/>
      <c r="AI1130" s="67"/>
      <c r="AJ1130" s="68"/>
      <c r="AK1130" s="68"/>
      <c r="AL1130" s="68"/>
      <c r="AM1130" s="67"/>
      <c r="AN1130" s="67"/>
      <c r="AO1130" s="67"/>
      <c r="AP1130" s="67"/>
      <c r="AQ1130" s="67"/>
      <c r="AR1130" s="67"/>
      <c r="AS1130" s="67"/>
      <c r="AT1130" s="67"/>
      <c r="AU1130" s="67"/>
      <c r="AV1130" s="67"/>
      <c r="AW1130" s="67"/>
      <c r="AX1130" s="68"/>
      <c r="AY1130" s="68"/>
      <c r="AZ1130" s="69"/>
      <c r="BA1130" s="70"/>
      <c r="BB1130" s="71"/>
      <c r="BC1130" s="54"/>
      <c r="BD1130" s="41">
        <v>4</v>
      </c>
      <c r="BE1130" s="52">
        <v>42</v>
      </c>
      <c r="BF1130" s="62">
        <v>4242</v>
      </c>
      <c r="BG1130" s="275"/>
    </row>
    <row r="1131" spans="1:59" s="63" customFormat="1" ht="12.75" x14ac:dyDescent="0.2">
      <c r="A1131" s="196">
        <v>4</v>
      </c>
      <c r="B1131" s="197" t="s">
        <v>422</v>
      </c>
      <c r="C1131" s="208">
        <v>42</v>
      </c>
      <c r="D1131" s="209" t="s">
        <v>518</v>
      </c>
      <c r="E1131" s="210">
        <v>4242</v>
      </c>
      <c r="F1131" s="211" t="s">
        <v>613</v>
      </c>
      <c r="G1131" s="230"/>
      <c r="H1131" s="56"/>
      <c r="I1131" s="221"/>
      <c r="J1131" s="57"/>
      <c r="K1131" s="57"/>
      <c r="L1131" s="57"/>
      <c r="M1131" s="55"/>
      <c r="N1131" s="303"/>
      <c r="O1131" s="245"/>
      <c r="P1131" s="122"/>
      <c r="Q1131" s="58"/>
      <c r="R1131" s="58"/>
      <c r="S1131" s="58"/>
      <c r="T1131" s="58"/>
      <c r="U1131" s="58"/>
      <c r="V1131" s="58"/>
      <c r="W1131" s="58"/>
      <c r="X1131" s="58"/>
      <c r="Y1131" s="59"/>
      <c r="Z1131" s="59"/>
      <c r="AA1131" s="59"/>
      <c r="AB1131" s="58"/>
      <c r="AC1131" s="58"/>
      <c r="AD1131" s="58"/>
      <c r="AE1131" s="58"/>
      <c r="AF1131" s="58"/>
      <c r="AG1131" s="58"/>
      <c r="AH1131" s="58"/>
      <c r="AI1131" s="58"/>
      <c r="AJ1131" s="59"/>
      <c r="AK1131" s="59"/>
      <c r="AL1131" s="59"/>
      <c r="AM1131" s="58"/>
      <c r="AN1131" s="58"/>
      <c r="AO1131" s="58"/>
      <c r="AP1131" s="58"/>
      <c r="AQ1131" s="58"/>
      <c r="AR1131" s="58"/>
      <c r="AS1131" s="58"/>
      <c r="AT1131" s="58"/>
      <c r="AU1131" s="58"/>
      <c r="AV1131" s="58"/>
      <c r="AW1131" s="58"/>
      <c r="AX1131" s="59"/>
      <c r="AY1131" s="59"/>
      <c r="AZ1131" s="60"/>
      <c r="BA1131" s="61"/>
      <c r="BB1131" s="54"/>
      <c r="BC1131" s="54"/>
      <c r="BD1131" s="41">
        <v>4</v>
      </c>
      <c r="BE1131" s="52">
        <v>42</v>
      </c>
      <c r="BF1131" s="62">
        <v>4242</v>
      </c>
      <c r="BG1131" s="274"/>
    </row>
    <row r="1132" spans="1:59" s="63" customFormat="1" ht="12.75" x14ac:dyDescent="0.2">
      <c r="A1132" s="196">
        <v>4</v>
      </c>
      <c r="B1132" s="197" t="s">
        <v>422</v>
      </c>
      <c r="C1132" s="208">
        <v>42</v>
      </c>
      <c r="D1132" s="209" t="s">
        <v>518</v>
      </c>
      <c r="E1132" s="210">
        <v>4242</v>
      </c>
      <c r="F1132" s="211" t="s">
        <v>613</v>
      </c>
      <c r="G1132" s="231"/>
      <c r="H1132" s="65"/>
      <c r="I1132" s="222"/>
      <c r="J1132" s="66"/>
      <c r="K1132" s="66"/>
      <c r="L1132" s="66"/>
      <c r="M1132" s="64"/>
      <c r="N1132" s="304"/>
      <c r="O1132" s="305"/>
      <c r="P1132" s="127"/>
      <c r="Q1132" s="67"/>
      <c r="R1132" s="67"/>
      <c r="S1132" s="67"/>
      <c r="T1132" s="67"/>
      <c r="U1132" s="67"/>
      <c r="V1132" s="67"/>
      <c r="W1132" s="67"/>
      <c r="X1132" s="67"/>
      <c r="Y1132" s="68"/>
      <c r="Z1132" s="68"/>
      <c r="AA1132" s="68"/>
      <c r="AB1132" s="67"/>
      <c r="AC1132" s="67"/>
      <c r="AD1132" s="67"/>
      <c r="AE1132" s="67"/>
      <c r="AF1132" s="67"/>
      <c r="AG1132" s="67"/>
      <c r="AH1132" s="67"/>
      <c r="AI1132" s="67"/>
      <c r="AJ1132" s="68"/>
      <c r="AK1132" s="68"/>
      <c r="AL1132" s="68"/>
      <c r="AM1132" s="67"/>
      <c r="AN1132" s="67"/>
      <c r="AO1132" s="67"/>
      <c r="AP1132" s="67"/>
      <c r="AQ1132" s="67"/>
      <c r="AR1132" s="67"/>
      <c r="AS1132" s="67"/>
      <c r="AT1132" s="67"/>
      <c r="AU1132" s="67"/>
      <c r="AV1132" s="67"/>
      <c r="AW1132" s="67"/>
      <c r="AX1132" s="68"/>
      <c r="AY1132" s="68"/>
      <c r="AZ1132" s="69"/>
      <c r="BA1132" s="70"/>
      <c r="BB1132" s="71"/>
      <c r="BC1132" s="54"/>
      <c r="BD1132" s="41">
        <v>4</v>
      </c>
      <c r="BE1132" s="52">
        <v>42</v>
      </c>
      <c r="BF1132" s="62">
        <v>4242</v>
      </c>
      <c r="BG1132" s="275"/>
    </row>
    <row r="1133" spans="1:59" s="63" customFormat="1" ht="12.75" x14ac:dyDescent="0.2">
      <c r="A1133" s="196">
        <v>4</v>
      </c>
      <c r="B1133" s="197" t="s">
        <v>422</v>
      </c>
      <c r="C1133" s="208">
        <v>42</v>
      </c>
      <c r="D1133" s="209" t="s">
        <v>518</v>
      </c>
      <c r="E1133" s="210">
        <v>4242</v>
      </c>
      <c r="F1133" s="211" t="s">
        <v>613</v>
      </c>
      <c r="G1133" s="231" t="s">
        <v>729</v>
      </c>
      <c r="H1133" s="72" t="s">
        <v>1233</v>
      </c>
      <c r="I1133" s="223" t="s">
        <v>1247</v>
      </c>
      <c r="J1133" s="73"/>
      <c r="K1133" s="73"/>
      <c r="L1133" s="73"/>
      <c r="M1133" s="74"/>
      <c r="N1133" s="247"/>
      <c r="O1133" s="306"/>
      <c r="P1133" s="105"/>
      <c r="Q1133" s="75"/>
      <c r="R1133" s="75"/>
      <c r="S1133" s="75"/>
      <c r="T1133" s="75"/>
      <c r="U1133" s="75"/>
      <c r="V1133" s="75"/>
      <c r="W1133" s="75"/>
      <c r="X1133" s="75"/>
      <c r="Y1133" s="76" t="s">
        <v>1241</v>
      </c>
      <c r="Z1133" s="77" t="s">
        <v>1241</v>
      </c>
      <c r="AA1133" s="78">
        <f>AA$2542</f>
        <v>5000</v>
      </c>
      <c r="AB1133" s="75"/>
      <c r="AC1133" s="75"/>
      <c r="AD1133" s="75"/>
      <c r="AE1133" s="75"/>
      <c r="AF1133" s="75"/>
      <c r="AG1133" s="75"/>
      <c r="AH1133" s="75"/>
      <c r="AI1133" s="75"/>
      <c r="AJ1133" s="76" t="s">
        <v>1241</v>
      </c>
      <c r="AK1133" s="77" t="s">
        <v>1241</v>
      </c>
      <c r="AL1133" s="78">
        <f>AL$2542</f>
        <v>0</v>
      </c>
      <c r="AM1133" s="75"/>
      <c r="AN1133" s="75"/>
      <c r="AO1133" s="75"/>
      <c r="AP1133" s="75"/>
      <c r="AQ1133" s="75"/>
      <c r="AR1133" s="75"/>
      <c r="AS1133" s="75"/>
      <c r="AT1133" s="75"/>
      <c r="AU1133" s="75"/>
      <c r="AV1133" s="75"/>
      <c r="AW1133" s="76" t="s">
        <v>1241</v>
      </c>
      <c r="AX1133" s="77" t="s">
        <v>1241</v>
      </c>
      <c r="AY1133" s="78">
        <f>AY$2542</f>
        <v>250</v>
      </c>
      <c r="AZ1133" s="79"/>
      <c r="BA1133" s="80" t="str">
        <f>I1133</f>
        <v>&gt; see 4711, Thermal insulation</v>
      </c>
      <c r="BB1133" s="71"/>
      <c r="BC1133" s="54"/>
      <c r="BD1133" s="41">
        <v>4</v>
      </c>
      <c r="BE1133" s="52">
        <v>42</v>
      </c>
      <c r="BF1133" s="62">
        <v>4242</v>
      </c>
      <c r="BG1133" s="276" t="s">
        <v>47</v>
      </c>
    </row>
    <row r="1134" spans="1:59" s="63" customFormat="1" ht="12.75" x14ac:dyDescent="0.2">
      <c r="A1134" s="196">
        <v>4</v>
      </c>
      <c r="B1134" s="197" t="s">
        <v>422</v>
      </c>
      <c r="C1134" s="208">
        <v>42</v>
      </c>
      <c r="D1134" s="209" t="s">
        <v>518</v>
      </c>
      <c r="E1134" s="210">
        <v>4242</v>
      </c>
      <c r="F1134" s="211" t="s">
        <v>613</v>
      </c>
      <c r="G1134" s="231"/>
      <c r="H1134" s="65"/>
      <c r="I1134" s="222"/>
      <c r="J1134" s="66"/>
      <c r="K1134" s="66"/>
      <c r="L1134" s="66"/>
      <c r="M1134" s="64"/>
      <c r="N1134" s="304"/>
      <c r="O1134" s="305"/>
      <c r="P1134" s="127"/>
      <c r="Q1134" s="67"/>
      <c r="R1134" s="67"/>
      <c r="S1134" s="67"/>
      <c r="T1134" s="67"/>
      <c r="U1134" s="67"/>
      <c r="V1134" s="67"/>
      <c r="W1134" s="67"/>
      <c r="X1134" s="67"/>
      <c r="Y1134" s="68"/>
      <c r="Z1134" s="68"/>
      <c r="AA1134" s="68"/>
      <c r="AB1134" s="67"/>
      <c r="AC1134" s="67"/>
      <c r="AD1134" s="67"/>
      <c r="AE1134" s="67"/>
      <c r="AF1134" s="67"/>
      <c r="AG1134" s="67"/>
      <c r="AH1134" s="67"/>
      <c r="AI1134" s="67"/>
      <c r="AJ1134" s="68"/>
      <c r="AK1134" s="68"/>
      <c r="AL1134" s="68"/>
      <c r="AM1134" s="67"/>
      <c r="AN1134" s="67"/>
      <c r="AO1134" s="67"/>
      <c r="AP1134" s="67"/>
      <c r="AQ1134" s="67"/>
      <c r="AR1134" s="67"/>
      <c r="AS1134" s="67"/>
      <c r="AT1134" s="67"/>
      <c r="AU1134" s="67"/>
      <c r="AV1134" s="67"/>
      <c r="AW1134" s="67"/>
      <c r="AX1134" s="68"/>
      <c r="AY1134" s="68"/>
      <c r="AZ1134" s="69"/>
      <c r="BA1134" s="70"/>
      <c r="BB1134" s="71"/>
      <c r="BC1134" s="54"/>
      <c r="BD1134" s="41">
        <v>4</v>
      </c>
      <c r="BE1134" s="52">
        <v>42</v>
      </c>
      <c r="BF1134" s="62">
        <v>4242</v>
      </c>
      <c r="BG1134" s="275"/>
    </row>
    <row r="1135" spans="1:59" s="63" customFormat="1" ht="12.75" x14ac:dyDescent="0.2">
      <c r="A1135" s="196">
        <v>4</v>
      </c>
      <c r="B1135" s="197" t="s">
        <v>422</v>
      </c>
      <c r="C1135" s="208">
        <v>42</v>
      </c>
      <c r="D1135" s="209" t="s">
        <v>518</v>
      </c>
      <c r="E1135" s="210">
        <v>4242</v>
      </c>
      <c r="F1135" s="211" t="s">
        <v>613</v>
      </c>
      <c r="G1135" s="230"/>
      <c r="H1135" s="56"/>
      <c r="I1135" s="221"/>
      <c r="J1135" s="57"/>
      <c r="K1135" s="57"/>
      <c r="L1135" s="57"/>
      <c r="M1135" s="55"/>
      <c r="N1135" s="303"/>
      <c r="O1135" s="245"/>
      <c r="P1135" s="122"/>
      <c r="Q1135" s="58"/>
      <c r="R1135" s="58"/>
      <c r="S1135" s="58"/>
      <c r="T1135" s="58"/>
      <c r="U1135" s="58"/>
      <c r="V1135" s="58"/>
      <c r="W1135" s="58"/>
      <c r="X1135" s="58"/>
      <c r="Y1135" s="59"/>
      <c r="Z1135" s="59"/>
      <c r="AA1135" s="59"/>
      <c r="AB1135" s="58"/>
      <c r="AC1135" s="58"/>
      <c r="AD1135" s="58"/>
      <c r="AE1135" s="58"/>
      <c r="AF1135" s="58"/>
      <c r="AG1135" s="58"/>
      <c r="AH1135" s="58"/>
      <c r="AI1135" s="58"/>
      <c r="AJ1135" s="59"/>
      <c r="AK1135" s="59"/>
      <c r="AL1135" s="59"/>
      <c r="AM1135" s="58"/>
      <c r="AN1135" s="58"/>
      <c r="AO1135" s="58"/>
      <c r="AP1135" s="58"/>
      <c r="AQ1135" s="58"/>
      <c r="AR1135" s="58"/>
      <c r="AS1135" s="58"/>
      <c r="AT1135" s="58"/>
      <c r="AU1135" s="58"/>
      <c r="AV1135" s="58"/>
      <c r="AW1135" s="58"/>
      <c r="AX1135" s="59"/>
      <c r="AY1135" s="59"/>
      <c r="AZ1135" s="60"/>
      <c r="BA1135" s="61"/>
      <c r="BB1135" s="54"/>
      <c r="BC1135" s="54"/>
      <c r="BD1135" s="41">
        <v>4</v>
      </c>
      <c r="BE1135" s="52">
        <v>42</v>
      </c>
      <c r="BF1135" s="62">
        <v>4242</v>
      </c>
      <c r="BG1135" s="274"/>
    </row>
    <row r="1136" spans="1:59" x14ac:dyDescent="0.25">
      <c r="A1136" s="196">
        <v>4</v>
      </c>
      <c r="B1136" s="197" t="s">
        <v>422</v>
      </c>
      <c r="C1136" s="208">
        <v>42</v>
      </c>
      <c r="D1136" s="209" t="s">
        <v>518</v>
      </c>
      <c r="E1136" s="212">
        <v>4251</v>
      </c>
      <c r="F1136" s="213" t="s">
        <v>619</v>
      </c>
      <c r="G1136" s="234"/>
      <c r="H1136" s="138"/>
      <c r="I1136" s="224"/>
      <c r="J1136" s="98"/>
      <c r="K1136" s="98"/>
      <c r="L1136" s="98"/>
      <c r="M1136" s="137"/>
      <c r="N1136" s="322"/>
      <c r="O1136" s="323"/>
      <c r="P1136" s="139"/>
      <c r="Q1136" s="139"/>
      <c r="R1136" s="139"/>
      <c r="S1136" s="139"/>
      <c r="T1136" s="139"/>
      <c r="U1136" s="139"/>
      <c r="V1136" s="139"/>
      <c r="W1136" s="139"/>
      <c r="X1136" s="139"/>
      <c r="Y1136" s="100"/>
      <c r="Z1136" s="125"/>
      <c r="AA1136" s="125"/>
      <c r="AB1136" s="139"/>
      <c r="AC1136" s="139"/>
      <c r="AD1136" s="139"/>
      <c r="AE1136" s="139"/>
      <c r="AF1136" s="139"/>
      <c r="AG1136" s="139"/>
      <c r="AH1136" s="139"/>
      <c r="AI1136" s="139"/>
      <c r="AJ1136" s="100"/>
      <c r="AK1136" s="125"/>
      <c r="AL1136" s="125"/>
      <c r="AM1136" s="139"/>
      <c r="AN1136" s="139"/>
      <c r="AO1136" s="139"/>
      <c r="AP1136" s="139"/>
      <c r="AQ1136" s="139"/>
      <c r="AR1136" s="139"/>
      <c r="AS1136" s="139"/>
      <c r="AT1136" s="139"/>
      <c r="AU1136" s="139"/>
      <c r="AV1136" s="139"/>
      <c r="AW1136" s="99"/>
      <c r="AX1136" s="125"/>
      <c r="AY1136" s="100"/>
      <c r="AZ1136" s="140"/>
      <c r="BA1136" s="141"/>
      <c r="BB1136" s="136"/>
      <c r="BC1136" s="136"/>
      <c r="BD1136" s="41">
        <v>4</v>
      </c>
      <c r="BE1136" s="52">
        <v>42</v>
      </c>
      <c r="BF1136" s="103">
        <v>4251</v>
      </c>
      <c r="BG1136" s="283"/>
    </row>
    <row r="1137" spans="1:59" s="63" customFormat="1" ht="12.75" x14ac:dyDescent="0.2">
      <c r="A1137" s="196">
        <v>4</v>
      </c>
      <c r="B1137" s="197" t="s">
        <v>422</v>
      </c>
      <c r="C1137" s="208">
        <v>42</v>
      </c>
      <c r="D1137" s="209" t="s">
        <v>518</v>
      </c>
      <c r="E1137" s="212">
        <v>4251</v>
      </c>
      <c r="F1137" s="213" t="s">
        <v>619</v>
      </c>
      <c r="G1137" s="232"/>
      <c r="H1137" s="97"/>
      <c r="I1137" s="224"/>
      <c r="J1137" s="98"/>
      <c r="K1137" s="98"/>
      <c r="L1137" s="98"/>
      <c r="M1137" s="96"/>
      <c r="N1137" s="307"/>
      <c r="O1137" s="246"/>
      <c r="P1137" s="124"/>
      <c r="Q1137" s="99"/>
      <c r="R1137" s="99"/>
      <c r="S1137" s="99"/>
      <c r="T1137" s="99"/>
      <c r="U1137" s="99"/>
      <c r="V1137" s="99"/>
      <c r="W1137" s="99"/>
      <c r="X1137" s="99"/>
      <c r="Y1137" s="100"/>
      <c r="Z1137" s="100"/>
      <c r="AA1137" s="100"/>
      <c r="AB1137" s="99"/>
      <c r="AC1137" s="99"/>
      <c r="AD1137" s="99"/>
      <c r="AE1137" s="99"/>
      <c r="AF1137" s="99"/>
      <c r="AG1137" s="99"/>
      <c r="AH1137" s="99"/>
      <c r="AI1137" s="99"/>
      <c r="AJ1137" s="100"/>
      <c r="AK1137" s="100"/>
      <c r="AL1137" s="100"/>
      <c r="AM1137" s="99"/>
      <c r="AN1137" s="99"/>
      <c r="AO1137" s="99"/>
      <c r="AP1137" s="99"/>
      <c r="AQ1137" s="99"/>
      <c r="AR1137" s="99"/>
      <c r="AS1137" s="99"/>
      <c r="AT1137" s="99"/>
      <c r="AU1137" s="99"/>
      <c r="AV1137" s="99"/>
      <c r="AW1137" s="99"/>
      <c r="AX1137" s="100"/>
      <c r="AY1137" s="100"/>
      <c r="AZ1137" s="101"/>
      <c r="BA1137" s="102"/>
      <c r="BB1137" s="95"/>
      <c r="BC1137" s="95"/>
      <c r="BD1137" s="41">
        <v>4</v>
      </c>
      <c r="BE1137" s="52">
        <v>42</v>
      </c>
      <c r="BF1137" s="103">
        <v>4251</v>
      </c>
      <c r="BG1137" s="277"/>
    </row>
    <row r="1138" spans="1:59" s="63" customFormat="1" ht="12.75" x14ac:dyDescent="0.2">
      <c r="A1138" s="196">
        <v>4</v>
      </c>
      <c r="B1138" s="197" t="s">
        <v>422</v>
      </c>
      <c r="C1138" s="208">
        <v>42</v>
      </c>
      <c r="D1138" s="209" t="s">
        <v>518</v>
      </c>
      <c r="E1138" s="212">
        <v>4251</v>
      </c>
      <c r="F1138" s="213" t="s">
        <v>619</v>
      </c>
      <c r="G1138" s="231"/>
      <c r="H1138" s="65"/>
      <c r="I1138" s="222"/>
      <c r="J1138" s="66"/>
      <c r="K1138" s="66"/>
      <c r="L1138" s="66"/>
      <c r="M1138" s="64"/>
      <c r="N1138" s="304"/>
      <c r="O1138" s="305"/>
      <c r="P1138" s="127"/>
      <c r="Q1138" s="67"/>
      <c r="R1138" s="67"/>
      <c r="S1138" s="67"/>
      <c r="T1138" s="67"/>
      <c r="U1138" s="67"/>
      <c r="V1138" s="67"/>
      <c r="W1138" s="67"/>
      <c r="X1138" s="67"/>
      <c r="Y1138" s="68"/>
      <c r="Z1138" s="68"/>
      <c r="AA1138" s="68"/>
      <c r="AB1138" s="67"/>
      <c r="AC1138" s="67"/>
      <c r="AD1138" s="67"/>
      <c r="AE1138" s="67"/>
      <c r="AF1138" s="67"/>
      <c r="AG1138" s="67"/>
      <c r="AH1138" s="67"/>
      <c r="AI1138" s="67"/>
      <c r="AJ1138" s="68"/>
      <c r="AK1138" s="68"/>
      <c r="AL1138" s="68"/>
      <c r="AM1138" s="67"/>
      <c r="AN1138" s="67"/>
      <c r="AO1138" s="67"/>
      <c r="AP1138" s="67"/>
      <c r="AQ1138" s="67"/>
      <c r="AR1138" s="67"/>
      <c r="AS1138" s="67"/>
      <c r="AT1138" s="67"/>
      <c r="AU1138" s="67"/>
      <c r="AV1138" s="67"/>
      <c r="AW1138" s="67"/>
      <c r="AX1138" s="68"/>
      <c r="AY1138" s="68"/>
      <c r="AZ1138" s="69"/>
      <c r="BA1138" s="70"/>
      <c r="BB1138" s="71"/>
      <c r="BC1138" s="95"/>
      <c r="BD1138" s="41">
        <v>4</v>
      </c>
      <c r="BE1138" s="52">
        <v>42</v>
      </c>
      <c r="BF1138" s="103">
        <v>4251</v>
      </c>
      <c r="BG1138" s="275"/>
    </row>
    <row r="1139" spans="1:59" s="63" customFormat="1" ht="12.75" x14ac:dyDescent="0.2">
      <c r="A1139" s="196">
        <v>4</v>
      </c>
      <c r="B1139" s="197" t="s">
        <v>422</v>
      </c>
      <c r="C1139" s="208">
        <v>42</v>
      </c>
      <c r="D1139" s="209" t="s">
        <v>518</v>
      </c>
      <c r="E1139" s="212">
        <v>4251</v>
      </c>
      <c r="F1139" s="213" t="s">
        <v>619</v>
      </c>
      <c r="G1139" s="231"/>
      <c r="H1139" s="72" t="s">
        <v>47</v>
      </c>
      <c r="I1139" s="223"/>
      <c r="J1139" s="73"/>
      <c r="K1139" s="73"/>
      <c r="L1139" s="73"/>
      <c r="M1139" s="74"/>
      <c r="N1139" s="247"/>
      <c r="O1139" s="306"/>
      <c r="P1139" s="105"/>
      <c r="Q1139" s="75"/>
      <c r="R1139" s="75"/>
      <c r="S1139" s="75"/>
      <c r="T1139" s="75"/>
      <c r="U1139" s="75"/>
      <c r="V1139" s="75"/>
      <c r="W1139" s="75"/>
      <c r="X1139" s="75"/>
      <c r="Y1139" s="76">
        <f>IF(ISNUMBER(VLOOKUP(Y1141,P$7:W$7,MATCH(Y1141,P$7:W$7))),VLOOKUP(Y1141,P$7:W$7,MATCH(Y1141,P$7:W$7)),IF(N1143=0,"No Data",IF(Y1141&gt;0,"&lt;100",0)))</f>
        <v>2500</v>
      </c>
      <c r="Z1139" s="77">
        <f>IF(ISNUMBER(VLOOKUP(Z1143,P$7:W$7,MATCH(Z1143,P$7:W$7))),VLOOKUP(Z1143,P$7:W$7,MATCH(Z1143,P$7:W$7)),IF(N1143=0,"No Data",IF(Z1143&gt;0,"&lt;100",0)))</f>
        <v>2500</v>
      </c>
      <c r="AA1139" s="106">
        <f>IF(ISNUMBER(Z1139),Z1139,0)</f>
        <v>2500</v>
      </c>
      <c r="AB1139" s="75"/>
      <c r="AC1139" s="75"/>
      <c r="AD1139" s="75"/>
      <c r="AE1139" s="75"/>
      <c r="AF1139" s="75"/>
      <c r="AG1139" s="75"/>
      <c r="AH1139" s="75"/>
      <c r="AI1139" s="75"/>
      <c r="AJ1139" s="76">
        <f>IF(ISNUMBER(VLOOKUP(AJ1141,AB$7:AH$7,MATCH(AJ1141,AB$7:AH$7))),VLOOKUP(AJ1141,AB$7:AH$7,MATCH(AJ1141,AB$7:AH$7)),IF(N1143=0,"No Data",IF(AJ1141&gt;0,"&lt;50",0)))</f>
        <v>0</v>
      </c>
      <c r="AK1139" s="77">
        <f>IF(ISNUMBER(VLOOKUP(AK1143,AB$7:AH$7,MATCH(AK1143,AB$7:AH$7))),VLOOKUP(AK1143,AB$7:AH$7,MATCH(AK1143,AB$7:AH$7)),IF(N1143=0,"No Data",IF(AK1143&gt;0,"&lt;50",0)))</f>
        <v>0</v>
      </c>
      <c r="AL1139" s="106">
        <f>IF(ISNUMBER(AK1139),AK1139,0)</f>
        <v>0</v>
      </c>
      <c r="AM1139" s="75"/>
      <c r="AN1139" s="75"/>
      <c r="AO1139" s="75"/>
      <c r="AP1139" s="75"/>
      <c r="AQ1139" s="75"/>
      <c r="AR1139" s="75"/>
      <c r="AS1139" s="75"/>
      <c r="AT1139" s="75"/>
      <c r="AU1139" s="75"/>
      <c r="AV1139" s="75"/>
      <c r="AW1139" s="76">
        <f>IF(ISNUMBER(VLOOKUP(AW1141,AM$7:AU$7,MATCH(AW1141,AM$7:AU$7))),VLOOKUP(AW1141,AM$7:AU$7,MATCH(AW1141,AM$7:AU$7)),IF(N1143=0,"No Data",IF(AW1141&gt;0,"&lt;10",0)))</f>
        <v>250</v>
      </c>
      <c r="AX1139" s="77">
        <f>IF(ISNUMBER(VLOOKUP(AX1143,AM$7:AU$7,MATCH(AX1143,AM$7:AU$7))),VLOOKUP(AX1143,AM$7:AU$7,MATCH(AX1143,AM$7:AU$7)),IF(N1143=0,"No Data",IF(AX1143&gt;0,"&lt;10",0)))</f>
        <v>250</v>
      </c>
      <c r="AY1139" s="106">
        <f>IF(ISNUMBER(AX1139),AX1139,0)</f>
        <v>250</v>
      </c>
      <c r="AZ1139" s="79"/>
      <c r="BA1139" s="80"/>
      <c r="BB1139" s="71"/>
      <c r="BC1139" s="95"/>
      <c r="BD1139" s="41">
        <v>4</v>
      </c>
      <c r="BE1139" s="52">
        <v>42</v>
      </c>
      <c r="BF1139" s="103">
        <v>4251</v>
      </c>
      <c r="BG1139" s="276" t="s">
        <v>47</v>
      </c>
    </row>
    <row r="1140" spans="1:59" s="63" customFormat="1" ht="12.75" x14ac:dyDescent="0.2">
      <c r="A1140" s="196">
        <v>4</v>
      </c>
      <c r="B1140" s="197" t="s">
        <v>422</v>
      </c>
      <c r="C1140" s="208">
        <v>42</v>
      </c>
      <c r="D1140" s="209" t="s">
        <v>518</v>
      </c>
      <c r="E1140" s="212">
        <v>4251</v>
      </c>
      <c r="F1140" s="213" t="s">
        <v>619</v>
      </c>
      <c r="G1140" s="231"/>
      <c r="H1140" s="81" t="s">
        <v>48</v>
      </c>
      <c r="I1140" s="223"/>
      <c r="J1140" s="73"/>
      <c r="K1140" s="73"/>
      <c r="L1140" s="73"/>
      <c r="M1140" s="74"/>
      <c r="N1140" s="247"/>
      <c r="O1140" s="306"/>
      <c r="P1140" s="105"/>
      <c r="Q1140" s="75"/>
      <c r="R1140" s="75"/>
      <c r="S1140" s="75"/>
      <c r="T1140" s="75"/>
      <c r="U1140" s="75"/>
      <c r="V1140" s="75"/>
      <c r="W1140" s="75"/>
      <c r="X1140" s="75"/>
      <c r="Y1140" s="82">
        <f>MIN(X1144:X1147)</f>
        <v>0</v>
      </c>
      <c r="Z1140" s="83"/>
      <c r="AA1140" s="83"/>
      <c r="AB1140" s="75"/>
      <c r="AC1140" s="75"/>
      <c r="AD1140" s="75"/>
      <c r="AE1140" s="75"/>
      <c r="AF1140" s="75"/>
      <c r="AG1140" s="75"/>
      <c r="AH1140" s="75"/>
      <c r="AI1140" s="75"/>
      <c r="AJ1140" s="82">
        <f>MIN(AI1144:AI1147)</f>
        <v>0</v>
      </c>
      <c r="AK1140" s="83"/>
      <c r="AL1140" s="83"/>
      <c r="AM1140" s="75"/>
      <c r="AN1140" s="75"/>
      <c r="AO1140" s="75"/>
      <c r="AP1140" s="75"/>
      <c r="AQ1140" s="75"/>
      <c r="AR1140" s="75"/>
      <c r="AS1140" s="75"/>
      <c r="AT1140" s="75"/>
      <c r="AU1140" s="75"/>
      <c r="AV1140" s="75"/>
      <c r="AW1140" s="82">
        <f>MIN(AV1144:AV1147)</f>
        <v>50</v>
      </c>
      <c r="AX1140" s="83"/>
      <c r="AY1140" s="83"/>
      <c r="AZ1140" s="79"/>
      <c r="BA1140" s="80"/>
      <c r="BB1140" s="71"/>
      <c r="BC1140" s="95"/>
      <c r="BD1140" s="41">
        <v>4</v>
      </c>
      <c r="BE1140" s="52">
        <v>42</v>
      </c>
      <c r="BF1140" s="103">
        <v>4251</v>
      </c>
      <c r="BG1140" s="278" t="s">
        <v>48</v>
      </c>
    </row>
    <row r="1141" spans="1:59" s="63" customFormat="1" ht="12.75" x14ac:dyDescent="0.2">
      <c r="A1141" s="196">
        <v>4</v>
      </c>
      <c r="B1141" s="197" t="s">
        <v>422</v>
      </c>
      <c r="C1141" s="208">
        <v>42</v>
      </c>
      <c r="D1141" s="209" t="s">
        <v>518</v>
      </c>
      <c r="E1141" s="212">
        <v>4251</v>
      </c>
      <c r="F1141" s="213" t="s">
        <v>619</v>
      </c>
      <c r="G1141" s="231"/>
      <c r="H1141" s="81" t="s">
        <v>49</v>
      </c>
      <c r="I1141" s="223"/>
      <c r="J1141" s="73"/>
      <c r="K1141" s="73"/>
      <c r="L1141" s="73"/>
      <c r="M1141" s="74"/>
      <c r="N1141" s="247"/>
      <c r="O1141" s="306"/>
      <c r="P1141" s="105"/>
      <c r="Q1141" s="75"/>
      <c r="R1141" s="75"/>
      <c r="S1141" s="75"/>
      <c r="T1141" s="75"/>
      <c r="U1141" s="75"/>
      <c r="V1141" s="75"/>
      <c r="W1141" s="75"/>
      <c r="X1141" s="75"/>
      <c r="Y1141" s="84">
        <f>IF(ISNUMBER(AVERAGE(X1144:X1147)),AVERAGE(X1144:X1147),0)</f>
        <v>3333.3333333333335</v>
      </c>
      <c r="Z1141" s="83"/>
      <c r="AA1141" s="83"/>
      <c r="AB1141" s="75"/>
      <c r="AC1141" s="75"/>
      <c r="AD1141" s="75"/>
      <c r="AE1141" s="75"/>
      <c r="AF1141" s="75"/>
      <c r="AG1141" s="75"/>
      <c r="AH1141" s="75"/>
      <c r="AI1141" s="75"/>
      <c r="AJ1141" s="84">
        <f>IF(ISNUMBER(AVERAGE(AI1144:AI1147)),AVERAGE(AI1144:AI1147),0)</f>
        <v>0</v>
      </c>
      <c r="AK1141" s="83"/>
      <c r="AL1141" s="83"/>
      <c r="AM1141" s="75"/>
      <c r="AN1141" s="75"/>
      <c r="AO1141" s="75"/>
      <c r="AP1141" s="75"/>
      <c r="AQ1141" s="75"/>
      <c r="AR1141" s="75"/>
      <c r="AS1141" s="75"/>
      <c r="AT1141" s="75"/>
      <c r="AU1141" s="75"/>
      <c r="AV1141" s="75"/>
      <c r="AW1141" s="84">
        <f>IF(ISNUMBER(AVERAGE(AV1144:AV1147)),AVERAGE(AV1144:AV1147),0)</f>
        <v>383.33333333333331</v>
      </c>
      <c r="AX1141" s="83"/>
      <c r="AY1141" s="83"/>
      <c r="AZ1141" s="79"/>
      <c r="BA1141" s="80"/>
      <c r="BB1141" s="71"/>
      <c r="BC1141" s="95"/>
      <c r="BD1141" s="41">
        <v>4</v>
      </c>
      <c r="BE1141" s="52">
        <v>42</v>
      </c>
      <c r="BF1141" s="103">
        <v>4251</v>
      </c>
      <c r="BG1141" s="278" t="s">
        <v>49</v>
      </c>
    </row>
    <row r="1142" spans="1:59" s="63" customFormat="1" ht="12.75" x14ac:dyDescent="0.2">
      <c r="A1142" s="196">
        <v>4</v>
      </c>
      <c r="B1142" s="197" t="s">
        <v>422</v>
      </c>
      <c r="C1142" s="208">
        <v>42</v>
      </c>
      <c r="D1142" s="209" t="s">
        <v>518</v>
      </c>
      <c r="E1142" s="212">
        <v>4251</v>
      </c>
      <c r="F1142" s="213" t="s">
        <v>619</v>
      </c>
      <c r="G1142" s="231"/>
      <c r="H1142" s="81" t="s">
        <v>50</v>
      </c>
      <c r="I1142" s="223"/>
      <c r="J1142" s="73"/>
      <c r="K1142" s="73"/>
      <c r="L1142" s="73"/>
      <c r="M1142" s="74"/>
      <c r="N1142" s="247"/>
      <c r="O1142" s="306"/>
      <c r="P1142" s="105"/>
      <c r="Q1142" s="75"/>
      <c r="R1142" s="75"/>
      <c r="S1142" s="75"/>
      <c r="T1142" s="75"/>
      <c r="U1142" s="75"/>
      <c r="V1142" s="75"/>
      <c r="W1142" s="75"/>
      <c r="X1142" s="75"/>
      <c r="Y1142" s="84">
        <f>MAX(X1144:X1147)</f>
        <v>10000</v>
      </c>
      <c r="Z1142" s="83"/>
      <c r="AA1142" s="83"/>
      <c r="AB1142" s="75"/>
      <c r="AC1142" s="75"/>
      <c r="AD1142" s="75"/>
      <c r="AE1142" s="75"/>
      <c r="AF1142" s="75"/>
      <c r="AG1142" s="75"/>
      <c r="AH1142" s="75"/>
      <c r="AI1142" s="75"/>
      <c r="AJ1142" s="84">
        <f>MAX(AI1144:AI1147)</f>
        <v>0</v>
      </c>
      <c r="AK1142" s="83"/>
      <c r="AL1142" s="83"/>
      <c r="AM1142" s="75"/>
      <c r="AN1142" s="75"/>
      <c r="AO1142" s="75"/>
      <c r="AP1142" s="75"/>
      <c r="AQ1142" s="75"/>
      <c r="AR1142" s="75"/>
      <c r="AS1142" s="75"/>
      <c r="AT1142" s="75"/>
      <c r="AU1142" s="75"/>
      <c r="AV1142" s="75"/>
      <c r="AW1142" s="84">
        <f>MAX(AV1144:AV1147)</f>
        <v>1000</v>
      </c>
      <c r="AX1142" s="83"/>
      <c r="AY1142" s="83"/>
      <c r="AZ1142" s="79"/>
      <c r="BA1142" s="80"/>
      <c r="BB1142" s="71"/>
      <c r="BC1142" s="95"/>
      <c r="BD1142" s="41">
        <v>4</v>
      </c>
      <c r="BE1142" s="52">
        <v>42</v>
      </c>
      <c r="BF1142" s="103">
        <v>4251</v>
      </c>
      <c r="BG1142" s="278" t="s">
        <v>50</v>
      </c>
    </row>
    <row r="1143" spans="1:59" s="63" customFormat="1" ht="12.75" x14ac:dyDescent="0.2">
      <c r="A1143" s="196">
        <v>4</v>
      </c>
      <c r="B1143" s="197" t="s">
        <v>422</v>
      </c>
      <c r="C1143" s="208">
        <v>42</v>
      </c>
      <c r="D1143" s="209" t="s">
        <v>518</v>
      </c>
      <c r="E1143" s="212">
        <v>4251</v>
      </c>
      <c r="F1143" s="213" t="s">
        <v>619</v>
      </c>
      <c r="G1143" s="231"/>
      <c r="H1143" s="85" t="s">
        <v>51</v>
      </c>
      <c r="I1143" s="223"/>
      <c r="J1143" s="73"/>
      <c r="K1143" s="73"/>
      <c r="L1143" s="73"/>
      <c r="M1143" s="74"/>
      <c r="N1143" s="320">
        <f>SUM(N1144:N1147)</f>
        <v>3</v>
      </c>
      <c r="O1143" s="293">
        <f>SUM(O1144:O1147)</f>
        <v>1</v>
      </c>
      <c r="P1143" s="292"/>
      <c r="Q1143" s="87"/>
      <c r="R1143" s="87"/>
      <c r="S1143" s="87"/>
      <c r="T1143" s="87"/>
      <c r="U1143" s="87"/>
      <c r="V1143" s="87"/>
      <c r="W1143" s="87"/>
      <c r="X1143" s="87"/>
      <c r="Y1143" s="88"/>
      <c r="Z1143" s="119">
        <f>SUM(Z1144:Z1147)</f>
        <v>3333.333333333333</v>
      </c>
      <c r="AA1143" s="88"/>
      <c r="AB1143" s="87"/>
      <c r="AC1143" s="87"/>
      <c r="AD1143" s="87"/>
      <c r="AE1143" s="87"/>
      <c r="AF1143" s="87"/>
      <c r="AG1143" s="87"/>
      <c r="AH1143" s="87"/>
      <c r="AI1143" s="87"/>
      <c r="AJ1143" s="88"/>
      <c r="AK1143" s="119">
        <f>SUM(AK1144:AK1147)</f>
        <v>0</v>
      </c>
      <c r="AL1143" s="88"/>
      <c r="AM1143" s="87"/>
      <c r="AN1143" s="87"/>
      <c r="AO1143" s="87"/>
      <c r="AP1143" s="87"/>
      <c r="AQ1143" s="87"/>
      <c r="AR1143" s="87"/>
      <c r="AS1143" s="87"/>
      <c r="AT1143" s="87"/>
      <c r="AU1143" s="87"/>
      <c r="AV1143" s="87"/>
      <c r="AW1143" s="112"/>
      <c r="AX1143" s="119">
        <f>SUM(AX1144:AX1147)</f>
        <v>383.33333333333331</v>
      </c>
      <c r="AY1143" s="88"/>
      <c r="AZ1143" s="79"/>
      <c r="BA1143" s="80"/>
      <c r="BB1143" s="71"/>
      <c r="BC1143" s="95"/>
      <c r="BD1143" s="41">
        <v>4</v>
      </c>
      <c r="BE1143" s="52">
        <v>42</v>
      </c>
      <c r="BF1143" s="103">
        <v>4251</v>
      </c>
      <c r="BG1143" s="279" t="s">
        <v>51</v>
      </c>
    </row>
    <row r="1144" spans="1:59" s="63" customFormat="1" ht="12.75" x14ac:dyDescent="0.2">
      <c r="A1144" s="196">
        <v>4</v>
      </c>
      <c r="B1144" s="197" t="s">
        <v>422</v>
      </c>
      <c r="C1144" s="208">
        <v>42</v>
      </c>
      <c r="D1144" s="209" t="s">
        <v>518</v>
      </c>
      <c r="E1144" s="212">
        <v>4251</v>
      </c>
      <c r="F1144" s="213" t="s">
        <v>619</v>
      </c>
      <c r="G1144" s="231"/>
      <c r="H1144" s="89" t="s">
        <v>52</v>
      </c>
      <c r="I1144" s="90" t="s">
        <v>538</v>
      </c>
      <c r="J1144" s="90"/>
      <c r="K1144" s="90" t="s">
        <v>64</v>
      </c>
      <c r="L1144" s="90" t="s">
        <v>119</v>
      </c>
      <c r="M1144" s="91"/>
      <c r="N1144" s="312">
        <v>1</v>
      </c>
      <c r="O1144" s="313">
        <f>N1144/N$1143</f>
        <v>0.33333333333333331</v>
      </c>
      <c r="P1144" s="104"/>
      <c r="Q1144" s="92"/>
      <c r="R1144" s="92"/>
      <c r="S1144" s="92"/>
      <c r="T1144" s="92"/>
      <c r="U1144" s="92"/>
      <c r="V1144" s="92"/>
      <c r="W1144" s="92"/>
      <c r="X1144" s="109">
        <f>P1144*P$7+Q1144*Q$7+R1144*R$7+S1144*S$7+T1144*T$7+U1144*U$7+V1144*V$7+W1144*W$7</f>
        <v>0</v>
      </c>
      <c r="Y1144" s="83"/>
      <c r="Z1144" s="110">
        <f>X1144*$O1144</f>
        <v>0</v>
      </c>
      <c r="AA1144" s="111"/>
      <c r="AB1144" s="92"/>
      <c r="AC1144" s="92"/>
      <c r="AD1144" s="92"/>
      <c r="AE1144" s="92"/>
      <c r="AF1144" s="92"/>
      <c r="AG1144" s="92"/>
      <c r="AH1144" s="92"/>
      <c r="AI1144" s="109">
        <f>AB1144*AB$7+AC1144*AC$7+AD1144*AD$7+AE1144*AE$7+AF1144*AF$7+AG1144*AG$7+AH1144*AH$7</f>
        <v>0</v>
      </c>
      <c r="AJ1144" s="83"/>
      <c r="AK1144" s="110">
        <f>AI1144*$O1144</f>
        <v>0</v>
      </c>
      <c r="AL1144" s="111"/>
      <c r="AM1144" s="92"/>
      <c r="AN1144" s="92"/>
      <c r="AO1144" s="92">
        <v>1</v>
      </c>
      <c r="AP1144" s="92"/>
      <c r="AQ1144" s="92"/>
      <c r="AR1144" s="92"/>
      <c r="AS1144" s="92"/>
      <c r="AT1144" s="92"/>
      <c r="AU1144" s="92"/>
      <c r="AV1144" s="109">
        <f>AM1144*AM$7+AN1144*AN$7+AO1144*AO$7+AP1144*AP$7+AQ1144*AQ$7+AR1144*AR$7+AS1144*AS$7+AT1144*AT$7+AU1144*AU$7</f>
        <v>50</v>
      </c>
      <c r="AW1144" s="75"/>
      <c r="AX1144" s="110">
        <f>AV1144*$O1144</f>
        <v>16.666666666666664</v>
      </c>
      <c r="AY1144" s="111"/>
      <c r="AZ1144" s="93"/>
      <c r="BA1144" s="94" t="s">
        <v>105</v>
      </c>
      <c r="BB1144" s="71"/>
      <c r="BC1144" s="95"/>
      <c r="BD1144" s="41">
        <v>4</v>
      </c>
      <c r="BE1144" s="52">
        <v>42</v>
      </c>
      <c r="BF1144" s="103">
        <v>4251</v>
      </c>
      <c r="BG1144" s="280" t="s">
        <v>52</v>
      </c>
    </row>
    <row r="1145" spans="1:59" s="63" customFormat="1" ht="12.75" x14ac:dyDescent="0.2">
      <c r="A1145" s="196">
        <v>4</v>
      </c>
      <c r="B1145" s="197" t="s">
        <v>422</v>
      </c>
      <c r="C1145" s="208">
        <v>42</v>
      </c>
      <c r="D1145" s="209" t="s">
        <v>518</v>
      </c>
      <c r="E1145" s="212">
        <v>4251</v>
      </c>
      <c r="F1145" s="213" t="s">
        <v>619</v>
      </c>
      <c r="G1145" s="231"/>
      <c r="H1145" s="89"/>
      <c r="I1145" s="90" t="s">
        <v>540</v>
      </c>
      <c r="J1145" s="90" t="s">
        <v>585</v>
      </c>
      <c r="K1145" s="90" t="s">
        <v>126</v>
      </c>
      <c r="L1145" s="90"/>
      <c r="M1145" s="91"/>
      <c r="N1145" s="312">
        <v>1</v>
      </c>
      <c r="O1145" s="313">
        <f>N1145/N$1143</f>
        <v>0.33333333333333331</v>
      </c>
      <c r="P1145" s="104"/>
      <c r="Q1145" s="92"/>
      <c r="R1145" s="92"/>
      <c r="S1145" s="92"/>
      <c r="T1145" s="92"/>
      <c r="U1145" s="92"/>
      <c r="V1145" s="92">
        <v>1</v>
      </c>
      <c r="W1145" s="92"/>
      <c r="X1145" s="109">
        <f>P1145*P$7+Q1145*Q$7+R1145*R$7+S1145*S$7+T1145*T$7+U1145*U$7+V1145*V$7+W1145*W$7</f>
        <v>10000</v>
      </c>
      <c r="Y1145" s="83"/>
      <c r="Z1145" s="110">
        <f>X1145*$O1145</f>
        <v>3333.333333333333</v>
      </c>
      <c r="AA1145" s="111"/>
      <c r="AB1145" s="92"/>
      <c r="AC1145" s="92"/>
      <c r="AD1145" s="92"/>
      <c r="AE1145" s="92"/>
      <c r="AF1145" s="92"/>
      <c r="AG1145" s="92"/>
      <c r="AH1145" s="92"/>
      <c r="AI1145" s="109">
        <f>AB1145*AB$7+AC1145*AC$7+AD1145*AD$7+AE1145*AE$7+AF1145*AF$7+AG1145*AG$7+AH1145*AH$7</f>
        <v>0</v>
      </c>
      <c r="AJ1145" s="83"/>
      <c r="AK1145" s="110">
        <f>AI1145*$O1145</f>
        <v>0</v>
      </c>
      <c r="AL1145" s="111"/>
      <c r="AM1145" s="92"/>
      <c r="AN1145" s="92"/>
      <c r="AO1145" s="92"/>
      <c r="AP1145" s="92">
        <v>1</v>
      </c>
      <c r="AQ1145" s="92"/>
      <c r="AR1145" s="92"/>
      <c r="AS1145" s="92"/>
      <c r="AT1145" s="92"/>
      <c r="AU1145" s="92"/>
      <c r="AV1145" s="109">
        <f>AM1145*AM$7+AN1145*AN$7+AO1145*AO$7+AP1145*AP$7+AQ1145*AQ$7+AR1145*AR$7+AS1145*AS$7+AT1145*AT$7+AU1145*AU$7</f>
        <v>100</v>
      </c>
      <c r="AW1145" s="75"/>
      <c r="AX1145" s="110">
        <f>AV1145*$O1145</f>
        <v>33.333333333333329</v>
      </c>
      <c r="AY1145" s="111"/>
      <c r="AZ1145" s="93"/>
      <c r="BA1145" s="94" t="s">
        <v>105</v>
      </c>
      <c r="BB1145" s="71"/>
      <c r="BC1145" s="95"/>
      <c r="BD1145" s="41">
        <v>4</v>
      </c>
      <c r="BE1145" s="52">
        <v>42</v>
      </c>
      <c r="BF1145" s="103">
        <v>4251</v>
      </c>
      <c r="BG1145" s="280" t="s">
        <v>52</v>
      </c>
    </row>
    <row r="1146" spans="1:59" s="63" customFormat="1" ht="12.75" x14ac:dyDescent="0.2">
      <c r="A1146" s="196">
        <v>4</v>
      </c>
      <c r="B1146" s="197" t="s">
        <v>422</v>
      </c>
      <c r="C1146" s="208">
        <v>42</v>
      </c>
      <c r="D1146" s="209" t="s">
        <v>518</v>
      </c>
      <c r="E1146" s="212">
        <v>4251</v>
      </c>
      <c r="F1146" s="213" t="s">
        <v>619</v>
      </c>
      <c r="G1146" s="231"/>
      <c r="H1146" s="89"/>
      <c r="I1146" s="90" t="s">
        <v>520</v>
      </c>
      <c r="J1146" s="90"/>
      <c r="K1146" s="90" t="s">
        <v>64</v>
      </c>
      <c r="L1146" s="90" t="s">
        <v>522</v>
      </c>
      <c r="M1146" s="91"/>
      <c r="N1146" s="312">
        <v>1</v>
      </c>
      <c r="O1146" s="313">
        <f>N1146/N$1143</f>
        <v>0.33333333333333331</v>
      </c>
      <c r="P1146" s="104"/>
      <c r="Q1146" s="92"/>
      <c r="R1146" s="92"/>
      <c r="S1146" s="92"/>
      <c r="T1146" s="92"/>
      <c r="U1146" s="92"/>
      <c r="V1146" s="92"/>
      <c r="W1146" s="92"/>
      <c r="X1146" s="109">
        <f>P1146*P$7+Q1146*Q$7+R1146*R$7+S1146*S$7+T1146*T$7+U1146*U$7+V1146*V$7+W1146*W$7</f>
        <v>0</v>
      </c>
      <c r="Y1146" s="83"/>
      <c r="Z1146" s="110">
        <f>X1146*$O1146</f>
        <v>0</v>
      </c>
      <c r="AA1146" s="111"/>
      <c r="AB1146" s="92"/>
      <c r="AC1146" s="92"/>
      <c r="AD1146" s="92"/>
      <c r="AE1146" s="92"/>
      <c r="AF1146" s="92"/>
      <c r="AG1146" s="92"/>
      <c r="AH1146" s="92"/>
      <c r="AI1146" s="109">
        <f>AB1146*AB$7+AC1146*AC$7+AD1146*AD$7+AE1146*AE$7+AF1146*AF$7+AG1146*AG$7+AH1146*AH$7</f>
        <v>0</v>
      </c>
      <c r="AJ1146" s="83"/>
      <c r="AK1146" s="110">
        <f>AI1146*$O1146</f>
        <v>0</v>
      </c>
      <c r="AL1146" s="111"/>
      <c r="AM1146" s="92"/>
      <c r="AN1146" s="92"/>
      <c r="AO1146" s="92"/>
      <c r="AP1146" s="92"/>
      <c r="AQ1146" s="92"/>
      <c r="AR1146" s="92"/>
      <c r="AS1146" s="92">
        <v>1</v>
      </c>
      <c r="AT1146" s="92"/>
      <c r="AU1146" s="92"/>
      <c r="AV1146" s="109">
        <f>AM1146*AM$7+AN1146*AN$7+AO1146*AO$7+AP1146*AP$7+AQ1146*AQ$7+AR1146*AR$7+AS1146*AS$7+AT1146*AT$7+AU1146*AU$7</f>
        <v>1000</v>
      </c>
      <c r="AW1146" s="75"/>
      <c r="AX1146" s="110">
        <f>AV1146*$O1146</f>
        <v>333.33333333333331</v>
      </c>
      <c r="AY1146" s="111"/>
      <c r="AZ1146" s="93"/>
      <c r="BA1146" s="94" t="s">
        <v>131</v>
      </c>
      <c r="BB1146" s="71"/>
      <c r="BC1146" s="95"/>
      <c r="BD1146" s="41">
        <v>4</v>
      </c>
      <c r="BE1146" s="52">
        <v>42</v>
      </c>
      <c r="BF1146" s="103">
        <v>4251</v>
      </c>
      <c r="BG1146" s="280" t="s">
        <v>52</v>
      </c>
    </row>
    <row r="1147" spans="1:59" s="63" customFormat="1" ht="12.75" x14ac:dyDescent="0.2">
      <c r="A1147" s="196">
        <v>4</v>
      </c>
      <c r="B1147" s="197" t="s">
        <v>422</v>
      </c>
      <c r="C1147" s="208">
        <v>42</v>
      </c>
      <c r="D1147" s="209" t="s">
        <v>518</v>
      </c>
      <c r="E1147" s="212">
        <v>4251</v>
      </c>
      <c r="F1147" s="213" t="s">
        <v>619</v>
      </c>
      <c r="G1147" s="231"/>
      <c r="H1147" s="89"/>
      <c r="I1147" s="219"/>
      <c r="J1147" s="90" t="s">
        <v>620</v>
      </c>
      <c r="K1147" s="90"/>
      <c r="L1147" s="90"/>
      <c r="M1147" s="91"/>
      <c r="N1147" s="247"/>
      <c r="O1147" s="306"/>
      <c r="P1147" s="104"/>
      <c r="Q1147" s="92"/>
      <c r="R1147" s="92"/>
      <c r="S1147" s="92"/>
      <c r="T1147" s="92"/>
      <c r="U1147" s="92"/>
      <c r="V1147" s="92"/>
      <c r="W1147" s="92"/>
      <c r="X1147" s="75"/>
      <c r="Y1147" s="83"/>
      <c r="Z1147" s="83"/>
      <c r="AA1147" s="83"/>
      <c r="AB1147" s="92"/>
      <c r="AC1147" s="92"/>
      <c r="AD1147" s="92"/>
      <c r="AE1147" s="92"/>
      <c r="AF1147" s="92"/>
      <c r="AG1147" s="92"/>
      <c r="AH1147" s="92"/>
      <c r="AI1147" s="75"/>
      <c r="AJ1147" s="83"/>
      <c r="AK1147" s="83"/>
      <c r="AL1147" s="83"/>
      <c r="AM1147" s="92"/>
      <c r="AN1147" s="92"/>
      <c r="AO1147" s="92"/>
      <c r="AP1147" s="92"/>
      <c r="AQ1147" s="92"/>
      <c r="AR1147" s="92"/>
      <c r="AS1147" s="92"/>
      <c r="AT1147" s="92"/>
      <c r="AU1147" s="92"/>
      <c r="AV1147" s="75"/>
      <c r="AW1147" s="75"/>
      <c r="AX1147" s="83"/>
      <c r="AY1147" s="83"/>
      <c r="AZ1147" s="93"/>
      <c r="BA1147" s="94"/>
      <c r="BB1147" s="71"/>
      <c r="BC1147" s="95"/>
      <c r="BD1147" s="41">
        <v>4</v>
      </c>
      <c r="BE1147" s="52">
        <v>42</v>
      </c>
      <c r="BF1147" s="103">
        <v>4251</v>
      </c>
      <c r="BG1147" s="280" t="s">
        <v>52</v>
      </c>
    </row>
    <row r="1148" spans="1:59" s="63" customFormat="1" ht="12.75" x14ac:dyDescent="0.2">
      <c r="A1148" s="196">
        <v>4</v>
      </c>
      <c r="B1148" s="197" t="s">
        <v>422</v>
      </c>
      <c r="C1148" s="208">
        <v>42</v>
      </c>
      <c r="D1148" s="209" t="s">
        <v>518</v>
      </c>
      <c r="E1148" s="212">
        <v>4251</v>
      </c>
      <c r="F1148" s="213" t="s">
        <v>619</v>
      </c>
      <c r="G1148" s="231"/>
      <c r="H1148" s="65"/>
      <c r="I1148" s="222"/>
      <c r="J1148" s="66"/>
      <c r="K1148" s="66"/>
      <c r="L1148" s="66"/>
      <c r="M1148" s="64"/>
      <c r="N1148" s="304"/>
      <c r="O1148" s="305"/>
      <c r="P1148" s="127"/>
      <c r="Q1148" s="67"/>
      <c r="R1148" s="67"/>
      <c r="S1148" s="67"/>
      <c r="T1148" s="67"/>
      <c r="U1148" s="67"/>
      <c r="V1148" s="67"/>
      <c r="W1148" s="67"/>
      <c r="X1148" s="67"/>
      <c r="Y1148" s="68"/>
      <c r="Z1148" s="68"/>
      <c r="AA1148" s="68"/>
      <c r="AB1148" s="67"/>
      <c r="AC1148" s="67"/>
      <c r="AD1148" s="67"/>
      <c r="AE1148" s="67"/>
      <c r="AF1148" s="67"/>
      <c r="AG1148" s="67"/>
      <c r="AH1148" s="67"/>
      <c r="AI1148" s="67"/>
      <c r="AJ1148" s="68"/>
      <c r="AK1148" s="68"/>
      <c r="AL1148" s="68"/>
      <c r="AM1148" s="67"/>
      <c r="AN1148" s="67"/>
      <c r="AO1148" s="67"/>
      <c r="AP1148" s="67"/>
      <c r="AQ1148" s="67"/>
      <c r="AR1148" s="67"/>
      <c r="AS1148" s="67"/>
      <c r="AT1148" s="67"/>
      <c r="AU1148" s="67"/>
      <c r="AV1148" s="67"/>
      <c r="AW1148" s="67"/>
      <c r="AX1148" s="68"/>
      <c r="AY1148" s="68"/>
      <c r="AZ1148" s="69"/>
      <c r="BA1148" s="70"/>
      <c r="BB1148" s="71"/>
      <c r="BC1148" s="95"/>
      <c r="BD1148" s="41">
        <v>4</v>
      </c>
      <c r="BE1148" s="52">
        <v>42</v>
      </c>
      <c r="BF1148" s="103">
        <v>4251</v>
      </c>
      <c r="BG1148" s="275"/>
    </row>
    <row r="1149" spans="1:59" s="63" customFormat="1" ht="12.75" x14ac:dyDescent="0.2">
      <c r="A1149" s="196">
        <v>4</v>
      </c>
      <c r="B1149" s="197" t="s">
        <v>422</v>
      </c>
      <c r="C1149" s="208">
        <v>42</v>
      </c>
      <c r="D1149" s="209" t="s">
        <v>518</v>
      </c>
      <c r="E1149" s="212">
        <v>4251</v>
      </c>
      <c r="F1149" s="213" t="s">
        <v>619</v>
      </c>
      <c r="G1149" s="232"/>
      <c r="H1149" s="97"/>
      <c r="I1149" s="224"/>
      <c r="J1149" s="98"/>
      <c r="K1149" s="98"/>
      <c r="L1149" s="98"/>
      <c r="M1149" s="96"/>
      <c r="N1149" s="307"/>
      <c r="O1149" s="246"/>
      <c r="P1149" s="124"/>
      <c r="Q1149" s="99"/>
      <c r="R1149" s="99"/>
      <c r="S1149" s="99"/>
      <c r="T1149" s="99"/>
      <c r="U1149" s="99"/>
      <c r="V1149" s="99"/>
      <c r="W1149" s="99"/>
      <c r="X1149" s="99"/>
      <c r="Y1149" s="100"/>
      <c r="Z1149" s="100"/>
      <c r="AA1149" s="100"/>
      <c r="AB1149" s="99"/>
      <c r="AC1149" s="99"/>
      <c r="AD1149" s="99"/>
      <c r="AE1149" s="99"/>
      <c r="AF1149" s="99"/>
      <c r="AG1149" s="99"/>
      <c r="AH1149" s="99"/>
      <c r="AI1149" s="99"/>
      <c r="AJ1149" s="100"/>
      <c r="AK1149" s="100"/>
      <c r="AL1149" s="100"/>
      <c r="AM1149" s="99"/>
      <c r="AN1149" s="99"/>
      <c r="AO1149" s="99"/>
      <c r="AP1149" s="99"/>
      <c r="AQ1149" s="99"/>
      <c r="AR1149" s="99"/>
      <c r="AS1149" s="99"/>
      <c r="AT1149" s="99"/>
      <c r="AU1149" s="99"/>
      <c r="AV1149" s="99"/>
      <c r="AW1149" s="99"/>
      <c r="AX1149" s="100"/>
      <c r="AY1149" s="100"/>
      <c r="AZ1149" s="101"/>
      <c r="BA1149" s="102"/>
      <c r="BB1149" s="95"/>
      <c r="BC1149" s="95"/>
      <c r="BD1149" s="41">
        <v>4</v>
      </c>
      <c r="BE1149" s="52">
        <v>42</v>
      </c>
      <c r="BF1149" s="103">
        <v>4251</v>
      </c>
      <c r="BG1149" s="277"/>
    </row>
    <row r="1150" spans="1:59" x14ac:dyDescent="0.25">
      <c r="A1150" s="196">
        <v>4</v>
      </c>
      <c r="B1150" s="197" t="s">
        <v>422</v>
      </c>
      <c r="C1150" s="208">
        <v>42</v>
      </c>
      <c r="D1150" s="209" t="s">
        <v>518</v>
      </c>
      <c r="E1150" s="210">
        <v>4252</v>
      </c>
      <c r="F1150" s="211" t="s">
        <v>621</v>
      </c>
      <c r="G1150" s="235"/>
      <c r="H1150" s="145"/>
      <c r="I1150" s="221"/>
      <c r="J1150" s="57"/>
      <c r="K1150" s="57"/>
      <c r="L1150" s="57"/>
      <c r="M1150" s="144"/>
      <c r="N1150" s="324"/>
      <c r="O1150" s="325"/>
      <c r="P1150" s="146"/>
      <c r="Q1150" s="146"/>
      <c r="R1150" s="146"/>
      <c r="S1150" s="146"/>
      <c r="T1150" s="146"/>
      <c r="U1150" s="146"/>
      <c r="V1150" s="146"/>
      <c r="W1150" s="146"/>
      <c r="X1150" s="146"/>
      <c r="Y1150" s="59"/>
      <c r="Z1150" s="123"/>
      <c r="AA1150" s="123"/>
      <c r="AB1150" s="146"/>
      <c r="AC1150" s="146"/>
      <c r="AD1150" s="146"/>
      <c r="AE1150" s="146"/>
      <c r="AF1150" s="146"/>
      <c r="AG1150" s="146"/>
      <c r="AH1150" s="146"/>
      <c r="AI1150" s="146"/>
      <c r="AJ1150" s="59"/>
      <c r="AK1150" s="123"/>
      <c r="AL1150" s="123"/>
      <c r="AM1150" s="146"/>
      <c r="AN1150" s="146"/>
      <c r="AO1150" s="146"/>
      <c r="AP1150" s="146"/>
      <c r="AQ1150" s="146"/>
      <c r="AR1150" s="146"/>
      <c r="AS1150" s="146"/>
      <c r="AT1150" s="146"/>
      <c r="AU1150" s="146"/>
      <c r="AV1150" s="146"/>
      <c r="AW1150" s="58"/>
      <c r="AX1150" s="123"/>
      <c r="AY1150" s="59"/>
      <c r="AZ1150" s="147"/>
      <c r="BA1150" s="148"/>
      <c r="BB1150" s="143"/>
      <c r="BC1150" s="143"/>
      <c r="BD1150" s="41">
        <v>4</v>
      </c>
      <c r="BE1150" s="52">
        <v>42</v>
      </c>
      <c r="BF1150" s="62">
        <v>4252</v>
      </c>
      <c r="BG1150" s="284"/>
    </row>
    <row r="1151" spans="1:59" s="63" customFormat="1" ht="12.75" x14ac:dyDescent="0.2">
      <c r="A1151" s="196">
        <v>4</v>
      </c>
      <c r="B1151" s="197" t="s">
        <v>422</v>
      </c>
      <c r="C1151" s="208">
        <v>42</v>
      </c>
      <c r="D1151" s="209" t="s">
        <v>518</v>
      </c>
      <c r="E1151" s="210">
        <v>4252</v>
      </c>
      <c r="F1151" s="211" t="s">
        <v>621</v>
      </c>
      <c r="G1151" s="230"/>
      <c r="H1151" s="56"/>
      <c r="I1151" s="221"/>
      <c r="J1151" s="57"/>
      <c r="K1151" s="57"/>
      <c r="L1151" s="57"/>
      <c r="M1151" s="55"/>
      <c r="N1151" s="303"/>
      <c r="O1151" s="245"/>
      <c r="P1151" s="122"/>
      <c r="Q1151" s="58"/>
      <c r="R1151" s="58"/>
      <c r="S1151" s="58"/>
      <c r="T1151" s="58"/>
      <c r="U1151" s="58"/>
      <c r="V1151" s="58"/>
      <c r="W1151" s="58"/>
      <c r="X1151" s="58"/>
      <c r="Y1151" s="59"/>
      <c r="Z1151" s="59"/>
      <c r="AA1151" s="59"/>
      <c r="AB1151" s="58"/>
      <c r="AC1151" s="58"/>
      <c r="AD1151" s="58"/>
      <c r="AE1151" s="58"/>
      <c r="AF1151" s="58"/>
      <c r="AG1151" s="58"/>
      <c r="AH1151" s="58"/>
      <c r="AI1151" s="58"/>
      <c r="AJ1151" s="59"/>
      <c r="AK1151" s="59"/>
      <c r="AL1151" s="59"/>
      <c r="AM1151" s="58"/>
      <c r="AN1151" s="58"/>
      <c r="AO1151" s="58"/>
      <c r="AP1151" s="58"/>
      <c r="AQ1151" s="58"/>
      <c r="AR1151" s="58"/>
      <c r="AS1151" s="58"/>
      <c r="AT1151" s="58"/>
      <c r="AU1151" s="58"/>
      <c r="AV1151" s="58"/>
      <c r="AW1151" s="58"/>
      <c r="AX1151" s="59"/>
      <c r="AY1151" s="59"/>
      <c r="AZ1151" s="60"/>
      <c r="BA1151" s="61"/>
      <c r="BB1151" s="54"/>
      <c r="BC1151" s="54"/>
      <c r="BD1151" s="41">
        <v>4</v>
      </c>
      <c r="BE1151" s="52">
        <v>42</v>
      </c>
      <c r="BF1151" s="62">
        <v>4252</v>
      </c>
      <c r="BG1151" s="274"/>
    </row>
    <row r="1152" spans="1:59" s="63" customFormat="1" ht="12.75" x14ac:dyDescent="0.2">
      <c r="A1152" s="196">
        <v>4</v>
      </c>
      <c r="B1152" s="197" t="s">
        <v>422</v>
      </c>
      <c r="C1152" s="208">
        <v>42</v>
      </c>
      <c r="D1152" s="209" t="s">
        <v>518</v>
      </c>
      <c r="E1152" s="210">
        <v>4252</v>
      </c>
      <c r="F1152" s="211" t="s">
        <v>621</v>
      </c>
      <c r="G1152" s="231" t="s">
        <v>314</v>
      </c>
      <c r="H1152" s="65"/>
      <c r="I1152" s="222"/>
      <c r="J1152" s="66"/>
      <c r="K1152" s="66"/>
      <c r="L1152" s="66"/>
      <c r="M1152" s="64"/>
      <c r="N1152" s="308"/>
      <c r="O1152" s="309"/>
      <c r="P1152" s="127"/>
      <c r="Q1152" s="67"/>
      <c r="R1152" s="67"/>
      <c r="S1152" s="67"/>
      <c r="T1152" s="67"/>
      <c r="U1152" s="67"/>
      <c r="V1152" s="67"/>
      <c r="W1152" s="67"/>
      <c r="X1152" s="67"/>
      <c r="Y1152" s="68"/>
      <c r="Z1152" s="68"/>
      <c r="AA1152" s="68"/>
      <c r="AB1152" s="67"/>
      <c r="AC1152" s="67"/>
      <c r="AD1152" s="67"/>
      <c r="AE1152" s="67"/>
      <c r="AF1152" s="67"/>
      <c r="AG1152" s="67"/>
      <c r="AH1152" s="67"/>
      <c r="AI1152" s="67"/>
      <c r="AJ1152" s="68"/>
      <c r="AK1152" s="68"/>
      <c r="AL1152" s="68"/>
      <c r="AM1152" s="67"/>
      <c r="AN1152" s="67"/>
      <c r="AO1152" s="67"/>
      <c r="AP1152" s="67"/>
      <c r="AQ1152" s="67"/>
      <c r="AR1152" s="67"/>
      <c r="AS1152" s="67"/>
      <c r="AT1152" s="67"/>
      <c r="AU1152" s="67"/>
      <c r="AV1152" s="67"/>
      <c r="AW1152" s="67"/>
      <c r="AX1152" s="68"/>
      <c r="AY1152" s="68"/>
      <c r="AZ1152" s="69"/>
      <c r="BA1152" s="70"/>
      <c r="BB1152" s="71"/>
      <c r="BC1152" s="54"/>
      <c r="BD1152" s="41">
        <v>4</v>
      </c>
      <c r="BE1152" s="52">
        <v>42</v>
      </c>
      <c r="BF1152" s="62">
        <v>4252</v>
      </c>
      <c r="BG1152" s="275"/>
    </row>
    <row r="1153" spans="1:59" s="63" customFormat="1" ht="12.75" x14ac:dyDescent="0.2">
      <c r="A1153" s="196">
        <v>4</v>
      </c>
      <c r="B1153" s="197" t="s">
        <v>422</v>
      </c>
      <c r="C1153" s="208">
        <v>42</v>
      </c>
      <c r="D1153" s="209" t="s">
        <v>518</v>
      </c>
      <c r="E1153" s="210">
        <v>4252</v>
      </c>
      <c r="F1153" s="211" t="s">
        <v>621</v>
      </c>
      <c r="G1153" s="231" t="s">
        <v>314</v>
      </c>
      <c r="H1153" s="72" t="s">
        <v>47</v>
      </c>
      <c r="I1153" s="223"/>
      <c r="J1153" s="73"/>
      <c r="K1153" s="73"/>
      <c r="L1153" s="73"/>
      <c r="M1153" s="74"/>
      <c r="N1153" s="247"/>
      <c r="O1153" s="306"/>
      <c r="P1153" s="105"/>
      <c r="Q1153" s="75"/>
      <c r="R1153" s="75"/>
      <c r="S1153" s="75"/>
      <c r="T1153" s="75"/>
      <c r="U1153" s="75"/>
      <c r="V1153" s="75"/>
      <c r="W1153" s="75"/>
      <c r="X1153" s="75"/>
      <c r="Y1153" s="76">
        <f>IF(ISNUMBER(VLOOKUP(Y1155,P$7:W$7,MATCH(Y1155,P$7:W$7))),VLOOKUP(Y1155,P$7:W$7,MATCH(Y1155,P$7:W$7)),IF(N1157=0,"No Data",IF(Y1155&gt;0,"&lt;100",0)))</f>
        <v>0</v>
      </c>
      <c r="Z1153" s="77">
        <f>IF(ISNUMBER(VLOOKUP(Z1157,P$7:W$7,MATCH(Z1157,P$7:W$7))),VLOOKUP(Z1157,P$7:W$7,MATCH(Z1157,P$7:W$7)),IF(N1157=0,"No Data",IF(Z1157&gt;0,"&lt;100",0)))</f>
        <v>0</v>
      </c>
      <c r="AA1153" s="106">
        <f>IF(ISNUMBER(Z1153),Z1153,0)</f>
        <v>0</v>
      </c>
      <c r="AB1153" s="75"/>
      <c r="AC1153" s="75"/>
      <c r="AD1153" s="75"/>
      <c r="AE1153" s="75"/>
      <c r="AF1153" s="75"/>
      <c r="AG1153" s="75"/>
      <c r="AH1153" s="75"/>
      <c r="AI1153" s="75"/>
      <c r="AJ1153" s="76">
        <f>IF(ISNUMBER(VLOOKUP(AJ1155,AB$7:AH$7,MATCH(AJ1155,AB$7:AH$7))),VLOOKUP(AJ1155,AB$7:AH$7,MATCH(AJ1155,AB$7:AH$7)),IF(N1157=0,"No Data",IF(AJ1155&gt;0,"&lt;50",0)))</f>
        <v>0</v>
      </c>
      <c r="AK1153" s="77">
        <f>IF(ISNUMBER(VLOOKUP(AK1157,AB$7:AH$7,MATCH(AK1157,AB$7:AH$7))),VLOOKUP(AK1157,AB$7:AH$7,MATCH(AK1157,AB$7:AH$7)),IF(N1157=0,"No Data",IF(AK1157&gt;0,"&lt;50",0)))</f>
        <v>0</v>
      </c>
      <c r="AL1153" s="106">
        <f>IF(ISNUMBER(AK1153),AK1153,0)</f>
        <v>0</v>
      </c>
      <c r="AM1153" s="75"/>
      <c r="AN1153" s="75"/>
      <c r="AO1153" s="75"/>
      <c r="AP1153" s="75"/>
      <c r="AQ1153" s="75"/>
      <c r="AR1153" s="75"/>
      <c r="AS1153" s="75"/>
      <c r="AT1153" s="75"/>
      <c r="AU1153" s="75"/>
      <c r="AV1153" s="75"/>
      <c r="AW1153" s="76">
        <f>IF(ISNUMBER(VLOOKUP(AW1155,AM$7:AU$7,MATCH(AW1155,AM$7:AU$7))),VLOOKUP(AW1155,AM$7:AU$7,MATCH(AW1155,AM$7:AU$7)),IF(N1157=0,"No Data",IF(AW1155&gt;0,"&lt;10",0)))</f>
        <v>250</v>
      </c>
      <c r="AX1153" s="77">
        <f>IF(ISNUMBER(VLOOKUP(AX1157,AM$7:AU$7,MATCH(AX1157,AM$7:AU$7))),VLOOKUP(AX1157,AM$7:AU$7,MATCH(AX1157,AM$7:AU$7)),IF(N1157=0,"No Data",IF(AX1157&gt;0,"&lt;10",0)))</f>
        <v>250</v>
      </c>
      <c r="AY1153" s="106">
        <f>IF(ISNUMBER(AX1153),AX1153,0)</f>
        <v>250</v>
      </c>
      <c r="AZ1153" s="79"/>
      <c r="BA1153" s="80"/>
      <c r="BB1153" s="71"/>
      <c r="BC1153" s="54"/>
      <c r="BD1153" s="41">
        <v>4</v>
      </c>
      <c r="BE1153" s="52">
        <v>42</v>
      </c>
      <c r="BF1153" s="62">
        <v>4252</v>
      </c>
      <c r="BG1153" s="276" t="s">
        <v>47</v>
      </c>
    </row>
    <row r="1154" spans="1:59" s="63" customFormat="1" ht="12.75" x14ac:dyDescent="0.2">
      <c r="A1154" s="196">
        <v>4</v>
      </c>
      <c r="B1154" s="197" t="s">
        <v>422</v>
      </c>
      <c r="C1154" s="208">
        <v>42</v>
      </c>
      <c r="D1154" s="209" t="s">
        <v>518</v>
      </c>
      <c r="E1154" s="210">
        <v>4252</v>
      </c>
      <c r="F1154" s="211" t="s">
        <v>621</v>
      </c>
      <c r="G1154" s="231" t="s">
        <v>314</v>
      </c>
      <c r="H1154" s="81" t="s">
        <v>48</v>
      </c>
      <c r="I1154" s="223"/>
      <c r="J1154" s="73"/>
      <c r="K1154" s="73"/>
      <c r="L1154" s="73"/>
      <c r="M1154" s="74"/>
      <c r="N1154" s="247"/>
      <c r="O1154" s="306"/>
      <c r="P1154" s="105"/>
      <c r="Q1154" s="75"/>
      <c r="R1154" s="75"/>
      <c r="S1154" s="75"/>
      <c r="T1154" s="75"/>
      <c r="U1154" s="75"/>
      <c r="V1154" s="75"/>
      <c r="W1154" s="75"/>
      <c r="X1154" s="75"/>
      <c r="Y1154" s="82">
        <f>MIN(X1158:X1161)</f>
        <v>0</v>
      </c>
      <c r="Z1154" s="83"/>
      <c r="AA1154" s="83"/>
      <c r="AB1154" s="75"/>
      <c r="AC1154" s="75"/>
      <c r="AD1154" s="75"/>
      <c r="AE1154" s="75"/>
      <c r="AF1154" s="75"/>
      <c r="AG1154" s="75"/>
      <c r="AH1154" s="75"/>
      <c r="AI1154" s="75"/>
      <c r="AJ1154" s="82">
        <f>MIN(AI1158:AI1161)</f>
        <v>0</v>
      </c>
      <c r="AK1154" s="83"/>
      <c r="AL1154" s="83"/>
      <c r="AM1154" s="75"/>
      <c r="AN1154" s="75"/>
      <c r="AO1154" s="75"/>
      <c r="AP1154" s="75"/>
      <c r="AQ1154" s="75"/>
      <c r="AR1154" s="75"/>
      <c r="AS1154" s="75"/>
      <c r="AT1154" s="75"/>
      <c r="AU1154" s="75"/>
      <c r="AV1154" s="75"/>
      <c r="AW1154" s="82">
        <f>MIN(AV1158:AV1161)</f>
        <v>50</v>
      </c>
      <c r="AX1154" s="83"/>
      <c r="AY1154" s="83"/>
      <c r="AZ1154" s="79"/>
      <c r="BA1154" s="80"/>
      <c r="BB1154" s="71"/>
      <c r="BC1154" s="54"/>
      <c r="BD1154" s="41">
        <v>4</v>
      </c>
      <c r="BE1154" s="52">
        <v>42</v>
      </c>
      <c r="BF1154" s="62">
        <v>4252</v>
      </c>
      <c r="BG1154" s="278" t="s">
        <v>48</v>
      </c>
    </row>
    <row r="1155" spans="1:59" s="63" customFormat="1" ht="12.75" x14ac:dyDescent="0.2">
      <c r="A1155" s="196">
        <v>4</v>
      </c>
      <c r="B1155" s="197" t="s">
        <v>422</v>
      </c>
      <c r="C1155" s="208">
        <v>42</v>
      </c>
      <c r="D1155" s="209" t="s">
        <v>518</v>
      </c>
      <c r="E1155" s="210">
        <v>4252</v>
      </c>
      <c r="F1155" s="211" t="s">
        <v>621</v>
      </c>
      <c r="G1155" s="231" t="s">
        <v>314</v>
      </c>
      <c r="H1155" s="81" t="s">
        <v>49</v>
      </c>
      <c r="I1155" s="223"/>
      <c r="J1155" s="73"/>
      <c r="K1155" s="73"/>
      <c r="L1155" s="73"/>
      <c r="M1155" s="74"/>
      <c r="N1155" s="247"/>
      <c r="O1155" s="306"/>
      <c r="P1155" s="105"/>
      <c r="Q1155" s="75"/>
      <c r="R1155" s="75"/>
      <c r="S1155" s="75"/>
      <c r="T1155" s="75"/>
      <c r="U1155" s="75"/>
      <c r="V1155" s="75"/>
      <c r="W1155" s="75"/>
      <c r="X1155" s="75"/>
      <c r="Y1155" s="84">
        <f>IF(ISNUMBER(AVERAGE(X1158:X1161)),AVERAGE(X1158:X1161),0)</f>
        <v>0</v>
      </c>
      <c r="Z1155" s="83"/>
      <c r="AA1155" s="83"/>
      <c r="AB1155" s="75"/>
      <c r="AC1155" s="75"/>
      <c r="AD1155" s="75"/>
      <c r="AE1155" s="75"/>
      <c r="AF1155" s="75"/>
      <c r="AG1155" s="75"/>
      <c r="AH1155" s="75"/>
      <c r="AI1155" s="75"/>
      <c r="AJ1155" s="84">
        <f>IF(ISNUMBER(AVERAGE(AI1158:AI1161)),AVERAGE(AI1158:AI1161),0)</f>
        <v>0</v>
      </c>
      <c r="AK1155" s="83"/>
      <c r="AL1155" s="83"/>
      <c r="AM1155" s="75"/>
      <c r="AN1155" s="75"/>
      <c r="AO1155" s="75"/>
      <c r="AP1155" s="75"/>
      <c r="AQ1155" s="75"/>
      <c r="AR1155" s="75"/>
      <c r="AS1155" s="75"/>
      <c r="AT1155" s="75"/>
      <c r="AU1155" s="75"/>
      <c r="AV1155" s="75"/>
      <c r="AW1155" s="84">
        <f>IF(ISNUMBER(AVERAGE(AV1158:AV1161)),AVERAGE(AV1158:AV1161),0)</f>
        <v>350</v>
      </c>
      <c r="AX1155" s="83"/>
      <c r="AY1155" s="83"/>
      <c r="AZ1155" s="79"/>
      <c r="BA1155" s="80"/>
      <c r="BB1155" s="71"/>
      <c r="BC1155" s="54"/>
      <c r="BD1155" s="41">
        <v>4</v>
      </c>
      <c r="BE1155" s="52">
        <v>42</v>
      </c>
      <c r="BF1155" s="62">
        <v>4252</v>
      </c>
      <c r="BG1155" s="278" t="s">
        <v>49</v>
      </c>
    </row>
    <row r="1156" spans="1:59" s="63" customFormat="1" ht="12.75" x14ac:dyDescent="0.2">
      <c r="A1156" s="196">
        <v>4</v>
      </c>
      <c r="B1156" s="197" t="s">
        <v>422</v>
      </c>
      <c r="C1156" s="208">
        <v>42</v>
      </c>
      <c r="D1156" s="209" t="s">
        <v>518</v>
      </c>
      <c r="E1156" s="210">
        <v>4252</v>
      </c>
      <c r="F1156" s="211" t="s">
        <v>621</v>
      </c>
      <c r="G1156" s="231" t="s">
        <v>314</v>
      </c>
      <c r="H1156" s="81" t="s">
        <v>50</v>
      </c>
      <c r="I1156" s="223"/>
      <c r="J1156" s="73"/>
      <c r="K1156" s="73"/>
      <c r="L1156" s="73"/>
      <c r="M1156" s="74"/>
      <c r="N1156" s="247"/>
      <c r="O1156" s="306"/>
      <c r="P1156" s="105"/>
      <c r="Q1156" s="75"/>
      <c r="R1156" s="75"/>
      <c r="S1156" s="75"/>
      <c r="T1156" s="75"/>
      <c r="U1156" s="75"/>
      <c r="V1156" s="75"/>
      <c r="W1156" s="75"/>
      <c r="X1156" s="75"/>
      <c r="Y1156" s="84">
        <f>MAX(X1158:X1161)</f>
        <v>0</v>
      </c>
      <c r="Z1156" s="83"/>
      <c r="AA1156" s="83"/>
      <c r="AB1156" s="75"/>
      <c r="AC1156" s="75"/>
      <c r="AD1156" s="75"/>
      <c r="AE1156" s="75"/>
      <c r="AF1156" s="75"/>
      <c r="AG1156" s="75"/>
      <c r="AH1156" s="75"/>
      <c r="AI1156" s="75"/>
      <c r="AJ1156" s="84">
        <f>MAX(AI1158:AI1161)</f>
        <v>0</v>
      </c>
      <c r="AK1156" s="83"/>
      <c r="AL1156" s="83"/>
      <c r="AM1156" s="75"/>
      <c r="AN1156" s="75"/>
      <c r="AO1156" s="75"/>
      <c r="AP1156" s="75"/>
      <c r="AQ1156" s="75"/>
      <c r="AR1156" s="75"/>
      <c r="AS1156" s="75"/>
      <c r="AT1156" s="75"/>
      <c r="AU1156" s="75"/>
      <c r="AV1156" s="75"/>
      <c r="AW1156" s="84">
        <f>MAX(AV1158:AV1161)</f>
        <v>1000</v>
      </c>
      <c r="AX1156" s="83"/>
      <c r="AY1156" s="83"/>
      <c r="AZ1156" s="79"/>
      <c r="BA1156" s="80"/>
      <c r="BB1156" s="71"/>
      <c r="BC1156" s="54"/>
      <c r="BD1156" s="41">
        <v>4</v>
      </c>
      <c r="BE1156" s="52">
        <v>42</v>
      </c>
      <c r="BF1156" s="62">
        <v>4252</v>
      </c>
      <c r="BG1156" s="278" t="s">
        <v>50</v>
      </c>
    </row>
    <row r="1157" spans="1:59" s="63" customFormat="1" ht="12.75" x14ac:dyDescent="0.2">
      <c r="A1157" s="196">
        <v>4</v>
      </c>
      <c r="B1157" s="197" t="s">
        <v>422</v>
      </c>
      <c r="C1157" s="208">
        <v>42</v>
      </c>
      <c r="D1157" s="209" t="s">
        <v>518</v>
      </c>
      <c r="E1157" s="210">
        <v>4252</v>
      </c>
      <c r="F1157" s="211" t="s">
        <v>621</v>
      </c>
      <c r="G1157" s="231" t="s">
        <v>314</v>
      </c>
      <c r="H1157" s="85" t="s">
        <v>51</v>
      </c>
      <c r="I1157" s="223"/>
      <c r="J1157" s="73"/>
      <c r="K1157" s="73"/>
      <c r="L1157" s="73"/>
      <c r="M1157" s="74"/>
      <c r="N1157" s="320">
        <f>SUM(N1158:N1161)</f>
        <v>4</v>
      </c>
      <c r="O1157" s="293">
        <f>SUM(O1158:O1161)</f>
        <v>1</v>
      </c>
      <c r="P1157" s="292"/>
      <c r="Q1157" s="87"/>
      <c r="R1157" s="87"/>
      <c r="S1157" s="87"/>
      <c r="T1157" s="87"/>
      <c r="U1157" s="87"/>
      <c r="V1157" s="87"/>
      <c r="W1157" s="87"/>
      <c r="X1157" s="87"/>
      <c r="Y1157" s="88"/>
      <c r="Z1157" s="119">
        <f>SUM(Z1158:Z1161)</f>
        <v>0</v>
      </c>
      <c r="AA1157" s="88"/>
      <c r="AB1157" s="87"/>
      <c r="AC1157" s="87"/>
      <c r="AD1157" s="87"/>
      <c r="AE1157" s="87"/>
      <c r="AF1157" s="87"/>
      <c r="AG1157" s="87"/>
      <c r="AH1157" s="87"/>
      <c r="AI1157" s="87"/>
      <c r="AJ1157" s="88"/>
      <c r="AK1157" s="119">
        <f>SUM(AK1158:AK1161)</f>
        <v>0</v>
      </c>
      <c r="AL1157" s="88"/>
      <c r="AM1157" s="87"/>
      <c r="AN1157" s="87"/>
      <c r="AO1157" s="87"/>
      <c r="AP1157" s="87"/>
      <c r="AQ1157" s="87"/>
      <c r="AR1157" s="87"/>
      <c r="AS1157" s="87"/>
      <c r="AT1157" s="87"/>
      <c r="AU1157" s="87"/>
      <c r="AV1157" s="87"/>
      <c r="AW1157" s="112"/>
      <c r="AX1157" s="119">
        <f>SUM(AX1158:AX1161)</f>
        <v>350</v>
      </c>
      <c r="AY1157" s="88"/>
      <c r="AZ1157" s="79"/>
      <c r="BA1157" s="80"/>
      <c r="BB1157" s="71"/>
      <c r="BC1157" s="54"/>
      <c r="BD1157" s="41">
        <v>4</v>
      </c>
      <c r="BE1157" s="52">
        <v>42</v>
      </c>
      <c r="BF1157" s="62">
        <v>4252</v>
      </c>
      <c r="BG1157" s="279" t="s">
        <v>51</v>
      </c>
    </row>
    <row r="1158" spans="1:59" s="63" customFormat="1" ht="12.75" x14ac:dyDescent="0.2">
      <c r="A1158" s="196">
        <v>4</v>
      </c>
      <c r="B1158" s="197" t="s">
        <v>422</v>
      </c>
      <c r="C1158" s="208">
        <v>42</v>
      </c>
      <c r="D1158" s="209" t="s">
        <v>518</v>
      </c>
      <c r="E1158" s="210">
        <v>4252</v>
      </c>
      <c r="F1158" s="211" t="s">
        <v>621</v>
      </c>
      <c r="G1158" s="231" t="s">
        <v>314</v>
      </c>
      <c r="H1158" s="89" t="s">
        <v>52</v>
      </c>
      <c r="I1158" s="90" t="s">
        <v>316</v>
      </c>
      <c r="J1158" s="90" t="s">
        <v>623</v>
      </c>
      <c r="K1158" s="90" t="s">
        <v>64</v>
      </c>
      <c r="L1158" s="90" t="s">
        <v>188</v>
      </c>
      <c r="M1158" s="91"/>
      <c r="N1158" s="312">
        <v>1</v>
      </c>
      <c r="O1158" s="313">
        <f>N1158/N$1157</f>
        <v>0.25</v>
      </c>
      <c r="P1158" s="104"/>
      <c r="Q1158" s="92"/>
      <c r="R1158" s="92"/>
      <c r="S1158" s="92"/>
      <c r="T1158" s="92"/>
      <c r="U1158" s="92"/>
      <c r="V1158" s="92"/>
      <c r="W1158" s="92"/>
      <c r="X1158" s="109">
        <f>P1158*P$7+Q1158*Q$7+R1158*R$7+S1158*S$7+T1158*T$7+U1158*U$7+V1158*V$7+W1158*W$7</f>
        <v>0</v>
      </c>
      <c r="Y1158" s="83"/>
      <c r="Z1158" s="110">
        <f>X1158*$O1158</f>
        <v>0</v>
      </c>
      <c r="AA1158" s="111"/>
      <c r="AB1158" s="92"/>
      <c r="AC1158" s="92"/>
      <c r="AD1158" s="92"/>
      <c r="AE1158" s="92"/>
      <c r="AF1158" s="92"/>
      <c r="AG1158" s="92"/>
      <c r="AH1158" s="92"/>
      <c r="AI1158" s="109">
        <f>AB1158*AB$7+AC1158*AC$7+AD1158*AD$7+AE1158*AE$7+AF1158*AF$7+AG1158*AG$7+AH1158*AH$7</f>
        <v>0</v>
      </c>
      <c r="AJ1158" s="83"/>
      <c r="AK1158" s="110">
        <f>AI1158*$O1158</f>
        <v>0</v>
      </c>
      <c r="AL1158" s="111"/>
      <c r="AM1158" s="92"/>
      <c r="AN1158" s="92"/>
      <c r="AO1158" s="92"/>
      <c r="AP1158" s="92"/>
      <c r="AQ1158" s="92">
        <v>1</v>
      </c>
      <c r="AR1158" s="92"/>
      <c r="AS1158" s="92"/>
      <c r="AT1158" s="92"/>
      <c r="AU1158" s="92"/>
      <c r="AV1158" s="109">
        <f>AM1158*AM$7+AN1158*AN$7+AO1158*AO$7+AP1158*AP$7+AQ1158*AQ$7+AR1158*AR$7+AS1158*AS$7+AT1158*AT$7+AU1158*AU$7</f>
        <v>250</v>
      </c>
      <c r="AW1158" s="75"/>
      <c r="AX1158" s="110">
        <f>AV1158*$O1158</f>
        <v>62.5</v>
      </c>
      <c r="AY1158" s="111"/>
      <c r="AZ1158" s="93"/>
      <c r="BA1158" s="94" t="s">
        <v>105</v>
      </c>
      <c r="BB1158" s="71"/>
      <c r="BC1158" s="54"/>
      <c r="BD1158" s="41">
        <v>4</v>
      </c>
      <c r="BE1158" s="52">
        <v>42</v>
      </c>
      <c r="BF1158" s="62">
        <v>4252</v>
      </c>
      <c r="BG1158" s="280" t="s">
        <v>52</v>
      </c>
    </row>
    <row r="1159" spans="1:59" s="63" customFormat="1" ht="12.75" x14ac:dyDescent="0.2">
      <c r="A1159" s="196">
        <v>4</v>
      </c>
      <c r="B1159" s="197" t="s">
        <v>422</v>
      </c>
      <c r="C1159" s="208">
        <v>42</v>
      </c>
      <c r="D1159" s="209" t="s">
        <v>518</v>
      </c>
      <c r="E1159" s="210">
        <v>4252</v>
      </c>
      <c r="F1159" s="211" t="s">
        <v>621</v>
      </c>
      <c r="G1159" s="231" t="s">
        <v>314</v>
      </c>
      <c r="H1159" s="89"/>
      <c r="I1159" s="90" t="s">
        <v>589</v>
      </c>
      <c r="J1159" s="90" t="s">
        <v>624</v>
      </c>
      <c r="K1159" s="90" t="s">
        <v>64</v>
      </c>
      <c r="L1159" s="90" t="s">
        <v>119</v>
      </c>
      <c r="M1159" s="91"/>
      <c r="N1159" s="312">
        <v>1</v>
      </c>
      <c r="O1159" s="313">
        <f>N1159/N$1157</f>
        <v>0.25</v>
      </c>
      <c r="P1159" s="104"/>
      <c r="Q1159" s="92"/>
      <c r="R1159" s="92"/>
      <c r="S1159" s="92"/>
      <c r="T1159" s="92"/>
      <c r="U1159" s="92"/>
      <c r="V1159" s="92"/>
      <c r="W1159" s="92"/>
      <c r="X1159" s="109">
        <f>P1159*P$7+Q1159*Q$7+R1159*R$7+S1159*S$7+T1159*T$7+U1159*U$7+V1159*V$7+W1159*W$7</f>
        <v>0</v>
      </c>
      <c r="Y1159" s="83"/>
      <c r="Z1159" s="110">
        <f>X1159*$O1159</f>
        <v>0</v>
      </c>
      <c r="AA1159" s="111"/>
      <c r="AB1159" s="92"/>
      <c r="AC1159" s="92"/>
      <c r="AD1159" s="92"/>
      <c r="AE1159" s="92"/>
      <c r="AF1159" s="92"/>
      <c r="AG1159" s="92"/>
      <c r="AH1159" s="92"/>
      <c r="AI1159" s="109">
        <f>AB1159*AB$7+AC1159*AC$7+AD1159*AD$7+AE1159*AE$7+AF1159*AF$7+AG1159*AG$7+AH1159*AH$7</f>
        <v>0</v>
      </c>
      <c r="AJ1159" s="83"/>
      <c r="AK1159" s="110">
        <f>AI1159*$O1159</f>
        <v>0</v>
      </c>
      <c r="AL1159" s="111"/>
      <c r="AM1159" s="92"/>
      <c r="AN1159" s="92"/>
      <c r="AO1159" s="92">
        <v>1</v>
      </c>
      <c r="AP1159" s="92"/>
      <c r="AQ1159" s="92"/>
      <c r="AR1159" s="92"/>
      <c r="AS1159" s="92"/>
      <c r="AT1159" s="92"/>
      <c r="AU1159" s="92"/>
      <c r="AV1159" s="109">
        <f>AM1159*AM$7+AN1159*AN$7+AO1159*AO$7+AP1159*AP$7+AQ1159*AQ$7+AR1159*AR$7+AS1159*AS$7+AT1159*AT$7+AU1159*AU$7</f>
        <v>50</v>
      </c>
      <c r="AW1159" s="75"/>
      <c r="AX1159" s="110">
        <f>AV1159*$O1159</f>
        <v>12.5</v>
      </c>
      <c r="AY1159" s="111"/>
      <c r="AZ1159" s="93"/>
      <c r="BA1159" s="94" t="s">
        <v>105</v>
      </c>
      <c r="BB1159" s="71"/>
      <c r="BC1159" s="54"/>
      <c r="BD1159" s="41">
        <v>4</v>
      </c>
      <c r="BE1159" s="52">
        <v>42</v>
      </c>
      <c r="BF1159" s="62">
        <v>4252</v>
      </c>
      <c r="BG1159" s="280" t="s">
        <v>52</v>
      </c>
    </row>
    <row r="1160" spans="1:59" s="63" customFormat="1" ht="12.75" x14ac:dyDescent="0.2">
      <c r="A1160" s="196">
        <v>4</v>
      </c>
      <c r="B1160" s="197" t="s">
        <v>422</v>
      </c>
      <c r="C1160" s="208">
        <v>42</v>
      </c>
      <c r="D1160" s="209" t="s">
        <v>518</v>
      </c>
      <c r="E1160" s="210">
        <v>4252</v>
      </c>
      <c r="F1160" s="211" t="s">
        <v>621</v>
      </c>
      <c r="G1160" s="231" t="s">
        <v>314</v>
      </c>
      <c r="H1160" s="89"/>
      <c r="I1160" s="90" t="s">
        <v>324</v>
      </c>
      <c r="J1160" s="90" t="s">
        <v>625</v>
      </c>
      <c r="K1160" s="90" t="s">
        <v>64</v>
      </c>
      <c r="L1160" s="90" t="s">
        <v>528</v>
      </c>
      <c r="M1160" s="149" t="s">
        <v>622</v>
      </c>
      <c r="N1160" s="312">
        <v>1</v>
      </c>
      <c r="O1160" s="313">
        <f>N1160/N$1157</f>
        <v>0.25</v>
      </c>
      <c r="P1160" s="104"/>
      <c r="Q1160" s="92"/>
      <c r="R1160" s="92"/>
      <c r="S1160" s="92"/>
      <c r="T1160" s="92"/>
      <c r="U1160" s="92"/>
      <c r="V1160" s="92"/>
      <c r="W1160" s="92"/>
      <c r="X1160" s="109">
        <f>P1160*P$7+Q1160*Q$7+R1160*R$7+S1160*S$7+T1160*T$7+U1160*U$7+V1160*V$7+W1160*W$7</f>
        <v>0</v>
      </c>
      <c r="Y1160" s="83"/>
      <c r="Z1160" s="110">
        <f>X1160*$O1160</f>
        <v>0</v>
      </c>
      <c r="AA1160" s="111"/>
      <c r="AB1160" s="92"/>
      <c r="AC1160" s="92"/>
      <c r="AD1160" s="92"/>
      <c r="AE1160" s="92"/>
      <c r="AF1160" s="92"/>
      <c r="AG1160" s="92"/>
      <c r="AH1160" s="92"/>
      <c r="AI1160" s="109">
        <f>AB1160*AB$7+AC1160*AC$7+AD1160*AD$7+AE1160*AE$7+AF1160*AF$7+AG1160*AG$7+AH1160*AH$7</f>
        <v>0</v>
      </c>
      <c r="AJ1160" s="83"/>
      <c r="AK1160" s="110">
        <f>AI1160*$O1160</f>
        <v>0</v>
      </c>
      <c r="AL1160" s="111"/>
      <c r="AM1160" s="92"/>
      <c r="AN1160" s="92"/>
      <c r="AO1160" s="92"/>
      <c r="AP1160" s="92">
        <v>1</v>
      </c>
      <c r="AQ1160" s="92"/>
      <c r="AR1160" s="92"/>
      <c r="AS1160" s="92"/>
      <c r="AT1160" s="92"/>
      <c r="AU1160" s="92"/>
      <c r="AV1160" s="109">
        <f>AM1160*AM$7+AN1160*AN$7+AO1160*AO$7+AP1160*AP$7+AQ1160*AQ$7+AR1160*AR$7+AS1160*AS$7+AT1160*AT$7+AU1160*AU$7</f>
        <v>100</v>
      </c>
      <c r="AW1160" s="75"/>
      <c r="AX1160" s="110">
        <f>AV1160*$O1160</f>
        <v>25</v>
      </c>
      <c r="AY1160" s="111"/>
      <c r="AZ1160" s="93"/>
      <c r="BA1160" s="94" t="s">
        <v>105</v>
      </c>
      <c r="BB1160" s="71"/>
      <c r="BC1160" s="54"/>
      <c r="BD1160" s="41">
        <v>4</v>
      </c>
      <c r="BE1160" s="52">
        <v>42</v>
      </c>
      <c r="BF1160" s="62">
        <v>4252</v>
      </c>
      <c r="BG1160" s="280" t="s">
        <v>52</v>
      </c>
    </row>
    <row r="1161" spans="1:59" s="63" customFormat="1" ht="12.75" x14ac:dyDescent="0.2">
      <c r="A1161" s="196">
        <v>4</v>
      </c>
      <c r="B1161" s="197" t="s">
        <v>422</v>
      </c>
      <c r="C1161" s="208">
        <v>42</v>
      </c>
      <c r="D1161" s="209" t="s">
        <v>518</v>
      </c>
      <c r="E1161" s="210">
        <v>4252</v>
      </c>
      <c r="F1161" s="211" t="s">
        <v>621</v>
      </c>
      <c r="G1161" s="231" t="s">
        <v>314</v>
      </c>
      <c r="H1161" s="89"/>
      <c r="I1161" s="90" t="s">
        <v>520</v>
      </c>
      <c r="J1161" s="90"/>
      <c r="K1161" s="90" t="s">
        <v>64</v>
      </c>
      <c r="L1161" s="90" t="s">
        <v>522</v>
      </c>
      <c r="M1161" s="149"/>
      <c r="N1161" s="312">
        <v>1</v>
      </c>
      <c r="O1161" s="313">
        <f>N1161/N$1157</f>
        <v>0.25</v>
      </c>
      <c r="P1161" s="104"/>
      <c r="Q1161" s="92"/>
      <c r="R1161" s="92"/>
      <c r="S1161" s="92"/>
      <c r="T1161" s="92"/>
      <c r="U1161" s="92"/>
      <c r="V1161" s="92"/>
      <c r="W1161" s="92"/>
      <c r="X1161" s="109">
        <f>P1161*P$7+Q1161*Q$7+R1161*R$7+S1161*S$7+T1161*T$7+U1161*U$7+V1161*V$7+W1161*W$7</f>
        <v>0</v>
      </c>
      <c r="Y1161" s="83"/>
      <c r="Z1161" s="110">
        <f>X1161*$O1161</f>
        <v>0</v>
      </c>
      <c r="AA1161" s="111"/>
      <c r="AB1161" s="92"/>
      <c r="AC1161" s="92"/>
      <c r="AD1161" s="92"/>
      <c r="AE1161" s="92"/>
      <c r="AF1161" s="92"/>
      <c r="AG1161" s="92"/>
      <c r="AH1161" s="92"/>
      <c r="AI1161" s="109">
        <f>AB1161*AB$7+AC1161*AC$7+AD1161*AD$7+AE1161*AE$7+AF1161*AF$7+AG1161*AG$7+AH1161*AH$7</f>
        <v>0</v>
      </c>
      <c r="AJ1161" s="83"/>
      <c r="AK1161" s="110">
        <f>AI1161*$O1161</f>
        <v>0</v>
      </c>
      <c r="AL1161" s="111"/>
      <c r="AM1161" s="92"/>
      <c r="AN1161" s="92"/>
      <c r="AO1161" s="92"/>
      <c r="AP1161" s="92"/>
      <c r="AQ1161" s="92"/>
      <c r="AR1161" s="92"/>
      <c r="AS1161" s="92">
        <v>1</v>
      </c>
      <c r="AT1161" s="92"/>
      <c r="AU1161" s="92"/>
      <c r="AV1161" s="109">
        <f>AM1161*AM$7+AN1161*AN$7+AO1161*AO$7+AP1161*AP$7+AQ1161*AQ$7+AR1161*AR$7+AS1161*AS$7+AT1161*AT$7+AU1161*AU$7</f>
        <v>1000</v>
      </c>
      <c r="AW1161" s="75"/>
      <c r="AX1161" s="110">
        <f>AV1161*$O1161</f>
        <v>250</v>
      </c>
      <c r="AY1161" s="111"/>
      <c r="AZ1161" s="93"/>
      <c r="BA1161" s="94" t="s">
        <v>131</v>
      </c>
      <c r="BB1161" s="71"/>
      <c r="BC1161" s="54"/>
      <c r="BD1161" s="41">
        <v>4</v>
      </c>
      <c r="BE1161" s="52">
        <v>42</v>
      </c>
      <c r="BF1161" s="62">
        <v>4252</v>
      </c>
      <c r="BG1161" s="280" t="s">
        <v>52</v>
      </c>
    </row>
    <row r="1162" spans="1:59" s="63" customFormat="1" ht="12.75" x14ac:dyDescent="0.2">
      <c r="A1162" s="196">
        <v>4</v>
      </c>
      <c r="B1162" s="197" t="s">
        <v>422</v>
      </c>
      <c r="C1162" s="208">
        <v>42</v>
      </c>
      <c r="D1162" s="209" t="s">
        <v>518</v>
      </c>
      <c r="E1162" s="210">
        <v>4252</v>
      </c>
      <c r="F1162" s="211" t="s">
        <v>621</v>
      </c>
      <c r="G1162" s="231" t="s">
        <v>314</v>
      </c>
      <c r="H1162" s="65"/>
      <c r="I1162" s="222"/>
      <c r="J1162" s="66"/>
      <c r="K1162" s="66"/>
      <c r="L1162" s="66"/>
      <c r="M1162" s="64"/>
      <c r="N1162" s="304"/>
      <c r="O1162" s="305"/>
      <c r="P1162" s="127"/>
      <c r="Q1162" s="67"/>
      <c r="R1162" s="67"/>
      <c r="S1162" s="67"/>
      <c r="T1162" s="67"/>
      <c r="U1162" s="67"/>
      <c r="V1162" s="67"/>
      <c r="W1162" s="67"/>
      <c r="X1162" s="67"/>
      <c r="Y1162" s="68"/>
      <c r="Z1162" s="68"/>
      <c r="AA1162" s="68"/>
      <c r="AB1162" s="67"/>
      <c r="AC1162" s="67"/>
      <c r="AD1162" s="67"/>
      <c r="AE1162" s="67"/>
      <c r="AF1162" s="67"/>
      <c r="AG1162" s="67"/>
      <c r="AH1162" s="67"/>
      <c r="AI1162" s="67"/>
      <c r="AJ1162" s="68"/>
      <c r="AK1162" s="68"/>
      <c r="AL1162" s="68"/>
      <c r="AM1162" s="67"/>
      <c r="AN1162" s="67"/>
      <c r="AO1162" s="67"/>
      <c r="AP1162" s="67"/>
      <c r="AQ1162" s="67"/>
      <c r="AR1162" s="67"/>
      <c r="AS1162" s="67"/>
      <c r="AT1162" s="67"/>
      <c r="AU1162" s="67"/>
      <c r="AV1162" s="67"/>
      <c r="AW1162" s="67"/>
      <c r="AX1162" s="68"/>
      <c r="AY1162" s="68"/>
      <c r="AZ1162" s="69"/>
      <c r="BA1162" s="70"/>
      <c r="BB1162" s="71"/>
      <c r="BC1162" s="54"/>
      <c r="BD1162" s="41">
        <v>4</v>
      </c>
      <c r="BE1162" s="52">
        <v>42</v>
      </c>
      <c r="BF1162" s="62">
        <v>4252</v>
      </c>
      <c r="BG1162" s="275"/>
    </row>
    <row r="1163" spans="1:59" s="63" customFormat="1" ht="12.75" x14ac:dyDescent="0.2">
      <c r="A1163" s="196">
        <v>4</v>
      </c>
      <c r="B1163" s="197" t="s">
        <v>422</v>
      </c>
      <c r="C1163" s="208">
        <v>42</v>
      </c>
      <c r="D1163" s="209" t="s">
        <v>518</v>
      </c>
      <c r="E1163" s="210">
        <v>4252</v>
      </c>
      <c r="F1163" s="211" t="s">
        <v>621</v>
      </c>
      <c r="G1163" s="230"/>
      <c r="H1163" s="56"/>
      <c r="I1163" s="221"/>
      <c r="J1163" s="57"/>
      <c r="K1163" s="57"/>
      <c r="L1163" s="57"/>
      <c r="M1163" s="55"/>
      <c r="N1163" s="303"/>
      <c r="O1163" s="245"/>
      <c r="P1163" s="122"/>
      <c r="Q1163" s="58"/>
      <c r="R1163" s="58"/>
      <c r="S1163" s="58"/>
      <c r="T1163" s="58"/>
      <c r="U1163" s="58"/>
      <c r="V1163" s="58"/>
      <c r="W1163" s="58"/>
      <c r="X1163" s="58"/>
      <c r="Y1163" s="59"/>
      <c r="Z1163" s="59"/>
      <c r="AA1163" s="59"/>
      <c r="AB1163" s="58"/>
      <c r="AC1163" s="58"/>
      <c r="AD1163" s="58"/>
      <c r="AE1163" s="58"/>
      <c r="AF1163" s="58"/>
      <c r="AG1163" s="58"/>
      <c r="AH1163" s="58"/>
      <c r="AI1163" s="58"/>
      <c r="AJ1163" s="59"/>
      <c r="AK1163" s="59"/>
      <c r="AL1163" s="59"/>
      <c r="AM1163" s="58"/>
      <c r="AN1163" s="58"/>
      <c r="AO1163" s="58"/>
      <c r="AP1163" s="58"/>
      <c r="AQ1163" s="58"/>
      <c r="AR1163" s="58"/>
      <c r="AS1163" s="58"/>
      <c r="AT1163" s="58"/>
      <c r="AU1163" s="58"/>
      <c r="AV1163" s="58"/>
      <c r="AW1163" s="58"/>
      <c r="AX1163" s="59"/>
      <c r="AY1163" s="59"/>
      <c r="AZ1163" s="60"/>
      <c r="BA1163" s="61"/>
      <c r="BB1163" s="54"/>
      <c r="BC1163" s="54"/>
      <c r="BD1163" s="41">
        <v>4</v>
      </c>
      <c r="BE1163" s="52">
        <v>42</v>
      </c>
      <c r="BF1163" s="62">
        <v>4252</v>
      </c>
      <c r="BG1163" s="274"/>
    </row>
    <row r="1164" spans="1:59" s="63" customFormat="1" ht="12.75" x14ac:dyDescent="0.2">
      <c r="A1164" s="196">
        <v>4</v>
      </c>
      <c r="B1164" s="197" t="s">
        <v>422</v>
      </c>
      <c r="C1164" s="208">
        <v>42</v>
      </c>
      <c r="D1164" s="209" t="s">
        <v>518</v>
      </c>
      <c r="E1164" s="210">
        <v>4252</v>
      </c>
      <c r="F1164" s="211" t="s">
        <v>621</v>
      </c>
      <c r="G1164" s="231"/>
      <c r="H1164" s="65"/>
      <c r="I1164" s="222"/>
      <c r="J1164" s="66"/>
      <c r="K1164" s="66"/>
      <c r="L1164" s="66"/>
      <c r="M1164" s="64"/>
      <c r="N1164" s="304"/>
      <c r="O1164" s="305"/>
      <c r="P1164" s="127"/>
      <c r="Q1164" s="67"/>
      <c r="R1164" s="67"/>
      <c r="S1164" s="67"/>
      <c r="T1164" s="67"/>
      <c r="U1164" s="67"/>
      <c r="V1164" s="67"/>
      <c r="W1164" s="67"/>
      <c r="X1164" s="67"/>
      <c r="Y1164" s="68"/>
      <c r="Z1164" s="68"/>
      <c r="AA1164" s="68"/>
      <c r="AB1164" s="67"/>
      <c r="AC1164" s="67"/>
      <c r="AD1164" s="67"/>
      <c r="AE1164" s="67"/>
      <c r="AF1164" s="67"/>
      <c r="AG1164" s="67"/>
      <c r="AH1164" s="67"/>
      <c r="AI1164" s="67"/>
      <c r="AJ1164" s="68"/>
      <c r="AK1164" s="68"/>
      <c r="AL1164" s="68"/>
      <c r="AM1164" s="67"/>
      <c r="AN1164" s="67"/>
      <c r="AO1164" s="67"/>
      <c r="AP1164" s="67"/>
      <c r="AQ1164" s="67"/>
      <c r="AR1164" s="67"/>
      <c r="AS1164" s="67"/>
      <c r="AT1164" s="67"/>
      <c r="AU1164" s="67"/>
      <c r="AV1164" s="67"/>
      <c r="AW1164" s="67"/>
      <c r="AX1164" s="68"/>
      <c r="AY1164" s="68"/>
      <c r="AZ1164" s="69"/>
      <c r="BA1164" s="70"/>
      <c r="BB1164" s="71"/>
      <c r="BC1164" s="54"/>
      <c r="BD1164" s="41">
        <v>4</v>
      </c>
      <c r="BE1164" s="52">
        <v>42</v>
      </c>
      <c r="BF1164" s="62">
        <v>4252</v>
      </c>
      <c r="BG1164" s="275"/>
    </row>
    <row r="1165" spans="1:59" s="63" customFormat="1" ht="12.75" x14ac:dyDescent="0.2">
      <c r="A1165" s="196">
        <v>4</v>
      </c>
      <c r="B1165" s="197" t="s">
        <v>422</v>
      </c>
      <c r="C1165" s="208">
        <v>42</v>
      </c>
      <c r="D1165" s="209" t="s">
        <v>518</v>
      </c>
      <c r="E1165" s="210">
        <v>4252</v>
      </c>
      <c r="F1165" s="211" t="s">
        <v>621</v>
      </c>
      <c r="G1165" s="231" t="s">
        <v>215</v>
      </c>
      <c r="H1165" s="72" t="s">
        <v>1233</v>
      </c>
      <c r="I1165" s="223" t="s">
        <v>1253</v>
      </c>
      <c r="J1165" s="73"/>
      <c r="K1165" s="73"/>
      <c r="L1165" s="73"/>
      <c r="M1165" s="74"/>
      <c r="N1165" s="247"/>
      <c r="O1165" s="306"/>
      <c r="P1165" s="105"/>
      <c r="Q1165" s="75"/>
      <c r="R1165" s="75"/>
      <c r="S1165" s="75"/>
      <c r="T1165" s="75"/>
      <c r="U1165" s="75"/>
      <c r="V1165" s="75"/>
      <c r="W1165" s="75"/>
      <c r="X1165" s="75"/>
      <c r="Y1165" s="76" t="s">
        <v>1241</v>
      </c>
      <c r="Z1165" s="77" t="s">
        <v>1241</v>
      </c>
      <c r="AA1165" s="78">
        <f>AA$1464</f>
        <v>250</v>
      </c>
      <c r="AB1165" s="75"/>
      <c r="AC1165" s="75"/>
      <c r="AD1165" s="75"/>
      <c r="AE1165" s="75"/>
      <c r="AF1165" s="75"/>
      <c r="AG1165" s="75"/>
      <c r="AH1165" s="75"/>
      <c r="AI1165" s="75"/>
      <c r="AJ1165" s="76" t="s">
        <v>1241</v>
      </c>
      <c r="AK1165" s="77" t="s">
        <v>1241</v>
      </c>
      <c r="AL1165" s="78">
        <f>AL$1464</f>
        <v>0</v>
      </c>
      <c r="AM1165" s="75"/>
      <c r="AN1165" s="75"/>
      <c r="AO1165" s="75"/>
      <c r="AP1165" s="75"/>
      <c r="AQ1165" s="75"/>
      <c r="AR1165" s="75"/>
      <c r="AS1165" s="75"/>
      <c r="AT1165" s="75"/>
      <c r="AU1165" s="75"/>
      <c r="AV1165" s="75"/>
      <c r="AW1165" s="76" t="s">
        <v>1241</v>
      </c>
      <c r="AX1165" s="77" t="s">
        <v>1241</v>
      </c>
      <c r="AY1165" s="78">
        <f>AY$1464</f>
        <v>500</v>
      </c>
      <c r="AZ1165" s="79"/>
      <c r="BA1165" s="80" t="str">
        <f>I1165</f>
        <v>&gt; see 4311, Profiled metal sheet roofing</v>
      </c>
      <c r="BB1165" s="71"/>
      <c r="BC1165" s="54"/>
      <c r="BD1165" s="41">
        <v>4</v>
      </c>
      <c r="BE1165" s="52">
        <v>42</v>
      </c>
      <c r="BF1165" s="62">
        <v>4252</v>
      </c>
      <c r="BG1165" s="276" t="s">
        <v>47</v>
      </c>
    </row>
    <row r="1166" spans="1:59" s="63" customFormat="1" ht="12.75" x14ac:dyDescent="0.2">
      <c r="A1166" s="196">
        <v>4</v>
      </c>
      <c r="B1166" s="197" t="s">
        <v>422</v>
      </c>
      <c r="C1166" s="208">
        <v>42</v>
      </c>
      <c r="D1166" s="209" t="s">
        <v>518</v>
      </c>
      <c r="E1166" s="210">
        <v>4252</v>
      </c>
      <c r="F1166" s="211" t="s">
        <v>621</v>
      </c>
      <c r="G1166" s="231"/>
      <c r="H1166" s="65"/>
      <c r="I1166" s="222"/>
      <c r="J1166" s="66"/>
      <c r="K1166" s="66"/>
      <c r="L1166" s="66"/>
      <c r="M1166" s="64"/>
      <c r="N1166" s="304"/>
      <c r="O1166" s="305"/>
      <c r="P1166" s="127"/>
      <c r="Q1166" s="67"/>
      <c r="R1166" s="67"/>
      <c r="S1166" s="67"/>
      <c r="T1166" s="67"/>
      <c r="U1166" s="67"/>
      <c r="V1166" s="67"/>
      <c r="W1166" s="67"/>
      <c r="X1166" s="67"/>
      <c r="Y1166" s="68"/>
      <c r="Z1166" s="68"/>
      <c r="AA1166" s="68"/>
      <c r="AB1166" s="67"/>
      <c r="AC1166" s="67"/>
      <c r="AD1166" s="67"/>
      <c r="AE1166" s="67"/>
      <c r="AF1166" s="67"/>
      <c r="AG1166" s="67"/>
      <c r="AH1166" s="67"/>
      <c r="AI1166" s="67"/>
      <c r="AJ1166" s="68"/>
      <c r="AK1166" s="68"/>
      <c r="AL1166" s="68"/>
      <c r="AM1166" s="67"/>
      <c r="AN1166" s="67"/>
      <c r="AO1166" s="67"/>
      <c r="AP1166" s="67"/>
      <c r="AQ1166" s="67"/>
      <c r="AR1166" s="67"/>
      <c r="AS1166" s="67"/>
      <c r="AT1166" s="67"/>
      <c r="AU1166" s="67"/>
      <c r="AV1166" s="67"/>
      <c r="AW1166" s="67"/>
      <c r="AX1166" s="68"/>
      <c r="AY1166" s="68"/>
      <c r="AZ1166" s="69"/>
      <c r="BA1166" s="70"/>
      <c r="BB1166" s="71"/>
      <c r="BC1166" s="54"/>
      <c r="BD1166" s="41">
        <v>4</v>
      </c>
      <c r="BE1166" s="52">
        <v>42</v>
      </c>
      <c r="BF1166" s="62">
        <v>4252</v>
      </c>
      <c r="BG1166" s="275"/>
    </row>
    <row r="1167" spans="1:59" s="63" customFormat="1" ht="12.75" x14ac:dyDescent="0.2">
      <c r="A1167" s="196">
        <v>4</v>
      </c>
      <c r="B1167" s="197" t="s">
        <v>422</v>
      </c>
      <c r="C1167" s="208">
        <v>42</v>
      </c>
      <c r="D1167" s="209" t="s">
        <v>518</v>
      </c>
      <c r="E1167" s="210">
        <v>4252</v>
      </c>
      <c r="F1167" s="211" t="s">
        <v>621</v>
      </c>
      <c r="G1167" s="230"/>
      <c r="H1167" s="56"/>
      <c r="I1167" s="221"/>
      <c r="J1167" s="57"/>
      <c r="K1167" s="57"/>
      <c r="L1167" s="57"/>
      <c r="M1167" s="55"/>
      <c r="N1167" s="303"/>
      <c r="O1167" s="245"/>
      <c r="P1167" s="122"/>
      <c r="Q1167" s="58"/>
      <c r="R1167" s="58"/>
      <c r="S1167" s="58"/>
      <c r="T1167" s="58"/>
      <c r="U1167" s="58"/>
      <c r="V1167" s="58"/>
      <c r="W1167" s="58"/>
      <c r="X1167" s="58"/>
      <c r="Y1167" s="59"/>
      <c r="Z1167" s="59"/>
      <c r="AA1167" s="59"/>
      <c r="AB1167" s="58"/>
      <c r="AC1167" s="58"/>
      <c r="AD1167" s="58"/>
      <c r="AE1167" s="58"/>
      <c r="AF1167" s="58"/>
      <c r="AG1167" s="58"/>
      <c r="AH1167" s="58"/>
      <c r="AI1167" s="58"/>
      <c r="AJ1167" s="59"/>
      <c r="AK1167" s="59"/>
      <c r="AL1167" s="59"/>
      <c r="AM1167" s="58"/>
      <c r="AN1167" s="58"/>
      <c r="AO1167" s="58"/>
      <c r="AP1167" s="58"/>
      <c r="AQ1167" s="58"/>
      <c r="AR1167" s="58"/>
      <c r="AS1167" s="58"/>
      <c r="AT1167" s="58"/>
      <c r="AU1167" s="58"/>
      <c r="AV1167" s="58"/>
      <c r="AW1167" s="58"/>
      <c r="AX1167" s="59"/>
      <c r="AY1167" s="59"/>
      <c r="AZ1167" s="60"/>
      <c r="BA1167" s="61"/>
      <c r="BB1167" s="54"/>
      <c r="BC1167" s="54"/>
      <c r="BD1167" s="41">
        <v>4</v>
      </c>
      <c r="BE1167" s="52">
        <v>42</v>
      </c>
      <c r="BF1167" s="62">
        <v>4252</v>
      </c>
      <c r="BG1167" s="274"/>
    </row>
    <row r="1168" spans="1:59" x14ac:dyDescent="0.25">
      <c r="A1168" s="196">
        <v>4</v>
      </c>
      <c r="B1168" s="197" t="s">
        <v>422</v>
      </c>
      <c r="C1168" s="208">
        <v>42</v>
      </c>
      <c r="D1168" s="209" t="s">
        <v>518</v>
      </c>
      <c r="E1168" s="212">
        <v>4253</v>
      </c>
      <c r="F1168" s="213" t="s">
        <v>626</v>
      </c>
      <c r="G1168" s="234"/>
      <c r="H1168" s="138"/>
      <c r="I1168" s="224"/>
      <c r="J1168" s="98"/>
      <c r="K1168" s="98"/>
      <c r="L1168" s="98"/>
      <c r="M1168" s="137"/>
      <c r="N1168" s="322"/>
      <c r="O1168" s="323"/>
      <c r="P1168" s="139"/>
      <c r="Q1168" s="139"/>
      <c r="R1168" s="139"/>
      <c r="S1168" s="139"/>
      <c r="T1168" s="139"/>
      <c r="U1168" s="139"/>
      <c r="V1168" s="139"/>
      <c r="W1168" s="139"/>
      <c r="X1168" s="139"/>
      <c r="Y1168" s="100"/>
      <c r="Z1168" s="125"/>
      <c r="AA1168" s="125"/>
      <c r="AB1168" s="139"/>
      <c r="AC1168" s="139"/>
      <c r="AD1168" s="139"/>
      <c r="AE1168" s="139"/>
      <c r="AF1168" s="139"/>
      <c r="AG1168" s="139"/>
      <c r="AH1168" s="139"/>
      <c r="AI1168" s="139"/>
      <c r="AJ1168" s="100"/>
      <c r="AK1168" s="125"/>
      <c r="AL1168" s="125"/>
      <c r="AM1168" s="139"/>
      <c r="AN1168" s="139"/>
      <c r="AO1168" s="139"/>
      <c r="AP1168" s="139"/>
      <c r="AQ1168" s="139"/>
      <c r="AR1168" s="139"/>
      <c r="AS1168" s="139"/>
      <c r="AT1168" s="139"/>
      <c r="AU1168" s="139"/>
      <c r="AV1168" s="139"/>
      <c r="AW1168" s="99"/>
      <c r="AX1168" s="125"/>
      <c r="AY1168" s="100"/>
      <c r="AZ1168" s="140"/>
      <c r="BA1168" s="141"/>
      <c r="BB1168" s="136"/>
      <c r="BC1168" s="136"/>
      <c r="BD1168" s="41">
        <v>4</v>
      </c>
      <c r="BE1168" s="52">
        <v>42</v>
      </c>
      <c r="BF1168" s="103">
        <v>4253</v>
      </c>
      <c r="BG1168" s="283"/>
    </row>
    <row r="1169" spans="1:59" s="63" customFormat="1" ht="12.75" x14ac:dyDescent="0.2">
      <c r="A1169" s="196">
        <v>4</v>
      </c>
      <c r="B1169" s="197" t="s">
        <v>422</v>
      </c>
      <c r="C1169" s="208">
        <v>42</v>
      </c>
      <c r="D1169" s="209" t="s">
        <v>518</v>
      </c>
      <c r="E1169" s="212">
        <v>4253</v>
      </c>
      <c r="F1169" s="213" t="s">
        <v>626</v>
      </c>
      <c r="G1169" s="232"/>
      <c r="H1169" s="97"/>
      <c r="I1169" s="224"/>
      <c r="J1169" s="98"/>
      <c r="K1169" s="98"/>
      <c r="L1169" s="98"/>
      <c r="M1169" s="96"/>
      <c r="N1169" s="307"/>
      <c r="O1169" s="246"/>
      <c r="P1169" s="124"/>
      <c r="Q1169" s="99"/>
      <c r="R1169" s="99"/>
      <c r="S1169" s="99"/>
      <c r="T1169" s="99"/>
      <c r="U1169" s="99"/>
      <c r="V1169" s="99"/>
      <c r="W1169" s="99"/>
      <c r="X1169" s="99"/>
      <c r="Y1169" s="100"/>
      <c r="Z1169" s="100"/>
      <c r="AA1169" s="100"/>
      <c r="AB1169" s="99"/>
      <c r="AC1169" s="99"/>
      <c r="AD1169" s="99"/>
      <c r="AE1169" s="99"/>
      <c r="AF1169" s="99"/>
      <c r="AG1169" s="99"/>
      <c r="AH1169" s="99"/>
      <c r="AI1169" s="99"/>
      <c r="AJ1169" s="100"/>
      <c r="AK1169" s="100"/>
      <c r="AL1169" s="100"/>
      <c r="AM1169" s="99"/>
      <c r="AN1169" s="99"/>
      <c r="AO1169" s="99"/>
      <c r="AP1169" s="99"/>
      <c r="AQ1169" s="99"/>
      <c r="AR1169" s="99"/>
      <c r="AS1169" s="99"/>
      <c r="AT1169" s="99"/>
      <c r="AU1169" s="99"/>
      <c r="AV1169" s="99"/>
      <c r="AW1169" s="99"/>
      <c r="AX1169" s="100"/>
      <c r="AY1169" s="100"/>
      <c r="AZ1169" s="101"/>
      <c r="BA1169" s="102"/>
      <c r="BB1169" s="95"/>
      <c r="BC1169" s="95"/>
      <c r="BD1169" s="41">
        <v>4</v>
      </c>
      <c r="BE1169" s="52">
        <v>42</v>
      </c>
      <c r="BF1169" s="103">
        <v>4253</v>
      </c>
      <c r="BG1169" s="277"/>
    </row>
    <row r="1170" spans="1:59" s="63" customFormat="1" ht="12.75" x14ac:dyDescent="0.2">
      <c r="A1170" s="196">
        <v>4</v>
      </c>
      <c r="B1170" s="197" t="s">
        <v>422</v>
      </c>
      <c r="C1170" s="208">
        <v>42</v>
      </c>
      <c r="D1170" s="209" t="s">
        <v>518</v>
      </c>
      <c r="E1170" s="212">
        <v>4253</v>
      </c>
      <c r="F1170" s="213" t="s">
        <v>626</v>
      </c>
      <c r="G1170" s="231" t="s">
        <v>1218</v>
      </c>
      <c r="H1170" s="65"/>
      <c r="I1170" s="222"/>
      <c r="J1170" s="66"/>
      <c r="K1170" s="66"/>
      <c r="L1170" s="66"/>
      <c r="M1170" s="64"/>
      <c r="N1170" s="304"/>
      <c r="O1170" s="305"/>
      <c r="P1170" s="127"/>
      <c r="Q1170" s="67"/>
      <c r="R1170" s="67"/>
      <c r="S1170" s="67"/>
      <c r="T1170" s="67"/>
      <c r="U1170" s="67"/>
      <c r="V1170" s="67"/>
      <c r="W1170" s="67"/>
      <c r="X1170" s="67"/>
      <c r="Y1170" s="68"/>
      <c r="Z1170" s="68"/>
      <c r="AA1170" s="68"/>
      <c r="AB1170" s="67"/>
      <c r="AC1170" s="67"/>
      <c r="AD1170" s="67"/>
      <c r="AE1170" s="67"/>
      <c r="AF1170" s="67"/>
      <c r="AG1170" s="67"/>
      <c r="AH1170" s="67"/>
      <c r="AI1170" s="67"/>
      <c r="AJ1170" s="68"/>
      <c r="AK1170" s="68"/>
      <c r="AL1170" s="68"/>
      <c r="AM1170" s="67"/>
      <c r="AN1170" s="67"/>
      <c r="AO1170" s="67"/>
      <c r="AP1170" s="67"/>
      <c r="AQ1170" s="67"/>
      <c r="AR1170" s="67"/>
      <c r="AS1170" s="67"/>
      <c r="AT1170" s="67"/>
      <c r="AU1170" s="67"/>
      <c r="AV1170" s="67"/>
      <c r="AW1170" s="67"/>
      <c r="AX1170" s="68"/>
      <c r="AY1170" s="68"/>
      <c r="AZ1170" s="69"/>
      <c r="BA1170" s="70"/>
      <c r="BB1170" s="71"/>
      <c r="BC1170" s="95"/>
      <c r="BD1170" s="41">
        <v>4</v>
      </c>
      <c r="BE1170" s="52">
        <v>42</v>
      </c>
      <c r="BF1170" s="103">
        <v>4253</v>
      </c>
      <c r="BG1170" s="275"/>
    </row>
    <row r="1171" spans="1:59" s="63" customFormat="1" ht="12.75" x14ac:dyDescent="0.2">
      <c r="A1171" s="196">
        <v>4</v>
      </c>
      <c r="B1171" s="197" t="s">
        <v>422</v>
      </c>
      <c r="C1171" s="208">
        <v>42</v>
      </c>
      <c r="D1171" s="209" t="s">
        <v>518</v>
      </c>
      <c r="E1171" s="212">
        <v>4253</v>
      </c>
      <c r="F1171" s="213" t="s">
        <v>626</v>
      </c>
      <c r="G1171" s="231" t="s">
        <v>1218</v>
      </c>
      <c r="H1171" s="72" t="s">
        <v>47</v>
      </c>
      <c r="I1171" s="223"/>
      <c r="J1171" s="73"/>
      <c r="K1171" s="73"/>
      <c r="L1171" s="73"/>
      <c r="M1171" s="74"/>
      <c r="N1171" s="247"/>
      <c r="O1171" s="306"/>
      <c r="P1171" s="105"/>
      <c r="Q1171" s="75"/>
      <c r="R1171" s="75"/>
      <c r="S1171" s="75"/>
      <c r="T1171" s="75"/>
      <c r="U1171" s="75"/>
      <c r="V1171" s="75"/>
      <c r="W1171" s="75"/>
      <c r="X1171" s="75"/>
      <c r="Y1171" s="76">
        <f>IF(ISNUMBER(VLOOKUP(Y1173,P$7:W$7,MATCH(Y1173,P$7:W$7))),VLOOKUP(Y1173,P$7:W$7,MATCH(Y1173,P$7:W$7)),IF(N1175=0,"No Data",IF(Y1173&gt;0,"&lt;100",0)))</f>
        <v>10000</v>
      </c>
      <c r="Z1171" s="77">
        <f>IF(ISNUMBER(VLOOKUP(Z1175,P$7:W$7,MATCH(Z1175,P$7:W$7))),VLOOKUP(Z1175,P$7:W$7,MATCH(Z1175,P$7:W$7)),IF(N1175=0,"No Data",IF(Z1175&gt;0,"&lt;100",0)))</f>
        <v>10000</v>
      </c>
      <c r="AA1171" s="106">
        <f>IF(ISNUMBER(Z1171),Z1171,0)</f>
        <v>10000</v>
      </c>
      <c r="AB1171" s="75"/>
      <c r="AC1171" s="75"/>
      <c r="AD1171" s="75"/>
      <c r="AE1171" s="75"/>
      <c r="AF1171" s="75"/>
      <c r="AG1171" s="75"/>
      <c r="AH1171" s="75"/>
      <c r="AI1171" s="75"/>
      <c r="AJ1171" s="76">
        <f>IF(ISNUMBER(VLOOKUP(AJ1173,AB$7:AH$7,MATCH(AJ1173,AB$7:AH$7))),VLOOKUP(AJ1173,AB$7:AH$7,MATCH(AJ1173,AB$7:AH$7)),IF(N1175=0,"No Data",IF(AJ1173&gt;0,"&lt;50",0)))</f>
        <v>0</v>
      </c>
      <c r="AK1171" s="77">
        <f>IF(ISNUMBER(VLOOKUP(AK1175,AB$7:AH$7,MATCH(AK1175,AB$7:AH$7))),VLOOKUP(AK1175,AB$7:AH$7,MATCH(AK1175,AB$7:AH$7)),IF(N1175=0,"No Data",IF(AK1175&gt;0,"&lt;50",0)))</f>
        <v>0</v>
      </c>
      <c r="AL1171" s="106">
        <f>IF(ISNUMBER(AK1171),AK1171,0)</f>
        <v>0</v>
      </c>
      <c r="AM1171" s="75"/>
      <c r="AN1171" s="75"/>
      <c r="AO1171" s="75"/>
      <c r="AP1171" s="75"/>
      <c r="AQ1171" s="75"/>
      <c r="AR1171" s="75"/>
      <c r="AS1171" s="75"/>
      <c r="AT1171" s="75"/>
      <c r="AU1171" s="75"/>
      <c r="AV1171" s="75"/>
      <c r="AW1171" s="76">
        <f>IF(ISNUMBER(VLOOKUP(AW1173,AM$7:AU$7,MATCH(AW1173,AM$7:AU$7))),VLOOKUP(AW1173,AM$7:AU$7,MATCH(AW1173,AM$7:AU$7)),IF(N1175=0,"No Data",IF(AW1173&gt;0,"&lt;10",0)))</f>
        <v>50</v>
      </c>
      <c r="AX1171" s="77">
        <f>IF(ISNUMBER(VLOOKUP(AX1175,AM$7:AU$7,MATCH(AX1175,AM$7:AU$7))),VLOOKUP(AX1175,AM$7:AU$7,MATCH(AX1175,AM$7:AU$7)),IF(N1175=0,"No Data",IF(AX1175&gt;0,"&lt;10",0)))</f>
        <v>50</v>
      </c>
      <c r="AY1171" s="106">
        <f>IF(ISNUMBER(AX1171),AX1171,0)</f>
        <v>50</v>
      </c>
      <c r="AZ1171" s="79"/>
      <c r="BA1171" s="80"/>
      <c r="BB1171" s="71"/>
      <c r="BC1171" s="95"/>
      <c r="BD1171" s="41">
        <v>4</v>
      </c>
      <c r="BE1171" s="52">
        <v>42</v>
      </c>
      <c r="BF1171" s="103">
        <v>4253</v>
      </c>
      <c r="BG1171" s="276" t="s">
        <v>47</v>
      </c>
    </row>
    <row r="1172" spans="1:59" s="63" customFormat="1" ht="12.75" x14ac:dyDescent="0.2">
      <c r="A1172" s="196">
        <v>4</v>
      </c>
      <c r="B1172" s="197" t="s">
        <v>422</v>
      </c>
      <c r="C1172" s="208">
        <v>42</v>
      </c>
      <c r="D1172" s="209" t="s">
        <v>518</v>
      </c>
      <c r="E1172" s="212">
        <v>4253</v>
      </c>
      <c r="F1172" s="213" t="s">
        <v>626</v>
      </c>
      <c r="G1172" s="231" t="s">
        <v>1218</v>
      </c>
      <c r="H1172" s="81" t="s">
        <v>48</v>
      </c>
      <c r="I1172" s="223"/>
      <c r="J1172" s="73"/>
      <c r="K1172" s="73"/>
      <c r="L1172" s="73"/>
      <c r="M1172" s="74"/>
      <c r="N1172" s="247"/>
      <c r="O1172" s="306"/>
      <c r="P1172" s="105"/>
      <c r="Q1172" s="75"/>
      <c r="R1172" s="75"/>
      <c r="S1172" s="75"/>
      <c r="T1172" s="75"/>
      <c r="U1172" s="75"/>
      <c r="V1172" s="75"/>
      <c r="W1172" s="75"/>
      <c r="X1172" s="75"/>
      <c r="Y1172" s="82">
        <f>MIN(X1176:X1177)</f>
        <v>0</v>
      </c>
      <c r="Z1172" s="83"/>
      <c r="AA1172" s="83"/>
      <c r="AB1172" s="75"/>
      <c r="AC1172" s="75"/>
      <c r="AD1172" s="75"/>
      <c r="AE1172" s="75"/>
      <c r="AF1172" s="75"/>
      <c r="AG1172" s="75"/>
      <c r="AH1172" s="75"/>
      <c r="AI1172" s="75"/>
      <c r="AJ1172" s="82">
        <f>MIN(AI1176:AI1177)</f>
        <v>0</v>
      </c>
      <c r="AK1172" s="83"/>
      <c r="AL1172" s="83"/>
      <c r="AM1172" s="75"/>
      <c r="AN1172" s="75"/>
      <c r="AO1172" s="75"/>
      <c r="AP1172" s="75"/>
      <c r="AQ1172" s="75"/>
      <c r="AR1172" s="75"/>
      <c r="AS1172" s="75"/>
      <c r="AT1172" s="75"/>
      <c r="AU1172" s="75"/>
      <c r="AV1172" s="75"/>
      <c r="AW1172" s="82">
        <f>MIN(AV1176:AV1177)</f>
        <v>50</v>
      </c>
      <c r="AX1172" s="83"/>
      <c r="AY1172" s="83"/>
      <c r="AZ1172" s="79"/>
      <c r="BA1172" s="80"/>
      <c r="BB1172" s="71"/>
      <c r="BC1172" s="95"/>
      <c r="BD1172" s="41">
        <v>4</v>
      </c>
      <c r="BE1172" s="52">
        <v>42</v>
      </c>
      <c r="BF1172" s="103">
        <v>4253</v>
      </c>
      <c r="BG1172" s="278" t="s">
        <v>48</v>
      </c>
    </row>
    <row r="1173" spans="1:59" s="63" customFormat="1" ht="12.75" x14ac:dyDescent="0.2">
      <c r="A1173" s="196">
        <v>4</v>
      </c>
      <c r="B1173" s="197" t="s">
        <v>422</v>
      </c>
      <c r="C1173" s="208">
        <v>42</v>
      </c>
      <c r="D1173" s="209" t="s">
        <v>518</v>
      </c>
      <c r="E1173" s="212">
        <v>4253</v>
      </c>
      <c r="F1173" s="213" t="s">
        <v>626</v>
      </c>
      <c r="G1173" s="231" t="s">
        <v>1218</v>
      </c>
      <c r="H1173" s="81" t="s">
        <v>49</v>
      </c>
      <c r="I1173" s="223"/>
      <c r="J1173" s="73"/>
      <c r="K1173" s="73"/>
      <c r="L1173" s="73"/>
      <c r="M1173" s="74"/>
      <c r="N1173" s="247"/>
      <c r="O1173" s="306"/>
      <c r="P1173" s="105"/>
      <c r="Q1173" s="75"/>
      <c r="R1173" s="75"/>
      <c r="S1173" s="75"/>
      <c r="T1173" s="75"/>
      <c r="U1173" s="75"/>
      <c r="V1173" s="75"/>
      <c r="W1173" s="75"/>
      <c r="X1173" s="75"/>
      <c r="Y1173" s="84">
        <f>IF(ISNUMBER(AVERAGE(X1176:X1177)),AVERAGE(X1176:X1177),0)</f>
        <v>12500</v>
      </c>
      <c r="Z1173" s="83"/>
      <c r="AA1173" s="83"/>
      <c r="AB1173" s="75"/>
      <c r="AC1173" s="75"/>
      <c r="AD1173" s="75"/>
      <c r="AE1173" s="75"/>
      <c r="AF1173" s="75"/>
      <c r="AG1173" s="75"/>
      <c r="AH1173" s="75"/>
      <c r="AI1173" s="75"/>
      <c r="AJ1173" s="84">
        <f>IF(ISNUMBER(AVERAGE(AI1176:AI1177)),AVERAGE(AI1176:AI1177),0)</f>
        <v>0</v>
      </c>
      <c r="AK1173" s="83"/>
      <c r="AL1173" s="83"/>
      <c r="AM1173" s="75"/>
      <c r="AN1173" s="75"/>
      <c r="AO1173" s="75"/>
      <c r="AP1173" s="75"/>
      <c r="AQ1173" s="75"/>
      <c r="AR1173" s="75"/>
      <c r="AS1173" s="75"/>
      <c r="AT1173" s="75"/>
      <c r="AU1173" s="75"/>
      <c r="AV1173" s="75"/>
      <c r="AW1173" s="84">
        <f>IF(ISNUMBER(AVERAGE(AV1176:AV1177)),AVERAGE(AV1176:AV1177),0)</f>
        <v>75</v>
      </c>
      <c r="AX1173" s="83"/>
      <c r="AY1173" s="83"/>
      <c r="AZ1173" s="79"/>
      <c r="BA1173" s="80"/>
      <c r="BB1173" s="71"/>
      <c r="BC1173" s="95"/>
      <c r="BD1173" s="41">
        <v>4</v>
      </c>
      <c r="BE1173" s="52">
        <v>42</v>
      </c>
      <c r="BF1173" s="103">
        <v>4253</v>
      </c>
      <c r="BG1173" s="278" t="s">
        <v>49</v>
      </c>
    </row>
    <row r="1174" spans="1:59" s="63" customFormat="1" ht="12.75" x14ac:dyDescent="0.2">
      <c r="A1174" s="196">
        <v>4</v>
      </c>
      <c r="B1174" s="197" t="s">
        <v>422</v>
      </c>
      <c r="C1174" s="208">
        <v>42</v>
      </c>
      <c r="D1174" s="209" t="s">
        <v>518</v>
      </c>
      <c r="E1174" s="212">
        <v>4253</v>
      </c>
      <c r="F1174" s="213" t="s">
        <v>626</v>
      </c>
      <c r="G1174" s="231" t="s">
        <v>1218</v>
      </c>
      <c r="H1174" s="81" t="s">
        <v>50</v>
      </c>
      <c r="I1174" s="223"/>
      <c r="J1174" s="73"/>
      <c r="K1174" s="73"/>
      <c r="L1174" s="73"/>
      <c r="M1174" s="74"/>
      <c r="N1174" s="247"/>
      <c r="O1174" s="306"/>
      <c r="P1174" s="105"/>
      <c r="Q1174" s="75"/>
      <c r="R1174" s="75"/>
      <c r="S1174" s="75"/>
      <c r="T1174" s="75"/>
      <c r="U1174" s="75"/>
      <c r="V1174" s="75"/>
      <c r="W1174" s="75"/>
      <c r="X1174" s="75"/>
      <c r="Y1174" s="84">
        <f>MAX(X1176:X1177)</f>
        <v>25000</v>
      </c>
      <c r="Z1174" s="83"/>
      <c r="AA1174" s="83"/>
      <c r="AB1174" s="75"/>
      <c r="AC1174" s="75"/>
      <c r="AD1174" s="75"/>
      <c r="AE1174" s="75"/>
      <c r="AF1174" s="75"/>
      <c r="AG1174" s="75"/>
      <c r="AH1174" s="75"/>
      <c r="AI1174" s="75"/>
      <c r="AJ1174" s="84">
        <f>MAX(AI1176:AI1177)</f>
        <v>0</v>
      </c>
      <c r="AK1174" s="83"/>
      <c r="AL1174" s="83"/>
      <c r="AM1174" s="75"/>
      <c r="AN1174" s="75"/>
      <c r="AO1174" s="75"/>
      <c r="AP1174" s="75"/>
      <c r="AQ1174" s="75"/>
      <c r="AR1174" s="75"/>
      <c r="AS1174" s="75"/>
      <c r="AT1174" s="75"/>
      <c r="AU1174" s="75"/>
      <c r="AV1174" s="75"/>
      <c r="AW1174" s="84">
        <f>MAX(AV1176:AV1177)</f>
        <v>100</v>
      </c>
      <c r="AX1174" s="83"/>
      <c r="AY1174" s="83"/>
      <c r="AZ1174" s="79"/>
      <c r="BA1174" s="80"/>
      <c r="BB1174" s="71"/>
      <c r="BC1174" s="95"/>
      <c r="BD1174" s="41">
        <v>4</v>
      </c>
      <c r="BE1174" s="52">
        <v>42</v>
      </c>
      <c r="BF1174" s="103">
        <v>4253</v>
      </c>
      <c r="BG1174" s="278" t="s">
        <v>50</v>
      </c>
    </row>
    <row r="1175" spans="1:59" s="63" customFormat="1" ht="12.75" x14ac:dyDescent="0.2">
      <c r="A1175" s="196">
        <v>4</v>
      </c>
      <c r="B1175" s="197" t="s">
        <v>422</v>
      </c>
      <c r="C1175" s="208">
        <v>42</v>
      </c>
      <c r="D1175" s="209" t="s">
        <v>518</v>
      </c>
      <c r="E1175" s="212">
        <v>4253</v>
      </c>
      <c r="F1175" s="213" t="s">
        <v>626</v>
      </c>
      <c r="G1175" s="231" t="s">
        <v>1218</v>
      </c>
      <c r="H1175" s="85" t="s">
        <v>51</v>
      </c>
      <c r="I1175" s="223"/>
      <c r="J1175" s="73"/>
      <c r="K1175" s="73"/>
      <c r="L1175" s="73"/>
      <c r="M1175" s="74"/>
      <c r="N1175" s="317">
        <f>SUM(N1176:N1177)</f>
        <v>2</v>
      </c>
      <c r="O1175" s="293">
        <f>SUM(O1176:O1177)</f>
        <v>1</v>
      </c>
      <c r="P1175" s="292"/>
      <c r="Q1175" s="87"/>
      <c r="R1175" s="87"/>
      <c r="S1175" s="87"/>
      <c r="T1175" s="87"/>
      <c r="U1175" s="87"/>
      <c r="V1175" s="87"/>
      <c r="W1175" s="87"/>
      <c r="X1175" s="87"/>
      <c r="Y1175" s="112"/>
      <c r="Z1175" s="121">
        <f>SUM(Z1176:Z1177)</f>
        <v>12500</v>
      </c>
      <c r="AA1175" s="88"/>
      <c r="AB1175" s="87"/>
      <c r="AC1175" s="87"/>
      <c r="AD1175" s="87"/>
      <c r="AE1175" s="87"/>
      <c r="AF1175" s="87"/>
      <c r="AG1175" s="87"/>
      <c r="AH1175" s="87"/>
      <c r="AI1175" s="87"/>
      <c r="AJ1175" s="112"/>
      <c r="AK1175" s="121">
        <f>SUM(AK1176:AK1177)</f>
        <v>0</v>
      </c>
      <c r="AL1175" s="88"/>
      <c r="AM1175" s="87"/>
      <c r="AN1175" s="87"/>
      <c r="AO1175" s="87"/>
      <c r="AP1175" s="87"/>
      <c r="AQ1175" s="87"/>
      <c r="AR1175" s="87"/>
      <c r="AS1175" s="87"/>
      <c r="AT1175" s="87"/>
      <c r="AU1175" s="87"/>
      <c r="AV1175" s="87"/>
      <c r="AW1175" s="112"/>
      <c r="AX1175" s="121">
        <f>SUM(AX1176:AX1177)</f>
        <v>75</v>
      </c>
      <c r="AY1175" s="88"/>
      <c r="AZ1175" s="79"/>
      <c r="BA1175" s="80"/>
      <c r="BB1175" s="71"/>
      <c r="BC1175" s="95"/>
      <c r="BD1175" s="41">
        <v>4</v>
      </c>
      <c r="BE1175" s="52">
        <v>42</v>
      </c>
      <c r="BF1175" s="103">
        <v>4253</v>
      </c>
      <c r="BG1175" s="279" t="s">
        <v>51</v>
      </c>
    </row>
    <row r="1176" spans="1:59" s="63" customFormat="1" ht="12.75" x14ac:dyDescent="0.2">
      <c r="A1176" s="196">
        <v>4</v>
      </c>
      <c r="B1176" s="197" t="s">
        <v>422</v>
      </c>
      <c r="C1176" s="208">
        <v>42</v>
      </c>
      <c r="D1176" s="209" t="s">
        <v>518</v>
      </c>
      <c r="E1176" s="212">
        <v>4253</v>
      </c>
      <c r="F1176" s="213" t="s">
        <v>626</v>
      </c>
      <c r="G1176" s="231" t="s">
        <v>1218</v>
      </c>
      <c r="H1176" s="89" t="s">
        <v>52</v>
      </c>
      <c r="I1176" s="90" t="s">
        <v>597</v>
      </c>
      <c r="J1176" s="90" t="s">
        <v>627</v>
      </c>
      <c r="K1176" s="90" t="s">
        <v>73</v>
      </c>
      <c r="L1176" s="90" t="s">
        <v>69</v>
      </c>
      <c r="M1176" s="91"/>
      <c r="N1176" s="312">
        <v>1</v>
      </c>
      <c r="O1176" s="313">
        <f>N1176/N$1175</f>
        <v>0.5</v>
      </c>
      <c r="P1176" s="104"/>
      <c r="Q1176" s="92"/>
      <c r="R1176" s="92"/>
      <c r="S1176" s="92"/>
      <c r="T1176" s="92"/>
      <c r="U1176" s="92"/>
      <c r="V1176" s="92"/>
      <c r="W1176" s="92">
        <v>1</v>
      </c>
      <c r="X1176" s="109">
        <f>P1176*P$7+Q1176*Q$7+R1176*R$7+S1176*S$7+T1176*T$7+U1176*U$7+V1176*V$7+W1176*W$7</f>
        <v>25000</v>
      </c>
      <c r="Y1176" s="83"/>
      <c r="Z1176" s="110">
        <f>X1176*$O1176</f>
        <v>12500</v>
      </c>
      <c r="AA1176" s="111"/>
      <c r="AB1176" s="92"/>
      <c r="AC1176" s="92"/>
      <c r="AD1176" s="92"/>
      <c r="AE1176" s="92"/>
      <c r="AF1176" s="92"/>
      <c r="AG1176" s="92"/>
      <c r="AH1176" s="92"/>
      <c r="AI1176" s="109">
        <f>AB1176*AB$7+AC1176*AC$7+AD1176*AD$7+AE1176*AE$7+AF1176*AF$7+AG1176*AG$7+AH1176*AH$7</f>
        <v>0</v>
      </c>
      <c r="AJ1176" s="83"/>
      <c r="AK1176" s="110">
        <f>AI1176*$O1176</f>
        <v>0</v>
      </c>
      <c r="AL1176" s="111"/>
      <c r="AM1176" s="92"/>
      <c r="AN1176" s="92"/>
      <c r="AO1176" s="92"/>
      <c r="AP1176" s="92">
        <v>1</v>
      </c>
      <c r="AQ1176" s="92"/>
      <c r="AR1176" s="92"/>
      <c r="AS1176" s="92"/>
      <c r="AT1176" s="92"/>
      <c r="AU1176" s="92"/>
      <c r="AV1176" s="109">
        <f>AM1176*AM$7+AN1176*AN$7+AO1176*AO$7+AP1176*AP$7+AQ1176*AQ$7+AR1176*AR$7+AS1176*AS$7+AT1176*AT$7+AU1176*AU$7</f>
        <v>100</v>
      </c>
      <c r="AW1176" s="75"/>
      <c r="AX1176" s="110">
        <f>AV1176*$O1176</f>
        <v>50</v>
      </c>
      <c r="AY1176" s="111"/>
      <c r="AZ1176" s="93"/>
      <c r="BA1176" s="94" t="s">
        <v>554</v>
      </c>
      <c r="BB1176" s="71"/>
      <c r="BC1176" s="95"/>
      <c r="BD1176" s="41">
        <v>4</v>
      </c>
      <c r="BE1176" s="52">
        <v>42</v>
      </c>
      <c r="BF1176" s="103">
        <v>4253</v>
      </c>
      <c r="BG1176" s="280" t="s">
        <v>52</v>
      </c>
    </row>
    <row r="1177" spans="1:59" s="63" customFormat="1" ht="12.75" x14ac:dyDescent="0.2">
      <c r="A1177" s="196">
        <v>4</v>
      </c>
      <c r="B1177" s="197" t="s">
        <v>422</v>
      </c>
      <c r="C1177" s="208">
        <v>42</v>
      </c>
      <c r="D1177" s="209" t="s">
        <v>518</v>
      </c>
      <c r="E1177" s="212">
        <v>4253</v>
      </c>
      <c r="F1177" s="213" t="s">
        <v>626</v>
      </c>
      <c r="G1177" s="231" t="s">
        <v>1218</v>
      </c>
      <c r="H1177" s="89"/>
      <c r="I1177" s="90" t="s">
        <v>595</v>
      </c>
      <c r="J1177" s="90" t="s">
        <v>615</v>
      </c>
      <c r="K1177" s="90" t="s">
        <v>64</v>
      </c>
      <c r="L1177" s="90" t="s">
        <v>119</v>
      </c>
      <c r="M1177" s="91"/>
      <c r="N1177" s="312">
        <v>1</v>
      </c>
      <c r="O1177" s="313">
        <f>N1177/N$1175</f>
        <v>0.5</v>
      </c>
      <c r="P1177" s="104"/>
      <c r="Q1177" s="92"/>
      <c r="R1177" s="92"/>
      <c r="S1177" s="92"/>
      <c r="T1177" s="92"/>
      <c r="U1177" s="92"/>
      <c r="V1177" s="92"/>
      <c r="W1177" s="92"/>
      <c r="X1177" s="109">
        <f>P1177*P$7+Q1177*Q$7+R1177*R$7+S1177*S$7+T1177*T$7+U1177*U$7+V1177*V$7+W1177*W$7</f>
        <v>0</v>
      </c>
      <c r="Y1177" s="83"/>
      <c r="Z1177" s="110">
        <f>X1177*$O1177</f>
        <v>0</v>
      </c>
      <c r="AA1177" s="111"/>
      <c r="AB1177" s="92"/>
      <c r="AC1177" s="92"/>
      <c r="AD1177" s="92"/>
      <c r="AE1177" s="92"/>
      <c r="AF1177" s="92"/>
      <c r="AG1177" s="92"/>
      <c r="AH1177" s="92"/>
      <c r="AI1177" s="109">
        <f>AB1177*AB$7+AC1177*AC$7+AD1177*AD$7+AE1177*AE$7+AF1177*AF$7+AG1177*AG$7+AH1177*AH$7</f>
        <v>0</v>
      </c>
      <c r="AJ1177" s="83"/>
      <c r="AK1177" s="110">
        <f>AI1177*$O1177</f>
        <v>0</v>
      </c>
      <c r="AL1177" s="111"/>
      <c r="AM1177" s="92"/>
      <c r="AN1177" s="92"/>
      <c r="AO1177" s="92">
        <v>1</v>
      </c>
      <c r="AP1177" s="92"/>
      <c r="AQ1177" s="92"/>
      <c r="AR1177" s="92"/>
      <c r="AS1177" s="92"/>
      <c r="AT1177" s="92"/>
      <c r="AU1177" s="92"/>
      <c r="AV1177" s="109">
        <f>AM1177*AM$7+AN1177*AN$7+AO1177*AO$7+AP1177*AP$7+AQ1177*AQ$7+AR1177*AR$7+AS1177*AS$7+AT1177*AT$7+AU1177*AU$7</f>
        <v>50</v>
      </c>
      <c r="AW1177" s="75"/>
      <c r="AX1177" s="110">
        <f>AV1177*$O1177</f>
        <v>25</v>
      </c>
      <c r="AY1177" s="111"/>
      <c r="AZ1177" s="93"/>
      <c r="BA1177" s="94" t="s">
        <v>554</v>
      </c>
      <c r="BB1177" s="71"/>
      <c r="BC1177" s="95"/>
      <c r="BD1177" s="41">
        <v>4</v>
      </c>
      <c r="BE1177" s="52">
        <v>42</v>
      </c>
      <c r="BF1177" s="103">
        <v>4253</v>
      </c>
      <c r="BG1177" s="280" t="s">
        <v>52</v>
      </c>
    </row>
    <row r="1178" spans="1:59" s="63" customFormat="1" ht="12.75" x14ac:dyDescent="0.2">
      <c r="A1178" s="196">
        <v>4</v>
      </c>
      <c r="B1178" s="197" t="s">
        <v>422</v>
      </c>
      <c r="C1178" s="208">
        <v>42</v>
      </c>
      <c r="D1178" s="209" t="s">
        <v>518</v>
      </c>
      <c r="E1178" s="212">
        <v>4253</v>
      </c>
      <c r="F1178" s="213" t="s">
        <v>626</v>
      </c>
      <c r="G1178" s="231" t="s">
        <v>1218</v>
      </c>
      <c r="H1178" s="65"/>
      <c r="I1178" s="222"/>
      <c r="J1178" s="66"/>
      <c r="K1178" s="66"/>
      <c r="L1178" s="66"/>
      <c r="M1178" s="64"/>
      <c r="N1178" s="304"/>
      <c r="O1178" s="305"/>
      <c r="P1178" s="127"/>
      <c r="Q1178" s="67"/>
      <c r="R1178" s="67"/>
      <c r="S1178" s="67"/>
      <c r="T1178" s="67"/>
      <c r="U1178" s="67"/>
      <c r="V1178" s="67"/>
      <c r="W1178" s="67"/>
      <c r="X1178" s="67"/>
      <c r="Y1178" s="68"/>
      <c r="Z1178" s="68"/>
      <c r="AA1178" s="68"/>
      <c r="AB1178" s="67"/>
      <c r="AC1178" s="67"/>
      <c r="AD1178" s="67"/>
      <c r="AE1178" s="67"/>
      <c r="AF1178" s="67"/>
      <c r="AG1178" s="67"/>
      <c r="AH1178" s="67"/>
      <c r="AI1178" s="67"/>
      <c r="AJ1178" s="68"/>
      <c r="AK1178" s="68"/>
      <c r="AL1178" s="68"/>
      <c r="AM1178" s="67"/>
      <c r="AN1178" s="67"/>
      <c r="AO1178" s="67"/>
      <c r="AP1178" s="67"/>
      <c r="AQ1178" s="67"/>
      <c r="AR1178" s="67"/>
      <c r="AS1178" s="67"/>
      <c r="AT1178" s="67"/>
      <c r="AU1178" s="67"/>
      <c r="AV1178" s="67"/>
      <c r="AW1178" s="67"/>
      <c r="AX1178" s="68"/>
      <c r="AY1178" s="68"/>
      <c r="AZ1178" s="69"/>
      <c r="BA1178" s="70"/>
      <c r="BB1178" s="71"/>
      <c r="BC1178" s="95"/>
      <c r="BD1178" s="41">
        <v>4</v>
      </c>
      <c r="BE1178" s="52">
        <v>42</v>
      </c>
      <c r="BF1178" s="103">
        <v>4253</v>
      </c>
      <c r="BG1178" s="275"/>
    </row>
    <row r="1179" spans="1:59" s="63" customFormat="1" ht="12.75" x14ac:dyDescent="0.2">
      <c r="A1179" s="196">
        <v>4</v>
      </c>
      <c r="B1179" s="197" t="s">
        <v>422</v>
      </c>
      <c r="C1179" s="208">
        <v>42</v>
      </c>
      <c r="D1179" s="209" t="s">
        <v>518</v>
      </c>
      <c r="E1179" s="212">
        <v>4253</v>
      </c>
      <c r="F1179" s="213" t="s">
        <v>626</v>
      </c>
      <c r="G1179" s="232"/>
      <c r="H1179" s="97"/>
      <c r="I1179" s="224"/>
      <c r="J1179" s="98"/>
      <c r="K1179" s="98"/>
      <c r="L1179" s="98"/>
      <c r="M1179" s="96"/>
      <c r="N1179" s="307"/>
      <c r="O1179" s="246"/>
      <c r="P1179" s="124"/>
      <c r="Q1179" s="99"/>
      <c r="R1179" s="99"/>
      <c r="S1179" s="99"/>
      <c r="T1179" s="99"/>
      <c r="U1179" s="99"/>
      <c r="V1179" s="99"/>
      <c r="W1179" s="99"/>
      <c r="X1179" s="99"/>
      <c r="Y1179" s="100"/>
      <c r="Z1179" s="100"/>
      <c r="AA1179" s="100"/>
      <c r="AB1179" s="99"/>
      <c r="AC1179" s="99"/>
      <c r="AD1179" s="99"/>
      <c r="AE1179" s="99"/>
      <c r="AF1179" s="99"/>
      <c r="AG1179" s="99"/>
      <c r="AH1179" s="99"/>
      <c r="AI1179" s="99"/>
      <c r="AJ1179" s="100"/>
      <c r="AK1179" s="100"/>
      <c r="AL1179" s="100"/>
      <c r="AM1179" s="99"/>
      <c r="AN1179" s="99"/>
      <c r="AO1179" s="99"/>
      <c r="AP1179" s="99"/>
      <c r="AQ1179" s="99"/>
      <c r="AR1179" s="99"/>
      <c r="AS1179" s="99"/>
      <c r="AT1179" s="99"/>
      <c r="AU1179" s="99"/>
      <c r="AV1179" s="99"/>
      <c r="AW1179" s="99"/>
      <c r="AX1179" s="100"/>
      <c r="AY1179" s="100"/>
      <c r="AZ1179" s="101"/>
      <c r="BA1179" s="102"/>
      <c r="BB1179" s="95"/>
      <c r="BC1179" s="95"/>
      <c r="BD1179" s="41">
        <v>4</v>
      </c>
      <c r="BE1179" s="52">
        <v>42</v>
      </c>
      <c r="BF1179" s="103">
        <v>4253</v>
      </c>
      <c r="BG1179" s="277"/>
    </row>
    <row r="1180" spans="1:59" x14ac:dyDescent="0.25">
      <c r="A1180" s="196">
        <v>4</v>
      </c>
      <c r="B1180" s="197" t="s">
        <v>422</v>
      </c>
      <c r="C1180" s="208">
        <v>42</v>
      </c>
      <c r="D1180" s="209" t="s">
        <v>518</v>
      </c>
      <c r="E1180" s="210">
        <v>4255</v>
      </c>
      <c r="F1180" s="211" t="s">
        <v>628</v>
      </c>
      <c r="G1180" s="235"/>
      <c r="H1180" s="145"/>
      <c r="I1180" s="221"/>
      <c r="J1180" s="57"/>
      <c r="K1180" s="57"/>
      <c r="L1180" s="57"/>
      <c r="M1180" s="144"/>
      <c r="N1180" s="324"/>
      <c r="O1180" s="325"/>
      <c r="P1180" s="146"/>
      <c r="Q1180" s="146"/>
      <c r="R1180" s="146"/>
      <c r="S1180" s="146"/>
      <c r="T1180" s="146"/>
      <c r="U1180" s="146"/>
      <c r="V1180" s="146"/>
      <c r="W1180" s="146"/>
      <c r="X1180" s="146"/>
      <c r="Y1180" s="59"/>
      <c r="Z1180" s="123"/>
      <c r="AA1180" s="123"/>
      <c r="AB1180" s="146"/>
      <c r="AC1180" s="146"/>
      <c r="AD1180" s="146"/>
      <c r="AE1180" s="146"/>
      <c r="AF1180" s="146"/>
      <c r="AG1180" s="146"/>
      <c r="AH1180" s="146"/>
      <c r="AI1180" s="146"/>
      <c r="AJ1180" s="59"/>
      <c r="AK1180" s="123"/>
      <c r="AL1180" s="123"/>
      <c r="AM1180" s="146"/>
      <c r="AN1180" s="146"/>
      <c r="AO1180" s="146"/>
      <c r="AP1180" s="146"/>
      <c r="AQ1180" s="146"/>
      <c r="AR1180" s="146"/>
      <c r="AS1180" s="146"/>
      <c r="AT1180" s="146"/>
      <c r="AU1180" s="146"/>
      <c r="AV1180" s="146"/>
      <c r="AW1180" s="58"/>
      <c r="AX1180" s="123"/>
      <c r="AY1180" s="59"/>
      <c r="AZ1180" s="147"/>
      <c r="BA1180" s="148"/>
      <c r="BB1180" s="143"/>
      <c r="BC1180" s="143"/>
      <c r="BD1180" s="41">
        <v>4</v>
      </c>
      <c r="BE1180" s="52">
        <v>42</v>
      </c>
      <c r="BF1180" s="62">
        <v>4255</v>
      </c>
      <c r="BG1180" s="284"/>
    </row>
    <row r="1181" spans="1:59" s="63" customFormat="1" ht="12.75" x14ac:dyDescent="0.2">
      <c r="A1181" s="196">
        <v>4</v>
      </c>
      <c r="B1181" s="197" t="s">
        <v>422</v>
      </c>
      <c r="C1181" s="208">
        <v>42</v>
      </c>
      <c r="D1181" s="209" t="s">
        <v>518</v>
      </c>
      <c r="E1181" s="210">
        <v>4255</v>
      </c>
      <c r="F1181" s="211" t="s">
        <v>628</v>
      </c>
      <c r="G1181" s="230"/>
      <c r="H1181" s="56"/>
      <c r="I1181" s="221"/>
      <c r="J1181" s="57"/>
      <c r="K1181" s="57"/>
      <c r="L1181" s="57"/>
      <c r="M1181" s="55"/>
      <c r="N1181" s="303"/>
      <c r="O1181" s="245"/>
      <c r="P1181" s="122"/>
      <c r="Q1181" s="58"/>
      <c r="R1181" s="58"/>
      <c r="S1181" s="58"/>
      <c r="T1181" s="58"/>
      <c r="U1181" s="58"/>
      <c r="V1181" s="58"/>
      <c r="W1181" s="58"/>
      <c r="X1181" s="58"/>
      <c r="Y1181" s="59"/>
      <c r="Z1181" s="59"/>
      <c r="AA1181" s="59"/>
      <c r="AB1181" s="58"/>
      <c r="AC1181" s="58"/>
      <c r="AD1181" s="58"/>
      <c r="AE1181" s="58"/>
      <c r="AF1181" s="58"/>
      <c r="AG1181" s="58"/>
      <c r="AH1181" s="58"/>
      <c r="AI1181" s="58"/>
      <c r="AJ1181" s="59"/>
      <c r="AK1181" s="59"/>
      <c r="AL1181" s="59"/>
      <c r="AM1181" s="58"/>
      <c r="AN1181" s="58"/>
      <c r="AO1181" s="58"/>
      <c r="AP1181" s="58"/>
      <c r="AQ1181" s="58"/>
      <c r="AR1181" s="58"/>
      <c r="AS1181" s="58"/>
      <c r="AT1181" s="58"/>
      <c r="AU1181" s="58"/>
      <c r="AV1181" s="58"/>
      <c r="AW1181" s="58"/>
      <c r="AX1181" s="59"/>
      <c r="AY1181" s="59"/>
      <c r="AZ1181" s="60"/>
      <c r="BA1181" s="61"/>
      <c r="BB1181" s="54"/>
      <c r="BC1181" s="54"/>
      <c r="BD1181" s="41">
        <v>4</v>
      </c>
      <c r="BE1181" s="52">
        <v>42</v>
      </c>
      <c r="BF1181" s="62">
        <v>4255</v>
      </c>
      <c r="BG1181" s="274"/>
    </row>
    <row r="1182" spans="1:59" s="63" customFormat="1" ht="12.75" x14ac:dyDescent="0.2">
      <c r="A1182" s="196">
        <v>4</v>
      </c>
      <c r="B1182" s="197" t="s">
        <v>422</v>
      </c>
      <c r="C1182" s="208">
        <v>42</v>
      </c>
      <c r="D1182" s="209" t="s">
        <v>518</v>
      </c>
      <c r="E1182" s="210">
        <v>4255</v>
      </c>
      <c r="F1182" s="211" t="s">
        <v>628</v>
      </c>
      <c r="G1182" s="231" t="s">
        <v>1218</v>
      </c>
      <c r="H1182" s="65"/>
      <c r="I1182" s="222"/>
      <c r="J1182" s="66"/>
      <c r="K1182" s="66"/>
      <c r="L1182" s="66"/>
      <c r="M1182" s="64"/>
      <c r="N1182" s="304"/>
      <c r="O1182" s="305"/>
      <c r="P1182" s="127"/>
      <c r="Q1182" s="67"/>
      <c r="R1182" s="67"/>
      <c r="S1182" s="67"/>
      <c r="T1182" s="67"/>
      <c r="U1182" s="67"/>
      <c r="V1182" s="67"/>
      <c r="W1182" s="67"/>
      <c r="X1182" s="67"/>
      <c r="Y1182" s="68"/>
      <c r="Z1182" s="68"/>
      <c r="AA1182" s="68"/>
      <c r="AB1182" s="67"/>
      <c r="AC1182" s="67"/>
      <c r="AD1182" s="67"/>
      <c r="AE1182" s="67"/>
      <c r="AF1182" s="67"/>
      <c r="AG1182" s="67"/>
      <c r="AH1182" s="67"/>
      <c r="AI1182" s="67"/>
      <c r="AJ1182" s="68"/>
      <c r="AK1182" s="68"/>
      <c r="AL1182" s="68"/>
      <c r="AM1182" s="67"/>
      <c r="AN1182" s="67"/>
      <c r="AO1182" s="67"/>
      <c r="AP1182" s="67"/>
      <c r="AQ1182" s="67"/>
      <c r="AR1182" s="67"/>
      <c r="AS1182" s="67"/>
      <c r="AT1182" s="67"/>
      <c r="AU1182" s="67"/>
      <c r="AV1182" s="67"/>
      <c r="AW1182" s="67"/>
      <c r="AX1182" s="68"/>
      <c r="AY1182" s="68"/>
      <c r="AZ1182" s="69"/>
      <c r="BA1182" s="70"/>
      <c r="BB1182" s="71"/>
      <c r="BC1182" s="54"/>
      <c r="BD1182" s="41">
        <v>4</v>
      </c>
      <c r="BE1182" s="52">
        <v>42</v>
      </c>
      <c r="BF1182" s="62">
        <v>4255</v>
      </c>
      <c r="BG1182" s="275"/>
    </row>
    <row r="1183" spans="1:59" s="63" customFormat="1" ht="12.75" x14ac:dyDescent="0.2">
      <c r="A1183" s="196">
        <v>4</v>
      </c>
      <c r="B1183" s="197" t="s">
        <v>422</v>
      </c>
      <c r="C1183" s="208">
        <v>42</v>
      </c>
      <c r="D1183" s="209" t="s">
        <v>518</v>
      </c>
      <c r="E1183" s="210">
        <v>4255</v>
      </c>
      <c r="F1183" s="211" t="s">
        <v>628</v>
      </c>
      <c r="G1183" s="231" t="s">
        <v>1218</v>
      </c>
      <c r="H1183" s="72" t="s">
        <v>47</v>
      </c>
      <c r="I1183" s="223"/>
      <c r="J1183" s="73"/>
      <c r="K1183" s="73"/>
      <c r="L1183" s="73"/>
      <c r="M1183" s="74"/>
      <c r="N1183" s="247"/>
      <c r="O1183" s="306"/>
      <c r="P1183" s="105"/>
      <c r="Q1183" s="75"/>
      <c r="R1183" s="75"/>
      <c r="S1183" s="75"/>
      <c r="T1183" s="75"/>
      <c r="U1183" s="75"/>
      <c r="V1183" s="75"/>
      <c r="W1183" s="75"/>
      <c r="X1183" s="75"/>
      <c r="Y1183" s="76">
        <f>IF(ISNUMBER(VLOOKUP(Y1185,P$7:W$7,MATCH(Y1185,P$7:W$7))),VLOOKUP(Y1185,P$7:W$7,MATCH(Y1185,P$7:W$7)),IF(N1187=0,"No Data",IF(Y1185&gt;0,"&lt;100",0)))</f>
        <v>5000</v>
      </c>
      <c r="Z1183" s="77">
        <f>IF(ISNUMBER(VLOOKUP(Z1187,P$7:W$7,MATCH(Z1187,P$7:W$7))),VLOOKUP(Z1187,P$7:W$7,MATCH(Z1187,P$7:W$7)),IF(N1187=0,"No Data",IF(Z1187&gt;0,"&lt;100",0)))</f>
        <v>5000</v>
      </c>
      <c r="AA1183" s="106">
        <f>IF(ISNUMBER(Z1183),Z1183,0)</f>
        <v>5000</v>
      </c>
      <c r="AB1183" s="75"/>
      <c r="AC1183" s="75"/>
      <c r="AD1183" s="75"/>
      <c r="AE1183" s="75"/>
      <c r="AF1183" s="75"/>
      <c r="AG1183" s="75"/>
      <c r="AH1183" s="75"/>
      <c r="AI1183" s="75"/>
      <c r="AJ1183" s="76">
        <f>IF(ISNUMBER(VLOOKUP(AJ1185,AB$7:AH$7,MATCH(AJ1185,AB$7:AH$7))),VLOOKUP(AJ1185,AB$7:AH$7,MATCH(AJ1185,AB$7:AH$7)),IF(N1187=0,"No Data",IF(AJ1185&gt;0,"&lt;50",0)))</f>
        <v>0</v>
      </c>
      <c r="AK1183" s="77">
        <f>IF(ISNUMBER(VLOOKUP(AK1187,AB$7:AH$7,MATCH(AK1187,AB$7:AH$7))),VLOOKUP(AK1187,AB$7:AH$7,MATCH(AK1187,AB$7:AH$7)),IF(N1187=0,"No Data",IF(AK1187&gt;0,"&lt;50",0)))</f>
        <v>0</v>
      </c>
      <c r="AL1183" s="106">
        <f>IF(ISNUMBER(AK1183),AK1183,0)</f>
        <v>0</v>
      </c>
      <c r="AM1183" s="75"/>
      <c r="AN1183" s="75"/>
      <c r="AO1183" s="75"/>
      <c r="AP1183" s="75"/>
      <c r="AQ1183" s="75"/>
      <c r="AR1183" s="75"/>
      <c r="AS1183" s="75"/>
      <c r="AT1183" s="75"/>
      <c r="AU1183" s="75"/>
      <c r="AV1183" s="75"/>
      <c r="AW1183" s="76">
        <f>IF(ISNUMBER(VLOOKUP(AW1185,AM$7:AU$7,MATCH(AW1185,AM$7:AU$7))),VLOOKUP(AW1185,AM$7:AU$7,MATCH(AW1185,AM$7:AU$7)),IF(N1187=0,"No Data",IF(AW1185&gt;0,"&lt;10",0)))</f>
        <v>500</v>
      </c>
      <c r="AX1183" s="77">
        <f>IF(ISNUMBER(VLOOKUP(AX1187,AM$7:AU$7,MATCH(AX1187,AM$7:AU$7))),VLOOKUP(AX1187,AM$7:AU$7,MATCH(AX1187,AM$7:AU$7)),IF(N1187=0,"No Data",IF(AX1187&gt;0,"&lt;10",0)))</f>
        <v>500</v>
      </c>
      <c r="AY1183" s="106">
        <f>IF(ISNUMBER(AX1183),AX1183,0)</f>
        <v>500</v>
      </c>
      <c r="AZ1183" s="79"/>
      <c r="BA1183" s="80"/>
      <c r="BB1183" s="71"/>
      <c r="BC1183" s="54"/>
      <c r="BD1183" s="41">
        <v>4</v>
      </c>
      <c r="BE1183" s="52">
        <v>42</v>
      </c>
      <c r="BF1183" s="62">
        <v>4255</v>
      </c>
      <c r="BG1183" s="276" t="s">
        <v>47</v>
      </c>
    </row>
    <row r="1184" spans="1:59" s="63" customFormat="1" ht="12.75" x14ac:dyDescent="0.2">
      <c r="A1184" s="196">
        <v>4</v>
      </c>
      <c r="B1184" s="197" t="s">
        <v>422</v>
      </c>
      <c r="C1184" s="208">
        <v>42</v>
      </c>
      <c r="D1184" s="209" t="s">
        <v>518</v>
      </c>
      <c r="E1184" s="210">
        <v>4255</v>
      </c>
      <c r="F1184" s="211" t="s">
        <v>628</v>
      </c>
      <c r="G1184" s="231" t="s">
        <v>1218</v>
      </c>
      <c r="H1184" s="81" t="s">
        <v>48</v>
      </c>
      <c r="I1184" s="223"/>
      <c r="J1184" s="73"/>
      <c r="K1184" s="73"/>
      <c r="L1184" s="73"/>
      <c r="M1184" s="74"/>
      <c r="N1184" s="247"/>
      <c r="O1184" s="306"/>
      <c r="P1184" s="105"/>
      <c r="Q1184" s="75"/>
      <c r="R1184" s="75"/>
      <c r="S1184" s="75"/>
      <c r="T1184" s="75"/>
      <c r="U1184" s="75"/>
      <c r="V1184" s="75"/>
      <c r="W1184" s="75"/>
      <c r="X1184" s="75"/>
      <c r="Y1184" s="82">
        <f>MIN(X1188:X1194)</f>
        <v>0</v>
      </c>
      <c r="Z1184" s="83"/>
      <c r="AA1184" s="83"/>
      <c r="AB1184" s="75"/>
      <c r="AC1184" s="75"/>
      <c r="AD1184" s="75"/>
      <c r="AE1184" s="75"/>
      <c r="AF1184" s="75"/>
      <c r="AG1184" s="75"/>
      <c r="AH1184" s="75"/>
      <c r="AI1184" s="75"/>
      <c r="AJ1184" s="82">
        <f>MIN(AI1188:AI1194)</f>
        <v>0</v>
      </c>
      <c r="AK1184" s="83"/>
      <c r="AL1184" s="83"/>
      <c r="AM1184" s="75"/>
      <c r="AN1184" s="75"/>
      <c r="AO1184" s="75"/>
      <c r="AP1184" s="75"/>
      <c r="AQ1184" s="75"/>
      <c r="AR1184" s="75"/>
      <c r="AS1184" s="75"/>
      <c r="AT1184" s="75"/>
      <c r="AU1184" s="75"/>
      <c r="AV1184" s="75"/>
      <c r="AW1184" s="82">
        <f>MIN(AV1188:AV1194)</f>
        <v>50</v>
      </c>
      <c r="AX1184" s="83"/>
      <c r="AY1184" s="83"/>
      <c r="AZ1184" s="79"/>
      <c r="BA1184" s="80"/>
      <c r="BB1184" s="71"/>
      <c r="BC1184" s="54"/>
      <c r="BD1184" s="41">
        <v>4</v>
      </c>
      <c r="BE1184" s="52">
        <v>42</v>
      </c>
      <c r="BF1184" s="62">
        <v>4255</v>
      </c>
      <c r="BG1184" s="278" t="s">
        <v>48</v>
      </c>
    </row>
    <row r="1185" spans="1:59" s="63" customFormat="1" ht="12.75" x14ac:dyDescent="0.2">
      <c r="A1185" s="196">
        <v>4</v>
      </c>
      <c r="B1185" s="197" t="s">
        <v>422</v>
      </c>
      <c r="C1185" s="208">
        <v>42</v>
      </c>
      <c r="D1185" s="209" t="s">
        <v>518</v>
      </c>
      <c r="E1185" s="210">
        <v>4255</v>
      </c>
      <c r="F1185" s="211" t="s">
        <v>628</v>
      </c>
      <c r="G1185" s="231" t="s">
        <v>1218</v>
      </c>
      <c r="H1185" s="81" t="s">
        <v>49</v>
      </c>
      <c r="I1185" s="223"/>
      <c r="J1185" s="73"/>
      <c r="K1185" s="73"/>
      <c r="L1185" s="73"/>
      <c r="M1185" s="74"/>
      <c r="N1185" s="247"/>
      <c r="O1185" s="306"/>
      <c r="P1185" s="105"/>
      <c r="Q1185" s="75"/>
      <c r="R1185" s="75"/>
      <c r="S1185" s="75"/>
      <c r="T1185" s="75"/>
      <c r="U1185" s="75"/>
      <c r="V1185" s="75"/>
      <c r="W1185" s="75"/>
      <c r="X1185" s="75"/>
      <c r="Y1185" s="84">
        <f>IF(ISNUMBER(AVERAGE(X1188:X1194)),AVERAGE(X1188:X1194),0)</f>
        <v>7171.4285714285716</v>
      </c>
      <c r="Z1185" s="83"/>
      <c r="AA1185" s="83"/>
      <c r="AB1185" s="75"/>
      <c r="AC1185" s="75"/>
      <c r="AD1185" s="75"/>
      <c r="AE1185" s="75"/>
      <c r="AF1185" s="75"/>
      <c r="AG1185" s="75"/>
      <c r="AH1185" s="75"/>
      <c r="AI1185" s="75"/>
      <c r="AJ1185" s="84">
        <f>IF(ISNUMBER(AVERAGE(AI1188:AI1194)),AVERAGE(AI1188:AI1194),0)</f>
        <v>0</v>
      </c>
      <c r="AK1185" s="83"/>
      <c r="AL1185" s="83"/>
      <c r="AM1185" s="75"/>
      <c r="AN1185" s="75"/>
      <c r="AO1185" s="75"/>
      <c r="AP1185" s="75"/>
      <c r="AQ1185" s="75"/>
      <c r="AR1185" s="75"/>
      <c r="AS1185" s="75"/>
      <c r="AT1185" s="75"/>
      <c r="AU1185" s="75"/>
      <c r="AV1185" s="75"/>
      <c r="AW1185" s="84">
        <f>IF(ISNUMBER(AVERAGE(AV1188:AV1194)),AVERAGE(AV1188:AV1194),0)</f>
        <v>900</v>
      </c>
      <c r="AX1185" s="83"/>
      <c r="AY1185" s="83"/>
      <c r="AZ1185" s="79"/>
      <c r="BA1185" s="80"/>
      <c r="BB1185" s="71"/>
      <c r="BC1185" s="54"/>
      <c r="BD1185" s="41">
        <v>4</v>
      </c>
      <c r="BE1185" s="52">
        <v>42</v>
      </c>
      <c r="BF1185" s="62">
        <v>4255</v>
      </c>
      <c r="BG1185" s="278" t="s">
        <v>49</v>
      </c>
    </row>
    <row r="1186" spans="1:59" s="63" customFormat="1" ht="12.75" x14ac:dyDescent="0.2">
      <c r="A1186" s="196">
        <v>4</v>
      </c>
      <c r="B1186" s="197" t="s">
        <v>422</v>
      </c>
      <c r="C1186" s="208">
        <v>42</v>
      </c>
      <c r="D1186" s="209" t="s">
        <v>518</v>
      </c>
      <c r="E1186" s="210">
        <v>4255</v>
      </c>
      <c r="F1186" s="211" t="s">
        <v>628</v>
      </c>
      <c r="G1186" s="231" t="s">
        <v>1218</v>
      </c>
      <c r="H1186" s="81" t="s">
        <v>50</v>
      </c>
      <c r="I1186" s="223"/>
      <c r="J1186" s="73"/>
      <c r="K1186" s="73"/>
      <c r="L1186" s="73"/>
      <c r="M1186" s="74"/>
      <c r="N1186" s="247"/>
      <c r="O1186" s="306"/>
      <c r="P1186" s="105"/>
      <c r="Q1186" s="75"/>
      <c r="R1186" s="75"/>
      <c r="S1186" s="75"/>
      <c r="T1186" s="75"/>
      <c r="U1186" s="75"/>
      <c r="V1186" s="75"/>
      <c r="W1186" s="75"/>
      <c r="X1186" s="75"/>
      <c r="Y1186" s="84">
        <f>MAX(X1188:X1194)</f>
        <v>25000</v>
      </c>
      <c r="Z1186" s="83"/>
      <c r="AA1186" s="83"/>
      <c r="AB1186" s="75"/>
      <c r="AC1186" s="75"/>
      <c r="AD1186" s="75"/>
      <c r="AE1186" s="75"/>
      <c r="AF1186" s="75"/>
      <c r="AG1186" s="75"/>
      <c r="AH1186" s="75"/>
      <c r="AI1186" s="75"/>
      <c r="AJ1186" s="84">
        <f>MAX(AI1188:AI1194)</f>
        <v>0</v>
      </c>
      <c r="AK1186" s="83"/>
      <c r="AL1186" s="83"/>
      <c r="AM1186" s="75"/>
      <c r="AN1186" s="75"/>
      <c r="AO1186" s="75"/>
      <c r="AP1186" s="75"/>
      <c r="AQ1186" s="75"/>
      <c r="AR1186" s="75"/>
      <c r="AS1186" s="75"/>
      <c r="AT1186" s="75"/>
      <c r="AU1186" s="75"/>
      <c r="AV1186" s="75"/>
      <c r="AW1186" s="84">
        <f>MAX(AV1188:AV1194)</f>
        <v>2500</v>
      </c>
      <c r="AX1186" s="83"/>
      <c r="AY1186" s="83"/>
      <c r="AZ1186" s="79"/>
      <c r="BA1186" s="80"/>
      <c r="BB1186" s="71"/>
      <c r="BC1186" s="54"/>
      <c r="BD1186" s="41">
        <v>4</v>
      </c>
      <c r="BE1186" s="52">
        <v>42</v>
      </c>
      <c r="BF1186" s="62">
        <v>4255</v>
      </c>
      <c r="BG1186" s="278" t="s">
        <v>50</v>
      </c>
    </row>
    <row r="1187" spans="1:59" s="63" customFormat="1" ht="12.75" x14ac:dyDescent="0.2">
      <c r="A1187" s="196">
        <v>4</v>
      </c>
      <c r="B1187" s="197" t="s">
        <v>422</v>
      </c>
      <c r="C1187" s="208">
        <v>42</v>
      </c>
      <c r="D1187" s="209" t="s">
        <v>518</v>
      </c>
      <c r="E1187" s="210">
        <v>4255</v>
      </c>
      <c r="F1187" s="211" t="s">
        <v>628</v>
      </c>
      <c r="G1187" s="231" t="s">
        <v>1218</v>
      </c>
      <c r="H1187" s="85" t="s">
        <v>51</v>
      </c>
      <c r="I1187" s="223"/>
      <c r="J1187" s="73"/>
      <c r="K1187" s="73"/>
      <c r="L1187" s="73"/>
      <c r="M1187" s="74"/>
      <c r="N1187" s="248">
        <f>SUM(N1188:N1194)</f>
        <v>7</v>
      </c>
      <c r="O1187" s="293">
        <f>SUM(O1188:O1194)</f>
        <v>0.99999999999999978</v>
      </c>
      <c r="P1187" s="292"/>
      <c r="Q1187" s="87"/>
      <c r="R1187" s="87"/>
      <c r="S1187" s="87"/>
      <c r="T1187" s="87"/>
      <c r="U1187" s="87"/>
      <c r="V1187" s="87"/>
      <c r="W1187" s="87"/>
      <c r="X1187" s="87"/>
      <c r="Y1187" s="88"/>
      <c r="Z1187" s="119">
        <f>SUM(Z1188:Z1194)</f>
        <v>7171.4285714285716</v>
      </c>
      <c r="AA1187" s="120"/>
      <c r="AB1187" s="111"/>
      <c r="AC1187" s="111"/>
      <c r="AD1187" s="111"/>
      <c r="AE1187" s="111"/>
      <c r="AF1187" s="111"/>
      <c r="AG1187" s="111"/>
      <c r="AH1187" s="111"/>
      <c r="AI1187" s="111"/>
      <c r="AJ1187" s="120"/>
      <c r="AK1187" s="119">
        <f>SUM(AK1188:AK1194)</f>
        <v>0</v>
      </c>
      <c r="AL1187" s="120"/>
      <c r="AM1187" s="111"/>
      <c r="AN1187" s="111"/>
      <c r="AO1187" s="111"/>
      <c r="AP1187" s="111"/>
      <c r="AQ1187" s="111"/>
      <c r="AR1187" s="111"/>
      <c r="AS1187" s="111"/>
      <c r="AT1187" s="111"/>
      <c r="AU1187" s="111"/>
      <c r="AV1187" s="111"/>
      <c r="AW1187" s="120"/>
      <c r="AX1187" s="119">
        <f>SUM(AX1188:AX1194)</f>
        <v>900</v>
      </c>
      <c r="AY1187" s="88"/>
      <c r="AZ1187" s="79"/>
      <c r="BA1187" s="80"/>
      <c r="BB1187" s="71"/>
      <c r="BC1187" s="54"/>
      <c r="BD1187" s="41">
        <v>4</v>
      </c>
      <c r="BE1187" s="52">
        <v>42</v>
      </c>
      <c r="BF1187" s="62">
        <v>4255</v>
      </c>
      <c r="BG1187" s="279" t="s">
        <v>51</v>
      </c>
    </row>
    <row r="1188" spans="1:59" s="63" customFormat="1" ht="12.75" x14ac:dyDescent="0.2">
      <c r="A1188" s="196">
        <v>4</v>
      </c>
      <c r="B1188" s="197" t="s">
        <v>422</v>
      </c>
      <c r="C1188" s="208">
        <v>42</v>
      </c>
      <c r="D1188" s="209" t="s">
        <v>518</v>
      </c>
      <c r="E1188" s="210">
        <v>4255</v>
      </c>
      <c r="F1188" s="211" t="s">
        <v>628</v>
      </c>
      <c r="G1188" s="231" t="s">
        <v>1218</v>
      </c>
      <c r="H1188" s="89" t="s">
        <v>52</v>
      </c>
      <c r="I1188" s="90" t="s">
        <v>629</v>
      </c>
      <c r="J1188" s="90" t="s">
        <v>629</v>
      </c>
      <c r="K1188" s="90" t="s">
        <v>64</v>
      </c>
      <c r="L1188" s="90" t="s">
        <v>329</v>
      </c>
      <c r="M1188" s="91"/>
      <c r="N1188" s="312">
        <v>1</v>
      </c>
      <c r="O1188" s="313">
        <f>N1188/N$1187</f>
        <v>0.14285714285714285</v>
      </c>
      <c r="P1188" s="104"/>
      <c r="Q1188" s="92"/>
      <c r="R1188" s="92"/>
      <c r="S1188" s="92"/>
      <c r="T1188" s="92"/>
      <c r="U1188" s="92"/>
      <c r="V1188" s="92"/>
      <c r="W1188" s="92"/>
      <c r="X1188" s="109">
        <f t="shared" ref="X1188:X1194" si="180">P1188*P$7+Q1188*Q$7+R1188*R$7+S1188*S$7+T1188*T$7+U1188*U$7+V1188*V$7+W1188*W$7</f>
        <v>0</v>
      </c>
      <c r="Y1188" s="83"/>
      <c r="Z1188" s="110">
        <f t="shared" ref="Z1188:Z1194" si="181">X1188*$O1188</f>
        <v>0</v>
      </c>
      <c r="AA1188" s="111"/>
      <c r="AB1188" s="92"/>
      <c r="AC1188" s="92"/>
      <c r="AD1188" s="92"/>
      <c r="AE1188" s="92"/>
      <c r="AF1188" s="92"/>
      <c r="AG1188" s="92"/>
      <c r="AH1188" s="92"/>
      <c r="AI1188" s="109">
        <f t="shared" ref="AI1188:AI1194" si="182">AB1188*AB$7+AC1188*AC$7+AD1188*AD$7+AE1188*AE$7+AF1188*AF$7+AG1188*AG$7+AH1188*AH$7</f>
        <v>0</v>
      </c>
      <c r="AJ1188" s="83"/>
      <c r="AK1188" s="110">
        <f t="shared" ref="AK1188:AK1194" si="183">AI1188*$O1188</f>
        <v>0</v>
      </c>
      <c r="AL1188" s="111"/>
      <c r="AM1188" s="92"/>
      <c r="AN1188" s="92"/>
      <c r="AO1188" s="92"/>
      <c r="AP1188" s="92"/>
      <c r="AQ1188" s="92"/>
      <c r="AR1188" s="92"/>
      <c r="AS1188" s="92">
        <v>1</v>
      </c>
      <c r="AT1188" s="92"/>
      <c r="AU1188" s="92"/>
      <c r="AV1188" s="109">
        <f t="shared" ref="AV1188:AV1194" si="184">AM1188*AM$7+AN1188*AN$7+AO1188*AO$7+AP1188*AP$7+AQ1188*AQ$7+AR1188*AR$7+AS1188*AS$7+AT1188*AT$7+AU1188*AU$7</f>
        <v>1000</v>
      </c>
      <c r="AW1188" s="75"/>
      <c r="AX1188" s="110">
        <f t="shared" ref="AX1188:AX1194" si="185">AV1188*$O1188</f>
        <v>142.85714285714286</v>
      </c>
      <c r="AY1188" s="111"/>
      <c r="AZ1188" s="93"/>
      <c r="BA1188" s="94" t="s">
        <v>105</v>
      </c>
      <c r="BB1188" s="71"/>
      <c r="BC1188" s="54"/>
      <c r="BD1188" s="41">
        <v>4</v>
      </c>
      <c r="BE1188" s="52">
        <v>42</v>
      </c>
      <c r="BF1188" s="62">
        <v>4255</v>
      </c>
      <c r="BG1188" s="280" t="s">
        <v>52</v>
      </c>
    </row>
    <row r="1189" spans="1:59" s="63" customFormat="1" ht="24" x14ac:dyDescent="0.2">
      <c r="A1189" s="196">
        <v>4</v>
      </c>
      <c r="B1189" s="197" t="s">
        <v>422</v>
      </c>
      <c r="C1189" s="208">
        <v>42</v>
      </c>
      <c r="D1189" s="209" t="s">
        <v>518</v>
      </c>
      <c r="E1189" s="210">
        <v>4255</v>
      </c>
      <c r="F1189" s="211" t="s">
        <v>628</v>
      </c>
      <c r="G1189" s="231" t="s">
        <v>1218</v>
      </c>
      <c r="H1189" s="89"/>
      <c r="I1189" s="90" t="s">
        <v>630</v>
      </c>
      <c r="J1189" s="90" t="s">
        <v>631</v>
      </c>
      <c r="K1189" s="90" t="s">
        <v>64</v>
      </c>
      <c r="L1189" s="90" t="s">
        <v>76</v>
      </c>
      <c r="M1189" s="91"/>
      <c r="N1189" s="312">
        <v>1</v>
      </c>
      <c r="O1189" s="313">
        <f t="shared" ref="O1189:O1194" si="186">N1189/N$1187</f>
        <v>0.14285714285714285</v>
      </c>
      <c r="P1189" s="104">
        <v>1</v>
      </c>
      <c r="Q1189" s="92"/>
      <c r="R1189" s="92"/>
      <c r="S1189" s="92"/>
      <c r="T1189" s="92"/>
      <c r="U1189" s="92"/>
      <c r="V1189" s="92"/>
      <c r="W1189" s="92"/>
      <c r="X1189" s="109">
        <f t="shared" si="180"/>
        <v>100</v>
      </c>
      <c r="Y1189" s="83"/>
      <c r="Z1189" s="110">
        <f t="shared" si="181"/>
        <v>14.285714285714285</v>
      </c>
      <c r="AA1189" s="111"/>
      <c r="AB1189" s="92"/>
      <c r="AC1189" s="92"/>
      <c r="AD1189" s="92"/>
      <c r="AE1189" s="92"/>
      <c r="AF1189" s="92"/>
      <c r="AG1189" s="92"/>
      <c r="AH1189" s="92"/>
      <c r="AI1189" s="109">
        <f t="shared" si="182"/>
        <v>0</v>
      </c>
      <c r="AJ1189" s="83"/>
      <c r="AK1189" s="110">
        <f t="shared" si="183"/>
        <v>0</v>
      </c>
      <c r="AL1189" s="111"/>
      <c r="AM1189" s="92"/>
      <c r="AN1189" s="92"/>
      <c r="AO1189" s="92"/>
      <c r="AP1189" s="92"/>
      <c r="AQ1189" s="92"/>
      <c r="AR1189" s="92"/>
      <c r="AS1189" s="92"/>
      <c r="AT1189" s="92">
        <v>1</v>
      </c>
      <c r="AU1189" s="92"/>
      <c r="AV1189" s="109">
        <f t="shared" si="184"/>
        <v>2500</v>
      </c>
      <c r="AW1189" s="75"/>
      <c r="AX1189" s="110">
        <f t="shared" si="185"/>
        <v>357.14285714285711</v>
      </c>
      <c r="AY1189" s="111"/>
      <c r="AZ1189" s="93"/>
      <c r="BA1189" s="94" t="s">
        <v>105</v>
      </c>
      <c r="BB1189" s="71"/>
      <c r="BC1189" s="54"/>
      <c r="BD1189" s="41">
        <v>4</v>
      </c>
      <c r="BE1189" s="52">
        <v>42</v>
      </c>
      <c r="BF1189" s="62">
        <v>4255</v>
      </c>
      <c r="BG1189" s="280" t="s">
        <v>52</v>
      </c>
    </row>
    <row r="1190" spans="1:59" s="63" customFormat="1" ht="24" x14ac:dyDescent="0.2">
      <c r="A1190" s="196">
        <v>4</v>
      </c>
      <c r="B1190" s="197" t="s">
        <v>422</v>
      </c>
      <c r="C1190" s="208">
        <v>42</v>
      </c>
      <c r="D1190" s="209" t="s">
        <v>518</v>
      </c>
      <c r="E1190" s="210">
        <v>4255</v>
      </c>
      <c r="F1190" s="211" t="s">
        <v>628</v>
      </c>
      <c r="G1190" s="231" t="s">
        <v>1218</v>
      </c>
      <c r="H1190" s="89"/>
      <c r="I1190" s="90" t="s">
        <v>632</v>
      </c>
      <c r="J1190" s="90" t="s">
        <v>631</v>
      </c>
      <c r="K1190" s="90" t="s">
        <v>64</v>
      </c>
      <c r="L1190" s="90" t="s">
        <v>633</v>
      </c>
      <c r="M1190" s="91"/>
      <c r="N1190" s="312">
        <v>1</v>
      </c>
      <c r="O1190" s="313">
        <f t="shared" si="186"/>
        <v>0.14285714285714285</v>
      </c>
      <c r="P1190" s="104"/>
      <c r="Q1190" s="92"/>
      <c r="R1190" s="92"/>
      <c r="S1190" s="92"/>
      <c r="T1190" s="92"/>
      <c r="U1190" s="92"/>
      <c r="V1190" s="92"/>
      <c r="W1190" s="92"/>
      <c r="X1190" s="109">
        <f t="shared" si="180"/>
        <v>0</v>
      </c>
      <c r="Y1190" s="83"/>
      <c r="Z1190" s="110">
        <f t="shared" si="181"/>
        <v>0</v>
      </c>
      <c r="AA1190" s="111"/>
      <c r="AB1190" s="92"/>
      <c r="AC1190" s="92"/>
      <c r="AD1190" s="92"/>
      <c r="AE1190" s="92"/>
      <c r="AF1190" s="92"/>
      <c r="AG1190" s="92"/>
      <c r="AH1190" s="92"/>
      <c r="AI1190" s="109">
        <f t="shared" si="182"/>
        <v>0</v>
      </c>
      <c r="AJ1190" s="83"/>
      <c r="AK1190" s="110">
        <f t="shared" si="183"/>
        <v>0</v>
      </c>
      <c r="AL1190" s="111"/>
      <c r="AM1190" s="92"/>
      <c r="AN1190" s="92"/>
      <c r="AO1190" s="92">
        <v>1</v>
      </c>
      <c r="AP1190" s="92"/>
      <c r="AQ1190" s="92"/>
      <c r="AR1190" s="92"/>
      <c r="AS1190" s="92"/>
      <c r="AT1190" s="92"/>
      <c r="AU1190" s="92"/>
      <c r="AV1190" s="109">
        <f t="shared" si="184"/>
        <v>50</v>
      </c>
      <c r="AW1190" s="75"/>
      <c r="AX1190" s="110">
        <f t="shared" si="185"/>
        <v>7.1428571428571423</v>
      </c>
      <c r="AY1190" s="111"/>
      <c r="AZ1190" s="93"/>
      <c r="BA1190" s="94" t="s">
        <v>105</v>
      </c>
      <c r="BB1190" s="71"/>
      <c r="BC1190" s="54"/>
      <c r="BD1190" s="41">
        <v>4</v>
      </c>
      <c r="BE1190" s="52">
        <v>42</v>
      </c>
      <c r="BF1190" s="62">
        <v>4255</v>
      </c>
      <c r="BG1190" s="280" t="s">
        <v>52</v>
      </c>
    </row>
    <row r="1191" spans="1:59" s="63" customFormat="1" ht="12.75" x14ac:dyDescent="0.2">
      <c r="A1191" s="196">
        <v>4</v>
      </c>
      <c r="B1191" s="197" t="s">
        <v>422</v>
      </c>
      <c r="C1191" s="208">
        <v>42</v>
      </c>
      <c r="D1191" s="209" t="s">
        <v>518</v>
      </c>
      <c r="E1191" s="210">
        <v>4255</v>
      </c>
      <c r="F1191" s="211" t="s">
        <v>628</v>
      </c>
      <c r="G1191" s="231" t="s">
        <v>1218</v>
      </c>
      <c r="H1191" s="89"/>
      <c r="I1191" s="90" t="s">
        <v>634</v>
      </c>
      <c r="J1191" s="90"/>
      <c r="K1191" s="90" t="s">
        <v>511</v>
      </c>
      <c r="L1191" s="90"/>
      <c r="M1191" s="91"/>
      <c r="N1191" s="312">
        <v>1</v>
      </c>
      <c r="O1191" s="313">
        <f t="shared" si="186"/>
        <v>0.14285714285714285</v>
      </c>
      <c r="P1191" s="104"/>
      <c r="Q1191" s="92"/>
      <c r="R1191" s="92"/>
      <c r="S1191" s="92"/>
      <c r="T1191" s="92"/>
      <c r="U1191" s="92"/>
      <c r="V1191" s="92"/>
      <c r="W1191" s="92">
        <v>1</v>
      </c>
      <c r="X1191" s="109">
        <f t="shared" si="180"/>
        <v>25000</v>
      </c>
      <c r="Y1191" s="83"/>
      <c r="Z1191" s="110">
        <f t="shared" si="181"/>
        <v>3571.4285714285711</v>
      </c>
      <c r="AA1191" s="111"/>
      <c r="AB1191" s="92"/>
      <c r="AC1191" s="92"/>
      <c r="AD1191" s="92"/>
      <c r="AE1191" s="92"/>
      <c r="AF1191" s="92"/>
      <c r="AG1191" s="92"/>
      <c r="AH1191" s="92"/>
      <c r="AI1191" s="109">
        <f t="shared" si="182"/>
        <v>0</v>
      </c>
      <c r="AJ1191" s="83"/>
      <c r="AK1191" s="110">
        <f t="shared" si="183"/>
        <v>0</v>
      </c>
      <c r="AL1191" s="111"/>
      <c r="AM1191" s="92"/>
      <c r="AN1191" s="92"/>
      <c r="AO1191" s="92"/>
      <c r="AP1191" s="92">
        <v>1</v>
      </c>
      <c r="AQ1191" s="92"/>
      <c r="AR1191" s="92"/>
      <c r="AS1191" s="92"/>
      <c r="AT1191" s="92"/>
      <c r="AU1191" s="92"/>
      <c r="AV1191" s="109">
        <f t="shared" si="184"/>
        <v>100</v>
      </c>
      <c r="AW1191" s="75"/>
      <c r="AX1191" s="110">
        <f t="shared" si="185"/>
        <v>14.285714285714285</v>
      </c>
      <c r="AY1191" s="111"/>
      <c r="AZ1191" s="93"/>
      <c r="BA1191" s="94" t="s">
        <v>554</v>
      </c>
      <c r="BB1191" s="71"/>
      <c r="BC1191" s="54"/>
      <c r="BD1191" s="41">
        <v>4</v>
      </c>
      <c r="BE1191" s="52">
        <v>42</v>
      </c>
      <c r="BF1191" s="62">
        <v>4255</v>
      </c>
      <c r="BG1191" s="280" t="s">
        <v>52</v>
      </c>
    </row>
    <row r="1192" spans="1:59" s="63" customFormat="1" ht="12.75" x14ac:dyDescent="0.2">
      <c r="A1192" s="196">
        <v>4</v>
      </c>
      <c r="B1192" s="197" t="s">
        <v>422</v>
      </c>
      <c r="C1192" s="208">
        <v>42</v>
      </c>
      <c r="D1192" s="209" t="s">
        <v>518</v>
      </c>
      <c r="E1192" s="210">
        <v>4255</v>
      </c>
      <c r="F1192" s="211" t="s">
        <v>628</v>
      </c>
      <c r="G1192" s="231" t="s">
        <v>1218</v>
      </c>
      <c r="H1192" s="89"/>
      <c r="I1192" s="90" t="s">
        <v>503</v>
      </c>
      <c r="J1192" s="90"/>
      <c r="K1192" s="90" t="s">
        <v>64</v>
      </c>
      <c r="L1192" s="90" t="s">
        <v>147</v>
      </c>
      <c r="M1192" s="91"/>
      <c r="N1192" s="312">
        <v>1</v>
      </c>
      <c r="O1192" s="313">
        <f t="shared" si="186"/>
        <v>0.14285714285714285</v>
      </c>
      <c r="P1192" s="104"/>
      <c r="Q1192" s="92"/>
      <c r="R1192" s="92"/>
      <c r="S1192" s="92"/>
      <c r="T1192" s="92"/>
      <c r="U1192" s="92"/>
      <c r="V1192" s="92"/>
      <c r="W1192" s="92"/>
      <c r="X1192" s="109">
        <f t="shared" si="180"/>
        <v>0</v>
      </c>
      <c r="Y1192" s="83"/>
      <c r="Z1192" s="110">
        <f t="shared" si="181"/>
        <v>0</v>
      </c>
      <c r="AA1192" s="111"/>
      <c r="AB1192" s="92"/>
      <c r="AC1192" s="92"/>
      <c r="AD1192" s="92"/>
      <c r="AE1192" s="92"/>
      <c r="AF1192" s="92"/>
      <c r="AG1192" s="92"/>
      <c r="AH1192" s="92"/>
      <c r="AI1192" s="109">
        <f t="shared" si="182"/>
        <v>0</v>
      </c>
      <c r="AJ1192" s="83"/>
      <c r="AK1192" s="110">
        <f t="shared" si="183"/>
        <v>0</v>
      </c>
      <c r="AL1192" s="111"/>
      <c r="AM1192" s="92"/>
      <c r="AN1192" s="92"/>
      <c r="AO1192" s="92">
        <v>1</v>
      </c>
      <c r="AP1192" s="92"/>
      <c r="AQ1192" s="92"/>
      <c r="AR1192" s="92"/>
      <c r="AS1192" s="92"/>
      <c r="AT1192" s="92"/>
      <c r="AU1192" s="92"/>
      <c r="AV1192" s="109">
        <f t="shared" si="184"/>
        <v>50</v>
      </c>
      <c r="AW1192" s="75"/>
      <c r="AX1192" s="110">
        <f t="shared" si="185"/>
        <v>7.1428571428571423</v>
      </c>
      <c r="AY1192" s="111"/>
      <c r="AZ1192" s="93"/>
      <c r="BA1192" s="94" t="s">
        <v>131</v>
      </c>
      <c r="BB1192" s="71"/>
      <c r="BC1192" s="54"/>
      <c r="BD1192" s="41">
        <v>4</v>
      </c>
      <c r="BE1192" s="52">
        <v>42</v>
      </c>
      <c r="BF1192" s="62">
        <v>4255</v>
      </c>
      <c r="BG1192" s="280" t="s">
        <v>52</v>
      </c>
    </row>
    <row r="1193" spans="1:59" s="63" customFormat="1" ht="12.75" x14ac:dyDescent="0.2">
      <c r="A1193" s="196">
        <v>4</v>
      </c>
      <c r="B1193" s="197" t="s">
        <v>422</v>
      </c>
      <c r="C1193" s="208">
        <v>42</v>
      </c>
      <c r="D1193" s="209" t="s">
        <v>518</v>
      </c>
      <c r="E1193" s="210">
        <v>4255</v>
      </c>
      <c r="F1193" s="211" t="s">
        <v>628</v>
      </c>
      <c r="G1193" s="231" t="s">
        <v>1218</v>
      </c>
      <c r="H1193" s="89"/>
      <c r="I1193" s="90" t="s">
        <v>597</v>
      </c>
      <c r="J1193" s="90"/>
      <c r="K1193" s="90" t="s">
        <v>73</v>
      </c>
      <c r="L1193" s="90" t="s">
        <v>69</v>
      </c>
      <c r="M1193" s="91"/>
      <c r="N1193" s="312">
        <v>1</v>
      </c>
      <c r="O1193" s="313">
        <f t="shared" si="186"/>
        <v>0.14285714285714285</v>
      </c>
      <c r="P1193" s="104"/>
      <c r="Q1193" s="92"/>
      <c r="R1193" s="92"/>
      <c r="S1193" s="92"/>
      <c r="T1193" s="92"/>
      <c r="U1193" s="92"/>
      <c r="V1193" s="92"/>
      <c r="W1193" s="92">
        <v>1</v>
      </c>
      <c r="X1193" s="109">
        <f t="shared" si="180"/>
        <v>25000</v>
      </c>
      <c r="Y1193" s="83"/>
      <c r="Z1193" s="110">
        <f t="shared" si="181"/>
        <v>3571.4285714285711</v>
      </c>
      <c r="AA1193" s="111"/>
      <c r="AB1193" s="92"/>
      <c r="AC1193" s="92"/>
      <c r="AD1193" s="92"/>
      <c r="AE1193" s="92"/>
      <c r="AF1193" s="92"/>
      <c r="AG1193" s="92"/>
      <c r="AH1193" s="92"/>
      <c r="AI1193" s="109">
        <f t="shared" si="182"/>
        <v>0</v>
      </c>
      <c r="AJ1193" s="83"/>
      <c r="AK1193" s="110">
        <f t="shared" si="183"/>
        <v>0</v>
      </c>
      <c r="AL1193" s="111"/>
      <c r="AM1193" s="92"/>
      <c r="AN1193" s="92"/>
      <c r="AO1193" s="92"/>
      <c r="AP1193" s="92">
        <v>1</v>
      </c>
      <c r="AQ1193" s="92"/>
      <c r="AR1193" s="92"/>
      <c r="AS1193" s="92"/>
      <c r="AT1193" s="92"/>
      <c r="AU1193" s="92"/>
      <c r="AV1193" s="109">
        <f t="shared" si="184"/>
        <v>100</v>
      </c>
      <c r="AW1193" s="75"/>
      <c r="AX1193" s="110">
        <f t="shared" si="185"/>
        <v>14.285714285714285</v>
      </c>
      <c r="AY1193" s="111"/>
      <c r="AZ1193" s="93"/>
      <c r="BA1193" s="94" t="s">
        <v>554</v>
      </c>
      <c r="BB1193" s="71"/>
      <c r="BC1193" s="54"/>
      <c r="BD1193" s="41">
        <v>4</v>
      </c>
      <c r="BE1193" s="52">
        <v>42</v>
      </c>
      <c r="BF1193" s="62">
        <v>4255</v>
      </c>
      <c r="BG1193" s="280" t="s">
        <v>52</v>
      </c>
    </row>
    <row r="1194" spans="1:59" s="63" customFormat="1" ht="12.75" x14ac:dyDescent="0.2">
      <c r="A1194" s="196">
        <v>4</v>
      </c>
      <c r="B1194" s="197" t="s">
        <v>422</v>
      </c>
      <c r="C1194" s="208">
        <v>42</v>
      </c>
      <c r="D1194" s="209" t="s">
        <v>518</v>
      </c>
      <c r="E1194" s="210">
        <v>4255</v>
      </c>
      <c r="F1194" s="211" t="s">
        <v>628</v>
      </c>
      <c r="G1194" s="231" t="s">
        <v>1218</v>
      </c>
      <c r="H1194" s="89"/>
      <c r="I1194" s="90" t="s">
        <v>635</v>
      </c>
      <c r="J1194" s="90"/>
      <c r="K1194" s="90" t="s">
        <v>64</v>
      </c>
      <c r="L1194" s="90" t="s">
        <v>636</v>
      </c>
      <c r="M1194" s="91"/>
      <c r="N1194" s="312">
        <v>1</v>
      </c>
      <c r="O1194" s="313">
        <f t="shared" si="186"/>
        <v>0.14285714285714285</v>
      </c>
      <c r="P1194" s="104">
        <v>1</v>
      </c>
      <c r="Q1194" s="92"/>
      <c r="R1194" s="92"/>
      <c r="S1194" s="92"/>
      <c r="T1194" s="92"/>
      <c r="U1194" s="92"/>
      <c r="V1194" s="92"/>
      <c r="W1194" s="92"/>
      <c r="X1194" s="109">
        <f t="shared" si="180"/>
        <v>100</v>
      </c>
      <c r="Y1194" s="83"/>
      <c r="Z1194" s="110">
        <f t="shared" si="181"/>
        <v>14.285714285714285</v>
      </c>
      <c r="AA1194" s="111"/>
      <c r="AB1194" s="92"/>
      <c r="AC1194" s="92"/>
      <c r="AD1194" s="92"/>
      <c r="AE1194" s="92"/>
      <c r="AF1194" s="92"/>
      <c r="AG1194" s="92"/>
      <c r="AH1194" s="92"/>
      <c r="AI1194" s="109">
        <f t="shared" si="182"/>
        <v>0</v>
      </c>
      <c r="AJ1194" s="83"/>
      <c r="AK1194" s="110">
        <f t="shared" si="183"/>
        <v>0</v>
      </c>
      <c r="AL1194" s="111"/>
      <c r="AM1194" s="92"/>
      <c r="AN1194" s="92"/>
      <c r="AO1194" s="92"/>
      <c r="AP1194" s="92"/>
      <c r="AQ1194" s="92"/>
      <c r="AR1194" s="92"/>
      <c r="AS1194" s="92"/>
      <c r="AT1194" s="92">
        <v>1</v>
      </c>
      <c r="AU1194" s="92"/>
      <c r="AV1194" s="109">
        <f t="shared" si="184"/>
        <v>2500</v>
      </c>
      <c r="AW1194" s="75"/>
      <c r="AX1194" s="110">
        <f t="shared" si="185"/>
        <v>357.14285714285711</v>
      </c>
      <c r="AY1194" s="111"/>
      <c r="AZ1194" s="93"/>
      <c r="BA1194" s="94" t="s">
        <v>554</v>
      </c>
      <c r="BB1194" s="71"/>
      <c r="BC1194" s="54"/>
      <c r="BD1194" s="41">
        <v>4</v>
      </c>
      <c r="BE1194" s="52">
        <v>42</v>
      </c>
      <c r="BF1194" s="62">
        <v>4255</v>
      </c>
      <c r="BG1194" s="280" t="s">
        <v>52</v>
      </c>
    </row>
    <row r="1195" spans="1:59" s="63" customFormat="1" ht="12.75" x14ac:dyDescent="0.2">
      <c r="A1195" s="196">
        <v>4</v>
      </c>
      <c r="B1195" s="197" t="s">
        <v>422</v>
      </c>
      <c r="C1195" s="208">
        <v>42</v>
      </c>
      <c r="D1195" s="209" t="s">
        <v>518</v>
      </c>
      <c r="E1195" s="210">
        <v>4255</v>
      </c>
      <c r="F1195" s="211" t="s">
        <v>628</v>
      </c>
      <c r="G1195" s="231" t="s">
        <v>1218</v>
      </c>
      <c r="H1195" s="65"/>
      <c r="I1195" s="222"/>
      <c r="J1195" s="66"/>
      <c r="K1195" s="66"/>
      <c r="L1195" s="66"/>
      <c r="M1195" s="64"/>
      <c r="N1195" s="304"/>
      <c r="O1195" s="305"/>
      <c r="P1195" s="127"/>
      <c r="Q1195" s="67"/>
      <c r="R1195" s="67"/>
      <c r="S1195" s="67"/>
      <c r="T1195" s="67"/>
      <c r="U1195" s="67"/>
      <c r="V1195" s="67"/>
      <c r="W1195" s="67"/>
      <c r="X1195" s="67"/>
      <c r="Y1195" s="68"/>
      <c r="Z1195" s="68"/>
      <c r="AA1195" s="68"/>
      <c r="AB1195" s="67"/>
      <c r="AC1195" s="67"/>
      <c r="AD1195" s="67"/>
      <c r="AE1195" s="67"/>
      <c r="AF1195" s="67"/>
      <c r="AG1195" s="67"/>
      <c r="AH1195" s="67"/>
      <c r="AI1195" s="67"/>
      <c r="AJ1195" s="68"/>
      <c r="AK1195" s="68"/>
      <c r="AL1195" s="68"/>
      <c r="AM1195" s="67"/>
      <c r="AN1195" s="67"/>
      <c r="AO1195" s="67"/>
      <c r="AP1195" s="67"/>
      <c r="AQ1195" s="67"/>
      <c r="AR1195" s="67"/>
      <c r="AS1195" s="67"/>
      <c r="AT1195" s="67"/>
      <c r="AU1195" s="67"/>
      <c r="AV1195" s="67"/>
      <c r="AW1195" s="67"/>
      <c r="AX1195" s="68"/>
      <c r="AY1195" s="68"/>
      <c r="AZ1195" s="69"/>
      <c r="BA1195" s="70"/>
      <c r="BB1195" s="71"/>
      <c r="BC1195" s="54"/>
      <c r="BD1195" s="41">
        <v>4</v>
      </c>
      <c r="BE1195" s="52">
        <v>42</v>
      </c>
      <c r="BF1195" s="62">
        <v>4255</v>
      </c>
      <c r="BG1195" s="275"/>
    </row>
    <row r="1196" spans="1:59" s="63" customFormat="1" ht="12.75" x14ac:dyDescent="0.2">
      <c r="A1196" s="196">
        <v>4</v>
      </c>
      <c r="B1196" s="197" t="s">
        <v>422</v>
      </c>
      <c r="C1196" s="208">
        <v>42</v>
      </c>
      <c r="D1196" s="209" t="s">
        <v>518</v>
      </c>
      <c r="E1196" s="210">
        <v>4255</v>
      </c>
      <c r="F1196" s="211" t="s">
        <v>628</v>
      </c>
      <c r="G1196" s="230"/>
      <c r="H1196" s="56"/>
      <c r="I1196" s="221"/>
      <c r="J1196" s="57"/>
      <c r="K1196" s="57"/>
      <c r="L1196" s="57"/>
      <c r="M1196" s="55"/>
      <c r="N1196" s="303"/>
      <c r="O1196" s="245"/>
      <c r="P1196" s="122"/>
      <c r="Q1196" s="58"/>
      <c r="R1196" s="58"/>
      <c r="S1196" s="58"/>
      <c r="T1196" s="58"/>
      <c r="U1196" s="58"/>
      <c r="V1196" s="58"/>
      <c r="W1196" s="58"/>
      <c r="X1196" s="58"/>
      <c r="Y1196" s="59"/>
      <c r="Z1196" s="59"/>
      <c r="AA1196" s="59"/>
      <c r="AB1196" s="58"/>
      <c r="AC1196" s="58"/>
      <c r="AD1196" s="58"/>
      <c r="AE1196" s="58"/>
      <c r="AF1196" s="58"/>
      <c r="AG1196" s="58"/>
      <c r="AH1196" s="58"/>
      <c r="AI1196" s="58"/>
      <c r="AJ1196" s="59"/>
      <c r="AK1196" s="59"/>
      <c r="AL1196" s="59"/>
      <c r="AM1196" s="58"/>
      <c r="AN1196" s="58"/>
      <c r="AO1196" s="58"/>
      <c r="AP1196" s="58"/>
      <c r="AQ1196" s="58"/>
      <c r="AR1196" s="58"/>
      <c r="AS1196" s="58"/>
      <c r="AT1196" s="58"/>
      <c r="AU1196" s="58"/>
      <c r="AV1196" s="58"/>
      <c r="AW1196" s="58"/>
      <c r="AX1196" s="59"/>
      <c r="AY1196" s="59"/>
      <c r="AZ1196" s="60"/>
      <c r="BA1196" s="61"/>
      <c r="BB1196" s="54"/>
      <c r="BC1196" s="54"/>
      <c r="BD1196" s="41">
        <v>4</v>
      </c>
      <c r="BE1196" s="52">
        <v>42</v>
      </c>
      <c r="BF1196" s="62">
        <v>4255</v>
      </c>
      <c r="BG1196" s="274"/>
    </row>
    <row r="1197" spans="1:59" x14ac:dyDescent="0.25">
      <c r="A1197" s="196">
        <v>4</v>
      </c>
      <c r="B1197" s="197" t="s">
        <v>422</v>
      </c>
      <c r="C1197" s="208">
        <v>42</v>
      </c>
      <c r="D1197" s="209" t="s">
        <v>518</v>
      </c>
      <c r="E1197" s="210">
        <v>4256</v>
      </c>
      <c r="F1197" s="211" t="s">
        <v>637</v>
      </c>
      <c r="G1197" s="235"/>
      <c r="H1197" s="145"/>
      <c r="I1197" s="221"/>
      <c r="J1197" s="57"/>
      <c r="K1197" s="57"/>
      <c r="L1197" s="57"/>
      <c r="M1197" s="144"/>
      <c r="N1197" s="324"/>
      <c r="O1197" s="325"/>
      <c r="P1197" s="146"/>
      <c r="Q1197" s="146"/>
      <c r="R1197" s="146"/>
      <c r="S1197" s="146"/>
      <c r="T1197" s="146"/>
      <c r="U1197" s="146"/>
      <c r="V1197" s="146"/>
      <c r="W1197" s="146"/>
      <c r="X1197" s="146"/>
      <c r="Y1197" s="59"/>
      <c r="Z1197" s="123"/>
      <c r="AA1197" s="123"/>
      <c r="AB1197" s="146"/>
      <c r="AC1197" s="146"/>
      <c r="AD1197" s="146"/>
      <c r="AE1197" s="146"/>
      <c r="AF1197" s="146"/>
      <c r="AG1197" s="146"/>
      <c r="AH1197" s="146"/>
      <c r="AI1197" s="146"/>
      <c r="AJ1197" s="59"/>
      <c r="AK1197" s="123"/>
      <c r="AL1197" s="123"/>
      <c r="AM1197" s="146"/>
      <c r="AN1197" s="146"/>
      <c r="AO1197" s="146"/>
      <c r="AP1197" s="146"/>
      <c r="AQ1197" s="146"/>
      <c r="AR1197" s="146"/>
      <c r="AS1197" s="146"/>
      <c r="AT1197" s="146"/>
      <c r="AU1197" s="146"/>
      <c r="AV1197" s="146"/>
      <c r="AW1197" s="58"/>
      <c r="AX1197" s="123"/>
      <c r="AY1197" s="59"/>
      <c r="AZ1197" s="147"/>
      <c r="BA1197" s="148"/>
      <c r="BB1197" s="143"/>
      <c r="BC1197" s="143"/>
      <c r="BD1197" s="41">
        <v>4</v>
      </c>
      <c r="BE1197" s="52">
        <v>42</v>
      </c>
      <c r="BF1197" s="62">
        <v>4256</v>
      </c>
      <c r="BG1197" s="284"/>
    </row>
    <row r="1198" spans="1:59" s="63" customFormat="1" ht="12.75" x14ac:dyDescent="0.2">
      <c r="A1198" s="196">
        <v>4</v>
      </c>
      <c r="B1198" s="197" t="s">
        <v>422</v>
      </c>
      <c r="C1198" s="208">
        <v>42</v>
      </c>
      <c r="D1198" s="209" t="s">
        <v>518</v>
      </c>
      <c r="E1198" s="210">
        <v>4256</v>
      </c>
      <c r="F1198" s="211" t="s">
        <v>637</v>
      </c>
      <c r="G1198" s="230"/>
      <c r="H1198" s="56"/>
      <c r="I1198" s="221"/>
      <c r="J1198" s="57"/>
      <c r="K1198" s="57"/>
      <c r="L1198" s="57"/>
      <c r="M1198" s="55"/>
      <c r="N1198" s="303"/>
      <c r="O1198" s="245"/>
      <c r="P1198" s="122"/>
      <c r="Q1198" s="58"/>
      <c r="R1198" s="58"/>
      <c r="S1198" s="58"/>
      <c r="T1198" s="58"/>
      <c r="U1198" s="58"/>
      <c r="V1198" s="58"/>
      <c r="W1198" s="58"/>
      <c r="X1198" s="58"/>
      <c r="Y1198" s="59"/>
      <c r="Z1198" s="59"/>
      <c r="AA1198" s="59"/>
      <c r="AB1198" s="58"/>
      <c r="AC1198" s="58"/>
      <c r="AD1198" s="58"/>
      <c r="AE1198" s="58"/>
      <c r="AF1198" s="58"/>
      <c r="AG1198" s="58"/>
      <c r="AH1198" s="58"/>
      <c r="AI1198" s="58"/>
      <c r="AJ1198" s="59"/>
      <c r="AK1198" s="59"/>
      <c r="AL1198" s="59"/>
      <c r="AM1198" s="58"/>
      <c r="AN1198" s="58"/>
      <c r="AO1198" s="58"/>
      <c r="AP1198" s="58"/>
      <c r="AQ1198" s="58"/>
      <c r="AR1198" s="58"/>
      <c r="AS1198" s="58"/>
      <c r="AT1198" s="58"/>
      <c r="AU1198" s="58"/>
      <c r="AV1198" s="58"/>
      <c r="AW1198" s="58"/>
      <c r="AX1198" s="59"/>
      <c r="AY1198" s="59"/>
      <c r="AZ1198" s="60"/>
      <c r="BA1198" s="61"/>
      <c r="BB1198" s="54"/>
      <c r="BC1198" s="54"/>
      <c r="BD1198" s="41">
        <v>4</v>
      </c>
      <c r="BE1198" s="52">
        <v>42</v>
      </c>
      <c r="BF1198" s="62">
        <v>4256</v>
      </c>
      <c r="BG1198" s="274"/>
    </row>
    <row r="1199" spans="1:59" s="63" customFormat="1" ht="12.75" x14ac:dyDescent="0.2">
      <c r="A1199" s="196">
        <v>4</v>
      </c>
      <c r="B1199" s="197" t="s">
        <v>422</v>
      </c>
      <c r="C1199" s="208">
        <v>42</v>
      </c>
      <c r="D1199" s="209" t="s">
        <v>518</v>
      </c>
      <c r="E1199" s="210">
        <v>4256</v>
      </c>
      <c r="F1199" s="211" t="s">
        <v>637</v>
      </c>
      <c r="G1199" s="231" t="s">
        <v>576</v>
      </c>
      <c r="H1199" s="65"/>
      <c r="I1199" s="222"/>
      <c r="J1199" s="66"/>
      <c r="K1199" s="66"/>
      <c r="L1199" s="66"/>
      <c r="M1199" s="64"/>
      <c r="N1199" s="308"/>
      <c r="O1199" s="309"/>
      <c r="P1199" s="127"/>
      <c r="Q1199" s="67"/>
      <c r="R1199" s="67"/>
      <c r="S1199" s="67"/>
      <c r="T1199" s="67"/>
      <c r="U1199" s="67"/>
      <c r="V1199" s="67"/>
      <c r="W1199" s="67"/>
      <c r="X1199" s="67"/>
      <c r="Y1199" s="68"/>
      <c r="Z1199" s="68"/>
      <c r="AA1199" s="68"/>
      <c r="AB1199" s="67"/>
      <c r="AC1199" s="67"/>
      <c r="AD1199" s="67"/>
      <c r="AE1199" s="67"/>
      <c r="AF1199" s="67"/>
      <c r="AG1199" s="67"/>
      <c r="AH1199" s="67"/>
      <c r="AI1199" s="67"/>
      <c r="AJ1199" s="68"/>
      <c r="AK1199" s="68"/>
      <c r="AL1199" s="68"/>
      <c r="AM1199" s="67"/>
      <c r="AN1199" s="67"/>
      <c r="AO1199" s="67"/>
      <c r="AP1199" s="67"/>
      <c r="AQ1199" s="67"/>
      <c r="AR1199" s="67"/>
      <c r="AS1199" s="67"/>
      <c r="AT1199" s="67"/>
      <c r="AU1199" s="67"/>
      <c r="AV1199" s="67"/>
      <c r="AW1199" s="67"/>
      <c r="AX1199" s="68"/>
      <c r="AY1199" s="68"/>
      <c r="AZ1199" s="69"/>
      <c r="BA1199" s="70"/>
      <c r="BB1199" s="71"/>
      <c r="BC1199" s="54"/>
      <c r="BD1199" s="41">
        <v>4</v>
      </c>
      <c r="BE1199" s="52">
        <v>42</v>
      </c>
      <c r="BF1199" s="62">
        <v>4256</v>
      </c>
      <c r="BG1199" s="275"/>
    </row>
    <row r="1200" spans="1:59" s="63" customFormat="1" ht="12.75" x14ac:dyDescent="0.2">
      <c r="A1200" s="196">
        <v>4</v>
      </c>
      <c r="B1200" s="197" t="s">
        <v>422</v>
      </c>
      <c r="C1200" s="208">
        <v>42</v>
      </c>
      <c r="D1200" s="209" t="s">
        <v>518</v>
      </c>
      <c r="E1200" s="210">
        <v>4256</v>
      </c>
      <c r="F1200" s="211" t="s">
        <v>637</v>
      </c>
      <c r="G1200" s="231" t="s">
        <v>576</v>
      </c>
      <c r="H1200" s="72" t="s">
        <v>47</v>
      </c>
      <c r="I1200" s="223"/>
      <c r="J1200" s="73"/>
      <c r="K1200" s="73"/>
      <c r="L1200" s="73"/>
      <c r="M1200" s="74"/>
      <c r="N1200" s="247"/>
      <c r="O1200" s="306"/>
      <c r="P1200" s="105"/>
      <c r="Q1200" s="75"/>
      <c r="R1200" s="75"/>
      <c r="S1200" s="75"/>
      <c r="T1200" s="75"/>
      <c r="U1200" s="75"/>
      <c r="V1200" s="75"/>
      <c r="W1200" s="75"/>
      <c r="X1200" s="75"/>
      <c r="Y1200" s="76">
        <f>IF(ISNUMBER(VLOOKUP(Y1202,P$7:W$7,MATCH(Y1202,P$7:W$7))),VLOOKUP(Y1202,P$7:W$7,MATCH(Y1202,P$7:W$7)),IF(N1204=0,"No Data",IF(Y1202&gt;0,"&lt;100",0)))</f>
        <v>2500</v>
      </c>
      <c r="Z1200" s="77">
        <f>IF(ISNUMBER(VLOOKUP(Z1204,P$7:W$7,MATCH(Z1204,P$7:W$7))),VLOOKUP(Z1204,P$7:W$7,MATCH(Z1204,P$7:W$7)),IF(N1204=0,"No Data",IF(Z1204&gt;0,"&lt;100",0)))</f>
        <v>2500</v>
      </c>
      <c r="AA1200" s="106">
        <f>IF(ISNUMBER(Z1200),Z1200,0)</f>
        <v>2500</v>
      </c>
      <c r="AB1200" s="75"/>
      <c r="AC1200" s="75"/>
      <c r="AD1200" s="75"/>
      <c r="AE1200" s="75"/>
      <c r="AF1200" s="75"/>
      <c r="AG1200" s="75"/>
      <c r="AH1200" s="75"/>
      <c r="AI1200" s="75"/>
      <c r="AJ1200" s="76">
        <f>IF(ISNUMBER(VLOOKUP(AJ1202,AB$7:AH$7,MATCH(AJ1202,AB$7:AH$7))),VLOOKUP(AJ1202,AB$7:AH$7,MATCH(AJ1202,AB$7:AH$7)),IF(N1204=0,"No Data",IF(AJ1202&gt;0,"&lt;50",0)))</f>
        <v>0</v>
      </c>
      <c r="AK1200" s="77">
        <f>IF(ISNUMBER(VLOOKUP(AK1204,AB$7:AH$7,MATCH(AK1204,AB$7:AH$7))),VLOOKUP(AK1204,AB$7:AH$7,MATCH(AK1204,AB$7:AH$7)),IF(N1204=0,"No Data",IF(AK1204&gt;0,"&lt;50",0)))</f>
        <v>0</v>
      </c>
      <c r="AL1200" s="106">
        <f>IF(ISNUMBER(AK1200),AK1200,0)</f>
        <v>0</v>
      </c>
      <c r="AM1200" s="75"/>
      <c r="AN1200" s="75"/>
      <c r="AO1200" s="75"/>
      <c r="AP1200" s="75"/>
      <c r="AQ1200" s="75"/>
      <c r="AR1200" s="75"/>
      <c r="AS1200" s="75"/>
      <c r="AT1200" s="75"/>
      <c r="AU1200" s="75"/>
      <c r="AV1200" s="75"/>
      <c r="AW1200" s="76">
        <f>IF(ISNUMBER(VLOOKUP(AW1202,AM$7:AU$7,MATCH(AW1202,AM$7:AU$7))),VLOOKUP(AW1202,AM$7:AU$7,MATCH(AW1202,AM$7:AU$7)),IF(N1204=0,"No Data",IF(AW1202&gt;0,"&lt;10",0)))</f>
        <v>50</v>
      </c>
      <c r="AX1200" s="77">
        <f>IF(ISNUMBER(VLOOKUP(AX1204,AM$7:AU$7,MATCH(AX1204,AM$7:AU$7))),VLOOKUP(AX1204,AM$7:AU$7,MATCH(AX1204,AM$7:AU$7)),IF(N1204=0,"No Data",IF(AX1204&gt;0,"&lt;10",0)))</f>
        <v>50</v>
      </c>
      <c r="AY1200" s="106">
        <f>IF(ISNUMBER(AX1200),AX1200,0)</f>
        <v>50</v>
      </c>
      <c r="AZ1200" s="79"/>
      <c r="BA1200" s="80"/>
      <c r="BB1200" s="71"/>
      <c r="BC1200" s="54"/>
      <c r="BD1200" s="41">
        <v>4</v>
      </c>
      <c r="BE1200" s="52">
        <v>42</v>
      </c>
      <c r="BF1200" s="62">
        <v>4256</v>
      </c>
      <c r="BG1200" s="276" t="s">
        <v>47</v>
      </c>
    </row>
    <row r="1201" spans="1:59" s="63" customFormat="1" ht="12.75" x14ac:dyDescent="0.2">
      <c r="A1201" s="196">
        <v>4</v>
      </c>
      <c r="B1201" s="197" t="s">
        <v>422</v>
      </c>
      <c r="C1201" s="208">
        <v>42</v>
      </c>
      <c r="D1201" s="209" t="s">
        <v>518</v>
      </c>
      <c r="E1201" s="210">
        <v>4256</v>
      </c>
      <c r="F1201" s="211" t="s">
        <v>637</v>
      </c>
      <c r="G1201" s="231" t="s">
        <v>576</v>
      </c>
      <c r="H1201" s="81" t="s">
        <v>48</v>
      </c>
      <c r="I1201" s="223"/>
      <c r="J1201" s="73"/>
      <c r="K1201" s="73"/>
      <c r="L1201" s="73"/>
      <c r="M1201" s="74"/>
      <c r="N1201" s="247"/>
      <c r="O1201" s="306"/>
      <c r="P1201" s="105"/>
      <c r="Q1201" s="75"/>
      <c r="R1201" s="75"/>
      <c r="S1201" s="75"/>
      <c r="T1201" s="75"/>
      <c r="U1201" s="75"/>
      <c r="V1201" s="75"/>
      <c r="W1201" s="75"/>
      <c r="X1201" s="75"/>
      <c r="Y1201" s="82">
        <f>MIN(X1205:X1206)</f>
        <v>0</v>
      </c>
      <c r="Z1201" s="83"/>
      <c r="AA1201" s="83"/>
      <c r="AB1201" s="75"/>
      <c r="AC1201" s="75"/>
      <c r="AD1201" s="75"/>
      <c r="AE1201" s="75"/>
      <c r="AF1201" s="75"/>
      <c r="AG1201" s="75"/>
      <c r="AH1201" s="75"/>
      <c r="AI1201" s="75"/>
      <c r="AJ1201" s="82">
        <f>MIN(AI1205:AI1206)</f>
        <v>0</v>
      </c>
      <c r="AK1201" s="83"/>
      <c r="AL1201" s="83"/>
      <c r="AM1201" s="75"/>
      <c r="AN1201" s="75"/>
      <c r="AO1201" s="75"/>
      <c r="AP1201" s="75"/>
      <c r="AQ1201" s="75"/>
      <c r="AR1201" s="75"/>
      <c r="AS1201" s="75"/>
      <c r="AT1201" s="75"/>
      <c r="AU1201" s="75"/>
      <c r="AV1201" s="75"/>
      <c r="AW1201" s="82">
        <f>MIN(AV1205:AV1206)</f>
        <v>25</v>
      </c>
      <c r="AX1201" s="83"/>
      <c r="AY1201" s="83"/>
      <c r="AZ1201" s="79"/>
      <c r="BA1201" s="80"/>
      <c r="BB1201" s="71"/>
      <c r="BC1201" s="54"/>
      <c r="BD1201" s="41">
        <v>4</v>
      </c>
      <c r="BE1201" s="52">
        <v>42</v>
      </c>
      <c r="BF1201" s="62">
        <v>4256</v>
      </c>
      <c r="BG1201" s="278" t="s">
        <v>48</v>
      </c>
    </row>
    <row r="1202" spans="1:59" s="63" customFormat="1" ht="12.75" x14ac:dyDescent="0.2">
      <c r="A1202" s="196">
        <v>4</v>
      </c>
      <c r="B1202" s="197" t="s">
        <v>422</v>
      </c>
      <c r="C1202" s="208">
        <v>42</v>
      </c>
      <c r="D1202" s="209" t="s">
        <v>518</v>
      </c>
      <c r="E1202" s="210">
        <v>4256</v>
      </c>
      <c r="F1202" s="211" t="s">
        <v>637</v>
      </c>
      <c r="G1202" s="231" t="s">
        <v>576</v>
      </c>
      <c r="H1202" s="81" t="s">
        <v>49</v>
      </c>
      <c r="I1202" s="223"/>
      <c r="J1202" s="73"/>
      <c r="K1202" s="73"/>
      <c r="L1202" s="73"/>
      <c r="M1202" s="74"/>
      <c r="N1202" s="247"/>
      <c r="O1202" s="306"/>
      <c r="P1202" s="105"/>
      <c r="Q1202" s="75"/>
      <c r="R1202" s="75"/>
      <c r="S1202" s="75"/>
      <c r="T1202" s="75"/>
      <c r="U1202" s="75"/>
      <c r="V1202" s="75"/>
      <c r="W1202" s="75"/>
      <c r="X1202" s="75"/>
      <c r="Y1202" s="84">
        <f>IF(ISNUMBER(AVERAGE(X1205:X1206)),AVERAGE(X1205:X1206),0)</f>
        <v>2500</v>
      </c>
      <c r="Z1202" s="83"/>
      <c r="AA1202" s="83"/>
      <c r="AB1202" s="75"/>
      <c r="AC1202" s="75"/>
      <c r="AD1202" s="75"/>
      <c r="AE1202" s="75"/>
      <c r="AF1202" s="75"/>
      <c r="AG1202" s="75"/>
      <c r="AH1202" s="75"/>
      <c r="AI1202" s="75"/>
      <c r="AJ1202" s="84">
        <f>IF(ISNUMBER(AVERAGE(AI1205:AI1206)),AVERAGE(AI1205:AI1206),0)</f>
        <v>0</v>
      </c>
      <c r="AK1202" s="83"/>
      <c r="AL1202" s="83"/>
      <c r="AM1202" s="75"/>
      <c r="AN1202" s="75"/>
      <c r="AO1202" s="75"/>
      <c r="AP1202" s="75"/>
      <c r="AQ1202" s="75"/>
      <c r="AR1202" s="75"/>
      <c r="AS1202" s="75"/>
      <c r="AT1202" s="75"/>
      <c r="AU1202" s="75"/>
      <c r="AV1202" s="75"/>
      <c r="AW1202" s="84">
        <f>IF(ISNUMBER(AVERAGE(AV1205:AV1206)),AVERAGE(AV1205:AV1206),0)</f>
        <v>62.5</v>
      </c>
      <c r="AX1202" s="83"/>
      <c r="AY1202" s="83"/>
      <c r="AZ1202" s="79"/>
      <c r="BA1202" s="80"/>
      <c r="BB1202" s="71"/>
      <c r="BC1202" s="54"/>
      <c r="BD1202" s="41">
        <v>4</v>
      </c>
      <c r="BE1202" s="52">
        <v>42</v>
      </c>
      <c r="BF1202" s="62">
        <v>4256</v>
      </c>
      <c r="BG1202" s="278" t="s">
        <v>49</v>
      </c>
    </row>
    <row r="1203" spans="1:59" s="63" customFormat="1" ht="12.75" x14ac:dyDescent="0.2">
      <c r="A1203" s="196">
        <v>4</v>
      </c>
      <c r="B1203" s="197" t="s">
        <v>422</v>
      </c>
      <c r="C1203" s="208">
        <v>42</v>
      </c>
      <c r="D1203" s="209" t="s">
        <v>518</v>
      </c>
      <c r="E1203" s="210">
        <v>4256</v>
      </c>
      <c r="F1203" s="211" t="s">
        <v>637</v>
      </c>
      <c r="G1203" s="231" t="s">
        <v>576</v>
      </c>
      <c r="H1203" s="81" t="s">
        <v>50</v>
      </c>
      <c r="I1203" s="223"/>
      <c r="J1203" s="73"/>
      <c r="K1203" s="73"/>
      <c r="L1203" s="73"/>
      <c r="M1203" s="74"/>
      <c r="N1203" s="247"/>
      <c r="O1203" s="306"/>
      <c r="P1203" s="105"/>
      <c r="Q1203" s="75"/>
      <c r="R1203" s="75"/>
      <c r="S1203" s="75"/>
      <c r="T1203" s="75"/>
      <c r="U1203" s="75"/>
      <c r="V1203" s="75"/>
      <c r="W1203" s="75"/>
      <c r="X1203" s="75"/>
      <c r="Y1203" s="84">
        <f>MAX(X1205:X1206)</f>
        <v>5000</v>
      </c>
      <c r="Z1203" s="83"/>
      <c r="AA1203" s="83"/>
      <c r="AB1203" s="75"/>
      <c r="AC1203" s="75"/>
      <c r="AD1203" s="75"/>
      <c r="AE1203" s="75"/>
      <c r="AF1203" s="75"/>
      <c r="AG1203" s="75"/>
      <c r="AH1203" s="75"/>
      <c r="AI1203" s="75"/>
      <c r="AJ1203" s="84">
        <f>MAX(AI1205:AI1206)</f>
        <v>0</v>
      </c>
      <c r="AK1203" s="83"/>
      <c r="AL1203" s="83"/>
      <c r="AM1203" s="75"/>
      <c r="AN1203" s="75"/>
      <c r="AO1203" s="75"/>
      <c r="AP1203" s="75"/>
      <c r="AQ1203" s="75"/>
      <c r="AR1203" s="75"/>
      <c r="AS1203" s="75"/>
      <c r="AT1203" s="75"/>
      <c r="AU1203" s="75"/>
      <c r="AV1203" s="75"/>
      <c r="AW1203" s="84">
        <f>MAX(AV1205:AV1206)</f>
        <v>100</v>
      </c>
      <c r="AX1203" s="83"/>
      <c r="AY1203" s="83"/>
      <c r="AZ1203" s="79"/>
      <c r="BA1203" s="80"/>
      <c r="BB1203" s="71"/>
      <c r="BC1203" s="54"/>
      <c r="BD1203" s="41">
        <v>4</v>
      </c>
      <c r="BE1203" s="52">
        <v>42</v>
      </c>
      <c r="BF1203" s="62">
        <v>4256</v>
      </c>
      <c r="BG1203" s="278" t="s">
        <v>50</v>
      </c>
    </row>
    <row r="1204" spans="1:59" s="63" customFormat="1" ht="12.75" x14ac:dyDescent="0.2">
      <c r="A1204" s="196">
        <v>4</v>
      </c>
      <c r="B1204" s="197" t="s">
        <v>422</v>
      </c>
      <c r="C1204" s="208">
        <v>42</v>
      </c>
      <c r="D1204" s="209" t="s">
        <v>518</v>
      </c>
      <c r="E1204" s="210">
        <v>4256</v>
      </c>
      <c r="F1204" s="211" t="s">
        <v>637</v>
      </c>
      <c r="G1204" s="231" t="s">
        <v>576</v>
      </c>
      <c r="H1204" s="85" t="s">
        <v>51</v>
      </c>
      <c r="I1204" s="223"/>
      <c r="J1204" s="73"/>
      <c r="K1204" s="73"/>
      <c r="L1204" s="73"/>
      <c r="M1204" s="74"/>
      <c r="N1204" s="317">
        <f>SUM(N1205:N1206)</f>
        <v>2</v>
      </c>
      <c r="O1204" s="293">
        <f>SUM(O1205:O1206)</f>
        <v>1</v>
      </c>
      <c r="P1204" s="292"/>
      <c r="Q1204" s="87"/>
      <c r="R1204" s="87"/>
      <c r="S1204" s="87"/>
      <c r="T1204" s="87"/>
      <c r="U1204" s="87"/>
      <c r="V1204" s="87"/>
      <c r="W1204" s="87"/>
      <c r="X1204" s="87"/>
      <c r="Y1204" s="112"/>
      <c r="Z1204" s="121">
        <f>SUM(Z1205:Z1206)</f>
        <v>2500</v>
      </c>
      <c r="AA1204" s="88"/>
      <c r="AB1204" s="87"/>
      <c r="AC1204" s="87"/>
      <c r="AD1204" s="87"/>
      <c r="AE1204" s="87"/>
      <c r="AF1204" s="87"/>
      <c r="AG1204" s="87"/>
      <c r="AH1204" s="87"/>
      <c r="AI1204" s="87"/>
      <c r="AJ1204" s="112"/>
      <c r="AK1204" s="121">
        <f>SUM(AK1205:AK1206)</f>
        <v>0</v>
      </c>
      <c r="AL1204" s="88"/>
      <c r="AM1204" s="87"/>
      <c r="AN1204" s="87"/>
      <c r="AO1204" s="87"/>
      <c r="AP1204" s="87"/>
      <c r="AQ1204" s="87"/>
      <c r="AR1204" s="87"/>
      <c r="AS1204" s="87"/>
      <c r="AT1204" s="87"/>
      <c r="AU1204" s="87"/>
      <c r="AV1204" s="87"/>
      <c r="AW1204" s="112"/>
      <c r="AX1204" s="121">
        <f>SUM(AX1205:AX1206)</f>
        <v>62.5</v>
      </c>
      <c r="AY1204" s="88"/>
      <c r="AZ1204" s="79"/>
      <c r="BA1204" s="80"/>
      <c r="BB1204" s="71"/>
      <c r="BC1204" s="54"/>
      <c r="BD1204" s="41">
        <v>4</v>
      </c>
      <c r="BE1204" s="52">
        <v>42</v>
      </c>
      <c r="BF1204" s="62">
        <v>4256</v>
      </c>
      <c r="BG1204" s="279" t="s">
        <v>51</v>
      </c>
    </row>
    <row r="1205" spans="1:59" s="63" customFormat="1" ht="24" x14ac:dyDescent="0.2">
      <c r="A1205" s="196">
        <v>4</v>
      </c>
      <c r="B1205" s="197" t="s">
        <v>422</v>
      </c>
      <c r="C1205" s="208">
        <v>42</v>
      </c>
      <c r="D1205" s="209" t="s">
        <v>518</v>
      </c>
      <c r="E1205" s="210">
        <v>4256</v>
      </c>
      <c r="F1205" s="211" t="s">
        <v>637</v>
      </c>
      <c r="G1205" s="231" t="s">
        <v>576</v>
      </c>
      <c r="H1205" s="89" t="s">
        <v>52</v>
      </c>
      <c r="I1205" s="90" t="s">
        <v>638</v>
      </c>
      <c r="J1205" s="90" t="s">
        <v>631</v>
      </c>
      <c r="K1205" s="90" t="s">
        <v>64</v>
      </c>
      <c r="L1205" s="90" t="s">
        <v>136</v>
      </c>
      <c r="M1205" s="91"/>
      <c r="N1205" s="312">
        <v>1</v>
      </c>
      <c r="O1205" s="313">
        <f>N1205/N$1204</f>
        <v>0.5</v>
      </c>
      <c r="P1205" s="104"/>
      <c r="Q1205" s="92"/>
      <c r="R1205" s="92"/>
      <c r="S1205" s="92"/>
      <c r="T1205" s="92"/>
      <c r="U1205" s="92"/>
      <c r="V1205" s="92"/>
      <c r="W1205" s="92"/>
      <c r="X1205" s="109">
        <f>P1205*P$7+Q1205*Q$7+R1205*R$7+S1205*S$7+T1205*T$7+U1205*U$7+V1205*V$7+W1205*W$7</f>
        <v>0</v>
      </c>
      <c r="Y1205" s="83"/>
      <c r="Z1205" s="110">
        <f>X1205*$O1205</f>
        <v>0</v>
      </c>
      <c r="AA1205" s="111"/>
      <c r="AB1205" s="92"/>
      <c r="AC1205" s="92"/>
      <c r="AD1205" s="92"/>
      <c r="AE1205" s="92"/>
      <c r="AF1205" s="92"/>
      <c r="AG1205" s="92"/>
      <c r="AH1205" s="92"/>
      <c r="AI1205" s="109">
        <f>AB1205*AB$7+AC1205*AC$7+AD1205*AD$7+AE1205*AE$7+AF1205*AF$7+AG1205*AG$7+AH1205*AH$7</f>
        <v>0</v>
      </c>
      <c r="AJ1205" s="83"/>
      <c r="AK1205" s="110">
        <f>AI1205*$O1205</f>
        <v>0</v>
      </c>
      <c r="AL1205" s="111"/>
      <c r="AM1205" s="92"/>
      <c r="AN1205" s="92">
        <v>1</v>
      </c>
      <c r="AO1205" s="92"/>
      <c r="AP1205" s="92"/>
      <c r="AQ1205" s="92"/>
      <c r="AR1205" s="92"/>
      <c r="AS1205" s="92"/>
      <c r="AT1205" s="92"/>
      <c r="AU1205" s="92"/>
      <c r="AV1205" s="109">
        <f>AM1205*AM$7+AN1205*AN$7+AO1205*AO$7+AP1205*AP$7+AQ1205*AQ$7+AR1205*AR$7+AS1205*AS$7+AT1205*AT$7+AU1205*AU$7</f>
        <v>25</v>
      </c>
      <c r="AW1205" s="75"/>
      <c r="AX1205" s="110">
        <f>AV1205*$O1205</f>
        <v>12.5</v>
      </c>
      <c r="AY1205" s="111"/>
      <c r="AZ1205" s="93"/>
      <c r="BA1205" s="94" t="s">
        <v>159</v>
      </c>
      <c r="BB1205" s="71"/>
      <c r="BC1205" s="54"/>
      <c r="BD1205" s="41">
        <v>4</v>
      </c>
      <c r="BE1205" s="52">
        <v>42</v>
      </c>
      <c r="BF1205" s="62">
        <v>4256</v>
      </c>
      <c r="BG1205" s="280" t="s">
        <v>52</v>
      </c>
    </row>
    <row r="1206" spans="1:59" s="63" customFormat="1" ht="12.75" x14ac:dyDescent="0.2">
      <c r="A1206" s="196">
        <v>4</v>
      </c>
      <c r="B1206" s="197" t="s">
        <v>422</v>
      </c>
      <c r="C1206" s="208">
        <v>42</v>
      </c>
      <c r="D1206" s="209" t="s">
        <v>518</v>
      </c>
      <c r="E1206" s="210">
        <v>4256</v>
      </c>
      <c r="F1206" s="211" t="s">
        <v>637</v>
      </c>
      <c r="G1206" s="231" t="s">
        <v>576</v>
      </c>
      <c r="H1206" s="89"/>
      <c r="I1206" s="90" t="s">
        <v>578</v>
      </c>
      <c r="J1206" s="90"/>
      <c r="K1206" s="90" t="s">
        <v>90</v>
      </c>
      <c r="L1206" s="90"/>
      <c r="M1206" s="91"/>
      <c r="N1206" s="312">
        <v>1</v>
      </c>
      <c r="O1206" s="313">
        <f>N1206/N$1204</f>
        <v>0.5</v>
      </c>
      <c r="P1206" s="104"/>
      <c r="Q1206" s="92"/>
      <c r="R1206" s="92"/>
      <c r="S1206" s="92"/>
      <c r="T1206" s="92"/>
      <c r="U1206" s="92">
        <v>1</v>
      </c>
      <c r="V1206" s="92"/>
      <c r="W1206" s="92"/>
      <c r="X1206" s="109">
        <f>P1206*P$7+Q1206*Q$7+R1206*R$7+S1206*S$7+T1206*T$7+U1206*U$7+V1206*V$7+W1206*W$7</f>
        <v>5000</v>
      </c>
      <c r="Y1206" s="83"/>
      <c r="Z1206" s="110">
        <f>X1206*$O1206</f>
        <v>2500</v>
      </c>
      <c r="AA1206" s="111"/>
      <c r="AB1206" s="92"/>
      <c r="AC1206" s="92"/>
      <c r="AD1206" s="92"/>
      <c r="AE1206" s="92"/>
      <c r="AF1206" s="92"/>
      <c r="AG1206" s="92"/>
      <c r="AH1206" s="92"/>
      <c r="AI1206" s="109">
        <f>AB1206*AB$7+AC1206*AC$7+AD1206*AD$7+AE1206*AE$7+AF1206*AF$7+AG1206*AG$7+AH1206*AH$7</f>
        <v>0</v>
      </c>
      <c r="AJ1206" s="83"/>
      <c r="AK1206" s="110">
        <f>AI1206*$O1206</f>
        <v>0</v>
      </c>
      <c r="AL1206" s="111"/>
      <c r="AM1206" s="92"/>
      <c r="AN1206" s="92"/>
      <c r="AO1206" s="92"/>
      <c r="AP1206" s="92">
        <v>1</v>
      </c>
      <c r="AQ1206" s="92"/>
      <c r="AR1206" s="92"/>
      <c r="AS1206" s="92"/>
      <c r="AT1206" s="92"/>
      <c r="AU1206" s="92"/>
      <c r="AV1206" s="109">
        <f>AM1206*AM$7+AN1206*AN$7+AO1206*AO$7+AP1206*AP$7+AQ1206*AQ$7+AR1206*AR$7+AS1206*AS$7+AT1206*AT$7+AU1206*AU$7</f>
        <v>100</v>
      </c>
      <c r="AW1206" s="75"/>
      <c r="AX1206" s="110">
        <f>AV1206*$O1206</f>
        <v>50</v>
      </c>
      <c r="AY1206" s="111"/>
      <c r="AZ1206" s="93"/>
      <c r="BA1206" s="94" t="s">
        <v>159</v>
      </c>
      <c r="BB1206" s="71"/>
      <c r="BC1206" s="54"/>
      <c r="BD1206" s="41">
        <v>4</v>
      </c>
      <c r="BE1206" s="52">
        <v>42</v>
      </c>
      <c r="BF1206" s="62">
        <v>4256</v>
      </c>
      <c r="BG1206" s="280" t="s">
        <v>52</v>
      </c>
    </row>
    <row r="1207" spans="1:59" s="63" customFormat="1" ht="12.75" x14ac:dyDescent="0.2">
      <c r="A1207" s="196">
        <v>4</v>
      </c>
      <c r="B1207" s="197" t="s">
        <v>422</v>
      </c>
      <c r="C1207" s="208">
        <v>42</v>
      </c>
      <c r="D1207" s="209" t="s">
        <v>518</v>
      </c>
      <c r="E1207" s="210">
        <v>4256</v>
      </c>
      <c r="F1207" s="211" t="s">
        <v>637</v>
      </c>
      <c r="G1207" s="231" t="s">
        <v>576</v>
      </c>
      <c r="H1207" s="65"/>
      <c r="I1207" s="222"/>
      <c r="J1207" s="66"/>
      <c r="K1207" s="66"/>
      <c r="L1207" s="66"/>
      <c r="M1207" s="64"/>
      <c r="N1207" s="304"/>
      <c r="O1207" s="305"/>
      <c r="P1207" s="127"/>
      <c r="Q1207" s="67"/>
      <c r="R1207" s="67"/>
      <c r="S1207" s="67"/>
      <c r="T1207" s="67"/>
      <c r="U1207" s="67"/>
      <c r="V1207" s="67"/>
      <c r="W1207" s="67"/>
      <c r="X1207" s="67"/>
      <c r="Y1207" s="68"/>
      <c r="Z1207" s="68"/>
      <c r="AA1207" s="68"/>
      <c r="AB1207" s="67"/>
      <c r="AC1207" s="67"/>
      <c r="AD1207" s="67"/>
      <c r="AE1207" s="67"/>
      <c r="AF1207" s="67"/>
      <c r="AG1207" s="67"/>
      <c r="AH1207" s="67"/>
      <c r="AI1207" s="67"/>
      <c r="AJ1207" s="68"/>
      <c r="AK1207" s="68"/>
      <c r="AL1207" s="68"/>
      <c r="AM1207" s="67"/>
      <c r="AN1207" s="67"/>
      <c r="AO1207" s="67"/>
      <c r="AP1207" s="67"/>
      <c r="AQ1207" s="67"/>
      <c r="AR1207" s="67"/>
      <c r="AS1207" s="67"/>
      <c r="AT1207" s="67"/>
      <c r="AU1207" s="67"/>
      <c r="AV1207" s="67"/>
      <c r="AW1207" s="67"/>
      <c r="AX1207" s="68"/>
      <c r="AY1207" s="68"/>
      <c r="AZ1207" s="69"/>
      <c r="BA1207" s="70"/>
      <c r="BB1207" s="71"/>
      <c r="BC1207" s="54"/>
      <c r="BD1207" s="41">
        <v>4</v>
      </c>
      <c r="BE1207" s="52">
        <v>42</v>
      </c>
      <c r="BF1207" s="62">
        <v>4256</v>
      </c>
      <c r="BG1207" s="275"/>
    </row>
    <row r="1208" spans="1:59" s="63" customFormat="1" ht="12.75" x14ac:dyDescent="0.2">
      <c r="A1208" s="196">
        <v>4</v>
      </c>
      <c r="B1208" s="197" t="s">
        <v>422</v>
      </c>
      <c r="C1208" s="208">
        <v>42</v>
      </c>
      <c r="D1208" s="209" t="s">
        <v>518</v>
      </c>
      <c r="E1208" s="210">
        <v>4256</v>
      </c>
      <c r="F1208" s="211" t="s">
        <v>637</v>
      </c>
      <c r="G1208" s="230"/>
      <c r="H1208" s="56"/>
      <c r="I1208" s="221"/>
      <c r="J1208" s="57"/>
      <c r="K1208" s="57"/>
      <c r="L1208" s="57"/>
      <c r="M1208" s="55"/>
      <c r="N1208" s="303"/>
      <c r="O1208" s="245"/>
      <c r="P1208" s="122"/>
      <c r="Q1208" s="58"/>
      <c r="R1208" s="58"/>
      <c r="S1208" s="58"/>
      <c r="T1208" s="58"/>
      <c r="U1208" s="58"/>
      <c r="V1208" s="58"/>
      <c r="W1208" s="58"/>
      <c r="X1208" s="58"/>
      <c r="Y1208" s="59"/>
      <c r="Z1208" s="59"/>
      <c r="AA1208" s="59"/>
      <c r="AB1208" s="58"/>
      <c r="AC1208" s="58"/>
      <c r="AD1208" s="58"/>
      <c r="AE1208" s="58"/>
      <c r="AF1208" s="58"/>
      <c r="AG1208" s="58"/>
      <c r="AH1208" s="58"/>
      <c r="AI1208" s="58"/>
      <c r="AJ1208" s="59"/>
      <c r="AK1208" s="59"/>
      <c r="AL1208" s="59"/>
      <c r="AM1208" s="58"/>
      <c r="AN1208" s="58"/>
      <c r="AO1208" s="58"/>
      <c r="AP1208" s="58"/>
      <c r="AQ1208" s="58"/>
      <c r="AR1208" s="58"/>
      <c r="AS1208" s="58"/>
      <c r="AT1208" s="58"/>
      <c r="AU1208" s="58"/>
      <c r="AV1208" s="58"/>
      <c r="AW1208" s="58"/>
      <c r="AX1208" s="59"/>
      <c r="AY1208" s="59"/>
      <c r="AZ1208" s="60"/>
      <c r="BA1208" s="61"/>
      <c r="BB1208" s="54"/>
      <c r="BC1208" s="54"/>
      <c r="BD1208" s="41">
        <v>4</v>
      </c>
      <c r="BE1208" s="52">
        <v>42</v>
      </c>
      <c r="BF1208" s="62">
        <v>4256</v>
      </c>
      <c r="BG1208" s="274"/>
    </row>
    <row r="1209" spans="1:59" x14ac:dyDescent="0.25">
      <c r="A1209" s="196">
        <v>4</v>
      </c>
      <c r="B1209" s="197" t="s">
        <v>422</v>
      </c>
      <c r="C1209" s="208">
        <v>42</v>
      </c>
      <c r="D1209" s="209" t="s">
        <v>518</v>
      </c>
      <c r="E1209" s="212">
        <v>4257</v>
      </c>
      <c r="F1209" s="213" t="s">
        <v>639</v>
      </c>
      <c r="G1209" s="234"/>
      <c r="H1209" s="138"/>
      <c r="I1209" s="224"/>
      <c r="J1209" s="98"/>
      <c r="K1209" s="98"/>
      <c r="L1209" s="98"/>
      <c r="M1209" s="137"/>
      <c r="N1209" s="322"/>
      <c r="O1209" s="323"/>
      <c r="P1209" s="139"/>
      <c r="Q1209" s="139"/>
      <c r="R1209" s="139"/>
      <c r="S1209" s="139"/>
      <c r="T1209" s="139"/>
      <c r="U1209" s="139"/>
      <c r="V1209" s="139"/>
      <c r="W1209" s="139"/>
      <c r="X1209" s="139"/>
      <c r="Y1209" s="100"/>
      <c r="Z1209" s="125"/>
      <c r="AA1209" s="125"/>
      <c r="AB1209" s="139"/>
      <c r="AC1209" s="139"/>
      <c r="AD1209" s="139"/>
      <c r="AE1209" s="139"/>
      <c r="AF1209" s="139"/>
      <c r="AG1209" s="139"/>
      <c r="AH1209" s="139"/>
      <c r="AI1209" s="139"/>
      <c r="AJ1209" s="100"/>
      <c r="AK1209" s="125"/>
      <c r="AL1209" s="125"/>
      <c r="AM1209" s="139"/>
      <c r="AN1209" s="139"/>
      <c r="AO1209" s="139"/>
      <c r="AP1209" s="139"/>
      <c r="AQ1209" s="139"/>
      <c r="AR1209" s="139"/>
      <c r="AS1209" s="139"/>
      <c r="AT1209" s="139"/>
      <c r="AU1209" s="139"/>
      <c r="AV1209" s="139"/>
      <c r="AW1209" s="99"/>
      <c r="AX1209" s="125"/>
      <c r="AY1209" s="100"/>
      <c r="AZ1209" s="140"/>
      <c r="BA1209" s="141"/>
      <c r="BB1209" s="136"/>
      <c r="BC1209" s="136"/>
      <c r="BD1209" s="41">
        <v>4</v>
      </c>
      <c r="BE1209" s="52">
        <v>42</v>
      </c>
      <c r="BF1209" s="103">
        <v>4257</v>
      </c>
      <c r="BG1209" s="283"/>
    </row>
    <row r="1210" spans="1:59" s="63" customFormat="1" ht="12.75" x14ac:dyDescent="0.2">
      <c r="A1210" s="196">
        <v>4</v>
      </c>
      <c r="B1210" s="197" t="s">
        <v>422</v>
      </c>
      <c r="C1210" s="208">
        <v>42</v>
      </c>
      <c r="D1210" s="209" t="s">
        <v>518</v>
      </c>
      <c r="E1210" s="212">
        <v>4257</v>
      </c>
      <c r="F1210" s="213" t="s">
        <v>639</v>
      </c>
      <c r="G1210" s="232"/>
      <c r="H1210" s="97"/>
      <c r="I1210" s="224"/>
      <c r="J1210" s="98"/>
      <c r="K1210" s="98"/>
      <c r="L1210" s="98"/>
      <c r="M1210" s="96"/>
      <c r="N1210" s="307"/>
      <c r="O1210" s="246"/>
      <c r="P1210" s="124"/>
      <c r="Q1210" s="99"/>
      <c r="R1210" s="99"/>
      <c r="S1210" s="99"/>
      <c r="T1210" s="99"/>
      <c r="U1210" s="99"/>
      <c r="V1210" s="99"/>
      <c r="W1210" s="99"/>
      <c r="X1210" s="99"/>
      <c r="Y1210" s="100"/>
      <c r="Z1210" s="100"/>
      <c r="AA1210" s="100"/>
      <c r="AB1210" s="99"/>
      <c r="AC1210" s="99"/>
      <c r="AD1210" s="99"/>
      <c r="AE1210" s="99"/>
      <c r="AF1210" s="99"/>
      <c r="AG1210" s="99"/>
      <c r="AH1210" s="99"/>
      <c r="AI1210" s="99"/>
      <c r="AJ1210" s="100"/>
      <c r="AK1210" s="100"/>
      <c r="AL1210" s="100"/>
      <c r="AM1210" s="99"/>
      <c r="AN1210" s="99"/>
      <c r="AO1210" s="99"/>
      <c r="AP1210" s="99"/>
      <c r="AQ1210" s="99"/>
      <c r="AR1210" s="99"/>
      <c r="AS1210" s="99"/>
      <c r="AT1210" s="99"/>
      <c r="AU1210" s="99"/>
      <c r="AV1210" s="99"/>
      <c r="AW1210" s="99"/>
      <c r="AX1210" s="100"/>
      <c r="AY1210" s="100"/>
      <c r="AZ1210" s="101"/>
      <c r="BA1210" s="102"/>
      <c r="BB1210" s="95"/>
      <c r="BC1210" s="95"/>
      <c r="BD1210" s="41">
        <v>4</v>
      </c>
      <c r="BE1210" s="52">
        <v>42</v>
      </c>
      <c r="BF1210" s="103">
        <v>4257</v>
      </c>
      <c r="BG1210" s="277"/>
    </row>
    <row r="1211" spans="1:59" s="63" customFormat="1" ht="12.75" x14ac:dyDescent="0.2">
      <c r="A1211" s="196">
        <v>4</v>
      </c>
      <c r="B1211" s="197" t="s">
        <v>422</v>
      </c>
      <c r="C1211" s="208">
        <v>42</v>
      </c>
      <c r="D1211" s="209" t="s">
        <v>518</v>
      </c>
      <c r="E1211" s="212">
        <v>4257</v>
      </c>
      <c r="F1211" s="213" t="s">
        <v>639</v>
      </c>
      <c r="G1211" s="231" t="s">
        <v>584</v>
      </c>
      <c r="H1211" s="65"/>
      <c r="I1211" s="222"/>
      <c r="J1211" s="66"/>
      <c r="K1211" s="66"/>
      <c r="L1211" s="66"/>
      <c r="M1211" s="64"/>
      <c r="N1211" s="304"/>
      <c r="O1211" s="305"/>
      <c r="P1211" s="127"/>
      <c r="Q1211" s="67"/>
      <c r="R1211" s="67"/>
      <c r="S1211" s="67"/>
      <c r="T1211" s="67"/>
      <c r="U1211" s="67"/>
      <c r="V1211" s="67"/>
      <c r="W1211" s="67"/>
      <c r="X1211" s="67"/>
      <c r="Y1211" s="68"/>
      <c r="Z1211" s="68"/>
      <c r="AA1211" s="68"/>
      <c r="AB1211" s="67"/>
      <c r="AC1211" s="67"/>
      <c r="AD1211" s="67"/>
      <c r="AE1211" s="67"/>
      <c r="AF1211" s="67"/>
      <c r="AG1211" s="67"/>
      <c r="AH1211" s="67"/>
      <c r="AI1211" s="67"/>
      <c r="AJ1211" s="68"/>
      <c r="AK1211" s="68"/>
      <c r="AL1211" s="68"/>
      <c r="AM1211" s="67"/>
      <c r="AN1211" s="67"/>
      <c r="AO1211" s="67"/>
      <c r="AP1211" s="67"/>
      <c r="AQ1211" s="67"/>
      <c r="AR1211" s="67"/>
      <c r="AS1211" s="67"/>
      <c r="AT1211" s="67"/>
      <c r="AU1211" s="67"/>
      <c r="AV1211" s="67"/>
      <c r="AW1211" s="67"/>
      <c r="AX1211" s="68"/>
      <c r="AY1211" s="68"/>
      <c r="AZ1211" s="69"/>
      <c r="BA1211" s="70"/>
      <c r="BB1211" s="71"/>
      <c r="BC1211" s="95"/>
      <c r="BD1211" s="41">
        <v>4</v>
      </c>
      <c r="BE1211" s="52">
        <v>42</v>
      </c>
      <c r="BF1211" s="103">
        <v>4257</v>
      </c>
      <c r="BG1211" s="275"/>
    </row>
    <row r="1212" spans="1:59" s="63" customFormat="1" ht="12.75" x14ac:dyDescent="0.2">
      <c r="A1212" s="196">
        <v>4</v>
      </c>
      <c r="B1212" s="197" t="s">
        <v>422</v>
      </c>
      <c r="C1212" s="208">
        <v>42</v>
      </c>
      <c r="D1212" s="209" t="s">
        <v>518</v>
      </c>
      <c r="E1212" s="212">
        <v>4257</v>
      </c>
      <c r="F1212" s="213" t="s">
        <v>639</v>
      </c>
      <c r="G1212" s="231" t="s">
        <v>584</v>
      </c>
      <c r="H1212" s="72" t="s">
        <v>47</v>
      </c>
      <c r="I1212" s="223"/>
      <c r="J1212" s="73"/>
      <c r="K1212" s="73"/>
      <c r="L1212" s="73"/>
      <c r="M1212" s="74"/>
      <c r="N1212" s="247"/>
      <c r="O1212" s="306"/>
      <c r="P1212" s="105"/>
      <c r="Q1212" s="75"/>
      <c r="R1212" s="75"/>
      <c r="S1212" s="75"/>
      <c r="T1212" s="75"/>
      <c r="U1212" s="75"/>
      <c r="V1212" s="75"/>
      <c r="W1212" s="75"/>
      <c r="X1212" s="75"/>
      <c r="Y1212" s="76">
        <f>IF(ISNUMBER(VLOOKUP(Y1214,P$7:W$7,MATCH(Y1214,P$7:W$7))),VLOOKUP(Y1214,P$7:W$7,MATCH(Y1214,P$7:W$7)),IF(N1216=0,"No Data",IF(Y1214&gt;0,"&lt;100",0)))</f>
        <v>2500</v>
      </c>
      <c r="Z1212" s="77">
        <f>IF(ISNUMBER(VLOOKUP(Z1216,P$7:W$7,MATCH(Z1216,P$7:W$7))),VLOOKUP(Z1216,P$7:W$7,MATCH(Z1216,P$7:W$7)),IF(N1216=0,"No Data",IF(Z1216&gt;0,"&lt;100",0)))</f>
        <v>2500</v>
      </c>
      <c r="AA1212" s="106">
        <f>IF(ISNUMBER(Z1212),Z1212,0)</f>
        <v>2500</v>
      </c>
      <c r="AB1212" s="75"/>
      <c r="AC1212" s="75"/>
      <c r="AD1212" s="75"/>
      <c r="AE1212" s="75"/>
      <c r="AF1212" s="75"/>
      <c r="AG1212" s="75"/>
      <c r="AH1212" s="75"/>
      <c r="AI1212" s="75"/>
      <c r="AJ1212" s="76">
        <f>IF(ISNUMBER(VLOOKUP(AJ1214,AB$7:AH$7,MATCH(AJ1214,AB$7:AH$7))),VLOOKUP(AJ1214,AB$7:AH$7,MATCH(AJ1214,AB$7:AH$7)),IF(N1216=0,"No Data",IF(AJ1214&gt;0,"&lt;50",0)))</f>
        <v>0</v>
      </c>
      <c r="AK1212" s="77">
        <f>IF(ISNUMBER(VLOOKUP(AK1216,AB$7:AH$7,MATCH(AK1216,AB$7:AH$7))),VLOOKUP(AK1216,AB$7:AH$7,MATCH(AK1216,AB$7:AH$7)),IF(N1216=0,"No Data",IF(AK1216&gt;0,"&lt;50",0)))</f>
        <v>0</v>
      </c>
      <c r="AL1212" s="106">
        <f>IF(ISNUMBER(AK1212),AK1212,0)</f>
        <v>0</v>
      </c>
      <c r="AM1212" s="75"/>
      <c r="AN1212" s="75"/>
      <c r="AO1212" s="75"/>
      <c r="AP1212" s="75"/>
      <c r="AQ1212" s="75"/>
      <c r="AR1212" s="75"/>
      <c r="AS1212" s="75"/>
      <c r="AT1212" s="75"/>
      <c r="AU1212" s="75"/>
      <c r="AV1212" s="75"/>
      <c r="AW1212" s="76">
        <f>IF(ISNUMBER(VLOOKUP(AW1214,AM$7:AU$7,MATCH(AW1214,AM$7:AU$7))),VLOOKUP(AW1214,AM$7:AU$7,MATCH(AW1214,AM$7:AU$7)),IF(N1216=0,"No Data",IF(AW1214&gt;0,"&lt;10",0)))</f>
        <v>50</v>
      </c>
      <c r="AX1212" s="77">
        <f>IF(ISNUMBER(VLOOKUP(AX1216,AM$7:AU$7,MATCH(AX1216,AM$7:AU$7))),VLOOKUP(AX1216,AM$7:AU$7,MATCH(AX1216,AM$7:AU$7)),IF(N1216=0,"No Data",IF(AX1216&gt;0,"&lt;10",0)))</f>
        <v>50</v>
      </c>
      <c r="AY1212" s="106">
        <f>IF(ISNUMBER(AX1212),AX1212,0)</f>
        <v>50</v>
      </c>
      <c r="AZ1212" s="79"/>
      <c r="BA1212" s="80"/>
      <c r="BB1212" s="71"/>
      <c r="BC1212" s="95"/>
      <c r="BD1212" s="41">
        <v>4</v>
      </c>
      <c r="BE1212" s="52">
        <v>42</v>
      </c>
      <c r="BF1212" s="103">
        <v>4257</v>
      </c>
      <c r="BG1212" s="276" t="s">
        <v>47</v>
      </c>
    </row>
    <row r="1213" spans="1:59" s="63" customFormat="1" ht="12.75" x14ac:dyDescent="0.2">
      <c r="A1213" s="196">
        <v>4</v>
      </c>
      <c r="B1213" s="197" t="s">
        <v>422</v>
      </c>
      <c r="C1213" s="208">
        <v>42</v>
      </c>
      <c r="D1213" s="209" t="s">
        <v>518</v>
      </c>
      <c r="E1213" s="212">
        <v>4257</v>
      </c>
      <c r="F1213" s="213" t="s">
        <v>639</v>
      </c>
      <c r="G1213" s="231" t="s">
        <v>584</v>
      </c>
      <c r="H1213" s="81" t="s">
        <v>48</v>
      </c>
      <c r="I1213" s="223"/>
      <c r="J1213" s="73"/>
      <c r="K1213" s="73"/>
      <c r="L1213" s="73"/>
      <c r="M1213" s="74"/>
      <c r="N1213" s="247"/>
      <c r="O1213" s="306"/>
      <c r="P1213" s="105"/>
      <c r="Q1213" s="75"/>
      <c r="R1213" s="75"/>
      <c r="S1213" s="75"/>
      <c r="T1213" s="75"/>
      <c r="U1213" s="75"/>
      <c r="V1213" s="75"/>
      <c r="W1213" s="75"/>
      <c r="X1213" s="75"/>
      <c r="Y1213" s="82">
        <f>MIN(X1217:X1219)</f>
        <v>0</v>
      </c>
      <c r="Z1213" s="83"/>
      <c r="AA1213" s="83"/>
      <c r="AB1213" s="75"/>
      <c r="AC1213" s="75"/>
      <c r="AD1213" s="75"/>
      <c r="AE1213" s="75"/>
      <c r="AF1213" s="75"/>
      <c r="AG1213" s="75"/>
      <c r="AH1213" s="75"/>
      <c r="AI1213" s="75"/>
      <c r="AJ1213" s="82">
        <f>MIN(AI1217:AI1219)</f>
        <v>0</v>
      </c>
      <c r="AK1213" s="83"/>
      <c r="AL1213" s="83"/>
      <c r="AM1213" s="75"/>
      <c r="AN1213" s="75"/>
      <c r="AO1213" s="75"/>
      <c r="AP1213" s="75"/>
      <c r="AQ1213" s="75"/>
      <c r="AR1213" s="75"/>
      <c r="AS1213" s="75"/>
      <c r="AT1213" s="75"/>
      <c r="AU1213" s="75"/>
      <c r="AV1213" s="75"/>
      <c r="AW1213" s="82">
        <f>MIN(AV1217:AV1219)</f>
        <v>50</v>
      </c>
      <c r="AX1213" s="83"/>
      <c r="AY1213" s="83"/>
      <c r="AZ1213" s="79"/>
      <c r="BA1213" s="80"/>
      <c r="BB1213" s="71"/>
      <c r="BC1213" s="95"/>
      <c r="BD1213" s="41">
        <v>4</v>
      </c>
      <c r="BE1213" s="52">
        <v>42</v>
      </c>
      <c r="BF1213" s="103">
        <v>4257</v>
      </c>
      <c r="BG1213" s="278" t="s">
        <v>48</v>
      </c>
    </row>
    <row r="1214" spans="1:59" s="63" customFormat="1" ht="12.75" x14ac:dyDescent="0.2">
      <c r="A1214" s="196">
        <v>4</v>
      </c>
      <c r="B1214" s="197" t="s">
        <v>422</v>
      </c>
      <c r="C1214" s="208">
        <v>42</v>
      </c>
      <c r="D1214" s="209" t="s">
        <v>518</v>
      </c>
      <c r="E1214" s="212">
        <v>4257</v>
      </c>
      <c r="F1214" s="213" t="s">
        <v>639</v>
      </c>
      <c r="G1214" s="231" t="s">
        <v>584</v>
      </c>
      <c r="H1214" s="81" t="s">
        <v>49</v>
      </c>
      <c r="I1214" s="223"/>
      <c r="J1214" s="73"/>
      <c r="K1214" s="73"/>
      <c r="L1214" s="73"/>
      <c r="M1214" s="74"/>
      <c r="N1214" s="247"/>
      <c r="O1214" s="306"/>
      <c r="P1214" s="105"/>
      <c r="Q1214" s="75"/>
      <c r="R1214" s="75"/>
      <c r="S1214" s="75"/>
      <c r="T1214" s="75"/>
      <c r="U1214" s="75"/>
      <c r="V1214" s="75"/>
      <c r="W1214" s="75"/>
      <c r="X1214" s="75"/>
      <c r="Y1214" s="84">
        <f>IF(ISNUMBER(AVERAGE(X1217:X1219)),AVERAGE(X1217:X1219),0)</f>
        <v>3333.3333333333335</v>
      </c>
      <c r="Z1214" s="83"/>
      <c r="AA1214" s="83"/>
      <c r="AB1214" s="75"/>
      <c r="AC1214" s="75"/>
      <c r="AD1214" s="75"/>
      <c r="AE1214" s="75"/>
      <c r="AF1214" s="75"/>
      <c r="AG1214" s="75"/>
      <c r="AH1214" s="75"/>
      <c r="AI1214" s="75"/>
      <c r="AJ1214" s="84">
        <f>IF(ISNUMBER(AVERAGE(AI1217:AI1219)),AVERAGE(AI1217:AI1219),0)</f>
        <v>0</v>
      </c>
      <c r="AK1214" s="83"/>
      <c r="AL1214" s="83"/>
      <c r="AM1214" s="75"/>
      <c r="AN1214" s="75"/>
      <c r="AO1214" s="75"/>
      <c r="AP1214" s="75"/>
      <c r="AQ1214" s="75"/>
      <c r="AR1214" s="75"/>
      <c r="AS1214" s="75"/>
      <c r="AT1214" s="75"/>
      <c r="AU1214" s="75"/>
      <c r="AV1214" s="75"/>
      <c r="AW1214" s="84">
        <f>IF(ISNUMBER(AVERAGE(AV1217:AV1219)),AVERAGE(AV1217:AV1219),0)</f>
        <v>66.666666666666671</v>
      </c>
      <c r="AX1214" s="83"/>
      <c r="AY1214" s="83"/>
      <c r="AZ1214" s="79"/>
      <c r="BA1214" s="80"/>
      <c r="BB1214" s="71"/>
      <c r="BC1214" s="95"/>
      <c r="BD1214" s="41">
        <v>4</v>
      </c>
      <c r="BE1214" s="52">
        <v>42</v>
      </c>
      <c r="BF1214" s="103">
        <v>4257</v>
      </c>
      <c r="BG1214" s="278" t="s">
        <v>49</v>
      </c>
    </row>
    <row r="1215" spans="1:59" s="63" customFormat="1" ht="12.75" x14ac:dyDescent="0.2">
      <c r="A1215" s="196">
        <v>4</v>
      </c>
      <c r="B1215" s="197" t="s">
        <v>422</v>
      </c>
      <c r="C1215" s="208">
        <v>42</v>
      </c>
      <c r="D1215" s="209" t="s">
        <v>518</v>
      </c>
      <c r="E1215" s="212">
        <v>4257</v>
      </c>
      <c r="F1215" s="213" t="s">
        <v>639</v>
      </c>
      <c r="G1215" s="231" t="s">
        <v>584</v>
      </c>
      <c r="H1215" s="81" t="s">
        <v>50</v>
      </c>
      <c r="I1215" s="223"/>
      <c r="J1215" s="73"/>
      <c r="K1215" s="73"/>
      <c r="L1215" s="73"/>
      <c r="M1215" s="74"/>
      <c r="N1215" s="247"/>
      <c r="O1215" s="306"/>
      <c r="P1215" s="105"/>
      <c r="Q1215" s="75"/>
      <c r="R1215" s="75"/>
      <c r="S1215" s="75"/>
      <c r="T1215" s="75"/>
      <c r="U1215" s="75"/>
      <c r="V1215" s="75"/>
      <c r="W1215" s="75"/>
      <c r="X1215" s="75"/>
      <c r="Y1215" s="84">
        <f>MAX(X1217:X1219)</f>
        <v>10000</v>
      </c>
      <c r="Z1215" s="83"/>
      <c r="AA1215" s="83"/>
      <c r="AB1215" s="75"/>
      <c r="AC1215" s="75"/>
      <c r="AD1215" s="75"/>
      <c r="AE1215" s="75"/>
      <c r="AF1215" s="75"/>
      <c r="AG1215" s="75"/>
      <c r="AH1215" s="75"/>
      <c r="AI1215" s="75"/>
      <c r="AJ1215" s="84">
        <f>MAX(AI1217:AI1219)</f>
        <v>0</v>
      </c>
      <c r="AK1215" s="83"/>
      <c r="AL1215" s="83"/>
      <c r="AM1215" s="75"/>
      <c r="AN1215" s="75"/>
      <c r="AO1215" s="75"/>
      <c r="AP1215" s="75"/>
      <c r="AQ1215" s="75"/>
      <c r="AR1215" s="75"/>
      <c r="AS1215" s="75"/>
      <c r="AT1215" s="75"/>
      <c r="AU1215" s="75"/>
      <c r="AV1215" s="75"/>
      <c r="AW1215" s="84">
        <f>MAX(AV1217:AV1219)</f>
        <v>100</v>
      </c>
      <c r="AX1215" s="83"/>
      <c r="AY1215" s="83"/>
      <c r="AZ1215" s="79"/>
      <c r="BA1215" s="80"/>
      <c r="BB1215" s="71"/>
      <c r="BC1215" s="95"/>
      <c r="BD1215" s="41">
        <v>4</v>
      </c>
      <c r="BE1215" s="52">
        <v>42</v>
      </c>
      <c r="BF1215" s="103">
        <v>4257</v>
      </c>
      <c r="BG1215" s="278" t="s">
        <v>50</v>
      </c>
    </row>
    <row r="1216" spans="1:59" s="63" customFormat="1" ht="12.75" x14ac:dyDescent="0.2">
      <c r="A1216" s="196">
        <v>4</v>
      </c>
      <c r="B1216" s="197" t="s">
        <v>422</v>
      </c>
      <c r="C1216" s="208">
        <v>42</v>
      </c>
      <c r="D1216" s="209" t="s">
        <v>518</v>
      </c>
      <c r="E1216" s="212">
        <v>4257</v>
      </c>
      <c r="F1216" s="213" t="s">
        <v>639</v>
      </c>
      <c r="G1216" s="231" t="s">
        <v>584</v>
      </c>
      <c r="H1216" s="85" t="s">
        <v>51</v>
      </c>
      <c r="I1216" s="223"/>
      <c r="J1216" s="73"/>
      <c r="K1216" s="73"/>
      <c r="L1216" s="73"/>
      <c r="M1216" s="74"/>
      <c r="N1216" s="320">
        <f>SUM(N1217:N1220)</f>
        <v>3</v>
      </c>
      <c r="O1216" s="293">
        <f>SUM(O1217:O1220)</f>
        <v>1</v>
      </c>
      <c r="P1216" s="292"/>
      <c r="Q1216" s="87"/>
      <c r="R1216" s="87"/>
      <c r="S1216" s="87"/>
      <c r="T1216" s="87"/>
      <c r="U1216" s="87"/>
      <c r="V1216" s="87"/>
      <c r="W1216" s="87"/>
      <c r="X1216" s="87"/>
      <c r="Y1216" s="88"/>
      <c r="Z1216" s="119">
        <f>SUM(Z1217:Z1220)</f>
        <v>3333.333333333333</v>
      </c>
      <c r="AA1216" s="88"/>
      <c r="AB1216" s="87"/>
      <c r="AC1216" s="87"/>
      <c r="AD1216" s="87"/>
      <c r="AE1216" s="87"/>
      <c r="AF1216" s="87"/>
      <c r="AG1216" s="87"/>
      <c r="AH1216" s="87"/>
      <c r="AI1216" s="87"/>
      <c r="AJ1216" s="88"/>
      <c r="AK1216" s="119">
        <f>SUM(AK1217:AK1220)</f>
        <v>0</v>
      </c>
      <c r="AL1216" s="88"/>
      <c r="AM1216" s="87"/>
      <c r="AN1216" s="87"/>
      <c r="AO1216" s="87"/>
      <c r="AP1216" s="87"/>
      <c r="AQ1216" s="87"/>
      <c r="AR1216" s="87"/>
      <c r="AS1216" s="87"/>
      <c r="AT1216" s="87"/>
      <c r="AU1216" s="87"/>
      <c r="AV1216" s="87"/>
      <c r="AW1216" s="112"/>
      <c r="AX1216" s="119">
        <f>SUM(AX1217:AX1220)</f>
        <v>66.666666666666657</v>
      </c>
      <c r="AY1216" s="88"/>
      <c r="AZ1216" s="79"/>
      <c r="BA1216" s="80"/>
      <c r="BB1216" s="71"/>
      <c r="BC1216" s="95"/>
      <c r="BD1216" s="41">
        <v>4</v>
      </c>
      <c r="BE1216" s="52">
        <v>42</v>
      </c>
      <c r="BF1216" s="103">
        <v>4257</v>
      </c>
      <c r="BG1216" s="279" t="s">
        <v>51</v>
      </c>
    </row>
    <row r="1217" spans="1:59" s="63" customFormat="1" ht="12.75" x14ac:dyDescent="0.2">
      <c r="A1217" s="196">
        <v>4</v>
      </c>
      <c r="B1217" s="197" t="s">
        <v>422</v>
      </c>
      <c r="C1217" s="208">
        <v>42</v>
      </c>
      <c r="D1217" s="209" t="s">
        <v>518</v>
      </c>
      <c r="E1217" s="212">
        <v>4257</v>
      </c>
      <c r="F1217" s="213" t="s">
        <v>639</v>
      </c>
      <c r="G1217" s="231" t="s">
        <v>584</v>
      </c>
      <c r="H1217" s="89" t="s">
        <v>52</v>
      </c>
      <c r="I1217" s="90" t="s">
        <v>640</v>
      </c>
      <c r="J1217" s="90" t="s">
        <v>640</v>
      </c>
      <c r="K1217" s="90" t="s">
        <v>64</v>
      </c>
      <c r="L1217" s="90" t="s">
        <v>633</v>
      </c>
      <c r="M1217" s="91"/>
      <c r="N1217" s="312">
        <v>1</v>
      </c>
      <c r="O1217" s="313">
        <f>N1217/N$1216</f>
        <v>0.33333333333333331</v>
      </c>
      <c r="P1217" s="104"/>
      <c r="Q1217" s="92"/>
      <c r="R1217" s="92"/>
      <c r="S1217" s="92"/>
      <c r="T1217" s="92"/>
      <c r="U1217" s="92"/>
      <c r="V1217" s="92"/>
      <c r="W1217" s="92"/>
      <c r="X1217" s="109">
        <f>P1217*P$7+Q1217*Q$7+R1217*R$7+S1217*S$7+T1217*T$7+U1217*U$7+V1217*V$7+W1217*W$7</f>
        <v>0</v>
      </c>
      <c r="Y1217" s="83"/>
      <c r="Z1217" s="110">
        <f>X1217*$O1217</f>
        <v>0</v>
      </c>
      <c r="AA1217" s="111"/>
      <c r="AB1217" s="92"/>
      <c r="AC1217" s="92"/>
      <c r="AD1217" s="92"/>
      <c r="AE1217" s="92"/>
      <c r="AF1217" s="92"/>
      <c r="AG1217" s="92"/>
      <c r="AH1217" s="92"/>
      <c r="AI1217" s="109">
        <f>AB1217*AB$7+AC1217*AC$7+AD1217*AD$7+AE1217*AE$7+AF1217*AF$7+AG1217*AG$7+AH1217*AH$7</f>
        <v>0</v>
      </c>
      <c r="AJ1217" s="83"/>
      <c r="AK1217" s="110">
        <f>AI1217*$O1217</f>
        <v>0</v>
      </c>
      <c r="AL1217" s="111"/>
      <c r="AM1217" s="92"/>
      <c r="AN1217" s="92"/>
      <c r="AO1217" s="92">
        <v>1</v>
      </c>
      <c r="AP1217" s="92"/>
      <c r="AQ1217" s="92"/>
      <c r="AR1217" s="92"/>
      <c r="AS1217" s="92"/>
      <c r="AT1217" s="92"/>
      <c r="AU1217" s="92"/>
      <c r="AV1217" s="109">
        <f>AM1217*AM$7+AN1217*AN$7+AO1217*AO$7+AP1217*AP$7+AQ1217*AQ$7+AR1217*AR$7+AS1217*AS$7+AT1217*AT$7+AU1217*AU$7</f>
        <v>50</v>
      </c>
      <c r="AW1217" s="75"/>
      <c r="AX1217" s="110">
        <f>AV1217*$O1217</f>
        <v>16.666666666666664</v>
      </c>
      <c r="AY1217" s="111"/>
      <c r="AZ1217" s="93"/>
      <c r="BA1217" s="94" t="s">
        <v>159</v>
      </c>
      <c r="BB1217" s="71"/>
      <c r="BC1217" s="95"/>
      <c r="BD1217" s="41">
        <v>4</v>
      </c>
      <c r="BE1217" s="52">
        <v>42</v>
      </c>
      <c r="BF1217" s="103">
        <v>4257</v>
      </c>
      <c r="BG1217" s="280" t="s">
        <v>52</v>
      </c>
    </row>
    <row r="1218" spans="1:59" s="63" customFormat="1" ht="12.75" x14ac:dyDescent="0.2">
      <c r="A1218" s="196">
        <v>4</v>
      </c>
      <c r="B1218" s="197" t="s">
        <v>422</v>
      </c>
      <c r="C1218" s="208">
        <v>42</v>
      </c>
      <c r="D1218" s="209" t="s">
        <v>518</v>
      </c>
      <c r="E1218" s="212">
        <v>4257</v>
      </c>
      <c r="F1218" s="213" t="s">
        <v>639</v>
      </c>
      <c r="G1218" s="231" t="s">
        <v>584</v>
      </c>
      <c r="H1218" s="89"/>
      <c r="I1218" s="90" t="s">
        <v>287</v>
      </c>
      <c r="J1218" s="90"/>
      <c r="K1218" s="90" t="s">
        <v>64</v>
      </c>
      <c r="L1218" s="90" t="s">
        <v>119</v>
      </c>
      <c r="M1218" s="91"/>
      <c r="N1218" s="312">
        <v>1</v>
      </c>
      <c r="O1218" s="313">
        <f>N1218/N$1216</f>
        <v>0.33333333333333331</v>
      </c>
      <c r="P1218" s="104"/>
      <c r="Q1218" s="92"/>
      <c r="R1218" s="92"/>
      <c r="S1218" s="92"/>
      <c r="T1218" s="92"/>
      <c r="U1218" s="92"/>
      <c r="V1218" s="92"/>
      <c r="W1218" s="92"/>
      <c r="X1218" s="109">
        <f>P1218*P$7+Q1218*Q$7+R1218*R$7+S1218*S$7+T1218*T$7+U1218*U$7+V1218*V$7+W1218*W$7</f>
        <v>0</v>
      </c>
      <c r="Y1218" s="83"/>
      <c r="Z1218" s="110">
        <f>X1218*$O1218</f>
        <v>0</v>
      </c>
      <c r="AA1218" s="111"/>
      <c r="AB1218" s="92"/>
      <c r="AC1218" s="92"/>
      <c r="AD1218" s="92"/>
      <c r="AE1218" s="92"/>
      <c r="AF1218" s="92"/>
      <c r="AG1218" s="92"/>
      <c r="AH1218" s="92"/>
      <c r="AI1218" s="109">
        <f>AB1218*AB$7+AC1218*AC$7+AD1218*AD$7+AE1218*AE$7+AF1218*AF$7+AG1218*AG$7+AH1218*AH$7</f>
        <v>0</v>
      </c>
      <c r="AJ1218" s="83"/>
      <c r="AK1218" s="110">
        <f>AI1218*$O1218</f>
        <v>0</v>
      </c>
      <c r="AL1218" s="111"/>
      <c r="AM1218" s="92"/>
      <c r="AN1218" s="92"/>
      <c r="AO1218" s="92">
        <v>1</v>
      </c>
      <c r="AP1218" s="92"/>
      <c r="AQ1218" s="92"/>
      <c r="AR1218" s="92"/>
      <c r="AS1218" s="92"/>
      <c r="AT1218" s="92"/>
      <c r="AU1218" s="92"/>
      <c r="AV1218" s="109">
        <f>AM1218*AM$7+AN1218*AN$7+AO1218*AO$7+AP1218*AP$7+AQ1218*AQ$7+AR1218*AR$7+AS1218*AS$7+AT1218*AT$7+AU1218*AU$7</f>
        <v>50</v>
      </c>
      <c r="AW1218" s="75"/>
      <c r="AX1218" s="110">
        <f>AV1218*$O1218</f>
        <v>16.666666666666664</v>
      </c>
      <c r="AY1218" s="111"/>
      <c r="AZ1218" s="93"/>
      <c r="BA1218" s="94" t="s">
        <v>159</v>
      </c>
      <c r="BB1218" s="71"/>
      <c r="BC1218" s="95"/>
      <c r="BD1218" s="41">
        <v>4</v>
      </c>
      <c r="BE1218" s="52">
        <v>42</v>
      </c>
      <c r="BF1218" s="103">
        <v>4257</v>
      </c>
      <c r="BG1218" s="280" t="s">
        <v>52</v>
      </c>
    </row>
    <row r="1219" spans="1:59" s="63" customFormat="1" ht="12.75" x14ac:dyDescent="0.2">
      <c r="A1219" s="196">
        <v>4</v>
      </c>
      <c r="B1219" s="197" t="s">
        <v>422</v>
      </c>
      <c r="C1219" s="208">
        <v>42</v>
      </c>
      <c r="D1219" s="209" t="s">
        <v>518</v>
      </c>
      <c r="E1219" s="212">
        <v>4257</v>
      </c>
      <c r="F1219" s="213" t="s">
        <v>639</v>
      </c>
      <c r="G1219" s="231" t="s">
        <v>584</v>
      </c>
      <c r="H1219" s="89"/>
      <c r="I1219" s="90" t="s">
        <v>641</v>
      </c>
      <c r="J1219" s="90"/>
      <c r="K1219" s="90" t="s">
        <v>90</v>
      </c>
      <c r="L1219" s="90" t="s">
        <v>579</v>
      </c>
      <c r="M1219" s="91"/>
      <c r="N1219" s="312">
        <v>1</v>
      </c>
      <c r="O1219" s="313">
        <f>N1219/N$1216</f>
        <v>0.33333333333333331</v>
      </c>
      <c r="P1219" s="104"/>
      <c r="Q1219" s="92"/>
      <c r="R1219" s="92"/>
      <c r="S1219" s="92"/>
      <c r="T1219" s="92"/>
      <c r="U1219" s="92"/>
      <c r="V1219" s="92">
        <v>1</v>
      </c>
      <c r="W1219" s="92"/>
      <c r="X1219" s="109">
        <f>P1219*P$7+Q1219*Q$7+R1219*R$7+S1219*S$7+T1219*T$7+U1219*U$7+V1219*V$7+W1219*W$7</f>
        <v>10000</v>
      </c>
      <c r="Y1219" s="83"/>
      <c r="Z1219" s="110">
        <f>X1219*$O1219</f>
        <v>3333.333333333333</v>
      </c>
      <c r="AA1219" s="111"/>
      <c r="AB1219" s="92"/>
      <c r="AC1219" s="92"/>
      <c r="AD1219" s="92"/>
      <c r="AE1219" s="92"/>
      <c r="AF1219" s="92"/>
      <c r="AG1219" s="92"/>
      <c r="AH1219" s="92"/>
      <c r="AI1219" s="109">
        <f>AB1219*AB$7+AC1219*AC$7+AD1219*AD$7+AE1219*AE$7+AF1219*AF$7+AG1219*AG$7+AH1219*AH$7</f>
        <v>0</v>
      </c>
      <c r="AJ1219" s="83"/>
      <c r="AK1219" s="110">
        <f>AI1219*$O1219</f>
        <v>0</v>
      </c>
      <c r="AL1219" s="111"/>
      <c r="AM1219" s="92"/>
      <c r="AN1219" s="92"/>
      <c r="AO1219" s="92"/>
      <c r="AP1219" s="92">
        <v>1</v>
      </c>
      <c r="AQ1219" s="92"/>
      <c r="AR1219" s="92"/>
      <c r="AS1219" s="92"/>
      <c r="AT1219" s="92"/>
      <c r="AU1219" s="92"/>
      <c r="AV1219" s="109">
        <f>AM1219*AM$7+AN1219*AN$7+AO1219*AO$7+AP1219*AP$7+AQ1219*AQ$7+AR1219*AR$7+AS1219*AS$7+AT1219*AT$7+AU1219*AU$7</f>
        <v>100</v>
      </c>
      <c r="AW1219" s="75"/>
      <c r="AX1219" s="110">
        <f>AV1219*$O1219</f>
        <v>33.333333333333329</v>
      </c>
      <c r="AY1219" s="111"/>
      <c r="AZ1219" s="93"/>
      <c r="BA1219" s="94" t="s">
        <v>159</v>
      </c>
      <c r="BB1219" s="71"/>
      <c r="BC1219" s="95"/>
      <c r="BD1219" s="41">
        <v>4</v>
      </c>
      <c r="BE1219" s="52">
        <v>42</v>
      </c>
      <c r="BF1219" s="103">
        <v>4257</v>
      </c>
      <c r="BG1219" s="280" t="s">
        <v>52</v>
      </c>
    </row>
    <row r="1220" spans="1:59" s="63" customFormat="1" ht="12.75" x14ac:dyDescent="0.2">
      <c r="A1220" s="196">
        <v>4</v>
      </c>
      <c r="B1220" s="197" t="s">
        <v>422</v>
      </c>
      <c r="C1220" s="208">
        <v>42</v>
      </c>
      <c r="D1220" s="209" t="s">
        <v>518</v>
      </c>
      <c r="E1220" s="212">
        <v>4257</v>
      </c>
      <c r="F1220" s="213" t="s">
        <v>639</v>
      </c>
      <c r="G1220" s="231" t="s">
        <v>584</v>
      </c>
      <c r="H1220" s="65"/>
      <c r="I1220" s="222"/>
      <c r="J1220" s="66"/>
      <c r="K1220" s="66"/>
      <c r="L1220" s="66"/>
      <c r="M1220" s="64"/>
      <c r="N1220" s="304"/>
      <c r="O1220" s="305"/>
      <c r="P1220" s="127"/>
      <c r="Q1220" s="67"/>
      <c r="R1220" s="67"/>
      <c r="S1220" s="67"/>
      <c r="T1220" s="67"/>
      <c r="U1220" s="67"/>
      <c r="V1220" s="67"/>
      <c r="W1220" s="67"/>
      <c r="X1220" s="67"/>
      <c r="Y1220" s="68"/>
      <c r="Z1220" s="68"/>
      <c r="AA1220" s="68"/>
      <c r="AB1220" s="67"/>
      <c r="AC1220" s="67"/>
      <c r="AD1220" s="67"/>
      <c r="AE1220" s="67"/>
      <c r="AF1220" s="67"/>
      <c r="AG1220" s="67"/>
      <c r="AH1220" s="67"/>
      <c r="AI1220" s="67"/>
      <c r="AJ1220" s="68"/>
      <c r="AK1220" s="68"/>
      <c r="AL1220" s="68"/>
      <c r="AM1220" s="67"/>
      <c r="AN1220" s="67"/>
      <c r="AO1220" s="67"/>
      <c r="AP1220" s="67"/>
      <c r="AQ1220" s="67"/>
      <c r="AR1220" s="67"/>
      <c r="AS1220" s="67"/>
      <c r="AT1220" s="67"/>
      <c r="AU1220" s="67"/>
      <c r="AV1220" s="67"/>
      <c r="AW1220" s="67"/>
      <c r="AX1220" s="68"/>
      <c r="AY1220" s="68"/>
      <c r="AZ1220" s="69"/>
      <c r="BA1220" s="70"/>
      <c r="BB1220" s="71"/>
      <c r="BC1220" s="95"/>
      <c r="BD1220" s="41">
        <v>4</v>
      </c>
      <c r="BE1220" s="52">
        <v>42</v>
      </c>
      <c r="BF1220" s="103">
        <v>4257</v>
      </c>
      <c r="BG1220" s="275"/>
    </row>
    <row r="1221" spans="1:59" s="63" customFormat="1" ht="12.75" x14ac:dyDescent="0.2">
      <c r="A1221" s="196">
        <v>4</v>
      </c>
      <c r="B1221" s="197" t="s">
        <v>422</v>
      </c>
      <c r="C1221" s="208">
        <v>42</v>
      </c>
      <c r="D1221" s="209" t="s">
        <v>518</v>
      </c>
      <c r="E1221" s="212">
        <v>4257</v>
      </c>
      <c r="F1221" s="213" t="s">
        <v>639</v>
      </c>
      <c r="G1221" s="232"/>
      <c r="H1221" s="97"/>
      <c r="I1221" s="224"/>
      <c r="J1221" s="98"/>
      <c r="K1221" s="98"/>
      <c r="L1221" s="98"/>
      <c r="M1221" s="96"/>
      <c r="N1221" s="307"/>
      <c r="O1221" s="246"/>
      <c r="P1221" s="124"/>
      <c r="Q1221" s="99"/>
      <c r="R1221" s="99"/>
      <c r="S1221" s="99"/>
      <c r="T1221" s="99"/>
      <c r="U1221" s="99"/>
      <c r="V1221" s="99"/>
      <c r="W1221" s="99"/>
      <c r="X1221" s="99"/>
      <c r="Y1221" s="100"/>
      <c r="Z1221" s="100"/>
      <c r="AA1221" s="100"/>
      <c r="AB1221" s="99"/>
      <c r="AC1221" s="99"/>
      <c r="AD1221" s="99"/>
      <c r="AE1221" s="99"/>
      <c r="AF1221" s="99"/>
      <c r="AG1221" s="99"/>
      <c r="AH1221" s="99"/>
      <c r="AI1221" s="99"/>
      <c r="AJ1221" s="100"/>
      <c r="AK1221" s="100"/>
      <c r="AL1221" s="100"/>
      <c r="AM1221" s="99"/>
      <c r="AN1221" s="99"/>
      <c r="AO1221" s="99"/>
      <c r="AP1221" s="99"/>
      <c r="AQ1221" s="99"/>
      <c r="AR1221" s="99"/>
      <c r="AS1221" s="99"/>
      <c r="AT1221" s="99"/>
      <c r="AU1221" s="99"/>
      <c r="AV1221" s="99"/>
      <c r="AW1221" s="99"/>
      <c r="AX1221" s="100"/>
      <c r="AY1221" s="100"/>
      <c r="AZ1221" s="101"/>
      <c r="BA1221" s="102"/>
      <c r="BB1221" s="95"/>
      <c r="BC1221" s="95"/>
      <c r="BD1221" s="41">
        <v>4</v>
      </c>
      <c r="BE1221" s="52">
        <v>42</v>
      </c>
      <c r="BF1221" s="103">
        <v>4257</v>
      </c>
      <c r="BG1221" s="277"/>
    </row>
    <row r="1222" spans="1:59" x14ac:dyDescent="0.25">
      <c r="A1222" s="196">
        <v>4</v>
      </c>
      <c r="B1222" s="197" t="s">
        <v>422</v>
      </c>
      <c r="C1222" s="208">
        <v>42</v>
      </c>
      <c r="D1222" s="209" t="s">
        <v>518</v>
      </c>
      <c r="E1222" s="210">
        <v>4264</v>
      </c>
      <c r="F1222" s="211" t="s">
        <v>262</v>
      </c>
      <c r="G1222" s="235"/>
      <c r="H1222" s="145"/>
      <c r="I1222" s="221"/>
      <c r="J1222" s="57"/>
      <c r="K1222" s="57"/>
      <c r="L1222" s="57"/>
      <c r="M1222" s="144"/>
      <c r="N1222" s="324"/>
      <c r="O1222" s="325"/>
      <c r="P1222" s="146"/>
      <c r="Q1222" s="146"/>
      <c r="R1222" s="146"/>
      <c r="S1222" s="146"/>
      <c r="T1222" s="146"/>
      <c r="U1222" s="146"/>
      <c r="V1222" s="146"/>
      <c r="W1222" s="146"/>
      <c r="X1222" s="146"/>
      <c r="Y1222" s="59"/>
      <c r="Z1222" s="123"/>
      <c r="AA1222" s="123"/>
      <c r="AB1222" s="146"/>
      <c r="AC1222" s="146"/>
      <c r="AD1222" s="146"/>
      <c r="AE1222" s="146"/>
      <c r="AF1222" s="146"/>
      <c r="AG1222" s="146"/>
      <c r="AH1222" s="146"/>
      <c r="AI1222" s="146"/>
      <c r="AJ1222" s="59"/>
      <c r="AK1222" s="123"/>
      <c r="AL1222" s="123"/>
      <c r="AM1222" s="146"/>
      <c r="AN1222" s="146"/>
      <c r="AO1222" s="146"/>
      <c r="AP1222" s="146"/>
      <c r="AQ1222" s="146"/>
      <c r="AR1222" s="146"/>
      <c r="AS1222" s="146"/>
      <c r="AT1222" s="146"/>
      <c r="AU1222" s="146"/>
      <c r="AV1222" s="146"/>
      <c r="AW1222" s="58"/>
      <c r="AX1222" s="123"/>
      <c r="AY1222" s="59"/>
      <c r="AZ1222" s="147"/>
      <c r="BA1222" s="148"/>
      <c r="BB1222" s="143"/>
      <c r="BC1222" s="143"/>
      <c r="BD1222" s="41">
        <v>4</v>
      </c>
      <c r="BE1222" s="52">
        <v>42</v>
      </c>
      <c r="BF1222" s="62">
        <v>4264</v>
      </c>
      <c r="BG1222" s="284"/>
    </row>
    <row r="1223" spans="1:59" s="63" customFormat="1" ht="12.75" x14ac:dyDescent="0.2">
      <c r="A1223" s="196">
        <v>4</v>
      </c>
      <c r="B1223" s="197" t="s">
        <v>422</v>
      </c>
      <c r="C1223" s="208">
        <v>42</v>
      </c>
      <c r="D1223" s="209" t="s">
        <v>518</v>
      </c>
      <c r="E1223" s="210">
        <v>4264</v>
      </c>
      <c r="F1223" s="211" t="s">
        <v>262</v>
      </c>
      <c r="G1223" s="230"/>
      <c r="H1223" s="56"/>
      <c r="I1223" s="221"/>
      <c r="J1223" s="57"/>
      <c r="K1223" s="57"/>
      <c r="L1223" s="57"/>
      <c r="M1223" s="55"/>
      <c r="N1223" s="303"/>
      <c r="O1223" s="245"/>
      <c r="P1223" s="122"/>
      <c r="Q1223" s="58"/>
      <c r="R1223" s="58"/>
      <c r="S1223" s="58"/>
      <c r="T1223" s="58"/>
      <c r="U1223" s="58"/>
      <c r="V1223" s="58"/>
      <c r="W1223" s="58"/>
      <c r="X1223" s="58"/>
      <c r="Y1223" s="59"/>
      <c r="Z1223" s="59"/>
      <c r="AA1223" s="59"/>
      <c r="AB1223" s="58"/>
      <c r="AC1223" s="58"/>
      <c r="AD1223" s="58"/>
      <c r="AE1223" s="58"/>
      <c r="AF1223" s="58"/>
      <c r="AG1223" s="58"/>
      <c r="AH1223" s="58"/>
      <c r="AI1223" s="58"/>
      <c r="AJ1223" s="59"/>
      <c r="AK1223" s="59"/>
      <c r="AL1223" s="59"/>
      <c r="AM1223" s="58"/>
      <c r="AN1223" s="58"/>
      <c r="AO1223" s="58"/>
      <c r="AP1223" s="58"/>
      <c r="AQ1223" s="58"/>
      <c r="AR1223" s="58"/>
      <c r="AS1223" s="58"/>
      <c r="AT1223" s="58"/>
      <c r="AU1223" s="58"/>
      <c r="AV1223" s="58"/>
      <c r="AW1223" s="58"/>
      <c r="AX1223" s="59"/>
      <c r="AY1223" s="59"/>
      <c r="AZ1223" s="60"/>
      <c r="BA1223" s="61"/>
      <c r="BB1223" s="54"/>
      <c r="BC1223" s="54"/>
      <c r="BD1223" s="41">
        <v>4</v>
      </c>
      <c r="BE1223" s="52">
        <v>42</v>
      </c>
      <c r="BF1223" s="62">
        <v>4264</v>
      </c>
      <c r="BG1223" s="274"/>
    </row>
    <row r="1224" spans="1:59" s="63" customFormat="1" ht="12.75" x14ac:dyDescent="0.2">
      <c r="A1224" s="196">
        <v>4</v>
      </c>
      <c r="B1224" s="197" t="s">
        <v>422</v>
      </c>
      <c r="C1224" s="208">
        <v>42</v>
      </c>
      <c r="D1224" s="209" t="s">
        <v>518</v>
      </c>
      <c r="E1224" s="210">
        <v>4264</v>
      </c>
      <c r="F1224" s="211" t="s">
        <v>262</v>
      </c>
      <c r="G1224" s="236" t="s">
        <v>263</v>
      </c>
      <c r="H1224" s="65"/>
      <c r="I1224" s="222"/>
      <c r="J1224" s="66"/>
      <c r="K1224" s="66"/>
      <c r="L1224" s="66"/>
      <c r="M1224" s="64"/>
      <c r="N1224" s="308"/>
      <c r="O1224" s="309"/>
      <c r="P1224" s="127"/>
      <c r="Q1224" s="67"/>
      <c r="R1224" s="67"/>
      <c r="S1224" s="67"/>
      <c r="T1224" s="67"/>
      <c r="U1224" s="67"/>
      <c r="V1224" s="67"/>
      <c r="W1224" s="67"/>
      <c r="X1224" s="67"/>
      <c r="Y1224" s="68"/>
      <c r="Z1224" s="68"/>
      <c r="AA1224" s="68"/>
      <c r="AB1224" s="67"/>
      <c r="AC1224" s="67"/>
      <c r="AD1224" s="67"/>
      <c r="AE1224" s="67"/>
      <c r="AF1224" s="67"/>
      <c r="AG1224" s="67"/>
      <c r="AH1224" s="67"/>
      <c r="AI1224" s="67"/>
      <c r="AJ1224" s="68"/>
      <c r="AK1224" s="68"/>
      <c r="AL1224" s="68"/>
      <c r="AM1224" s="67"/>
      <c r="AN1224" s="67"/>
      <c r="AO1224" s="67"/>
      <c r="AP1224" s="67"/>
      <c r="AQ1224" s="67"/>
      <c r="AR1224" s="67"/>
      <c r="AS1224" s="67"/>
      <c r="AT1224" s="67"/>
      <c r="AU1224" s="67"/>
      <c r="AV1224" s="67"/>
      <c r="AW1224" s="67"/>
      <c r="AX1224" s="68"/>
      <c r="AY1224" s="68"/>
      <c r="AZ1224" s="69"/>
      <c r="BA1224" s="70"/>
      <c r="BB1224" s="71"/>
      <c r="BC1224" s="54"/>
      <c r="BD1224" s="41">
        <v>4</v>
      </c>
      <c r="BE1224" s="52">
        <v>42</v>
      </c>
      <c r="BF1224" s="62">
        <v>4264</v>
      </c>
      <c r="BG1224" s="275"/>
    </row>
    <row r="1225" spans="1:59" s="63" customFormat="1" ht="12.75" x14ac:dyDescent="0.2">
      <c r="A1225" s="196">
        <v>4</v>
      </c>
      <c r="B1225" s="197" t="s">
        <v>422</v>
      </c>
      <c r="C1225" s="208">
        <v>42</v>
      </c>
      <c r="D1225" s="209" t="s">
        <v>518</v>
      </c>
      <c r="E1225" s="210">
        <v>4264</v>
      </c>
      <c r="F1225" s="211" t="s">
        <v>262</v>
      </c>
      <c r="G1225" s="236" t="s">
        <v>263</v>
      </c>
      <c r="H1225" s="72" t="s">
        <v>47</v>
      </c>
      <c r="I1225" s="223"/>
      <c r="J1225" s="73"/>
      <c r="K1225" s="73"/>
      <c r="L1225" s="73"/>
      <c r="M1225" s="74"/>
      <c r="N1225" s="247"/>
      <c r="O1225" s="306"/>
      <c r="P1225" s="105"/>
      <c r="Q1225" s="75"/>
      <c r="R1225" s="75"/>
      <c r="S1225" s="75"/>
      <c r="T1225" s="75"/>
      <c r="U1225" s="75"/>
      <c r="V1225" s="75"/>
      <c r="W1225" s="75"/>
      <c r="X1225" s="75"/>
      <c r="Y1225" s="76" t="str">
        <f>IF(ISNUMBER(VLOOKUP(Y1227,P$7:W$7,MATCH(Y1227,P$7:W$7))),VLOOKUP(Y1227,P$7:W$7,MATCH(Y1227,P$7:W$7)),IF(N1229=0,"No Data",IF(Y1227&gt;0,"&lt;100",0)))</f>
        <v>&lt;100</v>
      </c>
      <c r="Z1225" s="77" t="str">
        <f>IF(ISNUMBER(VLOOKUP(Z1229,P$7:W$7,MATCH(Z1229,P$7:W$7))),VLOOKUP(Z1229,P$7:W$7,MATCH(Z1229,P$7:W$7)),IF(N1229=0,"No Data",IF(Z1229&gt;0,"&lt;100",0)))</f>
        <v>&lt;100</v>
      </c>
      <c r="AA1225" s="106">
        <f>IF(ISNUMBER(Z1225),Z1225,0)</f>
        <v>0</v>
      </c>
      <c r="AB1225" s="75"/>
      <c r="AC1225" s="75"/>
      <c r="AD1225" s="75"/>
      <c r="AE1225" s="75"/>
      <c r="AF1225" s="75"/>
      <c r="AG1225" s="75"/>
      <c r="AH1225" s="75"/>
      <c r="AI1225" s="75"/>
      <c r="AJ1225" s="76">
        <f>IF(ISNUMBER(VLOOKUP(AJ1227,AB$7:AH$7,MATCH(AJ1227,AB$7:AH$7))),VLOOKUP(AJ1227,AB$7:AH$7,MATCH(AJ1227,AB$7:AH$7)),IF(N1229=0,"No Data",IF(AJ1227&gt;0,"&lt;50",0)))</f>
        <v>0</v>
      </c>
      <c r="AK1225" s="77">
        <f>IF(ISNUMBER(VLOOKUP(AK1229,AB$7:AH$7,MATCH(AK1229,AB$7:AH$7))),VLOOKUP(AK1229,AB$7:AH$7,MATCH(AK1229,AB$7:AH$7)),IF(N1229=0,"No Data",IF(AK1229&gt;0,"&lt;50",0)))</f>
        <v>0</v>
      </c>
      <c r="AL1225" s="106">
        <f>IF(ISNUMBER(AK1225),AK1225,0)</f>
        <v>0</v>
      </c>
      <c r="AM1225" s="75"/>
      <c r="AN1225" s="75"/>
      <c r="AO1225" s="75"/>
      <c r="AP1225" s="75"/>
      <c r="AQ1225" s="75"/>
      <c r="AR1225" s="75"/>
      <c r="AS1225" s="75"/>
      <c r="AT1225" s="75"/>
      <c r="AU1225" s="75"/>
      <c r="AV1225" s="75"/>
      <c r="AW1225" s="76">
        <f>IF(ISNUMBER(VLOOKUP(AW1227,AM$7:AU$7,MATCH(AW1227,AM$7:AU$7))),VLOOKUP(AW1227,AM$7:AU$7,MATCH(AW1227,AM$7:AU$7)),IF(N1229=0,"No Data",IF(AW1227&gt;0,"&lt;10",0)))</f>
        <v>1000</v>
      </c>
      <c r="AX1225" s="77">
        <f>IF(ISNUMBER(VLOOKUP(AX1229,AM$7:AU$7,MATCH(AX1229,AM$7:AU$7))),VLOOKUP(AX1229,AM$7:AU$7,MATCH(AX1229,AM$7:AU$7)),IF(N1229=0,"No Data",IF(AX1229&gt;0,"&lt;10",0)))</f>
        <v>1000</v>
      </c>
      <c r="AY1225" s="106">
        <f>IF(ISNUMBER(AX1225),AX1225,0)</f>
        <v>1000</v>
      </c>
      <c r="AZ1225" s="79"/>
      <c r="BA1225" s="80"/>
      <c r="BB1225" s="71"/>
      <c r="BC1225" s="54"/>
      <c r="BD1225" s="41">
        <v>4</v>
      </c>
      <c r="BE1225" s="52">
        <v>42</v>
      </c>
      <c r="BF1225" s="62">
        <v>4264</v>
      </c>
      <c r="BG1225" s="276" t="s">
        <v>47</v>
      </c>
    </row>
    <row r="1226" spans="1:59" s="63" customFormat="1" ht="12.75" x14ac:dyDescent="0.2">
      <c r="A1226" s="196">
        <v>4</v>
      </c>
      <c r="B1226" s="197" t="s">
        <v>422</v>
      </c>
      <c r="C1226" s="208">
        <v>42</v>
      </c>
      <c r="D1226" s="209" t="s">
        <v>518</v>
      </c>
      <c r="E1226" s="210">
        <v>4264</v>
      </c>
      <c r="F1226" s="211" t="s">
        <v>262</v>
      </c>
      <c r="G1226" s="236" t="s">
        <v>263</v>
      </c>
      <c r="H1226" s="81" t="s">
        <v>48</v>
      </c>
      <c r="I1226" s="223"/>
      <c r="J1226" s="73"/>
      <c r="K1226" s="73"/>
      <c r="L1226" s="73"/>
      <c r="M1226" s="74"/>
      <c r="N1226" s="247"/>
      <c r="O1226" s="306"/>
      <c r="P1226" s="105"/>
      <c r="Q1226" s="75"/>
      <c r="R1226" s="75"/>
      <c r="S1226" s="75"/>
      <c r="T1226" s="75"/>
      <c r="U1226" s="75"/>
      <c r="V1226" s="75"/>
      <c r="W1226" s="75"/>
      <c r="X1226" s="75"/>
      <c r="Y1226" s="82">
        <f>MIN(X1230:X1234)</f>
        <v>0</v>
      </c>
      <c r="Z1226" s="83"/>
      <c r="AA1226" s="83"/>
      <c r="AB1226" s="75"/>
      <c r="AC1226" s="75"/>
      <c r="AD1226" s="75"/>
      <c r="AE1226" s="75"/>
      <c r="AF1226" s="75"/>
      <c r="AG1226" s="75"/>
      <c r="AH1226" s="75"/>
      <c r="AI1226" s="75"/>
      <c r="AJ1226" s="82">
        <f>MIN(AI1230:AI1234)</f>
        <v>0</v>
      </c>
      <c r="AK1226" s="83"/>
      <c r="AL1226" s="83"/>
      <c r="AM1226" s="75"/>
      <c r="AN1226" s="75"/>
      <c r="AO1226" s="75"/>
      <c r="AP1226" s="75"/>
      <c r="AQ1226" s="75"/>
      <c r="AR1226" s="75"/>
      <c r="AS1226" s="75"/>
      <c r="AT1226" s="75"/>
      <c r="AU1226" s="75"/>
      <c r="AV1226" s="75"/>
      <c r="AW1226" s="82">
        <f>MIN(AV1230:AV1234)</f>
        <v>50</v>
      </c>
      <c r="AX1226" s="83"/>
      <c r="AY1226" s="83"/>
      <c r="AZ1226" s="79"/>
      <c r="BA1226" s="80"/>
      <c r="BB1226" s="71"/>
      <c r="BC1226" s="54"/>
      <c r="BD1226" s="41">
        <v>4</v>
      </c>
      <c r="BE1226" s="52">
        <v>42</v>
      </c>
      <c r="BF1226" s="62">
        <v>4264</v>
      </c>
      <c r="BG1226" s="278" t="s">
        <v>48</v>
      </c>
    </row>
    <row r="1227" spans="1:59" s="63" customFormat="1" ht="12.75" x14ac:dyDescent="0.2">
      <c r="A1227" s="196">
        <v>4</v>
      </c>
      <c r="B1227" s="197" t="s">
        <v>422</v>
      </c>
      <c r="C1227" s="208">
        <v>42</v>
      </c>
      <c r="D1227" s="209" t="s">
        <v>518</v>
      </c>
      <c r="E1227" s="210">
        <v>4264</v>
      </c>
      <c r="F1227" s="211" t="s">
        <v>262</v>
      </c>
      <c r="G1227" s="236" t="s">
        <v>263</v>
      </c>
      <c r="H1227" s="81" t="s">
        <v>49</v>
      </c>
      <c r="I1227" s="223"/>
      <c r="J1227" s="73"/>
      <c r="K1227" s="73"/>
      <c r="L1227" s="73"/>
      <c r="M1227" s="74"/>
      <c r="N1227" s="247"/>
      <c r="O1227" s="306"/>
      <c r="P1227" s="105"/>
      <c r="Q1227" s="75"/>
      <c r="R1227" s="75"/>
      <c r="S1227" s="75"/>
      <c r="T1227" s="75"/>
      <c r="U1227" s="75"/>
      <c r="V1227" s="75"/>
      <c r="W1227" s="75"/>
      <c r="X1227" s="75"/>
      <c r="Y1227" s="84">
        <f>IF(ISNUMBER(AVERAGE(X1230:X1234)),AVERAGE(X1230:X1234),0)</f>
        <v>40</v>
      </c>
      <c r="Z1227" s="83"/>
      <c r="AA1227" s="83"/>
      <c r="AB1227" s="75"/>
      <c r="AC1227" s="75"/>
      <c r="AD1227" s="75"/>
      <c r="AE1227" s="75"/>
      <c r="AF1227" s="75"/>
      <c r="AG1227" s="75"/>
      <c r="AH1227" s="75"/>
      <c r="AI1227" s="75"/>
      <c r="AJ1227" s="84">
        <f>IF(ISNUMBER(AVERAGE(AI1230:AI1234)),AVERAGE(AI1230:AI1234),0)</f>
        <v>0</v>
      </c>
      <c r="AK1227" s="83"/>
      <c r="AL1227" s="83"/>
      <c r="AM1227" s="75"/>
      <c r="AN1227" s="75"/>
      <c r="AO1227" s="75"/>
      <c r="AP1227" s="75"/>
      <c r="AQ1227" s="75"/>
      <c r="AR1227" s="75"/>
      <c r="AS1227" s="75"/>
      <c r="AT1227" s="75"/>
      <c r="AU1227" s="75"/>
      <c r="AV1227" s="75"/>
      <c r="AW1227" s="84">
        <f>IF(ISNUMBER(AVERAGE(AV1230:AV1234)),AVERAGE(AV1230:AV1234),0)</f>
        <v>1260</v>
      </c>
      <c r="AX1227" s="83"/>
      <c r="AY1227" s="83"/>
      <c r="AZ1227" s="79"/>
      <c r="BA1227" s="80"/>
      <c r="BB1227" s="71"/>
      <c r="BC1227" s="54"/>
      <c r="BD1227" s="41">
        <v>4</v>
      </c>
      <c r="BE1227" s="52">
        <v>42</v>
      </c>
      <c r="BF1227" s="62">
        <v>4264</v>
      </c>
      <c r="BG1227" s="278" t="s">
        <v>49</v>
      </c>
    </row>
    <row r="1228" spans="1:59" s="63" customFormat="1" ht="12.75" x14ac:dyDescent="0.2">
      <c r="A1228" s="196">
        <v>4</v>
      </c>
      <c r="B1228" s="197" t="s">
        <v>422</v>
      </c>
      <c r="C1228" s="208">
        <v>42</v>
      </c>
      <c r="D1228" s="209" t="s">
        <v>518</v>
      </c>
      <c r="E1228" s="210">
        <v>4264</v>
      </c>
      <c r="F1228" s="211" t="s">
        <v>262</v>
      </c>
      <c r="G1228" s="236" t="s">
        <v>263</v>
      </c>
      <c r="H1228" s="81" t="s">
        <v>50</v>
      </c>
      <c r="I1228" s="223"/>
      <c r="J1228" s="73"/>
      <c r="K1228" s="73"/>
      <c r="L1228" s="73"/>
      <c r="M1228" s="74"/>
      <c r="N1228" s="247"/>
      <c r="O1228" s="306"/>
      <c r="P1228" s="105"/>
      <c r="Q1228" s="75"/>
      <c r="R1228" s="75"/>
      <c r="S1228" s="75"/>
      <c r="T1228" s="75"/>
      <c r="U1228" s="75"/>
      <c r="V1228" s="75"/>
      <c r="W1228" s="75"/>
      <c r="X1228" s="75"/>
      <c r="Y1228" s="84">
        <f>MAX(X1230:X1234)</f>
        <v>100</v>
      </c>
      <c r="Z1228" s="83"/>
      <c r="AA1228" s="83"/>
      <c r="AB1228" s="75"/>
      <c r="AC1228" s="75"/>
      <c r="AD1228" s="75"/>
      <c r="AE1228" s="75"/>
      <c r="AF1228" s="75"/>
      <c r="AG1228" s="75"/>
      <c r="AH1228" s="75"/>
      <c r="AI1228" s="75"/>
      <c r="AJ1228" s="84">
        <f>MAX(AI1230:AI1234)</f>
        <v>0</v>
      </c>
      <c r="AK1228" s="83"/>
      <c r="AL1228" s="83"/>
      <c r="AM1228" s="75"/>
      <c r="AN1228" s="75"/>
      <c r="AO1228" s="75"/>
      <c r="AP1228" s="75"/>
      <c r="AQ1228" s="75"/>
      <c r="AR1228" s="75"/>
      <c r="AS1228" s="75"/>
      <c r="AT1228" s="75"/>
      <c r="AU1228" s="75"/>
      <c r="AV1228" s="75"/>
      <c r="AW1228" s="84">
        <f>MAX(AV1230:AV1234)</f>
        <v>2500</v>
      </c>
      <c r="AX1228" s="83"/>
      <c r="AY1228" s="83"/>
      <c r="AZ1228" s="79"/>
      <c r="BA1228" s="80"/>
      <c r="BB1228" s="71"/>
      <c r="BC1228" s="54"/>
      <c r="BD1228" s="41">
        <v>4</v>
      </c>
      <c r="BE1228" s="52">
        <v>42</v>
      </c>
      <c r="BF1228" s="62">
        <v>4264</v>
      </c>
      <c r="BG1228" s="278" t="s">
        <v>50</v>
      </c>
    </row>
    <row r="1229" spans="1:59" s="63" customFormat="1" ht="12.75" x14ac:dyDescent="0.2">
      <c r="A1229" s="196">
        <v>4</v>
      </c>
      <c r="B1229" s="197" t="s">
        <v>422</v>
      </c>
      <c r="C1229" s="208">
        <v>42</v>
      </c>
      <c r="D1229" s="209" t="s">
        <v>518</v>
      </c>
      <c r="E1229" s="210">
        <v>4264</v>
      </c>
      <c r="F1229" s="211" t="s">
        <v>262</v>
      </c>
      <c r="G1229" s="236" t="s">
        <v>263</v>
      </c>
      <c r="H1229" s="85" t="s">
        <v>51</v>
      </c>
      <c r="I1229" s="223"/>
      <c r="J1229" s="73"/>
      <c r="K1229" s="73"/>
      <c r="L1229" s="73"/>
      <c r="M1229" s="74"/>
      <c r="N1229" s="248">
        <f>SUM(N1230:N1234)</f>
        <v>5</v>
      </c>
      <c r="O1229" s="293">
        <f>SUM(O1230:O1234)</f>
        <v>1</v>
      </c>
      <c r="P1229" s="292"/>
      <c r="Q1229" s="87"/>
      <c r="R1229" s="87"/>
      <c r="S1229" s="87"/>
      <c r="T1229" s="87"/>
      <c r="U1229" s="87"/>
      <c r="V1229" s="87"/>
      <c r="W1229" s="87"/>
      <c r="X1229" s="87"/>
      <c r="Y1229" s="88"/>
      <c r="Z1229" s="107">
        <f>SUM(Z1230:Z1234)</f>
        <v>40</v>
      </c>
      <c r="AA1229" s="88"/>
      <c r="AB1229" s="87"/>
      <c r="AC1229" s="87"/>
      <c r="AD1229" s="87"/>
      <c r="AE1229" s="87"/>
      <c r="AF1229" s="87"/>
      <c r="AG1229" s="87"/>
      <c r="AH1229" s="87"/>
      <c r="AI1229" s="87"/>
      <c r="AJ1229" s="88"/>
      <c r="AK1229" s="107">
        <f>SUM(AK1230:AK1234)</f>
        <v>0</v>
      </c>
      <c r="AL1229" s="88"/>
      <c r="AM1229" s="87"/>
      <c r="AN1229" s="87"/>
      <c r="AO1229" s="87"/>
      <c r="AP1229" s="87"/>
      <c r="AQ1229" s="87"/>
      <c r="AR1229" s="87"/>
      <c r="AS1229" s="87"/>
      <c r="AT1229" s="87"/>
      <c r="AU1229" s="87"/>
      <c r="AV1229" s="87"/>
      <c r="AW1229" s="112"/>
      <c r="AX1229" s="107">
        <f>SUM(AX1230:AX1234)</f>
        <v>1260</v>
      </c>
      <c r="AY1229" s="88"/>
      <c r="AZ1229" s="79"/>
      <c r="BA1229" s="80"/>
      <c r="BB1229" s="71"/>
      <c r="BC1229" s="54"/>
      <c r="BD1229" s="41">
        <v>4</v>
      </c>
      <c r="BE1229" s="52">
        <v>42</v>
      </c>
      <c r="BF1229" s="62">
        <v>4264</v>
      </c>
      <c r="BG1229" s="279" t="s">
        <v>51</v>
      </c>
    </row>
    <row r="1230" spans="1:59" s="63" customFormat="1" ht="24" x14ac:dyDescent="0.2">
      <c r="A1230" s="196">
        <v>4</v>
      </c>
      <c r="B1230" s="197" t="s">
        <v>422</v>
      </c>
      <c r="C1230" s="208">
        <v>42</v>
      </c>
      <c r="D1230" s="209" t="s">
        <v>518</v>
      </c>
      <c r="E1230" s="210">
        <v>4264</v>
      </c>
      <c r="F1230" s="211" t="s">
        <v>262</v>
      </c>
      <c r="G1230" s="236" t="s">
        <v>263</v>
      </c>
      <c r="H1230" s="89" t="s">
        <v>52</v>
      </c>
      <c r="I1230" s="90" t="s">
        <v>106</v>
      </c>
      <c r="J1230" s="90" t="s">
        <v>257</v>
      </c>
      <c r="K1230" s="90" t="s">
        <v>64</v>
      </c>
      <c r="L1230" s="90" t="s">
        <v>258</v>
      </c>
      <c r="M1230" s="149" t="s">
        <v>642</v>
      </c>
      <c r="N1230" s="312">
        <v>1</v>
      </c>
      <c r="O1230" s="313">
        <f>N1230/N$1229</f>
        <v>0.2</v>
      </c>
      <c r="P1230" s="104"/>
      <c r="Q1230" s="92"/>
      <c r="R1230" s="92"/>
      <c r="S1230" s="92"/>
      <c r="T1230" s="92"/>
      <c r="U1230" s="92"/>
      <c r="V1230" s="92"/>
      <c r="W1230" s="92"/>
      <c r="X1230" s="109">
        <f>P1230*P$7+Q1230*Q$7+R1230*R$7+S1230*S$7+T1230*T$7+U1230*U$7+V1230*V$7+W1230*W$7</f>
        <v>0</v>
      </c>
      <c r="Y1230" s="83"/>
      <c r="Z1230" s="110">
        <f>X1230*$O1230</f>
        <v>0</v>
      </c>
      <c r="AA1230" s="111"/>
      <c r="AB1230" s="92"/>
      <c r="AC1230" s="92"/>
      <c r="AD1230" s="92"/>
      <c r="AE1230" s="92"/>
      <c r="AF1230" s="92"/>
      <c r="AG1230" s="92"/>
      <c r="AH1230" s="92"/>
      <c r="AI1230" s="109">
        <f>AB1230*AB$7+AC1230*AC$7+AD1230*AD$7+AE1230*AE$7+AF1230*AF$7+AG1230*AG$7+AH1230*AH$7</f>
        <v>0</v>
      </c>
      <c r="AJ1230" s="83"/>
      <c r="AK1230" s="110">
        <f>AI1230*$O1230</f>
        <v>0</v>
      </c>
      <c r="AL1230" s="111"/>
      <c r="AM1230" s="92"/>
      <c r="AN1230" s="92"/>
      <c r="AO1230" s="92"/>
      <c r="AP1230" s="92"/>
      <c r="AQ1230" s="92"/>
      <c r="AR1230" s="92"/>
      <c r="AS1230" s="92">
        <v>1</v>
      </c>
      <c r="AT1230" s="92"/>
      <c r="AU1230" s="92"/>
      <c r="AV1230" s="109">
        <f>AM1230*AM$7+AN1230*AN$7+AO1230*AO$7+AP1230*AP$7+AQ1230*AQ$7+AR1230*AR$7+AS1230*AS$7+AT1230*AT$7+AU1230*AU$7</f>
        <v>1000</v>
      </c>
      <c r="AW1230" s="75"/>
      <c r="AX1230" s="110">
        <f>AV1230*$O1230</f>
        <v>200</v>
      </c>
      <c r="AY1230" s="111"/>
      <c r="AZ1230" s="93"/>
      <c r="BA1230" s="94" t="s">
        <v>105</v>
      </c>
      <c r="BB1230" s="71"/>
      <c r="BC1230" s="54"/>
      <c r="BD1230" s="41">
        <v>4</v>
      </c>
      <c r="BE1230" s="52">
        <v>42</v>
      </c>
      <c r="BF1230" s="62">
        <v>4264</v>
      </c>
      <c r="BG1230" s="280" t="s">
        <v>52</v>
      </c>
    </row>
    <row r="1231" spans="1:59" s="63" customFormat="1" ht="12.75" x14ac:dyDescent="0.2">
      <c r="A1231" s="196"/>
      <c r="B1231" s="197"/>
      <c r="C1231" s="208"/>
      <c r="D1231" s="209"/>
      <c r="E1231" s="210"/>
      <c r="F1231" s="211"/>
      <c r="G1231" s="236"/>
      <c r="H1231" s="89"/>
      <c r="I1231" s="90" t="s">
        <v>265</v>
      </c>
      <c r="J1231" s="90" t="s">
        <v>266</v>
      </c>
      <c r="K1231" s="90" t="s">
        <v>64</v>
      </c>
      <c r="L1231" s="90" t="s">
        <v>267</v>
      </c>
      <c r="M1231" s="91"/>
      <c r="N1231" s="312">
        <v>1</v>
      </c>
      <c r="O1231" s="313">
        <f>N1231/N$1229</f>
        <v>0.2</v>
      </c>
      <c r="P1231" s="104"/>
      <c r="Q1231" s="92"/>
      <c r="R1231" s="92"/>
      <c r="S1231" s="92"/>
      <c r="T1231" s="92"/>
      <c r="U1231" s="92"/>
      <c r="V1231" s="92"/>
      <c r="W1231" s="92"/>
      <c r="X1231" s="109">
        <f>P1231*P$7+Q1231*Q$7+R1231*R$7+S1231*S$7+T1231*T$7+U1231*U$7+V1231*V$7+W1231*W$7</f>
        <v>0</v>
      </c>
      <c r="Y1231" s="83"/>
      <c r="Z1231" s="110">
        <f>X1231*$O1231</f>
        <v>0</v>
      </c>
      <c r="AA1231" s="111"/>
      <c r="AB1231" s="92"/>
      <c r="AC1231" s="92"/>
      <c r="AD1231" s="92"/>
      <c r="AE1231" s="92"/>
      <c r="AF1231" s="92"/>
      <c r="AG1231" s="92"/>
      <c r="AH1231" s="92"/>
      <c r="AI1231" s="109">
        <f>AB1231*AB$7+AC1231*AC$7+AD1231*AD$7+AE1231*AE$7+AF1231*AF$7+AG1231*AG$7+AH1231*AH$7</f>
        <v>0</v>
      </c>
      <c r="AJ1231" s="83"/>
      <c r="AK1231" s="110">
        <f>AI1231*$O1231</f>
        <v>0</v>
      </c>
      <c r="AL1231" s="111"/>
      <c r="AM1231" s="92"/>
      <c r="AN1231" s="92"/>
      <c r="AO1231" s="92">
        <v>1</v>
      </c>
      <c r="AP1231" s="92"/>
      <c r="AQ1231" s="92"/>
      <c r="AR1231" s="92"/>
      <c r="AS1231" s="92"/>
      <c r="AT1231" s="92"/>
      <c r="AU1231" s="92"/>
      <c r="AV1231" s="109">
        <f>AM1231*AM$7+AN1231*AN$7+AO1231*AO$7+AP1231*AP$7+AQ1231*AQ$7+AR1231*AR$7+AS1231*AS$7+AT1231*AT$7+AU1231*AU$7</f>
        <v>50</v>
      </c>
      <c r="AW1231" s="75"/>
      <c r="AX1231" s="110">
        <f>AV1231*$O1231</f>
        <v>10</v>
      </c>
      <c r="AY1231" s="111"/>
      <c r="AZ1231" s="93"/>
      <c r="BA1231" s="94"/>
      <c r="BB1231" s="71"/>
      <c r="BC1231" s="54"/>
      <c r="BD1231" s="41">
        <v>4</v>
      </c>
      <c r="BE1231" s="52">
        <v>42</v>
      </c>
      <c r="BF1231" s="62">
        <v>4264</v>
      </c>
      <c r="BG1231" s="280"/>
    </row>
    <row r="1232" spans="1:59" s="63" customFormat="1" ht="12.75" x14ac:dyDescent="0.2">
      <c r="A1232" s="196">
        <v>4</v>
      </c>
      <c r="B1232" s="197" t="s">
        <v>422</v>
      </c>
      <c r="C1232" s="208">
        <v>42</v>
      </c>
      <c r="D1232" s="209" t="s">
        <v>518</v>
      </c>
      <c r="E1232" s="210">
        <v>4264</v>
      </c>
      <c r="F1232" s="211" t="s">
        <v>262</v>
      </c>
      <c r="G1232" s="236" t="s">
        <v>263</v>
      </c>
      <c r="H1232" s="89"/>
      <c r="I1232" s="90" t="s">
        <v>269</v>
      </c>
      <c r="J1232" s="90" t="s">
        <v>270</v>
      </c>
      <c r="K1232" s="90" t="s">
        <v>64</v>
      </c>
      <c r="L1232" s="90" t="s">
        <v>271</v>
      </c>
      <c r="M1232" s="91" t="s">
        <v>643</v>
      </c>
      <c r="N1232" s="312">
        <v>1</v>
      </c>
      <c r="O1232" s="313">
        <f>N1232/N$1229</f>
        <v>0.2</v>
      </c>
      <c r="P1232" s="104"/>
      <c r="Q1232" s="92"/>
      <c r="R1232" s="92"/>
      <c r="S1232" s="92"/>
      <c r="T1232" s="92"/>
      <c r="U1232" s="92"/>
      <c r="V1232" s="92"/>
      <c r="W1232" s="92"/>
      <c r="X1232" s="109">
        <f>P1232*P$7+Q1232*Q$7+R1232*R$7+S1232*S$7+T1232*T$7+U1232*U$7+V1232*V$7+W1232*W$7</f>
        <v>0</v>
      </c>
      <c r="Y1232" s="83"/>
      <c r="Z1232" s="110">
        <f>X1232*$O1232</f>
        <v>0</v>
      </c>
      <c r="AA1232" s="111"/>
      <c r="AB1232" s="92"/>
      <c r="AC1232" s="92"/>
      <c r="AD1232" s="92"/>
      <c r="AE1232" s="92"/>
      <c r="AF1232" s="92"/>
      <c r="AG1232" s="92"/>
      <c r="AH1232" s="92"/>
      <c r="AI1232" s="109">
        <f>AB1232*AB$7+AC1232*AC$7+AD1232*AD$7+AE1232*AE$7+AF1232*AF$7+AG1232*AG$7+AH1232*AH$7</f>
        <v>0</v>
      </c>
      <c r="AJ1232" s="83"/>
      <c r="AK1232" s="110">
        <f>AI1232*$O1232</f>
        <v>0</v>
      </c>
      <c r="AL1232" s="111"/>
      <c r="AM1232" s="92"/>
      <c r="AN1232" s="92"/>
      <c r="AO1232" s="92"/>
      <c r="AP1232" s="92"/>
      <c r="AQ1232" s="92">
        <v>1</v>
      </c>
      <c r="AR1232" s="92"/>
      <c r="AS1232" s="92"/>
      <c r="AT1232" s="92"/>
      <c r="AU1232" s="92"/>
      <c r="AV1232" s="109">
        <f>AM1232*AM$7+AN1232*AN$7+AO1232*AO$7+AP1232*AP$7+AQ1232*AQ$7+AR1232*AR$7+AS1232*AS$7+AT1232*AT$7+AU1232*AU$7</f>
        <v>250</v>
      </c>
      <c r="AW1232" s="75"/>
      <c r="AX1232" s="110">
        <f>AV1232*$O1232</f>
        <v>50</v>
      </c>
      <c r="AY1232" s="111"/>
      <c r="AZ1232" s="93"/>
      <c r="BA1232" s="94" t="s">
        <v>131</v>
      </c>
      <c r="BB1232" s="71"/>
      <c r="BC1232" s="54"/>
      <c r="BD1232" s="41">
        <v>4</v>
      </c>
      <c r="BE1232" s="52">
        <v>42</v>
      </c>
      <c r="BF1232" s="62">
        <v>4264</v>
      </c>
      <c r="BG1232" s="280" t="s">
        <v>52</v>
      </c>
    </row>
    <row r="1233" spans="1:59" s="63" customFormat="1" ht="12.75" x14ac:dyDescent="0.2">
      <c r="A1233" s="196">
        <v>4</v>
      </c>
      <c r="B1233" s="197" t="s">
        <v>422</v>
      </c>
      <c r="C1233" s="208">
        <v>42</v>
      </c>
      <c r="D1233" s="209" t="s">
        <v>518</v>
      </c>
      <c r="E1233" s="210">
        <v>4264</v>
      </c>
      <c r="F1233" s="211" t="s">
        <v>262</v>
      </c>
      <c r="G1233" s="236" t="s">
        <v>263</v>
      </c>
      <c r="H1233" s="89"/>
      <c r="I1233" s="90" t="s">
        <v>230</v>
      </c>
      <c r="J1233" s="90" t="s">
        <v>272</v>
      </c>
      <c r="K1233" s="90" t="s">
        <v>64</v>
      </c>
      <c r="L1233" s="90" t="s">
        <v>232</v>
      </c>
      <c r="M1233" s="91" t="s">
        <v>643</v>
      </c>
      <c r="N1233" s="312">
        <v>1</v>
      </c>
      <c r="O1233" s="313">
        <f>N1233/N$1229</f>
        <v>0.2</v>
      </c>
      <c r="P1233" s="104">
        <v>1</v>
      </c>
      <c r="Q1233" s="92"/>
      <c r="R1233" s="92"/>
      <c r="S1233" s="92"/>
      <c r="T1233" s="92"/>
      <c r="U1233" s="92"/>
      <c r="V1233" s="92"/>
      <c r="W1233" s="92"/>
      <c r="X1233" s="109">
        <f>P1233*P$7+Q1233*Q$7+R1233*R$7+S1233*S$7+T1233*T$7+U1233*U$7+V1233*V$7+W1233*W$7</f>
        <v>100</v>
      </c>
      <c r="Y1233" s="83"/>
      <c r="Z1233" s="110">
        <f>X1233*$O1233</f>
        <v>20</v>
      </c>
      <c r="AA1233" s="111"/>
      <c r="AB1233" s="92"/>
      <c r="AC1233" s="92"/>
      <c r="AD1233" s="92"/>
      <c r="AE1233" s="92"/>
      <c r="AF1233" s="92"/>
      <c r="AG1233" s="92"/>
      <c r="AH1233" s="92"/>
      <c r="AI1233" s="109">
        <f>AB1233*AB$7+AC1233*AC$7+AD1233*AD$7+AE1233*AE$7+AF1233*AF$7+AG1233*AG$7+AH1233*AH$7</f>
        <v>0</v>
      </c>
      <c r="AJ1233" s="83"/>
      <c r="AK1233" s="110">
        <f>AI1233*$O1233</f>
        <v>0</v>
      </c>
      <c r="AL1233" s="111"/>
      <c r="AM1233" s="92"/>
      <c r="AN1233" s="92"/>
      <c r="AO1233" s="92"/>
      <c r="AP1233" s="92"/>
      <c r="AQ1233" s="92"/>
      <c r="AR1233" s="92"/>
      <c r="AS1233" s="92"/>
      <c r="AT1233" s="92">
        <v>1</v>
      </c>
      <c r="AU1233" s="92"/>
      <c r="AV1233" s="109">
        <f>AM1233*AM$7+AN1233*AN$7+AO1233*AO$7+AP1233*AP$7+AQ1233*AQ$7+AR1233*AR$7+AS1233*AS$7+AT1233*AT$7+AU1233*AU$7</f>
        <v>2500</v>
      </c>
      <c r="AW1233" s="75"/>
      <c r="AX1233" s="110">
        <f>AV1233*$O1233</f>
        <v>500</v>
      </c>
      <c r="AY1233" s="111"/>
      <c r="AZ1233" s="93"/>
      <c r="BA1233" s="94" t="s">
        <v>131</v>
      </c>
      <c r="BB1233" s="71"/>
      <c r="BC1233" s="54"/>
      <c r="BD1233" s="41">
        <v>4</v>
      </c>
      <c r="BE1233" s="52">
        <v>42</v>
      </c>
      <c r="BF1233" s="62">
        <v>4264</v>
      </c>
      <c r="BG1233" s="280" t="s">
        <v>52</v>
      </c>
    </row>
    <row r="1234" spans="1:59" s="63" customFormat="1" ht="12.75" x14ac:dyDescent="0.2">
      <c r="A1234" s="196">
        <v>4</v>
      </c>
      <c r="B1234" s="197" t="s">
        <v>422</v>
      </c>
      <c r="C1234" s="208">
        <v>42</v>
      </c>
      <c r="D1234" s="209" t="s">
        <v>518</v>
      </c>
      <c r="E1234" s="210">
        <v>4264</v>
      </c>
      <c r="F1234" s="211" t="s">
        <v>262</v>
      </c>
      <c r="G1234" s="236" t="s">
        <v>263</v>
      </c>
      <c r="H1234" s="89"/>
      <c r="I1234" s="90" t="s">
        <v>273</v>
      </c>
      <c r="J1234" s="90" t="s">
        <v>274</v>
      </c>
      <c r="K1234" s="90" t="s">
        <v>64</v>
      </c>
      <c r="L1234" s="90" t="s">
        <v>76</v>
      </c>
      <c r="M1234" s="91" t="s">
        <v>643</v>
      </c>
      <c r="N1234" s="312">
        <v>1</v>
      </c>
      <c r="O1234" s="313">
        <f>N1234/N$1229</f>
        <v>0.2</v>
      </c>
      <c r="P1234" s="104">
        <v>1</v>
      </c>
      <c r="Q1234" s="92"/>
      <c r="R1234" s="92"/>
      <c r="S1234" s="92"/>
      <c r="T1234" s="92"/>
      <c r="U1234" s="92"/>
      <c r="V1234" s="92"/>
      <c r="W1234" s="92"/>
      <c r="X1234" s="109">
        <f>P1234*P$7+Q1234*Q$7+R1234*R$7+S1234*S$7+T1234*T$7+U1234*U$7+V1234*V$7+W1234*W$7</f>
        <v>100</v>
      </c>
      <c r="Y1234" s="83"/>
      <c r="Z1234" s="110">
        <f>X1234*$O1234</f>
        <v>20</v>
      </c>
      <c r="AA1234" s="111"/>
      <c r="AB1234" s="92"/>
      <c r="AC1234" s="92"/>
      <c r="AD1234" s="92"/>
      <c r="AE1234" s="92"/>
      <c r="AF1234" s="92"/>
      <c r="AG1234" s="92"/>
      <c r="AH1234" s="92"/>
      <c r="AI1234" s="109">
        <f>AB1234*AB$7+AC1234*AC$7+AD1234*AD$7+AE1234*AE$7+AF1234*AF$7+AG1234*AG$7+AH1234*AH$7</f>
        <v>0</v>
      </c>
      <c r="AJ1234" s="83"/>
      <c r="AK1234" s="110">
        <f>AI1234*$O1234</f>
        <v>0</v>
      </c>
      <c r="AL1234" s="111"/>
      <c r="AM1234" s="92"/>
      <c r="AN1234" s="92"/>
      <c r="AO1234" s="92"/>
      <c r="AP1234" s="92"/>
      <c r="AQ1234" s="92"/>
      <c r="AR1234" s="92"/>
      <c r="AS1234" s="92"/>
      <c r="AT1234" s="92">
        <v>1</v>
      </c>
      <c r="AU1234" s="92"/>
      <c r="AV1234" s="109">
        <f>AM1234*AM$7+AN1234*AN$7+AO1234*AO$7+AP1234*AP$7+AQ1234*AQ$7+AR1234*AR$7+AS1234*AS$7+AT1234*AT$7+AU1234*AU$7</f>
        <v>2500</v>
      </c>
      <c r="AW1234" s="75"/>
      <c r="AX1234" s="110">
        <f>AV1234*$O1234</f>
        <v>500</v>
      </c>
      <c r="AY1234" s="111"/>
      <c r="AZ1234" s="93"/>
      <c r="BA1234" s="94" t="s">
        <v>131</v>
      </c>
      <c r="BB1234" s="71"/>
      <c r="BC1234" s="54"/>
      <c r="BD1234" s="41">
        <v>4</v>
      </c>
      <c r="BE1234" s="52">
        <v>42</v>
      </c>
      <c r="BF1234" s="62">
        <v>4264</v>
      </c>
      <c r="BG1234" s="280" t="s">
        <v>52</v>
      </c>
    </row>
    <row r="1235" spans="1:59" s="63" customFormat="1" ht="12.75" x14ac:dyDescent="0.2">
      <c r="A1235" s="196">
        <v>4</v>
      </c>
      <c r="B1235" s="197" t="s">
        <v>422</v>
      </c>
      <c r="C1235" s="208">
        <v>42</v>
      </c>
      <c r="D1235" s="209" t="s">
        <v>518</v>
      </c>
      <c r="E1235" s="210">
        <v>4264</v>
      </c>
      <c r="F1235" s="211" t="s">
        <v>262</v>
      </c>
      <c r="G1235" s="236" t="s">
        <v>263</v>
      </c>
      <c r="H1235" s="65"/>
      <c r="I1235" s="222"/>
      <c r="J1235" s="66"/>
      <c r="K1235" s="66"/>
      <c r="L1235" s="66"/>
      <c r="M1235" s="64"/>
      <c r="N1235" s="304"/>
      <c r="O1235" s="305"/>
      <c r="P1235" s="127"/>
      <c r="Q1235" s="67"/>
      <c r="R1235" s="67"/>
      <c r="S1235" s="67"/>
      <c r="T1235" s="67"/>
      <c r="U1235" s="67"/>
      <c r="V1235" s="67"/>
      <c r="W1235" s="67"/>
      <c r="X1235" s="67"/>
      <c r="Y1235" s="68"/>
      <c r="Z1235" s="68"/>
      <c r="AA1235" s="68"/>
      <c r="AB1235" s="67"/>
      <c r="AC1235" s="67"/>
      <c r="AD1235" s="67"/>
      <c r="AE1235" s="67"/>
      <c r="AF1235" s="67"/>
      <c r="AG1235" s="67"/>
      <c r="AH1235" s="67"/>
      <c r="AI1235" s="67"/>
      <c r="AJ1235" s="68"/>
      <c r="AK1235" s="68"/>
      <c r="AL1235" s="68"/>
      <c r="AM1235" s="67"/>
      <c r="AN1235" s="67"/>
      <c r="AO1235" s="67"/>
      <c r="AP1235" s="67"/>
      <c r="AQ1235" s="67"/>
      <c r="AR1235" s="67"/>
      <c r="AS1235" s="67"/>
      <c r="AT1235" s="67"/>
      <c r="AU1235" s="67"/>
      <c r="AV1235" s="67"/>
      <c r="AW1235" s="67"/>
      <c r="AX1235" s="68"/>
      <c r="AY1235" s="68"/>
      <c r="AZ1235" s="69"/>
      <c r="BA1235" s="70"/>
      <c r="BB1235" s="71"/>
      <c r="BC1235" s="54"/>
      <c r="BD1235" s="41">
        <v>4</v>
      </c>
      <c r="BE1235" s="52">
        <v>42</v>
      </c>
      <c r="BF1235" s="62">
        <v>4264</v>
      </c>
      <c r="BG1235" s="275"/>
    </row>
    <row r="1236" spans="1:59" s="63" customFormat="1" ht="12.75" x14ac:dyDescent="0.2">
      <c r="A1236" s="196"/>
      <c r="B1236" s="197"/>
      <c r="C1236" s="208">
        <v>42</v>
      </c>
      <c r="D1236" s="209" t="s">
        <v>518</v>
      </c>
      <c r="E1236" s="210">
        <v>4264</v>
      </c>
      <c r="F1236" s="211" t="s">
        <v>262</v>
      </c>
      <c r="G1236" s="235"/>
      <c r="H1236" s="56"/>
      <c r="I1236" s="221"/>
      <c r="J1236" s="57"/>
      <c r="K1236" s="57"/>
      <c r="L1236" s="57"/>
      <c r="M1236" s="55"/>
      <c r="N1236" s="303"/>
      <c r="O1236" s="245"/>
      <c r="P1236" s="122"/>
      <c r="Q1236" s="58"/>
      <c r="R1236" s="58"/>
      <c r="S1236" s="58"/>
      <c r="T1236" s="58"/>
      <c r="U1236" s="58"/>
      <c r="V1236" s="58"/>
      <c r="W1236" s="58"/>
      <c r="X1236" s="58"/>
      <c r="Y1236" s="59"/>
      <c r="Z1236" s="59"/>
      <c r="AA1236" s="59"/>
      <c r="AB1236" s="58"/>
      <c r="AC1236" s="58"/>
      <c r="AD1236" s="58"/>
      <c r="AE1236" s="58"/>
      <c r="AF1236" s="58"/>
      <c r="AG1236" s="58"/>
      <c r="AH1236" s="58"/>
      <c r="AI1236" s="58"/>
      <c r="AJ1236" s="59"/>
      <c r="AK1236" s="59"/>
      <c r="AL1236" s="59"/>
      <c r="AM1236" s="58"/>
      <c r="AN1236" s="58"/>
      <c r="AO1236" s="58"/>
      <c r="AP1236" s="58"/>
      <c r="AQ1236" s="58"/>
      <c r="AR1236" s="58"/>
      <c r="AS1236" s="58"/>
      <c r="AT1236" s="58"/>
      <c r="AU1236" s="58"/>
      <c r="AV1236" s="58"/>
      <c r="AW1236" s="58"/>
      <c r="AX1236" s="59"/>
      <c r="AY1236" s="59"/>
      <c r="AZ1236" s="60"/>
      <c r="BA1236" s="61"/>
      <c r="BB1236" s="54"/>
      <c r="BC1236" s="54"/>
      <c r="BD1236" s="41">
        <v>4</v>
      </c>
      <c r="BE1236" s="52">
        <v>42</v>
      </c>
      <c r="BF1236" s="62">
        <v>4264</v>
      </c>
      <c r="BG1236" s="275"/>
    </row>
    <row r="1237" spans="1:59" s="63" customFormat="1" ht="12.75" x14ac:dyDescent="0.2">
      <c r="A1237" s="196">
        <v>3</v>
      </c>
      <c r="B1237" s="197" t="s">
        <v>108</v>
      </c>
      <c r="C1237" s="208">
        <v>42</v>
      </c>
      <c r="D1237" s="209" t="s">
        <v>518</v>
      </c>
      <c r="E1237" s="210">
        <v>4264</v>
      </c>
      <c r="F1237" s="211" t="s">
        <v>262</v>
      </c>
      <c r="G1237" s="231"/>
      <c r="H1237" s="65"/>
      <c r="I1237" s="222"/>
      <c r="J1237" s="66"/>
      <c r="K1237" s="66"/>
      <c r="L1237" s="66"/>
      <c r="M1237" s="64"/>
      <c r="N1237" s="304"/>
      <c r="O1237" s="305"/>
      <c r="P1237" s="127"/>
      <c r="Q1237" s="67"/>
      <c r="R1237" s="67"/>
      <c r="S1237" s="67"/>
      <c r="T1237" s="67"/>
      <c r="U1237" s="67"/>
      <c r="V1237" s="67"/>
      <c r="W1237" s="67"/>
      <c r="X1237" s="67"/>
      <c r="Y1237" s="68"/>
      <c r="Z1237" s="68"/>
      <c r="AA1237" s="68"/>
      <c r="AB1237" s="67"/>
      <c r="AC1237" s="67"/>
      <c r="AD1237" s="67"/>
      <c r="AE1237" s="67"/>
      <c r="AF1237" s="67"/>
      <c r="AG1237" s="67"/>
      <c r="AH1237" s="67"/>
      <c r="AI1237" s="67"/>
      <c r="AJ1237" s="68"/>
      <c r="AK1237" s="68"/>
      <c r="AL1237" s="68"/>
      <c r="AM1237" s="67"/>
      <c r="AN1237" s="67"/>
      <c r="AO1237" s="67"/>
      <c r="AP1237" s="67"/>
      <c r="AQ1237" s="67"/>
      <c r="AR1237" s="67"/>
      <c r="AS1237" s="67"/>
      <c r="AT1237" s="67"/>
      <c r="AU1237" s="67"/>
      <c r="AV1237" s="67"/>
      <c r="AW1237" s="67"/>
      <c r="AX1237" s="68"/>
      <c r="AY1237" s="68"/>
      <c r="AZ1237" s="69"/>
      <c r="BA1237" s="70"/>
      <c r="BB1237" s="71"/>
      <c r="BC1237" s="54"/>
      <c r="BD1237" s="41">
        <v>4</v>
      </c>
      <c r="BE1237" s="52">
        <v>42</v>
      </c>
      <c r="BF1237" s="62">
        <v>4264</v>
      </c>
      <c r="BG1237" s="275"/>
    </row>
    <row r="1238" spans="1:59" s="63" customFormat="1" ht="12.75" x14ac:dyDescent="0.2">
      <c r="A1238" s="196">
        <v>3</v>
      </c>
      <c r="B1238" s="197" t="s">
        <v>108</v>
      </c>
      <c r="C1238" s="208">
        <v>42</v>
      </c>
      <c r="D1238" s="209" t="s">
        <v>518</v>
      </c>
      <c r="E1238" s="210">
        <v>4264</v>
      </c>
      <c r="F1238" s="211" t="s">
        <v>262</v>
      </c>
      <c r="G1238" s="231" t="s">
        <v>268</v>
      </c>
      <c r="H1238" s="72" t="s">
        <v>1233</v>
      </c>
      <c r="I1238" s="223" t="s">
        <v>1232</v>
      </c>
      <c r="J1238" s="73"/>
      <c r="K1238" s="73"/>
      <c r="L1238" s="73"/>
      <c r="M1238" s="74"/>
      <c r="N1238" s="247"/>
      <c r="O1238" s="306"/>
      <c r="P1238" s="105"/>
      <c r="Q1238" s="75"/>
      <c r="R1238" s="75"/>
      <c r="S1238" s="75"/>
      <c r="T1238" s="75"/>
      <c r="U1238" s="75"/>
      <c r="V1238" s="75"/>
      <c r="W1238" s="75"/>
      <c r="X1238" s="75"/>
      <c r="Y1238" s="76" t="s">
        <v>1241</v>
      </c>
      <c r="Z1238" s="77" t="s">
        <v>1241</v>
      </c>
      <c r="AA1238" s="78">
        <f>AA$445</f>
        <v>1000</v>
      </c>
      <c r="AB1238" s="75"/>
      <c r="AC1238" s="75"/>
      <c r="AD1238" s="75"/>
      <c r="AE1238" s="75"/>
      <c r="AF1238" s="75"/>
      <c r="AG1238" s="75"/>
      <c r="AH1238" s="75"/>
      <c r="AI1238" s="75"/>
      <c r="AJ1238" s="76" t="s">
        <v>1241</v>
      </c>
      <c r="AK1238" s="77" t="s">
        <v>1241</v>
      </c>
      <c r="AL1238" s="78">
        <f>AL$445</f>
        <v>0</v>
      </c>
      <c r="AM1238" s="75"/>
      <c r="AN1238" s="75"/>
      <c r="AO1238" s="75"/>
      <c r="AP1238" s="75"/>
      <c r="AQ1238" s="75"/>
      <c r="AR1238" s="75"/>
      <c r="AS1238" s="75"/>
      <c r="AT1238" s="75"/>
      <c r="AU1238" s="75"/>
      <c r="AV1238" s="75"/>
      <c r="AW1238" s="76" t="s">
        <v>1241</v>
      </c>
      <c r="AX1238" s="77" t="s">
        <v>1241</v>
      </c>
      <c r="AY1238" s="78">
        <f>AY$445</f>
        <v>1000</v>
      </c>
      <c r="AZ1238" s="79"/>
      <c r="BA1238" s="80" t="str">
        <f>I1238</f>
        <v>&gt; see 3324, lightweight concrete blockwork</v>
      </c>
      <c r="BB1238" s="71"/>
      <c r="BC1238" s="54"/>
      <c r="BD1238" s="41">
        <v>4</v>
      </c>
      <c r="BE1238" s="52">
        <v>42</v>
      </c>
      <c r="BF1238" s="62">
        <v>4264</v>
      </c>
      <c r="BG1238" s="276" t="s">
        <v>47</v>
      </c>
    </row>
    <row r="1239" spans="1:59" s="63" customFormat="1" ht="12.75" x14ac:dyDescent="0.2">
      <c r="A1239" s="196">
        <v>3</v>
      </c>
      <c r="B1239" s="197" t="s">
        <v>108</v>
      </c>
      <c r="C1239" s="208">
        <v>42</v>
      </c>
      <c r="D1239" s="209" t="s">
        <v>518</v>
      </c>
      <c r="E1239" s="210">
        <v>4264</v>
      </c>
      <c r="F1239" s="211" t="s">
        <v>262</v>
      </c>
      <c r="G1239" s="231"/>
      <c r="H1239" s="65"/>
      <c r="I1239" s="222"/>
      <c r="J1239" s="66"/>
      <c r="K1239" s="66"/>
      <c r="L1239" s="66"/>
      <c r="M1239" s="64"/>
      <c r="N1239" s="304"/>
      <c r="O1239" s="305"/>
      <c r="P1239" s="127"/>
      <c r="Q1239" s="67"/>
      <c r="R1239" s="67"/>
      <c r="S1239" s="67"/>
      <c r="T1239" s="67"/>
      <c r="U1239" s="67"/>
      <c r="V1239" s="67"/>
      <c r="W1239" s="67"/>
      <c r="X1239" s="67"/>
      <c r="Y1239" s="68"/>
      <c r="Z1239" s="68"/>
      <c r="AA1239" s="68"/>
      <c r="AB1239" s="67"/>
      <c r="AC1239" s="67"/>
      <c r="AD1239" s="67"/>
      <c r="AE1239" s="67"/>
      <c r="AF1239" s="67"/>
      <c r="AG1239" s="67"/>
      <c r="AH1239" s="67"/>
      <c r="AI1239" s="67"/>
      <c r="AJ1239" s="68"/>
      <c r="AK1239" s="68"/>
      <c r="AL1239" s="68"/>
      <c r="AM1239" s="67"/>
      <c r="AN1239" s="67"/>
      <c r="AO1239" s="67"/>
      <c r="AP1239" s="67"/>
      <c r="AQ1239" s="67"/>
      <c r="AR1239" s="67"/>
      <c r="AS1239" s="67"/>
      <c r="AT1239" s="67"/>
      <c r="AU1239" s="67"/>
      <c r="AV1239" s="67"/>
      <c r="AW1239" s="67"/>
      <c r="AX1239" s="68"/>
      <c r="AY1239" s="68"/>
      <c r="AZ1239" s="69"/>
      <c r="BA1239" s="70"/>
      <c r="BB1239" s="71"/>
      <c r="BC1239" s="54"/>
      <c r="BD1239" s="41">
        <v>4</v>
      </c>
      <c r="BE1239" s="52">
        <v>42</v>
      </c>
      <c r="BF1239" s="62">
        <v>4264</v>
      </c>
      <c r="BG1239" s="275"/>
    </row>
    <row r="1240" spans="1:59" s="54" customFormat="1" ht="12.75" x14ac:dyDescent="0.2">
      <c r="A1240" s="196">
        <v>3</v>
      </c>
      <c r="B1240" s="197" t="s">
        <v>108</v>
      </c>
      <c r="C1240" s="208">
        <v>42</v>
      </c>
      <c r="D1240" s="209" t="s">
        <v>518</v>
      </c>
      <c r="E1240" s="210">
        <v>4264</v>
      </c>
      <c r="F1240" s="211" t="s">
        <v>262</v>
      </c>
      <c r="G1240" s="230"/>
      <c r="H1240" s="56"/>
      <c r="I1240" s="221"/>
      <c r="J1240" s="57"/>
      <c r="K1240" s="57"/>
      <c r="L1240" s="57"/>
      <c r="M1240" s="55"/>
      <c r="N1240" s="303"/>
      <c r="O1240" s="245"/>
      <c r="P1240" s="122"/>
      <c r="Q1240" s="58"/>
      <c r="R1240" s="58"/>
      <c r="S1240" s="58"/>
      <c r="T1240" s="58"/>
      <c r="U1240" s="58"/>
      <c r="V1240" s="58"/>
      <c r="W1240" s="58"/>
      <c r="X1240" s="58"/>
      <c r="Y1240" s="59"/>
      <c r="Z1240" s="59"/>
      <c r="AA1240" s="59"/>
      <c r="AB1240" s="58"/>
      <c r="AC1240" s="58"/>
      <c r="AD1240" s="58"/>
      <c r="AE1240" s="58"/>
      <c r="AF1240" s="58"/>
      <c r="AG1240" s="58"/>
      <c r="AH1240" s="58"/>
      <c r="AI1240" s="58"/>
      <c r="AJ1240" s="59"/>
      <c r="AK1240" s="59"/>
      <c r="AL1240" s="59"/>
      <c r="AM1240" s="58"/>
      <c r="AN1240" s="58"/>
      <c r="AO1240" s="58"/>
      <c r="AP1240" s="58"/>
      <c r="AQ1240" s="58"/>
      <c r="AR1240" s="58"/>
      <c r="AS1240" s="58"/>
      <c r="AT1240" s="58"/>
      <c r="AU1240" s="58"/>
      <c r="AV1240" s="58"/>
      <c r="AW1240" s="58"/>
      <c r="AX1240" s="59"/>
      <c r="AY1240" s="59"/>
      <c r="AZ1240" s="60"/>
      <c r="BA1240" s="61"/>
      <c r="BD1240" s="41">
        <v>4</v>
      </c>
      <c r="BE1240" s="52">
        <v>42</v>
      </c>
      <c r="BF1240" s="62">
        <v>4264</v>
      </c>
      <c r="BG1240" s="274"/>
    </row>
    <row r="1241" spans="1:59" s="63" customFormat="1" ht="12.75" x14ac:dyDescent="0.2">
      <c r="A1241" s="196">
        <v>3</v>
      </c>
      <c r="B1241" s="197" t="s">
        <v>108</v>
      </c>
      <c r="C1241" s="208">
        <v>42</v>
      </c>
      <c r="D1241" s="209" t="s">
        <v>518</v>
      </c>
      <c r="E1241" s="210">
        <v>4264</v>
      </c>
      <c r="F1241" s="211" t="s">
        <v>262</v>
      </c>
      <c r="G1241" s="231"/>
      <c r="H1241" s="65"/>
      <c r="I1241" s="222"/>
      <c r="J1241" s="66"/>
      <c r="K1241" s="66"/>
      <c r="L1241" s="66"/>
      <c r="M1241" s="64"/>
      <c r="N1241" s="304"/>
      <c r="O1241" s="305"/>
      <c r="P1241" s="127"/>
      <c r="Q1241" s="67"/>
      <c r="R1241" s="67"/>
      <c r="S1241" s="67"/>
      <c r="T1241" s="67"/>
      <c r="U1241" s="67"/>
      <c r="V1241" s="67"/>
      <c r="W1241" s="67"/>
      <c r="X1241" s="67"/>
      <c r="Y1241" s="68"/>
      <c r="Z1241" s="68"/>
      <c r="AA1241" s="68"/>
      <c r="AB1241" s="67"/>
      <c r="AC1241" s="67"/>
      <c r="AD1241" s="67"/>
      <c r="AE1241" s="67"/>
      <c r="AF1241" s="67"/>
      <c r="AG1241" s="67"/>
      <c r="AH1241" s="67"/>
      <c r="AI1241" s="67"/>
      <c r="AJ1241" s="68"/>
      <c r="AK1241" s="68"/>
      <c r="AL1241" s="68"/>
      <c r="AM1241" s="67"/>
      <c r="AN1241" s="67"/>
      <c r="AO1241" s="67"/>
      <c r="AP1241" s="67"/>
      <c r="AQ1241" s="67"/>
      <c r="AR1241" s="67"/>
      <c r="AS1241" s="67"/>
      <c r="AT1241" s="67"/>
      <c r="AU1241" s="67"/>
      <c r="AV1241" s="67"/>
      <c r="AW1241" s="67"/>
      <c r="AX1241" s="68"/>
      <c r="AY1241" s="68"/>
      <c r="AZ1241" s="69"/>
      <c r="BA1241" s="70"/>
      <c r="BB1241" s="71"/>
      <c r="BC1241" s="54"/>
      <c r="BD1241" s="41">
        <v>4</v>
      </c>
      <c r="BE1241" s="52">
        <v>42</v>
      </c>
      <c r="BF1241" s="62">
        <v>4264</v>
      </c>
      <c r="BG1241" s="275"/>
    </row>
    <row r="1242" spans="1:59" s="63" customFormat="1" ht="12.75" x14ac:dyDescent="0.2">
      <c r="A1242" s="196">
        <v>3</v>
      </c>
      <c r="B1242" s="197" t="s">
        <v>108</v>
      </c>
      <c r="C1242" s="208">
        <v>42</v>
      </c>
      <c r="D1242" s="209" t="s">
        <v>518</v>
      </c>
      <c r="E1242" s="210">
        <v>4264</v>
      </c>
      <c r="F1242" s="211" t="s">
        <v>262</v>
      </c>
      <c r="G1242" s="231" t="s">
        <v>53</v>
      </c>
      <c r="H1242" s="72" t="s">
        <v>1233</v>
      </c>
      <c r="I1242" s="223" t="s">
        <v>1183</v>
      </c>
      <c r="J1242" s="73"/>
      <c r="K1242" s="73"/>
      <c r="L1242" s="73"/>
      <c r="M1242" s="74"/>
      <c r="N1242" s="247"/>
      <c r="O1242" s="306"/>
      <c r="P1242" s="105"/>
      <c r="Q1242" s="75"/>
      <c r="R1242" s="75"/>
      <c r="S1242" s="75"/>
      <c r="T1242" s="75"/>
      <c r="U1242" s="75"/>
      <c r="V1242" s="75"/>
      <c r="W1242" s="75"/>
      <c r="X1242" s="75"/>
      <c r="Y1242" s="76" t="s">
        <v>1241</v>
      </c>
      <c r="Z1242" s="77" t="s">
        <v>1241</v>
      </c>
      <c r="AA1242" s="78">
        <f>AA$126</f>
        <v>1000</v>
      </c>
      <c r="AB1242" s="75"/>
      <c r="AC1242" s="75"/>
      <c r="AD1242" s="75"/>
      <c r="AE1242" s="75"/>
      <c r="AF1242" s="75"/>
      <c r="AG1242" s="75"/>
      <c r="AH1242" s="75"/>
      <c r="AI1242" s="75"/>
      <c r="AJ1242" s="76" t="s">
        <v>1241</v>
      </c>
      <c r="AK1242" s="77" t="s">
        <v>1241</v>
      </c>
      <c r="AL1242" s="78">
        <f>AL$126</f>
        <v>0</v>
      </c>
      <c r="AM1242" s="75"/>
      <c r="AN1242" s="75"/>
      <c r="AO1242" s="75"/>
      <c r="AP1242" s="75"/>
      <c r="AQ1242" s="75"/>
      <c r="AR1242" s="75"/>
      <c r="AS1242" s="75"/>
      <c r="AT1242" s="75"/>
      <c r="AU1242" s="75"/>
      <c r="AV1242" s="75"/>
      <c r="AW1242" s="76" t="s">
        <v>1241</v>
      </c>
      <c r="AX1242" s="77" t="s">
        <v>1241</v>
      </c>
      <c r="AY1242" s="78">
        <f>AY$126</f>
        <v>25</v>
      </c>
      <c r="AZ1242" s="79"/>
      <c r="BA1242" s="80" t="str">
        <f>I1242</f>
        <v>&gt; see 3112, Reinforcement for in situ concrete</v>
      </c>
      <c r="BB1242" s="71"/>
      <c r="BC1242" s="54"/>
      <c r="BD1242" s="41">
        <v>4</v>
      </c>
      <c r="BE1242" s="52">
        <v>42</v>
      </c>
      <c r="BF1242" s="62">
        <v>4264</v>
      </c>
      <c r="BG1242" s="276" t="s">
        <v>47</v>
      </c>
    </row>
    <row r="1243" spans="1:59" s="63" customFormat="1" ht="12.75" x14ac:dyDescent="0.2">
      <c r="A1243" s="196">
        <v>3</v>
      </c>
      <c r="B1243" s="197" t="s">
        <v>108</v>
      </c>
      <c r="C1243" s="208">
        <v>42</v>
      </c>
      <c r="D1243" s="209" t="s">
        <v>518</v>
      </c>
      <c r="E1243" s="210">
        <v>4264</v>
      </c>
      <c r="F1243" s="211" t="s">
        <v>262</v>
      </c>
      <c r="G1243" s="231"/>
      <c r="H1243" s="65"/>
      <c r="I1243" s="222"/>
      <c r="J1243" s="66"/>
      <c r="K1243" s="66"/>
      <c r="L1243" s="66"/>
      <c r="M1243" s="64"/>
      <c r="N1243" s="304"/>
      <c r="O1243" s="305"/>
      <c r="P1243" s="127"/>
      <c r="Q1243" s="67"/>
      <c r="R1243" s="67"/>
      <c r="S1243" s="67"/>
      <c r="T1243" s="67"/>
      <c r="U1243" s="67"/>
      <c r="V1243" s="67"/>
      <c r="W1243" s="67"/>
      <c r="X1243" s="67"/>
      <c r="Y1243" s="68"/>
      <c r="Z1243" s="68"/>
      <c r="AA1243" s="68"/>
      <c r="AB1243" s="67"/>
      <c r="AC1243" s="67"/>
      <c r="AD1243" s="67"/>
      <c r="AE1243" s="67"/>
      <c r="AF1243" s="67"/>
      <c r="AG1243" s="67"/>
      <c r="AH1243" s="67"/>
      <c r="AI1243" s="67"/>
      <c r="AJ1243" s="68"/>
      <c r="AK1243" s="68"/>
      <c r="AL1243" s="68"/>
      <c r="AM1243" s="67"/>
      <c r="AN1243" s="67"/>
      <c r="AO1243" s="67"/>
      <c r="AP1243" s="67"/>
      <c r="AQ1243" s="67"/>
      <c r="AR1243" s="67"/>
      <c r="AS1243" s="67"/>
      <c r="AT1243" s="67"/>
      <c r="AU1243" s="67"/>
      <c r="AV1243" s="67"/>
      <c r="AW1243" s="67"/>
      <c r="AX1243" s="68"/>
      <c r="AY1243" s="68"/>
      <c r="AZ1243" s="69"/>
      <c r="BA1243" s="70"/>
      <c r="BB1243" s="71"/>
      <c r="BC1243" s="54"/>
      <c r="BD1243" s="41">
        <v>4</v>
      </c>
      <c r="BE1243" s="52">
        <v>42</v>
      </c>
      <c r="BF1243" s="62">
        <v>4264</v>
      </c>
      <c r="BG1243" s="275"/>
    </row>
    <row r="1244" spans="1:59" s="63" customFormat="1" ht="12.75" x14ac:dyDescent="0.2">
      <c r="A1244" s="196">
        <v>4</v>
      </c>
      <c r="B1244" s="197" t="s">
        <v>422</v>
      </c>
      <c r="C1244" s="208">
        <v>42</v>
      </c>
      <c r="D1244" s="209" t="s">
        <v>518</v>
      </c>
      <c r="E1244" s="210">
        <v>4264</v>
      </c>
      <c r="F1244" s="211" t="s">
        <v>262</v>
      </c>
      <c r="G1244" s="230"/>
      <c r="H1244" s="56"/>
      <c r="I1244" s="221"/>
      <c r="J1244" s="57"/>
      <c r="K1244" s="57"/>
      <c r="L1244" s="57"/>
      <c r="M1244" s="55"/>
      <c r="N1244" s="303"/>
      <c r="O1244" s="245"/>
      <c r="P1244" s="122"/>
      <c r="Q1244" s="58"/>
      <c r="R1244" s="58"/>
      <c r="S1244" s="58"/>
      <c r="T1244" s="58"/>
      <c r="U1244" s="58"/>
      <c r="V1244" s="58"/>
      <c r="W1244" s="58"/>
      <c r="X1244" s="58"/>
      <c r="Y1244" s="59"/>
      <c r="Z1244" s="59"/>
      <c r="AA1244" s="59"/>
      <c r="AB1244" s="58"/>
      <c r="AC1244" s="58"/>
      <c r="AD1244" s="58"/>
      <c r="AE1244" s="58"/>
      <c r="AF1244" s="58"/>
      <c r="AG1244" s="58"/>
      <c r="AH1244" s="58"/>
      <c r="AI1244" s="58"/>
      <c r="AJ1244" s="59"/>
      <c r="AK1244" s="59"/>
      <c r="AL1244" s="59"/>
      <c r="AM1244" s="58"/>
      <c r="AN1244" s="58"/>
      <c r="AO1244" s="58"/>
      <c r="AP1244" s="58"/>
      <c r="AQ1244" s="58"/>
      <c r="AR1244" s="58"/>
      <c r="AS1244" s="58"/>
      <c r="AT1244" s="58"/>
      <c r="AU1244" s="58"/>
      <c r="AV1244" s="58"/>
      <c r="AW1244" s="58"/>
      <c r="AX1244" s="59"/>
      <c r="AY1244" s="59"/>
      <c r="AZ1244" s="60"/>
      <c r="BA1244" s="61"/>
      <c r="BB1244" s="54"/>
      <c r="BC1244" s="54"/>
      <c r="BD1244" s="41">
        <v>4</v>
      </c>
      <c r="BE1244" s="52">
        <v>42</v>
      </c>
      <c r="BF1244" s="62">
        <v>4264</v>
      </c>
      <c r="BG1244" s="274"/>
    </row>
    <row r="1245" spans="1:59" x14ac:dyDescent="0.25">
      <c r="A1245" s="196">
        <v>4</v>
      </c>
      <c r="B1245" s="197" t="s">
        <v>422</v>
      </c>
      <c r="C1245" s="208">
        <v>42</v>
      </c>
      <c r="D1245" s="209" t="s">
        <v>518</v>
      </c>
      <c r="E1245" s="212">
        <v>4271</v>
      </c>
      <c r="F1245" s="213" t="s">
        <v>644</v>
      </c>
      <c r="G1245" s="234"/>
      <c r="H1245" s="138"/>
      <c r="I1245" s="224"/>
      <c r="J1245" s="98"/>
      <c r="K1245" s="98"/>
      <c r="L1245" s="98"/>
      <c r="M1245" s="137"/>
      <c r="N1245" s="322"/>
      <c r="O1245" s="323"/>
      <c r="P1245" s="139"/>
      <c r="Q1245" s="139"/>
      <c r="R1245" s="139"/>
      <c r="S1245" s="139"/>
      <c r="T1245" s="139"/>
      <c r="U1245" s="139"/>
      <c r="V1245" s="139"/>
      <c r="W1245" s="139"/>
      <c r="X1245" s="139"/>
      <c r="Y1245" s="100"/>
      <c r="Z1245" s="125"/>
      <c r="AA1245" s="125"/>
      <c r="AB1245" s="139"/>
      <c r="AC1245" s="139"/>
      <c r="AD1245" s="139"/>
      <c r="AE1245" s="139"/>
      <c r="AF1245" s="139"/>
      <c r="AG1245" s="139"/>
      <c r="AH1245" s="139"/>
      <c r="AI1245" s="139"/>
      <c r="AJ1245" s="100"/>
      <c r="AK1245" s="125"/>
      <c r="AL1245" s="125"/>
      <c r="AM1245" s="139"/>
      <c r="AN1245" s="139"/>
      <c r="AO1245" s="139"/>
      <c r="AP1245" s="139"/>
      <c r="AQ1245" s="139"/>
      <c r="AR1245" s="139"/>
      <c r="AS1245" s="139"/>
      <c r="AT1245" s="139"/>
      <c r="AU1245" s="139"/>
      <c r="AV1245" s="139"/>
      <c r="AW1245" s="99"/>
      <c r="AX1245" s="125"/>
      <c r="AY1245" s="100"/>
      <c r="AZ1245" s="140"/>
      <c r="BA1245" s="141"/>
      <c r="BB1245" s="136"/>
      <c r="BC1245" s="136"/>
      <c r="BD1245" s="41">
        <v>4</v>
      </c>
      <c r="BE1245" s="52">
        <v>42</v>
      </c>
      <c r="BF1245" s="103">
        <v>4271</v>
      </c>
      <c r="BG1245" s="283"/>
    </row>
    <row r="1246" spans="1:59" s="63" customFormat="1" ht="12.75" x14ac:dyDescent="0.2">
      <c r="A1246" s="196">
        <v>4</v>
      </c>
      <c r="B1246" s="197" t="s">
        <v>422</v>
      </c>
      <c r="C1246" s="208">
        <v>42</v>
      </c>
      <c r="D1246" s="209" t="s">
        <v>518</v>
      </c>
      <c r="E1246" s="212">
        <v>4271</v>
      </c>
      <c r="F1246" s="213" t="s">
        <v>644</v>
      </c>
      <c r="G1246" s="232"/>
      <c r="H1246" s="97"/>
      <c r="I1246" s="224"/>
      <c r="J1246" s="98"/>
      <c r="K1246" s="98"/>
      <c r="L1246" s="98"/>
      <c r="M1246" s="96"/>
      <c r="N1246" s="307"/>
      <c r="O1246" s="246"/>
      <c r="P1246" s="124"/>
      <c r="Q1246" s="99"/>
      <c r="R1246" s="99"/>
      <c r="S1246" s="99"/>
      <c r="T1246" s="99"/>
      <c r="U1246" s="99"/>
      <c r="V1246" s="99"/>
      <c r="W1246" s="99"/>
      <c r="X1246" s="99"/>
      <c r="Y1246" s="100"/>
      <c r="Z1246" s="100"/>
      <c r="AA1246" s="100"/>
      <c r="AB1246" s="99"/>
      <c r="AC1246" s="99"/>
      <c r="AD1246" s="99"/>
      <c r="AE1246" s="99"/>
      <c r="AF1246" s="99"/>
      <c r="AG1246" s="99"/>
      <c r="AH1246" s="99"/>
      <c r="AI1246" s="99"/>
      <c r="AJ1246" s="100"/>
      <c r="AK1246" s="100"/>
      <c r="AL1246" s="100"/>
      <c r="AM1246" s="99"/>
      <c r="AN1246" s="99"/>
      <c r="AO1246" s="99"/>
      <c r="AP1246" s="99"/>
      <c r="AQ1246" s="99"/>
      <c r="AR1246" s="99"/>
      <c r="AS1246" s="99"/>
      <c r="AT1246" s="99"/>
      <c r="AU1246" s="99"/>
      <c r="AV1246" s="99"/>
      <c r="AW1246" s="99"/>
      <c r="AX1246" s="100"/>
      <c r="AY1246" s="100"/>
      <c r="AZ1246" s="101"/>
      <c r="BA1246" s="102"/>
      <c r="BB1246" s="95"/>
      <c r="BC1246" s="95"/>
      <c r="BD1246" s="41">
        <v>4</v>
      </c>
      <c r="BE1246" s="52">
        <v>42</v>
      </c>
      <c r="BF1246" s="103">
        <v>4271</v>
      </c>
      <c r="BG1246" s="277"/>
    </row>
    <row r="1247" spans="1:59" s="63" customFormat="1" ht="12.75" x14ac:dyDescent="0.2">
      <c r="A1247" s="196">
        <v>4</v>
      </c>
      <c r="B1247" s="197" t="s">
        <v>422</v>
      </c>
      <c r="C1247" s="208">
        <v>42</v>
      </c>
      <c r="D1247" s="209" t="s">
        <v>518</v>
      </c>
      <c r="E1247" s="212">
        <v>4271</v>
      </c>
      <c r="F1247" s="213" t="s">
        <v>644</v>
      </c>
      <c r="G1247" s="231" t="s">
        <v>645</v>
      </c>
      <c r="H1247" s="65"/>
      <c r="I1247" s="222"/>
      <c r="J1247" s="66"/>
      <c r="K1247" s="66"/>
      <c r="L1247" s="66"/>
      <c r="M1247" s="64"/>
      <c r="N1247" s="304"/>
      <c r="O1247" s="305"/>
      <c r="P1247" s="127"/>
      <c r="Q1247" s="67"/>
      <c r="R1247" s="67"/>
      <c r="S1247" s="67"/>
      <c r="T1247" s="67"/>
      <c r="U1247" s="67"/>
      <c r="V1247" s="67"/>
      <c r="W1247" s="67"/>
      <c r="X1247" s="67"/>
      <c r="Y1247" s="68"/>
      <c r="Z1247" s="68"/>
      <c r="AA1247" s="68"/>
      <c r="AB1247" s="67"/>
      <c r="AC1247" s="67"/>
      <c r="AD1247" s="67"/>
      <c r="AE1247" s="67"/>
      <c r="AF1247" s="67"/>
      <c r="AG1247" s="67"/>
      <c r="AH1247" s="67"/>
      <c r="AI1247" s="67"/>
      <c r="AJ1247" s="68"/>
      <c r="AK1247" s="68"/>
      <c r="AL1247" s="68"/>
      <c r="AM1247" s="67"/>
      <c r="AN1247" s="67"/>
      <c r="AO1247" s="67"/>
      <c r="AP1247" s="67"/>
      <c r="AQ1247" s="67"/>
      <c r="AR1247" s="67"/>
      <c r="AS1247" s="67"/>
      <c r="AT1247" s="67"/>
      <c r="AU1247" s="67"/>
      <c r="AV1247" s="67"/>
      <c r="AW1247" s="67"/>
      <c r="AX1247" s="68"/>
      <c r="AY1247" s="68"/>
      <c r="AZ1247" s="69"/>
      <c r="BA1247" s="70"/>
      <c r="BB1247" s="71"/>
      <c r="BC1247" s="95"/>
      <c r="BD1247" s="41">
        <v>4</v>
      </c>
      <c r="BE1247" s="52">
        <v>42</v>
      </c>
      <c r="BF1247" s="103">
        <v>4271</v>
      </c>
      <c r="BG1247" s="275"/>
    </row>
    <row r="1248" spans="1:59" s="63" customFormat="1" ht="12.75" x14ac:dyDescent="0.2">
      <c r="A1248" s="196">
        <v>4</v>
      </c>
      <c r="B1248" s="197" t="s">
        <v>422</v>
      </c>
      <c r="C1248" s="208">
        <v>42</v>
      </c>
      <c r="D1248" s="209" t="s">
        <v>518</v>
      </c>
      <c r="E1248" s="212">
        <v>4271</v>
      </c>
      <c r="F1248" s="213" t="s">
        <v>644</v>
      </c>
      <c r="G1248" s="231" t="s">
        <v>645</v>
      </c>
      <c r="H1248" s="72" t="s">
        <v>47</v>
      </c>
      <c r="I1248" s="223"/>
      <c r="J1248" s="73"/>
      <c r="K1248" s="73"/>
      <c r="L1248" s="73"/>
      <c r="M1248" s="74"/>
      <c r="N1248" s="247"/>
      <c r="O1248" s="306"/>
      <c r="P1248" s="105"/>
      <c r="Q1248" s="75"/>
      <c r="R1248" s="75"/>
      <c r="S1248" s="75"/>
      <c r="T1248" s="75"/>
      <c r="U1248" s="75"/>
      <c r="V1248" s="75"/>
      <c r="W1248" s="75"/>
      <c r="X1248" s="75"/>
      <c r="Y1248" s="76">
        <f>IF(ISNUMBER(VLOOKUP(Y1250,P$7:W$7,MATCH(Y1250,P$7:W$7))),VLOOKUP(Y1250,P$7:W$7,MATCH(Y1250,P$7:W$7)),IF(N1252=0,"No Data",IF(Y1250&gt;0,"&lt;100",0)))</f>
        <v>2500</v>
      </c>
      <c r="Z1248" s="77">
        <f>IF(ISNUMBER(VLOOKUP(Z1252,P$7:W$7,MATCH(Z1252,P$7:W$7))),VLOOKUP(Z1252,P$7:W$7,MATCH(Z1252,P$7:W$7)),IF(N1252=0,"No Data",IF(Z1252&gt;0,"&lt;100",0)))</f>
        <v>2500</v>
      </c>
      <c r="AA1248" s="106">
        <f>IF(ISNUMBER(Z1248),Z1248,0)</f>
        <v>2500</v>
      </c>
      <c r="AB1248" s="75"/>
      <c r="AC1248" s="75"/>
      <c r="AD1248" s="75"/>
      <c r="AE1248" s="75"/>
      <c r="AF1248" s="75"/>
      <c r="AG1248" s="75"/>
      <c r="AH1248" s="75"/>
      <c r="AI1248" s="75"/>
      <c r="AJ1248" s="76">
        <f>IF(ISNUMBER(VLOOKUP(AJ1250,AB$7:AH$7,MATCH(AJ1250,AB$7:AH$7))),VLOOKUP(AJ1250,AB$7:AH$7,MATCH(AJ1250,AB$7:AH$7)),IF(N1252=0,"No Data",IF(AJ1250&gt;0,"&lt;50",0)))</f>
        <v>0</v>
      </c>
      <c r="AK1248" s="77">
        <f>IF(ISNUMBER(VLOOKUP(AK1252,AB$7:AH$7,MATCH(AK1252,AB$7:AH$7))),VLOOKUP(AK1252,AB$7:AH$7,MATCH(AK1252,AB$7:AH$7)),IF(N1252=0,"No Data",IF(AK1252&gt;0,"&lt;50",0)))</f>
        <v>0</v>
      </c>
      <c r="AL1248" s="106">
        <f>IF(ISNUMBER(AK1248),AK1248,0)</f>
        <v>0</v>
      </c>
      <c r="AM1248" s="75"/>
      <c r="AN1248" s="75"/>
      <c r="AO1248" s="75"/>
      <c r="AP1248" s="75"/>
      <c r="AQ1248" s="75"/>
      <c r="AR1248" s="75"/>
      <c r="AS1248" s="75"/>
      <c r="AT1248" s="75"/>
      <c r="AU1248" s="75"/>
      <c r="AV1248" s="75"/>
      <c r="AW1248" s="76">
        <f>IF(ISNUMBER(VLOOKUP(AW1250,AM$7:AU$7,MATCH(AW1250,AM$7:AU$7))),VLOOKUP(AW1250,AM$7:AU$7,MATCH(AW1250,AM$7:AU$7)),IF(N1252=0,"No Data",IF(AW1250&gt;0,"&lt;10",0)))</f>
        <v>500</v>
      </c>
      <c r="AX1248" s="77">
        <f>IF(ISNUMBER(VLOOKUP(AX1252,AM$7:AU$7,MATCH(AX1252,AM$7:AU$7))),VLOOKUP(AX1252,AM$7:AU$7,MATCH(AX1252,AM$7:AU$7)),IF(N1252=0,"No Data",IF(AX1252&gt;0,"&lt;10",0)))</f>
        <v>500</v>
      </c>
      <c r="AY1248" s="106">
        <f>IF(ISNUMBER(AX1248),AX1248,0)</f>
        <v>500</v>
      </c>
      <c r="AZ1248" s="79"/>
      <c r="BA1248" s="80"/>
      <c r="BB1248" s="71"/>
      <c r="BC1248" s="95"/>
      <c r="BD1248" s="41">
        <v>4</v>
      </c>
      <c r="BE1248" s="52">
        <v>42</v>
      </c>
      <c r="BF1248" s="103">
        <v>4271</v>
      </c>
      <c r="BG1248" s="276" t="s">
        <v>47</v>
      </c>
    </row>
    <row r="1249" spans="1:59" s="63" customFormat="1" ht="12.75" x14ac:dyDescent="0.2">
      <c r="A1249" s="196">
        <v>4</v>
      </c>
      <c r="B1249" s="197" t="s">
        <v>422</v>
      </c>
      <c r="C1249" s="208">
        <v>42</v>
      </c>
      <c r="D1249" s="209" t="s">
        <v>518</v>
      </c>
      <c r="E1249" s="212">
        <v>4271</v>
      </c>
      <c r="F1249" s="213" t="s">
        <v>644</v>
      </c>
      <c r="G1249" s="231" t="s">
        <v>645</v>
      </c>
      <c r="H1249" s="81" t="s">
        <v>48</v>
      </c>
      <c r="I1249" s="223"/>
      <c r="J1249" s="73"/>
      <c r="K1249" s="73"/>
      <c r="L1249" s="73"/>
      <c r="M1249" s="74"/>
      <c r="N1249" s="247"/>
      <c r="O1249" s="306"/>
      <c r="P1249" s="105"/>
      <c r="Q1249" s="75"/>
      <c r="R1249" s="75"/>
      <c r="S1249" s="75"/>
      <c r="T1249" s="75"/>
      <c r="U1249" s="75"/>
      <c r="V1249" s="75"/>
      <c r="W1249" s="75"/>
      <c r="X1249" s="75"/>
      <c r="Y1249" s="82">
        <f>MIN(X1253:X1258)</f>
        <v>0</v>
      </c>
      <c r="Z1249" s="83"/>
      <c r="AA1249" s="83"/>
      <c r="AB1249" s="75"/>
      <c r="AC1249" s="75"/>
      <c r="AD1249" s="75"/>
      <c r="AE1249" s="75"/>
      <c r="AF1249" s="75"/>
      <c r="AG1249" s="75"/>
      <c r="AH1249" s="75"/>
      <c r="AI1249" s="75"/>
      <c r="AJ1249" s="82">
        <f>MIN(AI1253:AI1258)</f>
        <v>0</v>
      </c>
      <c r="AK1249" s="83"/>
      <c r="AL1249" s="83"/>
      <c r="AM1249" s="75"/>
      <c r="AN1249" s="75"/>
      <c r="AO1249" s="75"/>
      <c r="AP1249" s="75"/>
      <c r="AQ1249" s="75"/>
      <c r="AR1249" s="75"/>
      <c r="AS1249" s="75"/>
      <c r="AT1249" s="75"/>
      <c r="AU1249" s="75"/>
      <c r="AV1249" s="75"/>
      <c r="AW1249" s="82">
        <f>MIN(AV1253:AV1258)</f>
        <v>50</v>
      </c>
      <c r="AX1249" s="83"/>
      <c r="AY1249" s="83"/>
      <c r="AZ1249" s="79"/>
      <c r="BA1249" s="80"/>
      <c r="BB1249" s="71"/>
      <c r="BC1249" s="95"/>
      <c r="BD1249" s="41">
        <v>4</v>
      </c>
      <c r="BE1249" s="52">
        <v>42</v>
      </c>
      <c r="BF1249" s="103">
        <v>4271</v>
      </c>
      <c r="BG1249" s="278" t="s">
        <v>48</v>
      </c>
    </row>
    <row r="1250" spans="1:59" s="63" customFormat="1" ht="12.75" x14ac:dyDescent="0.2">
      <c r="A1250" s="196">
        <v>4</v>
      </c>
      <c r="B1250" s="197" t="s">
        <v>422</v>
      </c>
      <c r="C1250" s="208">
        <v>42</v>
      </c>
      <c r="D1250" s="209" t="s">
        <v>518</v>
      </c>
      <c r="E1250" s="212">
        <v>4271</v>
      </c>
      <c r="F1250" s="213" t="s">
        <v>644</v>
      </c>
      <c r="G1250" s="231" t="s">
        <v>645</v>
      </c>
      <c r="H1250" s="81" t="s">
        <v>49</v>
      </c>
      <c r="I1250" s="223"/>
      <c r="J1250" s="73"/>
      <c r="K1250" s="73"/>
      <c r="L1250" s="73"/>
      <c r="M1250" s="74"/>
      <c r="N1250" s="247"/>
      <c r="O1250" s="306"/>
      <c r="P1250" s="105"/>
      <c r="Q1250" s="75"/>
      <c r="R1250" s="75"/>
      <c r="S1250" s="75"/>
      <c r="T1250" s="75"/>
      <c r="U1250" s="75"/>
      <c r="V1250" s="75"/>
      <c r="W1250" s="75"/>
      <c r="X1250" s="75"/>
      <c r="Y1250" s="84">
        <f>IF(ISNUMBER(AVERAGE(X1253:X1258)),AVERAGE(X1253:X1258),0)</f>
        <v>4200</v>
      </c>
      <c r="Z1250" s="83"/>
      <c r="AA1250" s="83"/>
      <c r="AB1250" s="75"/>
      <c r="AC1250" s="75"/>
      <c r="AD1250" s="75"/>
      <c r="AE1250" s="75"/>
      <c r="AF1250" s="75"/>
      <c r="AG1250" s="75"/>
      <c r="AH1250" s="75"/>
      <c r="AI1250" s="75"/>
      <c r="AJ1250" s="84">
        <f>IF(ISNUMBER(AVERAGE(AI1253:AI1258)),AVERAGE(AI1253:AI1258),0)</f>
        <v>0</v>
      </c>
      <c r="AK1250" s="83"/>
      <c r="AL1250" s="83"/>
      <c r="AM1250" s="75"/>
      <c r="AN1250" s="75"/>
      <c r="AO1250" s="75"/>
      <c r="AP1250" s="75"/>
      <c r="AQ1250" s="75"/>
      <c r="AR1250" s="75"/>
      <c r="AS1250" s="75"/>
      <c r="AT1250" s="75"/>
      <c r="AU1250" s="75"/>
      <c r="AV1250" s="75"/>
      <c r="AW1250" s="84">
        <f>IF(ISNUMBER(AVERAGE(AV1253:AV1258)),AVERAGE(AV1253:AV1258),0)</f>
        <v>875</v>
      </c>
      <c r="AX1250" s="83"/>
      <c r="AY1250" s="83"/>
      <c r="AZ1250" s="79"/>
      <c r="BA1250" s="80"/>
      <c r="BB1250" s="71"/>
      <c r="BC1250" s="95"/>
      <c r="BD1250" s="41">
        <v>4</v>
      </c>
      <c r="BE1250" s="52">
        <v>42</v>
      </c>
      <c r="BF1250" s="103">
        <v>4271</v>
      </c>
      <c r="BG1250" s="278" t="s">
        <v>49</v>
      </c>
    </row>
    <row r="1251" spans="1:59" s="63" customFormat="1" ht="12.75" x14ac:dyDescent="0.2">
      <c r="A1251" s="196">
        <v>4</v>
      </c>
      <c r="B1251" s="197" t="s">
        <v>422</v>
      </c>
      <c r="C1251" s="208">
        <v>42</v>
      </c>
      <c r="D1251" s="209" t="s">
        <v>518</v>
      </c>
      <c r="E1251" s="212">
        <v>4271</v>
      </c>
      <c r="F1251" s="213" t="s">
        <v>644</v>
      </c>
      <c r="G1251" s="231" t="s">
        <v>645</v>
      </c>
      <c r="H1251" s="81" t="s">
        <v>50</v>
      </c>
      <c r="I1251" s="223"/>
      <c r="J1251" s="73"/>
      <c r="K1251" s="73"/>
      <c r="L1251" s="73"/>
      <c r="M1251" s="74"/>
      <c r="N1251" s="247"/>
      <c r="O1251" s="306"/>
      <c r="P1251" s="105"/>
      <c r="Q1251" s="75"/>
      <c r="R1251" s="75"/>
      <c r="S1251" s="75"/>
      <c r="T1251" s="75"/>
      <c r="U1251" s="75"/>
      <c r="V1251" s="75"/>
      <c r="W1251" s="75"/>
      <c r="X1251" s="75"/>
      <c r="Y1251" s="84">
        <f>MAX(X1253:X1258)</f>
        <v>25000</v>
      </c>
      <c r="Z1251" s="83"/>
      <c r="AA1251" s="83"/>
      <c r="AB1251" s="75"/>
      <c r="AC1251" s="75"/>
      <c r="AD1251" s="75"/>
      <c r="AE1251" s="75"/>
      <c r="AF1251" s="75"/>
      <c r="AG1251" s="75"/>
      <c r="AH1251" s="75"/>
      <c r="AI1251" s="75"/>
      <c r="AJ1251" s="84">
        <f>MAX(AI1253:AI1258)</f>
        <v>0</v>
      </c>
      <c r="AK1251" s="83"/>
      <c r="AL1251" s="83"/>
      <c r="AM1251" s="75"/>
      <c r="AN1251" s="75"/>
      <c r="AO1251" s="75"/>
      <c r="AP1251" s="75"/>
      <c r="AQ1251" s="75"/>
      <c r="AR1251" s="75"/>
      <c r="AS1251" s="75"/>
      <c r="AT1251" s="75"/>
      <c r="AU1251" s="75"/>
      <c r="AV1251" s="75"/>
      <c r="AW1251" s="84">
        <f>MAX(AV1253:AV1258)</f>
        <v>2500</v>
      </c>
      <c r="AX1251" s="83"/>
      <c r="AY1251" s="83"/>
      <c r="AZ1251" s="79"/>
      <c r="BA1251" s="80"/>
      <c r="BB1251" s="71"/>
      <c r="BC1251" s="95"/>
      <c r="BD1251" s="41">
        <v>4</v>
      </c>
      <c r="BE1251" s="52">
        <v>42</v>
      </c>
      <c r="BF1251" s="103">
        <v>4271</v>
      </c>
      <c r="BG1251" s="278" t="s">
        <v>50</v>
      </c>
    </row>
    <row r="1252" spans="1:59" s="63" customFormat="1" ht="12.75" x14ac:dyDescent="0.2">
      <c r="A1252" s="196">
        <v>4</v>
      </c>
      <c r="B1252" s="197" t="s">
        <v>422</v>
      </c>
      <c r="C1252" s="208">
        <v>42</v>
      </c>
      <c r="D1252" s="209" t="s">
        <v>518</v>
      </c>
      <c r="E1252" s="212">
        <v>4271</v>
      </c>
      <c r="F1252" s="213" t="s">
        <v>644</v>
      </c>
      <c r="G1252" s="231" t="s">
        <v>645</v>
      </c>
      <c r="H1252" s="85" t="s">
        <v>51</v>
      </c>
      <c r="I1252" s="223"/>
      <c r="J1252" s="73"/>
      <c r="K1252" s="73"/>
      <c r="L1252" s="73"/>
      <c r="M1252" s="74"/>
      <c r="N1252" s="248">
        <f>SUM(N1253:N1258)</f>
        <v>6</v>
      </c>
      <c r="O1252" s="293">
        <f>SUM(O1253:O1258)</f>
        <v>0.99999999999999989</v>
      </c>
      <c r="P1252" s="292"/>
      <c r="Q1252" s="87"/>
      <c r="R1252" s="87"/>
      <c r="S1252" s="87"/>
      <c r="T1252" s="87"/>
      <c r="U1252" s="87"/>
      <c r="V1252" s="87"/>
      <c r="W1252" s="87"/>
      <c r="X1252" s="87"/>
      <c r="Y1252" s="88"/>
      <c r="Z1252" s="119">
        <f>SUM(Z1253:Z1258)</f>
        <v>4200</v>
      </c>
      <c r="AA1252" s="120"/>
      <c r="AB1252" s="111"/>
      <c r="AC1252" s="111"/>
      <c r="AD1252" s="111"/>
      <c r="AE1252" s="111"/>
      <c r="AF1252" s="111"/>
      <c r="AG1252" s="111"/>
      <c r="AH1252" s="111"/>
      <c r="AI1252" s="111"/>
      <c r="AJ1252" s="120"/>
      <c r="AK1252" s="119">
        <f>SUM(AK1253:AK1258)</f>
        <v>0</v>
      </c>
      <c r="AL1252" s="120"/>
      <c r="AM1252" s="111"/>
      <c r="AN1252" s="111"/>
      <c r="AO1252" s="111"/>
      <c r="AP1252" s="111"/>
      <c r="AQ1252" s="111"/>
      <c r="AR1252" s="111"/>
      <c r="AS1252" s="111"/>
      <c r="AT1252" s="111"/>
      <c r="AU1252" s="111"/>
      <c r="AV1252" s="111"/>
      <c r="AW1252" s="120"/>
      <c r="AX1252" s="119">
        <f>SUM(AX1253:AX1258)</f>
        <v>874.99999999999989</v>
      </c>
      <c r="AY1252" s="88"/>
      <c r="AZ1252" s="79"/>
      <c r="BA1252" s="80"/>
      <c r="BB1252" s="71"/>
      <c r="BC1252" s="95"/>
      <c r="BD1252" s="41">
        <v>4</v>
      </c>
      <c r="BE1252" s="52">
        <v>42</v>
      </c>
      <c r="BF1252" s="103">
        <v>4271</v>
      </c>
      <c r="BG1252" s="279" t="s">
        <v>51</v>
      </c>
    </row>
    <row r="1253" spans="1:59" s="63" customFormat="1" ht="12.75" x14ac:dyDescent="0.2">
      <c r="A1253" s="196">
        <v>4</v>
      </c>
      <c r="B1253" s="197" t="s">
        <v>422</v>
      </c>
      <c r="C1253" s="208">
        <v>42</v>
      </c>
      <c r="D1253" s="209" t="s">
        <v>518</v>
      </c>
      <c r="E1253" s="212">
        <v>4271</v>
      </c>
      <c r="F1253" s="213" t="s">
        <v>644</v>
      </c>
      <c r="G1253" s="231" t="s">
        <v>645</v>
      </c>
      <c r="H1253" s="89" t="s">
        <v>52</v>
      </c>
      <c r="I1253" s="90" t="s">
        <v>646</v>
      </c>
      <c r="J1253" s="90"/>
      <c r="K1253" s="90" t="s">
        <v>64</v>
      </c>
      <c r="L1253" s="90" t="s">
        <v>232</v>
      </c>
      <c r="M1253" s="91"/>
      <c r="N1253" s="312">
        <v>1</v>
      </c>
      <c r="O1253" s="313">
        <f t="shared" ref="O1253:O1258" si="187">N1253/N$1252</f>
        <v>0.16666666666666666</v>
      </c>
      <c r="P1253" s="104">
        <v>1</v>
      </c>
      <c r="Q1253" s="92"/>
      <c r="R1253" s="92"/>
      <c r="S1253" s="92"/>
      <c r="T1253" s="92"/>
      <c r="U1253" s="92"/>
      <c r="V1253" s="92"/>
      <c r="W1253" s="92"/>
      <c r="X1253" s="109">
        <f t="shared" ref="X1253:X1258" si="188">P1253*P$7+Q1253*Q$7+R1253*R$7+S1253*S$7+T1253*T$7+U1253*U$7+V1253*V$7+W1253*W$7</f>
        <v>100</v>
      </c>
      <c r="Y1253" s="83"/>
      <c r="Z1253" s="110">
        <f t="shared" ref="Z1253:Z1258" si="189">X1253*$O1253</f>
        <v>16.666666666666664</v>
      </c>
      <c r="AA1253" s="111"/>
      <c r="AB1253" s="92"/>
      <c r="AC1253" s="92"/>
      <c r="AD1253" s="92"/>
      <c r="AE1253" s="92"/>
      <c r="AF1253" s="92"/>
      <c r="AG1253" s="92"/>
      <c r="AH1253" s="92"/>
      <c r="AI1253" s="109">
        <f t="shared" ref="AI1253:AI1258" si="190">AB1253*AB$7+AC1253*AC$7+AD1253*AD$7+AE1253*AE$7+AF1253*AF$7+AG1253*AG$7+AH1253*AH$7</f>
        <v>0</v>
      </c>
      <c r="AJ1253" s="83"/>
      <c r="AK1253" s="110">
        <f t="shared" ref="AK1253:AK1258" si="191">AI1253*$O1253</f>
        <v>0</v>
      </c>
      <c r="AL1253" s="111"/>
      <c r="AM1253" s="92"/>
      <c r="AN1253" s="92"/>
      <c r="AO1253" s="92"/>
      <c r="AP1253" s="92"/>
      <c r="AQ1253" s="92"/>
      <c r="AR1253" s="92"/>
      <c r="AS1253" s="92"/>
      <c r="AT1253" s="92">
        <v>1</v>
      </c>
      <c r="AU1253" s="92"/>
      <c r="AV1253" s="109">
        <f t="shared" ref="AV1253:AV1258" si="192">AM1253*AM$7+AN1253*AN$7+AO1253*AO$7+AP1253*AP$7+AQ1253*AQ$7+AR1253*AR$7+AS1253*AS$7+AT1253*AT$7+AU1253*AU$7</f>
        <v>2500</v>
      </c>
      <c r="AW1253" s="75"/>
      <c r="AX1253" s="110">
        <f t="shared" ref="AX1253:AX1258" si="193">AV1253*$O1253</f>
        <v>416.66666666666663</v>
      </c>
      <c r="AY1253" s="111"/>
      <c r="AZ1253" s="93"/>
      <c r="BA1253" s="94" t="s">
        <v>105</v>
      </c>
      <c r="BB1253" s="71"/>
      <c r="BC1253" s="95"/>
      <c r="BD1253" s="41">
        <v>4</v>
      </c>
      <c r="BE1253" s="52">
        <v>42</v>
      </c>
      <c r="BF1253" s="103">
        <v>4271</v>
      </c>
      <c r="BG1253" s="280" t="s">
        <v>52</v>
      </c>
    </row>
    <row r="1254" spans="1:59" s="63" customFormat="1" ht="12.75" x14ac:dyDescent="0.2">
      <c r="A1254" s="196">
        <v>4</v>
      </c>
      <c r="B1254" s="197" t="s">
        <v>422</v>
      </c>
      <c r="C1254" s="208">
        <v>42</v>
      </c>
      <c r="D1254" s="209" t="s">
        <v>518</v>
      </c>
      <c r="E1254" s="212">
        <v>4271</v>
      </c>
      <c r="F1254" s="213" t="s">
        <v>644</v>
      </c>
      <c r="G1254" s="231" t="s">
        <v>645</v>
      </c>
      <c r="H1254" s="89"/>
      <c r="I1254" s="90" t="s">
        <v>647</v>
      </c>
      <c r="J1254" s="90"/>
      <c r="K1254" s="90" t="s">
        <v>64</v>
      </c>
      <c r="L1254" s="90" t="s">
        <v>119</v>
      </c>
      <c r="M1254" s="91"/>
      <c r="N1254" s="312">
        <v>1</v>
      </c>
      <c r="O1254" s="313">
        <f t="shared" si="187"/>
        <v>0.16666666666666666</v>
      </c>
      <c r="P1254" s="104"/>
      <c r="Q1254" s="92"/>
      <c r="R1254" s="92"/>
      <c r="S1254" s="92"/>
      <c r="T1254" s="92"/>
      <c r="U1254" s="92"/>
      <c r="V1254" s="92"/>
      <c r="W1254" s="92"/>
      <c r="X1254" s="109">
        <f t="shared" si="188"/>
        <v>0</v>
      </c>
      <c r="Y1254" s="83"/>
      <c r="Z1254" s="110">
        <f t="shared" si="189"/>
        <v>0</v>
      </c>
      <c r="AA1254" s="111"/>
      <c r="AB1254" s="92"/>
      <c r="AC1254" s="92"/>
      <c r="AD1254" s="92"/>
      <c r="AE1254" s="92"/>
      <c r="AF1254" s="92"/>
      <c r="AG1254" s="92"/>
      <c r="AH1254" s="92"/>
      <c r="AI1254" s="109">
        <f t="shared" si="190"/>
        <v>0</v>
      </c>
      <c r="AJ1254" s="83"/>
      <c r="AK1254" s="110">
        <f t="shared" si="191"/>
        <v>0</v>
      </c>
      <c r="AL1254" s="111"/>
      <c r="AM1254" s="92"/>
      <c r="AN1254" s="92"/>
      <c r="AO1254" s="92">
        <v>1</v>
      </c>
      <c r="AP1254" s="92"/>
      <c r="AQ1254" s="92"/>
      <c r="AR1254" s="92"/>
      <c r="AS1254" s="92"/>
      <c r="AT1254" s="92"/>
      <c r="AU1254" s="92"/>
      <c r="AV1254" s="109">
        <f t="shared" si="192"/>
        <v>50</v>
      </c>
      <c r="AW1254" s="75"/>
      <c r="AX1254" s="110">
        <f t="shared" si="193"/>
        <v>8.3333333333333321</v>
      </c>
      <c r="AY1254" s="111"/>
      <c r="AZ1254" s="93"/>
      <c r="BA1254" s="94" t="s">
        <v>554</v>
      </c>
      <c r="BB1254" s="71"/>
      <c r="BC1254" s="95"/>
      <c r="BD1254" s="41">
        <v>4</v>
      </c>
      <c r="BE1254" s="52">
        <v>42</v>
      </c>
      <c r="BF1254" s="103">
        <v>4271</v>
      </c>
      <c r="BG1254" s="280" t="s">
        <v>52</v>
      </c>
    </row>
    <row r="1255" spans="1:59" s="63" customFormat="1" ht="12.75" x14ac:dyDescent="0.2">
      <c r="A1255" s="196">
        <v>4</v>
      </c>
      <c r="B1255" s="197" t="s">
        <v>422</v>
      </c>
      <c r="C1255" s="208">
        <v>42</v>
      </c>
      <c r="D1255" s="209" t="s">
        <v>518</v>
      </c>
      <c r="E1255" s="212">
        <v>4271</v>
      </c>
      <c r="F1255" s="213" t="s">
        <v>644</v>
      </c>
      <c r="G1255" s="231" t="s">
        <v>645</v>
      </c>
      <c r="H1255" s="89"/>
      <c r="I1255" s="90" t="s">
        <v>648</v>
      </c>
      <c r="J1255" s="90"/>
      <c r="K1255" s="90" t="s">
        <v>64</v>
      </c>
      <c r="L1255" s="90" t="s">
        <v>649</v>
      </c>
      <c r="M1255" s="91"/>
      <c r="N1255" s="312">
        <v>1</v>
      </c>
      <c r="O1255" s="313">
        <f t="shared" si="187"/>
        <v>0.16666666666666666</v>
      </c>
      <c r="P1255" s="104"/>
      <c r="Q1255" s="92"/>
      <c r="R1255" s="92"/>
      <c r="S1255" s="92"/>
      <c r="T1255" s="92"/>
      <c r="U1255" s="92"/>
      <c r="V1255" s="92"/>
      <c r="W1255" s="92"/>
      <c r="X1255" s="109">
        <f t="shared" si="188"/>
        <v>0</v>
      </c>
      <c r="Y1255" s="83"/>
      <c r="Z1255" s="110">
        <f t="shared" si="189"/>
        <v>0</v>
      </c>
      <c r="AA1255" s="111"/>
      <c r="AB1255" s="92"/>
      <c r="AC1255" s="92"/>
      <c r="AD1255" s="92"/>
      <c r="AE1255" s="92"/>
      <c r="AF1255" s="92"/>
      <c r="AG1255" s="92"/>
      <c r="AH1255" s="92"/>
      <c r="AI1255" s="109">
        <f t="shared" si="190"/>
        <v>0</v>
      </c>
      <c r="AJ1255" s="83"/>
      <c r="AK1255" s="110">
        <f t="shared" si="191"/>
        <v>0</v>
      </c>
      <c r="AL1255" s="111"/>
      <c r="AM1255" s="92"/>
      <c r="AN1255" s="92"/>
      <c r="AO1255" s="92">
        <v>1</v>
      </c>
      <c r="AP1255" s="92"/>
      <c r="AQ1255" s="92"/>
      <c r="AR1255" s="92"/>
      <c r="AS1255" s="92"/>
      <c r="AT1255" s="92"/>
      <c r="AU1255" s="92"/>
      <c r="AV1255" s="109">
        <f t="shared" si="192"/>
        <v>50</v>
      </c>
      <c r="AW1255" s="75"/>
      <c r="AX1255" s="110">
        <f t="shared" si="193"/>
        <v>8.3333333333333321</v>
      </c>
      <c r="AY1255" s="111"/>
      <c r="AZ1255" s="93"/>
      <c r="BA1255" s="94" t="s">
        <v>554</v>
      </c>
      <c r="BB1255" s="71"/>
      <c r="BC1255" s="95"/>
      <c r="BD1255" s="41">
        <v>4</v>
      </c>
      <c r="BE1255" s="52">
        <v>42</v>
      </c>
      <c r="BF1255" s="103">
        <v>4271</v>
      </c>
      <c r="BG1255" s="280" t="s">
        <v>52</v>
      </c>
    </row>
    <row r="1256" spans="1:59" s="63" customFormat="1" ht="12.75" x14ac:dyDescent="0.2">
      <c r="A1256" s="196">
        <v>4</v>
      </c>
      <c r="B1256" s="197" t="s">
        <v>422</v>
      </c>
      <c r="C1256" s="208">
        <v>42</v>
      </c>
      <c r="D1256" s="209" t="s">
        <v>518</v>
      </c>
      <c r="E1256" s="212">
        <v>4271</v>
      </c>
      <c r="F1256" s="213" t="s">
        <v>644</v>
      </c>
      <c r="G1256" s="231" t="s">
        <v>645</v>
      </c>
      <c r="H1256" s="89"/>
      <c r="I1256" s="90" t="s">
        <v>650</v>
      </c>
      <c r="J1256" s="90"/>
      <c r="K1256" s="90" t="s">
        <v>237</v>
      </c>
      <c r="L1256" s="90"/>
      <c r="M1256" s="91"/>
      <c r="N1256" s="312">
        <v>1</v>
      </c>
      <c r="O1256" s="313">
        <f t="shared" si="187"/>
        <v>0.16666666666666666</v>
      </c>
      <c r="P1256" s="104"/>
      <c r="Q1256" s="92"/>
      <c r="R1256" s="92"/>
      <c r="S1256" s="92"/>
      <c r="T1256" s="92"/>
      <c r="U1256" s="92"/>
      <c r="V1256" s="92"/>
      <c r="W1256" s="92">
        <v>1</v>
      </c>
      <c r="X1256" s="109">
        <f t="shared" si="188"/>
        <v>25000</v>
      </c>
      <c r="Y1256" s="83"/>
      <c r="Z1256" s="110">
        <f t="shared" si="189"/>
        <v>4166.6666666666661</v>
      </c>
      <c r="AA1256" s="111"/>
      <c r="AB1256" s="92"/>
      <c r="AC1256" s="92"/>
      <c r="AD1256" s="92"/>
      <c r="AE1256" s="92"/>
      <c r="AF1256" s="92"/>
      <c r="AG1256" s="92"/>
      <c r="AH1256" s="92"/>
      <c r="AI1256" s="109">
        <f t="shared" si="190"/>
        <v>0</v>
      </c>
      <c r="AJ1256" s="83"/>
      <c r="AK1256" s="110">
        <f t="shared" si="191"/>
        <v>0</v>
      </c>
      <c r="AL1256" s="111"/>
      <c r="AM1256" s="92"/>
      <c r="AN1256" s="92"/>
      <c r="AO1256" s="92"/>
      <c r="AP1256" s="92">
        <v>1</v>
      </c>
      <c r="AQ1256" s="92"/>
      <c r="AR1256" s="92"/>
      <c r="AS1256" s="92"/>
      <c r="AT1256" s="92"/>
      <c r="AU1256" s="92"/>
      <c r="AV1256" s="109">
        <f t="shared" si="192"/>
        <v>100</v>
      </c>
      <c r="AW1256" s="75"/>
      <c r="AX1256" s="110">
        <f t="shared" si="193"/>
        <v>16.666666666666664</v>
      </c>
      <c r="AY1256" s="111"/>
      <c r="AZ1256" s="93"/>
      <c r="BA1256" s="94" t="s">
        <v>554</v>
      </c>
      <c r="BB1256" s="71"/>
      <c r="BC1256" s="95"/>
      <c r="BD1256" s="41">
        <v>4</v>
      </c>
      <c r="BE1256" s="52">
        <v>42</v>
      </c>
      <c r="BF1256" s="103">
        <v>4271</v>
      </c>
      <c r="BG1256" s="280" t="s">
        <v>52</v>
      </c>
    </row>
    <row r="1257" spans="1:59" s="63" customFormat="1" ht="12.75" x14ac:dyDescent="0.2">
      <c r="A1257" s="196">
        <v>4</v>
      </c>
      <c r="B1257" s="197" t="s">
        <v>422</v>
      </c>
      <c r="C1257" s="208">
        <v>42</v>
      </c>
      <c r="D1257" s="209" t="s">
        <v>518</v>
      </c>
      <c r="E1257" s="212">
        <v>4271</v>
      </c>
      <c r="F1257" s="213" t="s">
        <v>644</v>
      </c>
      <c r="G1257" s="231" t="s">
        <v>645</v>
      </c>
      <c r="H1257" s="89"/>
      <c r="I1257" s="90" t="s">
        <v>651</v>
      </c>
      <c r="J1257" s="90"/>
      <c r="K1257" s="90" t="s">
        <v>64</v>
      </c>
      <c r="L1257" s="90" t="s">
        <v>652</v>
      </c>
      <c r="M1257" s="91"/>
      <c r="N1257" s="312">
        <v>1</v>
      </c>
      <c r="O1257" s="313">
        <f t="shared" si="187"/>
        <v>0.16666666666666666</v>
      </c>
      <c r="P1257" s="104"/>
      <c r="Q1257" s="92"/>
      <c r="R1257" s="92"/>
      <c r="S1257" s="92"/>
      <c r="T1257" s="92"/>
      <c r="U1257" s="92"/>
      <c r="V1257" s="92"/>
      <c r="W1257" s="92"/>
      <c r="X1257" s="109">
        <f t="shared" si="188"/>
        <v>0</v>
      </c>
      <c r="Y1257" s="83"/>
      <c r="Z1257" s="110">
        <f t="shared" si="189"/>
        <v>0</v>
      </c>
      <c r="AA1257" s="111"/>
      <c r="AB1257" s="92"/>
      <c r="AC1257" s="92"/>
      <c r="AD1257" s="92"/>
      <c r="AE1257" s="92"/>
      <c r="AF1257" s="92"/>
      <c r="AG1257" s="92"/>
      <c r="AH1257" s="92"/>
      <c r="AI1257" s="109">
        <f t="shared" si="190"/>
        <v>0</v>
      </c>
      <c r="AJ1257" s="83"/>
      <c r="AK1257" s="110">
        <f t="shared" si="191"/>
        <v>0</v>
      </c>
      <c r="AL1257" s="111"/>
      <c r="AM1257" s="92"/>
      <c r="AN1257" s="92"/>
      <c r="AO1257" s="92">
        <v>1</v>
      </c>
      <c r="AP1257" s="92"/>
      <c r="AQ1257" s="92"/>
      <c r="AR1257" s="92"/>
      <c r="AS1257" s="92"/>
      <c r="AT1257" s="92"/>
      <c r="AU1257" s="92"/>
      <c r="AV1257" s="109">
        <f t="shared" si="192"/>
        <v>50</v>
      </c>
      <c r="AW1257" s="75"/>
      <c r="AX1257" s="110">
        <f t="shared" si="193"/>
        <v>8.3333333333333321</v>
      </c>
      <c r="AY1257" s="111"/>
      <c r="AZ1257" s="93"/>
      <c r="BA1257" s="94" t="s">
        <v>554</v>
      </c>
      <c r="BB1257" s="71"/>
      <c r="BC1257" s="95"/>
      <c r="BD1257" s="41">
        <v>4</v>
      </c>
      <c r="BE1257" s="52">
        <v>42</v>
      </c>
      <c r="BF1257" s="103">
        <v>4271</v>
      </c>
      <c r="BG1257" s="280" t="s">
        <v>52</v>
      </c>
    </row>
    <row r="1258" spans="1:59" s="63" customFormat="1" ht="12.75" x14ac:dyDescent="0.2">
      <c r="A1258" s="196">
        <v>4</v>
      </c>
      <c r="B1258" s="197" t="s">
        <v>422</v>
      </c>
      <c r="C1258" s="208">
        <v>42</v>
      </c>
      <c r="D1258" s="209" t="s">
        <v>518</v>
      </c>
      <c r="E1258" s="212">
        <v>4271</v>
      </c>
      <c r="F1258" s="213" t="s">
        <v>644</v>
      </c>
      <c r="G1258" s="231" t="s">
        <v>645</v>
      </c>
      <c r="H1258" s="89"/>
      <c r="I1258" s="90" t="s">
        <v>653</v>
      </c>
      <c r="J1258" s="90"/>
      <c r="K1258" s="90" t="s">
        <v>64</v>
      </c>
      <c r="L1258" s="90" t="s">
        <v>604</v>
      </c>
      <c r="M1258" s="91"/>
      <c r="N1258" s="312">
        <v>1</v>
      </c>
      <c r="O1258" s="313">
        <f t="shared" si="187"/>
        <v>0.16666666666666666</v>
      </c>
      <c r="P1258" s="104">
        <v>1</v>
      </c>
      <c r="Q1258" s="92"/>
      <c r="R1258" s="92"/>
      <c r="S1258" s="92"/>
      <c r="T1258" s="92"/>
      <c r="U1258" s="92"/>
      <c r="V1258" s="92"/>
      <c r="W1258" s="92"/>
      <c r="X1258" s="109">
        <f t="shared" si="188"/>
        <v>100</v>
      </c>
      <c r="Y1258" s="83"/>
      <c r="Z1258" s="110">
        <f t="shared" si="189"/>
        <v>16.666666666666664</v>
      </c>
      <c r="AA1258" s="111"/>
      <c r="AB1258" s="92"/>
      <c r="AC1258" s="92"/>
      <c r="AD1258" s="92"/>
      <c r="AE1258" s="92"/>
      <c r="AF1258" s="92"/>
      <c r="AG1258" s="92"/>
      <c r="AH1258" s="92"/>
      <c r="AI1258" s="109">
        <f t="shared" si="190"/>
        <v>0</v>
      </c>
      <c r="AJ1258" s="83"/>
      <c r="AK1258" s="110">
        <f t="shared" si="191"/>
        <v>0</v>
      </c>
      <c r="AL1258" s="111"/>
      <c r="AM1258" s="92"/>
      <c r="AN1258" s="92"/>
      <c r="AO1258" s="92"/>
      <c r="AP1258" s="92"/>
      <c r="AQ1258" s="92"/>
      <c r="AR1258" s="92"/>
      <c r="AS1258" s="92"/>
      <c r="AT1258" s="92">
        <v>1</v>
      </c>
      <c r="AU1258" s="92"/>
      <c r="AV1258" s="109">
        <f t="shared" si="192"/>
        <v>2500</v>
      </c>
      <c r="AW1258" s="75"/>
      <c r="AX1258" s="110">
        <f t="shared" si="193"/>
        <v>416.66666666666663</v>
      </c>
      <c r="AY1258" s="111"/>
      <c r="AZ1258" s="93"/>
      <c r="BA1258" s="94" t="s">
        <v>554</v>
      </c>
      <c r="BB1258" s="71"/>
      <c r="BC1258" s="95"/>
      <c r="BD1258" s="41">
        <v>4</v>
      </c>
      <c r="BE1258" s="52">
        <v>42</v>
      </c>
      <c r="BF1258" s="103">
        <v>4271</v>
      </c>
      <c r="BG1258" s="280" t="s">
        <v>52</v>
      </c>
    </row>
    <row r="1259" spans="1:59" s="63" customFormat="1" ht="12.75" x14ac:dyDescent="0.2">
      <c r="A1259" s="196">
        <v>4</v>
      </c>
      <c r="B1259" s="197" t="s">
        <v>422</v>
      </c>
      <c r="C1259" s="208">
        <v>42</v>
      </c>
      <c r="D1259" s="209" t="s">
        <v>518</v>
      </c>
      <c r="E1259" s="212">
        <v>4271</v>
      </c>
      <c r="F1259" s="213" t="s">
        <v>644</v>
      </c>
      <c r="G1259" s="231" t="s">
        <v>645</v>
      </c>
      <c r="H1259" s="65"/>
      <c r="I1259" s="222"/>
      <c r="J1259" s="66"/>
      <c r="K1259" s="66"/>
      <c r="L1259" s="66"/>
      <c r="M1259" s="64"/>
      <c r="N1259" s="304"/>
      <c r="O1259" s="305"/>
      <c r="P1259" s="127"/>
      <c r="Q1259" s="67"/>
      <c r="R1259" s="67"/>
      <c r="S1259" s="67"/>
      <c r="T1259" s="67"/>
      <c r="U1259" s="67"/>
      <c r="V1259" s="67"/>
      <c r="W1259" s="67"/>
      <c r="X1259" s="67"/>
      <c r="Y1259" s="68"/>
      <c r="Z1259" s="68"/>
      <c r="AA1259" s="68"/>
      <c r="AB1259" s="67"/>
      <c r="AC1259" s="67"/>
      <c r="AD1259" s="67"/>
      <c r="AE1259" s="67"/>
      <c r="AF1259" s="67"/>
      <c r="AG1259" s="67"/>
      <c r="AH1259" s="67"/>
      <c r="AI1259" s="67"/>
      <c r="AJ1259" s="68"/>
      <c r="AK1259" s="68"/>
      <c r="AL1259" s="68"/>
      <c r="AM1259" s="67"/>
      <c r="AN1259" s="67"/>
      <c r="AO1259" s="67"/>
      <c r="AP1259" s="67"/>
      <c r="AQ1259" s="67"/>
      <c r="AR1259" s="67"/>
      <c r="AS1259" s="67"/>
      <c r="AT1259" s="67"/>
      <c r="AU1259" s="67"/>
      <c r="AV1259" s="67"/>
      <c r="AW1259" s="67"/>
      <c r="AX1259" s="68"/>
      <c r="AY1259" s="68"/>
      <c r="AZ1259" s="69"/>
      <c r="BA1259" s="70"/>
      <c r="BB1259" s="71"/>
      <c r="BC1259" s="95"/>
      <c r="BD1259" s="41">
        <v>4</v>
      </c>
      <c r="BE1259" s="52">
        <v>42</v>
      </c>
      <c r="BF1259" s="103">
        <v>4271</v>
      </c>
      <c r="BG1259" s="275"/>
    </row>
    <row r="1260" spans="1:59" s="63" customFormat="1" ht="12.75" x14ac:dyDescent="0.2">
      <c r="A1260" s="196">
        <v>4</v>
      </c>
      <c r="B1260" s="197" t="s">
        <v>422</v>
      </c>
      <c r="C1260" s="208">
        <v>42</v>
      </c>
      <c r="D1260" s="209" t="s">
        <v>518</v>
      </c>
      <c r="E1260" s="212">
        <v>4271</v>
      </c>
      <c r="F1260" s="213" t="s">
        <v>644</v>
      </c>
      <c r="G1260" s="232"/>
      <c r="H1260" s="97"/>
      <c r="I1260" s="224"/>
      <c r="J1260" s="98"/>
      <c r="K1260" s="98"/>
      <c r="L1260" s="98"/>
      <c r="M1260" s="96"/>
      <c r="N1260" s="307"/>
      <c r="O1260" s="246"/>
      <c r="P1260" s="124"/>
      <c r="Q1260" s="99"/>
      <c r="R1260" s="99"/>
      <c r="S1260" s="99"/>
      <c r="T1260" s="99"/>
      <c r="U1260" s="99"/>
      <c r="V1260" s="99"/>
      <c r="W1260" s="99"/>
      <c r="X1260" s="99"/>
      <c r="Y1260" s="100"/>
      <c r="Z1260" s="100"/>
      <c r="AA1260" s="100"/>
      <c r="AB1260" s="99"/>
      <c r="AC1260" s="99"/>
      <c r="AD1260" s="99"/>
      <c r="AE1260" s="99"/>
      <c r="AF1260" s="99"/>
      <c r="AG1260" s="99"/>
      <c r="AH1260" s="99"/>
      <c r="AI1260" s="99"/>
      <c r="AJ1260" s="100"/>
      <c r="AK1260" s="100"/>
      <c r="AL1260" s="100"/>
      <c r="AM1260" s="99"/>
      <c r="AN1260" s="99"/>
      <c r="AO1260" s="99"/>
      <c r="AP1260" s="99"/>
      <c r="AQ1260" s="99"/>
      <c r="AR1260" s="99"/>
      <c r="AS1260" s="99"/>
      <c r="AT1260" s="99"/>
      <c r="AU1260" s="99"/>
      <c r="AV1260" s="99"/>
      <c r="AW1260" s="99"/>
      <c r="AX1260" s="100"/>
      <c r="AY1260" s="100"/>
      <c r="AZ1260" s="101"/>
      <c r="BA1260" s="102"/>
      <c r="BB1260" s="95"/>
      <c r="BC1260" s="95"/>
      <c r="BD1260" s="41">
        <v>4</v>
      </c>
      <c r="BE1260" s="52">
        <v>42</v>
      </c>
      <c r="BF1260" s="103">
        <v>4271</v>
      </c>
      <c r="BG1260" s="277"/>
    </row>
    <row r="1261" spans="1:59" s="63" customFormat="1" ht="12.75" x14ac:dyDescent="0.2">
      <c r="A1261" s="196">
        <v>4</v>
      </c>
      <c r="B1261" s="197" t="s">
        <v>422</v>
      </c>
      <c r="C1261" s="208">
        <v>42</v>
      </c>
      <c r="D1261" s="209" t="s">
        <v>518</v>
      </c>
      <c r="E1261" s="212">
        <v>4271</v>
      </c>
      <c r="F1261" s="213" t="s">
        <v>644</v>
      </c>
      <c r="G1261" s="231"/>
      <c r="H1261" s="65"/>
      <c r="I1261" s="222"/>
      <c r="J1261" s="66"/>
      <c r="K1261" s="66"/>
      <c r="L1261" s="66"/>
      <c r="M1261" s="64"/>
      <c r="N1261" s="304"/>
      <c r="O1261" s="305"/>
      <c r="P1261" s="127"/>
      <c r="Q1261" s="67"/>
      <c r="R1261" s="67"/>
      <c r="S1261" s="67"/>
      <c r="T1261" s="67"/>
      <c r="U1261" s="67"/>
      <c r="V1261" s="67"/>
      <c r="W1261" s="67"/>
      <c r="X1261" s="67"/>
      <c r="Y1261" s="68"/>
      <c r="Z1261" s="68"/>
      <c r="AA1261" s="68"/>
      <c r="AB1261" s="67"/>
      <c r="AC1261" s="67"/>
      <c r="AD1261" s="67"/>
      <c r="AE1261" s="67"/>
      <c r="AF1261" s="67"/>
      <c r="AG1261" s="67"/>
      <c r="AH1261" s="67"/>
      <c r="AI1261" s="67"/>
      <c r="AJ1261" s="68"/>
      <c r="AK1261" s="68"/>
      <c r="AL1261" s="68"/>
      <c r="AM1261" s="67"/>
      <c r="AN1261" s="67"/>
      <c r="AO1261" s="67"/>
      <c r="AP1261" s="67"/>
      <c r="AQ1261" s="67"/>
      <c r="AR1261" s="67"/>
      <c r="AS1261" s="67"/>
      <c r="AT1261" s="67"/>
      <c r="AU1261" s="67"/>
      <c r="AV1261" s="67"/>
      <c r="AW1261" s="67"/>
      <c r="AX1261" s="68"/>
      <c r="AY1261" s="68"/>
      <c r="AZ1261" s="69"/>
      <c r="BA1261" s="70"/>
      <c r="BB1261" s="71"/>
      <c r="BC1261" s="95"/>
      <c r="BD1261" s="41">
        <v>4</v>
      </c>
      <c r="BE1261" s="52">
        <v>42</v>
      </c>
      <c r="BF1261" s="103">
        <v>4271</v>
      </c>
      <c r="BG1261" s="275"/>
    </row>
    <row r="1262" spans="1:59" s="63" customFormat="1" ht="12.75" x14ac:dyDescent="0.2">
      <c r="A1262" s="196">
        <v>4</v>
      </c>
      <c r="B1262" s="197" t="s">
        <v>422</v>
      </c>
      <c r="C1262" s="208">
        <v>42</v>
      </c>
      <c r="D1262" s="209" t="s">
        <v>518</v>
      </c>
      <c r="E1262" s="212">
        <v>4271</v>
      </c>
      <c r="F1262" s="213" t="s">
        <v>644</v>
      </c>
      <c r="G1262" s="231" t="s">
        <v>741</v>
      </c>
      <c r="H1262" s="72" t="s">
        <v>1233</v>
      </c>
      <c r="I1262" s="223" t="s">
        <v>1247</v>
      </c>
      <c r="J1262" s="73"/>
      <c r="K1262" s="73"/>
      <c r="L1262" s="73"/>
      <c r="M1262" s="74"/>
      <c r="N1262" s="247"/>
      <c r="O1262" s="306"/>
      <c r="P1262" s="105"/>
      <c r="Q1262" s="75"/>
      <c r="R1262" s="75"/>
      <c r="S1262" s="75"/>
      <c r="T1262" s="75"/>
      <c r="U1262" s="75"/>
      <c r="V1262" s="75"/>
      <c r="W1262" s="75"/>
      <c r="X1262" s="75"/>
      <c r="Y1262" s="76" t="s">
        <v>1241</v>
      </c>
      <c r="Z1262" s="77" t="s">
        <v>1241</v>
      </c>
      <c r="AA1262" s="78">
        <f>AA$2542</f>
        <v>5000</v>
      </c>
      <c r="AB1262" s="75"/>
      <c r="AC1262" s="75"/>
      <c r="AD1262" s="75"/>
      <c r="AE1262" s="75"/>
      <c r="AF1262" s="75"/>
      <c r="AG1262" s="75"/>
      <c r="AH1262" s="75"/>
      <c r="AI1262" s="75"/>
      <c r="AJ1262" s="76" t="s">
        <v>1241</v>
      </c>
      <c r="AK1262" s="77" t="s">
        <v>1241</v>
      </c>
      <c r="AL1262" s="78">
        <f>AL$2542</f>
        <v>0</v>
      </c>
      <c r="AM1262" s="75"/>
      <c r="AN1262" s="75"/>
      <c r="AO1262" s="75"/>
      <c r="AP1262" s="75"/>
      <c r="AQ1262" s="75"/>
      <c r="AR1262" s="75"/>
      <c r="AS1262" s="75"/>
      <c r="AT1262" s="75"/>
      <c r="AU1262" s="75"/>
      <c r="AV1262" s="75"/>
      <c r="AW1262" s="76" t="s">
        <v>1241</v>
      </c>
      <c r="AX1262" s="77" t="s">
        <v>1241</v>
      </c>
      <c r="AY1262" s="78">
        <f>AY$2542</f>
        <v>250</v>
      </c>
      <c r="AZ1262" s="79"/>
      <c r="BA1262" s="80" t="str">
        <f>I1262</f>
        <v>&gt; see 4711, Thermal insulation</v>
      </c>
      <c r="BB1262" s="71"/>
      <c r="BC1262" s="95"/>
      <c r="BD1262" s="41">
        <v>4</v>
      </c>
      <c r="BE1262" s="52">
        <v>42</v>
      </c>
      <c r="BF1262" s="103">
        <v>4271</v>
      </c>
      <c r="BG1262" s="276" t="s">
        <v>47</v>
      </c>
    </row>
    <row r="1263" spans="1:59" s="63" customFormat="1" ht="12.75" x14ac:dyDescent="0.2">
      <c r="A1263" s="196">
        <v>4</v>
      </c>
      <c r="B1263" s="197" t="s">
        <v>422</v>
      </c>
      <c r="C1263" s="208">
        <v>42</v>
      </c>
      <c r="D1263" s="209" t="s">
        <v>518</v>
      </c>
      <c r="E1263" s="212">
        <v>4271</v>
      </c>
      <c r="F1263" s="213" t="s">
        <v>644</v>
      </c>
      <c r="G1263" s="231"/>
      <c r="H1263" s="65"/>
      <c r="I1263" s="222"/>
      <c r="J1263" s="66"/>
      <c r="K1263" s="66"/>
      <c r="L1263" s="66"/>
      <c r="M1263" s="64"/>
      <c r="N1263" s="304"/>
      <c r="O1263" s="305"/>
      <c r="P1263" s="127"/>
      <c r="Q1263" s="67"/>
      <c r="R1263" s="67"/>
      <c r="S1263" s="67"/>
      <c r="T1263" s="67"/>
      <c r="U1263" s="67"/>
      <c r="V1263" s="67"/>
      <c r="W1263" s="67"/>
      <c r="X1263" s="67"/>
      <c r="Y1263" s="68"/>
      <c r="Z1263" s="68"/>
      <c r="AA1263" s="68"/>
      <c r="AB1263" s="67"/>
      <c r="AC1263" s="67"/>
      <c r="AD1263" s="67"/>
      <c r="AE1263" s="67"/>
      <c r="AF1263" s="67"/>
      <c r="AG1263" s="67"/>
      <c r="AH1263" s="67"/>
      <c r="AI1263" s="67"/>
      <c r="AJ1263" s="68"/>
      <c r="AK1263" s="68"/>
      <c r="AL1263" s="68"/>
      <c r="AM1263" s="67"/>
      <c r="AN1263" s="67"/>
      <c r="AO1263" s="67"/>
      <c r="AP1263" s="67"/>
      <c r="AQ1263" s="67"/>
      <c r="AR1263" s="67"/>
      <c r="AS1263" s="67"/>
      <c r="AT1263" s="67"/>
      <c r="AU1263" s="67"/>
      <c r="AV1263" s="67"/>
      <c r="AW1263" s="67"/>
      <c r="AX1263" s="68"/>
      <c r="AY1263" s="68"/>
      <c r="AZ1263" s="69"/>
      <c r="BA1263" s="70"/>
      <c r="BB1263" s="71"/>
      <c r="BC1263" s="95"/>
      <c r="BD1263" s="41">
        <v>4</v>
      </c>
      <c r="BE1263" s="52">
        <v>42</v>
      </c>
      <c r="BF1263" s="103">
        <v>4271</v>
      </c>
      <c r="BG1263" s="275"/>
    </row>
    <row r="1264" spans="1:59" s="63" customFormat="1" ht="12.75" x14ac:dyDescent="0.2">
      <c r="A1264" s="196">
        <v>4</v>
      </c>
      <c r="B1264" s="197" t="s">
        <v>422</v>
      </c>
      <c r="C1264" s="208">
        <v>42</v>
      </c>
      <c r="D1264" s="209" t="s">
        <v>518</v>
      </c>
      <c r="E1264" s="212">
        <v>4271</v>
      </c>
      <c r="F1264" s="213" t="s">
        <v>644</v>
      </c>
      <c r="G1264" s="232"/>
      <c r="H1264" s="97"/>
      <c r="I1264" s="224"/>
      <c r="J1264" s="98"/>
      <c r="K1264" s="98"/>
      <c r="L1264" s="98"/>
      <c r="M1264" s="96"/>
      <c r="N1264" s="307"/>
      <c r="O1264" s="246"/>
      <c r="P1264" s="124"/>
      <c r="Q1264" s="99"/>
      <c r="R1264" s="99"/>
      <c r="S1264" s="99"/>
      <c r="T1264" s="99"/>
      <c r="U1264" s="99"/>
      <c r="V1264" s="99"/>
      <c r="W1264" s="99"/>
      <c r="X1264" s="99"/>
      <c r="Y1264" s="100"/>
      <c r="Z1264" s="100"/>
      <c r="AA1264" s="100"/>
      <c r="AB1264" s="99"/>
      <c r="AC1264" s="99"/>
      <c r="AD1264" s="99"/>
      <c r="AE1264" s="99"/>
      <c r="AF1264" s="99"/>
      <c r="AG1264" s="99"/>
      <c r="AH1264" s="99"/>
      <c r="AI1264" s="99"/>
      <c r="AJ1264" s="100"/>
      <c r="AK1264" s="100"/>
      <c r="AL1264" s="100"/>
      <c r="AM1264" s="99"/>
      <c r="AN1264" s="99"/>
      <c r="AO1264" s="99"/>
      <c r="AP1264" s="99"/>
      <c r="AQ1264" s="99"/>
      <c r="AR1264" s="99"/>
      <c r="AS1264" s="99"/>
      <c r="AT1264" s="99"/>
      <c r="AU1264" s="99"/>
      <c r="AV1264" s="99"/>
      <c r="AW1264" s="99"/>
      <c r="AX1264" s="100"/>
      <c r="AY1264" s="100"/>
      <c r="AZ1264" s="101"/>
      <c r="BA1264" s="102"/>
      <c r="BB1264" s="95"/>
      <c r="BC1264" s="95"/>
      <c r="BD1264" s="41">
        <v>4</v>
      </c>
      <c r="BE1264" s="52">
        <v>42</v>
      </c>
      <c r="BF1264" s="103">
        <v>4271</v>
      </c>
      <c r="BG1264" s="277"/>
    </row>
    <row r="1265" spans="1:59" x14ac:dyDescent="0.25">
      <c r="A1265" s="196">
        <v>4</v>
      </c>
      <c r="B1265" s="197" t="s">
        <v>422</v>
      </c>
      <c r="C1265" s="208">
        <v>42</v>
      </c>
      <c r="D1265" s="209" t="s">
        <v>518</v>
      </c>
      <c r="E1265" s="210">
        <v>4272</v>
      </c>
      <c r="F1265" s="211" t="s">
        <v>654</v>
      </c>
      <c r="G1265" s="235"/>
      <c r="H1265" s="145"/>
      <c r="I1265" s="221"/>
      <c r="J1265" s="57"/>
      <c r="K1265" s="57"/>
      <c r="L1265" s="57"/>
      <c r="M1265" s="144"/>
      <c r="N1265" s="324"/>
      <c r="O1265" s="325"/>
      <c r="P1265" s="146"/>
      <c r="Q1265" s="146"/>
      <c r="R1265" s="146"/>
      <c r="S1265" s="146"/>
      <c r="T1265" s="146"/>
      <c r="U1265" s="146"/>
      <c r="V1265" s="146"/>
      <c r="W1265" s="146"/>
      <c r="X1265" s="146"/>
      <c r="Y1265" s="59"/>
      <c r="Z1265" s="123"/>
      <c r="AA1265" s="123"/>
      <c r="AB1265" s="146"/>
      <c r="AC1265" s="146"/>
      <c r="AD1265" s="146"/>
      <c r="AE1265" s="146"/>
      <c r="AF1265" s="146"/>
      <c r="AG1265" s="146"/>
      <c r="AH1265" s="146"/>
      <c r="AI1265" s="146"/>
      <c r="AJ1265" s="59"/>
      <c r="AK1265" s="123"/>
      <c r="AL1265" s="123"/>
      <c r="AM1265" s="146"/>
      <c r="AN1265" s="146"/>
      <c r="AO1265" s="146"/>
      <c r="AP1265" s="146"/>
      <c r="AQ1265" s="146"/>
      <c r="AR1265" s="146"/>
      <c r="AS1265" s="146"/>
      <c r="AT1265" s="146"/>
      <c r="AU1265" s="146"/>
      <c r="AV1265" s="146"/>
      <c r="AW1265" s="58"/>
      <c r="AX1265" s="123"/>
      <c r="AY1265" s="59"/>
      <c r="AZ1265" s="147"/>
      <c r="BA1265" s="148"/>
      <c r="BB1265" s="143"/>
      <c r="BC1265" s="143"/>
      <c r="BD1265" s="41">
        <v>4</v>
      </c>
      <c r="BE1265" s="52">
        <v>42</v>
      </c>
      <c r="BF1265" s="62">
        <v>4272</v>
      </c>
      <c r="BG1265" s="284"/>
    </row>
    <row r="1266" spans="1:59" s="63" customFormat="1" ht="12.75" x14ac:dyDescent="0.2">
      <c r="A1266" s="196">
        <v>4</v>
      </c>
      <c r="B1266" s="197" t="s">
        <v>422</v>
      </c>
      <c r="C1266" s="208">
        <v>42</v>
      </c>
      <c r="D1266" s="209" t="s">
        <v>518</v>
      </c>
      <c r="E1266" s="210">
        <v>4272</v>
      </c>
      <c r="F1266" s="211" t="s">
        <v>654</v>
      </c>
      <c r="G1266" s="230"/>
      <c r="H1266" s="56"/>
      <c r="I1266" s="221"/>
      <c r="J1266" s="57"/>
      <c r="K1266" s="57"/>
      <c r="L1266" s="57"/>
      <c r="M1266" s="55"/>
      <c r="N1266" s="303"/>
      <c r="O1266" s="245"/>
      <c r="P1266" s="122"/>
      <c r="Q1266" s="58"/>
      <c r="R1266" s="58"/>
      <c r="S1266" s="58"/>
      <c r="T1266" s="58"/>
      <c r="U1266" s="58"/>
      <c r="V1266" s="58"/>
      <c r="W1266" s="58"/>
      <c r="X1266" s="58"/>
      <c r="Y1266" s="59"/>
      <c r="Z1266" s="59"/>
      <c r="AA1266" s="59"/>
      <c r="AB1266" s="58"/>
      <c r="AC1266" s="58"/>
      <c r="AD1266" s="58"/>
      <c r="AE1266" s="58"/>
      <c r="AF1266" s="58"/>
      <c r="AG1266" s="58"/>
      <c r="AH1266" s="58"/>
      <c r="AI1266" s="58"/>
      <c r="AJ1266" s="59"/>
      <c r="AK1266" s="59"/>
      <c r="AL1266" s="59"/>
      <c r="AM1266" s="58"/>
      <c r="AN1266" s="58"/>
      <c r="AO1266" s="58"/>
      <c r="AP1266" s="58"/>
      <c r="AQ1266" s="58"/>
      <c r="AR1266" s="58"/>
      <c r="AS1266" s="58"/>
      <c r="AT1266" s="58"/>
      <c r="AU1266" s="58"/>
      <c r="AV1266" s="58"/>
      <c r="AW1266" s="58"/>
      <c r="AX1266" s="59"/>
      <c r="AY1266" s="59"/>
      <c r="AZ1266" s="60"/>
      <c r="BA1266" s="61"/>
      <c r="BB1266" s="54"/>
      <c r="BC1266" s="54"/>
      <c r="BD1266" s="41">
        <v>4</v>
      </c>
      <c r="BE1266" s="52">
        <v>42</v>
      </c>
      <c r="BF1266" s="62">
        <v>4272</v>
      </c>
      <c r="BG1266" s="274"/>
    </row>
    <row r="1267" spans="1:59" s="63" customFormat="1" ht="12.75" x14ac:dyDescent="0.2">
      <c r="A1267" s="196">
        <v>4</v>
      </c>
      <c r="B1267" s="197" t="s">
        <v>422</v>
      </c>
      <c r="C1267" s="208">
        <v>42</v>
      </c>
      <c r="D1267" s="209" t="s">
        <v>518</v>
      </c>
      <c r="E1267" s="210">
        <v>4272</v>
      </c>
      <c r="F1267" s="211" t="s">
        <v>654</v>
      </c>
      <c r="G1267" s="231" t="s">
        <v>645</v>
      </c>
      <c r="H1267" s="65"/>
      <c r="I1267" s="222"/>
      <c r="J1267" s="66"/>
      <c r="K1267" s="66"/>
      <c r="L1267" s="66"/>
      <c r="M1267" s="64"/>
      <c r="N1267" s="308"/>
      <c r="O1267" s="309"/>
      <c r="P1267" s="127"/>
      <c r="Q1267" s="67"/>
      <c r="R1267" s="67"/>
      <c r="S1267" s="67"/>
      <c r="T1267" s="67"/>
      <c r="U1267" s="67"/>
      <c r="V1267" s="67"/>
      <c r="W1267" s="67"/>
      <c r="X1267" s="67"/>
      <c r="Y1267" s="68"/>
      <c r="Z1267" s="68"/>
      <c r="AA1267" s="68"/>
      <c r="AB1267" s="67"/>
      <c r="AC1267" s="67"/>
      <c r="AD1267" s="67"/>
      <c r="AE1267" s="67"/>
      <c r="AF1267" s="67"/>
      <c r="AG1267" s="67"/>
      <c r="AH1267" s="67"/>
      <c r="AI1267" s="67"/>
      <c r="AJ1267" s="68"/>
      <c r="AK1267" s="68"/>
      <c r="AL1267" s="68"/>
      <c r="AM1267" s="67"/>
      <c r="AN1267" s="67"/>
      <c r="AO1267" s="67"/>
      <c r="AP1267" s="67"/>
      <c r="AQ1267" s="67"/>
      <c r="AR1267" s="67"/>
      <c r="AS1267" s="67"/>
      <c r="AT1267" s="67"/>
      <c r="AU1267" s="67"/>
      <c r="AV1267" s="67"/>
      <c r="AW1267" s="67"/>
      <c r="AX1267" s="68"/>
      <c r="AY1267" s="68"/>
      <c r="AZ1267" s="69"/>
      <c r="BA1267" s="70"/>
      <c r="BB1267" s="71"/>
      <c r="BC1267" s="54"/>
      <c r="BD1267" s="41">
        <v>4</v>
      </c>
      <c r="BE1267" s="52">
        <v>42</v>
      </c>
      <c r="BF1267" s="62">
        <v>4272</v>
      </c>
      <c r="BG1267" s="275"/>
    </row>
    <row r="1268" spans="1:59" s="63" customFormat="1" ht="12.75" x14ac:dyDescent="0.2">
      <c r="A1268" s="196">
        <v>4</v>
      </c>
      <c r="B1268" s="197" t="s">
        <v>422</v>
      </c>
      <c r="C1268" s="208">
        <v>42</v>
      </c>
      <c r="D1268" s="209" t="s">
        <v>518</v>
      </c>
      <c r="E1268" s="210">
        <v>4272</v>
      </c>
      <c r="F1268" s="211" t="s">
        <v>654</v>
      </c>
      <c r="G1268" s="231" t="s">
        <v>645</v>
      </c>
      <c r="H1268" s="72" t="s">
        <v>47</v>
      </c>
      <c r="I1268" s="223"/>
      <c r="J1268" s="73"/>
      <c r="K1268" s="73"/>
      <c r="L1268" s="73"/>
      <c r="M1268" s="74"/>
      <c r="N1268" s="247"/>
      <c r="O1268" s="306"/>
      <c r="P1268" s="105"/>
      <c r="Q1268" s="75"/>
      <c r="R1268" s="75"/>
      <c r="S1268" s="75"/>
      <c r="T1268" s="75"/>
      <c r="U1268" s="75"/>
      <c r="V1268" s="75"/>
      <c r="W1268" s="75"/>
      <c r="X1268" s="75"/>
      <c r="Y1268" s="76">
        <f>IF(ISNUMBER(VLOOKUP(Y1270,P$7:W$7,MATCH(Y1270,P$7:W$7))),VLOOKUP(Y1270,P$7:W$7,MATCH(Y1270,P$7:W$7)),IF(N1272=0,"No Data",IF(Y1270&gt;0,"&lt;100",0)))</f>
        <v>25000</v>
      </c>
      <c r="Z1268" s="77">
        <f>IF(ISNUMBER(VLOOKUP(Z1272,P$7:W$7,MATCH(Z1272,P$7:W$7))),VLOOKUP(Z1272,P$7:W$7,MATCH(Z1272,P$7:W$7)),IF(N1272=0,"No Data",IF(Z1272&gt;0,"&lt;100",0)))</f>
        <v>25000</v>
      </c>
      <c r="AA1268" s="106">
        <f>IF(ISNUMBER(Z1268),Z1268,0)</f>
        <v>25000</v>
      </c>
      <c r="AB1268" s="75"/>
      <c r="AC1268" s="75"/>
      <c r="AD1268" s="75"/>
      <c r="AE1268" s="75"/>
      <c r="AF1268" s="75"/>
      <c r="AG1268" s="75"/>
      <c r="AH1268" s="75"/>
      <c r="AI1268" s="75"/>
      <c r="AJ1268" s="76">
        <f>IF(ISNUMBER(VLOOKUP(AJ1270,AB$7:AH$7,MATCH(AJ1270,AB$7:AH$7))),VLOOKUP(AJ1270,AB$7:AH$7,MATCH(AJ1270,AB$7:AH$7)),IF(N1272=0,"No Data",IF(AJ1270&gt;0,"&lt;50",0)))</f>
        <v>0</v>
      </c>
      <c r="AK1268" s="77">
        <f>IF(ISNUMBER(VLOOKUP(AK1272,AB$7:AH$7,MATCH(AK1272,AB$7:AH$7))),VLOOKUP(AK1272,AB$7:AH$7,MATCH(AK1272,AB$7:AH$7)),IF(N1272=0,"No Data",IF(AK1272&gt;0,"&lt;50",0)))</f>
        <v>0</v>
      </c>
      <c r="AL1268" s="106">
        <f>IF(ISNUMBER(AK1268),AK1268,0)</f>
        <v>0</v>
      </c>
      <c r="AM1268" s="75"/>
      <c r="AN1268" s="75"/>
      <c r="AO1268" s="75"/>
      <c r="AP1268" s="75"/>
      <c r="AQ1268" s="75"/>
      <c r="AR1268" s="75"/>
      <c r="AS1268" s="75"/>
      <c r="AT1268" s="75"/>
      <c r="AU1268" s="75"/>
      <c r="AV1268" s="75"/>
      <c r="AW1268" s="76">
        <f>IF(ISNUMBER(VLOOKUP(AW1270,AM$7:AU$7,MATCH(AW1270,AM$7:AU$7))),VLOOKUP(AW1270,AM$7:AU$7,MATCH(AW1270,AM$7:AU$7)),IF(N1272=0,"No Data",IF(AW1270&gt;0,"&lt;10",0)))</f>
        <v>100</v>
      </c>
      <c r="AX1268" s="77">
        <f>IF(ISNUMBER(VLOOKUP(AX1272,AM$7:AU$7,MATCH(AX1272,AM$7:AU$7))),VLOOKUP(AX1272,AM$7:AU$7,MATCH(AX1272,AM$7:AU$7)),IF(N1272=0,"No Data",IF(AX1272&gt;0,"&lt;10",0)))</f>
        <v>100</v>
      </c>
      <c r="AY1268" s="106">
        <f>IF(ISNUMBER(AX1268),AX1268,0)</f>
        <v>100</v>
      </c>
      <c r="AZ1268" s="79"/>
      <c r="BA1268" s="80"/>
      <c r="BB1268" s="71"/>
      <c r="BC1268" s="54"/>
      <c r="BD1268" s="41">
        <v>4</v>
      </c>
      <c r="BE1268" s="52">
        <v>42</v>
      </c>
      <c r="BF1268" s="62">
        <v>4272</v>
      </c>
      <c r="BG1268" s="276" t="s">
        <v>47</v>
      </c>
    </row>
    <row r="1269" spans="1:59" s="63" customFormat="1" ht="12.75" x14ac:dyDescent="0.2">
      <c r="A1269" s="196">
        <v>4</v>
      </c>
      <c r="B1269" s="197" t="s">
        <v>422</v>
      </c>
      <c r="C1269" s="208">
        <v>42</v>
      </c>
      <c r="D1269" s="209" t="s">
        <v>518</v>
      </c>
      <c r="E1269" s="210">
        <v>4272</v>
      </c>
      <c r="F1269" s="211" t="s">
        <v>654</v>
      </c>
      <c r="G1269" s="231" t="s">
        <v>645</v>
      </c>
      <c r="H1269" s="81" t="s">
        <v>48</v>
      </c>
      <c r="I1269" s="223"/>
      <c r="J1269" s="73"/>
      <c r="K1269" s="73"/>
      <c r="L1269" s="73"/>
      <c r="M1269" s="74"/>
      <c r="N1269" s="247"/>
      <c r="O1269" s="306"/>
      <c r="P1269" s="105"/>
      <c r="Q1269" s="75"/>
      <c r="R1269" s="75"/>
      <c r="S1269" s="75"/>
      <c r="T1269" s="75"/>
      <c r="U1269" s="75"/>
      <c r="V1269" s="75"/>
      <c r="W1269" s="75"/>
      <c r="X1269" s="75"/>
      <c r="Y1269" s="82">
        <f>MIN(X1273:X1274)</f>
        <v>25000</v>
      </c>
      <c r="Z1269" s="83"/>
      <c r="AA1269" s="83"/>
      <c r="AB1269" s="75"/>
      <c r="AC1269" s="75"/>
      <c r="AD1269" s="75"/>
      <c r="AE1269" s="75"/>
      <c r="AF1269" s="75"/>
      <c r="AG1269" s="75"/>
      <c r="AH1269" s="75"/>
      <c r="AI1269" s="75"/>
      <c r="AJ1269" s="82">
        <f>MIN(AI1273:AI1274)</f>
        <v>0</v>
      </c>
      <c r="AK1269" s="83"/>
      <c r="AL1269" s="83"/>
      <c r="AM1269" s="75"/>
      <c r="AN1269" s="75"/>
      <c r="AO1269" s="75"/>
      <c r="AP1269" s="75"/>
      <c r="AQ1269" s="75"/>
      <c r="AR1269" s="75"/>
      <c r="AS1269" s="75"/>
      <c r="AT1269" s="75"/>
      <c r="AU1269" s="75"/>
      <c r="AV1269" s="75"/>
      <c r="AW1269" s="82">
        <f>MIN(AV1273:AV1274)</f>
        <v>100</v>
      </c>
      <c r="AX1269" s="83"/>
      <c r="AY1269" s="83"/>
      <c r="AZ1269" s="79"/>
      <c r="BA1269" s="80"/>
      <c r="BB1269" s="71"/>
      <c r="BC1269" s="54"/>
      <c r="BD1269" s="41">
        <v>4</v>
      </c>
      <c r="BE1269" s="52">
        <v>42</v>
      </c>
      <c r="BF1269" s="62">
        <v>4272</v>
      </c>
      <c r="BG1269" s="278" t="s">
        <v>48</v>
      </c>
    </row>
    <row r="1270" spans="1:59" s="63" customFormat="1" ht="12.75" x14ac:dyDescent="0.2">
      <c r="A1270" s="196">
        <v>4</v>
      </c>
      <c r="B1270" s="197" t="s">
        <v>422</v>
      </c>
      <c r="C1270" s="208">
        <v>42</v>
      </c>
      <c r="D1270" s="209" t="s">
        <v>518</v>
      </c>
      <c r="E1270" s="210">
        <v>4272</v>
      </c>
      <c r="F1270" s="211" t="s">
        <v>654</v>
      </c>
      <c r="G1270" s="231" t="s">
        <v>645</v>
      </c>
      <c r="H1270" s="81" t="s">
        <v>49</v>
      </c>
      <c r="I1270" s="223"/>
      <c r="J1270" s="73"/>
      <c r="K1270" s="73"/>
      <c r="L1270" s="73"/>
      <c r="M1270" s="74"/>
      <c r="N1270" s="247"/>
      <c r="O1270" s="306"/>
      <c r="P1270" s="105"/>
      <c r="Q1270" s="75"/>
      <c r="R1270" s="75"/>
      <c r="S1270" s="75"/>
      <c r="T1270" s="75"/>
      <c r="U1270" s="75"/>
      <c r="V1270" s="75"/>
      <c r="W1270" s="75"/>
      <c r="X1270" s="75"/>
      <c r="Y1270" s="84">
        <f>IF(ISNUMBER(AVERAGE(X1273:X1274)),AVERAGE(X1273:X1274),0)</f>
        <v>25000</v>
      </c>
      <c r="Z1270" s="83"/>
      <c r="AA1270" s="83"/>
      <c r="AB1270" s="75"/>
      <c r="AC1270" s="75"/>
      <c r="AD1270" s="75"/>
      <c r="AE1270" s="75"/>
      <c r="AF1270" s="75"/>
      <c r="AG1270" s="75"/>
      <c r="AH1270" s="75"/>
      <c r="AI1270" s="75"/>
      <c r="AJ1270" s="84">
        <f>IF(ISNUMBER(AVERAGE(AI1273:AI1274)),AVERAGE(AI1273:AI1274),0)</f>
        <v>0</v>
      </c>
      <c r="AK1270" s="83"/>
      <c r="AL1270" s="83"/>
      <c r="AM1270" s="75"/>
      <c r="AN1270" s="75"/>
      <c r="AO1270" s="75"/>
      <c r="AP1270" s="75"/>
      <c r="AQ1270" s="75"/>
      <c r="AR1270" s="75"/>
      <c r="AS1270" s="75"/>
      <c r="AT1270" s="75"/>
      <c r="AU1270" s="75"/>
      <c r="AV1270" s="75"/>
      <c r="AW1270" s="84">
        <f>IF(ISNUMBER(AVERAGE(AV1273:AV1274)),AVERAGE(AV1273:AV1274),0)</f>
        <v>100</v>
      </c>
      <c r="AX1270" s="83"/>
      <c r="AY1270" s="83"/>
      <c r="AZ1270" s="79"/>
      <c r="BA1270" s="80"/>
      <c r="BB1270" s="71"/>
      <c r="BC1270" s="54"/>
      <c r="BD1270" s="41">
        <v>4</v>
      </c>
      <c r="BE1270" s="52">
        <v>42</v>
      </c>
      <c r="BF1270" s="62">
        <v>4272</v>
      </c>
      <c r="BG1270" s="278" t="s">
        <v>49</v>
      </c>
    </row>
    <row r="1271" spans="1:59" s="63" customFormat="1" ht="12.75" x14ac:dyDescent="0.2">
      <c r="A1271" s="196">
        <v>4</v>
      </c>
      <c r="B1271" s="197" t="s">
        <v>422</v>
      </c>
      <c r="C1271" s="208">
        <v>42</v>
      </c>
      <c r="D1271" s="209" t="s">
        <v>518</v>
      </c>
      <c r="E1271" s="210">
        <v>4272</v>
      </c>
      <c r="F1271" s="211" t="s">
        <v>654</v>
      </c>
      <c r="G1271" s="231" t="s">
        <v>645</v>
      </c>
      <c r="H1271" s="81" t="s">
        <v>50</v>
      </c>
      <c r="I1271" s="223"/>
      <c r="J1271" s="73"/>
      <c r="K1271" s="73"/>
      <c r="L1271" s="73"/>
      <c r="M1271" s="74"/>
      <c r="N1271" s="247"/>
      <c r="O1271" s="306"/>
      <c r="P1271" s="105"/>
      <c r="Q1271" s="75"/>
      <c r="R1271" s="75"/>
      <c r="S1271" s="75"/>
      <c r="T1271" s="75"/>
      <c r="U1271" s="75"/>
      <c r="V1271" s="75"/>
      <c r="W1271" s="75"/>
      <c r="X1271" s="75"/>
      <c r="Y1271" s="84">
        <f>MAX(X1273:X1274)</f>
        <v>25000</v>
      </c>
      <c r="Z1271" s="83"/>
      <c r="AA1271" s="83"/>
      <c r="AB1271" s="75"/>
      <c r="AC1271" s="75"/>
      <c r="AD1271" s="75"/>
      <c r="AE1271" s="75"/>
      <c r="AF1271" s="75"/>
      <c r="AG1271" s="75"/>
      <c r="AH1271" s="75"/>
      <c r="AI1271" s="75"/>
      <c r="AJ1271" s="84">
        <f>MAX(AI1273:AI1274)</f>
        <v>0</v>
      </c>
      <c r="AK1271" s="83"/>
      <c r="AL1271" s="83"/>
      <c r="AM1271" s="75"/>
      <c r="AN1271" s="75"/>
      <c r="AO1271" s="75"/>
      <c r="AP1271" s="75"/>
      <c r="AQ1271" s="75"/>
      <c r="AR1271" s="75"/>
      <c r="AS1271" s="75"/>
      <c r="AT1271" s="75"/>
      <c r="AU1271" s="75"/>
      <c r="AV1271" s="75"/>
      <c r="AW1271" s="84">
        <f>MAX(AV1273:AV1274)</f>
        <v>100</v>
      </c>
      <c r="AX1271" s="83"/>
      <c r="AY1271" s="83"/>
      <c r="AZ1271" s="79"/>
      <c r="BA1271" s="80"/>
      <c r="BB1271" s="71"/>
      <c r="BC1271" s="54"/>
      <c r="BD1271" s="41">
        <v>4</v>
      </c>
      <c r="BE1271" s="52">
        <v>42</v>
      </c>
      <c r="BF1271" s="62">
        <v>4272</v>
      </c>
      <c r="BG1271" s="278" t="s">
        <v>50</v>
      </c>
    </row>
    <row r="1272" spans="1:59" s="63" customFormat="1" ht="12.75" x14ac:dyDescent="0.2">
      <c r="A1272" s="196">
        <v>4</v>
      </c>
      <c r="B1272" s="197" t="s">
        <v>422</v>
      </c>
      <c r="C1272" s="208">
        <v>42</v>
      </c>
      <c r="D1272" s="209" t="s">
        <v>518</v>
      </c>
      <c r="E1272" s="210">
        <v>4272</v>
      </c>
      <c r="F1272" s="211" t="s">
        <v>654</v>
      </c>
      <c r="G1272" s="231" t="s">
        <v>645</v>
      </c>
      <c r="H1272" s="85" t="s">
        <v>51</v>
      </c>
      <c r="I1272" s="223"/>
      <c r="J1272" s="73"/>
      <c r="K1272" s="73"/>
      <c r="L1272" s="73"/>
      <c r="M1272" s="74"/>
      <c r="N1272" s="248">
        <f>SUM(N1273:N1274)</f>
        <v>1</v>
      </c>
      <c r="O1272" s="293">
        <f>SUM(O1273:O1274)</f>
        <v>1</v>
      </c>
      <c r="P1272" s="292"/>
      <c r="Q1272" s="87"/>
      <c r="R1272" s="87"/>
      <c r="S1272" s="87"/>
      <c r="T1272" s="87"/>
      <c r="U1272" s="87"/>
      <c r="V1272" s="87"/>
      <c r="W1272" s="87"/>
      <c r="X1272" s="87"/>
      <c r="Y1272" s="88"/>
      <c r="Z1272" s="86">
        <f>SUM(Z1273:Z1274)</f>
        <v>25000</v>
      </c>
      <c r="AA1272" s="88"/>
      <c r="AB1272" s="87"/>
      <c r="AC1272" s="87"/>
      <c r="AD1272" s="87"/>
      <c r="AE1272" s="87"/>
      <c r="AF1272" s="87"/>
      <c r="AG1272" s="87"/>
      <c r="AH1272" s="87"/>
      <c r="AI1272" s="87"/>
      <c r="AJ1272" s="88"/>
      <c r="AK1272" s="86">
        <f>SUM(AK1273:AK1274)</f>
        <v>0</v>
      </c>
      <c r="AL1272" s="88"/>
      <c r="AM1272" s="87"/>
      <c r="AN1272" s="87"/>
      <c r="AO1272" s="87"/>
      <c r="AP1272" s="87"/>
      <c r="AQ1272" s="87"/>
      <c r="AR1272" s="87"/>
      <c r="AS1272" s="87"/>
      <c r="AT1272" s="87"/>
      <c r="AU1272" s="87"/>
      <c r="AV1272" s="87"/>
      <c r="AW1272" s="112"/>
      <c r="AX1272" s="86">
        <f>SUM(AX1273:AX1274)</f>
        <v>100</v>
      </c>
      <c r="AY1272" s="88"/>
      <c r="AZ1272" s="79"/>
      <c r="BA1272" s="80"/>
      <c r="BB1272" s="71"/>
      <c r="BC1272" s="54"/>
      <c r="BD1272" s="41">
        <v>4</v>
      </c>
      <c r="BE1272" s="52">
        <v>42</v>
      </c>
      <c r="BF1272" s="62">
        <v>4272</v>
      </c>
      <c r="BG1272" s="279" t="s">
        <v>51</v>
      </c>
    </row>
    <row r="1273" spans="1:59" s="63" customFormat="1" ht="12.75" x14ac:dyDescent="0.2">
      <c r="A1273" s="196">
        <v>4</v>
      </c>
      <c r="B1273" s="197" t="s">
        <v>422</v>
      </c>
      <c r="C1273" s="208">
        <v>42</v>
      </c>
      <c r="D1273" s="209" t="s">
        <v>518</v>
      </c>
      <c r="E1273" s="210">
        <v>4272</v>
      </c>
      <c r="F1273" s="211" t="s">
        <v>654</v>
      </c>
      <c r="G1273" s="231" t="s">
        <v>645</v>
      </c>
      <c r="H1273" s="89" t="s">
        <v>52</v>
      </c>
      <c r="I1273" s="90" t="s">
        <v>655</v>
      </c>
      <c r="J1273" s="90"/>
      <c r="K1273" s="90" t="s">
        <v>60</v>
      </c>
      <c r="L1273" s="90"/>
      <c r="M1273" s="91"/>
      <c r="N1273" s="312">
        <v>1</v>
      </c>
      <c r="O1273" s="313">
        <f>N1273/N1272</f>
        <v>1</v>
      </c>
      <c r="P1273" s="104"/>
      <c r="Q1273" s="92"/>
      <c r="R1273" s="92"/>
      <c r="S1273" s="92"/>
      <c r="T1273" s="92"/>
      <c r="U1273" s="92"/>
      <c r="V1273" s="92"/>
      <c r="W1273" s="92">
        <v>1</v>
      </c>
      <c r="X1273" s="109">
        <f>P1273*P$7+Q1273*Q$7+R1273*R$7+S1273*S$7+T1273*T$7+U1273*U$7+V1273*V$7+W1273*W$7</f>
        <v>25000</v>
      </c>
      <c r="Y1273" s="83"/>
      <c r="Z1273" s="110">
        <f>X1273*$O1273</f>
        <v>25000</v>
      </c>
      <c r="AA1273" s="111"/>
      <c r="AB1273" s="92"/>
      <c r="AC1273" s="92"/>
      <c r="AD1273" s="92"/>
      <c r="AE1273" s="92"/>
      <c r="AF1273" s="92"/>
      <c r="AG1273" s="92"/>
      <c r="AH1273" s="92"/>
      <c r="AI1273" s="109">
        <f>AB1273*AB$7+AC1273*AC$7+AD1273*AD$7+AE1273*AE$7+AF1273*AF$7+AG1273*AG$7+AH1273*AH$7</f>
        <v>0</v>
      </c>
      <c r="AJ1273" s="83"/>
      <c r="AK1273" s="110">
        <f>AI1273*$O1273</f>
        <v>0</v>
      </c>
      <c r="AL1273" s="111"/>
      <c r="AM1273" s="92"/>
      <c r="AN1273" s="92"/>
      <c r="AO1273" s="92"/>
      <c r="AP1273" s="92">
        <v>1</v>
      </c>
      <c r="AQ1273" s="92"/>
      <c r="AR1273" s="92"/>
      <c r="AS1273" s="92"/>
      <c r="AT1273" s="92"/>
      <c r="AU1273" s="92"/>
      <c r="AV1273" s="109">
        <f>AM1273*AM$7+AN1273*AN$7+AO1273*AO$7+AP1273*AP$7+AQ1273*AQ$7+AR1273*AR$7+AS1273*AS$7+AT1273*AT$7+AU1273*AU$7</f>
        <v>100</v>
      </c>
      <c r="AW1273" s="75"/>
      <c r="AX1273" s="110">
        <f>AV1273*$O1273</f>
        <v>100</v>
      </c>
      <c r="AY1273" s="111"/>
      <c r="AZ1273" s="93"/>
      <c r="BA1273" s="94" t="s">
        <v>105</v>
      </c>
      <c r="BB1273" s="71"/>
      <c r="BC1273" s="54"/>
      <c r="BD1273" s="41">
        <v>4</v>
      </c>
      <c r="BE1273" s="52">
        <v>42</v>
      </c>
      <c r="BF1273" s="62">
        <v>4272</v>
      </c>
      <c r="BG1273" s="280" t="s">
        <v>52</v>
      </c>
    </row>
    <row r="1274" spans="1:59" s="63" customFormat="1" ht="12.75" x14ac:dyDescent="0.2">
      <c r="A1274" s="196">
        <v>4</v>
      </c>
      <c r="B1274" s="197" t="s">
        <v>422</v>
      </c>
      <c r="C1274" s="208">
        <v>42</v>
      </c>
      <c r="D1274" s="209" t="s">
        <v>518</v>
      </c>
      <c r="E1274" s="210">
        <v>4272</v>
      </c>
      <c r="F1274" s="211" t="s">
        <v>654</v>
      </c>
      <c r="G1274" s="231" t="s">
        <v>645</v>
      </c>
      <c r="H1274" s="65"/>
      <c r="I1274" s="222"/>
      <c r="J1274" s="66"/>
      <c r="K1274" s="66"/>
      <c r="L1274" s="66"/>
      <c r="M1274" s="64"/>
      <c r="N1274" s="304"/>
      <c r="O1274" s="305"/>
      <c r="P1274" s="127"/>
      <c r="Q1274" s="67"/>
      <c r="R1274" s="67"/>
      <c r="S1274" s="67"/>
      <c r="T1274" s="67"/>
      <c r="U1274" s="67"/>
      <c r="V1274" s="67"/>
      <c r="W1274" s="67"/>
      <c r="X1274" s="67"/>
      <c r="Y1274" s="68"/>
      <c r="Z1274" s="68"/>
      <c r="AA1274" s="68"/>
      <c r="AB1274" s="67"/>
      <c r="AC1274" s="67"/>
      <c r="AD1274" s="67"/>
      <c r="AE1274" s="67"/>
      <c r="AF1274" s="67"/>
      <c r="AG1274" s="67"/>
      <c r="AH1274" s="67"/>
      <c r="AI1274" s="67"/>
      <c r="AJ1274" s="68"/>
      <c r="AK1274" s="68"/>
      <c r="AL1274" s="68"/>
      <c r="AM1274" s="67"/>
      <c r="AN1274" s="67"/>
      <c r="AO1274" s="67"/>
      <c r="AP1274" s="67"/>
      <c r="AQ1274" s="67"/>
      <c r="AR1274" s="67"/>
      <c r="AS1274" s="67"/>
      <c r="AT1274" s="67"/>
      <c r="AU1274" s="67"/>
      <c r="AV1274" s="67"/>
      <c r="AW1274" s="67"/>
      <c r="AX1274" s="68"/>
      <c r="AY1274" s="68"/>
      <c r="AZ1274" s="69"/>
      <c r="BA1274" s="70"/>
      <c r="BB1274" s="71"/>
      <c r="BC1274" s="54"/>
      <c r="BD1274" s="41">
        <v>4</v>
      </c>
      <c r="BE1274" s="52">
        <v>42</v>
      </c>
      <c r="BF1274" s="62">
        <v>4272</v>
      </c>
      <c r="BG1274" s="275"/>
    </row>
    <row r="1275" spans="1:59" s="63" customFormat="1" ht="12.75" x14ac:dyDescent="0.2">
      <c r="A1275" s="196">
        <v>4</v>
      </c>
      <c r="B1275" s="197" t="s">
        <v>422</v>
      </c>
      <c r="C1275" s="208">
        <v>42</v>
      </c>
      <c r="D1275" s="209" t="s">
        <v>518</v>
      </c>
      <c r="E1275" s="210">
        <v>4272</v>
      </c>
      <c r="F1275" s="211" t="s">
        <v>654</v>
      </c>
      <c r="G1275" s="230"/>
      <c r="H1275" s="56"/>
      <c r="I1275" s="221"/>
      <c r="J1275" s="57"/>
      <c r="K1275" s="57"/>
      <c r="L1275" s="57"/>
      <c r="M1275" s="55"/>
      <c r="N1275" s="303"/>
      <c r="O1275" s="245"/>
      <c r="P1275" s="122"/>
      <c r="Q1275" s="58"/>
      <c r="R1275" s="58"/>
      <c r="S1275" s="58"/>
      <c r="T1275" s="58"/>
      <c r="U1275" s="58"/>
      <c r="V1275" s="58"/>
      <c r="W1275" s="58"/>
      <c r="X1275" s="58"/>
      <c r="Y1275" s="59"/>
      <c r="Z1275" s="59"/>
      <c r="AA1275" s="59"/>
      <c r="AB1275" s="58"/>
      <c r="AC1275" s="58"/>
      <c r="AD1275" s="58"/>
      <c r="AE1275" s="58"/>
      <c r="AF1275" s="58"/>
      <c r="AG1275" s="58"/>
      <c r="AH1275" s="58"/>
      <c r="AI1275" s="58"/>
      <c r="AJ1275" s="59"/>
      <c r="AK1275" s="59"/>
      <c r="AL1275" s="59"/>
      <c r="AM1275" s="58"/>
      <c r="AN1275" s="58"/>
      <c r="AO1275" s="58"/>
      <c r="AP1275" s="58"/>
      <c r="AQ1275" s="58"/>
      <c r="AR1275" s="58"/>
      <c r="AS1275" s="58"/>
      <c r="AT1275" s="58"/>
      <c r="AU1275" s="58"/>
      <c r="AV1275" s="58"/>
      <c r="AW1275" s="58"/>
      <c r="AX1275" s="59"/>
      <c r="AY1275" s="59"/>
      <c r="AZ1275" s="60"/>
      <c r="BA1275" s="61"/>
      <c r="BB1275" s="54"/>
      <c r="BC1275" s="54"/>
      <c r="BD1275" s="41">
        <v>4</v>
      </c>
      <c r="BE1275" s="52">
        <v>42</v>
      </c>
      <c r="BF1275" s="62">
        <v>4272</v>
      </c>
      <c r="BG1275" s="274"/>
    </row>
    <row r="1276" spans="1:59" s="63" customFormat="1" ht="12.75" x14ac:dyDescent="0.2">
      <c r="A1276" s="196">
        <v>4</v>
      </c>
      <c r="B1276" s="197" t="s">
        <v>422</v>
      </c>
      <c r="C1276" s="208">
        <v>42</v>
      </c>
      <c r="D1276" s="209" t="s">
        <v>518</v>
      </c>
      <c r="E1276" s="210">
        <v>4272</v>
      </c>
      <c r="F1276" s="211" t="s">
        <v>654</v>
      </c>
      <c r="G1276" s="231"/>
      <c r="H1276" s="65"/>
      <c r="I1276" s="222"/>
      <c r="J1276" s="66"/>
      <c r="K1276" s="66"/>
      <c r="L1276" s="66"/>
      <c r="M1276" s="64"/>
      <c r="N1276" s="304"/>
      <c r="O1276" s="305"/>
      <c r="P1276" s="127"/>
      <c r="Q1276" s="67"/>
      <c r="R1276" s="67"/>
      <c r="S1276" s="67"/>
      <c r="T1276" s="67"/>
      <c r="U1276" s="67"/>
      <c r="V1276" s="67"/>
      <c r="W1276" s="67"/>
      <c r="X1276" s="67"/>
      <c r="Y1276" s="68"/>
      <c r="Z1276" s="68"/>
      <c r="AA1276" s="68"/>
      <c r="AB1276" s="67"/>
      <c r="AC1276" s="67"/>
      <c r="AD1276" s="67"/>
      <c r="AE1276" s="67"/>
      <c r="AF1276" s="67"/>
      <c r="AG1276" s="67"/>
      <c r="AH1276" s="67"/>
      <c r="AI1276" s="67"/>
      <c r="AJ1276" s="68"/>
      <c r="AK1276" s="68"/>
      <c r="AL1276" s="68"/>
      <c r="AM1276" s="67"/>
      <c r="AN1276" s="67"/>
      <c r="AO1276" s="67"/>
      <c r="AP1276" s="67"/>
      <c r="AQ1276" s="67"/>
      <c r="AR1276" s="67"/>
      <c r="AS1276" s="67"/>
      <c r="AT1276" s="67"/>
      <c r="AU1276" s="67"/>
      <c r="AV1276" s="67"/>
      <c r="AW1276" s="67"/>
      <c r="AX1276" s="68"/>
      <c r="AY1276" s="68"/>
      <c r="AZ1276" s="69"/>
      <c r="BA1276" s="70"/>
      <c r="BB1276" s="71"/>
      <c r="BC1276" s="54"/>
      <c r="BD1276" s="41">
        <v>4</v>
      </c>
      <c r="BE1276" s="52">
        <v>42</v>
      </c>
      <c r="BF1276" s="62">
        <v>4272</v>
      </c>
      <c r="BG1276" s="275"/>
    </row>
    <row r="1277" spans="1:59" s="63" customFormat="1" ht="12.75" x14ac:dyDescent="0.2">
      <c r="A1277" s="196">
        <v>4</v>
      </c>
      <c r="B1277" s="197" t="s">
        <v>422</v>
      </c>
      <c r="C1277" s="208">
        <v>42</v>
      </c>
      <c r="D1277" s="209" t="s">
        <v>518</v>
      </c>
      <c r="E1277" s="210">
        <v>4272</v>
      </c>
      <c r="F1277" s="211" t="s">
        <v>654</v>
      </c>
      <c r="G1277" s="231" t="s">
        <v>741</v>
      </c>
      <c r="H1277" s="72" t="s">
        <v>1233</v>
      </c>
      <c r="I1277" s="223" t="s">
        <v>1247</v>
      </c>
      <c r="J1277" s="73"/>
      <c r="K1277" s="73"/>
      <c r="L1277" s="73"/>
      <c r="M1277" s="74"/>
      <c r="N1277" s="247"/>
      <c r="O1277" s="306"/>
      <c r="P1277" s="105"/>
      <c r="Q1277" s="75"/>
      <c r="R1277" s="75"/>
      <c r="S1277" s="75"/>
      <c r="T1277" s="75"/>
      <c r="U1277" s="75"/>
      <c r="V1277" s="75"/>
      <c r="W1277" s="75"/>
      <c r="X1277" s="75"/>
      <c r="Y1277" s="76" t="s">
        <v>1241</v>
      </c>
      <c r="Z1277" s="77" t="s">
        <v>1241</v>
      </c>
      <c r="AA1277" s="78">
        <f>AA$2542</f>
        <v>5000</v>
      </c>
      <c r="AB1277" s="75"/>
      <c r="AC1277" s="75"/>
      <c r="AD1277" s="75"/>
      <c r="AE1277" s="75"/>
      <c r="AF1277" s="75"/>
      <c r="AG1277" s="75"/>
      <c r="AH1277" s="75"/>
      <c r="AI1277" s="75"/>
      <c r="AJ1277" s="76" t="s">
        <v>1241</v>
      </c>
      <c r="AK1277" s="77" t="s">
        <v>1241</v>
      </c>
      <c r="AL1277" s="78">
        <f>AL$2542</f>
        <v>0</v>
      </c>
      <c r="AM1277" s="75"/>
      <c r="AN1277" s="75"/>
      <c r="AO1277" s="75"/>
      <c r="AP1277" s="75"/>
      <c r="AQ1277" s="75"/>
      <c r="AR1277" s="75"/>
      <c r="AS1277" s="75"/>
      <c r="AT1277" s="75"/>
      <c r="AU1277" s="75"/>
      <c r="AV1277" s="75"/>
      <c r="AW1277" s="76" t="s">
        <v>1241</v>
      </c>
      <c r="AX1277" s="77" t="s">
        <v>1241</v>
      </c>
      <c r="AY1277" s="78">
        <f>AY$2542</f>
        <v>250</v>
      </c>
      <c r="AZ1277" s="79"/>
      <c r="BA1277" s="80" t="str">
        <f>I1277</f>
        <v>&gt; see 4711, Thermal insulation</v>
      </c>
      <c r="BB1277" s="71"/>
      <c r="BC1277" s="54"/>
      <c r="BD1277" s="41">
        <v>4</v>
      </c>
      <c r="BE1277" s="52">
        <v>42</v>
      </c>
      <c r="BF1277" s="62">
        <v>4272</v>
      </c>
      <c r="BG1277" s="276" t="s">
        <v>47</v>
      </c>
    </row>
    <row r="1278" spans="1:59" s="63" customFormat="1" ht="12.75" x14ac:dyDescent="0.2">
      <c r="A1278" s="196">
        <v>4</v>
      </c>
      <c r="B1278" s="197" t="s">
        <v>422</v>
      </c>
      <c r="C1278" s="208">
        <v>42</v>
      </c>
      <c r="D1278" s="209" t="s">
        <v>518</v>
      </c>
      <c r="E1278" s="210">
        <v>4272</v>
      </c>
      <c r="F1278" s="211" t="s">
        <v>654</v>
      </c>
      <c r="G1278" s="231"/>
      <c r="H1278" s="65"/>
      <c r="I1278" s="222"/>
      <c r="J1278" s="66"/>
      <c r="K1278" s="66"/>
      <c r="L1278" s="66"/>
      <c r="M1278" s="64"/>
      <c r="N1278" s="304"/>
      <c r="O1278" s="305"/>
      <c r="P1278" s="127"/>
      <c r="Q1278" s="67"/>
      <c r="R1278" s="67"/>
      <c r="S1278" s="67"/>
      <c r="T1278" s="67"/>
      <c r="U1278" s="67"/>
      <c r="V1278" s="67"/>
      <c r="W1278" s="67"/>
      <c r="X1278" s="67"/>
      <c r="Y1278" s="68"/>
      <c r="Z1278" s="68"/>
      <c r="AA1278" s="68"/>
      <c r="AB1278" s="67"/>
      <c r="AC1278" s="67"/>
      <c r="AD1278" s="67"/>
      <c r="AE1278" s="67"/>
      <c r="AF1278" s="67"/>
      <c r="AG1278" s="67"/>
      <c r="AH1278" s="67"/>
      <c r="AI1278" s="67"/>
      <c r="AJ1278" s="68"/>
      <c r="AK1278" s="68"/>
      <c r="AL1278" s="68"/>
      <c r="AM1278" s="67"/>
      <c r="AN1278" s="67"/>
      <c r="AO1278" s="67"/>
      <c r="AP1278" s="67"/>
      <c r="AQ1278" s="67"/>
      <c r="AR1278" s="67"/>
      <c r="AS1278" s="67"/>
      <c r="AT1278" s="67"/>
      <c r="AU1278" s="67"/>
      <c r="AV1278" s="67"/>
      <c r="AW1278" s="67"/>
      <c r="AX1278" s="68"/>
      <c r="AY1278" s="68"/>
      <c r="AZ1278" s="69"/>
      <c r="BA1278" s="70"/>
      <c r="BB1278" s="71"/>
      <c r="BC1278" s="54"/>
      <c r="BD1278" s="41">
        <v>4</v>
      </c>
      <c r="BE1278" s="52">
        <v>42</v>
      </c>
      <c r="BF1278" s="62">
        <v>4272</v>
      </c>
      <c r="BG1278" s="275"/>
    </row>
    <row r="1279" spans="1:59" s="63" customFormat="1" ht="12.75" x14ac:dyDescent="0.2">
      <c r="A1279" s="196">
        <v>4</v>
      </c>
      <c r="B1279" s="197" t="s">
        <v>422</v>
      </c>
      <c r="C1279" s="208">
        <v>42</v>
      </c>
      <c r="D1279" s="209" t="s">
        <v>518</v>
      </c>
      <c r="E1279" s="210">
        <v>4272</v>
      </c>
      <c r="F1279" s="211" t="s">
        <v>654</v>
      </c>
      <c r="G1279" s="230"/>
      <c r="H1279" s="56"/>
      <c r="I1279" s="221"/>
      <c r="J1279" s="57"/>
      <c r="K1279" s="57"/>
      <c r="L1279" s="57"/>
      <c r="M1279" s="55"/>
      <c r="N1279" s="303"/>
      <c r="O1279" s="245"/>
      <c r="P1279" s="122"/>
      <c r="Q1279" s="58"/>
      <c r="R1279" s="58"/>
      <c r="S1279" s="58"/>
      <c r="T1279" s="58"/>
      <c r="U1279" s="58"/>
      <c r="V1279" s="58"/>
      <c r="W1279" s="58"/>
      <c r="X1279" s="58"/>
      <c r="Y1279" s="59"/>
      <c r="Z1279" s="59"/>
      <c r="AA1279" s="59"/>
      <c r="AB1279" s="58"/>
      <c r="AC1279" s="58"/>
      <c r="AD1279" s="58"/>
      <c r="AE1279" s="58"/>
      <c r="AF1279" s="58"/>
      <c r="AG1279" s="58"/>
      <c r="AH1279" s="58"/>
      <c r="AI1279" s="58"/>
      <c r="AJ1279" s="59"/>
      <c r="AK1279" s="59"/>
      <c r="AL1279" s="59"/>
      <c r="AM1279" s="58"/>
      <c r="AN1279" s="58"/>
      <c r="AO1279" s="58"/>
      <c r="AP1279" s="58"/>
      <c r="AQ1279" s="58"/>
      <c r="AR1279" s="58"/>
      <c r="AS1279" s="58"/>
      <c r="AT1279" s="58"/>
      <c r="AU1279" s="58"/>
      <c r="AV1279" s="58"/>
      <c r="AW1279" s="58"/>
      <c r="AX1279" s="59"/>
      <c r="AY1279" s="59"/>
      <c r="AZ1279" s="60"/>
      <c r="BA1279" s="61"/>
      <c r="BB1279" s="54"/>
      <c r="BC1279" s="54"/>
      <c r="BD1279" s="41">
        <v>4</v>
      </c>
      <c r="BE1279" s="52">
        <v>42</v>
      </c>
      <c r="BF1279" s="62">
        <v>4272</v>
      </c>
      <c r="BG1279" s="274"/>
    </row>
    <row r="1280" spans="1:59" x14ac:dyDescent="0.25">
      <c r="A1280" s="196">
        <v>4</v>
      </c>
      <c r="B1280" s="197" t="s">
        <v>422</v>
      </c>
      <c r="C1280" s="208">
        <v>42</v>
      </c>
      <c r="D1280" s="209" t="s">
        <v>518</v>
      </c>
      <c r="E1280" s="212">
        <v>4273</v>
      </c>
      <c r="F1280" s="213" t="s">
        <v>656</v>
      </c>
      <c r="G1280" s="234"/>
      <c r="H1280" s="138"/>
      <c r="I1280" s="224"/>
      <c r="J1280" s="98"/>
      <c r="K1280" s="98"/>
      <c r="L1280" s="98"/>
      <c r="M1280" s="137"/>
      <c r="N1280" s="322"/>
      <c r="O1280" s="323"/>
      <c r="P1280" s="139"/>
      <c r="Q1280" s="139"/>
      <c r="R1280" s="139"/>
      <c r="S1280" s="139"/>
      <c r="T1280" s="139"/>
      <c r="U1280" s="139"/>
      <c r="V1280" s="139"/>
      <c r="W1280" s="139"/>
      <c r="X1280" s="139"/>
      <c r="Y1280" s="100"/>
      <c r="Z1280" s="125"/>
      <c r="AA1280" s="125"/>
      <c r="AB1280" s="139"/>
      <c r="AC1280" s="139"/>
      <c r="AD1280" s="139"/>
      <c r="AE1280" s="139"/>
      <c r="AF1280" s="139"/>
      <c r="AG1280" s="139"/>
      <c r="AH1280" s="139"/>
      <c r="AI1280" s="139"/>
      <c r="AJ1280" s="100"/>
      <c r="AK1280" s="125"/>
      <c r="AL1280" s="125"/>
      <c r="AM1280" s="139"/>
      <c r="AN1280" s="139"/>
      <c r="AO1280" s="139"/>
      <c r="AP1280" s="139"/>
      <c r="AQ1280" s="139"/>
      <c r="AR1280" s="139"/>
      <c r="AS1280" s="139"/>
      <c r="AT1280" s="139"/>
      <c r="AU1280" s="139"/>
      <c r="AV1280" s="139"/>
      <c r="AW1280" s="99"/>
      <c r="AX1280" s="125"/>
      <c r="AY1280" s="100"/>
      <c r="AZ1280" s="140"/>
      <c r="BA1280" s="141"/>
      <c r="BB1280" s="136"/>
      <c r="BC1280" s="136"/>
      <c r="BD1280" s="41">
        <v>4</v>
      </c>
      <c r="BE1280" s="52">
        <v>42</v>
      </c>
      <c r="BF1280" s="103">
        <v>4273</v>
      </c>
      <c r="BG1280" s="283"/>
    </row>
    <row r="1281" spans="1:59" s="63" customFormat="1" ht="12.75" x14ac:dyDescent="0.2">
      <c r="A1281" s="196">
        <v>4</v>
      </c>
      <c r="B1281" s="197" t="s">
        <v>422</v>
      </c>
      <c r="C1281" s="208">
        <v>42</v>
      </c>
      <c r="D1281" s="209" t="s">
        <v>518</v>
      </c>
      <c r="E1281" s="212">
        <v>4273</v>
      </c>
      <c r="F1281" s="213" t="s">
        <v>656</v>
      </c>
      <c r="G1281" s="232"/>
      <c r="H1281" s="97"/>
      <c r="I1281" s="224"/>
      <c r="J1281" s="98"/>
      <c r="K1281" s="98"/>
      <c r="L1281" s="98"/>
      <c r="M1281" s="96"/>
      <c r="N1281" s="307"/>
      <c r="O1281" s="246"/>
      <c r="P1281" s="124"/>
      <c r="Q1281" s="99"/>
      <c r="R1281" s="99"/>
      <c r="S1281" s="99"/>
      <c r="T1281" s="99"/>
      <c r="U1281" s="99"/>
      <c r="V1281" s="99"/>
      <c r="W1281" s="99"/>
      <c r="X1281" s="99"/>
      <c r="Y1281" s="100"/>
      <c r="Z1281" s="100"/>
      <c r="AA1281" s="100"/>
      <c r="AB1281" s="99"/>
      <c r="AC1281" s="99"/>
      <c r="AD1281" s="99"/>
      <c r="AE1281" s="99"/>
      <c r="AF1281" s="99"/>
      <c r="AG1281" s="99"/>
      <c r="AH1281" s="99"/>
      <c r="AI1281" s="99"/>
      <c r="AJ1281" s="100"/>
      <c r="AK1281" s="100"/>
      <c r="AL1281" s="100"/>
      <c r="AM1281" s="99"/>
      <c r="AN1281" s="99"/>
      <c r="AO1281" s="99"/>
      <c r="AP1281" s="99"/>
      <c r="AQ1281" s="99"/>
      <c r="AR1281" s="99"/>
      <c r="AS1281" s="99"/>
      <c r="AT1281" s="99"/>
      <c r="AU1281" s="99"/>
      <c r="AV1281" s="99"/>
      <c r="AW1281" s="99"/>
      <c r="AX1281" s="100"/>
      <c r="AY1281" s="100"/>
      <c r="AZ1281" s="101"/>
      <c r="BA1281" s="102"/>
      <c r="BB1281" s="95"/>
      <c r="BC1281" s="95"/>
      <c r="BD1281" s="41">
        <v>4</v>
      </c>
      <c r="BE1281" s="52">
        <v>42</v>
      </c>
      <c r="BF1281" s="103">
        <v>4273</v>
      </c>
      <c r="BG1281" s="277"/>
    </row>
    <row r="1282" spans="1:59" s="63" customFormat="1" ht="12.75" x14ac:dyDescent="0.2">
      <c r="A1282" s="196">
        <v>4</v>
      </c>
      <c r="B1282" s="197" t="s">
        <v>422</v>
      </c>
      <c r="C1282" s="208">
        <v>42</v>
      </c>
      <c r="D1282" s="209" t="s">
        <v>518</v>
      </c>
      <c r="E1282" s="212">
        <v>4273</v>
      </c>
      <c r="F1282" s="213" t="s">
        <v>656</v>
      </c>
      <c r="G1282" s="231" t="s">
        <v>657</v>
      </c>
      <c r="H1282" s="65"/>
      <c r="I1282" s="222"/>
      <c r="J1282" s="66"/>
      <c r="K1282" s="66"/>
      <c r="L1282" s="66"/>
      <c r="M1282" s="64"/>
      <c r="N1282" s="304"/>
      <c r="O1282" s="305"/>
      <c r="P1282" s="127"/>
      <c r="Q1282" s="67"/>
      <c r="R1282" s="67"/>
      <c r="S1282" s="67"/>
      <c r="T1282" s="67"/>
      <c r="U1282" s="67"/>
      <c r="V1282" s="67"/>
      <c r="W1282" s="67"/>
      <c r="X1282" s="67"/>
      <c r="Y1282" s="68"/>
      <c r="Z1282" s="68"/>
      <c r="AA1282" s="68"/>
      <c r="AB1282" s="67"/>
      <c r="AC1282" s="67"/>
      <c r="AD1282" s="67"/>
      <c r="AE1282" s="67"/>
      <c r="AF1282" s="67"/>
      <c r="AG1282" s="67"/>
      <c r="AH1282" s="67"/>
      <c r="AI1282" s="67"/>
      <c r="AJ1282" s="68"/>
      <c r="AK1282" s="68"/>
      <c r="AL1282" s="68"/>
      <c r="AM1282" s="67"/>
      <c r="AN1282" s="67"/>
      <c r="AO1282" s="67"/>
      <c r="AP1282" s="67"/>
      <c r="AQ1282" s="67"/>
      <c r="AR1282" s="67"/>
      <c r="AS1282" s="67"/>
      <c r="AT1282" s="67"/>
      <c r="AU1282" s="67"/>
      <c r="AV1282" s="67"/>
      <c r="AW1282" s="67"/>
      <c r="AX1282" s="68"/>
      <c r="AY1282" s="68"/>
      <c r="AZ1282" s="69"/>
      <c r="BA1282" s="70"/>
      <c r="BB1282" s="71"/>
      <c r="BC1282" s="95"/>
      <c r="BD1282" s="41">
        <v>4</v>
      </c>
      <c r="BE1282" s="52">
        <v>42</v>
      </c>
      <c r="BF1282" s="103">
        <v>4273</v>
      </c>
      <c r="BG1282" s="275"/>
    </row>
    <row r="1283" spans="1:59" s="63" customFormat="1" ht="12.75" x14ac:dyDescent="0.2">
      <c r="A1283" s="196">
        <v>4</v>
      </c>
      <c r="B1283" s="197" t="s">
        <v>422</v>
      </c>
      <c r="C1283" s="208">
        <v>42</v>
      </c>
      <c r="D1283" s="209" t="s">
        <v>518</v>
      </c>
      <c r="E1283" s="212">
        <v>4273</v>
      </c>
      <c r="F1283" s="213" t="s">
        <v>656</v>
      </c>
      <c r="G1283" s="231" t="s">
        <v>657</v>
      </c>
      <c r="H1283" s="72" t="s">
        <v>47</v>
      </c>
      <c r="I1283" s="223"/>
      <c r="J1283" s="73"/>
      <c r="K1283" s="73"/>
      <c r="L1283" s="73"/>
      <c r="M1283" s="74"/>
      <c r="N1283" s="247"/>
      <c r="O1283" s="306"/>
      <c r="P1283" s="105"/>
      <c r="Q1283" s="75"/>
      <c r="R1283" s="75"/>
      <c r="S1283" s="75"/>
      <c r="T1283" s="75"/>
      <c r="U1283" s="75"/>
      <c r="V1283" s="75"/>
      <c r="W1283" s="75"/>
      <c r="X1283" s="75"/>
      <c r="Y1283" s="76">
        <f>IF(ISNUMBER(VLOOKUP(Y1285,P$7:W$7,MATCH(Y1285,P$7:W$7))),VLOOKUP(Y1285,P$7:W$7,MATCH(Y1285,P$7:W$7)),IF(N1287=0,"No Data",IF(Y1285&gt;0,"&lt;100",0)))</f>
        <v>5000</v>
      </c>
      <c r="Z1283" s="77">
        <f>IF(ISNUMBER(VLOOKUP(Z1287,P$7:W$7,MATCH(Z1287,P$7:W$7))),VLOOKUP(Z1287,P$7:W$7,MATCH(Z1287,P$7:W$7)),IF(N1287=0,"No Data",IF(Z1287&gt;0,"&lt;100",0)))</f>
        <v>5000</v>
      </c>
      <c r="AA1283" s="106">
        <f>IF(ISNUMBER(Z1283),Z1283,0)</f>
        <v>5000</v>
      </c>
      <c r="AB1283" s="75"/>
      <c r="AC1283" s="75"/>
      <c r="AD1283" s="75"/>
      <c r="AE1283" s="75"/>
      <c r="AF1283" s="75"/>
      <c r="AG1283" s="75"/>
      <c r="AH1283" s="75"/>
      <c r="AI1283" s="75"/>
      <c r="AJ1283" s="76">
        <f>IF(ISNUMBER(VLOOKUP(AJ1285,AB$7:AH$7,MATCH(AJ1285,AB$7:AH$7))),VLOOKUP(AJ1285,AB$7:AH$7,MATCH(AJ1285,AB$7:AH$7)),IF(N1287=0,"No Data",IF(AJ1285&gt;0,"&lt;50",0)))</f>
        <v>0</v>
      </c>
      <c r="AK1283" s="77">
        <f>IF(ISNUMBER(VLOOKUP(AK1287,AB$7:AH$7,MATCH(AK1287,AB$7:AH$7))),VLOOKUP(AK1287,AB$7:AH$7,MATCH(AK1287,AB$7:AH$7)),IF(N1287=0,"No Data",IF(AK1287&gt;0,"&lt;50",0)))</f>
        <v>0</v>
      </c>
      <c r="AL1283" s="106">
        <f>IF(ISNUMBER(AK1283),AK1283,0)</f>
        <v>0</v>
      </c>
      <c r="AM1283" s="75"/>
      <c r="AN1283" s="75"/>
      <c r="AO1283" s="75"/>
      <c r="AP1283" s="75"/>
      <c r="AQ1283" s="75"/>
      <c r="AR1283" s="75"/>
      <c r="AS1283" s="75"/>
      <c r="AT1283" s="75"/>
      <c r="AU1283" s="75"/>
      <c r="AV1283" s="75"/>
      <c r="AW1283" s="76">
        <f>IF(ISNUMBER(VLOOKUP(AW1285,AM$7:AU$7,MATCH(AW1285,AM$7:AU$7))),VLOOKUP(AW1285,AM$7:AU$7,MATCH(AW1285,AM$7:AU$7)),IF(N1287=0,"No Data",IF(AW1285&gt;0,"&lt;10",0)))</f>
        <v>100</v>
      </c>
      <c r="AX1283" s="77">
        <f>IF(ISNUMBER(VLOOKUP(AX1287,AM$7:AU$7,MATCH(AX1287,AM$7:AU$7))),VLOOKUP(AX1287,AM$7:AU$7,MATCH(AX1287,AM$7:AU$7)),IF(N1287=0,"No Data",IF(AX1287&gt;0,"&lt;10",0)))</f>
        <v>100</v>
      </c>
      <c r="AY1283" s="106">
        <f>IF(ISNUMBER(AX1283),AX1283,0)</f>
        <v>100</v>
      </c>
      <c r="AZ1283" s="79"/>
      <c r="BA1283" s="80"/>
      <c r="BB1283" s="71"/>
      <c r="BC1283" s="95"/>
      <c r="BD1283" s="41">
        <v>4</v>
      </c>
      <c r="BE1283" s="52">
        <v>42</v>
      </c>
      <c r="BF1283" s="103">
        <v>4273</v>
      </c>
      <c r="BG1283" s="276" t="s">
        <v>47</v>
      </c>
    </row>
    <row r="1284" spans="1:59" s="63" customFormat="1" ht="12.75" x14ac:dyDescent="0.2">
      <c r="A1284" s="196">
        <v>4</v>
      </c>
      <c r="B1284" s="197" t="s">
        <v>422</v>
      </c>
      <c r="C1284" s="208">
        <v>42</v>
      </c>
      <c r="D1284" s="209" t="s">
        <v>518</v>
      </c>
      <c r="E1284" s="212">
        <v>4273</v>
      </c>
      <c r="F1284" s="213" t="s">
        <v>656</v>
      </c>
      <c r="G1284" s="231" t="s">
        <v>657</v>
      </c>
      <c r="H1284" s="81" t="s">
        <v>48</v>
      </c>
      <c r="I1284" s="223"/>
      <c r="J1284" s="73"/>
      <c r="K1284" s="73"/>
      <c r="L1284" s="73"/>
      <c r="M1284" s="74"/>
      <c r="N1284" s="247"/>
      <c r="O1284" s="306"/>
      <c r="P1284" s="105"/>
      <c r="Q1284" s="75"/>
      <c r="R1284" s="75"/>
      <c r="S1284" s="75"/>
      <c r="T1284" s="75"/>
      <c r="U1284" s="75"/>
      <c r="V1284" s="75"/>
      <c r="W1284" s="75"/>
      <c r="X1284" s="75"/>
      <c r="Y1284" s="82">
        <f>MIN(X1288:X1290)</f>
        <v>0</v>
      </c>
      <c r="Z1284" s="83"/>
      <c r="AA1284" s="83"/>
      <c r="AB1284" s="75"/>
      <c r="AC1284" s="75"/>
      <c r="AD1284" s="75"/>
      <c r="AE1284" s="75"/>
      <c r="AF1284" s="75"/>
      <c r="AG1284" s="75"/>
      <c r="AH1284" s="75"/>
      <c r="AI1284" s="75"/>
      <c r="AJ1284" s="82">
        <f>MIN(AI1288:AI1290)</f>
        <v>0</v>
      </c>
      <c r="AK1284" s="83"/>
      <c r="AL1284" s="83"/>
      <c r="AM1284" s="75"/>
      <c r="AN1284" s="75"/>
      <c r="AO1284" s="75"/>
      <c r="AP1284" s="75"/>
      <c r="AQ1284" s="75"/>
      <c r="AR1284" s="75"/>
      <c r="AS1284" s="75"/>
      <c r="AT1284" s="75"/>
      <c r="AU1284" s="75"/>
      <c r="AV1284" s="75"/>
      <c r="AW1284" s="82">
        <f>MIN(AV1288:AV1290)</f>
        <v>50</v>
      </c>
      <c r="AX1284" s="83"/>
      <c r="AY1284" s="83"/>
      <c r="AZ1284" s="79"/>
      <c r="BA1284" s="80"/>
      <c r="BB1284" s="71"/>
      <c r="BC1284" s="95"/>
      <c r="BD1284" s="41">
        <v>4</v>
      </c>
      <c r="BE1284" s="52">
        <v>42</v>
      </c>
      <c r="BF1284" s="103">
        <v>4273</v>
      </c>
      <c r="BG1284" s="278" t="s">
        <v>48</v>
      </c>
    </row>
    <row r="1285" spans="1:59" s="63" customFormat="1" ht="12.75" x14ac:dyDescent="0.2">
      <c r="A1285" s="196">
        <v>4</v>
      </c>
      <c r="B1285" s="197" t="s">
        <v>422</v>
      </c>
      <c r="C1285" s="208">
        <v>42</v>
      </c>
      <c r="D1285" s="209" t="s">
        <v>518</v>
      </c>
      <c r="E1285" s="212">
        <v>4273</v>
      </c>
      <c r="F1285" s="213" t="s">
        <v>656</v>
      </c>
      <c r="G1285" s="231" t="s">
        <v>657</v>
      </c>
      <c r="H1285" s="81" t="s">
        <v>49</v>
      </c>
      <c r="I1285" s="223"/>
      <c r="J1285" s="73"/>
      <c r="K1285" s="73"/>
      <c r="L1285" s="73"/>
      <c r="M1285" s="74"/>
      <c r="N1285" s="247"/>
      <c r="O1285" s="306"/>
      <c r="P1285" s="105"/>
      <c r="Q1285" s="75"/>
      <c r="R1285" s="75"/>
      <c r="S1285" s="75"/>
      <c r="T1285" s="75"/>
      <c r="U1285" s="75"/>
      <c r="V1285" s="75"/>
      <c r="W1285" s="75"/>
      <c r="X1285" s="75"/>
      <c r="Y1285" s="84">
        <f>IF(ISNUMBER(AVERAGE(X1288:X1290)),AVERAGE(X1288:X1290),0)</f>
        <v>8333.3333333333339</v>
      </c>
      <c r="Z1285" s="83"/>
      <c r="AA1285" s="83"/>
      <c r="AB1285" s="75"/>
      <c r="AC1285" s="75"/>
      <c r="AD1285" s="75"/>
      <c r="AE1285" s="75"/>
      <c r="AF1285" s="75"/>
      <c r="AG1285" s="75"/>
      <c r="AH1285" s="75"/>
      <c r="AI1285" s="75"/>
      <c r="AJ1285" s="84">
        <f>IF(ISNUMBER(AVERAGE(AI1288:AI1290)),AVERAGE(AI1288:AI1290),0)</f>
        <v>0</v>
      </c>
      <c r="AK1285" s="83"/>
      <c r="AL1285" s="83"/>
      <c r="AM1285" s="75"/>
      <c r="AN1285" s="75"/>
      <c r="AO1285" s="75"/>
      <c r="AP1285" s="75"/>
      <c r="AQ1285" s="75"/>
      <c r="AR1285" s="75"/>
      <c r="AS1285" s="75"/>
      <c r="AT1285" s="75"/>
      <c r="AU1285" s="75"/>
      <c r="AV1285" s="75"/>
      <c r="AW1285" s="84">
        <f>IF(ISNUMBER(AVERAGE(AV1288:AV1290)),AVERAGE(AV1288:AV1290),0)</f>
        <v>133.33333333333334</v>
      </c>
      <c r="AX1285" s="83"/>
      <c r="AY1285" s="83"/>
      <c r="AZ1285" s="79"/>
      <c r="BA1285" s="80"/>
      <c r="BB1285" s="71"/>
      <c r="BC1285" s="95"/>
      <c r="BD1285" s="41">
        <v>4</v>
      </c>
      <c r="BE1285" s="52">
        <v>42</v>
      </c>
      <c r="BF1285" s="103">
        <v>4273</v>
      </c>
      <c r="BG1285" s="278" t="s">
        <v>49</v>
      </c>
    </row>
    <row r="1286" spans="1:59" s="63" customFormat="1" ht="12.75" x14ac:dyDescent="0.2">
      <c r="A1286" s="196">
        <v>4</v>
      </c>
      <c r="B1286" s="197" t="s">
        <v>422</v>
      </c>
      <c r="C1286" s="208">
        <v>42</v>
      </c>
      <c r="D1286" s="209" t="s">
        <v>518</v>
      </c>
      <c r="E1286" s="212">
        <v>4273</v>
      </c>
      <c r="F1286" s="213" t="s">
        <v>656</v>
      </c>
      <c r="G1286" s="231" t="s">
        <v>657</v>
      </c>
      <c r="H1286" s="81" t="s">
        <v>50</v>
      </c>
      <c r="I1286" s="223"/>
      <c r="J1286" s="73"/>
      <c r="K1286" s="73"/>
      <c r="L1286" s="73"/>
      <c r="M1286" s="74"/>
      <c r="N1286" s="247"/>
      <c r="O1286" s="306"/>
      <c r="P1286" s="105"/>
      <c r="Q1286" s="75"/>
      <c r="R1286" s="75"/>
      <c r="S1286" s="75"/>
      <c r="T1286" s="75"/>
      <c r="U1286" s="75"/>
      <c r="V1286" s="75"/>
      <c r="W1286" s="75"/>
      <c r="X1286" s="75"/>
      <c r="Y1286" s="84">
        <f>MAX(X1288:X1290)</f>
        <v>25000</v>
      </c>
      <c r="Z1286" s="83"/>
      <c r="AA1286" s="83"/>
      <c r="AB1286" s="75"/>
      <c r="AC1286" s="75"/>
      <c r="AD1286" s="75"/>
      <c r="AE1286" s="75"/>
      <c r="AF1286" s="75"/>
      <c r="AG1286" s="75"/>
      <c r="AH1286" s="75"/>
      <c r="AI1286" s="75"/>
      <c r="AJ1286" s="84">
        <f>MAX(AI1288:AI1290)</f>
        <v>0</v>
      </c>
      <c r="AK1286" s="83"/>
      <c r="AL1286" s="83"/>
      <c r="AM1286" s="75"/>
      <c r="AN1286" s="75"/>
      <c r="AO1286" s="75"/>
      <c r="AP1286" s="75"/>
      <c r="AQ1286" s="75"/>
      <c r="AR1286" s="75"/>
      <c r="AS1286" s="75"/>
      <c r="AT1286" s="75"/>
      <c r="AU1286" s="75"/>
      <c r="AV1286" s="75"/>
      <c r="AW1286" s="84">
        <f>MAX(AV1288:AV1290)</f>
        <v>250</v>
      </c>
      <c r="AX1286" s="83"/>
      <c r="AY1286" s="83"/>
      <c r="AZ1286" s="79"/>
      <c r="BA1286" s="80"/>
      <c r="BB1286" s="71"/>
      <c r="BC1286" s="95"/>
      <c r="BD1286" s="41">
        <v>4</v>
      </c>
      <c r="BE1286" s="52">
        <v>42</v>
      </c>
      <c r="BF1286" s="103">
        <v>4273</v>
      </c>
      <c r="BG1286" s="278" t="s">
        <v>50</v>
      </c>
    </row>
    <row r="1287" spans="1:59" s="63" customFormat="1" ht="12.75" x14ac:dyDescent="0.2">
      <c r="A1287" s="196">
        <v>4</v>
      </c>
      <c r="B1287" s="197" t="s">
        <v>422</v>
      </c>
      <c r="C1287" s="208">
        <v>42</v>
      </c>
      <c r="D1287" s="209" t="s">
        <v>518</v>
      </c>
      <c r="E1287" s="212">
        <v>4273</v>
      </c>
      <c r="F1287" s="213" t="s">
        <v>656</v>
      </c>
      <c r="G1287" s="231" t="s">
        <v>657</v>
      </c>
      <c r="H1287" s="85" t="s">
        <v>51</v>
      </c>
      <c r="I1287" s="223"/>
      <c r="J1287" s="73"/>
      <c r="K1287" s="73"/>
      <c r="L1287" s="73"/>
      <c r="M1287" s="74"/>
      <c r="N1287" s="320">
        <f>SUM(N1288:N1291)</f>
        <v>3</v>
      </c>
      <c r="O1287" s="293">
        <f>SUM(O1288:O1291)</f>
        <v>1</v>
      </c>
      <c r="P1287" s="292"/>
      <c r="Q1287" s="87"/>
      <c r="R1287" s="87"/>
      <c r="S1287" s="87"/>
      <c r="T1287" s="87"/>
      <c r="U1287" s="87"/>
      <c r="V1287" s="87"/>
      <c r="W1287" s="87"/>
      <c r="X1287" s="87"/>
      <c r="Y1287" s="88"/>
      <c r="Z1287" s="119">
        <f>SUM(Z1288:Z1291)</f>
        <v>8333.3333333333321</v>
      </c>
      <c r="AA1287" s="88"/>
      <c r="AB1287" s="87"/>
      <c r="AC1287" s="87"/>
      <c r="AD1287" s="87"/>
      <c r="AE1287" s="87"/>
      <c r="AF1287" s="87"/>
      <c r="AG1287" s="87"/>
      <c r="AH1287" s="87"/>
      <c r="AI1287" s="87"/>
      <c r="AJ1287" s="88"/>
      <c r="AK1287" s="119">
        <f>SUM(AK1288:AK1291)</f>
        <v>0</v>
      </c>
      <c r="AL1287" s="88"/>
      <c r="AM1287" s="87"/>
      <c r="AN1287" s="87"/>
      <c r="AO1287" s="87"/>
      <c r="AP1287" s="87"/>
      <c r="AQ1287" s="87"/>
      <c r="AR1287" s="87"/>
      <c r="AS1287" s="87"/>
      <c r="AT1287" s="87"/>
      <c r="AU1287" s="87"/>
      <c r="AV1287" s="87"/>
      <c r="AW1287" s="112"/>
      <c r="AX1287" s="119">
        <f>SUM(AX1288:AX1291)</f>
        <v>133.33333333333331</v>
      </c>
      <c r="AY1287" s="88"/>
      <c r="AZ1287" s="79"/>
      <c r="BA1287" s="80"/>
      <c r="BB1287" s="71"/>
      <c r="BC1287" s="95"/>
      <c r="BD1287" s="41">
        <v>4</v>
      </c>
      <c r="BE1287" s="52">
        <v>42</v>
      </c>
      <c r="BF1287" s="103">
        <v>4273</v>
      </c>
      <c r="BG1287" s="279" t="s">
        <v>51</v>
      </c>
    </row>
    <row r="1288" spans="1:59" s="63" customFormat="1" ht="12.75" x14ac:dyDescent="0.2">
      <c r="A1288" s="196">
        <v>4</v>
      </c>
      <c r="B1288" s="197" t="s">
        <v>422</v>
      </c>
      <c r="C1288" s="208">
        <v>42</v>
      </c>
      <c r="D1288" s="209" t="s">
        <v>518</v>
      </c>
      <c r="E1288" s="212">
        <v>4273</v>
      </c>
      <c r="F1288" s="213" t="s">
        <v>656</v>
      </c>
      <c r="G1288" s="231" t="s">
        <v>657</v>
      </c>
      <c r="H1288" s="89" t="s">
        <v>52</v>
      </c>
      <c r="I1288" s="90" t="s">
        <v>658</v>
      </c>
      <c r="J1288" s="90" t="s">
        <v>659</v>
      </c>
      <c r="K1288" s="90" t="s">
        <v>129</v>
      </c>
      <c r="L1288" s="90" t="s">
        <v>132</v>
      </c>
      <c r="M1288" s="91"/>
      <c r="N1288" s="312">
        <v>1</v>
      </c>
      <c r="O1288" s="313">
        <f>N1288/N$1287</f>
        <v>0.33333333333333331</v>
      </c>
      <c r="P1288" s="104"/>
      <c r="Q1288" s="92"/>
      <c r="R1288" s="92"/>
      <c r="S1288" s="92"/>
      <c r="T1288" s="92"/>
      <c r="U1288" s="92"/>
      <c r="V1288" s="92"/>
      <c r="W1288" s="92">
        <v>1</v>
      </c>
      <c r="X1288" s="109">
        <f>P1288*P$7+Q1288*Q$7+R1288*R$7+S1288*S$7+T1288*T$7+U1288*U$7+V1288*V$7+W1288*W$7</f>
        <v>25000</v>
      </c>
      <c r="Y1288" s="83"/>
      <c r="Z1288" s="110">
        <f>X1288*$O1288</f>
        <v>8333.3333333333321</v>
      </c>
      <c r="AA1288" s="111"/>
      <c r="AB1288" s="92"/>
      <c r="AC1288" s="92"/>
      <c r="AD1288" s="92"/>
      <c r="AE1288" s="92"/>
      <c r="AF1288" s="92"/>
      <c r="AG1288" s="92"/>
      <c r="AH1288" s="92"/>
      <c r="AI1288" s="109">
        <f>AB1288*AB$7+AC1288*AC$7+AD1288*AD$7+AE1288*AE$7+AF1288*AF$7+AG1288*AG$7+AH1288*AH$7</f>
        <v>0</v>
      </c>
      <c r="AJ1288" s="83"/>
      <c r="AK1288" s="110">
        <f>AI1288*$O1288</f>
        <v>0</v>
      </c>
      <c r="AL1288" s="111"/>
      <c r="AM1288" s="92"/>
      <c r="AN1288" s="92"/>
      <c r="AO1288" s="92"/>
      <c r="AP1288" s="92">
        <v>1</v>
      </c>
      <c r="AQ1288" s="92"/>
      <c r="AR1288" s="92"/>
      <c r="AS1288" s="92"/>
      <c r="AT1288" s="92"/>
      <c r="AU1288" s="92"/>
      <c r="AV1288" s="109">
        <f>AM1288*AM$7+AN1288*AN$7+AO1288*AO$7+AP1288*AP$7+AQ1288*AQ$7+AR1288*AR$7+AS1288*AS$7+AT1288*AT$7+AU1288*AU$7</f>
        <v>100</v>
      </c>
      <c r="AW1288" s="75"/>
      <c r="AX1288" s="110">
        <f>AV1288*$O1288</f>
        <v>33.333333333333329</v>
      </c>
      <c r="AY1288" s="111"/>
      <c r="AZ1288" s="93"/>
      <c r="BA1288" s="94" t="s">
        <v>105</v>
      </c>
      <c r="BB1288" s="71"/>
      <c r="BC1288" s="95"/>
      <c r="BD1288" s="41">
        <v>4</v>
      </c>
      <c r="BE1288" s="52">
        <v>42</v>
      </c>
      <c r="BF1288" s="103">
        <v>4273</v>
      </c>
      <c r="BG1288" s="280" t="s">
        <v>52</v>
      </c>
    </row>
    <row r="1289" spans="1:59" s="63" customFormat="1" ht="12.75" x14ac:dyDescent="0.2">
      <c r="A1289" s="196">
        <v>4</v>
      </c>
      <c r="B1289" s="197" t="s">
        <v>422</v>
      </c>
      <c r="C1289" s="208">
        <v>42</v>
      </c>
      <c r="D1289" s="209" t="s">
        <v>518</v>
      </c>
      <c r="E1289" s="212">
        <v>4273</v>
      </c>
      <c r="F1289" s="213" t="s">
        <v>656</v>
      </c>
      <c r="G1289" s="231" t="s">
        <v>657</v>
      </c>
      <c r="H1289" s="89"/>
      <c r="I1289" s="90" t="s">
        <v>259</v>
      </c>
      <c r="J1289" s="90"/>
      <c r="K1289" s="90" t="s">
        <v>64</v>
      </c>
      <c r="L1289" s="90" t="s">
        <v>261</v>
      </c>
      <c r="M1289" s="91"/>
      <c r="N1289" s="312">
        <v>1</v>
      </c>
      <c r="O1289" s="313">
        <f>N1289/N$1287</f>
        <v>0.33333333333333331</v>
      </c>
      <c r="P1289" s="104"/>
      <c r="Q1289" s="92"/>
      <c r="R1289" s="92"/>
      <c r="S1289" s="92"/>
      <c r="T1289" s="92"/>
      <c r="U1289" s="92"/>
      <c r="V1289" s="92"/>
      <c r="W1289" s="92"/>
      <c r="X1289" s="109">
        <f>P1289*P$7+Q1289*Q$7+R1289*R$7+S1289*S$7+T1289*T$7+U1289*U$7+V1289*V$7+W1289*W$7</f>
        <v>0</v>
      </c>
      <c r="Y1289" s="83"/>
      <c r="Z1289" s="110">
        <f>X1289*$O1289</f>
        <v>0</v>
      </c>
      <c r="AA1289" s="111"/>
      <c r="AB1289" s="92"/>
      <c r="AC1289" s="92"/>
      <c r="AD1289" s="92"/>
      <c r="AE1289" s="92"/>
      <c r="AF1289" s="92"/>
      <c r="AG1289" s="92"/>
      <c r="AH1289" s="92"/>
      <c r="AI1289" s="109">
        <f>AB1289*AB$7+AC1289*AC$7+AD1289*AD$7+AE1289*AE$7+AF1289*AF$7+AG1289*AG$7+AH1289*AH$7</f>
        <v>0</v>
      </c>
      <c r="AJ1289" s="83"/>
      <c r="AK1289" s="110">
        <f>AI1289*$O1289</f>
        <v>0</v>
      </c>
      <c r="AL1289" s="111"/>
      <c r="AM1289" s="92"/>
      <c r="AN1289" s="92"/>
      <c r="AO1289" s="92"/>
      <c r="AP1289" s="92"/>
      <c r="AQ1289" s="92">
        <v>1</v>
      </c>
      <c r="AR1289" s="92"/>
      <c r="AS1289" s="92"/>
      <c r="AT1289" s="92"/>
      <c r="AU1289" s="92"/>
      <c r="AV1289" s="109">
        <f>AM1289*AM$7+AN1289*AN$7+AO1289*AO$7+AP1289*AP$7+AQ1289*AQ$7+AR1289*AR$7+AS1289*AS$7+AT1289*AT$7+AU1289*AU$7</f>
        <v>250</v>
      </c>
      <c r="AW1289" s="75"/>
      <c r="AX1289" s="110">
        <f>AV1289*$O1289</f>
        <v>83.333333333333329</v>
      </c>
      <c r="AY1289" s="111"/>
      <c r="AZ1289" s="93"/>
      <c r="BA1289" s="94" t="s">
        <v>554</v>
      </c>
      <c r="BB1289" s="71"/>
      <c r="BC1289" s="95"/>
      <c r="BD1289" s="41">
        <v>4</v>
      </c>
      <c r="BE1289" s="52">
        <v>42</v>
      </c>
      <c r="BF1289" s="103">
        <v>4273</v>
      </c>
      <c r="BG1289" s="280" t="s">
        <v>52</v>
      </c>
    </row>
    <row r="1290" spans="1:59" s="63" customFormat="1" ht="12.75" x14ac:dyDescent="0.2">
      <c r="A1290" s="196">
        <v>4</v>
      </c>
      <c r="B1290" s="197" t="s">
        <v>422</v>
      </c>
      <c r="C1290" s="208">
        <v>42</v>
      </c>
      <c r="D1290" s="209" t="s">
        <v>518</v>
      </c>
      <c r="E1290" s="212">
        <v>4273</v>
      </c>
      <c r="F1290" s="213" t="s">
        <v>656</v>
      </c>
      <c r="G1290" s="231" t="s">
        <v>657</v>
      </c>
      <c r="H1290" s="89"/>
      <c r="I1290" s="90" t="s">
        <v>660</v>
      </c>
      <c r="J1290" s="90"/>
      <c r="K1290" s="90" t="s">
        <v>64</v>
      </c>
      <c r="L1290" s="90" t="s">
        <v>661</v>
      </c>
      <c r="M1290" s="91"/>
      <c r="N1290" s="312">
        <v>1</v>
      </c>
      <c r="O1290" s="313">
        <f>N1290/N$1287</f>
        <v>0.33333333333333331</v>
      </c>
      <c r="P1290" s="104"/>
      <c r="Q1290" s="92"/>
      <c r="R1290" s="92"/>
      <c r="S1290" s="92"/>
      <c r="T1290" s="92"/>
      <c r="U1290" s="92"/>
      <c r="V1290" s="92"/>
      <c r="W1290" s="92"/>
      <c r="X1290" s="109">
        <f>P1290*P$7+Q1290*Q$7+R1290*R$7+S1290*S$7+T1290*T$7+U1290*U$7+V1290*V$7+W1290*W$7</f>
        <v>0</v>
      </c>
      <c r="Y1290" s="83"/>
      <c r="Z1290" s="110">
        <f>X1290*$O1290</f>
        <v>0</v>
      </c>
      <c r="AA1290" s="111"/>
      <c r="AB1290" s="92"/>
      <c r="AC1290" s="92"/>
      <c r="AD1290" s="92"/>
      <c r="AE1290" s="92"/>
      <c r="AF1290" s="92"/>
      <c r="AG1290" s="92"/>
      <c r="AH1290" s="92"/>
      <c r="AI1290" s="109">
        <f>AB1290*AB$7+AC1290*AC$7+AD1290*AD$7+AE1290*AE$7+AF1290*AF$7+AG1290*AG$7+AH1290*AH$7</f>
        <v>0</v>
      </c>
      <c r="AJ1290" s="83"/>
      <c r="AK1290" s="110">
        <f>AI1290*$O1290</f>
        <v>0</v>
      </c>
      <c r="AL1290" s="111"/>
      <c r="AM1290" s="92"/>
      <c r="AN1290" s="92"/>
      <c r="AO1290" s="92">
        <v>1</v>
      </c>
      <c r="AP1290" s="92"/>
      <c r="AQ1290" s="92"/>
      <c r="AR1290" s="92"/>
      <c r="AS1290" s="92"/>
      <c r="AT1290" s="92"/>
      <c r="AU1290" s="92"/>
      <c r="AV1290" s="109">
        <f>AM1290*AM$7+AN1290*AN$7+AO1290*AO$7+AP1290*AP$7+AQ1290*AQ$7+AR1290*AR$7+AS1290*AS$7+AT1290*AT$7+AU1290*AU$7</f>
        <v>50</v>
      </c>
      <c r="AW1290" s="75"/>
      <c r="AX1290" s="110">
        <f>AV1290*$O1290</f>
        <v>16.666666666666664</v>
      </c>
      <c r="AY1290" s="111"/>
      <c r="AZ1290" s="93"/>
      <c r="BA1290" s="94" t="s">
        <v>554</v>
      </c>
      <c r="BB1290" s="71"/>
      <c r="BC1290" s="95"/>
      <c r="BD1290" s="41">
        <v>4</v>
      </c>
      <c r="BE1290" s="52">
        <v>42</v>
      </c>
      <c r="BF1290" s="103">
        <v>4273</v>
      </c>
      <c r="BG1290" s="280" t="s">
        <v>52</v>
      </c>
    </row>
    <row r="1291" spans="1:59" s="63" customFormat="1" ht="12.75" x14ac:dyDescent="0.2">
      <c r="A1291" s="196">
        <v>4</v>
      </c>
      <c r="B1291" s="197" t="s">
        <v>422</v>
      </c>
      <c r="C1291" s="208">
        <v>42</v>
      </c>
      <c r="D1291" s="209" t="s">
        <v>518</v>
      </c>
      <c r="E1291" s="212">
        <v>4273</v>
      </c>
      <c r="F1291" s="213" t="s">
        <v>656</v>
      </c>
      <c r="G1291" s="231" t="s">
        <v>657</v>
      </c>
      <c r="H1291" s="65"/>
      <c r="I1291" s="222"/>
      <c r="J1291" s="66"/>
      <c r="K1291" s="66"/>
      <c r="L1291" s="66"/>
      <c r="M1291" s="64"/>
      <c r="N1291" s="304"/>
      <c r="O1291" s="305"/>
      <c r="P1291" s="127"/>
      <c r="Q1291" s="67"/>
      <c r="R1291" s="67"/>
      <c r="S1291" s="67"/>
      <c r="T1291" s="67"/>
      <c r="U1291" s="67"/>
      <c r="V1291" s="67"/>
      <c r="W1291" s="67"/>
      <c r="X1291" s="67"/>
      <c r="Y1291" s="68"/>
      <c r="Z1291" s="68"/>
      <c r="AA1291" s="68"/>
      <c r="AB1291" s="67"/>
      <c r="AC1291" s="67"/>
      <c r="AD1291" s="67"/>
      <c r="AE1291" s="67"/>
      <c r="AF1291" s="67"/>
      <c r="AG1291" s="67"/>
      <c r="AH1291" s="67"/>
      <c r="AI1291" s="67"/>
      <c r="AJ1291" s="68"/>
      <c r="AK1291" s="68"/>
      <c r="AL1291" s="68"/>
      <c r="AM1291" s="67"/>
      <c r="AN1291" s="67"/>
      <c r="AO1291" s="67"/>
      <c r="AP1291" s="67"/>
      <c r="AQ1291" s="67"/>
      <c r="AR1291" s="67"/>
      <c r="AS1291" s="67"/>
      <c r="AT1291" s="67"/>
      <c r="AU1291" s="67"/>
      <c r="AV1291" s="67"/>
      <c r="AW1291" s="67"/>
      <c r="AX1291" s="68"/>
      <c r="AY1291" s="68"/>
      <c r="AZ1291" s="69"/>
      <c r="BA1291" s="70"/>
      <c r="BB1291" s="71"/>
      <c r="BC1291" s="95"/>
      <c r="BD1291" s="41">
        <v>4</v>
      </c>
      <c r="BE1291" s="52">
        <v>42</v>
      </c>
      <c r="BF1291" s="103">
        <v>4273</v>
      </c>
      <c r="BG1291" s="275"/>
    </row>
    <row r="1292" spans="1:59" s="63" customFormat="1" ht="12.75" x14ac:dyDescent="0.2">
      <c r="A1292" s="196">
        <v>4</v>
      </c>
      <c r="B1292" s="197" t="s">
        <v>422</v>
      </c>
      <c r="C1292" s="208">
        <v>42</v>
      </c>
      <c r="D1292" s="209" t="s">
        <v>518</v>
      </c>
      <c r="E1292" s="212">
        <v>4273</v>
      </c>
      <c r="F1292" s="213" t="s">
        <v>656</v>
      </c>
      <c r="G1292" s="232"/>
      <c r="H1292" s="97"/>
      <c r="I1292" s="224"/>
      <c r="J1292" s="98"/>
      <c r="K1292" s="98"/>
      <c r="L1292" s="98"/>
      <c r="M1292" s="96"/>
      <c r="N1292" s="307"/>
      <c r="O1292" s="246"/>
      <c r="P1292" s="124"/>
      <c r="Q1292" s="99"/>
      <c r="R1292" s="99"/>
      <c r="S1292" s="99"/>
      <c r="T1292" s="99"/>
      <c r="U1292" s="99"/>
      <c r="V1292" s="99"/>
      <c r="W1292" s="99"/>
      <c r="X1292" s="99"/>
      <c r="Y1292" s="100"/>
      <c r="Z1292" s="100"/>
      <c r="AA1292" s="100"/>
      <c r="AB1292" s="99"/>
      <c r="AC1292" s="99"/>
      <c r="AD1292" s="99"/>
      <c r="AE1292" s="99"/>
      <c r="AF1292" s="99"/>
      <c r="AG1292" s="99"/>
      <c r="AH1292" s="99"/>
      <c r="AI1292" s="99"/>
      <c r="AJ1292" s="100"/>
      <c r="AK1292" s="100"/>
      <c r="AL1292" s="100"/>
      <c r="AM1292" s="99"/>
      <c r="AN1292" s="99"/>
      <c r="AO1292" s="99"/>
      <c r="AP1292" s="99"/>
      <c r="AQ1292" s="99"/>
      <c r="AR1292" s="99"/>
      <c r="AS1292" s="99"/>
      <c r="AT1292" s="99"/>
      <c r="AU1292" s="99"/>
      <c r="AV1292" s="99"/>
      <c r="AW1292" s="99"/>
      <c r="AX1292" s="100"/>
      <c r="AY1292" s="100"/>
      <c r="AZ1292" s="101"/>
      <c r="BA1292" s="102"/>
      <c r="BB1292" s="95"/>
      <c r="BC1292" s="95"/>
      <c r="BD1292" s="41">
        <v>4</v>
      </c>
      <c r="BE1292" s="52">
        <v>42</v>
      </c>
      <c r="BF1292" s="103">
        <v>4273</v>
      </c>
      <c r="BG1292" s="274"/>
    </row>
    <row r="1293" spans="1:59" s="63" customFormat="1" ht="12.75" x14ac:dyDescent="0.2">
      <c r="A1293" s="196">
        <v>4</v>
      </c>
      <c r="B1293" s="197" t="s">
        <v>422</v>
      </c>
      <c r="C1293" s="208">
        <v>42</v>
      </c>
      <c r="D1293" s="209" t="s">
        <v>518</v>
      </c>
      <c r="E1293" s="212">
        <v>4273</v>
      </c>
      <c r="F1293" s="213" t="s">
        <v>656</v>
      </c>
      <c r="G1293" s="231"/>
      <c r="H1293" s="65"/>
      <c r="I1293" s="222"/>
      <c r="J1293" s="66"/>
      <c r="K1293" s="66"/>
      <c r="L1293" s="66"/>
      <c r="M1293" s="64"/>
      <c r="N1293" s="304"/>
      <c r="O1293" s="305"/>
      <c r="P1293" s="127"/>
      <c r="Q1293" s="67"/>
      <c r="R1293" s="67"/>
      <c r="S1293" s="67"/>
      <c r="T1293" s="67"/>
      <c r="U1293" s="67"/>
      <c r="V1293" s="67"/>
      <c r="W1293" s="67"/>
      <c r="X1293" s="67"/>
      <c r="Y1293" s="68"/>
      <c r="Z1293" s="68"/>
      <c r="AA1293" s="68"/>
      <c r="AB1293" s="67"/>
      <c r="AC1293" s="67"/>
      <c r="AD1293" s="67"/>
      <c r="AE1293" s="67"/>
      <c r="AF1293" s="67"/>
      <c r="AG1293" s="67"/>
      <c r="AH1293" s="67"/>
      <c r="AI1293" s="67"/>
      <c r="AJ1293" s="68"/>
      <c r="AK1293" s="68"/>
      <c r="AL1293" s="68"/>
      <c r="AM1293" s="67"/>
      <c r="AN1293" s="67"/>
      <c r="AO1293" s="67"/>
      <c r="AP1293" s="67"/>
      <c r="AQ1293" s="67"/>
      <c r="AR1293" s="67"/>
      <c r="AS1293" s="67"/>
      <c r="AT1293" s="67"/>
      <c r="AU1293" s="67"/>
      <c r="AV1293" s="67"/>
      <c r="AW1293" s="67"/>
      <c r="AX1293" s="68"/>
      <c r="AY1293" s="68"/>
      <c r="AZ1293" s="69"/>
      <c r="BA1293" s="70"/>
      <c r="BB1293" s="71"/>
      <c r="BC1293" s="95"/>
      <c r="BD1293" s="41">
        <v>4</v>
      </c>
      <c r="BE1293" s="52">
        <v>42</v>
      </c>
      <c r="BF1293" s="103">
        <v>4273</v>
      </c>
      <c r="BG1293" s="275"/>
    </row>
    <row r="1294" spans="1:59" s="63" customFormat="1" ht="12.75" x14ac:dyDescent="0.2">
      <c r="A1294" s="196">
        <v>4</v>
      </c>
      <c r="B1294" s="197" t="s">
        <v>422</v>
      </c>
      <c r="C1294" s="208">
        <v>42</v>
      </c>
      <c r="D1294" s="209" t="s">
        <v>518</v>
      </c>
      <c r="E1294" s="212">
        <v>4273</v>
      </c>
      <c r="F1294" s="213" t="s">
        <v>656</v>
      </c>
      <c r="G1294" s="231" t="s">
        <v>741</v>
      </c>
      <c r="H1294" s="72" t="s">
        <v>1233</v>
      </c>
      <c r="I1294" s="223" t="s">
        <v>1247</v>
      </c>
      <c r="J1294" s="73"/>
      <c r="K1294" s="73"/>
      <c r="L1294" s="73"/>
      <c r="M1294" s="74"/>
      <c r="N1294" s="247"/>
      <c r="O1294" s="306"/>
      <c r="P1294" s="105"/>
      <c r="Q1294" s="75"/>
      <c r="R1294" s="75"/>
      <c r="S1294" s="75"/>
      <c r="T1294" s="75"/>
      <c r="U1294" s="75"/>
      <c r="V1294" s="75"/>
      <c r="W1294" s="75"/>
      <c r="X1294" s="75"/>
      <c r="Y1294" s="76" t="s">
        <v>1241</v>
      </c>
      <c r="Z1294" s="77" t="s">
        <v>1241</v>
      </c>
      <c r="AA1294" s="78">
        <f>AA$2542</f>
        <v>5000</v>
      </c>
      <c r="AB1294" s="75"/>
      <c r="AC1294" s="75"/>
      <c r="AD1294" s="75"/>
      <c r="AE1294" s="75"/>
      <c r="AF1294" s="75"/>
      <c r="AG1294" s="75"/>
      <c r="AH1294" s="75"/>
      <c r="AI1294" s="75"/>
      <c r="AJ1294" s="76" t="s">
        <v>1241</v>
      </c>
      <c r="AK1294" s="77" t="s">
        <v>1241</v>
      </c>
      <c r="AL1294" s="78">
        <f>AL$2542</f>
        <v>0</v>
      </c>
      <c r="AM1294" s="75"/>
      <c r="AN1294" s="75"/>
      <c r="AO1294" s="75"/>
      <c r="AP1294" s="75"/>
      <c r="AQ1294" s="75"/>
      <c r="AR1294" s="75"/>
      <c r="AS1294" s="75"/>
      <c r="AT1294" s="75"/>
      <c r="AU1294" s="75"/>
      <c r="AV1294" s="75"/>
      <c r="AW1294" s="76" t="s">
        <v>1241</v>
      </c>
      <c r="AX1294" s="77" t="s">
        <v>1241</v>
      </c>
      <c r="AY1294" s="78">
        <f>AY$2542</f>
        <v>250</v>
      </c>
      <c r="AZ1294" s="79"/>
      <c r="BA1294" s="80" t="str">
        <f>I1294</f>
        <v>&gt; see 4711, Thermal insulation</v>
      </c>
      <c r="BB1294" s="71"/>
      <c r="BC1294" s="95"/>
      <c r="BD1294" s="41">
        <v>4</v>
      </c>
      <c r="BE1294" s="52">
        <v>42</v>
      </c>
      <c r="BF1294" s="103">
        <v>4273</v>
      </c>
      <c r="BG1294" s="276" t="s">
        <v>47</v>
      </c>
    </row>
    <row r="1295" spans="1:59" s="63" customFormat="1" ht="12.75" x14ac:dyDescent="0.2">
      <c r="A1295" s="196">
        <v>4</v>
      </c>
      <c r="B1295" s="197" t="s">
        <v>422</v>
      </c>
      <c r="C1295" s="208">
        <v>42</v>
      </c>
      <c r="D1295" s="209" t="s">
        <v>518</v>
      </c>
      <c r="E1295" s="212">
        <v>4273</v>
      </c>
      <c r="F1295" s="213" t="s">
        <v>656</v>
      </c>
      <c r="G1295" s="231"/>
      <c r="H1295" s="65"/>
      <c r="I1295" s="222"/>
      <c r="J1295" s="66"/>
      <c r="K1295" s="66"/>
      <c r="L1295" s="66"/>
      <c r="M1295" s="64"/>
      <c r="N1295" s="304"/>
      <c r="O1295" s="305"/>
      <c r="P1295" s="127"/>
      <c r="Q1295" s="67"/>
      <c r="R1295" s="67"/>
      <c r="S1295" s="67"/>
      <c r="T1295" s="67"/>
      <c r="U1295" s="67"/>
      <c r="V1295" s="67"/>
      <c r="W1295" s="67"/>
      <c r="X1295" s="67"/>
      <c r="Y1295" s="68"/>
      <c r="Z1295" s="68"/>
      <c r="AA1295" s="68"/>
      <c r="AB1295" s="67"/>
      <c r="AC1295" s="67"/>
      <c r="AD1295" s="67"/>
      <c r="AE1295" s="67"/>
      <c r="AF1295" s="67"/>
      <c r="AG1295" s="67"/>
      <c r="AH1295" s="67"/>
      <c r="AI1295" s="67"/>
      <c r="AJ1295" s="68"/>
      <c r="AK1295" s="68"/>
      <c r="AL1295" s="68"/>
      <c r="AM1295" s="67"/>
      <c r="AN1295" s="67"/>
      <c r="AO1295" s="67"/>
      <c r="AP1295" s="67"/>
      <c r="AQ1295" s="67"/>
      <c r="AR1295" s="67"/>
      <c r="AS1295" s="67"/>
      <c r="AT1295" s="67"/>
      <c r="AU1295" s="67"/>
      <c r="AV1295" s="67"/>
      <c r="AW1295" s="67"/>
      <c r="AX1295" s="68"/>
      <c r="AY1295" s="68"/>
      <c r="AZ1295" s="69"/>
      <c r="BA1295" s="70"/>
      <c r="BB1295" s="71"/>
      <c r="BC1295" s="95"/>
      <c r="BD1295" s="41">
        <v>4</v>
      </c>
      <c r="BE1295" s="52">
        <v>42</v>
      </c>
      <c r="BF1295" s="103">
        <v>4273</v>
      </c>
      <c r="BG1295" s="275"/>
    </row>
    <row r="1296" spans="1:59" s="63" customFormat="1" ht="12.75" x14ac:dyDescent="0.2">
      <c r="A1296" s="196">
        <v>4</v>
      </c>
      <c r="B1296" s="197" t="s">
        <v>422</v>
      </c>
      <c r="C1296" s="208">
        <v>42</v>
      </c>
      <c r="D1296" s="209" t="s">
        <v>518</v>
      </c>
      <c r="E1296" s="212">
        <v>4273</v>
      </c>
      <c r="F1296" s="213" t="s">
        <v>656</v>
      </c>
      <c r="G1296" s="232"/>
      <c r="H1296" s="97"/>
      <c r="I1296" s="224"/>
      <c r="J1296" s="98"/>
      <c r="K1296" s="98"/>
      <c r="L1296" s="98"/>
      <c r="M1296" s="96"/>
      <c r="N1296" s="307"/>
      <c r="O1296" s="246"/>
      <c r="P1296" s="124"/>
      <c r="Q1296" s="99"/>
      <c r="R1296" s="99"/>
      <c r="S1296" s="99"/>
      <c r="T1296" s="99"/>
      <c r="U1296" s="99"/>
      <c r="V1296" s="99"/>
      <c r="W1296" s="99"/>
      <c r="X1296" s="99"/>
      <c r="Y1296" s="100"/>
      <c r="Z1296" s="100"/>
      <c r="AA1296" s="100"/>
      <c r="AB1296" s="99"/>
      <c r="AC1296" s="99"/>
      <c r="AD1296" s="99"/>
      <c r="AE1296" s="99"/>
      <c r="AF1296" s="99"/>
      <c r="AG1296" s="99"/>
      <c r="AH1296" s="99"/>
      <c r="AI1296" s="99"/>
      <c r="AJ1296" s="100"/>
      <c r="AK1296" s="100"/>
      <c r="AL1296" s="100"/>
      <c r="AM1296" s="99"/>
      <c r="AN1296" s="99"/>
      <c r="AO1296" s="99"/>
      <c r="AP1296" s="99"/>
      <c r="AQ1296" s="99"/>
      <c r="AR1296" s="99"/>
      <c r="AS1296" s="99"/>
      <c r="AT1296" s="99"/>
      <c r="AU1296" s="99"/>
      <c r="AV1296" s="99"/>
      <c r="AW1296" s="99"/>
      <c r="AX1296" s="100"/>
      <c r="AY1296" s="100"/>
      <c r="AZ1296" s="101"/>
      <c r="BA1296" s="102"/>
      <c r="BB1296" s="95"/>
      <c r="BC1296" s="95"/>
      <c r="BD1296" s="41">
        <v>4</v>
      </c>
      <c r="BE1296" s="52">
        <v>42</v>
      </c>
      <c r="BF1296" s="103">
        <v>4273</v>
      </c>
      <c r="BG1296" s="277"/>
    </row>
    <row r="1297" spans="1:59" x14ac:dyDescent="0.25">
      <c r="A1297" s="196">
        <v>4</v>
      </c>
      <c r="B1297" s="197" t="s">
        <v>422</v>
      </c>
      <c r="C1297" s="208">
        <v>42</v>
      </c>
      <c r="D1297" s="209" t="s">
        <v>518</v>
      </c>
      <c r="E1297" s="210">
        <v>4281</v>
      </c>
      <c r="F1297" s="211" t="s">
        <v>662</v>
      </c>
      <c r="G1297" s="235"/>
      <c r="H1297" s="145"/>
      <c r="I1297" s="221"/>
      <c r="J1297" s="57"/>
      <c r="K1297" s="57"/>
      <c r="L1297" s="57"/>
      <c r="M1297" s="144"/>
      <c r="N1297" s="324"/>
      <c r="O1297" s="325"/>
      <c r="P1297" s="146"/>
      <c r="Q1297" s="146"/>
      <c r="R1297" s="146"/>
      <c r="S1297" s="146"/>
      <c r="T1297" s="146"/>
      <c r="U1297" s="146"/>
      <c r="V1297" s="146"/>
      <c r="W1297" s="146"/>
      <c r="X1297" s="146"/>
      <c r="Y1297" s="59"/>
      <c r="Z1297" s="123"/>
      <c r="AA1297" s="123"/>
      <c r="AB1297" s="146"/>
      <c r="AC1297" s="146"/>
      <c r="AD1297" s="146"/>
      <c r="AE1297" s="146"/>
      <c r="AF1297" s="146"/>
      <c r="AG1297" s="146"/>
      <c r="AH1297" s="146"/>
      <c r="AI1297" s="146"/>
      <c r="AJ1297" s="59"/>
      <c r="AK1297" s="123"/>
      <c r="AL1297" s="123"/>
      <c r="AM1297" s="146"/>
      <c r="AN1297" s="146"/>
      <c r="AO1297" s="146"/>
      <c r="AP1297" s="146"/>
      <c r="AQ1297" s="146"/>
      <c r="AR1297" s="146"/>
      <c r="AS1297" s="146"/>
      <c r="AT1297" s="146"/>
      <c r="AU1297" s="146"/>
      <c r="AV1297" s="146"/>
      <c r="AW1297" s="58"/>
      <c r="AX1297" s="123"/>
      <c r="AY1297" s="59"/>
      <c r="AZ1297" s="147"/>
      <c r="BA1297" s="148"/>
      <c r="BB1297" s="143"/>
      <c r="BC1297" s="143"/>
      <c r="BD1297" s="41">
        <v>4</v>
      </c>
      <c r="BE1297" s="52">
        <v>42</v>
      </c>
      <c r="BF1297" s="62">
        <v>4281</v>
      </c>
      <c r="BG1297" s="284"/>
    </row>
    <row r="1298" spans="1:59" s="63" customFormat="1" ht="12.75" x14ac:dyDescent="0.2">
      <c r="A1298" s="196">
        <v>4</v>
      </c>
      <c r="B1298" s="197" t="s">
        <v>422</v>
      </c>
      <c r="C1298" s="208">
        <v>42</v>
      </c>
      <c r="D1298" s="209" t="s">
        <v>518</v>
      </c>
      <c r="E1298" s="210">
        <v>4281</v>
      </c>
      <c r="F1298" s="211" t="s">
        <v>662</v>
      </c>
      <c r="G1298" s="230"/>
      <c r="H1298" s="56"/>
      <c r="I1298" s="221"/>
      <c r="J1298" s="57"/>
      <c r="K1298" s="57"/>
      <c r="L1298" s="57"/>
      <c r="M1298" s="55"/>
      <c r="N1298" s="303"/>
      <c r="O1298" s="245"/>
      <c r="P1298" s="122"/>
      <c r="Q1298" s="58"/>
      <c r="R1298" s="58"/>
      <c r="S1298" s="58"/>
      <c r="T1298" s="58"/>
      <c r="U1298" s="58"/>
      <c r="V1298" s="58"/>
      <c r="W1298" s="58"/>
      <c r="X1298" s="58"/>
      <c r="Y1298" s="59"/>
      <c r="Z1298" s="59"/>
      <c r="AA1298" s="59"/>
      <c r="AB1298" s="58"/>
      <c r="AC1298" s="58"/>
      <c r="AD1298" s="58"/>
      <c r="AE1298" s="58"/>
      <c r="AF1298" s="58"/>
      <c r="AG1298" s="58"/>
      <c r="AH1298" s="58"/>
      <c r="AI1298" s="58"/>
      <c r="AJ1298" s="59"/>
      <c r="AK1298" s="59"/>
      <c r="AL1298" s="59"/>
      <c r="AM1298" s="58"/>
      <c r="AN1298" s="58"/>
      <c r="AO1298" s="58"/>
      <c r="AP1298" s="58"/>
      <c r="AQ1298" s="58"/>
      <c r="AR1298" s="58"/>
      <c r="AS1298" s="58"/>
      <c r="AT1298" s="58"/>
      <c r="AU1298" s="58"/>
      <c r="AV1298" s="58"/>
      <c r="AW1298" s="58"/>
      <c r="AX1298" s="59"/>
      <c r="AY1298" s="59"/>
      <c r="AZ1298" s="60"/>
      <c r="BA1298" s="61"/>
      <c r="BB1298" s="54"/>
      <c r="BC1298" s="54"/>
      <c r="BD1298" s="41">
        <v>4</v>
      </c>
      <c r="BE1298" s="52">
        <v>42</v>
      </c>
      <c r="BF1298" s="62">
        <v>4281</v>
      </c>
      <c r="BG1298" s="274"/>
    </row>
    <row r="1299" spans="1:59" s="63" customFormat="1" ht="12.75" x14ac:dyDescent="0.2">
      <c r="A1299" s="196">
        <v>4</v>
      </c>
      <c r="B1299" s="197" t="s">
        <v>422</v>
      </c>
      <c r="C1299" s="208">
        <v>42</v>
      </c>
      <c r="D1299" s="209" t="s">
        <v>518</v>
      </c>
      <c r="E1299" s="210">
        <v>4281</v>
      </c>
      <c r="F1299" s="211" t="s">
        <v>662</v>
      </c>
      <c r="G1299" s="231" t="s">
        <v>663</v>
      </c>
      <c r="H1299" s="65"/>
      <c r="I1299" s="222"/>
      <c r="J1299" s="66"/>
      <c r="K1299" s="66"/>
      <c r="L1299" s="66"/>
      <c r="M1299" s="64"/>
      <c r="N1299" s="308"/>
      <c r="O1299" s="309"/>
      <c r="P1299" s="127"/>
      <c r="Q1299" s="67"/>
      <c r="R1299" s="67"/>
      <c r="S1299" s="67"/>
      <c r="T1299" s="67"/>
      <c r="U1299" s="67"/>
      <c r="V1299" s="67"/>
      <c r="W1299" s="67"/>
      <c r="X1299" s="67"/>
      <c r="Y1299" s="68"/>
      <c r="Z1299" s="68"/>
      <c r="AA1299" s="68"/>
      <c r="AB1299" s="67"/>
      <c r="AC1299" s="67"/>
      <c r="AD1299" s="67"/>
      <c r="AE1299" s="67"/>
      <c r="AF1299" s="67"/>
      <c r="AG1299" s="67"/>
      <c r="AH1299" s="67"/>
      <c r="AI1299" s="67"/>
      <c r="AJ1299" s="68"/>
      <c r="AK1299" s="68"/>
      <c r="AL1299" s="68"/>
      <c r="AM1299" s="67"/>
      <c r="AN1299" s="67"/>
      <c r="AO1299" s="67"/>
      <c r="AP1299" s="67"/>
      <c r="AQ1299" s="67"/>
      <c r="AR1299" s="67"/>
      <c r="AS1299" s="67"/>
      <c r="AT1299" s="67"/>
      <c r="AU1299" s="67"/>
      <c r="AV1299" s="67"/>
      <c r="AW1299" s="67"/>
      <c r="AX1299" s="68"/>
      <c r="AY1299" s="68"/>
      <c r="AZ1299" s="69"/>
      <c r="BA1299" s="70"/>
      <c r="BB1299" s="71"/>
      <c r="BC1299" s="54"/>
      <c r="BD1299" s="41">
        <v>4</v>
      </c>
      <c r="BE1299" s="52">
        <v>42</v>
      </c>
      <c r="BF1299" s="62">
        <v>4281</v>
      </c>
      <c r="BG1299" s="275"/>
    </row>
    <row r="1300" spans="1:59" s="63" customFormat="1" ht="12.75" x14ac:dyDescent="0.2">
      <c r="A1300" s="196">
        <v>4</v>
      </c>
      <c r="B1300" s="197" t="s">
        <v>422</v>
      </c>
      <c r="C1300" s="208">
        <v>42</v>
      </c>
      <c r="D1300" s="209" t="s">
        <v>518</v>
      </c>
      <c r="E1300" s="210">
        <v>4281</v>
      </c>
      <c r="F1300" s="211" t="s">
        <v>662</v>
      </c>
      <c r="G1300" s="231" t="s">
        <v>663</v>
      </c>
      <c r="H1300" s="72" t="s">
        <v>47</v>
      </c>
      <c r="I1300" s="223"/>
      <c r="J1300" s="73"/>
      <c r="K1300" s="73"/>
      <c r="L1300" s="73"/>
      <c r="M1300" s="74"/>
      <c r="N1300" s="247"/>
      <c r="O1300" s="306"/>
      <c r="P1300" s="105"/>
      <c r="Q1300" s="75"/>
      <c r="R1300" s="75"/>
      <c r="S1300" s="75"/>
      <c r="T1300" s="75"/>
      <c r="U1300" s="75"/>
      <c r="V1300" s="75"/>
      <c r="W1300" s="75"/>
      <c r="X1300" s="75"/>
      <c r="Y1300" s="76">
        <f>IF(ISNUMBER(VLOOKUP(Y1302,P$7:W$7,MATCH(Y1302,P$7:W$7))),VLOOKUP(Y1302,P$7:W$7,MATCH(Y1302,P$7:W$7)),IF(N1304=0,"No Data",IF(Y1302&gt;0,"&lt;100",0)))</f>
        <v>2500</v>
      </c>
      <c r="Z1300" s="77">
        <f>IF(ISNUMBER(VLOOKUP(Z1304,P$7:W$7,MATCH(Z1304,P$7:W$7))),VLOOKUP(Z1304,P$7:W$7,MATCH(Z1304,P$7:W$7)),IF(N1304=0,"No Data",IF(Z1304&gt;0,"&lt;100",0)))</f>
        <v>2500</v>
      </c>
      <c r="AA1300" s="106">
        <f>IF(ISNUMBER(Z1300),Z1300,0)</f>
        <v>2500</v>
      </c>
      <c r="AB1300" s="75"/>
      <c r="AC1300" s="75"/>
      <c r="AD1300" s="75"/>
      <c r="AE1300" s="75"/>
      <c r="AF1300" s="75"/>
      <c r="AG1300" s="75"/>
      <c r="AH1300" s="75"/>
      <c r="AI1300" s="75"/>
      <c r="AJ1300" s="76">
        <f>IF(ISNUMBER(VLOOKUP(AJ1302,AB$7:AH$7,MATCH(AJ1302,AB$7:AH$7))),VLOOKUP(AJ1302,AB$7:AH$7,MATCH(AJ1302,AB$7:AH$7)),IF(N1304=0,"No Data",IF(AJ1302&gt;0,"&lt;50",0)))</f>
        <v>0</v>
      </c>
      <c r="AK1300" s="77">
        <f>IF(ISNUMBER(VLOOKUP(AK1304,AB$7:AH$7,MATCH(AK1304,AB$7:AH$7))),VLOOKUP(AK1304,AB$7:AH$7,MATCH(AK1304,AB$7:AH$7)),IF(N1304=0,"No Data",IF(AK1304&gt;0,"&lt;50",0)))</f>
        <v>0</v>
      </c>
      <c r="AL1300" s="106">
        <f>IF(ISNUMBER(AK1300),AK1300,0)</f>
        <v>0</v>
      </c>
      <c r="AM1300" s="75"/>
      <c r="AN1300" s="75"/>
      <c r="AO1300" s="75"/>
      <c r="AP1300" s="75"/>
      <c r="AQ1300" s="75"/>
      <c r="AR1300" s="75"/>
      <c r="AS1300" s="75"/>
      <c r="AT1300" s="75"/>
      <c r="AU1300" s="75"/>
      <c r="AV1300" s="75"/>
      <c r="AW1300" s="76">
        <f>IF(ISNUMBER(VLOOKUP(AW1302,AM$7:AU$7,MATCH(AW1302,AM$7:AU$7))),VLOOKUP(AW1302,AM$7:AU$7,MATCH(AW1302,AM$7:AU$7)),IF(N1304=0,"No Data",IF(AW1302&gt;0,"&lt;10",0)))</f>
        <v>500</v>
      </c>
      <c r="AX1300" s="77">
        <f>IF(ISNUMBER(VLOOKUP(AX1304,AM$7:AU$7,MATCH(AX1304,AM$7:AU$7))),VLOOKUP(AX1304,AM$7:AU$7,MATCH(AX1304,AM$7:AU$7)),IF(N1304=0,"No Data",IF(AX1304&gt;0,"&lt;10",0)))</f>
        <v>500</v>
      </c>
      <c r="AY1300" s="106">
        <f>IF(ISNUMBER(AX1300),AX1300,0)</f>
        <v>500</v>
      </c>
      <c r="AZ1300" s="79"/>
      <c r="BA1300" s="80"/>
      <c r="BB1300" s="71"/>
      <c r="BC1300" s="54"/>
      <c r="BD1300" s="41">
        <v>4</v>
      </c>
      <c r="BE1300" s="52">
        <v>42</v>
      </c>
      <c r="BF1300" s="62">
        <v>4281</v>
      </c>
      <c r="BG1300" s="276" t="s">
        <v>47</v>
      </c>
    </row>
    <row r="1301" spans="1:59" s="63" customFormat="1" ht="12.75" x14ac:dyDescent="0.2">
      <c r="A1301" s="196">
        <v>4</v>
      </c>
      <c r="B1301" s="197" t="s">
        <v>422</v>
      </c>
      <c r="C1301" s="208">
        <v>42</v>
      </c>
      <c r="D1301" s="209" t="s">
        <v>518</v>
      </c>
      <c r="E1301" s="210">
        <v>4281</v>
      </c>
      <c r="F1301" s="211" t="s">
        <v>662</v>
      </c>
      <c r="G1301" s="231" t="s">
        <v>663</v>
      </c>
      <c r="H1301" s="81" t="s">
        <v>48</v>
      </c>
      <c r="I1301" s="223"/>
      <c r="J1301" s="73"/>
      <c r="K1301" s="73"/>
      <c r="L1301" s="73"/>
      <c r="M1301" s="74"/>
      <c r="N1301" s="247"/>
      <c r="O1301" s="306"/>
      <c r="P1301" s="105"/>
      <c r="Q1301" s="75"/>
      <c r="R1301" s="75"/>
      <c r="S1301" s="75"/>
      <c r="T1301" s="75"/>
      <c r="U1301" s="75"/>
      <c r="V1301" s="75"/>
      <c r="W1301" s="75"/>
      <c r="X1301" s="75"/>
      <c r="Y1301" s="82">
        <f>MIN(X1305:X1311)</f>
        <v>0</v>
      </c>
      <c r="Z1301" s="83"/>
      <c r="AA1301" s="83"/>
      <c r="AB1301" s="75"/>
      <c r="AC1301" s="75"/>
      <c r="AD1301" s="75"/>
      <c r="AE1301" s="75"/>
      <c r="AF1301" s="75"/>
      <c r="AG1301" s="75"/>
      <c r="AH1301" s="75"/>
      <c r="AI1301" s="75"/>
      <c r="AJ1301" s="82">
        <f>MIN(AI1305:AI1311)</f>
        <v>0</v>
      </c>
      <c r="AK1301" s="83"/>
      <c r="AL1301" s="83"/>
      <c r="AM1301" s="75"/>
      <c r="AN1301" s="75"/>
      <c r="AO1301" s="75"/>
      <c r="AP1301" s="75"/>
      <c r="AQ1301" s="75"/>
      <c r="AR1301" s="75"/>
      <c r="AS1301" s="75"/>
      <c r="AT1301" s="75"/>
      <c r="AU1301" s="75"/>
      <c r="AV1301" s="75"/>
      <c r="AW1301" s="82">
        <f>MIN(AV1305:AV1311)</f>
        <v>50</v>
      </c>
      <c r="AX1301" s="83"/>
      <c r="AY1301" s="83"/>
      <c r="AZ1301" s="79"/>
      <c r="BA1301" s="80"/>
      <c r="BB1301" s="71"/>
      <c r="BC1301" s="54"/>
      <c r="BD1301" s="41">
        <v>4</v>
      </c>
      <c r="BE1301" s="52">
        <v>42</v>
      </c>
      <c r="BF1301" s="62">
        <v>4281</v>
      </c>
      <c r="BG1301" s="278" t="s">
        <v>48</v>
      </c>
    </row>
    <row r="1302" spans="1:59" s="63" customFormat="1" ht="12.75" x14ac:dyDescent="0.2">
      <c r="A1302" s="196">
        <v>4</v>
      </c>
      <c r="B1302" s="197" t="s">
        <v>422</v>
      </c>
      <c r="C1302" s="208">
        <v>42</v>
      </c>
      <c r="D1302" s="209" t="s">
        <v>518</v>
      </c>
      <c r="E1302" s="210">
        <v>4281</v>
      </c>
      <c r="F1302" s="211" t="s">
        <v>662</v>
      </c>
      <c r="G1302" s="231" t="s">
        <v>663</v>
      </c>
      <c r="H1302" s="81" t="s">
        <v>49</v>
      </c>
      <c r="I1302" s="223"/>
      <c r="J1302" s="73"/>
      <c r="K1302" s="73"/>
      <c r="L1302" s="73"/>
      <c r="M1302" s="74"/>
      <c r="N1302" s="247"/>
      <c r="O1302" s="306"/>
      <c r="P1302" s="105"/>
      <c r="Q1302" s="75"/>
      <c r="R1302" s="75"/>
      <c r="S1302" s="75"/>
      <c r="T1302" s="75"/>
      <c r="U1302" s="75"/>
      <c r="V1302" s="75"/>
      <c r="W1302" s="75"/>
      <c r="X1302" s="75"/>
      <c r="Y1302" s="84">
        <f>IF(ISNUMBER(AVERAGE(X1305:X1311)),AVERAGE(X1305:X1311),0)</f>
        <v>4314.2857142857147</v>
      </c>
      <c r="Z1302" s="83"/>
      <c r="AA1302" s="83"/>
      <c r="AB1302" s="75"/>
      <c r="AC1302" s="75"/>
      <c r="AD1302" s="75"/>
      <c r="AE1302" s="75"/>
      <c r="AF1302" s="75"/>
      <c r="AG1302" s="75"/>
      <c r="AH1302" s="75"/>
      <c r="AI1302" s="75"/>
      <c r="AJ1302" s="84">
        <f>IF(ISNUMBER(AVERAGE(AI1305:AI1311)),AVERAGE(AI1305:AI1311),0)</f>
        <v>0</v>
      </c>
      <c r="AK1302" s="83"/>
      <c r="AL1302" s="83"/>
      <c r="AM1302" s="75"/>
      <c r="AN1302" s="75"/>
      <c r="AO1302" s="75"/>
      <c r="AP1302" s="75"/>
      <c r="AQ1302" s="75"/>
      <c r="AR1302" s="75"/>
      <c r="AS1302" s="75"/>
      <c r="AT1302" s="75"/>
      <c r="AU1302" s="75"/>
      <c r="AV1302" s="75"/>
      <c r="AW1302" s="84">
        <f>IF(ISNUMBER(AVERAGE(AV1305:AV1311)),AVERAGE(AV1305:AV1311),0)</f>
        <v>714.28571428571433</v>
      </c>
      <c r="AX1302" s="83"/>
      <c r="AY1302" s="83"/>
      <c r="AZ1302" s="79"/>
      <c r="BA1302" s="80"/>
      <c r="BB1302" s="71"/>
      <c r="BC1302" s="54"/>
      <c r="BD1302" s="41">
        <v>4</v>
      </c>
      <c r="BE1302" s="52">
        <v>42</v>
      </c>
      <c r="BF1302" s="62">
        <v>4281</v>
      </c>
      <c r="BG1302" s="278" t="s">
        <v>49</v>
      </c>
    </row>
    <row r="1303" spans="1:59" s="63" customFormat="1" ht="12.75" x14ac:dyDescent="0.2">
      <c r="A1303" s="196">
        <v>4</v>
      </c>
      <c r="B1303" s="197" t="s">
        <v>422</v>
      </c>
      <c r="C1303" s="208">
        <v>42</v>
      </c>
      <c r="D1303" s="209" t="s">
        <v>518</v>
      </c>
      <c r="E1303" s="210">
        <v>4281</v>
      </c>
      <c r="F1303" s="211" t="s">
        <v>662</v>
      </c>
      <c r="G1303" s="231" t="s">
        <v>663</v>
      </c>
      <c r="H1303" s="81" t="s">
        <v>50</v>
      </c>
      <c r="I1303" s="223"/>
      <c r="J1303" s="73"/>
      <c r="K1303" s="73"/>
      <c r="L1303" s="73"/>
      <c r="M1303" s="74"/>
      <c r="N1303" s="247"/>
      <c r="O1303" s="306"/>
      <c r="P1303" s="105"/>
      <c r="Q1303" s="75"/>
      <c r="R1303" s="75"/>
      <c r="S1303" s="75"/>
      <c r="T1303" s="75"/>
      <c r="U1303" s="75"/>
      <c r="V1303" s="75"/>
      <c r="W1303" s="75"/>
      <c r="X1303" s="75"/>
      <c r="Y1303" s="84">
        <f>MAX(X1305:X1311)</f>
        <v>25000</v>
      </c>
      <c r="Z1303" s="83"/>
      <c r="AA1303" s="83"/>
      <c r="AB1303" s="75"/>
      <c r="AC1303" s="75"/>
      <c r="AD1303" s="75"/>
      <c r="AE1303" s="75"/>
      <c r="AF1303" s="75"/>
      <c r="AG1303" s="75"/>
      <c r="AH1303" s="75"/>
      <c r="AI1303" s="75"/>
      <c r="AJ1303" s="84">
        <f>MAX(AI1305:AI1311)</f>
        <v>0</v>
      </c>
      <c r="AK1303" s="83"/>
      <c r="AL1303" s="83"/>
      <c r="AM1303" s="75"/>
      <c r="AN1303" s="75"/>
      <c r="AO1303" s="75"/>
      <c r="AP1303" s="75"/>
      <c r="AQ1303" s="75"/>
      <c r="AR1303" s="75"/>
      <c r="AS1303" s="75"/>
      <c r="AT1303" s="75"/>
      <c r="AU1303" s="75"/>
      <c r="AV1303" s="75"/>
      <c r="AW1303" s="84">
        <f>MAX(AV1305:AV1311)</f>
        <v>2500</v>
      </c>
      <c r="AX1303" s="83"/>
      <c r="AY1303" s="83"/>
      <c r="AZ1303" s="79"/>
      <c r="BA1303" s="80"/>
      <c r="BB1303" s="71"/>
      <c r="BC1303" s="54"/>
      <c r="BD1303" s="41">
        <v>4</v>
      </c>
      <c r="BE1303" s="52">
        <v>42</v>
      </c>
      <c r="BF1303" s="62">
        <v>4281</v>
      </c>
      <c r="BG1303" s="278" t="s">
        <v>50</v>
      </c>
    </row>
    <row r="1304" spans="1:59" s="63" customFormat="1" ht="12.75" x14ac:dyDescent="0.2">
      <c r="A1304" s="196">
        <v>4</v>
      </c>
      <c r="B1304" s="197" t="s">
        <v>422</v>
      </c>
      <c r="C1304" s="208">
        <v>42</v>
      </c>
      <c r="D1304" s="209" t="s">
        <v>518</v>
      </c>
      <c r="E1304" s="210">
        <v>4281</v>
      </c>
      <c r="F1304" s="211" t="s">
        <v>662</v>
      </c>
      <c r="G1304" s="231" t="s">
        <v>663</v>
      </c>
      <c r="H1304" s="85" t="s">
        <v>51</v>
      </c>
      <c r="I1304" s="223"/>
      <c r="J1304" s="73"/>
      <c r="K1304" s="73"/>
      <c r="L1304" s="73"/>
      <c r="M1304" s="74"/>
      <c r="N1304" s="248">
        <f>SUM(N1305:N1311)</f>
        <v>7</v>
      </c>
      <c r="O1304" s="293">
        <f>SUM(O1305:O1311)</f>
        <v>0.99999999999999978</v>
      </c>
      <c r="P1304" s="292"/>
      <c r="Q1304" s="87"/>
      <c r="R1304" s="87"/>
      <c r="S1304" s="87"/>
      <c r="T1304" s="87"/>
      <c r="U1304" s="87"/>
      <c r="V1304" s="87"/>
      <c r="W1304" s="87"/>
      <c r="X1304" s="87"/>
      <c r="Y1304" s="88"/>
      <c r="Z1304" s="119">
        <f>SUM(Z1305:Z1311)</f>
        <v>4314.2857142857138</v>
      </c>
      <c r="AA1304" s="120"/>
      <c r="AB1304" s="111"/>
      <c r="AC1304" s="111"/>
      <c r="AD1304" s="111"/>
      <c r="AE1304" s="111"/>
      <c r="AF1304" s="111"/>
      <c r="AG1304" s="111"/>
      <c r="AH1304" s="111"/>
      <c r="AI1304" s="111"/>
      <c r="AJ1304" s="120"/>
      <c r="AK1304" s="119">
        <f>SUM(AK1305:AK1311)</f>
        <v>0</v>
      </c>
      <c r="AL1304" s="120"/>
      <c r="AM1304" s="111"/>
      <c r="AN1304" s="111"/>
      <c r="AO1304" s="111"/>
      <c r="AP1304" s="111"/>
      <c r="AQ1304" s="111"/>
      <c r="AR1304" s="111"/>
      <c r="AS1304" s="111"/>
      <c r="AT1304" s="111"/>
      <c r="AU1304" s="111"/>
      <c r="AV1304" s="111"/>
      <c r="AW1304" s="120"/>
      <c r="AX1304" s="119">
        <f>SUM(AX1305:AX1311)</f>
        <v>714.28571428571433</v>
      </c>
      <c r="AY1304" s="88"/>
      <c r="AZ1304" s="79"/>
      <c r="BA1304" s="80"/>
      <c r="BB1304" s="71"/>
      <c r="BC1304" s="54"/>
      <c r="BD1304" s="41">
        <v>4</v>
      </c>
      <c r="BE1304" s="52">
        <v>42</v>
      </c>
      <c r="BF1304" s="62">
        <v>4281</v>
      </c>
      <c r="BG1304" s="279" t="s">
        <v>51</v>
      </c>
    </row>
    <row r="1305" spans="1:59" s="63" customFormat="1" ht="12.75" x14ac:dyDescent="0.2">
      <c r="A1305" s="196">
        <v>4</v>
      </c>
      <c r="B1305" s="197" t="s">
        <v>422</v>
      </c>
      <c r="C1305" s="208">
        <v>42</v>
      </c>
      <c r="D1305" s="209" t="s">
        <v>518</v>
      </c>
      <c r="E1305" s="210">
        <v>4281</v>
      </c>
      <c r="F1305" s="211" t="s">
        <v>662</v>
      </c>
      <c r="G1305" s="231" t="s">
        <v>663</v>
      </c>
      <c r="H1305" s="89" t="s">
        <v>52</v>
      </c>
      <c r="I1305" s="90" t="s">
        <v>634</v>
      </c>
      <c r="J1305" s="90"/>
      <c r="K1305" s="90" t="s">
        <v>511</v>
      </c>
      <c r="L1305" s="90"/>
      <c r="M1305" s="91"/>
      <c r="N1305" s="312">
        <v>1</v>
      </c>
      <c r="O1305" s="313">
        <f>N1305/N$1304</f>
        <v>0.14285714285714285</v>
      </c>
      <c r="P1305" s="104"/>
      <c r="Q1305" s="92"/>
      <c r="R1305" s="92"/>
      <c r="S1305" s="92"/>
      <c r="T1305" s="92"/>
      <c r="U1305" s="92"/>
      <c r="V1305" s="92"/>
      <c r="W1305" s="92">
        <v>1</v>
      </c>
      <c r="X1305" s="109">
        <f t="shared" ref="X1305:X1311" si="194">P1305*P$7+Q1305*Q$7+R1305*R$7+S1305*S$7+T1305*T$7+U1305*U$7+V1305*V$7+W1305*W$7</f>
        <v>25000</v>
      </c>
      <c r="Y1305" s="83"/>
      <c r="Z1305" s="110">
        <f t="shared" ref="Z1305:Z1311" si="195">X1305*$O1305</f>
        <v>3571.4285714285711</v>
      </c>
      <c r="AA1305" s="111"/>
      <c r="AB1305" s="92"/>
      <c r="AC1305" s="92"/>
      <c r="AD1305" s="92"/>
      <c r="AE1305" s="92"/>
      <c r="AF1305" s="92"/>
      <c r="AG1305" s="92"/>
      <c r="AH1305" s="92"/>
      <c r="AI1305" s="109">
        <f t="shared" ref="AI1305:AI1311" si="196">AB1305*AB$7+AC1305*AC$7+AD1305*AD$7+AE1305*AE$7+AF1305*AF$7+AG1305*AG$7+AH1305*AH$7</f>
        <v>0</v>
      </c>
      <c r="AJ1305" s="83"/>
      <c r="AK1305" s="110">
        <f t="shared" ref="AK1305:AK1311" si="197">AI1305*$O1305</f>
        <v>0</v>
      </c>
      <c r="AL1305" s="111"/>
      <c r="AM1305" s="92"/>
      <c r="AN1305" s="92"/>
      <c r="AO1305" s="92"/>
      <c r="AP1305" s="92">
        <v>1</v>
      </c>
      <c r="AQ1305" s="92"/>
      <c r="AR1305" s="92"/>
      <c r="AS1305" s="92"/>
      <c r="AT1305" s="92"/>
      <c r="AU1305" s="92"/>
      <c r="AV1305" s="109">
        <f t="shared" ref="AV1305:AV1311" si="198">AM1305*AM$7+AN1305*AN$7+AO1305*AO$7+AP1305*AP$7+AQ1305*AQ$7+AR1305*AR$7+AS1305*AS$7+AT1305*AT$7+AU1305*AU$7</f>
        <v>100</v>
      </c>
      <c r="AW1305" s="75"/>
      <c r="AX1305" s="110">
        <f t="shared" ref="AX1305:AX1311" si="199">AV1305*$O1305</f>
        <v>14.285714285714285</v>
      </c>
      <c r="AY1305" s="111"/>
      <c r="AZ1305" s="93"/>
      <c r="BA1305" s="94" t="s">
        <v>554</v>
      </c>
      <c r="BB1305" s="71"/>
      <c r="BC1305" s="54"/>
      <c r="BD1305" s="41">
        <v>4</v>
      </c>
      <c r="BE1305" s="52">
        <v>42</v>
      </c>
      <c r="BF1305" s="62">
        <v>4281</v>
      </c>
      <c r="BG1305" s="280" t="s">
        <v>52</v>
      </c>
    </row>
    <row r="1306" spans="1:59" s="63" customFormat="1" ht="12.75" x14ac:dyDescent="0.2">
      <c r="A1306" s="196">
        <v>4</v>
      </c>
      <c r="B1306" s="197" t="s">
        <v>422</v>
      </c>
      <c r="C1306" s="208">
        <v>42</v>
      </c>
      <c r="D1306" s="209" t="s">
        <v>518</v>
      </c>
      <c r="E1306" s="210">
        <v>4281</v>
      </c>
      <c r="F1306" s="211" t="s">
        <v>662</v>
      </c>
      <c r="G1306" s="231" t="s">
        <v>663</v>
      </c>
      <c r="H1306" s="89"/>
      <c r="I1306" s="90" t="s">
        <v>500</v>
      </c>
      <c r="J1306" s="90"/>
      <c r="K1306" s="90" t="s">
        <v>64</v>
      </c>
      <c r="L1306" s="90" t="s">
        <v>271</v>
      </c>
      <c r="M1306" s="91"/>
      <c r="N1306" s="312">
        <v>1</v>
      </c>
      <c r="O1306" s="313">
        <f t="shared" ref="O1306:O1311" si="200">N1306/N$1304</f>
        <v>0.14285714285714285</v>
      </c>
      <c r="P1306" s="104"/>
      <c r="Q1306" s="92"/>
      <c r="R1306" s="92"/>
      <c r="S1306" s="92"/>
      <c r="T1306" s="92"/>
      <c r="U1306" s="92"/>
      <c r="V1306" s="92"/>
      <c r="W1306" s="92"/>
      <c r="X1306" s="109">
        <f t="shared" si="194"/>
        <v>0</v>
      </c>
      <c r="Y1306" s="83"/>
      <c r="Z1306" s="110">
        <f t="shared" si="195"/>
        <v>0</v>
      </c>
      <c r="AA1306" s="111"/>
      <c r="AB1306" s="92"/>
      <c r="AC1306" s="92"/>
      <c r="AD1306" s="92"/>
      <c r="AE1306" s="92"/>
      <c r="AF1306" s="92"/>
      <c r="AG1306" s="92"/>
      <c r="AH1306" s="92"/>
      <c r="AI1306" s="109">
        <f t="shared" si="196"/>
        <v>0</v>
      </c>
      <c r="AJ1306" s="83"/>
      <c r="AK1306" s="110">
        <f t="shared" si="197"/>
        <v>0</v>
      </c>
      <c r="AL1306" s="111"/>
      <c r="AM1306" s="92"/>
      <c r="AN1306" s="92"/>
      <c r="AO1306" s="92"/>
      <c r="AP1306" s="92"/>
      <c r="AQ1306" s="92">
        <v>1</v>
      </c>
      <c r="AR1306" s="92"/>
      <c r="AS1306" s="92"/>
      <c r="AT1306" s="92"/>
      <c r="AU1306" s="92"/>
      <c r="AV1306" s="109">
        <f t="shared" si="198"/>
        <v>250</v>
      </c>
      <c r="AW1306" s="75"/>
      <c r="AX1306" s="110">
        <f t="shared" si="199"/>
        <v>35.714285714285715</v>
      </c>
      <c r="AY1306" s="111"/>
      <c r="AZ1306" s="93"/>
      <c r="BA1306" s="94" t="s">
        <v>554</v>
      </c>
      <c r="BB1306" s="71"/>
      <c r="BC1306" s="54"/>
      <c r="BD1306" s="41">
        <v>4</v>
      </c>
      <c r="BE1306" s="52">
        <v>42</v>
      </c>
      <c r="BF1306" s="62">
        <v>4281</v>
      </c>
      <c r="BG1306" s="280" t="s">
        <v>52</v>
      </c>
    </row>
    <row r="1307" spans="1:59" s="63" customFormat="1" ht="12.75" x14ac:dyDescent="0.2">
      <c r="A1307" s="196">
        <v>4</v>
      </c>
      <c r="B1307" s="197" t="s">
        <v>422</v>
      </c>
      <c r="C1307" s="208">
        <v>42</v>
      </c>
      <c r="D1307" s="209" t="s">
        <v>518</v>
      </c>
      <c r="E1307" s="210">
        <v>4281</v>
      </c>
      <c r="F1307" s="211" t="s">
        <v>662</v>
      </c>
      <c r="G1307" s="231" t="s">
        <v>663</v>
      </c>
      <c r="H1307" s="89"/>
      <c r="I1307" s="90" t="s">
        <v>664</v>
      </c>
      <c r="J1307" s="90"/>
      <c r="K1307" s="90" t="s">
        <v>64</v>
      </c>
      <c r="L1307" s="90" t="s">
        <v>76</v>
      </c>
      <c r="M1307" s="91"/>
      <c r="N1307" s="312">
        <v>1</v>
      </c>
      <c r="O1307" s="313">
        <f t="shared" si="200"/>
        <v>0.14285714285714285</v>
      </c>
      <c r="P1307" s="104">
        <v>1</v>
      </c>
      <c r="Q1307" s="92"/>
      <c r="R1307" s="92"/>
      <c r="S1307" s="92"/>
      <c r="T1307" s="92"/>
      <c r="U1307" s="92"/>
      <c r="V1307" s="92"/>
      <c r="W1307" s="92"/>
      <c r="X1307" s="109">
        <f t="shared" si="194"/>
        <v>100</v>
      </c>
      <c r="Y1307" s="83"/>
      <c r="Z1307" s="110">
        <f t="shared" si="195"/>
        <v>14.285714285714285</v>
      </c>
      <c r="AA1307" s="111"/>
      <c r="AB1307" s="92"/>
      <c r="AC1307" s="92"/>
      <c r="AD1307" s="92"/>
      <c r="AE1307" s="92"/>
      <c r="AF1307" s="92"/>
      <c r="AG1307" s="92"/>
      <c r="AH1307" s="92"/>
      <c r="AI1307" s="109">
        <f t="shared" si="196"/>
        <v>0</v>
      </c>
      <c r="AJ1307" s="83"/>
      <c r="AK1307" s="110">
        <f t="shared" si="197"/>
        <v>0</v>
      </c>
      <c r="AL1307" s="111"/>
      <c r="AM1307" s="92"/>
      <c r="AN1307" s="92"/>
      <c r="AO1307" s="92"/>
      <c r="AP1307" s="92"/>
      <c r="AQ1307" s="92"/>
      <c r="AR1307" s="92"/>
      <c r="AS1307" s="92"/>
      <c r="AT1307" s="92">
        <v>1</v>
      </c>
      <c r="AU1307" s="92"/>
      <c r="AV1307" s="109">
        <f t="shared" si="198"/>
        <v>2500</v>
      </c>
      <c r="AW1307" s="75"/>
      <c r="AX1307" s="110">
        <f t="shared" si="199"/>
        <v>357.14285714285711</v>
      </c>
      <c r="AY1307" s="111"/>
      <c r="AZ1307" s="93"/>
      <c r="BA1307" s="94" t="s">
        <v>554</v>
      </c>
      <c r="BB1307" s="71"/>
      <c r="BC1307" s="54"/>
      <c r="BD1307" s="41">
        <v>4</v>
      </c>
      <c r="BE1307" s="52">
        <v>42</v>
      </c>
      <c r="BF1307" s="62">
        <v>4281</v>
      </c>
      <c r="BG1307" s="280" t="s">
        <v>52</v>
      </c>
    </row>
    <row r="1308" spans="1:59" s="63" customFormat="1" ht="12.75" x14ac:dyDescent="0.2">
      <c r="A1308" s="196">
        <v>4</v>
      </c>
      <c r="B1308" s="197" t="s">
        <v>422</v>
      </c>
      <c r="C1308" s="208">
        <v>42</v>
      </c>
      <c r="D1308" s="209" t="s">
        <v>518</v>
      </c>
      <c r="E1308" s="210">
        <v>4281</v>
      </c>
      <c r="F1308" s="211" t="s">
        <v>662</v>
      </c>
      <c r="G1308" s="231" t="s">
        <v>663</v>
      </c>
      <c r="H1308" s="89"/>
      <c r="I1308" s="90" t="s">
        <v>463</v>
      </c>
      <c r="J1308" s="90"/>
      <c r="K1308" s="90" t="s">
        <v>64</v>
      </c>
      <c r="L1308" s="90" t="s">
        <v>413</v>
      </c>
      <c r="M1308" s="91"/>
      <c r="N1308" s="312">
        <v>1</v>
      </c>
      <c r="O1308" s="313">
        <f t="shared" si="200"/>
        <v>0.14285714285714285</v>
      </c>
      <c r="P1308" s="104">
        <v>1</v>
      </c>
      <c r="Q1308" s="92"/>
      <c r="R1308" s="92"/>
      <c r="S1308" s="92"/>
      <c r="T1308" s="92"/>
      <c r="U1308" s="92"/>
      <c r="V1308" s="92"/>
      <c r="W1308" s="92"/>
      <c r="X1308" s="109">
        <f t="shared" si="194"/>
        <v>100</v>
      </c>
      <c r="Y1308" s="83"/>
      <c r="Z1308" s="110">
        <f t="shared" si="195"/>
        <v>14.285714285714285</v>
      </c>
      <c r="AA1308" s="111"/>
      <c r="AB1308" s="92"/>
      <c r="AC1308" s="92"/>
      <c r="AD1308" s="92"/>
      <c r="AE1308" s="92"/>
      <c r="AF1308" s="92"/>
      <c r="AG1308" s="92"/>
      <c r="AH1308" s="92"/>
      <c r="AI1308" s="109">
        <f t="shared" si="196"/>
        <v>0</v>
      </c>
      <c r="AJ1308" s="83"/>
      <c r="AK1308" s="110">
        <f t="shared" si="197"/>
        <v>0</v>
      </c>
      <c r="AL1308" s="111"/>
      <c r="AM1308" s="92"/>
      <c r="AN1308" s="92"/>
      <c r="AO1308" s="92"/>
      <c r="AP1308" s="92"/>
      <c r="AQ1308" s="92"/>
      <c r="AR1308" s="92"/>
      <c r="AS1308" s="92">
        <v>1</v>
      </c>
      <c r="AT1308" s="92"/>
      <c r="AU1308" s="92"/>
      <c r="AV1308" s="109">
        <f t="shared" si="198"/>
        <v>1000</v>
      </c>
      <c r="AW1308" s="75"/>
      <c r="AX1308" s="110">
        <f t="shared" si="199"/>
        <v>142.85714285714286</v>
      </c>
      <c r="AY1308" s="111"/>
      <c r="AZ1308" s="93"/>
      <c r="BA1308" s="94" t="s">
        <v>554</v>
      </c>
      <c r="BB1308" s="71"/>
      <c r="BC1308" s="54"/>
      <c r="BD1308" s="41">
        <v>4</v>
      </c>
      <c r="BE1308" s="52">
        <v>42</v>
      </c>
      <c r="BF1308" s="62">
        <v>4281</v>
      </c>
      <c r="BG1308" s="280" t="s">
        <v>52</v>
      </c>
    </row>
    <row r="1309" spans="1:59" s="63" customFormat="1" ht="12.75" x14ac:dyDescent="0.2">
      <c r="A1309" s="196">
        <v>4</v>
      </c>
      <c r="B1309" s="197" t="s">
        <v>422</v>
      </c>
      <c r="C1309" s="208">
        <v>42</v>
      </c>
      <c r="D1309" s="209" t="s">
        <v>518</v>
      </c>
      <c r="E1309" s="210">
        <v>4281</v>
      </c>
      <c r="F1309" s="211" t="s">
        <v>662</v>
      </c>
      <c r="G1309" s="231" t="s">
        <v>663</v>
      </c>
      <c r="H1309" s="89"/>
      <c r="I1309" s="90" t="s">
        <v>665</v>
      </c>
      <c r="J1309" s="90"/>
      <c r="K1309" s="90" t="s">
        <v>64</v>
      </c>
      <c r="L1309" s="90" t="s">
        <v>119</v>
      </c>
      <c r="M1309" s="91"/>
      <c r="N1309" s="312">
        <v>1</v>
      </c>
      <c r="O1309" s="313">
        <f t="shared" si="200"/>
        <v>0.14285714285714285</v>
      </c>
      <c r="P1309" s="104"/>
      <c r="Q1309" s="92"/>
      <c r="R1309" s="92"/>
      <c r="S1309" s="92"/>
      <c r="T1309" s="92"/>
      <c r="U1309" s="92"/>
      <c r="V1309" s="92"/>
      <c r="W1309" s="92"/>
      <c r="X1309" s="109">
        <f t="shared" si="194"/>
        <v>0</v>
      </c>
      <c r="Y1309" s="83"/>
      <c r="Z1309" s="110">
        <f t="shared" si="195"/>
        <v>0</v>
      </c>
      <c r="AA1309" s="111"/>
      <c r="AB1309" s="92"/>
      <c r="AC1309" s="92"/>
      <c r="AD1309" s="92"/>
      <c r="AE1309" s="92"/>
      <c r="AF1309" s="92"/>
      <c r="AG1309" s="92"/>
      <c r="AH1309" s="92"/>
      <c r="AI1309" s="109">
        <f t="shared" si="196"/>
        <v>0</v>
      </c>
      <c r="AJ1309" s="83"/>
      <c r="AK1309" s="110">
        <f t="shared" si="197"/>
        <v>0</v>
      </c>
      <c r="AL1309" s="111"/>
      <c r="AM1309" s="92"/>
      <c r="AN1309" s="92"/>
      <c r="AO1309" s="92">
        <v>1</v>
      </c>
      <c r="AP1309" s="92"/>
      <c r="AQ1309" s="92"/>
      <c r="AR1309" s="92"/>
      <c r="AS1309" s="92"/>
      <c r="AT1309" s="92"/>
      <c r="AU1309" s="92"/>
      <c r="AV1309" s="109">
        <f t="shared" si="198"/>
        <v>50</v>
      </c>
      <c r="AW1309" s="75"/>
      <c r="AX1309" s="110">
        <f t="shared" si="199"/>
        <v>7.1428571428571423</v>
      </c>
      <c r="AY1309" s="111"/>
      <c r="AZ1309" s="93"/>
      <c r="BA1309" s="94" t="s">
        <v>554</v>
      </c>
      <c r="BB1309" s="71"/>
      <c r="BC1309" s="54"/>
      <c r="BD1309" s="41">
        <v>4</v>
      </c>
      <c r="BE1309" s="52">
        <v>42</v>
      </c>
      <c r="BF1309" s="62">
        <v>4281</v>
      </c>
      <c r="BG1309" s="280" t="s">
        <v>52</v>
      </c>
    </row>
    <row r="1310" spans="1:59" s="63" customFormat="1" ht="12.75" x14ac:dyDescent="0.2">
      <c r="A1310" s="196">
        <v>4</v>
      </c>
      <c r="B1310" s="197" t="s">
        <v>422</v>
      </c>
      <c r="C1310" s="208">
        <v>42</v>
      </c>
      <c r="D1310" s="209" t="s">
        <v>518</v>
      </c>
      <c r="E1310" s="210">
        <v>4281</v>
      </c>
      <c r="F1310" s="211" t="s">
        <v>662</v>
      </c>
      <c r="G1310" s="231" t="s">
        <v>663</v>
      </c>
      <c r="H1310" s="89"/>
      <c r="I1310" s="90" t="s">
        <v>666</v>
      </c>
      <c r="J1310" s="90"/>
      <c r="K1310" s="90" t="s">
        <v>64</v>
      </c>
      <c r="L1310" s="90" t="s">
        <v>258</v>
      </c>
      <c r="M1310" s="91"/>
      <c r="N1310" s="312">
        <v>1</v>
      </c>
      <c r="O1310" s="313">
        <f t="shared" si="200"/>
        <v>0.14285714285714285</v>
      </c>
      <c r="P1310" s="104"/>
      <c r="Q1310" s="92"/>
      <c r="R1310" s="92"/>
      <c r="S1310" s="92"/>
      <c r="T1310" s="92"/>
      <c r="U1310" s="92"/>
      <c r="V1310" s="92"/>
      <c r="W1310" s="92"/>
      <c r="X1310" s="109">
        <f t="shared" si="194"/>
        <v>0</v>
      </c>
      <c r="Y1310" s="83"/>
      <c r="Z1310" s="110">
        <f t="shared" si="195"/>
        <v>0</v>
      </c>
      <c r="AA1310" s="111"/>
      <c r="AB1310" s="92"/>
      <c r="AC1310" s="92"/>
      <c r="AD1310" s="92"/>
      <c r="AE1310" s="92"/>
      <c r="AF1310" s="92"/>
      <c r="AG1310" s="92"/>
      <c r="AH1310" s="92"/>
      <c r="AI1310" s="109">
        <f t="shared" si="196"/>
        <v>0</v>
      </c>
      <c r="AJ1310" s="83"/>
      <c r="AK1310" s="110">
        <f t="shared" si="197"/>
        <v>0</v>
      </c>
      <c r="AL1310" s="111"/>
      <c r="AM1310" s="92"/>
      <c r="AN1310" s="92"/>
      <c r="AO1310" s="92"/>
      <c r="AP1310" s="92"/>
      <c r="AQ1310" s="92"/>
      <c r="AR1310" s="92"/>
      <c r="AS1310" s="92">
        <v>1</v>
      </c>
      <c r="AT1310" s="92"/>
      <c r="AU1310" s="92"/>
      <c r="AV1310" s="109">
        <f t="shared" si="198"/>
        <v>1000</v>
      </c>
      <c r="AW1310" s="75"/>
      <c r="AX1310" s="110">
        <f t="shared" si="199"/>
        <v>142.85714285714286</v>
      </c>
      <c r="AY1310" s="111"/>
      <c r="AZ1310" s="93"/>
      <c r="BA1310" s="94" t="s">
        <v>554</v>
      </c>
      <c r="BB1310" s="71"/>
      <c r="BC1310" s="54"/>
      <c r="BD1310" s="41">
        <v>4</v>
      </c>
      <c r="BE1310" s="52">
        <v>42</v>
      </c>
      <c r="BF1310" s="62">
        <v>4281</v>
      </c>
      <c r="BG1310" s="280" t="s">
        <v>52</v>
      </c>
    </row>
    <row r="1311" spans="1:59" s="63" customFormat="1" ht="12.75" x14ac:dyDescent="0.2">
      <c r="A1311" s="196">
        <v>4</v>
      </c>
      <c r="B1311" s="197" t="s">
        <v>422</v>
      </c>
      <c r="C1311" s="208">
        <v>42</v>
      </c>
      <c r="D1311" s="209" t="s">
        <v>518</v>
      </c>
      <c r="E1311" s="210">
        <v>4281</v>
      </c>
      <c r="F1311" s="211" t="s">
        <v>662</v>
      </c>
      <c r="G1311" s="231" t="s">
        <v>663</v>
      </c>
      <c r="H1311" s="89"/>
      <c r="I1311" s="90" t="s">
        <v>667</v>
      </c>
      <c r="J1311" s="90"/>
      <c r="K1311" s="90" t="s">
        <v>90</v>
      </c>
      <c r="L1311" s="90"/>
      <c r="M1311" s="91"/>
      <c r="N1311" s="312">
        <v>1</v>
      </c>
      <c r="O1311" s="313">
        <f t="shared" si="200"/>
        <v>0.14285714285714285</v>
      </c>
      <c r="P1311" s="104"/>
      <c r="Q1311" s="92"/>
      <c r="R1311" s="92"/>
      <c r="S1311" s="92"/>
      <c r="T1311" s="92"/>
      <c r="U1311" s="92">
        <v>1</v>
      </c>
      <c r="V1311" s="92"/>
      <c r="W1311" s="92"/>
      <c r="X1311" s="109">
        <f t="shared" si="194"/>
        <v>5000</v>
      </c>
      <c r="Y1311" s="83"/>
      <c r="Z1311" s="110">
        <f t="shared" si="195"/>
        <v>714.28571428571422</v>
      </c>
      <c r="AA1311" s="111"/>
      <c r="AB1311" s="92"/>
      <c r="AC1311" s="92"/>
      <c r="AD1311" s="92"/>
      <c r="AE1311" s="92"/>
      <c r="AF1311" s="92"/>
      <c r="AG1311" s="92"/>
      <c r="AH1311" s="92"/>
      <c r="AI1311" s="109">
        <f t="shared" si="196"/>
        <v>0</v>
      </c>
      <c r="AJ1311" s="83"/>
      <c r="AK1311" s="110">
        <f t="shared" si="197"/>
        <v>0</v>
      </c>
      <c r="AL1311" s="111"/>
      <c r="AM1311" s="92"/>
      <c r="AN1311" s="92"/>
      <c r="AO1311" s="92"/>
      <c r="AP1311" s="92">
        <v>1</v>
      </c>
      <c r="AQ1311" s="92"/>
      <c r="AR1311" s="92"/>
      <c r="AS1311" s="92"/>
      <c r="AT1311" s="92"/>
      <c r="AU1311" s="92"/>
      <c r="AV1311" s="109">
        <f t="shared" si="198"/>
        <v>100</v>
      </c>
      <c r="AW1311" s="75"/>
      <c r="AX1311" s="110">
        <f t="shared" si="199"/>
        <v>14.285714285714285</v>
      </c>
      <c r="AY1311" s="111"/>
      <c r="AZ1311" s="93"/>
      <c r="BA1311" s="94" t="s">
        <v>554</v>
      </c>
      <c r="BB1311" s="71"/>
      <c r="BC1311" s="54"/>
      <c r="BD1311" s="41">
        <v>4</v>
      </c>
      <c r="BE1311" s="52">
        <v>42</v>
      </c>
      <c r="BF1311" s="62">
        <v>4281</v>
      </c>
      <c r="BG1311" s="280" t="s">
        <v>52</v>
      </c>
    </row>
    <row r="1312" spans="1:59" s="63" customFormat="1" ht="12.75" x14ac:dyDescent="0.2">
      <c r="A1312" s="196">
        <v>4</v>
      </c>
      <c r="B1312" s="197" t="s">
        <v>422</v>
      </c>
      <c r="C1312" s="208">
        <v>42</v>
      </c>
      <c r="D1312" s="209" t="s">
        <v>518</v>
      </c>
      <c r="E1312" s="210">
        <v>4281</v>
      </c>
      <c r="F1312" s="211" t="s">
        <v>662</v>
      </c>
      <c r="G1312" s="231" t="s">
        <v>663</v>
      </c>
      <c r="H1312" s="65"/>
      <c r="I1312" s="222"/>
      <c r="J1312" s="66"/>
      <c r="K1312" s="66"/>
      <c r="L1312" s="66"/>
      <c r="M1312" s="64"/>
      <c r="N1312" s="304"/>
      <c r="O1312" s="305"/>
      <c r="P1312" s="127"/>
      <c r="Q1312" s="67"/>
      <c r="R1312" s="67"/>
      <c r="S1312" s="67"/>
      <c r="T1312" s="67"/>
      <c r="U1312" s="67"/>
      <c r="V1312" s="67"/>
      <c r="W1312" s="67"/>
      <c r="X1312" s="67"/>
      <c r="Y1312" s="68"/>
      <c r="Z1312" s="68"/>
      <c r="AA1312" s="68"/>
      <c r="AB1312" s="67"/>
      <c r="AC1312" s="67"/>
      <c r="AD1312" s="67"/>
      <c r="AE1312" s="67"/>
      <c r="AF1312" s="67"/>
      <c r="AG1312" s="67"/>
      <c r="AH1312" s="67"/>
      <c r="AI1312" s="67"/>
      <c r="AJ1312" s="68"/>
      <c r="AK1312" s="68"/>
      <c r="AL1312" s="68"/>
      <c r="AM1312" s="67"/>
      <c r="AN1312" s="67"/>
      <c r="AO1312" s="67"/>
      <c r="AP1312" s="67"/>
      <c r="AQ1312" s="67"/>
      <c r="AR1312" s="67"/>
      <c r="AS1312" s="67"/>
      <c r="AT1312" s="67"/>
      <c r="AU1312" s="67"/>
      <c r="AV1312" s="67"/>
      <c r="AW1312" s="67"/>
      <c r="AX1312" s="68"/>
      <c r="AY1312" s="68"/>
      <c r="AZ1312" s="69"/>
      <c r="BA1312" s="70"/>
      <c r="BB1312" s="71"/>
      <c r="BC1312" s="54"/>
      <c r="BD1312" s="41">
        <v>4</v>
      </c>
      <c r="BE1312" s="52">
        <v>42</v>
      </c>
      <c r="BF1312" s="62">
        <v>4281</v>
      </c>
      <c r="BG1312" s="275"/>
    </row>
    <row r="1313" spans="1:59" s="54" customFormat="1" ht="12.75" x14ac:dyDescent="0.2">
      <c r="A1313" s="196">
        <v>4</v>
      </c>
      <c r="B1313" s="197" t="s">
        <v>422</v>
      </c>
      <c r="C1313" s="208">
        <v>42</v>
      </c>
      <c r="D1313" s="209" t="s">
        <v>518</v>
      </c>
      <c r="E1313" s="210">
        <v>4281</v>
      </c>
      <c r="F1313" s="211" t="s">
        <v>662</v>
      </c>
      <c r="G1313" s="230"/>
      <c r="H1313" s="56"/>
      <c r="I1313" s="221"/>
      <c r="J1313" s="57"/>
      <c r="K1313" s="57"/>
      <c r="L1313" s="57"/>
      <c r="M1313" s="55"/>
      <c r="N1313" s="303"/>
      <c r="O1313" s="245"/>
      <c r="P1313" s="122"/>
      <c r="Q1313" s="58"/>
      <c r="R1313" s="58"/>
      <c r="S1313" s="58"/>
      <c r="T1313" s="58"/>
      <c r="U1313" s="58"/>
      <c r="V1313" s="58"/>
      <c r="W1313" s="58"/>
      <c r="X1313" s="58"/>
      <c r="Y1313" s="59"/>
      <c r="Z1313" s="59"/>
      <c r="AA1313" s="59"/>
      <c r="AB1313" s="58"/>
      <c r="AC1313" s="58"/>
      <c r="AD1313" s="58"/>
      <c r="AE1313" s="58"/>
      <c r="AF1313" s="58"/>
      <c r="AG1313" s="58"/>
      <c r="AH1313" s="58"/>
      <c r="AI1313" s="58"/>
      <c r="AJ1313" s="59"/>
      <c r="AK1313" s="59"/>
      <c r="AL1313" s="59"/>
      <c r="AM1313" s="58"/>
      <c r="AN1313" s="58"/>
      <c r="AO1313" s="58"/>
      <c r="AP1313" s="58"/>
      <c r="AQ1313" s="58"/>
      <c r="AR1313" s="58"/>
      <c r="AS1313" s="58"/>
      <c r="AT1313" s="58"/>
      <c r="AU1313" s="58"/>
      <c r="AV1313" s="58"/>
      <c r="AW1313" s="58"/>
      <c r="AX1313" s="59"/>
      <c r="AY1313" s="59"/>
      <c r="AZ1313" s="60"/>
      <c r="BA1313" s="61"/>
      <c r="BD1313" s="41">
        <v>4</v>
      </c>
      <c r="BE1313" s="52">
        <v>42</v>
      </c>
      <c r="BF1313" s="62">
        <v>4281</v>
      </c>
      <c r="BG1313" s="274"/>
    </row>
    <row r="1314" spans="1:59" s="63" customFormat="1" ht="12.75" x14ac:dyDescent="0.2">
      <c r="A1314" s="196">
        <v>4</v>
      </c>
      <c r="B1314" s="197" t="s">
        <v>422</v>
      </c>
      <c r="C1314" s="208">
        <v>42</v>
      </c>
      <c r="D1314" s="209" t="s">
        <v>518</v>
      </c>
      <c r="E1314" s="210">
        <v>4281</v>
      </c>
      <c r="F1314" s="211" t="s">
        <v>662</v>
      </c>
      <c r="G1314" s="231"/>
      <c r="H1314" s="65"/>
      <c r="I1314" s="222"/>
      <c r="J1314" s="66"/>
      <c r="K1314" s="66"/>
      <c r="L1314" s="66"/>
      <c r="M1314" s="64"/>
      <c r="N1314" s="304"/>
      <c r="O1314" s="305"/>
      <c r="P1314" s="127"/>
      <c r="Q1314" s="67"/>
      <c r="R1314" s="67"/>
      <c r="S1314" s="67"/>
      <c r="T1314" s="67"/>
      <c r="U1314" s="67"/>
      <c r="V1314" s="67"/>
      <c r="W1314" s="67"/>
      <c r="X1314" s="67"/>
      <c r="Y1314" s="68"/>
      <c r="Z1314" s="68"/>
      <c r="AA1314" s="68"/>
      <c r="AB1314" s="67"/>
      <c r="AC1314" s="67"/>
      <c r="AD1314" s="67"/>
      <c r="AE1314" s="67"/>
      <c r="AF1314" s="67"/>
      <c r="AG1314" s="67"/>
      <c r="AH1314" s="67"/>
      <c r="AI1314" s="67"/>
      <c r="AJ1314" s="68"/>
      <c r="AK1314" s="68"/>
      <c r="AL1314" s="68"/>
      <c r="AM1314" s="67"/>
      <c r="AN1314" s="67"/>
      <c r="AO1314" s="67"/>
      <c r="AP1314" s="67"/>
      <c r="AQ1314" s="67"/>
      <c r="AR1314" s="67"/>
      <c r="AS1314" s="67"/>
      <c r="AT1314" s="67"/>
      <c r="AU1314" s="67"/>
      <c r="AV1314" s="67"/>
      <c r="AW1314" s="67"/>
      <c r="AX1314" s="68"/>
      <c r="AY1314" s="68"/>
      <c r="AZ1314" s="69"/>
      <c r="BA1314" s="70"/>
      <c r="BB1314" s="71"/>
      <c r="BC1314" s="54"/>
      <c r="BD1314" s="41">
        <v>4</v>
      </c>
      <c r="BE1314" s="52">
        <v>42</v>
      </c>
      <c r="BF1314" s="62">
        <v>4281</v>
      </c>
      <c r="BG1314" s="275"/>
    </row>
    <row r="1315" spans="1:59" s="63" customFormat="1" ht="12.75" x14ac:dyDescent="0.2">
      <c r="A1315" s="196">
        <v>4</v>
      </c>
      <c r="B1315" s="197" t="s">
        <v>422</v>
      </c>
      <c r="C1315" s="208">
        <v>42</v>
      </c>
      <c r="D1315" s="209" t="s">
        <v>518</v>
      </c>
      <c r="E1315" s="210">
        <v>4281</v>
      </c>
      <c r="F1315" s="211" t="s">
        <v>662</v>
      </c>
      <c r="G1315" s="231" t="s">
        <v>53</v>
      </c>
      <c r="H1315" s="72" t="s">
        <v>1233</v>
      </c>
      <c r="I1315" s="223" t="s">
        <v>1183</v>
      </c>
      <c r="J1315" s="73"/>
      <c r="K1315" s="73"/>
      <c r="L1315" s="73"/>
      <c r="M1315" s="74"/>
      <c r="N1315" s="247"/>
      <c r="O1315" s="306"/>
      <c r="P1315" s="105"/>
      <c r="Q1315" s="75"/>
      <c r="R1315" s="75"/>
      <c r="S1315" s="75"/>
      <c r="T1315" s="75"/>
      <c r="U1315" s="75"/>
      <c r="V1315" s="75"/>
      <c r="W1315" s="75"/>
      <c r="X1315" s="75"/>
      <c r="Y1315" s="76" t="s">
        <v>1241</v>
      </c>
      <c r="Z1315" s="77" t="s">
        <v>1241</v>
      </c>
      <c r="AA1315" s="78">
        <f>AA$126</f>
        <v>1000</v>
      </c>
      <c r="AB1315" s="75"/>
      <c r="AC1315" s="75"/>
      <c r="AD1315" s="75"/>
      <c r="AE1315" s="75"/>
      <c r="AF1315" s="75"/>
      <c r="AG1315" s="75"/>
      <c r="AH1315" s="75"/>
      <c r="AI1315" s="75"/>
      <c r="AJ1315" s="76" t="s">
        <v>1241</v>
      </c>
      <c r="AK1315" s="77" t="s">
        <v>1241</v>
      </c>
      <c r="AL1315" s="78">
        <f>AL$126</f>
        <v>0</v>
      </c>
      <c r="AM1315" s="75"/>
      <c r="AN1315" s="75"/>
      <c r="AO1315" s="75"/>
      <c r="AP1315" s="75"/>
      <c r="AQ1315" s="75"/>
      <c r="AR1315" s="75"/>
      <c r="AS1315" s="75"/>
      <c r="AT1315" s="75"/>
      <c r="AU1315" s="75"/>
      <c r="AV1315" s="75"/>
      <c r="AW1315" s="76" t="s">
        <v>1241</v>
      </c>
      <c r="AX1315" s="77" t="s">
        <v>1241</v>
      </c>
      <c r="AY1315" s="78">
        <f>AY$126</f>
        <v>25</v>
      </c>
      <c r="AZ1315" s="79"/>
      <c r="BA1315" s="80" t="str">
        <f>I1315</f>
        <v>&gt; see 3112, Reinforcement for in situ concrete</v>
      </c>
      <c r="BB1315" s="71"/>
      <c r="BC1315" s="54"/>
      <c r="BD1315" s="41">
        <v>4</v>
      </c>
      <c r="BE1315" s="52">
        <v>42</v>
      </c>
      <c r="BF1315" s="62">
        <v>4281</v>
      </c>
      <c r="BG1315" s="276" t="s">
        <v>47</v>
      </c>
    </row>
    <row r="1316" spans="1:59" s="63" customFormat="1" ht="12.75" x14ac:dyDescent="0.2">
      <c r="A1316" s="196">
        <v>4</v>
      </c>
      <c r="B1316" s="197" t="s">
        <v>422</v>
      </c>
      <c r="C1316" s="208">
        <v>42</v>
      </c>
      <c r="D1316" s="209" t="s">
        <v>518</v>
      </c>
      <c r="E1316" s="210">
        <v>4281</v>
      </c>
      <c r="F1316" s="211" t="s">
        <v>662</v>
      </c>
      <c r="G1316" s="231"/>
      <c r="H1316" s="65"/>
      <c r="I1316" s="222"/>
      <c r="J1316" s="66"/>
      <c r="K1316" s="66"/>
      <c r="L1316" s="66"/>
      <c r="M1316" s="64"/>
      <c r="N1316" s="304"/>
      <c r="O1316" s="305"/>
      <c r="P1316" s="127"/>
      <c r="Q1316" s="67"/>
      <c r="R1316" s="67"/>
      <c r="S1316" s="67"/>
      <c r="T1316" s="67"/>
      <c r="U1316" s="67"/>
      <c r="V1316" s="67"/>
      <c r="W1316" s="67"/>
      <c r="X1316" s="67"/>
      <c r="Y1316" s="68"/>
      <c r="Z1316" s="68"/>
      <c r="AA1316" s="68"/>
      <c r="AB1316" s="67"/>
      <c r="AC1316" s="67"/>
      <c r="AD1316" s="67"/>
      <c r="AE1316" s="67"/>
      <c r="AF1316" s="67"/>
      <c r="AG1316" s="67"/>
      <c r="AH1316" s="67"/>
      <c r="AI1316" s="67"/>
      <c r="AJ1316" s="68"/>
      <c r="AK1316" s="68"/>
      <c r="AL1316" s="68"/>
      <c r="AM1316" s="67"/>
      <c r="AN1316" s="67"/>
      <c r="AO1316" s="67"/>
      <c r="AP1316" s="67"/>
      <c r="AQ1316" s="67"/>
      <c r="AR1316" s="67"/>
      <c r="AS1316" s="67"/>
      <c r="AT1316" s="67"/>
      <c r="AU1316" s="67"/>
      <c r="AV1316" s="67"/>
      <c r="AW1316" s="67"/>
      <c r="AX1316" s="68"/>
      <c r="AY1316" s="68"/>
      <c r="AZ1316" s="69"/>
      <c r="BA1316" s="70"/>
      <c r="BB1316" s="71"/>
      <c r="BC1316" s="54"/>
      <c r="BD1316" s="41">
        <v>4</v>
      </c>
      <c r="BE1316" s="52">
        <v>42</v>
      </c>
      <c r="BF1316" s="62">
        <v>4281</v>
      </c>
      <c r="BG1316" s="275"/>
    </row>
    <row r="1317" spans="1:59" s="63" customFormat="1" ht="12.75" x14ac:dyDescent="0.2">
      <c r="A1317" s="196">
        <v>4</v>
      </c>
      <c r="B1317" s="197" t="s">
        <v>422</v>
      </c>
      <c r="C1317" s="208">
        <v>42</v>
      </c>
      <c r="D1317" s="209" t="s">
        <v>518</v>
      </c>
      <c r="E1317" s="210">
        <v>4281</v>
      </c>
      <c r="F1317" s="211" t="s">
        <v>662</v>
      </c>
      <c r="G1317" s="230"/>
      <c r="H1317" s="56"/>
      <c r="I1317" s="221"/>
      <c r="J1317" s="57"/>
      <c r="K1317" s="57"/>
      <c r="L1317" s="57"/>
      <c r="M1317" s="55"/>
      <c r="N1317" s="303"/>
      <c r="O1317" s="245"/>
      <c r="P1317" s="122"/>
      <c r="Q1317" s="58"/>
      <c r="R1317" s="58"/>
      <c r="S1317" s="58"/>
      <c r="T1317" s="58"/>
      <c r="U1317" s="58"/>
      <c r="V1317" s="58"/>
      <c r="W1317" s="58"/>
      <c r="X1317" s="58"/>
      <c r="Y1317" s="59"/>
      <c r="Z1317" s="59"/>
      <c r="AA1317" s="59"/>
      <c r="AB1317" s="58"/>
      <c r="AC1317" s="58"/>
      <c r="AD1317" s="58"/>
      <c r="AE1317" s="58"/>
      <c r="AF1317" s="58"/>
      <c r="AG1317" s="58"/>
      <c r="AH1317" s="58"/>
      <c r="AI1317" s="58"/>
      <c r="AJ1317" s="59"/>
      <c r="AK1317" s="59"/>
      <c r="AL1317" s="59"/>
      <c r="AM1317" s="58"/>
      <c r="AN1317" s="58"/>
      <c r="AO1317" s="58"/>
      <c r="AP1317" s="58"/>
      <c r="AQ1317" s="58"/>
      <c r="AR1317" s="58"/>
      <c r="AS1317" s="58"/>
      <c r="AT1317" s="58"/>
      <c r="AU1317" s="58"/>
      <c r="AV1317" s="58"/>
      <c r="AW1317" s="58"/>
      <c r="AX1317" s="59"/>
      <c r="AY1317" s="59"/>
      <c r="AZ1317" s="60"/>
      <c r="BA1317" s="61"/>
      <c r="BB1317" s="54"/>
      <c r="BC1317" s="54"/>
      <c r="BD1317" s="41">
        <v>4</v>
      </c>
      <c r="BE1317" s="52">
        <v>42</v>
      </c>
      <c r="BF1317" s="62">
        <v>4281</v>
      </c>
      <c r="BG1317" s="275"/>
    </row>
    <row r="1318" spans="1:59" s="63" customFormat="1" ht="12.75" x14ac:dyDescent="0.2">
      <c r="A1318" s="196">
        <v>4</v>
      </c>
      <c r="B1318" s="197" t="s">
        <v>422</v>
      </c>
      <c r="C1318" s="208">
        <v>42</v>
      </c>
      <c r="D1318" s="209" t="s">
        <v>518</v>
      </c>
      <c r="E1318" s="210">
        <v>4281</v>
      </c>
      <c r="F1318" s="211" t="s">
        <v>662</v>
      </c>
      <c r="G1318" s="231" t="s">
        <v>1219</v>
      </c>
      <c r="H1318" s="65"/>
      <c r="I1318" s="222"/>
      <c r="J1318" s="66"/>
      <c r="K1318" s="66"/>
      <c r="L1318" s="66"/>
      <c r="M1318" s="64"/>
      <c r="N1318" s="304"/>
      <c r="O1318" s="305"/>
      <c r="P1318" s="127"/>
      <c r="Q1318" s="67"/>
      <c r="R1318" s="67"/>
      <c r="S1318" s="67"/>
      <c r="T1318" s="67"/>
      <c r="U1318" s="67"/>
      <c r="V1318" s="67"/>
      <c r="W1318" s="67"/>
      <c r="X1318" s="67"/>
      <c r="Y1318" s="68"/>
      <c r="Z1318" s="68"/>
      <c r="AA1318" s="68"/>
      <c r="AB1318" s="67"/>
      <c r="AC1318" s="67"/>
      <c r="AD1318" s="67"/>
      <c r="AE1318" s="67"/>
      <c r="AF1318" s="67"/>
      <c r="AG1318" s="67"/>
      <c r="AH1318" s="67"/>
      <c r="AI1318" s="67"/>
      <c r="AJ1318" s="68"/>
      <c r="AK1318" s="68"/>
      <c r="AL1318" s="68"/>
      <c r="AM1318" s="67"/>
      <c r="AN1318" s="67"/>
      <c r="AO1318" s="67"/>
      <c r="AP1318" s="67"/>
      <c r="AQ1318" s="67"/>
      <c r="AR1318" s="67"/>
      <c r="AS1318" s="67"/>
      <c r="AT1318" s="67"/>
      <c r="AU1318" s="67"/>
      <c r="AV1318" s="67"/>
      <c r="AW1318" s="67"/>
      <c r="AX1318" s="68"/>
      <c r="AY1318" s="68"/>
      <c r="AZ1318" s="69"/>
      <c r="BA1318" s="70"/>
      <c r="BB1318" s="71"/>
      <c r="BC1318" s="54"/>
      <c r="BD1318" s="41">
        <v>4</v>
      </c>
      <c r="BE1318" s="52">
        <v>42</v>
      </c>
      <c r="BF1318" s="62">
        <v>4281</v>
      </c>
      <c r="BG1318" s="275"/>
    </row>
    <row r="1319" spans="1:59" s="63" customFormat="1" ht="12.75" x14ac:dyDescent="0.2">
      <c r="A1319" s="196">
        <v>4</v>
      </c>
      <c r="B1319" s="197" t="s">
        <v>422</v>
      </c>
      <c r="C1319" s="208">
        <v>42</v>
      </c>
      <c r="D1319" s="209" t="s">
        <v>518</v>
      </c>
      <c r="E1319" s="210">
        <v>4281</v>
      </c>
      <c r="F1319" s="211" t="s">
        <v>662</v>
      </c>
      <c r="G1319" s="231" t="s">
        <v>1219</v>
      </c>
      <c r="H1319" s="72" t="s">
        <v>1233</v>
      </c>
      <c r="I1319" s="223" t="s">
        <v>1246</v>
      </c>
      <c r="J1319" s="73"/>
      <c r="K1319" s="73"/>
      <c r="L1319" s="73"/>
      <c r="M1319" s="74"/>
      <c r="N1319" s="247"/>
      <c r="O1319" s="306"/>
      <c r="P1319" s="105"/>
      <c r="Q1319" s="75"/>
      <c r="R1319" s="75"/>
      <c r="S1319" s="75"/>
      <c r="T1319" s="75"/>
      <c r="U1319" s="75"/>
      <c r="V1319" s="75"/>
      <c r="W1319" s="75"/>
      <c r="X1319" s="75"/>
      <c r="Y1319" s="76" t="s">
        <v>1241</v>
      </c>
      <c r="Z1319" s="77" t="s">
        <v>1241</v>
      </c>
      <c r="AA1319" s="78">
        <f>AA$2740</f>
        <v>500</v>
      </c>
      <c r="AB1319" s="75"/>
      <c r="AC1319" s="75"/>
      <c r="AD1319" s="75"/>
      <c r="AE1319" s="75"/>
      <c r="AF1319" s="75"/>
      <c r="AG1319" s="75"/>
      <c r="AH1319" s="75"/>
      <c r="AI1319" s="75"/>
      <c r="AJ1319" s="76" t="s">
        <v>1241</v>
      </c>
      <c r="AK1319" s="77" t="s">
        <v>1241</v>
      </c>
      <c r="AL1319" s="78">
        <f>AL$2740</f>
        <v>0</v>
      </c>
      <c r="AM1319" s="75"/>
      <c r="AN1319" s="75"/>
      <c r="AO1319" s="75"/>
      <c r="AP1319" s="75"/>
      <c r="AQ1319" s="75"/>
      <c r="AR1319" s="75"/>
      <c r="AS1319" s="75"/>
      <c r="AT1319" s="75"/>
      <c r="AU1319" s="75"/>
      <c r="AV1319" s="75"/>
      <c r="AW1319" s="76" t="s">
        <v>1241</v>
      </c>
      <c r="AX1319" s="77" t="s">
        <v>1241</v>
      </c>
      <c r="AY1319" s="78">
        <f>AY$2740</f>
        <v>25</v>
      </c>
      <c r="AZ1319" s="79"/>
      <c r="BA1319" s="80" t="str">
        <f>I1319</f>
        <v>&gt; see 5113, Plasterboard linings</v>
      </c>
      <c r="BB1319" s="71"/>
      <c r="BC1319" s="54"/>
      <c r="BD1319" s="41">
        <v>4</v>
      </c>
      <c r="BE1319" s="52">
        <v>42</v>
      </c>
      <c r="BF1319" s="62">
        <v>4281</v>
      </c>
      <c r="BG1319" s="276"/>
    </row>
    <row r="1320" spans="1:59" s="63" customFormat="1" ht="12.75" x14ac:dyDescent="0.2">
      <c r="A1320" s="196">
        <v>4</v>
      </c>
      <c r="B1320" s="197" t="s">
        <v>422</v>
      </c>
      <c r="C1320" s="208">
        <v>42</v>
      </c>
      <c r="D1320" s="209" t="s">
        <v>518</v>
      </c>
      <c r="E1320" s="210">
        <v>4281</v>
      </c>
      <c r="F1320" s="211" t="s">
        <v>662</v>
      </c>
      <c r="G1320" s="231" t="s">
        <v>1219</v>
      </c>
      <c r="H1320" s="65"/>
      <c r="I1320" s="222"/>
      <c r="J1320" s="66"/>
      <c r="K1320" s="66"/>
      <c r="L1320" s="66"/>
      <c r="M1320" s="64"/>
      <c r="N1320" s="304"/>
      <c r="O1320" s="305"/>
      <c r="P1320" s="127"/>
      <c r="Q1320" s="67"/>
      <c r="R1320" s="67"/>
      <c r="S1320" s="67"/>
      <c r="T1320" s="67"/>
      <c r="U1320" s="67"/>
      <c r="V1320" s="67"/>
      <c r="W1320" s="67"/>
      <c r="X1320" s="67"/>
      <c r="Y1320" s="68"/>
      <c r="Z1320" s="68"/>
      <c r="AA1320" s="68"/>
      <c r="AB1320" s="67"/>
      <c r="AC1320" s="67"/>
      <c r="AD1320" s="67"/>
      <c r="AE1320" s="67"/>
      <c r="AF1320" s="67"/>
      <c r="AG1320" s="67"/>
      <c r="AH1320" s="67"/>
      <c r="AI1320" s="67"/>
      <c r="AJ1320" s="68"/>
      <c r="AK1320" s="68"/>
      <c r="AL1320" s="68"/>
      <c r="AM1320" s="67"/>
      <c r="AN1320" s="67"/>
      <c r="AO1320" s="67"/>
      <c r="AP1320" s="67"/>
      <c r="AQ1320" s="67"/>
      <c r="AR1320" s="67"/>
      <c r="AS1320" s="67"/>
      <c r="AT1320" s="67"/>
      <c r="AU1320" s="67"/>
      <c r="AV1320" s="67"/>
      <c r="AW1320" s="67"/>
      <c r="AX1320" s="68"/>
      <c r="AY1320" s="68"/>
      <c r="AZ1320" s="69"/>
      <c r="BA1320" s="70"/>
      <c r="BB1320" s="71"/>
      <c r="BC1320" s="54"/>
      <c r="BD1320" s="41">
        <v>4</v>
      </c>
      <c r="BE1320" s="52">
        <v>42</v>
      </c>
      <c r="BF1320" s="62">
        <v>4281</v>
      </c>
      <c r="BG1320" s="275"/>
    </row>
    <row r="1321" spans="1:59" s="63" customFormat="1" ht="12.75" x14ac:dyDescent="0.2">
      <c r="A1321" s="196">
        <v>4</v>
      </c>
      <c r="B1321" s="197" t="s">
        <v>422</v>
      </c>
      <c r="C1321" s="208">
        <v>42</v>
      </c>
      <c r="D1321" s="209" t="s">
        <v>518</v>
      </c>
      <c r="E1321" s="210">
        <v>4281</v>
      </c>
      <c r="F1321" s="211" t="s">
        <v>662</v>
      </c>
      <c r="G1321" s="230"/>
      <c r="H1321" s="56"/>
      <c r="I1321" s="221"/>
      <c r="J1321" s="57"/>
      <c r="K1321" s="57"/>
      <c r="L1321" s="57"/>
      <c r="M1321" s="55"/>
      <c r="N1321" s="303"/>
      <c r="O1321" s="245"/>
      <c r="P1321" s="122"/>
      <c r="Q1321" s="58"/>
      <c r="R1321" s="58"/>
      <c r="S1321" s="58"/>
      <c r="T1321" s="58"/>
      <c r="U1321" s="58"/>
      <c r="V1321" s="58"/>
      <c r="W1321" s="58"/>
      <c r="X1321" s="58"/>
      <c r="Y1321" s="59"/>
      <c r="Z1321" s="59"/>
      <c r="AA1321" s="59"/>
      <c r="AB1321" s="58"/>
      <c r="AC1321" s="58"/>
      <c r="AD1321" s="58"/>
      <c r="AE1321" s="58"/>
      <c r="AF1321" s="58"/>
      <c r="AG1321" s="58"/>
      <c r="AH1321" s="58"/>
      <c r="AI1321" s="58"/>
      <c r="AJ1321" s="59"/>
      <c r="AK1321" s="59"/>
      <c r="AL1321" s="59"/>
      <c r="AM1321" s="58"/>
      <c r="AN1321" s="58"/>
      <c r="AO1321" s="58"/>
      <c r="AP1321" s="58"/>
      <c r="AQ1321" s="58"/>
      <c r="AR1321" s="58"/>
      <c r="AS1321" s="58"/>
      <c r="AT1321" s="58"/>
      <c r="AU1321" s="58"/>
      <c r="AV1321" s="58"/>
      <c r="AW1321" s="58"/>
      <c r="AX1321" s="59"/>
      <c r="AY1321" s="59"/>
      <c r="AZ1321" s="60"/>
      <c r="BA1321" s="61"/>
      <c r="BB1321" s="54"/>
      <c r="BC1321" s="54"/>
      <c r="BD1321" s="41">
        <v>4</v>
      </c>
      <c r="BE1321" s="52">
        <v>42</v>
      </c>
      <c r="BF1321" s="62">
        <v>4281</v>
      </c>
      <c r="BG1321" s="275"/>
    </row>
    <row r="1322" spans="1:59" s="63" customFormat="1" ht="12.75" x14ac:dyDescent="0.2">
      <c r="A1322" s="196">
        <v>4</v>
      </c>
      <c r="B1322" s="197" t="s">
        <v>422</v>
      </c>
      <c r="C1322" s="208">
        <v>42</v>
      </c>
      <c r="D1322" s="209" t="s">
        <v>518</v>
      </c>
      <c r="E1322" s="210">
        <v>4281</v>
      </c>
      <c r="F1322" s="211" t="s">
        <v>662</v>
      </c>
      <c r="G1322" s="231" t="s">
        <v>1220</v>
      </c>
      <c r="H1322" s="65"/>
      <c r="I1322" s="222"/>
      <c r="J1322" s="66"/>
      <c r="K1322" s="66"/>
      <c r="L1322" s="66"/>
      <c r="M1322" s="64"/>
      <c r="N1322" s="304"/>
      <c r="O1322" s="305"/>
      <c r="P1322" s="127"/>
      <c r="Q1322" s="67"/>
      <c r="R1322" s="67"/>
      <c r="S1322" s="67"/>
      <c r="T1322" s="67"/>
      <c r="U1322" s="67"/>
      <c r="V1322" s="67"/>
      <c r="W1322" s="67"/>
      <c r="X1322" s="67"/>
      <c r="Y1322" s="68"/>
      <c r="Z1322" s="68"/>
      <c r="AA1322" s="68"/>
      <c r="AB1322" s="67"/>
      <c r="AC1322" s="67"/>
      <c r="AD1322" s="67"/>
      <c r="AE1322" s="67"/>
      <c r="AF1322" s="67"/>
      <c r="AG1322" s="67"/>
      <c r="AH1322" s="67"/>
      <c r="AI1322" s="67"/>
      <c r="AJ1322" s="68"/>
      <c r="AK1322" s="68"/>
      <c r="AL1322" s="68"/>
      <c r="AM1322" s="67"/>
      <c r="AN1322" s="67"/>
      <c r="AO1322" s="67"/>
      <c r="AP1322" s="67"/>
      <c r="AQ1322" s="67"/>
      <c r="AR1322" s="67"/>
      <c r="AS1322" s="67"/>
      <c r="AT1322" s="67"/>
      <c r="AU1322" s="67"/>
      <c r="AV1322" s="67"/>
      <c r="AW1322" s="67"/>
      <c r="AX1322" s="68"/>
      <c r="AY1322" s="68"/>
      <c r="AZ1322" s="69"/>
      <c r="BA1322" s="70"/>
      <c r="BB1322" s="71"/>
      <c r="BC1322" s="54"/>
      <c r="BD1322" s="41">
        <v>4</v>
      </c>
      <c r="BE1322" s="52">
        <v>42</v>
      </c>
      <c r="BF1322" s="62">
        <v>4281</v>
      </c>
      <c r="BG1322" s="275"/>
    </row>
    <row r="1323" spans="1:59" s="63" customFormat="1" ht="12.75" x14ac:dyDescent="0.2">
      <c r="A1323" s="196">
        <v>4</v>
      </c>
      <c r="B1323" s="197" t="s">
        <v>422</v>
      </c>
      <c r="C1323" s="208">
        <v>42</v>
      </c>
      <c r="D1323" s="209" t="s">
        <v>518</v>
      </c>
      <c r="E1323" s="210">
        <v>4281</v>
      </c>
      <c r="F1323" s="211" t="s">
        <v>662</v>
      </c>
      <c r="G1323" s="231" t="s">
        <v>1220</v>
      </c>
      <c r="H1323" s="72" t="s">
        <v>1233</v>
      </c>
      <c r="I1323" s="223" t="s">
        <v>1256</v>
      </c>
      <c r="J1323" s="73"/>
      <c r="K1323" s="73"/>
      <c r="L1323" s="73"/>
      <c r="M1323" s="74"/>
      <c r="N1323" s="247"/>
      <c r="O1323" s="306"/>
      <c r="P1323" s="105"/>
      <c r="Q1323" s="75"/>
      <c r="R1323" s="75"/>
      <c r="S1323" s="75"/>
      <c r="T1323" s="75"/>
      <c r="U1323" s="75"/>
      <c r="V1323" s="75"/>
      <c r="W1323" s="75"/>
      <c r="X1323" s="75"/>
      <c r="Y1323" s="76" t="s">
        <v>1241</v>
      </c>
      <c r="Z1323" s="77" t="s">
        <v>1241</v>
      </c>
      <c r="AA1323" s="78">
        <f>AA$2859</f>
        <v>0</v>
      </c>
      <c r="AB1323" s="75"/>
      <c r="AC1323" s="75"/>
      <c r="AD1323" s="75"/>
      <c r="AE1323" s="75"/>
      <c r="AF1323" s="75"/>
      <c r="AG1323" s="75"/>
      <c r="AH1323" s="75"/>
      <c r="AI1323" s="75"/>
      <c r="AJ1323" s="76" t="s">
        <v>1241</v>
      </c>
      <c r="AK1323" s="77" t="s">
        <v>1241</v>
      </c>
      <c r="AL1323" s="78">
        <f>AL$2859</f>
        <v>0</v>
      </c>
      <c r="AM1323" s="75"/>
      <c r="AN1323" s="75"/>
      <c r="AO1323" s="75"/>
      <c r="AP1323" s="75"/>
      <c r="AQ1323" s="75"/>
      <c r="AR1323" s="75"/>
      <c r="AS1323" s="75"/>
      <c r="AT1323" s="75"/>
      <c r="AU1323" s="75"/>
      <c r="AV1323" s="75"/>
      <c r="AW1323" s="76" t="s">
        <v>1241</v>
      </c>
      <c r="AX1323" s="77" t="s">
        <v>1241</v>
      </c>
      <c r="AY1323" s="78">
        <f>AY$2859</f>
        <v>1000</v>
      </c>
      <c r="AZ1323" s="79"/>
      <c r="BA1323" s="80" t="str">
        <f>I1323</f>
        <v>&gt; see 5124, Solid timber board linings</v>
      </c>
      <c r="BB1323" s="71"/>
      <c r="BC1323" s="54"/>
      <c r="BD1323" s="41">
        <v>4</v>
      </c>
      <c r="BE1323" s="52">
        <v>42</v>
      </c>
      <c r="BF1323" s="62">
        <v>4281</v>
      </c>
      <c r="BG1323" s="276"/>
    </row>
    <row r="1324" spans="1:59" s="63" customFormat="1" ht="12.75" x14ac:dyDescent="0.2">
      <c r="A1324" s="196">
        <v>4</v>
      </c>
      <c r="B1324" s="197" t="s">
        <v>422</v>
      </c>
      <c r="C1324" s="208">
        <v>42</v>
      </c>
      <c r="D1324" s="209" t="s">
        <v>518</v>
      </c>
      <c r="E1324" s="210">
        <v>4281</v>
      </c>
      <c r="F1324" s="211" t="s">
        <v>662</v>
      </c>
      <c r="G1324" s="231" t="s">
        <v>1220</v>
      </c>
      <c r="H1324" s="65"/>
      <c r="I1324" s="222"/>
      <c r="J1324" s="66"/>
      <c r="K1324" s="66"/>
      <c r="L1324" s="66"/>
      <c r="M1324" s="64"/>
      <c r="N1324" s="304"/>
      <c r="O1324" s="305"/>
      <c r="P1324" s="127"/>
      <c r="Q1324" s="67"/>
      <c r="R1324" s="67"/>
      <c r="S1324" s="67"/>
      <c r="T1324" s="67"/>
      <c r="U1324" s="67"/>
      <c r="V1324" s="67"/>
      <c r="W1324" s="67"/>
      <c r="X1324" s="67"/>
      <c r="Y1324" s="68"/>
      <c r="Z1324" s="68"/>
      <c r="AA1324" s="68"/>
      <c r="AB1324" s="67"/>
      <c r="AC1324" s="67"/>
      <c r="AD1324" s="67"/>
      <c r="AE1324" s="67"/>
      <c r="AF1324" s="67"/>
      <c r="AG1324" s="67"/>
      <c r="AH1324" s="67"/>
      <c r="AI1324" s="67"/>
      <c r="AJ1324" s="68"/>
      <c r="AK1324" s="68"/>
      <c r="AL1324" s="68"/>
      <c r="AM1324" s="67"/>
      <c r="AN1324" s="67"/>
      <c r="AO1324" s="67"/>
      <c r="AP1324" s="67"/>
      <c r="AQ1324" s="67"/>
      <c r="AR1324" s="67"/>
      <c r="AS1324" s="67"/>
      <c r="AT1324" s="67"/>
      <c r="AU1324" s="67"/>
      <c r="AV1324" s="67"/>
      <c r="AW1324" s="67"/>
      <c r="AX1324" s="68"/>
      <c r="AY1324" s="68"/>
      <c r="AZ1324" s="69"/>
      <c r="BA1324" s="70"/>
      <c r="BB1324" s="71"/>
      <c r="BC1324" s="54"/>
      <c r="BD1324" s="41">
        <v>4</v>
      </c>
      <c r="BE1324" s="52">
        <v>42</v>
      </c>
      <c r="BF1324" s="62">
        <v>4281</v>
      </c>
      <c r="BG1324" s="275"/>
    </row>
    <row r="1325" spans="1:59" s="63" customFormat="1" ht="12.75" x14ac:dyDescent="0.2">
      <c r="A1325" s="196">
        <v>4</v>
      </c>
      <c r="B1325" s="197" t="s">
        <v>422</v>
      </c>
      <c r="C1325" s="208">
        <v>42</v>
      </c>
      <c r="D1325" s="209" t="s">
        <v>518</v>
      </c>
      <c r="E1325" s="210">
        <v>4281</v>
      </c>
      <c r="F1325" s="211" t="s">
        <v>662</v>
      </c>
      <c r="G1325" s="230"/>
      <c r="H1325" s="56"/>
      <c r="I1325" s="221"/>
      <c r="J1325" s="57"/>
      <c r="K1325" s="57"/>
      <c r="L1325" s="57"/>
      <c r="M1325" s="55"/>
      <c r="N1325" s="303"/>
      <c r="O1325" s="245"/>
      <c r="P1325" s="122"/>
      <c r="Q1325" s="58"/>
      <c r="R1325" s="58"/>
      <c r="S1325" s="58"/>
      <c r="T1325" s="58"/>
      <c r="U1325" s="58"/>
      <c r="V1325" s="58"/>
      <c r="W1325" s="58"/>
      <c r="X1325" s="58"/>
      <c r="Y1325" s="59"/>
      <c r="Z1325" s="59"/>
      <c r="AA1325" s="59"/>
      <c r="AB1325" s="58"/>
      <c r="AC1325" s="58"/>
      <c r="AD1325" s="58"/>
      <c r="AE1325" s="58"/>
      <c r="AF1325" s="58"/>
      <c r="AG1325" s="58"/>
      <c r="AH1325" s="58"/>
      <c r="AI1325" s="58"/>
      <c r="AJ1325" s="59"/>
      <c r="AK1325" s="59"/>
      <c r="AL1325" s="59"/>
      <c r="AM1325" s="58"/>
      <c r="AN1325" s="58"/>
      <c r="AO1325" s="58"/>
      <c r="AP1325" s="58"/>
      <c r="AQ1325" s="58"/>
      <c r="AR1325" s="58"/>
      <c r="AS1325" s="58"/>
      <c r="AT1325" s="58"/>
      <c r="AU1325" s="58"/>
      <c r="AV1325" s="58"/>
      <c r="AW1325" s="58"/>
      <c r="AX1325" s="59"/>
      <c r="AY1325" s="59"/>
      <c r="AZ1325" s="60"/>
      <c r="BA1325" s="61"/>
      <c r="BB1325" s="54"/>
      <c r="BC1325" s="54"/>
      <c r="BD1325" s="41">
        <v>4</v>
      </c>
      <c r="BE1325" s="52">
        <v>42</v>
      </c>
      <c r="BF1325" s="62">
        <v>4281</v>
      </c>
      <c r="BG1325" s="274"/>
    </row>
    <row r="1326" spans="1:59" x14ac:dyDescent="0.25">
      <c r="A1326" s="196">
        <v>4</v>
      </c>
      <c r="B1326" s="197" t="s">
        <v>422</v>
      </c>
      <c r="C1326" s="208">
        <v>42</v>
      </c>
      <c r="D1326" s="209" t="s">
        <v>518</v>
      </c>
      <c r="E1326" s="212">
        <v>4282</v>
      </c>
      <c r="F1326" s="213" t="s">
        <v>668</v>
      </c>
      <c r="G1326" s="234"/>
      <c r="H1326" s="138"/>
      <c r="I1326" s="224"/>
      <c r="J1326" s="98"/>
      <c r="K1326" s="98"/>
      <c r="L1326" s="98"/>
      <c r="M1326" s="137"/>
      <c r="N1326" s="322"/>
      <c r="O1326" s="323"/>
      <c r="P1326" s="139"/>
      <c r="Q1326" s="139"/>
      <c r="R1326" s="139"/>
      <c r="S1326" s="139"/>
      <c r="T1326" s="139"/>
      <c r="U1326" s="139"/>
      <c r="V1326" s="139"/>
      <c r="W1326" s="139"/>
      <c r="X1326" s="139"/>
      <c r="Y1326" s="100"/>
      <c r="Z1326" s="125"/>
      <c r="AA1326" s="125"/>
      <c r="AB1326" s="139"/>
      <c r="AC1326" s="139"/>
      <c r="AD1326" s="139"/>
      <c r="AE1326" s="139"/>
      <c r="AF1326" s="139"/>
      <c r="AG1326" s="139"/>
      <c r="AH1326" s="139"/>
      <c r="AI1326" s="139"/>
      <c r="AJ1326" s="100"/>
      <c r="AK1326" s="125"/>
      <c r="AL1326" s="125"/>
      <c r="AM1326" s="139"/>
      <c r="AN1326" s="139"/>
      <c r="AO1326" s="139"/>
      <c r="AP1326" s="139"/>
      <c r="AQ1326" s="139"/>
      <c r="AR1326" s="139"/>
      <c r="AS1326" s="139"/>
      <c r="AT1326" s="139"/>
      <c r="AU1326" s="139"/>
      <c r="AV1326" s="139"/>
      <c r="AW1326" s="99"/>
      <c r="AX1326" s="125"/>
      <c r="AY1326" s="100"/>
      <c r="AZ1326" s="140"/>
      <c r="BA1326" s="141"/>
      <c r="BB1326" s="136"/>
      <c r="BC1326" s="136"/>
      <c r="BD1326" s="41">
        <v>4</v>
      </c>
      <c r="BE1326" s="52">
        <v>42</v>
      </c>
      <c r="BF1326" s="103">
        <v>4282</v>
      </c>
      <c r="BG1326" s="283"/>
    </row>
    <row r="1327" spans="1:59" s="63" customFormat="1" ht="12.75" x14ac:dyDescent="0.2">
      <c r="A1327" s="196">
        <v>4</v>
      </c>
      <c r="B1327" s="197" t="s">
        <v>422</v>
      </c>
      <c r="C1327" s="208">
        <v>42</v>
      </c>
      <c r="D1327" s="209" t="s">
        <v>518</v>
      </c>
      <c r="E1327" s="212">
        <v>4282</v>
      </c>
      <c r="F1327" s="213" t="s">
        <v>668</v>
      </c>
      <c r="G1327" s="232"/>
      <c r="H1327" s="97"/>
      <c r="I1327" s="224"/>
      <c r="J1327" s="98"/>
      <c r="K1327" s="98"/>
      <c r="L1327" s="98"/>
      <c r="M1327" s="96"/>
      <c r="N1327" s="307"/>
      <c r="O1327" s="246"/>
      <c r="P1327" s="124"/>
      <c r="Q1327" s="99"/>
      <c r="R1327" s="99"/>
      <c r="S1327" s="99"/>
      <c r="T1327" s="99"/>
      <c r="U1327" s="99"/>
      <c r="V1327" s="99"/>
      <c r="W1327" s="99"/>
      <c r="X1327" s="99"/>
      <c r="Y1327" s="100"/>
      <c r="Z1327" s="100"/>
      <c r="AA1327" s="100"/>
      <c r="AB1327" s="99"/>
      <c r="AC1327" s="99"/>
      <c r="AD1327" s="99"/>
      <c r="AE1327" s="99"/>
      <c r="AF1327" s="99"/>
      <c r="AG1327" s="99"/>
      <c r="AH1327" s="99"/>
      <c r="AI1327" s="99"/>
      <c r="AJ1327" s="100"/>
      <c r="AK1327" s="100"/>
      <c r="AL1327" s="100"/>
      <c r="AM1327" s="99"/>
      <c r="AN1327" s="99"/>
      <c r="AO1327" s="99"/>
      <c r="AP1327" s="99"/>
      <c r="AQ1327" s="99"/>
      <c r="AR1327" s="99"/>
      <c r="AS1327" s="99"/>
      <c r="AT1327" s="99"/>
      <c r="AU1327" s="99"/>
      <c r="AV1327" s="99"/>
      <c r="AW1327" s="99"/>
      <c r="AX1327" s="100"/>
      <c r="AY1327" s="100"/>
      <c r="AZ1327" s="101"/>
      <c r="BA1327" s="102"/>
      <c r="BB1327" s="95"/>
      <c r="BC1327" s="95"/>
      <c r="BD1327" s="41">
        <v>4</v>
      </c>
      <c r="BE1327" s="52">
        <v>42</v>
      </c>
      <c r="BF1327" s="103">
        <v>4282</v>
      </c>
      <c r="BG1327" s="277"/>
    </row>
    <row r="1328" spans="1:59" s="63" customFormat="1" ht="12.75" x14ac:dyDescent="0.2">
      <c r="A1328" s="196">
        <v>4</v>
      </c>
      <c r="B1328" s="197" t="s">
        <v>422</v>
      </c>
      <c r="C1328" s="208">
        <v>42</v>
      </c>
      <c r="D1328" s="209" t="s">
        <v>518</v>
      </c>
      <c r="E1328" s="212">
        <v>4282</v>
      </c>
      <c r="F1328" s="213" t="s">
        <v>668</v>
      </c>
      <c r="G1328" s="231" t="s">
        <v>669</v>
      </c>
      <c r="H1328" s="65"/>
      <c r="I1328" s="222"/>
      <c r="J1328" s="66"/>
      <c r="K1328" s="66"/>
      <c r="L1328" s="66"/>
      <c r="M1328" s="64"/>
      <c r="N1328" s="304"/>
      <c r="O1328" s="305"/>
      <c r="P1328" s="127"/>
      <c r="Q1328" s="67"/>
      <c r="R1328" s="67"/>
      <c r="S1328" s="67"/>
      <c r="T1328" s="67"/>
      <c r="U1328" s="67"/>
      <c r="V1328" s="67"/>
      <c r="W1328" s="67"/>
      <c r="X1328" s="67"/>
      <c r="Y1328" s="68"/>
      <c r="Z1328" s="68"/>
      <c r="AA1328" s="68"/>
      <c r="AB1328" s="67"/>
      <c r="AC1328" s="67"/>
      <c r="AD1328" s="67"/>
      <c r="AE1328" s="67"/>
      <c r="AF1328" s="67"/>
      <c r="AG1328" s="67"/>
      <c r="AH1328" s="67"/>
      <c r="AI1328" s="67"/>
      <c r="AJ1328" s="68"/>
      <c r="AK1328" s="68"/>
      <c r="AL1328" s="68"/>
      <c r="AM1328" s="67"/>
      <c r="AN1328" s="67"/>
      <c r="AO1328" s="67"/>
      <c r="AP1328" s="67"/>
      <c r="AQ1328" s="67"/>
      <c r="AR1328" s="67"/>
      <c r="AS1328" s="67"/>
      <c r="AT1328" s="67"/>
      <c r="AU1328" s="67"/>
      <c r="AV1328" s="67"/>
      <c r="AW1328" s="67"/>
      <c r="AX1328" s="68"/>
      <c r="AY1328" s="68"/>
      <c r="AZ1328" s="69"/>
      <c r="BA1328" s="70"/>
      <c r="BB1328" s="71"/>
      <c r="BC1328" s="95"/>
      <c r="BD1328" s="41">
        <v>4</v>
      </c>
      <c r="BE1328" s="52">
        <v>42</v>
      </c>
      <c r="BF1328" s="103">
        <v>4282</v>
      </c>
      <c r="BG1328" s="275"/>
    </row>
    <row r="1329" spans="1:59" s="63" customFormat="1" ht="12.75" x14ac:dyDescent="0.2">
      <c r="A1329" s="196">
        <v>4</v>
      </c>
      <c r="B1329" s="197" t="s">
        <v>422</v>
      </c>
      <c r="C1329" s="208">
        <v>42</v>
      </c>
      <c r="D1329" s="209" t="s">
        <v>518</v>
      </c>
      <c r="E1329" s="212">
        <v>4282</v>
      </c>
      <c r="F1329" s="213" t="s">
        <v>668</v>
      </c>
      <c r="G1329" s="231" t="s">
        <v>669</v>
      </c>
      <c r="H1329" s="72" t="s">
        <v>47</v>
      </c>
      <c r="I1329" s="223"/>
      <c r="J1329" s="73"/>
      <c r="K1329" s="73"/>
      <c r="L1329" s="73"/>
      <c r="M1329" s="74"/>
      <c r="N1329" s="247"/>
      <c r="O1329" s="306"/>
      <c r="P1329" s="105"/>
      <c r="Q1329" s="75"/>
      <c r="R1329" s="75"/>
      <c r="S1329" s="75"/>
      <c r="T1329" s="75"/>
      <c r="U1329" s="75"/>
      <c r="V1329" s="75"/>
      <c r="W1329" s="75"/>
      <c r="X1329" s="75"/>
      <c r="Y1329" s="76">
        <f>IF(ISNUMBER(VLOOKUP(Y1331,P$7:W$7,MATCH(Y1331,P$7:W$7))),VLOOKUP(Y1331,P$7:W$7,MATCH(Y1331,P$7:W$7)),IF(N1333=0,"No Data",IF(Y1331&gt;0,"&lt;100",0)))</f>
        <v>5000</v>
      </c>
      <c r="Z1329" s="77">
        <f>IF(ISNUMBER(VLOOKUP(Z1333,P$7:W$7,MATCH(Z1333,P$7:W$7))),VLOOKUP(Z1333,P$7:W$7,MATCH(Z1333,P$7:W$7)),IF(N1333=0,"No Data",IF(Z1333&gt;0,"&lt;100",0)))</f>
        <v>5000</v>
      </c>
      <c r="AA1329" s="106">
        <f>IF(ISNUMBER(Z1329),Z1329,0)</f>
        <v>5000</v>
      </c>
      <c r="AB1329" s="75"/>
      <c r="AC1329" s="75"/>
      <c r="AD1329" s="75"/>
      <c r="AE1329" s="75"/>
      <c r="AF1329" s="75"/>
      <c r="AG1329" s="75"/>
      <c r="AH1329" s="75"/>
      <c r="AI1329" s="75"/>
      <c r="AJ1329" s="76">
        <f>IF(ISNUMBER(VLOOKUP(AJ1331,AB$7:AH$7,MATCH(AJ1331,AB$7:AH$7))),VLOOKUP(AJ1331,AB$7:AH$7,MATCH(AJ1331,AB$7:AH$7)),IF(N1333=0,"No Data",IF(AJ1331&gt;0,"&lt;50",0)))</f>
        <v>0</v>
      </c>
      <c r="AK1329" s="77">
        <f>IF(ISNUMBER(VLOOKUP(AK1333,AB$7:AH$7,MATCH(AK1333,AB$7:AH$7))),VLOOKUP(AK1333,AB$7:AH$7,MATCH(AK1333,AB$7:AH$7)),IF(N1333=0,"No Data",IF(AK1333&gt;0,"&lt;50",0)))</f>
        <v>0</v>
      </c>
      <c r="AL1329" s="106">
        <f>IF(ISNUMBER(AK1329),AK1329,0)</f>
        <v>0</v>
      </c>
      <c r="AM1329" s="75"/>
      <c r="AN1329" s="75"/>
      <c r="AO1329" s="75"/>
      <c r="AP1329" s="75"/>
      <c r="AQ1329" s="75"/>
      <c r="AR1329" s="75"/>
      <c r="AS1329" s="75"/>
      <c r="AT1329" s="75"/>
      <c r="AU1329" s="75"/>
      <c r="AV1329" s="75"/>
      <c r="AW1329" s="76">
        <f>IF(ISNUMBER(VLOOKUP(AW1331,AM$7:AU$7,MATCH(AW1331,AM$7:AU$7))),VLOOKUP(AW1331,AM$7:AU$7,MATCH(AW1331,AM$7:AU$7)),IF(N1333=0,"No Data",IF(AW1331&gt;0,"&lt;10",0)))</f>
        <v>500</v>
      </c>
      <c r="AX1329" s="77">
        <f>IF(ISNUMBER(VLOOKUP(AX1333,AM$7:AU$7,MATCH(AX1333,AM$7:AU$7))),VLOOKUP(AX1333,AM$7:AU$7,MATCH(AX1333,AM$7:AU$7)),IF(N1333=0,"No Data",IF(AX1333&gt;0,"&lt;10",0)))</f>
        <v>500</v>
      </c>
      <c r="AY1329" s="106">
        <f>IF(ISNUMBER(AX1329),AX1329,0)</f>
        <v>500</v>
      </c>
      <c r="AZ1329" s="79"/>
      <c r="BA1329" s="80"/>
      <c r="BB1329" s="71"/>
      <c r="BC1329" s="95"/>
      <c r="BD1329" s="41">
        <v>4</v>
      </c>
      <c r="BE1329" s="52">
        <v>42</v>
      </c>
      <c r="BF1329" s="103">
        <v>4282</v>
      </c>
      <c r="BG1329" s="276" t="s">
        <v>47</v>
      </c>
    </row>
    <row r="1330" spans="1:59" s="63" customFormat="1" ht="12.75" x14ac:dyDescent="0.2">
      <c r="A1330" s="196">
        <v>4</v>
      </c>
      <c r="B1330" s="197" t="s">
        <v>422</v>
      </c>
      <c r="C1330" s="208">
        <v>42</v>
      </c>
      <c r="D1330" s="209" t="s">
        <v>518</v>
      </c>
      <c r="E1330" s="212">
        <v>4282</v>
      </c>
      <c r="F1330" s="213" t="s">
        <v>668</v>
      </c>
      <c r="G1330" s="231" t="s">
        <v>669</v>
      </c>
      <c r="H1330" s="81" t="s">
        <v>48</v>
      </c>
      <c r="I1330" s="223"/>
      <c r="J1330" s="73"/>
      <c r="K1330" s="73"/>
      <c r="L1330" s="73"/>
      <c r="M1330" s="74"/>
      <c r="N1330" s="247"/>
      <c r="O1330" s="306"/>
      <c r="P1330" s="105"/>
      <c r="Q1330" s="75"/>
      <c r="R1330" s="75"/>
      <c r="S1330" s="75"/>
      <c r="T1330" s="75"/>
      <c r="U1330" s="75"/>
      <c r="V1330" s="75"/>
      <c r="W1330" s="75"/>
      <c r="X1330" s="75"/>
      <c r="Y1330" s="82">
        <f>MIN(X1334:X1343)</f>
        <v>0</v>
      </c>
      <c r="Z1330" s="83"/>
      <c r="AA1330" s="83"/>
      <c r="AB1330" s="75"/>
      <c r="AC1330" s="75"/>
      <c r="AD1330" s="75"/>
      <c r="AE1330" s="75"/>
      <c r="AF1330" s="75"/>
      <c r="AG1330" s="75"/>
      <c r="AH1330" s="75"/>
      <c r="AI1330" s="75"/>
      <c r="AJ1330" s="82">
        <f>MIN(AI1334:AI1343)</f>
        <v>0</v>
      </c>
      <c r="AK1330" s="83"/>
      <c r="AL1330" s="83"/>
      <c r="AM1330" s="75"/>
      <c r="AN1330" s="75"/>
      <c r="AO1330" s="75"/>
      <c r="AP1330" s="75"/>
      <c r="AQ1330" s="75"/>
      <c r="AR1330" s="75"/>
      <c r="AS1330" s="75"/>
      <c r="AT1330" s="75"/>
      <c r="AU1330" s="75"/>
      <c r="AV1330" s="75"/>
      <c r="AW1330" s="82">
        <f>MIN(AV1334:AV1343)</f>
        <v>50</v>
      </c>
      <c r="AX1330" s="83"/>
      <c r="AY1330" s="83"/>
      <c r="AZ1330" s="79"/>
      <c r="BA1330" s="80"/>
      <c r="BB1330" s="71"/>
      <c r="BC1330" s="95"/>
      <c r="BD1330" s="41">
        <v>4</v>
      </c>
      <c r="BE1330" s="52">
        <v>42</v>
      </c>
      <c r="BF1330" s="103">
        <v>4282</v>
      </c>
      <c r="BG1330" s="278" t="s">
        <v>48</v>
      </c>
    </row>
    <row r="1331" spans="1:59" s="63" customFormat="1" ht="12.75" x14ac:dyDescent="0.2">
      <c r="A1331" s="196">
        <v>4</v>
      </c>
      <c r="B1331" s="197" t="s">
        <v>422</v>
      </c>
      <c r="C1331" s="208">
        <v>42</v>
      </c>
      <c r="D1331" s="209" t="s">
        <v>518</v>
      </c>
      <c r="E1331" s="212">
        <v>4282</v>
      </c>
      <c r="F1331" s="213" t="s">
        <v>668</v>
      </c>
      <c r="G1331" s="231" t="s">
        <v>669</v>
      </c>
      <c r="H1331" s="81" t="s">
        <v>49</v>
      </c>
      <c r="I1331" s="223"/>
      <c r="J1331" s="73"/>
      <c r="K1331" s="73"/>
      <c r="L1331" s="73"/>
      <c r="M1331" s="74"/>
      <c r="N1331" s="247"/>
      <c r="O1331" s="306"/>
      <c r="P1331" s="105"/>
      <c r="Q1331" s="75"/>
      <c r="R1331" s="75"/>
      <c r="S1331" s="75"/>
      <c r="T1331" s="75"/>
      <c r="U1331" s="75"/>
      <c r="V1331" s="75"/>
      <c r="W1331" s="75"/>
      <c r="X1331" s="75"/>
      <c r="Y1331" s="84">
        <f>IF(ISNUMBER(AVERAGE(X1334:X1343)),AVERAGE(X1334:X1343),0)</f>
        <v>8020</v>
      </c>
      <c r="Z1331" s="83"/>
      <c r="AA1331" s="83"/>
      <c r="AB1331" s="75"/>
      <c r="AC1331" s="75"/>
      <c r="AD1331" s="75"/>
      <c r="AE1331" s="75"/>
      <c r="AF1331" s="75"/>
      <c r="AG1331" s="75"/>
      <c r="AH1331" s="75"/>
      <c r="AI1331" s="75"/>
      <c r="AJ1331" s="84">
        <f>IF(ISNUMBER(AVERAGE(AI1334:AI1343)),AVERAGE(AI1334:AI1343),0)</f>
        <v>0</v>
      </c>
      <c r="AK1331" s="83"/>
      <c r="AL1331" s="83"/>
      <c r="AM1331" s="75"/>
      <c r="AN1331" s="75"/>
      <c r="AO1331" s="75"/>
      <c r="AP1331" s="75"/>
      <c r="AQ1331" s="75"/>
      <c r="AR1331" s="75"/>
      <c r="AS1331" s="75"/>
      <c r="AT1331" s="75"/>
      <c r="AU1331" s="75"/>
      <c r="AV1331" s="75"/>
      <c r="AW1331" s="84">
        <f>IF(ISNUMBER(AVERAGE(AV1334:AV1343)),AVERAGE(AV1334:AV1343),0)</f>
        <v>675</v>
      </c>
      <c r="AX1331" s="83"/>
      <c r="AY1331" s="83"/>
      <c r="AZ1331" s="79"/>
      <c r="BA1331" s="80"/>
      <c r="BB1331" s="71"/>
      <c r="BC1331" s="95"/>
      <c r="BD1331" s="41">
        <v>4</v>
      </c>
      <c r="BE1331" s="52">
        <v>42</v>
      </c>
      <c r="BF1331" s="103">
        <v>4282</v>
      </c>
      <c r="BG1331" s="278" t="s">
        <v>49</v>
      </c>
    </row>
    <row r="1332" spans="1:59" s="63" customFormat="1" ht="12.75" x14ac:dyDescent="0.2">
      <c r="A1332" s="196">
        <v>4</v>
      </c>
      <c r="B1332" s="197" t="s">
        <v>422</v>
      </c>
      <c r="C1332" s="208">
        <v>42</v>
      </c>
      <c r="D1332" s="209" t="s">
        <v>518</v>
      </c>
      <c r="E1332" s="212">
        <v>4282</v>
      </c>
      <c r="F1332" s="213" t="s">
        <v>668</v>
      </c>
      <c r="G1332" s="231" t="s">
        <v>669</v>
      </c>
      <c r="H1332" s="81" t="s">
        <v>50</v>
      </c>
      <c r="I1332" s="223"/>
      <c r="J1332" s="73"/>
      <c r="K1332" s="73"/>
      <c r="L1332" s="73"/>
      <c r="M1332" s="74"/>
      <c r="N1332" s="247"/>
      <c r="O1332" s="306"/>
      <c r="P1332" s="105"/>
      <c r="Q1332" s="75"/>
      <c r="R1332" s="75"/>
      <c r="S1332" s="75"/>
      <c r="T1332" s="75"/>
      <c r="U1332" s="75"/>
      <c r="V1332" s="75"/>
      <c r="W1332" s="75"/>
      <c r="X1332" s="75"/>
      <c r="Y1332" s="84">
        <f>MAX(X1334:X1343)</f>
        <v>25000</v>
      </c>
      <c r="Z1332" s="83"/>
      <c r="AA1332" s="83"/>
      <c r="AB1332" s="75"/>
      <c r="AC1332" s="75"/>
      <c r="AD1332" s="75"/>
      <c r="AE1332" s="75"/>
      <c r="AF1332" s="75"/>
      <c r="AG1332" s="75"/>
      <c r="AH1332" s="75"/>
      <c r="AI1332" s="75"/>
      <c r="AJ1332" s="84">
        <f>MAX(AI1334:AI1343)</f>
        <v>0</v>
      </c>
      <c r="AK1332" s="83"/>
      <c r="AL1332" s="83"/>
      <c r="AM1332" s="75"/>
      <c r="AN1332" s="75"/>
      <c r="AO1332" s="75"/>
      <c r="AP1332" s="75"/>
      <c r="AQ1332" s="75"/>
      <c r="AR1332" s="75"/>
      <c r="AS1332" s="75"/>
      <c r="AT1332" s="75"/>
      <c r="AU1332" s="75"/>
      <c r="AV1332" s="75"/>
      <c r="AW1332" s="84">
        <f>MAX(AV1334:AV1343)</f>
        <v>2500</v>
      </c>
      <c r="AX1332" s="83"/>
      <c r="AY1332" s="83"/>
      <c r="AZ1332" s="79"/>
      <c r="BA1332" s="80"/>
      <c r="BB1332" s="71"/>
      <c r="BC1332" s="95"/>
      <c r="BD1332" s="41">
        <v>4</v>
      </c>
      <c r="BE1332" s="52">
        <v>42</v>
      </c>
      <c r="BF1332" s="103">
        <v>4282</v>
      </c>
      <c r="BG1332" s="278" t="s">
        <v>50</v>
      </c>
    </row>
    <row r="1333" spans="1:59" s="63" customFormat="1" ht="12.75" x14ac:dyDescent="0.2">
      <c r="A1333" s="196">
        <v>4</v>
      </c>
      <c r="B1333" s="197" t="s">
        <v>422</v>
      </c>
      <c r="C1333" s="208">
        <v>42</v>
      </c>
      <c r="D1333" s="209" t="s">
        <v>518</v>
      </c>
      <c r="E1333" s="212">
        <v>4282</v>
      </c>
      <c r="F1333" s="213" t="s">
        <v>668</v>
      </c>
      <c r="G1333" s="231" t="s">
        <v>669</v>
      </c>
      <c r="H1333" s="85" t="s">
        <v>51</v>
      </c>
      <c r="I1333" s="223"/>
      <c r="J1333" s="73"/>
      <c r="K1333" s="73"/>
      <c r="L1333" s="73"/>
      <c r="M1333" s="74"/>
      <c r="N1333" s="248">
        <f>SUM(N1334:N1343)</f>
        <v>10</v>
      </c>
      <c r="O1333" s="293">
        <f>SUM(O1334:O1343)</f>
        <v>0.99999999999999989</v>
      </c>
      <c r="P1333" s="292"/>
      <c r="Q1333" s="87"/>
      <c r="R1333" s="87"/>
      <c r="S1333" s="87"/>
      <c r="T1333" s="87"/>
      <c r="U1333" s="87"/>
      <c r="V1333" s="87"/>
      <c r="W1333" s="87"/>
      <c r="X1333" s="87"/>
      <c r="Y1333" s="88"/>
      <c r="Z1333" s="86">
        <f>SUM(Z1334:Z1343)</f>
        <v>8020</v>
      </c>
      <c r="AA1333" s="88"/>
      <c r="AB1333" s="87"/>
      <c r="AC1333" s="87"/>
      <c r="AD1333" s="87"/>
      <c r="AE1333" s="87"/>
      <c r="AF1333" s="87"/>
      <c r="AG1333" s="87"/>
      <c r="AH1333" s="87"/>
      <c r="AI1333" s="87"/>
      <c r="AJ1333" s="88"/>
      <c r="AK1333" s="86">
        <f>SUM(AK1334:AK1343)</f>
        <v>0</v>
      </c>
      <c r="AL1333" s="88"/>
      <c r="AM1333" s="87"/>
      <c r="AN1333" s="87"/>
      <c r="AO1333" s="87"/>
      <c r="AP1333" s="87"/>
      <c r="AQ1333" s="87"/>
      <c r="AR1333" s="87"/>
      <c r="AS1333" s="87"/>
      <c r="AT1333" s="87"/>
      <c r="AU1333" s="87"/>
      <c r="AV1333" s="87"/>
      <c r="AW1333" s="112"/>
      <c r="AX1333" s="86">
        <f>SUM(AX1334:AX1343)</f>
        <v>675</v>
      </c>
      <c r="AY1333" s="88"/>
      <c r="AZ1333" s="79"/>
      <c r="BA1333" s="80"/>
      <c r="BB1333" s="71"/>
      <c r="BC1333" s="95"/>
      <c r="BD1333" s="41">
        <v>4</v>
      </c>
      <c r="BE1333" s="52">
        <v>42</v>
      </c>
      <c r="BF1333" s="103">
        <v>4282</v>
      </c>
      <c r="BG1333" s="279" t="s">
        <v>51</v>
      </c>
    </row>
    <row r="1334" spans="1:59" s="63" customFormat="1" ht="12.75" x14ac:dyDescent="0.2">
      <c r="A1334" s="196">
        <v>4</v>
      </c>
      <c r="B1334" s="197" t="s">
        <v>422</v>
      </c>
      <c r="C1334" s="208">
        <v>42</v>
      </c>
      <c r="D1334" s="209" t="s">
        <v>518</v>
      </c>
      <c r="E1334" s="212">
        <v>4282</v>
      </c>
      <c r="F1334" s="213" t="s">
        <v>668</v>
      </c>
      <c r="G1334" s="231" t="s">
        <v>669</v>
      </c>
      <c r="H1334" s="89" t="s">
        <v>52</v>
      </c>
      <c r="I1334" s="90" t="s">
        <v>670</v>
      </c>
      <c r="J1334" s="90" t="s">
        <v>671</v>
      </c>
      <c r="K1334" s="90" t="s">
        <v>64</v>
      </c>
      <c r="L1334" s="90" t="s">
        <v>672</v>
      </c>
      <c r="M1334" s="91"/>
      <c r="N1334" s="312">
        <v>1</v>
      </c>
      <c r="O1334" s="313">
        <f>N1334/N$1333</f>
        <v>0.1</v>
      </c>
      <c r="P1334" s="104"/>
      <c r="Q1334" s="92"/>
      <c r="R1334" s="92"/>
      <c r="S1334" s="92"/>
      <c r="T1334" s="92"/>
      <c r="U1334" s="92"/>
      <c r="V1334" s="92"/>
      <c r="W1334" s="92"/>
      <c r="X1334" s="109">
        <f t="shared" ref="X1334:X1343" si="201">P1334*P$7+Q1334*Q$7+R1334*R$7+S1334*S$7+T1334*T$7+U1334*U$7+V1334*V$7+W1334*W$7</f>
        <v>0</v>
      </c>
      <c r="Y1334" s="83"/>
      <c r="Z1334" s="110">
        <f t="shared" ref="Z1334:Z1343" si="202">X1334*$O1334</f>
        <v>0</v>
      </c>
      <c r="AA1334" s="111"/>
      <c r="AB1334" s="92"/>
      <c r="AC1334" s="92"/>
      <c r="AD1334" s="92"/>
      <c r="AE1334" s="92"/>
      <c r="AF1334" s="92"/>
      <c r="AG1334" s="92"/>
      <c r="AH1334" s="92"/>
      <c r="AI1334" s="109">
        <f t="shared" ref="AI1334:AI1343" si="203">AB1334*AB$7+AC1334*AC$7+AD1334*AD$7+AE1334*AE$7+AF1334*AF$7+AG1334*AG$7+AH1334*AH$7</f>
        <v>0</v>
      </c>
      <c r="AJ1334" s="83"/>
      <c r="AK1334" s="110">
        <f t="shared" ref="AK1334:AK1343" si="204">AI1334*$O1334</f>
        <v>0</v>
      </c>
      <c r="AL1334" s="111"/>
      <c r="AM1334" s="92"/>
      <c r="AN1334" s="92"/>
      <c r="AO1334" s="92"/>
      <c r="AP1334" s="92"/>
      <c r="AQ1334" s="92">
        <v>1</v>
      </c>
      <c r="AR1334" s="92"/>
      <c r="AS1334" s="92"/>
      <c r="AT1334" s="92"/>
      <c r="AU1334" s="92"/>
      <c r="AV1334" s="109">
        <f t="shared" ref="AV1334:AV1343" si="205">AM1334*AM$7+AN1334*AN$7+AO1334*AO$7+AP1334*AP$7+AQ1334*AQ$7+AR1334*AR$7+AS1334*AS$7+AT1334*AT$7+AU1334*AU$7</f>
        <v>250</v>
      </c>
      <c r="AW1334" s="75"/>
      <c r="AX1334" s="110">
        <f t="shared" ref="AX1334:AX1343" si="206">AV1334*$O1334</f>
        <v>25</v>
      </c>
      <c r="AY1334" s="111"/>
      <c r="AZ1334" s="93"/>
      <c r="BA1334" s="94" t="s">
        <v>105</v>
      </c>
      <c r="BB1334" s="71"/>
      <c r="BC1334" s="95"/>
      <c r="BD1334" s="41">
        <v>4</v>
      </c>
      <c r="BE1334" s="52">
        <v>42</v>
      </c>
      <c r="BF1334" s="103">
        <v>4282</v>
      </c>
      <c r="BG1334" s="280" t="s">
        <v>52</v>
      </c>
    </row>
    <row r="1335" spans="1:59" s="63" customFormat="1" ht="12.75" x14ac:dyDescent="0.2">
      <c r="A1335" s="196">
        <v>4</v>
      </c>
      <c r="B1335" s="197" t="s">
        <v>422</v>
      </c>
      <c r="C1335" s="208">
        <v>42</v>
      </c>
      <c r="D1335" s="209" t="s">
        <v>518</v>
      </c>
      <c r="E1335" s="212">
        <v>4282</v>
      </c>
      <c r="F1335" s="213" t="s">
        <v>668</v>
      </c>
      <c r="G1335" s="231" t="s">
        <v>669</v>
      </c>
      <c r="H1335" s="89"/>
      <c r="I1335" s="90" t="s">
        <v>630</v>
      </c>
      <c r="J1335" s="90" t="s">
        <v>673</v>
      </c>
      <c r="K1335" s="90" t="s">
        <v>64</v>
      </c>
      <c r="L1335" s="90" t="s">
        <v>76</v>
      </c>
      <c r="M1335" s="91"/>
      <c r="N1335" s="312">
        <v>1</v>
      </c>
      <c r="O1335" s="313">
        <f t="shared" ref="O1335:O1343" si="207">N1335/N$1333</f>
        <v>0.1</v>
      </c>
      <c r="P1335" s="104">
        <v>1</v>
      </c>
      <c r="Q1335" s="92"/>
      <c r="R1335" s="92"/>
      <c r="S1335" s="92"/>
      <c r="T1335" s="92"/>
      <c r="U1335" s="92"/>
      <c r="V1335" s="92"/>
      <c r="W1335" s="92"/>
      <c r="X1335" s="109">
        <f t="shared" si="201"/>
        <v>100</v>
      </c>
      <c r="Y1335" s="83"/>
      <c r="Z1335" s="110">
        <f t="shared" si="202"/>
        <v>10</v>
      </c>
      <c r="AA1335" s="111"/>
      <c r="AB1335" s="92"/>
      <c r="AC1335" s="92"/>
      <c r="AD1335" s="92"/>
      <c r="AE1335" s="92"/>
      <c r="AF1335" s="92"/>
      <c r="AG1335" s="92"/>
      <c r="AH1335" s="92"/>
      <c r="AI1335" s="109">
        <f t="shared" si="203"/>
        <v>0</v>
      </c>
      <c r="AJ1335" s="83"/>
      <c r="AK1335" s="110">
        <f t="shared" si="204"/>
        <v>0</v>
      </c>
      <c r="AL1335" s="111"/>
      <c r="AM1335" s="92"/>
      <c r="AN1335" s="92"/>
      <c r="AO1335" s="92"/>
      <c r="AP1335" s="92"/>
      <c r="AQ1335" s="92"/>
      <c r="AR1335" s="92"/>
      <c r="AS1335" s="92"/>
      <c r="AT1335" s="92">
        <v>1</v>
      </c>
      <c r="AU1335" s="92"/>
      <c r="AV1335" s="109">
        <f t="shared" si="205"/>
        <v>2500</v>
      </c>
      <c r="AW1335" s="75"/>
      <c r="AX1335" s="110">
        <f t="shared" si="206"/>
        <v>250</v>
      </c>
      <c r="AY1335" s="111"/>
      <c r="AZ1335" s="93"/>
      <c r="BA1335" s="94" t="s">
        <v>105</v>
      </c>
      <c r="BB1335" s="71"/>
      <c r="BC1335" s="95"/>
      <c r="BD1335" s="41">
        <v>4</v>
      </c>
      <c r="BE1335" s="52">
        <v>42</v>
      </c>
      <c r="BF1335" s="103">
        <v>4282</v>
      </c>
      <c r="BG1335" s="280" t="s">
        <v>52</v>
      </c>
    </row>
    <row r="1336" spans="1:59" s="63" customFormat="1" ht="12.75" x14ac:dyDescent="0.2">
      <c r="A1336" s="196">
        <v>4</v>
      </c>
      <c r="B1336" s="197" t="s">
        <v>422</v>
      </c>
      <c r="C1336" s="208">
        <v>42</v>
      </c>
      <c r="D1336" s="209" t="s">
        <v>518</v>
      </c>
      <c r="E1336" s="212">
        <v>4282</v>
      </c>
      <c r="F1336" s="213" t="s">
        <v>668</v>
      </c>
      <c r="G1336" s="231" t="s">
        <v>669</v>
      </c>
      <c r="H1336" s="89"/>
      <c r="I1336" s="90" t="s">
        <v>634</v>
      </c>
      <c r="J1336" s="90"/>
      <c r="K1336" s="90" t="s">
        <v>511</v>
      </c>
      <c r="L1336" s="90"/>
      <c r="M1336" s="91"/>
      <c r="N1336" s="312">
        <v>1</v>
      </c>
      <c r="O1336" s="313">
        <f t="shared" si="207"/>
        <v>0.1</v>
      </c>
      <c r="P1336" s="104"/>
      <c r="Q1336" s="92"/>
      <c r="R1336" s="92"/>
      <c r="S1336" s="92"/>
      <c r="T1336" s="92"/>
      <c r="U1336" s="92"/>
      <c r="V1336" s="92"/>
      <c r="W1336" s="92">
        <v>1</v>
      </c>
      <c r="X1336" s="109">
        <f t="shared" si="201"/>
        <v>25000</v>
      </c>
      <c r="Y1336" s="83"/>
      <c r="Z1336" s="110">
        <f t="shared" si="202"/>
        <v>2500</v>
      </c>
      <c r="AA1336" s="111"/>
      <c r="AB1336" s="92"/>
      <c r="AC1336" s="92"/>
      <c r="AD1336" s="92"/>
      <c r="AE1336" s="92"/>
      <c r="AF1336" s="92"/>
      <c r="AG1336" s="92"/>
      <c r="AH1336" s="92"/>
      <c r="AI1336" s="109">
        <f t="shared" si="203"/>
        <v>0</v>
      </c>
      <c r="AJ1336" s="83"/>
      <c r="AK1336" s="110">
        <f t="shared" si="204"/>
        <v>0</v>
      </c>
      <c r="AL1336" s="111"/>
      <c r="AM1336" s="92"/>
      <c r="AN1336" s="92"/>
      <c r="AO1336" s="92"/>
      <c r="AP1336" s="92">
        <v>1</v>
      </c>
      <c r="AQ1336" s="92"/>
      <c r="AR1336" s="92"/>
      <c r="AS1336" s="92"/>
      <c r="AT1336" s="92"/>
      <c r="AU1336" s="92"/>
      <c r="AV1336" s="109">
        <f t="shared" si="205"/>
        <v>100</v>
      </c>
      <c r="AW1336" s="75"/>
      <c r="AX1336" s="110">
        <f t="shared" si="206"/>
        <v>10</v>
      </c>
      <c r="AY1336" s="111"/>
      <c r="AZ1336" s="93"/>
      <c r="BA1336" s="94" t="s">
        <v>105</v>
      </c>
      <c r="BB1336" s="71"/>
      <c r="BC1336" s="95"/>
      <c r="BD1336" s="41">
        <v>4</v>
      </c>
      <c r="BE1336" s="52">
        <v>42</v>
      </c>
      <c r="BF1336" s="103">
        <v>4282</v>
      </c>
      <c r="BG1336" s="280" t="s">
        <v>52</v>
      </c>
    </row>
    <row r="1337" spans="1:59" s="63" customFormat="1" ht="12.75" x14ac:dyDescent="0.2">
      <c r="A1337" s="196">
        <v>4</v>
      </c>
      <c r="B1337" s="197" t="s">
        <v>422</v>
      </c>
      <c r="C1337" s="208">
        <v>42</v>
      </c>
      <c r="D1337" s="209" t="s">
        <v>518</v>
      </c>
      <c r="E1337" s="212">
        <v>4282</v>
      </c>
      <c r="F1337" s="213" t="s">
        <v>668</v>
      </c>
      <c r="G1337" s="231" t="s">
        <v>669</v>
      </c>
      <c r="H1337" s="89"/>
      <c r="I1337" s="90" t="s">
        <v>630</v>
      </c>
      <c r="J1337" s="90"/>
      <c r="K1337" s="90" t="s">
        <v>64</v>
      </c>
      <c r="L1337" s="90" t="s">
        <v>76</v>
      </c>
      <c r="M1337" s="91"/>
      <c r="N1337" s="312">
        <v>1</v>
      </c>
      <c r="O1337" s="313">
        <f t="shared" si="207"/>
        <v>0.1</v>
      </c>
      <c r="P1337" s="104">
        <v>1</v>
      </c>
      <c r="Q1337" s="92"/>
      <c r="R1337" s="92"/>
      <c r="S1337" s="92"/>
      <c r="T1337" s="92"/>
      <c r="U1337" s="92"/>
      <c r="V1337" s="92"/>
      <c r="W1337" s="92"/>
      <c r="X1337" s="109">
        <f t="shared" si="201"/>
        <v>100</v>
      </c>
      <c r="Y1337" s="83"/>
      <c r="Z1337" s="110">
        <f t="shared" si="202"/>
        <v>10</v>
      </c>
      <c r="AA1337" s="111"/>
      <c r="AB1337" s="92"/>
      <c r="AC1337" s="92"/>
      <c r="AD1337" s="92"/>
      <c r="AE1337" s="92"/>
      <c r="AF1337" s="92"/>
      <c r="AG1337" s="92"/>
      <c r="AH1337" s="92"/>
      <c r="AI1337" s="109">
        <f t="shared" si="203"/>
        <v>0</v>
      </c>
      <c r="AJ1337" s="83"/>
      <c r="AK1337" s="110">
        <f t="shared" si="204"/>
        <v>0</v>
      </c>
      <c r="AL1337" s="111"/>
      <c r="AM1337" s="92"/>
      <c r="AN1337" s="92"/>
      <c r="AO1337" s="92"/>
      <c r="AP1337" s="92"/>
      <c r="AQ1337" s="92"/>
      <c r="AR1337" s="92"/>
      <c r="AS1337" s="92"/>
      <c r="AT1337" s="92">
        <v>1</v>
      </c>
      <c r="AU1337" s="92"/>
      <c r="AV1337" s="109">
        <f t="shared" si="205"/>
        <v>2500</v>
      </c>
      <c r="AW1337" s="75"/>
      <c r="AX1337" s="110">
        <f t="shared" si="206"/>
        <v>250</v>
      </c>
      <c r="AY1337" s="111"/>
      <c r="AZ1337" s="93"/>
      <c r="BA1337" s="94" t="s">
        <v>554</v>
      </c>
      <c r="BB1337" s="71"/>
      <c r="BC1337" s="95"/>
      <c r="BD1337" s="41">
        <v>4</v>
      </c>
      <c r="BE1337" s="52">
        <v>42</v>
      </c>
      <c r="BF1337" s="103">
        <v>4282</v>
      </c>
      <c r="BG1337" s="280" t="s">
        <v>52</v>
      </c>
    </row>
    <row r="1338" spans="1:59" s="63" customFormat="1" ht="12.75" x14ac:dyDescent="0.2">
      <c r="A1338" s="196">
        <v>4</v>
      </c>
      <c r="B1338" s="197" t="s">
        <v>422</v>
      </c>
      <c r="C1338" s="208">
        <v>42</v>
      </c>
      <c r="D1338" s="209" t="s">
        <v>518</v>
      </c>
      <c r="E1338" s="212">
        <v>4282</v>
      </c>
      <c r="F1338" s="213" t="s">
        <v>668</v>
      </c>
      <c r="G1338" s="231" t="s">
        <v>669</v>
      </c>
      <c r="H1338" s="89"/>
      <c r="I1338" s="90" t="s">
        <v>632</v>
      </c>
      <c r="J1338" s="90"/>
      <c r="K1338" s="90" t="s">
        <v>64</v>
      </c>
      <c r="L1338" s="90" t="s">
        <v>633</v>
      </c>
      <c r="M1338" s="91"/>
      <c r="N1338" s="312">
        <v>1</v>
      </c>
      <c r="O1338" s="313">
        <f t="shared" si="207"/>
        <v>0.1</v>
      </c>
      <c r="P1338" s="104"/>
      <c r="Q1338" s="92"/>
      <c r="R1338" s="92"/>
      <c r="S1338" s="92"/>
      <c r="T1338" s="92"/>
      <c r="U1338" s="92"/>
      <c r="V1338" s="92"/>
      <c r="W1338" s="92"/>
      <c r="X1338" s="109">
        <f t="shared" si="201"/>
        <v>0</v>
      </c>
      <c r="Y1338" s="83"/>
      <c r="Z1338" s="110">
        <f t="shared" si="202"/>
        <v>0</v>
      </c>
      <c r="AA1338" s="111"/>
      <c r="AB1338" s="92"/>
      <c r="AC1338" s="92"/>
      <c r="AD1338" s="92"/>
      <c r="AE1338" s="92"/>
      <c r="AF1338" s="92"/>
      <c r="AG1338" s="92"/>
      <c r="AH1338" s="92"/>
      <c r="AI1338" s="109">
        <f t="shared" si="203"/>
        <v>0</v>
      </c>
      <c r="AJ1338" s="83"/>
      <c r="AK1338" s="110">
        <f t="shared" si="204"/>
        <v>0</v>
      </c>
      <c r="AL1338" s="111"/>
      <c r="AM1338" s="92"/>
      <c r="AN1338" s="92"/>
      <c r="AO1338" s="92">
        <v>1</v>
      </c>
      <c r="AP1338" s="92"/>
      <c r="AQ1338" s="92"/>
      <c r="AR1338" s="92"/>
      <c r="AS1338" s="92"/>
      <c r="AT1338" s="92"/>
      <c r="AU1338" s="92"/>
      <c r="AV1338" s="109">
        <f t="shared" si="205"/>
        <v>50</v>
      </c>
      <c r="AW1338" s="75"/>
      <c r="AX1338" s="110">
        <f t="shared" si="206"/>
        <v>5</v>
      </c>
      <c r="AY1338" s="111"/>
      <c r="AZ1338" s="93"/>
      <c r="BA1338" s="94" t="s">
        <v>554</v>
      </c>
      <c r="BB1338" s="71"/>
      <c r="BC1338" s="95"/>
      <c r="BD1338" s="41">
        <v>4</v>
      </c>
      <c r="BE1338" s="52">
        <v>42</v>
      </c>
      <c r="BF1338" s="103">
        <v>4282</v>
      </c>
      <c r="BG1338" s="280" t="s">
        <v>52</v>
      </c>
    </row>
    <row r="1339" spans="1:59" s="63" customFormat="1" ht="12.75" x14ac:dyDescent="0.2">
      <c r="A1339" s="196">
        <v>4</v>
      </c>
      <c r="B1339" s="197" t="s">
        <v>422</v>
      </c>
      <c r="C1339" s="208">
        <v>42</v>
      </c>
      <c r="D1339" s="209" t="s">
        <v>518</v>
      </c>
      <c r="E1339" s="212">
        <v>4282</v>
      </c>
      <c r="F1339" s="213" t="s">
        <v>668</v>
      </c>
      <c r="G1339" s="231" t="s">
        <v>669</v>
      </c>
      <c r="H1339" s="89"/>
      <c r="I1339" s="90" t="s">
        <v>667</v>
      </c>
      <c r="J1339" s="90"/>
      <c r="K1339" s="90" t="s">
        <v>90</v>
      </c>
      <c r="L1339" s="90"/>
      <c r="M1339" s="91"/>
      <c r="N1339" s="312">
        <v>1</v>
      </c>
      <c r="O1339" s="313">
        <f t="shared" si="207"/>
        <v>0.1</v>
      </c>
      <c r="P1339" s="104"/>
      <c r="Q1339" s="92"/>
      <c r="R1339" s="92"/>
      <c r="S1339" s="92"/>
      <c r="T1339" s="92"/>
      <c r="U1339" s="92">
        <v>1</v>
      </c>
      <c r="V1339" s="92"/>
      <c r="W1339" s="92"/>
      <c r="X1339" s="109">
        <f t="shared" si="201"/>
        <v>5000</v>
      </c>
      <c r="Y1339" s="83"/>
      <c r="Z1339" s="110">
        <f t="shared" si="202"/>
        <v>500</v>
      </c>
      <c r="AA1339" s="111"/>
      <c r="AB1339" s="92"/>
      <c r="AC1339" s="92"/>
      <c r="AD1339" s="92"/>
      <c r="AE1339" s="92"/>
      <c r="AF1339" s="92"/>
      <c r="AG1339" s="92"/>
      <c r="AH1339" s="92"/>
      <c r="AI1339" s="109">
        <f t="shared" si="203"/>
        <v>0</v>
      </c>
      <c r="AJ1339" s="83"/>
      <c r="AK1339" s="110">
        <f t="shared" si="204"/>
        <v>0</v>
      </c>
      <c r="AL1339" s="111"/>
      <c r="AM1339" s="92"/>
      <c r="AN1339" s="92"/>
      <c r="AO1339" s="92"/>
      <c r="AP1339" s="92">
        <v>1</v>
      </c>
      <c r="AQ1339" s="92"/>
      <c r="AR1339" s="92"/>
      <c r="AS1339" s="92"/>
      <c r="AT1339" s="92"/>
      <c r="AU1339" s="92"/>
      <c r="AV1339" s="109">
        <f t="shared" si="205"/>
        <v>100</v>
      </c>
      <c r="AW1339" s="75"/>
      <c r="AX1339" s="110">
        <f t="shared" si="206"/>
        <v>10</v>
      </c>
      <c r="AY1339" s="111"/>
      <c r="AZ1339" s="93"/>
      <c r="BA1339" s="94" t="s">
        <v>554</v>
      </c>
      <c r="BB1339" s="71"/>
      <c r="BC1339" s="95"/>
      <c r="BD1339" s="41">
        <v>4</v>
      </c>
      <c r="BE1339" s="52">
        <v>42</v>
      </c>
      <c r="BF1339" s="103">
        <v>4282</v>
      </c>
      <c r="BG1339" s="280" t="s">
        <v>52</v>
      </c>
    </row>
    <row r="1340" spans="1:59" s="63" customFormat="1" ht="12.75" x14ac:dyDescent="0.2">
      <c r="A1340" s="196">
        <v>4</v>
      </c>
      <c r="B1340" s="197" t="s">
        <v>422</v>
      </c>
      <c r="C1340" s="208">
        <v>42</v>
      </c>
      <c r="D1340" s="209" t="s">
        <v>518</v>
      </c>
      <c r="E1340" s="212">
        <v>4282</v>
      </c>
      <c r="F1340" s="213" t="s">
        <v>668</v>
      </c>
      <c r="G1340" s="231" t="s">
        <v>669</v>
      </c>
      <c r="H1340" s="89"/>
      <c r="I1340" s="90" t="s">
        <v>666</v>
      </c>
      <c r="J1340" s="90"/>
      <c r="K1340" s="90" t="s">
        <v>64</v>
      </c>
      <c r="L1340" s="90" t="s">
        <v>258</v>
      </c>
      <c r="M1340" s="91"/>
      <c r="N1340" s="312">
        <v>1</v>
      </c>
      <c r="O1340" s="313">
        <f t="shared" si="207"/>
        <v>0.1</v>
      </c>
      <c r="P1340" s="104"/>
      <c r="Q1340" s="92"/>
      <c r="R1340" s="92"/>
      <c r="S1340" s="92"/>
      <c r="T1340" s="92"/>
      <c r="U1340" s="92"/>
      <c r="V1340" s="92"/>
      <c r="W1340" s="92"/>
      <c r="X1340" s="109">
        <f t="shared" si="201"/>
        <v>0</v>
      </c>
      <c r="Y1340" s="83"/>
      <c r="Z1340" s="110">
        <f t="shared" si="202"/>
        <v>0</v>
      </c>
      <c r="AA1340" s="111"/>
      <c r="AB1340" s="92"/>
      <c r="AC1340" s="92"/>
      <c r="AD1340" s="92"/>
      <c r="AE1340" s="92"/>
      <c r="AF1340" s="92"/>
      <c r="AG1340" s="92"/>
      <c r="AH1340" s="92"/>
      <c r="AI1340" s="109">
        <f t="shared" si="203"/>
        <v>0</v>
      </c>
      <c r="AJ1340" s="83"/>
      <c r="AK1340" s="110">
        <f t="shared" si="204"/>
        <v>0</v>
      </c>
      <c r="AL1340" s="111"/>
      <c r="AM1340" s="92"/>
      <c r="AN1340" s="92"/>
      <c r="AO1340" s="92"/>
      <c r="AP1340" s="92"/>
      <c r="AQ1340" s="92"/>
      <c r="AR1340" s="92"/>
      <c r="AS1340" s="92">
        <v>1</v>
      </c>
      <c r="AT1340" s="92"/>
      <c r="AU1340" s="92"/>
      <c r="AV1340" s="109">
        <f t="shared" si="205"/>
        <v>1000</v>
      </c>
      <c r="AW1340" s="75"/>
      <c r="AX1340" s="110">
        <f t="shared" si="206"/>
        <v>100</v>
      </c>
      <c r="AY1340" s="111"/>
      <c r="AZ1340" s="93"/>
      <c r="BA1340" s="94" t="s">
        <v>554</v>
      </c>
      <c r="BB1340" s="71"/>
      <c r="BC1340" s="95"/>
      <c r="BD1340" s="41">
        <v>4</v>
      </c>
      <c r="BE1340" s="52">
        <v>42</v>
      </c>
      <c r="BF1340" s="103">
        <v>4282</v>
      </c>
      <c r="BG1340" s="280" t="s">
        <v>52</v>
      </c>
    </row>
    <row r="1341" spans="1:59" s="63" customFormat="1" ht="12.75" x14ac:dyDescent="0.2">
      <c r="A1341" s="196">
        <v>4</v>
      </c>
      <c r="B1341" s="197" t="s">
        <v>422</v>
      </c>
      <c r="C1341" s="208">
        <v>42</v>
      </c>
      <c r="D1341" s="209" t="s">
        <v>518</v>
      </c>
      <c r="E1341" s="212">
        <v>4282</v>
      </c>
      <c r="F1341" s="213" t="s">
        <v>668</v>
      </c>
      <c r="G1341" s="231" t="s">
        <v>669</v>
      </c>
      <c r="H1341" s="89"/>
      <c r="I1341" s="90" t="s">
        <v>503</v>
      </c>
      <c r="J1341" s="90"/>
      <c r="K1341" s="90" t="s">
        <v>64</v>
      </c>
      <c r="L1341" s="90" t="s">
        <v>147</v>
      </c>
      <c r="M1341" s="91"/>
      <c r="N1341" s="312">
        <v>1</v>
      </c>
      <c r="O1341" s="313">
        <f t="shared" si="207"/>
        <v>0.1</v>
      </c>
      <c r="P1341" s="104"/>
      <c r="Q1341" s="92"/>
      <c r="R1341" s="92"/>
      <c r="S1341" s="92"/>
      <c r="T1341" s="92"/>
      <c r="U1341" s="92"/>
      <c r="V1341" s="92"/>
      <c r="W1341" s="92"/>
      <c r="X1341" s="109">
        <f t="shared" si="201"/>
        <v>0</v>
      </c>
      <c r="Y1341" s="83"/>
      <c r="Z1341" s="110">
        <f t="shared" si="202"/>
        <v>0</v>
      </c>
      <c r="AA1341" s="111"/>
      <c r="AB1341" s="92"/>
      <c r="AC1341" s="92"/>
      <c r="AD1341" s="92"/>
      <c r="AE1341" s="92"/>
      <c r="AF1341" s="92"/>
      <c r="AG1341" s="92"/>
      <c r="AH1341" s="92"/>
      <c r="AI1341" s="109">
        <f t="shared" si="203"/>
        <v>0</v>
      </c>
      <c r="AJ1341" s="83"/>
      <c r="AK1341" s="110">
        <f t="shared" si="204"/>
        <v>0</v>
      </c>
      <c r="AL1341" s="111"/>
      <c r="AM1341" s="92"/>
      <c r="AN1341" s="92"/>
      <c r="AO1341" s="92">
        <v>1</v>
      </c>
      <c r="AP1341" s="92"/>
      <c r="AQ1341" s="92"/>
      <c r="AR1341" s="92"/>
      <c r="AS1341" s="92"/>
      <c r="AT1341" s="92"/>
      <c r="AU1341" s="92"/>
      <c r="AV1341" s="109">
        <f t="shared" si="205"/>
        <v>50</v>
      </c>
      <c r="AW1341" s="75"/>
      <c r="AX1341" s="110">
        <f t="shared" si="206"/>
        <v>5</v>
      </c>
      <c r="AY1341" s="111"/>
      <c r="AZ1341" s="93"/>
      <c r="BA1341" s="94" t="s">
        <v>131</v>
      </c>
      <c r="BB1341" s="71"/>
      <c r="BC1341" s="95"/>
      <c r="BD1341" s="41">
        <v>4</v>
      </c>
      <c r="BE1341" s="52">
        <v>42</v>
      </c>
      <c r="BF1341" s="103">
        <v>4282</v>
      </c>
      <c r="BG1341" s="280" t="s">
        <v>52</v>
      </c>
    </row>
    <row r="1342" spans="1:59" s="63" customFormat="1" ht="12.75" x14ac:dyDescent="0.2">
      <c r="A1342" s="196">
        <v>4</v>
      </c>
      <c r="B1342" s="197" t="s">
        <v>422</v>
      </c>
      <c r="C1342" s="208">
        <v>42</v>
      </c>
      <c r="D1342" s="209" t="s">
        <v>518</v>
      </c>
      <c r="E1342" s="212">
        <v>4282</v>
      </c>
      <c r="F1342" s="213" t="s">
        <v>668</v>
      </c>
      <c r="G1342" s="231" t="s">
        <v>669</v>
      </c>
      <c r="H1342" s="89"/>
      <c r="I1342" s="90" t="s">
        <v>166</v>
      </c>
      <c r="J1342" s="90"/>
      <c r="K1342" s="90" t="s">
        <v>73</v>
      </c>
      <c r="L1342" s="90" t="s">
        <v>95</v>
      </c>
      <c r="M1342" s="91"/>
      <c r="N1342" s="312">
        <v>1</v>
      </c>
      <c r="O1342" s="313">
        <f t="shared" si="207"/>
        <v>0.1</v>
      </c>
      <c r="P1342" s="104"/>
      <c r="Q1342" s="92"/>
      <c r="R1342" s="92"/>
      <c r="S1342" s="92"/>
      <c r="T1342" s="92"/>
      <c r="U1342" s="92"/>
      <c r="V1342" s="92"/>
      <c r="W1342" s="92">
        <v>1</v>
      </c>
      <c r="X1342" s="109">
        <f t="shared" si="201"/>
        <v>25000</v>
      </c>
      <c r="Y1342" s="83"/>
      <c r="Z1342" s="110">
        <f t="shared" si="202"/>
        <v>2500</v>
      </c>
      <c r="AA1342" s="111"/>
      <c r="AB1342" s="92"/>
      <c r="AC1342" s="92"/>
      <c r="AD1342" s="92"/>
      <c r="AE1342" s="92"/>
      <c r="AF1342" s="92"/>
      <c r="AG1342" s="92"/>
      <c r="AH1342" s="92"/>
      <c r="AI1342" s="109">
        <f t="shared" si="203"/>
        <v>0</v>
      </c>
      <c r="AJ1342" s="83"/>
      <c r="AK1342" s="110">
        <f t="shared" si="204"/>
        <v>0</v>
      </c>
      <c r="AL1342" s="111"/>
      <c r="AM1342" s="92"/>
      <c r="AN1342" s="92"/>
      <c r="AO1342" s="92"/>
      <c r="AP1342" s="92">
        <v>1</v>
      </c>
      <c r="AQ1342" s="92"/>
      <c r="AR1342" s="92"/>
      <c r="AS1342" s="92"/>
      <c r="AT1342" s="92"/>
      <c r="AU1342" s="92"/>
      <c r="AV1342" s="109">
        <f t="shared" si="205"/>
        <v>100</v>
      </c>
      <c r="AW1342" s="75"/>
      <c r="AX1342" s="110">
        <f t="shared" si="206"/>
        <v>10</v>
      </c>
      <c r="AY1342" s="111"/>
      <c r="AZ1342" s="93"/>
      <c r="BA1342" s="94" t="s">
        <v>554</v>
      </c>
      <c r="BB1342" s="71"/>
      <c r="BC1342" s="95"/>
      <c r="BD1342" s="41">
        <v>4</v>
      </c>
      <c r="BE1342" s="52">
        <v>42</v>
      </c>
      <c r="BF1342" s="103">
        <v>4282</v>
      </c>
      <c r="BG1342" s="280" t="s">
        <v>52</v>
      </c>
    </row>
    <row r="1343" spans="1:59" s="63" customFormat="1" ht="12.75" x14ac:dyDescent="0.2">
      <c r="A1343" s="196">
        <v>4</v>
      </c>
      <c r="B1343" s="197" t="s">
        <v>422</v>
      </c>
      <c r="C1343" s="208">
        <v>42</v>
      </c>
      <c r="D1343" s="209" t="s">
        <v>518</v>
      </c>
      <c r="E1343" s="212">
        <v>4282</v>
      </c>
      <c r="F1343" s="213" t="s">
        <v>668</v>
      </c>
      <c r="G1343" s="231" t="s">
        <v>669</v>
      </c>
      <c r="H1343" s="89"/>
      <c r="I1343" s="90" t="s">
        <v>674</v>
      </c>
      <c r="J1343" s="90"/>
      <c r="K1343" s="90" t="s">
        <v>73</v>
      </c>
      <c r="L1343" s="90" t="s">
        <v>95</v>
      </c>
      <c r="M1343" s="91"/>
      <c r="N1343" s="312">
        <v>1</v>
      </c>
      <c r="O1343" s="313">
        <f t="shared" si="207"/>
        <v>0.1</v>
      </c>
      <c r="P1343" s="104"/>
      <c r="Q1343" s="92"/>
      <c r="R1343" s="92"/>
      <c r="S1343" s="92"/>
      <c r="T1343" s="92"/>
      <c r="U1343" s="92"/>
      <c r="V1343" s="92"/>
      <c r="W1343" s="92">
        <v>1</v>
      </c>
      <c r="X1343" s="109">
        <f t="shared" si="201"/>
        <v>25000</v>
      </c>
      <c r="Y1343" s="83"/>
      <c r="Z1343" s="110">
        <f t="shared" si="202"/>
        <v>2500</v>
      </c>
      <c r="AA1343" s="111"/>
      <c r="AB1343" s="92"/>
      <c r="AC1343" s="92"/>
      <c r="AD1343" s="92"/>
      <c r="AE1343" s="92"/>
      <c r="AF1343" s="92"/>
      <c r="AG1343" s="92"/>
      <c r="AH1343" s="92"/>
      <c r="AI1343" s="109">
        <f t="shared" si="203"/>
        <v>0</v>
      </c>
      <c r="AJ1343" s="83"/>
      <c r="AK1343" s="110">
        <f t="shared" si="204"/>
        <v>0</v>
      </c>
      <c r="AL1343" s="111"/>
      <c r="AM1343" s="92"/>
      <c r="AN1343" s="92"/>
      <c r="AO1343" s="92"/>
      <c r="AP1343" s="92">
        <v>1</v>
      </c>
      <c r="AQ1343" s="92"/>
      <c r="AR1343" s="92"/>
      <c r="AS1343" s="92"/>
      <c r="AT1343" s="92"/>
      <c r="AU1343" s="92"/>
      <c r="AV1343" s="109">
        <f t="shared" si="205"/>
        <v>100</v>
      </c>
      <c r="AW1343" s="75"/>
      <c r="AX1343" s="110">
        <f t="shared" si="206"/>
        <v>10</v>
      </c>
      <c r="AY1343" s="111"/>
      <c r="AZ1343" s="93"/>
      <c r="BA1343" s="94" t="s">
        <v>554</v>
      </c>
      <c r="BB1343" s="71"/>
      <c r="BC1343" s="95"/>
      <c r="BD1343" s="41">
        <v>4</v>
      </c>
      <c r="BE1343" s="52">
        <v>42</v>
      </c>
      <c r="BF1343" s="103">
        <v>4282</v>
      </c>
      <c r="BG1343" s="280" t="s">
        <v>52</v>
      </c>
    </row>
    <row r="1344" spans="1:59" s="63" customFormat="1" ht="12.75" x14ac:dyDescent="0.2">
      <c r="A1344" s="196">
        <v>4</v>
      </c>
      <c r="B1344" s="197" t="s">
        <v>422</v>
      </c>
      <c r="C1344" s="208">
        <v>42</v>
      </c>
      <c r="D1344" s="209" t="s">
        <v>518</v>
      </c>
      <c r="E1344" s="212">
        <v>4282</v>
      </c>
      <c r="F1344" s="213" t="s">
        <v>668</v>
      </c>
      <c r="G1344" s="231" t="s">
        <v>669</v>
      </c>
      <c r="H1344" s="89"/>
      <c r="I1344" s="219"/>
      <c r="J1344" s="90"/>
      <c r="K1344" s="90"/>
      <c r="L1344" s="90"/>
      <c r="M1344" s="91"/>
      <c r="N1344" s="247"/>
      <c r="O1344" s="306"/>
      <c r="P1344" s="104"/>
      <c r="Q1344" s="92"/>
      <c r="R1344" s="92"/>
      <c r="S1344" s="92"/>
      <c r="T1344" s="92"/>
      <c r="U1344" s="92"/>
      <c r="V1344" s="92"/>
      <c r="W1344" s="92"/>
      <c r="X1344" s="75"/>
      <c r="Y1344" s="83"/>
      <c r="Z1344" s="83"/>
      <c r="AA1344" s="83"/>
      <c r="AB1344" s="92"/>
      <c r="AC1344" s="92"/>
      <c r="AD1344" s="92"/>
      <c r="AE1344" s="92"/>
      <c r="AF1344" s="92"/>
      <c r="AG1344" s="92"/>
      <c r="AH1344" s="92"/>
      <c r="AI1344" s="75"/>
      <c r="AJ1344" s="83"/>
      <c r="AK1344" s="83"/>
      <c r="AL1344" s="83"/>
      <c r="AM1344" s="92"/>
      <c r="AN1344" s="92"/>
      <c r="AO1344" s="92"/>
      <c r="AP1344" s="92"/>
      <c r="AQ1344" s="92"/>
      <c r="AR1344" s="92"/>
      <c r="AS1344" s="92"/>
      <c r="AT1344" s="92"/>
      <c r="AU1344" s="92"/>
      <c r="AV1344" s="75"/>
      <c r="AW1344" s="75"/>
      <c r="AX1344" s="83"/>
      <c r="AY1344" s="83"/>
      <c r="AZ1344" s="93"/>
      <c r="BA1344" s="94"/>
      <c r="BB1344" s="71"/>
      <c r="BC1344" s="95"/>
      <c r="BD1344" s="41">
        <v>4</v>
      </c>
      <c r="BE1344" s="52">
        <v>42</v>
      </c>
      <c r="BF1344" s="103">
        <v>4282</v>
      </c>
      <c r="BG1344" s="280" t="s">
        <v>52</v>
      </c>
    </row>
    <row r="1345" spans="1:59" s="63" customFormat="1" ht="12.75" x14ac:dyDescent="0.2">
      <c r="A1345" s="196">
        <v>4</v>
      </c>
      <c r="B1345" s="197" t="s">
        <v>422</v>
      </c>
      <c r="C1345" s="208">
        <v>42</v>
      </c>
      <c r="D1345" s="209" t="s">
        <v>518</v>
      </c>
      <c r="E1345" s="212">
        <v>4282</v>
      </c>
      <c r="F1345" s="213" t="s">
        <v>668</v>
      </c>
      <c r="G1345" s="231" t="s">
        <v>669</v>
      </c>
      <c r="H1345" s="89"/>
      <c r="I1345" s="90" t="s">
        <v>1166</v>
      </c>
      <c r="J1345" s="90"/>
      <c r="K1345" s="90"/>
      <c r="L1345" s="90"/>
      <c r="M1345" s="91"/>
      <c r="N1345" s="247"/>
      <c r="O1345" s="306"/>
      <c r="P1345" s="104"/>
      <c r="Q1345" s="92"/>
      <c r="R1345" s="92"/>
      <c r="S1345" s="92"/>
      <c r="T1345" s="92"/>
      <c r="U1345" s="92"/>
      <c r="V1345" s="92"/>
      <c r="W1345" s="92"/>
      <c r="X1345" s="75"/>
      <c r="Y1345" s="83"/>
      <c r="Z1345" s="83"/>
      <c r="AA1345" s="83"/>
      <c r="AB1345" s="92"/>
      <c r="AC1345" s="92"/>
      <c r="AD1345" s="92"/>
      <c r="AE1345" s="92"/>
      <c r="AF1345" s="92"/>
      <c r="AG1345" s="92"/>
      <c r="AH1345" s="92"/>
      <c r="AI1345" s="75"/>
      <c r="AJ1345" s="83"/>
      <c r="AK1345" s="83"/>
      <c r="AL1345" s="83"/>
      <c r="AM1345" s="92"/>
      <c r="AN1345" s="92"/>
      <c r="AO1345" s="92"/>
      <c r="AP1345" s="92"/>
      <c r="AQ1345" s="92"/>
      <c r="AR1345" s="92"/>
      <c r="AS1345" s="92"/>
      <c r="AT1345" s="92"/>
      <c r="AU1345" s="92"/>
      <c r="AV1345" s="75"/>
      <c r="AW1345" s="75"/>
      <c r="AX1345" s="83"/>
      <c r="AY1345" s="83"/>
      <c r="AZ1345" s="93"/>
      <c r="BA1345" s="94"/>
      <c r="BB1345" s="71"/>
      <c r="BC1345" s="95"/>
      <c r="BD1345" s="41">
        <v>4</v>
      </c>
      <c r="BE1345" s="52">
        <v>42</v>
      </c>
      <c r="BF1345" s="103">
        <v>4282</v>
      </c>
      <c r="BG1345" s="280" t="s">
        <v>52</v>
      </c>
    </row>
    <row r="1346" spans="1:59" s="63" customFormat="1" ht="12.75" x14ac:dyDescent="0.2">
      <c r="A1346" s="196">
        <v>4</v>
      </c>
      <c r="B1346" s="197" t="s">
        <v>422</v>
      </c>
      <c r="C1346" s="208">
        <v>42</v>
      </c>
      <c r="D1346" s="209" t="s">
        <v>518</v>
      </c>
      <c r="E1346" s="212">
        <v>4282</v>
      </c>
      <c r="F1346" s="213" t="s">
        <v>668</v>
      </c>
      <c r="G1346" s="231" t="s">
        <v>669</v>
      </c>
      <c r="H1346" s="65"/>
      <c r="I1346" s="222"/>
      <c r="J1346" s="66"/>
      <c r="K1346" s="66"/>
      <c r="L1346" s="66"/>
      <c r="M1346" s="64"/>
      <c r="N1346" s="304"/>
      <c r="O1346" s="305"/>
      <c r="P1346" s="127"/>
      <c r="Q1346" s="67"/>
      <c r="R1346" s="67"/>
      <c r="S1346" s="67"/>
      <c r="T1346" s="67"/>
      <c r="U1346" s="67"/>
      <c r="V1346" s="67"/>
      <c r="W1346" s="67"/>
      <c r="X1346" s="67"/>
      <c r="Y1346" s="68"/>
      <c r="Z1346" s="68"/>
      <c r="AA1346" s="68"/>
      <c r="AB1346" s="67"/>
      <c r="AC1346" s="67"/>
      <c r="AD1346" s="67"/>
      <c r="AE1346" s="67"/>
      <c r="AF1346" s="67"/>
      <c r="AG1346" s="67"/>
      <c r="AH1346" s="67"/>
      <c r="AI1346" s="67"/>
      <c r="AJ1346" s="68"/>
      <c r="AK1346" s="68"/>
      <c r="AL1346" s="68"/>
      <c r="AM1346" s="67"/>
      <c r="AN1346" s="67"/>
      <c r="AO1346" s="67"/>
      <c r="AP1346" s="67"/>
      <c r="AQ1346" s="67"/>
      <c r="AR1346" s="67"/>
      <c r="AS1346" s="67"/>
      <c r="AT1346" s="67"/>
      <c r="AU1346" s="67"/>
      <c r="AV1346" s="67"/>
      <c r="AW1346" s="67"/>
      <c r="AX1346" s="68"/>
      <c r="AY1346" s="68"/>
      <c r="AZ1346" s="69"/>
      <c r="BA1346" s="70"/>
      <c r="BB1346" s="71"/>
      <c r="BC1346" s="95"/>
      <c r="BD1346" s="41">
        <v>4</v>
      </c>
      <c r="BE1346" s="52">
        <v>42</v>
      </c>
      <c r="BF1346" s="103">
        <v>4282</v>
      </c>
      <c r="BG1346" s="275"/>
    </row>
    <row r="1347" spans="1:59" s="63" customFormat="1" ht="12.75" x14ac:dyDescent="0.2">
      <c r="A1347" s="196">
        <v>4</v>
      </c>
      <c r="B1347" s="197" t="s">
        <v>422</v>
      </c>
      <c r="C1347" s="208">
        <v>42</v>
      </c>
      <c r="D1347" s="209" t="s">
        <v>518</v>
      </c>
      <c r="E1347" s="212">
        <v>4282</v>
      </c>
      <c r="F1347" s="213" t="s">
        <v>668</v>
      </c>
      <c r="G1347" s="232"/>
      <c r="H1347" s="97"/>
      <c r="I1347" s="224"/>
      <c r="J1347" s="98"/>
      <c r="K1347" s="98"/>
      <c r="L1347" s="98"/>
      <c r="M1347" s="96"/>
      <c r="N1347" s="307"/>
      <c r="O1347" s="246"/>
      <c r="P1347" s="124"/>
      <c r="Q1347" s="99"/>
      <c r="R1347" s="99"/>
      <c r="S1347" s="99"/>
      <c r="T1347" s="99"/>
      <c r="U1347" s="99"/>
      <c r="V1347" s="99"/>
      <c r="W1347" s="99"/>
      <c r="X1347" s="99"/>
      <c r="Y1347" s="100"/>
      <c r="Z1347" s="100"/>
      <c r="AA1347" s="100"/>
      <c r="AB1347" s="99"/>
      <c r="AC1347" s="99"/>
      <c r="AD1347" s="99"/>
      <c r="AE1347" s="99"/>
      <c r="AF1347" s="99"/>
      <c r="AG1347" s="99"/>
      <c r="AH1347" s="99"/>
      <c r="AI1347" s="99"/>
      <c r="AJ1347" s="100"/>
      <c r="AK1347" s="100"/>
      <c r="AL1347" s="100"/>
      <c r="AM1347" s="99"/>
      <c r="AN1347" s="99"/>
      <c r="AO1347" s="99"/>
      <c r="AP1347" s="99"/>
      <c r="AQ1347" s="99"/>
      <c r="AR1347" s="99"/>
      <c r="AS1347" s="99"/>
      <c r="AT1347" s="99"/>
      <c r="AU1347" s="99"/>
      <c r="AV1347" s="99"/>
      <c r="AW1347" s="99"/>
      <c r="AX1347" s="100"/>
      <c r="AY1347" s="100"/>
      <c r="AZ1347" s="101"/>
      <c r="BA1347" s="102"/>
      <c r="BB1347" s="95"/>
      <c r="BC1347" s="95"/>
      <c r="BD1347" s="41">
        <v>4</v>
      </c>
      <c r="BE1347" s="52">
        <v>42</v>
      </c>
      <c r="BF1347" s="103">
        <v>4282</v>
      </c>
      <c r="BG1347" s="277"/>
    </row>
    <row r="1348" spans="1:59" s="63" customFormat="1" ht="12.75" x14ac:dyDescent="0.2">
      <c r="A1348" s="196">
        <v>4</v>
      </c>
      <c r="B1348" s="197" t="s">
        <v>422</v>
      </c>
      <c r="C1348" s="208">
        <v>42</v>
      </c>
      <c r="D1348" s="209" t="s">
        <v>518</v>
      </c>
      <c r="E1348" s="212">
        <v>4282</v>
      </c>
      <c r="F1348" s="213" t="s">
        <v>668</v>
      </c>
      <c r="G1348" s="231"/>
      <c r="H1348" s="65"/>
      <c r="I1348" s="222"/>
      <c r="J1348" s="66"/>
      <c r="K1348" s="66"/>
      <c r="L1348" s="66"/>
      <c r="M1348" s="64"/>
      <c r="N1348" s="304"/>
      <c r="O1348" s="305"/>
      <c r="P1348" s="127"/>
      <c r="Q1348" s="67"/>
      <c r="R1348" s="67"/>
      <c r="S1348" s="67"/>
      <c r="T1348" s="67"/>
      <c r="U1348" s="67"/>
      <c r="V1348" s="67"/>
      <c r="W1348" s="67"/>
      <c r="X1348" s="67"/>
      <c r="Y1348" s="68"/>
      <c r="Z1348" s="68"/>
      <c r="AA1348" s="68"/>
      <c r="AB1348" s="67"/>
      <c r="AC1348" s="67"/>
      <c r="AD1348" s="67"/>
      <c r="AE1348" s="67"/>
      <c r="AF1348" s="67"/>
      <c r="AG1348" s="67"/>
      <c r="AH1348" s="67"/>
      <c r="AI1348" s="67"/>
      <c r="AJ1348" s="68"/>
      <c r="AK1348" s="68"/>
      <c r="AL1348" s="68"/>
      <c r="AM1348" s="67"/>
      <c r="AN1348" s="67"/>
      <c r="AO1348" s="67"/>
      <c r="AP1348" s="67"/>
      <c r="AQ1348" s="67"/>
      <c r="AR1348" s="67"/>
      <c r="AS1348" s="67"/>
      <c r="AT1348" s="67"/>
      <c r="AU1348" s="67"/>
      <c r="AV1348" s="67"/>
      <c r="AW1348" s="67"/>
      <c r="AX1348" s="68"/>
      <c r="AY1348" s="68"/>
      <c r="AZ1348" s="69"/>
      <c r="BA1348" s="70"/>
      <c r="BB1348" s="71"/>
      <c r="BC1348" s="95"/>
      <c r="BD1348" s="41">
        <v>4</v>
      </c>
      <c r="BE1348" s="52">
        <v>42</v>
      </c>
      <c r="BF1348" s="103">
        <v>4282</v>
      </c>
      <c r="BG1348" s="275"/>
    </row>
    <row r="1349" spans="1:59" s="63" customFormat="1" ht="12.75" x14ac:dyDescent="0.2">
      <c r="A1349" s="196">
        <v>4</v>
      </c>
      <c r="B1349" s="197" t="s">
        <v>422</v>
      </c>
      <c r="C1349" s="208">
        <v>42</v>
      </c>
      <c r="D1349" s="209" t="s">
        <v>518</v>
      </c>
      <c r="E1349" s="212">
        <v>4282</v>
      </c>
      <c r="F1349" s="213" t="s">
        <v>668</v>
      </c>
      <c r="G1349" s="231" t="s">
        <v>46</v>
      </c>
      <c r="H1349" s="72" t="s">
        <v>1233</v>
      </c>
      <c r="I1349" s="73" t="s">
        <v>1164</v>
      </c>
      <c r="J1349" s="73"/>
      <c r="K1349" s="73"/>
      <c r="L1349" s="73"/>
      <c r="M1349" s="74"/>
      <c r="N1349" s="247"/>
      <c r="O1349" s="306"/>
      <c r="P1349" s="105"/>
      <c r="Q1349" s="75"/>
      <c r="R1349" s="75"/>
      <c r="S1349" s="75"/>
      <c r="T1349" s="75"/>
      <c r="U1349" s="75"/>
      <c r="V1349" s="75"/>
      <c r="W1349" s="75"/>
      <c r="X1349" s="75"/>
      <c r="Y1349" s="76" t="s">
        <v>1241</v>
      </c>
      <c r="Z1349" s="77" t="s">
        <v>1241</v>
      </c>
      <c r="AA1349" s="78">
        <f>AA$143</f>
        <v>0</v>
      </c>
      <c r="AB1349" s="75"/>
      <c r="AC1349" s="75"/>
      <c r="AD1349" s="75"/>
      <c r="AE1349" s="75"/>
      <c r="AF1349" s="75"/>
      <c r="AG1349" s="75"/>
      <c r="AH1349" s="75"/>
      <c r="AI1349" s="75"/>
      <c r="AJ1349" s="76" t="s">
        <v>1241</v>
      </c>
      <c r="AK1349" s="77" t="s">
        <v>1241</v>
      </c>
      <c r="AL1349" s="78">
        <f>AL$143</f>
        <v>0</v>
      </c>
      <c r="AM1349" s="75"/>
      <c r="AN1349" s="75"/>
      <c r="AO1349" s="75"/>
      <c r="AP1349" s="75"/>
      <c r="AQ1349" s="75"/>
      <c r="AR1349" s="75"/>
      <c r="AS1349" s="75"/>
      <c r="AT1349" s="75"/>
      <c r="AU1349" s="75"/>
      <c r="AV1349" s="75"/>
      <c r="AW1349" s="76" t="s">
        <v>1241</v>
      </c>
      <c r="AX1349" s="77" t="s">
        <v>1241</v>
      </c>
      <c r="AY1349" s="78">
        <f>AY$143</f>
        <v>25</v>
      </c>
      <c r="AZ1349" s="79"/>
      <c r="BA1349" s="80" t="str">
        <f>I1349</f>
        <v>&gt; see 3121, In situ concrete</v>
      </c>
      <c r="BB1349" s="71"/>
      <c r="BC1349" s="95"/>
      <c r="BD1349" s="41">
        <v>4</v>
      </c>
      <c r="BE1349" s="52">
        <v>42</v>
      </c>
      <c r="BF1349" s="103">
        <v>4282</v>
      </c>
      <c r="BG1349" s="276" t="str">
        <f>H1349</f>
        <v>Default Scenario (Link)</v>
      </c>
    </row>
    <row r="1350" spans="1:59" s="63" customFormat="1" ht="12.75" x14ac:dyDescent="0.2">
      <c r="A1350" s="196">
        <v>4</v>
      </c>
      <c r="B1350" s="197" t="s">
        <v>422</v>
      </c>
      <c r="C1350" s="208">
        <v>42</v>
      </c>
      <c r="D1350" s="209" t="s">
        <v>518</v>
      </c>
      <c r="E1350" s="212">
        <v>4282</v>
      </c>
      <c r="F1350" s="213" t="s">
        <v>668</v>
      </c>
      <c r="G1350" s="231"/>
      <c r="H1350" s="65"/>
      <c r="I1350" s="222"/>
      <c r="J1350" s="66"/>
      <c r="K1350" s="66"/>
      <c r="L1350" s="66"/>
      <c r="M1350" s="64"/>
      <c r="N1350" s="304"/>
      <c r="O1350" s="305"/>
      <c r="P1350" s="127"/>
      <c r="Q1350" s="67"/>
      <c r="R1350" s="67"/>
      <c r="S1350" s="67"/>
      <c r="T1350" s="67"/>
      <c r="U1350" s="67"/>
      <c r="V1350" s="67"/>
      <c r="W1350" s="67"/>
      <c r="X1350" s="67"/>
      <c r="Y1350" s="68"/>
      <c r="Z1350" s="68"/>
      <c r="AA1350" s="68"/>
      <c r="AB1350" s="67"/>
      <c r="AC1350" s="67"/>
      <c r="AD1350" s="67"/>
      <c r="AE1350" s="67"/>
      <c r="AF1350" s="67"/>
      <c r="AG1350" s="67"/>
      <c r="AH1350" s="67"/>
      <c r="AI1350" s="67"/>
      <c r="AJ1350" s="68"/>
      <c r="AK1350" s="68"/>
      <c r="AL1350" s="68"/>
      <c r="AM1350" s="67"/>
      <c r="AN1350" s="67"/>
      <c r="AO1350" s="67"/>
      <c r="AP1350" s="67"/>
      <c r="AQ1350" s="67"/>
      <c r="AR1350" s="67"/>
      <c r="AS1350" s="67"/>
      <c r="AT1350" s="67"/>
      <c r="AU1350" s="67"/>
      <c r="AV1350" s="67"/>
      <c r="AW1350" s="67"/>
      <c r="AX1350" s="68"/>
      <c r="AY1350" s="68"/>
      <c r="AZ1350" s="69"/>
      <c r="BA1350" s="70"/>
      <c r="BB1350" s="71"/>
      <c r="BC1350" s="95"/>
      <c r="BD1350" s="41">
        <v>4</v>
      </c>
      <c r="BE1350" s="52">
        <v>42</v>
      </c>
      <c r="BF1350" s="103">
        <v>4282</v>
      </c>
      <c r="BG1350" s="275"/>
    </row>
    <row r="1351" spans="1:59" s="63" customFormat="1" ht="12.75" x14ac:dyDescent="0.2">
      <c r="A1351" s="196">
        <v>4</v>
      </c>
      <c r="B1351" s="197" t="s">
        <v>422</v>
      </c>
      <c r="C1351" s="208">
        <v>42</v>
      </c>
      <c r="D1351" s="209" t="s">
        <v>518</v>
      </c>
      <c r="E1351" s="212">
        <v>4282</v>
      </c>
      <c r="F1351" s="213" t="s">
        <v>668</v>
      </c>
      <c r="G1351" s="232"/>
      <c r="H1351" s="97"/>
      <c r="I1351" s="224"/>
      <c r="J1351" s="98"/>
      <c r="K1351" s="98"/>
      <c r="L1351" s="98"/>
      <c r="M1351" s="96"/>
      <c r="N1351" s="307"/>
      <c r="O1351" s="246"/>
      <c r="P1351" s="124"/>
      <c r="Q1351" s="99"/>
      <c r="R1351" s="99"/>
      <c r="S1351" s="99"/>
      <c r="T1351" s="99"/>
      <c r="U1351" s="99"/>
      <c r="V1351" s="99"/>
      <c r="W1351" s="99"/>
      <c r="X1351" s="99"/>
      <c r="Y1351" s="100"/>
      <c r="Z1351" s="100"/>
      <c r="AA1351" s="100"/>
      <c r="AB1351" s="99"/>
      <c r="AC1351" s="99"/>
      <c r="AD1351" s="99"/>
      <c r="AE1351" s="99"/>
      <c r="AF1351" s="99"/>
      <c r="AG1351" s="99"/>
      <c r="AH1351" s="99"/>
      <c r="AI1351" s="99"/>
      <c r="AJ1351" s="100"/>
      <c r="AK1351" s="100"/>
      <c r="AL1351" s="100"/>
      <c r="AM1351" s="99"/>
      <c r="AN1351" s="99"/>
      <c r="AO1351" s="99"/>
      <c r="AP1351" s="99"/>
      <c r="AQ1351" s="99"/>
      <c r="AR1351" s="99"/>
      <c r="AS1351" s="99"/>
      <c r="AT1351" s="99"/>
      <c r="AU1351" s="99"/>
      <c r="AV1351" s="99"/>
      <c r="AW1351" s="99"/>
      <c r="AX1351" s="100"/>
      <c r="AY1351" s="100"/>
      <c r="AZ1351" s="101"/>
      <c r="BA1351" s="102"/>
      <c r="BB1351" s="95"/>
      <c r="BC1351" s="95"/>
      <c r="BD1351" s="41">
        <v>4</v>
      </c>
      <c r="BE1351" s="52">
        <v>42</v>
      </c>
      <c r="BF1351" s="103">
        <v>4282</v>
      </c>
      <c r="BG1351" s="277"/>
    </row>
    <row r="1352" spans="1:59" s="63" customFormat="1" ht="12.75" x14ac:dyDescent="0.2">
      <c r="A1352" s="196">
        <v>4</v>
      </c>
      <c r="B1352" s="197" t="s">
        <v>422</v>
      </c>
      <c r="C1352" s="208">
        <v>42</v>
      </c>
      <c r="D1352" s="209" t="s">
        <v>518</v>
      </c>
      <c r="E1352" s="212">
        <v>4282</v>
      </c>
      <c r="F1352" s="213" t="s">
        <v>668</v>
      </c>
      <c r="G1352" s="231"/>
      <c r="H1352" s="65"/>
      <c r="I1352" s="222"/>
      <c r="J1352" s="66"/>
      <c r="K1352" s="66"/>
      <c r="L1352" s="66"/>
      <c r="M1352" s="64"/>
      <c r="N1352" s="304"/>
      <c r="O1352" s="305"/>
      <c r="P1352" s="127"/>
      <c r="Q1352" s="67"/>
      <c r="R1352" s="67"/>
      <c r="S1352" s="67"/>
      <c r="T1352" s="67"/>
      <c r="U1352" s="67"/>
      <c r="V1352" s="67"/>
      <c r="W1352" s="67"/>
      <c r="X1352" s="67"/>
      <c r="Y1352" s="68"/>
      <c r="Z1352" s="68"/>
      <c r="AA1352" s="68"/>
      <c r="AB1352" s="67"/>
      <c r="AC1352" s="67"/>
      <c r="AD1352" s="67"/>
      <c r="AE1352" s="67"/>
      <c r="AF1352" s="67"/>
      <c r="AG1352" s="67"/>
      <c r="AH1352" s="67"/>
      <c r="AI1352" s="67"/>
      <c r="AJ1352" s="68"/>
      <c r="AK1352" s="68"/>
      <c r="AL1352" s="68"/>
      <c r="AM1352" s="67"/>
      <c r="AN1352" s="67"/>
      <c r="AO1352" s="67"/>
      <c r="AP1352" s="67"/>
      <c r="AQ1352" s="67"/>
      <c r="AR1352" s="67"/>
      <c r="AS1352" s="67"/>
      <c r="AT1352" s="67"/>
      <c r="AU1352" s="67"/>
      <c r="AV1352" s="67"/>
      <c r="AW1352" s="67"/>
      <c r="AX1352" s="68"/>
      <c r="AY1352" s="68"/>
      <c r="AZ1352" s="69"/>
      <c r="BA1352" s="70"/>
      <c r="BB1352" s="71"/>
      <c r="BC1352" s="95"/>
      <c r="BD1352" s="41">
        <v>4</v>
      </c>
      <c r="BE1352" s="52">
        <v>42</v>
      </c>
      <c r="BF1352" s="103">
        <v>4282</v>
      </c>
      <c r="BG1352" s="275"/>
    </row>
    <row r="1353" spans="1:59" s="63" customFormat="1" ht="12.75" x14ac:dyDescent="0.2">
      <c r="A1353" s="196">
        <v>4</v>
      </c>
      <c r="B1353" s="197" t="s">
        <v>422</v>
      </c>
      <c r="C1353" s="208">
        <v>42</v>
      </c>
      <c r="D1353" s="209" t="s">
        <v>518</v>
      </c>
      <c r="E1353" s="212">
        <v>4282</v>
      </c>
      <c r="F1353" s="213" t="s">
        <v>668</v>
      </c>
      <c r="G1353" s="231" t="s">
        <v>56</v>
      </c>
      <c r="H1353" s="72" t="s">
        <v>1233</v>
      </c>
      <c r="I1353" s="223" t="s">
        <v>1163</v>
      </c>
      <c r="J1353" s="73"/>
      <c r="K1353" s="73"/>
      <c r="L1353" s="73"/>
      <c r="M1353" s="74"/>
      <c r="N1353" s="247"/>
      <c r="O1353" s="306"/>
      <c r="P1353" s="105"/>
      <c r="Q1353" s="75"/>
      <c r="R1353" s="75"/>
      <c r="S1353" s="75"/>
      <c r="T1353" s="75"/>
      <c r="U1353" s="75"/>
      <c r="V1353" s="75"/>
      <c r="W1353" s="75"/>
      <c r="X1353" s="75"/>
      <c r="Y1353" s="76" t="s">
        <v>1241</v>
      </c>
      <c r="Z1353" s="77" t="s">
        <v>1241</v>
      </c>
      <c r="AA1353" s="78">
        <f>AA$214</f>
        <v>0</v>
      </c>
      <c r="AB1353" s="75"/>
      <c r="AC1353" s="75"/>
      <c r="AD1353" s="75"/>
      <c r="AE1353" s="75"/>
      <c r="AF1353" s="75"/>
      <c r="AG1353" s="75"/>
      <c r="AH1353" s="75"/>
      <c r="AI1353" s="75"/>
      <c r="AJ1353" s="76" t="s">
        <v>1241</v>
      </c>
      <c r="AK1353" s="77" t="s">
        <v>1241</v>
      </c>
      <c r="AL1353" s="78">
        <f>AL$214</f>
        <v>0</v>
      </c>
      <c r="AM1353" s="75"/>
      <c r="AN1353" s="75"/>
      <c r="AO1353" s="75"/>
      <c r="AP1353" s="75"/>
      <c r="AQ1353" s="75"/>
      <c r="AR1353" s="75"/>
      <c r="AS1353" s="75"/>
      <c r="AT1353" s="75"/>
      <c r="AU1353" s="75"/>
      <c r="AV1353" s="75"/>
      <c r="AW1353" s="76" t="s">
        <v>1241</v>
      </c>
      <c r="AX1353" s="77" t="s">
        <v>1241</v>
      </c>
      <c r="AY1353" s="78">
        <f>AY$214</f>
        <v>50</v>
      </c>
      <c r="AZ1353" s="79"/>
      <c r="BA1353" s="80" t="str">
        <f t="shared" ref="BA1353" si="208">I1353</f>
        <v>&gt; see 3131, Precast concrete</v>
      </c>
      <c r="BB1353" s="71"/>
      <c r="BC1353" s="95"/>
      <c r="BD1353" s="41">
        <v>4</v>
      </c>
      <c r="BE1353" s="52">
        <v>42</v>
      </c>
      <c r="BF1353" s="103">
        <v>4282</v>
      </c>
      <c r="BG1353" s="276" t="str">
        <f>H1353</f>
        <v>Default Scenario (Link)</v>
      </c>
    </row>
    <row r="1354" spans="1:59" s="63" customFormat="1" ht="12.75" x14ac:dyDescent="0.2">
      <c r="A1354" s="196">
        <v>4</v>
      </c>
      <c r="B1354" s="197" t="s">
        <v>422</v>
      </c>
      <c r="C1354" s="208">
        <v>42</v>
      </c>
      <c r="D1354" s="209" t="s">
        <v>518</v>
      </c>
      <c r="E1354" s="212">
        <v>4282</v>
      </c>
      <c r="F1354" s="213" t="s">
        <v>668</v>
      </c>
      <c r="G1354" s="231"/>
      <c r="H1354" s="65"/>
      <c r="I1354" s="222"/>
      <c r="J1354" s="66"/>
      <c r="K1354" s="66"/>
      <c r="L1354" s="66"/>
      <c r="M1354" s="64"/>
      <c r="N1354" s="304"/>
      <c r="O1354" s="305"/>
      <c r="P1354" s="127"/>
      <c r="Q1354" s="67"/>
      <c r="R1354" s="67"/>
      <c r="S1354" s="67"/>
      <c r="T1354" s="67"/>
      <c r="U1354" s="67"/>
      <c r="V1354" s="67"/>
      <c r="W1354" s="67"/>
      <c r="X1354" s="67"/>
      <c r="Y1354" s="68"/>
      <c r="Z1354" s="68"/>
      <c r="AA1354" s="68"/>
      <c r="AB1354" s="67"/>
      <c r="AC1354" s="67"/>
      <c r="AD1354" s="67"/>
      <c r="AE1354" s="67"/>
      <c r="AF1354" s="67"/>
      <c r="AG1354" s="67"/>
      <c r="AH1354" s="67"/>
      <c r="AI1354" s="67"/>
      <c r="AJ1354" s="68"/>
      <c r="AK1354" s="68"/>
      <c r="AL1354" s="68"/>
      <c r="AM1354" s="67"/>
      <c r="AN1354" s="67"/>
      <c r="AO1354" s="67"/>
      <c r="AP1354" s="67"/>
      <c r="AQ1354" s="67"/>
      <c r="AR1354" s="67"/>
      <c r="AS1354" s="67"/>
      <c r="AT1354" s="67"/>
      <c r="AU1354" s="67"/>
      <c r="AV1354" s="67"/>
      <c r="AW1354" s="67"/>
      <c r="AX1354" s="68"/>
      <c r="AY1354" s="68"/>
      <c r="AZ1354" s="69"/>
      <c r="BA1354" s="70"/>
      <c r="BB1354" s="71"/>
      <c r="BC1354" s="95"/>
      <c r="BD1354" s="41">
        <v>4</v>
      </c>
      <c r="BE1354" s="52">
        <v>42</v>
      </c>
      <c r="BF1354" s="103">
        <v>4282</v>
      </c>
      <c r="BG1354" s="275"/>
    </row>
    <row r="1355" spans="1:59" s="63" customFormat="1" ht="12.75" x14ac:dyDescent="0.2">
      <c r="A1355" s="196">
        <v>4</v>
      </c>
      <c r="B1355" s="197" t="s">
        <v>422</v>
      </c>
      <c r="C1355" s="208">
        <v>42</v>
      </c>
      <c r="D1355" s="209" t="s">
        <v>518</v>
      </c>
      <c r="E1355" s="212">
        <v>4282</v>
      </c>
      <c r="F1355" s="213" t="s">
        <v>668</v>
      </c>
      <c r="G1355" s="232"/>
      <c r="H1355" s="97"/>
      <c r="I1355" s="224"/>
      <c r="J1355" s="98"/>
      <c r="K1355" s="98"/>
      <c r="L1355" s="98"/>
      <c r="M1355" s="96"/>
      <c r="N1355" s="307"/>
      <c r="O1355" s="246"/>
      <c r="P1355" s="124"/>
      <c r="Q1355" s="99"/>
      <c r="R1355" s="99"/>
      <c r="S1355" s="99"/>
      <c r="T1355" s="99"/>
      <c r="U1355" s="99"/>
      <c r="V1355" s="99"/>
      <c r="W1355" s="99"/>
      <c r="X1355" s="99"/>
      <c r="Y1355" s="100"/>
      <c r="Z1355" s="100"/>
      <c r="AA1355" s="100"/>
      <c r="AB1355" s="99"/>
      <c r="AC1355" s="99"/>
      <c r="AD1355" s="99"/>
      <c r="AE1355" s="99"/>
      <c r="AF1355" s="99"/>
      <c r="AG1355" s="99"/>
      <c r="AH1355" s="99"/>
      <c r="AI1355" s="99"/>
      <c r="AJ1355" s="100"/>
      <c r="AK1355" s="100"/>
      <c r="AL1355" s="100"/>
      <c r="AM1355" s="99"/>
      <c r="AN1355" s="99"/>
      <c r="AO1355" s="99"/>
      <c r="AP1355" s="99"/>
      <c r="AQ1355" s="99"/>
      <c r="AR1355" s="99"/>
      <c r="AS1355" s="99"/>
      <c r="AT1355" s="99"/>
      <c r="AU1355" s="99"/>
      <c r="AV1355" s="99"/>
      <c r="AW1355" s="99"/>
      <c r="AX1355" s="100"/>
      <c r="AY1355" s="100"/>
      <c r="AZ1355" s="101"/>
      <c r="BA1355" s="102"/>
      <c r="BB1355" s="95"/>
      <c r="BC1355" s="95"/>
      <c r="BD1355" s="41">
        <v>4</v>
      </c>
      <c r="BE1355" s="52">
        <v>42</v>
      </c>
      <c r="BF1355" s="103">
        <v>4282</v>
      </c>
      <c r="BG1355" s="277"/>
    </row>
    <row r="1356" spans="1:59" s="63" customFormat="1" ht="12.75" x14ac:dyDescent="0.2">
      <c r="A1356" s="196">
        <v>4</v>
      </c>
      <c r="B1356" s="197" t="s">
        <v>422</v>
      </c>
      <c r="C1356" s="208">
        <v>42</v>
      </c>
      <c r="D1356" s="209" t="s">
        <v>518</v>
      </c>
      <c r="E1356" s="212">
        <v>4282</v>
      </c>
      <c r="F1356" s="213" t="s">
        <v>668</v>
      </c>
      <c r="G1356" s="231"/>
      <c r="H1356" s="65"/>
      <c r="I1356" s="222"/>
      <c r="J1356" s="66"/>
      <c r="K1356" s="66"/>
      <c r="L1356" s="66"/>
      <c r="M1356" s="64"/>
      <c r="N1356" s="304"/>
      <c r="O1356" s="305"/>
      <c r="P1356" s="127"/>
      <c r="Q1356" s="67"/>
      <c r="R1356" s="67"/>
      <c r="S1356" s="67"/>
      <c r="T1356" s="67"/>
      <c r="U1356" s="67"/>
      <c r="V1356" s="67"/>
      <c r="W1356" s="67"/>
      <c r="X1356" s="67"/>
      <c r="Y1356" s="68"/>
      <c r="Z1356" s="68"/>
      <c r="AA1356" s="68"/>
      <c r="AB1356" s="67"/>
      <c r="AC1356" s="67"/>
      <c r="AD1356" s="67"/>
      <c r="AE1356" s="67"/>
      <c r="AF1356" s="67"/>
      <c r="AG1356" s="67"/>
      <c r="AH1356" s="67"/>
      <c r="AI1356" s="67"/>
      <c r="AJ1356" s="68"/>
      <c r="AK1356" s="68"/>
      <c r="AL1356" s="68"/>
      <c r="AM1356" s="67"/>
      <c r="AN1356" s="67"/>
      <c r="AO1356" s="67"/>
      <c r="AP1356" s="67"/>
      <c r="AQ1356" s="67"/>
      <c r="AR1356" s="67"/>
      <c r="AS1356" s="67"/>
      <c r="AT1356" s="67"/>
      <c r="AU1356" s="67"/>
      <c r="AV1356" s="67"/>
      <c r="AW1356" s="67"/>
      <c r="AX1356" s="68"/>
      <c r="AY1356" s="68"/>
      <c r="AZ1356" s="69"/>
      <c r="BA1356" s="70"/>
      <c r="BB1356" s="71"/>
      <c r="BC1356" s="95"/>
      <c r="BD1356" s="41">
        <v>4</v>
      </c>
      <c r="BE1356" s="52">
        <v>42</v>
      </c>
      <c r="BF1356" s="103">
        <v>4282</v>
      </c>
      <c r="BG1356" s="275"/>
    </row>
    <row r="1357" spans="1:59" s="63" customFormat="1" ht="12.75" x14ac:dyDescent="0.2">
      <c r="A1357" s="196">
        <v>4</v>
      </c>
      <c r="B1357" s="197" t="s">
        <v>422</v>
      </c>
      <c r="C1357" s="208">
        <v>42</v>
      </c>
      <c r="D1357" s="209" t="s">
        <v>518</v>
      </c>
      <c r="E1357" s="212">
        <v>4282</v>
      </c>
      <c r="F1357" s="213" t="s">
        <v>668</v>
      </c>
      <c r="G1357" s="231" t="s">
        <v>263</v>
      </c>
      <c r="H1357" s="72" t="s">
        <v>1233</v>
      </c>
      <c r="I1357" s="223" t="s">
        <v>1244</v>
      </c>
      <c r="J1357" s="73"/>
      <c r="K1357" s="73"/>
      <c r="L1357" s="73"/>
      <c r="M1357" s="74"/>
      <c r="N1357" s="247"/>
      <c r="O1357" s="306"/>
      <c r="P1357" s="105"/>
      <c r="Q1357" s="75"/>
      <c r="R1357" s="75"/>
      <c r="S1357" s="75"/>
      <c r="T1357" s="75"/>
      <c r="U1357" s="75"/>
      <c r="V1357" s="75"/>
      <c r="W1357" s="75"/>
      <c r="X1357" s="75"/>
      <c r="Y1357" s="76" t="s">
        <v>1241</v>
      </c>
      <c r="Z1357" s="77" t="s">
        <v>1241</v>
      </c>
      <c r="AA1357" s="78">
        <f>AA$428</f>
        <v>0</v>
      </c>
      <c r="AB1357" s="75"/>
      <c r="AC1357" s="75"/>
      <c r="AD1357" s="75"/>
      <c r="AE1357" s="75"/>
      <c r="AF1357" s="75"/>
      <c r="AG1357" s="75"/>
      <c r="AH1357" s="75"/>
      <c r="AI1357" s="75"/>
      <c r="AJ1357" s="76" t="s">
        <v>1241</v>
      </c>
      <c r="AK1357" s="77" t="s">
        <v>1241</v>
      </c>
      <c r="AL1357" s="78">
        <f>AL$428</f>
        <v>0</v>
      </c>
      <c r="AM1357" s="75"/>
      <c r="AN1357" s="75"/>
      <c r="AO1357" s="75"/>
      <c r="AP1357" s="75"/>
      <c r="AQ1357" s="75"/>
      <c r="AR1357" s="75"/>
      <c r="AS1357" s="75"/>
      <c r="AT1357" s="75"/>
      <c r="AU1357" s="75"/>
      <c r="AV1357" s="75"/>
      <c r="AW1357" s="76" t="s">
        <v>1241</v>
      </c>
      <c r="AX1357" s="77" t="s">
        <v>1241</v>
      </c>
      <c r="AY1357" s="78">
        <f>AY$428</f>
        <v>500</v>
      </c>
      <c r="AZ1357" s="79"/>
      <c r="BA1357" s="80" t="str">
        <f>I1357</f>
        <v>&gt; see 3323, Solid concrete blockwork</v>
      </c>
      <c r="BB1357" s="71"/>
      <c r="BC1357" s="95"/>
      <c r="BD1357" s="41">
        <v>4</v>
      </c>
      <c r="BE1357" s="52">
        <v>42</v>
      </c>
      <c r="BF1357" s="103">
        <v>4282</v>
      </c>
      <c r="BG1357" s="276" t="str">
        <f>H1357</f>
        <v>Default Scenario (Link)</v>
      </c>
    </row>
    <row r="1358" spans="1:59" s="63" customFormat="1" ht="12.75" x14ac:dyDescent="0.2">
      <c r="A1358" s="196">
        <v>4</v>
      </c>
      <c r="B1358" s="197" t="s">
        <v>422</v>
      </c>
      <c r="C1358" s="208">
        <v>42</v>
      </c>
      <c r="D1358" s="209" t="s">
        <v>518</v>
      </c>
      <c r="E1358" s="212">
        <v>4282</v>
      </c>
      <c r="F1358" s="213" t="s">
        <v>668</v>
      </c>
      <c r="G1358" s="231"/>
      <c r="H1358" s="65"/>
      <c r="I1358" s="222"/>
      <c r="J1358" s="66"/>
      <c r="K1358" s="66"/>
      <c r="L1358" s="66"/>
      <c r="M1358" s="64"/>
      <c r="N1358" s="304"/>
      <c r="O1358" s="305"/>
      <c r="P1358" s="127"/>
      <c r="Q1358" s="67"/>
      <c r="R1358" s="67"/>
      <c r="S1358" s="67"/>
      <c r="T1358" s="67"/>
      <c r="U1358" s="67"/>
      <c r="V1358" s="67"/>
      <c r="W1358" s="67"/>
      <c r="X1358" s="67"/>
      <c r="Y1358" s="68"/>
      <c r="Z1358" s="68"/>
      <c r="AA1358" s="68"/>
      <c r="AB1358" s="67"/>
      <c r="AC1358" s="67"/>
      <c r="AD1358" s="67"/>
      <c r="AE1358" s="67"/>
      <c r="AF1358" s="67"/>
      <c r="AG1358" s="67"/>
      <c r="AH1358" s="67"/>
      <c r="AI1358" s="67"/>
      <c r="AJ1358" s="68"/>
      <c r="AK1358" s="68"/>
      <c r="AL1358" s="68"/>
      <c r="AM1358" s="67"/>
      <c r="AN1358" s="67"/>
      <c r="AO1358" s="67"/>
      <c r="AP1358" s="67"/>
      <c r="AQ1358" s="67"/>
      <c r="AR1358" s="67"/>
      <c r="AS1358" s="67"/>
      <c r="AT1358" s="67"/>
      <c r="AU1358" s="67"/>
      <c r="AV1358" s="67"/>
      <c r="AW1358" s="67"/>
      <c r="AX1358" s="68"/>
      <c r="AY1358" s="68"/>
      <c r="AZ1358" s="69"/>
      <c r="BA1358" s="70"/>
      <c r="BB1358" s="71"/>
      <c r="BC1358" s="95"/>
      <c r="BD1358" s="41">
        <v>4</v>
      </c>
      <c r="BE1358" s="52">
        <v>42</v>
      </c>
      <c r="BF1358" s="103">
        <v>4282</v>
      </c>
      <c r="BG1358" s="275"/>
    </row>
    <row r="1359" spans="1:59" s="63" customFormat="1" ht="12.75" x14ac:dyDescent="0.2">
      <c r="A1359" s="196">
        <v>4</v>
      </c>
      <c r="B1359" s="197" t="s">
        <v>422</v>
      </c>
      <c r="C1359" s="208">
        <v>42</v>
      </c>
      <c r="D1359" s="209" t="s">
        <v>518</v>
      </c>
      <c r="E1359" s="212">
        <v>4282</v>
      </c>
      <c r="F1359" s="213" t="s">
        <v>668</v>
      </c>
      <c r="G1359" s="232"/>
      <c r="H1359" s="97"/>
      <c r="I1359" s="224"/>
      <c r="J1359" s="98"/>
      <c r="K1359" s="98"/>
      <c r="L1359" s="98"/>
      <c r="M1359" s="96"/>
      <c r="N1359" s="307"/>
      <c r="O1359" s="246"/>
      <c r="P1359" s="124"/>
      <c r="Q1359" s="99"/>
      <c r="R1359" s="99"/>
      <c r="S1359" s="99"/>
      <c r="T1359" s="99"/>
      <c r="U1359" s="99"/>
      <c r="V1359" s="99"/>
      <c r="W1359" s="99"/>
      <c r="X1359" s="99"/>
      <c r="Y1359" s="100"/>
      <c r="Z1359" s="100"/>
      <c r="AA1359" s="100"/>
      <c r="AB1359" s="99"/>
      <c r="AC1359" s="99"/>
      <c r="AD1359" s="99"/>
      <c r="AE1359" s="99"/>
      <c r="AF1359" s="99"/>
      <c r="AG1359" s="99"/>
      <c r="AH1359" s="99"/>
      <c r="AI1359" s="99"/>
      <c r="AJ1359" s="100"/>
      <c r="AK1359" s="100"/>
      <c r="AL1359" s="100"/>
      <c r="AM1359" s="99"/>
      <c r="AN1359" s="99"/>
      <c r="AO1359" s="99"/>
      <c r="AP1359" s="99"/>
      <c r="AQ1359" s="99"/>
      <c r="AR1359" s="99"/>
      <c r="AS1359" s="99"/>
      <c r="AT1359" s="99"/>
      <c r="AU1359" s="99"/>
      <c r="AV1359" s="99"/>
      <c r="AW1359" s="99"/>
      <c r="AX1359" s="100"/>
      <c r="AY1359" s="100"/>
      <c r="AZ1359" s="101"/>
      <c r="BA1359" s="102"/>
      <c r="BB1359" s="95"/>
      <c r="BC1359" s="95"/>
      <c r="BD1359" s="41">
        <v>4</v>
      </c>
      <c r="BE1359" s="52">
        <v>42</v>
      </c>
      <c r="BF1359" s="103">
        <v>4282</v>
      </c>
      <c r="BG1359" s="277"/>
    </row>
    <row r="1360" spans="1:59" s="63" customFormat="1" ht="12.75" x14ac:dyDescent="0.2">
      <c r="A1360" s="196">
        <v>4</v>
      </c>
      <c r="B1360" s="197" t="s">
        <v>422</v>
      </c>
      <c r="C1360" s="208">
        <v>42</v>
      </c>
      <c r="D1360" s="209" t="s">
        <v>518</v>
      </c>
      <c r="E1360" s="212">
        <v>4282</v>
      </c>
      <c r="F1360" s="213" t="s">
        <v>668</v>
      </c>
      <c r="G1360" s="231"/>
      <c r="H1360" s="65"/>
      <c r="I1360" s="222"/>
      <c r="J1360" s="66"/>
      <c r="K1360" s="66"/>
      <c r="L1360" s="66"/>
      <c r="M1360" s="64"/>
      <c r="N1360" s="304"/>
      <c r="O1360" s="305"/>
      <c r="P1360" s="127"/>
      <c r="Q1360" s="67"/>
      <c r="R1360" s="67"/>
      <c r="S1360" s="67"/>
      <c r="T1360" s="67"/>
      <c r="U1360" s="67"/>
      <c r="V1360" s="67"/>
      <c r="W1360" s="67"/>
      <c r="X1360" s="67"/>
      <c r="Y1360" s="68"/>
      <c r="Z1360" s="68"/>
      <c r="AA1360" s="68"/>
      <c r="AB1360" s="67"/>
      <c r="AC1360" s="67"/>
      <c r="AD1360" s="67"/>
      <c r="AE1360" s="67"/>
      <c r="AF1360" s="67"/>
      <c r="AG1360" s="67"/>
      <c r="AH1360" s="67"/>
      <c r="AI1360" s="67"/>
      <c r="AJ1360" s="68"/>
      <c r="AK1360" s="68"/>
      <c r="AL1360" s="68"/>
      <c r="AM1360" s="67"/>
      <c r="AN1360" s="67"/>
      <c r="AO1360" s="67"/>
      <c r="AP1360" s="67"/>
      <c r="AQ1360" s="67"/>
      <c r="AR1360" s="67"/>
      <c r="AS1360" s="67"/>
      <c r="AT1360" s="67"/>
      <c r="AU1360" s="67"/>
      <c r="AV1360" s="67"/>
      <c r="AW1360" s="67"/>
      <c r="AX1360" s="68"/>
      <c r="AY1360" s="68"/>
      <c r="AZ1360" s="69"/>
      <c r="BA1360" s="70"/>
      <c r="BB1360" s="71"/>
      <c r="BC1360" s="95"/>
      <c r="BD1360" s="41">
        <v>4</v>
      </c>
      <c r="BE1360" s="52">
        <v>42</v>
      </c>
      <c r="BF1360" s="103">
        <v>4282</v>
      </c>
      <c r="BG1360" s="275"/>
    </row>
    <row r="1361" spans="1:59" s="63" customFormat="1" ht="12.75" x14ac:dyDescent="0.2">
      <c r="A1361" s="196">
        <v>4</v>
      </c>
      <c r="B1361" s="197" t="s">
        <v>422</v>
      </c>
      <c r="C1361" s="208">
        <v>42</v>
      </c>
      <c r="D1361" s="209" t="s">
        <v>518</v>
      </c>
      <c r="E1361" s="212">
        <v>4282</v>
      </c>
      <c r="F1361" s="213" t="s">
        <v>668</v>
      </c>
      <c r="G1361" s="231" t="s">
        <v>268</v>
      </c>
      <c r="H1361" s="72" t="s">
        <v>1233</v>
      </c>
      <c r="I1361" s="223" t="s">
        <v>1232</v>
      </c>
      <c r="J1361" s="73"/>
      <c r="K1361" s="73"/>
      <c r="L1361" s="73"/>
      <c r="M1361" s="74"/>
      <c r="N1361" s="247"/>
      <c r="O1361" s="306"/>
      <c r="P1361" s="105"/>
      <c r="Q1361" s="75"/>
      <c r="R1361" s="75"/>
      <c r="S1361" s="75"/>
      <c r="T1361" s="75"/>
      <c r="U1361" s="75"/>
      <c r="V1361" s="75"/>
      <c r="W1361" s="75"/>
      <c r="X1361" s="75"/>
      <c r="Y1361" s="76" t="s">
        <v>1241</v>
      </c>
      <c r="Z1361" s="77" t="s">
        <v>1241</v>
      </c>
      <c r="AA1361" s="78">
        <f>AA$445</f>
        <v>1000</v>
      </c>
      <c r="AB1361" s="75"/>
      <c r="AC1361" s="75"/>
      <c r="AD1361" s="75"/>
      <c r="AE1361" s="75"/>
      <c r="AF1361" s="75"/>
      <c r="AG1361" s="75"/>
      <c r="AH1361" s="75"/>
      <c r="AI1361" s="75"/>
      <c r="AJ1361" s="76" t="s">
        <v>1241</v>
      </c>
      <c r="AK1361" s="77" t="s">
        <v>1241</v>
      </c>
      <c r="AL1361" s="78">
        <f>AL$445</f>
        <v>0</v>
      </c>
      <c r="AM1361" s="75"/>
      <c r="AN1361" s="75"/>
      <c r="AO1361" s="75"/>
      <c r="AP1361" s="75"/>
      <c r="AQ1361" s="75"/>
      <c r="AR1361" s="75"/>
      <c r="AS1361" s="75"/>
      <c r="AT1361" s="75"/>
      <c r="AU1361" s="75"/>
      <c r="AV1361" s="75"/>
      <c r="AW1361" s="76" t="s">
        <v>1241</v>
      </c>
      <c r="AX1361" s="77" t="s">
        <v>1241</v>
      </c>
      <c r="AY1361" s="78">
        <f>AY$445</f>
        <v>1000</v>
      </c>
      <c r="AZ1361" s="79"/>
      <c r="BA1361" s="80" t="str">
        <f>I1361</f>
        <v>&gt; see 3324, lightweight concrete blockwork</v>
      </c>
      <c r="BB1361" s="71"/>
      <c r="BC1361" s="95"/>
      <c r="BD1361" s="41">
        <v>4</v>
      </c>
      <c r="BE1361" s="52">
        <v>42</v>
      </c>
      <c r="BF1361" s="103">
        <v>4282</v>
      </c>
      <c r="BG1361" s="276" t="str">
        <f>H1361</f>
        <v>Default Scenario (Link)</v>
      </c>
    </row>
    <row r="1362" spans="1:59" s="63" customFormat="1" ht="12.75" x14ac:dyDescent="0.2">
      <c r="A1362" s="196">
        <v>4</v>
      </c>
      <c r="B1362" s="197" t="s">
        <v>422</v>
      </c>
      <c r="C1362" s="208">
        <v>42</v>
      </c>
      <c r="D1362" s="209" t="s">
        <v>518</v>
      </c>
      <c r="E1362" s="212">
        <v>4282</v>
      </c>
      <c r="F1362" s="213" t="s">
        <v>668</v>
      </c>
      <c r="G1362" s="231"/>
      <c r="H1362" s="65"/>
      <c r="I1362" s="222"/>
      <c r="J1362" s="66"/>
      <c r="K1362" s="66"/>
      <c r="L1362" s="66"/>
      <c r="M1362" s="64"/>
      <c r="N1362" s="304"/>
      <c r="O1362" s="305"/>
      <c r="P1362" s="127"/>
      <c r="Q1362" s="67"/>
      <c r="R1362" s="67"/>
      <c r="S1362" s="67"/>
      <c r="T1362" s="67"/>
      <c r="U1362" s="67"/>
      <c r="V1362" s="67"/>
      <c r="W1362" s="67"/>
      <c r="X1362" s="67"/>
      <c r="Y1362" s="68"/>
      <c r="Z1362" s="68"/>
      <c r="AA1362" s="68"/>
      <c r="AB1362" s="67"/>
      <c r="AC1362" s="67"/>
      <c r="AD1362" s="67"/>
      <c r="AE1362" s="67"/>
      <c r="AF1362" s="67"/>
      <c r="AG1362" s="67"/>
      <c r="AH1362" s="67"/>
      <c r="AI1362" s="67"/>
      <c r="AJ1362" s="68"/>
      <c r="AK1362" s="68"/>
      <c r="AL1362" s="68"/>
      <c r="AM1362" s="67"/>
      <c r="AN1362" s="67"/>
      <c r="AO1362" s="67"/>
      <c r="AP1362" s="67"/>
      <c r="AQ1362" s="67"/>
      <c r="AR1362" s="67"/>
      <c r="AS1362" s="67"/>
      <c r="AT1362" s="67"/>
      <c r="AU1362" s="67"/>
      <c r="AV1362" s="67"/>
      <c r="AW1362" s="67"/>
      <c r="AX1362" s="68"/>
      <c r="AY1362" s="68"/>
      <c r="AZ1362" s="69"/>
      <c r="BA1362" s="70"/>
      <c r="BB1362" s="71"/>
      <c r="BC1362" s="95"/>
      <c r="BD1362" s="41">
        <v>4</v>
      </c>
      <c r="BE1362" s="52">
        <v>42</v>
      </c>
      <c r="BF1362" s="103">
        <v>4282</v>
      </c>
      <c r="BG1362" s="275"/>
    </row>
    <row r="1363" spans="1:59" s="63" customFormat="1" ht="12.75" x14ac:dyDescent="0.2">
      <c r="A1363" s="196">
        <v>4</v>
      </c>
      <c r="B1363" s="197" t="s">
        <v>422</v>
      </c>
      <c r="C1363" s="208">
        <v>42</v>
      </c>
      <c r="D1363" s="209" t="s">
        <v>518</v>
      </c>
      <c r="E1363" s="212">
        <v>4282</v>
      </c>
      <c r="F1363" s="213" t="s">
        <v>668</v>
      </c>
      <c r="G1363" s="232"/>
      <c r="H1363" s="97"/>
      <c r="I1363" s="224"/>
      <c r="J1363" s="98"/>
      <c r="K1363" s="98"/>
      <c r="L1363" s="98"/>
      <c r="M1363" s="96"/>
      <c r="N1363" s="307"/>
      <c r="O1363" s="246"/>
      <c r="P1363" s="124"/>
      <c r="Q1363" s="99"/>
      <c r="R1363" s="99"/>
      <c r="S1363" s="99"/>
      <c r="T1363" s="99"/>
      <c r="U1363" s="99"/>
      <c r="V1363" s="99"/>
      <c r="W1363" s="99"/>
      <c r="X1363" s="99"/>
      <c r="Y1363" s="100"/>
      <c r="Z1363" s="100"/>
      <c r="AA1363" s="100"/>
      <c r="AB1363" s="99"/>
      <c r="AC1363" s="99"/>
      <c r="AD1363" s="99"/>
      <c r="AE1363" s="99"/>
      <c r="AF1363" s="99"/>
      <c r="AG1363" s="99"/>
      <c r="AH1363" s="99"/>
      <c r="AI1363" s="99"/>
      <c r="AJ1363" s="100"/>
      <c r="AK1363" s="100"/>
      <c r="AL1363" s="100"/>
      <c r="AM1363" s="99"/>
      <c r="AN1363" s="99"/>
      <c r="AO1363" s="99"/>
      <c r="AP1363" s="99"/>
      <c r="AQ1363" s="99"/>
      <c r="AR1363" s="99"/>
      <c r="AS1363" s="99"/>
      <c r="AT1363" s="99"/>
      <c r="AU1363" s="99"/>
      <c r="AV1363" s="99"/>
      <c r="AW1363" s="99"/>
      <c r="AX1363" s="100"/>
      <c r="AY1363" s="100"/>
      <c r="AZ1363" s="101"/>
      <c r="BA1363" s="102"/>
      <c r="BB1363" s="95"/>
      <c r="BC1363" s="95"/>
      <c r="BD1363" s="41">
        <v>4</v>
      </c>
      <c r="BE1363" s="52">
        <v>42</v>
      </c>
      <c r="BF1363" s="103">
        <v>4282</v>
      </c>
      <c r="BG1363" s="277"/>
    </row>
    <row r="1364" spans="1:59" s="63" customFormat="1" ht="12.75" x14ac:dyDescent="0.2">
      <c r="A1364" s="196">
        <v>4</v>
      </c>
      <c r="B1364" s="197" t="s">
        <v>422</v>
      </c>
      <c r="C1364" s="208">
        <v>42</v>
      </c>
      <c r="D1364" s="209" t="s">
        <v>518</v>
      </c>
      <c r="E1364" s="212">
        <v>4282</v>
      </c>
      <c r="F1364" s="213" t="s">
        <v>668</v>
      </c>
      <c r="G1364" s="231"/>
      <c r="H1364" s="65"/>
      <c r="I1364" s="222"/>
      <c r="J1364" s="66"/>
      <c r="K1364" s="66"/>
      <c r="L1364" s="66"/>
      <c r="M1364" s="64"/>
      <c r="N1364" s="304"/>
      <c r="O1364" s="305"/>
      <c r="P1364" s="127"/>
      <c r="Q1364" s="67"/>
      <c r="R1364" s="67"/>
      <c r="S1364" s="67"/>
      <c r="T1364" s="67"/>
      <c r="U1364" s="67"/>
      <c r="V1364" s="67"/>
      <c r="W1364" s="67"/>
      <c r="X1364" s="67"/>
      <c r="Y1364" s="68"/>
      <c r="Z1364" s="68"/>
      <c r="AA1364" s="68"/>
      <c r="AB1364" s="67"/>
      <c r="AC1364" s="67"/>
      <c r="AD1364" s="67"/>
      <c r="AE1364" s="67"/>
      <c r="AF1364" s="67"/>
      <c r="AG1364" s="67"/>
      <c r="AH1364" s="67"/>
      <c r="AI1364" s="67"/>
      <c r="AJ1364" s="68"/>
      <c r="AK1364" s="68"/>
      <c r="AL1364" s="68"/>
      <c r="AM1364" s="67"/>
      <c r="AN1364" s="67"/>
      <c r="AO1364" s="67"/>
      <c r="AP1364" s="67"/>
      <c r="AQ1364" s="67"/>
      <c r="AR1364" s="67"/>
      <c r="AS1364" s="67"/>
      <c r="AT1364" s="67"/>
      <c r="AU1364" s="67"/>
      <c r="AV1364" s="67"/>
      <c r="AW1364" s="67"/>
      <c r="AX1364" s="68"/>
      <c r="AY1364" s="68"/>
      <c r="AZ1364" s="69"/>
      <c r="BA1364" s="70"/>
      <c r="BB1364" s="71"/>
      <c r="BC1364" s="95"/>
      <c r="BD1364" s="41">
        <v>4</v>
      </c>
      <c r="BE1364" s="52">
        <v>42</v>
      </c>
      <c r="BF1364" s="103">
        <v>4282</v>
      </c>
      <c r="BG1364" s="275"/>
    </row>
    <row r="1365" spans="1:59" s="63" customFormat="1" ht="12.75" x14ac:dyDescent="0.2">
      <c r="A1365" s="196">
        <v>4</v>
      </c>
      <c r="B1365" s="197" t="s">
        <v>422</v>
      </c>
      <c r="C1365" s="208">
        <v>42</v>
      </c>
      <c r="D1365" s="209" t="s">
        <v>518</v>
      </c>
      <c r="E1365" s="212">
        <v>4282</v>
      </c>
      <c r="F1365" s="213" t="s">
        <v>668</v>
      </c>
      <c r="G1365" s="231" t="s">
        <v>250</v>
      </c>
      <c r="H1365" s="72" t="s">
        <v>1233</v>
      </c>
      <c r="I1365" s="223" t="s">
        <v>1244</v>
      </c>
      <c r="J1365" s="73"/>
      <c r="K1365" s="73"/>
      <c r="L1365" s="73"/>
      <c r="M1365" s="74"/>
      <c r="N1365" s="247"/>
      <c r="O1365" s="306"/>
      <c r="P1365" s="105"/>
      <c r="Q1365" s="75"/>
      <c r="R1365" s="75"/>
      <c r="S1365" s="75"/>
      <c r="T1365" s="75"/>
      <c r="U1365" s="75"/>
      <c r="V1365" s="75"/>
      <c r="W1365" s="75"/>
      <c r="X1365" s="75"/>
      <c r="Y1365" s="76" t="s">
        <v>1241</v>
      </c>
      <c r="Z1365" s="77" t="s">
        <v>1241</v>
      </c>
      <c r="AA1365" s="78">
        <f>AA$428</f>
        <v>0</v>
      </c>
      <c r="AB1365" s="75"/>
      <c r="AC1365" s="75"/>
      <c r="AD1365" s="75"/>
      <c r="AE1365" s="75"/>
      <c r="AF1365" s="75"/>
      <c r="AG1365" s="75"/>
      <c r="AH1365" s="75"/>
      <c r="AI1365" s="75"/>
      <c r="AJ1365" s="76" t="s">
        <v>1241</v>
      </c>
      <c r="AK1365" s="77" t="s">
        <v>1241</v>
      </c>
      <c r="AL1365" s="78">
        <f>AL$428</f>
        <v>0</v>
      </c>
      <c r="AM1365" s="75"/>
      <c r="AN1365" s="75"/>
      <c r="AO1365" s="75"/>
      <c r="AP1365" s="75"/>
      <c r="AQ1365" s="75"/>
      <c r="AR1365" s="75"/>
      <c r="AS1365" s="75"/>
      <c r="AT1365" s="75"/>
      <c r="AU1365" s="75"/>
      <c r="AV1365" s="75"/>
      <c r="AW1365" s="76" t="s">
        <v>1241</v>
      </c>
      <c r="AX1365" s="77" t="s">
        <v>1241</v>
      </c>
      <c r="AY1365" s="78">
        <f>AY$428</f>
        <v>500</v>
      </c>
      <c r="AZ1365" s="79"/>
      <c r="BA1365" s="80" t="str">
        <f>I1365</f>
        <v>&gt; see 3323, Solid concrete blockwork</v>
      </c>
      <c r="BB1365" s="71"/>
      <c r="BC1365" s="95"/>
      <c r="BD1365" s="41">
        <v>4</v>
      </c>
      <c r="BE1365" s="52">
        <v>42</v>
      </c>
      <c r="BF1365" s="103">
        <v>4282</v>
      </c>
      <c r="BG1365" s="276" t="str">
        <f>H1365</f>
        <v>Default Scenario (Link)</v>
      </c>
    </row>
    <row r="1366" spans="1:59" s="63" customFormat="1" ht="12.75" x14ac:dyDescent="0.2">
      <c r="A1366" s="196">
        <v>4</v>
      </c>
      <c r="B1366" s="197" t="s">
        <v>422</v>
      </c>
      <c r="C1366" s="208">
        <v>42</v>
      </c>
      <c r="D1366" s="209" t="s">
        <v>518</v>
      </c>
      <c r="E1366" s="212">
        <v>4282</v>
      </c>
      <c r="F1366" s="213" t="s">
        <v>668</v>
      </c>
      <c r="G1366" s="231"/>
      <c r="H1366" s="65"/>
      <c r="I1366" s="222"/>
      <c r="J1366" s="66"/>
      <c r="K1366" s="66"/>
      <c r="L1366" s="66"/>
      <c r="M1366" s="64"/>
      <c r="N1366" s="304"/>
      <c r="O1366" s="305"/>
      <c r="P1366" s="127"/>
      <c r="Q1366" s="67"/>
      <c r="R1366" s="67"/>
      <c r="S1366" s="67"/>
      <c r="T1366" s="67"/>
      <c r="U1366" s="67"/>
      <c r="V1366" s="67"/>
      <c r="W1366" s="67"/>
      <c r="X1366" s="67"/>
      <c r="Y1366" s="68"/>
      <c r="Z1366" s="68"/>
      <c r="AA1366" s="68"/>
      <c r="AB1366" s="67"/>
      <c r="AC1366" s="67"/>
      <c r="AD1366" s="67"/>
      <c r="AE1366" s="67"/>
      <c r="AF1366" s="67"/>
      <c r="AG1366" s="67"/>
      <c r="AH1366" s="67"/>
      <c r="AI1366" s="67"/>
      <c r="AJ1366" s="68"/>
      <c r="AK1366" s="68"/>
      <c r="AL1366" s="68"/>
      <c r="AM1366" s="67"/>
      <c r="AN1366" s="67"/>
      <c r="AO1366" s="67"/>
      <c r="AP1366" s="67"/>
      <c r="AQ1366" s="67"/>
      <c r="AR1366" s="67"/>
      <c r="AS1366" s="67"/>
      <c r="AT1366" s="67"/>
      <c r="AU1366" s="67"/>
      <c r="AV1366" s="67"/>
      <c r="AW1366" s="67"/>
      <c r="AX1366" s="68"/>
      <c r="AY1366" s="68"/>
      <c r="AZ1366" s="69"/>
      <c r="BA1366" s="70"/>
      <c r="BB1366" s="71"/>
      <c r="BC1366" s="95"/>
      <c r="BD1366" s="41">
        <v>4</v>
      </c>
      <c r="BE1366" s="52">
        <v>42</v>
      </c>
      <c r="BF1366" s="103">
        <v>4282</v>
      </c>
      <c r="BG1366" s="275"/>
    </row>
    <row r="1367" spans="1:59" s="63" customFormat="1" ht="12.75" x14ac:dyDescent="0.2">
      <c r="A1367" s="196">
        <v>4</v>
      </c>
      <c r="B1367" s="197" t="s">
        <v>422</v>
      </c>
      <c r="C1367" s="208">
        <v>42</v>
      </c>
      <c r="D1367" s="209" t="s">
        <v>518</v>
      </c>
      <c r="E1367" s="212">
        <v>4282</v>
      </c>
      <c r="F1367" s="213" t="s">
        <v>668</v>
      </c>
      <c r="G1367" s="232"/>
      <c r="H1367" s="97"/>
      <c r="I1367" s="224"/>
      <c r="J1367" s="98"/>
      <c r="K1367" s="98"/>
      <c r="L1367" s="98"/>
      <c r="M1367" s="96"/>
      <c r="N1367" s="307"/>
      <c r="O1367" s="246"/>
      <c r="P1367" s="124"/>
      <c r="Q1367" s="99"/>
      <c r="R1367" s="99"/>
      <c r="S1367" s="99"/>
      <c r="T1367" s="99"/>
      <c r="U1367" s="99"/>
      <c r="V1367" s="99"/>
      <c r="W1367" s="99"/>
      <c r="X1367" s="99"/>
      <c r="Y1367" s="100"/>
      <c r="Z1367" s="100"/>
      <c r="AA1367" s="100"/>
      <c r="AB1367" s="99"/>
      <c r="AC1367" s="99"/>
      <c r="AD1367" s="99"/>
      <c r="AE1367" s="99"/>
      <c r="AF1367" s="99"/>
      <c r="AG1367" s="99"/>
      <c r="AH1367" s="99"/>
      <c r="AI1367" s="99"/>
      <c r="AJ1367" s="100"/>
      <c r="AK1367" s="100"/>
      <c r="AL1367" s="100"/>
      <c r="AM1367" s="99"/>
      <c r="AN1367" s="99"/>
      <c r="AO1367" s="99"/>
      <c r="AP1367" s="99"/>
      <c r="AQ1367" s="99"/>
      <c r="AR1367" s="99"/>
      <c r="AS1367" s="99"/>
      <c r="AT1367" s="99"/>
      <c r="AU1367" s="99"/>
      <c r="AV1367" s="99"/>
      <c r="AW1367" s="99"/>
      <c r="AX1367" s="100"/>
      <c r="AY1367" s="100"/>
      <c r="AZ1367" s="101"/>
      <c r="BA1367" s="102"/>
      <c r="BB1367" s="95"/>
      <c r="BC1367" s="95"/>
      <c r="BD1367" s="41">
        <v>4</v>
      </c>
      <c r="BE1367" s="52">
        <v>42</v>
      </c>
      <c r="BF1367" s="103">
        <v>4282</v>
      </c>
      <c r="BG1367" s="277"/>
    </row>
    <row r="1368" spans="1:59" x14ac:dyDescent="0.25">
      <c r="A1368" s="196">
        <v>4</v>
      </c>
      <c r="B1368" s="197" t="s">
        <v>422</v>
      </c>
      <c r="C1368" s="208">
        <v>42</v>
      </c>
      <c r="D1368" s="209" t="s">
        <v>518</v>
      </c>
      <c r="E1368" s="210">
        <v>4283</v>
      </c>
      <c r="F1368" s="211" t="s">
        <v>675</v>
      </c>
      <c r="G1368" s="235"/>
      <c r="H1368" s="145"/>
      <c r="I1368" s="221"/>
      <c r="J1368" s="57"/>
      <c r="K1368" s="57"/>
      <c r="L1368" s="57"/>
      <c r="M1368" s="144"/>
      <c r="N1368" s="324"/>
      <c r="O1368" s="325"/>
      <c r="P1368" s="146"/>
      <c r="Q1368" s="146"/>
      <c r="R1368" s="146"/>
      <c r="S1368" s="146"/>
      <c r="T1368" s="146"/>
      <c r="U1368" s="146"/>
      <c r="V1368" s="146"/>
      <c r="W1368" s="146"/>
      <c r="X1368" s="146"/>
      <c r="Y1368" s="59"/>
      <c r="Z1368" s="123"/>
      <c r="AA1368" s="123"/>
      <c r="AB1368" s="146"/>
      <c r="AC1368" s="146"/>
      <c r="AD1368" s="146"/>
      <c r="AE1368" s="146"/>
      <c r="AF1368" s="146"/>
      <c r="AG1368" s="146"/>
      <c r="AH1368" s="146"/>
      <c r="AI1368" s="146"/>
      <c r="AJ1368" s="59"/>
      <c r="AK1368" s="123"/>
      <c r="AL1368" s="123"/>
      <c r="AM1368" s="146"/>
      <c r="AN1368" s="146"/>
      <c r="AO1368" s="146"/>
      <c r="AP1368" s="146"/>
      <c r="AQ1368" s="146"/>
      <c r="AR1368" s="146"/>
      <c r="AS1368" s="146"/>
      <c r="AT1368" s="146"/>
      <c r="AU1368" s="146"/>
      <c r="AV1368" s="146"/>
      <c r="AW1368" s="58"/>
      <c r="AX1368" s="123"/>
      <c r="AY1368" s="59"/>
      <c r="AZ1368" s="147"/>
      <c r="BA1368" s="148"/>
      <c r="BB1368" s="143"/>
      <c r="BC1368" s="143"/>
      <c r="BD1368" s="41">
        <v>4</v>
      </c>
      <c r="BE1368" s="52">
        <v>42</v>
      </c>
      <c r="BF1368" s="62">
        <v>4283</v>
      </c>
      <c r="BG1368" s="284"/>
    </row>
    <row r="1369" spans="1:59" s="63" customFormat="1" ht="12.75" x14ac:dyDescent="0.2">
      <c r="A1369" s="196">
        <v>4</v>
      </c>
      <c r="B1369" s="197" t="s">
        <v>422</v>
      </c>
      <c r="C1369" s="208">
        <v>42</v>
      </c>
      <c r="D1369" s="209" t="s">
        <v>518</v>
      </c>
      <c r="E1369" s="210">
        <v>4283</v>
      </c>
      <c r="F1369" s="211" t="s">
        <v>675</v>
      </c>
      <c r="G1369" s="230"/>
      <c r="H1369" s="56"/>
      <c r="I1369" s="221"/>
      <c r="J1369" s="57"/>
      <c r="K1369" s="57"/>
      <c r="L1369" s="57"/>
      <c r="M1369" s="55"/>
      <c r="N1369" s="303"/>
      <c r="O1369" s="245"/>
      <c r="P1369" s="122"/>
      <c r="Q1369" s="58"/>
      <c r="R1369" s="58"/>
      <c r="S1369" s="58"/>
      <c r="T1369" s="58"/>
      <c r="U1369" s="58"/>
      <c r="V1369" s="58"/>
      <c r="W1369" s="58"/>
      <c r="X1369" s="58"/>
      <c r="Y1369" s="59"/>
      <c r="Z1369" s="59"/>
      <c r="AA1369" s="59"/>
      <c r="AB1369" s="58"/>
      <c r="AC1369" s="58"/>
      <c r="AD1369" s="58"/>
      <c r="AE1369" s="58"/>
      <c r="AF1369" s="58"/>
      <c r="AG1369" s="58"/>
      <c r="AH1369" s="58"/>
      <c r="AI1369" s="58"/>
      <c r="AJ1369" s="59"/>
      <c r="AK1369" s="59"/>
      <c r="AL1369" s="59"/>
      <c r="AM1369" s="58"/>
      <c r="AN1369" s="58"/>
      <c r="AO1369" s="58"/>
      <c r="AP1369" s="58"/>
      <c r="AQ1369" s="58"/>
      <c r="AR1369" s="58"/>
      <c r="AS1369" s="58"/>
      <c r="AT1369" s="58"/>
      <c r="AU1369" s="58"/>
      <c r="AV1369" s="58"/>
      <c r="AW1369" s="58"/>
      <c r="AX1369" s="59"/>
      <c r="AY1369" s="59"/>
      <c r="AZ1369" s="60"/>
      <c r="BA1369" s="61"/>
      <c r="BB1369" s="54"/>
      <c r="BC1369" s="54"/>
      <c r="BD1369" s="41">
        <v>4</v>
      </c>
      <c r="BE1369" s="52">
        <v>42</v>
      </c>
      <c r="BF1369" s="62">
        <v>4283</v>
      </c>
      <c r="BG1369" s="274"/>
    </row>
    <row r="1370" spans="1:59" s="63" customFormat="1" ht="12.75" x14ac:dyDescent="0.2">
      <c r="A1370" s="196">
        <v>4</v>
      </c>
      <c r="B1370" s="197" t="s">
        <v>422</v>
      </c>
      <c r="C1370" s="208">
        <v>42</v>
      </c>
      <c r="D1370" s="209" t="s">
        <v>518</v>
      </c>
      <c r="E1370" s="210">
        <v>4283</v>
      </c>
      <c r="F1370" s="211" t="s">
        <v>675</v>
      </c>
      <c r="G1370" s="231" t="s">
        <v>676</v>
      </c>
      <c r="H1370" s="65"/>
      <c r="I1370" s="222"/>
      <c r="J1370" s="66"/>
      <c r="K1370" s="66"/>
      <c r="L1370" s="66"/>
      <c r="M1370" s="64"/>
      <c r="N1370" s="308"/>
      <c r="O1370" s="309"/>
      <c r="P1370" s="127"/>
      <c r="Q1370" s="67"/>
      <c r="R1370" s="67"/>
      <c r="S1370" s="67"/>
      <c r="T1370" s="67"/>
      <c r="U1370" s="67"/>
      <c r="V1370" s="67"/>
      <c r="W1370" s="67"/>
      <c r="X1370" s="67"/>
      <c r="Y1370" s="68"/>
      <c r="Z1370" s="68"/>
      <c r="AA1370" s="68"/>
      <c r="AB1370" s="67"/>
      <c r="AC1370" s="67"/>
      <c r="AD1370" s="67"/>
      <c r="AE1370" s="67"/>
      <c r="AF1370" s="67"/>
      <c r="AG1370" s="67"/>
      <c r="AH1370" s="67"/>
      <c r="AI1370" s="67"/>
      <c r="AJ1370" s="68"/>
      <c r="AK1370" s="68"/>
      <c r="AL1370" s="68"/>
      <c r="AM1370" s="67"/>
      <c r="AN1370" s="67"/>
      <c r="AO1370" s="67"/>
      <c r="AP1370" s="67"/>
      <c r="AQ1370" s="67"/>
      <c r="AR1370" s="67"/>
      <c r="AS1370" s="67"/>
      <c r="AT1370" s="67"/>
      <c r="AU1370" s="67"/>
      <c r="AV1370" s="67"/>
      <c r="AW1370" s="67"/>
      <c r="AX1370" s="68"/>
      <c r="AY1370" s="68"/>
      <c r="AZ1370" s="69"/>
      <c r="BA1370" s="70"/>
      <c r="BB1370" s="71"/>
      <c r="BC1370" s="54"/>
      <c r="BD1370" s="41">
        <v>4</v>
      </c>
      <c r="BE1370" s="52">
        <v>42</v>
      </c>
      <c r="BF1370" s="62">
        <v>4283</v>
      </c>
      <c r="BG1370" s="275"/>
    </row>
    <row r="1371" spans="1:59" s="63" customFormat="1" ht="12.75" x14ac:dyDescent="0.2">
      <c r="A1371" s="196">
        <v>4</v>
      </c>
      <c r="B1371" s="197" t="s">
        <v>422</v>
      </c>
      <c r="C1371" s="208">
        <v>42</v>
      </c>
      <c r="D1371" s="209" t="s">
        <v>518</v>
      </c>
      <c r="E1371" s="210">
        <v>4283</v>
      </c>
      <c r="F1371" s="211" t="s">
        <v>675</v>
      </c>
      <c r="G1371" s="231" t="s">
        <v>676</v>
      </c>
      <c r="H1371" s="72" t="s">
        <v>47</v>
      </c>
      <c r="I1371" s="223"/>
      <c r="J1371" s="73"/>
      <c r="K1371" s="73"/>
      <c r="L1371" s="73"/>
      <c r="M1371" s="74"/>
      <c r="N1371" s="247"/>
      <c r="O1371" s="306"/>
      <c r="P1371" s="105"/>
      <c r="Q1371" s="75"/>
      <c r="R1371" s="75"/>
      <c r="S1371" s="75"/>
      <c r="T1371" s="75"/>
      <c r="U1371" s="75"/>
      <c r="V1371" s="75"/>
      <c r="W1371" s="75"/>
      <c r="X1371" s="75"/>
      <c r="Y1371" s="76">
        <f>IF(ISNUMBER(VLOOKUP(Y1373,P$7:W$7,MATCH(Y1373,P$7:W$7))),VLOOKUP(Y1373,P$7:W$7,MATCH(Y1373,P$7:W$7)),IF(N1375=0,"No Data",IF(Y1373&gt;0,"&lt;100",0)))</f>
        <v>5000</v>
      </c>
      <c r="Z1371" s="77">
        <f>IF(ISNUMBER(VLOOKUP(Z1375,P$7:W$7,MATCH(Z1375,P$7:W$7))),VLOOKUP(Z1375,P$7:W$7,MATCH(Z1375,P$7:W$7)),IF(N1375=0,"No Data",IF(Z1375&gt;0,"&lt;100",0)))</f>
        <v>5000</v>
      </c>
      <c r="AA1371" s="106">
        <f>IF(ISNUMBER(Z1371),Z1371,0)</f>
        <v>5000</v>
      </c>
      <c r="AB1371" s="75"/>
      <c r="AC1371" s="75"/>
      <c r="AD1371" s="75"/>
      <c r="AE1371" s="75"/>
      <c r="AF1371" s="75"/>
      <c r="AG1371" s="75"/>
      <c r="AH1371" s="75"/>
      <c r="AI1371" s="75"/>
      <c r="AJ1371" s="76">
        <f>IF(ISNUMBER(VLOOKUP(AJ1373,AB$7:AH$7,MATCH(AJ1373,AB$7:AH$7))),VLOOKUP(AJ1373,AB$7:AH$7,MATCH(AJ1373,AB$7:AH$7)),IF(N1375=0,"No Data",IF(AJ1373&gt;0,"&lt;50",0)))</f>
        <v>0</v>
      </c>
      <c r="AK1371" s="77">
        <f>IF(ISNUMBER(VLOOKUP(AK1375,AB$7:AH$7,MATCH(AK1375,AB$7:AH$7))),VLOOKUP(AK1375,AB$7:AH$7,MATCH(AK1375,AB$7:AH$7)),IF(N1375=0,"No Data",IF(AK1375&gt;0,"&lt;50",0)))</f>
        <v>0</v>
      </c>
      <c r="AL1371" s="106">
        <f>IF(ISNUMBER(AK1371),AK1371,0)</f>
        <v>0</v>
      </c>
      <c r="AM1371" s="75"/>
      <c r="AN1371" s="75"/>
      <c r="AO1371" s="75"/>
      <c r="AP1371" s="75"/>
      <c r="AQ1371" s="75"/>
      <c r="AR1371" s="75"/>
      <c r="AS1371" s="75"/>
      <c r="AT1371" s="75"/>
      <c r="AU1371" s="75"/>
      <c r="AV1371" s="75"/>
      <c r="AW1371" s="76">
        <f>IF(ISNUMBER(VLOOKUP(AW1373,AM$7:AU$7,MATCH(AW1373,AM$7:AU$7))),VLOOKUP(AW1373,AM$7:AU$7,MATCH(AW1373,AM$7:AU$7)),IF(N1375=0,"No Data",IF(AW1373&gt;0,"&lt;10",0)))</f>
        <v>500</v>
      </c>
      <c r="AX1371" s="77">
        <f>IF(ISNUMBER(VLOOKUP(AX1375,AM$7:AU$7,MATCH(AX1375,AM$7:AU$7))),VLOOKUP(AX1375,AM$7:AU$7,MATCH(AX1375,AM$7:AU$7)),IF(N1375=0,"No Data",IF(AX1375&gt;0,"&lt;10",0)))</f>
        <v>500</v>
      </c>
      <c r="AY1371" s="106">
        <f>IF(ISNUMBER(AX1371),AX1371,0)</f>
        <v>500</v>
      </c>
      <c r="AZ1371" s="79"/>
      <c r="BA1371" s="80"/>
      <c r="BB1371" s="71"/>
      <c r="BC1371" s="54"/>
      <c r="BD1371" s="41">
        <v>4</v>
      </c>
      <c r="BE1371" s="52">
        <v>42</v>
      </c>
      <c r="BF1371" s="62">
        <v>4283</v>
      </c>
      <c r="BG1371" s="276" t="s">
        <v>47</v>
      </c>
    </row>
    <row r="1372" spans="1:59" s="63" customFormat="1" ht="12.75" x14ac:dyDescent="0.2">
      <c r="A1372" s="196">
        <v>4</v>
      </c>
      <c r="B1372" s="197" t="s">
        <v>422</v>
      </c>
      <c r="C1372" s="208">
        <v>42</v>
      </c>
      <c r="D1372" s="209" t="s">
        <v>518</v>
      </c>
      <c r="E1372" s="210">
        <v>4283</v>
      </c>
      <c r="F1372" s="211" t="s">
        <v>675</v>
      </c>
      <c r="G1372" s="231" t="s">
        <v>676</v>
      </c>
      <c r="H1372" s="81" t="s">
        <v>48</v>
      </c>
      <c r="I1372" s="223"/>
      <c r="J1372" s="73"/>
      <c r="K1372" s="73"/>
      <c r="L1372" s="73"/>
      <c r="M1372" s="74"/>
      <c r="N1372" s="247"/>
      <c r="O1372" s="306"/>
      <c r="P1372" s="105"/>
      <c r="Q1372" s="75"/>
      <c r="R1372" s="75"/>
      <c r="S1372" s="75"/>
      <c r="T1372" s="75"/>
      <c r="U1372" s="75"/>
      <c r="V1372" s="75"/>
      <c r="W1372" s="75"/>
      <c r="X1372" s="75"/>
      <c r="Y1372" s="82">
        <f>MIN(X1376:X1386)</f>
        <v>0</v>
      </c>
      <c r="Z1372" s="83"/>
      <c r="AA1372" s="83"/>
      <c r="AB1372" s="75"/>
      <c r="AC1372" s="75"/>
      <c r="AD1372" s="75"/>
      <c r="AE1372" s="75"/>
      <c r="AF1372" s="75"/>
      <c r="AG1372" s="75"/>
      <c r="AH1372" s="75"/>
      <c r="AI1372" s="75"/>
      <c r="AJ1372" s="82">
        <f>MIN(AI1376:AI1386)</f>
        <v>0</v>
      </c>
      <c r="AK1372" s="83"/>
      <c r="AL1372" s="83"/>
      <c r="AM1372" s="75"/>
      <c r="AN1372" s="75"/>
      <c r="AO1372" s="75"/>
      <c r="AP1372" s="75"/>
      <c r="AQ1372" s="75"/>
      <c r="AR1372" s="75"/>
      <c r="AS1372" s="75"/>
      <c r="AT1372" s="75"/>
      <c r="AU1372" s="75"/>
      <c r="AV1372" s="75"/>
      <c r="AW1372" s="82">
        <f>MIN(AV1376:AV1386)</f>
        <v>25</v>
      </c>
      <c r="AX1372" s="83"/>
      <c r="AY1372" s="83"/>
      <c r="AZ1372" s="79"/>
      <c r="BA1372" s="80"/>
      <c r="BB1372" s="71"/>
      <c r="BC1372" s="54"/>
      <c r="BD1372" s="41">
        <v>4</v>
      </c>
      <c r="BE1372" s="52">
        <v>42</v>
      </c>
      <c r="BF1372" s="62">
        <v>4283</v>
      </c>
      <c r="BG1372" s="278" t="s">
        <v>48</v>
      </c>
    </row>
    <row r="1373" spans="1:59" s="63" customFormat="1" ht="12.75" x14ac:dyDescent="0.2">
      <c r="A1373" s="196">
        <v>4</v>
      </c>
      <c r="B1373" s="197" t="s">
        <v>422</v>
      </c>
      <c r="C1373" s="208">
        <v>42</v>
      </c>
      <c r="D1373" s="209" t="s">
        <v>518</v>
      </c>
      <c r="E1373" s="210">
        <v>4283</v>
      </c>
      <c r="F1373" s="211" t="s">
        <v>675</v>
      </c>
      <c r="G1373" s="231" t="s">
        <v>676</v>
      </c>
      <c r="H1373" s="81" t="s">
        <v>49</v>
      </c>
      <c r="I1373" s="223"/>
      <c r="J1373" s="73"/>
      <c r="K1373" s="73"/>
      <c r="L1373" s="73"/>
      <c r="M1373" s="74"/>
      <c r="N1373" s="247"/>
      <c r="O1373" s="306"/>
      <c r="P1373" s="105"/>
      <c r="Q1373" s="75"/>
      <c r="R1373" s="75"/>
      <c r="S1373" s="75"/>
      <c r="T1373" s="75"/>
      <c r="U1373" s="75"/>
      <c r="V1373" s="75"/>
      <c r="W1373" s="75"/>
      <c r="X1373" s="75"/>
      <c r="Y1373" s="84">
        <f>IF(ISNUMBER(AVERAGE(X1376:X1386)),AVERAGE(X1376:X1386),0)</f>
        <v>6133.333333333333</v>
      </c>
      <c r="Z1373" s="83"/>
      <c r="AA1373" s="83"/>
      <c r="AB1373" s="75"/>
      <c r="AC1373" s="75"/>
      <c r="AD1373" s="75"/>
      <c r="AE1373" s="75"/>
      <c r="AF1373" s="75"/>
      <c r="AG1373" s="75"/>
      <c r="AH1373" s="75"/>
      <c r="AI1373" s="75"/>
      <c r="AJ1373" s="84">
        <f>IF(ISNUMBER(AVERAGE(AI1376:AI1386)),AVERAGE(AI1376:AI1386),0)</f>
        <v>0</v>
      </c>
      <c r="AK1373" s="83"/>
      <c r="AL1373" s="83"/>
      <c r="AM1373" s="75"/>
      <c r="AN1373" s="75"/>
      <c r="AO1373" s="75"/>
      <c r="AP1373" s="75"/>
      <c r="AQ1373" s="75"/>
      <c r="AR1373" s="75"/>
      <c r="AS1373" s="75"/>
      <c r="AT1373" s="75"/>
      <c r="AU1373" s="75"/>
      <c r="AV1373" s="75"/>
      <c r="AW1373" s="84">
        <f>IF(ISNUMBER(AVERAGE(AV1376:AV1386)),AVERAGE(AV1376:AV1386),0)</f>
        <v>675</v>
      </c>
      <c r="AX1373" s="83"/>
      <c r="AY1373" s="83"/>
      <c r="AZ1373" s="79"/>
      <c r="BA1373" s="80"/>
      <c r="BB1373" s="71"/>
      <c r="BC1373" s="54"/>
      <c r="BD1373" s="41">
        <v>4</v>
      </c>
      <c r="BE1373" s="52">
        <v>42</v>
      </c>
      <c r="BF1373" s="62">
        <v>4283</v>
      </c>
      <c r="BG1373" s="278" t="s">
        <v>49</v>
      </c>
    </row>
    <row r="1374" spans="1:59" s="63" customFormat="1" ht="12.75" x14ac:dyDescent="0.2">
      <c r="A1374" s="196">
        <v>4</v>
      </c>
      <c r="B1374" s="197" t="s">
        <v>422</v>
      </c>
      <c r="C1374" s="208">
        <v>42</v>
      </c>
      <c r="D1374" s="209" t="s">
        <v>518</v>
      </c>
      <c r="E1374" s="210">
        <v>4283</v>
      </c>
      <c r="F1374" s="211" t="s">
        <v>675</v>
      </c>
      <c r="G1374" s="231" t="s">
        <v>676</v>
      </c>
      <c r="H1374" s="81" t="s">
        <v>50</v>
      </c>
      <c r="I1374" s="223"/>
      <c r="J1374" s="73"/>
      <c r="K1374" s="73"/>
      <c r="L1374" s="73"/>
      <c r="M1374" s="74"/>
      <c r="N1374" s="247"/>
      <c r="O1374" s="306"/>
      <c r="P1374" s="105"/>
      <c r="Q1374" s="75"/>
      <c r="R1374" s="75"/>
      <c r="S1374" s="75"/>
      <c r="T1374" s="75"/>
      <c r="U1374" s="75"/>
      <c r="V1374" s="75"/>
      <c r="W1374" s="75"/>
      <c r="X1374" s="75"/>
      <c r="Y1374" s="84">
        <f>MAX(X1376:X1386)</f>
        <v>25000</v>
      </c>
      <c r="Z1374" s="83"/>
      <c r="AA1374" s="83"/>
      <c r="AB1374" s="75"/>
      <c r="AC1374" s="75"/>
      <c r="AD1374" s="75"/>
      <c r="AE1374" s="75"/>
      <c r="AF1374" s="75"/>
      <c r="AG1374" s="75"/>
      <c r="AH1374" s="75"/>
      <c r="AI1374" s="75"/>
      <c r="AJ1374" s="84">
        <f>MAX(AI1376:AI1386)</f>
        <v>0</v>
      </c>
      <c r="AK1374" s="83"/>
      <c r="AL1374" s="83"/>
      <c r="AM1374" s="75"/>
      <c r="AN1374" s="75"/>
      <c r="AO1374" s="75"/>
      <c r="AP1374" s="75"/>
      <c r="AQ1374" s="75"/>
      <c r="AR1374" s="75"/>
      <c r="AS1374" s="75"/>
      <c r="AT1374" s="75"/>
      <c r="AU1374" s="75"/>
      <c r="AV1374" s="75"/>
      <c r="AW1374" s="84">
        <f>MAX(AV1376:AV1386)</f>
        <v>2500</v>
      </c>
      <c r="AX1374" s="83"/>
      <c r="AY1374" s="83"/>
      <c r="AZ1374" s="79"/>
      <c r="BA1374" s="80"/>
      <c r="BB1374" s="71"/>
      <c r="BC1374" s="54"/>
      <c r="BD1374" s="41">
        <v>4</v>
      </c>
      <c r="BE1374" s="52">
        <v>42</v>
      </c>
      <c r="BF1374" s="62">
        <v>4283</v>
      </c>
      <c r="BG1374" s="278" t="s">
        <v>50</v>
      </c>
    </row>
    <row r="1375" spans="1:59" s="63" customFormat="1" ht="12.75" x14ac:dyDescent="0.2">
      <c r="A1375" s="196">
        <v>4</v>
      </c>
      <c r="B1375" s="197" t="s">
        <v>422</v>
      </c>
      <c r="C1375" s="208">
        <v>42</v>
      </c>
      <c r="D1375" s="209" t="s">
        <v>518</v>
      </c>
      <c r="E1375" s="210">
        <v>4283</v>
      </c>
      <c r="F1375" s="211" t="s">
        <v>675</v>
      </c>
      <c r="G1375" s="231" t="s">
        <v>676</v>
      </c>
      <c r="H1375" s="85" t="s">
        <v>51</v>
      </c>
      <c r="I1375" s="223"/>
      <c r="J1375" s="73"/>
      <c r="K1375" s="73"/>
      <c r="L1375" s="73"/>
      <c r="M1375" s="74"/>
      <c r="N1375" s="248">
        <f>SUM(N1376:N1384)</f>
        <v>9</v>
      </c>
      <c r="O1375" s="293">
        <f>SUM(O1376:O1384)</f>
        <v>1.0000000000000002</v>
      </c>
      <c r="P1375" s="292"/>
      <c r="Q1375" s="87"/>
      <c r="R1375" s="87"/>
      <c r="S1375" s="87"/>
      <c r="T1375" s="87"/>
      <c r="U1375" s="87"/>
      <c r="V1375" s="87"/>
      <c r="W1375" s="87"/>
      <c r="X1375" s="87"/>
      <c r="Y1375" s="88"/>
      <c r="Z1375" s="119">
        <f>SUM(Z1376:Z1384)</f>
        <v>6133.3333333333339</v>
      </c>
      <c r="AA1375" s="120"/>
      <c r="AB1375" s="111"/>
      <c r="AC1375" s="111"/>
      <c r="AD1375" s="111"/>
      <c r="AE1375" s="111"/>
      <c r="AF1375" s="111"/>
      <c r="AG1375" s="111"/>
      <c r="AH1375" s="111"/>
      <c r="AI1375" s="111"/>
      <c r="AJ1375" s="120"/>
      <c r="AK1375" s="119">
        <f>SUM(AK1376:AK1384)</f>
        <v>0</v>
      </c>
      <c r="AL1375" s="120"/>
      <c r="AM1375" s="111"/>
      <c r="AN1375" s="111"/>
      <c r="AO1375" s="111"/>
      <c r="AP1375" s="111"/>
      <c r="AQ1375" s="111"/>
      <c r="AR1375" s="111"/>
      <c r="AS1375" s="111"/>
      <c r="AT1375" s="111"/>
      <c r="AU1375" s="111"/>
      <c r="AV1375" s="111"/>
      <c r="AW1375" s="120"/>
      <c r="AX1375" s="119">
        <f>SUM(AX1376:AX1384)</f>
        <v>674.99999999999989</v>
      </c>
      <c r="AY1375" s="88"/>
      <c r="AZ1375" s="79"/>
      <c r="BA1375" s="80"/>
      <c r="BB1375" s="71"/>
      <c r="BC1375" s="54"/>
      <c r="BD1375" s="41">
        <v>4</v>
      </c>
      <c r="BE1375" s="52">
        <v>42</v>
      </c>
      <c r="BF1375" s="62">
        <v>4283</v>
      </c>
      <c r="BG1375" s="279" t="s">
        <v>51</v>
      </c>
    </row>
    <row r="1376" spans="1:59" s="63" customFormat="1" ht="24" x14ac:dyDescent="0.2">
      <c r="A1376" s="196">
        <v>4</v>
      </c>
      <c r="B1376" s="197" t="s">
        <v>422</v>
      </c>
      <c r="C1376" s="208">
        <v>42</v>
      </c>
      <c r="D1376" s="209" t="s">
        <v>518</v>
      </c>
      <c r="E1376" s="210">
        <v>4283</v>
      </c>
      <c r="F1376" s="211" t="s">
        <v>675</v>
      </c>
      <c r="G1376" s="231" t="s">
        <v>676</v>
      </c>
      <c r="H1376" s="89" t="s">
        <v>52</v>
      </c>
      <c r="I1376" s="90" t="s">
        <v>677</v>
      </c>
      <c r="J1376" s="90" t="s">
        <v>678</v>
      </c>
      <c r="K1376" s="90" t="s">
        <v>64</v>
      </c>
      <c r="L1376" s="90" t="s">
        <v>679</v>
      </c>
      <c r="M1376" s="91"/>
      <c r="N1376" s="312">
        <v>1</v>
      </c>
      <c r="O1376" s="313">
        <f>N1376/N$1375</f>
        <v>0.1111111111111111</v>
      </c>
      <c r="P1376" s="104"/>
      <c r="Q1376" s="92"/>
      <c r="R1376" s="92"/>
      <c r="S1376" s="92"/>
      <c r="T1376" s="92"/>
      <c r="U1376" s="92"/>
      <c r="V1376" s="92"/>
      <c r="W1376" s="92"/>
      <c r="X1376" s="109">
        <f t="shared" ref="X1376:X1384" si="209">P1376*P$7+Q1376*Q$7+R1376*R$7+S1376*S$7+T1376*T$7+U1376*U$7+V1376*V$7+W1376*W$7</f>
        <v>0</v>
      </c>
      <c r="Y1376" s="83"/>
      <c r="Z1376" s="110">
        <f t="shared" ref="Z1376:Z1384" si="210">X1376*$O1376</f>
        <v>0</v>
      </c>
      <c r="AA1376" s="111"/>
      <c r="AB1376" s="92"/>
      <c r="AC1376" s="92"/>
      <c r="AD1376" s="92"/>
      <c r="AE1376" s="92"/>
      <c r="AF1376" s="92"/>
      <c r="AG1376" s="92"/>
      <c r="AH1376" s="92"/>
      <c r="AI1376" s="109">
        <f t="shared" ref="AI1376:AI1384" si="211">AB1376*AB$7+AC1376*AC$7+AD1376*AD$7+AE1376*AE$7+AF1376*AF$7+AG1376*AG$7+AH1376*AH$7</f>
        <v>0</v>
      </c>
      <c r="AJ1376" s="83"/>
      <c r="AK1376" s="110">
        <f t="shared" ref="AK1376:AK1384" si="212">AI1376*$O1376</f>
        <v>0</v>
      </c>
      <c r="AL1376" s="111"/>
      <c r="AM1376" s="92"/>
      <c r="AN1376" s="92"/>
      <c r="AO1376" s="92"/>
      <c r="AP1376" s="92"/>
      <c r="AQ1376" s="92"/>
      <c r="AR1376" s="92"/>
      <c r="AS1376" s="92">
        <v>1</v>
      </c>
      <c r="AT1376" s="92"/>
      <c r="AU1376" s="92"/>
      <c r="AV1376" s="109">
        <f t="shared" ref="AV1376:AV1384" si="213">AM1376*AM$7+AN1376*AN$7+AO1376*AO$7+AP1376*AP$7+AQ1376*AQ$7+AR1376*AR$7+AS1376*AS$7+AT1376*AT$7+AU1376*AU$7</f>
        <v>1000</v>
      </c>
      <c r="AW1376" s="75"/>
      <c r="AX1376" s="110">
        <f t="shared" ref="AX1376:AX1384" si="214">AV1376*$O1376</f>
        <v>111.1111111111111</v>
      </c>
      <c r="AY1376" s="111"/>
      <c r="AZ1376" s="93"/>
      <c r="BA1376" s="94" t="s">
        <v>105</v>
      </c>
      <c r="BB1376" s="71"/>
      <c r="BC1376" s="54"/>
      <c r="BD1376" s="41">
        <v>4</v>
      </c>
      <c r="BE1376" s="52">
        <v>42</v>
      </c>
      <c r="BF1376" s="62">
        <v>4283</v>
      </c>
      <c r="BG1376" s="280" t="s">
        <v>52</v>
      </c>
    </row>
    <row r="1377" spans="1:59" s="63" customFormat="1" ht="12.75" x14ac:dyDescent="0.2">
      <c r="A1377" s="196">
        <v>4</v>
      </c>
      <c r="B1377" s="197" t="s">
        <v>422</v>
      </c>
      <c r="C1377" s="208">
        <v>42</v>
      </c>
      <c r="D1377" s="209" t="s">
        <v>518</v>
      </c>
      <c r="E1377" s="210">
        <v>4283</v>
      </c>
      <c r="F1377" s="211" t="s">
        <v>675</v>
      </c>
      <c r="G1377" s="231" t="s">
        <v>676</v>
      </c>
      <c r="H1377" s="89"/>
      <c r="I1377" s="90" t="s">
        <v>634</v>
      </c>
      <c r="J1377" s="90"/>
      <c r="K1377" s="90" t="s">
        <v>511</v>
      </c>
      <c r="L1377" s="90"/>
      <c r="M1377" s="91"/>
      <c r="N1377" s="312">
        <v>1</v>
      </c>
      <c r="O1377" s="313">
        <f t="shared" ref="O1377:O1384" si="215">N1377/N$1375</f>
        <v>0.1111111111111111</v>
      </c>
      <c r="P1377" s="104"/>
      <c r="Q1377" s="92"/>
      <c r="R1377" s="92"/>
      <c r="S1377" s="92"/>
      <c r="T1377" s="92"/>
      <c r="U1377" s="92"/>
      <c r="V1377" s="92"/>
      <c r="W1377" s="92">
        <v>1</v>
      </c>
      <c r="X1377" s="109">
        <f t="shared" si="209"/>
        <v>25000</v>
      </c>
      <c r="Y1377" s="83"/>
      <c r="Z1377" s="110">
        <f t="shared" si="210"/>
        <v>2777.7777777777778</v>
      </c>
      <c r="AA1377" s="111"/>
      <c r="AB1377" s="92"/>
      <c r="AC1377" s="92"/>
      <c r="AD1377" s="92"/>
      <c r="AE1377" s="92"/>
      <c r="AF1377" s="92"/>
      <c r="AG1377" s="92"/>
      <c r="AH1377" s="92"/>
      <c r="AI1377" s="109">
        <f t="shared" si="211"/>
        <v>0</v>
      </c>
      <c r="AJ1377" s="83"/>
      <c r="AK1377" s="110">
        <f t="shared" si="212"/>
        <v>0</v>
      </c>
      <c r="AL1377" s="111"/>
      <c r="AM1377" s="92"/>
      <c r="AN1377" s="92"/>
      <c r="AO1377" s="92"/>
      <c r="AP1377" s="92">
        <v>1</v>
      </c>
      <c r="AQ1377" s="92"/>
      <c r="AR1377" s="92"/>
      <c r="AS1377" s="92"/>
      <c r="AT1377" s="92"/>
      <c r="AU1377" s="92"/>
      <c r="AV1377" s="109">
        <f t="shared" si="213"/>
        <v>100</v>
      </c>
      <c r="AW1377" s="75"/>
      <c r="AX1377" s="110">
        <f t="shared" si="214"/>
        <v>11.111111111111111</v>
      </c>
      <c r="AY1377" s="111"/>
      <c r="AZ1377" s="93"/>
      <c r="BA1377" s="94" t="s">
        <v>105</v>
      </c>
      <c r="BB1377" s="71"/>
      <c r="BC1377" s="54"/>
      <c r="BD1377" s="41">
        <v>4</v>
      </c>
      <c r="BE1377" s="52">
        <v>42</v>
      </c>
      <c r="BF1377" s="62">
        <v>4283</v>
      </c>
      <c r="BG1377" s="280" t="s">
        <v>52</v>
      </c>
    </row>
    <row r="1378" spans="1:59" s="63" customFormat="1" ht="12.75" x14ac:dyDescent="0.2">
      <c r="A1378" s="196">
        <v>4</v>
      </c>
      <c r="B1378" s="197" t="s">
        <v>422</v>
      </c>
      <c r="C1378" s="208">
        <v>42</v>
      </c>
      <c r="D1378" s="209" t="s">
        <v>518</v>
      </c>
      <c r="E1378" s="210">
        <v>4283</v>
      </c>
      <c r="F1378" s="211" t="s">
        <v>675</v>
      </c>
      <c r="G1378" s="231" t="s">
        <v>676</v>
      </c>
      <c r="H1378" s="89"/>
      <c r="I1378" s="90" t="s">
        <v>630</v>
      </c>
      <c r="J1378" s="90"/>
      <c r="K1378" s="90" t="s">
        <v>64</v>
      </c>
      <c r="L1378" s="90" t="s">
        <v>76</v>
      </c>
      <c r="M1378" s="91"/>
      <c r="N1378" s="312">
        <v>1</v>
      </c>
      <c r="O1378" s="313">
        <f t="shared" si="215"/>
        <v>0.1111111111111111</v>
      </c>
      <c r="P1378" s="104">
        <v>1</v>
      </c>
      <c r="Q1378" s="92"/>
      <c r="R1378" s="92"/>
      <c r="S1378" s="92"/>
      <c r="T1378" s="92"/>
      <c r="U1378" s="92"/>
      <c r="V1378" s="92"/>
      <c r="W1378" s="92"/>
      <c r="X1378" s="109">
        <f t="shared" si="209"/>
        <v>100</v>
      </c>
      <c r="Y1378" s="83"/>
      <c r="Z1378" s="110">
        <f t="shared" si="210"/>
        <v>11.111111111111111</v>
      </c>
      <c r="AA1378" s="111"/>
      <c r="AB1378" s="92"/>
      <c r="AC1378" s="92"/>
      <c r="AD1378" s="92"/>
      <c r="AE1378" s="92"/>
      <c r="AF1378" s="92"/>
      <c r="AG1378" s="92"/>
      <c r="AH1378" s="92"/>
      <c r="AI1378" s="109">
        <f t="shared" si="211"/>
        <v>0</v>
      </c>
      <c r="AJ1378" s="83"/>
      <c r="AK1378" s="110">
        <f t="shared" si="212"/>
        <v>0</v>
      </c>
      <c r="AL1378" s="111"/>
      <c r="AM1378" s="92"/>
      <c r="AN1378" s="92"/>
      <c r="AO1378" s="92"/>
      <c r="AP1378" s="92"/>
      <c r="AQ1378" s="92"/>
      <c r="AR1378" s="92"/>
      <c r="AS1378" s="92"/>
      <c r="AT1378" s="92">
        <v>1</v>
      </c>
      <c r="AU1378" s="92"/>
      <c r="AV1378" s="109">
        <f t="shared" si="213"/>
        <v>2500</v>
      </c>
      <c r="AW1378" s="75"/>
      <c r="AX1378" s="110">
        <f t="shared" si="214"/>
        <v>277.77777777777777</v>
      </c>
      <c r="AY1378" s="111"/>
      <c r="AZ1378" s="93"/>
      <c r="BA1378" s="94" t="s">
        <v>554</v>
      </c>
      <c r="BB1378" s="71"/>
      <c r="BC1378" s="54"/>
      <c r="BD1378" s="41">
        <v>4</v>
      </c>
      <c r="BE1378" s="52">
        <v>42</v>
      </c>
      <c r="BF1378" s="62">
        <v>4283</v>
      </c>
      <c r="BG1378" s="280" t="s">
        <v>52</v>
      </c>
    </row>
    <row r="1379" spans="1:59" s="63" customFormat="1" ht="12.75" x14ac:dyDescent="0.2">
      <c r="A1379" s="196">
        <v>4</v>
      </c>
      <c r="B1379" s="197" t="s">
        <v>422</v>
      </c>
      <c r="C1379" s="208">
        <v>42</v>
      </c>
      <c r="D1379" s="209" t="s">
        <v>518</v>
      </c>
      <c r="E1379" s="210">
        <v>4283</v>
      </c>
      <c r="F1379" s="211" t="s">
        <v>675</v>
      </c>
      <c r="G1379" s="231" t="s">
        <v>676</v>
      </c>
      <c r="H1379" s="89"/>
      <c r="I1379" s="90" t="s">
        <v>166</v>
      </c>
      <c r="J1379" s="90"/>
      <c r="K1379" s="90" t="s">
        <v>73</v>
      </c>
      <c r="L1379" s="90" t="s">
        <v>95</v>
      </c>
      <c r="M1379" s="91"/>
      <c r="N1379" s="312">
        <v>1</v>
      </c>
      <c r="O1379" s="313">
        <f t="shared" si="215"/>
        <v>0.1111111111111111</v>
      </c>
      <c r="P1379" s="104"/>
      <c r="Q1379" s="92"/>
      <c r="R1379" s="92"/>
      <c r="S1379" s="92"/>
      <c r="T1379" s="92"/>
      <c r="U1379" s="92"/>
      <c r="V1379" s="92"/>
      <c r="W1379" s="92">
        <v>1</v>
      </c>
      <c r="X1379" s="109">
        <f t="shared" si="209"/>
        <v>25000</v>
      </c>
      <c r="Y1379" s="83"/>
      <c r="Z1379" s="110">
        <f t="shared" si="210"/>
        <v>2777.7777777777778</v>
      </c>
      <c r="AA1379" s="111"/>
      <c r="AB1379" s="92"/>
      <c r="AC1379" s="92"/>
      <c r="AD1379" s="92"/>
      <c r="AE1379" s="92"/>
      <c r="AF1379" s="92"/>
      <c r="AG1379" s="92"/>
      <c r="AH1379" s="92"/>
      <c r="AI1379" s="109">
        <f t="shared" si="211"/>
        <v>0</v>
      </c>
      <c r="AJ1379" s="83"/>
      <c r="AK1379" s="110">
        <f t="shared" si="212"/>
        <v>0</v>
      </c>
      <c r="AL1379" s="111"/>
      <c r="AM1379" s="92"/>
      <c r="AN1379" s="92"/>
      <c r="AO1379" s="92"/>
      <c r="AP1379" s="92">
        <v>1</v>
      </c>
      <c r="AQ1379" s="92"/>
      <c r="AR1379" s="92"/>
      <c r="AS1379" s="92"/>
      <c r="AT1379" s="92"/>
      <c r="AU1379" s="92"/>
      <c r="AV1379" s="109">
        <f t="shared" si="213"/>
        <v>100</v>
      </c>
      <c r="AW1379" s="75"/>
      <c r="AX1379" s="110">
        <f t="shared" si="214"/>
        <v>11.111111111111111</v>
      </c>
      <c r="AY1379" s="111"/>
      <c r="AZ1379" s="93"/>
      <c r="BA1379" s="94" t="s">
        <v>554</v>
      </c>
      <c r="BB1379" s="71"/>
      <c r="BC1379" s="54"/>
      <c r="BD1379" s="41">
        <v>4</v>
      </c>
      <c r="BE1379" s="52">
        <v>42</v>
      </c>
      <c r="BF1379" s="62">
        <v>4283</v>
      </c>
      <c r="BG1379" s="280" t="s">
        <v>52</v>
      </c>
    </row>
    <row r="1380" spans="1:59" s="63" customFormat="1" ht="12.75" x14ac:dyDescent="0.2">
      <c r="A1380" s="196">
        <v>4</v>
      </c>
      <c r="B1380" s="197" t="s">
        <v>422</v>
      </c>
      <c r="C1380" s="208">
        <v>42</v>
      </c>
      <c r="D1380" s="209" t="s">
        <v>518</v>
      </c>
      <c r="E1380" s="210">
        <v>4283</v>
      </c>
      <c r="F1380" s="211" t="s">
        <v>675</v>
      </c>
      <c r="G1380" s="231" t="s">
        <v>676</v>
      </c>
      <c r="H1380" s="89"/>
      <c r="I1380" s="90" t="s">
        <v>674</v>
      </c>
      <c r="J1380" s="90"/>
      <c r="K1380" s="90" t="s">
        <v>64</v>
      </c>
      <c r="L1380" s="90" t="s">
        <v>141</v>
      </c>
      <c r="M1380" s="91"/>
      <c r="N1380" s="312">
        <v>1</v>
      </c>
      <c r="O1380" s="313">
        <f t="shared" si="215"/>
        <v>0.1111111111111111</v>
      </c>
      <c r="P1380" s="104"/>
      <c r="Q1380" s="92"/>
      <c r="R1380" s="92"/>
      <c r="S1380" s="92"/>
      <c r="T1380" s="92"/>
      <c r="U1380" s="92"/>
      <c r="V1380" s="92"/>
      <c r="W1380" s="92"/>
      <c r="X1380" s="109">
        <f t="shared" si="209"/>
        <v>0</v>
      </c>
      <c r="Y1380" s="83"/>
      <c r="Z1380" s="110">
        <f t="shared" si="210"/>
        <v>0</v>
      </c>
      <c r="AA1380" s="111"/>
      <c r="AB1380" s="92"/>
      <c r="AC1380" s="92"/>
      <c r="AD1380" s="92"/>
      <c r="AE1380" s="92"/>
      <c r="AF1380" s="92"/>
      <c r="AG1380" s="92"/>
      <c r="AH1380" s="92"/>
      <c r="AI1380" s="109">
        <f t="shared" si="211"/>
        <v>0</v>
      </c>
      <c r="AJ1380" s="83"/>
      <c r="AK1380" s="110">
        <f t="shared" si="212"/>
        <v>0</v>
      </c>
      <c r="AL1380" s="111"/>
      <c r="AM1380" s="92"/>
      <c r="AN1380" s="92">
        <v>1</v>
      </c>
      <c r="AO1380" s="92"/>
      <c r="AP1380" s="92"/>
      <c r="AQ1380" s="92"/>
      <c r="AR1380" s="92"/>
      <c r="AS1380" s="92"/>
      <c r="AT1380" s="92"/>
      <c r="AU1380" s="92"/>
      <c r="AV1380" s="109">
        <f t="shared" si="213"/>
        <v>25</v>
      </c>
      <c r="AW1380" s="75"/>
      <c r="AX1380" s="110">
        <f t="shared" si="214"/>
        <v>2.7777777777777777</v>
      </c>
      <c r="AY1380" s="111"/>
      <c r="AZ1380" s="93"/>
      <c r="BA1380" s="94" t="s">
        <v>554</v>
      </c>
      <c r="BB1380" s="71"/>
      <c r="BC1380" s="54"/>
      <c r="BD1380" s="41">
        <v>4</v>
      </c>
      <c r="BE1380" s="52">
        <v>42</v>
      </c>
      <c r="BF1380" s="62">
        <v>4283</v>
      </c>
      <c r="BG1380" s="280" t="s">
        <v>52</v>
      </c>
    </row>
    <row r="1381" spans="1:59" s="63" customFormat="1" ht="12.75" x14ac:dyDescent="0.2">
      <c r="A1381" s="196">
        <v>4</v>
      </c>
      <c r="B1381" s="197" t="s">
        <v>422</v>
      </c>
      <c r="C1381" s="208">
        <v>42</v>
      </c>
      <c r="D1381" s="209" t="s">
        <v>518</v>
      </c>
      <c r="E1381" s="210">
        <v>4283</v>
      </c>
      <c r="F1381" s="211" t="s">
        <v>675</v>
      </c>
      <c r="G1381" s="231" t="s">
        <v>676</v>
      </c>
      <c r="H1381" s="89"/>
      <c r="I1381" s="90" t="s">
        <v>670</v>
      </c>
      <c r="J1381" s="90"/>
      <c r="K1381" s="90" t="s">
        <v>64</v>
      </c>
      <c r="L1381" s="90" t="s">
        <v>680</v>
      </c>
      <c r="M1381" s="91"/>
      <c r="N1381" s="312">
        <v>1</v>
      </c>
      <c r="O1381" s="313">
        <f t="shared" si="215"/>
        <v>0.1111111111111111</v>
      </c>
      <c r="P1381" s="104"/>
      <c r="Q1381" s="92"/>
      <c r="R1381" s="92"/>
      <c r="S1381" s="92"/>
      <c r="T1381" s="92"/>
      <c r="U1381" s="92"/>
      <c r="V1381" s="92"/>
      <c r="W1381" s="92"/>
      <c r="X1381" s="109">
        <f t="shared" si="209"/>
        <v>0</v>
      </c>
      <c r="Y1381" s="83"/>
      <c r="Z1381" s="110">
        <f t="shared" si="210"/>
        <v>0</v>
      </c>
      <c r="AA1381" s="111"/>
      <c r="AB1381" s="92"/>
      <c r="AC1381" s="92"/>
      <c r="AD1381" s="92"/>
      <c r="AE1381" s="92"/>
      <c r="AF1381" s="92"/>
      <c r="AG1381" s="92"/>
      <c r="AH1381" s="92"/>
      <c r="AI1381" s="109">
        <f t="shared" si="211"/>
        <v>0</v>
      </c>
      <c r="AJ1381" s="83"/>
      <c r="AK1381" s="110">
        <f t="shared" si="212"/>
        <v>0</v>
      </c>
      <c r="AL1381" s="111"/>
      <c r="AM1381" s="92"/>
      <c r="AN1381" s="92"/>
      <c r="AO1381" s="92"/>
      <c r="AP1381" s="92"/>
      <c r="AQ1381" s="92">
        <v>1</v>
      </c>
      <c r="AR1381" s="92"/>
      <c r="AS1381" s="92"/>
      <c r="AT1381" s="92"/>
      <c r="AU1381" s="92"/>
      <c r="AV1381" s="109">
        <f t="shared" si="213"/>
        <v>250</v>
      </c>
      <c r="AW1381" s="75"/>
      <c r="AX1381" s="110">
        <f t="shared" si="214"/>
        <v>27.777777777777775</v>
      </c>
      <c r="AY1381" s="111"/>
      <c r="AZ1381" s="93"/>
      <c r="BA1381" s="94" t="s">
        <v>554</v>
      </c>
      <c r="BB1381" s="71"/>
      <c r="BC1381" s="54"/>
      <c r="BD1381" s="41">
        <v>4</v>
      </c>
      <c r="BE1381" s="52">
        <v>42</v>
      </c>
      <c r="BF1381" s="62">
        <v>4283</v>
      </c>
      <c r="BG1381" s="280" t="s">
        <v>52</v>
      </c>
    </row>
    <row r="1382" spans="1:59" s="63" customFormat="1" ht="12.75" x14ac:dyDescent="0.2">
      <c r="A1382" s="196">
        <v>4</v>
      </c>
      <c r="B1382" s="197" t="s">
        <v>422</v>
      </c>
      <c r="C1382" s="208">
        <v>42</v>
      </c>
      <c r="D1382" s="209" t="s">
        <v>518</v>
      </c>
      <c r="E1382" s="210">
        <v>4283</v>
      </c>
      <c r="F1382" s="211" t="s">
        <v>675</v>
      </c>
      <c r="G1382" s="231" t="s">
        <v>676</v>
      </c>
      <c r="H1382" s="89"/>
      <c r="I1382" s="90" t="s">
        <v>666</v>
      </c>
      <c r="J1382" s="90"/>
      <c r="K1382" s="90" t="s">
        <v>64</v>
      </c>
      <c r="L1382" s="90" t="s">
        <v>258</v>
      </c>
      <c r="M1382" s="91"/>
      <c r="N1382" s="312">
        <v>1</v>
      </c>
      <c r="O1382" s="313">
        <f t="shared" si="215"/>
        <v>0.1111111111111111</v>
      </c>
      <c r="P1382" s="104"/>
      <c r="Q1382" s="92"/>
      <c r="R1382" s="92"/>
      <c r="S1382" s="92"/>
      <c r="T1382" s="92"/>
      <c r="U1382" s="92"/>
      <c r="V1382" s="92"/>
      <c r="W1382" s="92"/>
      <c r="X1382" s="109">
        <f t="shared" si="209"/>
        <v>0</v>
      </c>
      <c r="Y1382" s="83"/>
      <c r="Z1382" s="110">
        <f t="shared" si="210"/>
        <v>0</v>
      </c>
      <c r="AA1382" s="111"/>
      <c r="AB1382" s="92"/>
      <c r="AC1382" s="92"/>
      <c r="AD1382" s="92"/>
      <c r="AE1382" s="92"/>
      <c r="AF1382" s="92"/>
      <c r="AG1382" s="92"/>
      <c r="AH1382" s="92"/>
      <c r="AI1382" s="109">
        <f t="shared" si="211"/>
        <v>0</v>
      </c>
      <c r="AJ1382" s="83"/>
      <c r="AK1382" s="110">
        <f t="shared" si="212"/>
        <v>0</v>
      </c>
      <c r="AL1382" s="111"/>
      <c r="AM1382" s="92"/>
      <c r="AN1382" s="92"/>
      <c r="AO1382" s="92"/>
      <c r="AP1382" s="92"/>
      <c r="AQ1382" s="92"/>
      <c r="AR1382" s="92"/>
      <c r="AS1382" s="92">
        <v>1</v>
      </c>
      <c r="AT1382" s="92"/>
      <c r="AU1382" s="92"/>
      <c r="AV1382" s="109">
        <f t="shared" si="213"/>
        <v>1000</v>
      </c>
      <c r="AW1382" s="75"/>
      <c r="AX1382" s="110">
        <f t="shared" si="214"/>
        <v>111.1111111111111</v>
      </c>
      <c r="AY1382" s="111"/>
      <c r="AZ1382" s="93"/>
      <c r="BA1382" s="94" t="s">
        <v>554</v>
      </c>
      <c r="BB1382" s="71"/>
      <c r="BC1382" s="54"/>
      <c r="BD1382" s="41">
        <v>4</v>
      </c>
      <c r="BE1382" s="52">
        <v>42</v>
      </c>
      <c r="BF1382" s="62">
        <v>4283</v>
      </c>
      <c r="BG1382" s="280" t="s">
        <v>52</v>
      </c>
    </row>
    <row r="1383" spans="1:59" s="63" customFormat="1" ht="12.75" x14ac:dyDescent="0.2">
      <c r="A1383" s="196">
        <v>4</v>
      </c>
      <c r="B1383" s="197" t="s">
        <v>422</v>
      </c>
      <c r="C1383" s="208">
        <v>42</v>
      </c>
      <c r="D1383" s="209" t="s">
        <v>518</v>
      </c>
      <c r="E1383" s="210">
        <v>4283</v>
      </c>
      <c r="F1383" s="211" t="s">
        <v>675</v>
      </c>
      <c r="G1383" s="231" t="s">
        <v>676</v>
      </c>
      <c r="H1383" s="89"/>
      <c r="I1383" s="90" t="s">
        <v>667</v>
      </c>
      <c r="J1383" s="90"/>
      <c r="K1383" s="90" t="s">
        <v>90</v>
      </c>
      <c r="L1383" s="90"/>
      <c r="M1383" s="91"/>
      <c r="N1383" s="312">
        <v>1</v>
      </c>
      <c r="O1383" s="313">
        <f t="shared" si="215"/>
        <v>0.1111111111111111</v>
      </c>
      <c r="P1383" s="104"/>
      <c r="Q1383" s="92"/>
      <c r="R1383" s="92"/>
      <c r="S1383" s="92"/>
      <c r="T1383" s="92"/>
      <c r="U1383" s="92">
        <v>1</v>
      </c>
      <c r="V1383" s="92"/>
      <c r="W1383" s="92"/>
      <c r="X1383" s="109">
        <f t="shared" si="209"/>
        <v>5000</v>
      </c>
      <c r="Y1383" s="83"/>
      <c r="Z1383" s="110">
        <f t="shared" si="210"/>
        <v>555.55555555555554</v>
      </c>
      <c r="AA1383" s="111"/>
      <c r="AB1383" s="92"/>
      <c r="AC1383" s="92"/>
      <c r="AD1383" s="92"/>
      <c r="AE1383" s="92"/>
      <c r="AF1383" s="92"/>
      <c r="AG1383" s="92"/>
      <c r="AH1383" s="92"/>
      <c r="AI1383" s="109">
        <f t="shared" si="211"/>
        <v>0</v>
      </c>
      <c r="AJ1383" s="83"/>
      <c r="AK1383" s="110">
        <f t="shared" si="212"/>
        <v>0</v>
      </c>
      <c r="AL1383" s="111"/>
      <c r="AM1383" s="92"/>
      <c r="AN1383" s="92"/>
      <c r="AO1383" s="92"/>
      <c r="AP1383" s="92">
        <v>1</v>
      </c>
      <c r="AQ1383" s="92"/>
      <c r="AR1383" s="92"/>
      <c r="AS1383" s="92"/>
      <c r="AT1383" s="92"/>
      <c r="AU1383" s="92"/>
      <c r="AV1383" s="109">
        <f t="shared" si="213"/>
        <v>100</v>
      </c>
      <c r="AW1383" s="75"/>
      <c r="AX1383" s="110">
        <f t="shared" si="214"/>
        <v>11.111111111111111</v>
      </c>
      <c r="AY1383" s="111"/>
      <c r="AZ1383" s="93"/>
      <c r="BA1383" s="94" t="s">
        <v>554</v>
      </c>
      <c r="BB1383" s="71"/>
      <c r="BC1383" s="54"/>
      <c r="BD1383" s="41">
        <v>4</v>
      </c>
      <c r="BE1383" s="52">
        <v>42</v>
      </c>
      <c r="BF1383" s="62">
        <v>4283</v>
      </c>
      <c r="BG1383" s="280" t="s">
        <v>52</v>
      </c>
    </row>
    <row r="1384" spans="1:59" s="63" customFormat="1" ht="12.75" x14ac:dyDescent="0.2">
      <c r="A1384" s="196">
        <v>4</v>
      </c>
      <c r="B1384" s="197" t="s">
        <v>422</v>
      </c>
      <c r="C1384" s="208">
        <v>42</v>
      </c>
      <c r="D1384" s="209" t="s">
        <v>518</v>
      </c>
      <c r="E1384" s="210">
        <v>4283</v>
      </c>
      <c r="F1384" s="211" t="s">
        <v>675</v>
      </c>
      <c r="G1384" s="231" t="s">
        <v>676</v>
      </c>
      <c r="H1384" s="89"/>
      <c r="I1384" s="90" t="s">
        <v>463</v>
      </c>
      <c r="J1384" s="90"/>
      <c r="K1384" s="90" t="s">
        <v>64</v>
      </c>
      <c r="L1384" s="90" t="s">
        <v>413</v>
      </c>
      <c r="M1384" s="91"/>
      <c r="N1384" s="312">
        <v>1</v>
      </c>
      <c r="O1384" s="313">
        <f t="shared" si="215"/>
        <v>0.1111111111111111</v>
      </c>
      <c r="P1384" s="104">
        <v>1</v>
      </c>
      <c r="Q1384" s="92"/>
      <c r="R1384" s="92"/>
      <c r="S1384" s="92"/>
      <c r="T1384" s="92"/>
      <c r="U1384" s="92"/>
      <c r="V1384" s="92"/>
      <c r="W1384" s="92"/>
      <c r="X1384" s="109">
        <f t="shared" si="209"/>
        <v>100</v>
      </c>
      <c r="Y1384" s="83"/>
      <c r="Z1384" s="110">
        <f t="shared" si="210"/>
        <v>11.111111111111111</v>
      </c>
      <c r="AA1384" s="111"/>
      <c r="AB1384" s="92"/>
      <c r="AC1384" s="92"/>
      <c r="AD1384" s="92"/>
      <c r="AE1384" s="92"/>
      <c r="AF1384" s="92"/>
      <c r="AG1384" s="92"/>
      <c r="AH1384" s="92"/>
      <c r="AI1384" s="109">
        <f t="shared" si="211"/>
        <v>0</v>
      </c>
      <c r="AJ1384" s="83"/>
      <c r="AK1384" s="110">
        <f t="shared" si="212"/>
        <v>0</v>
      </c>
      <c r="AL1384" s="111"/>
      <c r="AM1384" s="92"/>
      <c r="AN1384" s="92"/>
      <c r="AO1384" s="92"/>
      <c r="AP1384" s="92"/>
      <c r="AQ1384" s="92"/>
      <c r="AR1384" s="92"/>
      <c r="AS1384" s="92">
        <v>1</v>
      </c>
      <c r="AT1384" s="92"/>
      <c r="AU1384" s="92"/>
      <c r="AV1384" s="109">
        <f t="shared" si="213"/>
        <v>1000</v>
      </c>
      <c r="AW1384" s="75"/>
      <c r="AX1384" s="110">
        <f t="shared" si="214"/>
        <v>111.1111111111111</v>
      </c>
      <c r="AY1384" s="111"/>
      <c r="AZ1384" s="93"/>
      <c r="BA1384" s="94" t="s">
        <v>554</v>
      </c>
      <c r="BB1384" s="71"/>
      <c r="BC1384" s="54"/>
      <c r="BD1384" s="41">
        <v>4</v>
      </c>
      <c r="BE1384" s="52">
        <v>42</v>
      </c>
      <c r="BF1384" s="62">
        <v>4283</v>
      </c>
      <c r="BG1384" s="280" t="s">
        <v>52</v>
      </c>
    </row>
    <row r="1385" spans="1:59" s="63" customFormat="1" ht="12.75" x14ac:dyDescent="0.2">
      <c r="A1385" s="196">
        <v>4</v>
      </c>
      <c r="B1385" s="197" t="s">
        <v>422</v>
      </c>
      <c r="C1385" s="208">
        <v>42</v>
      </c>
      <c r="D1385" s="209" t="s">
        <v>518</v>
      </c>
      <c r="E1385" s="210">
        <v>4283</v>
      </c>
      <c r="F1385" s="211" t="s">
        <v>675</v>
      </c>
      <c r="G1385" s="231" t="s">
        <v>676</v>
      </c>
      <c r="H1385" s="65"/>
      <c r="I1385" s="222"/>
      <c r="J1385" s="66"/>
      <c r="K1385" s="66"/>
      <c r="L1385" s="66"/>
      <c r="M1385" s="64"/>
      <c r="N1385" s="304"/>
      <c r="O1385" s="305"/>
      <c r="P1385" s="127"/>
      <c r="Q1385" s="67"/>
      <c r="R1385" s="67"/>
      <c r="S1385" s="67"/>
      <c r="T1385" s="67"/>
      <c r="U1385" s="67"/>
      <c r="V1385" s="67"/>
      <c r="W1385" s="67"/>
      <c r="X1385" s="67"/>
      <c r="Y1385" s="68"/>
      <c r="Z1385" s="68"/>
      <c r="AA1385" s="68"/>
      <c r="AB1385" s="67"/>
      <c r="AC1385" s="67"/>
      <c r="AD1385" s="67"/>
      <c r="AE1385" s="67"/>
      <c r="AF1385" s="67"/>
      <c r="AG1385" s="67"/>
      <c r="AH1385" s="67"/>
      <c r="AI1385" s="67"/>
      <c r="AJ1385" s="68"/>
      <c r="AK1385" s="68"/>
      <c r="AL1385" s="68"/>
      <c r="AM1385" s="67"/>
      <c r="AN1385" s="67"/>
      <c r="AO1385" s="67"/>
      <c r="AP1385" s="67"/>
      <c r="AQ1385" s="67"/>
      <c r="AR1385" s="67"/>
      <c r="AS1385" s="67"/>
      <c r="AT1385" s="67"/>
      <c r="AU1385" s="67"/>
      <c r="AV1385" s="67"/>
      <c r="AW1385" s="67"/>
      <c r="AX1385" s="68"/>
      <c r="AY1385" s="68"/>
      <c r="AZ1385" s="69"/>
      <c r="BA1385" s="70"/>
      <c r="BB1385" s="71"/>
      <c r="BC1385" s="54"/>
      <c r="BD1385" s="41">
        <v>4</v>
      </c>
      <c r="BE1385" s="52">
        <v>42</v>
      </c>
      <c r="BF1385" s="62">
        <v>4283</v>
      </c>
      <c r="BG1385" s="275"/>
    </row>
    <row r="1386" spans="1:59" s="63" customFormat="1" ht="12.75" x14ac:dyDescent="0.2">
      <c r="A1386" s="196">
        <v>4</v>
      </c>
      <c r="B1386" s="197" t="s">
        <v>422</v>
      </c>
      <c r="C1386" s="208">
        <v>42</v>
      </c>
      <c r="D1386" s="209" t="s">
        <v>518</v>
      </c>
      <c r="E1386" s="210">
        <v>4283</v>
      </c>
      <c r="F1386" s="211" t="s">
        <v>675</v>
      </c>
      <c r="G1386" s="230"/>
      <c r="H1386" s="56"/>
      <c r="I1386" s="221"/>
      <c r="J1386" s="57"/>
      <c r="K1386" s="57"/>
      <c r="L1386" s="57"/>
      <c r="M1386" s="55"/>
      <c r="N1386" s="303"/>
      <c r="O1386" s="245"/>
      <c r="P1386" s="122"/>
      <c r="Q1386" s="58"/>
      <c r="R1386" s="58"/>
      <c r="S1386" s="58"/>
      <c r="T1386" s="58"/>
      <c r="U1386" s="58"/>
      <c r="V1386" s="58"/>
      <c r="W1386" s="58"/>
      <c r="X1386" s="58"/>
      <c r="Y1386" s="59"/>
      <c r="Z1386" s="59"/>
      <c r="AA1386" s="59"/>
      <c r="AB1386" s="58"/>
      <c r="AC1386" s="58"/>
      <c r="AD1386" s="58"/>
      <c r="AE1386" s="58"/>
      <c r="AF1386" s="58"/>
      <c r="AG1386" s="58"/>
      <c r="AH1386" s="58"/>
      <c r="AI1386" s="58"/>
      <c r="AJ1386" s="59"/>
      <c r="AK1386" s="59"/>
      <c r="AL1386" s="59"/>
      <c r="AM1386" s="58"/>
      <c r="AN1386" s="58"/>
      <c r="AO1386" s="58"/>
      <c r="AP1386" s="58"/>
      <c r="AQ1386" s="58"/>
      <c r="AR1386" s="58"/>
      <c r="AS1386" s="58"/>
      <c r="AT1386" s="58"/>
      <c r="AU1386" s="58"/>
      <c r="AV1386" s="58"/>
      <c r="AW1386" s="58"/>
      <c r="AX1386" s="59"/>
      <c r="AY1386" s="59"/>
      <c r="AZ1386" s="60"/>
      <c r="BA1386" s="61"/>
      <c r="BB1386" s="54"/>
      <c r="BC1386" s="54"/>
      <c r="BD1386" s="41">
        <v>4</v>
      </c>
      <c r="BE1386" s="52">
        <v>42</v>
      </c>
      <c r="BF1386" s="62">
        <v>4283</v>
      </c>
      <c r="BG1386" s="274"/>
    </row>
    <row r="1387" spans="1:59" s="63" customFormat="1" ht="12.75" x14ac:dyDescent="0.2">
      <c r="A1387" s="196">
        <v>4</v>
      </c>
      <c r="B1387" s="197" t="s">
        <v>422</v>
      </c>
      <c r="C1387" s="208">
        <v>42</v>
      </c>
      <c r="D1387" s="209" t="s">
        <v>518</v>
      </c>
      <c r="E1387" s="210">
        <v>4283</v>
      </c>
      <c r="F1387" s="211" t="s">
        <v>675</v>
      </c>
      <c r="G1387" s="231"/>
      <c r="H1387" s="65"/>
      <c r="I1387" s="222"/>
      <c r="J1387" s="66"/>
      <c r="K1387" s="66"/>
      <c r="L1387" s="66"/>
      <c r="M1387" s="64"/>
      <c r="N1387" s="304"/>
      <c r="O1387" s="305"/>
      <c r="P1387" s="127"/>
      <c r="Q1387" s="67"/>
      <c r="R1387" s="67"/>
      <c r="S1387" s="67"/>
      <c r="T1387" s="67"/>
      <c r="U1387" s="67"/>
      <c r="V1387" s="67"/>
      <c r="W1387" s="67"/>
      <c r="X1387" s="67"/>
      <c r="Y1387" s="68"/>
      <c r="Z1387" s="68"/>
      <c r="AA1387" s="68"/>
      <c r="AB1387" s="67"/>
      <c r="AC1387" s="67"/>
      <c r="AD1387" s="67"/>
      <c r="AE1387" s="67"/>
      <c r="AF1387" s="67"/>
      <c r="AG1387" s="67"/>
      <c r="AH1387" s="67"/>
      <c r="AI1387" s="67"/>
      <c r="AJ1387" s="68"/>
      <c r="AK1387" s="68"/>
      <c r="AL1387" s="68"/>
      <c r="AM1387" s="67"/>
      <c r="AN1387" s="67"/>
      <c r="AO1387" s="67"/>
      <c r="AP1387" s="67"/>
      <c r="AQ1387" s="67"/>
      <c r="AR1387" s="67"/>
      <c r="AS1387" s="67"/>
      <c r="AT1387" s="67"/>
      <c r="AU1387" s="67"/>
      <c r="AV1387" s="67"/>
      <c r="AW1387" s="67"/>
      <c r="AX1387" s="68"/>
      <c r="AY1387" s="68"/>
      <c r="AZ1387" s="69"/>
      <c r="BA1387" s="70"/>
      <c r="BB1387" s="71"/>
      <c r="BC1387" s="54"/>
      <c r="BD1387" s="41">
        <v>4</v>
      </c>
      <c r="BE1387" s="52">
        <v>42</v>
      </c>
      <c r="BF1387" s="62">
        <v>4283</v>
      </c>
      <c r="BG1387" s="275"/>
    </row>
    <row r="1388" spans="1:59" s="63" customFormat="1" ht="12.75" x14ac:dyDescent="0.2">
      <c r="A1388" s="196">
        <v>4</v>
      </c>
      <c r="B1388" s="197" t="s">
        <v>422</v>
      </c>
      <c r="C1388" s="208">
        <v>42</v>
      </c>
      <c r="D1388" s="209" t="s">
        <v>518</v>
      </c>
      <c r="E1388" s="210">
        <v>4283</v>
      </c>
      <c r="F1388" s="211" t="s">
        <v>675</v>
      </c>
      <c r="G1388" s="231" t="s">
        <v>576</v>
      </c>
      <c r="H1388" s="72" t="s">
        <v>1233</v>
      </c>
      <c r="I1388" s="223" t="s">
        <v>1245</v>
      </c>
      <c r="J1388" s="73"/>
      <c r="K1388" s="73"/>
      <c r="L1388" s="73"/>
      <c r="M1388" s="74"/>
      <c r="N1388" s="247"/>
      <c r="O1388" s="306"/>
      <c r="P1388" s="105"/>
      <c r="Q1388" s="75"/>
      <c r="R1388" s="75"/>
      <c r="S1388" s="75"/>
      <c r="T1388" s="75"/>
      <c r="U1388" s="75"/>
      <c r="V1388" s="75"/>
      <c r="W1388" s="75"/>
      <c r="X1388" s="75"/>
      <c r="Y1388" s="76" t="s">
        <v>1241</v>
      </c>
      <c r="Z1388" s="77" t="s">
        <v>1241</v>
      </c>
      <c r="AA1388" s="78">
        <f>AA$988</f>
        <v>5000</v>
      </c>
      <c r="AB1388" s="75"/>
      <c r="AC1388" s="75"/>
      <c r="AD1388" s="75"/>
      <c r="AE1388" s="75"/>
      <c r="AF1388" s="75"/>
      <c r="AG1388" s="75"/>
      <c r="AH1388" s="75"/>
      <c r="AI1388" s="75"/>
      <c r="AJ1388" s="76" t="s">
        <v>1241</v>
      </c>
      <c r="AK1388" s="77" t="s">
        <v>1241</v>
      </c>
      <c r="AL1388" s="78">
        <f>AL$988</f>
        <v>0</v>
      </c>
      <c r="AM1388" s="75"/>
      <c r="AN1388" s="75"/>
      <c r="AO1388" s="75"/>
      <c r="AP1388" s="75"/>
      <c r="AQ1388" s="75"/>
      <c r="AR1388" s="75"/>
      <c r="AS1388" s="75"/>
      <c r="AT1388" s="75"/>
      <c r="AU1388" s="75"/>
      <c r="AV1388" s="75"/>
      <c r="AW1388" s="76" t="s">
        <v>1241</v>
      </c>
      <c r="AX1388" s="77" t="s">
        <v>1241</v>
      </c>
      <c r="AY1388" s="78">
        <f>AY$988</f>
        <v>50</v>
      </c>
      <c r="AZ1388" s="79"/>
      <c r="BA1388" s="80" t="str">
        <f>I1388</f>
        <v>&gt; see 4231, Fibre cement flat sheet cladding</v>
      </c>
      <c r="BB1388" s="71"/>
      <c r="BC1388" s="54"/>
      <c r="BD1388" s="41">
        <v>4</v>
      </c>
      <c r="BE1388" s="52">
        <v>42</v>
      </c>
      <c r="BF1388" s="62">
        <v>4283</v>
      </c>
      <c r="BG1388" s="276" t="str">
        <f>H1388</f>
        <v>Default Scenario (Link)</v>
      </c>
    </row>
    <row r="1389" spans="1:59" s="63" customFormat="1" ht="12.75" x14ac:dyDescent="0.2">
      <c r="A1389" s="196">
        <v>4</v>
      </c>
      <c r="B1389" s="197" t="s">
        <v>422</v>
      </c>
      <c r="C1389" s="208">
        <v>42</v>
      </c>
      <c r="D1389" s="209" t="s">
        <v>518</v>
      </c>
      <c r="E1389" s="210">
        <v>4283</v>
      </c>
      <c r="F1389" s="211" t="s">
        <v>675</v>
      </c>
      <c r="G1389" s="231"/>
      <c r="H1389" s="65"/>
      <c r="I1389" s="222"/>
      <c r="J1389" s="66"/>
      <c r="K1389" s="66"/>
      <c r="L1389" s="66"/>
      <c r="M1389" s="64"/>
      <c r="N1389" s="304"/>
      <c r="O1389" s="305"/>
      <c r="P1389" s="127"/>
      <c r="Q1389" s="67"/>
      <c r="R1389" s="67"/>
      <c r="S1389" s="67"/>
      <c r="T1389" s="67"/>
      <c r="U1389" s="67"/>
      <c r="V1389" s="67"/>
      <c r="W1389" s="67"/>
      <c r="X1389" s="67"/>
      <c r="Y1389" s="68"/>
      <c r="Z1389" s="68"/>
      <c r="AA1389" s="68"/>
      <c r="AB1389" s="67"/>
      <c r="AC1389" s="67"/>
      <c r="AD1389" s="67"/>
      <c r="AE1389" s="67"/>
      <c r="AF1389" s="67"/>
      <c r="AG1389" s="67"/>
      <c r="AH1389" s="67"/>
      <c r="AI1389" s="67"/>
      <c r="AJ1389" s="68"/>
      <c r="AK1389" s="68"/>
      <c r="AL1389" s="68"/>
      <c r="AM1389" s="67"/>
      <c r="AN1389" s="67"/>
      <c r="AO1389" s="67"/>
      <c r="AP1389" s="67"/>
      <c r="AQ1389" s="67"/>
      <c r="AR1389" s="67"/>
      <c r="AS1389" s="67"/>
      <c r="AT1389" s="67"/>
      <c r="AU1389" s="67"/>
      <c r="AV1389" s="67"/>
      <c r="AW1389" s="67"/>
      <c r="AX1389" s="68"/>
      <c r="AY1389" s="68"/>
      <c r="AZ1389" s="69"/>
      <c r="BA1389" s="70"/>
      <c r="BB1389" s="71"/>
      <c r="BC1389" s="54"/>
      <c r="BD1389" s="41">
        <v>4</v>
      </c>
      <c r="BE1389" s="52">
        <v>42</v>
      </c>
      <c r="BF1389" s="62">
        <v>4283</v>
      </c>
      <c r="BG1389" s="275"/>
    </row>
    <row r="1390" spans="1:59" s="63" customFormat="1" ht="12.75" x14ac:dyDescent="0.2">
      <c r="A1390" s="196">
        <v>4</v>
      </c>
      <c r="B1390" s="197" t="s">
        <v>422</v>
      </c>
      <c r="C1390" s="208">
        <v>42</v>
      </c>
      <c r="D1390" s="209" t="s">
        <v>518</v>
      </c>
      <c r="E1390" s="210">
        <v>4283</v>
      </c>
      <c r="F1390" s="211" t="s">
        <v>675</v>
      </c>
      <c r="G1390" s="230"/>
      <c r="H1390" s="56"/>
      <c r="I1390" s="221"/>
      <c r="J1390" s="57"/>
      <c r="K1390" s="57"/>
      <c r="L1390" s="57"/>
      <c r="M1390" s="55"/>
      <c r="N1390" s="303"/>
      <c r="O1390" s="245"/>
      <c r="P1390" s="122"/>
      <c r="Q1390" s="58"/>
      <c r="R1390" s="58"/>
      <c r="S1390" s="58"/>
      <c r="T1390" s="58"/>
      <c r="U1390" s="58"/>
      <c r="V1390" s="58"/>
      <c r="W1390" s="58"/>
      <c r="X1390" s="58"/>
      <c r="Y1390" s="59"/>
      <c r="Z1390" s="59"/>
      <c r="AA1390" s="59"/>
      <c r="AB1390" s="58"/>
      <c r="AC1390" s="58"/>
      <c r="AD1390" s="58"/>
      <c r="AE1390" s="58"/>
      <c r="AF1390" s="58"/>
      <c r="AG1390" s="58"/>
      <c r="AH1390" s="58"/>
      <c r="AI1390" s="58"/>
      <c r="AJ1390" s="59"/>
      <c r="AK1390" s="59"/>
      <c r="AL1390" s="59"/>
      <c r="AM1390" s="58"/>
      <c r="AN1390" s="58"/>
      <c r="AO1390" s="58"/>
      <c r="AP1390" s="58"/>
      <c r="AQ1390" s="58"/>
      <c r="AR1390" s="58"/>
      <c r="AS1390" s="58"/>
      <c r="AT1390" s="58"/>
      <c r="AU1390" s="58"/>
      <c r="AV1390" s="58"/>
      <c r="AW1390" s="58"/>
      <c r="AX1390" s="59"/>
      <c r="AY1390" s="59"/>
      <c r="AZ1390" s="60"/>
      <c r="BA1390" s="61"/>
      <c r="BB1390" s="54"/>
      <c r="BC1390" s="54"/>
      <c r="BD1390" s="41">
        <v>4</v>
      </c>
      <c r="BE1390" s="52">
        <v>42</v>
      </c>
      <c r="BF1390" s="62">
        <v>4283</v>
      </c>
      <c r="BG1390" s="274"/>
    </row>
    <row r="1391" spans="1:59" x14ac:dyDescent="0.25">
      <c r="A1391" s="196">
        <v>4</v>
      </c>
      <c r="B1391" s="197" t="s">
        <v>422</v>
      </c>
      <c r="C1391" s="208">
        <v>42</v>
      </c>
      <c r="D1391" s="209" t="s">
        <v>518</v>
      </c>
      <c r="E1391" s="212">
        <v>4284</v>
      </c>
      <c r="F1391" s="213" t="s">
        <v>681</v>
      </c>
      <c r="G1391" s="234"/>
      <c r="H1391" s="138"/>
      <c r="I1391" s="224"/>
      <c r="J1391" s="98"/>
      <c r="K1391" s="98"/>
      <c r="L1391" s="98"/>
      <c r="M1391" s="137"/>
      <c r="N1391" s="322"/>
      <c r="O1391" s="323"/>
      <c r="P1391" s="139"/>
      <c r="Q1391" s="139"/>
      <c r="R1391" s="139"/>
      <c r="S1391" s="139"/>
      <c r="T1391" s="139"/>
      <c r="U1391" s="139"/>
      <c r="V1391" s="139"/>
      <c r="W1391" s="139"/>
      <c r="X1391" s="139"/>
      <c r="Y1391" s="100"/>
      <c r="Z1391" s="125"/>
      <c r="AA1391" s="125"/>
      <c r="AB1391" s="139"/>
      <c r="AC1391" s="139"/>
      <c r="AD1391" s="139"/>
      <c r="AE1391" s="139"/>
      <c r="AF1391" s="139"/>
      <c r="AG1391" s="139"/>
      <c r="AH1391" s="139"/>
      <c r="AI1391" s="139"/>
      <c r="AJ1391" s="100"/>
      <c r="AK1391" s="125"/>
      <c r="AL1391" s="125"/>
      <c r="AM1391" s="139"/>
      <c r="AN1391" s="139"/>
      <c r="AO1391" s="139"/>
      <c r="AP1391" s="139"/>
      <c r="AQ1391" s="139"/>
      <c r="AR1391" s="139"/>
      <c r="AS1391" s="139"/>
      <c r="AT1391" s="139"/>
      <c r="AU1391" s="139"/>
      <c r="AV1391" s="139"/>
      <c r="AW1391" s="99"/>
      <c r="AX1391" s="125"/>
      <c r="AY1391" s="100"/>
      <c r="AZ1391" s="140"/>
      <c r="BA1391" s="141"/>
      <c r="BB1391" s="136"/>
      <c r="BC1391" s="95"/>
      <c r="BD1391" s="41">
        <v>4</v>
      </c>
      <c r="BE1391" s="52">
        <v>42</v>
      </c>
      <c r="BF1391" s="103">
        <v>4284</v>
      </c>
      <c r="BG1391" s="283"/>
    </row>
    <row r="1392" spans="1:59" s="63" customFormat="1" ht="12.75" x14ac:dyDescent="0.2">
      <c r="A1392" s="196">
        <v>4</v>
      </c>
      <c r="B1392" s="197" t="s">
        <v>422</v>
      </c>
      <c r="C1392" s="208">
        <v>42</v>
      </c>
      <c r="D1392" s="209" t="s">
        <v>518</v>
      </c>
      <c r="E1392" s="212">
        <v>4284</v>
      </c>
      <c r="F1392" s="213" t="s">
        <v>681</v>
      </c>
      <c r="G1392" s="232"/>
      <c r="H1392" s="97"/>
      <c r="I1392" s="224"/>
      <c r="J1392" s="98"/>
      <c r="K1392" s="98"/>
      <c r="L1392" s="98"/>
      <c r="M1392" s="96"/>
      <c r="N1392" s="307"/>
      <c r="O1392" s="246"/>
      <c r="P1392" s="124"/>
      <c r="Q1392" s="99"/>
      <c r="R1392" s="99"/>
      <c r="S1392" s="99"/>
      <c r="T1392" s="99"/>
      <c r="U1392" s="99"/>
      <c r="V1392" s="99"/>
      <c r="W1392" s="99"/>
      <c r="X1392" s="99"/>
      <c r="Y1392" s="100"/>
      <c r="Z1392" s="100"/>
      <c r="AA1392" s="100"/>
      <c r="AB1392" s="99"/>
      <c r="AC1392" s="99"/>
      <c r="AD1392" s="99"/>
      <c r="AE1392" s="99"/>
      <c r="AF1392" s="99"/>
      <c r="AG1392" s="99"/>
      <c r="AH1392" s="99"/>
      <c r="AI1392" s="99"/>
      <c r="AJ1392" s="100"/>
      <c r="AK1392" s="100"/>
      <c r="AL1392" s="100"/>
      <c r="AM1392" s="99"/>
      <c r="AN1392" s="99"/>
      <c r="AO1392" s="99"/>
      <c r="AP1392" s="99"/>
      <c r="AQ1392" s="99"/>
      <c r="AR1392" s="99"/>
      <c r="AS1392" s="99"/>
      <c r="AT1392" s="99"/>
      <c r="AU1392" s="99"/>
      <c r="AV1392" s="99"/>
      <c r="AW1392" s="99"/>
      <c r="AX1392" s="100"/>
      <c r="AY1392" s="100"/>
      <c r="AZ1392" s="101"/>
      <c r="BA1392" s="102"/>
      <c r="BB1392" s="95"/>
      <c r="BC1392" s="95"/>
      <c r="BD1392" s="41">
        <v>4</v>
      </c>
      <c r="BE1392" s="52">
        <v>42</v>
      </c>
      <c r="BF1392" s="103">
        <v>4284</v>
      </c>
      <c r="BG1392" s="277"/>
    </row>
    <row r="1393" spans="1:59" s="63" customFormat="1" ht="12.75" x14ac:dyDescent="0.2">
      <c r="A1393" s="196">
        <v>4</v>
      </c>
      <c r="B1393" s="197" t="s">
        <v>422</v>
      </c>
      <c r="C1393" s="208">
        <v>42</v>
      </c>
      <c r="D1393" s="209" t="s">
        <v>518</v>
      </c>
      <c r="E1393" s="212">
        <v>4284</v>
      </c>
      <c r="F1393" s="213" t="s">
        <v>681</v>
      </c>
      <c r="G1393" s="231" t="s">
        <v>669</v>
      </c>
      <c r="H1393" s="65"/>
      <c r="I1393" s="222"/>
      <c r="J1393" s="66"/>
      <c r="K1393" s="66"/>
      <c r="L1393" s="66"/>
      <c r="M1393" s="64"/>
      <c r="N1393" s="304"/>
      <c r="O1393" s="305"/>
      <c r="P1393" s="127"/>
      <c r="Q1393" s="67"/>
      <c r="R1393" s="67"/>
      <c r="S1393" s="67"/>
      <c r="T1393" s="67"/>
      <c r="U1393" s="67"/>
      <c r="V1393" s="67"/>
      <c r="W1393" s="67"/>
      <c r="X1393" s="67"/>
      <c r="Y1393" s="68"/>
      <c r="Z1393" s="68"/>
      <c r="AA1393" s="68"/>
      <c r="AB1393" s="67"/>
      <c r="AC1393" s="67"/>
      <c r="AD1393" s="67"/>
      <c r="AE1393" s="67"/>
      <c r="AF1393" s="67"/>
      <c r="AG1393" s="67"/>
      <c r="AH1393" s="67"/>
      <c r="AI1393" s="67"/>
      <c r="AJ1393" s="68"/>
      <c r="AK1393" s="68"/>
      <c r="AL1393" s="68"/>
      <c r="AM1393" s="67"/>
      <c r="AN1393" s="67"/>
      <c r="AO1393" s="67"/>
      <c r="AP1393" s="67"/>
      <c r="AQ1393" s="67"/>
      <c r="AR1393" s="67"/>
      <c r="AS1393" s="67"/>
      <c r="AT1393" s="67"/>
      <c r="AU1393" s="67"/>
      <c r="AV1393" s="67"/>
      <c r="AW1393" s="67"/>
      <c r="AX1393" s="68"/>
      <c r="AY1393" s="68"/>
      <c r="AZ1393" s="69"/>
      <c r="BA1393" s="70"/>
      <c r="BB1393" s="71"/>
      <c r="BC1393" s="95"/>
      <c r="BD1393" s="41">
        <v>4</v>
      </c>
      <c r="BE1393" s="52">
        <v>42</v>
      </c>
      <c r="BF1393" s="103">
        <v>4284</v>
      </c>
      <c r="BG1393" s="275"/>
    </row>
    <row r="1394" spans="1:59" s="63" customFormat="1" ht="12.75" x14ac:dyDescent="0.2">
      <c r="A1394" s="196">
        <v>4</v>
      </c>
      <c r="B1394" s="197" t="s">
        <v>422</v>
      </c>
      <c r="C1394" s="208">
        <v>42</v>
      </c>
      <c r="D1394" s="209" t="s">
        <v>518</v>
      </c>
      <c r="E1394" s="212">
        <v>4284</v>
      </c>
      <c r="F1394" s="213" t="s">
        <v>681</v>
      </c>
      <c r="G1394" s="231" t="s">
        <v>669</v>
      </c>
      <c r="H1394" s="72" t="s">
        <v>47</v>
      </c>
      <c r="I1394" s="223"/>
      <c r="J1394" s="73"/>
      <c r="K1394" s="73"/>
      <c r="L1394" s="73"/>
      <c r="M1394" s="74"/>
      <c r="N1394" s="247"/>
      <c r="O1394" s="306"/>
      <c r="P1394" s="105"/>
      <c r="Q1394" s="75"/>
      <c r="R1394" s="75"/>
      <c r="S1394" s="75"/>
      <c r="T1394" s="75"/>
      <c r="U1394" s="75"/>
      <c r="V1394" s="75"/>
      <c r="W1394" s="75"/>
      <c r="X1394" s="75"/>
      <c r="Y1394" s="76">
        <f>IF(ISNUMBER(VLOOKUP(Y1396,P$7:W$7,MATCH(Y1396,P$7:W$7))),VLOOKUP(Y1396,P$7:W$7,MATCH(Y1396,P$7:W$7)),IF(N1398=0,"No Data",IF(Y1396&gt;0,"&lt;100",0)))</f>
        <v>5000</v>
      </c>
      <c r="Z1394" s="77">
        <f>IF(ISNUMBER(VLOOKUP(Z1398,P$7:W$7,MATCH(Z1398,P$7:W$7))),VLOOKUP(Z1398,P$7:W$7,MATCH(Z1398,P$7:W$7)),IF(N1398=0,"No Data",IF(Z1398&gt;0,"&lt;100",0)))</f>
        <v>5000</v>
      </c>
      <c r="AA1394" s="106">
        <f>IF(ISNUMBER(Z1394),Z1394,0)</f>
        <v>5000</v>
      </c>
      <c r="AB1394" s="75"/>
      <c r="AC1394" s="75"/>
      <c r="AD1394" s="75"/>
      <c r="AE1394" s="75"/>
      <c r="AF1394" s="75"/>
      <c r="AG1394" s="75"/>
      <c r="AH1394" s="75"/>
      <c r="AI1394" s="75"/>
      <c r="AJ1394" s="76">
        <f>IF(ISNUMBER(VLOOKUP(AJ1396,AB$7:AH$7,MATCH(AJ1396,AB$7:AH$7))),VLOOKUP(AJ1396,AB$7:AH$7,MATCH(AJ1396,AB$7:AH$7)),IF(N1398=0,"No Data",IF(AJ1396&gt;0,"&lt;50",0)))</f>
        <v>0</v>
      </c>
      <c r="AK1394" s="77">
        <f>IF(ISNUMBER(VLOOKUP(AK1398,AB$7:AH$7,MATCH(AK1398,AB$7:AH$7))),VLOOKUP(AK1398,AB$7:AH$7,MATCH(AK1398,AB$7:AH$7)),IF(N1398=0,"No Data",IF(AK1398&gt;0,"&lt;50",0)))</f>
        <v>0</v>
      </c>
      <c r="AL1394" s="106">
        <f>IF(ISNUMBER(AK1394),AK1394,0)</f>
        <v>0</v>
      </c>
      <c r="AM1394" s="75"/>
      <c r="AN1394" s="75"/>
      <c r="AO1394" s="75"/>
      <c r="AP1394" s="75"/>
      <c r="AQ1394" s="75"/>
      <c r="AR1394" s="75"/>
      <c r="AS1394" s="75"/>
      <c r="AT1394" s="75"/>
      <c r="AU1394" s="75"/>
      <c r="AV1394" s="75"/>
      <c r="AW1394" s="76">
        <f>IF(ISNUMBER(VLOOKUP(AW1396,AM$7:AU$7,MATCH(AW1396,AM$7:AU$7))),VLOOKUP(AW1396,AM$7:AU$7,MATCH(AW1396,AM$7:AU$7)),IF(N1398=0,"No Data",IF(AW1396&gt;0,"&lt;10",0)))</f>
        <v>500</v>
      </c>
      <c r="AX1394" s="77">
        <f>IF(ISNUMBER(VLOOKUP(AX1398,AM$7:AU$7,MATCH(AX1398,AM$7:AU$7))),VLOOKUP(AX1398,AM$7:AU$7,MATCH(AX1398,AM$7:AU$7)),IF(N1398=0,"No Data",IF(AX1398&gt;0,"&lt;10",0)))</f>
        <v>500</v>
      </c>
      <c r="AY1394" s="106">
        <f>IF(ISNUMBER(AX1394),AX1394,0)</f>
        <v>500</v>
      </c>
      <c r="AZ1394" s="79"/>
      <c r="BA1394" s="80"/>
      <c r="BB1394" s="71"/>
      <c r="BC1394" s="95"/>
      <c r="BD1394" s="41">
        <v>4</v>
      </c>
      <c r="BE1394" s="52">
        <v>42</v>
      </c>
      <c r="BF1394" s="103">
        <v>4284</v>
      </c>
      <c r="BG1394" s="276" t="s">
        <v>47</v>
      </c>
    </row>
    <row r="1395" spans="1:59" s="63" customFormat="1" ht="12.75" x14ac:dyDescent="0.2">
      <c r="A1395" s="196">
        <v>4</v>
      </c>
      <c r="B1395" s="197" t="s">
        <v>422</v>
      </c>
      <c r="C1395" s="208">
        <v>42</v>
      </c>
      <c r="D1395" s="209" t="s">
        <v>518</v>
      </c>
      <c r="E1395" s="212">
        <v>4284</v>
      </c>
      <c r="F1395" s="213" t="s">
        <v>681</v>
      </c>
      <c r="G1395" s="231" t="s">
        <v>669</v>
      </c>
      <c r="H1395" s="81" t="s">
        <v>48</v>
      </c>
      <c r="I1395" s="223"/>
      <c r="J1395" s="73"/>
      <c r="K1395" s="73"/>
      <c r="L1395" s="73"/>
      <c r="M1395" s="74"/>
      <c r="N1395" s="247"/>
      <c r="O1395" s="306"/>
      <c r="P1395" s="105"/>
      <c r="Q1395" s="75"/>
      <c r="R1395" s="75"/>
      <c r="S1395" s="75"/>
      <c r="T1395" s="75"/>
      <c r="U1395" s="75"/>
      <c r="V1395" s="75"/>
      <c r="W1395" s="75"/>
      <c r="X1395" s="75"/>
      <c r="Y1395" s="82">
        <f>MIN(X1399:X1411)</f>
        <v>0</v>
      </c>
      <c r="Z1395" s="83"/>
      <c r="AA1395" s="83"/>
      <c r="AB1395" s="75"/>
      <c r="AC1395" s="75"/>
      <c r="AD1395" s="75"/>
      <c r="AE1395" s="75"/>
      <c r="AF1395" s="75"/>
      <c r="AG1395" s="75"/>
      <c r="AH1395" s="75"/>
      <c r="AI1395" s="75"/>
      <c r="AJ1395" s="82">
        <f>MIN(AI1399:AI1411)</f>
        <v>0</v>
      </c>
      <c r="AK1395" s="83"/>
      <c r="AL1395" s="83"/>
      <c r="AM1395" s="75"/>
      <c r="AN1395" s="75"/>
      <c r="AO1395" s="75"/>
      <c r="AP1395" s="75"/>
      <c r="AQ1395" s="75"/>
      <c r="AR1395" s="75"/>
      <c r="AS1395" s="75"/>
      <c r="AT1395" s="75"/>
      <c r="AU1395" s="75"/>
      <c r="AV1395" s="75"/>
      <c r="AW1395" s="82">
        <f>MIN(AV1399:AV1411)</f>
        <v>25</v>
      </c>
      <c r="AX1395" s="83"/>
      <c r="AY1395" s="83"/>
      <c r="AZ1395" s="79"/>
      <c r="BA1395" s="80"/>
      <c r="BB1395" s="71"/>
      <c r="BC1395" s="95"/>
      <c r="BD1395" s="41">
        <v>4</v>
      </c>
      <c r="BE1395" s="52">
        <v>42</v>
      </c>
      <c r="BF1395" s="103">
        <v>4284</v>
      </c>
      <c r="BG1395" s="278" t="s">
        <v>48</v>
      </c>
    </row>
    <row r="1396" spans="1:59" s="63" customFormat="1" ht="12.75" x14ac:dyDescent="0.2">
      <c r="A1396" s="196">
        <v>4</v>
      </c>
      <c r="B1396" s="197" t="s">
        <v>422</v>
      </c>
      <c r="C1396" s="208">
        <v>42</v>
      </c>
      <c r="D1396" s="209" t="s">
        <v>518</v>
      </c>
      <c r="E1396" s="212">
        <v>4284</v>
      </c>
      <c r="F1396" s="213" t="s">
        <v>681</v>
      </c>
      <c r="G1396" s="231" t="s">
        <v>669</v>
      </c>
      <c r="H1396" s="81" t="s">
        <v>49</v>
      </c>
      <c r="I1396" s="223"/>
      <c r="J1396" s="73"/>
      <c r="K1396" s="73"/>
      <c r="L1396" s="73"/>
      <c r="M1396" s="74"/>
      <c r="N1396" s="247"/>
      <c r="O1396" s="306"/>
      <c r="P1396" s="105"/>
      <c r="Q1396" s="75"/>
      <c r="R1396" s="75"/>
      <c r="S1396" s="75"/>
      <c r="T1396" s="75"/>
      <c r="U1396" s="75"/>
      <c r="V1396" s="75"/>
      <c r="W1396" s="75"/>
      <c r="X1396" s="75"/>
      <c r="Y1396" s="84">
        <f>IF(ISNUMBER(AVERAGE(X1399:X1411)),AVERAGE(X1399:X1411),0)</f>
        <v>8100</v>
      </c>
      <c r="Z1396" s="83"/>
      <c r="AA1396" s="83"/>
      <c r="AB1396" s="75"/>
      <c r="AC1396" s="75"/>
      <c r="AD1396" s="75"/>
      <c r="AE1396" s="75"/>
      <c r="AF1396" s="75"/>
      <c r="AG1396" s="75"/>
      <c r="AH1396" s="75"/>
      <c r="AI1396" s="75"/>
      <c r="AJ1396" s="84">
        <f>IF(ISNUMBER(AVERAGE(AI1399:AI1411)),AVERAGE(AI1399:AI1411),0)</f>
        <v>0</v>
      </c>
      <c r="AK1396" s="83"/>
      <c r="AL1396" s="83"/>
      <c r="AM1396" s="75"/>
      <c r="AN1396" s="75"/>
      <c r="AO1396" s="75"/>
      <c r="AP1396" s="75"/>
      <c r="AQ1396" s="75"/>
      <c r="AR1396" s="75"/>
      <c r="AS1396" s="75"/>
      <c r="AT1396" s="75"/>
      <c r="AU1396" s="75"/>
      <c r="AV1396" s="75"/>
      <c r="AW1396" s="84">
        <f>IF(ISNUMBER(AVERAGE(AV1399:AV1411)),AVERAGE(AV1399:AV1411),0)</f>
        <v>605.76923076923072</v>
      </c>
      <c r="AX1396" s="83"/>
      <c r="AY1396" s="83"/>
      <c r="AZ1396" s="79"/>
      <c r="BA1396" s="80"/>
      <c r="BB1396" s="71"/>
      <c r="BC1396" s="95"/>
      <c r="BD1396" s="41">
        <v>4</v>
      </c>
      <c r="BE1396" s="52">
        <v>42</v>
      </c>
      <c r="BF1396" s="103">
        <v>4284</v>
      </c>
      <c r="BG1396" s="278" t="s">
        <v>49</v>
      </c>
    </row>
    <row r="1397" spans="1:59" s="63" customFormat="1" ht="12.75" x14ac:dyDescent="0.2">
      <c r="A1397" s="196">
        <v>4</v>
      </c>
      <c r="B1397" s="197" t="s">
        <v>422</v>
      </c>
      <c r="C1397" s="208">
        <v>42</v>
      </c>
      <c r="D1397" s="209" t="s">
        <v>518</v>
      </c>
      <c r="E1397" s="212">
        <v>4284</v>
      </c>
      <c r="F1397" s="213" t="s">
        <v>681</v>
      </c>
      <c r="G1397" s="231" t="s">
        <v>669</v>
      </c>
      <c r="H1397" s="81" t="s">
        <v>50</v>
      </c>
      <c r="I1397" s="223"/>
      <c r="J1397" s="73"/>
      <c r="K1397" s="73"/>
      <c r="L1397" s="73"/>
      <c r="M1397" s="74"/>
      <c r="N1397" s="247"/>
      <c r="O1397" s="306"/>
      <c r="P1397" s="105"/>
      <c r="Q1397" s="75"/>
      <c r="R1397" s="75"/>
      <c r="S1397" s="75"/>
      <c r="T1397" s="75"/>
      <c r="U1397" s="75"/>
      <c r="V1397" s="75"/>
      <c r="W1397" s="75"/>
      <c r="X1397" s="75"/>
      <c r="Y1397" s="84">
        <f>MAX(X1399:X1411)</f>
        <v>25000</v>
      </c>
      <c r="Z1397" s="83"/>
      <c r="AA1397" s="83"/>
      <c r="AB1397" s="75"/>
      <c r="AC1397" s="75"/>
      <c r="AD1397" s="75"/>
      <c r="AE1397" s="75"/>
      <c r="AF1397" s="75"/>
      <c r="AG1397" s="75"/>
      <c r="AH1397" s="75"/>
      <c r="AI1397" s="75"/>
      <c r="AJ1397" s="84">
        <f>MAX(AI1399:AI1411)</f>
        <v>0</v>
      </c>
      <c r="AK1397" s="83"/>
      <c r="AL1397" s="83"/>
      <c r="AM1397" s="75"/>
      <c r="AN1397" s="75"/>
      <c r="AO1397" s="75"/>
      <c r="AP1397" s="75"/>
      <c r="AQ1397" s="75"/>
      <c r="AR1397" s="75"/>
      <c r="AS1397" s="75"/>
      <c r="AT1397" s="75"/>
      <c r="AU1397" s="75"/>
      <c r="AV1397" s="75"/>
      <c r="AW1397" s="84">
        <f>MAX(AV1399:AV1411)</f>
        <v>2500</v>
      </c>
      <c r="AX1397" s="83"/>
      <c r="AY1397" s="83"/>
      <c r="AZ1397" s="79"/>
      <c r="BA1397" s="80"/>
      <c r="BB1397" s="71"/>
      <c r="BC1397" s="95"/>
      <c r="BD1397" s="41">
        <v>4</v>
      </c>
      <c r="BE1397" s="52">
        <v>42</v>
      </c>
      <c r="BF1397" s="103">
        <v>4284</v>
      </c>
      <c r="BG1397" s="278" t="s">
        <v>50</v>
      </c>
    </row>
    <row r="1398" spans="1:59" s="63" customFormat="1" ht="12.75" x14ac:dyDescent="0.2">
      <c r="A1398" s="196">
        <v>4</v>
      </c>
      <c r="B1398" s="197" t="s">
        <v>422</v>
      </c>
      <c r="C1398" s="208">
        <v>42</v>
      </c>
      <c r="D1398" s="209" t="s">
        <v>518</v>
      </c>
      <c r="E1398" s="212">
        <v>4284</v>
      </c>
      <c r="F1398" s="213" t="s">
        <v>681</v>
      </c>
      <c r="G1398" s="231" t="s">
        <v>669</v>
      </c>
      <c r="H1398" s="85" t="s">
        <v>51</v>
      </c>
      <c r="I1398" s="223"/>
      <c r="J1398" s="73"/>
      <c r="K1398" s="73"/>
      <c r="L1398" s="73"/>
      <c r="M1398" s="74"/>
      <c r="N1398" s="248">
        <f>SUM(N1399:N1411)</f>
        <v>13</v>
      </c>
      <c r="O1398" s="293">
        <f>SUM(O1399:O1411)</f>
        <v>0.99999999999999978</v>
      </c>
      <c r="P1398" s="292"/>
      <c r="Q1398" s="87"/>
      <c r="R1398" s="87"/>
      <c r="S1398" s="87"/>
      <c r="T1398" s="87"/>
      <c r="U1398" s="87"/>
      <c r="V1398" s="87"/>
      <c r="W1398" s="87"/>
      <c r="X1398" s="87"/>
      <c r="Y1398" s="88"/>
      <c r="Z1398" s="119">
        <f>SUM(Z1399:Z1411)</f>
        <v>8100</v>
      </c>
      <c r="AA1398" s="120"/>
      <c r="AB1398" s="111"/>
      <c r="AC1398" s="111"/>
      <c r="AD1398" s="111"/>
      <c r="AE1398" s="111"/>
      <c r="AF1398" s="111"/>
      <c r="AG1398" s="111"/>
      <c r="AH1398" s="111"/>
      <c r="AI1398" s="111"/>
      <c r="AJ1398" s="120"/>
      <c r="AK1398" s="119">
        <f>SUM(AK1399:AK1411)</f>
        <v>0</v>
      </c>
      <c r="AL1398" s="120"/>
      <c r="AM1398" s="111"/>
      <c r="AN1398" s="111"/>
      <c r="AO1398" s="111"/>
      <c r="AP1398" s="111"/>
      <c r="AQ1398" s="111"/>
      <c r="AR1398" s="111"/>
      <c r="AS1398" s="111"/>
      <c r="AT1398" s="111"/>
      <c r="AU1398" s="111"/>
      <c r="AV1398" s="111"/>
      <c r="AW1398" s="120"/>
      <c r="AX1398" s="119">
        <f>SUM(AX1399:AX1411)</f>
        <v>605.76923076923072</v>
      </c>
      <c r="AY1398" s="88"/>
      <c r="AZ1398" s="79"/>
      <c r="BA1398" s="80"/>
      <c r="BB1398" s="71"/>
      <c r="BC1398" s="95"/>
      <c r="BD1398" s="41">
        <v>4</v>
      </c>
      <c r="BE1398" s="52">
        <v>42</v>
      </c>
      <c r="BF1398" s="103">
        <v>4284</v>
      </c>
      <c r="BG1398" s="279" t="s">
        <v>51</v>
      </c>
    </row>
    <row r="1399" spans="1:59" s="63" customFormat="1" ht="24" x14ac:dyDescent="0.2">
      <c r="A1399" s="196">
        <v>4</v>
      </c>
      <c r="B1399" s="197" t="s">
        <v>422</v>
      </c>
      <c r="C1399" s="208">
        <v>42</v>
      </c>
      <c r="D1399" s="209" t="s">
        <v>518</v>
      </c>
      <c r="E1399" s="212">
        <v>4284</v>
      </c>
      <c r="F1399" s="213" t="s">
        <v>681</v>
      </c>
      <c r="G1399" s="231" t="s">
        <v>669</v>
      </c>
      <c r="H1399" s="89" t="s">
        <v>52</v>
      </c>
      <c r="I1399" s="90" t="s">
        <v>630</v>
      </c>
      <c r="J1399" s="90" t="s">
        <v>631</v>
      </c>
      <c r="K1399" s="90" t="s">
        <v>64</v>
      </c>
      <c r="L1399" s="90" t="s">
        <v>76</v>
      </c>
      <c r="M1399" s="91"/>
      <c r="N1399" s="312">
        <v>1</v>
      </c>
      <c r="O1399" s="313">
        <f>N1399/N$1398</f>
        <v>7.6923076923076927E-2</v>
      </c>
      <c r="P1399" s="104">
        <v>1</v>
      </c>
      <c r="Q1399" s="92"/>
      <c r="R1399" s="92"/>
      <c r="S1399" s="92"/>
      <c r="T1399" s="92"/>
      <c r="U1399" s="92"/>
      <c r="V1399" s="92"/>
      <c r="W1399" s="92"/>
      <c r="X1399" s="109">
        <f t="shared" ref="X1399:X1411" si="216">P1399*P$7+Q1399*Q$7+R1399*R$7+S1399*S$7+T1399*T$7+U1399*U$7+V1399*V$7+W1399*W$7</f>
        <v>100</v>
      </c>
      <c r="Y1399" s="83"/>
      <c r="Z1399" s="110">
        <f t="shared" ref="Z1399:Z1411" si="217">X1399*$O1399</f>
        <v>7.6923076923076925</v>
      </c>
      <c r="AA1399" s="111"/>
      <c r="AB1399" s="92"/>
      <c r="AC1399" s="92"/>
      <c r="AD1399" s="92"/>
      <c r="AE1399" s="92"/>
      <c r="AF1399" s="92"/>
      <c r="AG1399" s="92"/>
      <c r="AH1399" s="92"/>
      <c r="AI1399" s="109">
        <f t="shared" ref="AI1399:AI1411" si="218">AB1399*AB$7+AC1399*AC$7+AD1399*AD$7+AE1399*AE$7+AF1399*AF$7+AG1399*AG$7+AH1399*AH$7</f>
        <v>0</v>
      </c>
      <c r="AJ1399" s="83"/>
      <c r="AK1399" s="110">
        <f t="shared" ref="AK1399:AK1411" si="219">AI1399*$O1399</f>
        <v>0</v>
      </c>
      <c r="AL1399" s="111"/>
      <c r="AM1399" s="92"/>
      <c r="AN1399" s="92"/>
      <c r="AO1399" s="92"/>
      <c r="AP1399" s="92"/>
      <c r="AQ1399" s="92"/>
      <c r="AR1399" s="92"/>
      <c r="AS1399" s="92"/>
      <c r="AT1399" s="92">
        <v>1</v>
      </c>
      <c r="AU1399" s="92"/>
      <c r="AV1399" s="109">
        <f t="shared" ref="AV1399:AV1411" si="220">AM1399*AM$7+AN1399*AN$7+AO1399*AO$7+AP1399*AP$7+AQ1399*AQ$7+AR1399*AR$7+AS1399*AS$7+AT1399*AT$7+AU1399*AU$7</f>
        <v>2500</v>
      </c>
      <c r="AW1399" s="75"/>
      <c r="AX1399" s="110">
        <f t="shared" ref="AX1399:AX1411" si="221">AV1399*$O1399</f>
        <v>192.30769230769232</v>
      </c>
      <c r="AY1399" s="111"/>
      <c r="AZ1399" s="93"/>
      <c r="BA1399" s="94" t="s">
        <v>105</v>
      </c>
      <c r="BB1399" s="71"/>
      <c r="BC1399" s="95"/>
      <c r="BD1399" s="41">
        <v>4</v>
      </c>
      <c r="BE1399" s="52">
        <v>42</v>
      </c>
      <c r="BF1399" s="103">
        <v>4284</v>
      </c>
      <c r="BG1399" s="280" t="s">
        <v>52</v>
      </c>
    </row>
    <row r="1400" spans="1:59" s="63" customFormat="1" ht="24" x14ac:dyDescent="0.2">
      <c r="A1400" s="196">
        <v>4</v>
      </c>
      <c r="B1400" s="197" t="s">
        <v>422</v>
      </c>
      <c r="C1400" s="208">
        <v>42</v>
      </c>
      <c r="D1400" s="209" t="s">
        <v>518</v>
      </c>
      <c r="E1400" s="212">
        <v>4284</v>
      </c>
      <c r="F1400" s="213" t="s">
        <v>681</v>
      </c>
      <c r="G1400" s="231" t="s">
        <v>669</v>
      </c>
      <c r="H1400" s="89"/>
      <c r="I1400" s="90" t="s">
        <v>632</v>
      </c>
      <c r="J1400" s="90" t="s">
        <v>631</v>
      </c>
      <c r="K1400" s="90" t="s">
        <v>64</v>
      </c>
      <c r="L1400" s="90" t="s">
        <v>633</v>
      </c>
      <c r="M1400" s="91"/>
      <c r="N1400" s="312">
        <v>1</v>
      </c>
      <c r="O1400" s="313">
        <f t="shared" ref="O1400:O1411" si="222">N1400/N$1398</f>
        <v>7.6923076923076927E-2</v>
      </c>
      <c r="P1400" s="104"/>
      <c r="Q1400" s="92"/>
      <c r="R1400" s="92"/>
      <c r="S1400" s="92"/>
      <c r="T1400" s="92"/>
      <c r="U1400" s="92"/>
      <c r="V1400" s="92"/>
      <c r="W1400" s="92"/>
      <c r="X1400" s="109">
        <f t="shared" si="216"/>
        <v>0</v>
      </c>
      <c r="Y1400" s="83"/>
      <c r="Z1400" s="110">
        <f t="shared" si="217"/>
        <v>0</v>
      </c>
      <c r="AA1400" s="111"/>
      <c r="AB1400" s="92"/>
      <c r="AC1400" s="92"/>
      <c r="AD1400" s="92"/>
      <c r="AE1400" s="92"/>
      <c r="AF1400" s="92"/>
      <c r="AG1400" s="92"/>
      <c r="AH1400" s="92"/>
      <c r="AI1400" s="109">
        <f t="shared" si="218"/>
        <v>0</v>
      </c>
      <c r="AJ1400" s="83"/>
      <c r="AK1400" s="110">
        <f t="shared" si="219"/>
        <v>0</v>
      </c>
      <c r="AL1400" s="111"/>
      <c r="AM1400" s="92"/>
      <c r="AN1400" s="92"/>
      <c r="AO1400" s="92">
        <v>1</v>
      </c>
      <c r="AP1400" s="92"/>
      <c r="AQ1400" s="92"/>
      <c r="AR1400" s="92"/>
      <c r="AS1400" s="92"/>
      <c r="AT1400" s="92"/>
      <c r="AU1400" s="92"/>
      <c r="AV1400" s="109">
        <f t="shared" si="220"/>
        <v>50</v>
      </c>
      <c r="AW1400" s="75"/>
      <c r="AX1400" s="110">
        <f t="shared" si="221"/>
        <v>3.8461538461538463</v>
      </c>
      <c r="AY1400" s="111"/>
      <c r="AZ1400" s="93"/>
      <c r="BA1400" s="94" t="s">
        <v>105</v>
      </c>
      <c r="BB1400" s="71"/>
      <c r="BC1400" s="95"/>
      <c r="BD1400" s="41">
        <v>4</v>
      </c>
      <c r="BE1400" s="52">
        <v>42</v>
      </c>
      <c r="BF1400" s="103">
        <v>4284</v>
      </c>
      <c r="BG1400" s="280" t="s">
        <v>52</v>
      </c>
    </row>
    <row r="1401" spans="1:59" s="63" customFormat="1" ht="12.75" x14ac:dyDescent="0.2">
      <c r="A1401" s="196">
        <v>4</v>
      </c>
      <c r="B1401" s="197" t="s">
        <v>422</v>
      </c>
      <c r="C1401" s="208">
        <v>42</v>
      </c>
      <c r="D1401" s="209" t="s">
        <v>518</v>
      </c>
      <c r="E1401" s="212">
        <v>4284</v>
      </c>
      <c r="F1401" s="213" t="s">
        <v>681</v>
      </c>
      <c r="G1401" s="231" t="s">
        <v>669</v>
      </c>
      <c r="H1401" s="89"/>
      <c r="I1401" s="90" t="s">
        <v>634</v>
      </c>
      <c r="J1401" s="90"/>
      <c r="K1401" s="90" t="s">
        <v>511</v>
      </c>
      <c r="L1401" s="90"/>
      <c r="M1401" s="91"/>
      <c r="N1401" s="312">
        <v>1</v>
      </c>
      <c r="O1401" s="313">
        <f t="shared" si="222"/>
        <v>7.6923076923076927E-2</v>
      </c>
      <c r="P1401" s="104"/>
      <c r="Q1401" s="92"/>
      <c r="R1401" s="92"/>
      <c r="S1401" s="92"/>
      <c r="T1401" s="92"/>
      <c r="U1401" s="92"/>
      <c r="V1401" s="92"/>
      <c r="W1401" s="92">
        <v>1</v>
      </c>
      <c r="X1401" s="109">
        <f t="shared" si="216"/>
        <v>25000</v>
      </c>
      <c r="Y1401" s="83"/>
      <c r="Z1401" s="110">
        <f t="shared" si="217"/>
        <v>1923.0769230769231</v>
      </c>
      <c r="AA1401" s="111"/>
      <c r="AB1401" s="92"/>
      <c r="AC1401" s="92"/>
      <c r="AD1401" s="92"/>
      <c r="AE1401" s="92"/>
      <c r="AF1401" s="92"/>
      <c r="AG1401" s="92"/>
      <c r="AH1401" s="92"/>
      <c r="AI1401" s="109">
        <f t="shared" si="218"/>
        <v>0</v>
      </c>
      <c r="AJ1401" s="83"/>
      <c r="AK1401" s="110">
        <f t="shared" si="219"/>
        <v>0</v>
      </c>
      <c r="AL1401" s="111"/>
      <c r="AM1401" s="92"/>
      <c r="AN1401" s="92"/>
      <c r="AO1401" s="92"/>
      <c r="AP1401" s="92">
        <v>1</v>
      </c>
      <c r="AQ1401" s="92"/>
      <c r="AR1401" s="92"/>
      <c r="AS1401" s="92"/>
      <c r="AT1401" s="92"/>
      <c r="AU1401" s="92"/>
      <c r="AV1401" s="109">
        <f t="shared" si="220"/>
        <v>100</v>
      </c>
      <c r="AW1401" s="75"/>
      <c r="AX1401" s="110">
        <f t="shared" si="221"/>
        <v>7.6923076923076925</v>
      </c>
      <c r="AY1401" s="111"/>
      <c r="AZ1401" s="93"/>
      <c r="BA1401" s="94" t="s">
        <v>105</v>
      </c>
      <c r="BB1401" s="71"/>
      <c r="BC1401" s="95"/>
      <c r="BD1401" s="41">
        <v>4</v>
      </c>
      <c r="BE1401" s="52">
        <v>42</v>
      </c>
      <c r="BF1401" s="103">
        <v>4284</v>
      </c>
      <c r="BG1401" s="280" t="s">
        <v>52</v>
      </c>
    </row>
    <row r="1402" spans="1:59" s="63" customFormat="1" ht="12.75" x14ac:dyDescent="0.2">
      <c r="A1402" s="196">
        <v>4</v>
      </c>
      <c r="B1402" s="197" t="s">
        <v>422</v>
      </c>
      <c r="C1402" s="208">
        <v>42</v>
      </c>
      <c r="D1402" s="209" t="s">
        <v>518</v>
      </c>
      <c r="E1402" s="212">
        <v>4284</v>
      </c>
      <c r="F1402" s="213" t="s">
        <v>681</v>
      </c>
      <c r="G1402" s="231" t="s">
        <v>669</v>
      </c>
      <c r="H1402" s="89"/>
      <c r="I1402" s="90" t="s">
        <v>503</v>
      </c>
      <c r="J1402" s="90"/>
      <c r="K1402" s="90" t="s">
        <v>64</v>
      </c>
      <c r="L1402" s="90" t="s">
        <v>147</v>
      </c>
      <c r="M1402" s="91"/>
      <c r="N1402" s="312">
        <v>1</v>
      </c>
      <c r="O1402" s="313">
        <f t="shared" si="222"/>
        <v>7.6923076923076927E-2</v>
      </c>
      <c r="P1402" s="104"/>
      <c r="Q1402" s="92"/>
      <c r="R1402" s="92"/>
      <c r="S1402" s="92"/>
      <c r="T1402" s="92"/>
      <c r="U1402" s="92"/>
      <c r="V1402" s="92"/>
      <c r="W1402" s="92"/>
      <c r="X1402" s="109">
        <f t="shared" si="216"/>
        <v>0</v>
      </c>
      <c r="Y1402" s="83"/>
      <c r="Z1402" s="110">
        <f t="shared" si="217"/>
        <v>0</v>
      </c>
      <c r="AA1402" s="111"/>
      <c r="AB1402" s="92"/>
      <c r="AC1402" s="92"/>
      <c r="AD1402" s="92"/>
      <c r="AE1402" s="92"/>
      <c r="AF1402" s="92"/>
      <c r="AG1402" s="92"/>
      <c r="AH1402" s="92"/>
      <c r="AI1402" s="109">
        <f t="shared" si="218"/>
        <v>0</v>
      </c>
      <c r="AJ1402" s="83"/>
      <c r="AK1402" s="110">
        <f t="shared" si="219"/>
        <v>0</v>
      </c>
      <c r="AL1402" s="111"/>
      <c r="AM1402" s="92"/>
      <c r="AN1402" s="92"/>
      <c r="AO1402" s="92">
        <v>1</v>
      </c>
      <c r="AP1402" s="92"/>
      <c r="AQ1402" s="92"/>
      <c r="AR1402" s="92"/>
      <c r="AS1402" s="92"/>
      <c r="AT1402" s="92"/>
      <c r="AU1402" s="92"/>
      <c r="AV1402" s="109">
        <f t="shared" si="220"/>
        <v>50</v>
      </c>
      <c r="AW1402" s="75"/>
      <c r="AX1402" s="110">
        <f t="shared" si="221"/>
        <v>3.8461538461538463</v>
      </c>
      <c r="AY1402" s="111"/>
      <c r="AZ1402" s="93"/>
      <c r="BA1402" s="94" t="s">
        <v>105</v>
      </c>
      <c r="BB1402" s="71"/>
      <c r="BC1402" s="95"/>
      <c r="BD1402" s="41">
        <v>4</v>
      </c>
      <c r="BE1402" s="52">
        <v>42</v>
      </c>
      <c r="BF1402" s="103">
        <v>4284</v>
      </c>
      <c r="BG1402" s="280" t="s">
        <v>52</v>
      </c>
    </row>
    <row r="1403" spans="1:59" s="63" customFormat="1" ht="12.75" x14ac:dyDescent="0.2">
      <c r="A1403" s="196">
        <v>4</v>
      </c>
      <c r="B1403" s="197" t="s">
        <v>422</v>
      </c>
      <c r="C1403" s="208">
        <v>42</v>
      </c>
      <c r="D1403" s="209" t="s">
        <v>518</v>
      </c>
      <c r="E1403" s="212">
        <v>4284</v>
      </c>
      <c r="F1403" s="213" t="s">
        <v>681</v>
      </c>
      <c r="G1403" s="231" t="s">
        <v>669</v>
      </c>
      <c r="H1403" s="89"/>
      <c r="I1403" s="90" t="s">
        <v>597</v>
      </c>
      <c r="J1403" s="90"/>
      <c r="K1403" s="90" t="s">
        <v>73</v>
      </c>
      <c r="L1403" s="90" t="s">
        <v>69</v>
      </c>
      <c r="M1403" s="91"/>
      <c r="N1403" s="312">
        <v>1</v>
      </c>
      <c r="O1403" s="313">
        <f t="shared" si="222"/>
        <v>7.6923076923076927E-2</v>
      </c>
      <c r="P1403" s="104"/>
      <c r="Q1403" s="92"/>
      <c r="R1403" s="92"/>
      <c r="S1403" s="92"/>
      <c r="T1403" s="92"/>
      <c r="U1403" s="92"/>
      <c r="V1403" s="92"/>
      <c r="W1403" s="92">
        <v>1</v>
      </c>
      <c r="X1403" s="109">
        <f t="shared" si="216"/>
        <v>25000</v>
      </c>
      <c r="Y1403" s="83"/>
      <c r="Z1403" s="110">
        <f t="shared" si="217"/>
        <v>1923.0769230769231</v>
      </c>
      <c r="AA1403" s="111"/>
      <c r="AB1403" s="92"/>
      <c r="AC1403" s="92"/>
      <c r="AD1403" s="92"/>
      <c r="AE1403" s="92"/>
      <c r="AF1403" s="92"/>
      <c r="AG1403" s="92"/>
      <c r="AH1403" s="92"/>
      <c r="AI1403" s="109">
        <f t="shared" si="218"/>
        <v>0</v>
      </c>
      <c r="AJ1403" s="83"/>
      <c r="AK1403" s="110">
        <f t="shared" si="219"/>
        <v>0</v>
      </c>
      <c r="AL1403" s="111"/>
      <c r="AM1403" s="92"/>
      <c r="AN1403" s="92"/>
      <c r="AO1403" s="92"/>
      <c r="AP1403" s="92">
        <v>1</v>
      </c>
      <c r="AQ1403" s="92"/>
      <c r="AR1403" s="92"/>
      <c r="AS1403" s="92"/>
      <c r="AT1403" s="92"/>
      <c r="AU1403" s="92"/>
      <c r="AV1403" s="109">
        <f t="shared" si="220"/>
        <v>100</v>
      </c>
      <c r="AW1403" s="75"/>
      <c r="AX1403" s="110">
        <f t="shared" si="221"/>
        <v>7.6923076923076925</v>
      </c>
      <c r="AY1403" s="111"/>
      <c r="AZ1403" s="93"/>
      <c r="BA1403" s="94" t="s">
        <v>105</v>
      </c>
      <c r="BB1403" s="71"/>
      <c r="BC1403" s="95"/>
      <c r="BD1403" s="41">
        <v>4</v>
      </c>
      <c r="BE1403" s="52">
        <v>42</v>
      </c>
      <c r="BF1403" s="103">
        <v>4284</v>
      </c>
      <c r="BG1403" s="280" t="s">
        <v>52</v>
      </c>
    </row>
    <row r="1404" spans="1:59" s="63" customFormat="1" ht="12.75" x14ac:dyDescent="0.2">
      <c r="A1404" s="196">
        <v>4</v>
      </c>
      <c r="B1404" s="197" t="s">
        <v>422</v>
      </c>
      <c r="C1404" s="208">
        <v>42</v>
      </c>
      <c r="D1404" s="209" t="s">
        <v>518</v>
      </c>
      <c r="E1404" s="212">
        <v>4284</v>
      </c>
      <c r="F1404" s="213" t="s">
        <v>681</v>
      </c>
      <c r="G1404" s="231" t="s">
        <v>669</v>
      </c>
      <c r="H1404" s="89"/>
      <c r="I1404" s="90" t="s">
        <v>635</v>
      </c>
      <c r="J1404" s="90"/>
      <c r="K1404" s="90" t="s">
        <v>64</v>
      </c>
      <c r="L1404" s="90" t="s">
        <v>636</v>
      </c>
      <c r="M1404" s="91"/>
      <c r="N1404" s="312">
        <v>1</v>
      </c>
      <c r="O1404" s="313">
        <f t="shared" si="222"/>
        <v>7.6923076923076927E-2</v>
      </c>
      <c r="P1404" s="104">
        <v>1</v>
      </c>
      <c r="Q1404" s="92"/>
      <c r="R1404" s="92"/>
      <c r="S1404" s="92"/>
      <c r="T1404" s="92"/>
      <c r="U1404" s="92"/>
      <c r="V1404" s="92"/>
      <c r="W1404" s="92"/>
      <c r="X1404" s="109">
        <f t="shared" si="216"/>
        <v>100</v>
      </c>
      <c r="Y1404" s="83"/>
      <c r="Z1404" s="110">
        <f t="shared" si="217"/>
        <v>7.6923076923076925</v>
      </c>
      <c r="AA1404" s="111"/>
      <c r="AB1404" s="92"/>
      <c r="AC1404" s="92"/>
      <c r="AD1404" s="92"/>
      <c r="AE1404" s="92"/>
      <c r="AF1404" s="92"/>
      <c r="AG1404" s="92"/>
      <c r="AH1404" s="92"/>
      <c r="AI1404" s="109">
        <f t="shared" si="218"/>
        <v>0</v>
      </c>
      <c r="AJ1404" s="83"/>
      <c r="AK1404" s="110">
        <f t="shared" si="219"/>
        <v>0</v>
      </c>
      <c r="AL1404" s="111"/>
      <c r="AM1404" s="92"/>
      <c r="AN1404" s="92"/>
      <c r="AO1404" s="92"/>
      <c r="AP1404" s="92"/>
      <c r="AQ1404" s="92"/>
      <c r="AR1404" s="92"/>
      <c r="AS1404" s="92"/>
      <c r="AT1404" s="92">
        <v>1</v>
      </c>
      <c r="AU1404" s="92"/>
      <c r="AV1404" s="109">
        <f t="shared" si="220"/>
        <v>2500</v>
      </c>
      <c r="AW1404" s="75"/>
      <c r="AX1404" s="110">
        <f t="shared" si="221"/>
        <v>192.30769230769232</v>
      </c>
      <c r="AY1404" s="111"/>
      <c r="AZ1404" s="93"/>
      <c r="BA1404" s="94" t="s">
        <v>105</v>
      </c>
      <c r="BB1404" s="71"/>
      <c r="BC1404" s="95"/>
      <c r="BD1404" s="41">
        <v>4</v>
      </c>
      <c r="BE1404" s="52">
        <v>42</v>
      </c>
      <c r="BF1404" s="103">
        <v>4284</v>
      </c>
      <c r="BG1404" s="280" t="s">
        <v>52</v>
      </c>
    </row>
    <row r="1405" spans="1:59" s="63" customFormat="1" ht="12.75" x14ac:dyDescent="0.2">
      <c r="A1405" s="196">
        <v>4</v>
      </c>
      <c r="B1405" s="197" t="s">
        <v>422</v>
      </c>
      <c r="C1405" s="208">
        <v>42</v>
      </c>
      <c r="D1405" s="209" t="s">
        <v>518</v>
      </c>
      <c r="E1405" s="212">
        <v>4284</v>
      </c>
      <c r="F1405" s="213" t="s">
        <v>681</v>
      </c>
      <c r="G1405" s="231" t="s">
        <v>669</v>
      </c>
      <c r="H1405" s="89"/>
      <c r="I1405" s="90" t="s">
        <v>677</v>
      </c>
      <c r="J1405" s="90"/>
      <c r="K1405" s="90" t="s">
        <v>68</v>
      </c>
      <c r="L1405" s="90" t="s">
        <v>69</v>
      </c>
      <c r="M1405" s="91"/>
      <c r="N1405" s="312">
        <v>1</v>
      </c>
      <c r="O1405" s="313">
        <f t="shared" si="222"/>
        <v>7.6923076923076927E-2</v>
      </c>
      <c r="P1405" s="104"/>
      <c r="Q1405" s="92"/>
      <c r="R1405" s="92"/>
      <c r="S1405" s="92"/>
      <c r="T1405" s="92"/>
      <c r="U1405" s="92"/>
      <c r="V1405" s="92"/>
      <c r="W1405" s="92">
        <v>1</v>
      </c>
      <c r="X1405" s="109">
        <f t="shared" si="216"/>
        <v>25000</v>
      </c>
      <c r="Y1405" s="83"/>
      <c r="Z1405" s="110">
        <f t="shared" si="217"/>
        <v>1923.0769230769231</v>
      </c>
      <c r="AA1405" s="111"/>
      <c r="AB1405" s="92"/>
      <c r="AC1405" s="92"/>
      <c r="AD1405" s="92"/>
      <c r="AE1405" s="92"/>
      <c r="AF1405" s="92"/>
      <c r="AG1405" s="92"/>
      <c r="AH1405" s="92"/>
      <c r="AI1405" s="109">
        <f t="shared" si="218"/>
        <v>0</v>
      </c>
      <c r="AJ1405" s="83"/>
      <c r="AK1405" s="110">
        <f t="shared" si="219"/>
        <v>0</v>
      </c>
      <c r="AL1405" s="111"/>
      <c r="AM1405" s="92"/>
      <c r="AN1405" s="92"/>
      <c r="AO1405" s="92"/>
      <c r="AP1405" s="92">
        <v>1</v>
      </c>
      <c r="AQ1405" s="92"/>
      <c r="AR1405" s="92"/>
      <c r="AS1405" s="92"/>
      <c r="AT1405" s="92"/>
      <c r="AU1405" s="92"/>
      <c r="AV1405" s="109">
        <f t="shared" si="220"/>
        <v>100</v>
      </c>
      <c r="AW1405" s="75"/>
      <c r="AX1405" s="110">
        <f t="shared" si="221"/>
        <v>7.6923076923076925</v>
      </c>
      <c r="AY1405" s="111"/>
      <c r="AZ1405" s="93"/>
      <c r="BA1405" s="94" t="s">
        <v>105</v>
      </c>
      <c r="BB1405" s="71"/>
      <c r="BC1405" s="95"/>
      <c r="BD1405" s="41">
        <v>4</v>
      </c>
      <c r="BE1405" s="52">
        <v>42</v>
      </c>
      <c r="BF1405" s="103">
        <v>4284</v>
      </c>
      <c r="BG1405" s="280" t="s">
        <v>52</v>
      </c>
    </row>
    <row r="1406" spans="1:59" s="63" customFormat="1" ht="12.75" x14ac:dyDescent="0.2">
      <c r="A1406" s="196">
        <v>4</v>
      </c>
      <c r="B1406" s="197" t="s">
        <v>422</v>
      </c>
      <c r="C1406" s="208">
        <v>42</v>
      </c>
      <c r="D1406" s="209" t="s">
        <v>518</v>
      </c>
      <c r="E1406" s="212">
        <v>4284</v>
      </c>
      <c r="F1406" s="213" t="s">
        <v>681</v>
      </c>
      <c r="G1406" s="231" t="s">
        <v>669</v>
      </c>
      <c r="H1406" s="89"/>
      <c r="I1406" s="90" t="s">
        <v>666</v>
      </c>
      <c r="J1406" s="90"/>
      <c r="K1406" s="90" t="s">
        <v>64</v>
      </c>
      <c r="L1406" s="90" t="s">
        <v>258</v>
      </c>
      <c r="M1406" s="91"/>
      <c r="N1406" s="312">
        <v>1</v>
      </c>
      <c r="O1406" s="313">
        <f t="shared" si="222"/>
        <v>7.6923076923076927E-2</v>
      </c>
      <c r="P1406" s="104"/>
      <c r="Q1406" s="92"/>
      <c r="R1406" s="92"/>
      <c r="S1406" s="92"/>
      <c r="T1406" s="92"/>
      <c r="U1406" s="92"/>
      <c r="V1406" s="92"/>
      <c r="W1406" s="92"/>
      <c r="X1406" s="109">
        <f t="shared" si="216"/>
        <v>0</v>
      </c>
      <c r="Y1406" s="83"/>
      <c r="Z1406" s="110">
        <f t="shared" si="217"/>
        <v>0</v>
      </c>
      <c r="AA1406" s="111"/>
      <c r="AB1406" s="92"/>
      <c r="AC1406" s="92"/>
      <c r="AD1406" s="92"/>
      <c r="AE1406" s="92"/>
      <c r="AF1406" s="92"/>
      <c r="AG1406" s="92"/>
      <c r="AH1406" s="92"/>
      <c r="AI1406" s="109">
        <f t="shared" si="218"/>
        <v>0</v>
      </c>
      <c r="AJ1406" s="83"/>
      <c r="AK1406" s="110">
        <f t="shared" si="219"/>
        <v>0</v>
      </c>
      <c r="AL1406" s="111"/>
      <c r="AM1406" s="92"/>
      <c r="AN1406" s="92"/>
      <c r="AO1406" s="92"/>
      <c r="AP1406" s="92"/>
      <c r="AQ1406" s="92"/>
      <c r="AR1406" s="92"/>
      <c r="AS1406" s="92">
        <v>1</v>
      </c>
      <c r="AT1406" s="92"/>
      <c r="AU1406" s="92"/>
      <c r="AV1406" s="109">
        <f t="shared" si="220"/>
        <v>1000</v>
      </c>
      <c r="AW1406" s="75"/>
      <c r="AX1406" s="110">
        <f t="shared" si="221"/>
        <v>76.923076923076934</v>
      </c>
      <c r="AY1406" s="111"/>
      <c r="AZ1406" s="93"/>
      <c r="BA1406" s="94" t="s">
        <v>554</v>
      </c>
      <c r="BB1406" s="71"/>
      <c r="BC1406" s="95"/>
      <c r="BD1406" s="41">
        <v>4</v>
      </c>
      <c r="BE1406" s="52">
        <v>42</v>
      </c>
      <c r="BF1406" s="103">
        <v>4284</v>
      </c>
      <c r="BG1406" s="280" t="s">
        <v>52</v>
      </c>
    </row>
    <row r="1407" spans="1:59" s="63" customFormat="1" ht="12.75" x14ac:dyDescent="0.2">
      <c r="A1407" s="196">
        <v>4</v>
      </c>
      <c r="B1407" s="197" t="s">
        <v>422</v>
      </c>
      <c r="C1407" s="208">
        <v>42</v>
      </c>
      <c r="D1407" s="209" t="s">
        <v>518</v>
      </c>
      <c r="E1407" s="212">
        <v>4284</v>
      </c>
      <c r="F1407" s="213" t="s">
        <v>681</v>
      </c>
      <c r="G1407" s="231" t="s">
        <v>669</v>
      </c>
      <c r="H1407" s="89"/>
      <c r="I1407" s="90" t="s">
        <v>500</v>
      </c>
      <c r="J1407" s="90"/>
      <c r="K1407" s="90" t="s">
        <v>64</v>
      </c>
      <c r="L1407" s="90" t="s">
        <v>271</v>
      </c>
      <c r="M1407" s="91"/>
      <c r="N1407" s="312">
        <v>1</v>
      </c>
      <c r="O1407" s="313">
        <f t="shared" si="222"/>
        <v>7.6923076923076927E-2</v>
      </c>
      <c r="P1407" s="104"/>
      <c r="Q1407" s="92"/>
      <c r="R1407" s="92"/>
      <c r="S1407" s="92"/>
      <c r="T1407" s="92"/>
      <c r="U1407" s="92"/>
      <c r="V1407" s="92"/>
      <c r="W1407" s="92"/>
      <c r="X1407" s="109">
        <f t="shared" si="216"/>
        <v>0</v>
      </c>
      <c r="Y1407" s="83"/>
      <c r="Z1407" s="110">
        <f t="shared" si="217"/>
        <v>0</v>
      </c>
      <c r="AA1407" s="111"/>
      <c r="AB1407" s="92"/>
      <c r="AC1407" s="92"/>
      <c r="AD1407" s="92"/>
      <c r="AE1407" s="92"/>
      <c r="AF1407" s="92"/>
      <c r="AG1407" s="92"/>
      <c r="AH1407" s="92"/>
      <c r="AI1407" s="109">
        <f t="shared" si="218"/>
        <v>0</v>
      </c>
      <c r="AJ1407" s="83"/>
      <c r="AK1407" s="110">
        <f t="shared" si="219"/>
        <v>0</v>
      </c>
      <c r="AL1407" s="111"/>
      <c r="AM1407" s="92"/>
      <c r="AN1407" s="92"/>
      <c r="AO1407" s="92"/>
      <c r="AP1407" s="92"/>
      <c r="AQ1407" s="92">
        <v>1</v>
      </c>
      <c r="AR1407" s="92"/>
      <c r="AS1407" s="92"/>
      <c r="AT1407" s="92"/>
      <c r="AU1407" s="92"/>
      <c r="AV1407" s="109">
        <f t="shared" si="220"/>
        <v>250</v>
      </c>
      <c r="AW1407" s="75"/>
      <c r="AX1407" s="110">
        <f t="shared" si="221"/>
        <v>19.230769230769234</v>
      </c>
      <c r="AY1407" s="111"/>
      <c r="AZ1407" s="93"/>
      <c r="BA1407" s="94" t="s">
        <v>554</v>
      </c>
      <c r="BB1407" s="71"/>
      <c r="BC1407" s="95"/>
      <c r="BD1407" s="41">
        <v>4</v>
      </c>
      <c r="BE1407" s="52">
        <v>42</v>
      </c>
      <c r="BF1407" s="103">
        <v>4284</v>
      </c>
      <c r="BG1407" s="280" t="s">
        <v>52</v>
      </c>
    </row>
    <row r="1408" spans="1:59" s="63" customFormat="1" ht="24" x14ac:dyDescent="0.2">
      <c r="A1408" s="196">
        <v>4</v>
      </c>
      <c r="B1408" s="197" t="s">
        <v>422</v>
      </c>
      <c r="C1408" s="208">
        <v>42</v>
      </c>
      <c r="D1408" s="209" t="s">
        <v>518</v>
      </c>
      <c r="E1408" s="212">
        <v>4284</v>
      </c>
      <c r="F1408" s="213" t="s">
        <v>681</v>
      </c>
      <c r="G1408" s="231" t="s">
        <v>669</v>
      </c>
      <c r="H1408" s="89"/>
      <c r="I1408" s="90" t="s">
        <v>682</v>
      </c>
      <c r="J1408" s="90" t="s">
        <v>683</v>
      </c>
      <c r="K1408" s="90" t="s">
        <v>73</v>
      </c>
      <c r="L1408" s="90" t="s">
        <v>95</v>
      </c>
      <c r="M1408" s="91"/>
      <c r="N1408" s="312">
        <v>1</v>
      </c>
      <c r="O1408" s="313">
        <f t="shared" si="222"/>
        <v>7.6923076923076927E-2</v>
      </c>
      <c r="P1408" s="104"/>
      <c r="Q1408" s="92"/>
      <c r="R1408" s="92"/>
      <c r="S1408" s="92"/>
      <c r="T1408" s="92"/>
      <c r="U1408" s="92"/>
      <c r="V1408" s="92"/>
      <c r="W1408" s="92">
        <v>1</v>
      </c>
      <c r="X1408" s="109">
        <f t="shared" si="216"/>
        <v>25000</v>
      </c>
      <c r="Y1408" s="83"/>
      <c r="Z1408" s="110">
        <f t="shared" si="217"/>
        <v>1923.0769230769231</v>
      </c>
      <c r="AA1408" s="111"/>
      <c r="AB1408" s="92"/>
      <c r="AC1408" s="92"/>
      <c r="AD1408" s="92"/>
      <c r="AE1408" s="92"/>
      <c r="AF1408" s="92"/>
      <c r="AG1408" s="92"/>
      <c r="AH1408" s="92"/>
      <c r="AI1408" s="109">
        <f t="shared" si="218"/>
        <v>0</v>
      </c>
      <c r="AJ1408" s="83"/>
      <c r="AK1408" s="110">
        <f t="shared" si="219"/>
        <v>0</v>
      </c>
      <c r="AL1408" s="111"/>
      <c r="AM1408" s="92"/>
      <c r="AN1408" s="92"/>
      <c r="AO1408" s="92"/>
      <c r="AP1408" s="92">
        <v>1</v>
      </c>
      <c r="AQ1408" s="92"/>
      <c r="AR1408" s="92"/>
      <c r="AS1408" s="92"/>
      <c r="AT1408" s="92"/>
      <c r="AU1408" s="92"/>
      <c r="AV1408" s="109">
        <f t="shared" si="220"/>
        <v>100</v>
      </c>
      <c r="AW1408" s="75"/>
      <c r="AX1408" s="110">
        <f t="shared" si="221"/>
        <v>7.6923076923076925</v>
      </c>
      <c r="AY1408" s="111"/>
      <c r="AZ1408" s="93"/>
      <c r="BA1408" s="94" t="s">
        <v>554</v>
      </c>
      <c r="BB1408" s="71"/>
      <c r="BC1408" s="95"/>
      <c r="BD1408" s="41">
        <v>4</v>
      </c>
      <c r="BE1408" s="52">
        <v>42</v>
      </c>
      <c r="BF1408" s="103">
        <v>4284</v>
      </c>
      <c r="BG1408" s="280" t="s">
        <v>52</v>
      </c>
    </row>
    <row r="1409" spans="1:59" s="63" customFormat="1" ht="12.75" x14ac:dyDescent="0.2">
      <c r="A1409" s="196">
        <v>4</v>
      </c>
      <c r="B1409" s="197" t="s">
        <v>422</v>
      </c>
      <c r="C1409" s="208">
        <v>42</v>
      </c>
      <c r="D1409" s="209" t="s">
        <v>518</v>
      </c>
      <c r="E1409" s="212">
        <v>4284</v>
      </c>
      <c r="F1409" s="213" t="s">
        <v>681</v>
      </c>
      <c r="G1409" s="231" t="s">
        <v>669</v>
      </c>
      <c r="H1409" s="89"/>
      <c r="I1409" s="90" t="s">
        <v>667</v>
      </c>
      <c r="J1409" s="90"/>
      <c r="K1409" s="90" t="s">
        <v>90</v>
      </c>
      <c r="L1409" s="90"/>
      <c r="M1409" s="91"/>
      <c r="N1409" s="312">
        <v>1</v>
      </c>
      <c r="O1409" s="313">
        <f t="shared" si="222"/>
        <v>7.6923076923076927E-2</v>
      </c>
      <c r="P1409" s="104"/>
      <c r="Q1409" s="92"/>
      <c r="R1409" s="92"/>
      <c r="S1409" s="92"/>
      <c r="T1409" s="92"/>
      <c r="U1409" s="92">
        <v>1</v>
      </c>
      <c r="V1409" s="92"/>
      <c r="W1409" s="92"/>
      <c r="X1409" s="109">
        <f t="shared" si="216"/>
        <v>5000</v>
      </c>
      <c r="Y1409" s="83"/>
      <c r="Z1409" s="110">
        <f t="shared" si="217"/>
        <v>384.61538461538464</v>
      </c>
      <c r="AA1409" s="111"/>
      <c r="AB1409" s="92"/>
      <c r="AC1409" s="92"/>
      <c r="AD1409" s="92"/>
      <c r="AE1409" s="92"/>
      <c r="AF1409" s="92"/>
      <c r="AG1409" s="92"/>
      <c r="AH1409" s="92"/>
      <c r="AI1409" s="109">
        <f t="shared" si="218"/>
        <v>0</v>
      </c>
      <c r="AJ1409" s="83"/>
      <c r="AK1409" s="110">
        <f t="shared" si="219"/>
        <v>0</v>
      </c>
      <c r="AL1409" s="111"/>
      <c r="AM1409" s="92"/>
      <c r="AN1409" s="92"/>
      <c r="AO1409" s="92"/>
      <c r="AP1409" s="92">
        <v>1</v>
      </c>
      <c r="AQ1409" s="92"/>
      <c r="AR1409" s="92"/>
      <c r="AS1409" s="92"/>
      <c r="AT1409" s="92"/>
      <c r="AU1409" s="92"/>
      <c r="AV1409" s="109">
        <f t="shared" si="220"/>
        <v>100</v>
      </c>
      <c r="AW1409" s="75"/>
      <c r="AX1409" s="110">
        <f t="shared" si="221"/>
        <v>7.6923076923076925</v>
      </c>
      <c r="AY1409" s="111"/>
      <c r="AZ1409" s="93"/>
      <c r="BA1409" s="94" t="s">
        <v>554</v>
      </c>
      <c r="BB1409" s="71"/>
      <c r="BC1409" s="95"/>
      <c r="BD1409" s="41">
        <v>4</v>
      </c>
      <c r="BE1409" s="52">
        <v>42</v>
      </c>
      <c r="BF1409" s="103">
        <v>4284</v>
      </c>
      <c r="BG1409" s="280" t="s">
        <v>52</v>
      </c>
    </row>
    <row r="1410" spans="1:59" s="63" customFormat="1" ht="12.75" x14ac:dyDescent="0.2">
      <c r="A1410" s="196">
        <v>4</v>
      </c>
      <c r="B1410" s="197" t="s">
        <v>422</v>
      </c>
      <c r="C1410" s="208">
        <v>42</v>
      </c>
      <c r="D1410" s="209" t="s">
        <v>518</v>
      </c>
      <c r="E1410" s="212">
        <v>4284</v>
      </c>
      <c r="F1410" s="213" t="s">
        <v>681</v>
      </c>
      <c r="G1410" s="231" t="s">
        <v>669</v>
      </c>
      <c r="H1410" s="89"/>
      <c r="I1410" s="90" t="s">
        <v>674</v>
      </c>
      <c r="J1410" s="90"/>
      <c r="K1410" s="90" t="s">
        <v>64</v>
      </c>
      <c r="L1410" s="90" t="s">
        <v>141</v>
      </c>
      <c r="M1410" s="91"/>
      <c r="N1410" s="312">
        <v>1</v>
      </c>
      <c r="O1410" s="313">
        <f t="shared" si="222"/>
        <v>7.6923076923076927E-2</v>
      </c>
      <c r="P1410" s="104"/>
      <c r="Q1410" s="92"/>
      <c r="R1410" s="92"/>
      <c r="S1410" s="92"/>
      <c r="T1410" s="92"/>
      <c r="U1410" s="92"/>
      <c r="V1410" s="92"/>
      <c r="W1410" s="92"/>
      <c r="X1410" s="109">
        <f t="shared" si="216"/>
        <v>0</v>
      </c>
      <c r="Y1410" s="83"/>
      <c r="Z1410" s="110">
        <f t="shared" si="217"/>
        <v>0</v>
      </c>
      <c r="AA1410" s="111"/>
      <c r="AB1410" s="92"/>
      <c r="AC1410" s="92"/>
      <c r="AD1410" s="92"/>
      <c r="AE1410" s="92"/>
      <c r="AF1410" s="92"/>
      <c r="AG1410" s="92"/>
      <c r="AH1410" s="92"/>
      <c r="AI1410" s="109">
        <f t="shared" si="218"/>
        <v>0</v>
      </c>
      <c r="AJ1410" s="83"/>
      <c r="AK1410" s="110">
        <f t="shared" si="219"/>
        <v>0</v>
      </c>
      <c r="AL1410" s="111"/>
      <c r="AM1410" s="92"/>
      <c r="AN1410" s="92">
        <v>1</v>
      </c>
      <c r="AO1410" s="92"/>
      <c r="AP1410" s="92"/>
      <c r="AQ1410" s="92"/>
      <c r="AR1410" s="92"/>
      <c r="AS1410" s="92"/>
      <c r="AT1410" s="92"/>
      <c r="AU1410" s="92"/>
      <c r="AV1410" s="109">
        <f t="shared" si="220"/>
        <v>25</v>
      </c>
      <c r="AW1410" s="75"/>
      <c r="AX1410" s="110">
        <f t="shared" si="221"/>
        <v>1.9230769230769231</v>
      </c>
      <c r="AY1410" s="111"/>
      <c r="AZ1410" s="93"/>
      <c r="BA1410" s="94" t="s">
        <v>554</v>
      </c>
      <c r="BB1410" s="71"/>
      <c r="BC1410" s="95"/>
      <c r="BD1410" s="41">
        <v>4</v>
      </c>
      <c r="BE1410" s="52">
        <v>42</v>
      </c>
      <c r="BF1410" s="103">
        <v>4284</v>
      </c>
      <c r="BG1410" s="280" t="s">
        <v>52</v>
      </c>
    </row>
    <row r="1411" spans="1:59" s="63" customFormat="1" ht="12.75" x14ac:dyDescent="0.2">
      <c r="A1411" s="196">
        <v>4</v>
      </c>
      <c r="B1411" s="197" t="s">
        <v>422</v>
      </c>
      <c r="C1411" s="208">
        <v>42</v>
      </c>
      <c r="D1411" s="209" t="s">
        <v>518</v>
      </c>
      <c r="E1411" s="212">
        <v>4284</v>
      </c>
      <c r="F1411" s="213" t="s">
        <v>681</v>
      </c>
      <c r="G1411" s="231" t="s">
        <v>669</v>
      </c>
      <c r="H1411" s="89"/>
      <c r="I1411" s="90" t="s">
        <v>463</v>
      </c>
      <c r="J1411" s="90"/>
      <c r="K1411" s="90" t="s">
        <v>64</v>
      </c>
      <c r="L1411" s="90" t="s">
        <v>413</v>
      </c>
      <c r="M1411" s="91"/>
      <c r="N1411" s="312">
        <v>1</v>
      </c>
      <c r="O1411" s="313">
        <f t="shared" si="222"/>
        <v>7.6923076923076927E-2</v>
      </c>
      <c r="P1411" s="104">
        <v>1</v>
      </c>
      <c r="Q1411" s="92"/>
      <c r="R1411" s="92"/>
      <c r="S1411" s="92"/>
      <c r="T1411" s="92"/>
      <c r="U1411" s="92"/>
      <c r="V1411" s="92"/>
      <c r="W1411" s="92"/>
      <c r="X1411" s="109">
        <f t="shared" si="216"/>
        <v>100</v>
      </c>
      <c r="Y1411" s="83"/>
      <c r="Z1411" s="110">
        <f t="shared" si="217"/>
        <v>7.6923076923076925</v>
      </c>
      <c r="AA1411" s="111"/>
      <c r="AB1411" s="92"/>
      <c r="AC1411" s="92"/>
      <c r="AD1411" s="92"/>
      <c r="AE1411" s="92"/>
      <c r="AF1411" s="92"/>
      <c r="AG1411" s="92"/>
      <c r="AH1411" s="92"/>
      <c r="AI1411" s="109">
        <f t="shared" si="218"/>
        <v>0</v>
      </c>
      <c r="AJ1411" s="83"/>
      <c r="AK1411" s="110">
        <f t="shared" si="219"/>
        <v>0</v>
      </c>
      <c r="AL1411" s="111"/>
      <c r="AM1411" s="92"/>
      <c r="AN1411" s="92"/>
      <c r="AO1411" s="92"/>
      <c r="AP1411" s="92"/>
      <c r="AQ1411" s="92"/>
      <c r="AR1411" s="92"/>
      <c r="AS1411" s="92">
        <v>1</v>
      </c>
      <c r="AT1411" s="92"/>
      <c r="AU1411" s="92"/>
      <c r="AV1411" s="109">
        <f t="shared" si="220"/>
        <v>1000</v>
      </c>
      <c r="AW1411" s="75"/>
      <c r="AX1411" s="110">
        <f t="shared" si="221"/>
        <v>76.923076923076934</v>
      </c>
      <c r="AY1411" s="111"/>
      <c r="AZ1411" s="93"/>
      <c r="BA1411" s="94" t="s">
        <v>554</v>
      </c>
      <c r="BB1411" s="71"/>
      <c r="BC1411" s="95"/>
      <c r="BD1411" s="41">
        <v>4</v>
      </c>
      <c r="BE1411" s="52">
        <v>42</v>
      </c>
      <c r="BF1411" s="103">
        <v>4284</v>
      </c>
      <c r="BG1411" s="280" t="s">
        <v>52</v>
      </c>
    </row>
    <row r="1412" spans="1:59" s="63" customFormat="1" ht="12.75" x14ac:dyDescent="0.2">
      <c r="A1412" s="196">
        <v>4</v>
      </c>
      <c r="B1412" s="197" t="s">
        <v>422</v>
      </c>
      <c r="C1412" s="208">
        <v>42</v>
      </c>
      <c r="D1412" s="209" t="s">
        <v>518</v>
      </c>
      <c r="E1412" s="212">
        <v>4284</v>
      </c>
      <c r="F1412" s="213" t="s">
        <v>681</v>
      </c>
      <c r="G1412" s="231" t="s">
        <v>669</v>
      </c>
      <c r="H1412" s="65"/>
      <c r="I1412" s="222"/>
      <c r="J1412" s="66"/>
      <c r="K1412" s="66"/>
      <c r="L1412" s="66"/>
      <c r="M1412" s="64"/>
      <c r="N1412" s="304"/>
      <c r="O1412" s="305"/>
      <c r="P1412" s="127"/>
      <c r="Q1412" s="67"/>
      <c r="R1412" s="67"/>
      <c r="S1412" s="67"/>
      <c r="T1412" s="67"/>
      <c r="U1412" s="67"/>
      <c r="V1412" s="67"/>
      <c r="W1412" s="67"/>
      <c r="X1412" s="67"/>
      <c r="Y1412" s="68"/>
      <c r="Z1412" s="68"/>
      <c r="AA1412" s="68"/>
      <c r="AB1412" s="67"/>
      <c r="AC1412" s="67"/>
      <c r="AD1412" s="67"/>
      <c r="AE1412" s="67"/>
      <c r="AF1412" s="67"/>
      <c r="AG1412" s="67"/>
      <c r="AH1412" s="67"/>
      <c r="AI1412" s="67"/>
      <c r="AJ1412" s="68"/>
      <c r="AK1412" s="68"/>
      <c r="AL1412" s="68"/>
      <c r="AM1412" s="67"/>
      <c r="AN1412" s="67"/>
      <c r="AO1412" s="67"/>
      <c r="AP1412" s="67"/>
      <c r="AQ1412" s="67"/>
      <c r="AR1412" s="67"/>
      <c r="AS1412" s="67"/>
      <c r="AT1412" s="67"/>
      <c r="AU1412" s="67"/>
      <c r="AV1412" s="67"/>
      <c r="AW1412" s="67"/>
      <c r="AX1412" s="68"/>
      <c r="AY1412" s="68"/>
      <c r="AZ1412" s="69"/>
      <c r="BA1412" s="70"/>
      <c r="BB1412" s="71"/>
      <c r="BC1412" s="95"/>
      <c r="BD1412" s="41">
        <v>4</v>
      </c>
      <c r="BE1412" s="52">
        <v>42</v>
      </c>
      <c r="BF1412" s="103">
        <v>4284</v>
      </c>
      <c r="BG1412" s="275"/>
    </row>
    <row r="1413" spans="1:59" s="63" customFormat="1" ht="12.75" x14ac:dyDescent="0.2">
      <c r="A1413" s="196">
        <v>4</v>
      </c>
      <c r="B1413" s="197" t="s">
        <v>422</v>
      </c>
      <c r="C1413" s="208">
        <v>42</v>
      </c>
      <c r="D1413" s="209" t="s">
        <v>518</v>
      </c>
      <c r="E1413" s="212">
        <v>4284</v>
      </c>
      <c r="F1413" s="213" t="s">
        <v>681</v>
      </c>
      <c r="G1413" s="231" t="s">
        <v>669</v>
      </c>
      <c r="H1413" s="65"/>
      <c r="I1413" s="222"/>
      <c r="J1413" s="66"/>
      <c r="K1413" s="66"/>
      <c r="L1413" s="66"/>
      <c r="M1413" s="64"/>
      <c r="N1413" s="304"/>
      <c r="O1413" s="305"/>
      <c r="P1413" s="127"/>
      <c r="Q1413" s="67"/>
      <c r="R1413" s="67"/>
      <c r="S1413" s="67"/>
      <c r="T1413" s="67"/>
      <c r="U1413" s="67"/>
      <c r="V1413" s="67"/>
      <c r="W1413" s="67"/>
      <c r="X1413" s="67"/>
      <c r="Y1413" s="68"/>
      <c r="Z1413" s="68"/>
      <c r="AA1413" s="68"/>
      <c r="AB1413" s="67"/>
      <c r="AC1413" s="67"/>
      <c r="AD1413" s="67"/>
      <c r="AE1413" s="67"/>
      <c r="AF1413" s="67"/>
      <c r="AG1413" s="67"/>
      <c r="AH1413" s="67"/>
      <c r="AI1413" s="67"/>
      <c r="AJ1413" s="68"/>
      <c r="AK1413" s="68"/>
      <c r="AL1413" s="68"/>
      <c r="AM1413" s="67"/>
      <c r="AN1413" s="67"/>
      <c r="AO1413" s="67"/>
      <c r="AP1413" s="67"/>
      <c r="AQ1413" s="67"/>
      <c r="AR1413" s="67"/>
      <c r="AS1413" s="67"/>
      <c r="AT1413" s="67"/>
      <c r="AU1413" s="67"/>
      <c r="AV1413" s="67"/>
      <c r="AW1413" s="67"/>
      <c r="AX1413" s="68"/>
      <c r="AY1413" s="68"/>
      <c r="AZ1413" s="69"/>
      <c r="BA1413" s="70"/>
      <c r="BB1413" s="71"/>
      <c r="BC1413" s="95"/>
      <c r="BD1413" s="41">
        <v>4</v>
      </c>
      <c r="BE1413" s="52">
        <v>42</v>
      </c>
      <c r="BF1413" s="103">
        <v>4284</v>
      </c>
      <c r="BG1413" s="275"/>
    </row>
    <row r="1414" spans="1:59" s="63" customFormat="1" ht="12.75" x14ac:dyDescent="0.2">
      <c r="A1414" s="196">
        <v>4</v>
      </c>
      <c r="B1414" s="197" t="s">
        <v>422</v>
      </c>
      <c r="C1414" s="208">
        <v>42</v>
      </c>
      <c r="D1414" s="209" t="s">
        <v>518</v>
      </c>
      <c r="E1414" s="212">
        <v>4284</v>
      </c>
      <c r="F1414" s="213" t="s">
        <v>681</v>
      </c>
      <c r="G1414" s="232"/>
      <c r="H1414" s="97"/>
      <c r="I1414" s="224"/>
      <c r="J1414" s="98"/>
      <c r="K1414" s="98"/>
      <c r="L1414" s="98"/>
      <c r="M1414" s="96"/>
      <c r="N1414" s="307"/>
      <c r="O1414" s="246"/>
      <c r="P1414" s="124"/>
      <c r="Q1414" s="99"/>
      <c r="R1414" s="99"/>
      <c r="S1414" s="99"/>
      <c r="T1414" s="99"/>
      <c r="U1414" s="99"/>
      <c r="V1414" s="99"/>
      <c r="W1414" s="99"/>
      <c r="X1414" s="99"/>
      <c r="Y1414" s="100"/>
      <c r="Z1414" s="100"/>
      <c r="AA1414" s="100"/>
      <c r="AB1414" s="99"/>
      <c r="AC1414" s="99"/>
      <c r="AD1414" s="99"/>
      <c r="AE1414" s="99"/>
      <c r="AF1414" s="99"/>
      <c r="AG1414" s="99"/>
      <c r="AH1414" s="99"/>
      <c r="AI1414" s="99"/>
      <c r="AJ1414" s="100"/>
      <c r="AK1414" s="100"/>
      <c r="AL1414" s="100"/>
      <c r="AM1414" s="99"/>
      <c r="AN1414" s="99"/>
      <c r="AO1414" s="99"/>
      <c r="AP1414" s="99"/>
      <c r="AQ1414" s="99"/>
      <c r="AR1414" s="99"/>
      <c r="AS1414" s="99"/>
      <c r="AT1414" s="99"/>
      <c r="AU1414" s="99"/>
      <c r="AV1414" s="99"/>
      <c r="AW1414" s="99"/>
      <c r="AX1414" s="100"/>
      <c r="AY1414" s="100"/>
      <c r="AZ1414" s="101"/>
      <c r="BA1414" s="102"/>
      <c r="BB1414" s="95"/>
      <c r="BC1414" s="95"/>
      <c r="BD1414" s="41">
        <v>4</v>
      </c>
      <c r="BE1414" s="52">
        <v>42</v>
      </c>
      <c r="BF1414" s="103">
        <v>4284</v>
      </c>
      <c r="BG1414" s="277"/>
    </row>
    <row r="1415" spans="1:59" s="63" customFormat="1" ht="12.75" x14ac:dyDescent="0.2">
      <c r="A1415" s="196">
        <v>4</v>
      </c>
      <c r="B1415" s="197" t="s">
        <v>422</v>
      </c>
      <c r="C1415" s="208">
        <v>42</v>
      </c>
      <c r="D1415" s="209" t="s">
        <v>518</v>
      </c>
      <c r="E1415" s="212">
        <v>4284</v>
      </c>
      <c r="F1415" s="213" t="s">
        <v>681</v>
      </c>
      <c r="G1415" s="231"/>
      <c r="H1415" s="65"/>
      <c r="I1415" s="222"/>
      <c r="J1415" s="66"/>
      <c r="K1415" s="66"/>
      <c r="L1415" s="66"/>
      <c r="M1415" s="64"/>
      <c r="N1415" s="304"/>
      <c r="O1415" s="305"/>
      <c r="P1415" s="127"/>
      <c r="Q1415" s="67"/>
      <c r="R1415" s="67"/>
      <c r="S1415" s="67"/>
      <c r="T1415" s="67"/>
      <c r="U1415" s="67"/>
      <c r="V1415" s="67"/>
      <c r="W1415" s="67"/>
      <c r="X1415" s="67"/>
      <c r="Y1415" s="68"/>
      <c r="Z1415" s="68"/>
      <c r="AA1415" s="68"/>
      <c r="AB1415" s="67"/>
      <c r="AC1415" s="67"/>
      <c r="AD1415" s="67"/>
      <c r="AE1415" s="67"/>
      <c r="AF1415" s="67"/>
      <c r="AG1415" s="67"/>
      <c r="AH1415" s="67"/>
      <c r="AI1415" s="67"/>
      <c r="AJ1415" s="68"/>
      <c r="AK1415" s="68"/>
      <c r="AL1415" s="68"/>
      <c r="AM1415" s="67"/>
      <c r="AN1415" s="67"/>
      <c r="AO1415" s="67"/>
      <c r="AP1415" s="67"/>
      <c r="AQ1415" s="67"/>
      <c r="AR1415" s="67"/>
      <c r="AS1415" s="67"/>
      <c r="AT1415" s="67"/>
      <c r="AU1415" s="67"/>
      <c r="AV1415" s="67"/>
      <c r="AW1415" s="67"/>
      <c r="AX1415" s="68"/>
      <c r="AY1415" s="68"/>
      <c r="AZ1415" s="69"/>
      <c r="BA1415" s="70"/>
      <c r="BB1415" s="71"/>
      <c r="BC1415" s="95"/>
      <c r="BD1415" s="41">
        <v>4</v>
      </c>
      <c r="BE1415" s="52">
        <v>42</v>
      </c>
      <c r="BF1415" s="103">
        <v>4284</v>
      </c>
      <c r="BG1415" s="275"/>
    </row>
    <row r="1416" spans="1:59" s="63" customFormat="1" ht="12.75" x14ac:dyDescent="0.2">
      <c r="A1416" s="196">
        <v>4</v>
      </c>
      <c r="B1416" s="197" t="s">
        <v>422</v>
      </c>
      <c r="C1416" s="208">
        <v>42</v>
      </c>
      <c r="D1416" s="209" t="s">
        <v>518</v>
      </c>
      <c r="E1416" s="212">
        <v>4284</v>
      </c>
      <c r="F1416" s="213" t="s">
        <v>681</v>
      </c>
      <c r="G1416" s="231" t="s">
        <v>1195</v>
      </c>
      <c r="H1416" s="72" t="s">
        <v>1233</v>
      </c>
      <c r="I1416" s="223" t="s">
        <v>1249</v>
      </c>
      <c r="J1416" s="73"/>
      <c r="K1416" s="73"/>
      <c r="L1416" s="73"/>
      <c r="M1416" s="74"/>
      <c r="N1416" s="247"/>
      <c r="O1416" s="306"/>
      <c r="P1416" s="105"/>
      <c r="Q1416" s="75"/>
      <c r="R1416" s="75"/>
      <c r="S1416" s="75"/>
      <c r="T1416" s="75"/>
      <c r="U1416" s="75"/>
      <c r="V1416" s="75"/>
      <c r="W1416" s="75"/>
      <c r="X1416" s="75"/>
      <c r="Y1416" s="76" t="s">
        <v>1241</v>
      </c>
      <c r="Z1416" s="77" t="s">
        <v>1241</v>
      </c>
      <c r="AA1416" s="78">
        <f>AA$1183</f>
        <v>5000</v>
      </c>
      <c r="AB1416" s="75"/>
      <c r="AC1416" s="75"/>
      <c r="AD1416" s="75"/>
      <c r="AE1416" s="75"/>
      <c r="AF1416" s="75"/>
      <c r="AG1416" s="75"/>
      <c r="AH1416" s="75"/>
      <c r="AI1416" s="75"/>
      <c r="AJ1416" s="76" t="s">
        <v>1241</v>
      </c>
      <c r="AK1416" s="77" t="s">
        <v>1241</v>
      </c>
      <c r="AL1416" s="78">
        <f>AL$1183</f>
        <v>0</v>
      </c>
      <c r="AM1416" s="75"/>
      <c r="AN1416" s="75"/>
      <c r="AO1416" s="75"/>
      <c r="AP1416" s="75"/>
      <c r="AQ1416" s="75"/>
      <c r="AR1416" s="75"/>
      <c r="AS1416" s="75"/>
      <c r="AT1416" s="75"/>
      <c r="AU1416" s="75"/>
      <c r="AV1416" s="75"/>
      <c r="AW1416" s="76" t="s">
        <v>1241</v>
      </c>
      <c r="AX1416" s="77" t="s">
        <v>1241</v>
      </c>
      <c r="AY1416" s="78">
        <f>AY$1183</f>
        <v>500</v>
      </c>
      <c r="AZ1416" s="79"/>
      <c r="BA1416" s="80" t="str">
        <f>I1416</f>
        <v>&gt; see 4255, Insulating wall cladding</v>
      </c>
      <c r="BB1416" s="71"/>
      <c r="BC1416" s="95"/>
      <c r="BD1416" s="41">
        <v>4</v>
      </c>
      <c r="BE1416" s="52">
        <v>42</v>
      </c>
      <c r="BF1416" s="103">
        <v>4284</v>
      </c>
      <c r="BG1416" s="276" t="str">
        <f>H1416</f>
        <v>Default Scenario (Link)</v>
      </c>
    </row>
    <row r="1417" spans="1:59" s="63" customFormat="1" ht="12.75" x14ac:dyDescent="0.2">
      <c r="A1417" s="196">
        <v>4</v>
      </c>
      <c r="B1417" s="197" t="s">
        <v>422</v>
      </c>
      <c r="C1417" s="208">
        <v>42</v>
      </c>
      <c r="D1417" s="209" t="s">
        <v>518</v>
      </c>
      <c r="E1417" s="212">
        <v>4284</v>
      </c>
      <c r="F1417" s="213" t="s">
        <v>681</v>
      </c>
      <c r="G1417" s="231"/>
      <c r="H1417" s="65"/>
      <c r="I1417" s="222"/>
      <c r="J1417" s="66"/>
      <c r="K1417" s="66"/>
      <c r="L1417" s="66"/>
      <c r="M1417" s="64"/>
      <c r="N1417" s="304"/>
      <c r="O1417" s="305"/>
      <c r="P1417" s="127"/>
      <c r="Q1417" s="67"/>
      <c r="R1417" s="67"/>
      <c r="S1417" s="67"/>
      <c r="T1417" s="67"/>
      <c r="U1417" s="67"/>
      <c r="V1417" s="67"/>
      <c r="W1417" s="67"/>
      <c r="X1417" s="67"/>
      <c r="Y1417" s="68"/>
      <c r="Z1417" s="68"/>
      <c r="AA1417" s="68"/>
      <c r="AB1417" s="67"/>
      <c r="AC1417" s="67"/>
      <c r="AD1417" s="67"/>
      <c r="AE1417" s="67"/>
      <c r="AF1417" s="67"/>
      <c r="AG1417" s="67"/>
      <c r="AH1417" s="67"/>
      <c r="AI1417" s="67"/>
      <c r="AJ1417" s="68"/>
      <c r="AK1417" s="68"/>
      <c r="AL1417" s="68"/>
      <c r="AM1417" s="67"/>
      <c r="AN1417" s="67"/>
      <c r="AO1417" s="67"/>
      <c r="AP1417" s="67"/>
      <c r="AQ1417" s="67"/>
      <c r="AR1417" s="67"/>
      <c r="AS1417" s="67"/>
      <c r="AT1417" s="67"/>
      <c r="AU1417" s="67"/>
      <c r="AV1417" s="67"/>
      <c r="AW1417" s="67"/>
      <c r="AX1417" s="68"/>
      <c r="AY1417" s="68"/>
      <c r="AZ1417" s="69"/>
      <c r="BA1417" s="70"/>
      <c r="BB1417" s="71"/>
      <c r="BC1417" s="95"/>
      <c r="BD1417" s="41">
        <v>4</v>
      </c>
      <c r="BE1417" s="52">
        <v>42</v>
      </c>
      <c r="BF1417" s="103">
        <v>4284</v>
      </c>
      <c r="BG1417" s="275"/>
    </row>
    <row r="1418" spans="1:59" s="63" customFormat="1" ht="12.75" x14ac:dyDescent="0.2">
      <c r="A1418" s="196">
        <v>4</v>
      </c>
      <c r="B1418" s="197" t="s">
        <v>422</v>
      </c>
      <c r="C1418" s="208">
        <v>42</v>
      </c>
      <c r="D1418" s="209" t="s">
        <v>518</v>
      </c>
      <c r="E1418" s="212">
        <v>4284</v>
      </c>
      <c r="F1418" s="213" t="s">
        <v>681</v>
      </c>
      <c r="G1418" s="232"/>
      <c r="H1418" s="97"/>
      <c r="I1418" s="224"/>
      <c r="J1418" s="98"/>
      <c r="K1418" s="98"/>
      <c r="L1418" s="98"/>
      <c r="M1418" s="96"/>
      <c r="N1418" s="307"/>
      <c r="O1418" s="246"/>
      <c r="P1418" s="124"/>
      <c r="Q1418" s="99"/>
      <c r="R1418" s="99"/>
      <c r="S1418" s="99"/>
      <c r="T1418" s="99"/>
      <c r="U1418" s="99"/>
      <c r="V1418" s="99"/>
      <c r="W1418" s="99"/>
      <c r="X1418" s="99"/>
      <c r="Y1418" s="100"/>
      <c r="Z1418" s="100"/>
      <c r="AA1418" s="100"/>
      <c r="AB1418" s="99"/>
      <c r="AC1418" s="99"/>
      <c r="AD1418" s="99"/>
      <c r="AE1418" s="99"/>
      <c r="AF1418" s="99"/>
      <c r="AG1418" s="99"/>
      <c r="AH1418" s="99"/>
      <c r="AI1418" s="99"/>
      <c r="AJ1418" s="100"/>
      <c r="AK1418" s="100"/>
      <c r="AL1418" s="100"/>
      <c r="AM1418" s="99"/>
      <c r="AN1418" s="99"/>
      <c r="AO1418" s="99"/>
      <c r="AP1418" s="99"/>
      <c r="AQ1418" s="99"/>
      <c r="AR1418" s="99"/>
      <c r="AS1418" s="99"/>
      <c r="AT1418" s="99"/>
      <c r="AU1418" s="99"/>
      <c r="AV1418" s="99"/>
      <c r="AW1418" s="99"/>
      <c r="AX1418" s="100"/>
      <c r="AY1418" s="100"/>
      <c r="AZ1418" s="101"/>
      <c r="BA1418" s="102"/>
      <c r="BB1418" s="95"/>
      <c r="BC1418" s="95"/>
      <c r="BD1418" s="41">
        <v>4</v>
      </c>
      <c r="BE1418" s="52">
        <v>42</v>
      </c>
      <c r="BF1418" s="103">
        <v>4284</v>
      </c>
      <c r="BG1418" s="277"/>
    </row>
    <row r="1419" spans="1:59" x14ac:dyDescent="0.25">
      <c r="A1419" s="196">
        <v>4</v>
      </c>
      <c r="B1419" s="197" t="s">
        <v>422</v>
      </c>
      <c r="C1419" s="208">
        <v>42</v>
      </c>
      <c r="D1419" s="209" t="s">
        <v>518</v>
      </c>
      <c r="E1419" s="210">
        <v>4285</v>
      </c>
      <c r="F1419" s="211" t="s">
        <v>684</v>
      </c>
      <c r="G1419" s="235"/>
      <c r="H1419" s="145"/>
      <c r="I1419" s="221"/>
      <c r="J1419" s="57"/>
      <c r="K1419" s="57"/>
      <c r="L1419" s="57"/>
      <c r="M1419" s="144"/>
      <c r="N1419" s="324"/>
      <c r="O1419" s="325"/>
      <c r="P1419" s="146"/>
      <c r="Q1419" s="146"/>
      <c r="R1419" s="146"/>
      <c r="S1419" s="146"/>
      <c r="T1419" s="146"/>
      <c r="U1419" s="146"/>
      <c r="V1419" s="146"/>
      <c r="W1419" s="146"/>
      <c r="X1419" s="146"/>
      <c r="Y1419" s="59"/>
      <c r="Z1419" s="123"/>
      <c r="AA1419" s="123"/>
      <c r="AB1419" s="146"/>
      <c r="AC1419" s="146"/>
      <c r="AD1419" s="146"/>
      <c r="AE1419" s="146"/>
      <c r="AF1419" s="146"/>
      <c r="AG1419" s="146"/>
      <c r="AH1419" s="146"/>
      <c r="AI1419" s="146"/>
      <c r="AJ1419" s="59"/>
      <c r="AK1419" s="123"/>
      <c r="AL1419" s="123"/>
      <c r="AM1419" s="146"/>
      <c r="AN1419" s="146"/>
      <c r="AO1419" s="146"/>
      <c r="AP1419" s="146"/>
      <c r="AQ1419" s="146"/>
      <c r="AR1419" s="146"/>
      <c r="AS1419" s="146"/>
      <c r="AT1419" s="146"/>
      <c r="AU1419" s="146"/>
      <c r="AV1419" s="146"/>
      <c r="AW1419" s="58"/>
      <c r="AX1419" s="123"/>
      <c r="AY1419" s="59"/>
      <c r="AZ1419" s="147"/>
      <c r="BA1419" s="148"/>
      <c r="BB1419" s="143"/>
      <c r="BC1419" s="143"/>
      <c r="BD1419" s="41">
        <v>4</v>
      </c>
      <c r="BE1419" s="52">
        <v>42</v>
      </c>
      <c r="BF1419" s="62">
        <v>4285</v>
      </c>
      <c r="BG1419" s="284"/>
    </row>
    <row r="1420" spans="1:59" s="63" customFormat="1" ht="12.75" x14ac:dyDescent="0.2">
      <c r="A1420" s="196">
        <v>4</v>
      </c>
      <c r="B1420" s="197" t="s">
        <v>422</v>
      </c>
      <c r="C1420" s="208">
        <v>42</v>
      </c>
      <c r="D1420" s="209" t="s">
        <v>518</v>
      </c>
      <c r="E1420" s="210">
        <v>4285</v>
      </c>
      <c r="F1420" s="211" t="s">
        <v>684</v>
      </c>
      <c r="G1420" s="230"/>
      <c r="H1420" s="56"/>
      <c r="I1420" s="221"/>
      <c r="J1420" s="57"/>
      <c r="K1420" s="57"/>
      <c r="L1420" s="57"/>
      <c r="M1420" s="55"/>
      <c r="N1420" s="303"/>
      <c r="O1420" s="245"/>
      <c r="P1420" s="122"/>
      <c r="Q1420" s="58"/>
      <c r="R1420" s="58"/>
      <c r="S1420" s="58"/>
      <c r="T1420" s="58"/>
      <c r="U1420" s="58"/>
      <c r="V1420" s="58"/>
      <c r="W1420" s="58"/>
      <c r="X1420" s="58"/>
      <c r="Y1420" s="59"/>
      <c r="Z1420" s="59"/>
      <c r="AA1420" s="59"/>
      <c r="AB1420" s="58"/>
      <c r="AC1420" s="58"/>
      <c r="AD1420" s="58"/>
      <c r="AE1420" s="58"/>
      <c r="AF1420" s="58"/>
      <c r="AG1420" s="58"/>
      <c r="AH1420" s="58"/>
      <c r="AI1420" s="58"/>
      <c r="AJ1420" s="59"/>
      <c r="AK1420" s="59"/>
      <c r="AL1420" s="59"/>
      <c r="AM1420" s="58"/>
      <c r="AN1420" s="58"/>
      <c r="AO1420" s="58"/>
      <c r="AP1420" s="58"/>
      <c r="AQ1420" s="58"/>
      <c r="AR1420" s="58"/>
      <c r="AS1420" s="58"/>
      <c r="AT1420" s="58"/>
      <c r="AU1420" s="58"/>
      <c r="AV1420" s="58"/>
      <c r="AW1420" s="58"/>
      <c r="AX1420" s="59"/>
      <c r="AY1420" s="59"/>
      <c r="AZ1420" s="60"/>
      <c r="BA1420" s="61"/>
      <c r="BB1420" s="54"/>
      <c r="BC1420" s="54"/>
      <c r="BD1420" s="41">
        <v>4</v>
      </c>
      <c r="BE1420" s="52">
        <v>42</v>
      </c>
      <c r="BF1420" s="62">
        <v>4285</v>
      </c>
      <c r="BG1420" s="274"/>
    </row>
    <row r="1421" spans="1:59" s="63" customFormat="1" ht="12.75" x14ac:dyDescent="0.2">
      <c r="A1421" s="196">
        <v>4</v>
      </c>
      <c r="B1421" s="197" t="s">
        <v>422</v>
      </c>
      <c r="C1421" s="208">
        <v>42</v>
      </c>
      <c r="D1421" s="209" t="s">
        <v>518</v>
      </c>
      <c r="E1421" s="210">
        <v>4285</v>
      </c>
      <c r="F1421" s="211" t="s">
        <v>684</v>
      </c>
      <c r="G1421" s="231" t="s">
        <v>669</v>
      </c>
      <c r="H1421" s="65"/>
      <c r="I1421" s="222"/>
      <c r="J1421" s="66"/>
      <c r="K1421" s="66"/>
      <c r="L1421" s="66"/>
      <c r="M1421" s="64"/>
      <c r="N1421" s="308"/>
      <c r="O1421" s="309"/>
      <c r="P1421" s="127"/>
      <c r="Q1421" s="67"/>
      <c r="R1421" s="67"/>
      <c r="S1421" s="67"/>
      <c r="T1421" s="67"/>
      <c r="U1421" s="67"/>
      <c r="V1421" s="67"/>
      <c r="W1421" s="67"/>
      <c r="X1421" s="67"/>
      <c r="Y1421" s="68"/>
      <c r="Z1421" s="68"/>
      <c r="AA1421" s="68"/>
      <c r="AB1421" s="67"/>
      <c r="AC1421" s="67"/>
      <c r="AD1421" s="67"/>
      <c r="AE1421" s="67"/>
      <c r="AF1421" s="67"/>
      <c r="AG1421" s="67"/>
      <c r="AH1421" s="67"/>
      <c r="AI1421" s="67"/>
      <c r="AJ1421" s="68"/>
      <c r="AK1421" s="68"/>
      <c r="AL1421" s="68"/>
      <c r="AM1421" s="67"/>
      <c r="AN1421" s="67"/>
      <c r="AO1421" s="67"/>
      <c r="AP1421" s="67"/>
      <c r="AQ1421" s="67"/>
      <c r="AR1421" s="67"/>
      <c r="AS1421" s="67"/>
      <c r="AT1421" s="67"/>
      <c r="AU1421" s="67"/>
      <c r="AV1421" s="67"/>
      <c r="AW1421" s="67"/>
      <c r="AX1421" s="68"/>
      <c r="AY1421" s="68"/>
      <c r="AZ1421" s="69"/>
      <c r="BA1421" s="70"/>
      <c r="BB1421" s="71"/>
      <c r="BC1421" s="54"/>
      <c r="BD1421" s="41">
        <v>4</v>
      </c>
      <c r="BE1421" s="52">
        <v>42</v>
      </c>
      <c r="BF1421" s="62">
        <v>4285</v>
      </c>
      <c r="BG1421" s="275"/>
    </row>
    <row r="1422" spans="1:59" s="63" customFormat="1" ht="12.75" x14ac:dyDescent="0.2">
      <c r="A1422" s="196">
        <v>4</v>
      </c>
      <c r="B1422" s="197" t="s">
        <v>422</v>
      </c>
      <c r="C1422" s="208">
        <v>42</v>
      </c>
      <c r="D1422" s="209" t="s">
        <v>518</v>
      </c>
      <c r="E1422" s="210">
        <v>4285</v>
      </c>
      <c r="F1422" s="211" t="s">
        <v>684</v>
      </c>
      <c r="G1422" s="231" t="s">
        <v>669</v>
      </c>
      <c r="H1422" s="72" t="s">
        <v>47</v>
      </c>
      <c r="I1422" s="223"/>
      <c r="J1422" s="73"/>
      <c r="K1422" s="73"/>
      <c r="L1422" s="73"/>
      <c r="M1422" s="74"/>
      <c r="N1422" s="247"/>
      <c r="O1422" s="306"/>
      <c r="P1422" s="105"/>
      <c r="Q1422" s="75"/>
      <c r="R1422" s="75"/>
      <c r="S1422" s="75"/>
      <c r="T1422" s="75"/>
      <c r="U1422" s="75"/>
      <c r="V1422" s="75"/>
      <c r="W1422" s="75"/>
      <c r="X1422" s="75"/>
      <c r="Y1422" s="76">
        <f>IF(ISNUMBER(VLOOKUP(Y1424,P$7:W$7,MATCH(Y1424,P$7:W$7))),VLOOKUP(Y1424,P$7:W$7,MATCH(Y1424,P$7:W$7)),IF(N1426=0,"No Data",IF(Y1424&gt;0,"&lt;100",0)))</f>
        <v>5000</v>
      </c>
      <c r="Z1422" s="77">
        <f>IF(ISNUMBER(VLOOKUP(Z1426,P$7:W$7,MATCH(Z1426,P$7:W$7))),VLOOKUP(Z1426,P$7:W$7,MATCH(Z1426,P$7:W$7)),IF(N1426=0,"No Data",IF(Z1426&gt;0,"&lt;100",0)))</f>
        <v>5000</v>
      </c>
      <c r="AA1422" s="106">
        <f>IF(ISNUMBER(Z1422),Z1422,0)</f>
        <v>5000</v>
      </c>
      <c r="AB1422" s="75"/>
      <c r="AC1422" s="75"/>
      <c r="AD1422" s="75"/>
      <c r="AE1422" s="75"/>
      <c r="AF1422" s="75"/>
      <c r="AG1422" s="75"/>
      <c r="AH1422" s="75"/>
      <c r="AI1422" s="75"/>
      <c r="AJ1422" s="76">
        <f>IF(ISNUMBER(VLOOKUP(AJ1424,AB$7:AH$7,MATCH(AJ1424,AB$7:AH$7))),VLOOKUP(AJ1424,AB$7:AH$7,MATCH(AJ1424,AB$7:AH$7)),IF(N1426=0,"No Data",IF(AJ1424&gt;0,"&lt;50",0)))</f>
        <v>0</v>
      </c>
      <c r="AK1422" s="77">
        <f>IF(ISNUMBER(VLOOKUP(AK1426,AB$7:AH$7,MATCH(AK1426,AB$7:AH$7))),VLOOKUP(AK1426,AB$7:AH$7,MATCH(AK1426,AB$7:AH$7)),IF(N1426=0,"No Data",IF(AK1426&gt;0,"&lt;50",0)))</f>
        <v>0</v>
      </c>
      <c r="AL1422" s="106">
        <f>IF(ISNUMBER(AK1422),AK1422,0)</f>
        <v>0</v>
      </c>
      <c r="AM1422" s="75"/>
      <c r="AN1422" s="75"/>
      <c r="AO1422" s="75"/>
      <c r="AP1422" s="75"/>
      <c r="AQ1422" s="75"/>
      <c r="AR1422" s="75"/>
      <c r="AS1422" s="75"/>
      <c r="AT1422" s="75"/>
      <c r="AU1422" s="75"/>
      <c r="AV1422" s="75"/>
      <c r="AW1422" s="76">
        <f>IF(ISNUMBER(VLOOKUP(AW1424,AM$7:AU$7,MATCH(AW1424,AM$7:AU$7))),VLOOKUP(AW1424,AM$7:AU$7,MATCH(AW1424,AM$7:AU$7)),IF(N1426=0,"No Data",IF(AW1424&gt;0,"&lt;10",0)))</f>
        <v>1000</v>
      </c>
      <c r="AX1422" s="77">
        <f>IF(ISNUMBER(VLOOKUP(AX1426,AM$7:AU$7,MATCH(AX1426,AM$7:AU$7))),VLOOKUP(AX1426,AM$7:AU$7,MATCH(AX1426,AM$7:AU$7)),IF(N1426=0,"No Data",IF(AX1426&gt;0,"&lt;10",0)))</f>
        <v>1000</v>
      </c>
      <c r="AY1422" s="106">
        <f>IF(ISNUMBER(AX1422),AX1422,0)</f>
        <v>1000</v>
      </c>
      <c r="AZ1422" s="79"/>
      <c r="BA1422" s="80"/>
      <c r="BB1422" s="71"/>
      <c r="BC1422" s="54"/>
      <c r="BD1422" s="41">
        <v>4</v>
      </c>
      <c r="BE1422" s="52">
        <v>42</v>
      </c>
      <c r="BF1422" s="62">
        <v>4285</v>
      </c>
      <c r="BG1422" s="276" t="s">
        <v>47</v>
      </c>
    </row>
    <row r="1423" spans="1:59" s="63" customFormat="1" ht="12.75" x14ac:dyDescent="0.2">
      <c r="A1423" s="196">
        <v>4</v>
      </c>
      <c r="B1423" s="197" t="s">
        <v>422</v>
      </c>
      <c r="C1423" s="208">
        <v>42</v>
      </c>
      <c r="D1423" s="209" t="s">
        <v>518</v>
      </c>
      <c r="E1423" s="210">
        <v>4285</v>
      </c>
      <c r="F1423" s="211" t="s">
        <v>684</v>
      </c>
      <c r="G1423" s="231" t="s">
        <v>669</v>
      </c>
      <c r="H1423" s="81" t="s">
        <v>48</v>
      </c>
      <c r="I1423" s="223"/>
      <c r="J1423" s="73"/>
      <c r="K1423" s="73"/>
      <c r="L1423" s="73"/>
      <c r="M1423" s="74"/>
      <c r="N1423" s="247"/>
      <c r="O1423" s="306"/>
      <c r="P1423" s="105"/>
      <c r="Q1423" s="75"/>
      <c r="R1423" s="75"/>
      <c r="S1423" s="75"/>
      <c r="T1423" s="75"/>
      <c r="U1423" s="75"/>
      <c r="V1423" s="75"/>
      <c r="W1423" s="75"/>
      <c r="X1423" s="75"/>
      <c r="Y1423" s="82">
        <f>MIN(X1427:X1429)</f>
        <v>0</v>
      </c>
      <c r="Z1423" s="83"/>
      <c r="AA1423" s="83"/>
      <c r="AB1423" s="75"/>
      <c r="AC1423" s="75"/>
      <c r="AD1423" s="75"/>
      <c r="AE1423" s="75"/>
      <c r="AF1423" s="75"/>
      <c r="AG1423" s="75"/>
      <c r="AH1423" s="75"/>
      <c r="AI1423" s="75"/>
      <c r="AJ1423" s="82">
        <f>MIN(AI1427:AI1429)</f>
        <v>0</v>
      </c>
      <c r="AK1423" s="83"/>
      <c r="AL1423" s="83"/>
      <c r="AM1423" s="75"/>
      <c r="AN1423" s="75"/>
      <c r="AO1423" s="75"/>
      <c r="AP1423" s="75"/>
      <c r="AQ1423" s="75"/>
      <c r="AR1423" s="75"/>
      <c r="AS1423" s="75"/>
      <c r="AT1423" s="75"/>
      <c r="AU1423" s="75"/>
      <c r="AV1423" s="75"/>
      <c r="AW1423" s="82">
        <f>MIN(AV1427:AV1429)</f>
        <v>100</v>
      </c>
      <c r="AX1423" s="83"/>
      <c r="AY1423" s="83"/>
      <c r="AZ1423" s="79"/>
      <c r="BA1423" s="80"/>
      <c r="BB1423" s="71"/>
      <c r="BC1423" s="54"/>
      <c r="BD1423" s="41">
        <v>4</v>
      </c>
      <c r="BE1423" s="52">
        <v>42</v>
      </c>
      <c r="BF1423" s="62">
        <v>4285</v>
      </c>
      <c r="BG1423" s="278" t="s">
        <v>48</v>
      </c>
    </row>
    <row r="1424" spans="1:59" s="63" customFormat="1" ht="12.75" x14ac:dyDescent="0.2">
      <c r="A1424" s="196">
        <v>4</v>
      </c>
      <c r="B1424" s="197" t="s">
        <v>422</v>
      </c>
      <c r="C1424" s="208">
        <v>42</v>
      </c>
      <c r="D1424" s="209" t="s">
        <v>518</v>
      </c>
      <c r="E1424" s="210">
        <v>4285</v>
      </c>
      <c r="F1424" s="211" t="s">
        <v>684</v>
      </c>
      <c r="G1424" s="231" t="s">
        <v>669</v>
      </c>
      <c r="H1424" s="81" t="s">
        <v>49</v>
      </c>
      <c r="I1424" s="223"/>
      <c r="J1424" s="73"/>
      <c r="K1424" s="73"/>
      <c r="L1424" s="73"/>
      <c r="M1424" s="74"/>
      <c r="N1424" s="247"/>
      <c r="O1424" s="306"/>
      <c r="P1424" s="105"/>
      <c r="Q1424" s="75"/>
      <c r="R1424" s="75"/>
      <c r="S1424" s="75"/>
      <c r="T1424" s="75"/>
      <c r="U1424" s="75"/>
      <c r="V1424" s="75"/>
      <c r="W1424" s="75"/>
      <c r="X1424" s="75"/>
      <c r="Y1424" s="84">
        <f>IF(ISNUMBER(AVERAGE(X1427:X1429)),AVERAGE(X1427:X1429),0)</f>
        <v>8366.6666666666661</v>
      </c>
      <c r="Z1424" s="83"/>
      <c r="AA1424" s="83"/>
      <c r="AB1424" s="75"/>
      <c r="AC1424" s="75"/>
      <c r="AD1424" s="75"/>
      <c r="AE1424" s="75"/>
      <c r="AF1424" s="75"/>
      <c r="AG1424" s="75"/>
      <c r="AH1424" s="75"/>
      <c r="AI1424" s="75"/>
      <c r="AJ1424" s="84">
        <f>IF(ISNUMBER(AVERAGE(AI1427:AI1429)),AVERAGE(AI1427:AI1429),0)</f>
        <v>0</v>
      </c>
      <c r="AK1424" s="83"/>
      <c r="AL1424" s="83"/>
      <c r="AM1424" s="75"/>
      <c r="AN1424" s="75"/>
      <c r="AO1424" s="75"/>
      <c r="AP1424" s="75"/>
      <c r="AQ1424" s="75"/>
      <c r="AR1424" s="75"/>
      <c r="AS1424" s="75"/>
      <c r="AT1424" s="75"/>
      <c r="AU1424" s="75"/>
      <c r="AV1424" s="75"/>
      <c r="AW1424" s="84">
        <f>IF(ISNUMBER(AVERAGE(AV1427:AV1429)),AVERAGE(AV1427:AV1429),0)</f>
        <v>1200</v>
      </c>
      <c r="AX1424" s="83"/>
      <c r="AY1424" s="83"/>
      <c r="AZ1424" s="79"/>
      <c r="BA1424" s="80"/>
      <c r="BB1424" s="71"/>
      <c r="BC1424" s="54"/>
      <c r="BD1424" s="41">
        <v>4</v>
      </c>
      <c r="BE1424" s="52">
        <v>42</v>
      </c>
      <c r="BF1424" s="62">
        <v>4285</v>
      </c>
      <c r="BG1424" s="278" t="s">
        <v>49</v>
      </c>
    </row>
    <row r="1425" spans="1:59" s="63" customFormat="1" ht="12.75" x14ac:dyDescent="0.2">
      <c r="A1425" s="196">
        <v>4</v>
      </c>
      <c r="B1425" s="197" t="s">
        <v>422</v>
      </c>
      <c r="C1425" s="208">
        <v>42</v>
      </c>
      <c r="D1425" s="209" t="s">
        <v>518</v>
      </c>
      <c r="E1425" s="210">
        <v>4285</v>
      </c>
      <c r="F1425" s="211" t="s">
        <v>684</v>
      </c>
      <c r="G1425" s="231" t="s">
        <v>669</v>
      </c>
      <c r="H1425" s="81" t="s">
        <v>50</v>
      </c>
      <c r="I1425" s="223"/>
      <c r="J1425" s="73"/>
      <c r="K1425" s="73"/>
      <c r="L1425" s="73"/>
      <c r="M1425" s="74"/>
      <c r="N1425" s="247"/>
      <c r="O1425" s="306"/>
      <c r="P1425" s="105"/>
      <c r="Q1425" s="75"/>
      <c r="R1425" s="75"/>
      <c r="S1425" s="75"/>
      <c r="T1425" s="75"/>
      <c r="U1425" s="75"/>
      <c r="V1425" s="75"/>
      <c r="W1425" s="75"/>
      <c r="X1425" s="75"/>
      <c r="Y1425" s="84">
        <f>MAX(X1427:X1429)</f>
        <v>25000</v>
      </c>
      <c r="Z1425" s="83"/>
      <c r="AA1425" s="83"/>
      <c r="AB1425" s="75"/>
      <c r="AC1425" s="75"/>
      <c r="AD1425" s="75"/>
      <c r="AE1425" s="75"/>
      <c r="AF1425" s="75"/>
      <c r="AG1425" s="75"/>
      <c r="AH1425" s="75"/>
      <c r="AI1425" s="75"/>
      <c r="AJ1425" s="84">
        <f>MAX(AI1427:AI1429)</f>
        <v>0</v>
      </c>
      <c r="AK1425" s="83"/>
      <c r="AL1425" s="83"/>
      <c r="AM1425" s="75"/>
      <c r="AN1425" s="75"/>
      <c r="AO1425" s="75"/>
      <c r="AP1425" s="75"/>
      <c r="AQ1425" s="75"/>
      <c r="AR1425" s="75"/>
      <c r="AS1425" s="75"/>
      <c r="AT1425" s="75"/>
      <c r="AU1425" s="75"/>
      <c r="AV1425" s="75"/>
      <c r="AW1425" s="84">
        <f>MAX(AV1427:AV1429)</f>
        <v>2500</v>
      </c>
      <c r="AX1425" s="83"/>
      <c r="AY1425" s="83"/>
      <c r="AZ1425" s="79"/>
      <c r="BA1425" s="80"/>
      <c r="BB1425" s="71"/>
      <c r="BC1425" s="54"/>
      <c r="BD1425" s="41">
        <v>4</v>
      </c>
      <c r="BE1425" s="52">
        <v>42</v>
      </c>
      <c r="BF1425" s="62">
        <v>4285</v>
      </c>
      <c r="BG1425" s="278" t="s">
        <v>50</v>
      </c>
    </row>
    <row r="1426" spans="1:59" s="63" customFormat="1" ht="12.75" x14ac:dyDescent="0.2">
      <c r="A1426" s="196">
        <v>4</v>
      </c>
      <c r="B1426" s="197" t="s">
        <v>422</v>
      </c>
      <c r="C1426" s="208">
        <v>42</v>
      </c>
      <c r="D1426" s="209" t="s">
        <v>518</v>
      </c>
      <c r="E1426" s="210">
        <v>4285</v>
      </c>
      <c r="F1426" s="211" t="s">
        <v>684</v>
      </c>
      <c r="G1426" s="231" t="s">
        <v>669</v>
      </c>
      <c r="H1426" s="85" t="s">
        <v>51</v>
      </c>
      <c r="I1426" s="223"/>
      <c r="J1426" s="73"/>
      <c r="K1426" s="73"/>
      <c r="L1426" s="73"/>
      <c r="M1426" s="74"/>
      <c r="N1426" s="320">
        <f>SUM(N1427:N1430)</f>
        <v>3</v>
      </c>
      <c r="O1426" s="293">
        <f>SUM(O1427:O1430)</f>
        <v>1</v>
      </c>
      <c r="P1426" s="292"/>
      <c r="Q1426" s="87"/>
      <c r="R1426" s="87"/>
      <c r="S1426" s="87"/>
      <c r="T1426" s="87"/>
      <c r="U1426" s="87"/>
      <c r="V1426" s="87"/>
      <c r="W1426" s="87"/>
      <c r="X1426" s="87"/>
      <c r="Y1426" s="88"/>
      <c r="Z1426" s="119">
        <f>SUM(Z1427:Z1430)</f>
        <v>8366.6666666666661</v>
      </c>
      <c r="AA1426" s="88"/>
      <c r="AB1426" s="87"/>
      <c r="AC1426" s="87"/>
      <c r="AD1426" s="87"/>
      <c r="AE1426" s="87"/>
      <c r="AF1426" s="87"/>
      <c r="AG1426" s="87"/>
      <c r="AH1426" s="87"/>
      <c r="AI1426" s="87"/>
      <c r="AJ1426" s="88"/>
      <c r="AK1426" s="119">
        <f>SUM(AK1427:AK1430)</f>
        <v>0</v>
      </c>
      <c r="AL1426" s="88"/>
      <c r="AM1426" s="87"/>
      <c r="AN1426" s="87"/>
      <c r="AO1426" s="87"/>
      <c r="AP1426" s="87"/>
      <c r="AQ1426" s="87"/>
      <c r="AR1426" s="87"/>
      <c r="AS1426" s="87"/>
      <c r="AT1426" s="87"/>
      <c r="AU1426" s="87"/>
      <c r="AV1426" s="87"/>
      <c r="AW1426" s="112"/>
      <c r="AX1426" s="119">
        <f>SUM(AX1427:AX1430)</f>
        <v>1200</v>
      </c>
      <c r="AY1426" s="88"/>
      <c r="AZ1426" s="79"/>
      <c r="BA1426" s="80"/>
      <c r="BB1426" s="71"/>
      <c r="BC1426" s="54"/>
      <c r="BD1426" s="41">
        <v>4</v>
      </c>
      <c r="BE1426" s="52">
        <v>42</v>
      </c>
      <c r="BF1426" s="62">
        <v>4285</v>
      </c>
      <c r="BG1426" s="279" t="s">
        <v>51</v>
      </c>
    </row>
    <row r="1427" spans="1:59" s="63" customFormat="1" ht="12.75" x14ac:dyDescent="0.2">
      <c r="A1427" s="196">
        <v>4</v>
      </c>
      <c r="B1427" s="197" t="s">
        <v>422</v>
      </c>
      <c r="C1427" s="208">
        <v>42</v>
      </c>
      <c r="D1427" s="209" t="s">
        <v>518</v>
      </c>
      <c r="E1427" s="210">
        <v>4285</v>
      </c>
      <c r="F1427" s="211" t="s">
        <v>684</v>
      </c>
      <c r="G1427" s="231" t="s">
        <v>669</v>
      </c>
      <c r="H1427" s="89" t="s">
        <v>52</v>
      </c>
      <c r="I1427" s="90" t="s">
        <v>634</v>
      </c>
      <c r="J1427" s="90" t="s">
        <v>685</v>
      </c>
      <c r="K1427" s="90" t="s">
        <v>511</v>
      </c>
      <c r="L1427" s="90"/>
      <c r="M1427" s="91"/>
      <c r="N1427" s="312">
        <v>1</v>
      </c>
      <c r="O1427" s="313">
        <f>N1427/N$1426</f>
        <v>0.33333333333333331</v>
      </c>
      <c r="P1427" s="104"/>
      <c r="Q1427" s="92"/>
      <c r="R1427" s="92"/>
      <c r="S1427" s="92"/>
      <c r="T1427" s="92"/>
      <c r="U1427" s="92"/>
      <c r="V1427" s="92"/>
      <c r="W1427" s="92">
        <v>1</v>
      </c>
      <c r="X1427" s="109">
        <f>P1427*P$7+Q1427*Q$7+R1427*R$7+S1427*S$7+T1427*T$7+U1427*U$7+V1427*V$7+W1427*W$7</f>
        <v>25000</v>
      </c>
      <c r="Y1427" s="83"/>
      <c r="Z1427" s="110">
        <f>X1427*$O1427</f>
        <v>8333.3333333333321</v>
      </c>
      <c r="AA1427" s="111"/>
      <c r="AB1427" s="92"/>
      <c r="AC1427" s="92"/>
      <c r="AD1427" s="92"/>
      <c r="AE1427" s="92"/>
      <c r="AF1427" s="92"/>
      <c r="AG1427" s="92"/>
      <c r="AH1427" s="92"/>
      <c r="AI1427" s="109">
        <f>AB1427*AB$7+AC1427*AC$7+AD1427*AD$7+AE1427*AE$7+AF1427*AF$7+AG1427*AG$7+AH1427*AH$7</f>
        <v>0</v>
      </c>
      <c r="AJ1427" s="83"/>
      <c r="AK1427" s="110">
        <f>AI1427*$O1427</f>
        <v>0</v>
      </c>
      <c r="AL1427" s="111"/>
      <c r="AM1427" s="92"/>
      <c r="AN1427" s="92"/>
      <c r="AO1427" s="92"/>
      <c r="AP1427" s="92">
        <v>1</v>
      </c>
      <c r="AQ1427" s="92"/>
      <c r="AR1427" s="92"/>
      <c r="AS1427" s="92"/>
      <c r="AT1427" s="92"/>
      <c r="AU1427" s="92"/>
      <c r="AV1427" s="109">
        <f>AM1427*AM$7+AN1427*AN$7+AO1427*AO$7+AP1427*AP$7+AQ1427*AQ$7+AR1427*AR$7+AS1427*AS$7+AT1427*AT$7+AU1427*AU$7</f>
        <v>100</v>
      </c>
      <c r="AW1427" s="75"/>
      <c r="AX1427" s="110">
        <f>AV1427*$O1427</f>
        <v>33.333333333333329</v>
      </c>
      <c r="AY1427" s="111"/>
      <c r="AZ1427" s="93"/>
      <c r="BA1427" s="94" t="s">
        <v>105</v>
      </c>
      <c r="BB1427" s="71"/>
      <c r="BC1427" s="54"/>
      <c r="BD1427" s="41">
        <v>4</v>
      </c>
      <c r="BE1427" s="52">
        <v>42</v>
      </c>
      <c r="BF1427" s="62">
        <v>4285</v>
      </c>
      <c r="BG1427" s="280" t="s">
        <v>52</v>
      </c>
    </row>
    <row r="1428" spans="1:59" s="63" customFormat="1" ht="12.75" x14ac:dyDescent="0.2">
      <c r="A1428" s="196">
        <v>4</v>
      </c>
      <c r="B1428" s="197" t="s">
        <v>422</v>
      </c>
      <c r="C1428" s="208">
        <v>42</v>
      </c>
      <c r="D1428" s="209" t="s">
        <v>518</v>
      </c>
      <c r="E1428" s="210">
        <v>4285</v>
      </c>
      <c r="F1428" s="211" t="s">
        <v>684</v>
      </c>
      <c r="G1428" s="231" t="s">
        <v>669</v>
      </c>
      <c r="H1428" s="89"/>
      <c r="I1428" s="90" t="s">
        <v>630</v>
      </c>
      <c r="J1428" s="90" t="s">
        <v>686</v>
      </c>
      <c r="K1428" s="90" t="s">
        <v>64</v>
      </c>
      <c r="L1428" s="90" t="s">
        <v>76</v>
      </c>
      <c r="M1428" s="91"/>
      <c r="N1428" s="312">
        <v>1</v>
      </c>
      <c r="O1428" s="313">
        <f>N1428/N$1426</f>
        <v>0.33333333333333331</v>
      </c>
      <c r="P1428" s="104">
        <v>1</v>
      </c>
      <c r="Q1428" s="92"/>
      <c r="R1428" s="92"/>
      <c r="S1428" s="92"/>
      <c r="T1428" s="92"/>
      <c r="U1428" s="92"/>
      <c r="V1428" s="92"/>
      <c r="W1428" s="92"/>
      <c r="X1428" s="109">
        <f>P1428*P$7+Q1428*Q$7+R1428*R$7+S1428*S$7+T1428*T$7+U1428*U$7+V1428*V$7+W1428*W$7</f>
        <v>100</v>
      </c>
      <c r="Y1428" s="83"/>
      <c r="Z1428" s="110">
        <f>X1428*$O1428</f>
        <v>33.333333333333329</v>
      </c>
      <c r="AA1428" s="111"/>
      <c r="AB1428" s="92"/>
      <c r="AC1428" s="92"/>
      <c r="AD1428" s="92"/>
      <c r="AE1428" s="92"/>
      <c r="AF1428" s="92"/>
      <c r="AG1428" s="92"/>
      <c r="AH1428" s="92"/>
      <c r="AI1428" s="109">
        <f>AB1428*AB$7+AC1428*AC$7+AD1428*AD$7+AE1428*AE$7+AF1428*AF$7+AG1428*AG$7+AH1428*AH$7</f>
        <v>0</v>
      </c>
      <c r="AJ1428" s="83"/>
      <c r="AK1428" s="110">
        <f>AI1428*$O1428</f>
        <v>0</v>
      </c>
      <c r="AL1428" s="111"/>
      <c r="AM1428" s="92"/>
      <c r="AN1428" s="92"/>
      <c r="AO1428" s="92"/>
      <c r="AP1428" s="92"/>
      <c r="AQ1428" s="92"/>
      <c r="AR1428" s="92"/>
      <c r="AS1428" s="92"/>
      <c r="AT1428" s="92">
        <v>1</v>
      </c>
      <c r="AU1428" s="92"/>
      <c r="AV1428" s="109">
        <f>AM1428*AM$7+AN1428*AN$7+AO1428*AO$7+AP1428*AP$7+AQ1428*AQ$7+AR1428*AR$7+AS1428*AS$7+AT1428*AT$7+AU1428*AU$7</f>
        <v>2500</v>
      </c>
      <c r="AW1428" s="75"/>
      <c r="AX1428" s="110">
        <f>AV1428*$O1428</f>
        <v>833.33333333333326</v>
      </c>
      <c r="AY1428" s="111"/>
      <c r="AZ1428" s="93"/>
      <c r="BA1428" s="94" t="s">
        <v>105</v>
      </c>
      <c r="BB1428" s="71"/>
      <c r="BC1428" s="54"/>
      <c r="BD1428" s="41">
        <v>4</v>
      </c>
      <c r="BE1428" s="52">
        <v>42</v>
      </c>
      <c r="BF1428" s="62">
        <v>4285</v>
      </c>
      <c r="BG1428" s="280" t="s">
        <v>52</v>
      </c>
    </row>
    <row r="1429" spans="1:59" s="63" customFormat="1" ht="12.75" x14ac:dyDescent="0.2">
      <c r="A1429" s="196">
        <v>4</v>
      </c>
      <c r="B1429" s="197" t="s">
        <v>422</v>
      </c>
      <c r="C1429" s="208">
        <v>42</v>
      </c>
      <c r="D1429" s="209" t="s">
        <v>518</v>
      </c>
      <c r="E1429" s="210">
        <v>4285</v>
      </c>
      <c r="F1429" s="211" t="s">
        <v>684</v>
      </c>
      <c r="G1429" s="231" t="s">
        <v>669</v>
      </c>
      <c r="H1429" s="89"/>
      <c r="I1429" s="90" t="s">
        <v>666</v>
      </c>
      <c r="J1429" s="90" t="s">
        <v>687</v>
      </c>
      <c r="K1429" s="90" t="s">
        <v>64</v>
      </c>
      <c r="L1429" s="90" t="s">
        <v>258</v>
      </c>
      <c r="M1429" s="91"/>
      <c r="N1429" s="312">
        <v>1</v>
      </c>
      <c r="O1429" s="313">
        <f>N1429/N$1426</f>
        <v>0.33333333333333331</v>
      </c>
      <c r="P1429" s="104"/>
      <c r="Q1429" s="92"/>
      <c r="R1429" s="92"/>
      <c r="S1429" s="92"/>
      <c r="T1429" s="92"/>
      <c r="U1429" s="92"/>
      <c r="V1429" s="92"/>
      <c r="W1429" s="92"/>
      <c r="X1429" s="109">
        <f>P1429*P$7+Q1429*Q$7+R1429*R$7+S1429*S$7+T1429*T$7+U1429*U$7+V1429*V$7+W1429*W$7</f>
        <v>0</v>
      </c>
      <c r="Y1429" s="83"/>
      <c r="Z1429" s="110">
        <f>X1429*$O1429</f>
        <v>0</v>
      </c>
      <c r="AA1429" s="111"/>
      <c r="AB1429" s="92"/>
      <c r="AC1429" s="92"/>
      <c r="AD1429" s="92"/>
      <c r="AE1429" s="92"/>
      <c r="AF1429" s="92"/>
      <c r="AG1429" s="92"/>
      <c r="AH1429" s="92"/>
      <c r="AI1429" s="109">
        <f>AB1429*AB$7+AC1429*AC$7+AD1429*AD$7+AE1429*AE$7+AF1429*AF$7+AG1429*AG$7+AH1429*AH$7</f>
        <v>0</v>
      </c>
      <c r="AJ1429" s="83"/>
      <c r="AK1429" s="110">
        <f>AI1429*$O1429</f>
        <v>0</v>
      </c>
      <c r="AL1429" s="111"/>
      <c r="AM1429" s="92"/>
      <c r="AN1429" s="92"/>
      <c r="AO1429" s="92"/>
      <c r="AP1429" s="92"/>
      <c r="AQ1429" s="92"/>
      <c r="AR1429" s="92"/>
      <c r="AS1429" s="92">
        <v>1</v>
      </c>
      <c r="AT1429" s="92"/>
      <c r="AU1429" s="92"/>
      <c r="AV1429" s="109">
        <f>AM1429*AM$7+AN1429*AN$7+AO1429*AO$7+AP1429*AP$7+AQ1429*AQ$7+AR1429*AR$7+AS1429*AS$7+AT1429*AT$7+AU1429*AU$7</f>
        <v>1000</v>
      </c>
      <c r="AW1429" s="75"/>
      <c r="AX1429" s="110">
        <f>AV1429*$O1429</f>
        <v>333.33333333333331</v>
      </c>
      <c r="AY1429" s="111"/>
      <c r="AZ1429" s="93"/>
      <c r="BA1429" s="94" t="s">
        <v>554</v>
      </c>
      <c r="BB1429" s="71"/>
      <c r="BC1429" s="54"/>
      <c r="BD1429" s="41">
        <v>4</v>
      </c>
      <c r="BE1429" s="52">
        <v>42</v>
      </c>
      <c r="BF1429" s="62">
        <v>4285</v>
      </c>
      <c r="BG1429" s="280" t="s">
        <v>52</v>
      </c>
    </row>
    <row r="1430" spans="1:59" s="63" customFormat="1" ht="12.75" x14ac:dyDescent="0.2">
      <c r="A1430" s="196">
        <v>4</v>
      </c>
      <c r="B1430" s="197" t="s">
        <v>422</v>
      </c>
      <c r="C1430" s="208">
        <v>42</v>
      </c>
      <c r="D1430" s="209" t="s">
        <v>518</v>
      </c>
      <c r="E1430" s="210">
        <v>4285</v>
      </c>
      <c r="F1430" s="211" t="s">
        <v>684</v>
      </c>
      <c r="G1430" s="231" t="s">
        <v>669</v>
      </c>
      <c r="H1430" s="65"/>
      <c r="I1430" s="222"/>
      <c r="J1430" s="66"/>
      <c r="K1430" s="66"/>
      <c r="L1430" s="66"/>
      <c r="M1430" s="64"/>
      <c r="N1430" s="304"/>
      <c r="O1430" s="305"/>
      <c r="P1430" s="127"/>
      <c r="Q1430" s="67"/>
      <c r="R1430" s="67"/>
      <c r="S1430" s="67"/>
      <c r="T1430" s="67"/>
      <c r="U1430" s="67"/>
      <c r="V1430" s="67"/>
      <c r="W1430" s="67"/>
      <c r="X1430" s="67"/>
      <c r="Y1430" s="68"/>
      <c r="Z1430" s="68"/>
      <c r="AA1430" s="68"/>
      <c r="AB1430" s="67"/>
      <c r="AC1430" s="67"/>
      <c r="AD1430" s="67"/>
      <c r="AE1430" s="67"/>
      <c r="AF1430" s="67"/>
      <c r="AG1430" s="67"/>
      <c r="AH1430" s="67"/>
      <c r="AI1430" s="67"/>
      <c r="AJ1430" s="68"/>
      <c r="AK1430" s="68"/>
      <c r="AL1430" s="68"/>
      <c r="AM1430" s="67"/>
      <c r="AN1430" s="67"/>
      <c r="AO1430" s="67"/>
      <c r="AP1430" s="67"/>
      <c r="AQ1430" s="67"/>
      <c r="AR1430" s="67"/>
      <c r="AS1430" s="67"/>
      <c r="AT1430" s="67"/>
      <c r="AU1430" s="67"/>
      <c r="AV1430" s="67"/>
      <c r="AW1430" s="67"/>
      <c r="AX1430" s="68"/>
      <c r="AY1430" s="68"/>
      <c r="AZ1430" s="69"/>
      <c r="BA1430" s="70"/>
      <c r="BB1430" s="71"/>
      <c r="BC1430" s="54"/>
      <c r="BD1430" s="41">
        <v>4</v>
      </c>
      <c r="BE1430" s="52">
        <v>42</v>
      </c>
      <c r="BF1430" s="62">
        <v>4285</v>
      </c>
      <c r="BG1430" s="275"/>
    </row>
    <row r="1431" spans="1:59" s="63" customFormat="1" ht="12.75" x14ac:dyDescent="0.2">
      <c r="A1431" s="196">
        <v>4</v>
      </c>
      <c r="B1431" s="197" t="s">
        <v>422</v>
      </c>
      <c r="C1431" s="208">
        <v>42</v>
      </c>
      <c r="D1431" s="209" t="s">
        <v>518</v>
      </c>
      <c r="E1431" s="210">
        <v>4285</v>
      </c>
      <c r="F1431" s="211" t="s">
        <v>684</v>
      </c>
      <c r="G1431" s="230"/>
      <c r="H1431" s="56"/>
      <c r="I1431" s="221"/>
      <c r="J1431" s="57"/>
      <c r="K1431" s="57"/>
      <c r="L1431" s="57"/>
      <c r="M1431" s="55"/>
      <c r="N1431" s="303"/>
      <c r="O1431" s="245"/>
      <c r="P1431" s="122"/>
      <c r="Q1431" s="58"/>
      <c r="R1431" s="58"/>
      <c r="S1431" s="58"/>
      <c r="T1431" s="58"/>
      <c r="U1431" s="58"/>
      <c r="V1431" s="58"/>
      <c r="W1431" s="58"/>
      <c r="X1431" s="58"/>
      <c r="Y1431" s="59"/>
      <c r="Z1431" s="59"/>
      <c r="AA1431" s="59"/>
      <c r="AB1431" s="58"/>
      <c r="AC1431" s="58"/>
      <c r="AD1431" s="58"/>
      <c r="AE1431" s="58"/>
      <c r="AF1431" s="58"/>
      <c r="AG1431" s="58"/>
      <c r="AH1431" s="58"/>
      <c r="AI1431" s="58"/>
      <c r="AJ1431" s="59"/>
      <c r="AK1431" s="59"/>
      <c r="AL1431" s="59"/>
      <c r="AM1431" s="58"/>
      <c r="AN1431" s="58"/>
      <c r="AO1431" s="58"/>
      <c r="AP1431" s="58"/>
      <c r="AQ1431" s="58"/>
      <c r="AR1431" s="58"/>
      <c r="AS1431" s="58"/>
      <c r="AT1431" s="58"/>
      <c r="AU1431" s="58"/>
      <c r="AV1431" s="58"/>
      <c r="AW1431" s="58"/>
      <c r="AX1431" s="59"/>
      <c r="AY1431" s="59"/>
      <c r="AZ1431" s="60"/>
      <c r="BA1431" s="61"/>
      <c r="BB1431" s="54"/>
      <c r="BC1431" s="54"/>
      <c r="BD1431" s="41">
        <v>4</v>
      </c>
      <c r="BE1431" s="52">
        <v>42</v>
      </c>
      <c r="BF1431" s="62">
        <v>4285</v>
      </c>
      <c r="BG1431" s="274"/>
    </row>
    <row r="1432" spans="1:59" s="63" customFormat="1" ht="12.75" x14ac:dyDescent="0.2">
      <c r="A1432" s="196">
        <v>4</v>
      </c>
      <c r="B1432" s="197" t="s">
        <v>422</v>
      </c>
      <c r="C1432" s="208">
        <v>42</v>
      </c>
      <c r="D1432" s="209" t="s">
        <v>518</v>
      </c>
      <c r="E1432" s="210">
        <v>4285</v>
      </c>
      <c r="F1432" s="211" t="s">
        <v>684</v>
      </c>
      <c r="G1432" s="231"/>
      <c r="H1432" s="65"/>
      <c r="I1432" s="222"/>
      <c r="J1432" s="66"/>
      <c r="K1432" s="66"/>
      <c r="L1432" s="66"/>
      <c r="M1432" s="64"/>
      <c r="N1432" s="304"/>
      <c r="O1432" s="305"/>
      <c r="P1432" s="127"/>
      <c r="Q1432" s="67"/>
      <c r="R1432" s="67"/>
      <c r="S1432" s="67"/>
      <c r="T1432" s="67"/>
      <c r="U1432" s="67"/>
      <c r="V1432" s="67"/>
      <c r="W1432" s="67"/>
      <c r="X1432" s="67"/>
      <c r="Y1432" s="68"/>
      <c r="Z1432" s="68"/>
      <c r="AA1432" s="68"/>
      <c r="AB1432" s="67"/>
      <c r="AC1432" s="67"/>
      <c r="AD1432" s="67"/>
      <c r="AE1432" s="67"/>
      <c r="AF1432" s="67"/>
      <c r="AG1432" s="67"/>
      <c r="AH1432" s="67"/>
      <c r="AI1432" s="67"/>
      <c r="AJ1432" s="68"/>
      <c r="AK1432" s="68"/>
      <c r="AL1432" s="68"/>
      <c r="AM1432" s="67"/>
      <c r="AN1432" s="67"/>
      <c r="AO1432" s="67"/>
      <c r="AP1432" s="67"/>
      <c r="AQ1432" s="67"/>
      <c r="AR1432" s="67"/>
      <c r="AS1432" s="67"/>
      <c r="AT1432" s="67"/>
      <c r="AU1432" s="67"/>
      <c r="AV1432" s="67"/>
      <c r="AW1432" s="67"/>
      <c r="AX1432" s="68"/>
      <c r="AY1432" s="68"/>
      <c r="AZ1432" s="69"/>
      <c r="BA1432" s="70"/>
      <c r="BB1432" s="71"/>
      <c r="BC1432" s="54"/>
      <c r="BD1432" s="41">
        <v>4</v>
      </c>
      <c r="BE1432" s="52">
        <v>42</v>
      </c>
      <c r="BF1432" s="62">
        <v>4285</v>
      </c>
      <c r="BG1432" s="275"/>
    </row>
    <row r="1433" spans="1:59" s="63" customFormat="1" ht="12.75" x14ac:dyDescent="0.2">
      <c r="A1433" s="196">
        <v>4</v>
      </c>
      <c r="B1433" s="197" t="s">
        <v>422</v>
      </c>
      <c r="C1433" s="208">
        <v>42</v>
      </c>
      <c r="D1433" s="209" t="s">
        <v>518</v>
      </c>
      <c r="E1433" s="210">
        <v>4285</v>
      </c>
      <c r="F1433" s="211" t="s">
        <v>684</v>
      </c>
      <c r="G1433" s="231" t="s">
        <v>46</v>
      </c>
      <c r="H1433" s="72" t="s">
        <v>1233</v>
      </c>
      <c r="I1433" s="73" t="s">
        <v>1164</v>
      </c>
      <c r="J1433" s="73"/>
      <c r="K1433" s="73"/>
      <c r="L1433" s="73"/>
      <c r="M1433" s="74"/>
      <c r="N1433" s="247"/>
      <c r="O1433" s="306"/>
      <c r="P1433" s="105"/>
      <c r="Q1433" s="75"/>
      <c r="R1433" s="75"/>
      <c r="S1433" s="75"/>
      <c r="T1433" s="75"/>
      <c r="U1433" s="75"/>
      <c r="V1433" s="75"/>
      <c r="W1433" s="75"/>
      <c r="X1433" s="75"/>
      <c r="Y1433" s="76" t="s">
        <v>1241</v>
      </c>
      <c r="Z1433" s="77" t="s">
        <v>1241</v>
      </c>
      <c r="AA1433" s="78">
        <f>AA$143</f>
        <v>0</v>
      </c>
      <c r="AB1433" s="75"/>
      <c r="AC1433" s="75"/>
      <c r="AD1433" s="75"/>
      <c r="AE1433" s="75"/>
      <c r="AF1433" s="75"/>
      <c r="AG1433" s="75"/>
      <c r="AH1433" s="75"/>
      <c r="AI1433" s="75"/>
      <c r="AJ1433" s="76" t="s">
        <v>1241</v>
      </c>
      <c r="AK1433" s="77" t="s">
        <v>1241</v>
      </c>
      <c r="AL1433" s="78">
        <f>AL$143</f>
        <v>0</v>
      </c>
      <c r="AM1433" s="75"/>
      <c r="AN1433" s="75"/>
      <c r="AO1433" s="75"/>
      <c r="AP1433" s="75"/>
      <c r="AQ1433" s="75"/>
      <c r="AR1433" s="75"/>
      <c r="AS1433" s="75"/>
      <c r="AT1433" s="75"/>
      <c r="AU1433" s="75"/>
      <c r="AV1433" s="75"/>
      <c r="AW1433" s="76" t="s">
        <v>1241</v>
      </c>
      <c r="AX1433" s="77" t="s">
        <v>1241</v>
      </c>
      <c r="AY1433" s="78">
        <f>AY$143</f>
        <v>25</v>
      </c>
      <c r="AZ1433" s="79"/>
      <c r="BA1433" s="80" t="str">
        <f>I1433</f>
        <v>&gt; see 3121, In situ concrete</v>
      </c>
      <c r="BB1433" s="71"/>
      <c r="BC1433" s="54"/>
      <c r="BD1433" s="41">
        <v>4</v>
      </c>
      <c r="BE1433" s="52">
        <v>42</v>
      </c>
      <c r="BF1433" s="62">
        <v>4285</v>
      </c>
      <c r="BG1433" s="276" t="str">
        <f>H1433</f>
        <v>Default Scenario (Link)</v>
      </c>
    </row>
    <row r="1434" spans="1:59" s="63" customFormat="1" ht="12.75" x14ac:dyDescent="0.2">
      <c r="A1434" s="196">
        <v>4</v>
      </c>
      <c r="B1434" s="197" t="s">
        <v>422</v>
      </c>
      <c r="C1434" s="208">
        <v>42</v>
      </c>
      <c r="D1434" s="209" t="s">
        <v>518</v>
      </c>
      <c r="E1434" s="210">
        <v>4285</v>
      </c>
      <c r="F1434" s="211" t="s">
        <v>684</v>
      </c>
      <c r="G1434" s="231"/>
      <c r="H1434" s="65"/>
      <c r="I1434" s="222"/>
      <c r="J1434" s="66"/>
      <c r="K1434" s="66"/>
      <c r="L1434" s="66"/>
      <c r="M1434" s="64"/>
      <c r="N1434" s="304"/>
      <c r="O1434" s="305"/>
      <c r="P1434" s="127"/>
      <c r="Q1434" s="67"/>
      <c r="R1434" s="67"/>
      <c r="S1434" s="67"/>
      <c r="T1434" s="67"/>
      <c r="U1434" s="67"/>
      <c r="V1434" s="67"/>
      <c r="W1434" s="67"/>
      <c r="X1434" s="67"/>
      <c r="Y1434" s="68"/>
      <c r="Z1434" s="68"/>
      <c r="AA1434" s="68"/>
      <c r="AB1434" s="67"/>
      <c r="AC1434" s="67"/>
      <c r="AD1434" s="67"/>
      <c r="AE1434" s="67"/>
      <c r="AF1434" s="67"/>
      <c r="AG1434" s="67"/>
      <c r="AH1434" s="67"/>
      <c r="AI1434" s="67"/>
      <c r="AJ1434" s="68"/>
      <c r="AK1434" s="68"/>
      <c r="AL1434" s="68"/>
      <c r="AM1434" s="67"/>
      <c r="AN1434" s="67"/>
      <c r="AO1434" s="67"/>
      <c r="AP1434" s="67"/>
      <c r="AQ1434" s="67"/>
      <c r="AR1434" s="67"/>
      <c r="AS1434" s="67"/>
      <c r="AT1434" s="67"/>
      <c r="AU1434" s="67"/>
      <c r="AV1434" s="67"/>
      <c r="AW1434" s="67"/>
      <c r="AX1434" s="68"/>
      <c r="AY1434" s="68"/>
      <c r="AZ1434" s="69"/>
      <c r="BA1434" s="70"/>
      <c r="BB1434" s="71"/>
      <c r="BC1434" s="54"/>
      <c r="BD1434" s="41">
        <v>4</v>
      </c>
      <c r="BE1434" s="52">
        <v>42</v>
      </c>
      <c r="BF1434" s="62">
        <v>4285</v>
      </c>
      <c r="BG1434" s="275"/>
    </row>
    <row r="1435" spans="1:59" s="63" customFormat="1" ht="12.75" x14ac:dyDescent="0.2">
      <c r="A1435" s="196">
        <v>4</v>
      </c>
      <c r="B1435" s="197" t="s">
        <v>422</v>
      </c>
      <c r="C1435" s="208">
        <v>42</v>
      </c>
      <c r="D1435" s="209" t="s">
        <v>518</v>
      </c>
      <c r="E1435" s="210">
        <v>4285</v>
      </c>
      <c r="F1435" s="211" t="s">
        <v>684</v>
      </c>
      <c r="G1435" s="230"/>
      <c r="H1435" s="56"/>
      <c r="I1435" s="221"/>
      <c r="J1435" s="57"/>
      <c r="K1435" s="57"/>
      <c r="L1435" s="57"/>
      <c r="M1435" s="55"/>
      <c r="N1435" s="303"/>
      <c r="O1435" s="245"/>
      <c r="P1435" s="122"/>
      <c r="Q1435" s="58"/>
      <c r="R1435" s="58"/>
      <c r="S1435" s="58"/>
      <c r="T1435" s="58"/>
      <c r="U1435" s="58"/>
      <c r="V1435" s="58"/>
      <c r="W1435" s="58"/>
      <c r="X1435" s="58"/>
      <c r="Y1435" s="59"/>
      <c r="Z1435" s="59"/>
      <c r="AA1435" s="59"/>
      <c r="AB1435" s="58"/>
      <c r="AC1435" s="58"/>
      <c r="AD1435" s="58"/>
      <c r="AE1435" s="58"/>
      <c r="AF1435" s="58"/>
      <c r="AG1435" s="58"/>
      <c r="AH1435" s="58"/>
      <c r="AI1435" s="58"/>
      <c r="AJ1435" s="59"/>
      <c r="AK1435" s="59"/>
      <c r="AL1435" s="59"/>
      <c r="AM1435" s="58"/>
      <c r="AN1435" s="58"/>
      <c r="AO1435" s="58"/>
      <c r="AP1435" s="58"/>
      <c r="AQ1435" s="58"/>
      <c r="AR1435" s="58"/>
      <c r="AS1435" s="58"/>
      <c r="AT1435" s="58"/>
      <c r="AU1435" s="58"/>
      <c r="AV1435" s="58"/>
      <c r="AW1435" s="58"/>
      <c r="AX1435" s="59"/>
      <c r="AY1435" s="59"/>
      <c r="AZ1435" s="60"/>
      <c r="BA1435" s="61"/>
      <c r="BB1435" s="54"/>
      <c r="BC1435" s="54"/>
      <c r="BD1435" s="41">
        <v>4</v>
      </c>
      <c r="BE1435" s="52">
        <v>42</v>
      </c>
      <c r="BF1435" s="62">
        <v>4285</v>
      </c>
      <c r="BG1435" s="274"/>
    </row>
    <row r="1436" spans="1:59" s="63" customFormat="1" ht="12.75" x14ac:dyDescent="0.2">
      <c r="A1436" s="196">
        <v>4</v>
      </c>
      <c r="B1436" s="197" t="s">
        <v>422</v>
      </c>
      <c r="C1436" s="208">
        <v>42</v>
      </c>
      <c r="D1436" s="209" t="s">
        <v>518</v>
      </c>
      <c r="E1436" s="210">
        <v>4285</v>
      </c>
      <c r="F1436" s="211" t="s">
        <v>684</v>
      </c>
      <c r="G1436" s="231"/>
      <c r="H1436" s="65"/>
      <c r="I1436" s="222"/>
      <c r="J1436" s="66"/>
      <c r="K1436" s="66"/>
      <c r="L1436" s="66"/>
      <c r="M1436" s="64"/>
      <c r="N1436" s="304"/>
      <c r="O1436" s="305"/>
      <c r="P1436" s="127"/>
      <c r="Q1436" s="67"/>
      <c r="R1436" s="67"/>
      <c r="S1436" s="67"/>
      <c r="T1436" s="67"/>
      <c r="U1436" s="67"/>
      <c r="V1436" s="67"/>
      <c r="W1436" s="67"/>
      <c r="X1436" s="67"/>
      <c r="Y1436" s="68"/>
      <c r="Z1436" s="68"/>
      <c r="AA1436" s="68"/>
      <c r="AB1436" s="67"/>
      <c r="AC1436" s="67"/>
      <c r="AD1436" s="67"/>
      <c r="AE1436" s="67"/>
      <c r="AF1436" s="67"/>
      <c r="AG1436" s="67"/>
      <c r="AH1436" s="67"/>
      <c r="AI1436" s="67"/>
      <c r="AJ1436" s="68"/>
      <c r="AK1436" s="68"/>
      <c r="AL1436" s="68"/>
      <c r="AM1436" s="67"/>
      <c r="AN1436" s="67"/>
      <c r="AO1436" s="67"/>
      <c r="AP1436" s="67"/>
      <c r="AQ1436" s="67"/>
      <c r="AR1436" s="67"/>
      <c r="AS1436" s="67"/>
      <c r="AT1436" s="67"/>
      <c r="AU1436" s="67"/>
      <c r="AV1436" s="67"/>
      <c r="AW1436" s="67"/>
      <c r="AX1436" s="68"/>
      <c r="AY1436" s="68"/>
      <c r="AZ1436" s="69"/>
      <c r="BA1436" s="70"/>
      <c r="BB1436" s="71"/>
      <c r="BC1436" s="54"/>
      <c r="BD1436" s="41">
        <v>4</v>
      </c>
      <c r="BE1436" s="52">
        <v>42</v>
      </c>
      <c r="BF1436" s="62">
        <v>4285</v>
      </c>
      <c r="BG1436" s="275"/>
    </row>
    <row r="1437" spans="1:59" s="63" customFormat="1" ht="12.75" x14ac:dyDescent="0.2">
      <c r="A1437" s="196">
        <v>4</v>
      </c>
      <c r="B1437" s="197" t="s">
        <v>422</v>
      </c>
      <c r="C1437" s="208">
        <v>42</v>
      </c>
      <c r="D1437" s="209" t="s">
        <v>518</v>
      </c>
      <c r="E1437" s="210">
        <v>4285</v>
      </c>
      <c r="F1437" s="211" t="s">
        <v>684</v>
      </c>
      <c r="G1437" s="231" t="s">
        <v>56</v>
      </c>
      <c r="H1437" s="72" t="s">
        <v>1233</v>
      </c>
      <c r="I1437" s="223" t="s">
        <v>1163</v>
      </c>
      <c r="J1437" s="73"/>
      <c r="K1437" s="73"/>
      <c r="L1437" s="73"/>
      <c r="M1437" s="74"/>
      <c r="N1437" s="247"/>
      <c r="O1437" s="306"/>
      <c r="P1437" s="105"/>
      <c r="Q1437" s="75"/>
      <c r="R1437" s="75"/>
      <c r="S1437" s="75"/>
      <c r="T1437" s="75"/>
      <c r="U1437" s="75"/>
      <c r="V1437" s="75"/>
      <c r="W1437" s="75"/>
      <c r="X1437" s="75"/>
      <c r="Y1437" s="76" t="s">
        <v>1241</v>
      </c>
      <c r="Z1437" s="77" t="s">
        <v>1241</v>
      </c>
      <c r="AA1437" s="78">
        <f>AA$214</f>
        <v>0</v>
      </c>
      <c r="AB1437" s="75"/>
      <c r="AC1437" s="75"/>
      <c r="AD1437" s="75"/>
      <c r="AE1437" s="75"/>
      <c r="AF1437" s="75"/>
      <c r="AG1437" s="75"/>
      <c r="AH1437" s="75"/>
      <c r="AI1437" s="75"/>
      <c r="AJ1437" s="76" t="s">
        <v>1241</v>
      </c>
      <c r="AK1437" s="77" t="s">
        <v>1241</v>
      </c>
      <c r="AL1437" s="78">
        <f>AL$214</f>
        <v>0</v>
      </c>
      <c r="AM1437" s="75"/>
      <c r="AN1437" s="75"/>
      <c r="AO1437" s="75"/>
      <c r="AP1437" s="75"/>
      <c r="AQ1437" s="75"/>
      <c r="AR1437" s="75"/>
      <c r="AS1437" s="75"/>
      <c r="AT1437" s="75"/>
      <c r="AU1437" s="75"/>
      <c r="AV1437" s="75"/>
      <c r="AW1437" s="76" t="s">
        <v>1241</v>
      </c>
      <c r="AX1437" s="77" t="s">
        <v>1241</v>
      </c>
      <c r="AY1437" s="78">
        <f>AY$214</f>
        <v>50</v>
      </c>
      <c r="AZ1437" s="79"/>
      <c r="BA1437" s="80" t="str">
        <f t="shared" ref="BA1437:BA1445" si="223">I1437</f>
        <v>&gt; see 3131, Precast concrete</v>
      </c>
      <c r="BB1437" s="71"/>
      <c r="BC1437" s="54"/>
      <c r="BD1437" s="41">
        <v>4</v>
      </c>
      <c r="BE1437" s="52">
        <v>42</v>
      </c>
      <c r="BF1437" s="62">
        <v>4285</v>
      </c>
      <c r="BG1437" s="276" t="str">
        <f>H1437</f>
        <v>Default Scenario (Link)</v>
      </c>
    </row>
    <row r="1438" spans="1:59" s="63" customFormat="1" ht="12.75" x14ac:dyDescent="0.2">
      <c r="A1438" s="196">
        <v>4</v>
      </c>
      <c r="B1438" s="197" t="s">
        <v>422</v>
      </c>
      <c r="C1438" s="208">
        <v>42</v>
      </c>
      <c r="D1438" s="209" t="s">
        <v>518</v>
      </c>
      <c r="E1438" s="210">
        <v>4285</v>
      </c>
      <c r="F1438" s="211" t="s">
        <v>684</v>
      </c>
      <c r="G1438" s="231"/>
      <c r="H1438" s="65"/>
      <c r="I1438" s="222"/>
      <c r="J1438" s="66"/>
      <c r="K1438" s="66"/>
      <c r="L1438" s="66"/>
      <c r="M1438" s="64"/>
      <c r="N1438" s="304"/>
      <c r="O1438" s="305"/>
      <c r="P1438" s="127"/>
      <c r="Q1438" s="67"/>
      <c r="R1438" s="67"/>
      <c r="S1438" s="67"/>
      <c r="T1438" s="67"/>
      <c r="U1438" s="67"/>
      <c r="V1438" s="67"/>
      <c r="W1438" s="67"/>
      <c r="X1438" s="67"/>
      <c r="Y1438" s="68"/>
      <c r="Z1438" s="68"/>
      <c r="AA1438" s="68"/>
      <c r="AB1438" s="67"/>
      <c r="AC1438" s="67"/>
      <c r="AD1438" s="67"/>
      <c r="AE1438" s="67"/>
      <c r="AF1438" s="67"/>
      <c r="AG1438" s="67"/>
      <c r="AH1438" s="67"/>
      <c r="AI1438" s="67"/>
      <c r="AJ1438" s="68"/>
      <c r="AK1438" s="68"/>
      <c r="AL1438" s="68"/>
      <c r="AM1438" s="67"/>
      <c r="AN1438" s="67"/>
      <c r="AO1438" s="67"/>
      <c r="AP1438" s="67"/>
      <c r="AQ1438" s="67"/>
      <c r="AR1438" s="67"/>
      <c r="AS1438" s="67"/>
      <c r="AT1438" s="67"/>
      <c r="AU1438" s="67"/>
      <c r="AV1438" s="67"/>
      <c r="AW1438" s="67"/>
      <c r="AX1438" s="68"/>
      <c r="AY1438" s="68"/>
      <c r="AZ1438" s="69"/>
      <c r="BA1438" s="70"/>
      <c r="BB1438" s="71"/>
      <c r="BC1438" s="54"/>
      <c r="BD1438" s="41">
        <v>4</v>
      </c>
      <c r="BE1438" s="52">
        <v>42</v>
      </c>
      <c r="BF1438" s="62">
        <v>4285</v>
      </c>
      <c r="BG1438" s="275"/>
    </row>
    <row r="1439" spans="1:59" s="63" customFormat="1" ht="12.75" x14ac:dyDescent="0.2">
      <c r="A1439" s="196">
        <v>4</v>
      </c>
      <c r="B1439" s="197" t="s">
        <v>422</v>
      </c>
      <c r="C1439" s="208">
        <v>42</v>
      </c>
      <c r="D1439" s="209" t="s">
        <v>518</v>
      </c>
      <c r="E1439" s="210">
        <v>4285</v>
      </c>
      <c r="F1439" s="211" t="s">
        <v>684</v>
      </c>
      <c r="G1439" s="230"/>
      <c r="H1439" s="56"/>
      <c r="I1439" s="221"/>
      <c r="J1439" s="57"/>
      <c r="K1439" s="57"/>
      <c r="L1439" s="57"/>
      <c r="M1439" s="55"/>
      <c r="N1439" s="303"/>
      <c r="O1439" s="245"/>
      <c r="P1439" s="122"/>
      <c r="Q1439" s="58"/>
      <c r="R1439" s="58"/>
      <c r="S1439" s="58"/>
      <c r="T1439" s="58"/>
      <c r="U1439" s="58"/>
      <c r="V1439" s="58"/>
      <c r="W1439" s="58"/>
      <c r="X1439" s="58"/>
      <c r="Y1439" s="59"/>
      <c r="Z1439" s="59"/>
      <c r="AA1439" s="59"/>
      <c r="AB1439" s="58"/>
      <c r="AC1439" s="58"/>
      <c r="AD1439" s="58"/>
      <c r="AE1439" s="58"/>
      <c r="AF1439" s="58"/>
      <c r="AG1439" s="58"/>
      <c r="AH1439" s="58"/>
      <c r="AI1439" s="58"/>
      <c r="AJ1439" s="59"/>
      <c r="AK1439" s="59"/>
      <c r="AL1439" s="59"/>
      <c r="AM1439" s="58"/>
      <c r="AN1439" s="58"/>
      <c r="AO1439" s="58"/>
      <c r="AP1439" s="58"/>
      <c r="AQ1439" s="58"/>
      <c r="AR1439" s="58"/>
      <c r="AS1439" s="58"/>
      <c r="AT1439" s="58"/>
      <c r="AU1439" s="58"/>
      <c r="AV1439" s="58"/>
      <c r="AW1439" s="58"/>
      <c r="AX1439" s="59"/>
      <c r="AY1439" s="59"/>
      <c r="AZ1439" s="60"/>
      <c r="BA1439" s="61"/>
      <c r="BB1439" s="54"/>
      <c r="BC1439" s="54"/>
      <c r="BD1439" s="41">
        <v>4</v>
      </c>
      <c r="BE1439" s="52">
        <v>42</v>
      </c>
      <c r="BF1439" s="62">
        <v>4285</v>
      </c>
      <c r="BG1439" s="274"/>
    </row>
    <row r="1440" spans="1:59" s="63" customFormat="1" ht="12.75" x14ac:dyDescent="0.2">
      <c r="A1440" s="196">
        <v>4</v>
      </c>
      <c r="B1440" s="197" t="s">
        <v>422</v>
      </c>
      <c r="C1440" s="208">
        <v>42</v>
      </c>
      <c r="D1440" s="209" t="s">
        <v>518</v>
      </c>
      <c r="E1440" s="210">
        <v>4285</v>
      </c>
      <c r="F1440" s="211" t="s">
        <v>684</v>
      </c>
      <c r="G1440" s="231"/>
      <c r="H1440" s="65"/>
      <c r="I1440" s="222"/>
      <c r="J1440" s="66"/>
      <c r="K1440" s="66"/>
      <c r="L1440" s="66"/>
      <c r="M1440" s="64"/>
      <c r="N1440" s="304"/>
      <c r="O1440" s="305"/>
      <c r="P1440" s="127"/>
      <c r="Q1440" s="67"/>
      <c r="R1440" s="67"/>
      <c r="S1440" s="67"/>
      <c r="T1440" s="67"/>
      <c r="U1440" s="67"/>
      <c r="V1440" s="67"/>
      <c r="W1440" s="67"/>
      <c r="X1440" s="67"/>
      <c r="Y1440" s="68"/>
      <c r="Z1440" s="68"/>
      <c r="AA1440" s="68"/>
      <c r="AB1440" s="67"/>
      <c r="AC1440" s="67"/>
      <c r="AD1440" s="67"/>
      <c r="AE1440" s="67"/>
      <c r="AF1440" s="67"/>
      <c r="AG1440" s="67"/>
      <c r="AH1440" s="67"/>
      <c r="AI1440" s="67"/>
      <c r="AJ1440" s="68"/>
      <c r="AK1440" s="68"/>
      <c r="AL1440" s="68"/>
      <c r="AM1440" s="67"/>
      <c r="AN1440" s="67"/>
      <c r="AO1440" s="67"/>
      <c r="AP1440" s="67"/>
      <c r="AQ1440" s="67"/>
      <c r="AR1440" s="67"/>
      <c r="AS1440" s="67"/>
      <c r="AT1440" s="67"/>
      <c r="AU1440" s="67"/>
      <c r="AV1440" s="67"/>
      <c r="AW1440" s="67"/>
      <c r="AX1440" s="68"/>
      <c r="AY1440" s="68"/>
      <c r="AZ1440" s="69"/>
      <c r="BA1440" s="70"/>
      <c r="BB1440" s="71"/>
      <c r="BC1440" s="54"/>
      <c r="BD1440" s="41">
        <v>4</v>
      </c>
      <c r="BE1440" s="52">
        <v>42</v>
      </c>
      <c r="BF1440" s="62">
        <v>4285</v>
      </c>
      <c r="BG1440" s="275"/>
    </row>
    <row r="1441" spans="1:59" s="63" customFormat="1" ht="12.75" x14ac:dyDescent="0.2">
      <c r="A1441" s="196">
        <v>4</v>
      </c>
      <c r="B1441" s="197" t="s">
        <v>422</v>
      </c>
      <c r="C1441" s="208">
        <v>42</v>
      </c>
      <c r="D1441" s="209" t="s">
        <v>518</v>
      </c>
      <c r="E1441" s="210">
        <v>4285</v>
      </c>
      <c r="F1441" s="211" t="s">
        <v>684</v>
      </c>
      <c r="G1441" s="231" t="s">
        <v>263</v>
      </c>
      <c r="H1441" s="72" t="s">
        <v>1233</v>
      </c>
      <c r="I1441" s="223" t="s">
        <v>1244</v>
      </c>
      <c r="J1441" s="73"/>
      <c r="K1441" s="73"/>
      <c r="L1441" s="73"/>
      <c r="M1441" s="74"/>
      <c r="N1441" s="247"/>
      <c r="O1441" s="306"/>
      <c r="P1441" s="105"/>
      <c r="Q1441" s="75"/>
      <c r="R1441" s="75"/>
      <c r="S1441" s="75"/>
      <c r="T1441" s="75"/>
      <c r="U1441" s="75"/>
      <c r="V1441" s="75"/>
      <c r="W1441" s="75"/>
      <c r="X1441" s="75"/>
      <c r="Y1441" s="76" t="s">
        <v>1241</v>
      </c>
      <c r="Z1441" s="77" t="s">
        <v>1241</v>
      </c>
      <c r="AA1441" s="78">
        <f>AA$428</f>
        <v>0</v>
      </c>
      <c r="AB1441" s="75"/>
      <c r="AC1441" s="75"/>
      <c r="AD1441" s="75"/>
      <c r="AE1441" s="75"/>
      <c r="AF1441" s="75"/>
      <c r="AG1441" s="75"/>
      <c r="AH1441" s="75"/>
      <c r="AI1441" s="75"/>
      <c r="AJ1441" s="76" t="s">
        <v>1241</v>
      </c>
      <c r="AK1441" s="77" t="s">
        <v>1241</v>
      </c>
      <c r="AL1441" s="78">
        <f>AL$428</f>
        <v>0</v>
      </c>
      <c r="AM1441" s="75"/>
      <c r="AN1441" s="75"/>
      <c r="AO1441" s="75"/>
      <c r="AP1441" s="75"/>
      <c r="AQ1441" s="75"/>
      <c r="AR1441" s="75"/>
      <c r="AS1441" s="75"/>
      <c r="AT1441" s="75"/>
      <c r="AU1441" s="75"/>
      <c r="AV1441" s="75"/>
      <c r="AW1441" s="76" t="s">
        <v>1241</v>
      </c>
      <c r="AX1441" s="77" t="s">
        <v>1241</v>
      </c>
      <c r="AY1441" s="78">
        <f>AY$428</f>
        <v>500</v>
      </c>
      <c r="AZ1441" s="79"/>
      <c r="BA1441" s="80" t="str">
        <f>I1441</f>
        <v>&gt; see 3323, Solid concrete blockwork</v>
      </c>
      <c r="BB1441" s="71"/>
      <c r="BC1441" s="54"/>
      <c r="BD1441" s="41">
        <v>4</v>
      </c>
      <c r="BE1441" s="52">
        <v>42</v>
      </c>
      <c r="BF1441" s="62">
        <v>4285</v>
      </c>
      <c r="BG1441" s="276" t="str">
        <f>H1441</f>
        <v>Default Scenario (Link)</v>
      </c>
    </row>
    <row r="1442" spans="1:59" s="63" customFormat="1" ht="12.75" x14ac:dyDescent="0.2">
      <c r="A1442" s="196">
        <v>4</v>
      </c>
      <c r="B1442" s="197" t="s">
        <v>422</v>
      </c>
      <c r="C1442" s="208">
        <v>42</v>
      </c>
      <c r="D1442" s="209" t="s">
        <v>518</v>
      </c>
      <c r="E1442" s="210">
        <v>4285</v>
      </c>
      <c r="F1442" s="211" t="s">
        <v>684</v>
      </c>
      <c r="G1442" s="231"/>
      <c r="H1442" s="65"/>
      <c r="I1442" s="222"/>
      <c r="J1442" s="66"/>
      <c r="K1442" s="66"/>
      <c r="L1442" s="66"/>
      <c r="M1442" s="64"/>
      <c r="N1442" s="304"/>
      <c r="O1442" s="305"/>
      <c r="P1442" s="127"/>
      <c r="Q1442" s="67"/>
      <c r="R1442" s="67"/>
      <c r="S1442" s="67"/>
      <c r="T1442" s="67"/>
      <c r="U1442" s="67"/>
      <c r="V1442" s="67"/>
      <c r="W1442" s="67"/>
      <c r="X1442" s="67"/>
      <c r="Y1442" s="68"/>
      <c r="Z1442" s="68"/>
      <c r="AA1442" s="68"/>
      <c r="AB1442" s="67"/>
      <c r="AC1442" s="67"/>
      <c r="AD1442" s="67"/>
      <c r="AE1442" s="67"/>
      <c r="AF1442" s="67"/>
      <c r="AG1442" s="67"/>
      <c r="AH1442" s="67"/>
      <c r="AI1442" s="67"/>
      <c r="AJ1442" s="68"/>
      <c r="AK1442" s="68"/>
      <c r="AL1442" s="68"/>
      <c r="AM1442" s="67"/>
      <c r="AN1442" s="67"/>
      <c r="AO1442" s="67"/>
      <c r="AP1442" s="67"/>
      <c r="AQ1442" s="67"/>
      <c r="AR1442" s="67"/>
      <c r="AS1442" s="67"/>
      <c r="AT1442" s="67"/>
      <c r="AU1442" s="67"/>
      <c r="AV1442" s="67"/>
      <c r="AW1442" s="67"/>
      <c r="AX1442" s="68"/>
      <c r="AY1442" s="68"/>
      <c r="AZ1442" s="69"/>
      <c r="BA1442" s="70"/>
      <c r="BB1442" s="71"/>
      <c r="BC1442" s="54"/>
      <c r="BD1442" s="41">
        <v>4</v>
      </c>
      <c r="BE1442" s="52">
        <v>42</v>
      </c>
      <c r="BF1442" s="62">
        <v>4285</v>
      </c>
      <c r="BG1442" s="275"/>
    </row>
    <row r="1443" spans="1:59" s="63" customFormat="1" ht="12.75" x14ac:dyDescent="0.2">
      <c r="A1443" s="196">
        <v>4</v>
      </c>
      <c r="B1443" s="197" t="s">
        <v>422</v>
      </c>
      <c r="C1443" s="208">
        <v>42</v>
      </c>
      <c r="D1443" s="209" t="s">
        <v>518</v>
      </c>
      <c r="E1443" s="210">
        <v>4285</v>
      </c>
      <c r="F1443" s="211" t="s">
        <v>684</v>
      </c>
      <c r="G1443" s="230"/>
      <c r="H1443" s="56"/>
      <c r="I1443" s="221"/>
      <c r="J1443" s="57"/>
      <c r="K1443" s="57"/>
      <c r="L1443" s="57"/>
      <c r="M1443" s="55"/>
      <c r="N1443" s="303"/>
      <c r="O1443" s="245"/>
      <c r="P1443" s="122"/>
      <c r="Q1443" s="58"/>
      <c r="R1443" s="58"/>
      <c r="S1443" s="58"/>
      <c r="T1443" s="58"/>
      <c r="U1443" s="58"/>
      <c r="V1443" s="58"/>
      <c r="W1443" s="58"/>
      <c r="X1443" s="58"/>
      <c r="Y1443" s="59"/>
      <c r="Z1443" s="59"/>
      <c r="AA1443" s="59"/>
      <c r="AB1443" s="58"/>
      <c r="AC1443" s="58"/>
      <c r="AD1443" s="58"/>
      <c r="AE1443" s="58"/>
      <c r="AF1443" s="58"/>
      <c r="AG1443" s="58"/>
      <c r="AH1443" s="58"/>
      <c r="AI1443" s="58"/>
      <c r="AJ1443" s="59"/>
      <c r="AK1443" s="59"/>
      <c r="AL1443" s="59"/>
      <c r="AM1443" s="58"/>
      <c r="AN1443" s="58"/>
      <c r="AO1443" s="58"/>
      <c r="AP1443" s="58"/>
      <c r="AQ1443" s="58"/>
      <c r="AR1443" s="58"/>
      <c r="AS1443" s="58"/>
      <c r="AT1443" s="58"/>
      <c r="AU1443" s="58"/>
      <c r="AV1443" s="58"/>
      <c r="AW1443" s="58"/>
      <c r="AX1443" s="59"/>
      <c r="AY1443" s="59"/>
      <c r="AZ1443" s="60"/>
      <c r="BA1443" s="61"/>
      <c r="BB1443" s="54"/>
      <c r="BC1443" s="54"/>
      <c r="BD1443" s="41">
        <v>4</v>
      </c>
      <c r="BE1443" s="52">
        <v>42</v>
      </c>
      <c r="BF1443" s="62">
        <v>4285</v>
      </c>
      <c r="BG1443" s="274"/>
    </row>
    <row r="1444" spans="1:59" s="63" customFormat="1" ht="12.75" x14ac:dyDescent="0.2">
      <c r="A1444" s="196">
        <v>4</v>
      </c>
      <c r="B1444" s="197" t="s">
        <v>422</v>
      </c>
      <c r="C1444" s="208">
        <v>42</v>
      </c>
      <c r="D1444" s="209" t="s">
        <v>518</v>
      </c>
      <c r="E1444" s="210">
        <v>4285</v>
      </c>
      <c r="F1444" s="211" t="s">
        <v>684</v>
      </c>
      <c r="G1444" s="231"/>
      <c r="H1444" s="65"/>
      <c r="I1444" s="222"/>
      <c r="J1444" s="66"/>
      <c r="K1444" s="66"/>
      <c r="L1444" s="66"/>
      <c r="M1444" s="64"/>
      <c r="N1444" s="304"/>
      <c r="O1444" s="305"/>
      <c r="P1444" s="127"/>
      <c r="Q1444" s="67"/>
      <c r="R1444" s="67"/>
      <c r="S1444" s="67"/>
      <c r="T1444" s="67"/>
      <c r="U1444" s="67"/>
      <c r="V1444" s="67"/>
      <c r="W1444" s="67"/>
      <c r="X1444" s="67"/>
      <c r="Y1444" s="68"/>
      <c r="Z1444" s="68"/>
      <c r="AA1444" s="68"/>
      <c r="AB1444" s="67"/>
      <c r="AC1444" s="67"/>
      <c r="AD1444" s="67"/>
      <c r="AE1444" s="67"/>
      <c r="AF1444" s="67"/>
      <c r="AG1444" s="67"/>
      <c r="AH1444" s="67"/>
      <c r="AI1444" s="67"/>
      <c r="AJ1444" s="68"/>
      <c r="AK1444" s="68"/>
      <c r="AL1444" s="68"/>
      <c r="AM1444" s="67"/>
      <c r="AN1444" s="67"/>
      <c r="AO1444" s="67"/>
      <c r="AP1444" s="67"/>
      <c r="AQ1444" s="67"/>
      <c r="AR1444" s="67"/>
      <c r="AS1444" s="67"/>
      <c r="AT1444" s="67"/>
      <c r="AU1444" s="67"/>
      <c r="AV1444" s="67"/>
      <c r="AW1444" s="67"/>
      <c r="AX1444" s="68"/>
      <c r="AY1444" s="68"/>
      <c r="AZ1444" s="69"/>
      <c r="BA1444" s="70"/>
      <c r="BB1444" s="71"/>
      <c r="BC1444" s="54"/>
      <c r="BD1444" s="41">
        <v>4</v>
      </c>
      <c r="BE1444" s="52">
        <v>42</v>
      </c>
      <c r="BF1444" s="62">
        <v>4285</v>
      </c>
      <c r="BG1444" s="275"/>
    </row>
    <row r="1445" spans="1:59" s="63" customFormat="1" ht="12.75" x14ac:dyDescent="0.2">
      <c r="A1445" s="196">
        <v>4</v>
      </c>
      <c r="B1445" s="197" t="s">
        <v>422</v>
      </c>
      <c r="C1445" s="208">
        <v>42</v>
      </c>
      <c r="D1445" s="209" t="s">
        <v>518</v>
      </c>
      <c r="E1445" s="210">
        <v>4285</v>
      </c>
      <c r="F1445" s="211" t="s">
        <v>684</v>
      </c>
      <c r="G1445" s="231" t="s">
        <v>268</v>
      </c>
      <c r="H1445" s="72" t="s">
        <v>1233</v>
      </c>
      <c r="I1445" s="223" t="s">
        <v>1232</v>
      </c>
      <c r="J1445" s="73"/>
      <c r="K1445" s="73"/>
      <c r="L1445" s="73"/>
      <c r="M1445" s="74"/>
      <c r="N1445" s="247"/>
      <c r="O1445" s="306"/>
      <c r="P1445" s="105"/>
      <c r="Q1445" s="75"/>
      <c r="R1445" s="75"/>
      <c r="S1445" s="75"/>
      <c r="T1445" s="75"/>
      <c r="U1445" s="75"/>
      <c r="V1445" s="75"/>
      <c r="W1445" s="75"/>
      <c r="X1445" s="75"/>
      <c r="Y1445" s="76" t="str">
        <f>IF(ISNUMBER(VLOOKUP(Y1453,P$7:W$7,MATCH(Y1453,P$7:W$7))),VLOOKUP(Y1453,P$7:W$7,MATCH(Y1453,P$7:W$7)),IF(N1458=0,"No Data",IF(Y1453&gt;0,"&lt;100",0)))</f>
        <v>No Data</v>
      </c>
      <c r="Z1445" s="77" t="str">
        <f>IF(ISNUMBER(VLOOKUP(Z1458,P$7:W$7,MATCH(Z1458,P$7:W$7))),VLOOKUP(Z1458,P$7:W$7,MATCH(Z1458,P$7:W$7)),IF(N1458=0,"No Data",IF(Z1458&gt;0,"&lt;100",0)))</f>
        <v>No Data</v>
      </c>
      <c r="AA1445" s="78">
        <f>AA$445</f>
        <v>1000</v>
      </c>
      <c r="AB1445" s="75"/>
      <c r="AC1445" s="75"/>
      <c r="AD1445" s="75"/>
      <c r="AE1445" s="75"/>
      <c r="AF1445" s="75"/>
      <c r="AG1445" s="75"/>
      <c r="AH1445" s="75"/>
      <c r="AI1445" s="75"/>
      <c r="AJ1445" s="76" t="str">
        <f>IF(ISNUMBER(VLOOKUP(AJ1453,AB$7:AH$7,MATCH(AJ1453,AB$7:AH$7))),VLOOKUP(AJ1453,AB$7:AH$7,MATCH(AJ1453,AB$7:AH$7)),IF(N1458=0,"No Data",IF(AJ1453&gt;0,"&lt;50",0)))</f>
        <v>No Data</v>
      </c>
      <c r="AK1445" s="77" t="str">
        <f>IF(ISNUMBER(VLOOKUP(AK1458,AB$7:AH$7,MATCH(AK1458,AB$7:AH$7))),VLOOKUP(AK1458,AB$7:AH$7,MATCH(AK1458,AB$7:AH$7)),IF(N1458=0,"No Data",IF(AK1458&gt;0,"&lt;50",0)))</f>
        <v>No Data</v>
      </c>
      <c r="AL1445" s="78">
        <f>AL$445</f>
        <v>0</v>
      </c>
      <c r="AM1445" s="75"/>
      <c r="AN1445" s="75"/>
      <c r="AO1445" s="75"/>
      <c r="AP1445" s="75"/>
      <c r="AQ1445" s="75"/>
      <c r="AR1445" s="75"/>
      <c r="AS1445" s="75"/>
      <c r="AT1445" s="75"/>
      <c r="AU1445" s="75"/>
      <c r="AV1445" s="75"/>
      <c r="AW1445" s="76" t="str">
        <f>IF(ISNUMBER(VLOOKUP(AW1453,AM$7:AU$7,MATCH(AW1453,AM$7:AU$7))),VLOOKUP(AW1453,AM$7:AU$7,MATCH(AW1453,AM$7:AU$7)),IF(N1458=0,"No Data",IF(AW1453&gt;0,"&lt;10",0)))</f>
        <v>No Data</v>
      </c>
      <c r="AX1445" s="77" t="str">
        <f>IF(ISNUMBER(VLOOKUP(AX1458,AM$7:AU$7,MATCH(AX1458,AM$7:AU$7))),VLOOKUP(AX1458,AM$7:AU$7,MATCH(AX1458,AM$7:AU$7)),IF(N1458=0,"No Data",IF(AX1458&gt;0,"&lt;10",0)))</f>
        <v>No Data</v>
      </c>
      <c r="AY1445" s="78">
        <f>AY$445</f>
        <v>1000</v>
      </c>
      <c r="AZ1445" s="79"/>
      <c r="BA1445" s="80" t="str">
        <f t="shared" si="223"/>
        <v>&gt; see 3324, lightweight concrete blockwork</v>
      </c>
      <c r="BB1445" s="71"/>
      <c r="BC1445" s="54"/>
      <c r="BD1445" s="41">
        <v>4</v>
      </c>
      <c r="BE1445" s="52">
        <v>42</v>
      </c>
      <c r="BF1445" s="62">
        <v>4285</v>
      </c>
      <c r="BG1445" s="276" t="str">
        <f>H1445</f>
        <v>Default Scenario (Link)</v>
      </c>
    </row>
    <row r="1446" spans="1:59" s="63" customFormat="1" ht="12.75" x14ac:dyDescent="0.2">
      <c r="A1446" s="196">
        <v>4</v>
      </c>
      <c r="B1446" s="197" t="s">
        <v>422</v>
      </c>
      <c r="C1446" s="208">
        <v>42</v>
      </c>
      <c r="D1446" s="209" t="s">
        <v>518</v>
      </c>
      <c r="E1446" s="210">
        <v>4285</v>
      </c>
      <c r="F1446" s="211" t="s">
        <v>684</v>
      </c>
      <c r="G1446" s="231"/>
      <c r="H1446" s="65"/>
      <c r="I1446" s="222"/>
      <c r="J1446" s="66"/>
      <c r="K1446" s="66"/>
      <c r="L1446" s="66"/>
      <c r="M1446" s="64"/>
      <c r="N1446" s="304"/>
      <c r="O1446" s="305"/>
      <c r="P1446" s="127"/>
      <c r="Q1446" s="67"/>
      <c r="R1446" s="67"/>
      <c r="S1446" s="67"/>
      <c r="T1446" s="67"/>
      <c r="U1446" s="67"/>
      <c r="V1446" s="67"/>
      <c r="W1446" s="67"/>
      <c r="X1446" s="67"/>
      <c r="Y1446" s="68"/>
      <c r="Z1446" s="68"/>
      <c r="AA1446" s="68"/>
      <c r="AB1446" s="67"/>
      <c r="AC1446" s="67"/>
      <c r="AD1446" s="67"/>
      <c r="AE1446" s="67"/>
      <c r="AF1446" s="67"/>
      <c r="AG1446" s="67"/>
      <c r="AH1446" s="67"/>
      <c r="AI1446" s="67"/>
      <c r="AJ1446" s="68"/>
      <c r="AK1446" s="68"/>
      <c r="AL1446" s="68"/>
      <c r="AM1446" s="67"/>
      <c r="AN1446" s="67"/>
      <c r="AO1446" s="67"/>
      <c r="AP1446" s="67"/>
      <c r="AQ1446" s="67"/>
      <c r="AR1446" s="67"/>
      <c r="AS1446" s="67"/>
      <c r="AT1446" s="67"/>
      <c r="AU1446" s="67"/>
      <c r="AV1446" s="67"/>
      <c r="AW1446" s="67"/>
      <c r="AX1446" s="68"/>
      <c r="AY1446" s="68"/>
      <c r="AZ1446" s="69"/>
      <c r="BA1446" s="70"/>
      <c r="BB1446" s="71"/>
      <c r="BC1446" s="54"/>
      <c r="BD1446" s="41">
        <v>4</v>
      </c>
      <c r="BE1446" s="52">
        <v>42</v>
      </c>
      <c r="BF1446" s="62">
        <v>4285</v>
      </c>
      <c r="BG1446" s="275"/>
    </row>
    <row r="1447" spans="1:59" s="63" customFormat="1" ht="12.75" x14ac:dyDescent="0.2">
      <c r="A1447" s="196">
        <v>4</v>
      </c>
      <c r="B1447" s="197" t="s">
        <v>422</v>
      </c>
      <c r="C1447" s="208">
        <v>42</v>
      </c>
      <c r="D1447" s="209" t="s">
        <v>518</v>
      </c>
      <c r="E1447" s="210">
        <v>4285</v>
      </c>
      <c r="F1447" s="211" t="s">
        <v>684</v>
      </c>
      <c r="G1447" s="230"/>
      <c r="H1447" s="56"/>
      <c r="I1447" s="221"/>
      <c r="J1447" s="57"/>
      <c r="K1447" s="57"/>
      <c r="L1447" s="57"/>
      <c r="M1447" s="55"/>
      <c r="N1447" s="303"/>
      <c r="O1447" s="245"/>
      <c r="P1447" s="122"/>
      <c r="Q1447" s="58"/>
      <c r="R1447" s="58"/>
      <c r="S1447" s="58"/>
      <c r="T1447" s="58"/>
      <c r="U1447" s="58"/>
      <c r="V1447" s="58"/>
      <c r="W1447" s="58"/>
      <c r="X1447" s="58"/>
      <c r="Y1447" s="59"/>
      <c r="Z1447" s="59"/>
      <c r="AA1447" s="59"/>
      <c r="AB1447" s="58"/>
      <c r="AC1447" s="58"/>
      <c r="AD1447" s="58"/>
      <c r="AE1447" s="58"/>
      <c r="AF1447" s="58"/>
      <c r="AG1447" s="58"/>
      <c r="AH1447" s="58"/>
      <c r="AI1447" s="58"/>
      <c r="AJ1447" s="59"/>
      <c r="AK1447" s="59"/>
      <c r="AL1447" s="59"/>
      <c r="AM1447" s="58"/>
      <c r="AN1447" s="58"/>
      <c r="AO1447" s="58"/>
      <c r="AP1447" s="58"/>
      <c r="AQ1447" s="58"/>
      <c r="AR1447" s="58"/>
      <c r="AS1447" s="58"/>
      <c r="AT1447" s="58"/>
      <c r="AU1447" s="58"/>
      <c r="AV1447" s="58"/>
      <c r="AW1447" s="58"/>
      <c r="AX1447" s="59"/>
      <c r="AY1447" s="59"/>
      <c r="AZ1447" s="60"/>
      <c r="BA1447" s="61"/>
      <c r="BB1447" s="54"/>
      <c r="BC1447" s="54"/>
      <c r="BD1447" s="41">
        <v>4</v>
      </c>
      <c r="BE1447" s="52">
        <v>42</v>
      </c>
      <c r="BF1447" s="62">
        <v>4285</v>
      </c>
      <c r="BG1447" s="274"/>
    </row>
    <row r="1448" spans="1:59" s="63" customFormat="1" ht="12.75" x14ac:dyDescent="0.2">
      <c r="A1448" s="196">
        <v>4</v>
      </c>
      <c r="B1448" s="197" t="s">
        <v>422</v>
      </c>
      <c r="C1448" s="208">
        <v>42</v>
      </c>
      <c r="D1448" s="209" t="s">
        <v>518</v>
      </c>
      <c r="E1448" s="210">
        <v>4285</v>
      </c>
      <c r="F1448" s="211" t="s">
        <v>684</v>
      </c>
      <c r="G1448" s="231"/>
      <c r="H1448" s="65"/>
      <c r="I1448" s="222"/>
      <c r="J1448" s="66"/>
      <c r="K1448" s="66"/>
      <c r="L1448" s="66"/>
      <c r="M1448" s="64"/>
      <c r="N1448" s="304"/>
      <c r="O1448" s="305"/>
      <c r="P1448" s="127"/>
      <c r="Q1448" s="67"/>
      <c r="R1448" s="67"/>
      <c r="S1448" s="67"/>
      <c r="T1448" s="67"/>
      <c r="U1448" s="67"/>
      <c r="V1448" s="67"/>
      <c r="W1448" s="67"/>
      <c r="X1448" s="67"/>
      <c r="Y1448" s="68"/>
      <c r="Z1448" s="68"/>
      <c r="AA1448" s="68"/>
      <c r="AB1448" s="67"/>
      <c r="AC1448" s="67"/>
      <c r="AD1448" s="67"/>
      <c r="AE1448" s="67"/>
      <c r="AF1448" s="67"/>
      <c r="AG1448" s="67"/>
      <c r="AH1448" s="67"/>
      <c r="AI1448" s="67"/>
      <c r="AJ1448" s="68"/>
      <c r="AK1448" s="68"/>
      <c r="AL1448" s="68"/>
      <c r="AM1448" s="67"/>
      <c r="AN1448" s="67"/>
      <c r="AO1448" s="67"/>
      <c r="AP1448" s="67"/>
      <c r="AQ1448" s="67"/>
      <c r="AR1448" s="67"/>
      <c r="AS1448" s="67"/>
      <c r="AT1448" s="67"/>
      <c r="AU1448" s="67"/>
      <c r="AV1448" s="67"/>
      <c r="AW1448" s="67"/>
      <c r="AX1448" s="68"/>
      <c r="AY1448" s="68"/>
      <c r="AZ1448" s="69"/>
      <c r="BA1448" s="70"/>
      <c r="BB1448" s="71"/>
      <c r="BC1448" s="54"/>
      <c r="BD1448" s="41">
        <v>4</v>
      </c>
      <c r="BE1448" s="52">
        <v>42</v>
      </c>
      <c r="BF1448" s="62">
        <v>4285</v>
      </c>
      <c r="BG1448" s="275"/>
    </row>
    <row r="1449" spans="1:59" s="63" customFormat="1" ht="12.75" x14ac:dyDescent="0.2">
      <c r="A1449" s="196">
        <v>4</v>
      </c>
      <c r="B1449" s="197" t="s">
        <v>422</v>
      </c>
      <c r="C1449" s="208">
        <v>42</v>
      </c>
      <c r="D1449" s="209" t="s">
        <v>518</v>
      </c>
      <c r="E1449" s="210">
        <v>4285</v>
      </c>
      <c r="F1449" s="211" t="s">
        <v>684</v>
      </c>
      <c r="G1449" s="231" t="s">
        <v>250</v>
      </c>
      <c r="H1449" s="72" t="s">
        <v>1233</v>
      </c>
      <c r="I1449" s="223" t="s">
        <v>1244</v>
      </c>
      <c r="J1449" s="73"/>
      <c r="K1449" s="73"/>
      <c r="L1449" s="73"/>
      <c r="M1449" s="74"/>
      <c r="N1449" s="247"/>
      <c r="O1449" s="306"/>
      <c r="P1449" s="105"/>
      <c r="Q1449" s="75"/>
      <c r="R1449" s="75"/>
      <c r="S1449" s="75"/>
      <c r="T1449" s="75"/>
      <c r="U1449" s="75"/>
      <c r="V1449" s="75"/>
      <c r="W1449" s="75"/>
      <c r="X1449" s="75"/>
      <c r="Y1449" s="76" t="s">
        <v>1241</v>
      </c>
      <c r="Z1449" s="77" t="s">
        <v>1241</v>
      </c>
      <c r="AA1449" s="78">
        <f>AA$428</f>
        <v>0</v>
      </c>
      <c r="AB1449" s="75"/>
      <c r="AC1449" s="75"/>
      <c r="AD1449" s="75"/>
      <c r="AE1449" s="75"/>
      <c r="AF1449" s="75"/>
      <c r="AG1449" s="75"/>
      <c r="AH1449" s="75"/>
      <c r="AI1449" s="75"/>
      <c r="AJ1449" s="76" t="s">
        <v>1241</v>
      </c>
      <c r="AK1449" s="77" t="s">
        <v>1241</v>
      </c>
      <c r="AL1449" s="78">
        <f>AL$428</f>
        <v>0</v>
      </c>
      <c r="AM1449" s="75"/>
      <c r="AN1449" s="75"/>
      <c r="AO1449" s="75"/>
      <c r="AP1449" s="75"/>
      <c r="AQ1449" s="75"/>
      <c r="AR1449" s="75"/>
      <c r="AS1449" s="75"/>
      <c r="AT1449" s="75"/>
      <c r="AU1449" s="75"/>
      <c r="AV1449" s="75"/>
      <c r="AW1449" s="76" t="s">
        <v>1241</v>
      </c>
      <c r="AX1449" s="77" t="s">
        <v>1241</v>
      </c>
      <c r="AY1449" s="78">
        <f>AY$428</f>
        <v>500</v>
      </c>
      <c r="AZ1449" s="79"/>
      <c r="BA1449" s="80" t="str">
        <f>I1449</f>
        <v>&gt; see 3323, Solid concrete blockwork</v>
      </c>
      <c r="BB1449" s="71"/>
      <c r="BC1449" s="54"/>
      <c r="BD1449" s="41">
        <v>4</v>
      </c>
      <c r="BE1449" s="52">
        <v>42</v>
      </c>
      <c r="BF1449" s="62">
        <v>4285</v>
      </c>
      <c r="BG1449" s="276" t="str">
        <f>H1449</f>
        <v>Default Scenario (Link)</v>
      </c>
    </row>
    <row r="1450" spans="1:59" s="63" customFormat="1" ht="12.75" x14ac:dyDescent="0.2">
      <c r="A1450" s="196">
        <v>4</v>
      </c>
      <c r="B1450" s="197" t="s">
        <v>422</v>
      </c>
      <c r="C1450" s="208">
        <v>42</v>
      </c>
      <c r="D1450" s="209" t="s">
        <v>518</v>
      </c>
      <c r="E1450" s="210">
        <v>4285</v>
      </c>
      <c r="F1450" s="211" t="s">
        <v>684</v>
      </c>
      <c r="G1450" s="231"/>
      <c r="H1450" s="65"/>
      <c r="I1450" s="222"/>
      <c r="J1450" s="66"/>
      <c r="K1450" s="66"/>
      <c r="L1450" s="66"/>
      <c r="M1450" s="64"/>
      <c r="N1450" s="304"/>
      <c r="O1450" s="305"/>
      <c r="P1450" s="127"/>
      <c r="Q1450" s="67"/>
      <c r="R1450" s="67"/>
      <c r="S1450" s="67"/>
      <c r="T1450" s="67"/>
      <c r="U1450" s="67"/>
      <c r="V1450" s="67"/>
      <c r="W1450" s="67"/>
      <c r="X1450" s="67"/>
      <c r="Y1450" s="68"/>
      <c r="Z1450" s="68"/>
      <c r="AA1450" s="68"/>
      <c r="AB1450" s="67"/>
      <c r="AC1450" s="67"/>
      <c r="AD1450" s="67"/>
      <c r="AE1450" s="67"/>
      <c r="AF1450" s="67"/>
      <c r="AG1450" s="67"/>
      <c r="AH1450" s="67"/>
      <c r="AI1450" s="67"/>
      <c r="AJ1450" s="68"/>
      <c r="AK1450" s="68"/>
      <c r="AL1450" s="68"/>
      <c r="AM1450" s="67"/>
      <c r="AN1450" s="67"/>
      <c r="AO1450" s="67"/>
      <c r="AP1450" s="67"/>
      <c r="AQ1450" s="67"/>
      <c r="AR1450" s="67"/>
      <c r="AS1450" s="67"/>
      <c r="AT1450" s="67"/>
      <c r="AU1450" s="67"/>
      <c r="AV1450" s="67"/>
      <c r="AW1450" s="67"/>
      <c r="AX1450" s="68"/>
      <c r="AY1450" s="68"/>
      <c r="AZ1450" s="69"/>
      <c r="BA1450" s="70"/>
      <c r="BB1450" s="71"/>
      <c r="BC1450" s="54"/>
      <c r="BD1450" s="41">
        <v>4</v>
      </c>
      <c r="BE1450" s="52">
        <v>42</v>
      </c>
      <c r="BF1450" s="62">
        <v>4285</v>
      </c>
      <c r="BG1450" s="275"/>
    </row>
    <row r="1451" spans="1:59" s="63" customFormat="1" ht="12.75" x14ac:dyDescent="0.2">
      <c r="A1451" s="196">
        <v>4</v>
      </c>
      <c r="B1451" s="197" t="s">
        <v>422</v>
      </c>
      <c r="C1451" s="208">
        <v>42</v>
      </c>
      <c r="D1451" s="209" t="s">
        <v>518</v>
      </c>
      <c r="E1451" s="210">
        <v>4285</v>
      </c>
      <c r="F1451" s="211" t="s">
        <v>684</v>
      </c>
      <c r="G1451" s="230"/>
      <c r="H1451" s="56"/>
      <c r="I1451" s="221"/>
      <c r="J1451" s="57"/>
      <c r="K1451" s="57"/>
      <c r="L1451" s="57"/>
      <c r="M1451" s="55"/>
      <c r="N1451" s="303"/>
      <c r="O1451" s="245"/>
      <c r="P1451" s="122"/>
      <c r="Q1451" s="58"/>
      <c r="R1451" s="58"/>
      <c r="S1451" s="58"/>
      <c r="T1451" s="58"/>
      <c r="U1451" s="58"/>
      <c r="V1451" s="58"/>
      <c r="W1451" s="58"/>
      <c r="X1451" s="58"/>
      <c r="Y1451" s="59"/>
      <c r="Z1451" s="59"/>
      <c r="AA1451" s="59"/>
      <c r="AB1451" s="58"/>
      <c r="AC1451" s="58"/>
      <c r="AD1451" s="58"/>
      <c r="AE1451" s="58"/>
      <c r="AF1451" s="58"/>
      <c r="AG1451" s="58"/>
      <c r="AH1451" s="58"/>
      <c r="AI1451" s="58"/>
      <c r="AJ1451" s="59"/>
      <c r="AK1451" s="59"/>
      <c r="AL1451" s="59"/>
      <c r="AM1451" s="58"/>
      <c r="AN1451" s="58"/>
      <c r="AO1451" s="58"/>
      <c r="AP1451" s="58"/>
      <c r="AQ1451" s="58"/>
      <c r="AR1451" s="58"/>
      <c r="AS1451" s="58"/>
      <c r="AT1451" s="58"/>
      <c r="AU1451" s="58"/>
      <c r="AV1451" s="58"/>
      <c r="AW1451" s="58"/>
      <c r="AX1451" s="59"/>
      <c r="AY1451" s="59"/>
      <c r="AZ1451" s="60"/>
      <c r="BA1451" s="61"/>
      <c r="BB1451" s="54"/>
      <c r="BC1451" s="54"/>
      <c r="BD1451" s="41">
        <v>4</v>
      </c>
      <c r="BE1451" s="52">
        <v>42</v>
      </c>
      <c r="BF1451" s="62">
        <v>4285</v>
      </c>
      <c r="BG1451" s="274"/>
    </row>
    <row r="1452" spans="1:59" s="63" customFormat="1" ht="12.75" x14ac:dyDescent="0.2">
      <c r="A1452" s="196">
        <v>4</v>
      </c>
      <c r="B1452" s="197" t="s">
        <v>422</v>
      </c>
      <c r="C1452" s="208">
        <v>42</v>
      </c>
      <c r="D1452" s="209" t="s">
        <v>518</v>
      </c>
      <c r="E1452" s="210">
        <v>4285</v>
      </c>
      <c r="F1452" s="211" t="s">
        <v>684</v>
      </c>
      <c r="G1452" s="231"/>
      <c r="H1452" s="65"/>
      <c r="I1452" s="222"/>
      <c r="J1452" s="66"/>
      <c r="K1452" s="66"/>
      <c r="L1452" s="66"/>
      <c r="M1452" s="64"/>
      <c r="N1452" s="304"/>
      <c r="O1452" s="305"/>
      <c r="P1452" s="127"/>
      <c r="Q1452" s="67"/>
      <c r="R1452" s="67"/>
      <c r="S1452" s="67"/>
      <c r="T1452" s="67"/>
      <c r="U1452" s="67"/>
      <c r="V1452" s="67"/>
      <c r="W1452" s="67"/>
      <c r="X1452" s="67"/>
      <c r="Y1452" s="68"/>
      <c r="Z1452" s="68"/>
      <c r="AA1452" s="68"/>
      <c r="AB1452" s="67"/>
      <c r="AC1452" s="67"/>
      <c r="AD1452" s="67"/>
      <c r="AE1452" s="67"/>
      <c r="AF1452" s="67"/>
      <c r="AG1452" s="67"/>
      <c r="AH1452" s="67"/>
      <c r="AI1452" s="67"/>
      <c r="AJ1452" s="68"/>
      <c r="AK1452" s="68"/>
      <c r="AL1452" s="68"/>
      <c r="AM1452" s="67"/>
      <c r="AN1452" s="67"/>
      <c r="AO1452" s="67"/>
      <c r="AP1452" s="67"/>
      <c r="AQ1452" s="67"/>
      <c r="AR1452" s="67"/>
      <c r="AS1452" s="67"/>
      <c r="AT1452" s="67"/>
      <c r="AU1452" s="67"/>
      <c r="AV1452" s="67"/>
      <c r="AW1452" s="67"/>
      <c r="AX1452" s="68"/>
      <c r="AY1452" s="68"/>
      <c r="AZ1452" s="69"/>
      <c r="BA1452" s="70"/>
      <c r="BB1452" s="71"/>
      <c r="BC1452" s="54"/>
      <c r="BD1452" s="41">
        <v>4</v>
      </c>
      <c r="BE1452" s="52">
        <v>42</v>
      </c>
      <c r="BF1452" s="62">
        <v>4285</v>
      </c>
      <c r="BG1452" s="275"/>
    </row>
    <row r="1453" spans="1:59" s="63" customFormat="1" ht="12.75" x14ac:dyDescent="0.2">
      <c r="A1453" s="196">
        <v>4</v>
      </c>
      <c r="B1453" s="197" t="s">
        <v>422</v>
      </c>
      <c r="C1453" s="208">
        <v>42</v>
      </c>
      <c r="D1453" s="209" t="s">
        <v>518</v>
      </c>
      <c r="E1453" s="210">
        <v>4285</v>
      </c>
      <c r="F1453" s="211" t="s">
        <v>684</v>
      </c>
      <c r="G1453" s="231" t="s">
        <v>53</v>
      </c>
      <c r="H1453" s="72" t="s">
        <v>1233</v>
      </c>
      <c r="I1453" s="223" t="s">
        <v>1183</v>
      </c>
      <c r="J1453" s="73"/>
      <c r="K1453" s="73"/>
      <c r="L1453" s="73"/>
      <c r="M1453" s="74"/>
      <c r="N1453" s="247"/>
      <c r="O1453" s="306"/>
      <c r="P1453" s="105"/>
      <c r="Q1453" s="75"/>
      <c r="R1453" s="75"/>
      <c r="S1453" s="75"/>
      <c r="T1453" s="75"/>
      <c r="U1453" s="75"/>
      <c r="V1453" s="75"/>
      <c r="W1453" s="75"/>
      <c r="X1453" s="75"/>
      <c r="Y1453" s="76" t="s">
        <v>1241</v>
      </c>
      <c r="Z1453" s="77" t="s">
        <v>1241</v>
      </c>
      <c r="AA1453" s="78">
        <f>AA$126</f>
        <v>1000</v>
      </c>
      <c r="AB1453" s="75"/>
      <c r="AC1453" s="75"/>
      <c r="AD1453" s="75"/>
      <c r="AE1453" s="75"/>
      <c r="AF1453" s="75"/>
      <c r="AG1453" s="75"/>
      <c r="AH1453" s="75"/>
      <c r="AI1453" s="75"/>
      <c r="AJ1453" s="76" t="s">
        <v>1241</v>
      </c>
      <c r="AK1453" s="77" t="s">
        <v>1241</v>
      </c>
      <c r="AL1453" s="78">
        <f>AL$126</f>
        <v>0</v>
      </c>
      <c r="AM1453" s="75"/>
      <c r="AN1453" s="75"/>
      <c r="AO1453" s="75"/>
      <c r="AP1453" s="75"/>
      <c r="AQ1453" s="75"/>
      <c r="AR1453" s="75"/>
      <c r="AS1453" s="75"/>
      <c r="AT1453" s="75"/>
      <c r="AU1453" s="75"/>
      <c r="AV1453" s="75"/>
      <c r="AW1453" s="76" t="s">
        <v>1241</v>
      </c>
      <c r="AX1453" s="77" t="s">
        <v>1241</v>
      </c>
      <c r="AY1453" s="78">
        <f>AY$126</f>
        <v>25</v>
      </c>
      <c r="AZ1453" s="79"/>
      <c r="BA1453" s="80" t="str">
        <f>I1453</f>
        <v>&gt; see 3112, Reinforcement for in situ concrete</v>
      </c>
      <c r="BB1453" s="71"/>
      <c r="BC1453" s="54"/>
      <c r="BD1453" s="41">
        <v>4</v>
      </c>
      <c r="BE1453" s="52">
        <v>42</v>
      </c>
      <c r="BF1453" s="62">
        <v>4285</v>
      </c>
      <c r="BG1453" s="276" t="str">
        <f>H1453</f>
        <v>Default Scenario (Link)</v>
      </c>
    </row>
    <row r="1454" spans="1:59" s="63" customFormat="1" ht="12.75" x14ac:dyDescent="0.2">
      <c r="A1454" s="196">
        <v>4</v>
      </c>
      <c r="B1454" s="197" t="s">
        <v>422</v>
      </c>
      <c r="C1454" s="208">
        <v>42</v>
      </c>
      <c r="D1454" s="209" t="s">
        <v>518</v>
      </c>
      <c r="E1454" s="210">
        <v>4285</v>
      </c>
      <c r="F1454" s="211" t="s">
        <v>684</v>
      </c>
      <c r="G1454" s="231"/>
      <c r="H1454" s="65"/>
      <c r="I1454" s="222"/>
      <c r="J1454" s="66"/>
      <c r="K1454" s="66"/>
      <c r="L1454" s="66"/>
      <c r="M1454" s="64"/>
      <c r="N1454" s="304"/>
      <c r="O1454" s="305"/>
      <c r="P1454" s="127"/>
      <c r="Q1454" s="67"/>
      <c r="R1454" s="67"/>
      <c r="S1454" s="67"/>
      <c r="T1454" s="67"/>
      <c r="U1454" s="67"/>
      <c r="V1454" s="67"/>
      <c r="W1454" s="67"/>
      <c r="X1454" s="67"/>
      <c r="Y1454" s="68"/>
      <c r="Z1454" s="68"/>
      <c r="AA1454" s="68"/>
      <c r="AB1454" s="67"/>
      <c r="AC1454" s="67"/>
      <c r="AD1454" s="67"/>
      <c r="AE1454" s="67"/>
      <c r="AF1454" s="67"/>
      <c r="AG1454" s="67"/>
      <c r="AH1454" s="67"/>
      <c r="AI1454" s="67"/>
      <c r="AJ1454" s="68"/>
      <c r="AK1454" s="68"/>
      <c r="AL1454" s="68"/>
      <c r="AM1454" s="67"/>
      <c r="AN1454" s="67"/>
      <c r="AO1454" s="67"/>
      <c r="AP1454" s="67"/>
      <c r="AQ1454" s="67"/>
      <c r="AR1454" s="67"/>
      <c r="AS1454" s="67"/>
      <c r="AT1454" s="67"/>
      <c r="AU1454" s="67"/>
      <c r="AV1454" s="67"/>
      <c r="AW1454" s="67"/>
      <c r="AX1454" s="68"/>
      <c r="AY1454" s="68"/>
      <c r="AZ1454" s="69"/>
      <c r="BA1454" s="70"/>
      <c r="BB1454" s="71"/>
      <c r="BC1454" s="54"/>
      <c r="BD1454" s="41">
        <v>4</v>
      </c>
      <c r="BE1454" s="52">
        <v>42</v>
      </c>
      <c r="BF1454" s="62">
        <v>4285</v>
      </c>
      <c r="BG1454" s="275"/>
    </row>
    <row r="1455" spans="1:59" s="63" customFormat="1" ht="12.75" x14ac:dyDescent="0.2">
      <c r="A1455" s="196">
        <v>4</v>
      </c>
      <c r="B1455" s="197" t="s">
        <v>422</v>
      </c>
      <c r="C1455" s="208">
        <v>42</v>
      </c>
      <c r="D1455" s="209" t="s">
        <v>518</v>
      </c>
      <c r="E1455" s="210">
        <v>4285</v>
      </c>
      <c r="F1455" s="211" t="s">
        <v>684</v>
      </c>
      <c r="G1455" s="230"/>
      <c r="H1455" s="56"/>
      <c r="I1455" s="221"/>
      <c r="J1455" s="57"/>
      <c r="K1455" s="57"/>
      <c r="L1455" s="57"/>
      <c r="M1455" s="55"/>
      <c r="N1455" s="303"/>
      <c r="O1455" s="245"/>
      <c r="P1455" s="122"/>
      <c r="Q1455" s="58"/>
      <c r="R1455" s="58"/>
      <c r="S1455" s="58"/>
      <c r="T1455" s="58"/>
      <c r="U1455" s="58"/>
      <c r="V1455" s="58"/>
      <c r="W1455" s="58"/>
      <c r="X1455" s="58"/>
      <c r="Y1455" s="59"/>
      <c r="Z1455" s="59"/>
      <c r="AA1455" s="59"/>
      <c r="AB1455" s="58"/>
      <c r="AC1455" s="58"/>
      <c r="AD1455" s="58"/>
      <c r="AE1455" s="58"/>
      <c r="AF1455" s="58"/>
      <c r="AG1455" s="58"/>
      <c r="AH1455" s="58"/>
      <c r="AI1455" s="58"/>
      <c r="AJ1455" s="59"/>
      <c r="AK1455" s="59"/>
      <c r="AL1455" s="59"/>
      <c r="AM1455" s="58"/>
      <c r="AN1455" s="58"/>
      <c r="AO1455" s="58"/>
      <c r="AP1455" s="58"/>
      <c r="AQ1455" s="58"/>
      <c r="AR1455" s="58"/>
      <c r="AS1455" s="58"/>
      <c r="AT1455" s="58"/>
      <c r="AU1455" s="58"/>
      <c r="AV1455" s="58"/>
      <c r="AW1455" s="58"/>
      <c r="AX1455" s="59"/>
      <c r="AY1455" s="59"/>
      <c r="AZ1455" s="60"/>
      <c r="BA1455" s="61"/>
      <c r="BB1455" s="54"/>
      <c r="BC1455" s="54"/>
      <c r="BD1455" s="41">
        <v>4</v>
      </c>
      <c r="BE1455" s="52">
        <v>42</v>
      </c>
      <c r="BF1455" s="62">
        <v>4285</v>
      </c>
      <c r="BG1455" s="274"/>
    </row>
    <row r="1456" spans="1:59" s="63" customFormat="1" ht="12.75" x14ac:dyDescent="0.2">
      <c r="A1456" s="196">
        <v>4</v>
      </c>
      <c r="B1456" s="197" t="s">
        <v>422</v>
      </c>
      <c r="C1456" s="208">
        <v>42</v>
      </c>
      <c r="D1456" s="209" t="s">
        <v>518</v>
      </c>
      <c r="E1456" s="210">
        <v>4285</v>
      </c>
      <c r="F1456" s="211" t="s">
        <v>684</v>
      </c>
      <c r="G1456" s="231"/>
      <c r="H1456" s="65"/>
      <c r="I1456" s="222"/>
      <c r="J1456" s="66"/>
      <c r="K1456" s="66"/>
      <c r="L1456" s="66"/>
      <c r="M1456" s="64"/>
      <c r="N1456" s="304"/>
      <c r="O1456" s="305"/>
      <c r="P1456" s="127"/>
      <c r="Q1456" s="67"/>
      <c r="R1456" s="67"/>
      <c r="S1456" s="67"/>
      <c r="T1456" s="67"/>
      <c r="U1456" s="67"/>
      <c r="V1456" s="67"/>
      <c r="W1456" s="67"/>
      <c r="X1456" s="67"/>
      <c r="Y1456" s="68"/>
      <c r="Z1456" s="68"/>
      <c r="AA1456" s="68"/>
      <c r="AB1456" s="67"/>
      <c r="AC1456" s="67"/>
      <c r="AD1456" s="67"/>
      <c r="AE1456" s="67"/>
      <c r="AF1456" s="67"/>
      <c r="AG1456" s="67"/>
      <c r="AH1456" s="67"/>
      <c r="AI1456" s="67"/>
      <c r="AJ1456" s="68"/>
      <c r="AK1456" s="68"/>
      <c r="AL1456" s="68"/>
      <c r="AM1456" s="67"/>
      <c r="AN1456" s="67"/>
      <c r="AO1456" s="67"/>
      <c r="AP1456" s="67"/>
      <c r="AQ1456" s="67"/>
      <c r="AR1456" s="67"/>
      <c r="AS1456" s="67"/>
      <c r="AT1456" s="67"/>
      <c r="AU1456" s="67"/>
      <c r="AV1456" s="67"/>
      <c r="AW1456" s="67"/>
      <c r="AX1456" s="68"/>
      <c r="AY1456" s="68"/>
      <c r="AZ1456" s="69"/>
      <c r="BA1456" s="70"/>
      <c r="BB1456" s="71"/>
      <c r="BC1456" s="54"/>
      <c r="BD1456" s="41">
        <v>4</v>
      </c>
      <c r="BE1456" s="52">
        <v>42</v>
      </c>
      <c r="BF1456" s="62">
        <v>4285</v>
      </c>
      <c r="BG1456" s="275"/>
    </row>
    <row r="1457" spans="1:59" s="63" customFormat="1" ht="12.75" x14ac:dyDescent="0.2">
      <c r="A1457" s="196">
        <v>4</v>
      </c>
      <c r="B1457" s="197" t="s">
        <v>422</v>
      </c>
      <c r="C1457" s="208">
        <v>42</v>
      </c>
      <c r="D1457" s="209" t="s">
        <v>518</v>
      </c>
      <c r="E1457" s="210">
        <v>4285</v>
      </c>
      <c r="F1457" s="211" t="s">
        <v>684</v>
      </c>
      <c r="G1457" s="231" t="s">
        <v>729</v>
      </c>
      <c r="H1457" s="72" t="s">
        <v>1233</v>
      </c>
      <c r="I1457" s="223" t="s">
        <v>1247</v>
      </c>
      <c r="J1457" s="73"/>
      <c r="K1457" s="73"/>
      <c r="L1457" s="73"/>
      <c r="M1457" s="74"/>
      <c r="N1457" s="247"/>
      <c r="O1457" s="306"/>
      <c r="P1457" s="105"/>
      <c r="Q1457" s="75"/>
      <c r="R1457" s="75"/>
      <c r="S1457" s="75"/>
      <c r="T1457" s="75"/>
      <c r="U1457" s="75"/>
      <c r="V1457" s="75"/>
      <c r="W1457" s="75"/>
      <c r="X1457" s="75"/>
      <c r="Y1457" s="76" t="s">
        <v>1241</v>
      </c>
      <c r="Z1457" s="77" t="s">
        <v>1241</v>
      </c>
      <c r="AA1457" s="78">
        <f>AA$2542</f>
        <v>5000</v>
      </c>
      <c r="AB1457" s="75"/>
      <c r="AC1457" s="75"/>
      <c r="AD1457" s="75"/>
      <c r="AE1457" s="75"/>
      <c r="AF1457" s="75"/>
      <c r="AG1457" s="75"/>
      <c r="AH1457" s="75"/>
      <c r="AI1457" s="75"/>
      <c r="AJ1457" s="76" t="s">
        <v>1241</v>
      </c>
      <c r="AK1457" s="77" t="s">
        <v>1241</v>
      </c>
      <c r="AL1457" s="78">
        <f>AL$2542</f>
        <v>0</v>
      </c>
      <c r="AM1457" s="75"/>
      <c r="AN1457" s="75"/>
      <c r="AO1457" s="75"/>
      <c r="AP1457" s="75"/>
      <c r="AQ1457" s="75"/>
      <c r="AR1457" s="75"/>
      <c r="AS1457" s="75"/>
      <c r="AT1457" s="75"/>
      <c r="AU1457" s="75"/>
      <c r="AV1457" s="75"/>
      <c r="AW1457" s="76" t="s">
        <v>1241</v>
      </c>
      <c r="AX1457" s="77" t="s">
        <v>1241</v>
      </c>
      <c r="AY1457" s="78">
        <f>AY$2542</f>
        <v>250</v>
      </c>
      <c r="AZ1457" s="79"/>
      <c r="BA1457" s="80" t="str">
        <f>I1457</f>
        <v>&gt; see 4711, Thermal insulation</v>
      </c>
      <c r="BB1457" s="71"/>
      <c r="BC1457" s="54"/>
      <c r="BD1457" s="41">
        <v>4</v>
      </c>
      <c r="BE1457" s="52">
        <v>42</v>
      </c>
      <c r="BF1457" s="62">
        <v>4285</v>
      </c>
      <c r="BG1457" s="276" t="str">
        <f>H1457</f>
        <v>Default Scenario (Link)</v>
      </c>
    </row>
    <row r="1458" spans="1:59" s="63" customFormat="1" ht="12.75" x14ac:dyDescent="0.2">
      <c r="A1458" s="196">
        <v>4</v>
      </c>
      <c r="B1458" s="197" t="s">
        <v>422</v>
      </c>
      <c r="C1458" s="208">
        <v>42</v>
      </c>
      <c r="D1458" s="209" t="s">
        <v>518</v>
      </c>
      <c r="E1458" s="210">
        <v>4285</v>
      </c>
      <c r="F1458" s="211" t="s">
        <v>684</v>
      </c>
      <c r="G1458" s="231"/>
      <c r="H1458" s="65"/>
      <c r="I1458" s="222"/>
      <c r="J1458" s="66"/>
      <c r="K1458" s="66"/>
      <c r="L1458" s="66"/>
      <c r="M1458" s="64"/>
      <c r="N1458" s="304"/>
      <c r="O1458" s="305"/>
      <c r="P1458" s="127"/>
      <c r="Q1458" s="67"/>
      <c r="R1458" s="67"/>
      <c r="S1458" s="67"/>
      <c r="T1458" s="67"/>
      <c r="U1458" s="67"/>
      <c r="V1458" s="67"/>
      <c r="W1458" s="67"/>
      <c r="X1458" s="67"/>
      <c r="Y1458" s="68"/>
      <c r="Z1458" s="68"/>
      <c r="AA1458" s="68"/>
      <c r="AB1458" s="67"/>
      <c r="AC1458" s="67"/>
      <c r="AD1458" s="67"/>
      <c r="AE1458" s="67"/>
      <c r="AF1458" s="67"/>
      <c r="AG1458" s="67"/>
      <c r="AH1458" s="67"/>
      <c r="AI1458" s="67"/>
      <c r="AJ1458" s="68"/>
      <c r="AK1458" s="68"/>
      <c r="AL1458" s="68"/>
      <c r="AM1458" s="67"/>
      <c r="AN1458" s="67"/>
      <c r="AO1458" s="67"/>
      <c r="AP1458" s="67"/>
      <c r="AQ1458" s="67"/>
      <c r="AR1458" s="67"/>
      <c r="AS1458" s="67"/>
      <c r="AT1458" s="67"/>
      <c r="AU1458" s="67"/>
      <c r="AV1458" s="67"/>
      <c r="AW1458" s="67"/>
      <c r="AX1458" s="68"/>
      <c r="AY1458" s="68"/>
      <c r="AZ1458" s="69"/>
      <c r="BA1458" s="70"/>
      <c r="BB1458" s="71"/>
      <c r="BC1458" s="54"/>
      <c r="BD1458" s="41">
        <v>4</v>
      </c>
      <c r="BE1458" s="52">
        <v>42</v>
      </c>
      <c r="BF1458" s="62">
        <v>4285</v>
      </c>
      <c r="BG1458" s="275"/>
    </row>
    <row r="1459" spans="1:59" s="63" customFormat="1" ht="12.75" x14ac:dyDescent="0.2">
      <c r="A1459" s="196">
        <v>4</v>
      </c>
      <c r="B1459" s="197" t="s">
        <v>422</v>
      </c>
      <c r="C1459" s="208">
        <v>42</v>
      </c>
      <c r="D1459" s="209" t="s">
        <v>518</v>
      </c>
      <c r="E1459" s="210">
        <v>4285</v>
      </c>
      <c r="F1459" s="211" t="s">
        <v>684</v>
      </c>
      <c r="G1459" s="230"/>
      <c r="H1459" s="56"/>
      <c r="I1459" s="221"/>
      <c r="J1459" s="57"/>
      <c r="K1459" s="57"/>
      <c r="L1459" s="57"/>
      <c r="M1459" s="55"/>
      <c r="N1459" s="303"/>
      <c r="O1459" s="245"/>
      <c r="P1459" s="122"/>
      <c r="Q1459" s="58"/>
      <c r="R1459" s="58"/>
      <c r="S1459" s="58"/>
      <c r="T1459" s="58"/>
      <c r="U1459" s="58"/>
      <c r="V1459" s="58"/>
      <c r="W1459" s="58"/>
      <c r="X1459" s="58"/>
      <c r="Y1459" s="59"/>
      <c r="Z1459" s="59"/>
      <c r="AA1459" s="59"/>
      <c r="AB1459" s="58"/>
      <c r="AC1459" s="58"/>
      <c r="AD1459" s="58"/>
      <c r="AE1459" s="58"/>
      <c r="AF1459" s="58"/>
      <c r="AG1459" s="58"/>
      <c r="AH1459" s="58"/>
      <c r="AI1459" s="58"/>
      <c r="AJ1459" s="59"/>
      <c r="AK1459" s="59"/>
      <c r="AL1459" s="59"/>
      <c r="AM1459" s="58"/>
      <c r="AN1459" s="58"/>
      <c r="AO1459" s="58"/>
      <c r="AP1459" s="58"/>
      <c r="AQ1459" s="58"/>
      <c r="AR1459" s="58"/>
      <c r="AS1459" s="58"/>
      <c r="AT1459" s="58"/>
      <c r="AU1459" s="58"/>
      <c r="AV1459" s="58"/>
      <c r="AW1459" s="58"/>
      <c r="AX1459" s="59"/>
      <c r="AY1459" s="59"/>
      <c r="AZ1459" s="60"/>
      <c r="BA1459" s="61"/>
      <c r="BB1459" s="54"/>
      <c r="BC1459" s="54"/>
      <c r="BD1459" s="41">
        <v>4</v>
      </c>
      <c r="BE1459" s="52">
        <v>42</v>
      </c>
      <c r="BF1459" s="62">
        <v>4285</v>
      </c>
      <c r="BG1459" s="274"/>
    </row>
    <row r="1460" spans="1:59" s="53" customFormat="1" ht="18.75" x14ac:dyDescent="0.3">
      <c r="A1460" s="202">
        <v>4</v>
      </c>
      <c r="B1460" s="203" t="s">
        <v>422</v>
      </c>
      <c r="C1460" s="205">
        <v>43</v>
      </c>
      <c r="D1460" s="206" t="s">
        <v>688</v>
      </c>
      <c r="E1460" s="207"/>
      <c r="F1460" s="207"/>
      <c r="G1460" s="229"/>
      <c r="H1460" s="44"/>
      <c r="I1460" s="226"/>
      <c r="J1460" s="192"/>
      <c r="K1460" s="192"/>
      <c r="L1460" s="192"/>
      <c r="M1460" s="194"/>
      <c r="N1460" s="302"/>
      <c r="O1460" s="298"/>
      <c r="P1460" s="47"/>
      <c r="Q1460" s="47"/>
      <c r="R1460" s="47"/>
      <c r="S1460" s="47"/>
      <c r="T1460" s="47"/>
      <c r="U1460" s="47"/>
      <c r="V1460" s="47"/>
      <c r="W1460" s="47"/>
      <c r="X1460" s="47"/>
      <c r="Y1460" s="48"/>
      <c r="Z1460" s="48"/>
      <c r="AA1460" s="48"/>
      <c r="AB1460" s="47"/>
      <c r="AC1460" s="47"/>
      <c r="AD1460" s="47"/>
      <c r="AE1460" s="47"/>
      <c r="AF1460" s="47"/>
      <c r="AG1460" s="47"/>
      <c r="AH1460" s="47"/>
      <c r="AI1460" s="47"/>
      <c r="AJ1460" s="48"/>
      <c r="AK1460" s="48"/>
      <c r="AL1460" s="48"/>
      <c r="AM1460" s="47"/>
      <c r="AN1460" s="47"/>
      <c r="AO1460" s="47"/>
      <c r="AP1460" s="47"/>
      <c r="AQ1460" s="47"/>
      <c r="AR1460" s="47"/>
      <c r="AS1460" s="47"/>
      <c r="AT1460" s="47"/>
      <c r="AU1460" s="47"/>
      <c r="AV1460" s="47"/>
      <c r="AW1460" s="47"/>
      <c r="AX1460" s="48"/>
      <c r="AY1460" s="333"/>
      <c r="AZ1460" s="49"/>
      <c r="BA1460" s="50"/>
      <c r="BB1460" s="51"/>
      <c r="BC1460" s="45"/>
      <c r="BD1460" s="41">
        <v>4</v>
      </c>
      <c r="BE1460" s="52">
        <v>43</v>
      </c>
      <c r="BF1460" s="52" t="s">
        <v>688</v>
      </c>
      <c r="BG1460" s="273"/>
    </row>
    <row r="1461" spans="1:59" x14ac:dyDescent="0.25">
      <c r="A1461" s="196">
        <v>4</v>
      </c>
      <c r="B1461" s="197" t="s">
        <v>422</v>
      </c>
      <c r="C1461" s="208">
        <v>43</v>
      </c>
      <c r="D1461" s="209" t="s">
        <v>688</v>
      </c>
      <c r="E1461" s="212">
        <v>4311</v>
      </c>
      <c r="F1461" s="213" t="s">
        <v>689</v>
      </c>
      <c r="G1461" s="234"/>
      <c r="H1461" s="138"/>
      <c r="I1461" s="224"/>
      <c r="J1461" s="98"/>
      <c r="K1461" s="98"/>
      <c r="L1461" s="98"/>
      <c r="M1461" s="137"/>
      <c r="N1461" s="322"/>
      <c r="O1461" s="323"/>
      <c r="P1461" s="139"/>
      <c r="Q1461" s="139"/>
      <c r="R1461" s="139"/>
      <c r="S1461" s="139"/>
      <c r="T1461" s="139"/>
      <c r="U1461" s="139"/>
      <c r="V1461" s="139"/>
      <c r="W1461" s="139"/>
      <c r="X1461" s="139"/>
      <c r="Y1461" s="100"/>
      <c r="Z1461" s="125"/>
      <c r="AA1461" s="125"/>
      <c r="AB1461" s="139"/>
      <c r="AC1461" s="139"/>
      <c r="AD1461" s="139"/>
      <c r="AE1461" s="139"/>
      <c r="AF1461" s="139"/>
      <c r="AG1461" s="139"/>
      <c r="AH1461" s="139"/>
      <c r="AI1461" s="139"/>
      <c r="AJ1461" s="100"/>
      <c r="AK1461" s="125"/>
      <c r="AL1461" s="125"/>
      <c r="AM1461" s="139"/>
      <c r="AN1461" s="139"/>
      <c r="AO1461" s="139"/>
      <c r="AP1461" s="139"/>
      <c r="AQ1461" s="139"/>
      <c r="AR1461" s="139"/>
      <c r="AS1461" s="139"/>
      <c r="AT1461" s="139"/>
      <c r="AU1461" s="139"/>
      <c r="AV1461" s="139"/>
      <c r="AW1461" s="99"/>
      <c r="AX1461" s="125"/>
      <c r="AY1461" s="100"/>
      <c r="AZ1461" s="140"/>
      <c r="BA1461" s="141"/>
      <c r="BB1461" s="136"/>
      <c r="BC1461" s="136"/>
      <c r="BD1461" s="41">
        <v>4</v>
      </c>
      <c r="BE1461" s="52">
        <v>43</v>
      </c>
      <c r="BF1461" s="103">
        <v>4311</v>
      </c>
      <c r="BG1461" s="283"/>
    </row>
    <row r="1462" spans="1:59" s="63" customFormat="1" ht="12.75" x14ac:dyDescent="0.2">
      <c r="A1462" s="196">
        <v>4</v>
      </c>
      <c r="B1462" s="197" t="s">
        <v>422</v>
      </c>
      <c r="C1462" s="208">
        <v>43</v>
      </c>
      <c r="D1462" s="209" t="s">
        <v>688</v>
      </c>
      <c r="E1462" s="212">
        <v>4311</v>
      </c>
      <c r="F1462" s="213" t="s">
        <v>689</v>
      </c>
      <c r="G1462" s="232"/>
      <c r="H1462" s="97"/>
      <c r="I1462" s="224"/>
      <c r="J1462" s="98"/>
      <c r="K1462" s="98"/>
      <c r="L1462" s="98"/>
      <c r="M1462" s="96"/>
      <c r="N1462" s="307"/>
      <c r="O1462" s="246"/>
      <c r="P1462" s="124"/>
      <c r="Q1462" s="99"/>
      <c r="R1462" s="99"/>
      <c r="S1462" s="99"/>
      <c r="T1462" s="99"/>
      <c r="U1462" s="99"/>
      <c r="V1462" s="99"/>
      <c r="W1462" s="99"/>
      <c r="X1462" s="99"/>
      <c r="Y1462" s="100"/>
      <c r="Z1462" s="100"/>
      <c r="AA1462" s="100"/>
      <c r="AB1462" s="99"/>
      <c r="AC1462" s="99"/>
      <c r="AD1462" s="99"/>
      <c r="AE1462" s="99"/>
      <c r="AF1462" s="99"/>
      <c r="AG1462" s="99"/>
      <c r="AH1462" s="99"/>
      <c r="AI1462" s="99"/>
      <c r="AJ1462" s="100"/>
      <c r="AK1462" s="100"/>
      <c r="AL1462" s="100"/>
      <c r="AM1462" s="99"/>
      <c r="AN1462" s="99"/>
      <c r="AO1462" s="99"/>
      <c r="AP1462" s="99"/>
      <c r="AQ1462" s="99"/>
      <c r="AR1462" s="99"/>
      <c r="AS1462" s="99"/>
      <c r="AT1462" s="99"/>
      <c r="AU1462" s="99"/>
      <c r="AV1462" s="99"/>
      <c r="AW1462" s="99"/>
      <c r="AX1462" s="100"/>
      <c r="AY1462" s="100"/>
      <c r="AZ1462" s="101"/>
      <c r="BA1462" s="102"/>
      <c r="BB1462" s="95"/>
      <c r="BC1462" s="95"/>
      <c r="BD1462" s="41">
        <v>4</v>
      </c>
      <c r="BE1462" s="52">
        <v>43</v>
      </c>
      <c r="BF1462" s="103">
        <v>4311</v>
      </c>
      <c r="BG1462" s="277"/>
    </row>
    <row r="1463" spans="1:59" s="63" customFormat="1" ht="12.75" x14ac:dyDescent="0.2">
      <c r="A1463" s="196">
        <v>4</v>
      </c>
      <c r="B1463" s="197" t="s">
        <v>422</v>
      </c>
      <c r="C1463" s="208">
        <v>43</v>
      </c>
      <c r="D1463" s="209" t="s">
        <v>688</v>
      </c>
      <c r="E1463" s="212">
        <v>4311</v>
      </c>
      <c r="F1463" s="213" t="s">
        <v>689</v>
      </c>
      <c r="G1463" s="231" t="s">
        <v>215</v>
      </c>
      <c r="H1463" s="65"/>
      <c r="I1463" s="222"/>
      <c r="J1463" s="66"/>
      <c r="K1463" s="66"/>
      <c r="L1463" s="66"/>
      <c r="M1463" s="64"/>
      <c r="N1463" s="304"/>
      <c r="O1463" s="305"/>
      <c r="P1463" s="127"/>
      <c r="Q1463" s="67"/>
      <c r="R1463" s="67"/>
      <c r="S1463" s="67"/>
      <c r="T1463" s="67"/>
      <c r="U1463" s="67"/>
      <c r="V1463" s="67"/>
      <c r="W1463" s="67"/>
      <c r="X1463" s="67"/>
      <c r="Y1463" s="68"/>
      <c r="Z1463" s="68"/>
      <c r="AA1463" s="68"/>
      <c r="AB1463" s="67"/>
      <c r="AC1463" s="67"/>
      <c r="AD1463" s="67"/>
      <c r="AE1463" s="67"/>
      <c r="AF1463" s="67"/>
      <c r="AG1463" s="67"/>
      <c r="AH1463" s="67"/>
      <c r="AI1463" s="67"/>
      <c r="AJ1463" s="68"/>
      <c r="AK1463" s="68"/>
      <c r="AL1463" s="68"/>
      <c r="AM1463" s="67"/>
      <c r="AN1463" s="67"/>
      <c r="AO1463" s="67"/>
      <c r="AP1463" s="67"/>
      <c r="AQ1463" s="67"/>
      <c r="AR1463" s="67"/>
      <c r="AS1463" s="67"/>
      <c r="AT1463" s="67"/>
      <c r="AU1463" s="67"/>
      <c r="AV1463" s="67"/>
      <c r="AW1463" s="67"/>
      <c r="AX1463" s="68"/>
      <c r="AY1463" s="68"/>
      <c r="AZ1463" s="69"/>
      <c r="BA1463" s="70"/>
      <c r="BB1463" s="71"/>
      <c r="BC1463" s="95"/>
      <c r="BD1463" s="41">
        <v>4</v>
      </c>
      <c r="BE1463" s="52">
        <v>43</v>
      </c>
      <c r="BF1463" s="103">
        <v>4311</v>
      </c>
      <c r="BG1463" s="275"/>
    </row>
    <row r="1464" spans="1:59" s="63" customFormat="1" ht="12.75" x14ac:dyDescent="0.2">
      <c r="A1464" s="196">
        <v>4</v>
      </c>
      <c r="B1464" s="197" t="s">
        <v>422</v>
      </c>
      <c r="C1464" s="208">
        <v>43</v>
      </c>
      <c r="D1464" s="209" t="s">
        <v>688</v>
      </c>
      <c r="E1464" s="212">
        <v>4311</v>
      </c>
      <c r="F1464" s="213" t="s">
        <v>689</v>
      </c>
      <c r="G1464" s="231" t="s">
        <v>215</v>
      </c>
      <c r="H1464" s="72" t="s">
        <v>47</v>
      </c>
      <c r="I1464" s="223"/>
      <c r="J1464" s="73"/>
      <c r="K1464" s="73"/>
      <c r="L1464" s="73"/>
      <c r="M1464" s="74"/>
      <c r="N1464" s="247"/>
      <c r="O1464" s="306"/>
      <c r="P1464" s="105"/>
      <c r="Q1464" s="75"/>
      <c r="R1464" s="75"/>
      <c r="S1464" s="75"/>
      <c r="T1464" s="75"/>
      <c r="U1464" s="75"/>
      <c r="V1464" s="75"/>
      <c r="W1464" s="75"/>
      <c r="X1464" s="75"/>
      <c r="Y1464" s="76">
        <f>IF(ISNUMBER(VLOOKUP(Y1466,P$7:W$7,MATCH(Y1466,P$7:W$7))),VLOOKUP(Y1466,P$7:W$7,MATCH(Y1466,P$7:W$7)),IF(N1468=0,"No Data",IF(Y1466&gt;0,"&lt;100",0)))</f>
        <v>250</v>
      </c>
      <c r="Z1464" s="77">
        <f>IF(ISNUMBER(VLOOKUP(Z1468,P$7:W$7,MATCH(Z1468,P$7:W$7))),VLOOKUP(Z1468,P$7:W$7,MATCH(Z1468,P$7:W$7)),IF(N1468=0,"No Data",IF(Z1468&gt;0,"&lt;100",0)))</f>
        <v>250</v>
      </c>
      <c r="AA1464" s="106">
        <f>IF(ISNUMBER(Z1464),Z1464,0)</f>
        <v>250</v>
      </c>
      <c r="AB1464" s="75"/>
      <c r="AC1464" s="75"/>
      <c r="AD1464" s="75"/>
      <c r="AE1464" s="75"/>
      <c r="AF1464" s="75"/>
      <c r="AG1464" s="75"/>
      <c r="AH1464" s="75"/>
      <c r="AI1464" s="75"/>
      <c r="AJ1464" s="76">
        <f>IF(ISNUMBER(VLOOKUP(AJ1466,AB$7:AH$7,MATCH(AJ1466,AB$7:AH$7))),VLOOKUP(AJ1466,AB$7:AH$7,MATCH(AJ1466,AB$7:AH$7)),IF(N1468=0,"No Data",IF(AJ1466&gt;0,"&lt;50",0)))</f>
        <v>0</v>
      </c>
      <c r="AK1464" s="77">
        <f>IF(ISNUMBER(VLOOKUP(AK1468,AB$7:AH$7,MATCH(AK1468,AB$7:AH$7))),VLOOKUP(AK1468,AB$7:AH$7,MATCH(AK1468,AB$7:AH$7)),IF(N1468=0,"No Data",IF(AK1468&gt;0,"&lt;50",0)))</f>
        <v>0</v>
      </c>
      <c r="AL1464" s="106">
        <f>IF(ISNUMBER(AK1464),AK1464,0)</f>
        <v>0</v>
      </c>
      <c r="AM1464" s="75"/>
      <c r="AN1464" s="75"/>
      <c r="AO1464" s="75"/>
      <c r="AP1464" s="75"/>
      <c r="AQ1464" s="75"/>
      <c r="AR1464" s="75"/>
      <c r="AS1464" s="75"/>
      <c r="AT1464" s="75"/>
      <c r="AU1464" s="75"/>
      <c r="AV1464" s="75"/>
      <c r="AW1464" s="76">
        <f>IF(ISNUMBER(VLOOKUP(AW1466,AM$7:AU$7,MATCH(AW1466,AM$7:AU$7))),VLOOKUP(AW1466,AM$7:AU$7,MATCH(AW1466,AM$7:AU$7)),IF(N1468=0,"No Data",IF(AW1466&gt;0,"&lt;10",0)))</f>
        <v>500</v>
      </c>
      <c r="AX1464" s="77">
        <f>IF(ISNUMBER(VLOOKUP(AX1468,AM$7:AU$7,MATCH(AX1468,AM$7:AU$7))),VLOOKUP(AX1468,AM$7:AU$7,MATCH(AX1468,AM$7:AU$7)),IF(N1468=0,"No Data",IF(AX1468&gt;0,"&lt;10",0)))</f>
        <v>500</v>
      </c>
      <c r="AY1464" s="106">
        <f>IF(ISNUMBER(AX1464),AX1464,0)</f>
        <v>500</v>
      </c>
      <c r="AZ1464" s="79"/>
      <c r="BA1464" s="80"/>
      <c r="BB1464" s="71"/>
      <c r="BC1464" s="95"/>
      <c r="BD1464" s="41">
        <v>4</v>
      </c>
      <c r="BE1464" s="52">
        <v>43</v>
      </c>
      <c r="BF1464" s="103">
        <v>4311</v>
      </c>
      <c r="BG1464" s="276" t="s">
        <v>47</v>
      </c>
    </row>
    <row r="1465" spans="1:59" s="63" customFormat="1" ht="12.75" x14ac:dyDescent="0.2">
      <c r="A1465" s="196">
        <v>4</v>
      </c>
      <c r="B1465" s="197" t="s">
        <v>422</v>
      </c>
      <c r="C1465" s="208">
        <v>43</v>
      </c>
      <c r="D1465" s="209" t="s">
        <v>688</v>
      </c>
      <c r="E1465" s="212">
        <v>4311</v>
      </c>
      <c r="F1465" s="213" t="s">
        <v>689</v>
      </c>
      <c r="G1465" s="231" t="s">
        <v>215</v>
      </c>
      <c r="H1465" s="81" t="s">
        <v>48</v>
      </c>
      <c r="I1465" s="223"/>
      <c r="J1465" s="73"/>
      <c r="K1465" s="73"/>
      <c r="L1465" s="73"/>
      <c r="M1465" s="74"/>
      <c r="N1465" s="247"/>
      <c r="O1465" s="306"/>
      <c r="P1465" s="105"/>
      <c r="Q1465" s="75"/>
      <c r="R1465" s="75"/>
      <c r="S1465" s="75"/>
      <c r="T1465" s="75"/>
      <c r="U1465" s="75"/>
      <c r="V1465" s="75"/>
      <c r="W1465" s="75"/>
      <c r="X1465" s="75"/>
      <c r="Y1465" s="82">
        <f>MIN(X1469:X1484)</f>
        <v>0</v>
      </c>
      <c r="Z1465" s="83"/>
      <c r="AA1465" s="83"/>
      <c r="AB1465" s="75"/>
      <c r="AC1465" s="75"/>
      <c r="AD1465" s="75"/>
      <c r="AE1465" s="75"/>
      <c r="AF1465" s="75"/>
      <c r="AG1465" s="75"/>
      <c r="AH1465" s="75"/>
      <c r="AI1465" s="75"/>
      <c r="AJ1465" s="82">
        <f>MIN(AI1469:AI1484)</f>
        <v>0</v>
      </c>
      <c r="AK1465" s="83"/>
      <c r="AL1465" s="83"/>
      <c r="AM1465" s="75"/>
      <c r="AN1465" s="75"/>
      <c r="AO1465" s="75"/>
      <c r="AP1465" s="75"/>
      <c r="AQ1465" s="75"/>
      <c r="AR1465" s="75"/>
      <c r="AS1465" s="75"/>
      <c r="AT1465" s="75"/>
      <c r="AU1465" s="75"/>
      <c r="AV1465" s="75"/>
      <c r="AW1465" s="82">
        <f>MIN(AV1469:AV1484)</f>
        <v>50</v>
      </c>
      <c r="AX1465" s="83"/>
      <c r="AY1465" s="83"/>
      <c r="AZ1465" s="79"/>
      <c r="BA1465" s="80"/>
      <c r="BB1465" s="71"/>
      <c r="BC1465" s="95"/>
      <c r="BD1465" s="41">
        <v>4</v>
      </c>
      <c r="BE1465" s="52">
        <v>43</v>
      </c>
      <c r="BF1465" s="103">
        <v>4311</v>
      </c>
      <c r="BG1465" s="278" t="s">
        <v>48</v>
      </c>
    </row>
    <row r="1466" spans="1:59" s="63" customFormat="1" ht="12.75" x14ac:dyDescent="0.2">
      <c r="A1466" s="196">
        <v>4</v>
      </c>
      <c r="B1466" s="197" t="s">
        <v>422</v>
      </c>
      <c r="C1466" s="208">
        <v>43</v>
      </c>
      <c r="D1466" s="209" t="s">
        <v>688</v>
      </c>
      <c r="E1466" s="212">
        <v>4311</v>
      </c>
      <c r="F1466" s="213" t="s">
        <v>689</v>
      </c>
      <c r="G1466" s="231" t="s">
        <v>215</v>
      </c>
      <c r="H1466" s="81" t="s">
        <v>49</v>
      </c>
      <c r="I1466" s="223"/>
      <c r="J1466" s="73"/>
      <c r="K1466" s="73"/>
      <c r="L1466" s="73"/>
      <c r="M1466" s="74"/>
      <c r="N1466" s="247"/>
      <c r="O1466" s="306"/>
      <c r="P1466" s="105"/>
      <c r="Q1466" s="75"/>
      <c r="R1466" s="75"/>
      <c r="S1466" s="75"/>
      <c r="T1466" s="75"/>
      <c r="U1466" s="75"/>
      <c r="V1466" s="75"/>
      <c r="W1466" s="75"/>
      <c r="X1466" s="75"/>
      <c r="Y1466" s="84">
        <f>IF(ISNUMBER(AVERAGE(X1469:X1484)),AVERAGE(X1469:X1484),0)</f>
        <v>343.75</v>
      </c>
      <c r="Z1466" s="83"/>
      <c r="AA1466" s="83"/>
      <c r="AB1466" s="75"/>
      <c r="AC1466" s="75"/>
      <c r="AD1466" s="75"/>
      <c r="AE1466" s="75"/>
      <c r="AF1466" s="75"/>
      <c r="AG1466" s="75"/>
      <c r="AH1466" s="75"/>
      <c r="AI1466" s="75"/>
      <c r="AJ1466" s="84">
        <f>IF(ISNUMBER(AVERAGE(AI1469:AI1484)),AVERAGE(AI1469:AI1484),0)</f>
        <v>0</v>
      </c>
      <c r="AK1466" s="83"/>
      <c r="AL1466" s="83"/>
      <c r="AM1466" s="75"/>
      <c r="AN1466" s="75"/>
      <c r="AO1466" s="75"/>
      <c r="AP1466" s="75"/>
      <c r="AQ1466" s="75"/>
      <c r="AR1466" s="75"/>
      <c r="AS1466" s="75"/>
      <c r="AT1466" s="75"/>
      <c r="AU1466" s="75"/>
      <c r="AV1466" s="75"/>
      <c r="AW1466" s="84">
        <f>IF(ISNUMBER(AVERAGE(AV1469:AV1484)),AVERAGE(AV1469:AV1484),0)</f>
        <v>784.375</v>
      </c>
      <c r="AX1466" s="83"/>
      <c r="AY1466" s="83"/>
      <c r="AZ1466" s="79"/>
      <c r="BA1466" s="80"/>
      <c r="BB1466" s="71"/>
      <c r="BC1466" s="95"/>
      <c r="BD1466" s="41">
        <v>4</v>
      </c>
      <c r="BE1466" s="52">
        <v>43</v>
      </c>
      <c r="BF1466" s="103">
        <v>4311</v>
      </c>
      <c r="BG1466" s="278" t="s">
        <v>49</v>
      </c>
    </row>
    <row r="1467" spans="1:59" s="63" customFormat="1" ht="12.75" x14ac:dyDescent="0.2">
      <c r="A1467" s="196">
        <v>4</v>
      </c>
      <c r="B1467" s="197" t="s">
        <v>422</v>
      </c>
      <c r="C1467" s="208">
        <v>43</v>
      </c>
      <c r="D1467" s="209" t="s">
        <v>688</v>
      </c>
      <c r="E1467" s="212">
        <v>4311</v>
      </c>
      <c r="F1467" s="213" t="s">
        <v>689</v>
      </c>
      <c r="G1467" s="231" t="s">
        <v>215</v>
      </c>
      <c r="H1467" s="81" t="s">
        <v>50</v>
      </c>
      <c r="I1467" s="223"/>
      <c r="J1467" s="73"/>
      <c r="K1467" s="73"/>
      <c r="L1467" s="73"/>
      <c r="M1467" s="74"/>
      <c r="N1467" s="247"/>
      <c r="O1467" s="306"/>
      <c r="P1467" s="105"/>
      <c r="Q1467" s="75"/>
      <c r="R1467" s="75"/>
      <c r="S1467" s="75"/>
      <c r="T1467" s="75"/>
      <c r="U1467" s="75"/>
      <c r="V1467" s="75"/>
      <c r="W1467" s="75"/>
      <c r="X1467" s="75"/>
      <c r="Y1467" s="84">
        <f>MAX(X1469:X1484)</f>
        <v>5000</v>
      </c>
      <c r="Z1467" s="83"/>
      <c r="AA1467" s="83"/>
      <c r="AB1467" s="75"/>
      <c r="AC1467" s="75"/>
      <c r="AD1467" s="75"/>
      <c r="AE1467" s="75"/>
      <c r="AF1467" s="75"/>
      <c r="AG1467" s="75"/>
      <c r="AH1467" s="75"/>
      <c r="AI1467" s="75"/>
      <c r="AJ1467" s="84">
        <f>MAX(AI1469:AI1484)</f>
        <v>0</v>
      </c>
      <c r="AK1467" s="83"/>
      <c r="AL1467" s="83"/>
      <c r="AM1467" s="75"/>
      <c r="AN1467" s="75"/>
      <c r="AO1467" s="75"/>
      <c r="AP1467" s="75"/>
      <c r="AQ1467" s="75"/>
      <c r="AR1467" s="75"/>
      <c r="AS1467" s="75"/>
      <c r="AT1467" s="75"/>
      <c r="AU1467" s="75"/>
      <c r="AV1467" s="75"/>
      <c r="AW1467" s="84">
        <f>MAX(AV1469:AV1484)</f>
        <v>2500</v>
      </c>
      <c r="AX1467" s="83"/>
      <c r="AY1467" s="83"/>
      <c r="AZ1467" s="79"/>
      <c r="BA1467" s="80"/>
      <c r="BB1467" s="71"/>
      <c r="BC1467" s="95"/>
      <c r="BD1467" s="41">
        <v>4</v>
      </c>
      <c r="BE1467" s="52">
        <v>43</v>
      </c>
      <c r="BF1467" s="103">
        <v>4311</v>
      </c>
      <c r="BG1467" s="278" t="s">
        <v>50</v>
      </c>
    </row>
    <row r="1468" spans="1:59" s="63" customFormat="1" ht="12.75" x14ac:dyDescent="0.2">
      <c r="A1468" s="196">
        <v>4</v>
      </c>
      <c r="B1468" s="197" t="s">
        <v>422</v>
      </c>
      <c r="C1468" s="208">
        <v>43</v>
      </c>
      <c r="D1468" s="209" t="s">
        <v>688</v>
      </c>
      <c r="E1468" s="212">
        <v>4311</v>
      </c>
      <c r="F1468" s="213" t="s">
        <v>689</v>
      </c>
      <c r="G1468" s="231" t="s">
        <v>215</v>
      </c>
      <c r="H1468" s="85" t="s">
        <v>51</v>
      </c>
      <c r="I1468" s="223"/>
      <c r="J1468" s="73"/>
      <c r="K1468" s="73"/>
      <c r="L1468" s="73"/>
      <c r="M1468" s="74"/>
      <c r="N1468" s="248">
        <f>SUM(N1469:N1484)</f>
        <v>16</v>
      </c>
      <c r="O1468" s="293">
        <f>SUM(O1469:O1484)</f>
        <v>1</v>
      </c>
      <c r="P1468" s="292"/>
      <c r="Q1468" s="87"/>
      <c r="R1468" s="87"/>
      <c r="S1468" s="87"/>
      <c r="T1468" s="87"/>
      <c r="U1468" s="87"/>
      <c r="V1468" s="87"/>
      <c r="W1468" s="87"/>
      <c r="X1468" s="87"/>
      <c r="Y1468" s="88"/>
      <c r="Z1468" s="86">
        <f>SUM(Z1469:Z1484)</f>
        <v>343.75</v>
      </c>
      <c r="AA1468" s="88"/>
      <c r="AB1468" s="87"/>
      <c r="AC1468" s="87"/>
      <c r="AD1468" s="87"/>
      <c r="AE1468" s="87"/>
      <c r="AF1468" s="87"/>
      <c r="AG1468" s="87"/>
      <c r="AH1468" s="87"/>
      <c r="AI1468" s="87"/>
      <c r="AJ1468" s="88"/>
      <c r="AK1468" s="86">
        <f>SUM(AK1469:AK1484)</f>
        <v>0</v>
      </c>
      <c r="AL1468" s="88"/>
      <c r="AM1468" s="87"/>
      <c r="AN1468" s="87"/>
      <c r="AO1468" s="87"/>
      <c r="AP1468" s="87"/>
      <c r="AQ1468" s="87"/>
      <c r="AR1468" s="87"/>
      <c r="AS1468" s="87"/>
      <c r="AT1468" s="87"/>
      <c r="AU1468" s="87"/>
      <c r="AV1468" s="87"/>
      <c r="AW1468" s="112"/>
      <c r="AX1468" s="119">
        <f>SUM(AX1469:AX1484)</f>
        <v>784.375</v>
      </c>
      <c r="AY1468" s="88"/>
      <c r="AZ1468" s="79"/>
      <c r="BA1468" s="80"/>
      <c r="BB1468" s="71"/>
      <c r="BC1468" s="95"/>
      <c r="BD1468" s="41">
        <v>4</v>
      </c>
      <c r="BE1468" s="52">
        <v>43</v>
      </c>
      <c r="BF1468" s="103">
        <v>4311</v>
      </c>
      <c r="BG1468" s="279" t="s">
        <v>51</v>
      </c>
    </row>
    <row r="1469" spans="1:59" s="63" customFormat="1" ht="12.75" x14ac:dyDescent="0.2">
      <c r="A1469" s="196">
        <v>4</v>
      </c>
      <c r="B1469" s="197" t="s">
        <v>422</v>
      </c>
      <c r="C1469" s="208">
        <v>43</v>
      </c>
      <c r="D1469" s="209" t="s">
        <v>688</v>
      </c>
      <c r="E1469" s="212">
        <v>4311</v>
      </c>
      <c r="F1469" s="213" t="s">
        <v>689</v>
      </c>
      <c r="G1469" s="231" t="s">
        <v>215</v>
      </c>
      <c r="H1469" s="89" t="s">
        <v>52</v>
      </c>
      <c r="I1469" s="90" t="s">
        <v>277</v>
      </c>
      <c r="J1469" s="90"/>
      <c r="K1469" s="90" t="s">
        <v>64</v>
      </c>
      <c r="L1469" s="90" t="s">
        <v>279</v>
      </c>
      <c r="M1469" s="91"/>
      <c r="N1469" s="312">
        <v>1</v>
      </c>
      <c r="O1469" s="313">
        <f>N1469/N$1468</f>
        <v>6.25E-2</v>
      </c>
      <c r="P1469" s="104"/>
      <c r="Q1469" s="92"/>
      <c r="R1469" s="92"/>
      <c r="S1469" s="92"/>
      <c r="T1469" s="92"/>
      <c r="U1469" s="92"/>
      <c r="V1469" s="92"/>
      <c r="W1469" s="92"/>
      <c r="X1469" s="109">
        <f t="shared" ref="X1469:X1484" si="224">P1469*P$7+Q1469*Q$7+R1469*R$7+S1469*S$7+T1469*T$7+U1469*U$7+V1469*V$7+W1469*W$7</f>
        <v>0</v>
      </c>
      <c r="Y1469" s="83"/>
      <c r="Z1469" s="110">
        <f t="shared" ref="Z1469:Z1484" si="225">X1469*$O1469</f>
        <v>0</v>
      </c>
      <c r="AA1469" s="111"/>
      <c r="AB1469" s="92"/>
      <c r="AC1469" s="92"/>
      <c r="AD1469" s="92"/>
      <c r="AE1469" s="92"/>
      <c r="AF1469" s="92"/>
      <c r="AG1469" s="92"/>
      <c r="AH1469" s="92"/>
      <c r="AI1469" s="109">
        <f t="shared" ref="AI1469:AI1484" si="226">AB1469*AB$7+AC1469*AC$7+AD1469*AD$7+AE1469*AE$7+AF1469*AF$7+AG1469*AG$7+AH1469*AH$7</f>
        <v>0</v>
      </c>
      <c r="AJ1469" s="83"/>
      <c r="AK1469" s="110">
        <f t="shared" ref="AK1469:AK1484" si="227">AI1469*$O1469</f>
        <v>0</v>
      </c>
      <c r="AL1469" s="111"/>
      <c r="AM1469" s="92"/>
      <c r="AN1469" s="92"/>
      <c r="AO1469" s="92"/>
      <c r="AP1469" s="92">
        <v>1</v>
      </c>
      <c r="AQ1469" s="92"/>
      <c r="AR1469" s="92"/>
      <c r="AS1469" s="92"/>
      <c r="AT1469" s="92"/>
      <c r="AU1469" s="92"/>
      <c r="AV1469" s="109">
        <f t="shared" ref="AV1469:AV1484" si="228">AM1469*AM$7+AN1469*AN$7+AO1469*AO$7+AP1469*AP$7+AQ1469*AQ$7+AR1469*AR$7+AS1469*AS$7+AT1469*AT$7+AU1469*AU$7</f>
        <v>100</v>
      </c>
      <c r="AW1469" s="75"/>
      <c r="AX1469" s="110">
        <f t="shared" ref="AX1469:AX1484" si="229">AV1469*$O1469</f>
        <v>6.25</v>
      </c>
      <c r="AY1469" s="111"/>
      <c r="AZ1469" s="93"/>
      <c r="BA1469" s="94" t="s">
        <v>105</v>
      </c>
      <c r="BB1469" s="71"/>
      <c r="BC1469" s="95"/>
      <c r="BD1469" s="41">
        <v>4</v>
      </c>
      <c r="BE1469" s="52">
        <v>43</v>
      </c>
      <c r="BF1469" s="103">
        <v>4311</v>
      </c>
      <c r="BG1469" s="280" t="s">
        <v>52</v>
      </c>
    </row>
    <row r="1470" spans="1:59" s="63" customFormat="1" ht="12.75" x14ac:dyDescent="0.2">
      <c r="A1470" s="196">
        <v>4</v>
      </c>
      <c r="B1470" s="197" t="s">
        <v>422</v>
      </c>
      <c r="C1470" s="208">
        <v>43</v>
      </c>
      <c r="D1470" s="209" t="s">
        <v>688</v>
      </c>
      <c r="E1470" s="212">
        <v>4311</v>
      </c>
      <c r="F1470" s="213" t="s">
        <v>689</v>
      </c>
      <c r="G1470" s="231" t="s">
        <v>215</v>
      </c>
      <c r="H1470" s="89"/>
      <c r="I1470" s="90" t="s">
        <v>602</v>
      </c>
      <c r="J1470" s="90"/>
      <c r="K1470" s="90" t="s">
        <v>64</v>
      </c>
      <c r="L1470" s="90" t="s">
        <v>313</v>
      </c>
      <c r="M1470" s="91"/>
      <c r="N1470" s="312">
        <v>1</v>
      </c>
      <c r="O1470" s="313">
        <f t="shared" ref="O1470:O1484" si="230">N1470/N$1468</f>
        <v>6.25E-2</v>
      </c>
      <c r="P1470" s="104"/>
      <c r="Q1470" s="92"/>
      <c r="R1470" s="92"/>
      <c r="S1470" s="92"/>
      <c r="T1470" s="92"/>
      <c r="U1470" s="92"/>
      <c r="V1470" s="92"/>
      <c r="W1470" s="92"/>
      <c r="X1470" s="109">
        <f t="shared" si="224"/>
        <v>0</v>
      </c>
      <c r="Y1470" s="83"/>
      <c r="Z1470" s="110">
        <f t="shared" si="225"/>
        <v>0</v>
      </c>
      <c r="AA1470" s="111"/>
      <c r="AB1470" s="92"/>
      <c r="AC1470" s="92"/>
      <c r="AD1470" s="92"/>
      <c r="AE1470" s="92"/>
      <c r="AF1470" s="92"/>
      <c r="AG1470" s="92"/>
      <c r="AH1470" s="92"/>
      <c r="AI1470" s="109">
        <f t="shared" si="226"/>
        <v>0</v>
      </c>
      <c r="AJ1470" s="83"/>
      <c r="AK1470" s="110">
        <f t="shared" si="227"/>
        <v>0</v>
      </c>
      <c r="AL1470" s="111"/>
      <c r="AM1470" s="92"/>
      <c r="AN1470" s="92"/>
      <c r="AO1470" s="92">
        <v>1</v>
      </c>
      <c r="AP1470" s="92"/>
      <c r="AQ1470" s="92"/>
      <c r="AR1470" s="92"/>
      <c r="AS1470" s="92"/>
      <c r="AT1470" s="92"/>
      <c r="AU1470" s="92"/>
      <c r="AV1470" s="109">
        <f t="shared" si="228"/>
        <v>50</v>
      </c>
      <c r="AW1470" s="75"/>
      <c r="AX1470" s="110">
        <f t="shared" si="229"/>
        <v>3.125</v>
      </c>
      <c r="AY1470" s="111"/>
      <c r="AZ1470" s="93"/>
      <c r="BA1470" s="94" t="s">
        <v>554</v>
      </c>
      <c r="BB1470" s="71"/>
      <c r="BC1470" s="95"/>
      <c r="BD1470" s="41">
        <v>4</v>
      </c>
      <c r="BE1470" s="52">
        <v>43</v>
      </c>
      <c r="BF1470" s="103">
        <v>4311</v>
      </c>
      <c r="BG1470" s="280" t="s">
        <v>52</v>
      </c>
    </row>
    <row r="1471" spans="1:59" s="63" customFormat="1" ht="12.75" x14ac:dyDescent="0.2">
      <c r="A1471" s="196">
        <v>4</v>
      </c>
      <c r="B1471" s="197" t="s">
        <v>422</v>
      </c>
      <c r="C1471" s="208">
        <v>43</v>
      </c>
      <c r="D1471" s="209" t="s">
        <v>688</v>
      </c>
      <c r="E1471" s="212">
        <v>4311</v>
      </c>
      <c r="F1471" s="213" t="s">
        <v>689</v>
      </c>
      <c r="G1471" s="231" t="s">
        <v>215</v>
      </c>
      <c r="H1471" s="89"/>
      <c r="I1471" s="90" t="s">
        <v>216</v>
      </c>
      <c r="J1471" s="90"/>
      <c r="K1471" s="90" t="s">
        <v>64</v>
      </c>
      <c r="L1471" s="90" t="s">
        <v>1316</v>
      </c>
      <c r="M1471" s="91"/>
      <c r="N1471" s="312">
        <v>1</v>
      </c>
      <c r="O1471" s="313">
        <f t="shared" si="230"/>
        <v>6.25E-2</v>
      </c>
      <c r="P1471" s="104"/>
      <c r="Q1471" s="92"/>
      <c r="R1471" s="92"/>
      <c r="S1471" s="92"/>
      <c r="T1471" s="92"/>
      <c r="U1471" s="92"/>
      <c r="V1471" s="92"/>
      <c r="W1471" s="92"/>
      <c r="X1471" s="109">
        <f t="shared" si="224"/>
        <v>0</v>
      </c>
      <c r="Y1471" s="83"/>
      <c r="Z1471" s="110">
        <f t="shared" si="225"/>
        <v>0</v>
      </c>
      <c r="AA1471" s="111"/>
      <c r="AB1471" s="92"/>
      <c r="AC1471" s="92"/>
      <c r="AD1471" s="92"/>
      <c r="AE1471" s="92"/>
      <c r="AF1471" s="92"/>
      <c r="AG1471" s="92"/>
      <c r="AH1471" s="92"/>
      <c r="AI1471" s="109">
        <f t="shared" si="226"/>
        <v>0</v>
      </c>
      <c r="AJ1471" s="83"/>
      <c r="AK1471" s="110">
        <f t="shared" si="227"/>
        <v>0</v>
      </c>
      <c r="AL1471" s="111"/>
      <c r="AM1471" s="92"/>
      <c r="AN1471" s="92"/>
      <c r="AO1471" s="92"/>
      <c r="AP1471" s="92"/>
      <c r="AQ1471" s="92"/>
      <c r="AR1471" s="92">
        <v>1</v>
      </c>
      <c r="AS1471" s="92"/>
      <c r="AT1471" s="92"/>
      <c r="AU1471" s="92"/>
      <c r="AV1471" s="109">
        <f t="shared" si="228"/>
        <v>500</v>
      </c>
      <c r="AW1471" s="75"/>
      <c r="AX1471" s="110">
        <f t="shared" si="229"/>
        <v>31.25</v>
      </c>
      <c r="AY1471" s="111"/>
      <c r="AZ1471" s="93"/>
      <c r="BA1471" s="94" t="s">
        <v>554</v>
      </c>
      <c r="BB1471" s="71"/>
      <c r="BC1471" s="95"/>
      <c r="BD1471" s="41">
        <v>4</v>
      </c>
      <c r="BE1471" s="52">
        <v>43</v>
      </c>
      <c r="BF1471" s="103">
        <v>4311</v>
      </c>
      <c r="BG1471" s="280" t="s">
        <v>52</v>
      </c>
    </row>
    <row r="1472" spans="1:59" s="63" customFormat="1" ht="12.75" x14ac:dyDescent="0.2">
      <c r="A1472" s="196">
        <v>4</v>
      </c>
      <c r="B1472" s="197" t="s">
        <v>422</v>
      </c>
      <c r="C1472" s="208">
        <v>43</v>
      </c>
      <c r="D1472" s="209" t="s">
        <v>688</v>
      </c>
      <c r="E1472" s="212">
        <v>4311</v>
      </c>
      <c r="F1472" s="213" t="s">
        <v>689</v>
      </c>
      <c r="G1472" s="231" t="s">
        <v>215</v>
      </c>
      <c r="H1472" s="89"/>
      <c r="I1472" s="90" t="s">
        <v>120</v>
      </c>
      <c r="J1472" s="90"/>
      <c r="K1472" s="90" t="s">
        <v>90</v>
      </c>
      <c r="L1472" s="90" t="s">
        <v>223</v>
      </c>
      <c r="M1472" s="91"/>
      <c r="N1472" s="312">
        <v>1</v>
      </c>
      <c r="O1472" s="313">
        <f t="shared" si="230"/>
        <v>6.25E-2</v>
      </c>
      <c r="P1472" s="104"/>
      <c r="Q1472" s="92"/>
      <c r="R1472" s="92"/>
      <c r="S1472" s="92"/>
      <c r="T1472" s="92"/>
      <c r="U1472" s="92">
        <v>1</v>
      </c>
      <c r="V1472" s="92"/>
      <c r="W1472" s="92"/>
      <c r="X1472" s="109">
        <f t="shared" si="224"/>
        <v>5000</v>
      </c>
      <c r="Y1472" s="83"/>
      <c r="Z1472" s="110">
        <f t="shared" si="225"/>
        <v>312.5</v>
      </c>
      <c r="AA1472" s="111"/>
      <c r="AB1472" s="92"/>
      <c r="AC1472" s="92"/>
      <c r="AD1472" s="92"/>
      <c r="AE1472" s="92"/>
      <c r="AF1472" s="92"/>
      <c r="AG1472" s="92"/>
      <c r="AH1472" s="92"/>
      <c r="AI1472" s="109">
        <f t="shared" si="226"/>
        <v>0</v>
      </c>
      <c r="AJ1472" s="83"/>
      <c r="AK1472" s="110">
        <f t="shared" si="227"/>
        <v>0</v>
      </c>
      <c r="AL1472" s="111"/>
      <c r="AM1472" s="92"/>
      <c r="AN1472" s="92"/>
      <c r="AO1472" s="92"/>
      <c r="AP1472" s="92">
        <v>1</v>
      </c>
      <c r="AQ1472" s="92"/>
      <c r="AR1472" s="92"/>
      <c r="AS1472" s="92"/>
      <c r="AT1472" s="92"/>
      <c r="AU1472" s="92"/>
      <c r="AV1472" s="109">
        <f t="shared" si="228"/>
        <v>100</v>
      </c>
      <c r="AW1472" s="75"/>
      <c r="AX1472" s="110">
        <f t="shared" si="229"/>
        <v>6.25</v>
      </c>
      <c r="AY1472" s="111"/>
      <c r="AZ1472" s="93"/>
      <c r="BA1472" s="94" t="s">
        <v>554</v>
      </c>
      <c r="BB1472" s="71"/>
      <c r="BC1472" s="95"/>
      <c r="BD1472" s="41">
        <v>4</v>
      </c>
      <c r="BE1472" s="52">
        <v>43</v>
      </c>
      <c r="BF1472" s="103">
        <v>4311</v>
      </c>
      <c r="BG1472" s="280" t="s">
        <v>52</v>
      </c>
    </row>
    <row r="1473" spans="1:59" s="63" customFormat="1" ht="12.75" x14ac:dyDescent="0.2">
      <c r="A1473" s="196">
        <v>4</v>
      </c>
      <c r="B1473" s="197" t="s">
        <v>422</v>
      </c>
      <c r="C1473" s="208">
        <v>43</v>
      </c>
      <c r="D1473" s="209" t="s">
        <v>688</v>
      </c>
      <c r="E1473" s="212">
        <v>4311</v>
      </c>
      <c r="F1473" s="213" t="s">
        <v>689</v>
      </c>
      <c r="G1473" s="231" t="s">
        <v>215</v>
      </c>
      <c r="H1473" s="89"/>
      <c r="I1473" s="90" t="s">
        <v>586</v>
      </c>
      <c r="J1473" s="90"/>
      <c r="K1473" s="90" t="s">
        <v>64</v>
      </c>
      <c r="L1473" s="90" t="s">
        <v>588</v>
      </c>
      <c r="M1473" s="91"/>
      <c r="N1473" s="312">
        <v>1</v>
      </c>
      <c r="O1473" s="313">
        <f t="shared" si="230"/>
        <v>6.25E-2</v>
      </c>
      <c r="P1473" s="104">
        <v>1</v>
      </c>
      <c r="Q1473" s="92"/>
      <c r="R1473" s="92"/>
      <c r="S1473" s="92"/>
      <c r="T1473" s="92"/>
      <c r="U1473" s="92"/>
      <c r="V1473" s="92"/>
      <c r="W1473" s="92"/>
      <c r="X1473" s="109">
        <f t="shared" si="224"/>
        <v>100</v>
      </c>
      <c r="Y1473" s="83"/>
      <c r="Z1473" s="110">
        <f t="shared" si="225"/>
        <v>6.25</v>
      </c>
      <c r="AA1473" s="111"/>
      <c r="AB1473" s="92"/>
      <c r="AC1473" s="92"/>
      <c r="AD1473" s="92"/>
      <c r="AE1473" s="92"/>
      <c r="AF1473" s="92"/>
      <c r="AG1473" s="92"/>
      <c r="AH1473" s="92"/>
      <c r="AI1473" s="109">
        <f t="shared" si="226"/>
        <v>0</v>
      </c>
      <c r="AJ1473" s="83"/>
      <c r="AK1473" s="110">
        <f t="shared" si="227"/>
        <v>0</v>
      </c>
      <c r="AL1473" s="111"/>
      <c r="AM1473" s="92"/>
      <c r="AN1473" s="92"/>
      <c r="AO1473" s="92"/>
      <c r="AP1473" s="92"/>
      <c r="AQ1473" s="92"/>
      <c r="AR1473" s="92"/>
      <c r="AS1473" s="92"/>
      <c r="AT1473" s="92">
        <v>1</v>
      </c>
      <c r="AU1473" s="92"/>
      <c r="AV1473" s="109">
        <f t="shared" si="228"/>
        <v>2500</v>
      </c>
      <c r="AW1473" s="75"/>
      <c r="AX1473" s="110">
        <f t="shared" si="229"/>
        <v>156.25</v>
      </c>
      <c r="AY1473" s="111"/>
      <c r="AZ1473" s="93"/>
      <c r="BA1473" s="94" t="s">
        <v>554</v>
      </c>
      <c r="BB1473" s="71"/>
      <c r="BC1473" s="95"/>
      <c r="BD1473" s="41">
        <v>4</v>
      </c>
      <c r="BE1473" s="52">
        <v>43</v>
      </c>
      <c r="BF1473" s="103">
        <v>4311</v>
      </c>
      <c r="BG1473" s="280" t="s">
        <v>52</v>
      </c>
    </row>
    <row r="1474" spans="1:59" s="63" customFormat="1" ht="12.75" x14ac:dyDescent="0.2">
      <c r="A1474" s="196">
        <v>4</v>
      </c>
      <c r="B1474" s="197" t="s">
        <v>422</v>
      </c>
      <c r="C1474" s="208">
        <v>43</v>
      </c>
      <c r="D1474" s="209" t="s">
        <v>688</v>
      </c>
      <c r="E1474" s="212">
        <v>4311</v>
      </c>
      <c r="F1474" s="213" t="s">
        <v>689</v>
      </c>
      <c r="G1474" s="231" t="s">
        <v>215</v>
      </c>
      <c r="H1474" s="89"/>
      <c r="I1474" s="90" t="s">
        <v>603</v>
      </c>
      <c r="J1474" s="90"/>
      <c r="K1474" s="90" t="s">
        <v>64</v>
      </c>
      <c r="L1474" s="90" t="s">
        <v>604</v>
      </c>
      <c r="M1474" s="91"/>
      <c r="N1474" s="312">
        <v>1</v>
      </c>
      <c r="O1474" s="313">
        <f t="shared" si="230"/>
        <v>6.25E-2</v>
      </c>
      <c r="P1474" s="104">
        <v>1</v>
      </c>
      <c r="Q1474" s="92"/>
      <c r="R1474" s="92"/>
      <c r="S1474" s="92"/>
      <c r="T1474" s="92"/>
      <c r="U1474" s="92"/>
      <c r="V1474" s="92"/>
      <c r="W1474" s="92"/>
      <c r="X1474" s="109">
        <f t="shared" si="224"/>
        <v>100</v>
      </c>
      <c r="Y1474" s="83"/>
      <c r="Z1474" s="110">
        <f t="shared" si="225"/>
        <v>6.25</v>
      </c>
      <c r="AA1474" s="111"/>
      <c r="AB1474" s="92"/>
      <c r="AC1474" s="92"/>
      <c r="AD1474" s="92"/>
      <c r="AE1474" s="92"/>
      <c r="AF1474" s="92"/>
      <c r="AG1474" s="92"/>
      <c r="AH1474" s="92"/>
      <c r="AI1474" s="109">
        <f t="shared" si="226"/>
        <v>0</v>
      </c>
      <c r="AJ1474" s="83"/>
      <c r="AK1474" s="110">
        <f t="shared" si="227"/>
        <v>0</v>
      </c>
      <c r="AL1474" s="111"/>
      <c r="AM1474" s="92"/>
      <c r="AN1474" s="92"/>
      <c r="AO1474" s="92"/>
      <c r="AP1474" s="92"/>
      <c r="AQ1474" s="92"/>
      <c r="AR1474" s="92"/>
      <c r="AS1474" s="92"/>
      <c r="AT1474" s="92">
        <v>1</v>
      </c>
      <c r="AU1474" s="92"/>
      <c r="AV1474" s="109">
        <f t="shared" si="228"/>
        <v>2500</v>
      </c>
      <c r="AW1474" s="75"/>
      <c r="AX1474" s="110">
        <f t="shared" si="229"/>
        <v>156.25</v>
      </c>
      <c r="AY1474" s="111"/>
      <c r="AZ1474" s="93"/>
      <c r="BA1474" s="94" t="s">
        <v>554</v>
      </c>
      <c r="BB1474" s="71"/>
      <c r="BC1474" s="95"/>
      <c r="BD1474" s="41">
        <v>4</v>
      </c>
      <c r="BE1474" s="52">
        <v>43</v>
      </c>
      <c r="BF1474" s="103">
        <v>4311</v>
      </c>
      <c r="BG1474" s="280" t="s">
        <v>52</v>
      </c>
    </row>
    <row r="1475" spans="1:59" s="63" customFormat="1" ht="12.75" x14ac:dyDescent="0.2">
      <c r="A1475" s="196">
        <v>4</v>
      </c>
      <c r="B1475" s="197" t="s">
        <v>422</v>
      </c>
      <c r="C1475" s="208">
        <v>43</v>
      </c>
      <c r="D1475" s="209" t="s">
        <v>688</v>
      </c>
      <c r="E1475" s="212">
        <v>4311</v>
      </c>
      <c r="F1475" s="213" t="s">
        <v>689</v>
      </c>
      <c r="G1475" s="231" t="s">
        <v>215</v>
      </c>
      <c r="H1475" s="89"/>
      <c r="I1475" s="90" t="s">
        <v>605</v>
      </c>
      <c r="J1475" s="90"/>
      <c r="K1475" s="90" t="s">
        <v>64</v>
      </c>
      <c r="L1475" s="90" t="s">
        <v>606</v>
      </c>
      <c r="M1475" s="91"/>
      <c r="N1475" s="312">
        <v>1</v>
      </c>
      <c r="O1475" s="313">
        <f t="shared" si="230"/>
        <v>6.25E-2</v>
      </c>
      <c r="P1475" s="104"/>
      <c r="Q1475" s="92"/>
      <c r="R1475" s="92"/>
      <c r="S1475" s="92"/>
      <c r="T1475" s="92"/>
      <c r="U1475" s="92"/>
      <c r="V1475" s="92"/>
      <c r="W1475" s="92"/>
      <c r="X1475" s="109">
        <f t="shared" si="224"/>
        <v>0</v>
      </c>
      <c r="Y1475" s="83"/>
      <c r="Z1475" s="110">
        <f t="shared" si="225"/>
        <v>0</v>
      </c>
      <c r="AA1475" s="111"/>
      <c r="AB1475" s="92"/>
      <c r="AC1475" s="92"/>
      <c r="AD1475" s="92"/>
      <c r="AE1475" s="92"/>
      <c r="AF1475" s="92"/>
      <c r="AG1475" s="92"/>
      <c r="AH1475" s="92"/>
      <c r="AI1475" s="109">
        <f t="shared" si="226"/>
        <v>0</v>
      </c>
      <c r="AJ1475" s="83"/>
      <c r="AK1475" s="110">
        <f t="shared" si="227"/>
        <v>0</v>
      </c>
      <c r="AL1475" s="111"/>
      <c r="AM1475" s="92"/>
      <c r="AN1475" s="92"/>
      <c r="AO1475" s="92"/>
      <c r="AP1475" s="92"/>
      <c r="AQ1475" s="92"/>
      <c r="AR1475" s="92">
        <v>1</v>
      </c>
      <c r="AS1475" s="92"/>
      <c r="AT1475" s="92"/>
      <c r="AU1475" s="92"/>
      <c r="AV1475" s="109">
        <f t="shared" si="228"/>
        <v>500</v>
      </c>
      <c r="AW1475" s="75"/>
      <c r="AX1475" s="110">
        <f t="shared" si="229"/>
        <v>31.25</v>
      </c>
      <c r="AY1475" s="111"/>
      <c r="AZ1475" s="93"/>
      <c r="BA1475" s="94" t="s">
        <v>554</v>
      </c>
      <c r="BB1475" s="71"/>
      <c r="BC1475" s="95"/>
      <c r="BD1475" s="41">
        <v>4</v>
      </c>
      <c r="BE1475" s="52">
        <v>43</v>
      </c>
      <c r="BF1475" s="103">
        <v>4311</v>
      </c>
      <c r="BG1475" s="280" t="s">
        <v>52</v>
      </c>
    </row>
    <row r="1476" spans="1:59" s="63" customFormat="1" ht="12.75" x14ac:dyDescent="0.2">
      <c r="A1476" s="196">
        <v>4</v>
      </c>
      <c r="B1476" s="197" t="s">
        <v>422</v>
      </c>
      <c r="C1476" s="208">
        <v>43</v>
      </c>
      <c r="D1476" s="209" t="s">
        <v>688</v>
      </c>
      <c r="E1476" s="212">
        <v>4311</v>
      </c>
      <c r="F1476" s="213" t="s">
        <v>689</v>
      </c>
      <c r="G1476" s="231" t="s">
        <v>215</v>
      </c>
      <c r="H1476" s="89"/>
      <c r="I1476" s="90" t="s">
        <v>292</v>
      </c>
      <c r="J1476" s="90"/>
      <c r="K1476" s="90" t="s">
        <v>64</v>
      </c>
      <c r="L1476" s="90" t="s">
        <v>202</v>
      </c>
      <c r="M1476" s="91"/>
      <c r="N1476" s="312">
        <v>1</v>
      </c>
      <c r="O1476" s="313">
        <f t="shared" si="230"/>
        <v>6.25E-2</v>
      </c>
      <c r="P1476" s="104">
        <v>1</v>
      </c>
      <c r="Q1476" s="92"/>
      <c r="R1476" s="92"/>
      <c r="S1476" s="92"/>
      <c r="T1476" s="92"/>
      <c r="U1476" s="92"/>
      <c r="V1476" s="92"/>
      <c r="W1476" s="92"/>
      <c r="X1476" s="109">
        <f t="shared" si="224"/>
        <v>100</v>
      </c>
      <c r="Y1476" s="83"/>
      <c r="Z1476" s="110">
        <f t="shared" si="225"/>
        <v>6.25</v>
      </c>
      <c r="AA1476" s="111"/>
      <c r="AB1476" s="92"/>
      <c r="AC1476" s="92"/>
      <c r="AD1476" s="92"/>
      <c r="AE1476" s="92"/>
      <c r="AF1476" s="92"/>
      <c r="AG1476" s="92"/>
      <c r="AH1476" s="92"/>
      <c r="AI1476" s="109">
        <f t="shared" si="226"/>
        <v>0</v>
      </c>
      <c r="AJ1476" s="83"/>
      <c r="AK1476" s="110">
        <f t="shared" si="227"/>
        <v>0</v>
      </c>
      <c r="AL1476" s="111"/>
      <c r="AM1476" s="92"/>
      <c r="AN1476" s="92"/>
      <c r="AO1476" s="92"/>
      <c r="AP1476" s="92"/>
      <c r="AQ1476" s="92"/>
      <c r="AR1476" s="92"/>
      <c r="AS1476" s="92">
        <v>1</v>
      </c>
      <c r="AT1476" s="92"/>
      <c r="AU1476" s="92"/>
      <c r="AV1476" s="109">
        <f t="shared" si="228"/>
        <v>1000</v>
      </c>
      <c r="AW1476" s="75"/>
      <c r="AX1476" s="110">
        <f t="shared" si="229"/>
        <v>62.5</v>
      </c>
      <c r="AY1476" s="111"/>
      <c r="AZ1476" s="93"/>
      <c r="BA1476" s="94" t="s">
        <v>554</v>
      </c>
      <c r="BB1476" s="71"/>
      <c r="BC1476" s="95"/>
      <c r="BD1476" s="41">
        <v>4</v>
      </c>
      <c r="BE1476" s="52">
        <v>43</v>
      </c>
      <c r="BF1476" s="103">
        <v>4311</v>
      </c>
      <c r="BG1476" s="280" t="s">
        <v>52</v>
      </c>
    </row>
    <row r="1477" spans="1:59" s="63" customFormat="1" ht="12.75" x14ac:dyDescent="0.2">
      <c r="A1477" s="196">
        <v>4</v>
      </c>
      <c r="B1477" s="197" t="s">
        <v>422</v>
      </c>
      <c r="C1477" s="208">
        <v>43</v>
      </c>
      <c r="D1477" s="209" t="s">
        <v>688</v>
      </c>
      <c r="E1477" s="212">
        <v>4311</v>
      </c>
      <c r="F1477" s="213" t="s">
        <v>689</v>
      </c>
      <c r="G1477" s="231" t="s">
        <v>215</v>
      </c>
      <c r="H1477" s="89"/>
      <c r="I1477" s="90" t="s">
        <v>287</v>
      </c>
      <c r="J1477" s="90"/>
      <c r="K1477" s="90" t="s">
        <v>64</v>
      </c>
      <c r="L1477" s="90" t="s">
        <v>119</v>
      </c>
      <c r="M1477" s="91"/>
      <c r="N1477" s="312">
        <v>1</v>
      </c>
      <c r="O1477" s="313">
        <f t="shared" si="230"/>
        <v>6.25E-2</v>
      </c>
      <c r="P1477" s="104"/>
      <c r="Q1477" s="92"/>
      <c r="R1477" s="92"/>
      <c r="S1477" s="92"/>
      <c r="T1477" s="92"/>
      <c r="U1477" s="92"/>
      <c r="V1477" s="92"/>
      <c r="W1477" s="92"/>
      <c r="X1477" s="109">
        <f t="shared" si="224"/>
        <v>0</v>
      </c>
      <c r="Y1477" s="83"/>
      <c r="Z1477" s="110">
        <f t="shared" si="225"/>
        <v>0</v>
      </c>
      <c r="AA1477" s="111"/>
      <c r="AB1477" s="92"/>
      <c r="AC1477" s="92"/>
      <c r="AD1477" s="92"/>
      <c r="AE1477" s="92"/>
      <c r="AF1477" s="92"/>
      <c r="AG1477" s="92"/>
      <c r="AH1477" s="92"/>
      <c r="AI1477" s="109">
        <f t="shared" si="226"/>
        <v>0</v>
      </c>
      <c r="AJ1477" s="83"/>
      <c r="AK1477" s="110">
        <f t="shared" si="227"/>
        <v>0</v>
      </c>
      <c r="AL1477" s="111"/>
      <c r="AM1477" s="92"/>
      <c r="AN1477" s="92"/>
      <c r="AO1477" s="92">
        <v>1</v>
      </c>
      <c r="AP1477" s="92"/>
      <c r="AQ1477" s="92"/>
      <c r="AR1477" s="92"/>
      <c r="AS1477" s="92"/>
      <c r="AT1477" s="92"/>
      <c r="AU1477" s="92"/>
      <c r="AV1477" s="109">
        <f t="shared" si="228"/>
        <v>50</v>
      </c>
      <c r="AW1477" s="75"/>
      <c r="AX1477" s="110">
        <f t="shared" si="229"/>
        <v>3.125</v>
      </c>
      <c r="AY1477" s="111"/>
      <c r="AZ1477" s="93"/>
      <c r="BA1477" s="94" t="s">
        <v>554</v>
      </c>
      <c r="BB1477" s="71"/>
      <c r="BC1477" s="95"/>
      <c r="BD1477" s="41">
        <v>4</v>
      </c>
      <c r="BE1477" s="52">
        <v>43</v>
      </c>
      <c r="BF1477" s="103">
        <v>4311</v>
      </c>
      <c r="BG1477" s="280" t="s">
        <v>52</v>
      </c>
    </row>
    <row r="1478" spans="1:59" s="63" customFormat="1" ht="12.75" x14ac:dyDescent="0.2">
      <c r="A1478" s="196">
        <v>4</v>
      </c>
      <c r="B1478" s="197" t="s">
        <v>422</v>
      </c>
      <c r="C1478" s="208">
        <v>43</v>
      </c>
      <c r="D1478" s="209" t="s">
        <v>688</v>
      </c>
      <c r="E1478" s="212">
        <v>4311</v>
      </c>
      <c r="F1478" s="213" t="s">
        <v>689</v>
      </c>
      <c r="G1478" s="231" t="s">
        <v>215</v>
      </c>
      <c r="H1478" s="89"/>
      <c r="I1478" s="90" t="s">
        <v>607</v>
      </c>
      <c r="J1478" s="90"/>
      <c r="K1478" s="90" t="s">
        <v>64</v>
      </c>
      <c r="L1478" s="90" t="s">
        <v>119</v>
      </c>
      <c r="M1478" s="91"/>
      <c r="N1478" s="312">
        <v>1</v>
      </c>
      <c r="O1478" s="313">
        <f t="shared" si="230"/>
        <v>6.25E-2</v>
      </c>
      <c r="P1478" s="104"/>
      <c r="Q1478" s="92"/>
      <c r="R1478" s="92"/>
      <c r="S1478" s="92"/>
      <c r="T1478" s="92"/>
      <c r="U1478" s="92"/>
      <c r="V1478" s="92"/>
      <c r="W1478" s="92"/>
      <c r="X1478" s="109">
        <f t="shared" si="224"/>
        <v>0</v>
      </c>
      <c r="Y1478" s="83"/>
      <c r="Z1478" s="110">
        <f t="shared" si="225"/>
        <v>0</v>
      </c>
      <c r="AA1478" s="111"/>
      <c r="AB1478" s="92"/>
      <c r="AC1478" s="92"/>
      <c r="AD1478" s="92"/>
      <c r="AE1478" s="92"/>
      <c r="AF1478" s="92"/>
      <c r="AG1478" s="92"/>
      <c r="AH1478" s="92"/>
      <c r="AI1478" s="109">
        <f t="shared" si="226"/>
        <v>0</v>
      </c>
      <c r="AJ1478" s="83"/>
      <c r="AK1478" s="110">
        <f t="shared" si="227"/>
        <v>0</v>
      </c>
      <c r="AL1478" s="111"/>
      <c r="AM1478" s="92"/>
      <c r="AN1478" s="92"/>
      <c r="AO1478" s="92">
        <v>1</v>
      </c>
      <c r="AP1478" s="92"/>
      <c r="AQ1478" s="92"/>
      <c r="AR1478" s="92"/>
      <c r="AS1478" s="92"/>
      <c r="AT1478" s="92"/>
      <c r="AU1478" s="92"/>
      <c r="AV1478" s="109">
        <f t="shared" si="228"/>
        <v>50</v>
      </c>
      <c r="AW1478" s="75"/>
      <c r="AX1478" s="110">
        <f t="shared" si="229"/>
        <v>3.125</v>
      </c>
      <c r="AY1478" s="111"/>
      <c r="AZ1478" s="93"/>
      <c r="BA1478" s="94" t="s">
        <v>554</v>
      </c>
      <c r="BB1478" s="71"/>
      <c r="BC1478" s="95"/>
      <c r="BD1478" s="41">
        <v>4</v>
      </c>
      <c r="BE1478" s="52">
        <v>43</v>
      </c>
      <c r="BF1478" s="103">
        <v>4311</v>
      </c>
      <c r="BG1478" s="280" t="s">
        <v>52</v>
      </c>
    </row>
    <row r="1479" spans="1:59" s="63" customFormat="1" ht="12.75" x14ac:dyDescent="0.2">
      <c r="A1479" s="196">
        <v>4</v>
      </c>
      <c r="B1479" s="197" t="s">
        <v>422</v>
      </c>
      <c r="C1479" s="208">
        <v>43</v>
      </c>
      <c r="D1479" s="209" t="s">
        <v>688</v>
      </c>
      <c r="E1479" s="212">
        <v>4311</v>
      </c>
      <c r="F1479" s="213" t="s">
        <v>689</v>
      </c>
      <c r="G1479" s="231" t="s">
        <v>215</v>
      </c>
      <c r="H1479" s="89"/>
      <c r="I1479" s="90" t="s">
        <v>690</v>
      </c>
      <c r="J1479" s="90"/>
      <c r="K1479" s="90" t="s">
        <v>64</v>
      </c>
      <c r="L1479" s="90" t="s">
        <v>76</v>
      </c>
      <c r="M1479" s="91"/>
      <c r="N1479" s="312">
        <v>1</v>
      </c>
      <c r="O1479" s="313">
        <f t="shared" si="230"/>
        <v>6.25E-2</v>
      </c>
      <c r="P1479" s="104">
        <v>1</v>
      </c>
      <c r="Q1479" s="92"/>
      <c r="R1479" s="92"/>
      <c r="S1479" s="92"/>
      <c r="T1479" s="92"/>
      <c r="U1479" s="92"/>
      <c r="V1479" s="92"/>
      <c r="W1479" s="92"/>
      <c r="X1479" s="109">
        <f t="shared" si="224"/>
        <v>100</v>
      </c>
      <c r="Y1479" s="83"/>
      <c r="Z1479" s="110">
        <f t="shared" si="225"/>
        <v>6.25</v>
      </c>
      <c r="AA1479" s="111"/>
      <c r="AB1479" s="92"/>
      <c r="AC1479" s="92"/>
      <c r="AD1479" s="92"/>
      <c r="AE1479" s="92"/>
      <c r="AF1479" s="92"/>
      <c r="AG1479" s="92"/>
      <c r="AH1479" s="92"/>
      <c r="AI1479" s="109">
        <f t="shared" si="226"/>
        <v>0</v>
      </c>
      <c r="AJ1479" s="83"/>
      <c r="AK1479" s="110">
        <f t="shared" si="227"/>
        <v>0</v>
      </c>
      <c r="AL1479" s="111"/>
      <c r="AM1479" s="92"/>
      <c r="AN1479" s="92"/>
      <c r="AO1479" s="92"/>
      <c r="AP1479" s="92"/>
      <c r="AQ1479" s="92"/>
      <c r="AR1479" s="92"/>
      <c r="AS1479" s="92"/>
      <c r="AT1479" s="92">
        <v>1</v>
      </c>
      <c r="AU1479" s="92"/>
      <c r="AV1479" s="109">
        <f t="shared" si="228"/>
        <v>2500</v>
      </c>
      <c r="AW1479" s="75"/>
      <c r="AX1479" s="110">
        <f t="shared" si="229"/>
        <v>156.25</v>
      </c>
      <c r="AY1479" s="111"/>
      <c r="AZ1479" s="93"/>
      <c r="BA1479" s="94" t="s">
        <v>554</v>
      </c>
      <c r="BB1479" s="71"/>
      <c r="BC1479" s="95"/>
      <c r="BD1479" s="41">
        <v>4</v>
      </c>
      <c r="BE1479" s="52">
        <v>43</v>
      </c>
      <c r="BF1479" s="103">
        <v>4311</v>
      </c>
      <c r="BG1479" s="280" t="s">
        <v>52</v>
      </c>
    </row>
    <row r="1480" spans="1:59" s="63" customFormat="1" ht="12.75" x14ac:dyDescent="0.2">
      <c r="A1480" s="196">
        <v>4</v>
      </c>
      <c r="B1480" s="197" t="s">
        <v>422</v>
      </c>
      <c r="C1480" s="208">
        <v>43</v>
      </c>
      <c r="D1480" s="209" t="s">
        <v>688</v>
      </c>
      <c r="E1480" s="212">
        <v>4311</v>
      </c>
      <c r="F1480" s="213" t="s">
        <v>689</v>
      </c>
      <c r="G1480" s="231" t="s">
        <v>215</v>
      </c>
      <c r="H1480" s="89"/>
      <c r="I1480" s="90" t="s">
        <v>608</v>
      </c>
      <c r="J1480" s="90"/>
      <c r="K1480" s="90" t="s">
        <v>64</v>
      </c>
      <c r="L1480" s="90" t="s">
        <v>119</v>
      </c>
      <c r="M1480" s="91"/>
      <c r="N1480" s="312">
        <v>1</v>
      </c>
      <c r="O1480" s="313">
        <f t="shared" si="230"/>
        <v>6.25E-2</v>
      </c>
      <c r="P1480" s="104"/>
      <c r="Q1480" s="92"/>
      <c r="R1480" s="92"/>
      <c r="S1480" s="92"/>
      <c r="T1480" s="92"/>
      <c r="U1480" s="92"/>
      <c r="V1480" s="92"/>
      <c r="W1480" s="92"/>
      <c r="X1480" s="109">
        <f t="shared" si="224"/>
        <v>0</v>
      </c>
      <c r="Y1480" s="83"/>
      <c r="Z1480" s="110">
        <f t="shared" si="225"/>
        <v>0</v>
      </c>
      <c r="AA1480" s="111"/>
      <c r="AB1480" s="92"/>
      <c r="AC1480" s="92"/>
      <c r="AD1480" s="92"/>
      <c r="AE1480" s="92"/>
      <c r="AF1480" s="92"/>
      <c r="AG1480" s="92"/>
      <c r="AH1480" s="92"/>
      <c r="AI1480" s="109">
        <f t="shared" si="226"/>
        <v>0</v>
      </c>
      <c r="AJ1480" s="83"/>
      <c r="AK1480" s="110">
        <f t="shared" si="227"/>
        <v>0</v>
      </c>
      <c r="AL1480" s="111"/>
      <c r="AM1480" s="92"/>
      <c r="AN1480" s="92"/>
      <c r="AO1480" s="92">
        <v>1</v>
      </c>
      <c r="AP1480" s="92"/>
      <c r="AQ1480" s="92"/>
      <c r="AR1480" s="92"/>
      <c r="AS1480" s="92"/>
      <c r="AT1480" s="92"/>
      <c r="AU1480" s="92"/>
      <c r="AV1480" s="109">
        <f t="shared" si="228"/>
        <v>50</v>
      </c>
      <c r="AW1480" s="75"/>
      <c r="AX1480" s="110">
        <f t="shared" si="229"/>
        <v>3.125</v>
      </c>
      <c r="AY1480" s="111"/>
      <c r="AZ1480" s="93"/>
      <c r="BA1480" s="94" t="s">
        <v>554</v>
      </c>
      <c r="BB1480" s="71"/>
      <c r="BC1480" s="95"/>
      <c r="BD1480" s="41">
        <v>4</v>
      </c>
      <c r="BE1480" s="52">
        <v>43</v>
      </c>
      <c r="BF1480" s="103">
        <v>4311</v>
      </c>
      <c r="BG1480" s="280" t="s">
        <v>52</v>
      </c>
    </row>
    <row r="1481" spans="1:59" s="63" customFormat="1" ht="12.75" x14ac:dyDescent="0.2">
      <c r="A1481" s="196">
        <v>4</v>
      </c>
      <c r="B1481" s="197" t="s">
        <v>422</v>
      </c>
      <c r="C1481" s="208">
        <v>43</v>
      </c>
      <c r="D1481" s="209" t="s">
        <v>688</v>
      </c>
      <c r="E1481" s="212">
        <v>4311</v>
      </c>
      <c r="F1481" s="213" t="s">
        <v>689</v>
      </c>
      <c r="G1481" s="231" t="s">
        <v>215</v>
      </c>
      <c r="H1481" s="89"/>
      <c r="I1481" s="90" t="s">
        <v>691</v>
      </c>
      <c r="J1481" s="90"/>
      <c r="K1481" s="90" t="s">
        <v>64</v>
      </c>
      <c r="L1481" s="90" t="s">
        <v>398</v>
      </c>
      <c r="M1481" s="91"/>
      <c r="N1481" s="312">
        <v>1</v>
      </c>
      <c r="O1481" s="313">
        <f t="shared" si="230"/>
        <v>6.25E-2</v>
      </c>
      <c r="P1481" s="104">
        <v>1</v>
      </c>
      <c r="Q1481" s="92"/>
      <c r="R1481" s="92"/>
      <c r="S1481" s="92"/>
      <c r="T1481" s="92"/>
      <c r="U1481" s="92"/>
      <c r="V1481" s="92"/>
      <c r="W1481" s="92"/>
      <c r="X1481" s="109">
        <f t="shared" si="224"/>
        <v>100</v>
      </c>
      <c r="Y1481" s="83"/>
      <c r="Z1481" s="110">
        <f t="shared" si="225"/>
        <v>6.25</v>
      </c>
      <c r="AA1481" s="111"/>
      <c r="AB1481" s="92"/>
      <c r="AC1481" s="92"/>
      <c r="AD1481" s="92"/>
      <c r="AE1481" s="92"/>
      <c r="AF1481" s="92"/>
      <c r="AG1481" s="92"/>
      <c r="AH1481" s="92"/>
      <c r="AI1481" s="109">
        <f t="shared" si="226"/>
        <v>0</v>
      </c>
      <c r="AJ1481" s="83"/>
      <c r="AK1481" s="110">
        <f t="shared" si="227"/>
        <v>0</v>
      </c>
      <c r="AL1481" s="111"/>
      <c r="AM1481" s="92"/>
      <c r="AN1481" s="92"/>
      <c r="AO1481" s="92"/>
      <c r="AP1481" s="92"/>
      <c r="AQ1481" s="92"/>
      <c r="AR1481" s="92"/>
      <c r="AS1481" s="92"/>
      <c r="AT1481" s="92">
        <v>1</v>
      </c>
      <c r="AU1481" s="92"/>
      <c r="AV1481" s="109">
        <f t="shared" si="228"/>
        <v>2500</v>
      </c>
      <c r="AW1481" s="75"/>
      <c r="AX1481" s="110">
        <f t="shared" si="229"/>
        <v>156.25</v>
      </c>
      <c r="AY1481" s="111"/>
      <c r="AZ1481" s="93"/>
      <c r="BA1481" s="94" t="s">
        <v>554</v>
      </c>
      <c r="BB1481" s="71"/>
      <c r="BC1481" s="95"/>
      <c r="BD1481" s="41">
        <v>4</v>
      </c>
      <c r="BE1481" s="52">
        <v>43</v>
      </c>
      <c r="BF1481" s="103">
        <v>4311</v>
      </c>
      <c r="BG1481" s="280" t="s">
        <v>52</v>
      </c>
    </row>
    <row r="1482" spans="1:59" s="63" customFormat="1" ht="12.75" x14ac:dyDescent="0.2">
      <c r="A1482" s="196">
        <v>4</v>
      </c>
      <c r="B1482" s="197" t="s">
        <v>422</v>
      </c>
      <c r="C1482" s="208">
        <v>43</v>
      </c>
      <c r="D1482" s="209" t="s">
        <v>688</v>
      </c>
      <c r="E1482" s="212">
        <v>4311</v>
      </c>
      <c r="F1482" s="213" t="s">
        <v>689</v>
      </c>
      <c r="G1482" s="231" t="s">
        <v>215</v>
      </c>
      <c r="H1482" s="89"/>
      <c r="I1482" s="90" t="s">
        <v>610</v>
      </c>
      <c r="J1482" s="90"/>
      <c r="K1482" s="90" t="s">
        <v>64</v>
      </c>
      <c r="L1482" s="90" t="s">
        <v>119</v>
      </c>
      <c r="M1482" s="91"/>
      <c r="N1482" s="312">
        <v>1</v>
      </c>
      <c r="O1482" s="313">
        <f t="shared" si="230"/>
        <v>6.25E-2</v>
      </c>
      <c r="P1482" s="104"/>
      <c r="Q1482" s="92"/>
      <c r="R1482" s="92"/>
      <c r="S1482" s="92"/>
      <c r="T1482" s="92"/>
      <c r="U1482" s="92"/>
      <c r="V1482" s="92"/>
      <c r="W1482" s="92"/>
      <c r="X1482" s="109">
        <f t="shared" si="224"/>
        <v>0</v>
      </c>
      <c r="Y1482" s="83"/>
      <c r="Z1482" s="110">
        <f t="shared" si="225"/>
        <v>0</v>
      </c>
      <c r="AA1482" s="111"/>
      <c r="AB1482" s="92"/>
      <c r="AC1482" s="92"/>
      <c r="AD1482" s="92"/>
      <c r="AE1482" s="92"/>
      <c r="AF1482" s="92"/>
      <c r="AG1482" s="92"/>
      <c r="AH1482" s="92"/>
      <c r="AI1482" s="109">
        <f t="shared" si="226"/>
        <v>0</v>
      </c>
      <c r="AJ1482" s="83"/>
      <c r="AK1482" s="110">
        <f t="shared" si="227"/>
        <v>0</v>
      </c>
      <c r="AL1482" s="111"/>
      <c r="AM1482" s="92"/>
      <c r="AN1482" s="92"/>
      <c r="AO1482" s="92">
        <v>1</v>
      </c>
      <c r="AP1482" s="92"/>
      <c r="AQ1482" s="92"/>
      <c r="AR1482" s="92"/>
      <c r="AS1482" s="92"/>
      <c r="AT1482" s="92"/>
      <c r="AU1482" s="92"/>
      <c r="AV1482" s="109">
        <f t="shared" si="228"/>
        <v>50</v>
      </c>
      <c r="AW1482" s="75"/>
      <c r="AX1482" s="110">
        <f t="shared" si="229"/>
        <v>3.125</v>
      </c>
      <c r="AY1482" s="111"/>
      <c r="AZ1482" s="93"/>
      <c r="BA1482" s="94" t="s">
        <v>554</v>
      </c>
      <c r="BB1482" s="71"/>
      <c r="BC1482" s="95"/>
      <c r="BD1482" s="41">
        <v>4</v>
      </c>
      <c r="BE1482" s="52">
        <v>43</v>
      </c>
      <c r="BF1482" s="103">
        <v>4311</v>
      </c>
      <c r="BG1482" s="280" t="s">
        <v>52</v>
      </c>
    </row>
    <row r="1483" spans="1:59" s="63" customFormat="1" ht="12.75" x14ac:dyDescent="0.2">
      <c r="A1483" s="196">
        <v>4</v>
      </c>
      <c r="B1483" s="197" t="s">
        <v>422</v>
      </c>
      <c r="C1483" s="208">
        <v>43</v>
      </c>
      <c r="D1483" s="209" t="s">
        <v>688</v>
      </c>
      <c r="E1483" s="212">
        <v>4311</v>
      </c>
      <c r="F1483" s="213" t="s">
        <v>689</v>
      </c>
      <c r="G1483" s="231" t="s">
        <v>215</v>
      </c>
      <c r="H1483" s="89"/>
      <c r="I1483" s="90" t="s">
        <v>611</v>
      </c>
      <c r="J1483" s="90"/>
      <c r="K1483" s="90" t="s">
        <v>64</v>
      </c>
      <c r="L1483" s="90" t="s">
        <v>119</v>
      </c>
      <c r="M1483" s="91"/>
      <c r="N1483" s="312">
        <v>1</v>
      </c>
      <c r="O1483" s="313">
        <f t="shared" si="230"/>
        <v>6.25E-2</v>
      </c>
      <c r="P1483" s="104"/>
      <c r="Q1483" s="92"/>
      <c r="R1483" s="92"/>
      <c r="S1483" s="92"/>
      <c r="T1483" s="92"/>
      <c r="U1483" s="92"/>
      <c r="V1483" s="92"/>
      <c r="W1483" s="92"/>
      <c r="X1483" s="109">
        <f t="shared" si="224"/>
        <v>0</v>
      </c>
      <c r="Y1483" s="83"/>
      <c r="Z1483" s="110">
        <f t="shared" si="225"/>
        <v>0</v>
      </c>
      <c r="AA1483" s="111"/>
      <c r="AB1483" s="92"/>
      <c r="AC1483" s="92"/>
      <c r="AD1483" s="92"/>
      <c r="AE1483" s="92"/>
      <c r="AF1483" s="92"/>
      <c r="AG1483" s="92"/>
      <c r="AH1483" s="92"/>
      <c r="AI1483" s="109">
        <f t="shared" si="226"/>
        <v>0</v>
      </c>
      <c r="AJ1483" s="83"/>
      <c r="AK1483" s="110">
        <f t="shared" si="227"/>
        <v>0</v>
      </c>
      <c r="AL1483" s="111"/>
      <c r="AM1483" s="92"/>
      <c r="AN1483" s="92"/>
      <c r="AO1483" s="92">
        <v>1</v>
      </c>
      <c r="AP1483" s="92"/>
      <c r="AQ1483" s="92"/>
      <c r="AR1483" s="92"/>
      <c r="AS1483" s="92"/>
      <c r="AT1483" s="92"/>
      <c r="AU1483" s="92"/>
      <c r="AV1483" s="109">
        <f t="shared" si="228"/>
        <v>50</v>
      </c>
      <c r="AW1483" s="75"/>
      <c r="AX1483" s="110">
        <f t="shared" si="229"/>
        <v>3.125</v>
      </c>
      <c r="AY1483" s="111"/>
      <c r="AZ1483" s="93"/>
      <c r="BA1483" s="94" t="s">
        <v>554</v>
      </c>
      <c r="BB1483" s="71"/>
      <c r="BC1483" s="95"/>
      <c r="BD1483" s="41">
        <v>4</v>
      </c>
      <c r="BE1483" s="52">
        <v>43</v>
      </c>
      <c r="BF1483" s="103">
        <v>4311</v>
      </c>
      <c r="BG1483" s="280" t="s">
        <v>52</v>
      </c>
    </row>
    <row r="1484" spans="1:59" s="63" customFormat="1" ht="12.75" x14ac:dyDescent="0.2">
      <c r="A1484" s="196">
        <v>4</v>
      </c>
      <c r="B1484" s="197" t="s">
        <v>422</v>
      </c>
      <c r="C1484" s="208">
        <v>43</v>
      </c>
      <c r="D1484" s="209" t="s">
        <v>688</v>
      </c>
      <c r="E1484" s="212">
        <v>4311</v>
      </c>
      <c r="F1484" s="213" t="s">
        <v>689</v>
      </c>
      <c r="G1484" s="231" t="s">
        <v>215</v>
      </c>
      <c r="H1484" s="89"/>
      <c r="I1484" s="90" t="s">
        <v>612</v>
      </c>
      <c r="J1484" s="90"/>
      <c r="K1484" s="90" t="s">
        <v>64</v>
      </c>
      <c r="L1484" s="90" t="s">
        <v>119</v>
      </c>
      <c r="M1484" s="91"/>
      <c r="N1484" s="312">
        <v>1</v>
      </c>
      <c r="O1484" s="313">
        <f t="shared" si="230"/>
        <v>6.25E-2</v>
      </c>
      <c r="P1484" s="104"/>
      <c r="Q1484" s="92"/>
      <c r="R1484" s="92"/>
      <c r="S1484" s="92"/>
      <c r="T1484" s="92"/>
      <c r="U1484" s="92"/>
      <c r="V1484" s="92"/>
      <c r="W1484" s="92"/>
      <c r="X1484" s="109">
        <f t="shared" si="224"/>
        <v>0</v>
      </c>
      <c r="Y1484" s="83"/>
      <c r="Z1484" s="110">
        <f t="shared" si="225"/>
        <v>0</v>
      </c>
      <c r="AA1484" s="111"/>
      <c r="AB1484" s="92"/>
      <c r="AC1484" s="92"/>
      <c r="AD1484" s="92"/>
      <c r="AE1484" s="92"/>
      <c r="AF1484" s="92"/>
      <c r="AG1484" s="92"/>
      <c r="AH1484" s="92"/>
      <c r="AI1484" s="109">
        <f t="shared" si="226"/>
        <v>0</v>
      </c>
      <c r="AJ1484" s="83"/>
      <c r="AK1484" s="110">
        <f t="shared" si="227"/>
        <v>0</v>
      </c>
      <c r="AL1484" s="111"/>
      <c r="AM1484" s="92"/>
      <c r="AN1484" s="92"/>
      <c r="AO1484" s="92">
        <v>1</v>
      </c>
      <c r="AP1484" s="92"/>
      <c r="AQ1484" s="92"/>
      <c r="AR1484" s="92"/>
      <c r="AS1484" s="92"/>
      <c r="AT1484" s="92"/>
      <c r="AU1484" s="92"/>
      <c r="AV1484" s="109">
        <f t="shared" si="228"/>
        <v>50</v>
      </c>
      <c r="AW1484" s="75"/>
      <c r="AX1484" s="110">
        <f t="shared" si="229"/>
        <v>3.125</v>
      </c>
      <c r="AY1484" s="111"/>
      <c r="AZ1484" s="93"/>
      <c r="BA1484" s="94" t="s">
        <v>554</v>
      </c>
      <c r="BB1484" s="71"/>
      <c r="BC1484" s="95"/>
      <c r="BD1484" s="41">
        <v>4</v>
      </c>
      <c r="BE1484" s="52">
        <v>43</v>
      </c>
      <c r="BF1484" s="103">
        <v>4311</v>
      </c>
      <c r="BG1484" s="280" t="s">
        <v>52</v>
      </c>
    </row>
    <row r="1485" spans="1:59" s="63" customFormat="1" ht="12.75" x14ac:dyDescent="0.2">
      <c r="A1485" s="196">
        <v>4</v>
      </c>
      <c r="B1485" s="197" t="s">
        <v>422</v>
      </c>
      <c r="C1485" s="208">
        <v>43</v>
      </c>
      <c r="D1485" s="209" t="s">
        <v>688</v>
      </c>
      <c r="E1485" s="212">
        <v>4311</v>
      </c>
      <c r="F1485" s="213" t="s">
        <v>689</v>
      </c>
      <c r="G1485" s="231" t="s">
        <v>215</v>
      </c>
      <c r="H1485" s="65"/>
      <c r="I1485" s="222"/>
      <c r="J1485" s="66"/>
      <c r="K1485" s="66"/>
      <c r="L1485" s="66"/>
      <c r="M1485" s="64"/>
      <c r="N1485" s="304"/>
      <c r="O1485" s="305"/>
      <c r="P1485" s="127"/>
      <c r="Q1485" s="67"/>
      <c r="R1485" s="67"/>
      <c r="S1485" s="67"/>
      <c r="T1485" s="67"/>
      <c r="U1485" s="67"/>
      <c r="V1485" s="67"/>
      <c r="W1485" s="67"/>
      <c r="X1485" s="67"/>
      <c r="Y1485" s="68"/>
      <c r="Z1485" s="68"/>
      <c r="AA1485" s="68"/>
      <c r="AB1485" s="67"/>
      <c r="AC1485" s="67"/>
      <c r="AD1485" s="67"/>
      <c r="AE1485" s="67"/>
      <c r="AF1485" s="67"/>
      <c r="AG1485" s="67"/>
      <c r="AH1485" s="67"/>
      <c r="AI1485" s="67"/>
      <c r="AJ1485" s="68"/>
      <c r="AK1485" s="68"/>
      <c r="AL1485" s="68"/>
      <c r="AM1485" s="67"/>
      <c r="AN1485" s="67"/>
      <c r="AO1485" s="67"/>
      <c r="AP1485" s="67"/>
      <c r="AQ1485" s="67"/>
      <c r="AR1485" s="67"/>
      <c r="AS1485" s="67"/>
      <c r="AT1485" s="67"/>
      <c r="AU1485" s="67"/>
      <c r="AV1485" s="67"/>
      <c r="AW1485" s="67"/>
      <c r="AX1485" s="68"/>
      <c r="AY1485" s="68"/>
      <c r="AZ1485" s="69"/>
      <c r="BA1485" s="70"/>
      <c r="BB1485" s="71"/>
      <c r="BC1485" s="95"/>
      <c r="BD1485" s="41">
        <v>4</v>
      </c>
      <c r="BE1485" s="52">
        <v>43</v>
      </c>
      <c r="BF1485" s="103">
        <v>4311</v>
      </c>
      <c r="BG1485" s="275"/>
    </row>
    <row r="1486" spans="1:59" s="63" customFormat="1" ht="12.75" x14ac:dyDescent="0.2">
      <c r="A1486" s="196">
        <v>4</v>
      </c>
      <c r="B1486" s="197" t="s">
        <v>422</v>
      </c>
      <c r="C1486" s="208">
        <v>43</v>
      </c>
      <c r="D1486" s="209" t="s">
        <v>688</v>
      </c>
      <c r="E1486" s="212">
        <v>4311</v>
      </c>
      <c r="F1486" s="213" t="s">
        <v>689</v>
      </c>
      <c r="G1486" s="232"/>
      <c r="H1486" s="97"/>
      <c r="I1486" s="224"/>
      <c r="J1486" s="98"/>
      <c r="K1486" s="98"/>
      <c r="L1486" s="98"/>
      <c r="M1486" s="96"/>
      <c r="N1486" s="307"/>
      <c r="O1486" s="246"/>
      <c r="P1486" s="124"/>
      <c r="Q1486" s="99"/>
      <c r="R1486" s="99"/>
      <c r="S1486" s="99"/>
      <c r="T1486" s="99"/>
      <c r="U1486" s="99"/>
      <c r="V1486" s="99"/>
      <c r="W1486" s="99"/>
      <c r="X1486" s="99"/>
      <c r="Y1486" s="100"/>
      <c r="Z1486" s="100"/>
      <c r="AA1486" s="100"/>
      <c r="AB1486" s="99"/>
      <c r="AC1486" s="99"/>
      <c r="AD1486" s="99"/>
      <c r="AE1486" s="99"/>
      <c r="AF1486" s="99"/>
      <c r="AG1486" s="99"/>
      <c r="AH1486" s="99"/>
      <c r="AI1486" s="99"/>
      <c r="AJ1486" s="100"/>
      <c r="AK1486" s="100"/>
      <c r="AL1486" s="100"/>
      <c r="AM1486" s="99"/>
      <c r="AN1486" s="99"/>
      <c r="AO1486" s="99"/>
      <c r="AP1486" s="99"/>
      <c r="AQ1486" s="99"/>
      <c r="AR1486" s="99"/>
      <c r="AS1486" s="99"/>
      <c r="AT1486" s="99"/>
      <c r="AU1486" s="99"/>
      <c r="AV1486" s="99"/>
      <c r="AW1486" s="99"/>
      <c r="AX1486" s="100"/>
      <c r="AY1486" s="100"/>
      <c r="AZ1486" s="101"/>
      <c r="BA1486" s="102"/>
      <c r="BB1486" s="95"/>
      <c r="BC1486" s="95"/>
      <c r="BD1486" s="41">
        <v>4</v>
      </c>
      <c r="BE1486" s="52">
        <v>43</v>
      </c>
      <c r="BF1486" s="103">
        <v>4311</v>
      </c>
      <c r="BG1486" s="277"/>
    </row>
    <row r="1487" spans="1:59" s="63" customFormat="1" ht="12.75" x14ac:dyDescent="0.2">
      <c r="A1487" s="196">
        <v>4</v>
      </c>
      <c r="B1487" s="197" t="s">
        <v>422</v>
      </c>
      <c r="C1487" s="208">
        <v>43</v>
      </c>
      <c r="D1487" s="209" t="s">
        <v>688</v>
      </c>
      <c r="E1487" s="212">
        <v>4311</v>
      </c>
      <c r="F1487" s="213" t="s">
        <v>689</v>
      </c>
      <c r="G1487" s="231"/>
      <c r="H1487" s="65"/>
      <c r="I1487" s="222"/>
      <c r="J1487" s="66"/>
      <c r="K1487" s="66"/>
      <c r="L1487" s="66"/>
      <c r="M1487" s="64"/>
      <c r="N1487" s="304"/>
      <c r="O1487" s="305"/>
      <c r="P1487" s="127"/>
      <c r="Q1487" s="67"/>
      <c r="R1487" s="67"/>
      <c r="S1487" s="67"/>
      <c r="T1487" s="67"/>
      <c r="U1487" s="67"/>
      <c r="V1487" s="67"/>
      <c r="W1487" s="67"/>
      <c r="X1487" s="67"/>
      <c r="Y1487" s="68"/>
      <c r="Z1487" s="68"/>
      <c r="AA1487" s="68"/>
      <c r="AB1487" s="67"/>
      <c r="AC1487" s="67"/>
      <c r="AD1487" s="67"/>
      <c r="AE1487" s="67"/>
      <c r="AF1487" s="67"/>
      <c r="AG1487" s="67"/>
      <c r="AH1487" s="67"/>
      <c r="AI1487" s="67"/>
      <c r="AJ1487" s="68"/>
      <c r="AK1487" s="68"/>
      <c r="AL1487" s="68"/>
      <c r="AM1487" s="67"/>
      <c r="AN1487" s="67"/>
      <c r="AO1487" s="67"/>
      <c r="AP1487" s="67"/>
      <c r="AQ1487" s="67"/>
      <c r="AR1487" s="67"/>
      <c r="AS1487" s="67"/>
      <c r="AT1487" s="67"/>
      <c r="AU1487" s="67"/>
      <c r="AV1487" s="67"/>
      <c r="AW1487" s="67"/>
      <c r="AX1487" s="68"/>
      <c r="AY1487" s="68"/>
      <c r="AZ1487" s="69"/>
      <c r="BA1487" s="70"/>
      <c r="BB1487" s="71"/>
      <c r="BC1487" s="95"/>
      <c r="BD1487" s="41">
        <v>4</v>
      </c>
      <c r="BE1487" s="52">
        <v>43</v>
      </c>
      <c r="BF1487" s="103">
        <v>4311</v>
      </c>
      <c r="BG1487" s="275"/>
    </row>
    <row r="1488" spans="1:59" s="63" customFormat="1" ht="12.75" x14ac:dyDescent="0.2">
      <c r="A1488" s="196">
        <v>4</v>
      </c>
      <c r="B1488" s="197" t="s">
        <v>422</v>
      </c>
      <c r="C1488" s="208">
        <v>43</v>
      </c>
      <c r="D1488" s="209" t="s">
        <v>688</v>
      </c>
      <c r="E1488" s="212">
        <v>4311</v>
      </c>
      <c r="F1488" s="213" t="s">
        <v>689</v>
      </c>
      <c r="G1488" s="231" t="s">
        <v>314</v>
      </c>
      <c r="H1488" s="72" t="s">
        <v>1233</v>
      </c>
      <c r="I1488" s="223" t="s">
        <v>1259</v>
      </c>
      <c r="J1488" s="73"/>
      <c r="K1488" s="73"/>
      <c r="L1488" s="73"/>
      <c r="M1488" s="74"/>
      <c r="N1488" s="247"/>
      <c r="O1488" s="306"/>
      <c r="P1488" s="105"/>
      <c r="Q1488" s="75"/>
      <c r="R1488" s="75"/>
      <c r="S1488" s="75"/>
      <c r="T1488" s="75"/>
      <c r="U1488" s="75"/>
      <c r="V1488" s="75"/>
      <c r="W1488" s="75"/>
      <c r="X1488" s="75"/>
      <c r="Y1488" s="76" t="s">
        <v>1241</v>
      </c>
      <c r="Z1488" s="77" t="s">
        <v>1241</v>
      </c>
      <c r="AA1488" s="78">
        <f>AA$1014</f>
        <v>5000</v>
      </c>
      <c r="AB1488" s="75"/>
      <c r="AC1488" s="75"/>
      <c r="AD1488" s="75"/>
      <c r="AE1488" s="75"/>
      <c r="AF1488" s="75"/>
      <c r="AG1488" s="75"/>
      <c r="AH1488" s="75"/>
      <c r="AI1488" s="75"/>
      <c r="AJ1488" s="76" t="s">
        <v>1241</v>
      </c>
      <c r="AK1488" s="77" t="s">
        <v>1241</v>
      </c>
      <c r="AL1488" s="78">
        <f>AL$1014</f>
        <v>0</v>
      </c>
      <c r="AM1488" s="75"/>
      <c r="AN1488" s="75"/>
      <c r="AO1488" s="75"/>
      <c r="AP1488" s="75"/>
      <c r="AQ1488" s="75"/>
      <c r="AR1488" s="75"/>
      <c r="AS1488" s="75"/>
      <c r="AT1488" s="75"/>
      <c r="AU1488" s="75"/>
      <c r="AV1488" s="75"/>
      <c r="AW1488" s="76" t="s">
        <v>1241</v>
      </c>
      <c r="AX1488" s="77" t="s">
        <v>1241</v>
      </c>
      <c r="AY1488" s="78">
        <f>AY$1014</f>
        <v>500</v>
      </c>
      <c r="AZ1488" s="79"/>
      <c r="BA1488" s="80" t="str">
        <f>I1488</f>
        <v>&gt; see 4232, Metal and metal faced flat sheet cladding</v>
      </c>
      <c r="BB1488" s="71"/>
      <c r="BC1488" s="95"/>
      <c r="BD1488" s="41">
        <v>4</v>
      </c>
      <c r="BE1488" s="52">
        <v>43</v>
      </c>
      <c r="BF1488" s="103">
        <v>4311</v>
      </c>
      <c r="BG1488" s="276" t="str">
        <f>H1488</f>
        <v>Default Scenario (Link)</v>
      </c>
    </row>
    <row r="1489" spans="1:59" s="63" customFormat="1" ht="12.75" x14ac:dyDescent="0.2">
      <c r="A1489" s="196">
        <v>4</v>
      </c>
      <c r="B1489" s="197" t="s">
        <v>422</v>
      </c>
      <c r="C1489" s="208">
        <v>43</v>
      </c>
      <c r="D1489" s="209" t="s">
        <v>688</v>
      </c>
      <c r="E1489" s="212">
        <v>4311</v>
      </c>
      <c r="F1489" s="213" t="s">
        <v>689</v>
      </c>
      <c r="G1489" s="231"/>
      <c r="H1489" s="65"/>
      <c r="I1489" s="222"/>
      <c r="J1489" s="66"/>
      <c r="K1489" s="66"/>
      <c r="L1489" s="66"/>
      <c r="M1489" s="64"/>
      <c r="N1489" s="304"/>
      <c r="O1489" s="305"/>
      <c r="P1489" s="127"/>
      <c r="Q1489" s="67"/>
      <c r="R1489" s="67"/>
      <c r="S1489" s="67"/>
      <c r="T1489" s="67"/>
      <c r="U1489" s="67"/>
      <c r="V1489" s="67"/>
      <c r="W1489" s="67"/>
      <c r="X1489" s="67"/>
      <c r="Y1489" s="68"/>
      <c r="Z1489" s="68"/>
      <c r="AA1489" s="68"/>
      <c r="AB1489" s="67"/>
      <c r="AC1489" s="67"/>
      <c r="AD1489" s="67"/>
      <c r="AE1489" s="67"/>
      <c r="AF1489" s="67"/>
      <c r="AG1489" s="67"/>
      <c r="AH1489" s="67"/>
      <c r="AI1489" s="67"/>
      <c r="AJ1489" s="68"/>
      <c r="AK1489" s="68"/>
      <c r="AL1489" s="68"/>
      <c r="AM1489" s="67"/>
      <c r="AN1489" s="67"/>
      <c r="AO1489" s="67"/>
      <c r="AP1489" s="67"/>
      <c r="AQ1489" s="67"/>
      <c r="AR1489" s="67"/>
      <c r="AS1489" s="67"/>
      <c r="AT1489" s="67"/>
      <c r="AU1489" s="67"/>
      <c r="AV1489" s="67"/>
      <c r="AW1489" s="67"/>
      <c r="AX1489" s="68"/>
      <c r="AY1489" s="68"/>
      <c r="AZ1489" s="69"/>
      <c r="BA1489" s="70"/>
      <c r="BB1489" s="71"/>
      <c r="BC1489" s="95"/>
      <c r="BD1489" s="41">
        <v>4</v>
      </c>
      <c r="BE1489" s="52">
        <v>43</v>
      </c>
      <c r="BF1489" s="103">
        <v>4311</v>
      </c>
      <c r="BG1489" s="275"/>
    </row>
    <row r="1490" spans="1:59" s="63" customFormat="1" ht="12.75" x14ac:dyDescent="0.2">
      <c r="A1490" s="196">
        <v>4</v>
      </c>
      <c r="B1490" s="197" t="s">
        <v>422</v>
      </c>
      <c r="C1490" s="208">
        <v>43</v>
      </c>
      <c r="D1490" s="209" t="s">
        <v>688</v>
      </c>
      <c r="E1490" s="212">
        <v>4311</v>
      </c>
      <c r="F1490" s="213" t="s">
        <v>689</v>
      </c>
      <c r="G1490" s="232"/>
      <c r="H1490" s="97"/>
      <c r="I1490" s="224"/>
      <c r="J1490" s="98"/>
      <c r="K1490" s="98"/>
      <c r="L1490" s="98"/>
      <c r="M1490" s="96"/>
      <c r="N1490" s="307"/>
      <c r="O1490" s="246"/>
      <c r="P1490" s="124"/>
      <c r="Q1490" s="99"/>
      <c r="R1490" s="99"/>
      <c r="S1490" s="99"/>
      <c r="T1490" s="99"/>
      <c r="U1490" s="99"/>
      <c r="V1490" s="99"/>
      <c r="W1490" s="99"/>
      <c r="X1490" s="99"/>
      <c r="Y1490" s="100"/>
      <c r="Z1490" s="100"/>
      <c r="AA1490" s="100"/>
      <c r="AB1490" s="99"/>
      <c r="AC1490" s="99"/>
      <c r="AD1490" s="99"/>
      <c r="AE1490" s="99"/>
      <c r="AF1490" s="99"/>
      <c r="AG1490" s="99"/>
      <c r="AH1490" s="99"/>
      <c r="AI1490" s="99"/>
      <c r="AJ1490" s="100"/>
      <c r="AK1490" s="100"/>
      <c r="AL1490" s="100"/>
      <c r="AM1490" s="99"/>
      <c r="AN1490" s="99"/>
      <c r="AO1490" s="99"/>
      <c r="AP1490" s="99"/>
      <c r="AQ1490" s="99"/>
      <c r="AR1490" s="99"/>
      <c r="AS1490" s="99"/>
      <c r="AT1490" s="99"/>
      <c r="AU1490" s="99"/>
      <c r="AV1490" s="99"/>
      <c r="AW1490" s="99"/>
      <c r="AX1490" s="100"/>
      <c r="AY1490" s="100"/>
      <c r="AZ1490" s="101"/>
      <c r="BA1490" s="102"/>
      <c r="BB1490" s="95"/>
      <c r="BC1490" s="95"/>
      <c r="BD1490" s="41">
        <v>4</v>
      </c>
      <c r="BE1490" s="52">
        <v>43</v>
      </c>
      <c r="BF1490" s="103">
        <v>4311</v>
      </c>
      <c r="BG1490" s="277"/>
    </row>
    <row r="1491" spans="1:59" s="63" customFormat="1" ht="12.75" x14ac:dyDescent="0.2">
      <c r="A1491" s="196">
        <v>4</v>
      </c>
      <c r="B1491" s="197" t="s">
        <v>422</v>
      </c>
      <c r="C1491" s="208">
        <v>43</v>
      </c>
      <c r="D1491" s="209" t="s">
        <v>688</v>
      </c>
      <c r="E1491" s="212">
        <v>4311</v>
      </c>
      <c r="F1491" s="213" t="s">
        <v>689</v>
      </c>
      <c r="G1491" s="231"/>
      <c r="H1491" s="65"/>
      <c r="I1491" s="222"/>
      <c r="J1491" s="66"/>
      <c r="K1491" s="66"/>
      <c r="L1491" s="66"/>
      <c r="M1491" s="64"/>
      <c r="N1491" s="304"/>
      <c r="O1491" s="305"/>
      <c r="P1491" s="127"/>
      <c r="Q1491" s="67"/>
      <c r="R1491" s="67"/>
      <c r="S1491" s="67"/>
      <c r="T1491" s="67"/>
      <c r="U1491" s="67"/>
      <c r="V1491" s="67"/>
      <c r="W1491" s="67"/>
      <c r="X1491" s="67"/>
      <c r="Y1491" s="68"/>
      <c r="Z1491" s="68"/>
      <c r="AA1491" s="68"/>
      <c r="AB1491" s="67"/>
      <c r="AC1491" s="67"/>
      <c r="AD1491" s="67"/>
      <c r="AE1491" s="67"/>
      <c r="AF1491" s="67"/>
      <c r="AG1491" s="67"/>
      <c r="AH1491" s="67"/>
      <c r="AI1491" s="67"/>
      <c r="AJ1491" s="68"/>
      <c r="AK1491" s="68"/>
      <c r="AL1491" s="68"/>
      <c r="AM1491" s="67"/>
      <c r="AN1491" s="67"/>
      <c r="AO1491" s="67"/>
      <c r="AP1491" s="67"/>
      <c r="AQ1491" s="67"/>
      <c r="AR1491" s="67"/>
      <c r="AS1491" s="67"/>
      <c r="AT1491" s="67"/>
      <c r="AU1491" s="67"/>
      <c r="AV1491" s="67"/>
      <c r="AW1491" s="67"/>
      <c r="AX1491" s="68"/>
      <c r="AY1491" s="68"/>
      <c r="AZ1491" s="69"/>
      <c r="BA1491" s="70"/>
      <c r="BB1491" s="71"/>
      <c r="BC1491" s="95"/>
      <c r="BD1491" s="41">
        <v>4</v>
      </c>
      <c r="BE1491" s="52">
        <v>43</v>
      </c>
      <c r="BF1491" s="103">
        <v>4311</v>
      </c>
      <c r="BG1491" s="275"/>
    </row>
    <row r="1492" spans="1:59" s="63" customFormat="1" ht="24" x14ac:dyDescent="0.2">
      <c r="A1492" s="196">
        <v>4</v>
      </c>
      <c r="B1492" s="197" t="s">
        <v>422</v>
      </c>
      <c r="C1492" s="208">
        <v>43</v>
      </c>
      <c r="D1492" s="209" t="s">
        <v>688</v>
      </c>
      <c r="E1492" s="212">
        <v>4311</v>
      </c>
      <c r="F1492" s="213" t="s">
        <v>689</v>
      </c>
      <c r="G1492" s="231" t="s">
        <v>1196</v>
      </c>
      <c r="H1492" s="72" t="s">
        <v>1233</v>
      </c>
      <c r="I1492" s="223" t="s">
        <v>1262</v>
      </c>
      <c r="J1492" s="73"/>
      <c r="K1492" s="73"/>
      <c r="L1492" s="73"/>
      <c r="M1492" s="74"/>
      <c r="N1492" s="247"/>
      <c r="O1492" s="306"/>
      <c r="P1492" s="105"/>
      <c r="Q1492" s="75"/>
      <c r="R1492" s="75"/>
      <c r="S1492" s="75"/>
      <c r="T1492" s="75"/>
      <c r="U1492" s="75"/>
      <c r="V1492" s="75"/>
      <c r="W1492" s="75"/>
      <c r="X1492" s="75"/>
      <c r="Y1492" s="76" t="s">
        <v>1241</v>
      </c>
      <c r="Z1492" s="77" t="s">
        <v>1241</v>
      </c>
      <c r="AA1492" s="78">
        <f>AA$1840</f>
        <v>5000</v>
      </c>
      <c r="AB1492" s="75"/>
      <c r="AC1492" s="75"/>
      <c r="AD1492" s="75"/>
      <c r="AE1492" s="75"/>
      <c r="AF1492" s="75"/>
      <c r="AG1492" s="75"/>
      <c r="AH1492" s="75"/>
      <c r="AI1492" s="75"/>
      <c r="AJ1492" s="76" t="s">
        <v>1241</v>
      </c>
      <c r="AK1492" s="77" t="s">
        <v>1241</v>
      </c>
      <c r="AL1492" s="78">
        <f>AL$1840</f>
        <v>0</v>
      </c>
      <c r="AM1492" s="75"/>
      <c r="AN1492" s="75"/>
      <c r="AO1492" s="75"/>
      <c r="AP1492" s="75"/>
      <c r="AQ1492" s="75"/>
      <c r="AR1492" s="75"/>
      <c r="AS1492" s="75"/>
      <c r="AT1492" s="75"/>
      <c r="AU1492" s="75"/>
      <c r="AV1492" s="75"/>
      <c r="AW1492" s="76" t="s">
        <v>1241</v>
      </c>
      <c r="AX1492" s="77" t="s">
        <v>1241</v>
      </c>
      <c r="AY1492" s="78">
        <f>AY$1840</f>
        <v>500</v>
      </c>
      <c r="AZ1492" s="79"/>
      <c r="BA1492" s="80" t="str">
        <f>I1492</f>
        <v>&gt; see 4364, Fully supported flat copper and bronze sheeting, used as a covering to flat and sloping roofs</v>
      </c>
      <c r="BB1492" s="71"/>
      <c r="BC1492" s="95"/>
      <c r="BD1492" s="41">
        <v>4</v>
      </c>
      <c r="BE1492" s="52">
        <v>43</v>
      </c>
      <c r="BF1492" s="103">
        <v>4311</v>
      </c>
      <c r="BG1492" s="276" t="str">
        <f>H1492</f>
        <v>Default Scenario (Link)</v>
      </c>
    </row>
    <row r="1493" spans="1:59" s="63" customFormat="1" ht="12.75" x14ac:dyDescent="0.2">
      <c r="A1493" s="196">
        <v>4</v>
      </c>
      <c r="B1493" s="197" t="s">
        <v>422</v>
      </c>
      <c r="C1493" s="208">
        <v>43</v>
      </c>
      <c r="D1493" s="209" t="s">
        <v>688</v>
      </c>
      <c r="E1493" s="212">
        <v>4311</v>
      </c>
      <c r="F1493" s="213" t="s">
        <v>689</v>
      </c>
      <c r="G1493" s="231"/>
      <c r="H1493" s="65"/>
      <c r="I1493" s="222"/>
      <c r="J1493" s="66"/>
      <c r="K1493" s="66"/>
      <c r="L1493" s="66"/>
      <c r="M1493" s="64"/>
      <c r="N1493" s="304"/>
      <c r="O1493" s="305"/>
      <c r="P1493" s="127"/>
      <c r="Q1493" s="67"/>
      <c r="R1493" s="67"/>
      <c r="S1493" s="67"/>
      <c r="T1493" s="67"/>
      <c r="U1493" s="67"/>
      <c r="V1493" s="67"/>
      <c r="W1493" s="67"/>
      <c r="X1493" s="67"/>
      <c r="Y1493" s="68"/>
      <c r="Z1493" s="68"/>
      <c r="AA1493" s="68"/>
      <c r="AB1493" s="67"/>
      <c r="AC1493" s="67"/>
      <c r="AD1493" s="67"/>
      <c r="AE1493" s="67"/>
      <c r="AF1493" s="67"/>
      <c r="AG1493" s="67"/>
      <c r="AH1493" s="67"/>
      <c r="AI1493" s="67"/>
      <c r="AJ1493" s="68"/>
      <c r="AK1493" s="68"/>
      <c r="AL1493" s="68"/>
      <c r="AM1493" s="67"/>
      <c r="AN1493" s="67"/>
      <c r="AO1493" s="67"/>
      <c r="AP1493" s="67"/>
      <c r="AQ1493" s="67"/>
      <c r="AR1493" s="67"/>
      <c r="AS1493" s="67"/>
      <c r="AT1493" s="67"/>
      <c r="AU1493" s="67"/>
      <c r="AV1493" s="67"/>
      <c r="AW1493" s="67"/>
      <c r="AX1493" s="68"/>
      <c r="AY1493" s="68"/>
      <c r="AZ1493" s="69"/>
      <c r="BA1493" s="70"/>
      <c r="BB1493" s="71"/>
      <c r="BC1493" s="95"/>
      <c r="BD1493" s="41">
        <v>4</v>
      </c>
      <c r="BE1493" s="52">
        <v>43</v>
      </c>
      <c r="BF1493" s="103">
        <v>4311</v>
      </c>
      <c r="BG1493" s="275"/>
    </row>
    <row r="1494" spans="1:59" s="63" customFormat="1" ht="12.75" x14ac:dyDescent="0.2">
      <c r="A1494" s="196">
        <v>4</v>
      </c>
      <c r="B1494" s="197" t="s">
        <v>422</v>
      </c>
      <c r="C1494" s="208">
        <v>43</v>
      </c>
      <c r="D1494" s="209" t="s">
        <v>688</v>
      </c>
      <c r="E1494" s="212">
        <v>4311</v>
      </c>
      <c r="F1494" s="213" t="s">
        <v>689</v>
      </c>
      <c r="G1494" s="232"/>
      <c r="H1494" s="97"/>
      <c r="I1494" s="224"/>
      <c r="J1494" s="98"/>
      <c r="K1494" s="98"/>
      <c r="L1494" s="98"/>
      <c r="M1494" s="96"/>
      <c r="N1494" s="307"/>
      <c r="O1494" s="246"/>
      <c r="P1494" s="124"/>
      <c r="Q1494" s="99"/>
      <c r="R1494" s="99"/>
      <c r="S1494" s="99"/>
      <c r="T1494" s="99"/>
      <c r="U1494" s="99"/>
      <c r="V1494" s="99"/>
      <c r="W1494" s="99"/>
      <c r="X1494" s="99"/>
      <c r="Y1494" s="100"/>
      <c r="Z1494" s="100"/>
      <c r="AA1494" s="100"/>
      <c r="AB1494" s="99"/>
      <c r="AC1494" s="99"/>
      <c r="AD1494" s="99"/>
      <c r="AE1494" s="99"/>
      <c r="AF1494" s="99"/>
      <c r="AG1494" s="99"/>
      <c r="AH1494" s="99"/>
      <c r="AI1494" s="99"/>
      <c r="AJ1494" s="100"/>
      <c r="AK1494" s="100"/>
      <c r="AL1494" s="100"/>
      <c r="AM1494" s="99"/>
      <c r="AN1494" s="99"/>
      <c r="AO1494" s="99"/>
      <c r="AP1494" s="99"/>
      <c r="AQ1494" s="99"/>
      <c r="AR1494" s="99"/>
      <c r="AS1494" s="99"/>
      <c r="AT1494" s="99"/>
      <c r="AU1494" s="99"/>
      <c r="AV1494" s="99"/>
      <c r="AW1494" s="99"/>
      <c r="AX1494" s="100"/>
      <c r="AY1494" s="100"/>
      <c r="AZ1494" s="101"/>
      <c r="BA1494" s="102"/>
      <c r="BB1494" s="95"/>
      <c r="BC1494" s="95"/>
      <c r="BD1494" s="41">
        <v>4</v>
      </c>
      <c r="BE1494" s="52">
        <v>43</v>
      </c>
      <c r="BF1494" s="103">
        <v>4311</v>
      </c>
      <c r="BG1494" s="277"/>
    </row>
    <row r="1495" spans="1:59" s="63" customFormat="1" ht="12.75" x14ac:dyDescent="0.2">
      <c r="A1495" s="196">
        <v>4</v>
      </c>
      <c r="B1495" s="197" t="s">
        <v>422</v>
      </c>
      <c r="C1495" s="208">
        <v>43</v>
      </c>
      <c r="D1495" s="209" t="s">
        <v>688</v>
      </c>
      <c r="E1495" s="212">
        <v>4311</v>
      </c>
      <c r="F1495" s="213" t="s">
        <v>689</v>
      </c>
      <c r="G1495" s="231"/>
      <c r="H1495" s="65"/>
      <c r="I1495" s="222"/>
      <c r="J1495" s="66"/>
      <c r="K1495" s="66"/>
      <c r="L1495" s="66"/>
      <c r="M1495" s="64"/>
      <c r="N1495" s="304"/>
      <c r="O1495" s="305"/>
      <c r="P1495" s="127"/>
      <c r="Q1495" s="67"/>
      <c r="R1495" s="67"/>
      <c r="S1495" s="67"/>
      <c r="T1495" s="67"/>
      <c r="U1495" s="67"/>
      <c r="V1495" s="67"/>
      <c r="W1495" s="67"/>
      <c r="X1495" s="67"/>
      <c r="Y1495" s="68"/>
      <c r="Z1495" s="68"/>
      <c r="AA1495" s="68"/>
      <c r="AB1495" s="67"/>
      <c r="AC1495" s="67"/>
      <c r="AD1495" s="67"/>
      <c r="AE1495" s="67"/>
      <c r="AF1495" s="67"/>
      <c r="AG1495" s="67"/>
      <c r="AH1495" s="67"/>
      <c r="AI1495" s="67"/>
      <c r="AJ1495" s="68"/>
      <c r="AK1495" s="68"/>
      <c r="AL1495" s="68"/>
      <c r="AM1495" s="67"/>
      <c r="AN1495" s="67"/>
      <c r="AO1495" s="67"/>
      <c r="AP1495" s="67"/>
      <c r="AQ1495" s="67"/>
      <c r="AR1495" s="67"/>
      <c r="AS1495" s="67"/>
      <c r="AT1495" s="67"/>
      <c r="AU1495" s="67"/>
      <c r="AV1495" s="67"/>
      <c r="AW1495" s="67"/>
      <c r="AX1495" s="68"/>
      <c r="AY1495" s="68"/>
      <c r="AZ1495" s="69"/>
      <c r="BA1495" s="70"/>
      <c r="BB1495" s="71"/>
      <c r="BC1495" s="95"/>
      <c r="BD1495" s="41">
        <v>4</v>
      </c>
      <c r="BE1495" s="52">
        <v>43</v>
      </c>
      <c r="BF1495" s="103">
        <v>4311</v>
      </c>
      <c r="BG1495" s="275"/>
    </row>
    <row r="1496" spans="1:59" s="63" customFormat="1" ht="24" x14ac:dyDescent="0.2">
      <c r="A1496" s="196">
        <v>4</v>
      </c>
      <c r="B1496" s="197" t="s">
        <v>422</v>
      </c>
      <c r="C1496" s="208">
        <v>43</v>
      </c>
      <c r="D1496" s="209" t="s">
        <v>688</v>
      </c>
      <c r="E1496" s="212">
        <v>4311</v>
      </c>
      <c r="F1496" s="213" t="s">
        <v>689</v>
      </c>
      <c r="G1496" s="231" t="s">
        <v>1189</v>
      </c>
      <c r="H1496" s="72" t="s">
        <v>1233</v>
      </c>
      <c r="I1496" s="223" t="s">
        <v>1252</v>
      </c>
      <c r="J1496" s="73"/>
      <c r="K1496" s="73"/>
      <c r="L1496" s="73"/>
      <c r="M1496" s="74"/>
      <c r="N1496" s="247"/>
      <c r="O1496" s="306"/>
      <c r="P1496" s="105"/>
      <c r="Q1496" s="75"/>
      <c r="R1496" s="75"/>
      <c r="S1496" s="75"/>
      <c r="T1496" s="75"/>
      <c r="U1496" s="75"/>
      <c r="V1496" s="75"/>
      <c r="W1496" s="75"/>
      <c r="X1496" s="75"/>
      <c r="Y1496" s="76" t="s">
        <v>1241</v>
      </c>
      <c r="Z1496" s="77" t="s">
        <v>1241</v>
      </c>
      <c r="AA1496" s="78">
        <f>AA$1791</f>
        <v>0</v>
      </c>
      <c r="AB1496" s="75"/>
      <c r="AC1496" s="75"/>
      <c r="AD1496" s="75"/>
      <c r="AE1496" s="75"/>
      <c r="AF1496" s="75"/>
      <c r="AG1496" s="75"/>
      <c r="AH1496" s="75"/>
      <c r="AI1496" s="75"/>
      <c r="AJ1496" s="76" t="s">
        <v>1241</v>
      </c>
      <c r="AK1496" s="77" t="s">
        <v>1241</v>
      </c>
      <c r="AL1496" s="78">
        <f>AL$1791</f>
        <v>0</v>
      </c>
      <c r="AM1496" s="75"/>
      <c r="AN1496" s="75"/>
      <c r="AO1496" s="75"/>
      <c r="AP1496" s="75"/>
      <c r="AQ1496" s="75"/>
      <c r="AR1496" s="75"/>
      <c r="AS1496" s="75"/>
      <c r="AT1496" s="75"/>
      <c r="AU1496" s="75"/>
      <c r="AV1496" s="75"/>
      <c r="AW1496" s="76" t="s">
        <v>1241</v>
      </c>
      <c r="AX1496" s="77" t="s">
        <v>1241</v>
      </c>
      <c r="AY1496" s="78">
        <f>AY$1791</f>
        <v>250</v>
      </c>
      <c r="AZ1496" s="79"/>
      <c r="BA1496" s="80" t="str">
        <f>I1496</f>
        <v>&gt; see 4362, Fully supported flat stainless steel sheet roofing</v>
      </c>
      <c r="BB1496" s="71"/>
      <c r="BC1496" s="95"/>
      <c r="BD1496" s="41">
        <v>4</v>
      </c>
      <c r="BE1496" s="52">
        <v>43</v>
      </c>
      <c r="BF1496" s="103">
        <v>4311</v>
      </c>
      <c r="BG1496" s="276" t="str">
        <f>H1496</f>
        <v>Default Scenario (Link)</v>
      </c>
    </row>
    <row r="1497" spans="1:59" s="63" customFormat="1" ht="12.75" x14ac:dyDescent="0.2">
      <c r="A1497" s="196">
        <v>4</v>
      </c>
      <c r="B1497" s="197" t="s">
        <v>422</v>
      </c>
      <c r="C1497" s="208">
        <v>43</v>
      </c>
      <c r="D1497" s="209" t="s">
        <v>688</v>
      </c>
      <c r="E1497" s="212">
        <v>4311</v>
      </c>
      <c r="F1497" s="213" t="s">
        <v>689</v>
      </c>
      <c r="G1497" s="231"/>
      <c r="H1497" s="65"/>
      <c r="I1497" s="222"/>
      <c r="J1497" s="66"/>
      <c r="K1497" s="66"/>
      <c r="L1497" s="66"/>
      <c r="M1497" s="64"/>
      <c r="N1497" s="304"/>
      <c r="O1497" s="305"/>
      <c r="P1497" s="127"/>
      <c r="Q1497" s="67"/>
      <c r="R1497" s="67"/>
      <c r="S1497" s="67"/>
      <c r="T1497" s="67"/>
      <c r="U1497" s="67"/>
      <c r="V1497" s="67"/>
      <c r="W1497" s="67"/>
      <c r="X1497" s="67"/>
      <c r="Y1497" s="68"/>
      <c r="Z1497" s="68"/>
      <c r="AA1497" s="68"/>
      <c r="AB1497" s="67"/>
      <c r="AC1497" s="67"/>
      <c r="AD1497" s="67"/>
      <c r="AE1497" s="67"/>
      <c r="AF1497" s="67"/>
      <c r="AG1497" s="67"/>
      <c r="AH1497" s="67"/>
      <c r="AI1497" s="67"/>
      <c r="AJ1497" s="68"/>
      <c r="AK1497" s="68"/>
      <c r="AL1497" s="68"/>
      <c r="AM1497" s="67"/>
      <c r="AN1497" s="67"/>
      <c r="AO1497" s="67"/>
      <c r="AP1497" s="67"/>
      <c r="AQ1497" s="67"/>
      <c r="AR1497" s="67"/>
      <c r="AS1497" s="67"/>
      <c r="AT1497" s="67"/>
      <c r="AU1497" s="67"/>
      <c r="AV1497" s="67"/>
      <c r="AW1497" s="67"/>
      <c r="AX1497" s="68"/>
      <c r="AY1497" s="68"/>
      <c r="AZ1497" s="69"/>
      <c r="BA1497" s="70"/>
      <c r="BB1497" s="71"/>
      <c r="BC1497" s="95"/>
      <c r="BD1497" s="41">
        <v>4</v>
      </c>
      <c r="BE1497" s="52">
        <v>43</v>
      </c>
      <c r="BF1497" s="103">
        <v>4311</v>
      </c>
      <c r="BG1497" s="275"/>
    </row>
    <row r="1498" spans="1:59" s="63" customFormat="1" ht="12.75" x14ac:dyDescent="0.2">
      <c r="A1498" s="196">
        <v>4</v>
      </c>
      <c r="B1498" s="197" t="s">
        <v>422</v>
      </c>
      <c r="C1498" s="208">
        <v>43</v>
      </c>
      <c r="D1498" s="209" t="s">
        <v>688</v>
      </c>
      <c r="E1498" s="212">
        <v>4311</v>
      </c>
      <c r="F1498" s="213" t="s">
        <v>689</v>
      </c>
      <c r="G1498" s="232"/>
      <c r="H1498" s="97"/>
      <c r="I1498" s="224"/>
      <c r="J1498" s="98"/>
      <c r="K1498" s="98"/>
      <c r="L1498" s="98"/>
      <c r="M1498" s="96"/>
      <c r="N1498" s="307"/>
      <c r="O1498" s="246"/>
      <c r="P1498" s="124"/>
      <c r="Q1498" s="99"/>
      <c r="R1498" s="99"/>
      <c r="S1498" s="99"/>
      <c r="T1498" s="99"/>
      <c r="U1498" s="99"/>
      <c r="V1498" s="99"/>
      <c r="W1498" s="99"/>
      <c r="X1498" s="99"/>
      <c r="Y1498" s="100"/>
      <c r="Z1498" s="100"/>
      <c r="AA1498" s="100"/>
      <c r="AB1498" s="99"/>
      <c r="AC1498" s="99"/>
      <c r="AD1498" s="99"/>
      <c r="AE1498" s="99"/>
      <c r="AF1498" s="99"/>
      <c r="AG1498" s="99"/>
      <c r="AH1498" s="99"/>
      <c r="AI1498" s="99"/>
      <c r="AJ1498" s="100"/>
      <c r="AK1498" s="100"/>
      <c r="AL1498" s="100"/>
      <c r="AM1498" s="99"/>
      <c r="AN1498" s="99"/>
      <c r="AO1498" s="99"/>
      <c r="AP1498" s="99"/>
      <c r="AQ1498" s="99"/>
      <c r="AR1498" s="99"/>
      <c r="AS1498" s="99"/>
      <c r="AT1498" s="99"/>
      <c r="AU1498" s="99"/>
      <c r="AV1498" s="99"/>
      <c r="AW1498" s="99"/>
      <c r="AX1498" s="100"/>
      <c r="AY1498" s="100"/>
      <c r="AZ1498" s="101"/>
      <c r="BA1498" s="102"/>
      <c r="BB1498" s="95"/>
      <c r="BC1498" s="95"/>
      <c r="BD1498" s="41">
        <v>4</v>
      </c>
      <c r="BE1498" s="52">
        <v>43</v>
      </c>
      <c r="BF1498" s="103">
        <v>4311</v>
      </c>
      <c r="BG1498" s="277"/>
    </row>
    <row r="1499" spans="1:59" s="63" customFormat="1" ht="12.75" x14ac:dyDescent="0.2">
      <c r="A1499" s="196">
        <v>4</v>
      </c>
      <c r="B1499" s="197" t="s">
        <v>422</v>
      </c>
      <c r="C1499" s="208">
        <v>43</v>
      </c>
      <c r="D1499" s="209" t="s">
        <v>688</v>
      </c>
      <c r="E1499" s="212">
        <v>4311</v>
      </c>
      <c r="F1499" s="213" t="s">
        <v>689</v>
      </c>
      <c r="G1499" s="231"/>
      <c r="H1499" s="65"/>
      <c r="I1499" s="222"/>
      <c r="J1499" s="66"/>
      <c r="K1499" s="66"/>
      <c r="L1499" s="66"/>
      <c r="M1499" s="64"/>
      <c r="N1499" s="304"/>
      <c r="O1499" s="305"/>
      <c r="P1499" s="127"/>
      <c r="Q1499" s="67"/>
      <c r="R1499" s="67"/>
      <c r="S1499" s="67"/>
      <c r="T1499" s="67"/>
      <c r="U1499" s="67"/>
      <c r="V1499" s="67"/>
      <c r="W1499" s="67"/>
      <c r="X1499" s="67"/>
      <c r="Y1499" s="68"/>
      <c r="Z1499" s="68"/>
      <c r="AA1499" s="68"/>
      <c r="AB1499" s="67"/>
      <c r="AC1499" s="67"/>
      <c r="AD1499" s="67"/>
      <c r="AE1499" s="67"/>
      <c r="AF1499" s="67"/>
      <c r="AG1499" s="67"/>
      <c r="AH1499" s="67"/>
      <c r="AI1499" s="67"/>
      <c r="AJ1499" s="68"/>
      <c r="AK1499" s="68"/>
      <c r="AL1499" s="68"/>
      <c r="AM1499" s="67"/>
      <c r="AN1499" s="67"/>
      <c r="AO1499" s="67"/>
      <c r="AP1499" s="67"/>
      <c r="AQ1499" s="67"/>
      <c r="AR1499" s="67"/>
      <c r="AS1499" s="67"/>
      <c r="AT1499" s="67"/>
      <c r="AU1499" s="67"/>
      <c r="AV1499" s="67"/>
      <c r="AW1499" s="67"/>
      <c r="AX1499" s="68"/>
      <c r="AY1499" s="68"/>
      <c r="AZ1499" s="69"/>
      <c r="BA1499" s="70"/>
      <c r="BB1499" s="71"/>
      <c r="BC1499" s="95"/>
      <c r="BD1499" s="41">
        <v>4</v>
      </c>
      <c r="BE1499" s="52">
        <v>43</v>
      </c>
      <c r="BF1499" s="103">
        <v>4311</v>
      </c>
      <c r="BG1499" s="275"/>
    </row>
    <row r="1500" spans="1:59" s="63" customFormat="1" ht="12.75" x14ac:dyDescent="0.2">
      <c r="A1500" s="196">
        <v>4</v>
      </c>
      <c r="B1500" s="197" t="s">
        <v>422</v>
      </c>
      <c r="C1500" s="208">
        <v>43</v>
      </c>
      <c r="D1500" s="209" t="s">
        <v>688</v>
      </c>
      <c r="E1500" s="212">
        <v>4311</v>
      </c>
      <c r="F1500" s="213" t="s">
        <v>689</v>
      </c>
      <c r="G1500" s="231" t="s">
        <v>1197</v>
      </c>
      <c r="H1500" s="72" t="s">
        <v>1233</v>
      </c>
      <c r="I1500" s="223" t="s">
        <v>1257</v>
      </c>
      <c r="J1500" s="73"/>
      <c r="K1500" s="73"/>
      <c r="L1500" s="73"/>
      <c r="M1500" s="74"/>
      <c r="N1500" s="247"/>
      <c r="O1500" s="306"/>
      <c r="P1500" s="105"/>
      <c r="Q1500" s="75"/>
      <c r="R1500" s="75"/>
      <c r="S1500" s="75"/>
      <c r="T1500" s="75"/>
      <c r="U1500" s="75"/>
      <c r="V1500" s="75"/>
      <c r="W1500" s="75"/>
      <c r="X1500" s="75"/>
      <c r="Y1500" s="76" t="s">
        <v>1241</v>
      </c>
      <c r="Z1500" s="77" t="s">
        <v>1241</v>
      </c>
      <c r="AA1500" s="78">
        <f>IF(ISNUMBER(Z1500),Z1500,0)</f>
        <v>0</v>
      </c>
      <c r="AB1500" s="75"/>
      <c r="AC1500" s="75"/>
      <c r="AD1500" s="75"/>
      <c r="AE1500" s="75"/>
      <c r="AF1500" s="75"/>
      <c r="AG1500" s="75"/>
      <c r="AH1500" s="75"/>
      <c r="AI1500" s="75"/>
      <c r="AJ1500" s="76" t="s">
        <v>1241</v>
      </c>
      <c r="AK1500" s="77" t="s">
        <v>1241</v>
      </c>
      <c r="AL1500" s="78">
        <f>IF(ISNUMBER(AK1500),AK1500,0)</f>
        <v>0</v>
      </c>
      <c r="AM1500" s="75"/>
      <c r="AN1500" s="75"/>
      <c r="AO1500" s="75"/>
      <c r="AP1500" s="75"/>
      <c r="AQ1500" s="75"/>
      <c r="AR1500" s="75"/>
      <c r="AS1500" s="75"/>
      <c r="AT1500" s="75"/>
      <c r="AU1500" s="75"/>
      <c r="AV1500" s="75"/>
      <c r="AW1500" s="76" t="s">
        <v>1241</v>
      </c>
      <c r="AX1500" s="77" t="s">
        <v>1241</v>
      </c>
      <c r="AY1500" s="78">
        <f>IF(ISNUMBER(AX1500),AX1500,0)</f>
        <v>0</v>
      </c>
      <c r="AZ1500" s="79"/>
      <c r="BA1500" s="80" t="str">
        <f>I1500</f>
        <v>&gt; see 4365, Fully supported flat zinc sheet roofing</v>
      </c>
      <c r="BB1500" s="71"/>
      <c r="BC1500" s="95"/>
      <c r="BD1500" s="41">
        <v>4</v>
      </c>
      <c r="BE1500" s="52">
        <v>43</v>
      </c>
      <c r="BF1500" s="103">
        <v>4311</v>
      </c>
      <c r="BG1500" s="276" t="str">
        <f>H1500</f>
        <v>Default Scenario (Link)</v>
      </c>
    </row>
    <row r="1501" spans="1:59" s="63" customFormat="1" ht="12.75" x14ac:dyDescent="0.2">
      <c r="A1501" s="196">
        <v>4</v>
      </c>
      <c r="B1501" s="197" t="s">
        <v>422</v>
      </c>
      <c r="C1501" s="208">
        <v>43</v>
      </c>
      <c r="D1501" s="209" t="s">
        <v>688</v>
      </c>
      <c r="E1501" s="212">
        <v>4311</v>
      </c>
      <c r="F1501" s="213" t="s">
        <v>689</v>
      </c>
      <c r="G1501" s="231"/>
      <c r="H1501" s="65"/>
      <c r="I1501" s="222"/>
      <c r="J1501" s="66"/>
      <c r="K1501" s="66"/>
      <c r="L1501" s="66"/>
      <c r="M1501" s="64"/>
      <c r="N1501" s="304"/>
      <c r="O1501" s="305"/>
      <c r="P1501" s="127"/>
      <c r="Q1501" s="67"/>
      <c r="R1501" s="67"/>
      <c r="S1501" s="67"/>
      <c r="T1501" s="67"/>
      <c r="U1501" s="67"/>
      <c r="V1501" s="67"/>
      <c r="W1501" s="67"/>
      <c r="X1501" s="67"/>
      <c r="Y1501" s="68"/>
      <c r="Z1501" s="68"/>
      <c r="AA1501" s="68"/>
      <c r="AB1501" s="67"/>
      <c r="AC1501" s="67"/>
      <c r="AD1501" s="67"/>
      <c r="AE1501" s="67"/>
      <c r="AF1501" s="67"/>
      <c r="AG1501" s="67"/>
      <c r="AH1501" s="67"/>
      <c r="AI1501" s="67"/>
      <c r="AJ1501" s="68"/>
      <c r="AK1501" s="68"/>
      <c r="AL1501" s="68"/>
      <c r="AM1501" s="67"/>
      <c r="AN1501" s="67"/>
      <c r="AO1501" s="67"/>
      <c r="AP1501" s="67"/>
      <c r="AQ1501" s="67"/>
      <c r="AR1501" s="67"/>
      <c r="AS1501" s="67"/>
      <c r="AT1501" s="67"/>
      <c r="AU1501" s="67"/>
      <c r="AV1501" s="67"/>
      <c r="AW1501" s="67"/>
      <c r="AX1501" s="68"/>
      <c r="AY1501" s="68"/>
      <c r="AZ1501" s="69"/>
      <c r="BA1501" s="70"/>
      <c r="BB1501" s="71"/>
      <c r="BC1501" s="95"/>
      <c r="BD1501" s="41">
        <v>4</v>
      </c>
      <c r="BE1501" s="52">
        <v>43</v>
      </c>
      <c r="BF1501" s="103">
        <v>4311</v>
      </c>
      <c r="BG1501" s="275"/>
    </row>
    <row r="1502" spans="1:59" s="63" customFormat="1" ht="12.75" x14ac:dyDescent="0.2">
      <c r="A1502" s="196">
        <v>4</v>
      </c>
      <c r="B1502" s="197" t="s">
        <v>422</v>
      </c>
      <c r="C1502" s="208">
        <v>43</v>
      </c>
      <c r="D1502" s="209" t="s">
        <v>688</v>
      </c>
      <c r="E1502" s="212">
        <v>4311</v>
      </c>
      <c r="F1502" s="213" t="s">
        <v>689</v>
      </c>
      <c r="G1502" s="232"/>
      <c r="H1502" s="97"/>
      <c r="I1502" s="224"/>
      <c r="J1502" s="98"/>
      <c r="K1502" s="98"/>
      <c r="L1502" s="98"/>
      <c r="M1502" s="96"/>
      <c r="N1502" s="307"/>
      <c r="O1502" s="246"/>
      <c r="P1502" s="124"/>
      <c r="Q1502" s="99"/>
      <c r="R1502" s="99"/>
      <c r="S1502" s="99"/>
      <c r="T1502" s="99"/>
      <c r="U1502" s="99"/>
      <c r="V1502" s="99"/>
      <c r="W1502" s="99"/>
      <c r="X1502" s="99"/>
      <c r="Y1502" s="100"/>
      <c r="Z1502" s="100"/>
      <c r="AA1502" s="100"/>
      <c r="AB1502" s="99"/>
      <c r="AC1502" s="99"/>
      <c r="AD1502" s="99"/>
      <c r="AE1502" s="99"/>
      <c r="AF1502" s="99"/>
      <c r="AG1502" s="99"/>
      <c r="AH1502" s="99"/>
      <c r="AI1502" s="99"/>
      <c r="AJ1502" s="100"/>
      <c r="AK1502" s="100"/>
      <c r="AL1502" s="100"/>
      <c r="AM1502" s="99"/>
      <c r="AN1502" s="99"/>
      <c r="AO1502" s="99"/>
      <c r="AP1502" s="99"/>
      <c r="AQ1502" s="99"/>
      <c r="AR1502" s="99"/>
      <c r="AS1502" s="99"/>
      <c r="AT1502" s="99"/>
      <c r="AU1502" s="99"/>
      <c r="AV1502" s="99"/>
      <c r="AW1502" s="99"/>
      <c r="AX1502" s="100"/>
      <c r="AY1502" s="100"/>
      <c r="AZ1502" s="101"/>
      <c r="BA1502" s="102"/>
      <c r="BB1502" s="95"/>
      <c r="BC1502" s="95"/>
      <c r="BD1502" s="41">
        <v>4</v>
      </c>
      <c r="BE1502" s="52">
        <v>43</v>
      </c>
      <c r="BF1502" s="103">
        <v>4311</v>
      </c>
      <c r="BG1502" s="277"/>
    </row>
    <row r="1503" spans="1:59" s="63" customFormat="1" ht="12.75" x14ac:dyDescent="0.2">
      <c r="A1503" s="196">
        <v>4</v>
      </c>
      <c r="B1503" s="197" t="s">
        <v>422</v>
      </c>
      <c r="C1503" s="208">
        <v>43</v>
      </c>
      <c r="D1503" s="209" t="s">
        <v>688</v>
      </c>
      <c r="E1503" s="212">
        <v>4311</v>
      </c>
      <c r="F1503" s="213" t="s">
        <v>689</v>
      </c>
      <c r="G1503" s="231"/>
      <c r="H1503" s="65"/>
      <c r="I1503" s="222"/>
      <c r="J1503" s="66"/>
      <c r="K1503" s="66"/>
      <c r="L1503" s="66"/>
      <c r="M1503" s="64"/>
      <c r="N1503" s="304"/>
      <c r="O1503" s="305"/>
      <c r="P1503" s="127"/>
      <c r="Q1503" s="67"/>
      <c r="R1503" s="67"/>
      <c r="S1503" s="67"/>
      <c r="T1503" s="67"/>
      <c r="U1503" s="67"/>
      <c r="V1503" s="67"/>
      <c r="W1503" s="67"/>
      <c r="X1503" s="67"/>
      <c r="Y1503" s="68"/>
      <c r="Z1503" s="68"/>
      <c r="AA1503" s="68"/>
      <c r="AB1503" s="67"/>
      <c r="AC1503" s="67"/>
      <c r="AD1503" s="67"/>
      <c r="AE1503" s="67"/>
      <c r="AF1503" s="67"/>
      <c r="AG1503" s="67"/>
      <c r="AH1503" s="67"/>
      <c r="AI1503" s="67"/>
      <c r="AJ1503" s="68"/>
      <c r="AK1503" s="68"/>
      <c r="AL1503" s="68"/>
      <c r="AM1503" s="67"/>
      <c r="AN1503" s="67"/>
      <c r="AO1503" s="67"/>
      <c r="AP1503" s="67"/>
      <c r="AQ1503" s="67"/>
      <c r="AR1503" s="67"/>
      <c r="AS1503" s="67"/>
      <c r="AT1503" s="67"/>
      <c r="AU1503" s="67"/>
      <c r="AV1503" s="67"/>
      <c r="AW1503" s="67"/>
      <c r="AX1503" s="68"/>
      <c r="AY1503" s="68"/>
      <c r="AZ1503" s="69"/>
      <c r="BA1503" s="70"/>
      <c r="BB1503" s="71"/>
      <c r="BC1503" s="95"/>
      <c r="BD1503" s="41">
        <v>4</v>
      </c>
      <c r="BE1503" s="52">
        <v>43</v>
      </c>
      <c r="BF1503" s="103">
        <v>4311</v>
      </c>
      <c r="BG1503" s="275"/>
    </row>
    <row r="1504" spans="1:59" s="63" customFormat="1" ht="12.75" x14ac:dyDescent="0.2">
      <c r="A1504" s="196">
        <v>4</v>
      </c>
      <c r="B1504" s="197" t="s">
        <v>422</v>
      </c>
      <c r="C1504" s="208">
        <v>43</v>
      </c>
      <c r="D1504" s="209" t="s">
        <v>688</v>
      </c>
      <c r="E1504" s="212">
        <v>4311</v>
      </c>
      <c r="F1504" s="213" t="s">
        <v>689</v>
      </c>
      <c r="G1504" s="231" t="s">
        <v>584</v>
      </c>
      <c r="H1504" s="72" t="s">
        <v>1233</v>
      </c>
      <c r="I1504" s="223" t="s">
        <v>1260</v>
      </c>
      <c r="J1504" s="73"/>
      <c r="K1504" s="73"/>
      <c r="L1504" s="73"/>
      <c r="M1504" s="74"/>
      <c r="N1504" s="247"/>
      <c r="O1504" s="306"/>
      <c r="P1504" s="105"/>
      <c r="Q1504" s="75"/>
      <c r="R1504" s="75"/>
      <c r="S1504" s="75"/>
      <c r="T1504" s="75"/>
      <c r="U1504" s="75"/>
      <c r="V1504" s="75"/>
      <c r="W1504" s="75"/>
      <c r="X1504" s="75"/>
      <c r="Y1504" s="76" t="s">
        <v>1241</v>
      </c>
      <c r="Z1504" s="77" t="s">
        <v>1241</v>
      </c>
      <c r="AA1504" s="78">
        <f>AA$1212</f>
        <v>2500</v>
      </c>
      <c r="AB1504" s="75"/>
      <c r="AC1504" s="75"/>
      <c r="AD1504" s="75"/>
      <c r="AE1504" s="75"/>
      <c r="AF1504" s="75"/>
      <c r="AG1504" s="75"/>
      <c r="AH1504" s="75"/>
      <c r="AI1504" s="75"/>
      <c r="AJ1504" s="76" t="s">
        <v>1241</v>
      </c>
      <c r="AK1504" s="77" t="s">
        <v>1241</v>
      </c>
      <c r="AL1504" s="78">
        <f>AL$1212</f>
        <v>0</v>
      </c>
      <c r="AM1504" s="75"/>
      <c r="AN1504" s="75"/>
      <c r="AO1504" s="75"/>
      <c r="AP1504" s="75"/>
      <c r="AQ1504" s="75"/>
      <c r="AR1504" s="75"/>
      <c r="AS1504" s="75"/>
      <c r="AT1504" s="75"/>
      <c r="AU1504" s="75"/>
      <c r="AV1504" s="75"/>
      <c r="AW1504" s="76" t="s">
        <v>1241</v>
      </c>
      <c r="AX1504" s="77" t="s">
        <v>1241</v>
      </c>
      <c r="AY1504" s="78">
        <f>AY$1212</f>
        <v>50</v>
      </c>
      <c r="AZ1504" s="79"/>
      <c r="BA1504" s="80" t="str">
        <f>I1504</f>
        <v>&gt; see 4257, Metal clad insulating cladding</v>
      </c>
      <c r="BB1504" s="71"/>
      <c r="BC1504" s="95"/>
      <c r="BD1504" s="41">
        <v>4</v>
      </c>
      <c r="BE1504" s="52">
        <v>43</v>
      </c>
      <c r="BF1504" s="103">
        <v>4311</v>
      </c>
      <c r="BG1504" s="276" t="str">
        <f>H1504</f>
        <v>Default Scenario (Link)</v>
      </c>
    </row>
    <row r="1505" spans="1:59" s="63" customFormat="1" ht="12.75" x14ac:dyDescent="0.2">
      <c r="A1505" s="196">
        <v>4</v>
      </c>
      <c r="B1505" s="197" t="s">
        <v>422</v>
      </c>
      <c r="C1505" s="208">
        <v>43</v>
      </c>
      <c r="D1505" s="209" t="s">
        <v>688</v>
      </c>
      <c r="E1505" s="212">
        <v>4311</v>
      </c>
      <c r="F1505" s="213" t="s">
        <v>689</v>
      </c>
      <c r="G1505" s="231"/>
      <c r="H1505" s="65"/>
      <c r="I1505" s="222"/>
      <c r="J1505" s="66"/>
      <c r="K1505" s="66"/>
      <c r="L1505" s="66"/>
      <c r="M1505" s="64"/>
      <c r="N1505" s="304"/>
      <c r="O1505" s="305"/>
      <c r="P1505" s="127"/>
      <c r="Q1505" s="67"/>
      <c r="R1505" s="67"/>
      <c r="S1505" s="67"/>
      <c r="T1505" s="67"/>
      <c r="U1505" s="67"/>
      <c r="V1505" s="67"/>
      <c r="W1505" s="67"/>
      <c r="X1505" s="67"/>
      <c r="Y1505" s="68"/>
      <c r="Z1505" s="68"/>
      <c r="AA1505" s="68"/>
      <c r="AB1505" s="67"/>
      <c r="AC1505" s="67"/>
      <c r="AD1505" s="67"/>
      <c r="AE1505" s="67"/>
      <c r="AF1505" s="67"/>
      <c r="AG1505" s="67"/>
      <c r="AH1505" s="67"/>
      <c r="AI1505" s="67"/>
      <c r="AJ1505" s="68"/>
      <c r="AK1505" s="68"/>
      <c r="AL1505" s="68"/>
      <c r="AM1505" s="67"/>
      <c r="AN1505" s="67"/>
      <c r="AO1505" s="67"/>
      <c r="AP1505" s="67"/>
      <c r="AQ1505" s="67"/>
      <c r="AR1505" s="67"/>
      <c r="AS1505" s="67"/>
      <c r="AT1505" s="67"/>
      <c r="AU1505" s="67"/>
      <c r="AV1505" s="67"/>
      <c r="AW1505" s="67"/>
      <c r="AX1505" s="68"/>
      <c r="AY1505" s="68"/>
      <c r="AZ1505" s="69"/>
      <c r="BA1505" s="70"/>
      <c r="BB1505" s="71"/>
      <c r="BC1505" s="95"/>
      <c r="BD1505" s="41">
        <v>4</v>
      </c>
      <c r="BE1505" s="52">
        <v>43</v>
      </c>
      <c r="BF1505" s="103">
        <v>4311</v>
      </c>
      <c r="BG1505" s="275"/>
    </row>
    <row r="1506" spans="1:59" s="63" customFormat="1" ht="12.75" x14ac:dyDescent="0.2">
      <c r="A1506" s="196">
        <v>4</v>
      </c>
      <c r="B1506" s="197" t="s">
        <v>422</v>
      </c>
      <c r="C1506" s="208">
        <v>43</v>
      </c>
      <c r="D1506" s="209" t="s">
        <v>688</v>
      </c>
      <c r="E1506" s="212">
        <v>4311</v>
      </c>
      <c r="F1506" s="213" t="s">
        <v>689</v>
      </c>
      <c r="G1506" s="232"/>
      <c r="H1506" s="97"/>
      <c r="I1506" s="224"/>
      <c r="J1506" s="98"/>
      <c r="K1506" s="98"/>
      <c r="L1506" s="98"/>
      <c r="M1506" s="96"/>
      <c r="N1506" s="307"/>
      <c r="O1506" s="246"/>
      <c r="P1506" s="124"/>
      <c r="Q1506" s="99"/>
      <c r="R1506" s="99"/>
      <c r="S1506" s="99"/>
      <c r="T1506" s="99"/>
      <c r="U1506" s="99"/>
      <c r="V1506" s="99"/>
      <c r="W1506" s="99"/>
      <c r="X1506" s="99"/>
      <c r="Y1506" s="100"/>
      <c r="Z1506" s="100"/>
      <c r="AA1506" s="100"/>
      <c r="AB1506" s="99"/>
      <c r="AC1506" s="99"/>
      <c r="AD1506" s="99"/>
      <c r="AE1506" s="99"/>
      <c r="AF1506" s="99"/>
      <c r="AG1506" s="99"/>
      <c r="AH1506" s="99"/>
      <c r="AI1506" s="99"/>
      <c r="AJ1506" s="100"/>
      <c r="AK1506" s="100"/>
      <c r="AL1506" s="100"/>
      <c r="AM1506" s="99"/>
      <c r="AN1506" s="99"/>
      <c r="AO1506" s="99"/>
      <c r="AP1506" s="99"/>
      <c r="AQ1506" s="99"/>
      <c r="AR1506" s="99"/>
      <c r="AS1506" s="99"/>
      <c r="AT1506" s="99"/>
      <c r="AU1506" s="99"/>
      <c r="AV1506" s="99"/>
      <c r="AW1506" s="99"/>
      <c r="AX1506" s="100"/>
      <c r="AY1506" s="100"/>
      <c r="AZ1506" s="101"/>
      <c r="BA1506" s="102"/>
      <c r="BB1506" s="95"/>
      <c r="BC1506" s="95"/>
      <c r="BD1506" s="41">
        <v>4</v>
      </c>
      <c r="BE1506" s="52">
        <v>43</v>
      </c>
      <c r="BF1506" s="103">
        <v>4311</v>
      </c>
      <c r="BG1506" s="277"/>
    </row>
    <row r="1507" spans="1:59" s="63" customFormat="1" ht="12.75" x14ac:dyDescent="0.2">
      <c r="A1507" s="196">
        <v>4</v>
      </c>
      <c r="B1507" s="197" t="s">
        <v>422</v>
      </c>
      <c r="C1507" s="208">
        <v>43</v>
      </c>
      <c r="D1507" s="209" t="s">
        <v>688</v>
      </c>
      <c r="E1507" s="212">
        <v>4311</v>
      </c>
      <c r="F1507" s="213" t="s">
        <v>689</v>
      </c>
      <c r="G1507" s="231"/>
      <c r="H1507" s="65"/>
      <c r="I1507" s="222"/>
      <c r="J1507" s="66"/>
      <c r="K1507" s="66"/>
      <c r="L1507" s="66"/>
      <c r="M1507" s="64"/>
      <c r="N1507" s="304"/>
      <c r="O1507" s="305"/>
      <c r="P1507" s="127"/>
      <c r="Q1507" s="67"/>
      <c r="R1507" s="67"/>
      <c r="S1507" s="67"/>
      <c r="T1507" s="67"/>
      <c r="U1507" s="67"/>
      <c r="V1507" s="67"/>
      <c r="W1507" s="67"/>
      <c r="X1507" s="67"/>
      <c r="Y1507" s="68"/>
      <c r="Z1507" s="68"/>
      <c r="AA1507" s="68"/>
      <c r="AB1507" s="67"/>
      <c r="AC1507" s="67"/>
      <c r="AD1507" s="67"/>
      <c r="AE1507" s="67"/>
      <c r="AF1507" s="67"/>
      <c r="AG1507" s="67"/>
      <c r="AH1507" s="67"/>
      <c r="AI1507" s="67"/>
      <c r="AJ1507" s="68"/>
      <c r="AK1507" s="68"/>
      <c r="AL1507" s="68"/>
      <c r="AM1507" s="67"/>
      <c r="AN1507" s="67"/>
      <c r="AO1507" s="67"/>
      <c r="AP1507" s="67"/>
      <c r="AQ1507" s="67"/>
      <c r="AR1507" s="67"/>
      <c r="AS1507" s="67"/>
      <c r="AT1507" s="67"/>
      <c r="AU1507" s="67"/>
      <c r="AV1507" s="67"/>
      <c r="AW1507" s="67"/>
      <c r="AX1507" s="68"/>
      <c r="AY1507" s="68"/>
      <c r="AZ1507" s="69"/>
      <c r="BA1507" s="70"/>
      <c r="BB1507" s="71"/>
      <c r="BC1507" s="95"/>
      <c r="BD1507" s="41">
        <v>4</v>
      </c>
      <c r="BE1507" s="52">
        <v>43</v>
      </c>
      <c r="BF1507" s="103">
        <v>4311</v>
      </c>
      <c r="BG1507" s="275"/>
    </row>
    <row r="1508" spans="1:59" s="63" customFormat="1" ht="12.75" x14ac:dyDescent="0.2">
      <c r="A1508" s="196">
        <v>4</v>
      </c>
      <c r="B1508" s="197" t="s">
        <v>422</v>
      </c>
      <c r="C1508" s="208">
        <v>43</v>
      </c>
      <c r="D1508" s="209" t="s">
        <v>688</v>
      </c>
      <c r="E1508" s="212">
        <v>4311</v>
      </c>
      <c r="F1508" s="213" t="s">
        <v>689</v>
      </c>
      <c r="G1508" s="231" t="s">
        <v>576</v>
      </c>
      <c r="H1508" s="72" t="s">
        <v>1233</v>
      </c>
      <c r="I1508" s="223" t="s">
        <v>1245</v>
      </c>
      <c r="J1508" s="73"/>
      <c r="K1508" s="73"/>
      <c r="L1508" s="73"/>
      <c r="M1508" s="74"/>
      <c r="N1508" s="247"/>
      <c r="O1508" s="306"/>
      <c r="P1508" s="105"/>
      <c r="Q1508" s="75"/>
      <c r="R1508" s="75"/>
      <c r="S1508" s="75"/>
      <c r="T1508" s="75"/>
      <c r="U1508" s="75"/>
      <c r="V1508" s="75"/>
      <c r="W1508" s="75"/>
      <c r="X1508" s="75"/>
      <c r="Y1508" s="76" t="s">
        <v>1241</v>
      </c>
      <c r="Z1508" s="77" t="s">
        <v>1241</v>
      </c>
      <c r="AA1508" s="78">
        <f>AA$988</f>
        <v>5000</v>
      </c>
      <c r="AB1508" s="75"/>
      <c r="AC1508" s="75"/>
      <c r="AD1508" s="75"/>
      <c r="AE1508" s="75"/>
      <c r="AF1508" s="75"/>
      <c r="AG1508" s="75"/>
      <c r="AH1508" s="75"/>
      <c r="AI1508" s="75"/>
      <c r="AJ1508" s="76" t="s">
        <v>1241</v>
      </c>
      <c r="AK1508" s="77" t="s">
        <v>1241</v>
      </c>
      <c r="AL1508" s="78">
        <f>AL$988</f>
        <v>0</v>
      </c>
      <c r="AM1508" s="75"/>
      <c r="AN1508" s="75"/>
      <c r="AO1508" s="75"/>
      <c r="AP1508" s="75"/>
      <c r="AQ1508" s="75"/>
      <c r="AR1508" s="75"/>
      <c r="AS1508" s="75"/>
      <c r="AT1508" s="75"/>
      <c r="AU1508" s="75"/>
      <c r="AV1508" s="75"/>
      <c r="AW1508" s="76" t="s">
        <v>1241</v>
      </c>
      <c r="AX1508" s="77" t="s">
        <v>1241</v>
      </c>
      <c r="AY1508" s="78">
        <f>AY$988</f>
        <v>50</v>
      </c>
      <c r="AZ1508" s="79"/>
      <c r="BA1508" s="80" t="str">
        <f>I1508</f>
        <v>&gt; see 4231, Fibre cement flat sheet cladding</v>
      </c>
      <c r="BB1508" s="71"/>
      <c r="BC1508" s="95"/>
      <c r="BD1508" s="41">
        <v>4</v>
      </c>
      <c r="BE1508" s="52">
        <v>43</v>
      </c>
      <c r="BF1508" s="103">
        <v>4311</v>
      </c>
      <c r="BG1508" s="276" t="str">
        <f>H1508</f>
        <v>Default Scenario (Link)</v>
      </c>
    </row>
    <row r="1509" spans="1:59" s="63" customFormat="1" ht="12.75" x14ac:dyDescent="0.2">
      <c r="A1509" s="196">
        <v>4</v>
      </c>
      <c r="B1509" s="197" t="s">
        <v>422</v>
      </c>
      <c r="C1509" s="208">
        <v>43</v>
      </c>
      <c r="D1509" s="209" t="s">
        <v>688</v>
      </c>
      <c r="E1509" s="212">
        <v>4311</v>
      </c>
      <c r="F1509" s="213" t="s">
        <v>689</v>
      </c>
      <c r="G1509" s="231"/>
      <c r="H1509" s="65"/>
      <c r="I1509" s="222"/>
      <c r="J1509" s="66"/>
      <c r="K1509" s="66"/>
      <c r="L1509" s="66"/>
      <c r="M1509" s="64"/>
      <c r="N1509" s="304"/>
      <c r="O1509" s="305"/>
      <c r="P1509" s="127"/>
      <c r="Q1509" s="67"/>
      <c r="R1509" s="67"/>
      <c r="S1509" s="67"/>
      <c r="T1509" s="67"/>
      <c r="U1509" s="67"/>
      <c r="V1509" s="67"/>
      <c r="W1509" s="67"/>
      <c r="X1509" s="67"/>
      <c r="Y1509" s="68"/>
      <c r="Z1509" s="68"/>
      <c r="AA1509" s="68"/>
      <c r="AB1509" s="67"/>
      <c r="AC1509" s="67"/>
      <c r="AD1509" s="67"/>
      <c r="AE1509" s="67"/>
      <c r="AF1509" s="67"/>
      <c r="AG1509" s="67"/>
      <c r="AH1509" s="67"/>
      <c r="AI1509" s="67"/>
      <c r="AJ1509" s="68"/>
      <c r="AK1509" s="68"/>
      <c r="AL1509" s="68"/>
      <c r="AM1509" s="67"/>
      <c r="AN1509" s="67"/>
      <c r="AO1509" s="67"/>
      <c r="AP1509" s="67"/>
      <c r="AQ1509" s="67"/>
      <c r="AR1509" s="67"/>
      <c r="AS1509" s="67"/>
      <c r="AT1509" s="67"/>
      <c r="AU1509" s="67"/>
      <c r="AV1509" s="67"/>
      <c r="AW1509" s="67"/>
      <c r="AX1509" s="68"/>
      <c r="AY1509" s="68"/>
      <c r="AZ1509" s="69"/>
      <c r="BA1509" s="70"/>
      <c r="BB1509" s="71"/>
      <c r="BC1509" s="95"/>
      <c r="BD1509" s="41">
        <v>4</v>
      </c>
      <c r="BE1509" s="52">
        <v>43</v>
      </c>
      <c r="BF1509" s="103">
        <v>4311</v>
      </c>
      <c r="BG1509" s="275"/>
    </row>
    <row r="1510" spans="1:59" s="63" customFormat="1" ht="12.75" x14ac:dyDescent="0.2">
      <c r="A1510" s="196">
        <v>4</v>
      </c>
      <c r="B1510" s="197" t="s">
        <v>422</v>
      </c>
      <c r="C1510" s="208">
        <v>43</v>
      </c>
      <c r="D1510" s="209" t="s">
        <v>688</v>
      </c>
      <c r="E1510" s="212">
        <v>4311</v>
      </c>
      <c r="F1510" s="213" t="s">
        <v>689</v>
      </c>
      <c r="G1510" s="232"/>
      <c r="H1510" s="97"/>
      <c r="I1510" s="224"/>
      <c r="J1510" s="98"/>
      <c r="K1510" s="98"/>
      <c r="L1510" s="98"/>
      <c r="M1510" s="96"/>
      <c r="N1510" s="307"/>
      <c r="O1510" s="246"/>
      <c r="P1510" s="124"/>
      <c r="Q1510" s="99"/>
      <c r="R1510" s="99"/>
      <c r="S1510" s="99"/>
      <c r="T1510" s="99"/>
      <c r="U1510" s="99"/>
      <c r="V1510" s="99"/>
      <c r="W1510" s="99"/>
      <c r="X1510" s="99"/>
      <c r="Y1510" s="100"/>
      <c r="Z1510" s="100"/>
      <c r="AA1510" s="100"/>
      <c r="AB1510" s="99"/>
      <c r="AC1510" s="99"/>
      <c r="AD1510" s="99"/>
      <c r="AE1510" s="99"/>
      <c r="AF1510" s="99"/>
      <c r="AG1510" s="99"/>
      <c r="AH1510" s="99"/>
      <c r="AI1510" s="99"/>
      <c r="AJ1510" s="100"/>
      <c r="AK1510" s="100"/>
      <c r="AL1510" s="100"/>
      <c r="AM1510" s="99"/>
      <c r="AN1510" s="99"/>
      <c r="AO1510" s="99"/>
      <c r="AP1510" s="99"/>
      <c r="AQ1510" s="99"/>
      <c r="AR1510" s="99"/>
      <c r="AS1510" s="99"/>
      <c r="AT1510" s="99"/>
      <c r="AU1510" s="99"/>
      <c r="AV1510" s="99"/>
      <c r="AW1510" s="99"/>
      <c r="AX1510" s="100"/>
      <c r="AY1510" s="100"/>
      <c r="AZ1510" s="101"/>
      <c r="BA1510" s="102"/>
      <c r="BB1510" s="95"/>
      <c r="BC1510" s="95"/>
      <c r="BD1510" s="41">
        <v>4</v>
      </c>
      <c r="BE1510" s="52">
        <v>43</v>
      </c>
      <c r="BF1510" s="103">
        <v>4311</v>
      </c>
      <c r="BG1510" s="277"/>
    </row>
    <row r="1511" spans="1:59" s="63" customFormat="1" ht="12.75" x14ac:dyDescent="0.2">
      <c r="A1511" s="196">
        <v>4</v>
      </c>
      <c r="B1511" s="197" t="s">
        <v>422</v>
      </c>
      <c r="C1511" s="208">
        <v>43</v>
      </c>
      <c r="D1511" s="209" t="s">
        <v>688</v>
      </c>
      <c r="E1511" s="212">
        <v>4311</v>
      </c>
      <c r="F1511" s="213" t="s">
        <v>689</v>
      </c>
      <c r="G1511" s="231"/>
      <c r="H1511" s="65"/>
      <c r="I1511" s="222"/>
      <c r="J1511" s="66"/>
      <c r="K1511" s="66"/>
      <c r="L1511" s="66"/>
      <c r="M1511" s="64"/>
      <c r="N1511" s="304"/>
      <c r="O1511" s="305"/>
      <c r="P1511" s="127"/>
      <c r="Q1511" s="67"/>
      <c r="R1511" s="67"/>
      <c r="S1511" s="67"/>
      <c r="T1511" s="67"/>
      <c r="U1511" s="67"/>
      <c r="V1511" s="67"/>
      <c r="W1511" s="67"/>
      <c r="X1511" s="67"/>
      <c r="Y1511" s="68"/>
      <c r="Z1511" s="68"/>
      <c r="AA1511" s="68"/>
      <c r="AB1511" s="67"/>
      <c r="AC1511" s="67"/>
      <c r="AD1511" s="67"/>
      <c r="AE1511" s="67"/>
      <c r="AF1511" s="67"/>
      <c r="AG1511" s="67"/>
      <c r="AH1511" s="67"/>
      <c r="AI1511" s="67"/>
      <c r="AJ1511" s="68"/>
      <c r="AK1511" s="68"/>
      <c r="AL1511" s="68"/>
      <c r="AM1511" s="67"/>
      <c r="AN1511" s="67"/>
      <c r="AO1511" s="67"/>
      <c r="AP1511" s="67"/>
      <c r="AQ1511" s="67"/>
      <c r="AR1511" s="67"/>
      <c r="AS1511" s="67"/>
      <c r="AT1511" s="67"/>
      <c r="AU1511" s="67"/>
      <c r="AV1511" s="67"/>
      <c r="AW1511" s="67"/>
      <c r="AX1511" s="68"/>
      <c r="AY1511" s="68"/>
      <c r="AZ1511" s="69"/>
      <c r="BA1511" s="70"/>
      <c r="BB1511" s="71"/>
      <c r="BC1511" s="95"/>
      <c r="BD1511" s="41">
        <v>4</v>
      </c>
      <c r="BE1511" s="52">
        <v>43</v>
      </c>
      <c r="BF1511" s="103">
        <v>4311</v>
      </c>
      <c r="BG1511" s="275"/>
    </row>
    <row r="1512" spans="1:59" s="63" customFormat="1" ht="12.75" x14ac:dyDescent="0.2">
      <c r="A1512" s="196">
        <v>4</v>
      </c>
      <c r="B1512" s="197" t="s">
        <v>422</v>
      </c>
      <c r="C1512" s="208">
        <v>43</v>
      </c>
      <c r="D1512" s="209" t="s">
        <v>688</v>
      </c>
      <c r="E1512" s="212">
        <v>4311</v>
      </c>
      <c r="F1512" s="213" t="s">
        <v>689</v>
      </c>
      <c r="G1512" s="231" t="s">
        <v>729</v>
      </c>
      <c r="H1512" s="72" t="s">
        <v>1233</v>
      </c>
      <c r="I1512" s="223" t="s">
        <v>1247</v>
      </c>
      <c r="J1512" s="73"/>
      <c r="K1512" s="73"/>
      <c r="L1512" s="73"/>
      <c r="M1512" s="74"/>
      <c r="N1512" s="247"/>
      <c r="O1512" s="306"/>
      <c r="P1512" s="105"/>
      <c r="Q1512" s="75"/>
      <c r="R1512" s="75"/>
      <c r="S1512" s="75"/>
      <c r="T1512" s="75"/>
      <c r="U1512" s="75"/>
      <c r="V1512" s="75"/>
      <c r="W1512" s="75"/>
      <c r="X1512" s="75"/>
      <c r="Y1512" s="76" t="s">
        <v>1241</v>
      </c>
      <c r="Z1512" s="77" t="s">
        <v>1241</v>
      </c>
      <c r="AA1512" s="78">
        <f>AA$2542</f>
        <v>5000</v>
      </c>
      <c r="AB1512" s="75"/>
      <c r="AC1512" s="75"/>
      <c r="AD1512" s="75"/>
      <c r="AE1512" s="75"/>
      <c r="AF1512" s="75"/>
      <c r="AG1512" s="75"/>
      <c r="AH1512" s="75"/>
      <c r="AI1512" s="75"/>
      <c r="AJ1512" s="76" t="s">
        <v>1241</v>
      </c>
      <c r="AK1512" s="77" t="s">
        <v>1241</v>
      </c>
      <c r="AL1512" s="78">
        <f>AL$2542</f>
        <v>0</v>
      </c>
      <c r="AM1512" s="75"/>
      <c r="AN1512" s="75"/>
      <c r="AO1512" s="75"/>
      <c r="AP1512" s="75"/>
      <c r="AQ1512" s="75"/>
      <c r="AR1512" s="75"/>
      <c r="AS1512" s="75"/>
      <c r="AT1512" s="75"/>
      <c r="AU1512" s="75"/>
      <c r="AV1512" s="75"/>
      <c r="AW1512" s="76" t="s">
        <v>1241</v>
      </c>
      <c r="AX1512" s="77" t="s">
        <v>1241</v>
      </c>
      <c r="AY1512" s="78">
        <f>AY$2542</f>
        <v>250</v>
      </c>
      <c r="AZ1512" s="79"/>
      <c r="BA1512" s="80" t="str">
        <f>I1512</f>
        <v>&gt; see 4711, Thermal insulation</v>
      </c>
      <c r="BB1512" s="71"/>
      <c r="BC1512" s="95"/>
      <c r="BD1512" s="41">
        <v>4</v>
      </c>
      <c r="BE1512" s="52">
        <v>43</v>
      </c>
      <c r="BF1512" s="103">
        <v>4311</v>
      </c>
      <c r="BG1512" s="276" t="str">
        <f>H1512</f>
        <v>Default Scenario (Link)</v>
      </c>
    </row>
    <row r="1513" spans="1:59" s="63" customFormat="1" ht="12.75" x14ac:dyDescent="0.2">
      <c r="A1513" s="196">
        <v>4</v>
      </c>
      <c r="B1513" s="197" t="s">
        <v>422</v>
      </c>
      <c r="C1513" s="208">
        <v>43</v>
      </c>
      <c r="D1513" s="209" t="s">
        <v>688</v>
      </c>
      <c r="E1513" s="212">
        <v>4311</v>
      </c>
      <c r="F1513" s="213" t="s">
        <v>689</v>
      </c>
      <c r="G1513" s="231"/>
      <c r="H1513" s="65"/>
      <c r="I1513" s="222"/>
      <c r="J1513" s="66"/>
      <c r="K1513" s="66"/>
      <c r="L1513" s="66"/>
      <c r="M1513" s="64"/>
      <c r="N1513" s="304"/>
      <c r="O1513" s="305"/>
      <c r="P1513" s="127"/>
      <c r="Q1513" s="67"/>
      <c r="R1513" s="67"/>
      <c r="S1513" s="67"/>
      <c r="T1513" s="67"/>
      <c r="U1513" s="67"/>
      <c r="V1513" s="67"/>
      <c r="W1513" s="67"/>
      <c r="X1513" s="67"/>
      <c r="Y1513" s="68"/>
      <c r="Z1513" s="68"/>
      <c r="AA1513" s="68"/>
      <c r="AB1513" s="67"/>
      <c r="AC1513" s="67"/>
      <c r="AD1513" s="67"/>
      <c r="AE1513" s="67"/>
      <c r="AF1513" s="67"/>
      <c r="AG1513" s="67"/>
      <c r="AH1513" s="67"/>
      <c r="AI1513" s="67"/>
      <c r="AJ1513" s="68"/>
      <c r="AK1513" s="68"/>
      <c r="AL1513" s="68"/>
      <c r="AM1513" s="67"/>
      <c r="AN1513" s="67"/>
      <c r="AO1513" s="67"/>
      <c r="AP1513" s="67"/>
      <c r="AQ1513" s="67"/>
      <c r="AR1513" s="67"/>
      <c r="AS1513" s="67"/>
      <c r="AT1513" s="67"/>
      <c r="AU1513" s="67"/>
      <c r="AV1513" s="67"/>
      <c r="AW1513" s="67"/>
      <c r="AX1513" s="68"/>
      <c r="AY1513" s="68"/>
      <c r="AZ1513" s="69"/>
      <c r="BA1513" s="70"/>
      <c r="BB1513" s="71"/>
      <c r="BC1513" s="95"/>
      <c r="BD1513" s="41">
        <v>4</v>
      </c>
      <c r="BE1513" s="52">
        <v>43</v>
      </c>
      <c r="BF1513" s="103">
        <v>4311</v>
      </c>
      <c r="BG1513" s="275"/>
    </row>
    <row r="1514" spans="1:59" s="63" customFormat="1" ht="12.75" x14ac:dyDescent="0.2">
      <c r="A1514" s="196">
        <v>4</v>
      </c>
      <c r="B1514" s="197" t="s">
        <v>422</v>
      </c>
      <c r="C1514" s="208">
        <v>43</v>
      </c>
      <c r="D1514" s="209" t="s">
        <v>688</v>
      </c>
      <c r="E1514" s="212">
        <v>4311</v>
      </c>
      <c r="F1514" s="213" t="s">
        <v>689</v>
      </c>
      <c r="G1514" s="232"/>
      <c r="H1514" s="97"/>
      <c r="I1514" s="224"/>
      <c r="J1514" s="98"/>
      <c r="K1514" s="98"/>
      <c r="L1514" s="98"/>
      <c r="M1514" s="96"/>
      <c r="N1514" s="307"/>
      <c r="O1514" s="246"/>
      <c r="P1514" s="124"/>
      <c r="Q1514" s="99"/>
      <c r="R1514" s="99"/>
      <c r="S1514" s="99"/>
      <c r="T1514" s="99"/>
      <c r="U1514" s="99"/>
      <c r="V1514" s="99"/>
      <c r="W1514" s="99"/>
      <c r="X1514" s="99"/>
      <c r="Y1514" s="100"/>
      <c r="Z1514" s="100"/>
      <c r="AA1514" s="100"/>
      <c r="AB1514" s="99"/>
      <c r="AC1514" s="99"/>
      <c r="AD1514" s="99"/>
      <c r="AE1514" s="99"/>
      <c r="AF1514" s="99"/>
      <c r="AG1514" s="99"/>
      <c r="AH1514" s="99"/>
      <c r="AI1514" s="99"/>
      <c r="AJ1514" s="100"/>
      <c r="AK1514" s="100"/>
      <c r="AL1514" s="100"/>
      <c r="AM1514" s="99"/>
      <c r="AN1514" s="99"/>
      <c r="AO1514" s="99"/>
      <c r="AP1514" s="99"/>
      <c r="AQ1514" s="99"/>
      <c r="AR1514" s="99"/>
      <c r="AS1514" s="99"/>
      <c r="AT1514" s="99"/>
      <c r="AU1514" s="99"/>
      <c r="AV1514" s="99"/>
      <c r="AW1514" s="99"/>
      <c r="AX1514" s="100"/>
      <c r="AY1514" s="100"/>
      <c r="AZ1514" s="101"/>
      <c r="BA1514" s="102"/>
      <c r="BB1514" s="95"/>
      <c r="BC1514" s="95"/>
      <c r="BD1514" s="41">
        <v>4</v>
      </c>
      <c r="BE1514" s="52">
        <v>43</v>
      </c>
      <c r="BF1514" s="103">
        <v>4311</v>
      </c>
      <c r="BG1514" s="277"/>
    </row>
    <row r="1515" spans="1:59" s="63" customFormat="1" ht="12.75" x14ac:dyDescent="0.2">
      <c r="A1515" s="196">
        <v>4</v>
      </c>
      <c r="B1515" s="197" t="s">
        <v>422</v>
      </c>
      <c r="C1515" s="208">
        <v>43</v>
      </c>
      <c r="D1515" s="209" t="s">
        <v>688</v>
      </c>
      <c r="E1515" s="212">
        <v>4311</v>
      </c>
      <c r="F1515" s="213" t="s">
        <v>689</v>
      </c>
      <c r="G1515" s="231"/>
      <c r="H1515" s="65"/>
      <c r="I1515" s="222"/>
      <c r="J1515" s="66"/>
      <c r="K1515" s="66"/>
      <c r="L1515" s="66"/>
      <c r="M1515" s="64"/>
      <c r="N1515" s="304"/>
      <c r="O1515" s="305"/>
      <c r="P1515" s="127"/>
      <c r="Q1515" s="67"/>
      <c r="R1515" s="67"/>
      <c r="S1515" s="67"/>
      <c r="T1515" s="67"/>
      <c r="U1515" s="67"/>
      <c r="V1515" s="67"/>
      <c r="W1515" s="67"/>
      <c r="X1515" s="67"/>
      <c r="Y1515" s="68"/>
      <c r="Z1515" s="68"/>
      <c r="AA1515" s="68"/>
      <c r="AB1515" s="67"/>
      <c r="AC1515" s="67"/>
      <c r="AD1515" s="67"/>
      <c r="AE1515" s="67"/>
      <c r="AF1515" s="67"/>
      <c r="AG1515" s="67"/>
      <c r="AH1515" s="67"/>
      <c r="AI1515" s="67"/>
      <c r="AJ1515" s="68"/>
      <c r="AK1515" s="68"/>
      <c r="AL1515" s="68"/>
      <c r="AM1515" s="67"/>
      <c r="AN1515" s="67"/>
      <c r="AO1515" s="67"/>
      <c r="AP1515" s="67"/>
      <c r="AQ1515" s="67"/>
      <c r="AR1515" s="67"/>
      <c r="AS1515" s="67"/>
      <c r="AT1515" s="67"/>
      <c r="AU1515" s="67"/>
      <c r="AV1515" s="67"/>
      <c r="AW1515" s="67"/>
      <c r="AX1515" s="68"/>
      <c r="AY1515" s="68"/>
      <c r="AZ1515" s="69"/>
      <c r="BA1515" s="70"/>
      <c r="BB1515" s="71"/>
      <c r="BC1515" s="95"/>
      <c r="BD1515" s="41">
        <v>4</v>
      </c>
      <c r="BE1515" s="52">
        <v>43</v>
      </c>
      <c r="BF1515" s="103">
        <v>4311</v>
      </c>
      <c r="BG1515" s="275"/>
    </row>
    <row r="1516" spans="1:59" s="63" customFormat="1" ht="12.75" x14ac:dyDescent="0.2">
      <c r="A1516" s="196">
        <v>4</v>
      </c>
      <c r="B1516" s="197" t="s">
        <v>422</v>
      </c>
      <c r="C1516" s="208">
        <v>43</v>
      </c>
      <c r="D1516" s="209" t="s">
        <v>688</v>
      </c>
      <c r="E1516" s="212">
        <v>4311</v>
      </c>
      <c r="F1516" s="213" t="s">
        <v>689</v>
      </c>
      <c r="G1516" s="231" t="s">
        <v>1198</v>
      </c>
      <c r="H1516" s="72" t="s">
        <v>1233</v>
      </c>
      <c r="I1516" s="223" t="s">
        <v>1255</v>
      </c>
      <c r="J1516" s="73"/>
      <c r="K1516" s="73"/>
      <c r="L1516" s="73"/>
      <c r="M1516" s="74"/>
      <c r="N1516" s="247"/>
      <c r="O1516" s="306"/>
      <c r="P1516" s="105"/>
      <c r="Q1516" s="75"/>
      <c r="R1516" s="75"/>
      <c r="S1516" s="75"/>
      <c r="T1516" s="75"/>
      <c r="U1516" s="75"/>
      <c r="V1516" s="75"/>
      <c r="W1516" s="75"/>
      <c r="X1516" s="75"/>
      <c r="Y1516" s="76" t="s">
        <v>1241</v>
      </c>
      <c r="Z1516" s="77" t="s">
        <v>1241</v>
      </c>
      <c r="AA1516" s="78">
        <f>AA$2831</f>
        <v>2500</v>
      </c>
      <c r="AB1516" s="75"/>
      <c r="AC1516" s="75"/>
      <c r="AD1516" s="75"/>
      <c r="AE1516" s="75"/>
      <c r="AF1516" s="75"/>
      <c r="AG1516" s="75"/>
      <c r="AH1516" s="75"/>
      <c r="AI1516" s="75"/>
      <c r="AJ1516" s="76" t="s">
        <v>1241</v>
      </c>
      <c r="AK1516" s="77" t="s">
        <v>1241</v>
      </c>
      <c r="AL1516" s="78">
        <f>AL$2831</f>
        <v>0</v>
      </c>
      <c r="AM1516" s="75"/>
      <c r="AN1516" s="75"/>
      <c r="AO1516" s="75"/>
      <c r="AP1516" s="75"/>
      <c r="AQ1516" s="75"/>
      <c r="AR1516" s="75"/>
      <c r="AS1516" s="75"/>
      <c r="AT1516" s="75"/>
      <c r="AU1516" s="75"/>
      <c r="AV1516" s="75"/>
      <c r="AW1516" s="76" t="s">
        <v>1241</v>
      </c>
      <c r="AX1516" s="77" t="s">
        <v>1241</v>
      </c>
      <c r="AY1516" s="78">
        <f>AY$2831</f>
        <v>500</v>
      </c>
      <c r="AZ1516" s="79"/>
      <c r="BA1516" s="80" t="str">
        <f>I1516</f>
        <v>&gt; see 5123, Manufactured timber board linings</v>
      </c>
      <c r="BB1516" s="71"/>
      <c r="BC1516" s="95"/>
      <c r="BD1516" s="41">
        <v>4</v>
      </c>
      <c r="BE1516" s="52">
        <v>43</v>
      </c>
      <c r="BF1516" s="103">
        <v>4311</v>
      </c>
      <c r="BG1516" s="276" t="str">
        <f>H1516</f>
        <v>Default Scenario (Link)</v>
      </c>
    </row>
    <row r="1517" spans="1:59" s="63" customFormat="1" ht="12.75" x14ac:dyDescent="0.2">
      <c r="A1517" s="196">
        <v>4</v>
      </c>
      <c r="B1517" s="197" t="s">
        <v>422</v>
      </c>
      <c r="C1517" s="208">
        <v>43</v>
      </c>
      <c r="D1517" s="209" t="s">
        <v>688</v>
      </c>
      <c r="E1517" s="212">
        <v>4311</v>
      </c>
      <c r="F1517" s="213" t="s">
        <v>689</v>
      </c>
      <c r="G1517" s="231"/>
      <c r="H1517" s="65"/>
      <c r="I1517" s="222"/>
      <c r="J1517" s="66"/>
      <c r="K1517" s="66"/>
      <c r="L1517" s="66"/>
      <c r="M1517" s="64"/>
      <c r="N1517" s="304"/>
      <c r="O1517" s="305"/>
      <c r="P1517" s="127"/>
      <c r="Q1517" s="67"/>
      <c r="R1517" s="67"/>
      <c r="S1517" s="67"/>
      <c r="T1517" s="67"/>
      <c r="U1517" s="67"/>
      <c r="V1517" s="67"/>
      <c r="W1517" s="67"/>
      <c r="X1517" s="67"/>
      <c r="Y1517" s="68"/>
      <c r="Z1517" s="68"/>
      <c r="AA1517" s="68"/>
      <c r="AB1517" s="67"/>
      <c r="AC1517" s="67"/>
      <c r="AD1517" s="67"/>
      <c r="AE1517" s="67"/>
      <c r="AF1517" s="67"/>
      <c r="AG1517" s="67"/>
      <c r="AH1517" s="67"/>
      <c r="AI1517" s="67"/>
      <c r="AJ1517" s="68"/>
      <c r="AK1517" s="68"/>
      <c r="AL1517" s="68"/>
      <c r="AM1517" s="67"/>
      <c r="AN1517" s="67"/>
      <c r="AO1517" s="67"/>
      <c r="AP1517" s="67"/>
      <c r="AQ1517" s="67"/>
      <c r="AR1517" s="67"/>
      <c r="AS1517" s="67"/>
      <c r="AT1517" s="67"/>
      <c r="AU1517" s="67"/>
      <c r="AV1517" s="67"/>
      <c r="AW1517" s="67"/>
      <c r="AX1517" s="68"/>
      <c r="AY1517" s="68"/>
      <c r="AZ1517" s="69"/>
      <c r="BA1517" s="70"/>
      <c r="BB1517" s="71"/>
      <c r="BC1517" s="95"/>
      <c r="BD1517" s="41">
        <v>4</v>
      </c>
      <c r="BE1517" s="52">
        <v>43</v>
      </c>
      <c r="BF1517" s="103">
        <v>4311</v>
      </c>
      <c r="BG1517" s="275"/>
    </row>
    <row r="1518" spans="1:59" s="63" customFormat="1" ht="12.75" x14ac:dyDescent="0.2">
      <c r="A1518" s="196">
        <v>4</v>
      </c>
      <c r="B1518" s="197" t="s">
        <v>422</v>
      </c>
      <c r="C1518" s="208">
        <v>43</v>
      </c>
      <c r="D1518" s="209" t="s">
        <v>688</v>
      </c>
      <c r="E1518" s="212">
        <v>4311</v>
      </c>
      <c r="F1518" s="213" t="s">
        <v>689</v>
      </c>
      <c r="G1518" s="232"/>
      <c r="H1518" s="97"/>
      <c r="I1518" s="224"/>
      <c r="J1518" s="98"/>
      <c r="K1518" s="98"/>
      <c r="L1518" s="98"/>
      <c r="M1518" s="96"/>
      <c r="N1518" s="307"/>
      <c r="O1518" s="246"/>
      <c r="P1518" s="124"/>
      <c r="Q1518" s="99"/>
      <c r="R1518" s="99"/>
      <c r="S1518" s="99"/>
      <c r="T1518" s="99"/>
      <c r="U1518" s="99"/>
      <c r="V1518" s="99"/>
      <c r="W1518" s="99"/>
      <c r="X1518" s="99"/>
      <c r="Y1518" s="100"/>
      <c r="Z1518" s="100"/>
      <c r="AA1518" s="100"/>
      <c r="AB1518" s="99"/>
      <c r="AC1518" s="99"/>
      <c r="AD1518" s="99"/>
      <c r="AE1518" s="99"/>
      <c r="AF1518" s="99"/>
      <c r="AG1518" s="99"/>
      <c r="AH1518" s="99"/>
      <c r="AI1518" s="99"/>
      <c r="AJ1518" s="100"/>
      <c r="AK1518" s="100"/>
      <c r="AL1518" s="100"/>
      <c r="AM1518" s="99"/>
      <c r="AN1518" s="99"/>
      <c r="AO1518" s="99"/>
      <c r="AP1518" s="99"/>
      <c r="AQ1518" s="99"/>
      <c r="AR1518" s="99"/>
      <c r="AS1518" s="99"/>
      <c r="AT1518" s="99"/>
      <c r="AU1518" s="99"/>
      <c r="AV1518" s="99"/>
      <c r="AW1518" s="99"/>
      <c r="AX1518" s="100"/>
      <c r="AY1518" s="100"/>
      <c r="AZ1518" s="101"/>
      <c r="BA1518" s="102"/>
      <c r="BB1518" s="95"/>
      <c r="BC1518" s="95"/>
      <c r="BD1518" s="41">
        <v>4</v>
      </c>
      <c r="BE1518" s="52">
        <v>43</v>
      </c>
      <c r="BF1518" s="103">
        <v>4311</v>
      </c>
      <c r="BG1518" s="277"/>
    </row>
    <row r="1519" spans="1:59" x14ac:dyDescent="0.25">
      <c r="A1519" s="196">
        <v>4</v>
      </c>
      <c r="B1519" s="197" t="s">
        <v>422</v>
      </c>
      <c r="C1519" s="208">
        <v>43</v>
      </c>
      <c r="D1519" s="209" t="s">
        <v>688</v>
      </c>
      <c r="E1519" s="210">
        <v>4312</v>
      </c>
      <c r="F1519" s="211" t="s">
        <v>692</v>
      </c>
      <c r="G1519" s="235"/>
      <c r="H1519" s="145"/>
      <c r="I1519" s="221"/>
      <c r="J1519" s="57"/>
      <c r="K1519" s="57"/>
      <c r="L1519" s="57"/>
      <c r="M1519" s="144"/>
      <c r="N1519" s="324"/>
      <c r="O1519" s="325"/>
      <c r="P1519" s="146"/>
      <c r="Q1519" s="146"/>
      <c r="R1519" s="146"/>
      <c r="S1519" s="146"/>
      <c r="T1519" s="146"/>
      <c r="U1519" s="146"/>
      <c r="V1519" s="146"/>
      <c r="W1519" s="146"/>
      <c r="X1519" s="146"/>
      <c r="Y1519" s="59"/>
      <c r="Z1519" s="123"/>
      <c r="AA1519" s="123"/>
      <c r="AB1519" s="146"/>
      <c r="AC1519" s="146"/>
      <c r="AD1519" s="146"/>
      <c r="AE1519" s="146"/>
      <c r="AF1519" s="146"/>
      <c r="AG1519" s="146"/>
      <c r="AH1519" s="146"/>
      <c r="AI1519" s="146"/>
      <c r="AJ1519" s="59"/>
      <c r="AK1519" s="123"/>
      <c r="AL1519" s="123"/>
      <c r="AM1519" s="146"/>
      <c r="AN1519" s="146"/>
      <c r="AO1519" s="146"/>
      <c r="AP1519" s="146"/>
      <c r="AQ1519" s="146"/>
      <c r="AR1519" s="146"/>
      <c r="AS1519" s="146"/>
      <c r="AT1519" s="146"/>
      <c r="AU1519" s="146"/>
      <c r="AV1519" s="146"/>
      <c r="AW1519" s="58"/>
      <c r="AX1519" s="123"/>
      <c r="AY1519" s="59"/>
      <c r="AZ1519" s="147"/>
      <c r="BA1519" s="148"/>
      <c r="BB1519" s="143"/>
      <c r="BC1519" s="143"/>
      <c r="BD1519" s="41">
        <v>4</v>
      </c>
      <c r="BE1519" s="52">
        <v>43</v>
      </c>
      <c r="BF1519" s="62">
        <v>4312</v>
      </c>
      <c r="BG1519" s="284"/>
    </row>
    <row r="1520" spans="1:59" s="63" customFormat="1" ht="12.75" x14ac:dyDescent="0.2">
      <c r="A1520" s="196">
        <v>4</v>
      </c>
      <c r="B1520" s="197" t="s">
        <v>422</v>
      </c>
      <c r="C1520" s="208">
        <v>43</v>
      </c>
      <c r="D1520" s="209" t="s">
        <v>688</v>
      </c>
      <c r="E1520" s="210">
        <v>4312</v>
      </c>
      <c r="F1520" s="211" t="s">
        <v>692</v>
      </c>
      <c r="G1520" s="230"/>
      <c r="H1520" s="56"/>
      <c r="I1520" s="221"/>
      <c r="J1520" s="57"/>
      <c r="K1520" s="57"/>
      <c r="L1520" s="57"/>
      <c r="M1520" s="55"/>
      <c r="N1520" s="303"/>
      <c r="O1520" s="245"/>
      <c r="P1520" s="122"/>
      <c r="Q1520" s="58"/>
      <c r="R1520" s="58"/>
      <c r="S1520" s="58"/>
      <c r="T1520" s="58"/>
      <c r="U1520" s="58"/>
      <c r="V1520" s="58"/>
      <c r="W1520" s="58"/>
      <c r="X1520" s="58"/>
      <c r="Y1520" s="59"/>
      <c r="Z1520" s="59"/>
      <c r="AA1520" s="59"/>
      <c r="AB1520" s="58"/>
      <c r="AC1520" s="58"/>
      <c r="AD1520" s="58"/>
      <c r="AE1520" s="58"/>
      <c r="AF1520" s="58"/>
      <c r="AG1520" s="58"/>
      <c r="AH1520" s="58"/>
      <c r="AI1520" s="58"/>
      <c r="AJ1520" s="59"/>
      <c r="AK1520" s="59"/>
      <c r="AL1520" s="59"/>
      <c r="AM1520" s="58"/>
      <c r="AN1520" s="58"/>
      <c r="AO1520" s="58"/>
      <c r="AP1520" s="58"/>
      <c r="AQ1520" s="58"/>
      <c r="AR1520" s="58"/>
      <c r="AS1520" s="58"/>
      <c r="AT1520" s="58"/>
      <c r="AU1520" s="58"/>
      <c r="AV1520" s="58"/>
      <c r="AW1520" s="58"/>
      <c r="AX1520" s="59"/>
      <c r="AY1520" s="59"/>
      <c r="AZ1520" s="60"/>
      <c r="BA1520" s="61"/>
      <c r="BB1520" s="54"/>
      <c r="BC1520" s="54"/>
      <c r="BD1520" s="41">
        <v>4</v>
      </c>
      <c r="BE1520" s="52">
        <v>43</v>
      </c>
      <c r="BF1520" s="62">
        <v>4312</v>
      </c>
      <c r="BG1520" s="274"/>
    </row>
    <row r="1521" spans="1:59" s="63" customFormat="1" ht="12.75" x14ac:dyDescent="0.2">
      <c r="A1521" s="196">
        <v>4</v>
      </c>
      <c r="B1521" s="197" t="s">
        <v>422</v>
      </c>
      <c r="C1521" s="208">
        <v>43</v>
      </c>
      <c r="D1521" s="209" t="s">
        <v>688</v>
      </c>
      <c r="E1521" s="210">
        <v>4312</v>
      </c>
      <c r="F1521" s="211" t="s">
        <v>692</v>
      </c>
      <c r="G1521" s="231" t="s">
        <v>1238</v>
      </c>
      <c r="H1521" s="65"/>
      <c r="I1521" s="222"/>
      <c r="J1521" s="66"/>
      <c r="K1521" s="66"/>
      <c r="L1521" s="66"/>
      <c r="M1521" s="64"/>
      <c r="N1521" s="308"/>
      <c r="O1521" s="309"/>
      <c r="P1521" s="127"/>
      <c r="Q1521" s="67"/>
      <c r="R1521" s="67"/>
      <c r="S1521" s="67"/>
      <c r="T1521" s="67"/>
      <c r="U1521" s="67"/>
      <c r="V1521" s="67"/>
      <c r="W1521" s="67"/>
      <c r="X1521" s="67"/>
      <c r="Y1521" s="68"/>
      <c r="Z1521" s="68"/>
      <c r="AA1521" s="68"/>
      <c r="AB1521" s="67"/>
      <c r="AC1521" s="67"/>
      <c r="AD1521" s="67"/>
      <c r="AE1521" s="67"/>
      <c r="AF1521" s="67"/>
      <c r="AG1521" s="67"/>
      <c r="AH1521" s="67"/>
      <c r="AI1521" s="67"/>
      <c r="AJ1521" s="68"/>
      <c r="AK1521" s="68"/>
      <c r="AL1521" s="68"/>
      <c r="AM1521" s="67"/>
      <c r="AN1521" s="67"/>
      <c r="AO1521" s="67"/>
      <c r="AP1521" s="67"/>
      <c r="AQ1521" s="67"/>
      <c r="AR1521" s="67"/>
      <c r="AS1521" s="67"/>
      <c r="AT1521" s="67"/>
      <c r="AU1521" s="67"/>
      <c r="AV1521" s="67"/>
      <c r="AW1521" s="67"/>
      <c r="AX1521" s="68"/>
      <c r="AY1521" s="68"/>
      <c r="AZ1521" s="69"/>
      <c r="BA1521" s="70"/>
      <c r="BB1521" s="71"/>
      <c r="BC1521" s="54"/>
      <c r="BD1521" s="41">
        <v>4</v>
      </c>
      <c r="BE1521" s="52">
        <v>43</v>
      </c>
      <c r="BF1521" s="62">
        <v>4312</v>
      </c>
      <c r="BG1521" s="275"/>
    </row>
    <row r="1522" spans="1:59" s="63" customFormat="1" ht="12.75" x14ac:dyDescent="0.2">
      <c r="A1522" s="196">
        <v>4</v>
      </c>
      <c r="B1522" s="197" t="s">
        <v>422</v>
      </c>
      <c r="C1522" s="208">
        <v>43</v>
      </c>
      <c r="D1522" s="209" t="s">
        <v>688</v>
      </c>
      <c r="E1522" s="210">
        <v>4312</v>
      </c>
      <c r="F1522" s="211" t="s">
        <v>692</v>
      </c>
      <c r="G1522" s="231" t="s">
        <v>1238</v>
      </c>
      <c r="H1522" s="72" t="s">
        <v>47</v>
      </c>
      <c r="I1522" s="223"/>
      <c r="J1522" s="73"/>
      <c r="K1522" s="73"/>
      <c r="L1522" s="73"/>
      <c r="M1522" s="74"/>
      <c r="N1522" s="247"/>
      <c r="O1522" s="306"/>
      <c r="P1522" s="105"/>
      <c r="Q1522" s="75"/>
      <c r="R1522" s="75"/>
      <c r="S1522" s="75"/>
      <c r="T1522" s="75"/>
      <c r="U1522" s="75"/>
      <c r="V1522" s="75"/>
      <c r="W1522" s="75"/>
      <c r="X1522" s="75"/>
      <c r="Y1522" s="76">
        <f>IF(ISNUMBER(VLOOKUP(Y1524,P$7:W$7,MATCH(Y1524,P$7:W$7))),VLOOKUP(Y1524,P$7:W$7,MATCH(Y1524,P$7:W$7)),IF(N1526=0,"No Data",IF(Y1524&gt;0,"&lt;100",0)))</f>
        <v>10000</v>
      </c>
      <c r="Z1522" s="77">
        <f>IF(ISNUMBER(VLOOKUP(Z1526,P$7:W$7,MATCH(Z1526,P$7:W$7))),VLOOKUP(Z1526,P$7:W$7,MATCH(Z1526,P$7:W$7)),IF(N1526=0,"No Data",IF(Z1526&gt;0,"&lt;100",0)))</f>
        <v>10000</v>
      </c>
      <c r="AA1522" s="106">
        <f>IF(ISNUMBER(Z1522),Z1522,0)</f>
        <v>10000</v>
      </c>
      <c r="AB1522" s="75"/>
      <c r="AC1522" s="75"/>
      <c r="AD1522" s="75"/>
      <c r="AE1522" s="75"/>
      <c r="AF1522" s="75"/>
      <c r="AG1522" s="75"/>
      <c r="AH1522" s="75"/>
      <c r="AI1522" s="75"/>
      <c r="AJ1522" s="76">
        <f>IF(ISNUMBER(VLOOKUP(AJ1524,AB$7:AH$7,MATCH(AJ1524,AB$7:AH$7))),VLOOKUP(AJ1524,AB$7:AH$7,MATCH(AJ1524,AB$7:AH$7)),IF(N1526=0,"No Data",IF(AJ1524&gt;0,"&lt;50",0)))</f>
        <v>0</v>
      </c>
      <c r="AK1522" s="77">
        <f>IF(ISNUMBER(VLOOKUP(AK1526,AB$7:AH$7,MATCH(AK1526,AB$7:AH$7))),VLOOKUP(AK1526,AB$7:AH$7,MATCH(AK1526,AB$7:AH$7)),IF(N1526=0,"No Data",IF(AK1526&gt;0,"&lt;50",0)))</f>
        <v>0</v>
      </c>
      <c r="AL1522" s="106">
        <f>IF(ISNUMBER(AK1522),AK1522,0)</f>
        <v>0</v>
      </c>
      <c r="AM1522" s="75"/>
      <c r="AN1522" s="75"/>
      <c r="AO1522" s="75"/>
      <c r="AP1522" s="75"/>
      <c r="AQ1522" s="75"/>
      <c r="AR1522" s="75"/>
      <c r="AS1522" s="75"/>
      <c r="AT1522" s="75"/>
      <c r="AU1522" s="75"/>
      <c r="AV1522" s="75"/>
      <c r="AW1522" s="76">
        <f>IF(ISNUMBER(VLOOKUP(AW1524,AM$7:AU$7,MATCH(AW1524,AM$7:AU$7))),VLOOKUP(AW1524,AM$7:AU$7,MATCH(AW1524,AM$7:AU$7)),IF(N1526=0,"No Data",IF(AW1524&gt;0,"&lt;10",0)))</f>
        <v>100</v>
      </c>
      <c r="AX1522" s="77">
        <f>IF(ISNUMBER(VLOOKUP(AX1526,AM$7:AU$7,MATCH(AX1526,AM$7:AU$7))),VLOOKUP(AX1526,AM$7:AU$7,MATCH(AX1526,AM$7:AU$7)),IF(N1526=0,"No Data",IF(AX1526&gt;0,"&lt;10",0)))</f>
        <v>100</v>
      </c>
      <c r="AY1522" s="106">
        <f>IF(ISNUMBER(AX1522),AX1522,0)</f>
        <v>100</v>
      </c>
      <c r="AZ1522" s="79"/>
      <c r="BA1522" s="80"/>
      <c r="BB1522" s="71"/>
      <c r="BC1522" s="54"/>
      <c r="BD1522" s="41">
        <v>4</v>
      </c>
      <c r="BE1522" s="52">
        <v>43</v>
      </c>
      <c r="BF1522" s="62">
        <v>4312</v>
      </c>
      <c r="BG1522" s="276" t="s">
        <v>47</v>
      </c>
    </row>
    <row r="1523" spans="1:59" s="63" customFormat="1" ht="12.75" x14ac:dyDescent="0.2">
      <c r="A1523" s="196">
        <v>4</v>
      </c>
      <c r="B1523" s="197" t="s">
        <v>422</v>
      </c>
      <c r="C1523" s="208">
        <v>43</v>
      </c>
      <c r="D1523" s="209" t="s">
        <v>688</v>
      </c>
      <c r="E1523" s="210">
        <v>4312</v>
      </c>
      <c r="F1523" s="211" t="s">
        <v>692</v>
      </c>
      <c r="G1523" s="231" t="s">
        <v>1238</v>
      </c>
      <c r="H1523" s="81" t="s">
        <v>48</v>
      </c>
      <c r="I1523" s="223"/>
      <c r="J1523" s="73"/>
      <c r="K1523" s="73"/>
      <c r="L1523" s="73"/>
      <c r="M1523" s="74"/>
      <c r="N1523" s="247"/>
      <c r="O1523" s="306"/>
      <c r="P1523" s="105"/>
      <c r="Q1523" s="75"/>
      <c r="R1523" s="75"/>
      <c r="S1523" s="75"/>
      <c r="T1523" s="75"/>
      <c r="U1523" s="75"/>
      <c r="V1523" s="75"/>
      <c r="W1523" s="75"/>
      <c r="X1523" s="75"/>
      <c r="Y1523" s="82">
        <f>MIN(X1527:X1531)</f>
        <v>0</v>
      </c>
      <c r="Z1523" s="83"/>
      <c r="AA1523" s="83"/>
      <c r="AB1523" s="75"/>
      <c r="AC1523" s="75"/>
      <c r="AD1523" s="75"/>
      <c r="AE1523" s="75"/>
      <c r="AF1523" s="75"/>
      <c r="AG1523" s="75"/>
      <c r="AH1523" s="75"/>
      <c r="AI1523" s="75"/>
      <c r="AJ1523" s="82">
        <f>MIN(AI1527:AI1531)</f>
        <v>0</v>
      </c>
      <c r="AK1523" s="83"/>
      <c r="AL1523" s="83"/>
      <c r="AM1523" s="75"/>
      <c r="AN1523" s="75"/>
      <c r="AO1523" s="75"/>
      <c r="AP1523" s="75"/>
      <c r="AQ1523" s="75"/>
      <c r="AR1523" s="75"/>
      <c r="AS1523" s="75"/>
      <c r="AT1523" s="75"/>
      <c r="AU1523" s="75"/>
      <c r="AV1523" s="75"/>
      <c r="AW1523" s="82">
        <f>MIN(AV1527:AV1531)</f>
        <v>50</v>
      </c>
      <c r="AX1523" s="83"/>
      <c r="AY1523" s="83"/>
      <c r="AZ1523" s="79"/>
      <c r="BA1523" s="80"/>
      <c r="BB1523" s="71"/>
      <c r="BC1523" s="54"/>
      <c r="BD1523" s="41">
        <v>4</v>
      </c>
      <c r="BE1523" s="52">
        <v>43</v>
      </c>
      <c r="BF1523" s="62">
        <v>4312</v>
      </c>
      <c r="BG1523" s="278" t="s">
        <v>48</v>
      </c>
    </row>
    <row r="1524" spans="1:59" s="63" customFormat="1" ht="12.75" x14ac:dyDescent="0.2">
      <c r="A1524" s="196">
        <v>4</v>
      </c>
      <c r="B1524" s="197" t="s">
        <v>422</v>
      </c>
      <c r="C1524" s="208">
        <v>43</v>
      </c>
      <c r="D1524" s="209" t="s">
        <v>688</v>
      </c>
      <c r="E1524" s="210">
        <v>4312</v>
      </c>
      <c r="F1524" s="211" t="s">
        <v>692</v>
      </c>
      <c r="G1524" s="231" t="s">
        <v>1238</v>
      </c>
      <c r="H1524" s="81" t="s">
        <v>49</v>
      </c>
      <c r="I1524" s="223"/>
      <c r="J1524" s="73"/>
      <c r="K1524" s="73"/>
      <c r="L1524" s="73"/>
      <c r="M1524" s="74"/>
      <c r="N1524" s="247"/>
      <c r="O1524" s="306"/>
      <c r="P1524" s="105"/>
      <c r="Q1524" s="75"/>
      <c r="R1524" s="75"/>
      <c r="S1524" s="75"/>
      <c r="T1524" s="75"/>
      <c r="U1524" s="75"/>
      <c r="V1524" s="75"/>
      <c r="W1524" s="75"/>
      <c r="X1524" s="75"/>
      <c r="Y1524" s="84">
        <f>IF(ISNUMBER(AVERAGE(X1527:X1531)),AVERAGE(X1527:X1531),0)</f>
        <v>10000</v>
      </c>
      <c r="Z1524" s="83"/>
      <c r="AA1524" s="83"/>
      <c r="AB1524" s="75"/>
      <c r="AC1524" s="75"/>
      <c r="AD1524" s="75"/>
      <c r="AE1524" s="75"/>
      <c r="AF1524" s="75"/>
      <c r="AG1524" s="75"/>
      <c r="AH1524" s="75"/>
      <c r="AI1524" s="75"/>
      <c r="AJ1524" s="84">
        <f>IF(ISNUMBER(AVERAGE(AI1527:AI1531)),AVERAGE(AI1527:AI1531),0)</f>
        <v>0</v>
      </c>
      <c r="AK1524" s="83"/>
      <c r="AL1524" s="83"/>
      <c r="AM1524" s="75"/>
      <c r="AN1524" s="75"/>
      <c r="AO1524" s="75"/>
      <c r="AP1524" s="75"/>
      <c r="AQ1524" s="75"/>
      <c r="AR1524" s="75"/>
      <c r="AS1524" s="75"/>
      <c r="AT1524" s="75"/>
      <c r="AU1524" s="75"/>
      <c r="AV1524" s="75"/>
      <c r="AW1524" s="84">
        <f>IF(ISNUMBER(AVERAGE(AV1527:AV1531)),AVERAGE(AV1527:AV1531),0)</f>
        <v>160</v>
      </c>
      <c r="AX1524" s="83"/>
      <c r="AY1524" s="83"/>
      <c r="AZ1524" s="79"/>
      <c r="BA1524" s="80"/>
      <c r="BB1524" s="71"/>
      <c r="BC1524" s="54"/>
      <c r="BD1524" s="41">
        <v>4</v>
      </c>
      <c r="BE1524" s="52">
        <v>43</v>
      </c>
      <c r="BF1524" s="62">
        <v>4312</v>
      </c>
      <c r="BG1524" s="278" t="s">
        <v>49</v>
      </c>
    </row>
    <row r="1525" spans="1:59" s="63" customFormat="1" ht="12.75" x14ac:dyDescent="0.2">
      <c r="A1525" s="196">
        <v>4</v>
      </c>
      <c r="B1525" s="197" t="s">
        <v>422</v>
      </c>
      <c r="C1525" s="208">
        <v>43</v>
      </c>
      <c r="D1525" s="209" t="s">
        <v>688</v>
      </c>
      <c r="E1525" s="210">
        <v>4312</v>
      </c>
      <c r="F1525" s="211" t="s">
        <v>692</v>
      </c>
      <c r="G1525" s="231" t="s">
        <v>1238</v>
      </c>
      <c r="H1525" s="81" t="s">
        <v>50</v>
      </c>
      <c r="I1525" s="223"/>
      <c r="J1525" s="73"/>
      <c r="K1525" s="73"/>
      <c r="L1525" s="73"/>
      <c r="M1525" s="74"/>
      <c r="N1525" s="247"/>
      <c r="O1525" s="306"/>
      <c r="P1525" s="105"/>
      <c r="Q1525" s="75"/>
      <c r="R1525" s="75"/>
      <c r="S1525" s="75"/>
      <c r="T1525" s="75"/>
      <c r="U1525" s="75"/>
      <c r="V1525" s="75"/>
      <c r="W1525" s="75"/>
      <c r="X1525" s="75"/>
      <c r="Y1525" s="84">
        <f>MAX(X1527:X1531)</f>
        <v>25000</v>
      </c>
      <c r="Z1525" s="83"/>
      <c r="AA1525" s="83"/>
      <c r="AB1525" s="75"/>
      <c r="AC1525" s="75"/>
      <c r="AD1525" s="75"/>
      <c r="AE1525" s="75"/>
      <c r="AF1525" s="75"/>
      <c r="AG1525" s="75"/>
      <c r="AH1525" s="75"/>
      <c r="AI1525" s="75"/>
      <c r="AJ1525" s="84">
        <f>MAX(AI1527:AI1531)</f>
        <v>0</v>
      </c>
      <c r="AK1525" s="83"/>
      <c r="AL1525" s="83"/>
      <c r="AM1525" s="75"/>
      <c r="AN1525" s="75"/>
      <c r="AO1525" s="75"/>
      <c r="AP1525" s="75"/>
      <c r="AQ1525" s="75"/>
      <c r="AR1525" s="75"/>
      <c r="AS1525" s="75"/>
      <c r="AT1525" s="75"/>
      <c r="AU1525" s="75"/>
      <c r="AV1525" s="75"/>
      <c r="AW1525" s="84">
        <f>MAX(AV1527:AV1531)</f>
        <v>500</v>
      </c>
      <c r="AX1525" s="83"/>
      <c r="AY1525" s="83"/>
      <c r="AZ1525" s="79"/>
      <c r="BA1525" s="80"/>
      <c r="BB1525" s="71"/>
      <c r="BC1525" s="54"/>
      <c r="BD1525" s="41">
        <v>4</v>
      </c>
      <c r="BE1525" s="52">
        <v>43</v>
      </c>
      <c r="BF1525" s="62">
        <v>4312</v>
      </c>
      <c r="BG1525" s="278" t="s">
        <v>50</v>
      </c>
    </row>
    <row r="1526" spans="1:59" s="63" customFormat="1" ht="12.75" x14ac:dyDescent="0.2">
      <c r="A1526" s="196">
        <v>4</v>
      </c>
      <c r="B1526" s="197" t="s">
        <v>422</v>
      </c>
      <c r="C1526" s="208">
        <v>43</v>
      </c>
      <c r="D1526" s="209" t="s">
        <v>688</v>
      </c>
      <c r="E1526" s="210">
        <v>4312</v>
      </c>
      <c r="F1526" s="211" t="s">
        <v>692</v>
      </c>
      <c r="G1526" s="231" t="s">
        <v>1238</v>
      </c>
      <c r="H1526" s="85" t="s">
        <v>51</v>
      </c>
      <c r="I1526" s="223"/>
      <c r="J1526" s="73"/>
      <c r="K1526" s="73"/>
      <c r="L1526" s="73"/>
      <c r="M1526" s="74"/>
      <c r="N1526" s="248">
        <f>SUM(N1527:N1531)</f>
        <v>5</v>
      </c>
      <c r="O1526" s="293">
        <f>SUM(O1527:O1531)</f>
        <v>1</v>
      </c>
      <c r="P1526" s="292"/>
      <c r="Q1526" s="87"/>
      <c r="R1526" s="87"/>
      <c r="S1526" s="87"/>
      <c r="T1526" s="87"/>
      <c r="U1526" s="87"/>
      <c r="V1526" s="87"/>
      <c r="W1526" s="87"/>
      <c r="X1526" s="87"/>
      <c r="Y1526" s="88"/>
      <c r="Z1526" s="86">
        <f>SUM(Z1527:Z1531)</f>
        <v>10000</v>
      </c>
      <c r="AA1526" s="88"/>
      <c r="AB1526" s="87"/>
      <c r="AC1526" s="87"/>
      <c r="AD1526" s="87"/>
      <c r="AE1526" s="87"/>
      <c r="AF1526" s="87"/>
      <c r="AG1526" s="87"/>
      <c r="AH1526" s="87"/>
      <c r="AI1526" s="87"/>
      <c r="AJ1526" s="88"/>
      <c r="AK1526" s="86">
        <f>SUM(AK1527:AK1531)</f>
        <v>0</v>
      </c>
      <c r="AL1526" s="88"/>
      <c r="AM1526" s="87"/>
      <c r="AN1526" s="87"/>
      <c r="AO1526" s="87"/>
      <c r="AP1526" s="87"/>
      <c r="AQ1526" s="87"/>
      <c r="AR1526" s="87"/>
      <c r="AS1526" s="87"/>
      <c r="AT1526" s="87"/>
      <c r="AU1526" s="87"/>
      <c r="AV1526" s="87"/>
      <c r="AW1526" s="112"/>
      <c r="AX1526" s="86">
        <f>SUM(AX1527:AX1531)</f>
        <v>160</v>
      </c>
      <c r="AY1526" s="88"/>
      <c r="AZ1526" s="79"/>
      <c r="BA1526" s="80"/>
      <c r="BB1526" s="71"/>
      <c r="BC1526" s="54"/>
      <c r="BD1526" s="41">
        <v>4</v>
      </c>
      <c r="BE1526" s="52">
        <v>43</v>
      </c>
      <c r="BF1526" s="62">
        <v>4312</v>
      </c>
      <c r="BG1526" s="279" t="s">
        <v>51</v>
      </c>
    </row>
    <row r="1527" spans="1:59" s="63" customFormat="1" ht="12.75" x14ac:dyDescent="0.2">
      <c r="A1527" s="196">
        <v>4</v>
      </c>
      <c r="B1527" s="197" t="s">
        <v>422</v>
      </c>
      <c r="C1527" s="208">
        <v>43</v>
      </c>
      <c r="D1527" s="209" t="s">
        <v>688</v>
      </c>
      <c r="E1527" s="210">
        <v>4312</v>
      </c>
      <c r="F1527" s="211" t="s">
        <v>692</v>
      </c>
      <c r="G1527" s="231" t="s">
        <v>1238</v>
      </c>
      <c r="H1527" s="89" t="s">
        <v>52</v>
      </c>
      <c r="I1527" s="90" t="s">
        <v>592</v>
      </c>
      <c r="J1527" s="90"/>
      <c r="K1527" s="90" t="s">
        <v>73</v>
      </c>
      <c r="L1527" s="90" t="s">
        <v>69</v>
      </c>
      <c r="M1527" s="91"/>
      <c r="N1527" s="312">
        <v>1</v>
      </c>
      <c r="O1527" s="313">
        <f>N1527/N$1526</f>
        <v>0.2</v>
      </c>
      <c r="P1527" s="104"/>
      <c r="Q1527" s="92"/>
      <c r="R1527" s="92"/>
      <c r="S1527" s="92"/>
      <c r="T1527" s="92"/>
      <c r="U1527" s="92"/>
      <c r="V1527" s="92"/>
      <c r="W1527" s="92">
        <v>1</v>
      </c>
      <c r="X1527" s="109">
        <f>P1527*P$7+Q1527*Q$7+R1527*R$7+S1527*S$7+T1527*T$7+U1527*U$7+V1527*V$7+W1527*W$7</f>
        <v>25000</v>
      </c>
      <c r="Y1527" s="83"/>
      <c r="Z1527" s="110">
        <f>X1527*$O1527</f>
        <v>5000</v>
      </c>
      <c r="AA1527" s="111"/>
      <c r="AB1527" s="92"/>
      <c r="AC1527" s="92"/>
      <c r="AD1527" s="92"/>
      <c r="AE1527" s="92"/>
      <c r="AF1527" s="92"/>
      <c r="AG1527" s="92"/>
      <c r="AH1527" s="92"/>
      <c r="AI1527" s="109">
        <f>AB1527*AB$7+AC1527*AC$7+AD1527*AD$7+AE1527*AE$7+AF1527*AF$7+AG1527*AG$7+AH1527*AH$7</f>
        <v>0</v>
      </c>
      <c r="AJ1527" s="83"/>
      <c r="AK1527" s="110">
        <f>AI1527*$O1527</f>
        <v>0</v>
      </c>
      <c r="AL1527" s="111"/>
      <c r="AM1527" s="92"/>
      <c r="AN1527" s="92"/>
      <c r="AO1527" s="92"/>
      <c r="AP1527" s="92">
        <v>1</v>
      </c>
      <c r="AQ1527" s="92"/>
      <c r="AR1527" s="92"/>
      <c r="AS1527" s="92"/>
      <c r="AT1527" s="92"/>
      <c r="AU1527" s="92"/>
      <c r="AV1527" s="109">
        <f>AM1527*AM$7+AN1527*AN$7+AO1527*AO$7+AP1527*AP$7+AQ1527*AQ$7+AR1527*AR$7+AS1527*AS$7+AT1527*AT$7+AU1527*AU$7</f>
        <v>100</v>
      </c>
      <c r="AW1527" s="75"/>
      <c r="AX1527" s="110">
        <f>AV1527*$O1527</f>
        <v>20</v>
      </c>
      <c r="AY1527" s="111"/>
      <c r="AZ1527" s="93"/>
      <c r="BA1527" s="94" t="s">
        <v>105</v>
      </c>
      <c r="BB1527" s="71"/>
      <c r="BC1527" s="54"/>
      <c r="BD1527" s="41">
        <v>4</v>
      </c>
      <c r="BE1527" s="52">
        <v>43</v>
      </c>
      <c r="BF1527" s="62">
        <v>4312</v>
      </c>
      <c r="BG1527" s="280" t="s">
        <v>52</v>
      </c>
    </row>
    <row r="1528" spans="1:59" s="63" customFormat="1" ht="24" x14ac:dyDescent="0.2">
      <c r="A1528" s="196">
        <v>4</v>
      </c>
      <c r="B1528" s="197" t="s">
        <v>422</v>
      </c>
      <c r="C1528" s="208">
        <v>43</v>
      </c>
      <c r="D1528" s="209" t="s">
        <v>688</v>
      </c>
      <c r="E1528" s="210">
        <v>4312</v>
      </c>
      <c r="F1528" s="211" t="s">
        <v>692</v>
      </c>
      <c r="G1528" s="231" t="s">
        <v>1238</v>
      </c>
      <c r="H1528" s="89"/>
      <c r="I1528" s="90" t="s">
        <v>216</v>
      </c>
      <c r="J1528" s="90" t="s">
        <v>693</v>
      </c>
      <c r="K1528" s="90" t="s">
        <v>64</v>
      </c>
      <c r="L1528" s="90" t="s">
        <v>1316</v>
      </c>
      <c r="M1528" s="91"/>
      <c r="N1528" s="312">
        <v>1</v>
      </c>
      <c r="O1528" s="313">
        <f>N1528/N$1526</f>
        <v>0.2</v>
      </c>
      <c r="P1528" s="104"/>
      <c r="Q1528" s="92"/>
      <c r="R1528" s="92"/>
      <c r="S1528" s="92"/>
      <c r="T1528" s="92"/>
      <c r="U1528" s="92"/>
      <c r="V1528" s="92"/>
      <c r="W1528" s="92"/>
      <c r="X1528" s="109">
        <f>P1528*P$7+Q1528*Q$7+R1528*R$7+S1528*S$7+T1528*T$7+U1528*U$7+V1528*V$7+W1528*W$7</f>
        <v>0</v>
      </c>
      <c r="Y1528" s="83"/>
      <c r="Z1528" s="110">
        <f>X1528*$O1528</f>
        <v>0</v>
      </c>
      <c r="AA1528" s="111"/>
      <c r="AB1528" s="92"/>
      <c r="AC1528" s="92"/>
      <c r="AD1528" s="92"/>
      <c r="AE1528" s="92"/>
      <c r="AF1528" s="92"/>
      <c r="AG1528" s="92"/>
      <c r="AH1528" s="92"/>
      <c r="AI1528" s="109">
        <f>AB1528*AB$7+AC1528*AC$7+AD1528*AD$7+AE1528*AE$7+AF1528*AF$7+AG1528*AG$7+AH1528*AH$7</f>
        <v>0</v>
      </c>
      <c r="AJ1528" s="83"/>
      <c r="AK1528" s="110">
        <f>AI1528*$O1528</f>
        <v>0</v>
      </c>
      <c r="AL1528" s="111"/>
      <c r="AM1528" s="92"/>
      <c r="AN1528" s="92"/>
      <c r="AO1528" s="92"/>
      <c r="AP1528" s="92"/>
      <c r="AQ1528" s="92"/>
      <c r="AR1528" s="92">
        <v>1</v>
      </c>
      <c r="AS1528" s="92"/>
      <c r="AT1528" s="92"/>
      <c r="AU1528" s="92"/>
      <c r="AV1528" s="109">
        <f>AM1528*AM$7+AN1528*AN$7+AO1528*AO$7+AP1528*AP$7+AQ1528*AQ$7+AR1528*AR$7+AS1528*AS$7+AT1528*AT$7+AU1528*AU$7</f>
        <v>500</v>
      </c>
      <c r="AW1528" s="75"/>
      <c r="AX1528" s="110">
        <f>AV1528*$O1528</f>
        <v>100</v>
      </c>
      <c r="AY1528" s="111"/>
      <c r="AZ1528" s="93"/>
      <c r="BA1528" s="94" t="s">
        <v>554</v>
      </c>
      <c r="BB1528" s="71"/>
      <c r="BC1528" s="54"/>
      <c r="BD1528" s="41">
        <v>4</v>
      </c>
      <c r="BE1528" s="52">
        <v>43</v>
      </c>
      <c r="BF1528" s="62">
        <v>4312</v>
      </c>
      <c r="BG1528" s="280" t="s">
        <v>52</v>
      </c>
    </row>
    <row r="1529" spans="1:59" s="63" customFormat="1" ht="12.75" x14ac:dyDescent="0.2">
      <c r="A1529" s="196">
        <v>4</v>
      </c>
      <c r="B1529" s="197" t="s">
        <v>422</v>
      </c>
      <c r="C1529" s="208">
        <v>43</v>
      </c>
      <c r="D1529" s="209" t="s">
        <v>688</v>
      </c>
      <c r="E1529" s="210">
        <v>4312</v>
      </c>
      <c r="F1529" s="211" t="s">
        <v>692</v>
      </c>
      <c r="G1529" s="231" t="s">
        <v>1238</v>
      </c>
      <c r="H1529" s="89"/>
      <c r="I1529" s="90" t="s">
        <v>694</v>
      </c>
      <c r="J1529" s="90" t="s">
        <v>695</v>
      </c>
      <c r="K1529" s="90" t="s">
        <v>64</v>
      </c>
      <c r="L1529" s="90" t="s">
        <v>696</v>
      </c>
      <c r="M1529" s="91"/>
      <c r="N1529" s="312">
        <v>1</v>
      </c>
      <c r="O1529" s="313">
        <f>N1529/N$1526</f>
        <v>0.2</v>
      </c>
      <c r="P1529" s="104"/>
      <c r="Q1529" s="92"/>
      <c r="R1529" s="92"/>
      <c r="S1529" s="92"/>
      <c r="T1529" s="92"/>
      <c r="U1529" s="92"/>
      <c r="V1529" s="92"/>
      <c r="W1529" s="92"/>
      <c r="X1529" s="109">
        <f>P1529*P$7+Q1529*Q$7+R1529*R$7+S1529*S$7+T1529*T$7+U1529*U$7+V1529*V$7+W1529*W$7</f>
        <v>0</v>
      </c>
      <c r="Y1529" s="83"/>
      <c r="Z1529" s="110">
        <f>X1529*$O1529</f>
        <v>0</v>
      </c>
      <c r="AA1529" s="111"/>
      <c r="AB1529" s="92"/>
      <c r="AC1529" s="92"/>
      <c r="AD1529" s="92"/>
      <c r="AE1529" s="92"/>
      <c r="AF1529" s="92"/>
      <c r="AG1529" s="92"/>
      <c r="AH1529" s="92"/>
      <c r="AI1529" s="109">
        <f>AB1529*AB$7+AC1529*AC$7+AD1529*AD$7+AE1529*AE$7+AF1529*AF$7+AG1529*AG$7+AH1529*AH$7</f>
        <v>0</v>
      </c>
      <c r="AJ1529" s="83"/>
      <c r="AK1529" s="110">
        <f>AI1529*$O1529</f>
        <v>0</v>
      </c>
      <c r="AL1529" s="111"/>
      <c r="AM1529" s="92"/>
      <c r="AN1529" s="92"/>
      <c r="AO1529" s="92">
        <v>1</v>
      </c>
      <c r="AP1529" s="92"/>
      <c r="AQ1529" s="92"/>
      <c r="AR1529" s="92"/>
      <c r="AS1529" s="92"/>
      <c r="AT1529" s="92"/>
      <c r="AU1529" s="92"/>
      <c r="AV1529" s="109">
        <f>AM1529*AM$7+AN1529*AN$7+AO1529*AO$7+AP1529*AP$7+AQ1529*AQ$7+AR1529*AR$7+AS1529*AS$7+AT1529*AT$7+AU1529*AU$7</f>
        <v>50</v>
      </c>
      <c r="AW1529" s="75"/>
      <c r="AX1529" s="110">
        <f>AV1529*$O1529</f>
        <v>10</v>
      </c>
      <c r="AY1529" s="111"/>
      <c r="AZ1529" s="93"/>
      <c r="BA1529" s="94" t="s">
        <v>554</v>
      </c>
      <c r="BB1529" s="71"/>
      <c r="BC1529" s="54"/>
      <c r="BD1529" s="41">
        <v>4</v>
      </c>
      <c r="BE1529" s="52">
        <v>43</v>
      </c>
      <c r="BF1529" s="62">
        <v>4312</v>
      </c>
      <c r="BG1529" s="280" t="s">
        <v>52</v>
      </c>
    </row>
    <row r="1530" spans="1:59" s="63" customFormat="1" ht="12.75" x14ac:dyDescent="0.2">
      <c r="A1530" s="196">
        <v>4</v>
      </c>
      <c r="B1530" s="197" t="s">
        <v>422</v>
      </c>
      <c r="C1530" s="208">
        <v>43</v>
      </c>
      <c r="D1530" s="209" t="s">
        <v>688</v>
      </c>
      <c r="E1530" s="210">
        <v>4312</v>
      </c>
      <c r="F1530" s="211" t="s">
        <v>692</v>
      </c>
      <c r="G1530" s="231" t="s">
        <v>1238</v>
      </c>
      <c r="H1530" s="89"/>
      <c r="I1530" s="90" t="s">
        <v>287</v>
      </c>
      <c r="J1530" s="90" t="s">
        <v>697</v>
      </c>
      <c r="K1530" s="90" t="s">
        <v>64</v>
      </c>
      <c r="L1530" s="90" t="s">
        <v>119</v>
      </c>
      <c r="M1530" s="91"/>
      <c r="N1530" s="312">
        <v>1</v>
      </c>
      <c r="O1530" s="313">
        <f>N1530/N$1526</f>
        <v>0.2</v>
      </c>
      <c r="P1530" s="104"/>
      <c r="Q1530" s="92"/>
      <c r="R1530" s="92"/>
      <c r="S1530" s="92"/>
      <c r="T1530" s="92"/>
      <c r="U1530" s="92"/>
      <c r="V1530" s="92"/>
      <c r="W1530" s="92"/>
      <c r="X1530" s="109">
        <f>P1530*P$7+Q1530*Q$7+R1530*R$7+S1530*S$7+T1530*T$7+U1530*U$7+V1530*V$7+W1530*W$7</f>
        <v>0</v>
      </c>
      <c r="Y1530" s="83"/>
      <c r="Z1530" s="110">
        <f>X1530*$O1530</f>
        <v>0</v>
      </c>
      <c r="AA1530" s="111"/>
      <c r="AB1530" s="92"/>
      <c r="AC1530" s="92"/>
      <c r="AD1530" s="92"/>
      <c r="AE1530" s="92"/>
      <c r="AF1530" s="92"/>
      <c r="AG1530" s="92"/>
      <c r="AH1530" s="92"/>
      <c r="AI1530" s="109">
        <f>AB1530*AB$7+AC1530*AC$7+AD1530*AD$7+AE1530*AE$7+AF1530*AF$7+AG1530*AG$7+AH1530*AH$7</f>
        <v>0</v>
      </c>
      <c r="AJ1530" s="83"/>
      <c r="AK1530" s="110">
        <f>AI1530*$O1530</f>
        <v>0</v>
      </c>
      <c r="AL1530" s="111"/>
      <c r="AM1530" s="92"/>
      <c r="AN1530" s="92"/>
      <c r="AO1530" s="92">
        <v>1</v>
      </c>
      <c r="AP1530" s="92"/>
      <c r="AQ1530" s="92"/>
      <c r="AR1530" s="92"/>
      <c r="AS1530" s="92"/>
      <c r="AT1530" s="92"/>
      <c r="AU1530" s="92"/>
      <c r="AV1530" s="109">
        <f>AM1530*AM$7+AN1530*AN$7+AO1530*AO$7+AP1530*AP$7+AQ1530*AQ$7+AR1530*AR$7+AS1530*AS$7+AT1530*AT$7+AU1530*AU$7</f>
        <v>50</v>
      </c>
      <c r="AW1530" s="75"/>
      <c r="AX1530" s="110">
        <f>AV1530*$O1530</f>
        <v>10</v>
      </c>
      <c r="AY1530" s="111"/>
      <c r="AZ1530" s="93"/>
      <c r="BA1530" s="94" t="s">
        <v>554</v>
      </c>
      <c r="BB1530" s="71"/>
      <c r="BC1530" s="54"/>
      <c r="BD1530" s="41">
        <v>4</v>
      </c>
      <c r="BE1530" s="52">
        <v>43</v>
      </c>
      <c r="BF1530" s="62">
        <v>4312</v>
      </c>
      <c r="BG1530" s="280" t="s">
        <v>52</v>
      </c>
    </row>
    <row r="1531" spans="1:59" s="63" customFormat="1" ht="12.75" x14ac:dyDescent="0.2">
      <c r="A1531" s="196">
        <v>4</v>
      </c>
      <c r="B1531" s="197" t="s">
        <v>422</v>
      </c>
      <c r="C1531" s="208">
        <v>43</v>
      </c>
      <c r="D1531" s="209" t="s">
        <v>688</v>
      </c>
      <c r="E1531" s="210">
        <v>4312</v>
      </c>
      <c r="F1531" s="211" t="s">
        <v>692</v>
      </c>
      <c r="G1531" s="231" t="s">
        <v>1238</v>
      </c>
      <c r="H1531" s="89"/>
      <c r="I1531" s="90" t="s">
        <v>599</v>
      </c>
      <c r="J1531" s="90" t="s">
        <v>698</v>
      </c>
      <c r="K1531" s="90" t="s">
        <v>73</v>
      </c>
      <c r="L1531" s="90" t="s">
        <v>95</v>
      </c>
      <c r="M1531" s="91"/>
      <c r="N1531" s="312">
        <v>1</v>
      </c>
      <c r="O1531" s="313">
        <f>N1531/N$1526</f>
        <v>0.2</v>
      </c>
      <c r="P1531" s="104"/>
      <c r="Q1531" s="92"/>
      <c r="R1531" s="92"/>
      <c r="S1531" s="92"/>
      <c r="T1531" s="92"/>
      <c r="U1531" s="92"/>
      <c r="V1531" s="92"/>
      <c r="W1531" s="92">
        <v>1</v>
      </c>
      <c r="X1531" s="109">
        <f>P1531*P$7+Q1531*Q$7+R1531*R$7+S1531*S$7+T1531*T$7+U1531*U$7+V1531*V$7+W1531*W$7</f>
        <v>25000</v>
      </c>
      <c r="Y1531" s="83"/>
      <c r="Z1531" s="110">
        <f>X1531*$O1531</f>
        <v>5000</v>
      </c>
      <c r="AA1531" s="111"/>
      <c r="AB1531" s="92"/>
      <c r="AC1531" s="92"/>
      <c r="AD1531" s="92"/>
      <c r="AE1531" s="92"/>
      <c r="AF1531" s="92"/>
      <c r="AG1531" s="92"/>
      <c r="AH1531" s="92"/>
      <c r="AI1531" s="109">
        <f>AB1531*AB$7+AC1531*AC$7+AD1531*AD$7+AE1531*AE$7+AF1531*AF$7+AG1531*AG$7+AH1531*AH$7</f>
        <v>0</v>
      </c>
      <c r="AJ1531" s="83"/>
      <c r="AK1531" s="110">
        <f>AI1531*$O1531</f>
        <v>0</v>
      </c>
      <c r="AL1531" s="111"/>
      <c r="AM1531" s="92"/>
      <c r="AN1531" s="92"/>
      <c r="AO1531" s="92"/>
      <c r="AP1531" s="92">
        <v>1</v>
      </c>
      <c r="AQ1531" s="92"/>
      <c r="AR1531" s="92"/>
      <c r="AS1531" s="92"/>
      <c r="AT1531" s="92"/>
      <c r="AU1531" s="92"/>
      <c r="AV1531" s="109">
        <f>AM1531*AM$7+AN1531*AN$7+AO1531*AO$7+AP1531*AP$7+AQ1531*AQ$7+AR1531*AR$7+AS1531*AS$7+AT1531*AT$7+AU1531*AU$7</f>
        <v>100</v>
      </c>
      <c r="AW1531" s="75"/>
      <c r="AX1531" s="110">
        <f>AV1531*$O1531</f>
        <v>20</v>
      </c>
      <c r="AY1531" s="111"/>
      <c r="AZ1531" s="93"/>
      <c r="BA1531" s="94" t="s">
        <v>554</v>
      </c>
      <c r="BB1531" s="71"/>
      <c r="BC1531" s="54"/>
      <c r="BD1531" s="41">
        <v>4</v>
      </c>
      <c r="BE1531" s="52">
        <v>43</v>
      </c>
      <c r="BF1531" s="62">
        <v>4312</v>
      </c>
      <c r="BG1531" s="280" t="s">
        <v>52</v>
      </c>
    </row>
    <row r="1532" spans="1:59" s="63" customFormat="1" ht="12.75" x14ac:dyDescent="0.2">
      <c r="A1532" s="196">
        <v>4</v>
      </c>
      <c r="B1532" s="197" t="s">
        <v>422</v>
      </c>
      <c r="C1532" s="208">
        <v>43</v>
      </c>
      <c r="D1532" s="209" t="s">
        <v>688</v>
      </c>
      <c r="E1532" s="210">
        <v>4312</v>
      </c>
      <c r="F1532" s="211" t="s">
        <v>692</v>
      </c>
      <c r="G1532" s="231" t="s">
        <v>1238</v>
      </c>
      <c r="H1532" s="65"/>
      <c r="I1532" s="222"/>
      <c r="J1532" s="66"/>
      <c r="K1532" s="66"/>
      <c r="L1532" s="66"/>
      <c r="M1532" s="64"/>
      <c r="N1532" s="304"/>
      <c r="O1532" s="305"/>
      <c r="P1532" s="127"/>
      <c r="Q1532" s="67"/>
      <c r="R1532" s="67"/>
      <c r="S1532" s="67"/>
      <c r="T1532" s="67"/>
      <c r="U1532" s="67"/>
      <c r="V1532" s="67"/>
      <c r="W1532" s="67"/>
      <c r="X1532" s="67"/>
      <c r="Y1532" s="68"/>
      <c r="Z1532" s="68"/>
      <c r="AA1532" s="68"/>
      <c r="AB1532" s="67"/>
      <c r="AC1532" s="67"/>
      <c r="AD1532" s="67"/>
      <c r="AE1532" s="67"/>
      <c r="AF1532" s="67"/>
      <c r="AG1532" s="67"/>
      <c r="AH1532" s="67"/>
      <c r="AI1532" s="67"/>
      <c r="AJ1532" s="68"/>
      <c r="AK1532" s="68"/>
      <c r="AL1532" s="68"/>
      <c r="AM1532" s="67"/>
      <c r="AN1532" s="67"/>
      <c r="AO1532" s="67"/>
      <c r="AP1532" s="67"/>
      <c r="AQ1532" s="67"/>
      <c r="AR1532" s="67"/>
      <c r="AS1532" s="67"/>
      <c r="AT1532" s="67"/>
      <c r="AU1532" s="67"/>
      <c r="AV1532" s="67"/>
      <c r="AW1532" s="67"/>
      <c r="AX1532" s="68"/>
      <c r="AY1532" s="68"/>
      <c r="AZ1532" s="69"/>
      <c r="BA1532" s="70"/>
      <c r="BB1532" s="71"/>
      <c r="BC1532" s="54"/>
      <c r="BD1532" s="41">
        <v>4</v>
      </c>
      <c r="BE1532" s="52">
        <v>43</v>
      </c>
      <c r="BF1532" s="62">
        <v>4312</v>
      </c>
      <c r="BG1532" s="275"/>
    </row>
    <row r="1533" spans="1:59" s="63" customFormat="1" ht="12.75" x14ac:dyDescent="0.2">
      <c r="A1533" s="196">
        <v>4</v>
      </c>
      <c r="B1533" s="197" t="s">
        <v>422</v>
      </c>
      <c r="C1533" s="208">
        <v>43</v>
      </c>
      <c r="D1533" s="209" t="s">
        <v>688</v>
      </c>
      <c r="E1533" s="210">
        <v>4312</v>
      </c>
      <c r="F1533" s="211" t="s">
        <v>692</v>
      </c>
      <c r="G1533" s="230"/>
      <c r="H1533" s="56"/>
      <c r="I1533" s="221"/>
      <c r="J1533" s="57"/>
      <c r="K1533" s="57"/>
      <c r="L1533" s="57"/>
      <c r="M1533" s="55"/>
      <c r="N1533" s="303"/>
      <c r="O1533" s="245"/>
      <c r="P1533" s="122"/>
      <c r="Q1533" s="58"/>
      <c r="R1533" s="58"/>
      <c r="S1533" s="58"/>
      <c r="T1533" s="58"/>
      <c r="U1533" s="58"/>
      <c r="V1533" s="58"/>
      <c r="W1533" s="58"/>
      <c r="X1533" s="58"/>
      <c r="Y1533" s="59"/>
      <c r="Z1533" s="59"/>
      <c r="AA1533" s="59"/>
      <c r="AB1533" s="58"/>
      <c r="AC1533" s="58"/>
      <c r="AD1533" s="58"/>
      <c r="AE1533" s="58"/>
      <c r="AF1533" s="58"/>
      <c r="AG1533" s="58"/>
      <c r="AH1533" s="58"/>
      <c r="AI1533" s="58"/>
      <c r="AJ1533" s="59"/>
      <c r="AK1533" s="59"/>
      <c r="AL1533" s="59"/>
      <c r="AM1533" s="58"/>
      <c r="AN1533" s="58"/>
      <c r="AO1533" s="58"/>
      <c r="AP1533" s="58"/>
      <c r="AQ1533" s="58"/>
      <c r="AR1533" s="58"/>
      <c r="AS1533" s="58"/>
      <c r="AT1533" s="58"/>
      <c r="AU1533" s="58"/>
      <c r="AV1533" s="58"/>
      <c r="AW1533" s="58"/>
      <c r="AX1533" s="59"/>
      <c r="AY1533" s="59"/>
      <c r="AZ1533" s="60"/>
      <c r="BA1533" s="61"/>
      <c r="BB1533" s="54"/>
      <c r="BC1533" s="54"/>
      <c r="BD1533" s="41">
        <v>4</v>
      </c>
      <c r="BE1533" s="52">
        <v>43</v>
      </c>
      <c r="BF1533" s="62">
        <v>4312</v>
      </c>
      <c r="BG1533" s="274"/>
    </row>
    <row r="1534" spans="1:59" s="63" customFormat="1" ht="12.75" x14ac:dyDescent="0.2">
      <c r="A1534" s="196">
        <v>4</v>
      </c>
      <c r="B1534" s="197" t="s">
        <v>422</v>
      </c>
      <c r="C1534" s="208">
        <v>43</v>
      </c>
      <c r="D1534" s="209" t="s">
        <v>688</v>
      </c>
      <c r="E1534" s="210">
        <v>4312</v>
      </c>
      <c r="F1534" s="211" t="s">
        <v>692</v>
      </c>
      <c r="G1534" s="231"/>
      <c r="H1534" s="65"/>
      <c r="I1534" s="222"/>
      <c r="J1534" s="66"/>
      <c r="K1534" s="66"/>
      <c r="L1534" s="66"/>
      <c r="M1534" s="64"/>
      <c r="N1534" s="304"/>
      <c r="O1534" s="305"/>
      <c r="P1534" s="127"/>
      <c r="Q1534" s="67"/>
      <c r="R1534" s="67"/>
      <c r="S1534" s="67"/>
      <c r="T1534" s="67"/>
      <c r="U1534" s="67"/>
      <c r="V1534" s="67"/>
      <c r="W1534" s="67"/>
      <c r="X1534" s="67"/>
      <c r="Y1534" s="68"/>
      <c r="Z1534" s="68"/>
      <c r="AA1534" s="68"/>
      <c r="AB1534" s="67"/>
      <c r="AC1534" s="67"/>
      <c r="AD1534" s="67"/>
      <c r="AE1534" s="67"/>
      <c r="AF1534" s="67"/>
      <c r="AG1534" s="67"/>
      <c r="AH1534" s="67"/>
      <c r="AI1534" s="67"/>
      <c r="AJ1534" s="68"/>
      <c r="AK1534" s="68"/>
      <c r="AL1534" s="68"/>
      <c r="AM1534" s="67"/>
      <c r="AN1534" s="67"/>
      <c r="AO1534" s="67"/>
      <c r="AP1534" s="67"/>
      <c r="AQ1534" s="67"/>
      <c r="AR1534" s="67"/>
      <c r="AS1534" s="67"/>
      <c r="AT1534" s="67"/>
      <c r="AU1534" s="67"/>
      <c r="AV1534" s="67"/>
      <c r="AW1534" s="67"/>
      <c r="AX1534" s="68"/>
      <c r="AY1534" s="68"/>
      <c r="AZ1534" s="69"/>
      <c r="BA1534" s="70"/>
      <c r="BB1534" s="71"/>
      <c r="BC1534" s="54"/>
      <c r="BD1534" s="41">
        <v>4</v>
      </c>
      <c r="BE1534" s="52">
        <v>43</v>
      </c>
      <c r="BF1534" s="62">
        <v>4312</v>
      </c>
      <c r="BG1534" s="275"/>
    </row>
    <row r="1535" spans="1:59" s="63" customFormat="1" ht="12.75" x14ac:dyDescent="0.2">
      <c r="A1535" s="196">
        <v>4</v>
      </c>
      <c r="B1535" s="197" t="s">
        <v>422</v>
      </c>
      <c r="C1535" s="208">
        <v>43</v>
      </c>
      <c r="D1535" s="209" t="s">
        <v>688</v>
      </c>
      <c r="E1535" s="210">
        <v>4312</v>
      </c>
      <c r="F1535" s="211" t="s">
        <v>692</v>
      </c>
      <c r="G1535" s="231" t="s">
        <v>584</v>
      </c>
      <c r="H1535" s="72" t="s">
        <v>1233</v>
      </c>
      <c r="I1535" s="223" t="s">
        <v>1260</v>
      </c>
      <c r="J1535" s="73"/>
      <c r="K1535" s="73"/>
      <c r="L1535" s="73"/>
      <c r="M1535" s="74"/>
      <c r="N1535" s="247"/>
      <c r="O1535" s="306"/>
      <c r="P1535" s="105"/>
      <c r="Q1535" s="75"/>
      <c r="R1535" s="75"/>
      <c r="S1535" s="75"/>
      <c r="T1535" s="75"/>
      <c r="U1535" s="75"/>
      <c r="V1535" s="75"/>
      <c r="W1535" s="75"/>
      <c r="X1535" s="75"/>
      <c r="Y1535" s="76" t="s">
        <v>1241</v>
      </c>
      <c r="Z1535" s="77" t="s">
        <v>1241</v>
      </c>
      <c r="AA1535" s="78">
        <f>AA$1212</f>
        <v>2500</v>
      </c>
      <c r="AB1535" s="75"/>
      <c r="AC1535" s="75"/>
      <c r="AD1535" s="75"/>
      <c r="AE1535" s="75"/>
      <c r="AF1535" s="75"/>
      <c r="AG1535" s="75"/>
      <c r="AH1535" s="75"/>
      <c r="AI1535" s="75"/>
      <c r="AJ1535" s="76" t="s">
        <v>1241</v>
      </c>
      <c r="AK1535" s="77" t="s">
        <v>1241</v>
      </c>
      <c r="AL1535" s="78">
        <f>AL$1212</f>
        <v>0</v>
      </c>
      <c r="AM1535" s="75"/>
      <c r="AN1535" s="75"/>
      <c r="AO1535" s="75"/>
      <c r="AP1535" s="75"/>
      <c r="AQ1535" s="75"/>
      <c r="AR1535" s="75"/>
      <c r="AS1535" s="75"/>
      <c r="AT1535" s="75"/>
      <c r="AU1535" s="75"/>
      <c r="AV1535" s="75"/>
      <c r="AW1535" s="76" t="s">
        <v>1241</v>
      </c>
      <c r="AX1535" s="77" t="s">
        <v>1241</v>
      </c>
      <c r="AY1535" s="78">
        <f>AY$1212</f>
        <v>50</v>
      </c>
      <c r="AZ1535" s="79"/>
      <c r="BA1535" s="80" t="str">
        <f>I1535</f>
        <v>&gt; see 4257, Metal clad insulating cladding</v>
      </c>
      <c r="BB1535" s="71"/>
      <c r="BC1535" s="54"/>
      <c r="BD1535" s="41">
        <v>4</v>
      </c>
      <c r="BE1535" s="52">
        <v>43</v>
      </c>
      <c r="BF1535" s="62">
        <v>4312</v>
      </c>
      <c r="BG1535" s="276" t="str">
        <f>H1535</f>
        <v>Default Scenario (Link)</v>
      </c>
    </row>
    <row r="1536" spans="1:59" s="63" customFormat="1" ht="12.75" x14ac:dyDescent="0.2">
      <c r="A1536" s="196">
        <v>4</v>
      </c>
      <c r="B1536" s="197" t="s">
        <v>422</v>
      </c>
      <c r="C1536" s="208">
        <v>43</v>
      </c>
      <c r="D1536" s="209" t="s">
        <v>688</v>
      </c>
      <c r="E1536" s="210">
        <v>4312</v>
      </c>
      <c r="F1536" s="211" t="s">
        <v>692</v>
      </c>
      <c r="G1536" s="231"/>
      <c r="H1536" s="65"/>
      <c r="I1536" s="222"/>
      <c r="J1536" s="66"/>
      <c r="K1536" s="66"/>
      <c r="L1536" s="66"/>
      <c r="M1536" s="64"/>
      <c r="N1536" s="304"/>
      <c r="O1536" s="305"/>
      <c r="P1536" s="127"/>
      <c r="Q1536" s="67"/>
      <c r="R1536" s="67"/>
      <c r="S1536" s="67"/>
      <c r="T1536" s="67"/>
      <c r="U1536" s="67"/>
      <c r="V1536" s="67"/>
      <c r="W1536" s="67"/>
      <c r="X1536" s="67"/>
      <c r="Y1536" s="68"/>
      <c r="Z1536" s="68"/>
      <c r="AA1536" s="68"/>
      <c r="AB1536" s="67"/>
      <c r="AC1536" s="67"/>
      <c r="AD1536" s="67"/>
      <c r="AE1536" s="67"/>
      <c r="AF1536" s="67"/>
      <c r="AG1536" s="67"/>
      <c r="AH1536" s="67"/>
      <c r="AI1536" s="67"/>
      <c r="AJ1536" s="68"/>
      <c r="AK1536" s="68"/>
      <c r="AL1536" s="68"/>
      <c r="AM1536" s="67"/>
      <c r="AN1536" s="67"/>
      <c r="AO1536" s="67"/>
      <c r="AP1536" s="67"/>
      <c r="AQ1536" s="67"/>
      <c r="AR1536" s="67"/>
      <c r="AS1536" s="67"/>
      <c r="AT1536" s="67"/>
      <c r="AU1536" s="67"/>
      <c r="AV1536" s="67"/>
      <c r="AW1536" s="67"/>
      <c r="AX1536" s="68"/>
      <c r="AY1536" s="68"/>
      <c r="AZ1536" s="69"/>
      <c r="BA1536" s="70"/>
      <c r="BB1536" s="71"/>
      <c r="BC1536" s="54"/>
      <c r="BD1536" s="41">
        <v>4</v>
      </c>
      <c r="BE1536" s="52">
        <v>43</v>
      </c>
      <c r="BF1536" s="62">
        <v>4312</v>
      </c>
      <c r="BG1536" s="275"/>
    </row>
    <row r="1537" spans="1:59" s="63" customFormat="1" ht="12.75" x14ac:dyDescent="0.2">
      <c r="A1537" s="196">
        <v>4</v>
      </c>
      <c r="B1537" s="197" t="s">
        <v>422</v>
      </c>
      <c r="C1537" s="208">
        <v>43</v>
      </c>
      <c r="D1537" s="209" t="s">
        <v>688</v>
      </c>
      <c r="E1537" s="210">
        <v>4312</v>
      </c>
      <c r="F1537" s="211" t="s">
        <v>692</v>
      </c>
      <c r="G1537" s="230"/>
      <c r="H1537" s="56"/>
      <c r="I1537" s="221"/>
      <c r="J1537" s="57"/>
      <c r="K1537" s="57"/>
      <c r="L1537" s="57"/>
      <c r="M1537" s="55"/>
      <c r="N1537" s="303"/>
      <c r="O1537" s="245"/>
      <c r="P1537" s="122"/>
      <c r="Q1537" s="58"/>
      <c r="R1537" s="58"/>
      <c r="S1537" s="58"/>
      <c r="T1537" s="58"/>
      <c r="U1537" s="58"/>
      <c r="V1537" s="58"/>
      <c r="W1537" s="58"/>
      <c r="X1537" s="58"/>
      <c r="Y1537" s="59"/>
      <c r="Z1537" s="59"/>
      <c r="AA1537" s="59"/>
      <c r="AB1537" s="58"/>
      <c r="AC1537" s="58"/>
      <c r="AD1537" s="58"/>
      <c r="AE1537" s="58"/>
      <c r="AF1537" s="58"/>
      <c r="AG1537" s="58"/>
      <c r="AH1537" s="58"/>
      <c r="AI1537" s="58"/>
      <c r="AJ1537" s="59"/>
      <c r="AK1537" s="59"/>
      <c r="AL1537" s="59"/>
      <c r="AM1537" s="58"/>
      <c r="AN1537" s="58"/>
      <c r="AO1537" s="58"/>
      <c r="AP1537" s="58"/>
      <c r="AQ1537" s="58"/>
      <c r="AR1537" s="58"/>
      <c r="AS1537" s="58"/>
      <c r="AT1537" s="58"/>
      <c r="AU1537" s="58"/>
      <c r="AV1537" s="58"/>
      <c r="AW1537" s="58"/>
      <c r="AX1537" s="59"/>
      <c r="AY1537" s="59"/>
      <c r="AZ1537" s="60"/>
      <c r="BA1537" s="61"/>
      <c r="BB1537" s="54"/>
      <c r="BC1537" s="54"/>
      <c r="BD1537" s="41">
        <v>4</v>
      </c>
      <c r="BE1537" s="52">
        <v>43</v>
      </c>
      <c r="BF1537" s="62">
        <v>4312</v>
      </c>
      <c r="BG1537" s="274"/>
    </row>
    <row r="1538" spans="1:59" s="63" customFormat="1" ht="12.75" x14ac:dyDescent="0.2">
      <c r="A1538" s="196">
        <v>4</v>
      </c>
      <c r="B1538" s="197" t="s">
        <v>422</v>
      </c>
      <c r="C1538" s="208">
        <v>43</v>
      </c>
      <c r="D1538" s="209" t="s">
        <v>688</v>
      </c>
      <c r="E1538" s="210">
        <v>4312</v>
      </c>
      <c r="F1538" s="211" t="s">
        <v>692</v>
      </c>
      <c r="G1538" s="231"/>
      <c r="H1538" s="65"/>
      <c r="I1538" s="222"/>
      <c r="J1538" s="66"/>
      <c r="K1538" s="66"/>
      <c r="L1538" s="66"/>
      <c r="M1538" s="64"/>
      <c r="N1538" s="304"/>
      <c r="O1538" s="305"/>
      <c r="P1538" s="127"/>
      <c r="Q1538" s="67"/>
      <c r="R1538" s="67"/>
      <c r="S1538" s="67"/>
      <c r="T1538" s="67"/>
      <c r="U1538" s="67"/>
      <c r="V1538" s="67"/>
      <c r="W1538" s="67"/>
      <c r="X1538" s="67"/>
      <c r="Y1538" s="68"/>
      <c r="Z1538" s="68"/>
      <c r="AA1538" s="68"/>
      <c r="AB1538" s="67"/>
      <c r="AC1538" s="67"/>
      <c r="AD1538" s="67"/>
      <c r="AE1538" s="67"/>
      <c r="AF1538" s="67"/>
      <c r="AG1538" s="67"/>
      <c r="AH1538" s="67"/>
      <c r="AI1538" s="67"/>
      <c r="AJ1538" s="68"/>
      <c r="AK1538" s="68"/>
      <c r="AL1538" s="68"/>
      <c r="AM1538" s="67"/>
      <c r="AN1538" s="67"/>
      <c r="AO1538" s="67"/>
      <c r="AP1538" s="67"/>
      <c r="AQ1538" s="67"/>
      <c r="AR1538" s="67"/>
      <c r="AS1538" s="67"/>
      <c r="AT1538" s="67"/>
      <c r="AU1538" s="67"/>
      <c r="AV1538" s="67"/>
      <c r="AW1538" s="67"/>
      <c r="AX1538" s="68"/>
      <c r="AY1538" s="68"/>
      <c r="AZ1538" s="69"/>
      <c r="BA1538" s="70"/>
      <c r="BB1538" s="71"/>
      <c r="BC1538" s="54"/>
      <c r="BD1538" s="41">
        <v>4</v>
      </c>
      <c r="BE1538" s="52">
        <v>43</v>
      </c>
      <c r="BF1538" s="62">
        <v>4312</v>
      </c>
      <c r="BG1538" s="275"/>
    </row>
    <row r="1539" spans="1:59" s="63" customFormat="1" ht="12.75" x14ac:dyDescent="0.2">
      <c r="A1539" s="196">
        <v>4</v>
      </c>
      <c r="B1539" s="197" t="s">
        <v>422</v>
      </c>
      <c r="C1539" s="208">
        <v>43</v>
      </c>
      <c r="D1539" s="209" t="s">
        <v>688</v>
      </c>
      <c r="E1539" s="210">
        <v>4312</v>
      </c>
      <c r="F1539" s="211" t="s">
        <v>692</v>
      </c>
      <c r="G1539" s="231" t="s">
        <v>576</v>
      </c>
      <c r="H1539" s="72" t="s">
        <v>1233</v>
      </c>
      <c r="I1539" s="223" t="s">
        <v>1245</v>
      </c>
      <c r="J1539" s="73"/>
      <c r="K1539" s="73"/>
      <c r="L1539" s="73"/>
      <c r="M1539" s="74"/>
      <c r="N1539" s="247"/>
      <c r="O1539" s="306"/>
      <c r="P1539" s="105"/>
      <c r="Q1539" s="75"/>
      <c r="R1539" s="75"/>
      <c r="S1539" s="75"/>
      <c r="T1539" s="75"/>
      <c r="U1539" s="75"/>
      <c r="V1539" s="75"/>
      <c r="W1539" s="75"/>
      <c r="X1539" s="75"/>
      <c r="Y1539" s="76" t="s">
        <v>1241</v>
      </c>
      <c r="Z1539" s="77" t="s">
        <v>1241</v>
      </c>
      <c r="AA1539" s="78">
        <f>AA$988</f>
        <v>5000</v>
      </c>
      <c r="AB1539" s="75"/>
      <c r="AC1539" s="75"/>
      <c r="AD1539" s="75"/>
      <c r="AE1539" s="75"/>
      <c r="AF1539" s="75"/>
      <c r="AG1539" s="75"/>
      <c r="AH1539" s="75"/>
      <c r="AI1539" s="75"/>
      <c r="AJ1539" s="76" t="s">
        <v>1241</v>
      </c>
      <c r="AK1539" s="77" t="s">
        <v>1241</v>
      </c>
      <c r="AL1539" s="78">
        <f>AL$988</f>
        <v>0</v>
      </c>
      <c r="AM1539" s="75"/>
      <c r="AN1539" s="75"/>
      <c r="AO1539" s="75"/>
      <c r="AP1539" s="75"/>
      <c r="AQ1539" s="75"/>
      <c r="AR1539" s="75"/>
      <c r="AS1539" s="75"/>
      <c r="AT1539" s="75"/>
      <c r="AU1539" s="75"/>
      <c r="AV1539" s="75"/>
      <c r="AW1539" s="76" t="s">
        <v>1241</v>
      </c>
      <c r="AX1539" s="77" t="s">
        <v>1241</v>
      </c>
      <c r="AY1539" s="78">
        <f>AY$988</f>
        <v>50</v>
      </c>
      <c r="AZ1539" s="79"/>
      <c r="BA1539" s="80" t="str">
        <f>I1539</f>
        <v>&gt; see 4231, Fibre cement flat sheet cladding</v>
      </c>
      <c r="BB1539" s="71"/>
      <c r="BC1539" s="54"/>
      <c r="BD1539" s="41">
        <v>4</v>
      </c>
      <c r="BE1539" s="52">
        <v>43</v>
      </c>
      <c r="BF1539" s="62">
        <v>4312</v>
      </c>
      <c r="BG1539" s="276" t="str">
        <f>H1539</f>
        <v>Default Scenario (Link)</v>
      </c>
    </row>
    <row r="1540" spans="1:59" s="63" customFormat="1" ht="12.75" x14ac:dyDescent="0.2">
      <c r="A1540" s="196">
        <v>4</v>
      </c>
      <c r="B1540" s="197" t="s">
        <v>422</v>
      </c>
      <c r="C1540" s="208">
        <v>43</v>
      </c>
      <c r="D1540" s="209" t="s">
        <v>688</v>
      </c>
      <c r="E1540" s="210">
        <v>4312</v>
      </c>
      <c r="F1540" s="211" t="s">
        <v>692</v>
      </c>
      <c r="G1540" s="231"/>
      <c r="H1540" s="65"/>
      <c r="I1540" s="222"/>
      <c r="J1540" s="66"/>
      <c r="K1540" s="66"/>
      <c r="L1540" s="66"/>
      <c r="M1540" s="64"/>
      <c r="N1540" s="304"/>
      <c r="O1540" s="305"/>
      <c r="P1540" s="127"/>
      <c r="Q1540" s="67"/>
      <c r="R1540" s="67"/>
      <c r="S1540" s="67"/>
      <c r="T1540" s="67"/>
      <c r="U1540" s="67"/>
      <c r="V1540" s="67"/>
      <c r="W1540" s="67"/>
      <c r="X1540" s="67"/>
      <c r="Y1540" s="68"/>
      <c r="Z1540" s="68"/>
      <c r="AA1540" s="68"/>
      <c r="AB1540" s="67"/>
      <c r="AC1540" s="67"/>
      <c r="AD1540" s="67"/>
      <c r="AE1540" s="67"/>
      <c r="AF1540" s="67"/>
      <c r="AG1540" s="67"/>
      <c r="AH1540" s="67"/>
      <c r="AI1540" s="67"/>
      <c r="AJ1540" s="68"/>
      <c r="AK1540" s="68"/>
      <c r="AL1540" s="68"/>
      <c r="AM1540" s="67"/>
      <c r="AN1540" s="67"/>
      <c r="AO1540" s="67"/>
      <c r="AP1540" s="67"/>
      <c r="AQ1540" s="67"/>
      <c r="AR1540" s="67"/>
      <c r="AS1540" s="67"/>
      <c r="AT1540" s="67"/>
      <c r="AU1540" s="67"/>
      <c r="AV1540" s="67"/>
      <c r="AW1540" s="67"/>
      <c r="AX1540" s="68"/>
      <c r="AY1540" s="68"/>
      <c r="AZ1540" s="69"/>
      <c r="BA1540" s="70"/>
      <c r="BB1540" s="71"/>
      <c r="BC1540" s="54"/>
      <c r="BD1540" s="41">
        <v>4</v>
      </c>
      <c r="BE1540" s="52">
        <v>43</v>
      </c>
      <c r="BF1540" s="62">
        <v>4312</v>
      </c>
      <c r="BG1540" s="275"/>
    </row>
    <row r="1541" spans="1:59" s="63" customFormat="1" ht="12.75" x14ac:dyDescent="0.2">
      <c r="A1541" s="196">
        <v>4</v>
      </c>
      <c r="B1541" s="197" t="s">
        <v>422</v>
      </c>
      <c r="C1541" s="208">
        <v>43</v>
      </c>
      <c r="D1541" s="209" t="s">
        <v>688</v>
      </c>
      <c r="E1541" s="210">
        <v>4312</v>
      </c>
      <c r="F1541" s="211" t="s">
        <v>692</v>
      </c>
      <c r="G1541" s="230"/>
      <c r="H1541" s="56"/>
      <c r="I1541" s="221"/>
      <c r="J1541" s="57"/>
      <c r="K1541" s="57"/>
      <c r="L1541" s="57"/>
      <c r="M1541" s="55"/>
      <c r="N1541" s="303"/>
      <c r="O1541" s="245"/>
      <c r="P1541" s="122"/>
      <c r="Q1541" s="58"/>
      <c r="R1541" s="58"/>
      <c r="S1541" s="58"/>
      <c r="T1541" s="58"/>
      <c r="U1541" s="58"/>
      <c r="V1541" s="58"/>
      <c r="W1541" s="58"/>
      <c r="X1541" s="58"/>
      <c r="Y1541" s="59"/>
      <c r="Z1541" s="59"/>
      <c r="AA1541" s="59"/>
      <c r="AB1541" s="58"/>
      <c r="AC1541" s="58"/>
      <c r="AD1541" s="58"/>
      <c r="AE1541" s="58"/>
      <c r="AF1541" s="58"/>
      <c r="AG1541" s="58"/>
      <c r="AH1541" s="58"/>
      <c r="AI1541" s="58"/>
      <c r="AJ1541" s="59"/>
      <c r="AK1541" s="59"/>
      <c r="AL1541" s="59"/>
      <c r="AM1541" s="58"/>
      <c r="AN1541" s="58"/>
      <c r="AO1541" s="58"/>
      <c r="AP1541" s="58"/>
      <c r="AQ1541" s="58"/>
      <c r="AR1541" s="58"/>
      <c r="AS1541" s="58"/>
      <c r="AT1541" s="58"/>
      <c r="AU1541" s="58"/>
      <c r="AV1541" s="58"/>
      <c r="AW1541" s="58"/>
      <c r="AX1541" s="59"/>
      <c r="AY1541" s="59"/>
      <c r="AZ1541" s="60"/>
      <c r="BA1541" s="61"/>
      <c r="BB1541" s="54"/>
      <c r="BC1541" s="54"/>
      <c r="BD1541" s="41">
        <v>4</v>
      </c>
      <c r="BE1541" s="52">
        <v>43</v>
      </c>
      <c r="BF1541" s="62">
        <v>4312</v>
      </c>
      <c r="BG1541" s="274"/>
    </row>
    <row r="1542" spans="1:59" s="63" customFormat="1" ht="12.75" x14ac:dyDescent="0.2">
      <c r="A1542" s="196">
        <v>4</v>
      </c>
      <c r="B1542" s="197" t="s">
        <v>422</v>
      </c>
      <c r="C1542" s="208">
        <v>43</v>
      </c>
      <c r="D1542" s="209" t="s">
        <v>688</v>
      </c>
      <c r="E1542" s="210">
        <v>4312</v>
      </c>
      <c r="F1542" s="211" t="s">
        <v>692</v>
      </c>
      <c r="G1542" s="231"/>
      <c r="H1542" s="65"/>
      <c r="I1542" s="222"/>
      <c r="J1542" s="66"/>
      <c r="K1542" s="66"/>
      <c r="L1542" s="66"/>
      <c r="M1542" s="64"/>
      <c r="N1542" s="304"/>
      <c r="O1542" s="305"/>
      <c r="P1542" s="127"/>
      <c r="Q1542" s="67"/>
      <c r="R1542" s="67"/>
      <c r="S1542" s="67"/>
      <c r="T1542" s="67"/>
      <c r="U1542" s="67"/>
      <c r="V1542" s="67"/>
      <c r="W1542" s="67"/>
      <c r="X1542" s="67"/>
      <c r="Y1542" s="68"/>
      <c r="Z1542" s="68"/>
      <c r="AA1542" s="68"/>
      <c r="AB1542" s="67"/>
      <c r="AC1542" s="67"/>
      <c r="AD1542" s="67"/>
      <c r="AE1542" s="67"/>
      <c r="AF1542" s="67"/>
      <c r="AG1542" s="67"/>
      <c r="AH1542" s="67"/>
      <c r="AI1542" s="67"/>
      <c r="AJ1542" s="68"/>
      <c r="AK1542" s="68"/>
      <c r="AL1542" s="68"/>
      <c r="AM1542" s="67"/>
      <c r="AN1542" s="67"/>
      <c r="AO1542" s="67"/>
      <c r="AP1542" s="67"/>
      <c r="AQ1542" s="67"/>
      <c r="AR1542" s="67"/>
      <c r="AS1542" s="67"/>
      <c r="AT1542" s="67"/>
      <c r="AU1542" s="67"/>
      <c r="AV1542" s="67"/>
      <c r="AW1542" s="67"/>
      <c r="AX1542" s="68"/>
      <c r="AY1542" s="68"/>
      <c r="AZ1542" s="69"/>
      <c r="BA1542" s="70"/>
      <c r="BB1542" s="71"/>
      <c r="BC1542" s="54"/>
      <c r="BD1542" s="41">
        <v>4</v>
      </c>
      <c r="BE1542" s="52">
        <v>43</v>
      </c>
      <c r="BF1542" s="62">
        <v>4312</v>
      </c>
      <c r="BG1542" s="275"/>
    </row>
    <row r="1543" spans="1:59" s="63" customFormat="1" ht="12.75" x14ac:dyDescent="0.2">
      <c r="A1543" s="196">
        <v>4</v>
      </c>
      <c r="B1543" s="197" t="s">
        <v>422</v>
      </c>
      <c r="C1543" s="208">
        <v>43</v>
      </c>
      <c r="D1543" s="209" t="s">
        <v>688</v>
      </c>
      <c r="E1543" s="210">
        <v>4312</v>
      </c>
      <c r="F1543" s="211" t="s">
        <v>692</v>
      </c>
      <c r="G1543" s="231" t="s">
        <v>729</v>
      </c>
      <c r="H1543" s="72" t="s">
        <v>1233</v>
      </c>
      <c r="I1543" s="223" t="s">
        <v>1247</v>
      </c>
      <c r="J1543" s="73"/>
      <c r="K1543" s="73"/>
      <c r="L1543" s="73"/>
      <c r="M1543" s="74"/>
      <c r="N1543" s="247"/>
      <c r="O1543" s="306"/>
      <c r="P1543" s="105"/>
      <c r="Q1543" s="75"/>
      <c r="R1543" s="75"/>
      <c r="S1543" s="75"/>
      <c r="T1543" s="75"/>
      <c r="U1543" s="75"/>
      <c r="V1543" s="75"/>
      <c r="W1543" s="75"/>
      <c r="X1543" s="75"/>
      <c r="Y1543" s="76" t="s">
        <v>1241</v>
      </c>
      <c r="Z1543" s="77" t="s">
        <v>1241</v>
      </c>
      <c r="AA1543" s="78">
        <f>AA$2542</f>
        <v>5000</v>
      </c>
      <c r="AB1543" s="75"/>
      <c r="AC1543" s="75"/>
      <c r="AD1543" s="75"/>
      <c r="AE1543" s="75"/>
      <c r="AF1543" s="75"/>
      <c r="AG1543" s="75"/>
      <c r="AH1543" s="75"/>
      <c r="AI1543" s="75"/>
      <c r="AJ1543" s="76" t="s">
        <v>1241</v>
      </c>
      <c r="AK1543" s="77" t="s">
        <v>1241</v>
      </c>
      <c r="AL1543" s="78">
        <f>AL$2542</f>
        <v>0</v>
      </c>
      <c r="AM1543" s="75"/>
      <c r="AN1543" s="75"/>
      <c r="AO1543" s="75"/>
      <c r="AP1543" s="75"/>
      <c r="AQ1543" s="75"/>
      <c r="AR1543" s="75"/>
      <c r="AS1543" s="75"/>
      <c r="AT1543" s="75"/>
      <c r="AU1543" s="75"/>
      <c r="AV1543" s="75"/>
      <c r="AW1543" s="76" t="s">
        <v>1241</v>
      </c>
      <c r="AX1543" s="77" t="s">
        <v>1241</v>
      </c>
      <c r="AY1543" s="78">
        <f>AY$2542</f>
        <v>250</v>
      </c>
      <c r="AZ1543" s="79"/>
      <c r="BA1543" s="80" t="str">
        <f>I1543</f>
        <v>&gt; see 4711, Thermal insulation</v>
      </c>
      <c r="BB1543" s="71"/>
      <c r="BC1543" s="54"/>
      <c r="BD1543" s="41">
        <v>4</v>
      </c>
      <c r="BE1543" s="52">
        <v>43</v>
      </c>
      <c r="BF1543" s="62">
        <v>4312</v>
      </c>
      <c r="BG1543" s="276" t="str">
        <f>H1543</f>
        <v>Default Scenario (Link)</v>
      </c>
    </row>
    <row r="1544" spans="1:59" s="63" customFormat="1" ht="12.75" x14ac:dyDescent="0.2">
      <c r="A1544" s="196">
        <v>4</v>
      </c>
      <c r="B1544" s="197" t="s">
        <v>422</v>
      </c>
      <c r="C1544" s="208">
        <v>43</v>
      </c>
      <c r="D1544" s="209" t="s">
        <v>688</v>
      </c>
      <c r="E1544" s="210">
        <v>4312</v>
      </c>
      <c r="F1544" s="211" t="s">
        <v>692</v>
      </c>
      <c r="G1544" s="231"/>
      <c r="H1544" s="65"/>
      <c r="I1544" s="222"/>
      <c r="J1544" s="66"/>
      <c r="K1544" s="66"/>
      <c r="L1544" s="66"/>
      <c r="M1544" s="64"/>
      <c r="N1544" s="304"/>
      <c r="O1544" s="305"/>
      <c r="P1544" s="127"/>
      <c r="Q1544" s="67"/>
      <c r="R1544" s="67"/>
      <c r="S1544" s="67"/>
      <c r="T1544" s="67"/>
      <c r="U1544" s="67"/>
      <c r="V1544" s="67"/>
      <c r="W1544" s="67"/>
      <c r="X1544" s="67"/>
      <c r="Y1544" s="68"/>
      <c r="Z1544" s="68"/>
      <c r="AA1544" s="68"/>
      <c r="AB1544" s="67"/>
      <c r="AC1544" s="67"/>
      <c r="AD1544" s="67"/>
      <c r="AE1544" s="67"/>
      <c r="AF1544" s="67"/>
      <c r="AG1544" s="67"/>
      <c r="AH1544" s="67"/>
      <c r="AI1544" s="67"/>
      <c r="AJ1544" s="68"/>
      <c r="AK1544" s="68"/>
      <c r="AL1544" s="68"/>
      <c r="AM1544" s="67"/>
      <c r="AN1544" s="67"/>
      <c r="AO1544" s="67"/>
      <c r="AP1544" s="67"/>
      <c r="AQ1544" s="67"/>
      <c r="AR1544" s="67"/>
      <c r="AS1544" s="67"/>
      <c r="AT1544" s="67"/>
      <c r="AU1544" s="67"/>
      <c r="AV1544" s="67"/>
      <c r="AW1544" s="67"/>
      <c r="AX1544" s="68"/>
      <c r="AY1544" s="68"/>
      <c r="AZ1544" s="69"/>
      <c r="BA1544" s="70"/>
      <c r="BB1544" s="71"/>
      <c r="BC1544" s="54"/>
      <c r="BD1544" s="41">
        <v>4</v>
      </c>
      <c r="BE1544" s="52">
        <v>43</v>
      </c>
      <c r="BF1544" s="62">
        <v>4312</v>
      </c>
      <c r="BG1544" s="275"/>
    </row>
    <row r="1545" spans="1:59" s="63" customFormat="1" ht="12.75" x14ac:dyDescent="0.2">
      <c r="A1545" s="196">
        <v>4</v>
      </c>
      <c r="B1545" s="197" t="s">
        <v>422</v>
      </c>
      <c r="C1545" s="208">
        <v>43</v>
      </c>
      <c r="D1545" s="209" t="s">
        <v>688</v>
      </c>
      <c r="E1545" s="210">
        <v>4312</v>
      </c>
      <c r="F1545" s="211" t="s">
        <v>692</v>
      </c>
      <c r="G1545" s="230"/>
      <c r="H1545" s="56"/>
      <c r="I1545" s="221"/>
      <c r="J1545" s="57"/>
      <c r="K1545" s="57"/>
      <c r="L1545" s="57"/>
      <c r="M1545" s="55"/>
      <c r="N1545" s="303"/>
      <c r="O1545" s="245"/>
      <c r="P1545" s="122"/>
      <c r="Q1545" s="58"/>
      <c r="R1545" s="58"/>
      <c r="S1545" s="58"/>
      <c r="T1545" s="58"/>
      <c r="U1545" s="58"/>
      <c r="V1545" s="58"/>
      <c r="W1545" s="58"/>
      <c r="X1545" s="58"/>
      <c r="Y1545" s="59"/>
      <c r="Z1545" s="59"/>
      <c r="AA1545" s="59"/>
      <c r="AB1545" s="58"/>
      <c r="AC1545" s="58"/>
      <c r="AD1545" s="58"/>
      <c r="AE1545" s="58"/>
      <c r="AF1545" s="58"/>
      <c r="AG1545" s="58"/>
      <c r="AH1545" s="58"/>
      <c r="AI1545" s="58"/>
      <c r="AJ1545" s="59"/>
      <c r="AK1545" s="59"/>
      <c r="AL1545" s="59"/>
      <c r="AM1545" s="58"/>
      <c r="AN1545" s="58"/>
      <c r="AO1545" s="58"/>
      <c r="AP1545" s="58"/>
      <c r="AQ1545" s="58"/>
      <c r="AR1545" s="58"/>
      <c r="AS1545" s="58"/>
      <c r="AT1545" s="58"/>
      <c r="AU1545" s="58"/>
      <c r="AV1545" s="58"/>
      <c r="AW1545" s="58"/>
      <c r="AX1545" s="59"/>
      <c r="AY1545" s="59"/>
      <c r="AZ1545" s="60"/>
      <c r="BA1545" s="61"/>
      <c r="BB1545" s="54"/>
      <c r="BC1545" s="54"/>
      <c r="BD1545" s="41">
        <v>4</v>
      </c>
      <c r="BE1545" s="52">
        <v>43</v>
      </c>
      <c r="BF1545" s="62">
        <v>4312</v>
      </c>
      <c r="BG1545" s="274"/>
    </row>
    <row r="1546" spans="1:59" s="63" customFormat="1" ht="12.75" x14ac:dyDescent="0.2">
      <c r="A1546" s="196">
        <v>4</v>
      </c>
      <c r="B1546" s="197" t="s">
        <v>422</v>
      </c>
      <c r="C1546" s="208">
        <v>43</v>
      </c>
      <c r="D1546" s="209" t="s">
        <v>688</v>
      </c>
      <c r="E1546" s="210">
        <v>4312</v>
      </c>
      <c r="F1546" s="211" t="s">
        <v>692</v>
      </c>
      <c r="G1546" s="231"/>
      <c r="H1546" s="65"/>
      <c r="I1546" s="222"/>
      <c r="J1546" s="66"/>
      <c r="K1546" s="66"/>
      <c r="L1546" s="66"/>
      <c r="M1546" s="64"/>
      <c r="N1546" s="304"/>
      <c r="O1546" s="305"/>
      <c r="P1546" s="127"/>
      <c r="Q1546" s="67"/>
      <c r="R1546" s="67"/>
      <c r="S1546" s="67"/>
      <c r="T1546" s="67"/>
      <c r="U1546" s="67"/>
      <c r="V1546" s="67"/>
      <c r="W1546" s="67"/>
      <c r="X1546" s="67"/>
      <c r="Y1546" s="68"/>
      <c r="Z1546" s="68"/>
      <c r="AA1546" s="68"/>
      <c r="AB1546" s="67"/>
      <c r="AC1546" s="67"/>
      <c r="AD1546" s="67"/>
      <c r="AE1546" s="67"/>
      <c r="AF1546" s="67"/>
      <c r="AG1546" s="67"/>
      <c r="AH1546" s="67"/>
      <c r="AI1546" s="67"/>
      <c r="AJ1546" s="68"/>
      <c r="AK1546" s="68"/>
      <c r="AL1546" s="68"/>
      <c r="AM1546" s="67"/>
      <c r="AN1546" s="67"/>
      <c r="AO1546" s="67"/>
      <c r="AP1546" s="67"/>
      <c r="AQ1546" s="67"/>
      <c r="AR1546" s="67"/>
      <c r="AS1546" s="67"/>
      <c r="AT1546" s="67"/>
      <c r="AU1546" s="67"/>
      <c r="AV1546" s="67"/>
      <c r="AW1546" s="67"/>
      <c r="AX1546" s="68"/>
      <c r="AY1546" s="68"/>
      <c r="AZ1546" s="69"/>
      <c r="BA1546" s="70"/>
      <c r="BB1546" s="71"/>
      <c r="BC1546" s="54"/>
      <c r="BD1546" s="41">
        <v>4</v>
      </c>
      <c r="BE1546" s="52">
        <v>43</v>
      </c>
      <c r="BF1546" s="62">
        <v>4312</v>
      </c>
      <c r="BG1546" s="275"/>
    </row>
    <row r="1547" spans="1:59" s="63" customFormat="1" ht="12.75" x14ac:dyDescent="0.2">
      <c r="A1547" s="196">
        <v>4</v>
      </c>
      <c r="B1547" s="197" t="s">
        <v>422</v>
      </c>
      <c r="C1547" s="208">
        <v>43</v>
      </c>
      <c r="D1547" s="209" t="s">
        <v>688</v>
      </c>
      <c r="E1547" s="210">
        <v>4312</v>
      </c>
      <c r="F1547" s="211" t="s">
        <v>692</v>
      </c>
      <c r="G1547" s="231" t="s">
        <v>1198</v>
      </c>
      <c r="H1547" s="72" t="s">
        <v>1233</v>
      </c>
      <c r="I1547" s="223" t="s">
        <v>1255</v>
      </c>
      <c r="J1547" s="73"/>
      <c r="K1547" s="73"/>
      <c r="L1547" s="73"/>
      <c r="M1547" s="74"/>
      <c r="N1547" s="247"/>
      <c r="O1547" s="306"/>
      <c r="P1547" s="105"/>
      <c r="Q1547" s="75"/>
      <c r="R1547" s="75"/>
      <c r="S1547" s="75"/>
      <c r="T1547" s="75"/>
      <c r="U1547" s="75"/>
      <c r="V1547" s="75"/>
      <c r="W1547" s="75"/>
      <c r="X1547" s="75"/>
      <c r="Y1547" s="76" t="s">
        <v>1241</v>
      </c>
      <c r="Z1547" s="77" t="s">
        <v>1241</v>
      </c>
      <c r="AA1547" s="78">
        <f>AA$2831</f>
        <v>2500</v>
      </c>
      <c r="AB1547" s="75"/>
      <c r="AC1547" s="75"/>
      <c r="AD1547" s="75"/>
      <c r="AE1547" s="75"/>
      <c r="AF1547" s="75"/>
      <c r="AG1547" s="75"/>
      <c r="AH1547" s="75"/>
      <c r="AI1547" s="75"/>
      <c r="AJ1547" s="76" t="s">
        <v>1241</v>
      </c>
      <c r="AK1547" s="77" t="s">
        <v>1241</v>
      </c>
      <c r="AL1547" s="78">
        <f>AL$2831</f>
        <v>0</v>
      </c>
      <c r="AM1547" s="75"/>
      <c r="AN1547" s="75"/>
      <c r="AO1547" s="75"/>
      <c r="AP1547" s="75"/>
      <c r="AQ1547" s="75"/>
      <c r="AR1547" s="75"/>
      <c r="AS1547" s="75"/>
      <c r="AT1547" s="75"/>
      <c r="AU1547" s="75"/>
      <c r="AV1547" s="75"/>
      <c r="AW1547" s="76" t="s">
        <v>1241</v>
      </c>
      <c r="AX1547" s="77" t="s">
        <v>1241</v>
      </c>
      <c r="AY1547" s="78">
        <f>AY$2831</f>
        <v>500</v>
      </c>
      <c r="AZ1547" s="79"/>
      <c r="BA1547" s="80" t="str">
        <f>I1547</f>
        <v>&gt; see 5123, Manufactured timber board linings</v>
      </c>
      <c r="BB1547" s="71"/>
      <c r="BC1547" s="54"/>
      <c r="BD1547" s="41">
        <v>4</v>
      </c>
      <c r="BE1547" s="52">
        <v>43</v>
      </c>
      <c r="BF1547" s="62">
        <v>4312</v>
      </c>
      <c r="BG1547" s="276" t="str">
        <f>H1547</f>
        <v>Default Scenario (Link)</v>
      </c>
    </row>
    <row r="1548" spans="1:59" s="63" customFormat="1" ht="12.75" x14ac:dyDescent="0.2">
      <c r="A1548" s="196">
        <v>4</v>
      </c>
      <c r="B1548" s="197" t="s">
        <v>422</v>
      </c>
      <c r="C1548" s="208">
        <v>43</v>
      </c>
      <c r="D1548" s="209" t="s">
        <v>688</v>
      </c>
      <c r="E1548" s="210">
        <v>4312</v>
      </c>
      <c r="F1548" s="211" t="s">
        <v>692</v>
      </c>
      <c r="G1548" s="231"/>
      <c r="H1548" s="65"/>
      <c r="I1548" s="222"/>
      <c r="J1548" s="66"/>
      <c r="K1548" s="66"/>
      <c r="L1548" s="66"/>
      <c r="M1548" s="64"/>
      <c r="N1548" s="304"/>
      <c r="O1548" s="305"/>
      <c r="P1548" s="127"/>
      <c r="Q1548" s="67"/>
      <c r="R1548" s="67"/>
      <c r="S1548" s="67"/>
      <c r="T1548" s="67"/>
      <c r="U1548" s="67"/>
      <c r="V1548" s="67"/>
      <c r="W1548" s="67"/>
      <c r="X1548" s="67"/>
      <c r="Y1548" s="68"/>
      <c r="Z1548" s="68"/>
      <c r="AA1548" s="68"/>
      <c r="AB1548" s="67"/>
      <c r="AC1548" s="67"/>
      <c r="AD1548" s="67"/>
      <c r="AE1548" s="67"/>
      <c r="AF1548" s="67"/>
      <c r="AG1548" s="67"/>
      <c r="AH1548" s="67"/>
      <c r="AI1548" s="67"/>
      <c r="AJ1548" s="68"/>
      <c r="AK1548" s="68"/>
      <c r="AL1548" s="68"/>
      <c r="AM1548" s="67"/>
      <c r="AN1548" s="67"/>
      <c r="AO1548" s="67"/>
      <c r="AP1548" s="67"/>
      <c r="AQ1548" s="67"/>
      <c r="AR1548" s="67"/>
      <c r="AS1548" s="67"/>
      <c r="AT1548" s="67"/>
      <c r="AU1548" s="67"/>
      <c r="AV1548" s="67"/>
      <c r="AW1548" s="67"/>
      <c r="AX1548" s="68"/>
      <c r="AY1548" s="68"/>
      <c r="AZ1548" s="69"/>
      <c r="BA1548" s="70"/>
      <c r="BB1548" s="71"/>
      <c r="BC1548" s="54"/>
      <c r="BD1548" s="41">
        <v>4</v>
      </c>
      <c r="BE1548" s="52">
        <v>43</v>
      </c>
      <c r="BF1548" s="62">
        <v>4312</v>
      </c>
      <c r="BG1548" s="275"/>
    </row>
    <row r="1549" spans="1:59" s="63" customFormat="1" ht="12.75" x14ac:dyDescent="0.2">
      <c r="A1549" s="196">
        <v>4</v>
      </c>
      <c r="B1549" s="197" t="s">
        <v>422</v>
      </c>
      <c r="C1549" s="208">
        <v>43</v>
      </c>
      <c r="D1549" s="209" t="s">
        <v>688</v>
      </c>
      <c r="E1549" s="210">
        <v>4312</v>
      </c>
      <c r="F1549" s="211" t="s">
        <v>692</v>
      </c>
      <c r="G1549" s="230"/>
      <c r="H1549" s="56"/>
      <c r="I1549" s="221"/>
      <c r="J1549" s="57"/>
      <c r="K1549" s="57"/>
      <c r="L1549" s="57"/>
      <c r="M1549" s="55"/>
      <c r="N1549" s="303"/>
      <c r="O1549" s="245"/>
      <c r="P1549" s="122"/>
      <c r="Q1549" s="58"/>
      <c r="R1549" s="58"/>
      <c r="S1549" s="58"/>
      <c r="T1549" s="58"/>
      <c r="U1549" s="58"/>
      <c r="V1549" s="58"/>
      <c r="W1549" s="58"/>
      <c r="X1549" s="58"/>
      <c r="Y1549" s="59"/>
      <c r="Z1549" s="59"/>
      <c r="AA1549" s="59"/>
      <c r="AB1549" s="58"/>
      <c r="AC1549" s="58"/>
      <c r="AD1549" s="58"/>
      <c r="AE1549" s="58"/>
      <c r="AF1549" s="58"/>
      <c r="AG1549" s="58"/>
      <c r="AH1549" s="58"/>
      <c r="AI1549" s="58"/>
      <c r="AJ1549" s="59"/>
      <c r="AK1549" s="59"/>
      <c r="AL1549" s="59"/>
      <c r="AM1549" s="58"/>
      <c r="AN1549" s="58"/>
      <c r="AO1549" s="58"/>
      <c r="AP1549" s="58"/>
      <c r="AQ1549" s="58"/>
      <c r="AR1549" s="58"/>
      <c r="AS1549" s="58"/>
      <c r="AT1549" s="58"/>
      <c r="AU1549" s="58"/>
      <c r="AV1549" s="58"/>
      <c r="AW1549" s="58"/>
      <c r="AX1549" s="59"/>
      <c r="AY1549" s="59"/>
      <c r="AZ1549" s="60"/>
      <c r="BA1549" s="61"/>
      <c r="BB1549" s="54"/>
      <c r="BC1549" s="54"/>
      <c r="BD1549" s="41">
        <v>4</v>
      </c>
      <c r="BE1549" s="52">
        <v>43</v>
      </c>
      <c r="BF1549" s="62">
        <v>4312</v>
      </c>
      <c r="BG1549" s="274"/>
    </row>
    <row r="1550" spans="1:59" x14ac:dyDescent="0.25">
      <c r="A1550" s="196">
        <v>4</v>
      </c>
      <c r="B1550" s="197" t="s">
        <v>422</v>
      </c>
      <c r="C1550" s="208">
        <v>43</v>
      </c>
      <c r="D1550" s="209" t="s">
        <v>688</v>
      </c>
      <c r="E1550" s="212">
        <v>4321</v>
      </c>
      <c r="F1550" s="213" t="s">
        <v>699</v>
      </c>
      <c r="G1550" s="234"/>
      <c r="H1550" s="138"/>
      <c r="I1550" s="224"/>
      <c r="J1550" s="98"/>
      <c r="K1550" s="98"/>
      <c r="L1550" s="98"/>
      <c r="M1550" s="137"/>
      <c r="N1550" s="322"/>
      <c r="O1550" s="323"/>
      <c r="P1550" s="139"/>
      <c r="Q1550" s="139"/>
      <c r="R1550" s="139"/>
      <c r="S1550" s="139"/>
      <c r="T1550" s="139"/>
      <c r="U1550" s="139"/>
      <c r="V1550" s="139"/>
      <c r="W1550" s="139"/>
      <c r="X1550" s="139"/>
      <c r="Y1550" s="100"/>
      <c r="Z1550" s="125"/>
      <c r="AA1550" s="125"/>
      <c r="AB1550" s="139"/>
      <c r="AC1550" s="139"/>
      <c r="AD1550" s="139"/>
      <c r="AE1550" s="139"/>
      <c r="AF1550" s="139"/>
      <c r="AG1550" s="139"/>
      <c r="AH1550" s="139"/>
      <c r="AI1550" s="139"/>
      <c r="AJ1550" s="100"/>
      <c r="AK1550" s="125"/>
      <c r="AL1550" s="125"/>
      <c r="AM1550" s="139"/>
      <c r="AN1550" s="139"/>
      <c r="AO1550" s="139"/>
      <c r="AP1550" s="139"/>
      <c r="AQ1550" s="139"/>
      <c r="AR1550" s="139"/>
      <c r="AS1550" s="139"/>
      <c r="AT1550" s="139"/>
      <c r="AU1550" s="139"/>
      <c r="AV1550" s="139"/>
      <c r="AW1550" s="99"/>
      <c r="AX1550" s="125"/>
      <c r="AY1550" s="100"/>
      <c r="AZ1550" s="140"/>
      <c r="BA1550" s="141"/>
      <c r="BB1550" s="136"/>
      <c r="BC1550" s="136"/>
      <c r="BD1550" s="41">
        <v>4</v>
      </c>
      <c r="BE1550" s="52">
        <v>43</v>
      </c>
      <c r="BF1550" s="103">
        <v>4321</v>
      </c>
      <c r="BG1550" s="283"/>
    </row>
    <row r="1551" spans="1:59" s="63" customFormat="1" ht="12.75" x14ac:dyDescent="0.2">
      <c r="A1551" s="196">
        <v>4</v>
      </c>
      <c r="B1551" s="197" t="s">
        <v>422</v>
      </c>
      <c r="C1551" s="208">
        <v>43</v>
      </c>
      <c r="D1551" s="209" t="s">
        <v>688</v>
      </c>
      <c r="E1551" s="212">
        <v>4321</v>
      </c>
      <c r="F1551" s="213" t="s">
        <v>699</v>
      </c>
      <c r="G1551" s="232"/>
      <c r="H1551" s="97"/>
      <c r="I1551" s="224"/>
      <c r="J1551" s="98"/>
      <c r="K1551" s="98"/>
      <c r="L1551" s="98"/>
      <c r="M1551" s="96"/>
      <c r="N1551" s="307"/>
      <c r="O1551" s="246"/>
      <c r="P1551" s="124"/>
      <c r="Q1551" s="99"/>
      <c r="R1551" s="99"/>
      <c r="S1551" s="99"/>
      <c r="T1551" s="99"/>
      <c r="U1551" s="99"/>
      <c r="V1551" s="99"/>
      <c r="W1551" s="99"/>
      <c r="X1551" s="99"/>
      <c r="Y1551" s="100"/>
      <c r="Z1551" s="100"/>
      <c r="AA1551" s="100"/>
      <c r="AB1551" s="99"/>
      <c r="AC1551" s="99"/>
      <c r="AD1551" s="99"/>
      <c r="AE1551" s="99"/>
      <c r="AF1551" s="99"/>
      <c r="AG1551" s="99"/>
      <c r="AH1551" s="99"/>
      <c r="AI1551" s="99"/>
      <c r="AJ1551" s="100"/>
      <c r="AK1551" s="100"/>
      <c r="AL1551" s="100"/>
      <c r="AM1551" s="99"/>
      <c r="AN1551" s="99"/>
      <c r="AO1551" s="99"/>
      <c r="AP1551" s="99"/>
      <c r="AQ1551" s="99"/>
      <c r="AR1551" s="99"/>
      <c r="AS1551" s="99"/>
      <c r="AT1551" s="99"/>
      <c r="AU1551" s="99"/>
      <c r="AV1551" s="99"/>
      <c r="AW1551" s="99"/>
      <c r="AX1551" s="100"/>
      <c r="AY1551" s="100"/>
      <c r="AZ1551" s="101"/>
      <c r="BA1551" s="102"/>
      <c r="BB1551" s="95"/>
      <c r="BC1551" s="95"/>
      <c r="BD1551" s="41">
        <v>4</v>
      </c>
      <c r="BE1551" s="52">
        <v>43</v>
      </c>
      <c r="BF1551" s="103">
        <v>4321</v>
      </c>
      <c r="BG1551" s="277"/>
    </row>
    <row r="1552" spans="1:59" s="63" customFormat="1" ht="12.75" x14ac:dyDescent="0.2">
      <c r="A1552" s="196">
        <v>4</v>
      </c>
      <c r="B1552" s="197" t="s">
        <v>422</v>
      </c>
      <c r="C1552" s="208">
        <v>43</v>
      </c>
      <c r="D1552" s="209" t="s">
        <v>688</v>
      </c>
      <c r="E1552" s="212">
        <v>4321</v>
      </c>
      <c r="F1552" s="213" t="s">
        <v>699</v>
      </c>
      <c r="G1552" s="231" t="s">
        <v>700</v>
      </c>
      <c r="H1552" s="65"/>
      <c r="I1552" s="222"/>
      <c r="J1552" s="66"/>
      <c r="K1552" s="66"/>
      <c r="L1552" s="66"/>
      <c r="M1552" s="64"/>
      <c r="N1552" s="304"/>
      <c r="O1552" s="305"/>
      <c r="P1552" s="127"/>
      <c r="Q1552" s="67"/>
      <c r="R1552" s="67"/>
      <c r="S1552" s="67"/>
      <c r="T1552" s="67"/>
      <c r="U1552" s="67"/>
      <c r="V1552" s="67"/>
      <c r="W1552" s="67"/>
      <c r="X1552" s="67"/>
      <c r="Y1552" s="68"/>
      <c r="Z1552" s="68"/>
      <c r="AA1552" s="68"/>
      <c r="AB1552" s="67"/>
      <c r="AC1552" s="67"/>
      <c r="AD1552" s="67"/>
      <c r="AE1552" s="67"/>
      <c r="AF1552" s="67"/>
      <c r="AG1552" s="67"/>
      <c r="AH1552" s="67"/>
      <c r="AI1552" s="67"/>
      <c r="AJ1552" s="68"/>
      <c r="AK1552" s="68"/>
      <c r="AL1552" s="68"/>
      <c r="AM1552" s="67"/>
      <c r="AN1552" s="67"/>
      <c r="AO1552" s="67"/>
      <c r="AP1552" s="67"/>
      <c r="AQ1552" s="67"/>
      <c r="AR1552" s="67"/>
      <c r="AS1552" s="67"/>
      <c r="AT1552" s="67"/>
      <c r="AU1552" s="67"/>
      <c r="AV1552" s="67"/>
      <c r="AW1552" s="67"/>
      <c r="AX1552" s="68"/>
      <c r="AY1552" s="68"/>
      <c r="AZ1552" s="69"/>
      <c r="BA1552" s="70"/>
      <c r="BB1552" s="71"/>
      <c r="BC1552" s="95"/>
      <c r="BD1552" s="41">
        <v>4</v>
      </c>
      <c r="BE1552" s="52">
        <v>43</v>
      </c>
      <c r="BF1552" s="103">
        <v>4321</v>
      </c>
      <c r="BG1552" s="275"/>
    </row>
    <row r="1553" spans="1:59" s="63" customFormat="1" ht="12.75" x14ac:dyDescent="0.2">
      <c r="A1553" s="196">
        <v>4</v>
      </c>
      <c r="B1553" s="197" t="s">
        <v>422</v>
      </c>
      <c r="C1553" s="208">
        <v>43</v>
      </c>
      <c r="D1553" s="209" t="s">
        <v>688</v>
      </c>
      <c r="E1553" s="212">
        <v>4321</v>
      </c>
      <c r="F1553" s="213" t="s">
        <v>699</v>
      </c>
      <c r="G1553" s="231" t="s">
        <v>700</v>
      </c>
      <c r="H1553" s="72" t="s">
        <v>47</v>
      </c>
      <c r="I1553" s="223"/>
      <c r="J1553" s="73"/>
      <c r="K1553" s="73"/>
      <c r="L1553" s="73"/>
      <c r="M1553" s="74"/>
      <c r="N1553" s="247"/>
      <c r="O1553" s="306"/>
      <c r="P1553" s="105"/>
      <c r="Q1553" s="75"/>
      <c r="R1553" s="75"/>
      <c r="S1553" s="75"/>
      <c r="T1553" s="75"/>
      <c r="U1553" s="75"/>
      <c r="V1553" s="75"/>
      <c r="W1553" s="75"/>
      <c r="X1553" s="75"/>
      <c r="Y1553" s="76">
        <f>IF(ISNUMBER(VLOOKUP(Y1555,P$7:W$7,MATCH(Y1555,P$7:W$7))),VLOOKUP(Y1555,P$7:W$7,MATCH(Y1555,P$7:W$7)),IF(N1557=0,"No Data",IF(Y1555&gt;0,"&lt;100",0)))</f>
        <v>5000</v>
      </c>
      <c r="Z1553" s="77">
        <f>IF(ISNUMBER(VLOOKUP(Z1557,P$7:W$7,MATCH(Z1557,P$7:W$7))),VLOOKUP(Z1557,P$7:W$7,MATCH(Z1557,P$7:W$7)),IF(N1557=0,"No Data",IF(Z1557&gt;0,"&lt;100",0)))</f>
        <v>5000</v>
      </c>
      <c r="AA1553" s="106">
        <f>IF(ISNUMBER(Z1553),Z1553,0)</f>
        <v>5000</v>
      </c>
      <c r="AB1553" s="75"/>
      <c r="AC1553" s="75"/>
      <c r="AD1553" s="75"/>
      <c r="AE1553" s="75"/>
      <c r="AF1553" s="75"/>
      <c r="AG1553" s="75"/>
      <c r="AH1553" s="75"/>
      <c r="AI1553" s="75"/>
      <c r="AJ1553" s="76">
        <f>IF(ISNUMBER(VLOOKUP(AJ1555,AB$7:AH$7,MATCH(AJ1555,AB$7:AH$7))),VLOOKUP(AJ1555,AB$7:AH$7,MATCH(AJ1555,AB$7:AH$7)),IF(N1557=0,"No Data",IF(AJ1555&gt;0,"&lt;50",0)))</f>
        <v>0</v>
      </c>
      <c r="AK1553" s="77">
        <f>IF(ISNUMBER(VLOOKUP(AK1557,AB$7:AH$7,MATCH(AK1557,AB$7:AH$7))),VLOOKUP(AK1557,AB$7:AH$7,MATCH(AK1557,AB$7:AH$7)),IF(N1557=0,"No Data",IF(AK1557&gt;0,"&lt;50",0)))</f>
        <v>0</v>
      </c>
      <c r="AL1553" s="106">
        <f>IF(ISNUMBER(AK1553),AK1553,0)</f>
        <v>0</v>
      </c>
      <c r="AM1553" s="75"/>
      <c r="AN1553" s="75"/>
      <c r="AO1553" s="75"/>
      <c r="AP1553" s="75"/>
      <c r="AQ1553" s="75"/>
      <c r="AR1553" s="75"/>
      <c r="AS1553" s="75"/>
      <c r="AT1553" s="75"/>
      <c r="AU1553" s="75"/>
      <c r="AV1553" s="75"/>
      <c r="AW1553" s="76">
        <f>IF(ISNUMBER(VLOOKUP(AW1555,AM$7:AU$7,MATCH(AW1555,AM$7:AU$7))),VLOOKUP(AW1555,AM$7:AU$7,MATCH(AW1555,AM$7:AU$7)),IF(N1557=0,"No Data",IF(AW1555&gt;0,"&lt;10",0)))</f>
        <v>50</v>
      </c>
      <c r="AX1553" s="77">
        <f>IF(ISNUMBER(VLOOKUP(AX1557,AM$7:AU$7,MATCH(AX1557,AM$7:AU$7))),VLOOKUP(AX1557,AM$7:AU$7,MATCH(AX1557,AM$7:AU$7)),IF(N1557=0,"No Data",IF(AX1557&gt;0,"&lt;10",0)))</f>
        <v>50</v>
      </c>
      <c r="AY1553" s="106">
        <f>IF(ISNUMBER(AX1553),AX1553,0)</f>
        <v>50</v>
      </c>
      <c r="AZ1553" s="79"/>
      <c r="BA1553" s="80"/>
      <c r="BB1553" s="71"/>
      <c r="BC1553" s="95"/>
      <c r="BD1553" s="41">
        <v>4</v>
      </c>
      <c r="BE1553" s="52">
        <v>43</v>
      </c>
      <c r="BF1553" s="103">
        <v>4321</v>
      </c>
      <c r="BG1553" s="276" t="s">
        <v>47</v>
      </c>
    </row>
    <row r="1554" spans="1:59" s="63" customFormat="1" ht="12.75" x14ac:dyDescent="0.2">
      <c r="A1554" s="196">
        <v>4</v>
      </c>
      <c r="B1554" s="197" t="s">
        <v>422</v>
      </c>
      <c r="C1554" s="208">
        <v>43</v>
      </c>
      <c r="D1554" s="209" t="s">
        <v>688</v>
      </c>
      <c r="E1554" s="212">
        <v>4321</v>
      </c>
      <c r="F1554" s="213" t="s">
        <v>699</v>
      </c>
      <c r="G1554" s="231" t="s">
        <v>700</v>
      </c>
      <c r="H1554" s="81" t="s">
        <v>48</v>
      </c>
      <c r="I1554" s="223"/>
      <c r="J1554" s="73"/>
      <c r="K1554" s="73"/>
      <c r="L1554" s="73"/>
      <c r="M1554" s="74"/>
      <c r="N1554" s="247"/>
      <c r="O1554" s="306"/>
      <c r="P1554" s="105"/>
      <c r="Q1554" s="75"/>
      <c r="R1554" s="75"/>
      <c r="S1554" s="75"/>
      <c r="T1554" s="75"/>
      <c r="U1554" s="75"/>
      <c r="V1554" s="75"/>
      <c r="W1554" s="75"/>
      <c r="X1554" s="75"/>
      <c r="Y1554" s="82">
        <f>MIN(X1558:X1561)</f>
        <v>0</v>
      </c>
      <c r="Z1554" s="83"/>
      <c r="AA1554" s="83"/>
      <c r="AB1554" s="75"/>
      <c r="AC1554" s="75"/>
      <c r="AD1554" s="75"/>
      <c r="AE1554" s="75"/>
      <c r="AF1554" s="75"/>
      <c r="AG1554" s="75"/>
      <c r="AH1554" s="75"/>
      <c r="AI1554" s="75"/>
      <c r="AJ1554" s="82">
        <f>MIN(AI1558:AI1561)</f>
        <v>0</v>
      </c>
      <c r="AK1554" s="83"/>
      <c r="AL1554" s="83"/>
      <c r="AM1554" s="75"/>
      <c r="AN1554" s="75"/>
      <c r="AO1554" s="75"/>
      <c r="AP1554" s="75"/>
      <c r="AQ1554" s="75"/>
      <c r="AR1554" s="75"/>
      <c r="AS1554" s="75"/>
      <c r="AT1554" s="75"/>
      <c r="AU1554" s="75"/>
      <c r="AV1554" s="75"/>
      <c r="AW1554" s="82">
        <f>MIN(AV1558:AV1561)</f>
        <v>50</v>
      </c>
      <c r="AX1554" s="83"/>
      <c r="AY1554" s="83"/>
      <c r="AZ1554" s="79"/>
      <c r="BA1554" s="80"/>
      <c r="BB1554" s="71"/>
      <c r="BC1554" s="95"/>
      <c r="BD1554" s="41">
        <v>4</v>
      </c>
      <c r="BE1554" s="52">
        <v>43</v>
      </c>
      <c r="BF1554" s="103">
        <v>4321</v>
      </c>
      <c r="BG1554" s="278" t="s">
        <v>48</v>
      </c>
    </row>
    <row r="1555" spans="1:59" s="63" customFormat="1" ht="12.75" x14ac:dyDescent="0.2">
      <c r="A1555" s="196">
        <v>4</v>
      </c>
      <c r="B1555" s="197" t="s">
        <v>422</v>
      </c>
      <c r="C1555" s="208">
        <v>43</v>
      </c>
      <c r="D1555" s="209" t="s">
        <v>688</v>
      </c>
      <c r="E1555" s="212">
        <v>4321</v>
      </c>
      <c r="F1555" s="213" t="s">
        <v>699</v>
      </c>
      <c r="G1555" s="231" t="s">
        <v>700</v>
      </c>
      <c r="H1555" s="81" t="s">
        <v>49</v>
      </c>
      <c r="I1555" s="223"/>
      <c r="J1555" s="73"/>
      <c r="K1555" s="73"/>
      <c r="L1555" s="73"/>
      <c r="M1555" s="74"/>
      <c r="N1555" s="247"/>
      <c r="O1555" s="306"/>
      <c r="P1555" s="105"/>
      <c r="Q1555" s="75"/>
      <c r="R1555" s="75"/>
      <c r="S1555" s="75"/>
      <c r="T1555" s="75"/>
      <c r="U1555" s="75"/>
      <c r="V1555" s="75"/>
      <c r="W1555" s="75"/>
      <c r="X1555" s="75"/>
      <c r="Y1555" s="84">
        <f>IF(ISNUMBER(AVERAGE(X1558:X1561)),AVERAGE(X1558:X1561),0)</f>
        <v>7500</v>
      </c>
      <c r="Z1555" s="83"/>
      <c r="AA1555" s="83"/>
      <c r="AB1555" s="75"/>
      <c r="AC1555" s="75"/>
      <c r="AD1555" s="75"/>
      <c r="AE1555" s="75"/>
      <c r="AF1555" s="75"/>
      <c r="AG1555" s="75"/>
      <c r="AH1555" s="75"/>
      <c r="AI1555" s="75"/>
      <c r="AJ1555" s="84">
        <f>IF(ISNUMBER(AVERAGE(AI1558:AI1561)),AVERAGE(AI1558:AI1561),0)</f>
        <v>0</v>
      </c>
      <c r="AK1555" s="83"/>
      <c r="AL1555" s="83"/>
      <c r="AM1555" s="75"/>
      <c r="AN1555" s="75"/>
      <c r="AO1555" s="75"/>
      <c r="AP1555" s="75"/>
      <c r="AQ1555" s="75"/>
      <c r="AR1555" s="75"/>
      <c r="AS1555" s="75"/>
      <c r="AT1555" s="75"/>
      <c r="AU1555" s="75"/>
      <c r="AV1555" s="75"/>
      <c r="AW1555" s="84">
        <f>IF(ISNUMBER(AVERAGE(AV1558:AV1561)),AVERAGE(AV1558:AV1561),0)</f>
        <v>75</v>
      </c>
      <c r="AX1555" s="83"/>
      <c r="AY1555" s="83"/>
      <c r="AZ1555" s="79"/>
      <c r="BA1555" s="80"/>
      <c r="BB1555" s="71"/>
      <c r="BC1555" s="95"/>
      <c r="BD1555" s="41">
        <v>4</v>
      </c>
      <c r="BE1555" s="52">
        <v>43</v>
      </c>
      <c r="BF1555" s="103">
        <v>4321</v>
      </c>
      <c r="BG1555" s="278" t="s">
        <v>49</v>
      </c>
    </row>
    <row r="1556" spans="1:59" s="63" customFormat="1" ht="12.75" x14ac:dyDescent="0.2">
      <c r="A1556" s="196">
        <v>4</v>
      </c>
      <c r="B1556" s="197" t="s">
        <v>422</v>
      </c>
      <c r="C1556" s="208">
        <v>43</v>
      </c>
      <c r="D1556" s="209" t="s">
        <v>688</v>
      </c>
      <c r="E1556" s="212">
        <v>4321</v>
      </c>
      <c r="F1556" s="213" t="s">
        <v>699</v>
      </c>
      <c r="G1556" s="231" t="s">
        <v>700</v>
      </c>
      <c r="H1556" s="81" t="s">
        <v>50</v>
      </c>
      <c r="I1556" s="223"/>
      <c r="J1556" s="73"/>
      <c r="K1556" s="73"/>
      <c r="L1556" s="73"/>
      <c r="M1556" s="74"/>
      <c r="N1556" s="247"/>
      <c r="O1556" s="306"/>
      <c r="P1556" s="105"/>
      <c r="Q1556" s="75"/>
      <c r="R1556" s="75"/>
      <c r="S1556" s="75"/>
      <c r="T1556" s="75"/>
      <c r="U1556" s="75"/>
      <c r="V1556" s="75"/>
      <c r="W1556" s="75"/>
      <c r="X1556" s="75"/>
      <c r="Y1556" s="84">
        <f>MAX(X1558:X1561)</f>
        <v>25000</v>
      </c>
      <c r="Z1556" s="83"/>
      <c r="AA1556" s="83"/>
      <c r="AB1556" s="75"/>
      <c r="AC1556" s="75"/>
      <c r="AD1556" s="75"/>
      <c r="AE1556" s="75"/>
      <c r="AF1556" s="75"/>
      <c r="AG1556" s="75"/>
      <c r="AH1556" s="75"/>
      <c r="AI1556" s="75"/>
      <c r="AJ1556" s="84">
        <f>MAX(AI1558:AI1561)</f>
        <v>0</v>
      </c>
      <c r="AK1556" s="83"/>
      <c r="AL1556" s="83"/>
      <c r="AM1556" s="75"/>
      <c r="AN1556" s="75"/>
      <c r="AO1556" s="75"/>
      <c r="AP1556" s="75"/>
      <c r="AQ1556" s="75"/>
      <c r="AR1556" s="75"/>
      <c r="AS1556" s="75"/>
      <c r="AT1556" s="75"/>
      <c r="AU1556" s="75"/>
      <c r="AV1556" s="75"/>
      <c r="AW1556" s="84">
        <f>MAX(AV1558:AV1561)</f>
        <v>100</v>
      </c>
      <c r="AX1556" s="83"/>
      <c r="AY1556" s="83"/>
      <c r="AZ1556" s="79"/>
      <c r="BA1556" s="80"/>
      <c r="BB1556" s="71"/>
      <c r="BC1556" s="95"/>
      <c r="BD1556" s="41">
        <v>4</v>
      </c>
      <c r="BE1556" s="52">
        <v>43</v>
      </c>
      <c r="BF1556" s="103">
        <v>4321</v>
      </c>
      <c r="BG1556" s="278" t="s">
        <v>50</v>
      </c>
    </row>
    <row r="1557" spans="1:59" s="63" customFormat="1" ht="12.75" x14ac:dyDescent="0.2">
      <c r="A1557" s="196">
        <v>4</v>
      </c>
      <c r="B1557" s="197" t="s">
        <v>422</v>
      </c>
      <c r="C1557" s="208">
        <v>43</v>
      </c>
      <c r="D1557" s="209" t="s">
        <v>688</v>
      </c>
      <c r="E1557" s="212">
        <v>4321</v>
      </c>
      <c r="F1557" s="213" t="s">
        <v>699</v>
      </c>
      <c r="G1557" s="231" t="s">
        <v>700</v>
      </c>
      <c r="H1557" s="85" t="s">
        <v>51</v>
      </c>
      <c r="I1557" s="223"/>
      <c r="J1557" s="73"/>
      <c r="K1557" s="73"/>
      <c r="L1557" s="73"/>
      <c r="M1557" s="74"/>
      <c r="N1557" s="248">
        <f>SUM(N1558:N1561)</f>
        <v>4</v>
      </c>
      <c r="O1557" s="293">
        <f>SUM(O1558:O1561)</f>
        <v>1</v>
      </c>
      <c r="P1557" s="292"/>
      <c r="Q1557" s="87"/>
      <c r="R1557" s="87"/>
      <c r="S1557" s="87"/>
      <c r="T1557" s="87"/>
      <c r="U1557" s="87"/>
      <c r="V1557" s="87"/>
      <c r="W1557" s="87"/>
      <c r="X1557" s="87"/>
      <c r="Y1557" s="88"/>
      <c r="Z1557" s="107">
        <f>SUM(Z1558:Z1561)</f>
        <v>7500</v>
      </c>
      <c r="AA1557" s="88"/>
      <c r="AB1557" s="87"/>
      <c r="AC1557" s="87"/>
      <c r="AD1557" s="87"/>
      <c r="AE1557" s="87"/>
      <c r="AF1557" s="87"/>
      <c r="AG1557" s="87"/>
      <c r="AH1557" s="87"/>
      <c r="AI1557" s="87"/>
      <c r="AJ1557" s="88"/>
      <c r="AK1557" s="107">
        <f>SUM(AK1558:AK1561)</f>
        <v>0</v>
      </c>
      <c r="AL1557" s="88"/>
      <c r="AM1557" s="87"/>
      <c r="AN1557" s="87"/>
      <c r="AO1557" s="87"/>
      <c r="AP1557" s="87"/>
      <c r="AQ1557" s="87"/>
      <c r="AR1557" s="87"/>
      <c r="AS1557" s="87"/>
      <c r="AT1557" s="87"/>
      <c r="AU1557" s="87"/>
      <c r="AV1557" s="87"/>
      <c r="AW1557" s="112"/>
      <c r="AX1557" s="107">
        <f>SUM(AX1558:AX1561)</f>
        <v>75</v>
      </c>
      <c r="AY1557" s="88"/>
      <c r="AZ1557" s="79"/>
      <c r="BA1557" s="80"/>
      <c r="BB1557" s="71"/>
      <c r="BC1557" s="95"/>
      <c r="BD1557" s="41">
        <v>4</v>
      </c>
      <c r="BE1557" s="52">
        <v>43</v>
      </c>
      <c r="BF1557" s="103">
        <v>4321</v>
      </c>
      <c r="BG1557" s="279" t="s">
        <v>51</v>
      </c>
    </row>
    <row r="1558" spans="1:59" s="63" customFormat="1" ht="12.75" x14ac:dyDescent="0.2">
      <c r="A1558" s="196">
        <v>4</v>
      </c>
      <c r="B1558" s="197" t="s">
        <v>422</v>
      </c>
      <c r="C1558" s="208">
        <v>43</v>
      </c>
      <c r="D1558" s="209" t="s">
        <v>688</v>
      </c>
      <c r="E1558" s="212">
        <v>4321</v>
      </c>
      <c r="F1558" s="213" t="s">
        <v>699</v>
      </c>
      <c r="G1558" s="231" t="s">
        <v>700</v>
      </c>
      <c r="H1558" s="89" t="s">
        <v>52</v>
      </c>
      <c r="I1558" s="90" t="s">
        <v>244</v>
      </c>
      <c r="J1558" s="90" t="s">
        <v>701</v>
      </c>
      <c r="K1558" s="90" t="s">
        <v>64</v>
      </c>
      <c r="L1558" s="90" t="s">
        <v>119</v>
      </c>
      <c r="M1558" s="91"/>
      <c r="N1558" s="312">
        <v>1</v>
      </c>
      <c r="O1558" s="313">
        <f>N1558/N$1557</f>
        <v>0.25</v>
      </c>
      <c r="P1558" s="104"/>
      <c r="Q1558" s="92"/>
      <c r="R1558" s="92"/>
      <c r="S1558" s="92"/>
      <c r="T1558" s="92"/>
      <c r="U1558" s="92"/>
      <c r="V1558" s="92"/>
      <c r="W1558" s="92"/>
      <c r="X1558" s="109">
        <f>P1558*P$7+Q1558*Q$7+R1558*R$7+S1558*S$7+T1558*T$7+U1558*U$7+V1558*V$7+W1558*W$7</f>
        <v>0</v>
      </c>
      <c r="Y1558" s="83"/>
      <c r="Z1558" s="110">
        <f>X1558*$O1558</f>
        <v>0</v>
      </c>
      <c r="AA1558" s="111"/>
      <c r="AB1558" s="92"/>
      <c r="AC1558" s="92"/>
      <c r="AD1558" s="92"/>
      <c r="AE1558" s="92"/>
      <c r="AF1558" s="92"/>
      <c r="AG1558" s="92"/>
      <c r="AH1558" s="92"/>
      <c r="AI1558" s="109">
        <f>AB1558*AB$7+AC1558*AC$7+AD1558*AD$7+AE1558*AE$7+AF1558*AF$7+AG1558*AG$7+AH1558*AH$7</f>
        <v>0</v>
      </c>
      <c r="AJ1558" s="83"/>
      <c r="AK1558" s="110">
        <f>AI1558*$O1558</f>
        <v>0</v>
      </c>
      <c r="AL1558" s="111"/>
      <c r="AM1558" s="92"/>
      <c r="AN1558" s="92"/>
      <c r="AO1558" s="92">
        <v>1</v>
      </c>
      <c r="AP1558" s="92"/>
      <c r="AQ1558" s="92"/>
      <c r="AR1558" s="92"/>
      <c r="AS1558" s="92"/>
      <c r="AT1558" s="92"/>
      <c r="AU1558" s="92"/>
      <c r="AV1558" s="109">
        <f>AM1558*AM$7+AN1558*AN$7+AO1558*AO$7+AP1558*AP$7+AQ1558*AQ$7+AR1558*AR$7+AS1558*AS$7+AT1558*AT$7+AU1558*AU$7</f>
        <v>50</v>
      </c>
      <c r="AW1558" s="75"/>
      <c r="AX1558" s="110">
        <f>AV1558*$O1558</f>
        <v>12.5</v>
      </c>
      <c r="AY1558" s="111"/>
      <c r="AZ1558" s="93"/>
      <c r="BA1558" s="94" t="s">
        <v>105</v>
      </c>
      <c r="BB1558" s="71"/>
      <c r="BC1558" s="95"/>
      <c r="BD1558" s="41">
        <v>4</v>
      </c>
      <c r="BE1558" s="52">
        <v>43</v>
      </c>
      <c r="BF1558" s="103">
        <v>4321</v>
      </c>
      <c r="BG1558" s="280" t="s">
        <v>52</v>
      </c>
    </row>
    <row r="1559" spans="1:59" s="63" customFormat="1" ht="12.75" x14ac:dyDescent="0.2">
      <c r="A1559" s="196">
        <v>4</v>
      </c>
      <c r="B1559" s="197" t="s">
        <v>422</v>
      </c>
      <c r="C1559" s="208">
        <v>43</v>
      </c>
      <c r="D1559" s="209" t="s">
        <v>688</v>
      </c>
      <c r="E1559" s="212">
        <v>4321</v>
      </c>
      <c r="F1559" s="213" t="s">
        <v>699</v>
      </c>
      <c r="G1559" s="231" t="s">
        <v>700</v>
      </c>
      <c r="H1559" s="89"/>
      <c r="I1559" s="90" t="s">
        <v>702</v>
      </c>
      <c r="J1559" s="90" t="s">
        <v>703</v>
      </c>
      <c r="K1559" s="90" t="s">
        <v>64</v>
      </c>
      <c r="L1559" s="90" t="s">
        <v>119</v>
      </c>
      <c r="M1559" s="91"/>
      <c r="N1559" s="312">
        <v>1</v>
      </c>
      <c r="O1559" s="313">
        <f>N1559/N$1557</f>
        <v>0.25</v>
      </c>
      <c r="P1559" s="104"/>
      <c r="Q1559" s="92"/>
      <c r="R1559" s="92"/>
      <c r="S1559" s="92"/>
      <c r="T1559" s="92"/>
      <c r="U1559" s="92"/>
      <c r="V1559" s="92"/>
      <c r="W1559" s="92"/>
      <c r="X1559" s="109">
        <f>P1559*P$7+Q1559*Q$7+R1559*R$7+S1559*S$7+T1559*T$7+U1559*U$7+V1559*V$7+W1559*W$7</f>
        <v>0</v>
      </c>
      <c r="Y1559" s="83"/>
      <c r="Z1559" s="110">
        <f>X1559*$O1559</f>
        <v>0</v>
      </c>
      <c r="AA1559" s="111"/>
      <c r="AB1559" s="92"/>
      <c r="AC1559" s="92"/>
      <c r="AD1559" s="92"/>
      <c r="AE1559" s="92"/>
      <c r="AF1559" s="92"/>
      <c r="AG1559" s="92"/>
      <c r="AH1559" s="92"/>
      <c r="AI1559" s="109">
        <f>AB1559*AB$7+AC1559*AC$7+AD1559*AD$7+AE1559*AE$7+AF1559*AF$7+AG1559*AG$7+AH1559*AH$7</f>
        <v>0</v>
      </c>
      <c r="AJ1559" s="83"/>
      <c r="AK1559" s="110">
        <f>AI1559*$O1559</f>
        <v>0</v>
      </c>
      <c r="AL1559" s="111"/>
      <c r="AM1559" s="92"/>
      <c r="AN1559" s="92"/>
      <c r="AO1559" s="92">
        <v>1</v>
      </c>
      <c r="AP1559" s="92"/>
      <c r="AQ1559" s="92"/>
      <c r="AR1559" s="92"/>
      <c r="AS1559" s="92"/>
      <c r="AT1559" s="92"/>
      <c r="AU1559" s="92"/>
      <c r="AV1559" s="109">
        <f>AM1559*AM$7+AN1559*AN$7+AO1559*AO$7+AP1559*AP$7+AQ1559*AQ$7+AR1559*AR$7+AS1559*AS$7+AT1559*AT$7+AU1559*AU$7</f>
        <v>50</v>
      </c>
      <c r="AW1559" s="75"/>
      <c r="AX1559" s="110">
        <f>AV1559*$O1559</f>
        <v>12.5</v>
      </c>
      <c r="AY1559" s="111"/>
      <c r="AZ1559" s="93"/>
      <c r="BA1559" s="94" t="s">
        <v>554</v>
      </c>
      <c r="BB1559" s="71"/>
      <c r="BC1559" s="95"/>
      <c r="BD1559" s="41">
        <v>4</v>
      </c>
      <c r="BE1559" s="52">
        <v>43</v>
      </c>
      <c r="BF1559" s="103">
        <v>4321</v>
      </c>
      <c r="BG1559" s="280" t="s">
        <v>52</v>
      </c>
    </row>
    <row r="1560" spans="1:59" s="63" customFormat="1" ht="12.75" x14ac:dyDescent="0.2">
      <c r="A1560" s="196">
        <v>4</v>
      </c>
      <c r="B1560" s="197" t="s">
        <v>422</v>
      </c>
      <c r="C1560" s="208">
        <v>43</v>
      </c>
      <c r="D1560" s="209" t="s">
        <v>688</v>
      </c>
      <c r="E1560" s="212">
        <v>4321</v>
      </c>
      <c r="F1560" s="213" t="s">
        <v>699</v>
      </c>
      <c r="G1560" s="231" t="s">
        <v>700</v>
      </c>
      <c r="H1560" s="89"/>
      <c r="I1560" s="90" t="s">
        <v>446</v>
      </c>
      <c r="J1560" s="90" t="s">
        <v>704</v>
      </c>
      <c r="K1560" s="90" t="s">
        <v>90</v>
      </c>
      <c r="L1560" s="90"/>
      <c r="M1560" s="91"/>
      <c r="N1560" s="312">
        <v>1</v>
      </c>
      <c r="O1560" s="313">
        <f>N1560/N$1557</f>
        <v>0.25</v>
      </c>
      <c r="P1560" s="104"/>
      <c r="Q1560" s="92"/>
      <c r="R1560" s="92"/>
      <c r="S1560" s="92"/>
      <c r="T1560" s="92"/>
      <c r="U1560" s="92">
        <v>1</v>
      </c>
      <c r="V1560" s="92"/>
      <c r="W1560" s="92"/>
      <c r="X1560" s="109">
        <f>P1560*P$7+Q1560*Q$7+R1560*R$7+S1560*S$7+T1560*T$7+U1560*U$7+V1560*V$7+W1560*W$7</f>
        <v>5000</v>
      </c>
      <c r="Y1560" s="83"/>
      <c r="Z1560" s="110">
        <f>X1560*$O1560</f>
        <v>1250</v>
      </c>
      <c r="AA1560" s="111"/>
      <c r="AB1560" s="92"/>
      <c r="AC1560" s="92"/>
      <c r="AD1560" s="92"/>
      <c r="AE1560" s="92"/>
      <c r="AF1560" s="92"/>
      <c r="AG1560" s="92"/>
      <c r="AH1560" s="92"/>
      <c r="AI1560" s="109">
        <f>AB1560*AB$7+AC1560*AC$7+AD1560*AD$7+AE1560*AE$7+AF1560*AF$7+AG1560*AG$7+AH1560*AH$7</f>
        <v>0</v>
      </c>
      <c r="AJ1560" s="83"/>
      <c r="AK1560" s="110">
        <f>AI1560*$O1560</f>
        <v>0</v>
      </c>
      <c r="AL1560" s="111"/>
      <c r="AM1560" s="92"/>
      <c r="AN1560" s="92"/>
      <c r="AO1560" s="92"/>
      <c r="AP1560" s="92">
        <v>1</v>
      </c>
      <c r="AQ1560" s="92"/>
      <c r="AR1560" s="92"/>
      <c r="AS1560" s="92"/>
      <c r="AT1560" s="92"/>
      <c r="AU1560" s="92"/>
      <c r="AV1560" s="109">
        <f>AM1560*AM$7+AN1560*AN$7+AO1560*AO$7+AP1560*AP$7+AQ1560*AQ$7+AR1560*AR$7+AS1560*AS$7+AT1560*AT$7+AU1560*AU$7</f>
        <v>100</v>
      </c>
      <c r="AW1560" s="75"/>
      <c r="AX1560" s="110">
        <f>AV1560*$O1560</f>
        <v>25</v>
      </c>
      <c r="AY1560" s="111"/>
      <c r="AZ1560" s="93"/>
      <c r="BA1560" s="94" t="s">
        <v>554</v>
      </c>
      <c r="BB1560" s="71"/>
      <c r="BC1560" s="95"/>
      <c r="BD1560" s="41">
        <v>4</v>
      </c>
      <c r="BE1560" s="52">
        <v>43</v>
      </c>
      <c r="BF1560" s="103">
        <v>4321</v>
      </c>
      <c r="BG1560" s="280" t="s">
        <v>52</v>
      </c>
    </row>
    <row r="1561" spans="1:59" s="63" customFormat="1" ht="12.75" x14ac:dyDescent="0.2">
      <c r="A1561" s="196">
        <v>4</v>
      </c>
      <c r="B1561" s="197" t="s">
        <v>422</v>
      </c>
      <c r="C1561" s="208">
        <v>43</v>
      </c>
      <c r="D1561" s="209" t="s">
        <v>688</v>
      </c>
      <c r="E1561" s="212">
        <v>4321</v>
      </c>
      <c r="F1561" s="213" t="s">
        <v>699</v>
      </c>
      <c r="G1561" s="231" t="s">
        <v>700</v>
      </c>
      <c r="H1561" s="89"/>
      <c r="I1561" s="90" t="s">
        <v>705</v>
      </c>
      <c r="J1561" s="90" t="s">
        <v>706</v>
      </c>
      <c r="K1561" s="90" t="s">
        <v>68</v>
      </c>
      <c r="L1561" s="90" t="s">
        <v>69</v>
      </c>
      <c r="M1561" s="91"/>
      <c r="N1561" s="312">
        <v>1</v>
      </c>
      <c r="O1561" s="313">
        <f>N1561/N$1557</f>
        <v>0.25</v>
      </c>
      <c r="P1561" s="104"/>
      <c r="Q1561" s="92"/>
      <c r="R1561" s="92"/>
      <c r="S1561" s="92"/>
      <c r="T1561" s="92"/>
      <c r="U1561" s="92"/>
      <c r="V1561" s="92"/>
      <c r="W1561" s="92">
        <v>1</v>
      </c>
      <c r="X1561" s="109">
        <f>P1561*P$7+Q1561*Q$7+R1561*R$7+S1561*S$7+T1561*T$7+U1561*U$7+V1561*V$7+W1561*W$7</f>
        <v>25000</v>
      </c>
      <c r="Y1561" s="83"/>
      <c r="Z1561" s="110">
        <f>X1561*$O1561</f>
        <v>6250</v>
      </c>
      <c r="AA1561" s="111"/>
      <c r="AB1561" s="92"/>
      <c r="AC1561" s="92"/>
      <c r="AD1561" s="92"/>
      <c r="AE1561" s="92"/>
      <c r="AF1561" s="92"/>
      <c r="AG1561" s="92"/>
      <c r="AH1561" s="92"/>
      <c r="AI1561" s="109">
        <f>AB1561*AB$7+AC1561*AC$7+AD1561*AD$7+AE1561*AE$7+AF1561*AF$7+AG1561*AG$7+AH1561*AH$7</f>
        <v>0</v>
      </c>
      <c r="AJ1561" s="83"/>
      <c r="AK1561" s="110">
        <f>AI1561*$O1561</f>
        <v>0</v>
      </c>
      <c r="AL1561" s="111"/>
      <c r="AM1561" s="92"/>
      <c r="AN1561" s="92"/>
      <c r="AO1561" s="92"/>
      <c r="AP1561" s="92">
        <v>1</v>
      </c>
      <c r="AQ1561" s="92"/>
      <c r="AR1561" s="92"/>
      <c r="AS1561" s="92"/>
      <c r="AT1561" s="92"/>
      <c r="AU1561" s="92"/>
      <c r="AV1561" s="109">
        <f>AM1561*AM$7+AN1561*AN$7+AO1561*AO$7+AP1561*AP$7+AQ1561*AQ$7+AR1561*AR$7+AS1561*AS$7+AT1561*AT$7+AU1561*AU$7</f>
        <v>100</v>
      </c>
      <c r="AW1561" s="75"/>
      <c r="AX1561" s="110">
        <f>AV1561*$O1561</f>
        <v>25</v>
      </c>
      <c r="AY1561" s="111"/>
      <c r="AZ1561" s="93"/>
      <c r="BA1561" s="94" t="s">
        <v>554</v>
      </c>
      <c r="BB1561" s="71"/>
      <c r="BC1561" s="95"/>
      <c r="BD1561" s="41">
        <v>4</v>
      </c>
      <c r="BE1561" s="52">
        <v>43</v>
      </c>
      <c r="BF1561" s="103">
        <v>4321</v>
      </c>
      <c r="BG1561" s="280" t="s">
        <v>52</v>
      </c>
    </row>
    <row r="1562" spans="1:59" s="63" customFormat="1" ht="12.75" x14ac:dyDescent="0.2">
      <c r="A1562" s="196">
        <v>4</v>
      </c>
      <c r="B1562" s="197" t="s">
        <v>422</v>
      </c>
      <c r="C1562" s="208">
        <v>43</v>
      </c>
      <c r="D1562" s="209" t="s">
        <v>688</v>
      </c>
      <c r="E1562" s="212">
        <v>4321</v>
      </c>
      <c r="F1562" s="213" t="s">
        <v>699</v>
      </c>
      <c r="G1562" s="231" t="s">
        <v>700</v>
      </c>
      <c r="H1562" s="65"/>
      <c r="I1562" s="222"/>
      <c r="J1562" s="66"/>
      <c r="K1562" s="66"/>
      <c r="L1562" s="66"/>
      <c r="M1562" s="64"/>
      <c r="N1562" s="304"/>
      <c r="O1562" s="305"/>
      <c r="P1562" s="127"/>
      <c r="Q1562" s="67"/>
      <c r="R1562" s="67"/>
      <c r="S1562" s="67"/>
      <c r="T1562" s="67"/>
      <c r="U1562" s="67"/>
      <c r="V1562" s="67"/>
      <c r="W1562" s="67"/>
      <c r="X1562" s="67"/>
      <c r="Y1562" s="68"/>
      <c r="Z1562" s="68"/>
      <c r="AA1562" s="68"/>
      <c r="AB1562" s="67"/>
      <c r="AC1562" s="67"/>
      <c r="AD1562" s="67"/>
      <c r="AE1562" s="67"/>
      <c r="AF1562" s="67"/>
      <c r="AG1562" s="67"/>
      <c r="AH1562" s="67"/>
      <c r="AI1562" s="67"/>
      <c r="AJ1562" s="68"/>
      <c r="AK1562" s="68"/>
      <c r="AL1562" s="68"/>
      <c r="AM1562" s="67"/>
      <c r="AN1562" s="67"/>
      <c r="AO1562" s="67"/>
      <c r="AP1562" s="67"/>
      <c r="AQ1562" s="67"/>
      <c r="AR1562" s="67"/>
      <c r="AS1562" s="67"/>
      <c r="AT1562" s="67"/>
      <c r="AU1562" s="67"/>
      <c r="AV1562" s="67"/>
      <c r="AW1562" s="67"/>
      <c r="AX1562" s="68"/>
      <c r="AY1562" s="68"/>
      <c r="AZ1562" s="69"/>
      <c r="BA1562" s="70"/>
      <c r="BB1562" s="71"/>
      <c r="BC1562" s="95"/>
      <c r="BD1562" s="41">
        <v>4</v>
      </c>
      <c r="BE1562" s="52">
        <v>43</v>
      </c>
      <c r="BF1562" s="103">
        <v>4321</v>
      </c>
      <c r="BG1562" s="275"/>
    </row>
    <row r="1563" spans="1:59" s="63" customFormat="1" ht="12.75" x14ac:dyDescent="0.2">
      <c r="A1563" s="196">
        <v>4</v>
      </c>
      <c r="B1563" s="197" t="s">
        <v>422</v>
      </c>
      <c r="C1563" s="208">
        <v>43</v>
      </c>
      <c r="D1563" s="209" t="s">
        <v>688</v>
      </c>
      <c r="E1563" s="212">
        <v>4321</v>
      </c>
      <c r="F1563" s="213" t="s">
        <v>699</v>
      </c>
      <c r="G1563" s="232"/>
      <c r="H1563" s="97"/>
      <c r="I1563" s="224"/>
      <c r="J1563" s="98"/>
      <c r="K1563" s="98"/>
      <c r="L1563" s="98"/>
      <c r="M1563" s="96"/>
      <c r="N1563" s="307"/>
      <c r="O1563" s="246"/>
      <c r="P1563" s="124"/>
      <c r="Q1563" s="99"/>
      <c r="R1563" s="99"/>
      <c r="S1563" s="99"/>
      <c r="T1563" s="99"/>
      <c r="U1563" s="99"/>
      <c r="V1563" s="99"/>
      <c r="W1563" s="99"/>
      <c r="X1563" s="99"/>
      <c r="Y1563" s="100"/>
      <c r="Z1563" s="100"/>
      <c r="AA1563" s="100"/>
      <c r="AB1563" s="99"/>
      <c r="AC1563" s="99"/>
      <c r="AD1563" s="99"/>
      <c r="AE1563" s="99"/>
      <c r="AF1563" s="99"/>
      <c r="AG1563" s="99"/>
      <c r="AH1563" s="99"/>
      <c r="AI1563" s="99"/>
      <c r="AJ1563" s="100"/>
      <c r="AK1563" s="100"/>
      <c r="AL1563" s="100"/>
      <c r="AM1563" s="99"/>
      <c r="AN1563" s="99"/>
      <c r="AO1563" s="99"/>
      <c r="AP1563" s="99"/>
      <c r="AQ1563" s="99"/>
      <c r="AR1563" s="99"/>
      <c r="AS1563" s="99"/>
      <c r="AT1563" s="99"/>
      <c r="AU1563" s="99"/>
      <c r="AV1563" s="99"/>
      <c r="AW1563" s="99"/>
      <c r="AX1563" s="100"/>
      <c r="AY1563" s="100"/>
      <c r="AZ1563" s="101"/>
      <c r="BA1563" s="102"/>
      <c r="BB1563" s="95"/>
      <c r="BC1563" s="95"/>
      <c r="BD1563" s="41">
        <v>4</v>
      </c>
      <c r="BE1563" s="52">
        <v>43</v>
      </c>
      <c r="BF1563" s="103">
        <v>4321</v>
      </c>
      <c r="BG1563" s="277"/>
    </row>
    <row r="1564" spans="1:59" s="63" customFormat="1" ht="12.75" x14ac:dyDescent="0.2">
      <c r="A1564" s="196">
        <v>4</v>
      </c>
      <c r="B1564" s="197" t="s">
        <v>422</v>
      </c>
      <c r="C1564" s="208">
        <v>43</v>
      </c>
      <c r="D1564" s="209" t="s">
        <v>688</v>
      </c>
      <c r="E1564" s="212">
        <v>4321</v>
      </c>
      <c r="F1564" s="213" t="s">
        <v>699</v>
      </c>
      <c r="G1564" s="231"/>
      <c r="H1564" s="65"/>
      <c r="I1564" s="222"/>
      <c r="J1564" s="66"/>
      <c r="K1564" s="66"/>
      <c r="L1564" s="66"/>
      <c r="M1564" s="64"/>
      <c r="N1564" s="304"/>
      <c r="O1564" s="305"/>
      <c r="P1564" s="127"/>
      <c r="Q1564" s="67"/>
      <c r="R1564" s="67"/>
      <c r="S1564" s="67"/>
      <c r="T1564" s="67"/>
      <c r="U1564" s="67"/>
      <c r="V1564" s="67"/>
      <c r="W1564" s="67"/>
      <c r="X1564" s="67"/>
      <c r="Y1564" s="68"/>
      <c r="Z1564" s="68"/>
      <c r="AA1564" s="68"/>
      <c r="AB1564" s="67"/>
      <c r="AC1564" s="67"/>
      <c r="AD1564" s="67"/>
      <c r="AE1564" s="67"/>
      <c r="AF1564" s="67"/>
      <c r="AG1564" s="67"/>
      <c r="AH1564" s="67"/>
      <c r="AI1564" s="67"/>
      <c r="AJ1564" s="68"/>
      <c r="AK1564" s="68"/>
      <c r="AL1564" s="68"/>
      <c r="AM1564" s="67"/>
      <c r="AN1564" s="67"/>
      <c r="AO1564" s="67"/>
      <c r="AP1564" s="67"/>
      <c r="AQ1564" s="67"/>
      <c r="AR1564" s="67"/>
      <c r="AS1564" s="67"/>
      <c r="AT1564" s="67"/>
      <c r="AU1564" s="67"/>
      <c r="AV1564" s="67"/>
      <c r="AW1564" s="67"/>
      <c r="AX1564" s="68"/>
      <c r="AY1564" s="68"/>
      <c r="AZ1564" s="69"/>
      <c r="BA1564" s="70"/>
      <c r="BB1564" s="71"/>
      <c r="BC1564" s="95"/>
      <c r="BD1564" s="41">
        <v>4</v>
      </c>
      <c r="BE1564" s="52">
        <v>43</v>
      </c>
      <c r="BF1564" s="103">
        <v>4321</v>
      </c>
      <c r="BG1564" s="275"/>
    </row>
    <row r="1565" spans="1:59" s="63" customFormat="1" ht="12.75" x14ac:dyDescent="0.2">
      <c r="A1565" s="196">
        <v>4</v>
      </c>
      <c r="B1565" s="197" t="s">
        <v>422</v>
      </c>
      <c r="C1565" s="208">
        <v>43</v>
      </c>
      <c r="D1565" s="209" t="s">
        <v>688</v>
      </c>
      <c r="E1565" s="212">
        <v>4321</v>
      </c>
      <c r="F1565" s="213" t="s">
        <v>699</v>
      </c>
      <c r="G1565" s="231" t="s">
        <v>1195</v>
      </c>
      <c r="H1565" s="72" t="s">
        <v>1233</v>
      </c>
      <c r="I1565" s="223" t="s">
        <v>1249</v>
      </c>
      <c r="J1565" s="73"/>
      <c r="K1565" s="73"/>
      <c r="L1565" s="73"/>
      <c r="M1565" s="74"/>
      <c r="N1565" s="247"/>
      <c r="O1565" s="306"/>
      <c r="P1565" s="105"/>
      <c r="Q1565" s="75"/>
      <c r="R1565" s="75"/>
      <c r="S1565" s="75"/>
      <c r="T1565" s="75"/>
      <c r="U1565" s="75"/>
      <c r="V1565" s="75"/>
      <c r="W1565" s="75"/>
      <c r="X1565" s="75"/>
      <c r="Y1565" s="76" t="s">
        <v>1241</v>
      </c>
      <c r="Z1565" s="77" t="s">
        <v>1241</v>
      </c>
      <c r="AA1565" s="78">
        <f>AA$1183</f>
        <v>5000</v>
      </c>
      <c r="AB1565" s="75"/>
      <c r="AC1565" s="75"/>
      <c r="AD1565" s="75"/>
      <c r="AE1565" s="75"/>
      <c r="AF1565" s="75"/>
      <c r="AG1565" s="75"/>
      <c r="AH1565" s="75"/>
      <c r="AI1565" s="75"/>
      <c r="AJ1565" s="76" t="s">
        <v>1241</v>
      </c>
      <c r="AK1565" s="77" t="s">
        <v>1241</v>
      </c>
      <c r="AL1565" s="78">
        <f>AL$1183</f>
        <v>0</v>
      </c>
      <c r="AM1565" s="75"/>
      <c r="AN1565" s="75"/>
      <c r="AO1565" s="75"/>
      <c r="AP1565" s="75"/>
      <c r="AQ1565" s="75"/>
      <c r="AR1565" s="75"/>
      <c r="AS1565" s="75"/>
      <c r="AT1565" s="75"/>
      <c r="AU1565" s="75"/>
      <c r="AV1565" s="75"/>
      <c r="AW1565" s="76" t="s">
        <v>1241</v>
      </c>
      <c r="AX1565" s="77" t="s">
        <v>1241</v>
      </c>
      <c r="AY1565" s="78">
        <f>AY$1183</f>
        <v>500</v>
      </c>
      <c r="AZ1565" s="79"/>
      <c r="BA1565" s="80" t="str">
        <f>I1565</f>
        <v>&gt; see 4255, Insulating wall cladding</v>
      </c>
      <c r="BB1565" s="71"/>
      <c r="BC1565" s="95"/>
      <c r="BD1565" s="41">
        <v>4</v>
      </c>
      <c r="BE1565" s="52">
        <v>43</v>
      </c>
      <c r="BF1565" s="103">
        <v>4321</v>
      </c>
      <c r="BG1565" s="276" t="str">
        <f>H1565</f>
        <v>Default Scenario (Link)</v>
      </c>
    </row>
    <row r="1566" spans="1:59" s="63" customFormat="1" ht="12.75" x14ac:dyDescent="0.2">
      <c r="A1566" s="196">
        <v>4</v>
      </c>
      <c r="B1566" s="197" t="s">
        <v>422</v>
      </c>
      <c r="C1566" s="208">
        <v>43</v>
      </c>
      <c r="D1566" s="209" t="s">
        <v>688</v>
      </c>
      <c r="E1566" s="212">
        <v>4321</v>
      </c>
      <c r="F1566" s="213" t="s">
        <v>699</v>
      </c>
      <c r="G1566" s="231"/>
      <c r="H1566" s="65"/>
      <c r="I1566" s="222"/>
      <c r="J1566" s="66"/>
      <c r="K1566" s="66"/>
      <c r="L1566" s="66"/>
      <c r="M1566" s="64"/>
      <c r="N1566" s="304"/>
      <c r="O1566" s="305"/>
      <c r="P1566" s="127"/>
      <c r="Q1566" s="67"/>
      <c r="R1566" s="67"/>
      <c r="S1566" s="67"/>
      <c r="T1566" s="67"/>
      <c r="U1566" s="67"/>
      <c r="V1566" s="67"/>
      <c r="W1566" s="67"/>
      <c r="X1566" s="67"/>
      <c r="Y1566" s="68"/>
      <c r="Z1566" s="68"/>
      <c r="AA1566" s="68"/>
      <c r="AB1566" s="67"/>
      <c r="AC1566" s="67"/>
      <c r="AD1566" s="67"/>
      <c r="AE1566" s="67"/>
      <c r="AF1566" s="67"/>
      <c r="AG1566" s="67"/>
      <c r="AH1566" s="67"/>
      <c r="AI1566" s="67"/>
      <c r="AJ1566" s="68"/>
      <c r="AK1566" s="68"/>
      <c r="AL1566" s="68"/>
      <c r="AM1566" s="67"/>
      <c r="AN1566" s="67"/>
      <c r="AO1566" s="67"/>
      <c r="AP1566" s="67"/>
      <c r="AQ1566" s="67"/>
      <c r="AR1566" s="67"/>
      <c r="AS1566" s="67"/>
      <c r="AT1566" s="67"/>
      <c r="AU1566" s="67"/>
      <c r="AV1566" s="67"/>
      <c r="AW1566" s="67"/>
      <c r="AX1566" s="68"/>
      <c r="AY1566" s="68"/>
      <c r="AZ1566" s="69"/>
      <c r="BA1566" s="70"/>
      <c r="BB1566" s="71"/>
      <c r="BC1566" s="95"/>
      <c r="BD1566" s="41">
        <v>4</v>
      </c>
      <c r="BE1566" s="52">
        <v>43</v>
      </c>
      <c r="BF1566" s="103">
        <v>4321</v>
      </c>
      <c r="BG1566" s="275"/>
    </row>
    <row r="1567" spans="1:59" s="63" customFormat="1" ht="12.75" x14ac:dyDescent="0.2">
      <c r="A1567" s="196">
        <v>4</v>
      </c>
      <c r="B1567" s="197" t="s">
        <v>422</v>
      </c>
      <c r="C1567" s="208">
        <v>43</v>
      </c>
      <c r="D1567" s="209" t="s">
        <v>688</v>
      </c>
      <c r="E1567" s="212">
        <v>4321</v>
      </c>
      <c r="F1567" s="213" t="s">
        <v>699</v>
      </c>
      <c r="G1567" s="232"/>
      <c r="H1567" s="97"/>
      <c r="I1567" s="224"/>
      <c r="J1567" s="98"/>
      <c r="K1567" s="98"/>
      <c r="L1567" s="98"/>
      <c r="M1567" s="96"/>
      <c r="N1567" s="307"/>
      <c r="O1567" s="246"/>
      <c r="P1567" s="124"/>
      <c r="Q1567" s="99"/>
      <c r="R1567" s="99"/>
      <c r="S1567" s="99"/>
      <c r="T1567" s="99"/>
      <c r="U1567" s="99"/>
      <c r="V1567" s="99"/>
      <c r="W1567" s="99"/>
      <c r="X1567" s="99"/>
      <c r="Y1567" s="100"/>
      <c r="Z1567" s="100"/>
      <c r="AA1567" s="100"/>
      <c r="AB1567" s="99"/>
      <c r="AC1567" s="99"/>
      <c r="AD1567" s="99"/>
      <c r="AE1567" s="99"/>
      <c r="AF1567" s="99"/>
      <c r="AG1567" s="99"/>
      <c r="AH1567" s="99"/>
      <c r="AI1567" s="99"/>
      <c r="AJ1567" s="100"/>
      <c r="AK1567" s="100"/>
      <c r="AL1567" s="100"/>
      <c r="AM1567" s="99"/>
      <c r="AN1567" s="99"/>
      <c r="AO1567" s="99"/>
      <c r="AP1567" s="99"/>
      <c r="AQ1567" s="99"/>
      <c r="AR1567" s="99"/>
      <c r="AS1567" s="99"/>
      <c r="AT1567" s="99"/>
      <c r="AU1567" s="99"/>
      <c r="AV1567" s="99"/>
      <c r="AW1567" s="99"/>
      <c r="AX1567" s="100"/>
      <c r="AY1567" s="100"/>
      <c r="AZ1567" s="101"/>
      <c r="BA1567" s="102"/>
      <c r="BB1567" s="95"/>
      <c r="BC1567" s="95"/>
      <c r="BD1567" s="41">
        <v>4</v>
      </c>
      <c r="BE1567" s="52">
        <v>43</v>
      </c>
      <c r="BF1567" s="103">
        <v>4321</v>
      </c>
      <c r="BG1567" s="277"/>
    </row>
    <row r="1568" spans="1:59" s="63" customFormat="1" ht="12.75" x14ac:dyDescent="0.2">
      <c r="A1568" s="196">
        <v>4</v>
      </c>
      <c r="B1568" s="197" t="s">
        <v>422</v>
      </c>
      <c r="C1568" s="208">
        <v>43</v>
      </c>
      <c r="D1568" s="209" t="s">
        <v>688</v>
      </c>
      <c r="E1568" s="212">
        <v>4321</v>
      </c>
      <c r="F1568" s="213" t="s">
        <v>699</v>
      </c>
      <c r="G1568" s="231"/>
      <c r="H1568" s="65"/>
      <c r="I1568" s="222"/>
      <c r="J1568" s="66"/>
      <c r="K1568" s="66"/>
      <c r="L1568" s="66"/>
      <c r="M1568" s="64"/>
      <c r="N1568" s="304"/>
      <c r="O1568" s="305"/>
      <c r="P1568" s="127"/>
      <c r="Q1568" s="67"/>
      <c r="R1568" s="67"/>
      <c r="S1568" s="67"/>
      <c r="T1568" s="67"/>
      <c r="U1568" s="67"/>
      <c r="V1568" s="67"/>
      <c r="W1568" s="67"/>
      <c r="X1568" s="67"/>
      <c r="Y1568" s="68"/>
      <c r="Z1568" s="68"/>
      <c r="AA1568" s="68"/>
      <c r="AB1568" s="67"/>
      <c r="AC1568" s="67"/>
      <c r="AD1568" s="67"/>
      <c r="AE1568" s="67"/>
      <c r="AF1568" s="67"/>
      <c r="AG1568" s="67"/>
      <c r="AH1568" s="67"/>
      <c r="AI1568" s="67"/>
      <c r="AJ1568" s="68"/>
      <c r="AK1568" s="68"/>
      <c r="AL1568" s="68"/>
      <c r="AM1568" s="67"/>
      <c r="AN1568" s="67"/>
      <c r="AO1568" s="67"/>
      <c r="AP1568" s="67"/>
      <c r="AQ1568" s="67"/>
      <c r="AR1568" s="67"/>
      <c r="AS1568" s="67"/>
      <c r="AT1568" s="67"/>
      <c r="AU1568" s="67"/>
      <c r="AV1568" s="67"/>
      <c r="AW1568" s="67"/>
      <c r="AX1568" s="68"/>
      <c r="AY1568" s="68"/>
      <c r="AZ1568" s="69"/>
      <c r="BA1568" s="70"/>
      <c r="BB1568" s="71"/>
      <c r="BC1568" s="95"/>
      <c r="BD1568" s="41">
        <v>4</v>
      </c>
      <c r="BE1568" s="52">
        <v>43</v>
      </c>
      <c r="BF1568" s="103">
        <v>4321</v>
      </c>
      <c r="BG1568" s="275"/>
    </row>
    <row r="1569" spans="1:59" s="63" customFormat="1" ht="12.75" x14ac:dyDescent="0.2">
      <c r="A1569" s="196">
        <v>4</v>
      </c>
      <c r="B1569" s="197" t="s">
        <v>422</v>
      </c>
      <c r="C1569" s="208">
        <v>43</v>
      </c>
      <c r="D1569" s="209" t="s">
        <v>688</v>
      </c>
      <c r="E1569" s="212">
        <v>4321</v>
      </c>
      <c r="F1569" s="213" t="s">
        <v>699</v>
      </c>
      <c r="G1569" s="231" t="s">
        <v>264</v>
      </c>
      <c r="H1569" s="72" t="s">
        <v>1233</v>
      </c>
      <c r="I1569" s="223" t="s">
        <v>1248</v>
      </c>
      <c r="J1569" s="73"/>
      <c r="K1569" s="73"/>
      <c r="L1569" s="73"/>
      <c r="M1569" s="74"/>
      <c r="N1569" s="247"/>
      <c r="O1569" s="306"/>
      <c r="P1569" s="105"/>
      <c r="Q1569" s="75"/>
      <c r="R1569" s="75"/>
      <c r="S1569" s="75"/>
      <c r="T1569" s="75"/>
      <c r="U1569" s="75"/>
      <c r="V1569" s="75"/>
      <c r="W1569" s="75"/>
      <c r="X1569" s="75"/>
      <c r="Y1569" s="76" t="s">
        <v>1241</v>
      </c>
      <c r="Z1569" s="77" t="s">
        <v>1241</v>
      </c>
      <c r="AA1569" s="78">
        <f>AA$386</f>
        <v>2500</v>
      </c>
      <c r="AB1569" s="75"/>
      <c r="AC1569" s="75"/>
      <c r="AD1569" s="75"/>
      <c r="AE1569" s="75"/>
      <c r="AF1569" s="75"/>
      <c r="AG1569" s="75"/>
      <c r="AH1569" s="75"/>
      <c r="AI1569" s="75"/>
      <c r="AJ1569" s="76" t="s">
        <v>1241</v>
      </c>
      <c r="AK1569" s="77" t="s">
        <v>1241</v>
      </c>
      <c r="AL1569" s="78">
        <f>AL$386</f>
        <v>0</v>
      </c>
      <c r="AM1569" s="75"/>
      <c r="AN1569" s="75"/>
      <c r="AO1569" s="75"/>
      <c r="AP1569" s="75"/>
      <c r="AQ1569" s="75"/>
      <c r="AR1569" s="75"/>
      <c r="AS1569" s="75"/>
      <c r="AT1569" s="75"/>
      <c r="AU1569" s="75"/>
      <c r="AV1569" s="75"/>
      <c r="AW1569" s="76" t="s">
        <v>1241</v>
      </c>
      <c r="AX1569" s="77" t="s">
        <v>1241</v>
      </c>
      <c r="AY1569" s="78">
        <f>AY$386</f>
        <v>100</v>
      </c>
      <c r="AZ1569" s="79"/>
      <c r="BA1569" s="80" t="str">
        <f>I1569</f>
        <v>&gt; see 3311, Brickwork</v>
      </c>
      <c r="BB1569" s="71"/>
      <c r="BC1569" s="95"/>
      <c r="BD1569" s="41">
        <v>4</v>
      </c>
      <c r="BE1569" s="52">
        <v>43</v>
      </c>
      <c r="BF1569" s="103">
        <v>4321</v>
      </c>
      <c r="BG1569" s="276" t="str">
        <f>H1569</f>
        <v>Default Scenario (Link)</v>
      </c>
    </row>
    <row r="1570" spans="1:59" s="63" customFormat="1" ht="12.75" x14ac:dyDescent="0.2">
      <c r="A1570" s="196">
        <v>4</v>
      </c>
      <c r="B1570" s="197" t="s">
        <v>422</v>
      </c>
      <c r="C1570" s="208">
        <v>43</v>
      </c>
      <c r="D1570" s="209" t="s">
        <v>688</v>
      </c>
      <c r="E1570" s="212">
        <v>4321</v>
      </c>
      <c r="F1570" s="213" t="s">
        <v>699</v>
      </c>
      <c r="G1570" s="231"/>
      <c r="H1570" s="65"/>
      <c r="I1570" s="222"/>
      <c r="J1570" s="66"/>
      <c r="K1570" s="66"/>
      <c r="L1570" s="66"/>
      <c r="M1570" s="64"/>
      <c r="N1570" s="304"/>
      <c r="O1570" s="305"/>
      <c r="P1570" s="127"/>
      <c r="Q1570" s="67"/>
      <c r="R1570" s="67"/>
      <c r="S1570" s="67"/>
      <c r="T1570" s="67"/>
      <c r="U1570" s="67"/>
      <c r="V1570" s="67"/>
      <c r="W1570" s="67"/>
      <c r="X1570" s="67"/>
      <c r="Y1570" s="68"/>
      <c r="Z1570" s="68"/>
      <c r="AA1570" s="68"/>
      <c r="AB1570" s="67"/>
      <c r="AC1570" s="67"/>
      <c r="AD1570" s="67"/>
      <c r="AE1570" s="67"/>
      <c r="AF1570" s="67"/>
      <c r="AG1570" s="67"/>
      <c r="AH1570" s="67"/>
      <c r="AI1570" s="67"/>
      <c r="AJ1570" s="68"/>
      <c r="AK1570" s="68"/>
      <c r="AL1570" s="68"/>
      <c r="AM1570" s="67"/>
      <c r="AN1570" s="67"/>
      <c r="AO1570" s="67"/>
      <c r="AP1570" s="67"/>
      <c r="AQ1570" s="67"/>
      <c r="AR1570" s="67"/>
      <c r="AS1570" s="67"/>
      <c r="AT1570" s="67"/>
      <c r="AU1570" s="67"/>
      <c r="AV1570" s="67"/>
      <c r="AW1570" s="67"/>
      <c r="AX1570" s="68"/>
      <c r="AY1570" s="68"/>
      <c r="AZ1570" s="69"/>
      <c r="BA1570" s="70"/>
      <c r="BB1570" s="71"/>
      <c r="BC1570" s="95"/>
      <c r="BD1570" s="41">
        <v>4</v>
      </c>
      <c r="BE1570" s="52">
        <v>43</v>
      </c>
      <c r="BF1570" s="103">
        <v>4321</v>
      </c>
      <c r="BG1570" s="275"/>
    </row>
    <row r="1571" spans="1:59" s="63" customFormat="1" ht="12.75" x14ac:dyDescent="0.2">
      <c r="A1571" s="196">
        <v>4</v>
      </c>
      <c r="B1571" s="197" t="s">
        <v>422</v>
      </c>
      <c r="C1571" s="208">
        <v>43</v>
      </c>
      <c r="D1571" s="209" t="s">
        <v>688</v>
      </c>
      <c r="E1571" s="212">
        <v>4321</v>
      </c>
      <c r="F1571" s="213" t="s">
        <v>699</v>
      </c>
      <c r="G1571" s="232"/>
      <c r="H1571" s="97"/>
      <c r="I1571" s="224"/>
      <c r="J1571" s="98"/>
      <c r="K1571" s="98"/>
      <c r="L1571" s="98"/>
      <c r="M1571" s="96"/>
      <c r="N1571" s="307"/>
      <c r="O1571" s="246"/>
      <c r="P1571" s="124"/>
      <c r="Q1571" s="99"/>
      <c r="R1571" s="99"/>
      <c r="S1571" s="99"/>
      <c r="T1571" s="99"/>
      <c r="U1571" s="99"/>
      <c r="V1571" s="99"/>
      <c r="W1571" s="99"/>
      <c r="X1571" s="99"/>
      <c r="Y1571" s="100"/>
      <c r="Z1571" s="100"/>
      <c r="AA1571" s="100"/>
      <c r="AB1571" s="99"/>
      <c r="AC1571" s="99"/>
      <c r="AD1571" s="99"/>
      <c r="AE1571" s="99"/>
      <c r="AF1571" s="99"/>
      <c r="AG1571" s="99"/>
      <c r="AH1571" s="99"/>
      <c r="AI1571" s="99"/>
      <c r="AJ1571" s="100"/>
      <c r="AK1571" s="100"/>
      <c r="AL1571" s="100"/>
      <c r="AM1571" s="99"/>
      <c r="AN1571" s="99"/>
      <c r="AO1571" s="99"/>
      <c r="AP1571" s="99"/>
      <c r="AQ1571" s="99"/>
      <c r="AR1571" s="99"/>
      <c r="AS1571" s="99"/>
      <c r="AT1571" s="99"/>
      <c r="AU1571" s="99"/>
      <c r="AV1571" s="99"/>
      <c r="AW1571" s="99"/>
      <c r="AX1571" s="100"/>
      <c r="AY1571" s="100"/>
      <c r="AZ1571" s="101"/>
      <c r="BA1571" s="102"/>
      <c r="BB1571" s="95"/>
      <c r="BC1571" s="95"/>
      <c r="BD1571" s="41">
        <v>4</v>
      </c>
      <c r="BE1571" s="52">
        <v>43</v>
      </c>
      <c r="BF1571" s="103">
        <v>4321</v>
      </c>
      <c r="BG1571" s="277"/>
    </row>
    <row r="1572" spans="1:59" s="63" customFormat="1" ht="12.75" x14ac:dyDescent="0.2">
      <c r="A1572" s="196">
        <v>4</v>
      </c>
      <c r="B1572" s="197" t="s">
        <v>422</v>
      </c>
      <c r="C1572" s="208">
        <v>43</v>
      </c>
      <c r="D1572" s="209" t="s">
        <v>688</v>
      </c>
      <c r="E1572" s="212">
        <v>4321</v>
      </c>
      <c r="F1572" s="213" t="s">
        <v>699</v>
      </c>
      <c r="G1572" s="231"/>
      <c r="H1572" s="65"/>
      <c r="I1572" s="222"/>
      <c r="J1572" s="66"/>
      <c r="K1572" s="66"/>
      <c r="L1572" s="66"/>
      <c r="M1572" s="64"/>
      <c r="N1572" s="304"/>
      <c r="O1572" s="305"/>
      <c r="P1572" s="127"/>
      <c r="Q1572" s="67"/>
      <c r="R1572" s="67"/>
      <c r="S1572" s="67"/>
      <c r="T1572" s="67"/>
      <c r="U1572" s="67"/>
      <c r="V1572" s="67"/>
      <c r="W1572" s="67"/>
      <c r="X1572" s="67"/>
      <c r="Y1572" s="68"/>
      <c r="Z1572" s="68"/>
      <c r="AA1572" s="68"/>
      <c r="AB1572" s="67"/>
      <c r="AC1572" s="67"/>
      <c r="AD1572" s="67"/>
      <c r="AE1572" s="67"/>
      <c r="AF1572" s="67"/>
      <c r="AG1572" s="67"/>
      <c r="AH1572" s="67"/>
      <c r="AI1572" s="67"/>
      <c r="AJ1572" s="68"/>
      <c r="AK1572" s="68"/>
      <c r="AL1572" s="68"/>
      <c r="AM1572" s="67"/>
      <c r="AN1572" s="67"/>
      <c r="AO1572" s="67"/>
      <c r="AP1572" s="67"/>
      <c r="AQ1572" s="67"/>
      <c r="AR1572" s="67"/>
      <c r="AS1572" s="67"/>
      <c r="AT1572" s="67"/>
      <c r="AU1572" s="67"/>
      <c r="AV1572" s="67"/>
      <c r="AW1572" s="67"/>
      <c r="AX1572" s="68"/>
      <c r="AY1572" s="68"/>
      <c r="AZ1572" s="69"/>
      <c r="BA1572" s="70"/>
      <c r="BB1572" s="71"/>
      <c r="BC1572" s="95"/>
      <c r="BD1572" s="41">
        <v>4</v>
      </c>
      <c r="BE1572" s="52">
        <v>43</v>
      </c>
      <c r="BF1572" s="103">
        <v>4321</v>
      </c>
      <c r="BG1572" s="275"/>
    </row>
    <row r="1573" spans="1:59" s="63" customFormat="1" ht="12.75" x14ac:dyDescent="0.2">
      <c r="A1573" s="196">
        <v>4</v>
      </c>
      <c r="B1573" s="197" t="s">
        <v>422</v>
      </c>
      <c r="C1573" s="208">
        <v>43</v>
      </c>
      <c r="D1573" s="209" t="s">
        <v>688</v>
      </c>
      <c r="E1573" s="212">
        <v>4321</v>
      </c>
      <c r="F1573" s="213" t="s">
        <v>699</v>
      </c>
      <c r="G1573" s="231" t="s">
        <v>729</v>
      </c>
      <c r="H1573" s="72" t="s">
        <v>1233</v>
      </c>
      <c r="I1573" s="223" t="s">
        <v>1247</v>
      </c>
      <c r="J1573" s="73"/>
      <c r="K1573" s="73"/>
      <c r="L1573" s="73"/>
      <c r="M1573" s="74"/>
      <c r="N1573" s="247"/>
      <c r="O1573" s="306"/>
      <c r="P1573" s="105"/>
      <c r="Q1573" s="75"/>
      <c r="R1573" s="75"/>
      <c r="S1573" s="75"/>
      <c r="T1573" s="75"/>
      <c r="U1573" s="75"/>
      <c r="V1573" s="75"/>
      <c r="W1573" s="75"/>
      <c r="X1573" s="75"/>
      <c r="Y1573" s="76" t="s">
        <v>1241</v>
      </c>
      <c r="Z1573" s="77" t="s">
        <v>1241</v>
      </c>
      <c r="AA1573" s="78">
        <f>AA$2542</f>
        <v>5000</v>
      </c>
      <c r="AB1573" s="75"/>
      <c r="AC1573" s="75"/>
      <c r="AD1573" s="75"/>
      <c r="AE1573" s="75"/>
      <c r="AF1573" s="75"/>
      <c r="AG1573" s="75"/>
      <c r="AH1573" s="75"/>
      <c r="AI1573" s="75"/>
      <c r="AJ1573" s="76" t="s">
        <v>1241</v>
      </c>
      <c r="AK1573" s="77" t="s">
        <v>1241</v>
      </c>
      <c r="AL1573" s="78">
        <f>AL$2542</f>
        <v>0</v>
      </c>
      <c r="AM1573" s="75"/>
      <c r="AN1573" s="75"/>
      <c r="AO1573" s="75"/>
      <c r="AP1573" s="75"/>
      <c r="AQ1573" s="75"/>
      <c r="AR1573" s="75"/>
      <c r="AS1573" s="75"/>
      <c r="AT1573" s="75"/>
      <c r="AU1573" s="75"/>
      <c r="AV1573" s="75"/>
      <c r="AW1573" s="76" t="s">
        <v>1241</v>
      </c>
      <c r="AX1573" s="77" t="s">
        <v>1241</v>
      </c>
      <c r="AY1573" s="78">
        <f>AY$2542</f>
        <v>250</v>
      </c>
      <c r="AZ1573" s="79"/>
      <c r="BA1573" s="80" t="str">
        <f>I1573</f>
        <v>&gt; see 4711, Thermal insulation</v>
      </c>
      <c r="BB1573" s="71"/>
      <c r="BC1573" s="95"/>
      <c r="BD1573" s="41">
        <v>4</v>
      </c>
      <c r="BE1573" s="52">
        <v>43</v>
      </c>
      <c r="BF1573" s="103">
        <v>4321</v>
      </c>
      <c r="BG1573" s="276" t="str">
        <f>H1573</f>
        <v>Default Scenario (Link)</v>
      </c>
    </row>
    <row r="1574" spans="1:59" s="63" customFormat="1" ht="12.75" x14ac:dyDescent="0.2">
      <c r="A1574" s="196">
        <v>4</v>
      </c>
      <c r="B1574" s="197" t="s">
        <v>422</v>
      </c>
      <c r="C1574" s="208">
        <v>43</v>
      </c>
      <c r="D1574" s="209" t="s">
        <v>688</v>
      </c>
      <c r="E1574" s="212">
        <v>4321</v>
      </c>
      <c r="F1574" s="213" t="s">
        <v>699</v>
      </c>
      <c r="G1574" s="231"/>
      <c r="H1574" s="65"/>
      <c r="I1574" s="222"/>
      <c r="J1574" s="66"/>
      <c r="K1574" s="66"/>
      <c r="L1574" s="66"/>
      <c r="M1574" s="64"/>
      <c r="N1574" s="304"/>
      <c r="O1574" s="305"/>
      <c r="P1574" s="127"/>
      <c r="Q1574" s="67"/>
      <c r="R1574" s="67"/>
      <c r="S1574" s="67"/>
      <c r="T1574" s="67"/>
      <c r="U1574" s="67"/>
      <c r="V1574" s="67"/>
      <c r="W1574" s="67"/>
      <c r="X1574" s="67"/>
      <c r="Y1574" s="68"/>
      <c r="Z1574" s="68"/>
      <c r="AA1574" s="68"/>
      <c r="AB1574" s="67"/>
      <c r="AC1574" s="67"/>
      <c r="AD1574" s="67"/>
      <c r="AE1574" s="67"/>
      <c r="AF1574" s="67"/>
      <c r="AG1574" s="67"/>
      <c r="AH1574" s="67"/>
      <c r="AI1574" s="67"/>
      <c r="AJ1574" s="68"/>
      <c r="AK1574" s="68"/>
      <c r="AL1574" s="68"/>
      <c r="AM1574" s="67"/>
      <c r="AN1574" s="67"/>
      <c r="AO1574" s="67"/>
      <c r="AP1574" s="67"/>
      <c r="AQ1574" s="67"/>
      <c r="AR1574" s="67"/>
      <c r="AS1574" s="67"/>
      <c r="AT1574" s="67"/>
      <c r="AU1574" s="67"/>
      <c r="AV1574" s="67"/>
      <c r="AW1574" s="67"/>
      <c r="AX1574" s="68"/>
      <c r="AY1574" s="68"/>
      <c r="AZ1574" s="69"/>
      <c r="BA1574" s="70"/>
      <c r="BB1574" s="71"/>
      <c r="BC1574" s="95"/>
      <c r="BD1574" s="41">
        <v>4</v>
      </c>
      <c r="BE1574" s="52">
        <v>43</v>
      </c>
      <c r="BF1574" s="103">
        <v>4321</v>
      </c>
      <c r="BG1574" s="275"/>
    </row>
    <row r="1575" spans="1:59" s="63" customFormat="1" ht="12.75" x14ac:dyDescent="0.2">
      <c r="A1575" s="196">
        <v>4</v>
      </c>
      <c r="B1575" s="197" t="s">
        <v>422</v>
      </c>
      <c r="C1575" s="208">
        <v>43</v>
      </c>
      <c r="D1575" s="209" t="s">
        <v>688</v>
      </c>
      <c r="E1575" s="212">
        <v>4321</v>
      </c>
      <c r="F1575" s="213" t="s">
        <v>699</v>
      </c>
      <c r="G1575" s="232"/>
      <c r="H1575" s="97"/>
      <c r="I1575" s="224"/>
      <c r="J1575" s="98"/>
      <c r="K1575" s="98"/>
      <c r="L1575" s="98"/>
      <c r="M1575" s="96"/>
      <c r="N1575" s="307"/>
      <c r="O1575" s="246"/>
      <c r="P1575" s="124"/>
      <c r="Q1575" s="99"/>
      <c r="R1575" s="99"/>
      <c r="S1575" s="99"/>
      <c r="T1575" s="99"/>
      <c r="U1575" s="99"/>
      <c r="V1575" s="99"/>
      <c r="W1575" s="99"/>
      <c r="X1575" s="99"/>
      <c r="Y1575" s="100"/>
      <c r="Z1575" s="100"/>
      <c r="AA1575" s="100"/>
      <c r="AB1575" s="99"/>
      <c r="AC1575" s="99"/>
      <c r="AD1575" s="99"/>
      <c r="AE1575" s="99"/>
      <c r="AF1575" s="99"/>
      <c r="AG1575" s="99"/>
      <c r="AH1575" s="99"/>
      <c r="AI1575" s="99"/>
      <c r="AJ1575" s="100"/>
      <c r="AK1575" s="100"/>
      <c r="AL1575" s="100"/>
      <c r="AM1575" s="99"/>
      <c r="AN1575" s="99"/>
      <c r="AO1575" s="99"/>
      <c r="AP1575" s="99"/>
      <c r="AQ1575" s="99"/>
      <c r="AR1575" s="99"/>
      <c r="AS1575" s="99"/>
      <c r="AT1575" s="99"/>
      <c r="AU1575" s="99"/>
      <c r="AV1575" s="99"/>
      <c r="AW1575" s="99"/>
      <c r="AX1575" s="100"/>
      <c r="AY1575" s="100"/>
      <c r="AZ1575" s="101"/>
      <c r="BA1575" s="102"/>
      <c r="BB1575" s="95"/>
      <c r="BC1575" s="95"/>
      <c r="BD1575" s="41">
        <v>4</v>
      </c>
      <c r="BE1575" s="52">
        <v>43</v>
      </c>
      <c r="BF1575" s="103">
        <v>4321</v>
      </c>
      <c r="BG1575" s="277"/>
    </row>
    <row r="1576" spans="1:59" x14ac:dyDescent="0.25">
      <c r="A1576" s="196">
        <v>4</v>
      </c>
      <c r="B1576" s="197" t="s">
        <v>422</v>
      </c>
      <c r="C1576" s="208">
        <v>43</v>
      </c>
      <c r="D1576" s="209" t="s">
        <v>688</v>
      </c>
      <c r="E1576" s="210">
        <v>4322</v>
      </c>
      <c r="F1576" s="211" t="s">
        <v>707</v>
      </c>
      <c r="G1576" s="235"/>
      <c r="H1576" s="145"/>
      <c r="I1576" s="221"/>
      <c r="J1576" s="57"/>
      <c r="K1576" s="57"/>
      <c r="L1576" s="57"/>
      <c r="M1576" s="144"/>
      <c r="N1576" s="324"/>
      <c r="O1576" s="325"/>
      <c r="P1576" s="146"/>
      <c r="Q1576" s="146"/>
      <c r="R1576" s="146"/>
      <c r="S1576" s="146"/>
      <c r="T1576" s="146"/>
      <c r="U1576" s="146"/>
      <c r="V1576" s="146"/>
      <c r="W1576" s="146"/>
      <c r="X1576" s="146"/>
      <c r="Y1576" s="59"/>
      <c r="Z1576" s="123"/>
      <c r="AA1576" s="123"/>
      <c r="AB1576" s="146"/>
      <c r="AC1576" s="146"/>
      <c r="AD1576" s="146"/>
      <c r="AE1576" s="146"/>
      <c r="AF1576" s="146"/>
      <c r="AG1576" s="146"/>
      <c r="AH1576" s="146"/>
      <c r="AI1576" s="146"/>
      <c r="AJ1576" s="59"/>
      <c r="AK1576" s="123"/>
      <c r="AL1576" s="123"/>
      <c r="AM1576" s="146"/>
      <c r="AN1576" s="146"/>
      <c r="AO1576" s="146"/>
      <c r="AP1576" s="146"/>
      <c r="AQ1576" s="146"/>
      <c r="AR1576" s="146"/>
      <c r="AS1576" s="146"/>
      <c r="AT1576" s="146"/>
      <c r="AU1576" s="146"/>
      <c r="AV1576" s="146"/>
      <c r="AW1576" s="58"/>
      <c r="AX1576" s="123"/>
      <c r="AY1576" s="59"/>
      <c r="AZ1576" s="147"/>
      <c r="BA1576" s="148"/>
      <c r="BB1576" s="143"/>
      <c r="BC1576" s="143"/>
      <c r="BD1576" s="41">
        <v>4</v>
      </c>
      <c r="BE1576" s="52">
        <v>43</v>
      </c>
      <c r="BF1576" s="62">
        <v>4322</v>
      </c>
      <c r="BG1576" s="284"/>
    </row>
    <row r="1577" spans="1:59" s="63" customFormat="1" ht="12.75" x14ac:dyDescent="0.2">
      <c r="A1577" s="196">
        <v>4</v>
      </c>
      <c r="B1577" s="197" t="s">
        <v>422</v>
      </c>
      <c r="C1577" s="208">
        <v>43</v>
      </c>
      <c r="D1577" s="209" t="s">
        <v>688</v>
      </c>
      <c r="E1577" s="210">
        <v>4322</v>
      </c>
      <c r="F1577" s="211" t="s">
        <v>707</v>
      </c>
      <c r="G1577" s="230"/>
      <c r="H1577" s="56"/>
      <c r="I1577" s="221"/>
      <c r="J1577" s="57"/>
      <c r="K1577" s="57"/>
      <c r="L1577" s="57"/>
      <c r="M1577" s="55"/>
      <c r="N1577" s="303"/>
      <c r="O1577" s="245"/>
      <c r="P1577" s="122"/>
      <c r="Q1577" s="58"/>
      <c r="R1577" s="58"/>
      <c r="S1577" s="58"/>
      <c r="T1577" s="58"/>
      <c r="U1577" s="58"/>
      <c r="V1577" s="58"/>
      <c r="W1577" s="58"/>
      <c r="X1577" s="58"/>
      <c r="Y1577" s="59"/>
      <c r="Z1577" s="59"/>
      <c r="AA1577" s="59"/>
      <c r="AB1577" s="58"/>
      <c r="AC1577" s="58"/>
      <c r="AD1577" s="58"/>
      <c r="AE1577" s="58"/>
      <c r="AF1577" s="58"/>
      <c r="AG1577" s="58"/>
      <c r="AH1577" s="58"/>
      <c r="AI1577" s="58"/>
      <c r="AJ1577" s="59"/>
      <c r="AK1577" s="59"/>
      <c r="AL1577" s="59"/>
      <c r="AM1577" s="58"/>
      <c r="AN1577" s="58"/>
      <c r="AO1577" s="58"/>
      <c r="AP1577" s="58"/>
      <c r="AQ1577" s="58"/>
      <c r="AR1577" s="58"/>
      <c r="AS1577" s="58"/>
      <c r="AT1577" s="58"/>
      <c r="AU1577" s="58"/>
      <c r="AV1577" s="58"/>
      <c r="AW1577" s="58"/>
      <c r="AX1577" s="59"/>
      <c r="AY1577" s="59"/>
      <c r="AZ1577" s="60"/>
      <c r="BA1577" s="61"/>
      <c r="BB1577" s="54"/>
      <c r="BC1577" s="54"/>
      <c r="BD1577" s="41">
        <v>4</v>
      </c>
      <c r="BE1577" s="52">
        <v>43</v>
      </c>
      <c r="BF1577" s="62">
        <v>4322</v>
      </c>
      <c r="BG1577" s="274"/>
    </row>
    <row r="1578" spans="1:59" s="63" customFormat="1" ht="12.75" x14ac:dyDescent="0.2">
      <c r="A1578" s="196">
        <v>4</v>
      </c>
      <c r="B1578" s="197" t="s">
        <v>422</v>
      </c>
      <c r="C1578" s="208">
        <v>43</v>
      </c>
      <c r="D1578" s="209" t="s">
        <v>688</v>
      </c>
      <c r="E1578" s="210">
        <v>4322</v>
      </c>
      <c r="F1578" s="211" t="s">
        <v>707</v>
      </c>
      <c r="G1578" s="231" t="s">
        <v>708</v>
      </c>
      <c r="H1578" s="65"/>
      <c r="I1578" s="222"/>
      <c r="J1578" s="66"/>
      <c r="K1578" s="66"/>
      <c r="L1578" s="66"/>
      <c r="M1578" s="64"/>
      <c r="N1578" s="308"/>
      <c r="O1578" s="309"/>
      <c r="P1578" s="127"/>
      <c r="Q1578" s="67"/>
      <c r="R1578" s="67"/>
      <c r="S1578" s="67"/>
      <c r="T1578" s="67"/>
      <c r="U1578" s="67"/>
      <c r="V1578" s="67"/>
      <c r="W1578" s="67"/>
      <c r="X1578" s="67"/>
      <c r="Y1578" s="68"/>
      <c r="Z1578" s="68"/>
      <c r="AA1578" s="68"/>
      <c r="AB1578" s="67"/>
      <c r="AC1578" s="67"/>
      <c r="AD1578" s="67"/>
      <c r="AE1578" s="67"/>
      <c r="AF1578" s="67"/>
      <c r="AG1578" s="67"/>
      <c r="AH1578" s="67"/>
      <c r="AI1578" s="67"/>
      <c r="AJ1578" s="68"/>
      <c r="AK1578" s="68"/>
      <c r="AL1578" s="68"/>
      <c r="AM1578" s="67"/>
      <c r="AN1578" s="67"/>
      <c r="AO1578" s="67"/>
      <c r="AP1578" s="67"/>
      <c r="AQ1578" s="67"/>
      <c r="AR1578" s="67"/>
      <c r="AS1578" s="67"/>
      <c r="AT1578" s="67"/>
      <c r="AU1578" s="67"/>
      <c r="AV1578" s="67"/>
      <c r="AW1578" s="67"/>
      <c r="AX1578" s="68"/>
      <c r="AY1578" s="68"/>
      <c r="AZ1578" s="69"/>
      <c r="BA1578" s="70"/>
      <c r="BB1578" s="71"/>
      <c r="BC1578" s="54"/>
      <c r="BD1578" s="41">
        <v>4</v>
      </c>
      <c r="BE1578" s="52">
        <v>43</v>
      </c>
      <c r="BF1578" s="62">
        <v>4322</v>
      </c>
      <c r="BG1578" s="275"/>
    </row>
    <row r="1579" spans="1:59" s="63" customFormat="1" ht="12.75" x14ac:dyDescent="0.2">
      <c r="A1579" s="196">
        <v>4</v>
      </c>
      <c r="B1579" s="197" t="s">
        <v>422</v>
      </c>
      <c r="C1579" s="208">
        <v>43</v>
      </c>
      <c r="D1579" s="209" t="s">
        <v>688</v>
      </c>
      <c r="E1579" s="210">
        <v>4322</v>
      </c>
      <c r="F1579" s="211" t="s">
        <v>707</v>
      </c>
      <c r="G1579" s="231" t="s">
        <v>708</v>
      </c>
      <c r="H1579" s="72" t="s">
        <v>47</v>
      </c>
      <c r="I1579" s="223"/>
      <c r="J1579" s="73"/>
      <c r="K1579" s="73"/>
      <c r="L1579" s="73"/>
      <c r="M1579" s="74"/>
      <c r="N1579" s="247"/>
      <c r="O1579" s="306"/>
      <c r="P1579" s="105"/>
      <c r="Q1579" s="75"/>
      <c r="R1579" s="75"/>
      <c r="S1579" s="75"/>
      <c r="T1579" s="75"/>
      <c r="U1579" s="75"/>
      <c r="V1579" s="75"/>
      <c r="W1579" s="75"/>
      <c r="X1579" s="75"/>
      <c r="Y1579" s="76">
        <f>IF(ISNUMBER(VLOOKUP(Y1581,P$7:W$7,MATCH(Y1581,P$7:W$7))),VLOOKUP(Y1581,P$7:W$7,MATCH(Y1581,P$7:W$7)),IF(N1583=0,"No Data",IF(Y1581&gt;0,"&lt;100",0)))</f>
        <v>10000</v>
      </c>
      <c r="Z1579" s="77">
        <f>IF(ISNUMBER(VLOOKUP(Z1583,P$7:W$7,MATCH(Z1583,P$7:W$7))),VLOOKUP(Z1583,P$7:W$7,MATCH(Z1583,P$7:W$7)),IF(N1583=0,"No Data",IF(Z1583&gt;0,"&lt;100",0)))</f>
        <v>10000</v>
      </c>
      <c r="AA1579" s="106">
        <f>IF(ISNUMBER(Z1579),Z1579,0)</f>
        <v>10000</v>
      </c>
      <c r="AB1579" s="75"/>
      <c r="AC1579" s="75"/>
      <c r="AD1579" s="75"/>
      <c r="AE1579" s="75"/>
      <c r="AF1579" s="75"/>
      <c r="AG1579" s="75"/>
      <c r="AH1579" s="75"/>
      <c r="AI1579" s="75"/>
      <c r="AJ1579" s="76">
        <f>IF(ISNUMBER(VLOOKUP(AJ1581,AB$7:AH$7,MATCH(AJ1581,AB$7:AH$7))),VLOOKUP(AJ1581,AB$7:AH$7,MATCH(AJ1581,AB$7:AH$7)),IF(N1583=0,"No Data",IF(AJ1581&gt;0,"&lt;50",0)))</f>
        <v>0</v>
      </c>
      <c r="AK1579" s="77">
        <f>IF(ISNUMBER(VLOOKUP(AK1583,AB$7:AH$7,MATCH(AK1583,AB$7:AH$7))),VLOOKUP(AK1583,AB$7:AH$7,MATCH(AK1583,AB$7:AH$7)),IF(N1583=0,"No Data",IF(AK1583&gt;0,"&lt;50",0)))</f>
        <v>0</v>
      </c>
      <c r="AL1579" s="106">
        <f>IF(ISNUMBER(AK1579),AK1579,0)</f>
        <v>0</v>
      </c>
      <c r="AM1579" s="75"/>
      <c r="AN1579" s="75"/>
      <c r="AO1579" s="75"/>
      <c r="AP1579" s="75"/>
      <c r="AQ1579" s="75"/>
      <c r="AR1579" s="75"/>
      <c r="AS1579" s="75"/>
      <c r="AT1579" s="75"/>
      <c r="AU1579" s="75"/>
      <c r="AV1579" s="75"/>
      <c r="AW1579" s="76">
        <f>IF(ISNUMBER(VLOOKUP(AW1581,AM$7:AU$7,MATCH(AW1581,AM$7:AU$7))),VLOOKUP(AW1581,AM$7:AU$7,MATCH(AW1581,AM$7:AU$7)),IF(N1583=0,"No Data",IF(AW1581&gt;0,"&lt;10",0)))</f>
        <v>100</v>
      </c>
      <c r="AX1579" s="77">
        <f>IF(ISNUMBER(VLOOKUP(AX1583,AM$7:AU$7,MATCH(AX1583,AM$7:AU$7))),VLOOKUP(AX1583,AM$7:AU$7,MATCH(AX1583,AM$7:AU$7)),IF(N1583=0,"No Data",IF(AX1583&gt;0,"&lt;10",0)))</f>
        <v>50</v>
      </c>
      <c r="AY1579" s="106">
        <f>IF(ISNUMBER(AX1579),AX1579,0)</f>
        <v>50</v>
      </c>
      <c r="AZ1579" s="79"/>
      <c r="BA1579" s="80"/>
      <c r="BB1579" s="71"/>
      <c r="BC1579" s="54"/>
      <c r="BD1579" s="41">
        <v>4</v>
      </c>
      <c r="BE1579" s="52">
        <v>43</v>
      </c>
      <c r="BF1579" s="62">
        <v>4322</v>
      </c>
      <c r="BG1579" s="276" t="s">
        <v>47</v>
      </c>
    </row>
    <row r="1580" spans="1:59" s="63" customFormat="1" ht="12.75" x14ac:dyDescent="0.2">
      <c r="A1580" s="196">
        <v>4</v>
      </c>
      <c r="B1580" s="197" t="s">
        <v>422</v>
      </c>
      <c r="C1580" s="208">
        <v>43</v>
      </c>
      <c r="D1580" s="209" t="s">
        <v>688</v>
      </c>
      <c r="E1580" s="210">
        <v>4322</v>
      </c>
      <c r="F1580" s="211" t="s">
        <v>707</v>
      </c>
      <c r="G1580" s="231" t="s">
        <v>708</v>
      </c>
      <c r="H1580" s="81" t="s">
        <v>48</v>
      </c>
      <c r="I1580" s="223"/>
      <c r="J1580" s="73"/>
      <c r="K1580" s="73"/>
      <c r="L1580" s="73"/>
      <c r="M1580" s="74"/>
      <c r="N1580" s="247"/>
      <c r="O1580" s="306"/>
      <c r="P1580" s="105"/>
      <c r="Q1580" s="75"/>
      <c r="R1580" s="75"/>
      <c r="S1580" s="75"/>
      <c r="T1580" s="75"/>
      <c r="U1580" s="75"/>
      <c r="V1580" s="75"/>
      <c r="W1580" s="75"/>
      <c r="X1580" s="75"/>
      <c r="Y1580" s="82">
        <f>MIN(X1584:X1589)</f>
        <v>5000</v>
      </c>
      <c r="Z1580" s="83"/>
      <c r="AA1580" s="83"/>
      <c r="AB1580" s="75"/>
      <c r="AC1580" s="75"/>
      <c r="AD1580" s="75"/>
      <c r="AE1580" s="75"/>
      <c r="AF1580" s="75"/>
      <c r="AG1580" s="75"/>
      <c r="AH1580" s="75"/>
      <c r="AI1580" s="75"/>
      <c r="AJ1580" s="82">
        <f>MIN(AI1584:AI1589)</f>
        <v>0</v>
      </c>
      <c r="AK1580" s="83"/>
      <c r="AL1580" s="83"/>
      <c r="AM1580" s="75"/>
      <c r="AN1580" s="75"/>
      <c r="AO1580" s="75"/>
      <c r="AP1580" s="75"/>
      <c r="AQ1580" s="75"/>
      <c r="AR1580" s="75"/>
      <c r="AS1580" s="75"/>
      <c r="AT1580" s="75"/>
      <c r="AU1580" s="75"/>
      <c r="AV1580" s="75"/>
      <c r="AW1580" s="82">
        <f>MIN(AV1584:AV1589)</f>
        <v>100</v>
      </c>
      <c r="AX1580" s="83"/>
      <c r="AY1580" s="83"/>
      <c r="AZ1580" s="79"/>
      <c r="BA1580" s="80"/>
      <c r="BB1580" s="71"/>
      <c r="BC1580" s="54"/>
      <c r="BD1580" s="41">
        <v>4</v>
      </c>
      <c r="BE1580" s="52">
        <v>43</v>
      </c>
      <c r="BF1580" s="62">
        <v>4322</v>
      </c>
      <c r="BG1580" s="278" t="s">
        <v>48</v>
      </c>
    </row>
    <row r="1581" spans="1:59" s="63" customFormat="1" ht="12.75" x14ac:dyDescent="0.2">
      <c r="A1581" s="196">
        <v>4</v>
      </c>
      <c r="B1581" s="197" t="s">
        <v>422</v>
      </c>
      <c r="C1581" s="208">
        <v>43</v>
      </c>
      <c r="D1581" s="209" t="s">
        <v>688</v>
      </c>
      <c r="E1581" s="210">
        <v>4322</v>
      </c>
      <c r="F1581" s="211" t="s">
        <v>707</v>
      </c>
      <c r="G1581" s="231" t="s">
        <v>708</v>
      </c>
      <c r="H1581" s="81" t="s">
        <v>49</v>
      </c>
      <c r="I1581" s="223"/>
      <c r="J1581" s="73"/>
      <c r="K1581" s="73"/>
      <c r="L1581" s="73"/>
      <c r="M1581" s="74"/>
      <c r="N1581" s="247"/>
      <c r="O1581" s="306"/>
      <c r="P1581" s="105"/>
      <c r="Q1581" s="75"/>
      <c r="R1581" s="75"/>
      <c r="S1581" s="75"/>
      <c r="T1581" s="75"/>
      <c r="U1581" s="75"/>
      <c r="V1581" s="75"/>
      <c r="W1581" s="75"/>
      <c r="X1581" s="75"/>
      <c r="Y1581" s="84">
        <f>IF(ISNUMBER(AVERAGE(X1584:X1589)),AVERAGE(X1584:X1589),0)</f>
        <v>15833.333333333334</v>
      </c>
      <c r="Z1581" s="83"/>
      <c r="AA1581" s="83"/>
      <c r="AB1581" s="75"/>
      <c r="AC1581" s="75"/>
      <c r="AD1581" s="75"/>
      <c r="AE1581" s="75"/>
      <c r="AF1581" s="75"/>
      <c r="AG1581" s="75"/>
      <c r="AH1581" s="75"/>
      <c r="AI1581" s="75"/>
      <c r="AJ1581" s="84">
        <f>IF(ISNUMBER(AVERAGE(AI1584:AI1589)),AVERAGE(AI1584:AI1589),0)</f>
        <v>0</v>
      </c>
      <c r="AK1581" s="83"/>
      <c r="AL1581" s="83"/>
      <c r="AM1581" s="75"/>
      <c r="AN1581" s="75"/>
      <c r="AO1581" s="75"/>
      <c r="AP1581" s="75"/>
      <c r="AQ1581" s="75"/>
      <c r="AR1581" s="75"/>
      <c r="AS1581" s="75"/>
      <c r="AT1581" s="75"/>
      <c r="AU1581" s="75"/>
      <c r="AV1581" s="75"/>
      <c r="AW1581" s="84">
        <f>IF(ISNUMBER(AVERAGE(AV1584:AV1589)),AVERAGE(AV1584:AV1589),0)</f>
        <v>100</v>
      </c>
      <c r="AX1581" s="83"/>
      <c r="AY1581" s="83"/>
      <c r="AZ1581" s="79"/>
      <c r="BA1581" s="80"/>
      <c r="BB1581" s="71"/>
      <c r="BC1581" s="54"/>
      <c r="BD1581" s="41">
        <v>4</v>
      </c>
      <c r="BE1581" s="52">
        <v>43</v>
      </c>
      <c r="BF1581" s="62">
        <v>4322</v>
      </c>
      <c r="BG1581" s="278" t="s">
        <v>49</v>
      </c>
    </row>
    <row r="1582" spans="1:59" s="63" customFormat="1" ht="12.75" x14ac:dyDescent="0.2">
      <c r="A1582" s="196">
        <v>4</v>
      </c>
      <c r="B1582" s="197" t="s">
        <v>422</v>
      </c>
      <c r="C1582" s="208">
        <v>43</v>
      </c>
      <c r="D1582" s="209" t="s">
        <v>688</v>
      </c>
      <c r="E1582" s="210">
        <v>4322</v>
      </c>
      <c r="F1582" s="211" t="s">
        <v>707</v>
      </c>
      <c r="G1582" s="231" t="s">
        <v>708</v>
      </c>
      <c r="H1582" s="81" t="s">
        <v>50</v>
      </c>
      <c r="I1582" s="223"/>
      <c r="J1582" s="73"/>
      <c r="K1582" s="73"/>
      <c r="L1582" s="73"/>
      <c r="M1582" s="74"/>
      <c r="N1582" s="247"/>
      <c r="O1582" s="306"/>
      <c r="P1582" s="105"/>
      <c r="Q1582" s="75"/>
      <c r="R1582" s="75"/>
      <c r="S1582" s="75"/>
      <c r="T1582" s="75"/>
      <c r="U1582" s="75"/>
      <c r="V1582" s="75"/>
      <c r="W1582" s="75"/>
      <c r="X1582" s="75"/>
      <c r="Y1582" s="84">
        <f>MAX(X1584:X1589)</f>
        <v>25000</v>
      </c>
      <c r="Z1582" s="83"/>
      <c r="AA1582" s="83"/>
      <c r="AB1582" s="75"/>
      <c r="AC1582" s="75"/>
      <c r="AD1582" s="75"/>
      <c r="AE1582" s="75"/>
      <c r="AF1582" s="75"/>
      <c r="AG1582" s="75"/>
      <c r="AH1582" s="75"/>
      <c r="AI1582" s="75"/>
      <c r="AJ1582" s="84">
        <f>MAX(AI1584:AI1589)</f>
        <v>0</v>
      </c>
      <c r="AK1582" s="83"/>
      <c r="AL1582" s="83"/>
      <c r="AM1582" s="75"/>
      <c r="AN1582" s="75"/>
      <c r="AO1582" s="75"/>
      <c r="AP1582" s="75"/>
      <c r="AQ1582" s="75"/>
      <c r="AR1582" s="75"/>
      <c r="AS1582" s="75"/>
      <c r="AT1582" s="75"/>
      <c r="AU1582" s="75"/>
      <c r="AV1582" s="75"/>
      <c r="AW1582" s="84">
        <f>MAX(AV1584:AV1589)</f>
        <v>100</v>
      </c>
      <c r="AX1582" s="83"/>
      <c r="AY1582" s="83"/>
      <c r="AZ1582" s="79"/>
      <c r="BA1582" s="80"/>
      <c r="BB1582" s="71"/>
      <c r="BC1582" s="54"/>
      <c r="BD1582" s="41">
        <v>4</v>
      </c>
      <c r="BE1582" s="52">
        <v>43</v>
      </c>
      <c r="BF1582" s="62">
        <v>4322</v>
      </c>
      <c r="BG1582" s="278" t="s">
        <v>50</v>
      </c>
    </row>
    <row r="1583" spans="1:59" s="63" customFormat="1" ht="12.75" x14ac:dyDescent="0.2">
      <c r="A1583" s="196">
        <v>4</v>
      </c>
      <c r="B1583" s="197" t="s">
        <v>422</v>
      </c>
      <c r="C1583" s="208">
        <v>43</v>
      </c>
      <c r="D1583" s="209" t="s">
        <v>688</v>
      </c>
      <c r="E1583" s="210">
        <v>4322</v>
      </c>
      <c r="F1583" s="211" t="s">
        <v>707</v>
      </c>
      <c r="G1583" s="231" t="s">
        <v>708</v>
      </c>
      <c r="H1583" s="85" t="s">
        <v>51</v>
      </c>
      <c r="I1583" s="223"/>
      <c r="J1583" s="73"/>
      <c r="K1583" s="73"/>
      <c r="L1583" s="73"/>
      <c r="M1583" s="74"/>
      <c r="N1583" s="248">
        <f>SUM(N1584:N1589)</f>
        <v>6</v>
      </c>
      <c r="O1583" s="293">
        <f>SUM(O1584:O1589)</f>
        <v>0.99999999999999989</v>
      </c>
      <c r="P1583" s="292"/>
      <c r="Q1583" s="87"/>
      <c r="R1583" s="87"/>
      <c r="S1583" s="87"/>
      <c r="T1583" s="87"/>
      <c r="U1583" s="87"/>
      <c r="V1583" s="87"/>
      <c r="W1583" s="87"/>
      <c r="X1583" s="87"/>
      <c r="Y1583" s="88"/>
      <c r="Z1583" s="119">
        <f>SUM(Z1584:Z1589)</f>
        <v>15833.33333333333</v>
      </c>
      <c r="AA1583" s="120"/>
      <c r="AB1583" s="111"/>
      <c r="AC1583" s="111"/>
      <c r="AD1583" s="111"/>
      <c r="AE1583" s="111"/>
      <c r="AF1583" s="111"/>
      <c r="AG1583" s="111"/>
      <c r="AH1583" s="111"/>
      <c r="AI1583" s="111"/>
      <c r="AJ1583" s="120"/>
      <c r="AK1583" s="119">
        <f>SUM(AK1584:AK1589)</f>
        <v>0</v>
      </c>
      <c r="AL1583" s="120"/>
      <c r="AM1583" s="111"/>
      <c r="AN1583" s="111"/>
      <c r="AO1583" s="111"/>
      <c r="AP1583" s="111"/>
      <c r="AQ1583" s="111"/>
      <c r="AR1583" s="111"/>
      <c r="AS1583" s="111"/>
      <c r="AT1583" s="111"/>
      <c r="AU1583" s="111"/>
      <c r="AV1583" s="111"/>
      <c r="AW1583" s="120"/>
      <c r="AX1583" s="119">
        <f>SUM(AX1584:AX1589)</f>
        <v>99.999999999999972</v>
      </c>
      <c r="AY1583" s="88"/>
      <c r="AZ1583" s="79"/>
      <c r="BA1583" s="80"/>
      <c r="BB1583" s="71"/>
      <c r="BC1583" s="54"/>
      <c r="BD1583" s="41">
        <v>4</v>
      </c>
      <c r="BE1583" s="52">
        <v>43</v>
      </c>
      <c r="BF1583" s="62">
        <v>4322</v>
      </c>
      <c r="BG1583" s="279" t="s">
        <v>51</v>
      </c>
    </row>
    <row r="1584" spans="1:59" s="63" customFormat="1" ht="12.75" x14ac:dyDescent="0.2">
      <c r="A1584" s="196">
        <v>4</v>
      </c>
      <c r="B1584" s="197" t="s">
        <v>422</v>
      </c>
      <c r="C1584" s="208">
        <v>43</v>
      </c>
      <c r="D1584" s="209" t="s">
        <v>688</v>
      </c>
      <c r="E1584" s="210">
        <v>4322</v>
      </c>
      <c r="F1584" s="211" t="s">
        <v>707</v>
      </c>
      <c r="G1584" s="231" t="s">
        <v>708</v>
      </c>
      <c r="H1584" s="89" t="s">
        <v>52</v>
      </c>
      <c r="I1584" s="90" t="s">
        <v>244</v>
      </c>
      <c r="J1584" s="90" t="s">
        <v>709</v>
      </c>
      <c r="K1584" s="90" t="s">
        <v>90</v>
      </c>
      <c r="L1584" s="90" t="s">
        <v>161</v>
      </c>
      <c r="M1584" s="91"/>
      <c r="N1584" s="312">
        <v>1</v>
      </c>
      <c r="O1584" s="313">
        <f t="shared" ref="O1584:O1589" si="231">N1584/N$1583</f>
        <v>0.16666666666666666</v>
      </c>
      <c r="P1584" s="104"/>
      <c r="Q1584" s="92"/>
      <c r="R1584" s="92"/>
      <c r="S1584" s="92"/>
      <c r="T1584" s="92"/>
      <c r="U1584" s="92">
        <v>1</v>
      </c>
      <c r="V1584" s="92"/>
      <c r="W1584" s="92"/>
      <c r="X1584" s="109">
        <f t="shared" ref="X1584:X1589" si="232">P1584*P$7+Q1584*Q$7+R1584*R$7+S1584*S$7+T1584*T$7+U1584*U$7+V1584*V$7+W1584*W$7</f>
        <v>5000</v>
      </c>
      <c r="Y1584" s="83"/>
      <c r="Z1584" s="110">
        <f t="shared" ref="Z1584:Z1589" si="233">X1584*$O1584</f>
        <v>833.33333333333326</v>
      </c>
      <c r="AA1584" s="111"/>
      <c r="AB1584" s="92"/>
      <c r="AC1584" s="92"/>
      <c r="AD1584" s="92"/>
      <c r="AE1584" s="92"/>
      <c r="AF1584" s="92"/>
      <c r="AG1584" s="92"/>
      <c r="AH1584" s="92"/>
      <c r="AI1584" s="109">
        <f t="shared" ref="AI1584:AI1589" si="234">AB1584*AB$7+AC1584*AC$7+AD1584*AD$7+AE1584*AE$7+AF1584*AF$7+AG1584*AG$7+AH1584*AH$7</f>
        <v>0</v>
      </c>
      <c r="AJ1584" s="83"/>
      <c r="AK1584" s="110">
        <f t="shared" ref="AK1584:AK1589" si="235">AI1584*$O1584</f>
        <v>0</v>
      </c>
      <c r="AL1584" s="111"/>
      <c r="AM1584" s="92"/>
      <c r="AN1584" s="92"/>
      <c r="AO1584" s="92"/>
      <c r="AP1584" s="92">
        <v>1</v>
      </c>
      <c r="AQ1584" s="92"/>
      <c r="AR1584" s="92"/>
      <c r="AS1584" s="92"/>
      <c r="AT1584" s="92"/>
      <c r="AU1584" s="92"/>
      <c r="AV1584" s="109">
        <f t="shared" ref="AV1584:AV1589" si="236">AM1584*AM$7+AN1584*AN$7+AO1584*AO$7+AP1584*AP$7+AQ1584*AQ$7+AR1584*AR$7+AS1584*AS$7+AT1584*AT$7+AU1584*AU$7</f>
        <v>100</v>
      </c>
      <c r="AW1584" s="75"/>
      <c r="AX1584" s="110">
        <f t="shared" ref="AX1584:AX1589" si="237">AV1584*$O1584</f>
        <v>16.666666666666664</v>
      </c>
      <c r="AY1584" s="111"/>
      <c r="AZ1584" s="93"/>
      <c r="BA1584" s="94" t="s">
        <v>105</v>
      </c>
      <c r="BB1584" s="71"/>
      <c r="BC1584" s="54"/>
      <c r="BD1584" s="41">
        <v>4</v>
      </c>
      <c r="BE1584" s="52">
        <v>43</v>
      </c>
      <c r="BF1584" s="62">
        <v>4322</v>
      </c>
      <c r="BG1584" s="280" t="s">
        <v>52</v>
      </c>
    </row>
    <row r="1585" spans="1:59" s="63" customFormat="1" ht="12.75" x14ac:dyDescent="0.2">
      <c r="A1585" s="196">
        <v>4</v>
      </c>
      <c r="B1585" s="197" t="s">
        <v>422</v>
      </c>
      <c r="C1585" s="208">
        <v>43</v>
      </c>
      <c r="D1585" s="209" t="s">
        <v>688</v>
      </c>
      <c r="E1585" s="210">
        <v>4322</v>
      </c>
      <c r="F1585" s="211" t="s">
        <v>707</v>
      </c>
      <c r="G1585" s="231" t="s">
        <v>708</v>
      </c>
      <c r="H1585" s="89"/>
      <c r="I1585" s="90" t="s">
        <v>246</v>
      </c>
      <c r="J1585" s="90" t="s">
        <v>709</v>
      </c>
      <c r="K1585" s="90" t="s">
        <v>90</v>
      </c>
      <c r="L1585" s="90"/>
      <c r="M1585" s="91" t="s">
        <v>710</v>
      </c>
      <c r="N1585" s="312">
        <v>1</v>
      </c>
      <c r="O1585" s="313">
        <f t="shared" si="231"/>
        <v>0.16666666666666666</v>
      </c>
      <c r="P1585" s="104"/>
      <c r="Q1585" s="92"/>
      <c r="R1585" s="92"/>
      <c r="S1585" s="92"/>
      <c r="T1585" s="92"/>
      <c r="U1585" s="92">
        <v>1</v>
      </c>
      <c r="V1585" s="92"/>
      <c r="W1585" s="92"/>
      <c r="X1585" s="109">
        <f t="shared" si="232"/>
        <v>5000</v>
      </c>
      <c r="Y1585" s="83"/>
      <c r="Z1585" s="110">
        <f t="shared" si="233"/>
        <v>833.33333333333326</v>
      </c>
      <c r="AA1585" s="111"/>
      <c r="AB1585" s="92"/>
      <c r="AC1585" s="92"/>
      <c r="AD1585" s="92"/>
      <c r="AE1585" s="92"/>
      <c r="AF1585" s="92"/>
      <c r="AG1585" s="92"/>
      <c r="AH1585" s="92"/>
      <c r="AI1585" s="109">
        <f t="shared" si="234"/>
        <v>0</v>
      </c>
      <c r="AJ1585" s="83"/>
      <c r="AK1585" s="110">
        <f t="shared" si="235"/>
        <v>0</v>
      </c>
      <c r="AL1585" s="111"/>
      <c r="AM1585" s="92"/>
      <c r="AN1585" s="92"/>
      <c r="AO1585" s="92"/>
      <c r="AP1585" s="92">
        <v>1</v>
      </c>
      <c r="AQ1585" s="92"/>
      <c r="AR1585" s="92"/>
      <c r="AS1585" s="92"/>
      <c r="AT1585" s="92"/>
      <c r="AU1585" s="92"/>
      <c r="AV1585" s="109">
        <f t="shared" si="236"/>
        <v>100</v>
      </c>
      <c r="AW1585" s="75"/>
      <c r="AX1585" s="110">
        <f t="shared" si="237"/>
        <v>16.666666666666664</v>
      </c>
      <c r="AY1585" s="111"/>
      <c r="AZ1585" s="93"/>
      <c r="BA1585" s="94" t="s">
        <v>105</v>
      </c>
      <c r="BB1585" s="71"/>
      <c r="BC1585" s="54"/>
      <c r="BD1585" s="41">
        <v>4</v>
      </c>
      <c r="BE1585" s="52">
        <v>43</v>
      </c>
      <c r="BF1585" s="62">
        <v>4322</v>
      </c>
      <c r="BG1585" s="280" t="s">
        <v>52</v>
      </c>
    </row>
    <row r="1586" spans="1:59" s="63" customFormat="1" ht="12.75" x14ac:dyDescent="0.2">
      <c r="A1586" s="196">
        <v>4</v>
      </c>
      <c r="B1586" s="197" t="s">
        <v>422</v>
      </c>
      <c r="C1586" s="208">
        <v>43</v>
      </c>
      <c r="D1586" s="209" t="s">
        <v>688</v>
      </c>
      <c r="E1586" s="210">
        <v>4322</v>
      </c>
      <c r="F1586" s="211" t="s">
        <v>707</v>
      </c>
      <c r="G1586" s="231" t="s">
        <v>708</v>
      </c>
      <c r="H1586" s="89"/>
      <c r="I1586" s="90" t="s">
        <v>711</v>
      </c>
      <c r="J1586" s="90"/>
      <c r="K1586" s="90" t="s">
        <v>68</v>
      </c>
      <c r="L1586" s="90" t="s">
        <v>69</v>
      </c>
      <c r="M1586" s="91"/>
      <c r="N1586" s="312">
        <v>1</v>
      </c>
      <c r="O1586" s="313">
        <f t="shared" si="231"/>
        <v>0.16666666666666666</v>
      </c>
      <c r="P1586" s="104"/>
      <c r="Q1586" s="92"/>
      <c r="R1586" s="92"/>
      <c r="S1586" s="92"/>
      <c r="T1586" s="92"/>
      <c r="U1586" s="92"/>
      <c r="V1586" s="92"/>
      <c r="W1586" s="92">
        <v>1</v>
      </c>
      <c r="X1586" s="109">
        <f t="shared" si="232"/>
        <v>25000</v>
      </c>
      <c r="Y1586" s="83"/>
      <c r="Z1586" s="110">
        <f t="shared" si="233"/>
        <v>4166.6666666666661</v>
      </c>
      <c r="AA1586" s="111"/>
      <c r="AB1586" s="92"/>
      <c r="AC1586" s="92"/>
      <c r="AD1586" s="92"/>
      <c r="AE1586" s="92"/>
      <c r="AF1586" s="92"/>
      <c r="AG1586" s="92"/>
      <c r="AH1586" s="92"/>
      <c r="AI1586" s="109">
        <f t="shared" si="234"/>
        <v>0</v>
      </c>
      <c r="AJ1586" s="83"/>
      <c r="AK1586" s="110">
        <f t="shared" si="235"/>
        <v>0</v>
      </c>
      <c r="AL1586" s="111"/>
      <c r="AM1586" s="92"/>
      <c r="AN1586" s="92"/>
      <c r="AO1586" s="92"/>
      <c r="AP1586" s="92">
        <v>1</v>
      </c>
      <c r="AQ1586" s="92"/>
      <c r="AR1586" s="92"/>
      <c r="AS1586" s="92"/>
      <c r="AT1586" s="92"/>
      <c r="AU1586" s="92"/>
      <c r="AV1586" s="109">
        <f t="shared" si="236"/>
        <v>100</v>
      </c>
      <c r="AW1586" s="75"/>
      <c r="AX1586" s="110">
        <f t="shared" si="237"/>
        <v>16.666666666666664</v>
      </c>
      <c r="AY1586" s="111"/>
      <c r="AZ1586" s="93"/>
      <c r="BA1586" s="94" t="s">
        <v>554</v>
      </c>
      <c r="BB1586" s="71"/>
      <c r="BC1586" s="54"/>
      <c r="BD1586" s="41">
        <v>4</v>
      </c>
      <c r="BE1586" s="52">
        <v>43</v>
      </c>
      <c r="BF1586" s="62">
        <v>4322</v>
      </c>
      <c r="BG1586" s="280" t="s">
        <v>52</v>
      </c>
    </row>
    <row r="1587" spans="1:59" s="63" customFormat="1" ht="12.75" x14ac:dyDescent="0.2">
      <c r="A1587" s="196">
        <v>4</v>
      </c>
      <c r="B1587" s="197" t="s">
        <v>422</v>
      </c>
      <c r="C1587" s="208">
        <v>43</v>
      </c>
      <c r="D1587" s="209" t="s">
        <v>688</v>
      </c>
      <c r="E1587" s="210">
        <v>4322</v>
      </c>
      <c r="F1587" s="211" t="s">
        <v>707</v>
      </c>
      <c r="G1587" s="231" t="s">
        <v>708</v>
      </c>
      <c r="H1587" s="89"/>
      <c r="I1587" s="90" t="s">
        <v>249</v>
      </c>
      <c r="J1587" s="90" t="s">
        <v>712</v>
      </c>
      <c r="K1587" s="90" t="s">
        <v>90</v>
      </c>
      <c r="L1587" s="90" t="s">
        <v>572</v>
      </c>
      <c r="M1587" s="91"/>
      <c r="N1587" s="312">
        <v>1</v>
      </c>
      <c r="O1587" s="313">
        <f t="shared" si="231"/>
        <v>0.16666666666666666</v>
      </c>
      <c r="P1587" s="104"/>
      <c r="Q1587" s="92"/>
      <c r="R1587" s="92"/>
      <c r="S1587" s="92"/>
      <c r="T1587" s="92"/>
      <c r="U1587" s="92"/>
      <c r="V1587" s="92">
        <v>1</v>
      </c>
      <c r="W1587" s="92"/>
      <c r="X1587" s="109">
        <f t="shared" si="232"/>
        <v>10000</v>
      </c>
      <c r="Y1587" s="83"/>
      <c r="Z1587" s="110">
        <f t="shared" si="233"/>
        <v>1666.6666666666665</v>
      </c>
      <c r="AA1587" s="111"/>
      <c r="AB1587" s="92"/>
      <c r="AC1587" s="92"/>
      <c r="AD1587" s="92"/>
      <c r="AE1587" s="92"/>
      <c r="AF1587" s="92"/>
      <c r="AG1587" s="92"/>
      <c r="AH1587" s="92"/>
      <c r="AI1587" s="109">
        <f t="shared" si="234"/>
        <v>0</v>
      </c>
      <c r="AJ1587" s="83"/>
      <c r="AK1587" s="110">
        <f t="shared" si="235"/>
        <v>0</v>
      </c>
      <c r="AL1587" s="111"/>
      <c r="AM1587" s="92"/>
      <c r="AN1587" s="92"/>
      <c r="AO1587" s="92"/>
      <c r="AP1587" s="92">
        <v>1</v>
      </c>
      <c r="AQ1587" s="92"/>
      <c r="AR1587" s="92"/>
      <c r="AS1587" s="92"/>
      <c r="AT1587" s="92"/>
      <c r="AU1587" s="92"/>
      <c r="AV1587" s="109">
        <f t="shared" si="236"/>
        <v>100</v>
      </c>
      <c r="AW1587" s="75"/>
      <c r="AX1587" s="110">
        <f t="shared" si="237"/>
        <v>16.666666666666664</v>
      </c>
      <c r="AY1587" s="111"/>
      <c r="AZ1587" s="93"/>
      <c r="BA1587" s="94" t="s">
        <v>554</v>
      </c>
      <c r="BB1587" s="71"/>
      <c r="BC1587" s="54"/>
      <c r="BD1587" s="41">
        <v>4</v>
      </c>
      <c r="BE1587" s="52">
        <v>43</v>
      </c>
      <c r="BF1587" s="62">
        <v>4322</v>
      </c>
      <c r="BG1587" s="280" t="s">
        <v>52</v>
      </c>
    </row>
    <row r="1588" spans="1:59" s="63" customFormat="1" ht="12.75" x14ac:dyDescent="0.2">
      <c r="A1588" s="196">
        <v>4</v>
      </c>
      <c r="B1588" s="197" t="s">
        <v>422</v>
      </c>
      <c r="C1588" s="208">
        <v>43</v>
      </c>
      <c r="D1588" s="209" t="s">
        <v>688</v>
      </c>
      <c r="E1588" s="210">
        <v>4322</v>
      </c>
      <c r="F1588" s="211" t="s">
        <v>707</v>
      </c>
      <c r="G1588" s="231" t="s">
        <v>708</v>
      </c>
      <c r="H1588" s="89"/>
      <c r="I1588" s="90" t="s">
        <v>705</v>
      </c>
      <c r="J1588" s="90" t="s">
        <v>706</v>
      </c>
      <c r="K1588" s="90" t="s">
        <v>68</v>
      </c>
      <c r="L1588" s="90" t="s">
        <v>69</v>
      </c>
      <c r="M1588" s="91"/>
      <c r="N1588" s="312">
        <v>1</v>
      </c>
      <c r="O1588" s="313">
        <f t="shared" si="231"/>
        <v>0.16666666666666666</v>
      </c>
      <c r="P1588" s="104"/>
      <c r="Q1588" s="92"/>
      <c r="R1588" s="92"/>
      <c r="S1588" s="92"/>
      <c r="T1588" s="92"/>
      <c r="U1588" s="92"/>
      <c r="V1588" s="92"/>
      <c r="W1588" s="92">
        <v>1</v>
      </c>
      <c r="X1588" s="109">
        <f t="shared" si="232"/>
        <v>25000</v>
      </c>
      <c r="Y1588" s="83"/>
      <c r="Z1588" s="110">
        <f t="shared" si="233"/>
        <v>4166.6666666666661</v>
      </c>
      <c r="AA1588" s="111"/>
      <c r="AB1588" s="92"/>
      <c r="AC1588" s="92"/>
      <c r="AD1588" s="92"/>
      <c r="AE1588" s="92"/>
      <c r="AF1588" s="92"/>
      <c r="AG1588" s="92"/>
      <c r="AH1588" s="92"/>
      <c r="AI1588" s="109">
        <f t="shared" si="234"/>
        <v>0</v>
      </c>
      <c r="AJ1588" s="83"/>
      <c r="AK1588" s="110">
        <f t="shared" si="235"/>
        <v>0</v>
      </c>
      <c r="AL1588" s="111"/>
      <c r="AM1588" s="92"/>
      <c r="AN1588" s="92"/>
      <c r="AO1588" s="92"/>
      <c r="AP1588" s="92">
        <v>1</v>
      </c>
      <c r="AQ1588" s="92"/>
      <c r="AR1588" s="92"/>
      <c r="AS1588" s="92"/>
      <c r="AT1588" s="92"/>
      <c r="AU1588" s="92"/>
      <c r="AV1588" s="109">
        <f t="shared" si="236"/>
        <v>100</v>
      </c>
      <c r="AW1588" s="75"/>
      <c r="AX1588" s="110">
        <f t="shared" si="237"/>
        <v>16.666666666666664</v>
      </c>
      <c r="AY1588" s="111"/>
      <c r="AZ1588" s="93"/>
      <c r="BA1588" s="94" t="s">
        <v>554</v>
      </c>
      <c r="BB1588" s="71"/>
      <c r="BC1588" s="54"/>
      <c r="BD1588" s="41">
        <v>4</v>
      </c>
      <c r="BE1588" s="52">
        <v>43</v>
      </c>
      <c r="BF1588" s="62">
        <v>4322</v>
      </c>
      <c r="BG1588" s="280" t="s">
        <v>52</v>
      </c>
    </row>
    <row r="1589" spans="1:59" s="63" customFormat="1" ht="12.75" x14ac:dyDescent="0.2">
      <c r="A1589" s="196">
        <v>4</v>
      </c>
      <c r="B1589" s="197" t="s">
        <v>422</v>
      </c>
      <c r="C1589" s="208">
        <v>43</v>
      </c>
      <c r="D1589" s="209" t="s">
        <v>688</v>
      </c>
      <c r="E1589" s="210">
        <v>4322</v>
      </c>
      <c r="F1589" s="211" t="s">
        <v>707</v>
      </c>
      <c r="G1589" s="231" t="s">
        <v>708</v>
      </c>
      <c r="H1589" s="89"/>
      <c r="I1589" s="90" t="s">
        <v>713</v>
      </c>
      <c r="J1589" s="90" t="s">
        <v>714</v>
      </c>
      <c r="K1589" s="90" t="s">
        <v>73</v>
      </c>
      <c r="L1589" s="90" t="s">
        <v>69</v>
      </c>
      <c r="M1589" s="91"/>
      <c r="N1589" s="312">
        <v>1</v>
      </c>
      <c r="O1589" s="313">
        <f t="shared" si="231"/>
        <v>0.16666666666666666</v>
      </c>
      <c r="P1589" s="104"/>
      <c r="Q1589" s="92"/>
      <c r="R1589" s="92"/>
      <c r="S1589" s="92"/>
      <c r="T1589" s="92"/>
      <c r="U1589" s="92"/>
      <c r="V1589" s="92"/>
      <c r="W1589" s="92">
        <v>1</v>
      </c>
      <c r="X1589" s="109">
        <f t="shared" si="232"/>
        <v>25000</v>
      </c>
      <c r="Y1589" s="83"/>
      <c r="Z1589" s="110">
        <f t="shared" si="233"/>
        <v>4166.6666666666661</v>
      </c>
      <c r="AA1589" s="111"/>
      <c r="AB1589" s="92"/>
      <c r="AC1589" s="92"/>
      <c r="AD1589" s="92"/>
      <c r="AE1589" s="92"/>
      <c r="AF1589" s="92"/>
      <c r="AG1589" s="92"/>
      <c r="AH1589" s="92"/>
      <c r="AI1589" s="109">
        <f t="shared" si="234"/>
        <v>0</v>
      </c>
      <c r="AJ1589" s="83"/>
      <c r="AK1589" s="110">
        <f t="shared" si="235"/>
        <v>0</v>
      </c>
      <c r="AL1589" s="111"/>
      <c r="AM1589" s="92"/>
      <c r="AN1589" s="92"/>
      <c r="AO1589" s="92"/>
      <c r="AP1589" s="92">
        <v>1</v>
      </c>
      <c r="AQ1589" s="92"/>
      <c r="AR1589" s="92"/>
      <c r="AS1589" s="92"/>
      <c r="AT1589" s="92"/>
      <c r="AU1589" s="92"/>
      <c r="AV1589" s="109">
        <f t="shared" si="236"/>
        <v>100</v>
      </c>
      <c r="AW1589" s="75"/>
      <c r="AX1589" s="110">
        <f t="shared" si="237"/>
        <v>16.666666666666664</v>
      </c>
      <c r="AY1589" s="111"/>
      <c r="AZ1589" s="93"/>
      <c r="BA1589" s="94" t="s">
        <v>554</v>
      </c>
      <c r="BB1589" s="71"/>
      <c r="BC1589" s="54"/>
      <c r="BD1589" s="41">
        <v>4</v>
      </c>
      <c r="BE1589" s="52">
        <v>43</v>
      </c>
      <c r="BF1589" s="62">
        <v>4322</v>
      </c>
      <c r="BG1589" s="280" t="s">
        <v>52</v>
      </c>
    </row>
    <row r="1590" spans="1:59" s="63" customFormat="1" ht="12.75" x14ac:dyDescent="0.2">
      <c r="A1590" s="196">
        <v>4</v>
      </c>
      <c r="B1590" s="197" t="s">
        <v>422</v>
      </c>
      <c r="C1590" s="208">
        <v>43</v>
      </c>
      <c r="D1590" s="209" t="s">
        <v>688</v>
      </c>
      <c r="E1590" s="210">
        <v>4322</v>
      </c>
      <c r="F1590" s="211" t="s">
        <v>707</v>
      </c>
      <c r="G1590" s="231" t="s">
        <v>708</v>
      </c>
      <c r="H1590" s="65"/>
      <c r="I1590" s="222"/>
      <c r="J1590" s="66"/>
      <c r="K1590" s="66"/>
      <c r="L1590" s="66"/>
      <c r="M1590" s="64"/>
      <c r="N1590" s="304"/>
      <c r="O1590" s="305"/>
      <c r="P1590" s="127"/>
      <c r="Q1590" s="67"/>
      <c r="R1590" s="67"/>
      <c r="S1590" s="67"/>
      <c r="T1590" s="67"/>
      <c r="U1590" s="67"/>
      <c r="V1590" s="67"/>
      <c r="W1590" s="67"/>
      <c r="X1590" s="67"/>
      <c r="Y1590" s="68"/>
      <c r="Z1590" s="68"/>
      <c r="AA1590" s="68"/>
      <c r="AB1590" s="67"/>
      <c r="AC1590" s="67"/>
      <c r="AD1590" s="67"/>
      <c r="AE1590" s="67"/>
      <c r="AF1590" s="67"/>
      <c r="AG1590" s="67"/>
      <c r="AH1590" s="67"/>
      <c r="AI1590" s="67"/>
      <c r="AJ1590" s="68"/>
      <c r="AK1590" s="68"/>
      <c r="AL1590" s="68"/>
      <c r="AM1590" s="67"/>
      <c r="AN1590" s="67"/>
      <c r="AO1590" s="67"/>
      <c r="AP1590" s="67"/>
      <c r="AQ1590" s="67"/>
      <c r="AR1590" s="67"/>
      <c r="AS1590" s="67"/>
      <c r="AT1590" s="67"/>
      <c r="AU1590" s="67"/>
      <c r="AV1590" s="67"/>
      <c r="AW1590" s="67"/>
      <c r="AX1590" s="68"/>
      <c r="AY1590" s="68"/>
      <c r="AZ1590" s="69"/>
      <c r="BA1590" s="70"/>
      <c r="BB1590" s="71"/>
      <c r="BC1590" s="54"/>
      <c r="BD1590" s="41">
        <v>4</v>
      </c>
      <c r="BE1590" s="52">
        <v>43</v>
      </c>
      <c r="BF1590" s="62">
        <v>4322</v>
      </c>
      <c r="BG1590" s="275"/>
    </row>
    <row r="1591" spans="1:59" s="63" customFormat="1" ht="12.75" x14ac:dyDescent="0.2">
      <c r="A1591" s="196">
        <v>4</v>
      </c>
      <c r="B1591" s="197" t="s">
        <v>422</v>
      </c>
      <c r="C1591" s="208">
        <v>43</v>
      </c>
      <c r="D1591" s="209" t="s">
        <v>688</v>
      </c>
      <c r="E1591" s="210">
        <v>4322</v>
      </c>
      <c r="F1591" s="211" t="s">
        <v>707</v>
      </c>
      <c r="G1591" s="230"/>
      <c r="H1591" s="56"/>
      <c r="I1591" s="221"/>
      <c r="J1591" s="57"/>
      <c r="K1591" s="57"/>
      <c r="L1591" s="57"/>
      <c r="M1591" s="55"/>
      <c r="N1591" s="303"/>
      <c r="O1591" s="245"/>
      <c r="P1591" s="122"/>
      <c r="Q1591" s="58"/>
      <c r="R1591" s="58"/>
      <c r="S1591" s="58"/>
      <c r="T1591" s="58"/>
      <c r="U1591" s="58"/>
      <c r="V1591" s="58"/>
      <c r="W1591" s="58"/>
      <c r="X1591" s="58"/>
      <c r="Y1591" s="59"/>
      <c r="Z1591" s="59"/>
      <c r="AA1591" s="59"/>
      <c r="AB1591" s="58"/>
      <c r="AC1591" s="58"/>
      <c r="AD1591" s="58"/>
      <c r="AE1591" s="58"/>
      <c r="AF1591" s="58"/>
      <c r="AG1591" s="58"/>
      <c r="AH1591" s="58"/>
      <c r="AI1591" s="58"/>
      <c r="AJ1591" s="59"/>
      <c r="AK1591" s="59"/>
      <c r="AL1591" s="59"/>
      <c r="AM1591" s="58"/>
      <c r="AN1591" s="58"/>
      <c r="AO1591" s="58"/>
      <c r="AP1591" s="58"/>
      <c r="AQ1591" s="58"/>
      <c r="AR1591" s="58"/>
      <c r="AS1591" s="58"/>
      <c r="AT1591" s="58"/>
      <c r="AU1591" s="58"/>
      <c r="AV1591" s="58"/>
      <c r="AW1591" s="58"/>
      <c r="AX1591" s="59"/>
      <c r="AY1591" s="59"/>
      <c r="AZ1591" s="60"/>
      <c r="BA1591" s="61"/>
      <c r="BB1591" s="54"/>
      <c r="BC1591" s="54"/>
      <c r="BD1591" s="41">
        <v>4</v>
      </c>
      <c r="BE1591" s="52">
        <v>43</v>
      </c>
      <c r="BF1591" s="62">
        <v>4322</v>
      </c>
      <c r="BG1591" s="274"/>
    </row>
    <row r="1592" spans="1:59" s="63" customFormat="1" ht="12.75" x14ac:dyDescent="0.2">
      <c r="A1592" s="196">
        <v>4</v>
      </c>
      <c r="B1592" s="197" t="s">
        <v>422</v>
      </c>
      <c r="C1592" s="208">
        <v>43</v>
      </c>
      <c r="D1592" s="209" t="s">
        <v>688</v>
      </c>
      <c r="E1592" s="210">
        <v>4322</v>
      </c>
      <c r="F1592" s="211" t="s">
        <v>707</v>
      </c>
      <c r="G1592" s="231"/>
      <c r="H1592" s="65"/>
      <c r="I1592" s="222"/>
      <c r="J1592" s="66"/>
      <c r="K1592" s="66"/>
      <c r="L1592" s="66"/>
      <c r="M1592" s="64"/>
      <c r="N1592" s="304"/>
      <c r="O1592" s="305"/>
      <c r="P1592" s="127"/>
      <c r="Q1592" s="67"/>
      <c r="R1592" s="67"/>
      <c r="S1592" s="67"/>
      <c r="T1592" s="67"/>
      <c r="U1592" s="67"/>
      <c r="V1592" s="67"/>
      <c r="W1592" s="67"/>
      <c r="X1592" s="67"/>
      <c r="Y1592" s="68"/>
      <c r="Z1592" s="68"/>
      <c r="AA1592" s="68"/>
      <c r="AB1592" s="67"/>
      <c r="AC1592" s="67"/>
      <c r="AD1592" s="67"/>
      <c r="AE1592" s="67"/>
      <c r="AF1592" s="67"/>
      <c r="AG1592" s="67"/>
      <c r="AH1592" s="67"/>
      <c r="AI1592" s="67"/>
      <c r="AJ1592" s="68"/>
      <c r="AK1592" s="68"/>
      <c r="AL1592" s="68"/>
      <c r="AM1592" s="67"/>
      <c r="AN1592" s="67"/>
      <c r="AO1592" s="67"/>
      <c r="AP1592" s="67"/>
      <c r="AQ1592" s="67"/>
      <c r="AR1592" s="67"/>
      <c r="AS1592" s="67"/>
      <c r="AT1592" s="67"/>
      <c r="AU1592" s="67"/>
      <c r="AV1592" s="67"/>
      <c r="AW1592" s="67"/>
      <c r="AX1592" s="68"/>
      <c r="AY1592" s="68"/>
      <c r="AZ1592" s="69"/>
      <c r="BA1592" s="70"/>
      <c r="BB1592" s="71"/>
      <c r="BC1592" s="54"/>
      <c r="BD1592" s="41">
        <v>4</v>
      </c>
      <c r="BE1592" s="52">
        <v>43</v>
      </c>
      <c r="BF1592" s="62">
        <v>4322</v>
      </c>
      <c r="BG1592" s="275"/>
    </row>
    <row r="1593" spans="1:59" s="63" customFormat="1" ht="12.75" x14ac:dyDescent="0.2">
      <c r="A1593" s="196">
        <v>4</v>
      </c>
      <c r="B1593" s="197" t="s">
        <v>422</v>
      </c>
      <c r="C1593" s="208">
        <v>43</v>
      </c>
      <c r="D1593" s="209" t="s">
        <v>688</v>
      </c>
      <c r="E1593" s="210">
        <v>4322</v>
      </c>
      <c r="F1593" s="211" t="s">
        <v>707</v>
      </c>
      <c r="G1593" s="231" t="s">
        <v>1195</v>
      </c>
      <c r="H1593" s="72" t="s">
        <v>1233</v>
      </c>
      <c r="I1593" s="223" t="s">
        <v>1249</v>
      </c>
      <c r="J1593" s="73"/>
      <c r="K1593" s="73"/>
      <c r="L1593" s="73"/>
      <c r="M1593" s="74"/>
      <c r="N1593" s="247"/>
      <c r="O1593" s="306"/>
      <c r="P1593" s="105"/>
      <c r="Q1593" s="75"/>
      <c r="R1593" s="75"/>
      <c r="S1593" s="75"/>
      <c r="T1593" s="75"/>
      <c r="U1593" s="75"/>
      <c r="V1593" s="75"/>
      <c r="W1593" s="75"/>
      <c r="X1593" s="75"/>
      <c r="Y1593" s="76" t="s">
        <v>1241</v>
      </c>
      <c r="Z1593" s="77" t="s">
        <v>1241</v>
      </c>
      <c r="AA1593" s="78">
        <f>AA$1183</f>
        <v>5000</v>
      </c>
      <c r="AB1593" s="75"/>
      <c r="AC1593" s="75"/>
      <c r="AD1593" s="75"/>
      <c r="AE1593" s="75"/>
      <c r="AF1593" s="75"/>
      <c r="AG1593" s="75"/>
      <c r="AH1593" s="75"/>
      <c r="AI1593" s="75"/>
      <c r="AJ1593" s="76" t="s">
        <v>1241</v>
      </c>
      <c r="AK1593" s="77" t="s">
        <v>1241</v>
      </c>
      <c r="AL1593" s="78">
        <f>AL$1183</f>
        <v>0</v>
      </c>
      <c r="AM1593" s="75"/>
      <c r="AN1593" s="75"/>
      <c r="AO1593" s="75"/>
      <c r="AP1593" s="75"/>
      <c r="AQ1593" s="75"/>
      <c r="AR1593" s="75"/>
      <c r="AS1593" s="75"/>
      <c r="AT1593" s="75"/>
      <c r="AU1593" s="75"/>
      <c r="AV1593" s="75"/>
      <c r="AW1593" s="76" t="s">
        <v>1241</v>
      </c>
      <c r="AX1593" s="77" t="s">
        <v>1241</v>
      </c>
      <c r="AY1593" s="78">
        <f>AY$1183</f>
        <v>500</v>
      </c>
      <c r="AZ1593" s="79"/>
      <c r="BA1593" s="80" t="str">
        <f>I1593</f>
        <v>&gt; see 4255, Insulating wall cladding</v>
      </c>
      <c r="BB1593" s="71"/>
      <c r="BC1593" s="54"/>
      <c r="BD1593" s="41">
        <v>4</v>
      </c>
      <c r="BE1593" s="52">
        <v>43</v>
      </c>
      <c r="BF1593" s="62">
        <v>4322</v>
      </c>
      <c r="BG1593" s="276" t="str">
        <f>H1593</f>
        <v>Default Scenario (Link)</v>
      </c>
    </row>
    <row r="1594" spans="1:59" s="63" customFormat="1" ht="12.75" x14ac:dyDescent="0.2">
      <c r="A1594" s="196">
        <v>4</v>
      </c>
      <c r="B1594" s="197" t="s">
        <v>422</v>
      </c>
      <c r="C1594" s="208">
        <v>43</v>
      </c>
      <c r="D1594" s="209" t="s">
        <v>688</v>
      </c>
      <c r="E1594" s="210">
        <v>4322</v>
      </c>
      <c r="F1594" s="211" t="s">
        <v>707</v>
      </c>
      <c r="G1594" s="231"/>
      <c r="H1594" s="65"/>
      <c r="I1594" s="222"/>
      <c r="J1594" s="66"/>
      <c r="K1594" s="66"/>
      <c r="L1594" s="66"/>
      <c r="M1594" s="64"/>
      <c r="N1594" s="304"/>
      <c r="O1594" s="305"/>
      <c r="P1594" s="127"/>
      <c r="Q1594" s="67"/>
      <c r="R1594" s="67"/>
      <c r="S1594" s="67"/>
      <c r="T1594" s="67"/>
      <c r="U1594" s="67"/>
      <c r="V1594" s="67"/>
      <c r="W1594" s="67"/>
      <c r="X1594" s="67"/>
      <c r="Y1594" s="68"/>
      <c r="Z1594" s="68"/>
      <c r="AA1594" s="68"/>
      <c r="AB1594" s="67"/>
      <c r="AC1594" s="67"/>
      <c r="AD1594" s="67"/>
      <c r="AE1594" s="67"/>
      <c r="AF1594" s="67"/>
      <c r="AG1594" s="67"/>
      <c r="AH1594" s="67"/>
      <c r="AI1594" s="67"/>
      <c r="AJ1594" s="68"/>
      <c r="AK1594" s="68"/>
      <c r="AL1594" s="68"/>
      <c r="AM1594" s="67"/>
      <c r="AN1594" s="67"/>
      <c r="AO1594" s="67"/>
      <c r="AP1594" s="67"/>
      <c r="AQ1594" s="67"/>
      <c r="AR1594" s="67"/>
      <c r="AS1594" s="67"/>
      <c r="AT1594" s="67"/>
      <c r="AU1594" s="67"/>
      <c r="AV1594" s="67"/>
      <c r="AW1594" s="67"/>
      <c r="AX1594" s="68"/>
      <c r="AY1594" s="68"/>
      <c r="AZ1594" s="69"/>
      <c r="BA1594" s="70"/>
      <c r="BB1594" s="71"/>
      <c r="BC1594" s="54"/>
      <c r="BD1594" s="41">
        <v>4</v>
      </c>
      <c r="BE1594" s="52">
        <v>43</v>
      </c>
      <c r="BF1594" s="62">
        <v>4322</v>
      </c>
      <c r="BG1594" s="275"/>
    </row>
    <row r="1595" spans="1:59" s="63" customFormat="1" ht="12.75" x14ac:dyDescent="0.2">
      <c r="A1595" s="196">
        <v>4</v>
      </c>
      <c r="B1595" s="197" t="s">
        <v>422</v>
      </c>
      <c r="C1595" s="208">
        <v>43</v>
      </c>
      <c r="D1595" s="209" t="s">
        <v>688</v>
      </c>
      <c r="E1595" s="210">
        <v>4322</v>
      </c>
      <c r="F1595" s="211" t="s">
        <v>707</v>
      </c>
      <c r="G1595" s="230"/>
      <c r="H1595" s="56"/>
      <c r="I1595" s="221"/>
      <c r="J1595" s="57"/>
      <c r="K1595" s="57"/>
      <c r="L1595" s="57"/>
      <c r="M1595" s="55"/>
      <c r="N1595" s="303"/>
      <c r="O1595" s="245"/>
      <c r="P1595" s="122"/>
      <c r="Q1595" s="58"/>
      <c r="R1595" s="58"/>
      <c r="S1595" s="58"/>
      <c r="T1595" s="58"/>
      <c r="U1595" s="58"/>
      <c r="V1595" s="58"/>
      <c r="W1595" s="58"/>
      <c r="X1595" s="58"/>
      <c r="Y1595" s="59"/>
      <c r="Z1595" s="59"/>
      <c r="AA1595" s="59"/>
      <c r="AB1595" s="58"/>
      <c r="AC1595" s="58"/>
      <c r="AD1595" s="58"/>
      <c r="AE1595" s="58"/>
      <c r="AF1595" s="58"/>
      <c r="AG1595" s="58"/>
      <c r="AH1595" s="58"/>
      <c r="AI1595" s="58"/>
      <c r="AJ1595" s="59"/>
      <c r="AK1595" s="59"/>
      <c r="AL1595" s="59"/>
      <c r="AM1595" s="58"/>
      <c r="AN1595" s="58"/>
      <c r="AO1595" s="58"/>
      <c r="AP1595" s="58"/>
      <c r="AQ1595" s="58"/>
      <c r="AR1595" s="58"/>
      <c r="AS1595" s="58"/>
      <c r="AT1595" s="58"/>
      <c r="AU1595" s="58"/>
      <c r="AV1595" s="58"/>
      <c r="AW1595" s="58"/>
      <c r="AX1595" s="59"/>
      <c r="AY1595" s="59"/>
      <c r="AZ1595" s="60"/>
      <c r="BA1595" s="61"/>
      <c r="BB1595" s="54"/>
      <c r="BC1595" s="54"/>
      <c r="BD1595" s="41">
        <v>4</v>
      </c>
      <c r="BE1595" s="52">
        <v>43</v>
      </c>
      <c r="BF1595" s="62">
        <v>4322</v>
      </c>
      <c r="BG1595" s="274"/>
    </row>
    <row r="1596" spans="1:59" s="63" customFormat="1" ht="12.75" x14ac:dyDescent="0.2">
      <c r="A1596" s="196">
        <v>4</v>
      </c>
      <c r="B1596" s="197" t="s">
        <v>422</v>
      </c>
      <c r="C1596" s="208">
        <v>43</v>
      </c>
      <c r="D1596" s="209" t="s">
        <v>688</v>
      </c>
      <c r="E1596" s="210">
        <v>4322</v>
      </c>
      <c r="F1596" s="211" t="s">
        <v>707</v>
      </c>
      <c r="G1596" s="231"/>
      <c r="H1596" s="65"/>
      <c r="I1596" s="222"/>
      <c r="J1596" s="66"/>
      <c r="K1596" s="66"/>
      <c r="L1596" s="66"/>
      <c r="M1596" s="64"/>
      <c r="N1596" s="304"/>
      <c r="O1596" s="305"/>
      <c r="P1596" s="127"/>
      <c r="Q1596" s="67"/>
      <c r="R1596" s="67"/>
      <c r="S1596" s="67"/>
      <c r="T1596" s="67"/>
      <c r="U1596" s="67"/>
      <c r="V1596" s="67"/>
      <c r="W1596" s="67"/>
      <c r="X1596" s="67"/>
      <c r="Y1596" s="68"/>
      <c r="Z1596" s="68"/>
      <c r="AA1596" s="68"/>
      <c r="AB1596" s="67"/>
      <c r="AC1596" s="67"/>
      <c r="AD1596" s="67"/>
      <c r="AE1596" s="67"/>
      <c r="AF1596" s="67"/>
      <c r="AG1596" s="67"/>
      <c r="AH1596" s="67"/>
      <c r="AI1596" s="67"/>
      <c r="AJ1596" s="68"/>
      <c r="AK1596" s="68"/>
      <c r="AL1596" s="68"/>
      <c r="AM1596" s="67"/>
      <c r="AN1596" s="67"/>
      <c r="AO1596" s="67"/>
      <c r="AP1596" s="67"/>
      <c r="AQ1596" s="67"/>
      <c r="AR1596" s="67"/>
      <c r="AS1596" s="67"/>
      <c r="AT1596" s="67"/>
      <c r="AU1596" s="67"/>
      <c r="AV1596" s="67"/>
      <c r="AW1596" s="67"/>
      <c r="AX1596" s="68"/>
      <c r="AY1596" s="68"/>
      <c r="AZ1596" s="69"/>
      <c r="BA1596" s="70"/>
      <c r="BB1596" s="71"/>
      <c r="BC1596" s="54"/>
      <c r="BD1596" s="41">
        <v>4</v>
      </c>
      <c r="BE1596" s="52">
        <v>43</v>
      </c>
      <c r="BF1596" s="62">
        <v>4322</v>
      </c>
      <c r="BG1596" s="275"/>
    </row>
    <row r="1597" spans="1:59" s="63" customFormat="1" ht="12.75" x14ac:dyDescent="0.2">
      <c r="A1597" s="196">
        <v>4</v>
      </c>
      <c r="B1597" s="197" t="s">
        <v>422</v>
      </c>
      <c r="C1597" s="208">
        <v>43</v>
      </c>
      <c r="D1597" s="209" t="s">
        <v>688</v>
      </c>
      <c r="E1597" s="210">
        <v>4322</v>
      </c>
      <c r="F1597" s="211" t="s">
        <v>707</v>
      </c>
      <c r="G1597" s="231" t="s">
        <v>264</v>
      </c>
      <c r="H1597" s="72" t="s">
        <v>1233</v>
      </c>
      <c r="I1597" s="223" t="s">
        <v>1248</v>
      </c>
      <c r="J1597" s="73"/>
      <c r="K1597" s="73"/>
      <c r="L1597" s="73"/>
      <c r="M1597" s="74"/>
      <c r="N1597" s="247"/>
      <c r="O1597" s="306"/>
      <c r="P1597" s="105"/>
      <c r="Q1597" s="75"/>
      <c r="R1597" s="75"/>
      <c r="S1597" s="75"/>
      <c r="T1597" s="75"/>
      <c r="U1597" s="75"/>
      <c r="V1597" s="75"/>
      <c r="W1597" s="75"/>
      <c r="X1597" s="75"/>
      <c r="Y1597" s="76" t="s">
        <v>1241</v>
      </c>
      <c r="Z1597" s="77" t="s">
        <v>1241</v>
      </c>
      <c r="AA1597" s="78">
        <f>AA$386</f>
        <v>2500</v>
      </c>
      <c r="AB1597" s="75"/>
      <c r="AC1597" s="75"/>
      <c r="AD1597" s="75"/>
      <c r="AE1597" s="75"/>
      <c r="AF1597" s="75"/>
      <c r="AG1597" s="75"/>
      <c r="AH1597" s="75"/>
      <c r="AI1597" s="75"/>
      <c r="AJ1597" s="76" t="s">
        <v>1241</v>
      </c>
      <c r="AK1597" s="77" t="s">
        <v>1241</v>
      </c>
      <c r="AL1597" s="78">
        <f>AL$386</f>
        <v>0</v>
      </c>
      <c r="AM1597" s="75"/>
      <c r="AN1597" s="75"/>
      <c r="AO1597" s="75"/>
      <c r="AP1597" s="75"/>
      <c r="AQ1597" s="75"/>
      <c r="AR1597" s="75"/>
      <c r="AS1597" s="75"/>
      <c r="AT1597" s="75"/>
      <c r="AU1597" s="75"/>
      <c r="AV1597" s="75"/>
      <c r="AW1597" s="76" t="s">
        <v>1241</v>
      </c>
      <c r="AX1597" s="77" t="s">
        <v>1241</v>
      </c>
      <c r="AY1597" s="78">
        <f>AY$386</f>
        <v>100</v>
      </c>
      <c r="AZ1597" s="79"/>
      <c r="BA1597" s="80" t="str">
        <f>I1597</f>
        <v>&gt; see 3311, Brickwork</v>
      </c>
      <c r="BB1597" s="71"/>
      <c r="BC1597" s="54"/>
      <c r="BD1597" s="41">
        <v>4</v>
      </c>
      <c r="BE1597" s="52">
        <v>43</v>
      </c>
      <c r="BF1597" s="62">
        <v>4322</v>
      </c>
      <c r="BG1597" s="276" t="str">
        <f>H1597</f>
        <v>Default Scenario (Link)</v>
      </c>
    </row>
    <row r="1598" spans="1:59" s="63" customFormat="1" ht="12.75" x14ac:dyDescent="0.2">
      <c r="A1598" s="196">
        <v>4</v>
      </c>
      <c r="B1598" s="197" t="s">
        <v>422</v>
      </c>
      <c r="C1598" s="208">
        <v>43</v>
      </c>
      <c r="D1598" s="209" t="s">
        <v>688</v>
      </c>
      <c r="E1598" s="210">
        <v>4322</v>
      </c>
      <c r="F1598" s="211" t="s">
        <v>707</v>
      </c>
      <c r="G1598" s="231"/>
      <c r="H1598" s="65"/>
      <c r="I1598" s="222"/>
      <c r="J1598" s="66"/>
      <c r="K1598" s="66"/>
      <c r="L1598" s="66"/>
      <c r="M1598" s="64"/>
      <c r="N1598" s="304"/>
      <c r="O1598" s="305"/>
      <c r="P1598" s="127"/>
      <c r="Q1598" s="67"/>
      <c r="R1598" s="67"/>
      <c r="S1598" s="67"/>
      <c r="T1598" s="67"/>
      <c r="U1598" s="67"/>
      <c r="V1598" s="67"/>
      <c r="W1598" s="67"/>
      <c r="X1598" s="67"/>
      <c r="Y1598" s="68"/>
      <c r="Z1598" s="68"/>
      <c r="AA1598" s="68"/>
      <c r="AB1598" s="67"/>
      <c r="AC1598" s="67"/>
      <c r="AD1598" s="67"/>
      <c r="AE1598" s="67"/>
      <c r="AF1598" s="67"/>
      <c r="AG1598" s="67"/>
      <c r="AH1598" s="67"/>
      <c r="AI1598" s="67"/>
      <c r="AJ1598" s="68"/>
      <c r="AK1598" s="68"/>
      <c r="AL1598" s="68"/>
      <c r="AM1598" s="67"/>
      <c r="AN1598" s="67"/>
      <c r="AO1598" s="67"/>
      <c r="AP1598" s="67"/>
      <c r="AQ1598" s="67"/>
      <c r="AR1598" s="67"/>
      <c r="AS1598" s="67"/>
      <c r="AT1598" s="67"/>
      <c r="AU1598" s="67"/>
      <c r="AV1598" s="67"/>
      <c r="AW1598" s="67"/>
      <c r="AX1598" s="68"/>
      <c r="AY1598" s="68"/>
      <c r="AZ1598" s="69"/>
      <c r="BA1598" s="70"/>
      <c r="BB1598" s="71"/>
      <c r="BC1598" s="54"/>
      <c r="BD1598" s="41">
        <v>4</v>
      </c>
      <c r="BE1598" s="52">
        <v>43</v>
      </c>
      <c r="BF1598" s="62">
        <v>4322</v>
      </c>
      <c r="BG1598" s="275"/>
    </row>
    <row r="1599" spans="1:59" s="63" customFormat="1" ht="12.75" x14ac:dyDescent="0.2">
      <c r="A1599" s="196">
        <v>4</v>
      </c>
      <c r="B1599" s="197" t="s">
        <v>422</v>
      </c>
      <c r="C1599" s="208">
        <v>43</v>
      </c>
      <c r="D1599" s="209" t="s">
        <v>688</v>
      </c>
      <c r="E1599" s="210">
        <v>4322</v>
      </c>
      <c r="F1599" s="211" t="s">
        <v>707</v>
      </c>
      <c r="G1599" s="230"/>
      <c r="H1599" s="56"/>
      <c r="I1599" s="221"/>
      <c r="J1599" s="57"/>
      <c r="K1599" s="57"/>
      <c r="L1599" s="57"/>
      <c r="M1599" s="55"/>
      <c r="N1599" s="303"/>
      <c r="O1599" s="245"/>
      <c r="P1599" s="122"/>
      <c r="Q1599" s="58"/>
      <c r="R1599" s="58"/>
      <c r="S1599" s="58"/>
      <c r="T1599" s="58"/>
      <c r="U1599" s="58"/>
      <c r="V1599" s="58"/>
      <c r="W1599" s="58"/>
      <c r="X1599" s="58"/>
      <c r="Y1599" s="59"/>
      <c r="Z1599" s="59"/>
      <c r="AA1599" s="59"/>
      <c r="AB1599" s="58"/>
      <c r="AC1599" s="58"/>
      <c r="AD1599" s="58"/>
      <c r="AE1599" s="58"/>
      <c r="AF1599" s="58"/>
      <c r="AG1599" s="58"/>
      <c r="AH1599" s="58"/>
      <c r="AI1599" s="58"/>
      <c r="AJ1599" s="59"/>
      <c r="AK1599" s="59"/>
      <c r="AL1599" s="59"/>
      <c r="AM1599" s="58"/>
      <c r="AN1599" s="58"/>
      <c r="AO1599" s="58"/>
      <c r="AP1599" s="58"/>
      <c r="AQ1599" s="58"/>
      <c r="AR1599" s="58"/>
      <c r="AS1599" s="58"/>
      <c r="AT1599" s="58"/>
      <c r="AU1599" s="58"/>
      <c r="AV1599" s="58"/>
      <c r="AW1599" s="58"/>
      <c r="AX1599" s="59"/>
      <c r="AY1599" s="59"/>
      <c r="AZ1599" s="60"/>
      <c r="BA1599" s="61"/>
      <c r="BB1599" s="54"/>
      <c r="BC1599" s="54"/>
      <c r="BD1599" s="41">
        <v>4</v>
      </c>
      <c r="BE1599" s="52">
        <v>43</v>
      </c>
      <c r="BF1599" s="62">
        <v>4322</v>
      </c>
      <c r="BG1599" s="274"/>
    </row>
    <row r="1600" spans="1:59" s="63" customFormat="1" ht="12.75" x14ac:dyDescent="0.2">
      <c r="A1600" s="196">
        <v>4</v>
      </c>
      <c r="B1600" s="197" t="s">
        <v>422</v>
      </c>
      <c r="C1600" s="208">
        <v>43</v>
      </c>
      <c r="D1600" s="209" t="s">
        <v>688</v>
      </c>
      <c r="E1600" s="210">
        <v>4322</v>
      </c>
      <c r="F1600" s="211" t="s">
        <v>707</v>
      </c>
      <c r="G1600" s="231"/>
      <c r="H1600" s="65"/>
      <c r="I1600" s="222"/>
      <c r="J1600" s="66"/>
      <c r="K1600" s="66"/>
      <c r="L1600" s="66"/>
      <c r="M1600" s="64"/>
      <c r="N1600" s="304"/>
      <c r="O1600" s="305"/>
      <c r="P1600" s="127"/>
      <c r="Q1600" s="67"/>
      <c r="R1600" s="67"/>
      <c r="S1600" s="67"/>
      <c r="T1600" s="67"/>
      <c r="U1600" s="67"/>
      <c r="V1600" s="67"/>
      <c r="W1600" s="67"/>
      <c r="X1600" s="67"/>
      <c r="Y1600" s="68"/>
      <c r="Z1600" s="68"/>
      <c r="AA1600" s="68"/>
      <c r="AB1600" s="67"/>
      <c r="AC1600" s="67"/>
      <c r="AD1600" s="67"/>
      <c r="AE1600" s="67"/>
      <c r="AF1600" s="67"/>
      <c r="AG1600" s="67"/>
      <c r="AH1600" s="67"/>
      <c r="AI1600" s="67"/>
      <c r="AJ1600" s="68"/>
      <c r="AK1600" s="68"/>
      <c r="AL1600" s="68"/>
      <c r="AM1600" s="67"/>
      <c r="AN1600" s="67"/>
      <c r="AO1600" s="67"/>
      <c r="AP1600" s="67"/>
      <c r="AQ1600" s="67"/>
      <c r="AR1600" s="67"/>
      <c r="AS1600" s="67"/>
      <c r="AT1600" s="67"/>
      <c r="AU1600" s="67"/>
      <c r="AV1600" s="67"/>
      <c r="AW1600" s="67"/>
      <c r="AX1600" s="68"/>
      <c r="AY1600" s="68"/>
      <c r="AZ1600" s="69"/>
      <c r="BA1600" s="70"/>
      <c r="BB1600" s="71"/>
      <c r="BC1600" s="54"/>
      <c r="BD1600" s="41">
        <v>4</v>
      </c>
      <c r="BE1600" s="52">
        <v>43</v>
      </c>
      <c r="BF1600" s="62">
        <v>4322</v>
      </c>
      <c r="BG1600" s="275"/>
    </row>
    <row r="1601" spans="1:59" s="63" customFormat="1" ht="12.75" x14ac:dyDescent="0.2">
      <c r="A1601" s="196">
        <v>4</v>
      </c>
      <c r="B1601" s="197" t="s">
        <v>422</v>
      </c>
      <c r="C1601" s="208">
        <v>43</v>
      </c>
      <c r="D1601" s="209" t="s">
        <v>688</v>
      </c>
      <c r="E1601" s="210">
        <v>4322</v>
      </c>
      <c r="F1601" s="211" t="s">
        <v>707</v>
      </c>
      <c r="G1601" s="231" t="s">
        <v>729</v>
      </c>
      <c r="H1601" s="72" t="s">
        <v>1233</v>
      </c>
      <c r="I1601" s="223" t="s">
        <v>1247</v>
      </c>
      <c r="J1601" s="73"/>
      <c r="K1601" s="73"/>
      <c r="L1601" s="73"/>
      <c r="M1601" s="74"/>
      <c r="N1601" s="247"/>
      <c r="O1601" s="306"/>
      <c r="P1601" s="105"/>
      <c r="Q1601" s="75"/>
      <c r="R1601" s="75"/>
      <c r="S1601" s="75"/>
      <c r="T1601" s="75"/>
      <c r="U1601" s="75"/>
      <c r="V1601" s="75"/>
      <c r="W1601" s="75"/>
      <c r="X1601" s="75"/>
      <c r="Y1601" s="76" t="s">
        <v>1241</v>
      </c>
      <c r="Z1601" s="77" t="s">
        <v>1241</v>
      </c>
      <c r="AA1601" s="78">
        <f>AA$2542</f>
        <v>5000</v>
      </c>
      <c r="AB1601" s="75"/>
      <c r="AC1601" s="75"/>
      <c r="AD1601" s="75"/>
      <c r="AE1601" s="75"/>
      <c r="AF1601" s="75"/>
      <c r="AG1601" s="75"/>
      <c r="AH1601" s="75"/>
      <c r="AI1601" s="75"/>
      <c r="AJ1601" s="76" t="s">
        <v>1241</v>
      </c>
      <c r="AK1601" s="77" t="s">
        <v>1241</v>
      </c>
      <c r="AL1601" s="78">
        <f>AL$2542</f>
        <v>0</v>
      </c>
      <c r="AM1601" s="75"/>
      <c r="AN1601" s="75"/>
      <c r="AO1601" s="75"/>
      <c r="AP1601" s="75"/>
      <c r="AQ1601" s="75"/>
      <c r="AR1601" s="75"/>
      <c r="AS1601" s="75"/>
      <c r="AT1601" s="75"/>
      <c r="AU1601" s="75"/>
      <c r="AV1601" s="75"/>
      <c r="AW1601" s="76" t="s">
        <v>1241</v>
      </c>
      <c r="AX1601" s="77" t="s">
        <v>1241</v>
      </c>
      <c r="AY1601" s="78">
        <f>AY$2542</f>
        <v>250</v>
      </c>
      <c r="AZ1601" s="79"/>
      <c r="BA1601" s="80" t="str">
        <f>I1601</f>
        <v>&gt; see 4711, Thermal insulation</v>
      </c>
      <c r="BB1601" s="71"/>
      <c r="BC1601" s="54"/>
      <c r="BD1601" s="41">
        <v>4</v>
      </c>
      <c r="BE1601" s="52">
        <v>43</v>
      </c>
      <c r="BF1601" s="62">
        <v>4322</v>
      </c>
      <c r="BG1601" s="276" t="str">
        <f>H1601</f>
        <v>Default Scenario (Link)</v>
      </c>
    </row>
    <row r="1602" spans="1:59" s="63" customFormat="1" ht="12.75" x14ac:dyDescent="0.2">
      <c r="A1602" s="196">
        <v>4</v>
      </c>
      <c r="B1602" s="197" t="s">
        <v>422</v>
      </c>
      <c r="C1602" s="208">
        <v>43</v>
      </c>
      <c r="D1602" s="209" t="s">
        <v>688</v>
      </c>
      <c r="E1602" s="210">
        <v>4322</v>
      </c>
      <c r="F1602" s="211" t="s">
        <v>707</v>
      </c>
      <c r="G1602" s="231"/>
      <c r="H1602" s="65"/>
      <c r="I1602" s="222"/>
      <c r="J1602" s="66"/>
      <c r="K1602" s="66"/>
      <c r="L1602" s="66"/>
      <c r="M1602" s="64"/>
      <c r="N1602" s="304"/>
      <c r="O1602" s="305"/>
      <c r="P1602" s="127"/>
      <c r="Q1602" s="67"/>
      <c r="R1602" s="67"/>
      <c r="S1602" s="67"/>
      <c r="T1602" s="67"/>
      <c r="U1602" s="67"/>
      <c r="V1602" s="67"/>
      <c r="W1602" s="67"/>
      <c r="X1602" s="67"/>
      <c r="Y1602" s="68"/>
      <c r="Z1602" s="68"/>
      <c r="AA1602" s="68"/>
      <c r="AB1602" s="67"/>
      <c r="AC1602" s="67"/>
      <c r="AD1602" s="67"/>
      <c r="AE1602" s="67"/>
      <c r="AF1602" s="67"/>
      <c r="AG1602" s="67"/>
      <c r="AH1602" s="67"/>
      <c r="AI1602" s="67"/>
      <c r="AJ1602" s="68"/>
      <c r="AK1602" s="68"/>
      <c r="AL1602" s="68"/>
      <c r="AM1602" s="67"/>
      <c r="AN1602" s="67"/>
      <c r="AO1602" s="67"/>
      <c r="AP1602" s="67"/>
      <c r="AQ1602" s="67"/>
      <c r="AR1602" s="67"/>
      <c r="AS1602" s="67"/>
      <c r="AT1602" s="67"/>
      <c r="AU1602" s="67"/>
      <c r="AV1602" s="67"/>
      <c r="AW1602" s="67"/>
      <c r="AX1602" s="68"/>
      <c r="AY1602" s="68"/>
      <c r="AZ1602" s="69"/>
      <c r="BA1602" s="70"/>
      <c r="BB1602" s="71"/>
      <c r="BC1602" s="54"/>
      <c r="BD1602" s="41">
        <v>4</v>
      </c>
      <c r="BE1602" s="52">
        <v>43</v>
      </c>
      <c r="BF1602" s="62">
        <v>4322</v>
      </c>
      <c r="BG1602" s="275"/>
    </row>
    <row r="1603" spans="1:59" s="63" customFormat="1" ht="12.75" x14ac:dyDescent="0.2">
      <c r="A1603" s="196">
        <v>4</v>
      </c>
      <c r="B1603" s="197" t="s">
        <v>422</v>
      </c>
      <c r="C1603" s="208">
        <v>43</v>
      </c>
      <c r="D1603" s="209" t="s">
        <v>688</v>
      </c>
      <c r="E1603" s="210">
        <v>4322</v>
      </c>
      <c r="F1603" s="211" t="s">
        <v>707</v>
      </c>
      <c r="G1603" s="230"/>
      <c r="H1603" s="56"/>
      <c r="I1603" s="221"/>
      <c r="J1603" s="57"/>
      <c r="K1603" s="57"/>
      <c r="L1603" s="57"/>
      <c r="M1603" s="55"/>
      <c r="N1603" s="303"/>
      <c r="O1603" s="245"/>
      <c r="P1603" s="122"/>
      <c r="Q1603" s="58"/>
      <c r="R1603" s="58"/>
      <c r="S1603" s="58"/>
      <c r="T1603" s="58"/>
      <c r="U1603" s="58"/>
      <c r="V1603" s="58"/>
      <c r="W1603" s="58"/>
      <c r="X1603" s="58"/>
      <c r="Y1603" s="59"/>
      <c r="Z1603" s="59"/>
      <c r="AA1603" s="59"/>
      <c r="AB1603" s="58"/>
      <c r="AC1603" s="58"/>
      <c r="AD1603" s="58"/>
      <c r="AE1603" s="58"/>
      <c r="AF1603" s="58"/>
      <c r="AG1603" s="58"/>
      <c r="AH1603" s="58"/>
      <c r="AI1603" s="58"/>
      <c r="AJ1603" s="59"/>
      <c r="AK1603" s="59"/>
      <c r="AL1603" s="59"/>
      <c r="AM1603" s="58"/>
      <c r="AN1603" s="58"/>
      <c r="AO1603" s="58"/>
      <c r="AP1603" s="58"/>
      <c r="AQ1603" s="58"/>
      <c r="AR1603" s="58"/>
      <c r="AS1603" s="58"/>
      <c r="AT1603" s="58"/>
      <c r="AU1603" s="58"/>
      <c r="AV1603" s="58"/>
      <c r="AW1603" s="58"/>
      <c r="AX1603" s="59"/>
      <c r="AY1603" s="59"/>
      <c r="AZ1603" s="60"/>
      <c r="BA1603" s="61"/>
      <c r="BB1603" s="54"/>
      <c r="BC1603" s="54"/>
      <c r="BD1603" s="41">
        <v>4</v>
      </c>
      <c r="BE1603" s="52">
        <v>43</v>
      </c>
      <c r="BF1603" s="62">
        <v>4322</v>
      </c>
      <c r="BG1603" s="274"/>
    </row>
    <row r="1604" spans="1:59" x14ac:dyDescent="0.25">
      <c r="A1604" s="196">
        <v>4</v>
      </c>
      <c r="B1604" s="197" t="s">
        <v>422</v>
      </c>
      <c r="C1604" s="208">
        <v>43</v>
      </c>
      <c r="D1604" s="209" t="s">
        <v>688</v>
      </c>
      <c r="E1604" s="212">
        <v>4323</v>
      </c>
      <c r="F1604" s="213" t="s">
        <v>715</v>
      </c>
      <c r="G1604" s="234"/>
      <c r="H1604" s="138"/>
      <c r="I1604" s="224"/>
      <c r="J1604" s="98"/>
      <c r="K1604" s="98"/>
      <c r="L1604" s="98"/>
      <c r="M1604" s="137"/>
      <c r="N1604" s="322"/>
      <c r="O1604" s="323"/>
      <c r="P1604" s="139"/>
      <c r="Q1604" s="139"/>
      <c r="R1604" s="139"/>
      <c r="S1604" s="139"/>
      <c r="T1604" s="139"/>
      <c r="U1604" s="139"/>
      <c r="V1604" s="139"/>
      <c r="W1604" s="139"/>
      <c r="X1604" s="139"/>
      <c r="Y1604" s="100"/>
      <c r="Z1604" s="125"/>
      <c r="AA1604" s="125"/>
      <c r="AB1604" s="139"/>
      <c r="AC1604" s="139"/>
      <c r="AD1604" s="139"/>
      <c r="AE1604" s="139"/>
      <c r="AF1604" s="139"/>
      <c r="AG1604" s="139"/>
      <c r="AH1604" s="139"/>
      <c r="AI1604" s="139"/>
      <c r="AJ1604" s="100"/>
      <c r="AK1604" s="125"/>
      <c r="AL1604" s="125"/>
      <c r="AM1604" s="139"/>
      <c r="AN1604" s="139"/>
      <c r="AO1604" s="139"/>
      <c r="AP1604" s="139"/>
      <c r="AQ1604" s="139"/>
      <c r="AR1604" s="139"/>
      <c r="AS1604" s="139"/>
      <c r="AT1604" s="139"/>
      <c r="AU1604" s="139"/>
      <c r="AV1604" s="139"/>
      <c r="AW1604" s="99"/>
      <c r="AX1604" s="125"/>
      <c r="AY1604" s="100"/>
      <c r="AZ1604" s="140"/>
      <c r="BA1604" s="141"/>
      <c r="BB1604" s="136"/>
      <c r="BC1604" s="136"/>
      <c r="BD1604" s="41">
        <v>4</v>
      </c>
      <c r="BE1604" s="52">
        <v>43</v>
      </c>
      <c r="BF1604" s="103">
        <v>4323</v>
      </c>
      <c r="BG1604" s="283"/>
    </row>
    <row r="1605" spans="1:59" s="63" customFormat="1" ht="12.75" x14ac:dyDescent="0.2">
      <c r="A1605" s="196">
        <v>4</v>
      </c>
      <c r="B1605" s="197" t="s">
        <v>422</v>
      </c>
      <c r="C1605" s="208">
        <v>43</v>
      </c>
      <c r="D1605" s="209" t="s">
        <v>688</v>
      </c>
      <c r="E1605" s="212">
        <v>4323</v>
      </c>
      <c r="F1605" s="213" t="s">
        <v>715</v>
      </c>
      <c r="G1605" s="232"/>
      <c r="H1605" s="97"/>
      <c r="I1605" s="224"/>
      <c r="J1605" s="98"/>
      <c r="K1605" s="98"/>
      <c r="L1605" s="98"/>
      <c r="M1605" s="96"/>
      <c r="N1605" s="307"/>
      <c r="O1605" s="246"/>
      <c r="P1605" s="124"/>
      <c r="Q1605" s="99"/>
      <c r="R1605" s="99"/>
      <c r="S1605" s="99"/>
      <c r="T1605" s="99"/>
      <c r="U1605" s="99"/>
      <c r="V1605" s="99"/>
      <c r="W1605" s="99"/>
      <c r="X1605" s="99"/>
      <c r="Y1605" s="100"/>
      <c r="Z1605" s="100"/>
      <c r="AA1605" s="100"/>
      <c r="AB1605" s="99"/>
      <c r="AC1605" s="99"/>
      <c r="AD1605" s="99"/>
      <c r="AE1605" s="99"/>
      <c r="AF1605" s="99"/>
      <c r="AG1605" s="99"/>
      <c r="AH1605" s="99"/>
      <c r="AI1605" s="99"/>
      <c r="AJ1605" s="100"/>
      <c r="AK1605" s="100"/>
      <c r="AL1605" s="100"/>
      <c r="AM1605" s="99"/>
      <c r="AN1605" s="99"/>
      <c r="AO1605" s="99"/>
      <c r="AP1605" s="99"/>
      <c r="AQ1605" s="99"/>
      <c r="AR1605" s="99"/>
      <c r="AS1605" s="99"/>
      <c r="AT1605" s="99"/>
      <c r="AU1605" s="99"/>
      <c r="AV1605" s="99"/>
      <c r="AW1605" s="99"/>
      <c r="AX1605" s="100"/>
      <c r="AY1605" s="100"/>
      <c r="AZ1605" s="101"/>
      <c r="BA1605" s="102"/>
      <c r="BB1605" s="95"/>
      <c r="BC1605" s="95"/>
      <c r="BD1605" s="41">
        <v>4</v>
      </c>
      <c r="BE1605" s="52">
        <v>43</v>
      </c>
      <c r="BF1605" s="103">
        <v>4323</v>
      </c>
      <c r="BG1605" s="277"/>
    </row>
    <row r="1606" spans="1:59" s="63" customFormat="1" ht="12.75" x14ac:dyDescent="0.2">
      <c r="A1606" s="196">
        <v>4</v>
      </c>
      <c r="B1606" s="197" t="s">
        <v>422</v>
      </c>
      <c r="C1606" s="208">
        <v>43</v>
      </c>
      <c r="D1606" s="209" t="s">
        <v>688</v>
      </c>
      <c r="E1606" s="212">
        <v>4323</v>
      </c>
      <c r="F1606" s="213" t="s">
        <v>715</v>
      </c>
      <c r="G1606" s="231" t="s">
        <v>215</v>
      </c>
      <c r="H1606" s="65"/>
      <c r="I1606" s="222"/>
      <c r="J1606" s="66"/>
      <c r="K1606" s="66"/>
      <c r="L1606" s="66"/>
      <c r="M1606" s="64"/>
      <c r="N1606" s="304"/>
      <c r="O1606" s="305"/>
      <c r="P1606" s="127"/>
      <c r="Q1606" s="67"/>
      <c r="R1606" s="67"/>
      <c r="S1606" s="67"/>
      <c r="T1606" s="67"/>
      <c r="U1606" s="67"/>
      <c r="V1606" s="67"/>
      <c r="W1606" s="67"/>
      <c r="X1606" s="67"/>
      <c r="Y1606" s="68"/>
      <c r="Z1606" s="68"/>
      <c r="AA1606" s="68"/>
      <c r="AB1606" s="67"/>
      <c r="AC1606" s="67"/>
      <c r="AD1606" s="67"/>
      <c r="AE1606" s="67"/>
      <c r="AF1606" s="67"/>
      <c r="AG1606" s="67"/>
      <c r="AH1606" s="67"/>
      <c r="AI1606" s="67"/>
      <c r="AJ1606" s="68"/>
      <c r="AK1606" s="68"/>
      <c r="AL1606" s="68"/>
      <c r="AM1606" s="67"/>
      <c r="AN1606" s="67"/>
      <c r="AO1606" s="67"/>
      <c r="AP1606" s="67"/>
      <c r="AQ1606" s="67"/>
      <c r="AR1606" s="67"/>
      <c r="AS1606" s="67"/>
      <c r="AT1606" s="67"/>
      <c r="AU1606" s="67"/>
      <c r="AV1606" s="67"/>
      <c r="AW1606" s="67"/>
      <c r="AX1606" s="68"/>
      <c r="AY1606" s="68"/>
      <c r="AZ1606" s="69"/>
      <c r="BA1606" s="70"/>
      <c r="BB1606" s="71"/>
      <c r="BC1606" s="95"/>
      <c r="BD1606" s="41">
        <v>4</v>
      </c>
      <c r="BE1606" s="52">
        <v>43</v>
      </c>
      <c r="BF1606" s="103">
        <v>4323</v>
      </c>
      <c r="BG1606" s="275"/>
    </row>
    <row r="1607" spans="1:59" s="63" customFormat="1" ht="12.75" x14ac:dyDescent="0.2">
      <c r="A1607" s="196">
        <v>4</v>
      </c>
      <c r="B1607" s="197" t="s">
        <v>422</v>
      </c>
      <c r="C1607" s="208">
        <v>43</v>
      </c>
      <c r="D1607" s="209" t="s">
        <v>688</v>
      </c>
      <c r="E1607" s="212">
        <v>4323</v>
      </c>
      <c r="F1607" s="213" t="s">
        <v>715</v>
      </c>
      <c r="G1607" s="231" t="s">
        <v>215</v>
      </c>
      <c r="H1607" s="72" t="s">
        <v>47</v>
      </c>
      <c r="I1607" s="223"/>
      <c r="J1607" s="73"/>
      <c r="K1607" s="73"/>
      <c r="L1607" s="73"/>
      <c r="M1607" s="74"/>
      <c r="N1607" s="247"/>
      <c r="O1607" s="306"/>
      <c r="P1607" s="105"/>
      <c r="Q1607" s="75"/>
      <c r="R1607" s="75"/>
      <c r="S1607" s="75"/>
      <c r="T1607" s="75"/>
      <c r="U1607" s="75"/>
      <c r="V1607" s="75"/>
      <c r="W1607" s="75"/>
      <c r="X1607" s="75"/>
      <c r="Y1607" s="76">
        <f>IF(ISNUMBER(VLOOKUP(Y1609,P$7:W$7,MATCH(Y1609,P$7:W$7))),VLOOKUP(Y1609,P$7:W$7,MATCH(Y1609,P$7:W$7)),IF(N1611=0,"No Data",IF(Y1609&gt;0,"&lt;100",0)))</f>
        <v>0</v>
      </c>
      <c r="Z1607" s="77">
        <f>IF(ISNUMBER(VLOOKUP(Z1611,P$7:W$7,MATCH(Z1611,P$7:W$7))),VLOOKUP(Z1611,P$7:W$7,MATCH(Z1611,P$7:W$7)),IF(N1611=0,"No Data",IF(Z1611&gt;0,"&lt;100",0)))</f>
        <v>0</v>
      </c>
      <c r="AA1607" s="106">
        <f>IF(ISNUMBER(Z1607),Z1607,0)</f>
        <v>0</v>
      </c>
      <c r="AB1607" s="75"/>
      <c r="AC1607" s="75"/>
      <c r="AD1607" s="75"/>
      <c r="AE1607" s="75"/>
      <c r="AF1607" s="75"/>
      <c r="AG1607" s="75"/>
      <c r="AH1607" s="75"/>
      <c r="AI1607" s="75"/>
      <c r="AJ1607" s="76">
        <f>IF(ISNUMBER(VLOOKUP(AJ1609,AB$7:AH$7,MATCH(AJ1609,AB$7:AH$7))),VLOOKUP(AJ1609,AB$7:AH$7,MATCH(AJ1609,AB$7:AH$7)),IF(N1611=0,"No Data",IF(AJ1609&gt;0,"&lt;50",0)))</f>
        <v>0</v>
      </c>
      <c r="AK1607" s="77">
        <f>IF(ISNUMBER(VLOOKUP(AK1611,AB$7:AH$7,MATCH(AK1611,AB$7:AH$7))),VLOOKUP(AK1611,AB$7:AH$7,MATCH(AK1611,AB$7:AH$7)),IF(N1611=0,"No Data",IF(AK1611&gt;0,"&lt;50",0)))</f>
        <v>0</v>
      </c>
      <c r="AL1607" s="106">
        <f>IF(ISNUMBER(AK1607),AK1607,0)</f>
        <v>0</v>
      </c>
      <c r="AM1607" s="75"/>
      <c r="AN1607" s="75"/>
      <c r="AO1607" s="75"/>
      <c r="AP1607" s="75"/>
      <c r="AQ1607" s="75"/>
      <c r="AR1607" s="75"/>
      <c r="AS1607" s="75"/>
      <c r="AT1607" s="75"/>
      <c r="AU1607" s="75"/>
      <c r="AV1607" s="75"/>
      <c r="AW1607" s="76">
        <f>IF(ISNUMBER(VLOOKUP(AW1609,AM$7:AU$7,MATCH(AW1609,AM$7:AU$7))),VLOOKUP(AW1609,AM$7:AU$7,MATCH(AW1609,AM$7:AU$7)),IF(N1611=0,"No Data",IF(AW1609&gt;0,"&lt;10",0)))</f>
        <v>100</v>
      </c>
      <c r="AX1607" s="77">
        <f>IF(ISNUMBER(VLOOKUP(AX1611,AM$7:AU$7,MATCH(AX1611,AM$7:AU$7))),VLOOKUP(AX1611,AM$7:AU$7,MATCH(AX1611,AM$7:AU$7)),IF(N1611=0,"No Data",IF(AX1611&gt;0,"&lt;10",0)))</f>
        <v>100</v>
      </c>
      <c r="AY1607" s="106">
        <f>IF(ISNUMBER(AX1607),AX1607,0)</f>
        <v>100</v>
      </c>
      <c r="AZ1607" s="79"/>
      <c r="BA1607" s="80"/>
      <c r="BB1607" s="71"/>
      <c r="BC1607" s="95"/>
      <c r="BD1607" s="41">
        <v>4</v>
      </c>
      <c r="BE1607" s="52">
        <v>43</v>
      </c>
      <c r="BF1607" s="103">
        <v>4323</v>
      </c>
      <c r="BG1607" s="276" t="s">
        <v>47</v>
      </c>
    </row>
    <row r="1608" spans="1:59" s="63" customFormat="1" ht="12.75" x14ac:dyDescent="0.2">
      <c r="A1608" s="196">
        <v>4</v>
      </c>
      <c r="B1608" s="197" t="s">
        <v>422</v>
      </c>
      <c r="C1608" s="208">
        <v>43</v>
      </c>
      <c r="D1608" s="209" t="s">
        <v>688</v>
      </c>
      <c r="E1608" s="212">
        <v>4323</v>
      </c>
      <c r="F1608" s="213" t="s">
        <v>715</v>
      </c>
      <c r="G1608" s="231" t="s">
        <v>215</v>
      </c>
      <c r="H1608" s="81" t="s">
        <v>48</v>
      </c>
      <c r="I1608" s="223"/>
      <c r="J1608" s="73"/>
      <c r="K1608" s="73"/>
      <c r="L1608" s="73"/>
      <c r="M1608" s="74"/>
      <c r="N1608" s="247"/>
      <c r="O1608" s="306"/>
      <c r="P1608" s="105"/>
      <c r="Q1608" s="75"/>
      <c r="R1608" s="75"/>
      <c r="S1608" s="75"/>
      <c r="T1608" s="75"/>
      <c r="U1608" s="75"/>
      <c r="V1608" s="75"/>
      <c r="W1608" s="75"/>
      <c r="X1608" s="75"/>
      <c r="Y1608" s="82">
        <f>MIN(X1612:X1617)</f>
        <v>0</v>
      </c>
      <c r="Z1608" s="83"/>
      <c r="AA1608" s="83"/>
      <c r="AB1608" s="75"/>
      <c r="AC1608" s="75"/>
      <c r="AD1608" s="75"/>
      <c r="AE1608" s="75"/>
      <c r="AF1608" s="75"/>
      <c r="AG1608" s="75"/>
      <c r="AH1608" s="75"/>
      <c r="AI1608" s="75"/>
      <c r="AJ1608" s="82">
        <f>MIN(AI1612:AI1617)</f>
        <v>0</v>
      </c>
      <c r="AK1608" s="83"/>
      <c r="AL1608" s="83"/>
      <c r="AM1608" s="75"/>
      <c r="AN1608" s="75"/>
      <c r="AO1608" s="75"/>
      <c r="AP1608" s="75"/>
      <c r="AQ1608" s="75"/>
      <c r="AR1608" s="75"/>
      <c r="AS1608" s="75"/>
      <c r="AT1608" s="75"/>
      <c r="AU1608" s="75"/>
      <c r="AV1608" s="75"/>
      <c r="AW1608" s="82">
        <f>MIN(AV1612:AV1617)</f>
        <v>50</v>
      </c>
      <c r="AX1608" s="83"/>
      <c r="AY1608" s="83"/>
      <c r="AZ1608" s="79"/>
      <c r="BA1608" s="80"/>
      <c r="BB1608" s="71"/>
      <c r="BC1608" s="95"/>
      <c r="BD1608" s="41">
        <v>4</v>
      </c>
      <c r="BE1608" s="52">
        <v>43</v>
      </c>
      <c r="BF1608" s="103">
        <v>4323</v>
      </c>
      <c r="BG1608" s="278" t="s">
        <v>48</v>
      </c>
    </row>
    <row r="1609" spans="1:59" s="63" customFormat="1" ht="12.75" x14ac:dyDescent="0.2">
      <c r="A1609" s="196">
        <v>4</v>
      </c>
      <c r="B1609" s="197" t="s">
        <v>422</v>
      </c>
      <c r="C1609" s="208">
        <v>43</v>
      </c>
      <c r="D1609" s="209" t="s">
        <v>688</v>
      </c>
      <c r="E1609" s="212">
        <v>4323</v>
      </c>
      <c r="F1609" s="213" t="s">
        <v>715</v>
      </c>
      <c r="G1609" s="231" t="s">
        <v>215</v>
      </c>
      <c r="H1609" s="81" t="s">
        <v>49</v>
      </c>
      <c r="I1609" s="223"/>
      <c r="J1609" s="73"/>
      <c r="K1609" s="73"/>
      <c r="L1609" s="73"/>
      <c r="M1609" s="74"/>
      <c r="N1609" s="247"/>
      <c r="O1609" s="306"/>
      <c r="P1609" s="105"/>
      <c r="Q1609" s="75"/>
      <c r="R1609" s="75"/>
      <c r="S1609" s="75"/>
      <c r="T1609" s="75"/>
      <c r="U1609" s="75"/>
      <c r="V1609" s="75"/>
      <c r="W1609" s="75"/>
      <c r="X1609" s="75"/>
      <c r="Y1609" s="84">
        <f>IF(ISNUMBER(AVERAGE(X1612:X1617)),AVERAGE(X1612:X1617),0)</f>
        <v>0</v>
      </c>
      <c r="Z1609" s="83"/>
      <c r="AA1609" s="83"/>
      <c r="AB1609" s="75"/>
      <c r="AC1609" s="75"/>
      <c r="AD1609" s="75"/>
      <c r="AE1609" s="75"/>
      <c r="AF1609" s="75"/>
      <c r="AG1609" s="75"/>
      <c r="AH1609" s="75"/>
      <c r="AI1609" s="75"/>
      <c r="AJ1609" s="84">
        <f>IF(ISNUMBER(AVERAGE(AI1612:AI1617)),AVERAGE(AI1612:AI1617),0)</f>
        <v>0</v>
      </c>
      <c r="AK1609" s="83"/>
      <c r="AL1609" s="83"/>
      <c r="AM1609" s="75"/>
      <c r="AN1609" s="75"/>
      <c r="AO1609" s="75"/>
      <c r="AP1609" s="75"/>
      <c r="AQ1609" s="75"/>
      <c r="AR1609" s="75"/>
      <c r="AS1609" s="75"/>
      <c r="AT1609" s="75"/>
      <c r="AU1609" s="75"/>
      <c r="AV1609" s="75"/>
      <c r="AW1609" s="84">
        <f>IF(ISNUMBER(AVERAGE(AV1612:AV1617)),AVERAGE(AV1612:AV1617),0)</f>
        <v>125</v>
      </c>
      <c r="AX1609" s="83"/>
      <c r="AY1609" s="83"/>
      <c r="AZ1609" s="79"/>
      <c r="BA1609" s="80"/>
      <c r="BB1609" s="71"/>
      <c r="BC1609" s="95"/>
      <c r="BD1609" s="41">
        <v>4</v>
      </c>
      <c r="BE1609" s="52">
        <v>43</v>
      </c>
      <c r="BF1609" s="103">
        <v>4323</v>
      </c>
      <c r="BG1609" s="278" t="s">
        <v>49</v>
      </c>
    </row>
    <row r="1610" spans="1:59" s="63" customFormat="1" ht="12.75" x14ac:dyDescent="0.2">
      <c r="A1610" s="196">
        <v>4</v>
      </c>
      <c r="B1610" s="197" t="s">
        <v>422</v>
      </c>
      <c r="C1610" s="208">
        <v>43</v>
      </c>
      <c r="D1610" s="209" t="s">
        <v>688</v>
      </c>
      <c r="E1610" s="212">
        <v>4323</v>
      </c>
      <c r="F1610" s="213" t="s">
        <v>715</v>
      </c>
      <c r="G1610" s="231" t="s">
        <v>215</v>
      </c>
      <c r="H1610" s="81" t="s">
        <v>50</v>
      </c>
      <c r="I1610" s="223"/>
      <c r="J1610" s="73"/>
      <c r="K1610" s="73"/>
      <c r="L1610" s="73"/>
      <c r="M1610" s="74"/>
      <c r="N1610" s="247"/>
      <c r="O1610" s="306"/>
      <c r="P1610" s="105"/>
      <c r="Q1610" s="75"/>
      <c r="R1610" s="75"/>
      <c r="S1610" s="75"/>
      <c r="T1610" s="75"/>
      <c r="U1610" s="75"/>
      <c r="V1610" s="75"/>
      <c r="W1610" s="75"/>
      <c r="X1610" s="75"/>
      <c r="Y1610" s="84">
        <f>MAX(X1612:X1617)</f>
        <v>0</v>
      </c>
      <c r="Z1610" s="83"/>
      <c r="AA1610" s="83"/>
      <c r="AB1610" s="75"/>
      <c r="AC1610" s="75"/>
      <c r="AD1610" s="75"/>
      <c r="AE1610" s="75"/>
      <c r="AF1610" s="75"/>
      <c r="AG1610" s="75"/>
      <c r="AH1610" s="75"/>
      <c r="AI1610" s="75"/>
      <c r="AJ1610" s="84">
        <f>MAX(AI1612:AI1617)</f>
        <v>0</v>
      </c>
      <c r="AK1610" s="83"/>
      <c r="AL1610" s="83"/>
      <c r="AM1610" s="75"/>
      <c r="AN1610" s="75"/>
      <c r="AO1610" s="75"/>
      <c r="AP1610" s="75"/>
      <c r="AQ1610" s="75"/>
      <c r="AR1610" s="75"/>
      <c r="AS1610" s="75"/>
      <c r="AT1610" s="75"/>
      <c r="AU1610" s="75"/>
      <c r="AV1610" s="75"/>
      <c r="AW1610" s="84">
        <f>MAX(AV1612:AV1617)</f>
        <v>500</v>
      </c>
      <c r="AX1610" s="83"/>
      <c r="AY1610" s="83"/>
      <c r="AZ1610" s="79"/>
      <c r="BA1610" s="80"/>
      <c r="BB1610" s="71"/>
      <c r="BC1610" s="95"/>
      <c r="BD1610" s="41">
        <v>4</v>
      </c>
      <c r="BE1610" s="52">
        <v>43</v>
      </c>
      <c r="BF1610" s="103">
        <v>4323</v>
      </c>
      <c r="BG1610" s="278" t="s">
        <v>50</v>
      </c>
    </row>
    <row r="1611" spans="1:59" s="63" customFormat="1" ht="12.75" x14ac:dyDescent="0.2">
      <c r="A1611" s="196">
        <v>4</v>
      </c>
      <c r="B1611" s="197" t="s">
        <v>422</v>
      </c>
      <c r="C1611" s="208">
        <v>43</v>
      </c>
      <c r="D1611" s="209" t="s">
        <v>688</v>
      </c>
      <c r="E1611" s="212">
        <v>4323</v>
      </c>
      <c r="F1611" s="213" t="s">
        <v>715</v>
      </c>
      <c r="G1611" s="231" t="s">
        <v>215</v>
      </c>
      <c r="H1611" s="85" t="s">
        <v>51</v>
      </c>
      <c r="I1611" s="223"/>
      <c r="J1611" s="73"/>
      <c r="K1611" s="73"/>
      <c r="L1611" s="73"/>
      <c r="M1611" s="74"/>
      <c r="N1611" s="248">
        <f>SUM(N1612:N1617)</f>
        <v>6</v>
      </c>
      <c r="O1611" s="293">
        <f>SUM(O1612:O1617)</f>
        <v>0.99999999999999989</v>
      </c>
      <c r="P1611" s="292"/>
      <c r="Q1611" s="87"/>
      <c r="R1611" s="87"/>
      <c r="S1611" s="87"/>
      <c r="T1611" s="87"/>
      <c r="U1611" s="87"/>
      <c r="V1611" s="87"/>
      <c r="W1611" s="87"/>
      <c r="X1611" s="87"/>
      <c r="Y1611" s="88"/>
      <c r="Z1611" s="119">
        <f>ROUND(SUM(Z1612:Z1617),0)</f>
        <v>0</v>
      </c>
      <c r="AA1611" s="120"/>
      <c r="AB1611" s="111"/>
      <c r="AC1611" s="111"/>
      <c r="AD1611" s="111"/>
      <c r="AE1611" s="111"/>
      <c r="AF1611" s="111"/>
      <c r="AG1611" s="111"/>
      <c r="AH1611" s="111"/>
      <c r="AI1611" s="111"/>
      <c r="AJ1611" s="120"/>
      <c r="AK1611" s="119">
        <f>SUM(AK1612:AK1617)</f>
        <v>0</v>
      </c>
      <c r="AL1611" s="120"/>
      <c r="AM1611" s="111"/>
      <c r="AN1611" s="111"/>
      <c r="AO1611" s="111"/>
      <c r="AP1611" s="111"/>
      <c r="AQ1611" s="111"/>
      <c r="AR1611" s="111"/>
      <c r="AS1611" s="111"/>
      <c r="AT1611" s="111"/>
      <c r="AU1611" s="111"/>
      <c r="AV1611" s="111"/>
      <c r="AW1611" s="120"/>
      <c r="AX1611" s="119">
        <f>SUM(AX1612:AX1617)</f>
        <v>124.99999999999999</v>
      </c>
      <c r="AY1611" s="88"/>
      <c r="AZ1611" s="79"/>
      <c r="BA1611" s="80"/>
      <c r="BB1611" s="71"/>
      <c r="BC1611" s="95"/>
      <c r="BD1611" s="41">
        <v>4</v>
      </c>
      <c r="BE1611" s="52">
        <v>43</v>
      </c>
      <c r="BF1611" s="103">
        <v>4323</v>
      </c>
      <c r="BG1611" s="279" t="s">
        <v>51</v>
      </c>
    </row>
    <row r="1612" spans="1:59" s="63" customFormat="1" ht="12.75" x14ac:dyDescent="0.2">
      <c r="A1612" s="196">
        <v>4</v>
      </c>
      <c r="B1612" s="197" t="s">
        <v>422</v>
      </c>
      <c r="C1612" s="208">
        <v>43</v>
      </c>
      <c r="D1612" s="209" t="s">
        <v>688</v>
      </c>
      <c r="E1612" s="212">
        <v>4323</v>
      </c>
      <c r="F1612" s="213" t="s">
        <v>715</v>
      </c>
      <c r="G1612" s="231" t="s">
        <v>215</v>
      </c>
      <c r="H1612" s="89" t="s">
        <v>52</v>
      </c>
      <c r="I1612" s="90" t="s">
        <v>716</v>
      </c>
      <c r="J1612" s="90"/>
      <c r="K1612" s="90" t="s">
        <v>64</v>
      </c>
      <c r="L1612" s="90" t="s">
        <v>119</v>
      </c>
      <c r="M1612" s="91"/>
      <c r="N1612" s="312">
        <v>1</v>
      </c>
      <c r="O1612" s="313">
        <f t="shared" ref="O1612:O1617" si="238">N1612/N$1611</f>
        <v>0.16666666666666666</v>
      </c>
      <c r="P1612" s="104"/>
      <c r="Q1612" s="92"/>
      <c r="R1612" s="92"/>
      <c r="S1612" s="92"/>
      <c r="T1612" s="92"/>
      <c r="U1612" s="92"/>
      <c r="V1612" s="92"/>
      <c r="W1612" s="92"/>
      <c r="X1612" s="109">
        <f t="shared" ref="X1612:X1617" si="239">P1612*P$7+Q1612*Q$7+R1612*R$7+S1612*S$7+T1612*T$7+U1612*U$7+V1612*V$7+W1612*W$7</f>
        <v>0</v>
      </c>
      <c r="Y1612" s="83"/>
      <c r="Z1612" s="110">
        <f t="shared" ref="Z1612:Z1617" si="240">X1612*$O1612</f>
        <v>0</v>
      </c>
      <c r="AA1612" s="111"/>
      <c r="AB1612" s="92"/>
      <c r="AC1612" s="92"/>
      <c r="AD1612" s="92"/>
      <c r="AE1612" s="92"/>
      <c r="AF1612" s="92"/>
      <c r="AG1612" s="92"/>
      <c r="AH1612" s="92"/>
      <c r="AI1612" s="109">
        <f t="shared" ref="AI1612:AI1617" si="241">AB1612*AB$7+AC1612*AC$7+AD1612*AD$7+AE1612*AE$7+AF1612*AF$7+AG1612*AG$7+AH1612*AH$7</f>
        <v>0</v>
      </c>
      <c r="AJ1612" s="83"/>
      <c r="AK1612" s="110">
        <f t="shared" ref="AK1612:AK1617" si="242">AI1612*$O1612</f>
        <v>0</v>
      </c>
      <c r="AL1612" s="111"/>
      <c r="AM1612" s="92"/>
      <c r="AN1612" s="92"/>
      <c r="AO1612" s="92">
        <v>1</v>
      </c>
      <c r="AP1612" s="92"/>
      <c r="AQ1612" s="92"/>
      <c r="AR1612" s="92"/>
      <c r="AS1612" s="92"/>
      <c r="AT1612" s="92"/>
      <c r="AU1612" s="92"/>
      <c r="AV1612" s="109">
        <f t="shared" ref="AV1612:AV1617" si="243">AM1612*AM$7+AN1612*AN$7+AO1612*AO$7+AP1612*AP$7+AQ1612*AQ$7+AR1612*AR$7+AS1612*AS$7+AT1612*AT$7+AU1612*AU$7</f>
        <v>50</v>
      </c>
      <c r="AW1612" s="75"/>
      <c r="AX1612" s="110">
        <f t="shared" ref="AX1612:AX1617" si="244">AV1612*$O1612</f>
        <v>8.3333333333333321</v>
      </c>
      <c r="AY1612" s="111"/>
      <c r="AZ1612" s="93"/>
      <c r="BA1612" s="94" t="s">
        <v>105</v>
      </c>
      <c r="BB1612" s="71"/>
      <c r="BC1612" s="95"/>
      <c r="BD1612" s="41">
        <v>4</v>
      </c>
      <c r="BE1612" s="52">
        <v>43</v>
      </c>
      <c r="BF1612" s="103">
        <v>4323</v>
      </c>
      <c r="BG1612" s="280" t="s">
        <v>52</v>
      </c>
    </row>
    <row r="1613" spans="1:59" s="63" customFormat="1" ht="12.75" x14ac:dyDescent="0.2">
      <c r="A1613" s="196">
        <v>4</v>
      </c>
      <c r="B1613" s="197" t="s">
        <v>422</v>
      </c>
      <c r="C1613" s="208">
        <v>43</v>
      </c>
      <c r="D1613" s="209" t="s">
        <v>688</v>
      </c>
      <c r="E1613" s="212">
        <v>4323</v>
      </c>
      <c r="F1613" s="213" t="s">
        <v>715</v>
      </c>
      <c r="G1613" s="231" t="s">
        <v>215</v>
      </c>
      <c r="H1613" s="89"/>
      <c r="I1613" s="90" t="s">
        <v>717</v>
      </c>
      <c r="J1613" s="90"/>
      <c r="K1613" s="90" t="s">
        <v>64</v>
      </c>
      <c r="L1613" s="90" t="s">
        <v>119</v>
      </c>
      <c r="M1613" s="91"/>
      <c r="N1613" s="312">
        <v>1</v>
      </c>
      <c r="O1613" s="313">
        <f t="shared" si="238"/>
        <v>0.16666666666666666</v>
      </c>
      <c r="P1613" s="104"/>
      <c r="Q1613" s="92"/>
      <c r="R1613" s="92"/>
      <c r="S1613" s="92"/>
      <c r="T1613" s="92"/>
      <c r="U1613" s="92"/>
      <c r="V1613" s="92"/>
      <c r="W1613" s="92"/>
      <c r="X1613" s="109">
        <f t="shared" si="239"/>
        <v>0</v>
      </c>
      <c r="Y1613" s="83"/>
      <c r="Z1613" s="110">
        <f t="shared" si="240"/>
        <v>0</v>
      </c>
      <c r="AA1613" s="111"/>
      <c r="AB1613" s="92"/>
      <c r="AC1613" s="92"/>
      <c r="AD1613" s="92"/>
      <c r="AE1613" s="92"/>
      <c r="AF1613" s="92"/>
      <c r="AG1613" s="92"/>
      <c r="AH1613" s="92"/>
      <c r="AI1613" s="109">
        <f t="shared" si="241"/>
        <v>0</v>
      </c>
      <c r="AJ1613" s="83"/>
      <c r="AK1613" s="110">
        <f t="shared" si="242"/>
        <v>0</v>
      </c>
      <c r="AL1613" s="111"/>
      <c r="AM1613" s="92"/>
      <c r="AN1613" s="92"/>
      <c r="AO1613" s="92">
        <v>1</v>
      </c>
      <c r="AP1613" s="92"/>
      <c r="AQ1613" s="92"/>
      <c r="AR1613" s="92"/>
      <c r="AS1613" s="92"/>
      <c r="AT1613" s="92"/>
      <c r="AU1613" s="92"/>
      <c r="AV1613" s="109">
        <f t="shared" si="243"/>
        <v>50</v>
      </c>
      <c r="AW1613" s="75"/>
      <c r="AX1613" s="110">
        <f t="shared" si="244"/>
        <v>8.3333333333333321</v>
      </c>
      <c r="AY1613" s="111"/>
      <c r="AZ1613" s="93"/>
      <c r="BA1613" s="94" t="s">
        <v>105</v>
      </c>
      <c r="BB1613" s="71"/>
      <c r="BC1613" s="95"/>
      <c r="BD1613" s="41">
        <v>4</v>
      </c>
      <c r="BE1613" s="52">
        <v>43</v>
      </c>
      <c r="BF1613" s="103">
        <v>4323</v>
      </c>
      <c r="BG1613" s="280" t="s">
        <v>52</v>
      </c>
    </row>
    <row r="1614" spans="1:59" s="63" customFormat="1" ht="12.75" x14ac:dyDescent="0.2">
      <c r="A1614" s="196">
        <v>4</v>
      </c>
      <c r="B1614" s="197" t="s">
        <v>422</v>
      </c>
      <c r="C1614" s="208">
        <v>43</v>
      </c>
      <c r="D1614" s="209" t="s">
        <v>688</v>
      </c>
      <c r="E1614" s="212">
        <v>4323</v>
      </c>
      <c r="F1614" s="213" t="s">
        <v>715</v>
      </c>
      <c r="G1614" s="231" t="s">
        <v>215</v>
      </c>
      <c r="H1614" s="89"/>
      <c r="I1614" s="90" t="s">
        <v>605</v>
      </c>
      <c r="J1614" s="90"/>
      <c r="K1614" s="90" t="s">
        <v>64</v>
      </c>
      <c r="L1614" s="90" t="s">
        <v>606</v>
      </c>
      <c r="M1614" s="91"/>
      <c r="N1614" s="312">
        <v>1</v>
      </c>
      <c r="O1614" s="313">
        <f t="shared" si="238"/>
        <v>0.16666666666666666</v>
      </c>
      <c r="P1614" s="104"/>
      <c r="Q1614" s="92"/>
      <c r="R1614" s="92"/>
      <c r="S1614" s="92"/>
      <c r="T1614" s="92"/>
      <c r="U1614" s="92"/>
      <c r="V1614" s="92"/>
      <c r="W1614" s="92"/>
      <c r="X1614" s="109">
        <f t="shared" si="239"/>
        <v>0</v>
      </c>
      <c r="Y1614" s="83"/>
      <c r="Z1614" s="110">
        <f t="shared" si="240"/>
        <v>0</v>
      </c>
      <c r="AA1614" s="111"/>
      <c r="AB1614" s="92"/>
      <c r="AC1614" s="92"/>
      <c r="AD1614" s="92"/>
      <c r="AE1614" s="92"/>
      <c r="AF1614" s="92"/>
      <c r="AG1614" s="92"/>
      <c r="AH1614" s="92"/>
      <c r="AI1614" s="109">
        <f t="shared" si="241"/>
        <v>0</v>
      </c>
      <c r="AJ1614" s="83"/>
      <c r="AK1614" s="110">
        <f t="shared" si="242"/>
        <v>0</v>
      </c>
      <c r="AL1614" s="111"/>
      <c r="AM1614" s="92"/>
      <c r="AN1614" s="92"/>
      <c r="AO1614" s="92"/>
      <c r="AP1614" s="92"/>
      <c r="AQ1614" s="92"/>
      <c r="AR1614" s="92">
        <v>1</v>
      </c>
      <c r="AS1614" s="92"/>
      <c r="AT1614" s="92"/>
      <c r="AU1614" s="92"/>
      <c r="AV1614" s="109">
        <f t="shared" si="243"/>
        <v>500</v>
      </c>
      <c r="AW1614" s="75"/>
      <c r="AX1614" s="110">
        <f t="shared" si="244"/>
        <v>83.333333333333329</v>
      </c>
      <c r="AY1614" s="111"/>
      <c r="AZ1614" s="93"/>
      <c r="BA1614" s="94" t="s">
        <v>554</v>
      </c>
      <c r="BB1614" s="71"/>
      <c r="BC1614" s="95"/>
      <c r="BD1614" s="41">
        <v>4</v>
      </c>
      <c r="BE1614" s="52">
        <v>43</v>
      </c>
      <c r="BF1614" s="103">
        <v>4323</v>
      </c>
      <c r="BG1614" s="280" t="s">
        <v>52</v>
      </c>
    </row>
    <row r="1615" spans="1:59" s="63" customFormat="1" ht="12.75" x14ac:dyDescent="0.2">
      <c r="A1615" s="196">
        <v>4</v>
      </c>
      <c r="B1615" s="197" t="s">
        <v>422</v>
      </c>
      <c r="C1615" s="208">
        <v>43</v>
      </c>
      <c r="D1615" s="209" t="s">
        <v>688</v>
      </c>
      <c r="E1615" s="212">
        <v>4323</v>
      </c>
      <c r="F1615" s="213" t="s">
        <v>715</v>
      </c>
      <c r="G1615" s="231" t="s">
        <v>215</v>
      </c>
      <c r="H1615" s="89"/>
      <c r="I1615" s="90" t="s">
        <v>717</v>
      </c>
      <c r="J1615" s="90"/>
      <c r="K1615" s="90" t="s">
        <v>64</v>
      </c>
      <c r="L1615" s="90" t="s">
        <v>119</v>
      </c>
      <c r="M1615" s="91"/>
      <c r="N1615" s="312">
        <v>1</v>
      </c>
      <c r="O1615" s="313">
        <f t="shared" si="238"/>
        <v>0.16666666666666666</v>
      </c>
      <c r="P1615" s="104"/>
      <c r="Q1615" s="92"/>
      <c r="R1615" s="92"/>
      <c r="S1615" s="92"/>
      <c r="T1615" s="92"/>
      <c r="U1615" s="92"/>
      <c r="V1615" s="92"/>
      <c r="W1615" s="92"/>
      <c r="X1615" s="109">
        <f t="shared" si="239"/>
        <v>0</v>
      </c>
      <c r="Y1615" s="83"/>
      <c r="Z1615" s="110">
        <f t="shared" si="240"/>
        <v>0</v>
      </c>
      <c r="AA1615" s="111"/>
      <c r="AB1615" s="92"/>
      <c r="AC1615" s="92"/>
      <c r="AD1615" s="92"/>
      <c r="AE1615" s="92"/>
      <c r="AF1615" s="92"/>
      <c r="AG1615" s="92"/>
      <c r="AH1615" s="92"/>
      <c r="AI1615" s="109">
        <f t="shared" si="241"/>
        <v>0</v>
      </c>
      <c r="AJ1615" s="83"/>
      <c r="AK1615" s="110">
        <f t="shared" si="242"/>
        <v>0</v>
      </c>
      <c r="AL1615" s="111"/>
      <c r="AM1615" s="92"/>
      <c r="AN1615" s="92"/>
      <c r="AO1615" s="92">
        <v>1</v>
      </c>
      <c r="AP1615" s="92"/>
      <c r="AQ1615" s="92"/>
      <c r="AR1615" s="92"/>
      <c r="AS1615" s="92"/>
      <c r="AT1615" s="92"/>
      <c r="AU1615" s="92"/>
      <c r="AV1615" s="109">
        <f t="shared" si="243"/>
        <v>50</v>
      </c>
      <c r="AW1615" s="75"/>
      <c r="AX1615" s="110">
        <f t="shared" si="244"/>
        <v>8.3333333333333321</v>
      </c>
      <c r="AY1615" s="111"/>
      <c r="AZ1615" s="93"/>
      <c r="BA1615" s="94" t="s">
        <v>554</v>
      </c>
      <c r="BB1615" s="71"/>
      <c r="BC1615" s="95"/>
      <c r="BD1615" s="41">
        <v>4</v>
      </c>
      <c r="BE1615" s="52">
        <v>43</v>
      </c>
      <c r="BF1615" s="103">
        <v>4323</v>
      </c>
      <c r="BG1615" s="280" t="s">
        <v>52</v>
      </c>
    </row>
    <row r="1616" spans="1:59" s="63" customFormat="1" ht="12.75" x14ac:dyDescent="0.2">
      <c r="A1616" s="196">
        <v>4</v>
      </c>
      <c r="B1616" s="197" t="s">
        <v>422</v>
      </c>
      <c r="C1616" s="208">
        <v>43</v>
      </c>
      <c r="D1616" s="209" t="s">
        <v>688</v>
      </c>
      <c r="E1616" s="212">
        <v>4323</v>
      </c>
      <c r="F1616" s="213" t="s">
        <v>715</v>
      </c>
      <c r="G1616" s="231" t="s">
        <v>215</v>
      </c>
      <c r="H1616" s="89"/>
      <c r="I1616" s="90" t="s">
        <v>718</v>
      </c>
      <c r="J1616" s="90"/>
      <c r="K1616" s="90" t="s">
        <v>64</v>
      </c>
      <c r="L1616" s="90" t="s">
        <v>119</v>
      </c>
      <c r="M1616" s="91"/>
      <c r="N1616" s="312">
        <v>1</v>
      </c>
      <c r="O1616" s="313">
        <f t="shared" si="238"/>
        <v>0.16666666666666666</v>
      </c>
      <c r="P1616" s="104"/>
      <c r="Q1616" s="92"/>
      <c r="R1616" s="92"/>
      <c r="S1616" s="92"/>
      <c r="T1616" s="92"/>
      <c r="U1616" s="92"/>
      <c r="V1616" s="92"/>
      <c r="W1616" s="92"/>
      <c r="X1616" s="109">
        <f t="shared" si="239"/>
        <v>0</v>
      </c>
      <c r="Y1616" s="83"/>
      <c r="Z1616" s="110">
        <f t="shared" si="240"/>
        <v>0</v>
      </c>
      <c r="AA1616" s="111"/>
      <c r="AB1616" s="92"/>
      <c r="AC1616" s="92"/>
      <c r="AD1616" s="92"/>
      <c r="AE1616" s="92"/>
      <c r="AF1616" s="92"/>
      <c r="AG1616" s="92"/>
      <c r="AH1616" s="92"/>
      <c r="AI1616" s="109">
        <f t="shared" si="241"/>
        <v>0</v>
      </c>
      <c r="AJ1616" s="83"/>
      <c r="AK1616" s="110">
        <f t="shared" si="242"/>
        <v>0</v>
      </c>
      <c r="AL1616" s="111"/>
      <c r="AM1616" s="92"/>
      <c r="AN1616" s="92"/>
      <c r="AO1616" s="92">
        <v>1</v>
      </c>
      <c r="AP1616" s="92"/>
      <c r="AQ1616" s="92"/>
      <c r="AR1616" s="92"/>
      <c r="AS1616" s="92"/>
      <c r="AT1616" s="92"/>
      <c r="AU1616" s="92"/>
      <c r="AV1616" s="109">
        <f t="shared" si="243"/>
        <v>50</v>
      </c>
      <c r="AW1616" s="75"/>
      <c r="AX1616" s="110">
        <f t="shared" si="244"/>
        <v>8.3333333333333321</v>
      </c>
      <c r="AY1616" s="111"/>
      <c r="AZ1616" s="93"/>
      <c r="BA1616" s="94" t="s">
        <v>554</v>
      </c>
      <c r="BB1616" s="71"/>
      <c r="BC1616" s="95"/>
      <c r="BD1616" s="41">
        <v>4</v>
      </c>
      <c r="BE1616" s="52">
        <v>43</v>
      </c>
      <c r="BF1616" s="103">
        <v>4323</v>
      </c>
      <c r="BG1616" s="280" t="s">
        <v>52</v>
      </c>
    </row>
    <row r="1617" spans="1:59" s="63" customFormat="1" ht="12.75" x14ac:dyDescent="0.2">
      <c r="A1617" s="196">
        <v>4</v>
      </c>
      <c r="B1617" s="197" t="s">
        <v>422</v>
      </c>
      <c r="C1617" s="208">
        <v>43</v>
      </c>
      <c r="D1617" s="209" t="s">
        <v>688</v>
      </c>
      <c r="E1617" s="212">
        <v>4323</v>
      </c>
      <c r="F1617" s="213" t="s">
        <v>715</v>
      </c>
      <c r="G1617" s="231" t="s">
        <v>215</v>
      </c>
      <c r="H1617" s="89"/>
      <c r="I1617" s="90" t="s">
        <v>287</v>
      </c>
      <c r="J1617" s="90"/>
      <c r="K1617" s="90" t="s">
        <v>64</v>
      </c>
      <c r="L1617" s="90" t="s">
        <v>119</v>
      </c>
      <c r="M1617" s="91"/>
      <c r="N1617" s="312">
        <v>1</v>
      </c>
      <c r="O1617" s="313">
        <f t="shared" si="238"/>
        <v>0.16666666666666666</v>
      </c>
      <c r="P1617" s="104"/>
      <c r="Q1617" s="92"/>
      <c r="R1617" s="92"/>
      <c r="S1617" s="92"/>
      <c r="T1617" s="92"/>
      <c r="U1617" s="92"/>
      <c r="V1617" s="92"/>
      <c r="W1617" s="92"/>
      <c r="X1617" s="109">
        <f t="shared" si="239"/>
        <v>0</v>
      </c>
      <c r="Y1617" s="83"/>
      <c r="Z1617" s="110">
        <f t="shared" si="240"/>
        <v>0</v>
      </c>
      <c r="AA1617" s="111"/>
      <c r="AB1617" s="92"/>
      <c r="AC1617" s="92"/>
      <c r="AD1617" s="92"/>
      <c r="AE1617" s="92"/>
      <c r="AF1617" s="92"/>
      <c r="AG1617" s="92"/>
      <c r="AH1617" s="92"/>
      <c r="AI1617" s="109">
        <f t="shared" si="241"/>
        <v>0</v>
      </c>
      <c r="AJ1617" s="83"/>
      <c r="AK1617" s="110">
        <f t="shared" si="242"/>
        <v>0</v>
      </c>
      <c r="AL1617" s="111"/>
      <c r="AM1617" s="92"/>
      <c r="AN1617" s="92"/>
      <c r="AO1617" s="92">
        <v>1</v>
      </c>
      <c r="AP1617" s="92"/>
      <c r="AQ1617" s="92"/>
      <c r="AR1617" s="92"/>
      <c r="AS1617" s="92"/>
      <c r="AT1617" s="92"/>
      <c r="AU1617" s="92"/>
      <c r="AV1617" s="109">
        <f t="shared" si="243"/>
        <v>50</v>
      </c>
      <c r="AW1617" s="75"/>
      <c r="AX1617" s="110">
        <f t="shared" si="244"/>
        <v>8.3333333333333321</v>
      </c>
      <c r="AY1617" s="111"/>
      <c r="AZ1617" s="93"/>
      <c r="BA1617" s="94"/>
      <c r="BB1617" s="71"/>
      <c r="BC1617" s="95"/>
      <c r="BD1617" s="41">
        <v>4</v>
      </c>
      <c r="BE1617" s="52">
        <v>43</v>
      </c>
      <c r="BF1617" s="103">
        <v>4323</v>
      </c>
      <c r="BG1617" s="280" t="s">
        <v>52</v>
      </c>
    </row>
    <row r="1618" spans="1:59" s="63" customFormat="1" ht="12.75" x14ac:dyDescent="0.2">
      <c r="A1618" s="196">
        <v>4</v>
      </c>
      <c r="B1618" s="197" t="s">
        <v>422</v>
      </c>
      <c r="C1618" s="208">
        <v>43</v>
      </c>
      <c r="D1618" s="209" t="s">
        <v>688</v>
      </c>
      <c r="E1618" s="212">
        <v>4323</v>
      </c>
      <c r="F1618" s="213" t="s">
        <v>715</v>
      </c>
      <c r="G1618" s="231" t="s">
        <v>215</v>
      </c>
      <c r="H1618" s="65"/>
      <c r="I1618" s="222"/>
      <c r="J1618" s="66"/>
      <c r="K1618" s="66"/>
      <c r="L1618" s="66"/>
      <c r="M1618" s="64"/>
      <c r="N1618" s="304"/>
      <c r="O1618" s="305"/>
      <c r="P1618" s="127"/>
      <c r="Q1618" s="67"/>
      <c r="R1618" s="67"/>
      <c r="S1618" s="67"/>
      <c r="T1618" s="67"/>
      <c r="U1618" s="67"/>
      <c r="V1618" s="67"/>
      <c r="W1618" s="67"/>
      <c r="X1618" s="67"/>
      <c r="Y1618" s="68"/>
      <c r="Z1618" s="68"/>
      <c r="AA1618" s="68"/>
      <c r="AB1618" s="67"/>
      <c r="AC1618" s="67"/>
      <c r="AD1618" s="67"/>
      <c r="AE1618" s="67"/>
      <c r="AF1618" s="67"/>
      <c r="AG1618" s="67"/>
      <c r="AH1618" s="67"/>
      <c r="AI1618" s="67"/>
      <c r="AJ1618" s="68"/>
      <c r="AK1618" s="68"/>
      <c r="AL1618" s="68"/>
      <c r="AM1618" s="67"/>
      <c r="AN1618" s="67"/>
      <c r="AO1618" s="67"/>
      <c r="AP1618" s="67"/>
      <c r="AQ1618" s="67"/>
      <c r="AR1618" s="67"/>
      <c r="AS1618" s="67"/>
      <c r="AT1618" s="67"/>
      <c r="AU1618" s="67"/>
      <c r="AV1618" s="67"/>
      <c r="AW1618" s="67"/>
      <c r="AX1618" s="68"/>
      <c r="AY1618" s="68"/>
      <c r="AZ1618" s="69"/>
      <c r="BA1618" s="70"/>
      <c r="BB1618" s="71"/>
      <c r="BC1618" s="95"/>
      <c r="BD1618" s="41">
        <v>4</v>
      </c>
      <c r="BE1618" s="52">
        <v>43</v>
      </c>
      <c r="BF1618" s="103">
        <v>4323</v>
      </c>
      <c r="BG1618" s="275"/>
    </row>
    <row r="1619" spans="1:59" s="63" customFormat="1" ht="12.75" x14ac:dyDescent="0.2">
      <c r="A1619" s="196">
        <v>4</v>
      </c>
      <c r="B1619" s="197" t="s">
        <v>422</v>
      </c>
      <c r="C1619" s="208">
        <v>43</v>
      </c>
      <c r="D1619" s="209" t="s">
        <v>688</v>
      </c>
      <c r="E1619" s="212">
        <v>4323</v>
      </c>
      <c r="F1619" s="213" t="s">
        <v>715</v>
      </c>
      <c r="G1619" s="232"/>
      <c r="H1619" s="97"/>
      <c r="I1619" s="224"/>
      <c r="J1619" s="98"/>
      <c r="K1619" s="98"/>
      <c r="L1619" s="98"/>
      <c r="M1619" s="96"/>
      <c r="N1619" s="307"/>
      <c r="O1619" s="246"/>
      <c r="P1619" s="124"/>
      <c r="Q1619" s="99"/>
      <c r="R1619" s="99"/>
      <c r="S1619" s="99"/>
      <c r="T1619" s="99"/>
      <c r="U1619" s="99"/>
      <c r="V1619" s="99"/>
      <c r="W1619" s="99"/>
      <c r="X1619" s="99"/>
      <c r="Y1619" s="100"/>
      <c r="Z1619" s="100"/>
      <c r="AA1619" s="100"/>
      <c r="AB1619" s="99"/>
      <c r="AC1619" s="99"/>
      <c r="AD1619" s="99"/>
      <c r="AE1619" s="99"/>
      <c r="AF1619" s="99"/>
      <c r="AG1619" s="99"/>
      <c r="AH1619" s="99"/>
      <c r="AI1619" s="99"/>
      <c r="AJ1619" s="100"/>
      <c r="AK1619" s="100"/>
      <c r="AL1619" s="100"/>
      <c r="AM1619" s="99"/>
      <c r="AN1619" s="99"/>
      <c r="AO1619" s="99"/>
      <c r="AP1619" s="99"/>
      <c r="AQ1619" s="99"/>
      <c r="AR1619" s="99"/>
      <c r="AS1619" s="99"/>
      <c r="AT1619" s="99"/>
      <c r="AU1619" s="99"/>
      <c r="AV1619" s="99"/>
      <c r="AW1619" s="99"/>
      <c r="AX1619" s="100"/>
      <c r="AY1619" s="100"/>
      <c r="AZ1619" s="101"/>
      <c r="BA1619" s="102"/>
      <c r="BB1619" s="95"/>
      <c r="BC1619" s="95"/>
      <c r="BD1619" s="41">
        <v>4</v>
      </c>
      <c r="BE1619" s="52">
        <v>43</v>
      </c>
      <c r="BF1619" s="103">
        <v>4323</v>
      </c>
      <c r="BG1619" s="277"/>
    </row>
    <row r="1620" spans="1:59" s="63" customFormat="1" ht="12.75" x14ac:dyDescent="0.2">
      <c r="A1620" s="196">
        <v>4</v>
      </c>
      <c r="B1620" s="197" t="s">
        <v>422</v>
      </c>
      <c r="C1620" s="208">
        <v>43</v>
      </c>
      <c r="D1620" s="209" t="s">
        <v>688</v>
      </c>
      <c r="E1620" s="212">
        <v>4323</v>
      </c>
      <c r="F1620" s="213" t="s">
        <v>715</v>
      </c>
      <c r="G1620" s="231"/>
      <c r="H1620" s="65"/>
      <c r="I1620" s="222"/>
      <c r="J1620" s="66"/>
      <c r="K1620" s="66"/>
      <c r="L1620" s="66"/>
      <c r="M1620" s="64"/>
      <c r="N1620" s="304"/>
      <c r="O1620" s="305"/>
      <c r="P1620" s="127"/>
      <c r="Q1620" s="67"/>
      <c r="R1620" s="67"/>
      <c r="S1620" s="67"/>
      <c r="T1620" s="67"/>
      <c r="U1620" s="67"/>
      <c r="V1620" s="67"/>
      <c r="W1620" s="67"/>
      <c r="X1620" s="67"/>
      <c r="Y1620" s="68"/>
      <c r="Z1620" s="68"/>
      <c r="AA1620" s="68"/>
      <c r="AB1620" s="67"/>
      <c r="AC1620" s="67"/>
      <c r="AD1620" s="67"/>
      <c r="AE1620" s="67"/>
      <c r="AF1620" s="67"/>
      <c r="AG1620" s="67"/>
      <c r="AH1620" s="67"/>
      <c r="AI1620" s="67"/>
      <c r="AJ1620" s="68"/>
      <c r="AK1620" s="68"/>
      <c r="AL1620" s="68"/>
      <c r="AM1620" s="67"/>
      <c r="AN1620" s="67"/>
      <c r="AO1620" s="67"/>
      <c r="AP1620" s="67"/>
      <c r="AQ1620" s="67"/>
      <c r="AR1620" s="67"/>
      <c r="AS1620" s="67"/>
      <c r="AT1620" s="67"/>
      <c r="AU1620" s="67"/>
      <c r="AV1620" s="67"/>
      <c r="AW1620" s="67"/>
      <c r="AX1620" s="68"/>
      <c r="AY1620" s="68"/>
      <c r="AZ1620" s="69"/>
      <c r="BA1620" s="70"/>
      <c r="BB1620" s="71"/>
      <c r="BC1620" s="95"/>
      <c r="BD1620" s="41">
        <v>4</v>
      </c>
      <c r="BE1620" s="52">
        <v>43</v>
      </c>
      <c r="BF1620" s="103">
        <v>4323</v>
      </c>
      <c r="BG1620" s="275"/>
    </row>
    <row r="1621" spans="1:59" s="63" customFormat="1" ht="12.75" x14ac:dyDescent="0.2">
      <c r="A1621" s="196">
        <v>4</v>
      </c>
      <c r="B1621" s="197" t="s">
        <v>422</v>
      </c>
      <c r="C1621" s="208">
        <v>43</v>
      </c>
      <c r="D1621" s="209" t="s">
        <v>688</v>
      </c>
      <c r="E1621" s="212">
        <v>4323</v>
      </c>
      <c r="F1621" s="213" t="s">
        <v>715</v>
      </c>
      <c r="G1621" s="231" t="s">
        <v>1195</v>
      </c>
      <c r="H1621" s="72" t="s">
        <v>1233</v>
      </c>
      <c r="I1621" s="223" t="s">
        <v>1249</v>
      </c>
      <c r="J1621" s="73"/>
      <c r="K1621" s="73"/>
      <c r="L1621" s="73"/>
      <c r="M1621" s="74"/>
      <c r="N1621" s="247"/>
      <c r="O1621" s="306"/>
      <c r="P1621" s="105"/>
      <c r="Q1621" s="75"/>
      <c r="R1621" s="75"/>
      <c r="S1621" s="75"/>
      <c r="T1621" s="75"/>
      <c r="U1621" s="75"/>
      <c r="V1621" s="75"/>
      <c r="W1621" s="75"/>
      <c r="X1621" s="75"/>
      <c r="Y1621" s="76" t="s">
        <v>1241</v>
      </c>
      <c r="Z1621" s="77" t="s">
        <v>1241</v>
      </c>
      <c r="AA1621" s="78">
        <f>AA$1183</f>
        <v>5000</v>
      </c>
      <c r="AB1621" s="75"/>
      <c r="AC1621" s="75"/>
      <c r="AD1621" s="75"/>
      <c r="AE1621" s="75"/>
      <c r="AF1621" s="75"/>
      <c r="AG1621" s="75"/>
      <c r="AH1621" s="75"/>
      <c r="AI1621" s="75"/>
      <c r="AJ1621" s="76" t="s">
        <v>1241</v>
      </c>
      <c r="AK1621" s="77" t="s">
        <v>1241</v>
      </c>
      <c r="AL1621" s="78">
        <f>AL$1183</f>
        <v>0</v>
      </c>
      <c r="AM1621" s="75"/>
      <c r="AN1621" s="75"/>
      <c r="AO1621" s="75"/>
      <c r="AP1621" s="75"/>
      <c r="AQ1621" s="75"/>
      <c r="AR1621" s="75"/>
      <c r="AS1621" s="75"/>
      <c r="AT1621" s="75"/>
      <c r="AU1621" s="75"/>
      <c r="AV1621" s="75"/>
      <c r="AW1621" s="76" t="s">
        <v>1241</v>
      </c>
      <c r="AX1621" s="77" t="s">
        <v>1241</v>
      </c>
      <c r="AY1621" s="78">
        <f>AY$1183</f>
        <v>500</v>
      </c>
      <c r="AZ1621" s="79"/>
      <c r="BA1621" s="80" t="str">
        <f>I1621</f>
        <v>&gt; see 4255, Insulating wall cladding</v>
      </c>
      <c r="BB1621" s="71"/>
      <c r="BC1621" s="95"/>
      <c r="BD1621" s="41">
        <v>4</v>
      </c>
      <c r="BE1621" s="52">
        <v>43</v>
      </c>
      <c r="BF1621" s="103">
        <v>4323</v>
      </c>
      <c r="BG1621" s="276" t="str">
        <f>H1621</f>
        <v>Default Scenario (Link)</v>
      </c>
    </row>
    <row r="1622" spans="1:59" s="63" customFormat="1" ht="12.75" x14ac:dyDescent="0.2">
      <c r="A1622" s="196">
        <v>4</v>
      </c>
      <c r="B1622" s="197" t="s">
        <v>422</v>
      </c>
      <c r="C1622" s="208">
        <v>43</v>
      </c>
      <c r="D1622" s="209" t="s">
        <v>688</v>
      </c>
      <c r="E1622" s="212">
        <v>4323</v>
      </c>
      <c r="F1622" s="213" t="s">
        <v>715</v>
      </c>
      <c r="G1622" s="231"/>
      <c r="H1622" s="65"/>
      <c r="I1622" s="222"/>
      <c r="J1622" s="66"/>
      <c r="K1622" s="66"/>
      <c r="L1622" s="66"/>
      <c r="M1622" s="64"/>
      <c r="N1622" s="304"/>
      <c r="O1622" s="305"/>
      <c r="P1622" s="127"/>
      <c r="Q1622" s="67"/>
      <c r="R1622" s="67"/>
      <c r="S1622" s="67"/>
      <c r="T1622" s="67"/>
      <c r="U1622" s="67"/>
      <c r="V1622" s="67"/>
      <c r="W1622" s="67"/>
      <c r="X1622" s="67"/>
      <c r="Y1622" s="68"/>
      <c r="Z1622" s="68"/>
      <c r="AA1622" s="68"/>
      <c r="AB1622" s="67"/>
      <c r="AC1622" s="67"/>
      <c r="AD1622" s="67"/>
      <c r="AE1622" s="67"/>
      <c r="AF1622" s="67"/>
      <c r="AG1622" s="67"/>
      <c r="AH1622" s="67"/>
      <c r="AI1622" s="67"/>
      <c r="AJ1622" s="68"/>
      <c r="AK1622" s="68"/>
      <c r="AL1622" s="68"/>
      <c r="AM1622" s="67"/>
      <c r="AN1622" s="67"/>
      <c r="AO1622" s="67"/>
      <c r="AP1622" s="67"/>
      <c r="AQ1622" s="67"/>
      <c r="AR1622" s="67"/>
      <c r="AS1622" s="67"/>
      <c r="AT1622" s="67"/>
      <c r="AU1622" s="67"/>
      <c r="AV1622" s="67"/>
      <c r="AW1622" s="67"/>
      <c r="AX1622" s="68"/>
      <c r="AY1622" s="68"/>
      <c r="AZ1622" s="69"/>
      <c r="BA1622" s="70"/>
      <c r="BB1622" s="71"/>
      <c r="BC1622" s="95"/>
      <c r="BD1622" s="41">
        <v>4</v>
      </c>
      <c r="BE1622" s="52">
        <v>43</v>
      </c>
      <c r="BF1622" s="103">
        <v>4323</v>
      </c>
      <c r="BG1622" s="275"/>
    </row>
    <row r="1623" spans="1:59" s="63" customFormat="1" ht="12.75" x14ac:dyDescent="0.2">
      <c r="A1623" s="196">
        <v>4</v>
      </c>
      <c r="B1623" s="197" t="s">
        <v>422</v>
      </c>
      <c r="C1623" s="208">
        <v>43</v>
      </c>
      <c r="D1623" s="209" t="s">
        <v>688</v>
      </c>
      <c r="E1623" s="212">
        <v>4323</v>
      </c>
      <c r="F1623" s="213" t="s">
        <v>715</v>
      </c>
      <c r="G1623" s="232"/>
      <c r="H1623" s="97"/>
      <c r="I1623" s="224"/>
      <c r="J1623" s="98"/>
      <c r="K1623" s="98"/>
      <c r="L1623" s="98"/>
      <c r="M1623" s="96"/>
      <c r="N1623" s="307"/>
      <c r="O1623" s="246"/>
      <c r="P1623" s="124"/>
      <c r="Q1623" s="99"/>
      <c r="R1623" s="99"/>
      <c r="S1623" s="99"/>
      <c r="T1623" s="99"/>
      <c r="U1623" s="99"/>
      <c r="V1623" s="99"/>
      <c r="W1623" s="99"/>
      <c r="X1623" s="99"/>
      <c r="Y1623" s="100"/>
      <c r="Z1623" s="100"/>
      <c r="AA1623" s="100"/>
      <c r="AB1623" s="99"/>
      <c r="AC1623" s="99"/>
      <c r="AD1623" s="99"/>
      <c r="AE1623" s="99"/>
      <c r="AF1623" s="99"/>
      <c r="AG1623" s="99"/>
      <c r="AH1623" s="99"/>
      <c r="AI1623" s="99"/>
      <c r="AJ1623" s="100"/>
      <c r="AK1623" s="100"/>
      <c r="AL1623" s="100"/>
      <c r="AM1623" s="99"/>
      <c r="AN1623" s="99"/>
      <c r="AO1623" s="99"/>
      <c r="AP1623" s="99"/>
      <c r="AQ1623" s="99"/>
      <c r="AR1623" s="99"/>
      <c r="AS1623" s="99"/>
      <c r="AT1623" s="99"/>
      <c r="AU1623" s="99"/>
      <c r="AV1623" s="99"/>
      <c r="AW1623" s="99"/>
      <c r="AX1623" s="100"/>
      <c r="AY1623" s="100"/>
      <c r="AZ1623" s="101"/>
      <c r="BA1623" s="102"/>
      <c r="BB1623" s="95"/>
      <c r="BC1623" s="95"/>
      <c r="BD1623" s="41">
        <v>4</v>
      </c>
      <c r="BE1623" s="52">
        <v>43</v>
      </c>
      <c r="BF1623" s="103">
        <v>4323</v>
      </c>
      <c r="BG1623" s="277"/>
    </row>
    <row r="1624" spans="1:59" s="63" customFormat="1" ht="12.75" x14ac:dyDescent="0.2">
      <c r="A1624" s="196">
        <v>4</v>
      </c>
      <c r="B1624" s="197" t="s">
        <v>422</v>
      </c>
      <c r="C1624" s="208">
        <v>43</v>
      </c>
      <c r="D1624" s="209" t="s">
        <v>688</v>
      </c>
      <c r="E1624" s="212">
        <v>4323</v>
      </c>
      <c r="F1624" s="213" t="s">
        <v>715</v>
      </c>
      <c r="G1624" s="231"/>
      <c r="H1624" s="65"/>
      <c r="I1624" s="222"/>
      <c r="J1624" s="66"/>
      <c r="K1624" s="66"/>
      <c r="L1624" s="66"/>
      <c r="M1624" s="64"/>
      <c r="N1624" s="304"/>
      <c r="O1624" s="305"/>
      <c r="P1624" s="127"/>
      <c r="Q1624" s="67"/>
      <c r="R1624" s="67"/>
      <c r="S1624" s="67"/>
      <c r="T1624" s="67"/>
      <c r="U1624" s="67"/>
      <c r="V1624" s="67"/>
      <c r="W1624" s="67"/>
      <c r="X1624" s="67"/>
      <c r="Y1624" s="68"/>
      <c r="Z1624" s="68"/>
      <c r="AA1624" s="68"/>
      <c r="AB1624" s="67"/>
      <c r="AC1624" s="67"/>
      <c r="AD1624" s="67"/>
      <c r="AE1624" s="67"/>
      <c r="AF1624" s="67"/>
      <c r="AG1624" s="67"/>
      <c r="AH1624" s="67"/>
      <c r="AI1624" s="67"/>
      <c r="AJ1624" s="68"/>
      <c r="AK1624" s="68"/>
      <c r="AL1624" s="68"/>
      <c r="AM1624" s="67"/>
      <c r="AN1624" s="67"/>
      <c r="AO1624" s="67"/>
      <c r="AP1624" s="67"/>
      <c r="AQ1624" s="67"/>
      <c r="AR1624" s="67"/>
      <c r="AS1624" s="67"/>
      <c r="AT1624" s="67"/>
      <c r="AU1624" s="67"/>
      <c r="AV1624" s="67"/>
      <c r="AW1624" s="67"/>
      <c r="AX1624" s="68"/>
      <c r="AY1624" s="68"/>
      <c r="AZ1624" s="69"/>
      <c r="BA1624" s="70"/>
      <c r="BB1624" s="71"/>
      <c r="BC1624" s="95"/>
      <c r="BD1624" s="41">
        <v>4</v>
      </c>
      <c r="BE1624" s="52">
        <v>43</v>
      </c>
      <c r="BF1624" s="103">
        <v>4323</v>
      </c>
      <c r="BG1624" s="275"/>
    </row>
    <row r="1625" spans="1:59" s="63" customFormat="1" ht="12.75" x14ac:dyDescent="0.2">
      <c r="A1625" s="196">
        <v>4</v>
      </c>
      <c r="B1625" s="197" t="s">
        <v>422</v>
      </c>
      <c r="C1625" s="208">
        <v>43</v>
      </c>
      <c r="D1625" s="209" t="s">
        <v>688</v>
      </c>
      <c r="E1625" s="212">
        <v>4323</v>
      </c>
      <c r="F1625" s="213" t="s">
        <v>715</v>
      </c>
      <c r="G1625" s="231" t="s">
        <v>729</v>
      </c>
      <c r="H1625" s="72" t="s">
        <v>1233</v>
      </c>
      <c r="I1625" s="223" t="s">
        <v>1247</v>
      </c>
      <c r="J1625" s="73"/>
      <c r="K1625" s="73"/>
      <c r="L1625" s="73"/>
      <c r="M1625" s="74"/>
      <c r="N1625" s="247"/>
      <c r="O1625" s="306"/>
      <c r="P1625" s="105"/>
      <c r="Q1625" s="75"/>
      <c r="R1625" s="75"/>
      <c r="S1625" s="75"/>
      <c r="T1625" s="75"/>
      <c r="U1625" s="75"/>
      <c r="V1625" s="75"/>
      <c r="W1625" s="75"/>
      <c r="X1625" s="75"/>
      <c r="Y1625" s="76" t="s">
        <v>1241</v>
      </c>
      <c r="Z1625" s="77" t="s">
        <v>1241</v>
      </c>
      <c r="AA1625" s="78">
        <f>AA$2542</f>
        <v>5000</v>
      </c>
      <c r="AB1625" s="75"/>
      <c r="AC1625" s="75"/>
      <c r="AD1625" s="75"/>
      <c r="AE1625" s="75"/>
      <c r="AF1625" s="75"/>
      <c r="AG1625" s="75"/>
      <c r="AH1625" s="75"/>
      <c r="AI1625" s="75"/>
      <c r="AJ1625" s="76" t="s">
        <v>1241</v>
      </c>
      <c r="AK1625" s="77" t="s">
        <v>1241</v>
      </c>
      <c r="AL1625" s="78">
        <f>AL$2542</f>
        <v>0</v>
      </c>
      <c r="AM1625" s="75"/>
      <c r="AN1625" s="75"/>
      <c r="AO1625" s="75"/>
      <c r="AP1625" s="75"/>
      <c r="AQ1625" s="75"/>
      <c r="AR1625" s="75"/>
      <c r="AS1625" s="75"/>
      <c r="AT1625" s="75"/>
      <c r="AU1625" s="75"/>
      <c r="AV1625" s="75"/>
      <c r="AW1625" s="76" t="s">
        <v>1241</v>
      </c>
      <c r="AX1625" s="77" t="s">
        <v>1241</v>
      </c>
      <c r="AY1625" s="78">
        <f>AY$2542</f>
        <v>250</v>
      </c>
      <c r="AZ1625" s="79"/>
      <c r="BA1625" s="80" t="str">
        <f>I1625</f>
        <v>&gt; see 4711, Thermal insulation</v>
      </c>
      <c r="BB1625" s="71"/>
      <c r="BC1625" s="95"/>
      <c r="BD1625" s="41">
        <v>4</v>
      </c>
      <c r="BE1625" s="52">
        <v>43</v>
      </c>
      <c r="BF1625" s="103">
        <v>4323</v>
      </c>
      <c r="BG1625" s="276" t="str">
        <f>H1625</f>
        <v>Default Scenario (Link)</v>
      </c>
    </row>
    <row r="1626" spans="1:59" s="63" customFormat="1" ht="12.75" x14ac:dyDescent="0.2">
      <c r="A1626" s="196">
        <v>4</v>
      </c>
      <c r="B1626" s="197" t="s">
        <v>422</v>
      </c>
      <c r="C1626" s="208">
        <v>43</v>
      </c>
      <c r="D1626" s="209" t="s">
        <v>688</v>
      </c>
      <c r="E1626" s="212">
        <v>4323</v>
      </c>
      <c r="F1626" s="213" t="s">
        <v>715</v>
      </c>
      <c r="G1626" s="231"/>
      <c r="H1626" s="65"/>
      <c r="I1626" s="222"/>
      <c r="J1626" s="66"/>
      <c r="K1626" s="66"/>
      <c r="L1626" s="66"/>
      <c r="M1626" s="64"/>
      <c r="N1626" s="304"/>
      <c r="O1626" s="305"/>
      <c r="P1626" s="127"/>
      <c r="Q1626" s="67"/>
      <c r="R1626" s="67"/>
      <c r="S1626" s="67"/>
      <c r="T1626" s="67"/>
      <c r="U1626" s="67"/>
      <c r="V1626" s="67"/>
      <c r="W1626" s="67"/>
      <c r="X1626" s="67"/>
      <c r="Y1626" s="68"/>
      <c r="Z1626" s="68"/>
      <c r="AA1626" s="68"/>
      <c r="AB1626" s="67"/>
      <c r="AC1626" s="67"/>
      <c r="AD1626" s="67"/>
      <c r="AE1626" s="67"/>
      <c r="AF1626" s="67"/>
      <c r="AG1626" s="67"/>
      <c r="AH1626" s="67"/>
      <c r="AI1626" s="67"/>
      <c r="AJ1626" s="68"/>
      <c r="AK1626" s="68"/>
      <c r="AL1626" s="68"/>
      <c r="AM1626" s="67"/>
      <c r="AN1626" s="67"/>
      <c r="AO1626" s="67"/>
      <c r="AP1626" s="67"/>
      <c r="AQ1626" s="67"/>
      <c r="AR1626" s="67"/>
      <c r="AS1626" s="67"/>
      <c r="AT1626" s="67"/>
      <c r="AU1626" s="67"/>
      <c r="AV1626" s="67"/>
      <c r="AW1626" s="67"/>
      <c r="AX1626" s="68"/>
      <c r="AY1626" s="68"/>
      <c r="AZ1626" s="69"/>
      <c r="BA1626" s="70"/>
      <c r="BB1626" s="71"/>
      <c r="BC1626" s="95"/>
      <c r="BD1626" s="41">
        <v>4</v>
      </c>
      <c r="BE1626" s="52">
        <v>43</v>
      </c>
      <c r="BF1626" s="103">
        <v>4323</v>
      </c>
      <c r="BG1626" s="275"/>
    </row>
    <row r="1627" spans="1:59" s="63" customFormat="1" ht="12.75" x14ac:dyDescent="0.2">
      <c r="A1627" s="196">
        <v>4</v>
      </c>
      <c r="B1627" s="197" t="s">
        <v>422</v>
      </c>
      <c r="C1627" s="208">
        <v>43</v>
      </c>
      <c r="D1627" s="209" t="s">
        <v>688</v>
      </c>
      <c r="E1627" s="212">
        <v>4323</v>
      </c>
      <c r="F1627" s="213" t="s">
        <v>715</v>
      </c>
      <c r="G1627" s="232"/>
      <c r="H1627" s="97"/>
      <c r="I1627" s="224"/>
      <c r="J1627" s="98"/>
      <c r="K1627" s="98"/>
      <c r="L1627" s="98"/>
      <c r="M1627" s="96"/>
      <c r="N1627" s="307"/>
      <c r="O1627" s="246"/>
      <c r="P1627" s="124"/>
      <c r="Q1627" s="99"/>
      <c r="R1627" s="99"/>
      <c r="S1627" s="99"/>
      <c r="T1627" s="99"/>
      <c r="U1627" s="99"/>
      <c r="V1627" s="99"/>
      <c r="W1627" s="99"/>
      <c r="X1627" s="99"/>
      <c r="Y1627" s="100"/>
      <c r="Z1627" s="100"/>
      <c r="AA1627" s="100"/>
      <c r="AB1627" s="99"/>
      <c r="AC1627" s="99"/>
      <c r="AD1627" s="99"/>
      <c r="AE1627" s="99"/>
      <c r="AF1627" s="99"/>
      <c r="AG1627" s="99"/>
      <c r="AH1627" s="99"/>
      <c r="AI1627" s="99"/>
      <c r="AJ1627" s="100"/>
      <c r="AK1627" s="100"/>
      <c r="AL1627" s="100"/>
      <c r="AM1627" s="99"/>
      <c r="AN1627" s="99"/>
      <c r="AO1627" s="99"/>
      <c r="AP1627" s="99"/>
      <c r="AQ1627" s="99"/>
      <c r="AR1627" s="99"/>
      <c r="AS1627" s="99"/>
      <c r="AT1627" s="99"/>
      <c r="AU1627" s="99"/>
      <c r="AV1627" s="99"/>
      <c r="AW1627" s="99"/>
      <c r="AX1627" s="100"/>
      <c r="AY1627" s="100"/>
      <c r="AZ1627" s="101"/>
      <c r="BA1627" s="102"/>
      <c r="BB1627" s="95"/>
      <c r="BC1627" s="95"/>
      <c r="BD1627" s="41">
        <v>4</v>
      </c>
      <c r="BE1627" s="52">
        <v>43</v>
      </c>
      <c r="BF1627" s="103">
        <v>4323</v>
      </c>
      <c r="BG1627" s="277"/>
    </row>
    <row r="1628" spans="1:59" x14ac:dyDescent="0.25">
      <c r="A1628" s="196">
        <v>4</v>
      </c>
      <c r="B1628" s="197" t="s">
        <v>422</v>
      </c>
      <c r="C1628" s="208">
        <v>43</v>
      </c>
      <c r="D1628" s="209" t="s">
        <v>688</v>
      </c>
      <c r="E1628" s="210">
        <v>4324</v>
      </c>
      <c r="F1628" s="211" t="s">
        <v>719</v>
      </c>
      <c r="G1628" s="235"/>
      <c r="H1628" s="145"/>
      <c r="I1628" s="221"/>
      <c r="J1628" s="57"/>
      <c r="K1628" s="57"/>
      <c r="L1628" s="57"/>
      <c r="M1628" s="144"/>
      <c r="N1628" s="324"/>
      <c r="O1628" s="325"/>
      <c r="P1628" s="146"/>
      <c r="Q1628" s="146"/>
      <c r="R1628" s="146"/>
      <c r="S1628" s="146"/>
      <c r="T1628" s="146"/>
      <c r="U1628" s="146"/>
      <c r="V1628" s="146"/>
      <c r="W1628" s="146"/>
      <c r="X1628" s="146"/>
      <c r="Y1628" s="59"/>
      <c r="Z1628" s="123"/>
      <c r="AA1628" s="123"/>
      <c r="AB1628" s="146"/>
      <c r="AC1628" s="146"/>
      <c r="AD1628" s="146"/>
      <c r="AE1628" s="146"/>
      <c r="AF1628" s="146"/>
      <c r="AG1628" s="146"/>
      <c r="AH1628" s="146"/>
      <c r="AI1628" s="146"/>
      <c r="AJ1628" s="59"/>
      <c r="AK1628" s="123"/>
      <c r="AL1628" s="123"/>
      <c r="AM1628" s="146"/>
      <c r="AN1628" s="146"/>
      <c r="AO1628" s="146"/>
      <c r="AP1628" s="146"/>
      <c r="AQ1628" s="146"/>
      <c r="AR1628" s="146"/>
      <c r="AS1628" s="146"/>
      <c r="AT1628" s="146"/>
      <c r="AU1628" s="146"/>
      <c r="AV1628" s="146"/>
      <c r="AW1628" s="58"/>
      <c r="AX1628" s="123"/>
      <c r="AY1628" s="59"/>
      <c r="AZ1628" s="147"/>
      <c r="BA1628" s="148"/>
      <c r="BB1628" s="143"/>
      <c r="BC1628" s="143"/>
      <c r="BD1628" s="41">
        <v>4</v>
      </c>
      <c r="BE1628" s="52">
        <v>43</v>
      </c>
      <c r="BF1628" s="62">
        <v>4324</v>
      </c>
      <c r="BG1628" s="284"/>
    </row>
    <row r="1629" spans="1:59" s="63" customFormat="1" ht="12.75" x14ac:dyDescent="0.2">
      <c r="A1629" s="196">
        <v>4</v>
      </c>
      <c r="B1629" s="197" t="s">
        <v>422</v>
      </c>
      <c r="C1629" s="208">
        <v>43</v>
      </c>
      <c r="D1629" s="209" t="s">
        <v>688</v>
      </c>
      <c r="E1629" s="210">
        <v>4324</v>
      </c>
      <c r="F1629" s="211" t="s">
        <v>719</v>
      </c>
      <c r="G1629" s="230"/>
      <c r="H1629" s="56"/>
      <c r="I1629" s="221"/>
      <c r="J1629" s="57"/>
      <c r="K1629" s="57"/>
      <c r="L1629" s="57"/>
      <c r="M1629" s="55"/>
      <c r="N1629" s="303"/>
      <c r="O1629" s="245"/>
      <c r="P1629" s="122"/>
      <c r="Q1629" s="58"/>
      <c r="R1629" s="58"/>
      <c r="S1629" s="58"/>
      <c r="T1629" s="58"/>
      <c r="U1629" s="58"/>
      <c r="V1629" s="58"/>
      <c r="W1629" s="58"/>
      <c r="X1629" s="58"/>
      <c r="Y1629" s="59"/>
      <c r="Z1629" s="59"/>
      <c r="AA1629" s="59"/>
      <c r="AB1629" s="58"/>
      <c r="AC1629" s="58"/>
      <c r="AD1629" s="58"/>
      <c r="AE1629" s="58"/>
      <c r="AF1629" s="58"/>
      <c r="AG1629" s="58"/>
      <c r="AH1629" s="58"/>
      <c r="AI1629" s="58"/>
      <c r="AJ1629" s="59"/>
      <c r="AK1629" s="59"/>
      <c r="AL1629" s="59"/>
      <c r="AM1629" s="58"/>
      <c r="AN1629" s="58"/>
      <c r="AO1629" s="58"/>
      <c r="AP1629" s="58"/>
      <c r="AQ1629" s="58"/>
      <c r="AR1629" s="58"/>
      <c r="AS1629" s="58"/>
      <c r="AT1629" s="58"/>
      <c r="AU1629" s="58"/>
      <c r="AV1629" s="58"/>
      <c r="AW1629" s="58"/>
      <c r="AX1629" s="59"/>
      <c r="AY1629" s="59"/>
      <c r="AZ1629" s="60"/>
      <c r="BA1629" s="61"/>
      <c r="BB1629" s="54"/>
      <c r="BC1629" s="54"/>
      <c r="BD1629" s="41">
        <v>4</v>
      </c>
      <c r="BE1629" s="52">
        <v>43</v>
      </c>
      <c r="BF1629" s="62">
        <v>4324</v>
      </c>
      <c r="BG1629" s="274"/>
    </row>
    <row r="1630" spans="1:59" s="63" customFormat="1" ht="12.75" x14ac:dyDescent="0.2">
      <c r="A1630" s="196">
        <v>4</v>
      </c>
      <c r="B1630" s="197" t="s">
        <v>422</v>
      </c>
      <c r="C1630" s="208">
        <v>43</v>
      </c>
      <c r="D1630" s="209" t="s">
        <v>688</v>
      </c>
      <c r="E1630" s="210">
        <v>4324</v>
      </c>
      <c r="F1630" s="211" t="s">
        <v>719</v>
      </c>
      <c r="G1630" s="231" t="s">
        <v>1195</v>
      </c>
      <c r="H1630" s="65"/>
      <c r="I1630" s="222"/>
      <c r="J1630" s="66"/>
      <c r="K1630" s="66"/>
      <c r="L1630" s="66"/>
      <c r="M1630" s="64"/>
      <c r="N1630" s="308"/>
      <c r="O1630" s="309"/>
      <c r="P1630" s="127"/>
      <c r="Q1630" s="67"/>
      <c r="R1630" s="67"/>
      <c r="S1630" s="67"/>
      <c r="T1630" s="67"/>
      <c r="U1630" s="67"/>
      <c r="V1630" s="67"/>
      <c r="W1630" s="67"/>
      <c r="X1630" s="67"/>
      <c r="Y1630" s="68"/>
      <c r="Z1630" s="68"/>
      <c r="AA1630" s="68"/>
      <c r="AB1630" s="67"/>
      <c r="AC1630" s="67"/>
      <c r="AD1630" s="67"/>
      <c r="AE1630" s="67"/>
      <c r="AF1630" s="67"/>
      <c r="AG1630" s="67"/>
      <c r="AH1630" s="67"/>
      <c r="AI1630" s="67"/>
      <c r="AJ1630" s="68"/>
      <c r="AK1630" s="68"/>
      <c r="AL1630" s="68"/>
      <c r="AM1630" s="67"/>
      <c r="AN1630" s="67"/>
      <c r="AO1630" s="67"/>
      <c r="AP1630" s="67"/>
      <c r="AQ1630" s="67"/>
      <c r="AR1630" s="67"/>
      <c r="AS1630" s="67"/>
      <c r="AT1630" s="67"/>
      <c r="AU1630" s="67"/>
      <c r="AV1630" s="67"/>
      <c r="AW1630" s="67"/>
      <c r="AX1630" s="68"/>
      <c r="AY1630" s="68"/>
      <c r="AZ1630" s="69"/>
      <c r="BA1630" s="70"/>
      <c r="BB1630" s="71"/>
      <c r="BC1630" s="54"/>
      <c r="BD1630" s="41">
        <v>4</v>
      </c>
      <c r="BE1630" s="52">
        <v>43</v>
      </c>
      <c r="BF1630" s="62">
        <v>4324</v>
      </c>
      <c r="BG1630" s="275"/>
    </row>
    <row r="1631" spans="1:59" s="63" customFormat="1" ht="12.75" x14ac:dyDescent="0.2">
      <c r="A1631" s="196">
        <v>4</v>
      </c>
      <c r="B1631" s="197" t="s">
        <v>422</v>
      </c>
      <c r="C1631" s="208">
        <v>43</v>
      </c>
      <c r="D1631" s="209" t="s">
        <v>688</v>
      </c>
      <c r="E1631" s="210">
        <v>4324</v>
      </c>
      <c r="F1631" s="211" t="s">
        <v>719</v>
      </c>
      <c r="G1631" s="231" t="s">
        <v>1195</v>
      </c>
      <c r="H1631" s="72" t="s">
        <v>47</v>
      </c>
      <c r="I1631" s="223"/>
      <c r="J1631" s="73"/>
      <c r="K1631" s="73"/>
      <c r="L1631" s="73"/>
      <c r="M1631" s="74"/>
      <c r="N1631" s="247"/>
      <c r="O1631" s="306"/>
      <c r="P1631" s="105"/>
      <c r="Q1631" s="75"/>
      <c r="R1631" s="75"/>
      <c r="S1631" s="75"/>
      <c r="T1631" s="75"/>
      <c r="U1631" s="75"/>
      <c r="V1631" s="75"/>
      <c r="W1631" s="75"/>
      <c r="X1631" s="75"/>
      <c r="Y1631" s="76">
        <f>IF(ISNUMBER(VLOOKUP(Y1633,P$7:W$7,MATCH(Y1633,P$7:W$7))),VLOOKUP(Y1633,P$7:W$7,MATCH(Y1633,P$7:W$7)),IF(N1635=0,"No Data",IF(Y1633&gt;0,"&lt;100",0)))</f>
        <v>10000</v>
      </c>
      <c r="Z1631" s="77">
        <f>IF(ISNUMBER(VLOOKUP(Z1635,P$7:W$7,MATCH(Z1635,P$7:W$7))),VLOOKUP(Z1635,P$7:W$7,MATCH(Z1635,P$7:W$7)),IF(N1635=0,"No Data",IF(Z1635&gt;0,"&lt;100",0)))</f>
        <v>10000</v>
      </c>
      <c r="AA1631" s="106">
        <f>IF(ISNUMBER(Z1631),Z1631,0)</f>
        <v>10000</v>
      </c>
      <c r="AB1631" s="75"/>
      <c r="AC1631" s="75"/>
      <c r="AD1631" s="75"/>
      <c r="AE1631" s="75"/>
      <c r="AF1631" s="75"/>
      <c r="AG1631" s="75"/>
      <c r="AH1631" s="75"/>
      <c r="AI1631" s="75"/>
      <c r="AJ1631" s="76">
        <f>IF(ISNUMBER(VLOOKUP(AJ1633,AB$7:AH$7,MATCH(AJ1633,AB$7:AH$7))),VLOOKUP(AJ1633,AB$7:AH$7,MATCH(AJ1633,AB$7:AH$7)),IF(N1635=0,"No Data",IF(AJ1633&gt;0,"&lt;50",0)))</f>
        <v>0</v>
      </c>
      <c r="AK1631" s="77">
        <f>IF(ISNUMBER(VLOOKUP(AK1635,AB$7:AH$7,MATCH(AK1635,AB$7:AH$7))),VLOOKUP(AK1635,AB$7:AH$7,MATCH(AK1635,AB$7:AH$7)),IF(N1635=0,"No Data",IF(AK1635&gt;0,"&lt;50",0)))</f>
        <v>0</v>
      </c>
      <c r="AL1631" s="106">
        <f>IF(ISNUMBER(AK1631),AK1631,0)</f>
        <v>0</v>
      </c>
      <c r="AM1631" s="75"/>
      <c r="AN1631" s="75"/>
      <c r="AO1631" s="75"/>
      <c r="AP1631" s="75"/>
      <c r="AQ1631" s="75"/>
      <c r="AR1631" s="75"/>
      <c r="AS1631" s="75"/>
      <c r="AT1631" s="75"/>
      <c r="AU1631" s="75"/>
      <c r="AV1631" s="75"/>
      <c r="AW1631" s="76">
        <f>IF(ISNUMBER(VLOOKUP(AW1633,AM$7:AU$7,MATCH(AW1633,AM$7:AU$7))),VLOOKUP(AW1633,AM$7:AU$7,MATCH(AW1633,AM$7:AU$7)),IF(N1635=0,"No Data",IF(AW1633&gt;0,"&lt;10",0)))</f>
        <v>50</v>
      </c>
      <c r="AX1631" s="77">
        <f>IF(ISNUMBER(VLOOKUP(AX1635,AM$7:AU$7,MATCH(AX1635,AM$7:AU$7))),VLOOKUP(AX1635,AM$7:AU$7,MATCH(AX1635,AM$7:AU$7)),IF(N1635=0,"No Data",IF(AX1635&gt;0,"&lt;10",0)))</f>
        <v>50</v>
      </c>
      <c r="AY1631" s="106">
        <f>IF(ISNUMBER(AX1631),AX1631,0)</f>
        <v>50</v>
      </c>
      <c r="AZ1631" s="79"/>
      <c r="BA1631" s="80"/>
      <c r="BB1631" s="71"/>
      <c r="BC1631" s="54"/>
      <c r="BD1631" s="41">
        <v>4</v>
      </c>
      <c r="BE1631" s="52">
        <v>43</v>
      </c>
      <c r="BF1631" s="62">
        <v>4324</v>
      </c>
      <c r="BG1631" s="276" t="s">
        <v>47</v>
      </c>
    </row>
    <row r="1632" spans="1:59" s="63" customFormat="1" ht="12.75" x14ac:dyDescent="0.2">
      <c r="A1632" s="196">
        <v>4</v>
      </c>
      <c r="B1632" s="197" t="s">
        <v>422</v>
      </c>
      <c r="C1632" s="208">
        <v>43</v>
      </c>
      <c r="D1632" s="209" t="s">
        <v>688</v>
      </c>
      <c r="E1632" s="210">
        <v>4324</v>
      </c>
      <c r="F1632" s="211" t="s">
        <v>719</v>
      </c>
      <c r="G1632" s="231" t="s">
        <v>1195</v>
      </c>
      <c r="H1632" s="81" t="s">
        <v>48</v>
      </c>
      <c r="I1632" s="223"/>
      <c r="J1632" s="73"/>
      <c r="K1632" s="73"/>
      <c r="L1632" s="73"/>
      <c r="M1632" s="74"/>
      <c r="N1632" s="247"/>
      <c r="O1632" s="306"/>
      <c r="P1632" s="105"/>
      <c r="Q1632" s="75"/>
      <c r="R1632" s="75"/>
      <c r="S1632" s="75"/>
      <c r="T1632" s="75"/>
      <c r="U1632" s="75"/>
      <c r="V1632" s="75"/>
      <c r="W1632" s="75"/>
      <c r="X1632" s="75"/>
      <c r="Y1632" s="82">
        <f>MIN(X1636:X1637)</f>
        <v>0</v>
      </c>
      <c r="Z1632" s="83"/>
      <c r="AA1632" s="83"/>
      <c r="AB1632" s="75"/>
      <c r="AC1632" s="75"/>
      <c r="AD1632" s="75"/>
      <c r="AE1632" s="75"/>
      <c r="AF1632" s="75"/>
      <c r="AG1632" s="75"/>
      <c r="AH1632" s="75"/>
      <c r="AI1632" s="75"/>
      <c r="AJ1632" s="82">
        <f>MIN(AI1636:AI1637)</f>
        <v>0</v>
      </c>
      <c r="AK1632" s="83"/>
      <c r="AL1632" s="83"/>
      <c r="AM1632" s="75"/>
      <c r="AN1632" s="75"/>
      <c r="AO1632" s="75"/>
      <c r="AP1632" s="75"/>
      <c r="AQ1632" s="75"/>
      <c r="AR1632" s="75"/>
      <c r="AS1632" s="75"/>
      <c r="AT1632" s="75"/>
      <c r="AU1632" s="75"/>
      <c r="AV1632" s="75"/>
      <c r="AW1632" s="82">
        <f>MIN(AV1636:AV1637)</f>
        <v>50</v>
      </c>
      <c r="AX1632" s="83"/>
      <c r="AY1632" s="83"/>
      <c r="AZ1632" s="79"/>
      <c r="BA1632" s="80"/>
      <c r="BB1632" s="71"/>
      <c r="BC1632" s="54"/>
      <c r="BD1632" s="41">
        <v>4</v>
      </c>
      <c r="BE1632" s="52">
        <v>43</v>
      </c>
      <c r="BF1632" s="62">
        <v>4324</v>
      </c>
      <c r="BG1632" s="278" t="s">
        <v>48</v>
      </c>
    </row>
    <row r="1633" spans="1:59" s="63" customFormat="1" ht="12.75" x14ac:dyDescent="0.2">
      <c r="A1633" s="196">
        <v>4</v>
      </c>
      <c r="B1633" s="197" t="s">
        <v>422</v>
      </c>
      <c r="C1633" s="208">
        <v>43</v>
      </c>
      <c r="D1633" s="209" t="s">
        <v>688</v>
      </c>
      <c r="E1633" s="210">
        <v>4324</v>
      </c>
      <c r="F1633" s="211" t="s">
        <v>719</v>
      </c>
      <c r="G1633" s="231" t="s">
        <v>1195</v>
      </c>
      <c r="H1633" s="81" t="s">
        <v>49</v>
      </c>
      <c r="I1633" s="223"/>
      <c r="J1633" s="73"/>
      <c r="K1633" s="73"/>
      <c r="L1633" s="73"/>
      <c r="M1633" s="74"/>
      <c r="N1633" s="247"/>
      <c r="O1633" s="306"/>
      <c r="P1633" s="105"/>
      <c r="Q1633" s="75"/>
      <c r="R1633" s="75"/>
      <c r="S1633" s="75"/>
      <c r="T1633" s="75"/>
      <c r="U1633" s="75"/>
      <c r="V1633" s="75"/>
      <c r="W1633" s="75"/>
      <c r="X1633" s="75"/>
      <c r="Y1633" s="84">
        <f>IF(ISNUMBER(AVERAGE(X1636:X1637)),AVERAGE(X1636:X1637),0)</f>
        <v>12500</v>
      </c>
      <c r="Z1633" s="83"/>
      <c r="AA1633" s="83"/>
      <c r="AB1633" s="75"/>
      <c r="AC1633" s="75"/>
      <c r="AD1633" s="75"/>
      <c r="AE1633" s="75"/>
      <c r="AF1633" s="75"/>
      <c r="AG1633" s="75"/>
      <c r="AH1633" s="75"/>
      <c r="AI1633" s="75"/>
      <c r="AJ1633" s="84">
        <f>IF(ISNUMBER(AVERAGE(AI1636:AI1637)),AVERAGE(AI1636:AI1637),0)</f>
        <v>0</v>
      </c>
      <c r="AK1633" s="83"/>
      <c r="AL1633" s="83"/>
      <c r="AM1633" s="75"/>
      <c r="AN1633" s="75"/>
      <c r="AO1633" s="75"/>
      <c r="AP1633" s="75"/>
      <c r="AQ1633" s="75"/>
      <c r="AR1633" s="75"/>
      <c r="AS1633" s="75"/>
      <c r="AT1633" s="75"/>
      <c r="AU1633" s="75"/>
      <c r="AV1633" s="75"/>
      <c r="AW1633" s="84">
        <f>IF(ISNUMBER(AVERAGE(AV1636:AV1637)),AVERAGE(AV1636:AV1637),0)</f>
        <v>75</v>
      </c>
      <c r="AX1633" s="83"/>
      <c r="AY1633" s="83"/>
      <c r="AZ1633" s="79"/>
      <c r="BA1633" s="80"/>
      <c r="BB1633" s="71"/>
      <c r="BC1633" s="54"/>
      <c r="BD1633" s="41">
        <v>4</v>
      </c>
      <c r="BE1633" s="52">
        <v>43</v>
      </c>
      <c r="BF1633" s="62">
        <v>4324</v>
      </c>
      <c r="BG1633" s="278" t="s">
        <v>49</v>
      </c>
    </row>
    <row r="1634" spans="1:59" s="63" customFormat="1" ht="12.75" x14ac:dyDescent="0.2">
      <c r="A1634" s="196">
        <v>4</v>
      </c>
      <c r="B1634" s="197" t="s">
        <v>422</v>
      </c>
      <c r="C1634" s="208">
        <v>43</v>
      </c>
      <c r="D1634" s="209" t="s">
        <v>688</v>
      </c>
      <c r="E1634" s="210">
        <v>4324</v>
      </c>
      <c r="F1634" s="211" t="s">
        <v>719</v>
      </c>
      <c r="G1634" s="231" t="s">
        <v>1195</v>
      </c>
      <c r="H1634" s="81" t="s">
        <v>50</v>
      </c>
      <c r="I1634" s="223"/>
      <c r="J1634" s="73"/>
      <c r="K1634" s="73"/>
      <c r="L1634" s="73"/>
      <c r="M1634" s="74"/>
      <c r="N1634" s="247"/>
      <c r="O1634" s="306"/>
      <c r="P1634" s="105"/>
      <c r="Q1634" s="75"/>
      <c r="R1634" s="75"/>
      <c r="S1634" s="75"/>
      <c r="T1634" s="75"/>
      <c r="U1634" s="75"/>
      <c r="V1634" s="75"/>
      <c r="W1634" s="75"/>
      <c r="X1634" s="75"/>
      <c r="Y1634" s="84">
        <f>MAX(X1636:X1637)</f>
        <v>25000</v>
      </c>
      <c r="Z1634" s="83"/>
      <c r="AA1634" s="83"/>
      <c r="AB1634" s="75"/>
      <c r="AC1634" s="75"/>
      <c r="AD1634" s="75"/>
      <c r="AE1634" s="75"/>
      <c r="AF1634" s="75"/>
      <c r="AG1634" s="75"/>
      <c r="AH1634" s="75"/>
      <c r="AI1634" s="75"/>
      <c r="AJ1634" s="84">
        <f>MAX(AI1636:AI1637)</f>
        <v>0</v>
      </c>
      <c r="AK1634" s="83"/>
      <c r="AL1634" s="83"/>
      <c r="AM1634" s="75"/>
      <c r="AN1634" s="75"/>
      <c r="AO1634" s="75"/>
      <c r="AP1634" s="75"/>
      <c r="AQ1634" s="75"/>
      <c r="AR1634" s="75"/>
      <c r="AS1634" s="75"/>
      <c r="AT1634" s="75"/>
      <c r="AU1634" s="75"/>
      <c r="AV1634" s="75"/>
      <c r="AW1634" s="84">
        <f>MAX(AV1636:AV1637)</f>
        <v>100</v>
      </c>
      <c r="AX1634" s="83"/>
      <c r="AY1634" s="83"/>
      <c r="AZ1634" s="79"/>
      <c r="BA1634" s="80"/>
      <c r="BB1634" s="71"/>
      <c r="BC1634" s="54"/>
      <c r="BD1634" s="41">
        <v>4</v>
      </c>
      <c r="BE1634" s="52">
        <v>43</v>
      </c>
      <c r="BF1634" s="62">
        <v>4324</v>
      </c>
      <c r="BG1634" s="278" t="s">
        <v>50</v>
      </c>
    </row>
    <row r="1635" spans="1:59" s="63" customFormat="1" ht="12.75" x14ac:dyDescent="0.2">
      <c r="A1635" s="196">
        <v>4</v>
      </c>
      <c r="B1635" s="197" t="s">
        <v>422</v>
      </c>
      <c r="C1635" s="208">
        <v>43</v>
      </c>
      <c r="D1635" s="209" t="s">
        <v>688</v>
      </c>
      <c r="E1635" s="210">
        <v>4324</v>
      </c>
      <c r="F1635" s="211" t="s">
        <v>719</v>
      </c>
      <c r="G1635" s="231" t="s">
        <v>1195</v>
      </c>
      <c r="H1635" s="85" t="s">
        <v>51</v>
      </c>
      <c r="I1635" s="223"/>
      <c r="J1635" s="73"/>
      <c r="K1635" s="73"/>
      <c r="L1635" s="73"/>
      <c r="M1635" s="74"/>
      <c r="N1635" s="317">
        <f>SUM(N1636:N1637)</f>
        <v>2</v>
      </c>
      <c r="O1635" s="293">
        <f>SUM(O1636:O1637)</f>
        <v>1</v>
      </c>
      <c r="P1635" s="292"/>
      <c r="Q1635" s="87"/>
      <c r="R1635" s="87"/>
      <c r="S1635" s="87"/>
      <c r="T1635" s="87"/>
      <c r="U1635" s="87"/>
      <c r="V1635" s="87"/>
      <c r="W1635" s="87"/>
      <c r="X1635" s="87"/>
      <c r="Y1635" s="112"/>
      <c r="Z1635" s="121">
        <f>SUM(Z1636:Z1637)</f>
        <v>12500</v>
      </c>
      <c r="AA1635" s="88"/>
      <c r="AB1635" s="87"/>
      <c r="AC1635" s="87"/>
      <c r="AD1635" s="87"/>
      <c r="AE1635" s="87"/>
      <c r="AF1635" s="87"/>
      <c r="AG1635" s="87"/>
      <c r="AH1635" s="87"/>
      <c r="AI1635" s="87"/>
      <c r="AJ1635" s="112"/>
      <c r="AK1635" s="121">
        <f>SUM(AK1636:AK1637)</f>
        <v>0</v>
      </c>
      <c r="AL1635" s="88"/>
      <c r="AM1635" s="87"/>
      <c r="AN1635" s="87"/>
      <c r="AO1635" s="87"/>
      <c r="AP1635" s="87"/>
      <c r="AQ1635" s="87"/>
      <c r="AR1635" s="87"/>
      <c r="AS1635" s="87"/>
      <c r="AT1635" s="87"/>
      <c r="AU1635" s="87"/>
      <c r="AV1635" s="87"/>
      <c r="AW1635" s="112"/>
      <c r="AX1635" s="121">
        <f>SUM(AX1636:AX1637)</f>
        <v>75</v>
      </c>
      <c r="AY1635" s="88"/>
      <c r="AZ1635" s="79"/>
      <c r="BA1635" s="80"/>
      <c r="BB1635" s="71"/>
      <c r="BC1635" s="54"/>
      <c r="BD1635" s="41">
        <v>4</v>
      </c>
      <c r="BE1635" s="52">
        <v>43</v>
      </c>
      <c r="BF1635" s="62">
        <v>4324</v>
      </c>
      <c r="BG1635" s="279" t="s">
        <v>51</v>
      </c>
    </row>
    <row r="1636" spans="1:59" s="63" customFormat="1" ht="12.75" x14ac:dyDescent="0.2">
      <c r="A1636" s="196">
        <v>4</v>
      </c>
      <c r="B1636" s="197" t="s">
        <v>422</v>
      </c>
      <c r="C1636" s="208">
        <v>43</v>
      </c>
      <c r="D1636" s="209" t="s">
        <v>688</v>
      </c>
      <c r="E1636" s="210">
        <v>4324</v>
      </c>
      <c r="F1636" s="211" t="s">
        <v>719</v>
      </c>
      <c r="G1636" s="231" t="s">
        <v>1195</v>
      </c>
      <c r="H1636" s="89" t="s">
        <v>52</v>
      </c>
      <c r="I1636" s="90" t="s">
        <v>718</v>
      </c>
      <c r="J1636" s="90"/>
      <c r="K1636" s="90" t="s">
        <v>64</v>
      </c>
      <c r="L1636" s="90" t="s">
        <v>119</v>
      </c>
      <c r="M1636" s="91"/>
      <c r="N1636" s="312">
        <v>1</v>
      </c>
      <c r="O1636" s="313">
        <f>N1636/N$1635</f>
        <v>0.5</v>
      </c>
      <c r="P1636" s="104"/>
      <c r="Q1636" s="92"/>
      <c r="R1636" s="92"/>
      <c r="S1636" s="92"/>
      <c r="T1636" s="92"/>
      <c r="U1636" s="92"/>
      <c r="V1636" s="92"/>
      <c r="W1636" s="92"/>
      <c r="X1636" s="109">
        <f>P1636*P$7+Q1636*Q$7+R1636*R$7+S1636*S$7+T1636*T$7+U1636*U$7+V1636*V$7+W1636*W$7</f>
        <v>0</v>
      </c>
      <c r="Y1636" s="83"/>
      <c r="Z1636" s="110">
        <f>X1636*$O1636</f>
        <v>0</v>
      </c>
      <c r="AA1636" s="111"/>
      <c r="AB1636" s="92"/>
      <c r="AC1636" s="92"/>
      <c r="AD1636" s="92"/>
      <c r="AE1636" s="92"/>
      <c r="AF1636" s="92"/>
      <c r="AG1636" s="92"/>
      <c r="AH1636" s="92"/>
      <c r="AI1636" s="109">
        <f>AB1636*AB$7+AC1636*AC$7+AD1636*AD$7+AE1636*AE$7+AF1636*AF$7+AG1636*AG$7+AH1636*AH$7</f>
        <v>0</v>
      </c>
      <c r="AJ1636" s="83"/>
      <c r="AK1636" s="110">
        <f>AI1636*$O1636</f>
        <v>0</v>
      </c>
      <c r="AL1636" s="111"/>
      <c r="AM1636" s="92"/>
      <c r="AN1636" s="92"/>
      <c r="AO1636" s="92">
        <v>1</v>
      </c>
      <c r="AP1636" s="92"/>
      <c r="AQ1636" s="92"/>
      <c r="AR1636" s="92"/>
      <c r="AS1636" s="92"/>
      <c r="AT1636" s="92"/>
      <c r="AU1636" s="92"/>
      <c r="AV1636" s="109">
        <f>AM1636*AM$7+AN1636*AN$7+AO1636*AO$7+AP1636*AP$7+AQ1636*AQ$7+AR1636*AR$7+AS1636*AS$7+AT1636*AT$7+AU1636*AU$7</f>
        <v>50</v>
      </c>
      <c r="AW1636" s="75"/>
      <c r="AX1636" s="110">
        <f>AV1636*$O1636</f>
        <v>25</v>
      </c>
      <c r="AY1636" s="111"/>
      <c r="AZ1636" s="93"/>
      <c r="BA1636" s="94" t="s">
        <v>554</v>
      </c>
      <c r="BB1636" s="71"/>
      <c r="BC1636" s="54"/>
      <c r="BD1636" s="41">
        <v>4</v>
      </c>
      <c r="BE1636" s="52">
        <v>43</v>
      </c>
      <c r="BF1636" s="62">
        <v>4324</v>
      </c>
      <c r="BG1636" s="280" t="s">
        <v>52</v>
      </c>
    </row>
    <row r="1637" spans="1:59" s="63" customFormat="1" ht="12.75" x14ac:dyDescent="0.2">
      <c r="A1637" s="196">
        <v>4</v>
      </c>
      <c r="B1637" s="197" t="s">
        <v>422</v>
      </c>
      <c r="C1637" s="208">
        <v>43</v>
      </c>
      <c r="D1637" s="209" t="s">
        <v>688</v>
      </c>
      <c r="E1637" s="210">
        <v>4324</v>
      </c>
      <c r="F1637" s="211" t="s">
        <v>719</v>
      </c>
      <c r="G1637" s="231" t="s">
        <v>1195</v>
      </c>
      <c r="H1637" s="89"/>
      <c r="I1637" s="90" t="s">
        <v>457</v>
      </c>
      <c r="J1637" s="90"/>
      <c r="K1637" s="90" t="s">
        <v>459</v>
      </c>
      <c r="L1637" s="90" t="s">
        <v>460</v>
      </c>
      <c r="M1637" s="91"/>
      <c r="N1637" s="312">
        <v>1</v>
      </c>
      <c r="O1637" s="313">
        <f>N1637/N$1635</f>
        <v>0.5</v>
      </c>
      <c r="P1637" s="104"/>
      <c r="Q1637" s="92"/>
      <c r="R1637" s="92"/>
      <c r="S1637" s="92"/>
      <c r="T1637" s="92"/>
      <c r="U1637" s="92"/>
      <c r="V1637" s="92"/>
      <c r="W1637" s="92">
        <v>1</v>
      </c>
      <c r="X1637" s="109">
        <f>P1637*P$7+Q1637*Q$7+R1637*R$7+S1637*S$7+T1637*T$7+U1637*U$7+V1637*V$7+W1637*W$7</f>
        <v>25000</v>
      </c>
      <c r="Y1637" s="83"/>
      <c r="Z1637" s="110">
        <f>X1637*$O1637</f>
        <v>12500</v>
      </c>
      <c r="AA1637" s="111"/>
      <c r="AB1637" s="92"/>
      <c r="AC1637" s="92"/>
      <c r="AD1637" s="92"/>
      <c r="AE1637" s="92"/>
      <c r="AF1637" s="92"/>
      <c r="AG1637" s="92"/>
      <c r="AH1637" s="92"/>
      <c r="AI1637" s="109">
        <f>AB1637*AB$7+AC1637*AC$7+AD1637*AD$7+AE1637*AE$7+AF1637*AF$7+AG1637*AG$7+AH1637*AH$7</f>
        <v>0</v>
      </c>
      <c r="AJ1637" s="83"/>
      <c r="AK1637" s="110">
        <f>AI1637*$O1637</f>
        <v>0</v>
      </c>
      <c r="AL1637" s="111"/>
      <c r="AM1637" s="92"/>
      <c r="AN1637" s="92"/>
      <c r="AO1637" s="92"/>
      <c r="AP1637" s="92">
        <v>1</v>
      </c>
      <c r="AQ1637" s="92"/>
      <c r="AR1637" s="92"/>
      <c r="AS1637" s="92"/>
      <c r="AT1637" s="92"/>
      <c r="AU1637" s="92"/>
      <c r="AV1637" s="109">
        <f>AM1637*AM$7+AN1637*AN$7+AO1637*AO$7+AP1637*AP$7+AQ1637*AQ$7+AR1637*AR$7+AS1637*AS$7+AT1637*AT$7+AU1637*AU$7</f>
        <v>100</v>
      </c>
      <c r="AW1637" s="75"/>
      <c r="AX1637" s="110">
        <f>AV1637*$O1637</f>
        <v>50</v>
      </c>
      <c r="AY1637" s="111"/>
      <c r="AZ1637" s="93"/>
      <c r="BA1637" s="94" t="s">
        <v>554</v>
      </c>
      <c r="BB1637" s="71"/>
      <c r="BC1637" s="54"/>
      <c r="BD1637" s="41">
        <v>4</v>
      </c>
      <c r="BE1637" s="52">
        <v>43</v>
      </c>
      <c r="BF1637" s="62">
        <v>4324</v>
      </c>
      <c r="BG1637" s="280" t="s">
        <v>52</v>
      </c>
    </row>
    <row r="1638" spans="1:59" s="63" customFormat="1" ht="12.75" x14ac:dyDescent="0.2">
      <c r="A1638" s="196">
        <v>4</v>
      </c>
      <c r="B1638" s="197" t="s">
        <v>422</v>
      </c>
      <c r="C1638" s="208">
        <v>43</v>
      </c>
      <c r="D1638" s="209" t="s">
        <v>688</v>
      </c>
      <c r="E1638" s="210">
        <v>4324</v>
      </c>
      <c r="F1638" s="211" t="s">
        <v>719</v>
      </c>
      <c r="G1638" s="231" t="s">
        <v>1195</v>
      </c>
      <c r="H1638" s="89"/>
      <c r="I1638" s="219"/>
      <c r="J1638" s="90"/>
      <c r="K1638" s="90"/>
      <c r="L1638" s="90"/>
      <c r="M1638" s="91"/>
      <c r="N1638" s="247"/>
      <c r="O1638" s="306"/>
      <c r="P1638" s="104"/>
      <c r="Q1638" s="92"/>
      <c r="R1638" s="92"/>
      <c r="S1638" s="92"/>
      <c r="T1638" s="92"/>
      <c r="U1638" s="92"/>
      <c r="V1638" s="92"/>
      <c r="W1638" s="92"/>
      <c r="X1638" s="75"/>
      <c r="Y1638" s="83"/>
      <c r="Z1638" s="83"/>
      <c r="AA1638" s="83"/>
      <c r="AB1638" s="92"/>
      <c r="AC1638" s="92"/>
      <c r="AD1638" s="92"/>
      <c r="AE1638" s="92"/>
      <c r="AF1638" s="92"/>
      <c r="AG1638" s="92"/>
      <c r="AH1638" s="92"/>
      <c r="AI1638" s="75"/>
      <c r="AJ1638" s="83"/>
      <c r="AK1638" s="83"/>
      <c r="AL1638" s="83"/>
      <c r="AM1638" s="92"/>
      <c r="AN1638" s="92"/>
      <c r="AO1638" s="92"/>
      <c r="AP1638" s="92"/>
      <c r="AQ1638" s="92"/>
      <c r="AR1638" s="92"/>
      <c r="AS1638" s="92"/>
      <c r="AT1638" s="92"/>
      <c r="AU1638" s="92"/>
      <c r="AV1638" s="75"/>
      <c r="AW1638" s="75"/>
      <c r="AX1638" s="83"/>
      <c r="AY1638" s="83"/>
      <c r="AZ1638" s="93"/>
      <c r="BA1638" s="94"/>
      <c r="BB1638" s="71"/>
      <c r="BC1638" s="54"/>
      <c r="BD1638" s="41">
        <v>4</v>
      </c>
      <c r="BE1638" s="52">
        <v>43</v>
      </c>
      <c r="BF1638" s="62">
        <v>4324</v>
      </c>
      <c r="BG1638" s="280" t="s">
        <v>52</v>
      </c>
    </row>
    <row r="1639" spans="1:59" s="63" customFormat="1" ht="12.75" x14ac:dyDescent="0.2">
      <c r="A1639" s="196">
        <v>4</v>
      </c>
      <c r="B1639" s="197" t="s">
        <v>422</v>
      </c>
      <c r="C1639" s="208">
        <v>43</v>
      </c>
      <c r="D1639" s="209" t="s">
        <v>688</v>
      </c>
      <c r="E1639" s="210">
        <v>4324</v>
      </c>
      <c r="F1639" s="211" t="s">
        <v>719</v>
      </c>
      <c r="G1639" s="231" t="s">
        <v>1195</v>
      </c>
      <c r="H1639" s="65"/>
      <c r="I1639" s="222"/>
      <c r="J1639" s="66"/>
      <c r="K1639" s="66"/>
      <c r="L1639" s="66"/>
      <c r="M1639" s="64"/>
      <c r="N1639" s="304"/>
      <c r="O1639" s="305"/>
      <c r="P1639" s="127"/>
      <c r="Q1639" s="67"/>
      <c r="R1639" s="67"/>
      <c r="S1639" s="67"/>
      <c r="T1639" s="67"/>
      <c r="U1639" s="67"/>
      <c r="V1639" s="67"/>
      <c r="W1639" s="67"/>
      <c r="X1639" s="67"/>
      <c r="Y1639" s="68"/>
      <c r="Z1639" s="68"/>
      <c r="AA1639" s="68"/>
      <c r="AB1639" s="67"/>
      <c r="AC1639" s="67"/>
      <c r="AD1639" s="67"/>
      <c r="AE1639" s="67"/>
      <c r="AF1639" s="67"/>
      <c r="AG1639" s="67"/>
      <c r="AH1639" s="67"/>
      <c r="AI1639" s="67"/>
      <c r="AJ1639" s="68"/>
      <c r="AK1639" s="68"/>
      <c r="AL1639" s="68"/>
      <c r="AM1639" s="67"/>
      <c r="AN1639" s="67"/>
      <c r="AO1639" s="67"/>
      <c r="AP1639" s="67"/>
      <c r="AQ1639" s="67"/>
      <c r="AR1639" s="67"/>
      <c r="AS1639" s="67"/>
      <c r="AT1639" s="67"/>
      <c r="AU1639" s="67"/>
      <c r="AV1639" s="67"/>
      <c r="AW1639" s="67"/>
      <c r="AX1639" s="68"/>
      <c r="AY1639" s="68"/>
      <c r="AZ1639" s="69"/>
      <c r="BA1639" s="70"/>
      <c r="BB1639" s="71"/>
      <c r="BC1639" s="54"/>
      <c r="BD1639" s="41">
        <v>4</v>
      </c>
      <c r="BE1639" s="52">
        <v>43</v>
      </c>
      <c r="BF1639" s="62">
        <v>4324</v>
      </c>
      <c r="BG1639" s="275"/>
    </row>
    <row r="1640" spans="1:59" s="63" customFormat="1" ht="12.75" x14ac:dyDescent="0.2">
      <c r="A1640" s="196">
        <v>4</v>
      </c>
      <c r="B1640" s="197" t="s">
        <v>422</v>
      </c>
      <c r="C1640" s="208">
        <v>43</v>
      </c>
      <c r="D1640" s="209" t="s">
        <v>688</v>
      </c>
      <c r="E1640" s="210">
        <v>4324</v>
      </c>
      <c r="F1640" s="211" t="s">
        <v>719</v>
      </c>
      <c r="G1640" s="230"/>
      <c r="H1640" s="56"/>
      <c r="I1640" s="221"/>
      <c r="J1640" s="57"/>
      <c r="K1640" s="57"/>
      <c r="L1640" s="57"/>
      <c r="M1640" s="55"/>
      <c r="N1640" s="303"/>
      <c r="O1640" s="245"/>
      <c r="P1640" s="122"/>
      <c r="Q1640" s="58"/>
      <c r="R1640" s="58"/>
      <c r="S1640" s="58"/>
      <c r="T1640" s="58"/>
      <c r="U1640" s="58"/>
      <c r="V1640" s="58"/>
      <c r="W1640" s="58"/>
      <c r="X1640" s="58"/>
      <c r="Y1640" s="59"/>
      <c r="Z1640" s="59"/>
      <c r="AA1640" s="59"/>
      <c r="AB1640" s="58"/>
      <c r="AC1640" s="58"/>
      <c r="AD1640" s="58"/>
      <c r="AE1640" s="58"/>
      <c r="AF1640" s="58"/>
      <c r="AG1640" s="58"/>
      <c r="AH1640" s="58"/>
      <c r="AI1640" s="58"/>
      <c r="AJ1640" s="59"/>
      <c r="AK1640" s="59"/>
      <c r="AL1640" s="59"/>
      <c r="AM1640" s="58"/>
      <c r="AN1640" s="58"/>
      <c r="AO1640" s="58"/>
      <c r="AP1640" s="58"/>
      <c r="AQ1640" s="58"/>
      <c r="AR1640" s="58"/>
      <c r="AS1640" s="58"/>
      <c r="AT1640" s="58"/>
      <c r="AU1640" s="58"/>
      <c r="AV1640" s="58"/>
      <c r="AW1640" s="58"/>
      <c r="AX1640" s="59"/>
      <c r="AY1640" s="59"/>
      <c r="AZ1640" s="60"/>
      <c r="BA1640" s="61"/>
      <c r="BB1640" s="54"/>
      <c r="BC1640" s="54"/>
      <c r="BD1640" s="41">
        <v>4</v>
      </c>
      <c r="BE1640" s="52">
        <v>43</v>
      </c>
      <c r="BF1640" s="62">
        <v>4324</v>
      </c>
      <c r="BG1640" s="274"/>
    </row>
    <row r="1641" spans="1:59" s="63" customFormat="1" ht="12.75" x14ac:dyDescent="0.2">
      <c r="A1641" s="196">
        <v>4</v>
      </c>
      <c r="B1641" s="197" t="s">
        <v>422</v>
      </c>
      <c r="C1641" s="208">
        <v>43</v>
      </c>
      <c r="D1641" s="209" t="s">
        <v>688</v>
      </c>
      <c r="E1641" s="210">
        <v>4324</v>
      </c>
      <c r="F1641" s="211" t="s">
        <v>719</v>
      </c>
      <c r="G1641" s="231"/>
      <c r="H1641" s="65"/>
      <c r="I1641" s="222"/>
      <c r="J1641" s="66"/>
      <c r="K1641" s="66"/>
      <c r="L1641" s="66"/>
      <c r="M1641" s="64"/>
      <c r="N1641" s="304"/>
      <c r="O1641" s="305"/>
      <c r="P1641" s="127"/>
      <c r="Q1641" s="67"/>
      <c r="R1641" s="67"/>
      <c r="S1641" s="67"/>
      <c r="T1641" s="67"/>
      <c r="U1641" s="67"/>
      <c r="V1641" s="67"/>
      <c r="W1641" s="67"/>
      <c r="X1641" s="67"/>
      <c r="Y1641" s="68"/>
      <c r="Z1641" s="68"/>
      <c r="AA1641" s="68"/>
      <c r="AB1641" s="67"/>
      <c r="AC1641" s="67"/>
      <c r="AD1641" s="67"/>
      <c r="AE1641" s="67"/>
      <c r="AF1641" s="67"/>
      <c r="AG1641" s="67"/>
      <c r="AH1641" s="67"/>
      <c r="AI1641" s="67"/>
      <c r="AJ1641" s="68"/>
      <c r="AK1641" s="68"/>
      <c r="AL1641" s="68"/>
      <c r="AM1641" s="67"/>
      <c r="AN1641" s="67"/>
      <c r="AO1641" s="67"/>
      <c r="AP1641" s="67"/>
      <c r="AQ1641" s="67"/>
      <c r="AR1641" s="67"/>
      <c r="AS1641" s="67"/>
      <c r="AT1641" s="67"/>
      <c r="AU1641" s="67"/>
      <c r="AV1641" s="67"/>
      <c r="AW1641" s="67"/>
      <c r="AX1641" s="68"/>
      <c r="AY1641" s="68"/>
      <c r="AZ1641" s="69"/>
      <c r="BA1641" s="70"/>
      <c r="BB1641" s="71"/>
      <c r="BC1641" s="54"/>
      <c r="BD1641" s="41">
        <v>4</v>
      </c>
      <c r="BE1641" s="52">
        <v>43</v>
      </c>
      <c r="BF1641" s="62">
        <v>4324</v>
      </c>
      <c r="BG1641" s="275"/>
    </row>
    <row r="1642" spans="1:59" s="63" customFormat="1" ht="12.75" x14ac:dyDescent="0.2">
      <c r="A1642" s="196">
        <v>4</v>
      </c>
      <c r="B1642" s="197" t="s">
        <v>422</v>
      </c>
      <c r="C1642" s="208">
        <v>43</v>
      </c>
      <c r="D1642" s="209" t="s">
        <v>688</v>
      </c>
      <c r="E1642" s="210">
        <v>4324</v>
      </c>
      <c r="F1642" s="211" t="s">
        <v>719</v>
      </c>
      <c r="G1642" s="231" t="s">
        <v>729</v>
      </c>
      <c r="H1642" s="72" t="s">
        <v>1233</v>
      </c>
      <c r="I1642" s="223" t="s">
        <v>1247</v>
      </c>
      <c r="J1642" s="73"/>
      <c r="K1642" s="73"/>
      <c r="L1642" s="73"/>
      <c r="M1642" s="74"/>
      <c r="N1642" s="247"/>
      <c r="O1642" s="306"/>
      <c r="P1642" s="105"/>
      <c r="Q1642" s="75"/>
      <c r="R1642" s="75"/>
      <c r="S1642" s="75"/>
      <c r="T1642" s="75"/>
      <c r="U1642" s="75"/>
      <c r="V1642" s="75"/>
      <c r="W1642" s="75"/>
      <c r="X1642" s="75"/>
      <c r="Y1642" s="76" t="s">
        <v>1241</v>
      </c>
      <c r="Z1642" s="77" t="s">
        <v>1241</v>
      </c>
      <c r="AA1642" s="78">
        <f>AA$2542</f>
        <v>5000</v>
      </c>
      <c r="AB1642" s="75"/>
      <c r="AC1642" s="75"/>
      <c r="AD1642" s="75"/>
      <c r="AE1642" s="75"/>
      <c r="AF1642" s="75"/>
      <c r="AG1642" s="75"/>
      <c r="AH1642" s="75"/>
      <c r="AI1642" s="75"/>
      <c r="AJ1642" s="76" t="s">
        <v>1241</v>
      </c>
      <c r="AK1642" s="77" t="s">
        <v>1241</v>
      </c>
      <c r="AL1642" s="78">
        <f>AL$2542</f>
        <v>0</v>
      </c>
      <c r="AM1642" s="75"/>
      <c r="AN1642" s="75"/>
      <c r="AO1642" s="75"/>
      <c r="AP1642" s="75"/>
      <c r="AQ1642" s="75"/>
      <c r="AR1642" s="75"/>
      <c r="AS1642" s="75"/>
      <c r="AT1642" s="75"/>
      <c r="AU1642" s="75"/>
      <c r="AV1642" s="75"/>
      <c r="AW1642" s="76" t="s">
        <v>1241</v>
      </c>
      <c r="AX1642" s="77" t="s">
        <v>1241</v>
      </c>
      <c r="AY1642" s="78">
        <f>AY$2542</f>
        <v>250</v>
      </c>
      <c r="AZ1642" s="79"/>
      <c r="BA1642" s="80" t="str">
        <f>I1642</f>
        <v>&gt; see 4711, Thermal insulation</v>
      </c>
      <c r="BB1642" s="71"/>
      <c r="BC1642" s="54"/>
      <c r="BD1642" s="41">
        <v>4</v>
      </c>
      <c r="BE1642" s="52">
        <v>43</v>
      </c>
      <c r="BF1642" s="62">
        <v>4324</v>
      </c>
      <c r="BG1642" s="276" t="str">
        <f>H1642</f>
        <v>Default Scenario (Link)</v>
      </c>
    </row>
    <row r="1643" spans="1:59" s="63" customFormat="1" ht="12.75" x14ac:dyDescent="0.2">
      <c r="A1643" s="196">
        <v>4</v>
      </c>
      <c r="B1643" s="197" t="s">
        <v>422</v>
      </c>
      <c r="C1643" s="208">
        <v>43</v>
      </c>
      <c r="D1643" s="209" t="s">
        <v>688</v>
      </c>
      <c r="E1643" s="210">
        <v>4324</v>
      </c>
      <c r="F1643" s="211" t="s">
        <v>719</v>
      </c>
      <c r="G1643" s="231"/>
      <c r="H1643" s="65"/>
      <c r="I1643" s="222"/>
      <c r="J1643" s="66"/>
      <c r="K1643" s="66"/>
      <c r="L1643" s="66"/>
      <c r="M1643" s="64"/>
      <c r="N1643" s="304"/>
      <c r="O1643" s="305"/>
      <c r="P1643" s="127"/>
      <c r="Q1643" s="67"/>
      <c r="R1643" s="67"/>
      <c r="S1643" s="67"/>
      <c r="T1643" s="67"/>
      <c r="U1643" s="67"/>
      <c r="V1643" s="67"/>
      <c r="W1643" s="67"/>
      <c r="X1643" s="67"/>
      <c r="Y1643" s="68"/>
      <c r="Z1643" s="68"/>
      <c r="AA1643" s="68"/>
      <c r="AB1643" s="67"/>
      <c r="AC1643" s="67"/>
      <c r="AD1643" s="67"/>
      <c r="AE1643" s="67"/>
      <c r="AF1643" s="67"/>
      <c r="AG1643" s="67"/>
      <c r="AH1643" s="67"/>
      <c r="AI1643" s="67"/>
      <c r="AJ1643" s="68"/>
      <c r="AK1643" s="68"/>
      <c r="AL1643" s="68"/>
      <c r="AM1643" s="67"/>
      <c r="AN1643" s="67"/>
      <c r="AO1643" s="67"/>
      <c r="AP1643" s="67"/>
      <c r="AQ1643" s="67"/>
      <c r="AR1643" s="67"/>
      <c r="AS1643" s="67"/>
      <c r="AT1643" s="67"/>
      <c r="AU1643" s="67"/>
      <c r="AV1643" s="67"/>
      <c r="AW1643" s="67"/>
      <c r="AX1643" s="68"/>
      <c r="AY1643" s="68"/>
      <c r="AZ1643" s="69"/>
      <c r="BA1643" s="70"/>
      <c r="BB1643" s="71"/>
      <c r="BC1643" s="54"/>
      <c r="BD1643" s="41">
        <v>4</v>
      </c>
      <c r="BE1643" s="52">
        <v>43</v>
      </c>
      <c r="BF1643" s="62">
        <v>4324</v>
      </c>
      <c r="BG1643" s="275"/>
    </row>
    <row r="1644" spans="1:59" s="63" customFormat="1" ht="12.75" x14ac:dyDescent="0.2">
      <c r="A1644" s="196">
        <v>4</v>
      </c>
      <c r="B1644" s="197" t="s">
        <v>422</v>
      </c>
      <c r="C1644" s="208">
        <v>43</v>
      </c>
      <c r="D1644" s="209" t="s">
        <v>688</v>
      </c>
      <c r="E1644" s="210">
        <v>4324</v>
      </c>
      <c r="F1644" s="211" t="s">
        <v>719</v>
      </c>
      <c r="G1644" s="230"/>
      <c r="H1644" s="56"/>
      <c r="I1644" s="221"/>
      <c r="J1644" s="57"/>
      <c r="K1644" s="57"/>
      <c r="L1644" s="57"/>
      <c r="M1644" s="55"/>
      <c r="N1644" s="303"/>
      <c r="O1644" s="245"/>
      <c r="P1644" s="122"/>
      <c r="Q1644" s="58"/>
      <c r="R1644" s="58"/>
      <c r="S1644" s="58"/>
      <c r="T1644" s="58"/>
      <c r="U1644" s="58"/>
      <c r="V1644" s="58"/>
      <c r="W1644" s="58"/>
      <c r="X1644" s="58"/>
      <c r="Y1644" s="59"/>
      <c r="Z1644" s="59"/>
      <c r="AA1644" s="59"/>
      <c r="AB1644" s="58"/>
      <c r="AC1644" s="58"/>
      <c r="AD1644" s="58"/>
      <c r="AE1644" s="58"/>
      <c r="AF1644" s="58"/>
      <c r="AG1644" s="58"/>
      <c r="AH1644" s="58"/>
      <c r="AI1644" s="58"/>
      <c r="AJ1644" s="59"/>
      <c r="AK1644" s="59"/>
      <c r="AL1644" s="59"/>
      <c r="AM1644" s="58"/>
      <c r="AN1644" s="58"/>
      <c r="AO1644" s="58"/>
      <c r="AP1644" s="58"/>
      <c r="AQ1644" s="58"/>
      <c r="AR1644" s="58"/>
      <c r="AS1644" s="58"/>
      <c r="AT1644" s="58"/>
      <c r="AU1644" s="58"/>
      <c r="AV1644" s="58"/>
      <c r="AW1644" s="58"/>
      <c r="AX1644" s="59"/>
      <c r="AY1644" s="59"/>
      <c r="AZ1644" s="60"/>
      <c r="BA1644" s="61"/>
      <c r="BB1644" s="54"/>
      <c r="BC1644" s="54"/>
      <c r="BD1644" s="41">
        <v>4</v>
      </c>
      <c r="BE1644" s="52">
        <v>43</v>
      </c>
      <c r="BF1644" s="62">
        <v>4324</v>
      </c>
      <c r="BG1644" s="274"/>
    </row>
    <row r="1645" spans="1:59" x14ac:dyDescent="0.25">
      <c r="A1645" s="196">
        <v>4</v>
      </c>
      <c r="B1645" s="197" t="s">
        <v>422</v>
      </c>
      <c r="C1645" s="208">
        <v>43</v>
      </c>
      <c r="D1645" s="209" t="s">
        <v>688</v>
      </c>
      <c r="E1645" s="212">
        <v>4331</v>
      </c>
      <c r="F1645" s="213" t="s">
        <v>720</v>
      </c>
      <c r="G1645" s="234"/>
      <c r="H1645" s="138"/>
      <c r="I1645" s="224"/>
      <c r="J1645" s="98"/>
      <c r="K1645" s="98"/>
      <c r="L1645" s="98"/>
      <c r="M1645" s="137"/>
      <c r="N1645" s="322"/>
      <c r="O1645" s="323"/>
      <c r="P1645" s="139"/>
      <c r="Q1645" s="139"/>
      <c r="R1645" s="139"/>
      <c r="S1645" s="139"/>
      <c r="T1645" s="139"/>
      <c r="U1645" s="139"/>
      <c r="V1645" s="139"/>
      <c r="W1645" s="139"/>
      <c r="X1645" s="139"/>
      <c r="Y1645" s="100"/>
      <c r="Z1645" s="125"/>
      <c r="AA1645" s="125"/>
      <c r="AB1645" s="139"/>
      <c r="AC1645" s="139"/>
      <c r="AD1645" s="139"/>
      <c r="AE1645" s="139"/>
      <c r="AF1645" s="139"/>
      <c r="AG1645" s="139"/>
      <c r="AH1645" s="139"/>
      <c r="AI1645" s="139"/>
      <c r="AJ1645" s="100"/>
      <c r="AK1645" s="125"/>
      <c r="AL1645" s="125"/>
      <c r="AM1645" s="139"/>
      <c r="AN1645" s="139"/>
      <c r="AO1645" s="139"/>
      <c r="AP1645" s="139"/>
      <c r="AQ1645" s="139"/>
      <c r="AR1645" s="139"/>
      <c r="AS1645" s="139"/>
      <c r="AT1645" s="139"/>
      <c r="AU1645" s="139"/>
      <c r="AV1645" s="139"/>
      <c r="AW1645" s="99"/>
      <c r="AX1645" s="125"/>
      <c r="AY1645" s="100"/>
      <c r="AZ1645" s="140"/>
      <c r="BA1645" s="141"/>
      <c r="BB1645" s="136"/>
      <c r="BC1645" s="136"/>
      <c r="BD1645" s="41">
        <v>4</v>
      </c>
      <c r="BE1645" s="52">
        <v>43</v>
      </c>
      <c r="BF1645" s="103">
        <v>4331</v>
      </c>
      <c r="BG1645" s="283"/>
    </row>
    <row r="1646" spans="1:59" s="63" customFormat="1" ht="12.75" x14ac:dyDescent="0.2">
      <c r="A1646" s="196">
        <v>4</v>
      </c>
      <c r="B1646" s="197" t="s">
        <v>422</v>
      </c>
      <c r="C1646" s="208">
        <v>43</v>
      </c>
      <c r="D1646" s="209" t="s">
        <v>688</v>
      </c>
      <c r="E1646" s="212">
        <v>4331</v>
      </c>
      <c r="F1646" s="213" t="s">
        <v>720</v>
      </c>
      <c r="G1646" s="232"/>
      <c r="H1646" s="97"/>
      <c r="I1646" s="224"/>
      <c r="J1646" s="98"/>
      <c r="K1646" s="98"/>
      <c r="L1646" s="98"/>
      <c r="M1646" s="96"/>
      <c r="N1646" s="307"/>
      <c r="O1646" s="246"/>
      <c r="P1646" s="124"/>
      <c r="Q1646" s="99"/>
      <c r="R1646" s="99"/>
      <c r="S1646" s="99"/>
      <c r="T1646" s="99"/>
      <c r="U1646" s="99"/>
      <c r="V1646" s="99"/>
      <c r="W1646" s="99"/>
      <c r="X1646" s="99"/>
      <c r="Y1646" s="100"/>
      <c r="Z1646" s="100"/>
      <c r="AA1646" s="100"/>
      <c r="AB1646" s="99"/>
      <c r="AC1646" s="99"/>
      <c r="AD1646" s="99"/>
      <c r="AE1646" s="99"/>
      <c r="AF1646" s="99"/>
      <c r="AG1646" s="99"/>
      <c r="AH1646" s="99"/>
      <c r="AI1646" s="99"/>
      <c r="AJ1646" s="100"/>
      <c r="AK1646" s="100"/>
      <c r="AL1646" s="100"/>
      <c r="AM1646" s="99"/>
      <c r="AN1646" s="99"/>
      <c r="AO1646" s="99"/>
      <c r="AP1646" s="99"/>
      <c r="AQ1646" s="99"/>
      <c r="AR1646" s="99"/>
      <c r="AS1646" s="99"/>
      <c r="AT1646" s="99"/>
      <c r="AU1646" s="99"/>
      <c r="AV1646" s="99"/>
      <c r="AW1646" s="99"/>
      <c r="AX1646" s="100"/>
      <c r="AY1646" s="100"/>
      <c r="AZ1646" s="101"/>
      <c r="BA1646" s="102"/>
      <c r="BB1646" s="95"/>
      <c r="BC1646" s="95"/>
      <c r="BD1646" s="41">
        <v>4</v>
      </c>
      <c r="BE1646" s="52">
        <v>43</v>
      </c>
      <c r="BF1646" s="103">
        <v>4331</v>
      </c>
      <c r="BG1646" s="277"/>
    </row>
    <row r="1647" spans="1:59" s="63" customFormat="1" ht="12.75" x14ac:dyDescent="0.2">
      <c r="A1647" s="196">
        <v>4</v>
      </c>
      <c r="B1647" s="197" t="s">
        <v>422</v>
      </c>
      <c r="C1647" s="208">
        <v>43</v>
      </c>
      <c r="D1647" s="209" t="s">
        <v>688</v>
      </c>
      <c r="E1647" s="212">
        <v>4331</v>
      </c>
      <c r="F1647" s="213" t="s">
        <v>720</v>
      </c>
      <c r="G1647" s="231" t="s">
        <v>576</v>
      </c>
      <c r="H1647" s="65"/>
      <c r="I1647" s="222"/>
      <c r="J1647" s="66"/>
      <c r="K1647" s="66"/>
      <c r="L1647" s="66"/>
      <c r="M1647" s="64"/>
      <c r="N1647" s="304"/>
      <c r="O1647" s="305"/>
      <c r="P1647" s="127"/>
      <c r="Q1647" s="67"/>
      <c r="R1647" s="67"/>
      <c r="S1647" s="67"/>
      <c r="T1647" s="67"/>
      <c r="U1647" s="67"/>
      <c r="V1647" s="67"/>
      <c r="W1647" s="67"/>
      <c r="X1647" s="67"/>
      <c r="Y1647" s="68"/>
      <c r="Z1647" s="68"/>
      <c r="AA1647" s="68"/>
      <c r="AB1647" s="67"/>
      <c r="AC1647" s="67"/>
      <c r="AD1647" s="67"/>
      <c r="AE1647" s="67"/>
      <c r="AF1647" s="67"/>
      <c r="AG1647" s="67"/>
      <c r="AH1647" s="67"/>
      <c r="AI1647" s="67"/>
      <c r="AJ1647" s="68"/>
      <c r="AK1647" s="68"/>
      <c r="AL1647" s="68"/>
      <c r="AM1647" s="67"/>
      <c r="AN1647" s="67"/>
      <c r="AO1647" s="67"/>
      <c r="AP1647" s="67"/>
      <c r="AQ1647" s="67"/>
      <c r="AR1647" s="67"/>
      <c r="AS1647" s="67"/>
      <c r="AT1647" s="67"/>
      <c r="AU1647" s="67"/>
      <c r="AV1647" s="67"/>
      <c r="AW1647" s="67"/>
      <c r="AX1647" s="68"/>
      <c r="AY1647" s="68"/>
      <c r="AZ1647" s="69"/>
      <c r="BA1647" s="70"/>
      <c r="BB1647" s="71"/>
      <c r="BC1647" s="95"/>
      <c r="BD1647" s="41">
        <v>4</v>
      </c>
      <c r="BE1647" s="52">
        <v>43</v>
      </c>
      <c r="BF1647" s="103">
        <v>4331</v>
      </c>
      <c r="BG1647" s="275"/>
    </row>
    <row r="1648" spans="1:59" s="63" customFormat="1" ht="12.75" x14ac:dyDescent="0.2">
      <c r="A1648" s="196">
        <v>4</v>
      </c>
      <c r="B1648" s="197" t="s">
        <v>422</v>
      </c>
      <c r="C1648" s="208">
        <v>43</v>
      </c>
      <c r="D1648" s="209" t="s">
        <v>688</v>
      </c>
      <c r="E1648" s="212">
        <v>4331</v>
      </c>
      <c r="F1648" s="213" t="s">
        <v>720</v>
      </c>
      <c r="G1648" s="231" t="s">
        <v>576</v>
      </c>
      <c r="H1648" s="72" t="s">
        <v>47</v>
      </c>
      <c r="I1648" s="223"/>
      <c r="J1648" s="73"/>
      <c r="K1648" s="73"/>
      <c r="L1648" s="73"/>
      <c r="M1648" s="74"/>
      <c r="N1648" s="247"/>
      <c r="O1648" s="306"/>
      <c r="P1648" s="105"/>
      <c r="Q1648" s="75"/>
      <c r="R1648" s="75"/>
      <c r="S1648" s="75"/>
      <c r="T1648" s="75"/>
      <c r="U1648" s="75"/>
      <c r="V1648" s="75"/>
      <c r="W1648" s="75"/>
      <c r="X1648" s="75"/>
      <c r="Y1648" s="76">
        <f>IF(ISNUMBER(VLOOKUP(Y1650,P$7:W$7,MATCH(Y1650,P$7:W$7))),VLOOKUP(Y1650,P$7:W$7,MATCH(Y1650,P$7:W$7)),IF(N1652=0,"No Data",IF(Y1650&gt;0,"&lt;100",0)))</f>
        <v>5000</v>
      </c>
      <c r="Z1648" s="77">
        <f>IF(ISNUMBER(VLOOKUP(Z1652,P$7:W$7,MATCH(Z1652,P$7:W$7))),VLOOKUP(Z1652,P$7:W$7,MATCH(Z1652,P$7:W$7)),IF(N1652=0,"No Data",IF(Z1652&gt;0,"&lt;100",0)))</f>
        <v>5000</v>
      </c>
      <c r="AA1648" s="106">
        <f>IF(ISNUMBER(Z1648),Z1648,0)</f>
        <v>5000</v>
      </c>
      <c r="AB1648" s="75"/>
      <c r="AC1648" s="75"/>
      <c r="AD1648" s="75"/>
      <c r="AE1648" s="75"/>
      <c r="AF1648" s="75"/>
      <c r="AG1648" s="75"/>
      <c r="AH1648" s="75"/>
      <c r="AI1648" s="75"/>
      <c r="AJ1648" s="76">
        <f>IF(ISNUMBER(VLOOKUP(AJ1650,AB$7:AH$7,MATCH(AJ1650,AB$7:AH$7))),VLOOKUP(AJ1650,AB$7:AH$7,MATCH(AJ1650,AB$7:AH$7)),IF(N1652=0,"No Data",IF(AJ1650&gt;0,"&lt;50",0)))</f>
        <v>0</v>
      </c>
      <c r="AK1648" s="77">
        <f>IF(ISNUMBER(VLOOKUP(AK1652,AB$7:AH$7,MATCH(AK1652,AB$7:AH$7))),VLOOKUP(AK1652,AB$7:AH$7,MATCH(AK1652,AB$7:AH$7)),IF(N1652=0,"No Data",IF(AK1652&gt;0,"&lt;50",0)))</f>
        <v>0</v>
      </c>
      <c r="AL1648" s="106">
        <f>IF(ISNUMBER(AK1648),AK1648,0)</f>
        <v>0</v>
      </c>
      <c r="AM1648" s="75"/>
      <c r="AN1648" s="75"/>
      <c r="AO1648" s="75"/>
      <c r="AP1648" s="75"/>
      <c r="AQ1648" s="75"/>
      <c r="AR1648" s="75"/>
      <c r="AS1648" s="75"/>
      <c r="AT1648" s="75"/>
      <c r="AU1648" s="75"/>
      <c r="AV1648" s="75"/>
      <c r="AW1648" s="76">
        <f>IF(ISNUMBER(VLOOKUP(AW1650,AM$7:AU$7,MATCH(AW1650,AM$7:AU$7))),VLOOKUP(AW1650,AM$7:AU$7,MATCH(AW1650,AM$7:AU$7)),IF(N1652=0,"No Data",IF(AW1650&gt;0,"&lt;10",0)))</f>
        <v>100</v>
      </c>
      <c r="AX1648" s="77">
        <f>IF(ISNUMBER(VLOOKUP(AX1652,AM$7:AU$7,MATCH(AX1652,AM$7:AU$7))),VLOOKUP(AX1652,AM$7:AU$7,MATCH(AX1652,AM$7:AU$7)),IF(N1652=0,"No Data",IF(AX1652&gt;0,"&lt;10",0)))</f>
        <v>100</v>
      </c>
      <c r="AY1648" s="106">
        <f>IF(ISNUMBER(AX1648),AX1648,0)</f>
        <v>100</v>
      </c>
      <c r="AZ1648" s="79"/>
      <c r="BA1648" s="80"/>
      <c r="BB1648" s="71"/>
      <c r="BC1648" s="95"/>
      <c r="BD1648" s="41">
        <v>4</v>
      </c>
      <c r="BE1648" s="52">
        <v>43</v>
      </c>
      <c r="BF1648" s="103">
        <v>4331</v>
      </c>
      <c r="BG1648" s="276" t="s">
        <v>47</v>
      </c>
    </row>
    <row r="1649" spans="1:59" s="63" customFormat="1" ht="12.75" x14ac:dyDescent="0.2">
      <c r="A1649" s="196">
        <v>4</v>
      </c>
      <c r="B1649" s="197" t="s">
        <v>422</v>
      </c>
      <c r="C1649" s="208">
        <v>43</v>
      </c>
      <c r="D1649" s="209" t="s">
        <v>688</v>
      </c>
      <c r="E1649" s="212">
        <v>4331</v>
      </c>
      <c r="F1649" s="213" t="s">
        <v>720</v>
      </c>
      <c r="G1649" s="231" t="s">
        <v>576</v>
      </c>
      <c r="H1649" s="81" t="s">
        <v>48</v>
      </c>
      <c r="I1649" s="223"/>
      <c r="J1649" s="73"/>
      <c r="K1649" s="73"/>
      <c r="L1649" s="73"/>
      <c r="M1649" s="74"/>
      <c r="N1649" s="247"/>
      <c r="O1649" s="306"/>
      <c r="P1649" s="105"/>
      <c r="Q1649" s="75"/>
      <c r="R1649" s="75"/>
      <c r="S1649" s="75"/>
      <c r="T1649" s="75"/>
      <c r="U1649" s="75"/>
      <c r="V1649" s="75"/>
      <c r="W1649" s="75"/>
      <c r="X1649" s="75"/>
      <c r="Y1649" s="82">
        <f>MIN(X1653:X1654)</f>
        <v>5000</v>
      </c>
      <c r="Z1649" s="83"/>
      <c r="AA1649" s="83"/>
      <c r="AB1649" s="75"/>
      <c r="AC1649" s="75"/>
      <c r="AD1649" s="75"/>
      <c r="AE1649" s="75"/>
      <c r="AF1649" s="75"/>
      <c r="AG1649" s="75"/>
      <c r="AH1649" s="75"/>
      <c r="AI1649" s="75"/>
      <c r="AJ1649" s="82">
        <f>MIN(AI1653:AI1654)</f>
        <v>0</v>
      </c>
      <c r="AK1649" s="83"/>
      <c r="AL1649" s="83"/>
      <c r="AM1649" s="75"/>
      <c r="AN1649" s="75"/>
      <c r="AO1649" s="75"/>
      <c r="AP1649" s="75"/>
      <c r="AQ1649" s="75"/>
      <c r="AR1649" s="75"/>
      <c r="AS1649" s="75"/>
      <c r="AT1649" s="75"/>
      <c r="AU1649" s="75"/>
      <c r="AV1649" s="75"/>
      <c r="AW1649" s="82">
        <f>MIN(AV1653:AV1654)</f>
        <v>100</v>
      </c>
      <c r="AX1649" s="83"/>
      <c r="AY1649" s="83"/>
      <c r="AZ1649" s="79"/>
      <c r="BA1649" s="80"/>
      <c r="BB1649" s="71"/>
      <c r="BC1649" s="95"/>
      <c r="BD1649" s="41">
        <v>4</v>
      </c>
      <c r="BE1649" s="52">
        <v>43</v>
      </c>
      <c r="BF1649" s="103">
        <v>4331</v>
      </c>
      <c r="BG1649" s="278" t="s">
        <v>48</v>
      </c>
    </row>
    <row r="1650" spans="1:59" s="63" customFormat="1" ht="12.75" x14ac:dyDescent="0.2">
      <c r="A1650" s="196">
        <v>4</v>
      </c>
      <c r="B1650" s="197" t="s">
        <v>422</v>
      </c>
      <c r="C1650" s="208">
        <v>43</v>
      </c>
      <c r="D1650" s="209" t="s">
        <v>688</v>
      </c>
      <c r="E1650" s="212">
        <v>4331</v>
      </c>
      <c r="F1650" s="213" t="s">
        <v>720</v>
      </c>
      <c r="G1650" s="231" t="s">
        <v>576</v>
      </c>
      <c r="H1650" s="81" t="s">
        <v>49</v>
      </c>
      <c r="I1650" s="223"/>
      <c r="J1650" s="73"/>
      <c r="K1650" s="73"/>
      <c r="L1650" s="73"/>
      <c r="M1650" s="74"/>
      <c r="N1650" s="247"/>
      <c r="O1650" s="306"/>
      <c r="P1650" s="105"/>
      <c r="Q1650" s="75"/>
      <c r="R1650" s="75"/>
      <c r="S1650" s="75"/>
      <c r="T1650" s="75"/>
      <c r="U1650" s="75"/>
      <c r="V1650" s="75"/>
      <c r="W1650" s="75"/>
      <c r="X1650" s="75"/>
      <c r="Y1650" s="84">
        <f>IF(ISNUMBER(AVERAGE(X1653:X1654)),AVERAGE(X1653:X1654),0)</f>
        <v>5000</v>
      </c>
      <c r="Z1650" s="83"/>
      <c r="AA1650" s="83"/>
      <c r="AB1650" s="75"/>
      <c r="AC1650" s="75"/>
      <c r="AD1650" s="75"/>
      <c r="AE1650" s="75"/>
      <c r="AF1650" s="75"/>
      <c r="AG1650" s="75"/>
      <c r="AH1650" s="75"/>
      <c r="AI1650" s="75"/>
      <c r="AJ1650" s="84">
        <f>IF(ISNUMBER(AVERAGE(AI1653:AI1654)),AVERAGE(AI1653:AI1654),0)</f>
        <v>0</v>
      </c>
      <c r="AK1650" s="83"/>
      <c r="AL1650" s="83"/>
      <c r="AM1650" s="75"/>
      <c r="AN1650" s="75"/>
      <c r="AO1650" s="75"/>
      <c r="AP1650" s="75"/>
      <c r="AQ1650" s="75"/>
      <c r="AR1650" s="75"/>
      <c r="AS1650" s="75"/>
      <c r="AT1650" s="75"/>
      <c r="AU1650" s="75"/>
      <c r="AV1650" s="75"/>
      <c r="AW1650" s="84">
        <f>IF(ISNUMBER(AVERAGE(AV1653:AV1654)),AVERAGE(AV1653:AV1654),0)</f>
        <v>100</v>
      </c>
      <c r="AX1650" s="83"/>
      <c r="AY1650" s="83"/>
      <c r="AZ1650" s="79"/>
      <c r="BA1650" s="80"/>
      <c r="BB1650" s="71"/>
      <c r="BC1650" s="95"/>
      <c r="BD1650" s="41">
        <v>4</v>
      </c>
      <c r="BE1650" s="52">
        <v>43</v>
      </c>
      <c r="BF1650" s="103">
        <v>4331</v>
      </c>
      <c r="BG1650" s="278" t="s">
        <v>49</v>
      </c>
    </row>
    <row r="1651" spans="1:59" s="63" customFormat="1" ht="12.75" x14ac:dyDescent="0.2">
      <c r="A1651" s="196">
        <v>4</v>
      </c>
      <c r="B1651" s="197" t="s">
        <v>422</v>
      </c>
      <c r="C1651" s="208">
        <v>43</v>
      </c>
      <c r="D1651" s="209" t="s">
        <v>688</v>
      </c>
      <c r="E1651" s="212">
        <v>4331</v>
      </c>
      <c r="F1651" s="213" t="s">
        <v>720</v>
      </c>
      <c r="G1651" s="231" t="s">
        <v>576</v>
      </c>
      <c r="H1651" s="81" t="s">
        <v>50</v>
      </c>
      <c r="I1651" s="223"/>
      <c r="J1651" s="73"/>
      <c r="K1651" s="73"/>
      <c r="L1651" s="73"/>
      <c r="M1651" s="74"/>
      <c r="N1651" s="247"/>
      <c r="O1651" s="306"/>
      <c r="P1651" s="105"/>
      <c r="Q1651" s="75"/>
      <c r="R1651" s="75"/>
      <c r="S1651" s="75"/>
      <c r="T1651" s="75"/>
      <c r="U1651" s="75"/>
      <c r="V1651" s="75"/>
      <c r="W1651" s="75"/>
      <c r="X1651" s="75"/>
      <c r="Y1651" s="84">
        <f>MAX(X1653:X1654)</f>
        <v>5000</v>
      </c>
      <c r="Z1651" s="83"/>
      <c r="AA1651" s="83"/>
      <c r="AB1651" s="75"/>
      <c r="AC1651" s="75"/>
      <c r="AD1651" s="75"/>
      <c r="AE1651" s="75"/>
      <c r="AF1651" s="75"/>
      <c r="AG1651" s="75"/>
      <c r="AH1651" s="75"/>
      <c r="AI1651" s="75"/>
      <c r="AJ1651" s="84">
        <f>MAX(AI1653:AI1654)</f>
        <v>0</v>
      </c>
      <c r="AK1651" s="83"/>
      <c r="AL1651" s="83"/>
      <c r="AM1651" s="75"/>
      <c r="AN1651" s="75"/>
      <c r="AO1651" s="75"/>
      <c r="AP1651" s="75"/>
      <c r="AQ1651" s="75"/>
      <c r="AR1651" s="75"/>
      <c r="AS1651" s="75"/>
      <c r="AT1651" s="75"/>
      <c r="AU1651" s="75"/>
      <c r="AV1651" s="75"/>
      <c r="AW1651" s="84">
        <f>MAX(AV1653:AV1654)</f>
        <v>100</v>
      </c>
      <c r="AX1651" s="83"/>
      <c r="AY1651" s="83"/>
      <c r="AZ1651" s="79"/>
      <c r="BA1651" s="80"/>
      <c r="BB1651" s="71"/>
      <c r="BC1651" s="95"/>
      <c r="BD1651" s="41">
        <v>4</v>
      </c>
      <c r="BE1651" s="52">
        <v>43</v>
      </c>
      <c r="BF1651" s="103">
        <v>4331</v>
      </c>
      <c r="BG1651" s="278" t="s">
        <v>50</v>
      </c>
    </row>
    <row r="1652" spans="1:59" s="63" customFormat="1" ht="12.75" x14ac:dyDescent="0.2">
      <c r="A1652" s="196">
        <v>4</v>
      </c>
      <c r="B1652" s="197" t="s">
        <v>422</v>
      </c>
      <c r="C1652" s="208">
        <v>43</v>
      </c>
      <c r="D1652" s="209" t="s">
        <v>688</v>
      </c>
      <c r="E1652" s="212">
        <v>4331</v>
      </c>
      <c r="F1652" s="213" t="s">
        <v>720</v>
      </c>
      <c r="G1652" s="231" t="s">
        <v>576</v>
      </c>
      <c r="H1652" s="85" t="s">
        <v>51</v>
      </c>
      <c r="I1652" s="223"/>
      <c r="J1652" s="73"/>
      <c r="K1652" s="73"/>
      <c r="L1652" s="73"/>
      <c r="M1652" s="74"/>
      <c r="N1652" s="248">
        <f>SUM(N1653:N1654)</f>
        <v>1</v>
      </c>
      <c r="O1652" s="293">
        <f>SUM(O1653:O1654)</f>
        <v>1</v>
      </c>
      <c r="P1652" s="292"/>
      <c r="Q1652" s="87"/>
      <c r="R1652" s="87"/>
      <c r="S1652" s="87"/>
      <c r="T1652" s="87"/>
      <c r="U1652" s="87"/>
      <c r="V1652" s="87"/>
      <c r="W1652" s="87"/>
      <c r="X1652" s="87"/>
      <c r="Y1652" s="88"/>
      <c r="Z1652" s="86">
        <f>SUM(Z1653:Z1654)</f>
        <v>5000</v>
      </c>
      <c r="AA1652" s="88"/>
      <c r="AB1652" s="87"/>
      <c r="AC1652" s="87"/>
      <c r="AD1652" s="87"/>
      <c r="AE1652" s="87"/>
      <c r="AF1652" s="87"/>
      <c r="AG1652" s="87"/>
      <c r="AH1652" s="87"/>
      <c r="AI1652" s="87"/>
      <c r="AJ1652" s="88"/>
      <c r="AK1652" s="86">
        <f>SUM(AK1653:AK1654)</f>
        <v>0</v>
      </c>
      <c r="AL1652" s="88"/>
      <c r="AM1652" s="87"/>
      <c r="AN1652" s="87"/>
      <c r="AO1652" s="87"/>
      <c r="AP1652" s="87"/>
      <c r="AQ1652" s="87"/>
      <c r="AR1652" s="87"/>
      <c r="AS1652" s="87"/>
      <c r="AT1652" s="87"/>
      <c r="AU1652" s="87"/>
      <c r="AV1652" s="87"/>
      <c r="AW1652" s="112"/>
      <c r="AX1652" s="86">
        <f>SUM(AX1653:AX1654)</f>
        <v>100</v>
      </c>
      <c r="AY1652" s="88"/>
      <c r="AZ1652" s="79"/>
      <c r="BA1652" s="80"/>
      <c r="BB1652" s="71"/>
      <c r="BC1652" s="95"/>
      <c r="BD1652" s="41">
        <v>4</v>
      </c>
      <c r="BE1652" s="52">
        <v>43</v>
      </c>
      <c r="BF1652" s="103">
        <v>4331</v>
      </c>
      <c r="BG1652" s="279" t="s">
        <v>51</v>
      </c>
    </row>
    <row r="1653" spans="1:59" s="63" customFormat="1" ht="12.75" x14ac:dyDescent="0.2">
      <c r="A1653" s="196">
        <v>4</v>
      </c>
      <c r="B1653" s="197" t="s">
        <v>422</v>
      </c>
      <c r="C1653" s="208">
        <v>43</v>
      </c>
      <c r="D1653" s="209" t="s">
        <v>688</v>
      </c>
      <c r="E1653" s="212">
        <v>4331</v>
      </c>
      <c r="F1653" s="213" t="s">
        <v>720</v>
      </c>
      <c r="G1653" s="231" t="s">
        <v>576</v>
      </c>
      <c r="H1653" s="89" t="s">
        <v>52</v>
      </c>
      <c r="I1653" s="90" t="s">
        <v>507</v>
      </c>
      <c r="J1653" s="90" t="s">
        <v>721</v>
      </c>
      <c r="K1653" s="90" t="s">
        <v>90</v>
      </c>
      <c r="L1653" s="90" t="s">
        <v>618</v>
      </c>
      <c r="M1653" s="91"/>
      <c r="N1653" s="312">
        <v>1</v>
      </c>
      <c r="O1653" s="313">
        <f>N1653/N1652</f>
        <v>1</v>
      </c>
      <c r="P1653" s="104"/>
      <c r="Q1653" s="92"/>
      <c r="R1653" s="92"/>
      <c r="S1653" s="92"/>
      <c r="T1653" s="92"/>
      <c r="U1653" s="92">
        <v>1</v>
      </c>
      <c r="V1653" s="92"/>
      <c r="W1653" s="92"/>
      <c r="X1653" s="109">
        <f>P1653*P$7+Q1653*Q$7+R1653*R$7+S1653*S$7+T1653*T$7+U1653*U$7+V1653*V$7+W1653*W$7</f>
        <v>5000</v>
      </c>
      <c r="Y1653" s="83"/>
      <c r="Z1653" s="110">
        <f>X1653*$O1653</f>
        <v>5000</v>
      </c>
      <c r="AA1653" s="111"/>
      <c r="AB1653" s="92"/>
      <c r="AC1653" s="92"/>
      <c r="AD1653" s="92"/>
      <c r="AE1653" s="92"/>
      <c r="AF1653" s="92"/>
      <c r="AG1653" s="92"/>
      <c r="AH1653" s="92"/>
      <c r="AI1653" s="109">
        <f>AB1653*AB$7+AC1653*AC$7+AD1653*AD$7+AE1653*AE$7+AF1653*AF$7+AG1653*AG$7+AH1653*AH$7</f>
        <v>0</v>
      </c>
      <c r="AJ1653" s="83"/>
      <c r="AK1653" s="110">
        <f>AI1653*$O1653</f>
        <v>0</v>
      </c>
      <c r="AL1653" s="111"/>
      <c r="AM1653" s="92"/>
      <c r="AN1653" s="92"/>
      <c r="AO1653" s="92"/>
      <c r="AP1653" s="92">
        <v>1</v>
      </c>
      <c r="AQ1653" s="92"/>
      <c r="AR1653" s="92"/>
      <c r="AS1653" s="92"/>
      <c r="AT1653" s="92"/>
      <c r="AU1653" s="92"/>
      <c r="AV1653" s="109">
        <f>AM1653*AM$7+AN1653*AN$7+AO1653*AO$7+AP1653*AP$7+AQ1653*AQ$7+AR1653*AR$7+AS1653*AS$7+AT1653*AT$7+AU1653*AU$7</f>
        <v>100</v>
      </c>
      <c r="AW1653" s="75"/>
      <c r="AX1653" s="110">
        <f>AV1653*$O1653</f>
        <v>100</v>
      </c>
      <c r="AY1653" s="111"/>
      <c r="AZ1653" s="93"/>
      <c r="BA1653" s="94" t="s">
        <v>105</v>
      </c>
      <c r="BB1653" s="71"/>
      <c r="BC1653" s="95"/>
      <c r="BD1653" s="41">
        <v>4</v>
      </c>
      <c r="BE1653" s="52">
        <v>43</v>
      </c>
      <c r="BF1653" s="103">
        <v>4331</v>
      </c>
      <c r="BG1653" s="280" t="s">
        <v>52</v>
      </c>
    </row>
    <row r="1654" spans="1:59" s="63" customFormat="1" ht="12.75" x14ac:dyDescent="0.2">
      <c r="A1654" s="196">
        <v>4</v>
      </c>
      <c r="B1654" s="197" t="s">
        <v>422</v>
      </c>
      <c r="C1654" s="208">
        <v>43</v>
      </c>
      <c r="D1654" s="209" t="s">
        <v>688</v>
      </c>
      <c r="E1654" s="212">
        <v>4331</v>
      </c>
      <c r="F1654" s="213" t="s">
        <v>720</v>
      </c>
      <c r="G1654" s="231" t="s">
        <v>576</v>
      </c>
      <c r="H1654" s="89"/>
      <c r="I1654" s="219"/>
      <c r="J1654" s="90"/>
      <c r="K1654" s="90"/>
      <c r="L1654" s="90"/>
      <c r="M1654" s="91"/>
      <c r="N1654" s="247"/>
      <c r="O1654" s="306"/>
      <c r="P1654" s="104"/>
      <c r="Q1654" s="92"/>
      <c r="R1654" s="92"/>
      <c r="S1654" s="92"/>
      <c r="T1654" s="92"/>
      <c r="U1654" s="92"/>
      <c r="V1654" s="92"/>
      <c r="W1654" s="92"/>
      <c r="X1654" s="75"/>
      <c r="Y1654" s="83"/>
      <c r="Z1654" s="83"/>
      <c r="AA1654" s="83"/>
      <c r="AB1654" s="92"/>
      <c r="AC1654" s="92"/>
      <c r="AD1654" s="92"/>
      <c r="AE1654" s="92"/>
      <c r="AF1654" s="92"/>
      <c r="AG1654" s="92"/>
      <c r="AH1654" s="92"/>
      <c r="AI1654" s="75"/>
      <c r="AJ1654" s="83"/>
      <c r="AK1654" s="83"/>
      <c r="AL1654" s="83"/>
      <c r="AM1654" s="92"/>
      <c r="AN1654" s="92"/>
      <c r="AO1654" s="92"/>
      <c r="AP1654" s="92"/>
      <c r="AQ1654" s="92"/>
      <c r="AR1654" s="92"/>
      <c r="AS1654" s="92"/>
      <c r="AT1654" s="92"/>
      <c r="AU1654" s="92"/>
      <c r="AV1654" s="75"/>
      <c r="AW1654" s="75"/>
      <c r="AX1654" s="83"/>
      <c r="AY1654" s="83"/>
      <c r="AZ1654" s="93"/>
      <c r="BA1654" s="94"/>
      <c r="BB1654" s="71"/>
      <c r="BC1654" s="95"/>
      <c r="BD1654" s="41">
        <v>4</v>
      </c>
      <c r="BE1654" s="52">
        <v>43</v>
      </c>
      <c r="BF1654" s="103">
        <v>4331</v>
      </c>
      <c r="BG1654" s="280" t="s">
        <v>52</v>
      </c>
    </row>
    <row r="1655" spans="1:59" s="63" customFormat="1" ht="12.75" x14ac:dyDescent="0.2">
      <c r="A1655" s="196">
        <v>4</v>
      </c>
      <c r="B1655" s="197" t="s">
        <v>422</v>
      </c>
      <c r="C1655" s="208">
        <v>43</v>
      </c>
      <c r="D1655" s="209" t="s">
        <v>688</v>
      </c>
      <c r="E1655" s="212">
        <v>4331</v>
      </c>
      <c r="F1655" s="213" t="s">
        <v>720</v>
      </c>
      <c r="G1655" s="231" t="s">
        <v>576</v>
      </c>
      <c r="H1655" s="89"/>
      <c r="I1655" s="219"/>
      <c r="J1655" s="90"/>
      <c r="K1655" s="90"/>
      <c r="L1655" s="90"/>
      <c r="M1655" s="91"/>
      <c r="N1655" s="247"/>
      <c r="O1655" s="306"/>
      <c r="P1655" s="104"/>
      <c r="Q1655" s="92"/>
      <c r="R1655" s="92"/>
      <c r="S1655" s="92"/>
      <c r="T1655" s="92"/>
      <c r="U1655" s="92"/>
      <c r="V1655" s="92"/>
      <c r="W1655" s="92"/>
      <c r="X1655" s="75"/>
      <c r="Y1655" s="83"/>
      <c r="Z1655" s="83"/>
      <c r="AA1655" s="83"/>
      <c r="AB1655" s="92"/>
      <c r="AC1655" s="92"/>
      <c r="AD1655" s="92"/>
      <c r="AE1655" s="92"/>
      <c r="AF1655" s="92"/>
      <c r="AG1655" s="92"/>
      <c r="AH1655" s="92"/>
      <c r="AI1655" s="75"/>
      <c r="AJ1655" s="83"/>
      <c r="AK1655" s="83"/>
      <c r="AL1655" s="83"/>
      <c r="AM1655" s="92"/>
      <c r="AN1655" s="92"/>
      <c r="AO1655" s="92"/>
      <c r="AP1655" s="92"/>
      <c r="AQ1655" s="92"/>
      <c r="AR1655" s="92"/>
      <c r="AS1655" s="92"/>
      <c r="AT1655" s="92"/>
      <c r="AU1655" s="92"/>
      <c r="AV1655" s="75"/>
      <c r="AW1655" s="75"/>
      <c r="AX1655" s="83"/>
      <c r="AY1655" s="83"/>
      <c r="AZ1655" s="93"/>
      <c r="BA1655" s="94"/>
      <c r="BB1655" s="71"/>
      <c r="BC1655" s="95"/>
      <c r="BD1655" s="41">
        <v>4</v>
      </c>
      <c r="BE1655" s="52">
        <v>43</v>
      </c>
      <c r="BF1655" s="103">
        <v>4331</v>
      </c>
      <c r="BG1655" s="280" t="s">
        <v>52</v>
      </c>
    </row>
    <row r="1656" spans="1:59" s="63" customFormat="1" ht="12.75" x14ac:dyDescent="0.2">
      <c r="A1656" s="196">
        <v>4</v>
      </c>
      <c r="B1656" s="197" t="s">
        <v>422</v>
      </c>
      <c r="C1656" s="208">
        <v>43</v>
      </c>
      <c r="D1656" s="209" t="s">
        <v>688</v>
      </c>
      <c r="E1656" s="212">
        <v>4331</v>
      </c>
      <c r="F1656" s="213" t="s">
        <v>720</v>
      </c>
      <c r="G1656" s="231" t="s">
        <v>576</v>
      </c>
      <c r="H1656" s="65"/>
      <c r="I1656" s="222"/>
      <c r="J1656" s="66"/>
      <c r="K1656" s="66"/>
      <c r="L1656" s="66"/>
      <c r="M1656" s="64"/>
      <c r="N1656" s="304"/>
      <c r="O1656" s="305"/>
      <c r="P1656" s="127"/>
      <c r="Q1656" s="67"/>
      <c r="R1656" s="67"/>
      <c r="S1656" s="67"/>
      <c r="T1656" s="67"/>
      <c r="U1656" s="67"/>
      <c r="V1656" s="67"/>
      <c r="W1656" s="67"/>
      <c r="X1656" s="67"/>
      <c r="Y1656" s="68"/>
      <c r="Z1656" s="68"/>
      <c r="AA1656" s="68"/>
      <c r="AB1656" s="67"/>
      <c r="AC1656" s="67"/>
      <c r="AD1656" s="67"/>
      <c r="AE1656" s="67"/>
      <c r="AF1656" s="67"/>
      <c r="AG1656" s="67"/>
      <c r="AH1656" s="67"/>
      <c r="AI1656" s="67"/>
      <c r="AJ1656" s="68"/>
      <c r="AK1656" s="68"/>
      <c r="AL1656" s="68"/>
      <c r="AM1656" s="67"/>
      <c r="AN1656" s="67"/>
      <c r="AO1656" s="67"/>
      <c r="AP1656" s="67"/>
      <c r="AQ1656" s="67"/>
      <c r="AR1656" s="67"/>
      <c r="AS1656" s="67"/>
      <c r="AT1656" s="67"/>
      <c r="AU1656" s="67"/>
      <c r="AV1656" s="67"/>
      <c r="AW1656" s="67"/>
      <c r="AX1656" s="68"/>
      <c r="AY1656" s="68"/>
      <c r="AZ1656" s="69"/>
      <c r="BA1656" s="70"/>
      <c r="BB1656" s="71"/>
      <c r="BC1656" s="95"/>
      <c r="BD1656" s="41">
        <v>4</v>
      </c>
      <c r="BE1656" s="52">
        <v>43</v>
      </c>
      <c r="BF1656" s="103">
        <v>4331</v>
      </c>
      <c r="BG1656" s="275"/>
    </row>
    <row r="1657" spans="1:59" s="63" customFormat="1" ht="12.75" x14ac:dyDescent="0.2">
      <c r="A1657" s="196">
        <v>4</v>
      </c>
      <c r="B1657" s="197" t="s">
        <v>422</v>
      </c>
      <c r="C1657" s="208">
        <v>43</v>
      </c>
      <c r="D1657" s="209" t="s">
        <v>688</v>
      </c>
      <c r="E1657" s="212">
        <v>4331</v>
      </c>
      <c r="F1657" s="213" t="s">
        <v>720</v>
      </c>
      <c r="G1657" s="232"/>
      <c r="H1657" s="97"/>
      <c r="I1657" s="224"/>
      <c r="J1657" s="98"/>
      <c r="K1657" s="98"/>
      <c r="L1657" s="98"/>
      <c r="M1657" s="96"/>
      <c r="N1657" s="307"/>
      <c r="O1657" s="246"/>
      <c r="P1657" s="124"/>
      <c r="Q1657" s="99"/>
      <c r="R1657" s="99"/>
      <c r="S1657" s="99"/>
      <c r="T1657" s="99"/>
      <c r="U1657" s="99"/>
      <c r="V1657" s="99"/>
      <c r="W1657" s="99"/>
      <c r="X1657" s="99"/>
      <c r="Y1657" s="100"/>
      <c r="Z1657" s="100"/>
      <c r="AA1657" s="100"/>
      <c r="AB1657" s="99"/>
      <c r="AC1657" s="99"/>
      <c r="AD1657" s="99"/>
      <c r="AE1657" s="99"/>
      <c r="AF1657" s="99"/>
      <c r="AG1657" s="99"/>
      <c r="AH1657" s="99"/>
      <c r="AI1657" s="99"/>
      <c r="AJ1657" s="100"/>
      <c r="AK1657" s="100"/>
      <c r="AL1657" s="100"/>
      <c r="AM1657" s="99"/>
      <c r="AN1657" s="99"/>
      <c r="AO1657" s="99"/>
      <c r="AP1657" s="99"/>
      <c r="AQ1657" s="99"/>
      <c r="AR1657" s="99"/>
      <c r="AS1657" s="99"/>
      <c r="AT1657" s="99"/>
      <c r="AU1657" s="99"/>
      <c r="AV1657" s="99"/>
      <c r="AW1657" s="99"/>
      <c r="AX1657" s="100"/>
      <c r="AY1657" s="100"/>
      <c r="AZ1657" s="101"/>
      <c r="BA1657" s="102"/>
      <c r="BB1657" s="95"/>
      <c r="BC1657" s="95"/>
      <c r="BD1657" s="41">
        <v>4</v>
      </c>
      <c r="BE1657" s="52">
        <v>43</v>
      </c>
      <c r="BF1657" s="103">
        <v>4331</v>
      </c>
      <c r="BG1657" s="277"/>
    </row>
    <row r="1658" spans="1:59" x14ac:dyDescent="0.25">
      <c r="A1658" s="196">
        <v>4</v>
      </c>
      <c r="B1658" s="197" t="s">
        <v>422</v>
      </c>
      <c r="C1658" s="208">
        <v>43</v>
      </c>
      <c r="D1658" s="209" t="s">
        <v>688</v>
      </c>
      <c r="E1658" s="210">
        <v>4333</v>
      </c>
      <c r="F1658" s="211" t="s">
        <v>722</v>
      </c>
      <c r="G1658" s="235"/>
      <c r="H1658" s="145"/>
      <c r="I1658" s="221"/>
      <c r="J1658" s="57"/>
      <c r="K1658" s="57"/>
      <c r="L1658" s="57"/>
      <c r="M1658" s="144"/>
      <c r="N1658" s="324"/>
      <c r="O1658" s="325"/>
      <c r="P1658" s="146"/>
      <c r="Q1658" s="146"/>
      <c r="R1658" s="146"/>
      <c r="S1658" s="146"/>
      <c r="T1658" s="146"/>
      <c r="U1658" s="146"/>
      <c r="V1658" s="146"/>
      <c r="W1658" s="146"/>
      <c r="X1658" s="146"/>
      <c r="Y1658" s="59"/>
      <c r="Z1658" s="123"/>
      <c r="AA1658" s="123"/>
      <c r="AB1658" s="146"/>
      <c r="AC1658" s="146"/>
      <c r="AD1658" s="146"/>
      <c r="AE1658" s="146"/>
      <c r="AF1658" s="146"/>
      <c r="AG1658" s="146"/>
      <c r="AH1658" s="146"/>
      <c r="AI1658" s="146"/>
      <c r="AJ1658" s="59"/>
      <c r="AK1658" s="123"/>
      <c r="AL1658" s="123"/>
      <c r="AM1658" s="146"/>
      <c r="AN1658" s="146"/>
      <c r="AO1658" s="146"/>
      <c r="AP1658" s="146"/>
      <c r="AQ1658" s="146"/>
      <c r="AR1658" s="146"/>
      <c r="AS1658" s="146"/>
      <c r="AT1658" s="146"/>
      <c r="AU1658" s="146"/>
      <c r="AV1658" s="146"/>
      <c r="AW1658" s="58"/>
      <c r="AX1658" s="123"/>
      <c r="AY1658" s="59"/>
      <c r="AZ1658" s="147"/>
      <c r="BA1658" s="148"/>
      <c r="BB1658" s="143"/>
      <c r="BC1658" s="143"/>
      <c r="BD1658" s="41">
        <v>4</v>
      </c>
      <c r="BE1658" s="52">
        <v>43</v>
      </c>
      <c r="BF1658" s="62">
        <v>4333</v>
      </c>
      <c r="BG1658" s="284"/>
    </row>
    <row r="1659" spans="1:59" s="63" customFormat="1" ht="12.75" x14ac:dyDescent="0.2">
      <c r="A1659" s="196">
        <v>4</v>
      </c>
      <c r="B1659" s="197" t="s">
        <v>422</v>
      </c>
      <c r="C1659" s="208">
        <v>43</v>
      </c>
      <c r="D1659" s="209" t="s">
        <v>688</v>
      </c>
      <c r="E1659" s="210">
        <v>4333</v>
      </c>
      <c r="F1659" s="211" t="s">
        <v>722</v>
      </c>
      <c r="G1659" s="230"/>
      <c r="H1659" s="56"/>
      <c r="I1659" s="221"/>
      <c r="J1659" s="57"/>
      <c r="K1659" s="57"/>
      <c r="L1659" s="57"/>
      <c r="M1659" s="55"/>
      <c r="N1659" s="303"/>
      <c r="O1659" s="245"/>
      <c r="P1659" s="122"/>
      <c r="Q1659" s="58"/>
      <c r="R1659" s="58"/>
      <c r="S1659" s="58"/>
      <c r="T1659" s="58"/>
      <c r="U1659" s="58"/>
      <c r="V1659" s="58"/>
      <c r="W1659" s="58"/>
      <c r="X1659" s="58"/>
      <c r="Y1659" s="59"/>
      <c r="Z1659" s="59"/>
      <c r="AA1659" s="59"/>
      <c r="AB1659" s="58"/>
      <c r="AC1659" s="58"/>
      <c r="AD1659" s="58"/>
      <c r="AE1659" s="58"/>
      <c r="AF1659" s="58"/>
      <c r="AG1659" s="58"/>
      <c r="AH1659" s="58"/>
      <c r="AI1659" s="58"/>
      <c r="AJ1659" s="59"/>
      <c r="AK1659" s="59"/>
      <c r="AL1659" s="59"/>
      <c r="AM1659" s="58"/>
      <c r="AN1659" s="58"/>
      <c r="AO1659" s="58"/>
      <c r="AP1659" s="58"/>
      <c r="AQ1659" s="58"/>
      <c r="AR1659" s="58"/>
      <c r="AS1659" s="58"/>
      <c r="AT1659" s="58"/>
      <c r="AU1659" s="58"/>
      <c r="AV1659" s="58"/>
      <c r="AW1659" s="58"/>
      <c r="AX1659" s="59"/>
      <c r="AY1659" s="59"/>
      <c r="AZ1659" s="60"/>
      <c r="BA1659" s="61"/>
      <c r="BB1659" s="54"/>
      <c r="BC1659" s="54"/>
      <c r="BD1659" s="41">
        <v>4</v>
      </c>
      <c r="BE1659" s="52">
        <v>43</v>
      </c>
      <c r="BF1659" s="62">
        <v>4333</v>
      </c>
      <c r="BG1659" s="274"/>
    </row>
    <row r="1660" spans="1:59" s="63" customFormat="1" ht="12.75" x14ac:dyDescent="0.2">
      <c r="A1660" s="196">
        <v>4</v>
      </c>
      <c r="B1660" s="197" t="s">
        <v>422</v>
      </c>
      <c r="C1660" s="208">
        <v>43</v>
      </c>
      <c r="D1660" s="209" t="s">
        <v>688</v>
      </c>
      <c r="E1660" s="210">
        <v>4333</v>
      </c>
      <c r="F1660" s="211" t="s">
        <v>722</v>
      </c>
      <c r="G1660" s="231" t="s">
        <v>584</v>
      </c>
      <c r="H1660" s="65"/>
      <c r="I1660" s="222"/>
      <c r="J1660" s="66"/>
      <c r="K1660" s="66"/>
      <c r="L1660" s="66"/>
      <c r="M1660" s="64"/>
      <c r="N1660" s="308"/>
      <c r="O1660" s="309"/>
      <c r="P1660" s="127"/>
      <c r="Q1660" s="67"/>
      <c r="R1660" s="67"/>
      <c r="S1660" s="67"/>
      <c r="T1660" s="67"/>
      <c r="U1660" s="67"/>
      <c r="V1660" s="67"/>
      <c r="W1660" s="67"/>
      <c r="X1660" s="67"/>
      <c r="Y1660" s="68"/>
      <c r="Z1660" s="68"/>
      <c r="AA1660" s="68"/>
      <c r="AB1660" s="67"/>
      <c r="AC1660" s="67"/>
      <c r="AD1660" s="67"/>
      <c r="AE1660" s="67"/>
      <c r="AF1660" s="67"/>
      <c r="AG1660" s="67"/>
      <c r="AH1660" s="67"/>
      <c r="AI1660" s="67"/>
      <c r="AJ1660" s="68"/>
      <c r="AK1660" s="68"/>
      <c r="AL1660" s="68"/>
      <c r="AM1660" s="67"/>
      <c r="AN1660" s="67"/>
      <c r="AO1660" s="67"/>
      <c r="AP1660" s="67"/>
      <c r="AQ1660" s="67"/>
      <c r="AR1660" s="67"/>
      <c r="AS1660" s="67"/>
      <c r="AT1660" s="67"/>
      <c r="AU1660" s="67"/>
      <c r="AV1660" s="67"/>
      <c r="AW1660" s="67"/>
      <c r="AX1660" s="68"/>
      <c r="AY1660" s="68"/>
      <c r="AZ1660" s="69"/>
      <c r="BA1660" s="70"/>
      <c r="BB1660" s="71"/>
      <c r="BC1660" s="54"/>
      <c r="BD1660" s="41">
        <v>4</v>
      </c>
      <c r="BE1660" s="52">
        <v>43</v>
      </c>
      <c r="BF1660" s="62">
        <v>4333</v>
      </c>
      <c r="BG1660" s="275"/>
    </row>
    <row r="1661" spans="1:59" s="63" customFormat="1" ht="12.75" x14ac:dyDescent="0.2">
      <c r="A1661" s="196">
        <v>4</v>
      </c>
      <c r="B1661" s="197" t="s">
        <v>422</v>
      </c>
      <c r="C1661" s="208">
        <v>43</v>
      </c>
      <c r="D1661" s="209" t="s">
        <v>688</v>
      </c>
      <c r="E1661" s="210">
        <v>4333</v>
      </c>
      <c r="F1661" s="211" t="s">
        <v>722</v>
      </c>
      <c r="G1661" s="231" t="s">
        <v>584</v>
      </c>
      <c r="H1661" s="72" t="s">
        <v>47</v>
      </c>
      <c r="I1661" s="223"/>
      <c r="J1661" s="73"/>
      <c r="K1661" s="73"/>
      <c r="L1661" s="73"/>
      <c r="M1661" s="74"/>
      <c r="N1661" s="247"/>
      <c r="O1661" s="306"/>
      <c r="P1661" s="105"/>
      <c r="Q1661" s="75"/>
      <c r="R1661" s="75"/>
      <c r="S1661" s="75"/>
      <c r="T1661" s="75"/>
      <c r="U1661" s="75"/>
      <c r="V1661" s="75"/>
      <c r="W1661" s="75"/>
      <c r="X1661" s="75"/>
      <c r="Y1661" s="76">
        <f>IF(ISNUMBER(VLOOKUP(Y1663,P$7:W$7,MATCH(Y1663,P$7:W$7))),VLOOKUP(Y1663,P$7:W$7,MATCH(Y1663,P$7:W$7)),IF(N1665=0,"No Data",IF(Y1663&gt;0,"&lt;100",0)))</f>
        <v>1000</v>
      </c>
      <c r="Z1661" s="77">
        <f>IF(ISNUMBER(VLOOKUP(Z1665,P$7:W$7,MATCH(Z1665,P$7:W$7))),VLOOKUP(Z1665,P$7:W$7,MATCH(Z1665,P$7:W$7)),IF(N1665=0,"No Data",IF(Z1665&gt;0,"&lt;100",0)))</f>
        <v>1000</v>
      </c>
      <c r="AA1661" s="106">
        <f>IF(ISNUMBER(Z1661),Z1661,0)</f>
        <v>1000</v>
      </c>
      <c r="AB1661" s="75"/>
      <c r="AC1661" s="75"/>
      <c r="AD1661" s="75"/>
      <c r="AE1661" s="75"/>
      <c r="AF1661" s="75"/>
      <c r="AG1661" s="75"/>
      <c r="AH1661" s="75"/>
      <c r="AI1661" s="75"/>
      <c r="AJ1661" s="76">
        <f>IF(ISNUMBER(VLOOKUP(AJ1663,AB$7:AH$7,MATCH(AJ1663,AB$7:AH$7))),VLOOKUP(AJ1663,AB$7:AH$7,MATCH(AJ1663,AB$7:AH$7)),IF(N1665=0,"No Data",IF(AJ1663&gt;0,"&lt;50",0)))</f>
        <v>0</v>
      </c>
      <c r="AK1661" s="77">
        <f>IF(ISNUMBER(VLOOKUP(AK1665,AB$7:AH$7,MATCH(AK1665,AB$7:AH$7))),VLOOKUP(AK1665,AB$7:AH$7,MATCH(AK1665,AB$7:AH$7)),IF(N1665=0,"No Data",IF(AK1665&gt;0,"&lt;50",0)))</f>
        <v>0</v>
      </c>
      <c r="AL1661" s="106">
        <f>IF(ISNUMBER(AK1661),AK1661,0)</f>
        <v>0</v>
      </c>
      <c r="AM1661" s="75"/>
      <c r="AN1661" s="75"/>
      <c r="AO1661" s="75"/>
      <c r="AP1661" s="75"/>
      <c r="AQ1661" s="75"/>
      <c r="AR1661" s="75"/>
      <c r="AS1661" s="75"/>
      <c r="AT1661" s="75"/>
      <c r="AU1661" s="75"/>
      <c r="AV1661" s="75"/>
      <c r="AW1661" s="76">
        <f>IF(ISNUMBER(VLOOKUP(AW1663,AM$7:AU$7,MATCH(AW1663,AM$7:AU$7))),VLOOKUP(AW1663,AM$7:AU$7,MATCH(AW1663,AM$7:AU$7)),IF(N1665=0,"No Data",IF(AW1663&gt;0,"&lt;10",0)))</f>
        <v>50</v>
      </c>
      <c r="AX1661" s="77">
        <f>IF(ISNUMBER(VLOOKUP(AX1665,AM$7:AU$7,MATCH(AX1665,AM$7:AU$7))),VLOOKUP(AX1665,AM$7:AU$7,MATCH(AX1665,AM$7:AU$7)),IF(N1665=0,"No Data",IF(AX1665&gt;0,"&lt;10",0)))</f>
        <v>50</v>
      </c>
      <c r="AY1661" s="106">
        <f>IF(ISNUMBER(AX1661),AX1661,0)</f>
        <v>50</v>
      </c>
      <c r="AZ1661" s="79"/>
      <c r="BA1661" s="80"/>
      <c r="BB1661" s="71"/>
      <c r="BC1661" s="54"/>
      <c r="BD1661" s="41">
        <v>4</v>
      </c>
      <c r="BE1661" s="52">
        <v>43</v>
      </c>
      <c r="BF1661" s="62">
        <v>4333</v>
      </c>
      <c r="BG1661" s="276" t="s">
        <v>47</v>
      </c>
    </row>
    <row r="1662" spans="1:59" s="63" customFormat="1" ht="12.75" x14ac:dyDescent="0.2">
      <c r="A1662" s="196">
        <v>4</v>
      </c>
      <c r="B1662" s="197" t="s">
        <v>422</v>
      </c>
      <c r="C1662" s="208">
        <v>43</v>
      </c>
      <c r="D1662" s="209" t="s">
        <v>688</v>
      </c>
      <c r="E1662" s="210">
        <v>4333</v>
      </c>
      <c r="F1662" s="211" t="s">
        <v>722</v>
      </c>
      <c r="G1662" s="231" t="s">
        <v>584</v>
      </c>
      <c r="H1662" s="81" t="s">
        <v>48</v>
      </c>
      <c r="I1662" s="223"/>
      <c r="J1662" s="73"/>
      <c r="K1662" s="73"/>
      <c r="L1662" s="73"/>
      <c r="M1662" s="74"/>
      <c r="N1662" s="247"/>
      <c r="O1662" s="306"/>
      <c r="P1662" s="105"/>
      <c r="Q1662" s="75"/>
      <c r="R1662" s="75"/>
      <c r="S1662" s="75"/>
      <c r="T1662" s="75"/>
      <c r="U1662" s="75"/>
      <c r="V1662" s="75"/>
      <c r="W1662" s="75"/>
      <c r="X1662" s="75"/>
      <c r="Y1662" s="82">
        <f>MIN(X1666:X1669)</f>
        <v>0</v>
      </c>
      <c r="Z1662" s="83"/>
      <c r="AA1662" s="83"/>
      <c r="AB1662" s="75"/>
      <c r="AC1662" s="75"/>
      <c r="AD1662" s="75"/>
      <c r="AE1662" s="75"/>
      <c r="AF1662" s="75"/>
      <c r="AG1662" s="75"/>
      <c r="AH1662" s="75"/>
      <c r="AI1662" s="75"/>
      <c r="AJ1662" s="82">
        <f>MIN(AI1666:AI1669)</f>
        <v>0</v>
      </c>
      <c r="AK1662" s="83"/>
      <c r="AL1662" s="83"/>
      <c r="AM1662" s="75"/>
      <c r="AN1662" s="75"/>
      <c r="AO1662" s="75"/>
      <c r="AP1662" s="75"/>
      <c r="AQ1662" s="75"/>
      <c r="AR1662" s="75"/>
      <c r="AS1662" s="75"/>
      <c r="AT1662" s="75"/>
      <c r="AU1662" s="75"/>
      <c r="AV1662" s="75"/>
      <c r="AW1662" s="82">
        <f>MIN(AV1666:AV1669)</f>
        <v>50</v>
      </c>
      <c r="AX1662" s="83"/>
      <c r="AY1662" s="83"/>
      <c r="AZ1662" s="79"/>
      <c r="BA1662" s="80"/>
      <c r="BB1662" s="71"/>
      <c r="BC1662" s="54"/>
      <c r="BD1662" s="41">
        <v>4</v>
      </c>
      <c r="BE1662" s="52">
        <v>43</v>
      </c>
      <c r="BF1662" s="62">
        <v>4333</v>
      </c>
      <c r="BG1662" s="278" t="s">
        <v>48</v>
      </c>
    </row>
    <row r="1663" spans="1:59" s="63" customFormat="1" ht="12.75" x14ac:dyDescent="0.2">
      <c r="A1663" s="196">
        <v>4</v>
      </c>
      <c r="B1663" s="197" t="s">
        <v>422</v>
      </c>
      <c r="C1663" s="208">
        <v>43</v>
      </c>
      <c r="D1663" s="209" t="s">
        <v>688</v>
      </c>
      <c r="E1663" s="210">
        <v>4333</v>
      </c>
      <c r="F1663" s="211" t="s">
        <v>722</v>
      </c>
      <c r="G1663" s="231" t="s">
        <v>584</v>
      </c>
      <c r="H1663" s="81" t="s">
        <v>49</v>
      </c>
      <c r="I1663" s="223"/>
      <c r="J1663" s="73"/>
      <c r="K1663" s="73"/>
      <c r="L1663" s="73"/>
      <c r="M1663" s="74"/>
      <c r="N1663" s="247"/>
      <c r="O1663" s="306"/>
      <c r="P1663" s="105"/>
      <c r="Q1663" s="75"/>
      <c r="R1663" s="75"/>
      <c r="S1663" s="75"/>
      <c r="T1663" s="75"/>
      <c r="U1663" s="75"/>
      <c r="V1663" s="75"/>
      <c r="W1663" s="75"/>
      <c r="X1663" s="75"/>
      <c r="Y1663" s="84">
        <f>IF(ISNUMBER(AVERAGE(X1666:X1669)),AVERAGE(X1666:X1669),0)</f>
        <v>1250</v>
      </c>
      <c r="Z1663" s="83"/>
      <c r="AA1663" s="83"/>
      <c r="AB1663" s="75"/>
      <c r="AC1663" s="75"/>
      <c r="AD1663" s="75"/>
      <c r="AE1663" s="75"/>
      <c r="AF1663" s="75"/>
      <c r="AG1663" s="75"/>
      <c r="AH1663" s="75"/>
      <c r="AI1663" s="75"/>
      <c r="AJ1663" s="84">
        <f>IF(ISNUMBER(AVERAGE(AI1666:AI1669)),AVERAGE(AI1666:AI1669),0)</f>
        <v>0</v>
      </c>
      <c r="AK1663" s="83"/>
      <c r="AL1663" s="83"/>
      <c r="AM1663" s="75"/>
      <c r="AN1663" s="75"/>
      <c r="AO1663" s="75"/>
      <c r="AP1663" s="75"/>
      <c r="AQ1663" s="75"/>
      <c r="AR1663" s="75"/>
      <c r="AS1663" s="75"/>
      <c r="AT1663" s="75"/>
      <c r="AU1663" s="75"/>
      <c r="AV1663" s="75"/>
      <c r="AW1663" s="84">
        <f>IF(ISNUMBER(AVERAGE(AV1666:AV1669)),AVERAGE(AV1666:AV1669),0)</f>
        <v>62.5</v>
      </c>
      <c r="AX1663" s="83"/>
      <c r="AY1663" s="83"/>
      <c r="AZ1663" s="79"/>
      <c r="BA1663" s="80"/>
      <c r="BB1663" s="71"/>
      <c r="BC1663" s="54"/>
      <c r="BD1663" s="41">
        <v>4</v>
      </c>
      <c r="BE1663" s="52">
        <v>43</v>
      </c>
      <c r="BF1663" s="62">
        <v>4333</v>
      </c>
      <c r="BG1663" s="278" t="s">
        <v>49</v>
      </c>
    </row>
    <row r="1664" spans="1:59" s="63" customFormat="1" ht="12.75" x14ac:dyDescent="0.2">
      <c r="A1664" s="196">
        <v>4</v>
      </c>
      <c r="B1664" s="197" t="s">
        <v>422</v>
      </c>
      <c r="C1664" s="208">
        <v>43</v>
      </c>
      <c r="D1664" s="209" t="s">
        <v>688</v>
      </c>
      <c r="E1664" s="210">
        <v>4333</v>
      </c>
      <c r="F1664" s="211" t="s">
        <v>722</v>
      </c>
      <c r="G1664" s="231" t="s">
        <v>584</v>
      </c>
      <c r="H1664" s="81" t="s">
        <v>50</v>
      </c>
      <c r="I1664" s="223"/>
      <c r="J1664" s="73"/>
      <c r="K1664" s="73"/>
      <c r="L1664" s="73"/>
      <c r="M1664" s="74"/>
      <c r="N1664" s="247"/>
      <c r="O1664" s="306"/>
      <c r="P1664" s="105"/>
      <c r="Q1664" s="75"/>
      <c r="R1664" s="75"/>
      <c r="S1664" s="75"/>
      <c r="T1664" s="75"/>
      <c r="U1664" s="75"/>
      <c r="V1664" s="75"/>
      <c r="W1664" s="75"/>
      <c r="X1664" s="75"/>
      <c r="Y1664" s="84">
        <f>MAX(X1666:X1669)</f>
        <v>5000</v>
      </c>
      <c r="Z1664" s="83"/>
      <c r="AA1664" s="83"/>
      <c r="AB1664" s="75"/>
      <c r="AC1664" s="75"/>
      <c r="AD1664" s="75"/>
      <c r="AE1664" s="75"/>
      <c r="AF1664" s="75"/>
      <c r="AG1664" s="75"/>
      <c r="AH1664" s="75"/>
      <c r="AI1664" s="75"/>
      <c r="AJ1664" s="84">
        <f>MAX(AI1666:AI1669)</f>
        <v>0</v>
      </c>
      <c r="AK1664" s="83"/>
      <c r="AL1664" s="83"/>
      <c r="AM1664" s="75"/>
      <c r="AN1664" s="75"/>
      <c r="AO1664" s="75"/>
      <c r="AP1664" s="75"/>
      <c r="AQ1664" s="75"/>
      <c r="AR1664" s="75"/>
      <c r="AS1664" s="75"/>
      <c r="AT1664" s="75"/>
      <c r="AU1664" s="75"/>
      <c r="AV1664" s="75"/>
      <c r="AW1664" s="84">
        <f>MAX(AV1666:AV1669)</f>
        <v>100</v>
      </c>
      <c r="AX1664" s="83"/>
      <c r="AY1664" s="83"/>
      <c r="AZ1664" s="79"/>
      <c r="BA1664" s="80"/>
      <c r="BB1664" s="71"/>
      <c r="BC1664" s="54"/>
      <c r="BD1664" s="41">
        <v>4</v>
      </c>
      <c r="BE1664" s="52">
        <v>43</v>
      </c>
      <c r="BF1664" s="62">
        <v>4333</v>
      </c>
      <c r="BG1664" s="278" t="s">
        <v>50</v>
      </c>
    </row>
    <row r="1665" spans="1:59" s="63" customFormat="1" ht="12.75" x14ac:dyDescent="0.2">
      <c r="A1665" s="196">
        <v>4</v>
      </c>
      <c r="B1665" s="197" t="s">
        <v>422</v>
      </c>
      <c r="C1665" s="208">
        <v>43</v>
      </c>
      <c r="D1665" s="209" t="s">
        <v>688</v>
      </c>
      <c r="E1665" s="210">
        <v>4333</v>
      </c>
      <c r="F1665" s="211" t="s">
        <v>722</v>
      </c>
      <c r="G1665" s="231" t="s">
        <v>584</v>
      </c>
      <c r="H1665" s="85" t="s">
        <v>51</v>
      </c>
      <c r="I1665" s="223"/>
      <c r="J1665" s="73"/>
      <c r="K1665" s="73"/>
      <c r="L1665" s="73"/>
      <c r="M1665" s="74"/>
      <c r="N1665" s="248">
        <f>SUM(N1666:N1669)</f>
        <v>4</v>
      </c>
      <c r="O1665" s="293">
        <f>SUM(O1666:O1669)</f>
        <v>1</v>
      </c>
      <c r="P1665" s="292"/>
      <c r="Q1665" s="87"/>
      <c r="R1665" s="87"/>
      <c r="S1665" s="87"/>
      <c r="T1665" s="87"/>
      <c r="U1665" s="87"/>
      <c r="V1665" s="87"/>
      <c r="W1665" s="87"/>
      <c r="X1665" s="87"/>
      <c r="Y1665" s="88"/>
      <c r="Z1665" s="107">
        <f>SUM(Z1666:Z1669)</f>
        <v>1250</v>
      </c>
      <c r="AA1665" s="88"/>
      <c r="AB1665" s="87"/>
      <c r="AC1665" s="87"/>
      <c r="AD1665" s="87"/>
      <c r="AE1665" s="87"/>
      <c r="AF1665" s="87"/>
      <c r="AG1665" s="87"/>
      <c r="AH1665" s="87"/>
      <c r="AI1665" s="87"/>
      <c r="AJ1665" s="88"/>
      <c r="AK1665" s="107">
        <f>SUM(AK1666:AK1669)</f>
        <v>0</v>
      </c>
      <c r="AL1665" s="88"/>
      <c r="AM1665" s="87"/>
      <c r="AN1665" s="87"/>
      <c r="AO1665" s="87"/>
      <c r="AP1665" s="87"/>
      <c r="AQ1665" s="87"/>
      <c r="AR1665" s="87"/>
      <c r="AS1665" s="87"/>
      <c r="AT1665" s="87"/>
      <c r="AU1665" s="87"/>
      <c r="AV1665" s="87"/>
      <c r="AW1665" s="112"/>
      <c r="AX1665" s="107">
        <f>SUM(AX1666:AX1669)</f>
        <v>62.5</v>
      </c>
      <c r="AY1665" s="88"/>
      <c r="AZ1665" s="79"/>
      <c r="BA1665" s="80"/>
      <c r="BB1665" s="71"/>
      <c r="BC1665" s="54"/>
      <c r="BD1665" s="41">
        <v>4</v>
      </c>
      <c r="BE1665" s="52">
        <v>43</v>
      </c>
      <c r="BF1665" s="62">
        <v>4333</v>
      </c>
      <c r="BG1665" s="279" t="s">
        <v>51</v>
      </c>
    </row>
    <row r="1666" spans="1:59" s="63" customFormat="1" ht="12.75" x14ac:dyDescent="0.2">
      <c r="A1666" s="196">
        <v>4</v>
      </c>
      <c r="B1666" s="197" t="s">
        <v>422</v>
      </c>
      <c r="C1666" s="208">
        <v>43</v>
      </c>
      <c r="D1666" s="209" t="s">
        <v>688</v>
      </c>
      <c r="E1666" s="210">
        <v>4333</v>
      </c>
      <c r="F1666" s="211" t="s">
        <v>722</v>
      </c>
      <c r="G1666" s="231" t="s">
        <v>584</v>
      </c>
      <c r="H1666" s="89" t="s">
        <v>52</v>
      </c>
      <c r="I1666" s="90" t="s">
        <v>640</v>
      </c>
      <c r="J1666" s="90"/>
      <c r="K1666" s="90" t="s">
        <v>64</v>
      </c>
      <c r="L1666" s="90" t="s">
        <v>633</v>
      </c>
      <c r="M1666" s="91"/>
      <c r="N1666" s="312">
        <v>1</v>
      </c>
      <c r="O1666" s="313">
        <f>N1666/N$1665</f>
        <v>0.25</v>
      </c>
      <c r="P1666" s="104"/>
      <c r="Q1666" s="92"/>
      <c r="R1666" s="92"/>
      <c r="S1666" s="92"/>
      <c r="T1666" s="92"/>
      <c r="U1666" s="92"/>
      <c r="V1666" s="92"/>
      <c r="W1666" s="92"/>
      <c r="X1666" s="109">
        <f>P1666*P$7+Q1666*Q$7+R1666*R$7+S1666*S$7+T1666*T$7+U1666*U$7+V1666*V$7+W1666*W$7</f>
        <v>0</v>
      </c>
      <c r="Y1666" s="83"/>
      <c r="Z1666" s="110">
        <f>X1666*$O1666</f>
        <v>0</v>
      </c>
      <c r="AA1666" s="111"/>
      <c r="AB1666" s="92"/>
      <c r="AC1666" s="92"/>
      <c r="AD1666" s="92"/>
      <c r="AE1666" s="92"/>
      <c r="AF1666" s="92"/>
      <c r="AG1666" s="92"/>
      <c r="AH1666" s="92"/>
      <c r="AI1666" s="109">
        <f>AB1666*AB$7+AC1666*AC$7+AD1666*AD$7+AE1666*AE$7+AF1666*AF$7+AG1666*AG$7+AH1666*AH$7</f>
        <v>0</v>
      </c>
      <c r="AJ1666" s="83"/>
      <c r="AK1666" s="110">
        <f>AI1666*$O1666</f>
        <v>0</v>
      </c>
      <c r="AL1666" s="111"/>
      <c r="AM1666" s="92"/>
      <c r="AN1666" s="92"/>
      <c r="AO1666" s="92">
        <v>1</v>
      </c>
      <c r="AP1666" s="92"/>
      <c r="AQ1666" s="92"/>
      <c r="AR1666" s="92"/>
      <c r="AS1666" s="92"/>
      <c r="AT1666" s="92"/>
      <c r="AU1666" s="92"/>
      <c r="AV1666" s="109">
        <f>AM1666*AM$7+AN1666*AN$7+AO1666*AO$7+AP1666*AP$7+AQ1666*AQ$7+AR1666*AR$7+AS1666*AS$7+AT1666*AT$7+AU1666*AU$7</f>
        <v>50</v>
      </c>
      <c r="AW1666" s="75"/>
      <c r="AX1666" s="110">
        <f>AV1666*$O1666</f>
        <v>12.5</v>
      </c>
      <c r="AY1666" s="111"/>
      <c r="AZ1666" s="93"/>
      <c r="BA1666" s="94" t="s">
        <v>105</v>
      </c>
      <c r="BB1666" s="71"/>
      <c r="BC1666" s="54"/>
      <c r="BD1666" s="41">
        <v>4</v>
      </c>
      <c r="BE1666" s="52">
        <v>43</v>
      </c>
      <c r="BF1666" s="62">
        <v>4333</v>
      </c>
      <c r="BG1666" s="280" t="s">
        <v>52</v>
      </c>
    </row>
    <row r="1667" spans="1:59" s="63" customFormat="1" ht="12.75" x14ac:dyDescent="0.2">
      <c r="A1667" s="196">
        <v>4</v>
      </c>
      <c r="B1667" s="197" t="s">
        <v>422</v>
      </c>
      <c r="C1667" s="208">
        <v>43</v>
      </c>
      <c r="D1667" s="209" t="s">
        <v>688</v>
      </c>
      <c r="E1667" s="210">
        <v>4333</v>
      </c>
      <c r="F1667" s="211" t="s">
        <v>722</v>
      </c>
      <c r="G1667" s="231" t="s">
        <v>584</v>
      </c>
      <c r="H1667" s="89"/>
      <c r="I1667" s="90" t="s">
        <v>641</v>
      </c>
      <c r="J1667" s="90"/>
      <c r="K1667" s="90" t="s">
        <v>90</v>
      </c>
      <c r="L1667" s="90"/>
      <c r="M1667" s="91"/>
      <c r="N1667" s="312">
        <v>1</v>
      </c>
      <c r="O1667" s="313">
        <f>N1667/N$1665</f>
        <v>0.25</v>
      </c>
      <c r="P1667" s="104"/>
      <c r="Q1667" s="92"/>
      <c r="R1667" s="92"/>
      <c r="S1667" s="92"/>
      <c r="T1667" s="92"/>
      <c r="U1667" s="92">
        <v>1</v>
      </c>
      <c r="V1667" s="92"/>
      <c r="W1667" s="92"/>
      <c r="X1667" s="109">
        <f>P1667*P$7+Q1667*Q$7+R1667*R$7+S1667*S$7+T1667*T$7+U1667*U$7+V1667*V$7+W1667*W$7</f>
        <v>5000</v>
      </c>
      <c r="Y1667" s="83"/>
      <c r="Z1667" s="110">
        <f>X1667*$O1667</f>
        <v>1250</v>
      </c>
      <c r="AA1667" s="111"/>
      <c r="AB1667" s="92"/>
      <c r="AC1667" s="92"/>
      <c r="AD1667" s="92"/>
      <c r="AE1667" s="92"/>
      <c r="AF1667" s="92"/>
      <c r="AG1667" s="92"/>
      <c r="AH1667" s="92"/>
      <c r="AI1667" s="109">
        <f>AB1667*AB$7+AC1667*AC$7+AD1667*AD$7+AE1667*AE$7+AF1667*AF$7+AG1667*AG$7+AH1667*AH$7</f>
        <v>0</v>
      </c>
      <c r="AJ1667" s="83"/>
      <c r="AK1667" s="110">
        <f>AI1667*$O1667</f>
        <v>0</v>
      </c>
      <c r="AL1667" s="111"/>
      <c r="AM1667" s="92"/>
      <c r="AN1667" s="92"/>
      <c r="AO1667" s="92"/>
      <c r="AP1667" s="92">
        <v>1</v>
      </c>
      <c r="AQ1667" s="92"/>
      <c r="AR1667" s="92"/>
      <c r="AS1667" s="92"/>
      <c r="AT1667" s="92"/>
      <c r="AU1667" s="92"/>
      <c r="AV1667" s="109">
        <f>AM1667*AM$7+AN1667*AN$7+AO1667*AO$7+AP1667*AP$7+AQ1667*AQ$7+AR1667*AR$7+AS1667*AS$7+AT1667*AT$7+AU1667*AU$7</f>
        <v>100</v>
      </c>
      <c r="AW1667" s="75"/>
      <c r="AX1667" s="110">
        <f>AV1667*$O1667</f>
        <v>25</v>
      </c>
      <c r="AY1667" s="111"/>
      <c r="AZ1667" s="93"/>
      <c r="BA1667" s="94" t="s">
        <v>105</v>
      </c>
      <c r="BB1667" s="71"/>
      <c r="BC1667" s="54"/>
      <c r="BD1667" s="41">
        <v>4</v>
      </c>
      <c r="BE1667" s="52">
        <v>43</v>
      </c>
      <c r="BF1667" s="62">
        <v>4333</v>
      </c>
      <c r="BG1667" s="280" t="s">
        <v>52</v>
      </c>
    </row>
    <row r="1668" spans="1:59" s="63" customFormat="1" ht="12.75" x14ac:dyDescent="0.2">
      <c r="A1668" s="196">
        <v>4</v>
      </c>
      <c r="B1668" s="197" t="s">
        <v>422</v>
      </c>
      <c r="C1668" s="208">
        <v>43</v>
      </c>
      <c r="D1668" s="209" t="s">
        <v>688</v>
      </c>
      <c r="E1668" s="210">
        <v>4333</v>
      </c>
      <c r="F1668" s="211" t="s">
        <v>722</v>
      </c>
      <c r="G1668" s="231" t="s">
        <v>584</v>
      </c>
      <c r="H1668" s="89"/>
      <c r="I1668" s="90" t="s">
        <v>287</v>
      </c>
      <c r="J1668" s="90"/>
      <c r="K1668" s="90" t="s">
        <v>64</v>
      </c>
      <c r="L1668" s="90" t="s">
        <v>119</v>
      </c>
      <c r="M1668" s="91"/>
      <c r="N1668" s="312">
        <v>1</v>
      </c>
      <c r="O1668" s="313">
        <f>N1668/N$1665</f>
        <v>0.25</v>
      </c>
      <c r="P1668" s="104"/>
      <c r="Q1668" s="92"/>
      <c r="R1668" s="92"/>
      <c r="S1668" s="92"/>
      <c r="T1668" s="92"/>
      <c r="U1668" s="92"/>
      <c r="V1668" s="92"/>
      <c r="W1668" s="92"/>
      <c r="X1668" s="109">
        <f>P1668*P$7+Q1668*Q$7+R1668*R$7+S1668*S$7+T1668*T$7+U1668*U$7+V1668*V$7+W1668*W$7</f>
        <v>0</v>
      </c>
      <c r="Y1668" s="83"/>
      <c r="Z1668" s="110">
        <f>X1668*$O1668</f>
        <v>0</v>
      </c>
      <c r="AA1668" s="111"/>
      <c r="AB1668" s="92"/>
      <c r="AC1668" s="92"/>
      <c r="AD1668" s="92"/>
      <c r="AE1668" s="92"/>
      <c r="AF1668" s="92"/>
      <c r="AG1668" s="92"/>
      <c r="AH1668" s="92"/>
      <c r="AI1668" s="109">
        <f>AB1668*AB$7+AC1668*AC$7+AD1668*AD$7+AE1668*AE$7+AF1668*AF$7+AG1668*AG$7+AH1668*AH$7</f>
        <v>0</v>
      </c>
      <c r="AJ1668" s="83"/>
      <c r="AK1668" s="110">
        <f>AI1668*$O1668</f>
        <v>0</v>
      </c>
      <c r="AL1668" s="111"/>
      <c r="AM1668" s="92"/>
      <c r="AN1668" s="92"/>
      <c r="AO1668" s="92">
        <v>1</v>
      </c>
      <c r="AP1668" s="92"/>
      <c r="AQ1668" s="92"/>
      <c r="AR1668" s="92"/>
      <c r="AS1668" s="92"/>
      <c r="AT1668" s="92"/>
      <c r="AU1668" s="92"/>
      <c r="AV1668" s="109">
        <f>AM1668*AM$7+AN1668*AN$7+AO1668*AO$7+AP1668*AP$7+AQ1668*AQ$7+AR1668*AR$7+AS1668*AS$7+AT1668*AT$7+AU1668*AU$7</f>
        <v>50</v>
      </c>
      <c r="AW1668" s="75"/>
      <c r="AX1668" s="110">
        <f>AV1668*$O1668</f>
        <v>12.5</v>
      </c>
      <c r="AY1668" s="111"/>
      <c r="AZ1668" s="93"/>
      <c r="BA1668" s="94" t="s">
        <v>105</v>
      </c>
      <c r="BB1668" s="71"/>
      <c r="BC1668" s="54"/>
      <c r="BD1668" s="41">
        <v>4</v>
      </c>
      <c r="BE1668" s="52">
        <v>43</v>
      </c>
      <c r="BF1668" s="62">
        <v>4333</v>
      </c>
      <c r="BG1668" s="280" t="s">
        <v>52</v>
      </c>
    </row>
    <row r="1669" spans="1:59" s="63" customFormat="1" ht="12.75" x14ac:dyDescent="0.2">
      <c r="A1669" s="196">
        <v>4</v>
      </c>
      <c r="B1669" s="197" t="s">
        <v>422</v>
      </c>
      <c r="C1669" s="208">
        <v>43</v>
      </c>
      <c r="D1669" s="209" t="s">
        <v>688</v>
      </c>
      <c r="E1669" s="210">
        <v>4333</v>
      </c>
      <c r="F1669" s="211" t="s">
        <v>722</v>
      </c>
      <c r="G1669" s="231" t="s">
        <v>584</v>
      </c>
      <c r="H1669" s="89"/>
      <c r="I1669" s="90" t="s">
        <v>723</v>
      </c>
      <c r="J1669" s="90"/>
      <c r="K1669" s="90" t="s">
        <v>64</v>
      </c>
      <c r="L1669" s="90" t="s">
        <v>119</v>
      </c>
      <c r="M1669" s="91"/>
      <c r="N1669" s="312">
        <v>1</v>
      </c>
      <c r="O1669" s="313">
        <f>N1669/N$1665</f>
        <v>0.25</v>
      </c>
      <c r="P1669" s="104"/>
      <c r="Q1669" s="92"/>
      <c r="R1669" s="92"/>
      <c r="S1669" s="92"/>
      <c r="T1669" s="92"/>
      <c r="U1669" s="92"/>
      <c r="V1669" s="92"/>
      <c r="W1669" s="92"/>
      <c r="X1669" s="109">
        <f>P1669*P$7+Q1669*Q$7+R1669*R$7+S1669*S$7+T1669*T$7+U1669*U$7+V1669*V$7+W1669*W$7</f>
        <v>0</v>
      </c>
      <c r="Y1669" s="83"/>
      <c r="Z1669" s="110">
        <f>X1669*$O1669</f>
        <v>0</v>
      </c>
      <c r="AA1669" s="111"/>
      <c r="AB1669" s="92"/>
      <c r="AC1669" s="92"/>
      <c r="AD1669" s="92"/>
      <c r="AE1669" s="92"/>
      <c r="AF1669" s="92"/>
      <c r="AG1669" s="92"/>
      <c r="AH1669" s="92"/>
      <c r="AI1669" s="109">
        <f>AB1669*AB$7+AC1669*AC$7+AD1669*AD$7+AE1669*AE$7+AF1669*AF$7+AG1669*AG$7+AH1669*AH$7</f>
        <v>0</v>
      </c>
      <c r="AJ1669" s="83"/>
      <c r="AK1669" s="110">
        <f>AI1669*$O1669</f>
        <v>0</v>
      </c>
      <c r="AL1669" s="111"/>
      <c r="AM1669" s="92"/>
      <c r="AN1669" s="92"/>
      <c r="AO1669" s="92">
        <v>1</v>
      </c>
      <c r="AP1669" s="92"/>
      <c r="AQ1669" s="92"/>
      <c r="AR1669" s="92"/>
      <c r="AS1669" s="92"/>
      <c r="AT1669" s="92"/>
      <c r="AU1669" s="92"/>
      <c r="AV1669" s="109">
        <f>AM1669*AM$7+AN1669*AN$7+AO1669*AO$7+AP1669*AP$7+AQ1669*AQ$7+AR1669*AR$7+AS1669*AS$7+AT1669*AT$7+AU1669*AU$7</f>
        <v>50</v>
      </c>
      <c r="AW1669" s="75"/>
      <c r="AX1669" s="110">
        <f>AV1669*$O1669</f>
        <v>12.5</v>
      </c>
      <c r="AY1669" s="111"/>
      <c r="AZ1669" s="93"/>
      <c r="BA1669" s="94" t="s">
        <v>554</v>
      </c>
      <c r="BB1669" s="71"/>
      <c r="BC1669" s="54"/>
      <c r="BD1669" s="41">
        <v>4</v>
      </c>
      <c r="BE1669" s="52">
        <v>43</v>
      </c>
      <c r="BF1669" s="62">
        <v>4333</v>
      </c>
      <c r="BG1669" s="280" t="s">
        <v>52</v>
      </c>
    </row>
    <row r="1670" spans="1:59" s="63" customFormat="1" ht="12.75" x14ac:dyDescent="0.2">
      <c r="A1670" s="196">
        <v>4</v>
      </c>
      <c r="B1670" s="197" t="s">
        <v>422</v>
      </c>
      <c r="C1670" s="208">
        <v>43</v>
      </c>
      <c r="D1670" s="209" t="s">
        <v>688</v>
      </c>
      <c r="E1670" s="210">
        <v>4333</v>
      </c>
      <c r="F1670" s="211" t="s">
        <v>722</v>
      </c>
      <c r="G1670" s="231" t="s">
        <v>584</v>
      </c>
      <c r="H1670" s="65"/>
      <c r="I1670" s="222"/>
      <c r="J1670" s="66"/>
      <c r="K1670" s="66"/>
      <c r="L1670" s="66"/>
      <c r="M1670" s="64"/>
      <c r="N1670" s="304"/>
      <c r="O1670" s="305"/>
      <c r="P1670" s="127"/>
      <c r="Q1670" s="67"/>
      <c r="R1670" s="67"/>
      <c r="S1670" s="67"/>
      <c r="T1670" s="67"/>
      <c r="U1670" s="67"/>
      <c r="V1670" s="67"/>
      <c r="W1670" s="67"/>
      <c r="X1670" s="67"/>
      <c r="Y1670" s="68"/>
      <c r="Z1670" s="68"/>
      <c r="AA1670" s="68"/>
      <c r="AB1670" s="67"/>
      <c r="AC1670" s="67"/>
      <c r="AD1670" s="67"/>
      <c r="AE1670" s="67"/>
      <c r="AF1670" s="67"/>
      <c r="AG1670" s="67"/>
      <c r="AH1670" s="67"/>
      <c r="AI1670" s="67"/>
      <c r="AJ1670" s="68"/>
      <c r="AK1670" s="68"/>
      <c r="AL1670" s="68"/>
      <c r="AM1670" s="67"/>
      <c r="AN1670" s="67"/>
      <c r="AO1670" s="67"/>
      <c r="AP1670" s="67"/>
      <c r="AQ1670" s="67"/>
      <c r="AR1670" s="67"/>
      <c r="AS1670" s="67"/>
      <c r="AT1670" s="67"/>
      <c r="AU1670" s="67"/>
      <c r="AV1670" s="67"/>
      <c r="AW1670" s="67"/>
      <c r="AX1670" s="68"/>
      <c r="AY1670" s="68"/>
      <c r="AZ1670" s="69"/>
      <c r="BA1670" s="70"/>
      <c r="BB1670" s="71"/>
      <c r="BC1670" s="54"/>
      <c r="BD1670" s="41">
        <v>4</v>
      </c>
      <c r="BE1670" s="52">
        <v>43</v>
      </c>
      <c r="BF1670" s="62">
        <v>4333</v>
      </c>
      <c r="BG1670" s="275"/>
    </row>
    <row r="1671" spans="1:59" s="63" customFormat="1" ht="12.75" x14ac:dyDescent="0.2">
      <c r="A1671" s="196">
        <v>4</v>
      </c>
      <c r="B1671" s="197" t="s">
        <v>422</v>
      </c>
      <c r="C1671" s="208">
        <v>43</v>
      </c>
      <c r="D1671" s="209" t="s">
        <v>688</v>
      </c>
      <c r="E1671" s="210">
        <v>4333</v>
      </c>
      <c r="F1671" s="211" t="s">
        <v>722</v>
      </c>
      <c r="G1671" s="230"/>
      <c r="H1671" s="56"/>
      <c r="I1671" s="221"/>
      <c r="J1671" s="57"/>
      <c r="K1671" s="57"/>
      <c r="L1671" s="57"/>
      <c r="M1671" s="55"/>
      <c r="N1671" s="303"/>
      <c r="O1671" s="245"/>
      <c r="P1671" s="122"/>
      <c r="Q1671" s="58"/>
      <c r="R1671" s="58"/>
      <c r="S1671" s="58"/>
      <c r="T1671" s="58"/>
      <c r="U1671" s="58"/>
      <c r="V1671" s="58"/>
      <c r="W1671" s="58"/>
      <c r="X1671" s="58"/>
      <c r="Y1671" s="59"/>
      <c r="Z1671" s="59"/>
      <c r="AA1671" s="59"/>
      <c r="AB1671" s="58"/>
      <c r="AC1671" s="58"/>
      <c r="AD1671" s="58"/>
      <c r="AE1671" s="58"/>
      <c r="AF1671" s="58"/>
      <c r="AG1671" s="58"/>
      <c r="AH1671" s="58"/>
      <c r="AI1671" s="58"/>
      <c r="AJ1671" s="59"/>
      <c r="AK1671" s="59"/>
      <c r="AL1671" s="59"/>
      <c r="AM1671" s="58"/>
      <c r="AN1671" s="58"/>
      <c r="AO1671" s="58"/>
      <c r="AP1671" s="58"/>
      <c r="AQ1671" s="58"/>
      <c r="AR1671" s="58"/>
      <c r="AS1671" s="58"/>
      <c r="AT1671" s="58"/>
      <c r="AU1671" s="58"/>
      <c r="AV1671" s="58"/>
      <c r="AW1671" s="58"/>
      <c r="AX1671" s="59"/>
      <c r="AY1671" s="59"/>
      <c r="AZ1671" s="60"/>
      <c r="BA1671" s="61"/>
      <c r="BB1671" s="54"/>
      <c r="BC1671" s="54"/>
      <c r="BD1671" s="41">
        <v>4</v>
      </c>
      <c r="BE1671" s="52">
        <v>43</v>
      </c>
      <c r="BF1671" s="62">
        <v>4333</v>
      </c>
      <c r="BG1671" s="274"/>
    </row>
    <row r="1672" spans="1:59" x14ac:dyDescent="0.25">
      <c r="A1672" s="196">
        <v>4</v>
      </c>
      <c r="B1672" s="197" t="s">
        <v>422</v>
      </c>
      <c r="C1672" s="208">
        <v>43</v>
      </c>
      <c r="D1672" s="209" t="s">
        <v>688</v>
      </c>
      <c r="E1672" s="212">
        <v>4336</v>
      </c>
      <c r="F1672" s="213" t="s">
        <v>724</v>
      </c>
      <c r="G1672" s="234"/>
      <c r="H1672" s="138"/>
      <c r="I1672" s="224"/>
      <c r="J1672" s="98"/>
      <c r="K1672" s="98"/>
      <c r="L1672" s="98"/>
      <c r="M1672" s="137"/>
      <c r="N1672" s="322"/>
      <c r="O1672" s="323"/>
      <c r="P1672" s="139"/>
      <c r="Q1672" s="139"/>
      <c r="R1672" s="139"/>
      <c r="S1672" s="139"/>
      <c r="T1672" s="139"/>
      <c r="U1672" s="139"/>
      <c r="V1672" s="139"/>
      <c r="W1672" s="139"/>
      <c r="X1672" s="139"/>
      <c r="Y1672" s="100"/>
      <c r="Z1672" s="125"/>
      <c r="AA1672" s="125"/>
      <c r="AB1672" s="139"/>
      <c r="AC1672" s="139"/>
      <c r="AD1672" s="139"/>
      <c r="AE1672" s="139"/>
      <c r="AF1672" s="139"/>
      <c r="AG1672" s="139"/>
      <c r="AH1672" s="139"/>
      <c r="AI1672" s="139"/>
      <c r="AJ1672" s="100"/>
      <c r="AK1672" s="125"/>
      <c r="AL1672" s="125"/>
      <c r="AM1672" s="139"/>
      <c r="AN1672" s="139"/>
      <c r="AO1672" s="139"/>
      <c r="AP1672" s="139"/>
      <c r="AQ1672" s="139"/>
      <c r="AR1672" s="139"/>
      <c r="AS1672" s="139"/>
      <c r="AT1672" s="139"/>
      <c r="AU1672" s="139"/>
      <c r="AV1672" s="139"/>
      <c r="AW1672" s="99"/>
      <c r="AX1672" s="125"/>
      <c r="AY1672" s="100"/>
      <c r="AZ1672" s="140"/>
      <c r="BA1672" s="141"/>
      <c r="BB1672" s="136"/>
      <c r="BC1672" s="136"/>
      <c r="BD1672" s="41">
        <v>4</v>
      </c>
      <c r="BE1672" s="52">
        <v>43</v>
      </c>
      <c r="BF1672" s="103">
        <v>4336</v>
      </c>
      <c r="BG1672" s="283"/>
    </row>
    <row r="1673" spans="1:59" s="63" customFormat="1" ht="12.75" x14ac:dyDescent="0.2">
      <c r="A1673" s="196">
        <v>4</v>
      </c>
      <c r="B1673" s="197" t="s">
        <v>422</v>
      </c>
      <c r="C1673" s="208">
        <v>43</v>
      </c>
      <c r="D1673" s="209" t="s">
        <v>688</v>
      </c>
      <c r="E1673" s="212">
        <v>4336</v>
      </c>
      <c r="F1673" s="213" t="s">
        <v>724</v>
      </c>
      <c r="G1673" s="232"/>
      <c r="H1673" s="97"/>
      <c r="I1673" s="224"/>
      <c r="J1673" s="98"/>
      <c r="K1673" s="98"/>
      <c r="L1673" s="98"/>
      <c r="M1673" s="96"/>
      <c r="N1673" s="307"/>
      <c r="O1673" s="246"/>
      <c r="P1673" s="124"/>
      <c r="Q1673" s="99"/>
      <c r="R1673" s="99"/>
      <c r="S1673" s="99"/>
      <c r="T1673" s="99"/>
      <c r="U1673" s="99"/>
      <c r="V1673" s="99"/>
      <c r="W1673" s="99"/>
      <c r="X1673" s="99"/>
      <c r="Y1673" s="100"/>
      <c r="Z1673" s="100"/>
      <c r="AA1673" s="100"/>
      <c r="AB1673" s="99"/>
      <c r="AC1673" s="99"/>
      <c r="AD1673" s="99"/>
      <c r="AE1673" s="99"/>
      <c r="AF1673" s="99"/>
      <c r="AG1673" s="99"/>
      <c r="AH1673" s="99"/>
      <c r="AI1673" s="99"/>
      <c r="AJ1673" s="100"/>
      <c r="AK1673" s="100"/>
      <c r="AL1673" s="100"/>
      <c r="AM1673" s="99"/>
      <c r="AN1673" s="99"/>
      <c r="AO1673" s="99"/>
      <c r="AP1673" s="99"/>
      <c r="AQ1673" s="99"/>
      <c r="AR1673" s="99"/>
      <c r="AS1673" s="99"/>
      <c r="AT1673" s="99"/>
      <c r="AU1673" s="99"/>
      <c r="AV1673" s="99"/>
      <c r="AW1673" s="99"/>
      <c r="AX1673" s="100"/>
      <c r="AY1673" s="100"/>
      <c r="AZ1673" s="101"/>
      <c r="BA1673" s="102"/>
      <c r="BB1673" s="95"/>
      <c r="BC1673" s="95"/>
      <c r="BD1673" s="41">
        <v>4</v>
      </c>
      <c r="BE1673" s="52">
        <v>43</v>
      </c>
      <c r="BF1673" s="103">
        <v>4336</v>
      </c>
      <c r="BG1673" s="277"/>
    </row>
    <row r="1674" spans="1:59" s="63" customFormat="1" ht="12.75" x14ac:dyDescent="0.2">
      <c r="A1674" s="196">
        <v>4</v>
      </c>
      <c r="B1674" s="197" t="s">
        <v>422</v>
      </c>
      <c r="C1674" s="208">
        <v>43</v>
      </c>
      <c r="D1674" s="209" t="s">
        <v>688</v>
      </c>
      <c r="E1674" s="212">
        <v>4336</v>
      </c>
      <c r="F1674" s="213" t="s">
        <v>724</v>
      </c>
      <c r="G1674" s="231" t="s">
        <v>725</v>
      </c>
      <c r="H1674" s="65"/>
      <c r="I1674" s="222"/>
      <c r="J1674" s="66"/>
      <c r="K1674" s="66"/>
      <c r="L1674" s="66"/>
      <c r="M1674" s="64"/>
      <c r="N1674" s="304"/>
      <c r="O1674" s="305"/>
      <c r="P1674" s="127"/>
      <c r="Q1674" s="67"/>
      <c r="R1674" s="67"/>
      <c r="S1674" s="67"/>
      <c r="T1674" s="67"/>
      <c r="U1674" s="67"/>
      <c r="V1674" s="67"/>
      <c r="W1674" s="67"/>
      <c r="X1674" s="67"/>
      <c r="Y1674" s="68"/>
      <c r="Z1674" s="68"/>
      <c r="AA1674" s="68"/>
      <c r="AB1674" s="67"/>
      <c r="AC1674" s="67"/>
      <c r="AD1674" s="67"/>
      <c r="AE1674" s="67"/>
      <c r="AF1674" s="67"/>
      <c r="AG1674" s="67"/>
      <c r="AH1674" s="67"/>
      <c r="AI1674" s="67"/>
      <c r="AJ1674" s="68"/>
      <c r="AK1674" s="68"/>
      <c r="AL1674" s="68"/>
      <c r="AM1674" s="67"/>
      <c r="AN1674" s="67"/>
      <c r="AO1674" s="67"/>
      <c r="AP1674" s="67"/>
      <c r="AQ1674" s="67"/>
      <c r="AR1674" s="67"/>
      <c r="AS1674" s="67"/>
      <c r="AT1674" s="67"/>
      <c r="AU1674" s="67"/>
      <c r="AV1674" s="67"/>
      <c r="AW1674" s="67"/>
      <c r="AX1674" s="68"/>
      <c r="AY1674" s="68"/>
      <c r="AZ1674" s="69"/>
      <c r="BA1674" s="70"/>
      <c r="BB1674" s="71"/>
      <c r="BC1674" s="95"/>
      <c r="BD1674" s="41">
        <v>4</v>
      </c>
      <c r="BE1674" s="52">
        <v>43</v>
      </c>
      <c r="BF1674" s="103">
        <v>4336</v>
      </c>
      <c r="BG1674" s="275"/>
    </row>
    <row r="1675" spans="1:59" s="63" customFormat="1" ht="12.75" x14ac:dyDescent="0.2">
      <c r="A1675" s="196">
        <v>4</v>
      </c>
      <c r="B1675" s="197" t="s">
        <v>422</v>
      </c>
      <c r="C1675" s="208">
        <v>43</v>
      </c>
      <c r="D1675" s="209" t="s">
        <v>688</v>
      </c>
      <c r="E1675" s="212">
        <v>4336</v>
      </c>
      <c r="F1675" s="213" t="s">
        <v>724</v>
      </c>
      <c r="G1675" s="231" t="s">
        <v>725</v>
      </c>
      <c r="H1675" s="72" t="s">
        <v>47</v>
      </c>
      <c r="I1675" s="223"/>
      <c r="J1675" s="73"/>
      <c r="K1675" s="73"/>
      <c r="L1675" s="73"/>
      <c r="M1675" s="74"/>
      <c r="N1675" s="247"/>
      <c r="O1675" s="306"/>
      <c r="P1675" s="105"/>
      <c r="Q1675" s="75"/>
      <c r="R1675" s="75"/>
      <c r="S1675" s="75"/>
      <c r="T1675" s="75"/>
      <c r="U1675" s="75"/>
      <c r="V1675" s="75"/>
      <c r="W1675" s="75"/>
      <c r="X1675" s="75"/>
      <c r="Y1675" s="76">
        <f>IF(ISNUMBER(VLOOKUP(Y1677,P$7:W$7,MATCH(Y1677,P$7:W$7))),VLOOKUP(Y1677,P$7:W$7,MATCH(Y1677,P$7:W$7)),IF(N1679=0,"No Data",IF(Y1677&gt;0,"&lt;100",0)))</f>
        <v>25000</v>
      </c>
      <c r="Z1675" s="77">
        <f>IF(ISNUMBER(VLOOKUP(Z1679,P$7:W$7,MATCH(Z1679,P$7:W$7))),VLOOKUP(Z1679,P$7:W$7,MATCH(Z1679,P$7:W$7)),IF(N1679=0,"No Data",IF(Z1679&gt;0,"&lt;100",0)))</f>
        <v>25000</v>
      </c>
      <c r="AA1675" s="106">
        <f>IF(ISNUMBER(Z1675),Z1675,0)</f>
        <v>25000</v>
      </c>
      <c r="AB1675" s="75"/>
      <c r="AC1675" s="75"/>
      <c r="AD1675" s="75"/>
      <c r="AE1675" s="75"/>
      <c r="AF1675" s="75"/>
      <c r="AG1675" s="75"/>
      <c r="AH1675" s="75"/>
      <c r="AI1675" s="75"/>
      <c r="AJ1675" s="76">
        <f>IF(ISNUMBER(VLOOKUP(AJ1677,AB$7:AH$7,MATCH(AJ1677,AB$7:AH$7))),VLOOKUP(AJ1677,AB$7:AH$7,MATCH(AJ1677,AB$7:AH$7)),IF(N1679=0,"No Data",IF(AJ1677&gt;0,"&lt;50",0)))</f>
        <v>0</v>
      </c>
      <c r="AK1675" s="77">
        <f>IF(ISNUMBER(VLOOKUP(AK1679,AB$7:AH$7,MATCH(AK1679,AB$7:AH$7))),VLOOKUP(AK1679,AB$7:AH$7,MATCH(AK1679,AB$7:AH$7)),IF(N1679=0,"No Data",IF(AK1679&gt;0,"&lt;50",0)))</f>
        <v>0</v>
      </c>
      <c r="AL1675" s="106">
        <f>IF(ISNUMBER(AK1675),AK1675,0)</f>
        <v>0</v>
      </c>
      <c r="AM1675" s="75"/>
      <c r="AN1675" s="75"/>
      <c r="AO1675" s="75"/>
      <c r="AP1675" s="75"/>
      <c r="AQ1675" s="75"/>
      <c r="AR1675" s="75"/>
      <c r="AS1675" s="75"/>
      <c r="AT1675" s="75"/>
      <c r="AU1675" s="75"/>
      <c r="AV1675" s="75"/>
      <c r="AW1675" s="76">
        <f>IF(ISNUMBER(VLOOKUP(AW1677,AM$7:AU$7,MATCH(AW1677,AM$7:AU$7))),VLOOKUP(AW1677,AM$7:AU$7,MATCH(AW1677,AM$7:AU$7)),IF(N1679=0,"No Data",IF(AW1677&gt;0,"&lt;10",0)))</f>
        <v>100</v>
      </c>
      <c r="AX1675" s="77">
        <f>IF(ISNUMBER(VLOOKUP(AX1679,AM$7:AU$7,MATCH(AX1679,AM$7:AU$7))),VLOOKUP(AX1679,AM$7:AU$7,MATCH(AX1679,AM$7:AU$7)),IF(N1679=0,"No Data",IF(AX1679&gt;0,"&lt;10",0)))</f>
        <v>100</v>
      </c>
      <c r="AY1675" s="106">
        <f>IF(ISNUMBER(AX1675),AX1675,0)</f>
        <v>100</v>
      </c>
      <c r="AZ1675" s="79"/>
      <c r="BA1675" s="80"/>
      <c r="BB1675" s="71"/>
      <c r="BC1675" s="95"/>
      <c r="BD1675" s="41">
        <v>4</v>
      </c>
      <c r="BE1675" s="52">
        <v>43</v>
      </c>
      <c r="BF1675" s="103">
        <v>4336</v>
      </c>
      <c r="BG1675" s="276" t="s">
        <v>47</v>
      </c>
    </row>
    <row r="1676" spans="1:59" s="63" customFormat="1" ht="12.75" x14ac:dyDescent="0.2">
      <c r="A1676" s="196">
        <v>4</v>
      </c>
      <c r="B1676" s="197" t="s">
        <v>422</v>
      </c>
      <c r="C1676" s="208">
        <v>43</v>
      </c>
      <c r="D1676" s="209" t="s">
        <v>688</v>
      </c>
      <c r="E1676" s="212">
        <v>4336</v>
      </c>
      <c r="F1676" s="213" t="s">
        <v>724</v>
      </c>
      <c r="G1676" s="231" t="s">
        <v>725</v>
      </c>
      <c r="H1676" s="81" t="s">
        <v>48</v>
      </c>
      <c r="I1676" s="223"/>
      <c r="J1676" s="73"/>
      <c r="K1676" s="73"/>
      <c r="L1676" s="73"/>
      <c r="M1676" s="74"/>
      <c r="N1676" s="247"/>
      <c r="O1676" s="306"/>
      <c r="P1676" s="105"/>
      <c r="Q1676" s="75"/>
      <c r="R1676" s="75"/>
      <c r="S1676" s="75"/>
      <c r="T1676" s="75"/>
      <c r="U1676" s="75"/>
      <c r="V1676" s="75"/>
      <c r="W1676" s="75"/>
      <c r="X1676" s="75"/>
      <c r="Y1676" s="82">
        <f>MIN(X1680:X1682)</f>
        <v>25000</v>
      </c>
      <c r="Z1676" s="83"/>
      <c r="AA1676" s="83"/>
      <c r="AB1676" s="75"/>
      <c r="AC1676" s="75"/>
      <c r="AD1676" s="75"/>
      <c r="AE1676" s="75"/>
      <c r="AF1676" s="75"/>
      <c r="AG1676" s="75"/>
      <c r="AH1676" s="75"/>
      <c r="AI1676" s="75"/>
      <c r="AJ1676" s="82">
        <f>MIN(AI1680:AI1682)</f>
        <v>0</v>
      </c>
      <c r="AK1676" s="83"/>
      <c r="AL1676" s="83"/>
      <c r="AM1676" s="75"/>
      <c r="AN1676" s="75"/>
      <c r="AO1676" s="75"/>
      <c r="AP1676" s="75"/>
      <c r="AQ1676" s="75"/>
      <c r="AR1676" s="75"/>
      <c r="AS1676" s="75"/>
      <c r="AT1676" s="75"/>
      <c r="AU1676" s="75"/>
      <c r="AV1676" s="75"/>
      <c r="AW1676" s="82">
        <f>MIN(AV1680:AV1682)</f>
        <v>100</v>
      </c>
      <c r="AX1676" s="83"/>
      <c r="AY1676" s="83"/>
      <c r="AZ1676" s="79"/>
      <c r="BA1676" s="80"/>
      <c r="BB1676" s="71"/>
      <c r="BC1676" s="95"/>
      <c r="BD1676" s="41">
        <v>4</v>
      </c>
      <c r="BE1676" s="52">
        <v>43</v>
      </c>
      <c r="BF1676" s="103">
        <v>4336</v>
      </c>
      <c r="BG1676" s="278" t="s">
        <v>48</v>
      </c>
    </row>
    <row r="1677" spans="1:59" s="63" customFormat="1" ht="12.75" x14ac:dyDescent="0.2">
      <c r="A1677" s="196">
        <v>4</v>
      </c>
      <c r="B1677" s="197" t="s">
        <v>422</v>
      </c>
      <c r="C1677" s="208">
        <v>43</v>
      </c>
      <c r="D1677" s="209" t="s">
        <v>688</v>
      </c>
      <c r="E1677" s="212">
        <v>4336</v>
      </c>
      <c r="F1677" s="213" t="s">
        <v>724</v>
      </c>
      <c r="G1677" s="231" t="s">
        <v>725</v>
      </c>
      <c r="H1677" s="81" t="s">
        <v>49</v>
      </c>
      <c r="I1677" s="223"/>
      <c r="J1677" s="73"/>
      <c r="K1677" s="73"/>
      <c r="L1677" s="73"/>
      <c r="M1677" s="74"/>
      <c r="N1677" s="247"/>
      <c r="O1677" s="306"/>
      <c r="P1677" s="105"/>
      <c r="Q1677" s="75"/>
      <c r="R1677" s="75"/>
      <c r="S1677" s="75"/>
      <c r="T1677" s="75"/>
      <c r="U1677" s="75"/>
      <c r="V1677" s="75"/>
      <c r="W1677" s="75"/>
      <c r="X1677" s="75"/>
      <c r="Y1677" s="84">
        <f>IF(ISNUMBER(AVERAGE(X1680:X1682)),AVERAGE(X1680:X1682),0)</f>
        <v>25000</v>
      </c>
      <c r="Z1677" s="83"/>
      <c r="AA1677" s="83"/>
      <c r="AB1677" s="75"/>
      <c r="AC1677" s="75"/>
      <c r="AD1677" s="75"/>
      <c r="AE1677" s="75"/>
      <c r="AF1677" s="75"/>
      <c r="AG1677" s="75"/>
      <c r="AH1677" s="75"/>
      <c r="AI1677" s="75"/>
      <c r="AJ1677" s="84">
        <f>IF(ISNUMBER(AVERAGE(AI1680:AI1682)),AVERAGE(AI1680:AI1682),0)</f>
        <v>0</v>
      </c>
      <c r="AK1677" s="83"/>
      <c r="AL1677" s="83"/>
      <c r="AM1677" s="75"/>
      <c r="AN1677" s="75"/>
      <c r="AO1677" s="75"/>
      <c r="AP1677" s="75"/>
      <c r="AQ1677" s="75"/>
      <c r="AR1677" s="75"/>
      <c r="AS1677" s="75"/>
      <c r="AT1677" s="75"/>
      <c r="AU1677" s="75"/>
      <c r="AV1677" s="75"/>
      <c r="AW1677" s="84">
        <f>IF(ISNUMBER(AVERAGE(AV1680:AV1682)),AVERAGE(AV1680:AV1682),0)</f>
        <v>100</v>
      </c>
      <c r="AX1677" s="83"/>
      <c r="AY1677" s="83"/>
      <c r="AZ1677" s="79"/>
      <c r="BA1677" s="80"/>
      <c r="BB1677" s="71"/>
      <c r="BC1677" s="95"/>
      <c r="BD1677" s="41">
        <v>4</v>
      </c>
      <c r="BE1677" s="52">
        <v>43</v>
      </c>
      <c r="BF1677" s="103">
        <v>4336</v>
      </c>
      <c r="BG1677" s="278" t="s">
        <v>49</v>
      </c>
    </row>
    <row r="1678" spans="1:59" s="63" customFormat="1" ht="12.75" x14ac:dyDescent="0.2">
      <c r="A1678" s="196">
        <v>4</v>
      </c>
      <c r="B1678" s="197" t="s">
        <v>422</v>
      </c>
      <c r="C1678" s="208">
        <v>43</v>
      </c>
      <c r="D1678" s="209" t="s">
        <v>688</v>
      </c>
      <c r="E1678" s="212">
        <v>4336</v>
      </c>
      <c r="F1678" s="213" t="s">
        <v>724</v>
      </c>
      <c r="G1678" s="231" t="s">
        <v>725</v>
      </c>
      <c r="H1678" s="81" t="s">
        <v>50</v>
      </c>
      <c r="I1678" s="223"/>
      <c r="J1678" s="73"/>
      <c r="K1678" s="73"/>
      <c r="L1678" s="73"/>
      <c r="M1678" s="74"/>
      <c r="N1678" s="247"/>
      <c r="O1678" s="306"/>
      <c r="P1678" s="105"/>
      <c r="Q1678" s="75"/>
      <c r="R1678" s="75"/>
      <c r="S1678" s="75"/>
      <c r="T1678" s="75"/>
      <c r="U1678" s="75"/>
      <c r="V1678" s="75"/>
      <c r="W1678" s="75"/>
      <c r="X1678" s="75"/>
      <c r="Y1678" s="84">
        <f>MAX(X1680:X1682)</f>
        <v>25000</v>
      </c>
      <c r="Z1678" s="83"/>
      <c r="AA1678" s="83"/>
      <c r="AB1678" s="75"/>
      <c r="AC1678" s="75"/>
      <c r="AD1678" s="75"/>
      <c r="AE1678" s="75"/>
      <c r="AF1678" s="75"/>
      <c r="AG1678" s="75"/>
      <c r="AH1678" s="75"/>
      <c r="AI1678" s="75"/>
      <c r="AJ1678" s="84">
        <f>MAX(AI1680:AI1682)</f>
        <v>0</v>
      </c>
      <c r="AK1678" s="83"/>
      <c r="AL1678" s="83"/>
      <c r="AM1678" s="75"/>
      <c r="AN1678" s="75"/>
      <c r="AO1678" s="75"/>
      <c r="AP1678" s="75"/>
      <c r="AQ1678" s="75"/>
      <c r="AR1678" s="75"/>
      <c r="AS1678" s="75"/>
      <c r="AT1678" s="75"/>
      <c r="AU1678" s="75"/>
      <c r="AV1678" s="75"/>
      <c r="AW1678" s="84">
        <f>MAX(AV1680:AV1682)</f>
        <v>100</v>
      </c>
      <c r="AX1678" s="83"/>
      <c r="AY1678" s="83"/>
      <c r="AZ1678" s="79"/>
      <c r="BA1678" s="80"/>
      <c r="BB1678" s="71"/>
      <c r="BC1678" s="95"/>
      <c r="BD1678" s="41">
        <v>4</v>
      </c>
      <c r="BE1678" s="52">
        <v>43</v>
      </c>
      <c r="BF1678" s="103">
        <v>4336</v>
      </c>
      <c r="BG1678" s="278" t="s">
        <v>50</v>
      </c>
    </row>
    <row r="1679" spans="1:59" s="63" customFormat="1" ht="12.75" x14ac:dyDescent="0.2">
      <c r="A1679" s="196">
        <v>4</v>
      </c>
      <c r="B1679" s="197" t="s">
        <v>422</v>
      </c>
      <c r="C1679" s="208">
        <v>43</v>
      </c>
      <c r="D1679" s="209" t="s">
        <v>688</v>
      </c>
      <c r="E1679" s="212">
        <v>4336</v>
      </c>
      <c r="F1679" s="213" t="s">
        <v>724</v>
      </c>
      <c r="G1679" s="231" t="s">
        <v>725</v>
      </c>
      <c r="H1679" s="85" t="s">
        <v>51</v>
      </c>
      <c r="I1679" s="223"/>
      <c r="J1679" s="73"/>
      <c r="K1679" s="73"/>
      <c r="L1679" s="73"/>
      <c r="M1679" s="74"/>
      <c r="N1679" s="248">
        <f>SUM(N1680:N1682)</f>
        <v>1</v>
      </c>
      <c r="O1679" s="293">
        <f>SUM(O1680:O1682)</f>
        <v>1</v>
      </c>
      <c r="P1679" s="292"/>
      <c r="Q1679" s="87"/>
      <c r="R1679" s="87"/>
      <c r="S1679" s="87"/>
      <c r="T1679" s="87"/>
      <c r="U1679" s="87"/>
      <c r="V1679" s="87"/>
      <c r="W1679" s="87"/>
      <c r="X1679" s="87"/>
      <c r="Y1679" s="88"/>
      <c r="Z1679" s="86">
        <f>SUM(Z1680:Z1682)</f>
        <v>25000</v>
      </c>
      <c r="AA1679" s="88"/>
      <c r="AB1679" s="87"/>
      <c r="AC1679" s="87"/>
      <c r="AD1679" s="87"/>
      <c r="AE1679" s="87"/>
      <c r="AF1679" s="87"/>
      <c r="AG1679" s="87"/>
      <c r="AH1679" s="87"/>
      <c r="AI1679" s="87"/>
      <c r="AJ1679" s="88"/>
      <c r="AK1679" s="86">
        <f>SUM(AK1680:AK1682)</f>
        <v>0</v>
      </c>
      <c r="AL1679" s="88"/>
      <c r="AM1679" s="87"/>
      <c r="AN1679" s="87"/>
      <c r="AO1679" s="87"/>
      <c r="AP1679" s="87"/>
      <c r="AQ1679" s="87"/>
      <c r="AR1679" s="87"/>
      <c r="AS1679" s="87"/>
      <c r="AT1679" s="87"/>
      <c r="AU1679" s="87"/>
      <c r="AV1679" s="87"/>
      <c r="AW1679" s="112"/>
      <c r="AX1679" s="86">
        <f>SUM(AX1680:AX1682)</f>
        <v>100</v>
      </c>
      <c r="AY1679" s="88"/>
      <c r="AZ1679" s="79"/>
      <c r="BA1679" s="80"/>
      <c r="BB1679" s="71"/>
      <c r="BC1679" s="95"/>
      <c r="BD1679" s="41">
        <v>4</v>
      </c>
      <c r="BE1679" s="52">
        <v>43</v>
      </c>
      <c r="BF1679" s="103">
        <v>4336</v>
      </c>
      <c r="BG1679" s="279" t="s">
        <v>51</v>
      </c>
    </row>
    <row r="1680" spans="1:59" s="63" customFormat="1" ht="12.75" x14ac:dyDescent="0.2">
      <c r="A1680" s="196">
        <v>4</v>
      </c>
      <c r="B1680" s="197" t="s">
        <v>422</v>
      </c>
      <c r="C1680" s="208">
        <v>43</v>
      </c>
      <c r="D1680" s="209" t="s">
        <v>688</v>
      </c>
      <c r="E1680" s="212">
        <v>4336</v>
      </c>
      <c r="F1680" s="213" t="s">
        <v>724</v>
      </c>
      <c r="G1680" s="231" t="s">
        <v>725</v>
      </c>
      <c r="H1680" s="89" t="s">
        <v>52</v>
      </c>
      <c r="I1680" s="90" t="s">
        <v>726</v>
      </c>
      <c r="J1680" s="90"/>
      <c r="K1680" s="90" t="s">
        <v>727</v>
      </c>
      <c r="L1680" s="90" t="s">
        <v>69</v>
      </c>
      <c r="M1680" s="91"/>
      <c r="N1680" s="312">
        <v>1</v>
      </c>
      <c r="O1680" s="313">
        <f>N1680/N1679</f>
        <v>1</v>
      </c>
      <c r="P1680" s="104"/>
      <c r="Q1680" s="92"/>
      <c r="R1680" s="92"/>
      <c r="S1680" s="92"/>
      <c r="T1680" s="92"/>
      <c r="U1680" s="92"/>
      <c r="V1680" s="92"/>
      <c r="W1680" s="92">
        <v>1</v>
      </c>
      <c r="X1680" s="109">
        <f>P1680*P$7+Q1680*Q$7+R1680*R$7+S1680*S$7+T1680*T$7+U1680*U$7+V1680*V$7+W1680*W$7</f>
        <v>25000</v>
      </c>
      <c r="Y1680" s="83"/>
      <c r="Z1680" s="110">
        <f>X1680*$O1680</f>
        <v>25000</v>
      </c>
      <c r="AA1680" s="111"/>
      <c r="AB1680" s="92"/>
      <c r="AC1680" s="92"/>
      <c r="AD1680" s="92"/>
      <c r="AE1680" s="92"/>
      <c r="AF1680" s="92"/>
      <c r="AG1680" s="92"/>
      <c r="AH1680" s="92"/>
      <c r="AI1680" s="109">
        <f>AB1680*AB$7+AC1680*AC$7+AD1680*AD$7+AE1680*AE$7+AF1680*AF$7+AG1680*AG$7+AH1680*AH$7</f>
        <v>0</v>
      </c>
      <c r="AJ1680" s="83"/>
      <c r="AK1680" s="110">
        <f>AI1680*$O1680</f>
        <v>0</v>
      </c>
      <c r="AL1680" s="111"/>
      <c r="AM1680" s="92"/>
      <c r="AN1680" s="92"/>
      <c r="AO1680" s="92"/>
      <c r="AP1680" s="92">
        <v>1</v>
      </c>
      <c r="AQ1680" s="92"/>
      <c r="AR1680" s="92"/>
      <c r="AS1680" s="92"/>
      <c r="AT1680" s="92"/>
      <c r="AU1680" s="92"/>
      <c r="AV1680" s="109">
        <f>AM1680*AM$7+AN1680*AN$7+AO1680*AO$7+AP1680*AP$7+AQ1680*AQ$7+AR1680*AR$7+AS1680*AS$7+AT1680*AT$7+AU1680*AU$7</f>
        <v>100</v>
      </c>
      <c r="AW1680" s="75"/>
      <c r="AX1680" s="110">
        <f>AV1680*$O1680</f>
        <v>100</v>
      </c>
      <c r="AY1680" s="111"/>
      <c r="AZ1680" s="93"/>
      <c r="BA1680" s="94" t="s">
        <v>105</v>
      </c>
      <c r="BB1680" s="71"/>
      <c r="BC1680" s="95"/>
      <c r="BD1680" s="41">
        <v>4</v>
      </c>
      <c r="BE1680" s="52">
        <v>43</v>
      </c>
      <c r="BF1680" s="103">
        <v>4336</v>
      </c>
      <c r="BG1680" s="280" t="s">
        <v>52</v>
      </c>
    </row>
    <row r="1681" spans="1:59" s="63" customFormat="1" ht="12.75" x14ac:dyDescent="0.2">
      <c r="A1681" s="196">
        <v>4</v>
      </c>
      <c r="B1681" s="197" t="s">
        <v>422</v>
      </c>
      <c r="C1681" s="208">
        <v>43</v>
      </c>
      <c r="D1681" s="209" t="s">
        <v>688</v>
      </c>
      <c r="E1681" s="212">
        <v>4336</v>
      </c>
      <c r="F1681" s="213" t="s">
        <v>724</v>
      </c>
      <c r="G1681" s="231" t="s">
        <v>725</v>
      </c>
      <c r="H1681" s="65"/>
      <c r="I1681" s="222"/>
      <c r="J1681" s="66"/>
      <c r="K1681" s="66"/>
      <c r="L1681" s="66"/>
      <c r="M1681" s="64"/>
      <c r="N1681" s="304"/>
      <c r="O1681" s="305"/>
      <c r="P1681" s="127"/>
      <c r="Q1681" s="67"/>
      <c r="R1681" s="67"/>
      <c r="S1681" s="67"/>
      <c r="T1681" s="67"/>
      <c r="U1681" s="67"/>
      <c r="V1681" s="67"/>
      <c r="W1681" s="67"/>
      <c r="X1681" s="67"/>
      <c r="Y1681" s="68"/>
      <c r="Z1681" s="68"/>
      <c r="AA1681" s="68"/>
      <c r="AB1681" s="67"/>
      <c r="AC1681" s="67"/>
      <c r="AD1681" s="67"/>
      <c r="AE1681" s="67"/>
      <c r="AF1681" s="67"/>
      <c r="AG1681" s="67"/>
      <c r="AH1681" s="67"/>
      <c r="AI1681" s="67"/>
      <c r="AJ1681" s="68"/>
      <c r="AK1681" s="68"/>
      <c r="AL1681" s="68"/>
      <c r="AM1681" s="67"/>
      <c r="AN1681" s="67"/>
      <c r="AO1681" s="67"/>
      <c r="AP1681" s="67"/>
      <c r="AQ1681" s="67"/>
      <c r="AR1681" s="67"/>
      <c r="AS1681" s="67"/>
      <c r="AT1681" s="67"/>
      <c r="AU1681" s="67"/>
      <c r="AV1681" s="67"/>
      <c r="AW1681" s="67"/>
      <c r="AX1681" s="68"/>
      <c r="AY1681" s="68"/>
      <c r="AZ1681" s="69"/>
      <c r="BA1681" s="70"/>
      <c r="BB1681" s="71"/>
      <c r="BC1681" s="95"/>
      <c r="BD1681" s="41">
        <v>4</v>
      </c>
      <c r="BE1681" s="52">
        <v>43</v>
      </c>
      <c r="BF1681" s="103">
        <v>4336</v>
      </c>
      <c r="BG1681" s="275"/>
    </row>
    <row r="1682" spans="1:59" s="63" customFormat="1" ht="12.75" x14ac:dyDescent="0.2">
      <c r="A1682" s="196">
        <v>4</v>
      </c>
      <c r="B1682" s="197" t="s">
        <v>422</v>
      </c>
      <c r="C1682" s="208">
        <v>43</v>
      </c>
      <c r="D1682" s="209" t="s">
        <v>688</v>
      </c>
      <c r="E1682" s="212">
        <v>4336</v>
      </c>
      <c r="F1682" s="213" t="s">
        <v>724</v>
      </c>
      <c r="G1682" s="232"/>
      <c r="H1682" s="97"/>
      <c r="I1682" s="224"/>
      <c r="J1682" s="98"/>
      <c r="K1682" s="98"/>
      <c r="L1682" s="98"/>
      <c r="M1682" s="96"/>
      <c r="N1682" s="307"/>
      <c r="O1682" s="246"/>
      <c r="P1682" s="124"/>
      <c r="Q1682" s="99"/>
      <c r="R1682" s="99"/>
      <c r="S1682" s="99"/>
      <c r="T1682" s="99"/>
      <c r="U1682" s="99"/>
      <c r="V1682" s="99"/>
      <c r="W1682" s="99"/>
      <c r="X1682" s="99"/>
      <c r="Y1682" s="100"/>
      <c r="Z1682" s="100"/>
      <c r="AA1682" s="100"/>
      <c r="AB1682" s="99"/>
      <c r="AC1682" s="99"/>
      <c r="AD1682" s="99"/>
      <c r="AE1682" s="99"/>
      <c r="AF1682" s="99"/>
      <c r="AG1682" s="99"/>
      <c r="AH1682" s="99"/>
      <c r="AI1682" s="99"/>
      <c r="AJ1682" s="100"/>
      <c r="AK1682" s="100"/>
      <c r="AL1682" s="100"/>
      <c r="AM1682" s="99"/>
      <c r="AN1682" s="99"/>
      <c r="AO1682" s="99"/>
      <c r="AP1682" s="99"/>
      <c r="AQ1682" s="99"/>
      <c r="AR1682" s="99"/>
      <c r="AS1682" s="99"/>
      <c r="AT1682" s="99"/>
      <c r="AU1682" s="99"/>
      <c r="AV1682" s="99"/>
      <c r="AW1682" s="99"/>
      <c r="AX1682" s="100"/>
      <c r="AY1682" s="100"/>
      <c r="AZ1682" s="101"/>
      <c r="BA1682" s="102"/>
      <c r="BB1682" s="95"/>
      <c r="BC1682" s="95"/>
      <c r="BD1682" s="41">
        <v>4</v>
      </c>
      <c r="BE1682" s="52">
        <v>43</v>
      </c>
      <c r="BF1682" s="103">
        <v>4336</v>
      </c>
      <c r="BG1682" s="277"/>
    </row>
    <row r="1683" spans="1:59" s="63" customFormat="1" ht="12.75" x14ac:dyDescent="0.2">
      <c r="A1683" s="196">
        <v>4</v>
      </c>
      <c r="B1683" s="197" t="s">
        <v>422</v>
      </c>
      <c r="C1683" s="208">
        <v>43</v>
      </c>
      <c r="D1683" s="209" t="s">
        <v>688</v>
      </c>
      <c r="E1683" s="212">
        <v>4336</v>
      </c>
      <c r="F1683" s="213" t="s">
        <v>724</v>
      </c>
      <c r="G1683" s="231"/>
      <c r="H1683" s="65"/>
      <c r="I1683" s="222"/>
      <c r="J1683" s="66"/>
      <c r="K1683" s="66"/>
      <c r="L1683" s="66"/>
      <c r="M1683" s="64"/>
      <c r="N1683" s="304"/>
      <c r="O1683" s="305"/>
      <c r="P1683" s="127"/>
      <c r="Q1683" s="67"/>
      <c r="R1683" s="67"/>
      <c r="S1683" s="67"/>
      <c r="T1683" s="67"/>
      <c r="U1683" s="67"/>
      <c r="V1683" s="67"/>
      <c r="W1683" s="67"/>
      <c r="X1683" s="67"/>
      <c r="Y1683" s="68"/>
      <c r="Z1683" s="68"/>
      <c r="AA1683" s="68"/>
      <c r="AB1683" s="67"/>
      <c r="AC1683" s="67"/>
      <c r="AD1683" s="67"/>
      <c r="AE1683" s="67"/>
      <c r="AF1683" s="67"/>
      <c r="AG1683" s="67"/>
      <c r="AH1683" s="67"/>
      <c r="AI1683" s="67"/>
      <c r="AJ1683" s="68"/>
      <c r="AK1683" s="68"/>
      <c r="AL1683" s="68"/>
      <c r="AM1683" s="67"/>
      <c r="AN1683" s="67"/>
      <c r="AO1683" s="67"/>
      <c r="AP1683" s="67"/>
      <c r="AQ1683" s="67"/>
      <c r="AR1683" s="67"/>
      <c r="AS1683" s="67"/>
      <c r="AT1683" s="67"/>
      <c r="AU1683" s="67"/>
      <c r="AV1683" s="67"/>
      <c r="AW1683" s="67"/>
      <c r="AX1683" s="68"/>
      <c r="AY1683" s="68"/>
      <c r="AZ1683" s="69"/>
      <c r="BA1683" s="70"/>
      <c r="BB1683" s="71"/>
      <c r="BC1683" s="95"/>
      <c r="BD1683" s="41">
        <v>4</v>
      </c>
      <c r="BE1683" s="52">
        <v>43</v>
      </c>
      <c r="BF1683" s="103">
        <v>4336</v>
      </c>
      <c r="BG1683" s="275"/>
    </row>
    <row r="1684" spans="1:59" s="63" customFormat="1" ht="12.75" x14ac:dyDescent="0.2">
      <c r="A1684" s="196">
        <v>4</v>
      </c>
      <c r="B1684" s="197" t="s">
        <v>422</v>
      </c>
      <c r="C1684" s="208">
        <v>43</v>
      </c>
      <c r="D1684" s="209" t="s">
        <v>688</v>
      </c>
      <c r="E1684" s="212">
        <v>4336</v>
      </c>
      <c r="F1684" s="213" t="s">
        <v>724</v>
      </c>
      <c r="G1684" s="231" t="s">
        <v>1195</v>
      </c>
      <c r="H1684" s="72" t="s">
        <v>1233</v>
      </c>
      <c r="I1684" s="223" t="s">
        <v>1249</v>
      </c>
      <c r="J1684" s="73"/>
      <c r="K1684" s="73"/>
      <c r="L1684" s="73"/>
      <c r="M1684" s="74"/>
      <c r="N1684" s="247"/>
      <c r="O1684" s="306"/>
      <c r="P1684" s="105"/>
      <c r="Q1684" s="75"/>
      <c r="R1684" s="75"/>
      <c r="S1684" s="75"/>
      <c r="T1684" s="75"/>
      <c r="U1684" s="75"/>
      <c r="V1684" s="75"/>
      <c r="W1684" s="75"/>
      <c r="X1684" s="75"/>
      <c r="Y1684" s="76" t="s">
        <v>1241</v>
      </c>
      <c r="Z1684" s="77" t="s">
        <v>1241</v>
      </c>
      <c r="AA1684" s="78">
        <f>AA$1183</f>
        <v>5000</v>
      </c>
      <c r="AB1684" s="75"/>
      <c r="AC1684" s="75"/>
      <c r="AD1684" s="75"/>
      <c r="AE1684" s="75"/>
      <c r="AF1684" s="75"/>
      <c r="AG1684" s="75"/>
      <c r="AH1684" s="75"/>
      <c r="AI1684" s="75"/>
      <c r="AJ1684" s="76" t="s">
        <v>1241</v>
      </c>
      <c r="AK1684" s="77" t="s">
        <v>1241</v>
      </c>
      <c r="AL1684" s="78">
        <f>AL$1183</f>
        <v>0</v>
      </c>
      <c r="AM1684" s="75"/>
      <c r="AN1684" s="75"/>
      <c r="AO1684" s="75"/>
      <c r="AP1684" s="75"/>
      <c r="AQ1684" s="75"/>
      <c r="AR1684" s="75"/>
      <c r="AS1684" s="75"/>
      <c r="AT1684" s="75"/>
      <c r="AU1684" s="75"/>
      <c r="AV1684" s="75"/>
      <c r="AW1684" s="76" t="s">
        <v>1241</v>
      </c>
      <c r="AX1684" s="77" t="s">
        <v>1241</v>
      </c>
      <c r="AY1684" s="78">
        <f>AY$1183</f>
        <v>500</v>
      </c>
      <c r="AZ1684" s="79"/>
      <c r="BA1684" s="80" t="str">
        <f>I1684</f>
        <v>&gt; see 4255, Insulating wall cladding</v>
      </c>
      <c r="BB1684" s="71"/>
      <c r="BC1684" s="95"/>
      <c r="BD1684" s="41">
        <v>4</v>
      </c>
      <c r="BE1684" s="52">
        <v>43</v>
      </c>
      <c r="BF1684" s="103">
        <v>4336</v>
      </c>
      <c r="BG1684" s="276" t="str">
        <f>H1684</f>
        <v>Default Scenario (Link)</v>
      </c>
    </row>
    <row r="1685" spans="1:59" s="63" customFormat="1" ht="12.75" x14ac:dyDescent="0.2">
      <c r="A1685" s="196">
        <v>4</v>
      </c>
      <c r="B1685" s="197" t="s">
        <v>422</v>
      </c>
      <c r="C1685" s="208">
        <v>43</v>
      </c>
      <c r="D1685" s="209" t="s">
        <v>688</v>
      </c>
      <c r="E1685" s="212">
        <v>4336</v>
      </c>
      <c r="F1685" s="213" t="s">
        <v>724</v>
      </c>
      <c r="G1685" s="231"/>
      <c r="H1685" s="65"/>
      <c r="I1685" s="222"/>
      <c r="J1685" s="66"/>
      <c r="K1685" s="66"/>
      <c r="L1685" s="66"/>
      <c r="M1685" s="64"/>
      <c r="N1685" s="304"/>
      <c r="O1685" s="305"/>
      <c r="P1685" s="127"/>
      <c r="Q1685" s="67"/>
      <c r="R1685" s="67"/>
      <c r="S1685" s="67"/>
      <c r="T1685" s="67"/>
      <c r="U1685" s="67"/>
      <c r="V1685" s="67"/>
      <c r="W1685" s="67"/>
      <c r="X1685" s="67"/>
      <c r="Y1685" s="68"/>
      <c r="Z1685" s="68"/>
      <c r="AA1685" s="68"/>
      <c r="AB1685" s="67"/>
      <c r="AC1685" s="67"/>
      <c r="AD1685" s="67"/>
      <c r="AE1685" s="67"/>
      <c r="AF1685" s="67"/>
      <c r="AG1685" s="67"/>
      <c r="AH1685" s="67"/>
      <c r="AI1685" s="67"/>
      <c r="AJ1685" s="68"/>
      <c r="AK1685" s="68"/>
      <c r="AL1685" s="68"/>
      <c r="AM1685" s="67"/>
      <c r="AN1685" s="67"/>
      <c r="AO1685" s="67"/>
      <c r="AP1685" s="67"/>
      <c r="AQ1685" s="67"/>
      <c r="AR1685" s="67"/>
      <c r="AS1685" s="67"/>
      <c r="AT1685" s="67"/>
      <c r="AU1685" s="67"/>
      <c r="AV1685" s="67"/>
      <c r="AW1685" s="67"/>
      <c r="AX1685" s="68"/>
      <c r="AY1685" s="68"/>
      <c r="AZ1685" s="69"/>
      <c r="BA1685" s="70"/>
      <c r="BB1685" s="71"/>
      <c r="BC1685" s="95"/>
      <c r="BD1685" s="41">
        <v>4</v>
      </c>
      <c r="BE1685" s="52">
        <v>43</v>
      </c>
      <c r="BF1685" s="103">
        <v>4336</v>
      </c>
      <c r="BG1685" s="275"/>
    </row>
    <row r="1686" spans="1:59" s="63" customFormat="1" ht="12.75" x14ac:dyDescent="0.2">
      <c r="A1686" s="196">
        <v>4</v>
      </c>
      <c r="B1686" s="197" t="s">
        <v>422</v>
      </c>
      <c r="C1686" s="208">
        <v>43</v>
      </c>
      <c r="D1686" s="209" t="s">
        <v>688</v>
      </c>
      <c r="E1686" s="212">
        <v>4336</v>
      </c>
      <c r="F1686" s="213" t="s">
        <v>724</v>
      </c>
      <c r="G1686" s="232"/>
      <c r="H1686" s="97"/>
      <c r="I1686" s="224"/>
      <c r="J1686" s="98"/>
      <c r="K1686" s="98"/>
      <c r="L1686" s="98"/>
      <c r="M1686" s="96"/>
      <c r="N1686" s="307"/>
      <c r="O1686" s="246"/>
      <c r="P1686" s="124"/>
      <c r="Q1686" s="99"/>
      <c r="R1686" s="99"/>
      <c r="S1686" s="99"/>
      <c r="T1686" s="99"/>
      <c r="U1686" s="99"/>
      <c r="V1686" s="99"/>
      <c r="W1686" s="99"/>
      <c r="X1686" s="99"/>
      <c r="Y1686" s="100"/>
      <c r="Z1686" s="100"/>
      <c r="AA1686" s="100"/>
      <c r="AB1686" s="99"/>
      <c r="AC1686" s="99"/>
      <c r="AD1686" s="99"/>
      <c r="AE1686" s="99"/>
      <c r="AF1686" s="99"/>
      <c r="AG1686" s="99"/>
      <c r="AH1686" s="99"/>
      <c r="AI1686" s="99"/>
      <c r="AJ1686" s="100"/>
      <c r="AK1686" s="100"/>
      <c r="AL1686" s="100"/>
      <c r="AM1686" s="99"/>
      <c r="AN1686" s="99"/>
      <c r="AO1686" s="99"/>
      <c r="AP1686" s="99"/>
      <c r="AQ1686" s="99"/>
      <c r="AR1686" s="99"/>
      <c r="AS1686" s="99"/>
      <c r="AT1686" s="99"/>
      <c r="AU1686" s="99"/>
      <c r="AV1686" s="99"/>
      <c r="AW1686" s="99"/>
      <c r="AX1686" s="100"/>
      <c r="AY1686" s="100"/>
      <c r="AZ1686" s="101"/>
      <c r="BA1686" s="102"/>
      <c r="BB1686" s="95"/>
      <c r="BC1686" s="95"/>
      <c r="BD1686" s="41">
        <v>4</v>
      </c>
      <c r="BE1686" s="52">
        <v>43</v>
      </c>
      <c r="BF1686" s="103">
        <v>4336</v>
      </c>
      <c r="BG1686" s="277"/>
    </row>
    <row r="1687" spans="1:59" s="63" customFormat="1" ht="12.75" x14ac:dyDescent="0.2">
      <c r="A1687" s="196">
        <v>4</v>
      </c>
      <c r="B1687" s="197" t="s">
        <v>422</v>
      </c>
      <c r="C1687" s="208">
        <v>43</v>
      </c>
      <c r="D1687" s="209" t="s">
        <v>688</v>
      </c>
      <c r="E1687" s="212">
        <v>4336</v>
      </c>
      <c r="F1687" s="213" t="s">
        <v>724</v>
      </c>
      <c r="G1687" s="231"/>
      <c r="H1687" s="65"/>
      <c r="I1687" s="222"/>
      <c r="J1687" s="66"/>
      <c r="K1687" s="66"/>
      <c r="L1687" s="66"/>
      <c r="M1687" s="64"/>
      <c r="N1687" s="304"/>
      <c r="O1687" s="305"/>
      <c r="P1687" s="127"/>
      <c r="Q1687" s="67"/>
      <c r="R1687" s="67"/>
      <c r="S1687" s="67"/>
      <c r="T1687" s="67"/>
      <c r="U1687" s="67"/>
      <c r="V1687" s="67"/>
      <c r="W1687" s="67"/>
      <c r="X1687" s="67"/>
      <c r="Y1687" s="68"/>
      <c r="Z1687" s="68"/>
      <c r="AA1687" s="68"/>
      <c r="AB1687" s="67"/>
      <c r="AC1687" s="67"/>
      <c r="AD1687" s="67"/>
      <c r="AE1687" s="67"/>
      <c r="AF1687" s="67"/>
      <c r="AG1687" s="67"/>
      <c r="AH1687" s="67"/>
      <c r="AI1687" s="67"/>
      <c r="AJ1687" s="68"/>
      <c r="AK1687" s="68"/>
      <c r="AL1687" s="68"/>
      <c r="AM1687" s="67"/>
      <c r="AN1687" s="67"/>
      <c r="AO1687" s="67"/>
      <c r="AP1687" s="67"/>
      <c r="AQ1687" s="67"/>
      <c r="AR1687" s="67"/>
      <c r="AS1687" s="67"/>
      <c r="AT1687" s="67"/>
      <c r="AU1687" s="67"/>
      <c r="AV1687" s="67"/>
      <c r="AW1687" s="67"/>
      <c r="AX1687" s="68"/>
      <c r="AY1687" s="68"/>
      <c r="AZ1687" s="69"/>
      <c r="BA1687" s="70"/>
      <c r="BB1687" s="71"/>
      <c r="BC1687" s="95"/>
      <c r="BD1687" s="41">
        <v>4</v>
      </c>
      <c r="BE1687" s="52">
        <v>43</v>
      </c>
      <c r="BF1687" s="103">
        <v>4336</v>
      </c>
      <c r="BG1687" s="275"/>
    </row>
    <row r="1688" spans="1:59" s="63" customFormat="1" ht="12.75" x14ac:dyDescent="0.2">
      <c r="A1688" s="196">
        <v>4</v>
      </c>
      <c r="B1688" s="197" t="s">
        <v>422</v>
      </c>
      <c r="C1688" s="208">
        <v>43</v>
      </c>
      <c r="D1688" s="209" t="s">
        <v>688</v>
      </c>
      <c r="E1688" s="212">
        <v>4336</v>
      </c>
      <c r="F1688" s="213" t="s">
        <v>724</v>
      </c>
      <c r="G1688" s="231" t="s">
        <v>729</v>
      </c>
      <c r="H1688" s="72" t="s">
        <v>1233</v>
      </c>
      <c r="I1688" s="223" t="s">
        <v>1247</v>
      </c>
      <c r="J1688" s="73"/>
      <c r="K1688" s="73"/>
      <c r="L1688" s="73"/>
      <c r="M1688" s="74"/>
      <c r="N1688" s="247"/>
      <c r="O1688" s="306"/>
      <c r="P1688" s="105"/>
      <c r="Q1688" s="75"/>
      <c r="R1688" s="75"/>
      <c r="S1688" s="75"/>
      <c r="T1688" s="75"/>
      <c r="U1688" s="75"/>
      <c r="V1688" s="75"/>
      <c r="W1688" s="75"/>
      <c r="X1688" s="75"/>
      <c r="Y1688" s="76" t="s">
        <v>1241</v>
      </c>
      <c r="Z1688" s="77" t="s">
        <v>1241</v>
      </c>
      <c r="AA1688" s="78">
        <f>AA$2542</f>
        <v>5000</v>
      </c>
      <c r="AB1688" s="75"/>
      <c r="AC1688" s="75"/>
      <c r="AD1688" s="75"/>
      <c r="AE1688" s="75"/>
      <c r="AF1688" s="75"/>
      <c r="AG1688" s="75"/>
      <c r="AH1688" s="75"/>
      <c r="AI1688" s="75"/>
      <c r="AJ1688" s="76" t="s">
        <v>1241</v>
      </c>
      <c r="AK1688" s="77" t="s">
        <v>1241</v>
      </c>
      <c r="AL1688" s="78">
        <f>AL$2542</f>
        <v>0</v>
      </c>
      <c r="AM1688" s="75"/>
      <c r="AN1688" s="75"/>
      <c r="AO1688" s="75"/>
      <c r="AP1688" s="75"/>
      <c r="AQ1688" s="75"/>
      <c r="AR1688" s="75"/>
      <c r="AS1688" s="75"/>
      <c r="AT1688" s="75"/>
      <c r="AU1688" s="75"/>
      <c r="AV1688" s="75"/>
      <c r="AW1688" s="76" t="s">
        <v>1241</v>
      </c>
      <c r="AX1688" s="77" t="s">
        <v>1241</v>
      </c>
      <c r="AY1688" s="78">
        <f>AY$2542</f>
        <v>250</v>
      </c>
      <c r="AZ1688" s="79"/>
      <c r="BA1688" s="80" t="str">
        <f>I1688</f>
        <v>&gt; see 4711, Thermal insulation</v>
      </c>
      <c r="BB1688" s="71"/>
      <c r="BC1688" s="95"/>
      <c r="BD1688" s="41">
        <v>4</v>
      </c>
      <c r="BE1688" s="52">
        <v>43</v>
      </c>
      <c r="BF1688" s="103">
        <v>4336</v>
      </c>
      <c r="BG1688" s="276" t="str">
        <f>H1688</f>
        <v>Default Scenario (Link)</v>
      </c>
    </row>
    <row r="1689" spans="1:59" s="63" customFormat="1" ht="12.75" x14ac:dyDescent="0.2">
      <c r="A1689" s="196">
        <v>4</v>
      </c>
      <c r="B1689" s="197" t="s">
        <v>422</v>
      </c>
      <c r="C1689" s="208">
        <v>43</v>
      </c>
      <c r="D1689" s="209" t="s">
        <v>688</v>
      </c>
      <c r="E1689" s="212">
        <v>4336</v>
      </c>
      <c r="F1689" s="213" t="s">
        <v>724</v>
      </c>
      <c r="G1689" s="231"/>
      <c r="H1689" s="65"/>
      <c r="I1689" s="222"/>
      <c r="J1689" s="66"/>
      <c r="K1689" s="66"/>
      <c r="L1689" s="66"/>
      <c r="M1689" s="64"/>
      <c r="N1689" s="304"/>
      <c r="O1689" s="305"/>
      <c r="P1689" s="127"/>
      <c r="Q1689" s="67"/>
      <c r="R1689" s="67"/>
      <c r="S1689" s="67"/>
      <c r="T1689" s="67"/>
      <c r="U1689" s="67"/>
      <c r="V1689" s="67"/>
      <c r="W1689" s="67"/>
      <c r="X1689" s="67"/>
      <c r="Y1689" s="68"/>
      <c r="Z1689" s="68"/>
      <c r="AA1689" s="68"/>
      <c r="AB1689" s="67"/>
      <c r="AC1689" s="67"/>
      <c r="AD1689" s="67"/>
      <c r="AE1689" s="67"/>
      <c r="AF1689" s="67"/>
      <c r="AG1689" s="67"/>
      <c r="AH1689" s="67"/>
      <c r="AI1689" s="67"/>
      <c r="AJ1689" s="68"/>
      <c r="AK1689" s="68"/>
      <c r="AL1689" s="68"/>
      <c r="AM1689" s="67"/>
      <c r="AN1689" s="67"/>
      <c r="AO1689" s="67"/>
      <c r="AP1689" s="67"/>
      <c r="AQ1689" s="67"/>
      <c r="AR1689" s="67"/>
      <c r="AS1689" s="67"/>
      <c r="AT1689" s="67"/>
      <c r="AU1689" s="67"/>
      <c r="AV1689" s="67"/>
      <c r="AW1689" s="67"/>
      <c r="AX1689" s="68"/>
      <c r="AY1689" s="68"/>
      <c r="AZ1689" s="69"/>
      <c r="BA1689" s="70"/>
      <c r="BB1689" s="71"/>
      <c r="BC1689" s="95"/>
      <c r="BD1689" s="41">
        <v>4</v>
      </c>
      <c r="BE1689" s="52">
        <v>43</v>
      </c>
      <c r="BF1689" s="103">
        <v>4336</v>
      </c>
      <c r="BG1689" s="275"/>
    </row>
    <row r="1690" spans="1:59" s="63" customFormat="1" ht="12.75" x14ac:dyDescent="0.2">
      <c r="A1690" s="196">
        <v>4</v>
      </c>
      <c r="B1690" s="197" t="s">
        <v>422</v>
      </c>
      <c r="C1690" s="208">
        <v>43</v>
      </c>
      <c r="D1690" s="209" t="s">
        <v>688</v>
      </c>
      <c r="E1690" s="212">
        <v>4336</v>
      </c>
      <c r="F1690" s="213" t="s">
        <v>724</v>
      </c>
      <c r="G1690" s="232"/>
      <c r="H1690" s="97"/>
      <c r="I1690" s="224"/>
      <c r="J1690" s="98"/>
      <c r="K1690" s="98"/>
      <c r="L1690" s="98"/>
      <c r="M1690" s="96"/>
      <c r="N1690" s="307"/>
      <c r="O1690" s="246"/>
      <c r="P1690" s="124"/>
      <c r="Q1690" s="99"/>
      <c r="R1690" s="99"/>
      <c r="S1690" s="99"/>
      <c r="T1690" s="99"/>
      <c r="U1690" s="99"/>
      <c r="V1690" s="99"/>
      <c r="W1690" s="99"/>
      <c r="X1690" s="99"/>
      <c r="Y1690" s="100"/>
      <c r="Z1690" s="100"/>
      <c r="AA1690" s="100"/>
      <c r="AB1690" s="99"/>
      <c r="AC1690" s="99"/>
      <c r="AD1690" s="99"/>
      <c r="AE1690" s="99"/>
      <c r="AF1690" s="99"/>
      <c r="AG1690" s="99"/>
      <c r="AH1690" s="99"/>
      <c r="AI1690" s="99"/>
      <c r="AJ1690" s="100"/>
      <c r="AK1690" s="100"/>
      <c r="AL1690" s="100"/>
      <c r="AM1690" s="99"/>
      <c r="AN1690" s="99"/>
      <c r="AO1690" s="99"/>
      <c r="AP1690" s="99"/>
      <c r="AQ1690" s="99"/>
      <c r="AR1690" s="99"/>
      <c r="AS1690" s="99"/>
      <c r="AT1690" s="99"/>
      <c r="AU1690" s="99"/>
      <c r="AV1690" s="99"/>
      <c r="AW1690" s="99"/>
      <c r="AX1690" s="100"/>
      <c r="AY1690" s="100"/>
      <c r="AZ1690" s="101"/>
      <c r="BA1690" s="102"/>
      <c r="BB1690" s="95"/>
      <c r="BC1690" s="95"/>
      <c r="BD1690" s="41">
        <v>4</v>
      </c>
      <c r="BE1690" s="52">
        <v>43</v>
      </c>
      <c r="BF1690" s="103">
        <v>4336</v>
      </c>
      <c r="BG1690" s="277"/>
    </row>
    <row r="1691" spans="1:59" x14ac:dyDescent="0.25">
      <c r="A1691" s="196">
        <v>4</v>
      </c>
      <c r="B1691" s="197" t="s">
        <v>422</v>
      </c>
      <c r="C1691" s="208">
        <v>43</v>
      </c>
      <c r="D1691" s="209" t="s">
        <v>688</v>
      </c>
      <c r="E1691" s="210">
        <v>4337</v>
      </c>
      <c r="F1691" s="211" t="s">
        <v>728</v>
      </c>
      <c r="G1691" s="235"/>
      <c r="H1691" s="145"/>
      <c r="I1691" s="221"/>
      <c r="J1691" s="57"/>
      <c r="K1691" s="57"/>
      <c r="L1691" s="57"/>
      <c r="M1691" s="144"/>
      <c r="N1691" s="324"/>
      <c r="O1691" s="325"/>
      <c r="P1691" s="146"/>
      <c r="Q1691" s="146"/>
      <c r="R1691" s="146"/>
      <c r="S1691" s="146"/>
      <c r="T1691" s="146"/>
      <c r="U1691" s="146"/>
      <c r="V1691" s="146"/>
      <c r="W1691" s="146"/>
      <c r="X1691" s="146"/>
      <c r="Y1691" s="59"/>
      <c r="Z1691" s="123"/>
      <c r="AA1691" s="123"/>
      <c r="AB1691" s="146"/>
      <c r="AC1691" s="146"/>
      <c r="AD1691" s="146"/>
      <c r="AE1691" s="146"/>
      <c r="AF1691" s="146"/>
      <c r="AG1691" s="146"/>
      <c r="AH1691" s="146"/>
      <c r="AI1691" s="146"/>
      <c r="AJ1691" s="59"/>
      <c r="AK1691" s="123"/>
      <c r="AL1691" s="123"/>
      <c r="AM1691" s="146"/>
      <c r="AN1691" s="146"/>
      <c r="AO1691" s="146"/>
      <c r="AP1691" s="146"/>
      <c r="AQ1691" s="146"/>
      <c r="AR1691" s="146"/>
      <c r="AS1691" s="146"/>
      <c r="AT1691" s="146"/>
      <c r="AU1691" s="146"/>
      <c r="AV1691" s="146"/>
      <c r="AW1691" s="58"/>
      <c r="AX1691" s="123"/>
      <c r="AY1691" s="59"/>
      <c r="AZ1691" s="147"/>
      <c r="BA1691" s="148"/>
      <c r="BB1691" s="143"/>
      <c r="BC1691" s="143"/>
      <c r="BD1691" s="41">
        <v>4</v>
      </c>
      <c r="BE1691" s="52">
        <v>43</v>
      </c>
      <c r="BF1691" s="62">
        <v>4337</v>
      </c>
      <c r="BG1691" s="284"/>
    </row>
    <row r="1692" spans="1:59" s="63" customFormat="1" ht="12.75" x14ac:dyDescent="0.2">
      <c r="A1692" s="196">
        <v>4</v>
      </c>
      <c r="B1692" s="197" t="s">
        <v>422</v>
      </c>
      <c r="C1692" s="208">
        <v>43</v>
      </c>
      <c r="D1692" s="209" t="s">
        <v>688</v>
      </c>
      <c r="E1692" s="210">
        <v>4337</v>
      </c>
      <c r="F1692" s="211" t="s">
        <v>728</v>
      </c>
      <c r="G1692" s="230"/>
      <c r="H1692" s="56"/>
      <c r="I1692" s="221"/>
      <c r="J1692" s="57"/>
      <c r="K1692" s="57"/>
      <c r="L1692" s="57"/>
      <c r="M1692" s="55"/>
      <c r="N1692" s="303"/>
      <c r="O1692" s="245"/>
      <c r="P1692" s="122"/>
      <c r="Q1692" s="58"/>
      <c r="R1692" s="58"/>
      <c r="S1692" s="58"/>
      <c r="T1692" s="58"/>
      <c r="U1692" s="58"/>
      <c r="V1692" s="58"/>
      <c r="W1692" s="58"/>
      <c r="X1692" s="58"/>
      <c r="Y1692" s="59"/>
      <c r="Z1692" s="59"/>
      <c r="AA1692" s="59"/>
      <c r="AB1692" s="58"/>
      <c r="AC1692" s="58"/>
      <c r="AD1692" s="58"/>
      <c r="AE1692" s="58"/>
      <c r="AF1692" s="58"/>
      <c r="AG1692" s="58"/>
      <c r="AH1692" s="58"/>
      <c r="AI1692" s="58"/>
      <c r="AJ1692" s="59"/>
      <c r="AK1692" s="59"/>
      <c r="AL1692" s="59"/>
      <c r="AM1692" s="58"/>
      <c r="AN1692" s="58"/>
      <c r="AO1692" s="58"/>
      <c r="AP1692" s="58"/>
      <c r="AQ1692" s="58"/>
      <c r="AR1692" s="58"/>
      <c r="AS1692" s="58"/>
      <c r="AT1692" s="58"/>
      <c r="AU1692" s="58"/>
      <c r="AV1692" s="58"/>
      <c r="AW1692" s="58"/>
      <c r="AX1692" s="59"/>
      <c r="AY1692" s="59"/>
      <c r="AZ1692" s="60"/>
      <c r="BA1692" s="61"/>
      <c r="BB1692" s="54"/>
      <c r="BC1692" s="54"/>
      <c r="BD1692" s="41">
        <v>4</v>
      </c>
      <c r="BE1692" s="52">
        <v>43</v>
      </c>
      <c r="BF1692" s="62">
        <v>4337</v>
      </c>
      <c r="BG1692" s="274"/>
    </row>
    <row r="1693" spans="1:59" s="63" customFormat="1" ht="12.75" x14ac:dyDescent="0.2">
      <c r="A1693" s="196">
        <v>4</v>
      </c>
      <c r="B1693" s="197" t="s">
        <v>422</v>
      </c>
      <c r="C1693" s="208">
        <v>43</v>
      </c>
      <c r="D1693" s="209" t="s">
        <v>688</v>
      </c>
      <c r="E1693" s="210">
        <v>4337</v>
      </c>
      <c r="F1693" s="211" t="s">
        <v>728</v>
      </c>
      <c r="G1693" s="231" t="s">
        <v>360</v>
      </c>
      <c r="H1693" s="65"/>
      <c r="I1693" s="222"/>
      <c r="J1693" s="66"/>
      <c r="K1693" s="66"/>
      <c r="L1693" s="66"/>
      <c r="M1693" s="64"/>
      <c r="N1693" s="308"/>
      <c r="O1693" s="309"/>
      <c r="P1693" s="127"/>
      <c r="Q1693" s="67"/>
      <c r="R1693" s="67"/>
      <c r="S1693" s="67"/>
      <c r="T1693" s="67"/>
      <c r="U1693" s="67"/>
      <c r="V1693" s="67"/>
      <c r="W1693" s="67"/>
      <c r="X1693" s="67"/>
      <c r="Y1693" s="68"/>
      <c r="Z1693" s="68"/>
      <c r="AA1693" s="68"/>
      <c r="AB1693" s="67"/>
      <c r="AC1693" s="67"/>
      <c r="AD1693" s="67"/>
      <c r="AE1693" s="67"/>
      <c r="AF1693" s="67"/>
      <c r="AG1693" s="67"/>
      <c r="AH1693" s="67"/>
      <c r="AI1693" s="67"/>
      <c r="AJ1693" s="68"/>
      <c r="AK1693" s="68"/>
      <c r="AL1693" s="68"/>
      <c r="AM1693" s="67"/>
      <c r="AN1693" s="67"/>
      <c r="AO1693" s="67"/>
      <c r="AP1693" s="67"/>
      <c r="AQ1693" s="67"/>
      <c r="AR1693" s="67"/>
      <c r="AS1693" s="67"/>
      <c r="AT1693" s="67"/>
      <c r="AU1693" s="67"/>
      <c r="AV1693" s="67"/>
      <c r="AW1693" s="67"/>
      <c r="AX1693" s="68"/>
      <c r="AY1693" s="68"/>
      <c r="AZ1693" s="69"/>
      <c r="BA1693" s="70"/>
      <c r="BB1693" s="71"/>
      <c r="BC1693" s="54"/>
      <c r="BD1693" s="41">
        <v>4</v>
      </c>
      <c r="BE1693" s="52">
        <v>43</v>
      </c>
      <c r="BF1693" s="62">
        <v>4337</v>
      </c>
      <c r="BG1693" s="275"/>
    </row>
    <row r="1694" spans="1:59" s="63" customFormat="1" ht="12.75" x14ac:dyDescent="0.2">
      <c r="A1694" s="196">
        <v>4</v>
      </c>
      <c r="B1694" s="197" t="s">
        <v>422</v>
      </c>
      <c r="C1694" s="208">
        <v>43</v>
      </c>
      <c r="D1694" s="209" t="s">
        <v>688</v>
      </c>
      <c r="E1694" s="210">
        <v>4337</v>
      </c>
      <c r="F1694" s="211" t="s">
        <v>728</v>
      </c>
      <c r="G1694" s="231" t="s">
        <v>360</v>
      </c>
      <c r="H1694" s="72" t="s">
        <v>47</v>
      </c>
      <c r="I1694" s="223"/>
      <c r="J1694" s="73"/>
      <c r="K1694" s="73"/>
      <c r="L1694" s="73"/>
      <c r="M1694" s="74"/>
      <c r="N1694" s="247"/>
      <c r="O1694" s="306"/>
      <c r="P1694" s="105"/>
      <c r="Q1694" s="75"/>
      <c r="R1694" s="75"/>
      <c r="S1694" s="75"/>
      <c r="T1694" s="75"/>
      <c r="U1694" s="75"/>
      <c r="V1694" s="75"/>
      <c r="W1694" s="75"/>
      <c r="X1694" s="75"/>
      <c r="Y1694" s="76">
        <f>IF(ISNUMBER(VLOOKUP(Y1696,P$7:W$7,MATCH(Y1696,P$7:W$7))),VLOOKUP(Y1696,P$7:W$7,MATCH(Y1696,P$7:W$7)),IF(N1698=0,"No Data",IF(Y1696&gt;0,"&lt;100",0)))</f>
        <v>10000</v>
      </c>
      <c r="Z1694" s="77">
        <f>IF(ISNUMBER(VLOOKUP(Z1698,P$7:W$7,MATCH(Z1698,P$7:W$7))),VLOOKUP(Z1698,P$7:W$7,MATCH(Z1698,P$7:W$7)),IF(N1698=0,"No Data",IF(Z1698&gt;0,"&lt;100",0)))</f>
        <v>10000</v>
      </c>
      <c r="AA1694" s="106">
        <f>IF(ISNUMBER(Z1694),Z1694,0)</f>
        <v>10000</v>
      </c>
      <c r="AB1694" s="75"/>
      <c r="AC1694" s="75"/>
      <c r="AD1694" s="75"/>
      <c r="AE1694" s="75"/>
      <c r="AF1694" s="75"/>
      <c r="AG1694" s="75"/>
      <c r="AH1694" s="75"/>
      <c r="AI1694" s="75"/>
      <c r="AJ1694" s="76">
        <f>IF(ISNUMBER(VLOOKUP(AJ1696,AB$7:AH$7,MATCH(AJ1696,AB$7:AH$7))),VLOOKUP(AJ1696,AB$7:AH$7,MATCH(AJ1696,AB$7:AH$7)),IF(N1698=0,"No Data",IF(AJ1696&gt;0,"&lt;50",0)))</f>
        <v>0</v>
      </c>
      <c r="AK1694" s="77">
        <f>IF(ISNUMBER(VLOOKUP(AK1698,AB$7:AH$7,MATCH(AK1698,AB$7:AH$7))),VLOOKUP(AK1698,AB$7:AH$7,MATCH(AK1698,AB$7:AH$7)),IF(N1698=0,"No Data",IF(AK1698&gt;0,"&lt;50",0)))</f>
        <v>0</v>
      </c>
      <c r="AL1694" s="106">
        <f>IF(ISNUMBER(AK1694),AK1694,0)</f>
        <v>0</v>
      </c>
      <c r="AM1694" s="75"/>
      <c r="AN1694" s="75"/>
      <c r="AO1694" s="75"/>
      <c r="AP1694" s="75"/>
      <c r="AQ1694" s="75"/>
      <c r="AR1694" s="75"/>
      <c r="AS1694" s="75"/>
      <c r="AT1694" s="75"/>
      <c r="AU1694" s="75"/>
      <c r="AV1694" s="75"/>
      <c r="AW1694" s="76">
        <f>IF(ISNUMBER(VLOOKUP(AW1696,AM$7:AU$7,MATCH(AW1696,AM$7:AU$7))),VLOOKUP(AW1696,AM$7:AU$7,MATCH(AW1696,AM$7:AU$7)),IF(N1698=0,"No Data",IF(AW1696&gt;0,"&lt;10",0)))</f>
        <v>250</v>
      </c>
      <c r="AX1694" s="77">
        <f>IF(ISNUMBER(VLOOKUP(AX1698,AM$7:AU$7,MATCH(AX1698,AM$7:AU$7))),VLOOKUP(AX1698,AM$7:AU$7,MATCH(AX1698,AM$7:AU$7)),IF(N1698=0,"No Data",IF(AX1698&gt;0,"&lt;10",0)))</f>
        <v>250</v>
      </c>
      <c r="AY1694" s="106">
        <f>IF(ISNUMBER(AX1694),AX1694,0)</f>
        <v>250</v>
      </c>
      <c r="AZ1694" s="79"/>
      <c r="BA1694" s="80"/>
      <c r="BB1694" s="71"/>
      <c r="BC1694" s="54"/>
      <c r="BD1694" s="41">
        <v>4</v>
      </c>
      <c r="BE1694" s="52">
        <v>43</v>
      </c>
      <c r="BF1694" s="62">
        <v>4337</v>
      </c>
      <c r="BG1694" s="276" t="s">
        <v>47</v>
      </c>
    </row>
    <row r="1695" spans="1:59" s="63" customFormat="1" ht="12.75" x14ac:dyDescent="0.2">
      <c r="A1695" s="196">
        <v>4</v>
      </c>
      <c r="B1695" s="197" t="s">
        <v>422</v>
      </c>
      <c r="C1695" s="208">
        <v>43</v>
      </c>
      <c r="D1695" s="209" t="s">
        <v>688</v>
      </c>
      <c r="E1695" s="210">
        <v>4337</v>
      </c>
      <c r="F1695" s="211" t="s">
        <v>728</v>
      </c>
      <c r="G1695" s="231" t="s">
        <v>360</v>
      </c>
      <c r="H1695" s="81" t="s">
        <v>48</v>
      </c>
      <c r="I1695" s="223"/>
      <c r="J1695" s="73"/>
      <c r="K1695" s="73"/>
      <c r="L1695" s="73"/>
      <c r="M1695" s="74"/>
      <c r="N1695" s="247"/>
      <c r="O1695" s="306"/>
      <c r="P1695" s="105"/>
      <c r="Q1695" s="75"/>
      <c r="R1695" s="75"/>
      <c r="S1695" s="75"/>
      <c r="T1695" s="75"/>
      <c r="U1695" s="75"/>
      <c r="V1695" s="75"/>
      <c r="W1695" s="75"/>
      <c r="X1695" s="75"/>
      <c r="Y1695" s="82">
        <f>MIN(X1699:X1700)</f>
        <v>0</v>
      </c>
      <c r="Z1695" s="83"/>
      <c r="AA1695" s="83"/>
      <c r="AB1695" s="75"/>
      <c r="AC1695" s="75"/>
      <c r="AD1695" s="75"/>
      <c r="AE1695" s="75"/>
      <c r="AF1695" s="75"/>
      <c r="AG1695" s="75"/>
      <c r="AH1695" s="75"/>
      <c r="AI1695" s="75"/>
      <c r="AJ1695" s="82">
        <f>MIN(AI1699:AI1700)</f>
        <v>0</v>
      </c>
      <c r="AK1695" s="83"/>
      <c r="AL1695" s="83"/>
      <c r="AM1695" s="75"/>
      <c r="AN1695" s="75"/>
      <c r="AO1695" s="75"/>
      <c r="AP1695" s="75"/>
      <c r="AQ1695" s="75"/>
      <c r="AR1695" s="75"/>
      <c r="AS1695" s="75"/>
      <c r="AT1695" s="75"/>
      <c r="AU1695" s="75"/>
      <c r="AV1695" s="75"/>
      <c r="AW1695" s="82">
        <f>MIN(AV1699:AV1700)</f>
        <v>100</v>
      </c>
      <c r="AX1695" s="83"/>
      <c r="AY1695" s="83"/>
      <c r="AZ1695" s="79"/>
      <c r="BA1695" s="80"/>
      <c r="BB1695" s="71"/>
      <c r="BC1695" s="54"/>
      <c r="BD1695" s="41">
        <v>4</v>
      </c>
      <c r="BE1695" s="52">
        <v>43</v>
      </c>
      <c r="BF1695" s="62">
        <v>4337</v>
      </c>
      <c r="BG1695" s="278" t="s">
        <v>48</v>
      </c>
    </row>
    <row r="1696" spans="1:59" s="63" customFormat="1" ht="12.75" x14ac:dyDescent="0.2">
      <c r="A1696" s="196">
        <v>4</v>
      </c>
      <c r="B1696" s="197" t="s">
        <v>422</v>
      </c>
      <c r="C1696" s="208">
        <v>43</v>
      </c>
      <c r="D1696" s="209" t="s">
        <v>688</v>
      </c>
      <c r="E1696" s="210">
        <v>4337</v>
      </c>
      <c r="F1696" s="211" t="s">
        <v>728</v>
      </c>
      <c r="G1696" s="231" t="s">
        <v>360</v>
      </c>
      <c r="H1696" s="81" t="s">
        <v>49</v>
      </c>
      <c r="I1696" s="223"/>
      <c r="J1696" s="73"/>
      <c r="K1696" s="73"/>
      <c r="L1696" s="73"/>
      <c r="M1696" s="74"/>
      <c r="N1696" s="247"/>
      <c r="O1696" s="306"/>
      <c r="P1696" s="105"/>
      <c r="Q1696" s="75"/>
      <c r="R1696" s="75"/>
      <c r="S1696" s="75"/>
      <c r="T1696" s="75"/>
      <c r="U1696" s="75"/>
      <c r="V1696" s="75"/>
      <c r="W1696" s="75"/>
      <c r="X1696" s="75"/>
      <c r="Y1696" s="84">
        <f>IF(ISNUMBER(AVERAGE(X1699:X1700)),AVERAGE(X1699:X1700),0)</f>
        <v>12500</v>
      </c>
      <c r="Z1696" s="83"/>
      <c r="AA1696" s="83"/>
      <c r="AB1696" s="75"/>
      <c r="AC1696" s="75"/>
      <c r="AD1696" s="75"/>
      <c r="AE1696" s="75"/>
      <c r="AF1696" s="75"/>
      <c r="AG1696" s="75"/>
      <c r="AH1696" s="75"/>
      <c r="AI1696" s="75"/>
      <c r="AJ1696" s="84">
        <f>IF(ISNUMBER(AVERAGE(AI1699:AI1700)),AVERAGE(AI1699:AI1700),0)</f>
        <v>0</v>
      </c>
      <c r="AK1696" s="83"/>
      <c r="AL1696" s="83"/>
      <c r="AM1696" s="75"/>
      <c r="AN1696" s="75"/>
      <c r="AO1696" s="75"/>
      <c r="AP1696" s="75"/>
      <c r="AQ1696" s="75"/>
      <c r="AR1696" s="75"/>
      <c r="AS1696" s="75"/>
      <c r="AT1696" s="75"/>
      <c r="AU1696" s="75"/>
      <c r="AV1696" s="75"/>
      <c r="AW1696" s="84">
        <f>IF(ISNUMBER(AVERAGE(AV1699:AV1700)),AVERAGE(AV1699:AV1700),0)</f>
        <v>300</v>
      </c>
      <c r="AX1696" s="83"/>
      <c r="AY1696" s="83"/>
      <c r="AZ1696" s="79"/>
      <c r="BA1696" s="80"/>
      <c r="BB1696" s="71"/>
      <c r="BC1696" s="54"/>
      <c r="BD1696" s="41">
        <v>4</v>
      </c>
      <c r="BE1696" s="52">
        <v>43</v>
      </c>
      <c r="BF1696" s="62">
        <v>4337</v>
      </c>
      <c r="BG1696" s="278" t="s">
        <v>49</v>
      </c>
    </row>
    <row r="1697" spans="1:59" s="63" customFormat="1" ht="12.75" x14ac:dyDescent="0.2">
      <c r="A1697" s="196">
        <v>4</v>
      </c>
      <c r="B1697" s="197" t="s">
        <v>422</v>
      </c>
      <c r="C1697" s="208">
        <v>43</v>
      </c>
      <c r="D1697" s="209" t="s">
        <v>688</v>
      </c>
      <c r="E1697" s="210">
        <v>4337</v>
      </c>
      <c r="F1697" s="211" t="s">
        <v>728</v>
      </c>
      <c r="G1697" s="231" t="s">
        <v>360</v>
      </c>
      <c r="H1697" s="81" t="s">
        <v>50</v>
      </c>
      <c r="I1697" s="223"/>
      <c r="J1697" s="73"/>
      <c r="K1697" s="73"/>
      <c r="L1697" s="73"/>
      <c r="M1697" s="74"/>
      <c r="N1697" s="247"/>
      <c r="O1697" s="306"/>
      <c r="P1697" s="105"/>
      <c r="Q1697" s="75"/>
      <c r="R1697" s="75"/>
      <c r="S1697" s="75"/>
      <c r="T1697" s="75"/>
      <c r="U1697" s="75"/>
      <c r="V1697" s="75"/>
      <c r="W1697" s="75"/>
      <c r="X1697" s="75"/>
      <c r="Y1697" s="84">
        <f>MAX(X1699:X1700)</f>
        <v>25000</v>
      </c>
      <c r="Z1697" s="83"/>
      <c r="AA1697" s="83"/>
      <c r="AB1697" s="75"/>
      <c r="AC1697" s="75"/>
      <c r="AD1697" s="75"/>
      <c r="AE1697" s="75"/>
      <c r="AF1697" s="75"/>
      <c r="AG1697" s="75"/>
      <c r="AH1697" s="75"/>
      <c r="AI1697" s="75"/>
      <c r="AJ1697" s="84">
        <f>MAX(AI1699:AI1700)</f>
        <v>0</v>
      </c>
      <c r="AK1697" s="83"/>
      <c r="AL1697" s="83"/>
      <c r="AM1697" s="75"/>
      <c r="AN1697" s="75"/>
      <c r="AO1697" s="75"/>
      <c r="AP1697" s="75"/>
      <c r="AQ1697" s="75"/>
      <c r="AR1697" s="75"/>
      <c r="AS1697" s="75"/>
      <c r="AT1697" s="75"/>
      <c r="AU1697" s="75"/>
      <c r="AV1697" s="75"/>
      <c r="AW1697" s="84">
        <f>MAX(AV1699:AV1700)</f>
        <v>500</v>
      </c>
      <c r="AX1697" s="83"/>
      <c r="AY1697" s="83"/>
      <c r="AZ1697" s="79"/>
      <c r="BA1697" s="80"/>
      <c r="BB1697" s="71"/>
      <c r="BC1697" s="54"/>
      <c r="BD1697" s="41">
        <v>4</v>
      </c>
      <c r="BE1697" s="52">
        <v>43</v>
      </c>
      <c r="BF1697" s="62">
        <v>4337</v>
      </c>
      <c r="BG1697" s="278" t="s">
        <v>50</v>
      </c>
    </row>
    <row r="1698" spans="1:59" s="63" customFormat="1" ht="12.75" x14ac:dyDescent="0.2">
      <c r="A1698" s="196">
        <v>4</v>
      </c>
      <c r="B1698" s="197" t="s">
        <v>422</v>
      </c>
      <c r="C1698" s="208">
        <v>43</v>
      </c>
      <c r="D1698" s="209" t="s">
        <v>688</v>
      </c>
      <c r="E1698" s="210">
        <v>4337</v>
      </c>
      <c r="F1698" s="211" t="s">
        <v>728</v>
      </c>
      <c r="G1698" s="231" t="s">
        <v>360</v>
      </c>
      <c r="H1698" s="85" t="s">
        <v>51</v>
      </c>
      <c r="I1698" s="223"/>
      <c r="J1698" s="73"/>
      <c r="K1698" s="73"/>
      <c r="L1698" s="73"/>
      <c r="M1698" s="74"/>
      <c r="N1698" s="317">
        <f>SUM(N1699:N1700)</f>
        <v>2</v>
      </c>
      <c r="O1698" s="293">
        <f>SUM(O1699:O1700)</f>
        <v>1</v>
      </c>
      <c r="P1698" s="292"/>
      <c r="Q1698" s="87"/>
      <c r="R1698" s="87"/>
      <c r="S1698" s="87"/>
      <c r="T1698" s="87"/>
      <c r="U1698" s="87"/>
      <c r="V1698" s="87"/>
      <c r="W1698" s="87"/>
      <c r="X1698" s="87"/>
      <c r="Y1698" s="112"/>
      <c r="Z1698" s="121">
        <f>SUM(Z1699:Z1700)</f>
        <v>12500</v>
      </c>
      <c r="AA1698" s="88"/>
      <c r="AB1698" s="87"/>
      <c r="AC1698" s="87"/>
      <c r="AD1698" s="87"/>
      <c r="AE1698" s="87"/>
      <c r="AF1698" s="87"/>
      <c r="AG1698" s="87"/>
      <c r="AH1698" s="87"/>
      <c r="AI1698" s="87"/>
      <c r="AJ1698" s="112"/>
      <c r="AK1698" s="121">
        <f>SUM(AK1699:AK1700)</f>
        <v>0</v>
      </c>
      <c r="AL1698" s="88"/>
      <c r="AM1698" s="87"/>
      <c r="AN1698" s="87"/>
      <c r="AO1698" s="87"/>
      <c r="AP1698" s="87"/>
      <c r="AQ1698" s="87"/>
      <c r="AR1698" s="87"/>
      <c r="AS1698" s="87"/>
      <c r="AT1698" s="87"/>
      <c r="AU1698" s="87"/>
      <c r="AV1698" s="87"/>
      <c r="AW1698" s="112"/>
      <c r="AX1698" s="121">
        <f>SUM(AX1699:AX1700)</f>
        <v>300</v>
      </c>
      <c r="AY1698" s="88"/>
      <c r="AZ1698" s="79"/>
      <c r="BA1698" s="80"/>
      <c r="BB1698" s="71"/>
      <c r="BC1698" s="54"/>
      <c r="BD1698" s="41">
        <v>4</v>
      </c>
      <c r="BE1698" s="52">
        <v>43</v>
      </c>
      <c r="BF1698" s="62">
        <v>4337</v>
      </c>
      <c r="BG1698" s="279" t="s">
        <v>51</v>
      </c>
    </row>
    <row r="1699" spans="1:59" s="63" customFormat="1" ht="12.75" x14ac:dyDescent="0.2">
      <c r="A1699" s="196">
        <v>4</v>
      </c>
      <c r="B1699" s="197" t="s">
        <v>422</v>
      </c>
      <c r="C1699" s="208">
        <v>43</v>
      </c>
      <c r="D1699" s="209" t="s">
        <v>688</v>
      </c>
      <c r="E1699" s="210">
        <v>4337</v>
      </c>
      <c r="F1699" s="211" t="s">
        <v>728</v>
      </c>
      <c r="G1699" s="231" t="s">
        <v>360</v>
      </c>
      <c r="H1699" s="89" t="s">
        <v>52</v>
      </c>
      <c r="I1699" s="90" t="s">
        <v>357</v>
      </c>
      <c r="J1699" s="90"/>
      <c r="K1699" s="90" t="s">
        <v>64</v>
      </c>
      <c r="L1699" s="90" t="s">
        <v>358</v>
      </c>
      <c r="M1699" s="91"/>
      <c r="N1699" s="312">
        <v>1</v>
      </c>
      <c r="O1699" s="313">
        <f>N1699/N$1698</f>
        <v>0.5</v>
      </c>
      <c r="P1699" s="104"/>
      <c r="Q1699" s="92"/>
      <c r="R1699" s="92"/>
      <c r="S1699" s="92"/>
      <c r="T1699" s="92"/>
      <c r="U1699" s="92"/>
      <c r="V1699" s="92"/>
      <c r="W1699" s="92"/>
      <c r="X1699" s="109">
        <f>P1699*P$7+Q1699*Q$7+R1699*R$7+S1699*S$7+T1699*T$7+U1699*U$7+V1699*V$7+W1699*W$7</f>
        <v>0</v>
      </c>
      <c r="Y1699" s="83"/>
      <c r="Z1699" s="110">
        <f>X1699*$O1699</f>
        <v>0</v>
      </c>
      <c r="AA1699" s="111"/>
      <c r="AB1699" s="92"/>
      <c r="AC1699" s="92"/>
      <c r="AD1699" s="92"/>
      <c r="AE1699" s="92"/>
      <c r="AF1699" s="92"/>
      <c r="AG1699" s="92"/>
      <c r="AH1699" s="92"/>
      <c r="AI1699" s="109">
        <f>AB1699*AB$7+AC1699*AC$7+AD1699*AD$7+AE1699*AE$7+AF1699*AF$7+AG1699*AG$7+AH1699*AH$7</f>
        <v>0</v>
      </c>
      <c r="AJ1699" s="83"/>
      <c r="AK1699" s="110">
        <f>AI1699*$O1699</f>
        <v>0</v>
      </c>
      <c r="AL1699" s="111"/>
      <c r="AM1699" s="92"/>
      <c r="AN1699" s="92"/>
      <c r="AO1699" s="92"/>
      <c r="AP1699" s="92"/>
      <c r="AQ1699" s="92"/>
      <c r="AR1699" s="92">
        <v>1</v>
      </c>
      <c r="AS1699" s="92"/>
      <c r="AT1699" s="92"/>
      <c r="AU1699" s="92"/>
      <c r="AV1699" s="109">
        <f>AM1699*AM$7+AN1699*AN$7+AO1699*AO$7+AP1699*AP$7+AQ1699*AQ$7+AR1699*AR$7+AS1699*AS$7+AT1699*AT$7+AU1699*AU$7</f>
        <v>500</v>
      </c>
      <c r="AW1699" s="75"/>
      <c r="AX1699" s="110">
        <f>AV1699*$O1699</f>
        <v>250</v>
      </c>
      <c r="AY1699" s="111"/>
      <c r="AZ1699" s="93"/>
      <c r="BA1699" s="94" t="s">
        <v>105</v>
      </c>
      <c r="BB1699" s="71"/>
      <c r="BC1699" s="54"/>
      <c r="BD1699" s="41">
        <v>4</v>
      </c>
      <c r="BE1699" s="52">
        <v>43</v>
      </c>
      <c r="BF1699" s="62">
        <v>4337</v>
      </c>
      <c r="BG1699" s="280" t="s">
        <v>52</v>
      </c>
    </row>
    <row r="1700" spans="1:59" s="63" customFormat="1" ht="12.75" x14ac:dyDescent="0.2">
      <c r="A1700" s="196">
        <v>4</v>
      </c>
      <c r="B1700" s="197" t="s">
        <v>422</v>
      </c>
      <c r="C1700" s="208">
        <v>43</v>
      </c>
      <c r="D1700" s="209" t="s">
        <v>688</v>
      </c>
      <c r="E1700" s="210">
        <v>4337</v>
      </c>
      <c r="F1700" s="211" t="s">
        <v>728</v>
      </c>
      <c r="G1700" s="231" t="s">
        <v>360</v>
      </c>
      <c r="H1700" s="89"/>
      <c r="I1700" s="90" t="s">
        <v>570</v>
      </c>
      <c r="J1700" s="90"/>
      <c r="K1700" s="90" t="s">
        <v>571</v>
      </c>
      <c r="L1700" s="90"/>
      <c r="M1700" s="91"/>
      <c r="N1700" s="312">
        <v>1</v>
      </c>
      <c r="O1700" s="313">
        <f>N1700/N$1698</f>
        <v>0.5</v>
      </c>
      <c r="P1700" s="104"/>
      <c r="Q1700" s="92"/>
      <c r="R1700" s="92"/>
      <c r="S1700" s="92"/>
      <c r="T1700" s="92"/>
      <c r="U1700" s="92"/>
      <c r="V1700" s="92"/>
      <c r="W1700" s="92">
        <v>1</v>
      </c>
      <c r="X1700" s="109">
        <f>P1700*P$7+Q1700*Q$7+R1700*R$7+S1700*S$7+T1700*T$7+U1700*U$7+V1700*V$7+W1700*W$7</f>
        <v>25000</v>
      </c>
      <c r="Y1700" s="83"/>
      <c r="Z1700" s="110">
        <f>X1700*$O1700</f>
        <v>12500</v>
      </c>
      <c r="AA1700" s="111"/>
      <c r="AB1700" s="92"/>
      <c r="AC1700" s="92"/>
      <c r="AD1700" s="92"/>
      <c r="AE1700" s="92"/>
      <c r="AF1700" s="92"/>
      <c r="AG1700" s="92"/>
      <c r="AH1700" s="92"/>
      <c r="AI1700" s="109">
        <f>AB1700*AB$7+AC1700*AC$7+AD1700*AD$7+AE1700*AE$7+AF1700*AF$7+AG1700*AG$7+AH1700*AH$7</f>
        <v>0</v>
      </c>
      <c r="AJ1700" s="83"/>
      <c r="AK1700" s="110">
        <f>AI1700*$O1700</f>
        <v>0</v>
      </c>
      <c r="AL1700" s="111"/>
      <c r="AM1700" s="92"/>
      <c r="AN1700" s="92"/>
      <c r="AO1700" s="92"/>
      <c r="AP1700" s="92">
        <v>1</v>
      </c>
      <c r="AQ1700" s="92"/>
      <c r="AR1700" s="92"/>
      <c r="AS1700" s="92"/>
      <c r="AT1700" s="92"/>
      <c r="AU1700" s="92"/>
      <c r="AV1700" s="109">
        <f>AM1700*AM$7+AN1700*AN$7+AO1700*AO$7+AP1700*AP$7+AQ1700*AQ$7+AR1700*AR$7+AS1700*AS$7+AT1700*AT$7+AU1700*AU$7</f>
        <v>100</v>
      </c>
      <c r="AW1700" s="75"/>
      <c r="AX1700" s="110">
        <f>AV1700*$O1700</f>
        <v>50</v>
      </c>
      <c r="AY1700" s="111"/>
      <c r="AZ1700" s="93"/>
      <c r="BA1700" s="94" t="s">
        <v>105</v>
      </c>
      <c r="BB1700" s="71"/>
      <c r="BC1700" s="54"/>
      <c r="BD1700" s="41">
        <v>4</v>
      </c>
      <c r="BE1700" s="52">
        <v>43</v>
      </c>
      <c r="BF1700" s="62">
        <v>4337</v>
      </c>
      <c r="BG1700" s="280" t="s">
        <v>52</v>
      </c>
    </row>
    <row r="1701" spans="1:59" s="63" customFormat="1" ht="12.75" x14ac:dyDescent="0.2">
      <c r="A1701" s="196">
        <v>4</v>
      </c>
      <c r="B1701" s="197" t="s">
        <v>422</v>
      </c>
      <c r="C1701" s="208">
        <v>43</v>
      </c>
      <c r="D1701" s="209" t="s">
        <v>688</v>
      </c>
      <c r="E1701" s="210">
        <v>4337</v>
      </c>
      <c r="F1701" s="211" t="s">
        <v>728</v>
      </c>
      <c r="G1701" s="231" t="s">
        <v>360</v>
      </c>
      <c r="H1701" s="65"/>
      <c r="I1701" s="222"/>
      <c r="J1701" s="66"/>
      <c r="K1701" s="66"/>
      <c r="L1701" s="66"/>
      <c r="M1701" s="64"/>
      <c r="N1701" s="304"/>
      <c r="O1701" s="305"/>
      <c r="P1701" s="127"/>
      <c r="Q1701" s="67"/>
      <c r="R1701" s="67"/>
      <c r="S1701" s="67"/>
      <c r="T1701" s="67"/>
      <c r="U1701" s="67"/>
      <c r="V1701" s="67"/>
      <c r="W1701" s="67"/>
      <c r="X1701" s="67"/>
      <c r="Y1701" s="68"/>
      <c r="Z1701" s="68"/>
      <c r="AA1701" s="68"/>
      <c r="AB1701" s="67"/>
      <c r="AC1701" s="67"/>
      <c r="AD1701" s="67"/>
      <c r="AE1701" s="67"/>
      <c r="AF1701" s="67"/>
      <c r="AG1701" s="67"/>
      <c r="AH1701" s="67"/>
      <c r="AI1701" s="67"/>
      <c r="AJ1701" s="68"/>
      <c r="AK1701" s="68"/>
      <c r="AL1701" s="68"/>
      <c r="AM1701" s="67"/>
      <c r="AN1701" s="67"/>
      <c r="AO1701" s="67"/>
      <c r="AP1701" s="67"/>
      <c r="AQ1701" s="67"/>
      <c r="AR1701" s="67"/>
      <c r="AS1701" s="67"/>
      <c r="AT1701" s="67"/>
      <c r="AU1701" s="67"/>
      <c r="AV1701" s="67"/>
      <c r="AW1701" s="67"/>
      <c r="AX1701" s="68"/>
      <c r="AY1701" s="68"/>
      <c r="AZ1701" s="69"/>
      <c r="BA1701" s="70"/>
      <c r="BB1701" s="71"/>
      <c r="BC1701" s="54"/>
      <c r="BD1701" s="41"/>
      <c r="BE1701" s="52"/>
      <c r="BF1701" s="62"/>
      <c r="BG1701" s="275"/>
    </row>
    <row r="1702" spans="1:59" s="63" customFormat="1" ht="12.75" x14ac:dyDescent="0.2">
      <c r="A1702" s="196">
        <v>4</v>
      </c>
      <c r="B1702" s="197" t="s">
        <v>422</v>
      </c>
      <c r="C1702" s="208">
        <v>43</v>
      </c>
      <c r="D1702" s="209" t="s">
        <v>688</v>
      </c>
      <c r="E1702" s="210">
        <v>4337</v>
      </c>
      <c r="F1702" s="211" t="s">
        <v>728</v>
      </c>
      <c r="G1702" s="230"/>
      <c r="H1702" s="56"/>
      <c r="I1702" s="221"/>
      <c r="J1702" s="57"/>
      <c r="K1702" s="57"/>
      <c r="L1702" s="57"/>
      <c r="M1702" s="55"/>
      <c r="N1702" s="303"/>
      <c r="O1702" s="245"/>
      <c r="P1702" s="122"/>
      <c r="Q1702" s="58"/>
      <c r="R1702" s="58"/>
      <c r="S1702" s="58"/>
      <c r="T1702" s="58"/>
      <c r="U1702" s="58"/>
      <c r="V1702" s="58"/>
      <c r="W1702" s="58"/>
      <c r="X1702" s="58"/>
      <c r="Y1702" s="59"/>
      <c r="Z1702" s="59"/>
      <c r="AA1702" s="59"/>
      <c r="AB1702" s="58"/>
      <c r="AC1702" s="58"/>
      <c r="AD1702" s="58"/>
      <c r="AE1702" s="58"/>
      <c r="AF1702" s="58"/>
      <c r="AG1702" s="58"/>
      <c r="AH1702" s="58"/>
      <c r="AI1702" s="58"/>
      <c r="AJ1702" s="59"/>
      <c r="AK1702" s="59"/>
      <c r="AL1702" s="59"/>
      <c r="AM1702" s="58"/>
      <c r="AN1702" s="58"/>
      <c r="AO1702" s="58"/>
      <c r="AP1702" s="58"/>
      <c r="AQ1702" s="58"/>
      <c r="AR1702" s="58"/>
      <c r="AS1702" s="58"/>
      <c r="AT1702" s="58"/>
      <c r="AU1702" s="58"/>
      <c r="AV1702" s="58"/>
      <c r="AW1702" s="58"/>
      <c r="AX1702" s="59"/>
      <c r="AY1702" s="59"/>
      <c r="AZ1702" s="60"/>
      <c r="BA1702" s="61"/>
      <c r="BB1702" s="54"/>
      <c r="BC1702" s="54"/>
      <c r="BD1702" s="41">
        <v>4</v>
      </c>
      <c r="BE1702" s="52">
        <v>43</v>
      </c>
      <c r="BF1702" s="62">
        <v>4337</v>
      </c>
      <c r="BG1702" s="274"/>
    </row>
    <row r="1703" spans="1:59" s="63" customFormat="1" ht="12.75" x14ac:dyDescent="0.2">
      <c r="A1703" s="196">
        <v>4</v>
      </c>
      <c r="B1703" s="197" t="s">
        <v>422</v>
      </c>
      <c r="C1703" s="208">
        <v>43</v>
      </c>
      <c r="D1703" s="209" t="s">
        <v>688</v>
      </c>
      <c r="E1703" s="210">
        <v>4337</v>
      </c>
      <c r="F1703" s="211" t="s">
        <v>728</v>
      </c>
      <c r="G1703" s="231"/>
      <c r="H1703" s="65"/>
      <c r="I1703" s="222"/>
      <c r="J1703" s="66"/>
      <c r="K1703" s="66"/>
      <c r="L1703" s="66"/>
      <c r="M1703" s="64"/>
      <c r="N1703" s="304"/>
      <c r="O1703" s="305"/>
      <c r="P1703" s="127"/>
      <c r="Q1703" s="67"/>
      <c r="R1703" s="67"/>
      <c r="S1703" s="67"/>
      <c r="T1703" s="67"/>
      <c r="U1703" s="67"/>
      <c r="V1703" s="67"/>
      <c r="W1703" s="67"/>
      <c r="X1703" s="67"/>
      <c r="Y1703" s="68"/>
      <c r="Z1703" s="68"/>
      <c r="AA1703" s="68"/>
      <c r="AB1703" s="67"/>
      <c r="AC1703" s="67"/>
      <c r="AD1703" s="67"/>
      <c r="AE1703" s="67"/>
      <c r="AF1703" s="67"/>
      <c r="AG1703" s="67"/>
      <c r="AH1703" s="67"/>
      <c r="AI1703" s="67"/>
      <c r="AJ1703" s="68"/>
      <c r="AK1703" s="68"/>
      <c r="AL1703" s="68"/>
      <c r="AM1703" s="67"/>
      <c r="AN1703" s="67"/>
      <c r="AO1703" s="67"/>
      <c r="AP1703" s="67"/>
      <c r="AQ1703" s="67"/>
      <c r="AR1703" s="67"/>
      <c r="AS1703" s="67"/>
      <c r="AT1703" s="67"/>
      <c r="AU1703" s="67"/>
      <c r="AV1703" s="67"/>
      <c r="AW1703" s="67"/>
      <c r="AX1703" s="68"/>
      <c r="AY1703" s="68"/>
      <c r="AZ1703" s="69"/>
      <c r="BA1703" s="70"/>
      <c r="BB1703" s="71"/>
      <c r="BC1703" s="54"/>
      <c r="BD1703" s="41">
        <v>4</v>
      </c>
      <c r="BE1703" s="52">
        <v>43</v>
      </c>
      <c r="BF1703" s="62">
        <v>4337</v>
      </c>
      <c r="BG1703" s="275"/>
    </row>
    <row r="1704" spans="1:59" s="63" customFormat="1" ht="12.75" x14ac:dyDescent="0.2">
      <c r="A1704" s="196">
        <v>4</v>
      </c>
      <c r="B1704" s="197" t="s">
        <v>422</v>
      </c>
      <c r="C1704" s="208">
        <v>43</v>
      </c>
      <c r="D1704" s="209" t="s">
        <v>688</v>
      </c>
      <c r="E1704" s="210">
        <v>4337</v>
      </c>
      <c r="F1704" s="211" t="s">
        <v>728</v>
      </c>
      <c r="G1704" s="231" t="s">
        <v>729</v>
      </c>
      <c r="H1704" s="72" t="s">
        <v>1233</v>
      </c>
      <c r="I1704" s="223" t="s">
        <v>1247</v>
      </c>
      <c r="J1704" s="73"/>
      <c r="K1704" s="73"/>
      <c r="L1704" s="73"/>
      <c r="M1704" s="74"/>
      <c r="N1704" s="247"/>
      <c r="O1704" s="306"/>
      <c r="P1704" s="105"/>
      <c r="Q1704" s="75"/>
      <c r="R1704" s="75"/>
      <c r="S1704" s="75"/>
      <c r="T1704" s="75"/>
      <c r="U1704" s="75"/>
      <c r="V1704" s="75"/>
      <c r="W1704" s="75"/>
      <c r="X1704" s="75"/>
      <c r="Y1704" s="76" t="s">
        <v>1241</v>
      </c>
      <c r="Z1704" s="77" t="s">
        <v>1241</v>
      </c>
      <c r="AA1704" s="78">
        <f>AA$2542</f>
        <v>5000</v>
      </c>
      <c r="AB1704" s="75"/>
      <c r="AC1704" s="75"/>
      <c r="AD1704" s="75"/>
      <c r="AE1704" s="75"/>
      <c r="AF1704" s="75"/>
      <c r="AG1704" s="75"/>
      <c r="AH1704" s="75"/>
      <c r="AI1704" s="75"/>
      <c r="AJ1704" s="76" t="s">
        <v>1241</v>
      </c>
      <c r="AK1704" s="77" t="s">
        <v>1241</v>
      </c>
      <c r="AL1704" s="78">
        <f>AL$2542</f>
        <v>0</v>
      </c>
      <c r="AM1704" s="75"/>
      <c r="AN1704" s="75"/>
      <c r="AO1704" s="75"/>
      <c r="AP1704" s="75"/>
      <c r="AQ1704" s="75"/>
      <c r="AR1704" s="75"/>
      <c r="AS1704" s="75"/>
      <c r="AT1704" s="75"/>
      <c r="AU1704" s="75"/>
      <c r="AV1704" s="75"/>
      <c r="AW1704" s="76" t="s">
        <v>1241</v>
      </c>
      <c r="AX1704" s="77" t="s">
        <v>1241</v>
      </c>
      <c r="AY1704" s="78">
        <f>AY$2542</f>
        <v>250</v>
      </c>
      <c r="AZ1704" s="79"/>
      <c r="BA1704" s="80" t="str">
        <f>I1704</f>
        <v>&gt; see 4711, Thermal insulation</v>
      </c>
      <c r="BB1704" s="71"/>
      <c r="BC1704" s="54"/>
      <c r="BD1704" s="41">
        <v>4</v>
      </c>
      <c r="BE1704" s="52">
        <v>43</v>
      </c>
      <c r="BF1704" s="62">
        <v>4337</v>
      </c>
      <c r="BG1704" s="276" t="str">
        <f>H1704</f>
        <v>Default Scenario (Link)</v>
      </c>
    </row>
    <row r="1705" spans="1:59" s="63" customFormat="1" ht="12.75" x14ac:dyDescent="0.2">
      <c r="A1705" s="196">
        <v>4</v>
      </c>
      <c r="B1705" s="197" t="s">
        <v>422</v>
      </c>
      <c r="C1705" s="208">
        <v>43</v>
      </c>
      <c r="D1705" s="209" t="s">
        <v>688</v>
      </c>
      <c r="E1705" s="210">
        <v>4337</v>
      </c>
      <c r="F1705" s="211" t="s">
        <v>728</v>
      </c>
      <c r="G1705" s="231"/>
      <c r="H1705" s="65"/>
      <c r="I1705" s="222"/>
      <c r="J1705" s="66"/>
      <c r="K1705" s="66"/>
      <c r="L1705" s="66"/>
      <c r="M1705" s="64"/>
      <c r="N1705" s="304"/>
      <c r="O1705" s="305"/>
      <c r="P1705" s="127"/>
      <c r="Q1705" s="67"/>
      <c r="R1705" s="67"/>
      <c r="S1705" s="67"/>
      <c r="T1705" s="67"/>
      <c r="U1705" s="67"/>
      <c r="V1705" s="67"/>
      <c r="W1705" s="67"/>
      <c r="X1705" s="67"/>
      <c r="Y1705" s="68"/>
      <c r="Z1705" s="68"/>
      <c r="AA1705" s="68"/>
      <c r="AB1705" s="67"/>
      <c r="AC1705" s="67"/>
      <c r="AD1705" s="67"/>
      <c r="AE1705" s="67"/>
      <c r="AF1705" s="67"/>
      <c r="AG1705" s="67"/>
      <c r="AH1705" s="67"/>
      <c r="AI1705" s="67"/>
      <c r="AJ1705" s="68"/>
      <c r="AK1705" s="68"/>
      <c r="AL1705" s="68"/>
      <c r="AM1705" s="67"/>
      <c r="AN1705" s="67"/>
      <c r="AO1705" s="67"/>
      <c r="AP1705" s="67"/>
      <c r="AQ1705" s="67"/>
      <c r="AR1705" s="67"/>
      <c r="AS1705" s="67"/>
      <c r="AT1705" s="67"/>
      <c r="AU1705" s="67"/>
      <c r="AV1705" s="67"/>
      <c r="AW1705" s="67"/>
      <c r="AX1705" s="68"/>
      <c r="AY1705" s="68"/>
      <c r="AZ1705" s="69"/>
      <c r="BA1705" s="70"/>
      <c r="BB1705" s="71"/>
      <c r="BC1705" s="54"/>
      <c r="BD1705" s="41">
        <v>4</v>
      </c>
      <c r="BE1705" s="52">
        <v>43</v>
      </c>
      <c r="BF1705" s="62">
        <v>4337</v>
      </c>
      <c r="BG1705" s="275"/>
    </row>
    <row r="1706" spans="1:59" s="63" customFormat="1" ht="12.75" x14ac:dyDescent="0.2">
      <c r="A1706" s="196">
        <v>4</v>
      </c>
      <c r="B1706" s="197" t="s">
        <v>422</v>
      </c>
      <c r="C1706" s="208">
        <v>43</v>
      </c>
      <c r="D1706" s="209" t="s">
        <v>688</v>
      </c>
      <c r="E1706" s="210">
        <v>4337</v>
      </c>
      <c r="F1706" s="211" t="s">
        <v>728</v>
      </c>
      <c r="G1706" s="230"/>
      <c r="H1706" s="56"/>
      <c r="I1706" s="221"/>
      <c r="J1706" s="57"/>
      <c r="K1706" s="57"/>
      <c r="L1706" s="57"/>
      <c r="M1706" s="55"/>
      <c r="N1706" s="303"/>
      <c r="O1706" s="245"/>
      <c r="P1706" s="122"/>
      <c r="Q1706" s="58"/>
      <c r="R1706" s="58"/>
      <c r="S1706" s="58"/>
      <c r="T1706" s="58"/>
      <c r="U1706" s="58"/>
      <c r="V1706" s="58"/>
      <c r="W1706" s="58"/>
      <c r="X1706" s="58"/>
      <c r="Y1706" s="59"/>
      <c r="Z1706" s="59"/>
      <c r="AA1706" s="59"/>
      <c r="AB1706" s="58"/>
      <c r="AC1706" s="58"/>
      <c r="AD1706" s="58"/>
      <c r="AE1706" s="58"/>
      <c r="AF1706" s="58"/>
      <c r="AG1706" s="58"/>
      <c r="AH1706" s="58"/>
      <c r="AI1706" s="58"/>
      <c r="AJ1706" s="59"/>
      <c r="AK1706" s="59"/>
      <c r="AL1706" s="59"/>
      <c r="AM1706" s="58"/>
      <c r="AN1706" s="58"/>
      <c r="AO1706" s="58"/>
      <c r="AP1706" s="58"/>
      <c r="AQ1706" s="58"/>
      <c r="AR1706" s="58"/>
      <c r="AS1706" s="58"/>
      <c r="AT1706" s="58"/>
      <c r="AU1706" s="58"/>
      <c r="AV1706" s="58"/>
      <c r="AW1706" s="58"/>
      <c r="AX1706" s="59"/>
      <c r="AY1706" s="59"/>
      <c r="AZ1706" s="60"/>
      <c r="BA1706" s="61"/>
      <c r="BB1706" s="54"/>
      <c r="BC1706" s="54"/>
      <c r="BD1706" s="41"/>
      <c r="BE1706" s="52"/>
      <c r="BF1706" s="62"/>
      <c r="BG1706" s="274"/>
    </row>
    <row r="1707" spans="1:59" s="63" customFormat="1" ht="12.75" x14ac:dyDescent="0.2">
      <c r="A1707" s="196">
        <v>4</v>
      </c>
      <c r="B1707" s="197" t="s">
        <v>422</v>
      </c>
      <c r="C1707" s="208">
        <v>43</v>
      </c>
      <c r="D1707" s="209" t="s">
        <v>688</v>
      </c>
      <c r="E1707" s="210">
        <v>4337</v>
      </c>
      <c r="F1707" s="211" t="s">
        <v>728</v>
      </c>
      <c r="G1707" s="231"/>
      <c r="H1707" s="65"/>
      <c r="I1707" s="222"/>
      <c r="J1707" s="66"/>
      <c r="K1707" s="66"/>
      <c r="L1707" s="66"/>
      <c r="M1707" s="64"/>
      <c r="N1707" s="304"/>
      <c r="O1707" s="305"/>
      <c r="P1707" s="127"/>
      <c r="Q1707" s="67"/>
      <c r="R1707" s="67"/>
      <c r="S1707" s="67"/>
      <c r="T1707" s="67"/>
      <c r="U1707" s="67"/>
      <c r="V1707" s="67"/>
      <c r="W1707" s="67"/>
      <c r="X1707" s="67"/>
      <c r="Y1707" s="68"/>
      <c r="Z1707" s="68"/>
      <c r="AA1707" s="68"/>
      <c r="AB1707" s="67"/>
      <c r="AC1707" s="67"/>
      <c r="AD1707" s="67"/>
      <c r="AE1707" s="67"/>
      <c r="AF1707" s="67"/>
      <c r="AG1707" s="67"/>
      <c r="AH1707" s="67"/>
      <c r="AI1707" s="67"/>
      <c r="AJ1707" s="68"/>
      <c r="AK1707" s="68"/>
      <c r="AL1707" s="68"/>
      <c r="AM1707" s="67"/>
      <c r="AN1707" s="67"/>
      <c r="AO1707" s="67"/>
      <c r="AP1707" s="67"/>
      <c r="AQ1707" s="67"/>
      <c r="AR1707" s="67"/>
      <c r="AS1707" s="67"/>
      <c r="AT1707" s="67"/>
      <c r="AU1707" s="67"/>
      <c r="AV1707" s="67"/>
      <c r="AW1707" s="67"/>
      <c r="AX1707" s="68"/>
      <c r="AY1707" s="68"/>
      <c r="AZ1707" s="69"/>
      <c r="BA1707" s="70"/>
      <c r="BB1707" s="71"/>
      <c r="BC1707" s="54"/>
      <c r="BD1707" s="41">
        <v>4</v>
      </c>
      <c r="BE1707" s="52">
        <v>43</v>
      </c>
      <c r="BF1707" s="62">
        <v>4337</v>
      </c>
      <c r="BG1707" s="275"/>
    </row>
    <row r="1708" spans="1:59" s="63" customFormat="1" ht="12.75" x14ac:dyDescent="0.2">
      <c r="A1708" s="196">
        <v>4</v>
      </c>
      <c r="B1708" s="197" t="s">
        <v>422</v>
      </c>
      <c r="C1708" s="208">
        <v>43</v>
      </c>
      <c r="D1708" s="209" t="s">
        <v>688</v>
      </c>
      <c r="E1708" s="210">
        <v>4337</v>
      </c>
      <c r="F1708" s="211" t="s">
        <v>728</v>
      </c>
      <c r="G1708" s="231" t="s">
        <v>512</v>
      </c>
      <c r="H1708" s="72" t="s">
        <v>1233</v>
      </c>
      <c r="I1708" s="223" t="s">
        <v>1251</v>
      </c>
      <c r="J1708" s="73"/>
      <c r="K1708" s="73"/>
      <c r="L1708" s="73"/>
      <c r="M1708" s="74"/>
      <c r="N1708" s="247"/>
      <c r="O1708" s="306"/>
      <c r="P1708" s="105"/>
      <c r="Q1708" s="75"/>
      <c r="R1708" s="75"/>
      <c r="S1708" s="75"/>
      <c r="T1708" s="75"/>
      <c r="U1708" s="75"/>
      <c r="V1708" s="75"/>
      <c r="W1708" s="75"/>
      <c r="X1708" s="75"/>
      <c r="Y1708" s="76" t="s">
        <v>1241</v>
      </c>
      <c r="Z1708" s="77" t="s">
        <v>1241</v>
      </c>
      <c r="AA1708" s="78">
        <f>AA$837</f>
        <v>5000</v>
      </c>
      <c r="AB1708" s="75"/>
      <c r="AC1708" s="75"/>
      <c r="AD1708" s="75"/>
      <c r="AE1708" s="75"/>
      <c r="AF1708" s="75"/>
      <c r="AG1708" s="75"/>
      <c r="AH1708" s="75"/>
      <c r="AI1708" s="75"/>
      <c r="AJ1708" s="76" t="s">
        <v>1241</v>
      </c>
      <c r="AK1708" s="77" t="s">
        <v>1241</v>
      </c>
      <c r="AL1708" s="78">
        <f>AL$837</f>
        <v>0</v>
      </c>
      <c r="AM1708" s="75"/>
      <c r="AN1708" s="75"/>
      <c r="AO1708" s="75"/>
      <c r="AP1708" s="75"/>
      <c r="AQ1708" s="75"/>
      <c r="AR1708" s="75"/>
      <c r="AS1708" s="75"/>
      <c r="AT1708" s="75"/>
      <c r="AU1708" s="75"/>
      <c r="AV1708" s="75"/>
      <c r="AW1708" s="76" t="s">
        <v>1241</v>
      </c>
      <c r="AX1708" s="77" t="s">
        <v>1241</v>
      </c>
      <c r="AY1708" s="78">
        <f>AY$837</f>
        <v>100</v>
      </c>
      <c r="AZ1708" s="79"/>
      <c r="BA1708" s="80" t="str">
        <f>I1708</f>
        <v>&gt; see 4171, Rigid air barriers</v>
      </c>
      <c r="BB1708" s="71"/>
      <c r="BC1708" s="54"/>
      <c r="BD1708" s="41">
        <v>4</v>
      </c>
      <c r="BE1708" s="52">
        <v>43</v>
      </c>
      <c r="BF1708" s="62">
        <v>4337</v>
      </c>
      <c r="BG1708" s="276" t="str">
        <f>H1708</f>
        <v>Default Scenario (Link)</v>
      </c>
    </row>
    <row r="1709" spans="1:59" s="63" customFormat="1" ht="12.75" x14ac:dyDescent="0.2">
      <c r="A1709" s="196">
        <v>4</v>
      </c>
      <c r="B1709" s="197" t="s">
        <v>422</v>
      </c>
      <c r="C1709" s="208">
        <v>43</v>
      </c>
      <c r="D1709" s="209" t="s">
        <v>688</v>
      </c>
      <c r="E1709" s="210">
        <v>4337</v>
      </c>
      <c r="F1709" s="211" t="s">
        <v>728</v>
      </c>
      <c r="G1709" s="231"/>
      <c r="H1709" s="65"/>
      <c r="I1709" s="222"/>
      <c r="J1709" s="66"/>
      <c r="K1709" s="66"/>
      <c r="L1709" s="66"/>
      <c r="M1709" s="64"/>
      <c r="N1709" s="304"/>
      <c r="O1709" s="305"/>
      <c r="P1709" s="127"/>
      <c r="Q1709" s="67"/>
      <c r="R1709" s="67"/>
      <c r="S1709" s="67"/>
      <c r="T1709" s="67"/>
      <c r="U1709" s="67"/>
      <c r="V1709" s="67"/>
      <c r="W1709" s="67"/>
      <c r="X1709" s="67"/>
      <c r="Y1709" s="68"/>
      <c r="Z1709" s="68"/>
      <c r="AA1709" s="68"/>
      <c r="AB1709" s="67"/>
      <c r="AC1709" s="67"/>
      <c r="AD1709" s="67"/>
      <c r="AE1709" s="67"/>
      <c r="AF1709" s="67"/>
      <c r="AG1709" s="67"/>
      <c r="AH1709" s="67"/>
      <c r="AI1709" s="67"/>
      <c r="AJ1709" s="68"/>
      <c r="AK1709" s="68"/>
      <c r="AL1709" s="68"/>
      <c r="AM1709" s="67"/>
      <c r="AN1709" s="67"/>
      <c r="AO1709" s="67"/>
      <c r="AP1709" s="67"/>
      <c r="AQ1709" s="67"/>
      <c r="AR1709" s="67"/>
      <c r="AS1709" s="67"/>
      <c r="AT1709" s="67"/>
      <c r="AU1709" s="67"/>
      <c r="AV1709" s="67"/>
      <c r="AW1709" s="67"/>
      <c r="AX1709" s="68"/>
      <c r="AY1709" s="68"/>
      <c r="AZ1709" s="69"/>
      <c r="BA1709" s="70"/>
      <c r="BB1709" s="71"/>
      <c r="BC1709" s="54"/>
      <c r="BD1709" s="41">
        <v>4</v>
      </c>
      <c r="BE1709" s="52">
        <v>43</v>
      </c>
      <c r="BF1709" s="62">
        <v>4337</v>
      </c>
      <c r="BG1709" s="275"/>
    </row>
    <row r="1710" spans="1:59" s="63" customFormat="1" ht="12.75" x14ac:dyDescent="0.2">
      <c r="A1710" s="196">
        <v>4</v>
      </c>
      <c r="B1710" s="197" t="s">
        <v>422</v>
      </c>
      <c r="C1710" s="208">
        <v>43</v>
      </c>
      <c r="D1710" s="209" t="s">
        <v>688</v>
      </c>
      <c r="E1710" s="210">
        <v>4337</v>
      </c>
      <c r="F1710" s="211" t="s">
        <v>728</v>
      </c>
      <c r="G1710" s="230"/>
      <c r="H1710" s="56"/>
      <c r="I1710" s="221"/>
      <c r="J1710" s="57"/>
      <c r="K1710" s="57"/>
      <c r="L1710" s="57"/>
      <c r="M1710" s="55"/>
      <c r="N1710" s="303"/>
      <c r="O1710" s="245"/>
      <c r="P1710" s="122"/>
      <c r="Q1710" s="58"/>
      <c r="R1710" s="58"/>
      <c r="S1710" s="58"/>
      <c r="T1710" s="58"/>
      <c r="U1710" s="58"/>
      <c r="V1710" s="58"/>
      <c r="W1710" s="58"/>
      <c r="X1710" s="58"/>
      <c r="Y1710" s="59"/>
      <c r="Z1710" s="59"/>
      <c r="AA1710" s="59"/>
      <c r="AB1710" s="58"/>
      <c r="AC1710" s="58"/>
      <c r="AD1710" s="58"/>
      <c r="AE1710" s="58"/>
      <c r="AF1710" s="58"/>
      <c r="AG1710" s="58"/>
      <c r="AH1710" s="58"/>
      <c r="AI1710" s="58"/>
      <c r="AJ1710" s="59"/>
      <c r="AK1710" s="59"/>
      <c r="AL1710" s="59"/>
      <c r="AM1710" s="58"/>
      <c r="AN1710" s="58"/>
      <c r="AO1710" s="58"/>
      <c r="AP1710" s="58"/>
      <c r="AQ1710" s="58"/>
      <c r="AR1710" s="58"/>
      <c r="AS1710" s="58"/>
      <c r="AT1710" s="58"/>
      <c r="AU1710" s="58"/>
      <c r="AV1710" s="58"/>
      <c r="AW1710" s="58"/>
      <c r="AX1710" s="59"/>
      <c r="AY1710" s="59"/>
      <c r="AZ1710" s="60"/>
      <c r="BA1710" s="61"/>
      <c r="BB1710" s="54"/>
      <c r="BC1710" s="54"/>
      <c r="BD1710" s="41">
        <v>4</v>
      </c>
      <c r="BE1710" s="52">
        <v>43</v>
      </c>
      <c r="BF1710" s="62">
        <v>4337</v>
      </c>
      <c r="BG1710" s="274"/>
    </row>
    <row r="1711" spans="1:59" x14ac:dyDescent="0.25">
      <c r="A1711" s="196">
        <v>4</v>
      </c>
      <c r="B1711" s="197" t="s">
        <v>422</v>
      </c>
      <c r="C1711" s="208">
        <v>43</v>
      </c>
      <c r="D1711" s="209" t="s">
        <v>688</v>
      </c>
      <c r="E1711" s="212">
        <v>4351</v>
      </c>
      <c r="F1711" s="213" t="s">
        <v>730</v>
      </c>
      <c r="G1711" s="234"/>
      <c r="H1711" s="138"/>
      <c r="I1711" s="224"/>
      <c r="J1711" s="98"/>
      <c r="K1711" s="98"/>
      <c r="L1711" s="98"/>
      <c r="M1711" s="137"/>
      <c r="N1711" s="322"/>
      <c r="O1711" s="323"/>
      <c r="P1711" s="139"/>
      <c r="Q1711" s="139"/>
      <c r="R1711" s="139"/>
      <c r="S1711" s="139"/>
      <c r="T1711" s="139"/>
      <c r="U1711" s="139"/>
      <c r="V1711" s="139"/>
      <c r="W1711" s="139"/>
      <c r="X1711" s="139"/>
      <c r="Y1711" s="100"/>
      <c r="Z1711" s="125"/>
      <c r="AA1711" s="125"/>
      <c r="AB1711" s="139"/>
      <c r="AC1711" s="139"/>
      <c r="AD1711" s="139"/>
      <c r="AE1711" s="139"/>
      <c r="AF1711" s="139"/>
      <c r="AG1711" s="139"/>
      <c r="AH1711" s="139"/>
      <c r="AI1711" s="139"/>
      <c r="AJ1711" s="100"/>
      <c r="AK1711" s="125"/>
      <c r="AL1711" s="125"/>
      <c r="AM1711" s="139"/>
      <c r="AN1711" s="139"/>
      <c r="AO1711" s="139"/>
      <c r="AP1711" s="139"/>
      <c r="AQ1711" s="139"/>
      <c r="AR1711" s="139"/>
      <c r="AS1711" s="139"/>
      <c r="AT1711" s="139"/>
      <c r="AU1711" s="139"/>
      <c r="AV1711" s="139"/>
      <c r="AW1711" s="99"/>
      <c r="AX1711" s="125"/>
      <c r="AY1711" s="100"/>
      <c r="AZ1711" s="140"/>
      <c r="BA1711" s="141"/>
      <c r="BB1711" s="136"/>
      <c r="BC1711" s="136"/>
      <c r="BD1711" s="41">
        <v>4</v>
      </c>
      <c r="BE1711" s="52">
        <v>43</v>
      </c>
      <c r="BF1711" s="103">
        <v>4351</v>
      </c>
      <c r="BG1711" s="283"/>
    </row>
    <row r="1712" spans="1:59" s="63" customFormat="1" ht="12.75" x14ac:dyDescent="0.2">
      <c r="A1712" s="196">
        <v>4</v>
      </c>
      <c r="B1712" s="197" t="s">
        <v>422</v>
      </c>
      <c r="C1712" s="208">
        <v>43</v>
      </c>
      <c r="D1712" s="209" t="s">
        <v>688</v>
      </c>
      <c r="E1712" s="212">
        <v>4351</v>
      </c>
      <c r="F1712" s="213" t="s">
        <v>730</v>
      </c>
      <c r="G1712" s="232"/>
      <c r="H1712" s="97"/>
      <c r="I1712" s="224"/>
      <c r="J1712" s="98"/>
      <c r="K1712" s="98"/>
      <c r="L1712" s="98"/>
      <c r="M1712" s="96"/>
      <c r="N1712" s="307"/>
      <c r="O1712" s="246"/>
      <c r="P1712" s="124"/>
      <c r="Q1712" s="99"/>
      <c r="R1712" s="99"/>
      <c r="S1712" s="99"/>
      <c r="T1712" s="99"/>
      <c r="U1712" s="99"/>
      <c r="V1712" s="99"/>
      <c r="W1712" s="99"/>
      <c r="X1712" s="99"/>
      <c r="Y1712" s="100"/>
      <c r="Z1712" s="100"/>
      <c r="AA1712" s="100"/>
      <c r="AB1712" s="99"/>
      <c r="AC1712" s="99"/>
      <c r="AD1712" s="99"/>
      <c r="AE1712" s="99"/>
      <c r="AF1712" s="99"/>
      <c r="AG1712" s="99"/>
      <c r="AH1712" s="99"/>
      <c r="AI1712" s="99"/>
      <c r="AJ1712" s="100"/>
      <c r="AK1712" s="100"/>
      <c r="AL1712" s="100"/>
      <c r="AM1712" s="99"/>
      <c r="AN1712" s="99"/>
      <c r="AO1712" s="99"/>
      <c r="AP1712" s="99"/>
      <c r="AQ1712" s="99"/>
      <c r="AR1712" s="99"/>
      <c r="AS1712" s="99"/>
      <c r="AT1712" s="99"/>
      <c r="AU1712" s="99"/>
      <c r="AV1712" s="99"/>
      <c r="AW1712" s="99"/>
      <c r="AX1712" s="100"/>
      <c r="AY1712" s="100"/>
      <c r="AZ1712" s="101"/>
      <c r="BA1712" s="102"/>
      <c r="BB1712" s="95"/>
      <c r="BC1712" s="95"/>
      <c r="BD1712" s="41">
        <v>4</v>
      </c>
      <c r="BE1712" s="52">
        <v>43</v>
      </c>
      <c r="BF1712" s="103">
        <v>4351</v>
      </c>
      <c r="BG1712" s="277"/>
    </row>
    <row r="1713" spans="1:59" s="63" customFormat="1" ht="12.75" x14ac:dyDescent="0.2">
      <c r="A1713" s="196">
        <v>4</v>
      </c>
      <c r="B1713" s="197" t="s">
        <v>422</v>
      </c>
      <c r="C1713" s="208">
        <v>43</v>
      </c>
      <c r="D1713" s="209" t="s">
        <v>688</v>
      </c>
      <c r="E1713" s="212">
        <v>4351</v>
      </c>
      <c r="F1713" s="213" t="s">
        <v>730</v>
      </c>
      <c r="G1713" s="231" t="s">
        <v>1191</v>
      </c>
      <c r="H1713" s="65"/>
      <c r="I1713" s="222"/>
      <c r="J1713" s="66"/>
      <c r="K1713" s="66"/>
      <c r="L1713" s="66"/>
      <c r="M1713" s="64"/>
      <c r="N1713" s="304"/>
      <c r="O1713" s="305"/>
      <c r="P1713" s="127"/>
      <c r="Q1713" s="67"/>
      <c r="R1713" s="67"/>
      <c r="S1713" s="67"/>
      <c r="T1713" s="67"/>
      <c r="U1713" s="67"/>
      <c r="V1713" s="67"/>
      <c r="W1713" s="67"/>
      <c r="X1713" s="67"/>
      <c r="Y1713" s="68"/>
      <c r="Z1713" s="68"/>
      <c r="AA1713" s="68"/>
      <c r="AB1713" s="67"/>
      <c r="AC1713" s="67"/>
      <c r="AD1713" s="67"/>
      <c r="AE1713" s="67"/>
      <c r="AF1713" s="67"/>
      <c r="AG1713" s="67"/>
      <c r="AH1713" s="67"/>
      <c r="AI1713" s="67"/>
      <c r="AJ1713" s="68"/>
      <c r="AK1713" s="68"/>
      <c r="AL1713" s="68"/>
      <c r="AM1713" s="67"/>
      <c r="AN1713" s="67"/>
      <c r="AO1713" s="67"/>
      <c r="AP1713" s="67"/>
      <c r="AQ1713" s="67"/>
      <c r="AR1713" s="67"/>
      <c r="AS1713" s="67"/>
      <c r="AT1713" s="67"/>
      <c r="AU1713" s="67"/>
      <c r="AV1713" s="67"/>
      <c r="AW1713" s="67"/>
      <c r="AX1713" s="68"/>
      <c r="AY1713" s="68"/>
      <c r="AZ1713" s="69"/>
      <c r="BA1713" s="70"/>
      <c r="BB1713" s="71"/>
      <c r="BC1713" s="95"/>
      <c r="BD1713" s="41">
        <v>4</v>
      </c>
      <c r="BE1713" s="52">
        <v>43</v>
      </c>
      <c r="BF1713" s="103">
        <v>4351</v>
      </c>
      <c r="BG1713" s="275"/>
    </row>
    <row r="1714" spans="1:59" s="63" customFormat="1" ht="12.75" x14ac:dyDescent="0.2">
      <c r="A1714" s="196">
        <v>4</v>
      </c>
      <c r="B1714" s="197" t="s">
        <v>422</v>
      </c>
      <c r="C1714" s="208">
        <v>43</v>
      </c>
      <c r="D1714" s="209" t="s">
        <v>688</v>
      </c>
      <c r="E1714" s="212">
        <v>4351</v>
      </c>
      <c r="F1714" s="213" t="s">
        <v>730</v>
      </c>
      <c r="G1714" s="231" t="s">
        <v>1191</v>
      </c>
      <c r="H1714" s="72" t="s">
        <v>47</v>
      </c>
      <c r="I1714" s="223"/>
      <c r="J1714" s="73"/>
      <c r="K1714" s="73"/>
      <c r="L1714" s="73"/>
      <c r="M1714" s="74"/>
      <c r="N1714" s="247"/>
      <c r="O1714" s="306"/>
      <c r="P1714" s="105"/>
      <c r="Q1714" s="75"/>
      <c r="R1714" s="75"/>
      <c r="S1714" s="75"/>
      <c r="T1714" s="75"/>
      <c r="U1714" s="75"/>
      <c r="V1714" s="75"/>
      <c r="W1714" s="75"/>
      <c r="X1714" s="75"/>
      <c r="Y1714" s="76">
        <f>IF(ISNUMBER(VLOOKUP(Y1716,P$7:W$7,MATCH(Y1716,P$7:W$7))),VLOOKUP(Y1716,P$7:W$7,MATCH(Y1716,P$7:W$7)),IF(N1718=0,"No Data",IF(Y1716&gt;0,"&lt;100",0)))</f>
        <v>25000</v>
      </c>
      <c r="Z1714" s="77">
        <f>IF(ISNUMBER(VLOOKUP(Z1718,P$7:W$7,MATCH(Z1718,P$7:W$7))),VLOOKUP(Z1718,P$7:W$7,MATCH(Z1718,P$7:W$7)),IF(N1718=0,"No Data",IF(Z1718&gt;0,"&lt;100",0)))</f>
        <v>25000</v>
      </c>
      <c r="AA1714" s="106">
        <f>IF(ISNUMBER(Z1714),Z1714,0)</f>
        <v>25000</v>
      </c>
      <c r="AB1714" s="75"/>
      <c r="AC1714" s="75"/>
      <c r="AD1714" s="75"/>
      <c r="AE1714" s="75"/>
      <c r="AF1714" s="75"/>
      <c r="AG1714" s="75"/>
      <c r="AH1714" s="75"/>
      <c r="AI1714" s="75"/>
      <c r="AJ1714" s="76">
        <f>IF(ISNUMBER(VLOOKUP(AJ1716,AB$7:AH$7,MATCH(AJ1716,AB$7:AH$7))),VLOOKUP(AJ1716,AB$7:AH$7,MATCH(AJ1716,AB$7:AH$7)),IF(N1718=0,"No Data",IF(AJ1716&gt;0,"&lt;50",0)))</f>
        <v>0</v>
      </c>
      <c r="AK1714" s="77">
        <f>IF(ISNUMBER(VLOOKUP(AK1718,AB$7:AH$7,MATCH(AK1718,AB$7:AH$7))),VLOOKUP(AK1718,AB$7:AH$7,MATCH(AK1718,AB$7:AH$7)),IF(N1718=0,"No Data",IF(AK1718&gt;0,"&lt;50",0)))</f>
        <v>0</v>
      </c>
      <c r="AL1714" s="106">
        <f>IF(ISNUMBER(AK1714),AK1714,0)</f>
        <v>0</v>
      </c>
      <c r="AM1714" s="75"/>
      <c r="AN1714" s="75"/>
      <c r="AO1714" s="75"/>
      <c r="AP1714" s="75"/>
      <c r="AQ1714" s="75"/>
      <c r="AR1714" s="75"/>
      <c r="AS1714" s="75"/>
      <c r="AT1714" s="75"/>
      <c r="AU1714" s="75"/>
      <c r="AV1714" s="75"/>
      <c r="AW1714" s="76">
        <f>IF(ISNUMBER(VLOOKUP(AW1716,AM$7:AU$7,MATCH(AW1716,AM$7:AU$7))),VLOOKUP(AW1716,AM$7:AU$7,MATCH(AW1716,AM$7:AU$7)),IF(N1718=0,"No Data",IF(AW1716&gt;0,"&lt;10",0)))</f>
        <v>100</v>
      </c>
      <c r="AX1714" s="77">
        <f>IF(ISNUMBER(VLOOKUP(AX1718,AM$7:AU$7,MATCH(AX1718,AM$7:AU$7))),VLOOKUP(AX1718,AM$7:AU$7,MATCH(AX1718,AM$7:AU$7)),IF(N1718=0,"No Data",IF(AX1718&gt;0,"&lt;10",0)))</f>
        <v>100</v>
      </c>
      <c r="AY1714" s="106">
        <f>IF(ISNUMBER(AX1714),AX1714,0)</f>
        <v>100</v>
      </c>
      <c r="AZ1714" s="79"/>
      <c r="BA1714" s="80"/>
      <c r="BB1714" s="71"/>
      <c r="BC1714" s="95"/>
      <c r="BD1714" s="41">
        <v>4</v>
      </c>
      <c r="BE1714" s="52">
        <v>43</v>
      </c>
      <c r="BF1714" s="103">
        <v>4351</v>
      </c>
      <c r="BG1714" s="276" t="s">
        <v>47</v>
      </c>
    </row>
    <row r="1715" spans="1:59" s="63" customFormat="1" ht="12.75" x14ac:dyDescent="0.2">
      <c r="A1715" s="196">
        <v>4</v>
      </c>
      <c r="B1715" s="197" t="s">
        <v>422</v>
      </c>
      <c r="C1715" s="208">
        <v>43</v>
      </c>
      <c r="D1715" s="209" t="s">
        <v>688</v>
      </c>
      <c r="E1715" s="212">
        <v>4351</v>
      </c>
      <c r="F1715" s="213" t="s">
        <v>730</v>
      </c>
      <c r="G1715" s="231" t="s">
        <v>1191</v>
      </c>
      <c r="H1715" s="81" t="s">
        <v>48</v>
      </c>
      <c r="I1715" s="223"/>
      <c r="J1715" s="73"/>
      <c r="K1715" s="73"/>
      <c r="L1715" s="73"/>
      <c r="M1715" s="74"/>
      <c r="N1715" s="247"/>
      <c r="O1715" s="306"/>
      <c r="P1715" s="105"/>
      <c r="Q1715" s="75"/>
      <c r="R1715" s="75"/>
      <c r="S1715" s="75"/>
      <c r="T1715" s="75"/>
      <c r="U1715" s="75"/>
      <c r="V1715" s="75"/>
      <c r="W1715" s="75"/>
      <c r="X1715" s="75"/>
      <c r="Y1715" s="82">
        <f>MIN(X1719:X1720)</f>
        <v>25000</v>
      </c>
      <c r="Z1715" s="83"/>
      <c r="AA1715" s="83"/>
      <c r="AB1715" s="75"/>
      <c r="AC1715" s="75"/>
      <c r="AD1715" s="75"/>
      <c r="AE1715" s="75"/>
      <c r="AF1715" s="75"/>
      <c r="AG1715" s="75"/>
      <c r="AH1715" s="75"/>
      <c r="AI1715" s="75"/>
      <c r="AJ1715" s="82">
        <f>MIN(AI1719:AI1720)</f>
        <v>0</v>
      </c>
      <c r="AK1715" s="83"/>
      <c r="AL1715" s="83"/>
      <c r="AM1715" s="75"/>
      <c r="AN1715" s="75"/>
      <c r="AO1715" s="75"/>
      <c r="AP1715" s="75"/>
      <c r="AQ1715" s="75"/>
      <c r="AR1715" s="75"/>
      <c r="AS1715" s="75"/>
      <c r="AT1715" s="75"/>
      <c r="AU1715" s="75"/>
      <c r="AV1715" s="75"/>
      <c r="AW1715" s="82">
        <f>MIN(AV1719:AV1720)</f>
        <v>100</v>
      </c>
      <c r="AX1715" s="83"/>
      <c r="AY1715" s="83"/>
      <c r="AZ1715" s="79"/>
      <c r="BA1715" s="80"/>
      <c r="BB1715" s="71"/>
      <c r="BC1715" s="95"/>
      <c r="BD1715" s="41">
        <v>4</v>
      </c>
      <c r="BE1715" s="52">
        <v>43</v>
      </c>
      <c r="BF1715" s="103">
        <v>4351</v>
      </c>
      <c r="BG1715" s="278" t="s">
        <v>48</v>
      </c>
    </row>
    <row r="1716" spans="1:59" s="63" customFormat="1" ht="12.75" x14ac:dyDescent="0.2">
      <c r="A1716" s="196">
        <v>4</v>
      </c>
      <c r="B1716" s="197" t="s">
        <v>422</v>
      </c>
      <c r="C1716" s="208">
        <v>43</v>
      </c>
      <c r="D1716" s="209" t="s">
        <v>688</v>
      </c>
      <c r="E1716" s="212">
        <v>4351</v>
      </c>
      <c r="F1716" s="213" t="s">
        <v>730</v>
      </c>
      <c r="G1716" s="231" t="s">
        <v>1191</v>
      </c>
      <c r="H1716" s="81" t="s">
        <v>49</v>
      </c>
      <c r="I1716" s="223"/>
      <c r="J1716" s="73"/>
      <c r="K1716" s="73"/>
      <c r="L1716" s="73"/>
      <c r="M1716" s="74"/>
      <c r="N1716" s="247"/>
      <c r="O1716" s="306"/>
      <c r="P1716" s="105"/>
      <c r="Q1716" s="75"/>
      <c r="R1716" s="75"/>
      <c r="S1716" s="75"/>
      <c r="T1716" s="75"/>
      <c r="U1716" s="75"/>
      <c r="V1716" s="75"/>
      <c r="W1716" s="75"/>
      <c r="X1716" s="75"/>
      <c r="Y1716" s="84">
        <f>IF(ISNUMBER(AVERAGE(X1719:X1720)),AVERAGE(X1719:X1720),0)</f>
        <v>25000</v>
      </c>
      <c r="Z1716" s="83"/>
      <c r="AA1716" s="83"/>
      <c r="AB1716" s="75"/>
      <c r="AC1716" s="75"/>
      <c r="AD1716" s="75"/>
      <c r="AE1716" s="75"/>
      <c r="AF1716" s="75"/>
      <c r="AG1716" s="75"/>
      <c r="AH1716" s="75"/>
      <c r="AI1716" s="75"/>
      <c r="AJ1716" s="84">
        <f>IF(ISNUMBER(AVERAGE(AI1719:AI1720)),AVERAGE(AI1719:AI1720),0)</f>
        <v>0</v>
      </c>
      <c r="AK1716" s="83"/>
      <c r="AL1716" s="83"/>
      <c r="AM1716" s="75"/>
      <c r="AN1716" s="75"/>
      <c r="AO1716" s="75"/>
      <c r="AP1716" s="75"/>
      <c r="AQ1716" s="75"/>
      <c r="AR1716" s="75"/>
      <c r="AS1716" s="75"/>
      <c r="AT1716" s="75"/>
      <c r="AU1716" s="75"/>
      <c r="AV1716" s="75"/>
      <c r="AW1716" s="84">
        <f>IF(ISNUMBER(AVERAGE(AV1719:AV1720)),AVERAGE(AV1719:AV1720),0)</f>
        <v>100</v>
      </c>
      <c r="AX1716" s="83"/>
      <c r="AY1716" s="83"/>
      <c r="AZ1716" s="79"/>
      <c r="BA1716" s="80"/>
      <c r="BB1716" s="71"/>
      <c r="BC1716" s="95"/>
      <c r="BD1716" s="41">
        <v>4</v>
      </c>
      <c r="BE1716" s="52">
        <v>43</v>
      </c>
      <c r="BF1716" s="103">
        <v>4351</v>
      </c>
      <c r="BG1716" s="278" t="s">
        <v>49</v>
      </c>
    </row>
    <row r="1717" spans="1:59" s="63" customFormat="1" ht="12.75" x14ac:dyDescent="0.2">
      <c r="A1717" s="196">
        <v>4</v>
      </c>
      <c r="B1717" s="197" t="s">
        <v>422</v>
      </c>
      <c r="C1717" s="208">
        <v>43</v>
      </c>
      <c r="D1717" s="209" t="s">
        <v>688</v>
      </c>
      <c r="E1717" s="212">
        <v>4351</v>
      </c>
      <c r="F1717" s="213" t="s">
        <v>730</v>
      </c>
      <c r="G1717" s="231" t="s">
        <v>1191</v>
      </c>
      <c r="H1717" s="81" t="s">
        <v>50</v>
      </c>
      <c r="I1717" s="223"/>
      <c r="J1717" s="73"/>
      <c r="K1717" s="73"/>
      <c r="L1717" s="73"/>
      <c r="M1717" s="74"/>
      <c r="N1717" s="247"/>
      <c r="O1717" s="306"/>
      <c r="P1717" s="105"/>
      <c r="Q1717" s="75"/>
      <c r="R1717" s="75"/>
      <c r="S1717" s="75"/>
      <c r="T1717" s="75"/>
      <c r="U1717" s="75"/>
      <c r="V1717" s="75"/>
      <c r="W1717" s="75"/>
      <c r="X1717" s="75"/>
      <c r="Y1717" s="84">
        <f>MAX(X1719:X1720)</f>
        <v>25000</v>
      </c>
      <c r="Z1717" s="83"/>
      <c r="AA1717" s="83"/>
      <c r="AB1717" s="75"/>
      <c r="AC1717" s="75"/>
      <c r="AD1717" s="75"/>
      <c r="AE1717" s="75"/>
      <c r="AF1717" s="75"/>
      <c r="AG1717" s="75"/>
      <c r="AH1717" s="75"/>
      <c r="AI1717" s="75"/>
      <c r="AJ1717" s="84">
        <f>MAX(AI1719:AI1720)</f>
        <v>0</v>
      </c>
      <c r="AK1717" s="83"/>
      <c r="AL1717" s="83"/>
      <c r="AM1717" s="75"/>
      <c r="AN1717" s="75"/>
      <c r="AO1717" s="75"/>
      <c r="AP1717" s="75"/>
      <c r="AQ1717" s="75"/>
      <c r="AR1717" s="75"/>
      <c r="AS1717" s="75"/>
      <c r="AT1717" s="75"/>
      <c r="AU1717" s="75"/>
      <c r="AV1717" s="75"/>
      <c r="AW1717" s="84">
        <f>MAX(AV1719:AV1720)</f>
        <v>100</v>
      </c>
      <c r="AX1717" s="83"/>
      <c r="AY1717" s="83"/>
      <c r="AZ1717" s="79"/>
      <c r="BA1717" s="80"/>
      <c r="BB1717" s="71"/>
      <c r="BC1717" s="95"/>
      <c r="BD1717" s="41">
        <v>4</v>
      </c>
      <c r="BE1717" s="52">
        <v>43</v>
      </c>
      <c r="BF1717" s="103">
        <v>4351</v>
      </c>
      <c r="BG1717" s="278" t="s">
        <v>50</v>
      </c>
    </row>
    <row r="1718" spans="1:59" s="63" customFormat="1" ht="12.75" x14ac:dyDescent="0.2">
      <c r="A1718" s="196">
        <v>4</v>
      </c>
      <c r="B1718" s="197" t="s">
        <v>422</v>
      </c>
      <c r="C1718" s="208">
        <v>43</v>
      </c>
      <c r="D1718" s="209" t="s">
        <v>688</v>
      </c>
      <c r="E1718" s="212">
        <v>4351</v>
      </c>
      <c r="F1718" s="213" t="s">
        <v>730</v>
      </c>
      <c r="G1718" s="231" t="s">
        <v>1191</v>
      </c>
      <c r="H1718" s="85" t="s">
        <v>51</v>
      </c>
      <c r="I1718" s="223"/>
      <c r="J1718" s="73"/>
      <c r="K1718" s="73"/>
      <c r="L1718" s="73"/>
      <c r="M1718" s="74"/>
      <c r="N1718" s="317">
        <f>SUM(N1719:N1720)</f>
        <v>2</v>
      </c>
      <c r="O1718" s="293">
        <f>SUM(O1719:O1720)</f>
        <v>1</v>
      </c>
      <c r="P1718" s="292"/>
      <c r="Q1718" s="87"/>
      <c r="R1718" s="87"/>
      <c r="S1718" s="87"/>
      <c r="T1718" s="87"/>
      <c r="U1718" s="87"/>
      <c r="V1718" s="87"/>
      <c r="W1718" s="87"/>
      <c r="X1718" s="87"/>
      <c r="Y1718" s="112"/>
      <c r="Z1718" s="121">
        <f>SUM(Z1719:Z1720)</f>
        <v>25000</v>
      </c>
      <c r="AA1718" s="88"/>
      <c r="AB1718" s="87"/>
      <c r="AC1718" s="87"/>
      <c r="AD1718" s="87"/>
      <c r="AE1718" s="87"/>
      <c r="AF1718" s="87"/>
      <c r="AG1718" s="87"/>
      <c r="AH1718" s="87"/>
      <c r="AI1718" s="87"/>
      <c r="AJ1718" s="112"/>
      <c r="AK1718" s="121">
        <f>SUM(AK1719:AK1720)</f>
        <v>0</v>
      </c>
      <c r="AL1718" s="88"/>
      <c r="AM1718" s="87"/>
      <c r="AN1718" s="87"/>
      <c r="AO1718" s="87"/>
      <c r="AP1718" s="87"/>
      <c r="AQ1718" s="87"/>
      <c r="AR1718" s="87"/>
      <c r="AS1718" s="87"/>
      <c r="AT1718" s="87"/>
      <c r="AU1718" s="87"/>
      <c r="AV1718" s="87"/>
      <c r="AW1718" s="112"/>
      <c r="AX1718" s="121">
        <f>SUM(AX1719:AX1720)</f>
        <v>100</v>
      </c>
      <c r="AY1718" s="88"/>
      <c r="AZ1718" s="79"/>
      <c r="BA1718" s="80"/>
      <c r="BB1718" s="71"/>
      <c r="BC1718" s="95"/>
      <c r="BD1718" s="41">
        <v>4</v>
      </c>
      <c r="BE1718" s="52">
        <v>43</v>
      </c>
      <c r="BF1718" s="103">
        <v>4351</v>
      </c>
      <c r="BG1718" s="279" t="s">
        <v>51</v>
      </c>
    </row>
    <row r="1719" spans="1:59" s="63" customFormat="1" ht="12.75" x14ac:dyDescent="0.2">
      <c r="A1719" s="196">
        <v>4</v>
      </c>
      <c r="B1719" s="197" t="s">
        <v>422</v>
      </c>
      <c r="C1719" s="208">
        <v>43</v>
      </c>
      <c r="D1719" s="209" t="s">
        <v>688</v>
      </c>
      <c r="E1719" s="212">
        <v>4351</v>
      </c>
      <c r="F1719" s="213" t="s">
        <v>730</v>
      </c>
      <c r="G1719" s="231" t="s">
        <v>1191</v>
      </c>
      <c r="H1719" s="89" t="s">
        <v>52</v>
      </c>
      <c r="I1719" s="90" t="s">
        <v>551</v>
      </c>
      <c r="J1719" s="90" t="s">
        <v>731</v>
      </c>
      <c r="K1719" s="90" t="s">
        <v>553</v>
      </c>
      <c r="L1719" s="90"/>
      <c r="M1719" s="91"/>
      <c r="N1719" s="312">
        <v>1</v>
      </c>
      <c r="O1719" s="313">
        <f>N1719/N$1718</f>
        <v>0.5</v>
      </c>
      <c r="P1719" s="104"/>
      <c r="Q1719" s="92"/>
      <c r="R1719" s="92"/>
      <c r="S1719" s="92"/>
      <c r="T1719" s="92"/>
      <c r="U1719" s="92"/>
      <c r="V1719" s="92"/>
      <c r="W1719" s="92">
        <v>1</v>
      </c>
      <c r="X1719" s="109">
        <f>P1719*P$7+Q1719*Q$7+R1719*R$7+S1719*S$7+T1719*T$7+U1719*U$7+V1719*V$7+W1719*W$7</f>
        <v>25000</v>
      </c>
      <c r="Y1719" s="83"/>
      <c r="Z1719" s="110">
        <f>X1719*$O1719</f>
        <v>12500</v>
      </c>
      <c r="AA1719" s="111"/>
      <c r="AB1719" s="92"/>
      <c r="AC1719" s="92"/>
      <c r="AD1719" s="92"/>
      <c r="AE1719" s="92"/>
      <c r="AF1719" s="92"/>
      <c r="AG1719" s="92"/>
      <c r="AH1719" s="92"/>
      <c r="AI1719" s="109">
        <f>AB1719*AB$7+AC1719*AC$7+AD1719*AD$7+AE1719*AE$7+AF1719*AF$7+AG1719*AG$7+AH1719*AH$7</f>
        <v>0</v>
      </c>
      <c r="AJ1719" s="83"/>
      <c r="AK1719" s="110">
        <f>AI1719*$O1719</f>
        <v>0</v>
      </c>
      <c r="AL1719" s="111"/>
      <c r="AM1719" s="92"/>
      <c r="AN1719" s="92"/>
      <c r="AO1719" s="92"/>
      <c r="AP1719" s="92">
        <v>1</v>
      </c>
      <c r="AQ1719" s="92"/>
      <c r="AR1719" s="92"/>
      <c r="AS1719" s="92"/>
      <c r="AT1719" s="92"/>
      <c r="AU1719" s="92"/>
      <c r="AV1719" s="109">
        <f>AM1719*AM$7+AN1719*AN$7+AO1719*AO$7+AP1719*AP$7+AQ1719*AQ$7+AR1719*AR$7+AS1719*AS$7+AT1719*AT$7+AU1719*AU$7</f>
        <v>100</v>
      </c>
      <c r="AW1719" s="75"/>
      <c r="AX1719" s="110">
        <f>AV1719*$O1719</f>
        <v>50</v>
      </c>
      <c r="AY1719" s="111"/>
      <c r="AZ1719" s="93"/>
      <c r="BA1719" s="94" t="s">
        <v>105</v>
      </c>
      <c r="BB1719" s="71"/>
      <c r="BC1719" s="95"/>
      <c r="BD1719" s="41">
        <v>4</v>
      </c>
      <c r="BE1719" s="52">
        <v>43</v>
      </c>
      <c r="BF1719" s="103">
        <v>4351</v>
      </c>
      <c r="BG1719" s="280" t="s">
        <v>52</v>
      </c>
    </row>
    <row r="1720" spans="1:59" s="63" customFormat="1" ht="12.75" x14ac:dyDescent="0.2">
      <c r="A1720" s="196">
        <v>4</v>
      </c>
      <c r="B1720" s="197" t="s">
        <v>422</v>
      </c>
      <c r="C1720" s="208">
        <v>43</v>
      </c>
      <c r="D1720" s="209" t="s">
        <v>688</v>
      </c>
      <c r="E1720" s="212">
        <v>4351</v>
      </c>
      <c r="F1720" s="213" t="s">
        <v>730</v>
      </c>
      <c r="G1720" s="231" t="s">
        <v>1191</v>
      </c>
      <c r="H1720" s="89"/>
      <c r="I1720" s="90" t="s">
        <v>711</v>
      </c>
      <c r="J1720" s="90"/>
      <c r="K1720" s="90" t="s">
        <v>68</v>
      </c>
      <c r="L1720" s="90" t="s">
        <v>69</v>
      </c>
      <c r="M1720" s="91"/>
      <c r="N1720" s="312">
        <v>1</v>
      </c>
      <c r="O1720" s="313">
        <f>N1720/N$1718</f>
        <v>0.5</v>
      </c>
      <c r="P1720" s="104"/>
      <c r="Q1720" s="92"/>
      <c r="R1720" s="92"/>
      <c r="S1720" s="92"/>
      <c r="T1720" s="92"/>
      <c r="U1720" s="92"/>
      <c r="V1720" s="92"/>
      <c r="W1720" s="92">
        <v>1</v>
      </c>
      <c r="X1720" s="109">
        <f>P1720*P$7+Q1720*Q$7+R1720*R$7+S1720*S$7+T1720*T$7+U1720*U$7+V1720*V$7+W1720*W$7</f>
        <v>25000</v>
      </c>
      <c r="Y1720" s="83"/>
      <c r="Z1720" s="110">
        <f>X1720*$O1720</f>
        <v>12500</v>
      </c>
      <c r="AA1720" s="111"/>
      <c r="AB1720" s="92"/>
      <c r="AC1720" s="92"/>
      <c r="AD1720" s="92"/>
      <c r="AE1720" s="92"/>
      <c r="AF1720" s="92"/>
      <c r="AG1720" s="92"/>
      <c r="AH1720" s="92"/>
      <c r="AI1720" s="109">
        <f>AB1720*AB$7+AC1720*AC$7+AD1720*AD$7+AE1720*AE$7+AF1720*AF$7+AG1720*AG$7+AH1720*AH$7</f>
        <v>0</v>
      </c>
      <c r="AJ1720" s="83"/>
      <c r="AK1720" s="110">
        <f>AI1720*$O1720</f>
        <v>0</v>
      </c>
      <c r="AL1720" s="111"/>
      <c r="AM1720" s="92"/>
      <c r="AN1720" s="92"/>
      <c r="AO1720" s="92"/>
      <c r="AP1720" s="92">
        <v>1</v>
      </c>
      <c r="AQ1720" s="92"/>
      <c r="AR1720" s="92"/>
      <c r="AS1720" s="92"/>
      <c r="AT1720" s="92"/>
      <c r="AU1720" s="92"/>
      <c r="AV1720" s="109">
        <f>AM1720*AM$7+AN1720*AN$7+AO1720*AO$7+AP1720*AP$7+AQ1720*AQ$7+AR1720*AR$7+AS1720*AS$7+AT1720*AT$7+AU1720*AU$7</f>
        <v>100</v>
      </c>
      <c r="AW1720" s="75"/>
      <c r="AX1720" s="110">
        <f>AV1720*$O1720</f>
        <v>50</v>
      </c>
      <c r="AY1720" s="111"/>
      <c r="AZ1720" s="93"/>
      <c r="BA1720" s="94" t="s">
        <v>554</v>
      </c>
      <c r="BB1720" s="71"/>
      <c r="BC1720" s="95"/>
      <c r="BD1720" s="41">
        <v>4</v>
      </c>
      <c r="BE1720" s="52">
        <v>43</v>
      </c>
      <c r="BF1720" s="103">
        <v>4351</v>
      </c>
      <c r="BG1720" s="280" t="s">
        <v>52</v>
      </c>
    </row>
    <row r="1721" spans="1:59" s="63" customFormat="1" ht="12.75" x14ac:dyDescent="0.2">
      <c r="A1721" s="196">
        <v>4</v>
      </c>
      <c r="B1721" s="197" t="s">
        <v>422</v>
      </c>
      <c r="C1721" s="208">
        <v>43</v>
      </c>
      <c r="D1721" s="209" t="s">
        <v>688</v>
      </c>
      <c r="E1721" s="212">
        <v>4351</v>
      </c>
      <c r="F1721" s="213" t="s">
        <v>730</v>
      </c>
      <c r="G1721" s="231" t="s">
        <v>1191</v>
      </c>
      <c r="H1721" s="65"/>
      <c r="I1721" s="222"/>
      <c r="J1721" s="66"/>
      <c r="K1721" s="66"/>
      <c r="L1721" s="66"/>
      <c r="M1721" s="64"/>
      <c r="N1721" s="304"/>
      <c r="O1721" s="305"/>
      <c r="P1721" s="127"/>
      <c r="Q1721" s="67"/>
      <c r="R1721" s="67"/>
      <c r="S1721" s="67"/>
      <c r="T1721" s="67"/>
      <c r="U1721" s="67"/>
      <c r="V1721" s="67"/>
      <c r="W1721" s="67"/>
      <c r="X1721" s="67"/>
      <c r="Y1721" s="68"/>
      <c r="Z1721" s="68"/>
      <c r="AA1721" s="68"/>
      <c r="AB1721" s="67"/>
      <c r="AC1721" s="67"/>
      <c r="AD1721" s="67"/>
      <c r="AE1721" s="67"/>
      <c r="AF1721" s="67"/>
      <c r="AG1721" s="67"/>
      <c r="AH1721" s="67"/>
      <c r="AI1721" s="67"/>
      <c r="AJ1721" s="68"/>
      <c r="AK1721" s="68"/>
      <c r="AL1721" s="68"/>
      <c r="AM1721" s="67"/>
      <c r="AN1721" s="67"/>
      <c r="AO1721" s="67"/>
      <c r="AP1721" s="67"/>
      <c r="AQ1721" s="67"/>
      <c r="AR1721" s="67"/>
      <c r="AS1721" s="67"/>
      <c r="AT1721" s="67"/>
      <c r="AU1721" s="67"/>
      <c r="AV1721" s="67"/>
      <c r="AW1721" s="67"/>
      <c r="AX1721" s="68"/>
      <c r="AY1721" s="68"/>
      <c r="AZ1721" s="69"/>
      <c r="BA1721" s="70"/>
      <c r="BB1721" s="71"/>
      <c r="BC1721" s="95"/>
      <c r="BD1721" s="41">
        <v>4</v>
      </c>
      <c r="BE1721" s="52">
        <v>43</v>
      </c>
      <c r="BF1721" s="103">
        <v>4351</v>
      </c>
      <c r="BG1721" s="275"/>
    </row>
    <row r="1722" spans="1:59" s="63" customFormat="1" ht="12.75" x14ac:dyDescent="0.2">
      <c r="A1722" s="196">
        <v>4</v>
      </c>
      <c r="B1722" s="197" t="s">
        <v>422</v>
      </c>
      <c r="C1722" s="208">
        <v>43</v>
      </c>
      <c r="D1722" s="209" t="s">
        <v>688</v>
      </c>
      <c r="E1722" s="212">
        <v>4351</v>
      </c>
      <c r="F1722" s="213" t="s">
        <v>730</v>
      </c>
      <c r="G1722" s="232"/>
      <c r="H1722" s="97"/>
      <c r="I1722" s="224"/>
      <c r="J1722" s="98"/>
      <c r="K1722" s="98"/>
      <c r="L1722" s="98"/>
      <c r="M1722" s="96"/>
      <c r="N1722" s="307"/>
      <c r="O1722" s="246"/>
      <c r="P1722" s="124"/>
      <c r="Q1722" s="99"/>
      <c r="R1722" s="99"/>
      <c r="S1722" s="99"/>
      <c r="T1722" s="99"/>
      <c r="U1722" s="99"/>
      <c r="V1722" s="99"/>
      <c r="W1722" s="99"/>
      <c r="X1722" s="99"/>
      <c r="Y1722" s="100"/>
      <c r="Z1722" s="100"/>
      <c r="AA1722" s="100"/>
      <c r="AB1722" s="99"/>
      <c r="AC1722" s="99"/>
      <c r="AD1722" s="99"/>
      <c r="AE1722" s="99"/>
      <c r="AF1722" s="99"/>
      <c r="AG1722" s="99"/>
      <c r="AH1722" s="99"/>
      <c r="AI1722" s="99"/>
      <c r="AJ1722" s="100"/>
      <c r="AK1722" s="100"/>
      <c r="AL1722" s="100"/>
      <c r="AM1722" s="99"/>
      <c r="AN1722" s="99"/>
      <c r="AO1722" s="99"/>
      <c r="AP1722" s="99"/>
      <c r="AQ1722" s="99"/>
      <c r="AR1722" s="99"/>
      <c r="AS1722" s="99"/>
      <c r="AT1722" s="99"/>
      <c r="AU1722" s="99"/>
      <c r="AV1722" s="99"/>
      <c r="AW1722" s="99"/>
      <c r="AX1722" s="100"/>
      <c r="AY1722" s="100"/>
      <c r="AZ1722" s="101"/>
      <c r="BA1722" s="102"/>
      <c r="BB1722" s="95"/>
      <c r="BC1722" s="95"/>
      <c r="BD1722" s="41">
        <v>4</v>
      </c>
      <c r="BE1722" s="52">
        <v>43</v>
      </c>
      <c r="BF1722" s="103">
        <v>4351</v>
      </c>
      <c r="BG1722" s="277"/>
    </row>
    <row r="1723" spans="1:59" s="63" customFormat="1" ht="12.75" x14ac:dyDescent="0.2">
      <c r="A1723" s="196">
        <v>4</v>
      </c>
      <c r="B1723" s="197" t="s">
        <v>422</v>
      </c>
      <c r="C1723" s="208">
        <v>43</v>
      </c>
      <c r="D1723" s="209" t="s">
        <v>688</v>
      </c>
      <c r="E1723" s="212">
        <v>4351</v>
      </c>
      <c r="F1723" s="213" t="s">
        <v>730</v>
      </c>
      <c r="G1723" s="231"/>
      <c r="H1723" s="65"/>
      <c r="I1723" s="222"/>
      <c r="J1723" s="66"/>
      <c r="K1723" s="66"/>
      <c r="L1723" s="66"/>
      <c r="M1723" s="64"/>
      <c r="N1723" s="304"/>
      <c r="O1723" s="305"/>
      <c r="P1723" s="127"/>
      <c r="Q1723" s="67"/>
      <c r="R1723" s="67"/>
      <c r="S1723" s="67"/>
      <c r="T1723" s="67"/>
      <c r="U1723" s="67"/>
      <c r="V1723" s="67"/>
      <c r="W1723" s="67"/>
      <c r="X1723" s="67"/>
      <c r="Y1723" s="68"/>
      <c r="Z1723" s="68"/>
      <c r="AA1723" s="68"/>
      <c r="AB1723" s="67"/>
      <c r="AC1723" s="67"/>
      <c r="AD1723" s="67"/>
      <c r="AE1723" s="67"/>
      <c r="AF1723" s="67"/>
      <c r="AG1723" s="67"/>
      <c r="AH1723" s="67"/>
      <c r="AI1723" s="67"/>
      <c r="AJ1723" s="68"/>
      <c r="AK1723" s="68"/>
      <c r="AL1723" s="68"/>
      <c r="AM1723" s="67"/>
      <c r="AN1723" s="67"/>
      <c r="AO1723" s="67"/>
      <c r="AP1723" s="67"/>
      <c r="AQ1723" s="67"/>
      <c r="AR1723" s="67"/>
      <c r="AS1723" s="67"/>
      <c r="AT1723" s="67"/>
      <c r="AU1723" s="67"/>
      <c r="AV1723" s="67"/>
      <c r="AW1723" s="67"/>
      <c r="AX1723" s="68"/>
      <c r="AY1723" s="68"/>
      <c r="AZ1723" s="69"/>
      <c r="BA1723" s="70"/>
      <c r="BB1723" s="71"/>
      <c r="BC1723" s="95"/>
      <c r="BD1723" s="41">
        <v>4</v>
      </c>
      <c r="BE1723" s="52">
        <v>43</v>
      </c>
      <c r="BF1723" s="103">
        <v>4351</v>
      </c>
      <c r="BG1723" s="275"/>
    </row>
    <row r="1724" spans="1:59" s="63" customFormat="1" ht="12.75" x14ac:dyDescent="0.2">
      <c r="A1724" s="196">
        <v>4</v>
      </c>
      <c r="B1724" s="197" t="s">
        <v>422</v>
      </c>
      <c r="C1724" s="208">
        <v>43</v>
      </c>
      <c r="D1724" s="209" t="s">
        <v>688</v>
      </c>
      <c r="E1724" s="212">
        <v>4351</v>
      </c>
      <c r="F1724" s="213" t="s">
        <v>730</v>
      </c>
      <c r="G1724" s="231" t="s">
        <v>1198</v>
      </c>
      <c r="H1724" s="72" t="s">
        <v>1233</v>
      </c>
      <c r="I1724" s="223" t="s">
        <v>1255</v>
      </c>
      <c r="J1724" s="73"/>
      <c r="K1724" s="73"/>
      <c r="L1724" s="73"/>
      <c r="M1724" s="74"/>
      <c r="N1724" s="247"/>
      <c r="O1724" s="306"/>
      <c r="P1724" s="105"/>
      <c r="Q1724" s="75"/>
      <c r="R1724" s="75"/>
      <c r="S1724" s="75"/>
      <c r="T1724" s="75"/>
      <c r="U1724" s="75"/>
      <c r="V1724" s="75"/>
      <c r="W1724" s="75"/>
      <c r="X1724" s="75"/>
      <c r="Y1724" s="76" t="s">
        <v>1241</v>
      </c>
      <c r="Z1724" s="77" t="s">
        <v>1241</v>
      </c>
      <c r="AA1724" s="78">
        <f>AA$2831</f>
        <v>2500</v>
      </c>
      <c r="AB1724" s="75"/>
      <c r="AC1724" s="75"/>
      <c r="AD1724" s="75"/>
      <c r="AE1724" s="75"/>
      <c r="AF1724" s="75"/>
      <c r="AG1724" s="75"/>
      <c r="AH1724" s="75"/>
      <c r="AI1724" s="75"/>
      <c r="AJ1724" s="76" t="s">
        <v>1241</v>
      </c>
      <c r="AK1724" s="77" t="s">
        <v>1241</v>
      </c>
      <c r="AL1724" s="78">
        <f>AL$2831</f>
        <v>0</v>
      </c>
      <c r="AM1724" s="75"/>
      <c r="AN1724" s="75"/>
      <c r="AO1724" s="75"/>
      <c r="AP1724" s="75"/>
      <c r="AQ1724" s="75"/>
      <c r="AR1724" s="75"/>
      <c r="AS1724" s="75"/>
      <c r="AT1724" s="75"/>
      <c r="AU1724" s="75"/>
      <c r="AV1724" s="75"/>
      <c r="AW1724" s="76" t="s">
        <v>1241</v>
      </c>
      <c r="AX1724" s="77" t="s">
        <v>1241</v>
      </c>
      <c r="AY1724" s="78">
        <f>AY$2831</f>
        <v>500</v>
      </c>
      <c r="AZ1724" s="79"/>
      <c r="BA1724" s="80" t="str">
        <f>I1724</f>
        <v>&gt; see 5123, Manufactured timber board linings</v>
      </c>
      <c r="BB1724" s="71"/>
      <c r="BC1724" s="95"/>
      <c r="BD1724" s="41">
        <v>4</v>
      </c>
      <c r="BE1724" s="52">
        <v>43</v>
      </c>
      <c r="BF1724" s="103">
        <v>4351</v>
      </c>
      <c r="BG1724" s="276" t="str">
        <f>H1724</f>
        <v>Default Scenario (Link)</v>
      </c>
    </row>
    <row r="1725" spans="1:59" s="63" customFormat="1" ht="12.75" x14ac:dyDescent="0.2">
      <c r="A1725" s="196">
        <v>4</v>
      </c>
      <c r="B1725" s="197" t="s">
        <v>422</v>
      </c>
      <c r="C1725" s="208">
        <v>43</v>
      </c>
      <c r="D1725" s="209" t="s">
        <v>688</v>
      </c>
      <c r="E1725" s="212">
        <v>4351</v>
      </c>
      <c r="F1725" s="213" t="s">
        <v>730</v>
      </c>
      <c r="G1725" s="231"/>
      <c r="H1725" s="65"/>
      <c r="I1725" s="222"/>
      <c r="J1725" s="66"/>
      <c r="K1725" s="66"/>
      <c r="L1725" s="66"/>
      <c r="M1725" s="64"/>
      <c r="N1725" s="304"/>
      <c r="O1725" s="305"/>
      <c r="P1725" s="127"/>
      <c r="Q1725" s="67"/>
      <c r="R1725" s="67"/>
      <c r="S1725" s="67"/>
      <c r="T1725" s="67"/>
      <c r="U1725" s="67"/>
      <c r="V1725" s="67"/>
      <c r="W1725" s="67"/>
      <c r="X1725" s="67"/>
      <c r="Y1725" s="68"/>
      <c r="Z1725" s="68"/>
      <c r="AA1725" s="68"/>
      <c r="AB1725" s="67"/>
      <c r="AC1725" s="67"/>
      <c r="AD1725" s="67"/>
      <c r="AE1725" s="67"/>
      <c r="AF1725" s="67"/>
      <c r="AG1725" s="67"/>
      <c r="AH1725" s="67"/>
      <c r="AI1725" s="67"/>
      <c r="AJ1725" s="68"/>
      <c r="AK1725" s="68"/>
      <c r="AL1725" s="68"/>
      <c r="AM1725" s="67"/>
      <c r="AN1725" s="67"/>
      <c r="AO1725" s="67"/>
      <c r="AP1725" s="67"/>
      <c r="AQ1725" s="67"/>
      <c r="AR1725" s="67"/>
      <c r="AS1725" s="67"/>
      <c r="AT1725" s="67"/>
      <c r="AU1725" s="67"/>
      <c r="AV1725" s="67"/>
      <c r="AW1725" s="67"/>
      <c r="AX1725" s="68"/>
      <c r="AY1725" s="68"/>
      <c r="AZ1725" s="69"/>
      <c r="BA1725" s="70"/>
      <c r="BB1725" s="71"/>
      <c r="BC1725" s="95"/>
      <c r="BD1725" s="41">
        <v>4</v>
      </c>
      <c r="BE1725" s="52">
        <v>43</v>
      </c>
      <c r="BF1725" s="103">
        <v>4351</v>
      </c>
      <c r="BG1725" s="275"/>
    </row>
    <row r="1726" spans="1:59" s="63" customFormat="1" ht="12.75" x14ac:dyDescent="0.2">
      <c r="A1726" s="196">
        <v>4</v>
      </c>
      <c r="B1726" s="197" t="s">
        <v>422</v>
      </c>
      <c r="C1726" s="208">
        <v>43</v>
      </c>
      <c r="D1726" s="209" t="s">
        <v>688</v>
      </c>
      <c r="E1726" s="212">
        <v>4351</v>
      </c>
      <c r="F1726" s="213" t="s">
        <v>730</v>
      </c>
      <c r="G1726" s="232"/>
      <c r="H1726" s="97"/>
      <c r="I1726" s="224"/>
      <c r="J1726" s="98"/>
      <c r="K1726" s="98"/>
      <c r="L1726" s="98"/>
      <c r="M1726" s="96"/>
      <c r="N1726" s="307"/>
      <c r="O1726" s="246"/>
      <c r="P1726" s="124"/>
      <c r="Q1726" s="99"/>
      <c r="R1726" s="99"/>
      <c r="S1726" s="99"/>
      <c r="T1726" s="99"/>
      <c r="U1726" s="99"/>
      <c r="V1726" s="99"/>
      <c r="W1726" s="99"/>
      <c r="X1726" s="99"/>
      <c r="Y1726" s="100"/>
      <c r="Z1726" s="100"/>
      <c r="AA1726" s="100"/>
      <c r="AB1726" s="99"/>
      <c r="AC1726" s="99"/>
      <c r="AD1726" s="99"/>
      <c r="AE1726" s="99"/>
      <c r="AF1726" s="99"/>
      <c r="AG1726" s="99"/>
      <c r="AH1726" s="99"/>
      <c r="AI1726" s="99"/>
      <c r="AJ1726" s="100"/>
      <c r="AK1726" s="100"/>
      <c r="AL1726" s="100"/>
      <c r="AM1726" s="99"/>
      <c r="AN1726" s="99"/>
      <c r="AO1726" s="99"/>
      <c r="AP1726" s="99"/>
      <c r="AQ1726" s="99"/>
      <c r="AR1726" s="99"/>
      <c r="AS1726" s="99"/>
      <c r="AT1726" s="99"/>
      <c r="AU1726" s="99"/>
      <c r="AV1726" s="99"/>
      <c r="AW1726" s="99"/>
      <c r="AX1726" s="100"/>
      <c r="AY1726" s="100"/>
      <c r="AZ1726" s="101"/>
      <c r="BA1726" s="102"/>
      <c r="BB1726" s="95"/>
      <c r="BC1726" s="95"/>
      <c r="BD1726" s="41">
        <v>4</v>
      </c>
      <c r="BE1726" s="52">
        <v>43</v>
      </c>
      <c r="BF1726" s="103">
        <v>4351</v>
      </c>
      <c r="BG1726" s="277"/>
    </row>
    <row r="1727" spans="1:59" s="63" customFormat="1" ht="12.75" x14ac:dyDescent="0.2">
      <c r="A1727" s="196">
        <v>4</v>
      </c>
      <c r="B1727" s="197" t="s">
        <v>422</v>
      </c>
      <c r="C1727" s="208">
        <v>43</v>
      </c>
      <c r="D1727" s="209" t="s">
        <v>688</v>
      </c>
      <c r="E1727" s="212">
        <v>4351</v>
      </c>
      <c r="F1727" s="213" t="s">
        <v>730</v>
      </c>
      <c r="G1727" s="231"/>
      <c r="H1727" s="65"/>
      <c r="I1727" s="222"/>
      <c r="J1727" s="66"/>
      <c r="K1727" s="66"/>
      <c r="L1727" s="66"/>
      <c r="M1727" s="64"/>
      <c r="N1727" s="304"/>
      <c r="O1727" s="305"/>
      <c r="P1727" s="127"/>
      <c r="Q1727" s="67"/>
      <c r="R1727" s="67"/>
      <c r="S1727" s="67"/>
      <c r="T1727" s="67"/>
      <c r="U1727" s="67"/>
      <c r="V1727" s="67"/>
      <c r="W1727" s="67"/>
      <c r="X1727" s="67"/>
      <c r="Y1727" s="68"/>
      <c r="Z1727" s="68"/>
      <c r="AA1727" s="68"/>
      <c r="AB1727" s="67"/>
      <c r="AC1727" s="67"/>
      <c r="AD1727" s="67"/>
      <c r="AE1727" s="67"/>
      <c r="AF1727" s="67"/>
      <c r="AG1727" s="67"/>
      <c r="AH1727" s="67"/>
      <c r="AI1727" s="67"/>
      <c r="AJ1727" s="68"/>
      <c r="AK1727" s="68"/>
      <c r="AL1727" s="68"/>
      <c r="AM1727" s="67"/>
      <c r="AN1727" s="67"/>
      <c r="AO1727" s="67"/>
      <c r="AP1727" s="67"/>
      <c r="AQ1727" s="67"/>
      <c r="AR1727" s="67"/>
      <c r="AS1727" s="67"/>
      <c r="AT1727" s="67"/>
      <c r="AU1727" s="67"/>
      <c r="AV1727" s="67"/>
      <c r="AW1727" s="67"/>
      <c r="AX1727" s="68"/>
      <c r="AY1727" s="68"/>
      <c r="AZ1727" s="69"/>
      <c r="BA1727" s="70"/>
      <c r="BB1727" s="71"/>
      <c r="BC1727" s="95"/>
      <c r="BD1727" s="41">
        <v>4</v>
      </c>
      <c r="BE1727" s="52">
        <v>43</v>
      </c>
      <c r="BF1727" s="103">
        <v>4351</v>
      </c>
      <c r="BG1727" s="275"/>
    </row>
    <row r="1728" spans="1:59" s="63" customFormat="1" ht="12.75" x14ac:dyDescent="0.2">
      <c r="A1728" s="196">
        <v>4</v>
      </c>
      <c r="B1728" s="197" t="s">
        <v>422</v>
      </c>
      <c r="C1728" s="208">
        <v>43</v>
      </c>
      <c r="D1728" s="209" t="s">
        <v>688</v>
      </c>
      <c r="E1728" s="212">
        <v>4351</v>
      </c>
      <c r="F1728" s="213" t="s">
        <v>730</v>
      </c>
      <c r="G1728" s="231" t="s">
        <v>729</v>
      </c>
      <c r="H1728" s="72" t="s">
        <v>1233</v>
      </c>
      <c r="I1728" s="223" t="s">
        <v>1247</v>
      </c>
      <c r="J1728" s="73"/>
      <c r="K1728" s="73"/>
      <c r="L1728" s="73"/>
      <c r="M1728" s="74"/>
      <c r="N1728" s="247"/>
      <c r="O1728" s="306"/>
      <c r="P1728" s="105"/>
      <c r="Q1728" s="75"/>
      <c r="R1728" s="75"/>
      <c r="S1728" s="75"/>
      <c r="T1728" s="75"/>
      <c r="U1728" s="75"/>
      <c r="V1728" s="75"/>
      <c r="W1728" s="75"/>
      <c r="X1728" s="75"/>
      <c r="Y1728" s="76" t="s">
        <v>1241</v>
      </c>
      <c r="Z1728" s="77" t="s">
        <v>1241</v>
      </c>
      <c r="AA1728" s="78">
        <f>AA$2542</f>
        <v>5000</v>
      </c>
      <c r="AB1728" s="75"/>
      <c r="AC1728" s="75"/>
      <c r="AD1728" s="75"/>
      <c r="AE1728" s="75"/>
      <c r="AF1728" s="75"/>
      <c r="AG1728" s="75"/>
      <c r="AH1728" s="75"/>
      <c r="AI1728" s="75"/>
      <c r="AJ1728" s="76" t="s">
        <v>1241</v>
      </c>
      <c r="AK1728" s="77" t="s">
        <v>1241</v>
      </c>
      <c r="AL1728" s="78">
        <f>AL$2542</f>
        <v>0</v>
      </c>
      <c r="AM1728" s="75"/>
      <c r="AN1728" s="75"/>
      <c r="AO1728" s="75"/>
      <c r="AP1728" s="75"/>
      <c r="AQ1728" s="75"/>
      <c r="AR1728" s="75"/>
      <c r="AS1728" s="75"/>
      <c r="AT1728" s="75"/>
      <c r="AU1728" s="75"/>
      <c r="AV1728" s="75"/>
      <c r="AW1728" s="76" t="s">
        <v>1241</v>
      </c>
      <c r="AX1728" s="77" t="s">
        <v>1241</v>
      </c>
      <c r="AY1728" s="78">
        <f>AY$2542</f>
        <v>250</v>
      </c>
      <c r="AZ1728" s="79"/>
      <c r="BA1728" s="80" t="str">
        <f>I1728</f>
        <v>&gt; see 4711, Thermal insulation</v>
      </c>
      <c r="BB1728" s="71"/>
      <c r="BC1728" s="95"/>
      <c r="BD1728" s="41">
        <v>4</v>
      </c>
      <c r="BE1728" s="52">
        <v>43</v>
      </c>
      <c r="BF1728" s="103">
        <v>4351</v>
      </c>
      <c r="BG1728" s="276" t="str">
        <f>H1728</f>
        <v>Default Scenario (Link)</v>
      </c>
    </row>
    <row r="1729" spans="1:59" s="63" customFormat="1" ht="12.75" x14ac:dyDescent="0.2">
      <c r="A1729" s="196">
        <v>4</v>
      </c>
      <c r="B1729" s="197" t="s">
        <v>422</v>
      </c>
      <c r="C1729" s="208">
        <v>43</v>
      </c>
      <c r="D1729" s="209" t="s">
        <v>688</v>
      </c>
      <c r="E1729" s="212">
        <v>4351</v>
      </c>
      <c r="F1729" s="213" t="s">
        <v>730</v>
      </c>
      <c r="G1729" s="231"/>
      <c r="H1729" s="65"/>
      <c r="I1729" s="222"/>
      <c r="J1729" s="66"/>
      <c r="K1729" s="66"/>
      <c r="L1729" s="66"/>
      <c r="M1729" s="64"/>
      <c r="N1729" s="304"/>
      <c r="O1729" s="305"/>
      <c r="P1729" s="127"/>
      <c r="Q1729" s="67"/>
      <c r="R1729" s="67"/>
      <c r="S1729" s="67"/>
      <c r="T1729" s="67"/>
      <c r="U1729" s="67"/>
      <c r="V1729" s="67"/>
      <c r="W1729" s="67"/>
      <c r="X1729" s="67"/>
      <c r="Y1729" s="68"/>
      <c r="Z1729" s="68"/>
      <c r="AA1729" s="68"/>
      <c r="AB1729" s="67"/>
      <c r="AC1729" s="67"/>
      <c r="AD1729" s="67"/>
      <c r="AE1729" s="67"/>
      <c r="AF1729" s="67"/>
      <c r="AG1729" s="67"/>
      <c r="AH1729" s="67"/>
      <c r="AI1729" s="67"/>
      <c r="AJ1729" s="68"/>
      <c r="AK1729" s="68"/>
      <c r="AL1729" s="68"/>
      <c r="AM1729" s="67"/>
      <c r="AN1729" s="67"/>
      <c r="AO1729" s="67"/>
      <c r="AP1729" s="67"/>
      <c r="AQ1729" s="67"/>
      <c r="AR1729" s="67"/>
      <c r="AS1729" s="67"/>
      <c r="AT1729" s="67"/>
      <c r="AU1729" s="67"/>
      <c r="AV1729" s="67"/>
      <c r="AW1729" s="67"/>
      <c r="AX1729" s="68"/>
      <c r="AY1729" s="68"/>
      <c r="AZ1729" s="69"/>
      <c r="BA1729" s="70"/>
      <c r="BB1729" s="71"/>
      <c r="BC1729" s="95"/>
      <c r="BD1729" s="41">
        <v>4</v>
      </c>
      <c r="BE1729" s="52">
        <v>43</v>
      </c>
      <c r="BF1729" s="103">
        <v>4351</v>
      </c>
      <c r="BG1729" s="275"/>
    </row>
    <row r="1730" spans="1:59" s="63" customFormat="1" ht="12.75" x14ac:dyDescent="0.2">
      <c r="A1730" s="196">
        <v>4</v>
      </c>
      <c r="B1730" s="197" t="s">
        <v>422</v>
      </c>
      <c r="C1730" s="208">
        <v>43</v>
      </c>
      <c r="D1730" s="209" t="s">
        <v>688</v>
      </c>
      <c r="E1730" s="212">
        <v>4351</v>
      </c>
      <c r="F1730" s="213" t="s">
        <v>730</v>
      </c>
      <c r="G1730" s="232"/>
      <c r="H1730" s="97"/>
      <c r="I1730" s="224"/>
      <c r="J1730" s="98"/>
      <c r="K1730" s="98"/>
      <c r="L1730" s="98"/>
      <c r="M1730" s="96"/>
      <c r="N1730" s="307"/>
      <c r="O1730" s="246"/>
      <c r="P1730" s="124"/>
      <c r="Q1730" s="99"/>
      <c r="R1730" s="99"/>
      <c r="S1730" s="99"/>
      <c r="T1730" s="99"/>
      <c r="U1730" s="99"/>
      <c r="V1730" s="99"/>
      <c r="W1730" s="99"/>
      <c r="X1730" s="99"/>
      <c r="Y1730" s="100"/>
      <c r="Z1730" s="100"/>
      <c r="AA1730" s="100"/>
      <c r="AB1730" s="99"/>
      <c r="AC1730" s="99"/>
      <c r="AD1730" s="99"/>
      <c r="AE1730" s="99"/>
      <c r="AF1730" s="99"/>
      <c r="AG1730" s="99"/>
      <c r="AH1730" s="99"/>
      <c r="AI1730" s="99"/>
      <c r="AJ1730" s="100"/>
      <c r="AK1730" s="100"/>
      <c r="AL1730" s="100"/>
      <c r="AM1730" s="99"/>
      <c r="AN1730" s="99"/>
      <c r="AO1730" s="99"/>
      <c r="AP1730" s="99"/>
      <c r="AQ1730" s="99"/>
      <c r="AR1730" s="99"/>
      <c r="AS1730" s="99"/>
      <c r="AT1730" s="99"/>
      <c r="AU1730" s="99"/>
      <c r="AV1730" s="99"/>
      <c r="AW1730" s="99"/>
      <c r="AX1730" s="100"/>
      <c r="AY1730" s="100"/>
      <c r="AZ1730" s="101"/>
      <c r="BA1730" s="102"/>
      <c r="BB1730" s="95"/>
      <c r="BC1730" s="95"/>
      <c r="BD1730" s="41">
        <v>4</v>
      </c>
      <c r="BE1730" s="52">
        <v>43</v>
      </c>
      <c r="BF1730" s="103">
        <v>4351</v>
      </c>
      <c r="BG1730" s="277"/>
    </row>
    <row r="1731" spans="1:59" x14ac:dyDescent="0.25">
      <c r="A1731" s="196">
        <v>4</v>
      </c>
      <c r="B1731" s="197" t="s">
        <v>422</v>
      </c>
      <c r="C1731" s="208">
        <v>43</v>
      </c>
      <c r="D1731" s="209" t="s">
        <v>688</v>
      </c>
      <c r="E1731" s="210">
        <v>4354</v>
      </c>
      <c r="F1731" s="211" t="s">
        <v>732</v>
      </c>
      <c r="G1731" s="235"/>
      <c r="H1731" s="145"/>
      <c r="I1731" s="221"/>
      <c r="J1731" s="57"/>
      <c r="K1731" s="57"/>
      <c r="L1731" s="57"/>
      <c r="M1731" s="144"/>
      <c r="N1731" s="324"/>
      <c r="O1731" s="325"/>
      <c r="P1731" s="146"/>
      <c r="Q1731" s="146"/>
      <c r="R1731" s="146"/>
      <c r="S1731" s="146"/>
      <c r="T1731" s="146"/>
      <c r="U1731" s="146"/>
      <c r="V1731" s="146"/>
      <c r="W1731" s="146"/>
      <c r="X1731" s="146"/>
      <c r="Y1731" s="59"/>
      <c r="Z1731" s="123"/>
      <c r="AA1731" s="123"/>
      <c r="AB1731" s="146"/>
      <c r="AC1731" s="146"/>
      <c r="AD1731" s="146"/>
      <c r="AE1731" s="146"/>
      <c r="AF1731" s="146"/>
      <c r="AG1731" s="146"/>
      <c r="AH1731" s="146"/>
      <c r="AI1731" s="146"/>
      <c r="AJ1731" s="59"/>
      <c r="AK1731" s="123"/>
      <c r="AL1731" s="123"/>
      <c r="AM1731" s="146"/>
      <c r="AN1731" s="146"/>
      <c r="AO1731" s="146"/>
      <c r="AP1731" s="146"/>
      <c r="AQ1731" s="146"/>
      <c r="AR1731" s="146"/>
      <c r="AS1731" s="146"/>
      <c r="AT1731" s="146"/>
      <c r="AU1731" s="146"/>
      <c r="AV1731" s="146"/>
      <c r="AW1731" s="58"/>
      <c r="AX1731" s="123"/>
      <c r="AY1731" s="59"/>
      <c r="AZ1731" s="147"/>
      <c r="BA1731" s="148"/>
      <c r="BB1731" s="143"/>
      <c r="BC1731" s="143"/>
      <c r="BD1731" s="41">
        <v>4</v>
      </c>
      <c r="BE1731" s="52">
        <v>43</v>
      </c>
      <c r="BF1731" s="62">
        <v>4354</v>
      </c>
      <c r="BG1731" s="284"/>
    </row>
    <row r="1732" spans="1:59" s="63" customFormat="1" ht="12.75" x14ac:dyDescent="0.2">
      <c r="A1732" s="196">
        <v>4</v>
      </c>
      <c r="B1732" s="197" t="s">
        <v>422</v>
      </c>
      <c r="C1732" s="208">
        <v>43</v>
      </c>
      <c r="D1732" s="209" t="s">
        <v>688</v>
      </c>
      <c r="E1732" s="210">
        <v>4354</v>
      </c>
      <c r="F1732" s="211" t="s">
        <v>732</v>
      </c>
      <c r="G1732" s="230"/>
      <c r="H1732" s="56"/>
      <c r="I1732" s="221"/>
      <c r="J1732" s="57"/>
      <c r="K1732" s="57"/>
      <c r="L1732" s="57"/>
      <c r="M1732" s="55"/>
      <c r="N1732" s="303"/>
      <c r="O1732" s="245"/>
      <c r="P1732" s="122"/>
      <c r="Q1732" s="58"/>
      <c r="R1732" s="58"/>
      <c r="S1732" s="58"/>
      <c r="T1732" s="58"/>
      <c r="U1732" s="58"/>
      <c r="V1732" s="58"/>
      <c r="W1732" s="58"/>
      <c r="X1732" s="58"/>
      <c r="Y1732" s="59"/>
      <c r="Z1732" s="59"/>
      <c r="AA1732" s="59"/>
      <c r="AB1732" s="58"/>
      <c r="AC1732" s="58"/>
      <c r="AD1732" s="58"/>
      <c r="AE1732" s="58"/>
      <c r="AF1732" s="58"/>
      <c r="AG1732" s="58"/>
      <c r="AH1732" s="58"/>
      <c r="AI1732" s="58"/>
      <c r="AJ1732" s="59"/>
      <c r="AK1732" s="59"/>
      <c r="AL1732" s="59"/>
      <c r="AM1732" s="58"/>
      <c r="AN1732" s="58"/>
      <c r="AO1732" s="58"/>
      <c r="AP1732" s="58"/>
      <c r="AQ1732" s="58"/>
      <c r="AR1732" s="58"/>
      <c r="AS1732" s="58"/>
      <c r="AT1732" s="58"/>
      <c r="AU1732" s="58"/>
      <c r="AV1732" s="58"/>
      <c r="AW1732" s="58"/>
      <c r="AX1732" s="59"/>
      <c r="AY1732" s="59"/>
      <c r="AZ1732" s="60"/>
      <c r="BA1732" s="61"/>
      <c r="BB1732" s="54"/>
      <c r="BC1732" s="54"/>
      <c r="BD1732" s="41">
        <v>4</v>
      </c>
      <c r="BE1732" s="52">
        <v>43</v>
      </c>
      <c r="BF1732" s="62">
        <v>4354</v>
      </c>
      <c r="BG1732" s="274"/>
    </row>
    <row r="1733" spans="1:59" s="63" customFormat="1" ht="12.75" x14ac:dyDescent="0.2">
      <c r="A1733" s="196">
        <v>4</v>
      </c>
      <c r="B1733" s="197" t="s">
        <v>422</v>
      </c>
      <c r="C1733" s="208">
        <v>43</v>
      </c>
      <c r="D1733" s="209" t="s">
        <v>688</v>
      </c>
      <c r="E1733" s="210">
        <v>4354</v>
      </c>
      <c r="F1733" s="211" t="s">
        <v>732</v>
      </c>
      <c r="G1733" s="231" t="s">
        <v>733</v>
      </c>
      <c r="H1733" s="65"/>
      <c r="I1733" s="222"/>
      <c r="J1733" s="66"/>
      <c r="K1733" s="66"/>
      <c r="L1733" s="66"/>
      <c r="M1733" s="64"/>
      <c r="N1733" s="308"/>
      <c r="O1733" s="309"/>
      <c r="P1733" s="127"/>
      <c r="Q1733" s="67"/>
      <c r="R1733" s="67"/>
      <c r="S1733" s="67"/>
      <c r="T1733" s="67"/>
      <c r="U1733" s="67"/>
      <c r="V1733" s="67"/>
      <c r="W1733" s="67"/>
      <c r="X1733" s="67"/>
      <c r="Y1733" s="68"/>
      <c r="Z1733" s="68"/>
      <c r="AA1733" s="68"/>
      <c r="AB1733" s="67"/>
      <c r="AC1733" s="67"/>
      <c r="AD1733" s="67"/>
      <c r="AE1733" s="67"/>
      <c r="AF1733" s="67"/>
      <c r="AG1733" s="67"/>
      <c r="AH1733" s="67"/>
      <c r="AI1733" s="67"/>
      <c r="AJ1733" s="68"/>
      <c r="AK1733" s="68"/>
      <c r="AL1733" s="68"/>
      <c r="AM1733" s="67"/>
      <c r="AN1733" s="67"/>
      <c r="AO1733" s="67"/>
      <c r="AP1733" s="67"/>
      <c r="AQ1733" s="67"/>
      <c r="AR1733" s="67"/>
      <c r="AS1733" s="67"/>
      <c r="AT1733" s="67"/>
      <c r="AU1733" s="67"/>
      <c r="AV1733" s="67"/>
      <c r="AW1733" s="67"/>
      <c r="AX1733" s="68"/>
      <c r="AY1733" s="68"/>
      <c r="AZ1733" s="69"/>
      <c r="BA1733" s="70"/>
      <c r="BB1733" s="71"/>
      <c r="BC1733" s="54"/>
      <c r="BD1733" s="41">
        <v>4</v>
      </c>
      <c r="BE1733" s="52">
        <v>43</v>
      </c>
      <c r="BF1733" s="62">
        <v>4354</v>
      </c>
      <c r="BG1733" s="275"/>
    </row>
    <row r="1734" spans="1:59" s="63" customFormat="1" ht="12.75" x14ac:dyDescent="0.2">
      <c r="A1734" s="196">
        <v>4</v>
      </c>
      <c r="B1734" s="197" t="s">
        <v>422</v>
      </c>
      <c r="C1734" s="208">
        <v>43</v>
      </c>
      <c r="D1734" s="209" t="s">
        <v>688</v>
      </c>
      <c r="E1734" s="210">
        <v>4354</v>
      </c>
      <c r="F1734" s="211" t="s">
        <v>732</v>
      </c>
      <c r="G1734" s="231" t="s">
        <v>733</v>
      </c>
      <c r="H1734" s="72" t="s">
        <v>47</v>
      </c>
      <c r="I1734" s="223"/>
      <c r="J1734" s="73"/>
      <c r="K1734" s="73"/>
      <c r="L1734" s="73"/>
      <c r="M1734" s="74"/>
      <c r="N1734" s="247"/>
      <c r="O1734" s="306"/>
      <c r="P1734" s="105"/>
      <c r="Q1734" s="75"/>
      <c r="R1734" s="75"/>
      <c r="S1734" s="75"/>
      <c r="T1734" s="75"/>
      <c r="U1734" s="75"/>
      <c r="V1734" s="75"/>
      <c r="W1734" s="75"/>
      <c r="X1734" s="75"/>
      <c r="Y1734" s="76">
        <f>IF(ISNUMBER(VLOOKUP(Y1736,P$7:W$7,MATCH(Y1736,P$7:W$7))),VLOOKUP(Y1736,P$7:W$7,MATCH(Y1736,P$7:W$7)),IF(N1738=0,"No Data",IF(Y1736&gt;0,"&lt;100",0)))</f>
        <v>0</v>
      </c>
      <c r="Z1734" s="77">
        <f>IF(ISNUMBER(VLOOKUP(Z1738,P$7:W$7,MATCH(Z1738,P$7:W$7))),VLOOKUP(Z1738,P$7:W$7,MATCH(Z1738,P$7:W$7)),IF(N1738=0,"No Data",IF(Z1738&gt;0,"&lt;100",0)))</f>
        <v>0</v>
      </c>
      <c r="AA1734" s="106">
        <f>IF(ISNUMBER(Z1734),Z1734,0)</f>
        <v>0</v>
      </c>
      <c r="AB1734" s="75"/>
      <c r="AC1734" s="75"/>
      <c r="AD1734" s="75"/>
      <c r="AE1734" s="75"/>
      <c r="AF1734" s="75"/>
      <c r="AG1734" s="75"/>
      <c r="AH1734" s="75"/>
      <c r="AI1734" s="75"/>
      <c r="AJ1734" s="76">
        <f>IF(ISNUMBER(VLOOKUP(AJ1736,AB$7:AH$7,MATCH(AJ1736,AB$7:AH$7))),VLOOKUP(AJ1736,AB$7:AH$7,MATCH(AJ1736,AB$7:AH$7)),IF(N1738=0,"No Data",IF(AJ1736&gt;0,"&lt;50",0)))</f>
        <v>0</v>
      </c>
      <c r="AK1734" s="77">
        <f>IF(ISNUMBER(VLOOKUP(AK1738,AB$7:AH$7,MATCH(AK1738,AB$7:AH$7))),VLOOKUP(AK1738,AB$7:AH$7,MATCH(AK1738,AB$7:AH$7)),IF(N1738=0,"No Data",IF(AK1738&gt;0,"&lt;50",0)))</f>
        <v>0</v>
      </c>
      <c r="AL1734" s="106">
        <f>IF(ISNUMBER(AK1734),AK1734,0)</f>
        <v>0</v>
      </c>
      <c r="AM1734" s="75"/>
      <c r="AN1734" s="75"/>
      <c r="AO1734" s="75"/>
      <c r="AP1734" s="75"/>
      <c r="AQ1734" s="75"/>
      <c r="AR1734" s="75"/>
      <c r="AS1734" s="75"/>
      <c r="AT1734" s="75"/>
      <c r="AU1734" s="75"/>
      <c r="AV1734" s="75"/>
      <c r="AW1734" s="76">
        <f>IF(ISNUMBER(VLOOKUP(AW1736,AM$7:AU$7,MATCH(AW1736,AM$7:AU$7))),VLOOKUP(AW1736,AM$7:AU$7,MATCH(AW1736,AM$7:AU$7)),IF(N1738=0,"No Data",IF(AW1736&gt;0,"&lt;10",0)))</f>
        <v>50</v>
      </c>
      <c r="AX1734" s="77">
        <f>IF(ISNUMBER(VLOOKUP(AX1738,AM$7:AU$7,MATCH(AX1738,AM$7:AU$7))),VLOOKUP(AX1738,AM$7:AU$7,MATCH(AX1738,AM$7:AU$7)),IF(N1738=0,"No Data",IF(AX1738&gt;0,"&lt;10",0)))</f>
        <v>50</v>
      </c>
      <c r="AY1734" s="106">
        <f>IF(ISNUMBER(AX1734),AX1734,0)</f>
        <v>50</v>
      </c>
      <c r="AZ1734" s="79"/>
      <c r="BA1734" s="80"/>
      <c r="BB1734" s="71"/>
      <c r="BC1734" s="54"/>
      <c r="BD1734" s="41">
        <v>4</v>
      </c>
      <c r="BE1734" s="52">
        <v>43</v>
      </c>
      <c r="BF1734" s="62">
        <v>4354</v>
      </c>
      <c r="BG1734" s="276" t="s">
        <v>47</v>
      </c>
    </row>
    <row r="1735" spans="1:59" s="63" customFormat="1" x14ac:dyDescent="0.25">
      <c r="A1735" s="196">
        <v>4</v>
      </c>
      <c r="B1735" s="197" t="s">
        <v>422</v>
      </c>
      <c r="C1735" s="208">
        <v>43</v>
      </c>
      <c r="D1735" s="209" t="s">
        <v>688</v>
      </c>
      <c r="E1735" s="210">
        <v>4354</v>
      </c>
      <c r="F1735" s="211" t="s">
        <v>732</v>
      </c>
      <c r="G1735" s="231" t="s">
        <v>733</v>
      </c>
      <c r="H1735" s="81" t="s">
        <v>48</v>
      </c>
      <c r="I1735" s="223"/>
      <c r="J1735" s="73"/>
      <c r="K1735" s="73"/>
      <c r="L1735" s="73"/>
      <c r="M1735" s="74"/>
      <c r="N1735" s="247"/>
      <c r="O1735" s="306"/>
      <c r="P1735" s="105"/>
      <c r="Q1735" s="75"/>
      <c r="R1735" s="75"/>
      <c r="S1735" s="75"/>
      <c r="T1735" s="75"/>
      <c r="U1735" s="75"/>
      <c r="V1735" s="75"/>
      <c r="W1735" s="75"/>
      <c r="X1735" s="75"/>
      <c r="Y1735" s="82">
        <f>MIN(X1739:X1742)</f>
        <v>0</v>
      </c>
      <c r="Z1735" s="83"/>
      <c r="AA1735" s="83"/>
      <c r="AB1735" s="75"/>
      <c r="AC1735" s="75"/>
      <c r="AD1735" s="75"/>
      <c r="AE1735" s="75"/>
      <c r="AF1735" s="75"/>
      <c r="AG1735" s="75"/>
      <c r="AH1735" s="75"/>
      <c r="AI1735" s="75"/>
      <c r="AJ1735" s="82">
        <f>MIN(AI1739:AI1742)</f>
        <v>0</v>
      </c>
      <c r="AK1735" s="83"/>
      <c r="AL1735" s="83"/>
      <c r="AM1735" s="75"/>
      <c r="AN1735" s="75"/>
      <c r="AO1735" s="75"/>
      <c r="AP1735" s="75"/>
      <c r="AQ1735" s="75"/>
      <c r="AR1735" s="75"/>
      <c r="AS1735" s="75"/>
      <c r="AT1735" s="75"/>
      <c r="AU1735" s="75"/>
      <c r="AV1735" s="75"/>
      <c r="AW1735" s="82">
        <f>MIN(AV1739:AV1742)</f>
        <v>50</v>
      </c>
      <c r="AX1735" s="83"/>
      <c r="AY1735" s="83"/>
      <c r="AZ1735" s="79"/>
      <c r="BA1735" s="80"/>
      <c r="BB1735" s="71"/>
      <c r="BC1735" s="143"/>
      <c r="BD1735" s="41">
        <v>4</v>
      </c>
      <c r="BE1735" s="52">
        <v>43</v>
      </c>
      <c r="BF1735" s="62">
        <v>4354</v>
      </c>
      <c r="BG1735" s="278" t="s">
        <v>48</v>
      </c>
    </row>
    <row r="1736" spans="1:59" s="63" customFormat="1" ht="12.75" x14ac:dyDescent="0.2">
      <c r="A1736" s="196">
        <v>4</v>
      </c>
      <c r="B1736" s="197" t="s">
        <v>422</v>
      </c>
      <c r="C1736" s="208">
        <v>43</v>
      </c>
      <c r="D1736" s="209" t="s">
        <v>688</v>
      </c>
      <c r="E1736" s="210">
        <v>4354</v>
      </c>
      <c r="F1736" s="211" t="s">
        <v>732</v>
      </c>
      <c r="G1736" s="231" t="s">
        <v>733</v>
      </c>
      <c r="H1736" s="81" t="s">
        <v>49</v>
      </c>
      <c r="I1736" s="223"/>
      <c r="J1736" s="73"/>
      <c r="K1736" s="73"/>
      <c r="L1736" s="73"/>
      <c r="M1736" s="74"/>
      <c r="N1736" s="247"/>
      <c r="O1736" s="306"/>
      <c r="P1736" s="105"/>
      <c r="Q1736" s="75"/>
      <c r="R1736" s="75"/>
      <c r="S1736" s="75"/>
      <c r="T1736" s="75"/>
      <c r="U1736" s="75"/>
      <c r="V1736" s="75"/>
      <c r="W1736" s="75"/>
      <c r="X1736" s="75"/>
      <c r="Y1736" s="84">
        <f>IF(ISNUMBER(AVERAGE(X1739:X1742)),AVERAGE(X1739:X1742),0)</f>
        <v>0</v>
      </c>
      <c r="Z1736" s="83"/>
      <c r="AA1736" s="83"/>
      <c r="AB1736" s="75"/>
      <c r="AC1736" s="75"/>
      <c r="AD1736" s="75"/>
      <c r="AE1736" s="75"/>
      <c r="AF1736" s="75"/>
      <c r="AG1736" s="75"/>
      <c r="AH1736" s="75"/>
      <c r="AI1736" s="75"/>
      <c r="AJ1736" s="84">
        <f>IF(ISNUMBER(AVERAGE(AI1739:AI1742)),AVERAGE(AI1739:AI1742),0)</f>
        <v>0</v>
      </c>
      <c r="AK1736" s="83"/>
      <c r="AL1736" s="83"/>
      <c r="AM1736" s="75"/>
      <c r="AN1736" s="75"/>
      <c r="AO1736" s="75"/>
      <c r="AP1736" s="75"/>
      <c r="AQ1736" s="75"/>
      <c r="AR1736" s="75"/>
      <c r="AS1736" s="75"/>
      <c r="AT1736" s="75"/>
      <c r="AU1736" s="75"/>
      <c r="AV1736" s="75"/>
      <c r="AW1736" s="84">
        <f>IF(ISNUMBER(AVERAGE(AV1739:AV1742)),AVERAGE(AV1739:AV1742),0)</f>
        <v>50</v>
      </c>
      <c r="AX1736" s="83"/>
      <c r="AY1736" s="83"/>
      <c r="AZ1736" s="79"/>
      <c r="BA1736" s="80"/>
      <c r="BB1736" s="71"/>
      <c r="BC1736" s="54"/>
      <c r="BD1736" s="41">
        <v>4</v>
      </c>
      <c r="BE1736" s="52">
        <v>43</v>
      </c>
      <c r="BF1736" s="62">
        <v>4354</v>
      </c>
      <c r="BG1736" s="278" t="s">
        <v>49</v>
      </c>
    </row>
    <row r="1737" spans="1:59" s="63" customFormat="1" ht="12.75" x14ac:dyDescent="0.2">
      <c r="A1737" s="196">
        <v>4</v>
      </c>
      <c r="B1737" s="197" t="s">
        <v>422</v>
      </c>
      <c r="C1737" s="208">
        <v>43</v>
      </c>
      <c r="D1737" s="209" t="s">
        <v>688</v>
      </c>
      <c r="E1737" s="210">
        <v>4354</v>
      </c>
      <c r="F1737" s="211" t="s">
        <v>732</v>
      </c>
      <c r="G1737" s="231" t="s">
        <v>733</v>
      </c>
      <c r="H1737" s="81" t="s">
        <v>50</v>
      </c>
      <c r="I1737" s="223"/>
      <c r="J1737" s="73"/>
      <c r="K1737" s="73"/>
      <c r="L1737" s="73"/>
      <c r="M1737" s="74"/>
      <c r="N1737" s="247"/>
      <c r="O1737" s="306"/>
      <c r="P1737" s="105"/>
      <c r="Q1737" s="75"/>
      <c r="R1737" s="75"/>
      <c r="S1737" s="75"/>
      <c r="T1737" s="75"/>
      <c r="U1737" s="75"/>
      <c r="V1737" s="75"/>
      <c r="W1737" s="75"/>
      <c r="X1737" s="75"/>
      <c r="Y1737" s="84">
        <f>MAX(X1739:X1742)</f>
        <v>0</v>
      </c>
      <c r="Z1737" s="83"/>
      <c r="AA1737" s="83"/>
      <c r="AB1737" s="75"/>
      <c r="AC1737" s="75"/>
      <c r="AD1737" s="75"/>
      <c r="AE1737" s="75"/>
      <c r="AF1737" s="75"/>
      <c r="AG1737" s="75"/>
      <c r="AH1737" s="75"/>
      <c r="AI1737" s="75"/>
      <c r="AJ1737" s="84">
        <f>MAX(AI1739:AI1742)</f>
        <v>0</v>
      </c>
      <c r="AK1737" s="83"/>
      <c r="AL1737" s="83"/>
      <c r="AM1737" s="75"/>
      <c r="AN1737" s="75"/>
      <c r="AO1737" s="75"/>
      <c r="AP1737" s="75"/>
      <c r="AQ1737" s="75"/>
      <c r="AR1737" s="75"/>
      <c r="AS1737" s="75"/>
      <c r="AT1737" s="75"/>
      <c r="AU1737" s="75"/>
      <c r="AV1737" s="75"/>
      <c r="AW1737" s="84">
        <f>MAX(AV1739:AV1742)</f>
        <v>50</v>
      </c>
      <c r="AX1737" s="83"/>
      <c r="AY1737" s="83"/>
      <c r="AZ1737" s="79"/>
      <c r="BA1737" s="80"/>
      <c r="BB1737" s="71"/>
      <c r="BC1737" s="54"/>
      <c r="BD1737" s="41">
        <v>4</v>
      </c>
      <c r="BE1737" s="52">
        <v>43</v>
      </c>
      <c r="BF1737" s="62">
        <v>4354</v>
      </c>
      <c r="BG1737" s="278" t="s">
        <v>50</v>
      </c>
    </row>
    <row r="1738" spans="1:59" s="63" customFormat="1" ht="12.75" x14ac:dyDescent="0.2">
      <c r="A1738" s="196">
        <v>4</v>
      </c>
      <c r="B1738" s="197" t="s">
        <v>422</v>
      </c>
      <c r="C1738" s="208">
        <v>43</v>
      </c>
      <c r="D1738" s="209" t="s">
        <v>688</v>
      </c>
      <c r="E1738" s="210">
        <v>4354</v>
      </c>
      <c r="F1738" s="211" t="s">
        <v>732</v>
      </c>
      <c r="G1738" s="231" t="s">
        <v>733</v>
      </c>
      <c r="H1738" s="85" t="s">
        <v>51</v>
      </c>
      <c r="I1738" s="223"/>
      <c r="J1738" s="73"/>
      <c r="K1738" s="73"/>
      <c r="L1738" s="73"/>
      <c r="M1738" s="74"/>
      <c r="N1738" s="248">
        <f>SUM(N1739:N1742)</f>
        <v>1</v>
      </c>
      <c r="O1738" s="293">
        <f>SUM(O1739:O1742)</f>
        <v>1</v>
      </c>
      <c r="P1738" s="292"/>
      <c r="Q1738" s="87"/>
      <c r="R1738" s="87"/>
      <c r="S1738" s="87"/>
      <c r="T1738" s="87"/>
      <c r="U1738" s="87"/>
      <c r="V1738" s="87"/>
      <c r="W1738" s="87"/>
      <c r="X1738" s="87"/>
      <c r="Y1738" s="88"/>
      <c r="Z1738" s="86">
        <f>SUM(Z1739:Z1742)</f>
        <v>0</v>
      </c>
      <c r="AA1738" s="88"/>
      <c r="AB1738" s="87"/>
      <c r="AC1738" s="87"/>
      <c r="AD1738" s="87"/>
      <c r="AE1738" s="87"/>
      <c r="AF1738" s="87"/>
      <c r="AG1738" s="87"/>
      <c r="AH1738" s="87"/>
      <c r="AI1738" s="87"/>
      <c r="AJ1738" s="88"/>
      <c r="AK1738" s="86">
        <f>SUM(AK1739:AK1742)</f>
        <v>0</v>
      </c>
      <c r="AL1738" s="88"/>
      <c r="AM1738" s="87"/>
      <c r="AN1738" s="87"/>
      <c r="AO1738" s="87"/>
      <c r="AP1738" s="87"/>
      <c r="AQ1738" s="87"/>
      <c r="AR1738" s="87"/>
      <c r="AS1738" s="87"/>
      <c r="AT1738" s="87"/>
      <c r="AU1738" s="87"/>
      <c r="AV1738" s="87"/>
      <c r="AW1738" s="112"/>
      <c r="AX1738" s="86">
        <f>SUM(AX1739:AX1742)</f>
        <v>50</v>
      </c>
      <c r="AY1738" s="88"/>
      <c r="AZ1738" s="79"/>
      <c r="BA1738" s="80"/>
      <c r="BB1738" s="71"/>
      <c r="BC1738" s="54"/>
      <c r="BD1738" s="41">
        <v>4</v>
      </c>
      <c r="BE1738" s="52">
        <v>43</v>
      </c>
      <c r="BF1738" s="62">
        <v>4354</v>
      </c>
      <c r="BG1738" s="279" t="s">
        <v>51</v>
      </c>
    </row>
    <row r="1739" spans="1:59" s="63" customFormat="1" x14ac:dyDescent="0.25">
      <c r="A1739" s="196">
        <v>4</v>
      </c>
      <c r="B1739" s="197" t="s">
        <v>422</v>
      </c>
      <c r="C1739" s="208">
        <v>43</v>
      </c>
      <c r="D1739" s="209" t="s">
        <v>688</v>
      </c>
      <c r="E1739" s="210">
        <v>4354</v>
      </c>
      <c r="F1739" s="211" t="s">
        <v>732</v>
      </c>
      <c r="G1739" s="231" t="s">
        <v>733</v>
      </c>
      <c r="H1739" s="89" t="s">
        <v>52</v>
      </c>
      <c r="I1739" s="90" t="s">
        <v>718</v>
      </c>
      <c r="J1739" s="90" t="s">
        <v>734</v>
      </c>
      <c r="K1739" s="90" t="s">
        <v>64</v>
      </c>
      <c r="L1739" s="90" t="s">
        <v>119</v>
      </c>
      <c r="M1739" s="91"/>
      <c r="N1739" s="312">
        <v>1</v>
      </c>
      <c r="O1739" s="313">
        <f>N1739/N1738</f>
        <v>1</v>
      </c>
      <c r="P1739" s="104"/>
      <c r="Q1739" s="92"/>
      <c r="R1739" s="92"/>
      <c r="S1739" s="92"/>
      <c r="T1739" s="92"/>
      <c r="U1739" s="92"/>
      <c r="V1739" s="92"/>
      <c r="W1739" s="92"/>
      <c r="X1739" s="109">
        <f>P1739*P$7+Q1739*Q$7+R1739*R$7+S1739*S$7+T1739*T$7+U1739*U$7+V1739*V$7+W1739*W$7</f>
        <v>0</v>
      </c>
      <c r="Y1739" s="83"/>
      <c r="Z1739" s="110">
        <f>X1739*$O1739</f>
        <v>0</v>
      </c>
      <c r="AA1739" s="111"/>
      <c r="AB1739" s="92"/>
      <c r="AC1739" s="92"/>
      <c r="AD1739" s="92"/>
      <c r="AE1739" s="92"/>
      <c r="AF1739" s="92"/>
      <c r="AG1739" s="92"/>
      <c r="AH1739" s="92"/>
      <c r="AI1739" s="109">
        <f>AB1739*AB$7+AC1739*AC$7+AD1739*AD$7+AE1739*AE$7+AF1739*AF$7+AG1739*AG$7+AH1739*AH$7</f>
        <v>0</v>
      </c>
      <c r="AJ1739" s="83"/>
      <c r="AK1739" s="110">
        <f>AI1739*$O1739</f>
        <v>0</v>
      </c>
      <c r="AL1739" s="111"/>
      <c r="AM1739" s="92"/>
      <c r="AN1739" s="92"/>
      <c r="AO1739" s="92">
        <v>1</v>
      </c>
      <c r="AP1739" s="92"/>
      <c r="AQ1739" s="92"/>
      <c r="AR1739" s="92"/>
      <c r="AS1739" s="92"/>
      <c r="AT1739" s="92"/>
      <c r="AU1739" s="92"/>
      <c r="AV1739" s="109">
        <f>AM1739*AM$7+AN1739*AN$7+AO1739*AO$7+AP1739*AP$7+AQ1739*AQ$7+AR1739*AR$7+AS1739*AS$7+AT1739*AT$7+AU1739*AU$7</f>
        <v>50</v>
      </c>
      <c r="AW1739" s="75"/>
      <c r="AX1739" s="110">
        <f>AV1739*$O1739</f>
        <v>50</v>
      </c>
      <c r="AY1739" s="111"/>
      <c r="AZ1739" s="93"/>
      <c r="BA1739" s="94" t="s">
        <v>554</v>
      </c>
      <c r="BB1739" s="71"/>
      <c r="BC1739" s="143"/>
      <c r="BD1739" s="41">
        <v>4</v>
      </c>
      <c r="BE1739" s="52">
        <v>43</v>
      </c>
      <c r="BF1739" s="62">
        <v>4354</v>
      </c>
      <c r="BG1739" s="280" t="s">
        <v>52</v>
      </c>
    </row>
    <row r="1740" spans="1:59" s="63" customFormat="1" ht="12.75" x14ac:dyDescent="0.2">
      <c r="A1740" s="196">
        <v>4</v>
      </c>
      <c r="B1740" s="197" t="s">
        <v>422</v>
      </c>
      <c r="C1740" s="208">
        <v>43</v>
      </c>
      <c r="D1740" s="209" t="s">
        <v>688</v>
      </c>
      <c r="E1740" s="210">
        <v>4354</v>
      </c>
      <c r="F1740" s="211" t="s">
        <v>732</v>
      </c>
      <c r="G1740" s="231" t="s">
        <v>733</v>
      </c>
      <c r="H1740" s="65"/>
      <c r="I1740" s="222"/>
      <c r="J1740" s="66"/>
      <c r="K1740" s="66"/>
      <c r="L1740" s="66"/>
      <c r="M1740" s="64"/>
      <c r="N1740" s="304"/>
      <c r="O1740" s="305"/>
      <c r="P1740" s="127"/>
      <c r="Q1740" s="67"/>
      <c r="R1740" s="67"/>
      <c r="S1740" s="67"/>
      <c r="T1740" s="67"/>
      <c r="U1740" s="67"/>
      <c r="V1740" s="67"/>
      <c r="W1740" s="67"/>
      <c r="X1740" s="67"/>
      <c r="Y1740" s="68"/>
      <c r="Z1740" s="68"/>
      <c r="AA1740" s="68"/>
      <c r="AB1740" s="67"/>
      <c r="AC1740" s="67"/>
      <c r="AD1740" s="67"/>
      <c r="AE1740" s="67"/>
      <c r="AF1740" s="67"/>
      <c r="AG1740" s="67"/>
      <c r="AH1740" s="67"/>
      <c r="AI1740" s="67"/>
      <c r="AJ1740" s="68"/>
      <c r="AK1740" s="68"/>
      <c r="AL1740" s="68"/>
      <c r="AM1740" s="67"/>
      <c r="AN1740" s="67"/>
      <c r="AO1740" s="67"/>
      <c r="AP1740" s="67"/>
      <c r="AQ1740" s="67"/>
      <c r="AR1740" s="67"/>
      <c r="AS1740" s="67"/>
      <c r="AT1740" s="67"/>
      <c r="AU1740" s="67"/>
      <c r="AV1740" s="67"/>
      <c r="AW1740" s="67"/>
      <c r="AX1740" s="68"/>
      <c r="AY1740" s="68"/>
      <c r="AZ1740" s="69"/>
      <c r="BA1740" s="70"/>
      <c r="BB1740" s="71"/>
      <c r="BC1740" s="54"/>
      <c r="BD1740" s="41">
        <v>4</v>
      </c>
      <c r="BE1740" s="52">
        <v>43</v>
      </c>
      <c r="BF1740" s="62">
        <v>4354</v>
      </c>
      <c r="BG1740" s="275"/>
    </row>
    <row r="1741" spans="1:59" s="63" customFormat="1" ht="12.75" x14ac:dyDescent="0.2">
      <c r="A1741" s="196">
        <v>4</v>
      </c>
      <c r="B1741" s="197" t="s">
        <v>422</v>
      </c>
      <c r="C1741" s="208">
        <v>43</v>
      </c>
      <c r="D1741" s="209" t="s">
        <v>688</v>
      </c>
      <c r="E1741" s="210">
        <v>4354</v>
      </c>
      <c r="F1741" s="211" t="s">
        <v>732</v>
      </c>
      <c r="G1741" s="230"/>
      <c r="H1741" s="56"/>
      <c r="I1741" s="221"/>
      <c r="J1741" s="57"/>
      <c r="K1741" s="57"/>
      <c r="L1741" s="57"/>
      <c r="M1741" s="55"/>
      <c r="N1741" s="303"/>
      <c r="O1741" s="245"/>
      <c r="P1741" s="122"/>
      <c r="Q1741" s="58"/>
      <c r="R1741" s="58"/>
      <c r="S1741" s="58"/>
      <c r="T1741" s="58"/>
      <c r="U1741" s="58"/>
      <c r="V1741" s="58"/>
      <c r="W1741" s="58"/>
      <c r="X1741" s="58"/>
      <c r="Y1741" s="59"/>
      <c r="Z1741" s="59"/>
      <c r="AA1741" s="59"/>
      <c r="AB1741" s="58"/>
      <c r="AC1741" s="58"/>
      <c r="AD1741" s="58"/>
      <c r="AE1741" s="58"/>
      <c r="AF1741" s="58"/>
      <c r="AG1741" s="58"/>
      <c r="AH1741" s="58"/>
      <c r="AI1741" s="58"/>
      <c r="AJ1741" s="59"/>
      <c r="AK1741" s="59"/>
      <c r="AL1741" s="59"/>
      <c r="AM1741" s="58"/>
      <c r="AN1741" s="58"/>
      <c r="AO1741" s="58"/>
      <c r="AP1741" s="58"/>
      <c r="AQ1741" s="58"/>
      <c r="AR1741" s="58"/>
      <c r="AS1741" s="58"/>
      <c r="AT1741" s="58"/>
      <c r="AU1741" s="58"/>
      <c r="AV1741" s="58"/>
      <c r="AW1741" s="58"/>
      <c r="AX1741" s="59"/>
      <c r="AY1741" s="59"/>
      <c r="AZ1741" s="60"/>
      <c r="BA1741" s="61"/>
      <c r="BB1741" s="54"/>
      <c r="BC1741" s="54"/>
      <c r="BD1741" s="41">
        <v>4</v>
      </c>
      <c r="BE1741" s="52">
        <v>43</v>
      </c>
      <c r="BF1741" s="62">
        <v>4354</v>
      </c>
      <c r="BG1741" s="274"/>
    </row>
    <row r="1742" spans="1:59" s="63" customFormat="1" ht="12.75" x14ac:dyDescent="0.2">
      <c r="A1742" s="196">
        <v>4</v>
      </c>
      <c r="B1742" s="197" t="s">
        <v>422</v>
      </c>
      <c r="C1742" s="208">
        <v>43</v>
      </c>
      <c r="D1742" s="209" t="s">
        <v>688</v>
      </c>
      <c r="E1742" s="210">
        <v>4354</v>
      </c>
      <c r="F1742" s="211" t="s">
        <v>732</v>
      </c>
      <c r="G1742" s="231"/>
      <c r="H1742" s="65"/>
      <c r="I1742" s="222"/>
      <c r="J1742" s="66"/>
      <c r="K1742" s="66"/>
      <c r="L1742" s="66"/>
      <c r="M1742" s="64"/>
      <c r="N1742" s="304"/>
      <c r="O1742" s="305"/>
      <c r="P1742" s="127"/>
      <c r="Q1742" s="67"/>
      <c r="R1742" s="67"/>
      <c r="S1742" s="67"/>
      <c r="T1742" s="67"/>
      <c r="U1742" s="67"/>
      <c r="V1742" s="67"/>
      <c r="W1742" s="67"/>
      <c r="X1742" s="67"/>
      <c r="Y1742" s="68"/>
      <c r="Z1742" s="68"/>
      <c r="AA1742" s="68"/>
      <c r="AB1742" s="67"/>
      <c r="AC1742" s="67"/>
      <c r="AD1742" s="67"/>
      <c r="AE1742" s="67"/>
      <c r="AF1742" s="67"/>
      <c r="AG1742" s="67"/>
      <c r="AH1742" s="67"/>
      <c r="AI1742" s="67"/>
      <c r="AJ1742" s="68"/>
      <c r="AK1742" s="68"/>
      <c r="AL1742" s="68"/>
      <c r="AM1742" s="67"/>
      <c r="AN1742" s="67"/>
      <c r="AO1742" s="67"/>
      <c r="AP1742" s="67"/>
      <c r="AQ1742" s="67"/>
      <c r="AR1742" s="67"/>
      <c r="AS1742" s="67"/>
      <c r="AT1742" s="67"/>
      <c r="AU1742" s="67"/>
      <c r="AV1742" s="67"/>
      <c r="AW1742" s="67"/>
      <c r="AX1742" s="68"/>
      <c r="AY1742" s="68"/>
      <c r="AZ1742" s="69"/>
      <c r="BA1742" s="70"/>
      <c r="BB1742" s="71"/>
      <c r="BC1742" s="54"/>
      <c r="BD1742" s="41">
        <v>4</v>
      </c>
      <c r="BE1742" s="52">
        <v>43</v>
      </c>
      <c r="BF1742" s="62">
        <v>4354</v>
      </c>
      <c r="BG1742" s="275"/>
    </row>
    <row r="1743" spans="1:59" s="63" customFormat="1" x14ac:dyDescent="0.25">
      <c r="A1743" s="196">
        <v>4</v>
      </c>
      <c r="B1743" s="197" t="s">
        <v>422</v>
      </c>
      <c r="C1743" s="208">
        <v>43</v>
      </c>
      <c r="D1743" s="209" t="s">
        <v>688</v>
      </c>
      <c r="E1743" s="210">
        <v>4354</v>
      </c>
      <c r="F1743" s="211" t="s">
        <v>732</v>
      </c>
      <c r="G1743" s="231" t="s">
        <v>729</v>
      </c>
      <c r="H1743" s="72" t="s">
        <v>1233</v>
      </c>
      <c r="I1743" s="223" t="s">
        <v>1247</v>
      </c>
      <c r="J1743" s="73"/>
      <c r="K1743" s="73"/>
      <c r="L1743" s="73"/>
      <c r="M1743" s="74"/>
      <c r="N1743" s="247"/>
      <c r="O1743" s="306"/>
      <c r="P1743" s="105"/>
      <c r="Q1743" s="75"/>
      <c r="R1743" s="75"/>
      <c r="S1743" s="75"/>
      <c r="T1743" s="75"/>
      <c r="U1743" s="75"/>
      <c r="V1743" s="75"/>
      <c r="W1743" s="75"/>
      <c r="X1743" s="75"/>
      <c r="Y1743" s="76" t="s">
        <v>1241</v>
      </c>
      <c r="Z1743" s="77" t="s">
        <v>1241</v>
      </c>
      <c r="AA1743" s="78">
        <f>AA$2542</f>
        <v>5000</v>
      </c>
      <c r="AB1743" s="75"/>
      <c r="AC1743" s="75"/>
      <c r="AD1743" s="75"/>
      <c r="AE1743" s="75"/>
      <c r="AF1743" s="75"/>
      <c r="AG1743" s="75"/>
      <c r="AH1743" s="75"/>
      <c r="AI1743" s="75"/>
      <c r="AJ1743" s="76" t="s">
        <v>1241</v>
      </c>
      <c r="AK1743" s="77" t="s">
        <v>1241</v>
      </c>
      <c r="AL1743" s="78">
        <f>AL$2542</f>
        <v>0</v>
      </c>
      <c r="AM1743" s="75"/>
      <c r="AN1743" s="75"/>
      <c r="AO1743" s="75"/>
      <c r="AP1743" s="75"/>
      <c r="AQ1743" s="75"/>
      <c r="AR1743" s="75"/>
      <c r="AS1743" s="75"/>
      <c r="AT1743" s="75"/>
      <c r="AU1743" s="75"/>
      <c r="AV1743" s="75"/>
      <c r="AW1743" s="76" t="s">
        <v>1241</v>
      </c>
      <c r="AX1743" s="77" t="s">
        <v>1241</v>
      </c>
      <c r="AY1743" s="78">
        <f>AY$2542</f>
        <v>250</v>
      </c>
      <c r="AZ1743" s="79"/>
      <c r="BA1743" s="80" t="str">
        <f>I1743</f>
        <v>&gt; see 4711, Thermal insulation</v>
      </c>
      <c r="BB1743" s="71"/>
      <c r="BC1743" s="143"/>
      <c r="BD1743" s="41">
        <v>4</v>
      </c>
      <c r="BE1743" s="52">
        <v>43</v>
      </c>
      <c r="BF1743" s="62">
        <v>4354</v>
      </c>
      <c r="BG1743" s="276" t="str">
        <f>H1743</f>
        <v>Default Scenario (Link)</v>
      </c>
    </row>
    <row r="1744" spans="1:59" s="63" customFormat="1" ht="12.75" x14ac:dyDescent="0.2">
      <c r="A1744" s="196">
        <v>4</v>
      </c>
      <c r="B1744" s="197" t="s">
        <v>422</v>
      </c>
      <c r="C1744" s="208">
        <v>43</v>
      </c>
      <c r="D1744" s="209" t="s">
        <v>688</v>
      </c>
      <c r="E1744" s="210">
        <v>4354</v>
      </c>
      <c r="F1744" s="211" t="s">
        <v>732</v>
      </c>
      <c r="G1744" s="231"/>
      <c r="H1744" s="65"/>
      <c r="I1744" s="222"/>
      <c r="J1744" s="66"/>
      <c r="K1744" s="66"/>
      <c r="L1744" s="66"/>
      <c r="M1744" s="64"/>
      <c r="N1744" s="304"/>
      <c r="O1744" s="305"/>
      <c r="P1744" s="127"/>
      <c r="Q1744" s="67"/>
      <c r="R1744" s="67"/>
      <c r="S1744" s="67"/>
      <c r="T1744" s="67"/>
      <c r="U1744" s="67"/>
      <c r="V1744" s="67"/>
      <c r="W1744" s="67"/>
      <c r="X1744" s="67"/>
      <c r="Y1744" s="68"/>
      <c r="Z1744" s="68"/>
      <c r="AA1744" s="68"/>
      <c r="AB1744" s="67"/>
      <c r="AC1744" s="67"/>
      <c r="AD1744" s="67"/>
      <c r="AE1744" s="67"/>
      <c r="AF1744" s="67"/>
      <c r="AG1744" s="67"/>
      <c r="AH1744" s="67"/>
      <c r="AI1744" s="67"/>
      <c r="AJ1744" s="68"/>
      <c r="AK1744" s="68"/>
      <c r="AL1744" s="68"/>
      <c r="AM1744" s="67"/>
      <c r="AN1744" s="67"/>
      <c r="AO1744" s="67"/>
      <c r="AP1744" s="67"/>
      <c r="AQ1744" s="67"/>
      <c r="AR1744" s="67"/>
      <c r="AS1744" s="67"/>
      <c r="AT1744" s="67"/>
      <c r="AU1744" s="67"/>
      <c r="AV1744" s="67"/>
      <c r="AW1744" s="67"/>
      <c r="AX1744" s="68"/>
      <c r="AY1744" s="68"/>
      <c r="AZ1744" s="69"/>
      <c r="BA1744" s="70"/>
      <c r="BB1744" s="71"/>
      <c r="BC1744" s="54"/>
      <c r="BD1744" s="41">
        <v>4</v>
      </c>
      <c r="BE1744" s="52">
        <v>43</v>
      </c>
      <c r="BF1744" s="62">
        <v>4354</v>
      </c>
      <c r="BG1744" s="275"/>
    </row>
    <row r="1745" spans="1:59" s="63" customFormat="1" ht="12.75" x14ac:dyDescent="0.2">
      <c r="A1745" s="196">
        <v>4</v>
      </c>
      <c r="B1745" s="197" t="s">
        <v>422</v>
      </c>
      <c r="C1745" s="208">
        <v>43</v>
      </c>
      <c r="D1745" s="209" t="s">
        <v>688</v>
      </c>
      <c r="E1745" s="210">
        <v>4354</v>
      </c>
      <c r="F1745" s="211" t="s">
        <v>732</v>
      </c>
      <c r="G1745" s="230"/>
      <c r="H1745" s="56"/>
      <c r="I1745" s="221"/>
      <c r="J1745" s="57"/>
      <c r="K1745" s="57"/>
      <c r="L1745" s="57"/>
      <c r="M1745" s="55"/>
      <c r="N1745" s="303"/>
      <c r="O1745" s="245"/>
      <c r="P1745" s="122"/>
      <c r="Q1745" s="58"/>
      <c r="R1745" s="58"/>
      <c r="S1745" s="58"/>
      <c r="T1745" s="58"/>
      <c r="U1745" s="58"/>
      <c r="V1745" s="58"/>
      <c r="W1745" s="58"/>
      <c r="X1745" s="58"/>
      <c r="Y1745" s="59"/>
      <c r="Z1745" s="59"/>
      <c r="AA1745" s="59"/>
      <c r="AB1745" s="58"/>
      <c r="AC1745" s="58"/>
      <c r="AD1745" s="58"/>
      <c r="AE1745" s="58"/>
      <c r="AF1745" s="58"/>
      <c r="AG1745" s="58"/>
      <c r="AH1745" s="58"/>
      <c r="AI1745" s="58"/>
      <c r="AJ1745" s="59"/>
      <c r="AK1745" s="59"/>
      <c r="AL1745" s="59"/>
      <c r="AM1745" s="58"/>
      <c r="AN1745" s="58"/>
      <c r="AO1745" s="58"/>
      <c r="AP1745" s="58"/>
      <c r="AQ1745" s="58"/>
      <c r="AR1745" s="58"/>
      <c r="AS1745" s="58"/>
      <c r="AT1745" s="58"/>
      <c r="AU1745" s="58"/>
      <c r="AV1745" s="58"/>
      <c r="AW1745" s="58"/>
      <c r="AX1745" s="59"/>
      <c r="AY1745" s="59"/>
      <c r="AZ1745" s="60"/>
      <c r="BA1745" s="61"/>
      <c r="BB1745" s="54"/>
      <c r="BC1745" s="54"/>
      <c r="BD1745" s="41">
        <v>4</v>
      </c>
      <c r="BE1745" s="52">
        <v>43</v>
      </c>
      <c r="BF1745" s="62">
        <v>4354</v>
      </c>
      <c r="BG1745" s="274"/>
    </row>
    <row r="1746" spans="1:59" x14ac:dyDescent="0.25">
      <c r="A1746" s="196">
        <v>4</v>
      </c>
      <c r="B1746" s="197" t="s">
        <v>422</v>
      </c>
      <c r="C1746" s="208">
        <v>43</v>
      </c>
      <c r="D1746" s="209" t="s">
        <v>688</v>
      </c>
      <c r="E1746" s="212">
        <v>4355</v>
      </c>
      <c r="F1746" s="213" t="s">
        <v>735</v>
      </c>
      <c r="G1746" s="234"/>
      <c r="H1746" s="138"/>
      <c r="I1746" s="224"/>
      <c r="J1746" s="98"/>
      <c r="K1746" s="98"/>
      <c r="L1746" s="98"/>
      <c r="M1746" s="137"/>
      <c r="N1746" s="322"/>
      <c r="O1746" s="323"/>
      <c r="P1746" s="139"/>
      <c r="Q1746" s="139"/>
      <c r="R1746" s="139"/>
      <c r="S1746" s="139"/>
      <c r="T1746" s="139"/>
      <c r="U1746" s="139"/>
      <c r="V1746" s="139"/>
      <c r="W1746" s="139"/>
      <c r="X1746" s="139"/>
      <c r="Y1746" s="100"/>
      <c r="Z1746" s="125"/>
      <c r="AA1746" s="125"/>
      <c r="AB1746" s="139"/>
      <c r="AC1746" s="139"/>
      <c r="AD1746" s="139"/>
      <c r="AE1746" s="139"/>
      <c r="AF1746" s="139"/>
      <c r="AG1746" s="139"/>
      <c r="AH1746" s="139"/>
      <c r="AI1746" s="139"/>
      <c r="AJ1746" s="100"/>
      <c r="AK1746" s="125"/>
      <c r="AL1746" s="125"/>
      <c r="AM1746" s="139"/>
      <c r="AN1746" s="139"/>
      <c r="AO1746" s="139"/>
      <c r="AP1746" s="139"/>
      <c r="AQ1746" s="139"/>
      <c r="AR1746" s="139"/>
      <c r="AS1746" s="139"/>
      <c r="AT1746" s="139"/>
      <c r="AU1746" s="139"/>
      <c r="AV1746" s="139"/>
      <c r="AW1746" s="99"/>
      <c r="AX1746" s="125"/>
      <c r="AY1746" s="100"/>
      <c r="AZ1746" s="140"/>
      <c r="BA1746" s="141"/>
      <c r="BB1746" s="136"/>
      <c r="BC1746" s="136"/>
      <c r="BD1746" s="41">
        <v>4</v>
      </c>
      <c r="BE1746" s="52">
        <v>43</v>
      </c>
      <c r="BF1746" s="103">
        <v>4355</v>
      </c>
      <c r="BG1746" s="283"/>
    </row>
    <row r="1747" spans="1:59" s="63" customFormat="1" ht="12.75" x14ac:dyDescent="0.2">
      <c r="A1747" s="196">
        <v>4</v>
      </c>
      <c r="B1747" s="197" t="s">
        <v>422</v>
      </c>
      <c r="C1747" s="208">
        <v>43</v>
      </c>
      <c r="D1747" s="209" t="s">
        <v>688</v>
      </c>
      <c r="E1747" s="212">
        <v>4355</v>
      </c>
      <c r="F1747" s="213" t="s">
        <v>735</v>
      </c>
      <c r="G1747" s="232"/>
      <c r="H1747" s="97"/>
      <c r="I1747" s="224"/>
      <c r="J1747" s="98"/>
      <c r="K1747" s="98"/>
      <c r="L1747" s="98"/>
      <c r="M1747" s="96"/>
      <c r="N1747" s="307"/>
      <c r="O1747" s="246"/>
      <c r="P1747" s="124"/>
      <c r="Q1747" s="99"/>
      <c r="R1747" s="99"/>
      <c r="S1747" s="99"/>
      <c r="T1747" s="99"/>
      <c r="U1747" s="99"/>
      <c r="V1747" s="99"/>
      <c r="W1747" s="99"/>
      <c r="X1747" s="99"/>
      <c r="Y1747" s="100"/>
      <c r="Z1747" s="100"/>
      <c r="AA1747" s="100"/>
      <c r="AB1747" s="99"/>
      <c r="AC1747" s="99"/>
      <c r="AD1747" s="99"/>
      <c r="AE1747" s="99"/>
      <c r="AF1747" s="99"/>
      <c r="AG1747" s="99"/>
      <c r="AH1747" s="99"/>
      <c r="AI1747" s="99"/>
      <c r="AJ1747" s="100"/>
      <c r="AK1747" s="100"/>
      <c r="AL1747" s="100"/>
      <c r="AM1747" s="99"/>
      <c r="AN1747" s="99"/>
      <c r="AO1747" s="99"/>
      <c r="AP1747" s="99"/>
      <c r="AQ1747" s="99"/>
      <c r="AR1747" s="99"/>
      <c r="AS1747" s="99"/>
      <c r="AT1747" s="99"/>
      <c r="AU1747" s="99"/>
      <c r="AV1747" s="99"/>
      <c r="AW1747" s="99"/>
      <c r="AX1747" s="100"/>
      <c r="AY1747" s="100"/>
      <c r="AZ1747" s="101"/>
      <c r="BA1747" s="102"/>
      <c r="BB1747" s="95"/>
      <c r="BC1747" s="95"/>
      <c r="BD1747" s="41">
        <v>4</v>
      </c>
      <c r="BE1747" s="52">
        <v>43</v>
      </c>
      <c r="BF1747" s="103">
        <v>4355</v>
      </c>
      <c r="BG1747" s="277"/>
    </row>
    <row r="1748" spans="1:59" s="63" customFormat="1" ht="12.75" x14ac:dyDescent="0.2">
      <c r="A1748" s="196">
        <v>4</v>
      </c>
      <c r="B1748" s="197" t="s">
        <v>422</v>
      </c>
      <c r="C1748" s="208">
        <v>43</v>
      </c>
      <c r="D1748" s="209" t="s">
        <v>688</v>
      </c>
      <c r="E1748" s="212">
        <v>4355</v>
      </c>
      <c r="F1748" s="213" t="s">
        <v>735</v>
      </c>
      <c r="G1748" s="236" t="s">
        <v>736</v>
      </c>
      <c r="H1748" s="65"/>
      <c r="I1748" s="222"/>
      <c r="J1748" s="66"/>
      <c r="K1748" s="66"/>
      <c r="L1748" s="66"/>
      <c r="M1748" s="64"/>
      <c r="N1748" s="304"/>
      <c r="O1748" s="305"/>
      <c r="P1748" s="127"/>
      <c r="Q1748" s="67"/>
      <c r="R1748" s="67"/>
      <c r="S1748" s="67"/>
      <c r="T1748" s="67"/>
      <c r="U1748" s="67"/>
      <c r="V1748" s="67"/>
      <c r="W1748" s="67"/>
      <c r="X1748" s="67"/>
      <c r="Y1748" s="68"/>
      <c r="Z1748" s="68"/>
      <c r="AA1748" s="68"/>
      <c r="AB1748" s="67"/>
      <c r="AC1748" s="67"/>
      <c r="AD1748" s="67"/>
      <c r="AE1748" s="67"/>
      <c r="AF1748" s="67"/>
      <c r="AG1748" s="67"/>
      <c r="AH1748" s="67"/>
      <c r="AI1748" s="67"/>
      <c r="AJ1748" s="68"/>
      <c r="AK1748" s="68"/>
      <c r="AL1748" s="68"/>
      <c r="AM1748" s="67"/>
      <c r="AN1748" s="67"/>
      <c r="AO1748" s="67"/>
      <c r="AP1748" s="67"/>
      <c r="AQ1748" s="67"/>
      <c r="AR1748" s="67"/>
      <c r="AS1748" s="67"/>
      <c r="AT1748" s="67"/>
      <c r="AU1748" s="67"/>
      <c r="AV1748" s="67"/>
      <c r="AW1748" s="67"/>
      <c r="AX1748" s="68"/>
      <c r="AY1748" s="68"/>
      <c r="AZ1748" s="69"/>
      <c r="BA1748" s="70"/>
      <c r="BB1748" s="71"/>
      <c r="BC1748" s="95"/>
      <c r="BD1748" s="41">
        <v>4</v>
      </c>
      <c r="BE1748" s="52">
        <v>43</v>
      </c>
      <c r="BF1748" s="103">
        <v>4355</v>
      </c>
      <c r="BG1748" s="275"/>
    </row>
    <row r="1749" spans="1:59" s="63" customFormat="1" ht="12.75" x14ac:dyDescent="0.2">
      <c r="A1749" s="196">
        <v>4</v>
      </c>
      <c r="B1749" s="197" t="s">
        <v>422</v>
      </c>
      <c r="C1749" s="208">
        <v>43</v>
      </c>
      <c r="D1749" s="209" t="s">
        <v>688</v>
      </c>
      <c r="E1749" s="212">
        <v>4355</v>
      </c>
      <c r="F1749" s="213" t="s">
        <v>735</v>
      </c>
      <c r="G1749" s="236" t="s">
        <v>736</v>
      </c>
      <c r="H1749" s="72" t="s">
        <v>47</v>
      </c>
      <c r="I1749" s="223"/>
      <c r="J1749" s="73"/>
      <c r="K1749" s="73"/>
      <c r="L1749" s="73"/>
      <c r="M1749" s="74"/>
      <c r="N1749" s="247"/>
      <c r="O1749" s="306"/>
      <c r="P1749" s="105"/>
      <c r="Q1749" s="75"/>
      <c r="R1749" s="75"/>
      <c r="S1749" s="75"/>
      <c r="T1749" s="75"/>
      <c r="U1749" s="75"/>
      <c r="V1749" s="75"/>
      <c r="W1749" s="75"/>
      <c r="X1749" s="75"/>
      <c r="Y1749" s="76">
        <f>IF(ISNUMBER(VLOOKUP(Y1751,P$7:W$7,MATCH(Y1751,P$7:W$7))),VLOOKUP(Y1751,P$7:W$7,MATCH(Y1751,P$7:W$7)),IF(N1753=0,"No Data",IF(Y1751&gt;0,"&lt;100",0)))</f>
        <v>5000</v>
      </c>
      <c r="Z1749" s="77">
        <f>IF(ISNUMBER(VLOOKUP(Z1753,P$7:W$7,MATCH(Z1753,P$7:W$7))),VLOOKUP(Z1753,P$7:W$7,MATCH(Z1753,P$7:W$7)),IF(N1753=0,"No Data",IF(Z1753&gt;0,"&lt;100",0)))</f>
        <v>5000</v>
      </c>
      <c r="AA1749" s="106">
        <f>IF(ISNUMBER(Z1749),Z1749,0)</f>
        <v>5000</v>
      </c>
      <c r="AB1749" s="75"/>
      <c r="AC1749" s="75"/>
      <c r="AD1749" s="75"/>
      <c r="AE1749" s="75"/>
      <c r="AF1749" s="75"/>
      <c r="AG1749" s="75"/>
      <c r="AH1749" s="75"/>
      <c r="AI1749" s="75"/>
      <c r="AJ1749" s="76">
        <f>IF(ISNUMBER(VLOOKUP(AJ1751,AB$7:AH$7,MATCH(AJ1751,AB$7:AH$7))),VLOOKUP(AJ1751,AB$7:AH$7,MATCH(AJ1751,AB$7:AH$7)),IF(N1753=0,"No Data",IF(AJ1751&gt;0,"&lt;50",0)))</f>
        <v>0</v>
      </c>
      <c r="AK1749" s="77">
        <f>IF(ISNUMBER(VLOOKUP(AK1753,AB$7:AH$7,MATCH(AK1753,AB$7:AH$7))),VLOOKUP(AK1753,AB$7:AH$7,MATCH(AK1753,AB$7:AH$7)),IF(N1753=0,"No Data",IF(AK1753&gt;0,"&lt;50",0)))</f>
        <v>0</v>
      </c>
      <c r="AL1749" s="106">
        <f>IF(ISNUMBER(AK1749),AK1749,0)</f>
        <v>0</v>
      </c>
      <c r="AM1749" s="75"/>
      <c r="AN1749" s="75"/>
      <c r="AO1749" s="75"/>
      <c r="AP1749" s="75"/>
      <c r="AQ1749" s="75"/>
      <c r="AR1749" s="75"/>
      <c r="AS1749" s="75"/>
      <c r="AT1749" s="75"/>
      <c r="AU1749" s="75"/>
      <c r="AV1749" s="75"/>
      <c r="AW1749" s="76">
        <f>IF(ISNUMBER(VLOOKUP(AW1751,AM$7:AU$7,MATCH(AW1751,AM$7:AU$7))),VLOOKUP(AW1751,AM$7:AU$7,MATCH(AW1751,AM$7:AU$7)),IF(N1753=0,"No Data",IF(AW1751&gt;0,"&lt;10",0)))</f>
        <v>250</v>
      </c>
      <c r="AX1749" s="77">
        <f>IF(ISNUMBER(VLOOKUP(AX1753,AM$7:AU$7,MATCH(AX1753,AM$7:AU$7))),VLOOKUP(AX1753,AM$7:AU$7,MATCH(AX1753,AM$7:AU$7)),IF(N1753=0,"No Data",IF(AX1753&gt;0,"&lt;10",0)))</f>
        <v>250</v>
      </c>
      <c r="AY1749" s="106">
        <f>IF(ISNUMBER(AX1749),AX1749,0)</f>
        <v>250</v>
      </c>
      <c r="AZ1749" s="79"/>
      <c r="BA1749" s="80"/>
      <c r="BB1749" s="71"/>
      <c r="BC1749" s="95"/>
      <c r="BD1749" s="41">
        <v>4</v>
      </c>
      <c r="BE1749" s="52">
        <v>43</v>
      </c>
      <c r="BF1749" s="103">
        <v>4355</v>
      </c>
      <c r="BG1749" s="276" t="s">
        <v>47</v>
      </c>
    </row>
    <row r="1750" spans="1:59" s="63" customFormat="1" ht="12.75" x14ac:dyDescent="0.2">
      <c r="A1750" s="196">
        <v>4</v>
      </c>
      <c r="B1750" s="197" t="s">
        <v>422</v>
      </c>
      <c r="C1750" s="208">
        <v>43</v>
      </c>
      <c r="D1750" s="209" t="s">
        <v>688</v>
      </c>
      <c r="E1750" s="212">
        <v>4355</v>
      </c>
      <c r="F1750" s="213" t="s">
        <v>735</v>
      </c>
      <c r="G1750" s="236" t="s">
        <v>736</v>
      </c>
      <c r="H1750" s="81" t="s">
        <v>48</v>
      </c>
      <c r="I1750" s="223"/>
      <c r="J1750" s="73"/>
      <c r="K1750" s="73"/>
      <c r="L1750" s="73"/>
      <c r="M1750" s="74"/>
      <c r="N1750" s="247"/>
      <c r="O1750" s="306"/>
      <c r="P1750" s="105"/>
      <c r="Q1750" s="75"/>
      <c r="R1750" s="75"/>
      <c r="S1750" s="75"/>
      <c r="T1750" s="75"/>
      <c r="U1750" s="75"/>
      <c r="V1750" s="75"/>
      <c r="W1750" s="75"/>
      <c r="X1750" s="75"/>
      <c r="Y1750" s="82">
        <f>MIN(X1754:X1758)</f>
        <v>0</v>
      </c>
      <c r="Z1750" s="83"/>
      <c r="AA1750" s="83"/>
      <c r="AB1750" s="75"/>
      <c r="AC1750" s="75"/>
      <c r="AD1750" s="75"/>
      <c r="AE1750" s="75"/>
      <c r="AF1750" s="75"/>
      <c r="AG1750" s="75"/>
      <c r="AH1750" s="75"/>
      <c r="AI1750" s="75"/>
      <c r="AJ1750" s="82">
        <f>MIN(AI1754:AI1758)</f>
        <v>0</v>
      </c>
      <c r="AK1750" s="83"/>
      <c r="AL1750" s="83"/>
      <c r="AM1750" s="75"/>
      <c r="AN1750" s="75"/>
      <c r="AO1750" s="75"/>
      <c r="AP1750" s="75"/>
      <c r="AQ1750" s="75"/>
      <c r="AR1750" s="75"/>
      <c r="AS1750" s="75"/>
      <c r="AT1750" s="75"/>
      <c r="AU1750" s="75"/>
      <c r="AV1750" s="75"/>
      <c r="AW1750" s="82">
        <f>MIN(AV1754:AV1758)</f>
        <v>50</v>
      </c>
      <c r="AX1750" s="83"/>
      <c r="AY1750" s="83"/>
      <c r="AZ1750" s="79"/>
      <c r="BA1750" s="80"/>
      <c r="BB1750" s="71"/>
      <c r="BC1750" s="95"/>
      <c r="BD1750" s="41">
        <v>4</v>
      </c>
      <c r="BE1750" s="52">
        <v>43</v>
      </c>
      <c r="BF1750" s="103">
        <v>4355</v>
      </c>
      <c r="BG1750" s="278" t="s">
        <v>48</v>
      </c>
    </row>
    <row r="1751" spans="1:59" s="63" customFormat="1" ht="12.75" x14ac:dyDescent="0.2">
      <c r="A1751" s="196">
        <v>4</v>
      </c>
      <c r="B1751" s="197" t="s">
        <v>422</v>
      </c>
      <c r="C1751" s="208">
        <v>43</v>
      </c>
      <c r="D1751" s="209" t="s">
        <v>688</v>
      </c>
      <c r="E1751" s="212">
        <v>4355</v>
      </c>
      <c r="F1751" s="213" t="s">
        <v>735</v>
      </c>
      <c r="G1751" s="236" t="s">
        <v>736</v>
      </c>
      <c r="H1751" s="81" t="s">
        <v>49</v>
      </c>
      <c r="I1751" s="223"/>
      <c r="J1751" s="73"/>
      <c r="K1751" s="73"/>
      <c r="L1751" s="73"/>
      <c r="M1751" s="74"/>
      <c r="N1751" s="247"/>
      <c r="O1751" s="306"/>
      <c r="P1751" s="105"/>
      <c r="Q1751" s="75"/>
      <c r="R1751" s="75"/>
      <c r="S1751" s="75"/>
      <c r="T1751" s="75"/>
      <c r="U1751" s="75"/>
      <c r="V1751" s="75"/>
      <c r="W1751" s="75"/>
      <c r="X1751" s="75"/>
      <c r="Y1751" s="84">
        <f>IF(ISNUMBER(AVERAGE(X1754:X1758)),AVERAGE(X1754:X1758),0)</f>
        <v>8333.3333333333339</v>
      </c>
      <c r="Z1751" s="83"/>
      <c r="AA1751" s="83"/>
      <c r="AB1751" s="75"/>
      <c r="AC1751" s="75"/>
      <c r="AD1751" s="75"/>
      <c r="AE1751" s="75"/>
      <c r="AF1751" s="75"/>
      <c r="AG1751" s="75"/>
      <c r="AH1751" s="75"/>
      <c r="AI1751" s="75"/>
      <c r="AJ1751" s="84">
        <f>IF(ISNUMBER(AVERAGE(AI1754:AI1758)),AVERAGE(AI1754:AI1758),0)</f>
        <v>0</v>
      </c>
      <c r="AK1751" s="83"/>
      <c r="AL1751" s="83"/>
      <c r="AM1751" s="75"/>
      <c r="AN1751" s="75"/>
      <c r="AO1751" s="75"/>
      <c r="AP1751" s="75"/>
      <c r="AQ1751" s="75"/>
      <c r="AR1751" s="75"/>
      <c r="AS1751" s="75"/>
      <c r="AT1751" s="75"/>
      <c r="AU1751" s="75"/>
      <c r="AV1751" s="75"/>
      <c r="AW1751" s="84">
        <f>IF(ISNUMBER(AVERAGE(AV1754:AV1758)),AVERAGE(AV1754:AV1758),0)</f>
        <v>383.33333333333331</v>
      </c>
      <c r="AX1751" s="83"/>
      <c r="AY1751" s="83"/>
      <c r="AZ1751" s="79"/>
      <c r="BA1751" s="80"/>
      <c r="BB1751" s="71"/>
      <c r="BC1751" s="95"/>
      <c r="BD1751" s="41">
        <v>4</v>
      </c>
      <c r="BE1751" s="52">
        <v>43</v>
      </c>
      <c r="BF1751" s="103">
        <v>4355</v>
      </c>
      <c r="BG1751" s="278" t="s">
        <v>49</v>
      </c>
    </row>
    <row r="1752" spans="1:59" s="63" customFormat="1" ht="12.75" x14ac:dyDescent="0.2">
      <c r="A1752" s="196">
        <v>4</v>
      </c>
      <c r="B1752" s="197" t="s">
        <v>422</v>
      </c>
      <c r="C1752" s="208">
        <v>43</v>
      </c>
      <c r="D1752" s="209" t="s">
        <v>688</v>
      </c>
      <c r="E1752" s="212">
        <v>4355</v>
      </c>
      <c r="F1752" s="213" t="s">
        <v>735</v>
      </c>
      <c r="G1752" s="236" t="s">
        <v>736</v>
      </c>
      <c r="H1752" s="81" t="s">
        <v>50</v>
      </c>
      <c r="I1752" s="223"/>
      <c r="J1752" s="73"/>
      <c r="K1752" s="73"/>
      <c r="L1752" s="73"/>
      <c r="M1752" s="74"/>
      <c r="N1752" s="247"/>
      <c r="O1752" s="306"/>
      <c r="P1752" s="105"/>
      <c r="Q1752" s="75"/>
      <c r="R1752" s="75"/>
      <c r="S1752" s="75"/>
      <c r="T1752" s="75"/>
      <c r="U1752" s="75"/>
      <c r="V1752" s="75"/>
      <c r="W1752" s="75"/>
      <c r="X1752" s="75"/>
      <c r="Y1752" s="84">
        <f>MAX(X1754:X1758)</f>
        <v>25000</v>
      </c>
      <c r="Z1752" s="83"/>
      <c r="AA1752" s="83"/>
      <c r="AB1752" s="75"/>
      <c r="AC1752" s="75"/>
      <c r="AD1752" s="75"/>
      <c r="AE1752" s="75"/>
      <c r="AF1752" s="75"/>
      <c r="AG1752" s="75"/>
      <c r="AH1752" s="75"/>
      <c r="AI1752" s="75"/>
      <c r="AJ1752" s="84">
        <f>MAX(AI1754:AI1758)</f>
        <v>0</v>
      </c>
      <c r="AK1752" s="83"/>
      <c r="AL1752" s="83"/>
      <c r="AM1752" s="75"/>
      <c r="AN1752" s="75"/>
      <c r="AO1752" s="75"/>
      <c r="AP1752" s="75"/>
      <c r="AQ1752" s="75"/>
      <c r="AR1752" s="75"/>
      <c r="AS1752" s="75"/>
      <c r="AT1752" s="75"/>
      <c r="AU1752" s="75"/>
      <c r="AV1752" s="75"/>
      <c r="AW1752" s="84">
        <f>MAX(AV1754:AV1758)</f>
        <v>1000</v>
      </c>
      <c r="AX1752" s="83"/>
      <c r="AY1752" s="83"/>
      <c r="AZ1752" s="79"/>
      <c r="BA1752" s="80"/>
      <c r="BB1752" s="71"/>
      <c r="BC1752" s="95"/>
      <c r="BD1752" s="41">
        <v>4</v>
      </c>
      <c r="BE1752" s="52">
        <v>43</v>
      </c>
      <c r="BF1752" s="103">
        <v>4355</v>
      </c>
      <c r="BG1752" s="278" t="s">
        <v>50</v>
      </c>
    </row>
    <row r="1753" spans="1:59" s="63" customFormat="1" ht="12.75" x14ac:dyDescent="0.2">
      <c r="A1753" s="196">
        <v>4</v>
      </c>
      <c r="B1753" s="197" t="s">
        <v>422</v>
      </c>
      <c r="C1753" s="208">
        <v>43</v>
      </c>
      <c r="D1753" s="209" t="s">
        <v>688</v>
      </c>
      <c r="E1753" s="212">
        <v>4355</v>
      </c>
      <c r="F1753" s="213" t="s">
        <v>735</v>
      </c>
      <c r="G1753" s="236" t="s">
        <v>736</v>
      </c>
      <c r="H1753" s="85" t="s">
        <v>51</v>
      </c>
      <c r="I1753" s="223"/>
      <c r="J1753" s="73"/>
      <c r="K1753" s="73"/>
      <c r="L1753" s="73"/>
      <c r="M1753" s="74"/>
      <c r="N1753" s="320">
        <f>SUM(N1754:N1758)</f>
        <v>3</v>
      </c>
      <c r="O1753" s="293">
        <f>SUM(O1754:O1758)</f>
        <v>1</v>
      </c>
      <c r="P1753" s="292"/>
      <c r="Q1753" s="87"/>
      <c r="R1753" s="87"/>
      <c r="S1753" s="87"/>
      <c r="T1753" s="87"/>
      <c r="U1753" s="87"/>
      <c r="V1753" s="87"/>
      <c r="W1753" s="87"/>
      <c r="X1753" s="87"/>
      <c r="Y1753" s="88"/>
      <c r="Z1753" s="119">
        <f>SUM(Z1754:Z1758)</f>
        <v>8333.3333333333321</v>
      </c>
      <c r="AA1753" s="88"/>
      <c r="AB1753" s="87"/>
      <c r="AC1753" s="87"/>
      <c r="AD1753" s="87"/>
      <c r="AE1753" s="87"/>
      <c r="AF1753" s="87"/>
      <c r="AG1753" s="87"/>
      <c r="AH1753" s="87"/>
      <c r="AI1753" s="87"/>
      <c r="AJ1753" s="88"/>
      <c r="AK1753" s="119">
        <f>SUM(AK1754:AK1758)</f>
        <v>0</v>
      </c>
      <c r="AL1753" s="88"/>
      <c r="AM1753" s="87"/>
      <c r="AN1753" s="87"/>
      <c r="AO1753" s="87"/>
      <c r="AP1753" s="87"/>
      <c r="AQ1753" s="87"/>
      <c r="AR1753" s="87"/>
      <c r="AS1753" s="87"/>
      <c r="AT1753" s="87"/>
      <c r="AU1753" s="87"/>
      <c r="AV1753" s="87"/>
      <c r="AW1753" s="112"/>
      <c r="AX1753" s="119">
        <f>SUM(AX1754:AX1758)</f>
        <v>383.33333333333331</v>
      </c>
      <c r="AY1753" s="88"/>
      <c r="AZ1753" s="79"/>
      <c r="BA1753" s="80"/>
      <c r="BB1753" s="71"/>
      <c r="BC1753" s="95"/>
      <c r="BD1753" s="41">
        <v>4</v>
      </c>
      <c r="BE1753" s="52">
        <v>43</v>
      </c>
      <c r="BF1753" s="103">
        <v>4355</v>
      </c>
      <c r="BG1753" s="279" t="s">
        <v>51</v>
      </c>
    </row>
    <row r="1754" spans="1:59" s="63" customFormat="1" ht="36" x14ac:dyDescent="0.2">
      <c r="A1754" s="196">
        <v>4</v>
      </c>
      <c r="B1754" s="197" t="s">
        <v>422</v>
      </c>
      <c r="C1754" s="208">
        <v>43</v>
      </c>
      <c r="D1754" s="209" t="s">
        <v>688</v>
      </c>
      <c r="E1754" s="212">
        <v>4355</v>
      </c>
      <c r="F1754" s="213" t="s">
        <v>735</v>
      </c>
      <c r="G1754" s="236" t="s">
        <v>736</v>
      </c>
      <c r="H1754" s="89" t="s">
        <v>52</v>
      </c>
      <c r="I1754" s="90" t="s">
        <v>611</v>
      </c>
      <c r="J1754" s="90" t="s">
        <v>737</v>
      </c>
      <c r="K1754" s="90" t="s">
        <v>64</v>
      </c>
      <c r="L1754" s="90" t="s">
        <v>119</v>
      </c>
      <c r="M1754" s="91"/>
      <c r="N1754" s="312">
        <v>1</v>
      </c>
      <c r="O1754" s="313">
        <f>N1754/N$1753</f>
        <v>0.33333333333333331</v>
      </c>
      <c r="P1754" s="104"/>
      <c r="Q1754" s="92"/>
      <c r="R1754" s="92"/>
      <c r="S1754" s="92"/>
      <c r="T1754" s="92"/>
      <c r="U1754" s="92"/>
      <c r="V1754" s="92"/>
      <c r="W1754" s="92"/>
      <c r="X1754" s="109">
        <f>P1754*P$7+Q1754*Q$7+R1754*R$7+S1754*S$7+T1754*T$7+U1754*U$7+V1754*V$7+W1754*W$7</f>
        <v>0</v>
      </c>
      <c r="Y1754" s="83"/>
      <c r="Z1754" s="110">
        <f>X1754*$O1754</f>
        <v>0</v>
      </c>
      <c r="AA1754" s="111"/>
      <c r="AB1754" s="92"/>
      <c r="AC1754" s="92"/>
      <c r="AD1754" s="92"/>
      <c r="AE1754" s="92"/>
      <c r="AF1754" s="92"/>
      <c r="AG1754" s="92"/>
      <c r="AH1754" s="92"/>
      <c r="AI1754" s="109">
        <f>AB1754*AB$7+AC1754*AC$7+AD1754*AD$7+AE1754*AE$7+AF1754*AF$7+AG1754*AG$7+AH1754*AH$7</f>
        <v>0</v>
      </c>
      <c r="AJ1754" s="83"/>
      <c r="AK1754" s="110">
        <f>AI1754*$O1754</f>
        <v>0</v>
      </c>
      <c r="AL1754" s="111"/>
      <c r="AM1754" s="92"/>
      <c r="AN1754" s="92"/>
      <c r="AO1754" s="92">
        <v>1</v>
      </c>
      <c r="AP1754" s="92"/>
      <c r="AQ1754" s="92"/>
      <c r="AR1754" s="92"/>
      <c r="AS1754" s="92"/>
      <c r="AT1754" s="92"/>
      <c r="AU1754" s="92"/>
      <c r="AV1754" s="109">
        <f>AM1754*AM$7+AN1754*AN$7+AO1754*AO$7+AP1754*AP$7+AQ1754*AQ$7+AR1754*AR$7+AS1754*AS$7+AT1754*AT$7+AU1754*AU$7</f>
        <v>50</v>
      </c>
      <c r="AW1754" s="75"/>
      <c r="AX1754" s="110">
        <f>AV1754*$O1754</f>
        <v>16.666666666666664</v>
      </c>
      <c r="AY1754" s="111"/>
      <c r="AZ1754" s="93"/>
      <c r="BA1754" s="94" t="s">
        <v>62</v>
      </c>
      <c r="BB1754" s="71"/>
      <c r="BC1754" s="95"/>
      <c r="BD1754" s="41">
        <v>4</v>
      </c>
      <c r="BE1754" s="52">
        <v>43</v>
      </c>
      <c r="BF1754" s="103">
        <v>4355</v>
      </c>
      <c r="BG1754" s="280" t="s">
        <v>52</v>
      </c>
    </row>
    <row r="1755" spans="1:59" s="63" customFormat="1" ht="12.75" x14ac:dyDescent="0.2">
      <c r="A1755" s="196">
        <v>4</v>
      </c>
      <c r="B1755" s="197" t="s">
        <v>422</v>
      </c>
      <c r="C1755" s="208">
        <v>43</v>
      </c>
      <c r="D1755" s="209" t="s">
        <v>688</v>
      </c>
      <c r="E1755" s="212">
        <v>4355</v>
      </c>
      <c r="F1755" s="213" t="s">
        <v>735</v>
      </c>
      <c r="G1755" s="236" t="s">
        <v>736</v>
      </c>
      <c r="H1755" s="89"/>
      <c r="I1755" s="90" t="s">
        <v>738</v>
      </c>
      <c r="J1755" s="90"/>
      <c r="K1755" s="90" t="s">
        <v>64</v>
      </c>
      <c r="L1755" s="90" t="s">
        <v>533</v>
      </c>
      <c r="M1755" s="91"/>
      <c r="N1755" s="312">
        <v>1</v>
      </c>
      <c r="O1755" s="313">
        <f>N1755/N$1753</f>
        <v>0.33333333333333331</v>
      </c>
      <c r="P1755" s="104"/>
      <c r="Q1755" s="92"/>
      <c r="R1755" s="92"/>
      <c r="S1755" s="92"/>
      <c r="T1755" s="92"/>
      <c r="U1755" s="92"/>
      <c r="V1755" s="92"/>
      <c r="W1755" s="92"/>
      <c r="X1755" s="109">
        <f>P1755*P$7+Q1755*Q$7+R1755*R$7+S1755*S$7+T1755*T$7+U1755*U$7+V1755*V$7+W1755*W$7</f>
        <v>0</v>
      </c>
      <c r="Y1755" s="83"/>
      <c r="Z1755" s="110">
        <f>X1755*$O1755</f>
        <v>0</v>
      </c>
      <c r="AA1755" s="111"/>
      <c r="AB1755" s="92"/>
      <c r="AC1755" s="92"/>
      <c r="AD1755" s="92"/>
      <c r="AE1755" s="92"/>
      <c r="AF1755" s="92"/>
      <c r="AG1755" s="92"/>
      <c r="AH1755" s="92"/>
      <c r="AI1755" s="109">
        <f>AB1755*AB$7+AC1755*AC$7+AD1755*AD$7+AE1755*AE$7+AF1755*AF$7+AG1755*AG$7+AH1755*AH$7</f>
        <v>0</v>
      </c>
      <c r="AJ1755" s="83"/>
      <c r="AK1755" s="110">
        <f>AI1755*$O1755</f>
        <v>0</v>
      </c>
      <c r="AL1755" s="111"/>
      <c r="AM1755" s="92"/>
      <c r="AN1755" s="92"/>
      <c r="AO1755" s="92"/>
      <c r="AP1755" s="92"/>
      <c r="AQ1755" s="92"/>
      <c r="AR1755" s="92"/>
      <c r="AS1755" s="92">
        <v>1</v>
      </c>
      <c r="AT1755" s="92"/>
      <c r="AU1755" s="92"/>
      <c r="AV1755" s="109">
        <f>AM1755*AM$7+AN1755*AN$7+AO1755*AO$7+AP1755*AP$7+AQ1755*AQ$7+AR1755*AR$7+AS1755*AS$7+AT1755*AT$7+AU1755*AU$7</f>
        <v>1000</v>
      </c>
      <c r="AW1755" s="75"/>
      <c r="AX1755" s="110">
        <f>AV1755*$O1755</f>
        <v>333.33333333333331</v>
      </c>
      <c r="AY1755" s="111"/>
      <c r="AZ1755" s="93"/>
      <c r="BA1755" s="94" t="s">
        <v>62</v>
      </c>
      <c r="BB1755" s="71"/>
      <c r="BC1755" s="95"/>
      <c r="BD1755" s="41">
        <v>4</v>
      </c>
      <c r="BE1755" s="52">
        <v>43</v>
      </c>
      <c r="BF1755" s="103">
        <v>4355</v>
      </c>
      <c r="BG1755" s="280" t="s">
        <v>52</v>
      </c>
    </row>
    <row r="1756" spans="1:59" s="63" customFormat="1" ht="12.75" x14ac:dyDescent="0.2">
      <c r="A1756" s="196">
        <v>4</v>
      </c>
      <c r="B1756" s="197" t="s">
        <v>422</v>
      </c>
      <c r="C1756" s="208">
        <v>43</v>
      </c>
      <c r="D1756" s="209" t="s">
        <v>688</v>
      </c>
      <c r="E1756" s="212">
        <v>4355</v>
      </c>
      <c r="F1756" s="213" t="s">
        <v>735</v>
      </c>
      <c r="G1756" s="236" t="s">
        <v>736</v>
      </c>
      <c r="H1756" s="89"/>
      <c r="I1756" s="90" t="s">
        <v>739</v>
      </c>
      <c r="J1756" s="90"/>
      <c r="K1756" s="90" t="s">
        <v>73</v>
      </c>
      <c r="L1756" s="90" t="s">
        <v>69</v>
      </c>
      <c r="M1756" s="91"/>
      <c r="N1756" s="312">
        <v>1</v>
      </c>
      <c r="O1756" s="313">
        <f>N1756/N$1753</f>
        <v>0.33333333333333331</v>
      </c>
      <c r="P1756" s="104"/>
      <c r="Q1756" s="92"/>
      <c r="R1756" s="92"/>
      <c r="S1756" s="92"/>
      <c r="T1756" s="92"/>
      <c r="U1756" s="92"/>
      <c r="V1756" s="92"/>
      <c r="W1756" s="92">
        <v>1</v>
      </c>
      <c r="X1756" s="109">
        <f>P1756*P$7+Q1756*Q$7+R1756*R$7+S1756*S$7+T1756*T$7+U1756*U$7+V1756*V$7+W1756*W$7</f>
        <v>25000</v>
      </c>
      <c r="Y1756" s="83"/>
      <c r="Z1756" s="110">
        <f>X1756*$O1756</f>
        <v>8333.3333333333321</v>
      </c>
      <c r="AA1756" s="111"/>
      <c r="AB1756" s="92"/>
      <c r="AC1756" s="92"/>
      <c r="AD1756" s="92"/>
      <c r="AE1756" s="92"/>
      <c r="AF1756" s="92"/>
      <c r="AG1756" s="92"/>
      <c r="AH1756" s="92"/>
      <c r="AI1756" s="109">
        <f>AB1756*AB$7+AC1756*AC$7+AD1756*AD$7+AE1756*AE$7+AF1756*AF$7+AG1756*AG$7+AH1756*AH$7</f>
        <v>0</v>
      </c>
      <c r="AJ1756" s="83"/>
      <c r="AK1756" s="110">
        <f>AI1756*$O1756</f>
        <v>0</v>
      </c>
      <c r="AL1756" s="111"/>
      <c r="AM1756" s="92"/>
      <c r="AN1756" s="92"/>
      <c r="AO1756" s="92"/>
      <c r="AP1756" s="92">
        <v>1</v>
      </c>
      <c r="AQ1756" s="92"/>
      <c r="AR1756" s="92"/>
      <c r="AS1756" s="92"/>
      <c r="AT1756" s="92"/>
      <c r="AU1756" s="92"/>
      <c r="AV1756" s="109">
        <f>AM1756*AM$7+AN1756*AN$7+AO1756*AO$7+AP1756*AP$7+AQ1756*AQ$7+AR1756*AR$7+AS1756*AS$7+AT1756*AT$7+AU1756*AU$7</f>
        <v>100</v>
      </c>
      <c r="AW1756" s="75"/>
      <c r="AX1756" s="110">
        <f>AV1756*$O1756</f>
        <v>33.333333333333329</v>
      </c>
      <c r="AY1756" s="111"/>
      <c r="AZ1756" s="93"/>
      <c r="BA1756" s="94" t="s">
        <v>62</v>
      </c>
      <c r="BB1756" s="71"/>
      <c r="BC1756" s="95"/>
      <c r="BD1756" s="41">
        <v>4</v>
      </c>
      <c r="BE1756" s="52">
        <v>43</v>
      </c>
      <c r="BF1756" s="103">
        <v>4355</v>
      </c>
      <c r="BG1756" s="280" t="s">
        <v>52</v>
      </c>
    </row>
    <row r="1757" spans="1:59" s="63" customFormat="1" ht="12.75" x14ac:dyDescent="0.2">
      <c r="A1757" s="196">
        <v>4</v>
      </c>
      <c r="B1757" s="197" t="s">
        <v>422</v>
      </c>
      <c r="C1757" s="208">
        <v>43</v>
      </c>
      <c r="D1757" s="209" t="s">
        <v>688</v>
      </c>
      <c r="E1757" s="212">
        <v>4355</v>
      </c>
      <c r="F1757" s="213" t="s">
        <v>735</v>
      </c>
      <c r="G1757" s="236" t="s">
        <v>736</v>
      </c>
      <c r="H1757" s="65"/>
      <c r="I1757" s="222"/>
      <c r="J1757" s="66"/>
      <c r="K1757" s="66"/>
      <c r="L1757" s="66"/>
      <c r="M1757" s="64"/>
      <c r="N1757" s="304"/>
      <c r="O1757" s="305"/>
      <c r="P1757" s="127"/>
      <c r="Q1757" s="67"/>
      <c r="R1757" s="67"/>
      <c r="S1757" s="67"/>
      <c r="T1757" s="67"/>
      <c r="U1757" s="67"/>
      <c r="V1757" s="67"/>
      <c r="W1757" s="67"/>
      <c r="X1757" s="67"/>
      <c r="Y1757" s="68"/>
      <c r="Z1757" s="68"/>
      <c r="AA1757" s="68"/>
      <c r="AB1757" s="67"/>
      <c r="AC1757" s="67"/>
      <c r="AD1757" s="67"/>
      <c r="AE1757" s="67"/>
      <c r="AF1757" s="67"/>
      <c r="AG1757" s="67"/>
      <c r="AH1757" s="67"/>
      <c r="AI1757" s="67"/>
      <c r="AJ1757" s="68"/>
      <c r="AK1757" s="68"/>
      <c r="AL1757" s="68"/>
      <c r="AM1757" s="67"/>
      <c r="AN1757" s="67"/>
      <c r="AO1757" s="67"/>
      <c r="AP1757" s="67"/>
      <c r="AQ1757" s="67"/>
      <c r="AR1757" s="67"/>
      <c r="AS1757" s="67"/>
      <c r="AT1757" s="67"/>
      <c r="AU1757" s="67"/>
      <c r="AV1757" s="67"/>
      <c r="AW1757" s="67"/>
      <c r="AX1757" s="68"/>
      <c r="AY1757" s="68"/>
      <c r="AZ1757" s="69"/>
      <c r="BA1757" s="70"/>
      <c r="BB1757" s="71"/>
      <c r="BC1757" s="95"/>
      <c r="BD1757" s="41">
        <v>4</v>
      </c>
      <c r="BE1757" s="52">
        <v>43</v>
      </c>
      <c r="BF1757" s="103">
        <v>4355</v>
      </c>
      <c r="BG1757" s="275"/>
    </row>
    <row r="1758" spans="1:59" s="63" customFormat="1" ht="12.75" x14ac:dyDescent="0.2">
      <c r="A1758" s="196">
        <v>4</v>
      </c>
      <c r="B1758" s="197" t="s">
        <v>422</v>
      </c>
      <c r="C1758" s="208">
        <v>43</v>
      </c>
      <c r="D1758" s="209" t="s">
        <v>688</v>
      </c>
      <c r="E1758" s="212">
        <v>4355</v>
      </c>
      <c r="F1758" s="213" t="s">
        <v>735</v>
      </c>
      <c r="G1758" s="232"/>
      <c r="H1758" s="97"/>
      <c r="I1758" s="224"/>
      <c r="J1758" s="98"/>
      <c r="K1758" s="98"/>
      <c r="L1758" s="98"/>
      <c r="M1758" s="96"/>
      <c r="N1758" s="307"/>
      <c r="O1758" s="246"/>
      <c r="P1758" s="124"/>
      <c r="Q1758" s="99"/>
      <c r="R1758" s="99"/>
      <c r="S1758" s="99"/>
      <c r="T1758" s="99"/>
      <c r="U1758" s="99"/>
      <c r="V1758" s="99"/>
      <c r="W1758" s="99"/>
      <c r="X1758" s="99"/>
      <c r="Y1758" s="100"/>
      <c r="Z1758" s="100"/>
      <c r="AA1758" s="100"/>
      <c r="AB1758" s="99"/>
      <c r="AC1758" s="99"/>
      <c r="AD1758" s="99"/>
      <c r="AE1758" s="99"/>
      <c r="AF1758" s="99"/>
      <c r="AG1758" s="99"/>
      <c r="AH1758" s="99"/>
      <c r="AI1758" s="99"/>
      <c r="AJ1758" s="100"/>
      <c r="AK1758" s="100"/>
      <c r="AL1758" s="100"/>
      <c r="AM1758" s="99"/>
      <c r="AN1758" s="99"/>
      <c r="AO1758" s="99"/>
      <c r="AP1758" s="99"/>
      <c r="AQ1758" s="99"/>
      <c r="AR1758" s="99"/>
      <c r="AS1758" s="99"/>
      <c r="AT1758" s="99"/>
      <c r="AU1758" s="99"/>
      <c r="AV1758" s="99"/>
      <c r="AW1758" s="99"/>
      <c r="AX1758" s="100"/>
      <c r="AY1758" s="100"/>
      <c r="AZ1758" s="101"/>
      <c r="BA1758" s="102"/>
      <c r="BB1758" s="95"/>
      <c r="BC1758" s="95"/>
      <c r="BD1758" s="41">
        <v>4</v>
      </c>
      <c r="BE1758" s="52">
        <v>43</v>
      </c>
      <c r="BF1758" s="103">
        <v>4355</v>
      </c>
      <c r="BG1758" s="277"/>
    </row>
    <row r="1759" spans="1:59" s="63" customFormat="1" ht="12.75" x14ac:dyDescent="0.2">
      <c r="A1759" s="196">
        <v>4</v>
      </c>
      <c r="B1759" s="197" t="s">
        <v>422</v>
      </c>
      <c r="C1759" s="208">
        <v>43</v>
      </c>
      <c r="D1759" s="209" t="s">
        <v>688</v>
      </c>
      <c r="E1759" s="212">
        <v>4355</v>
      </c>
      <c r="F1759" s="213" t="s">
        <v>735</v>
      </c>
      <c r="G1759" s="231"/>
      <c r="H1759" s="65"/>
      <c r="I1759" s="222"/>
      <c r="J1759" s="66"/>
      <c r="K1759" s="66"/>
      <c r="L1759" s="66"/>
      <c r="M1759" s="64"/>
      <c r="N1759" s="304"/>
      <c r="O1759" s="305"/>
      <c r="P1759" s="127"/>
      <c r="Q1759" s="67"/>
      <c r="R1759" s="67"/>
      <c r="S1759" s="67"/>
      <c r="T1759" s="67"/>
      <c r="U1759" s="67"/>
      <c r="V1759" s="67"/>
      <c r="W1759" s="67"/>
      <c r="X1759" s="67"/>
      <c r="Y1759" s="68"/>
      <c r="Z1759" s="68"/>
      <c r="AA1759" s="68"/>
      <c r="AB1759" s="67"/>
      <c r="AC1759" s="67"/>
      <c r="AD1759" s="67"/>
      <c r="AE1759" s="67"/>
      <c r="AF1759" s="67"/>
      <c r="AG1759" s="67"/>
      <c r="AH1759" s="67"/>
      <c r="AI1759" s="67"/>
      <c r="AJ1759" s="68"/>
      <c r="AK1759" s="68"/>
      <c r="AL1759" s="68"/>
      <c r="AM1759" s="67"/>
      <c r="AN1759" s="67"/>
      <c r="AO1759" s="67"/>
      <c r="AP1759" s="67"/>
      <c r="AQ1759" s="67"/>
      <c r="AR1759" s="67"/>
      <c r="AS1759" s="67"/>
      <c r="AT1759" s="67"/>
      <c r="AU1759" s="67"/>
      <c r="AV1759" s="67"/>
      <c r="AW1759" s="67"/>
      <c r="AX1759" s="68"/>
      <c r="AY1759" s="68"/>
      <c r="AZ1759" s="69"/>
      <c r="BA1759" s="70"/>
      <c r="BB1759" s="71"/>
      <c r="BC1759" s="95"/>
      <c r="BD1759" s="41">
        <v>4</v>
      </c>
      <c r="BE1759" s="52">
        <v>43</v>
      </c>
      <c r="BF1759" s="103">
        <v>4355</v>
      </c>
      <c r="BG1759" s="275"/>
    </row>
    <row r="1760" spans="1:59" s="63" customFormat="1" ht="12.75" x14ac:dyDescent="0.2">
      <c r="A1760" s="196">
        <v>4</v>
      </c>
      <c r="B1760" s="197" t="s">
        <v>422</v>
      </c>
      <c r="C1760" s="208">
        <v>43</v>
      </c>
      <c r="D1760" s="209" t="s">
        <v>688</v>
      </c>
      <c r="E1760" s="212">
        <v>4355</v>
      </c>
      <c r="F1760" s="213" t="s">
        <v>735</v>
      </c>
      <c r="G1760" s="231" t="s">
        <v>729</v>
      </c>
      <c r="H1760" s="72" t="s">
        <v>1233</v>
      </c>
      <c r="I1760" s="223" t="s">
        <v>1247</v>
      </c>
      <c r="J1760" s="73"/>
      <c r="K1760" s="73"/>
      <c r="L1760" s="73"/>
      <c r="M1760" s="74"/>
      <c r="N1760" s="247"/>
      <c r="O1760" s="306"/>
      <c r="P1760" s="105"/>
      <c r="Q1760" s="75"/>
      <c r="R1760" s="75"/>
      <c r="S1760" s="75"/>
      <c r="T1760" s="75"/>
      <c r="U1760" s="75"/>
      <c r="V1760" s="75"/>
      <c r="W1760" s="75"/>
      <c r="X1760" s="75"/>
      <c r="Y1760" s="76" t="s">
        <v>1241</v>
      </c>
      <c r="Z1760" s="77" t="s">
        <v>1241</v>
      </c>
      <c r="AA1760" s="78">
        <f>AA$2542</f>
        <v>5000</v>
      </c>
      <c r="AB1760" s="75"/>
      <c r="AC1760" s="75"/>
      <c r="AD1760" s="75"/>
      <c r="AE1760" s="75"/>
      <c r="AF1760" s="75"/>
      <c r="AG1760" s="75"/>
      <c r="AH1760" s="75"/>
      <c r="AI1760" s="75"/>
      <c r="AJ1760" s="76" t="s">
        <v>1241</v>
      </c>
      <c r="AK1760" s="77" t="s">
        <v>1241</v>
      </c>
      <c r="AL1760" s="78">
        <f>AL$2542</f>
        <v>0</v>
      </c>
      <c r="AM1760" s="75"/>
      <c r="AN1760" s="75"/>
      <c r="AO1760" s="75"/>
      <c r="AP1760" s="75"/>
      <c r="AQ1760" s="75"/>
      <c r="AR1760" s="75"/>
      <c r="AS1760" s="75"/>
      <c r="AT1760" s="75"/>
      <c r="AU1760" s="75"/>
      <c r="AV1760" s="75"/>
      <c r="AW1760" s="76" t="s">
        <v>1241</v>
      </c>
      <c r="AX1760" s="77" t="s">
        <v>1241</v>
      </c>
      <c r="AY1760" s="78">
        <f>AY$2542</f>
        <v>250</v>
      </c>
      <c r="AZ1760" s="79"/>
      <c r="BA1760" s="80" t="str">
        <f>I1760</f>
        <v>&gt; see 4711, Thermal insulation</v>
      </c>
      <c r="BB1760" s="71"/>
      <c r="BC1760" s="95"/>
      <c r="BD1760" s="41">
        <v>4</v>
      </c>
      <c r="BE1760" s="52">
        <v>43</v>
      </c>
      <c r="BF1760" s="103">
        <v>4355</v>
      </c>
      <c r="BG1760" s="276" t="str">
        <f>H1760</f>
        <v>Default Scenario (Link)</v>
      </c>
    </row>
    <row r="1761" spans="1:59" s="63" customFormat="1" ht="12.75" x14ac:dyDescent="0.2">
      <c r="A1761" s="196">
        <v>4</v>
      </c>
      <c r="B1761" s="197" t="s">
        <v>422</v>
      </c>
      <c r="C1761" s="208">
        <v>43</v>
      </c>
      <c r="D1761" s="209" t="s">
        <v>688</v>
      </c>
      <c r="E1761" s="212">
        <v>4355</v>
      </c>
      <c r="F1761" s="213" t="s">
        <v>735</v>
      </c>
      <c r="G1761" s="231"/>
      <c r="H1761" s="65"/>
      <c r="I1761" s="222"/>
      <c r="J1761" s="66"/>
      <c r="K1761" s="66"/>
      <c r="L1761" s="66"/>
      <c r="M1761" s="64"/>
      <c r="N1761" s="304"/>
      <c r="O1761" s="305"/>
      <c r="P1761" s="127"/>
      <c r="Q1761" s="67"/>
      <c r="R1761" s="67"/>
      <c r="S1761" s="67"/>
      <c r="T1761" s="67"/>
      <c r="U1761" s="67"/>
      <c r="V1761" s="67"/>
      <c r="W1761" s="67"/>
      <c r="X1761" s="67"/>
      <c r="Y1761" s="68"/>
      <c r="Z1761" s="68"/>
      <c r="AA1761" s="68"/>
      <c r="AB1761" s="67"/>
      <c r="AC1761" s="67"/>
      <c r="AD1761" s="67"/>
      <c r="AE1761" s="67"/>
      <c r="AF1761" s="67"/>
      <c r="AG1761" s="67"/>
      <c r="AH1761" s="67"/>
      <c r="AI1761" s="67"/>
      <c r="AJ1761" s="68"/>
      <c r="AK1761" s="68"/>
      <c r="AL1761" s="68"/>
      <c r="AM1761" s="67"/>
      <c r="AN1761" s="67"/>
      <c r="AO1761" s="67"/>
      <c r="AP1761" s="67"/>
      <c r="AQ1761" s="67"/>
      <c r="AR1761" s="67"/>
      <c r="AS1761" s="67"/>
      <c r="AT1761" s="67"/>
      <c r="AU1761" s="67"/>
      <c r="AV1761" s="67"/>
      <c r="AW1761" s="67"/>
      <c r="AX1761" s="68"/>
      <c r="AY1761" s="68"/>
      <c r="AZ1761" s="69"/>
      <c r="BA1761" s="70"/>
      <c r="BB1761" s="71"/>
      <c r="BC1761" s="95"/>
      <c r="BD1761" s="41">
        <v>4</v>
      </c>
      <c r="BE1761" s="52">
        <v>43</v>
      </c>
      <c r="BF1761" s="103">
        <v>4355</v>
      </c>
      <c r="BG1761" s="275"/>
    </row>
    <row r="1762" spans="1:59" s="63" customFormat="1" ht="12.75" x14ac:dyDescent="0.2">
      <c r="A1762" s="196">
        <v>4</v>
      </c>
      <c r="B1762" s="197" t="s">
        <v>422</v>
      </c>
      <c r="C1762" s="208">
        <v>43</v>
      </c>
      <c r="D1762" s="209" t="s">
        <v>688</v>
      </c>
      <c r="E1762" s="212">
        <v>4355</v>
      </c>
      <c r="F1762" s="213" t="s">
        <v>735</v>
      </c>
      <c r="G1762" s="232"/>
      <c r="H1762" s="97"/>
      <c r="I1762" s="224"/>
      <c r="J1762" s="98"/>
      <c r="K1762" s="98"/>
      <c r="L1762" s="98"/>
      <c r="M1762" s="96"/>
      <c r="N1762" s="307"/>
      <c r="O1762" s="246"/>
      <c r="P1762" s="124"/>
      <c r="Q1762" s="99"/>
      <c r="R1762" s="99"/>
      <c r="S1762" s="99"/>
      <c r="T1762" s="99"/>
      <c r="U1762" s="99"/>
      <c r="V1762" s="99"/>
      <c r="W1762" s="99"/>
      <c r="X1762" s="99"/>
      <c r="Y1762" s="100"/>
      <c r="Z1762" s="100"/>
      <c r="AA1762" s="100"/>
      <c r="AB1762" s="99"/>
      <c r="AC1762" s="99"/>
      <c r="AD1762" s="99"/>
      <c r="AE1762" s="99"/>
      <c r="AF1762" s="99"/>
      <c r="AG1762" s="99"/>
      <c r="AH1762" s="99"/>
      <c r="AI1762" s="99"/>
      <c r="AJ1762" s="100"/>
      <c r="AK1762" s="100"/>
      <c r="AL1762" s="100"/>
      <c r="AM1762" s="99"/>
      <c r="AN1762" s="99"/>
      <c r="AO1762" s="99"/>
      <c r="AP1762" s="99"/>
      <c r="AQ1762" s="99"/>
      <c r="AR1762" s="99"/>
      <c r="AS1762" s="99"/>
      <c r="AT1762" s="99"/>
      <c r="AU1762" s="99"/>
      <c r="AV1762" s="99"/>
      <c r="AW1762" s="99"/>
      <c r="AX1762" s="100"/>
      <c r="AY1762" s="100"/>
      <c r="AZ1762" s="101"/>
      <c r="BA1762" s="102"/>
      <c r="BB1762" s="95"/>
      <c r="BC1762" s="95"/>
      <c r="BD1762" s="41">
        <v>4</v>
      </c>
      <c r="BE1762" s="52">
        <v>43</v>
      </c>
      <c r="BF1762" s="103">
        <v>4355</v>
      </c>
      <c r="BG1762" s="277"/>
    </row>
    <row r="1763" spans="1:59" x14ac:dyDescent="0.25">
      <c r="A1763" s="196">
        <v>4</v>
      </c>
      <c r="B1763" s="197" t="s">
        <v>422</v>
      </c>
      <c r="C1763" s="208">
        <v>43</v>
      </c>
      <c r="D1763" s="209" t="s">
        <v>688</v>
      </c>
      <c r="E1763" s="210">
        <v>4361</v>
      </c>
      <c r="F1763" s="211" t="s">
        <v>740</v>
      </c>
      <c r="G1763" s="235"/>
      <c r="H1763" s="145"/>
      <c r="I1763" s="221"/>
      <c r="J1763" s="57"/>
      <c r="K1763" s="57"/>
      <c r="L1763" s="57"/>
      <c r="M1763" s="144"/>
      <c r="N1763" s="324"/>
      <c r="O1763" s="325"/>
      <c r="P1763" s="146"/>
      <c r="Q1763" s="146"/>
      <c r="R1763" s="146"/>
      <c r="S1763" s="146"/>
      <c r="T1763" s="146"/>
      <c r="U1763" s="146"/>
      <c r="V1763" s="146"/>
      <c r="W1763" s="146"/>
      <c r="X1763" s="146"/>
      <c r="Y1763" s="59"/>
      <c r="Z1763" s="123"/>
      <c r="AA1763" s="123"/>
      <c r="AB1763" s="146"/>
      <c r="AC1763" s="146"/>
      <c r="AD1763" s="146"/>
      <c r="AE1763" s="146"/>
      <c r="AF1763" s="146"/>
      <c r="AG1763" s="146"/>
      <c r="AH1763" s="146"/>
      <c r="AI1763" s="146"/>
      <c r="AJ1763" s="59"/>
      <c r="AK1763" s="123"/>
      <c r="AL1763" s="123"/>
      <c r="AM1763" s="146"/>
      <c r="AN1763" s="146"/>
      <c r="AO1763" s="146"/>
      <c r="AP1763" s="146"/>
      <c r="AQ1763" s="146"/>
      <c r="AR1763" s="146"/>
      <c r="AS1763" s="146"/>
      <c r="AT1763" s="146"/>
      <c r="AU1763" s="146"/>
      <c r="AV1763" s="146"/>
      <c r="AW1763" s="58"/>
      <c r="AX1763" s="123"/>
      <c r="AY1763" s="59"/>
      <c r="AZ1763" s="147"/>
      <c r="BA1763" s="148"/>
      <c r="BB1763" s="143"/>
      <c r="BC1763" s="143"/>
      <c r="BD1763" s="41">
        <v>4</v>
      </c>
      <c r="BE1763" s="52">
        <v>43</v>
      </c>
      <c r="BF1763" s="62">
        <v>4361</v>
      </c>
      <c r="BG1763" s="284"/>
    </row>
    <row r="1764" spans="1:59" s="63" customFormat="1" ht="12.75" x14ac:dyDescent="0.2">
      <c r="A1764" s="196">
        <v>4</v>
      </c>
      <c r="B1764" s="197" t="s">
        <v>422</v>
      </c>
      <c r="C1764" s="208">
        <v>43</v>
      </c>
      <c r="D1764" s="209" t="s">
        <v>688</v>
      </c>
      <c r="E1764" s="210">
        <v>4361</v>
      </c>
      <c r="F1764" s="211" t="s">
        <v>740</v>
      </c>
      <c r="G1764" s="230"/>
      <c r="H1764" s="56"/>
      <c r="I1764" s="221"/>
      <c r="J1764" s="57"/>
      <c r="K1764" s="57"/>
      <c r="L1764" s="57"/>
      <c r="M1764" s="55"/>
      <c r="N1764" s="303"/>
      <c r="O1764" s="245"/>
      <c r="P1764" s="122"/>
      <c r="Q1764" s="58"/>
      <c r="R1764" s="58"/>
      <c r="S1764" s="58"/>
      <c r="T1764" s="58"/>
      <c r="U1764" s="58"/>
      <c r="V1764" s="58"/>
      <c r="W1764" s="58"/>
      <c r="X1764" s="58"/>
      <c r="Y1764" s="59"/>
      <c r="Z1764" s="59"/>
      <c r="AA1764" s="59"/>
      <c r="AB1764" s="58"/>
      <c r="AC1764" s="58"/>
      <c r="AD1764" s="58"/>
      <c r="AE1764" s="58"/>
      <c r="AF1764" s="58"/>
      <c r="AG1764" s="58"/>
      <c r="AH1764" s="58"/>
      <c r="AI1764" s="58"/>
      <c r="AJ1764" s="59"/>
      <c r="AK1764" s="59"/>
      <c r="AL1764" s="59"/>
      <c r="AM1764" s="58"/>
      <c r="AN1764" s="58"/>
      <c r="AO1764" s="58"/>
      <c r="AP1764" s="58"/>
      <c r="AQ1764" s="58"/>
      <c r="AR1764" s="58"/>
      <c r="AS1764" s="58"/>
      <c r="AT1764" s="58"/>
      <c r="AU1764" s="58"/>
      <c r="AV1764" s="58"/>
      <c r="AW1764" s="58"/>
      <c r="AX1764" s="59"/>
      <c r="AY1764" s="59"/>
      <c r="AZ1764" s="60"/>
      <c r="BA1764" s="61"/>
      <c r="BB1764" s="54"/>
      <c r="BC1764" s="54"/>
      <c r="BD1764" s="41">
        <v>4</v>
      </c>
      <c r="BE1764" s="52">
        <v>43</v>
      </c>
      <c r="BF1764" s="62">
        <v>4361</v>
      </c>
      <c r="BG1764" s="274"/>
    </row>
    <row r="1765" spans="1:59" s="63" customFormat="1" ht="12.75" x14ac:dyDescent="0.2">
      <c r="A1765" s="196">
        <v>4</v>
      </c>
      <c r="B1765" s="197" t="s">
        <v>422</v>
      </c>
      <c r="C1765" s="208">
        <v>43</v>
      </c>
      <c r="D1765" s="209" t="s">
        <v>688</v>
      </c>
      <c r="E1765" s="210">
        <v>4361</v>
      </c>
      <c r="F1765" s="211" t="s">
        <v>740</v>
      </c>
      <c r="G1765" s="231" t="s">
        <v>733</v>
      </c>
      <c r="H1765" s="65"/>
      <c r="I1765" s="222"/>
      <c r="J1765" s="66"/>
      <c r="K1765" s="66"/>
      <c r="L1765" s="66"/>
      <c r="M1765" s="64"/>
      <c r="N1765" s="308"/>
      <c r="O1765" s="309"/>
      <c r="P1765" s="127"/>
      <c r="Q1765" s="67"/>
      <c r="R1765" s="67"/>
      <c r="S1765" s="67"/>
      <c r="T1765" s="67"/>
      <c r="U1765" s="67"/>
      <c r="V1765" s="67"/>
      <c r="W1765" s="67"/>
      <c r="X1765" s="67"/>
      <c r="Y1765" s="68"/>
      <c r="Z1765" s="68"/>
      <c r="AA1765" s="68"/>
      <c r="AB1765" s="67"/>
      <c r="AC1765" s="67"/>
      <c r="AD1765" s="67"/>
      <c r="AE1765" s="67"/>
      <c r="AF1765" s="67"/>
      <c r="AG1765" s="67"/>
      <c r="AH1765" s="67"/>
      <c r="AI1765" s="67"/>
      <c r="AJ1765" s="68"/>
      <c r="AK1765" s="68"/>
      <c r="AL1765" s="68"/>
      <c r="AM1765" s="67"/>
      <c r="AN1765" s="67"/>
      <c r="AO1765" s="67"/>
      <c r="AP1765" s="67"/>
      <c r="AQ1765" s="67"/>
      <c r="AR1765" s="67"/>
      <c r="AS1765" s="67"/>
      <c r="AT1765" s="67"/>
      <c r="AU1765" s="67"/>
      <c r="AV1765" s="67"/>
      <c r="AW1765" s="67"/>
      <c r="AX1765" s="68"/>
      <c r="AY1765" s="68"/>
      <c r="AZ1765" s="69"/>
      <c r="BA1765" s="70"/>
      <c r="BB1765" s="71"/>
      <c r="BC1765" s="54"/>
      <c r="BD1765" s="41">
        <v>4</v>
      </c>
      <c r="BE1765" s="52">
        <v>43</v>
      </c>
      <c r="BF1765" s="62">
        <v>4361</v>
      </c>
      <c r="BG1765" s="275"/>
    </row>
    <row r="1766" spans="1:59" s="63" customFormat="1" ht="12.75" x14ac:dyDescent="0.2">
      <c r="A1766" s="196">
        <v>4</v>
      </c>
      <c r="B1766" s="197" t="s">
        <v>422</v>
      </c>
      <c r="C1766" s="208">
        <v>43</v>
      </c>
      <c r="D1766" s="209" t="s">
        <v>688</v>
      </c>
      <c r="E1766" s="210">
        <v>4361</v>
      </c>
      <c r="F1766" s="211" t="s">
        <v>740</v>
      </c>
      <c r="G1766" s="231" t="s">
        <v>733</v>
      </c>
      <c r="H1766" s="72" t="s">
        <v>47</v>
      </c>
      <c r="I1766" s="223"/>
      <c r="J1766" s="73"/>
      <c r="K1766" s="73"/>
      <c r="L1766" s="73"/>
      <c r="M1766" s="74"/>
      <c r="N1766" s="247"/>
      <c r="O1766" s="306"/>
      <c r="P1766" s="105"/>
      <c r="Q1766" s="75"/>
      <c r="R1766" s="75"/>
      <c r="S1766" s="75"/>
      <c r="T1766" s="75"/>
      <c r="U1766" s="75"/>
      <c r="V1766" s="75"/>
      <c r="W1766" s="75"/>
      <c r="X1766" s="75"/>
      <c r="Y1766" s="76">
        <f>IF(ISNUMBER(VLOOKUP(Y1768,P$7:W$7,MATCH(Y1768,P$7:W$7))),VLOOKUP(Y1768,P$7:W$7,MATCH(Y1768,P$7:W$7)),IF(N1770=0,"No Data",IF(Y1768&gt;0,"&lt;100",0)))</f>
        <v>100</v>
      </c>
      <c r="Z1766" s="77">
        <f>IF(ISNUMBER(VLOOKUP(Z1770,P$7:W$7,MATCH(Z1770,P$7:W$7))),VLOOKUP(Z1770,P$7:W$7,MATCH(Z1770,P$7:W$7)),IF(N1770=0,"No Data",IF(Z1770&gt;0,"&lt;100",0)))</f>
        <v>100</v>
      </c>
      <c r="AA1766" s="106">
        <f>IF(ISNUMBER(Z1766),Z1766,0)</f>
        <v>100</v>
      </c>
      <c r="AB1766" s="75"/>
      <c r="AC1766" s="75"/>
      <c r="AD1766" s="75"/>
      <c r="AE1766" s="75"/>
      <c r="AF1766" s="75"/>
      <c r="AG1766" s="75"/>
      <c r="AH1766" s="75"/>
      <c r="AI1766" s="75"/>
      <c r="AJ1766" s="76">
        <f>IF(ISNUMBER(VLOOKUP(AJ1768,AB$7:AH$7,MATCH(AJ1768,AB$7:AH$7))),VLOOKUP(AJ1768,AB$7:AH$7,MATCH(AJ1768,AB$7:AH$7)),IF(N1770=0,"No Data",IF(AJ1768&gt;0,"&lt;50",0)))</f>
        <v>0</v>
      </c>
      <c r="AK1766" s="77">
        <f>IF(ISNUMBER(VLOOKUP(AK1770,AB$7:AH$7,MATCH(AK1770,AB$7:AH$7))),VLOOKUP(AK1770,AB$7:AH$7,MATCH(AK1770,AB$7:AH$7)),IF(N1770=0,"No Data",IF(AK1770&gt;0,"&lt;50",0)))</f>
        <v>0</v>
      </c>
      <c r="AL1766" s="106">
        <f>IF(ISNUMBER(AK1766),AK1766,0)</f>
        <v>0</v>
      </c>
      <c r="AM1766" s="75"/>
      <c r="AN1766" s="75"/>
      <c r="AO1766" s="75"/>
      <c r="AP1766" s="75"/>
      <c r="AQ1766" s="75"/>
      <c r="AR1766" s="75"/>
      <c r="AS1766" s="75"/>
      <c r="AT1766" s="75"/>
      <c r="AU1766" s="75"/>
      <c r="AV1766" s="75"/>
      <c r="AW1766" s="76">
        <f>IF(ISNUMBER(VLOOKUP(AW1768,AM$7:AU$7,MATCH(AW1768,AM$7:AU$7))),VLOOKUP(AW1768,AM$7:AU$7,MATCH(AW1768,AM$7:AU$7)),IF(N1770=0,"No Data",IF(AW1768&gt;0,"&lt;10",0)))</f>
        <v>2500</v>
      </c>
      <c r="AX1766" s="77">
        <f>IF(ISNUMBER(VLOOKUP(AX1770,AM$7:AU$7,MATCH(AX1770,AM$7:AU$7))),VLOOKUP(AX1770,AM$7:AU$7,MATCH(AX1770,AM$7:AU$7)),IF(N1770=0,"No Data",IF(AX1770&gt;0,"&lt;10",0)))</f>
        <v>2500</v>
      </c>
      <c r="AY1766" s="106">
        <f>IF(ISNUMBER(AX1766),AX1766,0)</f>
        <v>2500</v>
      </c>
      <c r="AZ1766" s="79"/>
      <c r="BA1766" s="80"/>
      <c r="BB1766" s="71"/>
      <c r="BC1766" s="54"/>
      <c r="BD1766" s="41">
        <v>4</v>
      </c>
      <c r="BE1766" s="52">
        <v>43</v>
      </c>
      <c r="BF1766" s="62">
        <v>4361</v>
      </c>
      <c r="BG1766" s="276" t="s">
        <v>47</v>
      </c>
    </row>
    <row r="1767" spans="1:59" s="63" customFormat="1" ht="12.75" x14ac:dyDescent="0.2">
      <c r="A1767" s="196">
        <v>4</v>
      </c>
      <c r="B1767" s="197" t="s">
        <v>422</v>
      </c>
      <c r="C1767" s="208">
        <v>43</v>
      </c>
      <c r="D1767" s="209" t="s">
        <v>688</v>
      </c>
      <c r="E1767" s="210">
        <v>4361</v>
      </c>
      <c r="F1767" s="211" t="s">
        <v>740</v>
      </c>
      <c r="G1767" s="231" t="s">
        <v>733</v>
      </c>
      <c r="H1767" s="81" t="s">
        <v>48</v>
      </c>
      <c r="I1767" s="223"/>
      <c r="J1767" s="73"/>
      <c r="K1767" s="73"/>
      <c r="L1767" s="73"/>
      <c r="M1767" s="74"/>
      <c r="N1767" s="247"/>
      <c r="O1767" s="306"/>
      <c r="P1767" s="105"/>
      <c r="Q1767" s="75"/>
      <c r="R1767" s="75"/>
      <c r="S1767" s="75"/>
      <c r="T1767" s="75"/>
      <c r="U1767" s="75"/>
      <c r="V1767" s="75"/>
      <c r="W1767" s="75"/>
      <c r="X1767" s="75"/>
      <c r="Y1767" s="82">
        <f>MIN(X1771:X1772)</f>
        <v>100</v>
      </c>
      <c r="Z1767" s="83"/>
      <c r="AA1767" s="83"/>
      <c r="AB1767" s="75"/>
      <c r="AC1767" s="75"/>
      <c r="AD1767" s="75"/>
      <c r="AE1767" s="75"/>
      <c r="AF1767" s="75"/>
      <c r="AG1767" s="75"/>
      <c r="AH1767" s="75"/>
      <c r="AI1767" s="75"/>
      <c r="AJ1767" s="82">
        <f>MIN(AI1771:AI1772)</f>
        <v>0</v>
      </c>
      <c r="AK1767" s="83"/>
      <c r="AL1767" s="83"/>
      <c r="AM1767" s="75"/>
      <c r="AN1767" s="75"/>
      <c r="AO1767" s="75"/>
      <c r="AP1767" s="75"/>
      <c r="AQ1767" s="75"/>
      <c r="AR1767" s="75"/>
      <c r="AS1767" s="75"/>
      <c r="AT1767" s="75"/>
      <c r="AU1767" s="75"/>
      <c r="AV1767" s="75"/>
      <c r="AW1767" s="82">
        <f>MIN(AV1771:AV1772)</f>
        <v>2500</v>
      </c>
      <c r="AX1767" s="83"/>
      <c r="AY1767" s="83"/>
      <c r="AZ1767" s="79"/>
      <c r="BA1767" s="80"/>
      <c r="BB1767" s="71"/>
      <c r="BC1767" s="54"/>
      <c r="BD1767" s="41">
        <v>4</v>
      </c>
      <c r="BE1767" s="52">
        <v>43</v>
      </c>
      <c r="BF1767" s="62">
        <v>4361</v>
      </c>
      <c r="BG1767" s="278" t="s">
        <v>48</v>
      </c>
    </row>
    <row r="1768" spans="1:59" s="63" customFormat="1" ht="12.75" x14ac:dyDescent="0.2">
      <c r="A1768" s="196">
        <v>4</v>
      </c>
      <c r="B1768" s="197" t="s">
        <v>422</v>
      </c>
      <c r="C1768" s="208">
        <v>43</v>
      </c>
      <c r="D1768" s="209" t="s">
        <v>688</v>
      </c>
      <c r="E1768" s="210">
        <v>4361</v>
      </c>
      <c r="F1768" s="211" t="s">
        <v>740</v>
      </c>
      <c r="G1768" s="231" t="s">
        <v>733</v>
      </c>
      <c r="H1768" s="81" t="s">
        <v>49</v>
      </c>
      <c r="I1768" s="223"/>
      <c r="J1768" s="73"/>
      <c r="K1768" s="73"/>
      <c r="L1768" s="73"/>
      <c r="M1768" s="74"/>
      <c r="N1768" s="247"/>
      <c r="O1768" s="306"/>
      <c r="P1768" s="105"/>
      <c r="Q1768" s="75"/>
      <c r="R1768" s="75"/>
      <c r="S1768" s="75"/>
      <c r="T1768" s="75"/>
      <c r="U1768" s="75"/>
      <c r="V1768" s="75"/>
      <c r="W1768" s="75"/>
      <c r="X1768" s="75"/>
      <c r="Y1768" s="84">
        <f>IF(ISNUMBER(AVERAGE(X1771:X1772)),AVERAGE(X1771:X1772),0)</f>
        <v>100</v>
      </c>
      <c r="Z1768" s="83"/>
      <c r="AA1768" s="83"/>
      <c r="AB1768" s="75"/>
      <c r="AC1768" s="75"/>
      <c r="AD1768" s="75"/>
      <c r="AE1768" s="75"/>
      <c r="AF1768" s="75"/>
      <c r="AG1768" s="75"/>
      <c r="AH1768" s="75"/>
      <c r="AI1768" s="75"/>
      <c r="AJ1768" s="84">
        <f>IF(ISNUMBER(AVERAGE(AI1771:AI1772)),AVERAGE(AI1771:AI1772),0)</f>
        <v>0</v>
      </c>
      <c r="AK1768" s="83"/>
      <c r="AL1768" s="83"/>
      <c r="AM1768" s="75"/>
      <c r="AN1768" s="75"/>
      <c r="AO1768" s="75"/>
      <c r="AP1768" s="75"/>
      <c r="AQ1768" s="75"/>
      <c r="AR1768" s="75"/>
      <c r="AS1768" s="75"/>
      <c r="AT1768" s="75"/>
      <c r="AU1768" s="75"/>
      <c r="AV1768" s="75"/>
      <c r="AW1768" s="84">
        <f>IF(ISNUMBER(AVERAGE(AV1771:AV1772)),AVERAGE(AV1771:AV1772),0)</f>
        <v>2500</v>
      </c>
      <c r="AX1768" s="83"/>
      <c r="AY1768" s="83"/>
      <c r="AZ1768" s="79"/>
      <c r="BA1768" s="80"/>
      <c r="BB1768" s="71"/>
      <c r="BC1768" s="54"/>
      <c r="BD1768" s="41">
        <v>4</v>
      </c>
      <c r="BE1768" s="52">
        <v>43</v>
      </c>
      <c r="BF1768" s="62">
        <v>4361</v>
      </c>
      <c r="BG1768" s="278" t="s">
        <v>49</v>
      </c>
    </row>
    <row r="1769" spans="1:59" s="63" customFormat="1" ht="12.75" x14ac:dyDescent="0.2">
      <c r="A1769" s="196">
        <v>4</v>
      </c>
      <c r="B1769" s="197" t="s">
        <v>422</v>
      </c>
      <c r="C1769" s="208">
        <v>43</v>
      </c>
      <c r="D1769" s="209" t="s">
        <v>688</v>
      </c>
      <c r="E1769" s="210">
        <v>4361</v>
      </c>
      <c r="F1769" s="211" t="s">
        <v>740</v>
      </c>
      <c r="G1769" s="231" t="s">
        <v>733</v>
      </c>
      <c r="H1769" s="81" t="s">
        <v>50</v>
      </c>
      <c r="I1769" s="223"/>
      <c r="J1769" s="73"/>
      <c r="K1769" s="73"/>
      <c r="L1769" s="73"/>
      <c r="M1769" s="74"/>
      <c r="N1769" s="247"/>
      <c r="O1769" s="306"/>
      <c r="P1769" s="105"/>
      <c r="Q1769" s="75"/>
      <c r="R1769" s="75"/>
      <c r="S1769" s="75"/>
      <c r="T1769" s="75"/>
      <c r="U1769" s="75"/>
      <c r="V1769" s="75"/>
      <c r="W1769" s="75"/>
      <c r="X1769" s="75"/>
      <c r="Y1769" s="84">
        <f>MAX(X1771:X1772)</f>
        <v>100</v>
      </c>
      <c r="Z1769" s="83"/>
      <c r="AA1769" s="83"/>
      <c r="AB1769" s="75"/>
      <c r="AC1769" s="75"/>
      <c r="AD1769" s="75"/>
      <c r="AE1769" s="75"/>
      <c r="AF1769" s="75"/>
      <c r="AG1769" s="75"/>
      <c r="AH1769" s="75"/>
      <c r="AI1769" s="75"/>
      <c r="AJ1769" s="84">
        <f>MAX(AI1771:AI1772)</f>
        <v>0</v>
      </c>
      <c r="AK1769" s="83"/>
      <c r="AL1769" s="83"/>
      <c r="AM1769" s="75"/>
      <c r="AN1769" s="75"/>
      <c r="AO1769" s="75"/>
      <c r="AP1769" s="75"/>
      <c r="AQ1769" s="75"/>
      <c r="AR1769" s="75"/>
      <c r="AS1769" s="75"/>
      <c r="AT1769" s="75"/>
      <c r="AU1769" s="75"/>
      <c r="AV1769" s="75"/>
      <c r="AW1769" s="84">
        <f>MAX(AV1771:AV1772)</f>
        <v>2500</v>
      </c>
      <c r="AX1769" s="83"/>
      <c r="AY1769" s="83"/>
      <c r="AZ1769" s="79"/>
      <c r="BA1769" s="80"/>
      <c r="BB1769" s="71"/>
      <c r="BC1769" s="54"/>
      <c r="BD1769" s="41">
        <v>4</v>
      </c>
      <c r="BE1769" s="52">
        <v>43</v>
      </c>
      <c r="BF1769" s="62">
        <v>4361</v>
      </c>
      <c r="BG1769" s="278" t="s">
        <v>50</v>
      </c>
    </row>
    <row r="1770" spans="1:59" s="63" customFormat="1" ht="12.75" x14ac:dyDescent="0.2">
      <c r="A1770" s="196">
        <v>4</v>
      </c>
      <c r="B1770" s="197" t="s">
        <v>422</v>
      </c>
      <c r="C1770" s="208">
        <v>43</v>
      </c>
      <c r="D1770" s="209" t="s">
        <v>688</v>
      </c>
      <c r="E1770" s="210">
        <v>4361</v>
      </c>
      <c r="F1770" s="211" t="s">
        <v>740</v>
      </c>
      <c r="G1770" s="231" t="s">
        <v>733</v>
      </c>
      <c r="H1770" s="85" t="s">
        <v>51</v>
      </c>
      <c r="I1770" s="223"/>
      <c r="J1770" s="73"/>
      <c r="K1770" s="73"/>
      <c r="L1770" s="73"/>
      <c r="M1770" s="74"/>
      <c r="N1770" s="317">
        <f>SUM(N1771:N1772)</f>
        <v>2</v>
      </c>
      <c r="O1770" s="293">
        <f>SUM(O1771:O1772)</f>
        <v>1</v>
      </c>
      <c r="P1770" s="292"/>
      <c r="Q1770" s="87"/>
      <c r="R1770" s="87"/>
      <c r="S1770" s="87"/>
      <c r="T1770" s="87"/>
      <c r="U1770" s="87"/>
      <c r="V1770" s="87"/>
      <c r="W1770" s="87"/>
      <c r="X1770" s="87"/>
      <c r="Y1770" s="112"/>
      <c r="Z1770" s="121">
        <f>SUM(Z1771:Z1772)</f>
        <v>100</v>
      </c>
      <c r="AA1770" s="88"/>
      <c r="AB1770" s="87"/>
      <c r="AC1770" s="87"/>
      <c r="AD1770" s="87"/>
      <c r="AE1770" s="87"/>
      <c r="AF1770" s="87"/>
      <c r="AG1770" s="87"/>
      <c r="AH1770" s="87"/>
      <c r="AI1770" s="87"/>
      <c r="AJ1770" s="112"/>
      <c r="AK1770" s="121">
        <f>SUM(AK1771:AK1772)</f>
        <v>0</v>
      </c>
      <c r="AL1770" s="88"/>
      <c r="AM1770" s="87"/>
      <c r="AN1770" s="87"/>
      <c r="AO1770" s="87"/>
      <c r="AP1770" s="87"/>
      <c r="AQ1770" s="87"/>
      <c r="AR1770" s="87"/>
      <c r="AS1770" s="87"/>
      <c r="AT1770" s="87"/>
      <c r="AU1770" s="87"/>
      <c r="AV1770" s="87"/>
      <c r="AW1770" s="112"/>
      <c r="AX1770" s="121">
        <f>SUM(AX1771:AX1772)</f>
        <v>2500</v>
      </c>
      <c r="AY1770" s="88"/>
      <c r="AZ1770" s="79"/>
      <c r="BA1770" s="80"/>
      <c r="BB1770" s="71"/>
      <c r="BC1770" s="54"/>
      <c r="BD1770" s="41">
        <v>4</v>
      </c>
      <c r="BE1770" s="52">
        <v>43</v>
      </c>
      <c r="BF1770" s="62">
        <v>4361</v>
      </c>
      <c r="BG1770" s="279" t="s">
        <v>51</v>
      </c>
    </row>
    <row r="1771" spans="1:59" s="63" customFormat="1" ht="12.75" x14ac:dyDescent="0.2">
      <c r="A1771" s="196">
        <v>4</v>
      </c>
      <c r="B1771" s="197" t="s">
        <v>422</v>
      </c>
      <c r="C1771" s="208">
        <v>43</v>
      </c>
      <c r="D1771" s="209" t="s">
        <v>688</v>
      </c>
      <c r="E1771" s="210">
        <v>4361</v>
      </c>
      <c r="F1771" s="211" t="s">
        <v>740</v>
      </c>
      <c r="G1771" s="231" t="s">
        <v>733</v>
      </c>
      <c r="H1771" s="89" t="s">
        <v>52</v>
      </c>
      <c r="I1771" s="90" t="s">
        <v>586</v>
      </c>
      <c r="J1771" s="90" t="s">
        <v>742</v>
      </c>
      <c r="K1771" s="90" t="s">
        <v>64</v>
      </c>
      <c r="L1771" s="90" t="s">
        <v>588</v>
      </c>
      <c r="M1771" s="91"/>
      <c r="N1771" s="312">
        <v>1</v>
      </c>
      <c r="O1771" s="313">
        <f>N1771/N$1770</f>
        <v>0.5</v>
      </c>
      <c r="P1771" s="104">
        <v>1</v>
      </c>
      <c r="Q1771" s="92"/>
      <c r="R1771" s="92"/>
      <c r="S1771" s="92"/>
      <c r="T1771" s="92"/>
      <c r="U1771" s="92"/>
      <c r="V1771" s="92"/>
      <c r="W1771" s="92"/>
      <c r="X1771" s="109">
        <f>P1771*P$7+Q1771*Q$7+R1771*R$7+S1771*S$7+T1771*T$7+U1771*U$7+V1771*V$7+W1771*W$7</f>
        <v>100</v>
      </c>
      <c r="Y1771" s="83"/>
      <c r="Z1771" s="110">
        <f>X1771*$O1771</f>
        <v>50</v>
      </c>
      <c r="AA1771" s="111"/>
      <c r="AB1771" s="92"/>
      <c r="AC1771" s="92"/>
      <c r="AD1771" s="92"/>
      <c r="AE1771" s="92"/>
      <c r="AF1771" s="92"/>
      <c r="AG1771" s="92"/>
      <c r="AH1771" s="92"/>
      <c r="AI1771" s="109">
        <f>AB1771*AB$7+AC1771*AC$7+AD1771*AD$7+AE1771*AE$7+AF1771*AF$7+AG1771*AG$7+AH1771*AH$7</f>
        <v>0</v>
      </c>
      <c r="AJ1771" s="83"/>
      <c r="AK1771" s="110">
        <f>AI1771*$O1771</f>
        <v>0</v>
      </c>
      <c r="AL1771" s="111"/>
      <c r="AM1771" s="92"/>
      <c r="AN1771" s="92"/>
      <c r="AO1771" s="92"/>
      <c r="AP1771" s="92"/>
      <c r="AQ1771" s="92"/>
      <c r="AR1771" s="92"/>
      <c r="AS1771" s="92"/>
      <c r="AT1771" s="92">
        <v>1</v>
      </c>
      <c r="AU1771" s="92"/>
      <c r="AV1771" s="109">
        <f>AM1771*AM$7+AN1771*AN$7+AO1771*AO$7+AP1771*AP$7+AQ1771*AQ$7+AR1771*AR$7+AS1771*AS$7+AT1771*AT$7+AU1771*AU$7</f>
        <v>2500</v>
      </c>
      <c r="AW1771" s="75"/>
      <c r="AX1771" s="110">
        <f>AV1771*$O1771</f>
        <v>1250</v>
      </c>
      <c r="AY1771" s="111"/>
      <c r="AZ1771" s="93"/>
      <c r="BA1771" s="94" t="s">
        <v>105</v>
      </c>
      <c r="BB1771" s="71"/>
      <c r="BC1771" s="54"/>
      <c r="BD1771" s="41">
        <v>4</v>
      </c>
      <c r="BE1771" s="52">
        <v>43</v>
      </c>
      <c r="BF1771" s="62">
        <v>4361</v>
      </c>
      <c r="BG1771" s="280" t="s">
        <v>52</v>
      </c>
    </row>
    <row r="1772" spans="1:59" s="63" customFormat="1" ht="12.75" x14ac:dyDescent="0.2">
      <c r="A1772" s="196">
        <v>4</v>
      </c>
      <c r="B1772" s="197" t="s">
        <v>422</v>
      </c>
      <c r="C1772" s="208">
        <v>43</v>
      </c>
      <c r="D1772" s="209" t="s">
        <v>688</v>
      </c>
      <c r="E1772" s="210">
        <v>4361</v>
      </c>
      <c r="F1772" s="211" t="s">
        <v>740</v>
      </c>
      <c r="G1772" s="231" t="s">
        <v>733</v>
      </c>
      <c r="H1772" s="89"/>
      <c r="I1772" s="90" t="s">
        <v>743</v>
      </c>
      <c r="J1772" s="90"/>
      <c r="K1772" s="90" t="s">
        <v>64</v>
      </c>
      <c r="L1772" s="90" t="s">
        <v>76</v>
      </c>
      <c r="M1772" s="91"/>
      <c r="N1772" s="312">
        <v>1</v>
      </c>
      <c r="O1772" s="313">
        <f>N1772/N$1770</f>
        <v>0.5</v>
      </c>
      <c r="P1772" s="104">
        <v>1</v>
      </c>
      <c r="Q1772" s="92"/>
      <c r="R1772" s="92"/>
      <c r="S1772" s="92"/>
      <c r="T1772" s="92"/>
      <c r="U1772" s="92"/>
      <c r="V1772" s="92"/>
      <c r="W1772" s="92"/>
      <c r="X1772" s="109">
        <f>P1772*P$7+Q1772*Q$7+R1772*R$7+S1772*S$7+T1772*T$7+U1772*U$7+V1772*V$7+W1772*W$7</f>
        <v>100</v>
      </c>
      <c r="Y1772" s="83"/>
      <c r="Z1772" s="110">
        <f>X1772*$O1772</f>
        <v>50</v>
      </c>
      <c r="AA1772" s="111"/>
      <c r="AB1772" s="92"/>
      <c r="AC1772" s="92"/>
      <c r="AD1772" s="92"/>
      <c r="AE1772" s="92"/>
      <c r="AF1772" s="92"/>
      <c r="AG1772" s="92"/>
      <c r="AH1772" s="92"/>
      <c r="AI1772" s="109">
        <f>AB1772*AB$7+AC1772*AC$7+AD1772*AD$7+AE1772*AE$7+AF1772*AF$7+AG1772*AG$7+AH1772*AH$7</f>
        <v>0</v>
      </c>
      <c r="AJ1772" s="83"/>
      <c r="AK1772" s="110">
        <f>AI1772*$O1772</f>
        <v>0</v>
      </c>
      <c r="AL1772" s="111"/>
      <c r="AM1772" s="92"/>
      <c r="AN1772" s="92"/>
      <c r="AO1772" s="92"/>
      <c r="AP1772" s="92"/>
      <c r="AQ1772" s="92"/>
      <c r="AR1772" s="92"/>
      <c r="AS1772" s="92"/>
      <c r="AT1772" s="92">
        <v>1</v>
      </c>
      <c r="AU1772" s="92"/>
      <c r="AV1772" s="109">
        <f>AM1772*AM$7+AN1772*AN$7+AO1772*AO$7+AP1772*AP$7+AQ1772*AQ$7+AR1772*AR$7+AS1772*AS$7+AT1772*AT$7+AU1772*AU$7</f>
        <v>2500</v>
      </c>
      <c r="AW1772" s="75"/>
      <c r="AX1772" s="110">
        <f>AV1772*$O1772</f>
        <v>1250</v>
      </c>
      <c r="AY1772" s="111"/>
      <c r="AZ1772" s="93"/>
      <c r="BA1772" s="94" t="s">
        <v>554</v>
      </c>
      <c r="BB1772" s="71"/>
      <c r="BC1772" s="54"/>
      <c r="BD1772" s="41">
        <v>4</v>
      </c>
      <c r="BE1772" s="52">
        <v>43</v>
      </c>
      <c r="BF1772" s="62">
        <v>4361</v>
      </c>
      <c r="BG1772" s="280" t="s">
        <v>52</v>
      </c>
    </row>
    <row r="1773" spans="1:59" s="63" customFormat="1" ht="12.75" x14ac:dyDescent="0.2">
      <c r="A1773" s="196">
        <v>4</v>
      </c>
      <c r="B1773" s="197" t="s">
        <v>422</v>
      </c>
      <c r="C1773" s="208">
        <v>43</v>
      </c>
      <c r="D1773" s="209" t="s">
        <v>688</v>
      </c>
      <c r="E1773" s="210">
        <v>4361</v>
      </c>
      <c r="F1773" s="211" t="s">
        <v>740</v>
      </c>
      <c r="G1773" s="231" t="s">
        <v>733</v>
      </c>
      <c r="H1773" s="89"/>
      <c r="I1773" s="219"/>
      <c r="J1773" s="90"/>
      <c r="K1773" s="90"/>
      <c r="L1773" s="90"/>
      <c r="M1773" s="91"/>
      <c r="N1773" s="247"/>
      <c r="O1773" s="306"/>
      <c r="P1773" s="104"/>
      <c r="Q1773" s="92"/>
      <c r="R1773" s="92"/>
      <c r="S1773" s="92"/>
      <c r="T1773" s="92"/>
      <c r="U1773" s="92"/>
      <c r="V1773" s="92"/>
      <c r="W1773" s="92"/>
      <c r="X1773" s="75"/>
      <c r="Y1773" s="83"/>
      <c r="Z1773" s="83"/>
      <c r="AA1773" s="83"/>
      <c r="AB1773" s="92"/>
      <c r="AC1773" s="92"/>
      <c r="AD1773" s="92"/>
      <c r="AE1773" s="92"/>
      <c r="AF1773" s="92"/>
      <c r="AG1773" s="92"/>
      <c r="AH1773" s="92"/>
      <c r="AI1773" s="75"/>
      <c r="AJ1773" s="83"/>
      <c r="AK1773" s="83"/>
      <c r="AL1773" s="83"/>
      <c r="AM1773" s="92"/>
      <c r="AN1773" s="92"/>
      <c r="AO1773" s="92"/>
      <c r="AP1773" s="92"/>
      <c r="AQ1773" s="92"/>
      <c r="AR1773" s="92"/>
      <c r="AS1773" s="92"/>
      <c r="AT1773" s="92"/>
      <c r="AU1773" s="92"/>
      <c r="AV1773" s="75"/>
      <c r="AW1773" s="75"/>
      <c r="AX1773" s="83"/>
      <c r="AY1773" s="83"/>
      <c r="AZ1773" s="93"/>
      <c r="BA1773" s="94"/>
      <c r="BB1773" s="71"/>
      <c r="BC1773" s="54"/>
      <c r="BD1773" s="41">
        <v>4</v>
      </c>
      <c r="BE1773" s="52">
        <v>43</v>
      </c>
      <c r="BF1773" s="62">
        <v>4361</v>
      </c>
      <c r="BG1773" s="280" t="s">
        <v>52</v>
      </c>
    </row>
    <row r="1774" spans="1:59" s="63" customFormat="1" ht="12.75" x14ac:dyDescent="0.2">
      <c r="A1774" s="196">
        <v>4</v>
      </c>
      <c r="B1774" s="197" t="s">
        <v>422</v>
      </c>
      <c r="C1774" s="208">
        <v>43</v>
      </c>
      <c r="D1774" s="209" t="s">
        <v>688</v>
      </c>
      <c r="E1774" s="210">
        <v>4361</v>
      </c>
      <c r="F1774" s="211" t="s">
        <v>740</v>
      </c>
      <c r="G1774" s="231" t="s">
        <v>733</v>
      </c>
      <c r="H1774" s="65"/>
      <c r="I1774" s="222"/>
      <c r="J1774" s="66"/>
      <c r="K1774" s="66"/>
      <c r="L1774" s="66"/>
      <c r="M1774" s="64"/>
      <c r="N1774" s="304"/>
      <c r="O1774" s="305"/>
      <c r="P1774" s="127"/>
      <c r="Q1774" s="67"/>
      <c r="R1774" s="67"/>
      <c r="S1774" s="67"/>
      <c r="T1774" s="67"/>
      <c r="U1774" s="67"/>
      <c r="V1774" s="67"/>
      <c r="W1774" s="67"/>
      <c r="X1774" s="67"/>
      <c r="Y1774" s="68"/>
      <c r="Z1774" s="68"/>
      <c r="AA1774" s="68"/>
      <c r="AB1774" s="67"/>
      <c r="AC1774" s="67"/>
      <c r="AD1774" s="67"/>
      <c r="AE1774" s="67"/>
      <c r="AF1774" s="67"/>
      <c r="AG1774" s="67"/>
      <c r="AH1774" s="67"/>
      <c r="AI1774" s="67"/>
      <c r="AJ1774" s="68"/>
      <c r="AK1774" s="68"/>
      <c r="AL1774" s="68"/>
      <c r="AM1774" s="67"/>
      <c r="AN1774" s="67"/>
      <c r="AO1774" s="67"/>
      <c r="AP1774" s="67"/>
      <c r="AQ1774" s="67"/>
      <c r="AR1774" s="67"/>
      <c r="AS1774" s="67"/>
      <c r="AT1774" s="67"/>
      <c r="AU1774" s="67"/>
      <c r="AV1774" s="67"/>
      <c r="AW1774" s="67"/>
      <c r="AX1774" s="68"/>
      <c r="AY1774" s="68"/>
      <c r="AZ1774" s="69"/>
      <c r="BA1774" s="70"/>
      <c r="BB1774" s="71"/>
      <c r="BC1774" s="54"/>
      <c r="BD1774" s="41">
        <v>4</v>
      </c>
      <c r="BE1774" s="52">
        <v>43</v>
      </c>
      <c r="BF1774" s="62">
        <v>4361</v>
      </c>
      <c r="BG1774" s="275"/>
    </row>
    <row r="1775" spans="1:59" s="63" customFormat="1" ht="12.75" x14ac:dyDescent="0.2">
      <c r="A1775" s="196">
        <v>4</v>
      </c>
      <c r="B1775" s="197" t="s">
        <v>422</v>
      </c>
      <c r="C1775" s="208">
        <v>43</v>
      </c>
      <c r="D1775" s="209" t="s">
        <v>688</v>
      </c>
      <c r="E1775" s="210">
        <v>4361</v>
      </c>
      <c r="F1775" s="211" t="s">
        <v>740</v>
      </c>
      <c r="G1775" s="230"/>
      <c r="H1775" s="56"/>
      <c r="I1775" s="221"/>
      <c r="J1775" s="57"/>
      <c r="K1775" s="57"/>
      <c r="L1775" s="57"/>
      <c r="M1775" s="55"/>
      <c r="N1775" s="303"/>
      <c r="O1775" s="245"/>
      <c r="P1775" s="122"/>
      <c r="Q1775" s="58"/>
      <c r="R1775" s="58"/>
      <c r="S1775" s="58"/>
      <c r="T1775" s="58"/>
      <c r="U1775" s="58"/>
      <c r="V1775" s="58"/>
      <c r="W1775" s="58"/>
      <c r="X1775" s="58"/>
      <c r="Y1775" s="59"/>
      <c r="Z1775" s="59"/>
      <c r="AA1775" s="59"/>
      <c r="AB1775" s="58"/>
      <c r="AC1775" s="58"/>
      <c r="AD1775" s="58"/>
      <c r="AE1775" s="58"/>
      <c r="AF1775" s="58"/>
      <c r="AG1775" s="58"/>
      <c r="AH1775" s="58"/>
      <c r="AI1775" s="58"/>
      <c r="AJ1775" s="59"/>
      <c r="AK1775" s="59"/>
      <c r="AL1775" s="59"/>
      <c r="AM1775" s="58"/>
      <c r="AN1775" s="58"/>
      <c r="AO1775" s="58"/>
      <c r="AP1775" s="58"/>
      <c r="AQ1775" s="58"/>
      <c r="AR1775" s="58"/>
      <c r="AS1775" s="58"/>
      <c r="AT1775" s="58"/>
      <c r="AU1775" s="58"/>
      <c r="AV1775" s="58"/>
      <c r="AW1775" s="58"/>
      <c r="AX1775" s="59"/>
      <c r="AY1775" s="59"/>
      <c r="AZ1775" s="60"/>
      <c r="BA1775" s="61"/>
      <c r="BB1775" s="54"/>
      <c r="BC1775" s="54"/>
      <c r="BD1775" s="41">
        <v>4</v>
      </c>
      <c r="BE1775" s="52">
        <v>43</v>
      </c>
      <c r="BF1775" s="62">
        <v>4361</v>
      </c>
      <c r="BG1775" s="274"/>
    </row>
    <row r="1776" spans="1:59" s="63" customFormat="1" ht="12.75" x14ac:dyDescent="0.2">
      <c r="A1776" s="196">
        <v>4</v>
      </c>
      <c r="B1776" s="197" t="s">
        <v>422</v>
      </c>
      <c r="C1776" s="208">
        <v>43</v>
      </c>
      <c r="D1776" s="209" t="s">
        <v>688</v>
      </c>
      <c r="E1776" s="210">
        <v>4361</v>
      </c>
      <c r="F1776" s="211" t="s">
        <v>740</v>
      </c>
      <c r="G1776" s="231"/>
      <c r="H1776" s="65"/>
      <c r="I1776" s="222"/>
      <c r="J1776" s="66"/>
      <c r="K1776" s="66"/>
      <c r="L1776" s="66"/>
      <c r="M1776" s="64"/>
      <c r="N1776" s="304"/>
      <c r="O1776" s="305"/>
      <c r="P1776" s="127"/>
      <c r="Q1776" s="67"/>
      <c r="R1776" s="67"/>
      <c r="S1776" s="67"/>
      <c r="T1776" s="67"/>
      <c r="U1776" s="67"/>
      <c r="V1776" s="67"/>
      <c r="W1776" s="67"/>
      <c r="X1776" s="67"/>
      <c r="Y1776" s="68"/>
      <c r="Z1776" s="68"/>
      <c r="AA1776" s="68"/>
      <c r="AB1776" s="67"/>
      <c r="AC1776" s="67"/>
      <c r="AD1776" s="67"/>
      <c r="AE1776" s="67"/>
      <c r="AF1776" s="67"/>
      <c r="AG1776" s="67"/>
      <c r="AH1776" s="67"/>
      <c r="AI1776" s="67"/>
      <c r="AJ1776" s="68"/>
      <c r="AK1776" s="68"/>
      <c r="AL1776" s="68"/>
      <c r="AM1776" s="67"/>
      <c r="AN1776" s="67"/>
      <c r="AO1776" s="67"/>
      <c r="AP1776" s="67"/>
      <c r="AQ1776" s="67"/>
      <c r="AR1776" s="67"/>
      <c r="AS1776" s="67"/>
      <c r="AT1776" s="67"/>
      <c r="AU1776" s="67"/>
      <c r="AV1776" s="67"/>
      <c r="AW1776" s="67"/>
      <c r="AX1776" s="68"/>
      <c r="AY1776" s="68"/>
      <c r="AZ1776" s="69"/>
      <c r="BA1776" s="70"/>
      <c r="BB1776" s="71"/>
      <c r="BC1776" s="54"/>
      <c r="BD1776" s="41">
        <v>4</v>
      </c>
      <c r="BE1776" s="52">
        <v>43</v>
      </c>
      <c r="BF1776" s="62">
        <v>4361</v>
      </c>
      <c r="BG1776" s="275"/>
    </row>
    <row r="1777" spans="1:59" s="63" customFormat="1" ht="12.75" x14ac:dyDescent="0.2">
      <c r="A1777" s="196">
        <v>4</v>
      </c>
      <c r="B1777" s="197" t="s">
        <v>422</v>
      </c>
      <c r="C1777" s="208">
        <v>43</v>
      </c>
      <c r="D1777" s="209" t="s">
        <v>688</v>
      </c>
      <c r="E1777" s="210">
        <v>4361</v>
      </c>
      <c r="F1777" s="211" t="s">
        <v>740</v>
      </c>
      <c r="G1777" s="231" t="s">
        <v>1195</v>
      </c>
      <c r="H1777" s="72" t="s">
        <v>1233</v>
      </c>
      <c r="I1777" s="223" t="s">
        <v>1249</v>
      </c>
      <c r="J1777" s="73"/>
      <c r="K1777" s="73"/>
      <c r="L1777" s="73"/>
      <c r="M1777" s="74"/>
      <c r="N1777" s="247"/>
      <c r="O1777" s="306"/>
      <c r="P1777" s="105"/>
      <c r="Q1777" s="75"/>
      <c r="R1777" s="75"/>
      <c r="S1777" s="75"/>
      <c r="T1777" s="75"/>
      <c r="U1777" s="75"/>
      <c r="V1777" s="75"/>
      <c r="W1777" s="75"/>
      <c r="X1777" s="75"/>
      <c r="Y1777" s="76" t="s">
        <v>1241</v>
      </c>
      <c r="Z1777" s="77" t="s">
        <v>1241</v>
      </c>
      <c r="AA1777" s="78">
        <f>AA$1183</f>
        <v>5000</v>
      </c>
      <c r="AB1777" s="75"/>
      <c r="AC1777" s="75"/>
      <c r="AD1777" s="75"/>
      <c r="AE1777" s="75"/>
      <c r="AF1777" s="75"/>
      <c r="AG1777" s="75"/>
      <c r="AH1777" s="75"/>
      <c r="AI1777" s="75"/>
      <c r="AJ1777" s="76" t="s">
        <v>1241</v>
      </c>
      <c r="AK1777" s="77" t="s">
        <v>1241</v>
      </c>
      <c r="AL1777" s="78">
        <f>AL$1183</f>
        <v>0</v>
      </c>
      <c r="AM1777" s="75"/>
      <c r="AN1777" s="75"/>
      <c r="AO1777" s="75"/>
      <c r="AP1777" s="75"/>
      <c r="AQ1777" s="75"/>
      <c r="AR1777" s="75"/>
      <c r="AS1777" s="75"/>
      <c r="AT1777" s="75"/>
      <c r="AU1777" s="75"/>
      <c r="AV1777" s="75"/>
      <c r="AW1777" s="76" t="s">
        <v>1241</v>
      </c>
      <c r="AX1777" s="77" t="s">
        <v>1241</v>
      </c>
      <c r="AY1777" s="78">
        <f>AY$1183</f>
        <v>500</v>
      </c>
      <c r="AZ1777" s="79"/>
      <c r="BA1777" s="80" t="str">
        <f>I1777</f>
        <v>&gt; see 4255, Insulating wall cladding</v>
      </c>
      <c r="BB1777" s="71"/>
      <c r="BC1777" s="54"/>
      <c r="BD1777" s="41">
        <v>4</v>
      </c>
      <c r="BE1777" s="52">
        <v>43</v>
      </c>
      <c r="BF1777" s="62">
        <v>4361</v>
      </c>
      <c r="BG1777" s="276" t="str">
        <f>H1777</f>
        <v>Default Scenario (Link)</v>
      </c>
    </row>
    <row r="1778" spans="1:59" s="63" customFormat="1" ht="12.75" x14ac:dyDescent="0.2">
      <c r="A1778" s="196">
        <v>4</v>
      </c>
      <c r="B1778" s="197" t="s">
        <v>422</v>
      </c>
      <c r="C1778" s="208">
        <v>43</v>
      </c>
      <c r="D1778" s="209" t="s">
        <v>688</v>
      </c>
      <c r="E1778" s="210">
        <v>4361</v>
      </c>
      <c r="F1778" s="211" t="s">
        <v>740</v>
      </c>
      <c r="G1778" s="231"/>
      <c r="H1778" s="65"/>
      <c r="I1778" s="222"/>
      <c r="J1778" s="66"/>
      <c r="K1778" s="66"/>
      <c r="L1778" s="66"/>
      <c r="M1778" s="64"/>
      <c r="N1778" s="304"/>
      <c r="O1778" s="305"/>
      <c r="P1778" s="127"/>
      <c r="Q1778" s="67"/>
      <c r="R1778" s="67"/>
      <c r="S1778" s="67"/>
      <c r="T1778" s="67"/>
      <c r="U1778" s="67"/>
      <c r="V1778" s="67"/>
      <c r="W1778" s="67"/>
      <c r="X1778" s="67"/>
      <c r="Y1778" s="68"/>
      <c r="Z1778" s="68"/>
      <c r="AA1778" s="68"/>
      <c r="AB1778" s="67"/>
      <c r="AC1778" s="67"/>
      <c r="AD1778" s="67"/>
      <c r="AE1778" s="67"/>
      <c r="AF1778" s="67"/>
      <c r="AG1778" s="67"/>
      <c r="AH1778" s="67"/>
      <c r="AI1778" s="67"/>
      <c r="AJ1778" s="68"/>
      <c r="AK1778" s="68"/>
      <c r="AL1778" s="68"/>
      <c r="AM1778" s="67"/>
      <c r="AN1778" s="67"/>
      <c r="AO1778" s="67"/>
      <c r="AP1778" s="67"/>
      <c r="AQ1778" s="67"/>
      <c r="AR1778" s="67"/>
      <c r="AS1778" s="67"/>
      <c r="AT1778" s="67"/>
      <c r="AU1778" s="67"/>
      <c r="AV1778" s="67"/>
      <c r="AW1778" s="67"/>
      <c r="AX1778" s="68"/>
      <c r="AY1778" s="68"/>
      <c r="AZ1778" s="69"/>
      <c r="BA1778" s="70"/>
      <c r="BB1778" s="71"/>
      <c r="BC1778" s="54"/>
      <c r="BD1778" s="41">
        <v>4</v>
      </c>
      <c r="BE1778" s="52">
        <v>43</v>
      </c>
      <c r="BF1778" s="62">
        <v>4361</v>
      </c>
      <c r="BG1778" s="275"/>
    </row>
    <row r="1779" spans="1:59" s="63" customFormat="1" ht="12.75" x14ac:dyDescent="0.2">
      <c r="A1779" s="196">
        <v>4</v>
      </c>
      <c r="B1779" s="197" t="s">
        <v>422</v>
      </c>
      <c r="C1779" s="208">
        <v>43</v>
      </c>
      <c r="D1779" s="209" t="s">
        <v>688</v>
      </c>
      <c r="E1779" s="210">
        <v>4361</v>
      </c>
      <c r="F1779" s="211" t="s">
        <v>740</v>
      </c>
      <c r="G1779" s="230"/>
      <c r="H1779" s="56"/>
      <c r="I1779" s="221"/>
      <c r="J1779" s="57"/>
      <c r="K1779" s="57"/>
      <c r="L1779" s="57"/>
      <c r="M1779" s="55"/>
      <c r="N1779" s="303"/>
      <c r="O1779" s="245"/>
      <c r="P1779" s="122"/>
      <c r="Q1779" s="58"/>
      <c r="R1779" s="58"/>
      <c r="S1779" s="58"/>
      <c r="T1779" s="58"/>
      <c r="U1779" s="58"/>
      <c r="V1779" s="58"/>
      <c r="W1779" s="58"/>
      <c r="X1779" s="58"/>
      <c r="Y1779" s="59"/>
      <c r="Z1779" s="59"/>
      <c r="AA1779" s="59"/>
      <c r="AB1779" s="58"/>
      <c r="AC1779" s="58"/>
      <c r="AD1779" s="58"/>
      <c r="AE1779" s="58"/>
      <c r="AF1779" s="58"/>
      <c r="AG1779" s="58"/>
      <c r="AH1779" s="58"/>
      <c r="AI1779" s="58"/>
      <c r="AJ1779" s="59"/>
      <c r="AK1779" s="59"/>
      <c r="AL1779" s="59"/>
      <c r="AM1779" s="58"/>
      <c r="AN1779" s="58"/>
      <c r="AO1779" s="58"/>
      <c r="AP1779" s="58"/>
      <c r="AQ1779" s="58"/>
      <c r="AR1779" s="58"/>
      <c r="AS1779" s="58"/>
      <c r="AT1779" s="58"/>
      <c r="AU1779" s="58"/>
      <c r="AV1779" s="58"/>
      <c r="AW1779" s="58"/>
      <c r="AX1779" s="59"/>
      <c r="AY1779" s="59"/>
      <c r="AZ1779" s="60"/>
      <c r="BA1779" s="61"/>
      <c r="BB1779" s="54"/>
      <c r="BC1779" s="54"/>
      <c r="BD1779" s="41">
        <v>4</v>
      </c>
      <c r="BE1779" s="52">
        <v>43</v>
      </c>
      <c r="BF1779" s="62">
        <v>4361</v>
      </c>
      <c r="BG1779" s="274"/>
    </row>
    <row r="1780" spans="1:59" s="63" customFormat="1" ht="12.75" x14ac:dyDescent="0.2">
      <c r="A1780" s="196">
        <v>4</v>
      </c>
      <c r="B1780" s="197" t="s">
        <v>422</v>
      </c>
      <c r="C1780" s="208">
        <v>43</v>
      </c>
      <c r="D1780" s="209" t="s">
        <v>688</v>
      </c>
      <c r="E1780" s="210">
        <v>4361</v>
      </c>
      <c r="F1780" s="211" t="s">
        <v>740</v>
      </c>
      <c r="G1780" s="231"/>
      <c r="H1780" s="65"/>
      <c r="I1780" s="222"/>
      <c r="J1780" s="66"/>
      <c r="K1780" s="66"/>
      <c r="L1780" s="66"/>
      <c r="M1780" s="64"/>
      <c r="N1780" s="304"/>
      <c r="O1780" s="305"/>
      <c r="P1780" s="127"/>
      <c r="Q1780" s="67"/>
      <c r="R1780" s="67"/>
      <c r="S1780" s="67"/>
      <c r="T1780" s="67"/>
      <c r="U1780" s="67"/>
      <c r="V1780" s="67"/>
      <c r="W1780" s="67"/>
      <c r="X1780" s="67"/>
      <c r="Y1780" s="68"/>
      <c r="Z1780" s="68"/>
      <c r="AA1780" s="68"/>
      <c r="AB1780" s="67"/>
      <c r="AC1780" s="67"/>
      <c r="AD1780" s="67"/>
      <c r="AE1780" s="67"/>
      <c r="AF1780" s="67"/>
      <c r="AG1780" s="67"/>
      <c r="AH1780" s="67"/>
      <c r="AI1780" s="67"/>
      <c r="AJ1780" s="68"/>
      <c r="AK1780" s="68"/>
      <c r="AL1780" s="68"/>
      <c r="AM1780" s="67"/>
      <c r="AN1780" s="67"/>
      <c r="AO1780" s="67"/>
      <c r="AP1780" s="67"/>
      <c r="AQ1780" s="67"/>
      <c r="AR1780" s="67"/>
      <c r="AS1780" s="67"/>
      <c r="AT1780" s="67"/>
      <c r="AU1780" s="67"/>
      <c r="AV1780" s="67"/>
      <c r="AW1780" s="67"/>
      <c r="AX1780" s="68"/>
      <c r="AY1780" s="68"/>
      <c r="AZ1780" s="69"/>
      <c r="BA1780" s="70"/>
      <c r="BB1780" s="71"/>
      <c r="BC1780" s="54"/>
      <c r="BD1780" s="41">
        <v>4</v>
      </c>
      <c r="BE1780" s="52">
        <v>43</v>
      </c>
      <c r="BF1780" s="62">
        <v>4361</v>
      </c>
      <c r="BG1780" s="275"/>
    </row>
    <row r="1781" spans="1:59" s="63" customFormat="1" ht="12.75" x14ac:dyDescent="0.2">
      <c r="A1781" s="196">
        <v>4</v>
      </c>
      <c r="B1781" s="197" t="s">
        <v>422</v>
      </c>
      <c r="C1781" s="208">
        <v>43</v>
      </c>
      <c r="D1781" s="209" t="s">
        <v>688</v>
      </c>
      <c r="E1781" s="210">
        <v>4361</v>
      </c>
      <c r="F1781" s="211" t="s">
        <v>740</v>
      </c>
      <c r="G1781" s="231" t="s">
        <v>741</v>
      </c>
      <c r="H1781" s="72" t="s">
        <v>1233</v>
      </c>
      <c r="I1781" s="223" t="s">
        <v>1247</v>
      </c>
      <c r="J1781" s="73"/>
      <c r="K1781" s="73"/>
      <c r="L1781" s="73"/>
      <c r="M1781" s="74"/>
      <c r="N1781" s="247"/>
      <c r="O1781" s="306"/>
      <c r="P1781" s="105"/>
      <c r="Q1781" s="75"/>
      <c r="R1781" s="75"/>
      <c r="S1781" s="75"/>
      <c r="T1781" s="75"/>
      <c r="U1781" s="75"/>
      <c r="V1781" s="75"/>
      <c r="W1781" s="75"/>
      <c r="X1781" s="75"/>
      <c r="Y1781" s="76" t="s">
        <v>1241</v>
      </c>
      <c r="Z1781" s="77" t="s">
        <v>1241</v>
      </c>
      <c r="AA1781" s="78">
        <f>AA$2542</f>
        <v>5000</v>
      </c>
      <c r="AB1781" s="75"/>
      <c r="AC1781" s="75"/>
      <c r="AD1781" s="75"/>
      <c r="AE1781" s="75"/>
      <c r="AF1781" s="75"/>
      <c r="AG1781" s="75"/>
      <c r="AH1781" s="75"/>
      <c r="AI1781" s="75"/>
      <c r="AJ1781" s="76" t="s">
        <v>1241</v>
      </c>
      <c r="AK1781" s="77" t="s">
        <v>1241</v>
      </c>
      <c r="AL1781" s="78">
        <f>AL$2542</f>
        <v>0</v>
      </c>
      <c r="AM1781" s="75"/>
      <c r="AN1781" s="75"/>
      <c r="AO1781" s="75"/>
      <c r="AP1781" s="75"/>
      <c r="AQ1781" s="75"/>
      <c r="AR1781" s="75"/>
      <c r="AS1781" s="75"/>
      <c r="AT1781" s="75"/>
      <c r="AU1781" s="75"/>
      <c r="AV1781" s="75"/>
      <c r="AW1781" s="76" t="s">
        <v>1241</v>
      </c>
      <c r="AX1781" s="77" t="s">
        <v>1241</v>
      </c>
      <c r="AY1781" s="78">
        <f>AY$2542</f>
        <v>250</v>
      </c>
      <c r="AZ1781" s="79"/>
      <c r="BA1781" s="80" t="str">
        <f>I1781</f>
        <v>&gt; see 4711, Thermal insulation</v>
      </c>
      <c r="BB1781" s="71"/>
      <c r="BC1781" s="54"/>
      <c r="BD1781" s="41">
        <v>4</v>
      </c>
      <c r="BE1781" s="52">
        <v>43</v>
      </c>
      <c r="BF1781" s="62">
        <v>4361</v>
      </c>
      <c r="BG1781" s="276" t="str">
        <f>H1781</f>
        <v>Default Scenario (Link)</v>
      </c>
    </row>
    <row r="1782" spans="1:59" s="63" customFormat="1" ht="12.75" x14ac:dyDescent="0.2">
      <c r="A1782" s="196">
        <v>4</v>
      </c>
      <c r="B1782" s="197" t="s">
        <v>422</v>
      </c>
      <c r="C1782" s="208">
        <v>43</v>
      </c>
      <c r="D1782" s="209" t="s">
        <v>688</v>
      </c>
      <c r="E1782" s="210">
        <v>4361</v>
      </c>
      <c r="F1782" s="211" t="s">
        <v>740</v>
      </c>
      <c r="G1782" s="231"/>
      <c r="H1782" s="65"/>
      <c r="I1782" s="222"/>
      <c r="J1782" s="66"/>
      <c r="K1782" s="66"/>
      <c r="L1782" s="66"/>
      <c r="M1782" s="64"/>
      <c r="N1782" s="304"/>
      <c r="O1782" s="305"/>
      <c r="P1782" s="127"/>
      <c r="Q1782" s="67"/>
      <c r="R1782" s="67"/>
      <c r="S1782" s="67"/>
      <c r="T1782" s="67"/>
      <c r="U1782" s="67"/>
      <c r="V1782" s="67"/>
      <c r="W1782" s="67"/>
      <c r="X1782" s="67"/>
      <c r="Y1782" s="68"/>
      <c r="Z1782" s="68"/>
      <c r="AA1782" s="68"/>
      <c r="AB1782" s="67"/>
      <c r="AC1782" s="67"/>
      <c r="AD1782" s="67"/>
      <c r="AE1782" s="67"/>
      <c r="AF1782" s="67"/>
      <c r="AG1782" s="67"/>
      <c r="AH1782" s="67"/>
      <c r="AI1782" s="67"/>
      <c r="AJ1782" s="68"/>
      <c r="AK1782" s="68"/>
      <c r="AL1782" s="68"/>
      <c r="AM1782" s="67"/>
      <c r="AN1782" s="67"/>
      <c r="AO1782" s="67"/>
      <c r="AP1782" s="67"/>
      <c r="AQ1782" s="67"/>
      <c r="AR1782" s="67"/>
      <c r="AS1782" s="67"/>
      <c r="AT1782" s="67"/>
      <c r="AU1782" s="67"/>
      <c r="AV1782" s="67"/>
      <c r="AW1782" s="67"/>
      <c r="AX1782" s="68"/>
      <c r="AY1782" s="68"/>
      <c r="AZ1782" s="69"/>
      <c r="BA1782" s="70"/>
      <c r="BB1782" s="71"/>
      <c r="BC1782" s="54"/>
      <c r="BD1782" s="41">
        <v>4</v>
      </c>
      <c r="BE1782" s="52">
        <v>43</v>
      </c>
      <c r="BF1782" s="62">
        <v>4361</v>
      </c>
      <c r="BG1782" s="275"/>
    </row>
    <row r="1783" spans="1:59" s="63" customFormat="1" ht="12.75" x14ac:dyDescent="0.2">
      <c r="A1783" s="196">
        <v>4</v>
      </c>
      <c r="B1783" s="197" t="s">
        <v>422</v>
      </c>
      <c r="C1783" s="208">
        <v>43</v>
      </c>
      <c r="D1783" s="209" t="s">
        <v>688</v>
      </c>
      <c r="E1783" s="210">
        <v>4361</v>
      </c>
      <c r="F1783" s="211" t="s">
        <v>740</v>
      </c>
      <c r="G1783" s="230"/>
      <c r="H1783" s="56"/>
      <c r="I1783" s="221"/>
      <c r="J1783" s="57"/>
      <c r="K1783" s="57"/>
      <c r="L1783" s="57"/>
      <c r="M1783" s="55"/>
      <c r="N1783" s="303"/>
      <c r="O1783" s="245"/>
      <c r="P1783" s="122"/>
      <c r="Q1783" s="58"/>
      <c r="R1783" s="58"/>
      <c r="S1783" s="58"/>
      <c r="T1783" s="58"/>
      <c r="U1783" s="58"/>
      <c r="V1783" s="58"/>
      <c r="W1783" s="58"/>
      <c r="X1783" s="58"/>
      <c r="Y1783" s="59"/>
      <c r="Z1783" s="59"/>
      <c r="AA1783" s="59"/>
      <c r="AB1783" s="58"/>
      <c r="AC1783" s="58"/>
      <c r="AD1783" s="58"/>
      <c r="AE1783" s="58"/>
      <c r="AF1783" s="58"/>
      <c r="AG1783" s="58"/>
      <c r="AH1783" s="58"/>
      <c r="AI1783" s="58"/>
      <c r="AJ1783" s="59"/>
      <c r="AK1783" s="59"/>
      <c r="AL1783" s="59"/>
      <c r="AM1783" s="58"/>
      <c r="AN1783" s="58"/>
      <c r="AO1783" s="58"/>
      <c r="AP1783" s="58"/>
      <c r="AQ1783" s="58"/>
      <c r="AR1783" s="58"/>
      <c r="AS1783" s="58"/>
      <c r="AT1783" s="58"/>
      <c r="AU1783" s="58"/>
      <c r="AV1783" s="58"/>
      <c r="AW1783" s="58"/>
      <c r="AX1783" s="59"/>
      <c r="AY1783" s="59"/>
      <c r="AZ1783" s="60"/>
      <c r="BA1783" s="61"/>
      <c r="BB1783" s="54"/>
      <c r="BC1783" s="54"/>
      <c r="BD1783" s="41">
        <v>4</v>
      </c>
      <c r="BE1783" s="52">
        <v>43</v>
      </c>
      <c r="BF1783" s="62">
        <v>4361</v>
      </c>
      <c r="BG1783" s="274"/>
    </row>
    <row r="1784" spans="1:59" s="63" customFormat="1" ht="12.75" x14ac:dyDescent="0.2">
      <c r="A1784" s="196">
        <v>4</v>
      </c>
      <c r="B1784" s="197" t="s">
        <v>422</v>
      </c>
      <c r="C1784" s="208">
        <v>43</v>
      </c>
      <c r="D1784" s="209" t="s">
        <v>688</v>
      </c>
      <c r="E1784" s="210">
        <v>4361</v>
      </c>
      <c r="F1784" s="211" t="s">
        <v>740</v>
      </c>
      <c r="G1784" s="231"/>
      <c r="H1784" s="65"/>
      <c r="I1784" s="222"/>
      <c r="J1784" s="66"/>
      <c r="K1784" s="66"/>
      <c r="L1784" s="66"/>
      <c r="M1784" s="64"/>
      <c r="N1784" s="304"/>
      <c r="O1784" s="305"/>
      <c r="P1784" s="127"/>
      <c r="Q1784" s="67"/>
      <c r="R1784" s="67"/>
      <c r="S1784" s="67"/>
      <c r="T1784" s="67"/>
      <c r="U1784" s="67"/>
      <c r="V1784" s="67"/>
      <c r="W1784" s="67"/>
      <c r="X1784" s="67"/>
      <c r="Y1784" s="68"/>
      <c r="Z1784" s="68"/>
      <c r="AA1784" s="68"/>
      <c r="AB1784" s="67"/>
      <c r="AC1784" s="67"/>
      <c r="AD1784" s="67"/>
      <c r="AE1784" s="67"/>
      <c r="AF1784" s="67"/>
      <c r="AG1784" s="67"/>
      <c r="AH1784" s="67"/>
      <c r="AI1784" s="67"/>
      <c r="AJ1784" s="68"/>
      <c r="AK1784" s="68"/>
      <c r="AL1784" s="68"/>
      <c r="AM1784" s="67"/>
      <c r="AN1784" s="67"/>
      <c r="AO1784" s="67"/>
      <c r="AP1784" s="67"/>
      <c r="AQ1784" s="67"/>
      <c r="AR1784" s="67"/>
      <c r="AS1784" s="67"/>
      <c r="AT1784" s="67"/>
      <c r="AU1784" s="67"/>
      <c r="AV1784" s="67"/>
      <c r="AW1784" s="67"/>
      <c r="AX1784" s="68"/>
      <c r="AY1784" s="68"/>
      <c r="AZ1784" s="69"/>
      <c r="BA1784" s="70"/>
      <c r="BB1784" s="71"/>
      <c r="BC1784" s="54"/>
      <c r="BD1784" s="41">
        <v>4</v>
      </c>
      <c r="BE1784" s="52">
        <v>43</v>
      </c>
      <c r="BF1784" s="62">
        <v>4361</v>
      </c>
      <c r="BG1784" s="275"/>
    </row>
    <row r="1785" spans="1:59" s="63" customFormat="1" ht="12.75" x14ac:dyDescent="0.2">
      <c r="A1785" s="196">
        <v>4</v>
      </c>
      <c r="B1785" s="197" t="s">
        <v>422</v>
      </c>
      <c r="C1785" s="208">
        <v>43</v>
      </c>
      <c r="D1785" s="209" t="s">
        <v>688</v>
      </c>
      <c r="E1785" s="210">
        <v>4361</v>
      </c>
      <c r="F1785" s="211" t="s">
        <v>740</v>
      </c>
      <c r="G1785" s="231" t="s">
        <v>360</v>
      </c>
      <c r="H1785" s="72" t="s">
        <v>1233</v>
      </c>
      <c r="I1785" s="223" t="s">
        <v>1250</v>
      </c>
      <c r="J1785" s="73"/>
      <c r="K1785" s="73"/>
      <c r="L1785" s="73"/>
      <c r="M1785" s="74"/>
      <c r="N1785" s="247"/>
      <c r="O1785" s="306"/>
      <c r="P1785" s="105"/>
      <c r="Q1785" s="75"/>
      <c r="R1785" s="75"/>
      <c r="S1785" s="75"/>
      <c r="T1785" s="75"/>
      <c r="U1785" s="75"/>
      <c r="V1785" s="75"/>
      <c r="W1785" s="75"/>
      <c r="X1785" s="75"/>
      <c r="Y1785" s="76" t="s">
        <v>1241</v>
      </c>
      <c r="Z1785" s="77" t="s">
        <v>1241</v>
      </c>
      <c r="AA1785" s="78">
        <f>AA$963</f>
        <v>10000</v>
      </c>
      <c r="AB1785" s="75"/>
      <c r="AC1785" s="75"/>
      <c r="AD1785" s="75"/>
      <c r="AE1785" s="75"/>
      <c r="AF1785" s="75"/>
      <c r="AG1785" s="75"/>
      <c r="AH1785" s="75"/>
      <c r="AI1785" s="75"/>
      <c r="AJ1785" s="76" t="s">
        <v>1241</v>
      </c>
      <c r="AK1785" s="77" t="s">
        <v>1241</v>
      </c>
      <c r="AL1785" s="78">
        <f>AL$963</f>
        <v>0</v>
      </c>
      <c r="AM1785" s="75"/>
      <c r="AN1785" s="75"/>
      <c r="AO1785" s="75"/>
      <c r="AP1785" s="75"/>
      <c r="AQ1785" s="75"/>
      <c r="AR1785" s="75"/>
      <c r="AS1785" s="75"/>
      <c r="AT1785" s="75"/>
      <c r="AU1785" s="75"/>
      <c r="AV1785" s="75"/>
      <c r="AW1785" s="76" t="s">
        <v>1241</v>
      </c>
      <c r="AX1785" s="77" t="s">
        <v>1241</v>
      </c>
      <c r="AY1785" s="78">
        <f>AY$963</f>
        <v>250</v>
      </c>
      <c r="AZ1785" s="79"/>
      <c r="BA1785" s="80" t="str">
        <f>I1785</f>
        <v>&gt; see 4223, Plywood cladding</v>
      </c>
      <c r="BB1785" s="71"/>
      <c r="BC1785" s="54"/>
      <c r="BD1785" s="41">
        <v>4</v>
      </c>
      <c r="BE1785" s="52">
        <v>43</v>
      </c>
      <c r="BF1785" s="62">
        <v>4361</v>
      </c>
      <c r="BG1785" s="276" t="str">
        <f>H1785</f>
        <v>Default Scenario (Link)</v>
      </c>
    </row>
    <row r="1786" spans="1:59" s="63" customFormat="1" ht="12.75" x14ac:dyDescent="0.2">
      <c r="A1786" s="196">
        <v>4</v>
      </c>
      <c r="B1786" s="197" t="s">
        <v>422</v>
      </c>
      <c r="C1786" s="208">
        <v>43</v>
      </c>
      <c r="D1786" s="209" t="s">
        <v>688</v>
      </c>
      <c r="E1786" s="210">
        <v>4361</v>
      </c>
      <c r="F1786" s="211" t="s">
        <v>740</v>
      </c>
      <c r="G1786" s="231"/>
      <c r="H1786" s="65"/>
      <c r="I1786" s="222"/>
      <c r="J1786" s="66"/>
      <c r="K1786" s="66"/>
      <c r="L1786" s="66"/>
      <c r="M1786" s="64"/>
      <c r="N1786" s="304"/>
      <c r="O1786" s="305"/>
      <c r="P1786" s="127"/>
      <c r="Q1786" s="67"/>
      <c r="R1786" s="67"/>
      <c r="S1786" s="67"/>
      <c r="T1786" s="67"/>
      <c r="U1786" s="67"/>
      <c r="V1786" s="67"/>
      <c r="W1786" s="67"/>
      <c r="X1786" s="67"/>
      <c r="Y1786" s="68"/>
      <c r="Z1786" s="68"/>
      <c r="AA1786" s="68"/>
      <c r="AB1786" s="67"/>
      <c r="AC1786" s="67"/>
      <c r="AD1786" s="67"/>
      <c r="AE1786" s="67"/>
      <c r="AF1786" s="67"/>
      <c r="AG1786" s="67"/>
      <c r="AH1786" s="67"/>
      <c r="AI1786" s="67"/>
      <c r="AJ1786" s="68"/>
      <c r="AK1786" s="68"/>
      <c r="AL1786" s="68"/>
      <c r="AM1786" s="67"/>
      <c r="AN1786" s="67"/>
      <c r="AO1786" s="67"/>
      <c r="AP1786" s="67"/>
      <c r="AQ1786" s="67"/>
      <c r="AR1786" s="67"/>
      <c r="AS1786" s="67"/>
      <c r="AT1786" s="67"/>
      <c r="AU1786" s="67"/>
      <c r="AV1786" s="67"/>
      <c r="AW1786" s="67"/>
      <c r="AX1786" s="68"/>
      <c r="AY1786" s="68"/>
      <c r="AZ1786" s="69"/>
      <c r="BA1786" s="70"/>
      <c r="BB1786" s="71"/>
      <c r="BC1786" s="54"/>
      <c r="BD1786" s="41">
        <v>4</v>
      </c>
      <c r="BE1786" s="52">
        <v>43</v>
      </c>
      <c r="BF1786" s="62">
        <v>4361</v>
      </c>
      <c r="BG1786" s="275"/>
    </row>
    <row r="1787" spans="1:59" s="63" customFormat="1" ht="12.75" x14ac:dyDescent="0.2">
      <c r="A1787" s="196">
        <v>4</v>
      </c>
      <c r="B1787" s="197" t="s">
        <v>422</v>
      </c>
      <c r="C1787" s="208">
        <v>43</v>
      </c>
      <c r="D1787" s="209" t="s">
        <v>688</v>
      </c>
      <c r="E1787" s="210">
        <v>4361</v>
      </c>
      <c r="F1787" s="211" t="s">
        <v>740</v>
      </c>
      <c r="G1787" s="230"/>
      <c r="H1787" s="56"/>
      <c r="I1787" s="221"/>
      <c r="J1787" s="57"/>
      <c r="K1787" s="57"/>
      <c r="L1787" s="57"/>
      <c r="M1787" s="55"/>
      <c r="N1787" s="303"/>
      <c r="O1787" s="245"/>
      <c r="P1787" s="122"/>
      <c r="Q1787" s="58"/>
      <c r="R1787" s="58"/>
      <c r="S1787" s="58"/>
      <c r="T1787" s="58"/>
      <c r="U1787" s="58"/>
      <c r="V1787" s="58"/>
      <c r="W1787" s="58"/>
      <c r="X1787" s="58"/>
      <c r="Y1787" s="59"/>
      <c r="Z1787" s="59"/>
      <c r="AA1787" s="59"/>
      <c r="AB1787" s="58"/>
      <c r="AC1787" s="58"/>
      <c r="AD1787" s="58"/>
      <c r="AE1787" s="58"/>
      <c r="AF1787" s="58"/>
      <c r="AG1787" s="58"/>
      <c r="AH1787" s="58"/>
      <c r="AI1787" s="58"/>
      <c r="AJ1787" s="59"/>
      <c r="AK1787" s="59"/>
      <c r="AL1787" s="59"/>
      <c r="AM1787" s="58"/>
      <c r="AN1787" s="58"/>
      <c r="AO1787" s="58"/>
      <c r="AP1787" s="58"/>
      <c r="AQ1787" s="58"/>
      <c r="AR1787" s="58"/>
      <c r="AS1787" s="58"/>
      <c r="AT1787" s="58"/>
      <c r="AU1787" s="58"/>
      <c r="AV1787" s="58"/>
      <c r="AW1787" s="58"/>
      <c r="AX1787" s="59"/>
      <c r="AY1787" s="59"/>
      <c r="AZ1787" s="60"/>
      <c r="BA1787" s="61"/>
      <c r="BB1787" s="54"/>
      <c r="BC1787" s="54"/>
      <c r="BD1787" s="41">
        <v>4</v>
      </c>
      <c r="BE1787" s="52">
        <v>43</v>
      </c>
      <c r="BF1787" s="62">
        <v>4361</v>
      </c>
      <c r="BG1787" s="274"/>
    </row>
    <row r="1788" spans="1:59" x14ac:dyDescent="0.25">
      <c r="A1788" s="196">
        <v>4</v>
      </c>
      <c r="B1788" s="197" t="s">
        <v>422</v>
      </c>
      <c r="C1788" s="208">
        <v>43</v>
      </c>
      <c r="D1788" s="209" t="s">
        <v>688</v>
      </c>
      <c r="E1788" s="212">
        <v>4362</v>
      </c>
      <c r="F1788" s="213" t="s">
        <v>744</v>
      </c>
      <c r="G1788" s="234"/>
      <c r="H1788" s="138"/>
      <c r="I1788" s="224"/>
      <c r="J1788" s="98"/>
      <c r="K1788" s="98"/>
      <c r="L1788" s="98"/>
      <c r="M1788" s="137"/>
      <c r="N1788" s="322"/>
      <c r="O1788" s="323"/>
      <c r="P1788" s="139"/>
      <c r="Q1788" s="139"/>
      <c r="R1788" s="139"/>
      <c r="S1788" s="139"/>
      <c r="T1788" s="139"/>
      <c r="U1788" s="139"/>
      <c r="V1788" s="139"/>
      <c r="W1788" s="139"/>
      <c r="X1788" s="139"/>
      <c r="Y1788" s="100"/>
      <c r="Z1788" s="125"/>
      <c r="AA1788" s="125"/>
      <c r="AB1788" s="139"/>
      <c r="AC1788" s="139"/>
      <c r="AD1788" s="139"/>
      <c r="AE1788" s="139"/>
      <c r="AF1788" s="139"/>
      <c r="AG1788" s="139"/>
      <c r="AH1788" s="139"/>
      <c r="AI1788" s="139"/>
      <c r="AJ1788" s="100"/>
      <c r="AK1788" s="125"/>
      <c r="AL1788" s="125"/>
      <c r="AM1788" s="139"/>
      <c r="AN1788" s="139"/>
      <c r="AO1788" s="139"/>
      <c r="AP1788" s="139"/>
      <c r="AQ1788" s="139"/>
      <c r="AR1788" s="139"/>
      <c r="AS1788" s="139"/>
      <c r="AT1788" s="139"/>
      <c r="AU1788" s="139"/>
      <c r="AV1788" s="139"/>
      <c r="AW1788" s="99"/>
      <c r="AX1788" s="125"/>
      <c r="AY1788" s="100"/>
      <c r="AZ1788" s="140"/>
      <c r="BA1788" s="141"/>
      <c r="BB1788" s="136"/>
      <c r="BC1788" s="136"/>
      <c r="BD1788" s="41">
        <v>4</v>
      </c>
      <c r="BE1788" s="52">
        <v>43</v>
      </c>
      <c r="BF1788" s="103">
        <v>4362</v>
      </c>
      <c r="BG1788" s="283"/>
    </row>
    <row r="1789" spans="1:59" s="63" customFormat="1" ht="12.75" x14ac:dyDescent="0.2">
      <c r="A1789" s="196">
        <v>4</v>
      </c>
      <c r="B1789" s="197" t="s">
        <v>422</v>
      </c>
      <c r="C1789" s="208">
        <v>43</v>
      </c>
      <c r="D1789" s="209" t="s">
        <v>688</v>
      </c>
      <c r="E1789" s="212">
        <v>4362</v>
      </c>
      <c r="F1789" s="213" t="s">
        <v>744</v>
      </c>
      <c r="G1789" s="232"/>
      <c r="H1789" s="97"/>
      <c r="I1789" s="224"/>
      <c r="J1789" s="98"/>
      <c r="K1789" s="98"/>
      <c r="L1789" s="98"/>
      <c r="M1789" s="96"/>
      <c r="N1789" s="307"/>
      <c r="O1789" s="246"/>
      <c r="P1789" s="124"/>
      <c r="Q1789" s="99"/>
      <c r="R1789" s="99"/>
      <c r="S1789" s="99"/>
      <c r="T1789" s="99"/>
      <c r="U1789" s="99"/>
      <c r="V1789" s="99"/>
      <c r="W1789" s="99"/>
      <c r="X1789" s="99"/>
      <c r="Y1789" s="100"/>
      <c r="Z1789" s="100"/>
      <c r="AA1789" s="100"/>
      <c r="AB1789" s="99"/>
      <c r="AC1789" s="99"/>
      <c r="AD1789" s="99"/>
      <c r="AE1789" s="99"/>
      <c r="AF1789" s="99"/>
      <c r="AG1789" s="99"/>
      <c r="AH1789" s="99"/>
      <c r="AI1789" s="99"/>
      <c r="AJ1789" s="100"/>
      <c r="AK1789" s="100"/>
      <c r="AL1789" s="100"/>
      <c r="AM1789" s="99"/>
      <c r="AN1789" s="99"/>
      <c r="AO1789" s="99"/>
      <c r="AP1789" s="99"/>
      <c r="AQ1789" s="99"/>
      <c r="AR1789" s="99"/>
      <c r="AS1789" s="99"/>
      <c r="AT1789" s="99"/>
      <c r="AU1789" s="99"/>
      <c r="AV1789" s="99"/>
      <c r="AW1789" s="99"/>
      <c r="AX1789" s="100"/>
      <c r="AY1789" s="100"/>
      <c r="AZ1789" s="101"/>
      <c r="BA1789" s="102"/>
      <c r="BB1789" s="95"/>
      <c r="BC1789" s="95"/>
      <c r="BD1789" s="41">
        <v>4</v>
      </c>
      <c r="BE1789" s="52">
        <v>43</v>
      </c>
      <c r="BF1789" s="103">
        <v>4362</v>
      </c>
      <c r="BG1789" s="277"/>
    </row>
    <row r="1790" spans="1:59" s="63" customFormat="1" ht="12.75" x14ac:dyDescent="0.2">
      <c r="A1790" s="196">
        <v>4</v>
      </c>
      <c r="B1790" s="197" t="s">
        <v>422</v>
      </c>
      <c r="C1790" s="208">
        <v>43</v>
      </c>
      <c r="D1790" s="209" t="s">
        <v>688</v>
      </c>
      <c r="E1790" s="212">
        <v>4362</v>
      </c>
      <c r="F1790" s="213" t="s">
        <v>744</v>
      </c>
      <c r="G1790" s="231" t="s">
        <v>1189</v>
      </c>
      <c r="H1790" s="65"/>
      <c r="I1790" s="222"/>
      <c r="J1790" s="66"/>
      <c r="K1790" s="66"/>
      <c r="L1790" s="66"/>
      <c r="M1790" s="64"/>
      <c r="N1790" s="304"/>
      <c r="O1790" s="305"/>
      <c r="P1790" s="127"/>
      <c r="Q1790" s="67"/>
      <c r="R1790" s="67"/>
      <c r="S1790" s="67"/>
      <c r="T1790" s="67"/>
      <c r="U1790" s="67"/>
      <c r="V1790" s="67"/>
      <c r="W1790" s="67"/>
      <c r="X1790" s="67"/>
      <c r="Y1790" s="68"/>
      <c r="Z1790" s="68"/>
      <c r="AA1790" s="68"/>
      <c r="AB1790" s="67"/>
      <c r="AC1790" s="67"/>
      <c r="AD1790" s="67"/>
      <c r="AE1790" s="67"/>
      <c r="AF1790" s="67"/>
      <c r="AG1790" s="67"/>
      <c r="AH1790" s="67"/>
      <c r="AI1790" s="67"/>
      <c r="AJ1790" s="68"/>
      <c r="AK1790" s="68"/>
      <c r="AL1790" s="68"/>
      <c r="AM1790" s="67"/>
      <c r="AN1790" s="67"/>
      <c r="AO1790" s="67"/>
      <c r="AP1790" s="67"/>
      <c r="AQ1790" s="67"/>
      <c r="AR1790" s="67"/>
      <c r="AS1790" s="67"/>
      <c r="AT1790" s="67"/>
      <c r="AU1790" s="67"/>
      <c r="AV1790" s="67"/>
      <c r="AW1790" s="67"/>
      <c r="AX1790" s="68"/>
      <c r="AY1790" s="68"/>
      <c r="AZ1790" s="69"/>
      <c r="BA1790" s="70"/>
      <c r="BB1790" s="71"/>
      <c r="BC1790" s="95"/>
      <c r="BD1790" s="41">
        <v>4</v>
      </c>
      <c r="BE1790" s="52">
        <v>43</v>
      </c>
      <c r="BF1790" s="103">
        <v>4362</v>
      </c>
      <c r="BG1790" s="275"/>
    </row>
    <row r="1791" spans="1:59" s="63" customFormat="1" ht="12.75" x14ac:dyDescent="0.2">
      <c r="A1791" s="196">
        <v>4</v>
      </c>
      <c r="B1791" s="197" t="s">
        <v>422</v>
      </c>
      <c r="C1791" s="208">
        <v>43</v>
      </c>
      <c r="D1791" s="209" t="s">
        <v>688</v>
      </c>
      <c r="E1791" s="212">
        <v>4362</v>
      </c>
      <c r="F1791" s="213" t="s">
        <v>744</v>
      </c>
      <c r="G1791" s="231" t="s">
        <v>1189</v>
      </c>
      <c r="H1791" s="72" t="s">
        <v>47</v>
      </c>
      <c r="I1791" s="223"/>
      <c r="J1791" s="73"/>
      <c r="K1791" s="73"/>
      <c r="L1791" s="73"/>
      <c r="M1791" s="74"/>
      <c r="N1791" s="247"/>
      <c r="O1791" s="306"/>
      <c r="P1791" s="105"/>
      <c r="Q1791" s="75"/>
      <c r="R1791" s="75"/>
      <c r="S1791" s="75"/>
      <c r="T1791" s="75"/>
      <c r="U1791" s="75"/>
      <c r="V1791" s="75"/>
      <c r="W1791" s="75"/>
      <c r="X1791" s="75"/>
      <c r="Y1791" s="76">
        <f>IF(ISNUMBER(VLOOKUP(Y1793,P$7:W$7,MATCH(Y1793,P$7:W$7))),VLOOKUP(Y1793,P$7:W$7,MATCH(Y1793,P$7:W$7)),IF(N1795=0,"No Data",IF(Y1793&gt;0,"&lt;100",0)))</f>
        <v>0</v>
      </c>
      <c r="Z1791" s="77">
        <f>IF(ISNUMBER(VLOOKUP(Z1795,P$7:W$7,MATCH(Z1795,P$7:W$7))),VLOOKUP(Z1795,P$7:W$7,MATCH(Z1795,P$7:W$7)),IF(N1795=0,"No Data",IF(Z1795&gt;0,"&lt;100",0)))</f>
        <v>0</v>
      </c>
      <c r="AA1791" s="106">
        <f>IF(ISNUMBER(Z1791),Z1791,0)</f>
        <v>0</v>
      </c>
      <c r="AB1791" s="75"/>
      <c r="AC1791" s="75"/>
      <c r="AD1791" s="75"/>
      <c r="AE1791" s="75"/>
      <c r="AF1791" s="75"/>
      <c r="AG1791" s="75"/>
      <c r="AH1791" s="75"/>
      <c r="AI1791" s="75"/>
      <c r="AJ1791" s="76">
        <f>IF(ISNUMBER(VLOOKUP(AJ1793,AB$7:AH$7,MATCH(AJ1793,AB$7:AH$7))),VLOOKUP(AJ1793,AB$7:AH$7,MATCH(AJ1793,AB$7:AH$7)),IF(N1795=0,"No Data",IF(AJ1793&gt;0,"&lt;50",0)))</f>
        <v>0</v>
      </c>
      <c r="AK1791" s="77">
        <f>IF(ISNUMBER(VLOOKUP(AK1795,AB$7:AH$7,MATCH(AK1795,AB$7:AH$7))),VLOOKUP(AK1795,AB$7:AH$7,MATCH(AK1795,AB$7:AH$7)),IF(N1795=0,"No Data",IF(AK1795&gt;0,"&lt;50",0)))</f>
        <v>0</v>
      </c>
      <c r="AL1791" s="106">
        <f>IF(ISNUMBER(AK1791),AK1791,0)</f>
        <v>0</v>
      </c>
      <c r="AM1791" s="75"/>
      <c r="AN1791" s="75"/>
      <c r="AO1791" s="75"/>
      <c r="AP1791" s="75"/>
      <c r="AQ1791" s="75"/>
      <c r="AR1791" s="75"/>
      <c r="AS1791" s="75"/>
      <c r="AT1791" s="75"/>
      <c r="AU1791" s="75"/>
      <c r="AV1791" s="75"/>
      <c r="AW1791" s="76">
        <f>IF(ISNUMBER(VLOOKUP(AW1793,AM$7:AU$7,MATCH(AW1793,AM$7:AU$7))),VLOOKUP(AW1793,AM$7:AU$7,MATCH(AW1793,AM$7:AU$7)),IF(N1795=0,"No Data",IF(AW1793&gt;0,"&lt;10",0)))</f>
        <v>250</v>
      </c>
      <c r="AX1791" s="77">
        <f>IF(ISNUMBER(VLOOKUP(AX1795,AM$7:AU$7,MATCH(AX1795,AM$7:AU$7))),VLOOKUP(AX1795,AM$7:AU$7,MATCH(AX1795,AM$7:AU$7)),IF(N1795=0,"No Data",IF(AX1795&gt;0,"&lt;10",0)))</f>
        <v>250</v>
      </c>
      <c r="AY1791" s="106">
        <f>IF(ISNUMBER(AX1791),AX1791,0)</f>
        <v>250</v>
      </c>
      <c r="AZ1791" s="79"/>
      <c r="BA1791" s="80"/>
      <c r="BB1791" s="71"/>
      <c r="BC1791" s="95"/>
      <c r="BD1791" s="41">
        <v>4</v>
      </c>
      <c r="BE1791" s="52">
        <v>43</v>
      </c>
      <c r="BF1791" s="103">
        <v>4362</v>
      </c>
      <c r="BG1791" s="276" t="s">
        <v>47</v>
      </c>
    </row>
    <row r="1792" spans="1:59" s="63" customFormat="1" ht="12.75" x14ac:dyDescent="0.2">
      <c r="A1792" s="196">
        <v>4</v>
      </c>
      <c r="B1792" s="197" t="s">
        <v>422</v>
      </c>
      <c r="C1792" s="208">
        <v>43</v>
      </c>
      <c r="D1792" s="209" t="s">
        <v>688</v>
      </c>
      <c r="E1792" s="212">
        <v>4362</v>
      </c>
      <c r="F1792" s="213" t="s">
        <v>744</v>
      </c>
      <c r="G1792" s="231" t="s">
        <v>1189</v>
      </c>
      <c r="H1792" s="81" t="s">
        <v>48</v>
      </c>
      <c r="I1792" s="223"/>
      <c r="J1792" s="73"/>
      <c r="K1792" s="73"/>
      <c r="L1792" s="73"/>
      <c r="M1792" s="74"/>
      <c r="N1792" s="247"/>
      <c r="O1792" s="306"/>
      <c r="P1792" s="105"/>
      <c r="Q1792" s="75"/>
      <c r="R1792" s="75"/>
      <c r="S1792" s="75"/>
      <c r="T1792" s="75"/>
      <c r="U1792" s="75"/>
      <c r="V1792" s="75"/>
      <c r="W1792" s="75"/>
      <c r="X1792" s="75"/>
      <c r="Y1792" s="82">
        <f>MIN(X1796:X1797)</f>
        <v>0</v>
      </c>
      <c r="Z1792" s="83"/>
      <c r="AA1792" s="83"/>
      <c r="AB1792" s="75"/>
      <c r="AC1792" s="75"/>
      <c r="AD1792" s="75"/>
      <c r="AE1792" s="75"/>
      <c r="AF1792" s="75"/>
      <c r="AG1792" s="75"/>
      <c r="AH1792" s="75"/>
      <c r="AI1792" s="75"/>
      <c r="AJ1792" s="82">
        <f>MIN(AI1796:AI1797)</f>
        <v>0</v>
      </c>
      <c r="AK1792" s="83"/>
      <c r="AL1792" s="83"/>
      <c r="AM1792" s="75"/>
      <c r="AN1792" s="75"/>
      <c r="AO1792" s="75"/>
      <c r="AP1792" s="75"/>
      <c r="AQ1792" s="75"/>
      <c r="AR1792" s="75"/>
      <c r="AS1792" s="75"/>
      <c r="AT1792" s="75"/>
      <c r="AU1792" s="75"/>
      <c r="AV1792" s="75"/>
      <c r="AW1792" s="82">
        <f>MIN(AV1796:AV1797)</f>
        <v>50</v>
      </c>
      <c r="AX1792" s="83"/>
      <c r="AY1792" s="83"/>
      <c r="AZ1792" s="79"/>
      <c r="BA1792" s="80"/>
      <c r="BB1792" s="71"/>
      <c r="BC1792" s="95"/>
      <c r="BD1792" s="41">
        <v>4</v>
      </c>
      <c r="BE1792" s="52">
        <v>43</v>
      </c>
      <c r="BF1792" s="103">
        <v>4362</v>
      </c>
      <c r="BG1792" s="278" t="s">
        <v>48</v>
      </c>
    </row>
    <row r="1793" spans="1:59" s="63" customFormat="1" ht="12.75" x14ac:dyDescent="0.2">
      <c r="A1793" s="196">
        <v>4</v>
      </c>
      <c r="B1793" s="197" t="s">
        <v>422</v>
      </c>
      <c r="C1793" s="208">
        <v>43</v>
      </c>
      <c r="D1793" s="209" t="s">
        <v>688</v>
      </c>
      <c r="E1793" s="212">
        <v>4362</v>
      </c>
      <c r="F1793" s="213" t="s">
        <v>744</v>
      </c>
      <c r="G1793" s="231" t="s">
        <v>1189</v>
      </c>
      <c r="H1793" s="81" t="s">
        <v>49</v>
      </c>
      <c r="I1793" s="223"/>
      <c r="J1793" s="73"/>
      <c r="K1793" s="73"/>
      <c r="L1793" s="73"/>
      <c r="M1793" s="74"/>
      <c r="N1793" s="247"/>
      <c r="O1793" s="306"/>
      <c r="P1793" s="105"/>
      <c r="Q1793" s="75"/>
      <c r="R1793" s="75"/>
      <c r="S1793" s="75"/>
      <c r="T1793" s="75"/>
      <c r="U1793" s="75"/>
      <c r="V1793" s="75"/>
      <c r="W1793" s="75"/>
      <c r="X1793" s="75"/>
      <c r="Y1793" s="84">
        <f>IF(ISNUMBER(AVERAGE(X1796:X1797)),AVERAGE(X1796:X1797),0)</f>
        <v>0</v>
      </c>
      <c r="Z1793" s="83"/>
      <c r="AA1793" s="83"/>
      <c r="AB1793" s="75"/>
      <c r="AC1793" s="75"/>
      <c r="AD1793" s="75"/>
      <c r="AE1793" s="75"/>
      <c r="AF1793" s="75"/>
      <c r="AG1793" s="75"/>
      <c r="AH1793" s="75"/>
      <c r="AI1793" s="75"/>
      <c r="AJ1793" s="84">
        <f>IF(ISNUMBER(AVERAGE(AI1796:AI1797)),AVERAGE(AI1796:AI1797),0)</f>
        <v>0</v>
      </c>
      <c r="AK1793" s="83"/>
      <c r="AL1793" s="83"/>
      <c r="AM1793" s="75"/>
      <c r="AN1793" s="75"/>
      <c r="AO1793" s="75"/>
      <c r="AP1793" s="75"/>
      <c r="AQ1793" s="75"/>
      <c r="AR1793" s="75"/>
      <c r="AS1793" s="75"/>
      <c r="AT1793" s="75"/>
      <c r="AU1793" s="75"/>
      <c r="AV1793" s="75"/>
      <c r="AW1793" s="84">
        <f>IF(ISNUMBER(AVERAGE(AV1796:AV1797)),AVERAGE(AV1796:AV1797),0)</f>
        <v>275</v>
      </c>
      <c r="AX1793" s="83"/>
      <c r="AY1793" s="83"/>
      <c r="AZ1793" s="79"/>
      <c r="BA1793" s="80"/>
      <c r="BB1793" s="71"/>
      <c r="BC1793" s="95"/>
      <c r="BD1793" s="41">
        <v>4</v>
      </c>
      <c r="BE1793" s="52">
        <v>43</v>
      </c>
      <c r="BF1793" s="103">
        <v>4362</v>
      </c>
      <c r="BG1793" s="278" t="s">
        <v>49</v>
      </c>
    </row>
    <row r="1794" spans="1:59" s="63" customFormat="1" ht="12.75" x14ac:dyDescent="0.2">
      <c r="A1794" s="196">
        <v>4</v>
      </c>
      <c r="B1794" s="197" t="s">
        <v>422</v>
      </c>
      <c r="C1794" s="208">
        <v>43</v>
      </c>
      <c r="D1794" s="209" t="s">
        <v>688</v>
      </c>
      <c r="E1794" s="212">
        <v>4362</v>
      </c>
      <c r="F1794" s="213" t="s">
        <v>744</v>
      </c>
      <c r="G1794" s="231" t="s">
        <v>1189</v>
      </c>
      <c r="H1794" s="81" t="s">
        <v>50</v>
      </c>
      <c r="I1794" s="223"/>
      <c r="J1794" s="73"/>
      <c r="K1794" s="73"/>
      <c r="L1794" s="73"/>
      <c r="M1794" s="74"/>
      <c r="N1794" s="247"/>
      <c r="O1794" s="306"/>
      <c r="P1794" s="105"/>
      <c r="Q1794" s="75"/>
      <c r="R1794" s="75"/>
      <c r="S1794" s="75"/>
      <c r="T1794" s="75"/>
      <c r="U1794" s="75"/>
      <c r="V1794" s="75"/>
      <c r="W1794" s="75"/>
      <c r="X1794" s="75"/>
      <c r="Y1794" s="84">
        <f>MAX(X1796:X1797)</f>
        <v>0</v>
      </c>
      <c r="Z1794" s="83"/>
      <c r="AA1794" s="83"/>
      <c r="AB1794" s="75"/>
      <c r="AC1794" s="75"/>
      <c r="AD1794" s="75"/>
      <c r="AE1794" s="75"/>
      <c r="AF1794" s="75"/>
      <c r="AG1794" s="75"/>
      <c r="AH1794" s="75"/>
      <c r="AI1794" s="75"/>
      <c r="AJ1794" s="84">
        <f>MAX(AI1796:AI1797)</f>
        <v>0</v>
      </c>
      <c r="AK1794" s="83"/>
      <c r="AL1794" s="83"/>
      <c r="AM1794" s="75"/>
      <c r="AN1794" s="75"/>
      <c r="AO1794" s="75"/>
      <c r="AP1794" s="75"/>
      <c r="AQ1794" s="75"/>
      <c r="AR1794" s="75"/>
      <c r="AS1794" s="75"/>
      <c r="AT1794" s="75"/>
      <c r="AU1794" s="75"/>
      <c r="AV1794" s="75"/>
      <c r="AW1794" s="84">
        <f>MAX(AV1796:AV1797)</f>
        <v>500</v>
      </c>
      <c r="AX1794" s="83"/>
      <c r="AY1794" s="83"/>
      <c r="AZ1794" s="79"/>
      <c r="BA1794" s="80"/>
      <c r="BB1794" s="71"/>
      <c r="BC1794" s="95"/>
      <c r="BD1794" s="41">
        <v>4</v>
      </c>
      <c r="BE1794" s="52">
        <v>43</v>
      </c>
      <c r="BF1794" s="103">
        <v>4362</v>
      </c>
      <c r="BG1794" s="278" t="s">
        <v>50</v>
      </c>
    </row>
    <row r="1795" spans="1:59" s="63" customFormat="1" ht="12.75" x14ac:dyDescent="0.2">
      <c r="A1795" s="196">
        <v>4</v>
      </c>
      <c r="B1795" s="197" t="s">
        <v>422</v>
      </c>
      <c r="C1795" s="208">
        <v>43</v>
      </c>
      <c r="D1795" s="209" t="s">
        <v>688</v>
      </c>
      <c r="E1795" s="212">
        <v>4362</v>
      </c>
      <c r="F1795" s="213" t="s">
        <v>744</v>
      </c>
      <c r="G1795" s="231" t="s">
        <v>1189</v>
      </c>
      <c r="H1795" s="85" t="s">
        <v>51</v>
      </c>
      <c r="I1795" s="223"/>
      <c r="J1795" s="73"/>
      <c r="K1795" s="73"/>
      <c r="L1795" s="73"/>
      <c r="M1795" s="74"/>
      <c r="N1795" s="317">
        <f>SUM(N1796:N1797)</f>
        <v>2</v>
      </c>
      <c r="O1795" s="293">
        <f>SUM(O1796:O1797)</f>
        <v>1</v>
      </c>
      <c r="P1795" s="292"/>
      <c r="Q1795" s="87"/>
      <c r="R1795" s="87"/>
      <c r="S1795" s="87"/>
      <c r="T1795" s="87"/>
      <c r="U1795" s="87"/>
      <c r="V1795" s="87"/>
      <c r="W1795" s="87"/>
      <c r="X1795" s="87"/>
      <c r="Y1795" s="112"/>
      <c r="Z1795" s="121">
        <f>SUM(Z1796:Z1797)</f>
        <v>0</v>
      </c>
      <c r="AA1795" s="88"/>
      <c r="AB1795" s="87"/>
      <c r="AC1795" s="87"/>
      <c r="AD1795" s="87"/>
      <c r="AE1795" s="87"/>
      <c r="AF1795" s="87"/>
      <c r="AG1795" s="87"/>
      <c r="AH1795" s="87"/>
      <c r="AI1795" s="87"/>
      <c r="AJ1795" s="112"/>
      <c r="AK1795" s="121">
        <f>SUM(AK1796:AK1797)</f>
        <v>0</v>
      </c>
      <c r="AL1795" s="88"/>
      <c r="AM1795" s="87"/>
      <c r="AN1795" s="87"/>
      <c r="AO1795" s="87"/>
      <c r="AP1795" s="87"/>
      <c r="AQ1795" s="87"/>
      <c r="AR1795" s="87"/>
      <c r="AS1795" s="87"/>
      <c r="AT1795" s="87"/>
      <c r="AU1795" s="87"/>
      <c r="AV1795" s="87"/>
      <c r="AW1795" s="112"/>
      <c r="AX1795" s="121">
        <f>SUM(AX1796:AX1797)</f>
        <v>275</v>
      </c>
      <c r="AY1795" s="88"/>
      <c r="AZ1795" s="79"/>
      <c r="BA1795" s="80"/>
      <c r="BB1795" s="71"/>
      <c r="BC1795" s="95"/>
      <c r="BD1795" s="41">
        <v>4</v>
      </c>
      <c r="BE1795" s="52">
        <v>43</v>
      </c>
      <c r="BF1795" s="103">
        <v>4362</v>
      </c>
      <c r="BG1795" s="279" t="s">
        <v>51</v>
      </c>
    </row>
    <row r="1796" spans="1:59" s="63" customFormat="1" ht="12.75" x14ac:dyDescent="0.2">
      <c r="A1796" s="196">
        <v>4</v>
      </c>
      <c r="B1796" s="197" t="s">
        <v>422</v>
      </c>
      <c r="C1796" s="208">
        <v>43</v>
      </c>
      <c r="D1796" s="209" t="s">
        <v>688</v>
      </c>
      <c r="E1796" s="212">
        <v>4362</v>
      </c>
      <c r="F1796" s="213" t="s">
        <v>744</v>
      </c>
      <c r="G1796" s="231" t="s">
        <v>1189</v>
      </c>
      <c r="H1796" s="89" t="s">
        <v>52</v>
      </c>
      <c r="I1796" s="90" t="s">
        <v>602</v>
      </c>
      <c r="J1796" s="90" t="s">
        <v>745</v>
      </c>
      <c r="K1796" s="90" t="s">
        <v>64</v>
      </c>
      <c r="L1796" s="90" t="s">
        <v>313</v>
      </c>
      <c r="M1796" s="91"/>
      <c r="N1796" s="312">
        <v>1</v>
      </c>
      <c r="O1796" s="313">
        <f>N1796/N$1795</f>
        <v>0.5</v>
      </c>
      <c r="P1796" s="104"/>
      <c r="Q1796" s="92"/>
      <c r="R1796" s="92"/>
      <c r="S1796" s="92"/>
      <c r="T1796" s="92"/>
      <c r="U1796" s="92"/>
      <c r="V1796" s="92"/>
      <c r="W1796" s="92"/>
      <c r="X1796" s="109">
        <f>P1796*P$7+Q1796*Q$7+R1796*R$7+S1796*S$7+T1796*T$7+U1796*U$7+V1796*V$7+W1796*W$7</f>
        <v>0</v>
      </c>
      <c r="Y1796" s="83"/>
      <c r="Z1796" s="110">
        <f>X1796*$O1796</f>
        <v>0</v>
      </c>
      <c r="AA1796" s="111"/>
      <c r="AB1796" s="92"/>
      <c r="AC1796" s="92"/>
      <c r="AD1796" s="92"/>
      <c r="AE1796" s="92"/>
      <c r="AF1796" s="92"/>
      <c r="AG1796" s="92"/>
      <c r="AH1796" s="92"/>
      <c r="AI1796" s="109">
        <f>AB1796*AB$7+AC1796*AC$7+AD1796*AD$7+AE1796*AE$7+AF1796*AF$7+AG1796*AG$7+AH1796*AH$7</f>
        <v>0</v>
      </c>
      <c r="AJ1796" s="83"/>
      <c r="AK1796" s="110">
        <f>AI1796*$O1796</f>
        <v>0</v>
      </c>
      <c r="AL1796" s="111"/>
      <c r="AM1796" s="92"/>
      <c r="AN1796" s="92"/>
      <c r="AO1796" s="92">
        <v>1</v>
      </c>
      <c r="AP1796" s="92"/>
      <c r="AQ1796" s="92"/>
      <c r="AR1796" s="92"/>
      <c r="AS1796" s="92"/>
      <c r="AT1796" s="92"/>
      <c r="AU1796" s="92"/>
      <c r="AV1796" s="109">
        <f>AM1796*AM$7+AN1796*AN$7+AO1796*AO$7+AP1796*AP$7+AQ1796*AQ$7+AR1796*AR$7+AS1796*AS$7+AT1796*AT$7+AU1796*AU$7</f>
        <v>50</v>
      </c>
      <c r="AW1796" s="75"/>
      <c r="AX1796" s="110">
        <f>AV1796*$O1796</f>
        <v>25</v>
      </c>
      <c r="AY1796" s="111"/>
      <c r="AZ1796" s="93"/>
      <c r="BA1796" s="94"/>
      <c r="BB1796" s="71"/>
      <c r="BC1796" s="95"/>
      <c r="BD1796" s="41">
        <v>4</v>
      </c>
      <c r="BE1796" s="52">
        <v>43</v>
      </c>
      <c r="BF1796" s="103">
        <v>4362</v>
      </c>
      <c r="BG1796" s="280" t="s">
        <v>52</v>
      </c>
    </row>
    <row r="1797" spans="1:59" s="63" customFormat="1" ht="12.75" x14ac:dyDescent="0.2">
      <c r="A1797" s="196">
        <v>4</v>
      </c>
      <c r="B1797" s="197" t="s">
        <v>422</v>
      </c>
      <c r="C1797" s="208">
        <v>43</v>
      </c>
      <c r="D1797" s="209" t="s">
        <v>688</v>
      </c>
      <c r="E1797" s="212">
        <v>4362</v>
      </c>
      <c r="F1797" s="213" t="s">
        <v>744</v>
      </c>
      <c r="G1797" s="231" t="s">
        <v>1189</v>
      </c>
      <c r="H1797" s="89"/>
      <c r="I1797" s="90" t="s">
        <v>605</v>
      </c>
      <c r="J1797" s="90"/>
      <c r="K1797" s="90" t="s">
        <v>64</v>
      </c>
      <c r="L1797" s="90" t="s">
        <v>606</v>
      </c>
      <c r="M1797" s="91"/>
      <c r="N1797" s="312">
        <v>1</v>
      </c>
      <c r="O1797" s="313">
        <f>N1797/N$1795</f>
        <v>0.5</v>
      </c>
      <c r="P1797" s="104"/>
      <c r="Q1797" s="92"/>
      <c r="R1797" s="92"/>
      <c r="S1797" s="92"/>
      <c r="T1797" s="92"/>
      <c r="U1797" s="92"/>
      <c r="V1797" s="92"/>
      <c r="W1797" s="92"/>
      <c r="X1797" s="109">
        <f>P1797*P$7+Q1797*Q$7+R1797*R$7+S1797*S$7+T1797*T$7+U1797*U$7+V1797*V$7+W1797*W$7</f>
        <v>0</v>
      </c>
      <c r="Y1797" s="83"/>
      <c r="Z1797" s="110">
        <f>X1797*$O1797</f>
        <v>0</v>
      </c>
      <c r="AA1797" s="111"/>
      <c r="AB1797" s="92"/>
      <c r="AC1797" s="92"/>
      <c r="AD1797" s="92"/>
      <c r="AE1797" s="92"/>
      <c r="AF1797" s="92"/>
      <c r="AG1797" s="92"/>
      <c r="AH1797" s="92"/>
      <c r="AI1797" s="109">
        <f>AB1797*AB$7+AC1797*AC$7+AD1797*AD$7+AE1797*AE$7+AF1797*AF$7+AG1797*AG$7+AH1797*AH$7</f>
        <v>0</v>
      </c>
      <c r="AJ1797" s="83"/>
      <c r="AK1797" s="110">
        <f>AI1797*$O1797</f>
        <v>0</v>
      </c>
      <c r="AL1797" s="111"/>
      <c r="AM1797" s="92"/>
      <c r="AN1797" s="92"/>
      <c r="AO1797" s="92"/>
      <c r="AP1797" s="92"/>
      <c r="AQ1797" s="92"/>
      <c r="AR1797" s="92">
        <v>1</v>
      </c>
      <c r="AS1797" s="92"/>
      <c r="AT1797" s="92"/>
      <c r="AU1797" s="92"/>
      <c r="AV1797" s="109">
        <f>AM1797*AM$7+AN1797*AN$7+AO1797*AO$7+AP1797*AP$7+AQ1797*AQ$7+AR1797*AR$7+AS1797*AS$7+AT1797*AT$7+AU1797*AU$7</f>
        <v>500</v>
      </c>
      <c r="AW1797" s="75"/>
      <c r="AX1797" s="110">
        <f>AV1797*$O1797</f>
        <v>250</v>
      </c>
      <c r="AY1797" s="111"/>
      <c r="AZ1797" s="93"/>
      <c r="BA1797" s="94" t="s">
        <v>62</v>
      </c>
      <c r="BB1797" s="71"/>
      <c r="BC1797" s="95"/>
      <c r="BD1797" s="41">
        <v>4</v>
      </c>
      <c r="BE1797" s="52">
        <v>43</v>
      </c>
      <c r="BF1797" s="103">
        <v>4362</v>
      </c>
      <c r="BG1797" s="280" t="s">
        <v>52</v>
      </c>
    </row>
    <row r="1798" spans="1:59" s="63" customFormat="1" ht="12.75" x14ac:dyDescent="0.2">
      <c r="A1798" s="196">
        <v>4</v>
      </c>
      <c r="B1798" s="197" t="s">
        <v>422</v>
      </c>
      <c r="C1798" s="208">
        <v>43</v>
      </c>
      <c r="D1798" s="209" t="s">
        <v>688</v>
      </c>
      <c r="E1798" s="212">
        <v>4362</v>
      </c>
      <c r="F1798" s="213" t="s">
        <v>744</v>
      </c>
      <c r="G1798" s="231" t="s">
        <v>1189</v>
      </c>
      <c r="H1798" s="89"/>
      <c r="I1798" s="219"/>
      <c r="J1798" s="90"/>
      <c r="K1798" s="90"/>
      <c r="L1798" s="90"/>
      <c r="M1798" s="91"/>
      <c r="N1798" s="247"/>
      <c r="O1798" s="306"/>
      <c r="P1798" s="104"/>
      <c r="Q1798" s="92"/>
      <c r="R1798" s="92"/>
      <c r="S1798" s="92"/>
      <c r="T1798" s="92"/>
      <c r="U1798" s="92"/>
      <c r="V1798" s="92"/>
      <c r="W1798" s="92"/>
      <c r="X1798" s="75"/>
      <c r="Y1798" s="83"/>
      <c r="Z1798" s="83"/>
      <c r="AA1798" s="83"/>
      <c r="AB1798" s="92"/>
      <c r="AC1798" s="92"/>
      <c r="AD1798" s="92"/>
      <c r="AE1798" s="92"/>
      <c r="AF1798" s="92"/>
      <c r="AG1798" s="92"/>
      <c r="AH1798" s="92"/>
      <c r="AI1798" s="75"/>
      <c r="AJ1798" s="83"/>
      <c r="AK1798" s="83"/>
      <c r="AL1798" s="83"/>
      <c r="AM1798" s="92"/>
      <c r="AN1798" s="92"/>
      <c r="AO1798" s="92"/>
      <c r="AP1798" s="92"/>
      <c r="AQ1798" s="92"/>
      <c r="AR1798" s="92"/>
      <c r="AS1798" s="92"/>
      <c r="AT1798" s="92"/>
      <c r="AU1798" s="92"/>
      <c r="AV1798" s="75"/>
      <c r="AW1798" s="75"/>
      <c r="AX1798" s="83"/>
      <c r="AY1798" s="83"/>
      <c r="AZ1798" s="93"/>
      <c r="BA1798" s="94"/>
      <c r="BB1798" s="71"/>
      <c r="BC1798" s="95"/>
      <c r="BD1798" s="41">
        <v>4</v>
      </c>
      <c r="BE1798" s="52">
        <v>43</v>
      </c>
      <c r="BF1798" s="103">
        <v>4362</v>
      </c>
      <c r="BG1798" s="280" t="s">
        <v>52</v>
      </c>
    </row>
    <row r="1799" spans="1:59" s="63" customFormat="1" ht="12.75" x14ac:dyDescent="0.2">
      <c r="A1799" s="196">
        <v>4</v>
      </c>
      <c r="B1799" s="197" t="s">
        <v>422</v>
      </c>
      <c r="C1799" s="208">
        <v>43</v>
      </c>
      <c r="D1799" s="209" t="s">
        <v>688</v>
      </c>
      <c r="E1799" s="212">
        <v>4362</v>
      </c>
      <c r="F1799" s="213" t="s">
        <v>744</v>
      </c>
      <c r="G1799" s="231" t="s">
        <v>1189</v>
      </c>
      <c r="H1799" s="65"/>
      <c r="I1799" s="222"/>
      <c r="J1799" s="66"/>
      <c r="K1799" s="66"/>
      <c r="L1799" s="66"/>
      <c r="M1799" s="64"/>
      <c r="N1799" s="304"/>
      <c r="O1799" s="305"/>
      <c r="P1799" s="127"/>
      <c r="Q1799" s="67"/>
      <c r="R1799" s="67"/>
      <c r="S1799" s="67"/>
      <c r="T1799" s="67"/>
      <c r="U1799" s="67"/>
      <c r="V1799" s="67"/>
      <c r="W1799" s="67"/>
      <c r="X1799" s="67"/>
      <c r="Y1799" s="68"/>
      <c r="Z1799" s="68"/>
      <c r="AA1799" s="68"/>
      <c r="AB1799" s="67"/>
      <c r="AC1799" s="67"/>
      <c r="AD1799" s="67"/>
      <c r="AE1799" s="67"/>
      <c r="AF1799" s="67"/>
      <c r="AG1799" s="67"/>
      <c r="AH1799" s="67"/>
      <c r="AI1799" s="67"/>
      <c r="AJ1799" s="68"/>
      <c r="AK1799" s="68"/>
      <c r="AL1799" s="68"/>
      <c r="AM1799" s="67"/>
      <c r="AN1799" s="67"/>
      <c r="AO1799" s="67"/>
      <c r="AP1799" s="67"/>
      <c r="AQ1799" s="67"/>
      <c r="AR1799" s="67"/>
      <c r="AS1799" s="67"/>
      <c r="AT1799" s="67"/>
      <c r="AU1799" s="67"/>
      <c r="AV1799" s="67"/>
      <c r="AW1799" s="67"/>
      <c r="AX1799" s="68"/>
      <c r="AY1799" s="68"/>
      <c r="AZ1799" s="69"/>
      <c r="BA1799" s="70"/>
      <c r="BB1799" s="71"/>
      <c r="BC1799" s="95"/>
      <c r="BD1799" s="41">
        <v>4</v>
      </c>
      <c r="BE1799" s="52">
        <v>43</v>
      </c>
      <c r="BF1799" s="103">
        <v>4362</v>
      </c>
      <c r="BG1799" s="275"/>
    </row>
    <row r="1800" spans="1:59" s="63" customFormat="1" ht="12.75" x14ac:dyDescent="0.2">
      <c r="A1800" s="196">
        <v>4</v>
      </c>
      <c r="B1800" s="197" t="s">
        <v>422</v>
      </c>
      <c r="C1800" s="208">
        <v>43</v>
      </c>
      <c r="D1800" s="209" t="s">
        <v>688</v>
      </c>
      <c r="E1800" s="212">
        <v>4362</v>
      </c>
      <c r="F1800" s="213" t="s">
        <v>744</v>
      </c>
      <c r="G1800" s="232"/>
      <c r="H1800" s="97"/>
      <c r="I1800" s="224"/>
      <c r="J1800" s="98"/>
      <c r="K1800" s="98"/>
      <c r="L1800" s="98"/>
      <c r="M1800" s="96"/>
      <c r="N1800" s="307"/>
      <c r="O1800" s="246"/>
      <c r="P1800" s="124"/>
      <c r="Q1800" s="99"/>
      <c r="R1800" s="99"/>
      <c r="S1800" s="99"/>
      <c r="T1800" s="99"/>
      <c r="U1800" s="99"/>
      <c r="V1800" s="99"/>
      <c r="W1800" s="99"/>
      <c r="X1800" s="99"/>
      <c r="Y1800" s="100"/>
      <c r="Z1800" s="100"/>
      <c r="AA1800" s="100"/>
      <c r="AB1800" s="99"/>
      <c r="AC1800" s="99"/>
      <c r="AD1800" s="99"/>
      <c r="AE1800" s="99"/>
      <c r="AF1800" s="99"/>
      <c r="AG1800" s="99"/>
      <c r="AH1800" s="99"/>
      <c r="AI1800" s="99"/>
      <c r="AJ1800" s="100"/>
      <c r="AK1800" s="100"/>
      <c r="AL1800" s="100"/>
      <c r="AM1800" s="99"/>
      <c r="AN1800" s="99"/>
      <c r="AO1800" s="99"/>
      <c r="AP1800" s="99"/>
      <c r="AQ1800" s="99"/>
      <c r="AR1800" s="99"/>
      <c r="AS1800" s="99"/>
      <c r="AT1800" s="99"/>
      <c r="AU1800" s="99"/>
      <c r="AV1800" s="99"/>
      <c r="AW1800" s="99"/>
      <c r="AX1800" s="100"/>
      <c r="AY1800" s="100"/>
      <c r="AZ1800" s="101"/>
      <c r="BA1800" s="102"/>
      <c r="BB1800" s="95"/>
      <c r="BC1800" s="95"/>
      <c r="BD1800" s="41">
        <v>4</v>
      </c>
      <c r="BE1800" s="52">
        <v>43</v>
      </c>
      <c r="BF1800" s="103">
        <v>4362</v>
      </c>
      <c r="BG1800" s="277"/>
    </row>
    <row r="1801" spans="1:59" s="63" customFormat="1" ht="12.75" x14ac:dyDescent="0.2">
      <c r="A1801" s="196">
        <v>4</v>
      </c>
      <c r="B1801" s="197" t="s">
        <v>422</v>
      </c>
      <c r="C1801" s="208">
        <v>43</v>
      </c>
      <c r="D1801" s="209" t="s">
        <v>688</v>
      </c>
      <c r="E1801" s="212">
        <v>4362</v>
      </c>
      <c r="F1801" s="213" t="s">
        <v>744</v>
      </c>
      <c r="G1801" s="231"/>
      <c r="H1801" s="65"/>
      <c r="I1801" s="222"/>
      <c r="J1801" s="66"/>
      <c r="K1801" s="66"/>
      <c r="L1801" s="66"/>
      <c r="M1801" s="64"/>
      <c r="N1801" s="304"/>
      <c r="O1801" s="305"/>
      <c r="P1801" s="127"/>
      <c r="Q1801" s="67"/>
      <c r="R1801" s="67"/>
      <c r="S1801" s="67"/>
      <c r="T1801" s="67"/>
      <c r="U1801" s="67"/>
      <c r="V1801" s="67"/>
      <c r="W1801" s="67"/>
      <c r="X1801" s="67"/>
      <c r="Y1801" s="68"/>
      <c r="Z1801" s="68"/>
      <c r="AA1801" s="68"/>
      <c r="AB1801" s="67"/>
      <c r="AC1801" s="67"/>
      <c r="AD1801" s="67"/>
      <c r="AE1801" s="67"/>
      <c r="AF1801" s="67"/>
      <c r="AG1801" s="67"/>
      <c r="AH1801" s="67"/>
      <c r="AI1801" s="67"/>
      <c r="AJ1801" s="68"/>
      <c r="AK1801" s="68"/>
      <c r="AL1801" s="68"/>
      <c r="AM1801" s="67"/>
      <c r="AN1801" s="67"/>
      <c r="AO1801" s="67"/>
      <c r="AP1801" s="67"/>
      <c r="AQ1801" s="67"/>
      <c r="AR1801" s="67"/>
      <c r="AS1801" s="67"/>
      <c r="AT1801" s="67"/>
      <c r="AU1801" s="67"/>
      <c r="AV1801" s="67"/>
      <c r="AW1801" s="67"/>
      <c r="AX1801" s="68"/>
      <c r="AY1801" s="68"/>
      <c r="AZ1801" s="69"/>
      <c r="BA1801" s="70"/>
      <c r="BB1801" s="71"/>
      <c r="BC1801" s="95"/>
      <c r="BD1801" s="41">
        <v>4</v>
      </c>
      <c r="BE1801" s="52">
        <v>43</v>
      </c>
      <c r="BF1801" s="103">
        <v>4362</v>
      </c>
      <c r="BG1801" s="275"/>
    </row>
    <row r="1802" spans="1:59" s="63" customFormat="1" ht="12.75" x14ac:dyDescent="0.2">
      <c r="A1802" s="196">
        <v>4</v>
      </c>
      <c r="B1802" s="197" t="s">
        <v>422</v>
      </c>
      <c r="C1802" s="208">
        <v>43</v>
      </c>
      <c r="D1802" s="209" t="s">
        <v>688</v>
      </c>
      <c r="E1802" s="212">
        <v>4362</v>
      </c>
      <c r="F1802" s="213" t="s">
        <v>744</v>
      </c>
      <c r="G1802" s="231" t="s">
        <v>1195</v>
      </c>
      <c r="H1802" s="72" t="s">
        <v>1233</v>
      </c>
      <c r="I1802" s="223" t="s">
        <v>1249</v>
      </c>
      <c r="J1802" s="73"/>
      <c r="K1802" s="73"/>
      <c r="L1802" s="73"/>
      <c r="M1802" s="74"/>
      <c r="N1802" s="247"/>
      <c r="O1802" s="306"/>
      <c r="P1802" s="105"/>
      <c r="Q1802" s="75"/>
      <c r="R1802" s="75"/>
      <c r="S1802" s="75"/>
      <c r="T1802" s="75"/>
      <c r="U1802" s="75"/>
      <c r="V1802" s="75"/>
      <c r="W1802" s="75"/>
      <c r="X1802" s="75"/>
      <c r="Y1802" s="76" t="s">
        <v>1241</v>
      </c>
      <c r="Z1802" s="77" t="s">
        <v>1241</v>
      </c>
      <c r="AA1802" s="78">
        <f>AA$1183</f>
        <v>5000</v>
      </c>
      <c r="AB1802" s="75"/>
      <c r="AC1802" s="75"/>
      <c r="AD1802" s="75"/>
      <c r="AE1802" s="75"/>
      <c r="AF1802" s="75"/>
      <c r="AG1802" s="75"/>
      <c r="AH1802" s="75"/>
      <c r="AI1802" s="75"/>
      <c r="AJ1802" s="76" t="s">
        <v>1241</v>
      </c>
      <c r="AK1802" s="77" t="s">
        <v>1241</v>
      </c>
      <c r="AL1802" s="78">
        <f>AL$1183</f>
        <v>0</v>
      </c>
      <c r="AM1802" s="75"/>
      <c r="AN1802" s="75"/>
      <c r="AO1802" s="75"/>
      <c r="AP1802" s="75"/>
      <c r="AQ1802" s="75"/>
      <c r="AR1802" s="75"/>
      <c r="AS1802" s="75"/>
      <c r="AT1802" s="75"/>
      <c r="AU1802" s="75"/>
      <c r="AV1802" s="75"/>
      <c r="AW1802" s="76" t="s">
        <v>1241</v>
      </c>
      <c r="AX1802" s="77" t="s">
        <v>1241</v>
      </c>
      <c r="AY1802" s="78">
        <f>AY$1183</f>
        <v>500</v>
      </c>
      <c r="AZ1802" s="79"/>
      <c r="BA1802" s="80" t="str">
        <f>I1802</f>
        <v>&gt; see 4255, Insulating wall cladding</v>
      </c>
      <c r="BB1802" s="71"/>
      <c r="BC1802" s="95"/>
      <c r="BD1802" s="41">
        <v>4</v>
      </c>
      <c r="BE1802" s="52">
        <v>43</v>
      </c>
      <c r="BF1802" s="103">
        <v>4362</v>
      </c>
      <c r="BG1802" s="276" t="str">
        <f>H1802</f>
        <v>Default Scenario (Link)</v>
      </c>
    </row>
    <row r="1803" spans="1:59" s="63" customFormat="1" ht="12.75" x14ac:dyDescent="0.2">
      <c r="A1803" s="196">
        <v>4</v>
      </c>
      <c r="B1803" s="197" t="s">
        <v>422</v>
      </c>
      <c r="C1803" s="208">
        <v>43</v>
      </c>
      <c r="D1803" s="209" t="s">
        <v>688</v>
      </c>
      <c r="E1803" s="212">
        <v>4362</v>
      </c>
      <c r="F1803" s="213" t="s">
        <v>744</v>
      </c>
      <c r="G1803" s="231"/>
      <c r="H1803" s="65"/>
      <c r="I1803" s="222"/>
      <c r="J1803" s="66"/>
      <c r="K1803" s="66"/>
      <c r="L1803" s="66"/>
      <c r="M1803" s="64"/>
      <c r="N1803" s="304"/>
      <c r="O1803" s="305"/>
      <c r="P1803" s="127"/>
      <c r="Q1803" s="67"/>
      <c r="R1803" s="67"/>
      <c r="S1803" s="67"/>
      <c r="T1803" s="67"/>
      <c r="U1803" s="67"/>
      <c r="V1803" s="67"/>
      <c r="W1803" s="67"/>
      <c r="X1803" s="67"/>
      <c r="Y1803" s="68"/>
      <c r="Z1803" s="68"/>
      <c r="AA1803" s="68"/>
      <c r="AB1803" s="67"/>
      <c r="AC1803" s="67"/>
      <c r="AD1803" s="67"/>
      <c r="AE1803" s="67"/>
      <c r="AF1803" s="67"/>
      <c r="AG1803" s="67"/>
      <c r="AH1803" s="67"/>
      <c r="AI1803" s="67"/>
      <c r="AJ1803" s="68"/>
      <c r="AK1803" s="68"/>
      <c r="AL1803" s="68"/>
      <c r="AM1803" s="67"/>
      <c r="AN1803" s="67"/>
      <c r="AO1803" s="67"/>
      <c r="AP1803" s="67"/>
      <c r="AQ1803" s="67"/>
      <c r="AR1803" s="67"/>
      <c r="AS1803" s="67"/>
      <c r="AT1803" s="67"/>
      <c r="AU1803" s="67"/>
      <c r="AV1803" s="67"/>
      <c r="AW1803" s="67"/>
      <c r="AX1803" s="68"/>
      <c r="AY1803" s="68"/>
      <c r="AZ1803" s="69"/>
      <c r="BA1803" s="70"/>
      <c r="BB1803" s="71"/>
      <c r="BC1803" s="95"/>
      <c r="BD1803" s="41">
        <v>4</v>
      </c>
      <c r="BE1803" s="52">
        <v>43</v>
      </c>
      <c r="BF1803" s="103">
        <v>4362</v>
      </c>
      <c r="BG1803" s="275"/>
    </row>
    <row r="1804" spans="1:59" s="63" customFormat="1" ht="12.75" x14ac:dyDescent="0.2">
      <c r="A1804" s="196">
        <v>4</v>
      </c>
      <c r="B1804" s="197" t="s">
        <v>422</v>
      </c>
      <c r="C1804" s="208">
        <v>43</v>
      </c>
      <c r="D1804" s="209" t="s">
        <v>688</v>
      </c>
      <c r="E1804" s="212">
        <v>4362</v>
      </c>
      <c r="F1804" s="213" t="s">
        <v>744</v>
      </c>
      <c r="G1804" s="232"/>
      <c r="H1804" s="97"/>
      <c r="I1804" s="224"/>
      <c r="J1804" s="98"/>
      <c r="K1804" s="98"/>
      <c r="L1804" s="98"/>
      <c r="M1804" s="96"/>
      <c r="N1804" s="307"/>
      <c r="O1804" s="246"/>
      <c r="P1804" s="124"/>
      <c r="Q1804" s="99"/>
      <c r="R1804" s="99"/>
      <c r="S1804" s="99"/>
      <c r="T1804" s="99"/>
      <c r="U1804" s="99"/>
      <c r="V1804" s="99"/>
      <c r="W1804" s="99"/>
      <c r="X1804" s="99"/>
      <c r="Y1804" s="100"/>
      <c r="Z1804" s="100"/>
      <c r="AA1804" s="100"/>
      <c r="AB1804" s="99"/>
      <c r="AC1804" s="99"/>
      <c r="AD1804" s="99"/>
      <c r="AE1804" s="99"/>
      <c r="AF1804" s="99"/>
      <c r="AG1804" s="99"/>
      <c r="AH1804" s="99"/>
      <c r="AI1804" s="99"/>
      <c r="AJ1804" s="100"/>
      <c r="AK1804" s="100"/>
      <c r="AL1804" s="100"/>
      <c r="AM1804" s="99"/>
      <c r="AN1804" s="99"/>
      <c r="AO1804" s="99"/>
      <c r="AP1804" s="99"/>
      <c r="AQ1804" s="99"/>
      <c r="AR1804" s="99"/>
      <c r="AS1804" s="99"/>
      <c r="AT1804" s="99"/>
      <c r="AU1804" s="99"/>
      <c r="AV1804" s="99"/>
      <c r="AW1804" s="99"/>
      <c r="AX1804" s="100"/>
      <c r="AY1804" s="100"/>
      <c r="AZ1804" s="101"/>
      <c r="BA1804" s="102"/>
      <c r="BB1804" s="95"/>
      <c r="BC1804" s="95"/>
      <c r="BD1804" s="41">
        <v>4</v>
      </c>
      <c r="BE1804" s="52">
        <v>43</v>
      </c>
      <c r="BF1804" s="103">
        <v>4362</v>
      </c>
      <c r="BG1804" s="277"/>
    </row>
    <row r="1805" spans="1:59" s="63" customFormat="1" ht="12.75" x14ac:dyDescent="0.2">
      <c r="A1805" s="196">
        <v>4</v>
      </c>
      <c r="B1805" s="197" t="s">
        <v>422</v>
      </c>
      <c r="C1805" s="208">
        <v>43</v>
      </c>
      <c r="D1805" s="209" t="s">
        <v>688</v>
      </c>
      <c r="E1805" s="212">
        <v>4362</v>
      </c>
      <c r="F1805" s="213" t="s">
        <v>744</v>
      </c>
      <c r="G1805" s="231"/>
      <c r="H1805" s="65"/>
      <c r="I1805" s="222"/>
      <c r="J1805" s="66"/>
      <c r="K1805" s="66"/>
      <c r="L1805" s="66"/>
      <c r="M1805" s="64"/>
      <c r="N1805" s="304"/>
      <c r="O1805" s="305"/>
      <c r="P1805" s="127"/>
      <c r="Q1805" s="67"/>
      <c r="R1805" s="67"/>
      <c r="S1805" s="67"/>
      <c r="T1805" s="67"/>
      <c r="U1805" s="67"/>
      <c r="V1805" s="67"/>
      <c r="W1805" s="67"/>
      <c r="X1805" s="67"/>
      <c r="Y1805" s="68"/>
      <c r="Z1805" s="68"/>
      <c r="AA1805" s="68"/>
      <c r="AB1805" s="67"/>
      <c r="AC1805" s="67"/>
      <c r="AD1805" s="67"/>
      <c r="AE1805" s="67"/>
      <c r="AF1805" s="67"/>
      <c r="AG1805" s="67"/>
      <c r="AH1805" s="67"/>
      <c r="AI1805" s="67"/>
      <c r="AJ1805" s="68"/>
      <c r="AK1805" s="68"/>
      <c r="AL1805" s="68"/>
      <c r="AM1805" s="67"/>
      <c r="AN1805" s="67"/>
      <c r="AO1805" s="67"/>
      <c r="AP1805" s="67"/>
      <c r="AQ1805" s="67"/>
      <c r="AR1805" s="67"/>
      <c r="AS1805" s="67"/>
      <c r="AT1805" s="67"/>
      <c r="AU1805" s="67"/>
      <c r="AV1805" s="67"/>
      <c r="AW1805" s="67"/>
      <c r="AX1805" s="68"/>
      <c r="AY1805" s="68"/>
      <c r="AZ1805" s="69"/>
      <c r="BA1805" s="70"/>
      <c r="BB1805" s="71"/>
      <c r="BC1805" s="95"/>
      <c r="BD1805" s="41">
        <v>4</v>
      </c>
      <c r="BE1805" s="52">
        <v>43</v>
      </c>
      <c r="BF1805" s="103">
        <v>4362</v>
      </c>
      <c r="BG1805" s="275"/>
    </row>
    <row r="1806" spans="1:59" s="63" customFormat="1" ht="12.75" x14ac:dyDescent="0.2">
      <c r="A1806" s="196">
        <v>4</v>
      </c>
      <c r="B1806" s="197" t="s">
        <v>422</v>
      </c>
      <c r="C1806" s="208">
        <v>43</v>
      </c>
      <c r="D1806" s="209" t="s">
        <v>688</v>
      </c>
      <c r="E1806" s="212">
        <v>4362</v>
      </c>
      <c r="F1806" s="213" t="s">
        <v>744</v>
      </c>
      <c r="G1806" s="231" t="s">
        <v>741</v>
      </c>
      <c r="H1806" s="72" t="s">
        <v>1233</v>
      </c>
      <c r="I1806" s="223" t="s">
        <v>1247</v>
      </c>
      <c r="J1806" s="73"/>
      <c r="K1806" s="73"/>
      <c r="L1806" s="73"/>
      <c r="M1806" s="74"/>
      <c r="N1806" s="247"/>
      <c r="O1806" s="306"/>
      <c r="P1806" s="105"/>
      <c r="Q1806" s="75"/>
      <c r="R1806" s="75"/>
      <c r="S1806" s="75"/>
      <c r="T1806" s="75"/>
      <c r="U1806" s="75"/>
      <c r="V1806" s="75"/>
      <c r="W1806" s="75"/>
      <c r="X1806" s="75"/>
      <c r="Y1806" s="76" t="s">
        <v>1241</v>
      </c>
      <c r="Z1806" s="77" t="s">
        <v>1241</v>
      </c>
      <c r="AA1806" s="78">
        <f>AA$2542</f>
        <v>5000</v>
      </c>
      <c r="AB1806" s="75"/>
      <c r="AC1806" s="75"/>
      <c r="AD1806" s="75"/>
      <c r="AE1806" s="75"/>
      <c r="AF1806" s="75"/>
      <c r="AG1806" s="75"/>
      <c r="AH1806" s="75"/>
      <c r="AI1806" s="75"/>
      <c r="AJ1806" s="76" t="s">
        <v>1241</v>
      </c>
      <c r="AK1806" s="77" t="s">
        <v>1241</v>
      </c>
      <c r="AL1806" s="78">
        <f>AL$2542</f>
        <v>0</v>
      </c>
      <c r="AM1806" s="75"/>
      <c r="AN1806" s="75"/>
      <c r="AO1806" s="75"/>
      <c r="AP1806" s="75"/>
      <c r="AQ1806" s="75"/>
      <c r="AR1806" s="75"/>
      <c r="AS1806" s="75"/>
      <c r="AT1806" s="75"/>
      <c r="AU1806" s="75"/>
      <c r="AV1806" s="75"/>
      <c r="AW1806" s="76" t="s">
        <v>1241</v>
      </c>
      <c r="AX1806" s="77" t="s">
        <v>1241</v>
      </c>
      <c r="AY1806" s="78">
        <f>AY$2542</f>
        <v>250</v>
      </c>
      <c r="AZ1806" s="79"/>
      <c r="BA1806" s="80" t="str">
        <f>I1806</f>
        <v>&gt; see 4711, Thermal insulation</v>
      </c>
      <c r="BB1806" s="71"/>
      <c r="BC1806" s="95"/>
      <c r="BD1806" s="41">
        <v>4</v>
      </c>
      <c r="BE1806" s="52">
        <v>43</v>
      </c>
      <c r="BF1806" s="103">
        <v>4362</v>
      </c>
      <c r="BG1806" s="276" t="str">
        <f>H1806</f>
        <v>Default Scenario (Link)</v>
      </c>
    </row>
    <row r="1807" spans="1:59" s="63" customFormat="1" ht="12.75" x14ac:dyDescent="0.2">
      <c r="A1807" s="196">
        <v>4</v>
      </c>
      <c r="B1807" s="197" t="s">
        <v>422</v>
      </c>
      <c r="C1807" s="208">
        <v>43</v>
      </c>
      <c r="D1807" s="209" t="s">
        <v>688</v>
      </c>
      <c r="E1807" s="212">
        <v>4362</v>
      </c>
      <c r="F1807" s="213" t="s">
        <v>744</v>
      </c>
      <c r="G1807" s="231"/>
      <c r="H1807" s="65"/>
      <c r="I1807" s="222"/>
      <c r="J1807" s="66"/>
      <c r="K1807" s="66"/>
      <c r="L1807" s="66"/>
      <c r="M1807" s="64"/>
      <c r="N1807" s="304"/>
      <c r="O1807" s="305"/>
      <c r="P1807" s="127"/>
      <c r="Q1807" s="67"/>
      <c r="R1807" s="67"/>
      <c r="S1807" s="67"/>
      <c r="T1807" s="67"/>
      <c r="U1807" s="67"/>
      <c r="V1807" s="67"/>
      <c r="W1807" s="67"/>
      <c r="X1807" s="67"/>
      <c r="Y1807" s="68"/>
      <c r="Z1807" s="68"/>
      <c r="AA1807" s="68"/>
      <c r="AB1807" s="67"/>
      <c r="AC1807" s="67"/>
      <c r="AD1807" s="67"/>
      <c r="AE1807" s="67"/>
      <c r="AF1807" s="67"/>
      <c r="AG1807" s="67"/>
      <c r="AH1807" s="67"/>
      <c r="AI1807" s="67"/>
      <c r="AJ1807" s="68"/>
      <c r="AK1807" s="68"/>
      <c r="AL1807" s="68"/>
      <c r="AM1807" s="67"/>
      <c r="AN1807" s="67"/>
      <c r="AO1807" s="67"/>
      <c r="AP1807" s="67"/>
      <c r="AQ1807" s="67"/>
      <c r="AR1807" s="67"/>
      <c r="AS1807" s="67"/>
      <c r="AT1807" s="67"/>
      <c r="AU1807" s="67"/>
      <c r="AV1807" s="67"/>
      <c r="AW1807" s="67"/>
      <c r="AX1807" s="68"/>
      <c r="AY1807" s="68"/>
      <c r="AZ1807" s="69"/>
      <c r="BA1807" s="70"/>
      <c r="BB1807" s="71"/>
      <c r="BC1807" s="95"/>
      <c r="BD1807" s="41">
        <v>4</v>
      </c>
      <c r="BE1807" s="52">
        <v>43</v>
      </c>
      <c r="BF1807" s="103">
        <v>4362</v>
      </c>
      <c r="BG1807" s="275"/>
    </row>
    <row r="1808" spans="1:59" s="63" customFormat="1" ht="12.75" x14ac:dyDescent="0.2">
      <c r="A1808" s="196">
        <v>4</v>
      </c>
      <c r="B1808" s="197" t="s">
        <v>422</v>
      </c>
      <c r="C1808" s="208">
        <v>43</v>
      </c>
      <c r="D1808" s="209" t="s">
        <v>688</v>
      </c>
      <c r="E1808" s="212">
        <v>4362</v>
      </c>
      <c r="F1808" s="213" t="s">
        <v>744</v>
      </c>
      <c r="G1808" s="232"/>
      <c r="H1808" s="97"/>
      <c r="I1808" s="224"/>
      <c r="J1808" s="98"/>
      <c r="K1808" s="98"/>
      <c r="L1808" s="98"/>
      <c r="M1808" s="96"/>
      <c r="N1808" s="307"/>
      <c r="O1808" s="246"/>
      <c r="P1808" s="124"/>
      <c r="Q1808" s="99"/>
      <c r="R1808" s="99"/>
      <c r="S1808" s="99"/>
      <c r="T1808" s="99"/>
      <c r="U1808" s="99"/>
      <c r="V1808" s="99"/>
      <c r="W1808" s="99"/>
      <c r="X1808" s="99"/>
      <c r="Y1808" s="100"/>
      <c r="Z1808" s="100"/>
      <c r="AA1808" s="100"/>
      <c r="AB1808" s="99"/>
      <c r="AC1808" s="99"/>
      <c r="AD1808" s="99"/>
      <c r="AE1808" s="99"/>
      <c r="AF1808" s="99"/>
      <c r="AG1808" s="99"/>
      <c r="AH1808" s="99"/>
      <c r="AI1808" s="99"/>
      <c r="AJ1808" s="100"/>
      <c r="AK1808" s="100"/>
      <c r="AL1808" s="100"/>
      <c r="AM1808" s="99"/>
      <c r="AN1808" s="99"/>
      <c r="AO1808" s="99"/>
      <c r="AP1808" s="99"/>
      <c r="AQ1808" s="99"/>
      <c r="AR1808" s="99"/>
      <c r="AS1808" s="99"/>
      <c r="AT1808" s="99"/>
      <c r="AU1808" s="99"/>
      <c r="AV1808" s="99"/>
      <c r="AW1808" s="99"/>
      <c r="AX1808" s="100"/>
      <c r="AY1808" s="100"/>
      <c r="AZ1808" s="101"/>
      <c r="BA1808" s="102"/>
      <c r="BB1808" s="95"/>
      <c r="BC1808" s="95"/>
      <c r="BD1808" s="41">
        <v>4</v>
      </c>
      <c r="BE1808" s="52">
        <v>43</v>
      </c>
      <c r="BF1808" s="103">
        <v>4362</v>
      </c>
      <c r="BG1808" s="277"/>
    </row>
    <row r="1809" spans="1:59" s="63" customFormat="1" ht="12.75" x14ac:dyDescent="0.2">
      <c r="A1809" s="196">
        <v>4</v>
      </c>
      <c r="B1809" s="197" t="s">
        <v>422</v>
      </c>
      <c r="C1809" s="208">
        <v>43</v>
      </c>
      <c r="D1809" s="209" t="s">
        <v>688</v>
      </c>
      <c r="E1809" s="212">
        <v>4362</v>
      </c>
      <c r="F1809" s="213" t="s">
        <v>744</v>
      </c>
      <c r="G1809" s="231"/>
      <c r="H1809" s="65"/>
      <c r="I1809" s="222"/>
      <c r="J1809" s="66"/>
      <c r="K1809" s="66"/>
      <c r="L1809" s="66"/>
      <c r="M1809" s="64"/>
      <c r="N1809" s="304"/>
      <c r="O1809" s="305"/>
      <c r="P1809" s="127"/>
      <c r="Q1809" s="67"/>
      <c r="R1809" s="67"/>
      <c r="S1809" s="67"/>
      <c r="T1809" s="67"/>
      <c r="U1809" s="67"/>
      <c r="V1809" s="67"/>
      <c r="W1809" s="67"/>
      <c r="X1809" s="67"/>
      <c r="Y1809" s="68"/>
      <c r="Z1809" s="68"/>
      <c r="AA1809" s="68"/>
      <c r="AB1809" s="67"/>
      <c r="AC1809" s="67"/>
      <c r="AD1809" s="67"/>
      <c r="AE1809" s="67"/>
      <c r="AF1809" s="67"/>
      <c r="AG1809" s="67"/>
      <c r="AH1809" s="67"/>
      <c r="AI1809" s="67"/>
      <c r="AJ1809" s="68"/>
      <c r="AK1809" s="68"/>
      <c r="AL1809" s="68"/>
      <c r="AM1809" s="67"/>
      <c r="AN1809" s="67"/>
      <c r="AO1809" s="67"/>
      <c r="AP1809" s="67"/>
      <c r="AQ1809" s="67"/>
      <c r="AR1809" s="67"/>
      <c r="AS1809" s="67"/>
      <c r="AT1809" s="67"/>
      <c r="AU1809" s="67"/>
      <c r="AV1809" s="67"/>
      <c r="AW1809" s="67"/>
      <c r="AX1809" s="68"/>
      <c r="AY1809" s="68"/>
      <c r="AZ1809" s="69"/>
      <c r="BA1809" s="70"/>
      <c r="BB1809" s="71"/>
      <c r="BC1809" s="95"/>
      <c r="BD1809" s="41">
        <v>4</v>
      </c>
      <c r="BE1809" s="52">
        <v>43</v>
      </c>
      <c r="BF1809" s="103">
        <v>4362</v>
      </c>
      <c r="BG1809" s="275"/>
    </row>
    <row r="1810" spans="1:59" s="63" customFormat="1" ht="12.75" x14ac:dyDescent="0.2">
      <c r="A1810" s="196">
        <v>4</v>
      </c>
      <c r="B1810" s="197" t="s">
        <v>422</v>
      </c>
      <c r="C1810" s="208">
        <v>43</v>
      </c>
      <c r="D1810" s="209" t="s">
        <v>688</v>
      </c>
      <c r="E1810" s="212">
        <v>4362</v>
      </c>
      <c r="F1810" s="213" t="s">
        <v>744</v>
      </c>
      <c r="G1810" s="231" t="s">
        <v>360</v>
      </c>
      <c r="H1810" s="72" t="s">
        <v>1233</v>
      </c>
      <c r="I1810" s="223" t="s">
        <v>1250</v>
      </c>
      <c r="J1810" s="73"/>
      <c r="K1810" s="73"/>
      <c r="L1810" s="73"/>
      <c r="M1810" s="74"/>
      <c r="N1810" s="247"/>
      <c r="O1810" s="306"/>
      <c r="P1810" s="105"/>
      <c r="Q1810" s="75"/>
      <c r="R1810" s="75"/>
      <c r="S1810" s="75"/>
      <c r="T1810" s="75"/>
      <c r="U1810" s="75"/>
      <c r="V1810" s="75"/>
      <c r="W1810" s="75"/>
      <c r="X1810" s="75"/>
      <c r="Y1810" s="76" t="s">
        <v>1241</v>
      </c>
      <c r="Z1810" s="77" t="s">
        <v>1241</v>
      </c>
      <c r="AA1810" s="78">
        <f>AA$963</f>
        <v>10000</v>
      </c>
      <c r="AB1810" s="75"/>
      <c r="AC1810" s="75"/>
      <c r="AD1810" s="75"/>
      <c r="AE1810" s="75"/>
      <c r="AF1810" s="75"/>
      <c r="AG1810" s="75"/>
      <c r="AH1810" s="75"/>
      <c r="AI1810" s="75"/>
      <c r="AJ1810" s="76" t="s">
        <v>1241</v>
      </c>
      <c r="AK1810" s="77" t="s">
        <v>1241</v>
      </c>
      <c r="AL1810" s="78">
        <f>IF(ISNUMBER(AK1810),AK1810,0)</f>
        <v>0</v>
      </c>
      <c r="AM1810" s="75"/>
      <c r="AN1810" s="75"/>
      <c r="AO1810" s="75"/>
      <c r="AP1810" s="75"/>
      <c r="AQ1810" s="75"/>
      <c r="AR1810" s="75"/>
      <c r="AS1810" s="75"/>
      <c r="AT1810" s="75"/>
      <c r="AU1810" s="75"/>
      <c r="AV1810" s="75"/>
      <c r="AW1810" s="76" t="s">
        <v>1241</v>
      </c>
      <c r="AX1810" s="77" t="s">
        <v>1241</v>
      </c>
      <c r="AY1810" s="78">
        <f>AY$963</f>
        <v>250</v>
      </c>
      <c r="AZ1810" s="79"/>
      <c r="BA1810" s="80" t="str">
        <f>I1810</f>
        <v>&gt; see 4223, Plywood cladding</v>
      </c>
      <c r="BB1810" s="71"/>
      <c r="BC1810" s="95"/>
      <c r="BD1810" s="41">
        <v>4</v>
      </c>
      <c r="BE1810" s="52">
        <v>43</v>
      </c>
      <c r="BF1810" s="103">
        <v>4362</v>
      </c>
      <c r="BG1810" s="276" t="str">
        <f>H1810</f>
        <v>Default Scenario (Link)</v>
      </c>
    </row>
    <row r="1811" spans="1:59" s="63" customFormat="1" ht="12.75" x14ac:dyDescent="0.2">
      <c r="A1811" s="196">
        <v>4</v>
      </c>
      <c r="B1811" s="197" t="s">
        <v>422</v>
      </c>
      <c r="C1811" s="208">
        <v>43</v>
      </c>
      <c r="D1811" s="209" t="s">
        <v>688</v>
      </c>
      <c r="E1811" s="212">
        <v>4362</v>
      </c>
      <c r="F1811" s="213" t="s">
        <v>744</v>
      </c>
      <c r="G1811" s="231"/>
      <c r="H1811" s="65"/>
      <c r="I1811" s="222"/>
      <c r="J1811" s="66"/>
      <c r="K1811" s="66"/>
      <c r="L1811" s="66"/>
      <c r="M1811" s="64"/>
      <c r="N1811" s="304"/>
      <c r="O1811" s="305"/>
      <c r="P1811" s="127"/>
      <c r="Q1811" s="67"/>
      <c r="R1811" s="67"/>
      <c r="S1811" s="67"/>
      <c r="T1811" s="67"/>
      <c r="U1811" s="67"/>
      <c r="V1811" s="67"/>
      <c r="W1811" s="67"/>
      <c r="X1811" s="67"/>
      <c r="Y1811" s="68"/>
      <c r="Z1811" s="68"/>
      <c r="AA1811" s="68"/>
      <c r="AB1811" s="67"/>
      <c r="AC1811" s="67"/>
      <c r="AD1811" s="67"/>
      <c r="AE1811" s="67"/>
      <c r="AF1811" s="67"/>
      <c r="AG1811" s="67"/>
      <c r="AH1811" s="67"/>
      <c r="AI1811" s="67"/>
      <c r="AJ1811" s="68"/>
      <c r="AK1811" s="68"/>
      <c r="AL1811" s="68"/>
      <c r="AM1811" s="67"/>
      <c r="AN1811" s="67"/>
      <c r="AO1811" s="67"/>
      <c r="AP1811" s="67"/>
      <c r="AQ1811" s="67"/>
      <c r="AR1811" s="67"/>
      <c r="AS1811" s="67"/>
      <c r="AT1811" s="67"/>
      <c r="AU1811" s="67"/>
      <c r="AV1811" s="67"/>
      <c r="AW1811" s="67"/>
      <c r="AX1811" s="68"/>
      <c r="AY1811" s="68"/>
      <c r="AZ1811" s="69"/>
      <c r="BA1811" s="70"/>
      <c r="BB1811" s="71"/>
      <c r="BC1811" s="95"/>
      <c r="BD1811" s="41">
        <v>4</v>
      </c>
      <c r="BE1811" s="52">
        <v>43</v>
      </c>
      <c r="BF1811" s="103">
        <v>4362</v>
      </c>
      <c r="BG1811" s="275"/>
    </row>
    <row r="1812" spans="1:59" s="63" customFormat="1" ht="12.75" x14ac:dyDescent="0.2">
      <c r="A1812" s="196">
        <v>4</v>
      </c>
      <c r="B1812" s="197" t="s">
        <v>422</v>
      </c>
      <c r="C1812" s="208">
        <v>43</v>
      </c>
      <c r="D1812" s="209" t="s">
        <v>688</v>
      </c>
      <c r="E1812" s="212">
        <v>4362</v>
      </c>
      <c r="F1812" s="213" t="s">
        <v>744</v>
      </c>
      <c r="G1812" s="232"/>
      <c r="H1812" s="97"/>
      <c r="I1812" s="224"/>
      <c r="J1812" s="98"/>
      <c r="K1812" s="98"/>
      <c r="L1812" s="98"/>
      <c r="M1812" s="96"/>
      <c r="N1812" s="307"/>
      <c r="O1812" s="246"/>
      <c r="P1812" s="124"/>
      <c r="Q1812" s="99"/>
      <c r="R1812" s="99"/>
      <c r="S1812" s="99"/>
      <c r="T1812" s="99"/>
      <c r="U1812" s="99"/>
      <c r="V1812" s="99"/>
      <c r="W1812" s="99"/>
      <c r="X1812" s="99"/>
      <c r="Y1812" s="100"/>
      <c r="Z1812" s="100"/>
      <c r="AA1812" s="100"/>
      <c r="AB1812" s="99"/>
      <c r="AC1812" s="99"/>
      <c r="AD1812" s="99"/>
      <c r="AE1812" s="99"/>
      <c r="AF1812" s="99"/>
      <c r="AG1812" s="99"/>
      <c r="AH1812" s="99"/>
      <c r="AI1812" s="99"/>
      <c r="AJ1812" s="100"/>
      <c r="AK1812" s="100"/>
      <c r="AL1812" s="100"/>
      <c r="AM1812" s="99"/>
      <c r="AN1812" s="99"/>
      <c r="AO1812" s="99"/>
      <c r="AP1812" s="99"/>
      <c r="AQ1812" s="99"/>
      <c r="AR1812" s="99"/>
      <c r="AS1812" s="99"/>
      <c r="AT1812" s="99"/>
      <c r="AU1812" s="99"/>
      <c r="AV1812" s="99"/>
      <c r="AW1812" s="99"/>
      <c r="AX1812" s="100"/>
      <c r="AY1812" s="100"/>
      <c r="AZ1812" s="101"/>
      <c r="BA1812" s="102"/>
      <c r="BB1812" s="95"/>
      <c r="BC1812" s="95"/>
      <c r="BD1812" s="41">
        <v>4</v>
      </c>
      <c r="BE1812" s="52">
        <v>43</v>
      </c>
      <c r="BF1812" s="103">
        <v>4362</v>
      </c>
      <c r="BG1812" s="277"/>
    </row>
    <row r="1813" spans="1:59" x14ac:dyDescent="0.25">
      <c r="A1813" s="196">
        <v>4</v>
      </c>
      <c r="B1813" s="197" t="s">
        <v>422</v>
      </c>
      <c r="C1813" s="208">
        <v>43</v>
      </c>
      <c r="D1813" s="209" t="s">
        <v>688</v>
      </c>
      <c r="E1813" s="210">
        <v>4363</v>
      </c>
      <c r="F1813" s="211" t="s">
        <v>746</v>
      </c>
      <c r="G1813" s="235"/>
      <c r="H1813" s="145"/>
      <c r="I1813" s="221"/>
      <c r="J1813" s="57"/>
      <c r="K1813" s="57"/>
      <c r="L1813" s="57"/>
      <c r="M1813" s="144"/>
      <c r="N1813" s="324"/>
      <c r="O1813" s="325"/>
      <c r="P1813" s="146"/>
      <c r="Q1813" s="146"/>
      <c r="R1813" s="146"/>
      <c r="S1813" s="146"/>
      <c r="T1813" s="146"/>
      <c r="U1813" s="146"/>
      <c r="V1813" s="146"/>
      <c r="W1813" s="146"/>
      <c r="X1813" s="146"/>
      <c r="Y1813" s="59"/>
      <c r="Z1813" s="123"/>
      <c r="AA1813" s="123"/>
      <c r="AB1813" s="146"/>
      <c r="AC1813" s="146"/>
      <c r="AD1813" s="146"/>
      <c r="AE1813" s="146"/>
      <c r="AF1813" s="146"/>
      <c r="AG1813" s="146"/>
      <c r="AH1813" s="146"/>
      <c r="AI1813" s="146"/>
      <c r="AJ1813" s="59"/>
      <c r="AK1813" s="123"/>
      <c r="AL1813" s="123"/>
      <c r="AM1813" s="146"/>
      <c r="AN1813" s="146"/>
      <c r="AO1813" s="146"/>
      <c r="AP1813" s="146"/>
      <c r="AQ1813" s="146"/>
      <c r="AR1813" s="146"/>
      <c r="AS1813" s="146"/>
      <c r="AT1813" s="146"/>
      <c r="AU1813" s="146"/>
      <c r="AV1813" s="146"/>
      <c r="AW1813" s="58"/>
      <c r="AX1813" s="123"/>
      <c r="AY1813" s="59"/>
      <c r="AZ1813" s="147"/>
      <c r="BA1813" s="148"/>
      <c r="BB1813" s="143"/>
      <c r="BC1813" s="143"/>
      <c r="BD1813" s="41">
        <v>4</v>
      </c>
      <c r="BE1813" s="52">
        <v>43</v>
      </c>
      <c r="BF1813" s="62">
        <v>4363</v>
      </c>
      <c r="BG1813" s="284"/>
    </row>
    <row r="1814" spans="1:59" s="63" customFormat="1" ht="12.75" x14ac:dyDescent="0.2">
      <c r="A1814" s="196">
        <v>4</v>
      </c>
      <c r="B1814" s="197" t="s">
        <v>422</v>
      </c>
      <c r="C1814" s="208">
        <v>43</v>
      </c>
      <c r="D1814" s="209" t="s">
        <v>688</v>
      </c>
      <c r="E1814" s="210">
        <v>4363</v>
      </c>
      <c r="F1814" s="211" t="s">
        <v>746</v>
      </c>
      <c r="G1814" s="230"/>
      <c r="H1814" s="56"/>
      <c r="I1814" s="221"/>
      <c r="J1814" s="57"/>
      <c r="K1814" s="57"/>
      <c r="L1814" s="57"/>
      <c r="M1814" s="55"/>
      <c r="N1814" s="303"/>
      <c r="O1814" s="245"/>
      <c r="P1814" s="122"/>
      <c r="Q1814" s="58"/>
      <c r="R1814" s="58"/>
      <c r="S1814" s="58"/>
      <c r="T1814" s="58"/>
      <c r="U1814" s="58"/>
      <c r="V1814" s="58"/>
      <c r="W1814" s="58"/>
      <c r="X1814" s="58"/>
      <c r="Y1814" s="59"/>
      <c r="Z1814" s="59"/>
      <c r="AA1814" s="59"/>
      <c r="AB1814" s="58"/>
      <c r="AC1814" s="58"/>
      <c r="AD1814" s="58"/>
      <c r="AE1814" s="58"/>
      <c r="AF1814" s="58"/>
      <c r="AG1814" s="58"/>
      <c r="AH1814" s="58"/>
      <c r="AI1814" s="58"/>
      <c r="AJ1814" s="59"/>
      <c r="AK1814" s="59"/>
      <c r="AL1814" s="59"/>
      <c r="AM1814" s="58"/>
      <c r="AN1814" s="58"/>
      <c r="AO1814" s="58"/>
      <c r="AP1814" s="58"/>
      <c r="AQ1814" s="58"/>
      <c r="AR1814" s="58"/>
      <c r="AS1814" s="58"/>
      <c r="AT1814" s="58"/>
      <c r="AU1814" s="58"/>
      <c r="AV1814" s="58"/>
      <c r="AW1814" s="58"/>
      <c r="AX1814" s="59"/>
      <c r="AY1814" s="59"/>
      <c r="AZ1814" s="60"/>
      <c r="BA1814" s="61"/>
      <c r="BB1814" s="54"/>
      <c r="BC1814" s="54"/>
      <c r="BD1814" s="41">
        <v>4</v>
      </c>
      <c r="BE1814" s="52">
        <v>43</v>
      </c>
      <c r="BF1814" s="62">
        <v>4363</v>
      </c>
      <c r="BG1814" s="274"/>
    </row>
    <row r="1815" spans="1:59" s="63" customFormat="1" ht="12.75" x14ac:dyDescent="0.2">
      <c r="A1815" s="196">
        <v>4</v>
      </c>
      <c r="B1815" s="197" t="s">
        <v>422</v>
      </c>
      <c r="C1815" s="208">
        <v>43</v>
      </c>
      <c r="D1815" s="209" t="s">
        <v>688</v>
      </c>
      <c r="E1815" s="210">
        <v>4363</v>
      </c>
      <c r="F1815" s="211" t="s">
        <v>746</v>
      </c>
      <c r="G1815" s="231" t="s">
        <v>314</v>
      </c>
      <c r="H1815" s="65"/>
      <c r="I1815" s="222"/>
      <c r="J1815" s="66"/>
      <c r="K1815" s="66"/>
      <c r="L1815" s="66"/>
      <c r="M1815" s="64"/>
      <c r="N1815" s="308"/>
      <c r="O1815" s="309"/>
      <c r="P1815" s="127"/>
      <c r="Q1815" s="67"/>
      <c r="R1815" s="67"/>
      <c r="S1815" s="67"/>
      <c r="T1815" s="67"/>
      <c r="U1815" s="67"/>
      <c r="V1815" s="67"/>
      <c r="W1815" s="67"/>
      <c r="X1815" s="67"/>
      <c r="Y1815" s="68"/>
      <c r="Z1815" s="68"/>
      <c r="AA1815" s="68"/>
      <c r="AB1815" s="67"/>
      <c r="AC1815" s="67"/>
      <c r="AD1815" s="67"/>
      <c r="AE1815" s="67"/>
      <c r="AF1815" s="67"/>
      <c r="AG1815" s="67"/>
      <c r="AH1815" s="67"/>
      <c r="AI1815" s="67"/>
      <c r="AJ1815" s="68"/>
      <c r="AK1815" s="68"/>
      <c r="AL1815" s="68"/>
      <c r="AM1815" s="67"/>
      <c r="AN1815" s="67"/>
      <c r="AO1815" s="67"/>
      <c r="AP1815" s="67"/>
      <c r="AQ1815" s="67"/>
      <c r="AR1815" s="67"/>
      <c r="AS1815" s="67"/>
      <c r="AT1815" s="67"/>
      <c r="AU1815" s="67"/>
      <c r="AV1815" s="67"/>
      <c r="AW1815" s="67"/>
      <c r="AX1815" s="68"/>
      <c r="AY1815" s="68"/>
      <c r="AZ1815" s="69"/>
      <c r="BA1815" s="70"/>
      <c r="BB1815" s="71"/>
      <c r="BC1815" s="54"/>
      <c r="BD1815" s="41">
        <v>4</v>
      </c>
      <c r="BE1815" s="52">
        <v>43</v>
      </c>
      <c r="BF1815" s="62">
        <v>4363</v>
      </c>
      <c r="BG1815" s="275"/>
    </row>
    <row r="1816" spans="1:59" s="63" customFormat="1" ht="12.75" x14ac:dyDescent="0.2">
      <c r="A1816" s="196">
        <v>4</v>
      </c>
      <c r="B1816" s="197" t="s">
        <v>422</v>
      </c>
      <c r="C1816" s="208">
        <v>43</v>
      </c>
      <c r="D1816" s="209" t="s">
        <v>688</v>
      </c>
      <c r="E1816" s="210">
        <v>4363</v>
      </c>
      <c r="F1816" s="211" t="s">
        <v>746</v>
      </c>
      <c r="G1816" s="231" t="s">
        <v>314</v>
      </c>
      <c r="H1816" s="72" t="s">
        <v>47</v>
      </c>
      <c r="I1816" s="223"/>
      <c r="J1816" s="73"/>
      <c r="K1816" s="73"/>
      <c r="L1816" s="73"/>
      <c r="M1816" s="74"/>
      <c r="N1816" s="247"/>
      <c r="O1816" s="306"/>
      <c r="P1816" s="105"/>
      <c r="Q1816" s="75"/>
      <c r="R1816" s="75"/>
      <c r="S1816" s="75"/>
      <c r="T1816" s="75"/>
      <c r="U1816" s="75"/>
      <c r="V1816" s="75"/>
      <c r="W1816" s="75"/>
      <c r="X1816" s="75"/>
      <c r="Y1816" s="76">
        <f>IF(ISNUMBER(VLOOKUP(Y1818,P$7:W$7,MATCH(Y1818,P$7:W$7))),VLOOKUP(Y1818,P$7:W$7,MATCH(Y1818,P$7:W$7)),IF(N1820=0,"No Data",IF(Y1818&gt;0,"&lt;100",0)))</f>
        <v>0</v>
      </c>
      <c r="Z1816" s="77">
        <f>IF(ISNUMBER(VLOOKUP(Z1820,P$7:W$7,MATCH(Z1820,P$7:W$7))),VLOOKUP(Z1820,P$7:W$7,MATCH(Z1820,P$7:W$7)),IF(N1820=0,"No Data",IF(Z1820&gt;0,"&lt;100",0)))</f>
        <v>0</v>
      </c>
      <c r="AA1816" s="106">
        <f>IF(ISNUMBER(Z1816),Z1816,0)</f>
        <v>0</v>
      </c>
      <c r="AB1816" s="75"/>
      <c r="AC1816" s="75"/>
      <c r="AD1816" s="75"/>
      <c r="AE1816" s="75"/>
      <c r="AF1816" s="75"/>
      <c r="AG1816" s="75"/>
      <c r="AH1816" s="75"/>
      <c r="AI1816" s="75"/>
      <c r="AJ1816" s="76">
        <f>IF(ISNUMBER(VLOOKUP(AJ1818,AB$7:AH$7,MATCH(AJ1818,AB$7:AH$7))),VLOOKUP(AJ1818,AB$7:AH$7,MATCH(AJ1818,AB$7:AH$7)),IF(N1820=0,"No Data",IF(AJ1818&gt;0,"&lt;50",0)))</f>
        <v>0</v>
      </c>
      <c r="AK1816" s="77">
        <f>IF(ISNUMBER(VLOOKUP(AK1820,AB$7:AH$7,MATCH(AK1820,AB$7:AH$7))),VLOOKUP(AK1820,AB$7:AH$7,MATCH(AK1820,AB$7:AH$7)),IF(N1820=0,"No Data",IF(AK1820&gt;0,"&lt;50",0)))</f>
        <v>0</v>
      </c>
      <c r="AL1816" s="106">
        <f>IF(ISNUMBER(AK1816),AK1816,0)</f>
        <v>0</v>
      </c>
      <c r="AM1816" s="75"/>
      <c r="AN1816" s="75"/>
      <c r="AO1816" s="75"/>
      <c r="AP1816" s="75"/>
      <c r="AQ1816" s="75"/>
      <c r="AR1816" s="75"/>
      <c r="AS1816" s="75"/>
      <c r="AT1816" s="75"/>
      <c r="AU1816" s="75"/>
      <c r="AV1816" s="75"/>
      <c r="AW1816" s="76">
        <f>IF(ISNUMBER(VLOOKUP(AW1818,AM$7:AU$7,MATCH(AW1818,AM$7:AU$7))),VLOOKUP(AW1818,AM$7:AU$7,MATCH(AW1818,AM$7:AU$7)),IF(N1820=0,"No Data",IF(AW1818&gt;0,"&lt;10",0)))</f>
        <v>250</v>
      </c>
      <c r="AX1816" s="77">
        <f>IF(ISNUMBER(VLOOKUP(AX1820,AM$7:AU$7,MATCH(AX1820,AM$7:AU$7))),VLOOKUP(AX1820,AM$7:AU$7,MATCH(AX1820,AM$7:AU$7)),IF(N1820=0,"No Data",IF(AX1820&gt;0,"&lt;10",0)))</f>
        <v>250</v>
      </c>
      <c r="AY1816" s="106">
        <f>IF(ISNUMBER(AX1816),AX1816,0)</f>
        <v>250</v>
      </c>
      <c r="AZ1816" s="79"/>
      <c r="BA1816" s="80"/>
      <c r="BB1816" s="71"/>
      <c r="BC1816" s="54"/>
      <c r="BD1816" s="41">
        <v>4</v>
      </c>
      <c r="BE1816" s="52">
        <v>43</v>
      </c>
      <c r="BF1816" s="62">
        <v>4363</v>
      </c>
      <c r="BG1816" s="276" t="s">
        <v>47</v>
      </c>
    </row>
    <row r="1817" spans="1:59" s="63" customFormat="1" ht="12.75" x14ac:dyDescent="0.2">
      <c r="A1817" s="196">
        <v>4</v>
      </c>
      <c r="B1817" s="197" t="s">
        <v>422</v>
      </c>
      <c r="C1817" s="208">
        <v>43</v>
      </c>
      <c r="D1817" s="209" t="s">
        <v>688</v>
      </c>
      <c r="E1817" s="210">
        <v>4363</v>
      </c>
      <c r="F1817" s="211" t="s">
        <v>746</v>
      </c>
      <c r="G1817" s="231" t="s">
        <v>314</v>
      </c>
      <c r="H1817" s="81" t="s">
        <v>48</v>
      </c>
      <c r="I1817" s="223"/>
      <c r="J1817" s="73"/>
      <c r="K1817" s="73"/>
      <c r="L1817" s="73"/>
      <c r="M1817" s="74"/>
      <c r="N1817" s="247"/>
      <c r="O1817" s="306"/>
      <c r="P1817" s="105"/>
      <c r="Q1817" s="75"/>
      <c r="R1817" s="75"/>
      <c r="S1817" s="75"/>
      <c r="T1817" s="75"/>
      <c r="U1817" s="75"/>
      <c r="V1817" s="75"/>
      <c r="W1817" s="75"/>
      <c r="X1817" s="75"/>
      <c r="Y1817" s="82">
        <f>MIN(X1821:X1822)</f>
        <v>0</v>
      </c>
      <c r="Z1817" s="83"/>
      <c r="AA1817" s="83"/>
      <c r="AB1817" s="75"/>
      <c r="AC1817" s="75"/>
      <c r="AD1817" s="75"/>
      <c r="AE1817" s="75"/>
      <c r="AF1817" s="75"/>
      <c r="AG1817" s="75"/>
      <c r="AH1817" s="75"/>
      <c r="AI1817" s="75"/>
      <c r="AJ1817" s="82">
        <f>MIN(AI1821:AI1822)</f>
        <v>0</v>
      </c>
      <c r="AK1817" s="83"/>
      <c r="AL1817" s="83"/>
      <c r="AM1817" s="75"/>
      <c r="AN1817" s="75"/>
      <c r="AO1817" s="75"/>
      <c r="AP1817" s="75"/>
      <c r="AQ1817" s="75"/>
      <c r="AR1817" s="75"/>
      <c r="AS1817" s="75"/>
      <c r="AT1817" s="75"/>
      <c r="AU1817" s="75"/>
      <c r="AV1817" s="75"/>
      <c r="AW1817" s="82">
        <f>MIN(AV1821:AV1822)</f>
        <v>250</v>
      </c>
      <c r="AX1817" s="83"/>
      <c r="AY1817" s="83"/>
      <c r="AZ1817" s="79"/>
      <c r="BA1817" s="80"/>
      <c r="BB1817" s="71"/>
      <c r="BC1817" s="54"/>
      <c r="BD1817" s="41">
        <v>4</v>
      </c>
      <c r="BE1817" s="52">
        <v>43</v>
      </c>
      <c r="BF1817" s="62">
        <v>4363</v>
      </c>
      <c r="BG1817" s="278" t="s">
        <v>48</v>
      </c>
    </row>
    <row r="1818" spans="1:59" s="63" customFormat="1" ht="12.75" x14ac:dyDescent="0.2">
      <c r="A1818" s="196">
        <v>4</v>
      </c>
      <c r="B1818" s="197" t="s">
        <v>422</v>
      </c>
      <c r="C1818" s="208">
        <v>43</v>
      </c>
      <c r="D1818" s="209" t="s">
        <v>688</v>
      </c>
      <c r="E1818" s="210">
        <v>4363</v>
      </c>
      <c r="F1818" s="211" t="s">
        <v>746</v>
      </c>
      <c r="G1818" s="231" t="s">
        <v>314</v>
      </c>
      <c r="H1818" s="81" t="s">
        <v>49</v>
      </c>
      <c r="I1818" s="223"/>
      <c r="J1818" s="73"/>
      <c r="K1818" s="73"/>
      <c r="L1818" s="73"/>
      <c r="M1818" s="74"/>
      <c r="N1818" s="247"/>
      <c r="O1818" s="306"/>
      <c r="P1818" s="105"/>
      <c r="Q1818" s="75"/>
      <c r="R1818" s="75"/>
      <c r="S1818" s="75"/>
      <c r="T1818" s="75"/>
      <c r="U1818" s="75"/>
      <c r="V1818" s="75"/>
      <c r="W1818" s="75"/>
      <c r="X1818" s="75"/>
      <c r="Y1818" s="84">
        <f>IF(ISNUMBER(AVERAGE(X1821:X1822)),AVERAGE(X1821:X1822),0)</f>
        <v>0</v>
      </c>
      <c r="Z1818" s="83"/>
      <c r="AA1818" s="83"/>
      <c r="AB1818" s="75"/>
      <c r="AC1818" s="75"/>
      <c r="AD1818" s="75"/>
      <c r="AE1818" s="75"/>
      <c r="AF1818" s="75"/>
      <c r="AG1818" s="75"/>
      <c r="AH1818" s="75"/>
      <c r="AI1818" s="75"/>
      <c r="AJ1818" s="84">
        <f>IF(ISNUMBER(AVERAGE(AI1821:AI1822)),AVERAGE(AI1821:AI1822),0)</f>
        <v>0</v>
      </c>
      <c r="AK1818" s="83"/>
      <c r="AL1818" s="83"/>
      <c r="AM1818" s="75"/>
      <c r="AN1818" s="75"/>
      <c r="AO1818" s="75"/>
      <c r="AP1818" s="75"/>
      <c r="AQ1818" s="75"/>
      <c r="AR1818" s="75"/>
      <c r="AS1818" s="75"/>
      <c r="AT1818" s="75"/>
      <c r="AU1818" s="75"/>
      <c r="AV1818" s="75"/>
      <c r="AW1818" s="84">
        <f>IF(ISNUMBER(AVERAGE(AV1821:AV1822)),AVERAGE(AV1821:AV1822),0)</f>
        <v>250</v>
      </c>
      <c r="AX1818" s="83"/>
      <c r="AY1818" s="83"/>
      <c r="AZ1818" s="79"/>
      <c r="BA1818" s="80"/>
      <c r="BB1818" s="71"/>
      <c r="BC1818" s="54"/>
      <c r="BD1818" s="41">
        <v>4</v>
      </c>
      <c r="BE1818" s="52">
        <v>43</v>
      </c>
      <c r="BF1818" s="62">
        <v>4363</v>
      </c>
      <c r="BG1818" s="278" t="s">
        <v>49</v>
      </c>
    </row>
    <row r="1819" spans="1:59" s="63" customFormat="1" ht="12.75" x14ac:dyDescent="0.2">
      <c r="A1819" s="196">
        <v>4</v>
      </c>
      <c r="B1819" s="197" t="s">
        <v>422</v>
      </c>
      <c r="C1819" s="208">
        <v>43</v>
      </c>
      <c r="D1819" s="209" t="s">
        <v>688</v>
      </c>
      <c r="E1819" s="210">
        <v>4363</v>
      </c>
      <c r="F1819" s="211" t="s">
        <v>746</v>
      </c>
      <c r="G1819" s="231" t="s">
        <v>314</v>
      </c>
      <c r="H1819" s="81" t="s">
        <v>50</v>
      </c>
      <c r="I1819" s="223"/>
      <c r="J1819" s="73"/>
      <c r="K1819" s="73"/>
      <c r="L1819" s="73"/>
      <c r="M1819" s="74"/>
      <c r="N1819" s="247"/>
      <c r="O1819" s="306"/>
      <c r="P1819" s="105"/>
      <c r="Q1819" s="75"/>
      <c r="R1819" s="75"/>
      <c r="S1819" s="75"/>
      <c r="T1819" s="75"/>
      <c r="U1819" s="75"/>
      <c r="V1819" s="75"/>
      <c r="W1819" s="75"/>
      <c r="X1819" s="75"/>
      <c r="Y1819" s="84">
        <f>MAX(X1821:X1822)</f>
        <v>0</v>
      </c>
      <c r="Z1819" s="83"/>
      <c r="AA1819" s="83"/>
      <c r="AB1819" s="75"/>
      <c r="AC1819" s="75"/>
      <c r="AD1819" s="75"/>
      <c r="AE1819" s="75"/>
      <c r="AF1819" s="75"/>
      <c r="AG1819" s="75"/>
      <c r="AH1819" s="75"/>
      <c r="AI1819" s="75"/>
      <c r="AJ1819" s="84">
        <f>MAX(AI1821:AI1822)</f>
        <v>0</v>
      </c>
      <c r="AK1819" s="83"/>
      <c r="AL1819" s="83"/>
      <c r="AM1819" s="75"/>
      <c r="AN1819" s="75"/>
      <c r="AO1819" s="75"/>
      <c r="AP1819" s="75"/>
      <c r="AQ1819" s="75"/>
      <c r="AR1819" s="75"/>
      <c r="AS1819" s="75"/>
      <c r="AT1819" s="75"/>
      <c r="AU1819" s="75"/>
      <c r="AV1819" s="75"/>
      <c r="AW1819" s="84">
        <f>MAX(AV1821:AV1822)</f>
        <v>250</v>
      </c>
      <c r="AX1819" s="83"/>
      <c r="AY1819" s="83"/>
      <c r="AZ1819" s="79"/>
      <c r="BA1819" s="80"/>
      <c r="BB1819" s="71"/>
      <c r="BC1819" s="54"/>
      <c r="BD1819" s="41">
        <v>4</v>
      </c>
      <c r="BE1819" s="52">
        <v>43</v>
      </c>
      <c r="BF1819" s="62">
        <v>4363</v>
      </c>
      <c r="BG1819" s="278" t="s">
        <v>50</v>
      </c>
    </row>
    <row r="1820" spans="1:59" s="63" customFormat="1" ht="12.75" x14ac:dyDescent="0.2">
      <c r="A1820" s="196">
        <v>4</v>
      </c>
      <c r="B1820" s="197" t="s">
        <v>422</v>
      </c>
      <c r="C1820" s="208">
        <v>43</v>
      </c>
      <c r="D1820" s="209" t="s">
        <v>688</v>
      </c>
      <c r="E1820" s="210">
        <v>4363</v>
      </c>
      <c r="F1820" s="211" t="s">
        <v>746</v>
      </c>
      <c r="G1820" s="231" t="s">
        <v>314</v>
      </c>
      <c r="H1820" s="85" t="s">
        <v>51</v>
      </c>
      <c r="I1820" s="223"/>
      <c r="J1820" s="73"/>
      <c r="K1820" s="73"/>
      <c r="L1820" s="73"/>
      <c r="M1820" s="74"/>
      <c r="N1820" s="248">
        <f>SUM(N1821:N1822)</f>
        <v>1</v>
      </c>
      <c r="O1820" s="293">
        <f>SUM(O1821:O1822)</f>
        <v>1</v>
      </c>
      <c r="P1820" s="292"/>
      <c r="Q1820" s="87"/>
      <c r="R1820" s="87"/>
      <c r="S1820" s="87"/>
      <c r="T1820" s="87"/>
      <c r="U1820" s="87"/>
      <c r="V1820" s="87"/>
      <c r="W1820" s="87"/>
      <c r="X1820" s="87"/>
      <c r="Y1820" s="88"/>
      <c r="Z1820" s="86">
        <f>SUM(Z1821:Z1822)</f>
        <v>0</v>
      </c>
      <c r="AA1820" s="88"/>
      <c r="AB1820" s="87"/>
      <c r="AC1820" s="87"/>
      <c r="AD1820" s="87"/>
      <c r="AE1820" s="87"/>
      <c r="AF1820" s="87"/>
      <c r="AG1820" s="87"/>
      <c r="AH1820" s="87"/>
      <c r="AI1820" s="87"/>
      <c r="AJ1820" s="88"/>
      <c r="AK1820" s="86">
        <f>SUM(AK1821:AK1822)</f>
        <v>0</v>
      </c>
      <c r="AL1820" s="88"/>
      <c r="AM1820" s="87"/>
      <c r="AN1820" s="87"/>
      <c r="AO1820" s="87"/>
      <c r="AP1820" s="87"/>
      <c r="AQ1820" s="87"/>
      <c r="AR1820" s="87"/>
      <c r="AS1820" s="87"/>
      <c r="AT1820" s="87"/>
      <c r="AU1820" s="87"/>
      <c r="AV1820" s="87"/>
      <c r="AW1820" s="112"/>
      <c r="AX1820" s="86">
        <f>SUM(AX1821:AX1822)</f>
        <v>250</v>
      </c>
      <c r="AY1820" s="88"/>
      <c r="AZ1820" s="79"/>
      <c r="BA1820" s="80"/>
      <c r="BB1820" s="71"/>
      <c r="BC1820" s="54"/>
      <c r="BD1820" s="41">
        <v>4</v>
      </c>
      <c r="BE1820" s="52">
        <v>43</v>
      </c>
      <c r="BF1820" s="62">
        <v>4363</v>
      </c>
      <c r="BG1820" s="279" t="s">
        <v>51</v>
      </c>
    </row>
    <row r="1821" spans="1:59" s="63" customFormat="1" ht="12.75" x14ac:dyDescent="0.2">
      <c r="A1821" s="196">
        <v>4</v>
      </c>
      <c r="B1821" s="197" t="s">
        <v>422</v>
      </c>
      <c r="C1821" s="208">
        <v>43</v>
      </c>
      <c r="D1821" s="209" t="s">
        <v>688</v>
      </c>
      <c r="E1821" s="210">
        <v>4363</v>
      </c>
      <c r="F1821" s="211" t="s">
        <v>746</v>
      </c>
      <c r="G1821" s="231" t="s">
        <v>314</v>
      </c>
      <c r="H1821" s="89" t="s">
        <v>52</v>
      </c>
      <c r="I1821" s="90" t="s">
        <v>316</v>
      </c>
      <c r="J1821" s="90"/>
      <c r="K1821" s="90" t="s">
        <v>64</v>
      </c>
      <c r="L1821" s="90" t="s">
        <v>188</v>
      </c>
      <c r="M1821" s="91"/>
      <c r="N1821" s="312">
        <v>1</v>
      </c>
      <c r="O1821" s="313">
        <f>N1821/N1820</f>
        <v>1</v>
      </c>
      <c r="P1821" s="104"/>
      <c r="Q1821" s="92"/>
      <c r="R1821" s="92"/>
      <c r="S1821" s="92"/>
      <c r="T1821" s="92"/>
      <c r="U1821" s="92"/>
      <c r="V1821" s="92"/>
      <c r="W1821" s="92"/>
      <c r="X1821" s="109">
        <f>P1821*P$7+Q1821*Q$7+R1821*R$7+S1821*S$7+T1821*T$7+U1821*U$7+V1821*V$7+W1821*W$7</f>
        <v>0</v>
      </c>
      <c r="Y1821" s="83"/>
      <c r="Z1821" s="110">
        <f>X1821*$O1821</f>
        <v>0</v>
      </c>
      <c r="AA1821" s="111"/>
      <c r="AB1821" s="92"/>
      <c r="AC1821" s="92"/>
      <c r="AD1821" s="92"/>
      <c r="AE1821" s="92"/>
      <c r="AF1821" s="92"/>
      <c r="AG1821" s="92"/>
      <c r="AH1821" s="92"/>
      <c r="AI1821" s="109">
        <f>AB1821*AB$7+AC1821*AC$7+AD1821*AD$7+AE1821*AE$7+AF1821*AF$7+AG1821*AG$7+AH1821*AH$7</f>
        <v>0</v>
      </c>
      <c r="AJ1821" s="83"/>
      <c r="AK1821" s="110">
        <f>AI1821*$O1821</f>
        <v>0</v>
      </c>
      <c r="AL1821" s="111"/>
      <c r="AM1821" s="92"/>
      <c r="AN1821" s="92"/>
      <c r="AO1821" s="92"/>
      <c r="AP1821" s="92"/>
      <c r="AQ1821" s="92">
        <v>1</v>
      </c>
      <c r="AR1821" s="92"/>
      <c r="AS1821" s="92"/>
      <c r="AT1821" s="92"/>
      <c r="AU1821" s="92"/>
      <c r="AV1821" s="109">
        <f>AM1821*AM$7+AN1821*AN$7+AO1821*AO$7+AP1821*AP$7+AQ1821*AQ$7+AR1821*AR$7+AS1821*AS$7+AT1821*AT$7+AU1821*AU$7</f>
        <v>250</v>
      </c>
      <c r="AW1821" s="75"/>
      <c r="AX1821" s="110">
        <f>AV1821*$O1821</f>
        <v>250</v>
      </c>
      <c r="AY1821" s="111"/>
      <c r="AZ1821" s="93"/>
      <c r="BA1821" s="94" t="s">
        <v>62</v>
      </c>
      <c r="BB1821" s="71"/>
      <c r="BC1821" s="54"/>
      <c r="BD1821" s="41">
        <v>4</v>
      </c>
      <c r="BE1821" s="52">
        <v>43</v>
      </c>
      <c r="BF1821" s="62">
        <v>4363</v>
      </c>
      <c r="BG1821" s="280" t="s">
        <v>52</v>
      </c>
    </row>
    <row r="1822" spans="1:59" s="63" customFormat="1" ht="12.75" x14ac:dyDescent="0.2">
      <c r="A1822" s="196">
        <v>4</v>
      </c>
      <c r="B1822" s="197" t="s">
        <v>422</v>
      </c>
      <c r="C1822" s="208">
        <v>43</v>
      </c>
      <c r="D1822" s="209" t="s">
        <v>688</v>
      </c>
      <c r="E1822" s="210">
        <v>4363</v>
      </c>
      <c r="F1822" s="211" t="s">
        <v>746</v>
      </c>
      <c r="G1822" s="231" t="s">
        <v>314</v>
      </c>
      <c r="H1822" s="89"/>
      <c r="I1822" s="219"/>
      <c r="J1822" s="90"/>
      <c r="K1822" s="90"/>
      <c r="L1822" s="90"/>
      <c r="M1822" s="91"/>
      <c r="N1822" s="247"/>
      <c r="O1822" s="306"/>
      <c r="P1822" s="104"/>
      <c r="Q1822" s="92"/>
      <c r="R1822" s="92"/>
      <c r="S1822" s="92"/>
      <c r="T1822" s="92"/>
      <c r="U1822" s="92"/>
      <c r="V1822" s="92"/>
      <c r="W1822" s="92"/>
      <c r="X1822" s="75"/>
      <c r="Y1822" s="83"/>
      <c r="Z1822" s="83"/>
      <c r="AA1822" s="83"/>
      <c r="AB1822" s="92"/>
      <c r="AC1822" s="92"/>
      <c r="AD1822" s="92"/>
      <c r="AE1822" s="92"/>
      <c r="AF1822" s="92"/>
      <c r="AG1822" s="92"/>
      <c r="AH1822" s="92"/>
      <c r="AI1822" s="75"/>
      <c r="AJ1822" s="83"/>
      <c r="AK1822" s="83"/>
      <c r="AL1822" s="83"/>
      <c r="AM1822" s="92"/>
      <c r="AN1822" s="92"/>
      <c r="AO1822" s="92"/>
      <c r="AP1822" s="92"/>
      <c r="AQ1822" s="92"/>
      <c r="AR1822" s="92"/>
      <c r="AS1822" s="92"/>
      <c r="AT1822" s="92"/>
      <c r="AU1822" s="92"/>
      <c r="AV1822" s="75"/>
      <c r="AW1822" s="75"/>
      <c r="AX1822" s="83"/>
      <c r="AY1822" s="83"/>
      <c r="AZ1822" s="93"/>
      <c r="BA1822" s="94"/>
      <c r="BB1822" s="71"/>
      <c r="BC1822" s="54"/>
      <c r="BD1822" s="41">
        <v>4</v>
      </c>
      <c r="BE1822" s="52">
        <v>43</v>
      </c>
      <c r="BF1822" s="62">
        <v>4363</v>
      </c>
      <c r="BG1822" s="280" t="s">
        <v>52</v>
      </c>
    </row>
    <row r="1823" spans="1:59" s="63" customFormat="1" ht="12.75" x14ac:dyDescent="0.2">
      <c r="A1823" s="196">
        <v>4</v>
      </c>
      <c r="B1823" s="197" t="s">
        <v>422</v>
      </c>
      <c r="C1823" s="208">
        <v>43</v>
      </c>
      <c r="D1823" s="209" t="s">
        <v>688</v>
      </c>
      <c r="E1823" s="210">
        <v>4363</v>
      </c>
      <c r="F1823" s="211" t="s">
        <v>746</v>
      </c>
      <c r="G1823" s="231" t="s">
        <v>314</v>
      </c>
      <c r="H1823" s="65"/>
      <c r="I1823" s="222"/>
      <c r="J1823" s="66"/>
      <c r="K1823" s="66"/>
      <c r="L1823" s="66"/>
      <c r="M1823" s="64"/>
      <c r="N1823" s="304"/>
      <c r="O1823" s="305"/>
      <c r="P1823" s="127"/>
      <c r="Q1823" s="67"/>
      <c r="R1823" s="67"/>
      <c r="S1823" s="67"/>
      <c r="T1823" s="67"/>
      <c r="U1823" s="67"/>
      <c r="V1823" s="67"/>
      <c r="W1823" s="67"/>
      <c r="X1823" s="67"/>
      <c r="Y1823" s="68"/>
      <c r="Z1823" s="68"/>
      <c r="AA1823" s="68"/>
      <c r="AB1823" s="67"/>
      <c r="AC1823" s="67"/>
      <c r="AD1823" s="67"/>
      <c r="AE1823" s="67"/>
      <c r="AF1823" s="67"/>
      <c r="AG1823" s="67"/>
      <c r="AH1823" s="67"/>
      <c r="AI1823" s="67"/>
      <c r="AJ1823" s="68"/>
      <c r="AK1823" s="68"/>
      <c r="AL1823" s="68"/>
      <c r="AM1823" s="67"/>
      <c r="AN1823" s="67"/>
      <c r="AO1823" s="67"/>
      <c r="AP1823" s="67"/>
      <c r="AQ1823" s="67"/>
      <c r="AR1823" s="67"/>
      <c r="AS1823" s="67"/>
      <c r="AT1823" s="67"/>
      <c r="AU1823" s="67"/>
      <c r="AV1823" s="67"/>
      <c r="AW1823" s="67"/>
      <c r="AX1823" s="68"/>
      <c r="AY1823" s="68"/>
      <c r="AZ1823" s="69"/>
      <c r="BA1823" s="70"/>
      <c r="BB1823" s="71"/>
      <c r="BC1823" s="54"/>
      <c r="BD1823" s="41">
        <v>4</v>
      </c>
      <c r="BE1823" s="52">
        <v>43</v>
      </c>
      <c r="BF1823" s="62">
        <v>4363</v>
      </c>
      <c r="BG1823" s="275"/>
    </row>
    <row r="1824" spans="1:59" s="63" customFormat="1" ht="12.75" x14ac:dyDescent="0.2">
      <c r="A1824" s="196">
        <v>4</v>
      </c>
      <c r="B1824" s="197" t="s">
        <v>422</v>
      </c>
      <c r="C1824" s="208">
        <v>43</v>
      </c>
      <c r="D1824" s="209" t="s">
        <v>688</v>
      </c>
      <c r="E1824" s="210">
        <v>4363</v>
      </c>
      <c r="F1824" s="211" t="s">
        <v>746</v>
      </c>
      <c r="G1824" s="230"/>
      <c r="H1824" s="56"/>
      <c r="I1824" s="221"/>
      <c r="J1824" s="57"/>
      <c r="K1824" s="57"/>
      <c r="L1824" s="57"/>
      <c r="M1824" s="55"/>
      <c r="N1824" s="303"/>
      <c r="O1824" s="245"/>
      <c r="P1824" s="122"/>
      <c r="Q1824" s="58"/>
      <c r="R1824" s="58"/>
      <c r="S1824" s="58"/>
      <c r="T1824" s="58"/>
      <c r="U1824" s="58"/>
      <c r="V1824" s="58"/>
      <c r="W1824" s="58"/>
      <c r="X1824" s="58"/>
      <c r="Y1824" s="59"/>
      <c r="Z1824" s="59"/>
      <c r="AA1824" s="59"/>
      <c r="AB1824" s="58"/>
      <c r="AC1824" s="58"/>
      <c r="AD1824" s="58"/>
      <c r="AE1824" s="58"/>
      <c r="AF1824" s="58"/>
      <c r="AG1824" s="58"/>
      <c r="AH1824" s="58"/>
      <c r="AI1824" s="58"/>
      <c r="AJ1824" s="59"/>
      <c r="AK1824" s="59"/>
      <c r="AL1824" s="59"/>
      <c r="AM1824" s="58"/>
      <c r="AN1824" s="58"/>
      <c r="AO1824" s="58"/>
      <c r="AP1824" s="58"/>
      <c r="AQ1824" s="58"/>
      <c r="AR1824" s="58"/>
      <c r="AS1824" s="58"/>
      <c r="AT1824" s="58"/>
      <c r="AU1824" s="58"/>
      <c r="AV1824" s="58"/>
      <c r="AW1824" s="58"/>
      <c r="AX1824" s="59"/>
      <c r="AY1824" s="59"/>
      <c r="AZ1824" s="60"/>
      <c r="BA1824" s="61"/>
      <c r="BB1824" s="54"/>
      <c r="BC1824" s="54"/>
      <c r="BD1824" s="41">
        <v>4</v>
      </c>
      <c r="BE1824" s="52">
        <v>43</v>
      </c>
      <c r="BF1824" s="62">
        <v>4363</v>
      </c>
      <c r="BG1824" s="274"/>
    </row>
    <row r="1825" spans="1:59" s="63" customFormat="1" ht="12.75" x14ac:dyDescent="0.2">
      <c r="A1825" s="196">
        <v>4</v>
      </c>
      <c r="B1825" s="197" t="s">
        <v>422</v>
      </c>
      <c r="C1825" s="208">
        <v>43</v>
      </c>
      <c r="D1825" s="209" t="s">
        <v>688</v>
      </c>
      <c r="E1825" s="210">
        <v>4363</v>
      </c>
      <c r="F1825" s="211" t="s">
        <v>746</v>
      </c>
      <c r="G1825" s="231"/>
      <c r="H1825" s="65"/>
      <c r="I1825" s="222"/>
      <c r="J1825" s="66"/>
      <c r="K1825" s="66"/>
      <c r="L1825" s="66"/>
      <c r="M1825" s="64"/>
      <c r="N1825" s="304"/>
      <c r="O1825" s="305"/>
      <c r="P1825" s="127"/>
      <c r="Q1825" s="67"/>
      <c r="R1825" s="67"/>
      <c r="S1825" s="67"/>
      <c r="T1825" s="67"/>
      <c r="U1825" s="67"/>
      <c r="V1825" s="67"/>
      <c r="W1825" s="67"/>
      <c r="X1825" s="67"/>
      <c r="Y1825" s="68"/>
      <c r="Z1825" s="68"/>
      <c r="AA1825" s="68"/>
      <c r="AB1825" s="67"/>
      <c r="AC1825" s="67"/>
      <c r="AD1825" s="67"/>
      <c r="AE1825" s="67"/>
      <c r="AF1825" s="67"/>
      <c r="AG1825" s="67"/>
      <c r="AH1825" s="67"/>
      <c r="AI1825" s="67"/>
      <c r="AJ1825" s="68"/>
      <c r="AK1825" s="68"/>
      <c r="AL1825" s="68"/>
      <c r="AM1825" s="67"/>
      <c r="AN1825" s="67"/>
      <c r="AO1825" s="67"/>
      <c r="AP1825" s="67"/>
      <c r="AQ1825" s="67"/>
      <c r="AR1825" s="67"/>
      <c r="AS1825" s="67"/>
      <c r="AT1825" s="67"/>
      <c r="AU1825" s="67"/>
      <c r="AV1825" s="67"/>
      <c r="AW1825" s="67"/>
      <c r="AX1825" s="68"/>
      <c r="AY1825" s="68"/>
      <c r="AZ1825" s="69"/>
      <c r="BA1825" s="70"/>
      <c r="BB1825" s="71"/>
      <c r="BC1825" s="54"/>
      <c r="BD1825" s="41">
        <v>4</v>
      </c>
      <c r="BE1825" s="52">
        <v>43</v>
      </c>
      <c r="BF1825" s="62">
        <v>4363</v>
      </c>
      <c r="BG1825" s="275"/>
    </row>
    <row r="1826" spans="1:59" s="63" customFormat="1" ht="12.75" x14ac:dyDescent="0.2">
      <c r="A1826" s="196">
        <v>4</v>
      </c>
      <c r="B1826" s="197" t="s">
        <v>422</v>
      </c>
      <c r="C1826" s="208">
        <v>43</v>
      </c>
      <c r="D1826" s="209" t="s">
        <v>688</v>
      </c>
      <c r="E1826" s="210">
        <v>4363</v>
      </c>
      <c r="F1826" s="211" t="s">
        <v>746</v>
      </c>
      <c r="G1826" s="231" t="s">
        <v>1195</v>
      </c>
      <c r="H1826" s="72" t="s">
        <v>1233</v>
      </c>
      <c r="I1826" s="223" t="s">
        <v>1249</v>
      </c>
      <c r="J1826" s="73"/>
      <c r="K1826" s="73"/>
      <c r="L1826" s="73"/>
      <c r="M1826" s="74"/>
      <c r="N1826" s="247"/>
      <c r="O1826" s="306"/>
      <c r="P1826" s="105"/>
      <c r="Q1826" s="75"/>
      <c r="R1826" s="75"/>
      <c r="S1826" s="75"/>
      <c r="T1826" s="75"/>
      <c r="U1826" s="75"/>
      <c r="V1826" s="75"/>
      <c r="W1826" s="75"/>
      <c r="X1826" s="75"/>
      <c r="Y1826" s="76" t="s">
        <v>1241</v>
      </c>
      <c r="Z1826" s="77" t="s">
        <v>1241</v>
      </c>
      <c r="AA1826" s="78">
        <f>AA$1183</f>
        <v>5000</v>
      </c>
      <c r="AB1826" s="75"/>
      <c r="AC1826" s="75"/>
      <c r="AD1826" s="75"/>
      <c r="AE1826" s="75"/>
      <c r="AF1826" s="75"/>
      <c r="AG1826" s="75"/>
      <c r="AH1826" s="75"/>
      <c r="AI1826" s="75"/>
      <c r="AJ1826" s="76" t="s">
        <v>1241</v>
      </c>
      <c r="AK1826" s="77" t="s">
        <v>1241</v>
      </c>
      <c r="AL1826" s="78">
        <f>AL$1183</f>
        <v>0</v>
      </c>
      <c r="AM1826" s="75"/>
      <c r="AN1826" s="75"/>
      <c r="AO1826" s="75"/>
      <c r="AP1826" s="75"/>
      <c r="AQ1826" s="75"/>
      <c r="AR1826" s="75"/>
      <c r="AS1826" s="75"/>
      <c r="AT1826" s="75"/>
      <c r="AU1826" s="75"/>
      <c r="AV1826" s="75"/>
      <c r="AW1826" s="76" t="s">
        <v>1241</v>
      </c>
      <c r="AX1826" s="77" t="s">
        <v>1241</v>
      </c>
      <c r="AY1826" s="78">
        <f>AY$1183</f>
        <v>500</v>
      </c>
      <c r="AZ1826" s="79"/>
      <c r="BA1826" s="80" t="str">
        <f>I1826</f>
        <v>&gt; see 4255, Insulating wall cladding</v>
      </c>
      <c r="BB1826" s="71"/>
      <c r="BC1826" s="54"/>
      <c r="BD1826" s="41">
        <v>4</v>
      </c>
      <c r="BE1826" s="52">
        <v>43</v>
      </c>
      <c r="BF1826" s="62">
        <v>4363</v>
      </c>
      <c r="BG1826" s="276" t="str">
        <f>H1826</f>
        <v>Default Scenario (Link)</v>
      </c>
    </row>
    <row r="1827" spans="1:59" s="63" customFormat="1" ht="12.75" x14ac:dyDescent="0.2">
      <c r="A1827" s="196">
        <v>4</v>
      </c>
      <c r="B1827" s="197" t="s">
        <v>422</v>
      </c>
      <c r="C1827" s="208">
        <v>43</v>
      </c>
      <c r="D1827" s="209" t="s">
        <v>688</v>
      </c>
      <c r="E1827" s="210">
        <v>4363</v>
      </c>
      <c r="F1827" s="211" t="s">
        <v>746</v>
      </c>
      <c r="G1827" s="231"/>
      <c r="H1827" s="65"/>
      <c r="I1827" s="222"/>
      <c r="J1827" s="66"/>
      <c r="K1827" s="66"/>
      <c r="L1827" s="66"/>
      <c r="M1827" s="64"/>
      <c r="N1827" s="304"/>
      <c r="O1827" s="305"/>
      <c r="P1827" s="127"/>
      <c r="Q1827" s="67"/>
      <c r="R1827" s="67"/>
      <c r="S1827" s="67"/>
      <c r="T1827" s="67"/>
      <c r="U1827" s="67"/>
      <c r="V1827" s="67"/>
      <c r="W1827" s="67"/>
      <c r="X1827" s="67"/>
      <c r="Y1827" s="68"/>
      <c r="Z1827" s="68"/>
      <c r="AA1827" s="68"/>
      <c r="AB1827" s="67"/>
      <c r="AC1827" s="67"/>
      <c r="AD1827" s="67"/>
      <c r="AE1827" s="67"/>
      <c r="AF1827" s="67"/>
      <c r="AG1827" s="67"/>
      <c r="AH1827" s="67"/>
      <c r="AI1827" s="67"/>
      <c r="AJ1827" s="68"/>
      <c r="AK1827" s="68"/>
      <c r="AL1827" s="68"/>
      <c r="AM1827" s="67"/>
      <c r="AN1827" s="67"/>
      <c r="AO1827" s="67"/>
      <c r="AP1827" s="67"/>
      <c r="AQ1827" s="67"/>
      <c r="AR1827" s="67"/>
      <c r="AS1827" s="67"/>
      <c r="AT1827" s="67"/>
      <c r="AU1827" s="67"/>
      <c r="AV1827" s="67"/>
      <c r="AW1827" s="67"/>
      <c r="AX1827" s="68"/>
      <c r="AY1827" s="68"/>
      <c r="AZ1827" s="69"/>
      <c r="BA1827" s="70"/>
      <c r="BB1827" s="71"/>
      <c r="BC1827" s="54"/>
      <c r="BD1827" s="41">
        <v>4</v>
      </c>
      <c r="BE1827" s="52">
        <v>43</v>
      </c>
      <c r="BF1827" s="62">
        <v>4363</v>
      </c>
      <c r="BG1827" s="275"/>
    </row>
    <row r="1828" spans="1:59" s="63" customFormat="1" ht="12.75" x14ac:dyDescent="0.2">
      <c r="A1828" s="196">
        <v>4</v>
      </c>
      <c r="B1828" s="197" t="s">
        <v>422</v>
      </c>
      <c r="C1828" s="208">
        <v>43</v>
      </c>
      <c r="D1828" s="209" t="s">
        <v>688</v>
      </c>
      <c r="E1828" s="210">
        <v>4363</v>
      </c>
      <c r="F1828" s="211" t="s">
        <v>746</v>
      </c>
      <c r="G1828" s="230"/>
      <c r="H1828" s="56"/>
      <c r="I1828" s="221"/>
      <c r="J1828" s="57"/>
      <c r="K1828" s="57"/>
      <c r="L1828" s="57"/>
      <c r="M1828" s="55"/>
      <c r="N1828" s="303"/>
      <c r="O1828" s="245"/>
      <c r="P1828" s="122"/>
      <c r="Q1828" s="58"/>
      <c r="R1828" s="58"/>
      <c r="S1828" s="58"/>
      <c r="T1828" s="58"/>
      <c r="U1828" s="58"/>
      <c r="V1828" s="58"/>
      <c r="W1828" s="58"/>
      <c r="X1828" s="58"/>
      <c r="Y1828" s="59"/>
      <c r="Z1828" s="59"/>
      <c r="AA1828" s="59"/>
      <c r="AB1828" s="58"/>
      <c r="AC1828" s="58"/>
      <c r="AD1828" s="58"/>
      <c r="AE1828" s="58"/>
      <c r="AF1828" s="58"/>
      <c r="AG1828" s="58"/>
      <c r="AH1828" s="58"/>
      <c r="AI1828" s="58"/>
      <c r="AJ1828" s="59"/>
      <c r="AK1828" s="59"/>
      <c r="AL1828" s="59"/>
      <c r="AM1828" s="58"/>
      <c r="AN1828" s="58"/>
      <c r="AO1828" s="58"/>
      <c r="AP1828" s="58"/>
      <c r="AQ1828" s="58"/>
      <c r="AR1828" s="58"/>
      <c r="AS1828" s="58"/>
      <c r="AT1828" s="58"/>
      <c r="AU1828" s="58"/>
      <c r="AV1828" s="58"/>
      <c r="AW1828" s="58"/>
      <c r="AX1828" s="59"/>
      <c r="AY1828" s="59"/>
      <c r="AZ1828" s="60"/>
      <c r="BA1828" s="61"/>
      <c r="BB1828" s="54"/>
      <c r="BC1828" s="54"/>
      <c r="BD1828" s="41">
        <v>4</v>
      </c>
      <c r="BE1828" s="52">
        <v>43</v>
      </c>
      <c r="BF1828" s="62">
        <v>4363</v>
      </c>
      <c r="BG1828" s="274"/>
    </row>
    <row r="1829" spans="1:59" s="63" customFormat="1" ht="12.75" x14ac:dyDescent="0.2">
      <c r="A1829" s="196">
        <v>4</v>
      </c>
      <c r="B1829" s="197" t="s">
        <v>422</v>
      </c>
      <c r="C1829" s="208">
        <v>43</v>
      </c>
      <c r="D1829" s="209" t="s">
        <v>688</v>
      </c>
      <c r="E1829" s="210">
        <v>4363</v>
      </c>
      <c r="F1829" s="211" t="s">
        <v>746</v>
      </c>
      <c r="G1829" s="231"/>
      <c r="H1829" s="65"/>
      <c r="I1829" s="222"/>
      <c r="J1829" s="66"/>
      <c r="K1829" s="66"/>
      <c r="L1829" s="66"/>
      <c r="M1829" s="64"/>
      <c r="N1829" s="304"/>
      <c r="O1829" s="305"/>
      <c r="P1829" s="127"/>
      <c r="Q1829" s="67"/>
      <c r="R1829" s="67"/>
      <c r="S1829" s="67"/>
      <c r="T1829" s="67"/>
      <c r="U1829" s="67"/>
      <c r="V1829" s="67"/>
      <c r="W1829" s="67"/>
      <c r="X1829" s="67"/>
      <c r="Y1829" s="68"/>
      <c r="Z1829" s="68"/>
      <c r="AA1829" s="68"/>
      <c r="AB1829" s="67"/>
      <c r="AC1829" s="67"/>
      <c r="AD1829" s="67"/>
      <c r="AE1829" s="67"/>
      <c r="AF1829" s="67"/>
      <c r="AG1829" s="67"/>
      <c r="AH1829" s="67"/>
      <c r="AI1829" s="67"/>
      <c r="AJ1829" s="68"/>
      <c r="AK1829" s="68"/>
      <c r="AL1829" s="68"/>
      <c r="AM1829" s="67"/>
      <c r="AN1829" s="67"/>
      <c r="AO1829" s="67"/>
      <c r="AP1829" s="67"/>
      <c r="AQ1829" s="67"/>
      <c r="AR1829" s="67"/>
      <c r="AS1829" s="67"/>
      <c r="AT1829" s="67"/>
      <c r="AU1829" s="67"/>
      <c r="AV1829" s="67"/>
      <c r="AW1829" s="67"/>
      <c r="AX1829" s="68"/>
      <c r="AY1829" s="68"/>
      <c r="AZ1829" s="69"/>
      <c r="BA1829" s="70"/>
      <c r="BB1829" s="71"/>
      <c r="BC1829" s="54"/>
      <c r="BD1829" s="41">
        <v>4</v>
      </c>
      <c r="BE1829" s="52">
        <v>43</v>
      </c>
      <c r="BF1829" s="62">
        <v>4363</v>
      </c>
      <c r="BG1829" s="275"/>
    </row>
    <row r="1830" spans="1:59" s="63" customFormat="1" ht="12.75" x14ac:dyDescent="0.2">
      <c r="A1830" s="196">
        <v>4</v>
      </c>
      <c r="B1830" s="197" t="s">
        <v>422</v>
      </c>
      <c r="C1830" s="208">
        <v>43</v>
      </c>
      <c r="D1830" s="209" t="s">
        <v>688</v>
      </c>
      <c r="E1830" s="210">
        <v>4363</v>
      </c>
      <c r="F1830" s="211" t="s">
        <v>746</v>
      </c>
      <c r="G1830" s="231" t="s">
        <v>741</v>
      </c>
      <c r="H1830" s="72" t="s">
        <v>1233</v>
      </c>
      <c r="I1830" s="223" t="s">
        <v>1247</v>
      </c>
      <c r="J1830" s="73"/>
      <c r="K1830" s="73"/>
      <c r="L1830" s="73"/>
      <c r="M1830" s="74"/>
      <c r="N1830" s="247"/>
      <c r="O1830" s="306"/>
      <c r="P1830" s="105"/>
      <c r="Q1830" s="75"/>
      <c r="R1830" s="75"/>
      <c r="S1830" s="75"/>
      <c r="T1830" s="75"/>
      <c r="U1830" s="75"/>
      <c r="V1830" s="75"/>
      <c r="W1830" s="75"/>
      <c r="X1830" s="75"/>
      <c r="Y1830" s="76" t="s">
        <v>1241</v>
      </c>
      <c r="Z1830" s="77" t="s">
        <v>1241</v>
      </c>
      <c r="AA1830" s="78">
        <f>AA$2542</f>
        <v>5000</v>
      </c>
      <c r="AB1830" s="75"/>
      <c r="AC1830" s="75"/>
      <c r="AD1830" s="75"/>
      <c r="AE1830" s="75"/>
      <c r="AF1830" s="75"/>
      <c r="AG1830" s="75"/>
      <c r="AH1830" s="75"/>
      <c r="AI1830" s="75"/>
      <c r="AJ1830" s="76" t="s">
        <v>1241</v>
      </c>
      <c r="AK1830" s="77" t="s">
        <v>1241</v>
      </c>
      <c r="AL1830" s="78">
        <f>AL$2542</f>
        <v>0</v>
      </c>
      <c r="AM1830" s="75"/>
      <c r="AN1830" s="75"/>
      <c r="AO1830" s="75"/>
      <c r="AP1830" s="75"/>
      <c r="AQ1830" s="75"/>
      <c r="AR1830" s="75"/>
      <c r="AS1830" s="75"/>
      <c r="AT1830" s="75"/>
      <c r="AU1830" s="75"/>
      <c r="AV1830" s="75"/>
      <c r="AW1830" s="76" t="s">
        <v>1241</v>
      </c>
      <c r="AX1830" s="77" t="s">
        <v>1241</v>
      </c>
      <c r="AY1830" s="78">
        <f>AY$2542</f>
        <v>250</v>
      </c>
      <c r="AZ1830" s="79"/>
      <c r="BA1830" s="80" t="str">
        <f>I1830</f>
        <v>&gt; see 4711, Thermal insulation</v>
      </c>
      <c r="BB1830" s="71"/>
      <c r="BC1830" s="54"/>
      <c r="BD1830" s="41">
        <v>4</v>
      </c>
      <c r="BE1830" s="52">
        <v>43</v>
      </c>
      <c r="BF1830" s="62">
        <v>4363</v>
      </c>
      <c r="BG1830" s="276" t="str">
        <f>H1830</f>
        <v>Default Scenario (Link)</v>
      </c>
    </row>
    <row r="1831" spans="1:59" s="63" customFormat="1" ht="12.75" x14ac:dyDescent="0.2">
      <c r="A1831" s="196">
        <v>4</v>
      </c>
      <c r="B1831" s="197" t="s">
        <v>422</v>
      </c>
      <c r="C1831" s="208">
        <v>43</v>
      </c>
      <c r="D1831" s="209" t="s">
        <v>688</v>
      </c>
      <c r="E1831" s="210">
        <v>4363</v>
      </c>
      <c r="F1831" s="211" t="s">
        <v>746</v>
      </c>
      <c r="G1831" s="231"/>
      <c r="H1831" s="65"/>
      <c r="I1831" s="222"/>
      <c r="J1831" s="66"/>
      <c r="K1831" s="66"/>
      <c r="L1831" s="66"/>
      <c r="M1831" s="64"/>
      <c r="N1831" s="304"/>
      <c r="O1831" s="305"/>
      <c r="P1831" s="127"/>
      <c r="Q1831" s="67"/>
      <c r="R1831" s="67"/>
      <c r="S1831" s="67"/>
      <c r="T1831" s="67"/>
      <c r="U1831" s="67"/>
      <c r="V1831" s="67"/>
      <c r="W1831" s="67"/>
      <c r="X1831" s="67"/>
      <c r="Y1831" s="68"/>
      <c r="Z1831" s="68"/>
      <c r="AA1831" s="68"/>
      <c r="AB1831" s="67"/>
      <c r="AC1831" s="67"/>
      <c r="AD1831" s="67"/>
      <c r="AE1831" s="67"/>
      <c r="AF1831" s="67"/>
      <c r="AG1831" s="67"/>
      <c r="AH1831" s="67"/>
      <c r="AI1831" s="67"/>
      <c r="AJ1831" s="68"/>
      <c r="AK1831" s="68"/>
      <c r="AL1831" s="68"/>
      <c r="AM1831" s="67"/>
      <c r="AN1831" s="67"/>
      <c r="AO1831" s="67"/>
      <c r="AP1831" s="67"/>
      <c r="AQ1831" s="67"/>
      <c r="AR1831" s="67"/>
      <c r="AS1831" s="67"/>
      <c r="AT1831" s="67"/>
      <c r="AU1831" s="67"/>
      <c r="AV1831" s="67"/>
      <c r="AW1831" s="67"/>
      <c r="AX1831" s="68"/>
      <c r="AY1831" s="68"/>
      <c r="AZ1831" s="69"/>
      <c r="BA1831" s="70"/>
      <c r="BB1831" s="71"/>
      <c r="BC1831" s="54"/>
      <c r="BD1831" s="41">
        <v>4</v>
      </c>
      <c r="BE1831" s="52">
        <v>43</v>
      </c>
      <c r="BF1831" s="62">
        <v>4363</v>
      </c>
      <c r="BG1831" s="275"/>
    </row>
    <row r="1832" spans="1:59" s="63" customFormat="1" ht="12.75" x14ac:dyDescent="0.2">
      <c r="A1832" s="196">
        <v>4</v>
      </c>
      <c r="B1832" s="197" t="s">
        <v>422</v>
      </c>
      <c r="C1832" s="208">
        <v>43</v>
      </c>
      <c r="D1832" s="209" t="s">
        <v>688</v>
      </c>
      <c r="E1832" s="210">
        <v>4363</v>
      </c>
      <c r="F1832" s="211" t="s">
        <v>746</v>
      </c>
      <c r="G1832" s="230"/>
      <c r="H1832" s="56"/>
      <c r="I1832" s="221"/>
      <c r="J1832" s="57"/>
      <c r="K1832" s="57"/>
      <c r="L1832" s="57"/>
      <c r="M1832" s="55"/>
      <c r="N1832" s="303"/>
      <c r="O1832" s="245"/>
      <c r="P1832" s="122"/>
      <c r="Q1832" s="58"/>
      <c r="R1832" s="58"/>
      <c r="S1832" s="58"/>
      <c r="T1832" s="58"/>
      <c r="U1832" s="58"/>
      <c r="V1832" s="58"/>
      <c r="W1832" s="58"/>
      <c r="X1832" s="58"/>
      <c r="Y1832" s="59"/>
      <c r="Z1832" s="59"/>
      <c r="AA1832" s="59"/>
      <c r="AB1832" s="58"/>
      <c r="AC1832" s="58"/>
      <c r="AD1832" s="58"/>
      <c r="AE1832" s="58"/>
      <c r="AF1832" s="58"/>
      <c r="AG1832" s="58"/>
      <c r="AH1832" s="58"/>
      <c r="AI1832" s="58"/>
      <c r="AJ1832" s="59"/>
      <c r="AK1832" s="59"/>
      <c r="AL1832" s="59"/>
      <c r="AM1832" s="58"/>
      <c r="AN1832" s="58"/>
      <c r="AO1832" s="58"/>
      <c r="AP1832" s="58"/>
      <c r="AQ1832" s="58"/>
      <c r="AR1832" s="58"/>
      <c r="AS1832" s="58"/>
      <c r="AT1832" s="58"/>
      <c r="AU1832" s="58"/>
      <c r="AV1832" s="58"/>
      <c r="AW1832" s="58"/>
      <c r="AX1832" s="59"/>
      <c r="AY1832" s="59"/>
      <c r="AZ1832" s="60"/>
      <c r="BA1832" s="61"/>
      <c r="BB1832" s="54"/>
      <c r="BC1832" s="54"/>
      <c r="BD1832" s="41">
        <v>4</v>
      </c>
      <c r="BE1832" s="52">
        <v>43</v>
      </c>
      <c r="BF1832" s="62">
        <v>4363</v>
      </c>
      <c r="BG1832" s="274"/>
    </row>
    <row r="1833" spans="1:59" s="63" customFormat="1" ht="12.75" x14ac:dyDescent="0.2">
      <c r="A1833" s="196">
        <v>4</v>
      </c>
      <c r="B1833" s="197" t="s">
        <v>422</v>
      </c>
      <c r="C1833" s="208">
        <v>43</v>
      </c>
      <c r="D1833" s="209" t="s">
        <v>688</v>
      </c>
      <c r="E1833" s="210">
        <v>4363</v>
      </c>
      <c r="F1833" s="211" t="s">
        <v>746</v>
      </c>
      <c r="G1833" s="231"/>
      <c r="H1833" s="65"/>
      <c r="I1833" s="222"/>
      <c r="J1833" s="66"/>
      <c r="K1833" s="66"/>
      <c r="L1833" s="66"/>
      <c r="M1833" s="64"/>
      <c r="N1833" s="304"/>
      <c r="O1833" s="305"/>
      <c r="P1833" s="127"/>
      <c r="Q1833" s="67"/>
      <c r="R1833" s="67"/>
      <c r="S1833" s="67"/>
      <c r="T1833" s="67"/>
      <c r="U1833" s="67"/>
      <c r="V1833" s="67"/>
      <c r="W1833" s="67"/>
      <c r="X1833" s="67"/>
      <c r="Y1833" s="68"/>
      <c r="Z1833" s="68"/>
      <c r="AA1833" s="68"/>
      <c r="AB1833" s="67"/>
      <c r="AC1833" s="67"/>
      <c r="AD1833" s="67"/>
      <c r="AE1833" s="67"/>
      <c r="AF1833" s="67"/>
      <c r="AG1833" s="67"/>
      <c r="AH1833" s="67"/>
      <c r="AI1833" s="67"/>
      <c r="AJ1833" s="68"/>
      <c r="AK1833" s="68"/>
      <c r="AL1833" s="68"/>
      <c r="AM1833" s="67"/>
      <c r="AN1833" s="67"/>
      <c r="AO1833" s="67"/>
      <c r="AP1833" s="67"/>
      <c r="AQ1833" s="67"/>
      <c r="AR1833" s="67"/>
      <c r="AS1833" s="67"/>
      <c r="AT1833" s="67"/>
      <c r="AU1833" s="67"/>
      <c r="AV1833" s="67"/>
      <c r="AW1833" s="67"/>
      <c r="AX1833" s="68"/>
      <c r="AY1833" s="68"/>
      <c r="AZ1833" s="69"/>
      <c r="BA1833" s="70"/>
      <c r="BB1833" s="71"/>
      <c r="BC1833" s="54"/>
      <c r="BD1833" s="41">
        <v>4</v>
      </c>
      <c r="BE1833" s="52">
        <v>43</v>
      </c>
      <c r="BF1833" s="62">
        <v>4363</v>
      </c>
      <c r="BG1833" s="275"/>
    </row>
    <row r="1834" spans="1:59" s="63" customFormat="1" ht="12.75" x14ac:dyDescent="0.2">
      <c r="A1834" s="196">
        <v>4</v>
      </c>
      <c r="B1834" s="197" t="s">
        <v>422</v>
      </c>
      <c r="C1834" s="208">
        <v>43</v>
      </c>
      <c r="D1834" s="209" t="s">
        <v>688</v>
      </c>
      <c r="E1834" s="210">
        <v>4363</v>
      </c>
      <c r="F1834" s="211" t="s">
        <v>746</v>
      </c>
      <c r="G1834" s="231" t="s">
        <v>360</v>
      </c>
      <c r="H1834" s="72" t="s">
        <v>1233</v>
      </c>
      <c r="I1834" s="223" t="s">
        <v>1250</v>
      </c>
      <c r="J1834" s="73"/>
      <c r="K1834" s="73"/>
      <c r="L1834" s="73"/>
      <c r="M1834" s="74"/>
      <c r="N1834" s="247"/>
      <c r="O1834" s="306"/>
      <c r="P1834" s="105"/>
      <c r="Q1834" s="75"/>
      <c r="R1834" s="75"/>
      <c r="S1834" s="75"/>
      <c r="T1834" s="75"/>
      <c r="U1834" s="75"/>
      <c r="V1834" s="75"/>
      <c r="W1834" s="75"/>
      <c r="X1834" s="75"/>
      <c r="Y1834" s="76" t="s">
        <v>1241</v>
      </c>
      <c r="Z1834" s="77" t="s">
        <v>1241</v>
      </c>
      <c r="AA1834" s="78">
        <f>AA$963</f>
        <v>10000</v>
      </c>
      <c r="AB1834" s="75"/>
      <c r="AC1834" s="75"/>
      <c r="AD1834" s="75"/>
      <c r="AE1834" s="75"/>
      <c r="AF1834" s="75"/>
      <c r="AG1834" s="75"/>
      <c r="AH1834" s="75"/>
      <c r="AI1834" s="75"/>
      <c r="AJ1834" s="76" t="s">
        <v>1241</v>
      </c>
      <c r="AK1834" s="77" t="s">
        <v>1241</v>
      </c>
      <c r="AL1834" s="78">
        <f>IF(ISNUMBER(AK1834),AK1834,0)</f>
        <v>0</v>
      </c>
      <c r="AM1834" s="75"/>
      <c r="AN1834" s="75"/>
      <c r="AO1834" s="75"/>
      <c r="AP1834" s="75"/>
      <c r="AQ1834" s="75"/>
      <c r="AR1834" s="75"/>
      <c r="AS1834" s="75"/>
      <c r="AT1834" s="75"/>
      <c r="AU1834" s="75"/>
      <c r="AV1834" s="75"/>
      <c r="AW1834" s="76" t="s">
        <v>1241</v>
      </c>
      <c r="AX1834" s="77" t="s">
        <v>1241</v>
      </c>
      <c r="AY1834" s="78">
        <f>AY$963</f>
        <v>250</v>
      </c>
      <c r="AZ1834" s="79"/>
      <c r="BA1834" s="80" t="str">
        <f>I1834</f>
        <v>&gt; see 4223, Plywood cladding</v>
      </c>
      <c r="BB1834" s="71"/>
      <c r="BC1834" s="54"/>
      <c r="BD1834" s="41">
        <v>4</v>
      </c>
      <c r="BE1834" s="52">
        <v>43</v>
      </c>
      <c r="BF1834" s="62">
        <v>4363</v>
      </c>
      <c r="BG1834" s="276" t="str">
        <f>H1834</f>
        <v>Default Scenario (Link)</v>
      </c>
    </row>
    <row r="1835" spans="1:59" s="63" customFormat="1" ht="12.75" x14ac:dyDescent="0.2">
      <c r="A1835" s="196">
        <v>4</v>
      </c>
      <c r="B1835" s="197" t="s">
        <v>422</v>
      </c>
      <c r="C1835" s="208">
        <v>43</v>
      </c>
      <c r="D1835" s="209" t="s">
        <v>688</v>
      </c>
      <c r="E1835" s="210">
        <v>4363</v>
      </c>
      <c r="F1835" s="211" t="s">
        <v>746</v>
      </c>
      <c r="G1835" s="231"/>
      <c r="H1835" s="65"/>
      <c r="I1835" s="222"/>
      <c r="J1835" s="66"/>
      <c r="K1835" s="66"/>
      <c r="L1835" s="66"/>
      <c r="M1835" s="64"/>
      <c r="N1835" s="304"/>
      <c r="O1835" s="305"/>
      <c r="P1835" s="127"/>
      <c r="Q1835" s="67"/>
      <c r="R1835" s="67"/>
      <c r="S1835" s="67"/>
      <c r="T1835" s="67"/>
      <c r="U1835" s="67"/>
      <c r="V1835" s="67"/>
      <c r="W1835" s="67"/>
      <c r="X1835" s="67"/>
      <c r="Y1835" s="68"/>
      <c r="Z1835" s="68"/>
      <c r="AA1835" s="68"/>
      <c r="AB1835" s="67"/>
      <c r="AC1835" s="67"/>
      <c r="AD1835" s="67"/>
      <c r="AE1835" s="67"/>
      <c r="AF1835" s="67"/>
      <c r="AG1835" s="67"/>
      <c r="AH1835" s="67"/>
      <c r="AI1835" s="67"/>
      <c r="AJ1835" s="68"/>
      <c r="AK1835" s="68"/>
      <c r="AL1835" s="68"/>
      <c r="AM1835" s="67"/>
      <c r="AN1835" s="67"/>
      <c r="AO1835" s="67"/>
      <c r="AP1835" s="67"/>
      <c r="AQ1835" s="67"/>
      <c r="AR1835" s="67"/>
      <c r="AS1835" s="67"/>
      <c r="AT1835" s="67"/>
      <c r="AU1835" s="67"/>
      <c r="AV1835" s="67"/>
      <c r="AW1835" s="67"/>
      <c r="AX1835" s="68"/>
      <c r="AY1835" s="68"/>
      <c r="AZ1835" s="69"/>
      <c r="BA1835" s="70"/>
      <c r="BB1835" s="71"/>
      <c r="BC1835" s="54"/>
      <c r="BD1835" s="41">
        <v>4</v>
      </c>
      <c r="BE1835" s="52">
        <v>43</v>
      </c>
      <c r="BF1835" s="62">
        <v>4363</v>
      </c>
      <c r="BG1835" s="275"/>
    </row>
    <row r="1836" spans="1:59" s="63" customFormat="1" ht="12.75" x14ac:dyDescent="0.2">
      <c r="A1836" s="196">
        <v>4</v>
      </c>
      <c r="B1836" s="197" t="s">
        <v>422</v>
      </c>
      <c r="C1836" s="208">
        <v>43</v>
      </c>
      <c r="D1836" s="209" t="s">
        <v>688</v>
      </c>
      <c r="E1836" s="210">
        <v>4363</v>
      </c>
      <c r="F1836" s="211" t="s">
        <v>746</v>
      </c>
      <c r="G1836" s="230"/>
      <c r="H1836" s="56"/>
      <c r="I1836" s="221"/>
      <c r="J1836" s="57"/>
      <c r="K1836" s="57"/>
      <c r="L1836" s="57"/>
      <c r="M1836" s="55"/>
      <c r="N1836" s="303"/>
      <c r="O1836" s="245"/>
      <c r="P1836" s="122"/>
      <c r="Q1836" s="58"/>
      <c r="R1836" s="58"/>
      <c r="S1836" s="58"/>
      <c r="T1836" s="58"/>
      <c r="U1836" s="58"/>
      <c r="V1836" s="58"/>
      <c r="W1836" s="58"/>
      <c r="X1836" s="58"/>
      <c r="Y1836" s="59"/>
      <c r="Z1836" s="59"/>
      <c r="AA1836" s="59"/>
      <c r="AB1836" s="58"/>
      <c r="AC1836" s="58"/>
      <c r="AD1836" s="58"/>
      <c r="AE1836" s="58"/>
      <c r="AF1836" s="58"/>
      <c r="AG1836" s="58"/>
      <c r="AH1836" s="58"/>
      <c r="AI1836" s="58"/>
      <c r="AJ1836" s="59"/>
      <c r="AK1836" s="59"/>
      <c r="AL1836" s="59"/>
      <c r="AM1836" s="58"/>
      <c r="AN1836" s="58"/>
      <c r="AO1836" s="58"/>
      <c r="AP1836" s="58"/>
      <c r="AQ1836" s="58"/>
      <c r="AR1836" s="58"/>
      <c r="AS1836" s="58"/>
      <c r="AT1836" s="58"/>
      <c r="AU1836" s="58"/>
      <c r="AV1836" s="58"/>
      <c r="AW1836" s="58"/>
      <c r="AX1836" s="59"/>
      <c r="AY1836" s="59"/>
      <c r="AZ1836" s="60"/>
      <c r="BA1836" s="61"/>
      <c r="BB1836" s="54"/>
      <c r="BC1836" s="54"/>
      <c r="BD1836" s="41">
        <v>4</v>
      </c>
      <c r="BE1836" s="52">
        <v>43</v>
      </c>
      <c r="BF1836" s="62">
        <v>4363</v>
      </c>
      <c r="BG1836" s="274"/>
    </row>
    <row r="1837" spans="1:59" x14ac:dyDescent="0.25">
      <c r="A1837" s="196">
        <v>4</v>
      </c>
      <c r="B1837" s="197" t="s">
        <v>422</v>
      </c>
      <c r="C1837" s="208">
        <v>43</v>
      </c>
      <c r="D1837" s="209" t="s">
        <v>688</v>
      </c>
      <c r="E1837" s="212">
        <v>4364</v>
      </c>
      <c r="F1837" s="213" t="s">
        <v>747</v>
      </c>
      <c r="G1837" s="234"/>
      <c r="H1837" s="138"/>
      <c r="I1837" s="224"/>
      <c r="J1837" s="98"/>
      <c r="K1837" s="98"/>
      <c r="L1837" s="98"/>
      <c r="M1837" s="137"/>
      <c r="N1837" s="322"/>
      <c r="O1837" s="323"/>
      <c r="P1837" s="139"/>
      <c r="Q1837" s="139"/>
      <c r="R1837" s="139"/>
      <c r="S1837" s="139"/>
      <c r="T1837" s="139"/>
      <c r="U1837" s="139"/>
      <c r="V1837" s="139"/>
      <c r="W1837" s="139"/>
      <c r="X1837" s="139"/>
      <c r="Y1837" s="100"/>
      <c r="Z1837" s="125"/>
      <c r="AA1837" s="125"/>
      <c r="AB1837" s="139"/>
      <c r="AC1837" s="139"/>
      <c r="AD1837" s="139"/>
      <c r="AE1837" s="139"/>
      <c r="AF1837" s="139"/>
      <c r="AG1837" s="139"/>
      <c r="AH1837" s="139"/>
      <c r="AI1837" s="139"/>
      <c r="AJ1837" s="100"/>
      <c r="AK1837" s="125"/>
      <c r="AL1837" s="125"/>
      <c r="AM1837" s="139"/>
      <c r="AN1837" s="139"/>
      <c r="AO1837" s="139"/>
      <c r="AP1837" s="139"/>
      <c r="AQ1837" s="139"/>
      <c r="AR1837" s="139"/>
      <c r="AS1837" s="139"/>
      <c r="AT1837" s="139"/>
      <c r="AU1837" s="139"/>
      <c r="AV1837" s="139"/>
      <c r="AW1837" s="99"/>
      <c r="AX1837" s="125"/>
      <c r="AY1837" s="100"/>
      <c r="AZ1837" s="140"/>
      <c r="BA1837" s="141"/>
      <c r="BB1837" s="136"/>
      <c r="BC1837" s="136"/>
      <c r="BD1837" s="41">
        <v>4</v>
      </c>
      <c r="BE1837" s="52">
        <v>43</v>
      </c>
      <c r="BF1837" s="103">
        <v>4364</v>
      </c>
      <c r="BG1837" s="283"/>
    </row>
    <row r="1838" spans="1:59" s="63" customFormat="1" ht="12.75" x14ac:dyDescent="0.2">
      <c r="A1838" s="196">
        <v>4</v>
      </c>
      <c r="B1838" s="197" t="s">
        <v>422</v>
      </c>
      <c r="C1838" s="208">
        <v>43</v>
      </c>
      <c r="D1838" s="209" t="s">
        <v>688</v>
      </c>
      <c r="E1838" s="212">
        <v>4364</v>
      </c>
      <c r="F1838" s="213" t="s">
        <v>747</v>
      </c>
      <c r="G1838" s="232"/>
      <c r="H1838" s="97"/>
      <c r="I1838" s="224"/>
      <c r="J1838" s="98"/>
      <c r="K1838" s="98"/>
      <c r="L1838" s="98"/>
      <c r="M1838" s="96"/>
      <c r="N1838" s="307"/>
      <c r="O1838" s="246"/>
      <c r="P1838" s="124"/>
      <c r="Q1838" s="99"/>
      <c r="R1838" s="99"/>
      <c r="S1838" s="99"/>
      <c r="T1838" s="99"/>
      <c r="U1838" s="99"/>
      <c r="V1838" s="99"/>
      <c r="W1838" s="99"/>
      <c r="X1838" s="99"/>
      <c r="Y1838" s="100"/>
      <c r="Z1838" s="100"/>
      <c r="AA1838" s="100"/>
      <c r="AB1838" s="99"/>
      <c r="AC1838" s="99"/>
      <c r="AD1838" s="99"/>
      <c r="AE1838" s="99"/>
      <c r="AF1838" s="99"/>
      <c r="AG1838" s="99"/>
      <c r="AH1838" s="99"/>
      <c r="AI1838" s="99"/>
      <c r="AJ1838" s="100"/>
      <c r="AK1838" s="100"/>
      <c r="AL1838" s="100"/>
      <c r="AM1838" s="99"/>
      <c r="AN1838" s="99"/>
      <c r="AO1838" s="99"/>
      <c r="AP1838" s="99"/>
      <c r="AQ1838" s="99"/>
      <c r="AR1838" s="99"/>
      <c r="AS1838" s="99"/>
      <c r="AT1838" s="99"/>
      <c r="AU1838" s="99"/>
      <c r="AV1838" s="99"/>
      <c r="AW1838" s="99"/>
      <c r="AX1838" s="100"/>
      <c r="AY1838" s="100"/>
      <c r="AZ1838" s="101"/>
      <c r="BA1838" s="102"/>
      <c r="BB1838" s="95"/>
      <c r="BC1838" s="95"/>
      <c r="BD1838" s="41">
        <v>4</v>
      </c>
      <c r="BE1838" s="52">
        <v>43</v>
      </c>
      <c r="BF1838" s="103">
        <v>4364</v>
      </c>
      <c r="BG1838" s="277"/>
    </row>
    <row r="1839" spans="1:59" s="63" customFormat="1" ht="12.75" x14ac:dyDescent="0.2">
      <c r="A1839" s="196">
        <v>4</v>
      </c>
      <c r="B1839" s="197" t="s">
        <v>422</v>
      </c>
      <c r="C1839" s="208">
        <v>43</v>
      </c>
      <c r="D1839" s="209" t="s">
        <v>688</v>
      </c>
      <c r="E1839" s="212">
        <v>4364</v>
      </c>
      <c r="F1839" s="213" t="s">
        <v>747</v>
      </c>
      <c r="G1839" s="231" t="s">
        <v>1196</v>
      </c>
      <c r="H1839" s="65"/>
      <c r="I1839" s="222"/>
      <c r="J1839" s="66"/>
      <c r="K1839" s="66"/>
      <c r="L1839" s="66"/>
      <c r="M1839" s="64"/>
      <c r="N1839" s="304"/>
      <c r="O1839" s="305"/>
      <c r="P1839" s="127"/>
      <c r="Q1839" s="67"/>
      <c r="R1839" s="67"/>
      <c r="S1839" s="67"/>
      <c r="T1839" s="67"/>
      <c r="U1839" s="67"/>
      <c r="V1839" s="67"/>
      <c r="W1839" s="67"/>
      <c r="X1839" s="67"/>
      <c r="Y1839" s="68"/>
      <c r="Z1839" s="68"/>
      <c r="AA1839" s="68"/>
      <c r="AB1839" s="67"/>
      <c r="AC1839" s="67"/>
      <c r="AD1839" s="67"/>
      <c r="AE1839" s="67"/>
      <c r="AF1839" s="67"/>
      <c r="AG1839" s="67"/>
      <c r="AH1839" s="67"/>
      <c r="AI1839" s="67"/>
      <c r="AJ1839" s="68"/>
      <c r="AK1839" s="68"/>
      <c r="AL1839" s="68"/>
      <c r="AM1839" s="67"/>
      <c r="AN1839" s="67"/>
      <c r="AO1839" s="67"/>
      <c r="AP1839" s="67"/>
      <c r="AQ1839" s="67"/>
      <c r="AR1839" s="67"/>
      <c r="AS1839" s="67"/>
      <c r="AT1839" s="67"/>
      <c r="AU1839" s="67"/>
      <c r="AV1839" s="67"/>
      <c r="AW1839" s="67"/>
      <c r="AX1839" s="68"/>
      <c r="AY1839" s="68"/>
      <c r="AZ1839" s="69"/>
      <c r="BA1839" s="70"/>
      <c r="BB1839" s="71"/>
      <c r="BC1839" s="95"/>
      <c r="BD1839" s="41">
        <v>4</v>
      </c>
      <c r="BE1839" s="52">
        <v>43</v>
      </c>
      <c r="BF1839" s="103">
        <v>4364</v>
      </c>
      <c r="BG1839" s="275"/>
    </row>
    <row r="1840" spans="1:59" s="63" customFormat="1" ht="12.75" x14ac:dyDescent="0.2">
      <c r="A1840" s="196">
        <v>4</v>
      </c>
      <c r="B1840" s="197" t="s">
        <v>422</v>
      </c>
      <c r="C1840" s="208">
        <v>43</v>
      </c>
      <c r="D1840" s="209" t="s">
        <v>688</v>
      </c>
      <c r="E1840" s="212">
        <v>4364</v>
      </c>
      <c r="F1840" s="213" t="s">
        <v>747</v>
      </c>
      <c r="G1840" s="231" t="s">
        <v>1196</v>
      </c>
      <c r="H1840" s="72" t="s">
        <v>47</v>
      </c>
      <c r="I1840" s="223"/>
      <c r="J1840" s="73"/>
      <c r="K1840" s="73"/>
      <c r="L1840" s="73"/>
      <c r="M1840" s="74"/>
      <c r="N1840" s="247"/>
      <c r="O1840" s="306"/>
      <c r="P1840" s="105"/>
      <c r="Q1840" s="75"/>
      <c r="R1840" s="75"/>
      <c r="S1840" s="75"/>
      <c r="T1840" s="75"/>
      <c r="U1840" s="75"/>
      <c r="V1840" s="75"/>
      <c r="W1840" s="75"/>
      <c r="X1840" s="75"/>
      <c r="Y1840" s="76">
        <f>IF(ISNUMBER(VLOOKUP(Y1842,P$7:W$7,MATCH(Y1842,P$7:W$7))),VLOOKUP(Y1842,P$7:W$7,MATCH(Y1842,P$7:W$7)),IF(N1844=0,"No Data",IF(Y1842&gt;0,"&lt;100",0)))</f>
        <v>5000</v>
      </c>
      <c r="Z1840" s="77">
        <f>IF(ISNUMBER(VLOOKUP(Z1844,P$7:W$7,MATCH(Z1844,P$7:W$7))),VLOOKUP(Z1844,P$7:W$7,MATCH(Z1844,P$7:W$7)),IF(N1844=0,"No Data",IF(Z1844&gt;0,"&lt;100",0)))</f>
        <v>5000</v>
      </c>
      <c r="AA1840" s="106">
        <f>IF(ISNUMBER(Z1840),Z1840,0)</f>
        <v>5000</v>
      </c>
      <c r="AB1840" s="75"/>
      <c r="AC1840" s="75"/>
      <c r="AD1840" s="75"/>
      <c r="AE1840" s="75"/>
      <c r="AF1840" s="75"/>
      <c r="AG1840" s="75"/>
      <c r="AH1840" s="75"/>
      <c r="AI1840" s="75"/>
      <c r="AJ1840" s="76">
        <f>IF(ISNUMBER(VLOOKUP(AJ1842,AB$7:AH$7,MATCH(AJ1842,AB$7:AH$7))),VLOOKUP(AJ1842,AB$7:AH$7,MATCH(AJ1842,AB$7:AH$7)),IF(N1844=0,"No Data",IF(AJ1842&gt;0,"&lt;50",0)))</f>
        <v>0</v>
      </c>
      <c r="AK1840" s="77">
        <f>IF(ISNUMBER(VLOOKUP(AK1844,AB$7:AH$7,MATCH(AK1844,AB$7:AH$7))),VLOOKUP(AK1844,AB$7:AH$7,MATCH(AK1844,AB$7:AH$7)),IF(N1844=0,"No Data",IF(AK1844&gt;0,"&lt;50",0)))</f>
        <v>0</v>
      </c>
      <c r="AL1840" s="106">
        <f>IF(ISNUMBER(AK1840),AK1840,0)</f>
        <v>0</v>
      </c>
      <c r="AM1840" s="75"/>
      <c r="AN1840" s="75"/>
      <c r="AO1840" s="75"/>
      <c r="AP1840" s="75"/>
      <c r="AQ1840" s="75"/>
      <c r="AR1840" s="75"/>
      <c r="AS1840" s="75"/>
      <c r="AT1840" s="75"/>
      <c r="AU1840" s="75"/>
      <c r="AV1840" s="75"/>
      <c r="AW1840" s="76">
        <f>IF(ISNUMBER(VLOOKUP(AW1842,AM$7:AU$7,MATCH(AW1842,AM$7:AU$7))),VLOOKUP(AW1842,AM$7:AU$7,MATCH(AW1842,AM$7:AU$7)),IF(N1844=0,"No Data",IF(AW1842&gt;0,"&lt;10",0)))</f>
        <v>500</v>
      </c>
      <c r="AX1840" s="77">
        <f>IF(ISNUMBER(VLOOKUP(AX1844,AM$7:AU$7,MATCH(AX1844,AM$7:AU$7))),VLOOKUP(AX1844,AM$7:AU$7,MATCH(AX1844,AM$7:AU$7)),IF(N1844=0,"No Data",IF(AX1844&gt;0,"&lt;10",0)))</f>
        <v>500</v>
      </c>
      <c r="AY1840" s="106">
        <f>IF(ISNUMBER(AX1840),AX1840,0)</f>
        <v>500</v>
      </c>
      <c r="AZ1840" s="79"/>
      <c r="BA1840" s="80"/>
      <c r="BB1840" s="71"/>
      <c r="BC1840" s="95"/>
      <c r="BD1840" s="41">
        <v>4</v>
      </c>
      <c r="BE1840" s="52">
        <v>43</v>
      </c>
      <c r="BF1840" s="103">
        <v>4364</v>
      </c>
      <c r="BG1840" s="276" t="s">
        <v>47</v>
      </c>
    </row>
    <row r="1841" spans="1:59" s="63" customFormat="1" ht="12.75" x14ac:dyDescent="0.2">
      <c r="A1841" s="196">
        <v>4</v>
      </c>
      <c r="B1841" s="197" t="s">
        <v>422</v>
      </c>
      <c r="C1841" s="208">
        <v>43</v>
      </c>
      <c r="D1841" s="209" t="s">
        <v>688</v>
      </c>
      <c r="E1841" s="212">
        <v>4364</v>
      </c>
      <c r="F1841" s="213" t="s">
        <v>747</v>
      </c>
      <c r="G1841" s="231" t="s">
        <v>1196</v>
      </c>
      <c r="H1841" s="81" t="s">
        <v>48</v>
      </c>
      <c r="I1841" s="223"/>
      <c r="J1841" s="73"/>
      <c r="K1841" s="73"/>
      <c r="L1841" s="73"/>
      <c r="M1841" s="74"/>
      <c r="N1841" s="247"/>
      <c r="O1841" s="306"/>
      <c r="P1841" s="105"/>
      <c r="Q1841" s="75"/>
      <c r="R1841" s="75"/>
      <c r="S1841" s="75"/>
      <c r="T1841" s="75"/>
      <c r="U1841" s="75"/>
      <c r="V1841" s="75"/>
      <c r="W1841" s="75"/>
      <c r="X1841" s="75"/>
      <c r="Y1841" s="82">
        <f>MIN(X1845:X1848)</f>
        <v>0</v>
      </c>
      <c r="Z1841" s="83"/>
      <c r="AA1841" s="83"/>
      <c r="AB1841" s="75"/>
      <c r="AC1841" s="75"/>
      <c r="AD1841" s="75"/>
      <c r="AE1841" s="75"/>
      <c r="AF1841" s="75"/>
      <c r="AG1841" s="75"/>
      <c r="AH1841" s="75"/>
      <c r="AI1841" s="75"/>
      <c r="AJ1841" s="82">
        <f>MIN(AI1845:AI1848)</f>
        <v>0</v>
      </c>
      <c r="AK1841" s="83"/>
      <c r="AL1841" s="83"/>
      <c r="AM1841" s="75"/>
      <c r="AN1841" s="75"/>
      <c r="AO1841" s="75"/>
      <c r="AP1841" s="75"/>
      <c r="AQ1841" s="75"/>
      <c r="AR1841" s="75"/>
      <c r="AS1841" s="75"/>
      <c r="AT1841" s="75"/>
      <c r="AU1841" s="75"/>
      <c r="AV1841" s="75"/>
      <c r="AW1841" s="82">
        <f>MIN(AV1845:AV1848)</f>
        <v>50</v>
      </c>
      <c r="AX1841" s="83"/>
      <c r="AY1841" s="83"/>
      <c r="AZ1841" s="79"/>
      <c r="BA1841" s="80"/>
      <c r="BB1841" s="71"/>
      <c r="BC1841" s="95"/>
      <c r="BD1841" s="41">
        <v>4</v>
      </c>
      <c r="BE1841" s="52">
        <v>43</v>
      </c>
      <c r="BF1841" s="103">
        <v>4364</v>
      </c>
      <c r="BG1841" s="278" t="s">
        <v>48</v>
      </c>
    </row>
    <row r="1842" spans="1:59" s="63" customFormat="1" ht="12.75" x14ac:dyDescent="0.2">
      <c r="A1842" s="196">
        <v>4</v>
      </c>
      <c r="B1842" s="197" t="s">
        <v>422</v>
      </c>
      <c r="C1842" s="208">
        <v>43</v>
      </c>
      <c r="D1842" s="209" t="s">
        <v>688</v>
      </c>
      <c r="E1842" s="212">
        <v>4364</v>
      </c>
      <c r="F1842" s="213" t="s">
        <v>747</v>
      </c>
      <c r="G1842" s="231" t="s">
        <v>1196</v>
      </c>
      <c r="H1842" s="81" t="s">
        <v>49</v>
      </c>
      <c r="I1842" s="223"/>
      <c r="J1842" s="73"/>
      <c r="K1842" s="73"/>
      <c r="L1842" s="73"/>
      <c r="M1842" s="74"/>
      <c r="N1842" s="247"/>
      <c r="O1842" s="306"/>
      <c r="P1842" s="105"/>
      <c r="Q1842" s="75"/>
      <c r="R1842" s="75"/>
      <c r="S1842" s="75"/>
      <c r="T1842" s="75"/>
      <c r="U1842" s="75"/>
      <c r="V1842" s="75"/>
      <c r="W1842" s="75"/>
      <c r="X1842" s="75"/>
      <c r="Y1842" s="84">
        <f>IF(ISNUMBER(AVERAGE(X1845:X1848)),AVERAGE(X1845:X1848),0)</f>
        <v>6275</v>
      </c>
      <c r="Z1842" s="83"/>
      <c r="AA1842" s="83"/>
      <c r="AB1842" s="75"/>
      <c r="AC1842" s="75"/>
      <c r="AD1842" s="75"/>
      <c r="AE1842" s="75"/>
      <c r="AF1842" s="75"/>
      <c r="AG1842" s="75"/>
      <c r="AH1842" s="75"/>
      <c r="AI1842" s="75"/>
      <c r="AJ1842" s="84">
        <f>IF(ISNUMBER(AVERAGE(AI1845:AI1848)),AVERAGE(AI1845:AI1848),0)</f>
        <v>0</v>
      </c>
      <c r="AK1842" s="83"/>
      <c r="AL1842" s="83"/>
      <c r="AM1842" s="75"/>
      <c r="AN1842" s="75"/>
      <c r="AO1842" s="75"/>
      <c r="AP1842" s="75"/>
      <c r="AQ1842" s="75"/>
      <c r="AR1842" s="75"/>
      <c r="AS1842" s="75"/>
      <c r="AT1842" s="75"/>
      <c r="AU1842" s="75"/>
      <c r="AV1842" s="75"/>
      <c r="AW1842" s="84">
        <f>IF(ISNUMBER(AVERAGE(AV1845:AV1848)),AVERAGE(AV1845:AV1848),0)</f>
        <v>912.5</v>
      </c>
      <c r="AX1842" s="83"/>
      <c r="AY1842" s="83"/>
      <c r="AZ1842" s="79"/>
      <c r="BA1842" s="80"/>
      <c r="BB1842" s="71"/>
      <c r="BC1842" s="95"/>
      <c r="BD1842" s="41">
        <v>4</v>
      </c>
      <c r="BE1842" s="52">
        <v>43</v>
      </c>
      <c r="BF1842" s="103">
        <v>4364</v>
      </c>
      <c r="BG1842" s="278" t="s">
        <v>49</v>
      </c>
    </row>
    <row r="1843" spans="1:59" s="63" customFormat="1" ht="12.75" x14ac:dyDescent="0.2">
      <c r="A1843" s="196">
        <v>4</v>
      </c>
      <c r="B1843" s="197" t="s">
        <v>422</v>
      </c>
      <c r="C1843" s="208">
        <v>43</v>
      </c>
      <c r="D1843" s="209" t="s">
        <v>688</v>
      </c>
      <c r="E1843" s="212">
        <v>4364</v>
      </c>
      <c r="F1843" s="213" t="s">
        <v>747</v>
      </c>
      <c r="G1843" s="231" t="s">
        <v>1196</v>
      </c>
      <c r="H1843" s="81" t="s">
        <v>50</v>
      </c>
      <c r="I1843" s="223"/>
      <c r="J1843" s="73"/>
      <c r="K1843" s="73"/>
      <c r="L1843" s="73"/>
      <c r="M1843" s="74"/>
      <c r="N1843" s="247"/>
      <c r="O1843" s="306"/>
      <c r="P1843" s="105"/>
      <c r="Q1843" s="75"/>
      <c r="R1843" s="75"/>
      <c r="S1843" s="75"/>
      <c r="T1843" s="75"/>
      <c r="U1843" s="75"/>
      <c r="V1843" s="75"/>
      <c r="W1843" s="75"/>
      <c r="X1843" s="75"/>
      <c r="Y1843" s="84">
        <f>MAX(X1845:X1848)</f>
        <v>25000</v>
      </c>
      <c r="Z1843" s="83"/>
      <c r="AA1843" s="83"/>
      <c r="AB1843" s="75"/>
      <c r="AC1843" s="75"/>
      <c r="AD1843" s="75"/>
      <c r="AE1843" s="75"/>
      <c r="AF1843" s="75"/>
      <c r="AG1843" s="75"/>
      <c r="AH1843" s="75"/>
      <c r="AI1843" s="75"/>
      <c r="AJ1843" s="84">
        <f>MAX(AI1845:AI1848)</f>
        <v>0</v>
      </c>
      <c r="AK1843" s="83"/>
      <c r="AL1843" s="83"/>
      <c r="AM1843" s="75"/>
      <c r="AN1843" s="75"/>
      <c r="AO1843" s="75"/>
      <c r="AP1843" s="75"/>
      <c r="AQ1843" s="75"/>
      <c r="AR1843" s="75"/>
      <c r="AS1843" s="75"/>
      <c r="AT1843" s="75"/>
      <c r="AU1843" s="75"/>
      <c r="AV1843" s="75"/>
      <c r="AW1843" s="84">
        <f>MAX(AV1845:AV1848)</f>
        <v>2500</v>
      </c>
      <c r="AX1843" s="83"/>
      <c r="AY1843" s="83"/>
      <c r="AZ1843" s="79"/>
      <c r="BA1843" s="80"/>
      <c r="BB1843" s="71"/>
      <c r="BC1843" s="95"/>
      <c r="BD1843" s="41">
        <v>4</v>
      </c>
      <c r="BE1843" s="52">
        <v>43</v>
      </c>
      <c r="BF1843" s="103">
        <v>4364</v>
      </c>
      <c r="BG1843" s="278" t="s">
        <v>50</v>
      </c>
    </row>
    <row r="1844" spans="1:59" s="63" customFormat="1" ht="12.75" x14ac:dyDescent="0.2">
      <c r="A1844" s="196">
        <v>4</v>
      </c>
      <c r="B1844" s="197" t="s">
        <v>422</v>
      </c>
      <c r="C1844" s="208">
        <v>43</v>
      </c>
      <c r="D1844" s="209" t="s">
        <v>688</v>
      </c>
      <c r="E1844" s="212">
        <v>4364</v>
      </c>
      <c r="F1844" s="213" t="s">
        <v>747</v>
      </c>
      <c r="G1844" s="231" t="s">
        <v>1196</v>
      </c>
      <c r="H1844" s="85" t="s">
        <v>51</v>
      </c>
      <c r="I1844" s="223"/>
      <c r="J1844" s="73"/>
      <c r="K1844" s="73"/>
      <c r="L1844" s="73"/>
      <c r="M1844" s="74"/>
      <c r="N1844" s="320">
        <f>SUM(N1845:N1848)</f>
        <v>4</v>
      </c>
      <c r="O1844" s="293">
        <f>SUM(O1845:O1848)</f>
        <v>1</v>
      </c>
      <c r="P1844" s="292"/>
      <c r="Q1844" s="87"/>
      <c r="R1844" s="87"/>
      <c r="S1844" s="87"/>
      <c r="T1844" s="87"/>
      <c r="U1844" s="87"/>
      <c r="V1844" s="87"/>
      <c r="W1844" s="87"/>
      <c r="X1844" s="87"/>
      <c r="Y1844" s="88"/>
      <c r="Z1844" s="119">
        <f>SUM(Z1845:Z1848)</f>
        <v>6275</v>
      </c>
      <c r="AA1844" s="88"/>
      <c r="AB1844" s="87"/>
      <c r="AC1844" s="87"/>
      <c r="AD1844" s="87"/>
      <c r="AE1844" s="87"/>
      <c r="AF1844" s="87"/>
      <c r="AG1844" s="87"/>
      <c r="AH1844" s="87"/>
      <c r="AI1844" s="87"/>
      <c r="AJ1844" s="88"/>
      <c r="AK1844" s="119">
        <f>SUM(AK1845:AK1848)</f>
        <v>0</v>
      </c>
      <c r="AL1844" s="88"/>
      <c r="AM1844" s="87"/>
      <c r="AN1844" s="87"/>
      <c r="AO1844" s="87"/>
      <c r="AP1844" s="87"/>
      <c r="AQ1844" s="87"/>
      <c r="AR1844" s="87"/>
      <c r="AS1844" s="87"/>
      <c r="AT1844" s="87"/>
      <c r="AU1844" s="87"/>
      <c r="AV1844" s="87"/>
      <c r="AW1844" s="112"/>
      <c r="AX1844" s="119">
        <f>SUM(AX1845:AX1848)</f>
        <v>912.5</v>
      </c>
      <c r="AY1844" s="88"/>
      <c r="AZ1844" s="79"/>
      <c r="BA1844" s="80"/>
      <c r="BB1844" s="71"/>
      <c r="BC1844" s="95"/>
      <c r="BD1844" s="41">
        <v>4</v>
      </c>
      <c r="BE1844" s="52">
        <v>43</v>
      </c>
      <c r="BF1844" s="103">
        <v>4364</v>
      </c>
      <c r="BG1844" s="279" t="s">
        <v>51</v>
      </c>
    </row>
    <row r="1845" spans="1:59" s="63" customFormat="1" ht="12.75" x14ac:dyDescent="0.2">
      <c r="A1845" s="196">
        <v>4</v>
      </c>
      <c r="B1845" s="197" t="s">
        <v>422</v>
      </c>
      <c r="C1845" s="208">
        <v>43</v>
      </c>
      <c r="D1845" s="209" t="s">
        <v>688</v>
      </c>
      <c r="E1845" s="212">
        <v>4364</v>
      </c>
      <c r="F1845" s="213" t="s">
        <v>747</v>
      </c>
      <c r="G1845" s="231" t="s">
        <v>1196</v>
      </c>
      <c r="H1845" s="89" t="s">
        <v>52</v>
      </c>
      <c r="I1845" s="90" t="s">
        <v>586</v>
      </c>
      <c r="J1845" s="90" t="s">
        <v>742</v>
      </c>
      <c r="K1845" s="90" t="s">
        <v>64</v>
      </c>
      <c r="L1845" s="90" t="s">
        <v>588</v>
      </c>
      <c r="M1845" s="91"/>
      <c r="N1845" s="312">
        <v>1</v>
      </c>
      <c r="O1845" s="313">
        <f>N1845/N$1844</f>
        <v>0.25</v>
      </c>
      <c r="P1845" s="104">
        <v>1</v>
      </c>
      <c r="Q1845" s="92"/>
      <c r="R1845" s="92"/>
      <c r="S1845" s="92"/>
      <c r="T1845" s="92"/>
      <c r="U1845" s="92"/>
      <c r="V1845" s="92"/>
      <c r="W1845" s="92"/>
      <c r="X1845" s="109">
        <f>P1845*P$7+Q1845*Q$7+R1845*R$7+S1845*S$7+T1845*T$7+U1845*U$7+V1845*V$7+W1845*W$7</f>
        <v>100</v>
      </c>
      <c r="Y1845" s="83"/>
      <c r="Z1845" s="110">
        <f>X1845*$O1845</f>
        <v>25</v>
      </c>
      <c r="AA1845" s="111"/>
      <c r="AB1845" s="92"/>
      <c r="AC1845" s="92"/>
      <c r="AD1845" s="92"/>
      <c r="AE1845" s="92"/>
      <c r="AF1845" s="92"/>
      <c r="AG1845" s="92"/>
      <c r="AH1845" s="92"/>
      <c r="AI1845" s="109">
        <f>AB1845*AB$7+AC1845*AC$7+AD1845*AD$7+AE1845*AE$7+AF1845*AF$7+AG1845*AG$7+AH1845*AH$7</f>
        <v>0</v>
      </c>
      <c r="AJ1845" s="83"/>
      <c r="AK1845" s="110">
        <f>AI1845*$O1845</f>
        <v>0</v>
      </c>
      <c r="AL1845" s="111"/>
      <c r="AM1845" s="92"/>
      <c r="AN1845" s="92"/>
      <c r="AO1845" s="92"/>
      <c r="AP1845" s="92"/>
      <c r="AQ1845" s="92"/>
      <c r="AR1845" s="92"/>
      <c r="AS1845" s="92"/>
      <c r="AT1845" s="92">
        <v>1</v>
      </c>
      <c r="AU1845" s="92"/>
      <c r="AV1845" s="109">
        <f>AM1845*AM$7+AN1845*AN$7+AO1845*AO$7+AP1845*AP$7+AQ1845*AQ$7+AR1845*AR$7+AS1845*AS$7+AT1845*AT$7+AU1845*AU$7</f>
        <v>2500</v>
      </c>
      <c r="AW1845" s="75"/>
      <c r="AX1845" s="110">
        <f>AV1845*$O1845</f>
        <v>625</v>
      </c>
      <c r="AY1845" s="111"/>
      <c r="AZ1845" s="93"/>
      <c r="BA1845" s="94" t="s">
        <v>105</v>
      </c>
      <c r="BB1845" s="71"/>
      <c r="BC1845" s="95"/>
      <c r="BD1845" s="41">
        <v>4</v>
      </c>
      <c r="BE1845" s="52">
        <v>43</v>
      </c>
      <c r="BF1845" s="103">
        <v>4364</v>
      </c>
      <c r="BG1845" s="280" t="s">
        <v>52</v>
      </c>
    </row>
    <row r="1846" spans="1:59" s="63" customFormat="1" ht="36" x14ac:dyDescent="0.2">
      <c r="A1846" s="196">
        <v>4</v>
      </c>
      <c r="B1846" s="197" t="s">
        <v>422</v>
      </c>
      <c r="C1846" s="208">
        <v>43</v>
      </c>
      <c r="D1846" s="209" t="s">
        <v>688</v>
      </c>
      <c r="E1846" s="212">
        <v>4364</v>
      </c>
      <c r="F1846" s="213" t="s">
        <v>747</v>
      </c>
      <c r="G1846" s="231" t="s">
        <v>1196</v>
      </c>
      <c r="H1846" s="89"/>
      <c r="I1846" s="90" t="s">
        <v>611</v>
      </c>
      <c r="J1846" s="90" t="s">
        <v>737</v>
      </c>
      <c r="K1846" s="90" t="s">
        <v>64</v>
      </c>
      <c r="L1846" s="90" t="s">
        <v>119</v>
      </c>
      <c r="M1846" s="91"/>
      <c r="N1846" s="312">
        <v>1</v>
      </c>
      <c r="O1846" s="313">
        <f>N1846/N$1844</f>
        <v>0.25</v>
      </c>
      <c r="P1846" s="104"/>
      <c r="Q1846" s="92"/>
      <c r="R1846" s="92"/>
      <c r="S1846" s="92"/>
      <c r="T1846" s="92"/>
      <c r="U1846" s="92"/>
      <c r="V1846" s="92"/>
      <c r="W1846" s="92"/>
      <c r="X1846" s="109">
        <f>P1846*P$7+Q1846*Q$7+R1846*R$7+S1846*S$7+T1846*T$7+U1846*U$7+V1846*V$7+W1846*W$7</f>
        <v>0</v>
      </c>
      <c r="Y1846" s="83"/>
      <c r="Z1846" s="110">
        <f>X1846*$O1846</f>
        <v>0</v>
      </c>
      <c r="AA1846" s="111"/>
      <c r="AB1846" s="92"/>
      <c r="AC1846" s="92"/>
      <c r="AD1846" s="92"/>
      <c r="AE1846" s="92"/>
      <c r="AF1846" s="92"/>
      <c r="AG1846" s="92"/>
      <c r="AH1846" s="92"/>
      <c r="AI1846" s="109">
        <f>AB1846*AB$7+AC1846*AC$7+AD1846*AD$7+AE1846*AE$7+AF1846*AF$7+AG1846*AG$7+AH1846*AH$7</f>
        <v>0</v>
      </c>
      <c r="AJ1846" s="83"/>
      <c r="AK1846" s="110">
        <f>AI1846*$O1846</f>
        <v>0</v>
      </c>
      <c r="AL1846" s="111"/>
      <c r="AM1846" s="92"/>
      <c r="AN1846" s="92"/>
      <c r="AO1846" s="92">
        <v>1</v>
      </c>
      <c r="AP1846" s="92"/>
      <c r="AQ1846" s="92"/>
      <c r="AR1846" s="92"/>
      <c r="AS1846" s="92"/>
      <c r="AT1846" s="92"/>
      <c r="AU1846" s="92"/>
      <c r="AV1846" s="109">
        <f>AM1846*AM$7+AN1846*AN$7+AO1846*AO$7+AP1846*AP$7+AQ1846*AQ$7+AR1846*AR$7+AS1846*AS$7+AT1846*AT$7+AU1846*AU$7</f>
        <v>50</v>
      </c>
      <c r="AW1846" s="75"/>
      <c r="AX1846" s="110">
        <f>AV1846*$O1846</f>
        <v>12.5</v>
      </c>
      <c r="AY1846" s="111"/>
      <c r="AZ1846" s="93"/>
      <c r="BA1846" s="94" t="s">
        <v>62</v>
      </c>
      <c r="BB1846" s="71"/>
      <c r="BC1846" s="95"/>
      <c r="BD1846" s="41">
        <v>4</v>
      </c>
      <c r="BE1846" s="52">
        <v>43</v>
      </c>
      <c r="BF1846" s="103">
        <v>4364</v>
      </c>
      <c r="BG1846" s="280" t="s">
        <v>52</v>
      </c>
    </row>
    <row r="1847" spans="1:59" s="63" customFormat="1" ht="12.75" x14ac:dyDescent="0.2">
      <c r="A1847" s="196">
        <v>4</v>
      </c>
      <c r="B1847" s="197" t="s">
        <v>422</v>
      </c>
      <c r="C1847" s="208">
        <v>43</v>
      </c>
      <c r="D1847" s="209" t="s">
        <v>688</v>
      </c>
      <c r="E1847" s="212">
        <v>4364</v>
      </c>
      <c r="F1847" s="213" t="s">
        <v>747</v>
      </c>
      <c r="G1847" s="231" t="s">
        <v>1196</v>
      </c>
      <c r="H1847" s="89"/>
      <c r="I1847" s="90" t="s">
        <v>738</v>
      </c>
      <c r="J1847" s="90"/>
      <c r="K1847" s="90" t="s">
        <v>64</v>
      </c>
      <c r="L1847" s="90" t="s">
        <v>533</v>
      </c>
      <c r="M1847" s="91"/>
      <c r="N1847" s="312">
        <v>1</v>
      </c>
      <c r="O1847" s="313">
        <f>N1847/N$1844</f>
        <v>0.25</v>
      </c>
      <c r="P1847" s="104"/>
      <c r="Q1847" s="92"/>
      <c r="R1847" s="92"/>
      <c r="S1847" s="92"/>
      <c r="T1847" s="92"/>
      <c r="U1847" s="92"/>
      <c r="V1847" s="92"/>
      <c r="W1847" s="92"/>
      <c r="X1847" s="109">
        <f>P1847*P$7+Q1847*Q$7+R1847*R$7+S1847*S$7+T1847*T$7+U1847*U$7+V1847*V$7+W1847*W$7</f>
        <v>0</v>
      </c>
      <c r="Y1847" s="83"/>
      <c r="Z1847" s="110">
        <f>X1847*$O1847</f>
        <v>0</v>
      </c>
      <c r="AA1847" s="111"/>
      <c r="AB1847" s="92"/>
      <c r="AC1847" s="92"/>
      <c r="AD1847" s="92"/>
      <c r="AE1847" s="92"/>
      <c r="AF1847" s="92"/>
      <c r="AG1847" s="92"/>
      <c r="AH1847" s="92"/>
      <c r="AI1847" s="109">
        <f>AB1847*AB$7+AC1847*AC$7+AD1847*AD$7+AE1847*AE$7+AF1847*AF$7+AG1847*AG$7+AH1847*AH$7</f>
        <v>0</v>
      </c>
      <c r="AJ1847" s="83"/>
      <c r="AK1847" s="110">
        <f>AI1847*$O1847</f>
        <v>0</v>
      </c>
      <c r="AL1847" s="111"/>
      <c r="AM1847" s="92"/>
      <c r="AN1847" s="92"/>
      <c r="AO1847" s="92"/>
      <c r="AP1847" s="92"/>
      <c r="AQ1847" s="92"/>
      <c r="AR1847" s="92"/>
      <c r="AS1847" s="92">
        <v>1</v>
      </c>
      <c r="AT1847" s="92"/>
      <c r="AU1847" s="92"/>
      <c r="AV1847" s="109">
        <f>AM1847*AM$7+AN1847*AN$7+AO1847*AO$7+AP1847*AP$7+AQ1847*AQ$7+AR1847*AR$7+AS1847*AS$7+AT1847*AT$7+AU1847*AU$7</f>
        <v>1000</v>
      </c>
      <c r="AW1847" s="75"/>
      <c r="AX1847" s="110">
        <f>AV1847*$O1847</f>
        <v>250</v>
      </c>
      <c r="AY1847" s="111"/>
      <c r="AZ1847" s="93"/>
      <c r="BA1847" s="94" t="s">
        <v>62</v>
      </c>
      <c r="BB1847" s="71"/>
      <c r="BC1847" s="95"/>
      <c r="BD1847" s="41">
        <v>4</v>
      </c>
      <c r="BE1847" s="52">
        <v>43</v>
      </c>
      <c r="BF1847" s="103">
        <v>4364</v>
      </c>
      <c r="BG1847" s="280"/>
    </row>
    <row r="1848" spans="1:59" s="63" customFormat="1" ht="12.75" x14ac:dyDescent="0.2">
      <c r="A1848" s="196">
        <v>4</v>
      </c>
      <c r="B1848" s="197" t="s">
        <v>422</v>
      </c>
      <c r="C1848" s="208">
        <v>43</v>
      </c>
      <c r="D1848" s="209" t="s">
        <v>688</v>
      </c>
      <c r="E1848" s="212">
        <v>4364</v>
      </c>
      <c r="F1848" s="213" t="s">
        <v>747</v>
      </c>
      <c r="G1848" s="231" t="s">
        <v>1196</v>
      </c>
      <c r="H1848" s="89"/>
      <c r="I1848" s="90" t="s">
        <v>739</v>
      </c>
      <c r="J1848" s="90"/>
      <c r="K1848" s="90" t="s">
        <v>73</v>
      </c>
      <c r="L1848" s="90" t="s">
        <v>69</v>
      </c>
      <c r="M1848" s="91"/>
      <c r="N1848" s="312">
        <v>1</v>
      </c>
      <c r="O1848" s="313">
        <f>N1848/N$1844</f>
        <v>0.25</v>
      </c>
      <c r="P1848" s="104"/>
      <c r="Q1848" s="92"/>
      <c r="R1848" s="92"/>
      <c r="S1848" s="92"/>
      <c r="T1848" s="92"/>
      <c r="U1848" s="92"/>
      <c r="V1848" s="92"/>
      <c r="W1848" s="92">
        <v>1</v>
      </c>
      <c r="X1848" s="109">
        <f>P1848*P$7+Q1848*Q$7+R1848*R$7+S1848*S$7+T1848*T$7+U1848*U$7+V1848*V$7+W1848*W$7</f>
        <v>25000</v>
      </c>
      <c r="Y1848" s="83"/>
      <c r="Z1848" s="110">
        <f>X1848*$O1848</f>
        <v>6250</v>
      </c>
      <c r="AA1848" s="111"/>
      <c r="AB1848" s="92"/>
      <c r="AC1848" s="92"/>
      <c r="AD1848" s="92"/>
      <c r="AE1848" s="92"/>
      <c r="AF1848" s="92"/>
      <c r="AG1848" s="92"/>
      <c r="AH1848" s="92"/>
      <c r="AI1848" s="109">
        <f>AB1848*AB$7+AC1848*AC$7+AD1848*AD$7+AE1848*AE$7+AF1848*AF$7+AG1848*AG$7+AH1848*AH$7</f>
        <v>0</v>
      </c>
      <c r="AJ1848" s="83"/>
      <c r="AK1848" s="110">
        <f>AI1848*$O1848</f>
        <v>0</v>
      </c>
      <c r="AL1848" s="111"/>
      <c r="AM1848" s="92"/>
      <c r="AN1848" s="92"/>
      <c r="AO1848" s="92"/>
      <c r="AP1848" s="92">
        <v>1</v>
      </c>
      <c r="AQ1848" s="92"/>
      <c r="AR1848" s="92"/>
      <c r="AS1848" s="92"/>
      <c r="AT1848" s="92"/>
      <c r="AU1848" s="92"/>
      <c r="AV1848" s="109">
        <f>AM1848*AM$7+AN1848*AN$7+AO1848*AO$7+AP1848*AP$7+AQ1848*AQ$7+AR1848*AR$7+AS1848*AS$7+AT1848*AT$7+AU1848*AU$7</f>
        <v>100</v>
      </c>
      <c r="AW1848" s="75"/>
      <c r="AX1848" s="110">
        <f>AV1848*$O1848</f>
        <v>25</v>
      </c>
      <c r="AY1848" s="111"/>
      <c r="AZ1848" s="93"/>
      <c r="BA1848" s="94" t="s">
        <v>62</v>
      </c>
      <c r="BB1848" s="71"/>
      <c r="BC1848" s="95"/>
      <c r="BD1848" s="41">
        <v>4</v>
      </c>
      <c r="BE1848" s="52">
        <v>43</v>
      </c>
      <c r="BF1848" s="103">
        <v>4364</v>
      </c>
      <c r="BG1848" s="280" t="s">
        <v>52</v>
      </c>
    </row>
    <row r="1849" spans="1:59" s="63" customFormat="1" ht="12.75" x14ac:dyDescent="0.2">
      <c r="A1849" s="196">
        <v>4</v>
      </c>
      <c r="B1849" s="197" t="s">
        <v>422</v>
      </c>
      <c r="C1849" s="208">
        <v>43</v>
      </c>
      <c r="D1849" s="209" t="s">
        <v>688</v>
      </c>
      <c r="E1849" s="212">
        <v>4364</v>
      </c>
      <c r="F1849" s="213" t="s">
        <v>747</v>
      </c>
      <c r="G1849" s="231" t="s">
        <v>1196</v>
      </c>
      <c r="H1849" s="65"/>
      <c r="I1849" s="222"/>
      <c r="J1849" s="66"/>
      <c r="K1849" s="66"/>
      <c r="L1849" s="66"/>
      <c r="M1849" s="64"/>
      <c r="N1849" s="304"/>
      <c r="O1849" s="305"/>
      <c r="P1849" s="127"/>
      <c r="Q1849" s="67"/>
      <c r="R1849" s="67"/>
      <c r="S1849" s="67"/>
      <c r="T1849" s="67"/>
      <c r="U1849" s="67"/>
      <c r="V1849" s="67"/>
      <c r="W1849" s="67"/>
      <c r="X1849" s="67"/>
      <c r="Y1849" s="68"/>
      <c r="Z1849" s="68"/>
      <c r="AA1849" s="68"/>
      <c r="AB1849" s="67"/>
      <c r="AC1849" s="67"/>
      <c r="AD1849" s="67"/>
      <c r="AE1849" s="67"/>
      <c r="AF1849" s="67"/>
      <c r="AG1849" s="67"/>
      <c r="AH1849" s="67"/>
      <c r="AI1849" s="67"/>
      <c r="AJ1849" s="68"/>
      <c r="AK1849" s="68"/>
      <c r="AL1849" s="68"/>
      <c r="AM1849" s="67"/>
      <c r="AN1849" s="67"/>
      <c r="AO1849" s="67"/>
      <c r="AP1849" s="67"/>
      <c r="AQ1849" s="67"/>
      <c r="AR1849" s="67"/>
      <c r="AS1849" s="67"/>
      <c r="AT1849" s="67"/>
      <c r="AU1849" s="67"/>
      <c r="AV1849" s="67"/>
      <c r="AW1849" s="67"/>
      <c r="AX1849" s="68"/>
      <c r="AY1849" s="68"/>
      <c r="AZ1849" s="69"/>
      <c r="BA1849" s="70"/>
      <c r="BB1849" s="71"/>
      <c r="BC1849" s="95"/>
      <c r="BD1849" s="41">
        <v>4</v>
      </c>
      <c r="BE1849" s="52">
        <v>43</v>
      </c>
      <c r="BF1849" s="103">
        <v>4364</v>
      </c>
      <c r="BG1849" s="275"/>
    </row>
    <row r="1850" spans="1:59" s="63" customFormat="1" ht="12.75" x14ac:dyDescent="0.2">
      <c r="A1850" s="196">
        <v>4</v>
      </c>
      <c r="B1850" s="197" t="s">
        <v>422</v>
      </c>
      <c r="C1850" s="208">
        <v>43</v>
      </c>
      <c r="D1850" s="209" t="s">
        <v>688</v>
      </c>
      <c r="E1850" s="212">
        <v>4364</v>
      </c>
      <c r="F1850" s="213" t="s">
        <v>747</v>
      </c>
      <c r="G1850" s="232"/>
      <c r="H1850" s="97"/>
      <c r="I1850" s="224"/>
      <c r="J1850" s="98"/>
      <c r="K1850" s="98"/>
      <c r="L1850" s="98"/>
      <c r="M1850" s="96"/>
      <c r="N1850" s="307"/>
      <c r="O1850" s="246"/>
      <c r="P1850" s="124"/>
      <c r="Q1850" s="99"/>
      <c r="R1850" s="99"/>
      <c r="S1850" s="99"/>
      <c r="T1850" s="99"/>
      <c r="U1850" s="99"/>
      <c r="V1850" s="99"/>
      <c r="W1850" s="99"/>
      <c r="X1850" s="99"/>
      <c r="Y1850" s="100"/>
      <c r="Z1850" s="100"/>
      <c r="AA1850" s="100"/>
      <c r="AB1850" s="99"/>
      <c r="AC1850" s="99"/>
      <c r="AD1850" s="99"/>
      <c r="AE1850" s="99"/>
      <c r="AF1850" s="99"/>
      <c r="AG1850" s="99"/>
      <c r="AH1850" s="99"/>
      <c r="AI1850" s="99"/>
      <c r="AJ1850" s="100"/>
      <c r="AK1850" s="100"/>
      <c r="AL1850" s="100"/>
      <c r="AM1850" s="99"/>
      <c r="AN1850" s="99"/>
      <c r="AO1850" s="99"/>
      <c r="AP1850" s="99"/>
      <c r="AQ1850" s="99"/>
      <c r="AR1850" s="99"/>
      <c r="AS1850" s="99"/>
      <c r="AT1850" s="99"/>
      <c r="AU1850" s="99"/>
      <c r="AV1850" s="99"/>
      <c r="AW1850" s="99"/>
      <c r="AX1850" s="100"/>
      <c r="AY1850" s="100"/>
      <c r="AZ1850" s="101"/>
      <c r="BA1850" s="102"/>
      <c r="BB1850" s="95"/>
      <c r="BC1850" s="95"/>
      <c r="BD1850" s="41">
        <v>4</v>
      </c>
      <c r="BE1850" s="52">
        <v>43</v>
      </c>
      <c r="BF1850" s="103">
        <v>4364</v>
      </c>
      <c r="BG1850" s="277"/>
    </row>
    <row r="1851" spans="1:59" s="63" customFormat="1" ht="12.75" x14ac:dyDescent="0.2">
      <c r="A1851" s="196">
        <v>4</v>
      </c>
      <c r="B1851" s="197" t="s">
        <v>422</v>
      </c>
      <c r="C1851" s="208">
        <v>43</v>
      </c>
      <c r="D1851" s="209" t="s">
        <v>688</v>
      </c>
      <c r="E1851" s="212">
        <v>4364</v>
      </c>
      <c r="F1851" s="213" t="s">
        <v>747</v>
      </c>
      <c r="G1851" s="231"/>
      <c r="H1851" s="65"/>
      <c r="I1851" s="222"/>
      <c r="J1851" s="66"/>
      <c r="K1851" s="66"/>
      <c r="L1851" s="66"/>
      <c r="M1851" s="64"/>
      <c r="N1851" s="304"/>
      <c r="O1851" s="305"/>
      <c r="P1851" s="127"/>
      <c r="Q1851" s="67"/>
      <c r="R1851" s="67"/>
      <c r="S1851" s="67"/>
      <c r="T1851" s="67"/>
      <c r="U1851" s="67"/>
      <c r="V1851" s="67"/>
      <c r="W1851" s="67"/>
      <c r="X1851" s="67"/>
      <c r="Y1851" s="68"/>
      <c r="Z1851" s="68"/>
      <c r="AA1851" s="68"/>
      <c r="AB1851" s="67"/>
      <c r="AC1851" s="67"/>
      <c r="AD1851" s="67"/>
      <c r="AE1851" s="67"/>
      <c r="AF1851" s="67"/>
      <c r="AG1851" s="67"/>
      <c r="AH1851" s="67"/>
      <c r="AI1851" s="67"/>
      <c r="AJ1851" s="68"/>
      <c r="AK1851" s="68"/>
      <c r="AL1851" s="68"/>
      <c r="AM1851" s="67"/>
      <c r="AN1851" s="67"/>
      <c r="AO1851" s="67"/>
      <c r="AP1851" s="67"/>
      <c r="AQ1851" s="67"/>
      <c r="AR1851" s="67"/>
      <c r="AS1851" s="67"/>
      <c r="AT1851" s="67"/>
      <c r="AU1851" s="67"/>
      <c r="AV1851" s="67"/>
      <c r="AW1851" s="67"/>
      <c r="AX1851" s="68"/>
      <c r="AY1851" s="68"/>
      <c r="AZ1851" s="69"/>
      <c r="BA1851" s="70"/>
      <c r="BB1851" s="71"/>
      <c r="BC1851" s="95"/>
      <c r="BD1851" s="41">
        <v>4</v>
      </c>
      <c r="BE1851" s="52">
        <v>43</v>
      </c>
      <c r="BF1851" s="103">
        <v>4364</v>
      </c>
      <c r="BG1851" s="275"/>
    </row>
    <row r="1852" spans="1:59" s="63" customFormat="1" ht="12.75" x14ac:dyDescent="0.2">
      <c r="A1852" s="196">
        <v>4</v>
      </c>
      <c r="B1852" s="197" t="s">
        <v>422</v>
      </c>
      <c r="C1852" s="208">
        <v>43</v>
      </c>
      <c r="D1852" s="209" t="s">
        <v>688</v>
      </c>
      <c r="E1852" s="212">
        <v>4364</v>
      </c>
      <c r="F1852" s="213" t="s">
        <v>747</v>
      </c>
      <c r="G1852" s="231" t="s">
        <v>1195</v>
      </c>
      <c r="H1852" s="72" t="s">
        <v>1233</v>
      </c>
      <c r="I1852" s="223" t="s">
        <v>1249</v>
      </c>
      <c r="J1852" s="73"/>
      <c r="K1852" s="73"/>
      <c r="L1852" s="73"/>
      <c r="M1852" s="74"/>
      <c r="N1852" s="247"/>
      <c r="O1852" s="306"/>
      <c r="P1852" s="105"/>
      <c r="Q1852" s="75"/>
      <c r="R1852" s="75"/>
      <c r="S1852" s="75"/>
      <c r="T1852" s="75"/>
      <c r="U1852" s="75"/>
      <c r="V1852" s="75"/>
      <c r="W1852" s="75"/>
      <c r="X1852" s="75"/>
      <c r="Y1852" s="76" t="s">
        <v>1241</v>
      </c>
      <c r="Z1852" s="77" t="s">
        <v>1241</v>
      </c>
      <c r="AA1852" s="78">
        <f>AA$1183</f>
        <v>5000</v>
      </c>
      <c r="AB1852" s="75"/>
      <c r="AC1852" s="75"/>
      <c r="AD1852" s="75"/>
      <c r="AE1852" s="75"/>
      <c r="AF1852" s="75"/>
      <c r="AG1852" s="75"/>
      <c r="AH1852" s="75"/>
      <c r="AI1852" s="75"/>
      <c r="AJ1852" s="76" t="s">
        <v>1241</v>
      </c>
      <c r="AK1852" s="77" t="s">
        <v>1241</v>
      </c>
      <c r="AL1852" s="78">
        <f>AL$1183</f>
        <v>0</v>
      </c>
      <c r="AM1852" s="75"/>
      <c r="AN1852" s="75"/>
      <c r="AO1852" s="75"/>
      <c r="AP1852" s="75"/>
      <c r="AQ1852" s="75"/>
      <c r="AR1852" s="75"/>
      <c r="AS1852" s="75"/>
      <c r="AT1852" s="75"/>
      <c r="AU1852" s="75"/>
      <c r="AV1852" s="75"/>
      <c r="AW1852" s="76" t="s">
        <v>1241</v>
      </c>
      <c r="AX1852" s="77" t="s">
        <v>1241</v>
      </c>
      <c r="AY1852" s="78">
        <f>AY$1183</f>
        <v>500</v>
      </c>
      <c r="AZ1852" s="79"/>
      <c r="BA1852" s="80" t="str">
        <f>I1852</f>
        <v>&gt; see 4255, Insulating wall cladding</v>
      </c>
      <c r="BB1852" s="71"/>
      <c r="BC1852" s="95"/>
      <c r="BD1852" s="41">
        <v>4</v>
      </c>
      <c r="BE1852" s="52">
        <v>43</v>
      </c>
      <c r="BF1852" s="103">
        <v>4364</v>
      </c>
      <c r="BG1852" s="276" t="str">
        <f>H1852</f>
        <v>Default Scenario (Link)</v>
      </c>
    </row>
    <row r="1853" spans="1:59" s="63" customFormat="1" ht="12.75" x14ac:dyDescent="0.2">
      <c r="A1853" s="196">
        <v>4</v>
      </c>
      <c r="B1853" s="197" t="s">
        <v>422</v>
      </c>
      <c r="C1853" s="208">
        <v>43</v>
      </c>
      <c r="D1853" s="209" t="s">
        <v>688</v>
      </c>
      <c r="E1853" s="212">
        <v>4364</v>
      </c>
      <c r="F1853" s="213" t="s">
        <v>747</v>
      </c>
      <c r="G1853" s="231"/>
      <c r="H1853" s="65"/>
      <c r="I1853" s="222"/>
      <c r="J1853" s="66"/>
      <c r="K1853" s="66"/>
      <c r="L1853" s="66"/>
      <c r="M1853" s="64"/>
      <c r="N1853" s="304"/>
      <c r="O1853" s="305"/>
      <c r="P1853" s="127"/>
      <c r="Q1853" s="67"/>
      <c r="R1853" s="67"/>
      <c r="S1853" s="67"/>
      <c r="T1853" s="67"/>
      <c r="U1853" s="67"/>
      <c r="V1853" s="67"/>
      <c r="W1853" s="67"/>
      <c r="X1853" s="67"/>
      <c r="Y1853" s="68"/>
      <c r="Z1853" s="68"/>
      <c r="AA1853" s="68"/>
      <c r="AB1853" s="67"/>
      <c r="AC1853" s="67"/>
      <c r="AD1853" s="67"/>
      <c r="AE1853" s="67"/>
      <c r="AF1853" s="67"/>
      <c r="AG1853" s="67"/>
      <c r="AH1853" s="67"/>
      <c r="AI1853" s="67"/>
      <c r="AJ1853" s="68"/>
      <c r="AK1853" s="68"/>
      <c r="AL1853" s="68"/>
      <c r="AM1853" s="67"/>
      <c r="AN1853" s="67"/>
      <c r="AO1853" s="67"/>
      <c r="AP1853" s="67"/>
      <c r="AQ1853" s="67"/>
      <c r="AR1853" s="67"/>
      <c r="AS1853" s="67"/>
      <c r="AT1853" s="67"/>
      <c r="AU1853" s="67"/>
      <c r="AV1853" s="67"/>
      <c r="AW1853" s="67"/>
      <c r="AX1853" s="68"/>
      <c r="AY1853" s="68"/>
      <c r="AZ1853" s="69"/>
      <c r="BA1853" s="70"/>
      <c r="BB1853" s="71"/>
      <c r="BC1853" s="95"/>
      <c r="BD1853" s="41">
        <v>4</v>
      </c>
      <c r="BE1853" s="52">
        <v>43</v>
      </c>
      <c r="BF1853" s="103">
        <v>4364</v>
      </c>
      <c r="BG1853" s="275"/>
    </row>
    <row r="1854" spans="1:59" s="63" customFormat="1" ht="12.75" x14ac:dyDescent="0.2">
      <c r="A1854" s="196">
        <v>4</v>
      </c>
      <c r="B1854" s="197" t="s">
        <v>422</v>
      </c>
      <c r="C1854" s="208">
        <v>43</v>
      </c>
      <c r="D1854" s="209" t="s">
        <v>688</v>
      </c>
      <c r="E1854" s="212">
        <v>4364</v>
      </c>
      <c r="F1854" s="213" t="s">
        <v>747</v>
      </c>
      <c r="G1854" s="232"/>
      <c r="H1854" s="97"/>
      <c r="I1854" s="224"/>
      <c r="J1854" s="98"/>
      <c r="K1854" s="98"/>
      <c r="L1854" s="98"/>
      <c r="M1854" s="96"/>
      <c r="N1854" s="307"/>
      <c r="O1854" s="246"/>
      <c r="P1854" s="124"/>
      <c r="Q1854" s="99"/>
      <c r="R1854" s="99"/>
      <c r="S1854" s="99"/>
      <c r="T1854" s="99"/>
      <c r="U1854" s="99"/>
      <c r="V1854" s="99"/>
      <c r="W1854" s="99"/>
      <c r="X1854" s="99"/>
      <c r="Y1854" s="100"/>
      <c r="Z1854" s="100"/>
      <c r="AA1854" s="100"/>
      <c r="AB1854" s="99"/>
      <c r="AC1854" s="99"/>
      <c r="AD1854" s="99"/>
      <c r="AE1854" s="99"/>
      <c r="AF1854" s="99"/>
      <c r="AG1854" s="99"/>
      <c r="AH1854" s="99"/>
      <c r="AI1854" s="99"/>
      <c r="AJ1854" s="100"/>
      <c r="AK1854" s="100"/>
      <c r="AL1854" s="100"/>
      <c r="AM1854" s="99"/>
      <c r="AN1854" s="99"/>
      <c r="AO1854" s="99"/>
      <c r="AP1854" s="99"/>
      <c r="AQ1854" s="99"/>
      <c r="AR1854" s="99"/>
      <c r="AS1854" s="99"/>
      <c r="AT1854" s="99"/>
      <c r="AU1854" s="99"/>
      <c r="AV1854" s="99"/>
      <c r="AW1854" s="99"/>
      <c r="AX1854" s="100"/>
      <c r="AY1854" s="100"/>
      <c r="AZ1854" s="101"/>
      <c r="BA1854" s="102"/>
      <c r="BB1854" s="95"/>
      <c r="BC1854" s="95"/>
      <c r="BD1854" s="41">
        <v>4</v>
      </c>
      <c r="BE1854" s="52">
        <v>43</v>
      </c>
      <c r="BF1854" s="103">
        <v>4364</v>
      </c>
      <c r="BG1854" s="277"/>
    </row>
    <row r="1855" spans="1:59" s="63" customFormat="1" ht="12.75" x14ac:dyDescent="0.2">
      <c r="A1855" s="196">
        <v>4</v>
      </c>
      <c r="B1855" s="197" t="s">
        <v>422</v>
      </c>
      <c r="C1855" s="208">
        <v>43</v>
      </c>
      <c r="D1855" s="209" t="s">
        <v>688</v>
      </c>
      <c r="E1855" s="212">
        <v>4364</v>
      </c>
      <c r="F1855" s="213" t="s">
        <v>747</v>
      </c>
      <c r="G1855" s="231"/>
      <c r="H1855" s="65"/>
      <c r="I1855" s="222"/>
      <c r="J1855" s="66"/>
      <c r="K1855" s="66"/>
      <c r="L1855" s="66"/>
      <c r="M1855" s="64"/>
      <c r="N1855" s="304"/>
      <c r="O1855" s="305"/>
      <c r="P1855" s="127"/>
      <c r="Q1855" s="67"/>
      <c r="R1855" s="67"/>
      <c r="S1855" s="67"/>
      <c r="T1855" s="67"/>
      <c r="U1855" s="67"/>
      <c r="V1855" s="67"/>
      <c r="W1855" s="67"/>
      <c r="X1855" s="67"/>
      <c r="Y1855" s="68"/>
      <c r="Z1855" s="68"/>
      <c r="AA1855" s="68"/>
      <c r="AB1855" s="67"/>
      <c r="AC1855" s="67"/>
      <c r="AD1855" s="67"/>
      <c r="AE1855" s="67"/>
      <c r="AF1855" s="67"/>
      <c r="AG1855" s="67"/>
      <c r="AH1855" s="67"/>
      <c r="AI1855" s="67"/>
      <c r="AJ1855" s="68"/>
      <c r="AK1855" s="68"/>
      <c r="AL1855" s="68"/>
      <c r="AM1855" s="67"/>
      <c r="AN1855" s="67"/>
      <c r="AO1855" s="67"/>
      <c r="AP1855" s="67"/>
      <c r="AQ1855" s="67"/>
      <c r="AR1855" s="67"/>
      <c r="AS1855" s="67"/>
      <c r="AT1855" s="67"/>
      <c r="AU1855" s="67"/>
      <c r="AV1855" s="67"/>
      <c r="AW1855" s="67"/>
      <c r="AX1855" s="68"/>
      <c r="AY1855" s="68"/>
      <c r="AZ1855" s="69"/>
      <c r="BA1855" s="70"/>
      <c r="BB1855" s="71"/>
      <c r="BC1855" s="95"/>
      <c r="BD1855" s="41">
        <v>4</v>
      </c>
      <c r="BE1855" s="52">
        <v>43</v>
      </c>
      <c r="BF1855" s="103">
        <v>4364</v>
      </c>
      <c r="BG1855" s="275"/>
    </row>
    <row r="1856" spans="1:59" s="63" customFormat="1" ht="12.75" x14ac:dyDescent="0.2">
      <c r="A1856" s="196">
        <v>4</v>
      </c>
      <c r="B1856" s="197" t="s">
        <v>422</v>
      </c>
      <c r="C1856" s="208">
        <v>43</v>
      </c>
      <c r="D1856" s="209" t="s">
        <v>688</v>
      </c>
      <c r="E1856" s="212">
        <v>4364</v>
      </c>
      <c r="F1856" s="213" t="s">
        <v>747</v>
      </c>
      <c r="G1856" s="231" t="s">
        <v>741</v>
      </c>
      <c r="H1856" s="72" t="s">
        <v>1233</v>
      </c>
      <c r="I1856" s="223" t="s">
        <v>1247</v>
      </c>
      <c r="J1856" s="73"/>
      <c r="K1856" s="73"/>
      <c r="L1856" s="73"/>
      <c r="M1856" s="74"/>
      <c r="N1856" s="247"/>
      <c r="O1856" s="306"/>
      <c r="P1856" s="105"/>
      <c r="Q1856" s="75"/>
      <c r="R1856" s="75"/>
      <c r="S1856" s="75"/>
      <c r="T1856" s="75"/>
      <c r="U1856" s="75"/>
      <c r="V1856" s="75"/>
      <c r="W1856" s="75"/>
      <c r="X1856" s="75"/>
      <c r="Y1856" s="76" t="s">
        <v>1241</v>
      </c>
      <c r="Z1856" s="77" t="s">
        <v>1241</v>
      </c>
      <c r="AA1856" s="78">
        <f>AA$2542</f>
        <v>5000</v>
      </c>
      <c r="AB1856" s="75"/>
      <c r="AC1856" s="75"/>
      <c r="AD1856" s="75"/>
      <c r="AE1856" s="75"/>
      <c r="AF1856" s="75"/>
      <c r="AG1856" s="75"/>
      <c r="AH1856" s="75"/>
      <c r="AI1856" s="75"/>
      <c r="AJ1856" s="76" t="s">
        <v>1241</v>
      </c>
      <c r="AK1856" s="77" t="s">
        <v>1241</v>
      </c>
      <c r="AL1856" s="78">
        <f>AL$2542</f>
        <v>0</v>
      </c>
      <c r="AM1856" s="75"/>
      <c r="AN1856" s="75"/>
      <c r="AO1856" s="75"/>
      <c r="AP1856" s="75"/>
      <c r="AQ1856" s="75"/>
      <c r="AR1856" s="75"/>
      <c r="AS1856" s="75"/>
      <c r="AT1856" s="75"/>
      <c r="AU1856" s="75"/>
      <c r="AV1856" s="75"/>
      <c r="AW1856" s="76" t="s">
        <v>1241</v>
      </c>
      <c r="AX1856" s="77" t="s">
        <v>1241</v>
      </c>
      <c r="AY1856" s="78">
        <f>AY$2542</f>
        <v>250</v>
      </c>
      <c r="AZ1856" s="79"/>
      <c r="BA1856" s="80" t="str">
        <f>I1856</f>
        <v>&gt; see 4711, Thermal insulation</v>
      </c>
      <c r="BB1856" s="71"/>
      <c r="BC1856" s="95"/>
      <c r="BD1856" s="41">
        <v>4</v>
      </c>
      <c r="BE1856" s="52">
        <v>43</v>
      </c>
      <c r="BF1856" s="103">
        <v>4364</v>
      </c>
      <c r="BG1856" s="276" t="str">
        <f>H1856</f>
        <v>Default Scenario (Link)</v>
      </c>
    </row>
    <row r="1857" spans="1:59" s="63" customFormat="1" ht="12.75" x14ac:dyDescent="0.2">
      <c r="A1857" s="196">
        <v>4</v>
      </c>
      <c r="B1857" s="197" t="s">
        <v>422</v>
      </c>
      <c r="C1857" s="208">
        <v>43</v>
      </c>
      <c r="D1857" s="209" t="s">
        <v>688</v>
      </c>
      <c r="E1857" s="212">
        <v>4364</v>
      </c>
      <c r="F1857" s="213" t="s">
        <v>747</v>
      </c>
      <c r="G1857" s="231"/>
      <c r="H1857" s="65"/>
      <c r="I1857" s="222"/>
      <c r="J1857" s="66"/>
      <c r="K1857" s="66"/>
      <c r="L1857" s="66"/>
      <c r="M1857" s="64"/>
      <c r="N1857" s="304"/>
      <c r="O1857" s="305"/>
      <c r="P1857" s="127"/>
      <c r="Q1857" s="67"/>
      <c r="R1857" s="67"/>
      <c r="S1857" s="67"/>
      <c r="T1857" s="67"/>
      <c r="U1857" s="67"/>
      <c r="V1857" s="67"/>
      <c r="W1857" s="67"/>
      <c r="X1857" s="67"/>
      <c r="Y1857" s="68"/>
      <c r="Z1857" s="68"/>
      <c r="AA1857" s="68"/>
      <c r="AB1857" s="67"/>
      <c r="AC1857" s="67"/>
      <c r="AD1857" s="67"/>
      <c r="AE1857" s="67"/>
      <c r="AF1857" s="67"/>
      <c r="AG1857" s="67"/>
      <c r="AH1857" s="67"/>
      <c r="AI1857" s="67"/>
      <c r="AJ1857" s="68"/>
      <c r="AK1857" s="68"/>
      <c r="AL1857" s="68"/>
      <c r="AM1857" s="67"/>
      <c r="AN1857" s="67"/>
      <c r="AO1857" s="67"/>
      <c r="AP1857" s="67"/>
      <c r="AQ1857" s="67"/>
      <c r="AR1857" s="67"/>
      <c r="AS1857" s="67"/>
      <c r="AT1857" s="67"/>
      <c r="AU1857" s="67"/>
      <c r="AV1857" s="67"/>
      <c r="AW1857" s="67"/>
      <c r="AX1857" s="68"/>
      <c r="AY1857" s="68"/>
      <c r="AZ1857" s="69"/>
      <c r="BA1857" s="70"/>
      <c r="BB1857" s="71"/>
      <c r="BC1857" s="95"/>
      <c r="BD1857" s="41">
        <v>4</v>
      </c>
      <c r="BE1857" s="52">
        <v>43</v>
      </c>
      <c r="BF1857" s="103">
        <v>4364</v>
      </c>
      <c r="BG1857" s="275"/>
    </row>
    <row r="1858" spans="1:59" s="63" customFormat="1" ht="12.75" x14ac:dyDescent="0.2">
      <c r="A1858" s="196">
        <v>4</v>
      </c>
      <c r="B1858" s="197" t="s">
        <v>422</v>
      </c>
      <c r="C1858" s="208">
        <v>43</v>
      </c>
      <c r="D1858" s="209" t="s">
        <v>688</v>
      </c>
      <c r="E1858" s="212">
        <v>4364</v>
      </c>
      <c r="F1858" s="213" t="s">
        <v>747</v>
      </c>
      <c r="G1858" s="232"/>
      <c r="H1858" s="97"/>
      <c r="I1858" s="224"/>
      <c r="J1858" s="98"/>
      <c r="K1858" s="98"/>
      <c r="L1858" s="98"/>
      <c r="M1858" s="96"/>
      <c r="N1858" s="307"/>
      <c r="O1858" s="246"/>
      <c r="P1858" s="124"/>
      <c r="Q1858" s="99"/>
      <c r="R1858" s="99"/>
      <c r="S1858" s="99"/>
      <c r="T1858" s="99"/>
      <c r="U1858" s="99"/>
      <c r="V1858" s="99"/>
      <c r="W1858" s="99"/>
      <c r="X1858" s="99"/>
      <c r="Y1858" s="100"/>
      <c r="Z1858" s="100"/>
      <c r="AA1858" s="100"/>
      <c r="AB1858" s="99"/>
      <c r="AC1858" s="99"/>
      <c r="AD1858" s="99"/>
      <c r="AE1858" s="99"/>
      <c r="AF1858" s="99"/>
      <c r="AG1858" s="99"/>
      <c r="AH1858" s="99"/>
      <c r="AI1858" s="99"/>
      <c r="AJ1858" s="100"/>
      <c r="AK1858" s="100"/>
      <c r="AL1858" s="100"/>
      <c r="AM1858" s="99"/>
      <c r="AN1858" s="99"/>
      <c r="AO1858" s="99"/>
      <c r="AP1858" s="99"/>
      <c r="AQ1858" s="99"/>
      <c r="AR1858" s="99"/>
      <c r="AS1858" s="99"/>
      <c r="AT1858" s="99"/>
      <c r="AU1858" s="99"/>
      <c r="AV1858" s="99"/>
      <c r="AW1858" s="99"/>
      <c r="AX1858" s="100"/>
      <c r="AY1858" s="100"/>
      <c r="AZ1858" s="101"/>
      <c r="BA1858" s="102"/>
      <c r="BB1858" s="95"/>
      <c r="BC1858" s="95"/>
      <c r="BD1858" s="41">
        <v>4</v>
      </c>
      <c r="BE1858" s="52">
        <v>43</v>
      </c>
      <c r="BF1858" s="103">
        <v>4364</v>
      </c>
      <c r="BG1858" s="277"/>
    </row>
    <row r="1859" spans="1:59" s="63" customFormat="1" ht="12.75" x14ac:dyDescent="0.2">
      <c r="A1859" s="196">
        <v>4</v>
      </c>
      <c r="B1859" s="197" t="s">
        <v>422</v>
      </c>
      <c r="C1859" s="208">
        <v>43</v>
      </c>
      <c r="D1859" s="209" t="s">
        <v>688</v>
      </c>
      <c r="E1859" s="212">
        <v>4364</v>
      </c>
      <c r="F1859" s="213" t="s">
        <v>747</v>
      </c>
      <c r="G1859" s="231"/>
      <c r="H1859" s="65"/>
      <c r="I1859" s="222"/>
      <c r="J1859" s="66"/>
      <c r="K1859" s="66"/>
      <c r="L1859" s="66"/>
      <c r="M1859" s="64"/>
      <c r="N1859" s="304"/>
      <c r="O1859" s="305"/>
      <c r="P1859" s="127"/>
      <c r="Q1859" s="67"/>
      <c r="R1859" s="67"/>
      <c r="S1859" s="67"/>
      <c r="T1859" s="67"/>
      <c r="U1859" s="67"/>
      <c r="V1859" s="67"/>
      <c r="W1859" s="67"/>
      <c r="X1859" s="67"/>
      <c r="Y1859" s="68"/>
      <c r="Z1859" s="68"/>
      <c r="AA1859" s="68"/>
      <c r="AB1859" s="67"/>
      <c r="AC1859" s="67"/>
      <c r="AD1859" s="67"/>
      <c r="AE1859" s="67"/>
      <c r="AF1859" s="67"/>
      <c r="AG1859" s="67"/>
      <c r="AH1859" s="67"/>
      <c r="AI1859" s="67"/>
      <c r="AJ1859" s="68"/>
      <c r="AK1859" s="68"/>
      <c r="AL1859" s="68"/>
      <c r="AM1859" s="67"/>
      <c r="AN1859" s="67"/>
      <c r="AO1859" s="67"/>
      <c r="AP1859" s="67"/>
      <c r="AQ1859" s="67"/>
      <c r="AR1859" s="67"/>
      <c r="AS1859" s="67"/>
      <c r="AT1859" s="67"/>
      <c r="AU1859" s="67"/>
      <c r="AV1859" s="67"/>
      <c r="AW1859" s="67"/>
      <c r="AX1859" s="68"/>
      <c r="AY1859" s="68"/>
      <c r="AZ1859" s="69"/>
      <c r="BA1859" s="70"/>
      <c r="BB1859" s="71"/>
      <c r="BC1859" s="95"/>
      <c r="BD1859" s="41">
        <v>4</v>
      </c>
      <c r="BE1859" s="52">
        <v>43</v>
      </c>
      <c r="BF1859" s="103">
        <v>4364</v>
      </c>
      <c r="BG1859" s="275"/>
    </row>
    <row r="1860" spans="1:59" s="63" customFormat="1" ht="12.75" x14ac:dyDescent="0.2">
      <c r="A1860" s="196">
        <v>4</v>
      </c>
      <c r="B1860" s="197" t="s">
        <v>422</v>
      </c>
      <c r="C1860" s="208">
        <v>43</v>
      </c>
      <c r="D1860" s="209" t="s">
        <v>688</v>
      </c>
      <c r="E1860" s="212">
        <v>4364</v>
      </c>
      <c r="F1860" s="213" t="s">
        <v>747</v>
      </c>
      <c r="G1860" s="231" t="s">
        <v>360</v>
      </c>
      <c r="H1860" s="72" t="s">
        <v>1233</v>
      </c>
      <c r="I1860" s="223" t="s">
        <v>1250</v>
      </c>
      <c r="J1860" s="73"/>
      <c r="K1860" s="73"/>
      <c r="L1860" s="73"/>
      <c r="M1860" s="74"/>
      <c r="N1860" s="247"/>
      <c r="O1860" s="306"/>
      <c r="P1860" s="105"/>
      <c r="Q1860" s="75"/>
      <c r="R1860" s="75"/>
      <c r="S1860" s="75"/>
      <c r="T1860" s="75"/>
      <c r="U1860" s="75"/>
      <c r="V1860" s="75"/>
      <c r="W1860" s="75"/>
      <c r="X1860" s="75"/>
      <c r="Y1860" s="76" t="s">
        <v>1241</v>
      </c>
      <c r="Z1860" s="77" t="s">
        <v>1241</v>
      </c>
      <c r="AA1860" s="78">
        <f>AA$963</f>
        <v>10000</v>
      </c>
      <c r="AB1860" s="75"/>
      <c r="AC1860" s="75"/>
      <c r="AD1860" s="75"/>
      <c r="AE1860" s="75"/>
      <c r="AF1860" s="75"/>
      <c r="AG1860" s="75"/>
      <c r="AH1860" s="75"/>
      <c r="AI1860" s="75"/>
      <c r="AJ1860" s="76" t="s">
        <v>1241</v>
      </c>
      <c r="AK1860" s="77" t="s">
        <v>1241</v>
      </c>
      <c r="AL1860" s="78">
        <f>IF(ISNUMBER(AK1860),AK1860,0)</f>
        <v>0</v>
      </c>
      <c r="AM1860" s="75"/>
      <c r="AN1860" s="75"/>
      <c r="AO1860" s="75"/>
      <c r="AP1860" s="75"/>
      <c r="AQ1860" s="75"/>
      <c r="AR1860" s="75"/>
      <c r="AS1860" s="75"/>
      <c r="AT1860" s="75"/>
      <c r="AU1860" s="75"/>
      <c r="AV1860" s="75"/>
      <c r="AW1860" s="76" t="s">
        <v>1241</v>
      </c>
      <c r="AX1860" s="77" t="s">
        <v>1241</v>
      </c>
      <c r="AY1860" s="78">
        <f>AY$963</f>
        <v>250</v>
      </c>
      <c r="AZ1860" s="79"/>
      <c r="BA1860" s="80" t="str">
        <f>I1860</f>
        <v>&gt; see 4223, Plywood cladding</v>
      </c>
      <c r="BB1860" s="71"/>
      <c r="BC1860" s="95"/>
      <c r="BD1860" s="41">
        <v>4</v>
      </c>
      <c r="BE1860" s="52">
        <v>43</v>
      </c>
      <c r="BF1860" s="103">
        <v>4364</v>
      </c>
      <c r="BG1860" s="276" t="str">
        <f>H1860</f>
        <v>Default Scenario (Link)</v>
      </c>
    </row>
    <row r="1861" spans="1:59" s="63" customFormat="1" ht="12.75" x14ac:dyDescent="0.2">
      <c r="A1861" s="196">
        <v>4</v>
      </c>
      <c r="B1861" s="197" t="s">
        <v>422</v>
      </c>
      <c r="C1861" s="208">
        <v>43</v>
      </c>
      <c r="D1861" s="209" t="s">
        <v>688</v>
      </c>
      <c r="E1861" s="212">
        <v>4364</v>
      </c>
      <c r="F1861" s="213" t="s">
        <v>747</v>
      </c>
      <c r="G1861" s="231"/>
      <c r="H1861" s="65"/>
      <c r="I1861" s="222"/>
      <c r="J1861" s="66"/>
      <c r="K1861" s="66"/>
      <c r="L1861" s="66"/>
      <c r="M1861" s="64"/>
      <c r="N1861" s="304"/>
      <c r="O1861" s="305"/>
      <c r="P1861" s="127"/>
      <c r="Q1861" s="67"/>
      <c r="R1861" s="67"/>
      <c r="S1861" s="67"/>
      <c r="T1861" s="67"/>
      <c r="U1861" s="67"/>
      <c r="V1861" s="67"/>
      <c r="W1861" s="67"/>
      <c r="X1861" s="67"/>
      <c r="Y1861" s="68"/>
      <c r="Z1861" s="68"/>
      <c r="AA1861" s="68"/>
      <c r="AB1861" s="67"/>
      <c r="AC1861" s="67"/>
      <c r="AD1861" s="67"/>
      <c r="AE1861" s="67"/>
      <c r="AF1861" s="67"/>
      <c r="AG1861" s="67"/>
      <c r="AH1861" s="67"/>
      <c r="AI1861" s="67"/>
      <c r="AJ1861" s="68"/>
      <c r="AK1861" s="68"/>
      <c r="AL1861" s="68"/>
      <c r="AM1861" s="67"/>
      <c r="AN1861" s="67"/>
      <c r="AO1861" s="67"/>
      <c r="AP1861" s="67"/>
      <c r="AQ1861" s="67"/>
      <c r="AR1861" s="67"/>
      <c r="AS1861" s="67"/>
      <c r="AT1861" s="67"/>
      <c r="AU1861" s="67"/>
      <c r="AV1861" s="67"/>
      <c r="AW1861" s="67"/>
      <c r="AX1861" s="68"/>
      <c r="AY1861" s="68"/>
      <c r="AZ1861" s="69"/>
      <c r="BA1861" s="70"/>
      <c r="BB1861" s="71"/>
      <c r="BC1861" s="95"/>
      <c r="BD1861" s="41">
        <v>4</v>
      </c>
      <c r="BE1861" s="52">
        <v>43</v>
      </c>
      <c r="BF1861" s="103">
        <v>4364</v>
      </c>
      <c r="BG1861" s="275"/>
    </row>
    <row r="1862" spans="1:59" s="63" customFormat="1" ht="12.75" x14ac:dyDescent="0.2">
      <c r="A1862" s="196">
        <v>4</v>
      </c>
      <c r="B1862" s="197" t="s">
        <v>422</v>
      </c>
      <c r="C1862" s="208">
        <v>43</v>
      </c>
      <c r="D1862" s="209" t="s">
        <v>688</v>
      </c>
      <c r="E1862" s="212">
        <v>4364</v>
      </c>
      <c r="F1862" s="213" t="s">
        <v>747</v>
      </c>
      <c r="G1862" s="232"/>
      <c r="H1862" s="97"/>
      <c r="I1862" s="224"/>
      <c r="J1862" s="98"/>
      <c r="K1862" s="98"/>
      <c r="L1862" s="98"/>
      <c r="M1862" s="96"/>
      <c r="N1862" s="307"/>
      <c r="O1862" s="246"/>
      <c r="P1862" s="124"/>
      <c r="Q1862" s="99"/>
      <c r="R1862" s="99"/>
      <c r="S1862" s="99"/>
      <c r="T1862" s="99"/>
      <c r="U1862" s="99"/>
      <c r="V1862" s="99"/>
      <c r="W1862" s="99"/>
      <c r="X1862" s="99"/>
      <c r="Y1862" s="100"/>
      <c r="Z1862" s="100"/>
      <c r="AA1862" s="100"/>
      <c r="AB1862" s="99"/>
      <c r="AC1862" s="99"/>
      <c r="AD1862" s="99"/>
      <c r="AE1862" s="99"/>
      <c r="AF1862" s="99"/>
      <c r="AG1862" s="99"/>
      <c r="AH1862" s="99"/>
      <c r="AI1862" s="99"/>
      <c r="AJ1862" s="100"/>
      <c r="AK1862" s="100"/>
      <c r="AL1862" s="100"/>
      <c r="AM1862" s="99"/>
      <c r="AN1862" s="99"/>
      <c r="AO1862" s="99"/>
      <c r="AP1862" s="99"/>
      <c r="AQ1862" s="99"/>
      <c r="AR1862" s="99"/>
      <c r="AS1862" s="99"/>
      <c r="AT1862" s="99"/>
      <c r="AU1862" s="99"/>
      <c r="AV1862" s="99"/>
      <c r="AW1862" s="99"/>
      <c r="AX1862" s="100"/>
      <c r="AY1862" s="100"/>
      <c r="AZ1862" s="101"/>
      <c r="BA1862" s="102"/>
      <c r="BB1862" s="95"/>
      <c r="BC1862" s="95"/>
      <c r="BD1862" s="41">
        <v>4</v>
      </c>
      <c r="BE1862" s="52">
        <v>43</v>
      </c>
      <c r="BF1862" s="103">
        <v>4364</v>
      </c>
      <c r="BG1862" s="277"/>
    </row>
    <row r="1863" spans="1:59" x14ac:dyDescent="0.25">
      <c r="A1863" s="196">
        <v>4</v>
      </c>
      <c r="B1863" s="197" t="s">
        <v>422</v>
      </c>
      <c r="C1863" s="208">
        <v>43</v>
      </c>
      <c r="D1863" s="209" t="s">
        <v>688</v>
      </c>
      <c r="E1863" s="210">
        <v>4365</v>
      </c>
      <c r="F1863" s="211" t="s">
        <v>748</v>
      </c>
      <c r="G1863" s="235"/>
      <c r="H1863" s="145"/>
      <c r="I1863" s="221"/>
      <c r="J1863" s="57"/>
      <c r="K1863" s="57"/>
      <c r="L1863" s="57"/>
      <c r="M1863" s="144"/>
      <c r="N1863" s="324"/>
      <c r="O1863" s="325"/>
      <c r="P1863" s="146"/>
      <c r="Q1863" s="146"/>
      <c r="R1863" s="146"/>
      <c r="S1863" s="146"/>
      <c r="T1863" s="146"/>
      <c r="U1863" s="146"/>
      <c r="V1863" s="146"/>
      <c r="W1863" s="146"/>
      <c r="X1863" s="146"/>
      <c r="Y1863" s="59"/>
      <c r="Z1863" s="123"/>
      <c r="AA1863" s="123"/>
      <c r="AB1863" s="146"/>
      <c r="AC1863" s="146"/>
      <c r="AD1863" s="146"/>
      <c r="AE1863" s="146"/>
      <c r="AF1863" s="146"/>
      <c r="AG1863" s="146"/>
      <c r="AH1863" s="146"/>
      <c r="AI1863" s="146"/>
      <c r="AJ1863" s="59"/>
      <c r="AK1863" s="123"/>
      <c r="AL1863" s="123"/>
      <c r="AM1863" s="146"/>
      <c r="AN1863" s="146"/>
      <c r="AO1863" s="146"/>
      <c r="AP1863" s="146"/>
      <c r="AQ1863" s="146"/>
      <c r="AR1863" s="146"/>
      <c r="AS1863" s="146"/>
      <c r="AT1863" s="146"/>
      <c r="AU1863" s="146"/>
      <c r="AV1863" s="146"/>
      <c r="AW1863" s="58"/>
      <c r="AX1863" s="123"/>
      <c r="AY1863" s="59"/>
      <c r="AZ1863" s="147"/>
      <c r="BA1863" s="148"/>
      <c r="BB1863" s="143"/>
      <c r="BC1863" s="143"/>
      <c r="BD1863" s="41">
        <v>4</v>
      </c>
      <c r="BE1863" s="52">
        <v>43</v>
      </c>
      <c r="BF1863" s="62">
        <v>4365</v>
      </c>
      <c r="BG1863" s="284"/>
    </row>
    <row r="1864" spans="1:59" s="63" customFormat="1" ht="12.75" x14ac:dyDescent="0.2">
      <c r="A1864" s="196">
        <v>4</v>
      </c>
      <c r="B1864" s="197" t="s">
        <v>422</v>
      </c>
      <c r="C1864" s="208">
        <v>43</v>
      </c>
      <c r="D1864" s="209" t="s">
        <v>688</v>
      </c>
      <c r="E1864" s="210">
        <v>4365</v>
      </c>
      <c r="F1864" s="211" t="s">
        <v>748</v>
      </c>
      <c r="G1864" s="230"/>
      <c r="H1864" s="56"/>
      <c r="I1864" s="221"/>
      <c r="J1864" s="57"/>
      <c r="K1864" s="57"/>
      <c r="L1864" s="57"/>
      <c r="M1864" s="55"/>
      <c r="N1864" s="303"/>
      <c r="O1864" s="245"/>
      <c r="P1864" s="122"/>
      <c r="Q1864" s="58"/>
      <c r="R1864" s="58"/>
      <c r="S1864" s="58"/>
      <c r="T1864" s="58"/>
      <c r="U1864" s="58"/>
      <c r="V1864" s="58"/>
      <c r="W1864" s="58"/>
      <c r="X1864" s="58"/>
      <c r="Y1864" s="59"/>
      <c r="Z1864" s="59"/>
      <c r="AA1864" s="59"/>
      <c r="AB1864" s="58"/>
      <c r="AC1864" s="58"/>
      <c r="AD1864" s="58"/>
      <c r="AE1864" s="58"/>
      <c r="AF1864" s="58"/>
      <c r="AG1864" s="58"/>
      <c r="AH1864" s="58"/>
      <c r="AI1864" s="58"/>
      <c r="AJ1864" s="59"/>
      <c r="AK1864" s="59"/>
      <c r="AL1864" s="59"/>
      <c r="AM1864" s="58"/>
      <c r="AN1864" s="58"/>
      <c r="AO1864" s="58"/>
      <c r="AP1864" s="58"/>
      <c r="AQ1864" s="58"/>
      <c r="AR1864" s="58"/>
      <c r="AS1864" s="58"/>
      <c r="AT1864" s="58"/>
      <c r="AU1864" s="58"/>
      <c r="AV1864" s="58"/>
      <c r="AW1864" s="58"/>
      <c r="AX1864" s="59"/>
      <c r="AY1864" s="59"/>
      <c r="AZ1864" s="60"/>
      <c r="BA1864" s="61"/>
      <c r="BB1864" s="54"/>
      <c r="BC1864" s="54"/>
      <c r="BD1864" s="41">
        <v>4</v>
      </c>
      <c r="BE1864" s="52">
        <v>43</v>
      </c>
      <c r="BF1864" s="62">
        <v>4365</v>
      </c>
      <c r="BG1864" s="274"/>
    </row>
    <row r="1865" spans="1:59" s="63" customFormat="1" ht="12.75" x14ac:dyDescent="0.2">
      <c r="A1865" s="196">
        <v>4</v>
      </c>
      <c r="B1865" s="197" t="s">
        <v>422</v>
      </c>
      <c r="C1865" s="208">
        <v>43</v>
      </c>
      <c r="D1865" s="209" t="s">
        <v>688</v>
      </c>
      <c r="E1865" s="210">
        <v>4365</v>
      </c>
      <c r="F1865" s="211" t="s">
        <v>748</v>
      </c>
      <c r="G1865" s="231" t="s">
        <v>1197</v>
      </c>
      <c r="H1865" s="65"/>
      <c r="I1865" s="222"/>
      <c r="J1865" s="66"/>
      <c r="K1865" s="66"/>
      <c r="L1865" s="66"/>
      <c r="M1865" s="64"/>
      <c r="N1865" s="308"/>
      <c r="O1865" s="309"/>
      <c r="P1865" s="127"/>
      <c r="Q1865" s="67"/>
      <c r="R1865" s="67"/>
      <c r="S1865" s="67"/>
      <c r="T1865" s="67"/>
      <c r="U1865" s="67"/>
      <c r="V1865" s="67"/>
      <c r="W1865" s="67"/>
      <c r="X1865" s="67"/>
      <c r="Y1865" s="68"/>
      <c r="Z1865" s="68"/>
      <c r="AA1865" s="68"/>
      <c r="AB1865" s="67"/>
      <c r="AC1865" s="67"/>
      <c r="AD1865" s="67"/>
      <c r="AE1865" s="67"/>
      <c r="AF1865" s="67"/>
      <c r="AG1865" s="67"/>
      <c r="AH1865" s="67"/>
      <c r="AI1865" s="67"/>
      <c r="AJ1865" s="68"/>
      <c r="AK1865" s="68"/>
      <c r="AL1865" s="68"/>
      <c r="AM1865" s="67"/>
      <c r="AN1865" s="67"/>
      <c r="AO1865" s="67"/>
      <c r="AP1865" s="67"/>
      <c r="AQ1865" s="67"/>
      <c r="AR1865" s="67"/>
      <c r="AS1865" s="67"/>
      <c r="AT1865" s="67"/>
      <c r="AU1865" s="67"/>
      <c r="AV1865" s="67"/>
      <c r="AW1865" s="67"/>
      <c r="AX1865" s="68"/>
      <c r="AY1865" s="68"/>
      <c r="AZ1865" s="69"/>
      <c r="BA1865" s="70"/>
      <c r="BB1865" s="71"/>
      <c r="BC1865" s="54"/>
      <c r="BD1865" s="41">
        <v>4</v>
      </c>
      <c r="BE1865" s="52">
        <v>43</v>
      </c>
      <c r="BF1865" s="62">
        <v>4365</v>
      </c>
      <c r="BG1865" s="275"/>
    </row>
    <row r="1866" spans="1:59" s="63" customFormat="1" ht="12.75" x14ac:dyDescent="0.2">
      <c r="A1866" s="196">
        <v>4</v>
      </c>
      <c r="B1866" s="197" t="s">
        <v>422</v>
      </c>
      <c r="C1866" s="208">
        <v>43</v>
      </c>
      <c r="D1866" s="209" t="s">
        <v>688</v>
      </c>
      <c r="E1866" s="210">
        <v>4365</v>
      </c>
      <c r="F1866" s="211" t="s">
        <v>748</v>
      </c>
      <c r="G1866" s="231" t="s">
        <v>1197</v>
      </c>
      <c r="H1866" s="72" t="s">
        <v>47</v>
      </c>
      <c r="I1866" s="223"/>
      <c r="J1866" s="73"/>
      <c r="K1866" s="73"/>
      <c r="L1866" s="73"/>
      <c r="M1866" s="74"/>
      <c r="N1866" s="247"/>
      <c r="O1866" s="306"/>
      <c r="P1866" s="105"/>
      <c r="Q1866" s="75"/>
      <c r="R1866" s="75"/>
      <c r="S1866" s="75"/>
      <c r="T1866" s="75"/>
      <c r="U1866" s="75"/>
      <c r="V1866" s="75"/>
      <c r="W1866" s="75"/>
      <c r="X1866" s="75"/>
      <c r="Y1866" s="76" t="str">
        <f>IF(ISNUMBER(VLOOKUP(Y1868,P$7:W$7,MATCH(Y1868,P$7:W$7))),VLOOKUP(Y1868,P$7:W$7,MATCH(Y1868,P$7:W$7)),IF(N1870=0,"No Data",IF(Y1868&gt;0,"&lt;100",0)))</f>
        <v>&lt;100</v>
      </c>
      <c r="Z1866" s="77" t="str">
        <f>IF(ISNUMBER(VLOOKUP(Z1870,P$7:W$7,MATCH(Z1870,P$7:W$7))),VLOOKUP(Z1870,P$7:W$7,MATCH(Z1870,P$7:W$7)),IF(N1870=0,"No Data",IF(Z1870&gt;0,"&lt;100",0)))</f>
        <v>&lt;100</v>
      </c>
      <c r="AA1866" s="106">
        <f>IF(ISNUMBER(Z1866),Z1866,0)</f>
        <v>0</v>
      </c>
      <c r="AB1866" s="75"/>
      <c r="AC1866" s="75"/>
      <c r="AD1866" s="75"/>
      <c r="AE1866" s="75"/>
      <c r="AF1866" s="75"/>
      <c r="AG1866" s="75"/>
      <c r="AH1866" s="75"/>
      <c r="AI1866" s="75"/>
      <c r="AJ1866" s="76">
        <f>IF(ISNUMBER(VLOOKUP(AJ1868,AB$7:AH$7,MATCH(AJ1868,AB$7:AH$7))),VLOOKUP(AJ1868,AB$7:AH$7,MATCH(AJ1868,AB$7:AH$7)),IF(N1870=0,"No Data",IF(AJ1868&gt;0,"&lt;50",0)))</f>
        <v>0</v>
      </c>
      <c r="AK1866" s="77">
        <f>IF(ISNUMBER(VLOOKUP(AK1870,AB$7:AH$7,MATCH(AK1870,AB$7:AH$7))),VLOOKUP(AK1870,AB$7:AH$7,MATCH(AK1870,AB$7:AH$7)),IF(N1870=0,"No Data",IF(AK1870&gt;0,"&lt;50",0)))</f>
        <v>0</v>
      </c>
      <c r="AL1866" s="106">
        <f>IF(ISNUMBER(AK1866),AK1866,0)</f>
        <v>0</v>
      </c>
      <c r="AM1866" s="75"/>
      <c r="AN1866" s="75"/>
      <c r="AO1866" s="75"/>
      <c r="AP1866" s="75"/>
      <c r="AQ1866" s="75"/>
      <c r="AR1866" s="75"/>
      <c r="AS1866" s="75"/>
      <c r="AT1866" s="75"/>
      <c r="AU1866" s="75"/>
      <c r="AV1866" s="75"/>
      <c r="AW1866" s="76">
        <f>IF(ISNUMBER(VLOOKUP(AW1868,AM$7:AU$7,MATCH(AW1868,AM$7:AU$7))),VLOOKUP(AW1868,AM$7:AU$7,MATCH(AW1868,AM$7:AU$7)),IF(N1870=0,"No Data",IF(AW1868&gt;0,"&lt;10",0)))</f>
        <v>1000</v>
      </c>
      <c r="AX1866" s="77">
        <f>IF(ISNUMBER(VLOOKUP(AX1870,AM$7:AU$7,MATCH(AX1870,AM$7:AU$7))),VLOOKUP(AX1870,AM$7:AU$7,MATCH(AX1870,AM$7:AU$7)),IF(N1870=0,"No Data",IF(AX1870&gt;0,"&lt;10",0)))</f>
        <v>1000</v>
      </c>
      <c r="AY1866" s="106">
        <f>IF(ISNUMBER(AX1866),AX1866,0)</f>
        <v>1000</v>
      </c>
      <c r="AZ1866" s="79"/>
      <c r="BA1866" s="80"/>
      <c r="BB1866" s="71"/>
      <c r="BC1866" s="54"/>
      <c r="BD1866" s="41">
        <v>4</v>
      </c>
      <c r="BE1866" s="52">
        <v>43</v>
      </c>
      <c r="BF1866" s="62">
        <v>4365</v>
      </c>
      <c r="BG1866" s="276" t="s">
        <v>47</v>
      </c>
    </row>
    <row r="1867" spans="1:59" s="63" customFormat="1" ht="12.75" x14ac:dyDescent="0.2">
      <c r="A1867" s="196">
        <v>4</v>
      </c>
      <c r="B1867" s="197" t="s">
        <v>422</v>
      </c>
      <c r="C1867" s="208">
        <v>43</v>
      </c>
      <c r="D1867" s="209" t="s">
        <v>688</v>
      </c>
      <c r="E1867" s="210">
        <v>4365</v>
      </c>
      <c r="F1867" s="211" t="s">
        <v>748</v>
      </c>
      <c r="G1867" s="231" t="s">
        <v>1197</v>
      </c>
      <c r="H1867" s="81" t="s">
        <v>48</v>
      </c>
      <c r="I1867" s="223"/>
      <c r="J1867" s="73"/>
      <c r="K1867" s="73"/>
      <c r="L1867" s="73"/>
      <c r="M1867" s="74"/>
      <c r="N1867" s="247"/>
      <c r="O1867" s="306"/>
      <c r="P1867" s="105"/>
      <c r="Q1867" s="75"/>
      <c r="R1867" s="75"/>
      <c r="S1867" s="75"/>
      <c r="T1867" s="75"/>
      <c r="U1867" s="75"/>
      <c r="V1867" s="75"/>
      <c r="W1867" s="75"/>
      <c r="X1867" s="75"/>
      <c r="Y1867" s="82">
        <f>MIN(X1871:X1876)</f>
        <v>0</v>
      </c>
      <c r="Z1867" s="83"/>
      <c r="AA1867" s="83"/>
      <c r="AB1867" s="75"/>
      <c r="AC1867" s="75"/>
      <c r="AD1867" s="75"/>
      <c r="AE1867" s="75"/>
      <c r="AF1867" s="75"/>
      <c r="AG1867" s="75"/>
      <c r="AH1867" s="75"/>
      <c r="AI1867" s="75"/>
      <c r="AJ1867" s="82">
        <f>MIN(AI1871:AI1876)</f>
        <v>0</v>
      </c>
      <c r="AK1867" s="83"/>
      <c r="AL1867" s="83"/>
      <c r="AM1867" s="75"/>
      <c r="AN1867" s="75"/>
      <c r="AO1867" s="75"/>
      <c r="AP1867" s="75"/>
      <c r="AQ1867" s="75"/>
      <c r="AR1867" s="75"/>
      <c r="AS1867" s="75"/>
      <c r="AT1867" s="75"/>
      <c r="AU1867" s="75"/>
      <c r="AV1867" s="75"/>
      <c r="AW1867" s="82">
        <f>MIN(AV1871:AV1876)</f>
        <v>50</v>
      </c>
      <c r="AX1867" s="83"/>
      <c r="AY1867" s="83"/>
      <c r="AZ1867" s="79"/>
      <c r="BA1867" s="80"/>
      <c r="BB1867" s="71"/>
      <c r="BC1867" s="54"/>
      <c r="BD1867" s="41">
        <v>4</v>
      </c>
      <c r="BE1867" s="52">
        <v>43</v>
      </c>
      <c r="BF1867" s="62">
        <v>4365</v>
      </c>
      <c r="BG1867" s="278" t="s">
        <v>48</v>
      </c>
    </row>
    <row r="1868" spans="1:59" s="63" customFormat="1" ht="12.75" x14ac:dyDescent="0.2">
      <c r="A1868" s="196">
        <v>4</v>
      </c>
      <c r="B1868" s="197" t="s">
        <v>422</v>
      </c>
      <c r="C1868" s="208">
        <v>43</v>
      </c>
      <c r="D1868" s="209" t="s">
        <v>688</v>
      </c>
      <c r="E1868" s="210">
        <v>4365</v>
      </c>
      <c r="F1868" s="211" t="s">
        <v>748</v>
      </c>
      <c r="G1868" s="231" t="s">
        <v>1197</v>
      </c>
      <c r="H1868" s="81" t="s">
        <v>49</v>
      </c>
      <c r="I1868" s="223"/>
      <c r="J1868" s="73"/>
      <c r="K1868" s="73"/>
      <c r="L1868" s="73"/>
      <c r="M1868" s="74"/>
      <c r="N1868" s="247"/>
      <c r="O1868" s="306"/>
      <c r="P1868" s="105"/>
      <c r="Q1868" s="75"/>
      <c r="R1868" s="75"/>
      <c r="S1868" s="75"/>
      <c r="T1868" s="75"/>
      <c r="U1868" s="75"/>
      <c r="V1868" s="75"/>
      <c r="W1868" s="75"/>
      <c r="X1868" s="75"/>
      <c r="Y1868" s="84">
        <f>IF(ISNUMBER(AVERAGE(X1871:X1876)),AVERAGE(X1871:X1876),0)</f>
        <v>33.333333333333336</v>
      </c>
      <c r="Z1868" s="83"/>
      <c r="AA1868" s="83"/>
      <c r="AB1868" s="75"/>
      <c r="AC1868" s="75"/>
      <c r="AD1868" s="75"/>
      <c r="AE1868" s="75"/>
      <c r="AF1868" s="75"/>
      <c r="AG1868" s="75"/>
      <c r="AH1868" s="75"/>
      <c r="AI1868" s="75"/>
      <c r="AJ1868" s="84">
        <f>IF(ISNUMBER(AVERAGE(AI1871:AI1876)),AVERAGE(AI1871:AI1876),0)</f>
        <v>0</v>
      </c>
      <c r="AK1868" s="83"/>
      <c r="AL1868" s="83"/>
      <c r="AM1868" s="75"/>
      <c r="AN1868" s="75"/>
      <c r="AO1868" s="75"/>
      <c r="AP1868" s="75"/>
      <c r="AQ1868" s="75"/>
      <c r="AR1868" s="75"/>
      <c r="AS1868" s="75"/>
      <c r="AT1868" s="75"/>
      <c r="AU1868" s="75"/>
      <c r="AV1868" s="75"/>
      <c r="AW1868" s="84">
        <f>IF(ISNUMBER(AVERAGE(AV1871:AV1876)),AVERAGE(AV1871:AV1876),0)</f>
        <v>1183.3333333333333</v>
      </c>
      <c r="AX1868" s="83"/>
      <c r="AY1868" s="83"/>
      <c r="AZ1868" s="79"/>
      <c r="BA1868" s="80"/>
      <c r="BB1868" s="71"/>
      <c r="BC1868" s="54"/>
      <c r="BD1868" s="41">
        <v>4</v>
      </c>
      <c r="BE1868" s="52">
        <v>43</v>
      </c>
      <c r="BF1868" s="62">
        <v>4365</v>
      </c>
      <c r="BG1868" s="278" t="s">
        <v>49</v>
      </c>
    </row>
    <row r="1869" spans="1:59" s="63" customFormat="1" ht="12.75" x14ac:dyDescent="0.2">
      <c r="A1869" s="196">
        <v>4</v>
      </c>
      <c r="B1869" s="197" t="s">
        <v>422</v>
      </c>
      <c r="C1869" s="208">
        <v>43</v>
      </c>
      <c r="D1869" s="209" t="s">
        <v>688</v>
      </c>
      <c r="E1869" s="210">
        <v>4365</v>
      </c>
      <c r="F1869" s="211" t="s">
        <v>748</v>
      </c>
      <c r="G1869" s="231" t="s">
        <v>1197</v>
      </c>
      <c r="H1869" s="81" t="s">
        <v>50</v>
      </c>
      <c r="I1869" s="223"/>
      <c r="J1869" s="73"/>
      <c r="K1869" s="73"/>
      <c r="L1869" s="73"/>
      <c r="M1869" s="74"/>
      <c r="N1869" s="247"/>
      <c r="O1869" s="306"/>
      <c r="P1869" s="105"/>
      <c r="Q1869" s="75"/>
      <c r="R1869" s="75"/>
      <c r="S1869" s="75"/>
      <c r="T1869" s="75"/>
      <c r="U1869" s="75"/>
      <c r="V1869" s="75"/>
      <c r="W1869" s="75"/>
      <c r="X1869" s="75"/>
      <c r="Y1869" s="84">
        <f>MAX(X1871:X1876)</f>
        <v>100</v>
      </c>
      <c r="Z1869" s="83"/>
      <c r="AA1869" s="83"/>
      <c r="AB1869" s="75"/>
      <c r="AC1869" s="75"/>
      <c r="AD1869" s="75"/>
      <c r="AE1869" s="75"/>
      <c r="AF1869" s="75"/>
      <c r="AG1869" s="75"/>
      <c r="AH1869" s="75"/>
      <c r="AI1869" s="75"/>
      <c r="AJ1869" s="84">
        <f>MAX(AI1871:AI1876)</f>
        <v>0</v>
      </c>
      <c r="AK1869" s="83"/>
      <c r="AL1869" s="83"/>
      <c r="AM1869" s="75"/>
      <c r="AN1869" s="75"/>
      <c r="AO1869" s="75"/>
      <c r="AP1869" s="75"/>
      <c r="AQ1869" s="75"/>
      <c r="AR1869" s="75"/>
      <c r="AS1869" s="75"/>
      <c r="AT1869" s="75"/>
      <c r="AU1869" s="75"/>
      <c r="AV1869" s="75"/>
      <c r="AW1869" s="84">
        <f>MAX(AV1871:AV1876)</f>
        <v>2500</v>
      </c>
      <c r="AX1869" s="83"/>
      <c r="AY1869" s="83"/>
      <c r="AZ1869" s="79"/>
      <c r="BA1869" s="80"/>
      <c r="BB1869" s="71"/>
      <c r="BC1869" s="54"/>
      <c r="BD1869" s="41">
        <v>4</v>
      </c>
      <c r="BE1869" s="52">
        <v>43</v>
      </c>
      <c r="BF1869" s="62">
        <v>4365</v>
      </c>
      <c r="BG1869" s="278" t="s">
        <v>50</v>
      </c>
    </row>
    <row r="1870" spans="1:59" s="63" customFormat="1" ht="12.75" x14ac:dyDescent="0.2">
      <c r="A1870" s="196">
        <v>4</v>
      </c>
      <c r="B1870" s="197" t="s">
        <v>422</v>
      </c>
      <c r="C1870" s="208">
        <v>43</v>
      </c>
      <c r="D1870" s="209" t="s">
        <v>688</v>
      </c>
      <c r="E1870" s="210">
        <v>4365</v>
      </c>
      <c r="F1870" s="211" t="s">
        <v>748</v>
      </c>
      <c r="G1870" s="231" t="s">
        <v>1197</v>
      </c>
      <c r="H1870" s="85" t="s">
        <v>51</v>
      </c>
      <c r="I1870" s="223"/>
      <c r="J1870" s="73"/>
      <c r="K1870" s="73"/>
      <c r="L1870" s="73"/>
      <c r="M1870" s="74"/>
      <c r="N1870" s="320">
        <f>SUM(N1871:N1876)</f>
        <v>3</v>
      </c>
      <c r="O1870" s="293">
        <f>SUM(O1871:O1876)</f>
        <v>1</v>
      </c>
      <c r="P1870" s="292"/>
      <c r="Q1870" s="87"/>
      <c r="R1870" s="87"/>
      <c r="S1870" s="87"/>
      <c r="T1870" s="87"/>
      <c r="U1870" s="87"/>
      <c r="V1870" s="87"/>
      <c r="W1870" s="87"/>
      <c r="X1870" s="87"/>
      <c r="Y1870" s="88"/>
      <c r="Z1870" s="119">
        <f>SUM(Z1871:Z1876)</f>
        <v>33.333333333333329</v>
      </c>
      <c r="AA1870" s="88"/>
      <c r="AB1870" s="87"/>
      <c r="AC1870" s="87"/>
      <c r="AD1870" s="87"/>
      <c r="AE1870" s="87"/>
      <c r="AF1870" s="87"/>
      <c r="AG1870" s="87"/>
      <c r="AH1870" s="87"/>
      <c r="AI1870" s="87"/>
      <c r="AJ1870" s="88"/>
      <c r="AK1870" s="119">
        <f>SUM(AK1871:AK1876)</f>
        <v>0</v>
      </c>
      <c r="AL1870" s="88"/>
      <c r="AM1870" s="87"/>
      <c r="AN1870" s="87"/>
      <c r="AO1870" s="87"/>
      <c r="AP1870" s="87"/>
      <c r="AQ1870" s="87"/>
      <c r="AR1870" s="87"/>
      <c r="AS1870" s="87"/>
      <c r="AT1870" s="87"/>
      <c r="AU1870" s="87"/>
      <c r="AV1870" s="87"/>
      <c r="AW1870" s="112"/>
      <c r="AX1870" s="119">
        <f>SUM(AX1871:AX1876)</f>
        <v>1183.3333333333333</v>
      </c>
      <c r="AY1870" s="88"/>
      <c r="AZ1870" s="79"/>
      <c r="BA1870" s="80"/>
      <c r="BB1870" s="71"/>
      <c r="BC1870" s="54"/>
      <c r="BD1870" s="41">
        <v>4</v>
      </c>
      <c r="BE1870" s="52">
        <v>43</v>
      </c>
      <c r="BF1870" s="62">
        <v>4365</v>
      </c>
      <c r="BG1870" s="279" t="s">
        <v>51</v>
      </c>
    </row>
    <row r="1871" spans="1:59" s="63" customFormat="1" ht="12.75" x14ac:dyDescent="0.2">
      <c r="A1871" s="196">
        <v>4</v>
      </c>
      <c r="B1871" s="197" t="s">
        <v>422</v>
      </c>
      <c r="C1871" s="208">
        <v>43</v>
      </c>
      <c r="D1871" s="209" t="s">
        <v>688</v>
      </c>
      <c r="E1871" s="210">
        <v>4365</v>
      </c>
      <c r="F1871" s="211" t="s">
        <v>748</v>
      </c>
      <c r="G1871" s="231" t="s">
        <v>1197</v>
      </c>
      <c r="H1871" s="89" t="s">
        <v>52</v>
      </c>
      <c r="I1871" s="90" t="s">
        <v>586</v>
      </c>
      <c r="J1871" s="90" t="s">
        <v>742</v>
      </c>
      <c r="K1871" s="90" t="s">
        <v>64</v>
      </c>
      <c r="L1871" s="90" t="s">
        <v>588</v>
      </c>
      <c r="M1871" s="91"/>
      <c r="N1871" s="312">
        <v>1</v>
      </c>
      <c r="O1871" s="313">
        <f>N1871/N$1870</f>
        <v>0.33333333333333331</v>
      </c>
      <c r="P1871" s="104">
        <v>1</v>
      </c>
      <c r="Q1871" s="92"/>
      <c r="R1871" s="92"/>
      <c r="S1871" s="92"/>
      <c r="T1871" s="92"/>
      <c r="U1871" s="92"/>
      <c r="V1871" s="92"/>
      <c r="W1871" s="92"/>
      <c r="X1871" s="109">
        <f>P1871*P$7+Q1871*Q$7+R1871*R$7+S1871*S$7+T1871*T$7+U1871*U$7+V1871*V$7+W1871*W$7</f>
        <v>100</v>
      </c>
      <c r="Y1871" s="83"/>
      <c r="Z1871" s="110">
        <f>X1871*$O1871</f>
        <v>33.333333333333329</v>
      </c>
      <c r="AA1871" s="111"/>
      <c r="AB1871" s="92"/>
      <c r="AC1871" s="92"/>
      <c r="AD1871" s="92"/>
      <c r="AE1871" s="92"/>
      <c r="AF1871" s="92"/>
      <c r="AG1871" s="92"/>
      <c r="AH1871" s="92"/>
      <c r="AI1871" s="109">
        <f>AB1871*AB$7+AC1871*AC$7+AD1871*AD$7+AE1871*AE$7+AF1871*AF$7+AG1871*AG$7+AH1871*AH$7</f>
        <v>0</v>
      </c>
      <c r="AJ1871" s="83"/>
      <c r="AK1871" s="110">
        <f>AI1871*$O1871</f>
        <v>0</v>
      </c>
      <c r="AL1871" s="111"/>
      <c r="AM1871" s="92"/>
      <c r="AN1871" s="92"/>
      <c r="AO1871" s="92"/>
      <c r="AP1871" s="92"/>
      <c r="AQ1871" s="92"/>
      <c r="AR1871" s="92"/>
      <c r="AS1871" s="92"/>
      <c r="AT1871" s="92">
        <v>1</v>
      </c>
      <c r="AU1871" s="92"/>
      <c r="AV1871" s="109">
        <f>AM1871*AM$7+AN1871*AN$7+AO1871*AO$7+AP1871*AP$7+AQ1871*AQ$7+AR1871*AR$7+AS1871*AS$7+AT1871*AT$7+AU1871*AU$7</f>
        <v>2500</v>
      </c>
      <c r="AW1871" s="75"/>
      <c r="AX1871" s="110">
        <f>AV1871*$O1871</f>
        <v>833.33333333333326</v>
      </c>
      <c r="AY1871" s="111"/>
      <c r="AZ1871" s="93"/>
      <c r="BA1871" s="94" t="s">
        <v>105</v>
      </c>
      <c r="BB1871" s="71"/>
      <c r="BC1871" s="54"/>
      <c r="BD1871" s="41">
        <v>4</v>
      </c>
      <c r="BE1871" s="52">
        <v>43</v>
      </c>
      <c r="BF1871" s="62">
        <v>4365</v>
      </c>
      <c r="BG1871" s="280" t="s">
        <v>52</v>
      </c>
    </row>
    <row r="1872" spans="1:59" s="63" customFormat="1" ht="36" x14ac:dyDescent="0.2">
      <c r="A1872" s="196">
        <v>4</v>
      </c>
      <c r="B1872" s="197" t="s">
        <v>422</v>
      </c>
      <c r="C1872" s="208">
        <v>43</v>
      </c>
      <c r="D1872" s="209" t="s">
        <v>688</v>
      </c>
      <c r="E1872" s="210">
        <v>4365</v>
      </c>
      <c r="F1872" s="211" t="s">
        <v>748</v>
      </c>
      <c r="G1872" s="231" t="s">
        <v>1197</v>
      </c>
      <c r="H1872" s="89"/>
      <c r="I1872" s="90" t="s">
        <v>611</v>
      </c>
      <c r="J1872" s="90" t="s">
        <v>737</v>
      </c>
      <c r="K1872" s="90" t="s">
        <v>64</v>
      </c>
      <c r="L1872" s="90" t="s">
        <v>119</v>
      </c>
      <c r="M1872" s="91"/>
      <c r="N1872" s="312">
        <v>1</v>
      </c>
      <c r="O1872" s="313">
        <f>N1872/N$1870</f>
        <v>0.33333333333333331</v>
      </c>
      <c r="P1872" s="104"/>
      <c r="Q1872" s="92"/>
      <c r="R1872" s="92"/>
      <c r="S1872" s="92"/>
      <c r="T1872" s="92"/>
      <c r="U1872" s="92"/>
      <c r="V1872" s="92"/>
      <c r="W1872" s="92"/>
      <c r="X1872" s="109">
        <f>P1872*P$7+Q1872*Q$7+R1872*R$7+S1872*S$7+T1872*T$7+U1872*U$7+V1872*V$7+W1872*W$7</f>
        <v>0</v>
      </c>
      <c r="Y1872" s="83"/>
      <c r="Z1872" s="110">
        <f>X1872*$O1872</f>
        <v>0</v>
      </c>
      <c r="AA1872" s="111"/>
      <c r="AB1872" s="92"/>
      <c r="AC1872" s="92"/>
      <c r="AD1872" s="92"/>
      <c r="AE1872" s="92"/>
      <c r="AF1872" s="92"/>
      <c r="AG1872" s="92"/>
      <c r="AH1872" s="92"/>
      <c r="AI1872" s="109">
        <f>AB1872*AB$7+AC1872*AC$7+AD1872*AD$7+AE1872*AE$7+AF1872*AF$7+AG1872*AG$7+AH1872*AH$7</f>
        <v>0</v>
      </c>
      <c r="AJ1872" s="83"/>
      <c r="AK1872" s="110">
        <f>AI1872*$O1872</f>
        <v>0</v>
      </c>
      <c r="AL1872" s="111"/>
      <c r="AM1872" s="92"/>
      <c r="AN1872" s="92"/>
      <c r="AO1872" s="92">
        <v>1</v>
      </c>
      <c r="AP1872" s="92"/>
      <c r="AQ1872" s="92"/>
      <c r="AR1872" s="92"/>
      <c r="AS1872" s="92"/>
      <c r="AT1872" s="92"/>
      <c r="AU1872" s="92"/>
      <c r="AV1872" s="109">
        <f>AM1872*AM$7+AN1872*AN$7+AO1872*AO$7+AP1872*AP$7+AQ1872*AQ$7+AR1872*AR$7+AS1872*AS$7+AT1872*AT$7+AU1872*AU$7</f>
        <v>50</v>
      </c>
      <c r="AW1872" s="75"/>
      <c r="AX1872" s="110">
        <f>AV1872*$O1872</f>
        <v>16.666666666666664</v>
      </c>
      <c r="AY1872" s="111"/>
      <c r="AZ1872" s="93"/>
      <c r="BA1872" s="94" t="s">
        <v>62</v>
      </c>
      <c r="BB1872" s="71"/>
      <c r="BC1872" s="54"/>
      <c r="BD1872" s="41">
        <v>4</v>
      </c>
      <c r="BE1872" s="52">
        <v>43</v>
      </c>
      <c r="BF1872" s="62">
        <v>4365</v>
      </c>
      <c r="BG1872" s="280" t="s">
        <v>52</v>
      </c>
    </row>
    <row r="1873" spans="1:59" s="63" customFormat="1" ht="12.75" x14ac:dyDescent="0.2">
      <c r="A1873" s="196">
        <v>4</v>
      </c>
      <c r="B1873" s="197" t="s">
        <v>422</v>
      </c>
      <c r="C1873" s="208">
        <v>43</v>
      </c>
      <c r="D1873" s="209" t="s">
        <v>688</v>
      </c>
      <c r="E1873" s="210">
        <v>4365</v>
      </c>
      <c r="F1873" s="211" t="s">
        <v>748</v>
      </c>
      <c r="G1873" s="231" t="s">
        <v>1197</v>
      </c>
      <c r="H1873" s="89"/>
      <c r="I1873" s="90" t="s">
        <v>738</v>
      </c>
      <c r="J1873" s="90"/>
      <c r="K1873" s="90" t="s">
        <v>64</v>
      </c>
      <c r="L1873" s="90" t="s">
        <v>533</v>
      </c>
      <c r="M1873" s="91"/>
      <c r="N1873" s="312">
        <v>1</v>
      </c>
      <c r="O1873" s="313">
        <f>N1873/N$1870</f>
        <v>0.33333333333333331</v>
      </c>
      <c r="P1873" s="104"/>
      <c r="Q1873" s="92"/>
      <c r="R1873" s="92"/>
      <c r="S1873" s="92"/>
      <c r="T1873" s="92"/>
      <c r="U1873" s="92"/>
      <c r="V1873" s="92"/>
      <c r="W1873" s="92"/>
      <c r="X1873" s="109">
        <f>P1873*P$7+Q1873*Q$7+R1873*R$7+S1873*S$7+T1873*T$7+U1873*U$7+V1873*V$7+W1873*W$7</f>
        <v>0</v>
      </c>
      <c r="Y1873" s="83"/>
      <c r="Z1873" s="110">
        <f>X1873*$O1873</f>
        <v>0</v>
      </c>
      <c r="AA1873" s="111"/>
      <c r="AB1873" s="92"/>
      <c r="AC1873" s="92"/>
      <c r="AD1873" s="92"/>
      <c r="AE1873" s="92"/>
      <c r="AF1873" s="92"/>
      <c r="AG1873" s="92"/>
      <c r="AH1873" s="92"/>
      <c r="AI1873" s="109">
        <f>AB1873*AB$7+AC1873*AC$7+AD1873*AD$7+AE1873*AE$7+AF1873*AF$7+AG1873*AG$7+AH1873*AH$7</f>
        <v>0</v>
      </c>
      <c r="AJ1873" s="83"/>
      <c r="AK1873" s="110">
        <f>AI1873*$O1873</f>
        <v>0</v>
      </c>
      <c r="AL1873" s="111"/>
      <c r="AM1873" s="92"/>
      <c r="AN1873" s="92"/>
      <c r="AO1873" s="92"/>
      <c r="AP1873" s="92"/>
      <c r="AQ1873" s="92"/>
      <c r="AR1873" s="92"/>
      <c r="AS1873" s="92">
        <v>1</v>
      </c>
      <c r="AT1873" s="92"/>
      <c r="AU1873" s="92"/>
      <c r="AV1873" s="109">
        <f>AM1873*AM$7+AN1873*AN$7+AO1873*AO$7+AP1873*AP$7+AQ1873*AQ$7+AR1873*AR$7+AS1873*AS$7+AT1873*AT$7+AU1873*AU$7</f>
        <v>1000</v>
      </c>
      <c r="AW1873" s="75"/>
      <c r="AX1873" s="110">
        <f>AV1873*$O1873</f>
        <v>333.33333333333331</v>
      </c>
      <c r="AY1873" s="111"/>
      <c r="AZ1873" s="93"/>
      <c r="BA1873" s="94" t="s">
        <v>62</v>
      </c>
      <c r="BB1873" s="71"/>
      <c r="BC1873" s="54"/>
      <c r="BD1873" s="41">
        <v>4</v>
      </c>
      <c r="BE1873" s="52">
        <v>43</v>
      </c>
      <c r="BF1873" s="62">
        <v>4365</v>
      </c>
      <c r="BG1873" s="280" t="s">
        <v>52</v>
      </c>
    </row>
    <row r="1874" spans="1:59" s="63" customFormat="1" ht="12.75" x14ac:dyDescent="0.2">
      <c r="A1874" s="196">
        <v>4</v>
      </c>
      <c r="B1874" s="197" t="s">
        <v>422</v>
      </c>
      <c r="C1874" s="208">
        <v>43</v>
      </c>
      <c r="D1874" s="209" t="s">
        <v>688</v>
      </c>
      <c r="E1874" s="210">
        <v>4365</v>
      </c>
      <c r="F1874" s="211" t="s">
        <v>748</v>
      </c>
      <c r="G1874" s="231" t="s">
        <v>1197</v>
      </c>
      <c r="H1874" s="65"/>
      <c r="I1874" s="222"/>
      <c r="J1874" s="66"/>
      <c r="K1874" s="66"/>
      <c r="L1874" s="66"/>
      <c r="M1874" s="64"/>
      <c r="N1874" s="304"/>
      <c r="O1874" s="305"/>
      <c r="P1874" s="127"/>
      <c r="Q1874" s="67"/>
      <c r="R1874" s="67"/>
      <c r="S1874" s="67"/>
      <c r="T1874" s="67"/>
      <c r="U1874" s="67"/>
      <c r="V1874" s="67"/>
      <c r="W1874" s="67"/>
      <c r="X1874" s="67"/>
      <c r="Y1874" s="68"/>
      <c r="Z1874" s="68"/>
      <c r="AA1874" s="68"/>
      <c r="AB1874" s="67"/>
      <c r="AC1874" s="67"/>
      <c r="AD1874" s="67"/>
      <c r="AE1874" s="67"/>
      <c r="AF1874" s="67"/>
      <c r="AG1874" s="67"/>
      <c r="AH1874" s="67"/>
      <c r="AI1874" s="67"/>
      <c r="AJ1874" s="68"/>
      <c r="AK1874" s="68"/>
      <c r="AL1874" s="68"/>
      <c r="AM1874" s="67"/>
      <c r="AN1874" s="67"/>
      <c r="AO1874" s="67"/>
      <c r="AP1874" s="67"/>
      <c r="AQ1874" s="67"/>
      <c r="AR1874" s="67"/>
      <c r="AS1874" s="67"/>
      <c r="AT1874" s="67"/>
      <c r="AU1874" s="67"/>
      <c r="AV1874" s="67"/>
      <c r="AW1874" s="67"/>
      <c r="AX1874" s="68"/>
      <c r="AY1874" s="68"/>
      <c r="AZ1874" s="69"/>
      <c r="BA1874" s="70"/>
      <c r="BB1874" s="71"/>
      <c r="BC1874" s="54"/>
      <c r="BD1874" s="41"/>
      <c r="BE1874" s="52"/>
      <c r="BF1874" s="62"/>
      <c r="BG1874" s="275"/>
    </row>
    <row r="1875" spans="1:59" s="63" customFormat="1" ht="12.75" x14ac:dyDescent="0.2">
      <c r="A1875" s="196">
        <v>4</v>
      </c>
      <c r="B1875" s="197" t="s">
        <v>422</v>
      </c>
      <c r="C1875" s="208">
        <v>43</v>
      </c>
      <c r="D1875" s="209" t="s">
        <v>688</v>
      </c>
      <c r="E1875" s="210">
        <v>4365</v>
      </c>
      <c r="F1875" s="211" t="s">
        <v>748</v>
      </c>
      <c r="G1875" s="230"/>
      <c r="H1875" s="56"/>
      <c r="I1875" s="221"/>
      <c r="J1875" s="57"/>
      <c r="K1875" s="57"/>
      <c r="L1875" s="57"/>
      <c r="M1875" s="55"/>
      <c r="N1875" s="303"/>
      <c r="O1875" s="245"/>
      <c r="P1875" s="122"/>
      <c r="Q1875" s="58"/>
      <c r="R1875" s="58"/>
      <c r="S1875" s="58"/>
      <c r="T1875" s="58"/>
      <c r="U1875" s="58"/>
      <c r="V1875" s="58"/>
      <c r="W1875" s="58"/>
      <c r="X1875" s="58"/>
      <c r="Y1875" s="59"/>
      <c r="Z1875" s="59"/>
      <c r="AA1875" s="59"/>
      <c r="AB1875" s="58"/>
      <c r="AC1875" s="58"/>
      <c r="AD1875" s="58"/>
      <c r="AE1875" s="58"/>
      <c r="AF1875" s="58"/>
      <c r="AG1875" s="58"/>
      <c r="AH1875" s="58"/>
      <c r="AI1875" s="58"/>
      <c r="AJ1875" s="59"/>
      <c r="AK1875" s="59"/>
      <c r="AL1875" s="59"/>
      <c r="AM1875" s="58"/>
      <c r="AN1875" s="58"/>
      <c r="AO1875" s="58"/>
      <c r="AP1875" s="58"/>
      <c r="AQ1875" s="58"/>
      <c r="AR1875" s="58"/>
      <c r="AS1875" s="58"/>
      <c r="AT1875" s="58"/>
      <c r="AU1875" s="58"/>
      <c r="AV1875" s="58"/>
      <c r="AW1875" s="58"/>
      <c r="AX1875" s="59"/>
      <c r="AY1875" s="59"/>
      <c r="AZ1875" s="60"/>
      <c r="BA1875" s="61"/>
      <c r="BB1875" s="54"/>
      <c r="BC1875" s="54"/>
      <c r="BD1875" s="41">
        <v>4</v>
      </c>
      <c r="BE1875" s="52">
        <v>43</v>
      </c>
      <c r="BF1875" s="62">
        <v>4365</v>
      </c>
      <c r="BG1875" s="274"/>
    </row>
    <row r="1876" spans="1:59" s="63" customFormat="1" ht="12.75" x14ac:dyDescent="0.2">
      <c r="A1876" s="196">
        <v>4</v>
      </c>
      <c r="B1876" s="197" t="s">
        <v>422</v>
      </c>
      <c r="C1876" s="208">
        <v>43</v>
      </c>
      <c r="D1876" s="209" t="s">
        <v>688</v>
      </c>
      <c r="E1876" s="210">
        <v>4365</v>
      </c>
      <c r="F1876" s="211" t="s">
        <v>748</v>
      </c>
      <c r="G1876" s="231"/>
      <c r="H1876" s="65"/>
      <c r="I1876" s="222"/>
      <c r="J1876" s="66"/>
      <c r="K1876" s="66"/>
      <c r="L1876" s="66"/>
      <c r="M1876" s="64"/>
      <c r="N1876" s="304"/>
      <c r="O1876" s="305"/>
      <c r="P1876" s="127"/>
      <c r="Q1876" s="67"/>
      <c r="R1876" s="67"/>
      <c r="S1876" s="67"/>
      <c r="T1876" s="67"/>
      <c r="U1876" s="67"/>
      <c r="V1876" s="67"/>
      <c r="W1876" s="67"/>
      <c r="X1876" s="67"/>
      <c r="Y1876" s="68"/>
      <c r="Z1876" s="68"/>
      <c r="AA1876" s="68"/>
      <c r="AB1876" s="67"/>
      <c r="AC1876" s="67"/>
      <c r="AD1876" s="67"/>
      <c r="AE1876" s="67"/>
      <c r="AF1876" s="67"/>
      <c r="AG1876" s="67"/>
      <c r="AH1876" s="67"/>
      <c r="AI1876" s="67"/>
      <c r="AJ1876" s="68"/>
      <c r="AK1876" s="68"/>
      <c r="AL1876" s="68"/>
      <c r="AM1876" s="67"/>
      <c r="AN1876" s="67"/>
      <c r="AO1876" s="67"/>
      <c r="AP1876" s="67"/>
      <c r="AQ1876" s="67"/>
      <c r="AR1876" s="67"/>
      <c r="AS1876" s="67"/>
      <c r="AT1876" s="67"/>
      <c r="AU1876" s="67"/>
      <c r="AV1876" s="67"/>
      <c r="AW1876" s="67"/>
      <c r="AX1876" s="68"/>
      <c r="AY1876" s="68"/>
      <c r="AZ1876" s="69"/>
      <c r="BA1876" s="70"/>
      <c r="BB1876" s="71"/>
      <c r="BC1876" s="54"/>
      <c r="BD1876" s="41">
        <v>4</v>
      </c>
      <c r="BE1876" s="52">
        <v>43</v>
      </c>
      <c r="BF1876" s="62">
        <v>4365</v>
      </c>
      <c r="BG1876" s="275"/>
    </row>
    <row r="1877" spans="1:59" s="63" customFormat="1" ht="12.75" x14ac:dyDescent="0.2">
      <c r="A1877" s="196">
        <v>4</v>
      </c>
      <c r="B1877" s="197" t="s">
        <v>422</v>
      </c>
      <c r="C1877" s="208">
        <v>43</v>
      </c>
      <c r="D1877" s="209" t="s">
        <v>688</v>
      </c>
      <c r="E1877" s="210">
        <v>4365</v>
      </c>
      <c r="F1877" s="211" t="s">
        <v>748</v>
      </c>
      <c r="G1877" s="231" t="s">
        <v>1195</v>
      </c>
      <c r="H1877" s="72" t="s">
        <v>1233</v>
      </c>
      <c r="I1877" s="223" t="s">
        <v>1249</v>
      </c>
      <c r="J1877" s="73"/>
      <c r="K1877" s="73"/>
      <c r="L1877" s="73"/>
      <c r="M1877" s="74"/>
      <c r="N1877" s="247"/>
      <c r="O1877" s="306"/>
      <c r="P1877" s="105"/>
      <c r="Q1877" s="75"/>
      <c r="R1877" s="75"/>
      <c r="S1877" s="75"/>
      <c r="T1877" s="75"/>
      <c r="U1877" s="75"/>
      <c r="V1877" s="75"/>
      <c r="W1877" s="75"/>
      <c r="X1877" s="75"/>
      <c r="Y1877" s="76" t="s">
        <v>1241</v>
      </c>
      <c r="Z1877" s="77" t="s">
        <v>1241</v>
      </c>
      <c r="AA1877" s="78">
        <f>AA$1183</f>
        <v>5000</v>
      </c>
      <c r="AB1877" s="75"/>
      <c r="AC1877" s="75"/>
      <c r="AD1877" s="75"/>
      <c r="AE1877" s="75"/>
      <c r="AF1877" s="75"/>
      <c r="AG1877" s="75"/>
      <c r="AH1877" s="75"/>
      <c r="AI1877" s="75"/>
      <c r="AJ1877" s="76" t="s">
        <v>1241</v>
      </c>
      <c r="AK1877" s="77" t="s">
        <v>1241</v>
      </c>
      <c r="AL1877" s="78">
        <f>AL$1183</f>
        <v>0</v>
      </c>
      <c r="AM1877" s="75"/>
      <c r="AN1877" s="75"/>
      <c r="AO1877" s="75"/>
      <c r="AP1877" s="75"/>
      <c r="AQ1877" s="75"/>
      <c r="AR1877" s="75"/>
      <c r="AS1877" s="75"/>
      <c r="AT1877" s="75"/>
      <c r="AU1877" s="75"/>
      <c r="AV1877" s="75"/>
      <c r="AW1877" s="76" t="s">
        <v>1241</v>
      </c>
      <c r="AX1877" s="77" t="s">
        <v>1241</v>
      </c>
      <c r="AY1877" s="78">
        <f>AY$1183</f>
        <v>500</v>
      </c>
      <c r="AZ1877" s="79"/>
      <c r="BA1877" s="80" t="str">
        <f>I1877</f>
        <v>&gt; see 4255, Insulating wall cladding</v>
      </c>
      <c r="BB1877" s="71"/>
      <c r="BC1877" s="54"/>
      <c r="BD1877" s="41"/>
      <c r="BE1877" s="52"/>
      <c r="BF1877" s="62"/>
      <c r="BG1877" s="276" t="str">
        <f>H1877</f>
        <v>Default Scenario (Link)</v>
      </c>
    </row>
    <row r="1878" spans="1:59" s="63" customFormat="1" ht="12.75" x14ac:dyDescent="0.2">
      <c r="A1878" s="196">
        <v>4</v>
      </c>
      <c r="B1878" s="197" t="s">
        <v>422</v>
      </c>
      <c r="C1878" s="208">
        <v>43</v>
      </c>
      <c r="D1878" s="209" t="s">
        <v>688</v>
      </c>
      <c r="E1878" s="210">
        <v>4365</v>
      </c>
      <c r="F1878" s="211" t="s">
        <v>748</v>
      </c>
      <c r="G1878" s="231"/>
      <c r="H1878" s="65"/>
      <c r="I1878" s="222"/>
      <c r="J1878" s="66"/>
      <c r="K1878" s="66"/>
      <c r="L1878" s="66"/>
      <c r="M1878" s="64"/>
      <c r="N1878" s="304"/>
      <c r="O1878" s="305"/>
      <c r="P1878" s="127"/>
      <c r="Q1878" s="67"/>
      <c r="R1878" s="67"/>
      <c r="S1878" s="67"/>
      <c r="T1878" s="67"/>
      <c r="U1878" s="67"/>
      <c r="V1878" s="67"/>
      <c r="W1878" s="67"/>
      <c r="X1878" s="67"/>
      <c r="Y1878" s="68"/>
      <c r="Z1878" s="68"/>
      <c r="AA1878" s="68"/>
      <c r="AB1878" s="67"/>
      <c r="AC1878" s="67"/>
      <c r="AD1878" s="67"/>
      <c r="AE1878" s="67"/>
      <c r="AF1878" s="67"/>
      <c r="AG1878" s="67"/>
      <c r="AH1878" s="67"/>
      <c r="AI1878" s="67"/>
      <c r="AJ1878" s="68"/>
      <c r="AK1878" s="68"/>
      <c r="AL1878" s="68"/>
      <c r="AM1878" s="67"/>
      <c r="AN1878" s="67"/>
      <c r="AO1878" s="67"/>
      <c r="AP1878" s="67"/>
      <c r="AQ1878" s="67"/>
      <c r="AR1878" s="67"/>
      <c r="AS1878" s="67"/>
      <c r="AT1878" s="67"/>
      <c r="AU1878" s="67"/>
      <c r="AV1878" s="67"/>
      <c r="AW1878" s="67"/>
      <c r="AX1878" s="68"/>
      <c r="AY1878" s="68"/>
      <c r="AZ1878" s="69"/>
      <c r="BA1878" s="70"/>
      <c r="BB1878" s="71"/>
      <c r="BC1878" s="54"/>
      <c r="BD1878" s="41">
        <v>4</v>
      </c>
      <c r="BE1878" s="52">
        <v>43</v>
      </c>
      <c r="BF1878" s="62">
        <v>4365</v>
      </c>
      <c r="BG1878" s="275"/>
    </row>
    <row r="1879" spans="1:59" s="63" customFormat="1" ht="12.75" x14ac:dyDescent="0.2">
      <c r="A1879" s="196">
        <v>4</v>
      </c>
      <c r="B1879" s="197" t="s">
        <v>422</v>
      </c>
      <c r="C1879" s="208">
        <v>43</v>
      </c>
      <c r="D1879" s="209" t="s">
        <v>688</v>
      </c>
      <c r="E1879" s="210">
        <v>4365</v>
      </c>
      <c r="F1879" s="211" t="s">
        <v>748</v>
      </c>
      <c r="G1879" s="230"/>
      <c r="H1879" s="56"/>
      <c r="I1879" s="221"/>
      <c r="J1879" s="57"/>
      <c r="K1879" s="57"/>
      <c r="L1879" s="57"/>
      <c r="M1879" s="55"/>
      <c r="N1879" s="303"/>
      <c r="O1879" s="245"/>
      <c r="P1879" s="122"/>
      <c r="Q1879" s="58"/>
      <c r="R1879" s="58"/>
      <c r="S1879" s="58"/>
      <c r="T1879" s="58"/>
      <c r="U1879" s="58"/>
      <c r="V1879" s="58"/>
      <c r="W1879" s="58"/>
      <c r="X1879" s="58"/>
      <c r="Y1879" s="59"/>
      <c r="Z1879" s="59"/>
      <c r="AA1879" s="59"/>
      <c r="AB1879" s="58"/>
      <c r="AC1879" s="58"/>
      <c r="AD1879" s="58"/>
      <c r="AE1879" s="58"/>
      <c r="AF1879" s="58"/>
      <c r="AG1879" s="58"/>
      <c r="AH1879" s="58"/>
      <c r="AI1879" s="58"/>
      <c r="AJ1879" s="59"/>
      <c r="AK1879" s="59"/>
      <c r="AL1879" s="59"/>
      <c r="AM1879" s="58"/>
      <c r="AN1879" s="58"/>
      <c r="AO1879" s="58"/>
      <c r="AP1879" s="58"/>
      <c r="AQ1879" s="58"/>
      <c r="AR1879" s="58"/>
      <c r="AS1879" s="58"/>
      <c r="AT1879" s="58"/>
      <c r="AU1879" s="58"/>
      <c r="AV1879" s="58"/>
      <c r="AW1879" s="58"/>
      <c r="AX1879" s="59"/>
      <c r="AY1879" s="59"/>
      <c r="AZ1879" s="60"/>
      <c r="BA1879" s="61"/>
      <c r="BB1879" s="54"/>
      <c r="BC1879" s="54"/>
      <c r="BD1879" s="41">
        <v>4</v>
      </c>
      <c r="BE1879" s="52">
        <v>43</v>
      </c>
      <c r="BF1879" s="62">
        <v>4365</v>
      </c>
      <c r="BG1879" s="274"/>
    </row>
    <row r="1880" spans="1:59" s="63" customFormat="1" ht="12.75" x14ac:dyDescent="0.2">
      <c r="A1880" s="196">
        <v>4</v>
      </c>
      <c r="B1880" s="197" t="s">
        <v>422</v>
      </c>
      <c r="C1880" s="208">
        <v>43</v>
      </c>
      <c r="D1880" s="209" t="s">
        <v>688</v>
      </c>
      <c r="E1880" s="210">
        <v>4365</v>
      </c>
      <c r="F1880" s="211" t="s">
        <v>748</v>
      </c>
      <c r="G1880" s="231"/>
      <c r="H1880" s="65"/>
      <c r="I1880" s="222"/>
      <c r="J1880" s="66"/>
      <c r="K1880" s="66"/>
      <c r="L1880" s="66"/>
      <c r="M1880" s="64"/>
      <c r="N1880" s="304"/>
      <c r="O1880" s="305"/>
      <c r="P1880" s="127"/>
      <c r="Q1880" s="67"/>
      <c r="R1880" s="67"/>
      <c r="S1880" s="67"/>
      <c r="T1880" s="67"/>
      <c r="U1880" s="67"/>
      <c r="V1880" s="67"/>
      <c r="W1880" s="67"/>
      <c r="X1880" s="67"/>
      <c r="Y1880" s="68"/>
      <c r="Z1880" s="68"/>
      <c r="AA1880" s="68"/>
      <c r="AB1880" s="67"/>
      <c r="AC1880" s="67"/>
      <c r="AD1880" s="67"/>
      <c r="AE1880" s="67"/>
      <c r="AF1880" s="67"/>
      <c r="AG1880" s="67"/>
      <c r="AH1880" s="67"/>
      <c r="AI1880" s="67"/>
      <c r="AJ1880" s="68"/>
      <c r="AK1880" s="68"/>
      <c r="AL1880" s="68"/>
      <c r="AM1880" s="67"/>
      <c r="AN1880" s="67"/>
      <c r="AO1880" s="67"/>
      <c r="AP1880" s="67"/>
      <c r="AQ1880" s="67"/>
      <c r="AR1880" s="67"/>
      <c r="AS1880" s="67"/>
      <c r="AT1880" s="67"/>
      <c r="AU1880" s="67"/>
      <c r="AV1880" s="67"/>
      <c r="AW1880" s="67"/>
      <c r="AX1880" s="68"/>
      <c r="AY1880" s="68"/>
      <c r="AZ1880" s="69"/>
      <c r="BA1880" s="70"/>
      <c r="BB1880" s="71"/>
      <c r="BC1880" s="54"/>
      <c r="BD1880" s="41"/>
      <c r="BE1880" s="52"/>
      <c r="BF1880" s="62"/>
      <c r="BG1880" s="275"/>
    </row>
    <row r="1881" spans="1:59" s="63" customFormat="1" ht="12.75" x14ac:dyDescent="0.2">
      <c r="A1881" s="196">
        <v>4</v>
      </c>
      <c r="B1881" s="197" t="s">
        <v>422</v>
      </c>
      <c r="C1881" s="208">
        <v>43</v>
      </c>
      <c r="D1881" s="209" t="s">
        <v>688</v>
      </c>
      <c r="E1881" s="210">
        <v>4365</v>
      </c>
      <c r="F1881" s="211" t="s">
        <v>748</v>
      </c>
      <c r="G1881" s="231" t="s">
        <v>741</v>
      </c>
      <c r="H1881" s="72" t="s">
        <v>1233</v>
      </c>
      <c r="I1881" s="223" t="s">
        <v>1247</v>
      </c>
      <c r="J1881" s="73"/>
      <c r="K1881" s="73"/>
      <c r="L1881" s="73"/>
      <c r="M1881" s="74"/>
      <c r="N1881" s="247"/>
      <c r="O1881" s="306"/>
      <c r="P1881" s="105"/>
      <c r="Q1881" s="75"/>
      <c r="R1881" s="75"/>
      <c r="S1881" s="75"/>
      <c r="T1881" s="75"/>
      <c r="U1881" s="75"/>
      <c r="V1881" s="75"/>
      <c r="W1881" s="75"/>
      <c r="X1881" s="75"/>
      <c r="Y1881" s="76" t="s">
        <v>1241</v>
      </c>
      <c r="Z1881" s="77" t="s">
        <v>1241</v>
      </c>
      <c r="AA1881" s="78">
        <f>AA$2542</f>
        <v>5000</v>
      </c>
      <c r="AB1881" s="75"/>
      <c r="AC1881" s="75"/>
      <c r="AD1881" s="75"/>
      <c r="AE1881" s="75"/>
      <c r="AF1881" s="75"/>
      <c r="AG1881" s="75"/>
      <c r="AH1881" s="75"/>
      <c r="AI1881" s="75"/>
      <c r="AJ1881" s="76" t="s">
        <v>1241</v>
      </c>
      <c r="AK1881" s="77" t="s">
        <v>1241</v>
      </c>
      <c r="AL1881" s="78">
        <f>AL$2542</f>
        <v>0</v>
      </c>
      <c r="AM1881" s="75"/>
      <c r="AN1881" s="75"/>
      <c r="AO1881" s="75"/>
      <c r="AP1881" s="75"/>
      <c r="AQ1881" s="75"/>
      <c r="AR1881" s="75"/>
      <c r="AS1881" s="75"/>
      <c r="AT1881" s="75"/>
      <c r="AU1881" s="75"/>
      <c r="AV1881" s="75"/>
      <c r="AW1881" s="76" t="s">
        <v>1241</v>
      </c>
      <c r="AX1881" s="77" t="s">
        <v>1241</v>
      </c>
      <c r="AY1881" s="78">
        <f>AY$2542</f>
        <v>250</v>
      </c>
      <c r="AZ1881" s="79"/>
      <c r="BA1881" s="80" t="str">
        <f>I1881</f>
        <v>&gt; see 4711, Thermal insulation</v>
      </c>
      <c r="BB1881" s="71"/>
      <c r="BC1881" s="54"/>
      <c r="BD1881" s="41">
        <v>4</v>
      </c>
      <c r="BE1881" s="52">
        <v>43</v>
      </c>
      <c r="BF1881" s="62">
        <v>4365</v>
      </c>
      <c r="BG1881" s="276" t="str">
        <f>H1881</f>
        <v>Default Scenario (Link)</v>
      </c>
    </row>
    <row r="1882" spans="1:59" s="63" customFormat="1" ht="12.75" x14ac:dyDescent="0.2">
      <c r="A1882" s="196">
        <v>4</v>
      </c>
      <c r="B1882" s="197" t="s">
        <v>422</v>
      </c>
      <c r="C1882" s="208">
        <v>43</v>
      </c>
      <c r="D1882" s="209" t="s">
        <v>688</v>
      </c>
      <c r="E1882" s="210">
        <v>4365</v>
      </c>
      <c r="F1882" s="211" t="s">
        <v>748</v>
      </c>
      <c r="G1882" s="231"/>
      <c r="H1882" s="65"/>
      <c r="I1882" s="222"/>
      <c r="J1882" s="66"/>
      <c r="K1882" s="66"/>
      <c r="L1882" s="66"/>
      <c r="M1882" s="64"/>
      <c r="N1882" s="304"/>
      <c r="O1882" s="305"/>
      <c r="P1882" s="127"/>
      <c r="Q1882" s="67"/>
      <c r="R1882" s="67"/>
      <c r="S1882" s="67"/>
      <c r="T1882" s="67"/>
      <c r="U1882" s="67"/>
      <c r="V1882" s="67"/>
      <c r="W1882" s="67"/>
      <c r="X1882" s="67"/>
      <c r="Y1882" s="68"/>
      <c r="Z1882" s="68"/>
      <c r="AA1882" s="68"/>
      <c r="AB1882" s="67"/>
      <c r="AC1882" s="67"/>
      <c r="AD1882" s="67"/>
      <c r="AE1882" s="67"/>
      <c r="AF1882" s="67"/>
      <c r="AG1882" s="67"/>
      <c r="AH1882" s="67"/>
      <c r="AI1882" s="67"/>
      <c r="AJ1882" s="68"/>
      <c r="AK1882" s="68"/>
      <c r="AL1882" s="68"/>
      <c r="AM1882" s="67"/>
      <c r="AN1882" s="67"/>
      <c r="AO1882" s="67"/>
      <c r="AP1882" s="67"/>
      <c r="AQ1882" s="67"/>
      <c r="AR1882" s="67"/>
      <c r="AS1882" s="67"/>
      <c r="AT1882" s="67"/>
      <c r="AU1882" s="67"/>
      <c r="AV1882" s="67"/>
      <c r="AW1882" s="67"/>
      <c r="AX1882" s="68"/>
      <c r="AY1882" s="68"/>
      <c r="AZ1882" s="69"/>
      <c r="BA1882" s="70"/>
      <c r="BB1882" s="71"/>
      <c r="BC1882" s="54"/>
      <c r="BD1882" s="41">
        <v>4</v>
      </c>
      <c r="BE1882" s="52">
        <v>43</v>
      </c>
      <c r="BF1882" s="62">
        <v>4365</v>
      </c>
      <c r="BG1882" s="275"/>
    </row>
    <row r="1883" spans="1:59" s="63" customFormat="1" ht="12.75" x14ac:dyDescent="0.2">
      <c r="A1883" s="196">
        <v>4</v>
      </c>
      <c r="B1883" s="197" t="s">
        <v>422</v>
      </c>
      <c r="C1883" s="208">
        <v>43</v>
      </c>
      <c r="D1883" s="209" t="s">
        <v>688</v>
      </c>
      <c r="E1883" s="210">
        <v>4365</v>
      </c>
      <c r="F1883" s="211" t="s">
        <v>748</v>
      </c>
      <c r="G1883" s="230"/>
      <c r="H1883" s="56"/>
      <c r="I1883" s="221"/>
      <c r="J1883" s="57"/>
      <c r="K1883" s="57"/>
      <c r="L1883" s="57"/>
      <c r="M1883" s="55"/>
      <c r="N1883" s="303"/>
      <c r="O1883" s="245"/>
      <c r="P1883" s="122"/>
      <c r="Q1883" s="58"/>
      <c r="R1883" s="58"/>
      <c r="S1883" s="58"/>
      <c r="T1883" s="58"/>
      <c r="U1883" s="58"/>
      <c r="V1883" s="58"/>
      <c r="W1883" s="58"/>
      <c r="X1883" s="58"/>
      <c r="Y1883" s="59"/>
      <c r="Z1883" s="59"/>
      <c r="AA1883" s="59"/>
      <c r="AB1883" s="58"/>
      <c r="AC1883" s="58"/>
      <c r="AD1883" s="58"/>
      <c r="AE1883" s="58"/>
      <c r="AF1883" s="58"/>
      <c r="AG1883" s="58"/>
      <c r="AH1883" s="58"/>
      <c r="AI1883" s="58"/>
      <c r="AJ1883" s="59"/>
      <c r="AK1883" s="59"/>
      <c r="AL1883" s="59"/>
      <c r="AM1883" s="58"/>
      <c r="AN1883" s="58"/>
      <c r="AO1883" s="58"/>
      <c r="AP1883" s="58"/>
      <c r="AQ1883" s="58"/>
      <c r="AR1883" s="58"/>
      <c r="AS1883" s="58"/>
      <c r="AT1883" s="58"/>
      <c r="AU1883" s="58"/>
      <c r="AV1883" s="58"/>
      <c r="AW1883" s="58"/>
      <c r="AX1883" s="59"/>
      <c r="AY1883" s="59"/>
      <c r="AZ1883" s="60"/>
      <c r="BA1883" s="61"/>
      <c r="BB1883" s="54"/>
      <c r="BC1883" s="54"/>
      <c r="BD1883" s="41"/>
      <c r="BE1883" s="52"/>
      <c r="BF1883" s="62"/>
      <c r="BG1883" s="274"/>
    </row>
    <row r="1884" spans="1:59" s="63" customFormat="1" ht="12.75" x14ac:dyDescent="0.2">
      <c r="A1884" s="196">
        <v>4</v>
      </c>
      <c r="B1884" s="197" t="s">
        <v>422</v>
      </c>
      <c r="C1884" s="208">
        <v>43</v>
      </c>
      <c r="D1884" s="209" t="s">
        <v>688</v>
      </c>
      <c r="E1884" s="210">
        <v>4365</v>
      </c>
      <c r="F1884" s="211" t="s">
        <v>748</v>
      </c>
      <c r="G1884" s="231"/>
      <c r="H1884" s="65"/>
      <c r="I1884" s="222"/>
      <c r="J1884" s="66"/>
      <c r="K1884" s="66"/>
      <c r="L1884" s="66"/>
      <c r="M1884" s="64"/>
      <c r="N1884" s="304"/>
      <c r="O1884" s="305"/>
      <c r="P1884" s="127"/>
      <c r="Q1884" s="67"/>
      <c r="R1884" s="67"/>
      <c r="S1884" s="67"/>
      <c r="T1884" s="67"/>
      <c r="U1884" s="67"/>
      <c r="V1884" s="67"/>
      <c r="W1884" s="67"/>
      <c r="X1884" s="67"/>
      <c r="Y1884" s="68"/>
      <c r="Z1884" s="68"/>
      <c r="AA1884" s="68"/>
      <c r="AB1884" s="67"/>
      <c r="AC1884" s="67"/>
      <c r="AD1884" s="67"/>
      <c r="AE1884" s="67"/>
      <c r="AF1884" s="67"/>
      <c r="AG1884" s="67"/>
      <c r="AH1884" s="67"/>
      <c r="AI1884" s="67"/>
      <c r="AJ1884" s="68"/>
      <c r="AK1884" s="68"/>
      <c r="AL1884" s="68"/>
      <c r="AM1884" s="67"/>
      <c r="AN1884" s="67"/>
      <c r="AO1884" s="67"/>
      <c r="AP1884" s="67"/>
      <c r="AQ1884" s="67"/>
      <c r="AR1884" s="67"/>
      <c r="AS1884" s="67"/>
      <c r="AT1884" s="67"/>
      <c r="AU1884" s="67"/>
      <c r="AV1884" s="67"/>
      <c r="AW1884" s="67"/>
      <c r="AX1884" s="68"/>
      <c r="AY1884" s="68"/>
      <c r="AZ1884" s="69"/>
      <c r="BA1884" s="70"/>
      <c r="BB1884" s="71"/>
      <c r="BC1884" s="54"/>
      <c r="BD1884" s="41">
        <v>4</v>
      </c>
      <c r="BE1884" s="52">
        <v>43</v>
      </c>
      <c r="BF1884" s="62">
        <v>4365</v>
      </c>
      <c r="BG1884" s="275"/>
    </row>
    <row r="1885" spans="1:59" s="63" customFormat="1" ht="12.75" x14ac:dyDescent="0.2">
      <c r="A1885" s="196">
        <v>4</v>
      </c>
      <c r="B1885" s="197" t="s">
        <v>422</v>
      </c>
      <c r="C1885" s="208">
        <v>43</v>
      </c>
      <c r="D1885" s="209" t="s">
        <v>688</v>
      </c>
      <c r="E1885" s="210">
        <v>4365</v>
      </c>
      <c r="F1885" s="211" t="s">
        <v>748</v>
      </c>
      <c r="G1885" s="231" t="s">
        <v>360</v>
      </c>
      <c r="H1885" s="72" t="s">
        <v>1233</v>
      </c>
      <c r="I1885" s="223" t="s">
        <v>1250</v>
      </c>
      <c r="J1885" s="73"/>
      <c r="K1885" s="73"/>
      <c r="L1885" s="73"/>
      <c r="M1885" s="74"/>
      <c r="N1885" s="247"/>
      <c r="O1885" s="306"/>
      <c r="P1885" s="105"/>
      <c r="Q1885" s="75"/>
      <c r="R1885" s="75"/>
      <c r="S1885" s="75"/>
      <c r="T1885" s="75"/>
      <c r="U1885" s="75"/>
      <c r="V1885" s="75"/>
      <c r="W1885" s="75"/>
      <c r="X1885" s="75"/>
      <c r="Y1885" s="76" t="s">
        <v>1241</v>
      </c>
      <c r="Z1885" s="77" t="s">
        <v>1241</v>
      </c>
      <c r="AA1885" s="78">
        <f>AA$963</f>
        <v>10000</v>
      </c>
      <c r="AB1885" s="75"/>
      <c r="AC1885" s="75"/>
      <c r="AD1885" s="75"/>
      <c r="AE1885" s="75"/>
      <c r="AF1885" s="75"/>
      <c r="AG1885" s="75"/>
      <c r="AH1885" s="75"/>
      <c r="AI1885" s="75"/>
      <c r="AJ1885" s="76" t="s">
        <v>1241</v>
      </c>
      <c r="AK1885" s="77" t="s">
        <v>1241</v>
      </c>
      <c r="AL1885" s="78">
        <f>IF(ISNUMBER(AK1885),AK1885,0)</f>
        <v>0</v>
      </c>
      <c r="AM1885" s="75"/>
      <c r="AN1885" s="75"/>
      <c r="AO1885" s="75"/>
      <c r="AP1885" s="75"/>
      <c r="AQ1885" s="75"/>
      <c r="AR1885" s="75"/>
      <c r="AS1885" s="75"/>
      <c r="AT1885" s="75"/>
      <c r="AU1885" s="75"/>
      <c r="AV1885" s="75"/>
      <c r="AW1885" s="76" t="s">
        <v>1241</v>
      </c>
      <c r="AX1885" s="77" t="s">
        <v>1241</v>
      </c>
      <c r="AY1885" s="78">
        <f>AY$963</f>
        <v>250</v>
      </c>
      <c r="AZ1885" s="79"/>
      <c r="BA1885" s="80" t="str">
        <f>I1885</f>
        <v>&gt; see 4223, Plywood cladding</v>
      </c>
      <c r="BB1885" s="71"/>
      <c r="BC1885" s="54"/>
      <c r="BD1885" s="41">
        <v>4</v>
      </c>
      <c r="BE1885" s="52">
        <v>43</v>
      </c>
      <c r="BF1885" s="62">
        <v>4365</v>
      </c>
      <c r="BG1885" s="276" t="str">
        <f>H1885</f>
        <v>Default Scenario (Link)</v>
      </c>
    </row>
    <row r="1886" spans="1:59" s="63" customFormat="1" ht="12.75" x14ac:dyDescent="0.2">
      <c r="A1886" s="196">
        <v>4</v>
      </c>
      <c r="B1886" s="197" t="s">
        <v>422</v>
      </c>
      <c r="C1886" s="208">
        <v>43</v>
      </c>
      <c r="D1886" s="209" t="s">
        <v>688</v>
      </c>
      <c r="E1886" s="210">
        <v>4365</v>
      </c>
      <c r="F1886" s="211" t="s">
        <v>748</v>
      </c>
      <c r="G1886" s="231"/>
      <c r="H1886" s="65"/>
      <c r="I1886" s="222"/>
      <c r="J1886" s="66"/>
      <c r="K1886" s="66"/>
      <c r="L1886" s="66"/>
      <c r="M1886" s="64"/>
      <c r="N1886" s="304"/>
      <c r="O1886" s="305"/>
      <c r="P1886" s="127"/>
      <c r="Q1886" s="67"/>
      <c r="R1886" s="67"/>
      <c r="S1886" s="67"/>
      <c r="T1886" s="67"/>
      <c r="U1886" s="67"/>
      <c r="V1886" s="67"/>
      <c r="W1886" s="67"/>
      <c r="X1886" s="67"/>
      <c r="Y1886" s="68"/>
      <c r="Z1886" s="68"/>
      <c r="AA1886" s="68"/>
      <c r="AB1886" s="67"/>
      <c r="AC1886" s="67"/>
      <c r="AD1886" s="67"/>
      <c r="AE1886" s="67"/>
      <c r="AF1886" s="67"/>
      <c r="AG1886" s="67"/>
      <c r="AH1886" s="67"/>
      <c r="AI1886" s="67"/>
      <c r="AJ1886" s="68"/>
      <c r="AK1886" s="68"/>
      <c r="AL1886" s="68"/>
      <c r="AM1886" s="67"/>
      <c r="AN1886" s="67"/>
      <c r="AO1886" s="67"/>
      <c r="AP1886" s="67"/>
      <c r="AQ1886" s="67"/>
      <c r="AR1886" s="67"/>
      <c r="AS1886" s="67"/>
      <c r="AT1886" s="67"/>
      <c r="AU1886" s="67"/>
      <c r="AV1886" s="67"/>
      <c r="AW1886" s="67"/>
      <c r="AX1886" s="68"/>
      <c r="AY1886" s="68"/>
      <c r="AZ1886" s="69"/>
      <c r="BA1886" s="70"/>
      <c r="BB1886" s="71"/>
      <c r="BC1886" s="54"/>
      <c r="BD1886" s="41"/>
      <c r="BE1886" s="52"/>
      <c r="BF1886" s="62"/>
      <c r="BG1886" s="275"/>
    </row>
    <row r="1887" spans="1:59" s="63" customFormat="1" ht="12.75" x14ac:dyDescent="0.2">
      <c r="A1887" s="196">
        <v>4</v>
      </c>
      <c r="B1887" s="197" t="s">
        <v>422</v>
      </c>
      <c r="C1887" s="208">
        <v>43</v>
      </c>
      <c r="D1887" s="209" t="s">
        <v>688</v>
      </c>
      <c r="E1887" s="210">
        <v>4365</v>
      </c>
      <c r="F1887" s="211" t="s">
        <v>748</v>
      </c>
      <c r="G1887" s="230"/>
      <c r="H1887" s="56"/>
      <c r="I1887" s="221"/>
      <c r="J1887" s="57"/>
      <c r="K1887" s="57"/>
      <c r="L1887" s="57"/>
      <c r="M1887" s="55"/>
      <c r="N1887" s="303"/>
      <c r="O1887" s="245"/>
      <c r="P1887" s="122"/>
      <c r="Q1887" s="58"/>
      <c r="R1887" s="58"/>
      <c r="S1887" s="58"/>
      <c r="T1887" s="58"/>
      <c r="U1887" s="58"/>
      <c r="V1887" s="58"/>
      <c r="W1887" s="58"/>
      <c r="X1887" s="58"/>
      <c r="Y1887" s="59"/>
      <c r="Z1887" s="59"/>
      <c r="AA1887" s="59"/>
      <c r="AB1887" s="58"/>
      <c r="AC1887" s="58"/>
      <c r="AD1887" s="58"/>
      <c r="AE1887" s="58"/>
      <c r="AF1887" s="58"/>
      <c r="AG1887" s="58"/>
      <c r="AH1887" s="58"/>
      <c r="AI1887" s="58"/>
      <c r="AJ1887" s="59"/>
      <c r="AK1887" s="59"/>
      <c r="AL1887" s="59"/>
      <c r="AM1887" s="58"/>
      <c r="AN1887" s="58"/>
      <c r="AO1887" s="58"/>
      <c r="AP1887" s="58"/>
      <c r="AQ1887" s="58"/>
      <c r="AR1887" s="58"/>
      <c r="AS1887" s="58"/>
      <c r="AT1887" s="58"/>
      <c r="AU1887" s="58"/>
      <c r="AV1887" s="58"/>
      <c r="AW1887" s="58"/>
      <c r="AX1887" s="59"/>
      <c r="AY1887" s="59"/>
      <c r="AZ1887" s="60"/>
      <c r="BA1887" s="61"/>
      <c r="BB1887" s="54"/>
      <c r="BC1887" s="54"/>
      <c r="BD1887" s="41">
        <v>4</v>
      </c>
      <c r="BE1887" s="52">
        <v>43</v>
      </c>
      <c r="BF1887" s="62">
        <v>4365</v>
      </c>
      <c r="BG1887" s="274"/>
    </row>
    <row r="1888" spans="1:59" x14ac:dyDescent="0.25">
      <c r="A1888" s="196">
        <v>4</v>
      </c>
      <c r="B1888" s="197" t="s">
        <v>422</v>
      </c>
      <c r="C1888" s="208">
        <v>43</v>
      </c>
      <c r="D1888" s="209" t="s">
        <v>688</v>
      </c>
      <c r="E1888" s="212">
        <v>4371</v>
      </c>
      <c r="F1888" s="213" t="s">
        <v>749</v>
      </c>
      <c r="G1888" s="234"/>
      <c r="H1888" s="138"/>
      <c r="I1888" s="224"/>
      <c r="J1888" s="98"/>
      <c r="K1888" s="98"/>
      <c r="L1888" s="98"/>
      <c r="M1888" s="137"/>
      <c r="N1888" s="322"/>
      <c r="O1888" s="323"/>
      <c r="P1888" s="139"/>
      <c r="Q1888" s="139"/>
      <c r="R1888" s="139"/>
      <c r="S1888" s="139"/>
      <c r="T1888" s="139"/>
      <c r="U1888" s="139"/>
      <c r="V1888" s="139"/>
      <c r="W1888" s="139"/>
      <c r="X1888" s="139"/>
      <c r="Y1888" s="100"/>
      <c r="Z1888" s="125"/>
      <c r="AA1888" s="125"/>
      <c r="AB1888" s="139"/>
      <c r="AC1888" s="139"/>
      <c r="AD1888" s="139"/>
      <c r="AE1888" s="139"/>
      <c r="AF1888" s="139"/>
      <c r="AG1888" s="139"/>
      <c r="AH1888" s="139"/>
      <c r="AI1888" s="139"/>
      <c r="AJ1888" s="100"/>
      <c r="AK1888" s="125"/>
      <c r="AL1888" s="125"/>
      <c r="AM1888" s="139"/>
      <c r="AN1888" s="139"/>
      <c r="AO1888" s="139"/>
      <c r="AP1888" s="139"/>
      <c r="AQ1888" s="139"/>
      <c r="AR1888" s="139"/>
      <c r="AS1888" s="139"/>
      <c r="AT1888" s="139"/>
      <c r="AU1888" s="139"/>
      <c r="AV1888" s="139"/>
      <c r="AW1888" s="99"/>
      <c r="AX1888" s="125"/>
      <c r="AY1888" s="100"/>
      <c r="AZ1888" s="140"/>
      <c r="BA1888" s="141"/>
      <c r="BB1888" s="136"/>
      <c r="BC1888" s="136"/>
      <c r="BD1888" s="41">
        <v>4</v>
      </c>
      <c r="BE1888" s="52">
        <v>43</v>
      </c>
      <c r="BF1888" s="103">
        <v>4371</v>
      </c>
      <c r="BG1888" s="283"/>
    </row>
    <row r="1889" spans="1:59" s="63" customFormat="1" ht="12.75" x14ac:dyDescent="0.2">
      <c r="A1889" s="196">
        <v>4</v>
      </c>
      <c r="B1889" s="197" t="s">
        <v>422</v>
      </c>
      <c r="C1889" s="208">
        <v>43</v>
      </c>
      <c r="D1889" s="209" t="s">
        <v>688</v>
      </c>
      <c r="E1889" s="212">
        <v>4371</v>
      </c>
      <c r="F1889" s="213" t="s">
        <v>749</v>
      </c>
      <c r="G1889" s="232"/>
      <c r="H1889" s="97"/>
      <c r="I1889" s="224"/>
      <c r="J1889" s="98"/>
      <c r="K1889" s="98"/>
      <c r="L1889" s="98"/>
      <c r="M1889" s="96"/>
      <c r="N1889" s="307"/>
      <c r="O1889" s="246"/>
      <c r="P1889" s="124"/>
      <c r="Q1889" s="99"/>
      <c r="R1889" s="99"/>
      <c r="S1889" s="99"/>
      <c r="T1889" s="99"/>
      <c r="U1889" s="99"/>
      <c r="V1889" s="99"/>
      <c r="W1889" s="99"/>
      <c r="X1889" s="99"/>
      <c r="Y1889" s="100"/>
      <c r="Z1889" s="100"/>
      <c r="AA1889" s="100"/>
      <c r="AB1889" s="99"/>
      <c r="AC1889" s="99"/>
      <c r="AD1889" s="99"/>
      <c r="AE1889" s="99"/>
      <c r="AF1889" s="99"/>
      <c r="AG1889" s="99"/>
      <c r="AH1889" s="99"/>
      <c r="AI1889" s="99"/>
      <c r="AJ1889" s="100"/>
      <c r="AK1889" s="100"/>
      <c r="AL1889" s="100"/>
      <c r="AM1889" s="99"/>
      <c r="AN1889" s="99"/>
      <c r="AO1889" s="99"/>
      <c r="AP1889" s="99"/>
      <c r="AQ1889" s="99"/>
      <c r="AR1889" s="99"/>
      <c r="AS1889" s="99"/>
      <c r="AT1889" s="99"/>
      <c r="AU1889" s="99"/>
      <c r="AV1889" s="99"/>
      <c r="AW1889" s="99"/>
      <c r="AX1889" s="100"/>
      <c r="AY1889" s="100"/>
      <c r="AZ1889" s="101"/>
      <c r="BA1889" s="102"/>
      <c r="BB1889" s="95"/>
      <c r="BC1889" s="95"/>
      <c r="BD1889" s="41">
        <v>4</v>
      </c>
      <c r="BE1889" s="52">
        <v>43</v>
      </c>
      <c r="BF1889" s="103">
        <v>4371</v>
      </c>
      <c r="BG1889" s="277"/>
    </row>
    <row r="1890" spans="1:59" s="63" customFormat="1" ht="12.75" x14ac:dyDescent="0.2">
      <c r="A1890" s="196">
        <v>4</v>
      </c>
      <c r="B1890" s="197" t="s">
        <v>422</v>
      </c>
      <c r="C1890" s="208">
        <v>43</v>
      </c>
      <c r="D1890" s="209" t="s">
        <v>688</v>
      </c>
      <c r="E1890" s="212">
        <v>4371</v>
      </c>
      <c r="F1890" s="213" t="s">
        <v>749</v>
      </c>
      <c r="G1890" s="231" t="s">
        <v>750</v>
      </c>
      <c r="H1890" s="65"/>
      <c r="I1890" s="222"/>
      <c r="J1890" s="66"/>
      <c r="K1890" s="66"/>
      <c r="L1890" s="66"/>
      <c r="M1890" s="64"/>
      <c r="N1890" s="304"/>
      <c r="O1890" s="305"/>
      <c r="P1890" s="127"/>
      <c r="Q1890" s="67"/>
      <c r="R1890" s="67"/>
      <c r="S1890" s="67"/>
      <c r="T1890" s="67"/>
      <c r="U1890" s="67"/>
      <c r="V1890" s="67"/>
      <c r="W1890" s="67"/>
      <c r="X1890" s="67"/>
      <c r="Y1890" s="68"/>
      <c r="Z1890" s="68"/>
      <c r="AA1890" s="68"/>
      <c r="AB1890" s="67"/>
      <c r="AC1890" s="67"/>
      <c r="AD1890" s="67"/>
      <c r="AE1890" s="67"/>
      <c r="AF1890" s="67"/>
      <c r="AG1890" s="67"/>
      <c r="AH1890" s="67"/>
      <c r="AI1890" s="67"/>
      <c r="AJ1890" s="68"/>
      <c r="AK1890" s="68"/>
      <c r="AL1890" s="68"/>
      <c r="AM1890" s="67"/>
      <c r="AN1890" s="67"/>
      <c r="AO1890" s="67"/>
      <c r="AP1890" s="67"/>
      <c r="AQ1890" s="67"/>
      <c r="AR1890" s="67"/>
      <c r="AS1890" s="67"/>
      <c r="AT1890" s="67"/>
      <c r="AU1890" s="67"/>
      <c r="AV1890" s="67"/>
      <c r="AW1890" s="67"/>
      <c r="AX1890" s="68"/>
      <c r="AY1890" s="68"/>
      <c r="AZ1890" s="69"/>
      <c r="BA1890" s="70"/>
      <c r="BB1890" s="71"/>
      <c r="BC1890" s="95"/>
      <c r="BD1890" s="41">
        <v>4</v>
      </c>
      <c r="BE1890" s="52">
        <v>43</v>
      </c>
      <c r="BF1890" s="103">
        <v>4371</v>
      </c>
      <c r="BG1890" s="275"/>
    </row>
    <row r="1891" spans="1:59" s="63" customFormat="1" ht="12.75" x14ac:dyDescent="0.2">
      <c r="A1891" s="196">
        <v>4</v>
      </c>
      <c r="B1891" s="197" t="s">
        <v>422</v>
      </c>
      <c r="C1891" s="208">
        <v>43</v>
      </c>
      <c r="D1891" s="209" t="s">
        <v>688</v>
      </c>
      <c r="E1891" s="212">
        <v>4371</v>
      </c>
      <c r="F1891" s="213" t="s">
        <v>749</v>
      </c>
      <c r="G1891" s="231" t="s">
        <v>750</v>
      </c>
      <c r="H1891" s="72" t="s">
        <v>47</v>
      </c>
      <c r="I1891" s="223"/>
      <c r="J1891" s="73"/>
      <c r="K1891" s="73"/>
      <c r="L1891" s="73"/>
      <c r="M1891" s="74"/>
      <c r="N1891" s="247"/>
      <c r="O1891" s="306"/>
      <c r="P1891" s="105"/>
      <c r="Q1891" s="75"/>
      <c r="R1891" s="75"/>
      <c r="S1891" s="75"/>
      <c r="T1891" s="75"/>
      <c r="U1891" s="75"/>
      <c r="V1891" s="75"/>
      <c r="W1891" s="75"/>
      <c r="X1891" s="75"/>
      <c r="Y1891" s="76">
        <f>IF(ISNUMBER(VLOOKUP(Y1893,P$7:W$7,MATCH(Y1893,P$7:W$7))),VLOOKUP(Y1893,P$7:W$7,MATCH(Y1893,P$7:W$7)),IF(N1895=0,"No Data",IF(Y1893&gt;0,"&lt;100",0)))</f>
        <v>25000</v>
      </c>
      <c r="Z1891" s="77">
        <f>IF(ISNUMBER(VLOOKUP(Z1895,P$7:W$7,MATCH(Z1895,P$7:W$7))),VLOOKUP(Z1895,P$7:W$7,MATCH(Z1895,P$7:W$7)),IF(N1895=0,"No Data",IF(Z1895&gt;0,"&lt;100",0)))</f>
        <v>25000</v>
      </c>
      <c r="AA1891" s="106">
        <f>IF(ISNUMBER(Z1891),Z1891,0)</f>
        <v>25000</v>
      </c>
      <c r="AB1891" s="75"/>
      <c r="AC1891" s="75"/>
      <c r="AD1891" s="75"/>
      <c r="AE1891" s="75"/>
      <c r="AF1891" s="75"/>
      <c r="AG1891" s="75"/>
      <c r="AH1891" s="75"/>
      <c r="AI1891" s="75"/>
      <c r="AJ1891" s="76">
        <f>IF(ISNUMBER(VLOOKUP(AJ1893,AB$7:AH$7,MATCH(AJ1893,AB$7:AH$7))),VLOOKUP(AJ1893,AB$7:AH$7,MATCH(AJ1893,AB$7:AH$7)),IF(N1895=0,"No Data",IF(AJ1893&gt;0,"&lt;50",0)))</f>
        <v>0</v>
      </c>
      <c r="AK1891" s="77">
        <f>IF(ISNUMBER(VLOOKUP(AK1895,AB$7:AH$7,MATCH(AK1895,AB$7:AH$7))),VLOOKUP(AK1895,AB$7:AH$7,MATCH(AK1895,AB$7:AH$7)),IF(N1895=0,"No Data",IF(AK1895&gt;0,"&lt;50",0)))</f>
        <v>0</v>
      </c>
      <c r="AL1891" s="106">
        <f>IF(ISNUMBER(AK1891),AK1891,0)</f>
        <v>0</v>
      </c>
      <c r="AM1891" s="75"/>
      <c r="AN1891" s="75"/>
      <c r="AO1891" s="75"/>
      <c r="AP1891" s="75"/>
      <c r="AQ1891" s="75"/>
      <c r="AR1891" s="75"/>
      <c r="AS1891" s="75"/>
      <c r="AT1891" s="75"/>
      <c r="AU1891" s="75"/>
      <c r="AV1891" s="75"/>
      <c r="AW1891" s="76">
        <f>IF(ISNUMBER(VLOOKUP(AW1893,AM$7:AU$7,MATCH(AW1893,AM$7:AU$7))),VLOOKUP(AW1893,AM$7:AU$7,MATCH(AW1893,AM$7:AU$7)),IF(N1895=0,"No Data",IF(AW1893&gt;0,"&lt;10",0)))</f>
        <v>100</v>
      </c>
      <c r="AX1891" s="77">
        <f>IF(ISNUMBER(VLOOKUP(AX1895,AM$7:AU$7,MATCH(AX1895,AM$7:AU$7))),VLOOKUP(AX1895,AM$7:AU$7,MATCH(AX1895,AM$7:AU$7)),IF(N1895=0,"No Data",IF(AX1895&gt;0,"&lt;10",0)))</f>
        <v>100</v>
      </c>
      <c r="AY1891" s="106">
        <f>IF(ISNUMBER(AX1891),AX1891,0)</f>
        <v>100</v>
      </c>
      <c r="AZ1891" s="79"/>
      <c r="BA1891" s="80"/>
      <c r="BB1891" s="71"/>
      <c r="BC1891" s="95"/>
      <c r="BD1891" s="41">
        <v>4</v>
      </c>
      <c r="BE1891" s="52">
        <v>43</v>
      </c>
      <c r="BF1891" s="103">
        <v>4371</v>
      </c>
      <c r="BG1891" s="276" t="s">
        <v>47</v>
      </c>
    </row>
    <row r="1892" spans="1:59" s="63" customFormat="1" ht="12.75" x14ac:dyDescent="0.2">
      <c r="A1892" s="196">
        <v>4</v>
      </c>
      <c r="B1892" s="197" t="s">
        <v>422</v>
      </c>
      <c r="C1892" s="208">
        <v>43</v>
      </c>
      <c r="D1892" s="209" t="s">
        <v>688</v>
      </c>
      <c r="E1892" s="212">
        <v>4371</v>
      </c>
      <c r="F1892" s="213" t="s">
        <v>749</v>
      </c>
      <c r="G1892" s="231" t="s">
        <v>750</v>
      </c>
      <c r="H1892" s="81" t="s">
        <v>48</v>
      </c>
      <c r="I1892" s="223"/>
      <c r="J1892" s="73"/>
      <c r="K1892" s="73"/>
      <c r="L1892" s="73"/>
      <c r="M1892" s="74"/>
      <c r="N1892" s="247"/>
      <c r="O1892" s="306"/>
      <c r="P1892" s="105"/>
      <c r="Q1892" s="75"/>
      <c r="R1892" s="75"/>
      <c r="S1892" s="75"/>
      <c r="T1892" s="75"/>
      <c r="U1892" s="75"/>
      <c r="V1892" s="75"/>
      <c r="W1892" s="75"/>
      <c r="X1892" s="75"/>
      <c r="Y1892" s="82">
        <f>MIN(X1896:X1899)</f>
        <v>25000</v>
      </c>
      <c r="Z1892" s="83"/>
      <c r="AA1892" s="83"/>
      <c r="AB1892" s="75"/>
      <c r="AC1892" s="75"/>
      <c r="AD1892" s="75"/>
      <c r="AE1892" s="75"/>
      <c r="AF1892" s="75"/>
      <c r="AG1892" s="75"/>
      <c r="AH1892" s="75"/>
      <c r="AI1892" s="75"/>
      <c r="AJ1892" s="82">
        <f>MIN(AI1896:AI1899)</f>
        <v>0</v>
      </c>
      <c r="AK1892" s="83"/>
      <c r="AL1892" s="83"/>
      <c r="AM1892" s="75"/>
      <c r="AN1892" s="75"/>
      <c r="AO1892" s="75"/>
      <c r="AP1892" s="75"/>
      <c r="AQ1892" s="75"/>
      <c r="AR1892" s="75"/>
      <c r="AS1892" s="75"/>
      <c r="AT1892" s="75"/>
      <c r="AU1892" s="75"/>
      <c r="AV1892" s="75"/>
      <c r="AW1892" s="82">
        <f>MIN(AV1896:AV1899)</f>
        <v>100</v>
      </c>
      <c r="AX1892" s="83"/>
      <c r="AY1892" s="83"/>
      <c r="AZ1892" s="79"/>
      <c r="BA1892" s="80"/>
      <c r="BB1892" s="71"/>
      <c r="BC1892" s="95"/>
      <c r="BD1892" s="41">
        <v>4</v>
      </c>
      <c r="BE1892" s="52">
        <v>43</v>
      </c>
      <c r="BF1892" s="103">
        <v>4371</v>
      </c>
      <c r="BG1892" s="278" t="s">
        <v>48</v>
      </c>
    </row>
    <row r="1893" spans="1:59" s="63" customFormat="1" ht="12.75" x14ac:dyDescent="0.2">
      <c r="A1893" s="196">
        <v>4</v>
      </c>
      <c r="B1893" s="197" t="s">
        <v>422</v>
      </c>
      <c r="C1893" s="208">
        <v>43</v>
      </c>
      <c r="D1893" s="209" t="s">
        <v>688</v>
      </c>
      <c r="E1893" s="212">
        <v>4371</v>
      </c>
      <c r="F1893" s="213" t="s">
        <v>749</v>
      </c>
      <c r="G1893" s="231" t="s">
        <v>750</v>
      </c>
      <c r="H1893" s="81" t="s">
        <v>49</v>
      </c>
      <c r="I1893" s="223"/>
      <c r="J1893" s="73"/>
      <c r="K1893" s="73"/>
      <c r="L1893" s="73"/>
      <c r="M1893" s="74"/>
      <c r="N1893" s="247"/>
      <c r="O1893" s="306"/>
      <c r="P1893" s="105"/>
      <c r="Q1893" s="75"/>
      <c r="R1893" s="75"/>
      <c r="S1893" s="75"/>
      <c r="T1893" s="75"/>
      <c r="U1893" s="75"/>
      <c r="V1893" s="75"/>
      <c r="W1893" s="75"/>
      <c r="X1893" s="75"/>
      <c r="Y1893" s="84">
        <f>IF(ISNUMBER(AVERAGE(X1896:X1899)),AVERAGE(X1896:X1899),0)</f>
        <v>25000</v>
      </c>
      <c r="Z1893" s="83"/>
      <c r="AA1893" s="83"/>
      <c r="AB1893" s="75"/>
      <c r="AC1893" s="75"/>
      <c r="AD1893" s="75"/>
      <c r="AE1893" s="75"/>
      <c r="AF1893" s="75"/>
      <c r="AG1893" s="75"/>
      <c r="AH1893" s="75"/>
      <c r="AI1893" s="75"/>
      <c r="AJ1893" s="84">
        <f>IF(ISNUMBER(AVERAGE(AI1896:AI1899)),AVERAGE(AI1896:AI1899),0)</f>
        <v>0</v>
      </c>
      <c r="AK1893" s="83"/>
      <c r="AL1893" s="83"/>
      <c r="AM1893" s="75"/>
      <c r="AN1893" s="75"/>
      <c r="AO1893" s="75"/>
      <c r="AP1893" s="75"/>
      <c r="AQ1893" s="75"/>
      <c r="AR1893" s="75"/>
      <c r="AS1893" s="75"/>
      <c r="AT1893" s="75"/>
      <c r="AU1893" s="75"/>
      <c r="AV1893" s="75"/>
      <c r="AW1893" s="84">
        <f>IF(ISNUMBER(AVERAGE(AV1896:AV1899)),AVERAGE(AV1896:AV1899),0)</f>
        <v>100</v>
      </c>
      <c r="AX1893" s="83"/>
      <c r="AY1893" s="83"/>
      <c r="AZ1893" s="79"/>
      <c r="BA1893" s="80"/>
      <c r="BB1893" s="71"/>
      <c r="BC1893" s="95"/>
      <c r="BD1893" s="41">
        <v>4</v>
      </c>
      <c r="BE1893" s="52">
        <v>43</v>
      </c>
      <c r="BF1893" s="103">
        <v>4371</v>
      </c>
      <c r="BG1893" s="278" t="s">
        <v>49</v>
      </c>
    </row>
    <row r="1894" spans="1:59" s="63" customFormat="1" ht="12.75" x14ac:dyDescent="0.2">
      <c r="A1894" s="196">
        <v>4</v>
      </c>
      <c r="B1894" s="197" t="s">
        <v>422</v>
      </c>
      <c r="C1894" s="208">
        <v>43</v>
      </c>
      <c r="D1894" s="209" t="s">
        <v>688</v>
      </c>
      <c r="E1894" s="212">
        <v>4371</v>
      </c>
      <c r="F1894" s="213" t="s">
        <v>749</v>
      </c>
      <c r="G1894" s="231" t="s">
        <v>750</v>
      </c>
      <c r="H1894" s="81" t="s">
        <v>50</v>
      </c>
      <c r="I1894" s="223"/>
      <c r="J1894" s="73"/>
      <c r="K1894" s="73"/>
      <c r="L1894" s="73"/>
      <c r="M1894" s="74"/>
      <c r="N1894" s="247"/>
      <c r="O1894" s="306"/>
      <c r="P1894" s="105"/>
      <c r="Q1894" s="75"/>
      <c r="R1894" s="75"/>
      <c r="S1894" s="75"/>
      <c r="T1894" s="75"/>
      <c r="U1894" s="75"/>
      <c r="V1894" s="75"/>
      <c r="W1894" s="75"/>
      <c r="X1894" s="75"/>
      <c r="Y1894" s="84">
        <f>MAX(X1896:X1899)</f>
        <v>25000</v>
      </c>
      <c r="Z1894" s="83"/>
      <c r="AA1894" s="83"/>
      <c r="AB1894" s="75"/>
      <c r="AC1894" s="75"/>
      <c r="AD1894" s="75"/>
      <c r="AE1894" s="75"/>
      <c r="AF1894" s="75"/>
      <c r="AG1894" s="75"/>
      <c r="AH1894" s="75"/>
      <c r="AI1894" s="75"/>
      <c r="AJ1894" s="84">
        <f>MAX(AI1896:AI1899)</f>
        <v>0</v>
      </c>
      <c r="AK1894" s="83"/>
      <c r="AL1894" s="83"/>
      <c r="AM1894" s="75"/>
      <c r="AN1894" s="75"/>
      <c r="AO1894" s="75"/>
      <c r="AP1894" s="75"/>
      <c r="AQ1894" s="75"/>
      <c r="AR1894" s="75"/>
      <c r="AS1894" s="75"/>
      <c r="AT1894" s="75"/>
      <c r="AU1894" s="75"/>
      <c r="AV1894" s="75"/>
      <c r="AW1894" s="84">
        <f>MAX(AV1896:AV1899)</f>
        <v>100</v>
      </c>
      <c r="AX1894" s="83"/>
      <c r="AY1894" s="83"/>
      <c r="AZ1894" s="79"/>
      <c r="BA1894" s="80"/>
      <c r="BB1894" s="71"/>
      <c r="BC1894" s="95"/>
      <c r="BD1894" s="41">
        <v>4</v>
      </c>
      <c r="BE1894" s="52">
        <v>43</v>
      </c>
      <c r="BF1894" s="103">
        <v>4371</v>
      </c>
      <c r="BG1894" s="278" t="s">
        <v>50</v>
      </c>
    </row>
    <row r="1895" spans="1:59" s="63" customFormat="1" ht="12.75" x14ac:dyDescent="0.2">
      <c r="A1895" s="196">
        <v>4</v>
      </c>
      <c r="B1895" s="197" t="s">
        <v>422</v>
      </c>
      <c r="C1895" s="208">
        <v>43</v>
      </c>
      <c r="D1895" s="209" t="s">
        <v>688</v>
      </c>
      <c r="E1895" s="212">
        <v>4371</v>
      </c>
      <c r="F1895" s="213" t="s">
        <v>749</v>
      </c>
      <c r="G1895" s="231" t="s">
        <v>750</v>
      </c>
      <c r="H1895" s="85" t="s">
        <v>51</v>
      </c>
      <c r="I1895" s="223"/>
      <c r="J1895" s="73"/>
      <c r="K1895" s="73"/>
      <c r="L1895" s="73"/>
      <c r="M1895" s="74"/>
      <c r="N1895" s="248">
        <f>SUM(N1896:N1899)</f>
        <v>10</v>
      </c>
      <c r="O1895" s="293">
        <f>SUM(O1896:O1899)</f>
        <v>1</v>
      </c>
      <c r="P1895" s="292"/>
      <c r="Q1895" s="87"/>
      <c r="R1895" s="87"/>
      <c r="S1895" s="87"/>
      <c r="T1895" s="87"/>
      <c r="U1895" s="87"/>
      <c r="V1895" s="87"/>
      <c r="W1895" s="87"/>
      <c r="X1895" s="87"/>
      <c r="Y1895" s="88"/>
      <c r="Z1895" s="107">
        <f>SUM(Z1896:Z1899)</f>
        <v>25000</v>
      </c>
      <c r="AA1895" s="88"/>
      <c r="AB1895" s="87"/>
      <c r="AC1895" s="87"/>
      <c r="AD1895" s="87"/>
      <c r="AE1895" s="87"/>
      <c r="AF1895" s="87"/>
      <c r="AG1895" s="87"/>
      <c r="AH1895" s="87"/>
      <c r="AI1895" s="87"/>
      <c r="AJ1895" s="88"/>
      <c r="AK1895" s="107">
        <f>SUM(AK1896:AK1899)</f>
        <v>0</v>
      </c>
      <c r="AL1895" s="88"/>
      <c r="AM1895" s="87"/>
      <c r="AN1895" s="87"/>
      <c r="AO1895" s="87"/>
      <c r="AP1895" s="87"/>
      <c r="AQ1895" s="87"/>
      <c r="AR1895" s="87"/>
      <c r="AS1895" s="87"/>
      <c r="AT1895" s="87"/>
      <c r="AU1895" s="87"/>
      <c r="AV1895" s="87"/>
      <c r="AW1895" s="112"/>
      <c r="AX1895" s="107">
        <f>SUM(AX1896:AX1899)</f>
        <v>100</v>
      </c>
      <c r="AY1895" s="88"/>
      <c r="AZ1895" s="79"/>
      <c r="BA1895" s="80"/>
      <c r="BB1895" s="71"/>
      <c r="BC1895" s="95"/>
      <c r="BD1895" s="41">
        <v>4</v>
      </c>
      <c r="BE1895" s="52">
        <v>43</v>
      </c>
      <c r="BF1895" s="103">
        <v>4371</v>
      </c>
      <c r="BG1895" s="279" t="s">
        <v>51</v>
      </c>
    </row>
    <row r="1896" spans="1:59" s="63" customFormat="1" ht="24" x14ac:dyDescent="0.2">
      <c r="A1896" s="196">
        <v>4</v>
      </c>
      <c r="B1896" s="197" t="s">
        <v>422</v>
      </c>
      <c r="C1896" s="208">
        <v>43</v>
      </c>
      <c r="D1896" s="209" t="s">
        <v>688</v>
      </c>
      <c r="E1896" s="212">
        <v>4371</v>
      </c>
      <c r="F1896" s="213" t="s">
        <v>749</v>
      </c>
      <c r="G1896" s="231" t="s">
        <v>750</v>
      </c>
      <c r="H1896" s="89" t="s">
        <v>52</v>
      </c>
      <c r="I1896" s="90" t="s">
        <v>457</v>
      </c>
      <c r="J1896" s="90" t="s">
        <v>751</v>
      </c>
      <c r="K1896" s="90" t="s">
        <v>129</v>
      </c>
      <c r="L1896" s="90" t="s">
        <v>752</v>
      </c>
      <c r="M1896" s="91"/>
      <c r="N1896" s="312">
        <v>2</v>
      </c>
      <c r="O1896" s="313">
        <f>N1896/N$1895</f>
        <v>0.2</v>
      </c>
      <c r="P1896" s="104"/>
      <c r="Q1896" s="92"/>
      <c r="R1896" s="92"/>
      <c r="S1896" s="92"/>
      <c r="T1896" s="92"/>
      <c r="U1896" s="92"/>
      <c r="V1896" s="92"/>
      <c r="W1896" s="92">
        <v>1</v>
      </c>
      <c r="X1896" s="109">
        <f>P1896*P$7+Q1896*Q$7+R1896*R$7+S1896*S$7+T1896*T$7+U1896*U$7+V1896*V$7+W1896*W$7</f>
        <v>25000</v>
      </c>
      <c r="Y1896" s="83"/>
      <c r="Z1896" s="110">
        <f>X1896*$O1896</f>
        <v>5000</v>
      </c>
      <c r="AA1896" s="111"/>
      <c r="AB1896" s="92"/>
      <c r="AC1896" s="92"/>
      <c r="AD1896" s="92"/>
      <c r="AE1896" s="92"/>
      <c r="AF1896" s="92"/>
      <c r="AG1896" s="92"/>
      <c r="AH1896" s="92"/>
      <c r="AI1896" s="109">
        <f>AB1896*AB$7+AC1896*AC$7+AD1896*AD$7+AE1896*AE$7+AF1896*AF$7+AG1896*AG$7+AH1896*AH$7</f>
        <v>0</v>
      </c>
      <c r="AJ1896" s="83"/>
      <c r="AK1896" s="110">
        <f>AI1896*$O1896</f>
        <v>0</v>
      </c>
      <c r="AL1896" s="111"/>
      <c r="AM1896" s="92"/>
      <c r="AN1896" s="92"/>
      <c r="AO1896" s="92"/>
      <c r="AP1896" s="92">
        <v>1</v>
      </c>
      <c r="AQ1896" s="92"/>
      <c r="AR1896" s="92"/>
      <c r="AS1896" s="92"/>
      <c r="AT1896" s="92"/>
      <c r="AU1896" s="92"/>
      <c r="AV1896" s="109">
        <f>AM1896*AM$7+AN1896*AN$7+AO1896*AO$7+AP1896*AP$7+AQ1896*AQ$7+AR1896*AR$7+AS1896*AS$7+AT1896*AT$7+AU1896*AU$7</f>
        <v>100</v>
      </c>
      <c r="AW1896" s="75"/>
      <c r="AX1896" s="110">
        <f>AV1896*$O1896</f>
        <v>20</v>
      </c>
      <c r="AY1896" s="111"/>
      <c r="AZ1896" s="93"/>
      <c r="BA1896" s="94" t="s">
        <v>105</v>
      </c>
      <c r="BB1896" s="71"/>
      <c r="BC1896" s="95"/>
      <c r="BD1896" s="41">
        <v>4</v>
      </c>
      <c r="BE1896" s="52">
        <v>43</v>
      </c>
      <c r="BF1896" s="103">
        <v>4371</v>
      </c>
      <c r="BG1896" s="280" t="s">
        <v>52</v>
      </c>
    </row>
    <row r="1897" spans="1:59" s="63" customFormat="1" ht="12.75" x14ac:dyDescent="0.2">
      <c r="A1897" s="196">
        <v>4</v>
      </c>
      <c r="B1897" s="197" t="s">
        <v>422</v>
      </c>
      <c r="C1897" s="208">
        <v>43</v>
      </c>
      <c r="D1897" s="209" t="s">
        <v>688</v>
      </c>
      <c r="E1897" s="212">
        <v>4371</v>
      </c>
      <c r="F1897" s="213" t="s">
        <v>749</v>
      </c>
      <c r="G1897" s="231" t="s">
        <v>750</v>
      </c>
      <c r="H1897" s="89"/>
      <c r="I1897" s="90" t="s">
        <v>753</v>
      </c>
      <c r="J1897" s="90" t="s">
        <v>754</v>
      </c>
      <c r="K1897" s="90" t="s">
        <v>129</v>
      </c>
      <c r="L1897" s="90" t="s">
        <v>752</v>
      </c>
      <c r="M1897" s="91"/>
      <c r="N1897" s="312">
        <v>2</v>
      </c>
      <c r="O1897" s="313">
        <f>N1897/N$1895</f>
        <v>0.2</v>
      </c>
      <c r="P1897" s="104"/>
      <c r="Q1897" s="92"/>
      <c r="R1897" s="92"/>
      <c r="S1897" s="92"/>
      <c r="T1897" s="92"/>
      <c r="U1897" s="92"/>
      <c r="V1897" s="92"/>
      <c r="W1897" s="92">
        <v>1</v>
      </c>
      <c r="X1897" s="109">
        <f>P1897*P$7+Q1897*Q$7+R1897*R$7+S1897*S$7+T1897*T$7+U1897*U$7+V1897*V$7+W1897*W$7</f>
        <v>25000</v>
      </c>
      <c r="Y1897" s="83"/>
      <c r="Z1897" s="110">
        <f>X1897*$O1897</f>
        <v>5000</v>
      </c>
      <c r="AA1897" s="111"/>
      <c r="AB1897" s="92"/>
      <c r="AC1897" s="92"/>
      <c r="AD1897" s="92"/>
      <c r="AE1897" s="92"/>
      <c r="AF1897" s="92"/>
      <c r="AG1897" s="92"/>
      <c r="AH1897" s="92"/>
      <c r="AI1897" s="109">
        <f>AB1897*AB$7+AC1897*AC$7+AD1897*AD$7+AE1897*AE$7+AF1897*AF$7+AG1897*AG$7+AH1897*AH$7</f>
        <v>0</v>
      </c>
      <c r="AJ1897" s="83"/>
      <c r="AK1897" s="110">
        <f>AI1897*$O1897</f>
        <v>0</v>
      </c>
      <c r="AL1897" s="111"/>
      <c r="AM1897" s="92"/>
      <c r="AN1897" s="92"/>
      <c r="AO1897" s="92"/>
      <c r="AP1897" s="92">
        <v>1</v>
      </c>
      <c r="AQ1897" s="92"/>
      <c r="AR1897" s="92"/>
      <c r="AS1897" s="92"/>
      <c r="AT1897" s="92"/>
      <c r="AU1897" s="92"/>
      <c r="AV1897" s="109">
        <f>AM1897*AM$7+AN1897*AN$7+AO1897*AO$7+AP1897*AP$7+AQ1897*AQ$7+AR1897*AR$7+AS1897*AS$7+AT1897*AT$7+AU1897*AU$7</f>
        <v>100</v>
      </c>
      <c r="AW1897" s="75"/>
      <c r="AX1897" s="110">
        <f>AV1897*$O1897</f>
        <v>20</v>
      </c>
      <c r="AY1897" s="111"/>
      <c r="AZ1897" s="93"/>
      <c r="BA1897" s="94" t="s">
        <v>105</v>
      </c>
      <c r="BB1897" s="71"/>
      <c r="BC1897" s="95"/>
      <c r="BD1897" s="41">
        <v>4</v>
      </c>
      <c r="BE1897" s="52">
        <v>43</v>
      </c>
      <c r="BF1897" s="103">
        <v>4371</v>
      </c>
      <c r="BG1897" s="280" t="s">
        <v>52</v>
      </c>
    </row>
    <row r="1898" spans="1:59" s="63" customFormat="1" ht="12.75" x14ac:dyDescent="0.2">
      <c r="A1898" s="196">
        <v>4</v>
      </c>
      <c r="B1898" s="197" t="s">
        <v>422</v>
      </c>
      <c r="C1898" s="208">
        <v>43</v>
      </c>
      <c r="D1898" s="209" t="s">
        <v>688</v>
      </c>
      <c r="E1898" s="212">
        <v>4371</v>
      </c>
      <c r="F1898" s="213" t="s">
        <v>749</v>
      </c>
      <c r="G1898" s="231" t="s">
        <v>750</v>
      </c>
      <c r="H1898" s="89"/>
      <c r="I1898" s="90" t="s">
        <v>500</v>
      </c>
      <c r="J1898" s="90" t="s">
        <v>755</v>
      </c>
      <c r="K1898" s="90" t="s">
        <v>73</v>
      </c>
      <c r="L1898" s="90" t="s">
        <v>69</v>
      </c>
      <c r="M1898" s="91"/>
      <c r="N1898" s="312">
        <v>2</v>
      </c>
      <c r="O1898" s="313">
        <f>N1898/N$1895</f>
        <v>0.2</v>
      </c>
      <c r="P1898" s="104"/>
      <c r="Q1898" s="92"/>
      <c r="R1898" s="92"/>
      <c r="S1898" s="92"/>
      <c r="T1898" s="92"/>
      <c r="U1898" s="92"/>
      <c r="V1898" s="92"/>
      <c r="W1898" s="92">
        <v>1</v>
      </c>
      <c r="X1898" s="109">
        <f>P1898*P$7+Q1898*Q$7+R1898*R$7+S1898*S$7+T1898*T$7+U1898*U$7+V1898*V$7+W1898*W$7</f>
        <v>25000</v>
      </c>
      <c r="Y1898" s="83"/>
      <c r="Z1898" s="110">
        <f>X1898*$O1898</f>
        <v>5000</v>
      </c>
      <c r="AA1898" s="111"/>
      <c r="AB1898" s="92"/>
      <c r="AC1898" s="92"/>
      <c r="AD1898" s="92"/>
      <c r="AE1898" s="92"/>
      <c r="AF1898" s="92"/>
      <c r="AG1898" s="92"/>
      <c r="AH1898" s="92"/>
      <c r="AI1898" s="109">
        <f>AB1898*AB$7+AC1898*AC$7+AD1898*AD$7+AE1898*AE$7+AF1898*AF$7+AG1898*AG$7+AH1898*AH$7</f>
        <v>0</v>
      </c>
      <c r="AJ1898" s="83"/>
      <c r="AK1898" s="110">
        <f>AI1898*$O1898</f>
        <v>0</v>
      </c>
      <c r="AL1898" s="111"/>
      <c r="AM1898" s="92"/>
      <c r="AN1898" s="92"/>
      <c r="AO1898" s="92"/>
      <c r="AP1898" s="92">
        <v>1</v>
      </c>
      <c r="AQ1898" s="92"/>
      <c r="AR1898" s="92"/>
      <c r="AS1898" s="92"/>
      <c r="AT1898" s="92"/>
      <c r="AU1898" s="92"/>
      <c r="AV1898" s="109">
        <f>AM1898*AM$7+AN1898*AN$7+AO1898*AO$7+AP1898*AP$7+AQ1898*AQ$7+AR1898*AR$7+AS1898*AS$7+AT1898*AT$7+AU1898*AU$7</f>
        <v>100</v>
      </c>
      <c r="AW1898" s="75"/>
      <c r="AX1898" s="110">
        <f>AV1898*$O1898</f>
        <v>20</v>
      </c>
      <c r="AY1898" s="111"/>
      <c r="AZ1898" s="93"/>
      <c r="BA1898" s="94" t="s">
        <v>554</v>
      </c>
      <c r="BB1898" s="71"/>
      <c r="BC1898" s="95"/>
      <c r="BD1898" s="41">
        <v>4</v>
      </c>
      <c r="BE1898" s="52">
        <v>43</v>
      </c>
      <c r="BF1898" s="103">
        <v>4371</v>
      </c>
      <c r="BG1898" s="280" t="s">
        <v>52</v>
      </c>
    </row>
    <row r="1899" spans="1:59" s="63" customFormat="1" ht="12.75" x14ac:dyDescent="0.2">
      <c r="A1899" s="196">
        <v>4</v>
      </c>
      <c r="B1899" s="197" t="s">
        <v>422</v>
      </c>
      <c r="C1899" s="208">
        <v>43</v>
      </c>
      <c r="D1899" s="209" t="s">
        <v>688</v>
      </c>
      <c r="E1899" s="212">
        <v>4371</v>
      </c>
      <c r="F1899" s="213" t="s">
        <v>749</v>
      </c>
      <c r="G1899" s="231" t="s">
        <v>750</v>
      </c>
      <c r="H1899" s="89"/>
      <c r="I1899" s="90" t="s">
        <v>1168</v>
      </c>
      <c r="J1899" s="90"/>
      <c r="K1899" s="90" t="s">
        <v>73</v>
      </c>
      <c r="L1899" s="90" t="s">
        <v>69</v>
      </c>
      <c r="M1899" s="91"/>
      <c r="N1899" s="312">
        <v>4</v>
      </c>
      <c r="O1899" s="313">
        <f>N1899/N$1895</f>
        <v>0.4</v>
      </c>
      <c r="P1899" s="104"/>
      <c r="Q1899" s="92"/>
      <c r="R1899" s="92"/>
      <c r="S1899" s="92"/>
      <c r="T1899" s="92"/>
      <c r="U1899" s="92"/>
      <c r="V1899" s="92"/>
      <c r="W1899" s="92">
        <v>1</v>
      </c>
      <c r="X1899" s="109">
        <f>P1899*P$7+Q1899*Q$7+R1899*R$7+S1899*S$7+T1899*T$7+U1899*U$7+V1899*V$7+W1899*W$7</f>
        <v>25000</v>
      </c>
      <c r="Y1899" s="83"/>
      <c r="Z1899" s="110">
        <f>X1899*$O1899</f>
        <v>10000</v>
      </c>
      <c r="AA1899" s="111"/>
      <c r="AB1899" s="92"/>
      <c r="AC1899" s="92"/>
      <c r="AD1899" s="92"/>
      <c r="AE1899" s="92"/>
      <c r="AF1899" s="92"/>
      <c r="AG1899" s="92"/>
      <c r="AH1899" s="92"/>
      <c r="AI1899" s="109">
        <f>AB1899*AB$7+AC1899*AC$7+AD1899*AD$7+AE1899*AE$7+AF1899*AF$7+AG1899*AG$7+AH1899*AH$7</f>
        <v>0</v>
      </c>
      <c r="AJ1899" s="83"/>
      <c r="AK1899" s="110">
        <f>AI1899*$O1899</f>
        <v>0</v>
      </c>
      <c r="AL1899" s="111"/>
      <c r="AM1899" s="92"/>
      <c r="AN1899" s="92"/>
      <c r="AO1899" s="92"/>
      <c r="AP1899" s="92">
        <v>1</v>
      </c>
      <c r="AQ1899" s="92"/>
      <c r="AR1899" s="92"/>
      <c r="AS1899" s="92"/>
      <c r="AT1899" s="92"/>
      <c r="AU1899" s="92"/>
      <c r="AV1899" s="109">
        <f>AM1899*AM$7+AN1899*AN$7+AO1899*AO$7+AP1899*AP$7+AQ1899*AQ$7+AR1899*AR$7+AS1899*AS$7+AT1899*AT$7+AU1899*AU$7</f>
        <v>100</v>
      </c>
      <c r="AW1899" s="75"/>
      <c r="AX1899" s="110">
        <f>AV1899*$O1899</f>
        <v>40</v>
      </c>
      <c r="AY1899" s="111"/>
      <c r="AZ1899" s="93"/>
      <c r="BA1899" s="94" t="s">
        <v>105</v>
      </c>
      <c r="BB1899" s="71"/>
      <c r="BC1899" s="95"/>
      <c r="BD1899" s="41">
        <v>4</v>
      </c>
      <c r="BE1899" s="52">
        <v>43</v>
      </c>
      <c r="BF1899" s="103">
        <v>4371</v>
      </c>
      <c r="BG1899" s="280" t="s">
        <v>52</v>
      </c>
    </row>
    <row r="1900" spans="1:59" s="63" customFormat="1" ht="12.75" x14ac:dyDescent="0.2">
      <c r="A1900" s="196">
        <v>4</v>
      </c>
      <c r="B1900" s="197" t="s">
        <v>422</v>
      </c>
      <c r="C1900" s="208">
        <v>43</v>
      </c>
      <c r="D1900" s="209" t="s">
        <v>688</v>
      </c>
      <c r="E1900" s="212">
        <v>4371</v>
      </c>
      <c r="F1900" s="213" t="s">
        <v>749</v>
      </c>
      <c r="G1900" s="231" t="s">
        <v>750</v>
      </c>
      <c r="H1900" s="65"/>
      <c r="I1900" s="222"/>
      <c r="J1900" s="66"/>
      <c r="K1900" s="66"/>
      <c r="L1900" s="66"/>
      <c r="M1900" s="64"/>
      <c r="N1900" s="304"/>
      <c r="O1900" s="305"/>
      <c r="P1900" s="127"/>
      <c r="Q1900" s="67"/>
      <c r="R1900" s="67"/>
      <c r="S1900" s="67"/>
      <c r="T1900" s="67"/>
      <c r="U1900" s="67"/>
      <c r="V1900" s="67"/>
      <c r="W1900" s="67"/>
      <c r="X1900" s="67"/>
      <c r="Y1900" s="68"/>
      <c r="Z1900" s="68"/>
      <c r="AA1900" s="68"/>
      <c r="AB1900" s="67"/>
      <c r="AC1900" s="67"/>
      <c r="AD1900" s="67"/>
      <c r="AE1900" s="67"/>
      <c r="AF1900" s="67"/>
      <c r="AG1900" s="67"/>
      <c r="AH1900" s="67"/>
      <c r="AI1900" s="67"/>
      <c r="AJ1900" s="68"/>
      <c r="AK1900" s="68"/>
      <c r="AL1900" s="68"/>
      <c r="AM1900" s="67"/>
      <c r="AN1900" s="67"/>
      <c r="AO1900" s="67"/>
      <c r="AP1900" s="67"/>
      <c r="AQ1900" s="67"/>
      <c r="AR1900" s="67"/>
      <c r="AS1900" s="67"/>
      <c r="AT1900" s="67"/>
      <c r="AU1900" s="67"/>
      <c r="AV1900" s="67"/>
      <c r="AW1900" s="67"/>
      <c r="AX1900" s="68"/>
      <c r="AY1900" s="68"/>
      <c r="AZ1900" s="69"/>
      <c r="BA1900" s="70"/>
      <c r="BB1900" s="71"/>
      <c r="BC1900" s="95"/>
      <c r="BD1900" s="41">
        <v>4</v>
      </c>
      <c r="BE1900" s="52">
        <v>43</v>
      </c>
      <c r="BF1900" s="103">
        <v>4371</v>
      </c>
      <c r="BG1900" s="275"/>
    </row>
    <row r="1901" spans="1:59" s="63" customFormat="1" ht="12.75" x14ac:dyDescent="0.2">
      <c r="A1901" s="196">
        <v>4</v>
      </c>
      <c r="B1901" s="197" t="s">
        <v>422</v>
      </c>
      <c r="C1901" s="208">
        <v>43</v>
      </c>
      <c r="D1901" s="209" t="s">
        <v>688</v>
      </c>
      <c r="E1901" s="212">
        <v>4371</v>
      </c>
      <c r="F1901" s="213" t="s">
        <v>749</v>
      </c>
      <c r="G1901" s="232"/>
      <c r="H1901" s="97"/>
      <c r="I1901" s="224"/>
      <c r="J1901" s="98"/>
      <c r="K1901" s="98"/>
      <c r="L1901" s="98"/>
      <c r="M1901" s="96"/>
      <c r="N1901" s="307"/>
      <c r="O1901" s="246"/>
      <c r="P1901" s="124"/>
      <c r="Q1901" s="99"/>
      <c r="R1901" s="99"/>
      <c r="S1901" s="99"/>
      <c r="T1901" s="99"/>
      <c r="U1901" s="99"/>
      <c r="V1901" s="99"/>
      <c r="W1901" s="99"/>
      <c r="X1901" s="99"/>
      <c r="Y1901" s="100"/>
      <c r="Z1901" s="100"/>
      <c r="AA1901" s="100"/>
      <c r="AB1901" s="99"/>
      <c r="AC1901" s="99"/>
      <c r="AD1901" s="99"/>
      <c r="AE1901" s="99"/>
      <c r="AF1901" s="99"/>
      <c r="AG1901" s="99"/>
      <c r="AH1901" s="99"/>
      <c r="AI1901" s="99"/>
      <c r="AJ1901" s="100"/>
      <c r="AK1901" s="100"/>
      <c r="AL1901" s="100"/>
      <c r="AM1901" s="99"/>
      <c r="AN1901" s="99"/>
      <c r="AO1901" s="99"/>
      <c r="AP1901" s="99"/>
      <c r="AQ1901" s="99"/>
      <c r="AR1901" s="99"/>
      <c r="AS1901" s="99"/>
      <c r="AT1901" s="99"/>
      <c r="AU1901" s="99"/>
      <c r="AV1901" s="99"/>
      <c r="AW1901" s="99"/>
      <c r="AX1901" s="100"/>
      <c r="AY1901" s="100"/>
      <c r="AZ1901" s="101"/>
      <c r="BA1901" s="102"/>
      <c r="BB1901" s="95"/>
      <c r="BC1901" s="95"/>
      <c r="BD1901" s="41">
        <v>4</v>
      </c>
      <c r="BE1901" s="52">
        <v>43</v>
      </c>
      <c r="BF1901" s="103">
        <v>4371</v>
      </c>
      <c r="BG1901" s="277"/>
    </row>
    <row r="1902" spans="1:59" s="63" customFormat="1" ht="12.75" x14ac:dyDescent="0.2">
      <c r="A1902" s="196">
        <v>4</v>
      </c>
      <c r="B1902" s="197" t="s">
        <v>422</v>
      </c>
      <c r="C1902" s="208">
        <v>43</v>
      </c>
      <c r="D1902" s="209" t="s">
        <v>688</v>
      </c>
      <c r="E1902" s="212">
        <v>4371</v>
      </c>
      <c r="F1902" s="213" t="s">
        <v>749</v>
      </c>
      <c r="G1902" s="231"/>
      <c r="H1902" s="65"/>
      <c r="I1902" s="222"/>
      <c r="J1902" s="66"/>
      <c r="K1902" s="66"/>
      <c r="L1902" s="66"/>
      <c r="M1902" s="64"/>
      <c r="N1902" s="304"/>
      <c r="O1902" s="305"/>
      <c r="P1902" s="127"/>
      <c r="Q1902" s="67"/>
      <c r="R1902" s="67"/>
      <c r="S1902" s="67"/>
      <c r="T1902" s="67"/>
      <c r="U1902" s="67"/>
      <c r="V1902" s="67"/>
      <c r="W1902" s="67"/>
      <c r="X1902" s="67"/>
      <c r="Y1902" s="68"/>
      <c r="Z1902" s="68"/>
      <c r="AA1902" s="68"/>
      <c r="AB1902" s="67"/>
      <c r="AC1902" s="67"/>
      <c r="AD1902" s="67"/>
      <c r="AE1902" s="67"/>
      <c r="AF1902" s="67"/>
      <c r="AG1902" s="67"/>
      <c r="AH1902" s="67"/>
      <c r="AI1902" s="67"/>
      <c r="AJ1902" s="68"/>
      <c r="AK1902" s="68"/>
      <c r="AL1902" s="68"/>
      <c r="AM1902" s="67"/>
      <c r="AN1902" s="67"/>
      <c r="AO1902" s="67"/>
      <c r="AP1902" s="67"/>
      <c r="AQ1902" s="67"/>
      <c r="AR1902" s="67"/>
      <c r="AS1902" s="67"/>
      <c r="AT1902" s="67"/>
      <c r="AU1902" s="67"/>
      <c r="AV1902" s="67"/>
      <c r="AW1902" s="67"/>
      <c r="AX1902" s="68"/>
      <c r="AY1902" s="68"/>
      <c r="AZ1902" s="69"/>
      <c r="BA1902" s="70"/>
      <c r="BB1902" s="71"/>
      <c r="BC1902" s="95"/>
      <c r="BD1902" s="41">
        <v>4</v>
      </c>
      <c r="BE1902" s="52">
        <v>43</v>
      </c>
      <c r="BF1902" s="103">
        <v>4371</v>
      </c>
      <c r="BG1902" s="275"/>
    </row>
    <row r="1903" spans="1:59" s="63" customFormat="1" ht="12.75" x14ac:dyDescent="0.2">
      <c r="A1903" s="196">
        <v>4</v>
      </c>
      <c r="B1903" s="197" t="s">
        <v>422</v>
      </c>
      <c r="C1903" s="208">
        <v>43</v>
      </c>
      <c r="D1903" s="209" t="s">
        <v>688</v>
      </c>
      <c r="E1903" s="212">
        <v>4371</v>
      </c>
      <c r="F1903" s="213" t="s">
        <v>749</v>
      </c>
      <c r="G1903" s="231" t="s">
        <v>1195</v>
      </c>
      <c r="H1903" s="72" t="s">
        <v>1233</v>
      </c>
      <c r="I1903" s="223" t="s">
        <v>1249</v>
      </c>
      <c r="J1903" s="73"/>
      <c r="K1903" s="73"/>
      <c r="L1903" s="73"/>
      <c r="M1903" s="74"/>
      <c r="N1903" s="247"/>
      <c r="O1903" s="306"/>
      <c r="P1903" s="105"/>
      <c r="Q1903" s="75"/>
      <c r="R1903" s="75"/>
      <c r="S1903" s="75"/>
      <c r="T1903" s="75"/>
      <c r="U1903" s="75"/>
      <c r="V1903" s="75"/>
      <c r="W1903" s="75"/>
      <c r="X1903" s="75"/>
      <c r="Y1903" s="76" t="s">
        <v>1241</v>
      </c>
      <c r="Z1903" s="77" t="s">
        <v>1241</v>
      </c>
      <c r="AA1903" s="78">
        <f>AA$1183</f>
        <v>5000</v>
      </c>
      <c r="AB1903" s="75"/>
      <c r="AC1903" s="75"/>
      <c r="AD1903" s="75"/>
      <c r="AE1903" s="75"/>
      <c r="AF1903" s="75"/>
      <c r="AG1903" s="75"/>
      <c r="AH1903" s="75"/>
      <c r="AI1903" s="75"/>
      <c r="AJ1903" s="76" t="s">
        <v>1241</v>
      </c>
      <c r="AK1903" s="77" t="s">
        <v>1241</v>
      </c>
      <c r="AL1903" s="78">
        <f>AL$1183</f>
        <v>0</v>
      </c>
      <c r="AM1903" s="75"/>
      <c r="AN1903" s="75"/>
      <c r="AO1903" s="75"/>
      <c r="AP1903" s="75"/>
      <c r="AQ1903" s="75"/>
      <c r="AR1903" s="75"/>
      <c r="AS1903" s="75"/>
      <c r="AT1903" s="75"/>
      <c r="AU1903" s="75"/>
      <c r="AV1903" s="75"/>
      <c r="AW1903" s="76" t="s">
        <v>1241</v>
      </c>
      <c r="AX1903" s="77" t="s">
        <v>1241</v>
      </c>
      <c r="AY1903" s="78">
        <f>AY$1183</f>
        <v>500</v>
      </c>
      <c r="AZ1903" s="79"/>
      <c r="BA1903" s="80" t="str">
        <f>I1903</f>
        <v>&gt; see 4255, Insulating wall cladding</v>
      </c>
      <c r="BB1903" s="71"/>
      <c r="BC1903" s="95"/>
      <c r="BD1903" s="41">
        <v>4</v>
      </c>
      <c r="BE1903" s="52">
        <v>43</v>
      </c>
      <c r="BF1903" s="103">
        <v>4371</v>
      </c>
      <c r="BG1903" s="276" t="str">
        <f>H1903</f>
        <v>Default Scenario (Link)</v>
      </c>
    </row>
    <row r="1904" spans="1:59" s="63" customFormat="1" ht="12.75" x14ac:dyDescent="0.2">
      <c r="A1904" s="196">
        <v>4</v>
      </c>
      <c r="B1904" s="197" t="s">
        <v>422</v>
      </c>
      <c r="C1904" s="208">
        <v>43</v>
      </c>
      <c r="D1904" s="209" t="s">
        <v>688</v>
      </c>
      <c r="E1904" s="212">
        <v>4371</v>
      </c>
      <c r="F1904" s="213" t="s">
        <v>749</v>
      </c>
      <c r="G1904" s="231"/>
      <c r="H1904" s="65"/>
      <c r="I1904" s="222"/>
      <c r="J1904" s="66"/>
      <c r="K1904" s="66"/>
      <c r="L1904" s="66"/>
      <c r="M1904" s="64"/>
      <c r="N1904" s="304"/>
      <c r="O1904" s="305"/>
      <c r="P1904" s="127"/>
      <c r="Q1904" s="67"/>
      <c r="R1904" s="67"/>
      <c r="S1904" s="67"/>
      <c r="T1904" s="67"/>
      <c r="U1904" s="67"/>
      <c r="V1904" s="67"/>
      <c r="W1904" s="67"/>
      <c r="X1904" s="67"/>
      <c r="Y1904" s="68"/>
      <c r="Z1904" s="68"/>
      <c r="AA1904" s="68"/>
      <c r="AB1904" s="67"/>
      <c r="AC1904" s="67"/>
      <c r="AD1904" s="67"/>
      <c r="AE1904" s="67"/>
      <c r="AF1904" s="67"/>
      <c r="AG1904" s="67"/>
      <c r="AH1904" s="67"/>
      <c r="AI1904" s="67"/>
      <c r="AJ1904" s="68"/>
      <c r="AK1904" s="68"/>
      <c r="AL1904" s="68"/>
      <c r="AM1904" s="67"/>
      <c r="AN1904" s="67"/>
      <c r="AO1904" s="67"/>
      <c r="AP1904" s="67"/>
      <c r="AQ1904" s="67"/>
      <c r="AR1904" s="67"/>
      <c r="AS1904" s="67"/>
      <c r="AT1904" s="67"/>
      <c r="AU1904" s="67"/>
      <c r="AV1904" s="67"/>
      <c r="AW1904" s="67"/>
      <c r="AX1904" s="68"/>
      <c r="AY1904" s="68"/>
      <c r="AZ1904" s="69"/>
      <c r="BA1904" s="70"/>
      <c r="BB1904" s="71"/>
      <c r="BC1904" s="95"/>
      <c r="BD1904" s="41">
        <v>4</v>
      </c>
      <c r="BE1904" s="52">
        <v>43</v>
      </c>
      <c r="BF1904" s="103">
        <v>4371</v>
      </c>
      <c r="BG1904" s="275"/>
    </row>
    <row r="1905" spans="1:59" s="63" customFormat="1" ht="12.75" x14ac:dyDescent="0.2">
      <c r="A1905" s="196">
        <v>4</v>
      </c>
      <c r="B1905" s="197" t="s">
        <v>422</v>
      </c>
      <c r="C1905" s="208">
        <v>43</v>
      </c>
      <c r="D1905" s="209" t="s">
        <v>688</v>
      </c>
      <c r="E1905" s="212">
        <v>4371</v>
      </c>
      <c r="F1905" s="213" t="s">
        <v>749</v>
      </c>
      <c r="G1905" s="232"/>
      <c r="H1905" s="97"/>
      <c r="I1905" s="224"/>
      <c r="J1905" s="98"/>
      <c r="K1905" s="98"/>
      <c r="L1905" s="98"/>
      <c r="M1905" s="96"/>
      <c r="N1905" s="307"/>
      <c r="O1905" s="246"/>
      <c r="P1905" s="124"/>
      <c r="Q1905" s="99"/>
      <c r="R1905" s="99"/>
      <c r="S1905" s="99"/>
      <c r="T1905" s="99"/>
      <c r="U1905" s="99"/>
      <c r="V1905" s="99"/>
      <c r="W1905" s="99"/>
      <c r="X1905" s="99"/>
      <c r="Y1905" s="100"/>
      <c r="Z1905" s="100"/>
      <c r="AA1905" s="100"/>
      <c r="AB1905" s="99"/>
      <c r="AC1905" s="99"/>
      <c r="AD1905" s="99"/>
      <c r="AE1905" s="99"/>
      <c r="AF1905" s="99"/>
      <c r="AG1905" s="99"/>
      <c r="AH1905" s="99"/>
      <c r="AI1905" s="99"/>
      <c r="AJ1905" s="100"/>
      <c r="AK1905" s="100"/>
      <c r="AL1905" s="100"/>
      <c r="AM1905" s="99"/>
      <c r="AN1905" s="99"/>
      <c r="AO1905" s="99"/>
      <c r="AP1905" s="99"/>
      <c r="AQ1905" s="99"/>
      <c r="AR1905" s="99"/>
      <c r="AS1905" s="99"/>
      <c r="AT1905" s="99"/>
      <c r="AU1905" s="99"/>
      <c r="AV1905" s="99"/>
      <c r="AW1905" s="99"/>
      <c r="AX1905" s="100"/>
      <c r="AY1905" s="100"/>
      <c r="AZ1905" s="101"/>
      <c r="BA1905" s="102"/>
      <c r="BB1905" s="95"/>
      <c r="BC1905" s="95"/>
      <c r="BD1905" s="41">
        <v>4</v>
      </c>
      <c r="BE1905" s="52">
        <v>43</v>
      </c>
      <c r="BF1905" s="103">
        <v>4371</v>
      </c>
      <c r="BG1905" s="277"/>
    </row>
    <row r="1906" spans="1:59" s="63" customFormat="1" ht="12.75" x14ac:dyDescent="0.2">
      <c r="A1906" s="196">
        <v>4</v>
      </c>
      <c r="B1906" s="197" t="s">
        <v>422</v>
      </c>
      <c r="C1906" s="208">
        <v>43</v>
      </c>
      <c r="D1906" s="209" t="s">
        <v>688</v>
      </c>
      <c r="E1906" s="212">
        <v>4371</v>
      </c>
      <c r="F1906" s="213" t="s">
        <v>749</v>
      </c>
      <c r="G1906" s="231"/>
      <c r="H1906" s="65"/>
      <c r="I1906" s="222"/>
      <c r="J1906" s="66"/>
      <c r="K1906" s="66"/>
      <c r="L1906" s="66"/>
      <c r="M1906" s="64"/>
      <c r="N1906" s="304"/>
      <c r="O1906" s="305"/>
      <c r="P1906" s="127"/>
      <c r="Q1906" s="67"/>
      <c r="R1906" s="67"/>
      <c r="S1906" s="67"/>
      <c r="T1906" s="67"/>
      <c r="U1906" s="67"/>
      <c r="V1906" s="67"/>
      <c r="W1906" s="67"/>
      <c r="X1906" s="67"/>
      <c r="Y1906" s="68"/>
      <c r="Z1906" s="68"/>
      <c r="AA1906" s="68"/>
      <c r="AB1906" s="67"/>
      <c r="AC1906" s="67"/>
      <c r="AD1906" s="67"/>
      <c r="AE1906" s="67"/>
      <c r="AF1906" s="67"/>
      <c r="AG1906" s="67"/>
      <c r="AH1906" s="67"/>
      <c r="AI1906" s="67"/>
      <c r="AJ1906" s="68"/>
      <c r="AK1906" s="68"/>
      <c r="AL1906" s="68"/>
      <c r="AM1906" s="67"/>
      <c r="AN1906" s="67"/>
      <c r="AO1906" s="67"/>
      <c r="AP1906" s="67"/>
      <c r="AQ1906" s="67"/>
      <c r="AR1906" s="67"/>
      <c r="AS1906" s="67"/>
      <c r="AT1906" s="67"/>
      <c r="AU1906" s="67"/>
      <c r="AV1906" s="67"/>
      <c r="AW1906" s="67"/>
      <c r="AX1906" s="68"/>
      <c r="AY1906" s="68"/>
      <c r="AZ1906" s="69"/>
      <c r="BA1906" s="70"/>
      <c r="BB1906" s="71"/>
      <c r="BC1906" s="95"/>
      <c r="BD1906" s="41">
        <v>4</v>
      </c>
      <c r="BE1906" s="52">
        <v>43</v>
      </c>
      <c r="BF1906" s="103">
        <v>4371</v>
      </c>
      <c r="BG1906" s="275"/>
    </row>
    <row r="1907" spans="1:59" s="63" customFormat="1" ht="12.75" x14ac:dyDescent="0.2">
      <c r="A1907" s="196">
        <v>4</v>
      </c>
      <c r="B1907" s="197" t="s">
        <v>422</v>
      </c>
      <c r="C1907" s="208">
        <v>43</v>
      </c>
      <c r="D1907" s="209" t="s">
        <v>688</v>
      </c>
      <c r="E1907" s="212">
        <v>4371</v>
      </c>
      <c r="F1907" s="213" t="s">
        <v>749</v>
      </c>
      <c r="G1907" s="231" t="s">
        <v>360</v>
      </c>
      <c r="H1907" s="72" t="s">
        <v>1233</v>
      </c>
      <c r="I1907" s="223" t="s">
        <v>1250</v>
      </c>
      <c r="J1907" s="73"/>
      <c r="K1907" s="73"/>
      <c r="L1907" s="73"/>
      <c r="M1907" s="74"/>
      <c r="N1907" s="247"/>
      <c r="O1907" s="306"/>
      <c r="P1907" s="105"/>
      <c r="Q1907" s="75"/>
      <c r="R1907" s="75"/>
      <c r="S1907" s="75"/>
      <c r="T1907" s="75"/>
      <c r="U1907" s="75"/>
      <c r="V1907" s="75"/>
      <c r="W1907" s="75"/>
      <c r="X1907" s="75"/>
      <c r="Y1907" s="76" t="s">
        <v>1241</v>
      </c>
      <c r="Z1907" s="77" t="s">
        <v>1241</v>
      </c>
      <c r="AA1907" s="78">
        <f>AA$963</f>
        <v>10000</v>
      </c>
      <c r="AB1907" s="75"/>
      <c r="AC1907" s="75"/>
      <c r="AD1907" s="75"/>
      <c r="AE1907" s="75"/>
      <c r="AF1907" s="75"/>
      <c r="AG1907" s="75"/>
      <c r="AH1907" s="75"/>
      <c r="AI1907" s="75"/>
      <c r="AJ1907" s="76" t="s">
        <v>1241</v>
      </c>
      <c r="AK1907" s="77" t="s">
        <v>1241</v>
      </c>
      <c r="AL1907" s="78">
        <f>IF(ISNUMBER(AK1907),AK1907,0)</f>
        <v>0</v>
      </c>
      <c r="AM1907" s="75"/>
      <c r="AN1907" s="75"/>
      <c r="AO1907" s="75"/>
      <c r="AP1907" s="75"/>
      <c r="AQ1907" s="75"/>
      <c r="AR1907" s="75"/>
      <c r="AS1907" s="75"/>
      <c r="AT1907" s="75"/>
      <c r="AU1907" s="75"/>
      <c r="AV1907" s="75"/>
      <c r="AW1907" s="76" t="s">
        <v>1241</v>
      </c>
      <c r="AX1907" s="77" t="s">
        <v>1241</v>
      </c>
      <c r="AY1907" s="78">
        <f>AY$963</f>
        <v>250</v>
      </c>
      <c r="AZ1907" s="79"/>
      <c r="BA1907" s="80" t="str">
        <f>I1907</f>
        <v>&gt; see 4223, Plywood cladding</v>
      </c>
      <c r="BB1907" s="71"/>
      <c r="BC1907" s="95"/>
      <c r="BD1907" s="41">
        <v>4</v>
      </c>
      <c r="BE1907" s="52">
        <v>43</v>
      </c>
      <c r="BF1907" s="103">
        <v>4371</v>
      </c>
      <c r="BG1907" s="276" t="str">
        <f>H1907</f>
        <v>Default Scenario (Link)</v>
      </c>
    </row>
    <row r="1908" spans="1:59" s="63" customFormat="1" ht="12.75" x14ac:dyDescent="0.2">
      <c r="A1908" s="196">
        <v>4</v>
      </c>
      <c r="B1908" s="197" t="s">
        <v>422</v>
      </c>
      <c r="C1908" s="208">
        <v>43</v>
      </c>
      <c r="D1908" s="209" t="s">
        <v>688</v>
      </c>
      <c r="E1908" s="212">
        <v>4371</v>
      </c>
      <c r="F1908" s="213" t="s">
        <v>749</v>
      </c>
      <c r="G1908" s="231"/>
      <c r="H1908" s="65"/>
      <c r="I1908" s="222"/>
      <c r="J1908" s="66"/>
      <c r="K1908" s="66"/>
      <c r="L1908" s="66"/>
      <c r="M1908" s="64"/>
      <c r="N1908" s="304"/>
      <c r="O1908" s="305"/>
      <c r="P1908" s="127"/>
      <c r="Q1908" s="67"/>
      <c r="R1908" s="67"/>
      <c r="S1908" s="67"/>
      <c r="T1908" s="67"/>
      <c r="U1908" s="67"/>
      <c r="V1908" s="67"/>
      <c r="W1908" s="67"/>
      <c r="X1908" s="67"/>
      <c r="Y1908" s="68"/>
      <c r="Z1908" s="68"/>
      <c r="AA1908" s="68"/>
      <c r="AB1908" s="67"/>
      <c r="AC1908" s="67"/>
      <c r="AD1908" s="67"/>
      <c r="AE1908" s="67"/>
      <c r="AF1908" s="67"/>
      <c r="AG1908" s="67"/>
      <c r="AH1908" s="67"/>
      <c r="AI1908" s="67"/>
      <c r="AJ1908" s="68"/>
      <c r="AK1908" s="68"/>
      <c r="AL1908" s="68"/>
      <c r="AM1908" s="67"/>
      <c r="AN1908" s="67"/>
      <c r="AO1908" s="67"/>
      <c r="AP1908" s="67"/>
      <c r="AQ1908" s="67"/>
      <c r="AR1908" s="67"/>
      <c r="AS1908" s="67"/>
      <c r="AT1908" s="67"/>
      <c r="AU1908" s="67"/>
      <c r="AV1908" s="67"/>
      <c r="AW1908" s="67"/>
      <c r="AX1908" s="68"/>
      <c r="AY1908" s="68"/>
      <c r="AZ1908" s="69"/>
      <c r="BA1908" s="70"/>
      <c r="BB1908" s="71"/>
      <c r="BC1908" s="95"/>
      <c r="BD1908" s="41">
        <v>4</v>
      </c>
      <c r="BE1908" s="52">
        <v>43</v>
      </c>
      <c r="BF1908" s="103">
        <v>4371</v>
      </c>
      <c r="BG1908" s="275"/>
    </row>
    <row r="1909" spans="1:59" s="63" customFormat="1" ht="12.75" x14ac:dyDescent="0.2">
      <c r="A1909" s="196">
        <v>4</v>
      </c>
      <c r="B1909" s="197" t="s">
        <v>422</v>
      </c>
      <c r="C1909" s="208">
        <v>43</v>
      </c>
      <c r="D1909" s="209" t="s">
        <v>688</v>
      </c>
      <c r="E1909" s="212">
        <v>4371</v>
      </c>
      <c r="F1909" s="213" t="s">
        <v>749</v>
      </c>
      <c r="G1909" s="232"/>
      <c r="H1909" s="97"/>
      <c r="I1909" s="224"/>
      <c r="J1909" s="98"/>
      <c r="K1909" s="98"/>
      <c r="L1909" s="98"/>
      <c r="M1909" s="96"/>
      <c r="N1909" s="307"/>
      <c r="O1909" s="246"/>
      <c r="P1909" s="124"/>
      <c r="Q1909" s="99"/>
      <c r="R1909" s="99"/>
      <c r="S1909" s="99"/>
      <c r="T1909" s="99"/>
      <c r="U1909" s="99"/>
      <c r="V1909" s="99"/>
      <c r="W1909" s="99"/>
      <c r="X1909" s="99"/>
      <c r="Y1909" s="100"/>
      <c r="Z1909" s="100"/>
      <c r="AA1909" s="100"/>
      <c r="AB1909" s="99"/>
      <c r="AC1909" s="99"/>
      <c r="AD1909" s="99"/>
      <c r="AE1909" s="99"/>
      <c r="AF1909" s="99"/>
      <c r="AG1909" s="99"/>
      <c r="AH1909" s="99"/>
      <c r="AI1909" s="99"/>
      <c r="AJ1909" s="100"/>
      <c r="AK1909" s="100"/>
      <c r="AL1909" s="100"/>
      <c r="AM1909" s="99"/>
      <c r="AN1909" s="99"/>
      <c r="AO1909" s="99"/>
      <c r="AP1909" s="99"/>
      <c r="AQ1909" s="99"/>
      <c r="AR1909" s="99"/>
      <c r="AS1909" s="99"/>
      <c r="AT1909" s="99"/>
      <c r="AU1909" s="99"/>
      <c r="AV1909" s="99"/>
      <c r="AW1909" s="99"/>
      <c r="AX1909" s="100"/>
      <c r="AY1909" s="100"/>
      <c r="AZ1909" s="101"/>
      <c r="BA1909" s="102"/>
      <c r="BB1909" s="95"/>
      <c r="BC1909" s="95"/>
      <c r="BD1909" s="41">
        <v>4</v>
      </c>
      <c r="BE1909" s="52">
        <v>43</v>
      </c>
      <c r="BF1909" s="103">
        <v>4371</v>
      </c>
      <c r="BG1909" s="277"/>
    </row>
    <row r="1910" spans="1:59" x14ac:dyDescent="0.25">
      <c r="A1910" s="196">
        <v>4</v>
      </c>
      <c r="B1910" s="197" t="s">
        <v>422</v>
      </c>
      <c r="C1910" s="208">
        <v>43</v>
      </c>
      <c r="D1910" s="209" t="s">
        <v>688</v>
      </c>
      <c r="E1910" s="210">
        <v>4373</v>
      </c>
      <c r="F1910" s="211" t="s">
        <v>756</v>
      </c>
      <c r="G1910" s="235"/>
      <c r="H1910" s="145"/>
      <c r="I1910" s="221"/>
      <c r="J1910" s="57"/>
      <c r="K1910" s="57"/>
      <c r="L1910" s="57"/>
      <c r="M1910" s="144"/>
      <c r="N1910" s="324"/>
      <c r="O1910" s="325"/>
      <c r="P1910" s="146"/>
      <c r="Q1910" s="146"/>
      <c r="R1910" s="146"/>
      <c r="S1910" s="146"/>
      <c r="T1910" s="146"/>
      <c r="U1910" s="146"/>
      <c r="V1910" s="146"/>
      <c r="W1910" s="146"/>
      <c r="X1910" s="146"/>
      <c r="Y1910" s="59"/>
      <c r="Z1910" s="123"/>
      <c r="AA1910" s="123"/>
      <c r="AB1910" s="146"/>
      <c r="AC1910" s="146"/>
      <c r="AD1910" s="146"/>
      <c r="AE1910" s="146"/>
      <c r="AF1910" s="146"/>
      <c r="AG1910" s="146"/>
      <c r="AH1910" s="146"/>
      <c r="AI1910" s="146"/>
      <c r="AJ1910" s="59"/>
      <c r="AK1910" s="123"/>
      <c r="AL1910" s="123"/>
      <c r="AM1910" s="146"/>
      <c r="AN1910" s="146"/>
      <c r="AO1910" s="146"/>
      <c r="AP1910" s="146"/>
      <c r="AQ1910" s="146"/>
      <c r="AR1910" s="146"/>
      <c r="AS1910" s="146"/>
      <c r="AT1910" s="146"/>
      <c r="AU1910" s="146"/>
      <c r="AV1910" s="146"/>
      <c r="AW1910" s="58"/>
      <c r="AX1910" s="123"/>
      <c r="AY1910" s="59"/>
      <c r="AZ1910" s="147"/>
      <c r="BA1910" s="148"/>
      <c r="BB1910" s="143"/>
      <c r="BC1910" s="143"/>
      <c r="BD1910" s="41">
        <v>4</v>
      </c>
      <c r="BE1910" s="52">
        <v>43</v>
      </c>
      <c r="BF1910" s="62">
        <v>4373</v>
      </c>
      <c r="BG1910" s="284"/>
    </row>
    <row r="1911" spans="1:59" s="63" customFormat="1" ht="12.75" x14ac:dyDescent="0.2">
      <c r="A1911" s="196">
        <v>4</v>
      </c>
      <c r="B1911" s="197" t="s">
        <v>422</v>
      </c>
      <c r="C1911" s="208">
        <v>43</v>
      </c>
      <c r="D1911" s="209" t="s">
        <v>688</v>
      </c>
      <c r="E1911" s="210">
        <v>4373</v>
      </c>
      <c r="F1911" s="211" t="s">
        <v>756</v>
      </c>
      <c r="G1911" s="230"/>
      <c r="H1911" s="56"/>
      <c r="I1911" s="221"/>
      <c r="J1911" s="57"/>
      <c r="K1911" s="57"/>
      <c r="L1911" s="57"/>
      <c r="M1911" s="55"/>
      <c r="N1911" s="303"/>
      <c r="O1911" s="245"/>
      <c r="P1911" s="122"/>
      <c r="Q1911" s="58"/>
      <c r="R1911" s="58"/>
      <c r="S1911" s="58"/>
      <c r="T1911" s="58"/>
      <c r="U1911" s="58"/>
      <c r="V1911" s="58"/>
      <c r="W1911" s="58"/>
      <c r="X1911" s="58"/>
      <c r="Y1911" s="59"/>
      <c r="Z1911" s="59"/>
      <c r="AA1911" s="59"/>
      <c r="AB1911" s="58"/>
      <c r="AC1911" s="58"/>
      <c r="AD1911" s="58"/>
      <c r="AE1911" s="58"/>
      <c r="AF1911" s="58"/>
      <c r="AG1911" s="58"/>
      <c r="AH1911" s="58"/>
      <c r="AI1911" s="58"/>
      <c r="AJ1911" s="59"/>
      <c r="AK1911" s="59"/>
      <c r="AL1911" s="59"/>
      <c r="AM1911" s="58"/>
      <c r="AN1911" s="58"/>
      <c r="AO1911" s="58"/>
      <c r="AP1911" s="58"/>
      <c r="AQ1911" s="58"/>
      <c r="AR1911" s="58"/>
      <c r="AS1911" s="58"/>
      <c r="AT1911" s="58"/>
      <c r="AU1911" s="58"/>
      <c r="AV1911" s="58"/>
      <c r="AW1911" s="58"/>
      <c r="AX1911" s="59"/>
      <c r="AY1911" s="59"/>
      <c r="AZ1911" s="60"/>
      <c r="BA1911" s="61"/>
      <c r="BB1911" s="54"/>
      <c r="BC1911" s="54"/>
      <c r="BD1911" s="41">
        <v>4</v>
      </c>
      <c r="BE1911" s="52">
        <v>43</v>
      </c>
      <c r="BF1911" s="62">
        <v>4373</v>
      </c>
      <c r="BG1911" s="274"/>
    </row>
    <row r="1912" spans="1:59" s="63" customFormat="1" ht="12.75" x14ac:dyDescent="0.2">
      <c r="A1912" s="196">
        <v>4</v>
      </c>
      <c r="B1912" s="197" t="s">
        <v>422</v>
      </c>
      <c r="C1912" s="208">
        <v>43</v>
      </c>
      <c r="D1912" s="209" t="s">
        <v>688</v>
      </c>
      <c r="E1912" s="210">
        <v>4373</v>
      </c>
      <c r="F1912" s="211" t="s">
        <v>756</v>
      </c>
      <c r="G1912" s="231" t="s">
        <v>1195</v>
      </c>
      <c r="H1912" s="65"/>
      <c r="I1912" s="222"/>
      <c r="J1912" s="66"/>
      <c r="K1912" s="66"/>
      <c r="L1912" s="66"/>
      <c r="M1912" s="64"/>
      <c r="N1912" s="308"/>
      <c r="O1912" s="309"/>
      <c r="P1912" s="127"/>
      <c r="Q1912" s="67"/>
      <c r="R1912" s="67"/>
      <c r="S1912" s="67"/>
      <c r="T1912" s="67"/>
      <c r="U1912" s="67"/>
      <c r="V1912" s="67"/>
      <c r="W1912" s="67"/>
      <c r="X1912" s="67"/>
      <c r="Y1912" s="68"/>
      <c r="Z1912" s="68"/>
      <c r="AA1912" s="68"/>
      <c r="AB1912" s="67"/>
      <c r="AC1912" s="67"/>
      <c r="AD1912" s="67"/>
      <c r="AE1912" s="67"/>
      <c r="AF1912" s="67"/>
      <c r="AG1912" s="67"/>
      <c r="AH1912" s="67"/>
      <c r="AI1912" s="67"/>
      <c r="AJ1912" s="68"/>
      <c r="AK1912" s="68"/>
      <c r="AL1912" s="68"/>
      <c r="AM1912" s="67"/>
      <c r="AN1912" s="67"/>
      <c r="AO1912" s="67"/>
      <c r="AP1912" s="67"/>
      <c r="AQ1912" s="67"/>
      <c r="AR1912" s="67"/>
      <c r="AS1912" s="67"/>
      <c r="AT1912" s="67"/>
      <c r="AU1912" s="67"/>
      <c r="AV1912" s="67"/>
      <c r="AW1912" s="67"/>
      <c r="AX1912" s="68"/>
      <c r="AY1912" s="68"/>
      <c r="AZ1912" s="69"/>
      <c r="BA1912" s="70"/>
      <c r="BB1912" s="71"/>
      <c r="BC1912" s="54"/>
      <c r="BD1912" s="41">
        <v>4</v>
      </c>
      <c r="BE1912" s="52">
        <v>43</v>
      </c>
      <c r="BF1912" s="62">
        <v>4373</v>
      </c>
      <c r="BG1912" s="275"/>
    </row>
    <row r="1913" spans="1:59" s="63" customFormat="1" ht="12.75" x14ac:dyDescent="0.2">
      <c r="A1913" s="196">
        <v>4</v>
      </c>
      <c r="B1913" s="197" t="s">
        <v>422</v>
      </c>
      <c r="C1913" s="208">
        <v>43</v>
      </c>
      <c r="D1913" s="209" t="s">
        <v>688</v>
      </c>
      <c r="E1913" s="210">
        <v>4373</v>
      </c>
      <c r="F1913" s="211" t="s">
        <v>756</v>
      </c>
      <c r="G1913" s="231" t="s">
        <v>1195</v>
      </c>
      <c r="H1913" s="72" t="s">
        <v>47</v>
      </c>
      <c r="I1913" s="223"/>
      <c r="J1913" s="73"/>
      <c r="K1913" s="73"/>
      <c r="L1913" s="73"/>
      <c r="M1913" s="74"/>
      <c r="N1913" s="247"/>
      <c r="O1913" s="306"/>
      <c r="P1913" s="105"/>
      <c r="Q1913" s="75"/>
      <c r="R1913" s="75"/>
      <c r="S1913" s="75"/>
      <c r="T1913" s="75"/>
      <c r="U1913" s="75"/>
      <c r="V1913" s="75"/>
      <c r="W1913" s="75"/>
      <c r="X1913" s="75"/>
      <c r="Y1913" s="76">
        <f>IF(ISNUMBER(VLOOKUP(Y1915,P$7:W$7,MATCH(Y1915,P$7:W$7))),VLOOKUP(Y1915,P$7:W$7,MATCH(Y1915,P$7:W$7)),IF(N1917=0,"No Data",IF(Y1915&gt;0,"&lt;100",0)))</f>
        <v>25000</v>
      </c>
      <c r="Z1913" s="77">
        <f>IF(ISNUMBER(VLOOKUP(Z1917,P$7:W$7,MATCH(Z1917,P$7:W$7))),VLOOKUP(Z1917,P$7:W$7,MATCH(Z1917,P$7:W$7)),IF(N1917=0,"No Data",IF(Z1917&gt;0,"&lt;100",0)))</f>
        <v>25000</v>
      </c>
      <c r="AA1913" s="106">
        <f>IF(ISNUMBER(Z1913),Z1913,0)</f>
        <v>25000</v>
      </c>
      <c r="AB1913" s="75"/>
      <c r="AC1913" s="75"/>
      <c r="AD1913" s="75"/>
      <c r="AE1913" s="75"/>
      <c r="AF1913" s="75"/>
      <c r="AG1913" s="75"/>
      <c r="AH1913" s="75"/>
      <c r="AI1913" s="75"/>
      <c r="AJ1913" s="76">
        <f>IF(ISNUMBER(VLOOKUP(AJ1915,AB$7:AH$7,MATCH(AJ1915,AB$7:AH$7))),VLOOKUP(AJ1915,AB$7:AH$7,MATCH(AJ1915,AB$7:AH$7)),IF(N1917=0,"No Data",IF(AJ1915&gt;0,"&lt;50",0)))</f>
        <v>0</v>
      </c>
      <c r="AK1913" s="77">
        <f>IF(ISNUMBER(VLOOKUP(AK1917,AB$7:AH$7,MATCH(AK1917,AB$7:AH$7))),VLOOKUP(AK1917,AB$7:AH$7,MATCH(AK1917,AB$7:AH$7)),IF(N1917=0,"No Data",IF(AK1917&gt;0,"&lt;50",0)))</f>
        <v>0</v>
      </c>
      <c r="AL1913" s="106">
        <f>IF(ISNUMBER(AK1913),AK1913,0)</f>
        <v>0</v>
      </c>
      <c r="AM1913" s="75"/>
      <c r="AN1913" s="75"/>
      <c r="AO1913" s="75"/>
      <c r="AP1913" s="75"/>
      <c r="AQ1913" s="75"/>
      <c r="AR1913" s="75"/>
      <c r="AS1913" s="75"/>
      <c r="AT1913" s="75"/>
      <c r="AU1913" s="75"/>
      <c r="AV1913" s="75"/>
      <c r="AW1913" s="76">
        <f>IF(ISNUMBER(VLOOKUP(AW1915,AM$7:AU$7,MATCH(AW1915,AM$7:AU$7))),VLOOKUP(AW1915,AM$7:AU$7,MATCH(AW1915,AM$7:AU$7)),IF(N1917=0,"No Data",IF(AW1915&gt;0,"&lt;10",0)))</f>
        <v>100</v>
      </c>
      <c r="AX1913" s="77">
        <f>IF(ISNUMBER(VLOOKUP(AX1917,AM$7:AU$7,MATCH(AX1917,AM$7:AU$7))),VLOOKUP(AX1917,AM$7:AU$7,MATCH(AX1917,AM$7:AU$7)),IF(N1917=0,"No Data",IF(AX1917&gt;0,"&lt;10",0)))</f>
        <v>100</v>
      </c>
      <c r="AY1913" s="106">
        <f>IF(ISNUMBER(AX1913),AX1913,0)</f>
        <v>100</v>
      </c>
      <c r="AZ1913" s="79"/>
      <c r="BA1913" s="80"/>
      <c r="BB1913" s="71"/>
      <c r="BC1913" s="54"/>
      <c r="BD1913" s="41">
        <v>4</v>
      </c>
      <c r="BE1913" s="52">
        <v>43</v>
      </c>
      <c r="BF1913" s="62">
        <v>4373</v>
      </c>
      <c r="BG1913" s="276" t="s">
        <v>47</v>
      </c>
    </row>
    <row r="1914" spans="1:59" s="63" customFormat="1" ht="12.75" x14ac:dyDescent="0.2">
      <c r="A1914" s="196">
        <v>4</v>
      </c>
      <c r="B1914" s="197" t="s">
        <v>422</v>
      </c>
      <c r="C1914" s="208">
        <v>43</v>
      </c>
      <c r="D1914" s="209" t="s">
        <v>688</v>
      </c>
      <c r="E1914" s="210">
        <v>4373</v>
      </c>
      <c r="F1914" s="211" t="s">
        <v>756</v>
      </c>
      <c r="G1914" s="231" t="s">
        <v>1195</v>
      </c>
      <c r="H1914" s="81" t="s">
        <v>48</v>
      </c>
      <c r="I1914" s="223"/>
      <c r="J1914" s="73"/>
      <c r="K1914" s="73"/>
      <c r="L1914" s="73"/>
      <c r="M1914" s="74"/>
      <c r="N1914" s="247"/>
      <c r="O1914" s="306"/>
      <c r="P1914" s="105"/>
      <c r="Q1914" s="75"/>
      <c r="R1914" s="75"/>
      <c r="S1914" s="75"/>
      <c r="T1914" s="75"/>
      <c r="U1914" s="75"/>
      <c r="V1914" s="75"/>
      <c r="W1914" s="75"/>
      <c r="X1914" s="75"/>
      <c r="Y1914" s="82">
        <f>MIN(X1918:X1921)</f>
        <v>25000</v>
      </c>
      <c r="Z1914" s="83"/>
      <c r="AA1914" s="83"/>
      <c r="AB1914" s="75"/>
      <c r="AC1914" s="75"/>
      <c r="AD1914" s="75"/>
      <c r="AE1914" s="75"/>
      <c r="AF1914" s="75"/>
      <c r="AG1914" s="75"/>
      <c r="AH1914" s="75"/>
      <c r="AI1914" s="75"/>
      <c r="AJ1914" s="82">
        <f>MIN(AI1918:AI1921)</f>
        <v>0</v>
      </c>
      <c r="AK1914" s="83"/>
      <c r="AL1914" s="83"/>
      <c r="AM1914" s="75"/>
      <c r="AN1914" s="75"/>
      <c r="AO1914" s="75"/>
      <c r="AP1914" s="75"/>
      <c r="AQ1914" s="75"/>
      <c r="AR1914" s="75"/>
      <c r="AS1914" s="75"/>
      <c r="AT1914" s="75"/>
      <c r="AU1914" s="75"/>
      <c r="AV1914" s="75"/>
      <c r="AW1914" s="82">
        <f>MIN(AV1918:AV1921)</f>
        <v>100</v>
      </c>
      <c r="AX1914" s="83"/>
      <c r="AY1914" s="83"/>
      <c r="AZ1914" s="79"/>
      <c r="BA1914" s="80"/>
      <c r="BB1914" s="71"/>
      <c r="BC1914" s="54"/>
      <c r="BD1914" s="41">
        <v>4</v>
      </c>
      <c r="BE1914" s="52">
        <v>43</v>
      </c>
      <c r="BF1914" s="62">
        <v>4373</v>
      </c>
      <c r="BG1914" s="278" t="s">
        <v>48</v>
      </c>
    </row>
    <row r="1915" spans="1:59" s="63" customFormat="1" ht="12.75" x14ac:dyDescent="0.2">
      <c r="A1915" s="196">
        <v>4</v>
      </c>
      <c r="B1915" s="197" t="s">
        <v>422</v>
      </c>
      <c r="C1915" s="208">
        <v>43</v>
      </c>
      <c r="D1915" s="209" t="s">
        <v>688</v>
      </c>
      <c r="E1915" s="210">
        <v>4373</v>
      </c>
      <c r="F1915" s="211" t="s">
        <v>756</v>
      </c>
      <c r="G1915" s="231" t="s">
        <v>1195</v>
      </c>
      <c r="H1915" s="81" t="s">
        <v>49</v>
      </c>
      <c r="I1915" s="223"/>
      <c r="J1915" s="73"/>
      <c r="K1915" s="73"/>
      <c r="L1915" s="73"/>
      <c r="M1915" s="74"/>
      <c r="N1915" s="247"/>
      <c r="O1915" s="306"/>
      <c r="P1915" s="105"/>
      <c r="Q1915" s="75"/>
      <c r="R1915" s="75"/>
      <c r="S1915" s="75"/>
      <c r="T1915" s="75"/>
      <c r="U1915" s="75"/>
      <c r="V1915" s="75"/>
      <c r="W1915" s="75"/>
      <c r="X1915" s="75"/>
      <c r="Y1915" s="84">
        <f>IF(ISNUMBER(AVERAGE(X1918:X1921)),AVERAGE(X1918:X1921),0)</f>
        <v>25000</v>
      </c>
      <c r="Z1915" s="83"/>
      <c r="AA1915" s="83"/>
      <c r="AB1915" s="75"/>
      <c r="AC1915" s="75"/>
      <c r="AD1915" s="75"/>
      <c r="AE1915" s="75"/>
      <c r="AF1915" s="75"/>
      <c r="AG1915" s="75"/>
      <c r="AH1915" s="75"/>
      <c r="AI1915" s="75"/>
      <c r="AJ1915" s="84">
        <f>IF(ISNUMBER(AVERAGE(AI1918:AI1921)),AVERAGE(AI1918:AI1921),0)</f>
        <v>0</v>
      </c>
      <c r="AK1915" s="83"/>
      <c r="AL1915" s="83"/>
      <c r="AM1915" s="75"/>
      <c r="AN1915" s="75"/>
      <c r="AO1915" s="75"/>
      <c r="AP1915" s="75"/>
      <c r="AQ1915" s="75"/>
      <c r="AR1915" s="75"/>
      <c r="AS1915" s="75"/>
      <c r="AT1915" s="75"/>
      <c r="AU1915" s="75"/>
      <c r="AV1915" s="75"/>
      <c r="AW1915" s="84">
        <f>IF(ISNUMBER(AVERAGE(AV1918:AV1921)),AVERAGE(AV1918:AV1921),0)</f>
        <v>100</v>
      </c>
      <c r="AX1915" s="83"/>
      <c r="AY1915" s="83"/>
      <c r="AZ1915" s="79"/>
      <c r="BA1915" s="80"/>
      <c r="BB1915" s="71"/>
      <c r="BC1915" s="54"/>
      <c r="BD1915" s="41">
        <v>4</v>
      </c>
      <c r="BE1915" s="52">
        <v>43</v>
      </c>
      <c r="BF1915" s="62">
        <v>4373</v>
      </c>
      <c r="BG1915" s="278" t="s">
        <v>49</v>
      </c>
    </row>
    <row r="1916" spans="1:59" s="63" customFormat="1" ht="12.75" x14ac:dyDescent="0.2">
      <c r="A1916" s="196">
        <v>4</v>
      </c>
      <c r="B1916" s="197" t="s">
        <v>422</v>
      </c>
      <c r="C1916" s="208">
        <v>43</v>
      </c>
      <c r="D1916" s="209" t="s">
        <v>688</v>
      </c>
      <c r="E1916" s="210">
        <v>4373</v>
      </c>
      <c r="F1916" s="211" t="s">
        <v>756</v>
      </c>
      <c r="G1916" s="231" t="s">
        <v>1195</v>
      </c>
      <c r="H1916" s="81" t="s">
        <v>50</v>
      </c>
      <c r="I1916" s="223"/>
      <c r="J1916" s="73"/>
      <c r="K1916" s="73"/>
      <c r="L1916" s="73"/>
      <c r="M1916" s="74"/>
      <c r="N1916" s="247"/>
      <c r="O1916" s="306"/>
      <c r="P1916" s="105"/>
      <c r="Q1916" s="75"/>
      <c r="R1916" s="75"/>
      <c r="S1916" s="75"/>
      <c r="T1916" s="75"/>
      <c r="U1916" s="75"/>
      <c r="V1916" s="75"/>
      <c r="W1916" s="75"/>
      <c r="X1916" s="75"/>
      <c r="Y1916" s="84">
        <f>MAX(X1918:X1921)</f>
        <v>25000</v>
      </c>
      <c r="Z1916" s="83"/>
      <c r="AA1916" s="83"/>
      <c r="AB1916" s="75"/>
      <c r="AC1916" s="75"/>
      <c r="AD1916" s="75"/>
      <c r="AE1916" s="75"/>
      <c r="AF1916" s="75"/>
      <c r="AG1916" s="75"/>
      <c r="AH1916" s="75"/>
      <c r="AI1916" s="75"/>
      <c r="AJ1916" s="84">
        <f>MAX(AI1918:AI1921)</f>
        <v>0</v>
      </c>
      <c r="AK1916" s="83"/>
      <c r="AL1916" s="83"/>
      <c r="AM1916" s="75"/>
      <c r="AN1916" s="75"/>
      <c r="AO1916" s="75"/>
      <c r="AP1916" s="75"/>
      <c r="AQ1916" s="75"/>
      <c r="AR1916" s="75"/>
      <c r="AS1916" s="75"/>
      <c r="AT1916" s="75"/>
      <c r="AU1916" s="75"/>
      <c r="AV1916" s="75"/>
      <c r="AW1916" s="84">
        <f>MAX(AV1918:AV1921)</f>
        <v>100</v>
      </c>
      <c r="AX1916" s="83"/>
      <c r="AY1916" s="83"/>
      <c r="AZ1916" s="79"/>
      <c r="BA1916" s="80"/>
      <c r="BB1916" s="71"/>
      <c r="BC1916" s="54"/>
      <c r="BD1916" s="41">
        <v>4</v>
      </c>
      <c r="BE1916" s="52">
        <v>43</v>
      </c>
      <c r="BF1916" s="62">
        <v>4373</v>
      </c>
      <c r="BG1916" s="278" t="s">
        <v>50</v>
      </c>
    </row>
    <row r="1917" spans="1:59" s="63" customFormat="1" ht="12.75" x14ac:dyDescent="0.2">
      <c r="A1917" s="196">
        <v>4</v>
      </c>
      <c r="B1917" s="197" t="s">
        <v>422</v>
      </c>
      <c r="C1917" s="208">
        <v>43</v>
      </c>
      <c r="D1917" s="209" t="s">
        <v>688</v>
      </c>
      <c r="E1917" s="210">
        <v>4373</v>
      </c>
      <c r="F1917" s="211" t="s">
        <v>756</v>
      </c>
      <c r="G1917" s="231" t="s">
        <v>1195</v>
      </c>
      <c r="H1917" s="85" t="s">
        <v>51</v>
      </c>
      <c r="I1917" s="223"/>
      <c r="J1917" s="73"/>
      <c r="K1917" s="73"/>
      <c r="L1917" s="73"/>
      <c r="M1917" s="74"/>
      <c r="N1917" s="248">
        <f>SUM(N1918:N1929)</f>
        <v>8</v>
      </c>
      <c r="O1917" s="293">
        <f>SUM(O1918:O1929)</f>
        <v>1</v>
      </c>
      <c r="P1917" s="292"/>
      <c r="Q1917" s="87"/>
      <c r="R1917" s="87"/>
      <c r="S1917" s="87"/>
      <c r="T1917" s="87"/>
      <c r="U1917" s="87"/>
      <c r="V1917" s="87"/>
      <c r="W1917" s="87"/>
      <c r="X1917" s="87"/>
      <c r="Y1917" s="88"/>
      <c r="Z1917" s="119">
        <f>SUM(Z1918:Z1929)</f>
        <v>25000</v>
      </c>
      <c r="AA1917" s="120"/>
      <c r="AB1917" s="111"/>
      <c r="AC1917" s="111"/>
      <c r="AD1917" s="111"/>
      <c r="AE1917" s="111"/>
      <c r="AF1917" s="111"/>
      <c r="AG1917" s="111"/>
      <c r="AH1917" s="111"/>
      <c r="AI1917" s="111"/>
      <c r="AJ1917" s="120"/>
      <c r="AK1917" s="119">
        <f>SUM(AK1918:AK1929)</f>
        <v>0</v>
      </c>
      <c r="AL1917" s="120"/>
      <c r="AM1917" s="111"/>
      <c r="AN1917" s="111"/>
      <c r="AO1917" s="111"/>
      <c r="AP1917" s="111"/>
      <c r="AQ1917" s="111"/>
      <c r="AR1917" s="111"/>
      <c r="AS1917" s="111"/>
      <c r="AT1917" s="111"/>
      <c r="AU1917" s="111"/>
      <c r="AV1917" s="111"/>
      <c r="AW1917" s="120"/>
      <c r="AX1917" s="119">
        <f>SUM(AX1918:AX1929)</f>
        <v>100</v>
      </c>
      <c r="AY1917" s="88"/>
      <c r="AZ1917" s="79"/>
      <c r="BA1917" s="80"/>
      <c r="BB1917" s="71"/>
      <c r="BC1917" s="54"/>
      <c r="BD1917" s="41">
        <v>4</v>
      </c>
      <c r="BE1917" s="52">
        <v>43</v>
      </c>
      <c r="BF1917" s="62">
        <v>4373</v>
      </c>
      <c r="BG1917" s="279" t="s">
        <v>51</v>
      </c>
    </row>
    <row r="1918" spans="1:59" s="63" customFormat="1" ht="12.75" x14ac:dyDescent="0.2">
      <c r="A1918" s="196">
        <v>4</v>
      </c>
      <c r="B1918" s="197" t="s">
        <v>422</v>
      </c>
      <c r="C1918" s="208">
        <v>43</v>
      </c>
      <c r="D1918" s="209" t="s">
        <v>688</v>
      </c>
      <c r="E1918" s="210">
        <v>4373</v>
      </c>
      <c r="F1918" s="211" t="s">
        <v>756</v>
      </c>
      <c r="G1918" s="231" t="s">
        <v>1195</v>
      </c>
      <c r="H1918" s="89" t="s">
        <v>52</v>
      </c>
      <c r="I1918" s="90" t="s">
        <v>457</v>
      </c>
      <c r="J1918" s="90" t="s">
        <v>757</v>
      </c>
      <c r="K1918" s="90" t="s">
        <v>129</v>
      </c>
      <c r="L1918" s="90" t="s">
        <v>758</v>
      </c>
      <c r="M1918" s="91"/>
      <c r="N1918" s="312">
        <v>2</v>
      </c>
      <c r="O1918" s="313">
        <f>N1918/N$1917</f>
        <v>0.25</v>
      </c>
      <c r="P1918" s="104"/>
      <c r="Q1918" s="92"/>
      <c r="R1918" s="92"/>
      <c r="S1918" s="92"/>
      <c r="T1918" s="92"/>
      <c r="U1918" s="92"/>
      <c r="V1918" s="92"/>
      <c r="W1918" s="92">
        <v>1</v>
      </c>
      <c r="X1918" s="109">
        <f>P1918*P$7+Q1918*Q$7+R1918*R$7+S1918*S$7+T1918*T$7+U1918*U$7+V1918*V$7+W1918*W$7</f>
        <v>25000</v>
      </c>
      <c r="Y1918" s="83"/>
      <c r="Z1918" s="110">
        <f>X1918*$O1918</f>
        <v>6250</v>
      </c>
      <c r="AA1918" s="111"/>
      <c r="AB1918" s="92"/>
      <c r="AC1918" s="92"/>
      <c r="AD1918" s="92"/>
      <c r="AE1918" s="92"/>
      <c r="AF1918" s="92"/>
      <c r="AG1918" s="92"/>
      <c r="AH1918" s="92"/>
      <c r="AI1918" s="109">
        <f>AB1918*AB$7+AC1918*AC$7+AD1918*AD$7+AE1918*AE$7+AF1918*AF$7+AG1918*AG$7+AH1918*AH$7</f>
        <v>0</v>
      </c>
      <c r="AJ1918" s="83"/>
      <c r="AK1918" s="110">
        <f>AI1918*$O1918</f>
        <v>0</v>
      </c>
      <c r="AL1918" s="111"/>
      <c r="AM1918" s="92"/>
      <c r="AN1918" s="92"/>
      <c r="AO1918" s="92"/>
      <c r="AP1918" s="92">
        <v>1</v>
      </c>
      <c r="AQ1918" s="92"/>
      <c r="AR1918" s="92"/>
      <c r="AS1918" s="92"/>
      <c r="AT1918" s="92"/>
      <c r="AU1918" s="92"/>
      <c r="AV1918" s="109">
        <f>AM1918*AM$7+AN1918*AN$7+AO1918*AO$7+AP1918*AP$7+AQ1918*AQ$7+AR1918*AR$7+AS1918*AS$7+AT1918*AT$7+AU1918*AU$7</f>
        <v>100</v>
      </c>
      <c r="AW1918" s="75"/>
      <c r="AX1918" s="110">
        <f>AV1918*$O1918</f>
        <v>25</v>
      </c>
      <c r="AY1918" s="111"/>
      <c r="AZ1918" s="93"/>
      <c r="BA1918" s="94" t="s">
        <v>105</v>
      </c>
      <c r="BB1918" s="71"/>
      <c r="BC1918" s="54"/>
      <c r="BD1918" s="41">
        <v>4</v>
      </c>
      <c r="BE1918" s="52">
        <v>43</v>
      </c>
      <c r="BF1918" s="62">
        <v>4373</v>
      </c>
      <c r="BG1918" s="280" t="s">
        <v>52</v>
      </c>
    </row>
    <row r="1919" spans="1:59" s="63" customFormat="1" ht="12.75" x14ac:dyDescent="0.2">
      <c r="A1919" s="196">
        <v>4</v>
      </c>
      <c r="B1919" s="197" t="s">
        <v>422</v>
      </c>
      <c r="C1919" s="208">
        <v>43</v>
      </c>
      <c r="D1919" s="209" t="s">
        <v>688</v>
      </c>
      <c r="E1919" s="210">
        <v>4373</v>
      </c>
      <c r="F1919" s="211" t="s">
        <v>756</v>
      </c>
      <c r="G1919" s="231" t="s">
        <v>1195</v>
      </c>
      <c r="H1919" s="89"/>
      <c r="I1919" s="90" t="s">
        <v>160</v>
      </c>
      <c r="J1919" s="90" t="s">
        <v>759</v>
      </c>
      <c r="K1919" s="90" t="s">
        <v>129</v>
      </c>
      <c r="L1919" s="90" t="s">
        <v>758</v>
      </c>
      <c r="M1919" s="91"/>
      <c r="N1919" s="312">
        <v>2</v>
      </c>
      <c r="O1919" s="313">
        <f>N1919/N$1917</f>
        <v>0.25</v>
      </c>
      <c r="P1919" s="104"/>
      <c r="Q1919" s="92"/>
      <c r="R1919" s="92"/>
      <c r="S1919" s="92"/>
      <c r="T1919" s="92"/>
      <c r="U1919" s="92"/>
      <c r="V1919" s="92"/>
      <c r="W1919" s="92">
        <v>1</v>
      </c>
      <c r="X1919" s="109">
        <f>P1919*P$7+Q1919*Q$7+R1919*R$7+S1919*S$7+T1919*T$7+U1919*U$7+V1919*V$7+W1919*W$7</f>
        <v>25000</v>
      </c>
      <c r="Y1919" s="83"/>
      <c r="Z1919" s="110">
        <f>X1919*$O1919</f>
        <v>6250</v>
      </c>
      <c r="AA1919" s="111"/>
      <c r="AB1919" s="92"/>
      <c r="AC1919" s="92"/>
      <c r="AD1919" s="92"/>
      <c r="AE1919" s="92"/>
      <c r="AF1919" s="92"/>
      <c r="AG1919" s="92"/>
      <c r="AH1919" s="92"/>
      <c r="AI1919" s="109">
        <f>AB1919*AB$7+AC1919*AC$7+AD1919*AD$7+AE1919*AE$7+AF1919*AF$7+AG1919*AG$7+AH1919*AH$7</f>
        <v>0</v>
      </c>
      <c r="AJ1919" s="83"/>
      <c r="AK1919" s="110">
        <f>AI1919*$O1919</f>
        <v>0</v>
      </c>
      <c r="AL1919" s="111"/>
      <c r="AM1919" s="92"/>
      <c r="AN1919" s="92"/>
      <c r="AO1919" s="92"/>
      <c r="AP1919" s="92">
        <v>1</v>
      </c>
      <c r="AQ1919" s="92"/>
      <c r="AR1919" s="92"/>
      <c r="AS1919" s="92"/>
      <c r="AT1919" s="92"/>
      <c r="AU1919" s="92"/>
      <c r="AV1919" s="109">
        <f>AM1919*AM$7+AN1919*AN$7+AO1919*AO$7+AP1919*AP$7+AQ1919*AQ$7+AR1919*AR$7+AS1919*AS$7+AT1919*AT$7+AU1919*AU$7</f>
        <v>100</v>
      </c>
      <c r="AW1919" s="75"/>
      <c r="AX1919" s="110">
        <f>AV1919*$O1919</f>
        <v>25</v>
      </c>
      <c r="AY1919" s="111"/>
      <c r="AZ1919" s="93"/>
      <c r="BA1919" s="94" t="s">
        <v>105</v>
      </c>
      <c r="BB1919" s="71"/>
      <c r="BC1919" s="54"/>
      <c r="BD1919" s="41">
        <v>4</v>
      </c>
      <c r="BE1919" s="52">
        <v>43</v>
      </c>
      <c r="BF1919" s="62">
        <v>4373</v>
      </c>
      <c r="BG1919" s="280" t="s">
        <v>52</v>
      </c>
    </row>
    <row r="1920" spans="1:59" s="63" customFormat="1" ht="12.75" x14ac:dyDescent="0.2">
      <c r="A1920" s="196">
        <v>4</v>
      </c>
      <c r="B1920" s="197" t="s">
        <v>422</v>
      </c>
      <c r="C1920" s="208">
        <v>43</v>
      </c>
      <c r="D1920" s="209" t="s">
        <v>688</v>
      </c>
      <c r="E1920" s="210">
        <v>4373</v>
      </c>
      <c r="F1920" s="211" t="s">
        <v>756</v>
      </c>
      <c r="G1920" s="231" t="s">
        <v>1195</v>
      </c>
      <c r="H1920" s="89"/>
      <c r="I1920" s="90" t="s">
        <v>440</v>
      </c>
      <c r="J1920" s="90" t="s">
        <v>759</v>
      </c>
      <c r="K1920" s="90" t="s">
        <v>73</v>
      </c>
      <c r="L1920" s="90" t="s">
        <v>69</v>
      </c>
      <c r="M1920" s="91"/>
      <c r="N1920" s="312">
        <v>2</v>
      </c>
      <c r="O1920" s="313">
        <f>N1920/N$1917</f>
        <v>0.25</v>
      </c>
      <c r="P1920" s="104"/>
      <c r="Q1920" s="92"/>
      <c r="R1920" s="92"/>
      <c r="S1920" s="92"/>
      <c r="T1920" s="92"/>
      <c r="U1920" s="92"/>
      <c r="V1920" s="92"/>
      <c r="W1920" s="92">
        <v>1</v>
      </c>
      <c r="X1920" s="109">
        <f>P1920*P$7+Q1920*Q$7+R1920*R$7+S1920*S$7+T1920*T$7+U1920*U$7+V1920*V$7+W1920*W$7</f>
        <v>25000</v>
      </c>
      <c r="Y1920" s="83"/>
      <c r="Z1920" s="110">
        <f>X1920*$O1920</f>
        <v>6250</v>
      </c>
      <c r="AA1920" s="111"/>
      <c r="AB1920" s="92"/>
      <c r="AC1920" s="92"/>
      <c r="AD1920" s="92"/>
      <c r="AE1920" s="92"/>
      <c r="AF1920" s="92"/>
      <c r="AG1920" s="92"/>
      <c r="AH1920" s="92"/>
      <c r="AI1920" s="109">
        <f>AB1920*AB$7+AC1920*AC$7+AD1920*AD$7+AE1920*AE$7+AF1920*AF$7+AG1920*AG$7+AH1920*AH$7</f>
        <v>0</v>
      </c>
      <c r="AJ1920" s="83"/>
      <c r="AK1920" s="110">
        <f>AI1920*$O1920</f>
        <v>0</v>
      </c>
      <c r="AL1920" s="111"/>
      <c r="AM1920" s="92"/>
      <c r="AN1920" s="92"/>
      <c r="AO1920" s="92"/>
      <c r="AP1920" s="92">
        <v>1</v>
      </c>
      <c r="AQ1920" s="92"/>
      <c r="AR1920" s="92"/>
      <c r="AS1920" s="92"/>
      <c r="AT1920" s="92"/>
      <c r="AU1920" s="92"/>
      <c r="AV1920" s="109">
        <f>AM1920*AM$7+AN1920*AN$7+AO1920*AO$7+AP1920*AP$7+AQ1920*AQ$7+AR1920*AR$7+AS1920*AS$7+AT1920*AT$7+AU1920*AU$7</f>
        <v>100</v>
      </c>
      <c r="AW1920" s="75"/>
      <c r="AX1920" s="110">
        <f>AV1920*$O1920</f>
        <v>25</v>
      </c>
      <c r="AY1920" s="111"/>
      <c r="AZ1920" s="93"/>
      <c r="BA1920" s="94" t="s">
        <v>105</v>
      </c>
      <c r="BB1920" s="71"/>
      <c r="BC1920" s="54"/>
      <c r="BD1920" s="41">
        <v>4</v>
      </c>
      <c r="BE1920" s="52">
        <v>43</v>
      </c>
      <c r="BF1920" s="62">
        <v>4373</v>
      </c>
      <c r="BG1920" s="280" t="s">
        <v>52</v>
      </c>
    </row>
    <row r="1921" spans="1:59" s="63" customFormat="1" ht="12.75" x14ac:dyDescent="0.2">
      <c r="A1921" s="196">
        <v>4</v>
      </c>
      <c r="B1921" s="197" t="s">
        <v>422</v>
      </c>
      <c r="C1921" s="208">
        <v>43</v>
      </c>
      <c r="D1921" s="209" t="s">
        <v>688</v>
      </c>
      <c r="E1921" s="210">
        <v>4373</v>
      </c>
      <c r="F1921" s="211" t="s">
        <v>756</v>
      </c>
      <c r="G1921" s="231" t="s">
        <v>1195</v>
      </c>
      <c r="H1921" s="89"/>
      <c r="I1921" s="90" t="s">
        <v>96</v>
      </c>
      <c r="J1921" s="90" t="s">
        <v>760</v>
      </c>
      <c r="K1921" s="90" t="s">
        <v>60</v>
      </c>
      <c r="L1921" s="90" t="s">
        <v>95</v>
      </c>
      <c r="M1921" s="91"/>
      <c r="N1921" s="312">
        <v>2</v>
      </c>
      <c r="O1921" s="313">
        <f>N1921/N$1917</f>
        <v>0.25</v>
      </c>
      <c r="P1921" s="104"/>
      <c r="Q1921" s="92"/>
      <c r="R1921" s="92"/>
      <c r="S1921" s="92"/>
      <c r="T1921" s="92"/>
      <c r="U1921" s="92"/>
      <c r="V1921" s="92"/>
      <c r="W1921" s="92">
        <v>1</v>
      </c>
      <c r="X1921" s="109">
        <f>P1921*P$7+Q1921*Q$7+R1921*R$7+S1921*S$7+T1921*T$7+U1921*U$7+V1921*V$7+W1921*W$7</f>
        <v>25000</v>
      </c>
      <c r="Y1921" s="83"/>
      <c r="Z1921" s="110">
        <f>X1921*$O1921</f>
        <v>6250</v>
      </c>
      <c r="AA1921" s="111"/>
      <c r="AB1921" s="92"/>
      <c r="AC1921" s="92"/>
      <c r="AD1921" s="92"/>
      <c r="AE1921" s="92"/>
      <c r="AF1921" s="92"/>
      <c r="AG1921" s="92"/>
      <c r="AH1921" s="92"/>
      <c r="AI1921" s="109">
        <f>AB1921*AB$7+AC1921*AC$7+AD1921*AD$7+AE1921*AE$7+AF1921*AF$7+AG1921*AG$7+AH1921*AH$7</f>
        <v>0</v>
      </c>
      <c r="AJ1921" s="83"/>
      <c r="AK1921" s="110">
        <f>AI1921*$O1921</f>
        <v>0</v>
      </c>
      <c r="AL1921" s="111"/>
      <c r="AM1921" s="92"/>
      <c r="AN1921" s="92"/>
      <c r="AO1921" s="92"/>
      <c r="AP1921" s="92">
        <v>1</v>
      </c>
      <c r="AQ1921" s="92"/>
      <c r="AR1921" s="92"/>
      <c r="AS1921" s="92"/>
      <c r="AT1921" s="92"/>
      <c r="AU1921" s="92"/>
      <c r="AV1921" s="109">
        <f>AM1921*AM$7+AN1921*AN$7+AO1921*AO$7+AP1921*AP$7+AQ1921*AQ$7+AR1921*AR$7+AS1921*AS$7+AT1921*AT$7+AU1921*AU$7</f>
        <v>100</v>
      </c>
      <c r="AW1921" s="75"/>
      <c r="AX1921" s="110">
        <f>AV1921*$O1921</f>
        <v>25</v>
      </c>
      <c r="AY1921" s="111"/>
      <c r="AZ1921" s="93"/>
      <c r="BA1921" s="94" t="s">
        <v>105</v>
      </c>
      <c r="BB1921" s="71"/>
      <c r="BC1921" s="54"/>
      <c r="BD1921" s="41">
        <v>4</v>
      </c>
      <c r="BE1921" s="52">
        <v>43</v>
      </c>
      <c r="BF1921" s="62">
        <v>4373</v>
      </c>
      <c r="BG1921" s="280" t="s">
        <v>52</v>
      </c>
    </row>
    <row r="1922" spans="1:59" s="63" customFormat="1" ht="12.75" x14ac:dyDescent="0.2">
      <c r="A1922" s="196">
        <v>4</v>
      </c>
      <c r="B1922" s="197" t="s">
        <v>422</v>
      </c>
      <c r="C1922" s="208">
        <v>43</v>
      </c>
      <c r="D1922" s="209" t="s">
        <v>688</v>
      </c>
      <c r="E1922" s="210">
        <v>4373</v>
      </c>
      <c r="F1922" s="211" t="s">
        <v>756</v>
      </c>
      <c r="G1922" s="231" t="s">
        <v>1195</v>
      </c>
      <c r="H1922" s="65"/>
      <c r="I1922" s="222"/>
      <c r="J1922" s="66"/>
      <c r="K1922" s="66"/>
      <c r="L1922" s="66"/>
      <c r="M1922" s="64"/>
      <c r="N1922" s="304"/>
      <c r="O1922" s="305"/>
      <c r="P1922" s="127"/>
      <c r="Q1922" s="67"/>
      <c r="R1922" s="67"/>
      <c r="S1922" s="67"/>
      <c r="T1922" s="67"/>
      <c r="U1922" s="67"/>
      <c r="V1922" s="67"/>
      <c r="W1922" s="67"/>
      <c r="X1922" s="67"/>
      <c r="Y1922" s="68"/>
      <c r="Z1922" s="68"/>
      <c r="AA1922" s="68"/>
      <c r="AB1922" s="67"/>
      <c r="AC1922" s="67"/>
      <c r="AD1922" s="67"/>
      <c r="AE1922" s="67"/>
      <c r="AF1922" s="67"/>
      <c r="AG1922" s="67"/>
      <c r="AH1922" s="67"/>
      <c r="AI1922" s="67"/>
      <c r="AJ1922" s="68"/>
      <c r="AK1922" s="68"/>
      <c r="AL1922" s="68"/>
      <c r="AM1922" s="67"/>
      <c r="AN1922" s="67"/>
      <c r="AO1922" s="67"/>
      <c r="AP1922" s="67"/>
      <c r="AQ1922" s="67"/>
      <c r="AR1922" s="67"/>
      <c r="AS1922" s="67"/>
      <c r="AT1922" s="67"/>
      <c r="AU1922" s="67"/>
      <c r="AV1922" s="67"/>
      <c r="AW1922" s="67"/>
      <c r="AX1922" s="68"/>
      <c r="AY1922" s="68"/>
      <c r="AZ1922" s="69"/>
      <c r="BA1922" s="70"/>
      <c r="BB1922" s="71"/>
      <c r="BC1922" s="54"/>
      <c r="BD1922" s="41">
        <v>4</v>
      </c>
      <c r="BE1922" s="52">
        <v>43</v>
      </c>
      <c r="BF1922" s="62">
        <v>4373</v>
      </c>
      <c r="BG1922" s="275"/>
    </row>
    <row r="1923" spans="1:59" s="63" customFormat="1" ht="12.75" x14ac:dyDescent="0.2">
      <c r="A1923" s="196">
        <v>4</v>
      </c>
      <c r="B1923" s="197" t="s">
        <v>422</v>
      </c>
      <c r="C1923" s="208">
        <v>43</v>
      </c>
      <c r="D1923" s="209" t="s">
        <v>688</v>
      </c>
      <c r="E1923" s="210">
        <v>4373</v>
      </c>
      <c r="F1923" s="211" t="s">
        <v>756</v>
      </c>
      <c r="G1923" s="230"/>
      <c r="H1923" s="56"/>
      <c r="I1923" s="221"/>
      <c r="J1923" s="57"/>
      <c r="K1923" s="57"/>
      <c r="L1923" s="57"/>
      <c r="M1923" s="55"/>
      <c r="N1923" s="303"/>
      <c r="O1923" s="245"/>
      <c r="P1923" s="122"/>
      <c r="Q1923" s="58"/>
      <c r="R1923" s="58"/>
      <c r="S1923" s="58"/>
      <c r="T1923" s="58"/>
      <c r="U1923" s="58"/>
      <c r="V1923" s="58"/>
      <c r="W1923" s="58"/>
      <c r="X1923" s="58"/>
      <c r="Y1923" s="59"/>
      <c r="Z1923" s="59"/>
      <c r="AA1923" s="59"/>
      <c r="AB1923" s="58"/>
      <c r="AC1923" s="58"/>
      <c r="AD1923" s="58"/>
      <c r="AE1923" s="58"/>
      <c r="AF1923" s="58"/>
      <c r="AG1923" s="58"/>
      <c r="AH1923" s="58"/>
      <c r="AI1923" s="58"/>
      <c r="AJ1923" s="59"/>
      <c r="AK1923" s="59"/>
      <c r="AL1923" s="59"/>
      <c r="AM1923" s="58"/>
      <c r="AN1923" s="58"/>
      <c r="AO1923" s="58"/>
      <c r="AP1923" s="58"/>
      <c r="AQ1923" s="58"/>
      <c r="AR1923" s="58"/>
      <c r="AS1923" s="58"/>
      <c r="AT1923" s="58"/>
      <c r="AU1923" s="58"/>
      <c r="AV1923" s="58"/>
      <c r="AW1923" s="58"/>
      <c r="AX1923" s="59"/>
      <c r="AY1923" s="59"/>
      <c r="AZ1923" s="60"/>
      <c r="BA1923" s="61"/>
      <c r="BB1923" s="54"/>
      <c r="BC1923" s="54"/>
      <c r="BD1923" s="41">
        <v>4</v>
      </c>
      <c r="BE1923" s="52">
        <v>43</v>
      </c>
      <c r="BF1923" s="62">
        <v>4373</v>
      </c>
      <c r="BG1923" s="274"/>
    </row>
    <row r="1924" spans="1:59" s="63" customFormat="1" ht="12.75" x14ac:dyDescent="0.2">
      <c r="A1924" s="196">
        <v>4</v>
      </c>
      <c r="B1924" s="197" t="s">
        <v>422</v>
      </c>
      <c r="C1924" s="208">
        <v>43</v>
      </c>
      <c r="D1924" s="209" t="s">
        <v>688</v>
      </c>
      <c r="E1924" s="210">
        <v>4373</v>
      </c>
      <c r="F1924" s="211" t="s">
        <v>756</v>
      </c>
      <c r="G1924" s="231"/>
      <c r="H1924" s="65"/>
      <c r="I1924" s="222"/>
      <c r="J1924" s="66"/>
      <c r="K1924" s="66"/>
      <c r="L1924" s="66"/>
      <c r="M1924" s="64"/>
      <c r="N1924" s="304"/>
      <c r="O1924" s="305"/>
      <c r="P1924" s="127"/>
      <c r="Q1924" s="67"/>
      <c r="R1924" s="67"/>
      <c r="S1924" s="67"/>
      <c r="T1924" s="67"/>
      <c r="U1924" s="67"/>
      <c r="V1924" s="67"/>
      <c r="W1924" s="67"/>
      <c r="X1924" s="67"/>
      <c r="Y1924" s="68"/>
      <c r="Z1924" s="68"/>
      <c r="AA1924" s="68"/>
      <c r="AB1924" s="67"/>
      <c r="AC1924" s="67"/>
      <c r="AD1924" s="67"/>
      <c r="AE1924" s="67"/>
      <c r="AF1924" s="67"/>
      <c r="AG1924" s="67"/>
      <c r="AH1924" s="67"/>
      <c r="AI1924" s="67"/>
      <c r="AJ1924" s="68"/>
      <c r="AK1924" s="68"/>
      <c r="AL1924" s="68"/>
      <c r="AM1924" s="67"/>
      <c r="AN1924" s="67"/>
      <c r="AO1924" s="67"/>
      <c r="AP1924" s="67"/>
      <c r="AQ1924" s="67"/>
      <c r="AR1924" s="67"/>
      <c r="AS1924" s="67"/>
      <c r="AT1924" s="67"/>
      <c r="AU1924" s="67"/>
      <c r="AV1924" s="67"/>
      <c r="AW1924" s="67"/>
      <c r="AX1924" s="68"/>
      <c r="AY1924" s="68"/>
      <c r="AZ1924" s="69"/>
      <c r="BA1924" s="70"/>
      <c r="BB1924" s="71"/>
      <c r="BC1924" s="54"/>
      <c r="BD1924" s="41">
        <v>4</v>
      </c>
      <c r="BE1924" s="52">
        <v>43</v>
      </c>
      <c r="BF1924" s="62">
        <v>4373</v>
      </c>
      <c r="BG1924" s="275"/>
    </row>
    <row r="1925" spans="1:59" s="63" customFormat="1" ht="12.75" x14ac:dyDescent="0.2">
      <c r="A1925" s="196">
        <v>4</v>
      </c>
      <c r="B1925" s="197" t="s">
        <v>422</v>
      </c>
      <c r="C1925" s="208">
        <v>43</v>
      </c>
      <c r="D1925" s="209" t="s">
        <v>688</v>
      </c>
      <c r="E1925" s="210">
        <v>4373</v>
      </c>
      <c r="F1925" s="211" t="s">
        <v>756</v>
      </c>
      <c r="G1925" s="231" t="s">
        <v>360</v>
      </c>
      <c r="H1925" s="72" t="s">
        <v>1233</v>
      </c>
      <c r="I1925" s="223" t="s">
        <v>1250</v>
      </c>
      <c r="J1925" s="73"/>
      <c r="K1925" s="73"/>
      <c r="L1925" s="73"/>
      <c r="M1925" s="74"/>
      <c r="N1925" s="247"/>
      <c r="O1925" s="306"/>
      <c r="P1925" s="105"/>
      <c r="Q1925" s="75"/>
      <c r="R1925" s="75"/>
      <c r="S1925" s="75"/>
      <c r="T1925" s="75"/>
      <c r="U1925" s="75"/>
      <c r="V1925" s="75"/>
      <c r="W1925" s="75"/>
      <c r="X1925" s="75"/>
      <c r="Y1925" s="76" t="s">
        <v>1241</v>
      </c>
      <c r="Z1925" s="77" t="s">
        <v>1241</v>
      </c>
      <c r="AA1925" s="78">
        <f>AA$963</f>
        <v>10000</v>
      </c>
      <c r="AB1925" s="75"/>
      <c r="AC1925" s="75"/>
      <c r="AD1925" s="75"/>
      <c r="AE1925" s="75"/>
      <c r="AF1925" s="75"/>
      <c r="AG1925" s="75"/>
      <c r="AH1925" s="75"/>
      <c r="AI1925" s="75"/>
      <c r="AJ1925" s="76" t="s">
        <v>1241</v>
      </c>
      <c r="AK1925" s="77" t="s">
        <v>1241</v>
      </c>
      <c r="AL1925" s="78">
        <f>IF(ISNUMBER(AK1925),AK1925,0)</f>
        <v>0</v>
      </c>
      <c r="AM1925" s="75"/>
      <c r="AN1925" s="75"/>
      <c r="AO1925" s="75"/>
      <c r="AP1925" s="75"/>
      <c r="AQ1925" s="75"/>
      <c r="AR1925" s="75"/>
      <c r="AS1925" s="75"/>
      <c r="AT1925" s="75"/>
      <c r="AU1925" s="75"/>
      <c r="AV1925" s="75"/>
      <c r="AW1925" s="76" t="s">
        <v>1241</v>
      </c>
      <c r="AX1925" s="77" t="s">
        <v>1241</v>
      </c>
      <c r="AY1925" s="78">
        <f>AY$963</f>
        <v>250</v>
      </c>
      <c r="AZ1925" s="79"/>
      <c r="BA1925" s="80" t="str">
        <f>I1925</f>
        <v>&gt; see 4223, Plywood cladding</v>
      </c>
      <c r="BB1925" s="71"/>
      <c r="BC1925" s="54"/>
      <c r="BD1925" s="41">
        <v>4</v>
      </c>
      <c r="BE1925" s="52">
        <v>43</v>
      </c>
      <c r="BF1925" s="62">
        <v>4373</v>
      </c>
      <c r="BG1925" s="276" t="str">
        <f>H1925</f>
        <v>Default Scenario (Link)</v>
      </c>
    </row>
    <row r="1926" spans="1:59" s="63" customFormat="1" ht="12.75" x14ac:dyDescent="0.2">
      <c r="A1926" s="196">
        <v>4</v>
      </c>
      <c r="B1926" s="197" t="s">
        <v>422</v>
      </c>
      <c r="C1926" s="208">
        <v>43</v>
      </c>
      <c r="D1926" s="209" t="s">
        <v>688</v>
      </c>
      <c r="E1926" s="210">
        <v>4373</v>
      </c>
      <c r="F1926" s="211" t="s">
        <v>756</v>
      </c>
      <c r="G1926" s="231"/>
      <c r="H1926" s="65"/>
      <c r="I1926" s="222"/>
      <c r="J1926" s="66"/>
      <c r="K1926" s="66"/>
      <c r="L1926" s="66"/>
      <c r="M1926" s="64"/>
      <c r="N1926" s="304"/>
      <c r="O1926" s="305"/>
      <c r="P1926" s="127"/>
      <c r="Q1926" s="67"/>
      <c r="R1926" s="67"/>
      <c r="S1926" s="67"/>
      <c r="T1926" s="67"/>
      <c r="U1926" s="67"/>
      <c r="V1926" s="67"/>
      <c r="W1926" s="67"/>
      <c r="X1926" s="67"/>
      <c r="Y1926" s="68"/>
      <c r="Z1926" s="68"/>
      <c r="AA1926" s="68"/>
      <c r="AB1926" s="67"/>
      <c r="AC1926" s="67"/>
      <c r="AD1926" s="67"/>
      <c r="AE1926" s="67"/>
      <c r="AF1926" s="67"/>
      <c r="AG1926" s="67"/>
      <c r="AH1926" s="67"/>
      <c r="AI1926" s="67"/>
      <c r="AJ1926" s="68"/>
      <c r="AK1926" s="68"/>
      <c r="AL1926" s="68"/>
      <c r="AM1926" s="67"/>
      <c r="AN1926" s="67"/>
      <c r="AO1926" s="67"/>
      <c r="AP1926" s="67"/>
      <c r="AQ1926" s="67"/>
      <c r="AR1926" s="67"/>
      <c r="AS1926" s="67"/>
      <c r="AT1926" s="67"/>
      <c r="AU1926" s="67"/>
      <c r="AV1926" s="67"/>
      <c r="AW1926" s="67"/>
      <c r="AX1926" s="68"/>
      <c r="AY1926" s="68"/>
      <c r="AZ1926" s="69"/>
      <c r="BA1926" s="70"/>
      <c r="BB1926" s="71"/>
      <c r="BC1926" s="54"/>
      <c r="BD1926" s="41">
        <v>4</v>
      </c>
      <c r="BE1926" s="52">
        <v>43</v>
      </c>
      <c r="BF1926" s="62">
        <v>4373</v>
      </c>
      <c r="BG1926" s="275"/>
    </row>
    <row r="1927" spans="1:59" s="63" customFormat="1" ht="12.75" x14ac:dyDescent="0.2">
      <c r="A1927" s="196">
        <v>4</v>
      </c>
      <c r="B1927" s="197" t="s">
        <v>422</v>
      </c>
      <c r="C1927" s="208">
        <v>43</v>
      </c>
      <c r="D1927" s="209" t="s">
        <v>688</v>
      </c>
      <c r="E1927" s="210">
        <v>4373</v>
      </c>
      <c r="F1927" s="211" t="s">
        <v>756</v>
      </c>
      <c r="G1927" s="230"/>
      <c r="H1927" s="56"/>
      <c r="I1927" s="221"/>
      <c r="J1927" s="57"/>
      <c r="K1927" s="57"/>
      <c r="L1927" s="57"/>
      <c r="M1927" s="55"/>
      <c r="N1927" s="303"/>
      <c r="O1927" s="245"/>
      <c r="P1927" s="122"/>
      <c r="Q1927" s="58"/>
      <c r="R1927" s="58"/>
      <c r="S1927" s="58"/>
      <c r="T1927" s="58"/>
      <c r="U1927" s="58"/>
      <c r="V1927" s="58"/>
      <c r="W1927" s="58"/>
      <c r="X1927" s="58"/>
      <c r="Y1927" s="59"/>
      <c r="Z1927" s="59"/>
      <c r="AA1927" s="59"/>
      <c r="AB1927" s="58"/>
      <c r="AC1927" s="58"/>
      <c r="AD1927" s="58"/>
      <c r="AE1927" s="58"/>
      <c r="AF1927" s="58"/>
      <c r="AG1927" s="58"/>
      <c r="AH1927" s="58"/>
      <c r="AI1927" s="58"/>
      <c r="AJ1927" s="59"/>
      <c r="AK1927" s="59"/>
      <c r="AL1927" s="59"/>
      <c r="AM1927" s="58"/>
      <c r="AN1927" s="58"/>
      <c r="AO1927" s="58"/>
      <c r="AP1927" s="58"/>
      <c r="AQ1927" s="58"/>
      <c r="AR1927" s="58"/>
      <c r="AS1927" s="58"/>
      <c r="AT1927" s="58"/>
      <c r="AU1927" s="58"/>
      <c r="AV1927" s="58"/>
      <c r="AW1927" s="58"/>
      <c r="AX1927" s="59"/>
      <c r="AY1927" s="59"/>
      <c r="AZ1927" s="60"/>
      <c r="BA1927" s="61"/>
      <c r="BB1927" s="54"/>
      <c r="BC1927" s="54"/>
      <c r="BD1927" s="41">
        <v>4</v>
      </c>
      <c r="BE1927" s="52">
        <v>43</v>
      </c>
      <c r="BF1927" s="62">
        <v>4373</v>
      </c>
      <c r="BG1927" s="274"/>
    </row>
    <row r="1928" spans="1:59" x14ac:dyDescent="0.25">
      <c r="A1928" s="196">
        <v>4</v>
      </c>
      <c r="B1928" s="197" t="s">
        <v>422</v>
      </c>
      <c r="C1928" s="208">
        <v>43</v>
      </c>
      <c r="D1928" s="209" t="s">
        <v>688</v>
      </c>
      <c r="E1928" s="212">
        <v>4381</v>
      </c>
      <c r="F1928" s="213" t="s">
        <v>761</v>
      </c>
      <c r="G1928" s="234"/>
      <c r="H1928" s="138"/>
      <c r="I1928" s="224"/>
      <c r="J1928" s="98"/>
      <c r="K1928" s="98"/>
      <c r="L1928" s="98"/>
      <c r="M1928" s="137"/>
      <c r="N1928" s="322"/>
      <c r="O1928" s="323"/>
      <c r="P1928" s="139"/>
      <c r="Q1928" s="139"/>
      <c r="R1928" s="139"/>
      <c r="S1928" s="139"/>
      <c r="T1928" s="139"/>
      <c r="U1928" s="139"/>
      <c r="V1928" s="139"/>
      <c r="W1928" s="139"/>
      <c r="X1928" s="139"/>
      <c r="Y1928" s="100"/>
      <c r="Z1928" s="125"/>
      <c r="AA1928" s="125"/>
      <c r="AB1928" s="139"/>
      <c r="AC1928" s="139"/>
      <c r="AD1928" s="139"/>
      <c r="AE1928" s="139"/>
      <c r="AF1928" s="139"/>
      <c r="AG1928" s="139"/>
      <c r="AH1928" s="139"/>
      <c r="AI1928" s="139"/>
      <c r="AJ1928" s="100"/>
      <c r="AK1928" s="125"/>
      <c r="AL1928" s="125"/>
      <c r="AM1928" s="139"/>
      <c r="AN1928" s="139"/>
      <c r="AO1928" s="139"/>
      <c r="AP1928" s="139"/>
      <c r="AQ1928" s="139"/>
      <c r="AR1928" s="139"/>
      <c r="AS1928" s="139"/>
      <c r="AT1928" s="139"/>
      <c r="AU1928" s="139"/>
      <c r="AV1928" s="139"/>
      <c r="AW1928" s="99"/>
      <c r="AX1928" s="125"/>
      <c r="AY1928" s="100"/>
      <c r="AZ1928" s="140"/>
      <c r="BA1928" s="141"/>
      <c r="BB1928" s="136"/>
      <c r="BC1928" s="136"/>
      <c r="BD1928" s="41">
        <v>4</v>
      </c>
      <c r="BE1928" s="52">
        <v>43</v>
      </c>
      <c r="BF1928" s="103">
        <v>4381</v>
      </c>
      <c r="BG1928" s="283"/>
    </row>
    <row r="1929" spans="1:59" s="63" customFormat="1" ht="12.75" x14ac:dyDescent="0.2">
      <c r="A1929" s="196">
        <v>4</v>
      </c>
      <c r="B1929" s="197" t="s">
        <v>422</v>
      </c>
      <c r="C1929" s="208">
        <v>43</v>
      </c>
      <c r="D1929" s="209" t="s">
        <v>688</v>
      </c>
      <c r="E1929" s="212">
        <v>4381</v>
      </c>
      <c r="F1929" s="213" t="s">
        <v>761</v>
      </c>
      <c r="G1929" s="232"/>
      <c r="H1929" s="97"/>
      <c r="I1929" s="224"/>
      <c r="J1929" s="98"/>
      <c r="K1929" s="98"/>
      <c r="L1929" s="98"/>
      <c r="M1929" s="96"/>
      <c r="N1929" s="307"/>
      <c r="O1929" s="246"/>
      <c r="P1929" s="124"/>
      <c r="Q1929" s="99"/>
      <c r="R1929" s="99"/>
      <c r="S1929" s="99"/>
      <c r="T1929" s="99"/>
      <c r="U1929" s="99"/>
      <c r="V1929" s="99"/>
      <c r="W1929" s="99"/>
      <c r="X1929" s="99"/>
      <c r="Y1929" s="100"/>
      <c r="Z1929" s="100"/>
      <c r="AA1929" s="100"/>
      <c r="AB1929" s="99"/>
      <c r="AC1929" s="99"/>
      <c r="AD1929" s="99"/>
      <c r="AE1929" s="99"/>
      <c r="AF1929" s="99"/>
      <c r="AG1929" s="99"/>
      <c r="AH1929" s="99"/>
      <c r="AI1929" s="99"/>
      <c r="AJ1929" s="100"/>
      <c r="AK1929" s="100"/>
      <c r="AL1929" s="100"/>
      <c r="AM1929" s="99"/>
      <c r="AN1929" s="99"/>
      <c r="AO1929" s="99"/>
      <c r="AP1929" s="99"/>
      <c r="AQ1929" s="99"/>
      <c r="AR1929" s="99"/>
      <c r="AS1929" s="99"/>
      <c r="AT1929" s="99"/>
      <c r="AU1929" s="99"/>
      <c r="AV1929" s="99"/>
      <c r="AW1929" s="99"/>
      <c r="AX1929" s="100"/>
      <c r="AY1929" s="100"/>
      <c r="AZ1929" s="101"/>
      <c r="BA1929" s="102"/>
      <c r="BB1929" s="95"/>
      <c r="BC1929" s="95"/>
      <c r="BD1929" s="41">
        <v>4</v>
      </c>
      <c r="BE1929" s="52">
        <v>43</v>
      </c>
      <c r="BF1929" s="103">
        <v>4381</v>
      </c>
      <c r="BG1929" s="277"/>
    </row>
    <row r="1930" spans="1:59" s="63" customFormat="1" ht="12.75" x14ac:dyDescent="0.2">
      <c r="A1930" s="196">
        <v>4</v>
      </c>
      <c r="B1930" s="197" t="s">
        <v>422</v>
      </c>
      <c r="C1930" s="208">
        <v>43</v>
      </c>
      <c r="D1930" s="209" t="s">
        <v>688</v>
      </c>
      <c r="E1930" s="212">
        <v>4381</v>
      </c>
      <c r="F1930" s="213" t="s">
        <v>761</v>
      </c>
      <c r="G1930" s="231"/>
      <c r="H1930" s="65"/>
      <c r="I1930" s="222"/>
      <c r="J1930" s="66"/>
      <c r="K1930" s="66"/>
      <c r="L1930" s="66"/>
      <c r="M1930" s="64"/>
      <c r="N1930" s="304"/>
      <c r="O1930" s="305"/>
      <c r="P1930" s="127"/>
      <c r="Q1930" s="67"/>
      <c r="R1930" s="67"/>
      <c r="S1930" s="67"/>
      <c r="T1930" s="67"/>
      <c r="U1930" s="67"/>
      <c r="V1930" s="67"/>
      <c r="W1930" s="67"/>
      <c r="X1930" s="67"/>
      <c r="Y1930" s="68"/>
      <c r="Z1930" s="68"/>
      <c r="AA1930" s="68"/>
      <c r="AB1930" s="67"/>
      <c r="AC1930" s="67"/>
      <c r="AD1930" s="67"/>
      <c r="AE1930" s="67"/>
      <c r="AF1930" s="67"/>
      <c r="AG1930" s="67"/>
      <c r="AH1930" s="67"/>
      <c r="AI1930" s="67"/>
      <c r="AJ1930" s="68"/>
      <c r="AK1930" s="68"/>
      <c r="AL1930" s="68"/>
      <c r="AM1930" s="67"/>
      <c r="AN1930" s="67"/>
      <c r="AO1930" s="67"/>
      <c r="AP1930" s="67"/>
      <c r="AQ1930" s="67"/>
      <c r="AR1930" s="67"/>
      <c r="AS1930" s="67"/>
      <c r="AT1930" s="67"/>
      <c r="AU1930" s="67"/>
      <c r="AV1930" s="67"/>
      <c r="AW1930" s="67"/>
      <c r="AX1930" s="68"/>
      <c r="AY1930" s="68"/>
      <c r="AZ1930" s="69"/>
      <c r="BA1930" s="70"/>
      <c r="BB1930" s="71"/>
      <c r="BC1930" s="95"/>
      <c r="BD1930" s="41">
        <v>4</v>
      </c>
      <c r="BE1930" s="52">
        <v>43</v>
      </c>
      <c r="BF1930" s="103">
        <v>4381</v>
      </c>
      <c r="BG1930" s="275"/>
    </row>
    <row r="1931" spans="1:59" s="63" customFormat="1" ht="12.75" x14ac:dyDescent="0.2">
      <c r="A1931" s="196">
        <v>4</v>
      </c>
      <c r="B1931" s="197" t="s">
        <v>422</v>
      </c>
      <c r="C1931" s="208">
        <v>43</v>
      </c>
      <c r="D1931" s="209" t="s">
        <v>688</v>
      </c>
      <c r="E1931" s="212">
        <v>4381</v>
      </c>
      <c r="F1931" s="213" t="s">
        <v>761</v>
      </c>
      <c r="G1931" s="231"/>
      <c r="H1931" s="72" t="s">
        <v>47</v>
      </c>
      <c r="I1931" s="223"/>
      <c r="J1931" s="73"/>
      <c r="K1931" s="73"/>
      <c r="L1931" s="73"/>
      <c r="M1931" s="74"/>
      <c r="N1931" s="247"/>
      <c r="O1931" s="306"/>
      <c r="P1931" s="105"/>
      <c r="Q1931" s="75"/>
      <c r="R1931" s="75"/>
      <c r="S1931" s="75"/>
      <c r="T1931" s="75"/>
      <c r="U1931" s="75"/>
      <c r="V1931" s="75"/>
      <c r="W1931" s="75"/>
      <c r="X1931" s="75"/>
      <c r="Y1931" s="76" t="str">
        <f>IF(ISNUMBER(VLOOKUP(Y1933,P$7:W$7,MATCH(Y1933,P$7:W$7))),VLOOKUP(Y1933,P$7:W$7,MATCH(Y1933,P$7:W$7)),IF(N1935=0,"No Data",IF(Y1933&gt;0,"&lt;100",0)))</f>
        <v>&lt;100</v>
      </c>
      <c r="Z1931" s="77" t="str">
        <f>IF(ISNUMBER(VLOOKUP(Z1935,P$7:W$7,MATCH(Z1935,P$7:W$7))),VLOOKUP(Z1935,P$7:W$7,MATCH(Z1935,P$7:W$7)),IF(N1935=0,"No Data",IF(Z1935&gt;0,"&lt;100",0)))</f>
        <v>&lt;100</v>
      </c>
      <c r="AA1931" s="106">
        <f>IF(ISNUMBER(Z1931),Z1931,0)</f>
        <v>0</v>
      </c>
      <c r="AB1931" s="75"/>
      <c r="AC1931" s="75"/>
      <c r="AD1931" s="75"/>
      <c r="AE1931" s="75"/>
      <c r="AF1931" s="75"/>
      <c r="AG1931" s="75"/>
      <c r="AH1931" s="75"/>
      <c r="AI1931" s="75"/>
      <c r="AJ1931" s="76">
        <f>IF(ISNUMBER(VLOOKUP(AJ1933,AB$7:AH$7,MATCH(AJ1933,AB$7:AH$7))),VLOOKUP(AJ1933,AB$7:AH$7,MATCH(AJ1933,AB$7:AH$7)),IF(N1935=0,"No Data",IF(AJ1933&gt;0,"&lt;50",0)))</f>
        <v>0</v>
      </c>
      <c r="AK1931" s="77">
        <f>IF(ISNUMBER(VLOOKUP(AK1935,AB$7:AH$7,MATCH(AK1935,AB$7:AH$7))),VLOOKUP(AK1935,AB$7:AH$7,MATCH(AK1935,AB$7:AH$7)),IF(N1935=0,"No Data",IF(AK1935&gt;0,"&lt;50",0)))</f>
        <v>0</v>
      </c>
      <c r="AL1931" s="106">
        <f>IF(ISNUMBER(AK1931),AK1931,0)</f>
        <v>0</v>
      </c>
      <c r="AM1931" s="75"/>
      <c r="AN1931" s="75"/>
      <c r="AO1931" s="75"/>
      <c r="AP1931" s="75"/>
      <c r="AQ1931" s="75"/>
      <c r="AR1931" s="75"/>
      <c r="AS1931" s="75"/>
      <c r="AT1931" s="75"/>
      <c r="AU1931" s="75"/>
      <c r="AV1931" s="75"/>
      <c r="AW1931" s="76">
        <f>IF(ISNUMBER(VLOOKUP(AW1933,AM$7:AU$7,MATCH(AW1933,AM$7:AU$7))),VLOOKUP(AW1933,AM$7:AU$7,MATCH(AW1933,AM$7:AU$7)),IF(N1935=0,"No Data",IF(AW1933&gt;0,"&lt;10",0)))</f>
        <v>1000</v>
      </c>
      <c r="AX1931" s="77">
        <f>IF(ISNUMBER(VLOOKUP(AX1935,AM$7:AU$7,MATCH(AX1935,AM$7:AU$7))),VLOOKUP(AX1935,AM$7:AU$7,MATCH(AX1935,AM$7:AU$7)),IF(N1935=0,"No Data",IF(AX1935&gt;0,"&lt;10",0)))</f>
        <v>1000</v>
      </c>
      <c r="AY1931" s="106">
        <f>IF(ISNUMBER(AX1931),AX1931,0)</f>
        <v>1000</v>
      </c>
      <c r="AZ1931" s="79"/>
      <c r="BA1931" s="80"/>
      <c r="BB1931" s="71"/>
      <c r="BC1931" s="95"/>
      <c r="BD1931" s="41">
        <v>4</v>
      </c>
      <c r="BE1931" s="52">
        <v>43</v>
      </c>
      <c r="BF1931" s="103">
        <v>4381</v>
      </c>
      <c r="BG1931" s="276" t="s">
        <v>47</v>
      </c>
    </row>
    <row r="1932" spans="1:59" s="63" customFormat="1" ht="12.75" x14ac:dyDescent="0.2">
      <c r="A1932" s="196">
        <v>4</v>
      </c>
      <c r="B1932" s="197" t="s">
        <v>422</v>
      </c>
      <c r="C1932" s="208">
        <v>43</v>
      </c>
      <c r="D1932" s="209" t="s">
        <v>688</v>
      </c>
      <c r="E1932" s="212">
        <v>4381</v>
      </c>
      <c r="F1932" s="213" t="s">
        <v>761</v>
      </c>
      <c r="G1932" s="231"/>
      <c r="H1932" s="81" t="s">
        <v>48</v>
      </c>
      <c r="I1932" s="223"/>
      <c r="J1932" s="73"/>
      <c r="K1932" s="73"/>
      <c r="L1932" s="73"/>
      <c r="M1932" s="74"/>
      <c r="N1932" s="247"/>
      <c r="O1932" s="306"/>
      <c r="P1932" s="105"/>
      <c r="Q1932" s="75"/>
      <c r="R1932" s="75"/>
      <c r="S1932" s="75"/>
      <c r="T1932" s="75"/>
      <c r="U1932" s="75"/>
      <c r="V1932" s="75"/>
      <c r="W1932" s="75"/>
      <c r="X1932" s="75"/>
      <c r="Y1932" s="82">
        <f>MIN(X1936:X1939)</f>
        <v>0</v>
      </c>
      <c r="Z1932" s="83"/>
      <c r="AA1932" s="83"/>
      <c r="AB1932" s="75"/>
      <c r="AC1932" s="75"/>
      <c r="AD1932" s="75"/>
      <c r="AE1932" s="75"/>
      <c r="AF1932" s="75"/>
      <c r="AG1932" s="75"/>
      <c r="AH1932" s="75"/>
      <c r="AI1932" s="75"/>
      <c r="AJ1932" s="82">
        <f>MIN(AI1936:AI1939)</f>
        <v>0</v>
      </c>
      <c r="AK1932" s="83"/>
      <c r="AL1932" s="83"/>
      <c r="AM1932" s="75"/>
      <c r="AN1932" s="75"/>
      <c r="AO1932" s="75"/>
      <c r="AP1932" s="75"/>
      <c r="AQ1932" s="75"/>
      <c r="AR1932" s="75"/>
      <c r="AS1932" s="75"/>
      <c r="AT1932" s="75"/>
      <c r="AU1932" s="75"/>
      <c r="AV1932" s="75"/>
      <c r="AW1932" s="82">
        <f>MIN(AV1936:AV1939)</f>
        <v>50</v>
      </c>
      <c r="AX1932" s="83"/>
      <c r="AY1932" s="83"/>
      <c r="AZ1932" s="79"/>
      <c r="BA1932" s="80"/>
      <c r="BB1932" s="71"/>
      <c r="BC1932" s="95"/>
      <c r="BD1932" s="41">
        <v>4</v>
      </c>
      <c r="BE1932" s="52">
        <v>43</v>
      </c>
      <c r="BF1932" s="103">
        <v>4381</v>
      </c>
      <c r="BG1932" s="278" t="s">
        <v>48</v>
      </c>
    </row>
    <row r="1933" spans="1:59" s="63" customFormat="1" ht="12.75" x14ac:dyDescent="0.2">
      <c r="A1933" s="196">
        <v>4</v>
      </c>
      <c r="B1933" s="197" t="s">
        <v>422</v>
      </c>
      <c r="C1933" s="208">
        <v>43</v>
      </c>
      <c r="D1933" s="209" t="s">
        <v>688</v>
      </c>
      <c r="E1933" s="212">
        <v>4381</v>
      </c>
      <c r="F1933" s="213" t="s">
        <v>761</v>
      </c>
      <c r="G1933" s="231"/>
      <c r="H1933" s="81" t="s">
        <v>49</v>
      </c>
      <c r="I1933" s="223"/>
      <c r="J1933" s="73"/>
      <c r="K1933" s="73"/>
      <c r="L1933" s="73"/>
      <c r="M1933" s="74"/>
      <c r="N1933" s="247"/>
      <c r="O1933" s="306"/>
      <c r="P1933" s="105"/>
      <c r="Q1933" s="75"/>
      <c r="R1933" s="75"/>
      <c r="S1933" s="75"/>
      <c r="T1933" s="75"/>
      <c r="U1933" s="75"/>
      <c r="V1933" s="75"/>
      <c r="W1933" s="75"/>
      <c r="X1933" s="75"/>
      <c r="Y1933" s="84">
        <f>IF(ISNUMBER(AVERAGE(X1936:X1939)),AVERAGE(X1936:X1939),0)</f>
        <v>33.333333333333336</v>
      </c>
      <c r="Z1933" s="83"/>
      <c r="AA1933" s="83"/>
      <c r="AB1933" s="75"/>
      <c r="AC1933" s="75"/>
      <c r="AD1933" s="75"/>
      <c r="AE1933" s="75"/>
      <c r="AF1933" s="75"/>
      <c r="AG1933" s="75"/>
      <c r="AH1933" s="75"/>
      <c r="AI1933" s="75"/>
      <c r="AJ1933" s="84">
        <f>IF(ISNUMBER(AVERAGE(AI1936:AI1939)),AVERAGE(AI1936:AI1939),0)</f>
        <v>0</v>
      </c>
      <c r="AK1933" s="83"/>
      <c r="AL1933" s="83"/>
      <c r="AM1933" s="75"/>
      <c r="AN1933" s="75"/>
      <c r="AO1933" s="75"/>
      <c r="AP1933" s="75"/>
      <c r="AQ1933" s="75"/>
      <c r="AR1933" s="75"/>
      <c r="AS1933" s="75"/>
      <c r="AT1933" s="75"/>
      <c r="AU1933" s="75"/>
      <c r="AV1933" s="75"/>
      <c r="AW1933" s="84">
        <f>IF(ISNUMBER(AVERAGE(AV1936:AV1939)),AVERAGE(AV1936:AV1939),0)</f>
        <v>1183.3333333333333</v>
      </c>
      <c r="AX1933" s="83"/>
      <c r="AY1933" s="83"/>
      <c r="AZ1933" s="79"/>
      <c r="BA1933" s="80"/>
      <c r="BB1933" s="71"/>
      <c r="BC1933" s="95"/>
      <c r="BD1933" s="41">
        <v>4</v>
      </c>
      <c r="BE1933" s="52">
        <v>43</v>
      </c>
      <c r="BF1933" s="103">
        <v>4381</v>
      </c>
      <c r="BG1933" s="278" t="s">
        <v>49</v>
      </c>
    </row>
    <row r="1934" spans="1:59" s="63" customFormat="1" ht="12.75" x14ac:dyDescent="0.2">
      <c r="A1934" s="196">
        <v>4</v>
      </c>
      <c r="B1934" s="197" t="s">
        <v>422</v>
      </c>
      <c r="C1934" s="208">
        <v>43</v>
      </c>
      <c r="D1934" s="209" t="s">
        <v>688</v>
      </c>
      <c r="E1934" s="212">
        <v>4381</v>
      </c>
      <c r="F1934" s="213" t="s">
        <v>761</v>
      </c>
      <c r="G1934" s="231"/>
      <c r="H1934" s="81" t="s">
        <v>50</v>
      </c>
      <c r="I1934" s="223"/>
      <c r="J1934" s="73"/>
      <c r="K1934" s="73"/>
      <c r="L1934" s="73"/>
      <c r="M1934" s="74"/>
      <c r="N1934" s="247"/>
      <c r="O1934" s="306"/>
      <c r="P1934" s="105"/>
      <c r="Q1934" s="75"/>
      <c r="R1934" s="75"/>
      <c r="S1934" s="75"/>
      <c r="T1934" s="75"/>
      <c r="U1934" s="75"/>
      <c r="V1934" s="75"/>
      <c r="W1934" s="75"/>
      <c r="X1934" s="75"/>
      <c r="Y1934" s="84">
        <f>MAX(X1936:X1939)</f>
        <v>100</v>
      </c>
      <c r="Z1934" s="83"/>
      <c r="AA1934" s="83"/>
      <c r="AB1934" s="75"/>
      <c r="AC1934" s="75"/>
      <c r="AD1934" s="75"/>
      <c r="AE1934" s="75"/>
      <c r="AF1934" s="75"/>
      <c r="AG1934" s="75"/>
      <c r="AH1934" s="75"/>
      <c r="AI1934" s="75"/>
      <c r="AJ1934" s="84">
        <f>MAX(AI1936:AI1939)</f>
        <v>0</v>
      </c>
      <c r="AK1934" s="83"/>
      <c r="AL1934" s="83"/>
      <c r="AM1934" s="75"/>
      <c r="AN1934" s="75"/>
      <c r="AO1934" s="75"/>
      <c r="AP1934" s="75"/>
      <c r="AQ1934" s="75"/>
      <c r="AR1934" s="75"/>
      <c r="AS1934" s="75"/>
      <c r="AT1934" s="75"/>
      <c r="AU1934" s="75"/>
      <c r="AV1934" s="75"/>
      <c r="AW1934" s="84">
        <f>MAX(AV1936:AV1939)</f>
        <v>2500</v>
      </c>
      <c r="AX1934" s="83"/>
      <c r="AY1934" s="83"/>
      <c r="AZ1934" s="79"/>
      <c r="BA1934" s="80"/>
      <c r="BB1934" s="71"/>
      <c r="BC1934" s="95"/>
      <c r="BD1934" s="41">
        <v>4</v>
      </c>
      <c r="BE1934" s="52">
        <v>43</v>
      </c>
      <c r="BF1934" s="103">
        <v>4381</v>
      </c>
      <c r="BG1934" s="278" t="s">
        <v>50</v>
      </c>
    </row>
    <row r="1935" spans="1:59" s="63" customFormat="1" ht="12.75" x14ac:dyDescent="0.2">
      <c r="A1935" s="196">
        <v>4</v>
      </c>
      <c r="B1935" s="197" t="s">
        <v>422</v>
      </c>
      <c r="C1935" s="208">
        <v>43</v>
      </c>
      <c r="D1935" s="209" t="s">
        <v>688</v>
      </c>
      <c r="E1935" s="212">
        <v>4381</v>
      </c>
      <c r="F1935" s="213" t="s">
        <v>761</v>
      </c>
      <c r="G1935" s="231"/>
      <c r="H1935" s="85" t="s">
        <v>51</v>
      </c>
      <c r="I1935" s="223"/>
      <c r="J1935" s="73"/>
      <c r="K1935" s="73"/>
      <c r="L1935" s="73"/>
      <c r="M1935" s="74"/>
      <c r="N1935" s="320">
        <f>SUM(N1936:N1939)</f>
        <v>3</v>
      </c>
      <c r="O1935" s="293">
        <f>SUM(O1936:O1939)</f>
        <v>1</v>
      </c>
      <c r="P1935" s="292"/>
      <c r="Q1935" s="87"/>
      <c r="R1935" s="87"/>
      <c r="S1935" s="87"/>
      <c r="T1935" s="87"/>
      <c r="U1935" s="87"/>
      <c r="V1935" s="87"/>
      <c r="W1935" s="87"/>
      <c r="X1935" s="87"/>
      <c r="Y1935" s="88"/>
      <c r="Z1935" s="119">
        <f>SUM(Z1936:Z1939)</f>
        <v>33.333333333333329</v>
      </c>
      <c r="AA1935" s="88"/>
      <c r="AB1935" s="87"/>
      <c r="AC1935" s="87"/>
      <c r="AD1935" s="87"/>
      <c r="AE1935" s="87"/>
      <c r="AF1935" s="87"/>
      <c r="AG1935" s="87"/>
      <c r="AH1935" s="87"/>
      <c r="AI1935" s="87"/>
      <c r="AJ1935" s="88"/>
      <c r="AK1935" s="119">
        <f>SUM(AK1936:AK1939)</f>
        <v>0</v>
      </c>
      <c r="AL1935" s="88"/>
      <c r="AM1935" s="87"/>
      <c r="AN1935" s="87"/>
      <c r="AO1935" s="87"/>
      <c r="AP1935" s="87"/>
      <c r="AQ1935" s="87"/>
      <c r="AR1935" s="87"/>
      <c r="AS1935" s="87"/>
      <c r="AT1935" s="87"/>
      <c r="AU1935" s="87"/>
      <c r="AV1935" s="87"/>
      <c r="AW1935" s="112"/>
      <c r="AX1935" s="119">
        <f>SUM(AX1936:AX1939)</f>
        <v>1183.3333333333333</v>
      </c>
      <c r="AY1935" s="88"/>
      <c r="AZ1935" s="79"/>
      <c r="BA1935" s="80"/>
      <c r="BB1935" s="71"/>
      <c r="BC1935" s="95"/>
      <c r="BD1935" s="41">
        <v>4</v>
      </c>
      <c r="BE1935" s="52">
        <v>43</v>
      </c>
      <c r="BF1935" s="103">
        <v>4381</v>
      </c>
      <c r="BG1935" s="279" t="s">
        <v>51</v>
      </c>
    </row>
    <row r="1936" spans="1:59" s="63" customFormat="1" ht="12.75" x14ac:dyDescent="0.2">
      <c r="A1936" s="196">
        <v>4</v>
      </c>
      <c r="B1936" s="197" t="s">
        <v>422</v>
      </c>
      <c r="C1936" s="208">
        <v>43</v>
      </c>
      <c r="D1936" s="209" t="s">
        <v>688</v>
      </c>
      <c r="E1936" s="212">
        <v>4381</v>
      </c>
      <c r="F1936" s="213" t="s">
        <v>761</v>
      </c>
      <c r="G1936" s="231"/>
      <c r="H1936" s="89" t="s">
        <v>52</v>
      </c>
      <c r="I1936" s="90" t="s">
        <v>762</v>
      </c>
      <c r="J1936" s="90"/>
      <c r="K1936" s="90" t="s">
        <v>64</v>
      </c>
      <c r="L1936" s="90" t="s">
        <v>398</v>
      </c>
      <c r="M1936" s="91"/>
      <c r="N1936" s="312">
        <v>1</v>
      </c>
      <c r="O1936" s="313">
        <f>N1936/N$1935</f>
        <v>0.33333333333333331</v>
      </c>
      <c r="P1936" s="104">
        <v>1</v>
      </c>
      <c r="Q1936" s="92"/>
      <c r="R1936" s="92"/>
      <c r="S1936" s="92"/>
      <c r="T1936" s="92"/>
      <c r="U1936" s="92"/>
      <c r="V1936" s="92"/>
      <c r="W1936" s="92"/>
      <c r="X1936" s="109">
        <f>P1936*P$7+Q1936*Q$7+R1936*R$7+S1936*S$7+T1936*T$7+U1936*U$7+V1936*V$7+W1936*W$7</f>
        <v>100</v>
      </c>
      <c r="Y1936" s="83"/>
      <c r="Z1936" s="110">
        <f>X1936*$O1936</f>
        <v>33.333333333333329</v>
      </c>
      <c r="AA1936" s="111"/>
      <c r="AB1936" s="92"/>
      <c r="AC1936" s="92"/>
      <c r="AD1936" s="92"/>
      <c r="AE1936" s="92"/>
      <c r="AF1936" s="92"/>
      <c r="AG1936" s="92"/>
      <c r="AH1936" s="92"/>
      <c r="AI1936" s="109">
        <f>AB1936*AB$7+AC1936*AC$7+AD1936*AD$7+AE1936*AE$7+AF1936*AF$7+AG1936*AG$7+AH1936*AH$7</f>
        <v>0</v>
      </c>
      <c r="AJ1936" s="83"/>
      <c r="AK1936" s="110">
        <f>AI1936*$O1936</f>
        <v>0</v>
      </c>
      <c r="AL1936" s="111"/>
      <c r="AM1936" s="92"/>
      <c r="AN1936" s="92"/>
      <c r="AO1936" s="92"/>
      <c r="AP1936" s="92"/>
      <c r="AQ1936" s="92"/>
      <c r="AR1936" s="92"/>
      <c r="AS1936" s="92"/>
      <c r="AT1936" s="92">
        <v>1</v>
      </c>
      <c r="AU1936" s="92"/>
      <c r="AV1936" s="109">
        <f>AM1936*AM$7+AN1936*AN$7+AO1936*AO$7+AP1936*AP$7+AQ1936*AQ$7+AR1936*AR$7+AS1936*AS$7+AT1936*AT$7+AU1936*AU$7</f>
        <v>2500</v>
      </c>
      <c r="AW1936" s="75"/>
      <c r="AX1936" s="110">
        <f>AV1936*$O1936</f>
        <v>833.33333333333326</v>
      </c>
      <c r="AY1936" s="111"/>
      <c r="AZ1936" s="93"/>
      <c r="BA1936" s="94" t="s">
        <v>554</v>
      </c>
      <c r="BB1936" s="71"/>
      <c r="BC1936" s="95"/>
      <c r="BD1936" s="41">
        <v>4</v>
      </c>
      <c r="BE1936" s="52">
        <v>43</v>
      </c>
      <c r="BF1936" s="103">
        <v>4381</v>
      </c>
      <c r="BG1936" s="280" t="s">
        <v>52</v>
      </c>
    </row>
    <row r="1937" spans="1:59" s="63" customFormat="1" ht="12.75" x14ac:dyDescent="0.2">
      <c r="A1937" s="196">
        <v>4</v>
      </c>
      <c r="B1937" s="197" t="s">
        <v>422</v>
      </c>
      <c r="C1937" s="208">
        <v>43</v>
      </c>
      <c r="D1937" s="209" t="s">
        <v>688</v>
      </c>
      <c r="E1937" s="212">
        <v>4381</v>
      </c>
      <c r="F1937" s="213" t="s">
        <v>761</v>
      </c>
      <c r="G1937" s="231"/>
      <c r="H1937" s="89"/>
      <c r="I1937" s="90" t="s">
        <v>532</v>
      </c>
      <c r="J1937" s="90"/>
      <c r="K1937" s="90" t="s">
        <v>64</v>
      </c>
      <c r="L1937" s="90" t="s">
        <v>533</v>
      </c>
      <c r="M1937" s="91"/>
      <c r="N1937" s="312">
        <v>1</v>
      </c>
      <c r="O1937" s="313">
        <f>N1937/N$1935</f>
        <v>0.33333333333333331</v>
      </c>
      <c r="P1937" s="104"/>
      <c r="Q1937" s="92"/>
      <c r="R1937" s="92"/>
      <c r="S1937" s="92"/>
      <c r="T1937" s="92"/>
      <c r="U1937" s="92"/>
      <c r="V1937" s="92"/>
      <c r="W1937" s="92"/>
      <c r="X1937" s="109">
        <f>P1937*P$7+Q1937*Q$7+R1937*R$7+S1937*S$7+T1937*T$7+U1937*U$7+V1937*V$7+W1937*W$7</f>
        <v>0</v>
      </c>
      <c r="Y1937" s="83"/>
      <c r="Z1937" s="110">
        <f>X1937*$O1937</f>
        <v>0</v>
      </c>
      <c r="AA1937" s="111"/>
      <c r="AB1937" s="92"/>
      <c r="AC1937" s="92"/>
      <c r="AD1937" s="92"/>
      <c r="AE1937" s="92"/>
      <c r="AF1937" s="92"/>
      <c r="AG1937" s="92"/>
      <c r="AH1937" s="92"/>
      <c r="AI1937" s="109">
        <f>AB1937*AB$7+AC1937*AC$7+AD1937*AD$7+AE1937*AE$7+AF1937*AF$7+AG1937*AG$7+AH1937*AH$7</f>
        <v>0</v>
      </c>
      <c r="AJ1937" s="83"/>
      <c r="AK1937" s="110">
        <f>AI1937*$O1937</f>
        <v>0</v>
      </c>
      <c r="AL1937" s="111"/>
      <c r="AM1937" s="92"/>
      <c r="AN1937" s="92"/>
      <c r="AO1937" s="92"/>
      <c r="AP1937" s="92"/>
      <c r="AQ1937" s="92"/>
      <c r="AR1937" s="92"/>
      <c r="AS1937" s="92">
        <v>1</v>
      </c>
      <c r="AT1937" s="92"/>
      <c r="AU1937" s="92"/>
      <c r="AV1937" s="109">
        <f>AM1937*AM$7+AN1937*AN$7+AO1937*AO$7+AP1937*AP$7+AQ1937*AQ$7+AR1937*AR$7+AS1937*AS$7+AT1937*AT$7+AU1937*AU$7</f>
        <v>1000</v>
      </c>
      <c r="AW1937" s="75"/>
      <c r="AX1937" s="110">
        <f>AV1937*$O1937</f>
        <v>333.33333333333331</v>
      </c>
      <c r="AY1937" s="111"/>
      <c r="AZ1937" s="93"/>
      <c r="BA1937" s="94" t="s">
        <v>554</v>
      </c>
      <c r="BB1937" s="71"/>
      <c r="BC1937" s="95"/>
      <c r="BD1937" s="41">
        <v>4</v>
      </c>
      <c r="BE1937" s="52">
        <v>43</v>
      </c>
      <c r="BF1937" s="103">
        <v>4381</v>
      </c>
      <c r="BG1937" s="280" t="s">
        <v>52</v>
      </c>
    </row>
    <row r="1938" spans="1:59" s="63" customFormat="1" ht="12.75" x14ac:dyDescent="0.2">
      <c r="A1938" s="196">
        <v>4</v>
      </c>
      <c r="B1938" s="197" t="s">
        <v>422</v>
      </c>
      <c r="C1938" s="208">
        <v>43</v>
      </c>
      <c r="D1938" s="209" t="s">
        <v>688</v>
      </c>
      <c r="E1938" s="212">
        <v>4381</v>
      </c>
      <c r="F1938" s="213" t="s">
        <v>761</v>
      </c>
      <c r="G1938" s="231"/>
      <c r="H1938" s="89"/>
      <c r="I1938" s="90" t="s">
        <v>763</v>
      </c>
      <c r="J1938" s="90"/>
      <c r="K1938" s="90" t="s">
        <v>64</v>
      </c>
      <c r="L1938" s="90" t="s">
        <v>119</v>
      </c>
      <c r="M1938" s="91"/>
      <c r="N1938" s="312">
        <v>1</v>
      </c>
      <c r="O1938" s="313">
        <f>N1938/N$1935</f>
        <v>0.33333333333333331</v>
      </c>
      <c r="P1938" s="104"/>
      <c r="Q1938" s="92"/>
      <c r="R1938" s="92"/>
      <c r="S1938" s="92"/>
      <c r="T1938" s="92"/>
      <c r="U1938" s="92"/>
      <c r="V1938" s="92"/>
      <c r="W1938" s="92"/>
      <c r="X1938" s="109">
        <f>P1938*P$7+Q1938*Q$7+R1938*R$7+S1938*S$7+T1938*T$7+U1938*U$7+V1938*V$7+W1938*W$7</f>
        <v>0</v>
      </c>
      <c r="Y1938" s="83"/>
      <c r="Z1938" s="110">
        <f>X1938*$O1938</f>
        <v>0</v>
      </c>
      <c r="AA1938" s="111"/>
      <c r="AB1938" s="92"/>
      <c r="AC1938" s="92"/>
      <c r="AD1938" s="92"/>
      <c r="AE1938" s="92"/>
      <c r="AF1938" s="92"/>
      <c r="AG1938" s="92"/>
      <c r="AH1938" s="92"/>
      <c r="AI1938" s="109">
        <f>AB1938*AB$7+AC1938*AC$7+AD1938*AD$7+AE1938*AE$7+AF1938*AF$7+AG1938*AG$7+AH1938*AH$7</f>
        <v>0</v>
      </c>
      <c r="AJ1938" s="83"/>
      <c r="AK1938" s="110">
        <f>AI1938*$O1938</f>
        <v>0</v>
      </c>
      <c r="AL1938" s="111"/>
      <c r="AM1938" s="92"/>
      <c r="AN1938" s="92"/>
      <c r="AO1938" s="92">
        <v>1</v>
      </c>
      <c r="AP1938" s="92"/>
      <c r="AQ1938" s="92"/>
      <c r="AR1938" s="92"/>
      <c r="AS1938" s="92"/>
      <c r="AT1938" s="92"/>
      <c r="AU1938" s="92"/>
      <c r="AV1938" s="109">
        <f>AM1938*AM$7+AN1938*AN$7+AO1938*AO$7+AP1938*AP$7+AQ1938*AQ$7+AR1938*AR$7+AS1938*AS$7+AT1938*AT$7+AU1938*AU$7</f>
        <v>50</v>
      </c>
      <c r="AW1938" s="75"/>
      <c r="AX1938" s="110">
        <f>AV1938*$O1938</f>
        <v>16.666666666666664</v>
      </c>
      <c r="AY1938" s="111"/>
      <c r="AZ1938" s="93"/>
      <c r="BA1938" s="94" t="s">
        <v>554</v>
      </c>
      <c r="BB1938" s="71"/>
      <c r="BC1938" s="95"/>
      <c r="BD1938" s="41">
        <v>4</v>
      </c>
      <c r="BE1938" s="52">
        <v>43</v>
      </c>
      <c r="BF1938" s="103">
        <v>4381</v>
      </c>
      <c r="BG1938" s="280" t="s">
        <v>52</v>
      </c>
    </row>
    <row r="1939" spans="1:59" s="63" customFormat="1" ht="12.75" x14ac:dyDescent="0.2">
      <c r="A1939" s="196">
        <v>4</v>
      </c>
      <c r="B1939" s="197" t="s">
        <v>422</v>
      </c>
      <c r="C1939" s="208">
        <v>43</v>
      </c>
      <c r="D1939" s="209" t="s">
        <v>688</v>
      </c>
      <c r="E1939" s="212">
        <v>4381</v>
      </c>
      <c r="F1939" s="213" t="s">
        <v>761</v>
      </c>
      <c r="G1939" s="231"/>
      <c r="H1939" s="65"/>
      <c r="I1939" s="222"/>
      <c r="J1939" s="66"/>
      <c r="K1939" s="66"/>
      <c r="L1939" s="66"/>
      <c r="M1939" s="64"/>
      <c r="N1939" s="304"/>
      <c r="O1939" s="305"/>
      <c r="P1939" s="127"/>
      <c r="Q1939" s="67"/>
      <c r="R1939" s="67"/>
      <c r="S1939" s="67"/>
      <c r="T1939" s="67"/>
      <c r="U1939" s="67"/>
      <c r="V1939" s="67"/>
      <c r="W1939" s="67"/>
      <c r="X1939" s="67"/>
      <c r="Y1939" s="68"/>
      <c r="Z1939" s="68"/>
      <c r="AA1939" s="68"/>
      <c r="AB1939" s="67"/>
      <c r="AC1939" s="67"/>
      <c r="AD1939" s="67"/>
      <c r="AE1939" s="67"/>
      <c r="AF1939" s="67"/>
      <c r="AG1939" s="67"/>
      <c r="AH1939" s="67"/>
      <c r="AI1939" s="67"/>
      <c r="AJ1939" s="68"/>
      <c r="AK1939" s="68"/>
      <c r="AL1939" s="68"/>
      <c r="AM1939" s="67"/>
      <c r="AN1939" s="67"/>
      <c r="AO1939" s="67"/>
      <c r="AP1939" s="67"/>
      <c r="AQ1939" s="67"/>
      <c r="AR1939" s="67"/>
      <c r="AS1939" s="67"/>
      <c r="AT1939" s="67"/>
      <c r="AU1939" s="67"/>
      <c r="AV1939" s="67"/>
      <c r="AW1939" s="67"/>
      <c r="AX1939" s="68"/>
      <c r="AY1939" s="68"/>
      <c r="AZ1939" s="69"/>
      <c r="BA1939" s="70"/>
      <c r="BB1939" s="71"/>
      <c r="BC1939" s="95"/>
      <c r="BD1939" s="41">
        <v>4</v>
      </c>
      <c r="BE1939" s="52">
        <v>43</v>
      </c>
      <c r="BF1939" s="103">
        <v>4381</v>
      </c>
      <c r="BG1939" s="275"/>
    </row>
    <row r="1940" spans="1:59" s="63" customFormat="1" ht="12.75" x14ac:dyDescent="0.2">
      <c r="A1940" s="196">
        <v>4</v>
      </c>
      <c r="B1940" s="197" t="s">
        <v>422</v>
      </c>
      <c r="C1940" s="208">
        <v>43</v>
      </c>
      <c r="D1940" s="209" t="s">
        <v>688</v>
      </c>
      <c r="E1940" s="212">
        <v>4381</v>
      </c>
      <c r="F1940" s="213" t="s">
        <v>761</v>
      </c>
      <c r="G1940" s="232"/>
      <c r="H1940" s="97"/>
      <c r="I1940" s="224"/>
      <c r="J1940" s="98"/>
      <c r="K1940" s="98"/>
      <c r="L1940" s="98"/>
      <c r="M1940" s="96"/>
      <c r="N1940" s="307"/>
      <c r="O1940" s="246"/>
      <c r="P1940" s="124"/>
      <c r="Q1940" s="99"/>
      <c r="R1940" s="99"/>
      <c r="S1940" s="99"/>
      <c r="T1940" s="99"/>
      <c r="U1940" s="99"/>
      <c r="V1940" s="99"/>
      <c r="W1940" s="99"/>
      <c r="X1940" s="99"/>
      <c r="Y1940" s="100"/>
      <c r="Z1940" s="100"/>
      <c r="AA1940" s="100"/>
      <c r="AB1940" s="99"/>
      <c r="AC1940" s="99"/>
      <c r="AD1940" s="99"/>
      <c r="AE1940" s="99"/>
      <c r="AF1940" s="99"/>
      <c r="AG1940" s="99"/>
      <c r="AH1940" s="99"/>
      <c r="AI1940" s="99"/>
      <c r="AJ1940" s="100"/>
      <c r="AK1940" s="100"/>
      <c r="AL1940" s="100"/>
      <c r="AM1940" s="99"/>
      <c r="AN1940" s="99"/>
      <c r="AO1940" s="99"/>
      <c r="AP1940" s="99"/>
      <c r="AQ1940" s="99"/>
      <c r="AR1940" s="99"/>
      <c r="AS1940" s="99"/>
      <c r="AT1940" s="99"/>
      <c r="AU1940" s="99"/>
      <c r="AV1940" s="99"/>
      <c r="AW1940" s="99"/>
      <c r="AX1940" s="100"/>
      <c r="AY1940" s="100"/>
      <c r="AZ1940" s="101"/>
      <c r="BA1940" s="102"/>
      <c r="BB1940" s="95"/>
      <c r="BC1940" s="95"/>
      <c r="BD1940" s="41">
        <v>4</v>
      </c>
      <c r="BE1940" s="52">
        <v>43</v>
      </c>
      <c r="BF1940" s="103">
        <v>4381</v>
      </c>
      <c r="BG1940" s="277"/>
    </row>
    <row r="1941" spans="1:59" x14ac:dyDescent="0.25">
      <c r="A1941" s="196">
        <v>4</v>
      </c>
      <c r="B1941" s="197" t="s">
        <v>422</v>
      </c>
      <c r="C1941" s="208">
        <v>43</v>
      </c>
      <c r="D1941" s="209" t="s">
        <v>688</v>
      </c>
      <c r="E1941" s="210">
        <v>4383</v>
      </c>
      <c r="F1941" s="211" t="s">
        <v>764</v>
      </c>
      <c r="G1941" s="235"/>
      <c r="H1941" s="145"/>
      <c r="I1941" s="221"/>
      <c r="J1941" s="57"/>
      <c r="K1941" s="57"/>
      <c r="L1941" s="57"/>
      <c r="M1941" s="144"/>
      <c r="N1941" s="324"/>
      <c r="O1941" s="325"/>
      <c r="P1941" s="146"/>
      <c r="Q1941" s="146"/>
      <c r="R1941" s="146"/>
      <c r="S1941" s="146"/>
      <c r="T1941" s="146"/>
      <c r="U1941" s="146"/>
      <c r="V1941" s="146"/>
      <c r="W1941" s="146"/>
      <c r="X1941" s="146"/>
      <c r="Y1941" s="59"/>
      <c r="Z1941" s="123"/>
      <c r="AA1941" s="123"/>
      <c r="AB1941" s="146"/>
      <c r="AC1941" s="146"/>
      <c r="AD1941" s="146"/>
      <c r="AE1941" s="146"/>
      <c r="AF1941" s="146"/>
      <c r="AG1941" s="146"/>
      <c r="AH1941" s="146"/>
      <c r="AI1941" s="146"/>
      <c r="AJ1941" s="59"/>
      <c r="AK1941" s="123"/>
      <c r="AL1941" s="123"/>
      <c r="AM1941" s="146"/>
      <c r="AN1941" s="146"/>
      <c r="AO1941" s="146"/>
      <c r="AP1941" s="146"/>
      <c r="AQ1941" s="146"/>
      <c r="AR1941" s="146"/>
      <c r="AS1941" s="146"/>
      <c r="AT1941" s="146"/>
      <c r="AU1941" s="146"/>
      <c r="AV1941" s="146"/>
      <c r="AW1941" s="58"/>
      <c r="AX1941" s="123"/>
      <c r="AY1941" s="59"/>
      <c r="AZ1941" s="147"/>
      <c r="BA1941" s="148"/>
      <c r="BB1941" s="143"/>
      <c r="BC1941" s="143"/>
      <c r="BD1941" s="41">
        <v>4</v>
      </c>
      <c r="BE1941" s="52">
        <v>43</v>
      </c>
      <c r="BF1941" s="62">
        <v>4383</v>
      </c>
      <c r="BG1941" s="284"/>
    </row>
    <row r="1942" spans="1:59" s="63" customFormat="1" ht="12.75" x14ac:dyDescent="0.2">
      <c r="A1942" s="196">
        <v>4</v>
      </c>
      <c r="B1942" s="197" t="s">
        <v>422</v>
      </c>
      <c r="C1942" s="208">
        <v>43</v>
      </c>
      <c r="D1942" s="209" t="s">
        <v>688</v>
      </c>
      <c r="E1942" s="210">
        <v>4383</v>
      </c>
      <c r="F1942" s="211" t="s">
        <v>764</v>
      </c>
      <c r="G1942" s="230"/>
      <c r="H1942" s="56"/>
      <c r="I1942" s="221"/>
      <c r="J1942" s="57"/>
      <c r="K1942" s="57"/>
      <c r="L1942" s="57"/>
      <c r="M1942" s="55"/>
      <c r="N1942" s="303"/>
      <c r="O1942" s="245"/>
      <c r="P1942" s="122"/>
      <c r="Q1942" s="58"/>
      <c r="R1942" s="58"/>
      <c r="S1942" s="58"/>
      <c r="T1942" s="58"/>
      <c r="U1942" s="58"/>
      <c r="V1942" s="58"/>
      <c r="W1942" s="58"/>
      <c r="X1942" s="58"/>
      <c r="Y1942" s="59"/>
      <c r="Z1942" s="59"/>
      <c r="AA1942" s="59"/>
      <c r="AB1942" s="58"/>
      <c r="AC1942" s="58"/>
      <c r="AD1942" s="58"/>
      <c r="AE1942" s="58"/>
      <c r="AF1942" s="58"/>
      <c r="AG1942" s="58"/>
      <c r="AH1942" s="58"/>
      <c r="AI1942" s="58"/>
      <c r="AJ1942" s="59"/>
      <c r="AK1942" s="59"/>
      <c r="AL1942" s="59"/>
      <c r="AM1942" s="58"/>
      <c r="AN1942" s="58"/>
      <c r="AO1942" s="58"/>
      <c r="AP1942" s="58"/>
      <c r="AQ1942" s="58"/>
      <c r="AR1942" s="58"/>
      <c r="AS1942" s="58"/>
      <c r="AT1942" s="58"/>
      <c r="AU1942" s="58"/>
      <c r="AV1942" s="58"/>
      <c r="AW1942" s="58"/>
      <c r="AX1942" s="59"/>
      <c r="AY1942" s="59"/>
      <c r="AZ1942" s="60"/>
      <c r="BA1942" s="61"/>
      <c r="BB1942" s="54"/>
      <c r="BC1942" s="54"/>
      <c r="BD1942" s="41">
        <v>4</v>
      </c>
      <c r="BE1942" s="52">
        <v>43</v>
      </c>
      <c r="BF1942" s="62">
        <v>4383</v>
      </c>
      <c r="BG1942" s="274"/>
    </row>
    <row r="1943" spans="1:59" s="63" customFormat="1" ht="12.75" x14ac:dyDescent="0.2">
      <c r="A1943" s="196">
        <v>4</v>
      </c>
      <c r="B1943" s="197" t="s">
        <v>422</v>
      </c>
      <c r="C1943" s="208">
        <v>43</v>
      </c>
      <c r="D1943" s="209" t="s">
        <v>688</v>
      </c>
      <c r="E1943" s="210">
        <v>4383</v>
      </c>
      <c r="F1943" s="211" t="s">
        <v>764</v>
      </c>
      <c r="G1943" s="231" t="s">
        <v>1191</v>
      </c>
      <c r="H1943" s="65"/>
      <c r="I1943" s="222"/>
      <c r="J1943" s="66"/>
      <c r="K1943" s="66"/>
      <c r="L1943" s="66"/>
      <c r="M1943" s="64"/>
      <c r="N1943" s="308"/>
      <c r="O1943" s="309"/>
      <c r="P1943" s="127"/>
      <c r="Q1943" s="67"/>
      <c r="R1943" s="67"/>
      <c r="S1943" s="67"/>
      <c r="T1943" s="67"/>
      <c r="U1943" s="67"/>
      <c r="V1943" s="67"/>
      <c r="W1943" s="67"/>
      <c r="X1943" s="67"/>
      <c r="Y1943" s="68"/>
      <c r="Z1943" s="68"/>
      <c r="AA1943" s="68"/>
      <c r="AB1943" s="67"/>
      <c r="AC1943" s="67"/>
      <c r="AD1943" s="67"/>
      <c r="AE1943" s="67"/>
      <c r="AF1943" s="67"/>
      <c r="AG1943" s="67"/>
      <c r="AH1943" s="67"/>
      <c r="AI1943" s="67"/>
      <c r="AJ1943" s="68"/>
      <c r="AK1943" s="68"/>
      <c r="AL1943" s="68"/>
      <c r="AM1943" s="67"/>
      <c r="AN1943" s="67"/>
      <c r="AO1943" s="67"/>
      <c r="AP1943" s="67"/>
      <c r="AQ1943" s="67"/>
      <c r="AR1943" s="67"/>
      <c r="AS1943" s="67"/>
      <c r="AT1943" s="67"/>
      <c r="AU1943" s="67"/>
      <c r="AV1943" s="67"/>
      <c r="AW1943" s="67"/>
      <c r="AX1943" s="68"/>
      <c r="AY1943" s="68"/>
      <c r="AZ1943" s="69"/>
      <c r="BA1943" s="70"/>
      <c r="BB1943" s="71"/>
      <c r="BC1943" s="54"/>
      <c r="BD1943" s="41">
        <v>4</v>
      </c>
      <c r="BE1943" s="52">
        <v>43</v>
      </c>
      <c r="BF1943" s="62">
        <v>4383</v>
      </c>
      <c r="BG1943" s="275"/>
    </row>
    <row r="1944" spans="1:59" s="63" customFormat="1" ht="12.75" x14ac:dyDescent="0.2">
      <c r="A1944" s="196">
        <v>4</v>
      </c>
      <c r="B1944" s="197" t="s">
        <v>422</v>
      </c>
      <c r="C1944" s="208">
        <v>43</v>
      </c>
      <c r="D1944" s="209" t="s">
        <v>688</v>
      </c>
      <c r="E1944" s="210">
        <v>4383</v>
      </c>
      <c r="F1944" s="211" t="s">
        <v>764</v>
      </c>
      <c r="G1944" s="231" t="s">
        <v>1191</v>
      </c>
      <c r="H1944" s="72" t="s">
        <v>47</v>
      </c>
      <c r="I1944" s="223"/>
      <c r="J1944" s="73"/>
      <c r="K1944" s="73"/>
      <c r="L1944" s="73"/>
      <c r="M1944" s="74"/>
      <c r="N1944" s="247"/>
      <c r="O1944" s="306"/>
      <c r="P1944" s="105"/>
      <c r="Q1944" s="75"/>
      <c r="R1944" s="75"/>
      <c r="S1944" s="75"/>
      <c r="T1944" s="75"/>
      <c r="U1944" s="75"/>
      <c r="V1944" s="75"/>
      <c r="W1944" s="75"/>
      <c r="X1944" s="75"/>
      <c r="Y1944" s="76">
        <f>IF(ISNUMBER(VLOOKUP(Y1946,P$7:W$7,MATCH(Y1946,P$7:W$7))),VLOOKUP(Y1946,P$7:W$7,MATCH(Y1946,P$7:W$7)),IF(N1948=0,"No Data",IF(Y1946&gt;0,"&lt;100",0)))</f>
        <v>10000</v>
      </c>
      <c r="Z1944" s="77">
        <f>IF(ISNUMBER(VLOOKUP(Z1948,P$7:W$7,MATCH(Z1948,P$7:W$7))),VLOOKUP(Z1948,P$7:W$7,MATCH(Z1948,P$7:W$7)),IF(N1948=0,"No Data",IF(Z1948&gt;0,"&lt;100",0)))</f>
        <v>10000</v>
      </c>
      <c r="AA1944" s="106">
        <f>IF(ISNUMBER(Z1944),Z1944,0)</f>
        <v>10000</v>
      </c>
      <c r="AB1944" s="75"/>
      <c r="AC1944" s="75"/>
      <c r="AD1944" s="75"/>
      <c r="AE1944" s="75"/>
      <c r="AF1944" s="75"/>
      <c r="AG1944" s="75"/>
      <c r="AH1944" s="75"/>
      <c r="AI1944" s="75"/>
      <c r="AJ1944" s="76">
        <f>IF(ISNUMBER(VLOOKUP(AJ1946,AB$7:AH$7,MATCH(AJ1946,AB$7:AH$7))),VLOOKUP(AJ1946,AB$7:AH$7,MATCH(AJ1946,AB$7:AH$7)),IF(N1948=0,"No Data",IF(AJ1946&gt;0,"&lt;50",0)))</f>
        <v>0</v>
      </c>
      <c r="AK1944" s="77">
        <f>IF(ISNUMBER(VLOOKUP(AK1948,AB$7:AH$7,MATCH(AK1948,AB$7:AH$7))),VLOOKUP(AK1948,AB$7:AH$7,MATCH(AK1948,AB$7:AH$7)),IF(N1948=0,"No Data",IF(AK1948&gt;0,"&lt;50",0)))</f>
        <v>0</v>
      </c>
      <c r="AL1944" s="106">
        <f>IF(ISNUMBER(AK1944),AK1944,0)</f>
        <v>0</v>
      </c>
      <c r="AM1944" s="75"/>
      <c r="AN1944" s="75"/>
      <c r="AO1944" s="75"/>
      <c r="AP1944" s="75"/>
      <c r="AQ1944" s="75"/>
      <c r="AR1944" s="75"/>
      <c r="AS1944" s="75"/>
      <c r="AT1944" s="75"/>
      <c r="AU1944" s="75"/>
      <c r="AV1944" s="75"/>
      <c r="AW1944" s="76">
        <f>IF(ISNUMBER(VLOOKUP(AW1946,AM$7:AU$7,MATCH(AW1946,AM$7:AU$7))),VLOOKUP(AW1946,AM$7:AU$7,MATCH(AW1946,AM$7:AU$7)),IF(N1948=0,"No Data",IF(AW1946&gt;0,"&lt;10",0)))</f>
        <v>100</v>
      </c>
      <c r="AX1944" s="77">
        <f>IF(ISNUMBER(VLOOKUP(AX1948,AM$7:AU$7,MATCH(AX1948,AM$7:AU$7))),VLOOKUP(AX1948,AM$7:AU$7,MATCH(AX1948,AM$7:AU$7)),IF(N1948=0,"No Data",IF(AX1948&gt;0,"&lt;10",0)))</f>
        <v>100</v>
      </c>
      <c r="AY1944" s="106">
        <f>IF(ISNUMBER(AX1944),AX1944,0)</f>
        <v>100</v>
      </c>
      <c r="AZ1944" s="79"/>
      <c r="BA1944" s="80"/>
      <c r="BB1944" s="71"/>
      <c r="BC1944" s="54"/>
      <c r="BD1944" s="41">
        <v>4</v>
      </c>
      <c r="BE1944" s="52">
        <v>43</v>
      </c>
      <c r="BF1944" s="62">
        <v>4383</v>
      </c>
      <c r="BG1944" s="276" t="s">
        <v>47</v>
      </c>
    </row>
    <row r="1945" spans="1:59" s="63" customFormat="1" ht="12.75" x14ac:dyDescent="0.2">
      <c r="A1945" s="196">
        <v>4</v>
      </c>
      <c r="B1945" s="197" t="s">
        <v>422</v>
      </c>
      <c r="C1945" s="208">
        <v>43</v>
      </c>
      <c r="D1945" s="209" t="s">
        <v>688</v>
      </c>
      <c r="E1945" s="210">
        <v>4383</v>
      </c>
      <c r="F1945" s="211" t="s">
        <v>764</v>
      </c>
      <c r="G1945" s="231" t="s">
        <v>1191</v>
      </c>
      <c r="H1945" s="81" t="s">
        <v>48</v>
      </c>
      <c r="I1945" s="223"/>
      <c r="J1945" s="73"/>
      <c r="K1945" s="73"/>
      <c r="L1945" s="73"/>
      <c r="M1945" s="74"/>
      <c r="N1945" s="247"/>
      <c r="O1945" s="306"/>
      <c r="P1945" s="105"/>
      <c r="Q1945" s="75"/>
      <c r="R1945" s="75"/>
      <c r="S1945" s="75"/>
      <c r="T1945" s="75"/>
      <c r="U1945" s="75"/>
      <c r="V1945" s="75"/>
      <c r="W1945" s="75"/>
      <c r="X1945" s="75"/>
      <c r="Y1945" s="82">
        <f>MIN(X1949:X1958)</f>
        <v>0</v>
      </c>
      <c r="Z1945" s="83"/>
      <c r="AA1945" s="83"/>
      <c r="AB1945" s="75"/>
      <c r="AC1945" s="75"/>
      <c r="AD1945" s="75"/>
      <c r="AE1945" s="75"/>
      <c r="AF1945" s="75"/>
      <c r="AG1945" s="75"/>
      <c r="AH1945" s="75"/>
      <c r="AI1945" s="75"/>
      <c r="AJ1945" s="82">
        <f>MIN(AI1949:AI1958)</f>
        <v>0</v>
      </c>
      <c r="AK1945" s="83"/>
      <c r="AL1945" s="83"/>
      <c r="AM1945" s="75"/>
      <c r="AN1945" s="75"/>
      <c r="AO1945" s="75"/>
      <c r="AP1945" s="75"/>
      <c r="AQ1945" s="75"/>
      <c r="AR1945" s="75"/>
      <c r="AS1945" s="75"/>
      <c r="AT1945" s="75"/>
      <c r="AU1945" s="75"/>
      <c r="AV1945" s="75"/>
      <c r="AW1945" s="82">
        <f>MIN(AV1949:AV1958)</f>
        <v>50</v>
      </c>
      <c r="AX1945" s="83"/>
      <c r="AY1945" s="83"/>
      <c r="AZ1945" s="79"/>
      <c r="BA1945" s="80"/>
      <c r="BB1945" s="71"/>
      <c r="BC1945" s="54"/>
      <c r="BD1945" s="41">
        <v>4</v>
      </c>
      <c r="BE1945" s="52">
        <v>43</v>
      </c>
      <c r="BF1945" s="62">
        <v>4383</v>
      </c>
      <c r="BG1945" s="278" t="s">
        <v>48</v>
      </c>
    </row>
    <row r="1946" spans="1:59" s="63" customFormat="1" ht="12.75" x14ac:dyDescent="0.2">
      <c r="A1946" s="196">
        <v>4</v>
      </c>
      <c r="B1946" s="197" t="s">
        <v>422</v>
      </c>
      <c r="C1946" s="208">
        <v>43</v>
      </c>
      <c r="D1946" s="209" t="s">
        <v>688</v>
      </c>
      <c r="E1946" s="210">
        <v>4383</v>
      </c>
      <c r="F1946" s="211" t="s">
        <v>764</v>
      </c>
      <c r="G1946" s="231" t="s">
        <v>1191</v>
      </c>
      <c r="H1946" s="81" t="s">
        <v>49</v>
      </c>
      <c r="I1946" s="223"/>
      <c r="J1946" s="73"/>
      <c r="K1946" s="73"/>
      <c r="L1946" s="73"/>
      <c r="M1946" s="74"/>
      <c r="N1946" s="247"/>
      <c r="O1946" s="306"/>
      <c r="P1946" s="105"/>
      <c r="Q1946" s="75"/>
      <c r="R1946" s="75"/>
      <c r="S1946" s="75"/>
      <c r="T1946" s="75"/>
      <c r="U1946" s="75"/>
      <c r="V1946" s="75"/>
      <c r="W1946" s="75"/>
      <c r="X1946" s="75"/>
      <c r="Y1946" s="84">
        <f>IF(ISNUMBER(AVERAGE(X1949:X1958)),AVERAGE(X1949:X1958),0)</f>
        <v>13000</v>
      </c>
      <c r="Z1946" s="83"/>
      <c r="AA1946" s="83"/>
      <c r="AB1946" s="75"/>
      <c r="AC1946" s="75"/>
      <c r="AD1946" s="75"/>
      <c r="AE1946" s="75"/>
      <c r="AF1946" s="75"/>
      <c r="AG1946" s="75"/>
      <c r="AH1946" s="75"/>
      <c r="AI1946" s="75"/>
      <c r="AJ1946" s="84">
        <f>IF(ISNUMBER(AVERAGE(AI1949:AI1958)),AVERAGE(AI1949:AI1958),0)</f>
        <v>0</v>
      </c>
      <c r="AK1946" s="83"/>
      <c r="AL1946" s="83"/>
      <c r="AM1946" s="75"/>
      <c r="AN1946" s="75"/>
      <c r="AO1946" s="75"/>
      <c r="AP1946" s="75"/>
      <c r="AQ1946" s="75"/>
      <c r="AR1946" s="75"/>
      <c r="AS1946" s="75"/>
      <c r="AT1946" s="75"/>
      <c r="AU1946" s="75"/>
      <c r="AV1946" s="75"/>
      <c r="AW1946" s="84">
        <f>IF(ISNUMBER(AVERAGE(AV1949:AV1958)),AVERAGE(AV1949:AV1958),0)</f>
        <v>225</v>
      </c>
      <c r="AX1946" s="83"/>
      <c r="AY1946" s="83"/>
      <c r="AZ1946" s="79"/>
      <c r="BA1946" s="80"/>
      <c r="BB1946" s="71"/>
      <c r="BC1946" s="54"/>
      <c r="BD1946" s="41">
        <v>4</v>
      </c>
      <c r="BE1946" s="52">
        <v>43</v>
      </c>
      <c r="BF1946" s="62">
        <v>4383</v>
      </c>
      <c r="BG1946" s="278" t="s">
        <v>49</v>
      </c>
    </row>
    <row r="1947" spans="1:59" s="63" customFormat="1" ht="12.75" x14ac:dyDescent="0.2">
      <c r="A1947" s="196">
        <v>4</v>
      </c>
      <c r="B1947" s="197" t="s">
        <v>422</v>
      </c>
      <c r="C1947" s="208">
        <v>43</v>
      </c>
      <c r="D1947" s="209" t="s">
        <v>688</v>
      </c>
      <c r="E1947" s="210">
        <v>4383</v>
      </c>
      <c r="F1947" s="211" t="s">
        <v>764</v>
      </c>
      <c r="G1947" s="231" t="s">
        <v>1191</v>
      </c>
      <c r="H1947" s="81" t="s">
        <v>50</v>
      </c>
      <c r="I1947" s="223"/>
      <c r="J1947" s="73"/>
      <c r="K1947" s="73"/>
      <c r="L1947" s="73"/>
      <c r="M1947" s="74"/>
      <c r="N1947" s="247"/>
      <c r="O1947" s="306"/>
      <c r="P1947" s="105"/>
      <c r="Q1947" s="75"/>
      <c r="R1947" s="75"/>
      <c r="S1947" s="75"/>
      <c r="T1947" s="75"/>
      <c r="U1947" s="75"/>
      <c r="V1947" s="75"/>
      <c r="W1947" s="75"/>
      <c r="X1947" s="75"/>
      <c r="Y1947" s="84">
        <f>MAX(X1949:X1958)</f>
        <v>25000</v>
      </c>
      <c r="Z1947" s="83"/>
      <c r="AA1947" s="83"/>
      <c r="AB1947" s="75"/>
      <c r="AC1947" s="75"/>
      <c r="AD1947" s="75"/>
      <c r="AE1947" s="75"/>
      <c r="AF1947" s="75"/>
      <c r="AG1947" s="75"/>
      <c r="AH1947" s="75"/>
      <c r="AI1947" s="75"/>
      <c r="AJ1947" s="84">
        <f>MAX(AI1949:AI1958)</f>
        <v>0</v>
      </c>
      <c r="AK1947" s="83"/>
      <c r="AL1947" s="83"/>
      <c r="AM1947" s="75"/>
      <c r="AN1947" s="75"/>
      <c r="AO1947" s="75"/>
      <c r="AP1947" s="75"/>
      <c r="AQ1947" s="75"/>
      <c r="AR1947" s="75"/>
      <c r="AS1947" s="75"/>
      <c r="AT1947" s="75"/>
      <c r="AU1947" s="75"/>
      <c r="AV1947" s="75"/>
      <c r="AW1947" s="84">
        <f>MAX(AV1949:AV1958)</f>
        <v>1000</v>
      </c>
      <c r="AX1947" s="83"/>
      <c r="AY1947" s="83"/>
      <c r="AZ1947" s="79"/>
      <c r="BA1947" s="80"/>
      <c r="BB1947" s="71"/>
      <c r="BC1947" s="54"/>
      <c r="BD1947" s="41">
        <v>4</v>
      </c>
      <c r="BE1947" s="52">
        <v>43</v>
      </c>
      <c r="BF1947" s="62">
        <v>4383</v>
      </c>
      <c r="BG1947" s="278" t="s">
        <v>50</v>
      </c>
    </row>
    <row r="1948" spans="1:59" s="63" customFormat="1" ht="12.75" x14ac:dyDescent="0.2">
      <c r="A1948" s="196">
        <v>4</v>
      </c>
      <c r="B1948" s="197" t="s">
        <v>422</v>
      </c>
      <c r="C1948" s="208">
        <v>43</v>
      </c>
      <c r="D1948" s="209" t="s">
        <v>688</v>
      </c>
      <c r="E1948" s="210">
        <v>4383</v>
      </c>
      <c r="F1948" s="211" t="s">
        <v>764</v>
      </c>
      <c r="G1948" s="231" t="s">
        <v>1191</v>
      </c>
      <c r="H1948" s="85" t="s">
        <v>51</v>
      </c>
      <c r="I1948" s="223"/>
      <c r="J1948" s="73"/>
      <c r="K1948" s="73"/>
      <c r="L1948" s="73"/>
      <c r="M1948" s="74"/>
      <c r="N1948" s="248">
        <f>SUM(N1949:N1958)</f>
        <v>9</v>
      </c>
      <c r="O1948" s="293">
        <f>SUM(O1949:O1958)</f>
        <v>1.0000000000000002</v>
      </c>
      <c r="P1948" s="292"/>
      <c r="Q1948" s="87"/>
      <c r="R1948" s="87"/>
      <c r="S1948" s="87"/>
      <c r="T1948" s="87"/>
      <c r="U1948" s="87"/>
      <c r="V1948" s="87"/>
      <c r="W1948" s="87"/>
      <c r="X1948" s="87"/>
      <c r="Y1948" s="88"/>
      <c r="Z1948" s="119">
        <f>SUM(Z1949:Z1958)</f>
        <v>14444.444444444443</v>
      </c>
      <c r="AA1948" s="120"/>
      <c r="AB1948" s="111"/>
      <c r="AC1948" s="111"/>
      <c r="AD1948" s="111"/>
      <c r="AE1948" s="111"/>
      <c r="AF1948" s="111"/>
      <c r="AG1948" s="111"/>
      <c r="AH1948" s="111"/>
      <c r="AI1948" s="111"/>
      <c r="AJ1948" s="120"/>
      <c r="AK1948" s="119">
        <f>SUM(AK1949:AK1958)</f>
        <v>0</v>
      </c>
      <c r="AL1948" s="120"/>
      <c r="AM1948" s="111"/>
      <c r="AN1948" s="111"/>
      <c r="AO1948" s="111"/>
      <c r="AP1948" s="111"/>
      <c r="AQ1948" s="111"/>
      <c r="AR1948" s="111"/>
      <c r="AS1948" s="111"/>
      <c r="AT1948" s="111"/>
      <c r="AU1948" s="111"/>
      <c r="AV1948" s="111"/>
      <c r="AW1948" s="120"/>
      <c r="AX1948" s="119">
        <f>SUM(AX1949:AX1958)</f>
        <v>238.88888888888889</v>
      </c>
      <c r="AY1948" s="88"/>
      <c r="AZ1948" s="79"/>
      <c r="BA1948" s="80"/>
      <c r="BB1948" s="71"/>
      <c r="BC1948" s="54"/>
      <c r="BD1948" s="41">
        <v>4</v>
      </c>
      <c r="BE1948" s="52">
        <v>43</v>
      </c>
      <c r="BF1948" s="62">
        <v>4383</v>
      </c>
      <c r="BG1948" s="279" t="s">
        <v>51</v>
      </c>
    </row>
    <row r="1949" spans="1:59" s="63" customFormat="1" ht="12.75" x14ac:dyDescent="0.2">
      <c r="A1949" s="196">
        <v>4</v>
      </c>
      <c r="B1949" s="197" t="s">
        <v>422</v>
      </c>
      <c r="C1949" s="208">
        <v>43</v>
      </c>
      <c r="D1949" s="209" t="s">
        <v>688</v>
      </c>
      <c r="E1949" s="210">
        <v>4383</v>
      </c>
      <c r="F1949" s="211" t="s">
        <v>764</v>
      </c>
      <c r="G1949" s="231" t="s">
        <v>1191</v>
      </c>
      <c r="H1949" s="89" t="s">
        <v>52</v>
      </c>
      <c r="I1949" s="90" t="s">
        <v>765</v>
      </c>
      <c r="J1949" s="90"/>
      <c r="K1949" s="90" t="s">
        <v>64</v>
      </c>
      <c r="L1949" s="90" t="s">
        <v>528</v>
      </c>
      <c r="M1949" s="91"/>
      <c r="N1949" s="312">
        <v>0</v>
      </c>
      <c r="O1949" s="313">
        <f>N1949/N$1948</f>
        <v>0</v>
      </c>
      <c r="P1949" s="104"/>
      <c r="Q1949" s="92"/>
      <c r="R1949" s="92"/>
      <c r="S1949" s="92"/>
      <c r="T1949" s="92"/>
      <c r="U1949" s="92"/>
      <c r="V1949" s="92"/>
      <c r="W1949" s="92"/>
      <c r="X1949" s="109">
        <f t="shared" ref="X1949:X1958" si="245">P1949*P$7+Q1949*Q$7+R1949*R$7+S1949*S$7+T1949*T$7+U1949*U$7+V1949*V$7+W1949*W$7</f>
        <v>0</v>
      </c>
      <c r="Y1949" s="83"/>
      <c r="Z1949" s="110">
        <f t="shared" ref="Z1949:Z1958" si="246">X1949*$O1949</f>
        <v>0</v>
      </c>
      <c r="AA1949" s="111"/>
      <c r="AB1949" s="92"/>
      <c r="AC1949" s="92"/>
      <c r="AD1949" s="92"/>
      <c r="AE1949" s="92"/>
      <c r="AF1949" s="92"/>
      <c r="AG1949" s="92"/>
      <c r="AH1949" s="92"/>
      <c r="AI1949" s="109">
        <f t="shared" ref="AI1949:AI1958" si="247">AB1949*AB$7+AC1949*AC$7+AD1949*AD$7+AE1949*AE$7+AF1949*AF$7+AG1949*AG$7+AH1949*AH$7</f>
        <v>0</v>
      </c>
      <c r="AJ1949" s="83"/>
      <c r="AK1949" s="110">
        <f t="shared" ref="AK1949:AK1958" si="248">AI1949*$O1949</f>
        <v>0</v>
      </c>
      <c r="AL1949" s="111"/>
      <c r="AM1949" s="92"/>
      <c r="AN1949" s="92"/>
      <c r="AO1949" s="92"/>
      <c r="AP1949" s="92">
        <v>1</v>
      </c>
      <c r="AQ1949" s="92"/>
      <c r="AR1949" s="92"/>
      <c r="AS1949" s="92"/>
      <c r="AT1949" s="92"/>
      <c r="AU1949" s="92"/>
      <c r="AV1949" s="109">
        <f t="shared" ref="AV1949:AV1958" si="249">AM1949*AM$7+AN1949*AN$7+AO1949*AO$7+AP1949*AP$7+AQ1949*AQ$7+AR1949*AR$7+AS1949*AS$7+AT1949*AT$7+AU1949*AU$7</f>
        <v>100</v>
      </c>
      <c r="AW1949" s="75"/>
      <c r="AX1949" s="110">
        <f t="shared" ref="AX1949:AX1958" si="250">AV1949*$O1949</f>
        <v>0</v>
      </c>
      <c r="AY1949" s="111"/>
      <c r="AZ1949" s="93"/>
      <c r="BA1949" s="94" t="s">
        <v>105</v>
      </c>
      <c r="BB1949" s="71"/>
      <c r="BC1949" s="54"/>
      <c r="BD1949" s="41">
        <v>4</v>
      </c>
      <c r="BE1949" s="52">
        <v>43</v>
      </c>
      <c r="BF1949" s="62">
        <v>4383</v>
      </c>
      <c r="BG1949" s="280" t="s">
        <v>52</v>
      </c>
    </row>
    <row r="1950" spans="1:59" s="63" customFormat="1" ht="12.75" x14ac:dyDescent="0.2">
      <c r="A1950" s="196">
        <v>4</v>
      </c>
      <c r="B1950" s="197" t="s">
        <v>422</v>
      </c>
      <c r="C1950" s="208">
        <v>43</v>
      </c>
      <c r="D1950" s="209" t="s">
        <v>688</v>
      </c>
      <c r="E1950" s="210">
        <v>4383</v>
      </c>
      <c r="F1950" s="211" t="s">
        <v>764</v>
      </c>
      <c r="G1950" s="231" t="s">
        <v>1191</v>
      </c>
      <c r="H1950" s="89"/>
      <c r="I1950" s="90" t="s">
        <v>551</v>
      </c>
      <c r="J1950" s="90"/>
      <c r="K1950" s="90" t="s">
        <v>553</v>
      </c>
      <c r="L1950" s="90"/>
      <c r="M1950" s="91"/>
      <c r="N1950" s="312">
        <v>1</v>
      </c>
      <c r="O1950" s="313">
        <f t="shared" ref="O1950:O1958" si="251">N1950/N$1948</f>
        <v>0.1111111111111111</v>
      </c>
      <c r="P1950" s="104"/>
      <c r="Q1950" s="92"/>
      <c r="R1950" s="92"/>
      <c r="S1950" s="92"/>
      <c r="T1950" s="92"/>
      <c r="U1950" s="92"/>
      <c r="V1950" s="92"/>
      <c r="W1950" s="92">
        <v>1</v>
      </c>
      <c r="X1950" s="109">
        <f t="shared" si="245"/>
        <v>25000</v>
      </c>
      <c r="Y1950" s="83"/>
      <c r="Z1950" s="110">
        <f t="shared" si="246"/>
        <v>2777.7777777777778</v>
      </c>
      <c r="AA1950" s="111"/>
      <c r="AB1950" s="92"/>
      <c r="AC1950" s="92"/>
      <c r="AD1950" s="92"/>
      <c r="AE1950" s="92"/>
      <c r="AF1950" s="92"/>
      <c r="AG1950" s="92"/>
      <c r="AH1950" s="92"/>
      <c r="AI1950" s="109">
        <f t="shared" si="247"/>
        <v>0</v>
      </c>
      <c r="AJ1950" s="83"/>
      <c r="AK1950" s="110">
        <f t="shared" si="248"/>
        <v>0</v>
      </c>
      <c r="AL1950" s="111"/>
      <c r="AM1950" s="92"/>
      <c r="AN1950" s="92"/>
      <c r="AO1950" s="92"/>
      <c r="AP1950" s="92">
        <v>1</v>
      </c>
      <c r="AQ1950" s="92"/>
      <c r="AR1950" s="92"/>
      <c r="AS1950" s="92"/>
      <c r="AT1950" s="92"/>
      <c r="AU1950" s="92"/>
      <c r="AV1950" s="109">
        <f t="shared" si="249"/>
        <v>100</v>
      </c>
      <c r="AW1950" s="75"/>
      <c r="AX1950" s="110">
        <f t="shared" si="250"/>
        <v>11.111111111111111</v>
      </c>
      <c r="AY1950" s="111"/>
      <c r="AZ1950" s="93"/>
      <c r="BA1950" s="94" t="s">
        <v>554</v>
      </c>
      <c r="BB1950" s="71"/>
      <c r="BC1950" s="54"/>
      <c r="BD1950" s="41">
        <v>4</v>
      </c>
      <c r="BE1950" s="52">
        <v>43</v>
      </c>
      <c r="BF1950" s="62">
        <v>4383</v>
      </c>
      <c r="BG1950" s="280" t="s">
        <v>52</v>
      </c>
    </row>
    <row r="1951" spans="1:59" s="63" customFormat="1" ht="12.75" x14ac:dyDescent="0.2">
      <c r="A1951" s="196">
        <v>4</v>
      </c>
      <c r="B1951" s="197" t="s">
        <v>422</v>
      </c>
      <c r="C1951" s="208">
        <v>43</v>
      </c>
      <c r="D1951" s="209" t="s">
        <v>688</v>
      </c>
      <c r="E1951" s="210">
        <v>4383</v>
      </c>
      <c r="F1951" s="211" t="s">
        <v>764</v>
      </c>
      <c r="G1951" s="231" t="s">
        <v>1191</v>
      </c>
      <c r="H1951" s="89"/>
      <c r="I1951" s="90" t="s">
        <v>457</v>
      </c>
      <c r="J1951" s="90"/>
      <c r="K1951" s="90" t="s">
        <v>237</v>
      </c>
      <c r="L1951" s="90"/>
      <c r="M1951" s="91"/>
      <c r="N1951" s="312">
        <v>1</v>
      </c>
      <c r="O1951" s="313">
        <f t="shared" si="251"/>
        <v>0.1111111111111111</v>
      </c>
      <c r="P1951" s="104"/>
      <c r="Q1951" s="92"/>
      <c r="R1951" s="92"/>
      <c r="S1951" s="92"/>
      <c r="T1951" s="92"/>
      <c r="U1951" s="92"/>
      <c r="V1951" s="92"/>
      <c r="W1951" s="92">
        <v>1</v>
      </c>
      <c r="X1951" s="109">
        <f t="shared" si="245"/>
        <v>25000</v>
      </c>
      <c r="Y1951" s="83"/>
      <c r="Z1951" s="110">
        <f t="shared" si="246"/>
        <v>2777.7777777777778</v>
      </c>
      <c r="AA1951" s="111"/>
      <c r="AB1951" s="92"/>
      <c r="AC1951" s="92"/>
      <c r="AD1951" s="92"/>
      <c r="AE1951" s="92"/>
      <c r="AF1951" s="92"/>
      <c r="AG1951" s="92"/>
      <c r="AH1951" s="92"/>
      <c r="AI1951" s="109">
        <f t="shared" si="247"/>
        <v>0</v>
      </c>
      <c r="AJ1951" s="83"/>
      <c r="AK1951" s="110">
        <f t="shared" si="248"/>
        <v>0</v>
      </c>
      <c r="AL1951" s="111"/>
      <c r="AM1951" s="92"/>
      <c r="AN1951" s="92"/>
      <c r="AO1951" s="92"/>
      <c r="AP1951" s="92">
        <v>1</v>
      </c>
      <c r="AQ1951" s="92"/>
      <c r="AR1951" s="92"/>
      <c r="AS1951" s="92"/>
      <c r="AT1951" s="92"/>
      <c r="AU1951" s="92"/>
      <c r="AV1951" s="109">
        <f t="shared" si="249"/>
        <v>100</v>
      </c>
      <c r="AW1951" s="75"/>
      <c r="AX1951" s="110">
        <f t="shared" si="250"/>
        <v>11.111111111111111</v>
      </c>
      <c r="AY1951" s="111"/>
      <c r="AZ1951" s="93"/>
      <c r="BA1951" s="94" t="s">
        <v>554</v>
      </c>
      <c r="BB1951" s="71"/>
      <c r="BC1951" s="54"/>
      <c r="BD1951" s="41">
        <v>4</v>
      </c>
      <c r="BE1951" s="52">
        <v>43</v>
      </c>
      <c r="BF1951" s="62">
        <v>4383</v>
      </c>
      <c r="BG1951" s="280" t="s">
        <v>52</v>
      </c>
    </row>
    <row r="1952" spans="1:59" s="63" customFormat="1" ht="12.75" x14ac:dyDescent="0.2">
      <c r="A1952" s="196">
        <v>4</v>
      </c>
      <c r="B1952" s="197" t="s">
        <v>422</v>
      </c>
      <c r="C1952" s="208">
        <v>43</v>
      </c>
      <c r="D1952" s="209" t="s">
        <v>688</v>
      </c>
      <c r="E1952" s="210">
        <v>4383</v>
      </c>
      <c r="F1952" s="211" t="s">
        <v>764</v>
      </c>
      <c r="G1952" s="231" t="s">
        <v>1191</v>
      </c>
      <c r="H1952" s="89"/>
      <c r="I1952" s="90" t="s">
        <v>357</v>
      </c>
      <c r="J1952" s="90"/>
      <c r="K1952" s="90" t="s">
        <v>64</v>
      </c>
      <c r="L1952" s="90" t="s">
        <v>358</v>
      </c>
      <c r="M1952" s="91"/>
      <c r="N1952" s="312">
        <v>1</v>
      </c>
      <c r="O1952" s="313">
        <f t="shared" si="251"/>
        <v>0.1111111111111111</v>
      </c>
      <c r="P1952" s="104"/>
      <c r="Q1952" s="92"/>
      <c r="R1952" s="92"/>
      <c r="S1952" s="92"/>
      <c r="T1952" s="92"/>
      <c r="U1952" s="92"/>
      <c r="V1952" s="92"/>
      <c r="W1952" s="92"/>
      <c r="X1952" s="109">
        <f t="shared" si="245"/>
        <v>0</v>
      </c>
      <c r="Y1952" s="83"/>
      <c r="Z1952" s="110">
        <f t="shared" si="246"/>
        <v>0</v>
      </c>
      <c r="AA1952" s="111"/>
      <c r="AB1952" s="92"/>
      <c r="AC1952" s="92"/>
      <c r="AD1952" s="92"/>
      <c r="AE1952" s="92"/>
      <c r="AF1952" s="92"/>
      <c r="AG1952" s="92"/>
      <c r="AH1952" s="92"/>
      <c r="AI1952" s="109">
        <f t="shared" si="247"/>
        <v>0</v>
      </c>
      <c r="AJ1952" s="83"/>
      <c r="AK1952" s="110">
        <f t="shared" si="248"/>
        <v>0</v>
      </c>
      <c r="AL1952" s="111"/>
      <c r="AM1952" s="92"/>
      <c r="AN1952" s="92"/>
      <c r="AO1952" s="92"/>
      <c r="AP1952" s="92"/>
      <c r="AQ1952" s="92"/>
      <c r="AR1952" s="92">
        <v>1</v>
      </c>
      <c r="AS1952" s="92"/>
      <c r="AT1952" s="92"/>
      <c r="AU1952" s="92"/>
      <c r="AV1952" s="109">
        <f t="shared" si="249"/>
        <v>500</v>
      </c>
      <c r="AW1952" s="75"/>
      <c r="AX1952" s="110">
        <f t="shared" si="250"/>
        <v>55.55555555555555</v>
      </c>
      <c r="AY1952" s="111"/>
      <c r="AZ1952" s="93"/>
      <c r="BA1952" s="94" t="s">
        <v>554</v>
      </c>
      <c r="BB1952" s="71"/>
      <c r="BC1952" s="54"/>
      <c r="BD1952" s="41">
        <v>4</v>
      </c>
      <c r="BE1952" s="52">
        <v>43</v>
      </c>
      <c r="BF1952" s="62">
        <v>4383</v>
      </c>
      <c r="BG1952" s="280" t="s">
        <v>52</v>
      </c>
    </row>
    <row r="1953" spans="1:59" s="63" customFormat="1" ht="12.75" x14ac:dyDescent="0.2">
      <c r="A1953" s="196">
        <v>4</v>
      </c>
      <c r="B1953" s="197" t="s">
        <v>422</v>
      </c>
      <c r="C1953" s="208">
        <v>43</v>
      </c>
      <c r="D1953" s="209" t="s">
        <v>688</v>
      </c>
      <c r="E1953" s="210">
        <v>4383</v>
      </c>
      <c r="F1953" s="211" t="s">
        <v>764</v>
      </c>
      <c r="G1953" s="231" t="s">
        <v>1191</v>
      </c>
      <c r="H1953" s="89"/>
      <c r="I1953" s="90" t="s">
        <v>766</v>
      </c>
      <c r="J1953" s="90"/>
      <c r="K1953" s="90" t="s">
        <v>73</v>
      </c>
      <c r="L1953" s="90" t="s">
        <v>95</v>
      </c>
      <c r="M1953" s="91"/>
      <c r="N1953" s="312">
        <v>1</v>
      </c>
      <c r="O1953" s="313">
        <f t="shared" si="251"/>
        <v>0.1111111111111111</v>
      </c>
      <c r="P1953" s="104"/>
      <c r="Q1953" s="92"/>
      <c r="R1953" s="92"/>
      <c r="S1953" s="92"/>
      <c r="T1953" s="92"/>
      <c r="U1953" s="92"/>
      <c r="V1953" s="92"/>
      <c r="W1953" s="92">
        <v>1</v>
      </c>
      <c r="X1953" s="109">
        <f t="shared" si="245"/>
        <v>25000</v>
      </c>
      <c r="Y1953" s="83"/>
      <c r="Z1953" s="110">
        <f t="shared" si="246"/>
        <v>2777.7777777777778</v>
      </c>
      <c r="AA1953" s="111"/>
      <c r="AB1953" s="92"/>
      <c r="AC1953" s="92"/>
      <c r="AD1953" s="92"/>
      <c r="AE1953" s="92"/>
      <c r="AF1953" s="92"/>
      <c r="AG1953" s="92"/>
      <c r="AH1953" s="92"/>
      <c r="AI1953" s="109">
        <f t="shared" si="247"/>
        <v>0</v>
      </c>
      <c r="AJ1953" s="83"/>
      <c r="AK1953" s="110">
        <f t="shared" si="248"/>
        <v>0</v>
      </c>
      <c r="AL1953" s="111"/>
      <c r="AM1953" s="92"/>
      <c r="AN1953" s="92"/>
      <c r="AO1953" s="92"/>
      <c r="AP1953" s="92">
        <v>1</v>
      </c>
      <c r="AQ1953" s="92"/>
      <c r="AR1953" s="92"/>
      <c r="AS1953" s="92"/>
      <c r="AT1953" s="92"/>
      <c r="AU1953" s="92"/>
      <c r="AV1953" s="109">
        <f t="shared" si="249"/>
        <v>100</v>
      </c>
      <c r="AW1953" s="75"/>
      <c r="AX1953" s="110">
        <f t="shared" si="250"/>
        <v>11.111111111111111</v>
      </c>
      <c r="AY1953" s="111"/>
      <c r="AZ1953" s="93"/>
      <c r="BA1953" s="94" t="s">
        <v>554</v>
      </c>
      <c r="BB1953" s="71"/>
      <c r="BC1953" s="54"/>
      <c r="BD1953" s="41">
        <v>4</v>
      </c>
      <c r="BE1953" s="52">
        <v>43</v>
      </c>
      <c r="BF1953" s="62">
        <v>4383</v>
      </c>
      <c r="BG1953" s="280" t="s">
        <v>52</v>
      </c>
    </row>
    <row r="1954" spans="1:59" s="63" customFormat="1" ht="12.75" x14ac:dyDescent="0.2">
      <c r="A1954" s="196">
        <v>4</v>
      </c>
      <c r="B1954" s="197" t="s">
        <v>422</v>
      </c>
      <c r="C1954" s="208">
        <v>43</v>
      </c>
      <c r="D1954" s="209" t="s">
        <v>688</v>
      </c>
      <c r="E1954" s="210">
        <v>4383</v>
      </c>
      <c r="F1954" s="211" t="s">
        <v>764</v>
      </c>
      <c r="G1954" s="231" t="s">
        <v>1191</v>
      </c>
      <c r="H1954" s="89"/>
      <c r="I1954" s="90" t="s">
        <v>414</v>
      </c>
      <c r="J1954" s="90"/>
      <c r="K1954" s="90" t="s">
        <v>64</v>
      </c>
      <c r="L1954" s="90" t="s">
        <v>767</v>
      </c>
      <c r="M1954" s="91"/>
      <c r="N1954" s="312">
        <v>1</v>
      </c>
      <c r="O1954" s="313">
        <f t="shared" si="251"/>
        <v>0.1111111111111111</v>
      </c>
      <c r="P1954" s="104"/>
      <c r="Q1954" s="92"/>
      <c r="R1954" s="92"/>
      <c r="S1954" s="92"/>
      <c r="T1954" s="92"/>
      <c r="U1954" s="92"/>
      <c r="V1954" s="92"/>
      <c r="W1954" s="92"/>
      <c r="X1954" s="109">
        <f t="shared" si="245"/>
        <v>0</v>
      </c>
      <c r="Y1954" s="83"/>
      <c r="Z1954" s="110">
        <f t="shared" si="246"/>
        <v>0</v>
      </c>
      <c r="AA1954" s="111"/>
      <c r="AB1954" s="92"/>
      <c r="AC1954" s="92"/>
      <c r="AD1954" s="92"/>
      <c r="AE1954" s="92"/>
      <c r="AF1954" s="92"/>
      <c r="AG1954" s="92"/>
      <c r="AH1954" s="92"/>
      <c r="AI1954" s="109">
        <f t="shared" si="247"/>
        <v>0</v>
      </c>
      <c r="AJ1954" s="83"/>
      <c r="AK1954" s="110">
        <f t="shared" si="248"/>
        <v>0</v>
      </c>
      <c r="AL1954" s="111"/>
      <c r="AM1954" s="92"/>
      <c r="AN1954" s="92"/>
      <c r="AO1954" s="92"/>
      <c r="AP1954" s="92"/>
      <c r="AQ1954" s="92"/>
      <c r="AR1954" s="92"/>
      <c r="AS1954" s="92">
        <v>1</v>
      </c>
      <c r="AT1954" s="92"/>
      <c r="AU1954" s="92"/>
      <c r="AV1954" s="109">
        <f t="shared" si="249"/>
        <v>1000</v>
      </c>
      <c r="AW1954" s="75"/>
      <c r="AX1954" s="110">
        <f t="shared" si="250"/>
        <v>111.1111111111111</v>
      </c>
      <c r="AY1954" s="111"/>
      <c r="AZ1954" s="93"/>
      <c r="BA1954" s="94" t="s">
        <v>554</v>
      </c>
      <c r="BB1954" s="71"/>
      <c r="BC1954" s="54"/>
      <c r="BD1954" s="41">
        <v>4</v>
      </c>
      <c r="BE1954" s="52">
        <v>43</v>
      </c>
      <c r="BF1954" s="62">
        <v>4383</v>
      </c>
      <c r="BG1954" s="280" t="s">
        <v>52</v>
      </c>
    </row>
    <row r="1955" spans="1:59" s="63" customFormat="1" ht="12.75" x14ac:dyDescent="0.2">
      <c r="A1955" s="196">
        <v>4</v>
      </c>
      <c r="B1955" s="197" t="s">
        <v>422</v>
      </c>
      <c r="C1955" s="208">
        <v>43</v>
      </c>
      <c r="D1955" s="209" t="s">
        <v>688</v>
      </c>
      <c r="E1955" s="210">
        <v>4383</v>
      </c>
      <c r="F1955" s="211" t="s">
        <v>764</v>
      </c>
      <c r="G1955" s="231" t="s">
        <v>1191</v>
      </c>
      <c r="H1955" s="89"/>
      <c r="I1955" s="90" t="s">
        <v>768</v>
      </c>
      <c r="J1955" s="90"/>
      <c r="K1955" s="90" t="s">
        <v>64</v>
      </c>
      <c r="L1955" s="90" t="s">
        <v>119</v>
      </c>
      <c r="M1955" s="91"/>
      <c r="N1955" s="312">
        <v>1</v>
      </c>
      <c r="O1955" s="313">
        <f t="shared" si="251"/>
        <v>0.1111111111111111</v>
      </c>
      <c r="P1955" s="104"/>
      <c r="Q1955" s="92"/>
      <c r="R1955" s="92"/>
      <c r="S1955" s="92"/>
      <c r="T1955" s="92"/>
      <c r="U1955" s="92"/>
      <c r="V1955" s="92"/>
      <c r="W1955" s="92"/>
      <c r="X1955" s="109">
        <f t="shared" si="245"/>
        <v>0</v>
      </c>
      <c r="Y1955" s="83"/>
      <c r="Z1955" s="110">
        <f t="shared" si="246"/>
        <v>0</v>
      </c>
      <c r="AA1955" s="111"/>
      <c r="AB1955" s="92"/>
      <c r="AC1955" s="92"/>
      <c r="AD1955" s="92"/>
      <c r="AE1955" s="92"/>
      <c r="AF1955" s="92"/>
      <c r="AG1955" s="92"/>
      <c r="AH1955" s="92"/>
      <c r="AI1955" s="109">
        <f t="shared" si="247"/>
        <v>0</v>
      </c>
      <c r="AJ1955" s="83"/>
      <c r="AK1955" s="110">
        <f t="shared" si="248"/>
        <v>0</v>
      </c>
      <c r="AL1955" s="111"/>
      <c r="AM1955" s="92"/>
      <c r="AN1955" s="92"/>
      <c r="AO1955" s="92">
        <v>1</v>
      </c>
      <c r="AP1955" s="92"/>
      <c r="AQ1955" s="92"/>
      <c r="AR1955" s="92"/>
      <c r="AS1955" s="92"/>
      <c r="AT1955" s="92"/>
      <c r="AU1955" s="92"/>
      <c r="AV1955" s="109">
        <f t="shared" si="249"/>
        <v>50</v>
      </c>
      <c r="AW1955" s="75"/>
      <c r="AX1955" s="110">
        <f t="shared" si="250"/>
        <v>5.5555555555555554</v>
      </c>
      <c r="AY1955" s="111"/>
      <c r="AZ1955" s="93"/>
      <c r="BA1955" s="94" t="s">
        <v>554</v>
      </c>
      <c r="BB1955" s="71"/>
      <c r="BC1955" s="54"/>
      <c r="BD1955" s="41">
        <v>4</v>
      </c>
      <c r="BE1955" s="52">
        <v>43</v>
      </c>
      <c r="BF1955" s="62">
        <v>4383</v>
      </c>
      <c r="BG1955" s="280" t="s">
        <v>52</v>
      </c>
    </row>
    <row r="1956" spans="1:59" s="63" customFormat="1" ht="12.75" x14ac:dyDescent="0.2">
      <c r="A1956" s="196">
        <v>4</v>
      </c>
      <c r="B1956" s="197" t="s">
        <v>422</v>
      </c>
      <c r="C1956" s="208">
        <v>43</v>
      </c>
      <c r="D1956" s="209" t="s">
        <v>688</v>
      </c>
      <c r="E1956" s="210">
        <v>4383</v>
      </c>
      <c r="F1956" s="211" t="s">
        <v>764</v>
      </c>
      <c r="G1956" s="231" t="s">
        <v>1191</v>
      </c>
      <c r="H1956" s="89"/>
      <c r="I1956" s="90" t="s">
        <v>769</v>
      </c>
      <c r="J1956" s="90" t="s">
        <v>770</v>
      </c>
      <c r="K1956" s="90" t="s">
        <v>90</v>
      </c>
      <c r="L1956" s="90" t="s">
        <v>771</v>
      </c>
      <c r="M1956" s="91"/>
      <c r="N1956" s="312">
        <v>1</v>
      </c>
      <c r="O1956" s="313">
        <f t="shared" si="251"/>
        <v>0.1111111111111111</v>
      </c>
      <c r="P1956" s="104"/>
      <c r="Q1956" s="92"/>
      <c r="R1956" s="92"/>
      <c r="S1956" s="92"/>
      <c r="T1956" s="92"/>
      <c r="U1956" s="92">
        <v>1</v>
      </c>
      <c r="V1956" s="92"/>
      <c r="W1956" s="92"/>
      <c r="X1956" s="109">
        <f t="shared" si="245"/>
        <v>5000</v>
      </c>
      <c r="Y1956" s="83"/>
      <c r="Z1956" s="110">
        <f t="shared" si="246"/>
        <v>555.55555555555554</v>
      </c>
      <c r="AA1956" s="111"/>
      <c r="AB1956" s="92"/>
      <c r="AC1956" s="92"/>
      <c r="AD1956" s="92"/>
      <c r="AE1956" s="92"/>
      <c r="AF1956" s="92"/>
      <c r="AG1956" s="92"/>
      <c r="AH1956" s="92"/>
      <c r="AI1956" s="109">
        <f t="shared" si="247"/>
        <v>0</v>
      </c>
      <c r="AJ1956" s="83"/>
      <c r="AK1956" s="110">
        <f t="shared" si="248"/>
        <v>0</v>
      </c>
      <c r="AL1956" s="111"/>
      <c r="AM1956" s="92"/>
      <c r="AN1956" s="92"/>
      <c r="AO1956" s="92"/>
      <c r="AP1956" s="92">
        <v>1</v>
      </c>
      <c r="AQ1956" s="92"/>
      <c r="AR1956" s="92"/>
      <c r="AS1956" s="92"/>
      <c r="AT1956" s="92"/>
      <c r="AU1956" s="92"/>
      <c r="AV1956" s="109">
        <f t="shared" si="249"/>
        <v>100</v>
      </c>
      <c r="AW1956" s="75"/>
      <c r="AX1956" s="110">
        <f t="shared" si="250"/>
        <v>11.111111111111111</v>
      </c>
      <c r="AY1956" s="111"/>
      <c r="AZ1956" s="93"/>
      <c r="BA1956" s="94" t="s">
        <v>554</v>
      </c>
      <c r="BB1956" s="71"/>
      <c r="BC1956" s="54"/>
      <c r="BD1956" s="41">
        <v>4</v>
      </c>
      <c r="BE1956" s="52">
        <v>43</v>
      </c>
      <c r="BF1956" s="62">
        <v>4383</v>
      </c>
      <c r="BG1956" s="280" t="s">
        <v>52</v>
      </c>
    </row>
    <row r="1957" spans="1:59" s="63" customFormat="1" ht="12.75" x14ac:dyDescent="0.2">
      <c r="A1957" s="196">
        <v>4</v>
      </c>
      <c r="B1957" s="197" t="s">
        <v>422</v>
      </c>
      <c r="C1957" s="208">
        <v>43</v>
      </c>
      <c r="D1957" s="209" t="s">
        <v>688</v>
      </c>
      <c r="E1957" s="210">
        <v>4383</v>
      </c>
      <c r="F1957" s="211" t="s">
        <v>764</v>
      </c>
      <c r="G1957" s="231" t="s">
        <v>1191</v>
      </c>
      <c r="H1957" s="89"/>
      <c r="I1957" s="90" t="s">
        <v>772</v>
      </c>
      <c r="J1957" s="90"/>
      <c r="K1957" s="90" t="s">
        <v>73</v>
      </c>
      <c r="L1957" s="90" t="s">
        <v>69</v>
      </c>
      <c r="M1957" s="91"/>
      <c r="N1957" s="312">
        <v>1</v>
      </c>
      <c r="O1957" s="313">
        <f t="shared" si="251"/>
        <v>0.1111111111111111</v>
      </c>
      <c r="P1957" s="104"/>
      <c r="Q1957" s="92"/>
      <c r="R1957" s="92"/>
      <c r="S1957" s="92"/>
      <c r="T1957" s="92"/>
      <c r="U1957" s="92"/>
      <c r="V1957" s="92"/>
      <c r="W1957" s="92">
        <v>1</v>
      </c>
      <c r="X1957" s="109">
        <f t="shared" si="245"/>
        <v>25000</v>
      </c>
      <c r="Y1957" s="83"/>
      <c r="Z1957" s="110">
        <f t="shared" si="246"/>
        <v>2777.7777777777778</v>
      </c>
      <c r="AA1957" s="111"/>
      <c r="AB1957" s="92"/>
      <c r="AC1957" s="92"/>
      <c r="AD1957" s="92"/>
      <c r="AE1957" s="92"/>
      <c r="AF1957" s="92"/>
      <c r="AG1957" s="92"/>
      <c r="AH1957" s="92"/>
      <c r="AI1957" s="109">
        <f t="shared" si="247"/>
        <v>0</v>
      </c>
      <c r="AJ1957" s="83"/>
      <c r="AK1957" s="110">
        <f t="shared" si="248"/>
        <v>0</v>
      </c>
      <c r="AL1957" s="111"/>
      <c r="AM1957" s="92"/>
      <c r="AN1957" s="92"/>
      <c r="AO1957" s="92"/>
      <c r="AP1957" s="92">
        <v>1</v>
      </c>
      <c r="AQ1957" s="92"/>
      <c r="AR1957" s="92"/>
      <c r="AS1957" s="92"/>
      <c r="AT1957" s="92"/>
      <c r="AU1957" s="92"/>
      <c r="AV1957" s="109">
        <f t="shared" si="249"/>
        <v>100</v>
      </c>
      <c r="AW1957" s="75"/>
      <c r="AX1957" s="110">
        <f t="shared" si="250"/>
        <v>11.111111111111111</v>
      </c>
      <c r="AY1957" s="111"/>
      <c r="AZ1957" s="93"/>
      <c r="BA1957" s="94" t="s">
        <v>554</v>
      </c>
      <c r="BB1957" s="71"/>
      <c r="BC1957" s="54"/>
      <c r="BD1957" s="41">
        <v>4</v>
      </c>
      <c r="BE1957" s="52">
        <v>43</v>
      </c>
      <c r="BF1957" s="62">
        <v>4383</v>
      </c>
      <c r="BG1957" s="280" t="s">
        <v>52</v>
      </c>
    </row>
    <row r="1958" spans="1:59" s="63" customFormat="1" ht="12.75" x14ac:dyDescent="0.2">
      <c r="A1958" s="196">
        <v>4</v>
      </c>
      <c r="B1958" s="197" t="s">
        <v>422</v>
      </c>
      <c r="C1958" s="208">
        <v>43</v>
      </c>
      <c r="D1958" s="209" t="s">
        <v>688</v>
      </c>
      <c r="E1958" s="210">
        <v>4383</v>
      </c>
      <c r="F1958" s="211" t="s">
        <v>764</v>
      </c>
      <c r="G1958" s="231" t="s">
        <v>1191</v>
      </c>
      <c r="H1958" s="89"/>
      <c r="I1958" s="90" t="s">
        <v>773</v>
      </c>
      <c r="J1958" s="90"/>
      <c r="K1958" s="90" t="s">
        <v>73</v>
      </c>
      <c r="L1958" s="90" t="s">
        <v>69</v>
      </c>
      <c r="M1958" s="91"/>
      <c r="N1958" s="312">
        <v>1</v>
      </c>
      <c r="O1958" s="313">
        <f t="shared" si="251"/>
        <v>0.1111111111111111</v>
      </c>
      <c r="P1958" s="104"/>
      <c r="Q1958" s="92"/>
      <c r="R1958" s="92"/>
      <c r="S1958" s="92"/>
      <c r="T1958" s="92"/>
      <c r="U1958" s="92"/>
      <c r="V1958" s="92"/>
      <c r="W1958" s="92">
        <v>1</v>
      </c>
      <c r="X1958" s="109">
        <f t="shared" si="245"/>
        <v>25000</v>
      </c>
      <c r="Y1958" s="83"/>
      <c r="Z1958" s="110">
        <f t="shared" si="246"/>
        <v>2777.7777777777778</v>
      </c>
      <c r="AA1958" s="111"/>
      <c r="AB1958" s="92"/>
      <c r="AC1958" s="92"/>
      <c r="AD1958" s="92"/>
      <c r="AE1958" s="92"/>
      <c r="AF1958" s="92"/>
      <c r="AG1958" s="92"/>
      <c r="AH1958" s="92"/>
      <c r="AI1958" s="109">
        <f t="shared" si="247"/>
        <v>0</v>
      </c>
      <c r="AJ1958" s="83"/>
      <c r="AK1958" s="110">
        <f t="shared" si="248"/>
        <v>0</v>
      </c>
      <c r="AL1958" s="111"/>
      <c r="AM1958" s="92"/>
      <c r="AN1958" s="92"/>
      <c r="AO1958" s="92"/>
      <c r="AP1958" s="92">
        <v>1</v>
      </c>
      <c r="AQ1958" s="92"/>
      <c r="AR1958" s="92"/>
      <c r="AS1958" s="92"/>
      <c r="AT1958" s="92"/>
      <c r="AU1958" s="92"/>
      <c r="AV1958" s="109">
        <f t="shared" si="249"/>
        <v>100</v>
      </c>
      <c r="AW1958" s="75"/>
      <c r="AX1958" s="110">
        <f t="shared" si="250"/>
        <v>11.111111111111111</v>
      </c>
      <c r="AY1958" s="111"/>
      <c r="AZ1958" s="93"/>
      <c r="BA1958" s="94" t="s">
        <v>554</v>
      </c>
      <c r="BB1958" s="71"/>
      <c r="BC1958" s="54"/>
      <c r="BD1958" s="41">
        <v>4</v>
      </c>
      <c r="BE1958" s="52">
        <v>43</v>
      </c>
      <c r="BF1958" s="62">
        <v>4383</v>
      </c>
      <c r="BG1958" s="280" t="s">
        <v>52</v>
      </c>
    </row>
    <row r="1959" spans="1:59" s="63" customFormat="1" ht="12.75" x14ac:dyDescent="0.2">
      <c r="A1959" s="196">
        <v>4</v>
      </c>
      <c r="B1959" s="197" t="s">
        <v>422</v>
      </c>
      <c r="C1959" s="208">
        <v>43</v>
      </c>
      <c r="D1959" s="209" t="s">
        <v>688</v>
      </c>
      <c r="E1959" s="210">
        <v>4383</v>
      </c>
      <c r="F1959" s="211" t="s">
        <v>764</v>
      </c>
      <c r="G1959" s="231" t="s">
        <v>1191</v>
      </c>
      <c r="H1959" s="65"/>
      <c r="I1959" s="222"/>
      <c r="J1959" s="66"/>
      <c r="K1959" s="66"/>
      <c r="L1959" s="66"/>
      <c r="M1959" s="64"/>
      <c r="N1959" s="304"/>
      <c r="O1959" s="305"/>
      <c r="P1959" s="127"/>
      <c r="Q1959" s="67"/>
      <c r="R1959" s="67"/>
      <c r="S1959" s="67"/>
      <c r="T1959" s="67"/>
      <c r="U1959" s="67"/>
      <c r="V1959" s="67"/>
      <c r="W1959" s="67"/>
      <c r="X1959" s="67"/>
      <c r="Y1959" s="68"/>
      <c r="Z1959" s="68"/>
      <c r="AA1959" s="68"/>
      <c r="AB1959" s="67"/>
      <c r="AC1959" s="67"/>
      <c r="AD1959" s="67"/>
      <c r="AE1959" s="67"/>
      <c r="AF1959" s="67"/>
      <c r="AG1959" s="67"/>
      <c r="AH1959" s="67"/>
      <c r="AI1959" s="67"/>
      <c r="AJ1959" s="68"/>
      <c r="AK1959" s="68"/>
      <c r="AL1959" s="68"/>
      <c r="AM1959" s="67"/>
      <c r="AN1959" s="67"/>
      <c r="AO1959" s="67"/>
      <c r="AP1959" s="67"/>
      <c r="AQ1959" s="67"/>
      <c r="AR1959" s="67"/>
      <c r="AS1959" s="67"/>
      <c r="AT1959" s="67"/>
      <c r="AU1959" s="67"/>
      <c r="AV1959" s="67"/>
      <c r="AW1959" s="67"/>
      <c r="AX1959" s="68"/>
      <c r="AY1959" s="68"/>
      <c r="AZ1959" s="69"/>
      <c r="BA1959" s="70"/>
      <c r="BB1959" s="71"/>
      <c r="BC1959" s="54"/>
      <c r="BD1959" s="41">
        <v>4</v>
      </c>
      <c r="BE1959" s="52">
        <v>43</v>
      </c>
      <c r="BF1959" s="62">
        <v>4383</v>
      </c>
      <c r="BG1959" s="275"/>
    </row>
    <row r="1960" spans="1:59" s="63" customFormat="1" ht="12.75" x14ac:dyDescent="0.2">
      <c r="A1960" s="196">
        <v>4</v>
      </c>
      <c r="B1960" s="197" t="s">
        <v>422</v>
      </c>
      <c r="C1960" s="208">
        <v>43</v>
      </c>
      <c r="D1960" s="209" t="s">
        <v>688</v>
      </c>
      <c r="E1960" s="210">
        <v>4383</v>
      </c>
      <c r="F1960" s="211" t="s">
        <v>764</v>
      </c>
      <c r="G1960" s="230"/>
      <c r="H1960" s="56"/>
      <c r="I1960" s="221"/>
      <c r="J1960" s="57"/>
      <c r="K1960" s="57"/>
      <c r="L1960" s="57"/>
      <c r="M1960" s="55"/>
      <c r="N1960" s="303"/>
      <c r="O1960" s="245"/>
      <c r="P1960" s="122"/>
      <c r="Q1960" s="58"/>
      <c r="R1960" s="58"/>
      <c r="S1960" s="58"/>
      <c r="T1960" s="58"/>
      <c r="U1960" s="58"/>
      <c r="V1960" s="58"/>
      <c r="W1960" s="58"/>
      <c r="X1960" s="58"/>
      <c r="Y1960" s="59"/>
      <c r="Z1960" s="59"/>
      <c r="AA1960" s="59"/>
      <c r="AB1960" s="58"/>
      <c r="AC1960" s="58"/>
      <c r="AD1960" s="58"/>
      <c r="AE1960" s="58"/>
      <c r="AF1960" s="58"/>
      <c r="AG1960" s="58"/>
      <c r="AH1960" s="58"/>
      <c r="AI1960" s="58"/>
      <c r="AJ1960" s="59"/>
      <c r="AK1960" s="59"/>
      <c r="AL1960" s="59"/>
      <c r="AM1960" s="58"/>
      <c r="AN1960" s="58"/>
      <c r="AO1960" s="58"/>
      <c r="AP1960" s="58"/>
      <c r="AQ1960" s="58"/>
      <c r="AR1960" s="58"/>
      <c r="AS1960" s="58"/>
      <c r="AT1960" s="58"/>
      <c r="AU1960" s="58"/>
      <c r="AV1960" s="58"/>
      <c r="AW1960" s="58"/>
      <c r="AX1960" s="59"/>
      <c r="AY1960" s="59"/>
      <c r="AZ1960" s="60"/>
      <c r="BA1960" s="61"/>
      <c r="BB1960" s="54"/>
      <c r="BC1960" s="54"/>
      <c r="BD1960" s="41">
        <v>4</v>
      </c>
      <c r="BE1960" s="52">
        <v>43</v>
      </c>
      <c r="BF1960" s="62">
        <v>4383</v>
      </c>
      <c r="BG1960" s="274"/>
    </row>
    <row r="1961" spans="1:59" s="53" customFormat="1" ht="18.75" x14ac:dyDescent="0.3">
      <c r="A1961" s="202">
        <v>4</v>
      </c>
      <c r="B1961" s="203" t="s">
        <v>422</v>
      </c>
      <c r="C1961" s="205">
        <v>44</v>
      </c>
      <c r="D1961" s="206" t="s">
        <v>774</v>
      </c>
      <c r="E1961" s="207"/>
      <c r="F1961" s="207"/>
      <c r="G1961" s="229"/>
      <c r="H1961" s="44"/>
      <c r="I1961" s="226"/>
      <c r="J1961" s="192"/>
      <c r="K1961" s="192"/>
      <c r="L1961" s="192"/>
      <c r="M1961" s="194"/>
      <c r="N1961" s="302"/>
      <c r="O1961" s="298"/>
      <c r="P1961" s="47"/>
      <c r="Q1961" s="47"/>
      <c r="R1961" s="47"/>
      <c r="S1961" s="47"/>
      <c r="T1961" s="47"/>
      <c r="U1961" s="47"/>
      <c r="V1961" s="47"/>
      <c r="W1961" s="47"/>
      <c r="X1961" s="47"/>
      <c r="Y1961" s="48"/>
      <c r="Z1961" s="48"/>
      <c r="AA1961" s="48"/>
      <c r="AB1961" s="47"/>
      <c r="AC1961" s="47"/>
      <c r="AD1961" s="47"/>
      <c r="AE1961" s="47"/>
      <c r="AF1961" s="47"/>
      <c r="AG1961" s="47"/>
      <c r="AH1961" s="47"/>
      <c r="AI1961" s="47"/>
      <c r="AJ1961" s="48"/>
      <c r="AK1961" s="48"/>
      <c r="AL1961" s="48"/>
      <c r="AM1961" s="47"/>
      <c r="AN1961" s="47"/>
      <c r="AO1961" s="47"/>
      <c r="AP1961" s="47"/>
      <c r="AQ1961" s="47"/>
      <c r="AR1961" s="47"/>
      <c r="AS1961" s="47"/>
      <c r="AT1961" s="47"/>
      <c r="AU1961" s="47"/>
      <c r="AV1961" s="47"/>
      <c r="AW1961" s="47"/>
      <c r="AX1961" s="48"/>
      <c r="AY1961" s="333"/>
      <c r="AZ1961" s="49"/>
      <c r="BA1961" s="50"/>
      <c r="BB1961" s="51"/>
      <c r="BC1961" s="45"/>
      <c r="BD1961" s="41">
        <v>4</v>
      </c>
      <c r="BE1961" s="52">
        <v>44</v>
      </c>
      <c r="BF1961" s="52" t="s">
        <v>774</v>
      </c>
      <c r="BG1961" s="273"/>
    </row>
    <row r="1962" spans="1:59" x14ac:dyDescent="0.25">
      <c r="A1962" s="196">
        <v>4</v>
      </c>
      <c r="B1962" s="197" t="s">
        <v>422</v>
      </c>
      <c r="C1962" s="208">
        <v>44</v>
      </c>
      <c r="D1962" s="209" t="s">
        <v>774</v>
      </c>
      <c r="E1962" s="212">
        <v>4421</v>
      </c>
      <c r="F1962" s="213" t="s">
        <v>775</v>
      </c>
      <c r="G1962" s="234"/>
      <c r="H1962" s="138"/>
      <c r="I1962" s="224"/>
      <c r="J1962" s="98"/>
      <c r="K1962" s="98"/>
      <c r="L1962" s="98"/>
      <c r="M1962" s="137"/>
      <c r="N1962" s="322"/>
      <c r="O1962" s="323"/>
      <c r="P1962" s="139"/>
      <c r="Q1962" s="139"/>
      <c r="R1962" s="139"/>
      <c r="S1962" s="139"/>
      <c r="T1962" s="139"/>
      <c r="U1962" s="139"/>
      <c r="V1962" s="139"/>
      <c r="W1962" s="139"/>
      <c r="X1962" s="139"/>
      <c r="Y1962" s="100"/>
      <c r="Z1962" s="125"/>
      <c r="AA1962" s="125"/>
      <c r="AB1962" s="139"/>
      <c r="AC1962" s="139"/>
      <c r="AD1962" s="139"/>
      <c r="AE1962" s="139"/>
      <c r="AF1962" s="139"/>
      <c r="AG1962" s="139"/>
      <c r="AH1962" s="139"/>
      <c r="AI1962" s="139"/>
      <c r="AJ1962" s="100"/>
      <c r="AK1962" s="125"/>
      <c r="AL1962" s="125"/>
      <c r="AM1962" s="139"/>
      <c r="AN1962" s="139"/>
      <c r="AO1962" s="139"/>
      <c r="AP1962" s="139"/>
      <c r="AQ1962" s="139"/>
      <c r="AR1962" s="139"/>
      <c r="AS1962" s="139"/>
      <c r="AT1962" s="139"/>
      <c r="AU1962" s="139"/>
      <c r="AV1962" s="139"/>
      <c r="AW1962" s="99"/>
      <c r="AX1962" s="125"/>
      <c r="AY1962" s="100"/>
      <c r="AZ1962" s="140"/>
      <c r="BA1962" s="141"/>
      <c r="BB1962" s="136"/>
      <c r="BC1962" s="136"/>
      <c r="BD1962" s="41">
        <v>4</v>
      </c>
      <c r="BE1962" s="52">
        <v>44</v>
      </c>
      <c r="BF1962" s="103">
        <v>4421</v>
      </c>
      <c r="BG1962" s="283"/>
    </row>
    <row r="1963" spans="1:59" s="63" customFormat="1" ht="12.75" x14ac:dyDescent="0.2">
      <c r="A1963" s="196">
        <v>4</v>
      </c>
      <c r="B1963" s="197" t="s">
        <v>422</v>
      </c>
      <c r="C1963" s="208">
        <v>44</v>
      </c>
      <c r="D1963" s="209" t="s">
        <v>774</v>
      </c>
      <c r="E1963" s="212">
        <v>4421</v>
      </c>
      <c r="F1963" s="213" t="s">
        <v>775</v>
      </c>
      <c r="G1963" s="232"/>
      <c r="H1963" s="97"/>
      <c r="I1963" s="224"/>
      <c r="J1963" s="98"/>
      <c r="K1963" s="98"/>
      <c r="L1963" s="98"/>
      <c r="M1963" s="96"/>
      <c r="N1963" s="307"/>
      <c r="O1963" s="246"/>
      <c r="P1963" s="124"/>
      <c r="Q1963" s="99"/>
      <c r="R1963" s="99"/>
      <c r="S1963" s="99"/>
      <c r="T1963" s="99"/>
      <c r="U1963" s="99"/>
      <c r="V1963" s="99"/>
      <c r="W1963" s="99"/>
      <c r="X1963" s="99"/>
      <c r="Y1963" s="100"/>
      <c r="Z1963" s="100"/>
      <c r="AA1963" s="100"/>
      <c r="AB1963" s="99"/>
      <c r="AC1963" s="99"/>
      <c r="AD1963" s="99"/>
      <c r="AE1963" s="99"/>
      <c r="AF1963" s="99"/>
      <c r="AG1963" s="99"/>
      <c r="AH1963" s="99"/>
      <c r="AI1963" s="99"/>
      <c r="AJ1963" s="100"/>
      <c r="AK1963" s="100"/>
      <c r="AL1963" s="100"/>
      <c r="AM1963" s="99"/>
      <c r="AN1963" s="99"/>
      <c r="AO1963" s="99"/>
      <c r="AP1963" s="99"/>
      <c r="AQ1963" s="99"/>
      <c r="AR1963" s="99"/>
      <c r="AS1963" s="99"/>
      <c r="AT1963" s="99"/>
      <c r="AU1963" s="99"/>
      <c r="AV1963" s="99"/>
      <c r="AW1963" s="99"/>
      <c r="AX1963" s="100"/>
      <c r="AY1963" s="100"/>
      <c r="AZ1963" s="101"/>
      <c r="BA1963" s="102"/>
      <c r="BB1963" s="95"/>
      <c r="BC1963" s="95"/>
      <c r="BD1963" s="41">
        <v>4</v>
      </c>
      <c r="BE1963" s="52">
        <v>44</v>
      </c>
      <c r="BF1963" s="103">
        <v>4421</v>
      </c>
      <c r="BG1963" s="277"/>
    </row>
    <row r="1964" spans="1:59" s="63" customFormat="1" ht="12.75" x14ac:dyDescent="0.2">
      <c r="A1964" s="196">
        <v>4</v>
      </c>
      <c r="B1964" s="197" t="s">
        <v>422</v>
      </c>
      <c r="C1964" s="208">
        <v>44</v>
      </c>
      <c r="D1964" s="209" t="s">
        <v>774</v>
      </c>
      <c r="E1964" s="212">
        <v>4421</v>
      </c>
      <c r="F1964" s="213" t="s">
        <v>775</v>
      </c>
      <c r="G1964" s="231" t="s">
        <v>776</v>
      </c>
      <c r="H1964" s="65"/>
      <c r="I1964" s="222"/>
      <c r="J1964" s="66"/>
      <c r="K1964" s="66"/>
      <c r="L1964" s="66"/>
      <c r="M1964" s="64"/>
      <c r="N1964" s="304"/>
      <c r="O1964" s="305"/>
      <c r="P1964" s="127"/>
      <c r="Q1964" s="67"/>
      <c r="R1964" s="67"/>
      <c r="S1964" s="67"/>
      <c r="T1964" s="67"/>
      <c r="U1964" s="67"/>
      <c r="V1964" s="67"/>
      <c r="W1964" s="67"/>
      <c r="X1964" s="67"/>
      <c r="Y1964" s="68"/>
      <c r="Z1964" s="68"/>
      <c r="AA1964" s="68"/>
      <c r="AB1964" s="67"/>
      <c r="AC1964" s="67"/>
      <c r="AD1964" s="67"/>
      <c r="AE1964" s="67"/>
      <c r="AF1964" s="67"/>
      <c r="AG1964" s="67"/>
      <c r="AH1964" s="67"/>
      <c r="AI1964" s="67"/>
      <c r="AJ1964" s="68"/>
      <c r="AK1964" s="68"/>
      <c r="AL1964" s="68"/>
      <c r="AM1964" s="67"/>
      <c r="AN1964" s="67"/>
      <c r="AO1964" s="67"/>
      <c r="AP1964" s="67"/>
      <c r="AQ1964" s="67"/>
      <c r="AR1964" s="67"/>
      <c r="AS1964" s="67"/>
      <c r="AT1964" s="67"/>
      <c r="AU1964" s="67"/>
      <c r="AV1964" s="67"/>
      <c r="AW1964" s="67"/>
      <c r="AX1964" s="68"/>
      <c r="AY1964" s="68"/>
      <c r="AZ1964" s="69"/>
      <c r="BA1964" s="70"/>
      <c r="BB1964" s="71"/>
      <c r="BC1964" s="95"/>
      <c r="BD1964" s="41">
        <v>4</v>
      </c>
      <c r="BE1964" s="52">
        <v>44</v>
      </c>
      <c r="BF1964" s="103">
        <v>4421</v>
      </c>
      <c r="BG1964" s="275"/>
    </row>
    <row r="1965" spans="1:59" s="63" customFormat="1" ht="12.75" x14ac:dyDescent="0.2">
      <c r="A1965" s="196">
        <v>4</v>
      </c>
      <c r="B1965" s="197" t="s">
        <v>422</v>
      </c>
      <c r="C1965" s="208">
        <v>44</v>
      </c>
      <c r="D1965" s="209" t="s">
        <v>774</v>
      </c>
      <c r="E1965" s="212">
        <v>4421</v>
      </c>
      <c r="F1965" s="213" t="s">
        <v>775</v>
      </c>
      <c r="G1965" s="231" t="s">
        <v>776</v>
      </c>
      <c r="H1965" s="72" t="s">
        <v>47</v>
      </c>
      <c r="I1965" s="223"/>
      <c r="J1965" s="73"/>
      <c r="K1965" s="73"/>
      <c r="L1965" s="73"/>
      <c r="M1965" s="74"/>
      <c r="N1965" s="247"/>
      <c r="O1965" s="306"/>
      <c r="P1965" s="105"/>
      <c r="Q1965" s="75"/>
      <c r="R1965" s="75"/>
      <c r="S1965" s="75"/>
      <c r="T1965" s="75"/>
      <c r="U1965" s="75"/>
      <c r="V1965" s="75"/>
      <c r="W1965" s="75"/>
      <c r="X1965" s="75"/>
      <c r="Y1965" s="76">
        <f>IF(ISNUMBER(VLOOKUP(Y1967,P$7:W$7,MATCH(Y1967,P$7:W$7))),VLOOKUP(Y1967,P$7:W$7,MATCH(Y1967,P$7:W$7)),IF(N1969=0,"No Data",IF(Y1967&gt;0,"&lt;100",0)))</f>
        <v>25000</v>
      </c>
      <c r="Z1965" s="77">
        <f>IF(ISNUMBER(VLOOKUP(Z1969,P$7:W$7,MATCH(Z1969,P$7:W$7))),VLOOKUP(Z1969,P$7:W$7,MATCH(Z1969,P$7:W$7)),IF(N1969=0,"No Data",IF(Z1969&gt;0,"&lt;100",0)))</f>
        <v>10000</v>
      </c>
      <c r="AA1965" s="106">
        <f>IF(ISNUMBER(Z1965),Z1965,0)</f>
        <v>10000</v>
      </c>
      <c r="AB1965" s="75"/>
      <c r="AC1965" s="75"/>
      <c r="AD1965" s="75"/>
      <c r="AE1965" s="75"/>
      <c r="AF1965" s="75"/>
      <c r="AG1965" s="75"/>
      <c r="AH1965" s="75"/>
      <c r="AI1965" s="75"/>
      <c r="AJ1965" s="76">
        <f>IF(ISNUMBER(VLOOKUP(AJ1967,AB$7:AH$7,MATCH(AJ1967,AB$7:AH$7))),VLOOKUP(AJ1967,AB$7:AH$7,MATCH(AJ1967,AB$7:AH$7)),IF(N1969=0,"No Data",IF(AJ1967&gt;0,"&lt;50",0)))</f>
        <v>0</v>
      </c>
      <c r="AK1965" s="77">
        <f>IF(ISNUMBER(VLOOKUP(AK1969,AB$7:AH$7,MATCH(AK1969,AB$7:AH$7))),VLOOKUP(AK1969,AB$7:AH$7,MATCH(AK1969,AB$7:AH$7)),IF(N1969=0,"No Data",IF(AK1969&gt;0,"&lt;50",0)))</f>
        <v>0</v>
      </c>
      <c r="AL1965" s="106">
        <f>IF(ISNUMBER(AK1965),AK1965,0)</f>
        <v>0</v>
      </c>
      <c r="AM1965" s="75"/>
      <c r="AN1965" s="75"/>
      <c r="AO1965" s="75"/>
      <c r="AP1965" s="75"/>
      <c r="AQ1965" s="75"/>
      <c r="AR1965" s="75"/>
      <c r="AS1965" s="75"/>
      <c r="AT1965" s="75"/>
      <c r="AU1965" s="75"/>
      <c r="AV1965" s="75"/>
      <c r="AW1965" s="76">
        <f>IF(ISNUMBER(VLOOKUP(AW1967,AM$7:AU$7,MATCH(AW1967,AM$7:AU$7))),VLOOKUP(AW1967,AM$7:AU$7,MATCH(AW1967,AM$7:AU$7)),IF(N1969=0,"No Data",IF(AW1967&gt;0,"&lt;10",0)))</f>
        <v>100</v>
      </c>
      <c r="AX1965" s="77">
        <f>IF(ISNUMBER(VLOOKUP(AX1969,AM$7:AU$7,MATCH(AX1969,AM$7:AU$7))),VLOOKUP(AX1969,AM$7:AU$7,MATCH(AX1969,AM$7:AU$7)),IF(N1969=0,"No Data",IF(AX1969&gt;0,"&lt;10",0)))</f>
        <v>100</v>
      </c>
      <c r="AY1965" s="106">
        <f>IF(ISNUMBER(AX1965),AX1965,0)</f>
        <v>100</v>
      </c>
      <c r="AZ1965" s="79"/>
      <c r="BA1965" s="80"/>
      <c r="BB1965" s="71"/>
      <c r="BC1965" s="95"/>
      <c r="BD1965" s="41">
        <v>4</v>
      </c>
      <c r="BE1965" s="52">
        <v>44</v>
      </c>
      <c r="BF1965" s="103">
        <v>4421</v>
      </c>
      <c r="BG1965" s="276" t="s">
        <v>47</v>
      </c>
    </row>
    <row r="1966" spans="1:59" s="63" customFormat="1" ht="12.75" x14ac:dyDescent="0.2">
      <c r="A1966" s="196">
        <v>4</v>
      </c>
      <c r="B1966" s="197" t="s">
        <v>422</v>
      </c>
      <c r="C1966" s="208">
        <v>44</v>
      </c>
      <c r="D1966" s="209" t="s">
        <v>774</v>
      </c>
      <c r="E1966" s="212">
        <v>4421</v>
      </c>
      <c r="F1966" s="213" t="s">
        <v>775</v>
      </c>
      <c r="G1966" s="231" t="s">
        <v>776</v>
      </c>
      <c r="H1966" s="81" t="s">
        <v>48</v>
      </c>
      <c r="I1966" s="223"/>
      <c r="J1966" s="73"/>
      <c r="K1966" s="73"/>
      <c r="L1966" s="73"/>
      <c r="M1966" s="74"/>
      <c r="N1966" s="247"/>
      <c r="O1966" s="306"/>
      <c r="P1966" s="105"/>
      <c r="Q1966" s="75"/>
      <c r="R1966" s="75"/>
      <c r="S1966" s="75"/>
      <c r="T1966" s="75"/>
      <c r="U1966" s="75"/>
      <c r="V1966" s="75"/>
      <c r="W1966" s="75"/>
      <c r="X1966" s="75"/>
      <c r="Y1966" s="82">
        <f>MIN(X1970:X1980)</f>
        <v>25000</v>
      </c>
      <c r="Z1966" s="83"/>
      <c r="AA1966" s="83"/>
      <c r="AB1966" s="75"/>
      <c r="AC1966" s="75"/>
      <c r="AD1966" s="75"/>
      <c r="AE1966" s="75"/>
      <c r="AF1966" s="75"/>
      <c r="AG1966" s="75"/>
      <c r="AH1966" s="75"/>
      <c r="AI1966" s="75"/>
      <c r="AJ1966" s="82">
        <f>MIN(AI1970:AI1980)</f>
        <v>0</v>
      </c>
      <c r="AK1966" s="83"/>
      <c r="AL1966" s="83"/>
      <c r="AM1966" s="75"/>
      <c r="AN1966" s="75"/>
      <c r="AO1966" s="75"/>
      <c r="AP1966" s="75"/>
      <c r="AQ1966" s="75"/>
      <c r="AR1966" s="75"/>
      <c r="AS1966" s="75"/>
      <c r="AT1966" s="75"/>
      <c r="AU1966" s="75"/>
      <c r="AV1966" s="75"/>
      <c r="AW1966" s="82">
        <f>MIN(AV1970:AV1980)</f>
        <v>100</v>
      </c>
      <c r="AX1966" s="83"/>
      <c r="AY1966" s="83"/>
      <c r="AZ1966" s="79"/>
      <c r="BA1966" s="80"/>
      <c r="BB1966" s="71"/>
      <c r="BC1966" s="95"/>
      <c r="BD1966" s="41">
        <v>4</v>
      </c>
      <c r="BE1966" s="52">
        <v>44</v>
      </c>
      <c r="BF1966" s="103">
        <v>4421</v>
      </c>
      <c r="BG1966" s="278" t="s">
        <v>48</v>
      </c>
    </row>
    <row r="1967" spans="1:59" s="63" customFormat="1" ht="12.75" x14ac:dyDescent="0.2">
      <c r="A1967" s="196">
        <v>4</v>
      </c>
      <c r="B1967" s="197" t="s">
        <v>422</v>
      </c>
      <c r="C1967" s="208">
        <v>44</v>
      </c>
      <c r="D1967" s="209" t="s">
        <v>774</v>
      </c>
      <c r="E1967" s="212">
        <v>4421</v>
      </c>
      <c r="F1967" s="213" t="s">
        <v>775</v>
      </c>
      <c r="G1967" s="231" t="s">
        <v>776</v>
      </c>
      <c r="H1967" s="81" t="s">
        <v>49</v>
      </c>
      <c r="I1967" s="223"/>
      <c r="J1967" s="73"/>
      <c r="K1967" s="73"/>
      <c r="L1967" s="73"/>
      <c r="M1967" s="74"/>
      <c r="N1967" s="247"/>
      <c r="O1967" s="306"/>
      <c r="P1967" s="105"/>
      <c r="Q1967" s="75"/>
      <c r="R1967" s="75"/>
      <c r="S1967" s="75"/>
      <c r="T1967" s="75"/>
      <c r="U1967" s="75"/>
      <c r="V1967" s="75"/>
      <c r="W1967" s="75"/>
      <c r="X1967" s="75"/>
      <c r="Y1967" s="84">
        <f>IF(ISNUMBER(AVERAGE(X1970:X1980)),AVERAGE(X1970:X1980),0)</f>
        <v>25000</v>
      </c>
      <c r="Z1967" s="83"/>
      <c r="AA1967" s="83"/>
      <c r="AB1967" s="75"/>
      <c r="AC1967" s="75"/>
      <c r="AD1967" s="75"/>
      <c r="AE1967" s="75"/>
      <c r="AF1967" s="75"/>
      <c r="AG1967" s="75"/>
      <c r="AH1967" s="75"/>
      <c r="AI1967" s="75"/>
      <c r="AJ1967" s="84">
        <f>IF(ISNUMBER(AVERAGE(AI1970:AI1980)),AVERAGE(AI1970:AI1980),0)</f>
        <v>0</v>
      </c>
      <c r="AK1967" s="83"/>
      <c r="AL1967" s="83"/>
      <c r="AM1967" s="75"/>
      <c r="AN1967" s="75"/>
      <c r="AO1967" s="75"/>
      <c r="AP1967" s="75"/>
      <c r="AQ1967" s="75"/>
      <c r="AR1967" s="75"/>
      <c r="AS1967" s="75"/>
      <c r="AT1967" s="75"/>
      <c r="AU1967" s="75"/>
      <c r="AV1967" s="75"/>
      <c r="AW1967" s="84">
        <f>IF(ISNUMBER(AVERAGE(AV1970:AV1980)),AVERAGE(AV1970:AV1980),0)</f>
        <v>100</v>
      </c>
      <c r="AX1967" s="83"/>
      <c r="AY1967" s="83"/>
      <c r="AZ1967" s="79"/>
      <c r="BA1967" s="80"/>
      <c r="BB1967" s="71"/>
      <c r="BC1967" s="95"/>
      <c r="BD1967" s="41">
        <v>4</v>
      </c>
      <c r="BE1967" s="52">
        <v>44</v>
      </c>
      <c r="BF1967" s="103">
        <v>4421</v>
      </c>
      <c r="BG1967" s="278" t="s">
        <v>49</v>
      </c>
    </row>
    <row r="1968" spans="1:59" s="63" customFormat="1" ht="12.75" x14ac:dyDescent="0.2">
      <c r="A1968" s="196">
        <v>4</v>
      </c>
      <c r="B1968" s="197" t="s">
        <v>422</v>
      </c>
      <c r="C1968" s="208">
        <v>44</v>
      </c>
      <c r="D1968" s="209" t="s">
        <v>774</v>
      </c>
      <c r="E1968" s="212">
        <v>4421</v>
      </c>
      <c r="F1968" s="213" t="s">
        <v>775</v>
      </c>
      <c r="G1968" s="231" t="s">
        <v>776</v>
      </c>
      <c r="H1968" s="81" t="s">
        <v>50</v>
      </c>
      <c r="I1968" s="223"/>
      <c r="J1968" s="73"/>
      <c r="K1968" s="73"/>
      <c r="L1968" s="73"/>
      <c r="M1968" s="74"/>
      <c r="N1968" s="247"/>
      <c r="O1968" s="306"/>
      <c r="P1968" s="105"/>
      <c r="Q1968" s="75"/>
      <c r="R1968" s="75"/>
      <c r="S1968" s="75"/>
      <c r="T1968" s="75"/>
      <c r="U1968" s="75"/>
      <c r="V1968" s="75"/>
      <c r="W1968" s="75"/>
      <c r="X1968" s="75"/>
      <c r="Y1968" s="84">
        <f>MAX(X1970:X1980)</f>
        <v>25000</v>
      </c>
      <c r="Z1968" s="83"/>
      <c r="AA1968" s="83"/>
      <c r="AB1968" s="75"/>
      <c r="AC1968" s="75"/>
      <c r="AD1968" s="75"/>
      <c r="AE1968" s="75"/>
      <c r="AF1968" s="75"/>
      <c r="AG1968" s="75"/>
      <c r="AH1968" s="75"/>
      <c r="AI1968" s="75"/>
      <c r="AJ1968" s="84">
        <f>MAX(AI1970:AI1980)</f>
        <v>0</v>
      </c>
      <c r="AK1968" s="83"/>
      <c r="AL1968" s="83"/>
      <c r="AM1968" s="75"/>
      <c r="AN1968" s="75"/>
      <c r="AO1968" s="75"/>
      <c r="AP1968" s="75"/>
      <c r="AQ1968" s="75"/>
      <c r="AR1968" s="75"/>
      <c r="AS1968" s="75"/>
      <c r="AT1968" s="75"/>
      <c r="AU1968" s="75"/>
      <c r="AV1968" s="75"/>
      <c r="AW1968" s="84">
        <f>MAX(AV1970:AV1980)</f>
        <v>100</v>
      </c>
      <c r="AX1968" s="83"/>
      <c r="AY1968" s="83"/>
      <c r="AZ1968" s="79"/>
      <c r="BA1968" s="80"/>
      <c r="BB1968" s="71"/>
      <c r="BC1968" s="95"/>
      <c r="BD1968" s="41">
        <v>4</v>
      </c>
      <c r="BE1968" s="52">
        <v>44</v>
      </c>
      <c r="BF1968" s="103">
        <v>4421</v>
      </c>
      <c r="BG1968" s="278" t="s">
        <v>50</v>
      </c>
    </row>
    <row r="1969" spans="1:59" s="63" customFormat="1" ht="12.75" x14ac:dyDescent="0.2">
      <c r="A1969" s="196">
        <v>4</v>
      </c>
      <c r="B1969" s="197" t="s">
        <v>422</v>
      </c>
      <c r="C1969" s="208">
        <v>44</v>
      </c>
      <c r="D1969" s="209" t="s">
        <v>774</v>
      </c>
      <c r="E1969" s="212">
        <v>4421</v>
      </c>
      <c r="F1969" s="213" t="s">
        <v>775</v>
      </c>
      <c r="G1969" s="231" t="s">
        <v>776</v>
      </c>
      <c r="H1969" s="85" t="s">
        <v>51</v>
      </c>
      <c r="I1969" s="223"/>
      <c r="J1969" s="73"/>
      <c r="K1969" s="73"/>
      <c r="L1969" s="73"/>
      <c r="M1969" s="74"/>
      <c r="N1969" s="248">
        <f>SUM(N1970:N1980)</f>
        <v>11</v>
      </c>
      <c r="O1969" s="293">
        <f>SUM(O1970:O1980)</f>
        <v>1.0000000000000002</v>
      </c>
      <c r="P1969" s="292"/>
      <c r="Q1969" s="87"/>
      <c r="R1969" s="87"/>
      <c r="S1969" s="87"/>
      <c r="T1969" s="87"/>
      <c r="U1969" s="87"/>
      <c r="V1969" s="87"/>
      <c r="W1969" s="87"/>
      <c r="X1969" s="87"/>
      <c r="Y1969" s="88"/>
      <c r="Z1969" s="107">
        <f>SUM(Z1970:Z1980)</f>
        <v>24999.999999999996</v>
      </c>
      <c r="AA1969" s="88"/>
      <c r="AB1969" s="87"/>
      <c r="AC1969" s="87"/>
      <c r="AD1969" s="87"/>
      <c r="AE1969" s="87"/>
      <c r="AF1969" s="87"/>
      <c r="AG1969" s="87"/>
      <c r="AH1969" s="87"/>
      <c r="AI1969" s="87"/>
      <c r="AJ1969" s="88"/>
      <c r="AK1969" s="107">
        <f>SUM(AK1970:AK1980)</f>
        <v>0</v>
      </c>
      <c r="AL1969" s="88"/>
      <c r="AM1969" s="87"/>
      <c r="AN1969" s="87"/>
      <c r="AO1969" s="87"/>
      <c r="AP1969" s="87"/>
      <c r="AQ1969" s="87"/>
      <c r="AR1969" s="87"/>
      <c r="AS1969" s="87"/>
      <c r="AT1969" s="87"/>
      <c r="AU1969" s="87"/>
      <c r="AV1969" s="87"/>
      <c r="AW1969" s="112"/>
      <c r="AX1969" s="107">
        <f>SUM(AX1970:AX1980)</f>
        <v>100.00000000000001</v>
      </c>
      <c r="AY1969" s="88"/>
      <c r="AZ1969" s="79"/>
      <c r="BA1969" s="80"/>
      <c r="BB1969" s="71"/>
      <c r="BC1969" s="95"/>
      <c r="BD1969" s="41">
        <v>4</v>
      </c>
      <c r="BE1969" s="52">
        <v>44</v>
      </c>
      <c r="BF1969" s="103">
        <v>4421</v>
      </c>
      <c r="BG1969" s="279" t="s">
        <v>51</v>
      </c>
    </row>
    <row r="1970" spans="1:59" s="63" customFormat="1" ht="12.75" x14ac:dyDescent="0.2">
      <c r="A1970" s="196">
        <v>4</v>
      </c>
      <c r="B1970" s="197" t="s">
        <v>422</v>
      </c>
      <c r="C1970" s="208">
        <v>44</v>
      </c>
      <c r="D1970" s="209" t="s">
        <v>774</v>
      </c>
      <c r="E1970" s="212">
        <v>4421</v>
      </c>
      <c r="F1970" s="213" t="s">
        <v>775</v>
      </c>
      <c r="G1970" s="231" t="s">
        <v>776</v>
      </c>
      <c r="H1970" s="89" t="s">
        <v>52</v>
      </c>
      <c r="I1970" s="90" t="s">
        <v>96</v>
      </c>
      <c r="J1970" s="90"/>
      <c r="K1970" s="90" t="s">
        <v>73</v>
      </c>
      <c r="L1970" s="90" t="s">
        <v>95</v>
      </c>
      <c r="M1970" s="91"/>
      <c r="N1970" s="312">
        <v>1</v>
      </c>
      <c r="O1970" s="313">
        <f>N1970/N$1969</f>
        <v>9.0909090909090912E-2</v>
      </c>
      <c r="P1970" s="104"/>
      <c r="Q1970" s="92"/>
      <c r="R1970" s="92"/>
      <c r="S1970" s="92"/>
      <c r="T1970" s="92"/>
      <c r="U1970" s="92"/>
      <c r="V1970" s="92"/>
      <c r="W1970" s="92">
        <v>1</v>
      </c>
      <c r="X1970" s="109">
        <f t="shared" ref="X1970:X1980" si="252">P1970*P$7+Q1970*Q$7+R1970*R$7+S1970*S$7+T1970*T$7+U1970*U$7+V1970*V$7+W1970*W$7</f>
        <v>25000</v>
      </c>
      <c r="Y1970" s="83"/>
      <c r="Z1970" s="110">
        <f t="shared" ref="Z1970:Z1980" si="253">X1970*$O1970</f>
        <v>2272.727272727273</v>
      </c>
      <c r="AA1970" s="111"/>
      <c r="AB1970" s="92"/>
      <c r="AC1970" s="92"/>
      <c r="AD1970" s="92"/>
      <c r="AE1970" s="92"/>
      <c r="AF1970" s="92"/>
      <c r="AG1970" s="92"/>
      <c r="AH1970" s="92"/>
      <c r="AI1970" s="109">
        <f t="shared" ref="AI1970:AI1980" si="254">AB1970*AB$7+AC1970*AC$7+AD1970*AD$7+AE1970*AE$7+AF1970*AF$7+AG1970*AG$7+AH1970*AH$7</f>
        <v>0</v>
      </c>
      <c r="AJ1970" s="83"/>
      <c r="AK1970" s="110">
        <f t="shared" ref="AK1970:AK1980" si="255">AI1970*$O1970</f>
        <v>0</v>
      </c>
      <c r="AL1970" s="111"/>
      <c r="AM1970" s="92"/>
      <c r="AN1970" s="92"/>
      <c r="AO1970" s="92"/>
      <c r="AP1970" s="92">
        <v>1</v>
      </c>
      <c r="AQ1970" s="92"/>
      <c r="AR1970" s="92"/>
      <c r="AS1970" s="92"/>
      <c r="AT1970" s="92"/>
      <c r="AU1970" s="92"/>
      <c r="AV1970" s="109">
        <f t="shared" ref="AV1970:AV1980" si="256">AM1970*AM$7+AN1970*AN$7+AO1970*AO$7+AP1970*AP$7+AQ1970*AQ$7+AR1970*AR$7+AS1970*AS$7+AT1970*AT$7+AU1970*AU$7</f>
        <v>100</v>
      </c>
      <c r="AW1970" s="75"/>
      <c r="AX1970" s="110">
        <f t="shared" ref="AX1970:AX1980" si="257">AV1970*$O1970</f>
        <v>9.0909090909090917</v>
      </c>
      <c r="AY1970" s="111"/>
      <c r="AZ1970" s="93"/>
      <c r="BA1970" s="94" t="s">
        <v>105</v>
      </c>
      <c r="BB1970" s="71"/>
      <c r="BC1970" s="95"/>
      <c r="BD1970" s="41">
        <v>4</v>
      </c>
      <c r="BE1970" s="52">
        <v>44</v>
      </c>
      <c r="BF1970" s="103">
        <v>4421</v>
      </c>
      <c r="BG1970" s="280" t="s">
        <v>52</v>
      </c>
    </row>
    <row r="1971" spans="1:59" s="63" customFormat="1" ht="12.75" x14ac:dyDescent="0.2">
      <c r="A1971" s="196">
        <v>4</v>
      </c>
      <c r="B1971" s="197" t="s">
        <v>422</v>
      </c>
      <c r="C1971" s="208">
        <v>44</v>
      </c>
      <c r="D1971" s="209" t="s">
        <v>774</v>
      </c>
      <c r="E1971" s="212">
        <v>4421</v>
      </c>
      <c r="F1971" s="213" t="s">
        <v>775</v>
      </c>
      <c r="G1971" s="231" t="s">
        <v>776</v>
      </c>
      <c r="H1971" s="89"/>
      <c r="I1971" s="90" t="s">
        <v>160</v>
      </c>
      <c r="J1971" s="90"/>
      <c r="K1971" s="90" t="s">
        <v>237</v>
      </c>
      <c r="L1971" s="90"/>
      <c r="M1971" s="91"/>
      <c r="N1971" s="312">
        <v>1</v>
      </c>
      <c r="O1971" s="313">
        <f t="shared" ref="O1971:O1980" si="258">N1971/N$1969</f>
        <v>9.0909090909090912E-2</v>
      </c>
      <c r="P1971" s="104"/>
      <c r="Q1971" s="92"/>
      <c r="R1971" s="92"/>
      <c r="S1971" s="92"/>
      <c r="T1971" s="92"/>
      <c r="U1971" s="92"/>
      <c r="V1971" s="92"/>
      <c r="W1971" s="92">
        <v>1</v>
      </c>
      <c r="X1971" s="109">
        <f t="shared" si="252"/>
        <v>25000</v>
      </c>
      <c r="Y1971" s="83"/>
      <c r="Z1971" s="110">
        <f t="shared" si="253"/>
        <v>2272.727272727273</v>
      </c>
      <c r="AA1971" s="111"/>
      <c r="AB1971" s="92"/>
      <c r="AC1971" s="92"/>
      <c r="AD1971" s="92"/>
      <c r="AE1971" s="92"/>
      <c r="AF1971" s="92"/>
      <c r="AG1971" s="92"/>
      <c r="AH1971" s="92"/>
      <c r="AI1971" s="109">
        <f t="shared" si="254"/>
        <v>0</v>
      </c>
      <c r="AJ1971" s="83"/>
      <c r="AK1971" s="110">
        <f t="shared" si="255"/>
        <v>0</v>
      </c>
      <c r="AL1971" s="111"/>
      <c r="AM1971" s="92"/>
      <c r="AN1971" s="92"/>
      <c r="AO1971" s="92"/>
      <c r="AP1971" s="92">
        <v>1</v>
      </c>
      <c r="AQ1971" s="92"/>
      <c r="AR1971" s="92"/>
      <c r="AS1971" s="92"/>
      <c r="AT1971" s="92"/>
      <c r="AU1971" s="92"/>
      <c r="AV1971" s="109">
        <f t="shared" si="256"/>
        <v>100</v>
      </c>
      <c r="AW1971" s="75"/>
      <c r="AX1971" s="110">
        <f t="shared" si="257"/>
        <v>9.0909090909090917</v>
      </c>
      <c r="AY1971" s="111"/>
      <c r="AZ1971" s="93"/>
      <c r="BA1971" s="94" t="s">
        <v>105</v>
      </c>
      <c r="BB1971" s="71"/>
      <c r="BC1971" s="95"/>
      <c r="BD1971" s="41">
        <v>4</v>
      </c>
      <c r="BE1971" s="52">
        <v>44</v>
      </c>
      <c r="BF1971" s="103">
        <v>4421</v>
      </c>
      <c r="BG1971" s="280" t="s">
        <v>52</v>
      </c>
    </row>
    <row r="1972" spans="1:59" s="63" customFormat="1" ht="12.75" x14ac:dyDescent="0.2">
      <c r="A1972" s="196">
        <v>4</v>
      </c>
      <c r="B1972" s="197" t="s">
        <v>422</v>
      </c>
      <c r="C1972" s="208">
        <v>44</v>
      </c>
      <c r="D1972" s="209" t="s">
        <v>774</v>
      </c>
      <c r="E1972" s="212">
        <v>4421</v>
      </c>
      <c r="F1972" s="213" t="s">
        <v>775</v>
      </c>
      <c r="G1972" s="231" t="s">
        <v>776</v>
      </c>
      <c r="H1972" s="89"/>
      <c r="I1972" s="90" t="s">
        <v>166</v>
      </c>
      <c r="J1972" s="90"/>
      <c r="K1972" s="90" t="s">
        <v>545</v>
      </c>
      <c r="L1972" s="90" t="s">
        <v>777</v>
      </c>
      <c r="M1972" s="91"/>
      <c r="N1972" s="312">
        <v>1</v>
      </c>
      <c r="O1972" s="313">
        <f t="shared" si="258"/>
        <v>9.0909090909090912E-2</v>
      </c>
      <c r="P1972" s="104"/>
      <c r="Q1972" s="92"/>
      <c r="R1972" s="92"/>
      <c r="S1972" s="92"/>
      <c r="T1972" s="92"/>
      <c r="U1972" s="92"/>
      <c r="V1972" s="92"/>
      <c r="W1972" s="92">
        <v>1</v>
      </c>
      <c r="X1972" s="109">
        <f t="shared" si="252"/>
        <v>25000</v>
      </c>
      <c r="Y1972" s="83"/>
      <c r="Z1972" s="110">
        <f t="shared" si="253"/>
        <v>2272.727272727273</v>
      </c>
      <c r="AA1972" s="111"/>
      <c r="AB1972" s="92"/>
      <c r="AC1972" s="92"/>
      <c r="AD1972" s="92"/>
      <c r="AE1972" s="92"/>
      <c r="AF1972" s="92"/>
      <c r="AG1972" s="92"/>
      <c r="AH1972" s="92"/>
      <c r="AI1972" s="109">
        <f t="shared" si="254"/>
        <v>0</v>
      </c>
      <c r="AJ1972" s="83"/>
      <c r="AK1972" s="110">
        <f t="shared" si="255"/>
        <v>0</v>
      </c>
      <c r="AL1972" s="111"/>
      <c r="AM1972" s="92"/>
      <c r="AN1972" s="92"/>
      <c r="AO1972" s="92"/>
      <c r="AP1972" s="92">
        <v>1</v>
      </c>
      <c r="AQ1972" s="92"/>
      <c r="AR1972" s="92"/>
      <c r="AS1972" s="92"/>
      <c r="AT1972" s="92"/>
      <c r="AU1972" s="92"/>
      <c r="AV1972" s="109">
        <f t="shared" si="256"/>
        <v>100</v>
      </c>
      <c r="AW1972" s="75"/>
      <c r="AX1972" s="110">
        <f t="shared" si="257"/>
        <v>9.0909090909090917</v>
      </c>
      <c r="AY1972" s="111"/>
      <c r="AZ1972" s="93"/>
      <c r="BA1972" s="94" t="s">
        <v>105</v>
      </c>
      <c r="BB1972" s="71"/>
      <c r="BC1972" s="95"/>
      <c r="BD1972" s="41">
        <v>4</v>
      </c>
      <c r="BE1972" s="52">
        <v>44</v>
      </c>
      <c r="BF1972" s="103">
        <v>4421</v>
      </c>
      <c r="BG1972" s="280" t="s">
        <v>52</v>
      </c>
    </row>
    <row r="1973" spans="1:59" s="63" customFormat="1" ht="12.75" x14ac:dyDescent="0.2">
      <c r="A1973" s="196">
        <v>4</v>
      </c>
      <c r="B1973" s="197" t="s">
        <v>422</v>
      </c>
      <c r="C1973" s="208">
        <v>44</v>
      </c>
      <c r="D1973" s="209" t="s">
        <v>774</v>
      </c>
      <c r="E1973" s="212">
        <v>4421</v>
      </c>
      <c r="F1973" s="213" t="s">
        <v>775</v>
      </c>
      <c r="G1973" s="231" t="s">
        <v>776</v>
      </c>
      <c r="H1973" s="89"/>
      <c r="I1973" s="90" t="s">
        <v>457</v>
      </c>
      <c r="J1973" s="90"/>
      <c r="K1973" s="90" t="s">
        <v>237</v>
      </c>
      <c r="L1973" s="90"/>
      <c r="M1973" s="91"/>
      <c r="N1973" s="312">
        <v>1</v>
      </c>
      <c r="O1973" s="313">
        <f t="shared" si="258"/>
        <v>9.0909090909090912E-2</v>
      </c>
      <c r="P1973" s="104"/>
      <c r="Q1973" s="92"/>
      <c r="R1973" s="92"/>
      <c r="S1973" s="92"/>
      <c r="T1973" s="92"/>
      <c r="U1973" s="92"/>
      <c r="V1973" s="92"/>
      <c r="W1973" s="92">
        <v>1</v>
      </c>
      <c r="X1973" s="109">
        <f t="shared" si="252"/>
        <v>25000</v>
      </c>
      <c r="Y1973" s="83"/>
      <c r="Z1973" s="110">
        <f t="shared" si="253"/>
        <v>2272.727272727273</v>
      </c>
      <c r="AA1973" s="111"/>
      <c r="AB1973" s="92"/>
      <c r="AC1973" s="92"/>
      <c r="AD1973" s="92"/>
      <c r="AE1973" s="92"/>
      <c r="AF1973" s="92"/>
      <c r="AG1973" s="92"/>
      <c r="AH1973" s="92"/>
      <c r="AI1973" s="109">
        <f t="shared" si="254"/>
        <v>0</v>
      </c>
      <c r="AJ1973" s="83"/>
      <c r="AK1973" s="110">
        <f t="shared" si="255"/>
        <v>0</v>
      </c>
      <c r="AL1973" s="111"/>
      <c r="AM1973" s="92"/>
      <c r="AN1973" s="92"/>
      <c r="AO1973" s="92"/>
      <c r="AP1973" s="92">
        <v>1</v>
      </c>
      <c r="AQ1973" s="92"/>
      <c r="AR1973" s="92"/>
      <c r="AS1973" s="92"/>
      <c r="AT1973" s="92"/>
      <c r="AU1973" s="92"/>
      <c r="AV1973" s="109">
        <f t="shared" si="256"/>
        <v>100</v>
      </c>
      <c r="AW1973" s="75"/>
      <c r="AX1973" s="110">
        <f t="shared" si="257"/>
        <v>9.0909090909090917</v>
      </c>
      <c r="AY1973" s="111"/>
      <c r="AZ1973" s="93"/>
      <c r="BA1973" s="94" t="s">
        <v>105</v>
      </c>
      <c r="BB1973" s="71"/>
      <c r="BC1973" s="95"/>
      <c r="BD1973" s="41">
        <v>4</v>
      </c>
      <c r="BE1973" s="52">
        <v>44</v>
      </c>
      <c r="BF1973" s="103">
        <v>4421</v>
      </c>
      <c r="BG1973" s="280" t="s">
        <v>52</v>
      </c>
    </row>
    <row r="1974" spans="1:59" s="63" customFormat="1" ht="12.75" x14ac:dyDescent="0.2">
      <c r="A1974" s="196">
        <v>4</v>
      </c>
      <c r="B1974" s="197" t="s">
        <v>422</v>
      </c>
      <c r="C1974" s="208">
        <v>44</v>
      </c>
      <c r="D1974" s="209" t="s">
        <v>774</v>
      </c>
      <c r="E1974" s="212">
        <v>4421</v>
      </c>
      <c r="F1974" s="213" t="s">
        <v>775</v>
      </c>
      <c r="G1974" s="231" t="s">
        <v>776</v>
      </c>
      <c r="H1974" s="89"/>
      <c r="I1974" s="90" t="s">
        <v>162</v>
      </c>
      <c r="J1974" s="90"/>
      <c r="K1974" s="90" t="s">
        <v>237</v>
      </c>
      <c r="L1974" s="90"/>
      <c r="M1974" s="91"/>
      <c r="N1974" s="312">
        <v>1</v>
      </c>
      <c r="O1974" s="313">
        <f t="shared" si="258"/>
        <v>9.0909090909090912E-2</v>
      </c>
      <c r="P1974" s="104"/>
      <c r="Q1974" s="92"/>
      <c r="R1974" s="92"/>
      <c r="S1974" s="92"/>
      <c r="T1974" s="92"/>
      <c r="U1974" s="92"/>
      <c r="V1974" s="92"/>
      <c r="W1974" s="92">
        <v>1</v>
      </c>
      <c r="X1974" s="109">
        <f t="shared" si="252"/>
        <v>25000</v>
      </c>
      <c r="Y1974" s="83"/>
      <c r="Z1974" s="110">
        <f t="shared" si="253"/>
        <v>2272.727272727273</v>
      </c>
      <c r="AA1974" s="111"/>
      <c r="AB1974" s="92"/>
      <c r="AC1974" s="92"/>
      <c r="AD1974" s="92"/>
      <c r="AE1974" s="92"/>
      <c r="AF1974" s="92"/>
      <c r="AG1974" s="92"/>
      <c r="AH1974" s="92"/>
      <c r="AI1974" s="109">
        <f t="shared" si="254"/>
        <v>0</v>
      </c>
      <c r="AJ1974" s="83"/>
      <c r="AK1974" s="110">
        <f t="shared" si="255"/>
        <v>0</v>
      </c>
      <c r="AL1974" s="111"/>
      <c r="AM1974" s="92"/>
      <c r="AN1974" s="92"/>
      <c r="AO1974" s="92"/>
      <c r="AP1974" s="92">
        <v>1</v>
      </c>
      <c r="AQ1974" s="92"/>
      <c r="AR1974" s="92"/>
      <c r="AS1974" s="92"/>
      <c r="AT1974" s="92"/>
      <c r="AU1974" s="92"/>
      <c r="AV1974" s="109">
        <f t="shared" si="256"/>
        <v>100</v>
      </c>
      <c r="AW1974" s="75"/>
      <c r="AX1974" s="110">
        <f t="shared" si="257"/>
        <v>9.0909090909090917</v>
      </c>
      <c r="AY1974" s="111"/>
      <c r="AZ1974" s="93"/>
      <c r="BA1974" s="94" t="s">
        <v>105</v>
      </c>
      <c r="BB1974" s="71"/>
      <c r="BC1974" s="95"/>
      <c r="BD1974" s="41">
        <v>4</v>
      </c>
      <c r="BE1974" s="52">
        <v>44</v>
      </c>
      <c r="BF1974" s="103">
        <v>4421</v>
      </c>
      <c r="BG1974" s="280" t="s">
        <v>52</v>
      </c>
    </row>
    <row r="1975" spans="1:59" s="63" customFormat="1" ht="12.75" x14ac:dyDescent="0.2">
      <c r="A1975" s="196">
        <v>4</v>
      </c>
      <c r="B1975" s="197" t="s">
        <v>422</v>
      </c>
      <c r="C1975" s="208">
        <v>44</v>
      </c>
      <c r="D1975" s="209" t="s">
        <v>774</v>
      </c>
      <c r="E1975" s="212">
        <v>4421</v>
      </c>
      <c r="F1975" s="213" t="s">
        <v>775</v>
      </c>
      <c r="G1975" s="231" t="s">
        <v>776</v>
      </c>
      <c r="H1975" s="89"/>
      <c r="I1975" s="90" t="s">
        <v>778</v>
      </c>
      <c r="J1975" s="90"/>
      <c r="K1975" s="90" t="s">
        <v>237</v>
      </c>
      <c r="L1975" s="90"/>
      <c r="M1975" s="91"/>
      <c r="N1975" s="312">
        <v>1</v>
      </c>
      <c r="O1975" s="313">
        <f t="shared" si="258"/>
        <v>9.0909090909090912E-2</v>
      </c>
      <c r="P1975" s="104"/>
      <c r="Q1975" s="92"/>
      <c r="R1975" s="92"/>
      <c r="S1975" s="92"/>
      <c r="T1975" s="92"/>
      <c r="U1975" s="92"/>
      <c r="V1975" s="92"/>
      <c r="W1975" s="92">
        <v>1</v>
      </c>
      <c r="X1975" s="109">
        <f t="shared" si="252"/>
        <v>25000</v>
      </c>
      <c r="Y1975" s="83"/>
      <c r="Z1975" s="110">
        <f t="shared" si="253"/>
        <v>2272.727272727273</v>
      </c>
      <c r="AA1975" s="111"/>
      <c r="AB1975" s="92"/>
      <c r="AC1975" s="92"/>
      <c r="AD1975" s="92"/>
      <c r="AE1975" s="92"/>
      <c r="AF1975" s="92"/>
      <c r="AG1975" s="92"/>
      <c r="AH1975" s="92"/>
      <c r="AI1975" s="109">
        <f t="shared" si="254"/>
        <v>0</v>
      </c>
      <c r="AJ1975" s="83"/>
      <c r="AK1975" s="110">
        <f t="shared" si="255"/>
        <v>0</v>
      </c>
      <c r="AL1975" s="111"/>
      <c r="AM1975" s="92"/>
      <c r="AN1975" s="92"/>
      <c r="AO1975" s="92"/>
      <c r="AP1975" s="92">
        <v>1</v>
      </c>
      <c r="AQ1975" s="92"/>
      <c r="AR1975" s="92"/>
      <c r="AS1975" s="92"/>
      <c r="AT1975" s="92"/>
      <c r="AU1975" s="92"/>
      <c r="AV1975" s="109">
        <f t="shared" si="256"/>
        <v>100</v>
      </c>
      <c r="AW1975" s="75"/>
      <c r="AX1975" s="110">
        <f t="shared" si="257"/>
        <v>9.0909090909090917</v>
      </c>
      <c r="AY1975" s="111"/>
      <c r="AZ1975" s="93"/>
      <c r="BA1975" s="94" t="s">
        <v>105</v>
      </c>
      <c r="BB1975" s="71"/>
      <c r="BC1975" s="95"/>
      <c r="BD1975" s="41">
        <v>4</v>
      </c>
      <c r="BE1975" s="52">
        <v>44</v>
      </c>
      <c r="BF1975" s="103">
        <v>4421</v>
      </c>
      <c r="BG1975" s="280" t="s">
        <v>52</v>
      </c>
    </row>
    <row r="1976" spans="1:59" s="63" customFormat="1" ht="12.75" x14ac:dyDescent="0.2">
      <c r="A1976" s="196">
        <v>4</v>
      </c>
      <c r="B1976" s="197" t="s">
        <v>422</v>
      </c>
      <c r="C1976" s="208">
        <v>44</v>
      </c>
      <c r="D1976" s="209" t="s">
        <v>774</v>
      </c>
      <c r="E1976" s="212">
        <v>4421</v>
      </c>
      <c r="F1976" s="213" t="s">
        <v>775</v>
      </c>
      <c r="G1976" s="231" t="s">
        <v>776</v>
      </c>
      <c r="H1976" s="89"/>
      <c r="I1976" s="90" t="s">
        <v>463</v>
      </c>
      <c r="J1976" s="90"/>
      <c r="K1976" s="90" t="s">
        <v>779</v>
      </c>
      <c r="L1976" s="90" t="s">
        <v>780</v>
      </c>
      <c r="M1976" s="91"/>
      <c r="N1976" s="312">
        <v>1</v>
      </c>
      <c r="O1976" s="313">
        <f t="shared" si="258"/>
        <v>9.0909090909090912E-2</v>
      </c>
      <c r="P1976" s="104"/>
      <c r="Q1976" s="92"/>
      <c r="R1976" s="92"/>
      <c r="S1976" s="92"/>
      <c r="T1976" s="92"/>
      <c r="U1976" s="92"/>
      <c r="V1976" s="92"/>
      <c r="W1976" s="92">
        <v>1</v>
      </c>
      <c r="X1976" s="109">
        <f t="shared" si="252"/>
        <v>25000</v>
      </c>
      <c r="Y1976" s="83"/>
      <c r="Z1976" s="110">
        <f t="shared" si="253"/>
        <v>2272.727272727273</v>
      </c>
      <c r="AA1976" s="111"/>
      <c r="AB1976" s="92"/>
      <c r="AC1976" s="92"/>
      <c r="AD1976" s="92"/>
      <c r="AE1976" s="92"/>
      <c r="AF1976" s="92"/>
      <c r="AG1976" s="92"/>
      <c r="AH1976" s="92"/>
      <c r="AI1976" s="109">
        <f t="shared" si="254"/>
        <v>0</v>
      </c>
      <c r="AJ1976" s="83"/>
      <c r="AK1976" s="110">
        <f t="shared" si="255"/>
        <v>0</v>
      </c>
      <c r="AL1976" s="111"/>
      <c r="AM1976" s="92"/>
      <c r="AN1976" s="92"/>
      <c r="AO1976" s="92"/>
      <c r="AP1976" s="92">
        <v>1</v>
      </c>
      <c r="AQ1976" s="92"/>
      <c r="AR1976" s="92"/>
      <c r="AS1976" s="92"/>
      <c r="AT1976" s="92"/>
      <c r="AU1976" s="92"/>
      <c r="AV1976" s="109">
        <f t="shared" si="256"/>
        <v>100</v>
      </c>
      <c r="AW1976" s="75"/>
      <c r="AX1976" s="110">
        <f t="shared" si="257"/>
        <v>9.0909090909090917</v>
      </c>
      <c r="AY1976" s="111"/>
      <c r="AZ1976" s="93"/>
      <c r="BA1976" s="94" t="s">
        <v>105</v>
      </c>
      <c r="BB1976" s="71"/>
      <c r="BC1976" s="95"/>
      <c r="BD1976" s="41">
        <v>4</v>
      </c>
      <c r="BE1976" s="52">
        <v>44</v>
      </c>
      <c r="BF1976" s="103">
        <v>4421</v>
      </c>
      <c r="BG1976" s="280" t="s">
        <v>52</v>
      </c>
    </row>
    <row r="1977" spans="1:59" s="63" customFormat="1" ht="12.75" x14ac:dyDescent="0.2">
      <c r="A1977" s="196">
        <v>4</v>
      </c>
      <c r="B1977" s="197" t="s">
        <v>422</v>
      </c>
      <c r="C1977" s="208">
        <v>44</v>
      </c>
      <c r="D1977" s="209" t="s">
        <v>774</v>
      </c>
      <c r="E1977" s="212">
        <v>4421</v>
      </c>
      <c r="F1977" s="213" t="s">
        <v>775</v>
      </c>
      <c r="G1977" s="231" t="s">
        <v>776</v>
      </c>
      <c r="H1977" s="89"/>
      <c r="I1977" s="90" t="s">
        <v>465</v>
      </c>
      <c r="J1977" s="90"/>
      <c r="K1977" s="90" t="s">
        <v>237</v>
      </c>
      <c r="L1977" s="90"/>
      <c r="M1977" s="91"/>
      <c r="N1977" s="312">
        <v>1</v>
      </c>
      <c r="O1977" s="313">
        <f t="shared" si="258"/>
        <v>9.0909090909090912E-2</v>
      </c>
      <c r="P1977" s="104"/>
      <c r="Q1977" s="92"/>
      <c r="R1977" s="92"/>
      <c r="S1977" s="92"/>
      <c r="T1977" s="92"/>
      <c r="U1977" s="92"/>
      <c r="V1977" s="92"/>
      <c r="W1977" s="92">
        <v>1</v>
      </c>
      <c r="X1977" s="109">
        <f t="shared" si="252"/>
        <v>25000</v>
      </c>
      <c r="Y1977" s="83"/>
      <c r="Z1977" s="110">
        <f t="shared" si="253"/>
        <v>2272.727272727273</v>
      </c>
      <c r="AA1977" s="111"/>
      <c r="AB1977" s="92"/>
      <c r="AC1977" s="92"/>
      <c r="AD1977" s="92"/>
      <c r="AE1977" s="92"/>
      <c r="AF1977" s="92"/>
      <c r="AG1977" s="92"/>
      <c r="AH1977" s="92"/>
      <c r="AI1977" s="109">
        <f t="shared" si="254"/>
        <v>0</v>
      </c>
      <c r="AJ1977" s="83"/>
      <c r="AK1977" s="110">
        <f t="shared" si="255"/>
        <v>0</v>
      </c>
      <c r="AL1977" s="111"/>
      <c r="AM1977" s="92"/>
      <c r="AN1977" s="92"/>
      <c r="AO1977" s="92"/>
      <c r="AP1977" s="92">
        <v>1</v>
      </c>
      <c r="AQ1977" s="92"/>
      <c r="AR1977" s="92"/>
      <c r="AS1977" s="92"/>
      <c r="AT1977" s="92"/>
      <c r="AU1977" s="92"/>
      <c r="AV1977" s="109">
        <f t="shared" si="256"/>
        <v>100</v>
      </c>
      <c r="AW1977" s="75"/>
      <c r="AX1977" s="110">
        <f t="shared" si="257"/>
        <v>9.0909090909090917</v>
      </c>
      <c r="AY1977" s="111"/>
      <c r="AZ1977" s="93"/>
      <c r="BA1977" s="94" t="s">
        <v>105</v>
      </c>
      <c r="BB1977" s="71"/>
      <c r="BC1977" s="95"/>
      <c r="BD1977" s="41">
        <v>4</v>
      </c>
      <c r="BE1977" s="52">
        <v>44</v>
      </c>
      <c r="BF1977" s="103">
        <v>4421</v>
      </c>
      <c r="BG1977" s="280" t="s">
        <v>52</v>
      </c>
    </row>
    <row r="1978" spans="1:59" s="63" customFormat="1" ht="12.75" x14ac:dyDescent="0.2">
      <c r="A1978" s="196">
        <v>4</v>
      </c>
      <c r="B1978" s="197" t="s">
        <v>422</v>
      </c>
      <c r="C1978" s="208">
        <v>44</v>
      </c>
      <c r="D1978" s="209" t="s">
        <v>774</v>
      </c>
      <c r="E1978" s="212">
        <v>4421</v>
      </c>
      <c r="F1978" s="213" t="s">
        <v>775</v>
      </c>
      <c r="G1978" s="231" t="s">
        <v>776</v>
      </c>
      <c r="H1978" s="89"/>
      <c r="I1978" s="90" t="s">
        <v>440</v>
      </c>
      <c r="J1978" s="90"/>
      <c r="K1978" s="90" t="s">
        <v>73</v>
      </c>
      <c r="L1978" s="90" t="s">
        <v>69</v>
      </c>
      <c r="M1978" s="91"/>
      <c r="N1978" s="312">
        <v>1</v>
      </c>
      <c r="O1978" s="313">
        <f t="shared" si="258"/>
        <v>9.0909090909090912E-2</v>
      </c>
      <c r="P1978" s="104"/>
      <c r="Q1978" s="92"/>
      <c r="R1978" s="92"/>
      <c r="S1978" s="92"/>
      <c r="T1978" s="92"/>
      <c r="U1978" s="92"/>
      <c r="V1978" s="92"/>
      <c r="W1978" s="92">
        <v>1</v>
      </c>
      <c r="X1978" s="109">
        <f t="shared" si="252"/>
        <v>25000</v>
      </c>
      <c r="Y1978" s="83"/>
      <c r="Z1978" s="110">
        <f t="shared" si="253"/>
        <v>2272.727272727273</v>
      </c>
      <c r="AA1978" s="111"/>
      <c r="AB1978" s="92"/>
      <c r="AC1978" s="92"/>
      <c r="AD1978" s="92"/>
      <c r="AE1978" s="92"/>
      <c r="AF1978" s="92"/>
      <c r="AG1978" s="92"/>
      <c r="AH1978" s="92"/>
      <c r="AI1978" s="109">
        <f t="shared" si="254"/>
        <v>0</v>
      </c>
      <c r="AJ1978" s="83"/>
      <c r="AK1978" s="110">
        <f t="shared" si="255"/>
        <v>0</v>
      </c>
      <c r="AL1978" s="111"/>
      <c r="AM1978" s="92"/>
      <c r="AN1978" s="92"/>
      <c r="AO1978" s="92"/>
      <c r="AP1978" s="92">
        <v>1</v>
      </c>
      <c r="AQ1978" s="92"/>
      <c r="AR1978" s="92"/>
      <c r="AS1978" s="92"/>
      <c r="AT1978" s="92"/>
      <c r="AU1978" s="92"/>
      <c r="AV1978" s="109">
        <f t="shared" si="256"/>
        <v>100</v>
      </c>
      <c r="AW1978" s="75"/>
      <c r="AX1978" s="110">
        <f t="shared" si="257"/>
        <v>9.0909090909090917</v>
      </c>
      <c r="AY1978" s="111"/>
      <c r="AZ1978" s="93"/>
      <c r="BA1978" s="94" t="s">
        <v>105</v>
      </c>
      <c r="BB1978" s="71"/>
      <c r="BC1978" s="95"/>
      <c r="BD1978" s="41">
        <v>4</v>
      </c>
      <c r="BE1978" s="52">
        <v>44</v>
      </c>
      <c r="BF1978" s="103">
        <v>4421</v>
      </c>
      <c r="BG1978" s="280" t="s">
        <v>52</v>
      </c>
    </row>
    <row r="1979" spans="1:59" s="63" customFormat="1" ht="12.75" x14ac:dyDescent="0.2">
      <c r="A1979" s="196">
        <v>4</v>
      </c>
      <c r="B1979" s="197" t="s">
        <v>422</v>
      </c>
      <c r="C1979" s="208">
        <v>44</v>
      </c>
      <c r="D1979" s="209" t="s">
        <v>774</v>
      </c>
      <c r="E1979" s="212">
        <v>4421</v>
      </c>
      <c r="F1979" s="213" t="s">
        <v>775</v>
      </c>
      <c r="G1979" s="231" t="s">
        <v>776</v>
      </c>
      <c r="H1979" s="89"/>
      <c r="I1979" s="90" t="s">
        <v>464</v>
      </c>
      <c r="J1979" s="90"/>
      <c r="K1979" s="90" t="s">
        <v>779</v>
      </c>
      <c r="L1979" s="90" t="s">
        <v>781</v>
      </c>
      <c r="M1979" s="91"/>
      <c r="N1979" s="312">
        <v>1</v>
      </c>
      <c r="O1979" s="313">
        <f t="shared" si="258"/>
        <v>9.0909090909090912E-2</v>
      </c>
      <c r="P1979" s="104"/>
      <c r="Q1979" s="92"/>
      <c r="R1979" s="92"/>
      <c r="S1979" s="92"/>
      <c r="T1979" s="92"/>
      <c r="U1979" s="92"/>
      <c r="V1979" s="92"/>
      <c r="W1979" s="92">
        <v>1</v>
      </c>
      <c r="X1979" s="109">
        <f t="shared" si="252"/>
        <v>25000</v>
      </c>
      <c r="Y1979" s="83"/>
      <c r="Z1979" s="110">
        <f t="shared" si="253"/>
        <v>2272.727272727273</v>
      </c>
      <c r="AA1979" s="111"/>
      <c r="AB1979" s="92"/>
      <c r="AC1979" s="92"/>
      <c r="AD1979" s="92"/>
      <c r="AE1979" s="92"/>
      <c r="AF1979" s="92"/>
      <c r="AG1979" s="92"/>
      <c r="AH1979" s="92"/>
      <c r="AI1979" s="109">
        <f t="shared" si="254"/>
        <v>0</v>
      </c>
      <c r="AJ1979" s="83"/>
      <c r="AK1979" s="110">
        <f t="shared" si="255"/>
        <v>0</v>
      </c>
      <c r="AL1979" s="111"/>
      <c r="AM1979" s="92"/>
      <c r="AN1979" s="92"/>
      <c r="AO1979" s="92"/>
      <c r="AP1979" s="92">
        <v>1</v>
      </c>
      <c r="AQ1979" s="92"/>
      <c r="AR1979" s="92"/>
      <c r="AS1979" s="92"/>
      <c r="AT1979" s="92"/>
      <c r="AU1979" s="92"/>
      <c r="AV1979" s="109">
        <f t="shared" si="256"/>
        <v>100</v>
      </c>
      <c r="AW1979" s="75"/>
      <c r="AX1979" s="110">
        <f t="shared" si="257"/>
        <v>9.0909090909090917</v>
      </c>
      <c r="AY1979" s="111"/>
      <c r="AZ1979" s="93"/>
      <c r="BA1979" s="94" t="s">
        <v>105</v>
      </c>
      <c r="BB1979" s="71"/>
      <c r="BC1979" s="95"/>
      <c r="BD1979" s="41">
        <v>4</v>
      </c>
      <c r="BE1979" s="52">
        <v>44</v>
      </c>
      <c r="BF1979" s="103">
        <v>4421</v>
      </c>
      <c r="BG1979" s="280" t="s">
        <v>52</v>
      </c>
    </row>
    <row r="1980" spans="1:59" s="63" customFormat="1" ht="12.75" x14ac:dyDescent="0.2">
      <c r="A1980" s="196">
        <v>4</v>
      </c>
      <c r="B1980" s="197" t="s">
        <v>422</v>
      </c>
      <c r="C1980" s="208">
        <v>44</v>
      </c>
      <c r="D1980" s="209" t="s">
        <v>774</v>
      </c>
      <c r="E1980" s="212">
        <v>4421</v>
      </c>
      <c r="F1980" s="213" t="s">
        <v>775</v>
      </c>
      <c r="G1980" s="231" t="s">
        <v>776</v>
      </c>
      <c r="H1980" s="89"/>
      <c r="I1980" s="90" t="s">
        <v>449</v>
      </c>
      <c r="J1980" s="90"/>
      <c r="K1980" s="90" t="s">
        <v>237</v>
      </c>
      <c r="L1980" s="90"/>
      <c r="M1980" s="91"/>
      <c r="N1980" s="312">
        <v>1</v>
      </c>
      <c r="O1980" s="313">
        <f t="shared" si="258"/>
        <v>9.0909090909090912E-2</v>
      </c>
      <c r="P1980" s="104"/>
      <c r="Q1980" s="92"/>
      <c r="R1980" s="92"/>
      <c r="S1980" s="92"/>
      <c r="T1980" s="92"/>
      <c r="U1980" s="92"/>
      <c r="V1980" s="92"/>
      <c r="W1980" s="92">
        <v>1</v>
      </c>
      <c r="X1980" s="109">
        <f t="shared" si="252"/>
        <v>25000</v>
      </c>
      <c r="Y1980" s="83"/>
      <c r="Z1980" s="110">
        <f t="shared" si="253"/>
        <v>2272.727272727273</v>
      </c>
      <c r="AA1980" s="111"/>
      <c r="AB1980" s="92"/>
      <c r="AC1980" s="92"/>
      <c r="AD1980" s="92"/>
      <c r="AE1980" s="92"/>
      <c r="AF1980" s="92"/>
      <c r="AG1980" s="92"/>
      <c r="AH1980" s="92"/>
      <c r="AI1980" s="109">
        <f t="shared" si="254"/>
        <v>0</v>
      </c>
      <c r="AJ1980" s="83"/>
      <c r="AK1980" s="110">
        <f t="shared" si="255"/>
        <v>0</v>
      </c>
      <c r="AL1980" s="111"/>
      <c r="AM1980" s="92"/>
      <c r="AN1980" s="92"/>
      <c r="AO1980" s="92"/>
      <c r="AP1980" s="92">
        <v>1</v>
      </c>
      <c r="AQ1980" s="92"/>
      <c r="AR1980" s="92"/>
      <c r="AS1980" s="92"/>
      <c r="AT1980" s="92"/>
      <c r="AU1980" s="92"/>
      <c r="AV1980" s="109">
        <f t="shared" si="256"/>
        <v>100</v>
      </c>
      <c r="AW1980" s="75"/>
      <c r="AX1980" s="110">
        <f t="shared" si="257"/>
        <v>9.0909090909090917</v>
      </c>
      <c r="AY1980" s="111"/>
      <c r="AZ1980" s="93"/>
      <c r="BA1980" s="94" t="s">
        <v>554</v>
      </c>
      <c r="BB1980" s="71"/>
      <c r="BC1980" s="95"/>
      <c r="BD1980" s="41">
        <v>4</v>
      </c>
      <c r="BE1980" s="52">
        <v>44</v>
      </c>
      <c r="BF1980" s="103">
        <v>4421</v>
      </c>
      <c r="BG1980" s="280" t="s">
        <v>52</v>
      </c>
    </row>
    <row r="1981" spans="1:59" s="63" customFormat="1" ht="12.75" x14ac:dyDescent="0.2">
      <c r="A1981" s="196">
        <v>4</v>
      </c>
      <c r="B1981" s="197" t="s">
        <v>422</v>
      </c>
      <c r="C1981" s="208">
        <v>44</v>
      </c>
      <c r="D1981" s="209" t="s">
        <v>774</v>
      </c>
      <c r="E1981" s="212">
        <v>4421</v>
      </c>
      <c r="F1981" s="213" t="s">
        <v>775</v>
      </c>
      <c r="G1981" s="231" t="s">
        <v>776</v>
      </c>
      <c r="H1981" s="65"/>
      <c r="I1981" s="222"/>
      <c r="J1981" s="66"/>
      <c r="K1981" s="66"/>
      <c r="L1981" s="66"/>
      <c r="M1981" s="64"/>
      <c r="N1981" s="304"/>
      <c r="O1981" s="305"/>
      <c r="P1981" s="127"/>
      <c r="Q1981" s="67"/>
      <c r="R1981" s="67"/>
      <c r="S1981" s="67"/>
      <c r="T1981" s="67"/>
      <c r="U1981" s="67"/>
      <c r="V1981" s="67"/>
      <c r="W1981" s="67"/>
      <c r="X1981" s="67"/>
      <c r="Y1981" s="68"/>
      <c r="Z1981" s="68"/>
      <c r="AA1981" s="68"/>
      <c r="AB1981" s="67"/>
      <c r="AC1981" s="67"/>
      <c r="AD1981" s="67"/>
      <c r="AE1981" s="67"/>
      <c r="AF1981" s="67"/>
      <c r="AG1981" s="67"/>
      <c r="AH1981" s="67"/>
      <c r="AI1981" s="67"/>
      <c r="AJ1981" s="68"/>
      <c r="AK1981" s="68"/>
      <c r="AL1981" s="68"/>
      <c r="AM1981" s="67"/>
      <c r="AN1981" s="67"/>
      <c r="AO1981" s="67"/>
      <c r="AP1981" s="67"/>
      <c r="AQ1981" s="67"/>
      <c r="AR1981" s="67"/>
      <c r="AS1981" s="67"/>
      <c r="AT1981" s="67"/>
      <c r="AU1981" s="67"/>
      <c r="AV1981" s="67"/>
      <c r="AW1981" s="67"/>
      <c r="AX1981" s="68"/>
      <c r="AY1981" s="68"/>
      <c r="AZ1981" s="69"/>
      <c r="BA1981" s="70"/>
      <c r="BB1981" s="71"/>
      <c r="BC1981" s="95"/>
      <c r="BD1981" s="41">
        <v>4</v>
      </c>
      <c r="BE1981" s="52">
        <v>44</v>
      </c>
      <c r="BF1981" s="103">
        <v>4421</v>
      </c>
      <c r="BG1981" s="275"/>
    </row>
    <row r="1982" spans="1:59" s="63" customFormat="1" ht="12.75" x14ac:dyDescent="0.2">
      <c r="A1982" s="196">
        <v>4</v>
      </c>
      <c r="B1982" s="197" t="s">
        <v>422</v>
      </c>
      <c r="C1982" s="208">
        <v>44</v>
      </c>
      <c r="D1982" s="209" t="s">
        <v>774</v>
      </c>
      <c r="E1982" s="212">
        <v>4421</v>
      </c>
      <c r="F1982" s="213" t="s">
        <v>775</v>
      </c>
      <c r="G1982" s="232"/>
      <c r="H1982" s="97"/>
      <c r="I1982" s="224"/>
      <c r="J1982" s="98"/>
      <c r="K1982" s="98"/>
      <c r="L1982" s="98"/>
      <c r="M1982" s="96"/>
      <c r="N1982" s="307"/>
      <c r="O1982" s="246"/>
      <c r="P1982" s="124"/>
      <c r="Q1982" s="99"/>
      <c r="R1982" s="99"/>
      <c r="S1982" s="99"/>
      <c r="T1982" s="99"/>
      <c r="U1982" s="99"/>
      <c r="V1982" s="99"/>
      <c r="W1982" s="99"/>
      <c r="X1982" s="99"/>
      <c r="Y1982" s="100"/>
      <c r="Z1982" s="100"/>
      <c r="AA1982" s="100"/>
      <c r="AB1982" s="99"/>
      <c r="AC1982" s="99"/>
      <c r="AD1982" s="99"/>
      <c r="AE1982" s="99"/>
      <c r="AF1982" s="99"/>
      <c r="AG1982" s="99"/>
      <c r="AH1982" s="99"/>
      <c r="AI1982" s="99"/>
      <c r="AJ1982" s="100"/>
      <c r="AK1982" s="100"/>
      <c r="AL1982" s="100"/>
      <c r="AM1982" s="99"/>
      <c r="AN1982" s="99"/>
      <c r="AO1982" s="99"/>
      <c r="AP1982" s="99"/>
      <c r="AQ1982" s="99"/>
      <c r="AR1982" s="99"/>
      <c r="AS1982" s="99"/>
      <c r="AT1982" s="99"/>
      <c r="AU1982" s="99"/>
      <c r="AV1982" s="99"/>
      <c r="AW1982" s="99"/>
      <c r="AX1982" s="100"/>
      <c r="AY1982" s="100"/>
      <c r="AZ1982" s="101"/>
      <c r="BA1982" s="102"/>
      <c r="BB1982" s="95"/>
      <c r="BC1982" s="95"/>
      <c r="BD1982" s="41">
        <v>4</v>
      </c>
      <c r="BE1982" s="52">
        <v>44</v>
      </c>
      <c r="BF1982" s="103">
        <v>4421</v>
      </c>
      <c r="BG1982" s="277"/>
    </row>
    <row r="1983" spans="1:59" s="63" customFormat="1" ht="12.75" x14ac:dyDescent="0.2">
      <c r="A1983" s="196">
        <v>4</v>
      </c>
      <c r="B1983" s="197" t="s">
        <v>422</v>
      </c>
      <c r="C1983" s="208">
        <v>44</v>
      </c>
      <c r="D1983" s="209" t="s">
        <v>774</v>
      </c>
      <c r="E1983" s="212">
        <v>4421</v>
      </c>
      <c r="F1983" s="213" t="s">
        <v>775</v>
      </c>
      <c r="G1983" s="231"/>
      <c r="H1983" s="65"/>
      <c r="I1983" s="222"/>
      <c r="J1983" s="66"/>
      <c r="K1983" s="66"/>
      <c r="L1983" s="66"/>
      <c r="M1983" s="64"/>
      <c r="N1983" s="304"/>
      <c r="O1983" s="305"/>
      <c r="P1983" s="127"/>
      <c r="Q1983" s="67"/>
      <c r="R1983" s="67"/>
      <c r="S1983" s="67"/>
      <c r="T1983" s="67"/>
      <c r="U1983" s="67"/>
      <c r="V1983" s="67"/>
      <c r="W1983" s="67"/>
      <c r="X1983" s="67"/>
      <c r="Y1983" s="68"/>
      <c r="Z1983" s="68"/>
      <c r="AA1983" s="68"/>
      <c r="AB1983" s="67"/>
      <c r="AC1983" s="67"/>
      <c r="AD1983" s="67"/>
      <c r="AE1983" s="67"/>
      <c r="AF1983" s="67"/>
      <c r="AG1983" s="67"/>
      <c r="AH1983" s="67"/>
      <c r="AI1983" s="67"/>
      <c r="AJ1983" s="68"/>
      <c r="AK1983" s="68"/>
      <c r="AL1983" s="68"/>
      <c r="AM1983" s="67"/>
      <c r="AN1983" s="67"/>
      <c r="AO1983" s="67"/>
      <c r="AP1983" s="67"/>
      <c r="AQ1983" s="67"/>
      <c r="AR1983" s="67"/>
      <c r="AS1983" s="67"/>
      <c r="AT1983" s="67"/>
      <c r="AU1983" s="67"/>
      <c r="AV1983" s="67"/>
      <c r="AW1983" s="67"/>
      <c r="AX1983" s="68"/>
      <c r="AY1983" s="68"/>
      <c r="AZ1983" s="69"/>
      <c r="BA1983" s="70"/>
      <c r="BB1983" s="71"/>
      <c r="BC1983" s="95"/>
      <c r="BD1983" s="41">
        <v>4</v>
      </c>
      <c r="BE1983" s="52">
        <v>44</v>
      </c>
      <c r="BF1983" s="103">
        <v>4421</v>
      </c>
      <c r="BG1983" s="275"/>
    </row>
    <row r="1984" spans="1:59" s="63" customFormat="1" ht="12.75" x14ac:dyDescent="0.2">
      <c r="A1984" s="196">
        <v>4</v>
      </c>
      <c r="B1984" s="197" t="s">
        <v>422</v>
      </c>
      <c r="C1984" s="208">
        <v>44</v>
      </c>
      <c r="D1984" s="209" t="s">
        <v>774</v>
      </c>
      <c r="E1984" s="212">
        <v>4421</v>
      </c>
      <c r="F1984" s="213" t="s">
        <v>775</v>
      </c>
      <c r="G1984" s="231" t="s">
        <v>729</v>
      </c>
      <c r="H1984" s="72" t="s">
        <v>1233</v>
      </c>
      <c r="I1984" s="223" t="s">
        <v>1247</v>
      </c>
      <c r="J1984" s="73"/>
      <c r="K1984" s="73"/>
      <c r="L1984" s="73"/>
      <c r="M1984" s="74"/>
      <c r="N1984" s="247"/>
      <c r="O1984" s="306"/>
      <c r="P1984" s="105"/>
      <c r="Q1984" s="75"/>
      <c r="R1984" s="75"/>
      <c r="S1984" s="75"/>
      <c r="T1984" s="75"/>
      <c r="U1984" s="75"/>
      <c r="V1984" s="75"/>
      <c r="W1984" s="75"/>
      <c r="X1984" s="75"/>
      <c r="Y1984" s="76" t="s">
        <v>1241</v>
      </c>
      <c r="Z1984" s="77" t="s">
        <v>1241</v>
      </c>
      <c r="AA1984" s="78">
        <f>AA$2542</f>
        <v>5000</v>
      </c>
      <c r="AB1984" s="75"/>
      <c r="AC1984" s="75"/>
      <c r="AD1984" s="75"/>
      <c r="AE1984" s="75"/>
      <c r="AF1984" s="75"/>
      <c r="AG1984" s="75"/>
      <c r="AH1984" s="75"/>
      <c r="AI1984" s="75"/>
      <c r="AJ1984" s="76" t="s">
        <v>1241</v>
      </c>
      <c r="AK1984" s="77" t="s">
        <v>1241</v>
      </c>
      <c r="AL1984" s="78">
        <f>AL$2542</f>
        <v>0</v>
      </c>
      <c r="AM1984" s="75"/>
      <c r="AN1984" s="75"/>
      <c r="AO1984" s="75"/>
      <c r="AP1984" s="75"/>
      <c r="AQ1984" s="75"/>
      <c r="AR1984" s="75"/>
      <c r="AS1984" s="75"/>
      <c r="AT1984" s="75"/>
      <c r="AU1984" s="75"/>
      <c r="AV1984" s="75"/>
      <c r="AW1984" s="76" t="s">
        <v>1241</v>
      </c>
      <c r="AX1984" s="77" t="s">
        <v>1241</v>
      </c>
      <c r="AY1984" s="78">
        <f>AY$2542</f>
        <v>250</v>
      </c>
      <c r="AZ1984" s="79"/>
      <c r="BA1984" s="80" t="str">
        <f>I1984</f>
        <v>&gt; see 4711, Thermal insulation</v>
      </c>
      <c r="BB1984" s="71"/>
      <c r="BC1984" s="95"/>
      <c r="BD1984" s="41">
        <v>4</v>
      </c>
      <c r="BE1984" s="52">
        <v>44</v>
      </c>
      <c r="BF1984" s="103">
        <v>4421</v>
      </c>
      <c r="BG1984" s="276" t="str">
        <f>H1984</f>
        <v>Default Scenario (Link)</v>
      </c>
    </row>
    <row r="1985" spans="1:59" s="63" customFormat="1" ht="12.75" x14ac:dyDescent="0.2">
      <c r="A1985" s="196">
        <v>4</v>
      </c>
      <c r="B1985" s="197" t="s">
        <v>422</v>
      </c>
      <c r="C1985" s="208">
        <v>44</v>
      </c>
      <c r="D1985" s="209" t="s">
        <v>774</v>
      </c>
      <c r="E1985" s="212">
        <v>4421</v>
      </c>
      <c r="F1985" s="213" t="s">
        <v>775</v>
      </c>
      <c r="G1985" s="231"/>
      <c r="H1985" s="65"/>
      <c r="I1985" s="222"/>
      <c r="J1985" s="66"/>
      <c r="K1985" s="66"/>
      <c r="L1985" s="66"/>
      <c r="M1985" s="64"/>
      <c r="N1985" s="304"/>
      <c r="O1985" s="305"/>
      <c r="P1985" s="127"/>
      <c r="Q1985" s="67"/>
      <c r="R1985" s="67"/>
      <c r="S1985" s="67"/>
      <c r="T1985" s="67"/>
      <c r="U1985" s="67"/>
      <c r="V1985" s="67"/>
      <c r="W1985" s="67"/>
      <c r="X1985" s="67"/>
      <c r="Y1985" s="68"/>
      <c r="Z1985" s="68"/>
      <c r="AA1985" s="68"/>
      <c r="AB1985" s="67"/>
      <c r="AC1985" s="67"/>
      <c r="AD1985" s="67"/>
      <c r="AE1985" s="67"/>
      <c r="AF1985" s="67"/>
      <c r="AG1985" s="67"/>
      <c r="AH1985" s="67"/>
      <c r="AI1985" s="67"/>
      <c r="AJ1985" s="68"/>
      <c r="AK1985" s="68"/>
      <c r="AL1985" s="68"/>
      <c r="AM1985" s="67"/>
      <c r="AN1985" s="67"/>
      <c r="AO1985" s="67"/>
      <c r="AP1985" s="67"/>
      <c r="AQ1985" s="67"/>
      <c r="AR1985" s="67"/>
      <c r="AS1985" s="67"/>
      <c r="AT1985" s="67"/>
      <c r="AU1985" s="67"/>
      <c r="AV1985" s="67"/>
      <c r="AW1985" s="67"/>
      <c r="AX1985" s="68"/>
      <c r="AY1985" s="68"/>
      <c r="AZ1985" s="69"/>
      <c r="BA1985" s="70"/>
      <c r="BB1985" s="71"/>
      <c r="BC1985" s="95"/>
      <c r="BD1985" s="41">
        <v>4</v>
      </c>
      <c r="BE1985" s="52">
        <v>44</v>
      </c>
      <c r="BF1985" s="103">
        <v>4421</v>
      </c>
      <c r="BG1985" s="275"/>
    </row>
    <row r="1986" spans="1:59" s="63" customFormat="1" ht="12.75" x14ac:dyDescent="0.2">
      <c r="A1986" s="196">
        <v>4</v>
      </c>
      <c r="B1986" s="197" t="s">
        <v>422</v>
      </c>
      <c r="C1986" s="208">
        <v>44</v>
      </c>
      <c r="D1986" s="209" t="s">
        <v>774</v>
      </c>
      <c r="E1986" s="212">
        <v>4421</v>
      </c>
      <c r="F1986" s="213" t="s">
        <v>775</v>
      </c>
      <c r="G1986" s="232"/>
      <c r="H1986" s="97"/>
      <c r="I1986" s="224"/>
      <c r="J1986" s="98"/>
      <c r="K1986" s="98"/>
      <c r="L1986" s="98"/>
      <c r="M1986" s="96"/>
      <c r="N1986" s="307"/>
      <c r="O1986" s="246"/>
      <c r="P1986" s="124"/>
      <c r="Q1986" s="99"/>
      <c r="R1986" s="99"/>
      <c r="S1986" s="99"/>
      <c r="T1986" s="99"/>
      <c r="U1986" s="99"/>
      <c r="V1986" s="99"/>
      <c r="W1986" s="99"/>
      <c r="X1986" s="99"/>
      <c r="Y1986" s="100"/>
      <c r="Z1986" s="100"/>
      <c r="AA1986" s="100"/>
      <c r="AB1986" s="99"/>
      <c r="AC1986" s="99"/>
      <c r="AD1986" s="99"/>
      <c r="AE1986" s="99"/>
      <c r="AF1986" s="99"/>
      <c r="AG1986" s="99"/>
      <c r="AH1986" s="99"/>
      <c r="AI1986" s="99"/>
      <c r="AJ1986" s="100"/>
      <c r="AK1986" s="100"/>
      <c r="AL1986" s="100"/>
      <c r="AM1986" s="99"/>
      <c r="AN1986" s="99"/>
      <c r="AO1986" s="99"/>
      <c r="AP1986" s="99"/>
      <c r="AQ1986" s="99"/>
      <c r="AR1986" s="99"/>
      <c r="AS1986" s="99"/>
      <c r="AT1986" s="99"/>
      <c r="AU1986" s="99"/>
      <c r="AV1986" s="99"/>
      <c r="AW1986" s="99"/>
      <c r="AX1986" s="100"/>
      <c r="AY1986" s="100"/>
      <c r="AZ1986" s="101"/>
      <c r="BA1986" s="102"/>
      <c r="BB1986" s="95"/>
      <c r="BC1986" s="95"/>
      <c r="BD1986" s="41">
        <v>4</v>
      </c>
      <c r="BE1986" s="52">
        <v>44</v>
      </c>
      <c r="BF1986" s="103">
        <v>4421</v>
      </c>
      <c r="BG1986" s="277"/>
    </row>
    <row r="1987" spans="1:59" s="63" customFormat="1" ht="12.75" x14ac:dyDescent="0.2">
      <c r="A1987" s="196">
        <v>4</v>
      </c>
      <c r="B1987" s="197" t="s">
        <v>422</v>
      </c>
      <c r="C1987" s="208">
        <v>44</v>
      </c>
      <c r="D1987" s="209" t="s">
        <v>774</v>
      </c>
      <c r="E1987" s="212">
        <v>4421</v>
      </c>
      <c r="F1987" s="213" t="s">
        <v>775</v>
      </c>
      <c r="G1987" s="231"/>
      <c r="H1987" s="65"/>
      <c r="I1987" s="222"/>
      <c r="J1987" s="66"/>
      <c r="K1987" s="66"/>
      <c r="L1987" s="66"/>
      <c r="M1987" s="64"/>
      <c r="N1987" s="304"/>
      <c r="O1987" s="305"/>
      <c r="P1987" s="127"/>
      <c r="Q1987" s="67"/>
      <c r="R1987" s="67"/>
      <c r="S1987" s="67"/>
      <c r="T1987" s="67"/>
      <c r="U1987" s="67"/>
      <c r="V1987" s="67"/>
      <c r="W1987" s="67"/>
      <c r="X1987" s="67"/>
      <c r="Y1987" s="68"/>
      <c r="Z1987" s="68"/>
      <c r="AA1987" s="68"/>
      <c r="AB1987" s="67"/>
      <c r="AC1987" s="67"/>
      <c r="AD1987" s="67"/>
      <c r="AE1987" s="67"/>
      <c r="AF1987" s="67"/>
      <c r="AG1987" s="67"/>
      <c r="AH1987" s="67"/>
      <c r="AI1987" s="67"/>
      <c r="AJ1987" s="68"/>
      <c r="AK1987" s="68"/>
      <c r="AL1987" s="68"/>
      <c r="AM1987" s="67"/>
      <c r="AN1987" s="67"/>
      <c r="AO1987" s="67"/>
      <c r="AP1987" s="67"/>
      <c r="AQ1987" s="67"/>
      <c r="AR1987" s="67"/>
      <c r="AS1987" s="67"/>
      <c r="AT1987" s="67"/>
      <c r="AU1987" s="67"/>
      <c r="AV1987" s="67"/>
      <c r="AW1987" s="67"/>
      <c r="AX1987" s="68"/>
      <c r="AY1987" s="68"/>
      <c r="AZ1987" s="69"/>
      <c r="BA1987" s="70"/>
      <c r="BB1987" s="71"/>
      <c r="BC1987" s="95"/>
      <c r="BD1987" s="41">
        <v>4</v>
      </c>
      <c r="BE1987" s="52">
        <v>44</v>
      </c>
      <c r="BF1987" s="103">
        <v>4421</v>
      </c>
      <c r="BG1987" s="275"/>
    </row>
    <row r="1988" spans="1:59" s="63" customFormat="1" ht="12.75" x14ac:dyDescent="0.2">
      <c r="A1988" s="196">
        <v>4</v>
      </c>
      <c r="B1988" s="197" t="s">
        <v>422</v>
      </c>
      <c r="C1988" s="208">
        <v>44</v>
      </c>
      <c r="D1988" s="209" t="s">
        <v>774</v>
      </c>
      <c r="E1988" s="212">
        <v>4421</v>
      </c>
      <c r="F1988" s="213" t="s">
        <v>775</v>
      </c>
      <c r="G1988" s="231" t="s">
        <v>645</v>
      </c>
      <c r="H1988" s="72" t="s">
        <v>1233</v>
      </c>
      <c r="I1988" s="223" t="s">
        <v>1254</v>
      </c>
      <c r="J1988" s="73"/>
      <c r="K1988" s="73"/>
      <c r="L1988" s="73"/>
      <c r="M1988" s="74"/>
      <c r="N1988" s="247"/>
      <c r="O1988" s="306"/>
      <c r="P1988" s="105"/>
      <c r="Q1988" s="75"/>
      <c r="R1988" s="75"/>
      <c r="S1988" s="75"/>
      <c r="T1988" s="75"/>
      <c r="U1988" s="75"/>
      <c r="V1988" s="75"/>
      <c r="W1988" s="75"/>
      <c r="X1988" s="75"/>
      <c r="Y1988" s="76" t="s">
        <v>1241</v>
      </c>
      <c r="Z1988" s="77" t="s">
        <v>1241</v>
      </c>
      <c r="AA1988" s="78">
        <f>AA$1248</f>
        <v>2500</v>
      </c>
      <c r="AB1988" s="75"/>
      <c r="AC1988" s="75"/>
      <c r="AD1988" s="75"/>
      <c r="AE1988" s="75"/>
      <c r="AF1988" s="75"/>
      <c r="AG1988" s="75"/>
      <c r="AH1988" s="75"/>
      <c r="AI1988" s="75"/>
      <c r="AJ1988" s="76" t="s">
        <v>1241</v>
      </c>
      <c r="AK1988" s="77" t="s">
        <v>1241</v>
      </c>
      <c r="AL1988" s="78">
        <f>AL$1248</f>
        <v>0</v>
      </c>
      <c r="AM1988" s="75"/>
      <c r="AN1988" s="75"/>
      <c r="AO1988" s="75"/>
      <c r="AP1988" s="75"/>
      <c r="AQ1988" s="75"/>
      <c r="AR1988" s="75"/>
      <c r="AS1988" s="75"/>
      <c r="AT1988" s="75"/>
      <c r="AU1988" s="75"/>
      <c r="AV1988" s="75"/>
      <c r="AW1988" s="76" t="s">
        <v>1241</v>
      </c>
      <c r="AX1988" s="77" t="s">
        <v>1241</v>
      </c>
      <c r="AY1988" s="78">
        <f>AY$1248</f>
        <v>500</v>
      </c>
      <c r="AZ1988" s="79"/>
      <c r="BA1988" s="80" t="str">
        <f>I1988</f>
        <v>&gt; see 4271, Natural stone veneer walling</v>
      </c>
      <c r="BB1988" s="71"/>
      <c r="BC1988" s="95"/>
      <c r="BD1988" s="41">
        <v>4</v>
      </c>
      <c r="BE1988" s="52">
        <v>44</v>
      </c>
      <c r="BF1988" s="103">
        <v>4421</v>
      </c>
      <c r="BG1988" s="276" t="str">
        <f>H1988</f>
        <v>Default Scenario (Link)</v>
      </c>
    </row>
    <row r="1989" spans="1:59" s="63" customFormat="1" ht="12.75" x14ac:dyDescent="0.2">
      <c r="A1989" s="196">
        <v>4</v>
      </c>
      <c r="B1989" s="197" t="s">
        <v>422</v>
      </c>
      <c r="C1989" s="208">
        <v>44</v>
      </c>
      <c r="D1989" s="209" t="s">
        <v>774</v>
      </c>
      <c r="E1989" s="212">
        <v>4421</v>
      </c>
      <c r="F1989" s="213" t="s">
        <v>775</v>
      </c>
      <c r="G1989" s="231"/>
      <c r="H1989" s="65"/>
      <c r="I1989" s="222"/>
      <c r="J1989" s="66"/>
      <c r="K1989" s="66"/>
      <c r="L1989" s="66"/>
      <c r="M1989" s="64"/>
      <c r="N1989" s="304"/>
      <c r="O1989" s="305"/>
      <c r="P1989" s="127"/>
      <c r="Q1989" s="67"/>
      <c r="R1989" s="67"/>
      <c r="S1989" s="67"/>
      <c r="T1989" s="67"/>
      <c r="U1989" s="67"/>
      <c r="V1989" s="67"/>
      <c r="W1989" s="67"/>
      <c r="X1989" s="67"/>
      <c r="Y1989" s="68"/>
      <c r="Z1989" s="68"/>
      <c r="AA1989" s="68"/>
      <c r="AB1989" s="67"/>
      <c r="AC1989" s="67"/>
      <c r="AD1989" s="67"/>
      <c r="AE1989" s="67"/>
      <c r="AF1989" s="67"/>
      <c r="AG1989" s="67"/>
      <c r="AH1989" s="67"/>
      <c r="AI1989" s="67"/>
      <c r="AJ1989" s="68"/>
      <c r="AK1989" s="68"/>
      <c r="AL1989" s="68"/>
      <c r="AM1989" s="67"/>
      <c r="AN1989" s="67"/>
      <c r="AO1989" s="67"/>
      <c r="AP1989" s="67"/>
      <c r="AQ1989" s="67"/>
      <c r="AR1989" s="67"/>
      <c r="AS1989" s="67"/>
      <c r="AT1989" s="67"/>
      <c r="AU1989" s="67"/>
      <c r="AV1989" s="67"/>
      <c r="AW1989" s="67"/>
      <c r="AX1989" s="68"/>
      <c r="AY1989" s="68"/>
      <c r="AZ1989" s="69"/>
      <c r="BA1989" s="70"/>
      <c r="BB1989" s="71"/>
      <c r="BC1989" s="95"/>
      <c r="BD1989" s="41">
        <v>4</v>
      </c>
      <c r="BE1989" s="52">
        <v>44</v>
      </c>
      <c r="BF1989" s="103">
        <v>4421</v>
      </c>
      <c r="BG1989" s="275"/>
    </row>
    <row r="1990" spans="1:59" s="63" customFormat="1" ht="12.75" x14ac:dyDescent="0.2">
      <c r="A1990" s="196">
        <v>4</v>
      </c>
      <c r="B1990" s="197" t="s">
        <v>422</v>
      </c>
      <c r="C1990" s="208">
        <v>44</v>
      </c>
      <c r="D1990" s="209" t="s">
        <v>774</v>
      </c>
      <c r="E1990" s="212">
        <v>4421</v>
      </c>
      <c r="F1990" s="213" t="s">
        <v>775</v>
      </c>
      <c r="G1990" s="232"/>
      <c r="H1990" s="97"/>
      <c r="I1990" s="224"/>
      <c r="J1990" s="98"/>
      <c r="K1990" s="98"/>
      <c r="L1990" s="98"/>
      <c r="M1990" s="96"/>
      <c r="N1990" s="307"/>
      <c r="O1990" s="246"/>
      <c r="P1990" s="124"/>
      <c r="Q1990" s="99"/>
      <c r="R1990" s="99"/>
      <c r="S1990" s="99"/>
      <c r="T1990" s="99"/>
      <c r="U1990" s="99"/>
      <c r="V1990" s="99"/>
      <c r="W1990" s="99"/>
      <c r="X1990" s="99"/>
      <c r="Y1990" s="100"/>
      <c r="Z1990" s="100"/>
      <c r="AA1990" s="100"/>
      <c r="AB1990" s="99"/>
      <c r="AC1990" s="99"/>
      <c r="AD1990" s="99"/>
      <c r="AE1990" s="99"/>
      <c r="AF1990" s="99"/>
      <c r="AG1990" s="99"/>
      <c r="AH1990" s="99"/>
      <c r="AI1990" s="99"/>
      <c r="AJ1990" s="100"/>
      <c r="AK1990" s="100"/>
      <c r="AL1990" s="100"/>
      <c r="AM1990" s="99"/>
      <c r="AN1990" s="99"/>
      <c r="AO1990" s="99"/>
      <c r="AP1990" s="99"/>
      <c r="AQ1990" s="99"/>
      <c r="AR1990" s="99"/>
      <c r="AS1990" s="99"/>
      <c r="AT1990" s="99"/>
      <c r="AU1990" s="99"/>
      <c r="AV1990" s="99"/>
      <c r="AW1990" s="99"/>
      <c r="AX1990" s="100"/>
      <c r="AY1990" s="100"/>
      <c r="AZ1990" s="101"/>
      <c r="BA1990" s="102"/>
      <c r="BB1990" s="95"/>
      <c r="BC1990" s="95"/>
      <c r="BD1990" s="41">
        <v>4</v>
      </c>
      <c r="BE1990" s="52">
        <v>44</v>
      </c>
      <c r="BF1990" s="103">
        <v>4421</v>
      </c>
      <c r="BG1990" s="277"/>
    </row>
    <row r="1991" spans="1:59" x14ac:dyDescent="0.25">
      <c r="A1991" s="196">
        <v>4</v>
      </c>
      <c r="B1991" s="197" t="s">
        <v>422</v>
      </c>
      <c r="C1991" s="208">
        <v>44</v>
      </c>
      <c r="D1991" s="209" t="s">
        <v>774</v>
      </c>
      <c r="E1991" s="210">
        <v>4422</v>
      </c>
      <c r="F1991" s="211" t="s">
        <v>782</v>
      </c>
      <c r="G1991" s="235"/>
      <c r="H1991" s="145"/>
      <c r="I1991" s="221"/>
      <c r="J1991" s="57"/>
      <c r="K1991" s="57"/>
      <c r="L1991" s="57"/>
      <c r="M1991" s="144"/>
      <c r="N1991" s="324"/>
      <c r="O1991" s="325"/>
      <c r="P1991" s="146"/>
      <c r="Q1991" s="146"/>
      <c r="R1991" s="146"/>
      <c r="S1991" s="146"/>
      <c r="T1991" s="146"/>
      <c r="U1991" s="146"/>
      <c r="V1991" s="146"/>
      <c r="W1991" s="146"/>
      <c r="X1991" s="146"/>
      <c r="Y1991" s="59"/>
      <c r="Z1991" s="123"/>
      <c r="AA1991" s="123"/>
      <c r="AB1991" s="146"/>
      <c r="AC1991" s="146"/>
      <c r="AD1991" s="146"/>
      <c r="AE1991" s="146"/>
      <c r="AF1991" s="146"/>
      <c r="AG1991" s="146"/>
      <c r="AH1991" s="146"/>
      <c r="AI1991" s="146"/>
      <c r="AJ1991" s="59"/>
      <c r="AK1991" s="123"/>
      <c r="AL1991" s="123"/>
      <c r="AM1991" s="146"/>
      <c r="AN1991" s="146"/>
      <c r="AO1991" s="146"/>
      <c r="AP1991" s="146"/>
      <c r="AQ1991" s="146"/>
      <c r="AR1991" s="146"/>
      <c r="AS1991" s="146"/>
      <c r="AT1991" s="146"/>
      <c r="AU1991" s="146"/>
      <c r="AV1991" s="146"/>
      <c r="AW1991" s="58"/>
      <c r="AX1991" s="123"/>
      <c r="AY1991" s="59"/>
      <c r="AZ1991" s="147"/>
      <c r="BA1991" s="148"/>
      <c r="BB1991" s="143"/>
      <c r="BC1991" s="143"/>
      <c r="BD1991" s="41">
        <v>4</v>
      </c>
      <c r="BE1991" s="52">
        <v>44</v>
      </c>
      <c r="BF1991" s="62">
        <v>4422</v>
      </c>
      <c r="BG1991" s="284"/>
    </row>
    <row r="1992" spans="1:59" s="63" customFormat="1" ht="12.75" x14ac:dyDescent="0.2">
      <c r="A1992" s="196">
        <v>4</v>
      </c>
      <c r="B1992" s="197" t="s">
        <v>422</v>
      </c>
      <c r="C1992" s="208">
        <v>44</v>
      </c>
      <c r="D1992" s="209" t="s">
        <v>774</v>
      </c>
      <c r="E1992" s="210">
        <v>4422</v>
      </c>
      <c r="F1992" s="211" t="s">
        <v>782</v>
      </c>
      <c r="G1992" s="230"/>
      <c r="H1992" s="56"/>
      <c r="I1992" s="221"/>
      <c r="J1992" s="57"/>
      <c r="K1992" s="57"/>
      <c r="L1992" s="57"/>
      <c r="M1992" s="55"/>
      <c r="N1992" s="303"/>
      <c r="O1992" s="245"/>
      <c r="P1992" s="122"/>
      <c r="Q1992" s="58"/>
      <c r="R1992" s="58"/>
      <c r="S1992" s="58"/>
      <c r="T1992" s="58"/>
      <c r="U1992" s="58"/>
      <c r="V1992" s="58"/>
      <c r="W1992" s="58"/>
      <c r="X1992" s="58"/>
      <c r="Y1992" s="59"/>
      <c r="Z1992" s="59"/>
      <c r="AA1992" s="59"/>
      <c r="AB1992" s="58"/>
      <c r="AC1992" s="58"/>
      <c r="AD1992" s="58"/>
      <c r="AE1992" s="58"/>
      <c r="AF1992" s="58"/>
      <c r="AG1992" s="58"/>
      <c r="AH1992" s="58"/>
      <c r="AI1992" s="58"/>
      <c r="AJ1992" s="59"/>
      <c r="AK1992" s="59"/>
      <c r="AL1992" s="59"/>
      <c r="AM1992" s="58"/>
      <c r="AN1992" s="58"/>
      <c r="AO1992" s="58"/>
      <c r="AP1992" s="58"/>
      <c r="AQ1992" s="58"/>
      <c r="AR1992" s="58"/>
      <c r="AS1992" s="58"/>
      <c r="AT1992" s="58"/>
      <c r="AU1992" s="58"/>
      <c r="AV1992" s="58"/>
      <c r="AW1992" s="58"/>
      <c r="AX1992" s="59"/>
      <c r="AY1992" s="59"/>
      <c r="AZ1992" s="60"/>
      <c r="BA1992" s="61"/>
      <c r="BB1992" s="54"/>
      <c r="BC1992" s="54"/>
      <c r="BD1992" s="41">
        <v>4</v>
      </c>
      <c r="BE1992" s="52">
        <v>44</v>
      </c>
      <c r="BF1992" s="62">
        <v>4422</v>
      </c>
      <c r="BG1992" s="274"/>
    </row>
    <row r="1993" spans="1:59" s="63" customFormat="1" ht="12.75" x14ac:dyDescent="0.2">
      <c r="A1993" s="196">
        <v>4</v>
      </c>
      <c r="B1993" s="197" t="s">
        <v>422</v>
      </c>
      <c r="C1993" s="208">
        <v>44</v>
      </c>
      <c r="D1993" s="209" t="s">
        <v>774</v>
      </c>
      <c r="E1993" s="210">
        <v>4422</v>
      </c>
      <c r="F1993" s="211" t="s">
        <v>782</v>
      </c>
      <c r="G1993" s="231" t="s">
        <v>783</v>
      </c>
      <c r="H1993" s="65"/>
      <c r="I1993" s="222"/>
      <c r="J1993" s="66"/>
      <c r="K1993" s="66"/>
      <c r="L1993" s="66"/>
      <c r="M1993" s="64"/>
      <c r="N1993" s="308"/>
      <c r="O1993" s="309"/>
      <c r="P1993" s="127"/>
      <c r="Q1993" s="67"/>
      <c r="R1993" s="67"/>
      <c r="S1993" s="67"/>
      <c r="T1993" s="67"/>
      <c r="U1993" s="67"/>
      <c r="V1993" s="67"/>
      <c r="W1993" s="67"/>
      <c r="X1993" s="67"/>
      <c r="Y1993" s="68"/>
      <c r="Z1993" s="68"/>
      <c r="AA1993" s="68"/>
      <c r="AB1993" s="67"/>
      <c r="AC1993" s="67"/>
      <c r="AD1993" s="67"/>
      <c r="AE1993" s="67"/>
      <c r="AF1993" s="67"/>
      <c r="AG1993" s="67"/>
      <c r="AH1993" s="67"/>
      <c r="AI1993" s="67"/>
      <c r="AJ1993" s="68"/>
      <c r="AK1993" s="68"/>
      <c r="AL1993" s="68"/>
      <c r="AM1993" s="67"/>
      <c r="AN1993" s="67"/>
      <c r="AO1993" s="67"/>
      <c r="AP1993" s="67"/>
      <c r="AQ1993" s="67"/>
      <c r="AR1993" s="67"/>
      <c r="AS1993" s="67"/>
      <c r="AT1993" s="67"/>
      <c r="AU1993" s="67"/>
      <c r="AV1993" s="67"/>
      <c r="AW1993" s="67"/>
      <c r="AX1993" s="68"/>
      <c r="AY1993" s="68"/>
      <c r="AZ1993" s="69"/>
      <c r="BA1993" s="70"/>
      <c r="BB1993" s="71"/>
      <c r="BC1993" s="54"/>
      <c r="BD1993" s="41">
        <v>4</v>
      </c>
      <c r="BE1993" s="52">
        <v>44</v>
      </c>
      <c r="BF1993" s="62">
        <v>4422</v>
      </c>
      <c r="BG1993" s="275"/>
    </row>
    <row r="1994" spans="1:59" s="63" customFormat="1" ht="12.75" x14ac:dyDescent="0.2">
      <c r="A1994" s="196">
        <v>4</v>
      </c>
      <c r="B1994" s="197" t="s">
        <v>422</v>
      </c>
      <c r="C1994" s="208">
        <v>44</v>
      </c>
      <c r="D1994" s="209" t="s">
        <v>774</v>
      </c>
      <c r="E1994" s="210">
        <v>4422</v>
      </c>
      <c r="F1994" s="211" t="s">
        <v>782</v>
      </c>
      <c r="G1994" s="231" t="s">
        <v>783</v>
      </c>
      <c r="H1994" s="72" t="s">
        <v>47</v>
      </c>
      <c r="I1994" s="223"/>
      <c r="J1994" s="73"/>
      <c r="K1994" s="73"/>
      <c r="L1994" s="73"/>
      <c r="M1994" s="74"/>
      <c r="N1994" s="247"/>
      <c r="O1994" s="306"/>
      <c r="P1994" s="105"/>
      <c r="Q1994" s="75"/>
      <c r="R1994" s="75"/>
      <c r="S1994" s="75"/>
      <c r="T1994" s="75"/>
      <c r="U1994" s="75"/>
      <c r="V1994" s="75"/>
      <c r="W1994" s="75"/>
      <c r="X1994" s="75"/>
      <c r="Y1994" s="76">
        <f>IF(ISNUMBER(VLOOKUP(Y1996,P$7:W$7,MATCH(Y1996,P$7:W$7))),VLOOKUP(Y1996,P$7:W$7,MATCH(Y1996,P$7:W$7)),IF(N1998=0,"No Data",IF(Y1996&gt;0,"&lt;100",0)))</f>
        <v>25000</v>
      </c>
      <c r="Z1994" s="77">
        <f>IF(ISNUMBER(VLOOKUP(Z1998,P$7:W$7,MATCH(Z1998,P$7:W$7))),VLOOKUP(Z1998,P$7:W$7,MATCH(Z1998,P$7:W$7)),IF(N1998=0,"No Data",IF(Z1998&gt;0,"&lt;100",0)))</f>
        <v>25000</v>
      </c>
      <c r="AA1994" s="106">
        <f>IF(ISNUMBER(Z1994),Z1994,0)</f>
        <v>25000</v>
      </c>
      <c r="AB1994" s="75"/>
      <c r="AC1994" s="75"/>
      <c r="AD1994" s="75"/>
      <c r="AE1994" s="75"/>
      <c r="AF1994" s="75"/>
      <c r="AG1994" s="75"/>
      <c r="AH1994" s="75"/>
      <c r="AI1994" s="75"/>
      <c r="AJ1994" s="76">
        <f>IF(ISNUMBER(VLOOKUP(AJ1996,AB$7:AH$7,MATCH(AJ1996,AB$7:AH$7))),VLOOKUP(AJ1996,AB$7:AH$7,MATCH(AJ1996,AB$7:AH$7)),IF(N1998=0,"No Data",IF(AJ1996&gt;0,"&lt;50",0)))</f>
        <v>0</v>
      </c>
      <c r="AK1994" s="77">
        <f>IF(ISNUMBER(VLOOKUP(AK1998,AB$7:AH$7,MATCH(AK1998,AB$7:AH$7))),VLOOKUP(AK1998,AB$7:AH$7,MATCH(AK1998,AB$7:AH$7)),IF(N1998=0,"No Data",IF(AK1998&gt;0,"&lt;50",0)))</f>
        <v>0</v>
      </c>
      <c r="AL1994" s="106">
        <f>IF(ISNUMBER(AK1994),AK1994,0)</f>
        <v>0</v>
      </c>
      <c r="AM1994" s="75"/>
      <c r="AN1994" s="75"/>
      <c r="AO1994" s="75"/>
      <c r="AP1994" s="75"/>
      <c r="AQ1994" s="75"/>
      <c r="AR1994" s="75"/>
      <c r="AS1994" s="75"/>
      <c r="AT1994" s="75"/>
      <c r="AU1994" s="75"/>
      <c r="AV1994" s="75"/>
      <c r="AW1994" s="76">
        <f>IF(ISNUMBER(VLOOKUP(AW1996,AM$7:AU$7,MATCH(AW1996,AM$7:AU$7))),VLOOKUP(AW1996,AM$7:AU$7,MATCH(AW1996,AM$7:AU$7)),IF(N1998=0,"No Data",IF(AW1996&gt;0,"&lt;10",0)))</f>
        <v>100</v>
      </c>
      <c r="AX1994" s="77">
        <f>IF(ISNUMBER(VLOOKUP(AX1998,AM$7:AU$7,MATCH(AX1998,AM$7:AU$7))),VLOOKUP(AX1998,AM$7:AU$7,MATCH(AX1998,AM$7:AU$7)),IF(N1998=0,"No Data",IF(AX1998&gt;0,"&lt;10",0)))</f>
        <v>100</v>
      </c>
      <c r="AY1994" s="106">
        <f>IF(ISNUMBER(AX1994),AX1994,0)</f>
        <v>100</v>
      </c>
      <c r="AZ1994" s="79"/>
      <c r="BA1994" s="80"/>
      <c r="BB1994" s="71"/>
      <c r="BC1994" s="54"/>
      <c r="BD1994" s="41">
        <v>4</v>
      </c>
      <c r="BE1994" s="52">
        <v>44</v>
      </c>
      <c r="BF1994" s="62">
        <v>4422</v>
      </c>
      <c r="BG1994" s="276" t="s">
        <v>47</v>
      </c>
    </row>
    <row r="1995" spans="1:59" s="63" customFormat="1" ht="12.75" x14ac:dyDescent="0.2">
      <c r="A1995" s="196">
        <v>4</v>
      </c>
      <c r="B1995" s="197" t="s">
        <v>422</v>
      </c>
      <c r="C1995" s="208">
        <v>44</v>
      </c>
      <c r="D1995" s="209" t="s">
        <v>774</v>
      </c>
      <c r="E1995" s="210">
        <v>4422</v>
      </c>
      <c r="F1995" s="211" t="s">
        <v>782</v>
      </c>
      <c r="G1995" s="231" t="s">
        <v>783</v>
      </c>
      <c r="H1995" s="81" t="s">
        <v>48</v>
      </c>
      <c r="I1995" s="223"/>
      <c r="J1995" s="73"/>
      <c r="K1995" s="73"/>
      <c r="L1995" s="73"/>
      <c r="M1995" s="74"/>
      <c r="N1995" s="247"/>
      <c r="O1995" s="306"/>
      <c r="P1995" s="105"/>
      <c r="Q1995" s="75"/>
      <c r="R1995" s="75"/>
      <c r="S1995" s="75"/>
      <c r="T1995" s="75"/>
      <c r="U1995" s="75"/>
      <c r="V1995" s="75"/>
      <c r="W1995" s="75"/>
      <c r="X1995" s="75"/>
      <c r="Y1995" s="82">
        <f>MIN(X1999:X2005)</f>
        <v>25000</v>
      </c>
      <c r="Z1995" s="83"/>
      <c r="AA1995" s="83"/>
      <c r="AB1995" s="75"/>
      <c r="AC1995" s="75"/>
      <c r="AD1995" s="75"/>
      <c r="AE1995" s="75"/>
      <c r="AF1995" s="75"/>
      <c r="AG1995" s="75"/>
      <c r="AH1995" s="75"/>
      <c r="AI1995" s="75"/>
      <c r="AJ1995" s="82">
        <f>MIN(AI1999:AI2005)</f>
        <v>0</v>
      </c>
      <c r="AK1995" s="83"/>
      <c r="AL1995" s="83"/>
      <c r="AM1995" s="75"/>
      <c r="AN1995" s="75"/>
      <c r="AO1995" s="75"/>
      <c r="AP1995" s="75"/>
      <c r="AQ1995" s="75"/>
      <c r="AR1995" s="75"/>
      <c r="AS1995" s="75"/>
      <c r="AT1995" s="75"/>
      <c r="AU1995" s="75"/>
      <c r="AV1995" s="75"/>
      <c r="AW1995" s="82">
        <f>MIN(AV1999:AV2005)</f>
        <v>100</v>
      </c>
      <c r="AX1995" s="83"/>
      <c r="AY1995" s="83"/>
      <c r="AZ1995" s="79"/>
      <c r="BA1995" s="80"/>
      <c r="BB1995" s="71"/>
      <c r="BC1995" s="54"/>
      <c r="BD1995" s="41">
        <v>4</v>
      </c>
      <c r="BE1995" s="52">
        <v>44</v>
      </c>
      <c r="BF1995" s="62">
        <v>4422</v>
      </c>
      <c r="BG1995" s="278" t="s">
        <v>48</v>
      </c>
    </row>
    <row r="1996" spans="1:59" s="63" customFormat="1" ht="12.75" x14ac:dyDescent="0.2">
      <c r="A1996" s="196">
        <v>4</v>
      </c>
      <c r="B1996" s="197" t="s">
        <v>422</v>
      </c>
      <c r="C1996" s="208">
        <v>44</v>
      </c>
      <c r="D1996" s="209" t="s">
        <v>774</v>
      </c>
      <c r="E1996" s="210">
        <v>4422</v>
      </c>
      <c r="F1996" s="211" t="s">
        <v>782</v>
      </c>
      <c r="G1996" s="231" t="s">
        <v>783</v>
      </c>
      <c r="H1996" s="81" t="s">
        <v>49</v>
      </c>
      <c r="I1996" s="223"/>
      <c r="J1996" s="73"/>
      <c r="K1996" s="73"/>
      <c r="L1996" s="73"/>
      <c r="M1996" s="74"/>
      <c r="N1996" s="247"/>
      <c r="O1996" s="306"/>
      <c r="P1996" s="105"/>
      <c r="Q1996" s="75"/>
      <c r="R1996" s="75"/>
      <c r="S1996" s="75"/>
      <c r="T1996" s="75"/>
      <c r="U1996" s="75"/>
      <c r="V1996" s="75"/>
      <c r="W1996" s="75"/>
      <c r="X1996" s="75"/>
      <c r="Y1996" s="84">
        <f>IF(ISNUMBER(AVERAGE(X1999:X2005)),AVERAGE(X1999:X2005),0)</f>
        <v>25000</v>
      </c>
      <c r="Z1996" s="83"/>
      <c r="AA1996" s="83"/>
      <c r="AB1996" s="75"/>
      <c r="AC1996" s="75"/>
      <c r="AD1996" s="75"/>
      <c r="AE1996" s="75"/>
      <c r="AF1996" s="75"/>
      <c r="AG1996" s="75"/>
      <c r="AH1996" s="75"/>
      <c r="AI1996" s="75"/>
      <c r="AJ1996" s="84">
        <f>IF(ISNUMBER(AVERAGE(AI1999:AI2005)),AVERAGE(AI1999:AI2005),0)</f>
        <v>0</v>
      </c>
      <c r="AK1996" s="83"/>
      <c r="AL1996" s="83"/>
      <c r="AM1996" s="75"/>
      <c r="AN1996" s="75"/>
      <c r="AO1996" s="75"/>
      <c r="AP1996" s="75"/>
      <c r="AQ1996" s="75"/>
      <c r="AR1996" s="75"/>
      <c r="AS1996" s="75"/>
      <c r="AT1996" s="75"/>
      <c r="AU1996" s="75"/>
      <c r="AV1996" s="75"/>
      <c r="AW1996" s="84">
        <f>IF(ISNUMBER(AVERAGE(AV1999:AV2005)),AVERAGE(AV1999:AV2005),0)</f>
        <v>100</v>
      </c>
      <c r="AX1996" s="83"/>
      <c r="AY1996" s="83"/>
      <c r="AZ1996" s="79"/>
      <c r="BA1996" s="80"/>
      <c r="BB1996" s="71"/>
      <c r="BC1996" s="54"/>
      <c r="BD1996" s="41">
        <v>4</v>
      </c>
      <c r="BE1996" s="52">
        <v>44</v>
      </c>
      <c r="BF1996" s="62">
        <v>4422</v>
      </c>
      <c r="BG1996" s="278" t="s">
        <v>49</v>
      </c>
    </row>
    <row r="1997" spans="1:59" s="63" customFormat="1" ht="12.75" x14ac:dyDescent="0.2">
      <c r="A1997" s="196">
        <v>4</v>
      </c>
      <c r="B1997" s="197" t="s">
        <v>422</v>
      </c>
      <c r="C1997" s="208">
        <v>44</v>
      </c>
      <c r="D1997" s="209" t="s">
        <v>774</v>
      </c>
      <c r="E1997" s="210">
        <v>4422</v>
      </c>
      <c r="F1997" s="211" t="s">
        <v>782</v>
      </c>
      <c r="G1997" s="231" t="s">
        <v>783</v>
      </c>
      <c r="H1997" s="81" t="s">
        <v>50</v>
      </c>
      <c r="I1997" s="223"/>
      <c r="J1997" s="73"/>
      <c r="K1997" s="73"/>
      <c r="L1997" s="73"/>
      <c r="M1997" s="74"/>
      <c r="N1997" s="247"/>
      <c r="O1997" s="306"/>
      <c r="P1997" s="105"/>
      <c r="Q1997" s="75"/>
      <c r="R1997" s="75"/>
      <c r="S1997" s="75"/>
      <c r="T1997" s="75"/>
      <c r="U1997" s="75"/>
      <c r="V1997" s="75"/>
      <c r="W1997" s="75"/>
      <c r="X1997" s="75"/>
      <c r="Y1997" s="84">
        <f>MAX(X1999:X2005)</f>
        <v>25000</v>
      </c>
      <c r="Z1997" s="83"/>
      <c r="AA1997" s="83"/>
      <c r="AB1997" s="75"/>
      <c r="AC1997" s="75"/>
      <c r="AD1997" s="75"/>
      <c r="AE1997" s="75"/>
      <c r="AF1997" s="75"/>
      <c r="AG1997" s="75"/>
      <c r="AH1997" s="75"/>
      <c r="AI1997" s="75"/>
      <c r="AJ1997" s="84">
        <f>MAX(AI1999:AI2005)</f>
        <v>0</v>
      </c>
      <c r="AK1997" s="83"/>
      <c r="AL1997" s="83"/>
      <c r="AM1997" s="75"/>
      <c r="AN1997" s="75"/>
      <c r="AO1997" s="75"/>
      <c r="AP1997" s="75"/>
      <c r="AQ1997" s="75"/>
      <c r="AR1997" s="75"/>
      <c r="AS1997" s="75"/>
      <c r="AT1997" s="75"/>
      <c r="AU1997" s="75"/>
      <c r="AV1997" s="75"/>
      <c r="AW1997" s="84">
        <f>MAX(AV1999:AV2005)</f>
        <v>100</v>
      </c>
      <c r="AX1997" s="83"/>
      <c r="AY1997" s="83"/>
      <c r="AZ1997" s="79"/>
      <c r="BA1997" s="80"/>
      <c r="BB1997" s="71"/>
      <c r="BC1997" s="54"/>
      <c r="BD1997" s="41">
        <v>4</v>
      </c>
      <c r="BE1997" s="52">
        <v>44</v>
      </c>
      <c r="BF1997" s="62">
        <v>4422</v>
      </c>
      <c r="BG1997" s="278" t="s">
        <v>50</v>
      </c>
    </row>
    <row r="1998" spans="1:59" s="63" customFormat="1" ht="12.75" x14ac:dyDescent="0.2">
      <c r="A1998" s="196">
        <v>4</v>
      </c>
      <c r="B1998" s="197" t="s">
        <v>422</v>
      </c>
      <c r="C1998" s="208">
        <v>44</v>
      </c>
      <c r="D1998" s="209" t="s">
        <v>774</v>
      </c>
      <c r="E1998" s="210">
        <v>4422</v>
      </c>
      <c r="F1998" s="211" t="s">
        <v>782</v>
      </c>
      <c r="G1998" s="231" t="s">
        <v>783</v>
      </c>
      <c r="H1998" s="85" t="s">
        <v>51</v>
      </c>
      <c r="I1998" s="223"/>
      <c r="J1998" s="73"/>
      <c r="K1998" s="73"/>
      <c r="L1998" s="73"/>
      <c r="M1998" s="74"/>
      <c r="N1998" s="248">
        <f>SUM(N1999:N2017)</f>
        <v>10</v>
      </c>
      <c r="O1998" s="293">
        <f>SUM(O1999:O2017)</f>
        <v>1</v>
      </c>
      <c r="P1998" s="292"/>
      <c r="Q1998" s="87"/>
      <c r="R1998" s="87"/>
      <c r="S1998" s="87"/>
      <c r="T1998" s="87"/>
      <c r="U1998" s="87"/>
      <c r="V1998" s="87"/>
      <c r="W1998" s="87"/>
      <c r="X1998" s="87"/>
      <c r="Y1998" s="88"/>
      <c r="Z1998" s="86">
        <f>SUM(Z1999:Z2017)</f>
        <v>25000</v>
      </c>
      <c r="AA1998" s="88"/>
      <c r="AB1998" s="87"/>
      <c r="AC1998" s="87"/>
      <c r="AD1998" s="87"/>
      <c r="AE1998" s="87"/>
      <c r="AF1998" s="87"/>
      <c r="AG1998" s="87"/>
      <c r="AH1998" s="87"/>
      <c r="AI1998" s="87"/>
      <c r="AJ1998" s="88"/>
      <c r="AK1998" s="86">
        <f>SUM(AK1999:AK2017)</f>
        <v>0</v>
      </c>
      <c r="AL1998" s="88"/>
      <c r="AM1998" s="87"/>
      <c r="AN1998" s="87"/>
      <c r="AO1998" s="87"/>
      <c r="AP1998" s="87"/>
      <c r="AQ1998" s="87"/>
      <c r="AR1998" s="87"/>
      <c r="AS1998" s="87"/>
      <c r="AT1998" s="87"/>
      <c r="AU1998" s="87"/>
      <c r="AV1998" s="87"/>
      <c r="AW1998" s="112"/>
      <c r="AX1998" s="86">
        <f>SUM(AX1999:AX2017)</f>
        <v>100</v>
      </c>
      <c r="AY1998" s="88"/>
      <c r="AZ1998" s="79"/>
      <c r="BA1998" s="80"/>
      <c r="BB1998" s="71"/>
      <c r="BC1998" s="54"/>
      <c r="BD1998" s="41">
        <v>4</v>
      </c>
      <c r="BE1998" s="52">
        <v>44</v>
      </c>
      <c r="BF1998" s="62">
        <v>4422</v>
      </c>
      <c r="BG1998" s="279" t="s">
        <v>51</v>
      </c>
    </row>
    <row r="1999" spans="1:59" s="63" customFormat="1" ht="12.75" x14ac:dyDescent="0.2">
      <c r="A1999" s="196">
        <v>4</v>
      </c>
      <c r="B1999" s="197" t="s">
        <v>422</v>
      </c>
      <c r="C1999" s="208">
        <v>44</v>
      </c>
      <c r="D1999" s="209" t="s">
        <v>774</v>
      </c>
      <c r="E1999" s="210">
        <v>4422</v>
      </c>
      <c r="F1999" s="211" t="s">
        <v>782</v>
      </c>
      <c r="G1999" s="231" t="s">
        <v>783</v>
      </c>
      <c r="H1999" s="89" t="s">
        <v>52</v>
      </c>
      <c r="I1999" s="90" t="s">
        <v>457</v>
      </c>
      <c r="J1999" s="90" t="s">
        <v>784</v>
      </c>
      <c r="K1999" s="90" t="s">
        <v>459</v>
      </c>
      <c r="L1999" s="90" t="s">
        <v>460</v>
      </c>
      <c r="M1999" s="91"/>
      <c r="N1999" s="312">
        <v>2</v>
      </c>
      <c r="O1999" s="313">
        <f>N1999/N$1998</f>
        <v>0.2</v>
      </c>
      <c r="P1999" s="104"/>
      <c r="Q1999" s="92"/>
      <c r="R1999" s="92"/>
      <c r="S1999" s="92"/>
      <c r="T1999" s="92"/>
      <c r="U1999" s="92"/>
      <c r="V1999" s="92"/>
      <c r="W1999" s="92">
        <v>1</v>
      </c>
      <c r="X1999" s="109">
        <f t="shared" ref="X1999:X2005" si="259">P1999*P$7+Q1999*Q$7+R1999*R$7+S1999*S$7+T1999*T$7+U1999*U$7+V1999*V$7+W1999*W$7</f>
        <v>25000</v>
      </c>
      <c r="Y1999" s="83"/>
      <c r="Z1999" s="110">
        <f t="shared" ref="Z1999:Z2005" si="260">X1999*$O1999</f>
        <v>5000</v>
      </c>
      <c r="AA1999" s="111"/>
      <c r="AB1999" s="92"/>
      <c r="AC1999" s="92"/>
      <c r="AD1999" s="92"/>
      <c r="AE1999" s="92"/>
      <c r="AF1999" s="92"/>
      <c r="AG1999" s="92"/>
      <c r="AH1999" s="92"/>
      <c r="AI1999" s="109">
        <f t="shared" ref="AI1999:AI2005" si="261">AB1999*AB$7+AC1999*AC$7+AD1999*AD$7+AE1999*AE$7+AF1999*AF$7+AG1999*AG$7+AH1999*AH$7</f>
        <v>0</v>
      </c>
      <c r="AJ1999" s="83"/>
      <c r="AK1999" s="110">
        <f t="shared" ref="AK1999:AK2005" si="262">AI1999*$O1999</f>
        <v>0</v>
      </c>
      <c r="AL1999" s="111"/>
      <c r="AM1999" s="92"/>
      <c r="AN1999" s="92"/>
      <c r="AO1999" s="92"/>
      <c r="AP1999" s="92">
        <v>1</v>
      </c>
      <c r="AQ1999" s="92"/>
      <c r="AR1999" s="92"/>
      <c r="AS1999" s="92"/>
      <c r="AT1999" s="92"/>
      <c r="AU1999" s="92"/>
      <c r="AV1999" s="109">
        <f t="shared" ref="AV1999:AV2005" si="263">AM1999*AM$7+AN1999*AN$7+AO1999*AO$7+AP1999*AP$7+AQ1999*AQ$7+AR1999*AR$7+AS1999*AS$7+AT1999*AT$7+AU1999*AU$7</f>
        <v>100</v>
      </c>
      <c r="AW1999" s="75"/>
      <c r="AX1999" s="110">
        <f t="shared" ref="AX1999:AX2005" si="264">AV1999*$O1999</f>
        <v>20</v>
      </c>
      <c r="AY1999" s="111"/>
      <c r="AZ1999" s="93"/>
      <c r="BA1999" s="94" t="s">
        <v>105</v>
      </c>
      <c r="BB1999" s="71"/>
      <c r="BC1999" s="54"/>
      <c r="BD1999" s="41">
        <v>4</v>
      </c>
      <c r="BE1999" s="52">
        <v>44</v>
      </c>
      <c r="BF1999" s="62">
        <v>4422</v>
      </c>
      <c r="BG1999" s="280" t="s">
        <v>52</v>
      </c>
    </row>
    <row r="2000" spans="1:59" s="63" customFormat="1" ht="12.75" x14ac:dyDescent="0.2">
      <c r="A2000" s="196">
        <v>4</v>
      </c>
      <c r="B2000" s="197" t="s">
        <v>422</v>
      </c>
      <c r="C2000" s="208">
        <v>44</v>
      </c>
      <c r="D2000" s="209" t="s">
        <v>774</v>
      </c>
      <c r="E2000" s="210">
        <v>4422</v>
      </c>
      <c r="F2000" s="211" t="s">
        <v>782</v>
      </c>
      <c r="G2000" s="231" t="s">
        <v>783</v>
      </c>
      <c r="H2000" s="89"/>
      <c r="I2000" s="90" t="s">
        <v>160</v>
      </c>
      <c r="J2000" s="90" t="s">
        <v>784</v>
      </c>
      <c r="K2000" s="90" t="s">
        <v>459</v>
      </c>
      <c r="L2000" s="90" t="s">
        <v>69</v>
      </c>
      <c r="M2000" s="91"/>
      <c r="N2000" s="312">
        <v>2</v>
      </c>
      <c r="O2000" s="313">
        <f t="shared" ref="O2000:O2005" si="265">N2000/N$1998</f>
        <v>0.2</v>
      </c>
      <c r="P2000" s="104"/>
      <c r="Q2000" s="92"/>
      <c r="R2000" s="92"/>
      <c r="S2000" s="92"/>
      <c r="T2000" s="92"/>
      <c r="U2000" s="92"/>
      <c r="V2000" s="92"/>
      <c r="W2000" s="92">
        <v>1</v>
      </c>
      <c r="X2000" s="109">
        <f t="shared" si="259"/>
        <v>25000</v>
      </c>
      <c r="Y2000" s="83"/>
      <c r="Z2000" s="110">
        <f t="shared" si="260"/>
        <v>5000</v>
      </c>
      <c r="AA2000" s="111"/>
      <c r="AB2000" s="92"/>
      <c r="AC2000" s="92"/>
      <c r="AD2000" s="92"/>
      <c r="AE2000" s="92"/>
      <c r="AF2000" s="92"/>
      <c r="AG2000" s="92"/>
      <c r="AH2000" s="92"/>
      <c r="AI2000" s="109">
        <f t="shared" si="261"/>
        <v>0</v>
      </c>
      <c r="AJ2000" s="83"/>
      <c r="AK2000" s="110">
        <f t="shared" si="262"/>
        <v>0</v>
      </c>
      <c r="AL2000" s="111"/>
      <c r="AM2000" s="92"/>
      <c r="AN2000" s="92"/>
      <c r="AO2000" s="92"/>
      <c r="AP2000" s="92">
        <v>1</v>
      </c>
      <c r="AQ2000" s="92"/>
      <c r="AR2000" s="92"/>
      <c r="AS2000" s="92"/>
      <c r="AT2000" s="92"/>
      <c r="AU2000" s="92"/>
      <c r="AV2000" s="109">
        <f t="shared" si="263"/>
        <v>100</v>
      </c>
      <c r="AW2000" s="75"/>
      <c r="AX2000" s="110">
        <f t="shared" si="264"/>
        <v>20</v>
      </c>
      <c r="AY2000" s="111"/>
      <c r="AZ2000" s="93"/>
      <c r="BA2000" s="94" t="s">
        <v>105</v>
      </c>
      <c r="BB2000" s="71"/>
      <c r="BC2000" s="54"/>
      <c r="BD2000" s="41">
        <v>4</v>
      </c>
      <c r="BE2000" s="52">
        <v>44</v>
      </c>
      <c r="BF2000" s="62">
        <v>4422</v>
      </c>
      <c r="BG2000" s="280" t="s">
        <v>52</v>
      </c>
    </row>
    <row r="2001" spans="1:59" s="63" customFormat="1" ht="12.75" x14ac:dyDescent="0.2">
      <c r="A2001" s="196">
        <v>4</v>
      </c>
      <c r="B2001" s="197" t="s">
        <v>422</v>
      </c>
      <c r="C2001" s="208">
        <v>44</v>
      </c>
      <c r="D2001" s="209" t="s">
        <v>774</v>
      </c>
      <c r="E2001" s="210">
        <v>4422</v>
      </c>
      <c r="F2001" s="211" t="s">
        <v>782</v>
      </c>
      <c r="G2001" s="231" t="s">
        <v>783</v>
      </c>
      <c r="H2001" s="89"/>
      <c r="I2001" s="90" t="s">
        <v>440</v>
      </c>
      <c r="J2001" s="90" t="s">
        <v>785</v>
      </c>
      <c r="K2001" s="90" t="s">
        <v>73</v>
      </c>
      <c r="L2001" s="90" t="s">
        <v>69</v>
      </c>
      <c r="M2001" s="91"/>
      <c r="N2001" s="312">
        <v>2</v>
      </c>
      <c r="O2001" s="313">
        <f t="shared" si="265"/>
        <v>0.2</v>
      </c>
      <c r="P2001" s="104"/>
      <c r="Q2001" s="92"/>
      <c r="R2001" s="92"/>
      <c r="S2001" s="92"/>
      <c r="T2001" s="92"/>
      <c r="U2001" s="92"/>
      <c r="V2001" s="92"/>
      <c r="W2001" s="92">
        <v>1</v>
      </c>
      <c r="X2001" s="109">
        <f t="shared" si="259"/>
        <v>25000</v>
      </c>
      <c r="Y2001" s="83"/>
      <c r="Z2001" s="110">
        <f t="shared" si="260"/>
        <v>5000</v>
      </c>
      <c r="AA2001" s="111"/>
      <c r="AB2001" s="92"/>
      <c r="AC2001" s="92"/>
      <c r="AD2001" s="92"/>
      <c r="AE2001" s="92"/>
      <c r="AF2001" s="92"/>
      <c r="AG2001" s="92"/>
      <c r="AH2001" s="92"/>
      <c r="AI2001" s="109">
        <f t="shared" si="261"/>
        <v>0</v>
      </c>
      <c r="AJ2001" s="83"/>
      <c r="AK2001" s="110">
        <f t="shared" si="262"/>
        <v>0</v>
      </c>
      <c r="AL2001" s="111"/>
      <c r="AM2001" s="92"/>
      <c r="AN2001" s="92"/>
      <c r="AO2001" s="92"/>
      <c r="AP2001" s="92">
        <v>1</v>
      </c>
      <c r="AQ2001" s="92"/>
      <c r="AR2001" s="92"/>
      <c r="AS2001" s="92"/>
      <c r="AT2001" s="92"/>
      <c r="AU2001" s="92"/>
      <c r="AV2001" s="109">
        <f t="shared" si="263"/>
        <v>100</v>
      </c>
      <c r="AW2001" s="75"/>
      <c r="AX2001" s="110">
        <f t="shared" si="264"/>
        <v>20</v>
      </c>
      <c r="AY2001" s="111"/>
      <c r="AZ2001" s="93"/>
      <c r="BA2001" s="94" t="s">
        <v>105</v>
      </c>
      <c r="BB2001" s="71"/>
      <c r="BC2001" s="54"/>
      <c r="BD2001" s="41">
        <v>4</v>
      </c>
      <c r="BE2001" s="52">
        <v>44</v>
      </c>
      <c r="BF2001" s="62">
        <v>4422</v>
      </c>
      <c r="BG2001" s="280" t="s">
        <v>52</v>
      </c>
    </row>
    <row r="2002" spans="1:59" s="63" customFormat="1" ht="12.75" x14ac:dyDescent="0.2">
      <c r="A2002" s="196">
        <v>4</v>
      </c>
      <c r="B2002" s="197" t="s">
        <v>422</v>
      </c>
      <c r="C2002" s="208">
        <v>44</v>
      </c>
      <c r="D2002" s="209" t="s">
        <v>774</v>
      </c>
      <c r="E2002" s="210">
        <v>4422</v>
      </c>
      <c r="F2002" s="211" t="s">
        <v>782</v>
      </c>
      <c r="G2002" s="231" t="s">
        <v>783</v>
      </c>
      <c r="H2002" s="89"/>
      <c r="I2002" s="90" t="s">
        <v>96</v>
      </c>
      <c r="J2002" s="90"/>
      <c r="K2002" s="90" t="s">
        <v>73</v>
      </c>
      <c r="L2002" s="90" t="s">
        <v>95</v>
      </c>
      <c r="M2002" s="91"/>
      <c r="N2002" s="312">
        <v>1</v>
      </c>
      <c r="O2002" s="313">
        <f t="shared" si="265"/>
        <v>0.1</v>
      </c>
      <c r="P2002" s="104"/>
      <c r="Q2002" s="92"/>
      <c r="R2002" s="92"/>
      <c r="S2002" s="92"/>
      <c r="T2002" s="92"/>
      <c r="U2002" s="92"/>
      <c r="V2002" s="92"/>
      <c r="W2002" s="92">
        <v>1</v>
      </c>
      <c r="X2002" s="109">
        <f t="shared" si="259"/>
        <v>25000</v>
      </c>
      <c r="Y2002" s="83"/>
      <c r="Z2002" s="110">
        <f t="shared" si="260"/>
        <v>2500</v>
      </c>
      <c r="AA2002" s="111"/>
      <c r="AB2002" s="92"/>
      <c r="AC2002" s="92"/>
      <c r="AD2002" s="92"/>
      <c r="AE2002" s="92"/>
      <c r="AF2002" s="92"/>
      <c r="AG2002" s="92"/>
      <c r="AH2002" s="92"/>
      <c r="AI2002" s="109">
        <f t="shared" si="261"/>
        <v>0</v>
      </c>
      <c r="AJ2002" s="83"/>
      <c r="AK2002" s="110">
        <f t="shared" si="262"/>
        <v>0</v>
      </c>
      <c r="AL2002" s="111"/>
      <c r="AM2002" s="92"/>
      <c r="AN2002" s="92"/>
      <c r="AO2002" s="92"/>
      <c r="AP2002" s="92">
        <v>1</v>
      </c>
      <c r="AQ2002" s="92"/>
      <c r="AR2002" s="92"/>
      <c r="AS2002" s="92"/>
      <c r="AT2002" s="92"/>
      <c r="AU2002" s="92"/>
      <c r="AV2002" s="109">
        <f t="shared" si="263"/>
        <v>100</v>
      </c>
      <c r="AW2002" s="75"/>
      <c r="AX2002" s="110">
        <f t="shared" si="264"/>
        <v>10</v>
      </c>
      <c r="AY2002" s="111"/>
      <c r="AZ2002" s="93"/>
      <c r="BA2002" s="94" t="s">
        <v>554</v>
      </c>
      <c r="BB2002" s="71"/>
      <c r="BC2002" s="54"/>
      <c r="BD2002" s="41">
        <v>4</v>
      </c>
      <c r="BE2002" s="52">
        <v>44</v>
      </c>
      <c r="BF2002" s="62">
        <v>4422</v>
      </c>
      <c r="BG2002" s="280" t="s">
        <v>52</v>
      </c>
    </row>
    <row r="2003" spans="1:59" s="63" customFormat="1" ht="12.75" x14ac:dyDescent="0.2">
      <c r="A2003" s="196">
        <v>4</v>
      </c>
      <c r="B2003" s="197" t="s">
        <v>422</v>
      </c>
      <c r="C2003" s="208">
        <v>44</v>
      </c>
      <c r="D2003" s="209" t="s">
        <v>774</v>
      </c>
      <c r="E2003" s="210">
        <v>4422</v>
      </c>
      <c r="F2003" s="211" t="s">
        <v>782</v>
      </c>
      <c r="G2003" s="231" t="s">
        <v>783</v>
      </c>
      <c r="H2003" s="89"/>
      <c r="I2003" s="90" t="s">
        <v>449</v>
      </c>
      <c r="J2003" s="90"/>
      <c r="K2003" s="90" t="s">
        <v>237</v>
      </c>
      <c r="L2003" s="90"/>
      <c r="M2003" s="91"/>
      <c r="N2003" s="312">
        <v>1</v>
      </c>
      <c r="O2003" s="313">
        <f t="shared" si="265"/>
        <v>0.1</v>
      </c>
      <c r="P2003" s="104"/>
      <c r="Q2003" s="92"/>
      <c r="R2003" s="92"/>
      <c r="S2003" s="92"/>
      <c r="T2003" s="92"/>
      <c r="U2003" s="92"/>
      <c r="V2003" s="92"/>
      <c r="W2003" s="92">
        <v>1</v>
      </c>
      <c r="X2003" s="109">
        <f t="shared" si="259"/>
        <v>25000</v>
      </c>
      <c r="Y2003" s="83"/>
      <c r="Z2003" s="110">
        <f t="shared" si="260"/>
        <v>2500</v>
      </c>
      <c r="AA2003" s="111"/>
      <c r="AB2003" s="92"/>
      <c r="AC2003" s="92"/>
      <c r="AD2003" s="92"/>
      <c r="AE2003" s="92"/>
      <c r="AF2003" s="92"/>
      <c r="AG2003" s="92"/>
      <c r="AH2003" s="92"/>
      <c r="AI2003" s="109">
        <f t="shared" si="261"/>
        <v>0</v>
      </c>
      <c r="AJ2003" s="83"/>
      <c r="AK2003" s="110">
        <f t="shared" si="262"/>
        <v>0</v>
      </c>
      <c r="AL2003" s="111"/>
      <c r="AM2003" s="92"/>
      <c r="AN2003" s="92"/>
      <c r="AO2003" s="92"/>
      <c r="AP2003" s="92">
        <v>1</v>
      </c>
      <c r="AQ2003" s="92"/>
      <c r="AR2003" s="92"/>
      <c r="AS2003" s="92"/>
      <c r="AT2003" s="92"/>
      <c r="AU2003" s="92"/>
      <c r="AV2003" s="109">
        <f t="shared" si="263"/>
        <v>100</v>
      </c>
      <c r="AW2003" s="75"/>
      <c r="AX2003" s="110">
        <f t="shared" si="264"/>
        <v>10</v>
      </c>
      <c r="AY2003" s="111"/>
      <c r="AZ2003" s="93"/>
      <c r="BA2003" s="94" t="s">
        <v>554</v>
      </c>
      <c r="BB2003" s="71"/>
      <c r="BC2003" s="54"/>
      <c r="BD2003" s="41">
        <v>4</v>
      </c>
      <c r="BE2003" s="52">
        <v>44</v>
      </c>
      <c r="BF2003" s="62">
        <v>4422</v>
      </c>
      <c r="BG2003" s="280" t="s">
        <v>52</v>
      </c>
    </row>
    <row r="2004" spans="1:59" s="63" customFormat="1" ht="12.75" x14ac:dyDescent="0.2">
      <c r="A2004" s="196">
        <v>4</v>
      </c>
      <c r="B2004" s="197" t="s">
        <v>422</v>
      </c>
      <c r="C2004" s="208">
        <v>44</v>
      </c>
      <c r="D2004" s="209" t="s">
        <v>774</v>
      </c>
      <c r="E2004" s="210">
        <v>4422</v>
      </c>
      <c r="F2004" s="211" t="s">
        <v>782</v>
      </c>
      <c r="G2004" s="231" t="s">
        <v>783</v>
      </c>
      <c r="H2004" s="89"/>
      <c r="I2004" s="90" t="s">
        <v>786</v>
      </c>
      <c r="J2004" s="90"/>
      <c r="K2004" s="90" t="s">
        <v>73</v>
      </c>
      <c r="L2004" s="90" t="s">
        <v>69</v>
      </c>
      <c r="M2004" s="91"/>
      <c r="N2004" s="312">
        <v>1</v>
      </c>
      <c r="O2004" s="313">
        <f t="shared" si="265"/>
        <v>0.1</v>
      </c>
      <c r="P2004" s="104"/>
      <c r="Q2004" s="92"/>
      <c r="R2004" s="92"/>
      <c r="S2004" s="92"/>
      <c r="T2004" s="92"/>
      <c r="U2004" s="92"/>
      <c r="V2004" s="92"/>
      <c r="W2004" s="92">
        <v>1</v>
      </c>
      <c r="X2004" s="109">
        <f t="shared" si="259"/>
        <v>25000</v>
      </c>
      <c r="Y2004" s="83"/>
      <c r="Z2004" s="110">
        <f t="shared" si="260"/>
        <v>2500</v>
      </c>
      <c r="AA2004" s="111"/>
      <c r="AB2004" s="92"/>
      <c r="AC2004" s="92"/>
      <c r="AD2004" s="92"/>
      <c r="AE2004" s="92"/>
      <c r="AF2004" s="92"/>
      <c r="AG2004" s="92"/>
      <c r="AH2004" s="92"/>
      <c r="AI2004" s="109">
        <f t="shared" si="261"/>
        <v>0</v>
      </c>
      <c r="AJ2004" s="83"/>
      <c r="AK2004" s="110">
        <f t="shared" si="262"/>
        <v>0</v>
      </c>
      <c r="AL2004" s="111"/>
      <c r="AM2004" s="92"/>
      <c r="AN2004" s="92"/>
      <c r="AO2004" s="92"/>
      <c r="AP2004" s="92">
        <v>1</v>
      </c>
      <c r="AQ2004" s="92"/>
      <c r="AR2004" s="92"/>
      <c r="AS2004" s="92"/>
      <c r="AT2004" s="92"/>
      <c r="AU2004" s="92"/>
      <c r="AV2004" s="109">
        <f t="shared" si="263"/>
        <v>100</v>
      </c>
      <c r="AW2004" s="75"/>
      <c r="AX2004" s="110">
        <f t="shared" si="264"/>
        <v>10</v>
      </c>
      <c r="AY2004" s="111"/>
      <c r="AZ2004" s="93"/>
      <c r="BA2004" s="94" t="s">
        <v>554</v>
      </c>
      <c r="BB2004" s="71"/>
      <c r="BC2004" s="54"/>
      <c r="BD2004" s="41">
        <v>4</v>
      </c>
      <c r="BE2004" s="52">
        <v>44</v>
      </c>
      <c r="BF2004" s="62">
        <v>4422</v>
      </c>
      <c r="BG2004" s="280" t="s">
        <v>52</v>
      </c>
    </row>
    <row r="2005" spans="1:59" s="63" customFormat="1" ht="12.75" x14ac:dyDescent="0.2">
      <c r="A2005" s="196">
        <v>4</v>
      </c>
      <c r="B2005" s="197" t="s">
        <v>422</v>
      </c>
      <c r="C2005" s="208">
        <v>44</v>
      </c>
      <c r="D2005" s="209" t="s">
        <v>774</v>
      </c>
      <c r="E2005" s="210">
        <v>4422</v>
      </c>
      <c r="F2005" s="211" t="s">
        <v>782</v>
      </c>
      <c r="G2005" s="231" t="s">
        <v>783</v>
      </c>
      <c r="H2005" s="89"/>
      <c r="I2005" s="90" t="s">
        <v>444</v>
      </c>
      <c r="J2005" s="90"/>
      <c r="K2005" s="90" t="s">
        <v>545</v>
      </c>
      <c r="L2005" s="90" t="s">
        <v>787</v>
      </c>
      <c r="M2005" s="91"/>
      <c r="N2005" s="312">
        <v>1</v>
      </c>
      <c r="O2005" s="313">
        <f t="shared" si="265"/>
        <v>0.1</v>
      </c>
      <c r="P2005" s="104"/>
      <c r="Q2005" s="92"/>
      <c r="R2005" s="92"/>
      <c r="S2005" s="92"/>
      <c r="T2005" s="92"/>
      <c r="U2005" s="92"/>
      <c r="V2005" s="92"/>
      <c r="W2005" s="92">
        <v>1</v>
      </c>
      <c r="X2005" s="109">
        <f t="shared" si="259"/>
        <v>25000</v>
      </c>
      <c r="Y2005" s="83"/>
      <c r="Z2005" s="110">
        <f t="shared" si="260"/>
        <v>2500</v>
      </c>
      <c r="AA2005" s="111"/>
      <c r="AB2005" s="92"/>
      <c r="AC2005" s="92"/>
      <c r="AD2005" s="92"/>
      <c r="AE2005" s="92"/>
      <c r="AF2005" s="92"/>
      <c r="AG2005" s="92"/>
      <c r="AH2005" s="92"/>
      <c r="AI2005" s="109">
        <f t="shared" si="261"/>
        <v>0</v>
      </c>
      <c r="AJ2005" s="83"/>
      <c r="AK2005" s="110">
        <f t="shared" si="262"/>
        <v>0</v>
      </c>
      <c r="AL2005" s="111"/>
      <c r="AM2005" s="92"/>
      <c r="AN2005" s="92"/>
      <c r="AO2005" s="92"/>
      <c r="AP2005" s="92">
        <v>1</v>
      </c>
      <c r="AQ2005" s="92"/>
      <c r="AR2005" s="92"/>
      <c r="AS2005" s="92"/>
      <c r="AT2005" s="92"/>
      <c r="AU2005" s="92"/>
      <c r="AV2005" s="109">
        <f t="shared" si="263"/>
        <v>100</v>
      </c>
      <c r="AW2005" s="75"/>
      <c r="AX2005" s="110">
        <f t="shared" si="264"/>
        <v>10</v>
      </c>
      <c r="AY2005" s="111"/>
      <c r="AZ2005" s="93"/>
      <c r="BA2005" s="94" t="s">
        <v>554</v>
      </c>
      <c r="BB2005" s="71"/>
      <c r="BC2005" s="54"/>
      <c r="BD2005" s="41">
        <v>4</v>
      </c>
      <c r="BE2005" s="52">
        <v>44</v>
      </c>
      <c r="BF2005" s="62">
        <v>4422</v>
      </c>
      <c r="BG2005" s="280" t="s">
        <v>52</v>
      </c>
    </row>
    <row r="2006" spans="1:59" s="63" customFormat="1" ht="12.75" x14ac:dyDescent="0.2">
      <c r="A2006" s="196">
        <v>4</v>
      </c>
      <c r="B2006" s="197" t="s">
        <v>422</v>
      </c>
      <c r="C2006" s="208">
        <v>44</v>
      </c>
      <c r="D2006" s="209" t="s">
        <v>774</v>
      </c>
      <c r="E2006" s="210">
        <v>4422</v>
      </c>
      <c r="F2006" s="211" t="s">
        <v>782</v>
      </c>
      <c r="G2006" s="231" t="s">
        <v>783</v>
      </c>
      <c r="H2006" s="89"/>
      <c r="I2006" s="219"/>
      <c r="J2006" s="90"/>
      <c r="K2006" s="90"/>
      <c r="L2006" s="90"/>
      <c r="M2006" s="91"/>
      <c r="N2006" s="247"/>
      <c r="O2006" s="306"/>
      <c r="P2006" s="104"/>
      <c r="Q2006" s="92"/>
      <c r="R2006" s="92"/>
      <c r="S2006" s="92"/>
      <c r="T2006" s="92"/>
      <c r="U2006" s="92"/>
      <c r="V2006" s="92"/>
      <c r="W2006" s="92"/>
      <c r="X2006" s="75"/>
      <c r="Y2006" s="83"/>
      <c r="Z2006" s="83"/>
      <c r="AA2006" s="83"/>
      <c r="AB2006" s="92"/>
      <c r="AC2006" s="92"/>
      <c r="AD2006" s="92"/>
      <c r="AE2006" s="92"/>
      <c r="AF2006" s="92"/>
      <c r="AG2006" s="92"/>
      <c r="AH2006" s="92"/>
      <c r="AI2006" s="75"/>
      <c r="AJ2006" s="83"/>
      <c r="AK2006" s="83"/>
      <c r="AL2006" s="83"/>
      <c r="AM2006" s="92"/>
      <c r="AN2006" s="92"/>
      <c r="AO2006" s="92"/>
      <c r="AP2006" s="92"/>
      <c r="AQ2006" s="92"/>
      <c r="AR2006" s="92"/>
      <c r="AS2006" s="92"/>
      <c r="AT2006" s="92"/>
      <c r="AU2006" s="92"/>
      <c r="AV2006" s="75"/>
      <c r="AW2006" s="75"/>
      <c r="AX2006" s="83"/>
      <c r="AY2006" s="83"/>
      <c r="AZ2006" s="93"/>
      <c r="BA2006" s="94"/>
      <c r="BB2006" s="71"/>
      <c r="BC2006" s="54"/>
      <c r="BD2006" s="41">
        <v>4</v>
      </c>
      <c r="BE2006" s="52">
        <v>44</v>
      </c>
      <c r="BF2006" s="62">
        <v>4422</v>
      </c>
      <c r="BG2006" s="280" t="s">
        <v>52</v>
      </c>
    </row>
    <row r="2007" spans="1:59" s="63" customFormat="1" ht="12.75" x14ac:dyDescent="0.2">
      <c r="A2007" s="196">
        <v>4</v>
      </c>
      <c r="B2007" s="197" t="s">
        <v>422</v>
      </c>
      <c r="C2007" s="208">
        <v>44</v>
      </c>
      <c r="D2007" s="209" t="s">
        <v>774</v>
      </c>
      <c r="E2007" s="210">
        <v>4422</v>
      </c>
      <c r="F2007" s="211" t="s">
        <v>782</v>
      </c>
      <c r="G2007" s="231" t="s">
        <v>783</v>
      </c>
      <c r="H2007" s="65"/>
      <c r="I2007" s="222"/>
      <c r="J2007" s="66"/>
      <c r="K2007" s="66"/>
      <c r="L2007" s="66"/>
      <c r="M2007" s="64"/>
      <c r="N2007" s="304"/>
      <c r="O2007" s="305"/>
      <c r="P2007" s="127"/>
      <c r="Q2007" s="67"/>
      <c r="R2007" s="67"/>
      <c r="S2007" s="67"/>
      <c r="T2007" s="67"/>
      <c r="U2007" s="67"/>
      <c r="V2007" s="67"/>
      <c r="W2007" s="67"/>
      <c r="X2007" s="67"/>
      <c r="Y2007" s="68"/>
      <c r="Z2007" s="68"/>
      <c r="AA2007" s="68"/>
      <c r="AB2007" s="67"/>
      <c r="AC2007" s="67"/>
      <c r="AD2007" s="67"/>
      <c r="AE2007" s="67"/>
      <c r="AF2007" s="67"/>
      <c r="AG2007" s="67"/>
      <c r="AH2007" s="67"/>
      <c r="AI2007" s="67"/>
      <c r="AJ2007" s="68"/>
      <c r="AK2007" s="68"/>
      <c r="AL2007" s="68"/>
      <c r="AM2007" s="67"/>
      <c r="AN2007" s="67"/>
      <c r="AO2007" s="67"/>
      <c r="AP2007" s="67"/>
      <c r="AQ2007" s="67"/>
      <c r="AR2007" s="67"/>
      <c r="AS2007" s="67"/>
      <c r="AT2007" s="67"/>
      <c r="AU2007" s="67"/>
      <c r="AV2007" s="67"/>
      <c r="AW2007" s="67"/>
      <c r="AX2007" s="68"/>
      <c r="AY2007" s="68"/>
      <c r="AZ2007" s="69"/>
      <c r="BA2007" s="70"/>
      <c r="BB2007" s="71"/>
      <c r="BC2007" s="54"/>
      <c r="BD2007" s="41">
        <v>4</v>
      </c>
      <c r="BE2007" s="52">
        <v>44</v>
      </c>
      <c r="BF2007" s="62">
        <v>4422</v>
      </c>
      <c r="BG2007" s="275"/>
    </row>
    <row r="2008" spans="1:59" s="63" customFormat="1" ht="12.75" x14ac:dyDescent="0.2">
      <c r="A2008" s="196">
        <v>4</v>
      </c>
      <c r="B2008" s="197" t="s">
        <v>422</v>
      </c>
      <c r="C2008" s="208">
        <v>44</v>
      </c>
      <c r="D2008" s="209" t="s">
        <v>774</v>
      </c>
      <c r="E2008" s="210">
        <v>4422</v>
      </c>
      <c r="F2008" s="211" t="s">
        <v>782</v>
      </c>
      <c r="G2008" s="231" t="s">
        <v>783</v>
      </c>
      <c r="H2008" s="65"/>
      <c r="I2008" s="222"/>
      <c r="J2008" s="66"/>
      <c r="K2008" s="66"/>
      <c r="L2008" s="66"/>
      <c r="M2008" s="64"/>
      <c r="N2008" s="304"/>
      <c r="O2008" s="305"/>
      <c r="P2008" s="127"/>
      <c r="Q2008" s="67"/>
      <c r="R2008" s="67"/>
      <c r="S2008" s="67"/>
      <c r="T2008" s="67"/>
      <c r="U2008" s="67"/>
      <c r="V2008" s="67"/>
      <c r="W2008" s="67"/>
      <c r="X2008" s="67"/>
      <c r="Y2008" s="68"/>
      <c r="Z2008" s="68"/>
      <c r="AA2008" s="68"/>
      <c r="AB2008" s="67"/>
      <c r="AC2008" s="67"/>
      <c r="AD2008" s="67"/>
      <c r="AE2008" s="67"/>
      <c r="AF2008" s="67"/>
      <c r="AG2008" s="67"/>
      <c r="AH2008" s="67"/>
      <c r="AI2008" s="67"/>
      <c r="AJ2008" s="68"/>
      <c r="AK2008" s="68"/>
      <c r="AL2008" s="68"/>
      <c r="AM2008" s="67"/>
      <c r="AN2008" s="67"/>
      <c r="AO2008" s="67"/>
      <c r="AP2008" s="67"/>
      <c r="AQ2008" s="67"/>
      <c r="AR2008" s="67"/>
      <c r="AS2008" s="67"/>
      <c r="AT2008" s="67"/>
      <c r="AU2008" s="67"/>
      <c r="AV2008" s="67"/>
      <c r="AW2008" s="67"/>
      <c r="AX2008" s="68"/>
      <c r="AY2008" s="68"/>
      <c r="AZ2008" s="69"/>
      <c r="BA2008" s="70"/>
      <c r="BB2008" s="71"/>
      <c r="BC2008" s="54"/>
      <c r="BD2008" s="41">
        <v>4</v>
      </c>
      <c r="BE2008" s="52">
        <v>44</v>
      </c>
      <c r="BF2008" s="62">
        <v>4422</v>
      </c>
      <c r="BG2008" s="275"/>
    </row>
    <row r="2009" spans="1:59" s="63" customFormat="1" ht="12.75" x14ac:dyDescent="0.2">
      <c r="A2009" s="196">
        <v>4</v>
      </c>
      <c r="B2009" s="197" t="s">
        <v>422</v>
      </c>
      <c r="C2009" s="208">
        <v>44</v>
      </c>
      <c r="D2009" s="209" t="s">
        <v>774</v>
      </c>
      <c r="E2009" s="210">
        <v>4422</v>
      </c>
      <c r="F2009" s="211" t="s">
        <v>782</v>
      </c>
      <c r="G2009" s="230"/>
      <c r="H2009" s="56"/>
      <c r="I2009" s="221"/>
      <c r="J2009" s="57"/>
      <c r="K2009" s="57"/>
      <c r="L2009" s="57"/>
      <c r="M2009" s="55"/>
      <c r="N2009" s="303"/>
      <c r="O2009" s="245"/>
      <c r="P2009" s="122"/>
      <c r="Q2009" s="58"/>
      <c r="R2009" s="58"/>
      <c r="S2009" s="58"/>
      <c r="T2009" s="58"/>
      <c r="U2009" s="58"/>
      <c r="V2009" s="58"/>
      <c r="W2009" s="58"/>
      <c r="X2009" s="58"/>
      <c r="Y2009" s="59"/>
      <c r="Z2009" s="59"/>
      <c r="AA2009" s="59"/>
      <c r="AB2009" s="58"/>
      <c r="AC2009" s="58"/>
      <c r="AD2009" s="58"/>
      <c r="AE2009" s="58"/>
      <c r="AF2009" s="58"/>
      <c r="AG2009" s="58"/>
      <c r="AH2009" s="58"/>
      <c r="AI2009" s="58"/>
      <c r="AJ2009" s="59"/>
      <c r="AK2009" s="59"/>
      <c r="AL2009" s="59"/>
      <c r="AM2009" s="58"/>
      <c r="AN2009" s="58"/>
      <c r="AO2009" s="58"/>
      <c r="AP2009" s="58"/>
      <c r="AQ2009" s="58"/>
      <c r="AR2009" s="58"/>
      <c r="AS2009" s="58"/>
      <c r="AT2009" s="58"/>
      <c r="AU2009" s="58"/>
      <c r="AV2009" s="58"/>
      <c r="AW2009" s="58"/>
      <c r="AX2009" s="59"/>
      <c r="AY2009" s="59"/>
      <c r="AZ2009" s="60"/>
      <c r="BA2009" s="61"/>
      <c r="BB2009" s="54"/>
      <c r="BC2009" s="54"/>
      <c r="BD2009" s="41">
        <v>4</v>
      </c>
      <c r="BE2009" s="52">
        <v>44</v>
      </c>
      <c r="BF2009" s="62">
        <v>4422</v>
      </c>
      <c r="BG2009" s="274"/>
    </row>
    <row r="2010" spans="1:59" s="63" customFormat="1" ht="12.75" x14ac:dyDescent="0.2">
      <c r="A2010" s="196">
        <v>4</v>
      </c>
      <c r="B2010" s="197" t="s">
        <v>422</v>
      </c>
      <c r="C2010" s="208">
        <v>44</v>
      </c>
      <c r="D2010" s="209" t="s">
        <v>774</v>
      </c>
      <c r="E2010" s="210">
        <v>4422</v>
      </c>
      <c r="F2010" s="211" t="s">
        <v>782</v>
      </c>
      <c r="G2010" s="231"/>
      <c r="H2010" s="65"/>
      <c r="I2010" s="222"/>
      <c r="J2010" s="66"/>
      <c r="K2010" s="66"/>
      <c r="L2010" s="66"/>
      <c r="M2010" s="64"/>
      <c r="N2010" s="304"/>
      <c r="O2010" s="305"/>
      <c r="P2010" s="127"/>
      <c r="Q2010" s="67"/>
      <c r="R2010" s="67"/>
      <c r="S2010" s="67"/>
      <c r="T2010" s="67"/>
      <c r="U2010" s="67"/>
      <c r="V2010" s="67"/>
      <c r="W2010" s="67"/>
      <c r="X2010" s="67"/>
      <c r="Y2010" s="68"/>
      <c r="Z2010" s="68"/>
      <c r="AA2010" s="68"/>
      <c r="AB2010" s="67"/>
      <c r="AC2010" s="67"/>
      <c r="AD2010" s="67"/>
      <c r="AE2010" s="67"/>
      <c r="AF2010" s="67"/>
      <c r="AG2010" s="67"/>
      <c r="AH2010" s="67"/>
      <c r="AI2010" s="67"/>
      <c r="AJ2010" s="68"/>
      <c r="AK2010" s="68"/>
      <c r="AL2010" s="68"/>
      <c r="AM2010" s="67"/>
      <c r="AN2010" s="67"/>
      <c r="AO2010" s="67"/>
      <c r="AP2010" s="67"/>
      <c r="AQ2010" s="67"/>
      <c r="AR2010" s="67"/>
      <c r="AS2010" s="67"/>
      <c r="AT2010" s="67"/>
      <c r="AU2010" s="67"/>
      <c r="AV2010" s="67"/>
      <c r="AW2010" s="67"/>
      <c r="AX2010" s="68"/>
      <c r="AY2010" s="68"/>
      <c r="AZ2010" s="69"/>
      <c r="BA2010" s="70"/>
      <c r="BB2010" s="71"/>
      <c r="BC2010" s="54"/>
      <c r="BD2010" s="41">
        <v>4</v>
      </c>
      <c r="BE2010" s="52">
        <v>44</v>
      </c>
      <c r="BF2010" s="62">
        <v>4422</v>
      </c>
      <c r="BG2010" s="275"/>
    </row>
    <row r="2011" spans="1:59" s="63" customFormat="1" ht="12.75" x14ac:dyDescent="0.2">
      <c r="A2011" s="196">
        <v>4</v>
      </c>
      <c r="B2011" s="197" t="s">
        <v>422</v>
      </c>
      <c r="C2011" s="208">
        <v>44</v>
      </c>
      <c r="D2011" s="209" t="s">
        <v>774</v>
      </c>
      <c r="E2011" s="210">
        <v>4422</v>
      </c>
      <c r="F2011" s="211" t="s">
        <v>782</v>
      </c>
      <c r="G2011" s="231" t="s">
        <v>729</v>
      </c>
      <c r="H2011" s="72" t="s">
        <v>1233</v>
      </c>
      <c r="I2011" s="223" t="s">
        <v>1247</v>
      </c>
      <c r="J2011" s="73"/>
      <c r="K2011" s="73"/>
      <c r="L2011" s="73"/>
      <c r="M2011" s="74"/>
      <c r="N2011" s="247"/>
      <c r="O2011" s="306"/>
      <c r="P2011" s="105"/>
      <c r="Q2011" s="75"/>
      <c r="R2011" s="75"/>
      <c r="S2011" s="75"/>
      <c r="T2011" s="75"/>
      <c r="U2011" s="75"/>
      <c r="V2011" s="75"/>
      <c r="W2011" s="75"/>
      <c r="X2011" s="75"/>
      <c r="Y2011" s="76" t="s">
        <v>1241</v>
      </c>
      <c r="Z2011" s="77" t="s">
        <v>1241</v>
      </c>
      <c r="AA2011" s="78">
        <f>AA$2542</f>
        <v>5000</v>
      </c>
      <c r="AB2011" s="75"/>
      <c r="AC2011" s="75"/>
      <c r="AD2011" s="75"/>
      <c r="AE2011" s="75"/>
      <c r="AF2011" s="75"/>
      <c r="AG2011" s="75"/>
      <c r="AH2011" s="75"/>
      <c r="AI2011" s="75"/>
      <c r="AJ2011" s="76" t="s">
        <v>1241</v>
      </c>
      <c r="AK2011" s="77" t="s">
        <v>1241</v>
      </c>
      <c r="AL2011" s="78">
        <f>AL$2542</f>
        <v>0</v>
      </c>
      <c r="AM2011" s="75"/>
      <c r="AN2011" s="75"/>
      <c r="AO2011" s="75"/>
      <c r="AP2011" s="75"/>
      <c r="AQ2011" s="75"/>
      <c r="AR2011" s="75"/>
      <c r="AS2011" s="75"/>
      <c r="AT2011" s="75"/>
      <c r="AU2011" s="75"/>
      <c r="AV2011" s="75"/>
      <c r="AW2011" s="76" t="s">
        <v>1241</v>
      </c>
      <c r="AX2011" s="77" t="s">
        <v>1241</v>
      </c>
      <c r="AY2011" s="78">
        <f>AY$2542</f>
        <v>250</v>
      </c>
      <c r="AZ2011" s="79"/>
      <c r="BA2011" s="80" t="str">
        <f>I2011</f>
        <v>&gt; see 4711, Thermal insulation</v>
      </c>
      <c r="BB2011" s="71"/>
      <c r="BC2011" s="54"/>
      <c r="BD2011" s="41">
        <v>4</v>
      </c>
      <c r="BE2011" s="52">
        <v>44</v>
      </c>
      <c r="BF2011" s="62">
        <v>4422</v>
      </c>
      <c r="BG2011" s="276" t="str">
        <f>H2011</f>
        <v>Default Scenario (Link)</v>
      </c>
    </row>
    <row r="2012" spans="1:59" s="63" customFormat="1" ht="12.75" x14ac:dyDescent="0.2">
      <c r="A2012" s="196">
        <v>4</v>
      </c>
      <c r="B2012" s="197" t="s">
        <v>422</v>
      </c>
      <c r="C2012" s="208">
        <v>44</v>
      </c>
      <c r="D2012" s="209" t="s">
        <v>774</v>
      </c>
      <c r="E2012" s="210">
        <v>4422</v>
      </c>
      <c r="F2012" s="211" t="s">
        <v>782</v>
      </c>
      <c r="G2012" s="231"/>
      <c r="H2012" s="65"/>
      <c r="I2012" s="222"/>
      <c r="J2012" s="66"/>
      <c r="K2012" s="66"/>
      <c r="L2012" s="66"/>
      <c r="M2012" s="64"/>
      <c r="N2012" s="304"/>
      <c r="O2012" s="305"/>
      <c r="P2012" s="127"/>
      <c r="Q2012" s="67"/>
      <c r="R2012" s="67"/>
      <c r="S2012" s="67"/>
      <c r="T2012" s="67"/>
      <c r="U2012" s="67"/>
      <c r="V2012" s="67"/>
      <c r="W2012" s="67"/>
      <c r="X2012" s="67"/>
      <c r="Y2012" s="68"/>
      <c r="Z2012" s="68"/>
      <c r="AA2012" s="68"/>
      <c r="AB2012" s="67"/>
      <c r="AC2012" s="67"/>
      <c r="AD2012" s="67"/>
      <c r="AE2012" s="67"/>
      <c r="AF2012" s="67"/>
      <c r="AG2012" s="67"/>
      <c r="AH2012" s="67"/>
      <c r="AI2012" s="67"/>
      <c r="AJ2012" s="68"/>
      <c r="AK2012" s="68"/>
      <c r="AL2012" s="68"/>
      <c r="AM2012" s="67"/>
      <c r="AN2012" s="67"/>
      <c r="AO2012" s="67"/>
      <c r="AP2012" s="67"/>
      <c r="AQ2012" s="67"/>
      <c r="AR2012" s="67"/>
      <c r="AS2012" s="67"/>
      <c r="AT2012" s="67"/>
      <c r="AU2012" s="67"/>
      <c r="AV2012" s="67"/>
      <c r="AW2012" s="67"/>
      <c r="AX2012" s="68"/>
      <c r="AY2012" s="68"/>
      <c r="AZ2012" s="69"/>
      <c r="BA2012" s="70"/>
      <c r="BB2012" s="71"/>
      <c r="BC2012" s="54"/>
      <c r="BD2012" s="41">
        <v>4</v>
      </c>
      <c r="BE2012" s="52">
        <v>44</v>
      </c>
      <c r="BF2012" s="62">
        <v>4422</v>
      </c>
      <c r="BG2012" s="275"/>
    </row>
    <row r="2013" spans="1:59" s="63" customFormat="1" ht="12.75" x14ac:dyDescent="0.2">
      <c r="A2013" s="196">
        <v>4</v>
      </c>
      <c r="B2013" s="197" t="s">
        <v>422</v>
      </c>
      <c r="C2013" s="208">
        <v>44</v>
      </c>
      <c r="D2013" s="209" t="s">
        <v>774</v>
      </c>
      <c r="E2013" s="210">
        <v>4422</v>
      </c>
      <c r="F2013" s="211" t="s">
        <v>782</v>
      </c>
      <c r="G2013" s="230"/>
      <c r="H2013" s="56"/>
      <c r="I2013" s="221"/>
      <c r="J2013" s="57"/>
      <c r="K2013" s="57"/>
      <c r="L2013" s="57"/>
      <c r="M2013" s="55"/>
      <c r="N2013" s="303"/>
      <c r="O2013" s="245"/>
      <c r="P2013" s="122"/>
      <c r="Q2013" s="58"/>
      <c r="R2013" s="58"/>
      <c r="S2013" s="58"/>
      <c r="T2013" s="58"/>
      <c r="U2013" s="58"/>
      <c r="V2013" s="58"/>
      <c r="W2013" s="58"/>
      <c r="X2013" s="58"/>
      <c r="Y2013" s="59"/>
      <c r="Z2013" s="59"/>
      <c r="AA2013" s="59"/>
      <c r="AB2013" s="58"/>
      <c r="AC2013" s="58"/>
      <c r="AD2013" s="58"/>
      <c r="AE2013" s="58"/>
      <c r="AF2013" s="58"/>
      <c r="AG2013" s="58"/>
      <c r="AH2013" s="58"/>
      <c r="AI2013" s="58"/>
      <c r="AJ2013" s="59"/>
      <c r="AK2013" s="59"/>
      <c r="AL2013" s="59"/>
      <c r="AM2013" s="58"/>
      <c r="AN2013" s="58"/>
      <c r="AO2013" s="58"/>
      <c r="AP2013" s="58"/>
      <c r="AQ2013" s="58"/>
      <c r="AR2013" s="58"/>
      <c r="AS2013" s="58"/>
      <c r="AT2013" s="58"/>
      <c r="AU2013" s="58"/>
      <c r="AV2013" s="58"/>
      <c r="AW2013" s="58"/>
      <c r="AX2013" s="59"/>
      <c r="AY2013" s="59"/>
      <c r="AZ2013" s="60"/>
      <c r="BA2013" s="61"/>
      <c r="BB2013" s="54"/>
      <c r="BC2013" s="54"/>
      <c r="BD2013" s="41">
        <v>4</v>
      </c>
      <c r="BE2013" s="52">
        <v>44</v>
      </c>
      <c r="BF2013" s="62">
        <v>4422</v>
      </c>
      <c r="BG2013" s="274"/>
    </row>
    <row r="2014" spans="1:59" s="63" customFormat="1" ht="12.75" x14ac:dyDescent="0.2">
      <c r="A2014" s="196">
        <v>4</v>
      </c>
      <c r="B2014" s="197" t="s">
        <v>422</v>
      </c>
      <c r="C2014" s="208">
        <v>44</v>
      </c>
      <c r="D2014" s="209" t="s">
        <v>774</v>
      </c>
      <c r="E2014" s="210">
        <v>4422</v>
      </c>
      <c r="F2014" s="211" t="s">
        <v>782</v>
      </c>
      <c r="G2014" s="231"/>
      <c r="H2014" s="65"/>
      <c r="I2014" s="222"/>
      <c r="J2014" s="66"/>
      <c r="K2014" s="66"/>
      <c r="L2014" s="66"/>
      <c r="M2014" s="64"/>
      <c r="N2014" s="304"/>
      <c r="O2014" s="305"/>
      <c r="P2014" s="127"/>
      <c r="Q2014" s="67"/>
      <c r="R2014" s="67"/>
      <c r="S2014" s="67"/>
      <c r="T2014" s="67"/>
      <c r="U2014" s="67"/>
      <c r="V2014" s="67"/>
      <c r="W2014" s="67"/>
      <c r="X2014" s="67"/>
      <c r="Y2014" s="68"/>
      <c r="Z2014" s="68"/>
      <c r="AA2014" s="68"/>
      <c r="AB2014" s="67"/>
      <c r="AC2014" s="67"/>
      <c r="AD2014" s="67"/>
      <c r="AE2014" s="67"/>
      <c r="AF2014" s="67"/>
      <c r="AG2014" s="67"/>
      <c r="AH2014" s="67"/>
      <c r="AI2014" s="67"/>
      <c r="AJ2014" s="68"/>
      <c r="AK2014" s="68"/>
      <c r="AL2014" s="68"/>
      <c r="AM2014" s="67"/>
      <c r="AN2014" s="67"/>
      <c r="AO2014" s="67"/>
      <c r="AP2014" s="67"/>
      <c r="AQ2014" s="67"/>
      <c r="AR2014" s="67"/>
      <c r="AS2014" s="67"/>
      <c r="AT2014" s="67"/>
      <c r="AU2014" s="67"/>
      <c r="AV2014" s="67"/>
      <c r="AW2014" s="67"/>
      <c r="AX2014" s="68"/>
      <c r="AY2014" s="68"/>
      <c r="AZ2014" s="69"/>
      <c r="BA2014" s="70"/>
      <c r="BB2014" s="71"/>
      <c r="BC2014" s="54"/>
      <c r="BD2014" s="41">
        <v>4</v>
      </c>
      <c r="BE2014" s="52">
        <v>44</v>
      </c>
      <c r="BF2014" s="62">
        <v>4422</v>
      </c>
      <c r="BG2014" s="275"/>
    </row>
    <row r="2015" spans="1:59" s="63" customFormat="1" ht="12.75" x14ac:dyDescent="0.2">
      <c r="A2015" s="196">
        <v>4</v>
      </c>
      <c r="B2015" s="197" t="s">
        <v>422</v>
      </c>
      <c r="C2015" s="208">
        <v>44</v>
      </c>
      <c r="D2015" s="209" t="s">
        <v>774</v>
      </c>
      <c r="E2015" s="210">
        <v>4422</v>
      </c>
      <c r="F2015" s="211" t="s">
        <v>782</v>
      </c>
      <c r="G2015" s="231" t="s">
        <v>645</v>
      </c>
      <c r="H2015" s="72" t="s">
        <v>1233</v>
      </c>
      <c r="I2015" s="223" t="s">
        <v>1254</v>
      </c>
      <c r="J2015" s="73"/>
      <c r="K2015" s="73"/>
      <c r="L2015" s="73"/>
      <c r="M2015" s="74"/>
      <c r="N2015" s="247"/>
      <c r="O2015" s="306"/>
      <c r="P2015" s="105"/>
      <c r="Q2015" s="75"/>
      <c r="R2015" s="75"/>
      <c r="S2015" s="75"/>
      <c r="T2015" s="75"/>
      <c r="U2015" s="75"/>
      <c r="V2015" s="75"/>
      <c r="W2015" s="75"/>
      <c r="X2015" s="75"/>
      <c r="Y2015" s="76" t="s">
        <v>1241</v>
      </c>
      <c r="Z2015" s="77" t="s">
        <v>1241</v>
      </c>
      <c r="AA2015" s="78">
        <f>AA$1248</f>
        <v>2500</v>
      </c>
      <c r="AB2015" s="75"/>
      <c r="AC2015" s="75"/>
      <c r="AD2015" s="75"/>
      <c r="AE2015" s="75"/>
      <c r="AF2015" s="75"/>
      <c r="AG2015" s="75"/>
      <c r="AH2015" s="75"/>
      <c r="AI2015" s="75"/>
      <c r="AJ2015" s="76" t="s">
        <v>1241</v>
      </c>
      <c r="AK2015" s="77" t="s">
        <v>1241</v>
      </c>
      <c r="AL2015" s="78">
        <f>AL$1248</f>
        <v>0</v>
      </c>
      <c r="AM2015" s="75"/>
      <c r="AN2015" s="75"/>
      <c r="AO2015" s="75"/>
      <c r="AP2015" s="75"/>
      <c r="AQ2015" s="75"/>
      <c r="AR2015" s="75"/>
      <c r="AS2015" s="75"/>
      <c r="AT2015" s="75"/>
      <c r="AU2015" s="75"/>
      <c r="AV2015" s="75"/>
      <c r="AW2015" s="76" t="s">
        <v>1241</v>
      </c>
      <c r="AX2015" s="77" t="s">
        <v>1241</v>
      </c>
      <c r="AY2015" s="78">
        <f>AY$1248</f>
        <v>500</v>
      </c>
      <c r="AZ2015" s="79"/>
      <c r="BA2015" s="80" t="str">
        <f>I2015</f>
        <v>&gt; see 4271, Natural stone veneer walling</v>
      </c>
      <c r="BB2015" s="71"/>
      <c r="BC2015" s="54"/>
      <c r="BD2015" s="41">
        <v>4</v>
      </c>
      <c r="BE2015" s="52">
        <v>44</v>
      </c>
      <c r="BF2015" s="62">
        <v>4422</v>
      </c>
      <c r="BG2015" s="276" t="str">
        <f>H2015</f>
        <v>Default Scenario (Link)</v>
      </c>
    </row>
    <row r="2016" spans="1:59" s="63" customFormat="1" ht="12.75" x14ac:dyDescent="0.2">
      <c r="A2016" s="196">
        <v>4</v>
      </c>
      <c r="B2016" s="197" t="s">
        <v>422</v>
      </c>
      <c r="C2016" s="208">
        <v>44</v>
      </c>
      <c r="D2016" s="209" t="s">
        <v>774</v>
      </c>
      <c r="E2016" s="210">
        <v>4422</v>
      </c>
      <c r="F2016" s="211" t="s">
        <v>782</v>
      </c>
      <c r="G2016" s="231"/>
      <c r="H2016" s="65"/>
      <c r="I2016" s="222"/>
      <c r="J2016" s="66"/>
      <c r="K2016" s="66"/>
      <c r="L2016" s="66"/>
      <c r="M2016" s="64"/>
      <c r="N2016" s="304"/>
      <c r="O2016" s="305"/>
      <c r="P2016" s="127"/>
      <c r="Q2016" s="67"/>
      <c r="R2016" s="67"/>
      <c r="S2016" s="67"/>
      <c r="T2016" s="67"/>
      <c r="U2016" s="67"/>
      <c r="V2016" s="67"/>
      <c r="W2016" s="67"/>
      <c r="X2016" s="67"/>
      <c r="Y2016" s="68"/>
      <c r="Z2016" s="68"/>
      <c r="AA2016" s="68"/>
      <c r="AB2016" s="67"/>
      <c r="AC2016" s="67"/>
      <c r="AD2016" s="67"/>
      <c r="AE2016" s="67"/>
      <c r="AF2016" s="67"/>
      <c r="AG2016" s="67"/>
      <c r="AH2016" s="67"/>
      <c r="AI2016" s="67"/>
      <c r="AJ2016" s="68"/>
      <c r="AK2016" s="68"/>
      <c r="AL2016" s="68"/>
      <c r="AM2016" s="67"/>
      <c r="AN2016" s="67"/>
      <c r="AO2016" s="67"/>
      <c r="AP2016" s="67"/>
      <c r="AQ2016" s="67"/>
      <c r="AR2016" s="67"/>
      <c r="AS2016" s="67"/>
      <c r="AT2016" s="67"/>
      <c r="AU2016" s="67"/>
      <c r="AV2016" s="67"/>
      <c r="AW2016" s="67"/>
      <c r="AX2016" s="68"/>
      <c r="AY2016" s="68"/>
      <c r="AZ2016" s="69"/>
      <c r="BA2016" s="70"/>
      <c r="BB2016" s="71"/>
      <c r="BC2016" s="54"/>
      <c r="BD2016" s="41">
        <v>4</v>
      </c>
      <c r="BE2016" s="52">
        <v>44</v>
      </c>
      <c r="BF2016" s="62">
        <v>4422</v>
      </c>
      <c r="BG2016" s="275"/>
    </row>
    <row r="2017" spans="1:59" s="63" customFormat="1" ht="12.75" x14ac:dyDescent="0.2">
      <c r="A2017" s="196">
        <v>4</v>
      </c>
      <c r="B2017" s="197" t="s">
        <v>422</v>
      </c>
      <c r="C2017" s="208">
        <v>44</v>
      </c>
      <c r="D2017" s="209" t="s">
        <v>774</v>
      </c>
      <c r="E2017" s="210">
        <v>4422</v>
      </c>
      <c r="F2017" s="211" t="s">
        <v>782</v>
      </c>
      <c r="G2017" s="230"/>
      <c r="H2017" s="56"/>
      <c r="I2017" s="221"/>
      <c r="J2017" s="57"/>
      <c r="K2017" s="57"/>
      <c r="L2017" s="57"/>
      <c r="M2017" s="55"/>
      <c r="N2017" s="303"/>
      <c r="O2017" s="245"/>
      <c r="P2017" s="122"/>
      <c r="Q2017" s="58"/>
      <c r="R2017" s="58"/>
      <c r="S2017" s="58"/>
      <c r="T2017" s="58"/>
      <c r="U2017" s="58"/>
      <c r="V2017" s="58"/>
      <c r="W2017" s="58"/>
      <c r="X2017" s="58"/>
      <c r="Y2017" s="59"/>
      <c r="Z2017" s="59"/>
      <c r="AA2017" s="59"/>
      <c r="AB2017" s="58"/>
      <c r="AC2017" s="58"/>
      <c r="AD2017" s="58"/>
      <c r="AE2017" s="58"/>
      <c r="AF2017" s="58"/>
      <c r="AG2017" s="58"/>
      <c r="AH2017" s="58"/>
      <c r="AI2017" s="58"/>
      <c r="AJ2017" s="59"/>
      <c r="AK2017" s="59"/>
      <c r="AL2017" s="59"/>
      <c r="AM2017" s="58"/>
      <c r="AN2017" s="58"/>
      <c r="AO2017" s="58"/>
      <c r="AP2017" s="58"/>
      <c r="AQ2017" s="58"/>
      <c r="AR2017" s="58"/>
      <c r="AS2017" s="58"/>
      <c r="AT2017" s="58"/>
      <c r="AU2017" s="58"/>
      <c r="AV2017" s="58"/>
      <c r="AW2017" s="58"/>
      <c r="AX2017" s="59"/>
      <c r="AY2017" s="59"/>
      <c r="AZ2017" s="60"/>
      <c r="BA2017" s="61"/>
      <c r="BB2017" s="54"/>
      <c r="BC2017" s="54"/>
      <c r="BD2017" s="41">
        <v>4</v>
      </c>
      <c r="BE2017" s="52">
        <v>44</v>
      </c>
      <c r="BF2017" s="62">
        <v>4422</v>
      </c>
      <c r="BG2017" s="274"/>
    </row>
    <row r="2018" spans="1:59" x14ac:dyDescent="0.25">
      <c r="A2018" s="196">
        <v>4</v>
      </c>
      <c r="B2018" s="197" t="s">
        <v>422</v>
      </c>
      <c r="C2018" s="208">
        <v>44</v>
      </c>
      <c r="D2018" s="209" t="s">
        <v>774</v>
      </c>
      <c r="E2018" s="212">
        <v>4423</v>
      </c>
      <c r="F2018" s="213" t="s">
        <v>788</v>
      </c>
      <c r="G2018" s="234"/>
      <c r="H2018" s="138"/>
      <c r="I2018" s="224"/>
      <c r="J2018" s="98"/>
      <c r="K2018" s="98"/>
      <c r="L2018" s="98"/>
      <c r="M2018" s="137"/>
      <c r="N2018" s="322"/>
      <c r="O2018" s="323"/>
      <c r="P2018" s="139"/>
      <c r="Q2018" s="139"/>
      <c r="R2018" s="139"/>
      <c r="S2018" s="139"/>
      <c r="T2018" s="139"/>
      <c r="U2018" s="139"/>
      <c r="V2018" s="139"/>
      <c r="W2018" s="139"/>
      <c r="X2018" s="139"/>
      <c r="Y2018" s="100"/>
      <c r="Z2018" s="125"/>
      <c r="AA2018" s="125"/>
      <c r="AB2018" s="139"/>
      <c r="AC2018" s="139"/>
      <c r="AD2018" s="139"/>
      <c r="AE2018" s="139"/>
      <c r="AF2018" s="139"/>
      <c r="AG2018" s="139"/>
      <c r="AH2018" s="139"/>
      <c r="AI2018" s="139"/>
      <c r="AJ2018" s="100"/>
      <c r="AK2018" s="125"/>
      <c r="AL2018" s="125"/>
      <c r="AM2018" s="139"/>
      <c r="AN2018" s="139"/>
      <c r="AO2018" s="139"/>
      <c r="AP2018" s="139"/>
      <c r="AQ2018" s="139"/>
      <c r="AR2018" s="139"/>
      <c r="AS2018" s="139"/>
      <c r="AT2018" s="139"/>
      <c r="AU2018" s="139"/>
      <c r="AV2018" s="139"/>
      <c r="AW2018" s="99"/>
      <c r="AX2018" s="125"/>
      <c r="AY2018" s="100"/>
      <c r="AZ2018" s="140"/>
      <c r="BA2018" s="141"/>
      <c r="BB2018" s="136"/>
      <c r="BC2018" s="136"/>
      <c r="BD2018" s="41">
        <v>4</v>
      </c>
      <c r="BE2018" s="52">
        <v>44</v>
      </c>
      <c r="BF2018" s="103">
        <v>4423</v>
      </c>
      <c r="BG2018" s="283"/>
    </row>
    <row r="2019" spans="1:59" s="63" customFormat="1" ht="12.75" x14ac:dyDescent="0.2">
      <c r="A2019" s="196">
        <v>4</v>
      </c>
      <c r="B2019" s="197" t="s">
        <v>422</v>
      </c>
      <c r="C2019" s="208">
        <v>44</v>
      </c>
      <c r="D2019" s="209" t="s">
        <v>774</v>
      </c>
      <c r="E2019" s="212">
        <v>4423</v>
      </c>
      <c r="F2019" s="213" t="s">
        <v>788</v>
      </c>
      <c r="G2019" s="232"/>
      <c r="H2019" s="97"/>
      <c r="I2019" s="224"/>
      <c r="J2019" s="98"/>
      <c r="K2019" s="98"/>
      <c r="L2019" s="98"/>
      <c r="M2019" s="96"/>
      <c r="N2019" s="307"/>
      <c r="O2019" s="246"/>
      <c r="P2019" s="124"/>
      <c r="Q2019" s="99"/>
      <c r="R2019" s="99"/>
      <c r="S2019" s="99"/>
      <c r="T2019" s="99"/>
      <c r="U2019" s="99"/>
      <c r="V2019" s="99"/>
      <c r="W2019" s="99"/>
      <c r="X2019" s="99"/>
      <c r="Y2019" s="100"/>
      <c r="Z2019" s="100"/>
      <c r="AA2019" s="100"/>
      <c r="AB2019" s="99"/>
      <c r="AC2019" s="99"/>
      <c r="AD2019" s="99"/>
      <c r="AE2019" s="99"/>
      <c r="AF2019" s="99"/>
      <c r="AG2019" s="99"/>
      <c r="AH2019" s="99"/>
      <c r="AI2019" s="99"/>
      <c r="AJ2019" s="100"/>
      <c r="AK2019" s="100"/>
      <c r="AL2019" s="100"/>
      <c r="AM2019" s="99"/>
      <c r="AN2019" s="99"/>
      <c r="AO2019" s="99"/>
      <c r="AP2019" s="99"/>
      <c r="AQ2019" s="99"/>
      <c r="AR2019" s="99"/>
      <c r="AS2019" s="99"/>
      <c r="AT2019" s="99"/>
      <c r="AU2019" s="99"/>
      <c r="AV2019" s="99"/>
      <c r="AW2019" s="99"/>
      <c r="AX2019" s="100"/>
      <c r="AY2019" s="100"/>
      <c r="AZ2019" s="101"/>
      <c r="BA2019" s="102"/>
      <c r="BB2019" s="95"/>
      <c r="BC2019" s="95"/>
      <c r="BD2019" s="41">
        <v>4</v>
      </c>
      <c r="BE2019" s="52">
        <v>44</v>
      </c>
      <c r="BF2019" s="103">
        <v>4423</v>
      </c>
      <c r="BG2019" s="277"/>
    </row>
    <row r="2020" spans="1:59" s="63" customFormat="1" ht="12.75" x14ac:dyDescent="0.2">
      <c r="A2020" s="196">
        <v>4</v>
      </c>
      <c r="B2020" s="197" t="s">
        <v>422</v>
      </c>
      <c r="C2020" s="208">
        <v>44</v>
      </c>
      <c r="D2020" s="209" t="s">
        <v>774</v>
      </c>
      <c r="E2020" s="212">
        <v>4423</v>
      </c>
      <c r="F2020" s="213" t="s">
        <v>788</v>
      </c>
      <c r="G2020" s="341" t="s">
        <v>1199</v>
      </c>
      <c r="H2020" s="65"/>
      <c r="I2020" s="222"/>
      <c r="J2020" s="66"/>
      <c r="K2020" s="66"/>
      <c r="L2020" s="66"/>
      <c r="M2020" s="64"/>
      <c r="N2020" s="304"/>
      <c r="O2020" s="305"/>
      <c r="P2020" s="127"/>
      <c r="Q2020" s="67"/>
      <c r="R2020" s="67"/>
      <c r="S2020" s="67"/>
      <c r="T2020" s="67"/>
      <c r="U2020" s="67"/>
      <c r="V2020" s="67"/>
      <c r="W2020" s="67"/>
      <c r="X2020" s="67"/>
      <c r="Y2020" s="68"/>
      <c r="Z2020" s="68"/>
      <c r="AA2020" s="68"/>
      <c r="AB2020" s="67"/>
      <c r="AC2020" s="67"/>
      <c r="AD2020" s="67"/>
      <c r="AE2020" s="67"/>
      <c r="AF2020" s="67"/>
      <c r="AG2020" s="67"/>
      <c r="AH2020" s="67"/>
      <c r="AI2020" s="67"/>
      <c r="AJ2020" s="68"/>
      <c r="AK2020" s="68"/>
      <c r="AL2020" s="68"/>
      <c r="AM2020" s="67"/>
      <c r="AN2020" s="67"/>
      <c r="AO2020" s="67"/>
      <c r="AP2020" s="67"/>
      <c r="AQ2020" s="67"/>
      <c r="AR2020" s="67"/>
      <c r="AS2020" s="67"/>
      <c r="AT2020" s="67"/>
      <c r="AU2020" s="67"/>
      <c r="AV2020" s="67"/>
      <c r="AW2020" s="67"/>
      <c r="AX2020" s="68"/>
      <c r="AY2020" s="68"/>
      <c r="AZ2020" s="69"/>
      <c r="BA2020" s="70"/>
      <c r="BB2020" s="71"/>
      <c r="BC2020" s="95"/>
      <c r="BD2020" s="41">
        <v>4</v>
      </c>
      <c r="BE2020" s="52">
        <v>44</v>
      </c>
      <c r="BF2020" s="103">
        <v>4423</v>
      </c>
      <c r="BG2020" s="275"/>
    </row>
    <row r="2021" spans="1:59" s="63" customFormat="1" ht="12.75" x14ac:dyDescent="0.2">
      <c r="A2021" s="196">
        <v>4</v>
      </c>
      <c r="B2021" s="197" t="s">
        <v>422</v>
      </c>
      <c r="C2021" s="208">
        <v>44</v>
      </c>
      <c r="D2021" s="209" t="s">
        <v>774</v>
      </c>
      <c r="E2021" s="212">
        <v>4423</v>
      </c>
      <c r="F2021" s="213" t="s">
        <v>788</v>
      </c>
      <c r="G2021" s="341" t="s">
        <v>1199</v>
      </c>
      <c r="H2021" s="72" t="s">
        <v>47</v>
      </c>
      <c r="I2021" s="223"/>
      <c r="J2021" s="73"/>
      <c r="K2021" s="73"/>
      <c r="L2021" s="73"/>
      <c r="M2021" s="74"/>
      <c r="N2021" s="247"/>
      <c r="O2021" s="306"/>
      <c r="P2021" s="105"/>
      <c r="Q2021" s="75"/>
      <c r="R2021" s="75"/>
      <c r="S2021" s="75"/>
      <c r="T2021" s="75"/>
      <c r="U2021" s="75"/>
      <c r="V2021" s="75"/>
      <c r="W2021" s="75"/>
      <c r="X2021" s="75"/>
      <c r="Y2021" s="76">
        <f>IF(ISNUMBER(VLOOKUP(Y2023,P$7:W$7,MATCH(Y2023,P$7:W$7))),VLOOKUP(Y2023,P$7:W$7,MATCH(Y2023,P$7:W$7)),IF(N2025=0,"No Data",IF(Y2023&gt;0,"&lt;100",0)))</f>
        <v>25000</v>
      </c>
      <c r="Z2021" s="77">
        <f>IF(ISNUMBER(VLOOKUP(Z2025,P$7:W$7,MATCH(Z2025,P$7:W$7))),VLOOKUP(Z2025,P$7:W$7,MATCH(Z2025,P$7:W$7)),IF(N2025=0,"No Data",IF(Z2025&gt;0,"&lt;100",0)))</f>
        <v>10000</v>
      </c>
      <c r="AA2021" s="106">
        <f>IF(ISNUMBER(Z2021),Z2021,0)</f>
        <v>10000</v>
      </c>
      <c r="AB2021" s="75"/>
      <c r="AC2021" s="75"/>
      <c r="AD2021" s="75"/>
      <c r="AE2021" s="75"/>
      <c r="AF2021" s="75"/>
      <c r="AG2021" s="75"/>
      <c r="AH2021" s="75"/>
      <c r="AI2021" s="75"/>
      <c r="AJ2021" s="76">
        <f>IF(ISNUMBER(VLOOKUP(AJ2023,AB$7:AH$7,MATCH(AJ2023,AB$7:AH$7))),VLOOKUP(AJ2023,AB$7:AH$7,MATCH(AJ2023,AB$7:AH$7)),IF(N2025=0,"No Data",IF(AJ2023&gt;0,"&lt;50",0)))</f>
        <v>0</v>
      </c>
      <c r="AK2021" s="77">
        <f>IF(ISNUMBER(VLOOKUP(AK2025,AB$7:AH$7,MATCH(AK2025,AB$7:AH$7))),VLOOKUP(AK2025,AB$7:AH$7,MATCH(AK2025,AB$7:AH$7)),IF(N2025=0,"No Data",IF(AK2025&gt;0,"&lt;50",0)))</f>
        <v>0</v>
      </c>
      <c r="AL2021" s="106">
        <f>IF(ISNUMBER(AK2021),AK2021,0)</f>
        <v>0</v>
      </c>
      <c r="AM2021" s="75"/>
      <c r="AN2021" s="75"/>
      <c r="AO2021" s="75"/>
      <c r="AP2021" s="75"/>
      <c r="AQ2021" s="75"/>
      <c r="AR2021" s="75"/>
      <c r="AS2021" s="75"/>
      <c r="AT2021" s="75"/>
      <c r="AU2021" s="75"/>
      <c r="AV2021" s="75"/>
      <c r="AW2021" s="76">
        <f>IF(ISNUMBER(VLOOKUP(AW2023,AM$7:AU$7,MATCH(AW2023,AM$7:AU$7))),VLOOKUP(AW2023,AM$7:AU$7,MATCH(AW2023,AM$7:AU$7)),IF(N2025=0,"No Data",IF(AW2023&gt;0,"&lt;10",0)))</f>
        <v>100</v>
      </c>
      <c r="AX2021" s="77">
        <f>IF(ISNUMBER(VLOOKUP(AX2025,AM$7:AU$7,MATCH(AX2025,AM$7:AU$7))),VLOOKUP(AX2025,AM$7:AU$7,MATCH(AX2025,AM$7:AU$7)),IF(N2025=0,"No Data",IF(AX2025&gt;0,"&lt;10",0)))</f>
        <v>100</v>
      </c>
      <c r="AY2021" s="106">
        <f>IF(ISNUMBER(AX2021),AX2021,0)</f>
        <v>100</v>
      </c>
      <c r="AZ2021" s="79"/>
      <c r="BA2021" s="80"/>
      <c r="BB2021" s="71"/>
      <c r="BC2021" s="95"/>
      <c r="BD2021" s="41">
        <v>4</v>
      </c>
      <c r="BE2021" s="52">
        <v>44</v>
      </c>
      <c r="BF2021" s="103">
        <v>4423</v>
      </c>
      <c r="BG2021" s="276" t="s">
        <v>47</v>
      </c>
    </row>
    <row r="2022" spans="1:59" s="63" customFormat="1" ht="12.75" x14ac:dyDescent="0.2">
      <c r="A2022" s="196">
        <v>4</v>
      </c>
      <c r="B2022" s="197" t="s">
        <v>422</v>
      </c>
      <c r="C2022" s="208">
        <v>44</v>
      </c>
      <c r="D2022" s="209" t="s">
        <v>774</v>
      </c>
      <c r="E2022" s="212">
        <v>4423</v>
      </c>
      <c r="F2022" s="213" t="s">
        <v>788</v>
      </c>
      <c r="G2022" s="341" t="s">
        <v>1199</v>
      </c>
      <c r="H2022" s="81" t="s">
        <v>48</v>
      </c>
      <c r="I2022" s="223"/>
      <c r="J2022" s="73"/>
      <c r="K2022" s="73"/>
      <c r="L2022" s="73"/>
      <c r="M2022" s="74"/>
      <c r="N2022" s="247"/>
      <c r="O2022" s="306"/>
      <c r="P2022" s="105"/>
      <c r="Q2022" s="75"/>
      <c r="R2022" s="75"/>
      <c r="S2022" s="75"/>
      <c r="T2022" s="75"/>
      <c r="U2022" s="75"/>
      <c r="V2022" s="75"/>
      <c r="W2022" s="75"/>
      <c r="X2022" s="75"/>
      <c r="Y2022" s="82">
        <f>MIN(X2026:X2036)</f>
        <v>25000</v>
      </c>
      <c r="Z2022" s="83"/>
      <c r="AA2022" s="83"/>
      <c r="AB2022" s="75"/>
      <c r="AC2022" s="75"/>
      <c r="AD2022" s="75"/>
      <c r="AE2022" s="75"/>
      <c r="AF2022" s="75"/>
      <c r="AG2022" s="75"/>
      <c r="AH2022" s="75"/>
      <c r="AI2022" s="75"/>
      <c r="AJ2022" s="82">
        <f>MIN(AI2026:AI2036)</f>
        <v>0</v>
      </c>
      <c r="AK2022" s="83"/>
      <c r="AL2022" s="83"/>
      <c r="AM2022" s="75"/>
      <c r="AN2022" s="75"/>
      <c r="AO2022" s="75"/>
      <c r="AP2022" s="75"/>
      <c r="AQ2022" s="75"/>
      <c r="AR2022" s="75"/>
      <c r="AS2022" s="75"/>
      <c r="AT2022" s="75"/>
      <c r="AU2022" s="75"/>
      <c r="AV2022" s="75"/>
      <c r="AW2022" s="82">
        <f>MIN(AV2026:AV2036)</f>
        <v>100</v>
      </c>
      <c r="AX2022" s="83"/>
      <c r="AY2022" s="83"/>
      <c r="AZ2022" s="79"/>
      <c r="BA2022" s="80"/>
      <c r="BB2022" s="71"/>
      <c r="BC2022" s="95"/>
      <c r="BD2022" s="41">
        <v>4</v>
      </c>
      <c r="BE2022" s="52">
        <v>44</v>
      </c>
      <c r="BF2022" s="103">
        <v>4423</v>
      </c>
      <c r="BG2022" s="278" t="s">
        <v>48</v>
      </c>
    </row>
    <row r="2023" spans="1:59" s="63" customFormat="1" ht="12.75" x14ac:dyDescent="0.2">
      <c r="A2023" s="196">
        <v>4</v>
      </c>
      <c r="B2023" s="197" t="s">
        <v>422</v>
      </c>
      <c r="C2023" s="208">
        <v>44</v>
      </c>
      <c r="D2023" s="209" t="s">
        <v>774</v>
      </c>
      <c r="E2023" s="212">
        <v>4423</v>
      </c>
      <c r="F2023" s="213" t="s">
        <v>788</v>
      </c>
      <c r="G2023" s="341" t="s">
        <v>1199</v>
      </c>
      <c r="H2023" s="81" t="s">
        <v>49</v>
      </c>
      <c r="I2023" s="223"/>
      <c r="J2023" s="73"/>
      <c r="K2023" s="73"/>
      <c r="L2023" s="73"/>
      <c r="M2023" s="74"/>
      <c r="N2023" s="247"/>
      <c r="O2023" s="306"/>
      <c r="P2023" s="105"/>
      <c r="Q2023" s="75"/>
      <c r="R2023" s="75"/>
      <c r="S2023" s="75"/>
      <c r="T2023" s="75"/>
      <c r="U2023" s="75"/>
      <c r="V2023" s="75"/>
      <c r="W2023" s="75"/>
      <c r="X2023" s="75"/>
      <c r="Y2023" s="84">
        <f>IF(ISNUMBER(AVERAGE(X2026:X2036)),AVERAGE(X2026:X2036),0)</f>
        <v>25000</v>
      </c>
      <c r="Z2023" s="83"/>
      <c r="AA2023" s="83"/>
      <c r="AB2023" s="75"/>
      <c r="AC2023" s="75"/>
      <c r="AD2023" s="75"/>
      <c r="AE2023" s="75"/>
      <c r="AF2023" s="75"/>
      <c r="AG2023" s="75"/>
      <c r="AH2023" s="75"/>
      <c r="AI2023" s="75"/>
      <c r="AJ2023" s="84">
        <f>IF(ISNUMBER(AVERAGE(AI2026:AI2036)),AVERAGE(AI2026:AI2036),0)</f>
        <v>0</v>
      </c>
      <c r="AK2023" s="83"/>
      <c r="AL2023" s="83"/>
      <c r="AM2023" s="75"/>
      <c r="AN2023" s="75"/>
      <c r="AO2023" s="75"/>
      <c r="AP2023" s="75"/>
      <c r="AQ2023" s="75"/>
      <c r="AR2023" s="75"/>
      <c r="AS2023" s="75"/>
      <c r="AT2023" s="75"/>
      <c r="AU2023" s="75"/>
      <c r="AV2023" s="75"/>
      <c r="AW2023" s="84">
        <f>IF(ISNUMBER(AVERAGE(AV2026:AV2036)),AVERAGE(AV2026:AV2036),0)</f>
        <v>100</v>
      </c>
      <c r="AX2023" s="83"/>
      <c r="AY2023" s="83"/>
      <c r="AZ2023" s="79"/>
      <c r="BA2023" s="80"/>
      <c r="BB2023" s="71"/>
      <c r="BC2023" s="95"/>
      <c r="BD2023" s="41">
        <v>4</v>
      </c>
      <c r="BE2023" s="52">
        <v>44</v>
      </c>
      <c r="BF2023" s="103">
        <v>4423</v>
      </c>
      <c r="BG2023" s="278" t="s">
        <v>49</v>
      </c>
    </row>
    <row r="2024" spans="1:59" s="63" customFormat="1" ht="12.75" x14ac:dyDescent="0.2">
      <c r="A2024" s="196">
        <v>4</v>
      </c>
      <c r="B2024" s="197" t="s">
        <v>422</v>
      </c>
      <c r="C2024" s="208">
        <v>44</v>
      </c>
      <c r="D2024" s="209" t="s">
        <v>774</v>
      </c>
      <c r="E2024" s="212">
        <v>4423</v>
      </c>
      <c r="F2024" s="213" t="s">
        <v>788</v>
      </c>
      <c r="G2024" s="341" t="s">
        <v>1199</v>
      </c>
      <c r="H2024" s="81" t="s">
        <v>50</v>
      </c>
      <c r="I2024" s="223"/>
      <c r="J2024" s="73"/>
      <c r="K2024" s="73"/>
      <c r="L2024" s="73"/>
      <c r="M2024" s="74"/>
      <c r="N2024" s="247"/>
      <c r="O2024" s="306"/>
      <c r="P2024" s="105"/>
      <c r="Q2024" s="75"/>
      <c r="R2024" s="75"/>
      <c r="S2024" s="75"/>
      <c r="T2024" s="75"/>
      <c r="U2024" s="75"/>
      <c r="V2024" s="75"/>
      <c r="W2024" s="75"/>
      <c r="X2024" s="75"/>
      <c r="Y2024" s="84">
        <f>MAX(X2026:X2036)</f>
        <v>25000</v>
      </c>
      <c r="Z2024" s="83"/>
      <c r="AA2024" s="83"/>
      <c r="AB2024" s="75"/>
      <c r="AC2024" s="75"/>
      <c r="AD2024" s="75"/>
      <c r="AE2024" s="75"/>
      <c r="AF2024" s="75"/>
      <c r="AG2024" s="75"/>
      <c r="AH2024" s="75"/>
      <c r="AI2024" s="75"/>
      <c r="AJ2024" s="84">
        <f>MAX(AI2026:AI2036)</f>
        <v>0</v>
      </c>
      <c r="AK2024" s="83"/>
      <c r="AL2024" s="83"/>
      <c r="AM2024" s="75"/>
      <c r="AN2024" s="75"/>
      <c r="AO2024" s="75"/>
      <c r="AP2024" s="75"/>
      <c r="AQ2024" s="75"/>
      <c r="AR2024" s="75"/>
      <c r="AS2024" s="75"/>
      <c r="AT2024" s="75"/>
      <c r="AU2024" s="75"/>
      <c r="AV2024" s="75"/>
      <c r="AW2024" s="84">
        <f>MAX(AV2026:AV2036)</f>
        <v>100</v>
      </c>
      <c r="AX2024" s="83"/>
      <c r="AY2024" s="83"/>
      <c r="AZ2024" s="79"/>
      <c r="BA2024" s="80"/>
      <c r="BB2024" s="71"/>
      <c r="BC2024" s="95"/>
      <c r="BD2024" s="41">
        <v>4</v>
      </c>
      <c r="BE2024" s="52">
        <v>44</v>
      </c>
      <c r="BF2024" s="103">
        <v>4423</v>
      </c>
      <c r="BG2024" s="278" t="s">
        <v>50</v>
      </c>
    </row>
    <row r="2025" spans="1:59" s="63" customFormat="1" ht="12.75" x14ac:dyDescent="0.2">
      <c r="A2025" s="196">
        <v>4</v>
      </c>
      <c r="B2025" s="197" t="s">
        <v>422</v>
      </c>
      <c r="C2025" s="208">
        <v>44</v>
      </c>
      <c r="D2025" s="209" t="s">
        <v>774</v>
      </c>
      <c r="E2025" s="212">
        <v>4423</v>
      </c>
      <c r="F2025" s="213" t="s">
        <v>788</v>
      </c>
      <c r="G2025" s="341" t="s">
        <v>1199</v>
      </c>
      <c r="H2025" s="85" t="s">
        <v>51</v>
      </c>
      <c r="I2025" s="223"/>
      <c r="J2025" s="73"/>
      <c r="K2025" s="73"/>
      <c r="L2025" s="73"/>
      <c r="M2025" s="74"/>
      <c r="N2025" s="248">
        <f>SUM(N2026:N2036)</f>
        <v>11</v>
      </c>
      <c r="O2025" s="293">
        <f>SUM(O2026:O2036)</f>
        <v>1.0000000000000002</v>
      </c>
      <c r="P2025" s="292"/>
      <c r="Q2025" s="87"/>
      <c r="R2025" s="87"/>
      <c r="S2025" s="87"/>
      <c r="T2025" s="87"/>
      <c r="U2025" s="87"/>
      <c r="V2025" s="87"/>
      <c r="W2025" s="87"/>
      <c r="X2025" s="87"/>
      <c r="Y2025" s="88"/>
      <c r="Z2025" s="107">
        <f>SUM(Z2026:Z2036)</f>
        <v>24999.999999999996</v>
      </c>
      <c r="AA2025" s="88"/>
      <c r="AB2025" s="87"/>
      <c r="AC2025" s="87"/>
      <c r="AD2025" s="87"/>
      <c r="AE2025" s="87"/>
      <c r="AF2025" s="87"/>
      <c r="AG2025" s="87"/>
      <c r="AH2025" s="87"/>
      <c r="AI2025" s="87"/>
      <c r="AJ2025" s="88"/>
      <c r="AK2025" s="107">
        <f>SUM(AK2026:AK2036)</f>
        <v>0</v>
      </c>
      <c r="AL2025" s="88"/>
      <c r="AM2025" s="87"/>
      <c r="AN2025" s="87"/>
      <c r="AO2025" s="87"/>
      <c r="AP2025" s="87"/>
      <c r="AQ2025" s="87"/>
      <c r="AR2025" s="87"/>
      <c r="AS2025" s="87"/>
      <c r="AT2025" s="87"/>
      <c r="AU2025" s="87"/>
      <c r="AV2025" s="87"/>
      <c r="AW2025" s="112"/>
      <c r="AX2025" s="107">
        <f>SUM(AX2026:AX2036)</f>
        <v>100.00000000000001</v>
      </c>
      <c r="AY2025" s="88"/>
      <c r="AZ2025" s="79"/>
      <c r="BA2025" s="80"/>
      <c r="BB2025" s="71"/>
      <c r="BC2025" s="95"/>
      <c r="BD2025" s="41">
        <v>4</v>
      </c>
      <c r="BE2025" s="52">
        <v>44</v>
      </c>
      <c r="BF2025" s="103">
        <v>4423</v>
      </c>
      <c r="BG2025" s="279" t="s">
        <v>51</v>
      </c>
    </row>
    <row r="2026" spans="1:59" s="63" customFormat="1" ht="12.75" x14ac:dyDescent="0.2">
      <c r="A2026" s="196">
        <v>4</v>
      </c>
      <c r="B2026" s="197" t="s">
        <v>422</v>
      </c>
      <c r="C2026" s="208">
        <v>44</v>
      </c>
      <c r="D2026" s="209" t="s">
        <v>774</v>
      </c>
      <c r="E2026" s="212">
        <v>4423</v>
      </c>
      <c r="F2026" s="213" t="s">
        <v>788</v>
      </c>
      <c r="G2026" s="341" t="s">
        <v>1199</v>
      </c>
      <c r="H2026" s="89" t="s">
        <v>52</v>
      </c>
      <c r="I2026" s="90" t="s">
        <v>96</v>
      </c>
      <c r="J2026" s="90"/>
      <c r="K2026" s="90" t="s">
        <v>73</v>
      </c>
      <c r="L2026" s="90" t="s">
        <v>95</v>
      </c>
      <c r="M2026" s="91"/>
      <c r="N2026" s="312">
        <v>1</v>
      </c>
      <c r="O2026" s="313">
        <f>N2026/N$2025</f>
        <v>9.0909090909090912E-2</v>
      </c>
      <c r="P2026" s="104"/>
      <c r="Q2026" s="92"/>
      <c r="R2026" s="92"/>
      <c r="S2026" s="92"/>
      <c r="T2026" s="92"/>
      <c r="U2026" s="92"/>
      <c r="V2026" s="92"/>
      <c r="W2026" s="92">
        <v>1</v>
      </c>
      <c r="X2026" s="109">
        <f t="shared" ref="X2026:X2036" si="266">P2026*P$7+Q2026*Q$7+R2026*R$7+S2026*S$7+T2026*T$7+U2026*U$7+V2026*V$7+W2026*W$7</f>
        <v>25000</v>
      </c>
      <c r="Y2026" s="83"/>
      <c r="Z2026" s="110">
        <f t="shared" ref="Z2026:Z2036" si="267">X2026*$O2026</f>
        <v>2272.727272727273</v>
      </c>
      <c r="AA2026" s="111"/>
      <c r="AB2026" s="92"/>
      <c r="AC2026" s="92"/>
      <c r="AD2026" s="92"/>
      <c r="AE2026" s="92"/>
      <c r="AF2026" s="92"/>
      <c r="AG2026" s="92"/>
      <c r="AH2026" s="92"/>
      <c r="AI2026" s="109">
        <f t="shared" ref="AI2026:AI2036" si="268">AB2026*AB$7+AC2026*AC$7+AD2026*AD$7+AE2026*AE$7+AF2026*AF$7+AG2026*AG$7+AH2026*AH$7</f>
        <v>0</v>
      </c>
      <c r="AJ2026" s="83"/>
      <c r="AK2026" s="110">
        <f t="shared" ref="AK2026:AK2036" si="269">AI2026*$O2026</f>
        <v>0</v>
      </c>
      <c r="AL2026" s="111"/>
      <c r="AM2026" s="92"/>
      <c r="AN2026" s="92"/>
      <c r="AO2026" s="92"/>
      <c r="AP2026" s="92">
        <v>1</v>
      </c>
      <c r="AQ2026" s="92"/>
      <c r="AR2026" s="92"/>
      <c r="AS2026" s="92"/>
      <c r="AT2026" s="92"/>
      <c r="AU2026" s="92"/>
      <c r="AV2026" s="109">
        <f t="shared" ref="AV2026:AV2036" si="270">AM2026*AM$7+AN2026*AN$7+AO2026*AO$7+AP2026*AP$7+AQ2026*AQ$7+AR2026*AR$7+AS2026*AS$7+AT2026*AT$7+AU2026*AU$7</f>
        <v>100</v>
      </c>
      <c r="AW2026" s="75"/>
      <c r="AX2026" s="110">
        <f t="shared" ref="AX2026:AX2036" si="271">AV2026*$O2026</f>
        <v>9.0909090909090917</v>
      </c>
      <c r="AY2026" s="111"/>
      <c r="AZ2026" s="93"/>
      <c r="BA2026" s="94" t="s">
        <v>105</v>
      </c>
      <c r="BB2026" s="71"/>
      <c r="BC2026" s="95"/>
      <c r="BD2026" s="41">
        <v>4</v>
      </c>
      <c r="BE2026" s="52">
        <v>44</v>
      </c>
      <c r="BF2026" s="103">
        <v>4423</v>
      </c>
      <c r="BG2026" s="280" t="s">
        <v>52</v>
      </c>
    </row>
    <row r="2027" spans="1:59" s="63" customFormat="1" ht="12.75" x14ac:dyDescent="0.2">
      <c r="A2027" s="196">
        <v>4</v>
      </c>
      <c r="B2027" s="197" t="s">
        <v>422</v>
      </c>
      <c r="C2027" s="208">
        <v>44</v>
      </c>
      <c r="D2027" s="209" t="s">
        <v>774</v>
      </c>
      <c r="E2027" s="212">
        <v>4423</v>
      </c>
      <c r="F2027" s="213" t="s">
        <v>788</v>
      </c>
      <c r="G2027" s="341" t="s">
        <v>1199</v>
      </c>
      <c r="H2027" s="89"/>
      <c r="I2027" s="90" t="s">
        <v>160</v>
      </c>
      <c r="J2027" s="90"/>
      <c r="K2027" s="90" t="s">
        <v>237</v>
      </c>
      <c r="L2027" s="90"/>
      <c r="M2027" s="91"/>
      <c r="N2027" s="312">
        <v>1</v>
      </c>
      <c r="O2027" s="313">
        <f t="shared" ref="O2027:O2036" si="272">N2027/N$2025</f>
        <v>9.0909090909090912E-2</v>
      </c>
      <c r="P2027" s="104"/>
      <c r="Q2027" s="92"/>
      <c r="R2027" s="92"/>
      <c r="S2027" s="92"/>
      <c r="T2027" s="92"/>
      <c r="U2027" s="92"/>
      <c r="V2027" s="92"/>
      <c r="W2027" s="92">
        <v>1</v>
      </c>
      <c r="X2027" s="109">
        <f t="shared" si="266"/>
        <v>25000</v>
      </c>
      <c r="Y2027" s="83"/>
      <c r="Z2027" s="110">
        <f t="shared" si="267"/>
        <v>2272.727272727273</v>
      </c>
      <c r="AA2027" s="111"/>
      <c r="AB2027" s="92"/>
      <c r="AC2027" s="92"/>
      <c r="AD2027" s="92"/>
      <c r="AE2027" s="92"/>
      <c r="AF2027" s="92"/>
      <c r="AG2027" s="92"/>
      <c r="AH2027" s="92"/>
      <c r="AI2027" s="109">
        <f t="shared" si="268"/>
        <v>0</v>
      </c>
      <c r="AJ2027" s="83"/>
      <c r="AK2027" s="110">
        <f t="shared" si="269"/>
        <v>0</v>
      </c>
      <c r="AL2027" s="111"/>
      <c r="AM2027" s="92"/>
      <c r="AN2027" s="92"/>
      <c r="AO2027" s="92"/>
      <c r="AP2027" s="92">
        <v>1</v>
      </c>
      <c r="AQ2027" s="92"/>
      <c r="AR2027" s="92"/>
      <c r="AS2027" s="92"/>
      <c r="AT2027" s="92"/>
      <c r="AU2027" s="92"/>
      <c r="AV2027" s="109">
        <f t="shared" si="270"/>
        <v>100</v>
      </c>
      <c r="AW2027" s="75"/>
      <c r="AX2027" s="110">
        <f t="shared" si="271"/>
        <v>9.0909090909090917</v>
      </c>
      <c r="AY2027" s="111"/>
      <c r="AZ2027" s="93"/>
      <c r="BA2027" s="94" t="s">
        <v>105</v>
      </c>
      <c r="BB2027" s="71"/>
      <c r="BC2027" s="95"/>
      <c r="BD2027" s="41">
        <v>4</v>
      </c>
      <c r="BE2027" s="52">
        <v>44</v>
      </c>
      <c r="BF2027" s="103">
        <v>4423</v>
      </c>
      <c r="BG2027" s="280" t="s">
        <v>52</v>
      </c>
    </row>
    <row r="2028" spans="1:59" s="63" customFormat="1" ht="12.75" x14ac:dyDescent="0.2">
      <c r="A2028" s="196">
        <v>4</v>
      </c>
      <c r="B2028" s="197" t="s">
        <v>422</v>
      </c>
      <c r="C2028" s="208">
        <v>44</v>
      </c>
      <c r="D2028" s="209" t="s">
        <v>774</v>
      </c>
      <c r="E2028" s="212">
        <v>4423</v>
      </c>
      <c r="F2028" s="213" t="s">
        <v>788</v>
      </c>
      <c r="G2028" s="341" t="s">
        <v>1199</v>
      </c>
      <c r="H2028" s="89"/>
      <c r="I2028" s="90" t="s">
        <v>166</v>
      </c>
      <c r="J2028" s="90"/>
      <c r="K2028" s="90" t="s">
        <v>545</v>
      </c>
      <c r="L2028" s="90" t="s">
        <v>777</v>
      </c>
      <c r="M2028" s="91"/>
      <c r="N2028" s="312">
        <v>1</v>
      </c>
      <c r="O2028" s="313">
        <f t="shared" si="272"/>
        <v>9.0909090909090912E-2</v>
      </c>
      <c r="P2028" s="104"/>
      <c r="Q2028" s="92"/>
      <c r="R2028" s="92"/>
      <c r="S2028" s="92"/>
      <c r="T2028" s="92"/>
      <c r="U2028" s="92"/>
      <c r="V2028" s="92"/>
      <c r="W2028" s="92">
        <v>1</v>
      </c>
      <c r="X2028" s="109">
        <f t="shared" si="266"/>
        <v>25000</v>
      </c>
      <c r="Y2028" s="83"/>
      <c r="Z2028" s="110">
        <f t="shared" si="267"/>
        <v>2272.727272727273</v>
      </c>
      <c r="AA2028" s="111"/>
      <c r="AB2028" s="92"/>
      <c r="AC2028" s="92"/>
      <c r="AD2028" s="92"/>
      <c r="AE2028" s="92"/>
      <c r="AF2028" s="92"/>
      <c r="AG2028" s="92"/>
      <c r="AH2028" s="92"/>
      <c r="AI2028" s="109">
        <f t="shared" si="268"/>
        <v>0</v>
      </c>
      <c r="AJ2028" s="83"/>
      <c r="AK2028" s="110">
        <f t="shared" si="269"/>
        <v>0</v>
      </c>
      <c r="AL2028" s="111"/>
      <c r="AM2028" s="92"/>
      <c r="AN2028" s="92"/>
      <c r="AO2028" s="92"/>
      <c r="AP2028" s="92">
        <v>1</v>
      </c>
      <c r="AQ2028" s="92"/>
      <c r="AR2028" s="92"/>
      <c r="AS2028" s="92"/>
      <c r="AT2028" s="92"/>
      <c r="AU2028" s="92"/>
      <c r="AV2028" s="109">
        <f t="shared" si="270"/>
        <v>100</v>
      </c>
      <c r="AW2028" s="75"/>
      <c r="AX2028" s="110">
        <f t="shared" si="271"/>
        <v>9.0909090909090917</v>
      </c>
      <c r="AY2028" s="111"/>
      <c r="AZ2028" s="93"/>
      <c r="BA2028" s="94" t="s">
        <v>105</v>
      </c>
      <c r="BB2028" s="71"/>
      <c r="BC2028" s="95"/>
      <c r="BD2028" s="41">
        <v>4</v>
      </c>
      <c r="BE2028" s="52">
        <v>44</v>
      </c>
      <c r="BF2028" s="103">
        <v>4423</v>
      </c>
      <c r="BG2028" s="280" t="s">
        <v>52</v>
      </c>
    </row>
    <row r="2029" spans="1:59" s="63" customFormat="1" ht="12.75" x14ac:dyDescent="0.2">
      <c r="A2029" s="196">
        <v>4</v>
      </c>
      <c r="B2029" s="197" t="s">
        <v>422</v>
      </c>
      <c r="C2029" s="208">
        <v>44</v>
      </c>
      <c r="D2029" s="209" t="s">
        <v>774</v>
      </c>
      <c r="E2029" s="212">
        <v>4423</v>
      </c>
      <c r="F2029" s="213" t="s">
        <v>788</v>
      </c>
      <c r="G2029" s="341" t="s">
        <v>1199</v>
      </c>
      <c r="H2029" s="89"/>
      <c r="I2029" s="90" t="s">
        <v>457</v>
      </c>
      <c r="J2029" s="90"/>
      <c r="K2029" s="90" t="s">
        <v>237</v>
      </c>
      <c r="L2029" s="90"/>
      <c r="M2029" s="91"/>
      <c r="N2029" s="312">
        <v>1</v>
      </c>
      <c r="O2029" s="313">
        <f t="shared" si="272"/>
        <v>9.0909090909090912E-2</v>
      </c>
      <c r="P2029" s="104"/>
      <c r="Q2029" s="92"/>
      <c r="R2029" s="92"/>
      <c r="S2029" s="92"/>
      <c r="T2029" s="92"/>
      <c r="U2029" s="92"/>
      <c r="V2029" s="92"/>
      <c r="W2029" s="92">
        <v>1</v>
      </c>
      <c r="X2029" s="109">
        <f t="shared" si="266"/>
        <v>25000</v>
      </c>
      <c r="Y2029" s="83"/>
      <c r="Z2029" s="110">
        <f t="shared" si="267"/>
        <v>2272.727272727273</v>
      </c>
      <c r="AA2029" s="111"/>
      <c r="AB2029" s="92"/>
      <c r="AC2029" s="92"/>
      <c r="AD2029" s="92"/>
      <c r="AE2029" s="92"/>
      <c r="AF2029" s="92"/>
      <c r="AG2029" s="92"/>
      <c r="AH2029" s="92"/>
      <c r="AI2029" s="109">
        <f t="shared" si="268"/>
        <v>0</v>
      </c>
      <c r="AJ2029" s="83"/>
      <c r="AK2029" s="110">
        <f t="shared" si="269"/>
        <v>0</v>
      </c>
      <c r="AL2029" s="111"/>
      <c r="AM2029" s="92"/>
      <c r="AN2029" s="92"/>
      <c r="AO2029" s="92"/>
      <c r="AP2029" s="92">
        <v>1</v>
      </c>
      <c r="AQ2029" s="92"/>
      <c r="AR2029" s="92"/>
      <c r="AS2029" s="92"/>
      <c r="AT2029" s="92"/>
      <c r="AU2029" s="92"/>
      <c r="AV2029" s="109">
        <f t="shared" si="270"/>
        <v>100</v>
      </c>
      <c r="AW2029" s="75"/>
      <c r="AX2029" s="110">
        <f t="shared" si="271"/>
        <v>9.0909090909090917</v>
      </c>
      <c r="AY2029" s="111"/>
      <c r="AZ2029" s="93"/>
      <c r="BA2029" s="94" t="s">
        <v>105</v>
      </c>
      <c r="BB2029" s="71"/>
      <c r="BC2029" s="95"/>
      <c r="BD2029" s="41">
        <v>4</v>
      </c>
      <c r="BE2029" s="52">
        <v>44</v>
      </c>
      <c r="BF2029" s="103">
        <v>4423</v>
      </c>
      <c r="BG2029" s="280" t="s">
        <v>52</v>
      </c>
    </row>
    <row r="2030" spans="1:59" s="63" customFormat="1" ht="12.75" x14ac:dyDescent="0.2">
      <c r="A2030" s="196">
        <v>4</v>
      </c>
      <c r="B2030" s="197" t="s">
        <v>422</v>
      </c>
      <c r="C2030" s="208">
        <v>44</v>
      </c>
      <c r="D2030" s="209" t="s">
        <v>774</v>
      </c>
      <c r="E2030" s="212">
        <v>4423</v>
      </c>
      <c r="F2030" s="213" t="s">
        <v>788</v>
      </c>
      <c r="G2030" s="341" t="s">
        <v>1199</v>
      </c>
      <c r="H2030" s="89"/>
      <c r="I2030" s="90" t="s">
        <v>162</v>
      </c>
      <c r="J2030" s="90"/>
      <c r="K2030" s="90" t="s">
        <v>237</v>
      </c>
      <c r="L2030" s="90"/>
      <c r="M2030" s="91"/>
      <c r="N2030" s="312">
        <v>1</v>
      </c>
      <c r="O2030" s="313">
        <f t="shared" si="272"/>
        <v>9.0909090909090912E-2</v>
      </c>
      <c r="P2030" s="104"/>
      <c r="Q2030" s="92"/>
      <c r="R2030" s="92"/>
      <c r="S2030" s="92"/>
      <c r="T2030" s="92"/>
      <c r="U2030" s="92"/>
      <c r="V2030" s="92"/>
      <c r="W2030" s="92">
        <v>1</v>
      </c>
      <c r="X2030" s="109">
        <f t="shared" si="266"/>
        <v>25000</v>
      </c>
      <c r="Y2030" s="83"/>
      <c r="Z2030" s="110">
        <f t="shared" si="267"/>
        <v>2272.727272727273</v>
      </c>
      <c r="AA2030" s="111"/>
      <c r="AB2030" s="92"/>
      <c r="AC2030" s="92"/>
      <c r="AD2030" s="92"/>
      <c r="AE2030" s="92"/>
      <c r="AF2030" s="92"/>
      <c r="AG2030" s="92"/>
      <c r="AH2030" s="92"/>
      <c r="AI2030" s="109">
        <f t="shared" si="268"/>
        <v>0</v>
      </c>
      <c r="AJ2030" s="83"/>
      <c r="AK2030" s="110">
        <f t="shared" si="269"/>
        <v>0</v>
      </c>
      <c r="AL2030" s="111"/>
      <c r="AM2030" s="92"/>
      <c r="AN2030" s="92"/>
      <c r="AO2030" s="92"/>
      <c r="AP2030" s="92">
        <v>1</v>
      </c>
      <c r="AQ2030" s="92"/>
      <c r="AR2030" s="92"/>
      <c r="AS2030" s="92"/>
      <c r="AT2030" s="92"/>
      <c r="AU2030" s="92"/>
      <c r="AV2030" s="109">
        <f t="shared" si="270"/>
        <v>100</v>
      </c>
      <c r="AW2030" s="75"/>
      <c r="AX2030" s="110">
        <f t="shared" si="271"/>
        <v>9.0909090909090917</v>
      </c>
      <c r="AY2030" s="111"/>
      <c r="AZ2030" s="93"/>
      <c r="BA2030" s="94" t="s">
        <v>105</v>
      </c>
      <c r="BB2030" s="71"/>
      <c r="BC2030" s="95"/>
      <c r="BD2030" s="41">
        <v>4</v>
      </c>
      <c r="BE2030" s="52">
        <v>44</v>
      </c>
      <c r="BF2030" s="103">
        <v>4423</v>
      </c>
      <c r="BG2030" s="280" t="s">
        <v>52</v>
      </c>
    </row>
    <row r="2031" spans="1:59" s="63" customFormat="1" ht="12.75" x14ac:dyDescent="0.2">
      <c r="A2031" s="196">
        <v>4</v>
      </c>
      <c r="B2031" s="197" t="s">
        <v>422</v>
      </c>
      <c r="C2031" s="208">
        <v>44</v>
      </c>
      <c r="D2031" s="209" t="s">
        <v>774</v>
      </c>
      <c r="E2031" s="212">
        <v>4423</v>
      </c>
      <c r="F2031" s="213" t="s">
        <v>788</v>
      </c>
      <c r="G2031" s="341" t="s">
        <v>1199</v>
      </c>
      <c r="H2031" s="89"/>
      <c r="I2031" s="90" t="s">
        <v>778</v>
      </c>
      <c r="J2031" s="90"/>
      <c r="K2031" s="90" t="s">
        <v>237</v>
      </c>
      <c r="L2031" s="90"/>
      <c r="M2031" s="91"/>
      <c r="N2031" s="312">
        <v>1</v>
      </c>
      <c r="O2031" s="313">
        <f t="shared" si="272"/>
        <v>9.0909090909090912E-2</v>
      </c>
      <c r="P2031" s="104"/>
      <c r="Q2031" s="92"/>
      <c r="R2031" s="92"/>
      <c r="S2031" s="92"/>
      <c r="T2031" s="92"/>
      <c r="U2031" s="92"/>
      <c r="V2031" s="92"/>
      <c r="W2031" s="92">
        <v>1</v>
      </c>
      <c r="X2031" s="109">
        <f t="shared" si="266"/>
        <v>25000</v>
      </c>
      <c r="Y2031" s="83"/>
      <c r="Z2031" s="110">
        <f t="shared" si="267"/>
        <v>2272.727272727273</v>
      </c>
      <c r="AA2031" s="111"/>
      <c r="AB2031" s="92"/>
      <c r="AC2031" s="92"/>
      <c r="AD2031" s="92"/>
      <c r="AE2031" s="92"/>
      <c r="AF2031" s="92"/>
      <c r="AG2031" s="92"/>
      <c r="AH2031" s="92"/>
      <c r="AI2031" s="109">
        <f t="shared" si="268"/>
        <v>0</v>
      </c>
      <c r="AJ2031" s="83"/>
      <c r="AK2031" s="110">
        <f t="shared" si="269"/>
        <v>0</v>
      </c>
      <c r="AL2031" s="111"/>
      <c r="AM2031" s="92"/>
      <c r="AN2031" s="92"/>
      <c r="AO2031" s="92"/>
      <c r="AP2031" s="92">
        <v>1</v>
      </c>
      <c r="AQ2031" s="92"/>
      <c r="AR2031" s="92"/>
      <c r="AS2031" s="92"/>
      <c r="AT2031" s="92"/>
      <c r="AU2031" s="92"/>
      <c r="AV2031" s="109">
        <f t="shared" si="270"/>
        <v>100</v>
      </c>
      <c r="AW2031" s="75"/>
      <c r="AX2031" s="110">
        <f t="shared" si="271"/>
        <v>9.0909090909090917</v>
      </c>
      <c r="AY2031" s="111"/>
      <c r="AZ2031" s="93"/>
      <c r="BA2031" s="94" t="s">
        <v>105</v>
      </c>
      <c r="BB2031" s="71"/>
      <c r="BC2031" s="95"/>
      <c r="BD2031" s="41">
        <v>4</v>
      </c>
      <c r="BE2031" s="52">
        <v>44</v>
      </c>
      <c r="BF2031" s="103">
        <v>4423</v>
      </c>
      <c r="BG2031" s="280" t="s">
        <v>52</v>
      </c>
    </row>
    <row r="2032" spans="1:59" s="63" customFormat="1" ht="12.75" x14ac:dyDescent="0.2">
      <c r="A2032" s="196">
        <v>4</v>
      </c>
      <c r="B2032" s="197" t="s">
        <v>422</v>
      </c>
      <c r="C2032" s="208">
        <v>44</v>
      </c>
      <c r="D2032" s="209" t="s">
        <v>774</v>
      </c>
      <c r="E2032" s="212">
        <v>4423</v>
      </c>
      <c r="F2032" s="213" t="s">
        <v>788</v>
      </c>
      <c r="G2032" s="341" t="s">
        <v>1199</v>
      </c>
      <c r="H2032" s="89"/>
      <c r="I2032" s="90" t="s">
        <v>463</v>
      </c>
      <c r="J2032" s="90"/>
      <c r="K2032" s="90" t="s">
        <v>779</v>
      </c>
      <c r="L2032" s="90" t="s">
        <v>780</v>
      </c>
      <c r="M2032" s="91"/>
      <c r="N2032" s="312">
        <v>1</v>
      </c>
      <c r="O2032" s="313">
        <f t="shared" si="272"/>
        <v>9.0909090909090912E-2</v>
      </c>
      <c r="P2032" s="104"/>
      <c r="Q2032" s="92"/>
      <c r="R2032" s="92"/>
      <c r="S2032" s="92"/>
      <c r="T2032" s="92"/>
      <c r="U2032" s="92"/>
      <c r="V2032" s="92"/>
      <c r="W2032" s="92">
        <v>1</v>
      </c>
      <c r="X2032" s="109">
        <f t="shared" si="266"/>
        <v>25000</v>
      </c>
      <c r="Y2032" s="83"/>
      <c r="Z2032" s="110">
        <f t="shared" si="267"/>
        <v>2272.727272727273</v>
      </c>
      <c r="AA2032" s="111"/>
      <c r="AB2032" s="92"/>
      <c r="AC2032" s="92"/>
      <c r="AD2032" s="92"/>
      <c r="AE2032" s="92"/>
      <c r="AF2032" s="92"/>
      <c r="AG2032" s="92"/>
      <c r="AH2032" s="92"/>
      <c r="AI2032" s="109">
        <f t="shared" si="268"/>
        <v>0</v>
      </c>
      <c r="AJ2032" s="83"/>
      <c r="AK2032" s="110">
        <f t="shared" si="269"/>
        <v>0</v>
      </c>
      <c r="AL2032" s="111"/>
      <c r="AM2032" s="92"/>
      <c r="AN2032" s="92"/>
      <c r="AO2032" s="92"/>
      <c r="AP2032" s="92">
        <v>1</v>
      </c>
      <c r="AQ2032" s="92"/>
      <c r="AR2032" s="92"/>
      <c r="AS2032" s="92"/>
      <c r="AT2032" s="92"/>
      <c r="AU2032" s="92"/>
      <c r="AV2032" s="109">
        <f t="shared" si="270"/>
        <v>100</v>
      </c>
      <c r="AW2032" s="75"/>
      <c r="AX2032" s="110">
        <f t="shared" si="271"/>
        <v>9.0909090909090917</v>
      </c>
      <c r="AY2032" s="111"/>
      <c r="AZ2032" s="93"/>
      <c r="BA2032" s="94" t="s">
        <v>105</v>
      </c>
      <c r="BB2032" s="71"/>
      <c r="BC2032" s="95"/>
      <c r="BD2032" s="41">
        <v>4</v>
      </c>
      <c r="BE2032" s="52">
        <v>44</v>
      </c>
      <c r="BF2032" s="103">
        <v>4423</v>
      </c>
      <c r="BG2032" s="280" t="s">
        <v>52</v>
      </c>
    </row>
    <row r="2033" spans="1:59" s="63" customFormat="1" ht="12.75" x14ac:dyDescent="0.2">
      <c r="A2033" s="196">
        <v>4</v>
      </c>
      <c r="B2033" s="197" t="s">
        <v>422</v>
      </c>
      <c r="C2033" s="208">
        <v>44</v>
      </c>
      <c r="D2033" s="209" t="s">
        <v>774</v>
      </c>
      <c r="E2033" s="212">
        <v>4423</v>
      </c>
      <c r="F2033" s="213" t="s">
        <v>788</v>
      </c>
      <c r="G2033" s="341" t="s">
        <v>1199</v>
      </c>
      <c r="H2033" s="89"/>
      <c r="I2033" s="90" t="s">
        <v>465</v>
      </c>
      <c r="J2033" s="90"/>
      <c r="K2033" s="90" t="s">
        <v>237</v>
      </c>
      <c r="L2033" s="90"/>
      <c r="M2033" s="91"/>
      <c r="N2033" s="312">
        <v>1</v>
      </c>
      <c r="O2033" s="313">
        <f t="shared" si="272"/>
        <v>9.0909090909090912E-2</v>
      </c>
      <c r="P2033" s="104"/>
      <c r="Q2033" s="92"/>
      <c r="R2033" s="92"/>
      <c r="S2033" s="92"/>
      <c r="T2033" s="92"/>
      <c r="U2033" s="92"/>
      <c r="V2033" s="92"/>
      <c r="W2033" s="92">
        <v>1</v>
      </c>
      <c r="X2033" s="109">
        <f t="shared" si="266"/>
        <v>25000</v>
      </c>
      <c r="Y2033" s="83"/>
      <c r="Z2033" s="110">
        <f t="shared" si="267"/>
        <v>2272.727272727273</v>
      </c>
      <c r="AA2033" s="111"/>
      <c r="AB2033" s="92"/>
      <c r="AC2033" s="92"/>
      <c r="AD2033" s="92"/>
      <c r="AE2033" s="92"/>
      <c r="AF2033" s="92"/>
      <c r="AG2033" s="92"/>
      <c r="AH2033" s="92"/>
      <c r="AI2033" s="109">
        <f t="shared" si="268"/>
        <v>0</v>
      </c>
      <c r="AJ2033" s="83"/>
      <c r="AK2033" s="110">
        <f t="shared" si="269"/>
        <v>0</v>
      </c>
      <c r="AL2033" s="111"/>
      <c r="AM2033" s="92"/>
      <c r="AN2033" s="92"/>
      <c r="AO2033" s="92"/>
      <c r="AP2033" s="92">
        <v>1</v>
      </c>
      <c r="AQ2033" s="92"/>
      <c r="AR2033" s="92"/>
      <c r="AS2033" s="92"/>
      <c r="AT2033" s="92"/>
      <c r="AU2033" s="92"/>
      <c r="AV2033" s="109">
        <f t="shared" si="270"/>
        <v>100</v>
      </c>
      <c r="AW2033" s="75"/>
      <c r="AX2033" s="110">
        <f t="shared" si="271"/>
        <v>9.0909090909090917</v>
      </c>
      <c r="AY2033" s="111"/>
      <c r="AZ2033" s="93"/>
      <c r="BA2033" s="94" t="s">
        <v>105</v>
      </c>
      <c r="BB2033" s="71"/>
      <c r="BC2033" s="95"/>
      <c r="BD2033" s="41">
        <v>4</v>
      </c>
      <c r="BE2033" s="52">
        <v>44</v>
      </c>
      <c r="BF2033" s="103">
        <v>4423</v>
      </c>
      <c r="BG2033" s="280" t="s">
        <v>52</v>
      </c>
    </row>
    <row r="2034" spans="1:59" s="63" customFormat="1" ht="12.75" x14ac:dyDescent="0.2">
      <c r="A2034" s="196">
        <v>4</v>
      </c>
      <c r="B2034" s="197" t="s">
        <v>422</v>
      </c>
      <c r="C2034" s="208">
        <v>44</v>
      </c>
      <c r="D2034" s="209" t="s">
        <v>774</v>
      </c>
      <c r="E2034" s="212">
        <v>4423</v>
      </c>
      <c r="F2034" s="213" t="s">
        <v>788</v>
      </c>
      <c r="G2034" s="341" t="s">
        <v>1199</v>
      </c>
      <c r="H2034" s="89"/>
      <c r="I2034" s="90" t="s">
        <v>440</v>
      </c>
      <c r="J2034" s="90"/>
      <c r="K2034" s="90" t="s">
        <v>73</v>
      </c>
      <c r="L2034" s="90" t="s">
        <v>69</v>
      </c>
      <c r="M2034" s="91"/>
      <c r="N2034" s="312">
        <v>1</v>
      </c>
      <c r="O2034" s="313">
        <f t="shared" si="272"/>
        <v>9.0909090909090912E-2</v>
      </c>
      <c r="P2034" s="104"/>
      <c r="Q2034" s="92"/>
      <c r="R2034" s="92"/>
      <c r="S2034" s="92"/>
      <c r="T2034" s="92"/>
      <c r="U2034" s="92"/>
      <c r="V2034" s="92"/>
      <c r="W2034" s="92">
        <v>1</v>
      </c>
      <c r="X2034" s="109">
        <f t="shared" si="266"/>
        <v>25000</v>
      </c>
      <c r="Y2034" s="83"/>
      <c r="Z2034" s="110">
        <f t="shared" si="267"/>
        <v>2272.727272727273</v>
      </c>
      <c r="AA2034" s="111"/>
      <c r="AB2034" s="92"/>
      <c r="AC2034" s="92"/>
      <c r="AD2034" s="92"/>
      <c r="AE2034" s="92"/>
      <c r="AF2034" s="92"/>
      <c r="AG2034" s="92"/>
      <c r="AH2034" s="92"/>
      <c r="AI2034" s="109">
        <f t="shared" si="268"/>
        <v>0</v>
      </c>
      <c r="AJ2034" s="83"/>
      <c r="AK2034" s="110">
        <f t="shared" si="269"/>
        <v>0</v>
      </c>
      <c r="AL2034" s="111"/>
      <c r="AM2034" s="92"/>
      <c r="AN2034" s="92"/>
      <c r="AO2034" s="92"/>
      <c r="AP2034" s="92">
        <v>1</v>
      </c>
      <c r="AQ2034" s="92"/>
      <c r="AR2034" s="92"/>
      <c r="AS2034" s="92"/>
      <c r="AT2034" s="92"/>
      <c r="AU2034" s="92"/>
      <c r="AV2034" s="109">
        <f t="shared" si="270"/>
        <v>100</v>
      </c>
      <c r="AW2034" s="75"/>
      <c r="AX2034" s="110">
        <f t="shared" si="271"/>
        <v>9.0909090909090917</v>
      </c>
      <c r="AY2034" s="111"/>
      <c r="AZ2034" s="93"/>
      <c r="BA2034" s="94" t="s">
        <v>105</v>
      </c>
      <c r="BB2034" s="71"/>
      <c r="BC2034" s="95"/>
      <c r="BD2034" s="41">
        <v>4</v>
      </c>
      <c r="BE2034" s="52">
        <v>44</v>
      </c>
      <c r="BF2034" s="103">
        <v>4423</v>
      </c>
      <c r="BG2034" s="280" t="s">
        <v>52</v>
      </c>
    </row>
    <row r="2035" spans="1:59" s="63" customFormat="1" ht="12.75" x14ac:dyDescent="0.2">
      <c r="A2035" s="196">
        <v>4</v>
      </c>
      <c r="B2035" s="197" t="s">
        <v>422</v>
      </c>
      <c r="C2035" s="208">
        <v>44</v>
      </c>
      <c r="D2035" s="209" t="s">
        <v>774</v>
      </c>
      <c r="E2035" s="212">
        <v>4423</v>
      </c>
      <c r="F2035" s="213" t="s">
        <v>788</v>
      </c>
      <c r="G2035" s="341" t="s">
        <v>1199</v>
      </c>
      <c r="H2035" s="89"/>
      <c r="I2035" s="90" t="s">
        <v>464</v>
      </c>
      <c r="J2035" s="90"/>
      <c r="K2035" s="90" t="s">
        <v>779</v>
      </c>
      <c r="L2035" s="90" t="s">
        <v>780</v>
      </c>
      <c r="M2035" s="91"/>
      <c r="N2035" s="312">
        <v>1</v>
      </c>
      <c r="O2035" s="313">
        <f t="shared" si="272"/>
        <v>9.0909090909090912E-2</v>
      </c>
      <c r="P2035" s="104"/>
      <c r="Q2035" s="92"/>
      <c r="R2035" s="92"/>
      <c r="S2035" s="92"/>
      <c r="T2035" s="92"/>
      <c r="U2035" s="92"/>
      <c r="V2035" s="92"/>
      <c r="W2035" s="92">
        <v>1</v>
      </c>
      <c r="X2035" s="109">
        <f t="shared" si="266"/>
        <v>25000</v>
      </c>
      <c r="Y2035" s="83"/>
      <c r="Z2035" s="110">
        <f t="shared" si="267"/>
        <v>2272.727272727273</v>
      </c>
      <c r="AA2035" s="111"/>
      <c r="AB2035" s="92"/>
      <c r="AC2035" s="92"/>
      <c r="AD2035" s="92"/>
      <c r="AE2035" s="92"/>
      <c r="AF2035" s="92"/>
      <c r="AG2035" s="92"/>
      <c r="AH2035" s="92"/>
      <c r="AI2035" s="109">
        <f t="shared" si="268"/>
        <v>0</v>
      </c>
      <c r="AJ2035" s="83"/>
      <c r="AK2035" s="110">
        <f t="shared" si="269"/>
        <v>0</v>
      </c>
      <c r="AL2035" s="111"/>
      <c r="AM2035" s="92"/>
      <c r="AN2035" s="92"/>
      <c r="AO2035" s="92"/>
      <c r="AP2035" s="92">
        <v>1</v>
      </c>
      <c r="AQ2035" s="92"/>
      <c r="AR2035" s="92"/>
      <c r="AS2035" s="92"/>
      <c r="AT2035" s="92"/>
      <c r="AU2035" s="92"/>
      <c r="AV2035" s="109">
        <f t="shared" si="270"/>
        <v>100</v>
      </c>
      <c r="AW2035" s="75"/>
      <c r="AX2035" s="110">
        <f t="shared" si="271"/>
        <v>9.0909090909090917</v>
      </c>
      <c r="AY2035" s="111"/>
      <c r="AZ2035" s="93"/>
      <c r="BA2035" s="94" t="s">
        <v>105</v>
      </c>
      <c r="BB2035" s="71"/>
      <c r="BC2035" s="95"/>
      <c r="BD2035" s="41">
        <v>4</v>
      </c>
      <c r="BE2035" s="52">
        <v>44</v>
      </c>
      <c r="BF2035" s="103">
        <v>4423</v>
      </c>
      <c r="BG2035" s="280" t="s">
        <v>52</v>
      </c>
    </row>
    <row r="2036" spans="1:59" s="63" customFormat="1" ht="12.75" x14ac:dyDescent="0.2">
      <c r="A2036" s="196">
        <v>4</v>
      </c>
      <c r="B2036" s="197" t="s">
        <v>422</v>
      </c>
      <c r="C2036" s="208">
        <v>44</v>
      </c>
      <c r="D2036" s="209" t="s">
        <v>774</v>
      </c>
      <c r="E2036" s="212">
        <v>4423</v>
      </c>
      <c r="F2036" s="213" t="s">
        <v>788</v>
      </c>
      <c r="G2036" s="341" t="s">
        <v>1199</v>
      </c>
      <c r="H2036" s="89"/>
      <c r="I2036" s="90" t="s">
        <v>449</v>
      </c>
      <c r="J2036" s="90"/>
      <c r="K2036" s="90" t="s">
        <v>237</v>
      </c>
      <c r="L2036" s="90"/>
      <c r="M2036" s="91"/>
      <c r="N2036" s="312">
        <v>1</v>
      </c>
      <c r="O2036" s="313">
        <f t="shared" si="272"/>
        <v>9.0909090909090912E-2</v>
      </c>
      <c r="P2036" s="104"/>
      <c r="Q2036" s="92"/>
      <c r="R2036" s="92"/>
      <c r="S2036" s="92"/>
      <c r="T2036" s="92"/>
      <c r="U2036" s="92"/>
      <c r="V2036" s="92"/>
      <c r="W2036" s="92">
        <v>1</v>
      </c>
      <c r="X2036" s="109">
        <f t="shared" si="266"/>
        <v>25000</v>
      </c>
      <c r="Y2036" s="83"/>
      <c r="Z2036" s="110">
        <f t="shared" si="267"/>
        <v>2272.727272727273</v>
      </c>
      <c r="AA2036" s="111"/>
      <c r="AB2036" s="92"/>
      <c r="AC2036" s="92"/>
      <c r="AD2036" s="92"/>
      <c r="AE2036" s="92"/>
      <c r="AF2036" s="92"/>
      <c r="AG2036" s="92"/>
      <c r="AH2036" s="92"/>
      <c r="AI2036" s="109">
        <f t="shared" si="268"/>
        <v>0</v>
      </c>
      <c r="AJ2036" s="83"/>
      <c r="AK2036" s="110">
        <f t="shared" si="269"/>
        <v>0</v>
      </c>
      <c r="AL2036" s="111"/>
      <c r="AM2036" s="92"/>
      <c r="AN2036" s="92"/>
      <c r="AO2036" s="92"/>
      <c r="AP2036" s="92">
        <v>1</v>
      </c>
      <c r="AQ2036" s="92"/>
      <c r="AR2036" s="92"/>
      <c r="AS2036" s="92"/>
      <c r="AT2036" s="92"/>
      <c r="AU2036" s="92"/>
      <c r="AV2036" s="109">
        <f t="shared" si="270"/>
        <v>100</v>
      </c>
      <c r="AW2036" s="75"/>
      <c r="AX2036" s="110">
        <f t="shared" si="271"/>
        <v>9.0909090909090917</v>
      </c>
      <c r="AY2036" s="111"/>
      <c r="AZ2036" s="93"/>
      <c r="BA2036" s="94" t="s">
        <v>105</v>
      </c>
      <c r="BB2036" s="71"/>
      <c r="BC2036" s="95"/>
      <c r="BD2036" s="41">
        <v>4</v>
      </c>
      <c r="BE2036" s="52">
        <v>44</v>
      </c>
      <c r="BF2036" s="103">
        <v>4423</v>
      </c>
      <c r="BG2036" s="280" t="s">
        <v>52</v>
      </c>
    </row>
    <row r="2037" spans="1:59" s="63" customFormat="1" ht="12.75" x14ac:dyDescent="0.2">
      <c r="A2037" s="196">
        <v>4</v>
      </c>
      <c r="B2037" s="197" t="s">
        <v>422</v>
      </c>
      <c r="C2037" s="208">
        <v>44</v>
      </c>
      <c r="D2037" s="209" t="s">
        <v>774</v>
      </c>
      <c r="E2037" s="212">
        <v>4423</v>
      </c>
      <c r="F2037" s="213" t="s">
        <v>788</v>
      </c>
      <c r="G2037" s="341" t="s">
        <v>1199</v>
      </c>
      <c r="H2037" s="65"/>
      <c r="I2037" s="222"/>
      <c r="J2037" s="66"/>
      <c r="K2037" s="66"/>
      <c r="L2037" s="66"/>
      <c r="M2037" s="64"/>
      <c r="N2037" s="304"/>
      <c r="O2037" s="305"/>
      <c r="P2037" s="127"/>
      <c r="Q2037" s="67"/>
      <c r="R2037" s="67"/>
      <c r="S2037" s="67"/>
      <c r="T2037" s="67"/>
      <c r="U2037" s="67"/>
      <c r="V2037" s="67"/>
      <c r="W2037" s="67"/>
      <c r="X2037" s="67"/>
      <c r="Y2037" s="68"/>
      <c r="Z2037" s="68"/>
      <c r="AA2037" s="68"/>
      <c r="AB2037" s="67"/>
      <c r="AC2037" s="67"/>
      <c r="AD2037" s="67"/>
      <c r="AE2037" s="67"/>
      <c r="AF2037" s="67"/>
      <c r="AG2037" s="67"/>
      <c r="AH2037" s="67"/>
      <c r="AI2037" s="67"/>
      <c r="AJ2037" s="68"/>
      <c r="AK2037" s="68"/>
      <c r="AL2037" s="68"/>
      <c r="AM2037" s="67"/>
      <c r="AN2037" s="67"/>
      <c r="AO2037" s="67"/>
      <c r="AP2037" s="67"/>
      <c r="AQ2037" s="67"/>
      <c r="AR2037" s="67"/>
      <c r="AS2037" s="67"/>
      <c r="AT2037" s="67"/>
      <c r="AU2037" s="67"/>
      <c r="AV2037" s="67"/>
      <c r="AW2037" s="67"/>
      <c r="AX2037" s="68"/>
      <c r="AY2037" s="68"/>
      <c r="AZ2037" s="69"/>
      <c r="BA2037" s="70"/>
      <c r="BB2037" s="71"/>
      <c r="BC2037" s="54"/>
      <c r="BD2037" s="41"/>
      <c r="BE2037" s="52"/>
      <c r="BF2037" s="62"/>
      <c r="BG2037" s="275"/>
    </row>
    <row r="2038" spans="1:59" s="63" customFormat="1" ht="12.75" x14ac:dyDescent="0.2">
      <c r="A2038" s="196">
        <v>4</v>
      </c>
      <c r="B2038" s="197" t="s">
        <v>422</v>
      </c>
      <c r="C2038" s="208">
        <v>44</v>
      </c>
      <c r="D2038" s="209" t="s">
        <v>774</v>
      </c>
      <c r="E2038" s="212">
        <v>4423</v>
      </c>
      <c r="F2038" s="213" t="s">
        <v>788</v>
      </c>
      <c r="G2038" s="232"/>
      <c r="H2038" s="97"/>
      <c r="I2038" s="224"/>
      <c r="J2038" s="98"/>
      <c r="K2038" s="98"/>
      <c r="L2038" s="98"/>
      <c r="M2038" s="96"/>
      <c r="N2038" s="307"/>
      <c r="O2038" s="246"/>
      <c r="P2038" s="124"/>
      <c r="Q2038" s="99"/>
      <c r="R2038" s="99"/>
      <c r="S2038" s="99"/>
      <c r="T2038" s="99"/>
      <c r="U2038" s="99"/>
      <c r="V2038" s="99"/>
      <c r="W2038" s="99"/>
      <c r="X2038" s="99"/>
      <c r="Y2038" s="100"/>
      <c r="Z2038" s="100"/>
      <c r="AA2038" s="100"/>
      <c r="AB2038" s="99"/>
      <c r="AC2038" s="99"/>
      <c r="AD2038" s="99"/>
      <c r="AE2038" s="99"/>
      <c r="AF2038" s="99"/>
      <c r="AG2038" s="99"/>
      <c r="AH2038" s="99"/>
      <c r="AI2038" s="99"/>
      <c r="AJ2038" s="100"/>
      <c r="AK2038" s="100"/>
      <c r="AL2038" s="100"/>
      <c r="AM2038" s="99"/>
      <c r="AN2038" s="99"/>
      <c r="AO2038" s="99"/>
      <c r="AP2038" s="99"/>
      <c r="AQ2038" s="99"/>
      <c r="AR2038" s="99"/>
      <c r="AS2038" s="99"/>
      <c r="AT2038" s="99"/>
      <c r="AU2038" s="99"/>
      <c r="AV2038" s="99"/>
      <c r="AW2038" s="99"/>
      <c r="AX2038" s="100"/>
      <c r="AY2038" s="100"/>
      <c r="AZ2038" s="101"/>
      <c r="BA2038" s="102"/>
      <c r="BB2038" s="95"/>
      <c r="BC2038" s="95"/>
      <c r="BD2038" s="41">
        <v>4</v>
      </c>
      <c r="BE2038" s="52">
        <v>44</v>
      </c>
      <c r="BF2038" s="103">
        <v>4423</v>
      </c>
      <c r="BG2038" s="277"/>
    </row>
    <row r="2039" spans="1:59" s="63" customFormat="1" ht="12.75" x14ac:dyDescent="0.2">
      <c r="A2039" s="196">
        <v>4</v>
      </c>
      <c r="B2039" s="197" t="s">
        <v>422</v>
      </c>
      <c r="C2039" s="208">
        <v>44</v>
      </c>
      <c r="D2039" s="209" t="s">
        <v>774</v>
      </c>
      <c r="E2039" s="212">
        <v>4423</v>
      </c>
      <c r="F2039" s="213" t="s">
        <v>788</v>
      </c>
      <c r="G2039" s="341"/>
      <c r="H2039" s="65"/>
      <c r="I2039" s="222"/>
      <c r="J2039" s="66"/>
      <c r="K2039" s="66"/>
      <c r="L2039" s="66"/>
      <c r="M2039" s="64"/>
      <c r="N2039" s="304"/>
      <c r="O2039" s="305"/>
      <c r="P2039" s="127"/>
      <c r="Q2039" s="67"/>
      <c r="R2039" s="67"/>
      <c r="S2039" s="67"/>
      <c r="T2039" s="67"/>
      <c r="U2039" s="67"/>
      <c r="V2039" s="67"/>
      <c r="W2039" s="67"/>
      <c r="X2039" s="67"/>
      <c r="Y2039" s="68"/>
      <c r="Z2039" s="68"/>
      <c r="AA2039" s="68"/>
      <c r="AB2039" s="67"/>
      <c r="AC2039" s="67"/>
      <c r="AD2039" s="67"/>
      <c r="AE2039" s="67"/>
      <c r="AF2039" s="67"/>
      <c r="AG2039" s="67"/>
      <c r="AH2039" s="67"/>
      <c r="AI2039" s="67"/>
      <c r="AJ2039" s="68"/>
      <c r="AK2039" s="68"/>
      <c r="AL2039" s="68"/>
      <c r="AM2039" s="67"/>
      <c r="AN2039" s="67"/>
      <c r="AO2039" s="67"/>
      <c r="AP2039" s="67"/>
      <c r="AQ2039" s="67"/>
      <c r="AR2039" s="67"/>
      <c r="AS2039" s="67"/>
      <c r="AT2039" s="67"/>
      <c r="AU2039" s="67"/>
      <c r="AV2039" s="67"/>
      <c r="AW2039" s="67"/>
      <c r="AX2039" s="68"/>
      <c r="AY2039" s="68"/>
      <c r="AZ2039" s="69"/>
      <c r="BA2039" s="70"/>
      <c r="BB2039" s="71"/>
      <c r="BC2039" s="95"/>
      <c r="BD2039" s="41">
        <v>4</v>
      </c>
      <c r="BE2039" s="52">
        <v>44</v>
      </c>
      <c r="BF2039" s="103">
        <v>4423</v>
      </c>
      <c r="BG2039" s="275"/>
    </row>
    <row r="2040" spans="1:59" s="63" customFormat="1" ht="12.75" x14ac:dyDescent="0.2">
      <c r="A2040" s="196">
        <v>4</v>
      </c>
      <c r="B2040" s="197" t="s">
        <v>422</v>
      </c>
      <c r="C2040" s="208">
        <v>44</v>
      </c>
      <c r="D2040" s="209" t="s">
        <v>774</v>
      </c>
      <c r="E2040" s="212">
        <v>4423</v>
      </c>
      <c r="F2040" s="213" t="s">
        <v>788</v>
      </c>
      <c r="G2040" s="231" t="s">
        <v>729</v>
      </c>
      <c r="H2040" s="72" t="s">
        <v>1233</v>
      </c>
      <c r="I2040" s="223" t="s">
        <v>1247</v>
      </c>
      <c r="J2040" s="73"/>
      <c r="K2040" s="73"/>
      <c r="L2040" s="73"/>
      <c r="M2040" s="74"/>
      <c r="N2040" s="247"/>
      <c r="O2040" s="306"/>
      <c r="P2040" s="105"/>
      <c r="Q2040" s="75"/>
      <c r="R2040" s="75"/>
      <c r="S2040" s="75"/>
      <c r="T2040" s="75"/>
      <c r="U2040" s="75"/>
      <c r="V2040" s="75"/>
      <c r="W2040" s="75"/>
      <c r="X2040" s="75"/>
      <c r="Y2040" s="76" t="s">
        <v>1241</v>
      </c>
      <c r="Z2040" s="77" t="s">
        <v>1241</v>
      </c>
      <c r="AA2040" s="78">
        <f>AA$2542</f>
        <v>5000</v>
      </c>
      <c r="AB2040" s="75"/>
      <c r="AC2040" s="75"/>
      <c r="AD2040" s="75"/>
      <c r="AE2040" s="75"/>
      <c r="AF2040" s="75"/>
      <c r="AG2040" s="75"/>
      <c r="AH2040" s="75"/>
      <c r="AI2040" s="75"/>
      <c r="AJ2040" s="76" t="s">
        <v>1241</v>
      </c>
      <c r="AK2040" s="77" t="s">
        <v>1241</v>
      </c>
      <c r="AL2040" s="78">
        <f>AL$2542</f>
        <v>0</v>
      </c>
      <c r="AM2040" s="75"/>
      <c r="AN2040" s="75"/>
      <c r="AO2040" s="75"/>
      <c r="AP2040" s="75"/>
      <c r="AQ2040" s="75"/>
      <c r="AR2040" s="75"/>
      <c r="AS2040" s="75"/>
      <c r="AT2040" s="75"/>
      <c r="AU2040" s="75"/>
      <c r="AV2040" s="75"/>
      <c r="AW2040" s="76" t="s">
        <v>1241</v>
      </c>
      <c r="AX2040" s="77" t="s">
        <v>1241</v>
      </c>
      <c r="AY2040" s="78">
        <f>AY$2542</f>
        <v>250</v>
      </c>
      <c r="AZ2040" s="79"/>
      <c r="BA2040" s="80" t="str">
        <f>I2040</f>
        <v>&gt; see 4711, Thermal insulation</v>
      </c>
      <c r="BB2040" s="71"/>
      <c r="BC2040" s="95"/>
      <c r="BD2040" s="41">
        <f>A2040</f>
        <v>4</v>
      </c>
      <c r="BE2040" s="52">
        <f>C2040</f>
        <v>44</v>
      </c>
      <c r="BF2040" s="62">
        <f>E2040</f>
        <v>4423</v>
      </c>
      <c r="BG2040" s="276" t="str">
        <f>H2040</f>
        <v>Default Scenario (Link)</v>
      </c>
    </row>
    <row r="2041" spans="1:59" s="63" customFormat="1" ht="12.75" x14ac:dyDescent="0.2">
      <c r="A2041" s="196">
        <v>4</v>
      </c>
      <c r="B2041" s="197" t="s">
        <v>422</v>
      </c>
      <c r="C2041" s="208">
        <v>44</v>
      </c>
      <c r="D2041" s="209" t="s">
        <v>774</v>
      </c>
      <c r="E2041" s="212">
        <v>4423</v>
      </c>
      <c r="F2041" s="213" t="s">
        <v>788</v>
      </c>
      <c r="G2041" s="231"/>
      <c r="H2041" s="65"/>
      <c r="I2041" s="222"/>
      <c r="J2041" s="66"/>
      <c r="K2041" s="66"/>
      <c r="L2041" s="66"/>
      <c r="M2041" s="64"/>
      <c r="N2041" s="304"/>
      <c r="O2041" s="305"/>
      <c r="P2041" s="127"/>
      <c r="Q2041" s="67"/>
      <c r="R2041" s="67"/>
      <c r="S2041" s="67"/>
      <c r="T2041" s="67"/>
      <c r="U2041" s="67"/>
      <c r="V2041" s="67"/>
      <c r="W2041" s="67"/>
      <c r="X2041" s="67"/>
      <c r="Y2041" s="68"/>
      <c r="Z2041" s="68"/>
      <c r="AA2041" s="68"/>
      <c r="AB2041" s="67"/>
      <c r="AC2041" s="67"/>
      <c r="AD2041" s="67"/>
      <c r="AE2041" s="67"/>
      <c r="AF2041" s="67"/>
      <c r="AG2041" s="67"/>
      <c r="AH2041" s="67"/>
      <c r="AI2041" s="67"/>
      <c r="AJ2041" s="68"/>
      <c r="AK2041" s="68"/>
      <c r="AL2041" s="68"/>
      <c r="AM2041" s="67"/>
      <c r="AN2041" s="67"/>
      <c r="AO2041" s="67"/>
      <c r="AP2041" s="67"/>
      <c r="AQ2041" s="67"/>
      <c r="AR2041" s="67"/>
      <c r="AS2041" s="67"/>
      <c r="AT2041" s="67"/>
      <c r="AU2041" s="67"/>
      <c r="AV2041" s="67"/>
      <c r="AW2041" s="67"/>
      <c r="AX2041" s="68"/>
      <c r="AY2041" s="68"/>
      <c r="AZ2041" s="69"/>
      <c r="BA2041" s="70"/>
      <c r="BB2041" s="71"/>
      <c r="BC2041" s="54"/>
      <c r="BD2041" s="41"/>
      <c r="BE2041" s="52"/>
      <c r="BF2041" s="62"/>
      <c r="BG2041" s="275"/>
    </row>
    <row r="2042" spans="1:59" s="63" customFormat="1" ht="12.75" x14ac:dyDescent="0.2">
      <c r="A2042" s="196">
        <v>4</v>
      </c>
      <c r="B2042" s="197" t="s">
        <v>422</v>
      </c>
      <c r="C2042" s="208">
        <v>44</v>
      </c>
      <c r="D2042" s="209" t="s">
        <v>774</v>
      </c>
      <c r="E2042" s="212">
        <v>4423</v>
      </c>
      <c r="F2042" s="213" t="s">
        <v>788</v>
      </c>
      <c r="G2042" s="232"/>
      <c r="H2042" s="97"/>
      <c r="I2042" s="224"/>
      <c r="J2042" s="98"/>
      <c r="K2042" s="98"/>
      <c r="L2042" s="98"/>
      <c r="M2042" s="96"/>
      <c r="N2042" s="307"/>
      <c r="O2042" s="246"/>
      <c r="P2042" s="124"/>
      <c r="Q2042" s="99"/>
      <c r="R2042" s="99"/>
      <c r="S2042" s="99"/>
      <c r="T2042" s="99"/>
      <c r="U2042" s="99"/>
      <c r="V2042" s="99"/>
      <c r="W2042" s="99"/>
      <c r="X2042" s="99"/>
      <c r="Y2042" s="100"/>
      <c r="Z2042" s="100"/>
      <c r="AA2042" s="100"/>
      <c r="AB2042" s="99"/>
      <c r="AC2042" s="99"/>
      <c r="AD2042" s="99"/>
      <c r="AE2042" s="99"/>
      <c r="AF2042" s="99"/>
      <c r="AG2042" s="99"/>
      <c r="AH2042" s="99"/>
      <c r="AI2042" s="99"/>
      <c r="AJ2042" s="100"/>
      <c r="AK2042" s="100"/>
      <c r="AL2042" s="100"/>
      <c r="AM2042" s="99"/>
      <c r="AN2042" s="99"/>
      <c r="AO2042" s="99"/>
      <c r="AP2042" s="99"/>
      <c r="AQ2042" s="99"/>
      <c r="AR2042" s="99"/>
      <c r="AS2042" s="99"/>
      <c r="AT2042" s="99"/>
      <c r="AU2042" s="99"/>
      <c r="AV2042" s="99"/>
      <c r="AW2042" s="99"/>
      <c r="AX2042" s="100"/>
      <c r="AY2042" s="100"/>
      <c r="AZ2042" s="101"/>
      <c r="BA2042" s="102"/>
      <c r="BB2042" s="95"/>
      <c r="BC2042" s="95"/>
      <c r="BD2042" s="41">
        <v>4</v>
      </c>
      <c r="BE2042" s="52">
        <v>44</v>
      </c>
      <c r="BF2042" s="103">
        <v>4423</v>
      </c>
      <c r="BG2042" s="277"/>
    </row>
    <row r="2043" spans="1:59" s="63" customFormat="1" ht="12.75" x14ac:dyDescent="0.2">
      <c r="A2043" s="196">
        <v>4</v>
      </c>
      <c r="B2043" s="197" t="s">
        <v>422</v>
      </c>
      <c r="C2043" s="208">
        <v>44</v>
      </c>
      <c r="D2043" s="209" t="s">
        <v>774</v>
      </c>
      <c r="E2043" s="212">
        <v>4423</v>
      </c>
      <c r="F2043" s="213" t="s">
        <v>788</v>
      </c>
      <c r="G2043" s="341"/>
      <c r="H2043" s="65"/>
      <c r="I2043" s="222"/>
      <c r="J2043" s="66"/>
      <c r="K2043" s="66"/>
      <c r="L2043" s="66"/>
      <c r="M2043" s="64"/>
      <c r="N2043" s="304"/>
      <c r="O2043" s="305"/>
      <c r="P2043" s="127"/>
      <c r="Q2043" s="67"/>
      <c r="R2043" s="67"/>
      <c r="S2043" s="67"/>
      <c r="T2043" s="67"/>
      <c r="U2043" s="67"/>
      <c r="V2043" s="67"/>
      <c r="W2043" s="67"/>
      <c r="X2043" s="67"/>
      <c r="Y2043" s="68"/>
      <c r="Z2043" s="68"/>
      <c r="AA2043" s="68"/>
      <c r="AB2043" s="67"/>
      <c r="AC2043" s="67"/>
      <c r="AD2043" s="67"/>
      <c r="AE2043" s="67"/>
      <c r="AF2043" s="67"/>
      <c r="AG2043" s="67"/>
      <c r="AH2043" s="67"/>
      <c r="AI2043" s="67"/>
      <c r="AJ2043" s="68"/>
      <c r="AK2043" s="68"/>
      <c r="AL2043" s="68"/>
      <c r="AM2043" s="67"/>
      <c r="AN2043" s="67"/>
      <c r="AO2043" s="67"/>
      <c r="AP2043" s="67"/>
      <c r="AQ2043" s="67"/>
      <c r="AR2043" s="67"/>
      <c r="AS2043" s="67"/>
      <c r="AT2043" s="67"/>
      <c r="AU2043" s="67"/>
      <c r="AV2043" s="67"/>
      <c r="AW2043" s="67"/>
      <c r="AX2043" s="68"/>
      <c r="AY2043" s="68"/>
      <c r="AZ2043" s="69"/>
      <c r="BA2043" s="70"/>
      <c r="BB2043" s="71"/>
      <c r="BC2043" s="95"/>
      <c r="BD2043" s="41">
        <v>4</v>
      </c>
      <c r="BE2043" s="52">
        <v>44</v>
      </c>
      <c r="BF2043" s="103">
        <v>4423</v>
      </c>
      <c r="BG2043" s="275"/>
    </row>
    <row r="2044" spans="1:59" s="63" customFormat="1" ht="12.75" x14ac:dyDescent="0.2">
      <c r="A2044" s="196">
        <v>4</v>
      </c>
      <c r="B2044" s="197" t="s">
        <v>422</v>
      </c>
      <c r="C2044" s="208">
        <v>44</v>
      </c>
      <c r="D2044" s="209" t="s">
        <v>774</v>
      </c>
      <c r="E2044" s="212">
        <v>4423</v>
      </c>
      <c r="F2044" s="213" t="s">
        <v>788</v>
      </c>
      <c r="G2044" s="231" t="s">
        <v>645</v>
      </c>
      <c r="H2044" s="72" t="s">
        <v>1233</v>
      </c>
      <c r="I2044" s="223" t="s">
        <v>1254</v>
      </c>
      <c r="J2044" s="73"/>
      <c r="K2044" s="73"/>
      <c r="L2044" s="73"/>
      <c r="M2044" s="74"/>
      <c r="N2044" s="247"/>
      <c r="O2044" s="306"/>
      <c r="P2044" s="105"/>
      <c r="Q2044" s="75"/>
      <c r="R2044" s="75"/>
      <c r="S2044" s="75"/>
      <c r="T2044" s="75"/>
      <c r="U2044" s="75"/>
      <c r="V2044" s="75"/>
      <c r="W2044" s="75"/>
      <c r="X2044" s="75"/>
      <c r="Y2044" s="76" t="s">
        <v>1241</v>
      </c>
      <c r="Z2044" s="77" t="s">
        <v>1241</v>
      </c>
      <c r="AA2044" s="78">
        <f>AA$1248</f>
        <v>2500</v>
      </c>
      <c r="AB2044" s="75"/>
      <c r="AC2044" s="75"/>
      <c r="AD2044" s="75"/>
      <c r="AE2044" s="75"/>
      <c r="AF2044" s="75"/>
      <c r="AG2044" s="75"/>
      <c r="AH2044" s="75"/>
      <c r="AI2044" s="75"/>
      <c r="AJ2044" s="76" t="s">
        <v>1241</v>
      </c>
      <c r="AK2044" s="77" t="s">
        <v>1241</v>
      </c>
      <c r="AL2044" s="78">
        <f>AL$1248</f>
        <v>0</v>
      </c>
      <c r="AM2044" s="75"/>
      <c r="AN2044" s="75"/>
      <c r="AO2044" s="75"/>
      <c r="AP2044" s="75"/>
      <c r="AQ2044" s="75"/>
      <c r="AR2044" s="75"/>
      <c r="AS2044" s="75"/>
      <c r="AT2044" s="75"/>
      <c r="AU2044" s="75"/>
      <c r="AV2044" s="75"/>
      <c r="AW2044" s="76" t="s">
        <v>1241</v>
      </c>
      <c r="AX2044" s="77" t="s">
        <v>1241</v>
      </c>
      <c r="AY2044" s="78">
        <f>AY$1248</f>
        <v>500</v>
      </c>
      <c r="AZ2044" s="79"/>
      <c r="BA2044" s="80" t="str">
        <f>I2044</f>
        <v>&gt; see 4271, Natural stone veneer walling</v>
      </c>
      <c r="BB2044" s="71"/>
      <c r="BC2044" s="95"/>
      <c r="BD2044" s="41">
        <f>A2044</f>
        <v>4</v>
      </c>
      <c r="BE2044" s="52">
        <f>C2044</f>
        <v>44</v>
      </c>
      <c r="BF2044" s="62">
        <f>E2044</f>
        <v>4423</v>
      </c>
      <c r="BG2044" s="276" t="str">
        <f>H2044</f>
        <v>Default Scenario (Link)</v>
      </c>
    </row>
    <row r="2045" spans="1:59" s="63" customFormat="1" ht="12.75" x14ac:dyDescent="0.2">
      <c r="A2045" s="196">
        <v>4</v>
      </c>
      <c r="B2045" s="197" t="s">
        <v>422</v>
      </c>
      <c r="C2045" s="208">
        <v>44</v>
      </c>
      <c r="D2045" s="209" t="s">
        <v>774</v>
      </c>
      <c r="E2045" s="212">
        <v>4423</v>
      </c>
      <c r="F2045" s="213" t="s">
        <v>788</v>
      </c>
      <c r="G2045" s="231"/>
      <c r="H2045" s="65"/>
      <c r="I2045" s="222"/>
      <c r="J2045" s="66"/>
      <c r="K2045" s="66"/>
      <c r="L2045" s="66"/>
      <c r="M2045" s="64"/>
      <c r="N2045" s="304"/>
      <c r="O2045" s="305"/>
      <c r="P2045" s="127"/>
      <c r="Q2045" s="67"/>
      <c r="R2045" s="67"/>
      <c r="S2045" s="67"/>
      <c r="T2045" s="67"/>
      <c r="U2045" s="67"/>
      <c r="V2045" s="67"/>
      <c r="W2045" s="67"/>
      <c r="X2045" s="67"/>
      <c r="Y2045" s="68"/>
      <c r="Z2045" s="68"/>
      <c r="AA2045" s="68"/>
      <c r="AB2045" s="67"/>
      <c r="AC2045" s="67"/>
      <c r="AD2045" s="67"/>
      <c r="AE2045" s="67"/>
      <c r="AF2045" s="67"/>
      <c r="AG2045" s="67"/>
      <c r="AH2045" s="67"/>
      <c r="AI2045" s="67"/>
      <c r="AJ2045" s="68"/>
      <c r="AK2045" s="68"/>
      <c r="AL2045" s="68"/>
      <c r="AM2045" s="67"/>
      <c r="AN2045" s="67"/>
      <c r="AO2045" s="67"/>
      <c r="AP2045" s="67"/>
      <c r="AQ2045" s="67"/>
      <c r="AR2045" s="67"/>
      <c r="AS2045" s="67"/>
      <c r="AT2045" s="67"/>
      <c r="AU2045" s="67"/>
      <c r="AV2045" s="67"/>
      <c r="AW2045" s="67"/>
      <c r="AX2045" s="68"/>
      <c r="AY2045" s="68"/>
      <c r="AZ2045" s="69"/>
      <c r="BA2045" s="70"/>
      <c r="BB2045" s="71"/>
      <c r="BC2045" s="54"/>
      <c r="BD2045" s="41"/>
      <c r="BE2045" s="52"/>
      <c r="BF2045" s="62"/>
      <c r="BG2045" s="275"/>
    </row>
    <row r="2046" spans="1:59" s="63" customFormat="1" ht="12.75" x14ac:dyDescent="0.2">
      <c r="A2046" s="196">
        <v>4</v>
      </c>
      <c r="B2046" s="197" t="s">
        <v>422</v>
      </c>
      <c r="C2046" s="208">
        <v>44</v>
      </c>
      <c r="D2046" s="209" t="s">
        <v>774</v>
      </c>
      <c r="E2046" s="212">
        <v>4423</v>
      </c>
      <c r="F2046" s="213" t="s">
        <v>788</v>
      </c>
      <c r="G2046" s="232"/>
      <c r="H2046" s="97"/>
      <c r="I2046" s="224"/>
      <c r="J2046" s="98"/>
      <c r="K2046" s="98"/>
      <c r="L2046" s="98"/>
      <c r="M2046" s="96"/>
      <c r="N2046" s="307"/>
      <c r="O2046" s="246"/>
      <c r="P2046" s="124"/>
      <c r="Q2046" s="99"/>
      <c r="R2046" s="99"/>
      <c r="S2046" s="99"/>
      <c r="T2046" s="99"/>
      <c r="U2046" s="99"/>
      <c r="V2046" s="99"/>
      <c r="W2046" s="99"/>
      <c r="X2046" s="99"/>
      <c r="Y2046" s="100"/>
      <c r="Z2046" s="100"/>
      <c r="AA2046" s="100"/>
      <c r="AB2046" s="99"/>
      <c r="AC2046" s="99"/>
      <c r="AD2046" s="99"/>
      <c r="AE2046" s="99"/>
      <c r="AF2046" s="99"/>
      <c r="AG2046" s="99"/>
      <c r="AH2046" s="99"/>
      <c r="AI2046" s="99"/>
      <c r="AJ2046" s="100"/>
      <c r="AK2046" s="100"/>
      <c r="AL2046" s="100"/>
      <c r="AM2046" s="99"/>
      <c r="AN2046" s="99"/>
      <c r="AO2046" s="99"/>
      <c r="AP2046" s="99"/>
      <c r="AQ2046" s="99"/>
      <c r="AR2046" s="99"/>
      <c r="AS2046" s="99"/>
      <c r="AT2046" s="99"/>
      <c r="AU2046" s="99"/>
      <c r="AV2046" s="99"/>
      <c r="AW2046" s="99"/>
      <c r="AX2046" s="100"/>
      <c r="AY2046" s="100"/>
      <c r="AZ2046" s="101"/>
      <c r="BA2046" s="102"/>
      <c r="BB2046" s="95"/>
      <c r="BC2046" s="95"/>
      <c r="BD2046" s="41">
        <v>4</v>
      </c>
      <c r="BE2046" s="52">
        <v>44</v>
      </c>
      <c r="BF2046" s="103">
        <v>4423</v>
      </c>
      <c r="BG2046" s="277"/>
    </row>
    <row r="2047" spans="1:59" x14ac:dyDescent="0.25">
      <c r="A2047" s="196">
        <v>4</v>
      </c>
      <c r="B2047" s="197" t="s">
        <v>422</v>
      </c>
      <c r="C2047" s="208">
        <v>44</v>
      </c>
      <c r="D2047" s="209" t="s">
        <v>774</v>
      </c>
      <c r="E2047" s="210">
        <v>4424</v>
      </c>
      <c r="F2047" s="211" t="s">
        <v>789</v>
      </c>
      <c r="G2047" s="235"/>
      <c r="H2047" s="145"/>
      <c r="I2047" s="221"/>
      <c r="J2047" s="57"/>
      <c r="K2047" s="57"/>
      <c r="L2047" s="57"/>
      <c r="M2047" s="144"/>
      <c r="N2047" s="324"/>
      <c r="O2047" s="325"/>
      <c r="P2047" s="146"/>
      <c r="Q2047" s="146"/>
      <c r="R2047" s="146"/>
      <c r="S2047" s="146"/>
      <c r="T2047" s="146"/>
      <c r="U2047" s="146"/>
      <c r="V2047" s="146"/>
      <c r="W2047" s="146"/>
      <c r="X2047" s="146"/>
      <c r="Y2047" s="59"/>
      <c r="Z2047" s="123"/>
      <c r="AA2047" s="123"/>
      <c r="AB2047" s="146"/>
      <c r="AC2047" s="146"/>
      <c r="AD2047" s="146"/>
      <c r="AE2047" s="146"/>
      <c r="AF2047" s="146"/>
      <c r="AG2047" s="146"/>
      <c r="AH2047" s="146"/>
      <c r="AI2047" s="146"/>
      <c r="AJ2047" s="59"/>
      <c r="AK2047" s="123"/>
      <c r="AL2047" s="123"/>
      <c r="AM2047" s="146"/>
      <c r="AN2047" s="146"/>
      <c r="AO2047" s="146"/>
      <c r="AP2047" s="146"/>
      <c r="AQ2047" s="146"/>
      <c r="AR2047" s="146"/>
      <c r="AS2047" s="146"/>
      <c r="AT2047" s="146"/>
      <c r="AU2047" s="146"/>
      <c r="AV2047" s="146"/>
      <c r="AW2047" s="58"/>
      <c r="AX2047" s="123"/>
      <c r="AY2047" s="59"/>
      <c r="AZ2047" s="147"/>
      <c r="BA2047" s="148"/>
      <c r="BB2047" s="143"/>
      <c r="BC2047" s="143"/>
      <c r="BD2047" s="41">
        <v>4</v>
      </c>
      <c r="BE2047" s="52">
        <v>44</v>
      </c>
      <c r="BF2047" s="62">
        <v>4424</v>
      </c>
      <c r="BG2047" s="284"/>
    </row>
    <row r="2048" spans="1:59" s="63" customFormat="1" ht="12.75" x14ac:dyDescent="0.2">
      <c r="A2048" s="196">
        <v>4</v>
      </c>
      <c r="B2048" s="197" t="s">
        <v>422</v>
      </c>
      <c r="C2048" s="208">
        <v>44</v>
      </c>
      <c r="D2048" s="209" t="s">
        <v>774</v>
      </c>
      <c r="E2048" s="210">
        <v>4424</v>
      </c>
      <c r="F2048" s="211" t="s">
        <v>789</v>
      </c>
      <c r="G2048" s="230"/>
      <c r="H2048" s="56"/>
      <c r="I2048" s="221"/>
      <c r="J2048" s="57"/>
      <c r="K2048" s="57"/>
      <c r="L2048" s="57"/>
      <c r="M2048" s="55"/>
      <c r="N2048" s="303"/>
      <c r="O2048" s="245"/>
      <c r="P2048" s="122"/>
      <c r="Q2048" s="58"/>
      <c r="R2048" s="58"/>
      <c r="S2048" s="58"/>
      <c r="T2048" s="58"/>
      <c r="U2048" s="58"/>
      <c r="V2048" s="58"/>
      <c r="W2048" s="58"/>
      <c r="X2048" s="58"/>
      <c r="Y2048" s="59"/>
      <c r="Z2048" s="59"/>
      <c r="AA2048" s="59"/>
      <c r="AB2048" s="58"/>
      <c r="AC2048" s="58"/>
      <c r="AD2048" s="58"/>
      <c r="AE2048" s="58"/>
      <c r="AF2048" s="58"/>
      <c r="AG2048" s="58"/>
      <c r="AH2048" s="58"/>
      <c r="AI2048" s="58"/>
      <c r="AJ2048" s="59"/>
      <c r="AK2048" s="59"/>
      <c r="AL2048" s="59"/>
      <c r="AM2048" s="58"/>
      <c r="AN2048" s="58"/>
      <c r="AO2048" s="58"/>
      <c r="AP2048" s="58"/>
      <c r="AQ2048" s="58"/>
      <c r="AR2048" s="58"/>
      <c r="AS2048" s="58"/>
      <c r="AT2048" s="58"/>
      <c r="AU2048" s="58"/>
      <c r="AV2048" s="58"/>
      <c r="AW2048" s="58"/>
      <c r="AX2048" s="59"/>
      <c r="AY2048" s="59"/>
      <c r="AZ2048" s="60"/>
      <c r="BA2048" s="61"/>
      <c r="BB2048" s="54"/>
      <c r="BC2048" s="54"/>
      <c r="BD2048" s="41">
        <v>4</v>
      </c>
      <c r="BE2048" s="52">
        <v>44</v>
      </c>
      <c r="BF2048" s="62">
        <v>4424</v>
      </c>
      <c r="BG2048" s="274"/>
    </row>
    <row r="2049" spans="1:59" s="63" customFormat="1" ht="12.75" x14ac:dyDescent="0.2">
      <c r="A2049" s="196">
        <v>4</v>
      </c>
      <c r="B2049" s="197" t="s">
        <v>422</v>
      </c>
      <c r="C2049" s="208">
        <v>44</v>
      </c>
      <c r="D2049" s="209" t="s">
        <v>774</v>
      </c>
      <c r="E2049" s="210">
        <v>4424</v>
      </c>
      <c r="F2049" s="211" t="s">
        <v>789</v>
      </c>
      <c r="G2049" s="231" t="s">
        <v>1195</v>
      </c>
      <c r="H2049" s="65"/>
      <c r="I2049" s="222"/>
      <c r="J2049" s="66"/>
      <c r="K2049" s="66"/>
      <c r="L2049" s="66"/>
      <c r="M2049" s="64"/>
      <c r="N2049" s="308"/>
      <c r="O2049" s="309"/>
      <c r="P2049" s="127"/>
      <c r="Q2049" s="67"/>
      <c r="R2049" s="67"/>
      <c r="S2049" s="67"/>
      <c r="T2049" s="67"/>
      <c r="U2049" s="67"/>
      <c r="V2049" s="67"/>
      <c r="W2049" s="67"/>
      <c r="X2049" s="67"/>
      <c r="Y2049" s="68"/>
      <c r="Z2049" s="68"/>
      <c r="AA2049" s="68"/>
      <c r="AB2049" s="67"/>
      <c r="AC2049" s="67"/>
      <c r="AD2049" s="67"/>
      <c r="AE2049" s="67"/>
      <c r="AF2049" s="67"/>
      <c r="AG2049" s="67"/>
      <c r="AH2049" s="67"/>
      <c r="AI2049" s="67"/>
      <c r="AJ2049" s="68"/>
      <c r="AK2049" s="68"/>
      <c r="AL2049" s="68"/>
      <c r="AM2049" s="67"/>
      <c r="AN2049" s="67"/>
      <c r="AO2049" s="67"/>
      <c r="AP2049" s="67"/>
      <c r="AQ2049" s="67"/>
      <c r="AR2049" s="67"/>
      <c r="AS2049" s="67"/>
      <c r="AT2049" s="67"/>
      <c r="AU2049" s="67"/>
      <c r="AV2049" s="67"/>
      <c r="AW2049" s="67"/>
      <c r="AX2049" s="68"/>
      <c r="AY2049" s="68"/>
      <c r="AZ2049" s="69"/>
      <c r="BA2049" s="70"/>
      <c r="BB2049" s="71"/>
      <c r="BC2049" s="54"/>
      <c r="BD2049" s="41">
        <v>4</v>
      </c>
      <c r="BE2049" s="52">
        <v>44</v>
      </c>
      <c r="BF2049" s="62">
        <v>4424</v>
      </c>
      <c r="BG2049" s="275"/>
    </row>
    <row r="2050" spans="1:59" s="63" customFormat="1" ht="12.75" x14ac:dyDescent="0.2">
      <c r="A2050" s="196">
        <v>4</v>
      </c>
      <c r="B2050" s="197" t="s">
        <v>422</v>
      </c>
      <c r="C2050" s="208">
        <v>44</v>
      </c>
      <c r="D2050" s="209" t="s">
        <v>774</v>
      </c>
      <c r="E2050" s="210">
        <v>4424</v>
      </c>
      <c r="F2050" s="211" t="s">
        <v>789</v>
      </c>
      <c r="G2050" s="231" t="s">
        <v>1195</v>
      </c>
      <c r="H2050" s="72" t="s">
        <v>47</v>
      </c>
      <c r="I2050" s="223"/>
      <c r="J2050" s="73"/>
      <c r="K2050" s="73"/>
      <c r="L2050" s="73"/>
      <c r="M2050" s="74"/>
      <c r="N2050" s="247"/>
      <c r="O2050" s="306"/>
      <c r="P2050" s="105"/>
      <c r="Q2050" s="75"/>
      <c r="R2050" s="75"/>
      <c r="S2050" s="75"/>
      <c r="T2050" s="75"/>
      <c r="U2050" s="75"/>
      <c r="V2050" s="75"/>
      <c r="W2050" s="75"/>
      <c r="X2050" s="75"/>
      <c r="Y2050" s="76">
        <f>IF(ISNUMBER(VLOOKUP(Y2052,P$7:W$7,MATCH(Y2052,P$7:W$7))),VLOOKUP(Y2052,P$7:W$7,MATCH(Y2052,P$7:W$7)),IF(N2054=0,"No Data",IF(Y2052&gt;0,"&lt;100",0)))</f>
        <v>25000</v>
      </c>
      <c r="Z2050" s="77">
        <f>IF(ISNUMBER(VLOOKUP(Z2054,P$7:W$7,MATCH(Z2054,P$7:W$7))),VLOOKUP(Z2054,P$7:W$7,MATCH(Z2054,P$7:W$7)),IF(N2054=0,"No Data",IF(Z2054&gt;0,"&lt;100",0)))</f>
        <v>25000</v>
      </c>
      <c r="AA2050" s="106">
        <f>IF(ISNUMBER(Z2050),Z2050,0)</f>
        <v>25000</v>
      </c>
      <c r="AB2050" s="75"/>
      <c r="AC2050" s="75"/>
      <c r="AD2050" s="75"/>
      <c r="AE2050" s="75"/>
      <c r="AF2050" s="75"/>
      <c r="AG2050" s="75"/>
      <c r="AH2050" s="75"/>
      <c r="AI2050" s="75"/>
      <c r="AJ2050" s="76">
        <f>IF(ISNUMBER(VLOOKUP(AJ2052,AB$7:AH$7,MATCH(AJ2052,AB$7:AH$7))),VLOOKUP(AJ2052,AB$7:AH$7,MATCH(AJ2052,AB$7:AH$7)),IF(N2054=0,"No Data",IF(AJ2052&gt;0,"&lt;50",0)))</f>
        <v>0</v>
      </c>
      <c r="AK2050" s="77">
        <f>IF(ISNUMBER(VLOOKUP(AK2054,AB$7:AH$7,MATCH(AK2054,AB$7:AH$7))),VLOOKUP(AK2054,AB$7:AH$7,MATCH(AK2054,AB$7:AH$7)),IF(N2054=0,"No Data",IF(AK2054&gt;0,"&lt;50",0)))</f>
        <v>0</v>
      </c>
      <c r="AL2050" s="106">
        <f>IF(ISNUMBER(AK2050),AK2050,0)</f>
        <v>0</v>
      </c>
      <c r="AM2050" s="75"/>
      <c r="AN2050" s="75"/>
      <c r="AO2050" s="75"/>
      <c r="AP2050" s="75"/>
      <c r="AQ2050" s="75"/>
      <c r="AR2050" s="75"/>
      <c r="AS2050" s="75"/>
      <c r="AT2050" s="75"/>
      <c r="AU2050" s="75"/>
      <c r="AV2050" s="75"/>
      <c r="AW2050" s="76">
        <f>IF(ISNUMBER(VLOOKUP(AW2052,AM$7:AU$7,MATCH(AW2052,AM$7:AU$7))),VLOOKUP(AW2052,AM$7:AU$7,MATCH(AW2052,AM$7:AU$7)),IF(N2054=0,"No Data",IF(AW2052&gt;0,"&lt;10",0)))</f>
        <v>100</v>
      </c>
      <c r="AX2050" s="77">
        <f>IF(ISNUMBER(VLOOKUP(AX2054,AM$7:AU$7,MATCH(AX2054,AM$7:AU$7))),VLOOKUP(AX2054,AM$7:AU$7,MATCH(AX2054,AM$7:AU$7)),IF(N2054=0,"No Data",IF(AX2054&gt;0,"&lt;10",0)))</f>
        <v>100</v>
      </c>
      <c r="AY2050" s="106">
        <f>IF(ISNUMBER(AX2050),AX2050,0)</f>
        <v>100</v>
      </c>
      <c r="AZ2050" s="79"/>
      <c r="BA2050" s="80"/>
      <c r="BB2050" s="71"/>
      <c r="BC2050" s="54"/>
      <c r="BD2050" s="41">
        <v>4</v>
      </c>
      <c r="BE2050" s="52">
        <v>44</v>
      </c>
      <c r="BF2050" s="62">
        <v>4424</v>
      </c>
      <c r="BG2050" s="276" t="s">
        <v>47</v>
      </c>
    </row>
    <row r="2051" spans="1:59" s="63" customFormat="1" ht="12.75" x14ac:dyDescent="0.2">
      <c r="A2051" s="196">
        <v>4</v>
      </c>
      <c r="B2051" s="197" t="s">
        <v>422</v>
      </c>
      <c r="C2051" s="208">
        <v>44</v>
      </c>
      <c r="D2051" s="209" t="s">
        <v>774</v>
      </c>
      <c r="E2051" s="210">
        <v>4424</v>
      </c>
      <c r="F2051" s="211" t="s">
        <v>789</v>
      </c>
      <c r="G2051" s="231" t="s">
        <v>1195</v>
      </c>
      <c r="H2051" s="81" t="s">
        <v>48</v>
      </c>
      <c r="I2051" s="223"/>
      <c r="J2051" s="73"/>
      <c r="K2051" s="73"/>
      <c r="L2051" s="73"/>
      <c r="M2051" s="74"/>
      <c r="N2051" s="247"/>
      <c r="O2051" s="306"/>
      <c r="P2051" s="105"/>
      <c r="Q2051" s="75"/>
      <c r="R2051" s="75"/>
      <c r="S2051" s="75"/>
      <c r="T2051" s="75"/>
      <c r="U2051" s="75"/>
      <c r="V2051" s="75"/>
      <c r="W2051" s="75"/>
      <c r="X2051" s="75"/>
      <c r="Y2051" s="82">
        <f>MIN(X2055:X2059)</f>
        <v>25000</v>
      </c>
      <c r="Z2051" s="83"/>
      <c r="AA2051" s="83"/>
      <c r="AB2051" s="75"/>
      <c r="AC2051" s="75"/>
      <c r="AD2051" s="75"/>
      <c r="AE2051" s="75"/>
      <c r="AF2051" s="75"/>
      <c r="AG2051" s="75"/>
      <c r="AH2051" s="75"/>
      <c r="AI2051" s="75"/>
      <c r="AJ2051" s="82">
        <f>MIN(AI2055:AI2059)</f>
        <v>0</v>
      </c>
      <c r="AK2051" s="83"/>
      <c r="AL2051" s="83"/>
      <c r="AM2051" s="75"/>
      <c r="AN2051" s="75"/>
      <c r="AO2051" s="75"/>
      <c r="AP2051" s="75"/>
      <c r="AQ2051" s="75"/>
      <c r="AR2051" s="75"/>
      <c r="AS2051" s="75"/>
      <c r="AT2051" s="75"/>
      <c r="AU2051" s="75"/>
      <c r="AV2051" s="75"/>
      <c r="AW2051" s="82">
        <f>MIN(AV2055:AV2059)</f>
        <v>100</v>
      </c>
      <c r="AX2051" s="83"/>
      <c r="AY2051" s="83"/>
      <c r="AZ2051" s="79"/>
      <c r="BA2051" s="80"/>
      <c r="BB2051" s="71"/>
      <c r="BC2051" s="54"/>
      <c r="BD2051" s="41">
        <v>4</v>
      </c>
      <c r="BE2051" s="52">
        <v>44</v>
      </c>
      <c r="BF2051" s="62">
        <v>4424</v>
      </c>
      <c r="BG2051" s="278" t="s">
        <v>48</v>
      </c>
    </row>
    <row r="2052" spans="1:59" s="63" customFormat="1" ht="12.75" x14ac:dyDescent="0.2">
      <c r="A2052" s="196">
        <v>4</v>
      </c>
      <c r="B2052" s="197" t="s">
        <v>422</v>
      </c>
      <c r="C2052" s="208">
        <v>44</v>
      </c>
      <c r="D2052" s="209" t="s">
        <v>774</v>
      </c>
      <c r="E2052" s="210">
        <v>4424</v>
      </c>
      <c r="F2052" s="211" t="s">
        <v>789</v>
      </c>
      <c r="G2052" s="231" t="s">
        <v>1195</v>
      </c>
      <c r="H2052" s="81" t="s">
        <v>49</v>
      </c>
      <c r="I2052" s="223"/>
      <c r="J2052" s="73"/>
      <c r="K2052" s="73"/>
      <c r="L2052" s="73"/>
      <c r="M2052" s="74"/>
      <c r="N2052" s="247"/>
      <c r="O2052" s="306"/>
      <c r="P2052" s="105"/>
      <c r="Q2052" s="75"/>
      <c r="R2052" s="75"/>
      <c r="S2052" s="75"/>
      <c r="T2052" s="75"/>
      <c r="U2052" s="75"/>
      <c r="V2052" s="75"/>
      <c r="W2052" s="75"/>
      <c r="X2052" s="75"/>
      <c r="Y2052" s="84">
        <f>IF(ISNUMBER(AVERAGE(X2055:X2059)),AVERAGE(X2055:X2059),0)</f>
        <v>25000</v>
      </c>
      <c r="Z2052" s="83"/>
      <c r="AA2052" s="83"/>
      <c r="AB2052" s="75"/>
      <c r="AC2052" s="75"/>
      <c r="AD2052" s="75"/>
      <c r="AE2052" s="75"/>
      <c r="AF2052" s="75"/>
      <c r="AG2052" s="75"/>
      <c r="AH2052" s="75"/>
      <c r="AI2052" s="75"/>
      <c r="AJ2052" s="84">
        <f>IF(ISNUMBER(AVERAGE(AI2055:AI2059)),AVERAGE(AI2055:AI2059),0)</f>
        <v>0</v>
      </c>
      <c r="AK2052" s="83"/>
      <c r="AL2052" s="83"/>
      <c r="AM2052" s="75"/>
      <c r="AN2052" s="75"/>
      <c r="AO2052" s="75"/>
      <c r="AP2052" s="75"/>
      <c r="AQ2052" s="75"/>
      <c r="AR2052" s="75"/>
      <c r="AS2052" s="75"/>
      <c r="AT2052" s="75"/>
      <c r="AU2052" s="75"/>
      <c r="AV2052" s="75"/>
      <c r="AW2052" s="84">
        <f>IF(ISNUMBER(AVERAGE(AV2055:AV2059)),AVERAGE(AV2055:AV2059),0)</f>
        <v>100</v>
      </c>
      <c r="AX2052" s="83"/>
      <c r="AY2052" s="83"/>
      <c r="AZ2052" s="79"/>
      <c r="BA2052" s="80"/>
      <c r="BB2052" s="71"/>
      <c r="BC2052" s="54"/>
      <c r="BD2052" s="41">
        <v>4</v>
      </c>
      <c r="BE2052" s="52">
        <v>44</v>
      </c>
      <c r="BF2052" s="62">
        <v>4424</v>
      </c>
      <c r="BG2052" s="278" t="s">
        <v>49</v>
      </c>
    </row>
    <row r="2053" spans="1:59" s="63" customFormat="1" ht="12.75" x14ac:dyDescent="0.2">
      <c r="A2053" s="196">
        <v>4</v>
      </c>
      <c r="B2053" s="197" t="s">
        <v>422</v>
      </c>
      <c r="C2053" s="208">
        <v>44</v>
      </c>
      <c r="D2053" s="209" t="s">
        <v>774</v>
      </c>
      <c r="E2053" s="210">
        <v>4424</v>
      </c>
      <c r="F2053" s="211" t="s">
        <v>789</v>
      </c>
      <c r="G2053" s="231" t="s">
        <v>1195</v>
      </c>
      <c r="H2053" s="81" t="s">
        <v>50</v>
      </c>
      <c r="I2053" s="223"/>
      <c r="J2053" s="73"/>
      <c r="K2053" s="73"/>
      <c r="L2053" s="73"/>
      <c r="M2053" s="74"/>
      <c r="N2053" s="247"/>
      <c r="O2053" s="306"/>
      <c r="P2053" s="105"/>
      <c r="Q2053" s="75"/>
      <c r="R2053" s="75"/>
      <c r="S2053" s="75"/>
      <c r="T2053" s="75"/>
      <c r="U2053" s="75"/>
      <c r="V2053" s="75"/>
      <c r="W2053" s="75"/>
      <c r="X2053" s="75"/>
      <c r="Y2053" s="84">
        <f>MAX(X2055:X2059)</f>
        <v>25000</v>
      </c>
      <c r="Z2053" s="83"/>
      <c r="AA2053" s="83"/>
      <c r="AB2053" s="75"/>
      <c r="AC2053" s="75"/>
      <c r="AD2053" s="75"/>
      <c r="AE2053" s="75"/>
      <c r="AF2053" s="75"/>
      <c r="AG2053" s="75"/>
      <c r="AH2053" s="75"/>
      <c r="AI2053" s="75"/>
      <c r="AJ2053" s="84">
        <f>MAX(AI2055:AI2059)</f>
        <v>0</v>
      </c>
      <c r="AK2053" s="83"/>
      <c r="AL2053" s="83"/>
      <c r="AM2053" s="75"/>
      <c r="AN2053" s="75"/>
      <c r="AO2053" s="75"/>
      <c r="AP2053" s="75"/>
      <c r="AQ2053" s="75"/>
      <c r="AR2053" s="75"/>
      <c r="AS2053" s="75"/>
      <c r="AT2053" s="75"/>
      <c r="AU2053" s="75"/>
      <c r="AV2053" s="75"/>
      <c r="AW2053" s="84">
        <f>MAX(AV2055:AV2059)</f>
        <v>100</v>
      </c>
      <c r="AX2053" s="83"/>
      <c r="AY2053" s="83"/>
      <c r="AZ2053" s="79"/>
      <c r="BA2053" s="80"/>
      <c r="BB2053" s="71"/>
      <c r="BC2053" s="54"/>
      <c r="BD2053" s="41">
        <v>4</v>
      </c>
      <c r="BE2053" s="52">
        <v>44</v>
      </c>
      <c r="BF2053" s="62">
        <v>4424</v>
      </c>
      <c r="BG2053" s="278" t="s">
        <v>50</v>
      </c>
    </row>
    <row r="2054" spans="1:59" s="63" customFormat="1" ht="12.75" x14ac:dyDescent="0.2">
      <c r="A2054" s="196">
        <v>4</v>
      </c>
      <c r="B2054" s="197" t="s">
        <v>422</v>
      </c>
      <c r="C2054" s="208">
        <v>44</v>
      </c>
      <c r="D2054" s="209" t="s">
        <v>774</v>
      </c>
      <c r="E2054" s="210">
        <v>4424</v>
      </c>
      <c r="F2054" s="211" t="s">
        <v>789</v>
      </c>
      <c r="G2054" s="231" t="s">
        <v>1195</v>
      </c>
      <c r="H2054" s="85" t="s">
        <v>51</v>
      </c>
      <c r="I2054" s="223"/>
      <c r="J2054" s="73"/>
      <c r="K2054" s="73"/>
      <c r="L2054" s="73"/>
      <c r="M2054" s="74"/>
      <c r="N2054" s="248">
        <f>SUM(N2055:N2071)</f>
        <v>9</v>
      </c>
      <c r="O2054" s="293">
        <f>SUM(O2055:O2071)</f>
        <v>1</v>
      </c>
      <c r="P2054" s="292"/>
      <c r="Q2054" s="87"/>
      <c r="R2054" s="87"/>
      <c r="S2054" s="87"/>
      <c r="T2054" s="87"/>
      <c r="U2054" s="87"/>
      <c r="V2054" s="87"/>
      <c r="W2054" s="87"/>
      <c r="X2054" s="87"/>
      <c r="Y2054" s="88"/>
      <c r="Z2054" s="119">
        <f>SUM(Z2055:Z2071)</f>
        <v>25000</v>
      </c>
      <c r="AA2054" s="120"/>
      <c r="AB2054" s="111"/>
      <c r="AC2054" s="111"/>
      <c r="AD2054" s="111"/>
      <c r="AE2054" s="111"/>
      <c r="AF2054" s="111"/>
      <c r="AG2054" s="111"/>
      <c r="AH2054" s="111"/>
      <c r="AI2054" s="111"/>
      <c r="AJ2054" s="120"/>
      <c r="AK2054" s="119">
        <f>SUM(AK2055:AK2071)</f>
        <v>0</v>
      </c>
      <c r="AL2054" s="120"/>
      <c r="AM2054" s="111"/>
      <c r="AN2054" s="111"/>
      <c r="AO2054" s="111"/>
      <c r="AP2054" s="111"/>
      <c r="AQ2054" s="111"/>
      <c r="AR2054" s="111"/>
      <c r="AS2054" s="111"/>
      <c r="AT2054" s="111"/>
      <c r="AU2054" s="111"/>
      <c r="AV2054" s="111"/>
      <c r="AW2054" s="120"/>
      <c r="AX2054" s="119">
        <f>SUM(AX2055:AX2071)</f>
        <v>100</v>
      </c>
      <c r="AY2054" s="88"/>
      <c r="AZ2054" s="79"/>
      <c r="BA2054" s="80"/>
      <c r="BB2054" s="71"/>
      <c r="BC2054" s="54"/>
      <c r="BD2054" s="41">
        <v>4</v>
      </c>
      <c r="BE2054" s="52">
        <v>44</v>
      </c>
      <c r="BF2054" s="62">
        <v>4424</v>
      </c>
      <c r="BG2054" s="279" t="s">
        <v>51</v>
      </c>
    </row>
    <row r="2055" spans="1:59" s="63" customFormat="1" ht="12.75" x14ac:dyDescent="0.2">
      <c r="A2055" s="196">
        <v>4</v>
      </c>
      <c r="B2055" s="197" t="s">
        <v>422</v>
      </c>
      <c r="C2055" s="208">
        <v>44</v>
      </c>
      <c r="D2055" s="209" t="s">
        <v>774</v>
      </c>
      <c r="E2055" s="210">
        <v>4424</v>
      </c>
      <c r="F2055" s="211" t="s">
        <v>789</v>
      </c>
      <c r="G2055" s="231" t="s">
        <v>1195</v>
      </c>
      <c r="H2055" s="89" t="s">
        <v>52</v>
      </c>
      <c r="I2055" s="90" t="s">
        <v>457</v>
      </c>
      <c r="J2055" s="90" t="s">
        <v>757</v>
      </c>
      <c r="K2055" s="90" t="s">
        <v>129</v>
      </c>
      <c r="L2055" s="90" t="s">
        <v>758</v>
      </c>
      <c r="M2055" s="91"/>
      <c r="N2055" s="312">
        <v>2</v>
      </c>
      <c r="O2055" s="313">
        <f>N2055/N$2054</f>
        <v>0.22222222222222221</v>
      </c>
      <c r="P2055" s="104"/>
      <c r="Q2055" s="92"/>
      <c r="R2055" s="92"/>
      <c r="S2055" s="92"/>
      <c r="T2055" s="92"/>
      <c r="U2055" s="92"/>
      <c r="V2055" s="92"/>
      <c r="W2055" s="92">
        <v>1</v>
      </c>
      <c r="X2055" s="109">
        <f>P2055*P$7+Q2055*Q$7+R2055*R$7+S2055*S$7+T2055*T$7+U2055*U$7+V2055*V$7+W2055*W$7</f>
        <v>25000</v>
      </c>
      <c r="Y2055" s="83"/>
      <c r="Z2055" s="110">
        <f>X2055*$O2055</f>
        <v>5555.5555555555557</v>
      </c>
      <c r="AA2055" s="111"/>
      <c r="AB2055" s="92"/>
      <c r="AC2055" s="92"/>
      <c r="AD2055" s="92"/>
      <c r="AE2055" s="92"/>
      <c r="AF2055" s="92"/>
      <c r="AG2055" s="92"/>
      <c r="AH2055" s="92"/>
      <c r="AI2055" s="109">
        <f>AB2055*AB$7+AC2055*AC$7+AD2055*AD$7+AE2055*AE$7+AF2055*AF$7+AG2055*AG$7+AH2055*AH$7</f>
        <v>0</v>
      </c>
      <c r="AJ2055" s="83"/>
      <c r="AK2055" s="110">
        <f>AI2055*$O2055</f>
        <v>0</v>
      </c>
      <c r="AL2055" s="111"/>
      <c r="AM2055" s="92"/>
      <c r="AN2055" s="92"/>
      <c r="AO2055" s="92"/>
      <c r="AP2055" s="92">
        <v>1</v>
      </c>
      <c r="AQ2055" s="92"/>
      <c r="AR2055" s="92"/>
      <c r="AS2055" s="92"/>
      <c r="AT2055" s="92"/>
      <c r="AU2055" s="92"/>
      <c r="AV2055" s="109">
        <f>AM2055*AM$7+AN2055*AN$7+AO2055*AO$7+AP2055*AP$7+AQ2055*AQ$7+AR2055*AR$7+AS2055*AS$7+AT2055*AT$7+AU2055*AU$7</f>
        <v>100</v>
      </c>
      <c r="AW2055" s="75"/>
      <c r="AX2055" s="110">
        <f>AV2055*$O2055</f>
        <v>22.222222222222221</v>
      </c>
      <c r="AY2055" s="111"/>
      <c r="AZ2055" s="93"/>
      <c r="BA2055" s="94" t="s">
        <v>105</v>
      </c>
      <c r="BB2055" s="71"/>
      <c r="BC2055" s="54"/>
      <c r="BD2055" s="41">
        <v>4</v>
      </c>
      <c r="BE2055" s="52">
        <v>44</v>
      </c>
      <c r="BF2055" s="62">
        <v>4424</v>
      </c>
      <c r="BG2055" s="280" t="s">
        <v>52</v>
      </c>
    </row>
    <row r="2056" spans="1:59" s="63" customFormat="1" ht="12.75" x14ac:dyDescent="0.2">
      <c r="A2056" s="196">
        <v>4</v>
      </c>
      <c r="B2056" s="197" t="s">
        <v>422</v>
      </c>
      <c r="C2056" s="208">
        <v>44</v>
      </c>
      <c r="D2056" s="209" t="s">
        <v>774</v>
      </c>
      <c r="E2056" s="210">
        <v>4424</v>
      </c>
      <c r="F2056" s="211" t="s">
        <v>789</v>
      </c>
      <c r="G2056" s="231" t="s">
        <v>1195</v>
      </c>
      <c r="H2056" s="89"/>
      <c r="I2056" s="90" t="s">
        <v>160</v>
      </c>
      <c r="J2056" s="90" t="s">
        <v>759</v>
      </c>
      <c r="K2056" s="90" t="s">
        <v>129</v>
      </c>
      <c r="L2056" s="90" t="s">
        <v>758</v>
      </c>
      <c r="M2056" s="91"/>
      <c r="N2056" s="312">
        <v>2</v>
      </c>
      <c r="O2056" s="313">
        <f>N2056/N$2054</f>
        <v>0.22222222222222221</v>
      </c>
      <c r="P2056" s="104"/>
      <c r="Q2056" s="92"/>
      <c r="R2056" s="92"/>
      <c r="S2056" s="92"/>
      <c r="T2056" s="92"/>
      <c r="U2056" s="92"/>
      <c r="V2056" s="92"/>
      <c r="W2056" s="92">
        <v>1</v>
      </c>
      <c r="X2056" s="109">
        <f>P2056*P$7+Q2056*Q$7+R2056*R$7+S2056*S$7+T2056*T$7+U2056*U$7+V2056*V$7+W2056*W$7</f>
        <v>25000</v>
      </c>
      <c r="Y2056" s="83"/>
      <c r="Z2056" s="110">
        <f>X2056*$O2056</f>
        <v>5555.5555555555557</v>
      </c>
      <c r="AA2056" s="111"/>
      <c r="AB2056" s="92"/>
      <c r="AC2056" s="92"/>
      <c r="AD2056" s="92"/>
      <c r="AE2056" s="92"/>
      <c r="AF2056" s="92"/>
      <c r="AG2056" s="92"/>
      <c r="AH2056" s="92"/>
      <c r="AI2056" s="109">
        <f>AB2056*AB$7+AC2056*AC$7+AD2056*AD$7+AE2056*AE$7+AF2056*AF$7+AG2056*AG$7+AH2056*AH$7</f>
        <v>0</v>
      </c>
      <c r="AJ2056" s="83"/>
      <c r="AK2056" s="110">
        <f>AI2056*$O2056</f>
        <v>0</v>
      </c>
      <c r="AL2056" s="111"/>
      <c r="AM2056" s="92"/>
      <c r="AN2056" s="92"/>
      <c r="AO2056" s="92"/>
      <c r="AP2056" s="92">
        <v>1</v>
      </c>
      <c r="AQ2056" s="92"/>
      <c r="AR2056" s="92"/>
      <c r="AS2056" s="92"/>
      <c r="AT2056" s="92"/>
      <c r="AU2056" s="92"/>
      <c r="AV2056" s="109">
        <f>AM2056*AM$7+AN2056*AN$7+AO2056*AO$7+AP2056*AP$7+AQ2056*AQ$7+AR2056*AR$7+AS2056*AS$7+AT2056*AT$7+AU2056*AU$7</f>
        <v>100</v>
      </c>
      <c r="AW2056" s="75"/>
      <c r="AX2056" s="110">
        <f>AV2056*$O2056</f>
        <v>22.222222222222221</v>
      </c>
      <c r="AY2056" s="111"/>
      <c r="AZ2056" s="93"/>
      <c r="BA2056" s="94" t="s">
        <v>105</v>
      </c>
      <c r="BB2056" s="71"/>
      <c r="BC2056" s="54"/>
      <c r="BD2056" s="41">
        <v>4</v>
      </c>
      <c r="BE2056" s="52">
        <v>44</v>
      </c>
      <c r="BF2056" s="62">
        <v>4424</v>
      </c>
      <c r="BG2056" s="280" t="s">
        <v>52</v>
      </c>
    </row>
    <row r="2057" spans="1:59" s="63" customFormat="1" ht="12.75" x14ac:dyDescent="0.2">
      <c r="A2057" s="196">
        <v>4</v>
      </c>
      <c r="B2057" s="197" t="s">
        <v>422</v>
      </c>
      <c r="C2057" s="208">
        <v>44</v>
      </c>
      <c r="D2057" s="209" t="s">
        <v>774</v>
      </c>
      <c r="E2057" s="210">
        <v>4424</v>
      </c>
      <c r="F2057" s="211" t="s">
        <v>789</v>
      </c>
      <c r="G2057" s="231" t="s">
        <v>1195</v>
      </c>
      <c r="H2057" s="89"/>
      <c r="I2057" s="90" t="s">
        <v>440</v>
      </c>
      <c r="J2057" s="90" t="s">
        <v>759</v>
      </c>
      <c r="K2057" s="90" t="s">
        <v>73</v>
      </c>
      <c r="L2057" s="90" t="s">
        <v>69</v>
      </c>
      <c r="M2057" s="91"/>
      <c r="N2057" s="312">
        <v>2</v>
      </c>
      <c r="O2057" s="313">
        <f>N2057/N$2054</f>
        <v>0.22222222222222221</v>
      </c>
      <c r="P2057" s="104"/>
      <c r="Q2057" s="92"/>
      <c r="R2057" s="92"/>
      <c r="S2057" s="92"/>
      <c r="T2057" s="92"/>
      <c r="U2057" s="92"/>
      <c r="V2057" s="92"/>
      <c r="W2057" s="92">
        <v>1</v>
      </c>
      <c r="X2057" s="109">
        <f>P2057*P$7+Q2057*Q$7+R2057*R$7+S2057*S$7+T2057*T$7+U2057*U$7+V2057*V$7+W2057*W$7</f>
        <v>25000</v>
      </c>
      <c r="Y2057" s="83"/>
      <c r="Z2057" s="110">
        <f>X2057*$O2057</f>
        <v>5555.5555555555557</v>
      </c>
      <c r="AA2057" s="111"/>
      <c r="AB2057" s="92"/>
      <c r="AC2057" s="92"/>
      <c r="AD2057" s="92"/>
      <c r="AE2057" s="92"/>
      <c r="AF2057" s="92"/>
      <c r="AG2057" s="92"/>
      <c r="AH2057" s="92"/>
      <c r="AI2057" s="109">
        <f>AB2057*AB$7+AC2057*AC$7+AD2057*AD$7+AE2057*AE$7+AF2057*AF$7+AG2057*AG$7+AH2057*AH$7</f>
        <v>0</v>
      </c>
      <c r="AJ2057" s="83"/>
      <c r="AK2057" s="110">
        <f>AI2057*$O2057</f>
        <v>0</v>
      </c>
      <c r="AL2057" s="111"/>
      <c r="AM2057" s="92"/>
      <c r="AN2057" s="92"/>
      <c r="AO2057" s="92"/>
      <c r="AP2057" s="92">
        <v>1</v>
      </c>
      <c r="AQ2057" s="92"/>
      <c r="AR2057" s="92"/>
      <c r="AS2057" s="92"/>
      <c r="AT2057" s="92"/>
      <c r="AU2057" s="92"/>
      <c r="AV2057" s="109">
        <f>AM2057*AM$7+AN2057*AN$7+AO2057*AO$7+AP2057*AP$7+AQ2057*AQ$7+AR2057*AR$7+AS2057*AS$7+AT2057*AT$7+AU2057*AU$7</f>
        <v>100</v>
      </c>
      <c r="AW2057" s="75"/>
      <c r="AX2057" s="110">
        <f>AV2057*$O2057</f>
        <v>22.222222222222221</v>
      </c>
      <c r="AY2057" s="111"/>
      <c r="AZ2057" s="93"/>
      <c r="BA2057" s="94" t="s">
        <v>105</v>
      </c>
      <c r="BB2057" s="71"/>
      <c r="BC2057" s="54"/>
      <c r="BD2057" s="41">
        <v>4</v>
      </c>
      <c r="BE2057" s="52">
        <v>44</v>
      </c>
      <c r="BF2057" s="62">
        <v>4424</v>
      </c>
      <c r="BG2057" s="280" t="s">
        <v>52</v>
      </c>
    </row>
    <row r="2058" spans="1:59" s="63" customFormat="1" ht="12.75" x14ac:dyDescent="0.2">
      <c r="A2058" s="196">
        <v>4</v>
      </c>
      <c r="B2058" s="197" t="s">
        <v>422</v>
      </c>
      <c r="C2058" s="208">
        <v>44</v>
      </c>
      <c r="D2058" s="209" t="s">
        <v>774</v>
      </c>
      <c r="E2058" s="210">
        <v>4424</v>
      </c>
      <c r="F2058" s="211" t="s">
        <v>789</v>
      </c>
      <c r="G2058" s="231" t="s">
        <v>1195</v>
      </c>
      <c r="H2058" s="89"/>
      <c r="I2058" s="90" t="s">
        <v>96</v>
      </c>
      <c r="J2058" s="90" t="s">
        <v>760</v>
      </c>
      <c r="K2058" s="90" t="s">
        <v>60</v>
      </c>
      <c r="L2058" s="90" t="s">
        <v>95</v>
      </c>
      <c r="M2058" s="91"/>
      <c r="N2058" s="312">
        <v>2</v>
      </c>
      <c r="O2058" s="313">
        <f>N2058/N$2054</f>
        <v>0.22222222222222221</v>
      </c>
      <c r="P2058" s="104"/>
      <c r="Q2058" s="92"/>
      <c r="R2058" s="92"/>
      <c r="S2058" s="92"/>
      <c r="T2058" s="92"/>
      <c r="U2058" s="92"/>
      <c r="V2058" s="92"/>
      <c r="W2058" s="92">
        <v>1</v>
      </c>
      <c r="X2058" s="109">
        <f>P2058*P$7+Q2058*Q$7+R2058*R$7+S2058*S$7+T2058*T$7+U2058*U$7+V2058*V$7+W2058*W$7</f>
        <v>25000</v>
      </c>
      <c r="Y2058" s="83"/>
      <c r="Z2058" s="110">
        <f>X2058*$O2058</f>
        <v>5555.5555555555557</v>
      </c>
      <c r="AA2058" s="111"/>
      <c r="AB2058" s="92"/>
      <c r="AC2058" s="92"/>
      <c r="AD2058" s="92"/>
      <c r="AE2058" s="92"/>
      <c r="AF2058" s="92"/>
      <c r="AG2058" s="92"/>
      <c r="AH2058" s="92"/>
      <c r="AI2058" s="109">
        <f>AB2058*AB$7+AC2058*AC$7+AD2058*AD$7+AE2058*AE$7+AF2058*AF$7+AG2058*AG$7+AH2058*AH$7</f>
        <v>0</v>
      </c>
      <c r="AJ2058" s="83"/>
      <c r="AK2058" s="110">
        <f>AI2058*$O2058</f>
        <v>0</v>
      </c>
      <c r="AL2058" s="111"/>
      <c r="AM2058" s="92"/>
      <c r="AN2058" s="92"/>
      <c r="AO2058" s="92"/>
      <c r="AP2058" s="92">
        <v>1</v>
      </c>
      <c r="AQ2058" s="92"/>
      <c r="AR2058" s="92"/>
      <c r="AS2058" s="92"/>
      <c r="AT2058" s="92"/>
      <c r="AU2058" s="92"/>
      <c r="AV2058" s="109">
        <f>AM2058*AM$7+AN2058*AN$7+AO2058*AO$7+AP2058*AP$7+AQ2058*AQ$7+AR2058*AR$7+AS2058*AS$7+AT2058*AT$7+AU2058*AU$7</f>
        <v>100</v>
      </c>
      <c r="AW2058" s="75"/>
      <c r="AX2058" s="110">
        <f>AV2058*$O2058</f>
        <v>22.222222222222221</v>
      </c>
      <c r="AY2058" s="111"/>
      <c r="AZ2058" s="93"/>
      <c r="BA2058" s="94" t="s">
        <v>105</v>
      </c>
      <c r="BB2058" s="71"/>
      <c r="BC2058" s="54"/>
      <c r="BD2058" s="41">
        <v>4</v>
      </c>
      <c r="BE2058" s="52">
        <v>44</v>
      </c>
      <c r="BF2058" s="62">
        <v>4424</v>
      </c>
      <c r="BG2058" s="280" t="s">
        <v>52</v>
      </c>
    </row>
    <row r="2059" spans="1:59" s="63" customFormat="1" ht="12.75" x14ac:dyDescent="0.2">
      <c r="A2059" s="196">
        <v>4</v>
      </c>
      <c r="B2059" s="197" t="s">
        <v>422</v>
      </c>
      <c r="C2059" s="208">
        <v>44</v>
      </c>
      <c r="D2059" s="209" t="s">
        <v>774</v>
      </c>
      <c r="E2059" s="210">
        <v>4424</v>
      </c>
      <c r="F2059" s="211" t="s">
        <v>789</v>
      </c>
      <c r="G2059" s="231" t="s">
        <v>1195</v>
      </c>
      <c r="H2059" s="89"/>
      <c r="I2059" s="90" t="s">
        <v>790</v>
      </c>
      <c r="J2059" s="90" t="s">
        <v>760</v>
      </c>
      <c r="K2059" s="90" t="s">
        <v>73</v>
      </c>
      <c r="L2059" s="90" t="s">
        <v>95</v>
      </c>
      <c r="M2059" s="91"/>
      <c r="N2059" s="312">
        <v>1</v>
      </c>
      <c r="O2059" s="313">
        <f>N2059/N$2054</f>
        <v>0.1111111111111111</v>
      </c>
      <c r="P2059" s="104"/>
      <c r="Q2059" s="92"/>
      <c r="R2059" s="92"/>
      <c r="S2059" s="92"/>
      <c r="T2059" s="92"/>
      <c r="U2059" s="92"/>
      <c r="V2059" s="92"/>
      <c r="W2059" s="92">
        <v>1</v>
      </c>
      <c r="X2059" s="109">
        <f>P2059*P$7+Q2059*Q$7+R2059*R$7+S2059*S$7+T2059*T$7+U2059*U$7+V2059*V$7+W2059*W$7</f>
        <v>25000</v>
      </c>
      <c r="Y2059" s="83"/>
      <c r="Z2059" s="110">
        <f>X2059*$O2059</f>
        <v>2777.7777777777778</v>
      </c>
      <c r="AA2059" s="111"/>
      <c r="AB2059" s="92"/>
      <c r="AC2059" s="92"/>
      <c r="AD2059" s="92"/>
      <c r="AE2059" s="92"/>
      <c r="AF2059" s="92"/>
      <c r="AG2059" s="92"/>
      <c r="AH2059" s="92"/>
      <c r="AI2059" s="109">
        <f>AB2059*AB$7+AC2059*AC$7+AD2059*AD$7+AE2059*AE$7+AF2059*AF$7+AG2059*AG$7+AH2059*AH$7</f>
        <v>0</v>
      </c>
      <c r="AJ2059" s="83"/>
      <c r="AK2059" s="110">
        <f>AI2059*$O2059</f>
        <v>0</v>
      </c>
      <c r="AL2059" s="111"/>
      <c r="AM2059" s="92"/>
      <c r="AN2059" s="92"/>
      <c r="AO2059" s="92"/>
      <c r="AP2059" s="92">
        <v>1</v>
      </c>
      <c r="AQ2059" s="92"/>
      <c r="AR2059" s="92"/>
      <c r="AS2059" s="92"/>
      <c r="AT2059" s="92"/>
      <c r="AU2059" s="92"/>
      <c r="AV2059" s="109">
        <f>AM2059*AM$7+AN2059*AN$7+AO2059*AO$7+AP2059*AP$7+AQ2059*AQ$7+AR2059*AR$7+AS2059*AS$7+AT2059*AT$7+AU2059*AU$7</f>
        <v>100</v>
      </c>
      <c r="AW2059" s="75"/>
      <c r="AX2059" s="110">
        <f>AV2059*$O2059</f>
        <v>11.111111111111111</v>
      </c>
      <c r="AY2059" s="111"/>
      <c r="AZ2059" s="93"/>
      <c r="BA2059" s="94" t="s">
        <v>554</v>
      </c>
      <c r="BB2059" s="71"/>
      <c r="BC2059" s="54"/>
      <c r="BD2059" s="41">
        <v>4</v>
      </c>
      <c r="BE2059" s="52">
        <v>44</v>
      </c>
      <c r="BF2059" s="62">
        <v>4424</v>
      </c>
      <c r="BG2059" s="280" t="s">
        <v>52</v>
      </c>
    </row>
    <row r="2060" spans="1:59" s="63" customFormat="1" ht="12.75" x14ac:dyDescent="0.2">
      <c r="A2060" s="196">
        <v>4</v>
      </c>
      <c r="B2060" s="197" t="s">
        <v>422</v>
      </c>
      <c r="C2060" s="208">
        <v>44</v>
      </c>
      <c r="D2060" s="209" t="s">
        <v>774</v>
      </c>
      <c r="E2060" s="210">
        <v>4424</v>
      </c>
      <c r="F2060" s="211" t="s">
        <v>789</v>
      </c>
      <c r="G2060" s="231" t="s">
        <v>1195</v>
      </c>
      <c r="H2060" s="65"/>
      <c r="I2060" s="222"/>
      <c r="J2060" s="66"/>
      <c r="K2060" s="66"/>
      <c r="L2060" s="66"/>
      <c r="M2060" s="64"/>
      <c r="N2060" s="304"/>
      <c r="O2060" s="305"/>
      <c r="P2060" s="127"/>
      <c r="Q2060" s="67"/>
      <c r="R2060" s="67"/>
      <c r="S2060" s="67"/>
      <c r="T2060" s="67"/>
      <c r="U2060" s="67"/>
      <c r="V2060" s="67"/>
      <c r="W2060" s="67"/>
      <c r="X2060" s="67"/>
      <c r="Y2060" s="68"/>
      <c r="Z2060" s="68"/>
      <c r="AA2060" s="68"/>
      <c r="AB2060" s="67"/>
      <c r="AC2060" s="67"/>
      <c r="AD2060" s="67"/>
      <c r="AE2060" s="67"/>
      <c r="AF2060" s="67"/>
      <c r="AG2060" s="67"/>
      <c r="AH2060" s="67"/>
      <c r="AI2060" s="67"/>
      <c r="AJ2060" s="68"/>
      <c r="AK2060" s="68"/>
      <c r="AL2060" s="68"/>
      <c r="AM2060" s="67"/>
      <c r="AN2060" s="67"/>
      <c r="AO2060" s="67"/>
      <c r="AP2060" s="67"/>
      <c r="AQ2060" s="67"/>
      <c r="AR2060" s="67"/>
      <c r="AS2060" s="67"/>
      <c r="AT2060" s="67"/>
      <c r="AU2060" s="67"/>
      <c r="AV2060" s="67"/>
      <c r="AW2060" s="67"/>
      <c r="AX2060" s="68"/>
      <c r="AY2060" s="68"/>
      <c r="AZ2060" s="69"/>
      <c r="BA2060" s="70"/>
      <c r="BB2060" s="71"/>
      <c r="BC2060" s="54"/>
      <c r="BD2060" s="41"/>
      <c r="BE2060" s="52"/>
      <c r="BF2060" s="62"/>
      <c r="BG2060" s="275"/>
    </row>
    <row r="2061" spans="1:59" s="63" customFormat="1" ht="12.75" x14ac:dyDescent="0.2">
      <c r="A2061" s="196">
        <v>4</v>
      </c>
      <c r="B2061" s="197" t="s">
        <v>422</v>
      </c>
      <c r="C2061" s="208">
        <v>44</v>
      </c>
      <c r="D2061" s="209" t="s">
        <v>774</v>
      </c>
      <c r="E2061" s="210">
        <v>4424</v>
      </c>
      <c r="F2061" s="211" t="s">
        <v>789</v>
      </c>
      <c r="G2061" s="230"/>
      <c r="H2061" s="56"/>
      <c r="I2061" s="221"/>
      <c r="J2061" s="57"/>
      <c r="K2061" s="57"/>
      <c r="L2061" s="57"/>
      <c r="M2061" s="55"/>
      <c r="N2061" s="303"/>
      <c r="O2061" s="245"/>
      <c r="P2061" s="122"/>
      <c r="Q2061" s="58"/>
      <c r="R2061" s="58"/>
      <c r="S2061" s="58"/>
      <c r="T2061" s="58"/>
      <c r="U2061" s="58"/>
      <c r="V2061" s="58"/>
      <c r="W2061" s="58"/>
      <c r="X2061" s="58"/>
      <c r="Y2061" s="59"/>
      <c r="Z2061" s="59"/>
      <c r="AA2061" s="59"/>
      <c r="AB2061" s="58"/>
      <c r="AC2061" s="58"/>
      <c r="AD2061" s="58"/>
      <c r="AE2061" s="58"/>
      <c r="AF2061" s="58"/>
      <c r="AG2061" s="58"/>
      <c r="AH2061" s="58"/>
      <c r="AI2061" s="58"/>
      <c r="AJ2061" s="59"/>
      <c r="AK2061" s="59"/>
      <c r="AL2061" s="59"/>
      <c r="AM2061" s="58"/>
      <c r="AN2061" s="58"/>
      <c r="AO2061" s="58"/>
      <c r="AP2061" s="58"/>
      <c r="AQ2061" s="58"/>
      <c r="AR2061" s="58"/>
      <c r="AS2061" s="58"/>
      <c r="AT2061" s="58"/>
      <c r="AU2061" s="58"/>
      <c r="AV2061" s="58"/>
      <c r="AW2061" s="58"/>
      <c r="AX2061" s="59"/>
      <c r="AY2061" s="59"/>
      <c r="AZ2061" s="60"/>
      <c r="BA2061" s="61"/>
      <c r="BB2061" s="54"/>
      <c r="BC2061" s="54"/>
      <c r="BD2061" s="41">
        <v>4</v>
      </c>
      <c r="BE2061" s="52">
        <v>44</v>
      </c>
      <c r="BF2061" s="62">
        <v>4424</v>
      </c>
      <c r="BG2061" s="274"/>
    </row>
    <row r="2062" spans="1:59" s="63" customFormat="1" ht="12.75" x14ac:dyDescent="0.2">
      <c r="A2062" s="196">
        <v>4</v>
      </c>
      <c r="B2062" s="197" t="s">
        <v>422</v>
      </c>
      <c r="C2062" s="208">
        <v>44</v>
      </c>
      <c r="D2062" s="209" t="s">
        <v>774</v>
      </c>
      <c r="E2062" s="210">
        <v>4424</v>
      </c>
      <c r="F2062" s="211" t="s">
        <v>789</v>
      </c>
      <c r="G2062" s="231"/>
      <c r="H2062" s="65"/>
      <c r="I2062" s="222"/>
      <c r="J2062" s="66"/>
      <c r="K2062" s="66"/>
      <c r="L2062" s="66"/>
      <c r="M2062" s="64"/>
      <c r="N2062" s="304"/>
      <c r="O2062" s="305"/>
      <c r="P2062" s="127"/>
      <c r="Q2062" s="67"/>
      <c r="R2062" s="67"/>
      <c r="S2062" s="67"/>
      <c r="T2062" s="67"/>
      <c r="U2062" s="67"/>
      <c r="V2062" s="67"/>
      <c r="W2062" s="67"/>
      <c r="X2062" s="67"/>
      <c r="Y2062" s="68"/>
      <c r="Z2062" s="68"/>
      <c r="AA2062" s="68"/>
      <c r="AB2062" s="67"/>
      <c r="AC2062" s="67"/>
      <c r="AD2062" s="67"/>
      <c r="AE2062" s="67"/>
      <c r="AF2062" s="67"/>
      <c r="AG2062" s="67"/>
      <c r="AH2062" s="67"/>
      <c r="AI2062" s="67"/>
      <c r="AJ2062" s="68"/>
      <c r="AK2062" s="68"/>
      <c r="AL2062" s="68"/>
      <c r="AM2062" s="67"/>
      <c r="AN2062" s="67"/>
      <c r="AO2062" s="67"/>
      <c r="AP2062" s="67"/>
      <c r="AQ2062" s="67"/>
      <c r="AR2062" s="67"/>
      <c r="AS2062" s="67"/>
      <c r="AT2062" s="67"/>
      <c r="AU2062" s="67"/>
      <c r="AV2062" s="67"/>
      <c r="AW2062" s="67"/>
      <c r="AX2062" s="68"/>
      <c r="AY2062" s="68"/>
      <c r="AZ2062" s="69"/>
      <c r="BA2062" s="70"/>
      <c r="BB2062" s="71"/>
      <c r="BC2062" s="54"/>
      <c r="BD2062" s="41">
        <v>4</v>
      </c>
      <c r="BE2062" s="52">
        <v>44</v>
      </c>
      <c r="BF2062" s="62">
        <v>4424</v>
      </c>
      <c r="BG2062" s="275"/>
    </row>
    <row r="2063" spans="1:59" s="63" customFormat="1" ht="12.75" x14ac:dyDescent="0.2">
      <c r="A2063" s="196">
        <v>4</v>
      </c>
      <c r="B2063" s="197" t="s">
        <v>422</v>
      </c>
      <c r="C2063" s="208">
        <v>44</v>
      </c>
      <c r="D2063" s="209" t="s">
        <v>774</v>
      </c>
      <c r="E2063" s="210">
        <v>4424</v>
      </c>
      <c r="F2063" s="211" t="s">
        <v>789</v>
      </c>
      <c r="G2063" s="231" t="s">
        <v>729</v>
      </c>
      <c r="H2063" s="72" t="s">
        <v>1233</v>
      </c>
      <c r="I2063" s="223" t="s">
        <v>1247</v>
      </c>
      <c r="J2063" s="73"/>
      <c r="K2063" s="73"/>
      <c r="L2063" s="73"/>
      <c r="M2063" s="74"/>
      <c r="N2063" s="247"/>
      <c r="O2063" s="306"/>
      <c r="P2063" s="105"/>
      <c r="Q2063" s="75"/>
      <c r="R2063" s="75"/>
      <c r="S2063" s="75"/>
      <c r="T2063" s="75"/>
      <c r="U2063" s="75"/>
      <c r="V2063" s="75"/>
      <c r="W2063" s="75"/>
      <c r="X2063" s="75"/>
      <c r="Y2063" s="76" t="s">
        <v>1241</v>
      </c>
      <c r="Z2063" s="77" t="s">
        <v>1241</v>
      </c>
      <c r="AA2063" s="78">
        <f>AA$2542</f>
        <v>5000</v>
      </c>
      <c r="AB2063" s="75"/>
      <c r="AC2063" s="75"/>
      <c r="AD2063" s="75"/>
      <c r="AE2063" s="75"/>
      <c r="AF2063" s="75"/>
      <c r="AG2063" s="75"/>
      <c r="AH2063" s="75"/>
      <c r="AI2063" s="75"/>
      <c r="AJ2063" s="76" t="s">
        <v>1241</v>
      </c>
      <c r="AK2063" s="77" t="s">
        <v>1241</v>
      </c>
      <c r="AL2063" s="78">
        <f>AL$2542</f>
        <v>0</v>
      </c>
      <c r="AM2063" s="75"/>
      <c r="AN2063" s="75"/>
      <c r="AO2063" s="75"/>
      <c r="AP2063" s="75"/>
      <c r="AQ2063" s="75"/>
      <c r="AR2063" s="75"/>
      <c r="AS2063" s="75"/>
      <c r="AT2063" s="75"/>
      <c r="AU2063" s="75"/>
      <c r="AV2063" s="75"/>
      <c r="AW2063" s="76" t="s">
        <v>1241</v>
      </c>
      <c r="AX2063" s="77" t="s">
        <v>1241</v>
      </c>
      <c r="AY2063" s="78">
        <f>AY$2542</f>
        <v>250</v>
      </c>
      <c r="AZ2063" s="79"/>
      <c r="BA2063" s="80" t="str">
        <f>I2063</f>
        <v>&gt; see 4711, Thermal insulation</v>
      </c>
      <c r="BB2063" s="71"/>
      <c r="BC2063" s="95"/>
      <c r="BD2063" s="41">
        <f>A2063</f>
        <v>4</v>
      </c>
      <c r="BE2063" s="52">
        <f>C2063</f>
        <v>44</v>
      </c>
      <c r="BF2063" s="62">
        <f>E2063</f>
        <v>4424</v>
      </c>
      <c r="BG2063" s="276" t="str">
        <f>H2063</f>
        <v>Default Scenario (Link)</v>
      </c>
    </row>
    <row r="2064" spans="1:59" s="63" customFormat="1" ht="12.75" x14ac:dyDescent="0.2">
      <c r="A2064" s="196">
        <v>4</v>
      </c>
      <c r="B2064" s="197" t="s">
        <v>422</v>
      </c>
      <c r="C2064" s="208">
        <v>44</v>
      </c>
      <c r="D2064" s="209" t="s">
        <v>774</v>
      </c>
      <c r="E2064" s="210">
        <v>4424</v>
      </c>
      <c r="F2064" s="211" t="s">
        <v>789</v>
      </c>
      <c r="G2064" s="231"/>
      <c r="H2064" s="65"/>
      <c r="I2064" s="222"/>
      <c r="J2064" s="66"/>
      <c r="K2064" s="66"/>
      <c r="L2064" s="66"/>
      <c r="M2064" s="64"/>
      <c r="N2064" s="304"/>
      <c r="O2064" s="305"/>
      <c r="P2064" s="127"/>
      <c r="Q2064" s="67"/>
      <c r="R2064" s="67"/>
      <c r="S2064" s="67"/>
      <c r="T2064" s="67"/>
      <c r="U2064" s="67"/>
      <c r="V2064" s="67"/>
      <c r="W2064" s="67"/>
      <c r="X2064" s="67"/>
      <c r="Y2064" s="68"/>
      <c r="Z2064" s="68"/>
      <c r="AA2064" s="68"/>
      <c r="AB2064" s="67"/>
      <c r="AC2064" s="67"/>
      <c r="AD2064" s="67"/>
      <c r="AE2064" s="67"/>
      <c r="AF2064" s="67"/>
      <c r="AG2064" s="67"/>
      <c r="AH2064" s="67"/>
      <c r="AI2064" s="67"/>
      <c r="AJ2064" s="68"/>
      <c r="AK2064" s="68"/>
      <c r="AL2064" s="68"/>
      <c r="AM2064" s="67"/>
      <c r="AN2064" s="67"/>
      <c r="AO2064" s="67"/>
      <c r="AP2064" s="67"/>
      <c r="AQ2064" s="67"/>
      <c r="AR2064" s="67"/>
      <c r="AS2064" s="67"/>
      <c r="AT2064" s="67"/>
      <c r="AU2064" s="67"/>
      <c r="AV2064" s="67"/>
      <c r="AW2064" s="67"/>
      <c r="AX2064" s="68"/>
      <c r="AY2064" s="68"/>
      <c r="AZ2064" s="69"/>
      <c r="BA2064" s="70"/>
      <c r="BB2064" s="71"/>
      <c r="BC2064" s="54"/>
      <c r="BD2064" s="41"/>
      <c r="BE2064" s="52"/>
      <c r="BF2064" s="62"/>
      <c r="BG2064" s="275"/>
    </row>
    <row r="2065" spans="1:59" s="63" customFormat="1" ht="12.75" x14ac:dyDescent="0.2">
      <c r="A2065" s="196">
        <v>4</v>
      </c>
      <c r="B2065" s="197" t="s">
        <v>422</v>
      </c>
      <c r="C2065" s="208">
        <v>44</v>
      </c>
      <c r="D2065" s="209" t="s">
        <v>774</v>
      </c>
      <c r="E2065" s="210">
        <v>4424</v>
      </c>
      <c r="F2065" s="211" t="s">
        <v>789</v>
      </c>
      <c r="G2065" s="230"/>
      <c r="H2065" s="56"/>
      <c r="I2065" s="221"/>
      <c r="J2065" s="57"/>
      <c r="K2065" s="57"/>
      <c r="L2065" s="57"/>
      <c r="M2065" s="55"/>
      <c r="N2065" s="303"/>
      <c r="O2065" s="245"/>
      <c r="P2065" s="122"/>
      <c r="Q2065" s="58"/>
      <c r="R2065" s="58"/>
      <c r="S2065" s="58"/>
      <c r="T2065" s="58"/>
      <c r="U2065" s="58"/>
      <c r="V2065" s="58"/>
      <c r="W2065" s="58"/>
      <c r="X2065" s="58"/>
      <c r="Y2065" s="59"/>
      <c r="Z2065" s="59"/>
      <c r="AA2065" s="59"/>
      <c r="AB2065" s="58"/>
      <c r="AC2065" s="58"/>
      <c r="AD2065" s="58"/>
      <c r="AE2065" s="58"/>
      <c r="AF2065" s="58"/>
      <c r="AG2065" s="58"/>
      <c r="AH2065" s="58"/>
      <c r="AI2065" s="58"/>
      <c r="AJ2065" s="59"/>
      <c r="AK2065" s="59"/>
      <c r="AL2065" s="59"/>
      <c r="AM2065" s="58"/>
      <c r="AN2065" s="58"/>
      <c r="AO2065" s="58"/>
      <c r="AP2065" s="58"/>
      <c r="AQ2065" s="58"/>
      <c r="AR2065" s="58"/>
      <c r="AS2065" s="58"/>
      <c r="AT2065" s="58"/>
      <c r="AU2065" s="58"/>
      <c r="AV2065" s="58"/>
      <c r="AW2065" s="58"/>
      <c r="AX2065" s="59"/>
      <c r="AY2065" s="59"/>
      <c r="AZ2065" s="60"/>
      <c r="BA2065" s="61"/>
      <c r="BB2065" s="54"/>
      <c r="BC2065" s="54"/>
      <c r="BD2065" s="41">
        <v>4</v>
      </c>
      <c r="BE2065" s="52">
        <v>44</v>
      </c>
      <c r="BF2065" s="62">
        <v>4424</v>
      </c>
      <c r="BG2065" s="274"/>
    </row>
    <row r="2066" spans="1:59" s="63" customFormat="1" ht="12.75" x14ac:dyDescent="0.2">
      <c r="A2066" s="196">
        <v>4</v>
      </c>
      <c r="B2066" s="197" t="s">
        <v>422</v>
      </c>
      <c r="C2066" s="208">
        <v>44</v>
      </c>
      <c r="D2066" s="209" t="s">
        <v>774</v>
      </c>
      <c r="E2066" s="210">
        <v>4424</v>
      </c>
      <c r="F2066" s="211" t="s">
        <v>789</v>
      </c>
      <c r="G2066" s="231"/>
      <c r="H2066" s="65"/>
      <c r="I2066" s="222"/>
      <c r="J2066" s="66"/>
      <c r="K2066" s="66"/>
      <c r="L2066" s="66"/>
      <c r="M2066" s="64"/>
      <c r="N2066" s="304"/>
      <c r="O2066" s="305"/>
      <c r="P2066" s="127"/>
      <c r="Q2066" s="67"/>
      <c r="R2066" s="67"/>
      <c r="S2066" s="67"/>
      <c r="T2066" s="67"/>
      <c r="U2066" s="67"/>
      <c r="V2066" s="67"/>
      <c r="W2066" s="67"/>
      <c r="X2066" s="67"/>
      <c r="Y2066" s="68"/>
      <c r="Z2066" s="68"/>
      <c r="AA2066" s="68"/>
      <c r="AB2066" s="67"/>
      <c r="AC2066" s="67"/>
      <c r="AD2066" s="67"/>
      <c r="AE2066" s="67"/>
      <c r="AF2066" s="67"/>
      <c r="AG2066" s="67"/>
      <c r="AH2066" s="67"/>
      <c r="AI2066" s="67"/>
      <c r="AJ2066" s="68"/>
      <c r="AK2066" s="68"/>
      <c r="AL2066" s="68"/>
      <c r="AM2066" s="67"/>
      <c r="AN2066" s="67"/>
      <c r="AO2066" s="67"/>
      <c r="AP2066" s="67"/>
      <c r="AQ2066" s="67"/>
      <c r="AR2066" s="67"/>
      <c r="AS2066" s="67"/>
      <c r="AT2066" s="67"/>
      <c r="AU2066" s="67"/>
      <c r="AV2066" s="67"/>
      <c r="AW2066" s="67"/>
      <c r="AX2066" s="68"/>
      <c r="AY2066" s="68"/>
      <c r="AZ2066" s="69"/>
      <c r="BA2066" s="70"/>
      <c r="BB2066" s="71"/>
      <c r="BC2066" s="54"/>
      <c r="BD2066" s="41">
        <v>4</v>
      </c>
      <c r="BE2066" s="52">
        <v>44</v>
      </c>
      <c r="BF2066" s="62">
        <v>4424</v>
      </c>
      <c r="BG2066" s="275"/>
    </row>
    <row r="2067" spans="1:59" s="63" customFormat="1" ht="12.75" x14ac:dyDescent="0.2">
      <c r="A2067" s="196">
        <v>4</v>
      </c>
      <c r="B2067" s="197" t="s">
        <v>422</v>
      </c>
      <c r="C2067" s="208">
        <v>44</v>
      </c>
      <c r="D2067" s="209" t="s">
        <v>774</v>
      </c>
      <c r="E2067" s="210">
        <v>4424</v>
      </c>
      <c r="F2067" s="211" t="s">
        <v>789</v>
      </c>
      <c r="G2067" s="231" t="s">
        <v>645</v>
      </c>
      <c r="H2067" s="72" t="s">
        <v>1233</v>
      </c>
      <c r="I2067" s="223" t="s">
        <v>1254</v>
      </c>
      <c r="J2067" s="73"/>
      <c r="K2067" s="73"/>
      <c r="L2067" s="73"/>
      <c r="M2067" s="74"/>
      <c r="N2067" s="247"/>
      <c r="O2067" s="306"/>
      <c r="P2067" s="105"/>
      <c r="Q2067" s="75"/>
      <c r="R2067" s="75"/>
      <c r="S2067" s="75"/>
      <c r="T2067" s="75"/>
      <c r="U2067" s="75"/>
      <c r="V2067" s="75"/>
      <c r="W2067" s="75"/>
      <c r="X2067" s="75"/>
      <c r="Y2067" s="76" t="s">
        <v>1241</v>
      </c>
      <c r="Z2067" s="77" t="s">
        <v>1241</v>
      </c>
      <c r="AA2067" s="78">
        <f>AA$1248</f>
        <v>2500</v>
      </c>
      <c r="AB2067" s="75"/>
      <c r="AC2067" s="75"/>
      <c r="AD2067" s="75"/>
      <c r="AE2067" s="75"/>
      <c r="AF2067" s="75"/>
      <c r="AG2067" s="75"/>
      <c r="AH2067" s="75"/>
      <c r="AI2067" s="75"/>
      <c r="AJ2067" s="76" t="s">
        <v>1241</v>
      </c>
      <c r="AK2067" s="77" t="s">
        <v>1241</v>
      </c>
      <c r="AL2067" s="78">
        <f>AL$1248</f>
        <v>0</v>
      </c>
      <c r="AM2067" s="75"/>
      <c r="AN2067" s="75"/>
      <c r="AO2067" s="75"/>
      <c r="AP2067" s="75"/>
      <c r="AQ2067" s="75"/>
      <c r="AR2067" s="75"/>
      <c r="AS2067" s="75"/>
      <c r="AT2067" s="75"/>
      <c r="AU2067" s="75"/>
      <c r="AV2067" s="75"/>
      <c r="AW2067" s="76" t="s">
        <v>1241</v>
      </c>
      <c r="AX2067" s="77" t="s">
        <v>1241</v>
      </c>
      <c r="AY2067" s="78">
        <f>AY$1248</f>
        <v>500</v>
      </c>
      <c r="AZ2067" s="79"/>
      <c r="BA2067" s="80" t="str">
        <f>I2067</f>
        <v>&gt; see 4271, Natural stone veneer walling</v>
      </c>
      <c r="BB2067" s="71"/>
      <c r="BC2067" s="95"/>
      <c r="BD2067" s="41">
        <f>A2067</f>
        <v>4</v>
      </c>
      <c r="BE2067" s="52">
        <f>C2067</f>
        <v>44</v>
      </c>
      <c r="BF2067" s="62">
        <f>E2067</f>
        <v>4424</v>
      </c>
      <c r="BG2067" s="276" t="str">
        <f>H2067</f>
        <v>Default Scenario (Link)</v>
      </c>
    </row>
    <row r="2068" spans="1:59" s="63" customFormat="1" ht="12.75" x14ac:dyDescent="0.2">
      <c r="A2068" s="196">
        <v>4</v>
      </c>
      <c r="B2068" s="197" t="s">
        <v>422</v>
      </c>
      <c r="C2068" s="208">
        <v>44</v>
      </c>
      <c r="D2068" s="209" t="s">
        <v>774</v>
      </c>
      <c r="E2068" s="210">
        <v>4424</v>
      </c>
      <c r="F2068" s="211" t="s">
        <v>789</v>
      </c>
      <c r="G2068" s="231"/>
      <c r="H2068" s="65"/>
      <c r="I2068" s="222"/>
      <c r="J2068" s="66"/>
      <c r="K2068" s="66"/>
      <c r="L2068" s="66"/>
      <c r="M2068" s="64"/>
      <c r="N2068" s="304"/>
      <c r="O2068" s="305"/>
      <c r="P2068" s="127"/>
      <c r="Q2068" s="67"/>
      <c r="R2068" s="67"/>
      <c r="S2068" s="67"/>
      <c r="T2068" s="67"/>
      <c r="U2068" s="67"/>
      <c r="V2068" s="67"/>
      <c r="W2068" s="67"/>
      <c r="X2068" s="67"/>
      <c r="Y2068" s="68"/>
      <c r="Z2068" s="68"/>
      <c r="AA2068" s="68"/>
      <c r="AB2068" s="67"/>
      <c r="AC2068" s="67"/>
      <c r="AD2068" s="67"/>
      <c r="AE2068" s="67"/>
      <c r="AF2068" s="67"/>
      <c r="AG2068" s="67"/>
      <c r="AH2068" s="67"/>
      <c r="AI2068" s="67"/>
      <c r="AJ2068" s="68"/>
      <c r="AK2068" s="68"/>
      <c r="AL2068" s="68"/>
      <c r="AM2068" s="67"/>
      <c r="AN2068" s="67"/>
      <c r="AO2068" s="67"/>
      <c r="AP2068" s="67"/>
      <c r="AQ2068" s="67"/>
      <c r="AR2068" s="67"/>
      <c r="AS2068" s="67"/>
      <c r="AT2068" s="67"/>
      <c r="AU2068" s="67"/>
      <c r="AV2068" s="67"/>
      <c r="AW2068" s="67"/>
      <c r="AX2068" s="68"/>
      <c r="AY2068" s="68"/>
      <c r="AZ2068" s="69"/>
      <c r="BA2068" s="70"/>
      <c r="BB2068" s="71"/>
      <c r="BC2068" s="54"/>
      <c r="BD2068" s="41"/>
      <c r="BE2068" s="52"/>
      <c r="BF2068" s="62"/>
      <c r="BG2068" s="275"/>
    </row>
    <row r="2069" spans="1:59" s="63" customFormat="1" ht="12.75" x14ac:dyDescent="0.2">
      <c r="A2069" s="196">
        <v>4</v>
      </c>
      <c r="B2069" s="197" t="s">
        <v>422</v>
      </c>
      <c r="C2069" s="208">
        <v>44</v>
      </c>
      <c r="D2069" s="209" t="s">
        <v>774</v>
      </c>
      <c r="E2069" s="210">
        <v>4424</v>
      </c>
      <c r="F2069" s="211" t="s">
        <v>789</v>
      </c>
      <c r="G2069" s="230"/>
      <c r="H2069" s="56"/>
      <c r="I2069" s="221"/>
      <c r="J2069" s="57"/>
      <c r="K2069" s="57"/>
      <c r="L2069" s="57"/>
      <c r="M2069" s="55"/>
      <c r="N2069" s="303"/>
      <c r="O2069" s="245"/>
      <c r="P2069" s="122"/>
      <c r="Q2069" s="58"/>
      <c r="R2069" s="58"/>
      <c r="S2069" s="58"/>
      <c r="T2069" s="58"/>
      <c r="U2069" s="58"/>
      <c r="V2069" s="58"/>
      <c r="W2069" s="58"/>
      <c r="X2069" s="58"/>
      <c r="Y2069" s="59"/>
      <c r="Z2069" s="59"/>
      <c r="AA2069" s="59"/>
      <c r="AB2069" s="58"/>
      <c r="AC2069" s="58"/>
      <c r="AD2069" s="58"/>
      <c r="AE2069" s="58"/>
      <c r="AF2069" s="58"/>
      <c r="AG2069" s="58"/>
      <c r="AH2069" s="58"/>
      <c r="AI2069" s="58"/>
      <c r="AJ2069" s="59"/>
      <c r="AK2069" s="59"/>
      <c r="AL2069" s="59"/>
      <c r="AM2069" s="58"/>
      <c r="AN2069" s="58"/>
      <c r="AO2069" s="58"/>
      <c r="AP2069" s="58"/>
      <c r="AQ2069" s="58"/>
      <c r="AR2069" s="58"/>
      <c r="AS2069" s="58"/>
      <c r="AT2069" s="58"/>
      <c r="AU2069" s="58"/>
      <c r="AV2069" s="58"/>
      <c r="AW2069" s="58"/>
      <c r="AX2069" s="59"/>
      <c r="AY2069" s="59"/>
      <c r="AZ2069" s="60"/>
      <c r="BA2069" s="61"/>
      <c r="BB2069" s="54"/>
      <c r="BC2069" s="54"/>
      <c r="BD2069" s="41">
        <v>4</v>
      </c>
      <c r="BE2069" s="52">
        <v>44</v>
      </c>
      <c r="BF2069" s="62">
        <v>4424</v>
      </c>
      <c r="BG2069" s="274"/>
    </row>
    <row r="2070" spans="1:59" x14ac:dyDescent="0.25">
      <c r="A2070" s="196">
        <v>4</v>
      </c>
      <c r="B2070" s="197" t="s">
        <v>422</v>
      </c>
      <c r="C2070" s="208">
        <v>44</v>
      </c>
      <c r="D2070" s="209" t="s">
        <v>774</v>
      </c>
      <c r="E2070" s="212">
        <v>4432</v>
      </c>
      <c r="F2070" s="213" t="s">
        <v>791</v>
      </c>
      <c r="G2070" s="234"/>
      <c r="H2070" s="138"/>
      <c r="I2070" s="224"/>
      <c r="J2070" s="98"/>
      <c r="K2070" s="98"/>
      <c r="L2070" s="98"/>
      <c r="M2070" s="137"/>
      <c r="N2070" s="322"/>
      <c r="O2070" s="323"/>
      <c r="P2070" s="139"/>
      <c r="Q2070" s="139"/>
      <c r="R2070" s="139"/>
      <c r="S2070" s="139"/>
      <c r="T2070" s="139"/>
      <c r="U2070" s="139"/>
      <c r="V2070" s="139"/>
      <c r="W2070" s="139"/>
      <c r="X2070" s="139"/>
      <c r="Y2070" s="100"/>
      <c r="Z2070" s="125"/>
      <c r="AA2070" s="125"/>
      <c r="AB2070" s="139"/>
      <c r="AC2070" s="139"/>
      <c r="AD2070" s="139"/>
      <c r="AE2070" s="139"/>
      <c r="AF2070" s="139"/>
      <c r="AG2070" s="139"/>
      <c r="AH2070" s="139"/>
      <c r="AI2070" s="139"/>
      <c r="AJ2070" s="100"/>
      <c r="AK2070" s="125"/>
      <c r="AL2070" s="125"/>
      <c r="AM2070" s="139"/>
      <c r="AN2070" s="139"/>
      <c r="AO2070" s="139"/>
      <c r="AP2070" s="139"/>
      <c r="AQ2070" s="139"/>
      <c r="AR2070" s="139"/>
      <c r="AS2070" s="139"/>
      <c r="AT2070" s="139"/>
      <c r="AU2070" s="139"/>
      <c r="AV2070" s="139"/>
      <c r="AW2070" s="99"/>
      <c r="AX2070" s="125"/>
      <c r="AY2070" s="100"/>
      <c r="AZ2070" s="140"/>
      <c r="BA2070" s="141"/>
      <c r="BB2070" s="136"/>
      <c r="BC2070" s="136"/>
      <c r="BD2070" s="41">
        <v>4</v>
      </c>
      <c r="BE2070" s="52">
        <v>44</v>
      </c>
      <c r="BF2070" s="103">
        <v>4432</v>
      </c>
      <c r="BG2070" s="283"/>
    </row>
    <row r="2071" spans="1:59" s="63" customFormat="1" ht="12.75" x14ac:dyDescent="0.2">
      <c r="A2071" s="196">
        <v>4</v>
      </c>
      <c r="B2071" s="197" t="s">
        <v>422</v>
      </c>
      <c r="C2071" s="208">
        <v>44</v>
      </c>
      <c r="D2071" s="209" t="s">
        <v>774</v>
      </c>
      <c r="E2071" s="212">
        <v>4432</v>
      </c>
      <c r="F2071" s="213" t="s">
        <v>791</v>
      </c>
      <c r="G2071" s="232"/>
      <c r="H2071" s="97"/>
      <c r="I2071" s="224"/>
      <c r="J2071" s="98"/>
      <c r="K2071" s="98"/>
      <c r="L2071" s="98"/>
      <c r="M2071" s="96"/>
      <c r="N2071" s="307"/>
      <c r="O2071" s="246"/>
      <c r="P2071" s="124"/>
      <c r="Q2071" s="99"/>
      <c r="R2071" s="99"/>
      <c r="S2071" s="99"/>
      <c r="T2071" s="99"/>
      <c r="U2071" s="99"/>
      <c r="V2071" s="99"/>
      <c r="W2071" s="99"/>
      <c r="X2071" s="99"/>
      <c r="Y2071" s="100"/>
      <c r="Z2071" s="100"/>
      <c r="AA2071" s="100"/>
      <c r="AB2071" s="99"/>
      <c r="AC2071" s="99"/>
      <c r="AD2071" s="99"/>
      <c r="AE2071" s="99"/>
      <c r="AF2071" s="99"/>
      <c r="AG2071" s="99"/>
      <c r="AH2071" s="99"/>
      <c r="AI2071" s="99"/>
      <c r="AJ2071" s="100"/>
      <c r="AK2071" s="100"/>
      <c r="AL2071" s="100"/>
      <c r="AM2071" s="99"/>
      <c r="AN2071" s="99"/>
      <c r="AO2071" s="99"/>
      <c r="AP2071" s="99"/>
      <c r="AQ2071" s="99"/>
      <c r="AR2071" s="99"/>
      <c r="AS2071" s="99"/>
      <c r="AT2071" s="99"/>
      <c r="AU2071" s="99"/>
      <c r="AV2071" s="99"/>
      <c r="AW2071" s="99"/>
      <c r="AX2071" s="100"/>
      <c r="AY2071" s="100"/>
      <c r="AZ2071" s="101"/>
      <c r="BA2071" s="102"/>
      <c r="BB2071" s="95"/>
      <c r="BC2071" s="95"/>
      <c r="BD2071" s="41">
        <v>4</v>
      </c>
      <c r="BE2071" s="52">
        <v>44</v>
      </c>
      <c r="BF2071" s="103">
        <v>4432</v>
      </c>
      <c r="BG2071" s="277"/>
    </row>
    <row r="2072" spans="1:59" s="63" customFormat="1" ht="12.75" x14ac:dyDescent="0.2">
      <c r="A2072" s="196">
        <v>4</v>
      </c>
      <c r="B2072" s="197" t="s">
        <v>422</v>
      </c>
      <c r="C2072" s="208">
        <v>44</v>
      </c>
      <c r="D2072" s="209" t="s">
        <v>774</v>
      </c>
      <c r="E2072" s="212">
        <v>4432</v>
      </c>
      <c r="F2072" s="213" t="s">
        <v>791</v>
      </c>
      <c r="G2072" s="231" t="s">
        <v>792</v>
      </c>
      <c r="H2072" s="65"/>
      <c r="I2072" s="222"/>
      <c r="J2072" s="66"/>
      <c r="K2072" s="66"/>
      <c r="L2072" s="66"/>
      <c r="M2072" s="64"/>
      <c r="N2072" s="304"/>
      <c r="O2072" s="305"/>
      <c r="P2072" s="127"/>
      <c r="Q2072" s="67"/>
      <c r="R2072" s="67"/>
      <c r="S2072" s="67"/>
      <c r="T2072" s="67"/>
      <c r="U2072" s="67"/>
      <c r="V2072" s="67"/>
      <c r="W2072" s="67"/>
      <c r="X2072" s="67"/>
      <c r="Y2072" s="68"/>
      <c r="Z2072" s="68"/>
      <c r="AA2072" s="68"/>
      <c r="AB2072" s="67"/>
      <c r="AC2072" s="67"/>
      <c r="AD2072" s="67"/>
      <c r="AE2072" s="67"/>
      <c r="AF2072" s="67"/>
      <c r="AG2072" s="67"/>
      <c r="AH2072" s="67"/>
      <c r="AI2072" s="67"/>
      <c r="AJ2072" s="68"/>
      <c r="AK2072" s="68"/>
      <c r="AL2072" s="68"/>
      <c r="AM2072" s="67"/>
      <c r="AN2072" s="67"/>
      <c r="AO2072" s="67"/>
      <c r="AP2072" s="67"/>
      <c r="AQ2072" s="67"/>
      <c r="AR2072" s="67"/>
      <c r="AS2072" s="67"/>
      <c r="AT2072" s="67"/>
      <c r="AU2072" s="67"/>
      <c r="AV2072" s="67"/>
      <c r="AW2072" s="67"/>
      <c r="AX2072" s="68"/>
      <c r="AY2072" s="68"/>
      <c r="AZ2072" s="69"/>
      <c r="BA2072" s="70"/>
      <c r="BB2072" s="71"/>
      <c r="BC2072" s="95"/>
      <c r="BD2072" s="41">
        <v>4</v>
      </c>
      <c r="BE2072" s="52">
        <v>44</v>
      </c>
      <c r="BF2072" s="103">
        <v>4432</v>
      </c>
      <c r="BG2072" s="275"/>
    </row>
    <row r="2073" spans="1:59" s="63" customFormat="1" ht="12.75" x14ac:dyDescent="0.2">
      <c r="A2073" s="196">
        <v>4</v>
      </c>
      <c r="B2073" s="197" t="s">
        <v>422</v>
      </c>
      <c r="C2073" s="208">
        <v>44</v>
      </c>
      <c r="D2073" s="209" t="s">
        <v>774</v>
      </c>
      <c r="E2073" s="212">
        <v>4432</v>
      </c>
      <c r="F2073" s="213" t="s">
        <v>791</v>
      </c>
      <c r="G2073" s="231" t="s">
        <v>792</v>
      </c>
      <c r="H2073" s="72" t="s">
        <v>47</v>
      </c>
      <c r="I2073" s="223"/>
      <c r="J2073" s="73"/>
      <c r="K2073" s="73"/>
      <c r="L2073" s="73"/>
      <c r="M2073" s="74"/>
      <c r="N2073" s="247"/>
      <c r="O2073" s="306"/>
      <c r="P2073" s="105"/>
      <c r="Q2073" s="75"/>
      <c r="R2073" s="75"/>
      <c r="S2073" s="75"/>
      <c r="T2073" s="75"/>
      <c r="U2073" s="75"/>
      <c r="V2073" s="75"/>
      <c r="W2073" s="75"/>
      <c r="X2073" s="75"/>
      <c r="Y2073" s="76">
        <f>IF(ISNUMBER(VLOOKUP(Y2075,P$7:W$7,MATCH(Y2075,P$7:W$7))),VLOOKUP(Y2075,P$7:W$7,MATCH(Y2075,P$7:W$7)),IF(N2077=0,"No Data",IF(Y2075&gt;0,"&lt;100",0)))</f>
        <v>10000</v>
      </c>
      <c r="Z2073" s="77">
        <f>IF(ISNUMBER(VLOOKUP(Z2077,P$7:W$7,MATCH(Z2077,P$7:W$7))),VLOOKUP(Z2077,P$7:W$7,MATCH(Z2077,P$7:W$7)),IF(N2077=0,"No Data",IF(Z2077&gt;0,"&lt;100",0)))</f>
        <v>10000</v>
      </c>
      <c r="AA2073" s="106">
        <f>IF(ISNUMBER(Z2073),Z2073,0)</f>
        <v>10000</v>
      </c>
      <c r="AB2073" s="75"/>
      <c r="AC2073" s="75"/>
      <c r="AD2073" s="75"/>
      <c r="AE2073" s="75"/>
      <c r="AF2073" s="75"/>
      <c r="AG2073" s="75"/>
      <c r="AH2073" s="75"/>
      <c r="AI2073" s="75"/>
      <c r="AJ2073" s="76">
        <f>IF(ISNUMBER(VLOOKUP(AJ2075,AB$7:AH$7,MATCH(AJ2075,AB$7:AH$7))),VLOOKUP(AJ2075,AB$7:AH$7,MATCH(AJ2075,AB$7:AH$7)),IF(N2077=0,"No Data",IF(AJ2075&gt;0,"&lt;50",0)))</f>
        <v>0</v>
      </c>
      <c r="AK2073" s="77">
        <f>IF(ISNUMBER(VLOOKUP(AK2077,AB$7:AH$7,MATCH(AK2077,AB$7:AH$7))),VLOOKUP(AK2077,AB$7:AH$7,MATCH(AK2077,AB$7:AH$7)),IF(N2077=0,"No Data",IF(AK2077&gt;0,"&lt;50",0)))</f>
        <v>0</v>
      </c>
      <c r="AL2073" s="106">
        <f>IF(ISNUMBER(AK2073),AK2073,0)</f>
        <v>0</v>
      </c>
      <c r="AM2073" s="75"/>
      <c r="AN2073" s="75"/>
      <c r="AO2073" s="75"/>
      <c r="AP2073" s="75"/>
      <c r="AQ2073" s="75"/>
      <c r="AR2073" s="75"/>
      <c r="AS2073" s="75"/>
      <c r="AT2073" s="75"/>
      <c r="AU2073" s="75"/>
      <c r="AV2073" s="75"/>
      <c r="AW2073" s="76">
        <f>IF(ISNUMBER(VLOOKUP(AW2075,AM$7:AU$7,MATCH(AW2075,AM$7:AU$7))),VLOOKUP(AW2075,AM$7:AU$7,MATCH(AW2075,AM$7:AU$7)),IF(N2077=0,"No Data",IF(AW2075&gt;0,"&lt;10",0)))</f>
        <v>250</v>
      </c>
      <c r="AX2073" s="77">
        <f>IF(ISNUMBER(VLOOKUP(AX2077,AM$7:AU$7,MATCH(AX2077,AM$7:AU$7))),VLOOKUP(AX2077,AM$7:AU$7,MATCH(AX2077,AM$7:AU$7)),IF(N2077=0,"No Data",IF(AX2077&gt;0,"&lt;10",0)))</f>
        <v>500</v>
      </c>
      <c r="AY2073" s="106">
        <f>IF(ISNUMBER(AX2073),AX2073,0)</f>
        <v>500</v>
      </c>
      <c r="AZ2073" s="79"/>
      <c r="BA2073" s="80"/>
      <c r="BB2073" s="71"/>
      <c r="BC2073" s="95"/>
      <c r="BD2073" s="41">
        <v>4</v>
      </c>
      <c r="BE2073" s="52">
        <v>44</v>
      </c>
      <c r="BF2073" s="103">
        <v>4432</v>
      </c>
      <c r="BG2073" s="276" t="s">
        <v>47</v>
      </c>
    </row>
    <row r="2074" spans="1:59" s="63" customFormat="1" ht="12.75" x14ac:dyDescent="0.2">
      <c r="A2074" s="196">
        <v>4</v>
      </c>
      <c r="B2074" s="197" t="s">
        <v>422</v>
      </c>
      <c r="C2074" s="208">
        <v>44</v>
      </c>
      <c r="D2074" s="209" t="s">
        <v>774</v>
      </c>
      <c r="E2074" s="212">
        <v>4432</v>
      </c>
      <c r="F2074" s="213" t="s">
        <v>791</v>
      </c>
      <c r="G2074" s="231" t="s">
        <v>792</v>
      </c>
      <c r="H2074" s="81" t="s">
        <v>48</v>
      </c>
      <c r="I2074" s="223"/>
      <c r="J2074" s="73"/>
      <c r="K2074" s="73"/>
      <c r="L2074" s="73"/>
      <c r="M2074" s="74"/>
      <c r="N2074" s="247"/>
      <c r="O2074" s="306"/>
      <c r="P2074" s="105"/>
      <c r="Q2074" s="75"/>
      <c r="R2074" s="75"/>
      <c r="S2074" s="75"/>
      <c r="T2074" s="75"/>
      <c r="U2074" s="75"/>
      <c r="V2074" s="75"/>
      <c r="W2074" s="75"/>
      <c r="X2074" s="75"/>
      <c r="Y2074" s="82">
        <f>MIN(X2078:X2086)</f>
        <v>0</v>
      </c>
      <c r="Z2074" s="83"/>
      <c r="AA2074" s="83"/>
      <c r="AB2074" s="75"/>
      <c r="AC2074" s="75"/>
      <c r="AD2074" s="75"/>
      <c r="AE2074" s="75"/>
      <c r="AF2074" s="75"/>
      <c r="AG2074" s="75"/>
      <c r="AH2074" s="75"/>
      <c r="AI2074" s="75"/>
      <c r="AJ2074" s="82">
        <f>MIN(AI2078:AI2086)</f>
        <v>0</v>
      </c>
      <c r="AK2074" s="83"/>
      <c r="AL2074" s="83"/>
      <c r="AM2074" s="75"/>
      <c r="AN2074" s="75"/>
      <c r="AO2074" s="75"/>
      <c r="AP2074" s="75"/>
      <c r="AQ2074" s="75"/>
      <c r="AR2074" s="75"/>
      <c r="AS2074" s="75"/>
      <c r="AT2074" s="75"/>
      <c r="AU2074" s="75"/>
      <c r="AV2074" s="75"/>
      <c r="AW2074" s="82">
        <f>MIN(AV2078:AV2086)</f>
        <v>100</v>
      </c>
      <c r="AX2074" s="83"/>
      <c r="AY2074" s="83"/>
      <c r="AZ2074" s="79"/>
      <c r="BA2074" s="80"/>
      <c r="BB2074" s="71"/>
      <c r="BC2074" s="95"/>
      <c r="BD2074" s="41">
        <v>4</v>
      </c>
      <c r="BE2074" s="52">
        <v>44</v>
      </c>
      <c r="BF2074" s="103">
        <v>4432</v>
      </c>
      <c r="BG2074" s="278" t="s">
        <v>48</v>
      </c>
    </row>
    <row r="2075" spans="1:59" s="63" customFormat="1" ht="12.75" x14ac:dyDescent="0.2">
      <c r="A2075" s="196">
        <v>4</v>
      </c>
      <c r="B2075" s="197" t="s">
        <v>422</v>
      </c>
      <c r="C2075" s="208">
        <v>44</v>
      </c>
      <c r="D2075" s="209" t="s">
        <v>774</v>
      </c>
      <c r="E2075" s="212">
        <v>4432</v>
      </c>
      <c r="F2075" s="213" t="s">
        <v>791</v>
      </c>
      <c r="G2075" s="231" t="s">
        <v>792</v>
      </c>
      <c r="H2075" s="81" t="s">
        <v>49</v>
      </c>
      <c r="I2075" s="223"/>
      <c r="J2075" s="73"/>
      <c r="K2075" s="73"/>
      <c r="L2075" s="73"/>
      <c r="M2075" s="74"/>
      <c r="N2075" s="247"/>
      <c r="O2075" s="306"/>
      <c r="P2075" s="105"/>
      <c r="Q2075" s="75"/>
      <c r="R2075" s="75"/>
      <c r="S2075" s="75"/>
      <c r="T2075" s="75"/>
      <c r="U2075" s="75"/>
      <c r="V2075" s="75"/>
      <c r="W2075" s="75"/>
      <c r="X2075" s="75"/>
      <c r="Y2075" s="84">
        <f>IF(ISNUMBER(AVERAGE(X2078:X2086)),AVERAGE(X2078:X2086),0)</f>
        <v>19455.555555555555</v>
      </c>
      <c r="Z2075" s="83"/>
      <c r="AA2075" s="83"/>
      <c r="AB2075" s="75"/>
      <c r="AC2075" s="75"/>
      <c r="AD2075" s="75"/>
      <c r="AE2075" s="75"/>
      <c r="AF2075" s="75"/>
      <c r="AG2075" s="75"/>
      <c r="AH2075" s="75"/>
      <c r="AI2075" s="75"/>
      <c r="AJ2075" s="84">
        <f>IF(ISNUMBER(AVERAGE(AI2078:AI2086)),AVERAGE(AI2078:AI2086),0)</f>
        <v>0</v>
      </c>
      <c r="AK2075" s="83"/>
      <c r="AL2075" s="83"/>
      <c r="AM2075" s="75"/>
      <c r="AN2075" s="75"/>
      <c r="AO2075" s="75"/>
      <c r="AP2075" s="75"/>
      <c r="AQ2075" s="75"/>
      <c r="AR2075" s="75"/>
      <c r="AS2075" s="75"/>
      <c r="AT2075" s="75"/>
      <c r="AU2075" s="75"/>
      <c r="AV2075" s="75"/>
      <c r="AW2075" s="84">
        <f>IF(ISNUMBER(AVERAGE(AV2078:AV2086)),AVERAGE(AV2078:AV2086),0)</f>
        <v>300</v>
      </c>
      <c r="AX2075" s="83"/>
      <c r="AY2075" s="83"/>
      <c r="AZ2075" s="79"/>
      <c r="BA2075" s="80"/>
      <c r="BB2075" s="71"/>
      <c r="BC2075" s="95"/>
      <c r="BD2075" s="41">
        <v>4</v>
      </c>
      <c r="BE2075" s="52">
        <v>44</v>
      </c>
      <c r="BF2075" s="103">
        <v>4432</v>
      </c>
      <c r="BG2075" s="278" t="s">
        <v>49</v>
      </c>
    </row>
    <row r="2076" spans="1:59" s="63" customFormat="1" ht="12.75" x14ac:dyDescent="0.2">
      <c r="A2076" s="196">
        <v>4</v>
      </c>
      <c r="B2076" s="197" t="s">
        <v>422</v>
      </c>
      <c r="C2076" s="208">
        <v>44</v>
      </c>
      <c r="D2076" s="209" t="s">
        <v>774</v>
      </c>
      <c r="E2076" s="212">
        <v>4432</v>
      </c>
      <c r="F2076" s="213" t="s">
        <v>791</v>
      </c>
      <c r="G2076" s="231" t="s">
        <v>792</v>
      </c>
      <c r="H2076" s="81" t="s">
        <v>50</v>
      </c>
      <c r="I2076" s="223"/>
      <c r="J2076" s="73"/>
      <c r="K2076" s="73"/>
      <c r="L2076" s="73"/>
      <c r="M2076" s="74"/>
      <c r="N2076" s="247"/>
      <c r="O2076" s="306"/>
      <c r="P2076" s="105"/>
      <c r="Q2076" s="75"/>
      <c r="R2076" s="75"/>
      <c r="S2076" s="75"/>
      <c r="T2076" s="75"/>
      <c r="U2076" s="75"/>
      <c r="V2076" s="75"/>
      <c r="W2076" s="75"/>
      <c r="X2076" s="75"/>
      <c r="Y2076" s="84">
        <f>MAX(X2078:X2086)</f>
        <v>25000</v>
      </c>
      <c r="Z2076" s="83"/>
      <c r="AA2076" s="83"/>
      <c r="AB2076" s="75"/>
      <c r="AC2076" s="75"/>
      <c r="AD2076" s="75"/>
      <c r="AE2076" s="75"/>
      <c r="AF2076" s="75"/>
      <c r="AG2076" s="75"/>
      <c r="AH2076" s="75"/>
      <c r="AI2076" s="75"/>
      <c r="AJ2076" s="84">
        <f>MAX(AI2078:AI2086)</f>
        <v>0</v>
      </c>
      <c r="AK2076" s="83"/>
      <c r="AL2076" s="83"/>
      <c r="AM2076" s="75"/>
      <c r="AN2076" s="75"/>
      <c r="AO2076" s="75"/>
      <c r="AP2076" s="75"/>
      <c r="AQ2076" s="75"/>
      <c r="AR2076" s="75"/>
      <c r="AS2076" s="75"/>
      <c r="AT2076" s="75"/>
      <c r="AU2076" s="75"/>
      <c r="AV2076" s="75"/>
      <c r="AW2076" s="84">
        <f>MAX(AV2078:AV2086)</f>
        <v>1000</v>
      </c>
      <c r="AX2076" s="83"/>
      <c r="AY2076" s="83"/>
      <c r="AZ2076" s="79"/>
      <c r="BA2076" s="80"/>
      <c r="BB2076" s="71"/>
      <c r="BC2076" s="95"/>
      <c r="BD2076" s="41">
        <v>4</v>
      </c>
      <c r="BE2076" s="52">
        <v>44</v>
      </c>
      <c r="BF2076" s="103">
        <v>4432</v>
      </c>
      <c r="BG2076" s="278" t="s">
        <v>50</v>
      </c>
    </row>
    <row r="2077" spans="1:59" s="63" customFormat="1" ht="12.75" x14ac:dyDescent="0.2">
      <c r="A2077" s="196">
        <v>4</v>
      </c>
      <c r="B2077" s="197" t="s">
        <v>422</v>
      </c>
      <c r="C2077" s="208">
        <v>44</v>
      </c>
      <c r="D2077" s="209" t="s">
        <v>774</v>
      </c>
      <c r="E2077" s="212">
        <v>4432</v>
      </c>
      <c r="F2077" s="213" t="s">
        <v>791</v>
      </c>
      <c r="G2077" s="231" t="s">
        <v>792</v>
      </c>
      <c r="H2077" s="85" t="s">
        <v>51</v>
      </c>
      <c r="I2077" s="223"/>
      <c r="J2077" s="73"/>
      <c r="K2077" s="73"/>
      <c r="L2077" s="73"/>
      <c r="M2077" s="74"/>
      <c r="N2077" s="248">
        <f>SUM(N2078:N2086)</f>
        <v>15</v>
      </c>
      <c r="O2077" s="293">
        <f>SUM(O2078:O2086)</f>
        <v>0.99999999999999989</v>
      </c>
      <c r="P2077" s="292"/>
      <c r="Q2077" s="87"/>
      <c r="R2077" s="87"/>
      <c r="S2077" s="87"/>
      <c r="T2077" s="87"/>
      <c r="U2077" s="87"/>
      <c r="V2077" s="87"/>
      <c r="W2077" s="87"/>
      <c r="X2077" s="87"/>
      <c r="Y2077" s="88"/>
      <c r="Z2077" s="107">
        <f>SUM(Z2078:Z2086)</f>
        <v>11693.333333333332</v>
      </c>
      <c r="AA2077" s="88"/>
      <c r="AB2077" s="87"/>
      <c r="AC2077" s="87"/>
      <c r="AD2077" s="87"/>
      <c r="AE2077" s="87"/>
      <c r="AF2077" s="87"/>
      <c r="AG2077" s="87"/>
      <c r="AH2077" s="87"/>
      <c r="AI2077" s="87"/>
      <c r="AJ2077" s="88"/>
      <c r="AK2077" s="107">
        <f>SUM(AK2078:AK2086)</f>
        <v>0</v>
      </c>
      <c r="AL2077" s="88"/>
      <c r="AM2077" s="87"/>
      <c r="AN2077" s="87"/>
      <c r="AO2077" s="87"/>
      <c r="AP2077" s="87"/>
      <c r="AQ2077" s="87"/>
      <c r="AR2077" s="87"/>
      <c r="AS2077" s="87"/>
      <c r="AT2077" s="87"/>
      <c r="AU2077" s="87"/>
      <c r="AV2077" s="87"/>
      <c r="AW2077" s="112"/>
      <c r="AX2077" s="107">
        <f>SUM(AX2078:AX2086)</f>
        <v>579.99999999999977</v>
      </c>
      <c r="AY2077" s="88"/>
      <c r="AZ2077" s="79"/>
      <c r="BA2077" s="80"/>
      <c r="BB2077" s="71"/>
      <c r="BC2077" s="95"/>
      <c r="BD2077" s="41">
        <v>4</v>
      </c>
      <c r="BE2077" s="52">
        <v>44</v>
      </c>
      <c r="BF2077" s="103">
        <v>4432</v>
      </c>
      <c r="BG2077" s="279" t="s">
        <v>51</v>
      </c>
    </row>
    <row r="2078" spans="1:59" s="63" customFormat="1" ht="12.75" x14ac:dyDescent="0.2">
      <c r="A2078" s="196">
        <v>4</v>
      </c>
      <c r="B2078" s="197" t="s">
        <v>422</v>
      </c>
      <c r="C2078" s="208">
        <v>44</v>
      </c>
      <c r="D2078" s="209" t="s">
        <v>774</v>
      </c>
      <c r="E2078" s="212">
        <v>4432</v>
      </c>
      <c r="F2078" s="213" t="s">
        <v>791</v>
      </c>
      <c r="G2078" s="231" t="s">
        <v>792</v>
      </c>
      <c r="H2078" s="89" t="s">
        <v>52</v>
      </c>
      <c r="I2078" s="90" t="s">
        <v>465</v>
      </c>
      <c r="J2078" s="90"/>
      <c r="K2078" s="90" t="s">
        <v>64</v>
      </c>
      <c r="L2078" s="90" t="s">
        <v>467</v>
      </c>
      <c r="M2078" s="91"/>
      <c r="N2078" s="312">
        <v>4</v>
      </c>
      <c r="O2078" s="313">
        <f>N2078/N$2077</f>
        <v>0.26666666666666666</v>
      </c>
      <c r="P2078" s="104"/>
      <c r="Q2078" s="92"/>
      <c r="R2078" s="92"/>
      <c r="S2078" s="92"/>
      <c r="T2078" s="92"/>
      <c r="U2078" s="92"/>
      <c r="V2078" s="92"/>
      <c r="W2078" s="92"/>
      <c r="X2078" s="109">
        <f t="shared" ref="X2078:X2086" si="273">P2078*P$7+Q2078*Q$7+R2078*R$7+S2078*S$7+T2078*T$7+U2078*U$7+V2078*V$7+W2078*W$7</f>
        <v>0</v>
      </c>
      <c r="Y2078" s="83"/>
      <c r="Z2078" s="110">
        <f t="shared" ref="Z2078:Z2086" si="274">X2078*$O2078</f>
        <v>0</v>
      </c>
      <c r="AA2078" s="111"/>
      <c r="AB2078" s="92"/>
      <c r="AC2078" s="92"/>
      <c r="AD2078" s="92"/>
      <c r="AE2078" s="92"/>
      <c r="AF2078" s="92"/>
      <c r="AG2078" s="92"/>
      <c r="AH2078" s="92"/>
      <c r="AI2078" s="109">
        <f t="shared" ref="AI2078:AI2086" si="275">AB2078*AB$7+AC2078*AC$7+AD2078*AD$7+AE2078*AE$7+AF2078*AF$7+AG2078*AG$7+AH2078*AH$7</f>
        <v>0</v>
      </c>
      <c r="AJ2078" s="83"/>
      <c r="AK2078" s="110">
        <f t="shared" ref="AK2078:AK2086" si="276">AI2078*$O2078</f>
        <v>0</v>
      </c>
      <c r="AL2078" s="111"/>
      <c r="AM2078" s="92"/>
      <c r="AN2078" s="92"/>
      <c r="AO2078" s="92"/>
      <c r="AP2078" s="92"/>
      <c r="AQ2078" s="92"/>
      <c r="AR2078" s="92"/>
      <c r="AS2078" s="92">
        <v>1</v>
      </c>
      <c r="AT2078" s="92"/>
      <c r="AU2078" s="92"/>
      <c r="AV2078" s="109">
        <f t="shared" ref="AV2078:AV2086" si="277">AM2078*AM$7+AN2078*AN$7+AO2078*AO$7+AP2078*AP$7+AQ2078*AQ$7+AR2078*AR$7+AS2078*AS$7+AT2078*AT$7+AU2078*AU$7</f>
        <v>1000</v>
      </c>
      <c r="AW2078" s="75"/>
      <c r="AX2078" s="110">
        <f t="shared" ref="AX2078:AX2086" si="278">AV2078*$O2078</f>
        <v>266.66666666666669</v>
      </c>
      <c r="AY2078" s="111"/>
      <c r="AZ2078" s="93"/>
      <c r="BA2078" s="94" t="s">
        <v>105</v>
      </c>
      <c r="BB2078" s="71"/>
      <c r="BC2078" s="95"/>
      <c r="BD2078" s="41">
        <v>4</v>
      </c>
      <c r="BE2078" s="52">
        <v>44</v>
      </c>
      <c r="BF2078" s="103">
        <v>4432</v>
      </c>
      <c r="BG2078" s="280" t="s">
        <v>52</v>
      </c>
    </row>
    <row r="2079" spans="1:59" s="63" customFormat="1" ht="12.75" x14ac:dyDescent="0.2">
      <c r="A2079" s="196">
        <v>4</v>
      </c>
      <c r="B2079" s="197" t="s">
        <v>422</v>
      </c>
      <c r="C2079" s="208">
        <v>44</v>
      </c>
      <c r="D2079" s="209" t="s">
        <v>774</v>
      </c>
      <c r="E2079" s="212">
        <v>4432</v>
      </c>
      <c r="F2079" s="213" t="s">
        <v>791</v>
      </c>
      <c r="G2079" s="231" t="s">
        <v>792</v>
      </c>
      <c r="H2079" s="89"/>
      <c r="I2079" s="90" t="s">
        <v>463</v>
      </c>
      <c r="J2079" s="90"/>
      <c r="K2079" s="90" t="s">
        <v>64</v>
      </c>
      <c r="L2079" s="90" t="s">
        <v>413</v>
      </c>
      <c r="M2079" s="91"/>
      <c r="N2079" s="312">
        <v>4</v>
      </c>
      <c r="O2079" s="313">
        <f t="shared" ref="O2079:O2086" si="279">N2079/N$2077</f>
        <v>0.26666666666666666</v>
      </c>
      <c r="P2079" s="104">
        <v>1</v>
      </c>
      <c r="Q2079" s="92"/>
      <c r="R2079" s="92"/>
      <c r="S2079" s="92"/>
      <c r="T2079" s="92"/>
      <c r="U2079" s="92"/>
      <c r="V2079" s="92"/>
      <c r="W2079" s="92"/>
      <c r="X2079" s="109">
        <f t="shared" si="273"/>
        <v>100</v>
      </c>
      <c r="Y2079" s="83"/>
      <c r="Z2079" s="110">
        <f t="shared" si="274"/>
        <v>26.666666666666668</v>
      </c>
      <c r="AA2079" s="111"/>
      <c r="AB2079" s="92"/>
      <c r="AC2079" s="92"/>
      <c r="AD2079" s="92"/>
      <c r="AE2079" s="92"/>
      <c r="AF2079" s="92"/>
      <c r="AG2079" s="92"/>
      <c r="AH2079" s="92"/>
      <c r="AI2079" s="109">
        <f t="shared" si="275"/>
        <v>0</v>
      </c>
      <c r="AJ2079" s="83"/>
      <c r="AK2079" s="110">
        <f t="shared" si="276"/>
        <v>0</v>
      </c>
      <c r="AL2079" s="111"/>
      <c r="AM2079" s="92"/>
      <c r="AN2079" s="92"/>
      <c r="AO2079" s="92"/>
      <c r="AP2079" s="92"/>
      <c r="AQ2079" s="92"/>
      <c r="AR2079" s="92"/>
      <c r="AS2079" s="92">
        <v>1</v>
      </c>
      <c r="AT2079" s="92"/>
      <c r="AU2079" s="92"/>
      <c r="AV2079" s="109">
        <f t="shared" si="277"/>
        <v>1000</v>
      </c>
      <c r="AW2079" s="75"/>
      <c r="AX2079" s="110">
        <f t="shared" si="278"/>
        <v>266.66666666666669</v>
      </c>
      <c r="AY2079" s="111"/>
      <c r="AZ2079" s="93"/>
      <c r="BA2079" s="94" t="s">
        <v>105</v>
      </c>
      <c r="BB2079" s="71"/>
      <c r="BC2079" s="95"/>
      <c r="BD2079" s="41">
        <v>4</v>
      </c>
      <c r="BE2079" s="52">
        <v>44</v>
      </c>
      <c r="BF2079" s="103">
        <v>4432</v>
      </c>
      <c r="BG2079" s="280" t="s">
        <v>52</v>
      </c>
    </row>
    <row r="2080" spans="1:59" s="63" customFormat="1" ht="12.75" x14ac:dyDescent="0.2">
      <c r="A2080" s="196">
        <v>4</v>
      </c>
      <c r="B2080" s="197" t="s">
        <v>422</v>
      </c>
      <c r="C2080" s="208">
        <v>44</v>
      </c>
      <c r="D2080" s="209" t="s">
        <v>774</v>
      </c>
      <c r="E2080" s="212">
        <v>4432</v>
      </c>
      <c r="F2080" s="213" t="s">
        <v>791</v>
      </c>
      <c r="G2080" s="231" t="s">
        <v>792</v>
      </c>
      <c r="H2080" s="89"/>
      <c r="I2080" s="90" t="s">
        <v>451</v>
      </c>
      <c r="J2080" s="90"/>
      <c r="K2080" s="90" t="s">
        <v>129</v>
      </c>
      <c r="L2080" s="90" t="s">
        <v>448</v>
      </c>
      <c r="M2080" s="91"/>
      <c r="N2080" s="312">
        <v>1</v>
      </c>
      <c r="O2080" s="313">
        <f t="shared" si="279"/>
        <v>6.6666666666666666E-2</v>
      </c>
      <c r="P2080" s="104"/>
      <c r="Q2080" s="92"/>
      <c r="R2080" s="92"/>
      <c r="S2080" s="92"/>
      <c r="T2080" s="92"/>
      <c r="U2080" s="92"/>
      <c r="V2080" s="92"/>
      <c r="W2080" s="92">
        <v>1</v>
      </c>
      <c r="X2080" s="109">
        <f t="shared" si="273"/>
        <v>25000</v>
      </c>
      <c r="Y2080" s="83"/>
      <c r="Z2080" s="110">
        <f t="shared" si="274"/>
        <v>1666.6666666666667</v>
      </c>
      <c r="AA2080" s="111"/>
      <c r="AB2080" s="92"/>
      <c r="AC2080" s="92"/>
      <c r="AD2080" s="92"/>
      <c r="AE2080" s="92"/>
      <c r="AF2080" s="92"/>
      <c r="AG2080" s="92"/>
      <c r="AH2080" s="92"/>
      <c r="AI2080" s="109">
        <f t="shared" si="275"/>
        <v>0</v>
      </c>
      <c r="AJ2080" s="83"/>
      <c r="AK2080" s="110">
        <f t="shared" si="276"/>
        <v>0</v>
      </c>
      <c r="AL2080" s="111"/>
      <c r="AM2080" s="92"/>
      <c r="AN2080" s="92"/>
      <c r="AO2080" s="92"/>
      <c r="AP2080" s="92">
        <v>1</v>
      </c>
      <c r="AQ2080" s="92"/>
      <c r="AR2080" s="92"/>
      <c r="AS2080" s="92"/>
      <c r="AT2080" s="92"/>
      <c r="AU2080" s="92"/>
      <c r="AV2080" s="109">
        <f t="shared" si="277"/>
        <v>100</v>
      </c>
      <c r="AW2080" s="75"/>
      <c r="AX2080" s="110">
        <f t="shared" si="278"/>
        <v>6.666666666666667</v>
      </c>
      <c r="AY2080" s="111"/>
      <c r="AZ2080" s="93"/>
      <c r="BA2080" s="94" t="s">
        <v>554</v>
      </c>
      <c r="BB2080" s="71"/>
      <c r="BC2080" s="95"/>
      <c r="BD2080" s="41">
        <v>4</v>
      </c>
      <c r="BE2080" s="52">
        <v>44</v>
      </c>
      <c r="BF2080" s="103">
        <v>4432</v>
      </c>
      <c r="BG2080" s="280" t="s">
        <v>52</v>
      </c>
    </row>
    <row r="2081" spans="1:59" s="63" customFormat="1" ht="12.75" x14ac:dyDescent="0.2">
      <c r="A2081" s="196">
        <v>4</v>
      </c>
      <c r="B2081" s="197" t="s">
        <v>422</v>
      </c>
      <c r="C2081" s="208">
        <v>44</v>
      </c>
      <c r="D2081" s="209" t="s">
        <v>774</v>
      </c>
      <c r="E2081" s="212">
        <v>4432</v>
      </c>
      <c r="F2081" s="213" t="s">
        <v>791</v>
      </c>
      <c r="G2081" s="231" t="s">
        <v>792</v>
      </c>
      <c r="H2081" s="89"/>
      <c r="I2081" s="90" t="s">
        <v>444</v>
      </c>
      <c r="J2081" s="90"/>
      <c r="K2081" s="90" t="s">
        <v>545</v>
      </c>
      <c r="L2081" s="90" t="s">
        <v>787</v>
      </c>
      <c r="M2081" s="91"/>
      <c r="N2081" s="312">
        <v>1</v>
      </c>
      <c r="O2081" s="313">
        <f t="shared" si="279"/>
        <v>6.6666666666666666E-2</v>
      </c>
      <c r="P2081" s="104"/>
      <c r="Q2081" s="92"/>
      <c r="R2081" s="92"/>
      <c r="S2081" s="92"/>
      <c r="T2081" s="92"/>
      <c r="U2081" s="92"/>
      <c r="V2081" s="92"/>
      <c r="W2081" s="92">
        <v>1</v>
      </c>
      <c r="X2081" s="109">
        <f t="shared" si="273"/>
        <v>25000</v>
      </c>
      <c r="Y2081" s="83"/>
      <c r="Z2081" s="110">
        <f t="shared" si="274"/>
        <v>1666.6666666666667</v>
      </c>
      <c r="AA2081" s="111"/>
      <c r="AB2081" s="92"/>
      <c r="AC2081" s="92"/>
      <c r="AD2081" s="92"/>
      <c r="AE2081" s="92"/>
      <c r="AF2081" s="92"/>
      <c r="AG2081" s="92"/>
      <c r="AH2081" s="92"/>
      <c r="AI2081" s="109">
        <f t="shared" si="275"/>
        <v>0</v>
      </c>
      <c r="AJ2081" s="83"/>
      <c r="AK2081" s="110">
        <f t="shared" si="276"/>
        <v>0</v>
      </c>
      <c r="AL2081" s="111"/>
      <c r="AM2081" s="92"/>
      <c r="AN2081" s="92"/>
      <c r="AO2081" s="92"/>
      <c r="AP2081" s="92">
        <v>1</v>
      </c>
      <c r="AQ2081" s="92"/>
      <c r="AR2081" s="92"/>
      <c r="AS2081" s="92"/>
      <c r="AT2081" s="92"/>
      <c r="AU2081" s="92"/>
      <c r="AV2081" s="109">
        <f t="shared" si="277"/>
        <v>100</v>
      </c>
      <c r="AW2081" s="75"/>
      <c r="AX2081" s="110">
        <f t="shared" si="278"/>
        <v>6.666666666666667</v>
      </c>
      <c r="AY2081" s="111"/>
      <c r="AZ2081" s="93"/>
      <c r="BA2081" s="94" t="s">
        <v>554</v>
      </c>
      <c r="BB2081" s="71"/>
      <c r="BC2081" s="95"/>
      <c r="BD2081" s="41">
        <v>4</v>
      </c>
      <c r="BE2081" s="52">
        <v>44</v>
      </c>
      <c r="BF2081" s="103">
        <v>4432</v>
      </c>
      <c r="BG2081" s="280" t="s">
        <v>52</v>
      </c>
    </row>
    <row r="2082" spans="1:59" s="63" customFormat="1" ht="12.75" x14ac:dyDescent="0.2">
      <c r="A2082" s="196">
        <v>4</v>
      </c>
      <c r="B2082" s="197" t="s">
        <v>422</v>
      </c>
      <c r="C2082" s="208">
        <v>44</v>
      </c>
      <c r="D2082" s="209" t="s">
        <v>774</v>
      </c>
      <c r="E2082" s="212">
        <v>4432</v>
      </c>
      <c r="F2082" s="213" t="s">
        <v>791</v>
      </c>
      <c r="G2082" s="231" t="s">
        <v>792</v>
      </c>
      <c r="H2082" s="89"/>
      <c r="I2082" s="90" t="s">
        <v>96</v>
      </c>
      <c r="J2082" s="90"/>
      <c r="K2082" s="90" t="s">
        <v>73</v>
      </c>
      <c r="L2082" s="90" t="s">
        <v>95</v>
      </c>
      <c r="M2082" s="91"/>
      <c r="N2082" s="312">
        <v>1</v>
      </c>
      <c r="O2082" s="313">
        <f t="shared" si="279"/>
        <v>6.6666666666666666E-2</v>
      </c>
      <c r="P2082" s="104"/>
      <c r="Q2082" s="92"/>
      <c r="R2082" s="92"/>
      <c r="S2082" s="92"/>
      <c r="T2082" s="92"/>
      <c r="U2082" s="92"/>
      <c r="V2082" s="92"/>
      <c r="W2082" s="92">
        <v>1</v>
      </c>
      <c r="X2082" s="109">
        <f t="shared" si="273"/>
        <v>25000</v>
      </c>
      <c r="Y2082" s="83"/>
      <c r="Z2082" s="110">
        <f t="shared" si="274"/>
        <v>1666.6666666666667</v>
      </c>
      <c r="AA2082" s="111"/>
      <c r="AB2082" s="92"/>
      <c r="AC2082" s="92"/>
      <c r="AD2082" s="92"/>
      <c r="AE2082" s="92"/>
      <c r="AF2082" s="92"/>
      <c r="AG2082" s="92"/>
      <c r="AH2082" s="92"/>
      <c r="AI2082" s="109">
        <f t="shared" si="275"/>
        <v>0</v>
      </c>
      <c r="AJ2082" s="83"/>
      <c r="AK2082" s="110">
        <f t="shared" si="276"/>
        <v>0</v>
      </c>
      <c r="AL2082" s="111"/>
      <c r="AM2082" s="92"/>
      <c r="AN2082" s="92"/>
      <c r="AO2082" s="92"/>
      <c r="AP2082" s="92">
        <v>1</v>
      </c>
      <c r="AQ2082" s="92"/>
      <c r="AR2082" s="92"/>
      <c r="AS2082" s="92"/>
      <c r="AT2082" s="92"/>
      <c r="AU2082" s="92"/>
      <c r="AV2082" s="109">
        <f t="shared" si="277"/>
        <v>100</v>
      </c>
      <c r="AW2082" s="75"/>
      <c r="AX2082" s="110">
        <f t="shared" si="278"/>
        <v>6.666666666666667</v>
      </c>
      <c r="AY2082" s="111"/>
      <c r="AZ2082" s="93"/>
      <c r="BA2082" s="94" t="s">
        <v>554</v>
      </c>
      <c r="BB2082" s="71"/>
      <c r="BC2082" s="95"/>
      <c r="BD2082" s="41">
        <v>4</v>
      </c>
      <c r="BE2082" s="52">
        <v>44</v>
      </c>
      <c r="BF2082" s="103">
        <v>4432</v>
      </c>
      <c r="BG2082" s="280" t="s">
        <v>52</v>
      </c>
    </row>
    <row r="2083" spans="1:59" s="63" customFormat="1" ht="12.75" x14ac:dyDescent="0.2">
      <c r="A2083" s="196">
        <v>4</v>
      </c>
      <c r="B2083" s="197" t="s">
        <v>422</v>
      </c>
      <c r="C2083" s="208">
        <v>44</v>
      </c>
      <c r="D2083" s="209" t="s">
        <v>774</v>
      </c>
      <c r="E2083" s="212">
        <v>4432</v>
      </c>
      <c r="F2083" s="213" t="s">
        <v>791</v>
      </c>
      <c r="G2083" s="231" t="s">
        <v>792</v>
      </c>
      <c r="H2083" s="89"/>
      <c r="I2083" s="90" t="s">
        <v>440</v>
      </c>
      <c r="J2083" s="90" t="s">
        <v>793</v>
      </c>
      <c r="K2083" s="90" t="s">
        <v>73</v>
      </c>
      <c r="L2083" s="90" t="s">
        <v>69</v>
      </c>
      <c r="M2083" s="91"/>
      <c r="N2083" s="312">
        <v>1</v>
      </c>
      <c r="O2083" s="313">
        <f t="shared" si="279"/>
        <v>6.6666666666666666E-2</v>
      </c>
      <c r="P2083" s="104"/>
      <c r="Q2083" s="92"/>
      <c r="R2083" s="92"/>
      <c r="S2083" s="92"/>
      <c r="T2083" s="92"/>
      <c r="U2083" s="92"/>
      <c r="V2083" s="92"/>
      <c r="W2083" s="92">
        <v>1</v>
      </c>
      <c r="X2083" s="109">
        <f t="shared" si="273"/>
        <v>25000</v>
      </c>
      <c r="Y2083" s="83"/>
      <c r="Z2083" s="110">
        <f t="shared" si="274"/>
        <v>1666.6666666666667</v>
      </c>
      <c r="AA2083" s="111"/>
      <c r="AB2083" s="92"/>
      <c r="AC2083" s="92"/>
      <c r="AD2083" s="92"/>
      <c r="AE2083" s="92"/>
      <c r="AF2083" s="92"/>
      <c r="AG2083" s="92"/>
      <c r="AH2083" s="92"/>
      <c r="AI2083" s="109">
        <f t="shared" si="275"/>
        <v>0</v>
      </c>
      <c r="AJ2083" s="83"/>
      <c r="AK2083" s="110">
        <f t="shared" si="276"/>
        <v>0</v>
      </c>
      <c r="AL2083" s="111"/>
      <c r="AM2083" s="92"/>
      <c r="AN2083" s="92"/>
      <c r="AO2083" s="92"/>
      <c r="AP2083" s="92">
        <v>1</v>
      </c>
      <c r="AQ2083" s="92"/>
      <c r="AR2083" s="92"/>
      <c r="AS2083" s="92"/>
      <c r="AT2083" s="92"/>
      <c r="AU2083" s="92"/>
      <c r="AV2083" s="109">
        <f t="shared" si="277"/>
        <v>100</v>
      </c>
      <c r="AW2083" s="75"/>
      <c r="AX2083" s="110">
        <f t="shared" si="278"/>
        <v>6.666666666666667</v>
      </c>
      <c r="AY2083" s="111"/>
      <c r="AZ2083" s="93"/>
      <c r="BA2083" s="94" t="s">
        <v>554</v>
      </c>
      <c r="BB2083" s="71"/>
      <c r="BC2083" s="95"/>
      <c r="BD2083" s="41">
        <v>4</v>
      </c>
      <c r="BE2083" s="52">
        <v>44</v>
      </c>
      <c r="BF2083" s="103">
        <v>4432</v>
      </c>
      <c r="BG2083" s="280" t="s">
        <v>52</v>
      </c>
    </row>
    <row r="2084" spans="1:59" s="63" customFormat="1" ht="12.75" x14ac:dyDescent="0.2">
      <c r="A2084" s="196">
        <v>4</v>
      </c>
      <c r="B2084" s="197" t="s">
        <v>422</v>
      </c>
      <c r="C2084" s="208">
        <v>44</v>
      </c>
      <c r="D2084" s="209" t="s">
        <v>774</v>
      </c>
      <c r="E2084" s="212">
        <v>4432</v>
      </c>
      <c r="F2084" s="213" t="s">
        <v>791</v>
      </c>
      <c r="G2084" s="231" t="s">
        <v>792</v>
      </c>
      <c r="H2084" s="89"/>
      <c r="I2084" s="90" t="s">
        <v>160</v>
      </c>
      <c r="J2084" s="90"/>
      <c r="K2084" s="90" t="s">
        <v>459</v>
      </c>
      <c r="L2084" s="90" t="s">
        <v>69</v>
      </c>
      <c r="M2084" s="91"/>
      <c r="N2084" s="312">
        <v>1</v>
      </c>
      <c r="O2084" s="313">
        <f t="shared" si="279"/>
        <v>6.6666666666666666E-2</v>
      </c>
      <c r="P2084" s="104"/>
      <c r="Q2084" s="92"/>
      <c r="R2084" s="92"/>
      <c r="S2084" s="92"/>
      <c r="T2084" s="92"/>
      <c r="U2084" s="92"/>
      <c r="V2084" s="92"/>
      <c r="W2084" s="92">
        <v>1</v>
      </c>
      <c r="X2084" s="109">
        <f t="shared" si="273"/>
        <v>25000</v>
      </c>
      <c r="Y2084" s="83"/>
      <c r="Z2084" s="110">
        <f t="shared" si="274"/>
        <v>1666.6666666666667</v>
      </c>
      <c r="AA2084" s="111"/>
      <c r="AB2084" s="92"/>
      <c r="AC2084" s="92"/>
      <c r="AD2084" s="92"/>
      <c r="AE2084" s="92"/>
      <c r="AF2084" s="92"/>
      <c r="AG2084" s="92"/>
      <c r="AH2084" s="92"/>
      <c r="AI2084" s="109">
        <f t="shared" si="275"/>
        <v>0</v>
      </c>
      <c r="AJ2084" s="83"/>
      <c r="AK2084" s="110">
        <f t="shared" si="276"/>
        <v>0</v>
      </c>
      <c r="AL2084" s="111"/>
      <c r="AM2084" s="92"/>
      <c r="AN2084" s="92"/>
      <c r="AO2084" s="92"/>
      <c r="AP2084" s="92">
        <v>1</v>
      </c>
      <c r="AQ2084" s="92"/>
      <c r="AR2084" s="92"/>
      <c r="AS2084" s="92"/>
      <c r="AT2084" s="92"/>
      <c r="AU2084" s="92"/>
      <c r="AV2084" s="109">
        <f t="shared" si="277"/>
        <v>100</v>
      </c>
      <c r="AW2084" s="75"/>
      <c r="AX2084" s="110">
        <f t="shared" si="278"/>
        <v>6.666666666666667</v>
      </c>
      <c r="AY2084" s="111"/>
      <c r="AZ2084" s="93"/>
      <c r="BA2084" s="94" t="s">
        <v>554</v>
      </c>
      <c r="BB2084" s="71"/>
      <c r="BC2084" s="95"/>
      <c r="BD2084" s="41">
        <v>4</v>
      </c>
      <c r="BE2084" s="52">
        <v>44</v>
      </c>
      <c r="BF2084" s="103">
        <v>4432</v>
      </c>
      <c r="BG2084" s="280" t="s">
        <v>52</v>
      </c>
    </row>
    <row r="2085" spans="1:59" s="63" customFormat="1" ht="12.75" x14ac:dyDescent="0.2">
      <c r="A2085" s="196">
        <v>4</v>
      </c>
      <c r="B2085" s="197" t="s">
        <v>422</v>
      </c>
      <c r="C2085" s="208">
        <v>44</v>
      </c>
      <c r="D2085" s="209" t="s">
        <v>774</v>
      </c>
      <c r="E2085" s="212">
        <v>4432</v>
      </c>
      <c r="F2085" s="213" t="s">
        <v>791</v>
      </c>
      <c r="G2085" s="231" t="s">
        <v>792</v>
      </c>
      <c r="H2085" s="89"/>
      <c r="I2085" s="90" t="s">
        <v>778</v>
      </c>
      <c r="J2085" s="90"/>
      <c r="K2085" s="90" t="s">
        <v>237</v>
      </c>
      <c r="L2085" s="90"/>
      <c r="M2085" s="91"/>
      <c r="N2085" s="312">
        <v>1</v>
      </c>
      <c r="O2085" s="313">
        <f t="shared" si="279"/>
        <v>6.6666666666666666E-2</v>
      </c>
      <c r="P2085" s="104"/>
      <c r="Q2085" s="92"/>
      <c r="R2085" s="92"/>
      <c r="S2085" s="92"/>
      <c r="T2085" s="92"/>
      <c r="U2085" s="92"/>
      <c r="V2085" s="92"/>
      <c r="W2085" s="92">
        <v>1</v>
      </c>
      <c r="X2085" s="109">
        <f t="shared" si="273"/>
        <v>25000</v>
      </c>
      <c r="Y2085" s="83"/>
      <c r="Z2085" s="110">
        <f t="shared" si="274"/>
        <v>1666.6666666666667</v>
      </c>
      <c r="AA2085" s="111"/>
      <c r="AB2085" s="92"/>
      <c r="AC2085" s="92"/>
      <c r="AD2085" s="92"/>
      <c r="AE2085" s="92"/>
      <c r="AF2085" s="92"/>
      <c r="AG2085" s="92"/>
      <c r="AH2085" s="92"/>
      <c r="AI2085" s="109">
        <f t="shared" si="275"/>
        <v>0</v>
      </c>
      <c r="AJ2085" s="83"/>
      <c r="AK2085" s="110">
        <f t="shared" si="276"/>
        <v>0</v>
      </c>
      <c r="AL2085" s="111"/>
      <c r="AM2085" s="92"/>
      <c r="AN2085" s="92"/>
      <c r="AO2085" s="92"/>
      <c r="AP2085" s="92">
        <v>1</v>
      </c>
      <c r="AQ2085" s="92"/>
      <c r="AR2085" s="92"/>
      <c r="AS2085" s="92"/>
      <c r="AT2085" s="92"/>
      <c r="AU2085" s="92"/>
      <c r="AV2085" s="109">
        <f t="shared" si="277"/>
        <v>100</v>
      </c>
      <c r="AW2085" s="75"/>
      <c r="AX2085" s="110">
        <f t="shared" si="278"/>
        <v>6.666666666666667</v>
      </c>
      <c r="AY2085" s="111"/>
      <c r="AZ2085" s="93"/>
      <c r="BA2085" s="94" t="s">
        <v>554</v>
      </c>
      <c r="BB2085" s="71"/>
      <c r="BC2085" s="95"/>
      <c r="BD2085" s="41">
        <v>4</v>
      </c>
      <c r="BE2085" s="52">
        <v>44</v>
      </c>
      <c r="BF2085" s="103">
        <v>4432</v>
      </c>
      <c r="BG2085" s="280" t="s">
        <v>52</v>
      </c>
    </row>
    <row r="2086" spans="1:59" s="63" customFormat="1" ht="12.75" x14ac:dyDescent="0.2">
      <c r="A2086" s="196">
        <v>4</v>
      </c>
      <c r="B2086" s="197" t="s">
        <v>422</v>
      </c>
      <c r="C2086" s="208">
        <v>44</v>
      </c>
      <c r="D2086" s="209" t="s">
        <v>774</v>
      </c>
      <c r="E2086" s="212">
        <v>4432</v>
      </c>
      <c r="F2086" s="213" t="s">
        <v>791</v>
      </c>
      <c r="G2086" s="231" t="s">
        <v>792</v>
      </c>
      <c r="H2086" s="89"/>
      <c r="I2086" s="90" t="s">
        <v>166</v>
      </c>
      <c r="J2086" s="90"/>
      <c r="K2086" s="90" t="s">
        <v>73</v>
      </c>
      <c r="L2086" s="90" t="s">
        <v>95</v>
      </c>
      <c r="M2086" s="91"/>
      <c r="N2086" s="312">
        <v>1</v>
      </c>
      <c r="O2086" s="313">
        <f t="shared" si="279"/>
        <v>6.6666666666666666E-2</v>
      </c>
      <c r="P2086" s="104"/>
      <c r="Q2086" s="92"/>
      <c r="R2086" s="92"/>
      <c r="S2086" s="92"/>
      <c r="T2086" s="92"/>
      <c r="U2086" s="92"/>
      <c r="V2086" s="92"/>
      <c r="W2086" s="92">
        <v>1</v>
      </c>
      <c r="X2086" s="109">
        <f t="shared" si="273"/>
        <v>25000</v>
      </c>
      <c r="Y2086" s="83"/>
      <c r="Z2086" s="110">
        <f t="shared" si="274"/>
        <v>1666.6666666666667</v>
      </c>
      <c r="AA2086" s="111"/>
      <c r="AB2086" s="92"/>
      <c r="AC2086" s="92"/>
      <c r="AD2086" s="92"/>
      <c r="AE2086" s="92"/>
      <c r="AF2086" s="92"/>
      <c r="AG2086" s="92"/>
      <c r="AH2086" s="92"/>
      <c r="AI2086" s="109">
        <f t="shared" si="275"/>
        <v>0</v>
      </c>
      <c r="AJ2086" s="83"/>
      <c r="AK2086" s="110">
        <f t="shared" si="276"/>
        <v>0</v>
      </c>
      <c r="AL2086" s="111"/>
      <c r="AM2086" s="92"/>
      <c r="AN2086" s="92"/>
      <c r="AO2086" s="92"/>
      <c r="AP2086" s="92">
        <v>1</v>
      </c>
      <c r="AQ2086" s="92"/>
      <c r="AR2086" s="92"/>
      <c r="AS2086" s="92"/>
      <c r="AT2086" s="92"/>
      <c r="AU2086" s="92"/>
      <c r="AV2086" s="109">
        <f t="shared" si="277"/>
        <v>100</v>
      </c>
      <c r="AW2086" s="75"/>
      <c r="AX2086" s="110">
        <f t="shared" si="278"/>
        <v>6.666666666666667</v>
      </c>
      <c r="AY2086" s="111"/>
      <c r="AZ2086" s="93"/>
      <c r="BA2086" s="94" t="s">
        <v>554</v>
      </c>
      <c r="BB2086" s="71"/>
      <c r="BC2086" s="95"/>
      <c r="BD2086" s="41">
        <v>4</v>
      </c>
      <c r="BE2086" s="52">
        <v>44</v>
      </c>
      <c r="BF2086" s="103">
        <v>4432</v>
      </c>
      <c r="BG2086" s="280" t="s">
        <v>52</v>
      </c>
    </row>
    <row r="2087" spans="1:59" s="63" customFormat="1" ht="12.75" x14ac:dyDescent="0.2">
      <c r="A2087" s="196">
        <v>4</v>
      </c>
      <c r="B2087" s="197" t="s">
        <v>422</v>
      </c>
      <c r="C2087" s="208">
        <v>44</v>
      </c>
      <c r="D2087" s="209" t="s">
        <v>774</v>
      </c>
      <c r="E2087" s="212">
        <v>4432</v>
      </c>
      <c r="F2087" s="213" t="s">
        <v>791</v>
      </c>
      <c r="G2087" s="231" t="s">
        <v>792</v>
      </c>
      <c r="H2087" s="65"/>
      <c r="I2087" s="222"/>
      <c r="J2087" s="66"/>
      <c r="K2087" s="66"/>
      <c r="L2087" s="66"/>
      <c r="M2087" s="64"/>
      <c r="N2087" s="304"/>
      <c r="O2087" s="305"/>
      <c r="P2087" s="127"/>
      <c r="Q2087" s="67"/>
      <c r="R2087" s="67"/>
      <c r="S2087" s="67"/>
      <c r="T2087" s="67"/>
      <c r="U2087" s="67"/>
      <c r="V2087" s="67"/>
      <c r="W2087" s="67"/>
      <c r="X2087" s="67"/>
      <c r="Y2087" s="68"/>
      <c r="Z2087" s="68"/>
      <c r="AA2087" s="68"/>
      <c r="AB2087" s="67"/>
      <c r="AC2087" s="67"/>
      <c r="AD2087" s="67"/>
      <c r="AE2087" s="67"/>
      <c r="AF2087" s="67"/>
      <c r="AG2087" s="67"/>
      <c r="AH2087" s="67"/>
      <c r="AI2087" s="67"/>
      <c r="AJ2087" s="68"/>
      <c r="AK2087" s="68"/>
      <c r="AL2087" s="68"/>
      <c r="AM2087" s="67"/>
      <c r="AN2087" s="67"/>
      <c r="AO2087" s="67"/>
      <c r="AP2087" s="67"/>
      <c r="AQ2087" s="67"/>
      <c r="AR2087" s="67"/>
      <c r="AS2087" s="67"/>
      <c r="AT2087" s="67"/>
      <c r="AU2087" s="67"/>
      <c r="AV2087" s="67"/>
      <c r="AW2087" s="67"/>
      <c r="AX2087" s="68"/>
      <c r="AY2087" s="68"/>
      <c r="AZ2087" s="69"/>
      <c r="BA2087" s="70"/>
      <c r="BB2087" s="71"/>
      <c r="BC2087" s="54"/>
      <c r="BD2087" s="41"/>
      <c r="BE2087" s="52"/>
      <c r="BF2087" s="62"/>
      <c r="BG2087" s="275"/>
    </row>
    <row r="2088" spans="1:59" s="63" customFormat="1" ht="12.75" x14ac:dyDescent="0.2">
      <c r="A2088" s="196">
        <v>4</v>
      </c>
      <c r="B2088" s="197" t="s">
        <v>422</v>
      </c>
      <c r="C2088" s="208">
        <v>44</v>
      </c>
      <c r="D2088" s="209" t="s">
        <v>774</v>
      </c>
      <c r="E2088" s="212">
        <v>4432</v>
      </c>
      <c r="F2088" s="213" t="s">
        <v>791</v>
      </c>
      <c r="G2088" s="232"/>
      <c r="H2088" s="97"/>
      <c r="I2088" s="224"/>
      <c r="J2088" s="98"/>
      <c r="K2088" s="98"/>
      <c r="L2088" s="98"/>
      <c r="M2088" s="96"/>
      <c r="N2088" s="307"/>
      <c r="O2088" s="246"/>
      <c r="P2088" s="124"/>
      <c r="Q2088" s="99"/>
      <c r="R2088" s="99"/>
      <c r="S2088" s="99"/>
      <c r="T2088" s="99"/>
      <c r="U2088" s="99"/>
      <c r="V2088" s="99"/>
      <c r="W2088" s="99"/>
      <c r="X2088" s="99"/>
      <c r="Y2088" s="100"/>
      <c r="Z2088" s="100"/>
      <c r="AA2088" s="100"/>
      <c r="AB2088" s="99"/>
      <c r="AC2088" s="99"/>
      <c r="AD2088" s="99"/>
      <c r="AE2088" s="99"/>
      <c r="AF2088" s="99"/>
      <c r="AG2088" s="99"/>
      <c r="AH2088" s="99"/>
      <c r="AI2088" s="99"/>
      <c r="AJ2088" s="100"/>
      <c r="AK2088" s="100"/>
      <c r="AL2088" s="100"/>
      <c r="AM2088" s="99"/>
      <c r="AN2088" s="99"/>
      <c r="AO2088" s="99"/>
      <c r="AP2088" s="99"/>
      <c r="AQ2088" s="99"/>
      <c r="AR2088" s="99"/>
      <c r="AS2088" s="99"/>
      <c r="AT2088" s="99"/>
      <c r="AU2088" s="99"/>
      <c r="AV2088" s="99"/>
      <c r="AW2088" s="99"/>
      <c r="AX2088" s="100"/>
      <c r="AY2088" s="100"/>
      <c r="AZ2088" s="101"/>
      <c r="BA2088" s="102"/>
      <c r="BB2088" s="95"/>
      <c r="BC2088" s="95"/>
      <c r="BD2088" s="41">
        <v>4</v>
      </c>
      <c r="BE2088" s="52">
        <v>44</v>
      </c>
      <c r="BF2088" s="103">
        <v>4432</v>
      </c>
      <c r="BG2088" s="277"/>
    </row>
    <row r="2089" spans="1:59" s="63" customFormat="1" ht="12.75" x14ac:dyDescent="0.2">
      <c r="A2089" s="196">
        <v>4</v>
      </c>
      <c r="B2089" s="197" t="s">
        <v>422</v>
      </c>
      <c r="C2089" s="208">
        <v>44</v>
      </c>
      <c r="D2089" s="209" t="s">
        <v>774</v>
      </c>
      <c r="E2089" s="212">
        <v>4432</v>
      </c>
      <c r="F2089" s="213" t="s">
        <v>791</v>
      </c>
      <c r="G2089" s="231"/>
      <c r="H2089" s="65"/>
      <c r="I2089" s="222"/>
      <c r="J2089" s="66"/>
      <c r="K2089" s="66"/>
      <c r="L2089" s="66"/>
      <c r="M2089" s="64"/>
      <c r="N2089" s="304"/>
      <c r="O2089" s="305"/>
      <c r="P2089" s="127"/>
      <c r="Q2089" s="67"/>
      <c r="R2089" s="67"/>
      <c r="S2089" s="67"/>
      <c r="T2089" s="67"/>
      <c r="U2089" s="67"/>
      <c r="V2089" s="67"/>
      <c r="W2089" s="67"/>
      <c r="X2089" s="67"/>
      <c r="Y2089" s="68"/>
      <c r="Z2089" s="68"/>
      <c r="AA2089" s="68"/>
      <c r="AB2089" s="67"/>
      <c r="AC2089" s="67"/>
      <c r="AD2089" s="67"/>
      <c r="AE2089" s="67"/>
      <c r="AF2089" s="67"/>
      <c r="AG2089" s="67"/>
      <c r="AH2089" s="67"/>
      <c r="AI2089" s="67"/>
      <c r="AJ2089" s="68"/>
      <c r="AK2089" s="68"/>
      <c r="AL2089" s="68"/>
      <c r="AM2089" s="67"/>
      <c r="AN2089" s="67"/>
      <c r="AO2089" s="67"/>
      <c r="AP2089" s="67"/>
      <c r="AQ2089" s="67"/>
      <c r="AR2089" s="67"/>
      <c r="AS2089" s="67"/>
      <c r="AT2089" s="67"/>
      <c r="AU2089" s="67"/>
      <c r="AV2089" s="67"/>
      <c r="AW2089" s="67"/>
      <c r="AX2089" s="68"/>
      <c r="AY2089" s="68"/>
      <c r="AZ2089" s="69"/>
      <c r="BA2089" s="70"/>
      <c r="BB2089" s="71"/>
      <c r="BC2089" s="95"/>
      <c r="BD2089" s="41">
        <v>4</v>
      </c>
      <c r="BE2089" s="52">
        <v>44</v>
      </c>
      <c r="BF2089" s="103">
        <v>4432</v>
      </c>
      <c r="BG2089" s="275"/>
    </row>
    <row r="2090" spans="1:59" s="63" customFormat="1" ht="12.75" x14ac:dyDescent="0.2">
      <c r="A2090" s="196">
        <v>4</v>
      </c>
      <c r="B2090" s="197" t="s">
        <v>422</v>
      </c>
      <c r="C2090" s="208">
        <v>44</v>
      </c>
      <c r="D2090" s="209" t="s">
        <v>774</v>
      </c>
      <c r="E2090" s="212">
        <v>4432</v>
      </c>
      <c r="F2090" s="213" t="s">
        <v>791</v>
      </c>
      <c r="G2090" s="231" t="s">
        <v>729</v>
      </c>
      <c r="H2090" s="72" t="s">
        <v>1233</v>
      </c>
      <c r="I2090" s="223" t="s">
        <v>1247</v>
      </c>
      <c r="J2090" s="73"/>
      <c r="K2090" s="73"/>
      <c r="L2090" s="73"/>
      <c r="M2090" s="74"/>
      <c r="N2090" s="247"/>
      <c r="O2090" s="306"/>
      <c r="P2090" s="105"/>
      <c r="Q2090" s="75"/>
      <c r="R2090" s="75"/>
      <c r="S2090" s="75"/>
      <c r="T2090" s="75"/>
      <c r="U2090" s="75"/>
      <c r="V2090" s="75"/>
      <c r="W2090" s="75"/>
      <c r="X2090" s="75"/>
      <c r="Y2090" s="76" t="s">
        <v>1241</v>
      </c>
      <c r="Z2090" s="77" t="s">
        <v>1241</v>
      </c>
      <c r="AA2090" s="78">
        <f>AA$2542</f>
        <v>5000</v>
      </c>
      <c r="AB2090" s="75"/>
      <c r="AC2090" s="75"/>
      <c r="AD2090" s="75"/>
      <c r="AE2090" s="75"/>
      <c r="AF2090" s="75"/>
      <c r="AG2090" s="75"/>
      <c r="AH2090" s="75"/>
      <c r="AI2090" s="75"/>
      <c r="AJ2090" s="76" t="s">
        <v>1241</v>
      </c>
      <c r="AK2090" s="77" t="s">
        <v>1241</v>
      </c>
      <c r="AL2090" s="78">
        <f>AL$2542</f>
        <v>0</v>
      </c>
      <c r="AM2090" s="75"/>
      <c r="AN2090" s="75"/>
      <c r="AO2090" s="75"/>
      <c r="AP2090" s="75"/>
      <c r="AQ2090" s="75"/>
      <c r="AR2090" s="75"/>
      <c r="AS2090" s="75"/>
      <c r="AT2090" s="75"/>
      <c r="AU2090" s="75"/>
      <c r="AV2090" s="75"/>
      <c r="AW2090" s="76" t="s">
        <v>1241</v>
      </c>
      <c r="AX2090" s="77" t="s">
        <v>1241</v>
      </c>
      <c r="AY2090" s="78">
        <f>AY$2542</f>
        <v>250</v>
      </c>
      <c r="AZ2090" s="79"/>
      <c r="BA2090" s="80" t="str">
        <f>I2090</f>
        <v>&gt; see 4711, Thermal insulation</v>
      </c>
      <c r="BB2090" s="71"/>
      <c r="BC2090" s="95"/>
      <c r="BD2090" s="41">
        <f>A2090</f>
        <v>4</v>
      </c>
      <c r="BE2090" s="52">
        <f>C2090</f>
        <v>44</v>
      </c>
      <c r="BF2090" s="62">
        <f>E2090</f>
        <v>4432</v>
      </c>
      <c r="BG2090" s="276" t="str">
        <f>H2090</f>
        <v>Default Scenario (Link)</v>
      </c>
    </row>
    <row r="2091" spans="1:59" s="63" customFormat="1" ht="12.75" x14ac:dyDescent="0.2">
      <c r="A2091" s="196">
        <v>4</v>
      </c>
      <c r="B2091" s="197" t="s">
        <v>422</v>
      </c>
      <c r="C2091" s="208">
        <v>44</v>
      </c>
      <c r="D2091" s="209" t="s">
        <v>774</v>
      </c>
      <c r="E2091" s="212">
        <v>4432</v>
      </c>
      <c r="F2091" s="213" t="s">
        <v>791</v>
      </c>
      <c r="G2091" s="231"/>
      <c r="H2091" s="65"/>
      <c r="I2091" s="222"/>
      <c r="J2091" s="66"/>
      <c r="K2091" s="66"/>
      <c r="L2091" s="66"/>
      <c r="M2091" s="64"/>
      <c r="N2091" s="304"/>
      <c r="O2091" s="305"/>
      <c r="P2091" s="127"/>
      <c r="Q2091" s="67"/>
      <c r="R2091" s="67"/>
      <c r="S2091" s="67"/>
      <c r="T2091" s="67"/>
      <c r="U2091" s="67"/>
      <c r="V2091" s="67"/>
      <c r="W2091" s="67"/>
      <c r="X2091" s="67"/>
      <c r="Y2091" s="68"/>
      <c r="Z2091" s="68"/>
      <c r="AA2091" s="68"/>
      <c r="AB2091" s="67"/>
      <c r="AC2091" s="67"/>
      <c r="AD2091" s="67"/>
      <c r="AE2091" s="67"/>
      <c r="AF2091" s="67"/>
      <c r="AG2091" s="67"/>
      <c r="AH2091" s="67"/>
      <c r="AI2091" s="67"/>
      <c r="AJ2091" s="68"/>
      <c r="AK2091" s="68"/>
      <c r="AL2091" s="68"/>
      <c r="AM2091" s="67"/>
      <c r="AN2091" s="67"/>
      <c r="AO2091" s="67"/>
      <c r="AP2091" s="67"/>
      <c r="AQ2091" s="67"/>
      <c r="AR2091" s="67"/>
      <c r="AS2091" s="67"/>
      <c r="AT2091" s="67"/>
      <c r="AU2091" s="67"/>
      <c r="AV2091" s="67"/>
      <c r="AW2091" s="67"/>
      <c r="AX2091" s="68"/>
      <c r="AY2091" s="68"/>
      <c r="AZ2091" s="69"/>
      <c r="BA2091" s="70"/>
      <c r="BB2091" s="71"/>
      <c r="BC2091" s="54"/>
      <c r="BD2091" s="41"/>
      <c r="BE2091" s="52"/>
      <c r="BF2091" s="62"/>
      <c r="BG2091" s="275"/>
    </row>
    <row r="2092" spans="1:59" s="63" customFormat="1" ht="12.75" x14ac:dyDescent="0.2">
      <c r="A2092" s="196">
        <v>4</v>
      </c>
      <c r="B2092" s="197" t="s">
        <v>422</v>
      </c>
      <c r="C2092" s="208">
        <v>44</v>
      </c>
      <c r="D2092" s="209" t="s">
        <v>774</v>
      </c>
      <c r="E2092" s="212">
        <v>4432</v>
      </c>
      <c r="F2092" s="213" t="s">
        <v>791</v>
      </c>
      <c r="G2092" s="232"/>
      <c r="H2092" s="97"/>
      <c r="I2092" s="224"/>
      <c r="J2092" s="98"/>
      <c r="K2092" s="98"/>
      <c r="L2092" s="98"/>
      <c r="M2092" s="96"/>
      <c r="N2092" s="307"/>
      <c r="O2092" s="246"/>
      <c r="P2092" s="124"/>
      <c r="Q2092" s="99"/>
      <c r="R2092" s="99"/>
      <c r="S2092" s="99"/>
      <c r="T2092" s="99"/>
      <c r="U2092" s="99"/>
      <c r="V2092" s="99"/>
      <c r="W2092" s="99"/>
      <c r="X2092" s="99"/>
      <c r="Y2092" s="100"/>
      <c r="Z2092" s="100"/>
      <c r="AA2092" s="100"/>
      <c r="AB2092" s="99"/>
      <c r="AC2092" s="99"/>
      <c r="AD2092" s="99"/>
      <c r="AE2092" s="99"/>
      <c r="AF2092" s="99"/>
      <c r="AG2092" s="99"/>
      <c r="AH2092" s="99"/>
      <c r="AI2092" s="99"/>
      <c r="AJ2092" s="100"/>
      <c r="AK2092" s="100"/>
      <c r="AL2092" s="100"/>
      <c r="AM2092" s="99"/>
      <c r="AN2092" s="99"/>
      <c r="AO2092" s="99"/>
      <c r="AP2092" s="99"/>
      <c r="AQ2092" s="99"/>
      <c r="AR2092" s="99"/>
      <c r="AS2092" s="99"/>
      <c r="AT2092" s="99"/>
      <c r="AU2092" s="99"/>
      <c r="AV2092" s="99"/>
      <c r="AW2092" s="99"/>
      <c r="AX2092" s="100"/>
      <c r="AY2092" s="100"/>
      <c r="AZ2092" s="101"/>
      <c r="BA2092" s="102"/>
      <c r="BB2092" s="95"/>
      <c r="BC2092" s="95"/>
      <c r="BD2092" s="41">
        <v>4</v>
      </c>
      <c r="BE2092" s="52">
        <v>44</v>
      </c>
      <c r="BF2092" s="103">
        <v>4432</v>
      </c>
      <c r="BG2092" s="277"/>
    </row>
    <row r="2093" spans="1:59" s="63" customFormat="1" ht="12.75" x14ac:dyDescent="0.2">
      <c r="A2093" s="196">
        <v>4</v>
      </c>
      <c r="B2093" s="197" t="s">
        <v>422</v>
      </c>
      <c r="C2093" s="208">
        <v>44</v>
      </c>
      <c r="D2093" s="209" t="s">
        <v>774</v>
      </c>
      <c r="E2093" s="212">
        <v>4432</v>
      </c>
      <c r="F2093" s="213" t="s">
        <v>791</v>
      </c>
      <c r="G2093" s="231"/>
      <c r="H2093" s="65"/>
      <c r="I2093" s="222"/>
      <c r="J2093" s="66"/>
      <c r="K2093" s="66"/>
      <c r="L2093" s="66"/>
      <c r="M2093" s="64"/>
      <c r="N2093" s="304"/>
      <c r="O2093" s="305"/>
      <c r="P2093" s="127"/>
      <c r="Q2093" s="67"/>
      <c r="R2093" s="67"/>
      <c r="S2093" s="67"/>
      <c r="T2093" s="67"/>
      <c r="U2093" s="67"/>
      <c r="V2093" s="67"/>
      <c r="W2093" s="67"/>
      <c r="X2093" s="67"/>
      <c r="Y2093" s="68"/>
      <c r="Z2093" s="68"/>
      <c r="AA2093" s="68"/>
      <c r="AB2093" s="67"/>
      <c r="AC2093" s="67"/>
      <c r="AD2093" s="67"/>
      <c r="AE2093" s="67"/>
      <c r="AF2093" s="67"/>
      <c r="AG2093" s="67"/>
      <c r="AH2093" s="67"/>
      <c r="AI2093" s="67"/>
      <c r="AJ2093" s="68"/>
      <c r="AK2093" s="68"/>
      <c r="AL2093" s="68"/>
      <c r="AM2093" s="67"/>
      <c r="AN2093" s="67"/>
      <c r="AO2093" s="67"/>
      <c r="AP2093" s="67"/>
      <c r="AQ2093" s="67"/>
      <c r="AR2093" s="67"/>
      <c r="AS2093" s="67"/>
      <c r="AT2093" s="67"/>
      <c r="AU2093" s="67"/>
      <c r="AV2093" s="67"/>
      <c r="AW2093" s="67"/>
      <c r="AX2093" s="68"/>
      <c r="AY2093" s="68"/>
      <c r="AZ2093" s="69"/>
      <c r="BA2093" s="70"/>
      <c r="BB2093" s="71"/>
      <c r="BC2093" s="95"/>
      <c r="BD2093" s="41">
        <v>4</v>
      </c>
      <c r="BE2093" s="52">
        <v>44</v>
      </c>
      <c r="BF2093" s="103">
        <v>4432</v>
      </c>
      <c r="BG2093" s="275"/>
    </row>
    <row r="2094" spans="1:59" s="63" customFormat="1" ht="12.75" x14ac:dyDescent="0.2">
      <c r="A2094" s="196">
        <v>4</v>
      </c>
      <c r="B2094" s="197" t="s">
        <v>422</v>
      </c>
      <c r="C2094" s="208">
        <v>44</v>
      </c>
      <c r="D2094" s="209" t="s">
        <v>774</v>
      </c>
      <c r="E2094" s="212">
        <v>4432</v>
      </c>
      <c r="F2094" s="213" t="s">
        <v>791</v>
      </c>
      <c r="G2094" s="231" t="s">
        <v>645</v>
      </c>
      <c r="H2094" s="72" t="s">
        <v>1233</v>
      </c>
      <c r="I2094" s="223" t="s">
        <v>1254</v>
      </c>
      <c r="J2094" s="73"/>
      <c r="K2094" s="73"/>
      <c r="L2094" s="73"/>
      <c r="M2094" s="74"/>
      <c r="N2094" s="247"/>
      <c r="O2094" s="306"/>
      <c r="P2094" s="105"/>
      <c r="Q2094" s="75"/>
      <c r="R2094" s="75"/>
      <c r="S2094" s="75"/>
      <c r="T2094" s="75"/>
      <c r="U2094" s="75"/>
      <c r="V2094" s="75"/>
      <c r="W2094" s="75"/>
      <c r="X2094" s="75"/>
      <c r="Y2094" s="76" t="s">
        <v>1241</v>
      </c>
      <c r="Z2094" s="77" t="s">
        <v>1241</v>
      </c>
      <c r="AA2094" s="78">
        <f>AA$1248</f>
        <v>2500</v>
      </c>
      <c r="AB2094" s="75"/>
      <c r="AC2094" s="75"/>
      <c r="AD2094" s="75"/>
      <c r="AE2094" s="75"/>
      <c r="AF2094" s="75"/>
      <c r="AG2094" s="75"/>
      <c r="AH2094" s="75"/>
      <c r="AI2094" s="75"/>
      <c r="AJ2094" s="76" t="s">
        <v>1241</v>
      </c>
      <c r="AK2094" s="77" t="s">
        <v>1241</v>
      </c>
      <c r="AL2094" s="78">
        <f>AL$1248</f>
        <v>0</v>
      </c>
      <c r="AM2094" s="75"/>
      <c r="AN2094" s="75"/>
      <c r="AO2094" s="75"/>
      <c r="AP2094" s="75"/>
      <c r="AQ2094" s="75"/>
      <c r="AR2094" s="75"/>
      <c r="AS2094" s="75"/>
      <c r="AT2094" s="75"/>
      <c r="AU2094" s="75"/>
      <c r="AV2094" s="75"/>
      <c r="AW2094" s="76" t="s">
        <v>1241</v>
      </c>
      <c r="AX2094" s="77" t="s">
        <v>1241</v>
      </c>
      <c r="AY2094" s="78">
        <f>AY$1248</f>
        <v>500</v>
      </c>
      <c r="AZ2094" s="79"/>
      <c r="BA2094" s="80" t="str">
        <f>I2094</f>
        <v>&gt; see 4271, Natural stone veneer walling</v>
      </c>
      <c r="BB2094" s="71"/>
      <c r="BC2094" s="95"/>
      <c r="BD2094" s="41">
        <f>A2094</f>
        <v>4</v>
      </c>
      <c r="BE2094" s="52">
        <f>C2094</f>
        <v>44</v>
      </c>
      <c r="BF2094" s="62">
        <f>E2094</f>
        <v>4432</v>
      </c>
      <c r="BG2094" s="276" t="str">
        <f>H2094</f>
        <v>Default Scenario (Link)</v>
      </c>
    </row>
    <row r="2095" spans="1:59" s="63" customFormat="1" ht="12.75" x14ac:dyDescent="0.2">
      <c r="A2095" s="196">
        <v>4</v>
      </c>
      <c r="B2095" s="197" t="s">
        <v>422</v>
      </c>
      <c r="C2095" s="208">
        <v>44</v>
      </c>
      <c r="D2095" s="209" t="s">
        <v>774</v>
      </c>
      <c r="E2095" s="212">
        <v>4432</v>
      </c>
      <c r="F2095" s="213" t="s">
        <v>791</v>
      </c>
      <c r="G2095" s="231"/>
      <c r="H2095" s="65"/>
      <c r="I2095" s="222"/>
      <c r="J2095" s="66"/>
      <c r="K2095" s="66"/>
      <c r="L2095" s="66"/>
      <c r="M2095" s="64"/>
      <c r="N2095" s="304"/>
      <c r="O2095" s="305"/>
      <c r="P2095" s="127"/>
      <c r="Q2095" s="67"/>
      <c r="R2095" s="67"/>
      <c r="S2095" s="67"/>
      <c r="T2095" s="67"/>
      <c r="U2095" s="67"/>
      <c r="V2095" s="67"/>
      <c r="W2095" s="67"/>
      <c r="X2095" s="67"/>
      <c r="Y2095" s="68"/>
      <c r="Z2095" s="68"/>
      <c r="AA2095" s="68"/>
      <c r="AB2095" s="67"/>
      <c r="AC2095" s="67"/>
      <c r="AD2095" s="67"/>
      <c r="AE2095" s="67"/>
      <c r="AF2095" s="67"/>
      <c r="AG2095" s="67"/>
      <c r="AH2095" s="67"/>
      <c r="AI2095" s="67"/>
      <c r="AJ2095" s="68"/>
      <c r="AK2095" s="68"/>
      <c r="AL2095" s="68"/>
      <c r="AM2095" s="67"/>
      <c r="AN2095" s="67"/>
      <c r="AO2095" s="67"/>
      <c r="AP2095" s="67"/>
      <c r="AQ2095" s="67"/>
      <c r="AR2095" s="67"/>
      <c r="AS2095" s="67"/>
      <c r="AT2095" s="67"/>
      <c r="AU2095" s="67"/>
      <c r="AV2095" s="67"/>
      <c r="AW2095" s="67"/>
      <c r="AX2095" s="68"/>
      <c r="AY2095" s="68"/>
      <c r="AZ2095" s="69"/>
      <c r="BA2095" s="70"/>
      <c r="BB2095" s="71"/>
      <c r="BC2095" s="54"/>
      <c r="BD2095" s="41"/>
      <c r="BE2095" s="52"/>
      <c r="BF2095" s="62"/>
      <c r="BG2095" s="275"/>
    </row>
    <row r="2096" spans="1:59" s="63" customFormat="1" ht="12.75" x14ac:dyDescent="0.2">
      <c r="A2096" s="196">
        <v>4</v>
      </c>
      <c r="B2096" s="197" t="s">
        <v>422</v>
      </c>
      <c r="C2096" s="208">
        <v>44</v>
      </c>
      <c r="D2096" s="209" t="s">
        <v>774</v>
      </c>
      <c r="E2096" s="212">
        <v>4432</v>
      </c>
      <c r="F2096" s="213" t="s">
        <v>791</v>
      </c>
      <c r="G2096" s="232"/>
      <c r="H2096" s="97"/>
      <c r="I2096" s="224"/>
      <c r="J2096" s="98"/>
      <c r="K2096" s="98"/>
      <c r="L2096" s="98"/>
      <c r="M2096" s="96"/>
      <c r="N2096" s="307"/>
      <c r="O2096" s="246"/>
      <c r="P2096" s="124"/>
      <c r="Q2096" s="99"/>
      <c r="R2096" s="99"/>
      <c r="S2096" s="99"/>
      <c r="T2096" s="99"/>
      <c r="U2096" s="99"/>
      <c r="V2096" s="99"/>
      <c r="W2096" s="99"/>
      <c r="X2096" s="99"/>
      <c r="Y2096" s="100"/>
      <c r="Z2096" s="100"/>
      <c r="AA2096" s="100"/>
      <c r="AB2096" s="99"/>
      <c r="AC2096" s="99"/>
      <c r="AD2096" s="99"/>
      <c r="AE2096" s="99"/>
      <c r="AF2096" s="99"/>
      <c r="AG2096" s="99"/>
      <c r="AH2096" s="99"/>
      <c r="AI2096" s="99"/>
      <c r="AJ2096" s="100"/>
      <c r="AK2096" s="100"/>
      <c r="AL2096" s="100"/>
      <c r="AM2096" s="99"/>
      <c r="AN2096" s="99"/>
      <c r="AO2096" s="99"/>
      <c r="AP2096" s="99"/>
      <c r="AQ2096" s="99"/>
      <c r="AR2096" s="99"/>
      <c r="AS2096" s="99"/>
      <c r="AT2096" s="99"/>
      <c r="AU2096" s="99"/>
      <c r="AV2096" s="99"/>
      <c r="AW2096" s="99"/>
      <c r="AX2096" s="100"/>
      <c r="AY2096" s="100"/>
      <c r="AZ2096" s="101"/>
      <c r="BA2096" s="102"/>
      <c r="BB2096" s="95"/>
      <c r="BC2096" s="95"/>
      <c r="BD2096" s="41">
        <v>4</v>
      </c>
      <c r="BE2096" s="52">
        <v>44</v>
      </c>
      <c r="BF2096" s="103">
        <v>4432</v>
      </c>
      <c r="BG2096" s="277"/>
    </row>
    <row r="2097" spans="1:59" s="53" customFormat="1" ht="18.75" x14ac:dyDescent="0.3">
      <c r="A2097" s="202">
        <v>4</v>
      </c>
      <c r="B2097" s="203" t="s">
        <v>422</v>
      </c>
      <c r="C2097" s="205">
        <v>45</v>
      </c>
      <c r="D2097" s="206" t="s">
        <v>794</v>
      </c>
      <c r="E2097" s="207"/>
      <c r="F2097" s="207"/>
      <c r="G2097" s="229"/>
      <c r="H2097" s="44"/>
      <c r="I2097" s="226"/>
      <c r="J2097" s="192"/>
      <c r="K2097" s="192"/>
      <c r="L2097" s="192"/>
      <c r="M2097" s="194"/>
      <c r="N2097" s="302"/>
      <c r="O2097" s="298"/>
      <c r="P2097" s="47"/>
      <c r="Q2097" s="47"/>
      <c r="R2097" s="47"/>
      <c r="S2097" s="47"/>
      <c r="T2097" s="47"/>
      <c r="U2097" s="47"/>
      <c r="V2097" s="47"/>
      <c r="W2097" s="47"/>
      <c r="X2097" s="47"/>
      <c r="Y2097" s="48"/>
      <c r="Z2097" s="48"/>
      <c r="AA2097" s="48"/>
      <c r="AB2097" s="47"/>
      <c r="AC2097" s="47"/>
      <c r="AD2097" s="47"/>
      <c r="AE2097" s="47"/>
      <c r="AF2097" s="47"/>
      <c r="AG2097" s="47"/>
      <c r="AH2097" s="47"/>
      <c r="AI2097" s="47"/>
      <c r="AJ2097" s="48"/>
      <c r="AK2097" s="48"/>
      <c r="AL2097" s="48"/>
      <c r="AM2097" s="47"/>
      <c r="AN2097" s="47"/>
      <c r="AO2097" s="47"/>
      <c r="AP2097" s="47"/>
      <c r="AQ2097" s="47"/>
      <c r="AR2097" s="47"/>
      <c r="AS2097" s="47"/>
      <c r="AT2097" s="47"/>
      <c r="AU2097" s="47"/>
      <c r="AV2097" s="47"/>
      <c r="AW2097" s="47"/>
      <c r="AX2097" s="48"/>
      <c r="AY2097" s="333"/>
      <c r="AZ2097" s="49"/>
      <c r="BA2097" s="50"/>
      <c r="BB2097" s="51"/>
      <c r="BC2097" s="45"/>
      <c r="BD2097" s="41">
        <v>4</v>
      </c>
      <c r="BE2097" s="52">
        <v>45</v>
      </c>
      <c r="BF2097" s="52" t="s">
        <v>794</v>
      </c>
      <c r="BG2097" s="273"/>
    </row>
    <row r="2098" spans="1:59" x14ac:dyDescent="0.25">
      <c r="A2098" s="196">
        <v>4</v>
      </c>
      <c r="B2098" s="197" t="s">
        <v>422</v>
      </c>
      <c r="C2098" s="208">
        <v>45</v>
      </c>
      <c r="D2098" s="209" t="s">
        <v>794</v>
      </c>
      <c r="E2098" s="212">
        <v>4511</v>
      </c>
      <c r="F2098" s="213" t="s">
        <v>795</v>
      </c>
      <c r="G2098" s="234"/>
      <c r="H2098" s="138"/>
      <c r="I2098" s="224"/>
      <c r="J2098" s="98"/>
      <c r="K2098" s="98"/>
      <c r="L2098" s="98"/>
      <c r="M2098" s="137"/>
      <c r="N2098" s="322"/>
      <c r="O2098" s="323"/>
      <c r="P2098" s="139"/>
      <c r="Q2098" s="139"/>
      <c r="R2098" s="139"/>
      <c r="S2098" s="139"/>
      <c r="T2098" s="139"/>
      <c r="U2098" s="139"/>
      <c r="V2098" s="139"/>
      <c r="W2098" s="139"/>
      <c r="X2098" s="139"/>
      <c r="Y2098" s="100"/>
      <c r="Z2098" s="125"/>
      <c r="AA2098" s="125"/>
      <c r="AB2098" s="139"/>
      <c r="AC2098" s="139"/>
      <c r="AD2098" s="139"/>
      <c r="AE2098" s="139"/>
      <c r="AF2098" s="139"/>
      <c r="AG2098" s="139"/>
      <c r="AH2098" s="139"/>
      <c r="AI2098" s="139"/>
      <c r="AJ2098" s="100"/>
      <c r="AK2098" s="125"/>
      <c r="AL2098" s="125"/>
      <c r="AM2098" s="139"/>
      <c r="AN2098" s="139"/>
      <c r="AO2098" s="139"/>
      <c r="AP2098" s="139"/>
      <c r="AQ2098" s="139"/>
      <c r="AR2098" s="139"/>
      <c r="AS2098" s="139"/>
      <c r="AT2098" s="139"/>
      <c r="AU2098" s="139"/>
      <c r="AV2098" s="139"/>
      <c r="AW2098" s="99"/>
      <c r="AX2098" s="125"/>
      <c r="AY2098" s="100"/>
      <c r="AZ2098" s="140"/>
      <c r="BA2098" s="141"/>
      <c r="BB2098" s="136"/>
      <c r="BC2098" s="136"/>
      <c r="BD2098" s="41">
        <v>4</v>
      </c>
      <c r="BE2098" s="52">
        <v>45</v>
      </c>
      <c r="BF2098" s="103">
        <v>4511</v>
      </c>
      <c r="BG2098" s="283"/>
    </row>
    <row r="2099" spans="1:59" s="63" customFormat="1" ht="12.75" x14ac:dyDescent="0.2">
      <c r="A2099" s="196">
        <v>4</v>
      </c>
      <c r="B2099" s="197" t="s">
        <v>422</v>
      </c>
      <c r="C2099" s="208">
        <v>45</v>
      </c>
      <c r="D2099" s="209" t="s">
        <v>794</v>
      </c>
      <c r="E2099" s="212">
        <v>4511</v>
      </c>
      <c r="F2099" s="213" t="s">
        <v>795</v>
      </c>
      <c r="G2099" s="232"/>
      <c r="H2099" s="97"/>
      <c r="I2099" s="224"/>
      <c r="J2099" s="98"/>
      <c r="K2099" s="98"/>
      <c r="L2099" s="98"/>
      <c r="M2099" s="96"/>
      <c r="N2099" s="307"/>
      <c r="O2099" s="246"/>
      <c r="P2099" s="124"/>
      <c r="Q2099" s="99"/>
      <c r="R2099" s="99"/>
      <c r="S2099" s="99"/>
      <c r="T2099" s="99"/>
      <c r="U2099" s="99"/>
      <c r="V2099" s="99"/>
      <c r="W2099" s="99"/>
      <c r="X2099" s="99"/>
      <c r="Y2099" s="100"/>
      <c r="Z2099" s="100"/>
      <c r="AA2099" s="100"/>
      <c r="AB2099" s="99"/>
      <c r="AC2099" s="99"/>
      <c r="AD2099" s="99"/>
      <c r="AE2099" s="99"/>
      <c r="AF2099" s="99"/>
      <c r="AG2099" s="99"/>
      <c r="AH2099" s="99"/>
      <c r="AI2099" s="99"/>
      <c r="AJ2099" s="100"/>
      <c r="AK2099" s="100"/>
      <c r="AL2099" s="100"/>
      <c r="AM2099" s="99"/>
      <c r="AN2099" s="99"/>
      <c r="AO2099" s="99"/>
      <c r="AP2099" s="99"/>
      <c r="AQ2099" s="99"/>
      <c r="AR2099" s="99"/>
      <c r="AS2099" s="99"/>
      <c r="AT2099" s="99"/>
      <c r="AU2099" s="99"/>
      <c r="AV2099" s="99"/>
      <c r="AW2099" s="99"/>
      <c r="AX2099" s="100"/>
      <c r="AY2099" s="100"/>
      <c r="AZ2099" s="101"/>
      <c r="BA2099" s="102"/>
      <c r="BB2099" s="95"/>
      <c r="BC2099" s="95"/>
      <c r="BD2099" s="41">
        <v>4</v>
      </c>
      <c r="BE2099" s="52">
        <v>45</v>
      </c>
      <c r="BF2099" s="103">
        <v>4511</v>
      </c>
      <c r="BG2099" s="277"/>
    </row>
    <row r="2100" spans="1:59" s="63" customFormat="1" ht="12.75" x14ac:dyDescent="0.2">
      <c r="A2100" s="196">
        <v>4</v>
      </c>
      <c r="B2100" s="197" t="s">
        <v>422</v>
      </c>
      <c r="C2100" s="208">
        <v>45</v>
      </c>
      <c r="D2100" s="209" t="s">
        <v>794</v>
      </c>
      <c r="E2100" s="212">
        <v>4511</v>
      </c>
      <c r="F2100" s="213" t="s">
        <v>795</v>
      </c>
      <c r="G2100" s="231"/>
      <c r="H2100" s="65"/>
      <c r="I2100" s="222"/>
      <c r="J2100" s="66"/>
      <c r="K2100" s="66"/>
      <c r="L2100" s="66"/>
      <c r="M2100" s="64"/>
      <c r="N2100" s="304"/>
      <c r="O2100" s="305"/>
      <c r="P2100" s="127"/>
      <c r="Q2100" s="67"/>
      <c r="R2100" s="67"/>
      <c r="S2100" s="67"/>
      <c r="T2100" s="67"/>
      <c r="U2100" s="67"/>
      <c r="V2100" s="67"/>
      <c r="W2100" s="67"/>
      <c r="X2100" s="67"/>
      <c r="Y2100" s="68"/>
      <c r="Z2100" s="68"/>
      <c r="AA2100" s="68"/>
      <c r="AB2100" s="67"/>
      <c r="AC2100" s="67"/>
      <c r="AD2100" s="67"/>
      <c r="AE2100" s="67"/>
      <c r="AF2100" s="67"/>
      <c r="AG2100" s="67"/>
      <c r="AH2100" s="67"/>
      <c r="AI2100" s="67"/>
      <c r="AJ2100" s="68"/>
      <c r="AK2100" s="68"/>
      <c r="AL2100" s="68"/>
      <c r="AM2100" s="67"/>
      <c r="AN2100" s="67"/>
      <c r="AO2100" s="67"/>
      <c r="AP2100" s="67"/>
      <c r="AQ2100" s="67"/>
      <c r="AR2100" s="67"/>
      <c r="AS2100" s="67"/>
      <c r="AT2100" s="67"/>
      <c r="AU2100" s="67"/>
      <c r="AV2100" s="67"/>
      <c r="AW2100" s="67"/>
      <c r="AX2100" s="68"/>
      <c r="AY2100" s="68"/>
      <c r="AZ2100" s="69"/>
      <c r="BA2100" s="70"/>
      <c r="BB2100" s="71"/>
      <c r="BC2100" s="95"/>
      <c r="BD2100" s="41">
        <v>4</v>
      </c>
      <c r="BE2100" s="52">
        <v>45</v>
      </c>
      <c r="BF2100" s="103">
        <v>4511</v>
      </c>
      <c r="BG2100" s="275"/>
    </row>
    <row r="2101" spans="1:59" s="63" customFormat="1" ht="12.75" x14ac:dyDescent="0.2">
      <c r="A2101" s="196">
        <v>4</v>
      </c>
      <c r="B2101" s="197" t="s">
        <v>422</v>
      </c>
      <c r="C2101" s="208">
        <v>45</v>
      </c>
      <c r="D2101" s="209" t="s">
        <v>794</v>
      </c>
      <c r="E2101" s="212">
        <v>4511</v>
      </c>
      <c r="F2101" s="213" t="s">
        <v>795</v>
      </c>
      <c r="G2101" s="231"/>
      <c r="H2101" s="72" t="s">
        <v>47</v>
      </c>
      <c r="I2101" s="223"/>
      <c r="J2101" s="73"/>
      <c r="K2101" s="73"/>
      <c r="L2101" s="73"/>
      <c r="M2101" s="74"/>
      <c r="N2101" s="247"/>
      <c r="O2101" s="306"/>
      <c r="P2101" s="105"/>
      <c r="Q2101" s="75"/>
      <c r="R2101" s="75"/>
      <c r="S2101" s="75"/>
      <c r="T2101" s="75"/>
      <c r="U2101" s="75"/>
      <c r="V2101" s="75"/>
      <c r="W2101" s="75"/>
      <c r="X2101" s="75"/>
      <c r="Y2101" s="76">
        <f>IF(ISNUMBER(VLOOKUP(Y2103,P$7:W$7,MATCH(Y2103,P$7:W$7))),VLOOKUP(Y2103,P$7:W$7,MATCH(Y2103,P$7:W$7)),IF(N2105=0,"No Data",IF(Y2103&gt;0,"&lt;100",0)))</f>
        <v>2500</v>
      </c>
      <c r="Z2101" s="77">
        <f>IF(ISNUMBER(VLOOKUP(Z2105,P$7:W$7,MATCH(Z2105,P$7:W$7))),VLOOKUP(Z2105,P$7:W$7,MATCH(Z2105,P$7:W$7)),IF(N2105=0,"No Data",IF(Z2105&gt;0,"&lt;100",0)))</f>
        <v>2500</v>
      </c>
      <c r="AA2101" s="106">
        <f>IF(ISNUMBER(Z2101),Z2101,0)</f>
        <v>2500</v>
      </c>
      <c r="AB2101" s="75"/>
      <c r="AC2101" s="75"/>
      <c r="AD2101" s="75"/>
      <c r="AE2101" s="75"/>
      <c r="AF2101" s="75"/>
      <c r="AG2101" s="75"/>
      <c r="AH2101" s="75"/>
      <c r="AI2101" s="75"/>
      <c r="AJ2101" s="76">
        <f>IF(ISNUMBER(VLOOKUP(AJ2103,AB$7:AH$7,MATCH(AJ2103,AB$7:AH$7))),VLOOKUP(AJ2103,AB$7:AH$7,MATCH(AJ2103,AB$7:AH$7)),IF(N2105=0,"No Data",IF(AJ2103&gt;0,"&lt;50",0)))</f>
        <v>0</v>
      </c>
      <c r="AK2101" s="77">
        <f>IF(ISNUMBER(VLOOKUP(AK2105,AB$7:AH$7,MATCH(AK2105,AB$7:AH$7))),VLOOKUP(AK2105,AB$7:AH$7,MATCH(AK2105,AB$7:AH$7)),IF(N2105=0,"No Data",IF(AK2105&gt;0,"&lt;50",0)))</f>
        <v>0</v>
      </c>
      <c r="AL2101" s="106">
        <f>IF(ISNUMBER(AK2101),AK2101,0)</f>
        <v>0</v>
      </c>
      <c r="AM2101" s="75"/>
      <c r="AN2101" s="75"/>
      <c r="AO2101" s="75"/>
      <c r="AP2101" s="75"/>
      <c r="AQ2101" s="75"/>
      <c r="AR2101" s="75"/>
      <c r="AS2101" s="75"/>
      <c r="AT2101" s="75"/>
      <c r="AU2101" s="75"/>
      <c r="AV2101" s="75"/>
      <c r="AW2101" s="76">
        <f>IF(ISNUMBER(VLOOKUP(AW2103,AM$7:AU$7,MATCH(AW2103,AM$7:AU$7))),VLOOKUP(AW2103,AM$7:AU$7,MATCH(AW2103,AM$7:AU$7)),IF(N2105=0,"No Data",IF(AW2103&gt;0,"&lt;10",0)))</f>
        <v>500</v>
      </c>
      <c r="AX2101" s="77">
        <f>IF(ISNUMBER(VLOOKUP(AX2105,AM$7:AU$7,MATCH(AX2105,AM$7:AU$7))),VLOOKUP(AX2105,AM$7:AU$7,MATCH(AX2105,AM$7:AU$7)),IF(N2105=0,"No Data",IF(AX2105&gt;0,"&lt;10",0)))</f>
        <v>500</v>
      </c>
      <c r="AY2101" s="106">
        <f>IF(ISNUMBER(AX2101),AX2101,0)</f>
        <v>500</v>
      </c>
      <c r="AZ2101" s="79"/>
      <c r="BA2101" s="80"/>
      <c r="BB2101" s="71"/>
      <c r="BC2101" s="95"/>
      <c r="BD2101" s="41">
        <v>4</v>
      </c>
      <c r="BE2101" s="52">
        <v>45</v>
      </c>
      <c r="BF2101" s="103">
        <v>4511</v>
      </c>
      <c r="BG2101" s="276" t="s">
        <v>47</v>
      </c>
    </row>
    <row r="2102" spans="1:59" s="63" customFormat="1" ht="12.75" x14ac:dyDescent="0.2">
      <c r="A2102" s="196">
        <v>4</v>
      </c>
      <c r="B2102" s="197" t="s">
        <v>422</v>
      </c>
      <c r="C2102" s="208">
        <v>45</v>
      </c>
      <c r="D2102" s="209" t="s">
        <v>794</v>
      </c>
      <c r="E2102" s="212">
        <v>4511</v>
      </c>
      <c r="F2102" s="213" t="s">
        <v>795</v>
      </c>
      <c r="G2102" s="231"/>
      <c r="H2102" s="81" t="s">
        <v>48</v>
      </c>
      <c r="I2102" s="223"/>
      <c r="J2102" s="73"/>
      <c r="K2102" s="73"/>
      <c r="L2102" s="73"/>
      <c r="M2102" s="74"/>
      <c r="N2102" s="247"/>
      <c r="O2102" s="306"/>
      <c r="P2102" s="105"/>
      <c r="Q2102" s="75"/>
      <c r="R2102" s="75"/>
      <c r="S2102" s="75"/>
      <c r="T2102" s="75"/>
      <c r="U2102" s="75"/>
      <c r="V2102" s="75"/>
      <c r="W2102" s="75"/>
      <c r="X2102" s="75"/>
      <c r="Y2102" s="82">
        <f>MIN(X2106:X2121)</f>
        <v>0</v>
      </c>
      <c r="Z2102" s="83"/>
      <c r="AA2102" s="83"/>
      <c r="AB2102" s="75"/>
      <c r="AC2102" s="75"/>
      <c r="AD2102" s="75"/>
      <c r="AE2102" s="75"/>
      <c r="AF2102" s="75"/>
      <c r="AG2102" s="75"/>
      <c r="AH2102" s="75"/>
      <c r="AI2102" s="75"/>
      <c r="AJ2102" s="82">
        <f>MIN(AI2106:AI2121)</f>
        <v>0</v>
      </c>
      <c r="AK2102" s="83"/>
      <c r="AL2102" s="83"/>
      <c r="AM2102" s="75"/>
      <c r="AN2102" s="75"/>
      <c r="AO2102" s="75"/>
      <c r="AP2102" s="75"/>
      <c r="AQ2102" s="75"/>
      <c r="AR2102" s="75"/>
      <c r="AS2102" s="75"/>
      <c r="AT2102" s="75"/>
      <c r="AU2102" s="75"/>
      <c r="AV2102" s="75"/>
      <c r="AW2102" s="82">
        <f>MIN(AV2106:AV2121)</f>
        <v>50</v>
      </c>
      <c r="AX2102" s="83"/>
      <c r="AY2102" s="83"/>
      <c r="AZ2102" s="79"/>
      <c r="BA2102" s="80"/>
      <c r="BB2102" s="71"/>
      <c r="BC2102" s="95"/>
      <c r="BD2102" s="41">
        <v>4</v>
      </c>
      <c r="BE2102" s="52">
        <v>45</v>
      </c>
      <c r="BF2102" s="103">
        <v>4511</v>
      </c>
      <c r="BG2102" s="278" t="s">
        <v>48</v>
      </c>
    </row>
    <row r="2103" spans="1:59" s="63" customFormat="1" ht="12.75" x14ac:dyDescent="0.2">
      <c r="A2103" s="196">
        <v>4</v>
      </c>
      <c r="B2103" s="197" t="s">
        <v>422</v>
      </c>
      <c r="C2103" s="208">
        <v>45</v>
      </c>
      <c r="D2103" s="209" t="s">
        <v>794</v>
      </c>
      <c r="E2103" s="212">
        <v>4511</v>
      </c>
      <c r="F2103" s="213" t="s">
        <v>795</v>
      </c>
      <c r="G2103" s="231"/>
      <c r="H2103" s="81" t="s">
        <v>49</v>
      </c>
      <c r="I2103" s="223"/>
      <c r="J2103" s="73"/>
      <c r="K2103" s="73"/>
      <c r="L2103" s="73"/>
      <c r="M2103" s="74"/>
      <c r="N2103" s="247"/>
      <c r="O2103" s="306"/>
      <c r="P2103" s="105"/>
      <c r="Q2103" s="75"/>
      <c r="R2103" s="75"/>
      <c r="S2103" s="75"/>
      <c r="T2103" s="75"/>
      <c r="U2103" s="75"/>
      <c r="V2103" s="75"/>
      <c r="W2103" s="75"/>
      <c r="X2103" s="75"/>
      <c r="Y2103" s="84">
        <f>IF(ISNUMBER(AVERAGE(X2106:X2121)),AVERAGE(X2106:X2121),0)</f>
        <v>3150</v>
      </c>
      <c r="Z2103" s="83"/>
      <c r="AA2103" s="83"/>
      <c r="AB2103" s="75"/>
      <c r="AC2103" s="75"/>
      <c r="AD2103" s="75"/>
      <c r="AE2103" s="75"/>
      <c r="AF2103" s="75"/>
      <c r="AG2103" s="75"/>
      <c r="AH2103" s="75"/>
      <c r="AI2103" s="75"/>
      <c r="AJ2103" s="84">
        <f>IF(ISNUMBER(AVERAGE(AI2106:AI2121)),AVERAGE(AI2106:AI2121),0)</f>
        <v>0</v>
      </c>
      <c r="AK2103" s="83"/>
      <c r="AL2103" s="83"/>
      <c r="AM2103" s="75"/>
      <c r="AN2103" s="75"/>
      <c r="AO2103" s="75"/>
      <c r="AP2103" s="75"/>
      <c r="AQ2103" s="75"/>
      <c r="AR2103" s="75"/>
      <c r="AS2103" s="75"/>
      <c r="AT2103" s="75"/>
      <c r="AU2103" s="75"/>
      <c r="AV2103" s="75"/>
      <c r="AW2103" s="84">
        <f>IF(ISNUMBER(AVERAGE(AV2106:AV2121)),AVERAGE(AV2106:AV2121),0)</f>
        <v>631.25</v>
      </c>
      <c r="AX2103" s="83"/>
      <c r="AY2103" s="83"/>
      <c r="AZ2103" s="79"/>
      <c r="BA2103" s="80"/>
      <c r="BB2103" s="71"/>
      <c r="BC2103" s="95"/>
      <c r="BD2103" s="41">
        <v>4</v>
      </c>
      <c r="BE2103" s="52">
        <v>45</v>
      </c>
      <c r="BF2103" s="103">
        <v>4511</v>
      </c>
      <c r="BG2103" s="278" t="s">
        <v>49</v>
      </c>
    </row>
    <row r="2104" spans="1:59" s="63" customFormat="1" ht="12.75" x14ac:dyDescent="0.2">
      <c r="A2104" s="196">
        <v>4</v>
      </c>
      <c r="B2104" s="197" t="s">
        <v>422</v>
      </c>
      <c r="C2104" s="208">
        <v>45</v>
      </c>
      <c r="D2104" s="209" t="s">
        <v>794</v>
      </c>
      <c r="E2104" s="212">
        <v>4511</v>
      </c>
      <c r="F2104" s="213" t="s">
        <v>795</v>
      </c>
      <c r="G2104" s="231"/>
      <c r="H2104" s="81" t="s">
        <v>50</v>
      </c>
      <c r="I2104" s="223"/>
      <c r="J2104" s="73"/>
      <c r="K2104" s="73"/>
      <c r="L2104" s="73"/>
      <c r="M2104" s="74"/>
      <c r="N2104" s="247"/>
      <c r="O2104" s="306"/>
      <c r="P2104" s="105"/>
      <c r="Q2104" s="75"/>
      <c r="R2104" s="75"/>
      <c r="S2104" s="75"/>
      <c r="T2104" s="75"/>
      <c r="U2104" s="75"/>
      <c r="V2104" s="75"/>
      <c r="W2104" s="75"/>
      <c r="X2104" s="75"/>
      <c r="Y2104" s="84">
        <f>MAX(X2106:X2121)</f>
        <v>25000</v>
      </c>
      <c r="Z2104" s="83"/>
      <c r="AA2104" s="83"/>
      <c r="AB2104" s="75"/>
      <c r="AC2104" s="75"/>
      <c r="AD2104" s="75"/>
      <c r="AE2104" s="75"/>
      <c r="AF2104" s="75"/>
      <c r="AG2104" s="75"/>
      <c r="AH2104" s="75"/>
      <c r="AI2104" s="75"/>
      <c r="AJ2104" s="84">
        <f>MAX(AI2106:AI2121)</f>
        <v>0</v>
      </c>
      <c r="AK2104" s="83"/>
      <c r="AL2104" s="83"/>
      <c r="AM2104" s="75"/>
      <c r="AN2104" s="75"/>
      <c r="AO2104" s="75"/>
      <c r="AP2104" s="75"/>
      <c r="AQ2104" s="75"/>
      <c r="AR2104" s="75"/>
      <c r="AS2104" s="75"/>
      <c r="AT2104" s="75"/>
      <c r="AU2104" s="75"/>
      <c r="AV2104" s="75"/>
      <c r="AW2104" s="84">
        <f>MAX(AV2106:AV2121)</f>
        <v>2500</v>
      </c>
      <c r="AX2104" s="83"/>
      <c r="AY2104" s="83"/>
      <c r="AZ2104" s="79"/>
      <c r="BA2104" s="80"/>
      <c r="BB2104" s="71"/>
      <c r="BC2104" s="95"/>
      <c r="BD2104" s="41">
        <v>4</v>
      </c>
      <c r="BE2104" s="52">
        <v>45</v>
      </c>
      <c r="BF2104" s="103">
        <v>4511</v>
      </c>
      <c r="BG2104" s="278" t="s">
        <v>50</v>
      </c>
    </row>
    <row r="2105" spans="1:59" s="63" customFormat="1" ht="12.75" x14ac:dyDescent="0.2">
      <c r="A2105" s="196">
        <v>4</v>
      </c>
      <c r="B2105" s="197" t="s">
        <v>422</v>
      </c>
      <c r="C2105" s="208">
        <v>45</v>
      </c>
      <c r="D2105" s="209" t="s">
        <v>794</v>
      </c>
      <c r="E2105" s="212">
        <v>4511</v>
      </c>
      <c r="F2105" s="213" t="s">
        <v>795</v>
      </c>
      <c r="G2105" s="231"/>
      <c r="H2105" s="85" t="s">
        <v>51</v>
      </c>
      <c r="I2105" s="223"/>
      <c r="J2105" s="73"/>
      <c r="K2105" s="73"/>
      <c r="L2105" s="73"/>
      <c r="M2105" s="74"/>
      <c r="N2105" s="248">
        <f>SUM(N2106:N2121)</f>
        <v>16</v>
      </c>
      <c r="O2105" s="293">
        <f>SUM(O2106:O2121)</f>
        <v>1</v>
      </c>
      <c r="P2105" s="292"/>
      <c r="Q2105" s="87"/>
      <c r="R2105" s="87"/>
      <c r="S2105" s="87"/>
      <c r="T2105" s="87"/>
      <c r="U2105" s="87"/>
      <c r="V2105" s="87"/>
      <c r="W2105" s="87"/>
      <c r="X2105" s="87"/>
      <c r="Y2105" s="88"/>
      <c r="Z2105" s="86">
        <f>SUM(Z2106:Z2121)</f>
        <v>3150</v>
      </c>
      <c r="AA2105" s="88"/>
      <c r="AB2105" s="87"/>
      <c r="AC2105" s="87"/>
      <c r="AD2105" s="87"/>
      <c r="AE2105" s="87"/>
      <c r="AF2105" s="87"/>
      <c r="AG2105" s="87"/>
      <c r="AH2105" s="87"/>
      <c r="AI2105" s="87"/>
      <c r="AJ2105" s="88"/>
      <c r="AK2105" s="86">
        <f>SUM(AK2106:AK2121)</f>
        <v>0</v>
      </c>
      <c r="AL2105" s="88"/>
      <c r="AM2105" s="87"/>
      <c r="AN2105" s="87"/>
      <c r="AO2105" s="87"/>
      <c r="AP2105" s="87"/>
      <c r="AQ2105" s="87"/>
      <c r="AR2105" s="87"/>
      <c r="AS2105" s="87"/>
      <c r="AT2105" s="87"/>
      <c r="AU2105" s="87"/>
      <c r="AV2105" s="87"/>
      <c r="AW2105" s="112"/>
      <c r="AX2105" s="119">
        <f>SUM(AX2106:AX2121)</f>
        <v>631.25</v>
      </c>
      <c r="AY2105" s="88"/>
      <c r="AZ2105" s="79"/>
      <c r="BA2105" s="80"/>
      <c r="BB2105" s="71"/>
      <c r="BC2105" s="95"/>
      <c r="BD2105" s="41">
        <v>4</v>
      </c>
      <c r="BE2105" s="52">
        <v>45</v>
      </c>
      <c r="BF2105" s="103">
        <v>4511</v>
      </c>
      <c r="BG2105" s="279" t="s">
        <v>51</v>
      </c>
    </row>
    <row r="2106" spans="1:59" s="63" customFormat="1" ht="12.75" x14ac:dyDescent="0.2">
      <c r="A2106" s="196">
        <v>4</v>
      </c>
      <c r="B2106" s="197" t="s">
        <v>422</v>
      </c>
      <c r="C2106" s="208">
        <v>45</v>
      </c>
      <c r="D2106" s="209" t="s">
        <v>794</v>
      </c>
      <c r="E2106" s="212">
        <v>4511</v>
      </c>
      <c r="F2106" s="213" t="s">
        <v>795</v>
      </c>
      <c r="G2106" s="231"/>
      <c r="H2106" s="89" t="s">
        <v>52</v>
      </c>
      <c r="I2106" s="90" t="s">
        <v>796</v>
      </c>
      <c r="J2106" s="90"/>
      <c r="K2106" s="90" t="s">
        <v>64</v>
      </c>
      <c r="L2106" s="90" t="s">
        <v>119</v>
      </c>
      <c r="M2106" s="91"/>
      <c r="N2106" s="312">
        <v>1</v>
      </c>
      <c r="O2106" s="313">
        <f>N2106/N$2105</f>
        <v>6.25E-2</v>
      </c>
      <c r="P2106" s="104"/>
      <c r="Q2106" s="92"/>
      <c r="R2106" s="92"/>
      <c r="S2106" s="92"/>
      <c r="T2106" s="92"/>
      <c r="U2106" s="92"/>
      <c r="V2106" s="92"/>
      <c r="W2106" s="92"/>
      <c r="X2106" s="109">
        <f t="shared" ref="X2106:X2121" si="280">P2106*P$7+Q2106*Q$7+R2106*R$7+S2106*S$7+T2106*T$7+U2106*U$7+V2106*V$7+W2106*W$7</f>
        <v>0</v>
      </c>
      <c r="Y2106" s="83"/>
      <c r="Z2106" s="110">
        <f t="shared" ref="Z2106:Z2121" si="281">X2106*$O2106</f>
        <v>0</v>
      </c>
      <c r="AA2106" s="111"/>
      <c r="AB2106" s="92"/>
      <c r="AC2106" s="92"/>
      <c r="AD2106" s="92"/>
      <c r="AE2106" s="92"/>
      <c r="AF2106" s="92"/>
      <c r="AG2106" s="92"/>
      <c r="AH2106" s="92"/>
      <c r="AI2106" s="109">
        <f t="shared" ref="AI2106:AI2121" si="282">AB2106*AB$7+AC2106*AC$7+AD2106*AD$7+AE2106*AE$7+AF2106*AF$7+AG2106*AG$7+AH2106*AH$7</f>
        <v>0</v>
      </c>
      <c r="AJ2106" s="83"/>
      <c r="AK2106" s="110">
        <f t="shared" ref="AK2106:AK2121" si="283">AI2106*$O2106</f>
        <v>0</v>
      </c>
      <c r="AL2106" s="111"/>
      <c r="AM2106" s="92"/>
      <c r="AN2106" s="92"/>
      <c r="AO2106" s="92">
        <v>1</v>
      </c>
      <c r="AP2106" s="92"/>
      <c r="AQ2106" s="92"/>
      <c r="AR2106" s="92"/>
      <c r="AS2106" s="92"/>
      <c r="AT2106" s="92"/>
      <c r="AU2106" s="92"/>
      <c r="AV2106" s="109">
        <f t="shared" ref="AV2106:AV2121" si="284">AM2106*AM$7+AN2106*AN$7+AO2106*AO$7+AP2106*AP$7+AQ2106*AQ$7+AR2106*AR$7+AS2106*AS$7+AT2106*AT$7+AU2106*AU$7</f>
        <v>50</v>
      </c>
      <c r="AW2106" s="75"/>
      <c r="AX2106" s="110">
        <f t="shared" ref="AX2106:AX2121" si="285">AV2106*$O2106</f>
        <v>3.125</v>
      </c>
      <c r="AY2106" s="111"/>
      <c r="AZ2106" s="93"/>
      <c r="BA2106" s="94" t="s">
        <v>105</v>
      </c>
      <c r="BB2106" s="71"/>
      <c r="BC2106" s="95"/>
      <c r="BD2106" s="41">
        <v>4</v>
      </c>
      <c r="BE2106" s="52">
        <v>45</v>
      </c>
      <c r="BF2106" s="103">
        <v>4511</v>
      </c>
      <c r="BG2106" s="280" t="s">
        <v>52</v>
      </c>
    </row>
    <row r="2107" spans="1:59" s="63" customFormat="1" ht="12.75" x14ac:dyDescent="0.2">
      <c r="A2107" s="196">
        <v>4</v>
      </c>
      <c r="B2107" s="197" t="s">
        <v>422</v>
      </c>
      <c r="C2107" s="208">
        <v>45</v>
      </c>
      <c r="D2107" s="209" t="s">
        <v>794</v>
      </c>
      <c r="E2107" s="212">
        <v>4511</v>
      </c>
      <c r="F2107" s="213" t="s">
        <v>795</v>
      </c>
      <c r="G2107" s="231"/>
      <c r="H2107" s="89"/>
      <c r="I2107" s="90" t="s">
        <v>797</v>
      </c>
      <c r="J2107" s="90"/>
      <c r="K2107" s="90" t="s">
        <v>64</v>
      </c>
      <c r="L2107" s="90" t="s">
        <v>76</v>
      </c>
      <c r="M2107" s="91"/>
      <c r="N2107" s="312">
        <v>1</v>
      </c>
      <c r="O2107" s="313">
        <f t="shared" ref="O2107:O2121" si="286">N2107/N$2105</f>
        <v>6.25E-2</v>
      </c>
      <c r="P2107" s="104">
        <v>1</v>
      </c>
      <c r="Q2107" s="92"/>
      <c r="R2107" s="92"/>
      <c r="S2107" s="92"/>
      <c r="T2107" s="92"/>
      <c r="U2107" s="92"/>
      <c r="V2107" s="92"/>
      <c r="W2107" s="92"/>
      <c r="X2107" s="109">
        <f t="shared" si="280"/>
        <v>100</v>
      </c>
      <c r="Y2107" s="83"/>
      <c r="Z2107" s="110">
        <f t="shared" si="281"/>
        <v>6.25</v>
      </c>
      <c r="AA2107" s="111"/>
      <c r="AB2107" s="92"/>
      <c r="AC2107" s="92"/>
      <c r="AD2107" s="92"/>
      <c r="AE2107" s="92"/>
      <c r="AF2107" s="92"/>
      <c r="AG2107" s="92"/>
      <c r="AH2107" s="92"/>
      <c r="AI2107" s="109">
        <f t="shared" si="282"/>
        <v>0</v>
      </c>
      <c r="AJ2107" s="83"/>
      <c r="AK2107" s="110">
        <f t="shared" si="283"/>
        <v>0</v>
      </c>
      <c r="AL2107" s="111"/>
      <c r="AM2107" s="92"/>
      <c r="AN2107" s="92"/>
      <c r="AO2107" s="92"/>
      <c r="AP2107" s="92"/>
      <c r="AQ2107" s="92"/>
      <c r="AR2107" s="92"/>
      <c r="AS2107" s="92"/>
      <c r="AT2107" s="92">
        <v>1</v>
      </c>
      <c r="AU2107" s="92"/>
      <c r="AV2107" s="109">
        <f t="shared" si="284"/>
        <v>2500</v>
      </c>
      <c r="AW2107" s="75"/>
      <c r="AX2107" s="110">
        <f t="shared" si="285"/>
        <v>156.25</v>
      </c>
      <c r="AY2107" s="111"/>
      <c r="AZ2107" s="93"/>
      <c r="BA2107" s="94" t="s">
        <v>105</v>
      </c>
      <c r="BB2107" s="71"/>
      <c r="BC2107" s="95"/>
      <c r="BD2107" s="41">
        <v>4</v>
      </c>
      <c r="BE2107" s="52">
        <v>45</v>
      </c>
      <c r="BF2107" s="103">
        <v>4511</v>
      </c>
      <c r="BG2107" s="280" t="s">
        <v>52</v>
      </c>
    </row>
    <row r="2108" spans="1:59" s="63" customFormat="1" ht="12.75" x14ac:dyDescent="0.2">
      <c r="A2108" s="196">
        <v>4</v>
      </c>
      <c r="B2108" s="197" t="s">
        <v>422</v>
      </c>
      <c r="C2108" s="208">
        <v>45</v>
      </c>
      <c r="D2108" s="209" t="s">
        <v>794</v>
      </c>
      <c r="E2108" s="212">
        <v>4511</v>
      </c>
      <c r="F2108" s="213" t="s">
        <v>795</v>
      </c>
      <c r="G2108" s="231"/>
      <c r="H2108" s="89"/>
      <c r="I2108" s="90" t="s">
        <v>798</v>
      </c>
      <c r="J2108" s="90"/>
      <c r="K2108" s="90" t="s">
        <v>64</v>
      </c>
      <c r="L2108" s="90" t="s">
        <v>195</v>
      </c>
      <c r="M2108" s="91"/>
      <c r="N2108" s="312">
        <v>1</v>
      </c>
      <c r="O2108" s="313">
        <f t="shared" si="286"/>
        <v>6.25E-2</v>
      </c>
      <c r="P2108" s="104"/>
      <c r="Q2108" s="92"/>
      <c r="R2108" s="92"/>
      <c r="S2108" s="92"/>
      <c r="T2108" s="92"/>
      <c r="U2108" s="92"/>
      <c r="V2108" s="92"/>
      <c r="W2108" s="92"/>
      <c r="X2108" s="109">
        <f t="shared" si="280"/>
        <v>0</v>
      </c>
      <c r="Y2108" s="83"/>
      <c r="Z2108" s="110">
        <f t="shared" si="281"/>
        <v>0</v>
      </c>
      <c r="AA2108" s="111"/>
      <c r="AB2108" s="92"/>
      <c r="AC2108" s="92"/>
      <c r="AD2108" s="92"/>
      <c r="AE2108" s="92"/>
      <c r="AF2108" s="92"/>
      <c r="AG2108" s="92"/>
      <c r="AH2108" s="92"/>
      <c r="AI2108" s="109">
        <f t="shared" si="282"/>
        <v>0</v>
      </c>
      <c r="AJ2108" s="83"/>
      <c r="AK2108" s="110">
        <f t="shared" si="283"/>
        <v>0</v>
      </c>
      <c r="AL2108" s="111"/>
      <c r="AM2108" s="92"/>
      <c r="AN2108" s="92"/>
      <c r="AO2108" s="92"/>
      <c r="AP2108" s="92"/>
      <c r="AQ2108" s="92"/>
      <c r="AR2108" s="92">
        <v>1</v>
      </c>
      <c r="AS2108" s="92"/>
      <c r="AT2108" s="92"/>
      <c r="AU2108" s="92"/>
      <c r="AV2108" s="109">
        <f t="shared" si="284"/>
        <v>500</v>
      </c>
      <c r="AW2108" s="75"/>
      <c r="AX2108" s="110">
        <f t="shared" si="285"/>
        <v>31.25</v>
      </c>
      <c r="AY2108" s="111"/>
      <c r="AZ2108" s="93"/>
      <c r="BA2108" s="94" t="s">
        <v>554</v>
      </c>
      <c r="BB2108" s="71"/>
      <c r="BC2108" s="95"/>
      <c r="BD2108" s="41">
        <v>4</v>
      </c>
      <c r="BE2108" s="52">
        <v>45</v>
      </c>
      <c r="BF2108" s="103">
        <v>4511</v>
      </c>
      <c r="BG2108" s="280" t="s">
        <v>52</v>
      </c>
    </row>
    <row r="2109" spans="1:59" s="63" customFormat="1" ht="12.75" x14ac:dyDescent="0.2">
      <c r="A2109" s="196">
        <v>4</v>
      </c>
      <c r="B2109" s="197" t="s">
        <v>422</v>
      </c>
      <c r="C2109" s="208">
        <v>45</v>
      </c>
      <c r="D2109" s="209" t="s">
        <v>794</v>
      </c>
      <c r="E2109" s="212">
        <v>4511</v>
      </c>
      <c r="F2109" s="213" t="s">
        <v>795</v>
      </c>
      <c r="G2109" s="231"/>
      <c r="H2109" s="89"/>
      <c r="I2109" s="90" t="s">
        <v>799</v>
      </c>
      <c r="J2109" s="90"/>
      <c r="K2109" s="90" t="s">
        <v>64</v>
      </c>
      <c r="L2109" s="90" t="s">
        <v>119</v>
      </c>
      <c r="M2109" s="91"/>
      <c r="N2109" s="312">
        <v>1</v>
      </c>
      <c r="O2109" s="313">
        <f t="shared" si="286"/>
        <v>6.25E-2</v>
      </c>
      <c r="P2109" s="104"/>
      <c r="Q2109" s="92"/>
      <c r="R2109" s="92"/>
      <c r="S2109" s="92"/>
      <c r="T2109" s="92"/>
      <c r="U2109" s="92"/>
      <c r="V2109" s="92"/>
      <c r="W2109" s="92"/>
      <c r="X2109" s="109">
        <f t="shared" si="280"/>
        <v>0</v>
      </c>
      <c r="Y2109" s="83"/>
      <c r="Z2109" s="110">
        <f t="shared" si="281"/>
        <v>0</v>
      </c>
      <c r="AA2109" s="111"/>
      <c r="AB2109" s="92"/>
      <c r="AC2109" s="92"/>
      <c r="AD2109" s="92"/>
      <c r="AE2109" s="92"/>
      <c r="AF2109" s="92"/>
      <c r="AG2109" s="92"/>
      <c r="AH2109" s="92"/>
      <c r="AI2109" s="109">
        <f t="shared" si="282"/>
        <v>0</v>
      </c>
      <c r="AJ2109" s="83"/>
      <c r="AK2109" s="110">
        <f t="shared" si="283"/>
        <v>0</v>
      </c>
      <c r="AL2109" s="111"/>
      <c r="AM2109" s="92"/>
      <c r="AN2109" s="92"/>
      <c r="AO2109" s="92">
        <v>1</v>
      </c>
      <c r="AP2109" s="92"/>
      <c r="AQ2109" s="92"/>
      <c r="AR2109" s="92"/>
      <c r="AS2109" s="92"/>
      <c r="AT2109" s="92"/>
      <c r="AU2109" s="92"/>
      <c r="AV2109" s="109">
        <f t="shared" si="284"/>
        <v>50</v>
      </c>
      <c r="AW2109" s="75"/>
      <c r="AX2109" s="110">
        <f t="shared" si="285"/>
        <v>3.125</v>
      </c>
      <c r="AY2109" s="111"/>
      <c r="AZ2109" s="93"/>
      <c r="BA2109" s="94" t="s">
        <v>554</v>
      </c>
      <c r="BB2109" s="71"/>
      <c r="BC2109" s="95"/>
      <c r="BD2109" s="41">
        <v>4</v>
      </c>
      <c r="BE2109" s="52">
        <v>45</v>
      </c>
      <c r="BF2109" s="103">
        <v>4511</v>
      </c>
      <c r="BG2109" s="280" t="s">
        <v>52</v>
      </c>
    </row>
    <row r="2110" spans="1:59" s="63" customFormat="1" ht="12.75" x14ac:dyDescent="0.2">
      <c r="A2110" s="196">
        <v>4</v>
      </c>
      <c r="B2110" s="197" t="s">
        <v>422</v>
      </c>
      <c r="C2110" s="208">
        <v>45</v>
      </c>
      <c r="D2110" s="209" t="s">
        <v>794</v>
      </c>
      <c r="E2110" s="212">
        <v>4511</v>
      </c>
      <c r="F2110" s="213" t="s">
        <v>795</v>
      </c>
      <c r="G2110" s="231"/>
      <c r="H2110" s="89"/>
      <c r="I2110" s="90" t="s">
        <v>800</v>
      </c>
      <c r="J2110" s="90"/>
      <c r="K2110" s="90" t="s">
        <v>64</v>
      </c>
      <c r="L2110" s="90" t="s">
        <v>119</v>
      </c>
      <c r="M2110" s="91"/>
      <c r="N2110" s="312">
        <v>1</v>
      </c>
      <c r="O2110" s="313">
        <f t="shared" si="286"/>
        <v>6.25E-2</v>
      </c>
      <c r="P2110" s="104"/>
      <c r="Q2110" s="92"/>
      <c r="R2110" s="92"/>
      <c r="S2110" s="92"/>
      <c r="T2110" s="92"/>
      <c r="U2110" s="92"/>
      <c r="V2110" s="92"/>
      <c r="W2110" s="92"/>
      <c r="X2110" s="109">
        <f t="shared" si="280"/>
        <v>0</v>
      </c>
      <c r="Y2110" s="83"/>
      <c r="Z2110" s="110">
        <f t="shared" si="281"/>
        <v>0</v>
      </c>
      <c r="AA2110" s="111"/>
      <c r="AB2110" s="92"/>
      <c r="AC2110" s="92"/>
      <c r="AD2110" s="92"/>
      <c r="AE2110" s="92"/>
      <c r="AF2110" s="92"/>
      <c r="AG2110" s="92"/>
      <c r="AH2110" s="92"/>
      <c r="AI2110" s="109">
        <f t="shared" si="282"/>
        <v>0</v>
      </c>
      <c r="AJ2110" s="83"/>
      <c r="AK2110" s="110">
        <f t="shared" si="283"/>
        <v>0</v>
      </c>
      <c r="AL2110" s="111"/>
      <c r="AM2110" s="92"/>
      <c r="AN2110" s="92"/>
      <c r="AO2110" s="92">
        <v>1</v>
      </c>
      <c r="AP2110" s="92"/>
      <c r="AQ2110" s="92"/>
      <c r="AR2110" s="92"/>
      <c r="AS2110" s="92"/>
      <c r="AT2110" s="92"/>
      <c r="AU2110" s="92"/>
      <c r="AV2110" s="109">
        <f t="shared" si="284"/>
        <v>50</v>
      </c>
      <c r="AW2110" s="75"/>
      <c r="AX2110" s="110">
        <f t="shared" si="285"/>
        <v>3.125</v>
      </c>
      <c r="AY2110" s="111"/>
      <c r="AZ2110" s="93"/>
      <c r="BA2110" s="94" t="s">
        <v>554</v>
      </c>
      <c r="BB2110" s="71"/>
      <c r="BC2110" s="95"/>
      <c r="BD2110" s="41">
        <v>4</v>
      </c>
      <c r="BE2110" s="52">
        <v>45</v>
      </c>
      <c r="BF2110" s="103">
        <v>4511</v>
      </c>
      <c r="BG2110" s="280" t="s">
        <v>52</v>
      </c>
    </row>
    <row r="2111" spans="1:59" s="63" customFormat="1" ht="12.75" x14ac:dyDescent="0.2">
      <c r="A2111" s="196">
        <v>4</v>
      </c>
      <c r="B2111" s="197" t="s">
        <v>422</v>
      </c>
      <c r="C2111" s="208">
        <v>45</v>
      </c>
      <c r="D2111" s="209" t="s">
        <v>794</v>
      </c>
      <c r="E2111" s="212">
        <v>4511</v>
      </c>
      <c r="F2111" s="213" t="s">
        <v>795</v>
      </c>
      <c r="G2111" s="231"/>
      <c r="H2111" s="89"/>
      <c r="I2111" s="90" t="s">
        <v>801</v>
      </c>
      <c r="J2111" s="90"/>
      <c r="K2111" s="90" t="s">
        <v>64</v>
      </c>
      <c r="L2111" s="90" t="s">
        <v>119</v>
      </c>
      <c r="M2111" s="91"/>
      <c r="N2111" s="312">
        <v>1</v>
      </c>
      <c r="O2111" s="313">
        <f t="shared" si="286"/>
        <v>6.25E-2</v>
      </c>
      <c r="P2111" s="104"/>
      <c r="Q2111" s="92"/>
      <c r="R2111" s="92"/>
      <c r="S2111" s="92"/>
      <c r="T2111" s="92"/>
      <c r="U2111" s="92"/>
      <c r="V2111" s="92"/>
      <c r="W2111" s="92"/>
      <c r="X2111" s="109">
        <f t="shared" si="280"/>
        <v>0</v>
      </c>
      <c r="Y2111" s="83"/>
      <c r="Z2111" s="110">
        <f t="shared" si="281"/>
        <v>0</v>
      </c>
      <c r="AA2111" s="111"/>
      <c r="AB2111" s="92"/>
      <c r="AC2111" s="92"/>
      <c r="AD2111" s="92"/>
      <c r="AE2111" s="92"/>
      <c r="AF2111" s="92"/>
      <c r="AG2111" s="92"/>
      <c r="AH2111" s="92"/>
      <c r="AI2111" s="109">
        <f t="shared" si="282"/>
        <v>0</v>
      </c>
      <c r="AJ2111" s="83"/>
      <c r="AK2111" s="110">
        <f t="shared" si="283"/>
        <v>0</v>
      </c>
      <c r="AL2111" s="111"/>
      <c r="AM2111" s="92"/>
      <c r="AN2111" s="92"/>
      <c r="AO2111" s="92">
        <v>1</v>
      </c>
      <c r="AP2111" s="92"/>
      <c r="AQ2111" s="92"/>
      <c r="AR2111" s="92"/>
      <c r="AS2111" s="92"/>
      <c r="AT2111" s="92"/>
      <c r="AU2111" s="92"/>
      <c r="AV2111" s="109">
        <f t="shared" si="284"/>
        <v>50</v>
      </c>
      <c r="AW2111" s="75"/>
      <c r="AX2111" s="110">
        <f t="shared" si="285"/>
        <v>3.125</v>
      </c>
      <c r="AY2111" s="111"/>
      <c r="AZ2111" s="93"/>
      <c r="BA2111" s="94" t="s">
        <v>554</v>
      </c>
      <c r="BB2111" s="71"/>
      <c r="BC2111" s="95"/>
      <c r="BD2111" s="41">
        <v>4</v>
      </c>
      <c r="BE2111" s="52">
        <v>45</v>
      </c>
      <c r="BF2111" s="103">
        <v>4511</v>
      </c>
      <c r="BG2111" s="280" t="s">
        <v>52</v>
      </c>
    </row>
    <row r="2112" spans="1:59" s="63" customFormat="1" ht="12.75" x14ac:dyDescent="0.2">
      <c r="A2112" s="196">
        <v>4</v>
      </c>
      <c r="B2112" s="197" t="s">
        <v>422</v>
      </c>
      <c r="C2112" s="208">
        <v>45</v>
      </c>
      <c r="D2112" s="209" t="s">
        <v>794</v>
      </c>
      <c r="E2112" s="212">
        <v>4511</v>
      </c>
      <c r="F2112" s="213" t="s">
        <v>795</v>
      </c>
      <c r="G2112" s="231"/>
      <c r="H2112" s="89"/>
      <c r="I2112" s="90" t="s">
        <v>802</v>
      </c>
      <c r="J2112" s="90"/>
      <c r="K2112" s="90" t="s">
        <v>64</v>
      </c>
      <c r="L2112" s="90" t="s">
        <v>232</v>
      </c>
      <c r="M2112" s="91"/>
      <c r="N2112" s="312">
        <v>1</v>
      </c>
      <c r="O2112" s="313">
        <f t="shared" si="286"/>
        <v>6.25E-2</v>
      </c>
      <c r="P2112" s="104">
        <v>1</v>
      </c>
      <c r="Q2112" s="92"/>
      <c r="R2112" s="92"/>
      <c r="S2112" s="92"/>
      <c r="T2112" s="92"/>
      <c r="U2112" s="92"/>
      <c r="V2112" s="92"/>
      <c r="W2112" s="92"/>
      <c r="X2112" s="109">
        <f t="shared" si="280"/>
        <v>100</v>
      </c>
      <c r="Y2112" s="83"/>
      <c r="Z2112" s="110">
        <f t="shared" si="281"/>
        <v>6.25</v>
      </c>
      <c r="AA2112" s="111"/>
      <c r="AB2112" s="92"/>
      <c r="AC2112" s="92"/>
      <c r="AD2112" s="92"/>
      <c r="AE2112" s="92"/>
      <c r="AF2112" s="92"/>
      <c r="AG2112" s="92"/>
      <c r="AH2112" s="92"/>
      <c r="AI2112" s="109">
        <f t="shared" si="282"/>
        <v>0</v>
      </c>
      <c r="AJ2112" s="83"/>
      <c r="AK2112" s="110">
        <f t="shared" si="283"/>
        <v>0</v>
      </c>
      <c r="AL2112" s="111"/>
      <c r="AM2112" s="92"/>
      <c r="AN2112" s="92"/>
      <c r="AO2112" s="92"/>
      <c r="AP2112" s="92"/>
      <c r="AQ2112" s="92"/>
      <c r="AR2112" s="92"/>
      <c r="AS2112" s="92"/>
      <c r="AT2112" s="92">
        <v>1</v>
      </c>
      <c r="AU2112" s="92"/>
      <c r="AV2112" s="109">
        <f t="shared" si="284"/>
        <v>2500</v>
      </c>
      <c r="AW2112" s="75"/>
      <c r="AX2112" s="110">
        <f t="shared" si="285"/>
        <v>156.25</v>
      </c>
      <c r="AY2112" s="111"/>
      <c r="AZ2112" s="93"/>
      <c r="BA2112" s="94" t="s">
        <v>554</v>
      </c>
      <c r="BB2112" s="71"/>
      <c r="BC2112" s="95"/>
      <c r="BD2112" s="41">
        <v>4</v>
      </c>
      <c r="BE2112" s="52">
        <v>45</v>
      </c>
      <c r="BF2112" s="103">
        <v>4511</v>
      </c>
      <c r="BG2112" s="280" t="s">
        <v>52</v>
      </c>
    </row>
    <row r="2113" spans="1:59" s="63" customFormat="1" ht="12.75" x14ac:dyDescent="0.2">
      <c r="A2113" s="196">
        <v>4</v>
      </c>
      <c r="B2113" s="197" t="s">
        <v>422</v>
      </c>
      <c r="C2113" s="208">
        <v>45</v>
      </c>
      <c r="D2113" s="209" t="s">
        <v>794</v>
      </c>
      <c r="E2113" s="212">
        <v>4511</v>
      </c>
      <c r="F2113" s="213" t="s">
        <v>795</v>
      </c>
      <c r="G2113" s="231"/>
      <c r="H2113" s="89"/>
      <c r="I2113" s="90" t="s">
        <v>803</v>
      </c>
      <c r="J2113" s="90"/>
      <c r="K2113" s="90" t="s">
        <v>64</v>
      </c>
      <c r="L2113" s="90" t="s">
        <v>119</v>
      </c>
      <c r="M2113" s="91"/>
      <c r="N2113" s="312">
        <v>1</v>
      </c>
      <c r="O2113" s="313">
        <f t="shared" si="286"/>
        <v>6.25E-2</v>
      </c>
      <c r="P2113" s="104"/>
      <c r="Q2113" s="92"/>
      <c r="R2113" s="92"/>
      <c r="S2113" s="92"/>
      <c r="T2113" s="92"/>
      <c r="U2113" s="92"/>
      <c r="V2113" s="92"/>
      <c r="W2113" s="92"/>
      <c r="X2113" s="109">
        <f t="shared" si="280"/>
        <v>0</v>
      </c>
      <c r="Y2113" s="83"/>
      <c r="Z2113" s="110">
        <f t="shared" si="281"/>
        <v>0</v>
      </c>
      <c r="AA2113" s="111"/>
      <c r="AB2113" s="92"/>
      <c r="AC2113" s="92"/>
      <c r="AD2113" s="92"/>
      <c r="AE2113" s="92"/>
      <c r="AF2113" s="92"/>
      <c r="AG2113" s="92"/>
      <c r="AH2113" s="92"/>
      <c r="AI2113" s="109">
        <f t="shared" si="282"/>
        <v>0</v>
      </c>
      <c r="AJ2113" s="83"/>
      <c r="AK2113" s="110">
        <f t="shared" si="283"/>
        <v>0</v>
      </c>
      <c r="AL2113" s="111"/>
      <c r="AM2113" s="92"/>
      <c r="AN2113" s="92"/>
      <c r="AO2113" s="92">
        <v>1</v>
      </c>
      <c r="AP2113" s="92"/>
      <c r="AQ2113" s="92"/>
      <c r="AR2113" s="92"/>
      <c r="AS2113" s="92"/>
      <c r="AT2113" s="92"/>
      <c r="AU2113" s="92"/>
      <c r="AV2113" s="109">
        <f t="shared" si="284"/>
        <v>50</v>
      </c>
      <c r="AW2113" s="75"/>
      <c r="AX2113" s="110">
        <f t="shared" si="285"/>
        <v>3.125</v>
      </c>
      <c r="AY2113" s="111"/>
      <c r="AZ2113" s="93"/>
      <c r="BA2113" s="94" t="s">
        <v>554</v>
      </c>
      <c r="BB2113" s="71"/>
      <c r="BC2113" s="95"/>
      <c r="BD2113" s="41">
        <v>4</v>
      </c>
      <c r="BE2113" s="52">
        <v>45</v>
      </c>
      <c r="BF2113" s="103">
        <v>4511</v>
      </c>
      <c r="BG2113" s="280" t="s">
        <v>52</v>
      </c>
    </row>
    <row r="2114" spans="1:59" s="63" customFormat="1" ht="12.75" x14ac:dyDescent="0.2">
      <c r="A2114" s="196">
        <v>4</v>
      </c>
      <c r="B2114" s="197" t="s">
        <v>422</v>
      </c>
      <c r="C2114" s="208">
        <v>45</v>
      </c>
      <c r="D2114" s="209" t="s">
        <v>794</v>
      </c>
      <c r="E2114" s="212">
        <v>4511</v>
      </c>
      <c r="F2114" s="213" t="s">
        <v>795</v>
      </c>
      <c r="G2114" s="231"/>
      <c r="H2114" s="89"/>
      <c r="I2114" s="90" t="s">
        <v>804</v>
      </c>
      <c r="J2114" s="90"/>
      <c r="K2114" s="90" t="s">
        <v>64</v>
      </c>
      <c r="L2114" s="90" t="s">
        <v>119</v>
      </c>
      <c r="M2114" s="91"/>
      <c r="N2114" s="312">
        <v>1</v>
      </c>
      <c r="O2114" s="313">
        <f t="shared" si="286"/>
        <v>6.25E-2</v>
      </c>
      <c r="P2114" s="104"/>
      <c r="Q2114" s="92"/>
      <c r="R2114" s="92"/>
      <c r="S2114" s="92"/>
      <c r="T2114" s="92"/>
      <c r="U2114" s="92"/>
      <c r="V2114" s="92"/>
      <c r="W2114" s="92"/>
      <c r="X2114" s="109">
        <f t="shared" si="280"/>
        <v>0</v>
      </c>
      <c r="Y2114" s="83"/>
      <c r="Z2114" s="110">
        <f t="shared" si="281"/>
        <v>0</v>
      </c>
      <c r="AA2114" s="111"/>
      <c r="AB2114" s="92"/>
      <c r="AC2114" s="92"/>
      <c r="AD2114" s="92"/>
      <c r="AE2114" s="92"/>
      <c r="AF2114" s="92"/>
      <c r="AG2114" s="92"/>
      <c r="AH2114" s="92"/>
      <c r="AI2114" s="109">
        <f t="shared" si="282"/>
        <v>0</v>
      </c>
      <c r="AJ2114" s="83"/>
      <c r="AK2114" s="110">
        <f t="shared" si="283"/>
        <v>0</v>
      </c>
      <c r="AL2114" s="111"/>
      <c r="AM2114" s="92"/>
      <c r="AN2114" s="92"/>
      <c r="AO2114" s="92">
        <v>1</v>
      </c>
      <c r="AP2114" s="92"/>
      <c r="AQ2114" s="92"/>
      <c r="AR2114" s="92"/>
      <c r="AS2114" s="92"/>
      <c r="AT2114" s="92"/>
      <c r="AU2114" s="92"/>
      <c r="AV2114" s="109">
        <f t="shared" si="284"/>
        <v>50</v>
      </c>
      <c r="AW2114" s="75"/>
      <c r="AX2114" s="110">
        <f t="shared" si="285"/>
        <v>3.125</v>
      </c>
      <c r="AY2114" s="111"/>
      <c r="AZ2114" s="93"/>
      <c r="BA2114" s="94" t="s">
        <v>554</v>
      </c>
      <c r="BB2114" s="71"/>
      <c r="BC2114" s="95"/>
      <c r="BD2114" s="41">
        <v>4</v>
      </c>
      <c r="BE2114" s="52">
        <v>45</v>
      </c>
      <c r="BF2114" s="103">
        <v>4511</v>
      </c>
      <c r="BG2114" s="280" t="s">
        <v>52</v>
      </c>
    </row>
    <row r="2115" spans="1:59" s="63" customFormat="1" ht="12.75" x14ac:dyDescent="0.2">
      <c r="A2115" s="196">
        <v>4</v>
      </c>
      <c r="B2115" s="197" t="s">
        <v>422</v>
      </c>
      <c r="C2115" s="208">
        <v>45</v>
      </c>
      <c r="D2115" s="209" t="s">
        <v>794</v>
      </c>
      <c r="E2115" s="212">
        <v>4511</v>
      </c>
      <c r="F2115" s="213" t="s">
        <v>795</v>
      </c>
      <c r="G2115" s="231"/>
      <c r="H2115" s="89"/>
      <c r="I2115" s="90" t="s">
        <v>805</v>
      </c>
      <c r="J2115" s="90"/>
      <c r="K2115" s="90" t="s">
        <v>64</v>
      </c>
      <c r="L2115" s="90" t="s">
        <v>119</v>
      </c>
      <c r="M2115" s="91"/>
      <c r="N2115" s="312">
        <v>1</v>
      </c>
      <c r="O2115" s="313">
        <f t="shared" si="286"/>
        <v>6.25E-2</v>
      </c>
      <c r="P2115" s="104"/>
      <c r="Q2115" s="92"/>
      <c r="R2115" s="92"/>
      <c r="S2115" s="92"/>
      <c r="T2115" s="92"/>
      <c r="U2115" s="92"/>
      <c r="V2115" s="92"/>
      <c r="W2115" s="92"/>
      <c r="X2115" s="109">
        <f t="shared" si="280"/>
        <v>0</v>
      </c>
      <c r="Y2115" s="83"/>
      <c r="Z2115" s="110">
        <f t="shared" si="281"/>
        <v>0</v>
      </c>
      <c r="AA2115" s="111"/>
      <c r="AB2115" s="92"/>
      <c r="AC2115" s="92"/>
      <c r="AD2115" s="92"/>
      <c r="AE2115" s="92"/>
      <c r="AF2115" s="92"/>
      <c r="AG2115" s="92"/>
      <c r="AH2115" s="92"/>
      <c r="AI2115" s="109">
        <f t="shared" si="282"/>
        <v>0</v>
      </c>
      <c r="AJ2115" s="83"/>
      <c r="AK2115" s="110">
        <f t="shared" si="283"/>
        <v>0</v>
      </c>
      <c r="AL2115" s="111"/>
      <c r="AM2115" s="92"/>
      <c r="AN2115" s="92"/>
      <c r="AO2115" s="92">
        <v>1</v>
      </c>
      <c r="AP2115" s="92"/>
      <c r="AQ2115" s="92"/>
      <c r="AR2115" s="92"/>
      <c r="AS2115" s="92"/>
      <c r="AT2115" s="92"/>
      <c r="AU2115" s="92"/>
      <c r="AV2115" s="109">
        <f t="shared" si="284"/>
        <v>50</v>
      </c>
      <c r="AW2115" s="75"/>
      <c r="AX2115" s="110">
        <f t="shared" si="285"/>
        <v>3.125</v>
      </c>
      <c r="AY2115" s="111"/>
      <c r="AZ2115" s="93"/>
      <c r="BA2115" s="94" t="s">
        <v>554</v>
      </c>
      <c r="BB2115" s="71"/>
      <c r="BC2115" s="95"/>
      <c r="BD2115" s="41">
        <v>4</v>
      </c>
      <c r="BE2115" s="52">
        <v>45</v>
      </c>
      <c r="BF2115" s="103">
        <v>4511</v>
      </c>
      <c r="BG2115" s="280" t="s">
        <v>52</v>
      </c>
    </row>
    <row r="2116" spans="1:59" s="63" customFormat="1" ht="12.75" x14ac:dyDescent="0.2">
      <c r="A2116" s="196">
        <v>4</v>
      </c>
      <c r="B2116" s="197" t="s">
        <v>422</v>
      </c>
      <c r="C2116" s="208">
        <v>45</v>
      </c>
      <c r="D2116" s="209" t="s">
        <v>794</v>
      </c>
      <c r="E2116" s="212">
        <v>4511</v>
      </c>
      <c r="F2116" s="213" t="s">
        <v>795</v>
      </c>
      <c r="G2116" s="231"/>
      <c r="H2116" s="89"/>
      <c r="I2116" s="90" t="s">
        <v>564</v>
      </c>
      <c r="J2116" s="90"/>
      <c r="K2116" s="90" t="s">
        <v>64</v>
      </c>
      <c r="L2116" s="90" t="s">
        <v>566</v>
      </c>
      <c r="M2116" s="91"/>
      <c r="N2116" s="312">
        <v>1</v>
      </c>
      <c r="O2116" s="313">
        <f t="shared" si="286"/>
        <v>6.25E-2</v>
      </c>
      <c r="P2116" s="104">
        <v>1</v>
      </c>
      <c r="Q2116" s="92"/>
      <c r="R2116" s="92"/>
      <c r="S2116" s="92"/>
      <c r="T2116" s="92"/>
      <c r="U2116" s="92"/>
      <c r="V2116" s="92"/>
      <c r="W2116" s="92"/>
      <c r="X2116" s="109">
        <f t="shared" si="280"/>
        <v>100</v>
      </c>
      <c r="Y2116" s="83"/>
      <c r="Z2116" s="110">
        <f t="shared" si="281"/>
        <v>6.25</v>
      </c>
      <c r="AA2116" s="111"/>
      <c r="AB2116" s="92"/>
      <c r="AC2116" s="92"/>
      <c r="AD2116" s="92"/>
      <c r="AE2116" s="92"/>
      <c r="AF2116" s="92"/>
      <c r="AG2116" s="92"/>
      <c r="AH2116" s="92"/>
      <c r="AI2116" s="109">
        <f t="shared" si="282"/>
        <v>0</v>
      </c>
      <c r="AJ2116" s="83"/>
      <c r="AK2116" s="110">
        <f t="shared" si="283"/>
        <v>0</v>
      </c>
      <c r="AL2116" s="111"/>
      <c r="AM2116" s="92"/>
      <c r="AN2116" s="92"/>
      <c r="AO2116" s="92"/>
      <c r="AP2116" s="92"/>
      <c r="AQ2116" s="92"/>
      <c r="AR2116" s="92"/>
      <c r="AS2116" s="92"/>
      <c r="AT2116" s="92">
        <v>1</v>
      </c>
      <c r="AU2116" s="92"/>
      <c r="AV2116" s="109">
        <f t="shared" si="284"/>
        <v>2500</v>
      </c>
      <c r="AW2116" s="75"/>
      <c r="AX2116" s="110">
        <f t="shared" si="285"/>
        <v>156.25</v>
      </c>
      <c r="AY2116" s="111"/>
      <c r="AZ2116" s="93"/>
      <c r="BA2116" s="94" t="s">
        <v>554</v>
      </c>
      <c r="BB2116" s="71"/>
      <c r="BC2116" s="95"/>
      <c r="BD2116" s="41">
        <v>4</v>
      </c>
      <c r="BE2116" s="52">
        <v>45</v>
      </c>
      <c r="BF2116" s="103">
        <v>4511</v>
      </c>
      <c r="BG2116" s="280" t="s">
        <v>52</v>
      </c>
    </row>
    <row r="2117" spans="1:59" s="63" customFormat="1" ht="12.75" x14ac:dyDescent="0.2">
      <c r="A2117" s="196">
        <v>4</v>
      </c>
      <c r="B2117" s="197" t="s">
        <v>422</v>
      </c>
      <c r="C2117" s="208">
        <v>45</v>
      </c>
      <c r="D2117" s="209" t="s">
        <v>794</v>
      </c>
      <c r="E2117" s="212">
        <v>4511</v>
      </c>
      <c r="F2117" s="213" t="s">
        <v>795</v>
      </c>
      <c r="G2117" s="231"/>
      <c r="H2117" s="89"/>
      <c r="I2117" s="90" t="s">
        <v>806</v>
      </c>
      <c r="J2117" s="90"/>
      <c r="K2117" s="90" t="s">
        <v>64</v>
      </c>
      <c r="L2117" s="90" t="s">
        <v>119</v>
      </c>
      <c r="M2117" s="91"/>
      <c r="N2117" s="312">
        <v>1</v>
      </c>
      <c r="O2117" s="313">
        <f t="shared" si="286"/>
        <v>6.25E-2</v>
      </c>
      <c r="P2117" s="104"/>
      <c r="Q2117" s="92"/>
      <c r="R2117" s="92"/>
      <c r="S2117" s="92"/>
      <c r="T2117" s="92"/>
      <c r="U2117" s="92"/>
      <c r="V2117" s="92"/>
      <c r="W2117" s="92"/>
      <c r="X2117" s="109">
        <f t="shared" si="280"/>
        <v>0</v>
      </c>
      <c r="Y2117" s="83"/>
      <c r="Z2117" s="110">
        <f t="shared" si="281"/>
        <v>0</v>
      </c>
      <c r="AA2117" s="111"/>
      <c r="AB2117" s="92"/>
      <c r="AC2117" s="92"/>
      <c r="AD2117" s="92"/>
      <c r="AE2117" s="92"/>
      <c r="AF2117" s="92"/>
      <c r="AG2117" s="92"/>
      <c r="AH2117" s="92"/>
      <c r="AI2117" s="109">
        <f t="shared" si="282"/>
        <v>0</v>
      </c>
      <c r="AJ2117" s="83"/>
      <c r="AK2117" s="110">
        <f t="shared" si="283"/>
        <v>0</v>
      </c>
      <c r="AL2117" s="111"/>
      <c r="AM2117" s="92"/>
      <c r="AN2117" s="92"/>
      <c r="AO2117" s="92">
        <v>1</v>
      </c>
      <c r="AP2117" s="92"/>
      <c r="AQ2117" s="92"/>
      <c r="AR2117" s="92"/>
      <c r="AS2117" s="92"/>
      <c r="AT2117" s="92"/>
      <c r="AU2117" s="92"/>
      <c r="AV2117" s="109">
        <f t="shared" si="284"/>
        <v>50</v>
      </c>
      <c r="AW2117" s="75"/>
      <c r="AX2117" s="110">
        <f t="shared" si="285"/>
        <v>3.125</v>
      </c>
      <c r="AY2117" s="111"/>
      <c r="AZ2117" s="93"/>
      <c r="BA2117" s="94" t="s">
        <v>554</v>
      </c>
      <c r="BB2117" s="71"/>
      <c r="BC2117" s="95"/>
      <c r="BD2117" s="41">
        <v>4</v>
      </c>
      <c r="BE2117" s="52">
        <v>45</v>
      </c>
      <c r="BF2117" s="103">
        <v>4511</v>
      </c>
      <c r="BG2117" s="280" t="s">
        <v>52</v>
      </c>
    </row>
    <row r="2118" spans="1:59" s="63" customFormat="1" ht="12.75" x14ac:dyDescent="0.2">
      <c r="A2118" s="196">
        <v>4</v>
      </c>
      <c r="B2118" s="197" t="s">
        <v>422</v>
      </c>
      <c r="C2118" s="208">
        <v>45</v>
      </c>
      <c r="D2118" s="209" t="s">
        <v>794</v>
      </c>
      <c r="E2118" s="212">
        <v>4511</v>
      </c>
      <c r="F2118" s="213" t="s">
        <v>795</v>
      </c>
      <c r="G2118" s="231"/>
      <c r="H2118" s="89"/>
      <c r="I2118" s="90" t="s">
        <v>389</v>
      </c>
      <c r="J2118" s="90"/>
      <c r="K2118" s="90" t="s">
        <v>73</v>
      </c>
      <c r="L2118" s="90" t="s">
        <v>69</v>
      </c>
      <c r="M2118" s="91"/>
      <c r="N2118" s="312">
        <v>1</v>
      </c>
      <c r="O2118" s="313">
        <f t="shared" si="286"/>
        <v>6.25E-2</v>
      </c>
      <c r="P2118" s="104"/>
      <c r="Q2118" s="92"/>
      <c r="R2118" s="92"/>
      <c r="S2118" s="92"/>
      <c r="T2118" s="92"/>
      <c r="U2118" s="92"/>
      <c r="V2118" s="92"/>
      <c r="W2118" s="92">
        <v>1</v>
      </c>
      <c r="X2118" s="109">
        <f t="shared" si="280"/>
        <v>25000</v>
      </c>
      <c r="Y2118" s="83"/>
      <c r="Z2118" s="110">
        <f t="shared" si="281"/>
        <v>1562.5</v>
      </c>
      <c r="AA2118" s="111"/>
      <c r="AB2118" s="92"/>
      <c r="AC2118" s="92"/>
      <c r="AD2118" s="92"/>
      <c r="AE2118" s="92"/>
      <c r="AF2118" s="92"/>
      <c r="AG2118" s="92"/>
      <c r="AH2118" s="92"/>
      <c r="AI2118" s="109">
        <f t="shared" si="282"/>
        <v>0</v>
      </c>
      <c r="AJ2118" s="83"/>
      <c r="AK2118" s="110">
        <f t="shared" si="283"/>
        <v>0</v>
      </c>
      <c r="AL2118" s="111"/>
      <c r="AM2118" s="92"/>
      <c r="AN2118" s="92"/>
      <c r="AO2118" s="92"/>
      <c r="AP2118" s="92">
        <v>1</v>
      </c>
      <c r="AQ2118" s="92"/>
      <c r="AR2118" s="92"/>
      <c r="AS2118" s="92"/>
      <c r="AT2118" s="92"/>
      <c r="AU2118" s="92"/>
      <c r="AV2118" s="109">
        <f t="shared" si="284"/>
        <v>100</v>
      </c>
      <c r="AW2118" s="75"/>
      <c r="AX2118" s="110">
        <f t="shared" si="285"/>
        <v>6.25</v>
      </c>
      <c r="AY2118" s="111"/>
      <c r="AZ2118" s="93"/>
      <c r="BA2118" s="94" t="s">
        <v>554</v>
      </c>
      <c r="BB2118" s="71"/>
      <c r="BC2118" s="95"/>
      <c r="BD2118" s="41">
        <v>4</v>
      </c>
      <c r="BE2118" s="52">
        <v>45</v>
      </c>
      <c r="BF2118" s="103">
        <v>4511</v>
      </c>
      <c r="BG2118" s="280" t="s">
        <v>52</v>
      </c>
    </row>
    <row r="2119" spans="1:59" s="63" customFormat="1" ht="12.75" x14ac:dyDescent="0.2">
      <c r="A2119" s="196">
        <v>4</v>
      </c>
      <c r="B2119" s="197" t="s">
        <v>422</v>
      </c>
      <c r="C2119" s="208">
        <v>45</v>
      </c>
      <c r="D2119" s="209" t="s">
        <v>794</v>
      </c>
      <c r="E2119" s="212">
        <v>4511</v>
      </c>
      <c r="F2119" s="213" t="s">
        <v>795</v>
      </c>
      <c r="G2119" s="231"/>
      <c r="H2119" s="89"/>
      <c r="I2119" s="90" t="s">
        <v>807</v>
      </c>
      <c r="J2119" s="90"/>
      <c r="K2119" s="90" t="s">
        <v>64</v>
      </c>
      <c r="L2119" s="90" t="s">
        <v>808</v>
      </c>
      <c r="M2119" s="91"/>
      <c r="N2119" s="312">
        <v>1</v>
      </c>
      <c r="O2119" s="313">
        <f t="shared" si="286"/>
        <v>6.25E-2</v>
      </c>
      <c r="P2119" s="104"/>
      <c r="Q2119" s="92"/>
      <c r="R2119" s="92"/>
      <c r="S2119" s="92"/>
      <c r="T2119" s="92"/>
      <c r="U2119" s="92"/>
      <c r="V2119" s="92"/>
      <c r="W2119" s="92"/>
      <c r="X2119" s="109">
        <f t="shared" si="280"/>
        <v>0</v>
      </c>
      <c r="Y2119" s="83"/>
      <c r="Z2119" s="110">
        <f t="shared" si="281"/>
        <v>0</v>
      </c>
      <c r="AA2119" s="111"/>
      <c r="AB2119" s="92"/>
      <c r="AC2119" s="92"/>
      <c r="AD2119" s="92"/>
      <c r="AE2119" s="92"/>
      <c r="AF2119" s="92"/>
      <c r="AG2119" s="92"/>
      <c r="AH2119" s="92"/>
      <c r="AI2119" s="109">
        <f t="shared" si="282"/>
        <v>0</v>
      </c>
      <c r="AJ2119" s="83"/>
      <c r="AK2119" s="110">
        <f t="shared" si="283"/>
        <v>0</v>
      </c>
      <c r="AL2119" s="111"/>
      <c r="AM2119" s="92"/>
      <c r="AN2119" s="92"/>
      <c r="AO2119" s="92"/>
      <c r="AP2119" s="92"/>
      <c r="AQ2119" s="92"/>
      <c r="AR2119" s="92">
        <v>1</v>
      </c>
      <c r="AS2119" s="92"/>
      <c r="AT2119" s="92"/>
      <c r="AU2119" s="92"/>
      <c r="AV2119" s="109">
        <f t="shared" si="284"/>
        <v>500</v>
      </c>
      <c r="AW2119" s="75"/>
      <c r="AX2119" s="110">
        <f t="shared" si="285"/>
        <v>31.25</v>
      </c>
      <c r="AY2119" s="111"/>
      <c r="AZ2119" s="93"/>
      <c r="BA2119" s="94" t="s">
        <v>554</v>
      </c>
      <c r="BB2119" s="71"/>
      <c r="BC2119" s="95"/>
      <c r="BD2119" s="41">
        <v>4</v>
      </c>
      <c r="BE2119" s="52">
        <v>45</v>
      </c>
      <c r="BF2119" s="103">
        <v>4511</v>
      </c>
      <c r="BG2119" s="280" t="s">
        <v>52</v>
      </c>
    </row>
    <row r="2120" spans="1:59" s="63" customFormat="1" ht="12.75" x14ac:dyDescent="0.2">
      <c r="A2120" s="196">
        <v>4</v>
      </c>
      <c r="B2120" s="197" t="s">
        <v>422</v>
      </c>
      <c r="C2120" s="208">
        <v>45</v>
      </c>
      <c r="D2120" s="209" t="s">
        <v>794</v>
      </c>
      <c r="E2120" s="212">
        <v>4511</v>
      </c>
      <c r="F2120" s="213" t="s">
        <v>795</v>
      </c>
      <c r="G2120" s="231"/>
      <c r="H2120" s="89"/>
      <c r="I2120" s="90" t="s">
        <v>809</v>
      </c>
      <c r="J2120" s="90"/>
      <c r="K2120" s="90" t="s">
        <v>64</v>
      </c>
      <c r="L2120" s="90" t="s">
        <v>413</v>
      </c>
      <c r="M2120" s="91"/>
      <c r="N2120" s="312">
        <v>1</v>
      </c>
      <c r="O2120" s="313">
        <f t="shared" si="286"/>
        <v>6.25E-2</v>
      </c>
      <c r="P2120" s="104">
        <v>1</v>
      </c>
      <c r="Q2120" s="92"/>
      <c r="R2120" s="92"/>
      <c r="S2120" s="92"/>
      <c r="T2120" s="92"/>
      <c r="U2120" s="92"/>
      <c r="V2120" s="92"/>
      <c r="W2120" s="92"/>
      <c r="X2120" s="109">
        <f t="shared" si="280"/>
        <v>100</v>
      </c>
      <c r="Y2120" s="83"/>
      <c r="Z2120" s="110">
        <f t="shared" si="281"/>
        <v>6.25</v>
      </c>
      <c r="AA2120" s="111"/>
      <c r="AB2120" s="92"/>
      <c r="AC2120" s="92"/>
      <c r="AD2120" s="92"/>
      <c r="AE2120" s="92"/>
      <c r="AF2120" s="92"/>
      <c r="AG2120" s="92"/>
      <c r="AH2120" s="92"/>
      <c r="AI2120" s="109">
        <f t="shared" si="282"/>
        <v>0</v>
      </c>
      <c r="AJ2120" s="83"/>
      <c r="AK2120" s="110">
        <f t="shared" si="283"/>
        <v>0</v>
      </c>
      <c r="AL2120" s="111"/>
      <c r="AM2120" s="92"/>
      <c r="AN2120" s="92"/>
      <c r="AO2120" s="92"/>
      <c r="AP2120" s="92"/>
      <c r="AQ2120" s="92"/>
      <c r="AR2120" s="92"/>
      <c r="AS2120" s="92">
        <v>1</v>
      </c>
      <c r="AT2120" s="92"/>
      <c r="AU2120" s="92"/>
      <c r="AV2120" s="109">
        <f t="shared" si="284"/>
        <v>1000</v>
      </c>
      <c r="AW2120" s="75"/>
      <c r="AX2120" s="110">
        <f t="shared" si="285"/>
        <v>62.5</v>
      </c>
      <c r="AY2120" s="111"/>
      <c r="AZ2120" s="93"/>
      <c r="BA2120" s="94" t="s">
        <v>554</v>
      </c>
      <c r="BB2120" s="71"/>
      <c r="BC2120" s="95"/>
      <c r="BD2120" s="41">
        <v>4</v>
      </c>
      <c r="BE2120" s="52">
        <v>45</v>
      </c>
      <c r="BF2120" s="103">
        <v>4511</v>
      </c>
      <c r="BG2120" s="280" t="s">
        <v>52</v>
      </c>
    </row>
    <row r="2121" spans="1:59" s="63" customFormat="1" ht="12.75" x14ac:dyDescent="0.2">
      <c r="A2121" s="196">
        <v>4</v>
      </c>
      <c r="B2121" s="197" t="s">
        <v>422</v>
      </c>
      <c r="C2121" s="208">
        <v>45</v>
      </c>
      <c r="D2121" s="209" t="s">
        <v>794</v>
      </c>
      <c r="E2121" s="212">
        <v>4511</v>
      </c>
      <c r="F2121" s="213" t="s">
        <v>795</v>
      </c>
      <c r="G2121" s="231"/>
      <c r="H2121" s="89"/>
      <c r="I2121" s="90" t="s">
        <v>810</v>
      </c>
      <c r="J2121" s="90"/>
      <c r="K2121" s="90" t="s">
        <v>73</v>
      </c>
      <c r="L2121" s="90" t="s">
        <v>69</v>
      </c>
      <c r="M2121" s="91"/>
      <c r="N2121" s="312">
        <v>1</v>
      </c>
      <c r="O2121" s="313">
        <f t="shared" si="286"/>
        <v>6.25E-2</v>
      </c>
      <c r="P2121" s="104"/>
      <c r="Q2121" s="92"/>
      <c r="R2121" s="92"/>
      <c r="S2121" s="92"/>
      <c r="T2121" s="92"/>
      <c r="U2121" s="92"/>
      <c r="V2121" s="92"/>
      <c r="W2121" s="92">
        <v>1</v>
      </c>
      <c r="X2121" s="109">
        <f t="shared" si="280"/>
        <v>25000</v>
      </c>
      <c r="Y2121" s="83"/>
      <c r="Z2121" s="110">
        <f t="shared" si="281"/>
        <v>1562.5</v>
      </c>
      <c r="AA2121" s="111"/>
      <c r="AB2121" s="92"/>
      <c r="AC2121" s="92"/>
      <c r="AD2121" s="92"/>
      <c r="AE2121" s="92"/>
      <c r="AF2121" s="92"/>
      <c r="AG2121" s="92"/>
      <c r="AH2121" s="92"/>
      <c r="AI2121" s="109">
        <f t="shared" si="282"/>
        <v>0</v>
      </c>
      <c r="AJ2121" s="83"/>
      <c r="AK2121" s="110">
        <f t="shared" si="283"/>
        <v>0</v>
      </c>
      <c r="AL2121" s="111"/>
      <c r="AM2121" s="92"/>
      <c r="AN2121" s="92"/>
      <c r="AO2121" s="92"/>
      <c r="AP2121" s="92">
        <v>1</v>
      </c>
      <c r="AQ2121" s="92"/>
      <c r="AR2121" s="92"/>
      <c r="AS2121" s="92"/>
      <c r="AT2121" s="92"/>
      <c r="AU2121" s="92"/>
      <c r="AV2121" s="109">
        <f t="shared" si="284"/>
        <v>100</v>
      </c>
      <c r="AW2121" s="75"/>
      <c r="AX2121" s="110">
        <f t="shared" si="285"/>
        <v>6.25</v>
      </c>
      <c r="AY2121" s="111"/>
      <c r="AZ2121" s="93"/>
      <c r="BA2121" s="94" t="s">
        <v>554</v>
      </c>
      <c r="BB2121" s="71"/>
      <c r="BC2121" s="95"/>
      <c r="BD2121" s="41">
        <v>4</v>
      </c>
      <c r="BE2121" s="52">
        <v>45</v>
      </c>
      <c r="BF2121" s="103">
        <v>4511</v>
      </c>
      <c r="BG2121" s="280" t="s">
        <v>52</v>
      </c>
    </row>
    <row r="2122" spans="1:59" s="63" customFormat="1" ht="12.75" x14ac:dyDescent="0.2">
      <c r="A2122" s="196">
        <v>4</v>
      </c>
      <c r="B2122" s="197" t="s">
        <v>422</v>
      </c>
      <c r="C2122" s="208">
        <v>45</v>
      </c>
      <c r="D2122" s="209" t="s">
        <v>794</v>
      </c>
      <c r="E2122" s="212">
        <v>4511</v>
      </c>
      <c r="F2122" s="213" t="s">
        <v>795</v>
      </c>
      <c r="G2122" s="231"/>
      <c r="H2122" s="89"/>
      <c r="I2122" s="90" t="s">
        <v>1167</v>
      </c>
      <c r="J2122" s="90"/>
      <c r="K2122" s="90"/>
      <c r="L2122" s="90"/>
      <c r="M2122" s="91"/>
      <c r="N2122" s="247"/>
      <c r="O2122" s="306"/>
      <c r="P2122" s="104"/>
      <c r="Q2122" s="92"/>
      <c r="R2122" s="92"/>
      <c r="S2122" s="92"/>
      <c r="T2122" s="92"/>
      <c r="U2122" s="92"/>
      <c r="V2122" s="92"/>
      <c r="W2122" s="92"/>
      <c r="X2122" s="75"/>
      <c r="Y2122" s="83"/>
      <c r="Z2122" s="83"/>
      <c r="AA2122" s="83"/>
      <c r="AB2122" s="92"/>
      <c r="AC2122" s="92"/>
      <c r="AD2122" s="92"/>
      <c r="AE2122" s="92"/>
      <c r="AF2122" s="92"/>
      <c r="AG2122" s="92"/>
      <c r="AH2122" s="92"/>
      <c r="AI2122" s="75"/>
      <c r="AJ2122" s="83"/>
      <c r="AK2122" s="83"/>
      <c r="AL2122" s="83"/>
      <c r="AM2122" s="92"/>
      <c r="AN2122" s="92"/>
      <c r="AO2122" s="92"/>
      <c r="AP2122" s="92"/>
      <c r="AQ2122" s="92"/>
      <c r="AR2122" s="92"/>
      <c r="AS2122" s="92"/>
      <c r="AT2122" s="92"/>
      <c r="AU2122" s="92"/>
      <c r="AV2122" s="75"/>
      <c r="AW2122" s="75"/>
      <c r="AX2122" s="83"/>
      <c r="AY2122" s="83"/>
      <c r="AZ2122" s="93"/>
      <c r="BA2122" s="94" t="s">
        <v>105</v>
      </c>
      <c r="BB2122" s="71"/>
      <c r="BC2122" s="95"/>
      <c r="BD2122" s="41">
        <v>4</v>
      </c>
      <c r="BE2122" s="52">
        <v>45</v>
      </c>
      <c r="BF2122" s="103">
        <v>4511</v>
      </c>
      <c r="BG2122" s="280" t="s">
        <v>52</v>
      </c>
    </row>
    <row r="2123" spans="1:59" s="63" customFormat="1" ht="12.75" x14ac:dyDescent="0.2">
      <c r="A2123" s="196">
        <v>4</v>
      </c>
      <c r="B2123" s="197" t="s">
        <v>422</v>
      </c>
      <c r="C2123" s="208">
        <v>45</v>
      </c>
      <c r="D2123" s="209" t="s">
        <v>794</v>
      </c>
      <c r="E2123" s="212">
        <v>4511</v>
      </c>
      <c r="F2123" s="213" t="s">
        <v>795</v>
      </c>
      <c r="G2123" s="231"/>
      <c r="H2123" s="65"/>
      <c r="I2123" s="222"/>
      <c r="J2123" s="66"/>
      <c r="K2123" s="66"/>
      <c r="L2123" s="66"/>
      <c r="M2123" s="64"/>
      <c r="N2123" s="304"/>
      <c r="O2123" s="305"/>
      <c r="P2123" s="127"/>
      <c r="Q2123" s="67"/>
      <c r="R2123" s="67"/>
      <c r="S2123" s="67"/>
      <c r="T2123" s="67"/>
      <c r="U2123" s="67"/>
      <c r="V2123" s="67"/>
      <c r="W2123" s="67"/>
      <c r="X2123" s="67"/>
      <c r="Y2123" s="68"/>
      <c r="Z2123" s="68"/>
      <c r="AA2123" s="68"/>
      <c r="AB2123" s="67"/>
      <c r="AC2123" s="67"/>
      <c r="AD2123" s="67"/>
      <c r="AE2123" s="67"/>
      <c r="AF2123" s="67"/>
      <c r="AG2123" s="67"/>
      <c r="AH2123" s="67"/>
      <c r="AI2123" s="67"/>
      <c r="AJ2123" s="68"/>
      <c r="AK2123" s="68"/>
      <c r="AL2123" s="68"/>
      <c r="AM2123" s="67"/>
      <c r="AN2123" s="67"/>
      <c r="AO2123" s="67"/>
      <c r="AP2123" s="67"/>
      <c r="AQ2123" s="67"/>
      <c r="AR2123" s="67"/>
      <c r="AS2123" s="67"/>
      <c r="AT2123" s="67"/>
      <c r="AU2123" s="67"/>
      <c r="AV2123" s="67"/>
      <c r="AW2123" s="67"/>
      <c r="AX2123" s="68"/>
      <c r="AY2123" s="68"/>
      <c r="AZ2123" s="69"/>
      <c r="BA2123" s="70"/>
      <c r="BB2123" s="71"/>
      <c r="BC2123" s="95"/>
      <c r="BD2123" s="41">
        <v>4</v>
      </c>
      <c r="BE2123" s="52">
        <v>45</v>
      </c>
      <c r="BF2123" s="103">
        <v>4511</v>
      </c>
      <c r="BG2123" s="275"/>
    </row>
    <row r="2124" spans="1:59" s="63" customFormat="1" ht="12.75" x14ac:dyDescent="0.2">
      <c r="A2124" s="196">
        <v>4</v>
      </c>
      <c r="B2124" s="197" t="s">
        <v>422</v>
      </c>
      <c r="C2124" s="208">
        <v>45</v>
      </c>
      <c r="D2124" s="209" t="s">
        <v>794</v>
      </c>
      <c r="E2124" s="212">
        <v>4511</v>
      </c>
      <c r="F2124" s="213" t="s">
        <v>795</v>
      </c>
      <c r="G2124" s="232"/>
      <c r="H2124" s="97"/>
      <c r="I2124" s="224"/>
      <c r="J2124" s="98"/>
      <c r="K2124" s="98"/>
      <c r="L2124" s="98"/>
      <c r="M2124" s="96"/>
      <c r="N2124" s="307"/>
      <c r="O2124" s="246"/>
      <c r="P2124" s="124"/>
      <c r="Q2124" s="99"/>
      <c r="R2124" s="99"/>
      <c r="S2124" s="99"/>
      <c r="T2124" s="99"/>
      <c r="U2124" s="99"/>
      <c r="V2124" s="99"/>
      <c r="W2124" s="99"/>
      <c r="X2124" s="99"/>
      <c r="Y2124" s="100"/>
      <c r="Z2124" s="100"/>
      <c r="AA2124" s="100"/>
      <c r="AB2124" s="99"/>
      <c r="AC2124" s="99"/>
      <c r="AD2124" s="99"/>
      <c r="AE2124" s="99"/>
      <c r="AF2124" s="99"/>
      <c r="AG2124" s="99"/>
      <c r="AH2124" s="99"/>
      <c r="AI2124" s="99"/>
      <c r="AJ2124" s="100"/>
      <c r="AK2124" s="100"/>
      <c r="AL2124" s="100"/>
      <c r="AM2124" s="99"/>
      <c r="AN2124" s="99"/>
      <c r="AO2124" s="99"/>
      <c r="AP2124" s="99"/>
      <c r="AQ2124" s="99"/>
      <c r="AR2124" s="99"/>
      <c r="AS2124" s="99"/>
      <c r="AT2124" s="99"/>
      <c r="AU2124" s="99"/>
      <c r="AV2124" s="99"/>
      <c r="AW2124" s="99"/>
      <c r="AX2124" s="100"/>
      <c r="AY2124" s="100"/>
      <c r="AZ2124" s="101"/>
      <c r="BA2124" s="102"/>
      <c r="BB2124" s="95"/>
      <c r="BC2124" s="95"/>
      <c r="BD2124" s="41">
        <v>4</v>
      </c>
      <c r="BE2124" s="52">
        <v>45</v>
      </c>
      <c r="BF2124" s="103">
        <v>4511</v>
      </c>
      <c r="BG2124" s="277"/>
    </row>
    <row r="2125" spans="1:59" x14ac:dyDescent="0.25">
      <c r="A2125" s="196">
        <v>4</v>
      </c>
      <c r="B2125" s="197" t="s">
        <v>422</v>
      </c>
      <c r="C2125" s="208">
        <v>45</v>
      </c>
      <c r="D2125" s="209" t="s">
        <v>794</v>
      </c>
      <c r="E2125" s="210">
        <v>4512</v>
      </c>
      <c r="F2125" s="211" t="s">
        <v>811</v>
      </c>
      <c r="G2125" s="235"/>
      <c r="H2125" s="145"/>
      <c r="I2125" s="221"/>
      <c r="J2125" s="57"/>
      <c r="K2125" s="57"/>
      <c r="L2125" s="57"/>
      <c r="M2125" s="144"/>
      <c r="N2125" s="324"/>
      <c r="O2125" s="325"/>
      <c r="P2125" s="146"/>
      <c r="Q2125" s="146"/>
      <c r="R2125" s="146"/>
      <c r="S2125" s="146"/>
      <c r="T2125" s="146"/>
      <c r="U2125" s="146"/>
      <c r="V2125" s="146"/>
      <c r="W2125" s="146"/>
      <c r="X2125" s="146"/>
      <c r="Y2125" s="59"/>
      <c r="Z2125" s="123"/>
      <c r="AA2125" s="123"/>
      <c r="AB2125" s="146"/>
      <c r="AC2125" s="146"/>
      <c r="AD2125" s="146"/>
      <c r="AE2125" s="146"/>
      <c r="AF2125" s="146"/>
      <c r="AG2125" s="146"/>
      <c r="AH2125" s="146"/>
      <c r="AI2125" s="146"/>
      <c r="AJ2125" s="59"/>
      <c r="AK2125" s="123"/>
      <c r="AL2125" s="123"/>
      <c r="AM2125" s="146"/>
      <c r="AN2125" s="146"/>
      <c r="AO2125" s="146"/>
      <c r="AP2125" s="146"/>
      <c r="AQ2125" s="146"/>
      <c r="AR2125" s="146"/>
      <c r="AS2125" s="146"/>
      <c r="AT2125" s="146"/>
      <c r="AU2125" s="146"/>
      <c r="AV2125" s="146"/>
      <c r="AW2125" s="58"/>
      <c r="AX2125" s="123"/>
      <c r="AY2125" s="59"/>
      <c r="AZ2125" s="147"/>
      <c r="BA2125" s="148"/>
      <c r="BB2125" s="143"/>
      <c r="BC2125" s="143"/>
      <c r="BD2125" s="41">
        <v>4</v>
      </c>
      <c r="BE2125" s="52">
        <v>45</v>
      </c>
      <c r="BF2125" s="62">
        <v>4512</v>
      </c>
      <c r="BG2125" s="284"/>
    </row>
    <row r="2126" spans="1:59" s="63" customFormat="1" ht="12.75" x14ac:dyDescent="0.2">
      <c r="A2126" s="196">
        <v>4</v>
      </c>
      <c r="B2126" s="197" t="s">
        <v>422</v>
      </c>
      <c r="C2126" s="208">
        <v>45</v>
      </c>
      <c r="D2126" s="209" t="s">
        <v>794</v>
      </c>
      <c r="E2126" s="210">
        <v>4512</v>
      </c>
      <c r="F2126" s="211" t="s">
        <v>811</v>
      </c>
      <c r="G2126" s="230"/>
      <c r="H2126" s="56"/>
      <c r="I2126" s="221"/>
      <c r="J2126" s="57"/>
      <c r="K2126" s="57"/>
      <c r="L2126" s="57"/>
      <c r="M2126" s="55"/>
      <c r="N2126" s="303"/>
      <c r="O2126" s="245"/>
      <c r="P2126" s="122"/>
      <c r="Q2126" s="58"/>
      <c r="R2126" s="58"/>
      <c r="S2126" s="58"/>
      <c r="T2126" s="58"/>
      <c r="U2126" s="58"/>
      <c r="V2126" s="58"/>
      <c r="W2126" s="58"/>
      <c r="X2126" s="58"/>
      <c r="Y2126" s="59"/>
      <c r="Z2126" s="59"/>
      <c r="AA2126" s="59"/>
      <c r="AB2126" s="58"/>
      <c r="AC2126" s="58"/>
      <c r="AD2126" s="58"/>
      <c r="AE2126" s="58"/>
      <c r="AF2126" s="58"/>
      <c r="AG2126" s="58"/>
      <c r="AH2126" s="58"/>
      <c r="AI2126" s="58"/>
      <c r="AJ2126" s="59"/>
      <c r="AK2126" s="59"/>
      <c r="AL2126" s="59"/>
      <c r="AM2126" s="58"/>
      <c r="AN2126" s="58"/>
      <c r="AO2126" s="58"/>
      <c r="AP2126" s="58"/>
      <c r="AQ2126" s="58"/>
      <c r="AR2126" s="58"/>
      <c r="AS2126" s="58"/>
      <c r="AT2126" s="58"/>
      <c r="AU2126" s="58"/>
      <c r="AV2126" s="58"/>
      <c r="AW2126" s="58"/>
      <c r="AX2126" s="59"/>
      <c r="AY2126" s="59"/>
      <c r="AZ2126" s="60"/>
      <c r="BA2126" s="61"/>
      <c r="BB2126" s="54"/>
      <c r="BC2126" s="54"/>
      <c r="BD2126" s="41">
        <v>4</v>
      </c>
      <c r="BE2126" s="52">
        <v>45</v>
      </c>
      <c r="BF2126" s="62">
        <v>4512</v>
      </c>
      <c r="BG2126" s="274"/>
    </row>
    <row r="2127" spans="1:59" s="63" customFormat="1" ht="12.75" x14ac:dyDescent="0.2">
      <c r="A2127" s="196">
        <v>4</v>
      </c>
      <c r="B2127" s="197" t="s">
        <v>422</v>
      </c>
      <c r="C2127" s="208">
        <v>45</v>
      </c>
      <c r="D2127" s="209" t="s">
        <v>794</v>
      </c>
      <c r="E2127" s="210">
        <v>4512</v>
      </c>
      <c r="F2127" s="211" t="s">
        <v>811</v>
      </c>
      <c r="G2127" s="231"/>
      <c r="H2127" s="65"/>
      <c r="I2127" s="222"/>
      <c r="J2127" s="66"/>
      <c r="K2127" s="66"/>
      <c r="L2127" s="66"/>
      <c r="M2127" s="64"/>
      <c r="N2127" s="308"/>
      <c r="O2127" s="309"/>
      <c r="P2127" s="127"/>
      <c r="Q2127" s="67"/>
      <c r="R2127" s="67"/>
      <c r="S2127" s="67"/>
      <c r="T2127" s="67"/>
      <c r="U2127" s="67"/>
      <c r="V2127" s="67"/>
      <c r="W2127" s="67"/>
      <c r="X2127" s="67"/>
      <c r="Y2127" s="68"/>
      <c r="Z2127" s="68"/>
      <c r="AA2127" s="68"/>
      <c r="AB2127" s="67"/>
      <c r="AC2127" s="67"/>
      <c r="AD2127" s="67"/>
      <c r="AE2127" s="67"/>
      <c r="AF2127" s="67"/>
      <c r="AG2127" s="67"/>
      <c r="AH2127" s="67"/>
      <c r="AI2127" s="67"/>
      <c r="AJ2127" s="68"/>
      <c r="AK2127" s="68"/>
      <c r="AL2127" s="68"/>
      <c r="AM2127" s="67"/>
      <c r="AN2127" s="67"/>
      <c r="AO2127" s="67"/>
      <c r="AP2127" s="67"/>
      <c r="AQ2127" s="67"/>
      <c r="AR2127" s="67"/>
      <c r="AS2127" s="67"/>
      <c r="AT2127" s="67"/>
      <c r="AU2127" s="67"/>
      <c r="AV2127" s="67"/>
      <c r="AW2127" s="67"/>
      <c r="AX2127" s="68"/>
      <c r="AY2127" s="68"/>
      <c r="AZ2127" s="69"/>
      <c r="BA2127" s="70"/>
      <c r="BB2127" s="71"/>
      <c r="BC2127" s="54"/>
      <c r="BD2127" s="41">
        <v>4</v>
      </c>
      <c r="BE2127" s="52">
        <v>45</v>
      </c>
      <c r="BF2127" s="62">
        <v>4512</v>
      </c>
      <c r="BG2127" s="275"/>
    </row>
    <row r="2128" spans="1:59" s="63" customFormat="1" ht="12.75" x14ac:dyDescent="0.2">
      <c r="A2128" s="196">
        <v>4</v>
      </c>
      <c r="B2128" s="197" t="s">
        <v>422</v>
      </c>
      <c r="C2128" s="208">
        <v>45</v>
      </c>
      <c r="D2128" s="209" t="s">
        <v>794</v>
      </c>
      <c r="E2128" s="210">
        <v>4512</v>
      </c>
      <c r="F2128" s="211" t="s">
        <v>811</v>
      </c>
      <c r="G2128" s="231"/>
      <c r="H2128" s="72" t="s">
        <v>47</v>
      </c>
      <c r="I2128" s="223"/>
      <c r="J2128" s="73"/>
      <c r="K2128" s="73"/>
      <c r="L2128" s="73"/>
      <c r="M2128" s="74"/>
      <c r="N2128" s="247"/>
      <c r="O2128" s="306"/>
      <c r="P2128" s="105"/>
      <c r="Q2128" s="75"/>
      <c r="R2128" s="75"/>
      <c r="S2128" s="75"/>
      <c r="T2128" s="75"/>
      <c r="U2128" s="75"/>
      <c r="V2128" s="75"/>
      <c r="W2128" s="75"/>
      <c r="X2128" s="75"/>
      <c r="Y2128" s="76">
        <f>IF(ISNUMBER(VLOOKUP(Y2130,P$7:W$7,MATCH(Y2130,P$7:W$7))),VLOOKUP(Y2130,P$7:W$7,MATCH(Y2130,P$7:W$7)),IF(N2132=0,"No Data",IF(Y2130&gt;0,"&lt;100",0)))</f>
        <v>500</v>
      </c>
      <c r="Z2128" s="77">
        <f>IF(ISNUMBER(VLOOKUP(Z2132,P$7:W$7,MATCH(Z2132,P$7:W$7))),VLOOKUP(Z2132,P$7:W$7,MATCH(Z2132,P$7:W$7)),IF(N2132=0,"No Data",IF(Z2132&gt;0,"&lt;100",0)))</f>
        <v>500</v>
      </c>
      <c r="AA2128" s="106">
        <f>IF(ISNUMBER(Z2128),Z2128,0)</f>
        <v>500</v>
      </c>
      <c r="AB2128" s="75"/>
      <c r="AC2128" s="75"/>
      <c r="AD2128" s="75"/>
      <c r="AE2128" s="75"/>
      <c r="AF2128" s="75"/>
      <c r="AG2128" s="75"/>
      <c r="AH2128" s="75"/>
      <c r="AI2128" s="75"/>
      <c r="AJ2128" s="76">
        <f>IF(ISNUMBER(VLOOKUP(AJ2130,AB$7:AH$7,MATCH(AJ2130,AB$7:AH$7))),VLOOKUP(AJ2130,AB$7:AH$7,MATCH(AJ2130,AB$7:AH$7)),IF(N2132=0,"No Data",IF(AJ2130&gt;0,"&lt;50",0)))</f>
        <v>0</v>
      </c>
      <c r="AK2128" s="77">
        <f>IF(ISNUMBER(VLOOKUP(AK2132,AB$7:AH$7,MATCH(AK2132,AB$7:AH$7))),VLOOKUP(AK2132,AB$7:AH$7,MATCH(AK2132,AB$7:AH$7)),IF(N2132=0,"No Data",IF(AK2132&gt;0,"&lt;50",0)))</f>
        <v>0</v>
      </c>
      <c r="AL2128" s="106">
        <f>IF(ISNUMBER(AK2128),AK2128,0)</f>
        <v>0</v>
      </c>
      <c r="AM2128" s="75"/>
      <c r="AN2128" s="75"/>
      <c r="AO2128" s="75"/>
      <c r="AP2128" s="75"/>
      <c r="AQ2128" s="75"/>
      <c r="AR2128" s="75"/>
      <c r="AS2128" s="75"/>
      <c r="AT2128" s="75"/>
      <c r="AU2128" s="75"/>
      <c r="AV2128" s="75"/>
      <c r="AW2128" s="76">
        <f>IF(ISNUMBER(VLOOKUP(AW2130,AM$7:AU$7,MATCH(AW2130,AM$7:AU$7))),VLOOKUP(AW2130,AM$7:AU$7,MATCH(AW2130,AM$7:AU$7)),IF(N2132=0,"No Data",IF(AW2130&gt;0,"&lt;10",0)))</f>
        <v>100</v>
      </c>
      <c r="AX2128" s="77">
        <f>IF(ISNUMBER(VLOOKUP(AX2132,AM$7:AU$7,MATCH(AX2132,AM$7:AU$7))),VLOOKUP(AX2132,AM$7:AU$7,MATCH(AX2132,AM$7:AU$7)),IF(N2132=0,"No Data",IF(AX2132&gt;0,"&lt;10",0)))</f>
        <v>100</v>
      </c>
      <c r="AY2128" s="106">
        <f>IF(ISNUMBER(AX2128),AX2128,0)</f>
        <v>100</v>
      </c>
      <c r="AZ2128" s="79"/>
      <c r="BA2128" s="80"/>
      <c r="BB2128" s="71"/>
      <c r="BC2128" s="54"/>
      <c r="BD2128" s="41">
        <v>4</v>
      </c>
      <c r="BE2128" s="52">
        <v>45</v>
      </c>
      <c r="BF2128" s="62">
        <v>4512</v>
      </c>
      <c r="BG2128" s="276" t="s">
        <v>47</v>
      </c>
    </row>
    <row r="2129" spans="1:59" s="63" customFormat="1" ht="12.75" x14ac:dyDescent="0.2">
      <c r="A2129" s="196">
        <v>4</v>
      </c>
      <c r="B2129" s="197" t="s">
        <v>422</v>
      </c>
      <c r="C2129" s="208">
        <v>45</v>
      </c>
      <c r="D2129" s="209" t="s">
        <v>794</v>
      </c>
      <c r="E2129" s="210">
        <v>4512</v>
      </c>
      <c r="F2129" s="211" t="s">
        <v>811</v>
      </c>
      <c r="G2129" s="231"/>
      <c r="H2129" s="81" t="s">
        <v>48</v>
      </c>
      <c r="I2129" s="223"/>
      <c r="J2129" s="73"/>
      <c r="K2129" s="73"/>
      <c r="L2129" s="73"/>
      <c r="M2129" s="74"/>
      <c r="N2129" s="247"/>
      <c r="O2129" s="306"/>
      <c r="P2129" s="105"/>
      <c r="Q2129" s="75"/>
      <c r="R2129" s="75"/>
      <c r="S2129" s="75"/>
      <c r="T2129" s="75"/>
      <c r="U2129" s="75"/>
      <c r="V2129" s="75"/>
      <c r="W2129" s="75"/>
      <c r="X2129" s="75"/>
      <c r="Y2129" s="82">
        <f>MIN(X2133:X2138)</f>
        <v>0</v>
      </c>
      <c r="Z2129" s="83"/>
      <c r="AA2129" s="83"/>
      <c r="AB2129" s="75"/>
      <c r="AC2129" s="75"/>
      <c r="AD2129" s="75"/>
      <c r="AE2129" s="75"/>
      <c r="AF2129" s="75"/>
      <c r="AG2129" s="75"/>
      <c r="AH2129" s="75"/>
      <c r="AI2129" s="75"/>
      <c r="AJ2129" s="82">
        <f>MIN(AI2133:AI2138)</f>
        <v>0</v>
      </c>
      <c r="AK2129" s="83"/>
      <c r="AL2129" s="83"/>
      <c r="AM2129" s="75"/>
      <c r="AN2129" s="75"/>
      <c r="AO2129" s="75"/>
      <c r="AP2129" s="75"/>
      <c r="AQ2129" s="75"/>
      <c r="AR2129" s="75"/>
      <c r="AS2129" s="75"/>
      <c r="AT2129" s="75"/>
      <c r="AU2129" s="75"/>
      <c r="AV2129" s="75"/>
      <c r="AW2129" s="82">
        <f>MIN(AV2133:AV2138)</f>
        <v>50</v>
      </c>
      <c r="AX2129" s="83"/>
      <c r="AY2129" s="83"/>
      <c r="AZ2129" s="79"/>
      <c r="BA2129" s="80"/>
      <c r="BB2129" s="71"/>
      <c r="BC2129" s="54"/>
      <c r="BD2129" s="41">
        <v>4</v>
      </c>
      <c r="BE2129" s="52">
        <v>45</v>
      </c>
      <c r="BF2129" s="62">
        <v>4512</v>
      </c>
      <c r="BG2129" s="278" t="s">
        <v>48</v>
      </c>
    </row>
    <row r="2130" spans="1:59" s="63" customFormat="1" ht="12.75" x14ac:dyDescent="0.2">
      <c r="A2130" s="196">
        <v>4</v>
      </c>
      <c r="B2130" s="197" t="s">
        <v>422</v>
      </c>
      <c r="C2130" s="208">
        <v>45</v>
      </c>
      <c r="D2130" s="209" t="s">
        <v>794</v>
      </c>
      <c r="E2130" s="210">
        <v>4512</v>
      </c>
      <c r="F2130" s="211" t="s">
        <v>811</v>
      </c>
      <c r="G2130" s="231"/>
      <c r="H2130" s="81" t="s">
        <v>49</v>
      </c>
      <c r="I2130" s="223"/>
      <c r="J2130" s="73"/>
      <c r="K2130" s="73"/>
      <c r="L2130" s="73"/>
      <c r="M2130" s="74"/>
      <c r="N2130" s="247"/>
      <c r="O2130" s="306"/>
      <c r="P2130" s="105"/>
      <c r="Q2130" s="75"/>
      <c r="R2130" s="75"/>
      <c r="S2130" s="75"/>
      <c r="T2130" s="75"/>
      <c r="U2130" s="75"/>
      <c r="V2130" s="75"/>
      <c r="W2130" s="75"/>
      <c r="X2130" s="75"/>
      <c r="Y2130" s="84">
        <f>IF(ISNUMBER(AVERAGE(X2133:X2138)),AVERAGE(X2133:X2138),0)</f>
        <v>833.33333333333337</v>
      </c>
      <c r="Z2130" s="83"/>
      <c r="AA2130" s="83"/>
      <c r="AB2130" s="75"/>
      <c r="AC2130" s="75"/>
      <c r="AD2130" s="75"/>
      <c r="AE2130" s="75"/>
      <c r="AF2130" s="75"/>
      <c r="AG2130" s="75"/>
      <c r="AH2130" s="75"/>
      <c r="AI2130" s="75"/>
      <c r="AJ2130" s="84">
        <f>IF(ISNUMBER(AVERAGE(AI2133:AI2138)),AVERAGE(AI2133:AI2138),0)</f>
        <v>0</v>
      </c>
      <c r="AK2130" s="83"/>
      <c r="AL2130" s="83"/>
      <c r="AM2130" s="75"/>
      <c r="AN2130" s="75"/>
      <c r="AO2130" s="75"/>
      <c r="AP2130" s="75"/>
      <c r="AQ2130" s="75"/>
      <c r="AR2130" s="75"/>
      <c r="AS2130" s="75"/>
      <c r="AT2130" s="75"/>
      <c r="AU2130" s="75"/>
      <c r="AV2130" s="75"/>
      <c r="AW2130" s="84">
        <f>IF(ISNUMBER(AVERAGE(AV2133:AV2138)),AVERAGE(AV2133:AV2138),0)</f>
        <v>175</v>
      </c>
      <c r="AX2130" s="83"/>
      <c r="AY2130" s="83"/>
      <c r="AZ2130" s="79"/>
      <c r="BA2130" s="80"/>
      <c r="BB2130" s="71"/>
      <c r="BC2130" s="54"/>
      <c r="BD2130" s="41">
        <v>4</v>
      </c>
      <c r="BE2130" s="52">
        <v>45</v>
      </c>
      <c r="BF2130" s="62">
        <v>4512</v>
      </c>
      <c r="BG2130" s="278" t="s">
        <v>49</v>
      </c>
    </row>
    <row r="2131" spans="1:59" s="63" customFormat="1" ht="12.75" x14ac:dyDescent="0.2">
      <c r="A2131" s="196">
        <v>4</v>
      </c>
      <c r="B2131" s="197" t="s">
        <v>422</v>
      </c>
      <c r="C2131" s="208">
        <v>45</v>
      </c>
      <c r="D2131" s="209" t="s">
        <v>794</v>
      </c>
      <c r="E2131" s="210">
        <v>4512</v>
      </c>
      <c r="F2131" s="211" t="s">
        <v>811</v>
      </c>
      <c r="G2131" s="231"/>
      <c r="H2131" s="81" t="s">
        <v>50</v>
      </c>
      <c r="I2131" s="223"/>
      <c r="J2131" s="73"/>
      <c r="K2131" s="73"/>
      <c r="L2131" s="73"/>
      <c r="M2131" s="74"/>
      <c r="N2131" s="247"/>
      <c r="O2131" s="306"/>
      <c r="P2131" s="105"/>
      <c r="Q2131" s="75"/>
      <c r="R2131" s="75"/>
      <c r="S2131" s="75"/>
      <c r="T2131" s="75"/>
      <c r="U2131" s="75"/>
      <c r="V2131" s="75"/>
      <c r="W2131" s="75"/>
      <c r="X2131" s="75"/>
      <c r="Y2131" s="84">
        <f>MAX(X2133:X2138)</f>
        <v>5000</v>
      </c>
      <c r="Z2131" s="83"/>
      <c r="AA2131" s="83"/>
      <c r="AB2131" s="75"/>
      <c r="AC2131" s="75"/>
      <c r="AD2131" s="75"/>
      <c r="AE2131" s="75"/>
      <c r="AF2131" s="75"/>
      <c r="AG2131" s="75"/>
      <c r="AH2131" s="75"/>
      <c r="AI2131" s="75"/>
      <c r="AJ2131" s="84">
        <f>MAX(AI2133:AI2138)</f>
        <v>0</v>
      </c>
      <c r="AK2131" s="83"/>
      <c r="AL2131" s="83"/>
      <c r="AM2131" s="75"/>
      <c r="AN2131" s="75"/>
      <c r="AO2131" s="75"/>
      <c r="AP2131" s="75"/>
      <c r="AQ2131" s="75"/>
      <c r="AR2131" s="75"/>
      <c r="AS2131" s="75"/>
      <c r="AT2131" s="75"/>
      <c r="AU2131" s="75"/>
      <c r="AV2131" s="75"/>
      <c r="AW2131" s="84">
        <f>MAX(AV2133:AV2138)</f>
        <v>500</v>
      </c>
      <c r="AX2131" s="83"/>
      <c r="AY2131" s="83"/>
      <c r="AZ2131" s="79"/>
      <c r="BA2131" s="80"/>
      <c r="BB2131" s="71"/>
      <c r="BC2131" s="54"/>
      <c r="BD2131" s="41">
        <v>4</v>
      </c>
      <c r="BE2131" s="52">
        <v>45</v>
      </c>
      <c r="BF2131" s="62">
        <v>4512</v>
      </c>
      <c r="BG2131" s="278" t="s">
        <v>50</v>
      </c>
    </row>
    <row r="2132" spans="1:59" s="63" customFormat="1" ht="12.75" x14ac:dyDescent="0.2">
      <c r="A2132" s="196">
        <v>4</v>
      </c>
      <c r="B2132" s="197" t="s">
        <v>422</v>
      </c>
      <c r="C2132" s="208">
        <v>45</v>
      </c>
      <c r="D2132" s="209" t="s">
        <v>794</v>
      </c>
      <c r="E2132" s="210">
        <v>4512</v>
      </c>
      <c r="F2132" s="211" t="s">
        <v>811</v>
      </c>
      <c r="G2132" s="231"/>
      <c r="H2132" s="85" t="s">
        <v>51</v>
      </c>
      <c r="I2132" s="223"/>
      <c r="J2132" s="73"/>
      <c r="K2132" s="73"/>
      <c r="L2132" s="73"/>
      <c r="M2132" s="74"/>
      <c r="N2132" s="248">
        <f>SUM(N2133:N2138)</f>
        <v>6</v>
      </c>
      <c r="O2132" s="293">
        <f>SUM(O2133:O2138)</f>
        <v>0.99999999999999989</v>
      </c>
      <c r="P2132" s="292"/>
      <c r="Q2132" s="87"/>
      <c r="R2132" s="87"/>
      <c r="S2132" s="87"/>
      <c r="T2132" s="87"/>
      <c r="U2132" s="87"/>
      <c r="V2132" s="87"/>
      <c r="W2132" s="87"/>
      <c r="X2132" s="87"/>
      <c r="Y2132" s="88"/>
      <c r="Z2132" s="86">
        <f>SUM(Z2133:Z2138)</f>
        <v>833.33333333333326</v>
      </c>
      <c r="AA2132" s="88"/>
      <c r="AB2132" s="87"/>
      <c r="AC2132" s="87"/>
      <c r="AD2132" s="87"/>
      <c r="AE2132" s="87"/>
      <c r="AF2132" s="87"/>
      <c r="AG2132" s="87"/>
      <c r="AH2132" s="87"/>
      <c r="AI2132" s="87"/>
      <c r="AJ2132" s="88"/>
      <c r="AK2132" s="86">
        <f>SUM(AK2133:AK2138)</f>
        <v>0</v>
      </c>
      <c r="AL2132" s="88"/>
      <c r="AM2132" s="87"/>
      <c r="AN2132" s="87"/>
      <c r="AO2132" s="87"/>
      <c r="AP2132" s="87"/>
      <c r="AQ2132" s="87"/>
      <c r="AR2132" s="87"/>
      <c r="AS2132" s="87"/>
      <c r="AT2132" s="87"/>
      <c r="AU2132" s="87"/>
      <c r="AV2132" s="87"/>
      <c r="AW2132" s="112"/>
      <c r="AX2132" s="86">
        <f>SUM(AX2133:AX2138)</f>
        <v>174.99999999999997</v>
      </c>
      <c r="AY2132" s="88"/>
      <c r="AZ2132" s="79"/>
      <c r="BA2132" s="80"/>
      <c r="BB2132" s="71"/>
      <c r="BC2132" s="54"/>
      <c r="BD2132" s="41">
        <v>4</v>
      </c>
      <c r="BE2132" s="52">
        <v>45</v>
      </c>
      <c r="BF2132" s="62">
        <v>4512</v>
      </c>
      <c r="BG2132" s="279" t="s">
        <v>51</v>
      </c>
    </row>
    <row r="2133" spans="1:59" s="63" customFormat="1" ht="12.75" x14ac:dyDescent="0.2">
      <c r="A2133" s="196">
        <v>4</v>
      </c>
      <c r="B2133" s="197" t="s">
        <v>422</v>
      </c>
      <c r="C2133" s="208">
        <v>45</v>
      </c>
      <c r="D2133" s="209" t="s">
        <v>794</v>
      </c>
      <c r="E2133" s="210">
        <v>4512</v>
      </c>
      <c r="F2133" s="211" t="s">
        <v>811</v>
      </c>
      <c r="G2133" s="231"/>
      <c r="H2133" s="89" t="s">
        <v>52</v>
      </c>
      <c r="I2133" s="90" t="s">
        <v>812</v>
      </c>
      <c r="J2133" s="90"/>
      <c r="K2133" s="90" t="s">
        <v>64</v>
      </c>
      <c r="L2133" s="90" t="s">
        <v>528</v>
      </c>
      <c r="M2133" s="91"/>
      <c r="N2133" s="312">
        <v>1</v>
      </c>
      <c r="O2133" s="313">
        <f t="shared" ref="O2133:O2138" si="287">N2133/N$2132</f>
        <v>0.16666666666666666</v>
      </c>
      <c r="P2133" s="104"/>
      <c r="Q2133" s="92"/>
      <c r="R2133" s="92"/>
      <c r="S2133" s="92"/>
      <c r="T2133" s="92"/>
      <c r="U2133" s="92"/>
      <c r="V2133" s="92"/>
      <c r="W2133" s="92"/>
      <c r="X2133" s="109">
        <f t="shared" ref="X2133:X2138" si="288">P2133*P$7+Q2133*Q$7+R2133*R$7+S2133*S$7+T2133*T$7+U2133*U$7+V2133*V$7+W2133*W$7</f>
        <v>0</v>
      </c>
      <c r="Y2133" s="83"/>
      <c r="Z2133" s="110">
        <f t="shared" ref="Z2133:Z2138" si="289">X2133*$O2133</f>
        <v>0</v>
      </c>
      <c r="AA2133" s="111"/>
      <c r="AB2133" s="92"/>
      <c r="AC2133" s="92"/>
      <c r="AD2133" s="92"/>
      <c r="AE2133" s="92"/>
      <c r="AF2133" s="92"/>
      <c r="AG2133" s="92"/>
      <c r="AH2133" s="92"/>
      <c r="AI2133" s="109">
        <f t="shared" ref="AI2133:AI2138" si="290">AB2133*AB$7+AC2133*AC$7+AD2133*AD$7+AE2133*AE$7+AF2133*AF$7+AG2133*AG$7+AH2133*AH$7</f>
        <v>0</v>
      </c>
      <c r="AJ2133" s="83"/>
      <c r="AK2133" s="110">
        <f t="shared" ref="AK2133:AK2138" si="291">AI2133*$O2133</f>
        <v>0</v>
      </c>
      <c r="AL2133" s="111"/>
      <c r="AM2133" s="92"/>
      <c r="AN2133" s="92"/>
      <c r="AO2133" s="92"/>
      <c r="AP2133" s="92">
        <v>1</v>
      </c>
      <c r="AQ2133" s="92"/>
      <c r="AR2133" s="92"/>
      <c r="AS2133" s="92"/>
      <c r="AT2133" s="92"/>
      <c r="AU2133" s="92"/>
      <c r="AV2133" s="109">
        <f t="shared" ref="AV2133:AV2138" si="292">AM2133*AM$7+AN2133*AN$7+AO2133*AO$7+AP2133*AP$7+AQ2133*AQ$7+AR2133*AR$7+AS2133*AS$7+AT2133*AT$7+AU2133*AU$7</f>
        <v>100</v>
      </c>
      <c r="AW2133" s="75"/>
      <c r="AX2133" s="110">
        <f t="shared" ref="AX2133:AX2138" si="293">AV2133*$O2133</f>
        <v>16.666666666666664</v>
      </c>
      <c r="AY2133" s="83"/>
      <c r="AZ2133" s="93"/>
      <c r="BA2133" s="94" t="s">
        <v>105</v>
      </c>
      <c r="BB2133" s="71"/>
      <c r="BC2133" s="54"/>
      <c r="BD2133" s="41">
        <v>4</v>
      </c>
      <c r="BE2133" s="52">
        <v>45</v>
      </c>
      <c r="BF2133" s="62">
        <v>4512</v>
      </c>
      <c r="BG2133" s="280" t="s">
        <v>52</v>
      </c>
    </row>
    <row r="2134" spans="1:59" s="63" customFormat="1" ht="12.75" x14ac:dyDescent="0.2">
      <c r="A2134" s="196">
        <v>4</v>
      </c>
      <c r="B2134" s="197" t="s">
        <v>422</v>
      </c>
      <c r="C2134" s="208">
        <v>45</v>
      </c>
      <c r="D2134" s="209" t="s">
        <v>794</v>
      </c>
      <c r="E2134" s="210">
        <v>4512</v>
      </c>
      <c r="F2134" s="211" t="s">
        <v>811</v>
      </c>
      <c r="G2134" s="231"/>
      <c r="H2134" s="89"/>
      <c r="I2134" s="90" t="s">
        <v>798</v>
      </c>
      <c r="J2134" s="90"/>
      <c r="K2134" s="90" t="s">
        <v>64</v>
      </c>
      <c r="L2134" s="90" t="s">
        <v>195</v>
      </c>
      <c r="M2134" s="91"/>
      <c r="N2134" s="312">
        <v>1</v>
      </c>
      <c r="O2134" s="313">
        <f t="shared" si="287"/>
        <v>0.16666666666666666</v>
      </c>
      <c r="P2134" s="104"/>
      <c r="Q2134" s="92"/>
      <c r="R2134" s="92"/>
      <c r="S2134" s="92"/>
      <c r="T2134" s="92"/>
      <c r="U2134" s="92"/>
      <c r="V2134" s="92"/>
      <c r="W2134" s="92"/>
      <c r="X2134" s="109">
        <f t="shared" si="288"/>
        <v>0</v>
      </c>
      <c r="Y2134" s="83"/>
      <c r="Z2134" s="110">
        <f t="shared" si="289"/>
        <v>0</v>
      </c>
      <c r="AA2134" s="111"/>
      <c r="AB2134" s="92"/>
      <c r="AC2134" s="92"/>
      <c r="AD2134" s="92"/>
      <c r="AE2134" s="92"/>
      <c r="AF2134" s="92"/>
      <c r="AG2134" s="92"/>
      <c r="AH2134" s="92"/>
      <c r="AI2134" s="109">
        <f t="shared" si="290"/>
        <v>0</v>
      </c>
      <c r="AJ2134" s="83"/>
      <c r="AK2134" s="110">
        <f t="shared" si="291"/>
        <v>0</v>
      </c>
      <c r="AL2134" s="111"/>
      <c r="AM2134" s="92"/>
      <c r="AN2134" s="92"/>
      <c r="AO2134" s="92"/>
      <c r="AP2134" s="92"/>
      <c r="AQ2134" s="92"/>
      <c r="AR2134" s="92">
        <v>1</v>
      </c>
      <c r="AS2134" s="92"/>
      <c r="AT2134" s="92"/>
      <c r="AU2134" s="92"/>
      <c r="AV2134" s="109">
        <f t="shared" si="292"/>
        <v>500</v>
      </c>
      <c r="AW2134" s="75"/>
      <c r="AX2134" s="110">
        <f t="shared" si="293"/>
        <v>83.333333333333329</v>
      </c>
      <c r="AY2134" s="111"/>
      <c r="AZ2134" s="93"/>
      <c r="BA2134" s="94" t="s">
        <v>554</v>
      </c>
      <c r="BB2134" s="71"/>
      <c r="BC2134" s="54"/>
      <c r="BD2134" s="41">
        <v>4</v>
      </c>
      <c r="BE2134" s="52">
        <v>45</v>
      </c>
      <c r="BF2134" s="62">
        <v>4512</v>
      </c>
      <c r="BG2134" s="280" t="s">
        <v>52</v>
      </c>
    </row>
    <row r="2135" spans="1:59" s="63" customFormat="1" ht="12.75" x14ac:dyDescent="0.2">
      <c r="A2135" s="196">
        <v>4</v>
      </c>
      <c r="B2135" s="197" t="s">
        <v>422</v>
      </c>
      <c r="C2135" s="208">
        <v>45</v>
      </c>
      <c r="D2135" s="209" t="s">
        <v>794</v>
      </c>
      <c r="E2135" s="210">
        <v>4512</v>
      </c>
      <c r="F2135" s="211" t="s">
        <v>811</v>
      </c>
      <c r="G2135" s="231"/>
      <c r="H2135" s="89"/>
      <c r="I2135" s="90" t="s">
        <v>805</v>
      </c>
      <c r="J2135" s="90"/>
      <c r="K2135" s="90" t="s">
        <v>64</v>
      </c>
      <c r="L2135" s="90" t="s">
        <v>119</v>
      </c>
      <c r="M2135" s="91"/>
      <c r="N2135" s="312">
        <v>1</v>
      </c>
      <c r="O2135" s="313">
        <f t="shared" si="287"/>
        <v>0.16666666666666666</v>
      </c>
      <c r="P2135" s="104"/>
      <c r="Q2135" s="92"/>
      <c r="R2135" s="92"/>
      <c r="S2135" s="92"/>
      <c r="T2135" s="92"/>
      <c r="U2135" s="92"/>
      <c r="V2135" s="92"/>
      <c r="W2135" s="92"/>
      <c r="X2135" s="109">
        <f t="shared" si="288"/>
        <v>0</v>
      </c>
      <c r="Y2135" s="83"/>
      <c r="Z2135" s="110">
        <f t="shared" si="289"/>
        <v>0</v>
      </c>
      <c r="AA2135" s="111"/>
      <c r="AB2135" s="92"/>
      <c r="AC2135" s="92"/>
      <c r="AD2135" s="92"/>
      <c r="AE2135" s="92"/>
      <c r="AF2135" s="92"/>
      <c r="AG2135" s="92"/>
      <c r="AH2135" s="92"/>
      <c r="AI2135" s="109">
        <f t="shared" si="290"/>
        <v>0</v>
      </c>
      <c r="AJ2135" s="83"/>
      <c r="AK2135" s="110">
        <f t="shared" si="291"/>
        <v>0</v>
      </c>
      <c r="AL2135" s="111"/>
      <c r="AM2135" s="92"/>
      <c r="AN2135" s="92"/>
      <c r="AO2135" s="92">
        <v>1</v>
      </c>
      <c r="AP2135" s="92"/>
      <c r="AQ2135" s="92"/>
      <c r="AR2135" s="92"/>
      <c r="AS2135" s="92"/>
      <c r="AT2135" s="92"/>
      <c r="AU2135" s="92"/>
      <c r="AV2135" s="109">
        <f t="shared" si="292"/>
        <v>50</v>
      </c>
      <c r="AW2135" s="75"/>
      <c r="AX2135" s="110">
        <f t="shared" si="293"/>
        <v>8.3333333333333321</v>
      </c>
      <c r="AY2135" s="111"/>
      <c r="AZ2135" s="93"/>
      <c r="BA2135" s="94" t="s">
        <v>554</v>
      </c>
      <c r="BB2135" s="71"/>
      <c r="BC2135" s="54"/>
      <c r="BD2135" s="41">
        <v>4</v>
      </c>
      <c r="BE2135" s="52">
        <v>45</v>
      </c>
      <c r="BF2135" s="62">
        <v>4512</v>
      </c>
      <c r="BG2135" s="280" t="s">
        <v>52</v>
      </c>
    </row>
    <row r="2136" spans="1:59" s="63" customFormat="1" ht="12.75" x14ac:dyDescent="0.2">
      <c r="A2136" s="196">
        <v>4</v>
      </c>
      <c r="B2136" s="197" t="s">
        <v>422</v>
      </c>
      <c r="C2136" s="208">
        <v>45</v>
      </c>
      <c r="D2136" s="209" t="s">
        <v>794</v>
      </c>
      <c r="E2136" s="210">
        <v>4512</v>
      </c>
      <c r="F2136" s="211" t="s">
        <v>811</v>
      </c>
      <c r="G2136" s="231"/>
      <c r="H2136" s="89"/>
      <c r="I2136" s="90" t="s">
        <v>799</v>
      </c>
      <c r="J2136" s="90"/>
      <c r="K2136" s="90" t="s">
        <v>64</v>
      </c>
      <c r="L2136" s="90" t="s">
        <v>119</v>
      </c>
      <c r="M2136" s="91"/>
      <c r="N2136" s="312">
        <v>1</v>
      </c>
      <c r="O2136" s="313">
        <f t="shared" si="287"/>
        <v>0.16666666666666666</v>
      </c>
      <c r="P2136" s="104"/>
      <c r="Q2136" s="92"/>
      <c r="R2136" s="92"/>
      <c r="S2136" s="92"/>
      <c r="T2136" s="92"/>
      <c r="U2136" s="92"/>
      <c r="V2136" s="92"/>
      <c r="W2136" s="92"/>
      <c r="X2136" s="109">
        <f t="shared" si="288"/>
        <v>0</v>
      </c>
      <c r="Y2136" s="83"/>
      <c r="Z2136" s="110">
        <f t="shared" si="289"/>
        <v>0</v>
      </c>
      <c r="AA2136" s="111"/>
      <c r="AB2136" s="92"/>
      <c r="AC2136" s="92"/>
      <c r="AD2136" s="92"/>
      <c r="AE2136" s="92"/>
      <c r="AF2136" s="92"/>
      <c r="AG2136" s="92"/>
      <c r="AH2136" s="92"/>
      <c r="AI2136" s="109">
        <f t="shared" si="290"/>
        <v>0</v>
      </c>
      <c r="AJ2136" s="83"/>
      <c r="AK2136" s="110">
        <f t="shared" si="291"/>
        <v>0</v>
      </c>
      <c r="AL2136" s="111"/>
      <c r="AM2136" s="92"/>
      <c r="AN2136" s="92"/>
      <c r="AO2136" s="92">
        <v>1</v>
      </c>
      <c r="AP2136" s="92"/>
      <c r="AQ2136" s="92"/>
      <c r="AR2136" s="92"/>
      <c r="AS2136" s="92"/>
      <c r="AT2136" s="92"/>
      <c r="AU2136" s="92"/>
      <c r="AV2136" s="109">
        <f t="shared" si="292"/>
        <v>50</v>
      </c>
      <c r="AW2136" s="75"/>
      <c r="AX2136" s="110">
        <f t="shared" si="293"/>
        <v>8.3333333333333321</v>
      </c>
      <c r="AY2136" s="111"/>
      <c r="AZ2136" s="93"/>
      <c r="BA2136" s="94" t="s">
        <v>554</v>
      </c>
      <c r="BB2136" s="71"/>
      <c r="BC2136" s="54"/>
      <c r="BD2136" s="41">
        <v>4</v>
      </c>
      <c r="BE2136" s="52">
        <v>45</v>
      </c>
      <c r="BF2136" s="62">
        <v>4512</v>
      </c>
      <c r="BG2136" s="280" t="s">
        <v>52</v>
      </c>
    </row>
    <row r="2137" spans="1:59" s="63" customFormat="1" ht="12.75" x14ac:dyDescent="0.2">
      <c r="A2137" s="196">
        <v>4</v>
      </c>
      <c r="B2137" s="197" t="s">
        <v>422</v>
      </c>
      <c r="C2137" s="208">
        <v>45</v>
      </c>
      <c r="D2137" s="209" t="s">
        <v>794</v>
      </c>
      <c r="E2137" s="210">
        <v>4512</v>
      </c>
      <c r="F2137" s="211" t="s">
        <v>811</v>
      </c>
      <c r="G2137" s="231"/>
      <c r="H2137" s="89"/>
      <c r="I2137" s="90" t="s">
        <v>769</v>
      </c>
      <c r="J2137" s="90"/>
      <c r="K2137" s="90" t="s">
        <v>90</v>
      </c>
      <c r="L2137" s="90" t="s">
        <v>771</v>
      </c>
      <c r="M2137" s="91"/>
      <c r="N2137" s="312">
        <v>1</v>
      </c>
      <c r="O2137" s="313">
        <f t="shared" si="287"/>
        <v>0.16666666666666666</v>
      </c>
      <c r="P2137" s="104"/>
      <c r="Q2137" s="92"/>
      <c r="R2137" s="92"/>
      <c r="S2137" s="92"/>
      <c r="T2137" s="92"/>
      <c r="U2137" s="92">
        <v>1</v>
      </c>
      <c r="V2137" s="92"/>
      <c r="W2137" s="92"/>
      <c r="X2137" s="109">
        <f t="shared" si="288"/>
        <v>5000</v>
      </c>
      <c r="Y2137" s="83"/>
      <c r="Z2137" s="110">
        <f t="shared" si="289"/>
        <v>833.33333333333326</v>
      </c>
      <c r="AA2137" s="111"/>
      <c r="AB2137" s="92"/>
      <c r="AC2137" s="92"/>
      <c r="AD2137" s="92"/>
      <c r="AE2137" s="92"/>
      <c r="AF2137" s="92"/>
      <c r="AG2137" s="92"/>
      <c r="AH2137" s="92"/>
      <c r="AI2137" s="109">
        <f t="shared" si="290"/>
        <v>0</v>
      </c>
      <c r="AJ2137" s="83"/>
      <c r="AK2137" s="110">
        <f t="shared" si="291"/>
        <v>0</v>
      </c>
      <c r="AL2137" s="111"/>
      <c r="AM2137" s="92"/>
      <c r="AN2137" s="92"/>
      <c r="AO2137" s="92"/>
      <c r="AP2137" s="92">
        <v>1</v>
      </c>
      <c r="AQ2137" s="92"/>
      <c r="AR2137" s="92"/>
      <c r="AS2137" s="92"/>
      <c r="AT2137" s="92"/>
      <c r="AU2137" s="92"/>
      <c r="AV2137" s="109">
        <f t="shared" si="292"/>
        <v>100</v>
      </c>
      <c r="AW2137" s="75"/>
      <c r="AX2137" s="110">
        <f t="shared" si="293"/>
        <v>16.666666666666664</v>
      </c>
      <c r="AY2137" s="111"/>
      <c r="AZ2137" s="93"/>
      <c r="BA2137" s="94" t="s">
        <v>554</v>
      </c>
      <c r="BB2137" s="71"/>
      <c r="BC2137" s="54"/>
      <c r="BD2137" s="41">
        <v>4</v>
      </c>
      <c r="BE2137" s="52">
        <v>45</v>
      </c>
      <c r="BF2137" s="62">
        <v>4512</v>
      </c>
      <c r="BG2137" s="280" t="s">
        <v>52</v>
      </c>
    </row>
    <row r="2138" spans="1:59" s="63" customFormat="1" ht="12.75" x14ac:dyDescent="0.2">
      <c r="A2138" s="196">
        <v>4</v>
      </c>
      <c r="B2138" s="197" t="s">
        <v>422</v>
      </c>
      <c r="C2138" s="208">
        <v>45</v>
      </c>
      <c r="D2138" s="209" t="s">
        <v>794</v>
      </c>
      <c r="E2138" s="210">
        <v>4512</v>
      </c>
      <c r="F2138" s="211" t="s">
        <v>811</v>
      </c>
      <c r="G2138" s="231"/>
      <c r="H2138" s="89"/>
      <c r="I2138" s="90" t="s">
        <v>813</v>
      </c>
      <c r="J2138" s="90"/>
      <c r="K2138" s="90" t="s">
        <v>64</v>
      </c>
      <c r="L2138" s="90" t="s">
        <v>271</v>
      </c>
      <c r="M2138" s="91"/>
      <c r="N2138" s="312">
        <v>1</v>
      </c>
      <c r="O2138" s="313">
        <f t="shared" si="287"/>
        <v>0.16666666666666666</v>
      </c>
      <c r="P2138" s="104"/>
      <c r="Q2138" s="92"/>
      <c r="R2138" s="92"/>
      <c r="S2138" s="92"/>
      <c r="T2138" s="92"/>
      <c r="U2138" s="92"/>
      <c r="V2138" s="92"/>
      <c r="W2138" s="92"/>
      <c r="X2138" s="109">
        <f t="shared" si="288"/>
        <v>0</v>
      </c>
      <c r="Y2138" s="83"/>
      <c r="Z2138" s="110">
        <f t="shared" si="289"/>
        <v>0</v>
      </c>
      <c r="AA2138" s="111"/>
      <c r="AB2138" s="92"/>
      <c r="AC2138" s="92"/>
      <c r="AD2138" s="92"/>
      <c r="AE2138" s="92"/>
      <c r="AF2138" s="92"/>
      <c r="AG2138" s="92"/>
      <c r="AH2138" s="92"/>
      <c r="AI2138" s="109">
        <f t="shared" si="290"/>
        <v>0</v>
      </c>
      <c r="AJ2138" s="83"/>
      <c r="AK2138" s="110">
        <f t="shared" si="291"/>
        <v>0</v>
      </c>
      <c r="AL2138" s="111"/>
      <c r="AM2138" s="92"/>
      <c r="AN2138" s="92"/>
      <c r="AO2138" s="92"/>
      <c r="AP2138" s="92"/>
      <c r="AQ2138" s="92">
        <v>1</v>
      </c>
      <c r="AR2138" s="92"/>
      <c r="AS2138" s="92"/>
      <c r="AT2138" s="92"/>
      <c r="AU2138" s="92"/>
      <c r="AV2138" s="109">
        <f t="shared" si="292"/>
        <v>250</v>
      </c>
      <c r="AW2138" s="75"/>
      <c r="AX2138" s="110">
        <f t="shared" si="293"/>
        <v>41.666666666666664</v>
      </c>
      <c r="AY2138" s="111"/>
      <c r="AZ2138" s="93"/>
      <c r="BA2138" s="94" t="s">
        <v>554</v>
      </c>
      <c r="BB2138" s="71"/>
      <c r="BC2138" s="54"/>
      <c r="BD2138" s="41">
        <v>4</v>
      </c>
      <c r="BE2138" s="52">
        <v>45</v>
      </c>
      <c r="BF2138" s="62">
        <v>4512</v>
      </c>
      <c r="BG2138" s="280" t="s">
        <v>52</v>
      </c>
    </row>
    <row r="2139" spans="1:59" s="63" customFormat="1" ht="12.75" x14ac:dyDescent="0.2">
      <c r="A2139" s="196">
        <v>4</v>
      </c>
      <c r="B2139" s="197" t="s">
        <v>422</v>
      </c>
      <c r="C2139" s="208">
        <v>45</v>
      </c>
      <c r="D2139" s="209" t="s">
        <v>794</v>
      </c>
      <c r="E2139" s="210">
        <v>4512</v>
      </c>
      <c r="F2139" s="211" t="s">
        <v>811</v>
      </c>
      <c r="G2139" s="231"/>
      <c r="H2139" s="65"/>
      <c r="I2139" s="222"/>
      <c r="J2139" s="66"/>
      <c r="K2139" s="66"/>
      <c r="L2139" s="66"/>
      <c r="M2139" s="64"/>
      <c r="N2139" s="304"/>
      <c r="O2139" s="305"/>
      <c r="P2139" s="127"/>
      <c r="Q2139" s="67"/>
      <c r="R2139" s="67"/>
      <c r="S2139" s="67"/>
      <c r="T2139" s="67"/>
      <c r="U2139" s="67"/>
      <c r="V2139" s="67"/>
      <c r="W2139" s="67"/>
      <c r="X2139" s="67"/>
      <c r="Y2139" s="68"/>
      <c r="Z2139" s="68"/>
      <c r="AA2139" s="68"/>
      <c r="AB2139" s="67"/>
      <c r="AC2139" s="67"/>
      <c r="AD2139" s="67"/>
      <c r="AE2139" s="67"/>
      <c r="AF2139" s="67"/>
      <c r="AG2139" s="67"/>
      <c r="AH2139" s="67"/>
      <c r="AI2139" s="67"/>
      <c r="AJ2139" s="68"/>
      <c r="AK2139" s="68"/>
      <c r="AL2139" s="68"/>
      <c r="AM2139" s="67"/>
      <c r="AN2139" s="67"/>
      <c r="AO2139" s="67"/>
      <c r="AP2139" s="67"/>
      <c r="AQ2139" s="67"/>
      <c r="AR2139" s="67"/>
      <c r="AS2139" s="67"/>
      <c r="AT2139" s="67"/>
      <c r="AU2139" s="67"/>
      <c r="AV2139" s="67"/>
      <c r="AW2139" s="67"/>
      <c r="AX2139" s="68"/>
      <c r="AY2139" s="68"/>
      <c r="AZ2139" s="69"/>
      <c r="BA2139" s="70"/>
      <c r="BB2139" s="71"/>
      <c r="BC2139" s="54"/>
      <c r="BD2139" s="41">
        <v>4</v>
      </c>
      <c r="BE2139" s="52">
        <v>45</v>
      </c>
      <c r="BF2139" s="62">
        <v>4512</v>
      </c>
      <c r="BG2139" s="275"/>
    </row>
    <row r="2140" spans="1:59" s="63" customFormat="1" ht="12.75" x14ac:dyDescent="0.2">
      <c r="A2140" s="196">
        <v>4</v>
      </c>
      <c r="B2140" s="197" t="s">
        <v>422</v>
      </c>
      <c r="C2140" s="208">
        <v>45</v>
      </c>
      <c r="D2140" s="209" t="s">
        <v>794</v>
      </c>
      <c r="E2140" s="210">
        <v>4512</v>
      </c>
      <c r="F2140" s="211" t="s">
        <v>811</v>
      </c>
      <c r="G2140" s="230"/>
      <c r="H2140" s="56"/>
      <c r="I2140" s="221"/>
      <c r="J2140" s="57"/>
      <c r="K2140" s="57"/>
      <c r="L2140" s="57"/>
      <c r="M2140" s="55"/>
      <c r="N2140" s="303"/>
      <c r="O2140" s="245"/>
      <c r="P2140" s="122"/>
      <c r="Q2140" s="58"/>
      <c r="R2140" s="58"/>
      <c r="S2140" s="58"/>
      <c r="T2140" s="58"/>
      <c r="U2140" s="58"/>
      <c r="V2140" s="58"/>
      <c r="W2140" s="58"/>
      <c r="X2140" s="58"/>
      <c r="Y2140" s="59"/>
      <c r="Z2140" s="59"/>
      <c r="AA2140" s="59"/>
      <c r="AB2140" s="58"/>
      <c r="AC2140" s="58"/>
      <c r="AD2140" s="58"/>
      <c r="AE2140" s="58"/>
      <c r="AF2140" s="58"/>
      <c r="AG2140" s="58"/>
      <c r="AH2140" s="58"/>
      <c r="AI2140" s="58"/>
      <c r="AJ2140" s="59"/>
      <c r="AK2140" s="59"/>
      <c r="AL2140" s="59"/>
      <c r="AM2140" s="58"/>
      <c r="AN2140" s="58"/>
      <c r="AO2140" s="58"/>
      <c r="AP2140" s="58"/>
      <c r="AQ2140" s="58"/>
      <c r="AR2140" s="58"/>
      <c r="AS2140" s="58"/>
      <c r="AT2140" s="58"/>
      <c r="AU2140" s="58"/>
      <c r="AV2140" s="58"/>
      <c r="AW2140" s="58"/>
      <c r="AX2140" s="59"/>
      <c r="AY2140" s="59"/>
      <c r="AZ2140" s="60"/>
      <c r="BA2140" s="61"/>
      <c r="BB2140" s="54"/>
      <c r="BC2140" s="54"/>
      <c r="BD2140" s="41">
        <v>4</v>
      </c>
      <c r="BE2140" s="52">
        <v>45</v>
      </c>
      <c r="BF2140" s="62">
        <v>4512</v>
      </c>
      <c r="BG2140" s="274"/>
    </row>
    <row r="2141" spans="1:59" x14ac:dyDescent="0.25">
      <c r="A2141" s="196">
        <v>4</v>
      </c>
      <c r="B2141" s="197" t="s">
        <v>422</v>
      </c>
      <c r="C2141" s="208">
        <v>45</v>
      </c>
      <c r="D2141" s="209" t="s">
        <v>794</v>
      </c>
      <c r="E2141" s="212">
        <v>4514</v>
      </c>
      <c r="F2141" s="213" t="s">
        <v>814</v>
      </c>
      <c r="G2141" s="234"/>
      <c r="H2141" s="138"/>
      <c r="I2141" s="224"/>
      <c r="J2141" s="98"/>
      <c r="K2141" s="98"/>
      <c r="L2141" s="98"/>
      <c r="M2141" s="137"/>
      <c r="N2141" s="322"/>
      <c r="O2141" s="323"/>
      <c r="P2141" s="139"/>
      <c r="Q2141" s="139"/>
      <c r="R2141" s="139"/>
      <c r="S2141" s="139"/>
      <c r="T2141" s="139"/>
      <c r="U2141" s="139"/>
      <c r="V2141" s="139"/>
      <c r="W2141" s="139"/>
      <c r="X2141" s="139"/>
      <c r="Y2141" s="100"/>
      <c r="Z2141" s="125"/>
      <c r="AA2141" s="125"/>
      <c r="AB2141" s="139"/>
      <c r="AC2141" s="139"/>
      <c r="AD2141" s="139"/>
      <c r="AE2141" s="139"/>
      <c r="AF2141" s="139"/>
      <c r="AG2141" s="139"/>
      <c r="AH2141" s="139"/>
      <c r="AI2141" s="139"/>
      <c r="AJ2141" s="100"/>
      <c r="AK2141" s="125"/>
      <c r="AL2141" s="125"/>
      <c r="AM2141" s="139"/>
      <c r="AN2141" s="139"/>
      <c r="AO2141" s="139"/>
      <c r="AP2141" s="139"/>
      <c r="AQ2141" s="139"/>
      <c r="AR2141" s="139"/>
      <c r="AS2141" s="139"/>
      <c r="AT2141" s="139"/>
      <c r="AU2141" s="139"/>
      <c r="AV2141" s="139"/>
      <c r="AW2141" s="99"/>
      <c r="AX2141" s="125"/>
      <c r="AY2141" s="100"/>
      <c r="AZ2141" s="140"/>
      <c r="BA2141" s="141"/>
      <c r="BB2141" s="136"/>
      <c r="BC2141" s="136"/>
      <c r="BD2141" s="41">
        <v>4</v>
      </c>
      <c r="BE2141" s="52">
        <v>45</v>
      </c>
      <c r="BF2141" s="103">
        <v>4514</v>
      </c>
      <c r="BG2141" s="283"/>
    </row>
    <row r="2142" spans="1:59" s="63" customFormat="1" ht="12.75" x14ac:dyDescent="0.2">
      <c r="A2142" s="196">
        <v>4</v>
      </c>
      <c r="B2142" s="197" t="s">
        <v>422</v>
      </c>
      <c r="C2142" s="208">
        <v>45</v>
      </c>
      <c r="D2142" s="209" t="s">
        <v>794</v>
      </c>
      <c r="E2142" s="212">
        <v>4514</v>
      </c>
      <c r="F2142" s="213" t="s">
        <v>814</v>
      </c>
      <c r="G2142" s="232"/>
      <c r="H2142" s="97"/>
      <c r="I2142" s="224"/>
      <c r="J2142" s="98"/>
      <c r="K2142" s="98"/>
      <c r="L2142" s="98"/>
      <c r="M2142" s="96"/>
      <c r="N2142" s="307"/>
      <c r="O2142" s="246"/>
      <c r="P2142" s="124"/>
      <c r="Q2142" s="99"/>
      <c r="R2142" s="99"/>
      <c r="S2142" s="99"/>
      <c r="T2142" s="99"/>
      <c r="U2142" s="99"/>
      <c r="V2142" s="99"/>
      <c r="W2142" s="99"/>
      <c r="X2142" s="99"/>
      <c r="Y2142" s="100"/>
      <c r="Z2142" s="100"/>
      <c r="AA2142" s="100"/>
      <c r="AB2142" s="99"/>
      <c r="AC2142" s="99"/>
      <c r="AD2142" s="99"/>
      <c r="AE2142" s="99"/>
      <c r="AF2142" s="99"/>
      <c r="AG2142" s="99"/>
      <c r="AH2142" s="99"/>
      <c r="AI2142" s="99"/>
      <c r="AJ2142" s="100"/>
      <c r="AK2142" s="100"/>
      <c r="AL2142" s="100"/>
      <c r="AM2142" s="99"/>
      <c r="AN2142" s="99"/>
      <c r="AO2142" s="99"/>
      <c r="AP2142" s="99"/>
      <c r="AQ2142" s="99"/>
      <c r="AR2142" s="99"/>
      <c r="AS2142" s="99"/>
      <c r="AT2142" s="99"/>
      <c r="AU2142" s="99"/>
      <c r="AV2142" s="99"/>
      <c r="AW2142" s="99"/>
      <c r="AX2142" s="100"/>
      <c r="AY2142" s="100"/>
      <c r="AZ2142" s="101"/>
      <c r="BA2142" s="102"/>
      <c r="BB2142" s="95"/>
      <c r="BC2142" s="95"/>
      <c r="BD2142" s="41">
        <v>4</v>
      </c>
      <c r="BE2142" s="52">
        <v>45</v>
      </c>
      <c r="BF2142" s="103">
        <v>4514</v>
      </c>
      <c r="BG2142" s="277"/>
    </row>
    <row r="2143" spans="1:59" s="63" customFormat="1" ht="12.75" x14ac:dyDescent="0.2">
      <c r="A2143" s="196">
        <v>4</v>
      </c>
      <c r="B2143" s="197" t="s">
        <v>422</v>
      </c>
      <c r="C2143" s="208">
        <v>45</v>
      </c>
      <c r="D2143" s="209" t="s">
        <v>794</v>
      </c>
      <c r="E2143" s="212">
        <v>4514</v>
      </c>
      <c r="F2143" s="213" t="s">
        <v>814</v>
      </c>
      <c r="G2143" s="231"/>
      <c r="H2143" s="65"/>
      <c r="I2143" s="222"/>
      <c r="J2143" s="66"/>
      <c r="K2143" s="66"/>
      <c r="L2143" s="66"/>
      <c r="M2143" s="64"/>
      <c r="N2143" s="304"/>
      <c r="O2143" s="305"/>
      <c r="P2143" s="127"/>
      <c r="Q2143" s="67"/>
      <c r="R2143" s="67"/>
      <c r="S2143" s="67"/>
      <c r="T2143" s="67"/>
      <c r="U2143" s="67"/>
      <c r="V2143" s="67"/>
      <c r="W2143" s="67"/>
      <c r="X2143" s="67"/>
      <c r="Y2143" s="68"/>
      <c r="Z2143" s="68"/>
      <c r="AA2143" s="68"/>
      <c r="AB2143" s="67"/>
      <c r="AC2143" s="67"/>
      <c r="AD2143" s="67"/>
      <c r="AE2143" s="67"/>
      <c r="AF2143" s="67"/>
      <c r="AG2143" s="67"/>
      <c r="AH2143" s="67"/>
      <c r="AI2143" s="67"/>
      <c r="AJ2143" s="68"/>
      <c r="AK2143" s="68"/>
      <c r="AL2143" s="68"/>
      <c r="AM2143" s="67"/>
      <c r="AN2143" s="67"/>
      <c r="AO2143" s="67"/>
      <c r="AP2143" s="67"/>
      <c r="AQ2143" s="67"/>
      <c r="AR2143" s="67"/>
      <c r="AS2143" s="67"/>
      <c r="AT2143" s="67"/>
      <c r="AU2143" s="67"/>
      <c r="AV2143" s="67"/>
      <c r="AW2143" s="67"/>
      <c r="AX2143" s="68"/>
      <c r="AY2143" s="68"/>
      <c r="AZ2143" s="69"/>
      <c r="BA2143" s="70"/>
      <c r="BB2143" s="71"/>
      <c r="BC2143" s="95"/>
      <c r="BD2143" s="41">
        <v>4</v>
      </c>
      <c r="BE2143" s="52">
        <v>45</v>
      </c>
      <c r="BF2143" s="103">
        <v>4514</v>
      </c>
      <c r="BG2143" s="275"/>
    </row>
    <row r="2144" spans="1:59" s="63" customFormat="1" ht="12.75" x14ac:dyDescent="0.2">
      <c r="A2144" s="196">
        <v>4</v>
      </c>
      <c r="B2144" s="197" t="s">
        <v>422</v>
      </c>
      <c r="C2144" s="208">
        <v>45</v>
      </c>
      <c r="D2144" s="209" t="s">
        <v>794</v>
      </c>
      <c r="E2144" s="212">
        <v>4514</v>
      </c>
      <c r="F2144" s="213" t="s">
        <v>814</v>
      </c>
      <c r="G2144" s="231"/>
      <c r="H2144" s="72" t="s">
        <v>47</v>
      </c>
      <c r="I2144" s="223"/>
      <c r="J2144" s="73"/>
      <c r="K2144" s="73"/>
      <c r="L2144" s="73"/>
      <c r="M2144" s="74"/>
      <c r="N2144" s="247"/>
      <c r="O2144" s="306"/>
      <c r="P2144" s="105"/>
      <c r="Q2144" s="75"/>
      <c r="R2144" s="75"/>
      <c r="S2144" s="75"/>
      <c r="T2144" s="75"/>
      <c r="U2144" s="75"/>
      <c r="V2144" s="75"/>
      <c r="W2144" s="75"/>
      <c r="X2144" s="75"/>
      <c r="Y2144" s="76">
        <f>IF(ISNUMBER(VLOOKUP(Y2146,P$7:W$7,MATCH(Y2146,P$7:W$7))),VLOOKUP(Y2146,P$7:W$7,MATCH(Y2146,P$7:W$7)),IF(N2148=0,"No Data",IF(Y2146&gt;0,"&lt;100",0)))</f>
        <v>10000</v>
      </c>
      <c r="Z2144" s="77">
        <f>IF(ISNUMBER(VLOOKUP(Z2148,P$7:W$7,MATCH(Z2148,P$7:W$7))),VLOOKUP(Z2148,P$7:W$7,MATCH(Z2148,P$7:W$7)),IF(N2148=0,"No Data",IF(Z2148&gt;0,"&lt;100",0)))</f>
        <v>10000</v>
      </c>
      <c r="AA2144" s="106">
        <f>IF(ISNUMBER(Z2144),Z2144,0)</f>
        <v>10000</v>
      </c>
      <c r="AB2144" s="75"/>
      <c r="AC2144" s="75"/>
      <c r="AD2144" s="75"/>
      <c r="AE2144" s="75"/>
      <c r="AF2144" s="75"/>
      <c r="AG2144" s="75"/>
      <c r="AH2144" s="75"/>
      <c r="AI2144" s="75"/>
      <c r="AJ2144" s="76">
        <f>IF(ISNUMBER(VLOOKUP(AJ2146,AB$7:AH$7,MATCH(AJ2146,AB$7:AH$7))),VLOOKUP(AJ2146,AB$7:AH$7,MATCH(AJ2146,AB$7:AH$7)),IF(N2148=0,"No Data",IF(AJ2146&gt;0,"&lt;50",0)))</f>
        <v>0</v>
      </c>
      <c r="AK2144" s="77">
        <f>IF(ISNUMBER(VLOOKUP(AK2148,AB$7:AH$7,MATCH(AK2148,AB$7:AH$7))),VLOOKUP(AK2148,AB$7:AH$7,MATCH(AK2148,AB$7:AH$7)),IF(N2148=0,"No Data",IF(AK2148&gt;0,"&lt;50",0)))</f>
        <v>0</v>
      </c>
      <c r="AL2144" s="106">
        <f>IF(ISNUMBER(AK2144),AK2144,0)</f>
        <v>0</v>
      </c>
      <c r="AM2144" s="75"/>
      <c r="AN2144" s="75"/>
      <c r="AO2144" s="75"/>
      <c r="AP2144" s="75"/>
      <c r="AQ2144" s="75"/>
      <c r="AR2144" s="75"/>
      <c r="AS2144" s="75"/>
      <c r="AT2144" s="75"/>
      <c r="AU2144" s="75"/>
      <c r="AV2144" s="75"/>
      <c r="AW2144" s="76">
        <f>IF(ISNUMBER(VLOOKUP(AW2146,AM$7:AU$7,MATCH(AW2146,AM$7:AU$7))),VLOOKUP(AW2146,AM$7:AU$7,MATCH(AW2146,AM$7:AU$7)),IF(N2148=0,"No Data",IF(AW2146&gt;0,"&lt;10",0)))</f>
        <v>100</v>
      </c>
      <c r="AX2144" s="77">
        <f>IF(ISNUMBER(VLOOKUP(AX2148,AM$7:AU$7,MATCH(AX2148,AM$7:AU$7))),VLOOKUP(AX2148,AM$7:AU$7,MATCH(AX2148,AM$7:AU$7)),IF(N2148=0,"No Data",IF(AX2148&gt;0,"&lt;10",0)))</f>
        <v>100</v>
      </c>
      <c r="AY2144" s="106">
        <f>IF(ISNUMBER(AX2144),AX2144,0)</f>
        <v>100</v>
      </c>
      <c r="AZ2144" s="79"/>
      <c r="BA2144" s="80"/>
      <c r="BB2144" s="71"/>
      <c r="BC2144" s="95"/>
      <c r="BD2144" s="41">
        <v>4</v>
      </c>
      <c r="BE2144" s="52">
        <v>45</v>
      </c>
      <c r="BF2144" s="103">
        <v>4514</v>
      </c>
      <c r="BG2144" s="276" t="s">
        <v>47</v>
      </c>
    </row>
    <row r="2145" spans="1:59" s="63" customFormat="1" ht="12.75" x14ac:dyDescent="0.2">
      <c r="A2145" s="196">
        <v>4</v>
      </c>
      <c r="B2145" s="197" t="s">
        <v>422</v>
      </c>
      <c r="C2145" s="208">
        <v>45</v>
      </c>
      <c r="D2145" s="209" t="s">
        <v>794</v>
      </c>
      <c r="E2145" s="212">
        <v>4514</v>
      </c>
      <c r="F2145" s="213" t="s">
        <v>814</v>
      </c>
      <c r="G2145" s="231"/>
      <c r="H2145" s="81" t="s">
        <v>48</v>
      </c>
      <c r="I2145" s="223"/>
      <c r="J2145" s="73"/>
      <c r="K2145" s="73"/>
      <c r="L2145" s="73"/>
      <c r="M2145" s="74"/>
      <c r="N2145" s="247"/>
      <c r="O2145" s="306"/>
      <c r="P2145" s="105"/>
      <c r="Q2145" s="75"/>
      <c r="R2145" s="75"/>
      <c r="S2145" s="75"/>
      <c r="T2145" s="75"/>
      <c r="U2145" s="75"/>
      <c r="V2145" s="75"/>
      <c r="W2145" s="75"/>
      <c r="X2145" s="75"/>
      <c r="Y2145" s="82">
        <f>MIN(X2149:X2151)</f>
        <v>5000</v>
      </c>
      <c r="Z2145" s="83"/>
      <c r="AA2145" s="83"/>
      <c r="AB2145" s="75"/>
      <c r="AC2145" s="75"/>
      <c r="AD2145" s="75"/>
      <c r="AE2145" s="75"/>
      <c r="AF2145" s="75"/>
      <c r="AG2145" s="75"/>
      <c r="AH2145" s="75"/>
      <c r="AI2145" s="75"/>
      <c r="AJ2145" s="82">
        <f>MIN(AI2149:AI2151)</f>
        <v>0</v>
      </c>
      <c r="AK2145" s="83"/>
      <c r="AL2145" s="83"/>
      <c r="AM2145" s="75"/>
      <c r="AN2145" s="75"/>
      <c r="AO2145" s="75"/>
      <c r="AP2145" s="75"/>
      <c r="AQ2145" s="75"/>
      <c r="AR2145" s="75"/>
      <c r="AS2145" s="75"/>
      <c r="AT2145" s="75"/>
      <c r="AU2145" s="75"/>
      <c r="AV2145" s="75"/>
      <c r="AW2145" s="82">
        <f>MIN(AV2149:AV2151)</f>
        <v>100</v>
      </c>
      <c r="AX2145" s="83"/>
      <c r="AY2145" s="83"/>
      <c r="AZ2145" s="79"/>
      <c r="BA2145" s="80"/>
      <c r="BB2145" s="71"/>
      <c r="BC2145" s="95"/>
      <c r="BD2145" s="41">
        <v>4</v>
      </c>
      <c r="BE2145" s="52">
        <v>45</v>
      </c>
      <c r="BF2145" s="103">
        <v>4514</v>
      </c>
      <c r="BG2145" s="278" t="s">
        <v>48</v>
      </c>
    </row>
    <row r="2146" spans="1:59" s="63" customFormat="1" ht="12.75" x14ac:dyDescent="0.2">
      <c r="A2146" s="196">
        <v>4</v>
      </c>
      <c r="B2146" s="197" t="s">
        <v>422</v>
      </c>
      <c r="C2146" s="208">
        <v>45</v>
      </c>
      <c r="D2146" s="209" t="s">
        <v>794</v>
      </c>
      <c r="E2146" s="212">
        <v>4514</v>
      </c>
      <c r="F2146" s="213" t="s">
        <v>814</v>
      </c>
      <c r="G2146" s="231"/>
      <c r="H2146" s="81" t="s">
        <v>49</v>
      </c>
      <c r="I2146" s="223"/>
      <c r="J2146" s="73"/>
      <c r="K2146" s="73"/>
      <c r="L2146" s="73"/>
      <c r="M2146" s="74"/>
      <c r="N2146" s="247"/>
      <c r="O2146" s="306"/>
      <c r="P2146" s="105"/>
      <c r="Q2146" s="75"/>
      <c r="R2146" s="75"/>
      <c r="S2146" s="75"/>
      <c r="T2146" s="75"/>
      <c r="U2146" s="75"/>
      <c r="V2146" s="75"/>
      <c r="W2146" s="75"/>
      <c r="X2146" s="75"/>
      <c r="Y2146" s="84">
        <f>IF(ISNUMBER(AVERAGE(X2149:X2151)),AVERAGE(X2149:X2151),0)</f>
        <v>15000</v>
      </c>
      <c r="Z2146" s="83"/>
      <c r="AA2146" s="83"/>
      <c r="AB2146" s="75"/>
      <c r="AC2146" s="75"/>
      <c r="AD2146" s="75"/>
      <c r="AE2146" s="75"/>
      <c r="AF2146" s="75"/>
      <c r="AG2146" s="75"/>
      <c r="AH2146" s="75"/>
      <c r="AI2146" s="75"/>
      <c r="AJ2146" s="84">
        <f>IF(ISNUMBER(AVERAGE(AI2149:AI2151)),AVERAGE(AI2149:AI2151),0)</f>
        <v>0</v>
      </c>
      <c r="AK2146" s="83"/>
      <c r="AL2146" s="83"/>
      <c r="AM2146" s="75"/>
      <c r="AN2146" s="75"/>
      <c r="AO2146" s="75"/>
      <c r="AP2146" s="75"/>
      <c r="AQ2146" s="75"/>
      <c r="AR2146" s="75"/>
      <c r="AS2146" s="75"/>
      <c r="AT2146" s="75"/>
      <c r="AU2146" s="75"/>
      <c r="AV2146" s="75"/>
      <c r="AW2146" s="84">
        <f>IF(ISNUMBER(AVERAGE(AV2149:AV2151)),AVERAGE(AV2149:AV2151),0)</f>
        <v>100</v>
      </c>
      <c r="AX2146" s="83"/>
      <c r="AY2146" s="83"/>
      <c r="AZ2146" s="79"/>
      <c r="BA2146" s="80"/>
      <c r="BB2146" s="71"/>
      <c r="BC2146" s="95"/>
      <c r="BD2146" s="41">
        <v>4</v>
      </c>
      <c r="BE2146" s="52">
        <v>45</v>
      </c>
      <c r="BF2146" s="103">
        <v>4514</v>
      </c>
      <c r="BG2146" s="278" t="s">
        <v>49</v>
      </c>
    </row>
    <row r="2147" spans="1:59" s="63" customFormat="1" ht="12.75" x14ac:dyDescent="0.2">
      <c r="A2147" s="196">
        <v>4</v>
      </c>
      <c r="B2147" s="197" t="s">
        <v>422</v>
      </c>
      <c r="C2147" s="208">
        <v>45</v>
      </c>
      <c r="D2147" s="209" t="s">
        <v>794</v>
      </c>
      <c r="E2147" s="212">
        <v>4514</v>
      </c>
      <c r="F2147" s="213" t="s">
        <v>814</v>
      </c>
      <c r="G2147" s="231"/>
      <c r="H2147" s="81" t="s">
        <v>50</v>
      </c>
      <c r="I2147" s="223"/>
      <c r="J2147" s="73"/>
      <c r="K2147" s="73"/>
      <c r="L2147" s="73"/>
      <c r="M2147" s="74"/>
      <c r="N2147" s="247"/>
      <c r="O2147" s="306"/>
      <c r="P2147" s="105"/>
      <c r="Q2147" s="75"/>
      <c r="R2147" s="75"/>
      <c r="S2147" s="75"/>
      <c r="T2147" s="75"/>
      <c r="U2147" s="75"/>
      <c r="V2147" s="75"/>
      <c r="W2147" s="75"/>
      <c r="X2147" s="75"/>
      <c r="Y2147" s="84">
        <f>MAX(X2149:X2151)</f>
        <v>25000</v>
      </c>
      <c r="Z2147" s="83"/>
      <c r="AA2147" s="83"/>
      <c r="AB2147" s="75"/>
      <c r="AC2147" s="75"/>
      <c r="AD2147" s="75"/>
      <c r="AE2147" s="75"/>
      <c r="AF2147" s="75"/>
      <c r="AG2147" s="75"/>
      <c r="AH2147" s="75"/>
      <c r="AI2147" s="75"/>
      <c r="AJ2147" s="84">
        <f>MAX(AI2149:AI2151)</f>
        <v>0</v>
      </c>
      <c r="AK2147" s="83"/>
      <c r="AL2147" s="83"/>
      <c r="AM2147" s="75"/>
      <c r="AN2147" s="75"/>
      <c r="AO2147" s="75"/>
      <c r="AP2147" s="75"/>
      <c r="AQ2147" s="75"/>
      <c r="AR2147" s="75"/>
      <c r="AS2147" s="75"/>
      <c r="AT2147" s="75"/>
      <c r="AU2147" s="75"/>
      <c r="AV2147" s="75"/>
      <c r="AW2147" s="84">
        <f>MAX(AV2149:AV2151)</f>
        <v>100</v>
      </c>
      <c r="AX2147" s="83"/>
      <c r="AY2147" s="83"/>
      <c r="AZ2147" s="79"/>
      <c r="BA2147" s="80"/>
      <c r="BB2147" s="71"/>
      <c r="BC2147" s="95"/>
      <c r="BD2147" s="41">
        <v>4</v>
      </c>
      <c r="BE2147" s="52">
        <v>45</v>
      </c>
      <c r="BF2147" s="103">
        <v>4514</v>
      </c>
      <c r="BG2147" s="278" t="s">
        <v>50</v>
      </c>
    </row>
    <row r="2148" spans="1:59" s="63" customFormat="1" ht="12.75" x14ac:dyDescent="0.2">
      <c r="A2148" s="196">
        <v>4</v>
      </c>
      <c r="B2148" s="197" t="s">
        <v>422</v>
      </c>
      <c r="C2148" s="208">
        <v>45</v>
      </c>
      <c r="D2148" s="209" t="s">
        <v>794</v>
      </c>
      <c r="E2148" s="212">
        <v>4514</v>
      </c>
      <c r="F2148" s="213" t="s">
        <v>814</v>
      </c>
      <c r="G2148" s="231"/>
      <c r="H2148" s="85" t="s">
        <v>51</v>
      </c>
      <c r="I2148" s="223"/>
      <c r="J2148" s="73"/>
      <c r="K2148" s="73"/>
      <c r="L2148" s="73"/>
      <c r="M2148" s="74"/>
      <c r="N2148" s="317">
        <f>SUM(N2149:N2150)</f>
        <v>2</v>
      </c>
      <c r="O2148" s="293">
        <f>SUM(O2149:O2150)</f>
        <v>1</v>
      </c>
      <c r="P2148" s="292"/>
      <c r="Q2148" s="87"/>
      <c r="R2148" s="87"/>
      <c r="S2148" s="87"/>
      <c r="T2148" s="87"/>
      <c r="U2148" s="87"/>
      <c r="V2148" s="87"/>
      <c r="W2148" s="87"/>
      <c r="X2148" s="87"/>
      <c r="Y2148" s="112"/>
      <c r="Z2148" s="121">
        <f>SUM(Z2149:Z2150)</f>
        <v>15000</v>
      </c>
      <c r="AA2148" s="88"/>
      <c r="AB2148" s="87"/>
      <c r="AC2148" s="87"/>
      <c r="AD2148" s="87"/>
      <c r="AE2148" s="87"/>
      <c r="AF2148" s="87"/>
      <c r="AG2148" s="87"/>
      <c r="AH2148" s="87"/>
      <c r="AI2148" s="87"/>
      <c r="AJ2148" s="112"/>
      <c r="AK2148" s="121">
        <f>SUM(AK2149:AK2150)</f>
        <v>0</v>
      </c>
      <c r="AL2148" s="88"/>
      <c r="AM2148" s="87"/>
      <c r="AN2148" s="87"/>
      <c r="AO2148" s="87"/>
      <c r="AP2148" s="87"/>
      <c r="AQ2148" s="87"/>
      <c r="AR2148" s="87"/>
      <c r="AS2148" s="87"/>
      <c r="AT2148" s="87"/>
      <c r="AU2148" s="87"/>
      <c r="AV2148" s="87"/>
      <c r="AW2148" s="112"/>
      <c r="AX2148" s="121">
        <f>SUM(AX2149:AX2150)</f>
        <v>100</v>
      </c>
      <c r="AY2148" s="88"/>
      <c r="AZ2148" s="79"/>
      <c r="BA2148" s="80"/>
      <c r="BB2148" s="71"/>
      <c r="BC2148" s="95"/>
      <c r="BD2148" s="41">
        <v>4</v>
      </c>
      <c r="BE2148" s="52">
        <v>45</v>
      </c>
      <c r="BF2148" s="103">
        <v>4514</v>
      </c>
      <c r="BG2148" s="279" t="s">
        <v>51</v>
      </c>
    </row>
    <row r="2149" spans="1:59" s="63" customFormat="1" ht="12.75" x14ac:dyDescent="0.2">
      <c r="A2149" s="196">
        <v>4</v>
      </c>
      <c r="B2149" s="197" t="s">
        <v>422</v>
      </c>
      <c r="C2149" s="208">
        <v>45</v>
      </c>
      <c r="D2149" s="209" t="s">
        <v>794</v>
      </c>
      <c r="E2149" s="212">
        <v>4514</v>
      </c>
      <c r="F2149" s="213" t="s">
        <v>814</v>
      </c>
      <c r="G2149" s="231"/>
      <c r="H2149" s="89" t="s">
        <v>52</v>
      </c>
      <c r="I2149" s="90" t="s">
        <v>815</v>
      </c>
      <c r="J2149" s="90" t="s">
        <v>816</v>
      </c>
      <c r="K2149" s="90" t="s">
        <v>727</v>
      </c>
      <c r="L2149" s="90" t="s">
        <v>69</v>
      </c>
      <c r="M2149" s="91"/>
      <c r="N2149" s="312">
        <v>1</v>
      </c>
      <c r="O2149" s="313">
        <f>N2149/N$2148</f>
        <v>0.5</v>
      </c>
      <c r="P2149" s="104"/>
      <c r="Q2149" s="92"/>
      <c r="R2149" s="92"/>
      <c r="S2149" s="92"/>
      <c r="T2149" s="92"/>
      <c r="U2149" s="92"/>
      <c r="V2149" s="92"/>
      <c r="W2149" s="92">
        <v>1</v>
      </c>
      <c r="X2149" s="109">
        <f>P2149*P$7+Q2149*Q$7+R2149*R$7+S2149*S$7+T2149*T$7+U2149*U$7+V2149*V$7+W2149*W$7</f>
        <v>25000</v>
      </c>
      <c r="Y2149" s="83"/>
      <c r="Z2149" s="110">
        <f>X2149*$O2149</f>
        <v>12500</v>
      </c>
      <c r="AA2149" s="111"/>
      <c r="AB2149" s="92"/>
      <c r="AC2149" s="92"/>
      <c r="AD2149" s="92"/>
      <c r="AE2149" s="92"/>
      <c r="AF2149" s="92"/>
      <c r="AG2149" s="92"/>
      <c r="AH2149" s="92"/>
      <c r="AI2149" s="109">
        <f>AB2149*AB$7+AC2149*AC$7+AD2149*AD$7+AE2149*AE$7+AF2149*AF$7+AG2149*AG$7+AH2149*AH$7</f>
        <v>0</v>
      </c>
      <c r="AJ2149" s="83"/>
      <c r="AK2149" s="110">
        <f>AI2149*$O2149</f>
        <v>0</v>
      </c>
      <c r="AL2149" s="111"/>
      <c r="AM2149" s="92"/>
      <c r="AN2149" s="92"/>
      <c r="AO2149" s="92"/>
      <c r="AP2149" s="92">
        <v>1</v>
      </c>
      <c r="AQ2149" s="92"/>
      <c r="AR2149" s="92"/>
      <c r="AS2149" s="92"/>
      <c r="AT2149" s="92"/>
      <c r="AU2149" s="92"/>
      <c r="AV2149" s="109">
        <f>AM2149*AM$7+AN2149*AN$7+AO2149*AO$7+AP2149*AP$7+AQ2149*AQ$7+AR2149*AR$7+AS2149*AS$7+AT2149*AT$7+AU2149*AU$7</f>
        <v>100</v>
      </c>
      <c r="AW2149" s="75"/>
      <c r="AX2149" s="110">
        <f>AV2149*$O2149</f>
        <v>50</v>
      </c>
      <c r="AY2149" s="111"/>
      <c r="AZ2149" s="93"/>
      <c r="BA2149" s="94" t="s">
        <v>105</v>
      </c>
      <c r="BB2149" s="71"/>
      <c r="BC2149" s="95"/>
      <c r="BD2149" s="41">
        <v>4</v>
      </c>
      <c r="BE2149" s="52">
        <v>45</v>
      </c>
      <c r="BF2149" s="103">
        <v>4514</v>
      </c>
      <c r="BG2149" s="280" t="s">
        <v>52</v>
      </c>
    </row>
    <row r="2150" spans="1:59" s="63" customFormat="1" ht="12.75" x14ac:dyDescent="0.2">
      <c r="A2150" s="196">
        <v>4</v>
      </c>
      <c r="B2150" s="197" t="s">
        <v>422</v>
      </c>
      <c r="C2150" s="208">
        <v>45</v>
      </c>
      <c r="D2150" s="209" t="s">
        <v>794</v>
      </c>
      <c r="E2150" s="212">
        <v>4514</v>
      </c>
      <c r="F2150" s="213" t="s">
        <v>814</v>
      </c>
      <c r="G2150" s="231"/>
      <c r="H2150" s="89"/>
      <c r="I2150" s="90" t="s">
        <v>817</v>
      </c>
      <c r="J2150" s="90" t="s">
        <v>816</v>
      </c>
      <c r="K2150" s="90" t="s">
        <v>90</v>
      </c>
      <c r="L2150" s="90"/>
      <c r="M2150" s="91"/>
      <c r="N2150" s="312">
        <v>1</v>
      </c>
      <c r="O2150" s="313">
        <f>N2150/N$2148</f>
        <v>0.5</v>
      </c>
      <c r="P2150" s="104"/>
      <c r="Q2150" s="92"/>
      <c r="R2150" s="92"/>
      <c r="S2150" s="92"/>
      <c r="T2150" s="92"/>
      <c r="U2150" s="92">
        <v>1</v>
      </c>
      <c r="V2150" s="92"/>
      <c r="W2150" s="92"/>
      <c r="X2150" s="109">
        <f>P2150*P$7+Q2150*Q$7+R2150*R$7+S2150*S$7+T2150*T$7+U2150*U$7+V2150*V$7+W2150*W$7</f>
        <v>5000</v>
      </c>
      <c r="Y2150" s="83"/>
      <c r="Z2150" s="110">
        <f>X2150*$O2150</f>
        <v>2500</v>
      </c>
      <c r="AA2150" s="111"/>
      <c r="AB2150" s="92"/>
      <c r="AC2150" s="92"/>
      <c r="AD2150" s="92"/>
      <c r="AE2150" s="92"/>
      <c r="AF2150" s="92"/>
      <c r="AG2150" s="92"/>
      <c r="AH2150" s="92"/>
      <c r="AI2150" s="109">
        <f>AB2150*AB$7+AC2150*AC$7+AD2150*AD$7+AE2150*AE$7+AF2150*AF$7+AG2150*AG$7+AH2150*AH$7</f>
        <v>0</v>
      </c>
      <c r="AJ2150" s="83"/>
      <c r="AK2150" s="110">
        <f>AI2150*$O2150</f>
        <v>0</v>
      </c>
      <c r="AL2150" s="111"/>
      <c r="AM2150" s="92"/>
      <c r="AN2150" s="92"/>
      <c r="AO2150" s="92"/>
      <c r="AP2150" s="92">
        <v>1</v>
      </c>
      <c r="AQ2150" s="92"/>
      <c r="AR2150" s="92"/>
      <c r="AS2150" s="92"/>
      <c r="AT2150" s="92"/>
      <c r="AU2150" s="92"/>
      <c r="AV2150" s="109">
        <f>AM2150*AM$7+AN2150*AN$7+AO2150*AO$7+AP2150*AP$7+AQ2150*AQ$7+AR2150*AR$7+AS2150*AS$7+AT2150*AT$7+AU2150*AU$7</f>
        <v>100</v>
      </c>
      <c r="AW2150" s="75"/>
      <c r="AX2150" s="110">
        <f>AV2150*$O2150</f>
        <v>50</v>
      </c>
      <c r="AY2150" s="111"/>
      <c r="AZ2150" s="93"/>
      <c r="BA2150" s="94" t="s">
        <v>105</v>
      </c>
      <c r="BB2150" s="71"/>
      <c r="BC2150" s="95"/>
      <c r="BD2150" s="41">
        <v>4</v>
      </c>
      <c r="BE2150" s="52">
        <v>45</v>
      </c>
      <c r="BF2150" s="103">
        <v>4514</v>
      </c>
      <c r="BG2150" s="280" t="s">
        <v>52</v>
      </c>
    </row>
    <row r="2151" spans="1:59" s="63" customFormat="1" ht="12.75" x14ac:dyDescent="0.2">
      <c r="A2151" s="196">
        <v>4</v>
      </c>
      <c r="B2151" s="197" t="s">
        <v>422</v>
      </c>
      <c r="C2151" s="208">
        <v>45</v>
      </c>
      <c r="D2151" s="209" t="s">
        <v>794</v>
      </c>
      <c r="E2151" s="212">
        <v>4514</v>
      </c>
      <c r="F2151" s="213" t="s">
        <v>814</v>
      </c>
      <c r="G2151" s="231"/>
      <c r="H2151" s="89"/>
      <c r="I2151" s="219"/>
      <c r="J2151" s="90"/>
      <c r="K2151" s="90"/>
      <c r="L2151" s="90"/>
      <c r="M2151" s="91"/>
      <c r="N2151" s="247"/>
      <c r="O2151" s="306"/>
      <c r="P2151" s="104"/>
      <c r="Q2151" s="92"/>
      <c r="R2151" s="92"/>
      <c r="S2151" s="92"/>
      <c r="T2151" s="92"/>
      <c r="U2151" s="92"/>
      <c r="V2151" s="92"/>
      <c r="W2151" s="92"/>
      <c r="X2151" s="75"/>
      <c r="Y2151" s="83"/>
      <c r="Z2151" s="83"/>
      <c r="AA2151" s="83"/>
      <c r="AB2151" s="92"/>
      <c r="AC2151" s="92"/>
      <c r="AD2151" s="92"/>
      <c r="AE2151" s="92"/>
      <c r="AF2151" s="92"/>
      <c r="AG2151" s="92"/>
      <c r="AH2151" s="92"/>
      <c r="AI2151" s="75"/>
      <c r="AJ2151" s="83"/>
      <c r="AK2151" s="83"/>
      <c r="AL2151" s="83"/>
      <c r="AM2151" s="92"/>
      <c r="AN2151" s="92"/>
      <c r="AO2151" s="92"/>
      <c r="AP2151" s="92"/>
      <c r="AQ2151" s="92"/>
      <c r="AR2151" s="92"/>
      <c r="AS2151" s="92"/>
      <c r="AT2151" s="92"/>
      <c r="AU2151" s="92"/>
      <c r="AV2151" s="75"/>
      <c r="AW2151" s="75"/>
      <c r="AX2151" s="83"/>
      <c r="AY2151" s="83"/>
      <c r="AZ2151" s="93"/>
      <c r="BA2151" s="94"/>
      <c r="BB2151" s="71"/>
      <c r="BC2151" s="95"/>
      <c r="BD2151" s="41">
        <v>4</v>
      </c>
      <c r="BE2151" s="52">
        <v>45</v>
      </c>
      <c r="BF2151" s="103">
        <v>4514</v>
      </c>
      <c r="BG2151" s="280" t="s">
        <v>52</v>
      </c>
    </row>
    <row r="2152" spans="1:59" s="63" customFormat="1" ht="12.75" x14ac:dyDescent="0.2">
      <c r="A2152" s="196">
        <v>4</v>
      </c>
      <c r="B2152" s="197" t="s">
        <v>422</v>
      </c>
      <c r="C2152" s="208">
        <v>45</v>
      </c>
      <c r="D2152" s="209" t="s">
        <v>794</v>
      </c>
      <c r="E2152" s="212">
        <v>4514</v>
      </c>
      <c r="F2152" s="213" t="s">
        <v>814</v>
      </c>
      <c r="G2152" s="231"/>
      <c r="H2152" s="65"/>
      <c r="I2152" s="222"/>
      <c r="J2152" s="66"/>
      <c r="K2152" s="66"/>
      <c r="L2152" s="66"/>
      <c r="M2152" s="64"/>
      <c r="N2152" s="304"/>
      <c r="O2152" s="305"/>
      <c r="P2152" s="127"/>
      <c r="Q2152" s="67"/>
      <c r="R2152" s="67"/>
      <c r="S2152" s="67"/>
      <c r="T2152" s="67"/>
      <c r="U2152" s="67"/>
      <c r="V2152" s="67"/>
      <c r="W2152" s="67"/>
      <c r="X2152" s="67"/>
      <c r="Y2152" s="68"/>
      <c r="Z2152" s="68"/>
      <c r="AA2152" s="68"/>
      <c r="AB2152" s="67"/>
      <c r="AC2152" s="67"/>
      <c r="AD2152" s="67"/>
      <c r="AE2152" s="67"/>
      <c r="AF2152" s="67"/>
      <c r="AG2152" s="67"/>
      <c r="AH2152" s="67"/>
      <c r="AI2152" s="67"/>
      <c r="AJ2152" s="68"/>
      <c r="AK2152" s="68"/>
      <c r="AL2152" s="68"/>
      <c r="AM2152" s="67"/>
      <c r="AN2152" s="67"/>
      <c r="AO2152" s="67"/>
      <c r="AP2152" s="67"/>
      <c r="AQ2152" s="67"/>
      <c r="AR2152" s="67"/>
      <c r="AS2152" s="67"/>
      <c r="AT2152" s="67"/>
      <c r="AU2152" s="67"/>
      <c r="AV2152" s="67"/>
      <c r="AW2152" s="67"/>
      <c r="AX2152" s="68"/>
      <c r="AY2152" s="68"/>
      <c r="AZ2152" s="69"/>
      <c r="BA2152" s="70"/>
      <c r="BB2152" s="71"/>
      <c r="BC2152" s="95"/>
      <c r="BD2152" s="41">
        <v>4</v>
      </c>
      <c r="BE2152" s="52">
        <v>45</v>
      </c>
      <c r="BF2152" s="103">
        <v>4514</v>
      </c>
      <c r="BG2152" s="275"/>
    </row>
    <row r="2153" spans="1:59" s="63" customFormat="1" ht="12.75" x14ac:dyDescent="0.2">
      <c r="A2153" s="196">
        <v>4</v>
      </c>
      <c r="B2153" s="197" t="s">
        <v>422</v>
      </c>
      <c r="C2153" s="208">
        <v>45</v>
      </c>
      <c r="D2153" s="209" t="s">
        <v>794</v>
      </c>
      <c r="E2153" s="212">
        <v>4514</v>
      </c>
      <c r="F2153" s="213" t="s">
        <v>814</v>
      </c>
      <c r="G2153" s="232"/>
      <c r="H2153" s="97"/>
      <c r="I2153" s="224"/>
      <c r="J2153" s="98"/>
      <c r="K2153" s="98"/>
      <c r="L2153" s="98"/>
      <c r="M2153" s="96"/>
      <c r="N2153" s="307"/>
      <c r="O2153" s="246"/>
      <c r="P2153" s="124"/>
      <c r="Q2153" s="99"/>
      <c r="R2153" s="99"/>
      <c r="S2153" s="99"/>
      <c r="T2153" s="99"/>
      <c r="U2153" s="99"/>
      <c r="V2153" s="99"/>
      <c r="W2153" s="99"/>
      <c r="X2153" s="99"/>
      <c r="Y2153" s="100"/>
      <c r="Z2153" s="100"/>
      <c r="AA2153" s="100"/>
      <c r="AB2153" s="99"/>
      <c r="AC2153" s="99"/>
      <c r="AD2153" s="99"/>
      <c r="AE2153" s="99"/>
      <c r="AF2153" s="99"/>
      <c r="AG2153" s="99"/>
      <c r="AH2153" s="99"/>
      <c r="AI2153" s="99"/>
      <c r="AJ2153" s="100"/>
      <c r="AK2153" s="100"/>
      <c r="AL2153" s="100"/>
      <c r="AM2153" s="99"/>
      <c r="AN2153" s="99"/>
      <c r="AO2153" s="99"/>
      <c r="AP2153" s="99"/>
      <c r="AQ2153" s="99"/>
      <c r="AR2153" s="99"/>
      <c r="AS2153" s="99"/>
      <c r="AT2153" s="99"/>
      <c r="AU2153" s="99"/>
      <c r="AV2153" s="99"/>
      <c r="AW2153" s="99"/>
      <c r="AX2153" s="100"/>
      <c r="AY2153" s="100"/>
      <c r="AZ2153" s="101"/>
      <c r="BA2153" s="102"/>
      <c r="BB2153" s="95"/>
      <c r="BC2153" s="95"/>
      <c r="BD2153" s="41">
        <v>4</v>
      </c>
      <c r="BE2153" s="52">
        <v>45</v>
      </c>
      <c r="BF2153" s="103">
        <v>4514</v>
      </c>
      <c r="BG2153" s="277"/>
    </row>
    <row r="2154" spans="1:59" x14ac:dyDescent="0.25">
      <c r="A2154" s="196">
        <v>4</v>
      </c>
      <c r="B2154" s="197" t="s">
        <v>422</v>
      </c>
      <c r="C2154" s="208">
        <v>45</v>
      </c>
      <c r="D2154" s="209" t="s">
        <v>794</v>
      </c>
      <c r="E2154" s="210">
        <v>4521</v>
      </c>
      <c r="F2154" s="211" t="s">
        <v>818</v>
      </c>
      <c r="G2154" s="235"/>
      <c r="H2154" s="145"/>
      <c r="I2154" s="221"/>
      <c r="J2154" s="57"/>
      <c r="K2154" s="57"/>
      <c r="L2154" s="57"/>
      <c r="M2154" s="144"/>
      <c r="N2154" s="324"/>
      <c r="O2154" s="325"/>
      <c r="P2154" s="146"/>
      <c r="Q2154" s="146"/>
      <c r="R2154" s="146"/>
      <c r="S2154" s="146"/>
      <c r="T2154" s="146"/>
      <c r="U2154" s="146"/>
      <c r="V2154" s="146"/>
      <c r="W2154" s="146"/>
      <c r="X2154" s="146"/>
      <c r="Y2154" s="59"/>
      <c r="Z2154" s="123"/>
      <c r="AA2154" s="123"/>
      <c r="AB2154" s="146"/>
      <c r="AC2154" s="146"/>
      <c r="AD2154" s="146"/>
      <c r="AE2154" s="146"/>
      <c r="AF2154" s="146"/>
      <c r="AG2154" s="146"/>
      <c r="AH2154" s="146"/>
      <c r="AI2154" s="146"/>
      <c r="AJ2154" s="59"/>
      <c r="AK2154" s="123"/>
      <c r="AL2154" s="123"/>
      <c r="AM2154" s="146"/>
      <c r="AN2154" s="146"/>
      <c r="AO2154" s="146"/>
      <c r="AP2154" s="146"/>
      <c r="AQ2154" s="146"/>
      <c r="AR2154" s="146"/>
      <c r="AS2154" s="146"/>
      <c r="AT2154" s="146"/>
      <c r="AU2154" s="146"/>
      <c r="AV2154" s="146"/>
      <c r="AW2154" s="58"/>
      <c r="AX2154" s="123"/>
      <c r="AY2154" s="59"/>
      <c r="AZ2154" s="147"/>
      <c r="BA2154" s="148"/>
      <c r="BB2154" s="143"/>
      <c r="BC2154" s="143"/>
      <c r="BD2154" s="41">
        <v>4</v>
      </c>
      <c r="BE2154" s="52">
        <v>45</v>
      </c>
      <c r="BF2154" s="62">
        <v>4521</v>
      </c>
      <c r="BG2154" s="284"/>
    </row>
    <row r="2155" spans="1:59" s="63" customFormat="1" ht="12.75" x14ac:dyDescent="0.2">
      <c r="A2155" s="196">
        <v>4</v>
      </c>
      <c r="B2155" s="197" t="s">
        <v>422</v>
      </c>
      <c r="C2155" s="208">
        <v>45</v>
      </c>
      <c r="D2155" s="209" t="s">
        <v>794</v>
      </c>
      <c r="E2155" s="210">
        <v>4521</v>
      </c>
      <c r="F2155" s="211" t="s">
        <v>818</v>
      </c>
      <c r="G2155" s="230"/>
      <c r="H2155" s="56"/>
      <c r="I2155" s="221"/>
      <c r="J2155" s="57"/>
      <c r="K2155" s="57"/>
      <c r="L2155" s="57"/>
      <c r="M2155" s="55"/>
      <c r="N2155" s="303"/>
      <c r="O2155" s="245"/>
      <c r="P2155" s="122"/>
      <c r="Q2155" s="58"/>
      <c r="R2155" s="58"/>
      <c r="S2155" s="58"/>
      <c r="T2155" s="58"/>
      <c r="U2155" s="58"/>
      <c r="V2155" s="58"/>
      <c r="W2155" s="58"/>
      <c r="X2155" s="58"/>
      <c r="Y2155" s="59"/>
      <c r="Z2155" s="59"/>
      <c r="AA2155" s="59"/>
      <c r="AB2155" s="58"/>
      <c r="AC2155" s="58"/>
      <c r="AD2155" s="58"/>
      <c r="AE2155" s="58"/>
      <c r="AF2155" s="58"/>
      <c r="AG2155" s="58"/>
      <c r="AH2155" s="58"/>
      <c r="AI2155" s="58"/>
      <c r="AJ2155" s="59"/>
      <c r="AK2155" s="59"/>
      <c r="AL2155" s="59"/>
      <c r="AM2155" s="58"/>
      <c r="AN2155" s="58"/>
      <c r="AO2155" s="58"/>
      <c r="AP2155" s="58"/>
      <c r="AQ2155" s="58"/>
      <c r="AR2155" s="58"/>
      <c r="AS2155" s="58"/>
      <c r="AT2155" s="58"/>
      <c r="AU2155" s="58"/>
      <c r="AV2155" s="58"/>
      <c r="AW2155" s="58"/>
      <c r="AX2155" s="59"/>
      <c r="AY2155" s="59"/>
      <c r="AZ2155" s="60"/>
      <c r="BA2155" s="61"/>
      <c r="BB2155" s="54"/>
      <c r="BC2155" s="54"/>
      <c r="BD2155" s="41">
        <v>4</v>
      </c>
      <c r="BE2155" s="52">
        <v>45</v>
      </c>
      <c r="BF2155" s="62">
        <v>4521</v>
      </c>
      <c r="BG2155" s="274"/>
    </row>
    <row r="2156" spans="1:59" s="63" customFormat="1" ht="12.75" x14ac:dyDescent="0.2">
      <c r="A2156" s="196">
        <v>4</v>
      </c>
      <c r="B2156" s="197" t="s">
        <v>422</v>
      </c>
      <c r="C2156" s="208">
        <v>45</v>
      </c>
      <c r="D2156" s="209" t="s">
        <v>794</v>
      </c>
      <c r="E2156" s="210">
        <v>4521</v>
      </c>
      <c r="F2156" s="211" t="s">
        <v>818</v>
      </c>
      <c r="G2156" s="231"/>
      <c r="H2156" s="65"/>
      <c r="I2156" s="222"/>
      <c r="J2156" s="66"/>
      <c r="K2156" s="66"/>
      <c r="L2156" s="66"/>
      <c r="M2156" s="64"/>
      <c r="N2156" s="308"/>
      <c r="O2156" s="309"/>
      <c r="P2156" s="127"/>
      <c r="Q2156" s="67"/>
      <c r="R2156" s="67"/>
      <c r="S2156" s="67"/>
      <c r="T2156" s="67"/>
      <c r="U2156" s="67"/>
      <c r="V2156" s="67"/>
      <c r="W2156" s="67"/>
      <c r="X2156" s="67"/>
      <c r="Y2156" s="68"/>
      <c r="Z2156" s="68"/>
      <c r="AA2156" s="68"/>
      <c r="AB2156" s="67"/>
      <c r="AC2156" s="67"/>
      <c r="AD2156" s="67"/>
      <c r="AE2156" s="67"/>
      <c r="AF2156" s="67"/>
      <c r="AG2156" s="67"/>
      <c r="AH2156" s="67"/>
      <c r="AI2156" s="67"/>
      <c r="AJ2156" s="68"/>
      <c r="AK2156" s="68"/>
      <c r="AL2156" s="68"/>
      <c r="AM2156" s="67"/>
      <c r="AN2156" s="67"/>
      <c r="AO2156" s="67"/>
      <c r="AP2156" s="67"/>
      <c r="AQ2156" s="67"/>
      <c r="AR2156" s="67"/>
      <c r="AS2156" s="67"/>
      <c r="AT2156" s="67"/>
      <c r="AU2156" s="67"/>
      <c r="AV2156" s="67"/>
      <c r="AW2156" s="67"/>
      <c r="AX2156" s="68"/>
      <c r="AY2156" s="68"/>
      <c r="AZ2156" s="69"/>
      <c r="BA2156" s="70"/>
      <c r="BB2156" s="71"/>
      <c r="BC2156" s="54"/>
      <c r="BD2156" s="41">
        <v>4</v>
      </c>
      <c r="BE2156" s="52">
        <v>45</v>
      </c>
      <c r="BF2156" s="62">
        <v>4521</v>
      </c>
      <c r="BG2156" s="275"/>
    </row>
    <row r="2157" spans="1:59" s="63" customFormat="1" ht="12.75" x14ac:dyDescent="0.2">
      <c r="A2157" s="196">
        <v>4</v>
      </c>
      <c r="B2157" s="197" t="s">
        <v>422</v>
      </c>
      <c r="C2157" s="208">
        <v>45</v>
      </c>
      <c r="D2157" s="209" t="s">
        <v>794</v>
      </c>
      <c r="E2157" s="210">
        <v>4521</v>
      </c>
      <c r="F2157" s="211" t="s">
        <v>818</v>
      </c>
      <c r="G2157" s="231"/>
      <c r="H2157" s="72" t="s">
        <v>47</v>
      </c>
      <c r="I2157" s="223"/>
      <c r="J2157" s="73"/>
      <c r="K2157" s="73"/>
      <c r="L2157" s="73"/>
      <c r="M2157" s="74"/>
      <c r="N2157" s="247"/>
      <c r="O2157" s="306"/>
      <c r="P2157" s="105"/>
      <c r="Q2157" s="75"/>
      <c r="R2157" s="75"/>
      <c r="S2157" s="75"/>
      <c r="T2157" s="75"/>
      <c r="U2157" s="75"/>
      <c r="V2157" s="75"/>
      <c r="W2157" s="75"/>
      <c r="X2157" s="75"/>
      <c r="Y2157" s="76">
        <f>IF(ISNUMBER(VLOOKUP(Y2159,P$7:W$7,MATCH(Y2159,P$7:W$7))),VLOOKUP(Y2159,P$7:W$7,MATCH(Y2159,P$7:W$7)),IF(N2161=0,"No Data",IF(Y2159&gt;0,"&lt;100",0)))</f>
        <v>1000</v>
      </c>
      <c r="Z2157" s="77">
        <f>IF(ISNUMBER(VLOOKUP(Z2161,P$7:W$7,MATCH(Z2161,P$7:W$7))),VLOOKUP(Z2161,P$7:W$7,MATCH(Z2161,P$7:W$7)),IF(N2161=0,"No Data",IF(Z2161&gt;0,"&lt;100",0)))</f>
        <v>1000</v>
      </c>
      <c r="AA2157" s="106">
        <f>IF(ISNUMBER(Z2157),Z2157,0)</f>
        <v>1000</v>
      </c>
      <c r="AB2157" s="75"/>
      <c r="AC2157" s="75"/>
      <c r="AD2157" s="75"/>
      <c r="AE2157" s="75"/>
      <c r="AF2157" s="75"/>
      <c r="AG2157" s="75"/>
      <c r="AH2157" s="75"/>
      <c r="AI2157" s="75"/>
      <c r="AJ2157" s="76">
        <f>IF(ISNUMBER(VLOOKUP(AJ2159,AB$7:AH$7,MATCH(AJ2159,AB$7:AH$7))),VLOOKUP(AJ2159,AB$7:AH$7,MATCH(AJ2159,AB$7:AH$7)),IF(N2161=0,"No Data",IF(AJ2159&gt;0,"&lt;50",0)))</f>
        <v>0</v>
      </c>
      <c r="AK2157" s="77">
        <f>IF(ISNUMBER(VLOOKUP(AK2161,AB$7:AH$7,MATCH(AK2161,AB$7:AH$7))),VLOOKUP(AK2161,AB$7:AH$7,MATCH(AK2161,AB$7:AH$7)),IF(N2161=0,"No Data",IF(AK2161&gt;0,"&lt;50",0)))</f>
        <v>0</v>
      </c>
      <c r="AL2157" s="106">
        <f>IF(ISNUMBER(AK2157),AK2157,0)</f>
        <v>0</v>
      </c>
      <c r="AM2157" s="75"/>
      <c r="AN2157" s="75"/>
      <c r="AO2157" s="75"/>
      <c r="AP2157" s="75"/>
      <c r="AQ2157" s="75"/>
      <c r="AR2157" s="75"/>
      <c r="AS2157" s="75"/>
      <c r="AT2157" s="75"/>
      <c r="AU2157" s="75"/>
      <c r="AV2157" s="75"/>
      <c r="AW2157" s="76">
        <f>IF(ISNUMBER(VLOOKUP(AW2159,AM$7:AU$7,MATCH(AW2159,AM$7:AU$7))),VLOOKUP(AW2159,AM$7:AU$7,MATCH(AW2159,AM$7:AU$7)),IF(N2161=0,"No Data",IF(AW2159&gt;0,"&lt;10",0)))</f>
        <v>500</v>
      </c>
      <c r="AX2157" s="77">
        <f>IF(ISNUMBER(VLOOKUP(AX2161,AM$7:AU$7,MATCH(AX2161,AM$7:AU$7))),VLOOKUP(AX2161,AM$7:AU$7,MATCH(AX2161,AM$7:AU$7)),IF(N2161=0,"No Data",IF(AX2161&gt;0,"&lt;10",0)))</f>
        <v>500</v>
      </c>
      <c r="AY2157" s="106">
        <f>IF(ISNUMBER(AX2157),AX2157,0)</f>
        <v>500</v>
      </c>
      <c r="AZ2157" s="79"/>
      <c r="BA2157" s="80"/>
      <c r="BB2157" s="71"/>
      <c r="BC2157" s="54"/>
      <c r="BD2157" s="41">
        <v>4</v>
      </c>
      <c r="BE2157" s="52">
        <v>45</v>
      </c>
      <c r="BF2157" s="62">
        <v>4521</v>
      </c>
      <c r="BG2157" s="276" t="s">
        <v>47</v>
      </c>
    </row>
    <row r="2158" spans="1:59" s="63" customFormat="1" ht="12.75" x14ac:dyDescent="0.2">
      <c r="A2158" s="196">
        <v>4</v>
      </c>
      <c r="B2158" s="197" t="s">
        <v>422</v>
      </c>
      <c r="C2158" s="208">
        <v>45</v>
      </c>
      <c r="D2158" s="209" t="s">
        <v>794</v>
      </c>
      <c r="E2158" s="210">
        <v>4521</v>
      </c>
      <c r="F2158" s="211" t="s">
        <v>818</v>
      </c>
      <c r="G2158" s="231"/>
      <c r="H2158" s="81" t="s">
        <v>48</v>
      </c>
      <c r="I2158" s="223"/>
      <c r="J2158" s="73"/>
      <c r="K2158" s="73"/>
      <c r="L2158" s="73"/>
      <c r="M2158" s="74"/>
      <c r="N2158" s="247"/>
      <c r="O2158" s="306"/>
      <c r="P2158" s="105"/>
      <c r="Q2158" s="75"/>
      <c r="R2158" s="75"/>
      <c r="S2158" s="75"/>
      <c r="T2158" s="75"/>
      <c r="U2158" s="75"/>
      <c r="V2158" s="75"/>
      <c r="W2158" s="75"/>
      <c r="X2158" s="75"/>
      <c r="Y2158" s="82">
        <f>MIN(X2162:X2185)</f>
        <v>0</v>
      </c>
      <c r="Z2158" s="83"/>
      <c r="AA2158" s="83"/>
      <c r="AB2158" s="75"/>
      <c r="AC2158" s="75"/>
      <c r="AD2158" s="75"/>
      <c r="AE2158" s="75"/>
      <c r="AF2158" s="75"/>
      <c r="AG2158" s="75"/>
      <c r="AH2158" s="75"/>
      <c r="AI2158" s="75"/>
      <c r="AJ2158" s="82">
        <f>MIN(AI2162:AI2185)</f>
        <v>0</v>
      </c>
      <c r="AK2158" s="83"/>
      <c r="AL2158" s="83"/>
      <c r="AM2158" s="75"/>
      <c r="AN2158" s="75"/>
      <c r="AO2158" s="75"/>
      <c r="AP2158" s="75"/>
      <c r="AQ2158" s="75"/>
      <c r="AR2158" s="75"/>
      <c r="AS2158" s="75"/>
      <c r="AT2158" s="75"/>
      <c r="AU2158" s="75"/>
      <c r="AV2158" s="75"/>
      <c r="AW2158" s="82">
        <f>MIN(AV2162:AV2185)</f>
        <v>50</v>
      </c>
      <c r="AX2158" s="83"/>
      <c r="AY2158" s="83"/>
      <c r="AZ2158" s="79"/>
      <c r="BA2158" s="80"/>
      <c r="BB2158" s="71"/>
      <c r="BC2158" s="54"/>
      <c r="BD2158" s="41">
        <v>4</v>
      </c>
      <c r="BE2158" s="52">
        <v>45</v>
      </c>
      <c r="BF2158" s="62">
        <v>4521</v>
      </c>
      <c r="BG2158" s="278" t="s">
        <v>48</v>
      </c>
    </row>
    <row r="2159" spans="1:59" s="63" customFormat="1" ht="12.75" x14ac:dyDescent="0.2">
      <c r="A2159" s="196">
        <v>4</v>
      </c>
      <c r="B2159" s="197" t="s">
        <v>422</v>
      </c>
      <c r="C2159" s="208">
        <v>45</v>
      </c>
      <c r="D2159" s="209" t="s">
        <v>794</v>
      </c>
      <c r="E2159" s="210">
        <v>4521</v>
      </c>
      <c r="F2159" s="211" t="s">
        <v>818</v>
      </c>
      <c r="G2159" s="231"/>
      <c r="H2159" s="81" t="s">
        <v>49</v>
      </c>
      <c r="I2159" s="223"/>
      <c r="J2159" s="73"/>
      <c r="K2159" s="73"/>
      <c r="L2159" s="73"/>
      <c r="M2159" s="74"/>
      <c r="N2159" s="247"/>
      <c r="O2159" s="306"/>
      <c r="P2159" s="105"/>
      <c r="Q2159" s="75"/>
      <c r="R2159" s="75"/>
      <c r="S2159" s="75"/>
      <c r="T2159" s="75"/>
      <c r="U2159" s="75"/>
      <c r="V2159" s="75"/>
      <c r="W2159" s="75"/>
      <c r="X2159" s="75"/>
      <c r="Y2159" s="84">
        <f>IF(ISNUMBER(AVERAGE(X2162:X2185)),AVERAGE(X2162:X2185),0)</f>
        <v>1058.3333333333333</v>
      </c>
      <c r="Z2159" s="83"/>
      <c r="AA2159" s="83"/>
      <c r="AB2159" s="75"/>
      <c r="AC2159" s="75"/>
      <c r="AD2159" s="75"/>
      <c r="AE2159" s="75"/>
      <c r="AF2159" s="75"/>
      <c r="AG2159" s="75"/>
      <c r="AH2159" s="75"/>
      <c r="AI2159" s="75"/>
      <c r="AJ2159" s="84">
        <f>IF(ISNUMBER(AVERAGE(AI2162:AI2185)),AVERAGE(AI2162:AI2185),0)</f>
        <v>0</v>
      </c>
      <c r="AK2159" s="83"/>
      <c r="AL2159" s="83"/>
      <c r="AM2159" s="75"/>
      <c r="AN2159" s="75"/>
      <c r="AO2159" s="75"/>
      <c r="AP2159" s="75"/>
      <c r="AQ2159" s="75"/>
      <c r="AR2159" s="75"/>
      <c r="AS2159" s="75"/>
      <c r="AT2159" s="75"/>
      <c r="AU2159" s="75"/>
      <c r="AV2159" s="75"/>
      <c r="AW2159" s="84">
        <f>IF(ISNUMBER(AVERAGE(AV2162:AV2185)),AVERAGE(AV2162:AV2185),0)</f>
        <v>552.08333333333337</v>
      </c>
      <c r="AX2159" s="83"/>
      <c r="AY2159" s="83"/>
      <c r="AZ2159" s="79"/>
      <c r="BA2159" s="80"/>
      <c r="BB2159" s="71"/>
      <c r="BC2159" s="54"/>
      <c r="BD2159" s="41">
        <v>4</v>
      </c>
      <c r="BE2159" s="52">
        <v>45</v>
      </c>
      <c r="BF2159" s="62">
        <v>4521</v>
      </c>
      <c r="BG2159" s="278" t="s">
        <v>49</v>
      </c>
    </row>
    <row r="2160" spans="1:59" s="63" customFormat="1" ht="12.75" x14ac:dyDescent="0.2">
      <c r="A2160" s="196">
        <v>4</v>
      </c>
      <c r="B2160" s="197" t="s">
        <v>422</v>
      </c>
      <c r="C2160" s="208">
        <v>45</v>
      </c>
      <c r="D2160" s="209" t="s">
        <v>794</v>
      </c>
      <c r="E2160" s="210">
        <v>4521</v>
      </c>
      <c r="F2160" s="211" t="s">
        <v>818</v>
      </c>
      <c r="G2160" s="231"/>
      <c r="H2160" s="81" t="s">
        <v>50</v>
      </c>
      <c r="I2160" s="223"/>
      <c r="J2160" s="73"/>
      <c r="K2160" s="73"/>
      <c r="L2160" s="73"/>
      <c r="M2160" s="74"/>
      <c r="N2160" s="247"/>
      <c r="O2160" s="306"/>
      <c r="P2160" s="105"/>
      <c r="Q2160" s="75"/>
      <c r="R2160" s="75"/>
      <c r="S2160" s="75"/>
      <c r="T2160" s="75"/>
      <c r="U2160" s="75"/>
      <c r="V2160" s="75"/>
      <c r="W2160" s="75"/>
      <c r="X2160" s="75"/>
      <c r="Y2160" s="84">
        <f>MAX(X2162:X2185)</f>
        <v>25000</v>
      </c>
      <c r="Z2160" s="83"/>
      <c r="AA2160" s="83"/>
      <c r="AB2160" s="75"/>
      <c r="AC2160" s="75"/>
      <c r="AD2160" s="75"/>
      <c r="AE2160" s="75"/>
      <c r="AF2160" s="75"/>
      <c r="AG2160" s="75"/>
      <c r="AH2160" s="75"/>
      <c r="AI2160" s="75"/>
      <c r="AJ2160" s="84">
        <f>MAX(AI2162:AI2185)</f>
        <v>0</v>
      </c>
      <c r="AK2160" s="83"/>
      <c r="AL2160" s="83"/>
      <c r="AM2160" s="75"/>
      <c r="AN2160" s="75"/>
      <c r="AO2160" s="75"/>
      <c r="AP2160" s="75"/>
      <c r="AQ2160" s="75"/>
      <c r="AR2160" s="75"/>
      <c r="AS2160" s="75"/>
      <c r="AT2160" s="75"/>
      <c r="AU2160" s="75"/>
      <c r="AV2160" s="75"/>
      <c r="AW2160" s="84">
        <f>MAX(AV2162:AV2185)</f>
        <v>2500</v>
      </c>
      <c r="AX2160" s="83"/>
      <c r="AY2160" s="83"/>
      <c r="AZ2160" s="79"/>
      <c r="BA2160" s="80"/>
      <c r="BB2160" s="71"/>
      <c r="BC2160" s="54"/>
      <c r="BD2160" s="41">
        <v>4</v>
      </c>
      <c r="BE2160" s="52">
        <v>45</v>
      </c>
      <c r="BF2160" s="62">
        <v>4521</v>
      </c>
      <c r="BG2160" s="278" t="s">
        <v>50</v>
      </c>
    </row>
    <row r="2161" spans="1:59" s="63" customFormat="1" ht="12.75" x14ac:dyDescent="0.2">
      <c r="A2161" s="196">
        <v>4</v>
      </c>
      <c r="B2161" s="197" t="s">
        <v>422</v>
      </c>
      <c r="C2161" s="208">
        <v>45</v>
      </c>
      <c r="D2161" s="209" t="s">
        <v>794</v>
      </c>
      <c r="E2161" s="210">
        <v>4521</v>
      </c>
      <c r="F2161" s="211" t="s">
        <v>818</v>
      </c>
      <c r="G2161" s="231"/>
      <c r="H2161" s="85" t="s">
        <v>51</v>
      </c>
      <c r="I2161" s="223"/>
      <c r="J2161" s="73"/>
      <c r="K2161" s="73"/>
      <c r="L2161" s="73"/>
      <c r="M2161" s="74"/>
      <c r="N2161" s="248">
        <f>SUM(N2162:N2185)</f>
        <v>24</v>
      </c>
      <c r="O2161" s="293">
        <f>SUM(O2162:O2185)</f>
        <v>0.99999999999999956</v>
      </c>
      <c r="P2161" s="292"/>
      <c r="Q2161" s="87"/>
      <c r="R2161" s="87"/>
      <c r="S2161" s="87"/>
      <c r="T2161" s="87"/>
      <c r="U2161" s="87"/>
      <c r="V2161" s="87"/>
      <c r="W2161" s="87"/>
      <c r="X2161" s="87"/>
      <c r="Y2161" s="88"/>
      <c r="Z2161" s="107">
        <f>SUM(Z2162:Z2185)</f>
        <v>1058.3333333333333</v>
      </c>
      <c r="AA2161" s="88"/>
      <c r="AB2161" s="87"/>
      <c r="AC2161" s="87"/>
      <c r="AD2161" s="87"/>
      <c r="AE2161" s="87"/>
      <c r="AF2161" s="87"/>
      <c r="AG2161" s="87"/>
      <c r="AH2161" s="87"/>
      <c r="AI2161" s="87"/>
      <c r="AJ2161" s="88"/>
      <c r="AK2161" s="107">
        <f>SUM(AK2162:AK2185)</f>
        <v>0</v>
      </c>
      <c r="AL2161" s="88"/>
      <c r="AM2161" s="87"/>
      <c r="AN2161" s="87"/>
      <c r="AO2161" s="87"/>
      <c r="AP2161" s="87"/>
      <c r="AQ2161" s="87"/>
      <c r="AR2161" s="87"/>
      <c r="AS2161" s="87"/>
      <c r="AT2161" s="87"/>
      <c r="AU2161" s="87"/>
      <c r="AV2161" s="87"/>
      <c r="AW2161" s="112"/>
      <c r="AX2161" s="107">
        <f>SUM(AX2162:AX2185)</f>
        <v>552.08333333333326</v>
      </c>
      <c r="AY2161" s="88"/>
      <c r="AZ2161" s="79"/>
      <c r="BA2161" s="80"/>
      <c r="BB2161" s="71"/>
      <c r="BC2161" s="54"/>
      <c r="BD2161" s="41">
        <v>4</v>
      </c>
      <c r="BE2161" s="52">
        <v>45</v>
      </c>
      <c r="BF2161" s="62">
        <v>4521</v>
      </c>
      <c r="BG2161" s="279" t="s">
        <v>51</v>
      </c>
    </row>
    <row r="2162" spans="1:59" s="63" customFormat="1" ht="12.75" x14ac:dyDescent="0.2">
      <c r="A2162" s="196">
        <v>4</v>
      </c>
      <c r="B2162" s="197" t="s">
        <v>422</v>
      </c>
      <c r="C2162" s="208">
        <v>45</v>
      </c>
      <c r="D2162" s="209" t="s">
        <v>794</v>
      </c>
      <c r="E2162" s="210">
        <v>4521</v>
      </c>
      <c r="F2162" s="211" t="s">
        <v>818</v>
      </c>
      <c r="G2162" s="231"/>
      <c r="H2162" s="89" t="s">
        <v>52</v>
      </c>
      <c r="I2162" s="90" t="s">
        <v>819</v>
      </c>
      <c r="J2162" s="90"/>
      <c r="K2162" s="90" t="s">
        <v>64</v>
      </c>
      <c r="L2162" s="90" t="s">
        <v>528</v>
      </c>
      <c r="M2162" s="91"/>
      <c r="N2162" s="312">
        <v>1</v>
      </c>
      <c r="O2162" s="313">
        <f>N2162/N$2161</f>
        <v>4.1666666666666664E-2</v>
      </c>
      <c r="P2162" s="104"/>
      <c r="Q2162" s="92"/>
      <c r="R2162" s="92"/>
      <c r="S2162" s="92"/>
      <c r="T2162" s="92"/>
      <c r="U2162" s="92"/>
      <c r="V2162" s="92"/>
      <c r="W2162" s="92"/>
      <c r="X2162" s="109">
        <f t="shared" ref="X2162:X2185" si="294">P2162*P$7+Q2162*Q$7+R2162*R$7+S2162*S$7+T2162*T$7+U2162*U$7+V2162*V$7+W2162*W$7</f>
        <v>0</v>
      </c>
      <c r="Y2162" s="83"/>
      <c r="Z2162" s="110">
        <f t="shared" ref="Z2162:Z2185" si="295">X2162*$O2162</f>
        <v>0</v>
      </c>
      <c r="AA2162" s="111"/>
      <c r="AB2162" s="92"/>
      <c r="AC2162" s="92"/>
      <c r="AD2162" s="92"/>
      <c r="AE2162" s="92"/>
      <c r="AF2162" s="92"/>
      <c r="AG2162" s="92"/>
      <c r="AH2162" s="92"/>
      <c r="AI2162" s="109">
        <f t="shared" ref="AI2162:AI2185" si="296">AB2162*AB$7+AC2162*AC$7+AD2162*AD$7+AE2162*AE$7+AF2162*AF$7+AG2162*AG$7+AH2162*AH$7</f>
        <v>0</v>
      </c>
      <c r="AJ2162" s="83"/>
      <c r="AK2162" s="110">
        <f t="shared" ref="AK2162:AK2185" si="297">AI2162*$O2162</f>
        <v>0</v>
      </c>
      <c r="AL2162" s="111"/>
      <c r="AM2162" s="92"/>
      <c r="AN2162" s="92"/>
      <c r="AO2162" s="92"/>
      <c r="AP2162" s="92">
        <v>1</v>
      </c>
      <c r="AQ2162" s="92"/>
      <c r="AR2162" s="92"/>
      <c r="AS2162" s="92"/>
      <c r="AT2162" s="92"/>
      <c r="AU2162" s="92"/>
      <c r="AV2162" s="109">
        <f t="shared" ref="AV2162:AV2185" si="298">AM2162*AM$7+AN2162*AN$7+AO2162*AO$7+AP2162*AP$7+AQ2162*AQ$7+AR2162*AR$7+AS2162*AS$7+AT2162*AT$7+AU2162*AU$7</f>
        <v>100</v>
      </c>
      <c r="AW2162" s="75"/>
      <c r="AX2162" s="110">
        <f t="shared" ref="AX2162:AX2185" si="299">AV2162*$O2162</f>
        <v>4.1666666666666661</v>
      </c>
      <c r="AY2162" s="111"/>
      <c r="AZ2162" s="93"/>
      <c r="BA2162" s="94" t="s">
        <v>105</v>
      </c>
      <c r="BB2162" s="71"/>
      <c r="BC2162" s="54"/>
      <c r="BD2162" s="41">
        <v>4</v>
      </c>
      <c r="BE2162" s="52">
        <v>45</v>
      </c>
      <c r="BF2162" s="62">
        <v>4521</v>
      </c>
      <c r="BG2162" s="280" t="s">
        <v>52</v>
      </c>
    </row>
    <row r="2163" spans="1:59" s="63" customFormat="1" ht="12.75" x14ac:dyDescent="0.2">
      <c r="A2163" s="196">
        <v>4</v>
      </c>
      <c r="B2163" s="197" t="s">
        <v>422</v>
      </c>
      <c r="C2163" s="208">
        <v>45</v>
      </c>
      <c r="D2163" s="209" t="s">
        <v>794</v>
      </c>
      <c r="E2163" s="210">
        <v>4521</v>
      </c>
      <c r="F2163" s="211" t="s">
        <v>818</v>
      </c>
      <c r="G2163" s="231"/>
      <c r="H2163" s="89"/>
      <c r="I2163" s="90" t="s">
        <v>820</v>
      </c>
      <c r="J2163" s="90"/>
      <c r="K2163" s="90" t="s">
        <v>64</v>
      </c>
      <c r="L2163" s="90" t="s">
        <v>188</v>
      </c>
      <c r="M2163" s="91"/>
      <c r="N2163" s="312">
        <v>1</v>
      </c>
      <c r="O2163" s="313">
        <f t="shared" ref="O2163:O2185" si="300">N2163/N$2161</f>
        <v>4.1666666666666664E-2</v>
      </c>
      <c r="P2163" s="104"/>
      <c r="Q2163" s="92"/>
      <c r="R2163" s="92"/>
      <c r="S2163" s="92"/>
      <c r="T2163" s="92"/>
      <c r="U2163" s="92"/>
      <c r="V2163" s="92"/>
      <c r="W2163" s="92"/>
      <c r="X2163" s="109">
        <f t="shared" si="294"/>
        <v>0</v>
      </c>
      <c r="Y2163" s="83"/>
      <c r="Z2163" s="110">
        <f t="shared" si="295"/>
        <v>0</v>
      </c>
      <c r="AA2163" s="111"/>
      <c r="AB2163" s="92"/>
      <c r="AC2163" s="92"/>
      <c r="AD2163" s="92"/>
      <c r="AE2163" s="92"/>
      <c r="AF2163" s="92"/>
      <c r="AG2163" s="92"/>
      <c r="AH2163" s="92"/>
      <c r="AI2163" s="109">
        <f t="shared" si="296"/>
        <v>0</v>
      </c>
      <c r="AJ2163" s="83"/>
      <c r="AK2163" s="110">
        <f t="shared" si="297"/>
        <v>0</v>
      </c>
      <c r="AL2163" s="111"/>
      <c r="AM2163" s="92"/>
      <c r="AN2163" s="92"/>
      <c r="AO2163" s="92"/>
      <c r="AP2163" s="92"/>
      <c r="AQ2163" s="92">
        <v>1</v>
      </c>
      <c r="AR2163" s="92"/>
      <c r="AS2163" s="92"/>
      <c r="AT2163" s="92"/>
      <c r="AU2163" s="92"/>
      <c r="AV2163" s="109">
        <f t="shared" si="298"/>
        <v>250</v>
      </c>
      <c r="AW2163" s="75"/>
      <c r="AX2163" s="110">
        <f t="shared" si="299"/>
        <v>10.416666666666666</v>
      </c>
      <c r="AY2163" s="111"/>
      <c r="AZ2163" s="93"/>
      <c r="BA2163" s="94" t="s">
        <v>554</v>
      </c>
      <c r="BB2163" s="71"/>
      <c r="BC2163" s="54"/>
      <c r="BD2163" s="41">
        <v>4</v>
      </c>
      <c r="BE2163" s="52">
        <v>45</v>
      </c>
      <c r="BF2163" s="62">
        <v>4521</v>
      </c>
      <c r="BG2163" s="280" t="s">
        <v>52</v>
      </c>
    </row>
    <row r="2164" spans="1:59" s="63" customFormat="1" ht="12.75" x14ac:dyDescent="0.2">
      <c r="A2164" s="196">
        <v>4</v>
      </c>
      <c r="B2164" s="197" t="s">
        <v>422</v>
      </c>
      <c r="C2164" s="208">
        <v>45</v>
      </c>
      <c r="D2164" s="209" t="s">
        <v>794</v>
      </c>
      <c r="E2164" s="210">
        <v>4521</v>
      </c>
      <c r="F2164" s="211" t="s">
        <v>818</v>
      </c>
      <c r="G2164" s="231"/>
      <c r="H2164" s="89"/>
      <c r="I2164" s="90" t="s">
        <v>821</v>
      </c>
      <c r="J2164" s="90"/>
      <c r="K2164" s="90" t="s">
        <v>64</v>
      </c>
      <c r="L2164" s="90" t="s">
        <v>119</v>
      </c>
      <c r="M2164" s="91"/>
      <c r="N2164" s="312">
        <v>1</v>
      </c>
      <c r="O2164" s="313">
        <f t="shared" si="300"/>
        <v>4.1666666666666664E-2</v>
      </c>
      <c r="P2164" s="104"/>
      <c r="Q2164" s="92"/>
      <c r="R2164" s="92"/>
      <c r="S2164" s="92"/>
      <c r="T2164" s="92"/>
      <c r="U2164" s="92"/>
      <c r="V2164" s="92"/>
      <c r="W2164" s="92"/>
      <c r="X2164" s="109">
        <f t="shared" si="294"/>
        <v>0</v>
      </c>
      <c r="Y2164" s="83"/>
      <c r="Z2164" s="110">
        <f t="shared" si="295"/>
        <v>0</v>
      </c>
      <c r="AA2164" s="111"/>
      <c r="AB2164" s="92"/>
      <c r="AC2164" s="92"/>
      <c r="AD2164" s="92"/>
      <c r="AE2164" s="92"/>
      <c r="AF2164" s="92"/>
      <c r="AG2164" s="92"/>
      <c r="AH2164" s="92"/>
      <c r="AI2164" s="109">
        <f t="shared" si="296"/>
        <v>0</v>
      </c>
      <c r="AJ2164" s="83"/>
      <c r="AK2164" s="110">
        <f t="shared" si="297"/>
        <v>0</v>
      </c>
      <c r="AL2164" s="111"/>
      <c r="AM2164" s="92"/>
      <c r="AN2164" s="92"/>
      <c r="AO2164" s="92">
        <v>1</v>
      </c>
      <c r="AP2164" s="92"/>
      <c r="AQ2164" s="92"/>
      <c r="AR2164" s="92"/>
      <c r="AS2164" s="92"/>
      <c r="AT2164" s="92"/>
      <c r="AU2164" s="92"/>
      <c r="AV2164" s="109">
        <f t="shared" si="298"/>
        <v>50</v>
      </c>
      <c r="AW2164" s="75"/>
      <c r="AX2164" s="110">
        <f t="shared" si="299"/>
        <v>2.083333333333333</v>
      </c>
      <c r="AY2164" s="111"/>
      <c r="AZ2164" s="93"/>
      <c r="BA2164" s="94" t="s">
        <v>554</v>
      </c>
      <c r="BB2164" s="71"/>
      <c r="BC2164" s="54"/>
      <c r="BD2164" s="41">
        <v>4</v>
      </c>
      <c r="BE2164" s="52">
        <v>45</v>
      </c>
      <c r="BF2164" s="62">
        <v>4521</v>
      </c>
      <c r="BG2164" s="280" t="s">
        <v>52</v>
      </c>
    </row>
    <row r="2165" spans="1:59" s="63" customFormat="1" ht="12.75" x14ac:dyDescent="0.2">
      <c r="A2165" s="196">
        <v>4</v>
      </c>
      <c r="B2165" s="197" t="s">
        <v>422</v>
      </c>
      <c r="C2165" s="208">
        <v>45</v>
      </c>
      <c r="D2165" s="209" t="s">
        <v>794</v>
      </c>
      <c r="E2165" s="210">
        <v>4521</v>
      </c>
      <c r="F2165" s="211" t="s">
        <v>818</v>
      </c>
      <c r="G2165" s="231"/>
      <c r="H2165" s="89"/>
      <c r="I2165" s="90" t="s">
        <v>318</v>
      </c>
      <c r="J2165" s="90"/>
      <c r="K2165" s="90" t="s">
        <v>64</v>
      </c>
      <c r="L2165" s="90" t="s">
        <v>119</v>
      </c>
      <c r="M2165" s="91"/>
      <c r="N2165" s="312">
        <v>1</v>
      </c>
      <c r="O2165" s="313">
        <f t="shared" si="300"/>
        <v>4.1666666666666664E-2</v>
      </c>
      <c r="P2165" s="104"/>
      <c r="Q2165" s="92"/>
      <c r="R2165" s="92"/>
      <c r="S2165" s="92"/>
      <c r="T2165" s="92"/>
      <c r="U2165" s="92"/>
      <c r="V2165" s="92"/>
      <c r="W2165" s="92"/>
      <c r="X2165" s="109">
        <f t="shared" si="294"/>
        <v>0</v>
      </c>
      <c r="Y2165" s="83"/>
      <c r="Z2165" s="110">
        <f t="shared" si="295"/>
        <v>0</v>
      </c>
      <c r="AA2165" s="111"/>
      <c r="AB2165" s="92"/>
      <c r="AC2165" s="92"/>
      <c r="AD2165" s="92"/>
      <c r="AE2165" s="92"/>
      <c r="AF2165" s="92"/>
      <c r="AG2165" s="92"/>
      <c r="AH2165" s="92"/>
      <c r="AI2165" s="109">
        <f t="shared" si="296"/>
        <v>0</v>
      </c>
      <c r="AJ2165" s="83"/>
      <c r="AK2165" s="110">
        <f t="shared" si="297"/>
        <v>0</v>
      </c>
      <c r="AL2165" s="111"/>
      <c r="AM2165" s="92"/>
      <c r="AN2165" s="92"/>
      <c r="AO2165" s="92">
        <v>1</v>
      </c>
      <c r="AP2165" s="92"/>
      <c r="AQ2165" s="92"/>
      <c r="AR2165" s="92"/>
      <c r="AS2165" s="92"/>
      <c r="AT2165" s="92"/>
      <c r="AU2165" s="92"/>
      <c r="AV2165" s="109">
        <f t="shared" si="298"/>
        <v>50</v>
      </c>
      <c r="AW2165" s="75"/>
      <c r="AX2165" s="110">
        <f t="shared" si="299"/>
        <v>2.083333333333333</v>
      </c>
      <c r="AY2165" s="111"/>
      <c r="AZ2165" s="93"/>
      <c r="BA2165" s="94" t="s">
        <v>554</v>
      </c>
      <c r="BB2165" s="71"/>
      <c r="BC2165" s="54"/>
      <c r="BD2165" s="41">
        <v>4</v>
      </c>
      <c r="BE2165" s="52">
        <v>45</v>
      </c>
      <c r="BF2165" s="62">
        <v>4521</v>
      </c>
      <c r="BG2165" s="280" t="s">
        <v>52</v>
      </c>
    </row>
    <row r="2166" spans="1:59" s="63" customFormat="1" ht="12.75" x14ac:dyDescent="0.2">
      <c r="A2166" s="196">
        <v>4</v>
      </c>
      <c r="B2166" s="197" t="s">
        <v>422</v>
      </c>
      <c r="C2166" s="208">
        <v>45</v>
      </c>
      <c r="D2166" s="209" t="s">
        <v>794</v>
      </c>
      <c r="E2166" s="210">
        <v>4521</v>
      </c>
      <c r="F2166" s="211" t="s">
        <v>818</v>
      </c>
      <c r="G2166" s="231"/>
      <c r="H2166" s="89"/>
      <c r="I2166" s="90" t="s">
        <v>822</v>
      </c>
      <c r="J2166" s="90"/>
      <c r="K2166" s="90" t="s">
        <v>64</v>
      </c>
      <c r="L2166" s="90" t="s">
        <v>823</v>
      </c>
      <c r="M2166" s="91"/>
      <c r="N2166" s="312">
        <v>1</v>
      </c>
      <c r="O2166" s="313">
        <f t="shared" si="300"/>
        <v>4.1666666666666664E-2</v>
      </c>
      <c r="P2166" s="104"/>
      <c r="Q2166" s="92"/>
      <c r="R2166" s="92"/>
      <c r="S2166" s="92"/>
      <c r="T2166" s="92"/>
      <c r="U2166" s="92"/>
      <c r="V2166" s="92"/>
      <c r="W2166" s="92"/>
      <c r="X2166" s="109">
        <f t="shared" si="294"/>
        <v>0</v>
      </c>
      <c r="Y2166" s="83"/>
      <c r="Z2166" s="110">
        <f t="shared" si="295"/>
        <v>0</v>
      </c>
      <c r="AA2166" s="111"/>
      <c r="AB2166" s="92"/>
      <c r="AC2166" s="92"/>
      <c r="AD2166" s="92"/>
      <c r="AE2166" s="92"/>
      <c r="AF2166" s="92"/>
      <c r="AG2166" s="92"/>
      <c r="AH2166" s="92"/>
      <c r="AI2166" s="109">
        <f t="shared" si="296"/>
        <v>0</v>
      </c>
      <c r="AJ2166" s="83"/>
      <c r="AK2166" s="110">
        <f t="shared" si="297"/>
        <v>0</v>
      </c>
      <c r="AL2166" s="111"/>
      <c r="AM2166" s="92"/>
      <c r="AN2166" s="92"/>
      <c r="AO2166" s="92">
        <v>1</v>
      </c>
      <c r="AP2166" s="92"/>
      <c r="AQ2166" s="92"/>
      <c r="AR2166" s="92"/>
      <c r="AS2166" s="92"/>
      <c r="AT2166" s="92"/>
      <c r="AU2166" s="92"/>
      <c r="AV2166" s="109">
        <f t="shared" si="298"/>
        <v>50</v>
      </c>
      <c r="AW2166" s="75"/>
      <c r="AX2166" s="110">
        <f t="shared" si="299"/>
        <v>2.083333333333333</v>
      </c>
      <c r="AY2166" s="111"/>
      <c r="AZ2166" s="93"/>
      <c r="BA2166" s="94" t="s">
        <v>554</v>
      </c>
      <c r="BB2166" s="71"/>
      <c r="BC2166" s="54"/>
      <c r="BD2166" s="41">
        <v>4</v>
      </c>
      <c r="BE2166" s="52">
        <v>45</v>
      </c>
      <c r="BF2166" s="62">
        <v>4521</v>
      </c>
      <c r="BG2166" s="280" t="s">
        <v>52</v>
      </c>
    </row>
    <row r="2167" spans="1:59" s="63" customFormat="1" ht="12.75" x14ac:dyDescent="0.2">
      <c r="A2167" s="196">
        <v>4</v>
      </c>
      <c r="B2167" s="197" t="s">
        <v>422</v>
      </c>
      <c r="C2167" s="208">
        <v>45</v>
      </c>
      <c r="D2167" s="209" t="s">
        <v>794</v>
      </c>
      <c r="E2167" s="210">
        <v>4521</v>
      </c>
      <c r="F2167" s="211" t="s">
        <v>818</v>
      </c>
      <c r="G2167" s="231"/>
      <c r="H2167" s="89"/>
      <c r="I2167" s="90" t="s">
        <v>824</v>
      </c>
      <c r="J2167" s="90" t="s">
        <v>825</v>
      </c>
      <c r="K2167" s="90" t="s">
        <v>64</v>
      </c>
      <c r="L2167" s="90" t="s">
        <v>526</v>
      </c>
      <c r="M2167" s="91"/>
      <c r="N2167" s="312">
        <v>1</v>
      </c>
      <c r="O2167" s="313">
        <f t="shared" si="300"/>
        <v>4.1666666666666664E-2</v>
      </c>
      <c r="P2167" s="104"/>
      <c r="Q2167" s="92"/>
      <c r="R2167" s="92"/>
      <c r="S2167" s="92"/>
      <c r="T2167" s="92"/>
      <c r="U2167" s="92"/>
      <c r="V2167" s="92"/>
      <c r="W2167" s="92"/>
      <c r="X2167" s="109">
        <f t="shared" si="294"/>
        <v>0</v>
      </c>
      <c r="Y2167" s="83"/>
      <c r="Z2167" s="110">
        <f t="shared" si="295"/>
        <v>0</v>
      </c>
      <c r="AA2167" s="111"/>
      <c r="AB2167" s="92"/>
      <c r="AC2167" s="92"/>
      <c r="AD2167" s="92"/>
      <c r="AE2167" s="92"/>
      <c r="AF2167" s="92"/>
      <c r="AG2167" s="92"/>
      <c r="AH2167" s="92"/>
      <c r="AI2167" s="109">
        <f t="shared" si="296"/>
        <v>0</v>
      </c>
      <c r="AJ2167" s="83"/>
      <c r="AK2167" s="110">
        <f t="shared" si="297"/>
        <v>0</v>
      </c>
      <c r="AL2167" s="111"/>
      <c r="AM2167" s="92"/>
      <c r="AN2167" s="92"/>
      <c r="AO2167" s="92"/>
      <c r="AP2167" s="92"/>
      <c r="AQ2167" s="92"/>
      <c r="AR2167" s="92"/>
      <c r="AS2167" s="92">
        <v>1</v>
      </c>
      <c r="AT2167" s="92"/>
      <c r="AU2167" s="92"/>
      <c r="AV2167" s="109">
        <f t="shared" si="298"/>
        <v>1000</v>
      </c>
      <c r="AW2167" s="75"/>
      <c r="AX2167" s="110">
        <f t="shared" si="299"/>
        <v>41.666666666666664</v>
      </c>
      <c r="AY2167" s="111"/>
      <c r="AZ2167" s="93"/>
      <c r="BA2167" s="94" t="s">
        <v>554</v>
      </c>
      <c r="BB2167" s="71"/>
      <c r="BC2167" s="54"/>
      <c r="BD2167" s="41">
        <v>4</v>
      </c>
      <c r="BE2167" s="52">
        <v>45</v>
      </c>
      <c r="BF2167" s="62">
        <v>4521</v>
      </c>
      <c r="BG2167" s="280" t="s">
        <v>52</v>
      </c>
    </row>
    <row r="2168" spans="1:59" s="63" customFormat="1" ht="12.75" x14ac:dyDescent="0.2">
      <c r="A2168" s="196">
        <v>4</v>
      </c>
      <c r="B2168" s="197" t="s">
        <v>422</v>
      </c>
      <c r="C2168" s="208">
        <v>45</v>
      </c>
      <c r="D2168" s="209" t="s">
        <v>794</v>
      </c>
      <c r="E2168" s="210">
        <v>4521</v>
      </c>
      <c r="F2168" s="211" t="s">
        <v>818</v>
      </c>
      <c r="G2168" s="231"/>
      <c r="H2168" s="89"/>
      <c r="I2168" s="90" t="s">
        <v>326</v>
      </c>
      <c r="J2168" s="90"/>
      <c r="K2168" s="90" t="s">
        <v>64</v>
      </c>
      <c r="L2168" s="90" t="s">
        <v>119</v>
      </c>
      <c r="M2168" s="91"/>
      <c r="N2168" s="312">
        <v>1</v>
      </c>
      <c r="O2168" s="313">
        <f t="shared" si="300"/>
        <v>4.1666666666666664E-2</v>
      </c>
      <c r="P2168" s="104"/>
      <c r="Q2168" s="92"/>
      <c r="R2168" s="92"/>
      <c r="S2168" s="92"/>
      <c r="T2168" s="92"/>
      <c r="U2168" s="92"/>
      <c r="V2168" s="92"/>
      <c r="W2168" s="92"/>
      <c r="X2168" s="109">
        <f t="shared" si="294"/>
        <v>0</v>
      </c>
      <c r="Y2168" s="83"/>
      <c r="Z2168" s="110">
        <f t="shared" si="295"/>
        <v>0</v>
      </c>
      <c r="AA2168" s="111"/>
      <c r="AB2168" s="92"/>
      <c r="AC2168" s="92"/>
      <c r="AD2168" s="92"/>
      <c r="AE2168" s="92"/>
      <c r="AF2168" s="92"/>
      <c r="AG2168" s="92"/>
      <c r="AH2168" s="92"/>
      <c r="AI2168" s="109">
        <f t="shared" si="296"/>
        <v>0</v>
      </c>
      <c r="AJ2168" s="83"/>
      <c r="AK2168" s="110">
        <f t="shared" si="297"/>
        <v>0</v>
      </c>
      <c r="AL2168" s="111"/>
      <c r="AM2168" s="92"/>
      <c r="AN2168" s="92"/>
      <c r="AO2168" s="92">
        <v>1</v>
      </c>
      <c r="AP2168" s="92"/>
      <c r="AQ2168" s="92"/>
      <c r="AR2168" s="92"/>
      <c r="AS2168" s="92"/>
      <c r="AT2168" s="92"/>
      <c r="AU2168" s="92"/>
      <c r="AV2168" s="109">
        <f t="shared" si="298"/>
        <v>50</v>
      </c>
      <c r="AW2168" s="75"/>
      <c r="AX2168" s="110">
        <f t="shared" si="299"/>
        <v>2.083333333333333</v>
      </c>
      <c r="AY2168" s="111"/>
      <c r="AZ2168" s="93"/>
      <c r="BA2168" s="94" t="s">
        <v>554</v>
      </c>
      <c r="BB2168" s="71"/>
      <c r="BC2168" s="54"/>
      <c r="BD2168" s="41">
        <v>4</v>
      </c>
      <c r="BE2168" s="52">
        <v>45</v>
      </c>
      <c r="BF2168" s="62">
        <v>4521</v>
      </c>
      <c r="BG2168" s="280" t="s">
        <v>52</v>
      </c>
    </row>
    <row r="2169" spans="1:59" s="63" customFormat="1" ht="12.75" x14ac:dyDescent="0.2">
      <c r="A2169" s="196">
        <v>4</v>
      </c>
      <c r="B2169" s="197" t="s">
        <v>422</v>
      </c>
      <c r="C2169" s="208">
        <v>45</v>
      </c>
      <c r="D2169" s="209" t="s">
        <v>794</v>
      </c>
      <c r="E2169" s="210">
        <v>4521</v>
      </c>
      <c r="F2169" s="211" t="s">
        <v>818</v>
      </c>
      <c r="G2169" s="231"/>
      <c r="H2169" s="89"/>
      <c r="I2169" s="90" t="s">
        <v>826</v>
      </c>
      <c r="J2169" s="90"/>
      <c r="K2169" s="90" t="s">
        <v>64</v>
      </c>
      <c r="L2169" s="90" t="s">
        <v>76</v>
      </c>
      <c r="M2169" s="91"/>
      <c r="N2169" s="312">
        <v>1</v>
      </c>
      <c r="O2169" s="313">
        <f t="shared" si="300"/>
        <v>4.1666666666666664E-2</v>
      </c>
      <c r="P2169" s="104">
        <v>1</v>
      </c>
      <c r="Q2169" s="92"/>
      <c r="R2169" s="92"/>
      <c r="S2169" s="92"/>
      <c r="T2169" s="92"/>
      <c r="U2169" s="92"/>
      <c r="V2169" s="92"/>
      <c r="W2169" s="92"/>
      <c r="X2169" s="109">
        <f t="shared" si="294"/>
        <v>100</v>
      </c>
      <c r="Y2169" s="83"/>
      <c r="Z2169" s="110">
        <f t="shared" si="295"/>
        <v>4.1666666666666661</v>
      </c>
      <c r="AA2169" s="111"/>
      <c r="AB2169" s="92"/>
      <c r="AC2169" s="92"/>
      <c r="AD2169" s="92"/>
      <c r="AE2169" s="92"/>
      <c r="AF2169" s="92"/>
      <c r="AG2169" s="92"/>
      <c r="AH2169" s="92"/>
      <c r="AI2169" s="109">
        <f t="shared" si="296"/>
        <v>0</v>
      </c>
      <c r="AJ2169" s="83"/>
      <c r="AK2169" s="110">
        <f t="shared" si="297"/>
        <v>0</v>
      </c>
      <c r="AL2169" s="111"/>
      <c r="AM2169" s="92"/>
      <c r="AN2169" s="92"/>
      <c r="AO2169" s="92"/>
      <c r="AP2169" s="92"/>
      <c r="AQ2169" s="92"/>
      <c r="AR2169" s="92"/>
      <c r="AS2169" s="92"/>
      <c r="AT2169" s="92">
        <v>1</v>
      </c>
      <c r="AU2169" s="92"/>
      <c r="AV2169" s="109">
        <f t="shared" si="298"/>
        <v>2500</v>
      </c>
      <c r="AW2169" s="75"/>
      <c r="AX2169" s="110">
        <f t="shared" si="299"/>
        <v>104.16666666666666</v>
      </c>
      <c r="AY2169" s="111"/>
      <c r="AZ2169" s="93"/>
      <c r="BA2169" s="94" t="s">
        <v>554</v>
      </c>
      <c r="BB2169" s="71"/>
      <c r="BC2169" s="54"/>
      <c r="BD2169" s="41">
        <v>4</v>
      </c>
      <c r="BE2169" s="52">
        <v>45</v>
      </c>
      <c r="BF2169" s="62">
        <v>4521</v>
      </c>
      <c r="BG2169" s="280" t="s">
        <v>52</v>
      </c>
    </row>
    <row r="2170" spans="1:59" s="63" customFormat="1" ht="12.75" x14ac:dyDescent="0.2">
      <c r="A2170" s="196">
        <v>4</v>
      </c>
      <c r="B2170" s="197" t="s">
        <v>422</v>
      </c>
      <c r="C2170" s="208">
        <v>45</v>
      </c>
      <c r="D2170" s="209" t="s">
        <v>794</v>
      </c>
      <c r="E2170" s="210">
        <v>4521</v>
      </c>
      <c r="F2170" s="211" t="s">
        <v>818</v>
      </c>
      <c r="G2170" s="231"/>
      <c r="H2170" s="89"/>
      <c r="I2170" s="90" t="s">
        <v>827</v>
      </c>
      <c r="J2170" s="90"/>
      <c r="K2170" s="90" t="s">
        <v>64</v>
      </c>
      <c r="L2170" s="90" t="s">
        <v>828</v>
      </c>
      <c r="M2170" s="91"/>
      <c r="N2170" s="312">
        <v>1</v>
      </c>
      <c r="O2170" s="313">
        <f t="shared" si="300"/>
        <v>4.1666666666666664E-2</v>
      </c>
      <c r="P2170" s="104"/>
      <c r="Q2170" s="92"/>
      <c r="R2170" s="92"/>
      <c r="S2170" s="92"/>
      <c r="T2170" s="92"/>
      <c r="U2170" s="92"/>
      <c r="V2170" s="92"/>
      <c r="W2170" s="92"/>
      <c r="X2170" s="109">
        <f t="shared" si="294"/>
        <v>0</v>
      </c>
      <c r="Y2170" s="83"/>
      <c r="Z2170" s="110">
        <f t="shared" si="295"/>
        <v>0</v>
      </c>
      <c r="AA2170" s="111"/>
      <c r="AB2170" s="92"/>
      <c r="AC2170" s="92"/>
      <c r="AD2170" s="92"/>
      <c r="AE2170" s="92"/>
      <c r="AF2170" s="92"/>
      <c r="AG2170" s="92"/>
      <c r="AH2170" s="92"/>
      <c r="AI2170" s="109">
        <f t="shared" si="296"/>
        <v>0</v>
      </c>
      <c r="AJ2170" s="83"/>
      <c r="AK2170" s="110">
        <f t="shared" si="297"/>
        <v>0</v>
      </c>
      <c r="AL2170" s="111"/>
      <c r="AM2170" s="92"/>
      <c r="AN2170" s="92"/>
      <c r="AO2170" s="92"/>
      <c r="AP2170" s="92"/>
      <c r="AQ2170" s="92"/>
      <c r="AR2170" s="92">
        <v>1</v>
      </c>
      <c r="AS2170" s="92"/>
      <c r="AT2170" s="92"/>
      <c r="AU2170" s="92"/>
      <c r="AV2170" s="109">
        <f t="shared" si="298"/>
        <v>500</v>
      </c>
      <c r="AW2170" s="75"/>
      <c r="AX2170" s="110">
        <f t="shared" si="299"/>
        <v>20.833333333333332</v>
      </c>
      <c r="AY2170" s="111"/>
      <c r="AZ2170" s="93"/>
      <c r="BA2170" s="94" t="s">
        <v>554</v>
      </c>
      <c r="BB2170" s="71"/>
      <c r="BC2170" s="54"/>
      <c r="BD2170" s="41">
        <v>4</v>
      </c>
      <c r="BE2170" s="52">
        <v>45</v>
      </c>
      <c r="BF2170" s="62">
        <v>4521</v>
      </c>
      <c r="BG2170" s="280" t="s">
        <v>52</v>
      </c>
    </row>
    <row r="2171" spans="1:59" s="63" customFormat="1" ht="12.75" x14ac:dyDescent="0.2">
      <c r="A2171" s="196">
        <v>4</v>
      </c>
      <c r="B2171" s="197" t="s">
        <v>422</v>
      </c>
      <c r="C2171" s="208">
        <v>45</v>
      </c>
      <c r="D2171" s="209" t="s">
        <v>794</v>
      </c>
      <c r="E2171" s="210">
        <v>4521</v>
      </c>
      <c r="F2171" s="211" t="s">
        <v>818</v>
      </c>
      <c r="G2171" s="231"/>
      <c r="H2171" s="89"/>
      <c r="I2171" s="90" t="s">
        <v>796</v>
      </c>
      <c r="J2171" s="90"/>
      <c r="K2171" s="90" t="s">
        <v>64</v>
      </c>
      <c r="L2171" s="90" t="s">
        <v>119</v>
      </c>
      <c r="M2171" s="91"/>
      <c r="N2171" s="312">
        <v>1</v>
      </c>
      <c r="O2171" s="313">
        <f t="shared" si="300"/>
        <v>4.1666666666666664E-2</v>
      </c>
      <c r="P2171" s="104"/>
      <c r="Q2171" s="92"/>
      <c r="R2171" s="92"/>
      <c r="S2171" s="92"/>
      <c r="T2171" s="92"/>
      <c r="U2171" s="92"/>
      <c r="V2171" s="92"/>
      <c r="W2171" s="92"/>
      <c r="X2171" s="109">
        <f t="shared" si="294"/>
        <v>0</v>
      </c>
      <c r="Y2171" s="83"/>
      <c r="Z2171" s="110">
        <f t="shared" si="295"/>
        <v>0</v>
      </c>
      <c r="AA2171" s="111"/>
      <c r="AB2171" s="92"/>
      <c r="AC2171" s="92"/>
      <c r="AD2171" s="92"/>
      <c r="AE2171" s="92"/>
      <c r="AF2171" s="92"/>
      <c r="AG2171" s="92"/>
      <c r="AH2171" s="92"/>
      <c r="AI2171" s="109">
        <f t="shared" si="296"/>
        <v>0</v>
      </c>
      <c r="AJ2171" s="83"/>
      <c r="AK2171" s="110">
        <f t="shared" si="297"/>
        <v>0</v>
      </c>
      <c r="AL2171" s="111"/>
      <c r="AM2171" s="92"/>
      <c r="AN2171" s="92"/>
      <c r="AO2171" s="92">
        <v>1</v>
      </c>
      <c r="AP2171" s="92"/>
      <c r="AQ2171" s="92"/>
      <c r="AR2171" s="92"/>
      <c r="AS2171" s="92"/>
      <c r="AT2171" s="92"/>
      <c r="AU2171" s="92"/>
      <c r="AV2171" s="109">
        <f t="shared" si="298"/>
        <v>50</v>
      </c>
      <c r="AW2171" s="75"/>
      <c r="AX2171" s="110">
        <f t="shared" si="299"/>
        <v>2.083333333333333</v>
      </c>
      <c r="AY2171" s="111"/>
      <c r="AZ2171" s="93"/>
      <c r="BA2171" s="94" t="s">
        <v>554</v>
      </c>
      <c r="BB2171" s="71"/>
      <c r="BC2171" s="54"/>
      <c r="BD2171" s="41">
        <v>4</v>
      </c>
      <c r="BE2171" s="52">
        <v>45</v>
      </c>
      <c r="BF2171" s="62">
        <v>4521</v>
      </c>
      <c r="BG2171" s="280" t="s">
        <v>52</v>
      </c>
    </row>
    <row r="2172" spans="1:59" s="63" customFormat="1" ht="12.75" x14ac:dyDescent="0.2">
      <c r="A2172" s="196">
        <v>4</v>
      </c>
      <c r="B2172" s="197" t="s">
        <v>422</v>
      </c>
      <c r="C2172" s="208">
        <v>45</v>
      </c>
      <c r="D2172" s="209" t="s">
        <v>794</v>
      </c>
      <c r="E2172" s="210">
        <v>4521</v>
      </c>
      <c r="F2172" s="211" t="s">
        <v>818</v>
      </c>
      <c r="G2172" s="231"/>
      <c r="H2172" s="89"/>
      <c r="I2172" s="90" t="s">
        <v>798</v>
      </c>
      <c r="J2172" s="90"/>
      <c r="K2172" s="90" t="s">
        <v>64</v>
      </c>
      <c r="L2172" s="90" t="s">
        <v>195</v>
      </c>
      <c r="M2172" s="91"/>
      <c r="N2172" s="312">
        <v>1</v>
      </c>
      <c r="O2172" s="313">
        <f t="shared" si="300"/>
        <v>4.1666666666666664E-2</v>
      </c>
      <c r="P2172" s="104"/>
      <c r="Q2172" s="92"/>
      <c r="R2172" s="92"/>
      <c r="S2172" s="92"/>
      <c r="T2172" s="92"/>
      <c r="U2172" s="92"/>
      <c r="V2172" s="92"/>
      <c r="W2172" s="92"/>
      <c r="X2172" s="109">
        <f t="shared" si="294"/>
        <v>0</v>
      </c>
      <c r="Y2172" s="83"/>
      <c r="Z2172" s="110">
        <f t="shared" si="295"/>
        <v>0</v>
      </c>
      <c r="AA2172" s="111"/>
      <c r="AB2172" s="92"/>
      <c r="AC2172" s="92"/>
      <c r="AD2172" s="92"/>
      <c r="AE2172" s="92"/>
      <c r="AF2172" s="92"/>
      <c r="AG2172" s="92"/>
      <c r="AH2172" s="92"/>
      <c r="AI2172" s="109">
        <f t="shared" si="296"/>
        <v>0</v>
      </c>
      <c r="AJ2172" s="83"/>
      <c r="AK2172" s="110">
        <f t="shared" si="297"/>
        <v>0</v>
      </c>
      <c r="AL2172" s="111"/>
      <c r="AM2172" s="92"/>
      <c r="AN2172" s="92"/>
      <c r="AO2172" s="92"/>
      <c r="AP2172" s="92"/>
      <c r="AQ2172" s="92"/>
      <c r="AR2172" s="92">
        <v>1</v>
      </c>
      <c r="AS2172" s="92"/>
      <c r="AT2172" s="92"/>
      <c r="AU2172" s="92"/>
      <c r="AV2172" s="109">
        <f t="shared" si="298"/>
        <v>500</v>
      </c>
      <c r="AW2172" s="75"/>
      <c r="AX2172" s="110">
        <f t="shared" si="299"/>
        <v>20.833333333333332</v>
      </c>
      <c r="AY2172" s="111"/>
      <c r="AZ2172" s="93"/>
      <c r="BA2172" s="94" t="s">
        <v>554</v>
      </c>
      <c r="BB2172" s="71"/>
      <c r="BC2172" s="54"/>
      <c r="BD2172" s="41">
        <v>4</v>
      </c>
      <c r="BE2172" s="52">
        <v>45</v>
      </c>
      <c r="BF2172" s="62">
        <v>4521</v>
      </c>
      <c r="BG2172" s="280" t="s">
        <v>52</v>
      </c>
    </row>
    <row r="2173" spans="1:59" s="63" customFormat="1" ht="12.75" x14ac:dyDescent="0.2">
      <c r="A2173" s="196">
        <v>4</v>
      </c>
      <c r="B2173" s="197" t="s">
        <v>422</v>
      </c>
      <c r="C2173" s="208">
        <v>45</v>
      </c>
      <c r="D2173" s="209" t="s">
        <v>794</v>
      </c>
      <c r="E2173" s="210">
        <v>4521</v>
      </c>
      <c r="F2173" s="211" t="s">
        <v>818</v>
      </c>
      <c r="G2173" s="231"/>
      <c r="H2173" s="89"/>
      <c r="I2173" s="90" t="s">
        <v>800</v>
      </c>
      <c r="J2173" s="90"/>
      <c r="K2173" s="90" t="s">
        <v>64</v>
      </c>
      <c r="L2173" s="90" t="s">
        <v>119</v>
      </c>
      <c r="M2173" s="91"/>
      <c r="N2173" s="312">
        <v>1</v>
      </c>
      <c r="O2173" s="313">
        <f t="shared" si="300"/>
        <v>4.1666666666666664E-2</v>
      </c>
      <c r="P2173" s="104"/>
      <c r="Q2173" s="92"/>
      <c r="R2173" s="92"/>
      <c r="S2173" s="92"/>
      <c r="T2173" s="92"/>
      <c r="U2173" s="92"/>
      <c r="V2173" s="92"/>
      <c r="W2173" s="92"/>
      <c r="X2173" s="109">
        <f t="shared" si="294"/>
        <v>0</v>
      </c>
      <c r="Y2173" s="83"/>
      <c r="Z2173" s="110">
        <f t="shared" si="295"/>
        <v>0</v>
      </c>
      <c r="AA2173" s="111"/>
      <c r="AB2173" s="92"/>
      <c r="AC2173" s="92"/>
      <c r="AD2173" s="92"/>
      <c r="AE2173" s="92"/>
      <c r="AF2173" s="92"/>
      <c r="AG2173" s="92"/>
      <c r="AH2173" s="92"/>
      <c r="AI2173" s="109">
        <f t="shared" si="296"/>
        <v>0</v>
      </c>
      <c r="AJ2173" s="83"/>
      <c r="AK2173" s="110">
        <f t="shared" si="297"/>
        <v>0</v>
      </c>
      <c r="AL2173" s="111"/>
      <c r="AM2173" s="92"/>
      <c r="AN2173" s="92"/>
      <c r="AO2173" s="92">
        <v>1</v>
      </c>
      <c r="AP2173" s="92"/>
      <c r="AQ2173" s="92"/>
      <c r="AR2173" s="92"/>
      <c r="AS2173" s="92"/>
      <c r="AT2173" s="92"/>
      <c r="AU2173" s="92"/>
      <c r="AV2173" s="109">
        <f t="shared" si="298"/>
        <v>50</v>
      </c>
      <c r="AW2173" s="75"/>
      <c r="AX2173" s="110">
        <f t="shared" si="299"/>
        <v>2.083333333333333</v>
      </c>
      <c r="AY2173" s="111"/>
      <c r="AZ2173" s="93"/>
      <c r="BA2173" s="94" t="s">
        <v>554</v>
      </c>
      <c r="BB2173" s="71"/>
      <c r="BC2173" s="54"/>
      <c r="BD2173" s="41">
        <v>4</v>
      </c>
      <c r="BE2173" s="52">
        <v>45</v>
      </c>
      <c r="BF2173" s="62">
        <v>4521</v>
      </c>
      <c r="BG2173" s="280" t="s">
        <v>52</v>
      </c>
    </row>
    <row r="2174" spans="1:59" s="63" customFormat="1" ht="12.75" x14ac:dyDescent="0.2">
      <c r="A2174" s="196">
        <v>4</v>
      </c>
      <c r="B2174" s="197" t="s">
        <v>422</v>
      </c>
      <c r="C2174" s="208">
        <v>45</v>
      </c>
      <c r="D2174" s="209" t="s">
        <v>794</v>
      </c>
      <c r="E2174" s="210">
        <v>4521</v>
      </c>
      <c r="F2174" s="211" t="s">
        <v>818</v>
      </c>
      <c r="G2174" s="231"/>
      <c r="H2174" s="89"/>
      <c r="I2174" s="90" t="s">
        <v>497</v>
      </c>
      <c r="J2174" s="90"/>
      <c r="K2174" s="90" t="s">
        <v>64</v>
      </c>
      <c r="L2174" s="90" t="s">
        <v>119</v>
      </c>
      <c r="M2174" s="91"/>
      <c r="N2174" s="312">
        <v>1</v>
      </c>
      <c r="O2174" s="313">
        <f t="shared" si="300"/>
        <v>4.1666666666666664E-2</v>
      </c>
      <c r="P2174" s="104"/>
      <c r="Q2174" s="92"/>
      <c r="R2174" s="92"/>
      <c r="S2174" s="92"/>
      <c r="T2174" s="92"/>
      <c r="U2174" s="92"/>
      <c r="V2174" s="92"/>
      <c r="W2174" s="92"/>
      <c r="X2174" s="109">
        <f t="shared" si="294"/>
        <v>0</v>
      </c>
      <c r="Y2174" s="83"/>
      <c r="Z2174" s="110">
        <f t="shared" si="295"/>
        <v>0</v>
      </c>
      <c r="AA2174" s="111"/>
      <c r="AB2174" s="92"/>
      <c r="AC2174" s="92"/>
      <c r="AD2174" s="92"/>
      <c r="AE2174" s="92"/>
      <c r="AF2174" s="92"/>
      <c r="AG2174" s="92"/>
      <c r="AH2174" s="92"/>
      <c r="AI2174" s="109">
        <f t="shared" si="296"/>
        <v>0</v>
      </c>
      <c r="AJ2174" s="83"/>
      <c r="AK2174" s="110">
        <f t="shared" si="297"/>
        <v>0</v>
      </c>
      <c r="AL2174" s="111"/>
      <c r="AM2174" s="92"/>
      <c r="AN2174" s="92"/>
      <c r="AO2174" s="92">
        <v>1</v>
      </c>
      <c r="AP2174" s="92"/>
      <c r="AQ2174" s="92"/>
      <c r="AR2174" s="92"/>
      <c r="AS2174" s="92"/>
      <c r="AT2174" s="92"/>
      <c r="AU2174" s="92"/>
      <c r="AV2174" s="109">
        <f t="shared" si="298"/>
        <v>50</v>
      </c>
      <c r="AW2174" s="75"/>
      <c r="AX2174" s="110">
        <f t="shared" si="299"/>
        <v>2.083333333333333</v>
      </c>
      <c r="AY2174" s="111"/>
      <c r="AZ2174" s="93"/>
      <c r="BA2174" s="94" t="s">
        <v>554</v>
      </c>
      <c r="BB2174" s="71"/>
      <c r="BC2174" s="54"/>
      <c r="BD2174" s="41">
        <v>4</v>
      </c>
      <c r="BE2174" s="52">
        <v>45</v>
      </c>
      <c r="BF2174" s="62">
        <v>4521</v>
      </c>
      <c r="BG2174" s="280" t="s">
        <v>52</v>
      </c>
    </row>
    <row r="2175" spans="1:59" s="63" customFormat="1" ht="12.75" x14ac:dyDescent="0.2">
      <c r="A2175" s="196">
        <v>4</v>
      </c>
      <c r="B2175" s="197" t="s">
        <v>422</v>
      </c>
      <c r="C2175" s="208">
        <v>45</v>
      </c>
      <c r="D2175" s="209" t="s">
        <v>794</v>
      </c>
      <c r="E2175" s="210">
        <v>4521</v>
      </c>
      <c r="F2175" s="211" t="s">
        <v>818</v>
      </c>
      <c r="G2175" s="231"/>
      <c r="H2175" s="89"/>
      <c r="I2175" s="90" t="s">
        <v>292</v>
      </c>
      <c r="J2175" s="90"/>
      <c r="K2175" s="90" t="s">
        <v>64</v>
      </c>
      <c r="L2175" s="90" t="s">
        <v>202</v>
      </c>
      <c r="M2175" s="91"/>
      <c r="N2175" s="312">
        <v>1</v>
      </c>
      <c r="O2175" s="313">
        <f t="shared" si="300"/>
        <v>4.1666666666666664E-2</v>
      </c>
      <c r="P2175" s="104">
        <v>1</v>
      </c>
      <c r="Q2175" s="92"/>
      <c r="R2175" s="92"/>
      <c r="S2175" s="92"/>
      <c r="T2175" s="92"/>
      <c r="U2175" s="92"/>
      <c r="V2175" s="92"/>
      <c r="W2175" s="92"/>
      <c r="X2175" s="109">
        <f t="shared" si="294"/>
        <v>100</v>
      </c>
      <c r="Y2175" s="83"/>
      <c r="Z2175" s="110">
        <f t="shared" si="295"/>
        <v>4.1666666666666661</v>
      </c>
      <c r="AA2175" s="111"/>
      <c r="AB2175" s="92"/>
      <c r="AC2175" s="92"/>
      <c r="AD2175" s="92"/>
      <c r="AE2175" s="92"/>
      <c r="AF2175" s="92"/>
      <c r="AG2175" s="92"/>
      <c r="AH2175" s="92"/>
      <c r="AI2175" s="109">
        <f t="shared" si="296"/>
        <v>0</v>
      </c>
      <c r="AJ2175" s="83"/>
      <c r="AK2175" s="110">
        <f t="shared" si="297"/>
        <v>0</v>
      </c>
      <c r="AL2175" s="111"/>
      <c r="AM2175" s="92"/>
      <c r="AN2175" s="92"/>
      <c r="AO2175" s="92"/>
      <c r="AP2175" s="92"/>
      <c r="AQ2175" s="92"/>
      <c r="AR2175" s="92"/>
      <c r="AS2175" s="92">
        <v>1</v>
      </c>
      <c r="AT2175" s="92"/>
      <c r="AU2175" s="92"/>
      <c r="AV2175" s="109">
        <f t="shared" si="298"/>
        <v>1000</v>
      </c>
      <c r="AW2175" s="75"/>
      <c r="AX2175" s="110">
        <f t="shared" si="299"/>
        <v>41.666666666666664</v>
      </c>
      <c r="AY2175" s="111"/>
      <c r="AZ2175" s="93"/>
      <c r="BA2175" s="94" t="s">
        <v>554</v>
      </c>
      <c r="BB2175" s="71"/>
      <c r="BC2175" s="54"/>
      <c r="BD2175" s="41">
        <v>4</v>
      </c>
      <c r="BE2175" s="52">
        <v>45</v>
      </c>
      <c r="BF2175" s="62">
        <v>4521</v>
      </c>
      <c r="BG2175" s="280" t="s">
        <v>52</v>
      </c>
    </row>
    <row r="2176" spans="1:59" s="63" customFormat="1" ht="12.75" x14ac:dyDescent="0.2">
      <c r="A2176" s="196">
        <v>4</v>
      </c>
      <c r="B2176" s="197" t="s">
        <v>422</v>
      </c>
      <c r="C2176" s="208">
        <v>45</v>
      </c>
      <c r="D2176" s="209" t="s">
        <v>794</v>
      </c>
      <c r="E2176" s="210">
        <v>4521</v>
      </c>
      <c r="F2176" s="211" t="s">
        <v>818</v>
      </c>
      <c r="G2176" s="231"/>
      <c r="H2176" s="89"/>
      <c r="I2176" s="90" t="s">
        <v>803</v>
      </c>
      <c r="J2176" s="90"/>
      <c r="K2176" s="90" t="s">
        <v>64</v>
      </c>
      <c r="L2176" s="90" t="s">
        <v>119</v>
      </c>
      <c r="M2176" s="91"/>
      <c r="N2176" s="312">
        <v>1</v>
      </c>
      <c r="O2176" s="313">
        <f t="shared" si="300"/>
        <v>4.1666666666666664E-2</v>
      </c>
      <c r="P2176" s="104"/>
      <c r="Q2176" s="92"/>
      <c r="R2176" s="92"/>
      <c r="S2176" s="92"/>
      <c r="T2176" s="92"/>
      <c r="U2176" s="92"/>
      <c r="V2176" s="92"/>
      <c r="W2176" s="92"/>
      <c r="X2176" s="109">
        <f t="shared" si="294"/>
        <v>0</v>
      </c>
      <c r="Y2176" s="83"/>
      <c r="Z2176" s="110">
        <f t="shared" si="295"/>
        <v>0</v>
      </c>
      <c r="AA2176" s="111"/>
      <c r="AB2176" s="92"/>
      <c r="AC2176" s="92"/>
      <c r="AD2176" s="92"/>
      <c r="AE2176" s="92"/>
      <c r="AF2176" s="92"/>
      <c r="AG2176" s="92"/>
      <c r="AH2176" s="92"/>
      <c r="AI2176" s="109">
        <f t="shared" si="296"/>
        <v>0</v>
      </c>
      <c r="AJ2176" s="83"/>
      <c r="AK2176" s="110">
        <f t="shared" si="297"/>
        <v>0</v>
      </c>
      <c r="AL2176" s="111"/>
      <c r="AM2176" s="92"/>
      <c r="AN2176" s="92"/>
      <c r="AO2176" s="92">
        <v>1</v>
      </c>
      <c r="AP2176" s="92"/>
      <c r="AQ2176" s="92"/>
      <c r="AR2176" s="92"/>
      <c r="AS2176" s="92"/>
      <c r="AT2176" s="92"/>
      <c r="AU2176" s="92"/>
      <c r="AV2176" s="109">
        <f t="shared" si="298"/>
        <v>50</v>
      </c>
      <c r="AW2176" s="75"/>
      <c r="AX2176" s="110">
        <f t="shared" si="299"/>
        <v>2.083333333333333</v>
      </c>
      <c r="AY2176" s="111"/>
      <c r="AZ2176" s="93"/>
      <c r="BA2176" s="94" t="s">
        <v>554</v>
      </c>
      <c r="BB2176" s="71"/>
      <c r="BC2176" s="54"/>
      <c r="BD2176" s="41">
        <v>4</v>
      </c>
      <c r="BE2176" s="52">
        <v>45</v>
      </c>
      <c r="BF2176" s="62">
        <v>4521</v>
      </c>
      <c r="BG2176" s="280" t="s">
        <v>52</v>
      </c>
    </row>
    <row r="2177" spans="1:59" s="63" customFormat="1" ht="12.75" x14ac:dyDescent="0.2">
      <c r="A2177" s="196">
        <v>4</v>
      </c>
      <c r="B2177" s="197" t="s">
        <v>422</v>
      </c>
      <c r="C2177" s="208">
        <v>45</v>
      </c>
      <c r="D2177" s="209" t="s">
        <v>794</v>
      </c>
      <c r="E2177" s="210">
        <v>4521</v>
      </c>
      <c r="F2177" s="211" t="s">
        <v>818</v>
      </c>
      <c r="G2177" s="231"/>
      <c r="H2177" s="89"/>
      <c r="I2177" s="90" t="s">
        <v>520</v>
      </c>
      <c r="J2177" s="90"/>
      <c r="K2177" s="90" t="s">
        <v>64</v>
      </c>
      <c r="L2177" s="90" t="s">
        <v>522</v>
      </c>
      <c r="M2177" s="91"/>
      <c r="N2177" s="312">
        <v>1</v>
      </c>
      <c r="O2177" s="313">
        <f t="shared" si="300"/>
        <v>4.1666666666666664E-2</v>
      </c>
      <c r="P2177" s="104"/>
      <c r="Q2177" s="92"/>
      <c r="R2177" s="92"/>
      <c r="S2177" s="92"/>
      <c r="T2177" s="92"/>
      <c r="U2177" s="92"/>
      <c r="V2177" s="92"/>
      <c r="W2177" s="92"/>
      <c r="X2177" s="109">
        <f t="shared" si="294"/>
        <v>0</v>
      </c>
      <c r="Y2177" s="83"/>
      <c r="Z2177" s="110">
        <f t="shared" si="295"/>
        <v>0</v>
      </c>
      <c r="AA2177" s="111"/>
      <c r="AB2177" s="92"/>
      <c r="AC2177" s="92"/>
      <c r="AD2177" s="92"/>
      <c r="AE2177" s="92"/>
      <c r="AF2177" s="92"/>
      <c r="AG2177" s="92"/>
      <c r="AH2177" s="92"/>
      <c r="AI2177" s="109">
        <f t="shared" si="296"/>
        <v>0</v>
      </c>
      <c r="AJ2177" s="83"/>
      <c r="AK2177" s="110">
        <f t="shared" si="297"/>
        <v>0</v>
      </c>
      <c r="AL2177" s="111"/>
      <c r="AM2177" s="92"/>
      <c r="AN2177" s="92"/>
      <c r="AO2177" s="92"/>
      <c r="AP2177" s="92"/>
      <c r="AQ2177" s="92"/>
      <c r="AR2177" s="92"/>
      <c r="AS2177" s="92">
        <v>1</v>
      </c>
      <c r="AT2177" s="92"/>
      <c r="AU2177" s="92"/>
      <c r="AV2177" s="109">
        <f t="shared" si="298"/>
        <v>1000</v>
      </c>
      <c r="AW2177" s="75"/>
      <c r="AX2177" s="110">
        <f t="shared" si="299"/>
        <v>41.666666666666664</v>
      </c>
      <c r="AY2177" s="111"/>
      <c r="AZ2177" s="93"/>
      <c r="BA2177" s="94" t="s">
        <v>131</v>
      </c>
      <c r="BB2177" s="71"/>
      <c r="BC2177" s="54"/>
      <c r="BD2177" s="41">
        <v>4</v>
      </c>
      <c r="BE2177" s="52">
        <v>45</v>
      </c>
      <c r="BF2177" s="62">
        <v>4521</v>
      </c>
      <c r="BG2177" s="280" t="s">
        <v>52</v>
      </c>
    </row>
    <row r="2178" spans="1:59" s="63" customFormat="1" ht="12.75" x14ac:dyDescent="0.2">
      <c r="A2178" s="196">
        <v>4</v>
      </c>
      <c r="B2178" s="197" t="s">
        <v>422</v>
      </c>
      <c r="C2178" s="208">
        <v>45</v>
      </c>
      <c r="D2178" s="209" t="s">
        <v>794</v>
      </c>
      <c r="E2178" s="210">
        <v>4521</v>
      </c>
      <c r="F2178" s="211" t="s">
        <v>818</v>
      </c>
      <c r="G2178" s="231"/>
      <c r="H2178" s="89"/>
      <c r="I2178" s="90" t="s">
        <v>829</v>
      </c>
      <c r="J2178" s="90"/>
      <c r="K2178" s="90" t="s">
        <v>64</v>
      </c>
      <c r="L2178" s="90" t="s">
        <v>261</v>
      </c>
      <c r="M2178" s="91"/>
      <c r="N2178" s="312">
        <v>1</v>
      </c>
      <c r="O2178" s="313">
        <f t="shared" si="300"/>
        <v>4.1666666666666664E-2</v>
      </c>
      <c r="P2178" s="104"/>
      <c r="Q2178" s="92"/>
      <c r="R2178" s="92"/>
      <c r="S2178" s="92"/>
      <c r="T2178" s="92"/>
      <c r="U2178" s="92"/>
      <c r="V2178" s="92"/>
      <c r="W2178" s="92"/>
      <c r="X2178" s="109">
        <f t="shared" si="294"/>
        <v>0</v>
      </c>
      <c r="Y2178" s="83"/>
      <c r="Z2178" s="110">
        <f t="shared" si="295"/>
        <v>0</v>
      </c>
      <c r="AA2178" s="111"/>
      <c r="AB2178" s="92"/>
      <c r="AC2178" s="92"/>
      <c r="AD2178" s="92"/>
      <c r="AE2178" s="92"/>
      <c r="AF2178" s="92"/>
      <c r="AG2178" s="92"/>
      <c r="AH2178" s="92"/>
      <c r="AI2178" s="109">
        <f t="shared" si="296"/>
        <v>0</v>
      </c>
      <c r="AJ2178" s="83"/>
      <c r="AK2178" s="110">
        <f t="shared" si="297"/>
        <v>0</v>
      </c>
      <c r="AL2178" s="111"/>
      <c r="AM2178" s="92"/>
      <c r="AN2178" s="92"/>
      <c r="AO2178" s="92"/>
      <c r="AP2178" s="92"/>
      <c r="AQ2178" s="92">
        <v>1</v>
      </c>
      <c r="AR2178" s="92"/>
      <c r="AS2178" s="92"/>
      <c r="AT2178" s="92"/>
      <c r="AU2178" s="92"/>
      <c r="AV2178" s="109">
        <f t="shared" si="298"/>
        <v>250</v>
      </c>
      <c r="AW2178" s="75"/>
      <c r="AX2178" s="110">
        <f t="shared" si="299"/>
        <v>10.416666666666666</v>
      </c>
      <c r="AY2178" s="111"/>
      <c r="AZ2178" s="93"/>
      <c r="BA2178" s="94" t="s">
        <v>554</v>
      </c>
      <c r="BB2178" s="71"/>
      <c r="BC2178" s="54"/>
      <c r="BD2178" s="41">
        <v>4</v>
      </c>
      <c r="BE2178" s="52">
        <v>45</v>
      </c>
      <c r="BF2178" s="62">
        <v>4521</v>
      </c>
      <c r="BG2178" s="280" t="s">
        <v>52</v>
      </c>
    </row>
    <row r="2179" spans="1:59" s="63" customFormat="1" ht="12.75" x14ac:dyDescent="0.2">
      <c r="A2179" s="196">
        <v>4</v>
      </c>
      <c r="B2179" s="197" t="s">
        <v>422</v>
      </c>
      <c r="C2179" s="208">
        <v>45</v>
      </c>
      <c r="D2179" s="209" t="s">
        <v>794</v>
      </c>
      <c r="E2179" s="210">
        <v>4521</v>
      </c>
      <c r="F2179" s="211" t="s">
        <v>818</v>
      </c>
      <c r="G2179" s="231"/>
      <c r="H2179" s="89"/>
      <c r="I2179" s="90" t="s">
        <v>830</v>
      </c>
      <c r="J2179" s="90"/>
      <c r="K2179" s="90" t="s">
        <v>64</v>
      </c>
      <c r="L2179" s="90" t="s">
        <v>313</v>
      </c>
      <c r="M2179" s="91"/>
      <c r="N2179" s="312">
        <v>1</v>
      </c>
      <c r="O2179" s="313">
        <f t="shared" si="300"/>
        <v>4.1666666666666664E-2</v>
      </c>
      <c r="P2179" s="104"/>
      <c r="Q2179" s="92"/>
      <c r="R2179" s="92"/>
      <c r="S2179" s="92"/>
      <c r="T2179" s="92"/>
      <c r="U2179" s="92"/>
      <c r="V2179" s="92"/>
      <c r="W2179" s="92"/>
      <c r="X2179" s="109">
        <f t="shared" si="294"/>
        <v>0</v>
      </c>
      <c r="Y2179" s="83"/>
      <c r="Z2179" s="110">
        <f t="shared" si="295"/>
        <v>0</v>
      </c>
      <c r="AA2179" s="111"/>
      <c r="AB2179" s="92"/>
      <c r="AC2179" s="92"/>
      <c r="AD2179" s="92"/>
      <c r="AE2179" s="92"/>
      <c r="AF2179" s="92"/>
      <c r="AG2179" s="92"/>
      <c r="AH2179" s="92"/>
      <c r="AI2179" s="109">
        <f t="shared" si="296"/>
        <v>0</v>
      </c>
      <c r="AJ2179" s="83"/>
      <c r="AK2179" s="110">
        <f t="shared" si="297"/>
        <v>0</v>
      </c>
      <c r="AL2179" s="111"/>
      <c r="AM2179" s="92"/>
      <c r="AN2179" s="92"/>
      <c r="AO2179" s="92">
        <v>1</v>
      </c>
      <c r="AP2179" s="92"/>
      <c r="AQ2179" s="92"/>
      <c r="AR2179" s="92"/>
      <c r="AS2179" s="92"/>
      <c r="AT2179" s="92"/>
      <c r="AU2179" s="92"/>
      <c r="AV2179" s="109">
        <f t="shared" si="298"/>
        <v>50</v>
      </c>
      <c r="AW2179" s="75"/>
      <c r="AX2179" s="110">
        <f t="shared" si="299"/>
        <v>2.083333333333333</v>
      </c>
      <c r="AY2179" s="111"/>
      <c r="AZ2179" s="93"/>
      <c r="BA2179" s="94" t="s">
        <v>554</v>
      </c>
      <c r="BB2179" s="71"/>
      <c r="BC2179" s="54"/>
      <c r="BD2179" s="41">
        <v>4</v>
      </c>
      <c r="BE2179" s="52">
        <v>45</v>
      </c>
      <c r="BF2179" s="62">
        <v>4521</v>
      </c>
      <c r="BG2179" s="280" t="s">
        <v>52</v>
      </c>
    </row>
    <row r="2180" spans="1:59" s="63" customFormat="1" ht="12.75" x14ac:dyDescent="0.2">
      <c r="A2180" s="196">
        <v>4</v>
      </c>
      <c r="B2180" s="197" t="s">
        <v>422</v>
      </c>
      <c r="C2180" s="208">
        <v>45</v>
      </c>
      <c r="D2180" s="209" t="s">
        <v>794</v>
      </c>
      <c r="E2180" s="210">
        <v>4521</v>
      </c>
      <c r="F2180" s="211" t="s">
        <v>818</v>
      </c>
      <c r="G2180" s="231"/>
      <c r="H2180" s="89"/>
      <c r="I2180" s="90" t="s">
        <v>810</v>
      </c>
      <c r="J2180" s="90"/>
      <c r="K2180" s="90" t="s">
        <v>73</v>
      </c>
      <c r="L2180" s="90" t="s">
        <v>69</v>
      </c>
      <c r="M2180" s="91"/>
      <c r="N2180" s="312">
        <v>1</v>
      </c>
      <c r="O2180" s="313">
        <f t="shared" si="300"/>
        <v>4.1666666666666664E-2</v>
      </c>
      <c r="P2180" s="104"/>
      <c r="Q2180" s="92"/>
      <c r="R2180" s="92"/>
      <c r="S2180" s="92"/>
      <c r="T2180" s="92"/>
      <c r="U2180" s="92"/>
      <c r="V2180" s="92"/>
      <c r="W2180" s="92">
        <v>1</v>
      </c>
      <c r="X2180" s="109">
        <f t="shared" si="294"/>
        <v>25000</v>
      </c>
      <c r="Y2180" s="83"/>
      <c r="Z2180" s="110">
        <f t="shared" si="295"/>
        <v>1041.6666666666665</v>
      </c>
      <c r="AA2180" s="111"/>
      <c r="AB2180" s="92"/>
      <c r="AC2180" s="92"/>
      <c r="AD2180" s="92"/>
      <c r="AE2180" s="92"/>
      <c r="AF2180" s="92"/>
      <c r="AG2180" s="92"/>
      <c r="AH2180" s="92"/>
      <c r="AI2180" s="109">
        <f t="shared" si="296"/>
        <v>0</v>
      </c>
      <c r="AJ2180" s="83"/>
      <c r="AK2180" s="110">
        <f t="shared" si="297"/>
        <v>0</v>
      </c>
      <c r="AL2180" s="111"/>
      <c r="AM2180" s="92"/>
      <c r="AN2180" s="92"/>
      <c r="AO2180" s="92"/>
      <c r="AP2180" s="92">
        <v>1</v>
      </c>
      <c r="AQ2180" s="92"/>
      <c r="AR2180" s="92"/>
      <c r="AS2180" s="92"/>
      <c r="AT2180" s="92"/>
      <c r="AU2180" s="92"/>
      <c r="AV2180" s="109">
        <f t="shared" si="298"/>
        <v>100</v>
      </c>
      <c r="AW2180" s="75"/>
      <c r="AX2180" s="110">
        <f t="shared" si="299"/>
        <v>4.1666666666666661</v>
      </c>
      <c r="AY2180" s="111"/>
      <c r="AZ2180" s="93"/>
      <c r="BA2180" s="94" t="s">
        <v>554</v>
      </c>
      <c r="BB2180" s="71"/>
      <c r="BC2180" s="54"/>
      <c r="BD2180" s="41">
        <v>4</v>
      </c>
      <c r="BE2180" s="52">
        <v>45</v>
      </c>
      <c r="BF2180" s="62">
        <v>4521</v>
      </c>
      <c r="BG2180" s="280" t="s">
        <v>52</v>
      </c>
    </row>
    <row r="2181" spans="1:59" s="63" customFormat="1" ht="12.75" x14ac:dyDescent="0.2">
      <c r="A2181" s="196">
        <v>4</v>
      </c>
      <c r="B2181" s="197" t="s">
        <v>422</v>
      </c>
      <c r="C2181" s="208">
        <v>45</v>
      </c>
      <c r="D2181" s="209" t="s">
        <v>794</v>
      </c>
      <c r="E2181" s="210">
        <v>4521</v>
      </c>
      <c r="F2181" s="211" t="s">
        <v>818</v>
      </c>
      <c r="G2181" s="231"/>
      <c r="H2181" s="89"/>
      <c r="I2181" s="90" t="s">
        <v>831</v>
      </c>
      <c r="J2181" s="90"/>
      <c r="K2181" s="90" t="s">
        <v>64</v>
      </c>
      <c r="L2181" s="90" t="s">
        <v>119</v>
      </c>
      <c r="M2181" s="91"/>
      <c r="N2181" s="312">
        <v>1</v>
      </c>
      <c r="O2181" s="313">
        <f t="shared" si="300"/>
        <v>4.1666666666666664E-2</v>
      </c>
      <c r="P2181" s="104"/>
      <c r="Q2181" s="92"/>
      <c r="R2181" s="92"/>
      <c r="S2181" s="92"/>
      <c r="T2181" s="92"/>
      <c r="U2181" s="92"/>
      <c r="V2181" s="92"/>
      <c r="W2181" s="92"/>
      <c r="X2181" s="109">
        <f t="shared" si="294"/>
        <v>0</v>
      </c>
      <c r="Y2181" s="83"/>
      <c r="Z2181" s="110">
        <f t="shared" si="295"/>
        <v>0</v>
      </c>
      <c r="AA2181" s="111"/>
      <c r="AB2181" s="92"/>
      <c r="AC2181" s="92"/>
      <c r="AD2181" s="92"/>
      <c r="AE2181" s="92"/>
      <c r="AF2181" s="92"/>
      <c r="AG2181" s="92"/>
      <c r="AH2181" s="92"/>
      <c r="AI2181" s="109">
        <f t="shared" si="296"/>
        <v>0</v>
      </c>
      <c r="AJ2181" s="83"/>
      <c r="AK2181" s="110">
        <f t="shared" si="297"/>
        <v>0</v>
      </c>
      <c r="AL2181" s="111"/>
      <c r="AM2181" s="92"/>
      <c r="AN2181" s="92"/>
      <c r="AO2181" s="92">
        <v>1</v>
      </c>
      <c r="AP2181" s="92"/>
      <c r="AQ2181" s="92"/>
      <c r="AR2181" s="92"/>
      <c r="AS2181" s="92"/>
      <c r="AT2181" s="92"/>
      <c r="AU2181" s="92"/>
      <c r="AV2181" s="109">
        <f t="shared" si="298"/>
        <v>50</v>
      </c>
      <c r="AW2181" s="75"/>
      <c r="AX2181" s="110">
        <f t="shared" si="299"/>
        <v>2.083333333333333</v>
      </c>
      <c r="AY2181" s="111"/>
      <c r="AZ2181" s="93"/>
      <c r="BA2181" s="94" t="s">
        <v>554</v>
      </c>
      <c r="BB2181" s="71"/>
      <c r="BC2181" s="54"/>
      <c r="BD2181" s="41">
        <v>4</v>
      </c>
      <c r="BE2181" s="52">
        <v>45</v>
      </c>
      <c r="BF2181" s="62">
        <v>4521</v>
      </c>
      <c r="BG2181" s="280" t="s">
        <v>52</v>
      </c>
    </row>
    <row r="2182" spans="1:59" s="63" customFormat="1" ht="12.75" x14ac:dyDescent="0.2">
      <c r="A2182" s="196">
        <v>4</v>
      </c>
      <c r="B2182" s="197" t="s">
        <v>422</v>
      </c>
      <c r="C2182" s="208">
        <v>45</v>
      </c>
      <c r="D2182" s="209" t="s">
        <v>794</v>
      </c>
      <c r="E2182" s="210">
        <v>4521</v>
      </c>
      <c r="F2182" s="211" t="s">
        <v>818</v>
      </c>
      <c r="G2182" s="231"/>
      <c r="H2182" s="89"/>
      <c r="I2182" s="90" t="s">
        <v>762</v>
      </c>
      <c r="J2182" s="90"/>
      <c r="K2182" s="90" t="s">
        <v>64</v>
      </c>
      <c r="L2182" s="90" t="s">
        <v>398</v>
      </c>
      <c r="M2182" s="91"/>
      <c r="N2182" s="312">
        <v>1</v>
      </c>
      <c r="O2182" s="313">
        <f t="shared" si="300"/>
        <v>4.1666666666666664E-2</v>
      </c>
      <c r="P2182" s="104">
        <v>1</v>
      </c>
      <c r="Q2182" s="92"/>
      <c r="R2182" s="92"/>
      <c r="S2182" s="92"/>
      <c r="T2182" s="92"/>
      <c r="U2182" s="92"/>
      <c r="V2182" s="92"/>
      <c r="W2182" s="92"/>
      <c r="X2182" s="109">
        <f t="shared" si="294"/>
        <v>100</v>
      </c>
      <c r="Y2182" s="83"/>
      <c r="Z2182" s="110">
        <f t="shared" si="295"/>
        <v>4.1666666666666661</v>
      </c>
      <c r="AA2182" s="111"/>
      <c r="AB2182" s="92"/>
      <c r="AC2182" s="92"/>
      <c r="AD2182" s="92"/>
      <c r="AE2182" s="92"/>
      <c r="AF2182" s="92"/>
      <c r="AG2182" s="92"/>
      <c r="AH2182" s="92"/>
      <c r="AI2182" s="109">
        <f t="shared" si="296"/>
        <v>0</v>
      </c>
      <c r="AJ2182" s="83"/>
      <c r="AK2182" s="110">
        <f t="shared" si="297"/>
        <v>0</v>
      </c>
      <c r="AL2182" s="111"/>
      <c r="AM2182" s="92"/>
      <c r="AN2182" s="92"/>
      <c r="AO2182" s="92"/>
      <c r="AP2182" s="92"/>
      <c r="AQ2182" s="92"/>
      <c r="AR2182" s="92"/>
      <c r="AS2182" s="92"/>
      <c r="AT2182" s="92">
        <v>1</v>
      </c>
      <c r="AU2182" s="92"/>
      <c r="AV2182" s="109">
        <f t="shared" si="298"/>
        <v>2500</v>
      </c>
      <c r="AW2182" s="75"/>
      <c r="AX2182" s="110">
        <f t="shared" si="299"/>
        <v>104.16666666666666</v>
      </c>
      <c r="AY2182" s="111"/>
      <c r="AZ2182" s="93"/>
      <c r="BA2182" s="94" t="s">
        <v>554</v>
      </c>
      <c r="BB2182" s="71"/>
      <c r="BC2182" s="54"/>
      <c r="BD2182" s="41">
        <v>4</v>
      </c>
      <c r="BE2182" s="52">
        <v>45</v>
      </c>
      <c r="BF2182" s="62">
        <v>4521</v>
      </c>
      <c r="BG2182" s="280" t="s">
        <v>52</v>
      </c>
    </row>
    <row r="2183" spans="1:59" s="63" customFormat="1" ht="12.75" x14ac:dyDescent="0.2">
      <c r="A2183" s="196">
        <v>4</v>
      </c>
      <c r="B2183" s="197" t="s">
        <v>422</v>
      </c>
      <c r="C2183" s="208">
        <v>45</v>
      </c>
      <c r="D2183" s="209" t="s">
        <v>794</v>
      </c>
      <c r="E2183" s="210">
        <v>4521</v>
      </c>
      <c r="F2183" s="211" t="s">
        <v>818</v>
      </c>
      <c r="G2183" s="231"/>
      <c r="H2183" s="89"/>
      <c r="I2183" s="90" t="s">
        <v>832</v>
      </c>
      <c r="J2183" s="90"/>
      <c r="K2183" s="90" t="s">
        <v>64</v>
      </c>
      <c r="L2183" s="90" t="s">
        <v>393</v>
      </c>
      <c r="M2183" s="91"/>
      <c r="N2183" s="312">
        <v>1</v>
      </c>
      <c r="O2183" s="313">
        <f t="shared" si="300"/>
        <v>4.1666666666666664E-2</v>
      </c>
      <c r="P2183" s="104"/>
      <c r="Q2183" s="92"/>
      <c r="R2183" s="92"/>
      <c r="S2183" s="92"/>
      <c r="T2183" s="92"/>
      <c r="U2183" s="92"/>
      <c r="V2183" s="92"/>
      <c r="W2183" s="92"/>
      <c r="X2183" s="109">
        <f t="shared" si="294"/>
        <v>0</v>
      </c>
      <c r="Y2183" s="83"/>
      <c r="Z2183" s="110">
        <f t="shared" si="295"/>
        <v>0</v>
      </c>
      <c r="AA2183" s="111"/>
      <c r="AB2183" s="92"/>
      <c r="AC2183" s="92"/>
      <c r="AD2183" s="92"/>
      <c r="AE2183" s="92"/>
      <c r="AF2183" s="92"/>
      <c r="AG2183" s="92"/>
      <c r="AH2183" s="92"/>
      <c r="AI2183" s="109">
        <f t="shared" si="296"/>
        <v>0</v>
      </c>
      <c r="AJ2183" s="83"/>
      <c r="AK2183" s="110">
        <f t="shared" si="297"/>
        <v>0</v>
      </c>
      <c r="AL2183" s="111"/>
      <c r="AM2183" s="92"/>
      <c r="AN2183" s="92"/>
      <c r="AO2183" s="92"/>
      <c r="AP2183" s="92"/>
      <c r="AQ2183" s="92"/>
      <c r="AR2183" s="92">
        <v>1</v>
      </c>
      <c r="AS2183" s="92"/>
      <c r="AT2183" s="92"/>
      <c r="AU2183" s="92"/>
      <c r="AV2183" s="109">
        <f t="shared" si="298"/>
        <v>500</v>
      </c>
      <c r="AW2183" s="75"/>
      <c r="AX2183" s="110">
        <f t="shared" si="299"/>
        <v>20.833333333333332</v>
      </c>
      <c r="AY2183" s="111"/>
      <c r="AZ2183" s="93"/>
      <c r="BA2183" s="94" t="s">
        <v>554</v>
      </c>
      <c r="BB2183" s="71"/>
      <c r="BC2183" s="54"/>
      <c r="BD2183" s="41">
        <v>4</v>
      </c>
      <c r="BE2183" s="52">
        <v>45</v>
      </c>
      <c r="BF2183" s="62">
        <v>4521</v>
      </c>
      <c r="BG2183" s="280" t="s">
        <v>52</v>
      </c>
    </row>
    <row r="2184" spans="1:59" s="63" customFormat="1" ht="12.75" x14ac:dyDescent="0.2">
      <c r="A2184" s="196">
        <v>4</v>
      </c>
      <c r="B2184" s="197" t="s">
        <v>422</v>
      </c>
      <c r="C2184" s="208">
        <v>45</v>
      </c>
      <c r="D2184" s="209" t="s">
        <v>794</v>
      </c>
      <c r="E2184" s="210">
        <v>4521</v>
      </c>
      <c r="F2184" s="211" t="s">
        <v>818</v>
      </c>
      <c r="G2184" s="231"/>
      <c r="H2184" s="89"/>
      <c r="I2184" s="90" t="s">
        <v>833</v>
      </c>
      <c r="J2184" s="90"/>
      <c r="K2184" s="90" t="s">
        <v>64</v>
      </c>
      <c r="L2184" s="90" t="s">
        <v>119</v>
      </c>
      <c r="M2184" s="91"/>
      <c r="N2184" s="312">
        <v>1</v>
      </c>
      <c r="O2184" s="313">
        <f t="shared" si="300"/>
        <v>4.1666666666666664E-2</v>
      </c>
      <c r="P2184" s="104"/>
      <c r="Q2184" s="92"/>
      <c r="R2184" s="92"/>
      <c r="S2184" s="92"/>
      <c r="T2184" s="92"/>
      <c r="U2184" s="92"/>
      <c r="V2184" s="92"/>
      <c r="W2184" s="92"/>
      <c r="X2184" s="109">
        <f t="shared" si="294"/>
        <v>0</v>
      </c>
      <c r="Y2184" s="83"/>
      <c r="Z2184" s="110">
        <f t="shared" si="295"/>
        <v>0</v>
      </c>
      <c r="AA2184" s="111"/>
      <c r="AB2184" s="92"/>
      <c r="AC2184" s="92"/>
      <c r="AD2184" s="92"/>
      <c r="AE2184" s="92"/>
      <c r="AF2184" s="92"/>
      <c r="AG2184" s="92"/>
      <c r="AH2184" s="92"/>
      <c r="AI2184" s="109">
        <f t="shared" si="296"/>
        <v>0</v>
      </c>
      <c r="AJ2184" s="83"/>
      <c r="AK2184" s="110">
        <f t="shared" si="297"/>
        <v>0</v>
      </c>
      <c r="AL2184" s="111"/>
      <c r="AM2184" s="92"/>
      <c r="AN2184" s="92"/>
      <c r="AO2184" s="92">
        <v>1</v>
      </c>
      <c r="AP2184" s="92"/>
      <c r="AQ2184" s="92"/>
      <c r="AR2184" s="92"/>
      <c r="AS2184" s="92"/>
      <c r="AT2184" s="92"/>
      <c r="AU2184" s="92"/>
      <c r="AV2184" s="109">
        <f t="shared" si="298"/>
        <v>50</v>
      </c>
      <c r="AW2184" s="75"/>
      <c r="AX2184" s="110">
        <f t="shared" si="299"/>
        <v>2.083333333333333</v>
      </c>
      <c r="AY2184" s="111"/>
      <c r="AZ2184" s="93"/>
      <c r="BA2184" s="94" t="s">
        <v>554</v>
      </c>
      <c r="BB2184" s="71"/>
      <c r="BC2184" s="54"/>
      <c r="BD2184" s="41">
        <v>4</v>
      </c>
      <c r="BE2184" s="52">
        <v>45</v>
      </c>
      <c r="BF2184" s="62">
        <v>4521</v>
      </c>
      <c r="BG2184" s="280" t="s">
        <v>52</v>
      </c>
    </row>
    <row r="2185" spans="1:59" s="63" customFormat="1" ht="12.75" x14ac:dyDescent="0.2">
      <c r="A2185" s="196">
        <v>4</v>
      </c>
      <c r="B2185" s="197" t="s">
        <v>422</v>
      </c>
      <c r="C2185" s="208">
        <v>45</v>
      </c>
      <c r="D2185" s="209" t="s">
        <v>794</v>
      </c>
      <c r="E2185" s="210">
        <v>4521</v>
      </c>
      <c r="F2185" s="211" t="s">
        <v>818</v>
      </c>
      <c r="G2185" s="231"/>
      <c r="H2185" s="89"/>
      <c r="I2185" s="90" t="s">
        <v>834</v>
      </c>
      <c r="J2185" s="90"/>
      <c r="K2185" s="90" t="s">
        <v>64</v>
      </c>
      <c r="L2185" s="90" t="s">
        <v>76</v>
      </c>
      <c r="M2185" s="91"/>
      <c r="N2185" s="312">
        <v>1</v>
      </c>
      <c r="O2185" s="313">
        <f t="shared" si="300"/>
        <v>4.1666666666666664E-2</v>
      </c>
      <c r="P2185" s="104">
        <v>1</v>
      </c>
      <c r="Q2185" s="92"/>
      <c r="R2185" s="92"/>
      <c r="S2185" s="92"/>
      <c r="T2185" s="92"/>
      <c r="U2185" s="92"/>
      <c r="V2185" s="92"/>
      <c r="W2185" s="92"/>
      <c r="X2185" s="109">
        <f t="shared" si="294"/>
        <v>100</v>
      </c>
      <c r="Y2185" s="83"/>
      <c r="Z2185" s="110">
        <f t="shared" si="295"/>
        <v>4.1666666666666661</v>
      </c>
      <c r="AA2185" s="111"/>
      <c r="AB2185" s="92"/>
      <c r="AC2185" s="92"/>
      <c r="AD2185" s="92"/>
      <c r="AE2185" s="92"/>
      <c r="AF2185" s="92"/>
      <c r="AG2185" s="92"/>
      <c r="AH2185" s="92"/>
      <c r="AI2185" s="109">
        <f t="shared" si="296"/>
        <v>0</v>
      </c>
      <c r="AJ2185" s="83"/>
      <c r="AK2185" s="110">
        <f t="shared" si="297"/>
        <v>0</v>
      </c>
      <c r="AL2185" s="111"/>
      <c r="AM2185" s="92"/>
      <c r="AN2185" s="92"/>
      <c r="AO2185" s="92"/>
      <c r="AP2185" s="92"/>
      <c r="AQ2185" s="92"/>
      <c r="AR2185" s="92"/>
      <c r="AS2185" s="92"/>
      <c r="AT2185" s="92">
        <v>1</v>
      </c>
      <c r="AU2185" s="92"/>
      <c r="AV2185" s="109">
        <f t="shared" si="298"/>
        <v>2500</v>
      </c>
      <c r="AW2185" s="75"/>
      <c r="AX2185" s="110">
        <f t="shared" si="299"/>
        <v>104.16666666666666</v>
      </c>
      <c r="AY2185" s="111"/>
      <c r="AZ2185" s="93"/>
      <c r="BA2185" s="94" t="s">
        <v>554</v>
      </c>
      <c r="BB2185" s="71"/>
      <c r="BC2185" s="54"/>
      <c r="BD2185" s="41">
        <v>4</v>
      </c>
      <c r="BE2185" s="52">
        <v>45</v>
      </c>
      <c r="BF2185" s="62">
        <v>4521</v>
      </c>
      <c r="BG2185" s="280" t="s">
        <v>52</v>
      </c>
    </row>
    <row r="2186" spans="1:59" s="63" customFormat="1" ht="12.75" x14ac:dyDescent="0.2">
      <c r="A2186" s="196">
        <v>4</v>
      </c>
      <c r="B2186" s="197" t="s">
        <v>422</v>
      </c>
      <c r="C2186" s="208">
        <v>45</v>
      </c>
      <c r="D2186" s="209" t="s">
        <v>794</v>
      </c>
      <c r="E2186" s="210">
        <v>4521</v>
      </c>
      <c r="F2186" s="211" t="s">
        <v>818</v>
      </c>
      <c r="G2186" s="231"/>
      <c r="H2186" s="65"/>
      <c r="I2186" s="222"/>
      <c r="J2186" s="66"/>
      <c r="K2186" s="66"/>
      <c r="L2186" s="66"/>
      <c r="M2186" s="64"/>
      <c r="N2186" s="304"/>
      <c r="O2186" s="305"/>
      <c r="P2186" s="127"/>
      <c r="Q2186" s="67"/>
      <c r="R2186" s="67"/>
      <c r="S2186" s="67"/>
      <c r="T2186" s="67"/>
      <c r="U2186" s="67"/>
      <c r="V2186" s="67"/>
      <c r="W2186" s="67"/>
      <c r="X2186" s="67"/>
      <c r="Y2186" s="68"/>
      <c r="Z2186" s="68"/>
      <c r="AA2186" s="68"/>
      <c r="AB2186" s="67"/>
      <c r="AC2186" s="67"/>
      <c r="AD2186" s="67"/>
      <c r="AE2186" s="67"/>
      <c r="AF2186" s="67"/>
      <c r="AG2186" s="67"/>
      <c r="AH2186" s="67"/>
      <c r="AI2186" s="67"/>
      <c r="AJ2186" s="68"/>
      <c r="AK2186" s="68"/>
      <c r="AL2186" s="68"/>
      <c r="AM2186" s="67"/>
      <c r="AN2186" s="67"/>
      <c r="AO2186" s="67"/>
      <c r="AP2186" s="67"/>
      <c r="AQ2186" s="67"/>
      <c r="AR2186" s="67"/>
      <c r="AS2186" s="67"/>
      <c r="AT2186" s="67"/>
      <c r="AU2186" s="67"/>
      <c r="AV2186" s="67"/>
      <c r="AW2186" s="67"/>
      <c r="AX2186" s="68"/>
      <c r="AY2186" s="68"/>
      <c r="AZ2186" s="69"/>
      <c r="BA2186" s="70"/>
      <c r="BB2186" s="71"/>
      <c r="BC2186" s="54"/>
      <c r="BD2186" s="41">
        <v>4</v>
      </c>
      <c r="BE2186" s="52">
        <v>45</v>
      </c>
      <c r="BF2186" s="62">
        <v>4521</v>
      </c>
      <c r="BG2186" s="275"/>
    </row>
    <row r="2187" spans="1:59" s="63" customFormat="1" ht="12.75" x14ac:dyDescent="0.2">
      <c r="A2187" s="196">
        <v>4</v>
      </c>
      <c r="B2187" s="197" t="s">
        <v>422</v>
      </c>
      <c r="C2187" s="208">
        <v>45</v>
      </c>
      <c r="D2187" s="209" t="s">
        <v>794</v>
      </c>
      <c r="E2187" s="210">
        <v>4521</v>
      </c>
      <c r="F2187" s="211" t="s">
        <v>818</v>
      </c>
      <c r="G2187" s="230"/>
      <c r="H2187" s="56"/>
      <c r="I2187" s="221"/>
      <c r="J2187" s="57"/>
      <c r="K2187" s="57"/>
      <c r="L2187" s="57"/>
      <c r="M2187" s="55"/>
      <c r="N2187" s="303"/>
      <c r="O2187" s="245"/>
      <c r="P2187" s="122"/>
      <c r="Q2187" s="58"/>
      <c r="R2187" s="58"/>
      <c r="S2187" s="58"/>
      <c r="T2187" s="58"/>
      <c r="U2187" s="58"/>
      <c r="V2187" s="58"/>
      <c r="W2187" s="58"/>
      <c r="X2187" s="58"/>
      <c r="Y2187" s="59"/>
      <c r="Z2187" s="59"/>
      <c r="AA2187" s="59"/>
      <c r="AB2187" s="58"/>
      <c r="AC2187" s="58"/>
      <c r="AD2187" s="58"/>
      <c r="AE2187" s="58"/>
      <c r="AF2187" s="58"/>
      <c r="AG2187" s="58"/>
      <c r="AH2187" s="58"/>
      <c r="AI2187" s="58"/>
      <c r="AJ2187" s="59"/>
      <c r="AK2187" s="59"/>
      <c r="AL2187" s="59"/>
      <c r="AM2187" s="58"/>
      <c r="AN2187" s="58"/>
      <c r="AO2187" s="58"/>
      <c r="AP2187" s="58"/>
      <c r="AQ2187" s="58"/>
      <c r="AR2187" s="58"/>
      <c r="AS2187" s="58"/>
      <c r="AT2187" s="58"/>
      <c r="AU2187" s="58"/>
      <c r="AV2187" s="58"/>
      <c r="AW2187" s="58"/>
      <c r="AX2187" s="59"/>
      <c r="AY2187" s="59"/>
      <c r="AZ2187" s="60"/>
      <c r="BA2187" s="61"/>
      <c r="BB2187" s="54"/>
      <c r="BC2187" s="54"/>
      <c r="BD2187" s="41">
        <v>4</v>
      </c>
      <c r="BE2187" s="52">
        <v>45</v>
      </c>
      <c r="BF2187" s="62">
        <v>4521</v>
      </c>
      <c r="BG2187" s="274"/>
    </row>
    <row r="2188" spans="1:59" x14ac:dyDescent="0.25">
      <c r="A2188" s="196">
        <v>4</v>
      </c>
      <c r="B2188" s="197" t="s">
        <v>422</v>
      </c>
      <c r="C2188" s="208">
        <v>45</v>
      </c>
      <c r="D2188" s="209" t="s">
        <v>794</v>
      </c>
      <c r="E2188" s="212">
        <v>4522</v>
      </c>
      <c r="F2188" s="213" t="s">
        <v>835</v>
      </c>
      <c r="G2188" s="234"/>
      <c r="H2188" s="138"/>
      <c r="I2188" s="224"/>
      <c r="J2188" s="98"/>
      <c r="K2188" s="98"/>
      <c r="L2188" s="98"/>
      <c r="M2188" s="137"/>
      <c r="N2188" s="322"/>
      <c r="O2188" s="323"/>
      <c r="P2188" s="139"/>
      <c r="Q2188" s="139"/>
      <c r="R2188" s="139"/>
      <c r="S2188" s="139"/>
      <c r="T2188" s="139"/>
      <c r="U2188" s="139"/>
      <c r="V2188" s="139"/>
      <c r="W2188" s="139"/>
      <c r="X2188" s="139"/>
      <c r="Y2188" s="100"/>
      <c r="Z2188" s="125"/>
      <c r="AA2188" s="125"/>
      <c r="AB2188" s="139"/>
      <c r="AC2188" s="139"/>
      <c r="AD2188" s="139"/>
      <c r="AE2188" s="139"/>
      <c r="AF2188" s="139"/>
      <c r="AG2188" s="139"/>
      <c r="AH2188" s="139"/>
      <c r="AI2188" s="139"/>
      <c r="AJ2188" s="100"/>
      <c r="AK2188" s="125"/>
      <c r="AL2188" s="125"/>
      <c r="AM2188" s="139"/>
      <c r="AN2188" s="139"/>
      <c r="AO2188" s="139"/>
      <c r="AP2188" s="139"/>
      <c r="AQ2188" s="139"/>
      <c r="AR2188" s="139"/>
      <c r="AS2188" s="139"/>
      <c r="AT2188" s="139"/>
      <c r="AU2188" s="139"/>
      <c r="AV2188" s="139"/>
      <c r="AW2188" s="99"/>
      <c r="AX2188" s="125"/>
      <c r="AY2188" s="100"/>
      <c r="AZ2188" s="140"/>
      <c r="BA2188" s="141"/>
      <c r="BB2188" s="136"/>
      <c r="BC2188" s="136"/>
      <c r="BD2188" s="41">
        <v>4</v>
      </c>
      <c r="BE2188" s="52">
        <v>45</v>
      </c>
      <c r="BF2188" s="103">
        <v>4522</v>
      </c>
      <c r="BG2188" s="283"/>
    </row>
    <row r="2189" spans="1:59" s="63" customFormat="1" ht="12.75" x14ac:dyDescent="0.2">
      <c r="A2189" s="196">
        <v>4</v>
      </c>
      <c r="B2189" s="197" t="s">
        <v>422</v>
      </c>
      <c r="C2189" s="208">
        <v>45</v>
      </c>
      <c r="D2189" s="209" t="s">
        <v>794</v>
      </c>
      <c r="E2189" s="212">
        <v>4522</v>
      </c>
      <c r="F2189" s="213" t="s">
        <v>835</v>
      </c>
      <c r="G2189" s="232"/>
      <c r="H2189" s="97"/>
      <c r="I2189" s="224"/>
      <c r="J2189" s="98"/>
      <c r="K2189" s="98"/>
      <c r="L2189" s="98"/>
      <c r="M2189" s="96"/>
      <c r="N2189" s="307"/>
      <c r="O2189" s="246"/>
      <c r="P2189" s="124"/>
      <c r="Q2189" s="99"/>
      <c r="R2189" s="99"/>
      <c r="S2189" s="99"/>
      <c r="T2189" s="99"/>
      <c r="U2189" s="99"/>
      <c r="V2189" s="99"/>
      <c r="W2189" s="99"/>
      <c r="X2189" s="99"/>
      <c r="Y2189" s="100"/>
      <c r="Z2189" s="100"/>
      <c r="AA2189" s="100"/>
      <c r="AB2189" s="99"/>
      <c r="AC2189" s="99"/>
      <c r="AD2189" s="99"/>
      <c r="AE2189" s="99"/>
      <c r="AF2189" s="99"/>
      <c r="AG2189" s="99"/>
      <c r="AH2189" s="99"/>
      <c r="AI2189" s="99"/>
      <c r="AJ2189" s="100"/>
      <c r="AK2189" s="100"/>
      <c r="AL2189" s="100"/>
      <c r="AM2189" s="99"/>
      <c r="AN2189" s="99"/>
      <c r="AO2189" s="99"/>
      <c r="AP2189" s="99"/>
      <c r="AQ2189" s="99"/>
      <c r="AR2189" s="99"/>
      <c r="AS2189" s="99"/>
      <c r="AT2189" s="99"/>
      <c r="AU2189" s="99"/>
      <c r="AV2189" s="99"/>
      <c r="AW2189" s="99"/>
      <c r="AX2189" s="100"/>
      <c r="AY2189" s="100"/>
      <c r="AZ2189" s="101"/>
      <c r="BA2189" s="102"/>
      <c r="BB2189" s="95"/>
      <c r="BC2189" s="95"/>
      <c r="BD2189" s="41">
        <v>4</v>
      </c>
      <c r="BE2189" s="52">
        <v>45</v>
      </c>
      <c r="BF2189" s="103">
        <v>4522</v>
      </c>
      <c r="BG2189" s="277"/>
    </row>
    <row r="2190" spans="1:59" s="63" customFormat="1" ht="12.75" x14ac:dyDescent="0.2">
      <c r="A2190" s="196">
        <v>4</v>
      </c>
      <c r="B2190" s="197" t="s">
        <v>422</v>
      </c>
      <c r="C2190" s="208">
        <v>45</v>
      </c>
      <c r="D2190" s="209" t="s">
        <v>794</v>
      </c>
      <c r="E2190" s="212">
        <v>4522</v>
      </c>
      <c r="F2190" s="213" t="s">
        <v>835</v>
      </c>
      <c r="G2190" s="231"/>
      <c r="H2190" s="65"/>
      <c r="I2190" s="222"/>
      <c r="J2190" s="66"/>
      <c r="K2190" s="66"/>
      <c r="L2190" s="66"/>
      <c r="M2190" s="64"/>
      <c r="N2190" s="304"/>
      <c r="O2190" s="305"/>
      <c r="P2190" s="127"/>
      <c r="Q2190" s="67"/>
      <c r="R2190" s="67"/>
      <c r="S2190" s="67"/>
      <c r="T2190" s="67"/>
      <c r="U2190" s="67"/>
      <c r="V2190" s="67"/>
      <c r="W2190" s="67"/>
      <c r="X2190" s="67"/>
      <c r="Y2190" s="68"/>
      <c r="Z2190" s="68"/>
      <c r="AA2190" s="68"/>
      <c r="AB2190" s="67"/>
      <c r="AC2190" s="67"/>
      <c r="AD2190" s="67"/>
      <c r="AE2190" s="67"/>
      <c r="AF2190" s="67"/>
      <c r="AG2190" s="67"/>
      <c r="AH2190" s="67"/>
      <c r="AI2190" s="67"/>
      <c r="AJ2190" s="68"/>
      <c r="AK2190" s="68"/>
      <c r="AL2190" s="68"/>
      <c r="AM2190" s="67"/>
      <c r="AN2190" s="67"/>
      <c r="AO2190" s="67"/>
      <c r="AP2190" s="67"/>
      <c r="AQ2190" s="67"/>
      <c r="AR2190" s="67"/>
      <c r="AS2190" s="67"/>
      <c r="AT2190" s="67"/>
      <c r="AU2190" s="67"/>
      <c r="AV2190" s="67"/>
      <c r="AW2190" s="67"/>
      <c r="AX2190" s="68"/>
      <c r="AY2190" s="68"/>
      <c r="AZ2190" s="69"/>
      <c r="BA2190" s="70"/>
      <c r="BB2190" s="71"/>
      <c r="BC2190" s="95"/>
      <c r="BD2190" s="41">
        <v>4</v>
      </c>
      <c r="BE2190" s="52">
        <v>45</v>
      </c>
      <c r="BF2190" s="103">
        <v>4522</v>
      </c>
      <c r="BG2190" s="275"/>
    </row>
    <row r="2191" spans="1:59" s="63" customFormat="1" ht="12.75" x14ac:dyDescent="0.2">
      <c r="A2191" s="196">
        <v>4</v>
      </c>
      <c r="B2191" s="197" t="s">
        <v>422</v>
      </c>
      <c r="C2191" s="208">
        <v>45</v>
      </c>
      <c r="D2191" s="209" t="s">
        <v>794</v>
      </c>
      <c r="E2191" s="212">
        <v>4522</v>
      </c>
      <c r="F2191" s="213" t="s">
        <v>835</v>
      </c>
      <c r="G2191" s="231"/>
      <c r="H2191" s="72" t="s">
        <v>47</v>
      </c>
      <c r="I2191" s="223"/>
      <c r="J2191" s="73"/>
      <c r="K2191" s="73"/>
      <c r="L2191" s="73"/>
      <c r="M2191" s="74"/>
      <c r="N2191" s="247"/>
      <c r="O2191" s="306"/>
      <c r="P2191" s="105"/>
      <c r="Q2191" s="75"/>
      <c r="R2191" s="75"/>
      <c r="S2191" s="75"/>
      <c r="T2191" s="75"/>
      <c r="U2191" s="75"/>
      <c r="V2191" s="75"/>
      <c r="W2191" s="75"/>
      <c r="X2191" s="75"/>
      <c r="Y2191" s="76">
        <f>IF(ISNUMBER(VLOOKUP(Y2193,P$7:W$7,MATCH(Y2193,P$7:W$7))),VLOOKUP(Y2193,P$7:W$7,MATCH(Y2193,P$7:W$7)),IF(N2195=0,"No Data",IF(Y2193&gt;0,"&lt;100",0)))</f>
        <v>1000</v>
      </c>
      <c r="Z2191" s="77">
        <f>IF(ISNUMBER(VLOOKUP(Z2195,P$7:W$7,MATCH(Z2195,P$7:W$7))),VLOOKUP(Z2195,P$7:W$7,MATCH(Z2195,P$7:W$7)),IF(N2195=0,"No Data",IF(Z2195&gt;0,"&lt;100",0)))</f>
        <v>1000</v>
      </c>
      <c r="AA2191" s="106">
        <f>IF(ISNUMBER(Z2191),Z2191,0)</f>
        <v>1000</v>
      </c>
      <c r="AB2191" s="75"/>
      <c r="AC2191" s="75"/>
      <c r="AD2191" s="75"/>
      <c r="AE2191" s="75"/>
      <c r="AF2191" s="75"/>
      <c r="AG2191" s="75"/>
      <c r="AH2191" s="75"/>
      <c r="AI2191" s="75"/>
      <c r="AJ2191" s="76">
        <f>IF(ISNUMBER(VLOOKUP(AJ2193,AB$7:AH$7,MATCH(AJ2193,AB$7:AH$7))),VLOOKUP(AJ2193,AB$7:AH$7,MATCH(AJ2193,AB$7:AH$7)),IF(N2195=0,"No Data",IF(AJ2193&gt;0,"&lt;50",0)))</f>
        <v>0</v>
      </c>
      <c r="AK2191" s="77">
        <f>IF(ISNUMBER(VLOOKUP(AK2195,AB$7:AH$7,MATCH(AK2195,AB$7:AH$7))),VLOOKUP(AK2195,AB$7:AH$7,MATCH(AK2195,AB$7:AH$7)),IF(N2195=0,"No Data",IF(AK2195&gt;0,"&lt;50",0)))</f>
        <v>0</v>
      </c>
      <c r="AL2191" s="106">
        <f>IF(ISNUMBER(AK2191),AK2191,0)</f>
        <v>0</v>
      </c>
      <c r="AM2191" s="75"/>
      <c r="AN2191" s="75"/>
      <c r="AO2191" s="75"/>
      <c r="AP2191" s="75"/>
      <c r="AQ2191" s="75"/>
      <c r="AR2191" s="75"/>
      <c r="AS2191" s="75"/>
      <c r="AT2191" s="75"/>
      <c r="AU2191" s="75"/>
      <c r="AV2191" s="75"/>
      <c r="AW2191" s="76">
        <f>IF(ISNUMBER(VLOOKUP(AW2193,AM$7:AU$7,MATCH(AW2193,AM$7:AU$7))),VLOOKUP(AW2193,AM$7:AU$7,MATCH(AW2193,AM$7:AU$7)),IF(N2195=0,"No Data",IF(AW2193&gt;0,"&lt;10",0)))</f>
        <v>250</v>
      </c>
      <c r="AX2191" s="77">
        <f>IF(ISNUMBER(VLOOKUP(AX2195,AM$7:AU$7,MATCH(AX2195,AM$7:AU$7))),VLOOKUP(AX2195,AM$7:AU$7,MATCH(AX2195,AM$7:AU$7)),IF(N2195=0,"No Data",IF(AX2195&gt;0,"&lt;10",0)))</f>
        <v>250</v>
      </c>
      <c r="AY2191" s="106">
        <f>IF(ISNUMBER(AX2191),AX2191,0)</f>
        <v>250</v>
      </c>
      <c r="AZ2191" s="79"/>
      <c r="BA2191" s="80"/>
      <c r="BB2191" s="71"/>
      <c r="BC2191" s="95"/>
      <c r="BD2191" s="41">
        <v>4</v>
      </c>
      <c r="BE2191" s="52">
        <v>45</v>
      </c>
      <c r="BF2191" s="103">
        <v>4522</v>
      </c>
      <c r="BG2191" s="276" t="s">
        <v>47</v>
      </c>
    </row>
    <row r="2192" spans="1:59" s="63" customFormat="1" ht="12.75" x14ac:dyDescent="0.2">
      <c r="A2192" s="196">
        <v>4</v>
      </c>
      <c r="B2192" s="197" t="s">
        <v>422</v>
      </c>
      <c r="C2192" s="208">
        <v>45</v>
      </c>
      <c r="D2192" s="209" t="s">
        <v>794</v>
      </c>
      <c r="E2192" s="212">
        <v>4522</v>
      </c>
      <c r="F2192" s="213" t="s">
        <v>835</v>
      </c>
      <c r="G2192" s="231"/>
      <c r="H2192" s="81" t="s">
        <v>48</v>
      </c>
      <c r="I2192" s="223"/>
      <c r="J2192" s="73"/>
      <c r="K2192" s="73"/>
      <c r="L2192" s="73"/>
      <c r="M2192" s="74"/>
      <c r="N2192" s="247"/>
      <c r="O2192" s="306"/>
      <c r="P2192" s="105"/>
      <c r="Q2192" s="75"/>
      <c r="R2192" s="75"/>
      <c r="S2192" s="75"/>
      <c r="T2192" s="75"/>
      <c r="U2192" s="75"/>
      <c r="V2192" s="75"/>
      <c r="W2192" s="75"/>
      <c r="X2192" s="75"/>
      <c r="Y2192" s="82">
        <f>MIN(X2196:X2213)</f>
        <v>0</v>
      </c>
      <c r="Z2192" s="83"/>
      <c r="AA2192" s="83"/>
      <c r="AB2192" s="75"/>
      <c r="AC2192" s="75"/>
      <c r="AD2192" s="75"/>
      <c r="AE2192" s="75"/>
      <c r="AF2192" s="75"/>
      <c r="AG2192" s="75"/>
      <c r="AH2192" s="75"/>
      <c r="AI2192" s="75"/>
      <c r="AJ2192" s="82">
        <f>MIN(AI2196:AI2213)</f>
        <v>0</v>
      </c>
      <c r="AK2192" s="83"/>
      <c r="AL2192" s="83"/>
      <c r="AM2192" s="75"/>
      <c r="AN2192" s="75"/>
      <c r="AO2192" s="75"/>
      <c r="AP2192" s="75"/>
      <c r="AQ2192" s="75"/>
      <c r="AR2192" s="75"/>
      <c r="AS2192" s="75"/>
      <c r="AT2192" s="75"/>
      <c r="AU2192" s="75"/>
      <c r="AV2192" s="75"/>
      <c r="AW2192" s="82">
        <f>MIN(AV2196:AV2213)</f>
        <v>50</v>
      </c>
      <c r="AX2192" s="83"/>
      <c r="AY2192" s="83"/>
      <c r="AZ2192" s="79"/>
      <c r="BA2192" s="80"/>
      <c r="BB2192" s="71"/>
      <c r="BC2192" s="95"/>
      <c r="BD2192" s="41">
        <v>4</v>
      </c>
      <c r="BE2192" s="52">
        <v>45</v>
      </c>
      <c r="BF2192" s="103">
        <v>4522</v>
      </c>
      <c r="BG2192" s="278" t="s">
        <v>48</v>
      </c>
    </row>
    <row r="2193" spans="1:59" s="63" customFormat="1" ht="12.75" x14ac:dyDescent="0.2">
      <c r="A2193" s="196">
        <v>4</v>
      </c>
      <c r="B2193" s="197" t="s">
        <v>422</v>
      </c>
      <c r="C2193" s="208">
        <v>45</v>
      </c>
      <c r="D2193" s="209" t="s">
        <v>794</v>
      </c>
      <c r="E2193" s="212">
        <v>4522</v>
      </c>
      <c r="F2193" s="213" t="s">
        <v>835</v>
      </c>
      <c r="G2193" s="231"/>
      <c r="H2193" s="81" t="s">
        <v>49</v>
      </c>
      <c r="I2193" s="223"/>
      <c r="J2193" s="73"/>
      <c r="K2193" s="73"/>
      <c r="L2193" s="73"/>
      <c r="M2193" s="74"/>
      <c r="N2193" s="247"/>
      <c r="O2193" s="306"/>
      <c r="P2193" s="105"/>
      <c r="Q2193" s="75"/>
      <c r="R2193" s="75"/>
      <c r="S2193" s="75"/>
      <c r="T2193" s="75"/>
      <c r="U2193" s="75"/>
      <c r="V2193" s="75"/>
      <c r="W2193" s="75"/>
      <c r="X2193" s="75"/>
      <c r="Y2193" s="84">
        <f>IF(ISNUMBER(AVERAGE(X2196:X2213)),AVERAGE(X2196:X2213),0)</f>
        <v>1394.4444444444443</v>
      </c>
      <c r="Z2193" s="83"/>
      <c r="AA2193" s="83"/>
      <c r="AB2193" s="75"/>
      <c r="AC2193" s="75"/>
      <c r="AD2193" s="75"/>
      <c r="AE2193" s="75"/>
      <c r="AF2193" s="75"/>
      <c r="AG2193" s="75"/>
      <c r="AH2193" s="75"/>
      <c r="AI2193" s="75"/>
      <c r="AJ2193" s="84">
        <f>IF(ISNUMBER(AVERAGE(AI2196:AI2213)),AVERAGE(AI2196:AI2213),0)</f>
        <v>0</v>
      </c>
      <c r="AK2193" s="83"/>
      <c r="AL2193" s="83"/>
      <c r="AM2193" s="75"/>
      <c r="AN2193" s="75"/>
      <c r="AO2193" s="75"/>
      <c r="AP2193" s="75"/>
      <c r="AQ2193" s="75"/>
      <c r="AR2193" s="75"/>
      <c r="AS2193" s="75"/>
      <c r="AT2193" s="75"/>
      <c r="AU2193" s="75"/>
      <c r="AV2193" s="75"/>
      <c r="AW2193" s="84">
        <f>IF(ISNUMBER(AVERAGE(AV2196:AV2213)),AVERAGE(AV2196:AV2213),0)</f>
        <v>416.66666666666669</v>
      </c>
      <c r="AX2193" s="83"/>
      <c r="AY2193" s="83"/>
      <c r="AZ2193" s="79"/>
      <c r="BA2193" s="80"/>
      <c r="BB2193" s="71"/>
      <c r="BC2193" s="95"/>
      <c r="BD2193" s="41">
        <v>4</v>
      </c>
      <c r="BE2193" s="52">
        <v>45</v>
      </c>
      <c r="BF2193" s="103">
        <v>4522</v>
      </c>
      <c r="BG2193" s="278" t="s">
        <v>49</v>
      </c>
    </row>
    <row r="2194" spans="1:59" s="63" customFormat="1" ht="12.75" x14ac:dyDescent="0.2">
      <c r="A2194" s="196">
        <v>4</v>
      </c>
      <c r="B2194" s="197" t="s">
        <v>422</v>
      </c>
      <c r="C2194" s="208">
        <v>45</v>
      </c>
      <c r="D2194" s="209" t="s">
        <v>794</v>
      </c>
      <c r="E2194" s="212">
        <v>4522</v>
      </c>
      <c r="F2194" s="213" t="s">
        <v>835</v>
      </c>
      <c r="G2194" s="231"/>
      <c r="H2194" s="81" t="s">
        <v>50</v>
      </c>
      <c r="I2194" s="223"/>
      <c r="J2194" s="73"/>
      <c r="K2194" s="73"/>
      <c r="L2194" s="73"/>
      <c r="M2194" s="74"/>
      <c r="N2194" s="247"/>
      <c r="O2194" s="306"/>
      <c r="P2194" s="105"/>
      <c r="Q2194" s="75"/>
      <c r="R2194" s="75"/>
      <c r="S2194" s="75"/>
      <c r="T2194" s="75"/>
      <c r="U2194" s="75"/>
      <c r="V2194" s="75"/>
      <c r="W2194" s="75"/>
      <c r="X2194" s="75"/>
      <c r="Y2194" s="84">
        <f>MAX(X2196:X2213)</f>
        <v>25000</v>
      </c>
      <c r="Z2194" s="83"/>
      <c r="AA2194" s="83"/>
      <c r="AB2194" s="75"/>
      <c r="AC2194" s="75"/>
      <c r="AD2194" s="75"/>
      <c r="AE2194" s="75"/>
      <c r="AF2194" s="75"/>
      <c r="AG2194" s="75"/>
      <c r="AH2194" s="75"/>
      <c r="AI2194" s="75"/>
      <c r="AJ2194" s="84">
        <f>MAX(AI2196:AI2213)</f>
        <v>0</v>
      </c>
      <c r="AK2194" s="83"/>
      <c r="AL2194" s="83"/>
      <c r="AM2194" s="75"/>
      <c r="AN2194" s="75"/>
      <c r="AO2194" s="75"/>
      <c r="AP2194" s="75"/>
      <c r="AQ2194" s="75"/>
      <c r="AR2194" s="75"/>
      <c r="AS2194" s="75"/>
      <c r="AT2194" s="75"/>
      <c r="AU2194" s="75"/>
      <c r="AV2194" s="75"/>
      <c r="AW2194" s="84">
        <f>MAX(AV2196:AV2213)</f>
        <v>2500</v>
      </c>
      <c r="AX2194" s="83"/>
      <c r="AY2194" s="83"/>
      <c r="AZ2194" s="79"/>
      <c r="BA2194" s="80"/>
      <c r="BB2194" s="71"/>
      <c r="BC2194" s="95"/>
      <c r="BD2194" s="41">
        <v>4</v>
      </c>
      <c r="BE2194" s="52">
        <v>45</v>
      </c>
      <c r="BF2194" s="103">
        <v>4522</v>
      </c>
      <c r="BG2194" s="278" t="s">
        <v>50</v>
      </c>
    </row>
    <row r="2195" spans="1:59" s="63" customFormat="1" ht="12.75" x14ac:dyDescent="0.2">
      <c r="A2195" s="196">
        <v>4</v>
      </c>
      <c r="B2195" s="197" t="s">
        <v>422</v>
      </c>
      <c r="C2195" s="208">
        <v>45</v>
      </c>
      <c r="D2195" s="209" t="s">
        <v>794</v>
      </c>
      <c r="E2195" s="212">
        <v>4522</v>
      </c>
      <c r="F2195" s="213" t="s">
        <v>835</v>
      </c>
      <c r="G2195" s="231"/>
      <c r="H2195" s="85" t="s">
        <v>51</v>
      </c>
      <c r="I2195" s="223"/>
      <c r="J2195" s="73"/>
      <c r="K2195" s="73"/>
      <c r="L2195" s="73"/>
      <c r="M2195" s="74"/>
      <c r="N2195" s="248">
        <f>SUM(N2196:N2213)</f>
        <v>18</v>
      </c>
      <c r="O2195" s="293">
        <f>SUM(O2196:O2213)</f>
        <v>1.0000000000000002</v>
      </c>
      <c r="P2195" s="292"/>
      <c r="Q2195" s="87"/>
      <c r="R2195" s="87"/>
      <c r="S2195" s="87"/>
      <c r="T2195" s="87"/>
      <c r="U2195" s="87"/>
      <c r="V2195" s="87"/>
      <c r="W2195" s="87"/>
      <c r="X2195" s="87"/>
      <c r="Y2195" s="88"/>
      <c r="Z2195" s="119">
        <f>SUM(Z2196:Z2213)</f>
        <v>1394.4444444444446</v>
      </c>
      <c r="AA2195" s="120"/>
      <c r="AB2195" s="111"/>
      <c r="AC2195" s="111"/>
      <c r="AD2195" s="111"/>
      <c r="AE2195" s="111"/>
      <c r="AF2195" s="111"/>
      <c r="AG2195" s="111"/>
      <c r="AH2195" s="111"/>
      <c r="AI2195" s="111"/>
      <c r="AJ2195" s="120"/>
      <c r="AK2195" s="119">
        <f>SUM(AK2196:AK2213)</f>
        <v>0</v>
      </c>
      <c r="AL2195" s="120"/>
      <c r="AM2195" s="111"/>
      <c r="AN2195" s="111"/>
      <c r="AO2195" s="111"/>
      <c r="AP2195" s="111"/>
      <c r="AQ2195" s="111"/>
      <c r="AR2195" s="111"/>
      <c r="AS2195" s="111"/>
      <c r="AT2195" s="111"/>
      <c r="AU2195" s="111"/>
      <c r="AV2195" s="111"/>
      <c r="AW2195" s="120"/>
      <c r="AX2195" s="119">
        <f>SUM(AX2196:AX2213)</f>
        <v>416.66666666666663</v>
      </c>
      <c r="AY2195" s="88"/>
      <c r="AZ2195" s="79"/>
      <c r="BA2195" s="80"/>
      <c r="BB2195" s="71"/>
      <c r="BC2195" s="95"/>
      <c r="BD2195" s="41">
        <v>4</v>
      </c>
      <c r="BE2195" s="52">
        <v>45</v>
      </c>
      <c r="BF2195" s="103">
        <v>4522</v>
      </c>
      <c r="BG2195" s="279" t="s">
        <v>51</v>
      </c>
    </row>
    <row r="2196" spans="1:59" s="63" customFormat="1" ht="12.75" x14ac:dyDescent="0.2">
      <c r="A2196" s="196">
        <v>4</v>
      </c>
      <c r="B2196" s="197" t="s">
        <v>422</v>
      </c>
      <c r="C2196" s="208">
        <v>45</v>
      </c>
      <c r="D2196" s="209" t="s">
        <v>794</v>
      </c>
      <c r="E2196" s="212">
        <v>4522</v>
      </c>
      <c r="F2196" s="213" t="s">
        <v>835</v>
      </c>
      <c r="G2196" s="231"/>
      <c r="H2196" s="89" t="s">
        <v>52</v>
      </c>
      <c r="I2196" s="90" t="s">
        <v>819</v>
      </c>
      <c r="J2196" s="90"/>
      <c r="K2196" s="90" t="s">
        <v>64</v>
      </c>
      <c r="L2196" s="90" t="s">
        <v>528</v>
      </c>
      <c r="M2196" s="91"/>
      <c r="N2196" s="312">
        <v>1</v>
      </c>
      <c r="O2196" s="313">
        <f>N2196/N$2195</f>
        <v>5.5555555555555552E-2</v>
      </c>
      <c r="P2196" s="104"/>
      <c r="Q2196" s="92"/>
      <c r="R2196" s="92"/>
      <c r="S2196" s="92"/>
      <c r="T2196" s="92"/>
      <c r="U2196" s="92"/>
      <c r="V2196" s="92"/>
      <c r="W2196" s="92"/>
      <c r="X2196" s="109">
        <f t="shared" ref="X2196:X2213" si="301">P2196*P$7+Q2196*Q$7+R2196*R$7+S2196*S$7+T2196*T$7+U2196*U$7+V2196*V$7+W2196*W$7</f>
        <v>0</v>
      </c>
      <c r="Y2196" s="83"/>
      <c r="Z2196" s="110">
        <f t="shared" ref="Z2196:Z2213" si="302">X2196*$O2196</f>
        <v>0</v>
      </c>
      <c r="AA2196" s="111"/>
      <c r="AB2196" s="92"/>
      <c r="AC2196" s="92"/>
      <c r="AD2196" s="92"/>
      <c r="AE2196" s="92"/>
      <c r="AF2196" s="92"/>
      <c r="AG2196" s="92"/>
      <c r="AH2196" s="92"/>
      <c r="AI2196" s="109">
        <f t="shared" ref="AI2196:AI2213" si="303">AB2196*AB$7+AC2196*AC$7+AD2196*AD$7+AE2196*AE$7+AF2196*AF$7+AG2196*AG$7+AH2196*AH$7</f>
        <v>0</v>
      </c>
      <c r="AJ2196" s="83"/>
      <c r="AK2196" s="110">
        <f t="shared" ref="AK2196:AK2213" si="304">AI2196*$O2196</f>
        <v>0</v>
      </c>
      <c r="AL2196" s="111"/>
      <c r="AM2196" s="92"/>
      <c r="AN2196" s="92"/>
      <c r="AO2196" s="92"/>
      <c r="AP2196" s="92">
        <v>1</v>
      </c>
      <c r="AQ2196" s="92"/>
      <c r="AR2196" s="92"/>
      <c r="AS2196" s="92"/>
      <c r="AT2196" s="92"/>
      <c r="AU2196" s="92"/>
      <c r="AV2196" s="109">
        <f t="shared" ref="AV2196:AV2213" si="305">AM2196*AM$7+AN2196*AN$7+AO2196*AO$7+AP2196*AP$7+AQ2196*AQ$7+AR2196*AR$7+AS2196*AS$7+AT2196*AT$7+AU2196*AU$7</f>
        <v>100</v>
      </c>
      <c r="AW2196" s="75"/>
      <c r="AX2196" s="110">
        <f t="shared" ref="AX2196:AX2213" si="306">AV2196*$O2196</f>
        <v>5.5555555555555554</v>
      </c>
      <c r="AY2196" s="111"/>
      <c r="AZ2196" s="93"/>
      <c r="BA2196" s="94" t="s">
        <v>105</v>
      </c>
      <c r="BB2196" s="71"/>
      <c r="BC2196" s="95"/>
      <c r="BD2196" s="41">
        <v>4</v>
      </c>
      <c r="BE2196" s="52">
        <v>45</v>
      </c>
      <c r="BF2196" s="103">
        <v>4522</v>
      </c>
      <c r="BG2196" s="280" t="s">
        <v>52</v>
      </c>
    </row>
    <row r="2197" spans="1:59" s="63" customFormat="1" ht="12.75" x14ac:dyDescent="0.2">
      <c r="A2197" s="196">
        <v>4</v>
      </c>
      <c r="B2197" s="197" t="s">
        <v>422</v>
      </c>
      <c r="C2197" s="208">
        <v>45</v>
      </c>
      <c r="D2197" s="209" t="s">
        <v>794</v>
      </c>
      <c r="E2197" s="212">
        <v>4522</v>
      </c>
      <c r="F2197" s="213" t="s">
        <v>835</v>
      </c>
      <c r="G2197" s="231"/>
      <c r="H2197" s="89"/>
      <c r="I2197" s="90" t="s">
        <v>830</v>
      </c>
      <c r="J2197" s="90"/>
      <c r="K2197" s="90" t="s">
        <v>64</v>
      </c>
      <c r="L2197" s="90" t="s">
        <v>313</v>
      </c>
      <c r="M2197" s="91"/>
      <c r="N2197" s="312">
        <v>1</v>
      </c>
      <c r="O2197" s="313">
        <f>N2197/N$2195</f>
        <v>5.5555555555555552E-2</v>
      </c>
      <c r="P2197" s="104"/>
      <c r="Q2197" s="92"/>
      <c r="R2197" s="92"/>
      <c r="S2197" s="92"/>
      <c r="T2197" s="92"/>
      <c r="U2197" s="92"/>
      <c r="V2197" s="92"/>
      <c r="W2197" s="92"/>
      <c r="X2197" s="109">
        <f t="shared" si="301"/>
        <v>0</v>
      </c>
      <c r="Y2197" s="83"/>
      <c r="Z2197" s="110">
        <f t="shared" si="302"/>
        <v>0</v>
      </c>
      <c r="AA2197" s="111"/>
      <c r="AB2197" s="92"/>
      <c r="AC2197" s="92"/>
      <c r="AD2197" s="92"/>
      <c r="AE2197" s="92"/>
      <c r="AF2197" s="92"/>
      <c r="AG2197" s="92"/>
      <c r="AH2197" s="92"/>
      <c r="AI2197" s="109">
        <f t="shared" si="303"/>
        <v>0</v>
      </c>
      <c r="AJ2197" s="83"/>
      <c r="AK2197" s="110">
        <f t="shared" si="304"/>
        <v>0</v>
      </c>
      <c r="AL2197" s="111"/>
      <c r="AM2197" s="92"/>
      <c r="AN2197" s="92"/>
      <c r="AO2197" s="92">
        <v>1</v>
      </c>
      <c r="AP2197" s="92"/>
      <c r="AQ2197" s="92"/>
      <c r="AR2197" s="92"/>
      <c r="AS2197" s="92"/>
      <c r="AT2197" s="92"/>
      <c r="AU2197" s="92"/>
      <c r="AV2197" s="109">
        <f t="shared" si="305"/>
        <v>50</v>
      </c>
      <c r="AW2197" s="75"/>
      <c r="AX2197" s="110">
        <f t="shared" si="306"/>
        <v>2.7777777777777777</v>
      </c>
      <c r="AY2197" s="111"/>
      <c r="AZ2197" s="93"/>
      <c r="BA2197" s="94" t="s">
        <v>554</v>
      </c>
      <c r="BB2197" s="71"/>
      <c r="BC2197" s="95"/>
      <c r="BD2197" s="41">
        <v>4</v>
      </c>
      <c r="BE2197" s="52">
        <v>45</v>
      </c>
      <c r="BF2197" s="103">
        <v>4522</v>
      </c>
      <c r="BG2197" s="280" t="s">
        <v>52</v>
      </c>
    </row>
    <row r="2198" spans="1:59" s="63" customFormat="1" ht="12.75" x14ac:dyDescent="0.2">
      <c r="A2198" s="196">
        <v>4</v>
      </c>
      <c r="B2198" s="197" t="s">
        <v>422</v>
      </c>
      <c r="C2198" s="208">
        <v>45</v>
      </c>
      <c r="D2198" s="209" t="s">
        <v>794</v>
      </c>
      <c r="E2198" s="212">
        <v>4522</v>
      </c>
      <c r="F2198" s="213" t="s">
        <v>835</v>
      </c>
      <c r="G2198" s="231"/>
      <c r="H2198" s="89"/>
      <c r="I2198" s="90" t="s">
        <v>836</v>
      </c>
      <c r="J2198" s="90"/>
      <c r="K2198" s="90" t="s">
        <v>64</v>
      </c>
      <c r="L2198" s="90" t="s">
        <v>119</v>
      </c>
      <c r="M2198" s="91"/>
      <c r="N2198" s="312">
        <v>1</v>
      </c>
      <c r="O2198" s="313">
        <f t="shared" ref="O2198:O2213" si="307">N2198/N$2195</f>
        <v>5.5555555555555552E-2</v>
      </c>
      <c r="P2198" s="104"/>
      <c r="Q2198" s="92"/>
      <c r="R2198" s="92"/>
      <c r="S2198" s="92"/>
      <c r="T2198" s="92"/>
      <c r="U2198" s="92"/>
      <c r="V2198" s="92"/>
      <c r="W2198" s="92"/>
      <c r="X2198" s="109">
        <f t="shared" si="301"/>
        <v>0</v>
      </c>
      <c r="Y2198" s="83"/>
      <c r="Z2198" s="110">
        <f t="shared" si="302"/>
        <v>0</v>
      </c>
      <c r="AA2198" s="111"/>
      <c r="AB2198" s="92"/>
      <c r="AC2198" s="92"/>
      <c r="AD2198" s="92"/>
      <c r="AE2198" s="92"/>
      <c r="AF2198" s="92"/>
      <c r="AG2198" s="92"/>
      <c r="AH2198" s="92"/>
      <c r="AI2198" s="109">
        <f t="shared" si="303"/>
        <v>0</v>
      </c>
      <c r="AJ2198" s="83"/>
      <c r="AK2198" s="110">
        <f t="shared" si="304"/>
        <v>0</v>
      </c>
      <c r="AL2198" s="111"/>
      <c r="AM2198" s="92"/>
      <c r="AN2198" s="92"/>
      <c r="AO2198" s="92">
        <v>1</v>
      </c>
      <c r="AP2198" s="92"/>
      <c r="AQ2198" s="92"/>
      <c r="AR2198" s="92"/>
      <c r="AS2198" s="92"/>
      <c r="AT2198" s="92"/>
      <c r="AU2198" s="92"/>
      <c r="AV2198" s="109">
        <f t="shared" si="305"/>
        <v>50</v>
      </c>
      <c r="AW2198" s="75"/>
      <c r="AX2198" s="110">
        <f t="shared" si="306"/>
        <v>2.7777777777777777</v>
      </c>
      <c r="AY2198" s="111"/>
      <c r="AZ2198" s="93"/>
      <c r="BA2198" s="94" t="s">
        <v>554</v>
      </c>
      <c r="BB2198" s="71"/>
      <c r="BC2198" s="95"/>
      <c r="BD2198" s="41">
        <v>4</v>
      </c>
      <c r="BE2198" s="52">
        <v>45</v>
      </c>
      <c r="BF2198" s="103">
        <v>4522</v>
      </c>
      <c r="BG2198" s="280" t="s">
        <v>52</v>
      </c>
    </row>
    <row r="2199" spans="1:59" s="63" customFormat="1" ht="12.75" x14ac:dyDescent="0.2">
      <c r="A2199" s="196">
        <v>4</v>
      </c>
      <c r="B2199" s="197" t="s">
        <v>422</v>
      </c>
      <c r="C2199" s="208">
        <v>45</v>
      </c>
      <c r="D2199" s="209" t="s">
        <v>794</v>
      </c>
      <c r="E2199" s="212">
        <v>4522</v>
      </c>
      <c r="F2199" s="213" t="s">
        <v>835</v>
      </c>
      <c r="G2199" s="231"/>
      <c r="H2199" s="89"/>
      <c r="I2199" s="90" t="s">
        <v>837</v>
      </c>
      <c r="J2199" s="90"/>
      <c r="K2199" s="90" t="s">
        <v>64</v>
      </c>
      <c r="L2199" s="90" t="s">
        <v>188</v>
      </c>
      <c r="M2199" s="91"/>
      <c r="N2199" s="312">
        <v>1</v>
      </c>
      <c r="O2199" s="313">
        <f t="shared" si="307"/>
        <v>5.5555555555555552E-2</v>
      </c>
      <c r="P2199" s="104"/>
      <c r="Q2199" s="92"/>
      <c r="R2199" s="92"/>
      <c r="S2199" s="92"/>
      <c r="T2199" s="92"/>
      <c r="U2199" s="92"/>
      <c r="V2199" s="92"/>
      <c r="W2199" s="92"/>
      <c r="X2199" s="109">
        <f t="shared" si="301"/>
        <v>0</v>
      </c>
      <c r="Y2199" s="83"/>
      <c r="Z2199" s="110">
        <f t="shared" si="302"/>
        <v>0</v>
      </c>
      <c r="AA2199" s="111"/>
      <c r="AB2199" s="92"/>
      <c r="AC2199" s="92"/>
      <c r="AD2199" s="92"/>
      <c r="AE2199" s="92"/>
      <c r="AF2199" s="92"/>
      <c r="AG2199" s="92"/>
      <c r="AH2199" s="92"/>
      <c r="AI2199" s="109">
        <f t="shared" si="303"/>
        <v>0</v>
      </c>
      <c r="AJ2199" s="83"/>
      <c r="AK2199" s="110">
        <f t="shared" si="304"/>
        <v>0</v>
      </c>
      <c r="AL2199" s="111"/>
      <c r="AM2199" s="92"/>
      <c r="AN2199" s="92"/>
      <c r="AO2199" s="92"/>
      <c r="AP2199" s="92"/>
      <c r="AQ2199" s="92">
        <v>1</v>
      </c>
      <c r="AR2199" s="92"/>
      <c r="AS2199" s="92"/>
      <c r="AT2199" s="92"/>
      <c r="AU2199" s="92"/>
      <c r="AV2199" s="109">
        <f t="shared" si="305"/>
        <v>250</v>
      </c>
      <c r="AW2199" s="75"/>
      <c r="AX2199" s="110">
        <f t="shared" si="306"/>
        <v>13.888888888888888</v>
      </c>
      <c r="AY2199" s="111"/>
      <c r="AZ2199" s="93"/>
      <c r="BA2199" s="94" t="s">
        <v>554</v>
      </c>
      <c r="BB2199" s="71"/>
      <c r="BC2199" s="95"/>
      <c r="BD2199" s="41">
        <v>4</v>
      </c>
      <c r="BE2199" s="52">
        <v>45</v>
      </c>
      <c r="BF2199" s="103">
        <v>4522</v>
      </c>
      <c r="BG2199" s="280" t="s">
        <v>52</v>
      </c>
    </row>
    <row r="2200" spans="1:59" s="63" customFormat="1" ht="12.75" x14ac:dyDescent="0.2">
      <c r="A2200" s="196">
        <v>4</v>
      </c>
      <c r="B2200" s="197" t="s">
        <v>422</v>
      </c>
      <c r="C2200" s="208">
        <v>45</v>
      </c>
      <c r="D2200" s="209" t="s">
        <v>794</v>
      </c>
      <c r="E2200" s="212">
        <v>4522</v>
      </c>
      <c r="F2200" s="213" t="s">
        <v>835</v>
      </c>
      <c r="G2200" s="231"/>
      <c r="H2200" s="89"/>
      <c r="I2200" s="90" t="s">
        <v>763</v>
      </c>
      <c r="J2200" s="90"/>
      <c r="K2200" s="90" t="s">
        <v>64</v>
      </c>
      <c r="L2200" s="90" t="s">
        <v>119</v>
      </c>
      <c r="M2200" s="91"/>
      <c r="N2200" s="312">
        <v>1</v>
      </c>
      <c r="O2200" s="313">
        <f t="shared" si="307"/>
        <v>5.5555555555555552E-2</v>
      </c>
      <c r="P2200" s="104"/>
      <c r="Q2200" s="92"/>
      <c r="R2200" s="92"/>
      <c r="S2200" s="92"/>
      <c r="T2200" s="92"/>
      <c r="U2200" s="92"/>
      <c r="V2200" s="92"/>
      <c r="W2200" s="92"/>
      <c r="X2200" s="109">
        <f t="shared" si="301"/>
        <v>0</v>
      </c>
      <c r="Y2200" s="83"/>
      <c r="Z2200" s="110">
        <f t="shared" si="302"/>
        <v>0</v>
      </c>
      <c r="AA2200" s="111"/>
      <c r="AB2200" s="92"/>
      <c r="AC2200" s="92"/>
      <c r="AD2200" s="92"/>
      <c r="AE2200" s="92"/>
      <c r="AF2200" s="92"/>
      <c r="AG2200" s="92"/>
      <c r="AH2200" s="92"/>
      <c r="AI2200" s="109">
        <f t="shared" si="303"/>
        <v>0</v>
      </c>
      <c r="AJ2200" s="83"/>
      <c r="AK2200" s="110">
        <f t="shared" si="304"/>
        <v>0</v>
      </c>
      <c r="AL2200" s="111"/>
      <c r="AM2200" s="92"/>
      <c r="AN2200" s="92"/>
      <c r="AO2200" s="92">
        <v>1</v>
      </c>
      <c r="AP2200" s="92"/>
      <c r="AQ2200" s="92"/>
      <c r="AR2200" s="92"/>
      <c r="AS2200" s="92"/>
      <c r="AT2200" s="92"/>
      <c r="AU2200" s="92"/>
      <c r="AV2200" s="109">
        <f t="shared" si="305"/>
        <v>50</v>
      </c>
      <c r="AW2200" s="75"/>
      <c r="AX2200" s="110">
        <f t="shared" si="306"/>
        <v>2.7777777777777777</v>
      </c>
      <c r="AY2200" s="111"/>
      <c r="AZ2200" s="93"/>
      <c r="BA2200" s="94" t="s">
        <v>554</v>
      </c>
      <c r="BB2200" s="71"/>
      <c r="BC2200" s="95"/>
      <c r="BD2200" s="41">
        <v>4</v>
      </c>
      <c r="BE2200" s="52">
        <v>45</v>
      </c>
      <c r="BF2200" s="103">
        <v>4522</v>
      </c>
      <c r="BG2200" s="280" t="s">
        <v>52</v>
      </c>
    </row>
    <row r="2201" spans="1:59" s="63" customFormat="1" ht="12.75" x14ac:dyDescent="0.2">
      <c r="A2201" s="196">
        <v>4</v>
      </c>
      <c r="B2201" s="197" t="s">
        <v>422</v>
      </c>
      <c r="C2201" s="208">
        <v>45</v>
      </c>
      <c r="D2201" s="209" t="s">
        <v>794</v>
      </c>
      <c r="E2201" s="212">
        <v>4522</v>
      </c>
      <c r="F2201" s="213" t="s">
        <v>835</v>
      </c>
      <c r="G2201" s="231"/>
      <c r="H2201" s="89"/>
      <c r="I2201" s="90" t="s">
        <v>326</v>
      </c>
      <c r="J2201" s="90"/>
      <c r="K2201" s="90" t="s">
        <v>64</v>
      </c>
      <c r="L2201" s="90" t="s">
        <v>119</v>
      </c>
      <c r="M2201" s="91"/>
      <c r="N2201" s="312">
        <v>1</v>
      </c>
      <c r="O2201" s="313">
        <f t="shared" si="307"/>
        <v>5.5555555555555552E-2</v>
      </c>
      <c r="P2201" s="104"/>
      <c r="Q2201" s="92"/>
      <c r="R2201" s="92"/>
      <c r="S2201" s="92"/>
      <c r="T2201" s="92"/>
      <c r="U2201" s="92"/>
      <c r="V2201" s="92"/>
      <c r="W2201" s="92"/>
      <c r="X2201" s="109">
        <f t="shared" si="301"/>
        <v>0</v>
      </c>
      <c r="Y2201" s="83"/>
      <c r="Z2201" s="110">
        <f t="shared" si="302"/>
        <v>0</v>
      </c>
      <c r="AA2201" s="111"/>
      <c r="AB2201" s="92"/>
      <c r="AC2201" s="92"/>
      <c r="AD2201" s="92"/>
      <c r="AE2201" s="92"/>
      <c r="AF2201" s="92"/>
      <c r="AG2201" s="92"/>
      <c r="AH2201" s="92"/>
      <c r="AI2201" s="109">
        <f t="shared" si="303"/>
        <v>0</v>
      </c>
      <c r="AJ2201" s="83"/>
      <c r="AK2201" s="110">
        <f t="shared" si="304"/>
        <v>0</v>
      </c>
      <c r="AL2201" s="111"/>
      <c r="AM2201" s="92"/>
      <c r="AN2201" s="92"/>
      <c r="AO2201" s="92">
        <v>1</v>
      </c>
      <c r="AP2201" s="92"/>
      <c r="AQ2201" s="92"/>
      <c r="AR2201" s="92"/>
      <c r="AS2201" s="92"/>
      <c r="AT2201" s="92"/>
      <c r="AU2201" s="92"/>
      <c r="AV2201" s="109">
        <f t="shared" si="305"/>
        <v>50</v>
      </c>
      <c r="AW2201" s="75"/>
      <c r="AX2201" s="110">
        <f t="shared" si="306"/>
        <v>2.7777777777777777</v>
      </c>
      <c r="AY2201" s="111"/>
      <c r="AZ2201" s="93"/>
      <c r="BA2201" s="94" t="s">
        <v>554</v>
      </c>
      <c r="BB2201" s="71"/>
      <c r="BC2201" s="95"/>
      <c r="BD2201" s="41">
        <v>4</v>
      </c>
      <c r="BE2201" s="52">
        <v>45</v>
      </c>
      <c r="BF2201" s="103">
        <v>4522</v>
      </c>
      <c r="BG2201" s="280" t="s">
        <v>52</v>
      </c>
    </row>
    <row r="2202" spans="1:59" s="63" customFormat="1" ht="12.75" x14ac:dyDescent="0.2">
      <c r="A2202" s="196">
        <v>4</v>
      </c>
      <c r="B2202" s="197" t="s">
        <v>422</v>
      </c>
      <c r="C2202" s="208">
        <v>45</v>
      </c>
      <c r="D2202" s="209" t="s">
        <v>794</v>
      </c>
      <c r="E2202" s="212">
        <v>4522</v>
      </c>
      <c r="F2202" s="213" t="s">
        <v>835</v>
      </c>
      <c r="G2202" s="231"/>
      <c r="H2202" s="89"/>
      <c r="I2202" s="90" t="s">
        <v>838</v>
      </c>
      <c r="J2202" s="90"/>
      <c r="K2202" s="90" t="s">
        <v>64</v>
      </c>
      <c r="L2202" s="90" t="s">
        <v>119</v>
      </c>
      <c r="M2202" s="91"/>
      <c r="N2202" s="312">
        <v>1</v>
      </c>
      <c r="O2202" s="313">
        <f t="shared" si="307"/>
        <v>5.5555555555555552E-2</v>
      </c>
      <c r="P2202" s="104"/>
      <c r="Q2202" s="92"/>
      <c r="R2202" s="92"/>
      <c r="S2202" s="92"/>
      <c r="T2202" s="92"/>
      <c r="U2202" s="92"/>
      <c r="V2202" s="92"/>
      <c r="W2202" s="92"/>
      <c r="X2202" s="109">
        <f t="shared" si="301"/>
        <v>0</v>
      </c>
      <c r="Y2202" s="83"/>
      <c r="Z2202" s="110">
        <f t="shared" si="302"/>
        <v>0</v>
      </c>
      <c r="AA2202" s="111"/>
      <c r="AB2202" s="92"/>
      <c r="AC2202" s="92"/>
      <c r="AD2202" s="92"/>
      <c r="AE2202" s="92"/>
      <c r="AF2202" s="92"/>
      <c r="AG2202" s="92"/>
      <c r="AH2202" s="92"/>
      <c r="AI2202" s="109">
        <f t="shared" si="303"/>
        <v>0</v>
      </c>
      <c r="AJ2202" s="83"/>
      <c r="AK2202" s="110">
        <f t="shared" si="304"/>
        <v>0</v>
      </c>
      <c r="AL2202" s="111"/>
      <c r="AM2202" s="92"/>
      <c r="AN2202" s="92"/>
      <c r="AO2202" s="92">
        <v>1</v>
      </c>
      <c r="AP2202" s="92"/>
      <c r="AQ2202" s="92"/>
      <c r="AR2202" s="92"/>
      <c r="AS2202" s="92"/>
      <c r="AT2202" s="92"/>
      <c r="AU2202" s="92"/>
      <c r="AV2202" s="109">
        <f t="shared" si="305"/>
        <v>50</v>
      </c>
      <c r="AW2202" s="75"/>
      <c r="AX2202" s="110">
        <f t="shared" si="306"/>
        <v>2.7777777777777777</v>
      </c>
      <c r="AY2202" s="111"/>
      <c r="AZ2202" s="93"/>
      <c r="BA2202" s="94" t="s">
        <v>554</v>
      </c>
      <c r="BB2202" s="71"/>
      <c r="BC2202" s="95"/>
      <c r="BD2202" s="41">
        <v>4</v>
      </c>
      <c r="BE2202" s="52">
        <v>45</v>
      </c>
      <c r="BF2202" s="103">
        <v>4522</v>
      </c>
      <c r="BG2202" s="280" t="s">
        <v>52</v>
      </c>
    </row>
    <row r="2203" spans="1:59" s="63" customFormat="1" ht="12.75" x14ac:dyDescent="0.2">
      <c r="A2203" s="196">
        <v>4</v>
      </c>
      <c r="B2203" s="197" t="s">
        <v>422</v>
      </c>
      <c r="C2203" s="208">
        <v>45</v>
      </c>
      <c r="D2203" s="209" t="s">
        <v>794</v>
      </c>
      <c r="E2203" s="212">
        <v>4522</v>
      </c>
      <c r="F2203" s="213" t="s">
        <v>835</v>
      </c>
      <c r="G2203" s="231"/>
      <c r="H2203" s="89"/>
      <c r="I2203" s="90" t="s">
        <v>327</v>
      </c>
      <c r="J2203" s="90"/>
      <c r="K2203" s="90" t="s">
        <v>64</v>
      </c>
      <c r="L2203" s="90" t="s">
        <v>329</v>
      </c>
      <c r="M2203" s="91"/>
      <c r="N2203" s="312">
        <v>1</v>
      </c>
      <c r="O2203" s="313">
        <f t="shared" si="307"/>
        <v>5.5555555555555552E-2</v>
      </c>
      <c r="P2203" s="104"/>
      <c r="Q2203" s="92"/>
      <c r="R2203" s="92"/>
      <c r="S2203" s="92"/>
      <c r="T2203" s="92"/>
      <c r="U2203" s="92"/>
      <c r="V2203" s="92"/>
      <c r="W2203" s="92"/>
      <c r="X2203" s="109">
        <f t="shared" si="301"/>
        <v>0</v>
      </c>
      <c r="Y2203" s="83"/>
      <c r="Z2203" s="110">
        <f t="shared" si="302"/>
        <v>0</v>
      </c>
      <c r="AA2203" s="111"/>
      <c r="AB2203" s="92"/>
      <c r="AC2203" s="92"/>
      <c r="AD2203" s="92"/>
      <c r="AE2203" s="92"/>
      <c r="AF2203" s="92"/>
      <c r="AG2203" s="92"/>
      <c r="AH2203" s="92"/>
      <c r="AI2203" s="109">
        <f t="shared" si="303"/>
        <v>0</v>
      </c>
      <c r="AJ2203" s="83"/>
      <c r="AK2203" s="110">
        <f t="shared" si="304"/>
        <v>0</v>
      </c>
      <c r="AL2203" s="111"/>
      <c r="AM2203" s="92"/>
      <c r="AN2203" s="92"/>
      <c r="AO2203" s="92"/>
      <c r="AP2203" s="92"/>
      <c r="AQ2203" s="92"/>
      <c r="AR2203" s="92"/>
      <c r="AS2203" s="92">
        <v>1</v>
      </c>
      <c r="AT2203" s="92"/>
      <c r="AU2203" s="92"/>
      <c r="AV2203" s="109">
        <f t="shared" si="305"/>
        <v>1000</v>
      </c>
      <c r="AW2203" s="75"/>
      <c r="AX2203" s="110">
        <f t="shared" si="306"/>
        <v>55.55555555555555</v>
      </c>
      <c r="AY2203" s="111"/>
      <c r="AZ2203" s="93"/>
      <c r="BA2203" s="94" t="s">
        <v>554</v>
      </c>
      <c r="BB2203" s="71"/>
      <c r="BC2203" s="95"/>
      <c r="BD2203" s="41">
        <v>4</v>
      </c>
      <c r="BE2203" s="52">
        <v>45</v>
      </c>
      <c r="BF2203" s="103">
        <v>4522</v>
      </c>
      <c r="BG2203" s="280" t="s">
        <v>52</v>
      </c>
    </row>
    <row r="2204" spans="1:59" s="63" customFormat="1" ht="12.75" x14ac:dyDescent="0.2">
      <c r="A2204" s="196">
        <v>4</v>
      </c>
      <c r="B2204" s="197" t="s">
        <v>422</v>
      </c>
      <c r="C2204" s="208">
        <v>45</v>
      </c>
      <c r="D2204" s="209" t="s">
        <v>794</v>
      </c>
      <c r="E2204" s="212">
        <v>4522</v>
      </c>
      <c r="F2204" s="213" t="s">
        <v>835</v>
      </c>
      <c r="G2204" s="231"/>
      <c r="H2204" s="89"/>
      <c r="I2204" s="90" t="s">
        <v>839</v>
      </c>
      <c r="J2204" s="90"/>
      <c r="K2204" s="90" t="s">
        <v>64</v>
      </c>
      <c r="L2204" s="90" t="s">
        <v>119</v>
      </c>
      <c r="M2204" s="91"/>
      <c r="N2204" s="312">
        <v>1</v>
      </c>
      <c r="O2204" s="313">
        <f t="shared" si="307"/>
        <v>5.5555555555555552E-2</v>
      </c>
      <c r="P2204" s="104"/>
      <c r="Q2204" s="92"/>
      <c r="R2204" s="92"/>
      <c r="S2204" s="92"/>
      <c r="T2204" s="92"/>
      <c r="U2204" s="92"/>
      <c r="V2204" s="92"/>
      <c r="W2204" s="92"/>
      <c r="X2204" s="109">
        <f t="shared" si="301"/>
        <v>0</v>
      </c>
      <c r="Y2204" s="83"/>
      <c r="Z2204" s="110">
        <f t="shared" si="302"/>
        <v>0</v>
      </c>
      <c r="AA2204" s="111"/>
      <c r="AB2204" s="92"/>
      <c r="AC2204" s="92"/>
      <c r="AD2204" s="92"/>
      <c r="AE2204" s="92"/>
      <c r="AF2204" s="92"/>
      <c r="AG2204" s="92"/>
      <c r="AH2204" s="92"/>
      <c r="AI2204" s="109">
        <f t="shared" si="303"/>
        <v>0</v>
      </c>
      <c r="AJ2204" s="83"/>
      <c r="AK2204" s="110">
        <f t="shared" si="304"/>
        <v>0</v>
      </c>
      <c r="AL2204" s="111"/>
      <c r="AM2204" s="92"/>
      <c r="AN2204" s="92"/>
      <c r="AO2204" s="92">
        <v>1</v>
      </c>
      <c r="AP2204" s="92"/>
      <c r="AQ2204" s="92"/>
      <c r="AR2204" s="92"/>
      <c r="AS2204" s="92"/>
      <c r="AT2204" s="92"/>
      <c r="AU2204" s="92"/>
      <c r="AV2204" s="109">
        <f t="shared" si="305"/>
        <v>50</v>
      </c>
      <c r="AW2204" s="75"/>
      <c r="AX2204" s="110">
        <f t="shared" si="306"/>
        <v>2.7777777777777777</v>
      </c>
      <c r="AY2204" s="111"/>
      <c r="AZ2204" s="93"/>
      <c r="BA2204" s="94" t="s">
        <v>554</v>
      </c>
      <c r="BB2204" s="71"/>
      <c r="BC2204" s="95"/>
      <c r="BD2204" s="41">
        <v>4</v>
      </c>
      <c r="BE2204" s="52">
        <v>45</v>
      </c>
      <c r="BF2204" s="103">
        <v>4522</v>
      </c>
      <c r="BG2204" s="280" t="s">
        <v>52</v>
      </c>
    </row>
    <row r="2205" spans="1:59" s="63" customFormat="1" ht="12.75" x14ac:dyDescent="0.2">
      <c r="A2205" s="196">
        <v>4</v>
      </c>
      <c r="B2205" s="197" t="s">
        <v>422</v>
      </c>
      <c r="C2205" s="208">
        <v>45</v>
      </c>
      <c r="D2205" s="209" t="s">
        <v>794</v>
      </c>
      <c r="E2205" s="212">
        <v>4522</v>
      </c>
      <c r="F2205" s="213" t="s">
        <v>835</v>
      </c>
      <c r="G2205" s="231"/>
      <c r="H2205" s="89"/>
      <c r="I2205" s="90" t="s">
        <v>840</v>
      </c>
      <c r="J2205" s="90"/>
      <c r="K2205" s="90" t="s">
        <v>64</v>
      </c>
      <c r="L2205" s="90" t="s">
        <v>679</v>
      </c>
      <c r="M2205" s="91"/>
      <c r="N2205" s="312">
        <v>1</v>
      </c>
      <c r="O2205" s="313">
        <f t="shared" si="307"/>
        <v>5.5555555555555552E-2</v>
      </c>
      <c r="P2205" s="104"/>
      <c r="Q2205" s="92"/>
      <c r="R2205" s="92"/>
      <c r="S2205" s="92"/>
      <c r="T2205" s="92"/>
      <c r="U2205" s="92"/>
      <c r="V2205" s="92"/>
      <c r="W2205" s="92"/>
      <c r="X2205" s="109">
        <f t="shared" si="301"/>
        <v>0</v>
      </c>
      <c r="Y2205" s="83"/>
      <c r="Z2205" s="110">
        <f t="shared" si="302"/>
        <v>0</v>
      </c>
      <c r="AA2205" s="111"/>
      <c r="AB2205" s="92"/>
      <c r="AC2205" s="92"/>
      <c r="AD2205" s="92"/>
      <c r="AE2205" s="92"/>
      <c r="AF2205" s="92"/>
      <c r="AG2205" s="92"/>
      <c r="AH2205" s="92"/>
      <c r="AI2205" s="109">
        <f t="shared" si="303"/>
        <v>0</v>
      </c>
      <c r="AJ2205" s="83"/>
      <c r="AK2205" s="110">
        <f t="shared" si="304"/>
        <v>0</v>
      </c>
      <c r="AL2205" s="111"/>
      <c r="AM2205" s="92"/>
      <c r="AN2205" s="92"/>
      <c r="AO2205" s="92"/>
      <c r="AP2205" s="92"/>
      <c r="AQ2205" s="92"/>
      <c r="AR2205" s="92"/>
      <c r="AS2205" s="92">
        <v>1</v>
      </c>
      <c r="AT2205" s="92"/>
      <c r="AU2205" s="92"/>
      <c r="AV2205" s="109">
        <f t="shared" si="305"/>
        <v>1000</v>
      </c>
      <c r="AW2205" s="75"/>
      <c r="AX2205" s="110">
        <f t="shared" si="306"/>
        <v>55.55555555555555</v>
      </c>
      <c r="AY2205" s="111"/>
      <c r="AZ2205" s="93"/>
      <c r="BA2205" s="94" t="s">
        <v>554</v>
      </c>
      <c r="BB2205" s="71"/>
      <c r="BC2205" s="95"/>
      <c r="BD2205" s="41">
        <v>4</v>
      </c>
      <c r="BE2205" s="52">
        <v>45</v>
      </c>
      <c r="BF2205" s="103">
        <v>4522</v>
      </c>
      <c r="BG2205" s="280" t="s">
        <v>52</v>
      </c>
    </row>
    <row r="2206" spans="1:59" s="63" customFormat="1" ht="12.75" x14ac:dyDescent="0.2">
      <c r="A2206" s="196">
        <v>4</v>
      </c>
      <c r="B2206" s="197" t="s">
        <v>422</v>
      </c>
      <c r="C2206" s="208">
        <v>45</v>
      </c>
      <c r="D2206" s="209" t="s">
        <v>794</v>
      </c>
      <c r="E2206" s="212">
        <v>4522</v>
      </c>
      <c r="F2206" s="213" t="s">
        <v>835</v>
      </c>
      <c r="G2206" s="231"/>
      <c r="H2206" s="89"/>
      <c r="I2206" s="90" t="s">
        <v>841</v>
      </c>
      <c r="J2206" s="90"/>
      <c r="K2206" s="90" t="s">
        <v>73</v>
      </c>
      <c r="L2206" s="90" t="s">
        <v>95</v>
      </c>
      <c r="M2206" s="91"/>
      <c r="N2206" s="312">
        <v>1</v>
      </c>
      <c r="O2206" s="313">
        <f t="shared" si="307"/>
        <v>5.5555555555555552E-2</v>
      </c>
      <c r="P2206" s="104"/>
      <c r="Q2206" s="92"/>
      <c r="R2206" s="92"/>
      <c r="S2206" s="92"/>
      <c r="T2206" s="92"/>
      <c r="U2206" s="92"/>
      <c r="V2206" s="92"/>
      <c r="W2206" s="92">
        <v>1</v>
      </c>
      <c r="X2206" s="109">
        <f t="shared" si="301"/>
        <v>25000</v>
      </c>
      <c r="Y2206" s="83"/>
      <c r="Z2206" s="110">
        <f t="shared" si="302"/>
        <v>1388.8888888888889</v>
      </c>
      <c r="AA2206" s="111"/>
      <c r="AB2206" s="92"/>
      <c r="AC2206" s="92"/>
      <c r="AD2206" s="92"/>
      <c r="AE2206" s="92"/>
      <c r="AF2206" s="92"/>
      <c r="AG2206" s="92"/>
      <c r="AH2206" s="92"/>
      <c r="AI2206" s="109">
        <f t="shared" si="303"/>
        <v>0</v>
      </c>
      <c r="AJ2206" s="83"/>
      <c r="AK2206" s="110">
        <f t="shared" si="304"/>
        <v>0</v>
      </c>
      <c r="AL2206" s="111"/>
      <c r="AM2206" s="92"/>
      <c r="AN2206" s="92"/>
      <c r="AO2206" s="92"/>
      <c r="AP2206" s="92">
        <v>1</v>
      </c>
      <c r="AQ2206" s="92"/>
      <c r="AR2206" s="92"/>
      <c r="AS2206" s="92"/>
      <c r="AT2206" s="92"/>
      <c r="AU2206" s="92"/>
      <c r="AV2206" s="109">
        <f t="shared" si="305"/>
        <v>100</v>
      </c>
      <c r="AW2206" s="75"/>
      <c r="AX2206" s="110">
        <f t="shared" si="306"/>
        <v>5.5555555555555554</v>
      </c>
      <c r="AY2206" s="111"/>
      <c r="AZ2206" s="93"/>
      <c r="BA2206" s="94" t="s">
        <v>554</v>
      </c>
      <c r="BB2206" s="71"/>
      <c r="BC2206" s="95"/>
      <c r="BD2206" s="41">
        <v>4</v>
      </c>
      <c r="BE2206" s="52">
        <v>45</v>
      </c>
      <c r="BF2206" s="103">
        <v>4522</v>
      </c>
      <c r="BG2206" s="280" t="s">
        <v>52</v>
      </c>
    </row>
    <row r="2207" spans="1:59" s="63" customFormat="1" ht="12.75" x14ac:dyDescent="0.2">
      <c r="A2207" s="196">
        <v>4</v>
      </c>
      <c r="B2207" s="197" t="s">
        <v>422</v>
      </c>
      <c r="C2207" s="208">
        <v>45</v>
      </c>
      <c r="D2207" s="209" t="s">
        <v>794</v>
      </c>
      <c r="E2207" s="212">
        <v>4522</v>
      </c>
      <c r="F2207" s="213" t="s">
        <v>835</v>
      </c>
      <c r="G2207" s="231"/>
      <c r="H2207" s="89"/>
      <c r="I2207" s="90" t="s">
        <v>532</v>
      </c>
      <c r="J2207" s="90"/>
      <c r="K2207" s="90" t="s">
        <v>64</v>
      </c>
      <c r="L2207" s="90" t="s">
        <v>533</v>
      </c>
      <c r="M2207" s="91"/>
      <c r="N2207" s="312">
        <v>1</v>
      </c>
      <c r="O2207" s="313">
        <f t="shared" si="307"/>
        <v>5.5555555555555552E-2</v>
      </c>
      <c r="P2207" s="104"/>
      <c r="Q2207" s="92"/>
      <c r="R2207" s="92"/>
      <c r="S2207" s="92"/>
      <c r="T2207" s="92"/>
      <c r="U2207" s="92"/>
      <c r="V2207" s="92"/>
      <c r="W2207" s="92"/>
      <c r="X2207" s="109">
        <f t="shared" si="301"/>
        <v>0</v>
      </c>
      <c r="Y2207" s="83"/>
      <c r="Z2207" s="110">
        <f t="shared" si="302"/>
        <v>0</v>
      </c>
      <c r="AA2207" s="111"/>
      <c r="AB2207" s="92"/>
      <c r="AC2207" s="92"/>
      <c r="AD2207" s="92"/>
      <c r="AE2207" s="92"/>
      <c r="AF2207" s="92"/>
      <c r="AG2207" s="92"/>
      <c r="AH2207" s="92"/>
      <c r="AI2207" s="109">
        <f t="shared" si="303"/>
        <v>0</v>
      </c>
      <c r="AJ2207" s="83"/>
      <c r="AK2207" s="110">
        <f t="shared" si="304"/>
        <v>0</v>
      </c>
      <c r="AL2207" s="111"/>
      <c r="AM2207" s="92"/>
      <c r="AN2207" s="92"/>
      <c r="AO2207" s="92"/>
      <c r="AP2207" s="92"/>
      <c r="AQ2207" s="92"/>
      <c r="AR2207" s="92"/>
      <c r="AS2207" s="92">
        <v>1</v>
      </c>
      <c r="AT2207" s="92"/>
      <c r="AU2207" s="92"/>
      <c r="AV2207" s="109">
        <f t="shared" si="305"/>
        <v>1000</v>
      </c>
      <c r="AW2207" s="75"/>
      <c r="AX2207" s="110">
        <f t="shared" si="306"/>
        <v>55.55555555555555</v>
      </c>
      <c r="AY2207" s="111"/>
      <c r="AZ2207" s="93"/>
      <c r="BA2207" s="94" t="s">
        <v>554</v>
      </c>
      <c r="BB2207" s="71"/>
      <c r="BC2207" s="95"/>
      <c r="BD2207" s="41">
        <v>4</v>
      </c>
      <c r="BE2207" s="52">
        <v>45</v>
      </c>
      <c r="BF2207" s="103">
        <v>4522</v>
      </c>
      <c r="BG2207" s="280" t="s">
        <v>52</v>
      </c>
    </row>
    <row r="2208" spans="1:59" s="63" customFormat="1" ht="12.75" x14ac:dyDescent="0.2">
      <c r="A2208" s="196">
        <v>4</v>
      </c>
      <c r="B2208" s="197" t="s">
        <v>422</v>
      </c>
      <c r="C2208" s="208">
        <v>45</v>
      </c>
      <c r="D2208" s="209" t="s">
        <v>794</v>
      </c>
      <c r="E2208" s="212">
        <v>4522</v>
      </c>
      <c r="F2208" s="213" t="s">
        <v>835</v>
      </c>
      <c r="G2208" s="231"/>
      <c r="H2208" s="89"/>
      <c r="I2208" s="90" t="s">
        <v>520</v>
      </c>
      <c r="J2208" s="90"/>
      <c r="K2208" s="90" t="s">
        <v>64</v>
      </c>
      <c r="L2208" s="90" t="s">
        <v>522</v>
      </c>
      <c r="M2208" s="91"/>
      <c r="N2208" s="312">
        <v>1</v>
      </c>
      <c r="O2208" s="313">
        <f t="shared" si="307"/>
        <v>5.5555555555555552E-2</v>
      </c>
      <c r="P2208" s="104"/>
      <c r="Q2208" s="92"/>
      <c r="R2208" s="92"/>
      <c r="S2208" s="92"/>
      <c r="T2208" s="92"/>
      <c r="U2208" s="92"/>
      <c r="V2208" s="92"/>
      <c r="W2208" s="92"/>
      <c r="X2208" s="109">
        <f t="shared" si="301"/>
        <v>0</v>
      </c>
      <c r="Y2208" s="83"/>
      <c r="Z2208" s="110">
        <f t="shared" si="302"/>
        <v>0</v>
      </c>
      <c r="AA2208" s="111"/>
      <c r="AB2208" s="92"/>
      <c r="AC2208" s="92"/>
      <c r="AD2208" s="92"/>
      <c r="AE2208" s="92"/>
      <c r="AF2208" s="92"/>
      <c r="AG2208" s="92"/>
      <c r="AH2208" s="92"/>
      <c r="AI2208" s="109">
        <f t="shared" si="303"/>
        <v>0</v>
      </c>
      <c r="AJ2208" s="83"/>
      <c r="AK2208" s="110">
        <f t="shared" si="304"/>
        <v>0</v>
      </c>
      <c r="AL2208" s="111"/>
      <c r="AM2208" s="92"/>
      <c r="AN2208" s="92"/>
      <c r="AO2208" s="92"/>
      <c r="AP2208" s="92"/>
      <c r="AQ2208" s="92"/>
      <c r="AR2208" s="92"/>
      <c r="AS2208" s="92">
        <v>1</v>
      </c>
      <c r="AT2208" s="92"/>
      <c r="AU2208" s="92"/>
      <c r="AV2208" s="109">
        <f t="shared" si="305"/>
        <v>1000</v>
      </c>
      <c r="AW2208" s="75"/>
      <c r="AX2208" s="110">
        <f t="shared" si="306"/>
        <v>55.55555555555555</v>
      </c>
      <c r="AY2208" s="111"/>
      <c r="AZ2208" s="93"/>
      <c r="BA2208" s="94" t="s">
        <v>131</v>
      </c>
      <c r="BB2208" s="71"/>
      <c r="BC2208" s="95"/>
      <c r="BD2208" s="41">
        <v>4</v>
      </c>
      <c r="BE2208" s="52">
        <v>45</v>
      </c>
      <c r="BF2208" s="103">
        <v>4522</v>
      </c>
      <c r="BG2208" s="280" t="s">
        <v>52</v>
      </c>
    </row>
    <row r="2209" spans="1:59" s="63" customFormat="1" ht="12.75" x14ac:dyDescent="0.2">
      <c r="A2209" s="196">
        <v>4</v>
      </c>
      <c r="B2209" s="197" t="s">
        <v>422</v>
      </c>
      <c r="C2209" s="208">
        <v>45</v>
      </c>
      <c r="D2209" s="209" t="s">
        <v>794</v>
      </c>
      <c r="E2209" s="212">
        <v>4522</v>
      </c>
      <c r="F2209" s="213" t="s">
        <v>835</v>
      </c>
      <c r="G2209" s="231"/>
      <c r="H2209" s="89"/>
      <c r="I2209" s="90" t="s">
        <v>324</v>
      </c>
      <c r="J2209" s="90"/>
      <c r="K2209" s="90" t="s">
        <v>64</v>
      </c>
      <c r="L2209" s="90" t="s">
        <v>528</v>
      </c>
      <c r="M2209" s="91"/>
      <c r="N2209" s="312">
        <v>1</v>
      </c>
      <c r="O2209" s="313">
        <f t="shared" si="307"/>
        <v>5.5555555555555552E-2</v>
      </c>
      <c r="P2209" s="104"/>
      <c r="Q2209" s="92"/>
      <c r="R2209" s="92"/>
      <c r="S2209" s="92"/>
      <c r="T2209" s="92"/>
      <c r="U2209" s="92"/>
      <c r="V2209" s="92"/>
      <c r="W2209" s="92"/>
      <c r="X2209" s="109">
        <f t="shared" si="301"/>
        <v>0</v>
      </c>
      <c r="Y2209" s="83"/>
      <c r="Z2209" s="110">
        <f t="shared" si="302"/>
        <v>0</v>
      </c>
      <c r="AA2209" s="111"/>
      <c r="AB2209" s="92"/>
      <c r="AC2209" s="92"/>
      <c r="AD2209" s="92"/>
      <c r="AE2209" s="92"/>
      <c r="AF2209" s="92"/>
      <c r="AG2209" s="92"/>
      <c r="AH2209" s="92"/>
      <c r="AI2209" s="109">
        <f t="shared" si="303"/>
        <v>0</v>
      </c>
      <c r="AJ2209" s="83"/>
      <c r="AK2209" s="110">
        <f t="shared" si="304"/>
        <v>0</v>
      </c>
      <c r="AL2209" s="111"/>
      <c r="AM2209" s="92"/>
      <c r="AN2209" s="92"/>
      <c r="AO2209" s="92"/>
      <c r="AP2209" s="92">
        <v>1</v>
      </c>
      <c r="AQ2209" s="92"/>
      <c r="AR2209" s="92"/>
      <c r="AS2209" s="92"/>
      <c r="AT2209" s="92"/>
      <c r="AU2209" s="92"/>
      <c r="AV2209" s="109">
        <f t="shared" si="305"/>
        <v>100</v>
      </c>
      <c r="AW2209" s="75"/>
      <c r="AX2209" s="110">
        <f t="shared" si="306"/>
        <v>5.5555555555555554</v>
      </c>
      <c r="AY2209" s="111"/>
      <c r="AZ2209" s="93"/>
      <c r="BA2209" s="94" t="s">
        <v>554</v>
      </c>
      <c r="BB2209" s="71"/>
      <c r="BC2209" s="95"/>
      <c r="BD2209" s="41">
        <v>4</v>
      </c>
      <c r="BE2209" s="52">
        <v>45</v>
      </c>
      <c r="BF2209" s="103">
        <v>4522</v>
      </c>
      <c r="BG2209" s="280" t="s">
        <v>52</v>
      </c>
    </row>
    <row r="2210" spans="1:59" s="63" customFormat="1" ht="12.75" x14ac:dyDescent="0.2">
      <c r="A2210" s="196">
        <v>4</v>
      </c>
      <c r="B2210" s="197" t="s">
        <v>422</v>
      </c>
      <c r="C2210" s="208">
        <v>45</v>
      </c>
      <c r="D2210" s="209" t="s">
        <v>794</v>
      </c>
      <c r="E2210" s="212">
        <v>4522</v>
      </c>
      <c r="F2210" s="213" t="s">
        <v>835</v>
      </c>
      <c r="G2210" s="231"/>
      <c r="H2210" s="89"/>
      <c r="I2210" s="90" t="s">
        <v>318</v>
      </c>
      <c r="J2210" s="90"/>
      <c r="K2210" s="90" t="s">
        <v>64</v>
      </c>
      <c r="L2210" s="90" t="s">
        <v>119</v>
      </c>
      <c r="M2210" s="91"/>
      <c r="N2210" s="312">
        <v>1</v>
      </c>
      <c r="O2210" s="313">
        <f t="shared" si="307"/>
        <v>5.5555555555555552E-2</v>
      </c>
      <c r="P2210" s="104"/>
      <c r="Q2210" s="92"/>
      <c r="R2210" s="92"/>
      <c r="S2210" s="92"/>
      <c r="T2210" s="92"/>
      <c r="U2210" s="92"/>
      <c r="V2210" s="92"/>
      <c r="W2210" s="92"/>
      <c r="X2210" s="109">
        <f t="shared" si="301"/>
        <v>0</v>
      </c>
      <c r="Y2210" s="83"/>
      <c r="Z2210" s="110">
        <f t="shared" si="302"/>
        <v>0</v>
      </c>
      <c r="AA2210" s="111"/>
      <c r="AB2210" s="92"/>
      <c r="AC2210" s="92"/>
      <c r="AD2210" s="92"/>
      <c r="AE2210" s="92"/>
      <c r="AF2210" s="92"/>
      <c r="AG2210" s="92"/>
      <c r="AH2210" s="92"/>
      <c r="AI2210" s="109">
        <f t="shared" si="303"/>
        <v>0</v>
      </c>
      <c r="AJ2210" s="83"/>
      <c r="AK2210" s="110">
        <f t="shared" si="304"/>
        <v>0</v>
      </c>
      <c r="AL2210" s="111"/>
      <c r="AM2210" s="92"/>
      <c r="AN2210" s="92"/>
      <c r="AO2210" s="92">
        <v>1</v>
      </c>
      <c r="AP2210" s="92"/>
      <c r="AQ2210" s="92"/>
      <c r="AR2210" s="92"/>
      <c r="AS2210" s="92"/>
      <c r="AT2210" s="92"/>
      <c r="AU2210" s="92"/>
      <c r="AV2210" s="109">
        <f t="shared" si="305"/>
        <v>50</v>
      </c>
      <c r="AW2210" s="75"/>
      <c r="AX2210" s="110">
        <f t="shared" si="306"/>
        <v>2.7777777777777777</v>
      </c>
      <c r="AY2210" s="111"/>
      <c r="AZ2210" s="93"/>
      <c r="BA2210" s="94" t="s">
        <v>554</v>
      </c>
      <c r="BB2210" s="71"/>
      <c r="BC2210" s="95"/>
      <c r="BD2210" s="41">
        <v>4</v>
      </c>
      <c r="BE2210" s="52">
        <v>45</v>
      </c>
      <c r="BF2210" s="103">
        <v>4522</v>
      </c>
      <c r="BG2210" s="280" t="s">
        <v>52</v>
      </c>
    </row>
    <row r="2211" spans="1:59" s="63" customFormat="1" ht="12.75" x14ac:dyDescent="0.2">
      <c r="A2211" s="196">
        <v>4</v>
      </c>
      <c r="B2211" s="197" t="s">
        <v>422</v>
      </c>
      <c r="C2211" s="208">
        <v>45</v>
      </c>
      <c r="D2211" s="209" t="s">
        <v>794</v>
      </c>
      <c r="E2211" s="212">
        <v>4522</v>
      </c>
      <c r="F2211" s="213" t="s">
        <v>835</v>
      </c>
      <c r="G2211" s="231"/>
      <c r="H2211" s="89"/>
      <c r="I2211" s="90" t="s">
        <v>762</v>
      </c>
      <c r="J2211" s="90"/>
      <c r="K2211" s="90" t="s">
        <v>64</v>
      </c>
      <c r="L2211" s="90" t="s">
        <v>398</v>
      </c>
      <c r="M2211" s="91"/>
      <c r="N2211" s="312">
        <v>1</v>
      </c>
      <c r="O2211" s="313">
        <f t="shared" si="307"/>
        <v>5.5555555555555552E-2</v>
      </c>
      <c r="P2211" s="104">
        <v>1</v>
      </c>
      <c r="Q2211" s="92"/>
      <c r="R2211" s="92"/>
      <c r="S2211" s="92"/>
      <c r="T2211" s="92"/>
      <c r="U2211" s="92"/>
      <c r="V2211" s="92"/>
      <c r="W2211" s="92"/>
      <c r="X2211" s="109">
        <f t="shared" si="301"/>
        <v>100</v>
      </c>
      <c r="Y2211" s="83"/>
      <c r="Z2211" s="110">
        <f t="shared" si="302"/>
        <v>5.5555555555555554</v>
      </c>
      <c r="AA2211" s="111"/>
      <c r="AB2211" s="92"/>
      <c r="AC2211" s="92"/>
      <c r="AD2211" s="92"/>
      <c r="AE2211" s="92"/>
      <c r="AF2211" s="92"/>
      <c r="AG2211" s="92"/>
      <c r="AH2211" s="92"/>
      <c r="AI2211" s="109">
        <f t="shared" si="303"/>
        <v>0</v>
      </c>
      <c r="AJ2211" s="83"/>
      <c r="AK2211" s="110">
        <f t="shared" si="304"/>
        <v>0</v>
      </c>
      <c r="AL2211" s="111"/>
      <c r="AM2211" s="92"/>
      <c r="AN2211" s="92"/>
      <c r="AO2211" s="92"/>
      <c r="AP2211" s="92"/>
      <c r="AQ2211" s="92"/>
      <c r="AR2211" s="92"/>
      <c r="AS2211" s="92"/>
      <c r="AT2211" s="92">
        <v>1</v>
      </c>
      <c r="AU2211" s="92"/>
      <c r="AV2211" s="109">
        <f t="shared" si="305"/>
        <v>2500</v>
      </c>
      <c r="AW2211" s="75"/>
      <c r="AX2211" s="110">
        <f t="shared" si="306"/>
        <v>138.88888888888889</v>
      </c>
      <c r="AY2211" s="111"/>
      <c r="AZ2211" s="93"/>
      <c r="BA2211" s="94" t="s">
        <v>554</v>
      </c>
      <c r="BB2211" s="71"/>
      <c r="BC2211" s="95"/>
      <c r="BD2211" s="41">
        <v>4</v>
      </c>
      <c r="BE2211" s="52">
        <v>45</v>
      </c>
      <c r="BF2211" s="103">
        <v>4522</v>
      </c>
      <c r="BG2211" s="280" t="s">
        <v>52</v>
      </c>
    </row>
    <row r="2212" spans="1:59" s="63" customFormat="1" ht="12.75" x14ac:dyDescent="0.2">
      <c r="A2212" s="196">
        <v>4</v>
      </c>
      <c r="B2212" s="197" t="s">
        <v>422</v>
      </c>
      <c r="C2212" s="208">
        <v>45</v>
      </c>
      <c r="D2212" s="209" t="s">
        <v>794</v>
      </c>
      <c r="E2212" s="212">
        <v>4522</v>
      </c>
      <c r="F2212" s="213" t="s">
        <v>835</v>
      </c>
      <c r="G2212" s="231"/>
      <c r="H2212" s="89"/>
      <c r="I2212" s="90" t="s">
        <v>842</v>
      </c>
      <c r="J2212" s="90"/>
      <c r="K2212" s="90" t="s">
        <v>64</v>
      </c>
      <c r="L2212" s="90" t="s">
        <v>119</v>
      </c>
      <c r="M2212" s="91"/>
      <c r="N2212" s="312">
        <v>1</v>
      </c>
      <c r="O2212" s="313">
        <f t="shared" si="307"/>
        <v>5.5555555555555552E-2</v>
      </c>
      <c r="P2212" s="104"/>
      <c r="Q2212" s="92"/>
      <c r="R2212" s="92"/>
      <c r="S2212" s="92"/>
      <c r="T2212" s="92"/>
      <c r="U2212" s="92"/>
      <c r="V2212" s="92"/>
      <c r="W2212" s="92"/>
      <c r="X2212" s="109">
        <f t="shared" si="301"/>
        <v>0</v>
      </c>
      <c r="Y2212" s="83"/>
      <c r="Z2212" s="110">
        <f t="shared" si="302"/>
        <v>0</v>
      </c>
      <c r="AA2212" s="111"/>
      <c r="AB2212" s="92"/>
      <c r="AC2212" s="92"/>
      <c r="AD2212" s="92"/>
      <c r="AE2212" s="92"/>
      <c r="AF2212" s="92"/>
      <c r="AG2212" s="92"/>
      <c r="AH2212" s="92"/>
      <c r="AI2212" s="109">
        <f t="shared" si="303"/>
        <v>0</v>
      </c>
      <c r="AJ2212" s="83"/>
      <c r="AK2212" s="110">
        <f t="shared" si="304"/>
        <v>0</v>
      </c>
      <c r="AL2212" s="111"/>
      <c r="AM2212" s="92"/>
      <c r="AN2212" s="92"/>
      <c r="AO2212" s="92">
        <v>1</v>
      </c>
      <c r="AP2212" s="92"/>
      <c r="AQ2212" s="92"/>
      <c r="AR2212" s="92"/>
      <c r="AS2212" s="92"/>
      <c r="AT2212" s="92"/>
      <c r="AU2212" s="92"/>
      <c r="AV2212" s="109">
        <f t="shared" si="305"/>
        <v>50</v>
      </c>
      <c r="AW2212" s="75"/>
      <c r="AX2212" s="110">
        <f t="shared" si="306"/>
        <v>2.7777777777777777</v>
      </c>
      <c r="AY2212" s="111"/>
      <c r="AZ2212" s="93"/>
      <c r="BA2212" s="94" t="s">
        <v>554</v>
      </c>
      <c r="BB2212" s="71"/>
      <c r="BC2212" s="95"/>
      <c r="BD2212" s="41">
        <v>4</v>
      </c>
      <c r="BE2212" s="52">
        <v>45</v>
      </c>
      <c r="BF2212" s="103">
        <v>4522</v>
      </c>
      <c r="BG2212" s="280" t="s">
        <v>52</v>
      </c>
    </row>
    <row r="2213" spans="1:59" s="63" customFormat="1" ht="12.75" x14ac:dyDescent="0.2">
      <c r="A2213" s="196">
        <v>4</v>
      </c>
      <c r="B2213" s="197" t="s">
        <v>422</v>
      </c>
      <c r="C2213" s="208">
        <v>45</v>
      </c>
      <c r="D2213" s="209" t="s">
        <v>794</v>
      </c>
      <c r="E2213" s="212">
        <v>4522</v>
      </c>
      <c r="F2213" s="213" t="s">
        <v>835</v>
      </c>
      <c r="G2213" s="231"/>
      <c r="H2213" s="89"/>
      <c r="I2213" s="90" t="s">
        <v>843</v>
      </c>
      <c r="J2213" s="90"/>
      <c r="K2213" s="90" t="s">
        <v>64</v>
      </c>
      <c r="L2213" s="90" t="s">
        <v>119</v>
      </c>
      <c r="M2213" s="91"/>
      <c r="N2213" s="312">
        <v>1</v>
      </c>
      <c r="O2213" s="313">
        <f t="shared" si="307"/>
        <v>5.5555555555555552E-2</v>
      </c>
      <c r="P2213" s="104"/>
      <c r="Q2213" s="92"/>
      <c r="R2213" s="92"/>
      <c r="S2213" s="92"/>
      <c r="T2213" s="92"/>
      <c r="U2213" s="92"/>
      <c r="V2213" s="92"/>
      <c r="W2213" s="92"/>
      <c r="X2213" s="109">
        <f t="shared" si="301"/>
        <v>0</v>
      </c>
      <c r="Y2213" s="83"/>
      <c r="Z2213" s="110">
        <f t="shared" si="302"/>
        <v>0</v>
      </c>
      <c r="AA2213" s="111"/>
      <c r="AB2213" s="92"/>
      <c r="AC2213" s="92"/>
      <c r="AD2213" s="92"/>
      <c r="AE2213" s="92"/>
      <c r="AF2213" s="92"/>
      <c r="AG2213" s="92"/>
      <c r="AH2213" s="92"/>
      <c r="AI2213" s="109">
        <f t="shared" si="303"/>
        <v>0</v>
      </c>
      <c r="AJ2213" s="83"/>
      <c r="AK2213" s="110">
        <f t="shared" si="304"/>
        <v>0</v>
      </c>
      <c r="AL2213" s="111"/>
      <c r="AM2213" s="92"/>
      <c r="AN2213" s="92"/>
      <c r="AO2213" s="92">
        <v>1</v>
      </c>
      <c r="AP2213" s="92"/>
      <c r="AQ2213" s="92"/>
      <c r="AR2213" s="92"/>
      <c r="AS2213" s="92"/>
      <c r="AT2213" s="92"/>
      <c r="AU2213" s="92"/>
      <c r="AV2213" s="109">
        <f t="shared" si="305"/>
        <v>50</v>
      </c>
      <c r="AW2213" s="75"/>
      <c r="AX2213" s="110">
        <f t="shared" si="306"/>
        <v>2.7777777777777777</v>
      </c>
      <c r="AY2213" s="111"/>
      <c r="AZ2213" s="93"/>
      <c r="BA2213" s="94" t="s">
        <v>554</v>
      </c>
      <c r="BB2213" s="71"/>
      <c r="BC2213" s="95"/>
      <c r="BD2213" s="41">
        <v>4</v>
      </c>
      <c r="BE2213" s="52">
        <v>45</v>
      </c>
      <c r="BF2213" s="103">
        <v>4522</v>
      </c>
      <c r="BG2213" s="280" t="s">
        <v>52</v>
      </c>
    </row>
    <row r="2214" spans="1:59" s="63" customFormat="1" ht="12.75" x14ac:dyDescent="0.2">
      <c r="A2214" s="196">
        <v>4</v>
      </c>
      <c r="B2214" s="197" t="s">
        <v>422</v>
      </c>
      <c r="C2214" s="208">
        <v>45</v>
      </c>
      <c r="D2214" s="209" t="s">
        <v>794</v>
      </c>
      <c r="E2214" s="212">
        <v>4522</v>
      </c>
      <c r="F2214" s="213" t="s">
        <v>835</v>
      </c>
      <c r="G2214" s="231"/>
      <c r="H2214" s="65"/>
      <c r="I2214" s="222"/>
      <c r="J2214" s="66"/>
      <c r="K2214" s="66"/>
      <c r="L2214" s="66"/>
      <c r="M2214" s="64"/>
      <c r="N2214" s="304"/>
      <c r="O2214" s="305"/>
      <c r="P2214" s="127"/>
      <c r="Q2214" s="67"/>
      <c r="R2214" s="67"/>
      <c r="S2214" s="67"/>
      <c r="T2214" s="67"/>
      <c r="U2214" s="67"/>
      <c r="V2214" s="67"/>
      <c r="W2214" s="67"/>
      <c r="X2214" s="67"/>
      <c r="Y2214" s="68"/>
      <c r="Z2214" s="68"/>
      <c r="AA2214" s="68"/>
      <c r="AB2214" s="67"/>
      <c r="AC2214" s="67"/>
      <c r="AD2214" s="67"/>
      <c r="AE2214" s="67"/>
      <c r="AF2214" s="67"/>
      <c r="AG2214" s="67"/>
      <c r="AH2214" s="67"/>
      <c r="AI2214" s="67"/>
      <c r="AJ2214" s="68"/>
      <c r="AK2214" s="68"/>
      <c r="AL2214" s="68"/>
      <c r="AM2214" s="67"/>
      <c r="AN2214" s="67"/>
      <c r="AO2214" s="67"/>
      <c r="AP2214" s="67"/>
      <c r="AQ2214" s="67"/>
      <c r="AR2214" s="67"/>
      <c r="AS2214" s="67"/>
      <c r="AT2214" s="67"/>
      <c r="AU2214" s="67"/>
      <c r="AV2214" s="67"/>
      <c r="AW2214" s="67"/>
      <c r="AX2214" s="68"/>
      <c r="AY2214" s="68"/>
      <c r="AZ2214" s="69"/>
      <c r="BA2214" s="70"/>
      <c r="BB2214" s="71"/>
      <c r="BC2214" s="95"/>
      <c r="BD2214" s="41">
        <v>4</v>
      </c>
      <c r="BE2214" s="52">
        <v>45</v>
      </c>
      <c r="BF2214" s="103">
        <v>4522</v>
      </c>
      <c r="BG2214" s="275"/>
    </row>
    <row r="2215" spans="1:59" s="63" customFormat="1" ht="12.75" x14ac:dyDescent="0.2">
      <c r="A2215" s="196">
        <v>4</v>
      </c>
      <c r="B2215" s="197" t="s">
        <v>422</v>
      </c>
      <c r="C2215" s="208">
        <v>45</v>
      </c>
      <c r="D2215" s="209" t="s">
        <v>794</v>
      </c>
      <c r="E2215" s="212">
        <v>4522</v>
      </c>
      <c r="F2215" s="213" t="s">
        <v>835</v>
      </c>
      <c r="G2215" s="232"/>
      <c r="H2215" s="97"/>
      <c r="I2215" s="224"/>
      <c r="J2215" s="98"/>
      <c r="K2215" s="98"/>
      <c r="L2215" s="98"/>
      <c r="M2215" s="96"/>
      <c r="N2215" s="307"/>
      <c r="O2215" s="246"/>
      <c r="P2215" s="124"/>
      <c r="Q2215" s="99"/>
      <c r="R2215" s="99"/>
      <c r="S2215" s="99"/>
      <c r="T2215" s="99"/>
      <c r="U2215" s="99"/>
      <c r="V2215" s="99"/>
      <c r="W2215" s="99"/>
      <c r="X2215" s="99"/>
      <c r="Y2215" s="100"/>
      <c r="Z2215" s="100"/>
      <c r="AA2215" s="100"/>
      <c r="AB2215" s="99"/>
      <c r="AC2215" s="99"/>
      <c r="AD2215" s="99"/>
      <c r="AE2215" s="99"/>
      <c r="AF2215" s="99"/>
      <c r="AG2215" s="99"/>
      <c r="AH2215" s="99"/>
      <c r="AI2215" s="99"/>
      <c r="AJ2215" s="100"/>
      <c r="AK2215" s="100"/>
      <c r="AL2215" s="100"/>
      <c r="AM2215" s="99"/>
      <c r="AN2215" s="99"/>
      <c r="AO2215" s="99"/>
      <c r="AP2215" s="99"/>
      <c r="AQ2215" s="99"/>
      <c r="AR2215" s="99"/>
      <c r="AS2215" s="99"/>
      <c r="AT2215" s="99"/>
      <c r="AU2215" s="99"/>
      <c r="AV2215" s="99"/>
      <c r="AW2215" s="99"/>
      <c r="AX2215" s="100"/>
      <c r="AY2215" s="100"/>
      <c r="AZ2215" s="101"/>
      <c r="BA2215" s="102"/>
      <c r="BB2215" s="95"/>
      <c r="BC2215" s="95"/>
      <c r="BD2215" s="41">
        <v>4</v>
      </c>
      <c r="BE2215" s="52">
        <v>45</v>
      </c>
      <c r="BF2215" s="103">
        <v>4522</v>
      </c>
      <c r="BG2215" s="277"/>
    </row>
    <row r="2216" spans="1:59" x14ac:dyDescent="0.25">
      <c r="A2216" s="196">
        <v>4</v>
      </c>
      <c r="B2216" s="197" t="s">
        <v>422</v>
      </c>
      <c r="C2216" s="208">
        <v>45</v>
      </c>
      <c r="D2216" s="209" t="s">
        <v>794</v>
      </c>
      <c r="E2216" s="210">
        <v>4524</v>
      </c>
      <c r="F2216" s="211" t="s">
        <v>844</v>
      </c>
      <c r="G2216" s="235"/>
      <c r="H2216" s="145"/>
      <c r="I2216" s="221"/>
      <c r="J2216" s="57"/>
      <c r="K2216" s="57"/>
      <c r="L2216" s="57"/>
      <c r="M2216" s="144"/>
      <c r="N2216" s="324"/>
      <c r="O2216" s="325"/>
      <c r="P2216" s="146"/>
      <c r="Q2216" s="146"/>
      <c r="R2216" s="146"/>
      <c r="S2216" s="146"/>
      <c r="T2216" s="146"/>
      <c r="U2216" s="146"/>
      <c r="V2216" s="146"/>
      <c r="W2216" s="146"/>
      <c r="X2216" s="146"/>
      <c r="Y2216" s="59"/>
      <c r="Z2216" s="123"/>
      <c r="AA2216" s="123"/>
      <c r="AB2216" s="146"/>
      <c r="AC2216" s="146"/>
      <c r="AD2216" s="146"/>
      <c r="AE2216" s="146"/>
      <c r="AF2216" s="146"/>
      <c r="AG2216" s="146"/>
      <c r="AH2216" s="146"/>
      <c r="AI2216" s="146"/>
      <c r="AJ2216" s="59"/>
      <c r="AK2216" s="123"/>
      <c r="AL2216" s="123"/>
      <c r="AM2216" s="146"/>
      <c r="AN2216" s="146"/>
      <c r="AO2216" s="146"/>
      <c r="AP2216" s="146"/>
      <c r="AQ2216" s="146"/>
      <c r="AR2216" s="146"/>
      <c r="AS2216" s="146"/>
      <c r="AT2216" s="146"/>
      <c r="AU2216" s="146"/>
      <c r="AV2216" s="146"/>
      <c r="AW2216" s="58"/>
      <c r="AX2216" s="123"/>
      <c r="AY2216" s="59"/>
      <c r="AZ2216" s="147"/>
      <c r="BA2216" s="148"/>
      <c r="BB2216" s="143"/>
      <c r="BC2216" s="143"/>
      <c r="BD2216" s="41">
        <v>4</v>
      </c>
      <c r="BE2216" s="52">
        <v>45</v>
      </c>
      <c r="BF2216" s="62">
        <v>4524</v>
      </c>
      <c r="BG2216" s="284"/>
    </row>
    <row r="2217" spans="1:59" s="63" customFormat="1" ht="12.75" x14ac:dyDescent="0.2">
      <c r="A2217" s="196">
        <v>4</v>
      </c>
      <c r="B2217" s="197" t="s">
        <v>422</v>
      </c>
      <c r="C2217" s="208">
        <v>45</v>
      </c>
      <c r="D2217" s="209" t="s">
        <v>794</v>
      </c>
      <c r="E2217" s="210">
        <v>4524</v>
      </c>
      <c r="F2217" s="211" t="s">
        <v>844</v>
      </c>
      <c r="G2217" s="230"/>
      <c r="H2217" s="56"/>
      <c r="I2217" s="221"/>
      <c r="J2217" s="57"/>
      <c r="K2217" s="57"/>
      <c r="L2217" s="57"/>
      <c r="M2217" s="55"/>
      <c r="N2217" s="303"/>
      <c r="O2217" s="245"/>
      <c r="P2217" s="122"/>
      <c r="Q2217" s="58"/>
      <c r="R2217" s="58"/>
      <c r="S2217" s="58"/>
      <c r="T2217" s="58"/>
      <c r="U2217" s="58"/>
      <c r="V2217" s="58"/>
      <c r="W2217" s="58"/>
      <c r="X2217" s="58"/>
      <c r="Y2217" s="59"/>
      <c r="Z2217" s="59"/>
      <c r="AA2217" s="59"/>
      <c r="AB2217" s="58"/>
      <c r="AC2217" s="58"/>
      <c r="AD2217" s="58"/>
      <c r="AE2217" s="58"/>
      <c r="AF2217" s="58"/>
      <c r="AG2217" s="58"/>
      <c r="AH2217" s="58"/>
      <c r="AI2217" s="58"/>
      <c r="AJ2217" s="59"/>
      <c r="AK2217" s="59"/>
      <c r="AL2217" s="59"/>
      <c r="AM2217" s="58"/>
      <c r="AN2217" s="58"/>
      <c r="AO2217" s="58"/>
      <c r="AP2217" s="58"/>
      <c r="AQ2217" s="58"/>
      <c r="AR2217" s="58"/>
      <c r="AS2217" s="58"/>
      <c r="AT2217" s="58"/>
      <c r="AU2217" s="58"/>
      <c r="AV2217" s="58"/>
      <c r="AW2217" s="58"/>
      <c r="AX2217" s="59"/>
      <c r="AY2217" s="59"/>
      <c r="AZ2217" s="60"/>
      <c r="BA2217" s="61"/>
      <c r="BB2217" s="54"/>
      <c r="BC2217" s="54"/>
      <c r="BD2217" s="41">
        <v>4</v>
      </c>
      <c r="BE2217" s="52">
        <v>45</v>
      </c>
      <c r="BF2217" s="62">
        <v>4524</v>
      </c>
      <c r="BG2217" s="274"/>
    </row>
    <row r="2218" spans="1:59" s="63" customFormat="1" ht="12.75" x14ac:dyDescent="0.2">
      <c r="A2218" s="196">
        <v>4</v>
      </c>
      <c r="B2218" s="197" t="s">
        <v>422</v>
      </c>
      <c r="C2218" s="208">
        <v>45</v>
      </c>
      <c r="D2218" s="209" t="s">
        <v>794</v>
      </c>
      <c r="E2218" s="210">
        <v>4524</v>
      </c>
      <c r="F2218" s="211" t="s">
        <v>844</v>
      </c>
      <c r="G2218" s="231"/>
      <c r="H2218" s="65"/>
      <c r="I2218" s="222"/>
      <c r="J2218" s="66"/>
      <c r="K2218" s="66"/>
      <c r="L2218" s="66"/>
      <c r="M2218" s="64"/>
      <c r="N2218" s="308"/>
      <c r="O2218" s="309"/>
      <c r="P2218" s="127"/>
      <c r="Q2218" s="67"/>
      <c r="R2218" s="67"/>
      <c r="S2218" s="67"/>
      <c r="T2218" s="67"/>
      <c r="U2218" s="67"/>
      <c r="V2218" s="67"/>
      <c r="W2218" s="67"/>
      <c r="X2218" s="67"/>
      <c r="Y2218" s="68"/>
      <c r="Z2218" s="68"/>
      <c r="AA2218" s="68"/>
      <c r="AB2218" s="67"/>
      <c r="AC2218" s="67"/>
      <c r="AD2218" s="67"/>
      <c r="AE2218" s="67"/>
      <c r="AF2218" s="67"/>
      <c r="AG2218" s="67"/>
      <c r="AH2218" s="67"/>
      <c r="AI2218" s="67"/>
      <c r="AJ2218" s="68"/>
      <c r="AK2218" s="68"/>
      <c r="AL2218" s="68"/>
      <c r="AM2218" s="67"/>
      <c r="AN2218" s="67"/>
      <c r="AO2218" s="67"/>
      <c r="AP2218" s="67"/>
      <c r="AQ2218" s="67"/>
      <c r="AR2218" s="67"/>
      <c r="AS2218" s="67"/>
      <c r="AT2218" s="67"/>
      <c r="AU2218" s="67"/>
      <c r="AV2218" s="67"/>
      <c r="AW2218" s="67"/>
      <c r="AX2218" s="68"/>
      <c r="AY2218" s="68"/>
      <c r="AZ2218" s="69"/>
      <c r="BA2218" s="70"/>
      <c r="BB2218" s="71"/>
      <c r="BC2218" s="54"/>
      <c r="BD2218" s="41">
        <v>4</v>
      </c>
      <c r="BE2218" s="52">
        <v>45</v>
      </c>
      <c r="BF2218" s="62">
        <v>4524</v>
      </c>
      <c r="BG2218" s="275"/>
    </row>
    <row r="2219" spans="1:59" s="63" customFormat="1" ht="12.75" x14ac:dyDescent="0.2">
      <c r="A2219" s="196">
        <v>4</v>
      </c>
      <c r="B2219" s="197" t="s">
        <v>422</v>
      </c>
      <c r="C2219" s="208">
        <v>45</v>
      </c>
      <c r="D2219" s="209" t="s">
        <v>794</v>
      </c>
      <c r="E2219" s="210">
        <v>4524</v>
      </c>
      <c r="F2219" s="211" t="s">
        <v>844</v>
      </c>
      <c r="G2219" s="231"/>
      <c r="H2219" s="72" t="s">
        <v>47</v>
      </c>
      <c r="I2219" s="223"/>
      <c r="J2219" s="73"/>
      <c r="K2219" s="73"/>
      <c r="L2219" s="73"/>
      <c r="M2219" s="74"/>
      <c r="N2219" s="247"/>
      <c r="O2219" s="306"/>
      <c r="P2219" s="105"/>
      <c r="Q2219" s="75"/>
      <c r="R2219" s="75"/>
      <c r="S2219" s="75"/>
      <c r="T2219" s="75"/>
      <c r="U2219" s="75"/>
      <c r="V2219" s="75"/>
      <c r="W2219" s="75"/>
      <c r="X2219" s="75"/>
      <c r="Y2219" s="76">
        <f>IF(ISNUMBER(VLOOKUP(Y2221,P$7:W$7,MATCH(Y2221,P$7:W$7))),VLOOKUP(Y2221,P$7:W$7,MATCH(Y2221,P$7:W$7)),IF(N2223=0,"No Data",IF(Y2221&gt;0,"&lt;100",0)))</f>
        <v>10000</v>
      </c>
      <c r="Z2219" s="77">
        <f>IF(ISNUMBER(VLOOKUP(Z2223,P$7:W$7,MATCH(Z2223,P$7:W$7))),VLOOKUP(Z2223,P$7:W$7,MATCH(Z2223,P$7:W$7)),IF(N2223=0,"No Data",IF(Z2223&gt;0,"&lt;100",0)))</f>
        <v>10000</v>
      </c>
      <c r="AA2219" s="106">
        <f>IF(ISNUMBER(Z2219),Z2219,0)</f>
        <v>10000</v>
      </c>
      <c r="AB2219" s="75"/>
      <c r="AC2219" s="75"/>
      <c r="AD2219" s="75"/>
      <c r="AE2219" s="75"/>
      <c r="AF2219" s="75"/>
      <c r="AG2219" s="75"/>
      <c r="AH2219" s="75"/>
      <c r="AI2219" s="75"/>
      <c r="AJ2219" s="76">
        <f>IF(ISNUMBER(VLOOKUP(AJ2221,AB$7:AH$7,MATCH(AJ2221,AB$7:AH$7))),VLOOKUP(AJ2221,AB$7:AH$7,MATCH(AJ2221,AB$7:AH$7)),IF(N2223=0,"No Data",IF(AJ2221&gt;0,"&lt;50",0)))</f>
        <v>0</v>
      </c>
      <c r="AK2219" s="77">
        <f>IF(ISNUMBER(VLOOKUP(AK2223,AB$7:AH$7,MATCH(AK2223,AB$7:AH$7))),VLOOKUP(AK2223,AB$7:AH$7,MATCH(AK2223,AB$7:AH$7)),IF(N2223=0,"No Data",IF(AK2223&gt;0,"&lt;50",0)))</f>
        <v>0</v>
      </c>
      <c r="AL2219" s="106">
        <f>IF(ISNUMBER(AK2219),AK2219,0)</f>
        <v>0</v>
      </c>
      <c r="AM2219" s="75"/>
      <c r="AN2219" s="75"/>
      <c r="AO2219" s="75"/>
      <c r="AP2219" s="75"/>
      <c r="AQ2219" s="75"/>
      <c r="AR2219" s="75"/>
      <c r="AS2219" s="75"/>
      <c r="AT2219" s="75"/>
      <c r="AU2219" s="75"/>
      <c r="AV2219" s="75"/>
      <c r="AW2219" s="76">
        <f>IF(ISNUMBER(VLOOKUP(AW2221,AM$7:AU$7,MATCH(AW2221,AM$7:AU$7))),VLOOKUP(AW2221,AM$7:AU$7,MATCH(AW2221,AM$7:AU$7)),IF(N2223=0,"No Data",IF(AW2221&gt;0,"&lt;10",0)))</f>
        <v>100</v>
      </c>
      <c r="AX2219" s="77">
        <f>IF(ISNUMBER(VLOOKUP(AX2223,AM$7:AU$7,MATCH(AX2223,AM$7:AU$7))),VLOOKUP(AX2223,AM$7:AU$7,MATCH(AX2223,AM$7:AU$7)),IF(N2223=0,"No Data",IF(AX2223&gt;0,"&lt;10",0)))</f>
        <v>100</v>
      </c>
      <c r="AY2219" s="106">
        <f>IF(ISNUMBER(AX2219),AX2219,0)</f>
        <v>100</v>
      </c>
      <c r="AZ2219" s="79"/>
      <c r="BA2219" s="80"/>
      <c r="BB2219" s="71"/>
      <c r="BC2219" s="54"/>
      <c r="BD2219" s="41">
        <v>4</v>
      </c>
      <c r="BE2219" s="52">
        <v>45</v>
      </c>
      <c r="BF2219" s="62">
        <v>4524</v>
      </c>
      <c r="BG2219" s="276" t="s">
        <v>47</v>
      </c>
    </row>
    <row r="2220" spans="1:59" s="63" customFormat="1" ht="12.75" x14ac:dyDescent="0.2">
      <c r="A2220" s="196">
        <v>4</v>
      </c>
      <c r="B2220" s="197" t="s">
        <v>422</v>
      </c>
      <c r="C2220" s="208">
        <v>45</v>
      </c>
      <c r="D2220" s="209" t="s">
        <v>794</v>
      </c>
      <c r="E2220" s="210">
        <v>4524</v>
      </c>
      <c r="F2220" s="211" t="s">
        <v>844</v>
      </c>
      <c r="G2220" s="231"/>
      <c r="H2220" s="81" t="s">
        <v>48</v>
      </c>
      <c r="I2220" s="223"/>
      <c r="J2220" s="73"/>
      <c r="K2220" s="73"/>
      <c r="L2220" s="73"/>
      <c r="M2220" s="74"/>
      <c r="N2220" s="247"/>
      <c r="O2220" s="306"/>
      <c r="P2220" s="105"/>
      <c r="Q2220" s="75"/>
      <c r="R2220" s="75"/>
      <c r="S2220" s="75"/>
      <c r="T2220" s="75"/>
      <c r="U2220" s="75"/>
      <c r="V2220" s="75"/>
      <c r="W2220" s="75"/>
      <c r="X2220" s="75"/>
      <c r="Y2220" s="82">
        <f>MIN(X2224:X2229)</f>
        <v>0</v>
      </c>
      <c r="Z2220" s="83"/>
      <c r="AA2220" s="83"/>
      <c r="AB2220" s="75"/>
      <c r="AC2220" s="75"/>
      <c r="AD2220" s="75"/>
      <c r="AE2220" s="75"/>
      <c r="AF2220" s="75"/>
      <c r="AG2220" s="75"/>
      <c r="AH2220" s="75"/>
      <c r="AI2220" s="75"/>
      <c r="AJ2220" s="82">
        <f>MIN(AI2224:AI2229)</f>
        <v>0</v>
      </c>
      <c r="AK2220" s="83"/>
      <c r="AL2220" s="83"/>
      <c r="AM2220" s="75"/>
      <c r="AN2220" s="75"/>
      <c r="AO2220" s="75"/>
      <c r="AP2220" s="75"/>
      <c r="AQ2220" s="75"/>
      <c r="AR2220" s="75"/>
      <c r="AS2220" s="75"/>
      <c r="AT2220" s="75"/>
      <c r="AU2220" s="75"/>
      <c r="AV2220" s="75"/>
      <c r="AW2220" s="82">
        <f>MIN(AV2224:AV2229)</f>
        <v>50</v>
      </c>
      <c r="AX2220" s="83"/>
      <c r="AY2220" s="83"/>
      <c r="AZ2220" s="79"/>
      <c r="BA2220" s="80"/>
      <c r="BB2220" s="71"/>
      <c r="BC2220" s="54"/>
      <c r="BD2220" s="41">
        <v>4</v>
      </c>
      <c r="BE2220" s="52">
        <v>45</v>
      </c>
      <c r="BF2220" s="62">
        <v>4524</v>
      </c>
      <c r="BG2220" s="278" t="s">
        <v>48</v>
      </c>
    </row>
    <row r="2221" spans="1:59" s="63" customFormat="1" ht="12.75" x14ac:dyDescent="0.2">
      <c r="A2221" s="196">
        <v>4</v>
      </c>
      <c r="B2221" s="197" t="s">
        <v>422</v>
      </c>
      <c r="C2221" s="208">
        <v>45</v>
      </c>
      <c r="D2221" s="209" t="s">
        <v>794</v>
      </c>
      <c r="E2221" s="210">
        <v>4524</v>
      </c>
      <c r="F2221" s="211" t="s">
        <v>844</v>
      </c>
      <c r="G2221" s="231"/>
      <c r="H2221" s="81" t="s">
        <v>49</v>
      </c>
      <c r="I2221" s="223"/>
      <c r="J2221" s="73"/>
      <c r="K2221" s="73"/>
      <c r="L2221" s="73"/>
      <c r="M2221" s="74"/>
      <c r="N2221" s="247"/>
      <c r="O2221" s="306"/>
      <c r="P2221" s="105"/>
      <c r="Q2221" s="75"/>
      <c r="R2221" s="75"/>
      <c r="S2221" s="75"/>
      <c r="T2221" s="75"/>
      <c r="U2221" s="75"/>
      <c r="V2221" s="75"/>
      <c r="W2221" s="75"/>
      <c r="X2221" s="75"/>
      <c r="Y2221" s="84">
        <f>IF(ISNUMBER(AVERAGE(X2224:X2229)),AVERAGE(X2224:X2229),0)</f>
        <v>12500</v>
      </c>
      <c r="Z2221" s="83"/>
      <c r="AA2221" s="83"/>
      <c r="AB2221" s="75"/>
      <c r="AC2221" s="75"/>
      <c r="AD2221" s="75"/>
      <c r="AE2221" s="75"/>
      <c r="AF2221" s="75"/>
      <c r="AG2221" s="75"/>
      <c r="AH2221" s="75"/>
      <c r="AI2221" s="75"/>
      <c r="AJ2221" s="84">
        <f>IF(ISNUMBER(AVERAGE(AI2224:AI2229)),AVERAGE(AI2224:AI2229),0)</f>
        <v>0</v>
      </c>
      <c r="AK2221" s="83"/>
      <c r="AL2221" s="83"/>
      <c r="AM2221" s="75"/>
      <c r="AN2221" s="75"/>
      <c r="AO2221" s="75"/>
      <c r="AP2221" s="75"/>
      <c r="AQ2221" s="75"/>
      <c r="AR2221" s="75"/>
      <c r="AS2221" s="75"/>
      <c r="AT2221" s="75"/>
      <c r="AU2221" s="75"/>
      <c r="AV2221" s="75"/>
      <c r="AW2221" s="84">
        <f>IF(ISNUMBER(AVERAGE(AV2224:AV2229)),AVERAGE(AV2224:AV2229),0)</f>
        <v>108.33333333333333</v>
      </c>
      <c r="AX2221" s="83"/>
      <c r="AY2221" s="83"/>
      <c r="AZ2221" s="79"/>
      <c r="BA2221" s="80"/>
      <c r="BB2221" s="71"/>
      <c r="BC2221" s="54"/>
      <c r="BD2221" s="41">
        <v>4</v>
      </c>
      <c r="BE2221" s="52">
        <v>45</v>
      </c>
      <c r="BF2221" s="62">
        <v>4524</v>
      </c>
      <c r="BG2221" s="278" t="s">
        <v>49</v>
      </c>
    </row>
    <row r="2222" spans="1:59" s="63" customFormat="1" ht="12.75" x14ac:dyDescent="0.2">
      <c r="A2222" s="196">
        <v>4</v>
      </c>
      <c r="B2222" s="197" t="s">
        <v>422</v>
      </c>
      <c r="C2222" s="208">
        <v>45</v>
      </c>
      <c r="D2222" s="209" t="s">
        <v>794</v>
      </c>
      <c r="E2222" s="210">
        <v>4524</v>
      </c>
      <c r="F2222" s="211" t="s">
        <v>844</v>
      </c>
      <c r="G2222" s="231"/>
      <c r="H2222" s="81" t="s">
        <v>50</v>
      </c>
      <c r="I2222" s="223"/>
      <c r="J2222" s="73"/>
      <c r="K2222" s="73"/>
      <c r="L2222" s="73"/>
      <c r="M2222" s="74"/>
      <c r="N2222" s="247"/>
      <c r="O2222" s="306"/>
      <c r="P2222" s="105"/>
      <c r="Q2222" s="75"/>
      <c r="R2222" s="75"/>
      <c r="S2222" s="75"/>
      <c r="T2222" s="75"/>
      <c r="U2222" s="75"/>
      <c r="V2222" s="75"/>
      <c r="W2222" s="75"/>
      <c r="X2222" s="75"/>
      <c r="Y2222" s="84">
        <f>MAX(X2224:X2229)</f>
        <v>25000</v>
      </c>
      <c r="Z2222" s="83"/>
      <c r="AA2222" s="83"/>
      <c r="AB2222" s="75"/>
      <c r="AC2222" s="75"/>
      <c r="AD2222" s="75"/>
      <c r="AE2222" s="75"/>
      <c r="AF2222" s="75"/>
      <c r="AG2222" s="75"/>
      <c r="AH2222" s="75"/>
      <c r="AI2222" s="75"/>
      <c r="AJ2222" s="84">
        <f>MAX(AI2224:AI2229)</f>
        <v>0</v>
      </c>
      <c r="AK2222" s="83"/>
      <c r="AL2222" s="83"/>
      <c r="AM2222" s="75"/>
      <c r="AN2222" s="75"/>
      <c r="AO2222" s="75"/>
      <c r="AP2222" s="75"/>
      <c r="AQ2222" s="75"/>
      <c r="AR2222" s="75"/>
      <c r="AS2222" s="75"/>
      <c r="AT2222" s="75"/>
      <c r="AU2222" s="75"/>
      <c r="AV2222" s="75"/>
      <c r="AW2222" s="84">
        <f>MAX(AV2224:AV2229)</f>
        <v>250</v>
      </c>
      <c r="AX2222" s="83"/>
      <c r="AY2222" s="83"/>
      <c r="AZ2222" s="79"/>
      <c r="BA2222" s="80"/>
      <c r="BB2222" s="71"/>
      <c r="BC2222" s="54"/>
      <c r="BD2222" s="41">
        <v>4</v>
      </c>
      <c r="BE2222" s="52">
        <v>45</v>
      </c>
      <c r="BF2222" s="62">
        <v>4524</v>
      </c>
      <c r="BG2222" s="278" t="s">
        <v>50</v>
      </c>
    </row>
    <row r="2223" spans="1:59" s="63" customFormat="1" ht="12.75" x14ac:dyDescent="0.2">
      <c r="A2223" s="196">
        <v>4</v>
      </c>
      <c r="B2223" s="197" t="s">
        <v>422</v>
      </c>
      <c r="C2223" s="208">
        <v>45</v>
      </c>
      <c r="D2223" s="209" t="s">
        <v>794</v>
      </c>
      <c r="E2223" s="210">
        <v>4524</v>
      </c>
      <c r="F2223" s="211" t="s">
        <v>844</v>
      </c>
      <c r="G2223" s="231"/>
      <c r="H2223" s="85" t="s">
        <v>51</v>
      </c>
      <c r="I2223" s="223"/>
      <c r="J2223" s="73"/>
      <c r="K2223" s="73"/>
      <c r="L2223" s="73"/>
      <c r="M2223" s="74"/>
      <c r="N2223" s="248">
        <f>SUM(N2224:N2229)</f>
        <v>6</v>
      </c>
      <c r="O2223" s="293">
        <f>SUM(O2224:O2229)</f>
        <v>0.99999999999999989</v>
      </c>
      <c r="P2223" s="292"/>
      <c r="Q2223" s="87"/>
      <c r="R2223" s="87"/>
      <c r="S2223" s="87"/>
      <c r="T2223" s="87"/>
      <c r="U2223" s="87"/>
      <c r="V2223" s="87"/>
      <c r="W2223" s="87"/>
      <c r="X2223" s="87"/>
      <c r="Y2223" s="88"/>
      <c r="Z2223" s="119">
        <f>SUM(Z2224:Z2229)</f>
        <v>12499.999999999998</v>
      </c>
      <c r="AA2223" s="120"/>
      <c r="AB2223" s="111"/>
      <c r="AC2223" s="111"/>
      <c r="AD2223" s="111"/>
      <c r="AE2223" s="111"/>
      <c r="AF2223" s="111"/>
      <c r="AG2223" s="111"/>
      <c r="AH2223" s="111"/>
      <c r="AI2223" s="111"/>
      <c r="AJ2223" s="120"/>
      <c r="AK2223" s="119">
        <f>SUM(AK2224:AK2229)</f>
        <v>0</v>
      </c>
      <c r="AL2223" s="120"/>
      <c r="AM2223" s="111"/>
      <c r="AN2223" s="111"/>
      <c r="AO2223" s="111"/>
      <c r="AP2223" s="111"/>
      <c r="AQ2223" s="111"/>
      <c r="AR2223" s="111"/>
      <c r="AS2223" s="111"/>
      <c r="AT2223" s="111"/>
      <c r="AU2223" s="111"/>
      <c r="AV2223" s="111"/>
      <c r="AW2223" s="120"/>
      <c r="AX2223" s="119">
        <f>SUM(AX2224:AX2229)</f>
        <v>108.33333333333331</v>
      </c>
      <c r="AY2223" s="88"/>
      <c r="AZ2223" s="79"/>
      <c r="BA2223" s="80"/>
      <c r="BB2223" s="71"/>
      <c r="BC2223" s="54"/>
      <c r="BD2223" s="41">
        <v>4</v>
      </c>
      <c r="BE2223" s="52">
        <v>45</v>
      </c>
      <c r="BF2223" s="62">
        <v>4524</v>
      </c>
      <c r="BG2223" s="279" t="s">
        <v>51</v>
      </c>
    </row>
    <row r="2224" spans="1:59" s="63" customFormat="1" ht="12.75" x14ac:dyDescent="0.2">
      <c r="A2224" s="196">
        <v>4</v>
      </c>
      <c r="B2224" s="197" t="s">
        <v>422</v>
      </c>
      <c r="C2224" s="208">
        <v>45</v>
      </c>
      <c r="D2224" s="209" t="s">
        <v>794</v>
      </c>
      <c r="E2224" s="210">
        <v>4524</v>
      </c>
      <c r="F2224" s="211" t="s">
        <v>844</v>
      </c>
      <c r="G2224" s="231"/>
      <c r="H2224" s="89" t="s">
        <v>52</v>
      </c>
      <c r="I2224" s="90" t="s">
        <v>845</v>
      </c>
      <c r="J2224" s="90" t="s">
        <v>846</v>
      </c>
      <c r="K2224" s="90" t="s">
        <v>68</v>
      </c>
      <c r="L2224" s="90" t="s">
        <v>69</v>
      </c>
      <c r="M2224" s="91"/>
      <c r="N2224" s="312">
        <v>1</v>
      </c>
      <c r="O2224" s="313">
        <f t="shared" ref="O2224:O2229" si="308">N2224/N$2223</f>
        <v>0.16666666666666666</v>
      </c>
      <c r="P2224" s="104"/>
      <c r="Q2224" s="92"/>
      <c r="R2224" s="92"/>
      <c r="S2224" s="92"/>
      <c r="T2224" s="92"/>
      <c r="U2224" s="92"/>
      <c r="V2224" s="92"/>
      <c r="W2224" s="92">
        <v>1</v>
      </c>
      <c r="X2224" s="109">
        <f t="shared" ref="X2224:X2229" si="309">P2224*P$7+Q2224*Q$7+R2224*R$7+S2224*S$7+T2224*T$7+U2224*U$7+V2224*V$7+W2224*W$7</f>
        <v>25000</v>
      </c>
      <c r="Y2224" s="83"/>
      <c r="Z2224" s="110">
        <f t="shared" ref="Z2224:Z2229" si="310">X2224*$O2224</f>
        <v>4166.6666666666661</v>
      </c>
      <c r="AA2224" s="111"/>
      <c r="AB2224" s="92"/>
      <c r="AC2224" s="92"/>
      <c r="AD2224" s="92"/>
      <c r="AE2224" s="92"/>
      <c r="AF2224" s="92"/>
      <c r="AG2224" s="92"/>
      <c r="AH2224" s="92"/>
      <c r="AI2224" s="109">
        <f t="shared" ref="AI2224:AI2229" si="311">AB2224*AB$7+AC2224*AC$7+AD2224*AD$7+AE2224*AE$7+AF2224*AF$7+AG2224*AG$7+AH2224*AH$7</f>
        <v>0</v>
      </c>
      <c r="AJ2224" s="83"/>
      <c r="AK2224" s="110">
        <f t="shared" ref="AK2224:AK2229" si="312">AI2224*$O2224</f>
        <v>0</v>
      </c>
      <c r="AL2224" s="111"/>
      <c r="AM2224" s="92"/>
      <c r="AN2224" s="92"/>
      <c r="AO2224" s="92"/>
      <c r="AP2224" s="92">
        <v>1</v>
      </c>
      <c r="AQ2224" s="92"/>
      <c r="AR2224" s="92"/>
      <c r="AS2224" s="92"/>
      <c r="AT2224" s="92"/>
      <c r="AU2224" s="92"/>
      <c r="AV2224" s="109">
        <f t="shared" ref="AV2224:AV2229" si="313">AM2224*AM$7+AN2224*AN$7+AO2224*AO$7+AP2224*AP$7+AQ2224*AQ$7+AR2224*AR$7+AS2224*AS$7+AT2224*AT$7+AU2224*AU$7</f>
        <v>100</v>
      </c>
      <c r="AW2224" s="75"/>
      <c r="AX2224" s="110">
        <f t="shared" ref="AX2224:AX2229" si="314">AV2224*$O2224</f>
        <v>16.666666666666664</v>
      </c>
      <c r="AY2224" s="111"/>
      <c r="AZ2224" s="93"/>
      <c r="BA2224" s="94" t="s">
        <v>105</v>
      </c>
      <c r="BB2224" s="71"/>
      <c r="BC2224" s="54"/>
      <c r="BD2224" s="41">
        <v>4</v>
      </c>
      <c r="BE2224" s="52">
        <v>45</v>
      </c>
      <c r="BF2224" s="62">
        <v>4524</v>
      </c>
      <c r="BG2224" s="280" t="s">
        <v>52</v>
      </c>
    </row>
    <row r="2225" spans="1:59" s="63" customFormat="1" ht="12.75" x14ac:dyDescent="0.2">
      <c r="A2225" s="196">
        <v>4</v>
      </c>
      <c r="B2225" s="197" t="s">
        <v>422</v>
      </c>
      <c r="C2225" s="208">
        <v>45</v>
      </c>
      <c r="D2225" s="209" t="s">
        <v>794</v>
      </c>
      <c r="E2225" s="210">
        <v>4524</v>
      </c>
      <c r="F2225" s="211" t="s">
        <v>844</v>
      </c>
      <c r="G2225" s="231"/>
      <c r="H2225" s="89"/>
      <c r="I2225" s="90" t="s">
        <v>815</v>
      </c>
      <c r="J2225" s="90"/>
      <c r="K2225" s="90" t="s">
        <v>73</v>
      </c>
      <c r="L2225" s="90" t="s">
        <v>69</v>
      </c>
      <c r="M2225" s="91"/>
      <c r="N2225" s="312">
        <v>1</v>
      </c>
      <c r="O2225" s="313">
        <f t="shared" si="308"/>
        <v>0.16666666666666666</v>
      </c>
      <c r="P2225" s="104"/>
      <c r="Q2225" s="92"/>
      <c r="R2225" s="92"/>
      <c r="S2225" s="92"/>
      <c r="T2225" s="92"/>
      <c r="U2225" s="92"/>
      <c r="V2225" s="92"/>
      <c r="W2225" s="92">
        <v>1</v>
      </c>
      <c r="X2225" s="109">
        <f t="shared" si="309"/>
        <v>25000</v>
      </c>
      <c r="Y2225" s="83"/>
      <c r="Z2225" s="110">
        <f t="shared" si="310"/>
        <v>4166.6666666666661</v>
      </c>
      <c r="AA2225" s="111"/>
      <c r="AB2225" s="92"/>
      <c r="AC2225" s="92"/>
      <c r="AD2225" s="92"/>
      <c r="AE2225" s="92"/>
      <c r="AF2225" s="92"/>
      <c r="AG2225" s="92"/>
      <c r="AH2225" s="92"/>
      <c r="AI2225" s="109">
        <f t="shared" si="311"/>
        <v>0</v>
      </c>
      <c r="AJ2225" s="83"/>
      <c r="AK2225" s="110">
        <f t="shared" si="312"/>
        <v>0</v>
      </c>
      <c r="AL2225" s="111"/>
      <c r="AM2225" s="92"/>
      <c r="AN2225" s="92"/>
      <c r="AO2225" s="92"/>
      <c r="AP2225" s="92">
        <v>1</v>
      </c>
      <c r="AQ2225" s="92"/>
      <c r="AR2225" s="92"/>
      <c r="AS2225" s="92"/>
      <c r="AT2225" s="92"/>
      <c r="AU2225" s="92"/>
      <c r="AV2225" s="109">
        <f t="shared" si="313"/>
        <v>100</v>
      </c>
      <c r="AW2225" s="75"/>
      <c r="AX2225" s="110">
        <f t="shared" si="314"/>
        <v>16.666666666666664</v>
      </c>
      <c r="AY2225" s="111"/>
      <c r="AZ2225" s="93"/>
      <c r="BA2225" s="94" t="s">
        <v>554</v>
      </c>
      <c r="BB2225" s="71"/>
      <c r="BC2225" s="54"/>
      <c r="BD2225" s="41">
        <v>4</v>
      </c>
      <c r="BE2225" s="52">
        <v>45</v>
      </c>
      <c r="BF2225" s="62">
        <v>4524</v>
      </c>
      <c r="BG2225" s="280" t="s">
        <v>52</v>
      </c>
    </row>
    <row r="2226" spans="1:59" s="63" customFormat="1" ht="12.75" x14ac:dyDescent="0.2">
      <c r="A2226" s="196">
        <v>4</v>
      </c>
      <c r="B2226" s="197" t="s">
        <v>422</v>
      </c>
      <c r="C2226" s="208">
        <v>45</v>
      </c>
      <c r="D2226" s="209" t="s">
        <v>794</v>
      </c>
      <c r="E2226" s="210">
        <v>4524</v>
      </c>
      <c r="F2226" s="211" t="s">
        <v>844</v>
      </c>
      <c r="G2226" s="231"/>
      <c r="H2226" s="89"/>
      <c r="I2226" s="90" t="s">
        <v>718</v>
      </c>
      <c r="J2226" s="90"/>
      <c r="K2226" s="90" t="s">
        <v>64</v>
      </c>
      <c r="L2226" s="90" t="s">
        <v>119</v>
      </c>
      <c r="M2226" s="91"/>
      <c r="N2226" s="312">
        <v>1</v>
      </c>
      <c r="O2226" s="313">
        <f t="shared" si="308"/>
        <v>0.16666666666666666</v>
      </c>
      <c r="P2226" s="104"/>
      <c r="Q2226" s="92"/>
      <c r="R2226" s="92"/>
      <c r="S2226" s="92"/>
      <c r="T2226" s="92"/>
      <c r="U2226" s="92"/>
      <c r="V2226" s="92"/>
      <c r="W2226" s="92"/>
      <c r="X2226" s="109">
        <f t="shared" si="309"/>
        <v>0</v>
      </c>
      <c r="Y2226" s="83"/>
      <c r="Z2226" s="110">
        <f t="shared" si="310"/>
        <v>0</v>
      </c>
      <c r="AA2226" s="111"/>
      <c r="AB2226" s="92"/>
      <c r="AC2226" s="92"/>
      <c r="AD2226" s="92"/>
      <c r="AE2226" s="92"/>
      <c r="AF2226" s="92"/>
      <c r="AG2226" s="92"/>
      <c r="AH2226" s="92"/>
      <c r="AI2226" s="109">
        <f t="shared" si="311"/>
        <v>0</v>
      </c>
      <c r="AJ2226" s="83"/>
      <c r="AK2226" s="110">
        <f t="shared" si="312"/>
        <v>0</v>
      </c>
      <c r="AL2226" s="111"/>
      <c r="AM2226" s="92"/>
      <c r="AN2226" s="92"/>
      <c r="AO2226" s="92">
        <v>1</v>
      </c>
      <c r="AP2226" s="92"/>
      <c r="AQ2226" s="92"/>
      <c r="AR2226" s="92"/>
      <c r="AS2226" s="92"/>
      <c r="AT2226" s="92"/>
      <c r="AU2226" s="92"/>
      <c r="AV2226" s="109">
        <f t="shared" si="313"/>
        <v>50</v>
      </c>
      <c r="AW2226" s="75"/>
      <c r="AX2226" s="110">
        <f t="shared" si="314"/>
        <v>8.3333333333333321</v>
      </c>
      <c r="AY2226" s="111"/>
      <c r="AZ2226" s="93"/>
      <c r="BA2226" s="94" t="s">
        <v>554</v>
      </c>
      <c r="BB2226" s="71"/>
      <c r="BC2226" s="54"/>
      <c r="BD2226" s="41">
        <v>4</v>
      </c>
      <c r="BE2226" s="52">
        <v>45</v>
      </c>
      <c r="BF2226" s="62">
        <v>4524</v>
      </c>
      <c r="BG2226" s="280" t="s">
        <v>52</v>
      </c>
    </row>
    <row r="2227" spans="1:59" s="63" customFormat="1" ht="12.75" x14ac:dyDescent="0.2">
      <c r="A2227" s="196">
        <v>4</v>
      </c>
      <c r="B2227" s="197" t="s">
        <v>422</v>
      </c>
      <c r="C2227" s="208">
        <v>45</v>
      </c>
      <c r="D2227" s="209" t="s">
        <v>794</v>
      </c>
      <c r="E2227" s="210">
        <v>4524</v>
      </c>
      <c r="F2227" s="211" t="s">
        <v>844</v>
      </c>
      <c r="G2227" s="231"/>
      <c r="H2227" s="89"/>
      <c r="I2227" s="90" t="s">
        <v>457</v>
      </c>
      <c r="J2227" s="90"/>
      <c r="K2227" s="90" t="s">
        <v>459</v>
      </c>
      <c r="L2227" s="90" t="s">
        <v>460</v>
      </c>
      <c r="M2227" s="91"/>
      <c r="N2227" s="312">
        <v>1</v>
      </c>
      <c r="O2227" s="313">
        <f t="shared" si="308"/>
        <v>0.16666666666666666</v>
      </c>
      <c r="P2227" s="104"/>
      <c r="Q2227" s="92"/>
      <c r="R2227" s="92"/>
      <c r="S2227" s="92"/>
      <c r="T2227" s="92"/>
      <c r="U2227" s="92"/>
      <c r="V2227" s="92"/>
      <c r="W2227" s="92">
        <v>1</v>
      </c>
      <c r="X2227" s="109">
        <f t="shared" si="309"/>
        <v>25000</v>
      </c>
      <c r="Y2227" s="83"/>
      <c r="Z2227" s="110">
        <f t="shared" si="310"/>
        <v>4166.6666666666661</v>
      </c>
      <c r="AA2227" s="111"/>
      <c r="AB2227" s="92"/>
      <c r="AC2227" s="92"/>
      <c r="AD2227" s="92"/>
      <c r="AE2227" s="92"/>
      <c r="AF2227" s="92"/>
      <c r="AG2227" s="92"/>
      <c r="AH2227" s="92"/>
      <c r="AI2227" s="109">
        <f t="shared" si="311"/>
        <v>0</v>
      </c>
      <c r="AJ2227" s="83"/>
      <c r="AK2227" s="110">
        <f t="shared" si="312"/>
        <v>0</v>
      </c>
      <c r="AL2227" s="111"/>
      <c r="AM2227" s="92"/>
      <c r="AN2227" s="92"/>
      <c r="AO2227" s="92"/>
      <c r="AP2227" s="92">
        <v>1</v>
      </c>
      <c r="AQ2227" s="92"/>
      <c r="AR2227" s="92"/>
      <c r="AS2227" s="92"/>
      <c r="AT2227" s="92"/>
      <c r="AU2227" s="92"/>
      <c r="AV2227" s="109">
        <f t="shared" si="313"/>
        <v>100</v>
      </c>
      <c r="AW2227" s="75"/>
      <c r="AX2227" s="110">
        <f t="shared" si="314"/>
        <v>16.666666666666664</v>
      </c>
      <c r="AY2227" s="111"/>
      <c r="AZ2227" s="93"/>
      <c r="BA2227" s="94" t="s">
        <v>554</v>
      </c>
      <c r="BB2227" s="71"/>
      <c r="BC2227" s="54"/>
      <c r="BD2227" s="41">
        <v>4</v>
      </c>
      <c r="BE2227" s="52">
        <v>45</v>
      </c>
      <c r="BF2227" s="62">
        <v>4524</v>
      </c>
      <c r="BG2227" s="280" t="s">
        <v>52</v>
      </c>
    </row>
    <row r="2228" spans="1:59" s="63" customFormat="1" ht="12.75" x14ac:dyDescent="0.2">
      <c r="A2228" s="196">
        <v>4</v>
      </c>
      <c r="B2228" s="197" t="s">
        <v>422</v>
      </c>
      <c r="C2228" s="208">
        <v>45</v>
      </c>
      <c r="D2228" s="209" t="s">
        <v>794</v>
      </c>
      <c r="E2228" s="210">
        <v>4524</v>
      </c>
      <c r="F2228" s="211" t="s">
        <v>844</v>
      </c>
      <c r="G2228" s="231"/>
      <c r="H2228" s="89"/>
      <c r="I2228" s="90" t="s">
        <v>820</v>
      </c>
      <c r="J2228" s="90"/>
      <c r="K2228" s="90" t="s">
        <v>64</v>
      </c>
      <c r="L2228" s="90" t="s">
        <v>188</v>
      </c>
      <c r="M2228" s="91"/>
      <c r="N2228" s="312">
        <v>1</v>
      </c>
      <c r="O2228" s="313">
        <f t="shared" si="308"/>
        <v>0.16666666666666666</v>
      </c>
      <c r="P2228" s="104"/>
      <c r="Q2228" s="92"/>
      <c r="R2228" s="92"/>
      <c r="S2228" s="92"/>
      <c r="T2228" s="92"/>
      <c r="U2228" s="92"/>
      <c r="V2228" s="92"/>
      <c r="W2228" s="92"/>
      <c r="X2228" s="109">
        <f t="shared" si="309"/>
        <v>0</v>
      </c>
      <c r="Y2228" s="83"/>
      <c r="Z2228" s="110">
        <f t="shared" si="310"/>
        <v>0</v>
      </c>
      <c r="AA2228" s="111"/>
      <c r="AB2228" s="92"/>
      <c r="AC2228" s="92"/>
      <c r="AD2228" s="92"/>
      <c r="AE2228" s="92"/>
      <c r="AF2228" s="92"/>
      <c r="AG2228" s="92"/>
      <c r="AH2228" s="92"/>
      <c r="AI2228" s="109">
        <f t="shared" si="311"/>
        <v>0</v>
      </c>
      <c r="AJ2228" s="83"/>
      <c r="AK2228" s="110">
        <f t="shared" si="312"/>
        <v>0</v>
      </c>
      <c r="AL2228" s="111"/>
      <c r="AM2228" s="92"/>
      <c r="AN2228" s="92"/>
      <c r="AO2228" s="92"/>
      <c r="AP2228" s="92"/>
      <c r="AQ2228" s="92">
        <v>1</v>
      </c>
      <c r="AR2228" s="92"/>
      <c r="AS2228" s="92"/>
      <c r="AT2228" s="92"/>
      <c r="AU2228" s="92"/>
      <c r="AV2228" s="109">
        <f t="shared" si="313"/>
        <v>250</v>
      </c>
      <c r="AW2228" s="75"/>
      <c r="AX2228" s="110">
        <f t="shared" si="314"/>
        <v>41.666666666666664</v>
      </c>
      <c r="AY2228" s="111"/>
      <c r="AZ2228" s="93"/>
      <c r="BA2228" s="94" t="s">
        <v>554</v>
      </c>
      <c r="BB2228" s="71"/>
      <c r="BC2228" s="54"/>
      <c r="BD2228" s="41">
        <v>4</v>
      </c>
      <c r="BE2228" s="52">
        <v>45</v>
      </c>
      <c r="BF2228" s="62">
        <v>4524</v>
      </c>
      <c r="BG2228" s="280" t="s">
        <v>52</v>
      </c>
    </row>
    <row r="2229" spans="1:59" s="63" customFormat="1" ht="12.75" x14ac:dyDescent="0.2">
      <c r="A2229" s="196">
        <v>4</v>
      </c>
      <c r="B2229" s="197" t="s">
        <v>422</v>
      </c>
      <c r="C2229" s="208">
        <v>45</v>
      </c>
      <c r="D2229" s="209" t="s">
        <v>794</v>
      </c>
      <c r="E2229" s="210">
        <v>4524</v>
      </c>
      <c r="F2229" s="211" t="s">
        <v>844</v>
      </c>
      <c r="G2229" s="231"/>
      <c r="H2229" s="89"/>
      <c r="I2229" s="90" t="s">
        <v>326</v>
      </c>
      <c r="J2229" s="90"/>
      <c r="K2229" s="90" t="s">
        <v>64</v>
      </c>
      <c r="L2229" s="90" t="s">
        <v>119</v>
      </c>
      <c r="M2229" s="91"/>
      <c r="N2229" s="312">
        <v>1</v>
      </c>
      <c r="O2229" s="313">
        <f t="shared" si="308"/>
        <v>0.16666666666666666</v>
      </c>
      <c r="P2229" s="104"/>
      <c r="Q2229" s="92"/>
      <c r="R2229" s="92"/>
      <c r="S2229" s="92"/>
      <c r="T2229" s="92"/>
      <c r="U2229" s="92"/>
      <c r="V2229" s="92"/>
      <c r="W2229" s="92"/>
      <c r="X2229" s="109">
        <f t="shared" si="309"/>
        <v>0</v>
      </c>
      <c r="Y2229" s="83"/>
      <c r="Z2229" s="110">
        <f t="shared" si="310"/>
        <v>0</v>
      </c>
      <c r="AA2229" s="111"/>
      <c r="AB2229" s="92"/>
      <c r="AC2229" s="92"/>
      <c r="AD2229" s="92"/>
      <c r="AE2229" s="92"/>
      <c r="AF2229" s="92"/>
      <c r="AG2229" s="92"/>
      <c r="AH2229" s="92"/>
      <c r="AI2229" s="109">
        <f t="shared" si="311"/>
        <v>0</v>
      </c>
      <c r="AJ2229" s="83"/>
      <c r="AK2229" s="110">
        <f t="shared" si="312"/>
        <v>0</v>
      </c>
      <c r="AL2229" s="111"/>
      <c r="AM2229" s="92"/>
      <c r="AN2229" s="92"/>
      <c r="AO2229" s="92">
        <v>1</v>
      </c>
      <c r="AP2229" s="92"/>
      <c r="AQ2229" s="92"/>
      <c r="AR2229" s="92"/>
      <c r="AS2229" s="92"/>
      <c r="AT2229" s="92"/>
      <c r="AU2229" s="92"/>
      <c r="AV2229" s="109">
        <f t="shared" si="313"/>
        <v>50</v>
      </c>
      <c r="AW2229" s="75"/>
      <c r="AX2229" s="110">
        <f t="shared" si="314"/>
        <v>8.3333333333333321</v>
      </c>
      <c r="AY2229" s="111"/>
      <c r="AZ2229" s="93"/>
      <c r="BA2229" s="94" t="s">
        <v>554</v>
      </c>
      <c r="BB2229" s="71"/>
      <c r="BC2229" s="54"/>
      <c r="BD2229" s="41">
        <v>4</v>
      </c>
      <c r="BE2229" s="52">
        <v>45</v>
      </c>
      <c r="BF2229" s="62">
        <v>4524</v>
      </c>
      <c r="BG2229" s="280" t="s">
        <v>52</v>
      </c>
    </row>
    <row r="2230" spans="1:59" s="63" customFormat="1" ht="12.75" x14ac:dyDescent="0.2">
      <c r="A2230" s="196">
        <v>4</v>
      </c>
      <c r="B2230" s="197" t="s">
        <v>422</v>
      </c>
      <c r="C2230" s="208">
        <v>45</v>
      </c>
      <c r="D2230" s="209" t="s">
        <v>794</v>
      </c>
      <c r="E2230" s="210">
        <v>4524</v>
      </c>
      <c r="F2230" s="211" t="s">
        <v>844</v>
      </c>
      <c r="G2230" s="231"/>
      <c r="H2230" s="65"/>
      <c r="I2230" s="222"/>
      <c r="J2230" s="66"/>
      <c r="K2230" s="66"/>
      <c r="L2230" s="66"/>
      <c r="M2230" s="64"/>
      <c r="N2230" s="304"/>
      <c r="O2230" s="305"/>
      <c r="P2230" s="127"/>
      <c r="Q2230" s="67"/>
      <c r="R2230" s="67"/>
      <c r="S2230" s="67"/>
      <c r="T2230" s="67"/>
      <c r="U2230" s="67"/>
      <c r="V2230" s="67"/>
      <c r="W2230" s="67"/>
      <c r="X2230" s="67"/>
      <c r="Y2230" s="68"/>
      <c r="Z2230" s="68"/>
      <c r="AA2230" s="68"/>
      <c r="AB2230" s="67"/>
      <c r="AC2230" s="67"/>
      <c r="AD2230" s="67"/>
      <c r="AE2230" s="67"/>
      <c r="AF2230" s="67"/>
      <c r="AG2230" s="67"/>
      <c r="AH2230" s="67"/>
      <c r="AI2230" s="67"/>
      <c r="AJ2230" s="68"/>
      <c r="AK2230" s="68"/>
      <c r="AL2230" s="68"/>
      <c r="AM2230" s="67"/>
      <c r="AN2230" s="67"/>
      <c r="AO2230" s="67"/>
      <c r="AP2230" s="67"/>
      <c r="AQ2230" s="67"/>
      <c r="AR2230" s="67"/>
      <c r="AS2230" s="67"/>
      <c r="AT2230" s="67"/>
      <c r="AU2230" s="67"/>
      <c r="AV2230" s="67"/>
      <c r="AW2230" s="67"/>
      <c r="AX2230" s="68"/>
      <c r="AY2230" s="68"/>
      <c r="AZ2230" s="69"/>
      <c r="BA2230" s="70"/>
      <c r="BB2230" s="71"/>
      <c r="BC2230" s="54"/>
      <c r="BD2230" s="41">
        <v>4</v>
      </c>
      <c r="BE2230" s="52">
        <v>45</v>
      </c>
      <c r="BF2230" s="62">
        <v>4524</v>
      </c>
      <c r="BG2230" s="275"/>
    </row>
    <row r="2231" spans="1:59" s="63" customFormat="1" ht="12.75" x14ac:dyDescent="0.2">
      <c r="A2231" s="196">
        <v>4</v>
      </c>
      <c r="B2231" s="197" t="s">
        <v>422</v>
      </c>
      <c r="C2231" s="208">
        <v>45</v>
      </c>
      <c r="D2231" s="209" t="s">
        <v>794</v>
      </c>
      <c r="E2231" s="210">
        <v>4524</v>
      </c>
      <c r="F2231" s="211" t="s">
        <v>844</v>
      </c>
      <c r="G2231" s="230"/>
      <c r="H2231" s="56"/>
      <c r="I2231" s="221"/>
      <c r="J2231" s="57"/>
      <c r="K2231" s="57"/>
      <c r="L2231" s="57"/>
      <c r="M2231" s="55"/>
      <c r="N2231" s="303"/>
      <c r="O2231" s="245"/>
      <c r="P2231" s="122"/>
      <c r="Q2231" s="58"/>
      <c r="R2231" s="58"/>
      <c r="S2231" s="58"/>
      <c r="T2231" s="58"/>
      <c r="U2231" s="58"/>
      <c r="V2231" s="58"/>
      <c r="W2231" s="58"/>
      <c r="X2231" s="58"/>
      <c r="Y2231" s="59"/>
      <c r="Z2231" s="59"/>
      <c r="AA2231" s="59"/>
      <c r="AB2231" s="58"/>
      <c r="AC2231" s="58"/>
      <c r="AD2231" s="58"/>
      <c r="AE2231" s="58"/>
      <c r="AF2231" s="58"/>
      <c r="AG2231" s="58"/>
      <c r="AH2231" s="58"/>
      <c r="AI2231" s="58"/>
      <c r="AJ2231" s="59"/>
      <c r="AK2231" s="59"/>
      <c r="AL2231" s="59"/>
      <c r="AM2231" s="58"/>
      <c r="AN2231" s="58"/>
      <c r="AO2231" s="58"/>
      <c r="AP2231" s="58"/>
      <c r="AQ2231" s="58"/>
      <c r="AR2231" s="58"/>
      <c r="AS2231" s="58"/>
      <c r="AT2231" s="58"/>
      <c r="AU2231" s="58"/>
      <c r="AV2231" s="58"/>
      <c r="AW2231" s="58"/>
      <c r="AX2231" s="59"/>
      <c r="AY2231" s="59"/>
      <c r="AZ2231" s="60"/>
      <c r="BA2231" s="61"/>
      <c r="BB2231" s="54"/>
      <c r="BC2231" s="54"/>
      <c r="BD2231" s="41">
        <v>4</v>
      </c>
      <c r="BE2231" s="52">
        <v>45</v>
      </c>
      <c r="BF2231" s="62">
        <v>4524</v>
      </c>
      <c r="BG2231" s="274"/>
    </row>
    <row r="2232" spans="1:59" x14ac:dyDescent="0.25">
      <c r="A2232" s="196">
        <v>4</v>
      </c>
      <c r="B2232" s="197" t="s">
        <v>422</v>
      </c>
      <c r="C2232" s="208">
        <v>45</v>
      </c>
      <c r="D2232" s="209" t="s">
        <v>794</v>
      </c>
      <c r="E2232" s="212">
        <v>4531</v>
      </c>
      <c r="F2232" s="213" t="s">
        <v>847</v>
      </c>
      <c r="G2232" s="234"/>
      <c r="H2232" s="138"/>
      <c r="I2232" s="224"/>
      <c r="J2232" s="98"/>
      <c r="K2232" s="98"/>
      <c r="L2232" s="98"/>
      <c r="M2232" s="137"/>
      <c r="N2232" s="322"/>
      <c r="O2232" s="323"/>
      <c r="P2232" s="139"/>
      <c r="Q2232" s="139"/>
      <c r="R2232" s="139"/>
      <c r="S2232" s="139"/>
      <c r="T2232" s="139"/>
      <c r="U2232" s="139"/>
      <c r="V2232" s="139"/>
      <c r="W2232" s="139"/>
      <c r="X2232" s="139"/>
      <c r="Y2232" s="100"/>
      <c r="Z2232" s="125"/>
      <c r="AA2232" s="125"/>
      <c r="AB2232" s="139"/>
      <c r="AC2232" s="139"/>
      <c r="AD2232" s="139"/>
      <c r="AE2232" s="139"/>
      <c r="AF2232" s="139"/>
      <c r="AG2232" s="139"/>
      <c r="AH2232" s="139"/>
      <c r="AI2232" s="139"/>
      <c r="AJ2232" s="100"/>
      <c r="AK2232" s="125"/>
      <c r="AL2232" s="125"/>
      <c r="AM2232" s="139"/>
      <c r="AN2232" s="139"/>
      <c r="AO2232" s="139"/>
      <c r="AP2232" s="139"/>
      <c r="AQ2232" s="139"/>
      <c r="AR2232" s="139"/>
      <c r="AS2232" s="139"/>
      <c r="AT2232" s="139"/>
      <c r="AU2232" s="139"/>
      <c r="AV2232" s="139"/>
      <c r="AW2232" s="99"/>
      <c r="AX2232" s="125"/>
      <c r="AY2232" s="100"/>
      <c r="AZ2232" s="140"/>
      <c r="BA2232" s="141"/>
      <c r="BB2232" s="136"/>
      <c r="BC2232" s="136"/>
      <c r="BD2232" s="41">
        <v>4</v>
      </c>
      <c r="BE2232" s="52">
        <v>45</v>
      </c>
      <c r="BF2232" s="103">
        <v>4531</v>
      </c>
      <c r="BG2232" s="283"/>
    </row>
    <row r="2233" spans="1:59" s="63" customFormat="1" ht="12.75" x14ac:dyDescent="0.2">
      <c r="A2233" s="196">
        <v>4</v>
      </c>
      <c r="B2233" s="197" t="s">
        <v>422</v>
      </c>
      <c r="C2233" s="208">
        <v>45</v>
      </c>
      <c r="D2233" s="209" t="s">
        <v>794</v>
      </c>
      <c r="E2233" s="212">
        <v>4531</v>
      </c>
      <c r="F2233" s="213" t="s">
        <v>847</v>
      </c>
      <c r="G2233" s="232"/>
      <c r="H2233" s="97"/>
      <c r="I2233" s="224"/>
      <c r="J2233" s="98"/>
      <c r="K2233" s="98"/>
      <c r="L2233" s="98"/>
      <c r="M2233" s="96"/>
      <c r="N2233" s="307"/>
      <c r="O2233" s="246"/>
      <c r="P2233" s="124"/>
      <c r="Q2233" s="99"/>
      <c r="R2233" s="99"/>
      <c r="S2233" s="99"/>
      <c r="T2233" s="99"/>
      <c r="U2233" s="99"/>
      <c r="V2233" s="99"/>
      <c r="W2233" s="99"/>
      <c r="X2233" s="99"/>
      <c r="Y2233" s="100"/>
      <c r="Z2233" s="100"/>
      <c r="AA2233" s="100"/>
      <c r="AB2233" s="99"/>
      <c r="AC2233" s="99"/>
      <c r="AD2233" s="99"/>
      <c r="AE2233" s="99"/>
      <c r="AF2233" s="99"/>
      <c r="AG2233" s="99"/>
      <c r="AH2233" s="99"/>
      <c r="AI2233" s="99"/>
      <c r="AJ2233" s="100"/>
      <c r="AK2233" s="100"/>
      <c r="AL2233" s="100"/>
      <c r="AM2233" s="99"/>
      <c r="AN2233" s="99"/>
      <c r="AO2233" s="99"/>
      <c r="AP2233" s="99"/>
      <c r="AQ2233" s="99"/>
      <c r="AR2233" s="99"/>
      <c r="AS2233" s="99"/>
      <c r="AT2233" s="99"/>
      <c r="AU2233" s="99"/>
      <c r="AV2233" s="99"/>
      <c r="AW2233" s="99"/>
      <c r="AX2233" s="100"/>
      <c r="AY2233" s="100"/>
      <c r="AZ2233" s="101"/>
      <c r="BA2233" s="102"/>
      <c r="BB2233" s="95"/>
      <c r="BC2233" s="95"/>
      <c r="BD2233" s="41">
        <v>4</v>
      </c>
      <c r="BE2233" s="52">
        <v>45</v>
      </c>
      <c r="BF2233" s="103">
        <v>4531</v>
      </c>
      <c r="BG2233" s="277"/>
    </row>
    <row r="2234" spans="1:59" s="63" customFormat="1" ht="12.75" x14ac:dyDescent="0.2">
      <c r="A2234" s="196">
        <v>4</v>
      </c>
      <c r="B2234" s="197" t="s">
        <v>422</v>
      </c>
      <c r="C2234" s="208">
        <v>45</v>
      </c>
      <c r="D2234" s="209" t="s">
        <v>794</v>
      </c>
      <c r="E2234" s="212">
        <v>4531</v>
      </c>
      <c r="F2234" s="213" t="s">
        <v>847</v>
      </c>
      <c r="G2234" s="231"/>
      <c r="H2234" s="65"/>
      <c r="I2234" s="222"/>
      <c r="J2234" s="66"/>
      <c r="K2234" s="66"/>
      <c r="L2234" s="66"/>
      <c r="M2234" s="64"/>
      <c r="N2234" s="304"/>
      <c r="O2234" s="305"/>
      <c r="P2234" s="127"/>
      <c r="Q2234" s="67"/>
      <c r="R2234" s="67"/>
      <c r="S2234" s="67"/>
      <c r="T2234" s="67"/>
      <c r="U2234" s="67"/>
      <c r="V2234" s="67"/>
      <c r="W2234" s="67"/>
      <c r="X2234" s="67"/>
      <c r="Y2234" s="68"/>
      <c r="Z2234" s="68"/>
      <c r="AA2234" s="68"/>
      <c r="AB2234" s="67"/>
      <c r="AC2234" s="67"/>
      <c r="AD2234" s="67"/>
      <c r="AE2234" s="67"/>
      <c r="AF2234" s="67"/>
      <c r="AG2234" s="67"/>
      <c r="AH2234" s="67"/>
      <c r="AI2234" s="67"/>
      <c r="AJ2234" s="68"/>
      <c r="AK2234" s="68"/>
      <c r="AL2234" s="68"/>
      <c r="AM2234" s="67"/>
      <c r="AN2234" s="67"/>
      <c r="AO2234" s="67"/>
      <c r="AP2234" s="67"/>
      <c r="AQ2234" s="67"/>
      <c r="AR2234" s="67"/>
      <c r="AS2234" s="67"/>
      <c r="AT2234" s="67"/>
      <c r="AU2234" s="67"/>
      <c r="AV2234" s="67"/>
      <c r="AW2234" s="67"/>
      <c r="AX2234" s="68"/>
      <c r="AY2234" s="68"/>
      <c r="AZ2234" s="69"/>
      <c r="BA2234" s="70"/>
      <c r="BB2234" s="71"/>
      <c r="BC2234" s="95"/>
      <c r="BD2234" s="41">
        <v>4</v>
      </c>
      <c r="BE2234" s="52">
        <v>45</v>
      </c>
      <c r="BF2234" s="103">
        <v>4531</v>
      </c>
      <c r="BG2234" s="275"/>
    </row>
    <row r="2235" spans="1:59" s="63" customFormat="1" ht="12.75" x14ac:dyDescent="0.2">
      <c r="A2235" s="196">
        <v>4</v>
      </c>
      <c r="B2235" s="197" t="s">
        <v>422</v>
      </c>
      <c r="C2235" s="208">
        <v>45</v>
      </c>
      <c r="D2235" s="209" t="s">
        <v>794</v>
      </c>
      <c r="E2235" s="212">
        <v>4531</v>
      </c>
      <c r="F2235" s="213" t="s">
        <v>847</v>
      </c>
      <c r="G2235" s="231"/>
      <c r="H2235" s="72" t="s">
        <v>47</v>
      </c>
      <c r="I2235" s="223"/>
      <c r="J2235" s="73"/>
      <c r="K2235" s="73"/>
      <c r="L2235" s="73"/>
      <c r="M2235" s="74"/>
      <c r="N2235" s="247"/>
      <c r="O2235" s="306"/>
      <c r="P2235" s="105"/>
      <c r="Q2235" s="75"/>
      <c r="R2235" s="75"/>
      <c r="S2235" s="75"/>
      <c r="T2235" s="75"/>
      <c r="U2235" s="75"/>
      <c r="V2235" s="75"/>
      <c r="W2235" s="75"/>
      <c r="X2235" s="75"/>
      <c r="Y2235" s="76">
        <f>IF(ISNUMBER(VLOOKUP(Y2237,P$7:W$7,MATCH(Y2237,P$7:W$7))),VLOOKUP(Y2237,P$7:W$7,MATCH(Y2237,P$7:W$7)),IF(N2239=0,"No Data",IF(Y2237&gt;0,"&lt;100",0)))</f>
        <v>0</v>
      </c>
      <c r="Z2235" s="77">
        <f>IF(ISNUMBER(VLOOKUP(Z2239,P$7:W$7,MATCH(Z2239,P$7:W$7))),VLOOKUP(Z2239,P$7:W$7,MATCH(Z2239,P$7:W$7)),IF(N2239=0,"No Data",IF(Z2239&gt;0,"&lt;100",0)))</f>
        <v>0</v>
      </c>
      <c r="AA2235" s="106">
        <f>IF(ISNUMBER(Z2235),Z2235,0)</f>
        <v>0</v>
      </c>
      <c r="AB2235" s="75"/>
      <c r="AC2235" s="75"/>
      <c r="AD2235" s="75"/>
      <c r="AE2235" s="75"/>
      <c r="AF2235" s="75"/>
      <c r="AG2235" s="75"/>
      <c r="AH2235" s="75"/>
      <c r="AI2235" s="75"/>
      <c r="AJ2235" s="76">
        <f>IF(ISNUMBER(VLOOKUP(AJ2237,AB$7:AH$7,MATCH(AJ2237,AB$7:AH$7))),VLOOKUP(AJ2237,AB$7:AH$7,MATCH(AJ2237,AB$7:AH$7)),IF(N2239=0,"No Data",IF(AJ2237&gt;0,"&lt;50",0)))</f>
        <v>0</v>
      </c>
      <c r="AK2235" s="77">
        <f>IF(ISNUMBER(VLOOKUP(AK2239,AB$7:AH$7,MATCH(AK2239,AB$7:AH$7))),VLOOKUP(AK2239,AB$7:AH$7,MATCH(AK2239,AB$7:AH$7)),IF(N2239=0,"No Data",IF(AK2239&gt;0,"&lt;50",0)))</f>
        <v>0</v>
      </c>
      <c r="AL2235" s="106">
        <f>IF(ISNUMBER(AK2235),AK2235,0)</f>
        <v>0</v>
      </c>
      <c r="AM2235" s="75"/>
      <c r="AN2235" s="75"/>
      <c r="AO2235" s="75"/>
      <c r="AP2235" s="75"/>
      <c r="AQ2235" s="75"/>
      <c r="AR2235" s="75"/>
      <c r="AS2235" s="75"/>
      <c r="AT2235" s="75"/>
      <c r="AU2235" s="75"/>
      <c r="AV2235" s="75"/>
      <c r="AW2235" s="76">
        <f>IF(ISNUMBER(VLOOKUP(AW2237,AM$7:AU$7,MATCH(AW2237,AM$7:AU$7))),VLOOKUP(AW2237,AM$7:AU$7,MATCH(AW2237,AM$7:AU$7)),IF(N2239=0,"No Data",IF(AW2237&gt;0,"&lt;10",0)))</f>
        <v>100</v>
      </c>
      <c r="AX2235" s="77">
        <f>IF(ISNUMBER(VLOOKUP(AX2239,AM$7:AU$7,MATCH(AX2239,AM$7:AU$7))),VLOOKUP(AX2239,AM$7:AU$7,MATCH(AX2239,AM$7:AU$7)),IF(N2239=0,"No Data",IF(AX2239&gt;0,"&lt;10",0)))</f>
        <v>100</v>
      </c>
      <c r="AY2235" s="106">
        <f>IF(ISNUMBER(AX2235),AX2235,0)</f>
        <v>100</v>
      </c>
      <c r="AZ2235" s="79"/>
      <c r="BA2235" s="80"/>
      <c r="BB2235" s="71"/>
      <c r="BC2235" s="95"/>
      <c r="BD2235" s="41">
        <v>4</v>
      </c>
      <c r="BE2235" s="52">
        <v>45</v>
      </c>
      <c r="BF2235" s="103">
        <v>4531</v>
      </c>
      <c r="BG2235" s="276" t="s">
        <v>47</v>
      </c>
    </row>
    <row r="2236" spans="1:59" s="63" customFormat="1" ht="12.75" x14ac:dyDescent="0.2">
      <c r="A2236" s="196">
        <v>4</v>
      </c>
      <c r="B2236" s="197" t="s">
        <v>422</v>
      </c>
      <c r="C2236" s="208">
        <v>45</v>
      </c>
      <c r="D2236" s="209" t="s">
        <v>794</v>
      </c>
      <c r="E2236" s="212">
        <v>4531</v>
      </c>
      <c r="F2236" s="213" t="s">
        <v>847</v>
      </c>
      <c r="G2236" s="231"/>
      <c r="H2236" s="81" t="s">
        <v>48</v>
      </c>
      <c r="I2236" s="223"/>
      <c r="J2236" s="73"/>
      <c r="K2236" s="73"/>
      <c r="L2236" s="73"/>
      <c r="M2236" s="74"/>
      <c r="N2236" s="247"/>
      <c r="O2236" s="306"/>
      <c r="P2236" s="105"/>
      <c r="Q2236" s="75"/>
      <c r="R2236" s="75"/>
      <c r="S2236" s="75"/>
      <c r="T2236" s="75"/>
      <c r="U2236" s="75"/>
      <c r="V2236" s="75"/>
      <c r="W2236" s="75"/>
      <c r="X2236" s="75"/>
      <c r="Y2236" s="82">
        <f>MIN(X2240:X2245)</f>
        <v>0</v>
      </c>
      <c r="Z2236" s="83"/>
      <c r="AA2236" s="83"/>
      <c r="AB2236" s="75"/>
      <c r="AC2236" s="75"/>
      <c r="AD2236" s="75"/>
      <c r="AE2236" s="75"/>
      <c r="AF2236" s="75"/>
      <c r="AG2236" s="75"/>
      <c r="AH2236" s="75"/>
      <c r="AI2236" s="75"/>
      <c r="AJ2236" s="82">
        <f>MIN(AI2240:AI2245)</f>
        <v>0</v>
      </c>
      <c r="AK2236" s="83"/>
      <c r="AL2236" s="83"/>
      <c r="AM2236" s="75"/>
      <c r="AN2236" s="75"/>
      <c r="AO2236" s="75"/>
      <c r="AP2236" s="75"/>
      <c r="AQ2236" s="75"/>
      <c r="AR2236" s="75"/>
      <c r="AS2236" s="75"/>
      <c r="AT2236" s="75"/>
      <c r="AU2236" s="75"/>
      <c r="AV2236" s="75"/>
      <c r="AW2236" s="82">
        <f>MIN(AV2240:AV2245)</f>
        <v>50</v>
      </c>
      <c r="AX2236" s="83"/>
      <c r="AY2236" s="83"/>
      <c r="AZ2236" s="79"/>
      <c r="BA2236" s="80"/>
      <c r="BB2236" s="71"/>
      <c r="BC2236" s="95"/>
      <c r="BD2236" s="41">
        <v>4</v>
      </c>
      <c r="BE2236" s="52">
        <v>45</v>
      </c>
      <c r="BF2236" s="103">
        <v>4531</v>
      </c>
      <c r="BG2236" s="278" t="s">
        <v>48</v>
      </c>
    </row>
    <row r="2237" spans="1:59" s="63" customFormat="1" ht="12.75" x14ac:dyDescent="0.2">
      <c r="A2237" s="196">
        <v>4</v>
      </c>
      <c r="B2237" s="197" t="s">
        <v>422</v>
      </c>
      <c r="C2237" s="208">
        <v>45</v>
      </c>
      <c r="D2237" s="209" t="s">
        <v>794</v>
      </c>
      <c r="E2237" s="212">
        <v>4531</v>
      </c>
      <c r="F2237" s="213" t="s">
        <v>847</v>
      </c>
      <c r="G2237" s="231"/>
      <c r="H2237" s="81" t="s">
        <v>49</v>
      </c>
      <c r="I2237" s="223"/>
      <c r="J2237" s="73"/>
      <c r="K2237" s="73"/>
      <c r="L2237" s="73"/>
      <c r="M2237" s="74"/>
      <c r="N2237" s="247"/>
      <c r="O2237" s="306"/>
      <c r="P2237" s="105"/>
      <c r="Q2237" s="75"/>
      <c r="R2237" s="75"/>
      <c r="S2237" s="75"/>
      <c r="T2237" s="75"/>
      <c r="U2237" s="75"/>
      <c r="V2237" s="75"/>
      <c r="W2237" s="75"/>
      <c r="X2237" s="75"/>
      <c r="Y2237" s="84">
        <f>IF(ISNUMBER(AVERAGE(X2240:X2245)),AVERAGE(X2240:X2245),0)</f>
        <v>0</v>
      </c>
      <c r="Z2237" s="83"/>
      <c r="AA2237" s="83"/>
      <c r="AB2237" s="75"/>
      <c r="AC2237" s="75"/>
      <c r="AD2237" s="75"/>
      <c r="AE2237" s="75"/>
      <c r="AF2237" s="75"/>
      <c r="AG2237" s="75"/>
      <c r="AH2237" s="75"/>
      <c r="AI2237" s="75"/>
      <c r="AJ2237" s="84">
        <f>IF(ISNUMBER(AVERAGE(AI2240:AI2245)),AVERAGE(AI2240:AI2245),0)</f>
        <v>0</v>
      </c>
      <c r="AK2237" s="83"/>
      <c r="AL2237" s="83"/>
      <c r="AM2237" s="75"/>
      <c r="AN2237" s="75"/>
      <c r="AO2237" s="75"/>
      <c r="AP2237" s="75"/>
      <c r="AQ2237" s="75"/>
      <c r="AR2237" s="75"/>
      <c r="AS2237" s="75"/>
      <c r="AT2237" s="75"/>
      <c r="AU2237" s="75"/>
      <c r="AV2237" s="75"/>
      <c r="AW2237" s="84">
        <f>IF(ISNUMBER(AVERAGE(AV2240:AV2245)),AVERAGE(AV2240:AV2245),0)</f>
        <v>140</v>
      </c>
      <c r="AX2237" s="83"/>
      <c r="AY2237" s="83"/>
      <c r="AZ2237" s="79"/>
      <c r="BA2237" s="80"/>
      <c r="BB2237" s="71"/>
      <c r="BC2237" s="95"/>
      <c r="BD2237" s="41">
        <v>4</v>
      </c>
      <c r="BE2237" s="52">
        <v>45</v>
      </c>
      <c r="BF2237" s="103">
        <v>4531</v>
      </c>
      <c r="BG2237" s="278" t="s">
        <v>49</v>
      </c>
    </row>
    <row r="2238" spans="1:59" s="63" customFormat="1" ht="12.75" x14ac:dyDescent="0.2">
      <c r="A2238" s="196">
        <v>4</v>
      </c>
      <c r="B2238" s="197" t="s">
        <v>422</v>
      </c>
      <c r="C2238" s="208">
        <v>45</v>
      </c>
      <c r="D2238" s="209" t="s">
        <v>794</v>
      </c>
      <c r="E2238" s="212">
        <v>4531</v>
      </c>
      <c r="F2238" s="213" t="s">
        <v>847</v>
      </c>
      <c r="G2238" s="231"/>
      <c r="H2238" s="81" t="s">
        <v>50</v>
      </c>
      <c r="I2238" s="223"/>
      <c r="J2238" s="73"/>
      <c r="K2238" s="73"/>
      <c r="L2238" s="73"/>
      <c r="M2238" s="74"/>
      <c r="N2238" s="247"/>
      <c r="O2238" s="306"/>
      <c r="P2238" s="105"/>
      <c r="Q2238" s="75"/>
      <c r="R2238" s="75"/>
      <c r="S2238" s="75"/>
      <c r="T2238" s="75"/>
      <c r="U2238" s="75"/>
      <c r="V2238" s="75"/>
      <c r="W2238" s="75"/>
      <c r="X2238" s="75"/>
      <c r="Y2238" s="84">
        <f>MAX(X2240:X2245)</f>
        <v>0</v>
      </c>
      <c r="Z2238" s="83"/>
      <c r="AA2238" s="83"/>
      <c r="AB2238" s="75"/>
      <c r="AC2238" s="75"/>
      <c r="AD2238" s="75"/>
      <c r="AE2238" s="75"/>
      <c r="AF2238" s="75"/>
      <c r="AG2238" s="75"/>
      <c r="AH2238" s="75"/>
      <c r="AI2238" s="75"/>
      <c r="AJ2238" s="84">
        <f>MAX(AI2240:AI2245)</f>
        <v>0</v>
      </c>
      <c r="AK2238" s="83"/>
      <c r="AL2238" s="83"/>
      <c r="AM2238" s="75"/>
      <c r="AN2238" s="75"/>
      <c r="AO2238" s="75"/>
      <c r="AP2238" s="75"/>
      <c r="AQ2238" s="75"/>
      <c r="AR2238" s="75"/>
      <c r="AS2238" s="75"/>
      <c r="AT2238" s="75"/>
      <c r="AU2238" s="75"/>
      <c r="AV2238" s="75"/>
      <c r="AW2238" s="84">
        <f>MAX(AV2240:AV2245)</f>
        <v>500</v>
      </c>
      <c r="AX2238" s="83"/>
      <c r="AY2238" s="83"/>
      <c r="AZ2238" s="79"/>
      <c r="BA2238" s="80"/>
      <c r="BB2238" s="71"/>
      <c r="BC2238" s="95"/>
      <c r="BD2238" s="41">
        <v>4</v>
      </c>
      <c r="BE2238" s="52">
        <v>45</v>
      </c>
      <c r="BF2238" s="103">
        <v>4531</v>
      </c>
      <c r="BG2238" s="278" t="s">
        <v>50</v>
      </c>
    </row>
    <row r="2239" spans="1:59" s="63" customFormat="1" ht="12.75" x14ac:dyDescent="0.2">
      <c r="A2239" s="196">
        <v>4</v>
      </c>
      <c r="B2239" s="197" t="s">
        <v>422</v>
      </c>
      <c r="C2239" s="208">
        <v>45</v>
      </c>
      <c r="D2239" s="209" t="s">
        <v>794</v>
      </c>
      <c r="E2239" s="212">
        <v>4531</v>
      </c>
      <c r="F2239" s="213" t="s">
        <v>847</v>
      </c>
      <c r="G2239" s="231"/>
      <c r="H2239" s="85" t="s">
        <v>51</v>
      </c>
      <c r="I2239" s="223"/>
      <c r="J2239" s="73"/>
      <c r="K2239" s="73"/>
      <c r="L2239" s="73"/>
      <c r="M2239" s="74"/>
      <c r="N2239" s="248">
        <f>SUM(N2240:N2244)</f>
        <v>5</v>
      </c>
      <c r="O2239" s="293">
        <f>SUM(O2240:O2244)</f>
        <v>1</v>
      </c>
      <c r="P2239" s="292"/>
      <c r="Q2239" s="87"/>
      <c r="R2239" s="87"/>
      <c r="S2239" s="87"/>
      <c r="T2239" s="87"/>
      <c r="U2239" s="87"/>
      <c r="V2239" s="87"/>
      <c r="W2239" s="87"/>
      <c r="X2239" s="87"/>
      <c r="Y2239" s="88"/>
      <c r="Z2239" s="86">
        <f>SUM(Z2240:Z2244)</f>
        <v>0</v>
      </c>
      <c r="AA2239" s="88"/>
      <c r="AB2239" s="87"/>
      <c r="AC2239" s="87"/>
      <c r="AD2239" s="87"/>
      <c r="AE2239" s="87"/>
      <c r="AF2239" s="87"/>
      <c r="AG2239" s="87"/>
      <c r="AH2239" s="87"/>
      <c r="AI2239" s="87"/>
      <c r="AJ2239" s="88"/>
      <c r="AK2239" s="86">
        <f>SUM(AK2240:AK2244)</f>
        <v>0</v>
      </c>
      <c r="AL2239" s="88"/>
      <c r="AM2239" s="87"/>
      <c r="AN2239" s="87"/>
      <c r="AO2239" s="87"/>
      <c r="AP2239" s="87"/>
      <c r="AQ2239" s="87"/>
      <c r="AR2239" s="87"/>
      <c r="AS2239" s="87"/>
      <c r="AT2239" s="87"/>
      <c r="AU2239" s="87"/>
      <c r="AV2239" s="87"/>
      <c r="AW2239" s="112"/>
      <c r="AX2239" s="86">
        <f>SUM(AX2240:AX2244)</f>
        <v>140</v>
      </c>
      <c r="AY2239" s="88"/>
      <c r="AZ2239" s="79"/>
      <c r="BA2239" s="80"/>
      <c r="BB2239" s="71"/>
      <c r="BC2239" s="95"/>
      <c r="BD2239" s="41">
        <v>4</v>
      </c>
      <c r="BE2239" s="52">
        <v>45</v>
      </c>
      <c r="BF2239" s="103">
        <v>4531</v>
      </c>
      <c r="BG2239" s="279" t="s">
        <v>51</v>
      </c>
    </row>
    <row r="2240" spans="1:59" s="63" customFormat="1" ht="12.75" x14ac:dyDescent="0.2">
      <c r="A2240" s="196">
        <v>4</v>
      </c>
      <c r="B2240" s="197" t="s">
        <v>422</v>
      </c>
      <c r="C2240" s="208">
        <v>45</v>
      </c>
      <c r="D2240" s="209" t="s">
        <v>794</v>
      </c>
      <c r="E2240" s="212">
        <v>4531</v>
      </c>
      <c r="F2240" s="213" t="s">
        <v>847</v>
      </c>
      <c r="G2240" s="231"/>
      <c r="H2240" s="89" t="s">
        <v>52</v>
      </c>
      <c r="I2240" s="90" t="s">
        <v>848</v>
      </c>
      <c r="J2240" s="90"/>
      <c r="K2240" s="90" t="s">
        <v>64</v>
      </c>
      <c r="L2240" s="90" t="s">
        <v>119</v>
      </c>
      <c r="M2240" s="91"/>
      <c r="N2240" s="312">
        <v>1</v>
      </c>
      <c r="O2240" s="313">
        <f>N2240/N$2239</f>
        <v>0.2</v>
      </c>
      <c r="P2240" s="104"/>
      <c r="Q2240" s="92"/>
      <c r="R2240" s="92"/>
      <c r="S2240" s="92"/>
      <c r="T2240" s="92"/>
      <c r="U2240" s="92"/>
      <c r="V2240" s="92"/>
      <c r="W2240" s="92"/>
      <c r="X2240" s="109">
        <f>P2240*P$7+Q2240*Q$7+R2240*R$7+S2240*S$7+T2240*T$7+U2240*U$7+V2240*V$7+W2240*W$7</f>
        <v>0</v>
      </c>
      <c r="Y2240" s="83"/>
      <c r="Z2240" s="110">
        <f>X2240*$O2240</f>
        <v>0</v>
      </c>
      <c r="AA2240" s="111"/>
      <c r="AB2240" s="92"/>
      <c r="AC2240" s="92"/>
      <c r="AD2240" s="92"/>
      <c r="AE2240" s="92"/>
      <c r="AF2240" s="92"/>
      <c r="AG2240" s="92"/>
      <c r="AH2240" s="92"/>
      <c r="AI2240" s="109">
        <f>AB2240*AB$7+AC2240*AC$7+AD2240*AD$7+AE2240*AE$7+AF2240*AF$7+AG2240*AG$7+AH2240*AH$7</f>
        <v>0</v>
      </c>
      <c r="AJ2240" s="83"/>
      <c r="AK2240" s="110">
        <f>AI2240*$O2240</f>
        <v>0</v>
      </c>
      <c r="AL2240" s="111"/>
      <c r="AM2240" s="92"/>
      <c r="AN2240" s="92"/>
      <c r="AO2240" s="92">
        <v>1</v>
      </c>
      <c r="AP2240" s="92"/>
      <c r="AQ2240" s="92"/>
      <c r="AR2240" s="92"/>
      <c r="AS2240" s="92"/>
      <c r="AT2240" s="92"/>
      <c r="AU2240" s="92"/>
      <c r="AV2240" s="109">
        <f>AM2240*AM$7+AN2240*AN$7+AO2240*AO$7+AP2240*AP$7+AQ2240*AQ$7+AR2240*AR$7+AS2240*AS$7+AT2240*AT$7+AU2240*AU$7</f>
        <v>50</v>
      </c>
      <c r="AW2240" s="75"/>
      <c r="AX2240" s="110">
        <f>AV2240*$O2240</f>
        <v>10</v>
      </c>
      <c r="AY2240" s="111"/>
      <c r="AZ2240" s="93"/>
      <c r="BA2240" s="94" t="s">
        <v>554</v>
      </c>
      <c r="BB2240" s="71"/>
      <c r="BC2240" s="95"/>
      <c r="BD2240" s="41">
        <v>4</v>
      </c>
      <c r="BE2240" s="52">
        <v>45</v>
      </c>
      <c r="BF2240" s="103">
        <v>4531</v>
      </c>
      <c r="BG2240" s="280" t="s">
        <v>52</v>
      </c>
    </row>
    <row r="2241" spans="1:59" s="63" customFormat="1" ht="12.75" x14ac:dyDescent="0.2">
      <c r="A2241" s="196">
        <v>4</v>
      </c>
      <c r="B2241" s="197" t="s">
        <v>422</v>
      </c>
      <c r="C2241" s="208">
        <v>45</v>
      </c>
      <c r="D2241" s="209" t="s">
        <v>794</v>
      </c>
      <c r="E2241" s="212">
        <v>4531</v>
      </c>
      <c r="F2241" s="213" t="s">
        <v>847</v>
      </c>
      <c r="G2241" s="231"/>
      <c r="H2241" s="89"/>
      <c r="I2241" s="90" t="s">
        <v>849</v>
      </c>
      <c r="J2241" s="90"/>
      <c r="K2241" s="90" t="s">
        <v>64</v>
      </c>
      <c r="L2241" s="90" t="s">
        <v>119</v>
      </c>
      <c r="M2241" s="91"/>
      <c r="N2241" s="312">
        <v>1</v>
      </c>
      <c r="O2241" s="313">
        <f>N2241/N$2239</f>
        <v>0.2</v>
      </c>
      <c r="P2241" s="104"/>
      <c r="Q2241" s="92"/>
      <c r="R2241" s="92"/>
      <c r="S2241" s="92"/>
      <c r="T2241" s="92"/>
      <c r="U2241" s="92"/>
      <c r="V2241" s="92"/>
      <c r="W2241" s="92"/>
      <c r="X2241" s="109">
        <f>P2241*P$7+Q2241*Q$7+R2241*R$7+S2241*S$7+T2241*T$7+U2241*U$7+V2241*V$7+W2241*W$7</f>
        <v>0</v>
      </c>
      <c r="Y2241" s="83"/>
      <c r="Z2241" s="110">
        <f>X2241*$O2241</f>
        <v>0</v>
      </c>
      <c r="AA2241" s="111"/>
      <c r="AB2241" s="92"/>
      <c r="AC2241" s="92"/>
      <c r="AD2241" s="92"/>
      <c r="AE2241" s="92"/>
      <c r="AF2241" s="92"/>
      <c r="AG2241" s="92"/>
      <c r="AH2241" s="92"/>
      <c r="AI2241" s="109">
        <f>AB2241*AB$7+AC2241*AC$7+AD2241*AD$7+AE2241*AE$7+AF2241*AF$7+AG2241*AG$7+AH2241*AH$7</f>
        <v>0</v>
      </c>
      <c r="AJ2241" s="83"/>
      <c r="AK2241" s="110">
        <f>AI2241*$O2241</f>
        <v>0</v>
      </c>
      <c r="AL2241" s="111"/>
      <c r="AM2241" s="92"/>
      <c r="AN2241" s="92"/>
      <c r="AO2241" s="92">
        <v>1</v>
      </c>
      <c r="AP2241" s="92"/>
      <c r="AQ2241" s="92"/>
      <c r="AR2241" s="92"/>
      <c r="AS2241" s="92"/>
      <c r="AT2241" s="92"/>
      <c r="AU2241" s="92"/>
      <c r="AV2241" s="109">
        <f>AM2241*AM$7+AN2241*AN$7+AO2241*AO$7+AP2241*AP$7+AQ2241*AQ$7+AR2241*AR$7+AS2241*AS$7+AT2241*AT$7+AU2241*AU$7</f>
        <v>50</v>
      </c>
      <c r="AW2241" s="75"/>
      <c r="AX2241" s="110">
        <f>AV2241*$O2241</f>
        <v>10</v>
      </c>
      <c r="AY2241" s="111"/>
      <c r="AZ2241" s="93"/>
      <c r="BA2241" s="94" t="s">
        <v>554</v>
      </c>
      <c r="BB2241" s="71"/>
      <c r="BC2241" s="95"/>
      <c r="BD2241" s="41">
        <v>4</v>
      </c>
      <c r="BE2241" s="52">
        <v>45</v>
      </c>
      <c r="BF2241" s="103">
        <v>4531</v>
      </c>
      <c r="BG2241" s="280" t="s">
        <v>52</v>
      </c>
    </row>
    <row r="2242" spans="1:59" s="63" customFormat="1" ht="12.75" x14ac:dyDescent="0.2">
      <c r="A2242" s="196">
        <v>4</v>
      </c>
      <c r="B2242" s="197" t="s">
        <v>422</v>
      </c>
      <c r="C2242" s="208">
        <v>45</v>
      </c>
      <c r="D2242" s="209" t="s">
        <v>794</v>
      </c>
      <c r="E2242" s="212">
        <v>4531</v>
      </c>
      <c r="F2242" s="213" t="s">
        <v>847</v>
      </c>
      <c r="G2242" s="231"/>
      <c r="H2242" s="89"/>
      <c r="I2242" s="90" t="s">
        <v>833</v>
      </c>
      <c r="J2242" s="90"/>
      <c r="K2242" s="90" t="s">
        <v>64</v>
      </c>
      <c r="L2242" s="90" t="s">
        <v>119</v>
      </c>
      <c r="M2242" s="91"/>
      <c r="N2242" s="312">
        <v>1</v>
      </c>
      <c r="O2242" s="313">
        <f>N2242/N$2239</f>
        <v>0.2</v>
      </c>
      <c r="P2242" s="104"/>
      <c r="Q2242" s="92"/>
      <c r="R2242" s="92"/>
      <c r="S2242" s="92"/>
      <c r="T2242" s="92"/>
      <c r="U2242" s="92"/>
      <c r="V2242" s="92"/>
      <c r="W2242" s="92"/>
      <c r="X2242" s="109">
        <f>P2242*P$7+Q2242*Q$7+R2242*R$7+S2242*S$7+T2242*T$7+U2242*U$7+V2242*V$7+W2242*W$7</f>
        <v>0</v>
      </c>
      <c r="Y2242" s="83"/>
      <c r="Z2242" s="110">
        <f>X2242*$O2242</f>
        <v>0</v>
      </c>
      <c r="AA2242" s="111"/>
      <c r="AB2242" s="92"/>
      <c r="AC2242" s="92"/>
      <c r="AD2242" s="92"/>
      <c r="AE2242" s="92"/>
      <c r="AF2242" s="92"/>
      <c r="AG2242" s="92"/>
      <c r="AH2242" s="92"/>
      <c r="AI2242" s="109">
        <f>AB2242*AB$7+AC2242*AC$7+AD2242*AD$7+AE2242*AE$7+AF2242*AF$7+AG2242*AG$7+AH2242*AH$7</f>
        <v>0</v>
      </c>
      <c r="AJ2242" s="83"/>
      <c r="AK2242" s="110">
        <f>AI2242*$O2242</f>
        <v>0</v>
      </c>
      <c r="AL2242" s="111"/>
      <c r="AM2242" s="92"/>
      <c r="AN2242" s="92"/>
      <c r="AO2242" s="92">
        <v>1</v>
      </c>
      <c r="AP2242" s="92"/>
      <c r="AQ2242" s="92"/>
      <c r="AR2242" s="92"/>
      <c r="AS2242" s="92"/>
      <c r="AT2242" s="92"/>
      <c r="AU2242" s="92"/>
      <c r="AV2242" s="109">
        <f>AM2242*AM$7+AN2242*AN$7+AO2242*AO$7+AP2242*AP$7+AQ2242*AQ$7+AR2242*AR$7+AS2242*AS$7+AT2242*AT$7+AU2242*AU$7</f>
        <v>50</v>
      </c>
      <c r="AW2242" s="75"/>
      <c r="AX2242" s="110">
        <f>AV2242*$O2242</f>
        <v>10</v>
      </c>
      <c r="AY2242" s="111"/>
      <c r="AZ2242" s="93"/>
      <c r="BA2242" s="94" t="s">
        <v>554</v>
      </c>
      <c r="BB2242" s="71"/>
      <c r="BC2242" s="95"/>
      <c r="BD2242" s="41">
        <v>4</v>
      </c>
      <c r="BE2242" s="52">
        <v>45</v>
      </c>
      <c r="BF2242" s="103">
        <v>4531</v>
      </c>
      <c r="BG2242" s="280" t="s">
        <v>52</v>
      </c>
    </row>
    <row r="2243" spans="1:59" s="63" customFormat="1" ht="12.75" x14ac:dyDescent="0.2">
      <c r="A2243" s="196">
        <v>4</v>
      </c>
      <c r="B2243" s="197" t="s">
        <v>422</v>
      </c>
      <c r="C2243" s="208">
        <v>45</v>
      </c>
      <c r="D2243" s="209" t="s">
        <v>794</v>
      </c>
      <c r="E2243" s="212">
        <v>4531</v>
      </c>
      <c r="F2243" s="213" t="s">
        <v>847</v>
      </c>
      <c r="G2243" s="231"/>
      <c r="H2243" s="89"/>
      <c r="I2243" s="90" t="s">
        <v>798</v>
      </c>
      <c r="J2243" s="90"/>
      <c r="K2243" s="90" t="s">
        <v>64</v>
      </c>
      <c r="L2243" s="90" t="s">
        <v>195</v>
      </c>
      <c r="M2243" s="91"/>
      <c r="N2243" s="312">
        <v>1</v>
      </c>
      <c r="O2243" s="313">
        <f>N2243/N$2239</f>
        <v>0.2</v>
      </c>
      <c r="P2243" s="104"/>
      <c r="Q2243" s="92"/>
      <c r="R2243" s="92"/>
      <c r="S2243" s="92"/>
      <c r="T2243" s="92"/>
      <c r="U2243" s="92"/>
      <c r="V2243" s="92"/>
      <c r="W2243" s="92"/>
      <c r="X2243" s="109">
        <f>P2243*P$7+Q2243*Q$7+R2243*R$7+S2243*S$7+T2243*T$7+U2243*U$7+V2243*V$7+W2243*W$7</f>
        <v>0</v>
      </c>
      <c r="Y2243" s="83"/>
      <c r="Z2243" s="110">
        <f>X2243*$O2243</f>
        <v>0</v>
      </c>
      <c r="AA2243" s="111"/>
      <c r="AB2243" s="92"/>
      <c r="AC2243" s="92"/>
      <c r="AD2243" s="92"/>
      <c r="AE2243" s="92"/>
      <c r="AF2243" s="92"/>
      <c r="AG2243" s="92"/>
      <c r="AH2243" s="92"/>
      <c r="AI2243" s="109">
        <f>AB2243*AB$7+AC2243*AC$7+AD2243*AD$7+AE2243*AE$7+AF2243*AF$7+AG2243*AG$7+AH2243*AH$7</f>
        <v>0</v>
      </c>
      <c r="AJ2243" s="83"/>
      <c r="AK2243" s="110">
        <f>AI2243*$O2243</f>
        <v>0</v>
      </c>
      <c r="AL2243" s="111"/>
      <c r="AM2243" s="92"/>
      <c r="AN2243" s="92"/>
      <c r="AO2243" s="92"/>
      <c r="AP2243" s="92"/>
      <c r="AQ2243" s="92"/>
      <c r="AR2243" s="92">
        <v>1</v>
      </c>
      <c r="AS2243" s="92"/>
      <c r="AT2243" s="92"/>
      <c r="AU2243" s="92"/>
      <c r="AV2243" s="109">
        <f>AM2243*AM$7+AN2243*AN$7+AO2243*AO$7+AP2243*AP$7+AQ2243*AQ$7+AR2243*AR$7+AS2243*AS$7+AT2243*AT$7+AU2243*AU$7</f>
        <v>500</v>
      </c>
      <c r="AW2243" s="75"/>
      <c r="AX2243" s="110">
        <f>AV2243*$O2243</f>
        <v>100</v>
      </c>
      <c r="AY2243" s="111"/>
      <c r="AZ2243" s="93"/>
      <c r="BA2243" s="94" t="s">
        <v>554</v>
      </c>
      <c r="BB2243" s="71"/>
      <c r="BC2243" s="95"/>
      <c r="BD2243" s="41">
        <v>4</v>
      </c>
      <c r="BE2243" s="52">
        <v>45</v>
      </c>
      <c r="BF2243" s="103">
        <v>4531</v>
      </c>
      <c r="BG2243" s="280" t="s">
        <v>52</v>
      </c>
    </row>
    <row r="2244" spans="1:59" s="63" customFormat="1" ht="12.75" x14ac:dyDescent="0.2">
      <c r="A2244" s="196">
        <v>4</v>
      </c>
      <c r="B2244" s="197" t="s">
        <v>422</v>
      </c>
      <c r="C2244" s="208">
        <v>45</v>
      </c>
      <c r="D2244" s="209" t="s">
        <v>794</v>
      </c>
      <c r="E2244" s="212">
        <v>4531</v>
      </c>
      <c r="F2244" s="213" t="s">
        <v>847</v>
      </c>
      <c r="G2244" s="231"/>
      <c r="H2244" s="89"/>
      <c r="I2244" s="90" t="s">
        <v>830</v>
      </c>
      <c r="J2244" s="90"/>
      <c r="K2244" s="90" t="s">
        <v>64</v>
      </c>
      <c r="L2244" s="90" t="s">
        <v>313</v>
      </c>
      <c r="M2244" s="91"/>
      <c r="N2244" s="312">
        <v>1</v>
      </c>
      <c r="O2244" s="313">
        <f>N2244/N$2239</f>
        <v>0.2</v>
      </c>
      <c r="P2244" s="104"/>
      <c r="Q2244" s="92"/>
      <c r="R2244" s="92"/>
      <c r="S2244" s="92"/>
      <c r="T2244" s="92"/>
      <c r="U2244" s="92"/>
      <c r="V2244" s="92"/>
      <c r="W2244" s="92"/>
      <c r="X2244" s="109">
        <f>P2244*P$7+Q2244*Q$7+R2244*R$7+S2244*S$7+T2244*T$7+U2244*U$7+V2244*V$7+W2244*W$7</f>
        <v>0</v>
      </c>
      <c r="Y2244" s="83"/>
      <c r="Z2244" s="110">
        <f>X2244*$O2244</f>
        <v>0</v>
      </c>
      <c r="AA2244" s="111"/>
      <c r="AB2244" s="92"/>
      <c r="AC2244" s="92"/>
      <c r="AD2244" s="92"/>
      <c r="AE2244" s="92"/>
      <c r="AF2244" s="92"/>
      <c r="AG2244" s="92"/>
      <c r="AH2244" s="92"/>
      <c r="AI2244" s="109">
        <f>AB2244*AB$7+AC2244*AC$7+AD2244*AD$7+AE2244*AE$7+AF2244*AF$7+AG2244*AG$7+AH2244*AH$7</f>
        <v>0</v>
      </c>
      <c r="AJ2244" s="83"/>
      <c r="AK2244" s="110">
        <f>AI2244*$O2244</f>
        <v>0</v>
      </c>
      <c r="AL2244" s="111"/>
      <c r="AM2244" s="92"/>
      <c r="AN2244" s="92"/>
      <c r="AO2244" s="92">
        <v>1</v>
      </c>
      <c r="AP2244" s="92"/>
      <c r="AQ2244" s="92"/>
      <c r="AR2244" s="92"/>
      <c r="AS2244" s="92"/>
      <c r="AT2244" s="92"/>
      <c r="AU2244" s="92"/>
      <c r="AV2244" s="109">
        <f>AM2244*AM$7+AN2244*AN$7+AO2244*AO$7+AP2244*AP$7+AQ2244*AQ$7+AR2244*AR$7+AS2244*AS$7+AT2244*AT$7+AU2244*AU$7</f>
        <v>50</v>
      </c>
      <c r="AW2244" s="75"/>
      <c r="AX2244" s="110">
        <f>AV2244*$O2244</f>
        <v>10</v>
      </c>
      <c r="AY2244" s="111"/>
      <c r="AZ2244" s="93"/>
      <c r="BA2244" s="94" t="s">
        <v>554</v>
      </c>
      <c r="BB2244" s="71"/>
      <c r="BC2244" s="95"/>
      <c r="BD2244" s="41">
        <v>4</v>
      </c>
      <c r="BE2244" s="52">
        <v>45</v>
      </c>
      <c r="BF2244" s="103">
        <v>4531</v>
      </c>
      <c r="BG2244" s="280" t="s">
        <v>52</v>
      </c>
    </row>
    <row r="2245" spans="1:59" s="63" customFormat="1" ht="12.75" x14ac:dyDescent="0.2">
      <c r="A2245" s="196">
        <v>4</v>
      </c>
      <c r="B2245" s="197" t="s">
        <v>422</v>
      </c>
      <c r="C2245" s="208">
        <v>45</v>
      </c>
      <c r="D2245" s="209" t="s">
        <v>794</v>
      </c>
      <c r="E2245" s="212">
        <v>4531</v>
      </c>
      <c r="F2245" s="213" t="s">
        <v>847</v>
      </c>
      <c r="G2245" s="231"/>
      <c r="H2245" s="89"/>
      <c r="I2245" s="219"/>
      <c r="J2245" s="90"/>
      <c r="K2245" s="90"/>
      <c r="L2245" s="90"/>
      <c r="M2245" s="91"/>
      <c r="N2245" s="247"/>
      <c r="O2245" s="306"/>
      <c r="P2245" s="104"/>
      <c r="Q2245" s="92"/>
      <c r="R2245" s="92"/>
      <c r="S2245" s="92"/>
      <c r="T2245" s="92"/>
      <c r="U2245" s="92"/>
      <c r="V2245" s="92"/>
      <c r="W2245" s="92"/>
      <c r="X2245" s="75"/>
      <c r="Y2245" s="83"/>
      <c r="Z2245" s="83"/>
      <c r="AA2245" s="83"/>
      <c r="AB2245" s="92"/>
      <c r="AC2245" s="92"/>
      <c r="AD2245" s="92"/>
      <c r="AE2245" s="92"/>
      <c r="AF2245" s="92"/>
      <c r="AG2245" s="92"/>
      <c r="AH2245" s="92"/>
      <c r="AI2245" s="75"/>
      <c r="AJ2245" s="83"/>
      <c r="AK2245" s="83"/>
      <c r="AL2245" s="83"/>
      <c r="AM2245" s="92"/>
      <c r="AN2245" s="92"/>
      <c r="AO2245" s="92"/>
      <c r="AP2245" s="92"/>
      <c r="AQ2245" s="92"/>
      <c r="AR2245" s="92"/>
      <c r="AS2245" s="92"/>
      <c r="AT2245" s="92"/>
      <c r="AU2245" s="92"/>
      <c r="AV2245" s="75"/>
      <c r="AW2245" s="75"/>
      <c r="AX2245" s="83"/>
      <c r="AY2245" s="83"/>
      <c r="AZ2245" s="93"/>
      <c r="BA2245" s="94"/>
      <c r="BB2245" s="71"/>
      <c r="BC2245" s="95"/>
      <c r="BD2245" s="41">
        <v>4</v>
      </c>
      <c r="BE2245" s="52">
        <v>45</v>
      </c>
      <c r="BF2245" s="103">
        <v>4531</v>
      </c>
      <c r="BG2245" s="280" t="s">
        <v>52</v>
      </c>
    </row>
    <row r="2246" spans="1:59" s="63" customFormat="1" ht="12.75" x14ac:dyDescent="0.2">
      <c r="A2246" s="196">
        <v>4</v>
      </c>
      <c r="B2246" s="197" t="s">
        <v>422</v>
      </c>
      <c r="C2246" s="208">
        <v>45</v>
      </c>
      <c r="D2246" s="209" t="s">
        <v>794</v>
      </c>
      <c r="E2246" s="212">
        <v>4531</v>
      </c>
      <c r="F2246" s="213" t="s">
        <v>847</v>
      </c>
      <c r="G2246" s="231"/>
      <c r="H2246" s="65"/>
      <c r="I2246" s="222"/>
      <c r="J2246" s="66"/>
      <c r="K2246" s="66"/>
      <c r="L2246" s="66"/>
      <c r="M2246" s="64"/>
      <c r="N2246" s="304"/>
      <c r="O2246" s="305"/>
      <c r="P2246" s="127"/>
      <c r="Q2246" s="67"/>
      <c r="R2246" s="67"/>
      <c r="S2246" s="67"/>
      <c r="T2246" s="67"/>
      <c r="U2246" s="67"/>
      <c r="V2246" s="67"/>
      <c r="W2246" s="67"/>
      <c r="X2246" s="67"/>
      <c r="Y2246" s="68"/>
      <c r="Z2246" s="68"/>
      <c r="AA2246" s="68"/>
      <c r="AB2246" s="67"/>
      <c r="AC2246" s="67"/>
      <c r="AD2246" s="67"/>
      <c r="AE2246" s="67"/>
      <c r="AF2246" s="67"/>
      <c r="AG2246" s="67"/>
      <c r="AH2246" s="67"/>
      <c r="AI2246" s="67"/>
      <c r="AJ2246" s="68"/>
      <c r="AK2246" s="68"/>
      <c r="AL2246" s="68"/>
      <c r="AM2246" s="67"/>
      <c r="AN2246" s="67"/>
      <c r="AO2246" s="67"/>
      <c r="AP2246" s="67"/>
      <c r="AQ2246" s="67"/>
      <c r="AR2246" s="67"/>
      <c r="AS2246" s="67"/>
      <c r="AT2246" s="67"/>
      <c r="AU2246" s="67"/>
      <c r="AV2246" s="67"/>
      <c r="AW2246" s="67"/>
      <c r="AX2246" s="68"/>
      <c r="AY2246" s="68"/>
      <c r="AZ2246" s="69"/>
      <c r="BA2246" s="70"/>
      <c r="BB2246" s="71"/>
      <c r="BC2246" s="95"/>
      <c r="BD2246" s="41">
        <v>4</v>
      </c>
      <c r="BE2246" s="52">
        <v>45</v>
      </c>
      <c r="BF2246" s="103">
        <v>4531</v>
      </c>
      <c r="BG2246" s="275"/>
    </row>
    <row r="2247" spans="1:59" s="63" customFormat="1" ht="12.75" x14ac:dyDescent="0.2">
      <c r="A2247" s="196">
        <v>4</v>
      </c>
      <c r="B2247" s="197" t="s">
        <v>422</v>
      </c>
      <c r="C2247" s="208">
        <v>45</v>
      </c>
      <c r="D2247" s="209" t="s">
        <v>794</v>
      </c>
      <c r="E2247" s="212">
        <v>4531</v>
      </c>
      <c r="F2247" s="213" t="s">
        <v>847</v>
      </c>
      <c r="G2247" s="232"/>
      <c r="H2247" s="97"/>
      <c r="I2247" s="224"/>
      <c r="J2247" s="98"/>
      <c r="K2247" s="98"/>
      <c r="L2247" s="98"/>
      <c r="M2247" s="96"/>
      <c r="N2247" s="307"/>
      <c r="O2247" s="246"/>
      <c r="P2247" s="124"/>
      <c r="Q2247" s="99"/>
      <c r="R2247" s="99"/>
      <c r="S2247" s="99"/>
      <c r="T2247" s="99"/>
      <c r="U2247" s="99"/>
      <c r="V2247" s="99"/>
      <c r="W2247" s="99"/>
      <c r="X2247" s="99"/>
      <c r="Y2247" s="100"/>
      <c r="Z2247" s="100"/>
      <c r="AA2247" s="100"/>
      <c r="AB2247" s="99"/>
      <c r="AC2247" s="99"/>
      <c r="AD2247" s="99"/>
      <c r="AE2247" s="99"/>
      <c r="AF2247" s="99"/>
      <c r="AG2247" s="99"/>
      <c r="AH2247" s="99"/>
      <c r="AI2247" s="99"/>
      <c r="AJ2247" s="100"/>
      <c r="AK2247" s="100"/>
      <c r="AL2247" s="100"/>
      <c r="AM2247" s="99"/>
      <c r="AN2247" s="99"/>
      <c r="AO2247" s="99"/>
      <c r="AP2247" s="99"/>
      <c r="AQ2247" s="99"/>
      <c r="AR2247" s="99"/>
      <c r="AS2247" s="99"/>
      <c r="AT2247" s="99"/>
      <c r="AU2247" s="99"/>
      <c r="AV2247" s="99"/>
      <c r="AW2247" s="99"/>
      <c r="AX2247" s="100"/>
      <c r="AY2247" s="100"/>
      <c r="AZ2247" s="101"/>
      <c r="BA2247" s="102"/>
      <c r="BB2247" s="95"/>
      <c r="BC2247" s="95"/>
      <c r="BD2247" s="41">
        <v>4</v>
      </c>
      <c r="BE2247" s="52">
        <v>45</v>
      </c>
      <c r="BF2247" s="103">
        <v>4531</v>
      </c>
      <c r="BG2247" s="277"/>
    </row>
    <row r="2248" spans="1:59" x14ac:dyDescent="0.25">
      <c r="A2248" s="196">
        <v>4</v>
      </c>
      <c r="B2248" s="197" t="s">
        <v>422</v>
      </c>
      <c r="C2248" s="208">
        <v>45</v>
      </c>
      <c r="D2248" s="209" t="s">
        <v>794</v>
      </c>
      <c r="E2248" s="210">
        <v>4532</v>
      </c>
      <c r="F2248" s="211" t="s">
        <v>850</v>
      </c>
      <c r="G2248" s="235"/>
      <c r="H2248" s="145"/>
      <c r="I2248" s="221"/>
      <c r="J2248" s="57"/>
      <c r="K2248" s="57"/>
      <c r="L2248" s="57"/>
      <c r="M2248" s="144"/>
      <c r="N2248" s="324"/>
      <c r="O2248" s="325"/>
      <c r="P2248" s="146"/>
      <c r="Q2248" s="146"/>
      <c r="R2248" s="146"/>
      <c r="S2248" s="146"/>
      <c r="T2248" s="146"/>
      <c r="U2248" s="146"/>
      <c r="V2248" s="146"/>
      <c r="W2248" s="146"/>
      <c r="X2248" s="146"/>
      <c r="Y2248" s="59"/>
      <c r="Z2248" s="123"/>
      <c r="AA2248" s="123"/>
      <c r="AB2248" s="146"/>
      <c r="AC2248" s="146"/>
      <c r="AD2248" s="146"/>
      <c r="AE2248" s="146"/>
      <c r="AF2248" s="146"/>
      <c r="AG2248" s="146"/>
      <c r="AH2248" s="146"/>
      <c r="AI2248" s="146"/>
      <c r="AJ2248" s="59"/>
      <c r="AK2248" s="123"/>
      <c r="AL2248" s="123"/>
      <c r="AM2248" s="146"/>
      <c r="AN2248" s="146"/>
      <c r="AO2248" s="146"/>
      <c r="AP2248" s="146"/>
      <c r="AQ2248" s="146"/>
      <c r="AR2248" s="146"/>
      <c r="AS2248" s="146"/>
      <c r="AT2248" s="146"/>
      <c r="AU2248" s="146"/>
      <c r="AV2248" s="146"/>
      <c r="AW2248" s="58"/>
      <c r="AX2248" s="123"/>
      <c r="AY2248" s="59"/>
      <c r="AZ2248" s="147"/>
      <c r="BA2248" s="148"/>
      <c r="BB2248" s="143"/>
      <c r="BC2248" s="143"/>
      <c r="BD2248" s="41">
        <v>4</v>
      </c>
      <c r="BE2248" s="52">
        <v>45</v>
      </c>
      <c r="BF2248" s="62">
        <v>4532</v>
      </c>
      <c r="BG2248" s="284"/>
    </row>
    <row r="2249" spans="1:59" s="63" customFormat="1" ht="12.75" x14ac:dyDescent="0.2">
      <c r="A2249" s="196">
        <v>4</v>
      </c>
      <c r="B2249" s="197" t="s">
        <v>422</v>
      </c>
      <c r="C2249" s="208">
        <v>45</v>
      </c>
      <c r="D2249" s="209" t="s">
        <v>794</v>
      </c>
      <c r="E2249" s="210">
        <v>4532</v>
      </c>
      <c r="F2249" s="211" t="s">
        <v>850</v>
      </c>
      <c r="G2249" s="230"/>
      <c r="H2249" s="56"/>
      <c r="I2249" s="221"/>
      <c r="J2249" s="57"/>
      <c r="K2249" s="57"/>
      <c r="L2249" s="57"/>
      <c r="M2249" s="55"/>
      <c r="N2249" s="303"/>
      <c r="O2249" s="245"/>
      <c r="P2249" s="122"/>
      <c r="Q2249" s="58"/>
      <c r="R2249" s="58"/>
      <c r="S2249" s="58"/>
      <c r="T2249" s="58"/>
      <c r="U2249" s="58"/>
      <c r="V2249" s="58"/>
      <c r="W2249" s="58"/>
      <c r="X2249" s="58"/>
      <c r="Y2249" s="59"/>
      <c r="Z2249" s="59"/>
      <c r="AA2249" s="59"/>
      <c r="AB2249" s="58"/>
      <c r="AC2249" s="58"/>
      <c r="AD2249" s="58"/>
      <c r="AE2249" s="58"/>
      <c r="AF2249" s="58"/>
      <c r="AG2249" s="58"/>
      <c r="AH2249" s="58"/>
      <c r="AI2249" s="58"/>
      <c r="AJ2249" s="59"/>
      <c r="AK2249" s="59"/>
      <c r="AL2249" s="59"/>
      <c r="AM2249" s="58"/>
      <c r="AN2249" s="58"/>
      <c r="AO2249" s="58"/>
      <c r="AP2249" s="58"/>
      <c r="AQ2249" s="58"/>
      <c r="AR2249" s="58"/>
      <c r="AS2249" s="58"/>
      <c r="AT2249" s="58"/>
      <c r="AU2249" s="58"/>
      <c r="AV2249" s="58"/>
      <c r="AW2249" s="58"/>
      <c r="AX2249" s="59"/>
      <c r="AY2249" s="59"/>
      <c r="AZ2249" s="60"/>
      <c r="BA2249" s="61"/>
      <c r="BB2249" s="54"/>
      <c r="BC2249" s="54"/>
      <c r="BD2249" s="41">
        <v>4</v>
      </c>
      <c r="BE2249" s="52">
        <v>45</v>
      </c>
      <c r="BF2249" s="62">
        <v>4532</v>
      </c>
      <c r="BG2249" s="274"/>
    </row>
    <row r="2250" spans="1:59" s="63" customFormat="1" ht="12.75" x14ac:dyDescent="0.2">
      <c r="A2250" s="196">
        <v>4</v>
      </c>
      <c r="B2250" s="197" t="s">
        <v>422</v>
      </c>
      <c r="C2250" s="208">
        <v>45</v>
      </c>
      <c r="D2250" s="209" t="s">
        <v>794</v>
      </c>
      <c r="E2250" s="210">
        <v>4532</v>
      </c>
      <c r="F2250" s="211" t="s">
        <v>850</v>
      </c>
      <c r="G2250" s="231"/>
      <c r="H2250" s="65"/>
      <c r="I2250" s="222"/>
      <c r="J2250" s="66"/>
      <c r="K2250" s="66"/>
      <c r="L2250" s="66"/>
      <c r="M2250" s="64"/>
      <c r="N2250" s="308"/>
      <c r="O2250" s="309"/>
      <c r="P2250" s="127"/>
      <c r="Q2250" s="67"/>
      <c r="R2250" s="67"/>
      <c r="S2250" s="67"/>
      <c r="T2250" s="67"/>
      <c r="U2250" s="67"/>
      <c r="V2250" s="67"/>
      <c r="W2250" s="67"/>
      <c r="X2250" s="67"/>
      <c r="Y2250" s="68"/>
      <c r="Z2250" s="68"/>
      <c r="AA2250" s="68"/>
      <c r="AB2250" s="67"/>
      <c r="AC2250" s="67"/>
      <c r="AD2250" s="67"/>
      <c r="AE2250" s="67"/>
      <c r="AF2250" s="67"/>
      <c r="AG2250" s="67"/>
      <c r="AH2250" s="67"/>
      <c r="AI2250" s="67"/>
      <c r="AJ2250" s="68"/>
      <c r="AK2250" s="68"/>
      <c r="AL2250" s="68"/>
      <c r="AM2250" s="67"/>
      <c r="AN2250" s="67"/>
      <c r="AO2250" s="67"/>
      <c r="AP2250" s="67"/>
      <c r="AQ2250" s="67"/>
      <c r="AR2250" s="67"/>
      <c r="AS2250" s="67"/>
      <c r="AT2250" s="67"/>
      <c r="AU2250" s="67"/>
      <c r="AV2250" s="67"/>
      <c r="AW2250" s="67"/>
      <c r="AX2250" s="68"/>
      <c r="AY2250" s="68"/>
      <c r="AZ2250" s="69"/>
      <c r="BA2250" s="70"/>
      <c r="BB2250" s="71"/>
      <c r="BC2250" s="54"/>
      <c r="BD2250" s="41">
        <v>4</v>
      </c>
      <c r="BE2250" s="52">
        <v>45</v>
      </c>
      <c r="BF2250" s="62">
        <v>4532</v>
      </c>
      <c r="BG2250" s="275"/>
    </row>
    <row r="2251" spans="1:59" s="63" customFormat="1" ht="12.75" x14ac:dyDescent="0.2">
      <c r="A2251" s="196">
        <v>4</v>
      </c>
      <c r="B2251" s="197" t="s">
        <v>422</v>
      </c>
      <c r="C2251" s="208">
        <v>45</v>
      </c>
      <c r="D2251" s="209" t="s">
        <v>794</v>
      </c>
      <c r="E2251" s="210">
        <v>4532</v>
      </c>
      <c r="F2251" s="211" t="s">
        <v>850</v>
      </c>
      <c r="G2251" s="231"/>
      <c r="H2251" s="72" t="s">
        <v>47</v>
      </c>
      <c r="I2251" s="223"/>
      <c r="J2251" s="73"/>
      <c r="K2251" s="73"/>
      <c r="L2251" s="73"/>
      <c r="M2251" s="74"/>
      <c r="N2251" s="247"/>
      <c r="O2251" s="306"/>
      <c r="P2251" s="105"/>
      <c r="Q2251" s="75"/>
      <c r="R2251" s="75"/>
      <c r="S2251" s="75"/>
      <c r="T2251" s="75"/>
      <c r="U2251" s="75"/>
      <c r="V2251" s="75"/>
      <c r="W2251" s="75"/>
      <c r="X2251" s="75"/>
      <c r="Y2251" s="76">
        <f>IF(ISNUMBER(VLOOKUP(Y2253,P$7:W$7,MATCH(Y2253,P$7:W$7))),VLOOKUP(Y2253,P$7:W$7,MATCH(Y2253,P$7:W$7)),IF(N2255=0,"No Data",IF(Y2253&gt;0,"&lt;100",0)))</f>
        <v>0</v>
      </c>
      <c r="Z2251" s="77">
        <f>IF(ISNUMBER(VLOOKUP(Z2255,P$7:W$7,MATCH(Z2255,P$7:W$7))),VLOOKUP(Z2255,P$7:W$7,MATCH(Z2255,P$7:W$7)),IF(N2255=0,"No Data",IF(Z2255&gt;0,"&lt;100",0)))</f>
        <v>0</v>
      </c>
      <c r="AA2251" s="106">
        <f>IF(ISNUMBER(Z2251),Z2251,0)</f>
        <v>0</v>
      </c>
      <c r="AB2251" s="75"/>
      <c r="AC2251" s="75"/>
      <c r="AD2251" s="75"/>
      <c r="AE2251" s="75"/>
      <c r="AF2251" s="75"/>
      <c r="AG2251" s="75"/>
      <c r="AH2251" s="75"/>
      <c r="AI2251" s="75"/>
      <c r="AJ2251" s="76">
        <f>IF(ISNUMBER(VLOOKUP(AJ2253,AB$7:AH$7,MATCH(AJ2253,AB$7:AH$7))),VLOOKUP(AJ2253,AB$7:AH$7,MATCH(AJ2253,AB$7:AH$7)),IF(N2255=0,"No Data",IF(AJ2253&gt;0,"&lt;50",0)))</f>
        <v>0</v>
      </c>
      <c r="AK2251" s="77">
        <f>IF(ISNUMBER(VLOOKUP(AK2255,AB$7:AH$7,MATCH(AK2255,AB$7:AH$7))),VLOOKUP(AK2255,AB$7:AH$7,MATCH(AK2255,AB$7:AH$7)),IF(N2255=0,"No Data",IF(AK2255&gt;0,"&lt;50",0)))</f>
        <v>0</v>
      </c>
      <c r="AL2251" s="106">
        <f>IF(ISNUMBER(AK2251),AK2251,0)</f>
        <v>0</v>
      </c>
      <c r="AM2251" s="75"/>
      <c r="AN2251" s="75"/>
      <c r="AO2251" s="75"/>
      <c r="AP2251" s="75"/>
      <c r="AQ2251" s="75"/>
      <c r="AR2251" s="75"/>
      <c r="AS2251" s="75"/>
      <c r="AT2251" s="75"/>
      <c r="AU2251" s="75"/>
      <c r="AV2251" s="75"/>
      <c r="AW2251" s="76">
        <f>IF(ISNUMBER(VLOOKUP(AW2253,AM$7:AU$7,MATCH(AW2253,AM$7:AU$7))),VLOOKUP(AW2253,AM$7:AU$7,MATCH(AW2253,AM$7:AU$7)),IF(N2255=0,"No Data",IF(AW2253&gt;0,"&lt;10",0)))</f>
        <v>500</v>
      </c>
      <c r="AX2251" s="77">
        <f>IF(ISNUMBER(VLOOKUP(AX2255,AM$7:AU$7,MATCH(AX2255,AM$7:AU$7))),VLOOKUP(AX2255,AM$7:AU$7,MATCH(AX2255,AM$7:AU$7)),IF(N2255=0,"No Data",IF(AX2255&gt;0,"&lt;10",0)))</f>
        <v>500</v>
      </c>
      <c r="AY2251" s="106">
        <f>IF(ISNUMBER(AX2251),AX2251,0)</f>
        <v>500</v>
      </c>
      <c r="AZ2251" s="79"/>
      <c r="BA2251" s="80"/>
      <c r="BB2251" s="71"/>
      <c r="BC2251" s="54"/>
      <c r="BD2251" s="41">
        <v>4</v>
      </c>
      <c r="BE2251" s="52">
        <v>45</v>
      </c>
      <c r="BF2251" s="62">
        <v>4532</v>
      </c>
      <c r="BG2251" s="276" t="s">
        <v>47</v>
      </c>
    </row>
    <row r="2252" spans="1:59" s="63" customFormat="1" ht="12.75" x14ac:dyDescent="0.2">
      <c r="A2252" s="196">
        <v>4</v>
      </c>
      <c r="B2252" s="197" t="s">
        <v>422</v>
      </c>
      <c r="C2252" s="208">
        <v>45</v>
      </c>
      <c r="D2252" s="209" t="s">
        <v>794</v>
      </c>
      <c r="E2252" s="210">
        <v>4532</v>
      </c>
      <c r="F2252" s="211" t="s">
        <v>850</v>
      </c>
      <c r="G2252" s="231"/>
      <c r="H2252" s="81" t="s">
        <v>48</v>
      </c>
      <c r="I2252" s="223"/>
      <c r="J2252" s="73"/>
      <c r="K2252" s="73"/>
      <c r="L2252" s="73"/>
      <c r="M2252" s="74"/>
      <c r="N2252" s="247"/>
      <c r="O2252" s="306"/>
      <c r="P2252" s="105"/>
      <c r="Q2252" s="75"/>
      <c r="R2252" s="75"/>
      <c r="S2252" s="75"/>
      <c r="T2252" s="75"/>
      <c r="U2252" s="75"/>
      <c r="V2252" s="75"/>
      <c r="W2252" s="75"/>
      <c r="X2252" s="75"/>
      <c r="Y2252" s="82">
        <f>MIN(X2256:X2258)</f>
        <v>0</v>
      </c>
      <c r="Z2252" s="83"/>
      <c r="AA2252" s="83"/>
      <c r="AB2252" s="75"/>
      <c r="AC2252" s="75"/>
      <c r="AD2252" s="75"/>
      <c r="AE2252" s="75"/>
      <c r="AF2252" s="75"/>
      <c r="AG2252" s="75"/>
      <c r="AH2252" s="75"/>
      <c r="AI2252" s="75"/>
      <c r="AJ2252" s="82">
        <f>MIN(AI2256:AI2258)</f>
        <v>0</v>
      </c>
      <c r="AK2252" s="83"/>
      <c r="AL2252" s="83"/>
      <c r="AM2252" s="75"/>
      <c r="AN2252" s="75"/>
      <c r="AO2252" s="75"/>
      <c r="AP2252" s="75"/>
      <c r="AQ2252" s="75"/>
      <c r="AR2252" s="75"/>
      <c r="AS2252" s="75"/>
      <c r="AT2252" s="75"/>
      <c r="AU2252" s="75"/>
      <c r="AV2252" s="75"/>
      <c r="AW2252" s="82">
        <f>MIN(AV2256:AV2258)</f>
        <v>50</v>
      </c>
      <c r="AX2252" s="83"/>
      <c r="AY2252" s="83"/>
      <c r="AZ2252" s="79"/>
      <c r="BA2252" s="80"/>
      <c r="BB2252" s="71"/>
      <c r="BC2252" s="54"/>
      <c r="BD2252" s="41">
        <v>4</v>
      </c>
      <c r="BE2252" s="52">
        <v>45</v>
      </c>
      <c r="BF2252" s="62">
        <v>4532</v>
      </c>
      <c r="BG2252" s="278" t="s">
        <v>48</v>
      </c>
    </row>
    <row r="2253" spans="1:59" s="63" customFormat="1" ht="12.75" x14ac:dyDescent="0.2">
      <c r="A2253" s="196">
        <v>4</v>
      </c>
      <c r="B2253" s="197" t="s">
        <v>422</v>
      </c>
      <c r="C2253" s="208">
        <v>45</v>
      </c>
      <c r="D2253" s="209" t="s">
        <v>794</v>
      </c>
      <c r="E2253" s="210">
        <v>4532</v>
      </c>
      <c r="F2253" s="211" t="s">
        <v>850</v>
      </c>
      <c r="G2253" s="231"/>
      <c r="H2253" s="81" t="s">
        <v>49</v>
      </c>
      <c r="I2253" s="223"/>
      <c r="J2253" s="73"/>
      <c r="K2253" s="73"/>
      <c r="L2253" s="73"/>
      <c r="M2253" s="74"/>
      <c r="N2253" s="247"/>
      <c r="O2253" s="306"/>
      <c r="P2253" s="105"/>
      <c r="Q2253" s="75"/>
      <c r="R2253" s="75"/>
      <c r="S2253" s="75"/>
      <c r="T2253" s="75"/>
      <c r="U2253" s="75"/>
      <c r="V2253" s="75"/>
      <c r="W2253" s="75"/>
      <c r="X2253" s="75"/>
      <c r="Y2253" s="84">
        <f>IF(ISNUMBER(AVERAGE(X2256:X2258)),AVERAGE(X2256:X2258),0)</f>
        <v>0</v>
      </c>
      <c r="Z2253" s="83"/>
      <c r="AA2253" s="83"/>
      <c r="AB2253" s="75"/>
      <c r="AC2253" s="75"/>
      <c r="AD2253" s="75"/>
      <c r="AE2253" s="75"/>
      <c r="AF2253" s="75"/>
      <c r="AG2253" s="75"/>
      <c r="AH2253" s="75"/>
      <c r="AI2253" s="75"/>
      <c r="AJ2253" s="84">
        <f>IF(ISNUMBER(AVERAGE(AI2256:AI2258)),AVERAGE(AI2256:AI2258),0)</f>
        <v>0</v>
      </c>
      <c r="AK2253" s="83"/>
      <c r="AL2253" s="83"/>
      <c r="AM2253" s="75"/>
      <c r="AN2253" s="75"/>
      <c r="AO2253" s="75"/>
      <c r="AP2253" s="75"/>
      <c r="AQ2253" s="75"/>
      <c r="AR2253" s="75"/>
      <c r="AS2253" s="75"/>
      <c r="AT2253" s="75"/>
      <c r="AU2253" s="75"/>
      <c r="AV2253" s="75"/>
      <c r="AW2253" s="84">
        <f>IF(ISNUMBER(AVERAGE(AV2256:AV2258)),AVERAGE(AV2256:AV2258),0)</f>
        <v>525</v>
      </c>
      <c r="AX2253" s="83"/>
      <c r="AY2253" s="83"/>
      <c r="AZ2253" s="79"/>
      <c r="BA2253" s="80"/>
      <c r="BB2253" s="71"/>
      <c r="BC2253" s="54"/>
      <c r="BD2253" s="41">
        <v>4</v>
      </c>
      <c r="BE2253" s="52">
        <v>45</v>
      </c>
      <c r="BF2253" s="62">
        <v>4532</v>
      </c>
      <c r="BG2253" s="278" t="s">
        <v>49</v>
      </c>
    </row>
    <row r="2254" spans="1:59" s="63" customFormat="1" ht="12.75" x14ac:dyDescent="0.2">
      <c r="A2254" s="196">
        <v>4</v>
      </c>
      <c r="B2254" s="197" t="s">
        <v>422</v>
      </c>
      <c r="C2254" s="208">
        <v>45</v>
      </c>
      <c r="D2254" s="209" t="s">
        <v>794</v>
      </c>
      <c r="E2254" s="210">
        <v>4532</v>
      </c>
      <c r="F2254" s="211" t="s">
        <v>850</v>
      </c>
      <c r="G2254" s="231"/>
      <c r="H2254" s="81" t="s">
        <v>50</v>
      </c>
      <c r="I2254" s="223"/>
      <c r="J2254" s="73"/>
      <c r="K2254" s="73"/>
      <c r="L2254" s="73"/>
      <c r="M2254" s="74"/>
      <c r="N2254" s="247"/>
      <c r="O2254" s="306"/>
      <c r="P2254" s="105"/>
      <c r="Q2254" s="75"/>
      <c r="R2254" s="75"/>
      <c r="S2254" s="75"/>
      <c r="T2254" s="75"/>
      <c r="U2254" s="75"/>
      <c r="V2254" s="75"/>
      <c r="W2254" s="75"/>
      <c r="X2254" s="75"/>
      <c r="Y2254" s="84">
        <f>MAX(X2256:X2258)</f>
        <v>0</v>
      </c>
      <c r="Z2254" s="83"/>
      <c r="AA2254" s="83"/>
      <c r="AB2254" s="75"/>
      <c r="AC2254" s="75"/>
      <c r="AD2254" s="75"/>
      <c r="AE2254" s="75"/>
      <c r="AF2254" s="75"/>
      <c r="AG2254" s="75"/>
      <c r="AH2254" s="75"/>
      <c r="AI2254" s="75"/>
      <c r="AJ2254" s="84">
        <f>MAX(AI2256:AI2258)</f>
        <v>0</v>
      </c>
      <c r="AK2254" s="83"/>
      <c r="AL2254" s="83"/>
      <c r="AM2254" s="75"/>
      <c r="AN2254" s="75"/>
      <c r="AO2254" s="75"/>
      <c r="AP2254" s="75"/>
      <c r="AQ2254" s="75"/>
      <c r="AR2254" s="75"/>
      <c r="AS2254" s="75"/>
      <c r="AT2254" s="75"/>
      <c r="AU2254" s="75"/>
      <c r="AV2254" s="75"/>
      <c r="AW2254" s="84">
        <f>MAX(AV2256:AV2258)</f>
        <v>1000</v>
      </c>
      <c r="AX2254" s="83"/>
      <c r="AY2254" s="83"/>
      <c r="AZ2254" s="79"/>
      <c r="BA2254" s="80"/>
      <c r="BB2254" s="71"/>
      <c r="BC2254" s="54"/>
      <c r="BD2254" s="41">
        <v>4</v>
      </c>
      <c r="BE2254" s="52">
        <v>45</v>
      </c>
      <c r="BF2254" s="62">
        <v>4532</v>
      </c>
      <c r="BG2254" s="278" t="s">
        <v>50</v>
      </c>
    </row>
    <row r="2255" spans="1:59" s="63" customFormat="1" ht="12.75" x14ac:dyDescent="0.2">
      <c r="A2255" s="196">
        <v>4</v>
      </c>
      <c r="B2255" s="197" t="s">
        <v>422</v>
      </c>
      <c r="C2255" s="208">
        <v>45</v>
      </c>
      <c r="D2255" s="209" t="s">
        <v>794</v>
      </c>
      <c r="E2255" s="210">
        <v>4532</v>
      </c>
      <c r="F2255" s="211" t="s">
        <v>850</v>
      </c>
      <c r="G2255" s="231"/>
      <c r="H2255" s="85" t="s">
        <v>51</v>
      </c>
      <c r="I2255" s="223"/>
      <c r="J2255" s="73"/>
      <c r="K2255" s="73"/>
      <c r="L2255" s="73"/>
      <c r="M2255" s="74"/>
      <c r="N2255" s="317">
        <f>SUM(N2256:N2257)</f>
        <v>2</v>
      </c>
      <c r="O2255" s="293">
        <f>SUM(O2256:O2257)</f>
        <v>1</v>
      </c>
      <c r="P2255" s="292"/>
      <c r="Q2255" s="87"/>
      <c r="R2255" s="87"/>
      <c r="S2255" s="87"/>
      <c r="T2255" s="87"/>
      <c r="U2255" s="87"/>
      <c r="V2255" s="87"/>
      <c r="W2255" s="87"/>
      <c r="X2255" s="87"/>
      <c r="Y2255" s="112"/>
      <c r="Z2255" s="121">
        <f>SUM(Z2256:Z2257)</f>
        <v>0</v>
      </c>
      <c r="AA2255" s="88"/>
      <c r="AB2255" s="87"/>
      <c r="AC2255" s="87"/>
      <c r="AD2255" s="87"/>
      <c r="AE2255" s="87"/>
      <c r="AF2255" s="87"/>
      <c r="AG2255" s="87"/>
      <c r="AH2255" s="87"/>
      <c r="AI2255" s="87"/>
      <c r="AJ2255" s="112"/>
      <c r="AK2255" s="121">
        <f>SUM(AK2256:AK2257)</f>
        <v>0</v>
      </c>
      <c r="AL2255" s="88"/>
      <c r="AM2255" s="87"/>
      <c r="AN2255" s="87"/>
      <c r="AO2255" s="87"/>
      <c r="AP2255" s="87"/>
      <c r="AQ2255" s="87"/>
      <c r="AR2255" s="87"/>
      <c r="AS2255" s="87"/>
      <c r="AT2255" s="87"/>
      <c r="AU2255" s="87"/>
      <c r="AV2255" s="87"/>
      <c r="AW2255" s="112"/>
      <c r="AX2255" s="121">
        <f>SUM(AX2256:AX2257)</f>
        <v>525</v>
      </c>
      <c r="AY2255" s="88"/>
      <c r="AZ2255" s="79"/>
      <c r="BA2255" s="80"/>
      <c r="BB2255" s="71"/>
      <c r="BC2255" s="54"/>
      <c r="BD2255" s="41">
        <v>4</v>
      </c>
      <c r="BE2255" s="52">
        <v>45</v>
      </c>
      <c r="BF2255" s="62">
        <v>4532</v>
      </c>
      <c r="BG2255" s="279" t="s">
        <v>51</v>
      </c>
    </row>
    <row r="2256" spans="1:59" s="63" customFormat="1" ht="12.75" x14ac:dyDescent="0.2">
      <c r="A2256" s="196">
        <v>4</v>
      </c>
      <c r="B2256" s="197" t="s">
        <v>422</v>
      </c>
      <c r="C2256" s="208">
        <v>45</v>
      </c>
      <c r="D2256" s="209" t="s">
        <v>794</v>
      </c>
      <c r="E2256" s="210">
        <v>4532</v>
      </c>
      <c r="F2256" s="211" t="s">
        <v>850</v>
      </c>
      <c r="G2256" s="231"/>
      <c r="H2256" s="89" t="s">
        <v>52</v>
      </c>
      <c r="I2256" s="90" t="s">
        <v>532</v>
      </c>
      <c r="J2256" s="90"/>
      <c r="K2256" s="90" t="s">
        <v>64</v>
      </c>
      <c r="L2256" s="90" t="s">
        <v>533</v>
      </c>
      <c r="M2256" s="91"/>
      <c r="N2256" s="312">
        <v>1</v>
      </c>
      <c r="O2256" s="313">
        <f>N2256/N$2255</f>
        <v>0.5</v>
      </c>
      <c r="P2256" s="104"/>
      <c r="Q2256" s="92"/>
      <c r="R2256" s="92"/>
      <c r="S2256" s="92"/>
      <c r="T2256" s="92"/>
      <c r="U2256" s="92"/>
      <c r="V2256" s="92"/>
      <c r="W2256" s="92"/>
      <c r="X2256" s="109">
        <f>P2256*P$7+Q2256*Q$7+R2256*R$7+S2256*S$7+T2256*T$7+U2256*U$7+V2256*V$7+W2256*W$7</f>
        <v>0</v>
      </c>
      <c r="Y2256" s="83"/>
      <c r="Z2256" s="110">
        <f>X2256*$O2256</f>
        <v>0</v>
      </c>
      <c r="AA2256" s="111"/>
      <c r="AB2256" s="92"/>
      <c r="AC2256" s="92"/>
      <c r="AD2256" s="92"/>
      <c r="AE2256" s="92"/>
      <c r="AF2256" s="92"/>
      <c r="AG2256" s="92"/>
      <c r="AH2256" s="92"/>
      <c r="AI2256" s="109">
        <f>AB2256*AB$7+AC2256*AC$7+AD2256*AD$7+AE2256*AE$7+AF2256*AF$7+AG2256*AG$7+AH2256*AH$7</f>
        <v>0</v>
      </c>
      <c r="AJ2256" s="83"/>
      <c r="AK2256" s="110">
        <f>AI2256*$O2256</f>
        <v>0</v>
      </c>
      <c r="AL2256" s="111"/>
      <c r="AM2256" s="92"/>
      <c r="AN2256" s="92"/>
      <c r="AO2256" s="92"/>
      <c r="AP2256" s="92"/>
      <c r="AQ2256" s="92"/>
      <c r="AR2256" s="92"/>
      <c r="AS2256" s="92">
        <v>1</v>
      </c>
      <c r="AT2256" s="92"/>
      <c r="AU2256" s="92"/>
      <c r="AV2256" s="109">
        <f>AM2256*AM$7+AN2256*AN$7+AO2256*AO$7+AP2256*AP$7+AQ2256*AQ$7+AR2256*AR$7+AS2256*AS$7+AT2256*AT$7+AU2256*AU$7</f>
        <v>1000</v>
      </c>
      <c r="AW2256" s="75"/>
      <c r="AX2256" s="110">
        <f>AV2256*$O2256</f>
        <v>500</v>
      </c>
      <c r="AY2256" s="111"/>
      <c r="AZ2256" s="93"/>
      <c r="BA2256" s="94" t="s">
        <v>554</v>
      </c>
      <c r="BB2256" s="71"/>
      <c r="BC2256" s="54"/>
      <c r="BD2256" s="41">
        <v>4</v>
      </c>
      <c r="BE2256" s="52">
        <v>45</v>
      </c>
      <c r="BF2256" s="62">
        <v>4532</v>
      </c>
      <c r="BG2256" s="280" t="s">
        <v>52</v>
      </c>
    </row>
    <row r="2257" spans="1:59" s="63" customFormat="1" ht="12.75" x14ac:dyDescent="0.2">
      <c r="A2257" s="196">
        <v>4</v>
      </c>
      <c r="B2257" s="197" t="s">
        <v>422</v>
      </c>
      <c r="C2257" s="208">
        <v>45</v>
      </c>
      <c r="D2257" s="209" t="s">
        <v>794</v>
      </c>
      <c r="E2257" s="210">
        <v>4532</v>
      </c>
      <c r="F2257" s="211" t="s">
        <v>850</v>
      </c>
      <c r="G2257" s="231"/>
      <c r="H2257" s="89"/>
      <c r="I2257" s="90" t="s">
        <v>830</v>
      </c>
      <c r="J2257" s="90"/>
      <c r="K2257" s="90" t="s">
        <v>64</v>
      </c>
      <c r="L2257" s="90" t="s">
        <v>313</v>
      </c>
      <c r="M2257" s="91"/>
      <c r="N2257" s="312">
        <v>1</v>
      </c>
      <c r="O2257" s="313">
        <f>N2257/N$2255</f>
        <v>0.5</v>
      </c>
      <c r="P2257" s="104"/>
      <c r="Q2257" s="92"/>
      <c r="R2257" s="92"/>
      <c r="S2257" s="92"/>
      <c r="T2257" s="92"/>
      <c r="U2257" s="92"/>
      <c r="V2257" s="92"/>
      <c r="W2257" s="92"/>
      <c r="X2257" s="109">
        <f>P2257*P$7+Q2257*Q$7+R2257*R$7+S2257*S$7+T2257*T$7+U2257*U$7+V2257*V$7+W2257*W$7</f>
        <v>0</v>
      </c>
      <c r="Y2257" s="83"/>
      <c r="Z2257" s="110">
        <f>X2257*$O2257</f>
        <v>0</v>
      </c>
      <c r="AA2257" s="111"/>
      <c r="AB2257" s="92"/>
      <c r="AC2257" s="92"/>
      <c r="AD2257" s="92"/>
      <c r="AE2257" s="92"/>
      <c r="AF2257" s="92"/>
      <c r="AG2257" s="92"/>
      <c r="AH2257" s="92"/>
      <c r="AI2257" s="109">
        <f>AB2257*AB$7+AC2257*AC$7+AD2257*AD$7+AE2257*AE$7+AF2257*AF$7+AG2257*AG$7+AH2257*AH$7</f>
        <v>0</v>
      </c>
      <c r="AJ2257" s="83"/>
      <c r="AK2257" s="110">
        <f>AI2257*$O2257</f>
        <v>0</v>
      </c>
      <c r="AL2257" s="111"/>
      <c r="AM2257" s="92"/>
      <c r="AN2257" s="92"/>
      <c r="AO2257" s="92">
        <v>1</v>
      </c>
      <c r="AP2257" s="92"/>
      <c r="AQ2257" s="92"/>
      <c r="AR2257" s="92"/>
      <c r="AS2257" s="92"/>
      <c r="AT2257" s="92"/>
      <c r="AU2257" s="92"/>
      <c r="AV2257" s="109">
        <f>AM2257*AM$7+AN2257*AN$7+AO2257*AO$7+AP2257*AP$7+AQ2257*AQ$7+AR2257*AR$7+AS2257*AS$7+AT2257*AT$7+AU2257*AU$7</f>
        <v>50</v>
      </c>
      <c r="AW2257" s="75"/>
      <c r="AX2257" s="110">
        <f>AV2257*$O2257</f>
        <v>25</v>
      </c>
      <c r="AY2257" s="111"/>
      <c r="AZ2257" s="93"/>
      <c r="BA2257" s="94" t="s">
        <v>554</v>
      </c>
      <c r="BB2257" s="71"/>
      <c r="BC2257" s="54"/>
      <c r="BD2257" s="41">
        <v>4</v>
      </c>
      <c r="BE2257" s="52">
        <v>45</v>
      </c>
      <c r="BF2257" s="62">
        <v>4532</v>
      </c>
      <c r="BG2257" s="280" t="s">
        <v>52</v>
      </c>
    </row>
    <row r="2258" spans="1:59" s="63" customFormat="1" ht="12.75" x14ac:dyDescent="0.2">
      <c r="A2258" s="196">
        <v>4</v>
      </c>
      <c r="B2258" s="197" t="s">
        <v>422</v>
      </c>
      <c r="C2258" s="208">
        <v>45</v>
      </c>
      <c r="D2258" s="209" t="s">
        <v>794</v>
      </c>
      <c r="E2258" s="210">
        <v>4532</v>
      </c>
      <c r="F2258" s="211" t="s">
        <v>850</v>
      </c>
      <c r="G2258" s="231"/>
      <c r="H2258" s="89"/>
      <c r="I2258" s="219"/>
      <c r="J2258" s="90"/>
      <c r="K2258" s="90"/>
      <c r="L2258" s="90"/>
      <c r="M2258" s="91"/>
      <c r="N2258" s="247"/>
      <c r="O2258" s="306"/>
      <c r="P2258" s="104"/>
      <c r="Q2258" s="92"/>
      <c r="R2258" s="92"/>
      <c r="S2258" s="92"/>
      <c r="T2258" s="92"/>
      <c r="U2258" s="92"/>
      <c r="V2258" s="92"/>
      <c r="W2258" s="92"/>
      <c r="X2258" s="75"/>
      <c r="Y2258" s="83"/>
      <c r="Z2258" s="83"/>
      <c r="AA2258" s="83"/>
      <c r="AB2258" s="92"/>
      <c r="AC2258" s="92"/>
      <c r="AD2258" s="92"/>
      <c r="AE2258" s="92"/>
      <c r="AF2258" s="92"/>
      <c r="AG2258" s="92"/>
      <c r="AH2258" s="92"/>
      <c r="AI2258" s="75"/>
      <c r="AJ2258" s="83"/>
      <c r="AK2258" s="83"/>
      <c r="AL2258" s="83"/>
      <c r="AM2258" s="92"/>
      <c r="AN2258" s="92"/>
      <c r="AO2258" s="92"/>
      <c r="AP2258" s="92"/>
      <c r="AQ2258" s="92"/>
      <c r="AR2258" s="92"/>
      <c r="AS2258" s="92"/>
      <c r="AT2258" s="92"/>
      <c r="AU2258" s="92"/>
      <c r="AV2258" s="75"/>
      <c r="AW2258" s="75"/>
      <c r="AX2258" s="83"/>
      <c r="AY2258" s="83"/>
      <c r="AZ2258" s="93"/>
      <c r="BA2258" s="94"/>
      <c r="BB2258" s="71"/>
      <c r="BC2258" s="54"/>
      <c r="BD2258" s="41">
        <v>4</v>
      </c>
      <c r="BE2258" s="52">
        <v>45</v>
      </c>
      <c r="BF2258" s="62">
        <v>4532</v>
      </c>
      <c r="BG2258" s="280" t="s">
        <v>52</v>
      </c>
    </row>
    <row r="2259" spans="1:59" s="63" customFormat="1" ht="12.75" x14ac:dyDescent="0.2">
      <c r="A2259" s="196">
        <v>4</v>
      </c>
      <c r="B2259" s="197" t="s">
        <v>422</v>
      </c>
      <c r="C2259" s="208">
        <v>45</v>
      </c>
      <c r="D2259" s="209" t="s">
        <v>794</v>
      </c>
      <c r="E2259" s="210">
        <v>4532</v>
      </c>
      <c r="F2259" s="211" t="s">
        <v>850</v>
      </c>
      <c r="G2259" s="231"/>
      <c r="H2259" s="65"/>
      <c r="I2259" s="222"/>
      <c r="J2259" s="66"/>
      <c r="K2259" s="66"/>
      <c r="L2259" s="66"/>
      <c r="M2259" s="64"/>
      <c r="N2259" s="304"/>
      <c r="O2259" s="305"/>
      <c r="P2259" s="127"/>
      <c r="Q2259" s="67"/>
      <c r="R2259" s="67"/>
      <c r="S2259" s="67"/>
      <c r="T2259" s="67"/>
      <c r="U2259" s="67"/>
      <c r="V2259" s="67"/>
      <c r="W2259" s="67"/>
      <c r="X2259" s="67"/>
      <c r="Y2259" s="68"/>
      <c r="Z2259" s="68"/>
      <c r="AA2259" s="68"/>
      <c r="AB2259" s="67"/>
      <c r="AC2259" s="67"/>
      <c r="AD2259" s="67"/>
      <c r="AE2259" s="67"/>
      <c r="AF2259" s="67"/>
      <c r="AG2259" s="67"/>
      <c r="AH2259" s="67"/>
      <c r="AI2259" s="67"/>
      <c r="AJ2259" s="68"/>
      <c r="AK2259" s="68"/>
      <c r="AL2259" s="68"/>
      <c r="AM2259" s="67"/>
      <c r="AN2259" s="67"/>
      <c r="AO2259" s="67"/>
      <c r="AP2259" s="67"/>
      <c r="AQ2259" s="67"/>
      <c r="AR2259" s="67"/>
      <c r="AS2259" s="67"/>
      <c r="AT2259" s="67"/>
      <c r="AU2259" s="67"/>
      <c r="AV2259" s="67"/>
      <c r="AW2259" s="67"/>
      <c r="AX2259" s="68"/>
      <c r="AY2259" s="68"/>
      <c r="AZ2259" s="69"/>
      <c r="BA2259" s="70"/>
      <c r="BB2259" s="71"/>
      <c r="BC2259" s="54"/>
      <c r="BD2259" s="41">
        <v>4</v>
      </c>
      <c r="BE2259" s="52">
        <v>45</v>
      </c>
      <c r="BF2259" s="62">
        <v>4532</v>
      </c>
      <c r="BG2259" s="275"/>
    </row>
    <row r="2260" spans="1:59" s="63" customFormat="1" ht="12.75" x14ac:dyDescent="0.2">
      <c r="A2260" s="196">
        <v>4</v>
      </c>
      <c r="B2260" s="197" t="s">
        <v>422</v>
      </c>
      <c r="C2260" s="208">
        <v>45</v>
      </c>
      <c r="D2260" s="209" t="s">
        <v>794</v>
      </c>
      <c r="E2260" s="210">
        <v>4532</v>
      </c>
      <c r="F2260" s="211" t="s">
        <v>850</v>
      </c>
      <c r="G2260" s="230"/>
      <c r="H2260" s="56"/>
      <c r="I2260" s="221"/>
      <c r="J2260" s="57"/>
      <c r="K2260" s="57"/>
      <c r="L2260" s="57"/>
      <c r="M2260" s="55"/>
      <c r="N2260" s="303"/>
      <c r="O2260" s="245"/>
      <c r="P2260" s="122"/>
      <c r="Q2260" s="58"/>
      <c r="R2260" s="58"/>
      <c r="S2260" s="58"/>
      <c r="T2260" s="58"/>
      <c r="U2260" s="58"/>
      <c r="V2260" s="58"/>
      <c r="W2260" s="58"/>
      <c r="X2260" s="58"/>
      <c r="Y2260" s="59"/>
      <c r="Z2260" s="59"/>
      <c r="AA2260" s="59"/>
      <c r="AB2260" s="58"/>
      <c r="AC2260" s="58"/>
      <c r="AD2260" s="58"/>
      <c r="AE2260" s="58"/>
      <c r="AF2260" s="58"/>
      <c r="AG2260" s="58"/>
      <c r="AH2260" s="58"/>
      <c r="AI2260" s="58"/>
      <c r="AJ2260" s="59"/>
      <c r="AK2260" s="59"/>
      <c r="AL2260" s="59"/>
      <c r="AM2260" s="58"/>
      <c r="AN2260" s="58"/>
      <c r="AO2260" s="58"/>
      <c r="AP2260" s="58"/>
      <c r="AQ2260" s="58"/>
      <c r="AR2260" s="58"/>
      <c r="AS2260" s="58"/>
      <c r="AT2260" s="58"/>
      <c r="AU2260" s="58"/>
      <c r="AV2260" s="58"/>
      <c r="AW2260" s="58"/>
      <c r="AX2260" s="59"/>
      <c r="AY2260" s="59"/>
      <c r="AZ2260" s="60"/>
      <c r="BA2260" s="61"/>
      <c r="BB2260" s="54"/>
      <c r="BC2260" s="54"/>
      <c r="BD2260" s="41">
        <v>4</v>
      </c>
      <c r="BE2260" s="52">
        <v>45</v>
      </c>
      <c r="BF2260" s="62">
        <v>4532</v>
      </c>
      <c r="BG2260" s="274"/>
    </row>
    <row r="2261" spans="1:59" x14ac:dyDescent="0.25">
      <c r="A2261" s="196">
        <v>4</v>
      </c>
      <c r="B2261" s="197" t="s">
        <v>422</v>
      </c>
      <c r="C2261" s="208">
        <v>45</v>
      </c>
      <c r="D2261" s="209" t="s">
        <v>794</v>
      </c>
      <c r="E2261" s="212">
        <v>4534</v>
      </c>
      <c r="F2261" s="213" t="s">
        <v>851</v>
      </c>
      <c r="G2261" s="234"/>
      <c r="H2261" s="138"/>
      <c r="I2261" s="224"/>
      <c r="J2261" s="98"/>
      <c r="K2261" s="98"/>
      <c r="L2261" s="98"/>
      <c r="M2261" s="137"/>
      <c r="N2261" s="322"/>
      <c r="O2261" s="323"/>
      <c r="P2261" s="139"/>
      <c r="Q2261" s="139"/>
      <c r="R2261" s="139"/>
      <c r="S2261" s="139"/>
      <c r="T2261" s="139"/>
      <c r="U2261" s="139"/>
      <c r="V2261" s="139"/>
      <c r="W2261" s="139"/>
      <c r="X2261" s="139"/>
      <c r="Y2261" s="100"/>
      <c r="Z2261" s="125"/>
      <c r="AA2261" s="125"/>
      <c r="AB2261" s="139"/>
      <c r="AC2261" s="139"/>
      <c r="AD2261" s="139"/>
      <c r="AE2261" s="139"/>
      <c r="AF2261" s="139"/>
      <c r="AG2261" s="139"/>
      <c r="AH2261" s="139"/>
      <c r="AI2261" s="139"/>
      <c r="AJ2261" s="100"/>
      <c r="AK2261" s="125"/>
      <c r="AL2261" s="125"/>
      <c r="AM2261" s="139"/>
      <c r="AN2261" s="139"/>
      <c r="AO2261" s="139"/>
      <c r="AP2261" s="139"/>
      <c r="AQ2261" s="139"/>
      <c r="AR2261" s="139"/>
      <c r="AS2261" s="139"/>
      <c r="AT2261" s="139"/>
      <c r="AU2261" s="139"/>
      <c r="AV2261" s="139"/>
      <c r="AW2261" s="99"/>
      <c r="AX2261" s="125"/>
      <c r="AY2261" s="100"/>
      <c r="AZ2261" s="140"/>
      <c r="BA2261" s="141"/>
      <c r="BB2261" s="136"/>
      <c r="BC2261" s="136"/>
      <c r="BD2261" s="41">
        <v>4</v>
      </c>
      <c r="BE2261" s="52">
        <v>45</v>
      </c>
      <c r="BF2261" s="103">
        <v>4534</v>
      </c>
      <c r="BG2261" s="283"/>
    </row>
    <row r="2262" spans="1:59" s="63" customFormat="1" ht="12.75" x14ac:dyDescent="0.2">
      <c r="A2262" s="196">
        <v>4</v>
      </c>
      <c r="B2262" s="197" t="s">
        <v>422</v>
      </c>
      <c r="C2262" s="208">
        <v>45</v>
      </c>
      <c r="D2262" s="209" t="s">
        <v>794</v>
      </c>
      <c r="E2262" s="212">
        <v>4534</v>
      </c>
      <c r="F2262" s="213" t="s">
        <v>851</v>
      </c>
      <c r="G2262" s="232"/>
      <c r="H2262" s="97"/>
      <c r="I2262" s="224"/>
      <c r="J2262" s="98"/>
      <c r="K2262" s="98"/>
      <c r="L2262" s="98"/>
      <c r="M2262" s="96"/>
      <c r="N2262" s="307"/>
      <c r="O2262" s="246"/>
      <c r="P2262" s="124"/>
      <c r="Q2262" s="99"/>
      <c r="R2262" s="99"/>
      <c r="S2262" s="99"/>
      <c r="T2262" s="99"/>
      <c r="U2262" s="99"/>
      <c r="V2262" s="99"/>
      <c r="W2262" s="99"/>
      <c r="X2262" s="99"/>
      <c r="Y2262" s="100"/>
      <c r="Z2262" s="100"/>
      <c r="AA2262" s="100"/>
      <c r="AB2262" s="99"/>
      <c r="AC2262" s="99"/>
      <c r="AD2262" s="99"/>
      <c r="AE2262" s="99"/>
      <c r="AF2262" s="99"/>
      <c r="AG2262" s="99"/>
      <c r="AH2262" s="99"/>
      <c r="AI2262" s="99"/>
      <c r="AJ2262" s="100"/>
      <c r="AK2262" s="100"/>
      <c r="AL2262" s="100"/>
      <c r="AM2262" s="99"/>
      <c r="AN2262" s="99"/>
      <c r="AO2262" s="99"/>
      <c r="AP2262" s="99"/>
      <c r="AQ2262" s="99"/>
      <c r="AR2262" s="99"/>
      <c r="AS2262" s="99"/>
      <c r="AT2262" s="99"/>
      <c r="AU2262" s="99"/>
      <c r="AV2262" s="99"/>
      <c r="AW2262" s="99"/>
      <c r="AX2262" s="100"/>
      <c r="AY2262" s="100"/>
      <c r="AZ2262" s="101"/>
      <c r="BA2262" s="102"/>
      <c r="BB2262" s="95"/>
      <c r="BC2262" s="95"/>
      <c r="BD2262" s="41">
        <v>4</v>
      </c>
      <c r="BE2262" s="52">
        <v>45</v>
      </c>
      <c r="BF2262" s="103">
        <v>4534</v>
      </c>
      <c r="BG2262" s="277"/>
    </row>
    <row r="2263" spans="1:59" s="63" customFormat="1" ht="12.75" x14ac:dyDescent="0.2">
      <c r="A2263" s="196">
        <v>4</v>
      </c>
      <c r="B2263" s="197" t="s">
        <v>422</v>
      </c>
      <c r="C2263" s="208">
        <v>45</v>
      </c>
      <c r="D2263" s="209" t="s">
        <v>794</v>
      </c>
      <c r="E2263" s="212">
        <v>4534</v>
      </c>
      <c r="F2263" s="213" t="s">
        <v>851</v>
      </c>
      <c r="G2263" s="236"/>
      <c r="H2263" s="65"/>
      <c r="I2263" s="222"/>
      <c r="J2263" s="66"/>
      <c r="K2263" s="66"/>
      <c r="L2263" s="66"/>
      <c r="M2263" s="64"/>
      <c r="N2263" s="304"/>
      <c r="O2263" s="305"/>
      <c r="P2263" s="127"/>
      <c r="Q2263" s="67"/>
      <c r="R2263" s="67"/>
      <c r="S2263" s="67"/>
      <c r="T2263" s="67"/>
      <c r="U2263" s="67"/>
      <c r="V2263" s="67"/>
      <c r="W2263" s="67"/>
      <c r="X2263" s="67"/>
      <c r="Y2263" s="68"/>
      <c r="Z2263" s="68"/>
      <c r="AA2263" s="68"/>
      <c r="AB2263" s="67"/>
      <c r="AC2263" s="67"/>
      <c r="AD2263" s="67"/>
      <c r="AE2263" s="67"/>
      <c r="AF2263" s="67"/>
      <c r="AG2263" s="67"/>
      <c r="AH2263" s="67"/>
      <c r="AI2263" s="67"/>
      <c r="AJ2263" s="68"/>
      <c r="AK2263" s="68"/>
      <c r="AL2263" s="68"/>
      <c r="AM2263" s="67"/>
      <c r="AN2263" s="67"/>
      <c r="AO2263" s="67"/>
      <c r="AP2263" s="67"/>
      <c r="AQ2263" s="67"/>
      <c r="AR2263" s="67"/>
      <c r="AS2263" s="67"/>
      <c r="AT2263" s="67"/>
      <c r="AU2263" s="67"/>
      <c r="AV2263" s="67"/>
      <c r="AW2263" s="67"/>
      <c r="AX2263" s="68"/>
      <c r="AY2263" s="68"/>
      <c r="AZ2263" s="69"/>
      <c r="BA2263" s="70"/>
      <c r="BB2263" s="71"/>
      <c r="BC2263" s="95"/>
      <c r="BD2263" s="41">
        <v>4</v>
      </c>
      <c r="BE2263" s="52">
        <v>45</v>
      </c>
      <c r="BF2263" s="103">
        <v>4534</v>
      </c>
      <c r="BG2263" s="275"/>
    </row>
    <row r="2264" spans="1:59" s="63" customFormat="1" ht="12.75" x14ac:dyDescent="0.2">
      <c r="A2264" s="196">
        <v>4</v>
      </c>
      <c r="B2264" s="197" t="s">
        <v>422</v>
      </c>
      <c r="C2264" s="208">
        <v>45</v>
      </c>
      <c r="D2264" s="209" t="s">
        <v>794</v>
      </c>
      <c r="E2264" s="212">
        <v>4534</v>
      </c>
      <c r="F2264" s="213" t="s">
        <v>851</v>
      </c>
      <c r="G2264" s="236"/>
      <c r="H2264" s="72" t="s">
        <v>1233</v>
      </c>
      <c r="I2264" s="223" t="s">
        <v>1258</v>
      </c>
      <c r="J2264" s="73"/>
      <c r="K2264" s="73"/>
      <c r="L2264" s="73"/>
      <c r="M2264" s="74"/>
      <c r="N2264" s="247"/>
      <c r="O2264" s="306"/>
      <c r="P2264" s="105"/>
      <c r="Q2264" s="75"/>
      <c r="R2264" s="75"/>
      <c r="S2264" s="75"/>
      <c r="T2264" s="75"/>
      <c r="U2264" s="75"/>
      <c r="V2264" s="75"/>
      <c r="W2264" s="75"/>
      <c r="X2264" s="75"/>
      <c r="Y2264" s="76" t="s">
        <v>1241</v>
      </c>
      <c r="Z2264" s="77" t="s">
        <v>1241</v>
      </c>
      <c r="AA2264" s="78">
        <f>AA$2251</f>
        <v>0</v>
      </c>
      <c r="AB2264" s="75"/>
      <c r="AC2264" s="75"/>
      <c r="AD2264" s="75"/>
      <c r="AE2264" s="75"/>
      <c r="AF2264" s="75"/>
      <c r="AG2264" s="75"/>
      <c r="AH2264" s="75"/>
      <c r="AI2264" s="75"/>
      <c r="AJ2264" s="76" t="s">
        <v>1241</v>
      </c>
      <c r="AK2264" s="77" t="s">
        <v>1241</v>
      </c>
      <c r="AL2264" s="78">
        <f>AL$2251</f>
        <v>0</v>
      </c>
      <c r="AM2264" s="75"/>
      <c r="AN2264" s="75"/>
      <c r="AO2264" s="75"/>
      <c r="AP2264" s="75"/>
      <c r="AQ2264" s="75"/>
      <c r="AR2264" s="75"/>
      <c r="AS2264" s="75"/>
      <c r="AT2264" s="75"/>
      <c r="AU2264" s="75"/>
      <c r="AV2264" s="75"/>
      <c r="AW2264" s="76" t="s">
        <v>1241</v>
      </c>
      <c r="AX2264" s="77" t="s">
        <v>1241</v>
      </c>
      <c r="AY2264" s="78">
        <f>AY$2251</f>
        <v>500</v>
      </c>
      <c r="AZ2264" s="79"/>
      <c r="BA2264" s="80" t="str">
        <f>I2264</f>
        <v>&gt; see 4532, Steel screens and shutters</v>
      </c>
      <c r="BB2264" s="71"/>
      <c r="BC2264" s="95"/>
      <c r="BD2264" s="41">
        <v>4</v>
      </c>
      <c r="BE2264" s="52">
        <v>45</v>
      </c>
      <c r="BF2264" s="103">
        <v>4534</v>
      </c>
      <c r="BG2264" s="276" t="s">
        <v>47</v>
      </c>
    </row>
    <row r="2265" spans="1:59" s="63" customFormat="1" ht="12.75" x14ac:dyDescent="0.2">
      <c r="A2265" s="196">
        <v>4</v>
      </c>
      <c r="B2265" s="197" t="s">
        <v>422</v>
      </c>
      <c r="C2265" s="208">
        <v>45</v>
      </c>
      <c r="D2265" s="209" t="s">
        <v>794</v>
      </c>
      <c r="E2265" s="212">
        <v>4534</v>
      </c>
      <c r="F2265" s="213" t="s">
        <v>851</v>
      </c>
      <c r="G2265" s="236"/>
      <c r="H2265" s="65"/>
      <c r="I2265" s="222"/>
      <c r="J2265" s="66"/>
      <c r="K2265" s="66"/>
      <c r="L2265" s="66"/>
      <c r="M2265" s="64"/>
      <c r="N2265" s="304"/>
      <c r="O2265" s="305"/>
      <c r="P2265" s="127"/>
      <c r="Q2265" s="67"/>
      <c r="R2265" s="67"/>
      <c r="S2265" s="67"/>
      <c r="T2265" s="67"/>
      <c r="U2265" s="67"/>
      <c r="V2265" s="67"/>
      <c r="W2265" s="67"/>
      <c r="X2265" s="67"/>
      <c r="Y2265" s="68"/>
      <c r="Z2265" s="68"/>
      <c r="AA2265" s="68"/>
      <c r="AB2265" s="67"/>
      <c r="AC2265" s="67"/>
      <c r="AD2265" s="67"/>
      <c r="AE2265" s="67"/>
      <c r="AF2265" s="67"/>
      <c r="AG2265" s="67"/>
      <c r="AH2265" s="67"/>
      <c r="AI2265" s="67"/>
      <c r="AJ2265" s="68"/>
      <c r="AK2265" s="68"/>
      <c r="AL2265" s="68"/>
      <c r="AM2265" s="67"/>
      <c r="AN2265" s="67"/>
      <c r="AO2265" s="67"/>
      <c r="AP2265" s="67"/>
      <c r="AQ2265" s="67"/>
      <c r="AR2265" s="67"/>
      <c r="AS2265" s="67"/>
      <c r="AT2265" s="67"/>
      <c r="AU2265" s="67"/>
      <c r="AV2265" s="67"/>
      <c r="AW2265" s="67"/>
      <c r="AX2265" s="68"/>
      <c r="AY2265" s="68"/>
      <c r="AZ2265" s="69"/>
      <c r="BA2265" s="70"/>
      <c r="BB2265" s="71"/>
      <c r="BC2265" s="95"/>
      <c r="BD2265" s="41">
        <v>4</v>
      </c>
      <c r="BE2265" s="52">
        <v>45</v>
      </c>
      <c r="BF2265" s="103">
        <v>4534</v>
      </c>
      <c r="BG2265" s="275"/>
    </row>
    <row r="2266" spans="1:59" s="63" customFormat="1" ht="12.75" x14ac:dyDescent="0.2">
      <c r="A2266" s="196">
        <v>4</v>
      </c>
      <c r="B2266" s="197" t="s">
        <v>422</v>
      </c>
      <c r="C2266" s="208">
        <v>45</v>
      </c>
      <c r="D2266" s="209" t="s">
        <v>794</v>
      </c>
      <c r="E2266" s="212">
        <v>4534</v>
      </c>
      <c r="F2266" s="213" t="s">
        <v>851</v>
      </c>
      <c r="G2266" s="232"/>
      <c r="H2266" s="97"/>
      <c r="I2266" s="224"/>
      <c r="J2266" s="98"/>
      <c r="K2266" s="98"/>
      <c r="L2266" s="98"/>
      <c r="M2266" s="96"/>
      <c r="N2266" s="307"/>
      <c r="O2266" s="246"/>
      <c r="P2266" s="124"/>
      <c r="Q2266" s="99"/>
      <c r="R2266" s="99"/>
      <c r="S2266" s="99"/>
      <c r="T2266" s="99"/>
      <c r="U2266" s="99"/>
      <c r="V2266" s="99"/>
      <c r="W2266" s="99"/>
      <c r="X2266" s="99"/>
      <c r="Y2266" s="100"/>
      <c r="Z2266" s="100"/>
      <c r="AA2266" s="100"/>
      <c r="AB2266" s="99"/>
      <c r="AC2266" s="99"/>
      <c r="AD2266" s="99"/>
      <c r="AE2266" s="99"/>
      <c r="AF2266" s="99"/>
      <c r="AG2266" s="99"/>
      <c r="AH2266" s="99"/>
      <c r="AI2266" s="99"/>
      <c r="AJ2266" s="100"/>
      <c r="AK2266" s="100"/>
      <c r="AL2266" s="100"/>
      <c r="AM2266" s="99"/>
      <c r="AN2266" s="99"/>
      <c r="AO2266" s="99"/>
      <c r="AP2266" s="99"/>
      <c r="AQ2266" s="99"/>
      <c r="AR2266" s="99"/>
      <c r="AS2266" s="99"/>
      <c r="AT2266" s="99"/>
      <c r="AU2266" s="99"/>
      <c r="AV2266" s="99"/>
      <c r="AW2266" s="99"/>
      <c r="AX2266" s="100"/>
      <c r="AY2266" s="100"/>
      <c r="AZ2266" s="101"/>
      <c r="BA2266" s="102"/>
      <c r="BB2266" s="95"/>
      <c r="BC2266" s="95"/>
      <c r="BD2266" s="41">
        <v>4</v>
      </c>
      <c r="BE2266" s="52">
        <v>45</v>
      </c>
      <c r="BF2266" s="103">
        <v>4534</v>
      </c>
      <c r="BG2266" s="277"/>
    </row>
    <row r="2267" spans="1:59" x14ac:dyDescent="0.25">
      <c r="A2267" s="196">
        <v>4</v>
      </c>
      <c r="B2267" s="197" t="s">
        <v>422</v>
      </c>
      <c r="C2267" s="208">
        <v>45</v>
      </c>
      <c r="D2267" s="209" t="s">
        <v>794</v>
      </c>
      <c r="E2267" s="210">
        <v>4541</v>
      </c>
      <c r="F2267" s="211" t="s">
        <v>852</v>
      </c>
      <c r="G2267" s="235"/>
      <c r="H2267" s="145"/>
      <c r="I2267" s="221"/>
      <c r="J2267" s="57"/>
      <c r="K2267" s="57"/>
      <c r="L2267" s="57"/>
      <c r="M2267" s="144"/>
      <c r="N2267" s="324"/>
      <c r="O2267" s="325"/>
      <c r="P2267" s="146"/>
      <c r="Q2267" s="146"/>
      <c r="R2267" s="146"/>
      <c r="S2267" s="146"/>
      <c r="T2267" s="146"/>
      <c r="U2267" s="146"/>
      <c r="V2267" s="146"/>
      <c r="W2267" s="146"/>
      <c r="X2267" s="146"/>
      <c r="Y2267" s="59"/>
      <c r="Z2267" s="123"/>
      <c r="AA2267" s="123"/>
      <c r="AB2267" s="146"/>
      <c r="AC2267" s="146"/>
      <c r="AD2267" s="146"/>
      <c r="AE2267" s="146"/>
      <c r="AF2267" s="146"/>
      <c r="AG2267" s="146"/>
      <c r="AH2267" s="146"/>
      <c r="AI2267" s="146"/>
      <c r="AJ2267" s="59"/>
      <c r="AK2267" s="123"/>
      <c r="AL2267" s="123"/>
      <c r="AM2267" s="146"/>
      <c r="AN2267" s="146"/>
      <c r="AO2267" s="146"/>
      <c r="AP2267" s="146"/>
      <c r="AQ2267" s="146"/>
      <c r="AR2267" s="146"/>
      <c r="AS2267" s="146"/>
      <c r="AT2267" s="146"/>
      <c r="AU2267" s="146"/>
      <c r="AV2267" s="146"/>
      <c r="AW2267" s="58"/>
      <c r="AX2267" s="123"/>
      <c r="AY2267" s="59"/>
      <c r="AZ2267" s="147"/>
      <c r="BA2267" s="148"/>
      <c r="BB2267" s="143"/>
      <c r="BC2267" s="143"/>
      <c r="BD2267" s="41">
        <v>4</v>
      </c>
      <c r="BE2267" s="52">
        <v>45</v>
      </c>
      <c r="BF2267" s="62">
        <v>4541</v>
      </c>
      <c r="BG2267" s="284"/>
    </row>
    <row r="2268" spans="1:59" s="63" customFormat="1" ht="12.75" x14ac:dyDescent="0.2">
      <c r="A2268" s="196">
        <v>4</v>
      </c>
      <c r="B2268" s="197" t="s">
        <v>422</v>
      </c>
      <c r="C2268" s="208">
        <v>45</v>
      </c>
      <c r="D2268" s="209" t="s">
        <v>794</v>
      </c>
      <c r="E2268" s="210">
        <v>4541</v>
      </c>
      <c r="F2268" s="211" t="s">
        <v>852</v>
      </c>
      <c r="G2268" s="230"/>
      <c r="H2268" s="56"/>
      <c r="I2268" s="221"/>
      <c r="J2268" s="57"/>
      <c r="K2268" s="57"/>
      <c r="L2268" s="57"/>
      <c r="M2268" s="55"/>
      <c r="N2268" s="303"/>
      <c r="O2268" s="245"/>
      <c r="P2268" s="122"/>
      <c r="Q2268" s="58"/>
      <c r="R2268" s="58"/>
      <c r="S2268" s="58"/>
      <c r="T2268" s="58"/>
      <c r="U2268" s="58"/>
      <c r="V2268" s="58"/>
      <c r="W2268" s="58"/>
      <c r="X2268" s="58"/>
      <c r="Y2268" s="59"/>
      <c r="Z2268" s="59"/>
      <c r="AA2268" s="59"/>
      <c r="AB2268" s="58"/>
      <c r="AC2268" s="58"/>
      <c r="AD2268" s="58"/>
      <c r="AE2268" s="58"/>
      <c r="AF2268" s="58"/>
      <c r="AG2268" s="58"/>
      <c r="AH2268" s="58"/>
      <c r="AI2268" s="58"/>
      <c r="AJ2268" s="59"/>
      <c r="AK2268" s="59"/>
      <c r="AL2268" s="59"/>
      <c r="AM2268" s="58"/>
      <c r="AN2268" s="58"/>
      <c r="AO2268" s="58"/>
      <c r="AP2268" s="58"/>
      <c r="AQ2268" s="58"/>
      <c r="AR2268" s="58"/>
      <c r="AS2268" s="58"/>
      <c r="AT2268" s="58"/>
      <c r="AU2268" s="58"/>
      <c r="AV2268" s="58"/>
      <c r="AW2268" s="58"/>
      <c r="AX2268" s="59"/>
      <c r="AY2268" s="59"/>
      <c r="AZ2268" s="60"/>
      <c r="BA2268" s="61"/>
      <c r="BB2268" s="54"/>
      <c r="BC2268" s="54"/>
      <c r="BD2268" s="41">
        <v>4</v>
      </c>
      <c r="BE2268" s="52">
        <v>45</v>
      </c>
      <c r="BF2268" s="62">
        <v>4541</v>
      </c>
      <c r="BG2268" s="274"/>
    </row>
    <row r="2269" spans="1:59" s="63" customFormat="1" ht="12.75" x14ac:dyDescent="0.2">
      <c r="A2269" s="196">
        <v>4</v>
      </c>
      <c r="B2269" s="197" t="s">
        <v>422</v>
      </c>
      <c r="C2269" s="208">
        <v>45</v>
      </c>
      <c r="D2269" s="209" t="s">
        <v>794</v>
      </c>
      <c r="E2269" s="210">
        <v>4541</v>
      </c>
      <c r="F2269" s="211" t="s">
        <v>852</v>
      </c>
      <c r="G2269" s="231"/>
      <c r="H2269" s="65"/>
      <c r="I2269" s="222"/>
      <c r="J2269" s="66"/>
      <c r="K2269" s="66"/>
      <c r="L2269" s="66"/>
      <c r="M2269" s="64"/>
      <c r="N2269" s="308"/>
      <c r="O2269" s="309"/>
      <c r="P2269" s="127"/>
      <c r="Q2269" s="67"/>
      <c r="R2269" s="67"/>
      <c r="S2269" s="67"/>
      <c r="T2269" s="67"/>
      <c r="U2269" s="67"/>
      <c r="V2269" s="67"/>
      <c r="W2269" s="67"/>
      <c r="X2269" s="67"/>
      <c r="Y2269" s="68"/>
      <c r="Z2269" s="68"/>
      <c r="AA2269" s="68"/>
      <c r="AB2269" s="67"/>
      <c r="AC2269" s="67"/>
      <c r="AD2269" s="67"/>
      <c r="AE2269" s="67"/>
      <c r="AF2269" s="67"/>
      <c r="AG2269" s="67"/>
      <c r="AH2269" s="67"/>
      <c r="AI2269" s="67"/>
      <c r="AJ2269" s="68"/>
      <c r="AK2269" s="68"/>
      <c r="AL2269" s="68"/>
      <c r="AM2269" s="67"/>
      <c r="AN2269" s="67"/>
      <c r="AO2269" s="67"/>
      <c r="AP2269" s="67"/>
      <c r="AQ2269" s="67"/>
      <c r="AR2269" s="67"/>
      <c r="AS2269" s="67"/>
      <c r="AT2269" s="67"/>
      <c r="AU2269" s="67"/>
      <c r="AV2269" s="67"/>
      <c r="AW2269" s="67"/>
      <c r="AX2269" s="68"/>
      <c r="AY2269" s="68"/>
      <c r="AZ2269" s="69"/>
      <c r="BA2269" s="70"/>
      <c r="BB2269" s="71"/>
      <c r="BC2269" s="54"/>
      <c r="BD2269" s="41">
        <v>4</v>
      </c>
      <c r="BE2269" s="52">
        <v>45</v>
      </c>
      <c r="BF2269" s="62">
        <v>4541</v>
      </c>
      <c r="BG2269" s="275"/>
    </row>
    <row r="2270" spans="1:59" s="63" customFormat="1" ht="12.75" x14ac:dyDescent="0.2">
      <c r="A2270" s="196">
        <v>4</v>
      </c>
      <c r="B2270" s="197" t="s">
        <v>422</v>
      </c>
      <c r="C2270" s="208">
        <v>45</v>
      </c>
      <c r="D2270" s="209" t="s">
        <v>794</v>
      </c>
      <c r="E2270" s="210">
        <v>4541</v>
      </c>
      <c r="F2270" s="211" t="s">
        <v>852</v>
      </c>
      <c r="G2270" s="231"/>
      <c r="H2270" s="72" t="s">
        <v>47</v>
      </c>
      <c r="I2270" s="223"/>
      <c r="J2270" s="73"/>
      <c r="K2270" s="73"/>
      <c r="L2270" s="73"/>
      <c r="M2270" s="74"/>
      <c r="N2270" s="247"/>
      <c r="O2270" s="306"/>
      <c r="P2270" s="105"/>
      <c r="Q2270" s="75"/>
      <c r="R2270" s="75"/>
      <c r="S2270" s="75"/>
      <c r="T2270" s="75"/>
      <c r="U2270" s="75"/>
      <c r="V2270" s="75"/>
      <c r="W2270" s="75"/>
      <c r="X2270" s="75"/>
      <c r="Y2270" s="76">
        <f>IF(ISNUMBER(VLOOKUP(Y2272,P$7:W$7,MATCH(Y2272,P$7:W$7))),VLOOKUP(Y2272,P$7:W$7,MATCH(Y2272,P$7:W$7)),IF(N2274=0,"No Data",IF(Y2272&gt;0,"&lt;100",0)))</f>
        <v>0</v>
      </c>
      <c r="Z2270" s="77">
        <f>IF(ISNUMBER(VLOOKUP(Z2274,P$7:W$7,MATCH(Z2274,P$7:W$7))),VLOOKUP(Z2274,P$7:W$7,MATCH(Z2274,P$7:W$7)),IF(N2274=0,"No Data",IF(Z2274&gt;0,"&lt;100",0)))</f>
        <v>0</v>
      </c>
      <c r="AA2270" s="106">
        <f>IF(ISNUMBER(Z2270),Z2270,0)</f>
        <v>0</v>
      </c>
      <c r="AB2270" s="75"/>
      <c r="AC2270" s="75"/>
      <c r="AD2270" s="75"/>
      <c r="AE2270" s="75"/>
      <c r="AF2270" s="75"/>
      <c r="AG2270" s="75"/>
      <c r="AH2270" s="75"/>
      <c r="AI2270" s="75"/>
      <c r="AJ2270" s="76">
        <f>IF(ISNUMBER(VLOOKUP(AJ2272,AB$7:AH$7,MATCH(AJ2272,AB$7:AH$7))),VLOOKUP(AJ2272,AB$7:AH$7,MATCH(AJ2272,AB$7:AH$7)),IF(N2274=0,"No Data",IF(AJ2272&gt;0,"&lt;50",0)))</f>
        <v>0</v>
      </c>
      <c r="AK2270" s="77">
        <f>IF(ISNUMBER(VLOOKUP(AK2274,AB$7:AH$7,MATCH(AK2274,AB$7:AH$7))),VLOOKUP(AK2274,AB$7:AH$7,MATCH(AK2274,AB$7:AH$7)),IF(N2274=0,"No Data",IF(AK2274&gt;0,"&lt;50",0)))</f>
        <v>0</v>
      </c>
      <c r="AL2270" s="106">
        <f>IF(ISNUMBER(AK2270),AK2270,0)</f>
        <v>0</v>
      </c>
      <c r="AM2270" s="75"/>
      <c r="AN2270" s="75"/>
      <c r="AO2270" s="75"/>
      <c r="AP2270" s="75"/>
      <c r="AQ2270" s="75"/>
      <c r="AR2270" s="75"/>
      <c r="AS2270" s="75"/>
      <c r="AT2270" s="75"/>
      <c r="AU2270" s="75"/>
      <c r="AV2270" s="75"/>
      <c r="AW2270" s="76">
        <f>IF(ISNUMBER(VLOOKUP(AW2272,AM$7:AU$7,MATCH(AW2272,AM$7:AU$7))),VLOOKUP(AW2272,AM$7:AU$7,MATCH(AW2272,AM$7:AU$7)),IF(N2274=0,"No Data",IF(AW2272&gt;0,"&lt;10",0)))</f>
        <v>100</v>
      </c>
      <c r="AX2270" s="77">
        <f>IF(ISNUMBER(VLOOKUP(AX2274,AM$7:AU$7,MATCH(AX2274,AM$7:AU$7))),VLOOKUP(AX2274,AM$7:AU$7,MATCH(AX2274,AM$7:AU$7)),IF(N2274=0,"No Data",IF(AX2274&gt;0,"&lt;10",0)))</f>
        <v>100</v>
      </c>
      <c r="AY2270" s="106">
        <f>IF(ISNUMBER(AX2270),AX2270,0)</f>
        <v>100</v>
      </c>
      <c r="AZ2270" s="79"/>
      <c r="BA2270" s="80"/>
      <c r="BB2270" s="71"/>
      <c r="BC2270" s="54"/>
      <c r="BD2270" s="41">
        <v>4</v>
      </c>
      <c r="BE2270" s="52">
        <v>45</v>
      </c>
      <c r="BF2270" s="62">
        <v>4541</v>
      </c>
      <c r="BG2270" s="276" t="s">
        <v>47</v>
      </c>
    </row>
    <row r="2271" spans="1:59" s="63" customFormat="1" ht="12.75" x14ac:dyDescent="0.2">
      <c r="A2271" s="196">
        <v>4</v>
      </c>
      <c r="B2271" s="197" t="s">
        <v>422</v>
      </c>
      <c r="C2271" s="208">
        <v>45</v>
      </c>
      <c r="D2271" s="209" t="s">
        <v>794</v>
      </c>
      <c r="E2271" s="210">
        <v>4541</v>
      </c>
      <c r="F2271" s="211" t="s">
        <v>852</v>
      </c>
      <c r="G2271" s="231"/>
      <c r="H2271" s="81" t="s">
        <v>48</v>
      </c>
      <c r="I2271" s="223"/>
      <c r="J2271" s="73"/>
      <c r="K2271" s="73"/>
      <c r="L2271" s="73"/>
      <c r="M2271" s="74"/>
      <c r="N2271" s="247"/>
      <c r="O2271" s="306"/>
      <c r="P2271" s="105"/>
      <c r="Q2271" s="75"/>
      <c r="R2271" s="75"/>
      <c r="S2271" s="75"/>
      <c r="T2271" s="75"/>
      <c r="U2271" s="75"/>
      <c r="V2271" s="75"/>
      <c r="W2271" s="75"/>
      <c r="X2271" s="75"/>
      <c r="Y2271" s="82">
        <f>MIN(X2275:X2280)</f>
        <v>0</v>
      </c>
      <c r="Z2271" s="83"/>
      <c r="AA2271" s="83"/>
      <c r="AB2271" s="75"/>
      <c r="AC2271" s="75"/>
      <c r="AD2271" s="75"/>
      <c r="AE2271" s="75"/>
      <c r="AF2271" s="75"/>
      <c r="AG2271" s="75"/>
      <c r="AH2271" s="75"/>
      <c r="AI2271" s="75"/>
      <c r="AJ2271" s="82">
        <f>MIN(AI2275:AI2280)</f>
        <v>0</v>
      </c>
      <c r="AK2271" s="83"/>
      <c r="AL2271" s="83"/>
      <c r="AM2271" s="75"/>
      <c r="AN2271" s="75"/>
      <c r="AO2271" s="75"/>
      <c r="AP2271" s="75"/>
      <c r="AQ2271" s="75"/>
      <c r="AR2271" s="75"/>
      <c r="AS2271" s="75"/>
      <c r="AT2271" s="75"/>
      <c r="AU2271" s="75"/>
      <c r="AV2271" s="75"/>
      <c r="AW2271" s="82">
        <f>MIN(AV2275:AV2280)</f>
        <v>50</v>
      </c>
      <c r="AX2271" s="83"/>
      <c r="AY2271" s="83"/>
      <c r="AZ2271" s="79"/>
      <c r="BA2271" s="80"/>
      <c r="BB2271" s="71"/>
      <c r="BC2271" s="54"/>
      <c r="BD2271" s="41">
        <v>4</v>
      </c>
      <c r="BE2271" s="52">
        <v>45</v>
      </c>
      <c r="BF2271" s="62">
        <v>4541</v>
      </c>
      <c r="BG2271" s="278" t="s">
        <v>48</v>
      </c>
    </row>
    <row r="2272" spans="1:59" s="63" customFormat="1" ht="12.75" x14ac:dyDescent="0.2">
      <c r="A2272" s="196">
        <v>4</v>
      </c>
      <c r="B2272" s="197" t="s">
        <v>422</v>
      </c>
      <c r="C2272" s="208">
        <v>45</v>
      </c>
      <c r="D2272" s="209" t="s">
        <v>794</v>
      </c>
      <c r="E2272" s="210">
        <v>4541</v>
      </c>
      <c r="F2272" s="211" t="s">
        <v>852</v>
      </c>
      <c r="G2272" s="231"/>
      <c r="H2272" s="81" t="s">
        <v>49</v>
      </c>
      <c r="I2272" s="223"/>
      <c r="J2272" s="73"/>
      <c r="K2272" s="73"/>
      <c r="L2272" s="73"/>
      <c r="M2272" s="74"/>
      <c r="N2272" s="247"/>
      <c r="O2272" s="306"/>
      <c r="P2272" s="105"/>
      <c r="Q2272" s="75"/>
      <c r="R2272" s="75"/>
      <c r="S2272" s="75"/>
      <c r="T2272" s="75"/>
      <c r="U2272" s="75"/>
      <c r="V2272" s="75"/>
      <c r="W2272" s="75"/>
      <c r="X2272" s="75"/>
      <c r="Y2272" s="84">
        <f>IF(ISNUMBER(AVERAGE(X2275:X2280)),AVERAGE(X2275:X2280),0)</f>
        <v>0</v>
      </c>
      <c r="Z2272" s="83"/>
      <c r="AA2272" s="83"/>
      <c r="AB2272" s="75"/>
      <c r="AC2272" s="75"/>
      <c r="AD2272" s="75"/>
      <c r="AE2272" s="75"/>
      <c r="AF2272" s="75"/>
      <c r="AG2272" s="75"/>
      <c r="AH2272" s="75"/>
      <c r="AI2272" s="75"/>
      <c r="AJ2272" s="84">
        <f>IF(ISNUMBER(AVERAGE(AI2275:AI2280)),AVERAGE(AI2275:AI2280),0)</f>
        <v>0</v>
      </c>
      <c r="AK2272" s="83"/>
      <c r="AL2272" s="83"/>
      <c r="AM2272" s="75"/>
      <c r="AN2272" s="75"/>
      <c r="AO2272" s="75"/>
      <c r="AP2272" s="75"/>
      <c r="AQ2272" s="75"/>
      <c r="AR2272" s="75"/>
      <c r="AS2272" s="75"/>
      <c r="AT2272" s="75"/>
      <c r="AU2272" s="75"/>
      <c r="AV2272" s="75"/>
      <c r="AW2272" s="84">
        <f>IF(ISNUMBER(AVERAGE(AV2275:AV2280)),AVERAGE(AV2275:AV2280),0)</f>
        <v>140</v>
      </c>
      <c r="AX2272" s="83"/>
      <c r="AY2272" s="83"/>
      <c r="AZ2272" s="79"/>
      <c r="BA2272" s="80"/>
      <c r="BB2272" s="71"/>
      <c r="BC2272" s="54"/>
      <c r="BD2272" s="41">
        <v>4</v>
      </c>
      <c r="BE2272" s="52">
        <v>45</v>
      </c>
      <c r="BF2272" s="62">
        <v>4541</v>
      </c>
      <c r="BG2272" s="278" t="s">
        <v>49</v>
      </c>
    </row>
    <row r="2273" spans="1:59" s="63" customFormat="1" ht="12.75" x14ac:dyDescent="0.2">
      <c r="A2273" s="196">
        <v>4</v>
      </c>
      <c r="B2273" s="197" t="s">
        <v>422</v>
      </c>
      <c r="C2273" s="208">
        <v>45</v>
      </c>
      <c r="D2273" s="209" t="s">
        <v>794</v>
      </c>
      <c r="E2273" s="210">
        <v>4541</v>
      </c>
      <c r="F2273" s="211" t="s">
        <v>852</v>
      </c>
      <c r="G2273" s="231"/>
      <c r="H2273" s="81" t="s">
        <v>50</v>
      </c>
      <c r="I2273" s="223"/>
      <c r="J2273" s="73"/>
      <c r="K2273" s="73"/>
      <c r="L2273" s="73"/>
      <c r="M2273" s="74"/>
      <c r="N2273" s="247"/>
      <c r="O2273" s="306"/>
      <c r="P2273" s="105"/>
      <c r="Q2273" s="75"/>
      <c r="R2273" s="75"/>
      <c r="S2273" s="75"/>
      <c r="T2273" s="75"/>
      <c r="U2273" s="75"/>
      <c r="V2273" s="75"/>
      <c r="W2273" s="75"/>
      <c r="X2273" s="75"/>
      <c r="Y2273" s="84">
        <f>MAX(X2275:X2280)</f>
        <v>0</v>
      </c>
      <c r="Z2273" s="83"/>
      <c r="AA2273" s="83"/>
      <c r="AB2273" s="75"/>
      <c r="AC2273" s="75"/>
      <c r="AD2273" s="75"/>
      <c r="AE2273" s="75"/>
      <c r="AF2273" s="75"/>
      <c r="AG2273" s="75"/>
      <c r="AH2273" s="75"/>
      <c r="AI2273" s="75"/>
      <c r="AJ2273" s="84">
        <f>MAX(AI2275:AI2280)</f>
        <v>0</v>
      </c>
      <c r="AK2273" s="83"/>
      <c r="AL2273" s="83"/>
      <c r="AM2273" s="75"/>
      <c r="AN2273" s="75"/>
      <c r="AO2273" s="75"/>
      <c r="AP2273" s="75"/>
      <c r="AQ2273" s="75"/>
      <c r="AR2273" s="75"/>
      <c r="AS2273" s="75"/>
      <c r="AT2273" s="75"/>
      <c r="AU2273" s="75"/>
      <c r="AV2273" s="75"/>
      <c r="AW2273" s="84">
        <f>MAX(AV2275:AV2280)</f>
        <v>500</v>
      </c>
      <c r="AX2273" s="83"/>
      <c r="AY2273" s="83"/>
      <c r="AZ2273" s="79"/>
      <c r="BA2273" s="80"/>
      <c r="BB2273" s="71"/>
      <c r="BC2273" s="54"/>
      <c r="BD2273" s="41">
        <v>4</v>
      </c>
      <c r="BE2273" s="52">
        <v>45</v>
      </c>
      <c r="BF2273" s="62">
        <v>4541</v>
      </c>
      <c r="BG2273" s="278" t="s">
        <v>50</v>
      </c>
    </row>
    <row r="2274" spans="1:59" s="63" customFormat="1" ht="12.75" x14ac:dyDescent="0.2">
      <c r="A2274" s="196">
        <v>4</v>
      </c>
      <c r="B2274" s="197" t="s">
        <v>422</v>
      </c>
      <c r="C2274" s="208">
        <v>45</v>
      </c>
      <c r="D2274" s="209" t="s">
        <v>794</v>
      </c>
      <c r="E2274" s="210">
        <v>4541</v>
      </c>
      <c r="F2274" s="211" t="s">
        <v>852</v>
      </c>
      <c r="G2274" s="231"/>
      <c r="H2274" s="85" t="s">
        <v>51</v>
      </c>
      <c r="I2274" s="223"/>
      <c r="J2274" s="73"/>
      <c r="K2274" s="73"/>
      <c r="L2274" s="73"/>
      <c r="M2274" s="74"/>
      <c r="N2274" s="248">
        <f>SUM(N2275:N2279)</f>
        <v>5</v>
      </c>
      <c r="O2274" s="293">
        <f>SUM(O2275:O2279)</f>
        <v>1</v>
      </c>
      <c r="P2274" s="292"/>
      <c r="Q2274" s="87"/>
      <c r="R2274" s="87"/>
      <c r="S2274" s="87"/>
      <c r="T2274" s="87"/>
      <c r="U2274" s="87"/>
      <c r="V2274" s="87"/>
      <c r="W2274" s="87"/>
      <c r="X2274" s="87"/>
      <c r="Y2274" s="88"/>
      <c r="Z2274" s="86">
        <f>SUM(Z2275:Z2279)</f>
        <v>0</v>
      </c>
      <c r="AA2274" s="88"/>
      <c r="AB2274" s="87"/>
      <c r="AC2274" s="87"/>
      <c r="AD2274" s="87"/>
      <c r="AE2274" s="87"/>
      <c r="AF2274" s="87"/>
      <c r="AG2274" s="87"/>
      <c r="AH2274" s="87"/>
      <c r="AI2274" s="87"/>
      <c r="AJ2274" s="88"/>
      <c r="AK2274" s="86">
        <f>SUM(AK2275:AK2279)</f>
        <v>0</v>
      </c>
      <c r="AL2274" s="88"/>
      <c r="AM2274" s="87"/>
      <c r="AN2274" s="87"/>
      <c r="AO2274" s="87"/>
      <c r="AP2274" s="87"/>
      <c r="AQ2274" s="87"/>
      <c r="AR2274" s="87"/>
      <c r="AS2274" s="87"/>
      <c r="AT2274" s="87"/>
      <c r="AU2274" s="87"/>
      <c r="AV2274" s="87"/>
      <c r="AW2274" s="112"/>
      <c r="AX2274" s="86">
        <f>SUM(AX2275:AX2279)</f>
        <v>140</v>
      </c>
      <c r="AY2274" s="88"/>
      <c r="AZ2274" s="79"/>
      <c r="BA2274" s="80"/>
      <c r="BB2274" s="71"/>
      <c r="BC2274" s="54"/>
      <c r="BD2274" s="41">
        <v>4</v>
      </c>
      <c r="BE2274" s="52">
        <v>45</v>
      </c>
      <c r="BF2274" s="62">
        <v>4541</v>
      </c>
      <c r="BG2274" s="279" t="s">
        <v>51</v>
      </c>
    </row>
    <row r="2275" spans="1:59" s="63" customFormat="1" ht="12.75" x14ac:dyDescent="0.2">
      <c r="A2275" s="196">
        <v>4</v>
      </c>
      <c r="B2275" s="197" t="s">
        <v>422</v>
      </c>
      <c r="C2275" s="208">
        <v>45</v>
      </c>
      <c r="D2275" s="209" t="s">
        <v>794</v>
      </c>
      <c r="E2275" s="210">
        <v>4541</v>
      </c>
      <c r="F2275" s="211" t="s">
        <v>852</v>
      </c>
      <c r="G2275" s="231"/>
      <c r="H2275" s="89" t="s">
        <v>52</v>
      </c>
      <c r="I2275" s="90" t="s">
        <v>853</v>
      </c>
      <c r="J2275" s="90" t="s">
        <v>854</v>
      </c>
      <c r="K2275" s="90" t="s">
        <v>64</v>
      </c>
      <c r="L2275" s="90" t="s">
        <v>119</v>
      </c>
      <c r="M2275" s="91"/>
      <c r="N2275" s="312">
        <v>1</v>
      </c>
      <c r="O2275" s="313">
        <f>N2275/N$2274</f>
        <v>0.2</v>
      </c>
      <c r="P2275" s="104"/>
      <c r="Q2275" s="92"/>
      <c r="R2275" s="92"/>
      <c r="S2275" s="92"/>
      <c r="T2275" s="92"/>
      <c r="U2275" s="92"/>
      <c r="V2275" s="92"/>
      <c r="W2275" s="92"/>
      <c r="X2275" s="109">
        <f>P2275*P$7+Q2275*Q$7+R2275*R$7+S2275*S$7+T2275*T$7+U2275*U$7+V2275*V$7+W2275*W$7</f>
        <v>0</v>
      </c>
      <c r="Y2275" s="83"/>
      <c r="Z2275" s="110">
        <f>X2275*$O2275</f>
        <v>0</v>
      </c>
      <c r="AA2275" s="111"/>
      <c r="AB2275" s="92"/>
      <c r="AC2275" s="92"/>
      <c r="AD2275" s="92"/>
      <c r="AE2275" s="92"/>
      <c r="AF2275" s="92"/>
      <c r="AG2275" s="92"/>
      <c r="AH2275" s="92"/>
      <c r="AI2275" s="109">
        <f>AB2275*AB$7+AC2275*AC$7+AD2275*AD$7+AE2275*AE$7+AF2275*AF$7+AG2275*AG$7+AH2275*AH$7</f>
        <v>0</v>
      </c>
      <c r="AJ2275" s="83"/>
      <c r="AK2275" s="110">
        <f>AI2275*$O2275</f>
        <v>0</v>
      </c>
      <c r="AL2275" s="111"/>
      <c r="AM2275" s="92"/>
      <c r="AN2275" s="92"/>
      <c r="AO2275" s="92">
        <v>1</v>
      </c>
      <c r="AP2275" s="92"/>
      <c r="AQ2275" s="92"/>
      <c r="AR2275" s="92"/>
      <c r="AS2275" s="92"/>
      <c r="AT2275" s="92"/>
      <c r="AU2275" s="92"/>
      <c r="AV2275" s="109">
        <f>AM2275*AM$7+AN2275*AN$7+AO2275*AO$7+AP2275*AP$7+AQ2275*AQ$7+AR2275*AR$7+AS2275*AS$7+AT2275*AT$7+AU2275*AU$7</f>
        <v>50</v>
      </c>
      <c r="AW2275" s="75"/>
      <c r="AX2275" s="110">
        <f>AV2275*$O2275</f>
        <v>10</v>
      </c>
      <c r="AY2275" s="111"/>
      <c r="AZ2275" s="93"/>
      <c r="BA2275" s="94" t="s">
        <v>105</v>
      </c>
      <c r="BB2275" s="71"/>
      <c r="BC2275" s="54"/>
      <c r="BD2275" s="41">
        <v>4</v>
      </c>
      <c r="BE2275" s="52">
        <v>45</v>
      </c>
      <c r="BF2275" s="62">
        <v>4541</v>
      </c>
      <c r="BG2275" s="280" t="s">
        <v>52</v>
      </c>
    </row>
    <row r="2276" spans="1:59" s="63" customFormat="1" ht="12.75" x14ac:dyDescent="0.2">
      <c r="A2276" s="196">
        <v>4</v>
      </c>
      <c r="B2276" s="197" t="s">
        <v>422</v>
      </c>
      <c r="C2276" s="208">
        <v>45</v>
      </c>
      <c r="D2276" s="209" t="s">
        <v>794</v>
      </c>
      <c r="E2276" s="210">
        <v>4541</v>
      </c>
      <c r="F2276" s="211" t="s">
        <v>852</v>
      </c>
      <c r="G2276" s="231"/>
      <c r="H2276" s="89"/>
      <c r="I2276" s="90" t="s">
        <v>798</v>
      </c>
      <c r="J2276" s="90"/>
      <c r="K2276" s="90" t="s">
        <v>64</v>
      </c>
      <c r="L2276" s="90" t="s">
        <v>195</v>
      </c>
      <c r="M2276" s="91"/>
      <c r="N2276" s="312">
        <v>1</v>
      </c>
      <c r="O2276" s="313">
        <f>N2276/N$2274</f>
        <v>0.2</v>
      </c>
      <c r="P2276" s="104"/>
      <c r="Q2276" s="92"/>
      <c r="R2276" s="92"/>
      <c r="S2276" s="92"/>
      <c r="T2276" s="92"/>
      <c r="U2276" s="92"/>
      <c r="V2276" s="92"/>
      <c r="W2276" s="92"/>
      <c r="X2276" s="109">
        <f>P2276*P$7+Q2276*Q$7+R2276*R$7+S2276*S$7+T2276*T$7+U2276*U$7+V2276*V$7+W2276*W$7</f>
        <v>0</v>
      </c>
      <c r="Y2276" s="83"/>
      <c r="Z2276" s="110">
        <f>X2276*$O2276</f>
        <v>0</v>
      </c>
      <c r="AA2276" s="111"/>
      <c r="AB2276" s="92"/>
      <c r="AC2276" s="92"/>
      <c r="AD2276" s="92"/>
      <c r="AE2276" s="92"/>
      <c r="AF2276" s="92"/>
      <c r="AG2276" s="92"/>
      <c r="AH2276" s="92"/>
      <c r="AI2276" s="109">
        <f>AB2276*AB$7+AC2276*AC$7+AD2276*AD$7+AE2276*AE$7+AF2276*AF$7+AG2276*AG$7+AH2276*AH$7</f>
        <v>0</v>
      </c>
      <c r="AJ2276" s="83"/>
      <c r="AK2276" s="110">
        <f>AI2276*$O2276</f>
        <v>0</v>
      </c>
      <c r="AL2276" s="111"/>
      <c r="AM2276" s="92"/>
      <c r="AN2276" s="92"/>
      <c r="AO2276" s="92"/>
      <c r="AP2276" s="92"/>
      <c r="AQ2276" s="92"/>
      <c r="AR2276" s="92">
        <v>1</v>
      </c>
      <c r="AS2276" s="92"/>
      <c r="AT2276" s="92"/>
      <c r="AU2276" s="92"/>
      <c r="AV2276" s="109">
        <f>AM2276*AM$7+AN2276*AN$7+AO2276*AO$7+AP2276*AP$7+AQ2276*AQ$7+AR2276*AR$7+AS2276*AS$7+AT2276*AT$7+AU2276*AU$7</f>
        <v>500</v>
      </c>
      <c r="AW2276" s="75"/>
      <c r="AX2276" s="110">
        <f>AV2276*$O2276</f>
        <v>100</v>
      </c>
      <c r="AY2276" s="111"/>
      <c r="AZ2276" s="93"/>
      <c r="BA2276" s="94" t="s">
        <v>554</v>
      </c>
      <c r="BB2276" s="71"/>
      <c r="BC2276" s="54"/>
      <c r="BD2276" s="41">
        <v>4</v>
      </c>
      <c r="BE2276" s="52">
        <v>45</v>
      </c>
      <c r="BF2276" s="62">
        <v>4541</v>
      </c>
      <c r="BG2276" s="280" t="s">
        <v>52</v>
      </c>
    </row>
    <row r="2277" spans="1:59" s="63" customFormat="1" ht="12.75" x14ac:dyDescent="0.2">
      <c r="A2277" s="196">
        <v>4</v>
      </c>
      <c r="B2277" s="197" t="s">
        <v>422</v>
      </c>
      <c r="C2277" s="208">
        <v>45</v>
      </c>
      <c r="D2277" s="209" t="s">
        <v>794</v>
      </c>
      <c r="E2277" s="210">
        <v>4541</v>
      </c>
      <c r="F2277" s="211" t="s">
        <v>852</v>
      </c>
      <c r="G2277" s="231"/>
      <c r="H2277" s="89"/>
      <c r="I2277" s="90" t="s">
        <v>855</v>
      </c>
      <c r="J2277" s="90"/>
      <c r="K2277" s="90" t="s">
        <v>64</v>
      </c>
      <c r="L2277" s="90" t="s">
        <v>119</v>
      </c>
      <c r="M2277" s="91"/>
      <c r="N2277" s="312">
        <v>1</v>
      </c>
      <c r="O2277" s="313">
        <f>N2277/N$2274</f>
        <v>0.2</v>
      </c>
      <c r="P2277" s="104"/>
      <c r="Q2277" s="92"/>
      <c r="R2277" s="92"/>
      <c r="S2277" s="92"/>
      <c r="T2277" s="92"/>
      <c r="U2277" s="92"/>
      <c r="V2277" s="92"/>
      <c r="W2277" s="92"/>
      <c r="X2277" s="109">
        <f>P2277*P$7+Q2277*Q$7+R2277*R$7+S2277*S$7+T2277*T$7+U2277*U$7+V2277*V$7+W2277*W$7</f>
        <v>0</v>
      </c>
      <c r="Y2277" s="83"/>
      <c r="Z2277" s="110">
        <f>X2277*$O2277</f>
        <v>0</v>
      </c>
      <c r="AA2277" s="111"/>
      <c r="AB2277" s="92"/>
      <c r="AC2277" s="92"/>
      <c r="AD2277" s="92"/>
      <c r="AE2277" s="92"/>
      <c r="AF2277" s="92"/>
      <c r="AG2277" s="92"/>
      <c r="AH2277" s="92"/>
      <c r="AI2277" s="109">
        <f>AB2277*AB$7+AC2277*AC$7+AD2277*AD$7+AE2277*AE$7+AF2277*AF$7+AG2277*AG$7+AH2277*AH$7</f>
        <v>0</v>
      </c>
      <c r="AJ2277" s="83"/>
      <c r="AK2277" s="110">
        <f>AI2277*$O2277</f>
        <v>0</v>
      </c>
      <c r="AL2277" s="111"/>
      <c r="AM2277" s="92"/>
      <c r="AN2277" s="92"/>
      <c r="AO2277" s="92">
        <v>1</v>
      </c>
      <c r="AP2277" s="92"/>
      <c r="AQ2277" s="92"/>
      <c r="AR2277" s="92"/>
      <c r="AS2277" s="92"/>
      <c r="AT2277" s="92"/>
      <c r="AU2277" s="92"/>
      <c r="AV2277" s="109">
        <f>AM2277*AM$7+AN2277*AN$7+AO2277*AO$7+AP2277*AP$7+AQ2277*AQ$7+AR2277*AR$7+AS2277*AS$7+AT2277*AT$7+AU2277*AU$7</f>
        <v>50</v>
      </c>
      <c r="AW2277" s="75"/>
      <c r="AX2277" s="110">
        <f>AV2277*$O2277</f>
        <v>10</v>
      </c>
      <c r="AY2277" s="111"/>
      <c r="AZ2277" s="93"/>
      <c r="BA2277" s="94" t="s">
        <v>554</v>
      </c>
      <c r="BB2277" s="71"/>
      <c r="BC2277" s="54"/>
      <c r="BD2277" s="41">
        <v>4</v>
      </c>
      <c r="BE2277" s="52">
        <v>45</v>
      </c>
      <c r="BF2277" s="62">
        <v>4541</v>
      </c>
      <c r="BG2277" s="280" t="s">
        <v>52</v>
      </c>
    </row>
    <row r="2278" spans="1:59" s="63" customFormat="1" ht="12.75" x14ac:dyDescent="0.2">
      <c r="A2278" s="196">
        <v>4</v>
      </c>
      <c r="B2278" s="197" t="s">
        <v>422</v>
      </c>
      <c r="C2278" s="208">
        <v>45</v>
      </c>
      <c r="D2278" s="209" t="s">
        <v>794</v>
      </c>
      <c r="E2278" s="210">
        <v>4541</v>
      </c>
      <c r="F2278" s="211" t="s">
        <v>852</v>
      </c>
      <c r="G2278" s="231"/>
      <c r="H2278" s="89"/>
      <c r="I2278" s="90" t="s">
        <v>595</v>
      </c>
      <c r="J2278" s="90"/>
      <c r="K2278" s="90" t="s">
        <v>64</v>
      </c>
      <c r="L2278" s="90" t="s">
        <v>119</v>
      </c>
      <c r="M2278" s="91"/>
      <c r="N2278" s="312">
        <v>1</v>
      </c>
      <c r="O2278" s="313">
        <f>N2278/N$2274</f>
        <v>0.2</v>
      </c>
      <c r="P2278" s="104"/>
      <c r="Q2278" s="92"/>
      <c r="R2278" s="92"/>
      <c r="S2278" s="92"/>
      <c r="T2278" s="92"/>
      <c r="U2278" s="92"/>
      <c r="V2278" s="92"/>
      <c r="W2278" s="92"/>
      <c r="X2278" s="109">
        <f>P2278*P$7+Q2278*Q$7+R2278*R$7+S2278*S$7+T2278*T$7+U2278*U$7+V2278*V$7+W2278*W$7</f>
        <v>0</v>
      </c>
      <c r="Y2278" s="83"/>
      <c r="Z2278" s="110">
        <f>X2278*$O2278</f>
        <v>0</v>
      </c>
      <c r="AA2278" s="111"/>
      <c r="AB2278" s="92"/>
      <c r="AC2278" s="92"/>
      <c r="AD2278" s="92"/>
      <c r="AE2278" s="92"/>
      <c r="AF2278" s="92"/>
      <c r="AG2278" s="92"/>
      <c r="AH2278" s="92"/>
      <c r="AI2278" s="109">
        <f>AB2278*AB$7+AC2278*AC$7+AD2278*AD$7+AE2278*AE$7+AF2278*AF$7+AG2278*AG$7+AH2278*AH$7</f>
        <v>0</v>
      </c>
      <c r="AJ2278" s="83"/>
      <c r="AK2278" s="110">
        <f>AI2278*$O2278</f>
        <v>0</v>
      </c>
      <c r="AL2278" s="111"/>
      <c r="AM2278" s="92"/>
      <c r="AN2278" s="92"/>
      <c r="AO2278" s="92">
        <v>1</v>
      </c>
      <c r="AP2278" s="92"/>
      <c r="AQ2278" s="92"/>
      <c r="AR2278" s="92"/>
      <c r="AS2278" s="92"/>
      <c r="AT2278" s="92"/>
      <c r="AU2278" s="92"/>
      <c r="AV2278" s="109">
        <f>AM2278*AM$7+AN2278*AN$7+AO2278*AO$7+AP2278*AP$7+AQ2278*AQ$7+AR2278*AR$7+AS2278*AS$7+AT2278*AT$7+AU2278*AU$7</f>
        <v>50</v>
      </c>
      <c r="AW2278" s="75"/>
      <c r="AX2278" s="110">
        <f>AV2278*$O2278</f>
        <v>10</v>
      </c>
      <c r="AY2278" s="111"/>
      <c r="AZ2278" s="93"/>
      <c r="BA2278" s="94" t="s">
        <v>554</v>
      </c>
      <c r="BB2278" s="71"/>
      <c r="BC2278" s="54"/>
      <c r="BD2278" s="41">
        <v>4</v>
      </c>
      <c r="BE2278" s="52">
        <v>45</v>
      </c>
      <c r="BF2278" s="62">
        <v>4541</v>
      </c>
      <c r="BG2278" s="280" t="s">
        <v>52</v>
      </c>
    </row>
    <row r="2279" spans="1:59" s="63" customFormat="1" ht="12.75" x14ac:dyDescent="0.2">
      <c r="A2279" s="196">
        <v>4</v>
      </c>
      <c r="B2279" s="197" t="s">
        <v>422</v>
      </c>
      <c r="C2279" s="208">
        <v>45</v>
      </c>
      <c r="D2279" s="209" t="s">
        <v>794</v>
      </c>
      <c r="E2279" s="210">
        <v>4541</v>
      </c>
      <c r="F2279" s="211" t="s">
        <v>852</v>
      </c>
      <c r="G2279" s="231"/>
      <c r="H2279" s="89"/>
      <c r="I2279" s="90" t="s">
        <v>830</v>
      </c>
      <c r="J2279" s="90"/>
      <c r="K2279" s="90" t="s">
        <v>64</v>
      </c>
      <c r="L2279" s="90" t="s">
        <v>313</v>
      </c>
      <c r="M2279" s="91"/>
      <c r="N2279" s="312">
        <v>1</v>
      </c>
      <c r="O2279" s="313">
        <f>N2279/N$2274</f>
        <v>0.2</v>
      </c>
      <c r="P2279" s="104"/>
      <c r="Q2279" s="92"/>
      <c r="R2279" s="92"/>
      <c r="S2279" s="92"/>
      <c r="T2279" s="92"/>
      <c r="U2279" s="92"/>
      <c r="V2279" s="92"/>
      <c r="W2279" s="92"/>
      <c r="X2279" s="109">
        <f>P2279*P$7+Q2279*Q$7+R2279*R$7+S2279*S$7+T2279*T$7+U2279*U$7+V2279*V$7+W2279*W$7</f>
        <v>0</v>
      </c>
      <c r="Y2279" s="83"/>
      <c r="Z2279" s="110">
        <f>X2279*$O2279</f>
        <v>0</v>
      </c>
      <c r="AA2279" s="111"/>
      <c r="AB2279" s="92"/>
      <c r="AC2279" s="92"/>
      <c r="AD2279" s="92"/>
      <c r="AE2279" s="92"/>
      <c r="AF2279" s="92"/>
      <c r="AG2279" s="92"/>
      <c r="AH2279" s="92"/>
      <c r="AI2279" s="109">
        <f>AB2279*AB$7+AC2279*AC$7+AD2279*AD$7+AE2279*AE$7+AF2279*AF$7+AG2279*AG$7+AH2279*AH$7</f>
        <v>0</v>
      </c>
      <c r="AJ2279" s="83"/>
      <c r="AK2279" s="110">
        <f>AI2279*$O2279</f>
        <v>0</v>
      </c>
      <c r="AL2279" s="111"/>
      <c r="AM2279" s="92"/>
      <c r="AN2279" s="92"/>
      <c r="AO2279" s="92">
        <v>1</v>
      </c>
      <c r="AP2279" s="92"/>
      <c r="AQ2279" s="92"/>
      <c r="AR2279" s="92"/>
      <c r="AS2279" s="92"/>
      <c r="AT2279" s="92"/>
      <c r="AU2279" s="92"/>
      <c r="AV2279" s="109">
        <f>AM2279*AM$7+AN2279*AN$7+AO2279*AO$7+AP2279*AP$7+AQ2279*AQ$7+AR2279*AR$7+AS2279*AS$7+AT2279*AT$7+AU2279*AU$7</f>
        <v>50</v>
      </c>
      <c r="AW2279" s="75"/>
      <c r="AX2279" s="110">
        <f>AV2279*$O2279</f>
        <v>10</v>
      </c>
      <c r="AY2279" s="111"/>
      <c r="AZ2279" s="93"/>
      <c r="BA2279" s="94" t="s">
        <v>554</v>
      </c>
      <c r="BB2279" s="71"/>
      <c r="BC2279" s="54"/>
      <c r="BD2279" s="41">
        <v>4</v>
      </c>
      <c r="BE2279" s="52">
        <v>45</v>
      </c>
      <c r="BF2279" s="62">
        <v>4541</v>
      </c>
      <c r="BG2279" s="280" t="s">
        <v>52</v>
      </c>
    </row>
    <row r="2280" spans="1:59" s="63" customFormat="1" ht="12.75" x14ac:dyDescent="0.2">
      <c r="A2280" s="196">
        <v>4</v>
      </c>
      <c r="B2280" s="197" t="s">
        <v>422</v>
      </c>
      <c r="C2280" s="208">
        <v>45</v>
      </c>
      <c r="D2280" s="209" t="s">
        <v>794</v>
      </c>
      <c r="E2280" s="210">
        <v>4541</v>
      </c>
      <c r="F2280" s="211" t="s">
        <v>852</v>
      </c>
      <c r="G2280" s="231"/>
      <c r="H2280" s="89"/>
      <c r="I2280" s="219"/>
      <c r="J2280" s="90"/>
      <c r="K2280" s="90"/>
      <c r="L2280" s="90"/>
      <c r="M2280" s="91"/>
      <c r="N2280" s="247"/>
      <c r="O2280" s="306"/>
      <c r="P2280" s="104"/>
      <c r="Q2280" s="92"/>
      <c r="R2280" s="92"/>
      <c r="S2280" s="92"/>
      <c r="T2280" s="92"/>
      <c r="U2280" s="92"/>
      <c r="V2280" s="92"/>
      <c r="W2280" s="92"/>
      <c r="X2280" s="75"/>
      <c r="Y2280" s="83"/>
      <c r="Z2280" s="83"/>
      <c r="AA2280" s="83"/>
      <c r="AB2280" s="92"/>
      <c r="AC2280" s="92"/>
      <c r="AD2280" s="92"/>
      <c r="AE2280" s="92"/>
      <c r="AF2280" s="92"/>
      <c r="AG2280" s="92"/>
      <c r="AH2280" s="92"/>
      <c r="AI2280" s="75"/>
      <c r="AJ2280" s="83"/>
      <c r="AK2280" s="83"/>
      <c r="AL2280" s="83"/>
      <c r="AM2280" s="92"/>
      <c r="AN2280" s="92"/>
      <c r="AO2280" s="92"/>
      <c r="AP2280" s="92"/>
      <c r="AQ2280" s="92"/>
      <c r="AR2280" s="92"/>
      <c r="AS2280" s="92"/>
      <c r="AT2280" s="92"/>
      <c r="AU2280" s="92"/>
      <c r="AV2280" s="75"/>
      <c r="AW2280" s="75"/>
      <c r="AX2280" s="83"/>
      <c r="AY2280" s="83"/>
      <c r="AZ2280" s="93"/>
      <c r="BA2280" s="94"/>
      <c r="BB2280" s="71"/>
      <c r="BC2280" s="54"/>
      <c r="BD2280" s="41">
        <v>4</v>
      </c>
      <c r="BE2280" s="52">
        <v>45</v>
      </c>
      <c r="BF2280" s="62">
        <v>4541</v>
      </c>
      <c r="BG2280" s="280" t="s">
        <v>52</v>
      </c>
    </row>
    <row r="2281" spans="1:59" s="63" customFormat="1" ht="12.75" x14ac:dyDescent="0.2">
      <c r="A2281" s="196">
        <v>4</v>
      </c>
      <c r="B2281" s="197" t="s">
        <v>422</v>
      </c>
      <c r="C2281" s="208">
        <v>45</v>
      </c>
      <c r="D2281" s="209" t="s">
        <v>794</v>
      </c>
      <c r="E2281" s="210">
        <v>4541</v>
      </c>
      <c r="F2281" s="211" t="s">
        <v>852</v>
      </c>
      <c r="G2281" s="231"/>
      <c r="H2281" s="65"/>
      <c r="I2281" s="222"/>
      <c r="J2281" s="66"/>
      <c r="K2281" s="66"/>
      <c r="L2281" s="66"/>
      <c r="M2281" s="64"/>
      <c r="N2281" s="304"/>
      <c r="O2281" s="305"/>
      <c r="P2281" s="127"/>
      <c r="Q2281" s="67"/>
      <c r="R2281" s="67"/>
      <c r="S2281" s="67"/>
      <c r="T2281" s="67"/>
      <c r="U2281" s="67"/>
      <c r="V2281" s="67"/>
      <c r="W2281" s="67"/>
      <c r="X2281" s="67"/>
      <c r="Y2281" s="68"/>
      <c r="Z2281" s="68"/>
      <c r="AA2281" s="68"/>
      <c r="AB2281" s="67"/>
      <c r="AC2281" s="67"/>
      <c r="AD2281" s="67"/>
      <c r="AE2281" s="67"/>
      <c r="AF2281" s="67"/>
      <c r="AG2281" s="67"/>
      <c r="AH2281" s="67"/>
      <c r="AI2281" s="67"/>
      <c r="AJ2281" s="68"/>
      <c r="AK2281" s="68"/>
      <c r="AL2281" s="68"/>
      <c r="AM2281" s="67"/>
      <c r="AN2281" s="67"/>
      <c r="AO2281" s="67"/>
      <c r="AP2281" s="67"/>
      <c r="AQ2281" s="67"/>
      <c r="AR2281" s="67"/>
      <c r="AS2281" s="67"/>
      <c r="AT2281" s="67"/>
      <c r="AU2281" s="67"/>
      <c r="AV2281" s="67"/>
      <c r="AW2281" s="67"/>
      <c r="AX2281" s="68"/>
      <c r="AY2281" s="68"/>
      <c r="AZ2281" s="69"/>
      <c r="BA2281" s="70"/>
      <c r="BB2281" s="71"/>
      <c r="BC2281" s="54"/>
      <c r="BD2281" s="41">
        <v>4</v>
      </c>
      <c r="BE2281" s="52">
        <v>45</v>
      </c>
      <c r="BF2281" s="62">
        <v>4541</v>
      </c>
      <c r="BG2281" s="275"/>
    </row>
    <row r="2282" spans="1:59" s="63" customFormat="1" ht="12.75" x14ac:dyDescent="0.2">
      <c r="A2282" s="196">
        <v>4</v>
      </c>
      <c r="B2282" s="197" t="s">
        <v>422</v>
      </c>
      <c r="C2282" s="208">
        <v>45</v>
      </c>
      <c r="D2282" s="209" t="s">
        <v>794</v>
      </c>
      <c r="E2282" s="210">
        <v>4541</v>
      </c>
      <c r="F2282" s="211" t="s">
        <v>852</v>
      </c>
      <c r="G2282" s="230"/>
      <c r="H2282" s="56"/>
      <c r="I2282" s="221"/>
      <c r="J2282" s="57"/>
      <c r="K2282" s="57"/>
      <c r="L2282" s="57"/>
      <c r="M2282" s="55"/>
      <c r="N2282" s="303"/>
      <c r="O2282" s="245"/>
      <c r="P2282" s="122"/>
      <c r="Q2282" s="58"/>
      <c r="R2282" s="58"/>
      <c r="S2282" s="58"/>
      <c r="T2282" s="58"/>
      <c r="U2282" s="58"/>
      <c r="V2282" s="58"/>
      <c r="W2282" s="58"/>
      <c r="X2282" s="58"/>
      <c r="Y2282" s="59"/>
      <c r="Z2282" s="59"/>
      <c r="AA2282" s="59"/>
      <c r="AB2282" s="58"/>
      <c r="AC2282" s="58"/>
      <c r="AD2282" s="58"/>
      <c r="AE2282" s="58"/>
      <c r="AF2282" s="58"/>
      <c r="AG2282" s="58"/>
      <c r="AH2282" s="58"/>
      <c r="AI2282" s="58"/>
      <c r="AJ2282" s="59"/>
      <c r="AK2282" s="59"/>
      <c r="AL2282" s="59"/>
      <c r="AM2282" s="58"/>
      <c r="AN2282" s="58"/>
      <c r="AO2282" s="58"/>
      <c r="AP2282" s="58"/>
      <c r="AQ2282" s="58"/>
      <c r="AR2282" s="58"/>
      <c r="AS2282" s="58"/>
      <c r="AT2282" s="58"/>
      <c r="AU2282" s="58"/>
      <c r="AV2282" s="58"/>
      <c r="AW2282" s="58"/>
      <c r="AX2282" s="59"/>
      <c r="AY2282" s="59"/>
      <c r="AZ2282" s="60"/>
      <c r="BA2282" s="61"/>
      <c r="BB2282" s="54"/>
      <c r="BC2282" s="54"/>
      <c r="BD2282" s="41">
        <v>4</v>
      </c>
      <c r="BE2282" s="52">
        <v>45</v>
      </c>
      <c r="BF2282" s="62">
        <v>4541</v>
      </c>
      <c r="BG2282" s="274"/>
    </row>
    <row r="2283" spans="1:59" x14ac:dyDescent="0.25">
      <c r="A2283" s="196">
        <v>4</v>
      </c>
      <c r="B2283" s="197" t="s">
        <v>422</v>
      </c>
      <c r="C2283" s="208">
        <v>45</v>
      </c>
      <c r="D2283" s="209" t="s">
        <v>794</v>
      </c>
      <c r="E2283" s="212">
        <v>4542</v>
      </c>
      <c r="F2283" s="213" t="s">
        <v>856</v>
      </c>
      <c r="G2283" s="234"/>
      <c r="H2283" s="138"/>
      <c r="I2283" s="224"/>
      <c r="J2283" s="98"/>
      <c r="K2283" s="98"/>
      <c r="L2283" s="98"/>
      <c r="M2283" s="137"/>
      <c r="N2283" s="322"/>
      <c r="O2283" s="323"/>
      <c r="P2283" s="139"/>
      <c r="Q2283" s="139"/>
      <c r="R2283" s="139"/>
      <c r="S2283" s="139"/>
      <c r="T2283" s="139"/>
      <c r="U2283" s="139"/>
      <c r="V2283" s="139"/>
      <c r="W2283" s="139"/>
      <c r="X2283" s="139"/>
      <c r="Y2283" s="100"/>
      <c r="Z2283" s="125"/>
      <c r="AA2283" s="125"/>
      <c r="AB2283" s="139"/>
      <c r="AC2283" s="139"/>
      <c r="AD2283" s="139"/>
      <c r="AE2283" s="139"/>
      <c r="AF2283" s="139"/>
      <c r="AG2283" s="139"/>
      <c r="AH2283" s="139"/>
      <c r="AI2283" s="139"/>
      <c r="AJ2283" s="100"/>
      <c r="AK2283" s="125"/>
      <c r="AL2283" s="125"/>
      <c r="AM2283" s="139"/>
      <c r="AN2283" s="139"/>
      <c r="AO2283" s="139"/>
      <c r="AP2283" s="139"/>
      <c r="AQ2283" s="139"/>
      <c r="AR2283" s="139"/>
      <c r="AS2283" s="139"/>
      <c r="AT2283" s="139"/>
      <c r="AU2283" s="139"/>
      <c r="AV2283" s="139"/>
      <c r="AW2283" s="99"/>
      <c r="AX2283" s="125"/>
      <c r="AY2283" s="100"/>
      <c r="AZ2283" s="140"/>
      <c r="BA2283" s="141"/>
      <c r="BB2283" s="136"/>
      <c r="BC2283" s="136"/>
      <c r="BD2283" s="41">
        <v>4</v>
      </c>
      <c r="BE2283" s="52">
        <v>45</v>
      </c>
      <c r="BF2283" s="103">
        <v>4542</v>
      </c>
      <c r="BG2283" s="283"/>
    </row>
    <row r="2284" spans="1:59" s="63" customFormat="1" ht="12.75" x14ac:dyDescent="0.2">
      <c r="A2284" s="196">
        <v>4</v>
      </c>
      <c r="B2284" s="197" t="s">
        <v>422</v>
      </c>
      <c r="C2284" s="208">
        <v>45</v>
      </c>
      <c r="D2284" s="209" t="s">
        <v>794</v>
      </c>
      <c r="E2284" s="212">
        <v>4542</v>
      </c>
      <c r="F2284" s="213" t="s">
        <v>856</v>
      </c>
      <c r="G2284" s="232"/>
      <c r="H2284" s="97"/>
      <c r="I2284" s="224"/>
      <c r="J2284" s="98"/>
      <c r="K2284" s="98"/>
      <c r="L2284" s="98"/>
      <c r="M2284" s="96"/>
      <c r="N2284" s="307"/>
      <c r="O2284" s="246"/>
      <c r="P2284" s="124"/>
      <c r="Q2284" s="99"/>
      <c r="R2284" s="99"/>
      <c r="S2284" s="99"/>
      <c r="T2284" s="99"/>
      <c r="U2284" s="99"/>
      <c r="V2284" s="99"/>
      <c r="W2284" s="99"/>
      <c r="X2284" s="99"/>
      <c r="Y2284" s="100"/>
      <c r="Z2284" s="100"/>
      <c r="AA2284" s="100"/>
      <c r="AB2284" s="99"/>
      <c r="AC2284" s="99"/>
      <c r="AD2284" s="99"/>
      <c r="AE2284" s="99"/>
      <c r="AF2284" s="99"/>
      <c r="AG2284" s="99"/>
      <c r="AH2284" s="99"/>
      <c r="AI2284" s="99"/>
      <c r="AJ2284" s="100"/>
      <c r="AK2284" s="100"/>
      <c r="AL2284" s="100"/>
      <c r="AM2284" s="99"/>
      <c r="AN2284" s="99"/>
      <c r="AO2284" s="99"/>
      <c r="AP2284" s="99"/>
      <c r="AQ2284" s="99"/>
      <c r="AR2284" s="99"/>
      <c r="AS2284" s="99"/>
      <c r="AT2284" s="99"/>
      <c r="AU2284" s="99"/>
      <c r="AV2284" s="99"/>
      <c r="AW2284" s="99"/>
      <c r="AX2284" s="100"/>
      <c r="AY2284" s="100"/>
      <c r="AZ2284" s="101"/>
      <c r="BA2284" s="102"/>
      <c r="BB2284" s="95"/>
      <c r="BC2284" s="95"/>
      <c r="BD2284" s="41">
        <v>4</v>
      </c>
      <c r="BE2284" s="52">
        <v>45</v>
      </c>
      <c r="BF2284" s="103">
        <v>4542</v>
      </c>
      <c r="BG2284" s="277"/>
    </row>
    <row r="2285" spans="1:59" s="63" customFormat="1" ht="12.75" x14ac:dyDescent="0.2">
      <c r="A2285" s="196">
        <v>4</v>
      </c>
      <c r="B2285" s="197" t="s">
        <v>422</v>
      </c>
      <c r="C2285" s="208">
        <v>45</v>
      </c>
      <c r="D2285" s="209" t="s">
        <v>794</v>
      </c>
      <c r="E2285" s="212">
        <v>4542</v>
      </c>
      <c r="F2285" s="213" t="s">
        <v>856</v>
      </c>
      <c r="G2285" s="231"/>
      <c r="H2285" s="65"/>
      <c r="I2285" s="222"/>
      <c r="J2285" s="66"/>
      <c r="K2285" s="66"/>
      <c r="L2285" s="66"/>
      <c r="M2285" s="64"/>
      <c r="N2285" s="304"/>
      <c r="O2285" s="305"/>
      <c r="P2285" s="127"/>
      <c r="Q2285" s="67"/>
      <c r="R2285" s="67"/>
      <c r="S2285" s="67"/>
      <c r="T2285" s="67"/>
      <c r="U2285" s="67"/>
      <c r="V2285" s="67"/>
      <c r="W2285" s="67"/>
      <c r="X2285" s="67"/>
      <c r="Y2285" s="68"/>
      <c r="Z2285" s="68"/>
      <c r="AA2285" s="68"/>
      <c r="AB2285" s="67"/>
      <c r="AC2285" s="67"/>
      <c r="AD2285" s="67"/>
      <c r="AE2285" s="67"/>
      <c r="AF2285" s="67"/>
      <c r="AG2285" s="67"/>
      <c r="AH2285" s="67"/>
      <c r="AI2285" s="67"/>
      <c r="AJ2285" s="68"/>
      <c r="AK2285" s="68"/>
      <c r="AL2285" s="68"/>
      <c r="AM2285" s="67"/>
      <c r="AN2285" s="67"/>
      <c r="AO2285" s="67"/>
      <c r="AP2285" s="67"/>
      <c r="AQ2285" s="67"/>
      <c r="AR2285" s="67"/>
      <c r="AS2285" s="67"/>
      <c r="AT2285" s="67"/>
      <c r="AU2285" s="67"/>
      <c r="AV2285" s="67"/>
      <c r="AW2285" s="67"/>
      <c r="AX2285" s="68"/>
      <c r="AY2285" s="68"/>
      <c r="AZ2285" s="69"/>
      <c r="BA2285" s="70"/>
      <c r="BB2285" s="71"/>
      <c r="BC2285" s="95"/>
      <c r="BD2285" s="41">
        <v>4</v>
      </c>
      <c r="BE2285" s="52">
        <v>45</v>
      </c>
      <c r="BF2285" s="103">
        <v>4542</v>
      </c>
      <c r="BG2285" s="275"/>
    </row>
    <row r="2286" spans="1:59" s="63" customFormat="1" ht="12.75" x14ac:dyDescent="0.2">
      <c r="A2286" s="196">
        <v>4</v>
      </c>
      <c r="B2286" s="197" t="s">
        <v>422</v>
      </c>
      <c r="C2286" s="208">
        <v>45</v>
      </c>
      <c r="D2286" s="209" t="s">
        <v>794</v>
      </c>
      <c r="E2286" s="212">
        <v>4542</v>
      </c>
      <c r="F2286" s="213" t="s">
        <v>856</v>
      </c>
      <c r="G2286" s="231"/>
      <c r="H2286" s="72" t="s">
        <v>47</v>
      </c>
      <c r="I2286" s="223"/>
      <c r="J2286" s="73"/>
      <c r="K2286" s="73"/>
      <c r="L2286" s="73"/>
      <c r="M2286" s="74"/>
      <c r="N2286" s="247"/>
      <c r="O2286" s="306"/>
      <c r="P2286" s="105"/>
      <c r="Q2286" s="75"/>
      <c r="R2286" s="75"/>
      <c r="S2286" s="75"/>
      <c r="T2286" s="75"/>
      <c r="U2286" s="75"/>
      <c r="V2286" s="75"/>
      <c r="W2286" s="75"/>
      <c r="X2286" s="75"/>
      <c r="Y2286" s="76">
        <f>IF(ISNUMBER(VLOOKUP(Y2288,P$7:W$7,MATCH(Y2288,P$7:W$7))),VLOOKUP(Y2288,P$7:W$7,MATCH(Y2288,P$7:W$7)),IF(N2290=0,"No Data",IF(Y2288&gt;0,"&lt;100",0)))</f>
        <v>5000</v>
      </c>
      <c r="Z2286" s="77">
        <f>IF(ISNUMBER(VLOOKUP(Z2290,P$7:W$7,MATCH(Z2290,P$7:W$7))),VLOOKUP(Z2290,P$7:W$7,MATCH(Z2290,P$7:W$7)),IF(N2290=0,"No Data",IF(Z2290&gt;0,"&lt;100",0)))</f>
        <v>5000</v>
      </c>
      <c r="AA2286" s="106">
        <f>IF(ISNUMBER(Z2286),Z2286,0)</f>
        <v>5000</v>
      </c>
      <c r="AB2286" s="75"/>
      <c r="AC2286" s="75"/>
      <c r="AD2286" s="75"/>
      <c r="AE2286" s="75"/>
      <c r="AF2286" s="75"/>
      <c r="AG2286" s="75"/>
      <c r="AH2286" s="75"/>
      <c r="AI2286" s="75"/>
      <c r="AJ2286" s="76">
        <f>IF(ISNUMBER(VLOOKUP(AJ2288,AB$7:AH$7,MATCH(AJ2288,AB$7:AH$7))),VLOOKUP(AJ2288,AB$7:AH$7,MATCH(AJ2288,AB$7:AH$7)),IF(N2290=0,"No Data",IF(AJ2288&gt;0,"&lt;50",0)))</f>
        <v>0</v>
      </c>
      <c r="AK2286" s="77">
        <f>IF(ISNUMBER(VLOOKUP(AK2290,AB$7:AH$7,MATCH(AK2290,AB$7:AH$7))),VLOOKUP(AK2290,AB$7:AH$7,MATCH(AK2290,AB$7:AH$7)),IF(N2290=0,"No Data",IF(AK2290&gt;0,"&lt;50",0)))</f>
        <v>0</v>
      </c>
      <c r="AL2286" s="106">
        <f>IF(ISNUMBER(AK2286),AK2286,0)</f>
        <v>0</v>
      </c>
      <c r="AM2286" s="75"/>
      <c r="AN2286" s="75"/>
      <c r="AO2286" s="75"/>
      <c r="AP2286" s="75"/>
      <c r="AQ2286" s="75"/>
      <c r="AR2286" s="75"/>
      <c r="AS2286" s="75"/>
      <c r="AT2286" s="75"/>
      <c r="AU2286" s="75"/>
      <c r="AV2286" s="75"/>
      <c r="AW2286" s="76">
        <f>IF(ISNUMBER(VLOOKUP(AW2288,AM$7:AU$7,MATCH(AW2288,AM$7:AU$7))),VLOOKUP(AW2288,AM$7:AU$7,MATCH(AW2288,AM$7:AU$7)),IF(N2290=0,"No Data",IF(AW2288&gt;0,"&lt;10",0)))</f>
        <v>50</v>
      </c>
      <c r="AX2286" s="77">
        <f>IF(ISNUMBER(VLOOKUP(AX2290,AM$7:AU$7,MATCH(AX2290,AM$7:AU$7))),VLOOKUP(AX2290,AM$7:AU$7,MATCH(AX2290,AM$7:AU$7)),IF(N2290=0,"No Data",IF(AX2290&gt;0,"&lt;10",0)))</f>
        <v>50</v>
      </c>
      <c r="AY2286" s="106">
        <f>IF(ISNUMBER(AX2286),AX2286,0)</f>
        <v>50</v>
      </c>
      <c r="AZ2286" s="79"/>
      <c r="BA2286" s="80"/>
      <c r="BB2286" s="71"/>
      <c r="BC2286" s="95"/>
      <c r="BD2286" s="41">
        <v>4</v>
      </c>
      <c r="BE2286" s="52">
        <v>45</v>
      </c>
      <c r="BF2286" s="103">
        <v>4542</v>
      </c>
      <c r="BG2286" s="276" t="s">
        <v>47</v>
      </c>
    </row>
    <row r="2287" spans="1:59" s="63" customFormat="1" ht="12.75" x14ac:dyDescent="0.2">
      <c r="A2287" s="196">
        <v>4</v>
      </c>
      <c r="B2287" s="197" t="s">
        <v>422</v>
      </c>
      <c r="C2287" s="208">
        <v>45</v>
      </c>
      <c r="D2287" s="209" t="s">
        <v>794</v>
      </c>
      <c r="E2287" s="212">
        <v>4542</v>
      </c>
      <c r="F2287" s="213" t="s">
        <v>856</v>
      </c>
      <c r="G2287" s="231"/>
      <c r="H2287" s="81" t="s">
        <v>48</v>
      </c>
      <c r="I2287" s="223"/>
      <c r="J2287" s="73"/>
      <c r="K2287" s="73"/>
      <c r="L2287" s="73"/>
      <c r="M2287" s="74"/>
      <c r="N2287" s="247"/>
      <c r="O2287" s="306"/>
      <c r="P2287" s="105"/>
      <c r="Q2287" s="75"/>
      <c r="R2287" s="75"/>
      <c r="S2287" s="75"/>
      <c r="T2287" s="75"/>
      <c r="U2287" s="75"/>
      <c r="V2287" s="75"/>
      <c r="W2287" s="75"/>
      <c r="X2287" s="75"/>
      <c r="Y2287" s="82">
        <f>MIN(X2291:X2294)</f>
        <v>0</v>
      </c>
      <c r="Z2287" s="83"/>
      <c r="AA2287" s="83"/>
      <c r="AB2287" s="75"/>
      <c r="AC2287" s="75"/>
      <c r="AD2287" s="75"/>
      <c r="AE2287" s="75"/>
      <c r="AF2287" s="75"/>
      <c r="AG2287" s="75"/>
      <c r="AH2287" s="75"/>
      <c r="AI2287" s="75"/>
      <c r="AJ2287" s="82">
        <f>MIN(AI2291:AI2294)</f>
        <v>0</v>
      </c>
      <c r="AK2287" s="83"/>
      <c r="AL2287" s="83"/>
      <c r="AM2287" s="75"/>
      <c r="AN2287" s="75"/>
      <c r="AO2287" s="75"/>
      <c r="AP2287" s="75"/>
      <c r="AQ2287" s="75"/>
      <c r="AR2287" s="75"/>
      <c r="AS2287" s="75"/>
      <c r="AT2287" s="75"/>
      <c r="AU2287" s="75"/>
      <c r="AV2287" s="75"/>
      <c r="AW2287" s="82">
        <f>MIN(AV2291:AV2294)</f>
        <v>50</v>
      </c>
      <c r="AX2287" s="83"/>
      <c r="AY2287" s="83"/>
      <c r="AZ2287" s="79"/>
      <c r="BA2287" s="80"/>
      <c r="BB2287" s="71"/>
      <c r="BC2287" s="95"/>
      <c r="BD2287" s="41">
        <v>4</v>
      </c>
      <c r="BE2287" s="52">
        <v>45</v>
      </c>
      <c r="BF2287" s="103">
        <v>4542</v>
      </c>
      <c r="BG2287" s="278" t="s">
        <v>48</v>
      </c>
    </row>
    <row r="2288" spans="1:59" s="63" customFormat="1" ht="12.75" x14ac:dyDescent="0.2">
      <c r="A2288" s="196">
        <v>4</v>
      </c>
      <c r="B2288" s="197" t="s">
        <v>422</v>
      </c>
      <c r="C2288" s="208">
        <v>45</v>
      </c>
      <c r="D2288" s="209" t="s">
        <v>794</v>
      </c>
      <c r="E2288" s="212">
        <v>4542</v>
      </c>
      <c r="F2288" s="213" t="s">
        <v>856</v>
      </c>
      <c r="G2288" s="231"/>
      <c r="H2288" s="81" t="s">
        <v>49</v>
      </c>
      <c r="I2288" s="223"/>
      <c r="J2288" s="73"/>
      <c r="K2288" s="73"/>
      <c r="L2288" s="73"/>
      <c r="M2288" s="74"/>
      <c r="N2288" s="247"/>
      <c r="O2288" s="306"/>
      <c r="P2288" s="105"/>
      <c r="Q2288" s="75"/>
      <c r="R2288" s="75"/>
      <c r="S2288" s="75"/>
      <c r="T2288" s="75"/>
      <c r="U2288" s="75"/>
      <c r="V2288" s="75"/>
      <c r="W2288" s="75"/>
      <c r="X2288" s="75"/>
      <c r="Y2288" s="84">
        <f>IF(ISNUMBER(AVERAGE(X2291:X2294)),AVERAGE(X2291:X2294),0)</f>
        <v>7500</v>
      </c>
      <c r="Z2288" s="83"/>
      <c r="AA2288" s="83"/>
      <c r="AB2288" s="75"/>
      <c r="AC2288" s="75"/>
      <c r="AD2288" s="75"/>
      <c r="AE2288" s="75"/>
      <c r="AF2288" s="75"/>
      <c r="AG2288" s="75"/>
      <c r="AH2288" s="75"/>
      <c r="AI2288" s="75"/>
      <c r="AJ2288" s="84">
        <f>IF(ISNUMBER(AVERAGE(AI2291:AI2294)),AVERAGE(AI2291:AI2294),0)</f>
        <v>0</v>
      </c>
      <c r="AK2288" s="83"/>
      <c r="AL2288" s="83"/>
      <c r="AM2288" s="75"/>
      <c r="AN2288" s="75"/>
      <c r="AO2288" s="75"/>
      <c r="AP2288" s="75"/>
      <c r="AQ2288" s="75"/>
      <c r="AR2288" s="75"/>
      <c r="AS2288" s="75"/>
      <c r="AT2288" s="75"/>
      <c r="AU2288" s="75"/>
      <c r="AV2288" s="75"/>
      <c r="AW2288" s="84">
        <f>IF(ISNUMBER(AVERAGE(AV2291:AV2294)),AVERAGE(AV2291:AV2294),0)</f>
        <v>75</v>
      </c>
      <c r="AX2288" s="83"/>
      <c r="AY2288" s="83"/>
      <c r="AZ2288" s="79"/>
      <c r="BA2288" s="80"/>
      <c r="BB2288" s="71"/>
      <c r="BC2288" s="95"/>
      <c r="BD2288" s="41">
        <v>4</v>
      </c>
      <c r="BE2288" s="52">
        <v>45</v>
      </c>
      <c r="BF2288" s="103">
        <v>4542</v>
      </c>
      <c r="BG2288" s="278" t="s">
        <v>49</v>
      </c>
    </row>
    <row r="2289" spans="1:59" s="63" customFormat="1" ht="12.75" x14ac:dyDescent="0.2">
      <c r="A2289" s="196">
        <v>4</v>
      </c>
      <c r="B2289" s="197" t="s">
        <v>422</v>
      </c>
      <c r="C2289" s="208">
        <v>45</v>
      </c>
      <c r="D2289" s="209" t="s">
        <v>794</v>
      </c>
      <c r="E2289" s="212">
        <v>4542</v>
      </c>
      <c r="F2289" s="213" t="s">
        <v>856</v>
      </c>
      <c r="G2289" s="231"/>
      <c r="H2289" s="81" t="s">
        <v>50</v>
      </c>
      <c r="I2289" s="223"/>
      <c r="J2289" s="73"/>
      <c r="K2289" s="73"/>
      <c r="L2289" s="73"/>
      <c r="M2289" s="74"/>
      <c r="N2289" s="247"/>
      <c r="O2289" s="306"/>
      <c r="P2289" s="105"/>
      <c r="Q2289" s="75"/>
      <c r="R2289" s="75"/>
      <c r="S2289" s="75"/>
      <c r="T2289" s="75"/>
      <c r="U2289" s="75"/>
      <c r="V2289" s="75"/>
      <c r="W2289" s="75"/>
      <c r="X2289" s="75"/>
      <c r="Y2289" s="84">
        <f>MAX(X2291:X2294)</f>
        <v>25000</v>
      </c>
      <c r="Z2289" s="83"/>
      <c r="AA2289" s="83"/>
      <c r="AB2289" s="75"/>
      <c r="AC2289" s="75"/>
      <c r="AD2289" s="75"/>
      <c r="AE2289" s="75"/>
      <c r="AF2289" s="75"/>
      <c r="AG2289" s="75"/>
      <c r="AH2289" s="75"/>
      <c r="AI2289" s="75"/>
      <c r="AJ2289" s="84">
        <f>MAX(AI2291:AI2294)</f>
        <v>0</v>
      </c>
      <c r="AK2289" s="83"/>
      <c r="AL2289" s="83"/>
      <c r="AM2289" s="75"/>
      <c r="AN2289" s="75"/>
      <c r="AO2289" s="75"/>
      <c r="AP2289" s="75"/>
      <c r="AQ2289" s="75"/>
      <c r="AR2289" s="75"/>
      <c r="AS2289" s="75"/>
      <c r="AT2289" s="75"/>
      <c r="AU2289" s="75"/>
      <c r="AV2289" s="75"/>
      <c r="AW2289" s="84">
        <f>MAX(AV2291:AV2294)</f>
        <v>100</v>
      </c>
      <c r="AX2289" s="83"/>
      <c r="AY2289" s="83"/>
      <c r="AZ2289" s="79"/>
      <c r="BA2289" s="80"/>
      <c r="BB2289" s="71"/>
      <c r="BC2289" s="95"/>
      <c r="BD2289" s="41">
        <v>4</v>
      </c>
      <c r="BE2289" s="52">
        <v>45</v>
      </c>
      <c r="BF2289" s="103">
        <v>4542</v>
      </c>
      <c r="BG2289" s="278" t="s">
        <v>50</v>
      </c>
    </row>
    <row r="2290" spans="1:59" s="63" customFormat="1" ht="12.75" x14ac:dyDescent="0.2">
      <c r="A2290" s="196">
        <v>4</v>
      </c>
      <c r="B2290" s="197" t="s">
        <v>422</v>
      </c>
      <c r="C2290" s="208">
        <v>45</v>
      </c>
      <c r="D2290" s="209" t="s">
        <v>794</v>
      </c>
      <c r="E2290" s="212">
        <v>4542</v>
      </c>
      <c r="F2290" s="213" t="s">
        <v>856</v>
      </c>
      <c r="G2290" s="231"/>
      <c r="H2290" s="85" t="s">
        <v>51</v>
      </c>
      <c r="I2290" s="223"/>
      <c r="J2290" s="73"/>
      <c r="K2290" s="73"/>
      <c r="L2290" s="73"/>
      <c r="M2290" s="74"/>
      <c r="N2290" s="248">
        <f>SUM(N2291:N2294)</f>
        <v>4</v>
      </c>
      <c r="O2290" s="293">
        <f>SUM(O2291:O2294)</f>
        <v>1</v>
      </c>
      <c r="P2290" s="292"/>
      <c r="Q2290" s="87"/>
      <c r="R2290" s="87"/>
      <c r="S2290" s="87"/>
      <c r="T2290" s="87"/>
      <c r="U2290" s="87"/>
      <c r="V2290" s="87"/>
      <c r="W2290" s="87"/>
      <c r="X2290" s="87"/>
      <c r="Y2290" s="88"/>
      <c r="Z2290" s="107">
        <f>SUM(Z2291:Z2294)</f>
        <v>7500</v>
      </c>
      <c r="AA2290" s="88"/>
      <c r="AB2290" s="87"/>
      <c r="AC2290" s="87"/>
      <c r="AD2290" s="87"/>
      <c r="AE2290" s="87"/>
      <c r="AF2290" s="87"/>
      <c r="AG2290" s="87"/>
      <c r="AH2290" s="87"/>
      <c r="AI2290" s="87"/>
      <c r="AJ2290" s="88"/>
      <c r="AK2290" s="107">
        <f>SUM(AK2291:AK2294)</f>
        <v>0</v>
      </c>
      <c r="AL2290" s="88"/>
      <c r="AM2290" s="87"/>
      <c r="AN2290" s="87"/>
      <c r="AO2290" s="87"/>
      <c r="AP2290" s="87"/>
      <c r="AQ2290" s="87"/>
      <c r="AR2290" s="87"/>
      <c r="AS2290" s="87"/>
      <c r="AT2290" s="87"/>
      <c r="AU2290" s="87"/>
      <c r="AV2290" s="87"/>
      <c r="AW2290" s="112"/>
      <c r="AX2290" s="107">
        <f>SUM(AX2291:AX2294)</f>
        <v>75</v>
      </c>
      <c r="AY2290" s="88"/>
      <c r="AZ2290" s="79"/>
      <c r="BA2290" s="80"/>
      <c r="BB2290" s="71"/>
      <c r="BC2290" s="95"/>
      <c r="BD2290" s="41">
        <v>4</v>
      </c>
      <c r="BE2290" s="52">
        <v>45</v>
      </c>
      <c r="BF2290" s="103">
        <v>4542</v>
      </c>
      <c r="BG2290" s="279" t="s">
        <v>51</v>
      </c>
    </row>
    <row r="2291" spans="1:59" s="63" customFormat="1" ht="12.75" x14ac:dyDescent="0.2">
      <c r="A2291" s="196">
        <v>4</v>
      </c>
      <c r="B2291" s="197" t="s">
        <v>422</v>
      </c>
      <c r="C2291" s="208">
        <v>45</v>
      </c>
      <c r="D2291" s="209" t="s">
        <v>794</v>
      </c>
      <c r="E2291" s="212">
        <v>4542</v>
      </c>
      <c r="F2291" s="213" t="s">
        <v>856</v>
      </c>
      <c r="G2291" s="231"/>
      <c r="H2291" s="89" t="s">
        <v>52</v>
      </c>
      <c r="I2291" s="90" t="s">
        <v>726</v>
      </c>
      <c r="J2291" s="90"/>
      <c r="K2291" s="90" t="s">
        <v>60</v>
      </c>
      <c r="L2291" s="90"/>
      <c r="M2291" s="91"/>
      <c r="N2291" s="312">
        <v>1</v>
      </c>
      <c r="O2291" s="313">
        <f>N2291/N$2290</f>
        <v>0.25</v>
      </c>
      <c r="P2291" s="104"/>
      <c r="Q2291" s="92"/>
      <c r="R2291" s="92"/>
      <c r="S2291" s="92"/>
      <c r="T2291" s="92"/>
      <c r="U2291" s="92"/>
      <c r="V2291" s="92"/>
      <c r="W2291" s="92">
        <v>1</v>
      </c>
      <c r="X2291" s="109">
        <f>P2291*P$7+Q2291*Q$7+R2291*R$7+S2291*S$7+T2291*T$7+U2291*U$7+V2291*V$7+W2291*W$7</f>
        <v>25000</v>
      </c>
      <c r="Y2291" s="83"/>
      <c r="Z2291" s="110">
        <f>X2291*$O2291</f>
        <v>6250</v>
      </c>
      <c r="AA2291" s="111"/>
      <c r="AB2291" s="92"/>
      <c r="AC2291" s="92"/>
      <c r="AD2291" s="92"/>
      <c r="AE2291" s="92"/>
      <c r="AF2291" s="92"/>
      <c r="AG2291" s="92"/>
      <c r="AH2291" s="92"/>
      <c r="AI2291" s="109">
        <f>AB2291*AB$7+AC2291*AC$7+AD2291*AD$7+AE2291*AE$7+AF2291*AF$7+AG2291*AG$7+AH2291*AH$7</f>
        <v>0</v>
      </c>
      <c r="AJ2291" s="83"/>
      <c r="AK2291" s="110">
        <f>AI2291*$O2291</f>
        <v>0</v>
      </c>
      <c r="AL2291" s="111"/>
      <c r="AM2291" s="92"/>
      <c r="AN2291" s="92"/>
      <c r="AO2291" s="92"/>
      <c r="AP2291" s="92">
        <v>1</v>
      </c>
      <c r="AQ2291" s="92"/>
      <c r="AR2291" s="92"/>
      <c r="AS2291" s="92"/>
      <c r="AT2291" s="92"/>
      <c r="AU2291" s="92"/>
      <c r="AV2291" s="109">
        <f>AM2291*AM$7+AN2291*AN$7+AO2291*AO$7+AP2291*AP$7+AQ2291*AQ$7+AR2291*AR$7+AS2291*AS$7+AT2291*AT$7+AU2291*AU$7</f>
        <v>100</v>
      </c>
      <c r="AW2291" s="75"/>
      <c r="AX2291" s="110">
        <f>AV2291*$O2291</f>
        <v>25</v>
      </c>
      <c r="AY2291" s="111"/>
      <c r="AZ2291" s="93"/>
      <c r="BA2291" s="94" t="s">
        <v>105</v>
      </c>
      <c r="BB2291" s="71"/>
      <c r="BC2291" s="95"/>
      <c r="BD2291" s="41">
        <v>4</v>
      </c>
      <c r="BE2291" s="52">
        <v>45</v>
      </c>
      <c r="BF2291" s="103">
        <v>4542</v>
      </c>
      <c r="BG2291" s="280" t="s">
        <v>52</v>
      </c>
    </row>
    <row r="2292" spans="1:59" s="63" customFormat="1" ht="12.75" x14ac:dyDescent="0.2">
      <c r="A2292" s="196">
        <v>4</v>
      </c>
      <c r="B2292" s="197" t="s">
        <v>422</v>
      </c>
      <c r="C2292" s="208">
        <v>45</v>
      </c>
      <c r="D2292" s="209" t="s">
        <v>794</v>
      </c>
      <c r="E2292" s="212">
        <v>4542</v>
      </c>
      <c r="F2292" s="213" t="s">
        <v>856</v>
      </c>
      <c r="G2292" s="231"/>
      <c r="H2292" s="89"/>
      <c r="I2292" s="90" t="s">
        <v>830</v>
      </c>
      <c r="J2292" s="90"/>
      <c r="K2292" s="90" t="s">
        <v>64</v>
      </c>
      <c r="L2292" s="90" t="s">
        <v>313</v>
      </c>
      <c r="M2292" s="91"/>
      <c r="N2292" s="312">
        <v>1</v>
      </c>
      <c r="O2292" s="313">
        <f>N2292/N$2290</f>
        <v>0.25</v>
      </c>
      <c r="P2292" s="104"/>
      <c r="Q2292" s="92"/>
      <c r="R2292" s="92"/>
      <c r="S2292" s="92"/>
      <c r="T2292" s="92"/>
      <c r="U2292" s="92"/>
      <c r="V2292" s="92"/>
      <c r="W2292" s="92"/>
      <c r="X2292" s="109">
        <f>P2292*P$7+Q2292*Q$7+R2292*R$7+S2292*S$7+T2292*T$7+U2292*U$7+V2292*V$7+W2292*W$7</f>
        <v>0</v>
      </c>
      <c r="Y2292" s="83"/>
      <c r="Z2292" s="110">
        <f>X2292*$O2292</f>
        <v>0</v>
      </c>
      <c r="AA2292" s="111"/>
      <c r="AB2292" s="92"/>
      <c r="AC2292" s="92"/>
      <c r="AD2292" s="92"/>
      <c r="AE2292" s="92"/>
      <c r="AF2292" s="92"/>
      <c r="AG2292" s="92"/>
      <c r="AH2292" s="92"/>
      <c r="AI2292" s="109">
        <f>AB2292*AB$7+AC2292*AC$7+AD2292*AD$7+AE2292*AE$7+AF2292*AF$7+AG2292*AG$7+AH2292*AH$7</f>
        <v>0</v>
      </c>
      <c r="AJ2292" s="83"/>
      <c r="AK2292" s="110">
        <f>AI2292*$O2292</f>
        <v>0</v>
      </c>
      <c r="AL2292" s="111"/>
      <c r="AM2292" s="92"/>
      <c r="AN2292" s="92"/>
      <c r="AO2292" s="92">
        <v>1</v>
      </c>
      <c r="AP2292" s="92"/>
      <c r="AQ2292" s="92"/>
      <c r="AR2292" s="92"/>
      <c r="AS2292" s="92"/>
      <c r="AT2292" s="92"/>
      <c r="AU2292" s="92"/>
      <c r="AV2292" s="109">
        <f>AM2292*AM$7+AN2292*AN$7+AO2292*AO$7+AP2292*AP$7+AQ2292*AQ$7+AR2292*AR$7+AS2292*AS$7+AT2292*AT$7+AU2292*AU$7</f>
        <v>50</v>
      </c>
      <c r="AW2292" s="75"/>
      <c r="AX2292" s="110">
        <f>AV2292*$O2292</f>
        <v>12.5</v>
      </c>
      <c r="AY2292" s="111"/>
      <c r="AZ2292" s="93"/>
      <c r="BA2292" s="94" t="s">
        <v>554</v>
      </c>
      <c r="BB2292" s="71"/>
      <c r="BC2292" s="95"/>
      <c r="BD2292" s="41">
        <v>4</v>
      </c>
      <c r="BE2292" s="52">
        <v>45</v>
      </c>
      <c r="BF2292" s="103">
        <v>4542</v>
      </c>
      <c r="BG2292" s="280" t="s">
        <v>52</v>
      </c>
    </row>
    <row r="2293" spans="1:59" s="63" customFormat="1" ht="12.75" x14ac:dyDescent="0.2">
      <c r="A2293" s="196">
        <v>4</v>
      </c>
      <c r="B2293" s="197" t="s">
        <v>422</v>
      </c>
      <c r="C2293" s="208">
        <v>45</v>
      </c>
      <c r="D2293" s="209" t="s">
        <v>794</v>
      </c>
      <c r="E2293" s="212">
        <v>4542</v>
      </c>
      <c r="F2293" s="213" t="s">
        <v>856</v>
      </c>
      <c r="G2293" s="231"/>
      <c r="H2293" s="89"/>
      <c r="I2293" s="90" t="s">
        <v>769</v>
      </c>
      <c r="J2293" s="90"/>
      <c r="K2293" s="90" t="s">
        <v>90</v>
      </c>
      <c r="L2293" s="90" t="s">
        <v>771</v>
      </c>
      <c r="M2293" s="91"/>
      <c r="N2293" s="312">
        <v>1</v>
      </c>
      <c r="O2293" s="313">
        <f>N2293/N$2290</f>
        <v>0.25</v>
      </c>
      <c r="P2293" s="104"/>
      <c r="Q2293" s="92"/>
      <c r="R2293" s="92"/>
      <c r="S2293" s="92"/>
      <c r="T2293" s="92"/>
      <c r="U2293" s="92">
        <v>1</v>
      </c>
      <c r="V2293" s="92"/>
      <c r="W2293" s="92"/>
      <c r="X2293" s="109">
        <f>P2293*P$7+Q2293*Q$7+R2293*R$7+S2293*S$7+T2293*T$7+U2293*U$7+V2293*V$7+W2293*W$7</f>
        <v>5000</v>
      </c>
      <c r="Y2293" s="83"/>
      <c r="Z2293" s="110">
        <f>X2293*$O2293</f>
        <v>1250</v>
      </c>
      <c r="AA2293" s="111"/>
      <c r="AB2293" s="92"/>
      <c r="AC2293" s="92"/>
      <c r="AD2293" s="92"/>
      <c r="AE2293" s="92"/>
      <c r="AF2293" s="92"/>
      <c r="AG2293" s="92"/>
      <c r="AH2293" s="92"/>
      <c r="AI2293" s="109">
        <f>AB2293*AB$7+AC2293*AC$7+AD2293*AD$7+AE2293*AE$7+AF2293*AF$7+AG2293*AG$7+AH2293*AH$7</f>
        <v>0</v>
      </c>
      <c r="AJ2293" s="83"/>
      <c r="AK2293" s="110">
        <f>AI2293*$O2293</f>
        <v>0</v>
      </c>
      <c r="AL2293" s="111"/>
      <c r="AM2293" s="92"/>
      <c r="AN2293" s="92"/>
      <c r="AO2293" s="92"/>
      <c r="AP2293" s="92">
        <v>1</v>
      </c>
      <c r="AQ2293" s="92"/>
      <c r="AR2293" s="92"/>
      <c r="AS2293" s="92"/>
      <c r="AT2293" s="92"/>
      <c r="AU2293" s="92"/>
      <c r="AV2293" s="109">
        <f>AM2293*AM$7+AN2293*AN$7+AO2293*AO$7+AP2293*AP$7+AQ2293*AQ$7+AR2293*AR$7+AS2293*AS$7+AT2293*AT$7+AU2293*AU$7</f>
        <v>100</v>
      </c>
      <c r="AW2293" s="75"/>
      <c r="AX2293" s="110">
        <f>AV2293*$O2293</f>
        <v>25</v>
      </c>
      <c r="AY2293" s="111"/>
      <c r="AZ2293" s="93"/>
      <c r="BA2293" s="94" t="s">
        <v>554</v>
      </c>
      <c r="BB2293" s="71"/>
      <c r="BC2293" s="95"/>
      <c r="BD2293" s="41">
        <v>4</v>
      </c>
      <c r="BE2293" s="52">
        <v>45</v>
      </c>
      <c r="BF2293" s="103">
        <v>4542</v>
      </c>
      <c r="BG2293" s="280" t="s">
        <v>52</v>
      </c>
    </row>
    <row r="2294" spans="1:59" s="63" customFormat="1" ht="12.75" x14ac:dyDescent="0.2">
      <c r="A2294" s="196">
        <v>4</v>
      </c>
      <c r="B2294" s="197" t="s">
        <v>422</v>
      </c>
      <c r="C2294" s="208">
        <v>45</v>
      </c>
      <c r="D2294" s="209" t="s">
        <v>794</v>
      </c>
      <c r="E2294" s="212">
        <v>4542</v>
      </c>
      <c r="F2294" s="213" t="s">
        <v>856</v>
      </c>
      <c r="G2294" s="231"/>
      <c r="H2294" s="89"/>
      <c r="I2294" s="90" t="s">
        <v>839</v>
      </c>
      <c r="J2294" s="90"/>
      <c r="K2294" s="90" t="s">
        <v>64</v>
      </c>
      <c r="L2294" s="90" t="s">
        <v>119</v>
      </c>
      <c r="M2294" s="91"/>
      <c r="N2294" s="312">
        <v>1</v>
      </c>
      <c r="O2294" s="313">
        <f>N2294/N$2290</f>
        <v>0.25</v>
      </c>
      <c r="P2294" s="104"/>
      <c r="Q2294" s="92"/>
      <c r="R2294" s="92"/>
      <c r="S2294" s="92"/>
      <c r="T2294" s="92"/>
      <c r="U2294" s="92"/>
      <c r="V2294" s="92"/>
      <c r="W2294" s="92"/>
      <c r="X2294" s="109">
        <f>P2294*P$7+Q2294*Q$7+R2294*R$7+S2294*S$7+T2294*T$7+U2294*U$7+V2294*V$7+W2294*W$7</f>
        <v>0</v>
      </c>
      <c r="Y2294" s="83"/>
      <c r="Z2294" s="110">
        <f>X2294*$O2294</f>
        <v>0</v>
      </c>
      <c r="AA2294" s="111"/>
      <c r="AB2294" s="92"/>
      <c r="AC2294" s="92"/>
      <c r="AD2294" s="92"/>
      <c r="AE2294" s="92"/>
      <c r="AF2294" s="92"/>
      <c r="AG2294" s="92"/>
      <c r="AH2294" s="92"/>
      <c r="AI2294" s="109">
        <f>AB2294*AB$7+AC2294*AC$7+AD2294*AD$7+AE2294*AE$7+AF2294*AF$7+AG2294*AG$7+AH2294*AH$7</f>
        <v>0</v>
      </c>
      <c r="AJ2294" s="83"/>
      <c r="AK2294" s="110">
        <f>AI2294*$O2294</f>
        <v>0</v>
      </c>
      <c r="AL2294" s="111"/>
      <c r="AM2294" s="92"/>
      <c r="AN2294" s="92"/>
      <c r="AO2294" s="92">
        <v>1</v>
      </c>
      <c r="AP2294" s="92"/>
      <c r="AQ2294" s="92"/>
      <c r="AR2294" s="92"/>
      <c r="AS2294" s="92"/>
      <c r="AT2294" s="92"/>
      <c r="AU2294" s="92"/>
      <c r="AV2294" s="109">
        <f>AM2294*AM$7+AN2294*AN$7+AO2294*AO$7+AP2294*AP$7+AQ2294*AQ$7+AR2294*AR$7+AS2294*AS$7+AT2294*AT$7+AU2294*AU$7</f>
        <v>50</v>
      </c>
      <c r="AW2294" s="75"/>
      <c r="AX2294" s="110">
        <f>AV2294*$O2294</f>
        <v>12.5</v>
      </c>
      <c r="AY2294" s="111"/>
      <c r="AZ2294" s="93"/>
      <c r="BA2294" s="94" t="s">
        <v>554</v>
      </c>
      <c r="BB2294" s="71"/>
      <c r="BC2294" s="95"/>
      <c r="BD2294" s="41">
        <v>4</v>
      </c>
      <c r="BE2294" s="52">
        <v>45</v>
      </c>
      <c r="BF2294" s="103">
        <v>4542</v>
      </c>
      <c r="BG2294" s="280" t="s">
        <v>52</v>
      </c>
    </row>
    <row r="2295" spans="1:59" s="63" customFormat="1" ht="12.75" x14ac:dyDescent="0.2">
      <c r="A2295" s="196">
        <v>4</v>
      </c>
      <c r="B2295" s="197" t="s">
        <v>422</v>
      </c>
      <c r="C2295" s="208">
        <v>45</v>
      </c>
      <c r="D2295" s="209" t="s">
        <v>794</v>
      </c>
      <c r="E2295" s="212">
        <v>4542</v>
      </c>
      <c r="F2295" s="213" t="s">
        <v>856</v>
      </c>
      <c r="G2295" s="231"/>
      <c r="H2295" s="65"/>
      <c r="I2295" s="222"/>
      <c r="J2295" s="66"/>
      <c r="K2295" s="66"/>
      <c r="L2295" s="66"/>
      <c r="M2295" s="64"/>
      <c r="N2295" s="304"/>
      <c r="O2295" s="305"/>
      <c r="P2295" s="127"/>
      <c r="Q2295" s="67"/>
      <c r="R2295" s="67"/>
      <c r="S2295" s="67"/>
      <c r="T2295" s="67"/>
      <c r="U2295" s="67"/>
      <c r="V2295" s="67"/>
      <c r="W2295" s="67"/>
      <c r="X2295" s="67"/>
      <c r="Y2295" s="68"/>
      <c r="Z2295" s="68"/>
      <c r="AA2295" s="68"/>
      <c r="AB2295" s="67"/>
      <c r="AC2295" s="67"/>
      <c r="AD2295" s="67"/>
      <c r="AE2295" s="67"/>
      <c r="AF2295" s="67"/>
      <c r="AG2295" s="67"/>
      <c r="AH2295" s="67"/>
      <c r="AI2295" s="67"/>
      <c r="AJ2295" s="68"/>
      <c r="AK2295" s="68"/>
      <c r="AL2295" s="68"/>
      <c r="AM2295" s="67"/>
      <c r="AN2295" s="67"/>
      <c r="AO2295" s="67"/>
      <c r="AP2295" s="67"/>
      <c r="AQ2295" s="67"/>
      <c r="AR2295" s="67"/>
      <c r="AS2295" s="67"/>
      <c r="AT2295" s="67"/>
      <c r="AU2295" s="67"/>
      <c r="AV2295" s="67"/>
      <c r="AW2295" s="67"/>
      <c r="AX2295" s="68"/>
      <c r="AY2295" s="68"/>
      <c r="AZ2295" s="69"/>
      <c r="BA2295" s="70"/>
      <c r="BB2295" s="71"/>
      <c r="BC2295" s="95"/>
      <c r="BD2295" s="41">
        <v>4</v>
      </c>
      <c r="BE2295" s="52">
        <v>45</v>
      </c>
      <c r="BF2295" s="103">
        <v>4542</v>
      </c>
      <c r="BG2295" s="275"/>
    </row>
    <row r="2296" spans="1:59" s="63" customFormat="1" ht="12.75" x14ac:dyDescent="0.2">
      <c r="A2296" s="196">
        <v>4</v>
      </c>
      <c r="B2296" s="197" t="s">
        <v>422</v>
      </c>
      <c r="C2296" s="208">
        <v>45</v>
      </c>
      <c r="D2296" s="209" t="s">
        <v>794</v>
      </c>
      <c r="E2296" s="212">
        <v>4542</v>
      </c>
      <c r="F2296" s="213" t="s">
        <v>856</v>
      </c>
      <c r="G2296" s="232"/>
      <c r="H2296" s="97"/>
      <c r="I2296" s="224"/>
      <c r="J2296" s="98"/>
      <c r="K2296" s="98"/>
      <c r="L2296" s="98"/>
      <c r="M2296" s="96"/>
      <c r="N2296" s="307"/>
      <c r="O2296" s="246"/>
      <c r="P2296" s="124"/>
      <c r="Q2296" s="99"/>
      <c r="R2296" s="99"/>
      <c r="S2296" s="99"/>
      <c r="T2296" s="99"/>
      <c r="U2296" s="99"/>
      <c r="V2296" s="99"/>
      <c r="W2296" s="99"/>
      <c r="X2296" s="99"/>
      <c r="Y2296" s="100"/>
      <c r="Z2296" s="100"/>
      <c r="AA2296" s="100"/>
      <c r="AB2296" s="99"/>
      <c r="AC2296" s="99"/>
      <c r="AD2296" s="99"/>
      <c r="AE2296" s="99"/>
      <c r="AF2296" s="99"/>
      <c r="AG2296" s="99"/>
      <c r="AH2296" s="99"/>
      <c r="AI2296" s="99"/>
      <c r="AJ2296" s="100"/>
      <c r="AK2296" s="100"/>
      <c r="AL2296" s="100"/>
      <c r="AM2296" s="99"/>
      <c r="AN2296" s="99"/>
      <c r="AO2296" s="99"/>
      <c r="AP2296" s="99"/>
      <c r="AQ2296" s="99"/>
      <c r="AR2296" s="99"/>
      <c r="AS2296" s="99"/>
      <c r="AT2296" s="99"/>
      <c r="AU2296" s="99"/>
      <c r="AV2296" s="99"/>
      <c r="AW2296" s="99"/>
      <c r="AX2296" s="100"/>
      <c r="AY2296" s="100"/>
      <c r="AZ2296" s="101"/>
      <c r="BA2296" s="102"/>
      <c r="BB2296" s="95"/>
      <c r="BC2296" s="95"/>
      <c r="BD2296" s="41">
        <v>4</v>
      </c>
      <c r="BE2296" s="52">
        <v>45</v>
      </c>
      <c r="BF2296" s="103">
        <v>4542</v>
      </c>
      <c r="BG2296" s="277"/>
    </row>
    <row r="2297" spans="1:59" x14ac:dyDescent="0.25">
      <c r="A2297" s="196">
        <v>4</v>
      </c>
      <c r="B2297" s="197" t="s">
        <v>422</v>
      </c>
      <c r="C2297" s="208">
        <v>45</v>
      </c>
      <c r="D2297" s="209" t="s">
        <v>794</v>
      </c>
      <c r="E2297" s="210">
        <v>4545</v>
      </c>
      <c r="F2297" s="211" t="s">
        <v>857</v>
      </c>
      <c r="G2297" s="235"/>
      <c r="H2297" s="145"/>
      <c r="I2297" s="221"/>
      <c r="J2297" s="57"/>
      <c r="K2297" s="57"/>
      <c r="L2297" s="57"/>
      <c r="M2297" s="144"/>
      <c r="N2297" s="324"/>
      <c r="O2297" s="325"/>
      <c r="P2297" s="146"/>
      <c r="Q2297" s="146"/>
      <c r="R2297" s="146"/>
      <c r="S2297" s="146"/>
      <c r="T2297" s="146"/>
      <c r="U2297" s="146"/>
      <c r="V2297" s="146"/>
      <c r="W2297" s="146"/>
      <c r="X2297" s="146"/>
      <c r="Y2297" s="59"/>
      <c r="Z2297" s="123"/>
      <c r="AA2297" s="123"/>
      <c r="AB2297" s="146"/>
      <c r="AC2297" s="146"/>
      <c r="AD2297" s="146"/>
      <c r="AE2297" s="146"/>
      <c r="AF2297" s="146"/>
      <c r="AG2297" s="146"/>
      <c r="AH2297" s="146"/>
      <c r="AI2297" s="146"/>
      <c r="AJ2297" s="59"/>
      <c r="AK2297" s="123"/>
      <c r="AL2297" s="123"/>
      <c r="AM2297" s="146"/>
      <c r="AN2297" s="146"/>
      <c r="AO2297" s="146"/>
      <c r="AP2297" s="146"/>
      <c r="AQ2297" s="146"/>
      <c r="AR2297" s="146"/>
      <c r="AS2297" s="146"/>
      <c r="AT2297" s="146"/>
      <c r="AU2297" s="146"/>
      <c r="AV2297" s="146"/>
      <c r="AW2297" s="58"/>
      <c r="AX2297" s="123"/>
      <c r="AY2297" s="59"/>
      <c r="AZ2297" s="147"/>
      <c r="BA2297" s="148"/>
      <c r="BB2297" s="143"/>
      <c r="BC2297" s="143"/>
      <c r="BD2297" s="41">
        <v>4</v>
      </c>
      <c r="BE2297" s="52">
        <v>45</v>
      </c>
      <c r="BF2297" s="62">
        <v>4545</v>
      </c>
      <c r="BG2297" s="284"/>
    </row>
    <row r="2298" spans="1:59" s="63" customFormat="1" ht="12.75" x14ac:dyDescent="0.2">
      <c r="A2298" s="196">
        <v>4</v>
      </c>
      <c r="B2298" s="197" t="s">
        <v>422</v>
      </c>
      <c r="C2298" s="208">
        <v>45</v>
      </c>
      <c r="D2298" s="209" t="s">
        <v>794</v>
      </c>
      <c r="E2298" s="210">
        <v>4545</v>
      </c>
      <c r="F2298" s="211" t="s">
        <v>857</v>
      </c>
      <c r="G2298" s="230"/>
      <c r="H2298" s="56"/>
      <c r="I2298" s="221"/>
      <c r="J2298" s="57"/>
      <c r="K2298" s="57"/>
      <c r="L2298" s="57"/>
      <c r="M2298" s="55"/>
      <c r="N2298" s="303"/>
      <c r="O2298" s="245"/>
      <c r="P2298" s="122"/>
      <c r="Q2298" s="58"/>
      <c r="R2298" s="58"/>
      <c r="S2298" s="58"/>
      <c r="T2298" s="58"/>
      <c r="U2298" s="58"/>
      <c r="V2298" s="58"/>
      <c r="W2298" s="58"/>
      <c r="X2298" s="58"/>
      <c r="Y2298" s="59"/>
      <c r="Z2298" s="59"/>
      <c r="AA2298" s="59"/>
      <c r="AB2298" s="58"/>
      <c r="AC2298" s="58"/>
      <c r="AD2298" s="58"/>
      <c r="AE2298" s="58"/>
      <c r="AF2298" s="58"/>
      <c r="AG2298" s="58"/>
      <c r="AH2298" s="58"/>
      <c r="AI2298" s="58"/>
      <c r="AJ2298" s="59"/>
      <c r="AK2298" s="59"/>
      <c r="AL2298" s="59"/>
      <c r="AM2298" s="58"/>
      <c r="AN2298" s="58"/>
      <c r="AO2298" s="58"/>
      <c r="AP2298" s="58"/>
      <c r="AQ2298" s="58"/>
      <c r="AR2298" s="58"/>
      <c r="AS2298" s="58"/>
      <c r="AT2298" s="58"/>
      <c r="AU2298" s="58"/>
      <c r="AV2298" s="58"/>
      <c r="AW2298" s="58"/>
      <c r="AX2298" s="59"/>
      <c r="AY2298" s="59"/>
      <c r="AZ2298" s="60"/>
      <c r="BA2298" s="61"/>
      <c r="BB2298" s="54"/>
      <c r="BC2298" s="54"/>
      <c r="BD2298" s="41">
        <v>4</v>
      </c>
      <c r="BE2298" s="52">
        <v>45</v>
      </c>
      <c r="BF2298" s="62">
        <v>4545</v>
      </c>
      <c r="BG2298" s="274"/>
    </row>
    <row r="2299" spans="1:59" s="63" customFormat="1" ht="12.75" x14ac:dyDescent="0.2">
      <c r="A2299" s="196">
        <v>4</v>
      </c>
      <c r="B2299" s="197" t="s">
        <v>422</v>
      </c>
      <c r="C2299" s="208">
        <v>45</v>
      </c>
      <c r="D2299" s="209" t="s">
        <v>794</v>
      </c>
      <c r="E2299" s="210">
        <v>4545</v>
      </c>
      <c r="F2299" s="211" t="s">
        <v>857</v>
      </c>
      <c r="G2299" s="231"/>
      <c r="H2299" s="65"/>
      <c r="I2299" s="222"/>
      <c r="J2299" s="66"/>
      <c r="K2299" s="66"/>
      <c r="L2299" s="66"/>
      <c r="M2299" s="64"/>
      <c r="N2299" s="308"/>
      <c r="O2299" s="309"/>
      <c r="P2299" s="127"/>
      <c r="Q2299" s="67"/>
      <c r="R2299" s="67"/>
      <c r="S2299" s="67"/>
      <c r="T2299" s="67"/>
      <c r="U2299" s="67"/>
      <c r="V2299" s="67"/>
      <c r="W2299" s="67"/>
      <c r="X2299" s="67"/>
      <c r="Y2299" s="68"/>
      <c r="Z2299" s="68"/>
      <c r="AA2299" s="68"/>
      <c r="AB2299" s="67"/>
      <c r="AC2299" s="67"/>
      <c r="AD2299" s="67"/>
      <c r="AE2299" s="67"/>
      <c r="AF2299" s="67"/>
      <c r="AG2299" s="67"/>
      <c r="AH2299" s="67"/>
      <c r="AI2299" s="67"/>
      <c r="AJ2299" s="68"/>
      <c r="AK2299" s="68"/>
      <c r="AL2299" s="68"/>
      <c r="AM2299" s="67"/>
      <c r="AN2299" s="67"/>
      <c r="AO2299" s="67"/>
      <c r="AP2299" s="67"/>
      <c r="AQ2299" s="67"/>
      <c r="AR2299" s="67"/>
      <c r="AS2299" s="67"/>
      <c r="AT2299" s="67"/>
      <c r="AU2299" s="67"/>
      <c r="AV2299" s="67"/>
      <c r="AW2299" s="67"/>
      <c r="AX2299" s="68"/>
      <c r="AY2299" s="68"/>
      <c r="AZ2299" s="69"/>
      <c r="BA2299" s="70"/>
      <c r="BB2299" s="71"/>
      <c r="BC2299" s="54"/>
      <c r="BD2299" s="41">
        <v>4</v>
      </c>
      <c r="BE2299" s="52">
        <v>45</v>
      </c>
      <c r="BF2299" s="62">
        <v>4545</v>
      </c>
      <c r="BG2299" s="275"/>
    </row>
    <row r="2300" spans="1:59" s="63" customFormat="1" ht="12.75" x14ac:dyDescent="0.2">
      <c r="A2300" s="196">
        <v>4</v>
      </c>
      <c r="B2300" s="197" t="s">
        <v>422</v>
      </c>
      <c r="C2300" s="208">
        <v>45</v>
      </c>
      <c r="D2300" s="209" t="s">
        <v>794</v>
      </c>
      <c r="E2300" s="210">
        <v>4545</v>
      </c>
      <c r="F2300" s="211" t="s">
        <v>857</v>
      </c>
      <c r="G2300" s="231"/>
      <c r="H2300" s="72" t="s">
        <v>47</v>
      </c>
      <c r="I2300" s="223"/>
      <c r="J2300" s="73"/>
      <c r="K2300" s="73"/>
      <c r="L2300" s="73"/>
      <c r="M2300" s="74"/>
      <c r="N2300" s="247"/>
      <c r="O2300" s="306"/>
      <c r="P2300" s="105"/>
      <c r="Q2300" s="75"/>
      <c r="R2300" s="75"/>
      <c r="S2300" s="75"/>
      <c r="T2300" s="75"/>
      <c r="U2300" s="75"/>
      <c r="V2300" s="75"/>
      <c r="W2300" s="75"/>
      <c r="X2300" s="75"/>
      <c r="Y2300" s="76">
        <f>IF(ISNUMBER(VLOOKUP(Y2302,P$7:W$7,MATCH(Y2302,P$7:W$7))),VLOOKUP(Y2302,P$7:W$7,MATCH(Y2302,P$7:W$7)),IF(N2304=0,"No Data",IF(Y2302&gt;0,"&lt;100",0)))</f>
        <v>10000</v>
      </c>
      <c r="Z2300" s="77">
        <f>IF(ISNUMBER(VLOOKUP(Z2304,P$7:W$7,MATCH(Z2304,P$7:W$7))),VLOOKUP(Z2304,P$7:W$7,MATCH(Z2304,P$7:W$7)),IF(N2304=0,"No Data",IF(Z2304&gt;0,"&lt;100",0)))</f>
        <v>10000</v>
      </c>
      <c r="AA2300" s="106">
        <f>IF(ISNUMBER(Z2300),Z2300,0)</f>
        <v>10000</v>
      </c>
      <c r="AB2300" s="75"/>
      <c r="AC2300" s="75"/>
      <c r="AD2300" s="75"/>
      <c r="AE2300" s="75"/>
      <c r="AF2300" s="75"/>
      <c r="AG2300" s="75"/>
      <c r="AH2300" s="75"/>
      <c r="AI2300" s="75"/>
      <c r="AJ2300" s="76">
        <f>IF(ISNUMBER(VLOOKUP(AJ2302,AB$7:AH$7,MATCH(AJ2302,AB$7:AH$7))),VLOOKUP(AJ2302,AB$7:AH$7,MATCH(AJ2302,AB$7:AH$7)),IF(N2304=0,"No Data",IF(AJ2302&gt;0,"&lt;50",0)))</f>
        <v>0</v>
      </c>
      <c r="AK2300" s="77">
        <f>IF(ISNUMBER(VLOOKUP(AK2304,AB$7:AH$7,MATCH(AK2304,AB$7:AH$7))),VLOOKUP(AK2304,AB$7:AH$7,MATCH(AK2304,AB$7:AH$7)),IF(N2304=0,"No Data",IF(AK2304&gt;0,"&lt;50",0)))</f>
        <v>0</v>
      </c>
      <c r="AL2300" s="106">
        <f>IF(ISNUMBER(AK2300),AK2300,0)</f>
        <v>0</v>
      </c>
      <c r="AM2300" s="75"/>
      <c r="AN2300" s="75"/>
      <c r="AO2300" s="75"/>
      <c r="AP2300" s="75"/>
      <c r="AQ2300" s="75"/>
      <c r="AR2300" s="75"/>
      <c r="AS2300" s="75"/>
      <c r="AT2300" s="75"/>
      <c r="AU2300" s="75"/>
      <c r="AV2300" s="75"/>
      <c r="AW2300" s="76">
        <f>IF(ISNUMBER(VLOOKUP(AW2302,AM$7:AU$7,MATCH(AW2302,AM$7:AU$7))),VLOOKUP(AW2302,AM$7:AU$7,MATCH(AW2302,AM$7:AU$7)),IF(N2304=0,"No Data",IF(AW2302&gt;0,"&lt;10",0)))</f>
        <v>50</v>
      </c>
      <c r="AX2300" s="77">
        <f>IF(ISNUMBER(VLOOKUP(AX2304,AM$7:AU$7,MATCH(AX2304,AM$7:AU$7))),VLOOKUP(AX2304,AM$7:AU$7,MATCH(AX2304,AM$7:AU$7)),IF(N2304=0,"No Data",IF(AX2304&gt;0,"&lt;10",0)))</f>
        <v>50</v>
      </c>
      <c r="AY2300" s="106">
        <f>IF(ISNUMBER(AX2300),AX2300,0)</f>
        <v>50</v>
      </c>
      <c r="AZ2300" s="79"/>
      <c r="BA2300" s="80"/>
      <c r="BB2300" s="71"/>
      <c r="BC2300" s="54"/>
      <c r="BD2300" s="41">
        <v>4</v>
      </c>
      <c r="BE2300" s="52">
        <v>45</v>
      </c>
      <c r="BF2300" s="62">
        <v>4545</v>
      </c>
      <c r="BG2300" s="276" t="s">
        <v>47</v>
      </c>
    </row>
    <row r="2301" spans="1:59" s="63" customFormat="1" ht="12.75" x14ac:dyDescent="0.2">
      <c r="A2301" s="196">
        <v>4</v>
      </c>
      <c r="B2301" s="197" t="s">
        <v>422</v>
      </c>
      <c r="C2301" s="208">
        <v>45</v>
      </c>
      <c r="D2301" s="209" t="s">
        <v>794</v>
      </c>
      <c r="E2301" s="210">
        <v>4545</v>
      </c>
      <c r="F2301" s="211" t="s">
        <v>857</v>
      </c>
      <c r="G2301" s="231"/>
      <c r="H2301" s="81" t="s">
        <v>48</v>
      </c>
      <c r="I2301" s="223"/>
      <c r="J2301" s="73"/>
      <c r="K2301" s="73"/>
      <c r="L2301" s="73"/>
      <c r="M2301" s="74"/>
      <c r="N2301" s="247"/>
      <c r="O2301" s="306"/>
      <c r="P2301" s="105"/>
      <c r="Q2301" s="75"/>
      <c r="R2301" s="75"/>
      <c r="S2301" s="75"/>
      <c r="T2301" s="75"/>
      <c r="U2301" s="75"/>
      <c r="V2301" s="75"/>
      <c r="W2301" s="75"/>
      <c r="X2301" s="75"/>
      <c r="Y2301" s="82">
        <f>MIN(X2305:X2307)</f>
        <v>0</v>
      </c>
      <c r="Z2301" s="83"/>
      <c r="AA2301" s="83"/>
      <c r="AB2301" s="75"/>
      <c r="AC2301" s="75"/>
      <c r="AD2301" s="75"/>
      <c r="AE2301" s="75"/>
      <c r="AF2301" s="75"/>
      <c r="AG2301" s="75"/>
      <c r="AH2301" s="75"/>
      <c r="AI2301" s="75"/>
      <c r="AJ2301" s="82">
        <f>MIN(AI2305:AI2307)</f>
        <v>0</v>
      </c>
      <c r="AK2301" s="83"/>
      <c r="AL2301" s="83"/>
      <c r="AM2301" s="75"/>
      <c r="AN2301" s="75"/>
      <c r="AO2301" s="75"/>
      <c r="AP2301" s="75"/>
      <c r="AQ2301" s="75"/>
      <c r="AR2301" s="75"/>
      <c r="AS2301" s="75"/>
      <c r="AT2301" s="75"/>
      <c r="AU2301" s="75"/>
      <c r="AV2301" s="75"/>
      <c r="AW2301" s="82">
        <f>MIN(AV2305:AV2307)</f>
        <v>50</v>
      </c>
      <c r="AX2301" s="83"/>
      <c r="AY2301" s="83"/>
      <c r="AZ2301" s="79"/>
      <c r="BA2301" s="80"/>
      <c r="BB2301" s="71"/>
      <c r="BC2301" s="54"/>
      <c r="BD2301" s="41">
        <v>4</v>
      </c>
      <c r="BE2301" s="52">
        <v>45</v>
      </c>
      <c r="BF2301" s="62">
        <v>4545</v>
      </c>
      <c r="BG2301" s="278" t="s">
        <v>48</v>
      </c>
    </row>
    <row r="2302" spans="1:59" s="63" customFormat="1" ht="12.75" x14ac:dyDescent="0.2">
      <c r="A2302" s="196">
        <v>4</v>
      </c>
      <c r="B2302" s="197" t="s">
        <v>422</v>
      </c>
      <c r="C2302" s="208">
        <v>45</v>
      </c>
      <c r="D2302" s="209" t="s">
        <v>794</v>
      </c>
      <c r="E2302" s="210">
        <v>4545</v>
      </c>
      <c r="F2302" s="211" t="s">
        <v>857</v>
      </c>
      <c r="G2302" s="231"/>
      <c r="H2302" s="81" t="s">
        <v>49</v>
      </c>
      <c r="I2302" s="223"/>
      <c r="J2302" s="73"/>
      <c r="K2302" s="73"/>
      <c r="L2302" s="73"/>
      <c r="M2302" s="74"/>
      <c r="N2302" s="247"/>
      <c r="O2302" s="306"/>
      <c r="P2302" s="105"/>
      <c r="Q2302" s="75"/>
      <c r="R2302" s="75"/>
      <c r="S2302" s="75"/>
      <c r="T2302" s="75"/>
      <c r="U2302" s="75"/>
      <c r="V2302" s="75"/>
      <c r="W2302" s="75"/>
      <c r="X2302" s="75"/>
      <c r="Y2302" s="84">
        <f>IF(ISNUMBER(AVERAGE(X2305:X2307)),AVERAGE(X2305:X2307),0)</f>
        <v>12500</v>
      </c>
      <c r="Z2302" s="83"/>
      <c r="AA2302" s="83"/>
      <c r="AB2302" s="75"/>
      <c r="AC2302" s="75"/>
      <c r="AD2302" s="75"/>
      <c r="AE2302" s="75"/>
      <c r="AF2302" s="75"/>
      <c r="AG2302" s="75"/>
      <c r="AH2302" s="75"/>
      <c r="AI2302" s="75"/>
      <c r="AJ2302" s="84">
        <f>IF(ISNUMBER(AVERAGE(AI2305:AI2307)),AVERAGE(AI2305:AI2307),0)</f>
        <v>0</v>
      </c>
      <c r="AK2302" s="83"/>
      <c r="AL2302" s="83"/>
      <c r="AM2302" s="75"/>
      <c r="AN2302" s="75"/>
      <c r="AO2302" s="75"/>
      <c r="AP2302" s="75"/>
      <c r="AQ2302" s="75"/>
      <c r="AR2302" s="75"/>
      <c r="AS2302" s="75"/>
      <c r="AT2302" s="75"/>
      <c r="AU2302" s="75"/>
      <c r="AV2302" s="75"/>
      <c r="AW2302" s="84">
        <f>IF(ISNUMBER(AVERAGE(AV2305:AV2307)),AVERAGE(AV2305:AV2307),0)</f>
        <v>75</v>
      </c>
      <c r="AX2302" s="83"/>
      <c r="AY2302" s="83"/>
      <c r="AZ2302" s="79"/>
      <c r="BA2302" s="80"/>
      <c r="BB2302" s="71"/>
      <c r="BC2302" s="54"/>
      <c r="BD2302" s="41">
        <v>4</v>
      </c>
      <c r="BE2302" s="52">
        <v>45</v>
      </c>
      <c r="BF2302" s="62">
        <v>4545</v>
      </c>
      <c r="BG2302" s="278" t="s">
        <v>49</v>
      </c>
    </row>
    <row r="2303" spans="1:59" s="63" customFormat="1" ht="12.75" x14ac:dyDescent="0.2">
      <c r="A2303" s="196">
        <v>4</v>
      </c>
      <c r="B2303" s="197" t="s">
        <v>422</v>
      </c>
      <c r="C2303" s="208">
        <v>45</v>
      </c>
      <c r="D2303" s="209" t="s">
        <v>794</v>
      </c>
      <c r="E2303" s="210">
        <v>4545</v>
      </c>
      <c r="F2303" s="211" t="s">
        <v>857</v>
      </c>
      <c r="G2303" s="231"/>
      <c r="H2303" s="81" t="s">
        <v>50</v>
      </c>
      <c r="I2303" s="223"/>
      <c r="J2303" s="73"/>
      <c r="K2303" s="73"/>
      <c r="L2303" s="73"/>
      <c r="M2303" s="74"/>
      <c r="N2303" s="247"/>
      <c r="O2303" s="306"/>
      <c r="P2303" s="105"/>
      <c r="Q2303" s="75"/>
      <c r="R2303" s="75"/>
      <c r="S2303" s="75"/>
      <c r="T2303" s="75"/>
      <c r="U2303" s="75"/>
      <c r="V2303" s="75"/>
      <c r="W2303" s="75"/>
      <c r="X2303" s="75"/>
      <c r="Y2303" s="84">
        <f>MAX(X2305:X2307)</f>
        <v>25000</v>
      </c>
      <c r="Z2303" s="83"/>
      <c r="AA2303" s="83"/>
      <c r="AB2303" s="75"/>
      <c r="AC2303" s="75"/>
      <c r="AD2303" s="75"/>
      <c r="AE2303" s="75"/>
      <c r="AF2303" s="75"/>
      <c r="AG2303" s="75"/>
      <c r="AH2303" s="75"/>
      <c r="AI2303" s="75"/>
      <c r="AJ2303" s="84">
        <f>MAX(AI2305:AI2307)</f>
        <v>0</v>
      </c>
      <c r="AK2303" s="83"/>
      <c r="AL2303" s="83"/>
      <c r="AM2303" s="75"/>
      <c r="AN2303" s="75"/>
      <c r="AO2303" s="75"/>
      <c r="AP2303" s="75"/>
      <c r="AQ2303" s="75"/>
      <c r="AR2303" s="75"/>
      <c r="AS2303" s="75"/>
      <c r="AT2303" s="75"/>
      <c r="AU2303" s="75"/>
      <c r="AV2303" s="75"/>
      <c r="AW2303" s="84">
        <f>MAX(AV2305:AV2307)</f>
        <v>100</v>
      </c>
      <c r="AX2303" s="83"/>
      <c r="AY2303" s="83"/>
      <c r="AZ2303" s="79"/>
      <c r="BA2303" s="80"/>
      <c r="BB2303" s="71"/>
      <c r="BC2303" s="54"/>
      <c r="BD2303" s="41">
        <v>4</v>
      </c>
      <c r="BE2303" s="52">
        <v>45</v>
      </c>
      <c r="BF2303" s="62">
        <v>4545</v>
      </c>
      <c r="BG2303" s="278" t="s">
        <v>50</v>
      </c>
    </row>
    <row r="2304" spans="1:59" s="63" customFormat="1" ht="12.75" x14ac:dyDescent="0.2">
      <c r="A2304" s="196">
        <v>4</v>
      </c>
      <c r="B2304" s="197" t="s">
        <v>422</v>
      </c>
      <c r="C2304" s="208">
        <v>45</v>
      </c>
      <c r="D2304" s="209" t="s">
        <v>794</v>
      </c>
      <c r="E2304" s="210">
        <v>4545</v>
      </c>
      <c r="F2304" s="211" t="s">
        <v>857</v>
      </c>
      <c r="G2304" s="231"/>
      <c r="H2304" s="85" t="s">
        <v>51</v>
      </c>
      <c r="I2304" s="223"/>
      <c r="J2304" s="73"/>
      <c r="K2304" s="73"/>
      <c r="L2304" s="73"/>
      <c r="M2304" s="74"/>
      <c r="N2304" s="317">
        <f>SUM(N2305:N2306)</f>
        <v>2</v>
      </c>
      <c r="O2304" s="293">
        <f>SUM(O2305:O2306)</f>
        <v>1</v>
      </c>
      <c r="P2304" s="292"/>
      <c r="Q2304" s="87"/>
      <c r="R2304" s="87"/>
      <c r="S2304" s="87"/>
      <c r="T2304" s="87"/>
      <c r="U2304" s="87"/>
      <c r="V2304" s="87"/>
      <c r="W2304" s="87"/>
      <c r="X2304" s="87"/>
      <c r="Y2304" s="112"/>
      <c r="Z2304" s="121">
        <f>SUM(Z2305:Z2306)</f>
        <v>12500</v>
      </c>
      <c r="AA2304" s="88"/>
      <c r="AB2304" s="87"/>
      <c r="AC2304" s="87"/>
      <c r="AD2304" s="87"/>
      <c r="AE2304" s="87"/>
      <c r="AF2304" s="87"/>
      <c r="AG2304" s="87"/>
      <c r="AH2304" s="87"/>
      <c r="AI2304" s="87"/>
      <c r="AJ2304" s="112"/>
      <c r="AK2304" s="121">
        <f>SUM(AK2305:AK2306)</f>
        <v>0</v>
      </c>
      <c r="AL2304" s="88"/>
      <c r="AM2304" s="87"/>
      <c r="AN2304" s="87"/>
      <c r="AO2304" s="87"/>
      <c r="AP2304" s="87"/>
      <c r="AQ2304" s="87"/>
      <c r="AR2304" s="87"/>
      <c r="AS2304" s="87"/>
      <c r="AT2304" s="87"/>
      <c r="AU2304" s="87"/>
      <c r="AV2304" s="87"/>
      <c r="AW2304" s="112"/>
      <c r="AX2304" s="121">
        <f>SUM(AX2305:AX2306)</f>
        <v>75</v>
      </c>
      <c r="AY2304" s="88"/>
      <c r="AZ2304" s="79"/>
      <c r="BA2304" s="80"/>
      <c r="BB2304" s="71"/>
      <c r="BC2304" s="54"/>
      <c r="BD2304" s="41">
        <v>4</v>
      </c>
      <c r="BE2304" s="52">
        <v>45</v>
      </c>
      <c r="BF2304" s="62">
        <v>4545</v>
      </c>
      <c r="BG2304" s="279" t="s">
        <v>51</v>
      </c>
    </row>
    <row r="2305" spans="1:59" s="63" customFormat="1" ht="12.75" x14ac:dyDescent="0.2">
      <c r="A2305" s="196">
        <v>4</v>
      </c>
      <c r="B2305" s="197" t="s">
        <v>422</v>
      </c>
      <c r="C2305" s="208">
        <v>45</v>
      </c>
      <c r="D2305" s="209" t="s">
        <v>794</v>
      </c>
      <c r="E2305" s="210">
        <v>4545</v>
      </c>
      <c r="F2305" s="211" t="s">
        <v>857</v>
      </c>
      <c r="G2305" s="231"/>
      <c r="H2305" s="89" t="s">
        <v>52</v>
      </c>
      <c r="I2305" s="90" t="s">
        <v>726</v>
      </c>
      <c r="J2305" s="90"/>
      <c r="K2305" s="90" t="s">
        <v>60</v>
      </c>
      <c r="L2305" s="90"/>
      <c r="M2305" s="91"/>
      <c r="N2305" s="312">
        <v>1</v>
      </c>
      <c r="O2305" s="313">
        <f>N2305/N$2304</f>
        <v>0.5</v>
      </c>
      <c r="P2305" s="104"/>
      <c r="Q2305" s="92"/>
      <c r="R2305" s="92"/>
      <c r="S2305" s="92"/>
      <c r="T2305" s="92"/>
      <c r="U2305" s="92"/>
      <c r="V2305" s="92"/>
      <c r="W2305" s="92">
        <v>1</v>
      </c>
      <c r="X2305" s="109">
        <f>P2305*P$7+Q2305*Q$7+R2305*R$7+S2305*S$7+T2305*T$7+U2305*U$7+V2305*V$7+W2305*W$7</f>
        <v>25000</v>
      </c>
      <c r="Y2305" s="83"/>
      <c r="Z2305" s="110">
        <f>X2305*$O2305</f>
        <v>12500</v>
      </c>
      <c r="AA2305" s="111"/>
      <c r="AB2305" s="92"/>
      <c r="AC2305" s="92"/>
      <c r="AD2305" s="92"/>
      <c r="AE2305" s="92"/>
      <c r="AF2305" s="92"/>
      <c r="AG2305" s="92"/>
      <c r="AH2305" s="92"/>
      <c r="AI2305" s="109">
        <f>AB2305*AB$7+AC2305*AC$7+AD2305*AD$7+AE2305*AE$7+AF2305*AF$7+AG2305*AG$7+AH2305*AH$7</f>
        <v>0</v>
      </c>
      <c r="AJ2305" s="83"/>
      <c r="AK2305" s="110">
        <f>AI2305*$O2305</f>
        <v>0</v>
      </c>
      <c r="AL2305" s="111"/>
      <c r="AM2305" s="92"/>
      <c r="AN2305" s="92"/>
      <c r="AO2305" s="92"/>
      <c r="AP2305" s="92">
        <v>1</v>
      </c>
      <c r="AQ2305" s="92"/>
      <c r="AR2305" s="92"/>
      <c r="AS2305" s="92"/>
      <c r="AT2305" s="92"/>
      <c r="AU2305" s="92"/>
      <c r="AV2305" s="109">
        <f>AM2305*AM$7+AN2305*AN$7+AO2305*AO$7+AP2305*AP$7+AQ2305*AQ$7+AR2305*AR$7+AS2305*AS$7+AT2305*AT$7+AU2305*AU$7</f>
        <v>100</v>
      </c>
      <c r="AW2305" s="75"/>
      <c r="AX2305" s="110">
        <f>AV2305*$O2305</f>
        <v>50</v>
      </c>
      <c r="AY2305" s="111"/>
      <c r="AZ2305" s="93"/>
      <c r="BA2305" s="94" t="s">
        <v>105</v>
      </c>
      <c r="BB2305" s="71"/>
      <c r="BC2305" s="54"/>
      <c r="BD2305" s="41">
        <v>4</v>
      </c>
      <c r="BE2305" s="52">
        <v>45</v>
      </c>
      <c r="BF2305" s="62">
        <v>4545</v>
      </c>
      <c r="BG2305" s="280" t="s">
        <v>52</v>
      </c>
    </row>
    <row r="2306" spans="1:59" s="63" customFormat="1" ht="12.75" x14ac:dyDescent="0.2">
      <c r="A2306" s="196">
        <v>4</v>
      </c>
      <c r="B2306" s="197" t="s">
        <v>422</v>
      </c>
      <c r="C2306" s="208">
        <v>45</v>
      </c>
      <c r="D2306" s="209" t="s">
        <v>794</v>
      </c>
      <c r="E2306" s="210">
        <v>4545</v>
      </c>
      <c r="F2306" s="211" t="s">
        <v>857</v>
      </c>
      <c r="G2306" s="231"/>
      <c r="H2306" s="89"/>
      <c r="I2306" s="90" t="s">
        <v>718</v>
      </c>
      <c r="J2306" s="90" t="s">
        <v>858</v>
      </c>
      <c r="K2306" s="90" t="s">
        <v>64</v>
      </c>
      <c r="L2306" s="90" t="s">
        <v>119</v>
      </c>
      <c r="M2306" s="91"/>
      <c r="N2306" s="312">
        <v>1</v>
      </c>
      <c r="O2306" s="313">
        <f>N2306/N$2304</f>
        <v>0.5</v>
      </c>
      <c r="P2306" s="104"/>
      <c r="Q2306" s="92"/>
      <c r="R2306" s="92"/>
      <c r="S2306" s="92"/>
      <c r="T2306" s="92"/>
      <c r="U2306" s="92"/>
      <c r="V2306" s="92"/>
      <c r="W2306" s="92"/>
      <c r="X2306" s="109">
        <f>P2306*P$7+Q2306*Q$7+R2306*R$7+S2306*S$7+T2306*T$7+U2306*U$7+V2306*V$7+W2306*W$7</f>
        <v>0</v>
      </c>
      <c r="Y2306" s="83"/>
      <c r="Z2306" s="110">
        <f>X2306*$O2306</f>
        <v>0</v>
      </c>
      <c r="AA2306" s="111"/>
      <c r="AB2306" s="92"/>
      <c r="AC2306" s="92"/>
      <c r="AD2306" s="92"/>
      <c r="AE2306" s="92"/>
      <c r="AF2306" s="92"/>
      <c r="AG2306" s="92"/>
      <c r="AH2306" s="92"/>
      <c r="AI2306" s="109">
        <f>AB2306*AB$7+AC2306*AC$7+AD2306*AD$7+AE2306*AE$7+AF2306*AF$7+AG2306*AG$7+AH2306*AH$7</f>
        <v>0</v>
      </c>
      <c r="AJ2306" s="83"/>
      <c r="AK2306" s="110">
        <f>AI2306*$O2306</f>
        <v>0</v>
      </c>
      <c r="AL2306" s="111"/>
      <c r="AM2306" s="92"/>
      <c r="AN2306" s="92"/>
      <c r="AO2306" s="92">
        <v>1</v>
      </c>
      <c r="AP2306" s="92"/>
      <c r="AQ2306" s="92"/>
      <c r="AR2306" s="92"/>
      <c r="AS2306" s="92"/>
      <c r="AT2306" s="92"/>
      <c r="AU2306" s="92"/>
      <c r="AV2306" s="109">
        <f>AM2306*AM$7+AN2306*AN$7+AO2306*AO$7+AP2306*AP$7+AQ2306*AQ$7+AR2306*AR$7+AS2306*AS$7+AT2306*AT$7+AU2306*AU$7</f>
        <v>50</v>
      </c>
      <c r="AW2306" s="75"/>
      <c r="AX2306" s="110">
        <f>AV2306*$O2306</f>
        <v>25</v>
      </c>
      <c r="AY2306" s="111"/>
      <c r="AZ2306" s="93"/>
      <c r="BA2306" s="94" t="s">
        <v>554</v>
      </c>
      <c r="BB2306" s="71"/>
      <c r="BC2306" s="54"/>
      <c r="BD2306" s="41">
        <v>4</v>
      </c>
      <c r="BE2306" s="52">
        <v>45</v>
      </c>
      <c r="BF2306" s="62">
        <v>4545</v>
      </c>
      <c r="BG2306" s="280" t="s">
        <v>52</v>
      </c>
    </row>
    <row r="2307" spans="1:59" s="63" customFormat="1" ht="12.75" x14ac:dyDescent="0.2">
      <c r="A2307" s="196">
        <v>4</v>
      </c>
      <c r="B2307" s="197" t="s">
        <v>422</v>
      </c>
      <c r="C2307" s="208">
        <v>45</v>
      </c>
      <c r="D2307" s="209" t="s">
        <v>794</v>
      </c>
      <c r="E2307" s="210">
        <v>4545</v>
      </c>
      <c r="F2307" s="211" t="s">
        <v>857</v>
      </c>
      <c r="G2307" s="231"/>
      <c r="H2307" s="89"/>
      <c r="I2307" s="219"/>
      <c r="J2307" s="90"/>
      <c r="K2307" s="90"/>
      <c r="L2307" s="90"/>
      <c r="M2307" s="91"/>
      <c r="N2307" s="247"/>
      <c r="O2307" s="306"/>
      <c r="P2307" s="104"/>
      <c r="Q2307" s="92"/>
      <c r="R2307" s="92"/>
      <c r="S2307" s="92"/>
      <c r="T2307" s="92"/>
      <c r="U2307" s="92"/>
      <c r="V2307" s="92"/>
      <c r="W2307" s="92"/>
      <c r="X2307" s="75"/>
      <c r="Y2307" s="83"/>
      <c r="Z2307" s="83"/>
      <c r="AA2307" s="83"/>
      <c r="AB2307" s="92"/>
      <c r="AC2307" s="92"/>
      <c r="AD2307" s="92"/>
      <c r="AE2307" s="92"/>
      <c r="AF2307" s="92"/>
      <c r="AG2307" s="92"/>
      <c r="AH2307" s="92"/>
      <c r="AI2307" s="75"/>
      <c r="AJ2307" s="83"/>
      <c r="AK2307" s="83"/>
      <c r="AL2307" s="83"/>
      <c r="AM2307" s="92"/>
      <c r="AN2307" s="92"/>
      <c r="AO2307" s="92"/>
      <c r="AP2307" s="92"/>
      <c r="AQ2307" s="92"/>
      <c r="AR2307" s="92"/>
      <c r="AS2307" s="92"/>
      <c r="AT2307" s="92"/>
      <c r="AU2307" s="92"/>
      <c r="AV2307" s="75"/>
      <c r="AW2307" s="75"/>
      <c r="AX2307" s="83"/>
      <c r="AY2307" s="83"/>
      <c r="AZ2307" s="93"/>
      <c r="BA2307" s="94"/>
      <c r="BB2307" s="71"/>
      <c r="BC2307" s="54"/>
      <c r="BD2307" s="41">
        <v>4</v>
      </c>
      <c r="BE2307" s="52">
        <v>45</v>
      </c>
      <c r="BF2307" s="62">
        <v>4545</v>
      </c>
      <c r="BG2307" s="280" t="s">
        <v>52</v>
      </c>
    </row>
    <row r="2308" spans="1:59" s="63" customFormat="1" ht="12.75" x14ac:dyDescent="0.2">
      <c r="A2308" s="196">
        <v>4</v>
      </c>
      <c r="B2308" s="197" t="s">
        <v>422</v>
      </c>
      <c r="C2308" s="208">
        <v>45</v>
      </c>
      <c r="D2308" s="209" t="s">
        <v>794</v>
      </c>
      <c r="E2308" s="210">
        <v>4545</v>
      </c>
      <c r="F2308" s="211" t="s">
        <v>857</v>
      </c>
      <c r="G2308" s="231"/>
      <c r="H2308" s="65"/>
      <c r="I2308" s="222"/>
      <c r="J2308" s="66"/>
      <c r="K2308" s="66"/>
      <c r="L2308" s="66"/>
      <c r="M2308" s="64"/>
      <c r="N2308" s="304"/>
      <c r="O2308" s="305"/>
      <c r="P2308" s="127"/>
      <c r="Q2308" s="67"/>
      <c r="R2308" s="67"/>
      <c r="S2308" s="67"/>
      <c r="T2308" s="67"/>
      <c r="U2308" s="67"/>
      <c r="V2308" s="67"/>
      <c r="W2308" s="67"/>
      <c r="X2308" s="67"/>
      <c r="Y2308" s="68"/>
      <c r="Z2308" s="68"/>
      <c r="AA2308" s="68"/>
      <c r="AB2308" s="67"/>
      <c r="AC2308" s="67"/>
      <c r="AD2308" s="67"/>
      <c r="AE2308" s="67"/>
      <c r="AF2308" s="67"/>
      <c r="AG2308" s="67"/>
      <c r="AH2308" s="67"/>
      <c r="AI2308" s="67"/>
      <c r="AJ2308" s="68"/>
      <c r="AK2308" s="68"/>
      <c r="AL2308" s="68"/>
      <c r="AM2308" s="67"/>
      <c r="AN2308" s="67"/>
      <c r="AO2308" s="67"/>
      <c r="AP2308" s="67"/>
      <c r="AQ2308" s="67"/>
      <c r="AR2308" s="67"/>
      <c r="AS2308" s="67"/>
      <c r="AT2308" s="67"/>
      <c r="AU2308" s="67"/>
      <c r="AV2308" s="67"/>
      <c r="AW2308" s="67"/>
      <c r="AX2308" s="68"/>
      <c r="AY2308" s="68"/>
      <c r="AZ2308" s="69"/>
      <c r="BA2308" s="70"/>
      <c r="BB2308" s="71"/>
      <c r="BC2308" s="54"/>
      <c r="BD2308" s="41">
        <v>4</v>
      </c>
      <c r="BE2308" s="52">
        <v>45</v>
      </c>
      <c r="BF2308" s="62">
        <v>4545</v>
      </c>
      <c r="BG2308" s="275"/>
    </row>
    <row r="2309" spans="1:59" s="63" customFormat="1" ht="12.75" x14ac:dyDescent="0.2">
      <c r="A2309" s="196">
        <v>4</v>
      </c>
      <c r="B2309" s="197" t="s">
        <v>422</v>
      </c>
      <c r="C2309" s="208">
        <v>45</v>
      </c>
      <c r="D2309" s="209" t="s">
        <v>794</v>
      </c>
      <c r="E2309" s="210">
        <v>4545</v>
      </c>
      <c r="F2309" s="211" t="s">
        <v>857</v>
      </c>
      <c r="G2309" s="230"/>
      <c r="H2309" s="56"/>
      <c r="I2309" s="221"/>
      <c r="J2309" s="57"/>
      <c r="K2309" s="57"/>
      <c r="L2309" s="57"/>
      <c r="M2309" s="55"/>
      <c r="N2309" s="303"/>
      <c r="O2309" s="245"/>
      <c r="P2309" s="122"/>
      <c r="Q2309" s="58"/>
      <c r="R2309" s="58"/>
      <c r="S2309" s="58"/>
      <c r="T2309" s="58"/>
      <c r="U2309" s="58"/>
      <c r="V2309" s="58"/>
      <c r="W2309" s="58"/>
      <c r="X2309" s="58"/>
      <c r="Y2309" s="59"/>
      <c r="Z2309" s="59"/>
      <c r="AA2309" s="59"/>
      <c r="AB2309" s="58"/>
      <c r="AC2309" s="58"/>
      <c r="AD2309" s="58"/>
      <c r="AE2309" s="58"/>
      <c r="AF2309" s="58"/>
      <c r="AG2309" s="58"/>
      <c r="AH2309" s="58"/>
      <c r="AI2309" s="58"/>
      <c r="AJ2309" s="59"/>
      <c r="AK2309" s="59"/>
      <c r="AL2309" s="59"/>
      <c r="AM2309" s="58"/>
      <c r="AN2309" s="58"/>
      <c r="AO2309" s="58"/>
      <c r="AP2309" s="58"/>
      <c r="AQ2309" s="58"/>
      <c r="AR2309" s="58"/>
      <c r="AS2309" s="58"/>
      <c r="AT2309" s="58"/>
      <c r="AU2309" s="58"/>
      <c r="AV2309" s="58"/>
      <c r="AW2309" s="58"/>
      <c r="AX2309" s="59"/>
      <c r="AY2309" s="59"/>
      <c r="AZ2309" s="60"/>
      <c r="BA2309" s="61"/>
      <c r="BB2309" s="54"/>
      <c r="BC2309" s="54"/>
      <c r="BD2309" s="41">
        <v>4</v>
      </c>
      <c r="BE2309" s="52">
        <v>45</v>
      </c>
      <c r="BF2309" s="62">
        <v>4545</v>
      </c>
      <c r="BG2309" s="274"/>
    </row>
    <row r="2310" spans="1:59" x14ac:dyDescent="0.25">
      <c r="A2310" s="196">
        <v>4</v>
      </c>
      <c r="B2310" s="197" t="s">
        <v>422</v>
      </c>
      <c r="C2310" s="208">
        <v>45</v>
      </c>
      <c r="D2310" s="209" t="s">
        <v>794</v>
      </c>
      <c r="E2310" s="212">
        <v>4571</v>
      </c>
      <c r="F2310" s="213" t="s">
        <v>859</v>
      </c>
      <c r="G2310" s="234"/>
      <c r="H2310" s="138"/>
      <c r="I2310" s="224"/>
      <c r="J2310" s="98"/>
      <c r="K2310" s="98"/>
      <c r="L2310" s="98"/>
      <c r="M2310" s="137"/>
      <c r="N2310" s="322"/>
      <c r="O2310" s="323"/>
      <c r="P2310" s="139"/>
      <c r="Q2310" s="139"/>
      <c r="R2310" s="139"/>
      <c r="S2310" s="139"/>
      <c r="T2310" s="139"/>
      <c r="U2310" s="139"/>
      <c r="V2310" s="139"/>
      <c r="W2310" s="139"/>
      <c r="X2310" s="139"/>
      <c r="Y2310" s="100"/>
      <c r="Z2310" s="125"/>
      <c r="AA2310" s="125"/>
      <c r="AB2310" s="139"/>
      <c r="AC2310" s="139"/>
      <c r="AD2310" s="139"/>
      <c r="AE2310" s="139"/>
      <c r="AF2310" s="139"/>
      <c r="AG2310" s="139"/>
      <c r="AH2310" s="139"/>
      <c r="AI2310" s="139"/>
      <c r="AJ2310" s="100"/>
      <c r="AK2310" s="125"/>
      <c r="AL2310" s="125"/>
      <c r="AM2310" s="139"/>
      <c r="AN2310" s="139"/>
      <c r="AO2310" s="139"/>
      <c r="AP2310" s="139"/>
      <c r="AQ2310" s="139"/>
      <c r="AR2310" s="139"/>
      <c r="AS2310" s="139"/>
      <c r="AT2310" s="139"/>
      <c r="AU2310" s="139"/>
      <c r="AV2310" s="139"/>
      <c r="AW2310" s="99"/>
      <c r="AX2310" s="125"/>
      <c r="AY2310" s="100"/>
      <c r="AZ2310" s="140"/>
      <c r="BA2310" s="141"/>
      <c r="BB2310" s="136"/>
      <c r="BC2310" s="136"/>
      <c r="BD2310" s="41">
        <v>4</v>
      </c>
      <c r="BE2310" s="52">
        <v>45</v>
      </c>
      <c r="BF2310" s="103">
        <v>4571</v>
      </c>
      <c r="BG2310" s="283"/>
    </row>
    <row r="2311" spans="1:59" s="63" customFormat="1" ht="12.75" x14ac:dyDescent="0.2">
      <c r="A2311" s="196">
        <v>4</v>
      </c>
      <c r="B2311" s="197" t="s">
        <v>422</v>
      </c>
      <c r="C2311" s="208">
        <v>45</v>
      </c>
      <c r="D2311" s="209" t="s">
        <v>794</v>
      </c>
      <c r="E2311" s="212">
        <v>4571</v>
      </c>
      <c r="F2311" s="213" t="s">
        <v>859</v>
      </c>
      <c r="G2311" s="232"/>
      <c r="H2311" s="97"/>
      <c r="I2311" s="224"/>
      <c r="J2311" s="98"/>
      <c r="K2311" s="98"/>
      <c r="L2311" s="98"/>
      <c r="M2311" s="96"/>
      <c r="N2311" s="307"/>
      <c r="O2311" s="246"/>
      <c r="P2311" s="124"/>
      <c r="Q2311" s="99"/>
      <c r="R2311" s="99"/>
      <c r="S2311" s="99"/>
      <c r="T2311" s="99"/>
      <c r="U2311" s="99"/>
      <c r="V2311" s="99"/>
      <c r="W2311" s="99"/>
      <c r="X2311" s="99"/>
      <c r="Y2311" s="100"/>
      <c r="Z2311" s="100"/>
      <c r="AA2311" s="100"/>
      <c r="AB2311" s="99"/>
      <c r="AC2311" s="99"/>
      <c r="AD2311" s="99"/>
      <c r="AE2311" s="99"/>
      <c r="AF2311" s="99"/>
      <c r="AG2311" s="99"/>
      <c r="AH2311" s="99"/>
      <c r="AI2311" s="99"/>
      <c r="AJ2311" s="100"/>
      <c r="AK2311" s="100"/>
      <c r="AL2311" s="100"/>
      <c r="AM2311" s="99"/>
      <c r="AN2311" s="99"/>
      <c r="AO2311" s="99"/>
      <c r="AP2311" s="99"/>
      <c r="AQ2311" s="99"/>
      <c r="AR2311" s="99"/>
      <c r="AS2311" s="99"/>
      <c r="AT2311" s="99"/>
      <c r="AU2311" s="99"/>
      <c r="AV2311" s="99"/>
      <c r="AW2311" s="99"/>
      <c r="AX2311" s="100"/>
      <c r="AY2311" s="100"/>
      <c r="AZ2311" s="101"/>
      <c r="BA2311" s="102"/>
      <c r="BB2311" s="95"/>
      <c r="BC2311" s="95"/>
      <c r="BD2311" s="41">
        <v>4</v>
      </c>
      <c r="BE2311" s="52">
        <v>45</v>
      </c>
      <c r="BF2311" s="103">
        <v>4571</v>
      </c>
      <c r="BG2311" s="277"/>
    </row>
    <row r="2312" spans="1:59" s="63" customFormat="1" ht="12.75" x14ac:dyDescent="0.2">
      <c r="A2312" s="196">
        <v>4</v>
      </c>
      <c r="B2312" s="197" t="s">
        <v>422</v>
      </c>
      <c r="C2312" s="208">
        <v>45</v>
      </c>
      <c r="D2312" s="209" t="s">
        <v>794</v>
      </c>
      <c r="E2312" s="212">
        <v>4571</v>
      </c>
      <c r="F2312" s="213" t="s">
        <v>859</v>
      </c>
      <c r="G2312" s="231"/>
      <c r="H2312" s="65"/>
      <c r="I2312" s="222"/>
      <c r="J2312" s="66"/>
      <c r="K2312" s="66"/>
      <c r="L2312" s="66"/>
      <c r="M2312" s="64"/>
      <c r="N2312" s="304"/>
      <c r="O2312" s="305"/>
      <c r="P2312" s="127"/>
      <c r="Q2312" s="67"/>
      <c r="R2312" s="67"/>
      <c r="S2312" s="67"/>
      <c r="T2312" s="67"/>
      <c r="U2312" s="67"/>
      <c r="V2312" s="67"/>
      <c r="W2312" s="67"/>
      <c r="X2312" s="67"/>
      <c r="Y2312" s="68"/>
      <c r="Z2312" s="68"/>
      <c r="AA2312" s="68"/>
      <c r="AB2312" s="67"/>
      <c r="AC2312" s="67"/>
      <c r="AD2312" s="67"/>
      <c r="AE2312" s="67"/>
      <c r="AF2312" s="67"/>
      <c r="AG2312" s="67"/>
      <c r="AH2312" s="67"/>
      <c r="AI2312" s="67"/>
      <c r="AJ2312" s="68"/>
      <c r="AK2312" s="68"/>
      <c r="AL2312" s="68"/>
      <c r="AM2312" s="67"/>
      <c r="AN2312" s="67"/>
      <c r="AO2312" s="67"/>
      <c r="AP2312" s="67"/>
      <c r="AQ2312" s="67"/>
      <c r="AR2312" s="67"/>
      <c r="AS2312" s="67"/>
      <c r="AT2312" s="67"/>
      <c r="AU2312" s="67"/>
      <c r="AV2312" s="67"/>
      <c r="AW2312" s="67"/>
      <c r="AX2312" s="68"/>
      <c r="AY2312" s="68"/>
      <c r="AZ2312" s="69"/>
      <c r="BA2312" s="70"/>
      <c r="BB2312" s="71"/>
      <c r="BC2312" s="95"/>
      <c r="BD2312" s="41">
        <v>4</v>
      </c>
      <c r="BE2312" s="52">
        <v>45</v>
      </c>
      <c r="BF2312" s="103">
        <v>4571</v>
      </c>
      <c r="BG2312" s="275"/>
    </row>
    <row r="2313" spans="1:59" s="63" customFormat="1" ht="12.75" x14ac:dyDescent="0.2">
      <c r="A2313" s="196">
        <v>4</v>
      </c>
      <c r="B2313" s="197" t="s">
        <v>422</v>
      </c>
      <c r="C2313" s="208">
        <v>45</v>
      </c>
      <c r="D2313" s="209" t="s">
        <v>794</v>
      </c>
      <c r="E2313" s="212">
        <v>4571</v>
      </c>
      <c r="F2313" s="213" t="s">
        <v>859</v>
      </c>
      <c r="G2313" s="231"/>
      <c r="H2313" s="72" t="s">
        <v>47</v>
      </c>
      <c r="I2313" s="223"/>
      <c r="J2313" s="73"/>
      <c r="K2313" s="73"/>
      <c r="L2313" s="73"/>
      <c r="M2313" s="74"/>
      <c r="N2313" s="247"/>
      <c r="O2313" s="306"/>
      <c r="P2313" s="105"/>
      <c r="Q2313" s="75"/>
      <c r="R2313" s="75"/>
      <c r="S2313" s="75"/>
      <c r="T2313" s="75"/>
      <c r="U2313" s="75"/>
      <c r="V2313" s="75"/>
      <c r="W2313" s="75"/>
      <c r="X2313" s="75"/>
      <c r="Y2313" s="76">
        <f>IF(ISNUMBER(VLOOKUP(Y2315,P$7:W$7,MATCH(Y2315,P$7:W$7))),VLOOKUP(Y2315,P$7:W$7,MATCH(Y2315,P$7:W$7)),IF(N2317=0,"No Data",IF(Y2315&gt;0,"&lt;100",0)))</f>
        <v>5000</v>
      </c>
      <c r="Z2313" s="77">
        <f>IF(ISNUMBER(VLOOKUP(Z2317,P$7:W$7,MATCH(Z2317,P$7:W$7))),VLOOKUP(Z2317,P$7:W$7,MATCH(Z2317,P$7:W$7)),IF(N2317=0,"No Data",IF(Z2317&gt;0,"&lt;100",0)))</f>
        <v>5000</v>
      </c>
      <c r="AA2313" s="106">
        <f>IF(ISNUMBER(Z2313),Z2313,0)</f>
        <v>5000</v>
      </c>
      <c r="AB2313" s="75"/>
      <c r="AC2313" s="75"/>
      <c r="AD2313" s="75"/>
      <c r="AE2313" s="75"/>
      <c r="AF2313" s="75"/>
      <c r="AG2313" s="75"/>
      <c r="AH2313" s="75"/>
      <c r="AI2313" s="75"/>
      <c r="AJ2313" s="76">
        <f>IF(ISNUMBER(VLOOKUP(AJ2315,AB$7:AH$7,MATCH(AJ2315,AB$7:AH$7))),VLOOKUP(AJ2315,AB$7:AH$7,MATCH(AJ2315,AB$7:AH$7)),IF(N2317=0,"No Data",IF(AJ2315&gt;0,"&lt;50",0)))</f>
        <v>0</v>
      </c>
      <c r="AK2313" s="77">
        <f>IF(ISNUMBER(VLOOKUP(AK2317,AB$7:AH$7,MATCH(AK2317,AB$7:AH$7))),VLOOKUP(AK2317,AB$7:AH$7,MATCH(AK2317,AB$7:AH$7)),IF(N2317=0,"No Data",IF(AK2317&gt;0,"&lt;50",0)))</f>
        <v>0</v>
      </c>
      <c r="AL2313" s="106">
        <f>IF(ISNUMBER(AK2313),AK2313,0)</f>
        <v>0</v>
      </c>
      <c r="AM2313" s="75"/>
      <c r="AN2313" s="75"/>
      <c r="AO2313" s="75"/>
      <c r="AP2313" s="75"/>
      <c r="AQ2313" s="75"/>
      <c r="AR2313" s="75"/>
      <c r="AS2313" s="75"/>
      <c r="AT2313" s="75"/>
      <c r="AU2313" s="75"/>
      <c r="AV2313" s="75"/>
      <c r="AW2313" s="76">
        <f>IF(ISNUMBER(VLOOKUP(AW2315,AM$7:AU$7,MATCH(AW2315,AM$7:AU$7))),VLOOKUP(AW2315,AM$7:AU$7,MATCH(AW2315,AM$7:AU$7)),IF(N2317=0,"No Data",IF(AW2315&gt;0,"&lt;10",0)))</f>
        <v>250</v>
      </c>
      <c r="AX2313" s="77">
        <f>IF(ISNUMBER(VLOOKUP(AX2317,AM$7:AU$7,MATCH(AX2317,AM$7:AU$7))),VLOOKUP(AX2317,AM$7:AU$7,MATCH(AX2317,AM$7:AU$7)),IF(N2317=0,"No Data",IF(AX2317&gt;0,"&lt;10",0)))</f>
        <v>250</v>
      </c>
      <c r="AY2313" s="106">
        <f>IF(ISNUMBER(AX2313),AX2313,0)</f>
        <v>250</v>
      </c>
      <c r="AZ2313" s="79"/>
      <c r="BA2313" s="80"/>
      <c r="BB2313" s="71"/>
      <c r="BC2313" s="95"/>
      <c r="BD2313" s="41">
        <v>4</v>
      </c>
      <c r="BE2313" s="52">
        <v>45</v>
      </c>
      <c r="BF2313" s="103">
        <v>4571</v>
      </c>
      <c r="BG2313" s="276" t="s">
        <v>47</v>
      </c>
    </row>
    <row r="2314" spans="1:59" s="63" customFormat="1" ht="12.75" x14ac:dyDescent="0.2">
      <c r="A2314" s="196">
        <v>4</v>
      </c>
      <c r="B2314" s="197" t="s">
        <v>422</v>
      </c>
      <c r="C2314" s="208">
        <v>45</v>
      </c>
      <c r="D2314" s="209" t="s">
        <v>794</v>
      </c>
      <c r="E2314" s="212">
        <v>4571</v>
      </c>
      <c r="F2314" s="213" t="s">
        <v>859</v>
      </c>
      <c r="G2314" s="231"/>
      <c r="H2314" s="81" t="s">
        <v>48</v>
      </c>
      <c r="I2314" s="223"/>
      <c r="J2314" s="73"/>
      <c r="K2314" s="73"/>
      <c r="L2314" s="73"/>
      <c r="M2314" s="74"/>
      <c r="N2314" s="247"/>
      <c r="O2314" s="306"/>
      <c r="P2314" s="105"/>
      <c r="Q2314" s="75"/>
      <c r="R2314" s="75"/>
      <c r="S2314" s="75"/>
      <c r="T2314" s="75"/>
      <c r="U2314" s="75"/>
      <c r="V2314" s="75"/>
      <c r="W2314" s="75"/>
      <c r="X2314" s="75"/>
      <c r="Y2314" s="82">
        <f>MIN(X2318:X2323)</f>
        <v>0</v>
      </c>
      <c r="Z2314" s="83"/>
      <c r="AA2314" s="83"/>
      <c r="AB2314" s="75"/>
      <c r="AC2314" s="75"/>
      <c r="AD2314" s="75"/>
      <c r="AE2314" s="75"/>
      <c r="AF2314" s="75"/>
      <c r="AG2314" s="75"/>
      <c r="AH2314" s="75"/>
      <c r="AI2314" s="75"/>
      <c r="AJ2314" s="82">
        <f>MIN(AI2318:AI2323)</f>
        <v>0</v>
      </c>
      <c r="AK2314" s="83"/>
      <c r="AL2314" s="83"/>
      <c r="AM2314" s="75"/>
      <c r="AN2314" s="75"/>
      <c r="AO2314" s="75"/>
      <c r="AP2314" s="75"/>
      <c r="AQ2314" s="75"/>
      <c r="AR2314" s="75"/>
      <c r="AS2314" s="75"/>
      <c r="AT2314" s="75"/>
      <c r="AU2314" s="75"/>
      <c r="AV2314" s="75"/>
      <c r="AW2314" s="82">
        <f>MIN(AV2318:AV2323)</f>
        <v>50</v>
      </c>
      <c r="AX2314" s="83"/>
      <c r="AY2314" s="83"/>
      <c r="AZ2314" s="79"/>
      <c r="BA2314" s="80"/>
      <c r="BB2314" s="71"/>
      <c r="BC2314" s="95"/>
      <c r="BD2314" s="41">
        <v>4</v>
      </c>
      <c r="BE2314" s="52">
        <v>45</v>
      </c>
      <c r="BF2314" s="103">
        <v>4571</v>
      </c>
      <c r="BG2314" s="278" t="s">
        <v>48</v>
      </c>
    </row>
    <row r="2315" spans="1:59" s="63" customFormat="1" ht="12.75" x14ac:dyDescent="0.2">
      <c r="A2315" s="196">
        <v>4</v>
      </c>
      <c r="B2315" s="197" t="s">
        <v>422</v>
      </c>
      <c r="C2315" s="208">
        <v>45</v>
      </c>
      <c r="D2315" s="209" t="s">
        <v>794</v>
      </c>
      <c r="E2315" s="212">
        <v>4571</v>
      </c>
      <c r="F2315" s="213" t="s">
        <v>859</v>
      </c>
      <c r="G2315" s="231"/>
      <c r="H2315" s="81" t="s">
        <v>49</v>
      </c>
      <c r="I2315" s="223"/>
      <c r="J2315" s="73"/>
      <c r="K2315" s="73"/>
      <c r="L2315" s="73"/>
      <c r="M2315" s="74"/>
      <c r="N2315" s="247"/>
      <c r="O2315" s="306"/>
      <c r="P2315" s="105"/>
      <c r="Q2315" s="75"/>
      <c r="R2315" s="75"/>
      <c r="S2315" s="75"/>
      <c r="T2315" s="75"/>
      <c r="U2315" s="75"/>
      <c r="V2315" s="75"/>
      <c r="W2315" s="75"/>
      <c r="X2315" s="75"/>
      <c r="Y2315" s="84">
        <f>IF(ISNUMBER(AVERAGE(X2318:X2323)),AVERAGE(X2318:X2323),0)</f>
        <v>8350</v>
      </c>
      <c r="Z2315" s="83"/>
      <c r="AA2315" s="83"/>
      <c r="AB2315" s="75"/>
      <c r="AC2315" s="75"/>
      <c r="AD2315" s="75"/>
      <c r="AE2315" s="75"/>
      <c r="AF2315" s="75"/>
      <c r="AG2315" s="75"/>
      <c r="AH2315" s="75"/>
      <c r="AI2315" s="75"/>
      <c r="AJ2315" s="84">
        <f>IF(ISNUMBER(AVERAGE(AI2318:AI2323)),AVERAGE(AI2318:AI2323),0)</f>
        <v>0</v>
      </c>
      <c r="AK2315" s="83"/>
      <c r="AL2315" s="83"/>
      <c r="AM2315" s="75"/>
      <c r="AN2315" s="75"/>
      <c r="AO2315" s="75"/>
      <c r="AP2315" s="75"/>
      <c r="AQ2315" s="75"/>
      <c r="AR2315" s="75"/>
      <c r="AS2315" s="75"/>
      <c r="AT2315" s="75"/>
      <c r="AU2315" s="75"/>
      <c r="AV2315" s="75"/>
      <c r="AW2315" s="84">
        <f>IF(ISNUMBER(AVERAGE(AV2318:AV2323)),AVERAGE(AV2318:AV2323),0)</f>
        <v>483.33333333333331</v>
      </c>
      <c r="AX2315" s="83"/>
      <c r="AY2315" s="83"/>
      <c r="AZ2315" s="79"/>
      <c r="BA2315" s="80"/>
      <c r="BB2315" s="71"/>
      <c r="BC2315" s="95"/>
      <c r="BD2315" s="41">
        <v>4</v>
      </c>
      <c r="BE2315" s="52">
        <v>45</v>
      </c>
      <c r="BF2315" s="103">
        <v>4571</v>
      </c>
      <c r="BG2315" s="278" t="s">
        <v>49</v>
      </c>
    </row>
    <row r="2316" spans="1:59" s="63" customFormat="1" ht="12.75" x14ac:dyDescent="0.2">
      <c r="A2316" s="196">
        <v>4</v>
      </c>
      <c r="B2316" s="197" t="s">
        <v>422</v>
      </c>
      <c r="C2316" s="208">
        <v>45</v>
      </c>
      <c r="D2316" s="209" t="s">
        <v>794</v>
      </c>
      <c r="E2316" s="212">
        <v>4571</v>
      </c>
      <c r="F2316" s="213" t="s">
        <v>859</v>
      </c>
      <c r="G2316" s="231"/>
      <c r="H2316" s="81" t="s">
        <v>50</v>
      </c>
      <c r="I2316" s="223"/>
      <c r="J2316" s="73"/>
      <c r="K2316" s="73"/>
      <c r="L2316" s="73"/>
      <c r="M2316" s="74"/>
      <c r="N2316" s="247"/>
      <c r="O2316" s="306"/>
      <c r="P2316" s="105"/>
      <c r="Q2316" s="75"/>
      <c r="R2316" s="75"/>
      <c r="S2316" s="75"/>
      <c r="T2316" s="75"/>
      <c r="U2316" s="75"/>
      <c r="V2316" s="75"/>
      <c r="W2316" s="75"/>
      <c r="X2316" s="75"/>
      <c r="Y2316" s="84">
        <f>MAX(X2318:X2323)</f>
        <v>25000</v>
      </c>
      <c r="Z2316" s="83"/>
      <c r="AA2316" s="83"/>
      <c r="AB2316" s="75"/>
      <c r="AC2316" s="75"/>
      <c r="AD2316" s="75"/>
      <c r="AE2316" s="75"/>
      <c r="AF2316" s="75"/>
      <c r="AG2316" s="75"/>
      <c r="AH2316" s="75"/>
      <c r="AI2316" s="75"/>
      <c r="AJ2316" s="84">
        <f>MAX(AI2318:AI2323)</f>
        <v>0</v>
      </c>
      <c r="AK2316" s="83"/>
      <c r="AL2316" s="83"/>
      <c r="AM2316" s="75"/>
      <c r="AN2316" s="75"/>
      <c r="AO2316" s="75"/>
      <c r="AP2316" s="75"/>
      <c r="AQ2316" s="75"/>
      <c r="AR2316" s="75"/>
      <c r="AS2316" s="75"/>
      <c r="AT2316" s="75"/>
      <c r="AU2316" s="75"/>
      <c r="AV2316" s="75"/>
      <c r="AW2316" s="84">
        <f>MAX(AV2318:AV2323)</f>
        <v>2500</v>
      </c>
      <c r="AX2316" s="83"/>
      <c r="AY2316" s="83"/>
      <c r="AZ2316" s="79"/>
      <c r="BA2316" s="80"/>
      <c r="BB2316" s="71"/>
      <c r="BC2316" s="95"/>
      <c r="BD2316" s="41">
        <v>4</v>
      </c>
      <c r="BE2316" s="52">
        <v>45</v>
      </c>
      <c r="BF2316" s="103">
        <v>4571</v>
      </c>
      <c r="BG2316" s="278" t="s">
        <v>50</v>
      </c>
    </row>
    <row r="2317" spans="1:59" s="63" customFormat="1" ht="12.75" x14ac:dyDescent="0.2">
      <c r="A2317" s="196">
        <v>4</v>
      </c>
      <c r="B2317" s="197" t="s">
        <v>422</v>
      </c>
      <c r="C2317" s="208">
        <v>45</v>
      </c>
      <c r="D2317" s="209" t="s">
        <v>794</v>
      </c>
      <c r="E2317" s="212">
        <v>4571</v>
      </c>
      <c r="F2317" s="213" t="s">
        <v>859</v>
      </c>
      <c r="G2317" s="231"/>
      <c r="H2317" s="85" t="s">
        <v>51</v>
      </c>
      <c r="I2317" s="223"/>
      <c r="J2317" s="73"/>
      <c r="K2317" s="73"/>
      <c r="L2317" s="73"/>
      <c r="M2317" s="74"/>
      <c r="N2317" s="248">
        <f>SUM(N2318:N2323)</f>
        <v>6</v>
      </c>
      <c r="O2317" s="293">
        <f>SUM(O2318:O2323)</f>
        <v>0.99999999999999989</v>
      </c>
      <c r="P2317" s="292"/>
      <c r="Q2317" s="87"/>
      <c r="R2317" s="87"/>
      <c r="S2317" s="87"/>
      <c r="T2317" s="87"/>
      <c r="U2317" s="87"/>
      <c r="V2317" s="87"/>
      <c r="W2317" s="87"/>
      <c r="X2317" s="87"/>
      <c r="Y2317" s="88"/>
      <c r="Z2317" s="86">
        <f>SUM(Z2318:Z2323)</f>
        <v>8350</v>
      </c>
      <c r="AA2317" s="88"/>
      <c r="AB2317" s="87"/>
      <c r="AC2317" s="87"/>
      <c r="AD2317" s="87"/>
      <c r="AE2317" s="87"/>
      <c r="AF2317" s="87"/>
      <c r="AG2317" s="87"/>
      <c r="AH2317" s="87"/>
      <c r="AI2317" s="87"/>
      <c r="AJ2317" s="88"/>
      <c r="AK2317" s="86">
        <f>SUM(AK2318:AK2323)</f>
        <v>0</v>
      </c>
      <c r="AL2317" s="88"/>
      <c r="AM2317" s="87"/>
      <c r="AN2317" s="87"/>
      <c r="AO2317" s="87"/>
      <c r="AP2317" s="87"/>
      <c r="AQ2317" s="87"/>
      <c r="AR2317" s="87"/>
      <c r="AS2317" s="87"/>
      <c r="AT2317" s="87"/>
      <c r="AU2317" s="87"/>
      <c r="AV2317" s="87"/>
      <c r="AW2317" s="112"/>
      <c r="AX2317" s="86">
        <f>SUM(AX2318:AX2323)</f>
        <v>483.33333333333331</v>
      </c>
      <c r="AY2317" s="88"/>
      <c r="AZ2317" s="79"/>
      <c r="BA2317" s="80"/>
      <c r="BB2317" s="71"/>
      <c r="BC2317" s="95"/>
      <c r="BD2317" s="41">
        <v>4</v>
      </c>
      <c r="BE2317" s="52">
        <v>45</v>
      </c>
      <c r="BF2317" s="103">
        <v>4571</v>
      </c>
      <c r="BG2317" s="279" t="s">
        <v>51</v>
      </c>
    </row>
    <row r="2318" spans="1:59" s="63" customFormat="1" ht="12.75" x14ac:dyDescent="0.2">
      <c r="A2318" s="196">
        <v>4</v>
      </c>
      <c r="B2318" s="197" t="s">
        <v>422</v>
      </c>
      <c r="C2318" s="208">
        <v>45</v>
      </c>
      <c r="D2318" s="209" t="s">
        <v>794</v>
      </c>
      <c r="E2318" s="212">
        <v>4571</v>
      </c>
      <c r="F2318" s="213" t="s">
        <v>859</v>
      </c>
      <c r="G2318" s="231"/>
      <c r="H2318" s="89" t="s">
        <v>52</v>
      </c>
      <c r="I2318" s="90" t="s">
        <v>819</v>
      </c>
      <c r="J2318" s="90" t="s">
        <v>860</v>
      </c>
      <c r="K2318" s="90" t="s">
        <v>64</v>
      </c>
      <c r="L2318" s="90" t="s">
        <v>528</v>
      </c>
      <c r="M2318" s="91"/>
      <c r="N2318" s="312">
        <v>1</v>
      </c>
      <c r="O2318" s="313">
        <f t="shared" ref="O2318:O2323" si="315">N2318/N$2317</f>
        <v>0.16666666666666666</v>
      </c>
      <c r="P2318" s="104"/>
      <c r="Q2318" s="92"/>
      <c r="R2318" s="92"/>
      <c r="S2318" s="92"/>
      <c r="T2318" s="92"/>
      <c r="U2318" s="92"/>
      <c r="V2318" s="92"/>
      <c r="W2318" s="92"/>
      <c r="X2318" s="109">
        <f t="shared" ref="X2318:X2323" si="316">P2318*P$7+Q2318*Q$7+R2318*R$7+S2318*S$7+T2318*T$7+U2318*U$7+V2318*V$7+W2318*W$7</f>
        <v>0</v>
      </c>
      <c r="Y2318" s="83"/>
      <c r="Z2318" s="110">
        <f t="shared" ref="Z2318:Z2323" si="317">X2318*$O2318</f>
        <v>0</v>
      </c>
      <c r="AA2318" s="111"/>
      <c r="AB2318" s="92"/>
      <c r="AC2318" s="92"/>
      <c r="AD2318" s="92"/>
      <c r="AE2318" s="92"/>
      <c r="AF2318" s="92"/>
      <c r="AG2318" s="92"/>
      <c r="AH2318" s="92"/>
      <c r="AI2318" s="109">
        <f t="shared" ref="AI2318:AI2323" si="318">AB2318*AB$7+AC2318*AC$7+AD2318*AD$7+AE2318*AE$7+AF2318*AF$7+AG2318*AG$7+AH2318*AH$7</f>
        <v>0</v>
      </c>
      <c r="AJ2318" s="83"/>
      <c r="AK2318" s="110">
        <f t="shared" ref="AK2318:AK2323" si="319">AI2318*$O2318</f>
        <v>0</v>
      </c>
      <c r="AL2318" s="111"/>
      <c r="AM2318" s="92"/>
      <c r="AN2318" s="92"/>
      <c r="AO2318" s="92"/>
      <c r="AP2318" s="92">
        <v>1</v>
      </c>
      <c r="AQ2318" s="92"/>
      <c r="AR2318" s="92"/>
      <c r="AS2318" s="92"/>
      <c r="AT2318" s="92"/>
      <c r="AU2318" s="92"/>
      <c r="AV2318" s="109">
        <f t="shared" ref="AV2318:AV2323" si="320">AM2318*AM$7+AN2318*AN$7+AO2318*AO$7+AP2318*AP$7+AQ2318*AQ$7+AR2318*AR$7+AS2318*AS$7+AT2318*AT$7+AU2318*AU$7</f>
        <v>100</v>
      </c>
      <c r="AW2318" s="75"/>
      <c r="AX2318" s="110">
        <f t="shared" ref="AX2318:AX2323" si="321">AV2318*$O2318</f>
        <v>16.666666666666664</v>
      </c>
      <c r="AY2318" s="83"/>
      <c r="AZ2318" s="93"/>
      <c r="BA2318" s="94" t="s">
        <v>105</v>
      </c>
      <c r="BB2318" s="71"/>
      <c r="BC2318" s="95"/>
      <c r="BD2318" s="41">
        <v>4</v>
      </c>
      <c r="BE2318" s="52">
        <v>45</v>
      </c>
      <c r="BF2318" s="103">
        <v>4571</v>
      </c>
      <c r="BG2318" s="280" t="s">
        <v>52</v>
      </c>
    </row>
    <row r="2319" spans="1:59" s="63" customFormat="1" ht="12.75" x14ac:dyDescent="0.2">
      <c r="A2319" s="196">
        <v>4</v>
      </c>
      <c r="B2319" s="197" t="s">
        <v>422</v>
      </c>
      <c r="C2319" s="208">
        <v>45</v>
      </c>
      <c r="D2319" s="209" t="s">
        <v>794</v>
      </c>
      <c r="E2319" s="212">
        <v>4571</v>
      </c>
      <c r="F2319" s="213" t="s">
        <v>859</v>
      </c>
      <c r="G2319" s="231"/>
      <c r="H2319" s="89"/>
      <c r="I2319" s="90" t="s">
        <v>821</v>
      </c>
      <c r="J2319" s="90"/>
      <c r="K2319" s="90" t="s">
        <v>64</v>
      </c>
      <c r="L2319" s="90" t="s">
        <v>119</v>
      </c>
      <c r="M2319" s="91"/>
      <c r="N2319" s="312">
        <v>1</v>
      </c>
      <c r="O2319" s="313">
        <f t="shared" si="315"/>
        <v>0.16666666666666666</v>
      </c>
      <c r="P2319" s="104"/>
      <c r="Q2319" s="92"/>
      <c r="R2319" s="92"/>
      <c r="S2319" s="92"/>
      <c r="T2319" s="92"/>
      <c r="U2319" s="92"/>
      <c r="V2319" s="92"/>
      <c r="W2319" s="92"/>
      <c r="X2319" s="109">
        <f t="shared" si="316"/>
        <v>0</v>
      </c>
      <c r="Y2319" s="83"/>
      <c r="Z2319" s="110">
        <f t="shared" si="317"/>
        <v>0</v>
      </c>
      <c r="AA2319" s="111"/>
      <c r="AB2319" s="92"/>
      <c r="AC2319" s="92"/>
      <c r="AD2319" s="92"/>
      <c r="AE2319" s="92"/>
      <c r="AF2319" s="92"/>
      <c r="AG2319" s="92"/>
      <c r="AH2319" s="92"/>
      <c r="AI2319" s="109">
        <f t="shared" si="318"/>
        <v>0</v>
      </c>
      <c r="AJ2319" s="83"/>
      <c r="AK2319" s="110">
        <f t="shared" si="319"/>
        <v>0</v>
      </c>
      <c r="AL2319" s="111"/>
      <c r="AM2319" s="92"/>
      <c r="AN2319" s="92"/>
      <c r="AO2319" s="92">
        <v>1</v>
      </c>
      <c r="AP2319" s="92"/>
      <c r="AQ2319" s="92"/>
      <c r="AR2319" s="92"/>
      <c r="AS2319" s="92"/>
      <c r="AT2319" s="92"/>
      <c r="AU2319" s="92"/>
      <c r="AV2319" s="109">
        <f t="shared" si="320"/>
        <v>50</v>
      </c>
      <c r="AW2319" s="75"/>
      <c r="AX2319" s="110">
        <f t="shared" si="321"/>
        <v>8.3333333333333321</v>
      </c>
      <c r="AY2319" s="111"/>
      <c r="AZ2319" s="93"/>
      <c r="BA2319" s="94" t="s">
        <v>554</v>
      </c>
      <c r="BB2319" s="71"/>
      <c r="BC2319" s="95"/>
      <c r="BD2319" s="41">
        <v>4</v>
      </c>
      <c r="BE2319" s="52">
        <v>45</v>
      </c>
      <c r="BF2319" s="103">
        <v>4571</v>
      </c>
      <c r="BG2319" s="280" t="s">
        <v>52</v>
      </c>
    </row>
    <row r="2320" spans="1:59" s="63" customFormat="1" ht="12.75" x14ac:dyDescent="0.2">
      <c r="A2320" s="196">
        <v>4</v>
      </c>
      <c r="B2320" s="197" t="s">
        <v>422</v>
      </c>
      <c r="C2320" s="208">
        <v>45</v>
      </c>
      <c r="D2320" s="209" t="s">
        <v>794</v>
      </c>
      <c r="E2320" s="212">
        <v>4571</v>
      </c>
      <c r="F2320" s="213" t="s">
        <v>859</v>
      </c>
      <c r="G2320" s="231"/>
      <c r="H2320" s="89"/>
      <c r="I2320" s="90" t="s">
        <v>826</v>
      </c>
      <c r="J2320" s="90"/>
      <c r="K2320" s="90" t="s">
        <v>64</v>
      </c>
      <c r="L2320" s="90" t="s">
        <v>76</v>
      </c>
      <c r="M2320" s="91"/>
      <c r="N2320" s="312">
        <v>1</v>
      </c>
      <c r="O2320" s="313">
        <f t="shared" si="315"/>
        <v>0.16666666666666666</v>
      </c>
      <c r="P2320" s="104">
        <v>1</v>
      </c>
      <c r="Q2320" s="92"/>
      <c r="R2320" s="92"/>
      <c r="S2320" s="92"/>
      <c r="T2320" s="92"/>
      <c r="U2320" s="92"/>
      <c r="V2320" s="92"/>
      <c r="W2320" s="92"/>
      <c r="X2320" s="109">
        <f t="shared" si="316"/>
        <v>100</v>
      </c>
      <c r="Y2320" s="83"/>
      <c r="Z2320" s="110">
        <f t="shared" si="317"/>
        <v>16.666666666666664</v>
      </c>
      <c r="AA2320" s="111"/>
      <c r="AB2320" s="92"/>
      <c r="AC2320" s="92"/>
      <c r="AD2320" s="92"/>
      <c r="AE2320" s="92"/>
      <c r="AF2320" s="92"/>
      <c r="AG2320" s="92"/>
      <c r="AH2320" s="92"/>
      <c r="AI2320" s="109">
        <f t="shared" si="318"/>
        <v>0</v>
      </c>
      <c r="AJ2320" s="83"/>
      <c r="AK2320" s="110">
        <f t="shared" si="319"/>
        <v>0</v>
      </c>
      <c r="AL2320" s="111"/>
      <c r="AM2320" s="92"/>
      <c r="AN2320" s="92"/>
      <c r="AO2320" s="92"/>
      <c r="AP2320" s="92"/>
      <c r="AQ2320" s="92"/>
      <c r="AR2320" s="92"/>
      <c r="AS2320" s="92"/>
      <c r="AT2320" s="92">
        <v>1</v>
      </c>
      <c r="AU2320" s="92"/>
      <c r="AV2320" s="109">
        <f t="shared" si="320"/>
        <v>2500</v>
      </c>
      <c r="AW2320" s="75"/>
      <c r="AX2320" s="110">
        <f t="shared" si="321"/>
        <v>416.66666666666663</v>
      </c>
      <c r="AY2320" s="111"/>
      <c r="AZ2320" s="93"/>
      <c r="BA2320" s="94" t="s">
        <v>554</v>
      </c>
      <c r="BB2320" s="71"/>
      <c r="BC2320" s="95"/>
      <c r="BD2320" s="41">
        <v>4</v>
      </c>
      <c r="BE2320" s="52">
        <v>45</v>
      </c>
      <c r="BF2320" s="103">
        <v>4571</v>
      </c>
      <c r="BG2320" s="280" t="s">
        <v>52</v>
      </c>
    </row>
    <row r="2321" spans="1:59" s="63" customFormat="1" ht="12.75" x14ac:dyDescent="0.2">
      <c r="A2321" s="196">
        <v>4</v>
      </c>
      <c r="B2321" s="197" t="s">
        <v>422</v>
      </c>
      <c r="C2321" s="208">
        <v>45</v>
      </c>
      <c r="D2321" s="209" t="s">
        <v>794</v>
      </c>
      <c r="E2321" s="212">
        <v>4571</v>
      </c>
      <c r="F2321" s="213" t="s">
        <v>859</v>
      </c>
      <c r="G2321" s="231"/>
      <c r="H2321" s="89"/>
      <c r="I2321" s="90" t="s">
        <v>861</v>
      </c>
      <c r="J2321" s="90"/>
      <c r="K2321" s="90" t="s">
        <v>73</v>
      </c>
      <c r="L2321" s="90" t="s">
        <v>95</v>
      </c>
      <c r="M2321" s="91"/>
      <c r="N2321" s="312">
        <v>1</v>
      </c>
      <c r="O2321" s="313">
        <f t="shared" si="315"/>
        <v>0.16666666666666666</v>
      </c>
      <c r="P2321" s="104"/>
      <c r="Q2321" s="92"/>
      <c r="R2321" s="92"/>
      <c r="S2321" s="92"/>
      <c r="T2321" s="92"/>
      <c r="U2321" s="92"/>
      <c r="V2321" s="92"/>
      <c r="W2321" s="92">
        <v>1</v>
      </c>
      <c r="X2321" s="109">
        <f t="shared" si="316"/>
        <v>25000</v>
      </c>
      <c r="Y2321" s="83"/>
      <c r="Z2321" s="110">
        <f t="shared" si="317"/>
        <v>4166.6666666666661</v>
      </c>
      <c r="AA2321" s="111"/>
      <c r="AB2321" s="92"/>
      <c r="AC2321" s="92"/>
      <c r="AD2321" s="92"/>
      <c r="AE2321" s="92"/>
      <c r="AF2321" s="92"/>
      <c r="AG2321" s="92"/>
      <c r="AH2321" s="92"/>
      <c r="AI2321" s="109">
        <f t="shared" si="318"/>
        <v>0</v>
      </c>
      <c r="AJ2321" s="83"/>
      <c r="AK2321" s="110">
        <f t="shared" si="319"/>
        <v>0</v>
      </c>
      <c r="AL2321" s="111"/>
      <c r="AM2321" s="92"/>
      <c r="AN2321" s="92"/>
      <c r="AO2321" s="92"/>
      <c r="AP2321" s="92">
        <v>1</v>
      </c>
      <c r="AQ2321" s="92"/>
      <c r="AR2321" s="92"/>
      <c r="AS2321" s="92"/>
      <c r="AT2321" s="92"/>
      <c r="AU2321" s="92"/>
      <c r="AV2321" s="109">
        <f t="shared" si="320"/>
        <v>100</v>
      </c>
      <c r="AW2321" s="75"/>
      <c r="AX2321" s="110">
        <f t="shared" si="321"/>
        <v>16.666666666666664</v>
      </c>
      <c r="AY2321" s="111"/>
      <c r="AZ2321" s="93"/>
      <c r="BA2321" s="94" t="s">
        <v>554</v>
      </c>
      <c r="BB2321" s="71"/>
      <c r="BC2321" s="95"/>
      <c r="BD2321" s="41">
        <v>4</v>
      </c>
      <c r="BE2321" s="52">
        <v>45</v>
      </c>
      <c r="BF2321" s="103">
        <v>4571</v>
      </c>
      <c r="BG2321" s="280" t="s">
        <v>52</v>
      </c>
    </row>
    <row r="2322" spans="1:59" s="63" customFormat="1" ht="12.75" x14ac:dyDescent="0.2">
      <c r="A2322" s="196">
        <v>4</v>
      </c>
      <c r="B2322" s="197" t="s">
        <v>422</v>
      </c>
      <c r="C2322" s="208">
        <v>45</v>
      </c>
      <c r="D2322" s="209" t="s">
        <v>794</v>
      </c>
      <c r="E2322" s="212">
        <v>4571</v>
      </c>
      <c r="F2322" s="213" t="s">
        <v>859</v>
      </c>
      <c r="G2322" s="231"/>
      <c r="H2322" s="89"/>
      <c r="I2322" s="90" t="s">
        <v>810</v>
      </c>
      <c r="J2322" s="90"/>
      <c r="K2322" s="90" t="s">
        <v>73</v>
      </c>
      <c r="L2322" s="90" t="s">
        <v>69</v>
      </c>
      <c r="M2322" s="91"/>
      <c r="N2322" s="312">
        <v>1</v>
      </c>
      <c r="O2322" s="313">
        <f t="shared" si="315"/>
        <v>0.16666666666666666</v>
      </c>
      <c r="P2322" s="104"/>
      <c r="Q2322" s="92"/>
      <c r="R2322" s="92"/>
      <c r="S2322" s="92"/>
      <c r="T2322" s="92"/>
      <c r="U2322" s="92"/>
      <c r="V2322" s="92"/>
      <c r="W2322" s="92">
        <v>1</v>
      </c>
      <c r="X2322" s="109">
        <f t="shared" si="316"/>
        <v>25000</v>
      </c>
      <c r="Y2322" s="83"/>
      <c r="Z2322" s="110">
        <f t="shared" si="317"/>
        <v>4166.6666666666661</v>
      </c>
      <c r="AA2322" s="111"/>
      <c r="AB2322" s="92"/>
      <c r="AC2322" s="92"/>
      <c r="AD2322" s="92"/>
      <c r="AE2322" s="92"/>
      <c r="AF2322" s="92"/>
      <c r="AG2322" s="92"/>
      <c r="AH2322" s="92"/>
      <c r="AI2322" s="109">
        <f t="shared" si="318"/>
        <v>0</v>
      </c>
      <c r="AJ2322" s="83"/>
      <c r="AK2322" s="110">
        <f t="shared" si="319"/>
        <v>0</v>
      </c>
      <c r="AL2322" s="111"/>
      <c r="AM2322" s="92"/>
      <c r="AN2322" s="92"/>
      <c r="AO2322" s="92"/>
      <c r="AP2322" s="92">
        <v>1</v>
      </c>
      <c r="AQ2322" s="92"/>
      <c r="AR2322" s="92"/>
      <c r="AS2322" s="92"/>
      <c r="AT2322" s="92"/>
      <c r="AU2322" s="92"/>
      <c r="AV2322" s="109">
        <f t="shared" si="320"/>
        <v>100</v>
      </c>
      <c r="AW2322" s="75"/>
      <c r="AX2322" s="110">
        <f t="shared" si="321"/>
        <v>16.666666666666664</v>
      </c>
      <c r="AY2322" s="111"/>
      <c r="AZ2322" s="93"/>
      <c r="BA2322" s="94" t="s">
        <v>554</v>
      </c>
      <c r="BB2322" s="71"/>
      <c r="BC2322" s="95"/>
      <c r="BD2322" s="41">
        <v>4</v>
      </c>
      <c r="BE2322" s="52">
        <v>45</v>
      </c>
      <c r="BF2322" s="103">
        <v>4571</v>
      </c>
      <c r="BG2322" s="280" t="s">
        <v>52</v>
      </c>
    </row>
    <row r="2323" spans="1:59" s="63" customFormat="1" ht="12.75" x14ac:dyDescent="0.2">
      <c r="A2323" s="196">
        <v>4</v>
      </c>
      <c r="B2323" s="197" t="s">
        <v>422</v>
      </c>
      <c r="C2323" s="208">
        <v>45</v>
      </c>
      <c r="D2323" s="209" t="s">
        <v>794</v>
      </c>
      <c r="E2323" s="212">
        <v>4571</v>
      </c>
      <c r="F2323" s="213" t="s">
        <v>859</v>
      </c>
      <c r="G2323" s="231"/>
      <c r="H2323" s="89"/>
      <c r="I2323" s="90" t="s">
        <v>833</v>
      </c>
      <c r="J2323" s="90"/>
      <c r="K2323" s="90" t="s">
        <v>64</v>
      </c>
      <c r="L2323" s="90" t="s">
        <v>119</v>
      </c>
      <c r="M2323" s="91"/>
      <c r="N2323" s="312">
        <v>1</v>
      </c>
      <c r="O2323" s="313">
        <f t="shared" si="315"/>
        <v>0.16666666666666666</v>
      </c>
      <c r="P2323" s="104"/>
      <c r="Q2323" s="92"/>
      <c r="R2323" s="92"/>
      <c r="S2323" s="92"/>
      <c r="T2323" s="92"/>
      <c r="U2323" s="92"/>
      <c r="V2323" s="92"/>
      <c r="W2323" s="92"/>
      <c r="X2323" s="109">
        <f t="shared" si="316"/>
        <v>0</v>
      </c>
      <c r="Y2323" s="83"/>
      <c r="Z2323" s="110">
        <f t="shared" si="317"/>
        <v>0</v>
      </c>
      <c r="AA2323" s="111"/>
      <c r="AB2323" s="92"/>
      <c r="AC2323" s="92"/>
      <c r="AD2323" s="92"/>
      <c r="AE2323" s="92"/>
      <c r="AF2323" s="92"/>
      <c r="AG2323" s="92"/>
      <c r="AH2323" s="92"/>
      <c r="AI2323" s="109">
        <f t="shared" si="318"/>
        <v>0</v>
      </c>
      <c r="AJ2323" s="83"/>
      <c r="AK2323" s="110">
        <f t="shared" si="319"/>
        <v>0</v>
      </c>
      <c r="AL2323" s="111"/>
      <c r="AM2323" s="92"/>
      <c r="AN2323" s="92"/>
      <c r="AO2323" s="92">
        <v>1</v>
      </c>
      <c r="AP2323" s="92"/>
      <c r="AQ2323" s="92"/>
      <c r="AR2323" s="92"/>
      <c r="AS2323" s="92"/>
      <c r="AT2323" s="92"/>
      <c r="AU2323" s="92"/>
      <c r="AV2323" s="109">
        <f t="shared" si="320"/>
        <v>50</v>
      </c>
      <c r="AW2323" s="75"/>
      <c r="AX2323" s="110">
        <f t="shared" si="321"/>
        <v>8.3333333333333321</v>
      </c>
      <c r="AY2323" s="111"/>
      <c r="AZ2323" s="93"/>
      <c r="BA2323" s="94" t="s">
        <v>554</v>
      </c>
      <c r="BB2323" s="71"/>
      <c r="BC2323" s="95"/>
      <c r="BD2323" s="41">
        <v>4</v>
      </c>
      <c r="BE2323" s="52">
        <v>45</v>
      </c>
      <c r="BF2323" s="103">
        <v>4571</v>
      </c>
      <c r="BG2323" s="280" t="s">
        <v>52</v>
      </c>
    </row>
    <row r="2324" spans="1:59" s="63" customFormat="1" ht="12.75" x14ac:dyDescent="0.2">
      <c r="A2324" s="196">
        <v>4</v>
      </c>
      <c r="B2324" s="197" t="s">
        <v>422</v>
      </c>
      <c r="C2324" s="208">
        <v>45</v>
      </c>
      <c r="D2324" s="209" t="s">
        <v>794</v>
      </c>
      <c r="E2324" s="212">
        <v>4571</v>
      </c>
      <c r="F2324" s="213" t="s">
        <v>859</v>
      </c>
      <c r="G2324" s="231"/>
      <c r="H2324" s="65"/>
      <c r="I2324" s="222"/>
      <c r="J2324" s="66"/>
      <c r="K2324" s="66"/>
      <c r="L2324" s="66"/>
      <c r="M2324" s="64"/>
      <c r="N2324" s="304"/>
      <c r="O2324" s="305"/>
      <c r="P2324" s="127"/>
      <c r="Q2324" s="67"/>
      <c r="R2324" s="67"/>
      <c r="S2324" s="67"/>
      <c r="T2324" s="67"/>
      <c r="U2324" s="67"/>
      <c r="V2324" s="67"/>
      <c r="W2324" s="67"/>
      <c r="X2324" s="67"/>
      <c r="Y2324" s="68"/>
      <c r="Z2324" s="68"/>
      <c r="AA2324" s="68"/>
      <c r="AB2324" s="67"/>
      <c r="AC2324" s="67"/>
      <c r="AD2324" s="67"/>
      <c r="AE2324" s="67"/>
      <c r="AF2324" s="67"/>
      <c r="AG2324" s="67"/>
      <c r="AH2324" s="67"/>
      <c r="AI2324" s="67"/>
      <c r="AJ2324" s="68"/>
      <c r="AK2324" s="68"/>
      <c r="AL2324" s="68"/>
      <c r="AM2324" s="67"/>
      <c r="AN2324" s="67"/>
      <c r="AO2324" s="67"/>
      <c r="AP2324" s="67"/>
      <c r="AQ2324" s="67"/>
      <c r="AR2324" s="67"/>
      <c r="AS2324" s="67"/>
      <c r="AT2324" s="67"/>
      <c r="AU2324" s="67"/>
      <c r="AV2324" s="67"/>
      <c r="AW2324" s="67"/>
      <c r="AX2324" s="68"/>
      <c r="AY2324" s="68"/>
      <c r="AZ2324" s="69"/>
      <c r="BA2324" s="70"/>
      <c r="BB2324" s="71"/>
      <c r="BC2324" s="95"/>
      <c r="BD2324" s="41">
        <v>4</v>
      </c>
      <c r="BE2324" s="52">
        <v>45</v>
      </c>
      <c r="BF2324" s="103">
        <v>4571</v>
      </c>
      <c r="BG2324" s="275"/>
    </row>
    <row r="2325" spans="1:59" s="63" customFormat="1" ht="12.75" x14ac:dyDescent="0.2">
      <c r="A2325" s="196">
        <v>4</v>
      </c>
      <c r="B2325" s="197" t="s">
        <v>422</v>
      </c>
      <c r="C2325" s="208">
        <v>45</v>
      </c>
      <c r="D2325" s="209" t="s">
        <v>794</v>
      </c>
      <c r="E2325" s="212">
        <v>4571</v>
      </c>
      <c r="F2325" s="213" t="s">
        <v>859</v>
      </c>
      <c r="G2325" s="232"/>
      <c r="H2325" s="97"/>
      <c r="I2325" s="224"/>
      <c r="J2325" s="98"/>
      <c r="K2325" s="98"/>
      <c r="L2325" s="98"/>
      <c r="M2325" s="96"/>
      <c r="N2325" s="307"/>
      <c r="O2325" s="246"/>
      <c r="P2325" s="124"/>
      <c r="Q2325" s="99"/>
      <c r="R2325" s="99"/>
      <c r="S2325" s="99"/>
      <c r="T2325" s="99"/>
      <c r="U2325" s="99"/>
      <c r="V2325" s="99"/>
      <c r="W2325" s="99"/>
      <c r="X2325" s="99"/>
      <c r="Y2325" s="100"/>
      <c r="Z2325" s="100"/>
      <c r="AA2325" s="100"/>
      <c r="AB2325" s="99"/>
      <c r="AC2325" s="99"/>
      <c r="AD2325" s="99"/>
      <c r="AE2325" s="99"/>
      <c r="AF2325" s="99"/>
      <c r="AG2325" s="99"/>
      <c r="AH2325" s="99"/>
      <c r="AI2325" s="99"/>
      <c r="AJ2325" s="100"/>
      <c r="AK2325" s="100"/>
      <c r="AL2325" s="100"/>
      <c r="AM2325" s="99"/>
      <c r="AN2325" s="99"/>
      <c r="AO2325" s="99"/>
      <c r="AP2325" s="99"/>
      <c r="AQ2325" s="99"/>
      <c r="AR2325" s="99"/>
      <c r="AS2325" s="99"/>
      <c r="AT2325" s="99"/>
      <c r="AU2325" s="99"/>
      <c r="AV2325" s="99"/>
      <c r="AW2325" s="99"/>
      <c r="AX2325" s="100"/>
      <c r="AY2325" s="100"/>
      <c r="AZ2325" s="101"/>
      <c r="BA2325" s="102"/>
      <c r="BB2325" s="95"/>
      <c r="BC2325" s="95"/>
      <c r="BD2325" s="41">
        <v>4</v>
      </c>
      <c r="BE2325" s="52">
        <v>45</v>
      </c>
      <c r="BF2325" s="103">
        <v>4571</v>
      </c>
      <c r="BG2325" s="277"/>
    </row>
    <row r="2326" spans="1:59" x14ac:dyDescent="0.25">
      <c r="A2326" s="196">
        <v>4</v>
      </c>
      <c r="B2326" s="197" t="s">
        <v>422</v>
      </c>
      <c r="C2326" s="208">
        <v>45</v>
      </c>
      <c r="D2326" s="209" t="s">
        <v>794</v>
      </c>
      <c r="E2326" s="210">
        <v>4581</v>
      </c>
      <c r="F2326" s="211" t="s">
        <v>862</v>
      </c>
      <c r="G2326" s="235"/>
      <c r="H2326" s="145"/>
      <c r="I2326" s="221"/>
      <c r="J2326" s="57"/>
      <c r="K2326" s="57"/>
      <c r="L2326" s="57"/>
      <c r="M2326" s="144"/>
      <c r="N2326" s="324"/>
      <c r="O2326" s="325"/>
      <c r="P2326" s="146"/>
      <c r="Q2326" s="146"/>
      <c r="R2326" s="146"/>
      <c r="S2326" s="146"/>
      <c r="T2326" s="146"/>
      <c r="U2326" s="146"/>
      <c r="V2326" s="146"/>
      <c r="W2326" s="146"/>
      <c r="X2326" s="146"/>
      <c r="Y2326" s="59"/>
      <c r="Z2326" s="123"/>
      <c r="AA2326" s="123"/>
      <c r="AB2326" s="146"/>
      <c r="AC2326" s="146"/>
      <c r="AD2326" s="146"/>
      <c r="AE2326" s="146"/>
      <c r="AF2326" s="146"/>
      <c r="AG2326" s="146"/>
      <c r="AH2326" s="146"/>
      <c r="AI2326" s="146"/>
      <c r="AJ2326" s="59"/>
      <c r="AK2326" s="123"/>
      <c r="AL2326" s="123"/>
      <c r="AM2326" s="146"/>
      <c r="AN2326" s="146"/>
      <c r="AO2326" s="146"/>
      <c r="AP2326" s="146"/>
      <c r="AQ2326" s="146"/>
      <c r="AR2326" s="146"/>
      <c r="AS2326" s="146"/>
      <c r="AT2326" s="146"/>
      <c r="AU2326" s="146"/>
      <c r="AV2326" s="146"/>
      <c r="AW2326" s="58"/>
      <c r="AX2326" s="123"/>
      <c r="AY2326" s="59"/>
      <c r="AZ2326" s="147"/>
      <c r="BA2326" s="148"/>
      <c r="BB2326" s="143"/>
      <c r="BC2326" s="143"/>
      <c r="BD2326" s="41">
        <v>4</v>
      </c>
      <c r="BE2326" s="52">
        <v>45</v>
      </c>
      <c r="BF2326" s="62">
        <v>4581</v>
      </c>
      <c r="BG2326" s="284"/>
    </row>
    <row r="2327" spans="1:59" s="63" customFormat="1" ht="12.75" x14ac:dyDescent="0.2">
      <c r="A2327" s="196">
        <v>4</v>
      </c>
      <c r="B2327" s="197" t="s">
        <v>422</v>
      </c>
      <c r="C2327" s="208">
        <v>45</v>
      </c>
      <c r="D2327" s="209" t="s">
        <v>794</v>
      </c>
      <c r="E2327" s="210">
        <v>4581</v>
      </c>
      <c r="F2327" s="211" t="s">
        <v>862</v>
      </c>
      <c r="G2327" s="230"/>
      <c r="H2327" s="56"/>
      <c r="I2327" s="221"/>
      <c r="J2327" s="57"/>
      <c r="K2327" s="57"/>
      <c r="L2327" s="57"/>
      <c r="M2327" s="55"/>
      <c r="N2327" s="303"/>
      <c r="O2327" s="245"/>
      <c r="P2327" s="122"/>
      <c r="Q2327" s="58"/>
      <c r="R2327" s="58"/>
      <c r="S2327" s="58"/>
      <c r="T2327" s="58"/>
      <c r="U2327" s="58"/>
      <c r="V2327" s="58"/>
      <c r="W2327" s="58"/>
      <c r="X2327" s="58"/>
      <c r="Y2327" s="59"/>
      <c r="Z2327" s="59"/>
      <c r="AA2327" s="59"/>
      <c r="AB2327" s="58"/>
      <c r="AC2327" s="58"/>
      <c r="AD2327" s="58"/>
      <c r="AE2327" s="58"/>
      <c r="AF2327" s="58"/>
      <c r="AG2327" s="58"/>
      <c r="AH2327" s="58"/>
      <c r="AI2327" s="58"/>
      <c r="AJ2327" s="59"/>
      <c r="AK2327" s="59"/>
      <c r="AL2327" s="59"/>
      <c r="AM2327" s="58"/>
      <c r="AN2327" s="58"/>
      <c r="AO2327" s="58"/>
      <c r="AP2327" s="58"/>
      <c r="AQ2327" s="58"/>
      <c r="AR2327" s="58"/>
      <c r="AS2327" s="58"/>
      <c r="AT2327" s="58"/>
      <c r="AU2327" s="58"/>
      <c r="AV2327" s="58"/>
      <c r="AW2327" s="58"/>
      <c r="AX2327" s="59"/>
      <c r="AY2327" s="59"/>
      <c r="AZ2327" s="60"/>
      <c r="BA2327" s="61"/>
      <c r="BB2327" s="54"/>
      <c r="BC2327" s="54"/>
      <c r="BD2327" s="41">
        <v>4</v>
      </c>
      <c r="BE2327" s="52">
        <v>45</v>
      </c>
      <c r="BF2327" s="62">
        <v>4581</v>
      </c>
      <c r="BG2327" s="274"/>
    </row>
    <row r="2328" spans="1:59" s="63" customFormat="1" ht="12.75" x14ac:dyDescent="0.2">
      <c r="A2328" s="196">
        <v>4</v>
      </c>
      <c r="B2328" s="197" t="s">
        <v>422</v>
      </c>
      <c r="C2328" s="208">
        <v>45</v>
      </c>
      <c r="D2328" s="209" t="s">
        <v>794</v>
      </c>
      <c r="E2328" s="210">
        <v>4581</v>
      </c>
      <c r="F2328" s="211" t="s">
        <v>862</v>
      </c>
      <c r="G2328" s="231"/>
      <c r="H2328" s="65"/>
      <c r="I2328" s="222"/>
      <c r="J2328" s="66"/>
      <c r="K2328" s="66"/>
      <c r="L2328" s="66"/>
      <c r="M2328" s="64"/>
      <c r="N2328" s="308"/>
      <c r="O2328" s="309"/>
      <c r="P2328" s="127"/>
      <c r="Q2328" s="67"/>
      <c r="R2328" s="67"/>
      <c r="S2328" s="67"/>
      <c r="T2328" s="67"/>
      <c r="U2328" s="67"/>
      <c r="V2328" s="67"/>
      <c r="W2328" s="67"/>
      <c r="X2328" s="67"/>
      <c r="Y2328" s="68"/>
      <c r="Z2328" s="68"/>
      <c r="AA2328" s="68"/>
      <c r="AB2328" s="67"/>
      <c r="AC2328" s="67"/>
      <c r="AD2328" s="67"/>
      <c r="AE2328" s="67"/>
      <c r="AF2328" s="67"/>
      <c r="AG2328" s="67"/>
      <c r="AH2328" s="67"/>
      <c r="AI2328" s="67"/>
      <c r="AJ2328" s="68"/>
      <c r="AK2328" s="68"/>
      <c r="AL2328" s="68"/>
      <c r="AM2328" s="67"/>
      <c r="AN2328" s="67"/>
      <c r="AO2328" s="67"/>
      <c r="AP2328" s="67"/>
      <c r="AQ2328" s="67"/>
      <c r="AR2328" s="67"/>
      <c r="AS2328" s="67"/>
      <c r="AT2328" s="67"/>
      <c r="AU2328" s="67"/>
      <c r="AV2328" s="67"/>
      <c r="AW2328" s="67"/>
      <c r="AX2328" s="68"/>
      <c r="AY2328" s="68"/>
      <c r="AZ2328" s="69"/>
      <c r="BA2328" s="70"/>
      <c r="BB2328" s="71"/>
      <c r="BC2328" s="54"/>
      <c r="BD2328" s="41">
        <v>4</v>
      </c>
      <c r="BE2328" s="52">
        <v>45</v>
      </c>
      <c r="BF2328" s="62">
        <v>4581</v>
      </c>
      <c r="BG2328" s="275"/>
    </row>
    <row r="2329" spans="1:59" s="63" customFormat="1" ht="12.75" x14ac:dyDescent="0.2">
      <c r="A2329" s="196">
        <v>4</v>
      </c>
      <c r="B2329" s="197" t="s">
        <v>422</v>
      </c>
      <c r="C2329" s="208">
        <v>45</v>
      </c>
      <c r="D2329" s="209" t="s">
        <v>794</v>
      </c>
      <c r="E2329" s="210">
        <v>4581</v>
      </c>
      <c r="F2329" s="211" t="s">
        <v>862</v>
      </c>
      <c r="G2329" s="231"/>
      <c r="H2329" s="72" t="s">
        <v>47</v>
      </c>
      <c r="I2329" s="223"/>
      <c r="J2329" s="73"/>
      <c r="K2329" s="73"/>
      <c r="L2329" s="73"/>
      <c r="M2329" s="74"/>
      <c r="N2329" s="247"/>
      <c r="O2329" s="306"/>
      <c r="P2329" s="105"/>
      <c r="Q2329" s="75"/>
      <c r="R2329" s="75"/>
      <c r="S2329" s="75"/>
      <c r="T2329" s="75"/>
      <c r="U2329" s="75"/>
      <c r="V2329" s="75"/>
      <c r="W2329" s="75"/>
      <c r="X2329" s="75"/>
      <c r="Y2329" s="76">
        <f>IF(ISNUMBER(VLOOKUP(Y2331,P$7:W$7,MATCH(Y2331,P$7:W$7))),VLOOKUP(Y2331,P$7:W$7,MATCH(Y2331,P$7:W$7)),IF(N2333=0,"No Data",IF(Y2331&gt;0,"&lt;100",0)))</f>
        <v>0</v>
      </c>
      <c r="Z2329" s="77">
        <f>IF(ISNUMBER(VLOOKUP(Z2333,P$7:W$7,MATCH(Z2333,P$7:W$7))),VLOOKUP(Z2333,P$7:W$7,MATCH(Z2333,P$7:W$7)),IF(N2333=0,"No Data",IF(Z2333&gt;0,"&lt;100",0)))</f>
        <v>0</v>
      </c>
      <c r="AA2329" s="106">
        <f>IF(ISNUMBER(Z2329),Z2329,0)</f>
        <v>0</v>
      </c>
      <c r="AB2329" s="75"/>
      <c r="AC2329" s="75"/>
      <c r="AD2329" s="75"/>
      <c r="AE2329" s="75"/>
      <c r="AF2329" s="75"/>
      <c r="AG2329" s="75"/>
      <c r="AH2329" s="75"/>
      <c r="AI2329" s="75"/>
      <c r="AJ2329" s="76">
        <f>IF(ISNUMBER(VLOOKUP(AJ2331,AB$7:AH$7,MATCH(AJ2331,AB$7:AH$7))),VLOOKUP(AJ2331,AB$7:AH$7,MATCH(AJ2331,AB$7:AH$7)),IF(N2333=0,"No Data",IF(AJ2331&gt;0,"&lt;50",0)))</f>
        <v>0</v>
      </c>
      <c r="AK2329" s="77">
        <f>IF(ISNUMBER(VLOOKUP(AK2333,AB$7:AH$7,MATCH(AK2333,AB$7:AH$7))),VLOOKUP(AK2333,AB$7:AH$7,MATCH(AK2333,AB$7:AH$7)),IF(N2333=0,"No Data",IF(AK2333&gt;0,"&lt;50",0)))</f>
        <v>0</v>
      </c>
      <c r="AL2329" s="106">
        <f>IF(ISNUMBER(AK2329),AK2329,0)</f>
        <v>0</v>
      </c>
      <c r="AM2329" s="75"/>
      <c r="AN2329" s="75"/>
      <c r="AO2329" s="75"/>
      <c r="AP2329" s="75"/>
      <c r="AQ2329" s="75"/>
      <c r="AR2329" s="75"/>
      <c r="AS2329" s="75"/>
      <c r="AT2329" s="75"/>
      <c r="AU2329" s="75"/>
      <c r="AV2329" s="75"/>
      <c r="AW2329" s="76">
        <f>IF(ISNUMBER(VLOOKUP(AW2331,AM$7:AU$7,MATCH(AW2331,AM$7:AU$7))),VLOOKUP(AW2331,AM$7:AU$7,MATCH(AW2331,AM$7:AU$7)),IF(N2333=0,"No Data",IF(AW2331&gt;0,"&lt;10",0)))</f>
        <v>50</v>
      </c>
      <c r="AX2329" s="77">
        <f>IF(ISNUMBER(VLOOKUP(AX2333,AM$7:AU$7,MATCH(AX2333,AM$7:AU$7))),VLOOKUP(AX2333,AM$7:AU$7,MATCH(AX2333,AM$7:AU$7)),IF(N2333=0,"No Data",IF(AX2333&gt;0,"&lt;10",0)))</f>
        <v>50</v>
      </c>
      <c r="AY2329" s="106">
        <f>IF(ISNUMBER(AX2329),AX2329,0)</f>
        <v>50</v>
      </c>
      <c r="AZ2329" s="79"/>
      <c r="BA2329" s="80"/>
      <c r="BB2329" s="71"/>
      <c r="BC2329" s="54"/>
      <c r="BD2329" s="41">
        <v>4</v>
      </c>
      <c r="BE2329" s="52">
        <v>45</v>
      </c>
      <c r="BF2329" s="62">
        <v>4581</v>
      </c>
      <c r="BG2329" s="276" t="s">
        <v>47</v>
      </c>
    </row>
    <row r="2330" spans="1:59" s="63" customFormat="1" ht="12.75" x14ac:dyDescent="0.2">
      <c r="A2330" s="196">
        <v>4</v>
      </c>
      <c r="B2330" s="197" t="s">
        <v>422</v>
      </c>
      <c r="C2330" s="208">
        <v>45</v>
      </c>
      <c r="D2330" s="209" t="s">
        <v>794</v>
      </c>
      <c r="E2330" s="210">
        <v>4581</v>
      </c>
      <c r="F2330" s="211" t="s">
        <v>862</v>
      </c>
      <c r="G2330" s="231"/>
      <c r="H2330" s="81" t="s">
        <v>48</v>
      </c>
      <c r="I2330" s="223"/>
      <c r="J2330" s="73"/>
      <c r="K2330" s="73"/>
      <c r="L2330" s="73"/>
      <c r="M2330" s="74"/>
      <c r="N2330" s="247"/>
      <c r="O2330" s="306"/>
      <c r="P2330" s="105"/>
      <c r="Q2330" s="75"/>
      <c r="R2330" s="75"/>
      <c r="S2330" s="75"/>
      <c r="T2330" s="75"/>
      <c r="U2330" s="75"/>
      <c r="V2330" s="75"/>
      <c r="W2330" s="75"/>
      <c r="X2330" s="75"/>
      <c r="Y2330" s="82">
        <f>MIN(X2334:X2336)</f>
        <v>0</v>
      </c>
      <c r="Z2330" s="83"/>
      <c r="AA2330" s="83"/>
      <c r="AB2330" s="75"/>
      <c r="AC2330" s="75"/>
      <c r="AD2330" s="75"/>
      <c r="AE2330" s="75"/>
      <c r="AF2330" s="75"/>
      <c r="AG2330" s="75"/>
      <c r="AH2330" s="75"/>
      <c r="AI2330" s="75"/>
      <c r="AJ2330" s="82">
        <f>MIN(AI2334:AI2336)</f>
        <v>0</v>
      </c>
      <c r="AK2330" s="83"/>
      <c r="AL2330" s="83"/>
      <c r="AM2330" s="75"/>
      <c r="AN2330" s="75"/>
      <c r="AO2330" s="75"/>
      <c r="AP2330" s="75"/>
      <c r="AQ2330" s="75"/>
      <c r="AR2330" s="75"/>
      <c r="AS2330" s="75"/>
      <c r="AT2330" s="75"/>
      <c r="AU2330" s="75"/>
      <c r="AV2330" s="75"/>
      <c r="AW2330" s="82">
        <f>MIN(AV2334:AV2336)</f>
        <v>50</v>
      </c>
      <c r="AX2330" s="83"/>
      <c r="AY2330" s="83"/>
      <c r="AZ2330" s="79"/>
      <c r="BA2330" s="80"/>
      <c r="BB2330" s="71"/>
      <c r="BC2330" s="54"/>
      <c r="BD2330" s="41">
        <v>4</v>
      </c>
      <c r="BE2330" s="52">
        <v>45</v>
      </c>
      <c r="BF2330" s="62">
        <v>4581</v>
      </c>
      <c r="BG2330" s="278" t="s">
        <v>48</v>
      </c>
    </row>
    <row r="2331" spans="1:59" s="63" customFormat="1" ht="12.75" x14ac:dyDescent="0.2">
      <c r="A2331" s="196">
        <v>4</v>
      </c>
      <c r="B2331" s="197" t="s">
        <v>422</v>
      </c>
      <c r="C2331" s="208">
        <v>45</v>
      </c>
      <c r="D2331" s="209" t="s">
        <v>794</v>
      </c>
      <c r="E2331" s="210">
        <v>4581</v>
      </c>
      <c r="F2331" s="211" t="s">
        <v>862</v>
      </c>
      <c r="G2331" s="231"/>
      <c r="H2331" s="81" t="s">
        <v>49</v>
      </c>
      <c r="I2331" s="223"/>
      <c r="J2331" s="73"/>
      <c r="K2331" s="73"/>
      <c r="L2331" s="73"/>
      <c r="M2331" s="74"/>
      <c r="N2331" s="247"/>
      <c r="O2331" s="306"/>
      <c r="P2331" s="105"/>
      <c r="Q2331" s="75"/>
      <c r="R2331" s="75"/>
      <c r="S2331" s="75"/>
      <c r="T2331" s="75"/>
      <c r="U2331" s="75"/>
      <c r="V2331" s="75"/>
      <c r="W2331" s="75"/>
      <c r="X2331" s="75"/>
      <c r="Y2331" s="84">
        <f>IF(ISNUMBER(AVERAGE(X2334:X2336)),AVERAGE(X2334:X2336),0)</f>
        <v>0</v>
      </c>
      <c r="Z2331" s="83"/>
      <c r="AA2331" s="83"/>
      <c r="AB2331" s="75"/>
      <c r="AC2331" s="75"/>
      <c r="AD2331" s="75"/>
      <c r="AE2331" s="75"/>
      <c r="AF2331" s="75"/>
      <c r="AG2331" s="75"/>
      <c r="AH2331" s="75"/>
      <c r="AI2331" s="75"/>
      <c r="AJ2331" s="84">
        <f>IF(ISNUMBER(AVERAGE(AI2334:AI2336)),AVERAGE(AI2334:AI2336),0)</f>
        <v>0</v>
      </c>
      <c r="AK2331" s="83"/>
      <c r="AL2331" s="83"/>
      <c r="AM2331" s="75"/>
      <c r="AN2331" s="75"/>
      <c r="AO2331" s="75"/>
      <c r="AP2331" s="75"/>
      <c r="AQ2331" s="75"/>
      <c r="AR2331" s="75"/>
      <c r="AS2331" s="75"/>
      <c r="AT2331" s="75"/>
      <c r="AU2331" s="75"/>
      <c r="AV2331" s="75"/>
      <c r="AW2331" s="84">
        <f>IF(ISNUMBER(AVERAGE(AV2334:AV2336)),AVERAGE(AV2334:AV2336),0)</f>
        <v>75</v>
      </c>
      <c r="AX2331" s="83"/>
      <c r="AY2331" s="83"/>
      <c r="AZ2331" s="79"/>
      <c r="BA2331" s="80"/>
      <c r="BB2331" s="71"/>
      <c r="BC2331" s="54"/>
      <c r="BD2331" s="41">
        <v>4</v>
      </c>
      <c r="BE2331" s="52">
        <v>45</v>
      </c>
      <c r="BF2331" s="62">
        <v>4581</v>
      </c>
      <c r="BG2331" s="278" t="s">
        <v>49</v>
      </c>
    </row>
    <row r="2332" spans="1:59" s="63" customFormat="1" ht="12.75" x14ac:dyDescent="0.2">
      <c r="A2332" s="196">
        <v>4</v>
      </c>
      <c r="B2332" s="197" t="s">
        <v>422</v>
      </c>
      <c r="C2332" s="208">
        <v>45</v>
      </c>
      <c r="D2332" s="209" t="s">
        <v>794</v>
      </c>
      <c r="E2332" s="210">
        <v>4581</v>
      </c>
      <c r="F2332" s="211" t="s">
        <v>862</v>
      </c>
      <c r="G2332" s="231"/>
      <c r="H2332" s="81" t="s">
        <v>50</v>
      </c>
      <c r="I2332" s="223"/>
      <c r="J2332" s="73"/>
      <c r="K2332" s="73"/>
      <c r="L2332" s="73"/>
      <c r="M2332" s="74"/>
      <c r="N2332" s="247"/>
      <c r="O2332" s="306"/>
      <c r="P2332" s="105"/>
      <c r="Q2332" s="75"/>
      <c r="R2332" s="75"/>
      <c r="S2332" s="75"/>
      <c r="T2332" s="75"/>
      <c r="U2332" s="75"/>
      <c r="V2332" s="75"/>
      <c r="W2332" s="75"/>
      <c r="X2332" s="75"/>
      <c r="Y2332" s="84">
        <f>MAX(X2334:X2336)</f>
        <v>0</v>
      </c>
      <c r="Z2332" s="83"/>
      <c r="AA2332" s="83"/>
      <c r="AB2332" s="75"/>
      <c r="AC2332" s="75"/>
      <c r="AD2332" s="75"/>
      <c r="AE2332" s="75"/>
      <c r="AF2332" s="75"/>
      <c r="AG2332" s="75"/>
      <c r="AH2332" s="75"/>
      <c r="AI2332" s="75"/>
      <c r="AJ2332" s="84">
        <f>MAX(AI2334:AI2336)</f>
        <v>0</v>
      </c>
      <c r="AK2332" s="83"/>
      <c r="AL2332" s="83"/>
      <c r="AM2332" s="75"/>
      <c r="AN2332" s="75"/>
      <c r="AO2332" s="75"/>
      <c r="AP2332" s="75"/>
      <c r="AQ2332" s="75"/>
      <c r="AR2332" s="75"/>
      <c r="AS2332" s="75"/>
      <c r="AT2332" s="75"/>
      <c r="AU2332" s="75"/>
      <c r="AV2332" s="75"/>
      <c r="AW2332" s="84">
        <f>MAX(AV2334:AV2336)</f>
        <v>100</v>
      </c>
      <c r="AX2332" s="83"/>
      <c r="AY2332" s="83"/>
      <c r="AZ2332" s="79"/>
      <c r="BA2332" s="80"/>
      <c r="BB2332" s="71"/>
      <c r="BC2332" s="54"/>
      <c r="BD2332" s="41">
        <v>4</v>
      </c>
      <c r="BE2332" s="52">
        <v>45</v>
      </c>
      <c r="BF2332" s="62">
        <v>4581</v>
      </c>
      <c r="BG2332" s="278" t="s">
        <v>50</v>
      </c>
    </row>
    <row r="2333" spans="1:59" s="63" customFormat="1" ht="12.75" x14ac:dyDescent="0.2">
      <c r="A2333" s="196">
        <v>4</v>
      </c>
      <c r="B2333" s="197" t="s">
        <v>422</v>
      </c>
      <c r="C2333" s="208">
        <v>45</v>
      </c>
      <c r="D2333" s="209" t="s">
        <v>794</v>
      </c>
      <c r="E2333" s="210">
        <v>4581</v>
      </c>
      <c r="F2333" s="211" t="s">
        <v>862</v>
      </c>
      <c r="G2333" s="231"/>
      <c r="H2333" s="85" t="s">
        <v>51</v>
      </c>
      <c r="I2333" s="223"/>
      <c r="J2333" s="73"/>
      <c r="K2333" s="73"/>
      <c r="L2333" s="73"/>
      <c r="M2333" s="74"/>
      <c r="N2333" s="248">
        <f>SUM(N2334:N2335)</f>
        <v>2</v>
      </c>
      <c r="O2333" s="293">
        <f>SUM(O2334:O2335)</f>
        <v>1</v>
      </c>
      <c r="P2333" s="292"/>
      <c r="Q2333" s="87"/>
      <c r="R2333" s="87"/>
      <c r="S2333" s="87"/>
      <c r="T2333" s="87"/>
      <c r="U2333" s="87"/>
      <c r="V2333" s="87"/>
      <c r="W2333" s="87"/>
      <c r="X2333" s="87"/>
      <c r="Y2333" s="88"/>
      <c r="Z2333" s="86">
        <f>SUM(Z2334:Z2335)</f>
        <v>0</v>
      </c>
      <c r="AA2333" s="88"/>
      <c r="AB2333" s="87"/>
      <c r="AC2333" s="87"/>
      <c r="AD2333" s="87"/>
      <c r="AE2333" s="87"/>
      <c r="AF2333" s="87"/>
      <c r="AG2333" s="87"/>
      <c r="AH2333" s="87"/>
      <c r="AI2333" s="87"/>
      <c r="AJ2333" s="88"/>
      <c r="AK2333" s="86">
        <f>SUM(AK2334:AK2335)</f>
        <v>0</v>
      </c>
      <c r="AL2333" s="88"/>
      <c r="AM2333" s="87"/>
      <c r="AN2333" s="87"/>
      <c r="AO2333" s="87"/>
      <c r="AP2333" s="87"/>
      <c r="AQ2333" s="87"/>
      <c r="AR2333" s="87"/>
      <c r="AS2333" s="87"/>
      <c r="AT2333" s="87"/>
      <c r="AU2333" s="87"/>
      <c r="AV2333" s="87"/>
      <c r="AW2333" s="112"/>
      <c r="AX2333" s="86">
        <f>SUM(AX2334:AX2335)</f>
        <v>75</v>
      </c>
      <c r="AY2333" s="88"/>
      <c r="AZ2333" s="79"/>
      <c r="BA2333" s="80"/>
      <c r="BB2333" s="71"/>
      <c r="BC2333" s="54"/>
      <c r="BD2333" s="41">
        <v>4</v>
      </c>
      <c r="BE2333" s="52">
        <v>45</v>
      </c>
      <c r="BF2333" s="62">
        <v>4581</v>
      </c>
      <c r="BG2333" s="279" t="s">
        <v>51</v>
      </c>
    </row>
    <row r="2334" spans="1:59" s="63" customFormat="1" ht="12.75" x14ac:dyDescent="0.2">
      <c r="A2334" s="196">
        <v>4</v>
      </c>
      <c r="B2334" s="197" t="s">
        <v>422</v>
      </c>
      <c r="C2334" s="208">
        <v>45</v>
      </c>
      <c r="D2334" s="209" t="s">
        <v>794</v>
      </c>
      <c r="E2334" s="210">
        <v>4581</v>
      </c>
      <c r="F2334" s="211" t="s">
        <v>862</v>
      </c>
      <c r="G2334" s="231"/>
      <c r="H2334" s="89" t="s">
        <v>52</v>
      </c>
      <c r="I2334" s="90" t="s">
        <v>863</v>
      </c>
      <c r="J2334" s="90" t="s">
        <v>860</v>
      </c>
      <c r="K2334" s="90" t="s">
        <v>64</v>
      </c>
      <c r="L2334" s="90" t="s">
        <v>528</v>
      </c>
      <c r="M2334" s="91"/>
      <c r="N2334" s="312">
        <v>1</v>
      </c>
      <c r="O2334" s="313">
        <f>N2334/N$2333</f>
        <v>0.5</v>
      </c>
      <c r="P2334" s="104"/>
      <c r="Q2334" s="92"/>
      <c r="R2334" s="92"/>
      <c r="S2334" s="92"/>
      <c r="T2334" s="92"/>
      <c r="U2334" s="92"/>
      <c r="V2334" s="92"/>
      <c r="W2334" s="92"/>
      <c r="X2334" s="109">
        <f>P2334*P$7+Q2334*Q$7+R2334*R$7+S2334*S$7+T2334*T$7+U2334*U$7+V2334*V$7+W2334*W$7</f>
        <v>0</v>
      </c>
      <c r="Y2334" s="83"/>
      <c r="Z2334" s="110">
        <f>X2334*$O2334</f>
        <v>0</v>
      </c>
      <c r="AA2334" s="111"/>
      <c r="AB2334" s="92"/>
      <c r="AC2334" s="92"/>
      <c r="AD2334" s="92"/>
      <c r="AE2334" s="92"/>
      <c r="AF2334" s="92"/>
      <c r="AG2334" s="92"/>
      <c r="AH2334" s="92"/>
      <c r="AI2334" s="109">
        <f>AB2334*AB$7+AC2334*AC$7+AD2334*AD$7+AE2334*AE$7+AF2334*AF$7+AG2334*AG$7+AH2334*AH$7</f>
        <v>0</v>
      </c>
      <c r="AJ2334" s="83"/>
      <c r="AK2334" s="110">
        <f>AI2334*$O2334</f>
        <v>0</v>
      </c>
      <c r="AL2334" s="111"/>
      <c r="AM2334" s="92"/>
      <c r="AN2334" s="92"/>
      <c r="AO2334" s="92"/>
      <c r="AP2334" s="92">
        <v>1</v>
      </c>
      <c r="AQ2334" s="92"/>
      <c r="AR2334" s="92"/>
      <c r="AS2334" s="92"/>
      <c r="AT2334" s="92"/>
      <c r="AU2334" s="92"/>
      <c r="AV2334" s="109">
        <f>AM2334*AM$7+AN2334*AN$7+AO2334*AO$7+AP2334*AP$7+AQ2334*AQ$7+AR2334*AR$7+AS2334*AS$7+AT2334*AT$7+AU2334*AU$7</f>
        <v>100</v>
      </c>
      <c r="AW2334" s="75"/>
      <c r="AX2334" s="110">
        <f>AV2334*$O2334</f>
        <v>50</v>
      </c>
      <c r="AY2334" s="83"/>
      <c r="AZ2334" s="93"/>
      <c r="BA2334" s="94" t="s">
        <v>105</v>
      </c>
      <c r="BB2334" s="71"/>
      <c r="BC2334" s="54"/>
      <c r="BD2334" s="41">
        <v>4</v>
      </c>
      <c r="BE2334" s="52">
        <v>45</v>
      </c>
      <c r="BF2334" s="62">
        <v>4581</v>
      </c>
      <c r="BG2334" s="280" t="s">
        <v>52</v>
      </c>
    </row>
    <row r="2335" spans="1:59" s="63" customFormat="1" ht="12.75" x14ac:dyDescent="0.2">
      <c r="A2335" s="196">
        <v>4</v>
      </c>
      <c r="B2335" s="197" t="s">
        <v>422</v>
      </c>
      <c r="C2335" s="208">
        <v>45</v>
      </c>
      <c r="D2335" s="209" t="s">
        <v>794</v>
      </c>
      <c r="E2335" s="210">
        <v>4581</v>
      </c>
      <c r="F2335" s="211" t="s">
        <v>862</v>
      </c>
      <c r="G2335" s="231"/>
      <c r="H2335" s="89"/>
      <c r="I2335" s="90" t="s">
        <v>801</v>
      </c>
      <c r="J2335" s="90"/>
      <c r="K2335" s="90" t="s">
        <v>64</v>
      </c>
      <c r="L2335" s="90" t="s">
        <v>119</v>
      </c>
      <c r="M2335" s="91"/>
      <c r="N2335" s="312">
        <v>1</v>
      </c>
      <c r="O2335" s="313">
        <f>N2335/N$2333</f>
        <v>0.5</v>
      </c>
      <c r="P2335" s="104"/>
      <c r="Q2335" s="92"/>
      <c r="R2335" s="92"/>
      <c r="S2335" s="92"/>
      <c r="T2335" s="92"/>
      <c r="U2335" s="92"/>
      <c r="V2335" s="92"/>
      <c r="W2335" s="92"/>
      <c r="X2335" s="109">
        <f>P2335*P$7+Q2335*Q$7+R2335*R$7+S2335*S$7+T2335*T$7+U2335*U$7+V2335*V$7+W2335*W$7</f>
        <v>0</v>
      </c>
      <c r="Y2335" s="83"/>
      <c r="Z2335" s="110">
        <f>X2335*$O2335</f>
        <v>0</v>
      </c>
      <c r="AA2335" s="111"/>
      <c r="AB2335" s="92"/>
      <c r="AC2335" s="92"/>
      <c r="AD2335" s="92"/>
      <c r="AE2335" s="92"/>
      <c r="AF2335" s="92"/>
      <c r="AG2335" s="92"/>
      <c r="AH2335" s="92"/>
      <c r="AI2335" s="109">
        <f>AB2335*AB$7+AC2335*AC$7+AD2335*AD$7+AE2335*AE$7+AF2335*AF$7+AG2335*AG$7+AH2335*AH$7</f>
        <v>0</v>
      </c>
      <c r="AJ2335" s="83"/>
      <c r="AK2335" s="110">
        <f>AI2335*$O2335</f>
        <v>0</v>
      </c>
      <c r="AL2335" s="111"/>
      <c r="AM2335" s="92"/>
      <c r="AN2335" s="92"/>
      <c r="AO2335" s="92">
        <v>1</v>
      </c>
      <c r="AP2335" s="92"/>
      <c r="AQ2335" s="92"/>
      <c r="AR2335" s="92"/>
      <c r="AS2335" s="92"/>
      <c r="AT2335" s="92"/>
      <c r="AU2335" s="92"/>
      <c r="AV2335" s="109">
        <f>AM2335*AM$7+AN2335*AN$7+AO2335*AO$7+AP2335*AP$7+AQ2335*AQ$7+AR2335*AR$7+AS2335*AS$7+AT2335*AT$7+AU2335*AU$7</f>
        <v>50</v>
      </c>
      <c r="AW2335" s="75"/>
      <c r="AX2335" s="110">
        <f>AV2335*$O2335</f>
        <v>25</v>
      </c>
      <c r="AY2335" s="111"/>
      <c r="AZ2335" s="93"/>
      <c r="BA2335" s="94" t="s">
        <v>554</v>
      </c>
      <c r="BB2335" s="71"/>
      <c r="BC2335" s="54"/>
      <c r="BD2335" s="41">
        <v>4</v>
      </c>
      <c r="BE2335" s="52">
        <v>45</v>
      </c>
      <c r="BF2335" s="62">
        <v>4581</v>
      </c>
      <c r="BG2335" s="280" t="s">
        <v>52</v>
      </c>
    </row>
    <row r="2336" spans="1:59" s="63" customFormat="1" ht="12.75" x14ac:dyDescent="0.2">
      <c r="A2336" s="196">
        <v>4</v>
      </c>
      <c r="B2336" s="197" t="s">
        <v>422</v>
      </c>
      <c r="C2336" s="208">
        <v>45</v>
      </c>
      <c r="D2336" s="209" t="s">
        <v>794</v>
      </c>
      <c r="E2336" s="210">
        <v>4581</v>
      </c>
      <c r="F2336" s="211" t="s">
        <v>862</v>
      </c>
      <c r="G2336" s="231"/>
      <c r="H2336" s="89"/>
      <c r="I2336" s="219"/>
      <c r="J2336" s="90"/>
      <c r="K2336" s="90"/>
      <c r="L2336" s="90"/>
      <c r="M2336" s="91"/>
      <c r="N2336" s="247"/>
      <c r="O2336" s="306"/>
      <c r="P2336" s="104"/>
      <c r="Q2336" s="92"/>
      <c r="R2336" s="92"/>
      <c r="S2336" s="92"/>
      <c r="T2336" s="92"/>
      <c r="U2336" s="92"/>
      <c r="V2336" s="92"/>
      <c r="W2336" s="92"/>
      <c r="X2336" s="75"/>
      <c r="Y2336" s="83"/>
      <c r="Z2336" s="83"/>
      <c r="AA2336" s="83"/>
      <c r="AB2336" s="92"/>
      <c r="AC2336" s="92"/>
      <c r="AD2336" s="92"/>
      <c r="AE2336" s="92"/>
      <c r="AF2336" s="92"/>
      <c r="AG2336" s="92"/>
      <c r="AH2336" s="92"/>
      <c r="AI2336" s="75"/>
      <c r="AJ2336" s="83"/>
      <c r="AK2336" s="83"/>
      <c r="AL2336" s="83"/>
      <c r="AM2336" s="92"/>
      <c r="AN2336" s="92"/>
      <c r="AO2336" s="92"/>
      <c r="AP2336" s="92"/>
      <c r="AQ2336" s="92"/>
      <c r="AR2336" s="92"/>
      <c r="AS2336" s="92"/>
      <c r="AT2336" s="92"/>
      <c r="AU2336" s="92"/>
      <c r="AV2336" s="75"/>
      <c r="AW2336" s="75"/>
      <c r="AX2336" s="83"/>
      <c r="AY2336" s="83"/>
      <c r="AZ2336" s="93"/>
      <c r="BA2336" s="94"/>
      <c r="BB2336" s="71"/>
      <c r="BC2336" s="54"/>
      <c r="BD2336" s="41">
        <v>4</v>
      </c>
      <c r="BE2336" s="52">
        <v>45</v>
      </c>
      <c r="BF2336" s="62">
        <v>4581</v>
      </c>
      <c r="BG2336" s="280" t="s">
        <v>52</v>
      </c>
    </row>
    <row r="2337" spans="1:59" s="63" customFormat="1" ht="12.75" x14ac:dyDescent="0.2">
      <c r="A2337" s="196">
        <v>4</v>
      </c>
      <c r="B2337" s="197" t="s">
        <v>422</v>
      </c>
      <c r="C2337" s="208">
        <v>45</v>
      </c>
      <c r="D2337" s="209" t="s">
        <v>794</v>
      </c>
      <c r="E2337" s="210">
        <v>4581</v>
      </c>
      <c r="F2337" s="211" t="s">
        <v>862</v>
      </c>
      <c r="G2337" s="231"/>
      <c r="H2337" s="65"/>
      <c r="I2337" s="222"/>
      <c r="J2337" s="66"/>
      <c r="K2337" s="66"/>
      <c r="L2337" s="66"/>
      <c r="M2337" s="64"/>
      <c r="N2337" s="304"/>
      <c r="O2337" s="305"/>
      <c r="P2337" s="127"/>
      <c r="Q2337" s="67"/>
      <c r="R2337" s="67"/>
      <c r="S2337" s="67"/>
      <c r="T2337" s="67"/>
      <c r="U2337" s="67"/>
      <c r="V2337" s="67"/>
      <c r="W2337" s="67"/>
      <c r="X2337" s="67"/>
      <c r="Y2337" s="68"/>
      <c r="Z2337" s="68"/>
      <c r="AA2337" s="68"/>
      <c r="AB2337" s="67"/>
      <c r="AC2337" s="67"/>
      <c r="AD2337" s="67"/>
      <c r="AE2337" s="67"/>
      <c r="AF2337" s="67"/>
      <c r="AG2337" s="67"/>
      <c r="AH2337" s="67"/>
      <c r="AI2337" s="67"/>
      <c r="AJ2337" s="68"/>
      <c r="AK2337" s="68"/>
      <c r="AL2337" s="68"/>
      <c r="AM2337" s="67"/>
      <c r="AN2337" s="67"/>
      <c r="AO2337" s="67"/>
      <c r="AP2337" s="67"/>
      <c r="AQ2337" s="67"/>
      <c r="AR2337" s="67"/>
      <c r="AS2337" s="67"/>
      <c r="AT2337" s="67"/>
      <c r="AU2337" s="67"/>
      <c r="AV2337" s="67"/>
      <c r="AW2337" s="67"/>
      <c r="AX2337" s="68"/>
      <c r="AY2337" s="68"/>
      <c r="AZ2337" s="69"/>
      <c r="BA2337" s="70"/>
      <c r="BB2337" s="71"/>
      <c r="BC2337" s="54"/>
      <c r="BD2337" s="41">
        <v>4</v>
      </c>
      <c r="BE2337" s="52">
        <v>45</v>
      </c>
      <c r="BF2337" s="62">
        <v>4581</v>
      </c>
      <c r="BG2337" s="275"/>
    </row>
    <row r="2338" spans="1:59" s="63" customFormat="1" ht="12.75" x14ac:dyDescent="0.2">
      <c r="A2338" s="196">
        <v>4</v>
      </c>
      <c r="B2338" s="197" t="s">
        <v>422</v>
      </c>
      <c r="C2338" s="208">
        <v>45</v>
      </c>
      <c r="D2338" s="209" t="s">
        <v>794</v>
      </c>
      <c r="E2338" s="210">
        <v>4581</v>
      </c>
      <c r="F2338" s="211" t="s">
        <v>862</v>
      </c>
      <c r="G2338" s="230"/>
      <c r="H2338" s="56"/>
      <c r="I2338" s="221"/>
      <c r="J2338" s="57"/>
      <c r="K2338" s="57"/>
      <c r="L2338" s="57"/>
      <c r="M2338" s="55"/>
      <c r="N2338" s="303"/>
      <c r="O2338" s="245"/>
      <c r="P2338" s="122"/>
      <c r="Q2338" s="58"/>
      <c r="R2338" s="58"/>
      <c r="S2338" s="58"/>
      <c r="T2338" s="58"/>
      <c r="U2338" s="58"/>
      <c r="V2338" s="58"/>
      <c r="W2338" s="58"/>
      <c r="X2338" s="58"/>
      <c r="Y2338" s="59"/>
      <c r="Z2338" s="59"/>
      <c r="AA2338" s="59"/>
      <c r="AB2338" s="58"/>
      <c r="AC2338" s="58"/>
      <c r="AD2338" s="58"/>
      <c r="AE2338" s="58"/>
      <c r="AF2338" s="58"/>
      <c r="AG2338" s="58"/>
      <c r="AH2338" s="58"/>
      <c r="AI2338" s="58"/>
      <c r="AJ2338" s="59"/>
      <c r="AK2338" s="59"/>
      <c r="AL2338" s="59"/>
      <c r="AM2338" s="58"/>
      <c r="AN2338" s="58"/>
      <c r="AO2338" s="58"/>
      <c r="AP2338" s="58"/>
      <c r="AQ2338" s="58"/>
      <c r="AR2338" s="58"/>
      <c r="AS2338" s="58"/>
      <c r="AT2338" s="58"/>
      <c r="AU2338" s="58"/>
      <c r="AV2338" s="58"/>
      <c r="AW2338" s="58"/>
      <c r="AX2338" s="59"/>
      <c r="AY2338" s="59"/>
      <c r="AZ2338" s="60"/>
      <c r="BA2338" s="61"/>
      <c r="BB2338" s="54"/>
      <c r="BC2338" s="54"/>
      <c r="BD2338" s="41">
        <v>4</v>
      </c>
      <c r="BE2338" s="52">
        <v>45</v>
      </c>
      <c r="BF2338" s="62">
        <v>4581</v>
      </c>
      <c r="BG2338" s="274"/>
    </row>
    <row r="2339" spans="1:59" x14ac:dyDescent="0.25">
      <c r="A2339" s="196">
        <v>4</v>
      </c>
      <c r="B2339" s="197" t="s">
        <v>422</v>
      </c>
      <c r="C2339" s="208">
        <v>45</v>
      </c>
      <c r="D2339" s="209" t="s">
        <v>794</v>
      </c>
      <c r="E2339" s="212">
        <v>4582</v>
      </c>
      <c r="F2339" s="213" t="s">
        <v>864</v>
      </c>
      <c r="G2339" s="234"/>
      <c r="H2339" s="138"/>
      <c r="I2339" s="224"/>
      <c r="J2339" s="98"/>
      <c r="K2339" s="98"/>
      <c r="L2339" s="98"/>
      <c r="M2339" s="137"/>
      <c r="N2339" s="322"/>
      <c r="O2339" s="323"/>
      <c r="P2339" s="139"/>
      <c r="Q2339" s="139"/>
      <c r="R2339" s="139"/>
      <c r="S2339" s="139"/>
      <c r="T2339" s="139"/>
      <c r="U2339" s="139"/>
      <c r="V2339" s="139"/>
      <c r="W2339" s="139"/>
      <c r="X2339" s="139"/>
      <c r="Y2339" s="100"/>
      <c r="Z2339" s="125"/>
      <c r="AA2339" s="125"/>
      <c r="AB2339" s="139"/>
      <c r="AC2339" s="139"/>
      <c r="AD2339" s="139"/>
      <c r="AE2339" s="139"/>
      <c r="AF2339" s="139"/>
      <c r="AG2339" s="139"/>
      <c r="AH2339" s="139"/>
      <c r="AI2339" s="139"/>
      <c r="AJ2339" s="100"/>
      <c r="AK2339" s="125"/>
      <c r="AL2339" s="125"/>
      <c r="AM2339" s="139"/>
      <c r="AN2339" s="139"/>
      <c r="AO2339" s="139"/>
      <c r="AP2339" s="139"/>
      <c r="AQ2339" s="139"/>
      <c r="AR2339" s="139"/>
      <c r="AS2339" s="139"/>
      <c r="AT2339" s="139"/>
      <c r="AU2339" s="139"/>
      <c r="AV2339" s="139"/>
      <c r="AW2339" s="99"/>
      <c r="AX2339" s="125"/>
      <c r="AY2339" s="100"/>
      <c r="AZ2339" s="140"/>
      <c r="BA2339" s="141"/>
      <c r="BB2339" s="136"/>
      <c r="BC2339" s="136"/>
      <c r="BD2339" s="41">
        <v>4</v>
      </c>
      <c r="BE2339" s="52">
        <v>45</v>
      </c>
      <c r="BF2339" s="103">
        <v>4582</v>
      </c>
      <c r="BG2339" s="283"/>
    </row>
    <row r="2340" spans="1:59" s="63" customFormat="1" ht="12.75" x14ac:dyDescent="0.2">
      <c r="A2340" s="196">
        <v>4</v>
      </c>
      <c r="B2340" s="197" t="s">
        <v>422</v>
      </c>
      <c r="C2340" s="208">
        <v>45</v>
      </c>
      <c r="D2340" s="209" t="s">
        <v>794</v>
      </c>
      <c r="E2340" s="212">
        <v>4582</v>
      </c>
      <c r="F2340" s="213" t="s">
        <v>864</v>
      </c>
      <c r="G2340" s="232"/>
      <c r="H2340" s="97"/>
      <c r="I2340" s="224"/>
      <c r="J2340" s="98"/>
      <c r="K2340" s="98"/>
      <c r="L2340" s="98"/>
      <c r="M2340" s="96"/>
      <c r="N2340" s="307"/>
      <c r="O2340" s="246"/>
      <c r="P2340" s="124"/>
      <c r="Q2340" s="99"/>
      <c r="R2340" s="99"/>
      <c r="S2340" s="99"/>
      <c r="T2340" s="99"/>
      <c r="U2340" s="99"/>
      <c r="V2340" s="99"/>
      <c r="W2340" s="99"/>
      <c r="X2340" s="99"/>
      <c r="Y2340" s="100"/>
      <c r="Z2340" s="100"/>
      <c r="AA2340" s="100"/>
      <c r="AB2340" s="99"/>
      <c r="AC2340" s="99"/>
      <c r="AD2340" s="99"/>
      <c r="AE2340" s="99"/>
      <c r="AF2340" s="99"/>
      <c r="AG2340" s="99"/>
      <c r="AH2340" s="99"/>
      <c r="AI2340" s="99"/>
      <c r="AJ2340" s="100"/>
      <c r="AK2340" s="100"/>
      <c r="AL2340" s="100"/>
      <c r="AM2340" s="99"/>
      <c r="AN2340" s="99"/>
      <c r="AO2340" s="99"/>
      <c r="AP2340" s="99"/>
      <c r="AQ2340" s="99"/>
      <c r="AR2340" s="99"/>
      <c r="AS2340" s="99"/>
      <c r="AT2340" s="99"/>
      <c r="AU2340" s="99"/>
      <c r="AV2340" s="99"/>
      <c r="AW2340" s="99"/>
      <c r="AX2340" s="100"/>
      <c r="AY2340" s="100"/>
      <c r="AZ2340" s="101"/>
      <c r="BA2340" s="102"/>
      <c r="BB2340" s="95"/>
      <c r="BC2340" s="95"/>
      <c r="BD2340" s="41">
        <v>4</v>
      </c>
      <c r="BE2340" s="52">
        <v>45</v>
      </c>
      <c r="BF2340" s="103">
        <v>4582</v>
      </c>
      <c r="BG2340" s="277"/>
    </row>
    <row r="2341" spans="1:59" s="63" customFormat="1" ht="12.75" x14ac:dyDescent="0.2">
      <c r="A2341" s="196">
        <v>4</v>
      </c>
      <c r="B2341" s="197" t="s">
        <v>422</v>
      </c>
      <c r="C2341" s="208">
        <v>45</v>
      </c>
      <c r="D2341" s="209" t="s">
        <v>794</v>
      </c>
      <c r="E2341" s="212">
        <v>4582</v>
      </c>
      <c r="F2341" s="213" t="s">
        <v>864</v>
      </c>
      <c r="G2341" s="231"/>
      <c r="H2341" s="65"/>
      <c r="I2341" s="222"/>
      <c r="J2341" s="66"/>
      <c r="K2341" s="66"/>
      <c r="L2341" s="66"/>
      <c r="M2341" s="64"/>
      <c r="N2341" s="304"/>
      <c r="O2341" s="305"/>
      <c r="P2341" s="127"/>
      <c r="Q2341" s="67"/>
      <c r="R2341" s="67"/>
      <c r="S2341" s="67"/>
      <c r="T2341" s="67"/>
      <c r="U2341" s="67"/>
      <c r="V2341" s="67"/>
      <c r="W2341" s="67"/>
      <c r="X2341" s="67"/>
      <c r="Y2341" s="68"/>
      <c r="Z2341" s="68"/>
      <c r="AA2341" s="68"/>
      <c r="AB2341" s="67"/>
      <c r="AC2341" s="67"/>
      <c r="AD2341" s="67"/>
      <c r="AE2341" s="67"/>
      <c r="AF2341" s="67"/>
      <c r="AG2341" s="67"/>
      <c r="AH2341" s="67"/>
      <c r="AI2341" s="67"/>
      <c r="AJ2341" s="68"/>
      <c r="AK2341" s="68"/>
      <c r="AL2341" s="68"/>
      <c r="AM2341" s="67"/>
      <c r="AN2341" s="67"/>
      <c r="AO2341" s="67"/>
      <c r="AP2341" s="67"/>
      <c r="AQ2341" s="67"/>
      <c r="AR2341" s="67"/>
      <c r="AS2341" s="67"/>
      <c r="AT2341" s="67"/>
      <c r="AU2341" s="67"/>
      <c r="AV2341" s="67"/>
      <c r="AW2341" s="67"/>
      <c r="AX2341" s="68"/>
      <c r="AY2341" s="68"/>
      <c r="AZ2341" s="69"/>
      <c r="BA2341" s="70"/>
      <c r="BB2341" s="71"/>
      <c r="BC2341" s="95"/>
      <c r="BD2341" s="41">
        <v>4</v>
      </c>
      <c r="BE2341" s="52">
        <v>45</v>
      </c>
      <c r="BF2341" s="103">
        <v>4582</v>
      </c>
      <c r="BG2341" s="275"/>
    </row>
    <row r="2342" spans="1:59" s="63" customFormat="1" ht="12.75" x14ac:dyDescent="0.2">
      <c r="A2342" s="196">
        <v>4</v>
      </c>
      <c r="B2342" s="197" t="s">
        <v>422</v>
      </c>
      <c r="C2342" s="208">
        <v>45</v>
      </c>
      <c r="D2342" s="209" t="s">
        <v>794</v>
      </c>
      <c r="E2342" s="212">
        <v>4582</v>
      </c>
      <c r="F2342" s="213" t="s">
        <v>864</v>
      </c>
      <c r="G2342" s="231"/>
      <c r="H2342" s="72" t="s">
        <v>47</v>
      </c>
      <c r="I2342" s="223"/>
      <c r="J2342" s="73"/>
      <c r="K2342" s="73"/>
      <c r="L2342" s="73"/>
      <c r="M2342" s="74"/>
      <c r="N2342" s="247"/>
      <c r="O2342" s="306"/>
      <c r="P2342" s="105"/>
      <c r="Q2342" s="75"/>
      <c r="R2342" s="75"/>
      <c r="S2342" s="75"/>
      <c r="T2342" s="75"/>
      <c r="U2342" s="75"/>
      <c r="V2342" s="75"/>
      <c r="W2342" s="75"/>
      <c r="X2342" s="75"/>
      <c r="Y2342" s="76">
        <f>IF(ISNUMBER(VLOOKUP(Y2344,P$7:W$7,MATCH(Y2344,P$7:W$7))),VLOOKUP(Y2344,P$7:W$7,MATCH(Y2344,P$7:W$7)),IF(N2346=0,"No Data",IF(Y2344&gt;0,"&lt;100",0)))</f>
        <v>0</v>
      </c>
      <c r="Z2342" s="77">
        <f>IF(ISNUMBER(VLOOKUP(Z2346,P$7:W$7,MATCH(Z2346,P$7:W$7))),VLOOKUP(Z2346,P$7:W$7,MATCH(Z2346,P$7:W$7)),IF(N2346=0,"No Data",IF(Z2346&gt;0,"&lt;100",0)))</f>
        <v>0</v>
      </c>
      <c r="AA2342" s="106">
        <f>IF(ISNUMBER(Z2342),Z2342,0)</f>
        <v>0</v>
      </c>
      <c r="AB2342" s="75"/>
      <c r="AC2342" s="75"/>
      <c r="AD2342" s="75"/>
      <c r="AE2342" s="75"/>
      <c r="AF2342" s="75"/>
      <c r="AG2342" s="75"/>
      <c r="AH2342" s="75"/>
      <c r="AI2342" s="75"/>
      <c r="AJ2342" s="76">
        <f>IF(ISNUMBER(VLOOKUP(AJ2344,AB$7:AH$7,MATCH(AJ2344,AB$7:AH$7))),VLOOKUP(AJ2344,AB$7:AH$7,MATCH(AJ2344,AB$7:AH$7)),IF(N2346=0,"No Data",IF(AJ2344&gt;0,"&lt;50",0)))</f>
        <v>0</v>
      </c>
      <c r="AK2342" s="77">
        <f>IF(ISNUMBER(VLOOKUP(AK2346,AB$7:AH$7,MATCH(AK2346,AB$7:AH$7))),VLOOKUP(AK2346,AB$7:AH$7,MATCH(AK2346,AB$7:AH$7)),IF(N2346=0,"No Data",IF(AK2346&gt;0,"&lt;50",0)))</f>
        <v>0</v>
      </c>
      <c r="AL2342" s="106">
        <f>IF(ISNUMBER(AK2342),AK2342,0)</f>
        <v>0</v>
      </c>
      <c r="AM2342" s="75"/>
      <c r="AN2342" s="75"/>
      <c r="AO2342" s="75"/>
      <c r="AP2342" s="75"/>
      <c r="AQ2342" s="75"/>
      <c r="AR2342" s="75"/>
      <c r="AS2342" s="75"/>
      <c r="AT2342" s="75"/>
      <c r="AU2342" s="75"/>
      <c r="AV2342" s="75"/>
      <c r="AW2342" s="76">
        <f>IF(ISNUMBER(VLOOKUP(AW2344,AM$7:AU$7,MATCH(AW2344,AM$7:AU$7))),VLOOKUP(AW2344,AM$7:AU$7,MATCH(AW2344,AM$7:AU$7)),IF(N2346=0,"No Data",IF(AW2344&gt;0,"&lt;10",0)))</f>
        <v>50</v>
      </c>
      <c r="AX2342" s="77">
        <f>IF(ISNUMBER(VLOOKUP(AX2346,AM$7:AU$7,MATCH(AX2346,AM$7:AU$7))),VLOOKUP(AX2346,AM$7:AU$7,MATCH(AX2346,AM$7:AU$7)),IF(N2346=0,"No Data",IF(AX2346&gt;0,"&lt;10",0)))</f>
        <v>50</v>
      </c>
      <c r="AY2342" s="106">
        <f>IF(ISNUMBER(AX2342),AX2342,0)</f>
        <v>50</v>
      </c>
      <c r="AZ2342" s="79"/>
      <c r="BA2342" s="80"/>
      <c r="BB2342" s="71"/>
      <c r="BC2342" s="95"/>
      <c r="BD2342" s="41">
        <v>4</v>
      </c>
      <c r="BE2342" s="52">
        <v>45</v>
      </c>
      <c r="BF2342" s="103">
        <v>4582</v>
      </c>
      <c r="BG2342" s="276" t="s">
        <v>47</v>
      </c>
    </row>
    <row r="2343" spans="1:59" s="63" customFormat="1" ht="12.75" x14ac:dyDescent="0.2">
      <c r="A2343" s="196">
        <v>4</v>
      </c>
      <c r="B2343" s="197" t="s">
        <v>422</v>
      </c>
      <c r="C2343" s="208">
        <v>45</v>
      </c>
      <c r="D2343" s="209" t="s">
        <v>794</v>
      </c>
      <c r="E2343" s="212">
        <v>4582</v>
      </c>
      <c r="F2343" s="213" t="s">
        <v>864</v>
      </c>
      <c r="G2343" s="231"/>
      <c r="H2343" s="81" t="s">
        <v>48</v>
      </c>
      <c r="I2343" s="223"/>
      <c r="J2343" s="73"/>
      <c r="K2343" s="73"/>
      <c r="L2343" s="73"/>
      <c r="M2343" s="74"/>
      <c r="N2343" s="247"/>
      <c r="O2343" s="306"/>
      <c r="P2343" s="105"/>
      <c r="Q2343" s="75"/>
      <c r="R2343" s="75"/>
      <c r="S2343" s="75"/>
      <c r="T2343" s="75"/>
      <c r="U2343" s="75"/>
      <c r="V2343" s="75"/>
      <c r="W2343" s="75"/>
      <c r="X2343" s="75"/>
      <c r="Y2343" s="82">
        <f>MIN(X2347:X2350)</f>
        <v>0</v>
      </c>
      <c r="Z2343" s="83"/>
      <c r="AA2343" s="83"/>
      <c r="AB2343" s="75"/>
      <c r="AC2343" s="75"/>
      <c r="AD2343" s="75"/>
      <c r="AE2343" s="75"/>
      <c r="AF2343" s="75"/>
      <c r="AG2343" s="75"/>
      <c r="AH2343" s="75"/>
      <c r="AI2343" s="75"/>
      <c r="AJ2343" s="82">
        <f>MIN(AI2347:AI2350)</f>
        <v>0</v>
      </c>
      <c r="AK2343" s="83"/>
      <c r="AL2343" s="83"/>
      <c r="AM2343" s="75"/>
      <c r="AN2343" s="75"/>
      <c r="AO2343" s="75"/>
      <c r="AP2343" s="75"/>
      <c r="AQ2343" s="75"/>
      <c r="AR2343" s="75"/>
      <c r="AS2343" s="75"/>
      <c r="AT2343" s="75"/>
      <c r="AU2343" s="75"/>
      <c r="AV2343" s="75"/>
      <c r="AW2343" s="82">
        <f>MIN(AV2347:AV2350)</f>
        <v>50</v>
      </c>
      <c r="AX2343" s="83"/>
      <c r="AY2343" s="83"/>
      <c r="AZ2343" s="79"/>
      <c r="BA2343" s="80"/>
      <c r="BB2343" s="71"/>
      <c r="BC2343" s="95"/>
      <c r="BD2343" s="41">
        <v>4</v>
      </c>
      <c r="BE2343" s="52">
        <v>45</v>
      </c>
      <c r="BF2343" s="103">
        <v>4582</v>
      </c>
      <c r="BG2343" s="278" t="s">
        <v>48</v>
      </c>
    </row>
    <row r="2344" spans="1:59" s="63" customFormat="1" ht="12.75" x14ac:dyDescent="0.2">
      <c r="A2344" s="196">
        <v>4</v>
      </c>
      <c r="B2344" s="197" t="s">
        <v>422</v>
      </c>
      <c r="C2344" s="208">
        <v>45</v>
      </c>
      <c r="D2344" s="209" t="s">
        <v>794</v>
      </c>
      <c r="E2344" s="212">
        <v>4582</v>
      </c>
      <c r="F2344" s="213" t="s">
        <v>864</v>
      </c>
      <c r="G2344" s="231"/>
      <c r="H2344" s="81" t="s">
        <v>49</v>
      </c>
      <c r="I2344" s="223"/>
      <c r="J2344" s="73"/>
      <c r="K2344" s="73"/>
      <c r="L2344" s="73"/>
      <c r="M2344" s="74"/>
      <c r="N2344" s="247"/>
      <c r="O2344" s="306"/>
      <c r="P2344" s="105"/>
      <c r="Q2344" s="75"/>
      <c r="R2344" s="75"/>
      <c r="S2344" s="75"/>
      <c r="T2344" s="75"/>
      <c r="U2344" s="75"/>
      <c r="V2344" s="75"/>
      <c r="W2344" s="75"/>
      <c r="X2344" s="75"/>
      <c r="Y2344" s="84">
        <f>IF(ISNUMBER(AVERAGE(X2347:X2350)),AVERAGE(X2347:X2350),0)</f>
        <v>0</v>
      </c>
      <c r="Z2344" s="83"/>
      <c r="AA2344" s="83"/>
      <c r="AB2344" s="75"/>
      <c r="AC2344" s="75"/>
      <c r="AD2344" s="75"/>
      <c r="AE2344" s="75"/>
      <c r="AF2344" s="75"/>
      <c r="AG2344" s="75"/>
      <c r="AH2344" s="75"/>
      <c r="AI2344" s="75"/>
      <c r="AJ2344" s="84">
        <f>IF(ISNUMBER(AVERAGE(AI2347:AI2350)),AVERAGE(AI2347:AI2350),0)</f>
        <v>0</v>
      </c>
      <c r="AK2344" s="83"/>
      <c r="AL2344" s="83"/>
      <c r="AM2344" s="75"/>
      <c r="AN2344" s="75"/>
      <c r="AO2344" s="75"/>
      <c r="AP2344" s="75"/>
      <c r="AQ2344" s="75"/>
      <c r="AR2344" s="75"/>
      <c r="AS2344" s="75"/>
      <c r="AT2344" s="75"/>
      <c r="AU2344" s="75"/>
      <c r="AV2344" s="75"/>
      <c r="AW2344" s="84">
        <f>IF(ISNUMBER(AVERAGE(AV2347:AV2350)),AVERAGE(AV2347:AV2350),0)</f>
        <v>62.5</v>
      </c>
      <c r="AX2344" s="83"/>
      <c r="AY2344" s="83"/>
      <c r="AZ2344" s="79"/>
      <c r="BA2344" s="80"/>
      <c r="BB2344" s="71"/>
      <c r="BC2344" s="95"/>
      <c r="BD2344" s="41">
        <v>4</v>
      </c>
      <c r="BE2344" s="52">
        <v>45</v>
      </c>
      <c r="BF2344" s="103">
        <v>4582</v>
      </c>
      <c r="BG2344" s="278" t="s">
        <v>49</v>
      </c>
    </row>
    <row r="2345" spans="1:59" s="63" customFormat="1" ht="12.75" x14ac:dyDescent="0.2">
      <c r="A2345" s="196">
        <v>4</v>
      </c>
      <c r="B2345" s="197" t="s">
        <v>422</v>
      </c>
      <c r="C2345" s="208">
        <v>45</v>
      </c>
      <c r="D2345" s="209" t="s">
        <v>794</v>
      </c>
      <c r="E2345" s="212">
        <v>4582</v>
      </c>
      <c r="F2345" s="213" t="s">
        <v>864</v>
      </c>
      <c r="G2345" s="231"/>
      <c r="H2345" s="81" t="s">
        <v>50</v>
      </c>
      <c r="I2345" s="223"/>
      <c r="J2345" s="73"/>
      <c r="K2345" s="73"/>
      <c r="L2345" s="73"/>
      <c r="M2345" s="74"/>
      <c r="N2345" s="247"/>
      <c r="O2345" s="306"/>
      <c r="P2345" s="105"/>
      <c r="Q2345" s="75"/>
      <c r="R2345" s="75"/>
      <c r="S2345" s="75"/>
      <c r="T2345" s="75"/>
      <c r="U2345" s="75"/>
      <c r="V2345" s="75"/>
      <c r="W2345" s="75"/>
      <c r="X2345" s="75"/>
      <c r="Y2345" s="84">
        <f>MAX(X2347:X2350)</f>
        <v>0</v>
      </c>
      <c r="Z2345" s="83"/>
      <c r="AA2345" s="83"/>
      <c r="AB2345" s="75"/>
      <c r="AC2345" s="75"/>
      <c r="AD2345" s="75"/>
      <c r="AE2345" s="75"/>
      <c r="AF2345" s="75"/>
      <c r="AG2345" s="75"/>
      <c r="AH2345" s="75"/>
      <c r="AI2345" s="75"/>
      <c r="AJ2345" s="84">
        <f>MAX(AI2347:AI2350)</f>
        <v>0</v>
      </c>
      <c r="AK2345" s="83"/>
      <c r="AL2345" s="83"/>
      <c r="AM2345" s="75"/>
      <c r="AN2345" s="75"/>
      <c r="AO2345" s="75"/>
      <c r="AP2345" s="75"/>
      <c r="AQ2345" s="75"/>
      <c r="AR2345" s="75"/>
      <c r="AS2345" s="75"/>
      <c r="AT2345" s="75"/>
      <c r="AU2345" s="75"/>
      <c r="AV2345" s="75"/>
      <c r="AW2345" s="84">
        <f>MAX(AV2347:AV2350)</f>
        <v>100</v>
      </c>
      <c r="AX2345" s="83"/>
      <c r="AY2345" s="83"/>
      <c r="AZ2345" s="79"/>
      <c r="BA2345" s="80"/>
      <c r="BB2345" s="71"/>
      <c r="BC2345" s="95"/>
      <c r="BD2345" s="41">
        <v>4</v>
      </c>
      <c r="BE2345" s="52">
        <v>45</v>
      </c>
      <c r="BF2345" s="103">
        <v>4582</v>
      </c>
      <c r="BG2345" s="278" t="s">
        <v>50</v>
      </c>
    </row>
    <row r="2346" spans="1:59" s="63" customFormat="1" ht="12.75" x14ac:dyDescent="0.2">
      <c r="A2346" s="196">
        <v>4</v>
      </c>
      <c r="B2346" s="197" t="s">
        <v>422</v>
      </c>
      <c r="C2346" s="208">
        <v>45</v>
      </c>
      <c r="D2346" s="209" t="s">
        <v>794</v>
      </c>
      <c r="E2346" s="212">
        <v>4582</v>
      </c>
      <c r="F2346" s="213" t="s">
        <v>864</v>
      </c>
      <c r="G2346" s="231"/>
      <c r="H2346" s="85" t="s">
        <v>51</v>
      </c>
      <c r="I2346" s="223"/>
      <c r="J2346" s="73"/>
      <c r="K2346" s="73"/>
      <c r="L2346" s="73"/>
      <c r="M2346" s="74"/>
      <c r="N2346" s="320">
        <f>SUM(N2347:N2350)</f>
        <v>4</v>
      </c>
      <c r="O2346" s="293">
        <f>SUM(O2347:O2350)</f>
        <v>1</v>
      </c>
      <c r="P2346" s="292"/>
      <c r="Q2346" s="87"/>
      <c r="R2346" s="87"/>
      <c r="S2346" s="87"/>
      <c r="T2346" s="87"/>
      <c r="U2346" s="87"/>
      <c r="V2346" s="87"/>
      <c r="W2346" s="87"/>
      <c r="X2346" s="87"/>
      <c r="Y2346" s="88"/>
      <c r="Z2346" s="119">
        <f>SUM(Z2347:Z2350)</f>
        <v>0</v>
      </c>
      <c r="AA2346" s="88"/>
      <c r="AB2346" s="87"/>
      <c r="AC2346" s="87"/>
      <c r="AD2346" s="87"/>
      <c r="AE2346" s="87"/>
      <c r="AF2346" s="87"/>
      <c r="AG2346" s="87"/>
      <c r="AH2346" s="87"/>
      <c r="AI2346" s="87"/>
      <c r="AJ2346" s="88"/>
      <c r="AK2346" s="119">
        <f>SUM(AK2347:AK2350)</f>
        <v>0</v>
      </c>
      <c r="AL2346" s="88"/>
      <c r="AM2346" s="87"/>
      <c r="AN2346" s="87"/>
      <c r="AO2346" s="87"/>
      <c r="AP2346" s="87"/>
      <c r="AQ2346" s="87"/>
      <c r="AR2346" s="87"/>
      <c r="AS2346" s="87"/>
      <c r="AT2346" s="87"/>
      <c r="AU2346" s="87"/>
      <c r="AV2346" s="87"/>
      <c r="AW2346" s="112"/>
      <c r="AX2346" s="119">
        <f>SUM(AX2347:AX2350)</f>
        <v>62.5</v>
      </c>
      <c r="AY2346" s="88"/>
      <c r="AZ2346" s="79"/>
      <c r="BA2346" s="80"/>
      <c r="BB2346" s="71"/>
      <c r="BC2346" s="95"/>
      <c r="BD2346" s="41">
        <v>4</v>
      </c>
      <c r="BE2346" s="52">
        <v>45</v>
      </c>
      <c r="BF2346" s="103">
        <v>4582</v>
      </c>
      <c r="BG2346" s="279" t="s">
        <v>51</v>
      </c>
    </row>
    <row r="2347" spans="1:59" s="63" customFormat="1" ht="12.75" x14ac:dyDescent="0.2">
      <c r="A2347" s="196">
        <v>4</v>
      </c>
      <c r="B2347" s="197" t="s">
        <v>422</v>
      </c>
      <c r="C2347" s="208">
        <v>45</v>
      </c>
      <c r="D2347" s="209" t="s">
        <v>794</v>
      </c>
      <c r="E2347" s="212">
        <v>4582</v>
      </c>
      <c r="F2347" s="213" t="s">
        <v>864</v>
      </c>
      <c r="G2347" s="231"/>
      <c r="H2347" s="89" t="s">
        <v>52</v>
      </c>
      <c r="I2347" s="90" t="s">
        <v>863</v>
      </c>
      <c r="J2347" s="90" t="s">
        <v>860</v>
      </c>
      <c r="K2347" s="90" t="s">
        <v>64</v>
      </c>
      <c r="L2347" s="90" t="s">
        <v>528</v>
      </c>
      <c r="M2347" s="91"/>
      <c r="N2347" s="312">
        <v>1</v>
      </c>
      <c r="O2347" s="313">
        <f>N2347/N$2346</f>
        <v>0.25</v>
      </c>
      <c r="P2347" s="104"/>
      <c r="Q2347" s="92"/>
      <c r="R2347" s="92"/>
      <c r="S2347" s="92"/>
      <c r="T2347" s="92"/>
      <c r="U2347" s="92"/>
      <c r="V2347" s="92"/>
      <c r="W2347" s="92"/>
      <c r="X2347" s="109">
        <f>P2347*P$7+Q2347*Q$7+R2347*R$7+S2347*S$7+T2347*T$7+U2347*U$7+V2347*V$7+W2347*W$7</f>
        <v>0</v>
      </c>
      <c r="Y2347" s="83"/>
      <c r="Z2347" s="110">
        <f>X2347*$O2347</f>
        <v>0</v>
      </c>
      <c r="AA2347" s="111"/>
      <c r="AB2347" s="92"/>
      <c r="AC2347" s="92"/>
      <c r="AD2347" s="92"/>
      <c r="AE2347" s="92"/>
      <c r="AF2347" s="92"/>
      <c r="AG2347" s="92"/>
      <c r="AH2347" s="92"/>
      <c r="AI2347" s="109">
        <f>AB2347*AB$7+AC2347*AC$7+AD2347*AD$7+AE2347*AE$7+AF2347*AF$7+AG2347*AG$7+AH2347*AH$7</f>
        <v>0</v>
      </c>
      <c r="AJ2347" s="83"/>
      <c r="AK2347" s="110">
        <f>AI2347*$O2347</f>
        <v>0</v>
      </c>
      <c r="AL2347" s="111"/>
      <c r="AM2347" s="92"/>
      <c r="AN2347" s="92"/>
      <c r="AO2347" s="92"/>
      <c r="AP2347" s="92">
        <v>1</v>
      </c>
      <c r="AQ2347" s="92"/>
      <c r="AR2347" s="92"/>
      <c r="AS2347" s="92"/>
      <c r="AT2347" s="92"/>
      <c r="AU2347" s="92"/>
      <c r="AV2347" s="109">
        <f>AM2347*AM$7+AN2347*AN$7+AO2347*AO$7+AP2347*AP$7+AQ2347*AQ$7+AR2347*AR$7+AS2347*AS$7+AT2347*AT$7+AU2347*AU$7</f>
        <v>100</v>
      </c>
      <c r="AW2347" s="75"/>
      <c r="AX2347" s="110">
        <f>AV2347*$O2347</f>
        <v>25</v>
      </c>
      <c r="AY2347" s="83"/>
      <c r="AZ2347" s="93"/>
      <c r="BA2347" s="94" t="s">
        <v>105</v>
      </c>
      <c r="BB2347" s="71"/>
      <c r="BC2347" s="95"/>
      <c r="BD2347" s="41">
        <v>4</v>
      </c>
      <c r="BE2347" s="52">
        <v>45</v>
      </c>
      <c r="BF2347" s="103">
        <v>4582</v>
      </c>
      <c r="BG2347" s="280" t="s">
        <v>52</v>
      </c>
    </row>
    <row r="2348" spans="1:59" s="63" customFormat="1" ht="12.75" x14ac:dyDescent="0.2">
      <c r="A2348" s="196">
        <v>4</v>
      </c>
      <c r="B2348" s="197" t="s">
        <v>422</v>
      </c>
      <c r="C2348" s="208">
        <v>45</v>
      </c>
      <c r="D2348" s="209" t="s">
        <v>794</v>
      </c>
      <c r="E2348" s="212">
        <v>4582</v>
      </c>
      <c r="F2348" s="213" t="s">
        <v>864</v>
      </c>
      <c r="G2348" s="231"/>
      <c r="H2348" s="89"/>
      <c r="I2348" s="90" t="s">
        <v>848</v>
      </c>
      <c r="J2348" s="90"/>
      <c r="K2348" s="90" t="s">
        <v>64</v>
      </c>
      <c r="L2348" s="90" t="s">
        <v>119</v>
      </c>
      <c r="M2348" s="91"/>
      <c r="N2348" s="312">
        <v>1</v>
      </c>
      <c r="O2348" s="313">
        <f>N2348/N$2346</f>
        <v>0.25</v>
      </c>
      <c r="P2348" s="104"/>
      <c r="Q2348" s="92"/>
      <c r="R2348" s="92"/>
      <c r="S2348" s="92"/>
      <c r="T2348" s="92"/>
      <c r="U2348" s="92"/>
      <c r="V2348" s="92"/>
      <c r="W2348" s="92"/>
      <c r="X2348" s="109">
        <f>P2348*P$7+Q2348*Q$7+R2348*R$7+S2348*S$7+T2348*T$7+U2348*U$7+V2348*V$7+W2348*W$7</f>
        <v>0</v>
      </c>
      <c r="Y2348" s="83"/>
      <c r="Z2348" s="110">
        <f>X2348*$O2348</f>
        <v>0</v>
      </c>
      <c r="AA2348" s="111"/>
      <c r="AB2348" s="92"/>
      <c r="AC2348" s="92"/>
      <c r="AD2348" s="92"/>
      <c r="AE2348" s="92"/>
      <c r="AF2348" s="92"/>
      <c r="AG2348" s="92"/>
      <c r="AH2348" s="92"/>
      <c r="AI2348" s="109">
        <f>AB2348*AB$7+AC2348*AC$7+AD2348*AD$7+AE2348*AE$7+AF2348*AF$7+AG2348*AG$7+AH2348*AH$7</f>
        <v>0</v>
      </c>
      <c r="AJ2348" s="83"/>
      <c r="AK2348" s="110">
        <f>AI2348*$O2348</f>
        <v>0</v>
      </c>
      <c r="AL2348" s="111"/>
      <c r="AM2348" s="92"/>
      <c r="AN2348" s="92"/>
      <c r="AO2348" s="92">
        <v>1</v>
      </c>
      <c r="AP2348" s="92"/>
      <c r="AQ2348" s="92"/>
      <c r="AR2348" s="92"/>
      <c r="AS2348" s="92"/>
      <c r="AT2348" s="92"/>
      <c r="AU2348" s="92"/>
      <c r="AV2348" s="109">
        <f>AM2348*AM$7+AN2348*AN$7+AO2348*AO$7+AP2348*AP$7+AQ2348*AQ$7+AR2348*AR$7+AS2348*AS$7+AT2348*AT$7+AU2348*AU$7</f>
        <v>50</v>
      </c>
      <c r="AW2348" s="75"/>
      <c r="AX2348" s="110">
        <f>AV2348*$O2348</f>
        <v>12.5</v>
      </c>
      <c r="AY2348" s="111"/>
      <c r="AZ2348" s="93"/>
      <c r="BA2348" s="94" t="s">
        <v>554</v>
      </c>
      <c r="BB2348" s="71"/>
      <c r="BC2348" s="95"/>
      <c r="BD2348" s="41">
        <v>4</v>
      </c>
      <c r="BE2348" s="52">
        <v>45</v>
      </c>
      <c r="BF2348" s="103">
        <v>4582</v>
      </c>
      <c r="BG2348" s="280" t="s">
        <v>52</v>
      </c>
    </row>
    <row r="2349" spans="1:59" s="63" customFormat="1" ht="12.75" x14ac:dyDescent="0.2">
      <c r="A2349" s="196">
        <v>4</v>
      </c>
      <c r="B2349" s="197" t="s">
        <v>422</v>
      </c>
      <c r="C2349" s="208">
        <v>45</v>
      </c>
      <c r="D2349" s="209" t="s">
        <v>794</v>
      </c>
      <c r="E2349" s="212">
        <v>4582</v>
      </c>
      <c r="F2349" s="213" t="s">
        <v>864</v>
      </c>
      <c r="G2349" s="231"/>
      <c r="H2349" s="89"/>
      <c r="I2349" s="90" t="s">
        <v>849</v>
      </c>
      <c r="J2349" s="90"/>
      <c r="K2349" s="90" t="s">
        <v>64</v>
      </c>
      <c r="L2349" s="90" t="s">
        <v>119</v>
      </c>
      <c r="M2349" s="91"/>
      <c r="N2349" s="312">
        <v>1</v>
      </c>
      <c r="O2349" s="313">
        <f>N2349/N$2346</f>
        <v>0.25</v>
      </c>
      <c r="P2349" s="104"/>
      <c r="Q2349" s="92"/>
      <c r="R2349" s="92"/>
      <c r="S2349" s="92"/>
      <c r="T2349" s="92"/>
      <c r="U2349" s="92"/>
      <c r="V2349" s="92"/>
      <c r="W2349" s="92"/>
      <c r="X2349" s="109">
        <f>P2349*P$7+Q2349*Q$7+R2349*R$7+S2349*S$7+T2349*T$7+U2349*U$7+V2349*V$7+W2349*W$7</f>
        <v>0</v>
      </c>
      <c r="Y2349" s="83"/>
      <c r="Z2349" s="110">
        <f>X2349*$O2349</f>
        <v>0</v>
      </c>
      <c r="AA2349" s="111"/>
      <c r="AB2349" s="92"/>
      <c r="AC2349" s="92"/>
      <c r="AD2349" s="92"/>
      <c r="AE2349" s="92"/>
      <c r="AF2349" s="92"/>
      <c r="AG2349" s="92"/>
      <c r="AH2349" s="92"/>
      <c r="AI2349" s="109">
        <f>AB2349*AB$7+AC2349*AC$7+AD2349*AD$7+AE2349*AE$7+AF2349*AF$7+AG2349*AG$7+AH2349*AH$7</f>
        <v>0</v>
      </c>
      <c r="AJ2349" s="83"/>
      <c r="AK2349" s="110">
        <f>AI2349*$O2349</f>
        <v>0</v>
      </c>
      <c r="AL2349" s="111"/>
      <c r="AM2349" s="92"/>
      <c r="AN2349" s="92"/>
      <c r="AO2349" s="92">
        <v>1</v>
      </c>
      <c r="AP2349" s="92"/>
      <c r="AQ2349" s="92"/>
      <c r="AR2349" s="92"/>
      <c r="AS2349" s="92"/>
      <c r="AT2349" s="92"/>
      <c r="AU2349" s="92"/>
      <c r="AV2349" s="109">
        <f>AM2349*AM$7+AN2349*AN$7+AO2349*AO$7+AP2349*AP$7+AQ2349*AQ$7+AR2349*AR$7+AS2349*AS$7+AT2349*AT$7+AU2349*AU$7</f>
        <v>50</v>
      </c>
      <c r="AW2349" s="75"/>
      <c r="AX2349" s="110">
        <f>AV2349*$O2349</f>
        <v>12.5</v>
      </c>
      <c r="AY2349" s="111"/>
      <c r="AZ2349" s="93"/>
      <c r="BA2349" s="94" t="s">
        <v>554</v>
      </c>
      <c r="BB2349" s="71"/>
      <c r="BC2349" s="95"/>
      <c r="BD2349" s="41">
        <v>4</v>
      </c>
      <c r="BE2349" s="52">
        <v>45</v>
      </c>
      <c r="BF2349" s="103">
        <v>4582</v>
      </c>
      <c r="BG2349" s="280" t="s">
        <v>52</v>
      </c>
    </row>
    <row r="2350" spans="1:59" s="63" customFormat="1" ht="12.75" x14ac:dyDescent="0.2">
      <c r="A2350" s="196">
        <v>4</v>
      </c>
      <c r="B2350" s="197" t="s">
        <v>422</v>
      </c>
      <c r="C2350" s="208">
        <v>45</v>
      </c>
      <c r="D2350" s="209" t="s">
        <v>794</v>
      </c>
      <c r="E2350" s="212">
        <v>4582</v>
      </c>
      <c r="F2350" s="213" t="s">
        <v>864</v>
      </c>
      <c r="G2350" s="231"/>
      <c r="H2350" s="89"/>
      <c r="I2350" s="90" t="s">
        <v>830</v>
      </c>
      <c r="J2350" s="90"/>
      <c r="K2350" s="90" t="s">
        <v>64</v>
      </c>
      <c r="L2350" s="90" t="s">
        <v>313</v>
      </c>
      <c r="M2350" s="91"/>
      <c r="N2350" s="312">
        <v>1</v>
      </c>
      <c r="O2350" s="313">
        <f>N2350/N$2346</f>
        <v>0.25</v>
      </c>
      <c r="P2350" s="104"/>
      <c r="Q2350" s="92"/>
      <c r="R2350" s="92"/>
      <c r="S2350" s="92"/>
      <c r="T2350" s="92"/>
      <c r="U2350" s="92"/>
      <c r="V2350" s="92"/>
      <c r="W2350" s="92"/>
      <c r="X2350" s="109">
        <f>P2350*P$7+Q2350*Q$7+R2350*R$7+S2350*S$7+T2350*T$7+U2350*U$7+V2350*V$7+W2350*W$7</f>
        <v>0</v>
      </c>
      <c r="Y2350" s="83"/>
      <c r="Z2350" s="110">
        <f>X2350*$O2350</f>
        <v>0</v>
      </c>
      <c r="AA2350" s="111"/>
      <c r="AB2350" s="92"/>
      <c r="AC2350" s="92"/>
      <c r="AD2350" s="92"/>
      <c r="AE2350" s="92"/>
      <c r="AF2350" s="92"/>
      <c r="AG2350" s="92"/>
      <c r="AH2350" s="92"/>
      <c r="AI2350" s="109">
        <f>AB2350*AB$7+AC2350*AC$7+AD2350*AD$7+AE2350*AE$7+AF2350*AF$7+AG2350*AG$7+AH2350*AH$7</f>
        <v>0</v>
      </c>
      <c r="AJ2350" s="83"/>
      <c r="AK2350" s="110">
        <f>AI2350*$O2350</f>
        <v>0</v>
      </c>
      <c r="AL2350" s="111"/>
      <c r="AM2350" s="92"/>
      <c r="AN2350" s="92"/>
      <c r="AO2350" s="92">
        <v>1</v>
      </c>
      <c r="AP2350" s="92"/>
      <c r="AQ2350" s="92"/>
      <c r="AR2350" s="92"/>
      <c r="AS2350" s="92"/>
      <c r="AT2350" s="92"/>
      <c r="AU2350" s="92"/>
      <c r="AV2350" s="109">
        <f>AM2350*AM$7+AN2350*AN$7+AO2350*AO$7+AP2350*AP$7+AQ2350*AQ$7+AR2350*AR$7+AS2350*AS$7+AT2350*AT$7+AU2350*AU$7</f>
        <v>50</v>
      </c>
      <c r="AW2350" s="75"/>
      <c r="AX2350" s="110">
        <f>AV2350*$O2350</f>
        <v>12.5</v>
      </c>
      <c r="AY2350" s="111"/>
      <c r="AZ2350" s="93"/>
      <c r="BA2350" s="94" t="s">
        <v>554</v>
      </c>
      <c r="BB2350" s="71"/>
      <c r="BC2350" s="95"/>
      <c r="BD2350" s="41">
        <v>4</v>
      </c>
      <c r="BE2350" s="52">
        <v>45</v>
      </c>
      <c r="BF2350" s="103">
        <v>4582</v>
      </c>
      <c r="BG2350" s="280" t="s">
        <v>52</v>
      </c>
    </row>
    <row r="2351" spans="1:59" s="63" customFormat="1" ht="12.75" x14ac:dyDescent="0.2">
      <c r="A2351" s="196">
        <v>4</v>
      </c>
      <c r="B2351" s="197" t="s">
        <v>422</v>
      </c>
      <c r="C2351" s="208">
        <v>45</v>
      </c>
      <c r="D2351" s="209" t="s">
        <v>794</v>
      </c>
      <c r="E2351" s="212">
        <v>4582</v>
      </c>
      <c r="F2351" s="213" t="s">
        <v>864</v>
      </c>
      <c r="G2351" s="231"/>
      <c r="H2351" s="89"/>
      <c r="I2351" s="219"/>
      <c r="J2351" s="90"/>
      <c r="K2351" s="90"/>
      <c r="L2351" s="90"/>
      <c r="M2351" s="91"/>
      <c r="N2351" s="247"/>
      <c r="O2351" s="306"/>
      <c r="P2351" s="104"/>
      <c r="Q2351" s="92"/>
      <c r="R2351" s="92"/>
      <c r="S2351" s="92"/>
      <c r="T2351" s="92"/>
      <c r="U2351" s="92"/>
      <c r="V2351" s="92"/>
      <c r="W2351" s="92"/>
      <c r="X2351" s="75"/>
      <c r="Y2351" s="83"/>
      <c r="Z2351" s="83"/>
      <c r="AA2351" s="83"/>
      <c r="AB2351" s="92"/>
      <c r="AC2351" s="92"/>
      <c r="AD2351" s="92"/>
      <c r="AE2351" s="92"/>
      <c r="AF2351" s="92"/>
      <c r="AG2351" s="92"/>
      <c r="AH2351" s="92"/>
      <c r="AI2351" s="75"/>
      <c r="AJ2351" s="83"/>
      <c r="AK2351" s="83"/>
      <c r="AL2351" s="83"/>
      <c r="AM2351" s="92"/>
      <c r="AN2351" s="92"/>
      <c r="AO2351" s="92"/>
      <c r="AP2351" s="92"/>
      <c r="AQ2351" s="92"/>
      <c r="AR2351" s="92"/>
      <c r="AS2351" s="92"/>
      <c r="AT2351" s="92"/>
      <c r="AU2351" s="92"/>
      <c r="AV2351" s="75"/>
      <c r="AW2351" s="75"/>
      <c r="AX2351" s="83"/>
      <c r="AY2351" s="83"/>
      <c r="AZ2351" s="93"/>
      <c r="BA2351" s="94"/>
      <c r="BB2351" s="71"/>
      <c r="BC2351" s="95"/>
      <c r="BD2351" s="41">
        <v>4</v>
      </c>
      <c r="BE2351" s="52">
        <v>45</v>
      </c>
      <c r="BF2351" s="103">
        <v>4582</v>
      </c>
      <c r="BG2351" s="280" t="s">
        <v>52</v>
      </c>
    </row>
    <row r="2352" spans="1:59" s="63" customFormat="1" ht="12.75" x14ac:dyDescent="0.2">
      <c r="A2352" s="196">
        <v>4</v>
      </c>
      <c r="B2352" s="197" t="s">
        <v>422</v>
      </c>
      <c r="C2352" s="208">
        <v>45</v>
      </c>
      <c r="D2352" s="209" t="s">
        <v>794</v>
      </c>
      <c r="E2352" s="212">
        <v>4582</v>
      </c>
      <c r="F2352" s="213" t="s">
        <v>864</v>
      </c>
      <c r="G2352" s="231"/>
      <c r="H2352" s="89"/>
      <c r="I2352" s="219"/>
      <c r="J2352" s="90"/>
      <c r="K2352" s="90"/>
      <c r="L2352" s="90"/>
      <c r="M2352" s="91"/>
      <c r="N2352" s="247"/>
      <c r="O2352" s="306"/>
      <c r="P2352" s="104"/>
      <c r="Q2352" s="92"/>
      <c r="R2352" s="92"/>
      <c r="S2352" s="92"/>
      <c r="T2352" s="92"/>
      <c r="U2352" s="92"/>
      <c r="V2352" s="92"/>
      <c r="W2352" s="92"/>
      <c r="X2352" s="75"/>
      <c r="Y2352" s="83"/>
      <c r="Z2352" s="83"/>
      <c r="AA2352" s="83"/>
      <c r="AB2352" s="92"/>
      <c r="AC2352" s="92"/>
      <c r="AD2352" s="92"/>
      <c r="AE2352" s="92"/>
      <c r="AF2352" s="92"/>
      <c r="AG2352" s="92"/>
      <c r="AH2352" s="92"/>
      <c r="AI2352" s="75"/>
      <c r="AJ2352" s="83"/>
      <c r="AK2352" s="83"/>
      <c r="AL2352" s="83"/>
      <c r="AM2352" s="92"/>
      <c r="AN2352" s="92"/>
      <c r="AO2352" s="92"/>
      <c r="AP2352" s="92"/>
      <c r="AQ2352" s="92"/>
      <c r="AR2352" s="92"/>
      <c r="AS2352" s="92"/>
      <c r="AT2352" s="92"/>
      <c r="AU2352" s="92"/>
      <c r="AV2352" s="75"/>
      <c r="AW2352" s="75"/>
      <c r="AX2352" s="83"/>
      <c r="AY2352" s="83"/>
      <c r="AZ2352" s="93"/>
      <c r="BA2352" s="94"/>
      <c r="BB2352" s="71"/>
      <c r="BC2352" s="95"/>
      <c r="BD2352" s="41">
        <v>4</v>
      </c>
      <c r="BE2352" s="52">
        <v>45</v>
      </c>
      <c r="BF2352" s="103">
        <v>4582</v>
      </c>
      <c r="BG2352" s="280" t="s">
        <v>52</v>
      </c>
    </row>
    <row r="2353" spans="1:59" s="63" customFormat="1" ht="12.75" x14ac:dyDescent="0.2">
      <c r="A2353" s="196">
        <v>4</v>
      </c>
      <c r="B2353" s="197" t="s">
        <v>422</v>
      </c>
      <c r="C2353" s="208">
        <v>45</v>
      </c>
      <c r="D2353" s="209" t="s">
        <v>794</v>
      </c>
      <c r="E2353" s="212">
        <v>4582</v>
      </c>
      <c r="F2353" s="213" t="s">
        <v>864</v>
      </c>
      <c r="G2353" s="231"/>
      <c r="H2353" s="65"/>
      <c r="I2353" s="222"/>
      <c r="J2353" s="66"/>
      <c r="K2353" s="66"/>
      <c r="L2353" s="66"/>
      <c r="M2353" s="64"/>
      <c r="N2353" s="304"/>
      <c r="O2353" s="305"/>
      <c r="P2353" s="127"/>
      <c r="Q2353" s="67"/>
      <c r="R2353" s="67"/>
      <c r="S2353" s="67"/>
      <c r="T2353" s="67"/>
      <c r="U2353" s="67"/>
      <c r="V2353" s="67"/>
      <c r="W2353" s="67"/>
      <c r="X2353" s="67"/>
      <c r="Y2353" s="68"/>
      <c r="Z2353" s="68"/>
      <c r="AA2353" s="68"/>
      <c r="AB2353" s="67"/>
      <c r="AC2353" s="67"/>
      <c r="AD2353" s="67"/>
      <c r="AE2353" s="67"/>
      <c r="AF2353" s="67"/>
      <c r="AG2353" s="67"/>
      <c r="AH2353" s="67"/>
      <c r="AI2353" s="67"/>
      <c r="AJ2353" s="68"/>
      <c r="AK2353" s="68"/>
      <c r="AL2353" s="68"/>
      <c r="AM2353" s="67"/>
      <c r="AN2353" s="67"/>
      <c r="AO2353" s="67"/>
      <c r="AP2353" s="67"/>
      <c r="AQ2353" s="67"/>
      <c r="AR2353" s="67"/>
      <c r="AS2353" s="67"/>
      <c r="AT2353" s="67"/>
      <c r="AU2353" s="67"/>
      <c r="AV2353" s="67"/>
      <c r="AW2353" s="67"/>
      <c r="AX2353" s="68"/>
      <c r="AY2353" s="68"/>
      <c r="AZ2353" s="69"/>
      <c r="BA2353" s="70"/>
      <c r="BB2353" s="71"/>
      <c r="BC2353" s="95"/>
      <c r="BD2353" s="41">
        <v>4</v>
      </c>
      <c r="BE2353" s="52">
        <v>45</v>
      </c>
      <c r="BF2353" s="103">
        <v>4582</v>
      </c>
      <c r="BG2353" s="275"/>
    </row>
    <row r="2354" spans="1:59" s="63" customFormat="1" ht="12.75" x14ac:dyDescent="0.2">
      <c r="A2354" s="196">
        <v>4</v>
      </c>
      <c r="B2354" s="197" t="s">
        <v>422</v>
      </c>
      <c r="C2354" s="208">
        <v>45</v>
      </c>
      <c r="D2354" s="209" t="s">
        <v>794</v>
      </c>
      <c r="E2354" s="212">
        <v>4582</v>
      </c>
      <c r="F2354" s="213" t="s">
        <v>864</v>
      </c>
      <c r="G2354" s="232"/>
      <c r="H2354" s="97"/>
      <c r="I2354" s="224"/>
      <c r="J2354" s="98"/>
      <c r="K2354" s="98"/>
      <c r="L2354" s="98"/>
      <c r="M2354" s="96"/>
      <c r="N2354" s="307"/>
      <c r="O2354" s="246"/>
      <c r="P2354" s="124"/>
      <c r="Q2354" s="99"/>
      <c r="R2354" s="99"/>
      <c r="S2354" s="99"/>
      <c r="T2354" s="99"/>
      <c r="U2354" s="99"/>
      <c r="V2354" s="99"/>
      <c r="W2354" s="99"/>
      <c r="X2354" s="99"/>
      <c r="Y2354" s="100"/>
      <c r="Z2354" s="100"/>
      <c r="AA2354" s="100"/>
      <c r="AB2354" s="99"/>
      <c r="AC2354" s="99"/>
      <c r="AD2354" s="99"/>
      <c r="AE2354" s="99"/>
      <c r="AF2354" s="99"/>
      <c r="AG2354" s="99"/>
      <c r="AH2354" s="99"/>
      <c r="AI2354" s="99"/>
      <c r="AJ2354" s="100"/>
      <c r="AK2354" s="100"/>
      <c r="AL2354" s="100"/>
      <c r="AM2354" s="99"/>
      <c r="AN2354" s="99"/>
      <c r="AO2354" s="99"/>
      <c r="AP2354" s="99"/>
      <c r="AQ2354" s="99"/>
      <c r="AR2354" s="99"/>
      <c r="AS2354" s="99"/>
      <c r="AT2354" s="99"/>
      <c r="AU2354" s="99"/>
      <c r="AV2354" s="99"/>
      <c r="AW2354" s="99"/>
      <c r="AX2354" s="100"/>
      <c r="AY2354" s="100"/>
      <c r="AZ2354" s="101"/>
      <c r="BA2354" s="102"/>
      <c r="BB2354" s="95"/>
      <c r="BC2354" s="95"/>
      <c r="BD2354" s="41">
        <v>4</v>
      </c>
      <c r="BE2354" s="52">
        <v>45</v>
      </c>
      <c r="BF2354" s="103">
        <v>4582</v>
      </c>
      <c r="BG2354" s="277"/>
    </row>
    <row r="2355" spans="1:59" x14ac:dyDescent="0.25">
      <c r="A2355" s="196">
        <v>4</v>
      </c>
      <c r="B2355" s="197" t="s">
        <v>422</v>
      </c>
      <c r="C2355" s="208">
        <v>45</v>
      </c>
      <c r="D2355" s="209" t="s">
        <v>794</v>
      </c>
      <c r="E2355" s="210">
        <v>4583</v>
      </c>
      <c r="F2355" s="211" t="s">
        <v>865</v>
      </c>
      <c r="G2355" s="235"/>
      <c r="H2355" s="145"/>
      <c r="I2355" s="221"/>
      <c r="J2355" s="57"/>
      <c r="K2355" s="57"/>
      <c r="L2355" s="57"/>
      <c r="M2355" s="144"/>
      <c r="N2355" s="324"/>
      <c r="O2355" s="325"/>
      <c r="P2355" s="146"/>
      <c r="Q2355" s="146"/>
      <c r="R2355" s="146"/>
      <c r="S2355" s="146"/>
      <c r="T2355" s="146"/>
      <c r="U2355" s="146"/>
      <c r="V2355" s="146"/>
      <c r="W2355" s="146"/>
      <c r="X2355" s="146"/>
      <c r="Y2355" s="59"/>
      <c r="Z2355" s="123"/>
      <c r="AA2355" s="123"/>
      <c r="AB2355" s="146"/>
      <c r="AC2355" s="146"/>
      <c r="AD2355" s="146"/>
      <c r="AE2355" s="146"/>
      <c r="AF2355" s="146"/>
      <c r="AG2355" s="146"/>
      <c r="AH2355" s="146"/>
      <c r="AI2355" s="146"/>
      <c r="AJ2355" s="59"/>
      <c r="AK2355" s="123"/>
      <c r="AL2355" s="123"/>
      <c r="AM2355" s="146"/>
      <c r="AN2355" s="146"/>
      <c r="AO2355" s="146"/>
      <c r="AP2355" s="146"/>
      <c r="AQ2355" s="146"/>
      <c r="AR2355" s="146"/>
      <c r="AS2355" s="146"/>
      <c r="AT2355" s="146"/>
      <c r="AU2355" s="146"/>
      <c r="AV2355" s="146"/>
      <c r="AW2355" s="58"/>
      <c r="AX2355" s="123"/>
      <c r="AY2355" s="59"/>
      <c r="AZ2355" s="147"/>
      <c r="BA2355" s="148"/>
      <c r="BB2355" s="143"/>
      <c r="BC2355" s="143"/>
      <c r="BD2355" s="41">
        <v>4</v>
      </c>
      <c r="BE2355" s="52">
        <v>45</v>
      </c>
      <c r="BF2355" s="62">
        <v>4583</v>
      </c>
      <c r="BG2355" s="284"/>
    </row>
    <row r="2356" spans="1:59" s="63" customFormat="1" ht="12.75" x14ac:dyDescent="0.2">
      <c r="A2356" s="196">
        <v>4</v>
      </c>
      <c r="B2356" s="197" t="s">
        <v>422</v>
      </c>
      <c r="C2356" s="208">
        <v>45</v>
      </c>
      <c r="D2356" s="209" t="s">
        <v>794</v>
      </c>
      <c r="E2356" s="210">
        <v>4583</v>
      </c>
      <c r="F2356" s="211" t="s">
        <v>865</v>
      </c>
      <c r="G2356" s="230"/>
      <c r="H2356" s="56"/>
      <c r="I2356" s="221"/>
      <c r="J2356" s="57"/>
      <c r="K2356" s="57"/>
      <c r="L2356" s="57"/>
      <c r="M2356" s="55"/>
      <c r="N2356" s="303"/>
      <c r="O2356" s="245"/>
      <c r="P2356" s="122"/>
      <c r="Q2356" s="58"/>
      <c r="R2356" s="58"/>
      <c r="S2356" s="58"/>
      <c r="T2356" s="58"/>
      <c r="U2356" s="58"/>
      <c r="V2356" s="58"/>
      <c r="W2356" s="58"/>
      <c r="X2356" s="58"/>
      <c r="Y2356" s="59"/>
      <c r="Z2356" s="59"/>
      <c r="AA2356" s="59"/>
      <c r="AB2356" s="58"/>
      <c r="AC2356" s="58"/>
      <c r="AD2356" s="58"/>
      <c r="AE2356" s="58"/>
      <c r="AF2356" s="58"/>
      <c r="AG2356" s="58"/>
      <c r="AH2356" s="58"/>
      <c r="AI2356" s="58"/>
      <c r="AJ2356" s="59"/>
      <c r="AK2356" s="59"/>
      <c r="AL2356" s="59"/>
      <c r="AM2356" s="58"/>
      <c r="AN2356" s="58"/>
      <c r="AO2356" s="58"/>
      <c r="AP2356" s="58"/>
      <c r="AQ2356" s="58"/>
      <c r="AR2356" s="58"/>
      <c r="AS2356" s="58"/>
      <c r="AT2356" s="58"/>
      <c r="AU2356" s="58"/>
      <c r="AV2356" s="58"/>
      <c r="AW2356" s="58"/>
      <c r="AX2356" s="59"/>
      <c r="AY2356" s="59"/>
      <c r="AZ2356" s="60"/>
      <c r="BA2356" s="61"/>
      <c r="BB2356" s="54"/>
      <c r="BC2356" s="54"/>
      <c r="BD2356" s="41">
        <v>4</v>
      </c>
      <c r="BE2356" s="52">
        <v>45</v>
      </c>
      <c r="BF2356" s="62">
        <v>4583</v>
      </c>
      <c r="BG2356" s="274"/>
    </row>
    <row r="2357" spans="1:59" s="63" customFormat="1" ht="12.75" x14ac:dyDescent="0.2">
      <c r="A2357" s="196">
        <v>4</v>
      </c>
      <c r="B2357" s="197" t="s">
        <v>422</v>
      </c>
      <c r="C2357" s="208">
        <v>45</v>
      </c>
      <c r="D2357" s="209" t="s">
        <v>794</v>
      </c>
      <c r="E2357" s="210">
        <v>4583</v>
      </c>
      <c r="F2357" s="211" t="s">
        <v>865</v>
      </c>
      <c r="G2357" s="231"/>
      <c r="H2357" s="65"/>
      <c r="I2357" s="222"/>
      <c r="J2357" s="66"/>
      <c r="K2357" s="66"/>
      <c r="L2357" s="66"/>
      <c r="M2357" s="64"/>
      <c r="N2357" s="308"/>
      <c r="O2357" s="309"/>
      <c r="P2357" s="127"/>
      <c r="Q2357" s="67"/>
      <c r="R2357" s="67"/>
      <c r="S2357" s="67"/>
      <c r="T2357" s="67"/>
      <c r="U2357" s="67"/>
      <c r="V2357" s="67"/>
      <c r="W2357" s="67"/>
      <c r="X2357" s="67"/>
      <c r="Y2357" s="68"/>
      <c r="Z2357" s="68"/>
      <c r="AA2357" s="68"/>
      <c r="AB2357" s="67"/>
      <c r="AC2357" s="67"/>
      <c r="AD2357" s="67"/>
      <c r="AE2357" s="67"/>
      <c r="AF2357" s="67"/>
      <c r="AG2357" s="67"/>
      <c r="AH2357" s="67"/>
      <c r="AI2357" s="67"/>
      <c r="AJ2357" s="68"/>
      <c r="AK2357" s="68"/>
      <c r="AL2357" s="68"/>
      <c r="AM2357" s="67"/>
      <c r="AN2357" s="67"/>
      <c r="AO2357" s="67"/>
      <c r="AP2357" s="67"/>
      <c r="AQ2357" s="67"/>
      <c r="AR2357" s="67"/>
      <c r="AS2357" s="67"/>
      <c r="AT2357" s="67"/>
      <c r="AU2357" s="67"/>
      <c r="AV2357" s="67"/>
      <c r="AW2357" s="67"/>
      <c r="AX2357" s="68"/>
      <c r="AY2357" s="68"/>
      <c r="AZ2357" s="69"/>
      <c r="BA2357" s="70"/>
      <c r="BB2357" s="71"/>
      <c r="BC2357" s="54"/>
      <c r="BD2357" s="41">
        <v>4</v>
      </c>
      <c r="BE2357" s="52">
        <v>45</v>
      </c>
      <c r="BF2357" s="62">
        <v>4583</v>
      </c>
      <c r="BG2357" s="275"/>
    </row>
    <row r="2358" spans="1:59" s="63" customFormat="1" ht="12.75" x14ac:dyDescent="0.2">
      <c r="A2358" s="196">
        <v>4</v>
      </c>
      <c r="B2358" s="197" t="s">
        <v>422</v>
      </c>
      <c r="C2358" s="208">
        <v>45</v>
      </c>
      <c r="D2358" s="209" t="s">
        <v>794</v>
      </c>
      <c r="E2358" s="210">
        <v>4583</v>
      </c>
      <c r="F2358" s="211" t="s">
        <v>865</v>
      </c>
      <c r="G2358" s="231"/>
      <c r="H2358" s="72" t="s">
        <v>47</v>
      </c>
      <c r="I2358" s="223"/>
      <c r="J2358" s="73"/>
      <c r="K2358" s="73"/>
      <c r="L2358" s="73"/>
      <c r="M2358" s="74"/>
      <c r="N2358" s="247"/>
      <c r="O2358" s="306"/>
      <c r="P2358" s="105"/>
      <c r="Q2358" s="75"/>
      <c r="R2358" s="75"/>
      <c r="S2358" s="75"/>
      <c r="T2358" s="75"/>
      <c r="U2358" s="75"/>
      <c r="V2358" s="75"/>
      <c r="W2358" s="75"/>
      <c r="X2358" s="75"/>
      <c r="Y2358" s="76">
        <f>IF(ISNUMBER(VLOOKUP(Y2360,P$7:W$7,MATCH(Y2360,P$7:W$7))),VLOOKUP(Y2360,P$7:W$7,MATCH(Y2360,P$7:W$7)),IF(N2362=0,"No Data",IF(Y2360&gt;0,"&lt;100",0)))</f>
        <v>0</v>
      </c>
      <c r="Z2358" s="77">
        <f>IF(ISNUMBER(VLOOKUP(Z2362,P$7:W$7,MATCH(Z2362,P$7:W$7))),VLOOKUP(Z2362,P$7:W$7,MATCH(Z2362,P$7:W$7)),IF(N2362=0,"No Data",IF(Z2362&gt;0,"&lt;100",0)))</f>
        <v>0</v>
      </c>
      <c r="AA2358" s="106">
        <f>IF(ISNUMBER(Z2358),Z2358,0)</f>
        <v>0</v>
      </c>
      <c r="AB2358" s="75"/>
      <c r="AC2358" s="75"/>
      <c r="AD2358" s="75"/>
      <c r="AE2358" s="75"/>
      <c r="AF2358" s="75"/>
      <c r="AG2358" s="75"/>
      <c r="AH2358" s="75"/>
      <c r="AI2358" s="75"/>
      <c r="AJ2358" s="76">
        <f>IF(ISNUMBER(VLOOKUP(AJ2360,AB$7:AH$7,MATCH(AJ2360,AB$7:AH$7))),VLOOKUP(AJ2360,AB$7:AH$7,MATCH(AJ2360,AB$7:AH$7)),IF(N2362=0,"No Data",IF(AJ2360&gt;0,"&lt;50",0)))</f>
        <v>0</v>
      </c>
      <c r="AK2358" s="77">
        <f>IF(ISNUMBER(VLOOKUP(AK2362,AB$7:AH$7,MATCH(AK2362,AB$7:AH$7))),VLOOKUP(AK2362,AB$7:AH$7,MATCH(AK2362,AB$7:AH$7)),IF(N2362=0,"No Data",IF(AK2362&gt;0,"&lt;50",0)))</f>
        <v>0</v>
      </c>
      <c r="AL2358" s="106">
        <f>IF(ISNUMBER(AK2358),AK2358,0)</f>
        <v>0</v>
      </c>
      <c r="AM2358" s="75"/>
      <c r="AN2358" s="75"/>
      <c r="AO2358" s="75"/>
      <c r="AP2358" s="75"/>
      <c r="AQ2358" s="75"/>
      <c r="AR2358" s="75"/>
      <c r="AS2358" s="75"/>
      <c r="AT2358" s="75"/>
      <c r="AU2358" s="75"/>
      <c r="AV2358" s="75"/>
      <c r="AW2358" s="76">
        <f>IF(ISNUMBER(VLOOKUP(AW2360,AM$7:AU$7,MATCH(AW2360,AM$7:AU$7))),VLOOKUP(AW2360,AM$7:AU$7,MATCH(AW2360,AM$7:AU$7)),IF(N2362=0,"No Data",IF(AW2360&gt;0,"&lt;10",0)))</f>
        <v>500</v>
      </c>
      <c r="AX2358" s="77">
        <f>IF(ISNUMBER(VLOOKUP(AX2362,AM$7:AU$7,MATCH(AX2362,AM$7:AU$7))),VLOOKUP(AX2362,AM$7:AU$7,MATCH(AX2362,AM$7:AU$7)),IF(N2362=0,"No Data",IF(AX2362&gt;0,"&lt;10",0)))</f>
        <v>500</v>
      </c>
      <c r="AY2358" s="106">
        <f>IF(ISNUMBER(AX2358),AX2358,0)</f>
        <v>500</v>
      </c>
      <c r="AZ2358" s="79"/>
      <c r="BA2358" s="80"/>
      <c r="BB2358" s="71"/>
      <c r="BC2358" s="54"/>
      <c r="BD2358" s="41">
        <v>4</v>
      </c>
      <c r="BE2358" s="52">
        <v>45</v>
      </c>
      <c r="BF2358" s="62">
        <v>4583</v>
      </c>
      <c r="BG2358" s="276" t="s">
        <v>47</v>
      </c>
    </row>
    <row r="2359" spans="1:59" s="63" customFormat="1" ht="12.75" x14ac:dyDescent="0.2">
      <c r="A2359" s="196">
        <v>4</v>
      </c>
      <c r="B2359" s="197" t="s">
        <v>422</v>
      </c>
      <c r="C2359" s="208">
        <v>45</v>
      </c>
      <c r="D2359" s="209" t="s">
        <v>794</v>
      </c>
      <c r="E2359" s="210">
        <v>4583</v>
      </c>
      <c r="F2359" s="211" t="s">
        <v>865</v>
      </c>
      <c r="G2359" s="231"/>
      <c r="H2359" s="81" t="s">
        <v>48</v>
      </c>
      <c r="I2359" s="223"/>
      <c r="J2359" s="73"/>
      <c r="K2359" s="73"/>
      <c r="L2359" s="73"/>
      <c r="M2359" s="74"/>
      <c r="N2359" s="247"/>
      <c r="O2359" s="306"/>
      <c r="P2359" s="105"/>
      <c r="Q2359" s="75"/>
      <c r="R2359" s="75"/>
      <c r="S2359" s="75"/>
      <c r="T2359" s="75"/>
      <c r="U2359" s="75"/>
      <c r="V2359" s="75"/>
      <c r="W2359" s="75"/>
      <c r="X2359" s="75"/>
      <c r="Y2359" s="82">
        <f>MIN(X2363:X2365)</f>
        <v>0</v>
      </c>
      <c r="Z2359" s="83"/>
      <c r="AA2359" s="83"/>
      <c r="AB2359" s="75"/>
      <c r="AC2359" s="75"/>
      <c r="AD2359" s="75"/>
      <c r="AE2359" s="75"/>
      <c r="AF2359" s="75"/>
      <c r="AG2359" s="75"/>
      <c r="AH2359" s="75"/>
      <c r="AI2359" s="75"/>
      <c r="AJ2359" s="82">
        <f>MIN(AI2363:AI2365)</f>
        <v>0</v>
      </c>
      <c r="AK2359" s="83"/>
      <c r="AL2359" s="83"/>
      <c r="AM2359" s="75"/>
      <c r="AN2359" s="75"/>
      <c r="AO2359" s="75"/>
      <c r="AP2359" s="75"/>
      <c r="AQ2359" s="75"/>
      <c r="AR2359" s="75"/>
      <c r="AS2359" s="75"/>
      <c r="AT2359" s="75"/>
      <c r="AU2359" s="75"/>
      <c r="AV2359" s="75"/>
      <c r="AW2359" s="82">
        <f>MIN(AV2363:AV2365)</f>
        <v>100</v>
      </c>
      <c r="AX2359" s="83"/>
      <c r="AY2359" s="83"/>
      <c r="AZ2359" s="79"/>
      <c r="BA2359" s="80"/>
      <c r="BB2359" s="71"/>
      <c r="BC2359" s="54"/>
      <c r="BD2359" s="41">
        <v>4</v>
      </c>
      <c r="BE2359" s="52">
        <v>45</v>
      </c>
      <c r="BF2359" s="62">
        <v>4583</v>
      </c>
      <c r="BG2359" s="278" t="s">
        <v>48</v>
      </c>
    </row>
    <row r="2360" spans="1:59" s="63" customFormat="1" ht="12.75" x14ac:dyDescent="0.2">
      <c r="A2360" s="196">
        <v>4</v>
      </c>
      <c r="B2360" s="197" t="s">
        <v>422</v>
      </c>
      <c r="C2360" s="208">
        <v>45</v>
      </c>
      <c r="D2360" s="209" t="s">
        <v>794</v>
      </c>
      <c r="E2360" s="210">
        <v>4583</v>
      </c>
      <c r="F2360" s="211" t="s">
        <v>865</v>
      </c>
      <c r="G2360" s="231"/>
      <c r="H2360" s="81" t="s">
        <v>49</v>
      </c>
      <c r="I2360" s="223"/>
      <c r="J2360" s="73"/>
      <c r="K2360" s="73"/>
      <c r="L2360" s="73"/>
      <c r="M2360" s="74"/>
      <c r="N2360" s="247"/>
      <c r="O2360" s="306"/>
      <c r="P2360" s="105"/>
      <c r="Q2360" s="75"/>
      <c r="R2360" s="75"/>
      <c r="S2360" s="75"/>
      <c r="T2360" s="75"/>
      <c r="U2360" s="75"/>
      <c r="V2360" s="75"/>
      <c r="W2360" s="75"/>
      <c r="X2360" s="75"/>
      <c r="Y2360" s="84">
        <f>IF(ISNUMBER(AVERAGE(X2363:X2365)),AVERAGE(X2363:X2365),0)</f>
        <v>0</v>
      </c>
      <c r="Z2360" s="83"/>
      <c r="AA2360" s="83"/>
      <c r="AB2360" s="75"/>
      <c r="AC2360" s="75"/>
      <c r="AD2360" s="75"/>
      <c r="AE2360" s="75"/>
      <c r="AF2360" s="75"/>
      <c r="AG2360" s="75"/>
      <c r="AH2360" s="75"/>
      <c r="AI2360" s="75"/>
      <c r="AJ2360" s="84">
        <f>IF(ISNUMBER(AVERAGE(AI2363:AI2365)),AVERAGE(AI2363:AI2365),0)</f>
        <v>0</v>
      </c>
      <c r="AK2360" s="83"/>
      <c r="AL2360" s="83"/>
      <c r="AM2360" s="75"/>
      <c r="AN2360" s="75"/>
      <c r="AO2360" s="75"/>
      <c r="AP2360" s="75"/>
      <c r="AQ2360" s="75"/>
      <c r="AR2360" s="75"/>
      <c r="AS2360" s="75"/>
      <c r="AT2360" s="75"/>
      <c r="AU2360" s="75"/>
      <c r="AV2360" s="75"/>
      <c r="AW2360" s="84">
        <f>IF(ISNUMBER(AVERAGE(AV2363:AV2365)),AVERAGE(AV2363:AV2365),0)</f>
        <v>550</v>
      </c>
      <c r="AX2360" s="83"/>
      <c r="AY2360" s="83"/>
      <c r="AZ2360" s="79"/>
      <c r="BA2360" s="80"/>
      <c r="BB2360" s="71"/>
      <c r="BC2360" s="54"/>
      <c r="BD2360" s="41">
        <v>4</v>
      </c>
      <c r="BE2360" s="52">
        <v>45</v>
      </c>
      <c r="BF2360" s="62">
        <v>4583</v>
      </c>
      <c r="BG2360" s="278" t="s">
        <v>49</v>
      </c>
    </row>
    <row r="2361" spans="1:59" s="63" customFormat="1" ht="12.75" x14ac:dyDescent="0.2">
      <c r="A2361" s="196">
        <v>4</v>
      </c>
      <c r="B2361" s="197" t="s">
        <v>422</v>
      </c>
      <c r="C2361" s="208">
        <v>45</v>
      </c>
      <c r="D2361" s="209" t="s">
        <v>794</v>
      </c>
      <c r="E2361" s="210">
        <v>4583</v>
      </c>
      <c r="F2361" s="211" t="s">
        <v>865</v>
      </c>
      <c r="G2361" s="231"/>
      <c r="H2361" s="81" t="s">
        <v>50</v>
      </c>
      <c r="I2361" s="223"/>
      <c r="J2361" s="73"/>
      <c r="K2361" s="73"/>
      <c r="L2361" s="73"/>
      <c r="M2361" s="74"/>
      <c r="N2361" s="247"/>
      <c r="O2361" s="306"/>
      <c r="P2361" s="105"/>
      <c r="Q2361" s="75"/>
      <c r="R2361" s="75"/>
      <c r="S2361" s="75"/>
      <c r="T2361" s="75"/>
      <c r="U2361" s="75"/>
      <c r="V2361" s="75"/>
      <c r="W2361" s="75"/>
      <c r="X2361" s="75"/>
      <c r="Y2361" s="84">
        <f>MAX(X2363:X2365)</f>
        <v>0</v>
      </c>
      <c r="Z2361" s="83"/>
      <c r="AA2361" s="83"/>
      <c r="AB2361" s="75"/>
      <c r="AC2361" s="75"/>
      <c r="AD2361" s="75"/>
      <c r="AE2361" s="75"/>
      <c r="AF2361" s="75"/>
      <c r="AG2361" s="75"/>
      <c r="AH2361" s="75"/>
      <c r="AI2361" s="75"/>
      <c r="AJ2361" s="84">
        <f>MAX(AI2363:AI2365)</f>
        <v>0</v>
      </c>
      <c r="AK2361" s="83"/>
      <c r="AL2361" s="83"/>
      <c r="AM2361" s="75"/>
      <c r="AN2361" s="75"/>
      <c r="AO2361" s="75"/>
      <c r="AP2361" s="75"/>
      <c r="AQ2361" s="75"/>
      <c r="AR2361" s="75"/>
      <c r="AS2361" s="75"/>
      <c r="AT2361" s="75"/>
      <c r="AU2361" s="75"/>
      <c r="AV2361" s="75"/>
      <c r="AW2361" s="84">
        <f>MAX(AV2363:AV2365)</f>
        <v>1000</v>
      </c>
      <c r="AX2361" s="83"/>
      <c r="AY2361" s="83"/>
      <c r="AZ2361" s="79"/>
      <c r="BA2361" s="80"/>
      <c r="BB2361" s="71"/>
      <c r="BC2361" s="54"/>
      <c r="BD2361" s="41">
        <v>4</v>
      </c>
      <c r="BE2361" s="52">
        <v>45</v>
      </c>
      <c r="BF2361" s="62">
        <v>4583</v>
      </c>
      <c r="BG2361" s="278" t="s">
        <v>50</v>
      </c>
    </row>
    <row r="2362" spans="1:59" s="63" customFormat="1" ht="12.75" x14ac:dyDescent="0.2">
      <c r="A2362" s="196">
        <v>4</v>
      </c>
      <c r="B2362" s="197" t="s">
        <v>422</v>
      </c>
      <c r="C2362" s="208">
        <v>45</v>
      </c>
      <c r="D2362" s="209" t="s">
        <v>794</v>
      </c>
      <c r="E2362" s="210">
        <v>4583</v>
      </c>
      <c r="F2362" s="211" t="s">
        <v>865</v>
      </c>
      <c r="G2362" s="231"/>
      <c r="H2362" s="85" t="s">
        <v>51</v>
      </c>
      <c r="I2362" s="223"/>
      <c r="J2362" s="73"/>
      <c r="K2362" s="73"/>
      <c r="L2362" s="73"/>
      <c r="M2362" s="74"/>
      <c r="N2362" s="248">
        <f>SUM(N2363:N2364)</f>
        <v>2</v>
      </c>
      <c r="O2362" s="293">
        <f>SUM(O2363:O2364)</f>
        <v>1</v>
      </c>
      <c r="P2362" s="292"/>
      <c r="Q2362" s="87"/>
      <c r="R2362" s="87"/>
      <c r="S2362" s="87"/>
      <c r="T2362" s="87"/>
      <c r="U2362" s="87"/>
      <c r="V2362" s="87"/>
      <c r="W2362" s="87"/>
      <c r="X2362" s="87"/>
      <c r="Y2362" s="88"/>
      <c r="Z2362" s="86">
        <f>SUM(Z2363:Z2364)</f>
        <v>0</v>
      </c>
      <c r="AA2362" s="88"/>
      <c r="AB2362" s="87"/>
      <c r="AC2362" s="87"/>
      <c r="AD2362" s="87"/>
      <c r="AE2362" s="87"/>
      <c r="AF2362" s="87"/>
      <c r="AG2362" s="87"/>
      <c r="AH2362" s="87"/>
      <c r="AI2362" s="87"/>
      <c r="AJ2362" s="88"/>
      <c r="AK2362" s="86">
        <f>SUM(AK2363:AK2364)</f>
        <v>0</v>
      </c>
      <c r="AL2362" s="88"/>
      <c r="AM2362" s="87"/>
      <c r="AN2362" s="87"/>
      <c r="AO2362" s="87"/>
      <c r="AP2362" s="87"/>
      <c r="AQ2362" s="87"/>
      <c r="AR2362" s="87"/>
      <c r="AS2362" s="87"/>
      <c r="AT2362" s="87"/>
      <c r="AU2362" s="87"/>
      <c r="AV2362" s="87"/>
      <c r="AW2362" s="112"/>
      <c r="AX2362" s="86">
        <f>SUM(AX2363:AX2364)</f>
        <v>550</v>
      </c>
      <c r="AY2362" s="88"/>
      <c r="AZ2362" s="79"/>
      <c r="BA2362" s="80"/>
      <c r="BB2362" s="71"/>
      <c r="BC2362" s="54"/>
      <c r="BD2362" s="41">
        <v>4</v>
      </c>
      <c r="BE2362" s="52">
        <v>45</v>
      </c>
      <c r="BF2362" s="62">
        <v>4583</v>
      </c>
      <c r="BG2362" s="279" t="s">
        <v>51</v>
      </c>
    </row>
    <row r="2363" spans="1:59" s="63" customFormat="1" ht="12.75" x14ac:dyDescent="0.2">
      <c r="A2363" s="196">
        <v>4</v>
      </c>
      <c r="B2363" s="197" t="s">
        <v>422</v>
      </c>
      <c r="C2363" s="208">
        <v>45</v>
      </c>
      <c r="D2363" s="209" t="s">
        <v>794</v>
      </c>
      <c r="E2363" s="210">
        <v>4583</v>
      </c>
      <c r="F2363" s="211" t="s">
        <v>865</v>
      </c>
      <c r="G2363" s="231"/>
      <c r="H2363" s="89" t="s">
        <v>52</v>
      </c>
      <c r="I2363" s="90" t="s">
        <v>863</v>
      </c>
      <c r="J2363" s="90" t="s">
        <v>860</v>
      </c>
      <c r="K2363" s="90" t="s">
        <v>64</v>
      </c>
      <c r="L2363" s="90" t="s">
        <v>528</v>
      </c>
      <c r="M2363" s="91"/>
      <c r="N2363" s="312">
        <v>1</v>
      </c>
      <c r="O2363" s="313">
        <f>N2363/N$2362</f>
        <v>0.5</v>
      </c>
      <c r="P2363" s="104"/>
      <c r="Q2363" s="92"/>
      <c r="R2363" s="92"/>
      <c r="S2363" s="92"/>
      <c r="T2363" s="92"/>
      <c r="U2363" s="92"/>
      <c r="V2363" s="92"/>
      <c r="W2363" s="92"/>
      <c r="X2363" s="109">
        <f>P2363*P$7+Q2363*Q$7+R2363*R$7+S2363*S$7+T2363*T$7+U2363*U$7+V2363*V$7+W2363*W$7</f>
        <v>0</v>
      </c>
      <c r="Y2363" s="83"/>
      <c r="Z2363" s="110">
        <f>X2363*$O2363</f>
        <v>0</v>
      </c>
      <c r="AA2363" s="111"/>
      <c r="AB2363" s="92"/>
      <c r="AC2363" s="92"/>
      <c r="AD2363" s="92"/>
      <c r="AE2363" s="92"/>
      <c r="AF2363" s="92"/>
      <c r="AG2363" s="92"/>
      <c r="AH2363" s="92"/>
      <c r="AI2363" s="109">
        <f>AB2363*AB$7+AC2363*AC$7+AD2363*AD$7+AE2363*AE$7+AF2363*AF$7+AG2363*AG$7+AH2363*AH$7</f>
        <v>0</v>
      </c>
      <c r="AJ2363" s="83"/>
      <c r="AK2363" s="110">
        <f>AI2363*$O2363</f>
        <v>0</v>
      </c>
      <c r="AL2363" s="111"/>
      <c r="AM2363" s="92"/>
      <c r="AN2363" s="92"/>
      <c r="AO2363" s="92"/>
      <c r="AP2363" s="92">
        <v>1</v>
      </c>
      <c r="AQ2363" s="92"/>
      <c r="AR2363" s="92"/>
      <c r="AS2363" s="92"/>
      <c r="AT2363" s="92"/>
      <c r="AU2363" s="92"/>
      <c r="AV2363" s="109">
        <f>AM2363*AM$7+AN2363*AN$7+AO2363*AO$7+AP2363*AP$7+AQ2363*AQ$7+AR2363*AR$7+AS2363*AS$7+AT2363*AT$7+AU2363*AU$7</f>
        <v>100</v>
      </c>
      <c r="AW2363" s="75"/>
      <c r="AX2363" s="110">
        <f>AV2363*$O2363</f>
        <v>50</v>
      </c>
      <c r="AY2363" s="83"/>
      <c r="AZ2363" s="93"/>
      <c r="BA2363" s="94" t="s">
        <v>105</v>
      </c>
      <c r="BB2363" s="71"/>
      <c r="BC2363" s="54"/>
      <c r="BD2363" s="41">
        <v>4</v>
      </c>
      <c r="BE2363" s="52">
        <v>45</v>
      </c>
      <c r="BF2363" s="62">
        <v>4583</v>
      </c>
      <c r="BG2363" s="280" t="s">
        <v>52</v>
      </c>
    </row>
    <row r="2364" spans="1:59" s="63" customFormat="1" ht="12.75" x14ac:dyDescent="0.2">
      <c r="A2364" s="196">
        <v>4</v>
      </c>
      <c r="B2364" s="197" t="s">
        <v>422</v>
      </c>
      <c r="C2364" s="208">
        <v>45</v>
      </c>
      <c r="D2364" s="209" t="s">
        <v>794</v>
      </c>
      <c r="E2364" s="210">
        <v>4583</v>
      </c>
      <c r="F2364" s="211" t="s">
        <v>865</v>
      </c>
      <c r="G2364" s="231"/>
      <c r="H2364" s="89"/>
      <c r="I2364" s="90" t="s">
        <v>532</v>
      </c>
      <c r="J2364" s="90"/>
      <c r="K2364" s="90" t="s">
        <v>64</v>
      </c>
      <c r="L2364" s="90" t="s">
        <v>533</v>
      </c>
      <c r="M2364" s="91"/>
      <c r="N2364" s="312">
        <v>1</v>
      </c>
      <c r="O2364" s="313">
        <f>N2364/N$2362</f>
        <v>0.5</v>
      </c>
      <c r="P2364" s="104"/>
      <c r="Q2364" s="92"/>
      <c r="R2364" s="92"/>
      <c r="S2364" s="92"/>
      <c r="T2364" s="92"/>
      <c r="U2364" s="92"/>
      <c r="V2364" s="92"/>
      <c r="W2364" s="92"/>
      <c r="X2364" s="109">
        <f>P2364*P$7+Q2364*Q$7+R2364*R$7+S2364*S$7+T2364*T$7+U2364*U$7+V2364*V$7+W2364*W$7</f>
        <v>0</v>
      </c>
      <c r="Y2364" s="83"/>
      <c r="Z2364" s="110">
        <f>X2364*$O2364</f>
        <v>0</v>
      </c>
      <c r="AA2364" s="111"/>
      <c r="AB2364" s="92"/>
      <c r="AC2364" s="92"/>
      <c r="AD2364" s="92"/>
      <c r="AE2364" s="92"/>
      <c r="AF2364" s="92"/>
      <c r="AG2364" s="92"/>
      <c r="AH2364" s="92"/>
      <c r="AI2364" s="109">
        <f>AB2364*AB$7+AC2364*AC$7+AD2364*AD$7+AE2364*AE$7+AF2364*AF$7+AG2364*AG$7+AH2364*AH$7</f>
        <v>0</v>
      </c>
      <c r="AJ2364" s="83"/>
      <c r="AK2364" s="110">
        <f>AI2364*$O2364</f>
        <v>0</v>
      </c>
      <c r="AL2364" s="111"/>
      <c r="AM2364" s="92"/>
      <c r="AN2364" s="92"/>
      <c r="AO2364" s="92"/>
      <c r="AP2364" s="92"/>
      <c r="AQ2364" s="92"/>
      <c r="AR2364" s="92"/>
      <c r="AS2364" s="92">
        <v>1</v>
      </c>
      <c r="AT2364" s="92"/>
      <c r="AU2364" s="92"/>
      <c r="AV2364" s="109">
        <f>AM2364*AM$7+AN2364*AN$7+AO2364*AO$7+AP2364*AP$7+AQ2364*AQ$7+AR2364*AR$7+AS2364*AS$7+AT2364*AT$7+AU2364*AU$7</f>
        <v>1000</v>
      </c>
      <c r="AW2364" s="75"/>
      <c r="AX2364" s="110">
        <f>AV2364*$O2364</f>
        <v>500</v>
      </c>
      <c r="AY2364" s="111"/>
      <c r="AZ2364" s="93"/>
      <c r="BA2364" s="94" t="s">
        <v>554</v>
      </c>
      <c r="BB2364" s="71"/>
      <c r="BC2364" s="54"/>
      <c r="BD2364" s="41">
        <v>4</v>
      </c>
      <c r="BE2364" s="52">
        <v>45</v>
      </c>
      <c r="BF2364" s="62">
        <v>4583</v>
      </c>
      <c r="BG2364" s="280" t="s">
        <v>52</v>
      </c>
    </row>
    <row r="2365" spans="1:59" s="63" customFormat="1" ht="12.75" x14ac:dyDescent="0.2">
      <c r="A2365" s="196">
        <v>4</v>
      </c>
      <c r="B2365" s="197" t="s">
        <v>422</v>
      </c>
      <c r="C2365" s="208">
        <v>45</v>
      </c>
      <c r="D2365" s="209" t="s">
        <v>794</v>
      </c>
      <c r="E2365" s="210">
        <v>4583</v>
      </c>
      <c r="F2365" s="211" t="s">
        <v>865</v>
      </c>
      <c r="G2365" s="231"/>
      <c r="H2365" s="89"/>
      <c r="I2365" s="219"/>
      <c r="J2365" s="90"/>
      <c r="K2365" s="90"/>
      <c r="L2365" s="90"/>
      <c r="M2365" s="91"/>
      <c r="N2365" s="247"/>
      <c r="O2365" s="306"/>
      <c r="P2365" s="104"/>
      <c r="Q2365" s="92"/>
      <c r="R2365" s="92"/>
      <c r="S2365" s="92"/>
      <c r="T2365" s="92"/>
      <c r="U2365" s="92"/>
      <c r="V2365" s="92"/>
      <c r="W2365" s="92"/>
      <c r="X2365" s="75"/>
      <c r="Y2365" s="83"/>
      <c r="Z2365" s="83"/>
      <c r="AA2365" s="83"/>
      <c r="AB2365" s="92"/>
      <c r="AC2365" s="92"/>
      <c r="AD2365" s="92"/>
      <c r="AE2365" s="92"/>
      <c r="AF2365" s="92"/>
      <c r="AG2365" s="92"/>
      <c r="AH2365" s="92"/>
      <c r="AI2365" s="75"/>
      <c r="AJ2365" s="83"/>
      <c r="AK2365" s="83"/>
      <c r="AL2365" s="83"/>
      <c r="AM2365" s="92"/>
      <c r="AN2365" s="92"/>
      <c r="AO2365" s="92"/>
      <c r="AP2365" s="92"/>
      <c r="AQ2365" s="92"/>
      <c r="AR2365" s="92"/>
      <c r="AS2365" s="92"/>
      <c r="AT2365" s="92"/>
      <c r="AU2365" s="92"/>
      <c r="AV2365" s="75"/>
      <c r="AW2365" s="75"/>
      <c r="AX2365" s="83"/>
      <c r="AY2365" s="83"/>
      <c r="AZ2365" s="93"/>
      <c r="BA2365" s="94"/>
      <c r="BB2365" s="71"/>
      <c r="BC2365" s="54"/>
      <c r="BD2365" s="41">
        <v>4</v>
      </c>
      <c r="BE2365" s="52">
        <v>45</v>
      </c>
      <c r="BF2365" s="62">
        <v>4583</v>
      </c>
      <c r="BG2365" s="280" t="s">
        <v>52</v>
      </c>
    </row>
    <row r="2366" spans="1:59" s="63" customFormat="1" ht="12.75" x14ac:dyDescent="0.2">
      <c r="A2366" s="196">
        <v>4</v>
      </c>
      <c r="B2366" s="197" t="s">
        <v>422</v>
      </c>
      <c r="C2366" s="208">
        <v>45</v>
      </c>
      <c r="D2366" s="209" t="s">
        <v>794</v>
      </c>
      <c r="E2366" s="210">
        <v>4583</v>
      </c>
      <c r="F2366" s="211" t="s">
        <v>865</v>
      </c>
      <c r="G2366" s="231"/>
      <c r="H2366" s="65"/>
      <c r="I2366" s="222"/>
      <c r="J2366" s="66"/>
      <c r="K2366" s="66"/>
      <c r="L2366" s="66"/>
      <c r="M2366" s="64"/>
      <c r="N2366" s="304"/>
      <c r="O2366" s="305"/>
      <c r="P2366" s="127"/>
      <c r="Q2366" s="67"/>
      <c r="R2366" s="67"/>
      <c r="S2366" s="67"/>
      <c r="T2366" s="67"/>
      <c r="U2366" s="67"/>
      <c r="V2366" s="67"/>
      <c r="W2366" s="67"/>
      <c r="X2366" s="67"/>
      <c r="Y2366" s="68"/>
      <c r="Z2366" s="68"/>
      <c r="AA2366" s="68"/>
      <c r="AB2366" s="67"/>
      <c r="AC2366" s="67"/>
      <c r="AD2366" s="67"/>
      <c r="AE2366" s="67"/>
      <c r="AF2366" s="67"/>
      <c r="AG2366" s="67"/>
      <c r="AH2366" s="67"/>
      <c r="AI2366" s="67"/>
      <c r="AJ2366" s="68"/>
      <c r="AK2366" s="68"/>
      <c r="AL2366" s="68"/>
      <c r="AM2366" s="67"/>
      <c r="AN2366" s="67"/>
      <c r="AO2366" s="67"/>
      <c r="AP2366" s="67"/>
      <c r="AQ2366" s="67"/>
      <c r="AR2366" s="67"/>
      <c r="AS2366" s="67"/>
      <c r="AT2366" s="67"/>
      <c r="AU2366" s="67"/>
      <c r="AV2366" s="67"/>
      <c r="AW2366" s="67"/>
      <c r="AX2366" s="68"/>
      <c r="AY2366" s="68"/>
      <c r="AZ2366" s="69"/>
      <c r="BA2366" s="70"/>
      <c r="BB2366" s="71"/>
      <c r="BC2366" s="54"/>
      <c r="BD2366" s="41">
        <v>4</v>
      </c>
      <c r="BE2366" s="52">
        <v>45</v>
      </c>
      <c r="BF2366" s="62">
        <v>4583</v>
      </c>
      <c r="BG2366" s="275"/>
    </row>
    <row r="2367" spans="1:59" s="63" customFormat="1" ht="12.75" x14ac:dyDescent="0.2">
      <c r="A2367" s="196">
        <v>4</v>
      </c>
      <c r="B2367" s="197" t="s">
        <v>422</v>
      </c>
      <c r="C2367" s="208">
        <v>45</v>
      </c>
      <c r="D2367" s="209" t="s">
        <v>794</v>
      </c>
      <c r="E2367" s="210">
        <v>4583</v>
      </c>
      <c r="F2367" s="211" t="s">
        <v>865</v>
      </c>
      <c r="G2367" s="230"/>
      <c r="H2367" s="56"/>
      <c r="I2367" s="221"/>
      <c r="J2367" s="57"/>
      <c r="K2367" s="57"/>
      <c r="L2367" s="57"/>
      <c r="M2367" s="55"/>
      <c r="N2367" s="303"/>
      <c r="O2367" s="245"/>
      <c r="P2367" s="122"/>
      <c r="Q2367" s="58"/>
      <c r="R2367" s="58"/>
      <c r="S2367" s="58"/>
      <c r="T2367" s="58"/>
      <c r="U2367" s="58"/>
      <c r="V2367" s="58"/>
      <c r="W2367" s="58"/>
      <c r="X2367" s="58"/>
      <c r="Y2367" s="59"/>
      <c r="Z2367" s="59"/>
      <c r="AA2367" s="59"/>
      <c r="AB2367" s="58"/>
      <c r="AC2367" s="58"/>
      <c r="AD2367" s="58"/>
      <c r="AE2367" s="58"/>
      <c r="AF2367" s="58"/>
      <c r="AG2367" s="58"/>
      <c r="AH2367" s="58"/>
      <c r="AI2367" s="58"/>
      <c r="AJ2367" s="59"/>
      <c r="AK2367" s="59"/>
      <c r="AL2367" s="59"/>
      <c r="AM2367" s="58"/>
      <c r="AN2367" s="58"/>
      <c r="AO2367" s="58"/>
      <c r="AP2367" s="58"/>
      <c r="AQ2367" s="58"/>
      <c r="AR2367" s="58"/>
      <c r="AS2367" s="58"/>
      <c r="AT2367" s="58"/>
      <c r="AU2367" s="58"/>
      <c r="AV2367" s="58"/>
      <c r="AW2367" s="58"/>
      <c r="AX2367" s="59"/>
      <c r="AY2367" s="59"/>
      <c r="AZ2367" s="60"/>
      <c r="BA2367" s="61"/>
      <c r="BB2367" s="54"/>
      <c r="BC2367" s="54"/>
      <c r="BD2367" s="41">
        <v>4</v>
      </c>
      <c r="BE2367" s="52">
        <v>45</v>
      </c>
      <c r="BF2367" s="62">
        <v>4583</v>
      </c>
      <c r="BG2367" s="274"/>
    </row>
    <row r="2368" spans="1:59" x14ac:dyDescent="0.25">
      <c r="A2368" s="196">
        <v>4</v>
      </c>
      <c r="B2368" s="197" t="s">
        <v>422</v>
      </c>
      <c r="C2368" s="208">
        <v>45</v>
      </c>
      <c r="D2368" s="209" t="s">
        <v>794</v>
      </c>
      <c r="E2368" s="212">
        <v>4584</v>
      </c>
      <c r="F2368" s="213" t="s">
        <v>866</v>
      </c>
      <c r="G2368" s="234"/>
      <c r="H2368" s="138"/>
      <c r="I2368" s="224"/>
      <c r="J2368" s="98"/>
      <c r="K2368" s="98"/>
      <c r="L2368" s="98"/>
      <c r="M2368" s="137"/>
      <c r="N2368" s="322"/>
      <c r="O2368" s="323"/>
      <c r="P2368" s="139"/>
      <c r="Q2368" s="139"/>
      <c r="R2368" s="139"/>
      <c r="S2368" s="139"/>
      <c r="T2368" s="139"/>
      <c r="U2368" s="139"/>
      <c r="V2368" s="139"/>
      <c r="W2368" s="139"/>
      <c r="X2368" s="139"/>
      <c r="Y2368" s="100"/>
      <c r="Z2368" s="125"/>
      <c r="AA2368" s="125"/>
      <c r="AB2368" s="139"/>
      <c r="AC2368" s="139"/>
      <c r="AD2368" s="139"/>
      <c r="AE2368" s="139"/>
      <c r="AF2368" s="139"/>
      <c r="AG2368" s="139"/>
      <c r="AH2368" s="139"/>
      <c r="AI2368" s="139"/>
      <c r="AJ2368" s="100"/>
      <c r="AK2368" s="125"/>
      <c r="AL2368" s="125"/>
      <c r="AM2368" s="139"/>
      <c r="AN2368" s="139"/>
      <c r="AO2368" s="139"/>
      <c r="AP2368" s="139"/>
      <c r="AQ2368" s="139"/>
      <c r="AR2368" s="139"/>
      <c r="AS2368" s="139"/>
      <c r="AT2368" s="139"/>
      <c r="AU2368" s="139"/>
      <c r="AV2368" s="139"/>
      <c r="AW2368" s="99"/>
      <c r="AX2368" s="125"/>
      <c r="AY2368" s="100"/>
      <c r="AZ2368" s="140"/>
      <c r="BA2368" s="141"/>
      <c r="BB2368" s="136"/>
      <c r="BC2368" s="136"/>
      <c r="BD2368" s="41">
        <v>4</v>
      </c>
      <c r="BE2368" s="52">
        <v>45</v>
      </c>
      <c r="BF2368" s="103">
        <v>4584</v>
      </c>
      <c r="BG2368" s="283"/>
    </row>
    <row r="2369" spans="1:59" s="63" customFormat="1" ht="12.75" x14ac:dyDescent="0.2">
      <c r="A2369" s="196">
        <v>4</v>
      </c>
      <c r="B2369" s="197" t="s">
        <v>422</v>
      </c>
      <c r="C2369" s="208">
        <v>45</v>
      </c>
      <c r="D2369" s="209" t="s">
        <v>794</v>
      </c>
      <c r="E2369" s="212">
        <v>4584</v>
      </c>
      <c r="F2369" s="213" t="s">
        <v>866</v>
      </c>
      <c r="G2369" s="232"/>
      <c r="H2369" s="97"/>
      <c r="I2369" s="224"/>
      <c r="J2369" s="98"/>
      <c r="K2369" s="98"/>
      <c r="L2369" s="98"/>
      <c r="M2369" s="96"/>
      <c r="N2369" s="307"/>
      <c r="O2369" s="246"/>
      <c r="P2369" s="124"/>
      <c r="Q2369" s="99"/>
      <c r="R2369" s="99"/>
      <c r="S2369" s="99"/>
      <c r="T2369" s="99"/>
      <c r="U2369" s="99"/>
      <c r="V2369" s="99"/>
      <c r="W2369" s="99"/>
      <c r="X2369" s="99"/>
      <c r="Y2369" s="100"/>
      <c r="Z2369" s="100"/>
      <c r="AA2369" s="100"/>
      <c r="AB2369" s="99"/>
      <c r="AC2369" s="99"/>
      <c r="AD2369" s="99"/>
      <c r="AE2369" s="99"/>
      <c r="AF2369" s="99"/>
      <c r="AG2369" s="99"/>
      <c r="AH2369" s="99"/>
      <c r="AI2369" s="99"/>
      <c r="AJ2369" s="100"/>
      <c r="AK2369" s="100"/>
      <c r="AL2369" s="100"/>
      <c r="AM2369" s="99"/>
      <c r="AN2369" s="99"/>
      <c r="AO2369" s="99"/>
      <c r="AP2369" s="99"/>
      <c r="AQ2369" s="99"/>
      <c r="AR2369" s="99"/>
      <c r="AS2369" s="99"/>
      <c r="AT2369" s="99"/>
      <c r="AU2369" s="99"/>
      <c r="AV2369" s="99"/>
      <c r="AW2369" s="99"/>
      <c r="AX2369" s="100"/>
      <c r="AY2369" s="100"/>
      <c r="AZ2369" s="101"/>
      <c r="BA2369" s="102"/>
      <c r="BB2369" s="95"/>
      <c r="BC2369" s="95"/>
      <c r="BD2369" s="41">
        <v>4</v>
      </c>
      <c r="BE2369" s="52">
        <v>45</v>
      </c>
      <c r="BF2369" s="103">
        <v>4584</v>
      </c>
      <c r="BG2369" s="277"/>
    </row>
    <row r="2370" spans="1:59" s="63" customFormat="1" ht="12.75" x14ac:dyDescent="0.2">
      <c r="A2370" s="196">
        <v>4</v>
      </c>
      <c r="B2370" s="197" t="s">
        <v>422</v>
      </c>
      <c r="C2370" s="208">
        <v>45</v>
      </c>
      <c r="D2370" s="209" t="s">
        <v>794</v>
      </c>
      <c r="E2370" s="212">
        <v>4584</v>
      </c>
      <c r="F2370" s="213" t="s">
        <v>866</v>
      </c>
      <c r="G2370" s="231"/>
      <c r="H2370" s="65"/>
      <c r="I2370" s="222"/>
      <c r="J2370" s="66"/>
      <c r="K2370" s="66"/>
      <c r="L2370" s="66"/>
      <c r="M2370" s="64"/>
      <c r="N2370" s="304"/>
      <c r="O2370" s="305"/>
      <c r="P2370" s="127"/>
      <c r="Q2370" s="67"/>
      <c r="R2370" s="67"/>
      <c r="S2370" s="67"/>
      <c r="T2370" s="67"/>
      <c r="U2370" s="67"/>
      <c r="V2370" s="67"/>
      <c r="W2370" s="67"/>
      <c r="X2370" s="67"/>
      <c r="Y2370" s="68"/>
      <c r="Z2370" s="68"/>
      <c r="AA2370" s="68"/>
      <c r="AB2370" s="67"/>
      <c r="AC2370" s="67"/>
      <c r="AD2370" s="67"/>
      <c r="AE2370" s="67"/>
      <c r="AF2370" s="67"/>
      <c r="AG2370" s="67"/>
      <c r="AH2370" s="67"/>
      <c r="AI2370" s="67"/>
      <c r="AJ2370" s="68"/>
      <c r="AK2370" s="68"/>
      <c r="AL2370" s="68"/>
      <c r="AM2370" s="67"/>
      <c r="AN2370" s="67"/>
      <c r="AO2370" s="67"/>
      <c r="AP2370" s="67"/>
      <c r="AQ2370" s="67"/>
      <c r="AR2370" s="67"/>
      <c r="AS2370" s="67"/>
      <c r="AT2370" s="67"/>
      <c r="AU2370" s="67"/>
      <c r="AV2370" s="67"/>
      <c r="AW2370" s="67"/>
      <c r="AX2370" s="68"/>
      <c r="AY2370" s="68"/>
      <c r="AZ2370" s="69"/>
      <c r="BA2370" s="70"/>
      <c r="BB2370" s="71"/>
      <c r="BC2370" s="95"/>
      <c r="BD2370" s="41">
        <v>4</v>
      </c>
      <c r="BE2370" s="52">
        <v>45</v>
      </c>
      <c r="BF2370" s="103">
        <v>4584</v>
      </c>
      <c r="BG2370" s="275"/>
    </row>
    <row r="2371" spans="1:59" s="63" customFormat="1" ht="12.75" x14ac:dyDescent="0.2">
      <c r="A2371" s="196">
        <v>4</v>
      </c>
      <c r="B2371" s="197" t="s">
        <v>422</v>
      </c>
      <c r="C2371" s="208">
        <v>45</v>
      </c>
      <c r="D2371" s="209" t="s">
        <v>794</v>
      </c>
      <c r="E2371" s="212">
        <v>4584</v>
      </c>
      <c r="F2371" s="213" t="s">
        <v>866</v>
      </c>
      <c r="G2371" s="231"/>
      <c r="H2371" s="72" t="s">
        <v>47</v>
      </c>
      <c r="I2371" s="223"/>
      <c r="J2371" s="73"/>
      <c r="K2371" s="73"/>
      <c r="L2371" s="73"/>
      <c r="M2371" s="74"/>
      <c r="N2371" s="247"/>
      <c r="O2371" s="306"/>
      <c r="P2371" s="105"/>
      <c r="Q2371" s="75"/>
      <c r="R2371" s="75"/>
      <c r="S2371" s="75"/>
      <c r="T2371" s="75"/>
      <c r="U2371" s="75"/>
      <c r="V2371" s="75"/>
      <c r="W2371" s="75"/>
      <c r="X2371" s="75"/>
      <c r="Y2371" s="76">
        <f>IF(ISNUMBER(VLOOKUP(Y2373,P$7:W$7,MATCH(Y2373,P$7:W$7))),VLOOKUP(Y2373,P$7:W$7,MATCH(Y2373,P$7:W$7)),IF(N2375=0,"No Data",IF(Y2373&gt;0,"&lt;100",0)))</f>
        <v>0</v>
      </c>
      <c r="Z2371" s="77">
        <f>IF(ISNUMBER(VLOOKUP(Z2375,P$7:W$7,MATCH(Z2375,P$7:W$7))),VLOOKUP(Z2375,P$7:W$7,MATCH(Z2375,P$7:W$7)),IF(N2375=0,"No Data",IF(Z2375&gt;0,"&lt;100",0)))</f>
        <v>0</v>
      </c>
      <c r="AA2371" s="106">
        <f>IF(ISNUMBER(Z2371),Z2371,0)</f>
        <v>0</v>
      </c>
      <c r="AB2371" s="75"/>
      <c r="AC2371" s="75"/>
      <c r="AD2371" s="75"/>
      <c r="AE2371" s="75"/>
      <c r="AF2371" s="75"/>
      <c r="AG2371" s="75"/>
      <c r="AH2371" s="75"/>
      <c r="AI2371" s="75"/>
      <c r="AJ2371" s="76">
        <f>IF(ISNUMBER(VLOOKUP(AJ2373,AB$7:AH$7,MATCH(AJ2373,AB$7:AH$7))),VLOOKUP(AJ2373,AB$7:AH$7,MATCH(AJ2373,AB$7:AH$7)),IF(N2375=0,"No Data",IF(AJ2373&gt;0,"&lt;50",0)))</f>
        <v>0</v>
      </c>
      <c r="AK2371" s="77">
        <f>IF(ISNUMBER(VLOOKUP(AK2375,AB$7:AH$7,MATCH(AK2375,AB$7:AH$7))),VLOOKUP(AK2375,AB$7:AH$7,MATCH(AK2375,AB$7:AH$7)),IF(N2375=0,"No Data",IF(AK2375&gt;0,"&lt;50",0)))</f>
        <v>0</v>
      </c>
      <c r="AL2371" s="106">
        <f>IF(ISNUMBER(AK2371),AK2371,0)</f>
        <v>0</v>
      </c>
      <c r="AM2371" s="75"/>
      <c r="AN2371" s="75"/>
      <c r="AO2371" s="75"/>
      <c r="AP2371" s="75"/>
      <c r="AQ2371" s="75"/>
      <c r="AR2371" s="75"/>
      <c r="AS2371" s="75"/>
      <c r="AT2371" s="75"/>
      <c r="AU2371" s="75"/>
      <c r="AV2371" s="75"/>
      <c r="AW2371" s="76">
        <f>IF(ISNUMBER(VLOOKUP(AW2373,AM$7:AU$7,MATCH(AW2373,AM$7:AU$7))),VLOOKUP(AW2373,AM$7:AU$7,MATCH(AW2373,AM$7:AU$7)),IF(N2375=0,"No Data",IF(AW2373&gt;0,"&lt;10",0)))</f>
        <v>250</v>
      </c>
      <c r="AX2371" s="77">
        <f>IF(ISNUMBER(VLOOKUP(AX2375,AM$7:AU$7,MATCH(AX2375,AM$7:AU$7))),VLOOKUP(AX2375,AM$7:AU$7,MATCH(AX2375,AM$7:AU$7)),IF(N2375=0,"No Data",IF(AX2375&gt;0,"&lt;10",0)))</f>
        <v>250</v>
      </c>
      <c r="AY2371" s="106">
        <f>IF(ISNUMBER(AX2371),AX2371,0)</f>
        <v>250</v>
      </c>
      <c r="AZ2371" s="79"/>
      <c r="BA2371" s="80"/>
      <c r="BB2371" s="71"/>
      <c r="BC2371" s="95"/>
      <c r="BD2371" s="41">
        <v>4</v>
      </c>
      <c r="BE2371" s="52">
        <v>45</v>
      </c>
      <c r="BF2371" s="103">
        <v>4584</v>
      </c>
      <c r="BG2371" s="276" t="s">
        <v>47</v>
      </c>
    </row>
    <row r="2372" spans="1:59" s="63" customFormat="1" ht="12.75" x14ac:dyDescent="0.2">
      <c r="A2372" s="196">
        <v>4</v>
      </c>
      <c r="B2372" s="197" t="s">
        <v>422</v>
      </c>
      <c r="C2372" s="208">
        <v>45</v>
      </c>
      <c r="D2372" s="209" t="s">
        <v>794</v>
      </c>
      <c r="E2372" s="212">
        <v>4584</v>
      </c>
      <c r="F2372" s="213" t="s">
        <v>866</v>
      </c>
      <c r="G2372" s="231"/>
      <c r="H2372" s="81" t="s">
        <v>48</v>
      </c>
      <c r="I2372" s="223"/>
      <c r="J2372" s="73"/>
      <c r="K2372" s="73"/>
      <c r="L2372" s="73"/>
      <c r="M2372" s="74"/>
      <c r="N2372" s="247"/>
      <c r="O2372" s="306"/>
      <c r="P2372" s="105"/>
      <c r="Q2372" s="75"/>
      <c r="R2372" s="75"/>
      <c r="S2372" s="75"/>
      <c r="T2372" s="75"/>
      <c r="U2372" s="75"/>
      <c r="V2372" s="75"/>
      <c r="W2372" s="75"/>
      <c r="X2372" s="75"/>
      <c r="Y2372" s="82">
        <f>MIN(X2376:X2378)</f>
        <v>0</v>
      </c>
      <c r="Z2372" s="83"/>
      <c r="AA2372" s="83"/>
      <c r="AB2372" s="75"/>
      <c r="AC2372" s="75"/>
      <c r="AD2372" s="75"/>
      <c r="AE2372" s="75"/>
      <c r="AF2372" s="75"/>
      <c r="AG2372" s="75"/>
      <c r="AH2372" s="75"/>
      <c r="AI2372" s="75"/>
      <c r="AJ2372" s="82">
        <f>MIN(AI2376:AI2378)</f>
        <v>0</v>
      </c>
      <c r="AK2372" s="83"/>
      <c r="AL2372" s="83"/>
      <c r="AM2372" s="75"/>
      <c r="AN2372" s="75"/>
      <c r="AO2372" s="75"/>
      <c r="AP2372" s="75"/>
      <c r="AQ2372" s="75"/>
      <c r="AR2372" s="75"/>
      <c r="AS2372" s="75"/>
      <c r="AT2372" s="75"/>
      <c r="AU2372" s="75"/>
      <c r="AV2372" s="75"/>
      <c r="AW2372" s="82">
        <f>MIN(AV2376:AV2378)</f>
        <v>100</v>
      </c>
      <c r="AX2372" s="83"/>
      <c r="AY2372" s="83"/>
      <c r="AZ2372" s="79"/>
      <c r="BA2372" s="80"/>
      <c r="BB2372" s="71"/>
      <c r="BC2372" s="95"/>
      <c r="BD2372" s="41">
        <v>4</v>
      </c>
      <c r="BE2372" s="52">
        <v>45</v>
      </c>
      <c r="BF2372" s="103">
        <v>4584</v>
      </c>
      <c r="BG2372" s="278" t="s">
        <v>48</v>
      </c>
    </row>
    <row r="2373" spans="1:59" s="63" customFormat="1" ht="12.75" x14ac:dyDescent="0.2">
      <c r="A2373" s="196">
        <v>4</v>
      </c>
      <c r="B2373" s="197" t="s">
        <v>422</v>
      </c>
      <c r="C2373" s="208">
        <v>45</v>
      </c>
      <c r="D2373" s="209" t="s">
        <v>794</v>
      </c>
      <c r="E2373" s="212">
        <v>4584</v>
      </c>
      <c r="F2373" s="213" t="s">
        <v>866</v>
      </c>
      <c r="G2373" s="231"/>
      <c r="H2373" s="81" t="s">
        <v>49</v>
      </c>
      <c r="I2373" s="223"/>
      <c r="J2373" s="73"/>
      <c r="K2373" s="73"/>
      <c r="L2373" s="73"/>
      <c r="M2373" s="74"/>
      <c r="N2373" s="247"/>
      <c r="O2373" s="306"/>
      <c r="P2373" s="105"/>
      <c r="Q2373" s="75"/>
      <c r="R2373" s="75"/>
      <c r="S2373" s="75"/>
      <c r="T2373" s="75"/>
      <c r="U2373" s="75"/>
      <c r="V2373" s="75"/>
      <c r="W2373" s="75"/>
      <c r="X2373" s="75"/>
      <c r="Y2373" s="84">
        <f>IF(ISNUMBER(AVERAGE(X2376:X2378)),AVERAGE(X2376:X2378),0)</f>
        <v>0</v>
      </c>
      <c r="Z2373" s="83"/>
      <c r="AA2373" s="83"/>
      <c r="AB2373" s="75"/>
      <c r="AC2373" s="75"/>
      <c r="AD2373" s="75"/>
      <c r="AE2373" s="75"/>
      <c r="AF2373" s="75"/>
      <c r="AG2373" s="75"/>
      <c r="AH2373" s="75"/>
      <c r="AI2373" s="75"/>
      <c r="AJ2373" s="84">
        <f>IF(ISNUMBER(AVERAGE(AI2376:AI2378)),AVERAGE(AI2376:AI2378),0)</f>
        <v>0</v>
      </c>
      <c r="AK2373" s="83"/>
      <c r="AL2373" s="83"/>
      <c r="AM2373" s="75"/>
      <c r="AN2373" s="75"/>
      <c r="AO2373" s="75"/>
      <c r="AP2373" s="75"/>
      <c r="AQ2373" s="75"/>
      <c r="AR2373" s="75"/>
      <c r="AS2373" s="75"/>
      <c r="AT2373" s="75"/>
      <c r="AU2373" s="75"/>
      <c r="AV2373" s="75"/>
      <c r="AW2373" s="84">
        <f>IF(ISNUMBER(AVERAGE(AV2376:AV2378)),AVERAGE(AV2376:AV2378),0)</f>
        <v>300</v>
      </c>
      <c r="AX2373" s="83"/>
      <c r="AY2373" s="83"/>
      <c r="AZ2373" s="79"/>
      <c r="BA2373" s="80"/>
      <c r="BB2373" s="71"/>
      <c r="BC2373" s="95"/>
      <c r="BD2373" s="41">
        <v>4</v>
      </c>
      <c r="BE2373" s="52">
        <v>45</v>
      </c>
      <c r="BF2373" s="103">
        <v>4584</v>
      </c>
      <c r="BG2373" s="278" t="s">
        <v>49</v>
      </c>
    </row>
    <row r="2374" spans="1:59" s="63" customFormat="1" ht="12.75" x14ac:dyDescent="0.2">
      <c r="A2374" s="196">
        <v>4</v>
      </c>
      <c r="B2374" s="197" t="s">
        <v>422</v>
      </c>
      <c r="C2374" s="208">
        <v>45</v>
      </c>
      <c r="D2374" s="209" t="s">
        <v>794</v>
      </c>
      <c r="E2374" s="212">
        <v>4584</v>
      </c>
      <c r="F2374" s="213" t="s">
        <v>866</v>
      </c>
      <c r="G2374" s="231"/>
      <c r="H2374" s="81" t="s">
        <v>50</v>
      </c>
      <c r="I2374" s="223"/>
      <c r="J2374" s="73"/>
      <c r="K2374" s="73"/>
      <c r="L2374" s="73"/>
      <c r="M2374" s="74"/>
      <c r="N2374" s="247"/>
      <c r="O2374" s="306"/>
      <c r="P2374" s="105"/>
      <c r="Q2374" s="75"/>
      <c r="R2374" s="75"/>
      <c r="S2374" s="75"/>
      <c r="T2374" s="75"/>
      <c r="U2374" s="75"/>
      <c r="V2374" s="75"/>
      <c r="W2374" s="75"/>
      <c r="X2374" s="75"/>
      <c r="Y2374" s="84">
        <f>MAX(X2376:X2378)</f>
        <v>0</v>
      </c>
      <c r="Z2374" s="83"/>
      <c r="AA2374" s="83"/>
      <c r="AB2374" s="75"/>
      <c r="AC2374" s="75"/>
      <c r="AD2374" s="75"/>
      <c r="AE2374" s="75"/>
      <c r="AF2374" s="75"/>
      <c r="AG2374" s="75"/>
      <c r="AH2374" s="75"/>
      <c r="AI2374" s="75"/>
      <c r="AJ2374" s="84">
        <f>MAX(AI2376:AI2378)</f>
        <v>0</v>
      </c>
      <c r="AK2374" s="83"/>
      <c r="AL2374" s="83"/>
      <c r="AM2374" s="75"/>
      <c r="AN2374" s="75"/>
      <c r="AO2374" s="75"/>
      <c r="AP2374" s="75"/>
      <c r="AQ2374" s="75"/>
      <c r="AR2374" s="75"/>
      <c r="AS2374" s="75"/>
      <c r="AT2374" s="75"/>
      <c r="AU2374" s="75"/>
      <c r="AV2374" s="75"/>
      <c r="AW2374" s="84">
        <f>MAX(AV2376:AV2378)</f>
        <v>500</v>
      </c>
      <c r="AX2374" s="83"/>
      <c r="AY2374" s="83"/>
      <c r="AZ2374" s="79"/>
      <c r="BA2374" s="80"/>
      <c r="BB2374" s="71"/>
      <c r="BC2374" s="95"/>
      <c r="BD2374" s="41">
        <v>4</v>
      </c>
      <c r="BE2374" s="52">
        <v>45</v>
      </c>
      <c r="BF2374" s="103">
        <v>4584</v>
      </c>
      <c r="BG2374" s="278" t="s">
        <v>50</v>
      </c>
    </row>
    <row r="2375" spans="1:59" s="63" customFormat="1" ht="12.75" x14ac:dyDescent="0.2">
      <c r="A2375" s="196">
        <v>4</v>
      </c>
      <c r="B2375" s="197" t="s">
        <v>422</v>
      </c>
      <c r="C2375" s="208">
        <v>45</v>
      </c>
      <c r="D2375" s="209" t="s">
        <v>794</v>
      </c>
      <c r="E2375" s="212">
        <v>4584</v>
      </c>
      <c r="F2375" s="213" t="s">
        <v>866</v>
      </c>
      <c r="G2375" s="231"/>
      <c r="H2375" s="85" t="s">
        <v>51</v>
      </c>
      <c r="I2375" s="223"/>
      <c r="J2375" s="73"/>
      <c r="K2375" s="73"/>
      <c r="L2375" s="73"/>
      <c r="M2375" s="74"/>
      <c r="N2375" s="248">
        <f>SUM(N2376:N2377)</f>
        <v>2</v>
      </c>
      <c r="O2375" s="293">
        <f>SUM(O2376:O2377)</f>
        <v>1</v>
      </c>
      <c r="P2375" s="292"/>
      <c r="Q2375" s="87"/>
      <c r="R2375" s="87"/>
      <c r="S2375" s="87"/>
      <c r="T2375" s="87"/>
      <c r="U2375" s="87"/>
      <c r="V2375" s="87"/>
      <c r="W2375" s="87"/>
      <c r="X2375" s="87"/>
      <c r="Y2375" s="88"/>
      <c r="Z2375" s="86">
        <f>SUM(Z2376:Z2377)</f>
        <v>0</v>
      </c>
      <c r="AA2375" s="88"/>
      <c r="AB2375" s="87"/>
      <c r="AC2375" s="87"/>
      <c r="AD2375" s="87"/>
      <c r="AE2375" s="87"/>
      <c r="AF2375" s="87"/>
      <c r="AG2375" s="87"/>
      <c r="AH2375" s="87"/>
      <c r="AI2375" s="87"/>
      <c r="AJ2375" s="88"/>
      <c r="AK2375" s="86">
        <f>SUM(AK2376:AK2377)</f>
        <v>0</v>
      </c>
      <c r="AL2375" s="88"/>
      <c r="AM2375" s="87"/>
      <c r="AN2375" s="87"/>
      <c r="AO2375" s="87"/>
      <c r="AP2375" s="87"/>
      <c r="AQ2375" s="87"/>
      <c r="AR2375" s="87"/>
      <c r="AS2375" s="87"/>
      <c r="AT2375" s="87"/>
      <c r="AU2375" s="87"/>
      <c r="AV2375" s="87"/>
      <c r="AW2375" s="112"/>
      <c r="AX2375" s="86">
        <f>SUM(AX2376:AX2377)</f>
        <v>300</v>
      </c>
      <c r="AY2375" s="88"/>
      <c r="AZ2375" s="79"/>
      <c r="BA2375" s="80"/>
      <c r="BB2375" s="71"/>
      <c r="BC2375" s="95"/>
      <c r="BD2375" s="41">
        <v>4</v>
      </c>
      <c r="BE2375" s="52">
        <v>45</v>
      </c>
      <c r="BF2375" s="103">
        <v>4584</v>
      </c>
      <c r="BG2375" s="279" t="s">
        <v>51</v>
      </c>
    </row>
    <row r="2376" spans="1:59" s="63" customFormat="1" ht="12.75" x14ac:dyDescent="0.2">
      <c r="A2376" s="196">
        <v>4</v>
      </c>
      <c r="B2376" s="197" t="s">
        <v>422</v>
      </c>
      <c r="C2376" s="208">
        <v>45</v>
      </c>
      <c r="D2376" s="209" t="s">
        <v>794</v>
      </c>
      <c r="E2376" s="212">
        <v>4584</v>
      </c>
      <c r="F2376" s="213" t="s">
        <v>866</v>
      </c>
      <c r="G2376" s="231"/>
      <c r="H2376" s="89" t="s">
        <v>52</v>
      </c>
      <c r="I2376" s="90" t="s">
        <v>863</v>
      </c>
      <c r="J2376" s="90" t="s">
        <v>860</v>
      </c>
      <c r="K2376" s="90" t="s">
        <v>64</v>
      </c>
      <c r="L2376" s="90" t="s">
        <v>528</v>
      </c>
      <c r="M2376" s="91"/>
      <c r="N2376" s="312">
        <v>1</v>
      </c>
      <c r="O2376" s="313">
        <f>N2376/N$2375</f>
        <v>0.5</v>
      </c>
      <c r="P2376" s="104"/>
      <c r="Q2376" s="92"/>
      <c r="R2376" s="92"/>
      <c r="S2376" s="92"/>
      <c r="T2376" s="92"/>
      <c r="U2376" s="92"/>
      <c r="V2376" s="92"/>
      <c r="W2376" s="92"/>
      <c r="X2376" s="109">
        <f>P2376*P$7+Q2376*Q$7+R2376*R$7+S2376*S$7+T2376*T$7+U2376*U$7+V2376*V$7+W2376*W$7</f>
        <v>0</v>
      </c>
      <c r="Y2376" s="83"/>
      <c r="Z2376" s="110">
        <f>X2376*$O2376</f>
        <v>0</v>
      </c>
      <c r="AA2376" s="111"/>
      <c r="AB2376" s="92"/>
      <c r="AC2376" s="92"/>
      <c r="AD2376" s="92"/>
      <c r="AE2376" s="92"/>
      <c r="AF2376" s="92"/>
      <c r="AG2376" s="92"/>
      <c r="AH2376" s="92"/>
      <c r="AI2376" s="109">
        <f>AB2376*AB$7+AC2376*AC$7+AD2376*AD$7+AE2376*AE$7+AF2376*AF$7+AG2376*AG$7+AH2376*AH$7</f>
        <v>0</v>
      </c>
      <c r="AJ2376" s="83"/>
      <c r="AK2376" s="110">
        <f>AI2376*$O2376</f>
        <v>0</v>
      </c>
      <c r="AL2376" s="111"/>
      <c r="AM2376" s="92"/>
      <c r="AN2376" s="92"/>
      <c r="AO2376" s="92"/>
      <c r="AP2376" s="92">
        <v>1</v>
      </c>
      <c r="AQ2376" s="92"/>
      <c r="AR2376" s="92"/>
      <c r="AS2376" s="92"/>
      <c r="AT2376" s="92"/>
      <c r="AU2376" s="92"/>
      <c r="AV2376" s="109">
        <f>AM2376*AM$7+AN2376*AN$7+AO2376*AO$7+AP2376*AP$7+AQ2376*AQ$7+AR2376*AR$7+AS2376*AS$7+AT2376*AT$7+AU2376*AU$7</f>
        <v>100</v>
      </c>
      <c r="AW2376" s="75"/>
      <c r="AX2376" s="110">
        <f>AV2376*$O2376</f>
        <v>50</v>
      </c>
      <c r="AY2376" s="83"/>
      <c r="AZ2376" s="93"/>
      <c r="BA2376" s="94" t="s">
        <v>105</v>
      </c>
      <c r="BB2376" s="71"/>
      <c r="BC2376" s="95"/>
      <c r="BD2376" s="41">
        <v>4</v>
      </c>
      <c r="BE2376" s="52">
        <v>45</v>
      </c>
      <c r="BF2376" s="103">
        <v>4584</v>
      </c>
      <c r="BG2376" s="280" t="s">
        <v>52</v>
      </c>
    </row>
    <row r="2377" spans="1:59" s="63" customFormat="1" ht="12.75" x14ac:dyDescent="0.2">
      <c r="A2377" s="196">
        <v>4</v>
      </c>
      <c r="B2377" s="197" t="s">
        <v>422</v>
      </c>
      <c r="C2377" s="208">
        <v>45</v>
      </c>
      <c r="D2377" s="209" t="s">
        <v>794</v>
      </c>
      <c r="E2377" s="212">
        <v>4584</v>
      </c>
      <c r="F2377" s="213" t="s">
        <v>866</v>
      </c>
      <c r="G2377" s="231"/>
      <c r="H2377" s="89"/>
      <c r="I2377" s="90" t="s">
        <v>798</v>
      </c>
      <c r="J2377" s="90"/>
      <c r="K2377" s="90" t="s">
        <v>64</v>
      </c>
      <c r="L2377" s="90" t="s">
        <v>195</v>
      </c>
      <c r="M2377" s="91"/>
      <c r="N2377" s="312">
        <v>1</v>
      </c>
      <c r="O2377" s="313">
        <f>N2377/N$2375</f>
        <v>0.5</v>
      </c>
      <c r="P2377" s="104"/>
      <c r="Q2377" s="92"/>
      <c r="R2377" s="92"/>
      <c r="S2377" s="92"/>
      <c r="T2377" s="92"/>
      <c r="U2377" s="92"/>
      <c r="V2377" s="92"/>
      <c r="W2377" s="92"/>
      <c r="X2377" s="109">
        <f>P2377*P$7+Q2377*Q$7+R2377*R$7+S2377*S$7+T2377*T$7+U2377*U$7+V2377*V$7+W2377*W$7</f>
        <v>0</v>
      </c>
      <c r="Y2377" s="83"/>
      <c r="Z2377" s="110">
        <f>X2377*$O2377</f>
        <v>0</v>
      </c>
      <c r="AA2377" s="111"/>
      <c r="AB2377" s="92"/>
      <c r="AC2377" s="92"/>
      <c r="AD2377" s="92"/>
      <c r="AE2377" s="92"/>
      <c r="AF2377" s="92"/>
      <c r="AG2377" s="92"/>
      <c r="AH2377" s="92"/>
      <c r="AI2377" s="109">
        <f>AB2377*AB$7+AC2377*AC$7+AD2377*AD$7+AE2377*AE$7+AF2377*AF$7+AG2377*AG$7+AH2377*AH$7</f>
        <v>0</v>
      </c>
      <c r="AJ2377" s="83"/>
      <c r="AK2377" s="110">
        <f>AI2377*$O2377</f>
        <v>0</v>
      </c>
      <c r="AL2377" s="111"/>
      <c r="AM2377" s="92"/>
      <c r="AN2377" s="92"/>
      <c r="AO2377" s="92"/>
      <c r="AP2377" s="92"/>
      <c r="AQ2377" s="92"/>
      <c r="AR2377" s="92">
        <v>1</v>
      </c>
      <c r="AS2377" s="92"/>
      <c r="AT2377" s="92"/>
      <c r="AU2377" s="92"/>
      <c r="AV2377" s="109">
        <f>AM2377*AM$7+AN2377*AN$7+AO2377*AO$7+AP2377*AP$7+AQ2377*AQ$7+AR2377*AR$7+AS2377*AS$7+AT2377*AT$7+AU2377*AU$7</f>
        <v>500</v>
      </c>
      <c r="AW2377" s="75"/>
      <c r="AX2377" s="110">
        <f>AV2377*$O2377</f>
        <v>250</v>
      </c>
      <c r="AY2377" s="111"/>
      <c r="AZ2377" s="93"/>
      <c r="BA2377" s="94" t="s">
        <v>554</v>
      </c>
      <c r="BB2377" s="71"/>
      <c r="BC2377" s="95"/>
      <c r="BD2377" s="41">
        <v>4</v>
      </c>
      <c r="BE2377" s="52">
        <v>45</v>
      </c>
      <c r="BF2377" s="103">
        <v>4584</v>
      </c>
      <c r="BG2377" s="280" t="s">
        <v>52</v>
      </c>
    </row>
    <row r="2378" spans="1:59" s="63" customFormat="1" ht="12.75" x14ac:dyDescent="0.2">
      <c r="A2378" s="196">
        <v>4</v>
      </c>
      <c r="B2378" s="197" t="s">
        <v>422</v>
      </c>
      <c r="C2378" s="208">
        <v>45</v>
      </c>
      <c r="D2378" s="209" t="s">
        <v>794</v>
      </c>
      <c r="E2378" s="212">
        <v>4584</v>
      </c>
      <c r="F2378" s="213" t="s">
        <v>866</v>
      </c>
      <c r="G2378" s="231"/>
      <c r="H2378" s="89"/>
      <c r="I2378" s="219"/>
      <c r="J2378" s="90"/>
      <c r="K2378" s="90"/>
      <c r="L2378" s="90"/>
      <c r="M2378" s="91"/>
      <c r="N2378" s="247"/>
      <c r="O2378" s="306"/>
      <c r="P2378" s="104"/>
      <c r="Q2378" s="92"/>
      <c r="R2378" s="92"/>
      <c r="S2378" s="92"/>
      <c r="T2378" s="92"/>
      <c r="U2378" s="92"/>
      <c r="V2378" s="92"/>
      <c r="W2378" s="92"/>
      <c r="X2378" s="75"/>
      <c r="Y2378" s="83"/>
      <c r="Z2378" s="83"/>
      <c r="AA2378" s="83"/>
      <c r="AB2378" s="92"/>
      <c r="AC2378" s="92"/>
      <c r="AD2378" s="92"/>
      <c r="AE2378" s="92"/>
      <c r="AF2378" s="92"/>
      <c r="AG2378" s="92"/>
      <c r="AH2378" s="92"/>
      <c r="AI2378" s="75"/>
      <c r="AJ2378" s="83"/>
      <c r="AK2378" s="83"/>
      <c r="AL2378" s="83"/>
      <c r="AM2378" s="92"/>
      <c r="AN2378" s="92"/>
      <c r="AO2378" s="92"/>
      <c r="AP2378" s="92"/>
      <c r="AQ2378" s="92"/>
      <c r="AR2378" s="92"/>
      <c r="AS2378" s="92"/>
      <c r="AT2378" s="92"/>
      <c r="AU2378" s="92"/>
      <c r="AV2378" s="75"/>
      <c r="AW2378" s="75"/>
      <c r="AX2378" s="83"/>
      <c r="AY2378" s="83"/>
      <c r="AZ2378" s="93"/>
      <c r="BA2378" s="94"/>
      <c r="BB2378" s="71"/>
      <c r="BC2378" s="95"/>
      <c r="BD2378" s="41">
        <v>4</v>
      </c>
      <c r="BE2378" s="52">
        <v>45</v>
      </c>
      <c r="BF2378" s="103">
        <v>4584</v>
      </c>
      <c r="BG2378" s="280" t="s">
        <v>52</v>
      </c>
    </row>
    <row r="2379" spans="1:59" s="63" customFormat="1" ht="12.75" x14ac:dyDescent="0.2">
      <c r="A2379" s="196">
        <v>4</v>
      </c>
      <c r="B2379" s="197" t="s">
        <v>422</v>
      </c>
      <c r="C2379" s="208">
        <v>45</v>
      </c>
      <c r="D2379" s="209" t="s">
        <v>794</v>
      </c>
      <c r="E2379" s="212">
        <v>4584</v>
      </c>
      <c r="F2379" s="213" t="s">
        <v>866</v>
      </c>
      <c r="G2379" s="231"/>
      <c r="H2379" s="65"/>
      <c r="I2379" s="222"/>
      <c r="J2379" s="66"/>
      <c r="K2379" s="66"/>
      <c r="L2379" s="66"/>
      <c r="M2379" s="64"/>
      <c r="N2379" s="304"/>
      <c r="O2379" s="305"/>
      <c r="P2379" s="127"/>
      <c r="Q2379" s="67"/>
      <c r="R2379" s="67"/>
      <c r="S2379" s="67"/>
      <c r="T2379" s="67"/>
      <c r="U2379" s="67"/>
      <c r="V2379" s="67"/>
      <c r="W2379" s="67"/>
      <c r="X2379" s="67"/>
      <c r="Y2379" s="68"/>
      <c r="Z2379" s="68"/>
      <c r="AA2379" s="68"/>
      <c r="AB2379" s="67"/>
      <c r="AC2379" s="67"/>
      <c r="AD2379" s="67"/>
      <c r="AE2379" s="67"/>
      <c r="AF2379" s="67"/>
      <c r="AG2379" s="67"/>
      <c r="AH2379" s="67"/>
      <c r="AI2379" s="67"/>
      <c r="AJ2379" s="68"/>
      <c r="AK2379" s="68"/>
      <c r="AL2379" s="68"/>
      <c r="AM2379" s="67"/>
      <c r="AN2379" s="67"/>
      <c r="AO2379" s="67"/>
      <c r="AP2379" s="67"/>
      <c r="AQ2379" s="67"/>
      <c r="AR2379" s="67"/>
      <c r="AS2379" s="67"/>
      <c r="AT2379" s="67"/>
      <c r="AU2379" s="67"/>
      <c r="AV2379" s="67"/>
      <c r="AW2379" s="67"/>
      <c r="AX2379" s="68"/>
      <c r="AY2379" s="68"/>
      <c r="AZ2379" s="69"/>
      <c r="BA2379" s="70"/>
      <c r="BB2379" s="71"/>
      <c r="BC2379" s="95"/>
      <c r="BD2379" s="41">
        <v>4</v>
      </c>
      <c r="BE2379" s="52">
        <v>45</v>
      </c>
      <c r="BF2379" s="103">
        <v>4584</v>
      </c>
      <c r="BG2379" s="275"/>
    </row>
    <row r="2380" spans="1:59" s="63" customFormat="1" ht="12.75" x14ac:dyDescent="0.2">
      <c r="A2380" s="196">
        <v>4</v>
      </c>
      <c r="B2380" s="197" t="s">
        <v>422</v>
      </c>
      <c r="C2380" s="208">
        <v>45</v>
      </c>
      <c r="D2380" s="209" t="s">
        <v>794</v>
      </c>
      <c r="E2380" s="212">
        <v>4584</v>
      </c>
      <c r="F2380" s="213" t="s">
        <v>866</v>
      </c>
      <c r="G2380" s="232"/>
      <c r="H2380" s="97"/>
      <c r="I2380" s="224"/>
      <c r="J2380" s="98"/>
      <c r="K2380" s="98"/>
      <c r="L2380" s="98"/>
      <c r="M2380" s="96"/>
      <c r="N2380" s="307"/>
      <c r="O2380" s="246"/>
      <c r="P2380" s="124"/>
      <c r="Q2380" s="99"/>
      <c r="R2380" s="99"/>
      <c r="S2380" s="99"/>
      <c r="T2380" s="99"/>
      <c r="U2380" s="99"/>
      <c r="V2380" s="99"/>
      <c r="W2380" s="99"/>
      <c r="X2380" s="99"/>
      <c r="Y2380" s="100"/>
      <c r="Z2380" s="100"/>
      <c r="AA2380" s="100"/>
      <c r="AB2380" s="99"/>
      <c r="AC2380" s="99"/>
      <c r="AD2380" s="99"/>
      <c r="AE2380" s="99"/>
      <c r="AF2380" s="99"/>
      <c r="AG2380" s="99"/>
      <c r="AH2380" s="99"/>
      <c r="AI2380" s="99"/>
      <c r="AJ2380" s="100"/>
      <c r="AK2380" s="100"/>
      <c r="AL2380" s="100"/>
      <c r="AM2380" s="99"/>
      <c r="AN2380" s="99"/>
      <c r="AO2380" s="99"/>
      <c r="AP2380" s="99"/>
      <c r="AQ2380" s="99"/>
      <c r="AR2380" s="99"/>
      <c r="AS2380" s="99"/>
      <c r="AT2380" s="99"/>
      <c r="AU2380" s="99"/>
      <c r="AV2380" s="99"/>
      <c r="AW2380" s="99"/>
      <c r="AX2380" s="100"/>
      <c r="AY2380" s="100"/>
      <c r="AZ2380" s="101"/>
      <c r="BA2380" s="102"/>
      <c r="BB2380" s="95"/>
      <c r="BC2380" s="95"/>
      <c r="BD2380" s="41">
        <v>4</v>
      </c>
      <c r="BE2380" s="52">
        <v>45</v>
      </c>
      <c r="BF2380" s="103">
        <v>4584</v>
      </c>
      <c r="BG2380" s="277"/>
    </row>
    <row r="2381" spans="1:59" s="53" customFormat="1" ht="18.75" x14ac:dyDescent="0.3">
      <c r="A2381" s="202">
        <v>4</v>
      </c>
      <c r="B2381" s="203" t="s">
        <v>422</v>
      </c>
      <c r="C2381" s="205">
        <v>46</v>
      </c>
      <c r="D2381" s="206" t="s">
        <v>867</v>
      </c>
      <c r="E2381" s="207"/>
      <c r="F2381" s="207"/>
      <c r="G2381" s="229"/>
      <c r="H2381" s="44"/>
      <c r="I2381" s="226"/>
      <c r="J2381" s="192"/>
      <c r="K2381" s="192"/>
      <c r="L2381" s="192"/>
      <c r="M2381" s="194"/>
      <c r="N2381" s="302"/>
      <c r="O2381" s="298"/>
      <c r="P2381" s="47"/>
      <c r="Q2381" s="47"/>
      <c r="R2381" s="47"/>
      <c r="S2381" s="47"/>
      <c r="T2381" s="47"/>
      <c r="U2381" s="47"/>
      <c r="V2381" s="47"/>
      <c r="W2381" s="47"/>
      <c r="X2381" s="47"/>
      <c r="Y2381" s="48"/>
      <c r="Z2381" s="48"/>
      <c r="AA2381" s="48"/>
      <c r="AB2381" s="47"/>
      <c r="AC2381" s="47"/>
      <c r="AD2381" s="47"/>
      <c r="AE2381" s="47"/>
      <c r="AF2381" s="47"/>
      <c r="AG2381" s="47"/>
      <c r="AH2381" s="47"/>
      <c r="AI2381" s="47"/>
      <c r="AJ2381" s="48"/>
      <c r="AK2381" s="48"/>
      <c r="AL2381" s="48"/>
      <c r="AM2381" s="47"/>
      <c r="AN2381" s="47"/>
      <c r="AO2381" s="47"/>
      <c r="AP2381" s="47"/>
      <c r="AQ2381" s="47"/>
      <c r="AR2381" s="47"/>
      <c r="AS2381" s="47"/>
      <c r="AT2381" s="47"/>
      <c r="AU2381" s="47"/>
      <c r="AV2381" s="47"/>
      <c r="AW2381" s="47"/>
      <c r="AX2381" s="48"/>
      <c r="AY2381" s="333"/>
      <c r="AZ2381" s="49"/>
      <c r="BA2381" s="50"/>
      <c r="BB2381" s="51"/>
      <c r="BC2381" s="45"/>
      <c r="BD2381" s="41">
        <v>4</v>
      </c>
      <c r="BE2381" s="52">
        <v>46</v>
      </c>
      <c r="BF2381" s="52" t="s">
        <v>867</v>
      </c>
      <c r="BG2381" s="273"/>
    </row>
    <row r="2382" spans="1:59" x14ac:dyDescent="0.25">
      <c r="A2382" s="196">
        <v>4</v>
      </c>
      <c r="B2382" s="197" t="s">
        <v>422</v>
      </c>
      <c r="C2382" s="208">
        <v>46</v>
      </c>
      <c r="D2382" s="209" t="s">
        <v>867</v>
      </c>
      <c r="E2382" s="212">
        <v>4611</v>
      </c>
      <c r="F2382" s="213" t="s">
        <v>868</v>
      </c>
      <c r="G2382" s="234"/>
      <c r="H2382" s="138"/>
      <c r="I2382" s="224"/>
      <c r="J2382" s="98"/>
      <c r="K2382" s="98"/>
      <c r="L2382" s="98"/>
      <c r="M2382" s="137"/>
      <c r="N2382" s="322"/>
      <c r="O2382" s="323"/>
      <c r="P2382" s="139"/>
      <c r="Q2382" s="139"/>
      <c r="R2382" s="139"/>
      <c r="S2382" s="139"/>
      <c r="T2382" s="139"/>
      <c r="U2382" s="139"/>
      <c r="V2382" s="139"/>
      <c r="W2382" s="139"/>
      <c r="X2382" s="139"/>
      <c r="Y2382" s="100"/>
      <c r="Z2382" s="125"/>
      <c r="AA2382" s="125"/>
      <c r="AB2382" s="139"/>
      <c r="AC2382" s="139"/>
      <c r="AD2382" s="139"/>
      <c r="AE2382" s="139"/>
      <c r="AF2382" s="139"/>
      <c r="AG2382" s="139"/>
      <c r="AH2382" s="139"/>
      <c r="AI2382" s="139"/>
      <c r="AJ2382" s="100"/>
      <c r="AK2382" s="125"/>
      <c r="AL2382" s="125"/>
      <c r="AM2382" s="139"/>
      <c r="AN2382" s="139"/>
      <c r="AO2382" s="139"/>
      <c r="AP2382" s="139"/>
      <c r="AQ2382" s="139"/>
      <c r="AR2382" s="139"/>
      <c r="AS2382" s="139"/>
      <c r="AT2382" s="139"/>
      <c r="AU2382" s="139"/>
      <c r="AV2382" s="139"/>
      <c r="AW2382" s="99"/>
      <c r="AX2382" s="125"/>
      <c r="AY2382" s="100"/>
      <c r="AZ2382" s="140"/>
      <c r="BA2382" s="141"/>
      <c r="BB2382" s="136"/>
      <c r="BC2382" s="136"/>
      <c r="BD2382" s="41">
        <v>4</v>
      </c>
      <c r="BE2382" s="52">
        <v>46</v>
      </c>
      <c r="BF2382" s="103">
        <v>4611</v>
      </c>
      <c r="BG2382" s="283"/>
    </row>
    <row r="2383" spans="1:59" s="63" customFormat="1" ht="12.75" x14ac:dyDescent="0.2">
      <c r="A2383" s="196">
        <v>4</v>
      </c>
      <c r="B2383" s="197" t="s">
        <v>422</v>
      </c>
      <c r="C2383" s="208">
        <v>46</v>
      </c>
      <c r="D2383" s="209" t="s">
        <v>867</v>
      </c>
      <c r="E2383" s="212">
        <v>4611</v>
      </c>
      <c r="F2383" s="213" t="s">
        <v>868</v>
      </c>
      <c r="G2383" s="232"/>
      <c r="H2383" s="97"/>
      <c r="I2383" s="224"/>
      <c r="J2383" s="98"/>
      <c r="K2383" s="98"/>
      <c r="L2383" s="98"/>
      <c r="M2383" s="96"/>
      <c r="N2383" s="307"/>
      <c r="O2383" s="246"/>
      <c r="P2383" s="124"/>
      <c r="Q2383" s="99"/>
      <c r="R2383" s="99"/>
      <c r="S2383" s="99"/>
      <c r="T2383" s="99"/>
      <c r="U2383" s="99"/>
      <c r="V2383" s="99"/>
      <c r="W2383" s="99"/>
      <c r="X2383" s="99"/>
      <c r="Y2383" s="100"/>
      <c r="Z2383" s="100"/>
      <c r="AA2383" s="100"/>
      <c r="AB2383" s="99"/>
      <c r="AC2383" s="99"/>
      <c r="AD2383" s="99"/>
      <c r="AE2383" s="99"/>
      <c r="AF2383" s="99"/>
      <c r="AG2383" s="99"/>
      <c r="AH2383" s="99"/>
      <c r="AI2383" s="99"/>
      <c r="AJ2383" s="100"/>
      <c r="AK2383" s="100"/>
      <c r="AL2383" s="100"/>
      <c r="AM2383" s="99"/>
      <c r="AN2383" s="99"/>
      <c r="AO2383" s="99"/>
      <c r="AP2383" s="99"/>
      <c r="AQ2383" s="99"/>
      <c r="AR2383" s="99"/>
      <c r="AS2383" s="99"/>
      <c r="AT2383" s="99"/>
      <c r="AU2383" s="99"/>
      <c r="AV2383" s="99"/>
      <c r="AW2383" s="99"/>
      <c r="AX2383" s="100"/>
      <c r="AY2383" s="100"/>
      <c r="AZ2383" s="101"/>
      <c r="BA2383" s="102"/>
      <c r="BB2383" s="95"/>
      <c r="BC2383" s="95"/>
      <c r="BD2383" s="41">
        <v>4</v>
      </c>
      <c r="BE2383" s="52">
        <v>46</v>
      </c>
      <c r="BF2383" s="103">
        <v>4611</v>
      </c>
      <c r="BG2383" s="277"/>
    </row>
    <row r="2384" spans="1:59" s="63" customFormat="1" ht="12.75" x14ac:dyDescent="0.2">
      <c r="A2384" s="196">
        <v>4</v>
      </c>
      <c r="B2384" s="197" t="s">
        <v>422</v>
      </c>
      <c r="C2384" s="208">
        <v>46</v>
      </c>
      <c r="D2384" s="209" t="s">
        <v>867</v>
      </c>
      <c r="E2384" s="212">
        <v>4611</v>
      </c>
      <c r="F2384" s="213" t="s">
        <v>868</v>
      </c>
      <c r="G2384" s="231"/>
      <c r="H2384" s="65"/>
      <c r="I2384" s="222"/>
      <c r="J2384" s="66"/>
      <c r="K2384" s="66"/>
      <c r="L2384" s="66"/>
      <c r="M2384" s="64"/>
      <c r="N2384" s="304"/>
      <c r="O2384" s="305"/>
      <c r="P2384" s="127"/>
      <c r="Q2384" s="67"/>
      <c r="R2384" s="67"/>
      <c r="S2384" s="67"/>
      <c r="T2384" s="67"/>
      <c r="U2384" s="67"/>
      <c r="V2384" s="67"/>
      <c r="W2384" s="67"/>
      <c r="X2384" s="67"/>
      <c r="Y2384" s="68"/>
      <c r="Z2384" s="68"/>
      <c r="AA2384" s="68"/>
      <c r="AB2384" s="67"/>
      <c r="AC2384" s="67"/>
      <c r="AD2384" s="67"/>
      <c r="AE2384" s="67"/>
      <c r="AF2384" s="67"/>
      <c r="AG2384" s="67"/>
      <c r="AH2384" s="67"/>
      <c r="AI2384" s="67"/>
      <c r="AJ2384" s="68"/>
      <c r="AK2384" s="68"/>
      <c r="AL2384" s="68"/>
      <c r="AM2384" s="67"/>
      <c r="AN2384" s="67"/>
      <c r="AO2384" s="67"/>
      <c r="AP2384" s="67"/>
      <c r="AQ2384" s="67"/>
      <c r="AR2384" s="67"/>
      <c r="AS2384" s="67"/>
      <c r="AT2384" s="67"/>
      <c r="AU2384" s="67"/>
      <c r="AV2384" s="67"/>
      <c r="AW2384" s="67"/>
      <c r="AX2384" s="68"/>
      <c r="AY2384" s="68"/>
      <c r="AZ2384" s="69"/>
      <c r="BA2384" s="70"/>
      <c r="BB2384" s="71"/>
      <c r="BC2384" s="95"/>
      <c r="BD2384" s="41">
        <v>4</v>
      </c>
      <c r="BE2384" s="52">
        <v>46</v>
      </c>
      <c r="BF2384" s="103">
        <v>4611</v>
      </c>
      <c r="BG2384" s="275"/>
    </row>
    <row r="2385" spans="1:59" s="63" customFormat="1" ht="12.75" x14ac:dyDescent="0.2">
      <c r="A2385" s="196">
        <v>4</v>
      </c>
      <c r="B2385" s="197" t="s">
        <v>422</v>
      </c>
      <c r="C2385" s="208">
        <v>46</v>
      </c>
      <c r="D2385" s="209" t="s">
        <v>867</v>
      </c>
      <c r="E2385" s="212">
        <v>4611</v>
      </c>
      <c r="F2385" s="213" t="s">
        <v>868</v>
      </c>
      <c r="G2385" s="231"/>
      <c r="H2385" s="72" t="s">
        <v>47</v>
      </c>
      <c r="I2385" s="223"/>
      <c r="J2385" s="73"/>
      <c r="K2385" s="73"/>
      <c r="L2385" s="73"/>
      <c r="M2385" s="74"/>
      <c r="N2385" s="247"/>
      <c r="O2385" s="306"/>
      <c r="P2385" s="105"/>
      <c r="Q2385" s="75"/>
      <c r="R2385" s="75"/>
      <c r="S2385" s="75"/>
      <c r="T2385" s="75"/>
      <c r="U2385" s="75"/>
      <c r="V2385" s="75"/>
      <c r="W2385" s="75"/>
      <c r="X2385" s="75"/>
      <c r="Y2385" s="76">
        <f>IF(ISNUMBER(VLOOKUP(Y2387,P$7:W$7,MATCH(Y2387,P$7:W$7))),VLOOKUP(Y2387,P$7:W$7,MATCH(Y2387,P$7:W$7)),IF(N2389=0,"No Data",IF(Y2387&gt;0,"&lt;100",0)))</f>
        <v>5000</v>
      </c>
      <c r="Z2385" s="77">
        <f>IF(ISNUMBER(VLOOKUP(Z2389,P$7:W$7,MATCH(Z2389,P$7:W$7))),VLOOKUP(Z2389,P$7:W$7,MATCH(Z2389,P$7:W$7)),IF(N2389=0,"No Data",IF(Z2389&gt;0,"&lt;100",0)))</f>
        <v>5000</v>
      </c>
      <c r="AA2385" s="106">
        <f>IF(ISNUMBER(Z2385),Z2385,0)</f>
        <v>5000</v>
      </c>
      <c r="AB2385" s="75"/>
      <c r="AC2385" s="75"/>
      <c r="AD2385" s="75"/>
      <c r="AE2385" s="75"/>
      <c r="AF2385" s="75"/>
      <c r="AG2385" s="75"/>
      <c r="AH2385" s="75"/>
      <c r="AI2385" s="75"/>
      <c r="AJ2385" s="76">
        <f>IF(ISNUMBER(VLOOKUP(AJ2387,AB$7:AH$7,MATCH(AJ2387,AB$7:AH$7))),VLOOKUP(AJ2387,AB$7:AH$7,MATCH(AJ2387,AB$7:AH$7)),IF(N2389=0,"No Data",IF(AJ2387&gt;0,"&lt;50",0)))</f>
        <v>0</v>
      </c>
      <c r="AK2385" s="77">
        <f>IF(ISNUMBER(VLOOKUP(AK2389,AB$7:AH$7,MATCH(AK2389,AB$7:AH$7))),VLOOKUP(AK2389,AB$7:AH$7,MATCH(AK2389,AB$7:AH$7)),IF(N2389=0,"No Data",IF(AK2389&gt;0,"&lt;50",0)))</f>
        <v>0</v>
      </c>
      <c r="AL2385" s="106">
        <f>IF(ISNUMBER(AK2385),AK2385,0)</f>
        <v>0</v>
      </c>
      <c r="AM2385" s="75"/>
      <c r="AN2385" s="75"/>
      <c r="AO2385" s="75"/>
      <c r="AP2385" s="75"/>
      <c r="AQ2385" s="75"/>
      <c r="AR2385" s="75"/>
      <c r="AS2385" s="75"/>
      <c r="AT2385" s="75"/>
      <c r="AU2385" s="75"/>
      <c r="AV2385" s="75"/>
      <c r="AW2385" s="76">
        <f>IF(ISNUMBER(VLOOKUP(AW2387,AM$7:AU$7,MATCH(AW2387,AM$7:AU$7))),VLOOKUP(AW2387,AM$7:AU$7,MATCH(AW2387,AM$7:AU$7)),IF(N2389=0,"No Data",IF(AW2387&gt;0,"&lt;10",0)))</f>
        <v>250</v>
      </c>
      <c r="AX2385" s="77">
        <f>IF(ISNUMBER(VLOOKUP(AX2389,AM$7:AU$7,MATCH(AX2389,AM$7:AU$7))),VLOOKUP(AX2389,AM$7:AU$7,MATCH(AX2389,AM$7:AU$7)),IF(N2389=0,"No Data",IF(AX2389&gt;0,"&lt;10",0)))</f>
        <v>250</v>
      </c>
      <c r="AY2385" s="106">
        <f>IF(ISNUMBER(AX2385),AX2385,0)</f>
        <v>250</v>
      </c>
      <c r="AZ2385" s="79"/>
      <c r="BA2385" s="80"/>
      <c r="BB2385" s="71"/>
      <c r="BC2385" s="95"/>
      <c r="BD2385" s="41">
        <v>4</v>
      </c>
      <c r="BE2385" s="52">
        <v>46</v>
      </c>
      <c r="BF2385" s="103">
        <v>4611</v>
      </c>
      <c r="BG2385" s="276" t="s">
        <v>47</v>
      </c>
    </row>
    <row r="2386" spans="1:59" s="63" customFormat="1" ht="12.75" x14ac:dyDescent="0.2">
      <c r="A2386" s="196">
        <v>4</v>
      </c>
      <c r="B2386" s="197" t="s">
        <v>422</v>
      </c>
      <c r="C2386" s="208">
        <v>46</v>
      </c>
      <c r="D2386" s="209" t="s">
        <v>867</v>
      </c>
      <c r="E2386" s="212">
        <v>4611</v>
      </c>
      <c r="F2386" s="213" t="s">
        <v>868</v>
      </c>
      <c r="G2386" s="231"/>
      <c r="H2386" s="81" t="s">
        <v>48</v>
      </c>
      <c r="I2386" s="223"/>
      <c r="J2386" s="73"/>
      <c r="K2386" s="73"/>
      <c r="L2386" s="73"/>
      <c r="M2386" s="74"/>
      <c r="N2386" s="247"/>
      <c r="O2386" s="306"/>
      <c r="P2386" s="105"/>
      <c r="Q2386" s="75"/>
      <c r="R2386" s="75"/>
      <c r="S2386" s="75"/>
      <c r="T2386" s="75"/>
      <c r="U2386" s="75"/>
      <c r="V2386" s="75"/>
      <c r="W2386" s="75"/>
      <c r="X2386" s="75"/>
      <c r="Y2386" s="82">
        <f>MIN(X2390:X2403)</f>
        <v>0</v>
      </c>
      <c r="Z2386" s="83"/>
      <c r="AA2386" s="83"/>
      <c r="AB2386" s="75"/>
      <c r="AC2386" s="75"/>
      <c r="AD2386" s="75"/>
      <c r="AE2386" s="75"/>
      <c r="AF2386" s="75"/>
      <c r="AG2386" s="75"/>
      <c r="AH2386" s="75"/>
      <c r="AI2386" s="75"/>
      <c r="AJ2386" s="82">
        <f>MIN(AI2390:AI2403)</f>
        <v>0</v>
      </c>
      <c r="AK2386" s="83"/>
      <c r="AL2386" s="83"/>
      <c r="AM2386" s="75"/>
      <c r="AN2386" s="75"/>
      <c r="AO2386" s="75"/>
      <c r="AP2386" s="75"/>
      <c r="AQ2386" s="75"/>
      <c r="AR2386" s="75"/>
      <c r="AS2386" s="75"/>
      <c r="AT2386" s="75"/>
      <c r="AU2386" s="75"/>
      <c r="AV2386" s="75"/>
      <c r="AW2386" s="82">
        <f>MIN(AV2390:AV2403)</f>
        <v>50</v>
      </c>
      <c r="AX2386" s="83"/>
      <c r="AY2386" s="83"/>
      <c r="AZ2386" s="79"/>
      <c r="BA2386" s="80"/>
      <c r="BB2386" s="71"/>
      <c r="BC2386" s="95"/>
      <c r="BD2386" s="41">
        <v>4</v>
      </c>
      <c r="BE2386" s="52">
        <v>46</v>
      </c>
      <c r="BF2386" s="103">
        <v>4611</v>
      </c>
      <c r="BG2386" s="278" t="s">
        <v>48</v>
      </c>
    </row>
    <row r="2387" spans="1:59" s="63" customFormat="1" ht="12.75" x14ac:dyDescent="0.2">
      <c r="A2387" s="196">
        <v>4</v>
      </c>
      <c r="B2387" s="197" t="s">
        <v>422</v>
      </c>
      <c r="C2387" s="208">
        <v>46</v>
      </c>
      <c r="D2387" s="209" t="s">
        <v>867</v>
      </c>
      <c r="E2387" s="212">
        <v>4611</v>
      </c>
      <c r="F2387" s="213" t="s">
        <v>868</v>
      </c>
      <c r="G2387" s="231"/>
      <c r="H2387" s="81" t="s">
        <v>49</v>
      </c>
      <c r="I2387" s="223"/>
      <c r="J2387" s="73"/>
      <c r="K2387" s="73"/>
      <c r="L2387" s="73"/>
      <c r="M2387" s="74"/>
      <c r="N2387" s="247"/>
      <c r="O2387" s="306"/>
      <c r="P2387" s="105"/>
      <c r="Q2387" s="75"/>
      <c r="R2387" s="75"/>
      <c r="S2387" s="75"/>
      <c r="T2387" s="75"/>
      <c r="U2387" s="75"/>
      <c r="V2387" s="75"/>
      <c r="W2387" s="75"/>
      <c r="X2387" s="75"/>
      <c r="Y2387" s="84">
        <f>IF(ISNUMBER(AVERAGE(X2390:X2403)),AVERAGE(X2390:X2403),0)</f>
        <v>8935.7142857142862</v>
      </c>
      <c r="Z2387" s="83"/>
      <c r="AA2387" s="83"/>
      <c r="AB2387" s="75"/>
      <c r="AC2387" s="75"/>
      <c r="AD2387" s="75"/>
      <c r="AE2387" s="75"/>
      <c r="AF2387" s="75"/>
      <c r="AG2387" s="75"/>
      <c r="AH2387" s="75"/>
      <c r="AI2387" s="75"/>
      <c r="AJ2387" s="84">
        <f>IF(ISNUMBER(AVERAGE(AI2390:AI2403)),AVERAGE(AI2390:AI2403),0)</f>
        <v>0</v>
      </c>
      <c r="AK2387" s="83"/>
      <c r="AL2387" s="83"/>
      <c r="AM2387" s="75"/>
      <c r="AN2387" s="75"/>
      <c r="AO2387" s="75"/>
      <c r="AP2387" s="75"/>
      <c r="AQ2387" s="75"/>
      <c r="AR2387" s="75"/>
      <c r="AS2387" s="75"/>
      <c r="AT2387" s="75"/>
      <c r="AU2387" s="75"/>
      <c r="AV2387" s="75"/>
      <c r="AW2387" s="84">
        <f>IF(ISNUMBER(AVERAGE(AV2390:AV2403)),AVERAGE(AV2390:AV2403),0)</f>
        <v>400</v>
      </c>
      <c r="AX2387" s="83"/>
      <c r="AY2387" s="83"/>
      <c r="AZ2387" s="79"/>
      <c r="BA2387" s="80"/>
      <c r="BB2387" s="71"/>
      <c r="BC2387" s="95"/>
      <c r="BD2387" s="41">
        <v>4</v>
      </c>
      <c r="BE2387" s="52">
        <v>46</v>
      </c>
      <c r="BF2387" s="103">
        <v>4611</v>
      </c>
      <c r="BG2387" s="278" t="s">
        <v>49</v>
      </c>
    </row>
    <row r="2388" spans="1:59" s="63" customFormat="1" ht="12.75" x14ac:dyDescent="0.2">
      <c r="A2388" s="196">
        <v>4</v>
      </c>
      <c r="B2388" s="197" t="s">
        <v>422</v>
      </c>
      <c r="C2388" s="208">
        <v>46</v>
      </c>
      <c r="D2388" s="209" t="s">
        <v>867</v>
      </c>
      <c r="E2388" s="212">
        <v>4611</v>
      </c>
      <c r="F2388" s="213" t="s">
        <v>868</v>
      </c>
      <c r="G2388" s="231"/>
      <c r="H2388" s="81" t="s">
        <v>50</v>
      </c>
      <c r="I2388" s="223"/>
      <c r="J2388" s="73"/>
      <c r="K2388" s="73"/>
      <c r="L2388" s="73"/>
      <c r="M2388" s="74"/>
      <c r="N2388" s="247"/>
      <c r="O2388" s="306"/>
      <c r="P2388" s="105"/>
      <c r="Q2388" s="75"/>
      <c r="R2388" s="75"/>
      <c r="S2388" s="75"/>
      <c r="T2388" s="75"/>
      <c r="U2388" s="75"/>
      <c r="V2388" s="75"/>
      <c r="W2388" s="75"/>
      <c r="X2388" s="75"/>
      <c r="Y2388" s="84">
        <f>MAX(X2390:X2403)</f>
        <v>25000</v>
      </c>
      <c r="Z2388" s="83"/>
      <c r="AA2388" s="83"/>
      <c r="AB2388" s="75"/>
      <c r="AC2388" s="75"/>
      <c r="AD2388" s="75"/>
      <c r="AE2388" s="75"/>
      <c r="AF2388" s="75"/>
      <c r="AG2388" s="75"/>
      <c r="AH2388" s="75"/>
      <c r="AI2388" s="75"/>
      <c r="AJ2388" s="84">
        <f>MAX(AI2390:AI2403)</f>
        <v>0</v>
      </c>
      <c r="AK2388" s="83"/>
      <c r="AL2388" s="83"/>
      <c r="AM2388" s="75"/>
      <c r="AN2388" s="75"/>
      <c r="AO2388" s="75"/>
      <c r="AP2388" s="75"/>
      <c r="AQ2388" s="75"/>
      <c r="AR2388" s="75"/>
      <c r="AS2388" s="75"/>
      <c r="AT2388" s="75"/>
      <c r="AU2388" s="75"/>
      <c r="AV2388" s="75"/>
      <c r="AW2388" s="84">
        <f>MAX(AV2390:AV2403)</f>
        <v>2500</v>
      </c>
      <c r="AX2388" s="83"/>
      <c r="AY2388" s="83"/>
      <c r="AZ2388" s="79"/>
      <c r="BA2388" s="80"/>
      <c r="BB2388" s="71"/>
      <c r="BC2388" s="95"/>
      <c r="BD2388" s="41">
        <v>4</v>
      </c>
      <c r="BE2388" s="52">
        <v>46</v>
      </c>
      <c r="BF2388" s="103">
        <v>4611</v>
      </c>
      <c r="BG2388" s="278" t="s">
        <v>50</v>
      </c>
    </row>
    <row r="2389" spans="1:59" s="63" customFormat="1" ht="12.75" x14ac:dyDescent="0.2">
      <c r="A2389" s="196">
        <v>4</v>
      </c>
      <c r="B2389" s="197" t="s">
        <v>422</v>
      </c>
      <c r="C2389" s="208">
        <v>46</v>
      </c>
      <c r="D2389" s="209" t="s">
        <v>867</v>
      </c>
      <c r="E2389" s="212">
        <v>4611</v>
      </c>
      <c r="F2389" s="213" t="s">
        <v>868</v>
      </c>
      <c r="G2389" s="231"/>
      <c r="H2389" s="85" t="s">
        <v>51</v>
      </c>
      <c r="I2389" s="223"/>
      <c r="J2389" s="73"/>
      <c r="K2389" s="73"/>
      <c r="L2389" s="73"/>
      <c r="M2389" s="74"/>
      <c r="N2389" s="248">
        <f>SUM(N2390:N2403)</f>
        <v>14</v>
      </c>
      <c r="O2389" s="293">
        <f>SUM(O2390:O2403)</f>
        <v>0.99999999999999967</v>
      </c>
      <c r="P2389" s="292"/>
      <c r="Q2389" s="87"/>
      <c r="R2389" s="87"/>
      <c r="S2389" s="87"/>
      <c r="T2389" s="87"/>
      <c r="U2389" s="87"/>
      <c r="V2389" s="87"/>
      <c r="W2389" s="87"/>
      <c r="X2389" s="87"/>
      <c r="Y2389" s="88"/>
      <c r="Z2389" s="119">
        <f>SUM(Z2390:Z2403)</f>
        <v>8935.7142857142844</v>
      </c>
      <c r="AA2389" s="120"/>
      <c r="AB2389" s="111"/>
      <c r="AC2389" s="111"/>
      <c r="AD2389" s="111"/>
      <c r="AE2389" s="111"/>
      <c r="AF2389" s="111"/>
      <c r="AG2389" s="111"/>
      <c r="AH2389" s="111"/>
      <c r="AI2389" s="111"/>
      <c r="AJ2389" s="120"/>
      <c r="AK2389" s="119">
        <f>SUM(AK2390:AK2403)</f>
        <v>0</v>
      </c>
      <c r="AL2389" s="120"/>
      <c r="AM2389" s="111"/>
      <c r="AN2389" s="111"/>
      <c r="AO2389" s="111"/>
      <c r="AP2389" s="111"/>
      <c r="AQ2389" s="111"/>
      <c r="AR2389" s="111"/>
      <c r="AS2389" s="111"/>
      <c r="AT2389" s="111"/>
      <c r="AU2389" s="111"/>
      <c r="AV2389" s="111"/>
      <c r="AW2389" s="120"/>
      <c r="AX2389" s="119">
        <f>SUM(AX2390:AX2403)</f>
        <v>400</v>
      </c>
      <c r="AY2389" s="88"/>
      <c r="AZ2389" s="79"/>
      <c r="BA2389" s="80"/>
      <c r="BB2389" s="71"/>
      <c r="BC2389" s="95"/>
      <c r="BD2389" s="41">
        <v>4</v>
      </c>
      <c r="BE2389" s="52">
        <v>46</v>
      </c>
      <c r="BF2389" s="103">
        <v>4611</v>
      </c>
      <c r="BG2389" s="279" t="s">
        <v>51</v>
      </c>
    </row>
    <row r="2390" spans="1:59" s="63" customFormat="1" ht="12.75" x14ac:dyDescent="0.2">
      <c r="A2390" s="196">
        <v>4</v>
      </c>
      <c r="B2390" s="197" t="s">
        <v>422</v>
      </c>
      <c r="C2390" s="208">
        <v>46</v>
      </c>
      <c r="D2390" s="209" t="s">
        <v>867</v>
      </c>
      <c r="E2390" s="212">
        <v>4611</v>
      </c>
      <c r="F2390" s="213" t="s">
        <v>868</v>
      </c>
      <c r="G2390" s="231"/>
      <c r="H2390" s="89" t="s">
        <v>52</v>
      </c>
      <c r="I2390" s="90" t="s">
        <v>863</v>
      </c>
      <c r="J2390" s="90" t="s">
        <v>860</v>
      </c>
      <c r="K2390" s="90" t="s">
        <v>64</v>
      </c>
      <c r="L2390" s="90" t="s">
        <v>528</v>
      </c>
      <c r="M2390" s="91"/>
      <c r="N2390" s="312">
        <v>1</v>
      </c>
      <c r="O2390" s="313">
        <f>N2390/N$2389</f>
        <v>7.1428571428571425E-2</v>
      </c>
      <c r="P2390" s="104"/>
      <c r="Q2390" s="92"/>
      <c r="R2390" s="92"/>
      <c r="S2390" s="92"/>
      <c r="T2390" s="92"/>
      <c r="U2390" s="92"/>
      <c r="V2390" s="92"/>
      <c r="W2390" s="92"/>
      <c r="X2390" s="109">
        <f>P2390*P$7+Q2390*Q$7+R2390*R$7+S2390*S$7+T2390*T$7+U2390*U$7+V2390*V$7+W2390*W$7</f>
        <v>0</v>
      </c>
      <c r="Y2390" s="83"/>
      <c r="Z2390" s="110">
        <f>X2390*$O2390</f>
        <v>0</v>
      </c>
      <c r="AA2390" s="111"/>
      <c r="AB2390" s="92"/>
      <c r="AC2390" s="92"/>
      <c r="AD2390" s="92"/>
      <c r="AE2390" s="92"/>
      <c r="AF2390" s="92"/>
      <c r="AG2390" s="92"/>
      <c r="AH2390" s="92"/>
      <c r="AI2390" s="109">
        <f>AB2390*AB$7+AC2390*AC$7+AD2390*AD$7+AE2390*AE$7+AF2390*AF$7+AG2390*AG$7+AH2390*AH$7</f>
        <v>0</v>
      </c>
      <c r="AJ2390" s="83"/>
      <c r="AK2390" s="110">
        <f>AI2390*$O2390</f>
        <v>0</v>
      </c>
      <c r="AL2390" s="111"/>
      <c r="AM2390" s="92"/>
      <c r="AN2390" s="92"/>
      <c r="AO2390" s="92"/>
      <c r="AP2390" s="92">
        <v>1</v>
      </c>
      <c r="AQ2390" s="92"/>
      <c r="AR2390" s="92"/>
      <c r="AS2390" s="92"/>
      <c r="AT2390" s="92"/>
      <c r="AU2390" s="92"/>
      <c r="AV2390" s="109">
        <f>AM2390*AM$7+AN2390*AN$7+AO2390*AO$7+AP2390*AP$7+AQ2390*AQ$7+AR2390*AR$7+AS2390*AS$7+AT2390*AT$7+AU2390*AU$7</f>
        <v>100</v>
      </c>
      <c r="AW2390" s="75"/>
      <c r="AX2390" s="110">
        <f>AV2390*$O2390</f>
        <v>7.1428571428571423</v>
      </c>
      <c r="AY2390" s="83"/>
      <c r="AZ2390" s="93"/>
      <c r="BA2390" s="94" t="s">
        <v>105</v>
      </c>
      <c r="BB2390" s="71"/>
      <c r="BC2390" s="95"/>
      <c r="BD2390" s="41">
        <v>4</v>
      </c>
      <c r="BE2390" s="52">
        <v>46</v>
      </c>
      <c r="BF2390" s="103">
        <v>4611</v>
      </c>
      <c r="BG2390" s="280" t="s">
        <v>52</v>
      </c>
    </row>
    <row r="2391" spans="1:59" s="63" customFormat="1" ht="12.75" x14ac:dyDescent="0.2">
      <c r="A2391" s="196">
        <v>4</v>
      </c>
      <c r="B2391" s="197" t="s">
        <v>422</v>
      </c>
      <c r="C2391" s="208">
        <v>46</v>
      </c>
      <c r="D2391" s="209" t="s">
        <v>867</v>
      </c>
      <c r="E2391" s="212">
        <v>4611</v>
      </c>
      <c r="F2391" s="213" t="s">
        <v>868</v>
      </c>
      <c r="G2391" s="231"/>
      <c r="H2391" s="89"/>
      <c r="I2391" s="90" t="s">
        <v>869</v>
      </c>
      <c r="J2391" s="90"/>
      <c r="K2391" s="90" t="s">
        <v>64</v>
      </c>
      <c r="L2391" s="90" t="s">
        <v>870</v>
      </c>
      <c r="M2391" s="91"/>
      <c r="N2391" s="312">
        <v>1</v>
      </c>
      <c r="O2391" s="313">
        <f t="shared" ref="O2391:O2403" si="322">N2391/N$2389</f>
        <v>7.1428571428571425E-2</v>
      </c>
      <c r="P2391" s="104"/>
      <c r="Q2391" s="92"/>
      <c r="R2391" s="92"/>
      <c r="S2391" s="92"/>
      <c r="T2391" s="92"/>
      <c r="U2391" s="92"/>
      <c r="V2391" s="92"/>
      <c r="W2391" s="92"/>
      <c r="X2391" s="109">
        <f t="shared" ref="X2391:X2403" si="323">P2391*P$7+Q2391*Q$7+R2391*R$7+S2391*S$7+T2391*T$7+U2391*U$7+V2391*V$7+W2391*W$7</f>
        <v>0</v>
      </c>
      <c r="Y2391" s="83"/>
      <c r="Z2391" s="110">
        <f t="shared" ref="Z2391:Z2403" si="324">X2391*$O2391</f>
        <v>0</v>
      </c>
      <c r="AA2391" s="111"/>
      <c r="AB2391" s="92"/>
      <c r="AC2391" s="92"/>
      <c r="AD2391" s="92"/>
      <c r="AE2391" s="92"/>
      <c r="AF2391" s="92"/>
      <c r="AG2391" s="92"/>
      <c r="AH2391" s="92"/>
      <c r="AI2391" s="109">
        <f t="shared" ref="AI2391:AI2403" si="325">AB2391*AB$7+AC2391*AC$7+AD2391*AD$7+AE2391*AE$7+AF2391*AF$7+AG2391*AG$7+AH2391*AH$7</f>
        <v>0</v>
      </c>
      <c r="AJ2391" s="83"/>
      <c r="AK2391" s="110">
        <f t="shared" ref="AK2391:AK2403" si="326">AI2391*$O2391</f>
        <v>0</v>
      </c>
      <c r="AL2391" s="111"/>
      <c r="AM2391" s="92"/>
      <c r="AN2391" s="92"/>
      <c r="AO2391" s="92">
        <v>1</v>
      </c>
      <c r="AP2391" s="92"/>
      <c r="AQ2391" s="92"/>
      <c r="AR2391" s="92"/>
      <c r="AS2391" s="92"/>
      <c r="AT2391" s="92"/>
      <c r="AU2391" s="92"/>
      <c r="AV2391" s="109">
        <f t="shared" ref="AV2391:AV2403" si="327">AM2391*AM$7+AN2391*AN$7+AO2391*AO$7+AP2391*AP$7+AQ2391*AQ$7+AR2391*AR$7+AS2391*AS$7+AT2391*AT$7+AU2391*AU$7</f>
        <v>50</v>
      </c>
      <c r="AW2391" s="75"/>
      <c r="AX2391" s="110">
        <f t="shared" ref="AX2391:AX2403" si="328">AV2391*$O2391</f>
        <v>3.5714285714285712</v>
      </c>
      <c r="AY2391" s="111"/>
      <c r="AZ2391" s="93"/>
      <c r="BA2391" s="94" t="s">
        <v>554</v>
      </c>
      <c r="BB2391" s="71"/>
      <c r="BC2391" s="95"/>
      <c r="BD2391" s="41">
        <v>4</v>
      </c>
      <c r="BE2391" s="52">
        <v>46</v>
      </c>
      <c r="BF2391" s="103">
        <v>4611</v>
      </c>
      <c r="BG2391" s="280" t="s">
        <v>52</v>
      </c>
    </row>
    <row r="2392" spans="1:59" s="63" customFormat="1" ht="12.75" x14ac:dyDescent="0.2">
      <c r="A2392" s="196">
        <v>4</v>
      </c>
      <c r="B2392" s="197" t="s">
        <v>422</v>
      </c>
      <c r="C2392" s="208">
        <v>46</v>
      </c>
      <c r="D2392" s="209" t="s">
        <v>867</v>
      </c>
      <c r="E2392" s="212">
        <v>4611</v>
      </c>
      <c r="F2392" s="213" t="s">
        <v>868</v>
      </c>
      <c r="G2392" s="231"/>
      <c r="H2392" s="89"/>
      <c r="I2392" s="90" t="s">
        <v>871</v>
      </c>
      <c r="J2392" s="90"/>
      <c r="K2392" s="90" t="s">
        <v>64</v>
      </c>
      <c r="L2392" s="90" t="s">
        <v>313</v>
      </c>
      <c r="M2392" s="91"/>
      <c r="N2392" s="312">
        <v>1</v>
      </c>
      <c r="O2392" s="313">
        <f t="shared" si="322"/>
        <v>7.1428571428571425E-2</v>
      </c>
      <c r="P2392" s="104"/>
      <c r="Q2392" s="92"/>
      <c r="R2392" s="92"/>
      <c r="S2392" s="92"/>
      <c r="T2392" s="92"/>
      <c r="U2392" s="92"/>
      <c r="V2392" s="92"/>
      <c r="W2392" s="92"/>
      <c r="X2392" s="109">
        <f t="shared" si="323"/>
        <v>0</v>
      </c>
      <c r="Y2392" s="83"/>
      <c r="Z2392" s="110">
        <f t="shared" si="324"/>
        <v>0</v>
      </c>
      <c r="AA2392" s="111"/>
      <c r="AB2392" s="92"/>
      <c r="AC2392" s="92"/>
      <c r="AD2392" s="92"/>
      <c r="AE2392" s="92"/>
      <c r="AF2392" s="92"/>
      <c r="AG2392" s="92"/>
      <c r="AH2392" s="92"/>
      <c r="AI2392" s="109">
        <f t="shared" si="325"/>
        <v>0</v>
      </c>
      <c r="AJ2392" s="83"/>
      <c r="AK2392" s="110">
        <f t="shared" si="326"/>
        <v>0</v>
      </c>
      <c r="AL2392" s="111"/>
      <c r="AM2392" s="92"/>
      <c r="AN2392" s="92"/>
      <c r="AO2392" s="92">
        <v>1</v>
      </c>
      <c r="AP2392" s="92"/>
      <c r="AQ2392" s="92"/>
      <c r="AR2392" s="92"/>
      <c r="AS2392" s="92"/>
      <c r="AT2392" s="92"/>
      <c r="AU2392" s="92"/>
      <c r="AV2392" s="109">
        <f t="shared" si="327"/>
        <v>50</v>
      </c>
      <c r="AW2392" s="75"/>
      <c r="AX2392" s="110">
        <f t="shared" si="328"/>
        <v>3.5714285714285712</v>
      </c>
      <c r="AY2392" s="111"/>
      <c r="AZ2392" s="93"/>
      <c r="BA2392" s="94" t="s">
        <v>554</v>
      </c>
      <c r="BB2392" s="71"/>
      <c r="BC2392" s="95"/>
      <c r="BD2392" s="41">
        <v>4</v>
      </c>
      <c r="BE2392" s="52">
        <v>46</v>
      </c>
      <c r="BF2392" s="103">
        <v>4611</v>
      </c>
      <c r="BG2392" s="280" t="s">
        <v>52</v>
      </c>
    </row>
    <row r="2393" spans="1:59" s="63" customFormat="1" ht="12.75" x14ac:dyDescent="0.2">
      <c r="A2393" s="196">
        <v>4</v>
      </c>
      <c r="B2393" s="197" t="s">
        <v>422</v>
      </c>
      <c r="C2393" s="208">
        <v>46</v>
      </c>
      <c r="D2393" s="209" t="s">
        <v>867</v>
      </c>
      <c r="E2393" s="212">
        <v>4611</v>
      </c>
      <c r="F2393" s="213" t="s">
        <v>868</v>
      </c>
      <c r="G2393" s="231"/>
      <c r="H2393" s="89"/>
      <c r="I2393" s="90" t="s">
        <v>834</v>
      </c>
      <c r="J2393" s="90"/>
      <c r="K2393" s="90" t="s">
        <v>64</v>
      </c>
      <c r="L2393" s="90" t="s">
        <v>76</v>
      </c>
      <c r="M2393" s="91"/>
      <c r="N2393" s="312">
        <v>1</v>
      </c>
      <c r="O2393" s="313">
        <f t="shared" si="322"/>
        <v>7.1428571428571425E-2</v>
      </c>
      <c r="P2393" s="104">
        <v>1</v>
      </c>
      <c r="Q2393" s="92"/>
      <c r="R2393" s="92"/>
      <c r="S2393" s="92"/>
      <c r="T2393" s="92"/>
      <c r="U2393" s="92"/>
      <c r="V2393" s="92"/>
      <c r="W2393" s="92"/>
      <c r="X2393" s="109">
        <f t="shared" si="323"/>
        <v>100</v>
      </c>
      <c r="Y2393" s="83"/>
      <c r="Z2393" s="110">
        <f t="shared" si="324"/>
        <v>7.1428571428571423</v>
      </c>
      <c r="AA2393" s="111"/>
      <c r="AB2393" s="92"/>
      <c r="AC2393" s="92"/>
      <c r="AD2393" s="92"/>
      <c r="AE2393" s="92"/>
      <c r="AF2393" s="92"/>
      <c r="AG2393" s="92"/>
      <c r="AH2393" s="92"/>
      <c r="AI2393" s="109">
        <f t="shared" si="325"/>
        <v>0</v>
      </c>
      <c r="AJ2393" s="83"/>
      <c r="AK2393" s="110">
        <f t="shared" si="326"/>
        <v>0</v>
      </c>
      <c r="AL2393" s="111"/>
      <c r="AM2393" s="92"/>
      <c r="AN2393" s="92"/>
      <c r="AO2393" s="92"/>
      <c r="AP2393" s="92"/>
      <c r="AQ2393" s="92"/>
      <c r="AR2393" s="92"/>
      <c r="AS2393" s="92"/>
      <c r="AT2393" s="92">
        <v>1</v>
      </c>
      <c r="AU2393" s="92"/>
      <c r="AV2393" s="109">
        <f t="shared" si="327"/>
        <v>2500</v>
      </c>
      <c r="AW2393" s="75"/>
      <c r="AX2393" s="110">
        <f t="shared" si="328"/>
        <v>178.57142857142856</v>
      </c>
      <c r="AY2393" s="111"/>
      <c r="AZ2393" s="93"/>
      <c r="BA2393" s="94" t="s">
        <v>554</v>
      </c>
      <c r="BB2393" s="71"/>
      <c r="BC2393" s="95"/>
      <c r="BD2393" s="41">
        <v>4</v>
      </c>
      <c r="BE2393" s="52">
        <v>46</v>
      </c>
      <c r="BF2393" s="103">
        <v>4611</v>
      </c>
      <c r="BG2393" s="280" t="s">
        <v>52</v>
      </c>
    </row>
    <row r="2394" spans="1:59" s="63" customFormat="1" ht="12.75" x14ac:dyDescent="0.2">
      <c r="A2394" s="196">
        <v>4</v>
      </c>
      <c r="B2394" s="197" t="s">
        <v>422</v>
      </c>
      <c r="C2394" s="208">
        <v>46</v>
      </c>
      <c r="D2394" s="209" t="s">
        <v>867</v>
      </c>
      <c r="E2394" s="212">
        <v>4611</v>
      </c>
      <c r="F2394" s="213" t="s">
        <v>868</v>
      </c>
      <c r="G2394" s="231"/>
      <c r="H2394" s="89"/>
      <c r="I2394" s="90" t="s">
        <v>872</v>
      </c>
      <c r="J2394" s="90"/>
      <c r="K2394" s="90" t="s">
        <v>73</v>
      </c>
      <c r="L2394" s="90" t="s">
        <v>69</v>
      </c>
      <c r="M2394" s="91"/>
      <c r="N2394" s="312">
        <v>1</v>
      </c>
      <c r="O2394" s="313">
        <f t="shared" si="322"/>
        <v>7.1428571428571425E-2</v>
      </c>
      <c r="P2394" s="104"/>
      <c r="Q2394" s="92"/>
      <c r="R2394" s="92"/>
      <c r="S2394" s="92"/>
      <c r="T2394" s="92"/>
      <c r="U2394" s="92"/>
      <c r="V2394" s="92"/>
      <c r="W2394" s="92">
        <v>1</v>
      </c>
      <c r="X2394" s="109">
        <f t="shared" si="323"/>
        <v>25000</v>
      </c>
      <c r="Y2394" s="83"/>
      <c r="Z2394" s="110">
        <f t="shared" si="324"/>
        <v>1785.7142857142856</v>
      </c>
      <c r="AA2394" s="111"/>
      <c r="AB2394" s="92"/>
      <c r="AC2394" s="92"/>
      <c r="AD2394" s="92"/>
      <c r="AE2394" s="92"/>
      <c r="AF2394" s="92"/>
      <c r="AG2394" s="92"/>
      <c r="AH2394" s="92"/>
      <c r="AI2394" s="109">
        <f t="shared" si="325"/>
        <v>0</v>
      </c>
      <c r="AJ2394" s="83"/>
      <c r="AK2394" s="110">
        <f t="shared" si="326"/>
        <v>0</v>
      </c>
      <c r="AL2394" s="111"/>
      <c r="AM2394" s="92"/>
      <c r="AN2394" s="92"/>
      <c r="AO2394" s="92"/>
      <c r="AP2394" s="92">
        <v>1</v>
      </c>
      <c r="AQ2394" s="92"/>
      <c r="AR2394" s="92"/>
      <c r="AS2394" s="92"/>
      <c r="AT2394" s="92"/>
      <c r="AU2394" s="92"/>
      <c r="AV2394" s="109">
        <f t="shared" si="327"/>
        <v>100</v>
      </c>
      <c r="AW2394" s="75"/>
      <c r="AX2394" s="110">
        <f t="shared" si="328"/>
        <v>7.1428571428571423</v>
      </c>
      <c r="AY2394" s="111"/>
      <c r="AZ2394" s="93"/>
      <c r="BA2394" s="94" t="s">
        <v>554</v>
      </c>
      <c r="BB2394" s="71"/>
      <c r="BC2394" s="95"/>
      <c r="BD2394" s="41">
        <v>4</v>
      </c>
      <c r="BE2394" s="52">
        <v>46</v>
      </c>
      <c r="BF2394" s="103">
        <v>4611</v>
      </c>
      <c r="BG2394" s="280" t="s">
        <v>52</v>
      </c>
    </row>
    <row r="2395" spans="1:59" s="63" customFormat="1" ht="12.75" x14ac:dyDescent="0.2">
      <c r="A2395" s="196">
        <v>4</v>
      </c>
      <c r="B2395" s="197" t="s">
        <v>422</v>
      </c>
      <c r="C2395" s="208">
        <v>46</v>
      </c>
      <c r="D2395" s="209" t="s">
        <v>867</v>
      </c>
      <c r="E2395" s="212">
        <v>4611</v>
      </c>
      <c r="F2395" s="213" t="s">
        <v>868</v>
      </c>
      <c r="G2395" s="231"/>
      <c r="H2395" s="89"/>
      <c r="I2395" s="90" t="s">
        <v>873</v>
      </c>
      <c r="J2395" s="90"/>
      <c r="K2395" s="90" t="s">
        <v>73</v>
      </c>
      <c r="L2395" s="90" t="s">
        <v>69</v>
      </c>
      <c r="M2395" s="91"/>
      <c r="N2395" s="312">
        <v>1</v>
      </c>
      <c r="O2395" s="313">
        <f t="shared" si="322"/>
        <v>7.1428571428571425E-2</v>
      </c>
      <c r="P2395" s="104"/>
      <c r="Q2395" s="92"/>
      <c r="R2395" s="92"/>
      <c r="S2395" s="92"/>
      <c r="T2395" s="92"/>
      <c r="U2395" s="92"/>
      <c r="V2395" s="92"/>
      <c r="W2395" s="92">
        <v>1</v>
      </c>
      <c r="X2395" s="109">
        <f t="shared" si="323"/>
        <v>25000</v>
      </c>
      <c r="Y2395" s="83"/>
      <c r="Z2395" s="110">
        <f t="shared" si="324"/>
        <v>1785.7142857142856</v>
      </c>
      <c r="AA2395" s="111"/>
      <c r="AB2395" s="92"/>
      <c r="AC2395" s="92"/>
      <c r="AD2395" s="92"/>
      <c r="AE2395" s="92"/>
      <c r="AF2395" s="92"/>
      <c r="AG2395" s="92"/>
      <c r="AH2395" s="92"/>
      <c r="AI2395" s="109">
        <f t="shared" si="325"/>
        <v>0</v>
      </c>
      <c r="AJ2395" s="83"/>
      <c r="AK2395" s="110">
        <f t="shared" si="326"/>
        <v>0</v>
      </c>
      <c r="AL2395" s="111"/>
      <c r="AM2395" s="92"/>
      <c r="AN2395" s="92"/>
      <c r="AO2395" s="92"/>
      <c r="AP2395" s="92">
        <v>1</v>
      </c>
      <c r="AQ2395" s="92"/>
      <c r="AR2395" s="92"/>
      <c r="AS2395" s="92"/>
      <c r="AT2395" s="92"/>
      <c r="AU2395" s="92"/>
      <c r="AV2395" s="109">
        <f t="shared" si="327"/>
        <v>100</v>
      </c>
      <c r="AW2395" s="75"/>
      <c r="AX2395" s="110">
        <f t="shared" si="328"/>
        <v>7.1428571428571423</v>
      </c>
      <c r="AY2395" s="111"/>
      <c r="AZ2395" s="93"/>
      <c r="BA2395" s="94" t="s">
        <v>554</v>
      </c>
      <c r="BB2395" s="71"/>
      <c r="BC2395" s="95"/>
      <c r="BD2395" s="41">
        <v>4</v>
      </c>
      <c r="BE2395" s="52">
        <v>46</v>
      </c>
      <c r="BF2395" s="103">
        <v>4611</v>
      </c>
      <c r="BG2395" s="280" t="s">
        <v>52</v>
      </c>
    </row>
    <row r="2396" spans="1:59" s="63" customFormat="1" ht="12.75" x14ac:dyDescent="0.2">
      <c r="A2396" s="196">
        <v>4</v>
      </c>
      <c r="B2396" s="197" t="s">
        <v>422</v>
      </c>
      <c r="C2396" s="208">
        <v>46</v>
      </c>
      <c r="D2396" s="209" t="s">
        <v>867</v>
      </c>
      <c r="E2396" s="212">
        <v>4611</v>
      </c>
      <c r="F2396" s="213" t="s">
        <v>868</v>
      </c>
      <c r="G2396" s="231"/>
      <c r="H2396" s="89"/>
      <c r="I2396" s="90" t="s">
        <v>874</v>
      </c>
      <c r="J2396" s="90"/>
      <c r="K2396" s="90" t="s">
        <v>511</v>
      </c>
      <c r="L2396" s="90"/>
      <c r="M2396" s="91"/>
      <c r="N2396" s="312">
        <v>1</v>
      </c>
      <c r="O2396" s="313">
        <f t="shared" si="322"/>
        <v>7.1428571428571425E-2</v>
      </c>
      <c r="P2396" s="104"/>
      <c r="Q2396" s="92"/>
      <c r="R2396" s="92"/>
      <c r="S2396" s="92"/>
      <c r="T2396" s="92"/>
      <c r="U2396" s="92"/>
      <c r="V2396" s="92"/>
      <c r="W2396" s="92">
        <v>1</v>
      </c>
      <c r="X2396" s="109">
        <f t="shared" si="323"/>
        <v>25000</v>
      </c>
      <c r="Y2396" s="83"/>
      <c r="Z2396" s="110">
        <f t="shared" si="324"/>
        <v>1785.7142857142856</v>
      </c>
      <c r="AA2396" s="111"/>
      <c r="AB2396" s="92"/>
      <c r="AC2396" s="92"/>
      <c r="AD2396" s="92"/>
      <c r="AE2396" s="92"/>
      <c r="AF2396" s="92"/>
      <c r="AG2396" s="92"/>
      <c r="AH2396" s="92"/>
      <c r="AI2396" s="109">
        <f t="shared" si="325"/>
        <v>0</v>
      </c>
      <c r="AJ2396" s="83"/>
      <c r="AK2396" s="110">
        <f t="shared" si="326"/>
        <v>0</v>
      </c>
      <c r="AL2396" s="111"/>
      <c r="AM2396" s="92"/>
      <c r="AN2396" s="92"/>
      <c r="AO2396" s="92"/>
      <c r="AP2396" s="92">
        <v>1</v>
      </c>
      <c r="AQ2396" s="92"/>
      <c r="AR2396" s="92"/>
      <c r="AS2396" s="92"/>
      <c r="AT2396" s="92"/>
      <c r="AU2396" s="92"/>
      <c r="AV2396" s="109">
        <f t="shared" si="327"/>
        <v>100</v>
      </c>
      <c r="AW2396" s="75"/>
      <c r="AX2396" s="110">
        <f t="shared" si="328"/>
        <v>7.1428571428571423</v>
      </c>
      <c r="AY2396" s="111"/>
      <c r="AZ2396" s="93"/>
      <c r="BA2396" s="94" t="s">
        <v>554</v>
      </c>
      <c r="BB2396" s="71"/>
      <c r="BC2396" s="95"/>
      <c r="BD2396" s="41">
        <v>4</v>
      </c>
      <c r="BE2396" s="52">
        <v>46</v>
      </c>
      <c r="BF2396" s="103">
        <v>4611</v>
      </c>
      <c r="BG2396" s="280" t="s">
        <v>52</v>
      </c>
    </row>
    <row r="2397" spans="1:59" s="63" customFormat="1" ht="12.75" x14ac:dyDescent="0.2">
      <c r="A2397" s="196">
        <v>4</v>
      </c>
      <c r="B2397" s="197" t="s">
        <v>422</v>
      </c>
      <c r="C2397" s="208">
        <v>46</v>
      </c>
      <c r="D2397" s="209" t="s">
        <v>867</v>
      </c>
      <c r="E2397" s="212">
        <v>4611</v>
      </c>
      <c r="F2397" s="213" t="s">
        <v>868</v>
      </c>
      <c r="G2397" s="231"/>
      <c r="H2397" s="89"/>
      <c r="I2397" s="90" t="s">
        <v>855</v>
      </c>
      <c r="J2397" s="90"/>
      <c r="K2397" s="90" t="s">
        <v>64</v>
      </c>
      <c r="L2397" s="90" t="s">
        <v>119</v>
      </c>
      <c r="M2397" s="91"/>
      <c r="N2397" s="312">
        <v>1</v>
      </c>
      <c r="O2397" s="313">
        <f t="shared" si="322"/>
        <v>7.1428571428571425E-2</v>
      </c>
      <c r="P2397" s="104"/>
      <c r="Q2397" s="92"/>
      <c r="R2397" s="92"/>
      <c r="S2397" s="92"/>
      <c r="T2397" s="92"/>
      <c r="U2397" s="92"/>
      <c r="V2397" s="92"/>
      <c r="W2397" s="92"/>
      <c r="X2397" s="109">
        <f t="shared" si="323"/>
        <v>0</v>
      </c>
      <c r="Y2397" s="83"/>
      <c r="Z2397" s="110">
        <f t="shared" si="324"/>
        <v>0</v>
      </c>
      <c r="AA2397" s="111"/>
      <c r="AB2397" s="92"/>
      <c r="AC2397" s="92"/>
      <c r="AD2397" s="92"/>
      <c r="AE2397" s="92"/>
      <c r="AF2397" s="92"/>
      <c r="AG2397" s="92"/>
      <c r="AH2397" s="92"/>
      <c r="AI2397" s="109">
        <f t="shared" si="325"/>
        <v>0</v>
      </c>
      <c r="AJ2397" s="83"/>
      <c r="AK2397" s="110">
        <f t="shared" si="326"/>
        <v>0</v>
      </c>
      <c r="AL2397" s="111"/>
      <c r="AM2397" s="92"/>
      <c r="AN2397" s="92"/>
      <c r="AO2397" s="92">
        <v>1</v>
      </c>
      <c r="AP2397" s="92"/>
      <c r="AQ2397" s="92"/>
      <c r="AR2397" s="92"/>
      <c r="AS2397" s="92"/>
      <c r="AT2397" s="92"/>
      <c r="AU2397" s="92"/>
      <c r="AV2397" s="109">
        <f t="shared" si="327"/>
        <v>50</v>
      </c>
      <c r="AW2397" s="75"/>
      <c r="AX2397" s="110">
        <f t="shared" si="328"/>
        <v>3.5714285714285712</v>
      </c>
      <c r="AY2397" s="111"/>
      <c r="AZ2397" s="93"/>
      <c r="BA2397" s="94" t="s">
        <v>554</v>
      </c>
      <c r="BB2397" s="71"/>
      <c r="BC2397" s="95"/>
      <c r="BD2397" s="41">
        <v>4</v>
      </c>
      <c r="BE2397" s="52">
        <v>46</v>
      </c>
      <c r="BF2397" s="103">
        <v>4611</v>
      </c>
      <c r="BG2397" s="280" t="s">
        <v>52</v>
      </c>
    </row>
    <row r="2398" spans="1:59" s="63" customFormat="1" ht="12.75" x14ac:dyDescent="0.2">
      <c r="A2398" s="196">
        <v>4</v>
      </c>
      <c r="B2398" s="197" t="s">
        <v>422</v>
      </c>
      <c r="C2398" s="208">
        <v>46</v>
      </c>
      <c r="D2398" s="209" t="s">
        <v>867</v>
      </c>
      <c r="E2398" s="212">
        <v>4611</v>
      </c>
      <c r="F2398" s="213" t="s">
        <v>868</v>
      </c>
      <c r="G2398" s="231"/>
      <c r="H2398" s="89"/>
      <c r="I2398" s="90" t="s">
        <v>324</v>
      </c>
      <c r="J2398" s="90"/>
      <c r="K2398" s="90" t="s">
        <v>64</v>
      </c>
      <c r="L2398" s="90" t="s">
        <v>528</v>
      </c>
      <c r="M2398" s="91"/>
      <c r="N2398" s="312">
        <v>1</v>
      </c>
      <c r="O2398" s="313">
        <f t="shared" si="322"/>
        <v>7.1428571428571425E-2</v>
      </c>
      <c r="P2398" s="104"/>
      <c r="Q2398" s="92"/>
      <c r="R2398" s="92"/>
      <c r="S2398" s="92"/>
      <c r="T2398" s="92"/>
      <c r="U2398" s="92"/>
      <c r="V2398" s="92"/>
      <c r="W2398" s="92"/>
      <c r="X2398" s="109">
        <f t="shared" si="323"/>
        <v>0</v>
      </c>
      <c r="Y2398" s="83"/>
      <c r="Z2398" s="110">
        <f t="shared" si="324"/>
        <v>0</v>
      </c>
      <c r="AA2398" s="111"/>
      <c r="AB2398" s="92"/>
      <c r="AC2398" s="92"/>
      <c r="AD2398" s="92"/>
      <c r="AE2398" s="92"/>
      <c r="AF2398" s="92"/>
      <c r="AG2398" s="92"/>
      <c r="AH2398" s="92"/>
      <c r="AI2398" s="109">
        <f t="shared" si="325"/>
        <v>0</v>
      </c>
      <c r="AJ2398" s="83"/>
      <c r="AK2398" s="110">
        <f t="shared" si="326"/>
        <v>0</v>
      </c>
      <c r="AL2398" s="111"/>
      <c r="AM2398" s="92"/>
      <c r="AN2398" s="92"/>
      <c r="AO2398" s="92"/>
      <c r="AP2398" s="92">
        <v>1</v>
      </c>
      <c r="AQ2398" s="92"/>
      <c r="AR2398" s="92"/>
      <c r="AS2398" s="92"/>
      <c r="AT2398" s="92"/>
      <c r="AU2398" s="92"/>
      <c r="AV2398" s="109">
        <f t="shared" si="327"/>
        <v>100</v>
      </c>
      <c r="AW2398" s="75"/>
      <c r="AX2398" s="110">
        <f t="shared" si="328"/>
        <v>7.1428571428571423</v>
      </c>
      <c r="AY2398" s="111"/>
      <c r="AZ2398" s="93"/>
      <c r="BA2398" s="94" t="s">
        <v>554</v>
      </c>
      <c r="BB2398" s="71"/>
      <c r="BC2398" s="95"/>
      <c r="BD2398" s="41">
        <v>4</v>
      </c>
      <c r="BE2398" s="52">
        <v>46</v>
      </c>
      <c r="BF2398" s="103">
        <v>4611</v>
      </c>
      <c r="BG2398" s="280" t="s">
        <v>52</v>
      </c>
    </row>
    <row r="2399" spans="1:59" s="63" customFormat="1" ht="12.75" x14ac:dyDescent="0.2">
      <c r="A2399" s="196">
        <v>4</v>
      </c>
      <c r="B2399" s="197" t="s">
        <v>422</v>
      </c>
      <c r="C2399" s="208">
        <v>46</v>
      </c>
      <c r="D2399" s="209" t="s">
        <v>867</v>
      </c>
      <c r="E2399" s="212">
        <v>4611</v>
      </c>
      <c r="F2399" s="213" t="s">
        <v>868</v>
      </c>
      <c r="G2399" s="231"/>
      <c r="H2399" s="89"/>
      <c r="I2399" s="90" t="s">
        <v>875</v>
      </c>
      <c r="J2399" s="90"/>
      <c r="K2399" s="90" t="s">
        <v>73</v>
      </c>
      <c r="L2399" s="90" t="s">
        <v>69</v>
      </c>
      <c r="M2399" s="91"/>
      <c r="N2399" s="312">
        <v>1</v>
      </c>
      <c r="O2399" s="313">
        <f t="shared" si="322"/>
        <v>7.1428571428571425E-2</v>
      </c>
      <c r="P2399" s="104"/>
      <c r="Q2399" s="92"/>
      <c r="R2399" s="92"/>
      <c r="S2399" s="92"/>
      <c r="T2399" s="92"/>
      <c r="U2399" s="92"/>
      <c r="V2399" s="92"/>
      <c r="W2399" s="92">
        <v>1</v>
      </c>
      <c r="X2399" s="109">
        <f t="shared" si="323"/>
        <v>25000</v>
      </c>
      <c r="Y2399" s="83"/>
      <c r="Z2399" s="110">
        <f t="shared" si="324"/>
        <v>1785.7142857142856</v>
      </c>
      <c r="AA2399" s="111"/>
      <c r="AB2399" s="92"/>
      <c r="AC2399" s="92"/>
      <c r="AD2399" s="92"/>
      <c r="AE2399" s="92"/>
      <c r="AF2399" s="92"/>
      <c r="AG2399" s="92"/>
      <c r="AH2399" s="92"/>
      <c r="AI2399" s="109">
        <f t="shared" si="325"/>
        <v>0</v>
      </c>
      <c r="AJ2399" s="83"/>
      <c r="AK2399" s="110">
        <f t="shared" si="326"/>
        <v>0</v>
      </c>
      <c r="AL2399" s="111"/>
      <c r="AM2399" s="92"/>
      <c r="AN2399" s="92"/>
      <c r="AO2399" s="92"/>
      <c r="AP2399" s="92">
        <v>1</v>
      </c>
      <c r="AQ2399" s="92"/>
      <c r="AR2399" s="92"/>
      <c r="AS2399" s="92"/>
      <c r="AT2399" s="92"/>
      <c r="AU2399" s="92"/>
      <c r="AV2399" s="109">
        <f t="shared" si="327"/>
        <v>100</v>
      </c>
      <c r="AW2399" s="75"/>
      <c r="AX2399" s="110">
        <f t="shared" si="328"/>
        <v>7.1428571428571423</v>
      </c>
      <c r="AY2399" s="111"/>
      <c r="AZ2399" s="93"/>
      <c r="BA2399" s="94" t="s">
        <v>554</v>
      </c>
      <c r="BB2399" s="71"/>
      <c r="BC2399" s="95"/>
      <c r="BD2399" s="41">
        <v>4</v>
      </c>
      <c r="BE2399" s="52">
        <v>46</v>
      </c>
      <c r="BF2399" s="103">
        <v>4611</v>
      </c>
      <c r="BG2399" s="280" t="s">
        <v>52</v>
      </c>
    </row>
    <row r="2400" spans="1:59" s="63" customFormat="1" ht="12.75" x14ac:dyDescent="0.2">
      <c r="A2400" s="196">
        <v>4</v>
      </c>
      <c r="B2400" s="197" t="s">
        <v>422</v>
      </c>
      <c r="C2400" s="208">
        <v>46</v>
      </c>
      <c r="D2400" s="209" t="s">
        <v>867</v>
      </c>
      <c r="E2400" s="212">
        <v>4611</v>
      </c>
      <c r="F2400" s="213" t="s">
        <v>868</v>
      </c>
      <c r="G2400" s="231"/>
      <c r="H2400" s="89"/>
      <c r="I2400" s="90" t="s">
        <v>444</v>
      </c>
      <c r="J2400" s="90"/>
      <c r="K2400" s="90" t="s">
        <v>545</v>
      </c>
      <c r="L2400" s="90" t="s">
        <v>787</v>
      </c>
      <c r="M2400" s="91"/>
      <c r="N2400" s="312">
        <v>1</v>
      </c>
      <c r="O2400" s="313">
        <f t="shared" si="322"/>
        <v>7.1428571428571425E-2</v>
      </c>
      <c r="P2400" s="104"/>
      <c r="Q2400" s="92"/>
      <c r="R2400" s="92"/>
      <c r="S2400" s="92"/>
      <c r="T2400" s="92"/>
      <c r="U2400" s="92"/>
      <c r="V2400" s="92"/>
      <c r="W2400" s="92">
        <v>1</v>
      </c>
      <c r="X2400" s="109">
        <f t="shared" si="323"/>
        <v>25000</v>
      </c>
      <c r="Y2400" s="83"/>
      <c r="Z2400" s="110">
        <f t="shared" si="324"/>
        <v>1785.7142857142856</v>
      </c>
      <c r="AA2400" s="111"/>
      <c r="AB2400" s="92"/>
      <c r="AC2400" s="92"/>
      <c r="AD2400" s="92"/>
      <c r="AE2400" s="92"/>
      <c r="AF2400" s="92"/>
      <c r="AG2400" s="92"/>
      <c r="AH2400" s="92"/>
      <c r="AI2400" s="109">
        <f t="shared" si="325"/>
        <v>0</v>
      </c>
      <c r="AJ2400" s="83"/>
      <c r="AK2400" s="110">
        <f t="shared" si="326"/>
        <v>0</v>
      </c>
      <c r="AL2400" s="111"/>
      <c r="AM2400" s="92"/>
      <c r="AN2400" s="92"/>
      <c r="AO2400" s="92"/>
      <c r="AP2400" s="92">
        <v>1</v>
      </c>
      <c r="AQ2400" s="92"/>
      <c r="AR2400" s="92"/>
      <c r="AS2400" s="92"/>
      <c r="AT2400" s="92"/>
      <c r="AU2400" s="92"/>
      <c r="AV2400" s="109">
        <f t="shared" si="327"/>
        <v>100</v>
      </c>
      <c r="AW2400" s="75"/>
      <c r="AX2400" s="110">
        <f t="shared" si="328"/>
        <v>7.1428571428571423</v>
      </c>
      <c r="AY2400" s="111"/>
      <c r="AZ2400" s="93"/>
      <c r="BA2400" s="94" t="s">
        <v>554</v>
      </c>
      <c r="BB2400" s="71"/>
      <c r="BC2400" s="95"/>
      <c r="BD2400" s="41">
        <v>4</v>
      </c>
      <c r="BE2400" s="52">
        <v>46</v>
      </c>
      <c r="BF2400" s="103">
        <v>4611</v>
      </c>
      <c r="BG2400" s="280" t="s">
        <v>52</v>
      </c>
    </row>
    <row r="2401" spans="1:59" s="63" customFormat="1" ht="12.75" x14ac:dyDescent="0.2">
      <c r="A2401" s="196">
        <v>4</v>
      </c>
      <c r="B2401" s="197" t="s">
        <v>422</v>
      </c>
      <c r="C2401" s="208">
        <v>46</v>
      </c>
      <c r="D2401" s="209" t="s">
        <v>867</v>
      </c>
      <c r="E2401" s="212">
        <v>4611</v>
      </c>
      <c r="F2401" s="213" t="s">
        <v>868</v>
      </c>
      <c r="G2401" s="231"/>
      <c r="H2401" s="89"/>
      <c r="I2401" s="90" t="s">
        <v>876</v>
      </c>
      <c r="J2401" s="90"/>
      <c r="K2401" s="90" t="s">
        <v>64</v>
      </c>
      <c r="L2401" s="90" t="s">
        <v>877</v>
      </c>
      <c r="M2401" s="91"/>
      <c r="N2401" s="312">
        <v>1</v>
      </c>
      <c r="O2401" s="313">
        <f t="shared" si="322"/>
        <v>7.1428571428571425E-2</v>
      </c>
      <c r="P2401" s="104"/>
      <c r="Q2401" s="92"/>
      <c r="R2401" s="92"/>
      <c r="S2401" s="92"/>
      <c r="T2401" s="92"/>
      <c r="U2401" s="92"/>
      <c r="V2401" s="92"/>
      <c r="W2401" s="92"/>
      <c r="X2401" s="109">
        <f t="shared" si="323"/>
        <v>0</v>
      </c>
      <c r="Y2401" s="83"/>
      <c r="Z2401" s="110">
        <f t="shared" si="324"/>
        <v>0</v>
      </c>
      <c r="AA2401" s="111"/>
      <c r="AB2401" s="92"/>
      <c r="AC2401" s="92"/>
      <c r="AD2401" s="92"/>
      <c r="AE2401" s="92"/>
      <c r="AF2401" s="92"/>
      <c r="AG2401" s="92"/>
      <c r="AH2401" s="92"/>
      <c r="AI2401" s="109">
        <f t="shared" si="325"/>
        <v>0</v>
      </c>
      <c r="AJ2401" s="83"/>
      <c r="AK2401" s="110">
        <f t="shared" si="326"/>
        <v>0</v>
      </c>
      <c r="AL2401" s="111"/>
      <c r="AM2401" s="92"/>
      <c r="AN2401" s="92"/>
      <c r="AO2401" s="92"/>
      <c r="AP2401" s="92"/>
      <c r="AQ2401" s="92">
        <v>1</v>
      </c>
      <c r="AR2401" s="92"/>
      <c r="AS2401" s="92"/>
      <c r="AT2401" s="92"/>
      <c r="AU2401" s="92"/>
      <c r="AV2401" s="109">
        <f t="shared" si="327"/>
        <v>250</v>
      </c>
      <c r="AW2401" s="75"/>
      <c r="AX2401" s="110">
        <f t="shared" si="328"/>
        <v>17.857142857142858</v>
      </c>
      <c r="AY2401" s="111"/>
      <c r="AZ2401" s="93"/>
      <c r="BA2401" s="94" t="s">
        <v>554</v>
      </c>
      <c r="BB2401" s="71"/>
      <c r="BC2401" s="95"/>
      <c r="BD2401" s="41">
        <v>4</v>
      </c>
      <c r="BE2401" s="52">
        <v>46</v>
      </c>
      <c r="BF2401" s="103">
        <v>4611</v>
      </c>
      <c r="BG2401" s="280" t="s">
        <v>52</v>
      </c>
    </row>
    <row r="2402" spans="1:59" s="63" customFormat="1" ht="12.75" x14ac:dyDescent="0.2">
      <c r="A2402" s="196">
        <v>4</v>
      </c>
      <c r="B2402" s="197" t="s">
        <v>422</v>
      </c>
      <c r="C2402" s="208">
        <v>46</v>
      </c>
      <c r="D2402" s="209" t="s">
        <v>867</v>
      </c>
      <c r="E2402" s="212">
        <v>4611</v>
      </c>
      <c r="F2402" s="213" t="s">
        <v>868</v>
      </c>
      <c r="G2402" s="231"/>
      <c r="H2402" s="89"/>
      <c r="I2402" s="90" t="s">
        <v>878</v>
      </c>
      <c r="J2402" s="90"/>
      <c r="K2402" s="90" t="s">
        <v>64</v>
      </c>
      <c r="L2402" s="90" t="s">
        <v>879</v>
      </c>
      <c r="M2402" s="91"/>
      <c r="N2402" s="312">
        <v>1</v>
      </c>
      <c r="O2402" s="313">
        <f t="shared" si="322"/>
        <v>7.1428571428571425E-2</v>
      </c>
      <c r="P2402" s="104"/>
      <c r="Q2402" s="92"/>
      <c r="R2402" s="92"/>
      <c r="S2402" s="92"/>
      <c r="T2402" s="92"/>
      <c r="U2402" s="92"/>
      <c r="V2402" s="92"/>
      <c r="W2402" s="92"/>
      <c r="X2402" s="109">
        <f t="shared" si="323"/>
        <v>0</v>
      </c>
      <c r="Y2402" s="83"/>
      <c r="Z2402" s="110">
        <f t="shared" si="324"/>
        <v>0</v>
      </c>
      <c r="AA2402" s="111"/>
      <c r="AB2402" s="92"/>
      <c r="AC2402" s="92"/>
      <c r="AD2402" s="92"/>
      <c r="AE2402" s="92"/>
      <c r="AF2402" s="92"/>
      <c r="AG2402" s="92"/>
      <c r="AH2402" s="92"/>
      <c r="AI2402" s="109">
        <f t="shared" si="325"/>
        <v>0</v>
      </c>
      <c r="AJ2402" s="83"/>
      <c r="AK2402" s="110">
        <f t="shared" si="326"/>
        <v>0</v>
      </c>
      <c r="AL2402" s="111"/>
      <c r="AM2402" s="92"/>
      <c r="AN2402" s="92"/>
      <c r="AO2402" s="92"/>
      <c r="AP2402" s="92"/>
      <c r="AQ2402" s="92"/>
      <c r="AR2402" s="92"/>
      <c r="AS2402" s="92">
        <v>1</v>
      </c>
      <c r="AT2402" s="92"/>
      <c r="AU2402" s="92"/>
      <c r="AV2402" s="109">
        <f t="shared" si="327"/>
        <v>1000</v>
      </c>
      <c r="AW2402" s="75"/>
      <c r="AX2402" s="110">
        <f t="shared" si="328"/>
        <v>71.428571428571431</v>
      </c>
      <c r="AY2402" s="111"/>
      <c r="AZ2402" s="93"/>
      <c r="BA2402" s="94" t="s">
        <v>554</v>
      </c>
      <c r="BB2402" s="71"/>
      <c r="BC2402" s="95"/>
      <c r="BD2402" s="41">
        <v>4</v>
      </c>
      <c r="BE2402" s="52">
        <v>46</v>
      </c>
      <c r="BF2402" s="103">
        <v>4611</v>
      </c>
      <c r="BG2402" s="280" t="s">
        <v>52</v>
      </c>
    </row>
    <row r="2403" spans="1:59" s="63" customFormat="1" ht="12.75" x14ac:dyDescent="0.2">
      <c r="A2403" s="196">
        <v>4</v>
      </c>
      <c r="B2403" s="197" t="s">
        <v>422</v>
      </c>
      <c r="C2403" s="208">
        <v>46</v>
      </c>
      <c r="D2403" s="209" t="s">
        <v>867</v>
      </c>
      <c r="E2403" s="212">
        <v>4611</v>
      </c>
      <c r="F2403" s="213" t="s">
        <v>868</v>
      </c>
      <c r="G2403" s="231"/>
      <c r="H2403" s="89"/>
      <c r="I2403" s="90" t="s">
        <v>520</v>
      </c>
      <c r="J2403" s="90"/>
      <c r="K2403" s="90" t="s">
        <v>64</v>
      </c>
      <c r="L2403" s="90" t="s">
        <v>522</v>
      </c>
      <c r="M2403" s="91"/>
      <c r="N2403" s="312">
        <v>1</v>
      </c>
      <c r="O2403" s="313">
        <f t="shared" si="322"/>
        <v>7.1428571428571425E-2</v>
      </c>
      <c r="P2403" s="104"/>
      <c r="Q2403" s="92"/>
      <c r="R2403" s="92"/>
      <c r="S2403" s="92"/>
      <c r="T2403" s="92"/>
      <c r="U2403" s="92"/>
      <c r="V2403" s="92"/>
      <c r="W2403" s="92"/>
      <c r="X2403" s="109">
        <f t="shared" si="323"/>
        <v>0</v>
      </c>
      <c r="Y2403" s="83"/>
      <c r="Z2403" s="110">
        <f t="shared" si="324"/>
        <v>0</v>
      </c>
      <c r="AA2403" s="111"/>
      <c r="AB2403" s="92"/>
      <c r="AC2403" s="92"/>
      <c r="AD2403" s="92"/>
      <c r="AE2403" s="92"/>
      <c r="AF2403" s="92"/>
      <c r="AG2403" s="92"/>
      <c r="AH2403" s="92"/>
      <c r="AI2403" s="109">
        <f t="shared" si="325"/>
        <v>0</v>
      </c>
      <c r="AJ2403" s="83"/>
      <c r="AK2403" s="110">
        <f t="shared" si="326"/>
        <v>0</v>
      </c>
      <c r="AL2403" s="111"/>
      <c r="AM2403" s="92"/>
      <c r="AN2403" s="92"/>
      <c r="AO2403" s="92"/>
      <c r="AP2403" s="92"/>
      <c r="AQ2403" s="92"/>
      <c r="AR2403" s="92"/>
      <c r="AS2403" s="92">
        <v>1</v>
      </c>
      <c r="AT2403" s="92"/>
      <c r="AU2403" s="92"/>
      <c r="AV2403" s="109">
        <f t="shared" si="327"/>
        <v>1000</v>
      </c>
      <c r="AW2403" s="75"/>
      <c r="AX2403" s="110">
        <f t="shared" si="328"/>
        <v>71.428571428571431</v>
      </c>
      <c r="AY2403" s="111"/>
      <c r="AZ2403" s="93"/>
      <c r="BA2403" s="94" t="s">
        <v>131</v>
      </c>
      <c r="BB2403" s="71"/>
      <c r="BC2403" s="95"/>
      <c r="BD2403" s="41">
        <v>4</v>
      </c>
      <c r="BE2403" s="52">
        <v>46</v>
      </c>
      <c r="BF2403" s="103">
        <v>4611</v>
      </c>
      <c r="BG2403" s="280" t="s">
        <v>52</v>
      </c>
    </row>
    <row r="2404" spans="1:59" s="63" customFormat="1" ht="12.75" x14ac:dyDescent="0.2">
      <c r="A2404" s="196">
        <v>4</v>
      </c>
      <c r="B2404" s="197" t="s">
        <v>422</v>
      </c>
      <c r="C2404" s="208">
        <v>46</v>
      </c>
      <c r="D2404" s="209" t="s">
        <v>867</v>
      </c>
      <c r="E2404" s="212">
        <v>4611</v>
      </c>
      <c r="F2404" s="213" t="s">
        <v>868</v>
      </c>
      <c r="G2404" s="231"/>
      <c r="H2404" s="65"/>
      <c r="I2404" s="222"/>
      <c r="J2404" s="66"/>
      <c r="K2404" s="66"/>
      <c r="L2404" s="66"/>
      <c r="M2404" s="64"/>
      <c r="N2404" s="304"/>
      <c r="O2404" s="305"/>
      <c r="P2404" s="127"/>
      <c r="Q2404" s="67"/>
      <c r="R2404" s="67"/>
      <c r="S2404" s="67"/>
      <c r="T2404" s="67"/>
      <c r="U2404" s="67"/>
      <c r="V2404" s="67"/>
      <c r="W2404" s="67"/>
      <c r="X2404" s="67"/>
      <c r="Y2404" s="68"/>
      <c r="Z2404" s="68"/>
      <c r="AA2404" s="68"/>
      <c r="AB2404" s="67"/>
      <c r="AC2404" s="67"/>
      <c r="AD2404" s="67"/>
      <c r="AE2404" s="67"/>
      <c r="AF2404" s="67"/>
      <c r="AG2404" s="67"/>
      <c r="AH2404" s="67"/>
      <c r="AI2404" s="67"/>
      <c r="AJ2404" s="68"/>
      <c r="AK2404" s="68"/>
      <c r="AL2404" s="68"/>
      <c r="AM2404" s="67"/>
      <c r="AN2404" s="67"/>
      <c r="AO2404" s="67"/>
      <c r="AP2404" s="67"/>
      <c r="AQ2404" s="67"/>
      <c r="AR2404" s="67"/>
      <c r="AS2404" s="67"/>
      <c r="AT2404" s="67"/>
      <c r="AU2404" s="67"/>
      <c r="AV2404" s="67"/>
      <c r="AW2404" s="67"/>
      <c r="AX2404" s="68"/>
      <c r="AY2404" s="68"/>
      <c r="AZ2404" s="69"/>
      <c r="BA2404" s="70"/>
      <c r="BB2404" s="71"/>
      <c r="BC2404" s="95"/>
      <c r="BD2404" s="41">
        <v>4</v>
      </c>
      <c r="BE2404" s="52">
        <v>46</v>
      </c>
      <c r="BF2404" s="103">
        <v>4611</v>
      </c>
      <c r="BG2404" s="275"/>
    </row>
    <row r="2405" spans="1:59" s="63" customFormat="1" ht="12.75" x14ac:dyDescent="0.2">
      <c r="A2405" s="196">
        <v>4</v>
      </c>
      <c r="B2405" s="197" t="s">
        <v>422</v>
      </c>
      <c r="C2405" s="208">
        <v>46</v>
      </c>
      <c r="D2405" s="209" t="s">
        <v>867</v>
      </c>
      <c r="E2405" s="212">
        <v>4611</v>
      </c>
      <c r="F2405" s="213" t="s">
        <v>868</v>
      </c>
      <c r="G2405" s="232"/>
      <c r="H2405" s="97"/>
      <c r="I2405" s="224"/>
      <c r="J2405" s="98"/>
      <c r="K2405" s="98"/>
      <c r="L2405" s="98"/>
      <c r="M2405" s="96"/>
      <c r="N2405" s="307"/>
      <c r="O2405" s="246"/>
      <c r="P2405" s="124"/>
      <c r="Q2405" s="99"/>
      <c r="R2405" s="99"/>
      <c r="S2405" s="99"/>
      <c r="T2405" s="99"/>
      <c r="U2405" s="99"/>
      <c r="V2405" s="99"/>
      <c r="W2405" s="99"/>
      <c r="X2405" s="99"/>
      <c r="Y2405" s="100"/>
      <c r="Z2405" s="100"/>
      <c r="AA2405" s="100"/>
      <c r="AB2405" s="99"/>
      <c r="AC2405" s="99"/>
      <c r="AD2405" s="99"/>
      <c r="AE2405" s="99"/>
      <c r="AF2405" s="99"/>
      <c r="AG2405" s="99"/>
      <c r="AH2405" s="99"/>
      <c r="AI2405" s="99"/>
      <c r="AJ2405" s="100"/>
      <c r="AK2405" s="100"/>
      <c r="AL2405" s="100"/>
      <c r="AM2405" s="99"/>
      <c r="AN2405" s="99"/>
      <c r="AO2405" s="99"/>
      <c r="AP2405" s="99"/>
      <c r="AQ2405" s="99"/>
      <c r="AR2405" s="99"/>
      <c r="AS2405" s="99"/>
      <c r="AT2405" s="99"/>
      <c r="AU2405" s="99"/>
      <c r="AV2405" s="99"/>
      <c r="AW2405" s="99"/>
      <c r="AX2405" s="100"/>
      <c r="AY2405" s="100"/>
      <c r="AZ2405" s="101"/>
      <c r="BA2405" s="102"/>
      <c r="BB2405" s="95"/>
      <c r="BC2405" s="95"/>
      <c r="BD2405" s="41">
        <v>4</v>
      </c>
      <c r="BE2405" s="52">
        <v>46</v>
      </c>
      <c r="BF2405" s="103">
        <v>4611</v>
      </c>
      <c r="BG2405" s="277"/>
    </row>
    <row r="2406" spans="1:59" x14ac:dyDescent="0.25">
      <c r="A2406" s="196">
        <v>4</v>
      </c>
      <c r="B2406" s="197" t="s">
        <v>422</v>
      </c>
      <c r="C2406" s="208">
        <v>46</v>
      </c>
      <c r="D2406" s="209" t="s">
        <v>867</v>
      </c>
      <c r="E2406" s="210">
        <v>4612</v>
      </c>
      <c r="F2406" s="211" t="s">
        <v>880</v>
      </c>
      <c r="G2406" s="235"/>
      <c r="H2406" s="145"/>
      <c r="I2406" s="221"/>
      <c r="J2406" s="57"/>
      <c r="K2406" s="57"/>
      <c r="L2406" s="57"/>
      <c r="M2406" s="144"/>
      <c r="N2406" s="324"/>
      <c r="O2406" s="325"/>
      <c r="P2406" s="146"/>
      <c r="Q2406" s="146"/>
      <c r="R2406" s="146"/>
      <c r="S2406" s="146"/>
      <c r="T2406" s="146"/>
      <c r="U2406" s="146"/>
      <c r="V2406" s="146"/>
      <c r="W2406" s="146"/>
      <c r="X2406" s="146"/>
      <c r="Y2406" s="59"/>
      <c r="Z2406" s="123"/>
      <c r="AA2406" s="123"/>
      <c r="AB2406" s="146"/>
      <c r="AC2406" s="146"/>
      <c r="AD2406" s="146"/>
      <c r="AE2406" s="146"/>
      <c r="AF2406" s="146"/>
      <c r="AG2406" s="146"/>
      <c r="AH2406" s="146"/>
      <c r="AI2406" s="146"/>
      <c r="AJ2406" s="59"/>
      <c r="AK2406" s="123"/>
      <c r="AL2406" s="123"/>
      <c r="AM2406" s="146"/>
      <c r="AN2406" s="146"/>
      <c r="AO2406" s="146"/>
      <c r="AP2406" s="146"/>
      <c r="AQ2406" s="146"/>
      <c r="AR2406" s="146"/>
      <c r="AS2406" s="146"/>
      <c r="AT2406" s="146"/>
      <c r="AU2406" s="146"/>
      <c r="AV2406" s="146"/>
      <c r="AW2406" s="58"/>
      <c r="AX2406" s="123"/>
      <c r="AY2406" s="59"/>
      <c r="AZ2406" s="147"/>
      <c r="BA2406" s="148"/>
      <c r="BB2406" s="143"/>
      <c r="BC2406" s="143"/>
      <c r="BD2406" s="41">
        <v>4</v>
      </c>
      <c r="BE2406" s="52">
        <v>46</v>
      </c>
      <c r="BF2406" s="62">
        <v>4612</v>
      </c>
      <c r="BG2406" s="284"/>
    </row>
    <row r="2407" spans="1:59" s="63" customFormat="1" ht="12.75" x14ac:dyDescent="0.2">
      <c r="A2407" s="196">
        <v>4</v>
      </c>
      <c r="B2407" s="197" t="s">
        <v>422</v>
      </c>
      <c r="C2407" s="208">
        <v>46</v>
      </c>
      <c r="D2407" s="209" t="s">
        <v>867</v>
      </c>
      <c r="E2407" s="210">
        <v>4612</v>
      </c>
      <c r="F2407" s="211" t="s">
        <v>880</v>
      </c>
      <c r="G2407" s="230"/>
      <c r="H2407" s="56"/>
      <c r="I2407" s="221"/>
      <c r="J2407" s="57"/>
      <c r="K2407" s="57"/>
      <c r="L2407" s="57"/>
      <c r="M2407" s="55"/>
      <c r="N2407" s="303"/>
      <c r="O2407" s="245"/>
      <c r="P2407" s="122"/>
      <c r="Q2407" s="58"/>
      <c r="R2407" s="58"/>
      <c r="S2407" s="58"/>
      <c r="T2407" s="58"/>
      <c r="U2407" s="58"/>
      <c r="V2407" s="58"/>
      <c r="W2407" s="58"/>
      <c r="X2407" s="58"/>
      <c r="Y2407" s="59"/>
      <c r="Z2407" s="59"/>
      <c r="AA2407" s="59"/>
      <c r="AB2407" s="58"/>
      <c r="AC2407" s="58"/>
      <c r="AD2407" s="58"/>
      <c r="AE2407" s="58"/>
      <c r="AF2407" s="58"/>
      <c r="AG2407" s="58"/>
      <c r="AH2407" s="58"/>
      <c r="AI2407" s="58"/>
      <c r="AJ2407" s="59"/>
      <c r="AK2407" s="59"/>
      <c r="AL2407" s="59"/>
      <c r="AM2407" s="58"/>
      <c r="AN2407" s="58"/>
      <c r="AO2407" s="58"/>
      <c r="AP2407" s="58"/>
      <c r="AQ2407" s="58"/>
      <c r="AR2407" s="58"/>
      <c r="AS2407" s="58"/>
      <c r="AT2407" s="58"/>
      <c r="AU2407" s="58"/>
      <c r="AV2407" s="58"/>
      <c r="AW2407" s="58"/>
      <c r="AX2407" s="59"/>
      <c r="AY2407" s="59"/>
      <c r="AZ2407" s="60"/>
      <c r="BA2407" s="61"/>
      <c r="BB2407" s="54"/>
      <c r="BC2407" s="54"/>
      <c r="BD2407" s="41">
        <v>4</v>
      </c>
      <c r="BE2407" s="52">
        <v>46</v>
      </c>
      <c r="BF2407" s="62">
        <v>4612</v>
      </c>
      <c r="BG2407" s="274"/>
    </row>
    <row r="2408" spans="1:59" s="63" customFormat="1" ht="12.75" x14ac:dyDescent="0.2">
      <c r="A2408" s="196">
        <v>4</v>
      </c>
      <c r="B2408" s="197" t="s">
        <v>422</v>
      </c>
      <c r="C2408" s="208">
        <v>46</v>
      </c>
      <c r="D2408" s="209" t="s">
        <v>867</v>
      </c>
      <c r="E2408" s="210">
        <v>4612</v>
      </c>
      <c r="F2408" s="211" t="s">
        <v>880</v>
      </c>
      <c r="G2408" s="231"/>
      <c r="H2408" s="65"/>
      <c r="I2408" s="222"/>
      <c r="J2408" s="66"/>
      <c r="K2408" s="66"/>
      <c r="L2408" s="66"/>
      <c r="M2408" s="64"/>
      <c r="N2408" s="308"/>
      <c r="O2408" s="309"/>
      <c r="P2408" s="127"/>
      <c r="Q2408" s="67"/>
      <c r="R2408" s="67"/>
      <c r="S2408" s="67"/>
      <c r="T2408" s="67"/>
      <c r="U2408" s="67"/>
      <c r="V2408" s="67"/>
      <c r="W2408" s="67"/>
      <c r="X2408" s="67"/>
      <c r="Y2408" s="68"/>
      <c r="Z2408" s="68"/>
      <c r="AA2408" s="68"/>
      <c r="AB2408" s="67"/>
      <c r="AC2408" s="67"/>
      <c r="AD2408" s="67"/>
      <c r="AE2408" s="67"/>
      <c r="AF2408" s="67"/>
      <c r="AG2408" s="67"/>
      <c r="AH2408" s="67"/>
      <c r="AI2408" s="67"/>
      <c r="AJ2408" s="68"/>
      <c r="AK2408" s="68"/>
      <c r="AL2408" s="68"/>
      <c r="AM2408" s="67"/>
      <c r="AN2408" s="67"/>
      <c r="AO2408" s="67"/>
      <c r="AP2408" s="67"/>
      <c r="AQ2408" s="67"/>
      <c r="AR2408" s="67"/>
      <c r="AS2408" s="67"/>
      <c r="AT2408" s="67"/>
      <c r="AU2408" s="67"/>
      <c r="AV2408" s="67"/>
      <c r="AW2408" s="67"/>
      <c r="AX2408" s="68"/>
      <c r="AY2408" s="68"/>
      <c r="AZ2408" s="69"/>
      <c r="BA2408" s="70"/>
      <c r="BB2408" s="71"/>
      <c r="BC2408" s="54"/>
      <c r="BD2408" s="41">
        <v>4</v>
      </c>
      <c r="BE2408" s="52">
        <v>46</v>
      </c>
      <c r="BF2408" s="62">
        <v>4612</v>
      </c>
      <c r="BG2408" s="275"/>
    </row>
    <row r="2409" spans="1:59" s="63" customFormat="1" ht="12.75" x14ac:dyDescent="0.2">
      <c r="A2409" s="196">
        <v>4</v>
      </c>
      <c r="B2409" s="197" t="s">
        <v>422</v>
      </c>
      <c r="C2409" s="208">
        <v>46</v>
      </c>
      <c r="D2409" s="209" t="s">
        <v>867</v>
      </c>
      <c r="E2409" s="210">
        <v>4612</v>
      </c>
      <c r="F2409" s="211" t="s">
        <v>880</v>
      </c>
      <c r="G2409" s="231"/>
      <c r="H2409" s="72" t="s">
        <v>47</v>
      </c>
      <c r="I2409" s="223"/>
      <c r="J2409" s="73"/>
      <c r="K2409" s="73"/>
      <c r="L2409" s="73"/>
      <c r="M2409" s="74"/>
      <c r="N2409" s="247"/>
      <c r="O2409" s="306"/>
      <c r="P2409" s="105"/>
      <c r="Q2409" s="75"/>
      <c r="R2409" s="75"/>
      <c r="S2409" s="75"/>
      <c r="T2409" s="75"/>
      <c r="U2409" s="75"/>
      <c r="V2409" s="75"/>
      <c r="W2409" s="75"/>
      <c r="X2409" s="75"/>
      <c r="Y2409" s="76">
        <f>IF(ISNUMBER(VLOOKUP(Y2411,P$7:W$7,MATCH(Y2411,P$7:W$7))),VLOOKUP(Y2411,P$7:W$7,MATCH(Y2411,P$7:W$7)),IF(N2413=0,"No Data",IF(Y2411&gt;0,"&lt;100",0)))</f>
        <v>2500</v>
      </c>
      <c r="Z2409" s="77">
        <f>IF(ISNUMBER(VLOOKUP(Z2413,P$7:W$7,MATCH(Z2413,P$7:W$7))),VLOOKUP(Z2413,P$7:W$7,MATCH(Z2413,P$7:W$7)),IF(N2413=0,"No Data",IF(Z2413&gt;0,"&lt;100",0)))</f>
        <v>2500</v>
      </c>
      <c r="AA2409" s="106">
        <f>IF(ISNUMBER(Z2409),Z2409,0)</f>
        <v>2500</v>
      </c>
      <c r="AB2409" s="75"/>
      <c r="AC2409" s="75"/>
      <c r="AD2409" s="75"/>
      <c r="AE2409" s="75"/>
      <c r="AF2409" s="75"/>
      <c r="AG2409" s="75"/>
      <c r="AH2409" s="75"/>
      <c r="AI2409" s="75"/>
      <c r="AJ2409" s="76">
        <f>IF(ISNUMBER(VLOOKUP(AJ2411,AB$7:AH$7,MATCH(AJ2411,AB$7:AH$7))),VLOOKUP(AJ2411,AB$7:AH$7,MATCH(AJ2411,AB$7:AH$7)),IF(N2413=0,"No Data",IF(AJ2411&gt;0,"&lt;50",0)))</f>
        <v>0</v>
      </c>
      <c r="AK2409" s="77">
        <f>IF(ISNUMBER(VLOOKUP(AK2413,AB$7:AH$7,MATCH(AK2413,AB$7:AH$7))),VLOOKUP(AK2413,AB$7:AH$7,MATCH(AK2413,AB$7:AH$7)),IF(N2413=0,"No Data",IF(AK2413&gt;0,"&lt;50",0)))</f>
        <v>0</v>
      </c>
      <c r="AL2409" s="106">
        <f>IF(ISNUMBER(AK2409),AK2409,0)</f>
        <v>0</v>
      </c>
      <c r="AM2409" s="75"/>
      <c r="AN2409" s="75"/>
      <c r="AO2409" s="75"/>
      <c r="AP2409" s="75"/>
      <c r="AQ2409" s="75"/>
      <c r="AR2409" s="75"/>
      <c r="AS2409" s="75"/>
      <c r="AT2409" s="75"/>
      <c r="AU2409" s="75"/>
      <c r="AV2409" s="75"/>
      <c r="AW2409" s="76">
        <f>IF(ISNUMBER(VLOOKUP(AW2411,AM$7:AU$7,MATCH(AW2411,AM$7:AU$7))),VLOOKUP(AW2411,AM$7:AU$7,MATCH(AW2411,AM$7:AU$7)),IF(N2413=0,"No Data",IF(AW2411&gt;0,"&lt;10",0)))</f>
        <v>100</v>
      </c>
      <c r="AX2409" s="77">
        <f>IF(ISNUMBER(VLOOKUP(AX2413,AM$7:AU$7,MATCH(AX2413,AM$7:AU$7))),VLOOKUP(AX2413,AM$7:AU$7,MATCH(AX2413,AM$7:AU$7)),IF(N2413=0,"No Data",IF(AX2413&gt;0,"&lt;10",0)))</f>
        <v>100</v>
      </c>
      <c r="AY2409" s="106">
        <f>IF(ISNUMBER(AX2409),AX2409,0)</f>
        <v>100</v>
      </c>
      <c r="AZ2409" s="79"/>
      <c r="BA2409" s="80"/>
      <c r="BB2409" s="71"/>
      <c r="BC2409" s="54"/>
      <c r="BD2409" s="41">
        <v>4</v>
      </c>
      <c r="BE2409" s="52">
        <v>46</v>
      </c>
      <c r="BF2409" s="62">
        <v>4612</v>
      </c>
      <c r="BG2409" s="276" t="s">
        <v>47</v>
      </c>
    </row>
    <row r="2410" spans="1:59" s="63" customFormat="1" ht="12.75" x14ac:dyDescent="0.2">
      <c r="A2410" s="196">
        <v>4</v>
      </c>
      <c r="B2410" s="197" t="s">
        <v>422</v>
      </c>
      <c r="C2410" s="208">
        <v>46</v>
      </c>
      <c r="D2410" s="209" t="s">
        <v>867</v>
      </c>
      <c r="E2410" s="210">
        <v>4612</v>
      </c>
      <c r="F2410" s="211" t="s">
        <v>880</v>
      </c>
      <c r="G2410" s="231"/>
      <c r="H2410" s="81" t="s">
        <v>48</v>
      </c>
      <c r="I2410" s="223"/>
      <c r="J2410" s="73"/>
      <c r="K2410" s="73"/>
      <c r="L2410" s="73"/>
      <c r="M2410" s="74"/>
      <c r="N2410" s="247"/>
      <c r="O2410" s="306"/>
      <c r="P2410" s="105"/>
      <c r="Q2410" s="75"/>
      <c r="R2410" s="75"/>
      <c r="S2410" s="75"/>
      <c r="T2410" s="75"/>
      <c r="U2410" s="75"/>
      <c r="V2410" s="75"/>
      <c r="W2410" s="75"/>
      <c r="X2410" s="75"/>
      <c r="Y2410" s="82">
        <f>MIN(X2414:X2419)</f>
        <v>0</v>
      </c>
      <c r="Z2410" s="83"/>
      <c r="AA2410" s="83"/>
      <c r="AB2410" s="75"/>
      <c r="AC2410" s="75"/>
      <c r="AD2410" s="75"/>
      <c r="AE2410" s="75"/>
      <c r="AF2410" s="75"/>
      <c r="AG2410" s="75"/>
      <c r="AH2410" s="75"/>
      <c r="AI2410" s="75"/>
      <c r="AJ2410" s="82">
        <f>MIN(AI2414:AI2419)</f>
        <v>0</v>
      </c>
      <c r="AK2410" s="83"/>
      <c r="AL2410" s="83"/>
      <c r="AM2410" s="75"/>
      <c r="AN2410" s="75"/>
      <c r="AO2410" s="75"/>
      <c r="AP2410" s="75"/>
      <c r="AQ2410" s="75"/>
      <c r="AR2410" s="75"/>
      <c r="AS2410" s="75"/>
      <c r="AT2410" s="75"/>
      <c r="AU2410" s="75"/>
      <c r="AV2410" s="75"/>
      <c r="AW2410" s="82">
        <f>MIN(AV2414:AV2419)</f>
        <v>50</v>
      </c>
      <c r="AX2410" s="83"/>
      <c r="AY2410" s="83"/>
      <c r="AZ2410" s="79"/>
      <c r="BA2410" s="80"/>
      <c r="BB2410" s="71"/>
      <c r="BC2410" s="54"/>
      <c r="BD2410" s="41">
        <v>4</v>
      </c>
      <c r="BE2410" s="52">
        <v>46</v>
      </c>
      <c r="BF2410" s="62">
        <v>4612</v>
      </c>
      <c r="BG2410" s="278" t="s">
        <v>48</v>
      </c>
    </row>
    <row r="2411" spans="1:59" s="63" customFormat="1" ht="12.75" x14ac:dyDescent="0.2">
      <c r="A2411" s="196">
        <v>4</v>
      </c>
      <c r="B2411" s="197" t="s">
        <v>422</v>
      </c>
      <c r="C2411" s="208">
        <v>46</v>
      </c>
      <c r="D2411" s="209" t="s">
        <v>867</v>
      </c>
      <c r="E2411" s="210">
        <v>4612</v>
      </c>
      <c r="F2411" s="211" t="s">
        <v>880</v>
      </c>
      <c r="G2411" s="231"/>
      <c r="H2411" s="81" t="s">
        <v>49</v>
      </c>
      <c r="I2411" s="223"/>
      <c r="J2411" s="73"/>
      <c r="K2411" s="73"/>
      <c r="L2411" s="73"/>
      <c r="M2411" s="74"/>
      <c r="N2411" s="247"/>
      <c r="O2411" s="306"/>
      <c r="P2411" s="105"/>
      <c r="Q2411" s="75"/>
      <c r="R2411" s="75"/>
      <c r="S2411" s="75"/>
      <c r="T2411" s="75"/>
      <c r="U2411" s="75"/>
      <c r="V2411" s="75"/>
      <c r="W2411" s="75"/>
      <c r="X2411" s="75"/>
      <c r="Y2411" s="84">
        <f>IF(ISNUMBER(AVERAGE(X2414:X2419)),AVERAGE(X2414:X2419),0)</f>
        <v>4166.666666666667</v>
      </c>
      <c r="Z2411" s="83"/>
      <c r="AA2411" s="83"/>
      <c r="AB2411" s="75"/>
      <c r="AC2411" s="75"/>
      <c r="AD2411" s="75"/>
      <c r="AE2411" s="75"/>
      <c r="AF2411" s="75"/>
      <c r="AG2411" s="75"/>
      <c r="AH2411" s="75"/>
      <c r="AI2411" s="75"/>
      <c r="AJ2411" s="84">
        <f>IF(ISNUMBER(AVERAGE(AI2414:AI2419)),AVERAGE(AI2414:AI2419),0)</f>
        <v>0</v>
      </c>
      <c r="AK2411" s="83"/>
      <c r="AL2411" s="83"/>
      <c r="AM2411" s="75"/>
      <c r="AN2411" s="75"/>
      <c r="AO2411" s="75"/>
      <c r="AP2411" s="75"/>
      <c r="AQ2411" s="75"/>
      <c r="AR2411" s="75"/>
      <c r="AS2411" s="75"/>
      <c r="AT2411" s="75"/>
      <c r="AU2411" s="75"/>
      <c r="AV2411" s="75"/>
      <c r="AW2411" s="84">
        <f>IF(ISNUMBER(AVERAGE(AV2414:AV2419)),AVERAGE(AV2414:AV2419),0)</f>
        <v>108.33333333333333</v>
      </c>
      <c r="AX2411" s="83"/>
      <c r="AY2411" s="83"/>
      <c r="AZ2411" s="79"/>
      <c r="BA2411" s="80"/>
      <c r="BB2411" s="71"/>
      <c r="BC2411" s="54"/>
      <c r="BD2411" s="41">
        <v>4</v>
      </c>
      <c r="BE2411" s="52">
        <v>46</v>
      </c>
      <c r="BF2411" s="62">
        <v>4612</v>
      </c>
      <c r="BG2411" s="278" t="s">
        <v>49</v>
      </c>
    </row>
    <row r="2412" spans="1:59" s="63" customFormat="1" ht="12.75" x14ac:dyDescent="0.2">
      <c r="A2412" s="196">
        <v>4</v>
      </c>
      <c r="B2412" s="197" t="s">
        <v>422</v>
      </c>
      <c r="C2412" s="208">
        <v>46</v>
      </c>
      <c r="D2412" s="209" t="s">
        <v>867</v>
      </c>
      <c r="E2412" s="210">
        <v>4612</v>
      </c>
      <c r="F2412" s="211" t="s">
        <v>880</v>
      </c>
      <c r="G2412" s="231"/>
      <c r="H2412" s="81" t="s">
        <v>50</v>
      </c>
      <c r="I2412" s="223"/>
      <c r="J2412" s="73"/>
      <c r="K2412" s="73"/>
      <c r="L2412" s="73"/>
      <c r="M2412" s="74"/>
      <c r="N2412" s="247"/>
      <c r="O2412" s="306"/>
      <c r="P2412" s="105"/>
      <c r="Q2412" s="75"/>
      <c r="R2412" s="75"/>
      <c r="S2412" s="75"/>
      <c r="T2412" s="75"/>
      <c r="U2412" s="75"/>
      <c r="V2412" s="75"/>
      <c r="W2412" s="75"/>
      <c r="X2412" s="75"/>
      <c r="Y2412" s="84">
        <f>MAX(X2414:X2419)</f>
        <v>25000</v>
      </c>
      <c r="Z2412" s="83"/>
      <c r="AA2412" s="83"/>
      <c r="AB2412" s="75"/>
      <c r="AC2412" s="75"/>
      <c r="AD2412" s="75"/>
      <c r="AE2412" s="75"/>
      <c r="AF2412" s="75"/>
      <c r="AG2412" s="75"/>
      <c r="AH2412" s="75"/>
      <c r="AI2412" s="75"/>
      <c r="AJ2412" s="84">
        <f>MAX(AI2414:AI2419)</f>
        <v>0</v>
      </c>
      <c r="AK2412" s="83"/>
      <c r="AL2412" s="83"/>
      <c r="AM2412" s="75"/>
      <c r="AN2412" s="75"/>
      <c r="AO2412" s="75"/>
      <c r="AP2412" s="75"/>
      <c r="AQ2412" s="75"/>
      <c r="AR2412" s="75"/>
      <c r="AS2412" s="75"/>
      <c r="AT2412" s="75"/>
      <c r="AU2412" s="75"/>
      <c r="AV2412" s="75"/>
      <c r="AW2412" s="84">
        <f>MAX(AV2414:AV2419)</f>
        <v>250</v>
      </c>
      <c r="AX2412" s="83"/>
      <c r="AY2412" s="83"/>
      <c r="AZ2412" s="79"/>
      <c r="BA2412" s="80"/>
      <c r="BB2412" s="71"/>
      <c r="BC2412" s="54"/>
      <c r="BD2412" s="41">
        <v>4</v>
      </c>
      <c r="BE2412" s="52">
        <v>46</v>
      </c>
      <c r="BF2412" s="62">
        <v>4612</v>
      </c>
      <c r="BG2412" s="278" t="s">
        <v>50</v>
      </c>
    </row>
    <row r="2413" spans="1:59" s="63" customFormat="1" ht="12.75" x14ac:dyDescent="0.2">
      <c r="A2413" s="196">
        <v>4</v>
      </c>
      <c r="B2413" s="197" t="s">
        <v>422</v>
      </c>
      <c r="C2413" s="208">
        <v>46</v>
      </c>
      <c r="D2413" s="209" t="s">
        <v>867</v>
      </c>
      <c r="E2413" s="210">
        <v>4612</v>
      </c>
      <c r="F2413" s="211" t="s">
        <v>880</v>
      </c>
      <c r="G2413" s="231"/>
      <c r="H2413" s="85" t="s">
        <v>51</v>
      </c>
      <c r="I2413" s="223"/>
      <c r="J2413" s="73"/>
      <c r="K2413" s="73"/>
      <c r="L2413" s="73"/>
      <c r="M2413" s="74"/>
      <c r="N2413" s="248">
        <f>SUM(N2414:N2419)</f>
        <v>6</v>
      </c>
      <c r="O2413" s="293">
        <f>SUM(O2414:O2419)</f>
        <v>0.99999999999999989</v>
      </c>
      <c r="P2413" s="292"/>
      <c r="Q2413" s="87"/>
      <c r="R2413" s="87"/>
      <c r="S2413" s="87"/>
      <c r="T2413" s="87"/>
      <c r="U2413" s="87"/>
      <c r="V2413" s="87"/>
      <c r="W2413" s="87"/>
      <c r="X2413" s="87"/>
      <c r="Y2413" s="88"/>
      <c r="Z2413" s="86">
        <f>SUM(Z2414:Z2419)</f>
        <v>4166.6666666666661</v>
      </c>
      <c r="AA2413" s="88"/>
      <c r="AB2413" s="87"/>
      <c r="AC2413" s="87"/>
      <c r="AD2413" s="87"/>
      <c r="AE2413" s="87"/>
      <c r="AF2413" s="87"/>
      <c r="AG2413" s="87"/>
      <c r="AH2413" s="87"/>
      <c r="AI2413" s="87"/>
      <c r="AJ2413" s="88"/>
      <c r="AK2413" s="86">
        <f>SUM(AK2414:AK2419)</f>
        <v>0</v>
      </c>
      <c r="AL2413" s="88"/>
      <c r="AM2413" s="87"/>
      <c r="AN2413" s="87"/>
      <c r="AO2413" s="87"/>
      <c r="AP2413" s="87"/>
      <c r="AQ2413" s="87"/>
      <c r="AR2413" s="87"/>
      <c r="AS2413" s="87"/>
      <c r="AT2413" s="87"/>
      <c r="AU2413" s="87"/>
      <c r="AV2413" s="87"/>
      <c r="AW2413" s="112"/>
      <c r="AX2413" s="86">
        <f>SUM(AX2414:AX2419)</f>
        <v>108.33333333333331</v>
      </c>
      <c r="AY2413" s="88"/>
      <c r="AZ2413" s="79"/>
      <c r="BA2413" s="80"/>
      <c r="BB2413" s="71"/>
      <c r="BC2413" s="54"/>
      <c r="BD2413" s="41">
        <v>4</v>
      </c>
      <c r="BE2413" s="52">
        <v>46</v>
      </c>
      <c r="BF2413" s="62">
        <v>4612</v>
      </c>
      <c r="BG2413" s="279" t="s">
        <v>51</v>
      </c>
    </row>
    <row r="2414" spans="1:59" s="63" customFormat="1" ht="12.75" x14ac:dyDescent="0.2">
      <c r="A2414" s="196">
        <v>4</v>
      </c>
      <c r="B2414" s="197" t="s">
        <v>422</v>
      </c>
      <c r="C2414" s="208">
        <v>46</v>
      </c>
      <c r="D2414" s="209" t="s">
        <v>867</v>
      </c>
      <c r="E2414" s="210">
        <v>4612</v>
      </c>
      <c r="F2414" s="211" t="s">
        <v>880</v>
      </c>
      <c r="G2414" s="231"/>
      <c r="H2414" s="89" t="s">
        <v>52</v>
      </c>
      <c r="I2414" s="90" t="s">
        <v>863</v>
      </c>
      <c r="J2414" s="90" t="s">
        <v>860</v>
      </c>
      <c r="K2414" s="90" t="s">
        <v>64</v>
      </c>
      <c r="L2414" s="90" t="s">
        <v>528</v>
      </c>
      <c r="M2414" s="91"/>
      <c r="N2414" s="312">
        <v>1</v>
      </c>
      <c r="O2414" s="313">
        <f t="shared" ref="O2414:O2419" si="329">N2414/N$2413</f>
        <v>0.16666666666666666</v>
      </c>
      <c r="P2414" s="104"/>
      <c r="Q2414" s="92"/>
      <c r="R2414" s="92"/>
      <c r="S2414" s="92"/>
      <c r="T2414" s="92"/>
      <c r="U2414" s="92"/>
      <c r="V2414" s="92"/>
      <c r="W2414" s="92"/>
      <c r="X2414" s="109">
        <f t="shared" ref="X2414:X2419" si="330">P2414*P$7+Q2414*Q$7+R2414*R$7+S2414*S$7+T2414*T$7+U2414*U$7+V2414*V$7+W2414*W$7</f>
        <v>0</v>
      </c>
      <c r="Y2414" s="83"/>
      <c r="Z2414" s="110">
        <f t="shared" ref="Z2414:Z2419" si="331">X2414*$O2414</f>
        <v>0</v>
      </c>
      <c r="AA2414" s="111"/>
      <c r="AB2414" s="92"/>
      <c r="AC2414" s="92"/>
      <c r="AD2414" s="92"/>
      <c r="AE2414" s="92"/>
      <c r="AF2414" s="92"/>
      <c r="AG2414" s="92"/>
      <c r="AH2414" s="92"/>
      <c r="AI2414" s="109">
        <f t="shared" ref="AI2414:AI2419" si="332">AB2414*AB$7+AC2414*AC$7+AD2414*AD$7+AE2414*AE$7+AF2414*AF$7+AG2414*AG$7+AH2414*AH$7</f>
        <v>0</v>
      </c>
      <c r="AJ2414" s="83"/>
      <c r="AK2414" s="110">
        <f t="shared" ref="AK2414:AK2419" si="333">AI2414*$O2414</f>
        <v>0</v>
      </c>
      <c r="AL2414" s="111"/>
      <c r="AM2414" s="92"/>
      <c r="AN2414" s="92"/>
      <c r="AO2414" s="92"/>
      <c r="AP2414" s="92">
        <v>1</v>
      </c>
      <c r="AQ2414" s="92"/>
      <c r="AR2414" s="92"/>
      <c r="AS2414" s="92"/>
      <c r="AT2414" s="92"/>
      <c r="AU2414" s="92"/>
      <c r="AV2414" s="109">
        <f t="shared" ref="AV2414:AV2419" si="334">AM2414*AM$7+AN2414*AN$7+AO2414*AO$7+AP2414*AP$7+AQ2414*AQ$7+AR2414*AR$7+AS2414*AS$7+AT2414*AT$7+AU2414*AU$7</f>
        <v>100</v>
      </c>
      <c r="AW2414" s="75"/>
      <c r="AX2414" s="110">
        <f t="shared" ref="AX2414:AX2419" si="335">AV2414*$O2414</f>
        <v>16.666666666666664</v>
      </c>
      <c r="AY2414" s="83"/>
      <c r="AZ2414" s="93"/>
      <c r="BA2414" s="94" t="s">
        <v>105</v>
      </c>
      <c r="BB2414" s="71"/>
      <c r="BC2414" s="54"/>
      <c r="BD2414" s="41">
        <v>4</v>
      </c>
      <c r="BE2414" s="52">
        <v>46</v>
      </c>
      <c r="BF2414" s="62">
        <v>4612</v>
      </c>
      <c r="BG2414" s="280" t="s">
        <v>52</v>
      </c>
    </row>
    <row r="2415" spans="1:59" s="63" customFormat="1" ht="12.75" x14ac:dyDescent="0.2">
      <c r="A2415" s="196">
        <v>4</v>
      </c>
      <c r="B2415" s="197" t="s">
        <v>422</v>
      </c>
      <c r="C2415" s="208">
        <v>46</v>
      </c>
      <c r="D2415" s="209" t="s">
        <v>867</v>
      </c>
      <c r="E2415" s="210">
        <v>4612</v>
      </c>
      <c r="F2415" s="211" t="s">
        <v>880</v>
      </c>
      <c r="G2415" s="231"/>
      <c r="H2415" s="89"/>
      <c r="I2415" s="90" t="s">
        <v>869</v>
      </c>
      <c r="J2415" s="90"/>
      <c r="K2415" s="90" t="s">
        <v>64</v>
      </c>
      <c r="L2415" s="90" t="s">
        <v>870</v>
      </c>
      <c r="M2415" s="91"/>
      <c r="N2415" s="312">
        <v>1</v>
      </c>
      <c r="O2415" s="313">
        <f t="shared" si="329"/>
        <v>0.16666666666666666</v>
      </c>
      <c r="P2415" s="104"/>
      <c r="Q2415" s="92"/>
      <c r="R2415" s="92"/>
      <c r="S2415" s="92"/>
      <c r="T2415" s="92"/>
      <c r="U2415" s="92"/>
      <c r="V2415" s="92"/>
      <c r="W2415" s="92"/>
      <c r="X2415" s="109">
        <f t="shared" si="330"/>
        <v>0</v>
      </c>
      <c r="Y2415" s="83"/>
      <c r="Z2415" s="110">
        <f t="shared" si="331"/>
        <v>0</v>
      </c>
      <c r="AA2415" s="111"/>
      <c r="AB2415" s="92"/>
      <c r="AC2415" s="92"/>
      <c r="AD2415" s="92"/>
      <c r="AE2415" s="92"/>
      <c r="AF2415" s="92"/>
      <c r="AG2415" s="92"/>
      <c r="AH2415" s="92"/>
      <c r="AI2415" s="109">
        <f t="shared" si="332"/>
        <v>0</v>
      </c>
      <c r="AJ2415" s="83"/>
      <c r="AK2415" s="110">
        <f t="shared" si="333"/>
        <v>0</v>
      </c>
      <c r="AL2415" s="111"/>
      <c r="AM2415" s="92"/>
      <c r="AN2415" s="92"/>
      <c r="AO2415" s="92">
        <v>1</v>
      </c>
      <c r="AP2415" s="92"/>
      <c r="AQ2415" s="92"/>
      <c r="AR2415" s="92"/>
      <c r="AS2415" s="92"/>
      <c r="AT2415" s="92"/>
      <c r="AU2415" s="92"/>
      <c r="AV2415" s="109">
        <f t="shared" si="334"/>
        <v>50</v>
      </c>
      <c r="AW2415" s="75"/>
      <c r="AX2415" s="110">
        <f t="shared" si="335"/>
        <v>8.3333333333333321</v>
      </c>
      <c r="AY2415" s="111"/>
      <c r="AZ2415" s="93"/>
      <c r="BA2415" s="94" t="s">
        <v>554</v>
      </c>
      <c r="BB2415" s="71"/>
      <c r="BC2415" s="54"/>
      <c r="BD2415" s="41">
        <v>4</v>
      </c>
      <c r="BE2415" s="52">
        <v>46</v>
      </c>
      <c r="BF2415" s="62">
        <v>4612</v>
      </c>
      <c r="BG2415" s="280" t="s">
        <v>52</v>
      </c>
    </row>
    <row r="2416" spans="1:59" s="63" customFormat="1" ht="12.75" x14ac:dyDescent="0.2">
      <c r="A2416" s="196">
        <v>4</v>
      </c>
      <c r="B2416" s="197" t="s">
        <v>422</v>
      </c>
      <c r="C2416" s="208">
        <v>46</v>
      </c>
      <c r="D2416" s="209" t="s">
        <v>867</v>
      </c>
      <c r="E2416" s="210">
        <v>4612</v>
      </c>
      <c r="F2416" s="211" t="s">
        <v>880</v>
      </c>
      <c r="G2416" s="231"/>
      <c r="H2416" s="89"/>
      <c r="I2416" s="90" t="s">
        <v>871</v>
      </c>
      <c r="J2416" s="90"/>
      <c r="K2416" s="90" t="s">
        <v>64</v>
      </c>
      <c r="L2416" s="90" t="s">
        <v>313</v>
      </c>
      <c r="M2416" s="91"/>
      <c r="N2416" s="312">
        <v>1</v>
      </c>
      <c r="O2416" s="313">
        <f t="shared" si="329"/>
        <v>0.16666666666666666</v>
      </c>
      <c r="P2416" s="104"/>
      <c r="Q2416" s="92"/>
      <c r="R2416" s="92"/>
      <c r="S2416" s="92"/>
      <c r="T2416" s="92"/>
      <c r="U2416" s="92"/>
      <c r="V2416" s="92"/>
      <c r="W2416" s="92"/>
      <c r="X2416" s="109">
        <f t="shared" si="330"/>
        <v>0</v>
      </c>
      <c r="Y2416" s="83"/>
      <c r="Z2416" s="110">
        <f t="shared" si="331"/>
        <v>0</v>
      </c>
      <c r="AA2416" s="111"/>
      <c r="AB2416" s="92"/>
      <c r="AC2416" s="92"/>
      <c r="AD2416" s="92"/>
      <c r="AE2416" s="92"/>
      <c r="AF2416" s="92"/>
      <c r="AG2416" s="92"/>
      <c r="AH2416" s="92"/>
      <c r="AI2416" s="109">
        <f t="shared" si="332"/>
        <v>0</v>
      </c>
      <c r="AJ2416" s="83"/>
      <c r="AK2416" s="110">
        <f t="shared" si="333"/>
        <v>0</v>
      </c>
      <c r="AL2416" s="111"/>
      <c r="AM2416" s="92"/>
      <c r="AN2416" s="92"/>
      <c r="AO2416" s="92">
        <v>1</v>
      </c>
      <c r="AP2416" s="92"/>
      <c r="AQ2416" s="92"/>
      <c r="AR2416" s="92"/>
      <c r="AS2416" s="92"/>
      <c r="AT2416" s="92"/>
      <c r="AU2416" s="92"/>
      <c r="AV2416" s="109">
        <f t="shared" si="334"/>
        <v>50</v>
      </c>
      <c r="AW2416" s="75"/>
      <c r="AX2416" s="110">
        <f t="shared" si="335"/>
        <v>8.3333333333333321</v>
      </c>
      <c r="AY2416" s="111"/>
      <c r="AZ2416" s="93"/>
      <c r="BA2416" s="94" t="s">
        <v>554</v>
      </c>
      <c r="BB2416" s="71"/>
      <c r="BC2416" s="54"/>
      <c r="BD2416" s="41">
        <v>4</v>
      </c>
      <c r="BE2416" s="52">
        <v>46</v>
      </c>
      <c r="BF2416" s="62">
        <v>4612</v>
      </c>
      <c r="BG2416" s="280" t="s">
        <v>52</v>
      </c>
    </row>
    <row r="2417" spans="1:59" s="63" customFormat="1" ht="12.75" x14ac:dyDescent="0.2">
      <c r="A2417" s="196">
        <v>4</v>
      </c>
      <c r="B2417" s="197" t="s">
        <v>422</v>
      </c>
      <c r="C2417" s="208">
        <v>46</v>
      </c>
      <c r="D2417" s="209" t="s">
        <v>867</v>
      </c>
      <c r="E2417" s="210">
        <v>4612</v>
      </c>
      <c r="F2417" s="211" t="s">
        <v>880</v>
      </c>
      <c r="G2417" s="231"/>
      <c r="H2417" s="89"/>
      <c r="I2417" s="90" t="s">
        <v>881</v>
      </c>
      <c r="J2417" s="90"/>
      <c r="K2417" s="90" t="s">
        <v>64</v>
      </c>
      <c r="L2417" s="90" t="s">
        <v>882</v>
      </c>
      <c r="M2417" s="91"/>
      <c r="N2417" s="312">
        <v>1</v>
      </c>
      <c r="O2417" s="313">
        <f t="shared" si="329"/>
        <v>0.16666666666666666</v>
      </c>
      <c r="P2417" s="104"/>
      <c r="Q2417" s="92"/>
      <c r="R2417" s="92"/>
      <c r="S2417" s="92"/>
      <c r="T2417" s="92"/>
      <c r="U2417" s="92"/>
      <c r="V2417" s="92"/>
      <c r="W2417" s="92"/>
      <c r="X2417" s="109">
        <f t="shared" si="330"/>
        <v>0</v>
      </c>
      <c r="Y2417" s="83"/>
      <c r="Z2417" s="110">
        <f t="shared" si="331"/>
        <v>0</v>
      </c>
      <c r="AA2417" s="111"/>
      <c r="AB2417" s="92"/>
      <c r="AC2417" s="92"/>
      <c r="AD2417" s="92"/>
      <c r="AE2417" s="92"/>
      <c r="AF2417" s="92"/>
      <c r="AG2417" s="92"/>
      <c r="AH2417" s="92"/>
      <c r="AI2417" s="109">
        <f t="shared" si="332"/>
        <v>0</v>
      </c>
      <c r="AJ2417" s="83"/>
      <c r="AK2417" s="110">
        <f t="shared" si="333"/>
        <v>0</v>
      </c>
      <c r="AL2417" s="111"/>
      <c r="AM2417" s="92"/>
      <c r="AN2417" s="92"/>
      <c r="AO2417" s="92"/>
      <c r="AP2417" s="92">
        <v>1</v>
      </c>
      <c r="AQ2417" s="92"/>
      <c r="AR2417" s="92"/>
      <c r="AS2417" s="92"/>
      <c r="AT2417" s="92"/>
      <c r="AU2417" s="92"/>
      <c r="AV2417" s="109">
        <f t="shared" si="334"/>
        <v>100</v>
      </c>
      <c r="AW2417" s="75"/>
      <c r="AX2417" s="110">
        <f t="shared" si="335"/>
        <v>16.666666666666664</v>
      </c>
      <c r="AY2417" s="111"/>
      <c r="AZ2417" s="93"/>
      <c r="BA2417" s="94" t="s">
        <v>131</v>
      </c>
      <c r="BB2417" s="71"/>
      <c r="BC2417" s="54"/>
      <c r="BD2417" s="41">
        <v>4</v>
      </c>
      <c r="BE2417" s="52">
        <v>46</v>
      </c>
      <c r="BF2417" s="62">
        <v>4612</v>
      </c>
      <c r="BG2417" s="280" t="s">
        <v>52</v>
      </c>
    </row>
    <row r="2418" spans="1:59" s="63" customFormat="1" ht="12.75" x14ac:dyDescent="0.2">
      <c r="A2418" s="196">
        <v>4</v>
      </c>
      <c r="B2418" s="197" t="s">
        <v>422</v>
      </c>
      <c r="C2418" s="208">
        <v>46</v>
      </c>
      <c r="D2418" s="209" t="s">
        <v>867</v>
      </c>
      <c r="E2418" s="210">
        <v>4612</v>
      </c>
      <c r="F2418" s="211" t="s">
        <v>880</v>
      </c>
      <c r="G2418" s="231"/>
      <c r="H2418" s="89"/>
      <c r="I2418" s="90" t="s">
        <v>883</v>
      </c>
      <c r="J2418" s="90"/>
      <c r="K2418" s="90" t="s">
        <v>73</v>
      </c>
      <c r="L2418" s="90" t="s">
        <v>69</v>
      </c>
      <c r="M2418" s="91"/>
      <c r="N2418" s="312">
        <v>1</v>
      </c>
      <c r="O2418" s="313">
        <f t="shared" si="329"/>
        <v>0.16666666666666666</v>
      </c>
      <c r="P2418" s="104"/>
      <c r="Q2418" s="92"/>
      <c r="R2418" s="92"/>
      <c r="S2418" s="92"/>
      <c r="T2418" s="92"/>
      <c r="U2418" s="92"/>
      <c r="V2418" s="92"/>
      <c r="W2418" s="92">
        <v>1</v>
      </c>
      <c r="X2418" s="109">
        <f t="shared" si="330"/>
        <v>25000</v>
      </c>
      <c r="Y2418" s="83"/>
      <c r="Z2418" s="110">
        <f t="shared" si="331"/>
        <v>4166.6666666666661</v>
      </c>
      <c r="AA2418" s="111"/>
      <c r="AB2418" s="92"/>
      <c r="AC2418" s="92"/>
      <c r="AD2418" s="92"/>
      <c r="AE2418" s="92"/>
      <c r="AF2418" s="92"/>
      <c r="AG2418" s="92"/>
      <c r="AH2418" s="92"/>
      <c r="AI2418" s="109">
        <f t="shared" si="332"/>
        <v>0</v>
      </c>
      <c r="AJ2418" s="83"/>
      <c r="AK2418" s="110">
        <f t="shared" si="333"/>
        <v>0</v>
      </c>
      <c r="AL2418" s="111"/>
      <c r="AM2418" s="92"/>
      <c r="AN2418" s="92"/>
      <c r="AO2418" s="92"/>
      <c r="AP2418" s="92">
        <v>1</v>
      </c>
      <c r="AQ2418" s="92"/>
      <c r="AR2418" s="92"/>
      <c r="AS2418" s="92"/>
      <c r="AT2418" s="92"/>
      <c r="AU2418" s="92"/>
      <c r="AV2418" s="109">
        <f t="shared" si="334"/>
        <v>100</v>
      </c>
      <c r="AW2418" s="75"/>
      <c r="AX2418" s="110">
        <f t="shared" si="335"/>
        <v>16.666666666666664</v>
      </c>
      <c r="AY2418" s="111"/>
      <c r="AZ2418" s="93"/>
      <c r="BA2418" s="94" t="s">
        <v>554</v>
      </c>
      <c r="BB2418" s="71"/>
      <c r="BC2418" s="54"/>
      <c r="BD2418" s="41">
        <v>4</v>
      </c>
      <c r="BE2418" s="52">
        <v>46</v>
      </c>
      <c r="BF2418" s="62">
        <v>4612</v>
      </c>
      <c r="BG2418" s="280" t="s">
        <v>52</v>
      </c>
    </row>
    <row r="2419" spans="1:59" s="63" customFormat="1" ht="12.75" x14ac:dyDescent="0.2">
      <c r="A2419" s="196">
        <v>4</v>
      </c>
      <c r="B2419" s="197" t="s">
        <v>422</v>
      </c>
      <c r="C2419" s="208">
        <v>46</v>
      </c>
      <c r="D2419" s="209" t="s">
        <v>867</v>
      </c>
      <c r="E2419" s="210">
        <v>4612</v>
      </c>
      <c r="F2419" s="211" t="s">
        <v>880</v>
      </c>
      <c r="G2419" s="231"/>
      <c r="H2419" s="89"/>
      <c r="I2419" s="90" t="s">
        <v>876</v>
      </c>
      <c r="J2419" s="90"/>
      <c r="K2419" s="90" t="s">
        <v>64</v>
      </c>
      <c r="L2419" s="90" t="s">
        <v>877</v>
      </c>
      <c r="M2419" s="91"/>
      <c r="N2419" s="312">
        <v>1</v>
      </c>
      <c r="O2419" s="313">
        <f t="shared" si="329"/>
        <v>0.16666666666666666</v>
      </c>
      <c r="P2419" s="104"/>
      <c r="Q2419" s="92"/>
      <c r="R2419" s="92"/>
      <c r="S2419" s="92"/>
      <c r="T2419" s="92"/>
      <c r="U2419" s="92"/>
      <c r="V2419" s="92"/>
      <c r="W2419" s="92"/>
      <c r="X2419" s="109">
        <f t="shared" si="330"/>
        <v>0</v>
      </c>
      <c r="Y2419" s="83"/>
      <c r="Z2419" s="110">
        <f t="shared" si="331"/>
        <v>0</v>
      </c>
      <c r="AA2419" s="111"/>
      <c r="AB2419" s="92"/>
      <c r="AC2419" s="92"/>
      <c r="AD2419" s="92"/>
      <c r="AE2419" s="92"/>
      <c r="AF2419" s="92"/>
      <c r="AG2419" s="92"/>
      <c r="AH2419" s="92"/>
      <c r="AI2419" s="109">
        <f t="shared" si="332"/>
        <v>0</v>
      </c>
      <c r="AJ2419" s="83"/>
      <c r="AK2419" s="110">
        <f t="shared" si="333"/>
        <v>0</v>
      </c>
      <c r="AL2419" s="111"/>
      <c r="AM2419" s="92"/>
      <c r="AN2419" s="92"/>
      <c r="AO2419" s="92"/>
      <c r="AP2419" s="92"/>
      <c r="AQ2419" s="92">
        <v>1</v>
      </c>
      <c r="AR2419" s="92"/>
      <c r="AS2419" s="92"/>
      <c r="AT2419" s="92"/>
      <c r="AU2419" s="92"/>
      <c r="AV2419" s="109">
        <f t="shared" si="334"/>
        <v>250</v>
      </c>
      <c r="AW2419" s="75"/>
      <c r="AX2419" s="110">
        <f t="shared" si="335"/>
        <v>41.666666666666664</v>
      </c>
      <c r="AY2419" s="111"/>
      <c r="AZ2419" s="93"/>
      <c r="BA2419" s="94" t="s">
        <v>554</v>
      </c>
      <c r="BB2419" s="71"/>
      <c r="BC2419" s="54"/>
      <c r="BD2419" s="41">
        <v>4</v>
      </c>
      <c r="BE2419" s="52">
        <v>46</v>
      </c>
      <c r="BF2419" s="62">
        <v>4612</v>
      </c>
      <c r="BG2419" s="280" t="s">
        <v>52</v>
      </c>
    </row>
    <row r="2420" spans="1:59" s="63" customFormat="1" ht="12.75" x14ac:dyDescent="0.2">
      <c r="A2420" s="196">
        <v>4</v>
      </c>
      <c r="B2420" s="197" t="s">
        <v>422</v>
      </c>
      <c r="C2420" s="208">
        <v>46</v>
      </c>
      <c r="D2420" s="209" t="s">
        <v>867</v>
      </c>
      <c r="E2420" s="210">
        <v>4612</v>
      </c>
      <c r="F2420" s="211" t="s">
        <v>880</v>
      </c>
      <c r="G2420" s="231"/>
      <c r="H2420" s="65"/>
      <c r="I2420" s="222"/>
      <c r="J2420" s="66"/>
      <c r="K2420" s="66"/>
      <c r="L2420" s="66"/>
      <c r="M2420" s="64"/>
      <c r="N2420" s="304"/>
      <c r="O2420" s="305"/>
      <c r="P2420" s="127"/>
      <c r="Q2420" s="67"/>
      <c r="R2420" s="67"/>
      <c r="S2420" s="67"/>
      <c r="T2420" s="67"/>
      <c r="U2420" s="67"/>
      <c r="V2420" s="67"/>
      <c r="W2420" s="67"/>
      <c r="X2420" s="67"/>
      <c r="Y2420" s="68"/>
      <c r="Z2420" s="68"/>
      <c r="AA2420" s="68"/>
      <c r="AB2420" s="67"/>
      <c r="AC2420" s="67"/>
      <c r="AD2420" s="67"/>
      <c r="AE2420" s="67"/>
      <c r="AF2420" s="67"/>
      <c r="AG2420" s="67"/>
      <c r="AH2420" s="67"/>
      <c r="AI2420" s="67"/>
      <c r="AJ2420" s="68"/>
      <c r="AK2420" s="68"/>
      <c r="AL2420" s="68"/>
      <c r="AM2420" s="67"/>
      <c r="AN2420" s="67"/>
      <c r="AO2420" s="67"/>
      <c r="AP2420" s="67"/>
      <c r="AQ2420" s="67"/>
      <c r="AR2420" s="67"/>
      <c r="AS2420" s="67"/>
      <c r="AT2420" s="67"/>
      <c r="AU2420" s="67"/>
      <c r="AV2420" s="67"/>
      <c r="AW2420" s="67"/>
      <c r="AX2420" s="68"/>
      <c r="AY2420" s="68"/>
      <c r="AZ2420" s="69"/>
      <c r="BA2420" s="70"/>
      <c r="BB2420" s="71"/>
      <c r="BC2420" s="54"/>
      <c r="BD2420" s="41">
        <v>4</v>
      </c>
      <c r="BE2420" s="52">
        <v>46</v>
      </c>
      <c r="BF2420" s="62">
        <v>4612</v>
      </c>
      <c r="BG2420" s="275"/>
    </row>
    <row r="2421" spans="1:59" s="63" customFormat="1" ht="12.75" x14ac:dyDescent="0.2">
      <c r="A2421" s="196">
        <v>4</v>
      </c>
      <c r="B2421" s="197" t="s">
        <v>422</v>
      </c>
      <c r="C2421" s="208">
        <v>46</v>
      </c>
      <c r="D2421" s="209" t="s">
        <v>867</v>
      </c>
      <c r="E2421" s="210">
        <v>4612</v>
      </c>
      <c r="F2421" s="211" t="s">
        <v>880</v>
      </c>
      <c r="G2421" s="230"/>
      <c r="H2421" s="56"/>
      <c r="I2421" s="221"/>
      <c r="J2421" s="57"/>
      <c r="K2421" s="57"/>
      <c r="L2421" s="57"/>
      <c r="M2421" s="55"/>
      <c r="N2421" s="303"/>
      <c r="O2421" s="245"/>
      <c r="P2421" s="122"/>
      <c r="Q2421" s="58"/>
      <c r="R2421" s="58"/>
      <c r="S2421" s="58"/>
      <c r="T2421" s="58"/>
      <c r="U2421" s="58"/>
      <c r="V2421" s="58"/>
      <c r="W2421" s="58"/>
      <c r="X2421" s="58"/>
      <c r="Y2421" s="59"/>
      <c r="Z2421" s="59"/>
      <c r="AA2421" s="59"/>
      <c r="AB2421" s="58"/>
      <c r="AC2421" s="58"/>
      <c r="AD2421" s="58"/>
      <c r="AE2421" s="58"/>
      <c r="AF2421" s="58"/>
      <c r="AG2421" s="58"/>
      <c r="AH2421" s="58"/>
      <c r="AI2421" s="58"/>
      <c r="AJ2421" s="59"/>
      <c r="AK2421" s="59"/>
      <c r="AL2421" s="59"/>
      <c r="AM2421" s="58"/>
      <c r="AN2421" s="58"/>
      <c r="AO2421" s="58"/>
      <c r="AP2421" s="58"/>
      <c r="AQ2421" s="58"/>
      <c r="AR2421" s="58"/>
      <c r="AS2421" s="58"/>
      <c r="AT2421" s="58"/>
      <c r="AU2421" s="58"/>
      <c r="AV2421" s="58"/>
      <c r="AW2421" s="58"/>
      <c r="AX2421" s="59"/>
      <c r="AY2421" s="59"/>
      <c r="AZ2421" s="60"/>
      <c r="BA2421" s="61"/>
      <c r="BB2421" s="54"/>
      <c r="BC2421" s="54"/>
      <c r="BD2421" s="41">
        <v>4</v>
      </c>
      <c r="BE2421" s="52">
        <v>46</v>
      </c>
      <c r="BF2421" s="62">
        <v>4612</v>
      </c>
      <c r="BG2421" s="274"/>
    </row>
    <row r="2422" spans="1:59" x14ac:dyDescent="0.25">
      <c r="A2422" s="196">
        <v>4</v>
      </c>
      <c r="B2422" s="197" t="s">
        <v>422</v>
      </c>
      <c r="C2422" s="208">
        <v>46</v>
      </c>
      <c r="D2422" s="209" t="s">
        <v>867</v>
      </c>
      <c r="E2422" s="212">
        <v>4615</v>
      </c>
      <c r="F2422" s="213" t="s">
        <v>884</v>
      </c>
      <c r="G2422" s="234"/>
      <c r="H2422" s="138"/>
      <c r="I2422" s="224"/>
      <c r="J2422" s="98"/>
      <c r="K2422" s="98"/>
      <c r="L2422" s="98"/>
      <c r="M2422" s="137"/>
      <c r="N2422" s="322"/>
      <c r="O2422" s="323"/>
      <c r="P2422" s="139"/>
      <c r="Q2422" s="139"/>
      <c r="R2422" s="139"/>
      <c r="S2422" s="139"/>
      <c r="T2422" s="139"/>
      <c r="U2422" s="139"/>
      <c r="V2422" s="139"/>
      <c r="W2422" s="139"/>
      <c r="X2422" s="139"/>
      <c r="Y2422" s="100"/>
      <c r="Z2422" s="125"/>
      <c r="AA2422" s="125"/>
      <c r="AB2422" s="139"/>
      <c r="AC2422" s="139"/>
      <c r="AD2422" s="139"/>
      <c r="AE2422" s="139"/>
      <c r="AF2422" s="139"/>
      <c r="AG2422" s="139"/>
      <c r="AH2422" s="139"/>
      <c r="AI2422" s="139"/>
      <c r="AJ2422" s="100"/>
      <c r="AK2422" s="125"/>
      <c r="AL2422" s="125"/>
      <c r="AM2422" s="139"/>
      <c r="AN2422" s="139"/>
      <c r="AO2422" s="139"/>
      <c r="AP2422" s="139"/>
      <c r="AQ2422" s="139"/>
      <c r="AR2422" s="139"/>
      <c r="AS2422" s="139"/>
      <c r="AT2422" s="139"/>
      <c r="AU2422" s="139"/>
      <c r="AV2422" s="139"/>
      <c r="AW2422" s="99"/>
      <c r="AX2422" s="125"/>
      <c r="AY2422" s="100"/>
      <c r="AZ2422" s="140"/>
      <c r="BA2422" s="141"/>
      <c r="BB2422" s="136"/>
      <c r="BC2422" s="136"/>
      <c r="BD2422" s="41">
        <v>4</v>
      </c>
      <c r="BE2422" s="52">
        <v>46</v>
      </c>
      <c r="BF2422" s="103">
        <v>4615</v>
      </c>
      <c r="BG2422" s="283"/>
    </row>
    <row r="2423" spans="1:59" s="63" customFormat="1" ht="12.75" x14ac:dyDescent="0.2">
      <c r="A2423" s="196">
        <v>4</v>
      </c>
      <c r="B2423" s="197" t="s">
        <v>422</v>
      </c>
      <c r="C2423" s="208">
        <v>46</v>
      </c>
      <c r="D2423" s="209" t="s">
        <v>867</v>
      </c>
      <c r="E2423" s="212">
        <v>4615</v>
      </c>
      <c r="F2423" s="213" t="s">
        <v>884</v>
      </c>
      <c r="G2423" s="232"/>
      <c r="H2423" s="97"/>
      <c r="I2423" s="224"/>
      <c r="J2423" s="98"/>
      <c r="K2423" s="98"/>
      <c r="L2423" s="98"/>
      <c r="M2423" s="96"/>
      <c r="N2423" s="307"/>
      <c r="O2423" s="246"/>
      <c r="P2423" s="124"/>
      <c r="Q2423" s="99"/>
      <c r="R2423" s="99"/>
      <c r="S2423" s="99"/>
      <c r="T2423" s="99"/>
      <c r="U2423" s="99"/>
      <c r="V2423" s="99"/>
      <c r="W2423" s="99"/>
      <c r="X2423" s="99"/>
      <c r="Y2423" s="100"/>
      <c r="Z2423" s="100"/>
      <c r="AA2423" s="100"/>
      <c r="AB2423" s="99"/>
      <c r="AC2423" s="99"/>
      <c r="AD2423" s="99"/>
      <c r="AE2423" s="99"/>
      <c r="AF2423" s="99"/>
      <c r="AG2423" s="99"/>
      <c r="AH2423" s="99"/>
      <c r="AI2423" s="99"/>
      <c r="AJ2423" s="100"/>
      <c r="AK2423" s="100"/>
      <c r="AL2423" s="100"/>
      <c r="AM2423" s="99"/>
      <c r="AN2423" s="99"/>
      <c r="AO2423" s="99"/>
      <c r="AP2423" s="99"/>
      <c r="AQ2423" s="99"/>
      <c r="AR2423" s="99"/>
      <c r="AS2423" s="99"/>
      <c r="AT2423" s="99"/>
      <c r="AU2423" s="99"/>
      <c r="AV2423" s="99"/>
      <c r="AW2423" s="99"/>
      <c r="AX2423" s="100"/>
      <c r="AY2423" s="100"/>
      <c r="AZ2423" s="101"/>
      <c r="BA2423" s="102"/>
      <c r="BB2423" s="95"/>
      <c r="BC2423" s="95"/>
      <c r="BD2423" s="41">
        <v>4</v>
      </c>
      <c r="BE2423" s="52">
        <v>46</v>
      </c>
      <c r="BF2423" s="103">
        <v>4615</v>
      </c>
      <c r="BG2423" s="277"/>
    </row>
    <row r="2424" spans="1:59" s="63" customFormat="1" ht="12.75" x14ac:dyDescent="0.2">
      <c r="A2424" s="196">
        <v>4</v>
      </c>
      <c r="B2424" s="197" t="s">
        <v>422</v>
      </c>
      <c r="C2424" s="208">
        <v>46</v>
      </c>
      <c r="D2424" s="209" t="s">
        <v>867</v>
      </c>
      <c r="E2424" s="212">
        <v>4615</v>
      </c>
      <c r="F2424" s="213" t="s">
        <v>884</v>
      </c>
      <c r="G2424" s="231"/>
      <c r="H2424" s="65"/>
      <c r="I2424" s="222"/>
      <c r="J2424" s="66"/>
      <c r="K2424" s="66"/>
      <c r="L2424" s="66"/>
      <c r="M2424" s="64"/>
      <c r="N2424" s="304"/>
      <c r="O2424" s="305"/>
      <c r="P2424" s="127"/>
      <c r="Q2424" s="67"/>
      <c r="R2424" s="67"/>
      <c r="S2424" s="67"/>
      <c r="T2424" s="67"/>
      <c r="U2424" s="67"/>
      <c r="V2424" s="67"/>
      <c r="W2424" s="67"/>
      <c r="X2424" s="67"/>
      <c r="Y2424" s="68"/>
      <c r="Z2424" s="68"/>
      <c r="AA2424" s="68"/>
      <c r="AB2424" s="67"/>
      <c r="AC2424" s="67"/>
      <c r="AD2424" s="67"/>
      <c r="AE2424" s="67"/>
      <c r="AF2424" s="67"/>
      <c r="AG2424" s="67"/>
      <c r="AH2424" s="67"/>
      <c r="AI2424" s="67"/>
      <c r="AJ2424" s="68"/>
      <c r="AK2424" s="68"/>
      <c r="AL2424" s="68"/>
      <c r="AM2424" s="67"/>
      <c r="AN2424" s="67"/>
      <c r="AO2424" s="67"/>
      <c r="AP2424" s="67"/>
      <c r="AQ2424" s="67"/>
      <c r="AR2424" s="67"/>
      <c r="AS2424" s="67"/>
      <c r="AT2424" s="67"/>
      <c r="AU2424" s="67"/>
      <c r="AV2424" s="67"/>
      <c r="AW2424" s="67"/>
      <c r="AX2424" s="68"/>
      <c r="AY2424" s="68"/>
      <c r="AZ2424" s="69"/>
      <c r="BA2424" s="70"/>
      <c r="BB2424" s="71"/>
      <c r="BC2424" s="95"/>
      <c r="BD2424" s="41">
        <v>4</v>
      </c>
      <c r="BE2424" s="52">
        <v>46</v>
      </c>
      <c r="BF2424" s="103">
        <v>4615</v>
      </c>
      <c r="BG2424" s="275"/>
    </row>
    <row r="2425" spans="1:59" s="63" customFormat="1" ht="12.75" x14ac:dyDescent="0.2">
      <c r="A2425" s="196">
        <v>4</v>
      </c>
      <c r="B2425" s="197" t="s">
        <v>422</v>
      </c>
      <c r="C2425" s="208">
        <v>46</v>
      </c>
      <c r="D2425" s="209" t="s">
        <v>867</v>
      </c>
      <c r="E2425" s="212">
        <v>4615</v>
      </c>
      <c r="F2425" s="213" t="s">
        <v>884</v>
      </c>
      <c r="G2425" s="231"/>
      <c r="H2425" s="72" t="s">
        <v>47</v>
      </c>
      <c r="I2425" s="223"/>
      <c r="J2425" s="73"/>
      <c r="K2425" s="73"/>
      <c r="L2425" s="73"/>
      <c r="M2425" s="74"/>
      <c r="N2425" s="247"/>
      <c r="O2425" s="306"/>
      <c r="P2425" s="105"/>
      <c r="Q2425" s="75"/>
      <c r="R2425" s="75"/>
      <c r="S2425" s="75"/>
      <c r="T2425" s="75"/>
      <c r="U2425" s="75"/>
      <c r="V2425" s="75"/>
      <c r="W2425" s="75"/>
      <c r="X2425" s="75"/>
      <c r="Y2425" s="76">
        <f>IF(ISNUMBER(VLOOKUP(Y2427,P$7:W$7,MATCH(Y2427,P$7:W$7))),VLOOKUP(Y2427,P$7:W$7,MATCH(Y2427,P$7:W$7)),IF(N2429=0,"No Data",IF(Y2427&gt;0,"&lt;100",0)))</f>
        <v>10000</v>
      </c>
      <c r="Z2425" s="77">
        <f>IF(ISNUMBER(VLOOKUP(Z2429,P$7:W$7,MATCH(Z2429,P$7:W$7))),VLOOKUP(Z2429,P$7:W$7,MATCH(Z2429,P$7:W$7)),IF(N2429=0,"No Data",IF(Z2429&gt;0,"&lt;100",0)))</f>
        <v>10000</v>
      </c>
      <c r="AA2425" s="106">
        <f>IF(ISNUMBER(Z2425),Z2425,0)</f>
        <v>10000</v>
      </c>
      <c r="AB2425" s="75"/>
      <c r="AC2425" s="75"/>
      <c r="AD2425" s="75"/>
      <c r="AE2425" s="75"/>
      <c r="AF2425" s="75"/>
      <c r="AG2425" s="75"/>
      <c r="AH2425" s="75"/>
      <c r="AI2425" s="75"/>
      <c r="AJ2425" s="76">
        <f>IF(ISNUMBER(VLOOKUP(AJ2427,AB$7:AH$7,MATCH(AJ2427,AB$7:AH$7))),VLOOKUP(AJ2427,AB$7:AH$7,MATCH(AJ2427,AB$7:AH$7)),IF(N2429=0,"No Data",IF(AJ2427&gt;0,"&lt;50",0)))</f>
        <v>0</v>
      </c>
      <c r="AK2425" s="77">
        <f>IF(ISNUMBER(VLOOKUP(AK2429,AB$7:AH$7,MATCH(AK2429,AB$7:AH$7))),VLOOKUP(AK2429,AB$7:AH$7,MATCH(AK2429,AB$7:AH$7)),IF(N2429=0,"No Data",IF(AK2429&gt;0,"&lt;50",0)))</f>
        <v>0</v>
      </c>
      <c r="AL2425" s="106">
        <f>IF(ISNUMBER(AK2425),AK2425,0)</f>
        <v>0</v>
      </c>
      <c r="AM2425" s="75"/>
      <c r="AN2425" s="75"/>
      <c r="AO2425" s="75"/>
      <c r="AP2425" s="75"/>
      <c r="AQ2425" s="75"/>
      <c r="AR2425" s="75"/>
      <c r="AS2425" s="75"/>
      <c r="AT2425" s="75"/>
      <c r="AU2425" s="75"/>
      <c r="AV2425" s="75"/>
      <c r="AW2425" s="76">
        <f>IF(ISNUMBER(VLOOKUP(AW2427,AM$7:AU$7,MATCH(AW2427,AM$7:AU$7))),VLOOKUP(AW2427,AM$7:AU$7,MATCH(AW2427,AM$7:AU$7)),IF(N2429=0,"No Data",IF(AW2427&gt;0,"&lt;10",0)))</f>
        <v>50</v>
      </c>
      <c r="AX2425" s="77">
        <f>IF(ISNUMBER(VLOOKUP(AX2429,AM$7:AU$7,MATCH(AX2429,AM$7:AU$7))),VLOOKUP(AX2429,AM$7:AU$7,MATCH(AX2429,AM$7:AU$7)),IF(N2429=0,"No Data",IF(AX2429&gt;0,"&lt;10",0)))</f>
        <v>50</v>
      </c>
      <c r="AY2425" s="106">
        <f>IF(ISNUMBER(AX2425),AX2425,0)</f>
        <v>50</v>
      </c>
      <c r="AZ2425" s="79"/>
      <c r="BA2425" s="80"/>
      <c r="BB2425" s="71"/>
      <c r="BC2425" s="95"/>
      <c r="BD2425" s="41">
        <v>4</v>
      </c>
      <c r="BE2425" s="52">
        <v>46</v>
      </c>
      <c r="BF2425" s="103">
        <v>4615</v>
      </c>
      <c r="BG2425" s="276" t="s">
        <v>47</v>
      </c>
    </row>
    <row r="2426" spans="1:59" s="63" customFormat="1" ht="12.75" x14ac:dyDescent="0.2">
      <c r="A2426" s="196">
        <v>4</v>
      </c>
      <c r="B2426" s="197" t="s">
        <v>422</v>
      </c>
      <c r="C2426" s="208">
        <v>46</v>
      </c>
      <c r="D2426" s="209" t="s">
        <v>867</v>
      </c>
      <c r="E2426" s="212">
        <v>4615</v>
      </c>
      <c r="F2426" s="213" t="s">
        <v>884</v>
      </c>
      <c r="G2426" s="231"/>
      <c r="H2426" s="81" t="s">
        <v>48</v>
      </c>
      <c r="I2426" s="223"/>
      <c r="J2426" s="73"/>
      <c r="K2426" s="73"/>
      <c r="L2426" s="73"/>
      <c r="M2426" s="74"/>
      <c r="N2426" s="247"/>
      <c r="O2426" s="306"/>
      <c r="P2426" s="105"/>
      <c r="Q2426" s="75"/>
      <c r="R2426" s="75"/>
      <c r="S2426" s="75"/>
      <c r="T2426" s="75"/>
      <c r="U2426" s="75"/>
      <c r="V2426" s="75"/>
      <c r="W2426" s="75"/>
      <c r="X2426" s="75"/>
      <c r="Y2426" s="82">
        <f>MIN(X2430:X2436)</f>
        <v>0</v>
      </c>
      <c r="Z2426" s="83"/>
      <c r="AA2426" s="83"/>
      <c r="AB2426" s="75"/>
      <c r="AC2426" s="75"/>
      <c r="AD2426" s="75"/>
      <c r="AE2426" s="75"/>
      <c r="AF2426" s="75"/>
      <c r="AG2426" s="75"/>
      <c r="AH2426" s="75"/>
      <c r="AI2426" s="75"/>
      <c r="AJ2426" s="82">
        <f>MIN(AI2430:AI2436)</f>
        <v>0</v>
      </c>
      <c r="AK2426" s="83"/>
      <c r="AL2426" s="83"/>
      <c r="AM2426" s="75"/>
      <c r="AN2426" s="75"/>
      <c r="AO2426" s="75"/>
      <c r="AP2426" s="75"/>
      <c r="AQ2426" s="75"/>
      <c r="AR2426" s="75"/>
      <c r="AS2426" s="75"/>
      <c r="AT2426" s="75"/>
      <c r="AU2426" s="75"/>
      <c r="AV2426" s="75"/>
      <c r="AW2426" s="82">
        <f>MIN(AV2430:AV2436)</f>
        <v>50</v>
      </c>
      <c r="AX2426" s="83"/>
      <c r="AY2426" s="83"/>
      <c r="AZ2426" s="79"/>
      <c r="BA2426" s="80"/>
      <c r="BB2426" s="71"/>
      <c r="BC2426" s="95"/>
      <c r="BD2426" s="41">
        <v>4</v>
      </c>
      <c r="BE2426" s="52">
        <v>46</v>
      </c>
      <c r="BF2426" s="103">
        <v>4615</v>
      </c>
      <c r="BG2426" s="278" t="s">
        <v>48</v>
      </c>
    </row>
    <row r="2427" spans="1:59" s="63" customFormat="1" ht="12.75" x14ac:dyDescent="0.2">
      <c r="A2427" s="196">
        <v>4</v>
      </c>
      <c r="B2427" s="197" t="s">
        <v>422</v>
      </c>
      <c r="C2427" s="208">
        <v>46</v>
      </c>
      <c r="D2427" s="209" t="s">
        <v>867</v>
      </c>
      <c r="E2427" s="212">
        <v>4615</v>
      </c>
      <c r="F2427" s="213" t="s">
        <v>884</v>
      </c>
      <c r="G2427" s="231"/>
      <c r="H2427" s="81" t="s">
        <v>49</v>
      </c>
      <c r="I2427" s="223"/>
      <c r="J2427" s="73"/>
      <c r="K2427" s="73"/>
      <c r="L2427" s="73"/>
      <c r="M2427" s="74"/>
      <c r="N2427" s="247"/>
      <c r="O2427" s="306"/>
      <c r="P2427" s="105"/>
      <c r="Q2427" s="75"/>
      <c r="R2427" s="75"/>
      <c r="S2427" s="75"/>
      <c r="T2427" s="75"/>
      <c r="U2427" s="75"/>
      <c r="V2427" s="75"/>
      <c r="W2427" s="75"/>
      <c r="X2427" s="75"/>
      <c r="Y2427" s="84">
        <f>IF(ISNUMBER(AVERAGE(X2430:X2436)),AVERAGE(X2430:X2436),0)</f>
        <v>19285.714285714286</v>
      </c>
      <c r="Z2427" s="83"/>
      <c r="AA2427" s="83"/>
      <c r="AB2427" s="75"/>
      <c r="AC2427" s="75"/>
      <c r="AD2427" s="75"/>
      <c r="AE2427" s="75"/>
      <c r="AF2427" s="75"/>
      <c r="AG2427" s="75"/>
      <c r="AH2427" s="75"/>
      <c r="AI2427" s="75"/>
      <c r="AJ2427" s="84">
        <f>IF(ISNUMBER(AVERAGE(AI2430:AI2436)),AVERAGE(AI2430:AI2436),0)</f>
        <v>0</v>
      </c>
      <c r="AK2427" s="83"/>
      <c r="AL2427" s="83"/>
      <c r="AM2427" s="75"/>
      <c r="AN2427" s="75"/>
      <c r="AO2427" s="75"/>
      <c r="AP2427" s="75"/>
      <c r="AQ2427" s="75"/>
      <c r="AR2427" s="75"/>
      <c r="AS2427" s="75"/>
      <c r="AT2427" s="75"/>
      <c r="AU2427" s="75"/>
      <c r="AV2427" s="75"/>
      <c r="AW2427" s="84">
        <f>IF(ISNUMBER(AVERAGE(AV2430:AV2436)),AVERAGE(AV2430:AV2436),0)</f>
        <v>92.857142857142861</v>
      </c>
      <c r="AX2427" s="83"/>
      <c r="AY2427" s="83"/>
      <c r="AZ2427" s="79"/>
      <c r="BA2427" s="80"/>
      <c r="BB2427" s="71"/>
      <c r="BC2427" s="95"/>
      <c r="BD2427" s="41">
        <v>4</v>
      </c>
      <c r="BE2427" s="52">
        <v>46</v>
      </c>
      <c r="BF2427" s="103">
        <v>4615</v>
      </c>
      <c r="BG2427" s="278" t="s">
        <v>49</v>
      </c>
    </row>
    <row r="2428" spans="1:59" s="63" customFormat="1" ht="12.75" x14ac:dyDescent="0.2">
      <c r="A2428" s="196">
        <v>4</v>
      </c>
      <c r="B2428" s="197" t="s">
        <v>422</v>
      </c>
      <c r="C2428" s="208">
        <v>46</v>
      </c>
      <c r="D2428" s="209" t="s">
        <v>867</v>
      </c>
      <c r="E2428" s="212">
        <v>4615</v>
      </c>
      <c r="F2428" s="213" t="s">
        <v>884</v>
      </c>
      <c r="G2428" s="231"/>
      <c r="H2428" s="81" t="s">
        <v>50</v>
      </c>
      <c r="I2428" s="223"/>
      <c r="J2428" s="73"/>
      <c r="K2428" s="73"/>
      <c r="L2428" s="73"/>
      <c r="M2428" s="74"/>
      <c r="N2428" s="247"/>
      <c r="O2428" s="306"/>
      <c r="P2428" s="105"/>
      <c r="Q2428" s="75"/>
      <c r="R2428" s="75"/>
      <c r="S2428" s="75"/>
      <c r="T2428" s="75"/>
      <c r="U2428" s="75"/>
      <c r="V2428" s="75"/>
      <c r="W2428" s="75"/>
      <c r="X2428" s="75"/>
      <c r="Y2428" s="84">
        <f>MAX(X2430:X2436)</f>
        <v>25000</v>
      </c>
      <c r="Z2428" s="83"/>
      <c r="AA2428" s="83"/>
      <c r="AB2428" s="75"/>
      <c r="AC2428" s="75"/>
      <c r="AD2428" s="75"/>
      <c r="AE2428" s="75"/>
      <c r="AF2428" s="75"/>
      <c r="AG2428" s="75"/>
      <c r="AH2428" s="75"/>
      <c r="AI2428" s="75"/>
      <c r="AJ2428" s="84">
        <f>MAX(AI2430:AI2436)</f>
        <v>0</v>
      </c>
      <c r="AK2428" s="83"/>
      <c r="AL2428" s="83"/>
      <c r="AM2428" s="75"/>
      <c r="AN2428" s="75"/>
      <c r="AO2428" s="75"/>
      <c r="AP2428" s="75"/>
      <c r="AQ2428" s="75"/>
      <c r="AR2428" s="75"/>
      <c r="AS2428" s="75"/>
      <c r="AT2428" s="75"/>
      <c r="AU2428" s="75"/>
      <c r="AV2428" s="75"/>
      <c r="AW2428" s="84">
        <f>MAX(AV2430:AV2436)</f>
        <v>100</v>
      </c>
      <c r="AX2428" s="83"/>
      <c r="AY2428" s="83"/>
      <c r="AZ2428" s="79"/>
      <c r="BA2428" s="80"/>
      <c r="BB2428" s="71"/>
      <c r="BC2428" s="95"/>
      <c r="BD2428" s="41">
        <v>4</v>
      </c>
      <c r="BE2428" s="52">
        <v>46</v>
      </c>
      <c r="BF2428" s="103">
        <v>4615</v>
      </c>
      <c r="BG2428" s="278" t="s">
        <v>50</v>
      </c>
    </row>
    <row r="2429" spans="1:59" s="63" customFormat="1" ht="12.75" x14ac:dyDescent="0.2">
      <c r="A2429" s="196">
        <v>4</v>
      </c>
      <c r="B2429" s="197" t="s">
        <v>422</v>
      </c>
      <c r="C2429" s="208">
        <v>46</v>
      </c>
      <c r="D2429" s="209" t="s">
        <v>867</v>
      </c>
      <c r="E2429" s="212">
        <v>4615</v>
      </c>
      <c r="F2429" s="213" t="s">
        <v>884</v>
      </c>
      <c r="G2429" s="231"/>
      <c r="H2429" s="85" t="s">
        <v>51</v>
      </c>
      <c r="I2429" s="223"/>
      <c r="J2429" s="73"/>
      <c r="K2429" s="73"/>
      <c r="L2429" s="73"/>
      <c r="M2429" s="74"/>
      <c r="N2429" s="248">
        <f>SUM(N2430:N2436)</f>
        <v>7</v>
      </c>
      <c r="O2429" s="293">
        <f>SUM(O2430:O2436)</f>
        <v>0.99999999999999978</v>
      </c>
      <c r="P2429" s="292"/>
      <c r="Q2429" s="87"/>
      <c r="R2429" s="87"/>
      <c r="S2429" s="87"/>
      <c r="T2429" s="87"/>
      <c r="U2429" s="87"/>
      <c r="V2429" s="87"/>
      <c r="W2429" s="87"/>
      <c r="X2429" s="87"/>
      <c r="Y2429" s="88"/>
      <c r="Z2429" s="119">
        <f>SUM(Z2430:Z2436)</f>
        <v>19285.714285714283</v>
      </c>
      <c r="AA2429" s="120"/>
      <c r="AB2429" s="111"/>
      <c r="AC2429" s="111"/>
      <c r="AD2429" s="111"/>
      <c r="AE2429" s="111"/>
      <c r="AF2429" s="111"/>
      <c r="AG2429" s="111"/>
      <c r="AH2429" s="111"/>
      <c r="AI2429" s="111"/>
      <c r="AJ2429" s="120"/>
      <c r="AK2429" s="119">
        <f>SUM(AK2430:AK2436)</f>
        <v>0</v>
      </c>
      <c r="AL2429" s="120"/>
      <c r="AM2429" s="111"/>
      <c r="AN2429" s="111"/>
      <c r="AO2429" s="111"/>
      <c r="AP2429" s="111"/>
      <c r="AQ2429" s="111"/>
      <c r="AR2429" s="111"/>
      <c r="AS2429" s="111"/>
      <c r="AT2429" s="111"/>
      <c r="AU2429" s="111"/>
      <c r="AV2429" s="111"/>
      <c r="AW2429" s="120"/>
      <c r="AX2429" s="119">
        <f>SUM(AX2430:AX2436)</f>
        <v>92.857142857142833</v>
      </c>
      <c r="AY2429" s="88"/>
      <c r="AZ2429" s="79"/>
      <c r="BA2429" s="80"/>
      <c r="BB2429" s="71"/>
      <c r="BC2429" s="95"/>
      <c r="BD2429" s="41">
        <v>4</v>
      </c>
      <c r="BE2429" s="52">
        <v>46</v>
      </c>
      <c r="BF2429" s="103">
        <v>4615</v>
      </c>
      <c r="BG2429" s="279" t="s">
        <v>51</v>
      </c>
    </row>
    <row r="2430" spans="1:59" s="63" customFormat="1" ht="12.75" x14ac:dyDescent="0.2">
      <c r="A2430" s="196">
        <v>4</v>
      </c>
      <c r="B2430" s="197" t="s">
        <v>422</v>
      </c>
      <c r="C2430" s="208">
        <v>46</v>
      </c>
      <c r="D2430" s="209" t="s">
        <v>867</v>
      </c>
      <c r="E2430" s="212">
        <v>4615</v>
      </c>
      <c r="F2430" s="213" t="s">
        <v>884</v>
      </c>
      <c r="G2430" s="231"/>
      <c r="H2430" s="89" t="s">
        <v>52</v>
      </c>
      <c r="I2430" s="90" t="s">
        <v>869</v>
      </c>
      <c r="J2430" s="90"/>
      <c r="K2430" s="90" t="s">
        <v>64</v>
      </c>
      <c r="L2430" s="90" t="s">
        <v>870</v>
      </c>
      <c r="M2430" s="91"/>
      <c r="N2430" s="312">
        <v>1</v>
      </c>
      <c r="O2430" s="313">
        <f>N2430/N$2429</f>
        <v>0.14285714285714285</v>
      </c>
      <c r="P2430" s="104"/>
      <c r="Q2430" s="92"/>
      <c r="R2430" s="92"/>
      <c r="S2430" s="92"/>
      <c r="T2430" s="92"/>
      <c r="U2430" s="92"/>
      <c r="V2430" s="92"/>
      <c r="W2430" s="92"/>
      <c r="X2430" s="109">
        <f t="shared" ref="X2430:X2436" si="336">P2430*P$7+Q2430*Q$7+R2430*R$7+S2430*S$7+T2430*T$7+U2430*U$7+V2430*V$7+W2430*W$7</f>
        <v>0</v>
      </c>
      <c r="Y2430" s="83"/>
      <c r="Z2430" s="110">
        <f t="shared" ref="Z2430:Z2436" si="337">X2430*$O2430</f>
        <v>0</v>
      </c>
      <c r="AA2430" s="111"/>
      <c r="AB2430" s="92"/>
      <c r="AC2430" s="92"/>
      <c r="AD2430" s="92"/>
      <c r="AE2430" s="92"/>
      <c r="AF2430" s="92"/>
      <c r="AG2430" s="92"/>
      <c r="AH2430" s="92"/>
      <c r="AI2430" s="109">
        <f t="shared" ref="AI2430:AI2436" si="338">AB2430*AB$7+AC2430*AC$7+AD2430*AD$7+AE2430*AE$7+AF2430*AF$7+AG2430*AG$7+AH2430*AH$7</f>
        <v>0</v>
      </c>
      <c r="AJ2430" s="83"/>
      <c r="AK2430" s="110">
        <f t="shared" ref="AK2430:AK2436" si="339">AI2430*$O2430</f>
        <v>0</v>
      </c>
      <c r="AL2430" s="111"/>
      <c r="AM2430" s="92"/>
      <c r="AN2430" s="92"/>
      <c r="AO2430" s="92">
        <v>1</v>
      </c>
      <c r="AP2430" s="92"/>
      <c r="AQ2430" s="92"/>
      <c r="AR2430" s="92"/>
      <c r="AS2430" s="92"/>
      <c r="AT2430" s="92"/>
      <c r="AU2430" s="92"/>
      <c r="AV2430" s="109">
        <f t="shared" ref="AV2430:AV2436" si="340">AM2430*AM$7+AN2430*AN$7+AO2430*AO$7+AP2430*AP$7+AQ2430*AQ$7+AR2430*AR$7+AS2430*AS$7+AT2430*AT$7+AU2430*AU$7</f>
        <v>50</v>
      </c>
      <c r="AW2430" s="75"/>
      <c r="AX2430" s="110">
        <f t="shared" ref="AX2430:AX2436" si="341">AV2430*$O2430</f>
        <v>7.1428571428571423</v>
      </c>
      <c r="AY2430" s="111"/>
      <c r="AZ2430" s="93"/>
      <c r="BA2430" s="94" t="s">
        <v>554</v>
      </c>
      <c r="BB2430" s="71"/>
      <c r="BC2430" s="95"/>
      <c r="BD2430" s="41">
        <v>4</v>
      </c>
      <c r="BE2430" s="52">
        <v>46</v>
      </c>
      <c r="BF2430" s="103">
        <v>4615</v>
      </c>
      <c r="BG2430" s="280" t="s">
        <v>52</v>
      </c>
    </row>
    <row r="2431" spans="1:59" s="63" customFormat="1" ht="12.75" x14ac:dyDescent="0.2">
      <c r="A2431" s="196">
        <v>4</v>
      </c>
      <c r="B2431" s="197" t="s">
        <v>422</v>
      </c>
      <c r="C2431" s="208">
        <v>46</v>
      </c>
      <c r="D2431" s="209" t="s">
        <v>867</v>
      </c>
      <c r="E2431" s="212">
        <v>4615</v>
      </c>
      <c r="F2431" s="213" t="s">
        <v>884</v>
      </c>
      <c r="G2431" s="231"/>
      <c r="H2431" s="89"/>
      <c r="I2431" s="90" t="s">
        <v>885</v>
      </c>
      <c r="J2431" s="90"/>
      <c r="K2431" s="90" t="s">
        <v>73</v>
      </c>
      <c r="L2431" s="90" t="s">
        <v>95</v>
      </c>
      <c r="M2431" s="91"/>
      <c r="N2431" s="312">
        <v>1</v>
      </c>
      <c r="O2431" s="313">
        <f t="shared" ref="O2431:O2436" si="342">N2431/N$2429</f>
        <v>0.14285714285714285</v>
      </c>
      <c r="P2431" s="104"/>
      <c r="Q2431" s="92"/>
      <c r="R2431" s="92"/>
      <c r="S2431" s="92"/>
      <c r="T2431" s="92"/>
      <c r="U2431" s="92"/>
      <c r="V2431" s="92"/>
      <c r="W2431" s="92">
        <v>1</v>
      </c>
      <c r="X2431" s="109">
        <f t="shared" si="336"/>
        <v>25000</v>
      </c>
      <c r="Y2431" s="83"/>
      <c r="Z2431" s="110">
        <f t="shared" si="337"/>
        <v>3571.4285714285711</v>
      </c>
      <c r="AA2431" s="111"/>
      <c r="AB2431" s="92"/>
      <c r="AC2431" s="92"/>
      <c r="AD2431" s="92"/>
      <c r="AE2431" s="92"/>
      <c r="AF2431" s="92"/>
      <c r="AG2431" s="92"/>
      <c r="AH2431" s="92"/>
      <c r="AI2431" s="109">
        <f t="shared" si="338"/>
        <v>0</v>
      </c>
      <c r="AJ2431" s="83"/>
      <c r="AK2431" s="110">
        <f t="shared" si="339"/>
        <v>0</v>
      </c>
      <c r="AL2431" s="111"/>
      <c r="AM2431" s="92"/>
      <c r="AN2431" s="92"/>
      <c r="AO2431" s="92"/>
      <c r="AP2431" s="92">
        <v>1</v>
      </c>
      <c r="AQ2431" s="92"/>
      <c r="AR2431" s="92"/>
      <c r="AS2431" s="92"/>
      <c r="AT2431" s="92"/>
      <c r="AU2431" s="92"/>
      <c r="AV2431" s="109">
        <f t="shared" si="340"/>
        <v>100</v>
      </c>
      <c r="AW2431" s="75"/>
      <c r="AX2431" s="110">
        <f t="shared" si="341"/>
        <v>14.285714285714285</v>
      </c>
      <c r="AY2431" s="111"/>
      <c r="AZ2431" s="93"/>
      <c r="BA2431" s="94" t="s">
        <v>554</v>
      </c>
      <c r="BB2431" s="71"/>
      <c r="BC2431" s="95"/>
      <c r="BD2431" s="41">
        <v>4</v>
      </c>
      <c r="BE2431" s="52">
        <v>46</v>
      </c>
      <c r="BF2431" s="103">
        <v>4615</v>
      </c>
      <c r="BG2431" s="280" t="s">
        <v>52</v>
      </c>
    </row>
    <row r="2432" spans="1:59" s="63" customFormat="1" ht="12.75" x14ac:dyDescent="0.2">
      <c r="A2432" s="196">
        <v>4</v>
      </c>
      <c r="B2432" s="197" t="s">
        <v>422</v>
      </c>
      <c r="C2432" s="208">
        <v>46</v>
      </c>
      <c r="D2432" s="209" t="s">
        <v>867</v>
      </c>
      <c r="E2432" s="212">
        <v>4615</v>
      </c>
      <c r="F2432" s="213" t="s">
        <v>884</v>
      </c>
      <c r="G2432" s="231"/>
      <c r="H2432" s="89"/>
      <c r="I2432" s="90" t="s">
        <v>883</v>
      </c>
      <c r="J2432" s="90"/>
      <c r="K2432" s="90" t="s">
        <v>73</v>
      </c>
      <c r="L2432" s="90" t="s">
        <v>69</v>
      </c>
      <c r="M2432" s="91"/>
      <c r="N2432" s="312">
        <v>1</v>
      </c>
      <c r="O2432" s="313">
        <f t="shared" si="342"/>
        <v>0.14285714285714285</v>
      </c>
      <c r="P2432" s="104"/>
      <c r="Q2432" s="92"/>
      <c r="R2432" s="92"/>
      <c r="S2432" s="92"/>
      <c r="T2432" s="92"/>
      <c r="U2432" s="92"/>
      <c r="V2432" s="92"/>
      <c r="W2432" s="92">
        <v>1</v>
      </c>
      <c r="X2432" s="109">
        <f t="shared" si="336"/>
        <v>25000</v>
      </c>
      <c r="Y2432" s="83"/>
      <c r="Z2432" s="110">
        <f t="shared" si="337"/>
        <v>3571.4285714285711</v>
      </c>
      <c r="AA2432" s="111"/>
      <c r="AB2432" s="92"/>
      <c r="AC2432" s="92"/>
      <c r="AD2432" s="92"/>
      <c r="AE2432" s="92"/>
      <c r="AF2432" s="92"/>
      <c r="AG2432" s="92"/>
      <c r="AH2432" s="92"/>
      <c r="AI2432" s="109">
        <f t="shared" si="338"/>
        <v>0</v>
      </c>
      <c r="AJ2432" s="83"/>
      <c r="AK2432" s="110">
        <f t="shared" si="339"/>
        <v>0</v>
      </c>
      <c r="AL2432" s="111"/>
      <c r="AM2432" s="92"/>
      <c r="AN2432" s="92"/>
      <c r="AO2432" s="92"/>
      <c r="AP2432" s="92">
        <v>1</v>
      </c>
      <c r="AQ2432" s="92"/>
      <c r="AR2432" s="92"/>
      <c r="AS2432" s="92"/>
      <c r="AT2432" s="92"/>
      <c r="AU2432" s="92"/>
      <c r="AV2432" s="109">
        <f t="shared" si="340"/>
        <v>100</v>
      </c>
      <c r="AW2432" s="75"/>
      <c r="AX2432" s="110">
        <f t="shared" si="341"/>
        <v>14.285714285714285</v>
      </c>
      <c r="AY2432" s="111"/>
      <c r="AZ2432" s="93"/>
      <c r="BA2432" s="94" t="s">
        <v>554</v>
      </c>
      <c r="BB2432" s="71"/>
      <c r="BC2432" s="95"/>
      <c r="BD2432" s="41">
        <v>4</v>
      </c>
      <c r="BE2432" s="52">
        <v>46</v>
      </c>
      <c r="BF2432" s="103">
        <v>4615</v>
      </c>
      <c r="BG2432" s="280" t="s">
        <v>52</v>
      </c>
    </row>
    <row r="2433" spans="1:59" s="63" customFormat="1" ht="12.75" x14ac:dyDescent="0.2">
      <c r="A2433" s="196">
        <v>4</v>
      </c>
      <c r="B2433" s="197" t="s">
        <v>422</v>
      </c>
      <c r="C2433" s="208">
        <v>46</v>
      </c>
      <c r="D2433" s="209" t="s">
        <v>867</v>
      </c>
      <c r="E2433" s="212">
        <v>4615</v>
      </c>
      <c r="F2433" s="213" t="s">
        <v>884</v>
      </c>
      <c r="G2433" s="231"/>
      <c r="H2433" s="89"/>
      <c r="I2433" s="90" t="s">
        <v>886</v>
      </c>
      <c r="J2433" s="90"/>
      <c r="K2433" s="90" t="s">
        <v>73</v>
      </c>
      <c r="L2433" s="90" t="s">
        <v>95</v>
      </c>
      <c r="M2433" s="91"/>
      <c r="N2433" s="312">
        <v>1</v>
      </c>
      <c r="O2433" s="313">
        <f t="shared" si="342"/>
        <v>0.14285714285714285</v>
      </c>
      <c r="P2433" s="104"/>
      <c r="Q2433" s="92"/>
      <c r="R2433" s="92"/>
      <c r="S2433" s="92"/>
      <c r="T2433" s="92"/>
      <c r="U2433" s="92"/>
      <c r="V2433" s="92"/>
      <c r="W2433" s="92">
        <v>1</v>
      </c>
      <c r="X2433" s="109">
        <f t="shared" si="336"/>
        <v>25000</v>
      </c>
      <c r="Y2433" s="83"/>
      <c r="Z2433" s="110">
        <f t="shared" si="337"/>
        <v>3571.4285714285711</v>
      </c>
      <c r="AA2433" s="111"/>
      <c r="AB2433" s="92"/>
      <c r="AC2433" s="92"/>
      <c r="AD2433" s="92"/>
      <c r="AE2433" s="92"/>
      <c r="AF2433" s="92"/>
      <c r="AG2433" s="92"/>
      <c r="AH2433" s="92"/>
      <c r="AI2433" s="109">
        <f t="shared" si="338"/>
        <v>0</v>
      </c>
      <c r="AJ2433" s="83"/>
      <c r="AK2433" s="110">
        <f t="shared" si="339"/>
        <v>0</v>
      </c>
      <c r="AL2433" s="111"/>
      <c r="AM2433" s="92"/>
      <c r="AN2433" s="92"/>
      <c r="AO2433" s="92"/>
      <c r="AP2433" s="92">
        <v>1</v>
      </c>
      <c r="AQ2433" s="92"/>
      <c r="AR2433" s="92"/>
      <c r="AS2433" s="92"/>
      <c r="AT2433" s="92"/>
      <c r="AU2433" s="92"/>
      <c r="AV2433" s="109">
        <f t="shared" si="340"/>
        <v>100</v>
      </c>
      <c r="AW2433" s="75"/>
      <c r="AX2433" s="110">
        <f t="shared" si="341"/>
        <v>14.285714285714285</v>
      </c>
      <c r="AY2433" s="111"/>
      <c r="AZ2433" s="93"/>
      <c r="BA2433" s="94" t="s">
        <v>554</v>
      </c>
      <c r="BB2433" s="71"/>
      <c r="BC2433" s="95"/>
      <c r="BD2433" s="41">
        <v>4</v>
      </c>
      <c r="BE2433" s="52">
        <v>46</v>
      </c>
      <c r="BF2433" s="103">
        <v>4615</v>
      </c>
      <c r="BG2433" s="280" t="s">
        <v>52</v>
      </c>
    </row>
    <row r="2434" spans="1:59" s="63" customFormat="1" ht="12.75" x14ac:dyDescent="0.2">
      <c r="A2434" s="196">
        <v>4</v>
      </c>
      <c r="B2434" s="197" t="s">
        <v>422</v>
      </c>
      <c r="C2434" s="208">
        <v>46</v>
      </c>
      <c r="D2434" s="209" t="s">
        <v>867</v>
      </c>
      <c r="E2434" s="212">
        <v>4615</v>
      </c>
      <c r="F2434" s="213" t="s">
        <v>884</v>
      </c>
      <c r="G2434" s="231"/>
      <c r="H2434" s="89"/>
      <c r="I2434" s="90" t="s">
        <v>874</v>
      </c>
      <c r="J2434" s="90"/>
      <c r="K2434" s="90" t="s">
        <v>511</v>
      </c>
      <c r="L2434" s="90"/>
      <c r="M2434" s="91"/>
      <c r="N2434" s="312">
        <v>1</v>
      </c>
      <c r="O2434" s="313">
        <f t="shared" si="342"/>
        <v>0.14285714285714285</v>
      </c>
      <c r="P2434" s="104"/>
      <c r="Q2434" s="92"/>
      <c r="R2434" s="92"/>
      <c r="S2434" s="92"/>
      <c r="T2434" s="92"/>
      <c r="U2434" s="92"/>
      <c r="V2434" s="92"/>
      <c r="W2434" s="92">
        <v>1</v>
      </c>
      <c r="X2434" s="109">
        <f t="shared" si="336"/>
        <v>25000</v>
      </c>
      <c r="Y2434" s="83"/>
      <c r="Z2434" s="110">
        <f t="shared" si="337"/>
        <v>3571.4285714285711</v>
      </c>
      <c r="AA2434" s="111"/>
      <c r="AB2434" s="92"/>
      <c r="AC2434" s="92"/>
      <c r="AD2434" s="92"/>
      <c r="AE2434" s="92"/>
      <c r="AF2434" s="92"/>
      <c r="AG2434" s="92"/>
      <c r="AH2434" s="92"/>
      <c r="AI2434" s="109">
        <f t="shared" si="338"/>
        <v>0</v>
      </c>
      <c r="AJ2434" s="83"/>
      <c r="AK2434" s="110">
        <f t="shared" si="339"/>
        <v>0</v>
      </c>
      <c r="AL2434" s="111"/>
      <c r="AM2434" s="92"/>
      <c r="AN2434" s="92"/>
      <c r="AO2434" s="92"/>
      <c r="AP2434" s="92">
        <v>1</v>
      </c>
      <c r="AQ2434" s="92"/>
      <c r="AR2434" s="92"/>
      <c r="AS2434" s="92"/>
      <c r="AT2434" s="92"/>
      <c r="AU2434" s="92"/>
      <c r="AV2434" s="109">
        <f t="shared" si="340"/>
        <v>100</v>
      </c>
      <c r="AW2434" s="75"/>
      <c r="AX2434" s="110">
        <f t="shared" si="341"/>
        <v>14.285714285714285</v>
      </c>
      <c r="AY2434" s="111"/>
      <c r="AZ2434" s="93"/>
      <c r="BA2434" s="94" t="s">
        <v>554</v>
      </c>
      <c r="BB2434" s="71"/>
      <c r="BC2434" s="95"/>
      <c r="BD2434" s="41">
        <v>4</v>
      </c>
      <c r="BE2434" s="52">
        <v>46</v>
      </c>
      <c r="BF2434" s="103">
        <v>4615</v>
      </c>
      <c r="BG2434" s="280" t="s">
        <v>52</v>
      </c>
    </row>
    <row r="2435" spans="1:59" s="63" customFormat="1" ht="12.75" x14ac:dyDescent="0.2">
      <c r="A2435" s="196">
        <v>4</v>
      </c>
      <c r="B2435" s="197" t="s">
        <v>422</v>
      </c>
      <c r="C2435" s="208">
        <v>46</v>
      </c>
      <c r="D2435" s="209" t="s">
        <v>867</v>
      </c>
      <c r="E2435" s="212">
        <v>4615</v>
      </c>
      <c r="F2435" s="213" t="s">
        <v>884</v>
      </c>
      <c r="G2435" s="231"/>
      <c r="H2435" s="89"/>
      <c r="I2435" s="90" t="s">
        <v>887</v>
      </c>
      <c r="J2435" s="90"/>
      <c r="K2435" s="90" t="s">
        <v>129</v>
      </c>
      <c r="L2435" s="90"/>
      <c r="M2435" s="91"/>
      <c r="N2435" s="312">
        <v>1</v>
      </c>
      <c r="O2435" s="313">
        <f t="shared" si="342"/>
        <v>0.14285714285714285</v>
      </c>
      <c r="P2435" s="104"/>
      <c r="Q2435" s="92"/>
      <c r="R2435" s="92"/>
      <c r="S2435" s="92"/>
      <c r="T2435" s="92"/>
      <c r="U2435" s="92"/>
      <c r="V2435" s="92"/>
      <c r="W2435" s="92">
        <v>1</v>
      </c>
      <c r="X2435" s="109">
        <f t="shared" si="336"/>
        <v>25000</v>
      </c>
      <c r="Y2435" s="83"/>
      <c r="Z2435" s="110">
        <f t="shared" si="337"/>
        <v>3571.4285714285711</v>
      </c>
      <c r="AA2435" s="111"/>
      <c r="AB2435" s="92"/>
      <c r="AC2435" s="92"/>
      <c r="AD2435" s="92"/>
      <c r="AE2435" s="92"/>
      <c r="AF2435" s="92"/>
      <c r="AG2435" s="92"/>
      <c r="AH2435" s="92"/>
      <c r="AI2435" s="109">
        <f t="shared" si="338"/>
        <v>0</v>
      </c>
      <c r="AJ2435" s="83"/>
      <c r="AK2435" s="110">
        <f t="shared" si="339"/>
        <v>0</v>
      </c>
      <c r="AL2435" s="111"/>
      <c r="AM2435" s="92"/>
      <c r="AN2435" s="92"/>
      <c r="AO2435" s="92"/>
      <c r="AP2435" s="92">
        <v>1</v>
      </c>
      <c r="AQ2435" s="92"/>
      <c r="AR2435" s="92"/>
      <c r="AS2435" s="92"/>
      <c r="AT2435" s="92"/>
      <c r="AU2435" s="92"/>
      <c r="AV2435" s="109">
        <f t="shared" si="340"/>
        <v>100</v>
      </c>
      <c r="AW2435" s="75"/>
      <c r="AX2435" s="110">
        <f t="shared" si="341"/>
        <v>14.285714285714285</v>
      </c>
      <c r="AY2435" s="111"/>
      <c r="AZ2435" s="93"/>
      <c r="BA2435" s="94" t="s">
        <v>554</v>
      </c>
      <c r="BB2435" s="71"/>
      <c r="BC2435" s="95"/>
      <c r="BD2435" s="41">
        <v>4</v>
      </c>
      <c r="BE2435" s="52">
        <v>46</v>
      </c>
      <c r="BF2435" s="103">
        <v>4615</v>
      </c>
      <c r="BG2435" s="280" t="s">
        <v>52</v>
      </c>
    </row>
    <row r="2436" spans="1:59" s="63" customFormat="1" ht="12.75" x14ac:dyDescent="0.2">
      <c r="A2436" s="196">
        <v>4</v>
      </c>
      <c r="B2436" s="197" t="s">
        <v>422</v>
      </c>
      <c r="C2436" s="208">
        <v>46</v>
      </c>
      <c r="D2436" s="209" t="s">
        <v>867</v>
      </c>
      <c r="E2436" s="212">
        <v>4615</v>
      </c>
      <c r="F2436" s="213" t="s">
        <v>884</v>
      </c>
      <c r="G2436" s="231"/>
      <c r="H2436" s="89"/>
      <c r="I2436" s="90" t="s">
        <v>888</v>
      </c>
      <c r="J2436" s="90"/>
      <c r="K2436" s="90" t="s">
        <v>126</v>
      </c>
      <c r="L2436" s="90"/>
      <c r="M2436" s="91"/>
      <c r="N2436" s="312">
        <v>1</v>
      </c>
      <c r="O2436" s="313">
        <f t="shared" si="342"/>
        <v>0.14285714285714285</v>
      </c>
      <c r="P2436" s="104"/>
      <c r="Q2436" s="92"/>
      <c r="R2436" s="92"/>
      <c r="S2436" s="92"/>
      <c r="T2436" s="92"/>
      <c r="U2436" s="92"/>
      <c r="V2436" s="92">
        <v>1</v>
      </c>
      <c r="W2436" s="92"/>
      <c r="X2436" s="109">
        <f t="shared" si="336"/>
        <v>10000</v>
      </c>
      <c r="Y2436" s="83"/>
      <c r="Z2436" s="110">
        <f t="shared" si="337"/>
        <v>1428.5714285714284</v>
      </c>
      <c r="AA2436" s="111"/>
      <c r="AB2436" s="92"/>
      <c r="AC2436" s="92"/>
      <c r="AD2436" s="92"/>
      <c r="AE2436" s="92"/>
      <c r="AF2436" s="92"/>
      <c r="AG2436" s="92"/>
      <c r="AH2436" s="92"/>
      <c r="AI2436" s="109">
        <f t="shared" si="338"/>
        <v>0</v>
      </c>
      <c r="AJ2436" s="83"/>
      <c r="AK2436" s="110">
        <f t="shared" si="339"/>
        <v>0</v>
      </c>
      <c r="AL2436" s="111"/>
      <c r="AM2436" s="92"/>
      <c r="AN2436" s="92"/>
      <c r="AO2436" s="92"/>
      <c r="AP2436" s="92">
        <v>1</v>
      </c>
      <c r="AQ2436" s="92"/>
      <c r="AR2436" s="92"/>
      <c r="AS2436" s="92"/>
      <c r="AT2436" s="92"/>
      <c r="AU2436" s="92"/>
      <c r="AV2436" s="109">
        <f t="shared" si="340"/>
        <v>100</v>
      </c>
      <c r="AW2436" s="75"/>
      <c r="AX2436" s="110">
        <f t="shared" si="341"/>
        <v>14.285714285714285</v>
      </c>
      <c r="AY2436" s="111"/>
      <c r="AZ2436" s="93"/>
      <c r="BA2436" s="94" t="s">
        <v>554</v>
      </c>
      <c r="BB2436" s="71"/>
      <c r="BC2436" s="95"/>
      <c r="BD2436" s="41">
        <v>4</v>
      </c>
      <c r="BE2436" s="52">
        <v>46</v>
      </c>
      <c r="BF2436" s="103">
        <v>4615</v>
      </c>
      <c r="BG2436" s="280" t="s">
        <v>52</v>
      </c>
    </row>
    <row r="2437" spans="1:59" s="63" customFormat="1" ht="12.75" x14ac:dyDescent="0.2">
      <c r="A2437" s="196">
        <v>4</v>
      </c>
      <c r="B2437" s="197" t="s">
        <v>422</v>
      </c>
      <c r="C2437" s="208">
        <v>46</v>
      </c>
      <c r="D2437" s="209" t="s">
        <v>867</v>
      </c>
      <c r="E2437" s="212">
        <v>4615</v>
      </c>
      <c r="F2437" s="213" t="s">
        <v>884</v>
      </c>
      <c r="G2437" s="231"/>
      <c r="H2437" s="65"/>
      <c r="I2437" s="222"/>
      <c r="J2437" s="66"/>
      <c r="K2437" s="66"/>
      <c r="L2437" s="66"/>
      <c r="M2437" s="64"/>
      <c r="N2437" s="304"/>
      <c r="O2437" s="305"/>
      <c r="P2437" s="127"/>
      <c r="Q2437" s="67"/>
      <c r="R2437" s="67"/>
      <c r="S2437" s="67"/>
      <c r="T2437" s="67"/>
      <c r="U2437" s="67"/>
      <c r="V2437" s="67"/>
      <c r="W2437" s="67"/>
      <c r="X2437" s="67"/>
      <c r="Y2437" s="68"/>
      <c r="Z2437" s="68"/>
      <c r="AA2437" s="68"/>
      <c r="AB2437" s="67"/>
      <c r="AC2437" s="67"/>
      <c r="AD2437" s="67"/>
      <c r="AE2437" s="67"/>
      <c r="AF2437" s="67"/>
      <c r="AG2437" s="67"/>
      <c r="AH2437" s="67"/>
      <c r="AI2437" s="67"/>
      <c r="AJ2437" s="68"/>
      <c r="AK2437" s="68"/>
      <c r="AL2437" s="68"/>
      <c r="AM2437" s="67"/>
      <c r="AN2437" s="67"/>
      <c r="AO2437" s="67"/>
      <c r="AP2437" s="67"/>
      <c r="AQ2437" s="67"/>
      <c r="AR2437" s="67"/>
      <c r="AS2437" s="67"/>
      <c r="AT2437" s="67"/>
      <c r="AU2437" s="67"/>
      <c r="AV2437" s="67"/>
      <c r="AW2437" s="67"/>
      <c r="AX2437" s="68"/>
      <c r="AY2437" s="68"/>
      <c r="AZ2437" s="69"/>
      <c r="BA2437" s="70"/>
      <c r="BB2437" s="71"/>
      <c r="BC2437" s="95"/>
      <c r="BD2437" s="41">
        <v>4</v>
      </c>
      <c r="BE2437" s="52">
        <v>46</v>
      </c>
      <c r="BF2437" s="103">
        <v>4615</v>
      </c>
      <c r="BG2437" s="275"/>
    </row>
    <row r="2438" spans="1:59" s="63" customFormat="1" ht="12.75" x14ac:dyDescent="0.2">
      <c r="A2438" s="196">
        <v>4</v>
      </c>
      <c r="B2438" s="197" t="s">
        <v>422</v>
      </c>
      <c r="C2438" s="208">
        <v>46</v>
      </c>
      <c r="D2438" s="209" t="s">
        <v>867</v>
      </c>
      <c r="E2438" s="212">
        <v>4615</v>
      </c>
      <c r="F2438" s="213" t="s">
        <v>884</v>
      </c>
      <c r="G2438" s="232"/>
      <c r="H2438" s="97"/>
      <c r="I2438" s="224"/>
      <c r="J2438" s="98"/>
      <c r="K2438" s="98"/>
      <c r="L2438" s="98"/>
      <c r="M2438" s="96"/>
      <c r="N2438" s="307"/>
      <c r="O2438" s="246"/>
      <c r="P2438" s="124"/>
      <c r="Q2438" s="99"/>
      <c r="R2438" s="99"/>
      <c r="S2438" s="99"/>
      <c r="T2438" s="99"/>
      <c r="U2438" s="99"/>
      <c r="V2438" s="99"/>
      <c r="W2438" s="99"/>
      <c r="X2438" s="99"/>
      <c r="Y2438" s="100"/>
      <c r="Z2438" s="100"/>
      <c r="AA2438" s="100"/>
      <c r="AB2438" s="99"/>
      <c r="AC2438" s="99"/>
      <c r="AD2438" s="99"/>
      <c r="AE2438" s="99"/>
      <c r="AF2438" s="99"/>
      <c r="AG2438" s="99"/>
      <c r="AH2438" s="99"/>
      <c r="AI2438" s="99"/>
      <c r="AJ2438" s="100"/>
      <c r="AK2438" s="100"/>
      <c r="AL2438" s="100"/>
      <c r="AM2438" s="99"/>
      <c r="AN2438" s="99"/>
      <c r="AO2438" s="99"/>
      <c r="AP2438" s="99"/>
      <c r="AQ2438" s="99"/>
      <c r="AR2438" s="99"/>
      <c r="AS2438" s="99"/>
      <c r="AT2438" s="99"/>
      <c r="AU2438" s="99"/>
      <c r="AV2438" s="99"/>
      <c r="AW2438" s="99"/>
      <c r="AX2438" s="100"/>
      <c r="AY2438" s="100"/>
      <c r="AZ2438" s="101"/>
      <c r="BA2438" s="102"/>
      <c r="BB2438" s="95"/>
      <c r="BC2438" s="95"/>
      <c r="BD2438" s="41">
        <v>4</v>
      </c>
      <c r="BE2438" s="52">
        <v>46</v>
      </c>
      <c r="BF2438" s="103">
        <v>4615</v>
      </c>
      <c r="BG2438" s="277"/>
    </row>
    <row r="2439" spans="1:59" x14ac:dyDescent="0.25">
      <c r="A2439" s="196">
        <v>4</v>
      </c>
      <c r="B2439" s="197" t="s">
        <v>422</v>
      </c>
      <c r="C2439" s="208">
        <v>46</v>
      </c>
      <c r="D2439" s="209" t="s">
        <v>867</v>
      </c>
      <c r="E2439" s="210">
        <v>4621</v>
      </c>
      <c r="F2439" s="211" t="s">
        <v>889</v>
      </c>
      <c r="G2439" s="235"/>
      <c r="H2439" s="145"/>
      <c r="I2439" s="221"/>
      <c r="J2439" s="57"/>
      <c r="K2439" s="57"/>
      <c r="L2439" s="57"/>
      <c r="M2439" s="144"/>
      <c r="N2439" s="324"/>
      <c r="O2439" s="325"/>
      <c r="P2439" s="146"/>
      <c r="Q2439" s="146"/>
      <c r="R2439" s="146"/>
      <c r="S2439" s="146"/>
      <c r="T2439" s="146"/>
      <c r="U2439" s="146"/>
      <c r="V2439" s="146"/>
      <c r="W2439" s="146"/>
      <c r="X2439" s="146"/>
      <c r="Y2439" s="59"/>
      <c r="Z2439" s="123"/>
      <c r="AA2439" s="123"/>
      <c r="AB2439" s="146"/>
      <c r="AC2439" s="146"/>
      <c r="AD2439" s="146"/>
      <c r="AE2439" s="146"/>
      <c r="AF2439" s="146"/>
      <c r="AG2439" s="146"/>
      <c r="AH2439" s="146"/>
      <c r="AI2439" s="146"/>
      <c r="AJ2439" s="59"/>
      <c r="AK2439" s="123"/>
      <c r="AL2439" s="123"/>
      <c r="AM2439" s="146"/>
      <c r="AN2439" s="146"/>
      <c r="AO2439" s="146"/>
      <c r="AP2439" s="146"/>
      <c r="AQ2439" s="146"/>
      <c r="AR2439" s="146"/>
      <c r="AS2439" s="146"/>
      <c r="AT2439" s="146"/>
      <c r="AU2439" s="146"/>
      <c r="AV2439" s="146"/>
      <c r="AW2439" s="58"/>
      <c r="AX2439" s="123"/>
      <c r="AY2439" s="59"/>
      <c r="AZ2439" s="147"/>
      <c r="BA2439" s="148"/>
      <c r="BB2439" s="143"/>
      <c r="BC2439" s="143"/>
      <c r="BD2439" s="41">
        <v>4</v>
      </c>
      <c r="BE2439" s="52">
        <v>46</v>
      </c>
      <c r="BF2439" s="62">
        <v>4621</v>
      </c>
      <c r="BG2439" s="284"/>
    </row>
    <row r="2440" spans="1:59" s="63" customFormat="1" ht="12.75" x14ac:dyDescent="0.2">
      <c r="A2440" s="196">
        <v>4</v>
      </c>
      <c r="B2440" s="197" t="s">
        <v>422</v>
      </c>
      <c r="C2440" s="208">
        <v>46</v>
      </c>
      <c r="D2440" s="209" t="s">
        <v>867</v>
      </c>
      <c r="E2440" s="210">
        <v>4621</v>
      </c>
      <c r="F2440" s="211" t="s">
        <v>889</v>
      </c>
      <c r="G2440" s="230"/>
      <c r="H2440" s="56"/>
      <c r="I2440" s="221"/>
      <c r="J2440" s="57"/>
      <c r="K2440" s="57"/>
      <c r="L2440" s="57"/>
      <c r="M2440" s="55"/>
      <c r="N2440" s="303"/>
      <c r="O2440" s="245"/>
      <c r="P2440" s="122"/>
      <c r="Q2440" s="58"/>
      <c r="R2440" s="58"/>
      <c r="S2440" s="58"/>
      <c r="T2440" s="58"/>
      <c r="U2440" s="58"/>
      <c r="V2440" s="58"/>
      <c r="W2440" s="58"/>
      <c r="X2440" s="58"/>
      <c r="Y2440" s="59"/>
      <c r="Z2440" s="59"/>
      <c r="AA2440" s="59"/>
      <c r="AB2440" s="58"/>
      <c r="AC2440" s="58"/>
      <c r="AD2440" s="58"/>
      <c r="AE2440" s="58"/>
      <c r="AF2440" s="58"/>
      <c r="AG2440" s="58"/>
      <c r="AH2440" s="58"/>
      <c r="AI2440" s="58"/>
      <c r="AJ2440" s="59"/>
      <c r="AK2440" s="59"/>
      <c r="AL2440" s="59"/>
      <c r="AM2440" s="58"/>
      <c r="AN2440" s="58"/>
      <c r="AO2440" s="58"/>
      <c r="AP2440" s="58"/>
      <c r="AQ2440" s="58"/>
      <c r="AR2440" s="58"/>
      <c r="AS2440" s="58"/>
      <c r="AT2440" s="58"/>
      <c r="AU2440" s="58"/>
      <c r="AV2440" s="58"/>
      <c r="AW2440" s="58"/>
      <c r="AX2440" s="59"/>
      <c r="AY2440" s="59"/>
      <c r="AZ2440" s="60"/>
      <c r="BA2440" s="61"/>
      <c r="BB2440" s="54"/>
      <c r="BC2440" s="54"/>
      <c r="BD2440" s="41">
        <v>4</v>
      </c>
      <c r="BE2440" s="52">
        <v>46</v>
      </c>
      <c r="BF2440" s="62">
        <v>4621</v>
      </c>
      <c r="BG2440" s="274"/>
    </row>
    <row r="2441" spans="1:59" s="63" customFormat="1" ht="12.75" x14ac:dyDescent="0.2">
      <c r="A2441" s="196">
        <v>4</v>
      </c>
      <c r="B2441" s="197" t="s">
        <v>422</v>
      </c>
      <c r="C2441" s="208">
        <v>46</v>
      </c>
      <c r="D2441" s="209" t="s">
        <v>867</v>
      </c>
      <c r="E2441" s="210">
        <v>4621</v>
      </c>
      <c r="F2441" s="211" t="s">
        <v>889</v>
      </c>
      <c r="G2441" s="231" t="s">
        <v>890</v>
      </c>
      <c r="H2441" s="65"/>
      <c r="I2441" s="222"/>
      <c r="J2441" s="66"/>
      <c r="K2441" s="66"/>
      <c r="L2441" s="66"/>
      <c r="M2441" s="64"/>
      <c r="N2441" s="308"/>
      <c r="O2441" s="309"/>
      <c r="P2441" s="127"/>
      <c r="Q2441" s="67"/>
      <c r="R2441" s="67"/>
      <c r="S2441" s="67"/>
      <c r="T2441" s="67"/>
      <c r="U2441" s="67"/>
      <c r="V2441" s="67"/>
      <c r="W2441" s="67"/>
      <c r="X2441" s="67"/>
      <c r="Y2441" s="68"/>
      <c r="Z2441" s="68"/>
      <c r="AA2441" s="68"/>
      <c r="AB2441" s="67"/>
      <c r="AC2441" s="67"/>
      <c r="AD2441" s="67"/>
      <c r="AE2441" s="67"/>
      <c r="AF2441" s="67"/>
      <c r="AG2441" s="67"/>
      <c r="AH2441" s="67"/>
      <c r="AI2441" s="67"/>
      <c r="AJ2441" s="68"/>
      <c r="AK2441" s="68"/>
      <c r="AL2441" s="68"/>
      <c r="AM2441" s="67"/>
      <c r="AN2441" s="67"/>
      <c r="AO2441" s="67"/>
      <c r="AP2441" s="67"/>
      <c r="AQ2441" s="67"/>
      <c r="AR2441" s="67"/>
      <c r="AS2441" s="67"/>
      <c r="AT2441" s="67"/>
      <c r="AU2441" s="67"/>
      <c r="AV2441" s="67"/>
      <c r="AW2441" s="67"/>
      <c r="AX2441" s="68"/>
      <c r="AY2441" s="68"/>
      <c r="AZ2441" s="69"/>
      <c r="BA2441" s="70"/>
      <c r="BB2441" s="71"/>
      <c r="BC2441" s="54"/>
      <c r="BD2441" s="41">
        <v>4</v>
      </c>
      <c r="BE2441" s="52">
        <v>46</v>
      </c>
      <c r="BF2441" s="62">
        <v>4621</v>
      </c>
      <c r="BG2441" s="275"/>
    </row>
    <row r="2442" spans="1:59" s="63" customFormat="1" ht="12.75" x14ac:dyDescent="0.2">
      <c r="A2442" s="196">
        <v>4</v>
      </c>
      <c r="B2442" s="197" t="s">
        <v>422</v>
      </c>
      <c r="C2442" s="208">
        <v>46</v>
      </c>
      <c r="D2442" s="209" t="s">
        <v>867</v>
      </c>
      <c r="E2442" s="210">
        <v>4621</v>
      </c>
      <c r="F2442" s="211" t="s">
        <v>889</v>
      </c>
      <c r="G2442" s="231" t="s">
        <v>890</v>
      </c>
      <c r="H2442" s="72" t="s">
        <v>47</v>
      </c>
      <c r="I2442" s="223"/>
      <c r="J2442" s="73"/>
      <c r="K2442" s="73"/>
      <c r="L2442" s="73"/>
      <c r="M2442" s="74"/>
      <c r="N2442" s="247"/>
      <c r="O2442" s="306"/>
      <c r="P2442" s="105"/>
      <c r="Q2442" s="75"/>
      <c r="R2442" s="75"/>
      <c r="S2442" s="75"/>
      <c r="T2442" s="75"/>
      <c r="U2442" s="75"/>
      <c r="V2442" s="75"/>
      <c r="W2442" s="75"/>
      <c r="X2442" s="75"/>
      <c r="Y2442" s="76">
        <f>IF(ISNUMBER(VLOOKUP(Y2444,P$7:W$7,MATCH(Y2444,P$7:W$7))),VLOOKUP(Y2444,P$7:W$7,MATCH(Y2444,P$7:W$7)),IF(N2446=0,"No Data",IF(Y2444&gt;0,"&lt;100",0)))</f>
        <v>25000</v>
      </c>
      <c r="Z2442" s="77">
        <f>IF(ISNUMBER(VLOOKUP(Z2446,P$7:W$7,MATCH(Z2446,P$7:W$7))),VLOOKUP(Z2446,P$7:W$7,MATCH(Z2446,P$7:W$7)),IF(N2446=0,"No Data",IF(Z2446&gt;0,"&lt;100",0)))</f>
        <v>25000</v>
      </c>
      <c r="AA2442" s="106">
        <f>IF(ISNUMBER(Z2442),Z2442,0)</f>
        <v>25000</v>
      </c>
      <c r="AB2442" s="75"/>
      <c r="AC2442" s="75"/>
      <c r="AD2442" s="75"/>
      <c r="AE2442" s="75"/>
      <c r="AF2442" s="75"/>
      <c r="AG2442" s="75"/>
      <c r="AH2442" s="75"/>
      <c r="AI2442" s="75"/>
      <c r="AJ2442" s="76">
        <f>IF(ISNUMBER(VLOOKUP(AJ2444,AB$7:AH$7,MATCH(AJ2444,AB$7:AH$7))),VLOOKUP(AJ2444,AB$7:AH$7,MATCH(AJ2444,AB$7:AH$7)),IF(N2446=0,"No Data",IF(AJ2444&gt;0,"&lt;50",0)))</f>
        <v>0</v>
      </c>
      <c r="AK2442" s="77">
        <f>IF(ISNUMBER(VLOOKUP(AK2446,AB$7:AH$7,MATCH(AK2446,AB$7:AH$7))),VLOOKUP(AK2446,AB$7:AH$7,MATCH(AK2446,AB$7:AH$7)),IF(N2446=0,"No Data",IF(AK2446&gt;0,"&lt;50",0)))</f>
        <v>0</v>
      </c>
      <c r="AL2442" s="106">
        <f>IF(ISNUMBER(AK2442),AK2442,0)</f>
        <v>0</v>
      </c>
      <c r="AM2442" s="75"/>
      <c r="AN2442" s="75"/>
      <c r="AO2442" s="75"/>
      <c r="AP2442" s="75"/>
      <c r="AQ2442" s="75"/>
      <c r="AR2442" s="75"/>
      <c r="AS2442" s="75"/>
      <c r="AT2442" s="75"/>
      <c r="AU2442" s="75"/>
      <c r="AV2442" s="75"/>
      <c r="AW2442" s="76">
        <f>IF(ISNUMBER(VLOOKUP(AW2444,AM$7:AU$7,MATCH(AW2444,AM$7:AU$7))),VLOOKUP(AW2444,AM$7:AU$7,MATCH(AW2444,AM$7:AU$7)),IF(N2446=0,"No Data",IF(AW2444&gt;0,"&lt;10",0)))</f>
        <v>100</v>
      </c>
      <c r="AX2442" s="77">
        <f>IF(ISNUMBER(VLOOKUP(AX2446,AM$7:AU$7,MATCH(AX2446,AM$7:AU$7))),VLOOKUP(AX2446,AM$7:AU$7,MATCH(AX2446,AM$7:AU$7)),IF(N2446=0,"No Data",IF(AX2446&gt;0,"&lt;10",0)))</f>
        <v>100</v>
      </c>
      <c r="AY2442" s="106">
        <f>IF(ISNUMBER(AX2442),AX2442,0)</f>
        <v>100</v>
      </c>
      <c r="AZ2442" s="79"/>
      <c r="BA2442" s="80"/>
      <c r="BB2442" s="71"/>
      <c r="BC2442" s="54"/>
      <c r="BD2442" s="41">
        <v>4</v>
      </c>
      <c r="BE2442" s="52">
        <v>46</v>
      </c>
      <c r="BF2442" s="62">
        <v>4621</v>
      </c>
      <c r="BG2442" s="276" t="s">
        <v>47</v>
      </c>
    </row>
    <row r="2443" spans="1:59" s="63" customFormat="1" ht="12.75" x14ac:dyDescent="0.2">
      <c r="A2443" s="196">
        <v>4</v>
      </c>
      <c r="B2443" s="197" t="s">
        <v>422</v>
      </c>
      <c r="C2443" s="208">
        <v>46</v>
      </c>
      <c r="D2443" s="209" t="s">
        <v>867</v>
      </c>
      <c r="E2443" s="210">
        <v>4621</v>
      </c>
      <c r="F2443" s="211" t="s">
        <v>889</v>
      </c>
      <c r="G2443" s="231" t="s">
        <v>890</v>
      </c>
      <c r="H2443" s="81" t="s">
        <v>48</v>
      </c>
      <c r="I2443" s="223"/>
      <c r="J2443" s="73"/>
      <c r="K2443" s="73"/>
      <c r="L2443" s="73"/>
      <c r="M2443" s="74"/>
      <c r="N2443" s="247"/>
      <c r="O2443" s="306"/>
      <c r="P2443" s="105"/>
      <c r="Q2443" s="75"/>
      <c r="R2443" s="75"/>
      <c r="S2443" s="75"/>
      <c r="T2443" s="75"/>
      <c r="U2443" s="75"/>
      <c r="V2443" s="75"/>
      <c r="W2443" s="75"/>
      <c r="X2443" s="75"/>
      <c r="Y2443" s="82">
        <f>MIN(X2447:X2449)</f>
        <v>25000</v>
      </c>
      <c r="Z2443" s="83"/>
      <c r="AA2443" s="83"/>
      <c r="AB2443" s="75"/>
      <c r="AC2443" s="75"/>
      <c r="AD2443" s="75"/>
      <c r="AE2443" s="75"/>
      <c r="AF2443" s="75"/>
      <c r="AG2443" s="75"/>
      <c r="AH2443" s="75"/>
      <c r="AI2443" s="75"/>
      <c r="AJ2443" s="82">
        <f>MIN(AI2447:AI2449)</f>
        <v>0</v>
      </c>
      <c r="AK2443" s="83"/>
      <c r="AL2443" s="83"/>
      <c r="AM2443" s="75"/>
      <c r="AN2443" s="75"/>
      <c r="AO2443" s="75"/>
      <c r="AP2443" s="75"/>
      <c r="AQ2443" s="75"/>
      <c r="AR2443" s="75"/>
      <c r="AS2443" s="75"/>
      <c r="AT2443" s="75"/>
      <c r="AU2443" s="75"/>
      <c r="AV2443" s="75"/>
      <c r="AW2443" s="82">
        <f>MIN(AV2447:AV2449)</f>
        <v>100</v>
      </c>
      <c r="AX2443" s="83"/>
      <c r="AY2443" s="83"/>
      <c r="AZ2443" s="79"/>
      <c r="BA2443" s="80"/>
      <c r="BB2443" s="71"/>
      <c r="BC2443" s="54"/>
      <c r="BD2443" s="41">
        <v>4</v>
      </c>
      <c r="BE2443" s="52">
        <v>46</v>
      </c>
      <c r="BF2443" s="62">
        <v>4621</v>
      </c>
      <c r="BG2443" s="278" t="s">
        <v>48</v>
      </c>
    </row>
    <row r="2444" spans="1:59" s="63" customFormat="1" ht="12.75" x14ac:dyDescent="0.2">
      <c r="A2444" s="196">
        <v>4</v>
      </c>
      <c r="B2444" s="197" t="s">
        <v>422</v>
      </c>
      <c r="C2444" s="208">
        <v>46</v>
      </c>
      <c r="D2444" s="209" t="s">
        <v>867</v>
      </c>
      <c r="E2444" s="210">
        <v>4621</v>
      </c>
      <c r="F2444" s="211" t="s">
        <v>889</v>
      </c>
      <c r="G2444" s="231" t="s">
        <v>890</v>
      </c>
      <c r="H2444" s="81" t="s">
        <v>49</v>
      </c>
      <c r="I2444" s="223"/>
      <c r="J2444" s="73"/>
      <c r="K2444" s="73"/>
      <c r="L2444" s="73"/>
      <c r="M2444" s="74"/>
      <c r="N2444" s="247"/>
      <c r="O2444" s="306"/>
      <c r="P2444" s="105"/>
      <c r="Q2444" s="75"/>
      <c r="R2444" s="75"/>
      <c r="S2444" s="75"/>
      <c r="T2444" s="75"/>
      <c r="U2444" s="75"/>
      <c r="V2444" s="75"/>
      <c r="W2444" s="75"/>
      <c r="X2444" s="75"/>
      <c r="Y2444" s="84">
        <f>IF(ISNUMBER(AVERAGE(X2447:X2449)),AVERAGE(X2447:X2449),0)</f>
        <v>25000</v>
      </c>
      <c r="Z2444" s="83"/>
      <c r="AA2444" s="83"/>
      <c r="AB2444" s="75"/>
      <c r="AC2444" s="75"/>
      <c r="AD2444" s="75"/>
      <c r="AE2444" s="75"/>
      <c r="AF2444" s="75"/>
      <c r="AG2444" s="75"/>
      <c r="AH2444" s="75"/>
      <c r="AI2444" s="75"/>
      <c r="AJ2444" s="84">
        <f>IF(ISNUMBER(AVERAGE(AI2447:AI2449)),AVERAGE(AI2447:AI2449),0)</f>
        <v>0</v>
      </c>
      <c r="AK2444" s="83"/>
      <c r="AL2444" s="83"/>
      <c r="AM2444" s="75"/>
      <c r="AN2444" s="75"/>
      <c r="AO2444" s="75"/>
      <c r="AP2444" s="75"/>
      <c r="AQ2444" s="75"/>
      <c r="AR2444" s="75"/>
      <c r="AS2444" s="75"/>
      <c r="AT2444" s="75"/>
      <c r="AU2444" s="75"/>
      <c r="AV2444" s="75"/>
      <c r="AW2444" s="84">
        <f>IF(ISNUMBER(AVERAGE(AV2447:AV2449)),AVERAGE(AV2447:AV2449),0)</f>
        <v>100</v>
      </c>
      <c r="AX2444" s="83"/>
      <c r="AY2444" s="83"/>
      <c r="AZ2444" s="79"/>
      <c r="BA2444" s="80"/>
      <c r="BB2444" s="71"/>
      <c r="BC2444" s="54"/>
      <c r="BD2444" s="41">
        <v>4</v>
      </c>
      <c r="BE2444" s="52">
        <v>46</v>
      </c>
      <c r="BF2444" s="62">
        <v>4621</v>
      </c>
      <c r="BG2444" s="278" t="s">
        <v>49</v>
      </c>
    </row>
    <row r="2445" spans="1:59" s="63" customFormat="1" ht="12.75" x14ac:dyDescent="0.2">
      <c r="A2445" s="196">
        <v>4</v>
      </c>
      <c r="B2445" s="197" t="s">
        <v>422</v>
      </c>
      <c r="C2445" s="208">
        <v>46</v>
      </c>
      <c r="D2445" s="209" t="s">
        <v>867</v>
      </c>
      <c r="E2445" s="210">
        <v>4621</v>
      </c>
      <c r="F2445" s="211" t="s">
        <v>889</v>
      </c>
      <c r="G2445" s="231" t="s">
        <v>890</v>
      </c>
      <c r="H2445" s="81" t="s">
        <v>50</v>
      </c>
      <c r="I2445" s="223"/>
      <c r="J2445" s="73"/>
      <c r="K2445" s="73"/>
      <c r="L2445" s="73"/>
      <c r="M2445" s="74"/>
      <c r="N2445" s="247"/>
      <c r="O2445" s="306"/>
      <c r="P2445" s="105"/>
      <c r="Q2445" s="75"/>
      <c r="R2445" s="75"/>
      <c r="S2445" s="75"/>
      <c r="T2445" s="75"/>
      <c r="U2445" s="75"/>
      <c r="V2445" s="75"/>
      <c r="W2445" s="75"/>
      <c r="X2445" s="75"/>
      <c r="Y2445" s="84">
        <f>MAX(X2447:X2449)</f>
        <v>25000</v>
      </c>
      <c r="Z2445" s="83"/>
      <c r="AA2445" s="83"/>
      <c r="AB2445" s="75"/>
      <c r="AC2445" s="75"/>
      <c r="AD2445" s="75"/>
      <c r="AE2445" s="75"/>
      <c r="AF2445" s="75"/>
      <c r="AG2445" s="75"/>
      <c r="AH2445" s="75"/>
      <c r="AI2445" s="75"/>
      <c r="AJ2445" s="84">
        <f>MAX(AI2447:AI2449)</f>
        <v>0</v>
      </c>
      <c r="AK2445" s="83"/>
      <c r="AL2445" s="83"/>
      <c r="AM2445" s="75"/>
      <c r="AN2445" s="75"/>
      <c r="AO2445" s="75"/>
      <c r="AP2445" s="75"/>
      <c r="AQ2445" s="75"/>
      <c r="AR2445" s="75"/>
      <c r="AS2445" s="75"/>
      <c r="AT2445" s="75"/>
      <c r="AU2445" s="75"/>
      <c r="AV2445" s="75"/>
      <c r="AW2445" s="84">
        <f>MAX(AV2447:AV2449)</f>
        <v>100</v>
      </c>
      <c r="AX2445" s="83"/>
      <c r="AY2445" s="83"/>
      <c r="AZ2445" s="79"/>
      <c r="BA2445" s="80"/>
      <c r="BB2445" s="71"/>
      <c r="BC2445" s="54"/>
      <c r="BD2445" s="41">
        <v>4</v>
      </c>
      <c r="BE2445" s="52">
        <v>46</v>
      </c>
      <c r="BF2445" s="62">
        <v>4621</v>
      </c>
      <c r="BG2445" s="278" t="s">
        <v>50</v>
      </c>
    </row>
    <row r="2446" spans="1:59" s="63" customFormat="1" ht="12.75" x14ac:dyDescent="0.2">
      <c r="A2446" s="196">
        <v>4</v>
      </c>
      <c r="B2446" s="197" t="s">
        <v>422</v>
      </c>
      <c r="C2446" s="208">
        <v>46</v>
      </c>
      <c r="D2446" s="209" t="s">
        <v>867</v>
      </c>
      <c r="E2446" s="210">
        <v>4621</v>
      </c>
      <c r="F2446" s="211" t="s">
        <v>889</v>
      </c>
      <c r="G2446" s="231" t="s">
        <v>890</v>
      </c>
      <c r="H2446" s="85" t="s">
        <v>51</v>
      </c>
      <c r="I2446" s="223"/>
      <c r="J2446" s="73"/>
      <c r="K2446" s="73"/>
      <c r="L2446" s="73"/>
      <c r="M2446" s="74"/>
      <c r="N2446" s="317">
        <f>SUM(N2447:N2448)</f>
        <v>2</v>
      </c>
      <c r="O2446" s="293">
        <f>SUM(O2447:O2448)</f>
        <v>1</v>
      </c>
      <c r="P2446" s="292"/>
      <c r="Q2446" s="87"/>
      <c r="R2446" s="87"/>
      <c r="S2446" s="87"/>
      <c r="T2446" s="87"/>
      <c r="U2446" s="87"/>
      <c r="V2446" s="87"/>
      <c r="W2446" s="87"/>
      <c r="X2446" s="87"/>
      <c r="Y2446" s="112"/>
      <c r="Z2446" s="121">
        <f>SUM(Z2447:Z2448)</f>
        <v>25000</v>
      </c>
      <c r="AA2446" s="88"/>
      <c r="AB2446" s="87"/>
      <c r="AC2446" s="87"/>
      <c r="AD2446" s="87"/>
      <c r="AE2446" s="87"/>
      <c r="AF2446" s="87"/>
      <c r="AG2446" s="87"/>
      <c r="AH2446" s="87"/>
      <c r="AI2446" s="87"/>
      <c r="AJ2446" s="112"/>
      <c r="AK2446" s="121">
        <f>SUM(AK2447:AK2448)</f>
        <v>0</v>
      </c>
      <c r="AL2446" s="88"/>
      <c r="AM2446" s="87"/>
      <c r="AN2446" s="87"/>
      <c r="AO2446" s="87"/>
      <c r="AP2446" s="87"/>
      <c r="AQ2446" s="87"/>
      <c r="AR2446" s="87"/>
      <c r="AS2446" s="87"/>
      <c r="AT2446" s="87"/>
      <c r="AU2446" s="87"/>
      <c r="AV2446" s="87"/>
      <c r="AW2446" s="112"/>
      <c r="AX2446" s="121">
        <f>SUM(AX2447:AX2448)</f>
        <v>100</v>
      </c>
      <c r="AY2446" s="88"/>
      <c r="AZ2446" s="79"/>
      <c r="BA2446" s="80"/>
      <c r="BB2446" s="71"/>
      <c r="BC2446" s="54"/>
      <c r="BD2446" s="41">
        <v>4</v>
      </c>
      <c r="BE2446" s="52">
        <v>46</v>
      </c>
      <c r="BF2446" s="62">
        <v>4621</v>
      </c>
      <c r="BG2446" s="279" t="s">
        <v>51</v>
      </c>
    </row>
    <row r="2447" spans="1:59" s="63" customFormat="1" ht="12.75" x14ac:dyDescent="0.2">
      <c r="A2447" s="196">
        <v>4</v>
      </c>
      <c r="B2447" s="197" t="s">
        <v>422</v>
      </c>
      <c r="C2447" s="208">
        <v>46</v>
      </c>
      <c r="D2447" s="209" t="s">
        <v>867</v>
      </c>
      <c r="E2447" s="210">
        <v>4621</v>
      </c>
      <c r="F2447" s="211" t="s">
        <v>889</v>
      </c>
      <c r="G2447" s="231" t="s">
        <v>890</v>
      </c>
      <c r="H2447" s="89" t="s">
        <v>52</v>
      </c>
      <c r="I2447" s="90" t="s">
        <v>891</v>
      </c>
      <c r="J2447" s="90"/>
      <c r="K2447" s="90" t="s">
        <v>73</v>
      </c>
      <c r="L2447" s="90" t="s">
        <v>69</v>
      </c>
      <c r="M2447" s="91"/>
      <c r="N2447" s="312">
        <v>1</v>
      </c>
      <c r="O2447" s="313">
        <f>N2447/N$2446</f>
        <v>0.5</v>
      </c>
      <c r="P2447" s="104"/>
      <c r="Q2447" s="92"/>
      <c r="R2447" s="92"/>
      <c r="S2447" s="92"/>
      <c r="T2447" s="92"/>
      <c r="U2447" s="92"/>
      <c r="V2447" s="92"/>
      <c r="W2447" s="92">
        <v>1</v>
      </c>
      <c r="X2447" s="109">
        <f>P2447*P$7+Q2447*Q$7+R2447*R$7+S2447*S$7+T2447*T$7+U2447*U$7+V2447*V$7+W2447*W$7</f>
        <v>25000</v>
      </c>
      <c r="Y2447" s="83"/>
      <c r="Z2447" s="110">
        <f>X2447*$O2447</f>
        <v>12500</v>
      </c>
      <c r="AA2447" s="111"/>
      <c r="AB2447" s="92"/>
      <c r="AC2447" s="92"/>
      <c r="AD2447" s="92"/>
      <c r="AE2447" s="92"/>
      <c r="AF2447" s="92"/>
      <c r="AG2447" s="92"/>
      <c r="AH2447" s="92"/>
      <c r="AI2447" s="109">
        <f>AB2447*AB$7+AC2447*AC$7+AD2447*AD$7+AE2447*AE$7+AF2447*AF$7+AG2447*AG$7+AH2447*AH$7</f>
        <v>0</v>
      </c>
      <c r="AJ2447" s="83"/>
      <c r="AK2447" s="110">
        <f>AI2447*$O2447</f>
        <v>0</v>
      </c>
      <c r="AL2447" s="111"/>
      <c r="AM2447" s="92"/>
      <c r="AN2447" s="92"/>
      <c r="AO2447" s="92"/>
      <c r="AP2447" s="92">
        <v>1</v>
      </c>
      <c r="AQ2447" s="92"/>
      <c r="AR2447" s="92"/>
      <c r="AS2447" s="92"/>
      <c r="AT2447" s="92"/>
      <c r="AU2447" s="92"/>
      <c r="AV2447" s="109">
        <f>AM2447*AM$7+AN2447*AN$7+AO2447*AO$7+AP2447*AP$7+AQ2447*AQ$7+AR2447*AR$7+AS2447*AS$7+AT2447*AT$7+AU2447*AU$7</f>
        <v>100</v>
      </c>
      <c r="AW2447" s="75"/>
      <c r="AX2447" s="110">
        <f>AV2447*$O2447</f>
        <v>50</v>
      </c>
      <c r="AY2447" s="111"/>
      <c r="AZ2447" s="93"/>
      <c r="BA2447" s="94" t="s">
        <v>554</v>
      </c>
      <c r="BB2447" s="71"/>
      <c r="BC2447" s="54"/>
      <c r="BD2447" s="41">
        <v>4</v>
      </c>
      <c r="BE2447" s="52">
        <v>46</v>
      </c>
      <c r="BF2447" s="62">
        <v>4621</v>
      </c>
      <c r="BG2447" s="280" t="s">
        <v>52</v>
      </c>
    </row>
    <row r="2448" spans="1:59" s="63" customFormat="1" ht="12.75" x14ac:dyDescent="0.2">
      <c r="A2448" s="196">
        <v>4</v>
      </c>
      <c r="B2448" s="197" t="s">
        <v>422</v>
      </c>
      <c r="C2448" s="208">
        <v>46</v>
      </c>
      <c r="D2448" s="209" t="s">
        <v>867</v>
      </c>
      <c r="E2448" s="210">
        <v>4621</v>
      </c>
      <c r="F2448" s="211" t="s">
        <v>889</v>
      </c>
      <c r="G2448" s="231" t="s">
        <v>890</v>
      </c>
      <c r="H2448" s="89"/>
      <c r="I2448" s="90" t="s">
        <v>892</v>
      </c>
      <c r="J2448" s="90"/>
      <c r="K2448" s="90" t="s">
        <v>237</v>
      </c>
      <c r="L2448" s="90"/>
      <c r="M2448" s="91"/>
      <c r="N2448" s="312">
        <v>1</v>
      </c>
      <c r="O2448" s="313">
        <f>N2448/N$2446</f>
        <v>0.5</v>
      </c>
      <c r="P2448" s="104"/>
      <c r="Q2448" s="92"/>
      <c r="R2448" s="92"/>
      <c r="S2448" s="92"/>
      <c r="T2448" s="92"/>
      <c r="U2448" s="92"/>
      <c r="V2448" s="92"/>
      <c r="W2448" s="92">
        <v>1</v>
      </c>
      <c r="X2448" s="109">
        <f>P2448*P$7+Q2448*Q$7+R2448*R$7+S2448*S$7+T2448*T$7+U2448*U$7+V2448*V$7+W2448*W$7</f>
        <v>25000</v>
      </c>
      <c r="Y2448" s="83"/>
      <c r="Z2448" s="110">
        <f>X2448*$O2448</f>
        <v>12500</v>
      </c>
      <c r="AA2448" s="111"/>
      <c r="AB2448" s="92"/>
      <c r="AC2448" s="92"/>
      <c r="AD2448" s="92"/>
      <c r="AE2448" s="92"/>
      <c r="AF2448" s="92"/>
      <c r="AG2448" s="92"/>
      <c r="AH2448" s="92"/>
      <c r="AI2448" s="109">
        <f>AB2448*AB$7+AC2448*AC$7+AD2448*AD$7+AE2448*AE$7+AF2448*AF$7+AG2448*AG$7+AH2448*AH$7</f>
        <v>0</v>
      </c>
      <c r="AJ2448" s="83"/>
      <c r="AK2448" s="110">
        <f>AI2448*$O2448</f>
        <v>0</v>
      </c>
      <c r="AL2448" s="111"/>
      <c r="AM2448" s="92"/>
      <c r="AN2448" s="92"/>
      <c r="AO2448" s="92"/>
      <c r="AP2448" s="92">
        <v>1</v>
      </c>
      <c r="AQ2448" s="92"/>
      <c r="AR2448" s="92"/>
      <c r="AS2448" s="92"/>
      <c r="AT2448" s="92"/>
      <c r="AU2448" s="92"/>
      <c r="AV2448" s="109">
        <f>AM2448*AM$7+AN2448*AN$7+AO2448*AO$7+AP2448*AP$7+AQ2448*AQ$7+AR2448*AR$7+AS2448*AS$7+AT2448*AT$7+AU2448*AU$7</f>
        <v>100</v>
      </c>
      <c r="AW2448" s="75"/>
      <c r="AX2448" s="110">
        <f>AV2448*$O2448</f>
        <v>50</v>
      </c>
      <c r="AY2448" s="111"/>
      <c r="AZ2448" s="93"/>
      <c r="BA2448" s="94" t="s">
        <v>554</v>
      </c>
      <c r="BB2448" s="71"/>
      <c r="BC2448" s="54"/>
      <c r="BD2448" s="41">
        <v>4</v>
      </c>
      <c r="BE2448" s="52">
        <v>46</v>
      </c>
      <c r="BF2448" s="62">
        <v>4621</v>
      </c>
      <c r="BG2448" s="280" t="s">
        <v>52</v>
      </c>
    </row>
    <row r="2449" spans="1:59" s="63" customFormat="1" ht="12.75" x14ac:dyDescent="0.2">
      <c r="A2449" s="196">
        <v>4</v>
      </c>
      <c r="B2449" s="197" t="s">
        <v>422</v>
      </c>
      <c r="C2449" s="208">
        <v>46</v>
      </c>
      <c r="D2449" s="209" t="s">
        <v>867</v>
      </c>
      <c r="E2449" s="210">
        <v>4621</v>
      </c>
      <c r="F2449" s="211" t="s">
        <v>889</v>
      </c>
      <c r="G2449" s="231" t="s">
        <v>890</v>
      </c>
      <c r="H2449" s="89"/>
      <c r="I2449" s="219"/>
      <c r="J2449" s="90"/>
      <c r="K2449" s="90"/>
      <c r="L2449" s="90"/>
      <c r="M2449" s="91"/>
      <c r="N2449" s="247"/>
      <c r="O2449" s="306"/>
      <c r="P2449" s="104"/>
      <c r="Q2449" s="92"/>
      <c r="R2449" s="92"/>
      <c r="S2449" s="92"/>
      <c r="T2449" s="92"/>
      <c r="U2449" s="92"/>
      <c r="V2449" s="92"/>
      <c r="W2449" s="92"/>
      <c r="X2449" s="75"/>
      <c r="Y2449" s="83"/>
      <c r="Z2449" s="83"/>
      <c r="AA2449" s="83"/>
      <c r="AB2449" s="92"/>
      <c r="AC2449" s="92"/>
      <c r="AD2449" s="92"/>
      <c r="AE2449" s="92"/>
      <c r="AF2449" s="92"/>
      <c r="AG2449" s="92"/>
      <c r="AH2449" s="92"/>
      <c r="AI2449" s="75"/>
      <c r="AJ2449" s="83"/>
      <c r="AK2449" s="83"/>
      <c r="AL2449" s="83"/>
      <c r="AM2449" s="92"/>
      <c r="AN2449" s="92"/>
      <c r="AO2449" s="92"/>
      <c r="AP2449" s="92"/>
      <c r="AQ2449" s="92"/>
      <c r="AR2449" s="92"/>
      <c r="AS2449" s="92"/>
      <c r="AT2449" s="92"/>
      <c r="AU2449" s="92"/>
      <c r="AV2449" s="75"/>
      <c r="AW2449" s="75"/>
      <c r="AX2449" s="83"/>
      <c r="AY2449" s="83"/>
      <c r="AZ2449" s="93"/>
      <c r="BA2449" s="94"/>
      <c r="BB2449" s="71"/>
      <c r="BC2449" s="54"/>
      <c r="BD2449" s="41">
        <v>4</v>
      </c>
      <c r="BE2449" s="52">
        <v>46</v>
      </c>
      <c r="BF2449" s="62">
        <v>4621</v>
      </c>
      <c r="BG2449" s="280" t="s">
        <v>52</v>
      </c>
    </row>
    <row r="2450" spans="1:59" s="63" customFormat="1" ht="12.75" x14ac:dyDescent="0.2">
      <c r="A2450" s="196">
        <v>4</v>
      </c>
      <c r="B2450" s="197" t="s">
        <v>422</v>
      </c>
      <c r="C2450" s="208">
        <v>46</v>
      </c>
      <c r="D2450" s="209" t="s">
        <v>867</v>
      </c>
      <c r="E2450" s="210">
        <v>4621</v>
      </c>
      <c r="F2450" s="211" t="s">
        <v>889</v>
      </c>
      <c r="G2450" s="231" t="s">
        <v>890</v>
      </c>
      <c r="H2450" s="65"/>
      <c r="I2450" s="222"/>
      <c r="J2450" s="66"/>
      <c r="K2450" s="66"/>
      <c r="L2450" s="66"/>
      <c r="M2450" s="64"/>
      <c r="N2450" s="304"/>
      <c r="O2450" s="305"/>
      <c r="P2450" s="127"/>
      <c r="Q2450" s="67"/>
      <c r="R2450" s="67"/>
      <c r="S2450" s="67"/>
      <c r="T2450" s="67"/>
      <c r="U2450" s="67"/>
      <c r="V2450" s="67"/>
      <c r="W2450" s="67"/>
      <c r="X2450" s="67"/>
      <c r="Y2450" s="68"/>
      <c r="Z2450" s="68"/>
      <c r="AA2450" s="68"/>
      <c r="AB2450" s="67"/>
      <c r="AC2450" s="67"/>
      <c r="AD2450" s="67"/>
      <c r="AE2450" s="67"/>
      <c r="AF2450" s="67"/>
      <c r="AG2450" s="67"/>
      <c r="AH2450" s="67"/>
      <c r="AI2450" s="67"/>
      <c r="AJ2450" s="68"/>
      <c r="AK2450" s="68"/>
      <c r="AL2450" s="68"/>
      <c r="AM2450" s="67"/>
      <c r="AN2450" s="67"/>
      <c r="AO2450" s="67"/>
      <c r="AP2450" s="67"/>
      <c r="AQ2450" s="67"/>
      <c r="AR2450" s="67"/>
      <c r="AS2450" s="67"/>
      <c r="AT2450" s="67"/>
      <c r="AU2450" s="67"/>
      <c r="AV2450" s="67"/>
      <c r="AW2450" s="67"/>
      <c r="AX2450" s="68"/>
      <c r="AY2450" s="68"/>
      <c r="AZ2450" s="69"/>
      <c r="BA2450" s="70"/>
      <c r="BB2450" s="71"/>
      <c r="BC2450" s="54"/>
      <c r="BD2450" s="41">
        <v>4</v>
      </c>
      <c r="BE2450" s="52">
        <v>46</v>
      </c>
      <c r="BF2450" s="62">
        <v>4621</v>
      </c>
      <c r="BG2450" s="275"/>
    </row>
    <row r="2451" spans="1:59" s="63" customFormat="1" ht="12.75" x14ac:dyDescent="0.2">
      <c r="A2451" s="196">
        <v>4</v>
      </c>
      <c r="B2451" s="197" t="s">
        <v>422</v>
      </c>
      <c r="C2451" s="208">
        <v>46</v>
      </c>
      <c r="D2451" s="209" t="s">
        <v>867</v>
      </c>
      <c r="E2451" s="210">
        <v>4621</v>
      </c>
      <c r="F2451" s="211" t="s">
        <v>889</v>
      </c>
      <c r="G2451" s="230"/>
      <c r="H2451" s="56"/>
      <c r="I2451" s="221"/>
      <c r="J2451" s="57"/>
      <c r="K2451" s="57"/>
      <c r="L2451" s="57"/>
      <c r="M2451" s="55"/>
      <c r="N2451" s="303"/>
      <c r="O2451" s="245"/>
      <c r="P2451" s="122"/>
      <c r="Q2451" s="58"/>
      <c r="R2451" s="58"/>
      <c r="S2451" s="58"/>
      <c r="T2451" s="58"/>
      <c r="U2451" s="58"/>
      <c r="V2451" s="58"/>
      <c r="W2451" s="58"/>
      <c r="X2451" s="58"/>
      <c r="Y2451" s="59"/>
      <c r="Z2451" s="59"/>
      <c r="AA2451" s="59"/>
      <c r="AB2451" s="58"/>
      <c r="AC2451" s="58"/>
      <c r="AD2451" s="58"/>
      <c r="AE2451" s="58"/>
      <c r="AF2451" s="58"/>
      <c r="AG2451" s="58"/>
      <c r="AH2451" s="58"/>
      <c r="AI2451" s="58"/>
      <c r="AJ2451" s="59"/>
      <c r="AK2451" s="59"/>
      <c r="AL2451" s="59"/>
      <c r="AM2451" s="58"/>
      <c r="AN2451" s="58"/>
      <c r="AO2451" s="58"/>
      <c r="AP2451" s="58"/>
      <c r="AQ2451" s="58"/>
      <c r="AR2451" s="58"/>
      <c r="AS2451" s="58"/>
      <c r="AT2451" s="58"/>
      <c r="AU2451" s="58"/>
      <c r="AV2451" s="58"/>
      <c r="AW2451" s="58"/>
      <c r="AX2451" s="59"/>
      <c r="AY2451" s="59"/>
      <c r="AZ2451" s="60"/>
      <c r="BA2451" s="61"/>
      <c r="BB2451" s="54"/>
      <c r="BC2451" s="54"/>
      <c r="BD2451" s="41">
        <v>4</v>
      </c>
      <c r="BE2451" s="52">
        <v>46</v>
      </c>
      <c r="BF2451" s="62">
        <v>4621</v>
      </c>
      <c r="BG2451" s="274"/>
    </row>
    <row r="2452" spans="1:59" s="63" customFormat="1" ht="12.75" x14ac:dyDescent="0.2">
      <c r="A2452" s="196">
        <v>4</v>
      </c>
      <c r="B2452" s="197" t="s">
        <v>422</v>
      </c>
      <c r="C2452" s="208">
        <v>46</v>
      </c>
      <c r="D2452" s="209" t="s">
        <v>867</v>
      </c>
      <c r="E2452" s="210">
        <v>4621</v>
      </c>
      <c r="F2452" s="211" t="s">
        <v>889</v>
      </c>
      <c r="G2452" s="231"/>
      <c r="H2452" s="65"/>
      <c r="I2452" s="222"/>
      <c r="J2452" s="66"/>
      <c r="K2452" s="66"/>
      <c r="L2452" s="66"/>
      <c r="M2452" s="64"/>
      <c r="N2452" s="304"/>
      <c r="O2452" s="305"/>
      <c r="P2452" s="127"/>
      <c r="Q2452" s="67"/>
      <c r="R2452" s="67"/>
      <c r="S2452" s="67"/>
      <c r="T2452" s="67"/>
      <c r="U2452" s="67"/>
      <c r="V2452" s="67"/>
      <c r="W2452" s="67"/>
      <c r="X2452" s="67"/>
      <c r="Y2452" s="68"/>
      <c r="Z2452" s="68"/>
      <c r="AA2452" s="68"/>
      <c r="AB2452" s="67"/>
      <c r="AC2452" s="67"/>
      <c r="AD2452" s="67"/>
      <c r="AE2452" s="67"/>
      <c r="AF2452" s="67"/>
      <c r="AG2452" s="67"/>
      <c r="AH2452" s="67"/>
      <c r="AI2452" s="67"/>
      <c r="AJ2452" s="68"/>
      <c r="AK2452" s="68"/>
      <c r="AL2452" s="68"/>
      <c r="AM2452" s="67"/>
      <c r="AN2452" s="67"/>
      <c r="AO2452" s="67"/>
      <c r="AP2452" s="67"/>
      <c r="AQ2452" s="67"/>
      <c r="AR2452" s="67"/>
      <c r="AS2452" s="67"/>
      <c r="AT2452" s="67"/>
      <c r="AU2452" s="67"/>
      <c r="AV2452" s="67"/>
      <c r="AW2452" s="67"/>
      <c r="AX2452" s="68"/>
      <c r="AY2452" s="68"/>
      <c r="AZ2452" s="69"/>
      <c r="BA2452" s="70"/>
      <c r="BB2452" s="71"/>
      <c r="BC2452" s="54"/>
      <c r="BD2452" s="41">
        <v>4</v>
      </c>
      <c r="BE2452" s="52">
        <v>46</v>
      </c>
      <c r="BF2452" s="62">
        <v>4621</v>
      </c>
      <c r="BG2452" s="275"/>
    </row>
    <row r="2453" spans="1:59" s="63" customFormat="1" ht="12.75" x14ac:dyDescent="0.2">
      <c r="A2453" s="196">
        <v>4</v>
      </c>
      <c r="B2453" s="197" t="s">
        <v>422</v>
      </c>
      <c r="C2453" s="208">
        <v>46</v>
      </c>
      <c r="D2453" s="209" t="s">
        <v>867</v>
      </c>
      <c r="E2453" s="210">
        <v>4621</v>
      </c>
      <c r="F2453" s="211" t="s">
        <v>889</v>
      </c>
      <c r="G2453" s="231" t="s">
        <v>53</v>
      </c>
      <c r="H2453" s="72" t="s">
        <v>1233</v>
      </c>
      <c r="I2453" s="223" t="s">
        <v>1183</v>
      </c>
      <c r="J2453" s="73"/>
      <c r="K2453" s="73"/>
      <c r="L2453" s="73"/>
      <c r="M2453" s="74"/>
      <c r="N2453" s="247"/>
      <c r="O2453" s="306"/>
      <c r="P2453" s="105"/>
      <c r="Q2453" s="75"/>
      <c r="R2453" s="75"/>
      <c r="S2453" s="75"/>
      <c r="T2453" s="75"/>
      <c r="U2453" s="75"/>
      <c r="V2453" s="75"/>
      <c r="W2453" s="75"/>
      <c r="X2453" s="75"/>
      <c r="Y2453" s="76" t="s">
        <v>1241</v>
      </c>
      <c r="Z2453" s="77" t="s">
        <v>1241</v>
      </c>
      <c r="AA2453" s="78">
        <f>AA$126</f>
        <v>1000</v>
      </c>
      <c r="AB2453" s="75"/>
      <c r="AC2453" s="75"/>
      <c r="AD2453" s="75"/>
      <c r="AE2453" s="75"/>
      <c r="AF2453" s="75"/>
      <c r="AG2453" s="75"/>
      <c r="AH2453" s="75"/>
      <c r="AI2453" s="75"/>
      <c r="AJ2453" s="76" t="s">
        <v>1241</v>
      </c>
      <c r="AK2453" s="77" t="s">
        <v>1241</v>
      </c>
      <c r="AL2453" s="78">
        <f>AL$126</f>
        <v>0</v>
      </c>
      <c r="AM2453" s="75"/>
      <c r="AN2453" s="75"/>
      <c r="AO2453" s="75"/>
      <c r="AP2453" s="75"/>
      <c r="AQ2453" s="75"/>
      <c r="AR2453" s="75"/>
      <c r="AS2453" s="75"/>
      <c r="AT2453" s="75"/>
      <c r="AU2453" s="75"/>
      <c r="AV2453" s="75"/>
      <c r="AW2453" s="76" t="s">
        <v>1241</v>
      </c>
      <c r="AX2453" s="77" t="s">
        <v>1241</v>
      </c>
      <c r="AY2453" s="78">
        <f>AY$126</f>
        <v>25</v>
      </c>
      <c r="AZ2453" s="79"/>
      <c r="BA2453" s="80" t="str">
        <f>I2453</f>
        <v>&gt; see 3112, Reinforcement for in situ concrete</v>
      </c>
      <c r="BB2453" s="71"/>
      <c r="BC2453" s="54"/>
      <c r="BD2453" s="41">
        <v>4</v>
      </c>
      <c r="BE2453" s="52">
        <v>46</v>
      </c>
      <c r="BF2453" s="62">
        <v>4621</v>
      </c>
      <c r="BG2453" s="276" t="str">
        <f>H2453</f>
        <v>Default Scenario (Link)</v>
      </c>
    </row>
    <row r="2454" spans="1:59" s="63" customFormat="1" ht="12.75" x14ac:dyDescent="0.2">
      <c r="A2454" s="196">
        <v>4</v>
      </c>
      <c r="B2454" s="197" t="s">
        <v>422</v>
      </c>
      <c r="C2454" s="208">
        <v>46</v>
      </c>
      <c r="D2454" s="209" t="s">
        <v>867</v>
      </c>
      <c r="E2454" s="210">
        <v>4621</v>
      </c>
      <c r="F2454" s="211" t="s">
        <v>889</v>
      </c>
      <c r="G2454" s="231"/>
      <c r="H2454" s="65"/>
      <c r="I2454" s="222"/>
      <c r="J2454" s="66"/>
      <c r="K2454" s="66"/>
      <c r="L2454" s="66"/>
      <c r="M2454" s="64"/>
      <c r="N2454" s="304"/>
      <c r="O2454" s="305"/>
      <c r="P2454" s="127"/>
      <c r="Q2454" s="67"/>
      <c r="R2454" s="67"/>
      <c r="S2454" s="67"/>
      <c r="T2454" s="67"/>
      <c r="U2454" s="67"/>
      <c r="V2454" s="67"/>
      <c r="W2454" s="67"/>
      <c r="X2454" s="67"/>
      <c r="Y2454" s="68"/>
      <c r="Z2454" s="68"/>
      <c r="AA2454" s="68"/>
      <c r="AB2454" s="67"/>
      <c r="AC2454" s="67"/>
      <c r="AD2454" s="67"/>
      <c r="AE2454" s="67"/>
      <c r="AF2454" s="67"/>
      <c r="AG2454" s="67"/>
      <c r="AH2454" s="67"/>
      <c r="AI2454" s="67"/>
      <c r="AJ2454" s="68"/>
      <c r="AK2454" s="68"/>
      <c r="AL2454" s="68"/>
      <c r="AM2454" s="67"/>
      <c r="AN2454" s="67"/>
      <c r="AO2454" s="67"/>
      <c r="AP2454" s="67"/>
      <c r="AQ2454" s="67"/>
      <c r="AR2454" s="67"/>
      <c r="AS2454" s="67"/>
      <c r="AT2454" s="67"/>
      <c r="AU2454" s="67"/>
      <c r="AV2454" s="67"/>
      <c r="AW2454" s="67"/>
      <c r="AX2454" s="68"/>
      <c r="AY2454" s="68"/>
      <c r="AZ2454" s="69"/>
      <c r="BA2454" s="70"/>
      <c r="BB2454" s="71"/>
      <c r="BC2454" s="54"/>
      <c r="BD2454" s="41">
        <v>4</v>
      </c>
      <c r="BE2454" s="52">
        <v>46</v>
      </c>
      <c r="BF2454" s="62">
        <v>4621</v>
      </c>
      <c r="BG2454" s="275"/>
    </row>
    <row r="2455" spans="1:59" s="63" customFormat="1" ht="12.75" x14ac:dyDescent="0.2">
      <c r="A2455" s="196">
        <v>4</v>
      </c>
      <c r="B2455" s="197" t="s">
        <v>422</v>
      </c>
      <c r="C2455" s="208">
        <v>46</v>
      </c>
      <c r="D2455" s="209" t="s">
        <v>867</v>
      </c>
      <c r="E2455" s="210">
        <v>4621</v>
      </c>
      <c r="F2455" s="211" t="s">
        <v>889</v>
      </c>
      <c r="G2455" s="230"/>
      <c r="H2455" s="56"/>
      <c r="I2455" s="221"/>
      <c r="J2455" s="57"/>
      <c r="K2455" s="57"/>
      <c r="L2455" s="57"/>
      <c r="M2455" s="55"/>
      <c r="N2455" s="303"/>
      <c r="O2455" s="245"/>
      <c r="P2455" s="122"/>
      <c r="Q2455" s="58"/>
      <c r="R2455" s="58"/>
      <c r="S2455" s="58"/>
      <c r="T2455" s="58"/>
      <c r="U2455" s="58"/>
      <c r="V2455" s="58"/>
      <c r="W2455" s="58"/>
      <c r="X2455" s="58"/>
      <c r="Y2455" s="59"/>
      <c r="Z2455" s="59"/>
      <c r="AA2455" s="59"/>
      <c r="AB2455" s="58"/>
      <c r="AC2455" s="58"/>
      <c r="AD2455" s="58"/>
      <c r="AE2455" s="58"/>
      <c r="AF2455" s="58"/>
      <c r="AG2455" s="58"/>
      <c r="AH2455" s="58"/>
      <c r="AI2455" s="58"/>
      <c r="AJ2455" s="59"/>
      <c r="AK2455" s="59"/>
      <c r="AL2455" s="59"/>
      <c r="AM2455" s="58"/>
      <c r="AN2455" s="58"/>
      <c r="AO2455" s="58"/>
      <c r="AP2455" s="58"/>
      <c r="AQ2455" s="58"/>
      <c r="AR2455" s="58"/>
      <c r="AS2455" s="58"/>
      <c r="AT2455" s="58"/>
      <c r="AU2455" s="58"/>
      <c r="AV2455" s="58"/>
      <c r="AW2455" s="58"/>
      <c r="AX2455" s="59"/>
      <c r="AY2455" s="59"/>
      <c r="AZ2455" s="60"/>
      <c r="BA2455" s="61"/>
      <c r="BB2455" s="54"/>
      <c r="BC2455" s="54"/>
      <c r="BD2455" s="41">
        <v>4</v>
      </c>
      <c r="BE2455" s="52">
        <v>46</v>
      </c>
      <c r="BF2455" s="62">
        <v>4621</v>
      </c>
      <c r="BG2455" s="274"/>
    </row>
    <row r="2456" spans="1:59" x14ac:dyDescent="0.25">
      <c r="A2456" s="196">
        <v>4</v>
      </c>
      <c r="B2456" s="197" t="s">
        <v>422</v>
      </c>
      <c r="C2456" s="208">
        <v>46</v>
      </c>
      <c r="D2456" s="209" t="s">
        <v>867</v>
      </c>
      <c r="E2456" s="212">
        <v>4631</v>
      </c>
      <c r="F2456" s="213" t="s">
        <v>893</v>
      </c>
      <c r="G2456" s="234"/>
      <c r="H2456" s="138"/>
      <c r="I2456" s="224"/>
      <c r="J2456" s="98"/>
      <c r="K2456" s="98"/>
      <c r="L2456" s="98"/>
      <c r="M2456" s="137"/>
      <c r="N2456" s="322"/>
      <c r="O2456" s="323"/>
      <c r="P2456" s="139"/>
      <c r="Q2456" s="139"/>
      <c r="R2456" s="139"/>
      <c r="S2456" s="139"/>
      <c r="T2456" s="139"/>
      <c r="U2456" s="139"/>
      <c r="V2456" s="139"/>
      <c r="W2456" s="139"/>
      <c r="X2456" s="139"/>
      <c r="Y2456" s="100"/>
      <c r="Z2456" s="125"/>
      <c r="AA2456" s="125"/>
      <c r="AB2456" s="139"/>
      <c r="AC2456" s="139"/>
      <c r="AD2456" s="139"/>
      <c r="AE2456" s="139"/>
      <c r="AF2456" s="139"/>
      <c r="AG2456" s="139"/>
      <c r="AH2456" s="139"/>
      <c r="AI2456" s="139"/>
      <c r="AJ2456" s="100"/>
      <c r="AK2456" s="125"/>
      <c r="AL2456" s="125"/>
      <c r="AM2456" s="139"/>
      <c r="AN2456" s="139"/>
      <c r="AO2456" s="139"/>
      <c r="AP2456" s="139"/>
      <c r="AQ2456" s="139"/>
      <c r="AR2456" s="139"/>
      <c r="AS2456" s="139"/>
      <c r="AT2456" s="139"/>
      <c r="AU2456" s="139"/>
      <c r="AV2456" s="139"/>
      <c r="AW2456" s="99"/>
      <c r="AX2456" s="125"/>
      <c r="AY2456" s="100"/>
      <c r="AZ2456" s="140"/>
      <c r="BA2456" s="141"/>
      <c r="BB2456" s="136"/>
      <c r="BC2456" s="136"/>
      <c r="BD2456" s="41">
        <v>4</v>
      </c>
      <c r="BE2456" s="52">
        <v>46</v>
      </c>
      <c r="BF2456" s="103">
        <v>4631</v>
      </c>
      <c r="BG2456" s="283"/>
    </row>
    <row r="2457" spans="1:59" s="63" customFormat="1" ht="12.75" x14ac:dyDescent="0.2">
      <c r="A2457" s="196">
        <v>4</v>
      </c>
      <c r="B2457" s="197" t="s">
        <v>422</v>
      </c>
      <c r="C2457" s="208">
        <v>46</v>
      </c>
      <c r="D2457" s="209" t="s">
        <v>867</v>
      </c>
      <c r="E2457" s="212">
        <v>4631</v>
      </c>
      <c r="F2457" s="213" t="s">
        <v>893</v>
      </c>
      <c r="G2457" s="232"/>
      <c r="H2457" s="97"/>
      <c r="I2457" s="224"/>
      <c r="J2457" s="98"/>
      <c r="K2457" s="98"/>
      <c r="L2457" s="98"/>
      <c r="M2457" s="96"/>
      <c r="N2457" s="307"/>
      <c r="O2457" s="246"/>
      <c r="P2457" s="124"/>
      <c r="Q2457" s="99"/>
      <c r="R2457" s="99"/>
      <c r="S2457" s="99"/>
      <c r="T2457" s="99"/>
      <c r="U2457" s="99"/>
      <c r="V2457" s="99"/>
      <c r="W2457" s="99"/>
      <c r="X2457" s="99"/>
      <c r="Y2457" s="100"/>
      <c r="Z2457" s="100"/>
      <c r="AA2457" s="100"/>
      <c r="AB2457" s="99"/>
      <c r="AC2457" s="99"/>
      <c r="AD2457" s="99"/>
      <c r="AE2457" s="99"/>
      <c r="AF2457" s="99"/>
      <c r="AG2457" s="99"/>
      <c r="AH2457" s="99"/>
      <c r="AI2457" s="99"/>
      <c r="AJ2457" s="100"/>
      <c r="AK2457" s="100"/>
      <c r="AL2457" s="100"/>
      <c r="AM2457" s="99"/>
      <c r="AN2457" s="99"/>
      <c r="AO2457" s="99"/>
      <c r="AP2457" s="99"/>
      <c r="AQ2457" s="99"/>
      <c r="AR2457" s="99"/>
      <c r="AS2457" s="99"/>
      <c r="AT2457" s="99"/>
      <c r="AU2457" s="99"/>
      <c r="AV2457" s="99"/>
      <c r="AW2457" s="99"/>
      <c r="AX2457" s="100"/>
      <c r="AY2457" s="100"/>
      <c r="AZ2457" s="101"/>
      <c r="BA2457" s="102"/>
      <c r="BB2457" s="95"/>
      <c r="BC2457" s="95"/>
      <c r="BD2457" s="41">
        <v>4</v>
      </c>
      <c r="BE2457" s="52">
        <v>46</v>
      </c>
      <c r="BF2457" s="103">
        <v>4631</v>
      </c>
      <c r="BG2457" s="277"/>
    </row>
    <row r="2458" spans="1:59" s="63" customFormat="1" ht="12.75" x14ac:dyDescent="0.2">
      <c r="A2458" s="196">
        <v>4</v>
      </c>
      <c r="B2458" s="197" t="s">
        <v>422</v>
      </c>
      <c r="C2458" s="208">
        <v>46</v>
      </c>
      <c r="D2458" s="209" t="s">
        <v>867</v>
      </c>
      <c r="E2458" s="212">
        <v>4631</v>
      </c>
      <c r="F2458" s="213" t="s">
        <v>893</v>
      </c>
      <c r="G2458" s="231"/>
      <c r="H2458" s="65"/>
      <c r="I2458" s="222"/>
      <c r="J2458" s="66"/>
      <c r="K2458" s="66"/>
      <c r="L2458" s="66"/>
      <c r="M2458" s="64"/>
      <c r="N2458" s="304"/>
      <c r="O2458" s="305"/>
      <c r="P2458" s="127"/>
      <c r="Q2458" s="67"/>
      <c r="R2458" s="67"/>
      <c r="S2458" s="67"/>
      <c r="T2458" s="67"/>
      <c r="U2458" s="67"/>
      <c r="V2458" s="67"/>
      <c r="W2458" s="67"/>
      <c r="X2458" s="67"/>
      <c r="Y2458" s="68"/>
      <c r="Z2458" s="68"/>
      <c r="AA2458" s="68"/>
      <c r="AB2458" s="67"/>
      <c r="AC2458" s="67"/>
      <c r="AD2458" s="67"/>
      <c r="AE2458" s="67"/>
      <c r="AF2458" s="67"/>
      <c r="AG2458" s="67"/>
      <c r="AH2458" s="67"/>
      <c r="AI2458" s="67"/>
      <c r="AJ2458" s="68"/>
      <c r="AK2458" s="68"/>
      <c r="AL2458" s="68"/>
      <c r="AM2458" s="67"/>
      <c r="AN2458" s="67"/>
      <c r="AO2458" s="67"/>
      <c r="AP2458" s="67"/>
      <c r="AQ2458" s="67"/>
      <c r="AR2458" s="67"/>
      <c r="AS2458" s="67"/>
      <c r="AT2458" s="67"/>
      <c r="AU2458" s="67"/>
      <c r="AV2458" s="67"/>
      <c r="AW2458" s="67"/>
      <c r="AX2458" s="68"/>
      <c r="AY2458" s="68"/>
      <c r="AZ2458" s="69"/>
      <c r="BA2458" s="70"/>
      <c r="BB2458" s="71"/>
      <c r="BC2458" s="95"/>
      <c r="BD2458" s="41">
        <v>4</v>
      </c>
      <c r="BE2458" s="52">
        <v>46</v>
      </c>
      <c r="BF2458" s="103">
        <v>4631</v>
      </c>
      <c r="BG2458" s="275"/>
    </row>
    <row r="2459" spans="1:59" s="63" customFormat="1" ht="12.75" x14ac:dyDescent="0.2">
      <c r="A2459" s="196">
        <v>4</v>
      </c>
      <c r="B2459" s="197" t="s">
        <v>422</v>
      </c>
      <c r="C2459" s="208">
        <v>46</v>
      </c>
      <c r="D2459" s="209" t="s">
        <v>867</v>
      </c>
      <c r="E2459" s="212">
        <v>4631</v>
      </c>
      <c r="F2459" s="213" t="s">
        <v>893</v>
      </c>
      <c r="G2459" s="231"/>
      <c r="H2459" s="72" t="s">
        <v>47</v>
      </c>
      <c r="I2459" s="223"/>
      <c r="J2459" s="73"/>
      <c r="K2459" s="73"/>
      <c r="L2459" s="73"/>
      <c r="M2459" s="74"/>
      <c r="N2459" s="247"/>
      <c r="O2459" s="306"/>
      <c r="P2459" s="105"/>
      <c r="Q2459" s="75"/>
      <c r="R2459" s="75"/>
      <c r="S2459" s="75"/>
      <c r="T2459" s="75"/>
      <c r="U2459" s="75"/>
      <c r="V2459" s="75"/>
      <c r="W2459" s="75"/>
      <c r="X2459" s="75"/>
      <c r="Y2459" s="76">
        <f>IF(ISNUMBER(VLOOKUP(Y2461,P$7:W$7,MATCH(Y2461,P$7:W$7))),VLOOKUP(Y2461,P$7:W$7,MATCH(Y2461,P$7:W$7)),IF(N2463=0,"No Data",IF(Y2461&gt;0,"&lt;100",0)))</f>
        <v>0</v>
      </c>
      <c r="Z2459" s="77">
        <f>IF(ISNUMBER(VLOOKUP(Z2463,P$7:W$7,MATCH(Z2463,P$7:W$7))),VLOOKUP(Z2463,P$7:W$7,MATCH(Z2463,P$7:W$7)),IF(N2463=0,"No Data",IF(Z2463&gt;0,"&lt;100",0)))</f>
        <v>0</v>
      </c>
      <c r="AA2459" s="106">
        <f>IF(ISNUMBER(Z2459),Z2459,0)</f>
        <v>0</v>
      </c>
      <c r="AB2459" s="75"/>
      <c r="AC2459" s="75"/>
      <c r="AD2459" s="75"/>
      <c r="AE2459" s="75"/>
      <c r="AF2459" s="75"/>
      <c r="AG2459" s="75"/>
      <c r="AH2459" s="75"/>
      <c r="AI2459" s="75"/>
      <c r="AJ2459" s="76">
        <f>IF(ISNUMBER(VLOOKUP(AJ2461,AB$7:AH$7,MATCH(AJ2461,AB$7:AH$7))),VLOOKUP(AJ2461,AB$7:AH$7,MATCH(AJ2461,AB$7:AH$7)),IF(N2463=0,"No Data",IF(AJ2461&gt;0,"&lt;50",0)))</f>
        <v>0</v>
      </c>
      <c r="AK2459" s="77">
        <f>IF(ISNUMBER(VLOOKUP(AK2463,AB$7:AH$7,MATCH(AK2463,AB$7:AH$7))),VLOOKUP(AK2463,AB$7:AH$7,MATCH(AK2463,AB$7:AH$7)),IF(N2463=0,"No Data",IF(AK2463&gt;0,"&lt;50",0)))</f>
        <v>0</v>
      </c>
      <c r="AL2459" s="106">
        <f>IF(ISNUMBER(AK2459),AK2459,0)</f>
        <v>0</v>
      </c>
      <c r="AM2459" s="75"/>
      <c r="AN2459" s="75"/>
      <c r="AO2459" s="75"/>
      <c r="AP2459" s="75"/>
      <c r="AQ2459" s="75"/>
      <c r="AR2459" s="75"/>
      <c r="AS2459" s="75"/>
      <c r="AT2459" s="75"/>
      <c r="AU2459" s="75"/>
      <c r="AV2459" s="75"/>
      <c r="AW2459" s="76">
        <f>IF(ISNUMBER(VLOOKUP(AW2461,AM$7:AU$7,MATCH(AW2461,AM$7:AU$7))),VLOOKUP(AW2461,AM$7:AU$7,MATCH(AW2461,AM$7:AU$7)),IF(N2463=0,"No Data",IF(AW2461&gt;0,"&lt;10",0)))</f>
        <v>100</v>
      </c>
      <c r="AX2459" s="77">
        <f>IF(ISNUMBER(VLOOKUP(AX2463,AM$7:AU$7,MATCH(AX2463,AM$7:AU$7))),VLOOKUP(AX2463,AM$7:AU$7,MATCH(AX2463,AM$7:AU$7)),IF(N2463=0,"No Data",IF(AX2463&gt;0,"&lt;10",0)))</f>
        <v>100</v>
      </c>
      <c r="AY2459" s="106">
        <f>IF(ISNUMBER(AX2459),AX2459,0)</f>
        <v>100</v>
      </c>
      <c r="AZ2459" s="79"/>
      <c r="BA2459" s="80"/>
      <c r="BB2459" s="71"/>
      <c r="BC2459" s="95"/>
      <c r="BD2459" s="41">
        <v>4</v>
      </c>
      <c r="BE2459" s="52">
        <v>46</v>
      </c>
      <c r="BF2459" s="103">
        <v>4631</v>
      </c>
      <c r="BG2459" s="276" t="s">
        <v>47</v>
      </c>
    </row>
    <row r="2460" spans="1:59" s="63" customFormat="1" ht="12.75" x14ac:dyDescent="0.2">
      <c r="A2460" s="196">
        <v>4</v>
      </c>
      <c r="B2460" s="197" t="s">
        <v>422</v>
      </c>
      <c r="C2460" s="208">
        <v>46</v>
      </c>
      <c r="D2460" s="209" t="s">
        <v>867</v>
      </c>
      <c r="E2460" s="212">
        <v>4631</v>
      </c>
      <c r="F2460" s="213" t="s">
        <v>893</v>
      </c>
      <c r="G2460" s="231"/>
      <c r="H2460" s="81" t="s">
        <v>48</v>
      </c>
      <c r="I2460" s="223"/>
      <c r="J2460" s="73"/>
      <c r="K2460" s="73"/>
      <c r="L2460" s="73"/>
      <c r="M2460" s="74"/>
      <c r="N2460" s="247"/>
      <c r="O2460" s="306"/>
      <c r="P2460" s="105"/>
      <c r="Q2460" s="75"/>
      <c r="R2460" s="75"/>
      <c r="S2460" s="75"/>
      <c r="T2460" s="75"/>
      <c r="U2460" s="75"/>
      <c r="V2460" s="75"/>
      <c r="W2460" s="75"/>
      <c r="X2460" s="75"/>
      <c r="Y2460" s="82">
        <f>MIN(X2464:X2469)</f>
        <v>0</v>
      </c>
      <c r="Z2460" s="83"/>
      <c r="AA2460" s="83"/>
      <c r="AB2460" s="75"/>
      <c r="AC2460" s="75"/>
      <c r="AD2460" s="75"/>
      <c r="AE2460" s="75"/>
      <c r="AF2460" s="75"/>
      <c r="AG2460" s="75"/>
      <c r="AH2460" s="75"/>
      <c r="AI2460" s="75"/>
      <c r="AJ2460" s="82">
        <f>MIN(AI2464:AI2469)</f>
        <v>0</v>
      </c>
      <c r="AK2460" s="83"/>
      <c r="AL2460" s="83"/>
      <c r="AM2460" s="75"/>
      <c r="AN2460" s="75"/>
      <c r="AO2460" s="75"/>
      <c r="AP2460" s="75"/>
      <c r="AQ2460" s="75"/>
      <c r="AR2460" s="75"/>
      <c r="AS2460" s="75"/>
      <c r="AT2460" s="75"/>
      <c r="AU2460" s="75"/>
      <c r="AV2460" s="75"/>
      <c r="AW2460" s="82">
        <f>MIN(AV2464:AV2469)</f>
        <v>50</v>
      </c>
      <c r="AX2460" s="83"/>
      <c r="AY2460" s="83"/>
      <c r="AZ2460" s="79"/>
      <c r="BA2460" s="80"/>
      <c r="BB2460" s="71"/>
      <c r="BC2460" s="95"/>
      <c r="BD2460" s="41">
        <v>4</v>
      </c>
      <c r="BE2460" s="52">
        <v>46</v>
      </c>
      <c r="BF2460" s="103">
        <v>4631</v>
      </c>
      <c r="BG2460" s="278" t="s">
        <v>48</v>
      </c>
    </row>
    <row r="2461" spans="1:59" s="63" customFormat="1" ht="12.75" x14ac:dyDescent="0.2">
      <c r="A2461" s="196">
        <v>4</v>
      </c>
      <c r="B2461" s="197" t="s">
        <v>422</v>
      </c>
      <c r="C2461" s="208">
        <v>46</v>
      </c>
      <c r="D2461" s="209" t="s">
        <v>867</v>
      </c>
      <c r="E2461" s="212">
        <v>4631</v>
      </c>
      <c r="F2461" s="213" t="s">
        <v>893</v>
      </c>
      <c r="G2461" s="231"/>
      <c r="H2461" s="81" t="s">
        <v>49</v>
      </c>
      <c r="I2461" s="223"/>
      <c r="J2461" s="73"/>
      <c r="K2461" s="73"/>
      <c r="L2461" s="73"/>
      <c r="M2461" s="74"/>
      <c r="N2461" s="247"/>
      <c r="O2461" s="306"/>
      <c r="P2461" s="105"/>
      <c r="Q2461" s="75"/>
      <c r="R2461" s="75"/>
      <c r="S2461" s="75"/>
      <c r="T2461" s="75"/>
      <c r="U2461" s="75"/>
      <c r="V2461" s="75"/>
      <c r="W2461" s="75"/>
      <c r="X2461" s="75"/>
      <c r="Y2461" s="84">
        <f>IF(ISNUMBER(AVERAGE(X2464:X2469)),AVERAGE(X2464:X2469),0)</f>
        <v>0</v>
      </c>
      <c r="Z2461" s="83"/>
      <c r="AA2461" s="83"/>
      <c r="AB2461" s="75"/>
      <c r="AC2461" s="75"/>
      <c r="AD2461" s="75"/>
      <c r="AE2461" s="75"/>
      <c r="AF2461" s="75"/>
      <c r="AG2461" s="75"/>
      <c r="AH2461" s="75"/>
      <c r="AI2461" s="75"/>
      <c r="AJ2461" s="84">
        <f>IF(ISNUMBER(AVERAGE(AI2464:AI2469)),AVERAGE(AI2464:AI2469),0)</f>
        <v>0</v>
      </c>
      <c r="AK2461" s="83"/>
      <c r="AL2461" s="83"/>
      <c r="AM2461" s="75"/>
      <c r="AN2461" s="75"/>
      <c r="AO2461" s="75"/>
      <c r="AP2461" s="75"/>
      <c r="AQ2461" s="75"/>
      <c r="AR2461" s="75"/>
      <c r="AS2461" s="75"/>
      <c r="AT2461" s="75"/>
      <c r="AU2461" s="75"/>
      <c r="AV2461" s="75"/>
      <c r="AW2461" s="84">
        <f>IF(ISNUMBER(AVERAGE(AV2464:AV2469)),AVERAGE(AV2464:AV2469),0)</f>
        <v>216.66666666666666</v>
      </c>
      <c r="AX2461" s="83"/>
      <c r="AY2461" s="83"/>
      <c r="AZ2461" s="79"/>
      <c r="BA2461" s="80"/>
      <c r="BB2461" s="71"/>
      <c r="BC2461" s="95"/>
      <c r="BD2461" s="41">
        <v>4</v>
      </c>
      <c r="BE2461" s="52">
        <v>46</v>
      </c>
      <c r="BF2461" s="103">
        <v>4631</v>
      </c>
      <c r="BG2461" s="278" t="s">
        <v>49</v>
      </c>
    </row>
    <row r="2462" spans="1:59" s="63" customFormat="1" ht="12.75" x14ac:dyDescent="0.2">
      <c r="A2462" s="196">
        <v>4</v>
      </c>
      <c r="B2462" s="197" t="s">
        <v>422</v>
      </c>
      <c r="C2462" s="208">
        <v>46</v>
      </c>
      <c r="D2462" s="209" t="s">
        <v>867</v>
      </c>
      <c r="E2462" s="212">
        <v>4631</v>
      </c>
      <c r="F2462" s="213" t="s">
        <v>893</v>
      </c>
      <c r="G2462" s="231"/>
      <c r="H2462" s="81" t="s">
        <v>50</v>
      </c>
      <c r="I2462" s="223"/>
      <c r="J2462" s="73"/>
      <c r="K2462" s="73"/>
      <c r="L2462" s="73"/>
      <c r="M2462" s="74"/>
      <c r="N2462" s="247"/>
      <c r="O2462" s="306"/>
      <c r="P2462" s="105"/>
      <c r="Q2462" s="75"/>
      <c r="R2462" s="75"/>
      <c r="S2462" s="75"/>
      <c r="T2462" s="75"/>
      <c r="U2462" s="75"/>
      <c r="V2462" s="75"/>
      <c r="W2462" s="75"/>
      <c r="X2462" s="75"/>
      <c r="Y2462" s="84">
        <f>MAX(X2464:X2469)</f>
        <v>0</v>
      </c>
      <c r="Z2462" s="83"/>
      <c r="AA2462" s="83"/>
      <c r="AB2462" s="75"/>
      <c r="AC2462" s="75"/>
      <c r="AD2462" s="75"/>
      <c r="AE2462" s="75"/>
      <c r="AF2462" s="75"/>
      <c r="AG2462" s="75"/>
      <c r="AH2462" s="75"/>
      <c r="AI2462" s="75"/>
      <c r="AJ2462" s="84">
        <f>MAX(AI2464:AI2469)</f>
        <v>0</v>
      </c>
      <c r="AK2462" s="83"/>
      <c r="AL2462" s="83"/>
      <c r="AM2462" s="75"/>
      <c r="AN2462" s="75"/>
      <c r="AO2462" s="75"/>
      <c r="AP2462" s="75"/>
      <c r="AQ2462" s="75"/>
      <c r="AR2462" s="75"/>
      <c r="AS2462" s="75"/>
      <c r="AT2462" s="75"/>
      <c r="AU2462" s="75"/>
      <c r="AV2462" s="75"/>
      <c r="AW2462" s="84">
        <f>MAX(AV2464:AV2469)</f>
        <v>1000</v>
      </c>
      <c r="AX2462" s="83"/>
      <c r="AY2462" s="83"/>
      <c r="AZ2462" s="79"/>
      <c r="BA2462" s="80"/>
      <c r="BB2462" s="71"/>
      <c r="BC2462" s="95"/>
      <c r="BD2462" s="41">
        <v>4</v>
      </c>
      <c r="BE2462" s="52">
        <v>46</v>
      </c>
      <c r="BF2462" s="103">
        <v>4631</v>
      </c>
      <c r="BG2462" s="278" t="s">
        <v>50</v>
      </c>
    </row>
    <row r="2463" spans="1:59" s="63" customFormat="1" ht="12.75" x14ac:dyDescent="0.2">
      <c r="A2463" s="196">
        <v>4</v>
      </c>
      <c r="B2463" s="197" t="s">
        <v>422</v>
      </c>
      <c r="C2463" s="208">
        <v>46</v>
      </c>
      <c r="D2463" s="209" t="s">
        <v>867</v>
      </c>
      <c r="E2463" s="212">
        <v>4631</v>
      </c>
      <c r="F2463" s="213" t="s">
        <v>893</v>
      </c>
      <c r="G2463" s="231"/>
      <c r="H2463" s="85" t="s">
        <v>51</v>
      </c>
      <c r="I2463" s="223"/>
      <c r="J2463" s="73"/>
      <c r="K2463" s="73"/>
      <c r="L2463" s="73"/>
      <c r="M2463" s="74"/>
      <c r="N2463" s="248">
        <f>SUM(N2464:N2469)</f>
        <v>6</v>
      </c>
      <c r="O2463" s="293">
        <f>SUM(O2464:O2469)</f>
        <v>0.99999999999999989</v>
      </c>
      <c r="P2463" s="292"/>
      <c r="Q2463" s="87"/>
      <c r="R2463" s="87"/>
      <c r="S2463" s="87"/>
      <c r="T2463" s="87"/>
      <c r="U2463" s="87"/>
      <c r="V2463" s="87"/>
      <c r="W2463" s="87"/>
      <c r="X2463" s="87"/>
      <c r="Y2463" s="88"/>
      <c r="Z2463" s="119">
        <f>SUM(Z2464:Z2469)</f>
        <v>0</v>
      </c>
      <c r="AA2463" s="120"/>
      <c r="AB2463" s="111"/>
      <c r="AC2463" s="111"/>
      <c r="AD2463" s="111"/>
      <c r="AE2463" s="111"/>
      <c r="AF2463" s="111"/>
      <c r="AG2463" s="111"/>
      <c r="AH2463" s="111"/>
      <c r="AI2463" s="111"/>
      <c r="AJ2463" s="120"/>
      <c r="AK2463" s="119">
        <f>SUM(AK2464:AK2469)</f>
        <v>0</v>
      </c>
      <c r="AL2463" s="120"/>
      <c r="AM2463" s="111"/>
      <c r="AN2463" s="111"/>
      <c r="AO2463" s="111"/>
      <c r="AP2463" s="111"/>
      <c r="AQ2463" s="111"/>
      <c r="AR2463" s="111"/>
      <c r="AS2463" s="111"/>
      <c r="AT2463" s="111"/>
      <c r="AU2463" s="111"/>
      <c r="AV2463" s="111"/>
      <c r="AW2463" s="120"/>
      <c r="AX2463" s="119">
        <f>SUM(AX2464:AX2469)</f>
        <v>216.66666666666666</v>
      </c>
      <c r="AY2463" s="88"/>
      <c r="AZ2463" s="79"/>
      <c r="BA2463" s="80"/>
      <c r="BB2463" s="71"/>
      <c r="BC2463" s="95"/>
      <c r="BD2463" s="41">
        <v>4</v>
      </c>
      <c r="BE2463" s="52">
        <v>46</v>
      </c>
      <c r="BF2463" s="103">
        <v>4631</v>
      </c>
      <c r="BG2463" s="279" t="s">
        <v>51</v>
      </c>
    </row>
    <row r="2464" spans="1:59" s="63" customFormat="1" ht="12.75" x14ac:dyDescent="0.2">
      <c r="A2464" s="196">
        <v>4</v>
      </c>
      <c r="B2464" s="197" t="s">
        <v>422</v>
      </c>
      <c r="C2464" s="208">
        <v>46</v>
      </c>
      <c r="D2464" s="209" t="s">
        <v>867</v>
      </c>
      <c r="E2464" s="212">
        <v>4631</v>
      </c>
      <c r="F2464" s="213" t="s">
        <v>893</v>
      </c>
      <c r="G2464" s="231"/>
      <c r="H2464" s="89" t="s">
        <v>52</v>
      </c>
      <c r="I2464" s="90" t="s">
        <v>871</v>
      </c>
      <c r="J2464" s="90"/>
      <c r="K2464" s="90" t="s">
        <v>64</v>
      </c>
      <c r="L2464" s="90" t="s">
        <v>313</v>
      </c>
      <c r="M2464" s="91"/>
      <c r="N2464" s="312">
        <v>1</v>
      </c>
      <c r="O2464" s="313">
        <f t="shared" ref="O2464:O2469" si="343">N2464/N$2463</f>
        <v>0.16666666666666666</v>
      </c>
      <c r="P2464" s="104"/>
      <c r="Q2464" s="92"/>
      <c r="R2464" s="92"/>
      <c r="S2464" s="92"/>
      <c r="T2464" s="92"/>
      <c r="U2464" s="92"/>
      <c r="V2464" s="92"/>
      <c r="W2464" s="92"/>
      <c r="X2464" s="109">
        <f t="shared" ref="X2464:X2469" si="344">P2464*P$7+Q2464*Q$7+R2464*R$7+S2464*S$7+T2464*T$7+U2464*U$7+V2464*V$7+W2464*W$7</f>
        <v>0</v>
      </c>
      <c r="Y2464" s="83"/>
      <c r="Z2464" s="110">
        <f t="shared" ref="Z2464:Z2469" si="345">X2464*$O2464</f>
        <v>0</v>
      </c>
      <c r="AA2464" s="111"/>
      <c r="AB2464" s="92"/>
      <c r="AC2464" s="92"/>
      <c r="AD2464" s="92"/>
      <c r="AE2464" s="92"/>
      <c r="AF2464" s="92"/>
      <c r="AG2464" s="92"/>
      <c r="AH2464" s="92"/>
      <c r="AI2464" s="109">
        <f t="shared" ref="AI2464:AI2469" si="346">AB2464*AB$7+AC2464*AC$7+AD2464*AD$7+AE2464*AE$7+AF2464*AF$7+AG2464*AG$7+AH2464*AH$7</f>
        <v>0</v>
      </c>
      <c r="AJ2464" s="83"/>
      <c r="AK2464" s="110">
        <f t="shared" ref="AK2464:AK2469" si="347">AI2464*$O2464</f>
        <v>0</v>
      </c>
      <c r="AL2464" s="111"/>
      <c r="AM2464" s="92"/>
      <c r="AN2464" s="92"/>
      <c r="AO2464" s="92">
        <v>1</v>
      </c>
      <c r="AP2464" s="92"/>
      <c r="AQ2464" s="92"/>
      <c r="AR2464" s="92"/>
      <c r="AS2464" s="92"/>
      <c r="AT2464" s="92"/>
      <c r="AU2464" s="92"/>
      <c r="AV2464" s="109">
        <f t="shared" ref="AV2464:AV2469" si="348">AM2464*AM$7+AN2464*AN$7+AO2464*AO$7+AP2464*AP$7+AQ2464*AQ$7+AR2464*AR$7+AS2464*AS$7+AT2464*AT$7+AU2464*AU$7</f>
        <v>50</v>
      </c>
      <c r="AW2464" s="75"/>
      <c r="AX2464" s="110">
        <f t="shared" ref="AX2464:AX2469" si="349">AV2464*$O2464</f>
        <v>8.3333333333333321</v>
      </c>
      <c r="AY2464" s="111"/>
      <c r="AZ2464" s="93"/>
      <c r="BA2464" s="94" t="s">
        <v>554</v>
      </c>
      <c r="BB2464" s="71"/>
      <c r="BC2464" s="95"/>
      <c r="BD2464" s="41">
        <v>4</v>
      </c>
      <c r="BE2464" s="52">
        <v>46</v>
      </c>
      <c r="BF2464" s="103">
        <v>4631</v>
      </c>
      <c r="BG2464" s="280" t="s">
        <v>52</v>
      </c>
    </row>
    <row r="2465" spans="1:59" s="63" customFormat="1" ht="12.75" x14ac:dyDescent="0.2">
      <c r="A2465" s="196">
        <v>4</v>
      </c>
      <c r="B2465" s="197" t="s">
        <v>422</v>
      </c>
      <c r="C2465" s="208">
        <v>46</v>
      </c>
      <c r="D2465" s="209" t="s">
        <v>867</v>
      </c>
      <c r="E2465" s="212">
        <v>4631</v>
      </c>
      <c r="F2465" s="213" t="s">
        <v>893</v>
      </c>
      <c r="G2465" s="231"/>
      <c r="H2465" s="89"/>
      <c r="I2465" s="90" t="s">
        <v>842</v>
      </c>
      <c r="J2465" s="90"/>
      <c r="K2465" s="90" t="s">
        <v>64</v>
      </c>
      <c r="L2465" s="90" t="s">
        <v>119</v>
      </c>
      <c r="M2465" s="91"/>
      <c r="N2465" s="312">
        <v>1</v>
      </c>
      <c r="O2465" s="313">
        <f t="shared" si="343"/>
        <v>0.16666666666666666</v>
      </c>
      <c r="P2465" s="104"/>
      <c r="Q2465" s="92"/>
      <c r="R2465" s="92"/>
      <c r="S2465" s="92"/>
      <c r="T2465" s="92"/>
      <c r="U2465" s="92"/>
      <c r="V2465" s="92"/>
      <c r="W2465" s="92"/>
      <c r="X2465" s="109">
        <f t="shared" si="344"/>
        <v>0</v>
      </c>
      <c r="Y2465" s="83"/>
      <c r="Z2465" s="110">
        <f t="shared" si="345"/>
        <v>0</v>
      </c>
      <c r="AA2465" s="111"/>
      <c r="AB2465" s="92"/>
      <c r="AC2465" s="92"/>
      <c r="AD2465" s="92"/>
      <c r="AE2465" s="92"/>
      <c r="AF2465" s="92"/>
      <c r="AG2465" s="92"/>
      <c r="AH2465" s="92"/>
      <c r="AI2465" s="109">
        <f t="shared" si="346"/>
        <v>0</v>
      </c>
      <c r="AJ2465" s="83"/>
      <c r="AK2465" s="110">
        <f t="shared" si="347"/>
        <v>0</v>
      </c>
      <c r="AL2465" s="111"/>
      <c r="AM2465" s="92"/>
      <c r="AN2465" s="92"/>
      <c r="AO2465" s="92">
        <v>1</v>
      </c>
      <c r="AP2465" s="92"/>
      <c r="AQ2465" s="92"/>
      <c r="AR2465" s="92"/>
      <c r="AS2465" s="92"/>
      <c r="AT2465" s="92"/>
      <c r="AU2465" s="92"/>
      <c r="AV2465" s="109">
        <f t="shared" si="348"/>
        <v>50</v>
      </c>
      <c r="AW2465" s="75"/>
      <c r="AX2465" s="110">
        <f t="shared" si="349"/>
        <v>8.3333333333333321</v>
      </c>
      <c r="AY2465" s="111"/>
      <c r="AZ2465" s="93"/>
      <c r="BA2465" s="94" t="s">
        <v>554</v>
      </c>
      <c r="BB2465" s="71"/>
      <c r="BC2465" s="95"/>
      <c r="BD2465" s="41">
        <v>4</v>
      </c>
      <c r="BE2465" s="52">
        <v>46</v>
      </c>
      <c r="BF2465" s="103">
        <v>4631</v>
      </c>
      <c r="BG2465" s="280" t="s">
        <v>52</v>
      </c>
    </row>
    <row r="2466" spans="1:59" s="63" customFormat="1" ht="12.75" x14ac:dyDescent="0.2">
      <c r="A2466" s="196">
        <v>4</v>
      </c>
      <c r="B2466" s="197" t="s">
        <v>422</v>
      </c>
      <c r="C2466" s="208">
        <v>46</v>
      </c>
      <c r="D2466" s="209" t="s">
        <v>867</v>
      </c>
      <c r="E2466" s="212">
        <v>4631</v>
      </c>
      <c r="F2466" s="213" t="s">
        <v>893</v>
      </c>
      <c r="G2466" s="231"/>
      <c r="H2466" s="89"/>
      <c r="I2466" s="90" t="s">
        <v>894</v>
      </c>
      <c r="J2466" s="90"/>
      <c r="K2466" s="90" t="s">
        <v>64</v>
      </c>
      <c r="L2466" s="90" t="s">
        <v>119</v>
      </c>
      <c r="M2466" s="91"/>
      <c r="N2466" s="312">
        <v>1</v>
      </c>
      <c r="O2466" s="313">
        <f t="shared" si="343"/>
        <v>0.16666666666666666</v>
      </c>
      <c r="P2466" s="104"/>
      <c r="Q2466" s="92"/>
      <c r="R2466" s="92"/>
      <c r="S2466" s="92"/>
      <c r="T2466" s="92"/>
      <c r="U2466" s="92"/>
      <c r="V2466" s="92"/>
      <c r="W2466" s="92"/>
      <c r="X2466" s="109">
        <f t="shared" si="344"/>
        <v>0</v>
      </c>
      <c r="Y2466" s="83"/>
      <c r="Z2466" s="110">
        <f t="shared" si="345"/>
        <v>0</v>
      </c>
      <c r="AA2466" s="111"/>
      <c r="AB2466" s="92"/>
      <c r="AC2466" s="92"/>
      <c r="AD2466" s="92"/>
      <c r="AE2466" s="92"/>
      <c r="AF2466" s="92"/>
      <c r="AG2466" s="92"/>
      <c r="AH2466" s="92"/>
      <c r="AI2466" s="109">
        <f t="shared" si="346"/>
        <v>0</v>
      </c>
      <c r="AJ2466" s="83"/>
      <c r="AK2466" s="110">
        <f t="shared" si="347"/>
        <v>0</v>
      </c>
      <c r="AL2466" s="111"/>
      <c r="AM2466" s="92"/>
      <c r="AN2466" s="92"/>
      <c r="AO2466" s="92">
        <v>1</v>
      </c>
      <c r="AP2466" s="92"/>
      <c r="AQ2466" s="92"/>
      <c r="AR2466" s="92"/>
      <c r="AS2466" s="92"/>
      <c r="AT2466" s="92"/>
      <c r="AU2466" s="92"/>
      <c r="AV2466" s="109">
        <f t="shared" si="348"/>
        <v>50</v>
      </c>
      <c r="AW2466" s="75"/>
      <c r="AX2466" s="110">
        <f t="shared" si="349"/>
        <v>8.3333333333333321</v>
      </c>
      <c r="AY2466" s="111"/>
      <c r="AZ2466" s="93"/>
      <c r="BA2466" s="94" t="s">
        <v>554</v>
      </c>
      <c r="BB2466" s="71"/>
      <c r="BC2466" s="95"/>
      <c r="BD2466" s="41">
        <v>4</v>
      </c>
      <c r="BE2466" s="52">
        <v>46</v>
      </c>
      <c r="BF2466" s="103">
        <v>4631</v>
      </c>
      <c r="BG2466" s="280" t="s">
        <v>52</v>
      </c>
    </row>
    <row r="2467" spans="1:59" s="63" customFormat="1" ht="12.75" x14ac:dyDescent="0.2">
      <c r="A2467" s="196">
        <v>4</v>
      </c>
      <c r="B2467" s="197" t="s">
        <v>422</v>
      </c>
      <c r="C2467" s="208">
        <v>46</v>
      </c>
      <c r="D2467" s="209" t="s">
        <v>867</v>
      </c>
      <c r="E2467" s="212">
        <v>4631</v>
      </c>
      <c r="F2467" s="213" t="s">
        <v>893</v>
      </c>
      <c r="G2467" s="231"/>
      <c r="H2467" s="89"/>
      <c r="I2467" s="90" t="s">
        <v>895</v>
      </c>
      <c r="J2467" s="90"/>
      <c r="K2467" s="90" t="s">
        <v>64</v>
      </c>
      <c r="L2467" s="90" t="s">
        <v>147</v>
      </c>
      <c r="M2467" s="91"/>
      <c r="N2467" s="312">
        <v>1</v>
      </c>
      <c r="O2467" s="313">
        <f t="shared" si="343"/>
        <v>0.16666666666666666</v>
      </c>
      <c r="P2467" s="104"/>
      <c r="Q2467" s="92"/>
      <c r="R2467" s="92"/>
      <c r="S2467" s="92"/>
      <c r="T2467" s="92"/>
      <c r="U2467" s="92"/>
      <c r="V2467" s="92"/>
      <c r="W2467" s="92"/>
      <c r="X2467" s="109">
        <f t="shared" si="344"/>
        <v>0</v>
      </c>
      <c r="Y2467" s="83"/>
      <c r="Z2467" s="110">
        <f t="shared" si="345"/>
        <v>0</v>
      </c>
      <c r="AA2467" s="111"/>
      <c r="AB2467" s="92"/>
      <c r="AC2467" s="92"/>
      <c r="AD2467" s="92"/>
      <c r="AE2467" s="92"/>
      <c r="AF2467" s="92"/>
      <c r="AG2467" s="92"/>
      <c r="AH2467" s="92"/>
      <c r="AI2467" s="109">
        <f t="shared" si="346"/>
        <v>0</v>
      </c>
      <c r="AJ2467" s="83"/>
      <c r="AK2467" s="110">
        <f t="shared" si="347"/>
        <v>0</v>
      </c>
      <c r="AL2467" s="111"/>
      <c r="AM2467" s="92"/>
      <c r="AN2467" s="92"/>
      <c r="AO2467" s="92">
        <v>1</v>
      </c>
      <c r="AP2467" s="92"/>
      <c r="AQ2467" s="92"/>
      <c r="AR2467" s="92"/>
      <c r="AS2467" s="92"/>
      <c r="AT2467" s="92"/>
      <c r="AU2467" s="92"/>
      <c r="AV2467" s="109">
        <f t="shared" si="348"/>
        <v>50</v>
      </c>
      <c r="AW2467" s="75"/>
      <c r="AX2467" s="110">
        <f t="shared" si="349"/>
        <v>8.3333333333333321</v>
      </c>
      <c r="AY2467" s="111"/>
      <c r="AZ2467" s="93"/>
      <c r="BA2467" s="94" t="s">
        <v>554</v>
      </c>
      <c r="BB2467" s="71"/>
      <c r="BC2467" s="95"/>
      <c r="BD2467" s="41">
        <v>4</v>
      </c>
      <c r="BE2467" s="52">
        <v>46</v>
      </c>
      <c r="BF2467" s="103">
        <v>4631</v>
      </c>
      <c r="BG2467" s="280" t="s">
        <v>52</v>
      </c>
    </row>
    <row r="2468" spans="1:59" s="63" customFormat="1" ht="12.75" x14ac:dyDescent="0.2">
      <c r="A2468" s="196">
        <v>4</v>
      </c>
      <c r="B2468" s="197" t="s">
        <v>422</v>
      </c>
      <c r="C2468" s="208">
        <v>46</v>
      </c>
      <c r="D2468" s="209" t="s">
        <v>867</v>
      </c>
      <c r="E2468" s="212">
        <v>4631</v>
      </c>
      <c r="F2468" s="213" t="s">
        <v>893</v>
      </c>
      <c r="G2468" s="231"/>
      <c r="H2468" s="89"/>
      <c r="I2468" s="90" t="s">
        <v>324</v>
      </c>
      <c r="J2468" s="90"/>
      <c r="K2468" s="90" t="s">
        <v>64</v>
      </c>
      <c r="L2468" s="90" t="s">
        <v>528</v>
      </c>
      <c r="M2468" s="91"/>
      <c r="N2468" s="312">
        <v>1</v>
      </c>
      <c r="O2468" s="313">
        <f t="shared" si="343"/>
        <v>0.16666666666666666</v>
      </c>
      <c r="P2468" s="104"/>
      <c r="Q2468" s="92"/>
      <c r="R2468" s="92"/>
      <c r="S2468" s="92"/>
      <c r="T2468" s="92"/>
      <c r="U2468" s="92"/>
      <c r="V2468" s="92"/>
      <c r="W2468" s="92"/>
      <c r="X2468" s="109">
        <f t="shared" si="344"/>
        <v>0</v>
      </c>
      <c r="Y2468" s="83"/>
      <c r="Z2468" s="110">
        <f t="shared" si="345"/>
        <v>0</v>
      </c>
      <c r="AA2468" s="111"/>
      <c r="AB2468" s="92"/>
      <c r="AC2468" s="92"/>
      <c r="AD2468" s="92"/>
      <c r="AE2468" s="92"/>
      <c r="AF2468" s="92"/>
      <c r="AG2468" s="92"/>
      <c r="AH2468" s="92"/>
      <c r="AI2468" s="109">
        <f t="shared" si="346"/>
        <v>0</v>
      </c>
      <c r="AJ2468" s="83"/>
      <c r="AK2468" s="110">
        <f t="shared" si="347"/>
        <v>0</v>
      </c>
      <c r="AL2468" s="111"/>
      <c r="AM2468" s="92"/>
      <c r="AN2468" s="92"/>
      <c r="AO2468" s="92"/>
      <c r="AP2468" s="92">
        <v>1</v>
      </c>
      <c r="AQ2468" s="92"/>
      <c r="AR2468" s="92"/>
      <c r="AS2468" s="92"/>
      <c r="AT2468" s="92"/>
      <c r="AU2468" s="92"/>
      <c r="AV2468" s="109">
        <f t="shared" si="348"/>
        <v>100</v>
      </c>
      <c r="AW2468" s="75"/>
      <c r="AX2468" s="110">
        <f t="shared" si="349"/>
        <v>16.666666666666664</v>
      </c>
      <c r="AY2468" s="111"/>
      <c r="AZ2468" s="93"/>
      <c r="BA2468" s="94" t="s">
        <v>554</v>
      </c>
      <c r="BB2468" s="71"/>
      <c r="BC2468" s="95"/>
      <c r="BD2468" s="41">
        <v>4</v>
      </c>
      <c r="BE2468" s="52">
        <v>46</v>
      </c>
      <c r="BF2468" s="103">
        <v>4631</v>
      </c>
      <c r="BG2468" s="280" t="s">
        <v>52</v>
      </c>
    </row>
    <row r="2469" spans="1:59" s="63" customFormat="1" ht="12.75" x14ac:dyDescent="0.2">
      <c r="A2469" s="196">
        <v>4</v>
      </c>
      <c r="B2469" s="197" t="s">
        <v>422</v>
      </c>
      <c r="C2469" s="208">
        <v>46</v>
      </c>
      <c r="D2469" s="209" t="s">
        <v>867</v>
      </c>
      <c r="E2469" s="212">
        <v>4631</v>
      </c>
      <c r="F2469" s="213" t="s">
        <v>893</v>
      </c>
      <c r="G2469" s="231"/>
      <c r="H2469" s="89"/>
      <c r="I2469" s="90" t="s">
        <v>878</v>
      </c>
      <c r="J2469" s="90"/>
      <c r="K2469" s="90" t="s">
        <v>64</v>
      </c>
      <c r="L2469" s="90" t="s">
        <v>879</v>
      </c>
      <c r="M2469" s="91"/>
      <c r="N2469" s="312">
        <v>1</v>
      </c>
      <c r="O2469" s="313">
        <f t="shared" si="343"/>
        <v>0.16666666666666666</v>
      </c>
      <c r="P2469" s="104"/>
      <c r="Q2469" s="92"/>
      <c r="R2469" s="92"/>
      <c r="S2469" s="92"/>
      <c r="T2469" s="92"/>
      <c r="U2469" s="92"/>
      <c r="V2469" s="92"/>
      <c r="W2469" s="92"/>
      <c r="X2469" s="109">
        <f t="shared" si="344"/>
        <v>0</v>
      </c>
      <c r="Y2469" s="83"/>
      <c r="Z2469" s="110">
        <f t="shared" si="345"/>
        <v>0</v>
      </c>
      <c r="AA2469" s="111"/>
      <c r="AB2469" s="92"/>
      <c r="AC2469" s="92"/>
      <c r="AD2469" s="92"/>
      <c r="AE2469" s="92"/>
      <c r="AF2469" s="92"/>
      <c r="AG2469" s="92"/>
      <c r="AH2469" s="92"/>
      <c r="AI2469" s="109">
        <f t="shared" si="346"/>
        <v>0</v>
      </c>
      <c r="AJ2469" s="83"/>
      <c r="AK2469" s="110">
        <f t="shared" si="347"/>
        <v>0</v>
      </c>
      <c r="AL2469" s="111"/>
      <c r="AM2469" s="92"/>
      <c r="AN2469" s="92"/>
      <c r="AO2469" s="92"/>
      <c r="AP2469" s="92"/>
      <c r="AQ2469" s="92"/>
      <c r="AR2469" s="92"/>
      <c r="AS2469" s="92">
        <v>1</v>
      </c>
      <c r="AT2469" s="92"/>
      <c r="AU2469" s="92"/>
      <c r="AV2469" s="109">
        <f t="shared" si="348"/>
        <v>1000</v>
      </c>
      <c r="AW2469" s="75"/>
      <c r="AX2469" s="110">
        <f t="shared" si="349"/>
        <v>166.66666666666666</v>
      </c>
      <c r="AY2469" s="111"/>
      <c r="AZ2469" s="93"/>
      <c r="BA2469" s="94" t="s">
        <v>554</v>
      </c>
      <c r="BB2469" s="71"/>
      <c r="BC2469" s="95"/>
      <c r="BD2469" s="41">
        <v>4</v>
      </c>
      <c r="BE2469" s="52">
        <v>46</v>
      </c>
      <c r="BF2469" s="103">
        <v>4631</v>
      </c>
      <c r="BG2469" s="280" t="s">
        <v>52</v>
      </c>
    </row>
    <row r="2470" spans="1:59" s="63" customFormat="1" ht="12.75" x14ac:dyDescent="0.2">
      <c r="A2470" s="196">
        <v>4</v>
      </c>
      <c r="B2470" s="197" t="s">
        <v>422</v>
      </c>
      <c r="C2470" s="208">
        <v>46</v>
      </c>
      <c r="D2470" s="209" t="s">
        <v>867</v>
      </c>
      <c r="E2470" s="212">
        <v>4631</v>
      </c>
      <c r="F2470" s="213" t="s">
        <v>893</v>
      </c>
      <c r="G2470" s="231"/>
      <c r="H2470" s="65"/>
      <c r="I2470" s="222"/>
      <c r="J2470" s="66"/>
      <c r="K2470" s="66"/>
      <c r="L2470" s="66"/>
      <c r="M2470" s="64"/>
      <c r="N2470" s="304"/>
      <c r="O2470" s="305"/>
      <c r="P2470" s="127"/>
      <c r="Q2470" s="67"/>
      <c r="R2470" s="67"/>
      <c r="S2470" s="67"/>
      <c r="T2470" s="67"/>
      <c r="U2470" s="67"/>
      <c r="V2470" s="67"/>
      <c r="W2470" s="67"/>
      <c r="X2470" s="67"/>
      <c r="Y2470" s="68"/>
      <c r="Z2470" s="68"/>
      <c r="AA2470" s="68"/>
      <c r="AB2470" s="67"/>
      <c r="AC2470" s="67"/>
      <c r="AD2470" s="67"/>
      <c r="AE2470" s="67"/>
      <c r="AF2470" s="67"/>
      <c r="AG2470" s="67"/>
      <c r="AH2470" s="67"/>
      <c r="AI2470" s="67"/>
      <c r="AJ2470" s="68"/>
      <c r="AK2470" s="68"/>
      <c r="AL2470" s="68"/>
      <c r="AM2470" s="67"/>
      <c r="AN2470" s="67"/>
      <c r="AO2470" s="67"/>
      <c r="AP2470" s="67"/>
      <c r="AQ2470" s="67"/>
      <c r="AR2470" s="67"/>
      <c r="AS2470" s="67"/>
      <c r="AT2470" s="67"/>
      <c r="AU2470" s="67"/>
      <c r="AV2470" s="67"/>
      <c r="AW2470" s="67"/>
      <c r="AX2470" s="68"/>
      <c r="AY2470" s="68"/>
      <c r="AZ2470" s="69"/>
      <c r="BA2470" s="70"/>
      <c r="BB2470" s="71"/>
      <c r="BC2470" s="95"/>
      <c r="BD2470" s="41">
        <v>4</v>
      </c>
      <c r="BE2470" s="52">
        <v>46</v>
      </c>
      <c r="BF2470" s="103">
        <v>4631</v>
      </c>
      <c r="BG2470" s="275"/>
    </row>
    <row r="2471" spans="1:59" s="63" customFormat="1" ht="12.75" x14ac:dyDescent="0.2">
      <c r="A2471" s="196">
        <v>4</v>
      </c>
      <c r="B2471" s="197" t="s">
        <v>422</v>
      </c>
      <c r="C2471" s="208">
        <v>46</v>
      </c>
      <c r="D2471" s="209" t="s">
        <v>867</v>
      </c>
      <c r="E2471" s="212">
        <v>4631</v>
      </c>
      <c r="F2471" s="213" t="s">
        <v>893</v>
      </c>
      <c r="G2471" s="232"/>
      <c r="H2471" s="97"/>
      <c r="I2471" s="224"/>
      <c r="J2471" s="98"/>
      <c r="K2471" s="98"/>
      <c r="L2471" s="98"/>
      <c r="M2471" s="96"/>
      <c r="N2471" s="307"/>
      <c r="O2471" s="246"/>
      <c r="P2471" s="124"/>
      <c r="Q2471" s="99"/>
      <c r="R2471" s="99"/>
      <c r="S2471" s="99"/>
      <c r="T2471" s="99"/>
      <c r="U2471" s="99"/>
      <c r="V2471" s="99"/>
      <c r="W2471" s="99"/>
      <c r="X2471" s="99"/>
      <c r="Y2471" s="100"/>
      <c r="Z2471" s="100"/>
      <c r="AA2471" s="100"/>
      <c r="AB2471" s="99"/>
      <c r="AC2471" s="99"/>
      <c r="AD2471" s="99"/>
      <c r="AE2471" s="99"/>
      <c r="AF2471" s="99"/>
      <c r="AG2471" s="99"/>
      <c r="AH2471" s="99"/>
      <c r="AI2471" s="99"/>
      <c r="AJ2471" s="100"/>
      <c r="AK2471" s="100"/>
      <c r="AL2471" s="100"/>
      <c r="AM2471" s="99"/>
      <c r="AN2471" s="99"/>
      <c r="AO2471" s="99"/>
      <c r="AP2471" s="99"/>
      <c r="AQ2471" s="99"/>
      <c r="AR2471" s="99"/>
      <c r="AS2471" s="99"/>
      <c r="AT2471" s="99"/>
      <c r="AU2471" s="99"/>
      <c r="AV2471" s="99"/>
      <c r="AW2471" s="99"/>
      <c r="AX2471" s="100"/>
      <c r="AY2471" s="100"/>
      <c r="AZ2471" s="101"/>
      <c r="BA2471" s="102"/>
      <c r="BB2471" s="95"/>
      <c r="BC2471" s="95"/>
      <c r="BD2471" s="41">
        <v>4</v>
      </c>
      <c r="BE2471" s="52">
        <v>46</v>
      </c>
      <c r="BF2471" s="103">
        <v>4631</v>
      </c>
      <c r="BG2471" s="277"/>
    </row>
    <row r="2472" spans="1:59" x14ac:dyDescent="0.25">
      <c r="A2472" s="196">
        <v>4</v>
      </c>
      <c r="B2472" s="197" t="s">
        <v>422</v>
      </c>
      <c r="C2472" s="208">
        <v>46</v>
      </c>
      <c r="D2472" s="209" t="s">
        <v>867</v>
      </c>
      <c r="E2472" s="210">
        <v>4632</v>
      </c>
      <c r="F2472" s="211" t="s">
        <v>896</v>
      </c>
      <c r="G2472" s="235"/>
      <c r="H2472" s="145"/>
      <c r="I2472" s="221"/>
      <c r="J2472" s="57"/>
      <c r="K2472" s="57"/>
      <c r="L2472" s="57"/>
      <c r="M2472" s="144"/>
      <c r="N2472" s="324"/>
      <c r="O2472" s="325"/>
      <c r="P2472" s="146"/>
      <c r="Q2472" s="146"/>
      <c r="R2472" s="146"/>
      <c r="S2472" s="146"/>
      <c r="T2472" s="146"/>
      <c r="U2472" s="146"/>
      <c r="V2472" s="146"/>
      <c r="W2472" s="146"/>
      <c r="X2472" s="146"/>
      <c r="Y2472" s="59"/>
      <c r="Z2472" s="123"/>
      <c r="AA2472" s="123"/>
      <c r="AB2472" s="146"/>
      <c r="AC2472" s="146"/>
      <c r="AD2472" s="146"/>
      <c r="AE2472" s="146"/>
      <c r="AF2472" s="146"/>
      <c r="AG2472" s="146"/>
      <c r="AH2472" s="146"/>
      <c r="AI2472" s="146"/>
      <c r="AJ2472" s="59"/>
      <c r="AK2472" s="123"/>
      <c r="AL2472" s="123"/>
      <c r="AM2472" s="146"/>
      <c r="AN2472" s="146"/>
      <c r="AO2472" s="146"/>
      <c r="AP2472" s="146"/>
      <c r="AQ2472" s="146"/>
      <c r="AR2472" s="146"/>
      <c r="AS2472" s="146"/>
      <c r="AT2472" s="146"/>
      <c r="AU2472" s="146"/>
      <c r="AV2472" s="146"/>
      <c r="AW2472" s="58"/>
      <c r="AX2472" s="123"/>
      <c r="AY2472" s="59"/>
      <c r="AZ2472" s="147"/>
      <c r="BA2472" s="148"/>
      <c r="BB2472" s="143"/>
      <c r="BC2472" s="143"/>
      <c r="BD2472" s="41">
        <v>4</v>
      </c>
      <c r="BE2472" s="52">
        <v>46</v>
      </c>
      <c r="BF2472" s="62">
        <v>4632</v>
      </c>
      <c r="BG2472" s="284"/>
    </row>
    <row r="2473" spans="1:59" s="63" customFormat="1" ht="12.75" x14ac:dyDescent="0.2">
      <c r="A2473" s="196">
        <v>4</v>
      </c>
      <c r="B2473" s="197" t="s">
        <v>422</v>
      </c>
      <c r="C2473" s="208">
        <v>46</v>
      </c>
      <c r="D2473" s="209" t="s">
        <v>867</v>
      </c>
      <c r="E2473" s="210">
        <v>4632</v>
      </c>
      <c r="F2473" s="211" t="s">
        <v>896</v>
      </c>
      <c r="G2473" s="230"/>
      <c r="H2473" s="56"/>
      <c r="I2473" s="221"/>
      <c r="J2473" s="57"/>
      <c r="K2473" s="57"/>
      <c r="L2473" s="57"/>
      <c r="M2473" s="55"/>
      <c r="N2473" s="303"/>
      <c r="O2473" s="245"/>
      <c r="P2473" s="122"/>
      <c r="Q2473" s="58"/>
      <c r="R2473" s="58"/>
      <c r="S2473" s="58"/>
      <c r="T2473" s="58"/>
      <c r="U2473" s="58"/>
      <c r="V2473" s="58"/>
      <c r="W2473" s="58"/>
      <c r="X2473" s="58"/>
      <c r="Y2473" s="59"/>
      <c r="Z2473" s="59"/>
      <c r="AA2473" s="59"/>
      <c r="AB2473" s="58"/>
      <c r="AC2473" s="58"/>
      <c r="AD2473" s="58"/>
      <c r="AE2473" s="58"/>
      <c r="AF2473" s="58"/>
      <c r="AG2473" s="58"/>
      <c r="AH2473" s="58"/>
      <c r="AI2473" s="58"/>
      <c r="AJ2473" s="59"/>
      <c r="AK2473" s="59"/>
      <c r="AL2473" s="59"/>
      <c r="AM2473" s="58"/>
      <c r="AN2473" s="58"/>
      <c r="AO2473" s="58"/>
      <c r="AP2473" s="58"/>
      <c r="AQ2473" s="58"/>
      <c r="AR2473" s="58"/>
      <c r="AS2473" s="58"/>
      <c r="AT2473" s="58"/>
      <c r="AU2473" s="58"/>
      <c r="AV2473" s="58"/>
      <c r="AW2473" s="58"/>
      <c r="AX2473" s="59"/>
      <c r="AY2473" s="59"/>
      <c r="AZ2473" s="60"/>
      <c r="BA2473" s="61"/>
      <c r="BB2473" s="54"/>
      <c r="BC2473" s="54"/>
      <c r="BD2473" s="41">
        <v>4</v>
      </c>
      <c r="BE2473" s="52">
        <v>46</v>
      </c>
      <c r="BF2473" s="62">
        <v>4632</v>
      </c>
      <c r="BG2473" s="274"/>
    </row>
    <row r="2474" spans="1:59" s="63" customFormat="1" ht="12.75" x14ac:dyDescent="0.2">
      <c r="A2474" s="196">
        <v>4</v>
      </c>
      <c r="B2474" s="197" t="s">
        <v>422</v>
      </c>
      <c r="C2474" s="208">
        <v>46</v>
      </c>
      <c r="D2474" s="209" t="s">
        <v>867</v>
      </c>
      <c r="E2474" s="210">
        <v>4632</v>
      </c>
      <c r="F2474" s="211" t="s">
        <v>896</v>
      </c>
      <c r="G2474" s="231"/>
      <c r="H2474" s="65"/>
      <c r="I2474" s="222"/>
      <c r="J2474" s="66"/>
      <c r="K2474" s="66"/>
      <c r="L2474" s="66"/>
      <c r="M2474" s="64"/>
      <c r="N2474" s="308"/>
      <c r="O2474" s="309"/>
      <c r="P2474" s="127"/>
      <c r="Q2474" s="67"/>
      <c r="R2474" s="67"/>
      <c r="S2474" s="67"/>
      <c r="T2474" s="67"/>
      <c r="U2474" s="67"/>
      <c r="V2474" s="67"/>
      <c r="W2474" s="67"/>
      <c r="X2474" s="67"/>
      <c r="Y2474" s="68"/>
      <c r="Z2474" s="68"/>
      <c r="AA2474" s="68"/>
      <c r="AB2474" s="67"/>
      <c r="AC2474" s="67"/>
      <c r="AD2474" s="67"/>
      <c r="AE2474" s="67"/>
      <c r="AF2474" s="67"/>
      <c r="AG2474" s="67"/>
      <c r="AH2474" s="67"/>
      <c r="AI2474" s="67"/>
      <c r="AJ2474" s="68"/>
      <c r="AK2474" s="68"/>
      <c r="AL2474" s="68"/>
      <c r="AM2474" s="67"/>
      <c r="AN2474" s="67"/>
      <c r="AO2474" s="67"/>
      <c r="AP2474" s="67"/>
      <c r="AQ2474" s="67"/>
      <c r="AR2474" s="67"/>
      <c r="AS2474" s="67"/>
      <c r="AT2474" s="67"/>
      <c r="AU2474" s="67"/>
      <c r="AV2474" s="67"/>
      <c r="AW2474" s="67"/>
      <c r="AX2474" s="68"/>
      <c r="AY2474" s="68"/>
      <c r="AZ2474" s="69"/>
      <c r="BA2474" s="70"/>
      <c r="BB2474" s="71"/>
      <c r="BC2474" s="54"/>
      <c r="BD2474" s="41">
        <v>4</v>
      </c>
      <c r="BE2474" s="52">
        <v>46</v>
      </c>
      <c r="BF2474" s="62">
        <v>4632</v>
      </c>
      <c r="BG2474" s="275"/>
    </row>
    <row r="2475" spans="1:59" s="63" customFormat="1" ht="12.75" x14ac:dyDescent="0.2">
      <c r="A2475" s="196">
        <v>4</v>
      </c>
      <c r="B2475" s="197" t="s">
        <v>422</v>
      </c>
      <c r="C2475" s="208">
        <v>46</v>
      </c>
      <c r="D2475" s="209" t="s">
        <v>867</v>
      </c>
      <c r="E2475" s="210">
        <v>4632</v>
      </c>
      <c r="F2475" s="211" t="s">
        <v>896</v>
      </c>
      <c r="G2475" s="231"/>
      <c r="H2475" s="72" t="s">
        <v>47</v>
      </c>
      <c r="I2475" s="223"/>
      <c r="J2475" s="73"/>
      <c r="K2475" s="73"/>
      <c r="L2475" s="73"/>
      <c r="M2475" s="74"/>
      <c r="N2475" s="247"/>
      <c r="O2475" s="306"/>
      <c r="P2475" s="105"/>
      <c r="Q2475" s="75"/>
      <c r="R2475" s="75"/>
      <c r="S2475" s="75"/>
      <c r="T2475" s="75"/>
      <c r="U2475" s="75"/>
      <c r="V2475" s="75"/>
      <c r="W2475" s="75"/>
      <c r="X2475" s="75"/>
      <c r="Y2475" s="76">
        <f>IF(ISNUMBER(VLOOKUP(Y2477,P$7:W$7,MATCH(Y2477,P$7:W$7))),VLOOKUP(Y2477,P$7:W$7,MATCH(Y2477,P$7:W$7)),IF(N2479=0,"No Data",IF(Y2477&gt;0,"&lt;100",0)))</f>
        <v>25000</v>
      </c>
      <c r="Z2475" s="77">
        <f>IF(ISNUMBER(VLOOKUP(Z2479,P$7:W$7,MATCH(Z2479,P$7:W$7))),VLOOKUP(Z2479,P$7:W$7,MATCH(Z2479,P$7:W$7)),IF(N2479=0,"No Data",IF(Z2479&gt;0,"&lt;100",0)))</f>
        <v>25000</v>
      </c>
      <c r="AA2475" s="106">
        <f>IF(ISNUMBER(Z2475),Z2475,0)</f>
        <v>25000</v>
      </c>
      <c r="AB2475" s="75"/>
      <c r="AC2475" s="75"/>
      <c r="AD2475" s="75"/>
      <c r="AE2475" s="75"/>
      <c r="AF2475" s="75"/>
      <c r="AG2475" s="75"/>
      <c r="AH2475" s="75"/>
      <c r="AI2475" s="75"/>
      <c r="AJ2475" s="76">
        <f>IF(ISNUMBER(VLOOKUP(AJ2477,AB$7:AH$7,MATCH(AJ2477,AB$7:AH$7))),VLOOKUP(AJ2477,AB$7:AH$7,MATCH(AJ2477,AB$7:AH$7)),IF(N2479=0,"No Data",IF(AJ2477&gt;0,"&lt;50",0)))</f>
        <v>0</v>
      </c>
      <c r="AK2475" s="77">
        <f>IF(ISNUMBER(VLOOKUP(AK2479,AB$7:AH$7,MATCH(AK2479,AB$7:AH$7))),VLOOKUP(AK2479,AB$7:AH$7,MATCH(AK2479,AB$7:AH$7)),IF(N2479=0,"No Data",IF(AK2479&gt;0,"&lt;50",0)))</f>
        <v>0</v>
      </c>
      <c r="AL2475" s="106">
        <f>IF(ISNUMBER(AK2475),AK2475,0)</f>
        <v>0</v>
      </c>
      <c r="AM2475" s="75"/>
      <c r="AN2475" s="75"/>
      <c r="AO2475" s="75"/>
      <c r="AP2475" s="75"/>
      <c r="AQ2475" s="75"/>
      <c r="AR2475" s="75"/>
      <c r="AS2475" s="75"/>
      <c r="AT2475" s="75"/>
      <c r="AU2475" s="75"/>
      <c r="AV2475" s="75"/>
      <c r="AW2475" s="76">
        <f>IF(ISNUMBER(VLOOKUP(AW2477,AM$7:AU$7,MATCH(AW2477,AM$7:AU$7))),VLOOKUP(AW2477,AM$7:AU$7,MATCH(AW2477,AM$7:AU$7)),IF(N2479=0,"No Data",IF(AW2477&gt;0,"&lt;10",0)))</f>
        <v>100</v>
      </c>
      <c r="AX2475" s="77">
        <f>IF(ISNUMBER(VLOOKUP(AX2479,AM$7:AU$7,MATCH(AX2479,AM$7:AU$7))),VLOOKUP(AX2479,AM$7:AU$7,MATCH(AX2479,AM$7:AU$7)),IF(N2479=0,"No Data",IF(AX2479&gt;0,"&lt;10",0)))</f>
        <v>100</v>
      </c>
      <c r="AY2475" s="106">
        <f>IF(ISNUMBER(AX2475),AX2475,0)</f>
        <v>100</v>
      </c>
      <c r="AZ2475" s="79"/>
      <c r="BA2475" s="80"/>
      <c r="BB2475" s="71"/>
      <c r="BC2475" s="54"/>
      <c r="BD2475" s="41">
        <v>4</v>
      </c>
      <c r="BE2475" s="52">
        <v>46</v>
      </c>
      <c r="BF2475" s="62">
        <v>4632</v>
      </c>
      <c r="BG2475" s="276" t="s">
        <v>47</v>
      </c>
    </row>
    <row r="2476" spans="1:59" s="63" customFormat="1" ht="12.75" x14ac:dyDescent="0.2">
      <c r="A2476" s="196">
        <v>4</v>
      </c>
      <c r="B2476" s="197" t="s">
        <v>422</v>
      </c>
      <c r="C2476" s="208">
        <v>46</v>
      </c>
      <c r="D2476" s="209" t="s">
        <v>867</v>
      </c>
      <c r="E2476" s="210">
        <v>4632</v>
      </c>
      <c r="F2476" s="211" t="s">
        <v>896</v>
      </c>
      <c r="G2476" s="231"/>
      <c r="H2476" s="81" t="s">
        <v>48</v>
      </c>
      <c r="I2476" s="223"/>
      <c r="J2476" s="73"/>
      <c r="K2476" s="73"/>
      <c r="L2476" s="73"/>
      <c r="M2476" s="74"/>
      <c r="N2476" s="247"/>
      <c r="O2476" s="306"/>
      <c r="P2476" s="105"/>
      <c r="Q2476" s="75"/>
      <c r="R2476" s="75"/>
      <c r="S2476" s="75"/>
      <c r="T2476" s="75"/>
      <c r="U2476" s="75"/>
      <c r="V2476" s="75"/>
      <c r="W2476" s="75"/>
      <c r="X2476" s="75"/>
      <c r="Y2476" s="82">
        <f>MIN(X2480:X2482)</f>
        <v>25000</v>
      </c>
      <c r="Z2476" s="83"/>
      <c r="AA2476" s="83"/>
      <c r="AB2476" s="75"/>
      <c r="AC2476" s="75"/>
      <c r="AD2476" s="75"/>
      <c r="AE2476" s="75"/>
      <c r="AF2476" s="75"/>
      <c r="AG2476" s="75"/>
      <c r="AH2476" s="75"/>
      <c r="AI2476" s="75"/>
      <c r="AJ2476" s="82">
        <f>MIN(AI2480:AI2482)</f>
        <v>0</v>
      </c>
      <c r="AK2476" s="83"/>
      <c r="AL2476" s="83"/>
      <c r="AM2476" s="75"/>
      <c r="AN2476" s="75"/>
      <c r="AO2476" s="75"/>
      <c r="AP2476" s="75"/>
      <c r="AQ2476" s="75"/>
      <c r="AR2476" s="75"/>
      <c r="AS2476" s="75"/>
      <c r="AT2476" s="75"/>
      <c r="AU2476" s="75"/>
      <c r="AV2476" s="75"/>
      <c r="AW2476" s="82">
        <f>MIN(AV2480:AV2482)</f>
        <v>100</v>
      </c>
      <c r="AX2476" s="83"/>
      <c r="AY2476" s="83"/>
      <c r="AZ2476" s="79"/>
      <c r="BA2476" s="80"/>
      <c r="BB2476" s="71"/>
      <c r="BC2476" s="54"/>
      <c r="BD2476" s="41">
        <v>4</v>
      </c>
      <c r="BE2476" s="52">
        <v>46</v>
      </c>
      <c r="BF2476" s="62">
        <v>4632</v>
      </c>
      <c r="BG2476" s="278" t="s">
        <v>48</v>
      </c>
    </row>
    <row r="2477" spans="1:59" s="63" customFormat="1" ht="12.75" x14ac:dyDescent="0.2">
      <c r="A2477" s="196">
        <v>4</v>
      </c>
      <c r="B2477" s="197" t="s">
        <v>422</v>
      </c>
      <c r="C2477" s="208">
        <v>46</v>
      </c>
      <c r="D2477" s="209" t="s">
        <v>867</v>
      </c>
      <c r="E2477" s="210">
        <v>4632</v>
      </c>
      <c r="F2477" s="211" t="s">
        <v>896</v>
      </c>
      <c r="G2477" s="231"/>
      <c r="H2477" s="81" t="s">
        <v>49</v>
      </c>
      <c r="I2477" s="223"/>
      <c r="J2477" s="73"/>
      <c r="K2477" s="73"/>
      <c r="L2477" s="73"/>
      <c r="M2477" s="74"/>
      <c r="N2477" s="247"/>
      <c r="O2477" s="306"/>
      <c r="P2477" s="105"/>
      <c r="Q2477" s="75"/>
      <c r="R2477" s="75"/>
      <c r="S2477" s="75"/>
      <c r="T2477" s="75"/>
      <c r="U2477" s="75"/>
      <c r="V2477" s="75"/>
      <c r="W2477" s="75"/>
      <c r="X2477" s="75"/>
      <c r="Y2477" s="84">
        <f>IF(ISNUMBER(AVERAGE(X2480:X2482)),AVERAGE(X2480:X2482),0)</f>
        <v>25000</v>
      </c>
      <c r="Z2477" s="83"/>
      <c r="AA2477" s="83"/>
      <c r="AB2477" s="75"/>
      <c r="AC2477" s="75"/>
      <c r="AD2477" s="75"/>
      <c r="AE2477" s="75"/>
      <c r="AF2477" s="75"/>
      <c r="AG2477" s="75"/>
      <c r="AH2477" s="75"/>
      <c r="AI2477" s="75"/>
      <c r="AJ2477" s="84">
        <f>IF(ISNUMBER(AVERAGE(AI2480:AI2482)),AVERAGE(AI2480:AI2482),0)</f>
        <v>0</v>
      </c>
      <c r="AK2477" s="83"/>
      <c r="AL2477" s="83"/>
      <c r="AM2477" s="75"/>
      <c r="AN2477" s="75"/>
      <c r="AO2477" s="75"/>
      <c r="AP2477" s="75"/>
      <c r="AQ2477" s="75"/>
      <c r="AR2477" s="75"/>
      <c r="AS2477" s="75"/>
      <c r="AT2477" s="75"/>
      <c r="AU2477" s="75"/>
      <c r="AV2477" s="75"/>
      <c r="AW2477" s="84">
        <f>IF(ISNUMBER(AVERAGE(AV2480:AV2482)),AVERAGE(AV2480:AV2482),0)</f>
        <v>100</v>
      </c>
      <c r="AX2477" s="83"/>
      <c r="AY2477" s="83"/>
      <c r="AZ2477" s="79"/>
      <c r="BA2477" s="80"/>
      <c r="BB2477" s="71"/>
      <c r="BC2477" s="54"/>
      <c r="BD2477" s="41">
        <v>4</v>
      </c>
      <c r="BE2477" s="52">
        <v>46</v>
      </c>
      <c r="BF2477" s="62">
        <v>4632</v>
      </c>
      <c r="BG2477" s="278" t="s">
        <v>49</v>
      </c>
    </row>
    <row r="2478" spans="1:59" s="63" customFormat="1" ht="12.75" x14ac:dyDescent="0.2">
      <c r="A2478" s="196">
        <v>4</v>
      </c>
      <c r="B2478" s="197" t="s">
        <v>422</v>
      </c>
      <c r="C2478" s="208">
        <v>46</v>
      </c>
      <c r="D2478" s="209" t="s">
        <v>867</v>
      </c>
      <c r="E2478" s="210">
        <v>4632</v>
      </c>
      <c r="F2478" s="211" t="s">
        <v>896</v>
      </c>
      <c r="G2478" s="231"/>
      <c r="H2478" s="81" t="s">
        <v>50</v>
      </c>
      <c r="I2478" s="223"/>
      <c r="J2478" s="73"/>
      <c r="K2478" s="73"/>
      <c r="L2478" s="73"/>
      <c r="M2478" s="74"/>
      <c r="N2478" s="247"/>
      <c r="O2478" s="306"/>
      <c r="P2478" s="105"/>
      <c r="Q2478" s="75"/>
      <c r="R2478" s="75"/>
      <c r="S2478" s="75"/>
      <c r="T2478" s="75"/>
      <c r="U2478" s="75"/>
      <c r="V2478" s="75"/>
      <c r="W2478" s="75"/>
      <c r="X2478" s="75"/>
      <c r="Y2478" s="84">
        <f>MAX(X2480:X2482)</f>
        <v>25000</v>
      </c>
      <c r="Z2478" s="83"/>
      <c r="AA2478" s="83"/>
      <c r="AB2478" s="75"/>
      <c r="AC2478" s="75"/>
      <c r="AD2478" s="75"/>
      <c r="AE2478" s="75"/>
      <c r="AF2478" s="75"/>
      <c r="AG2478" s="75"/>
      <c r="AH2478" s="75"/>
      <c r="AI2478" s="75"/>
      <c r="AJ2478" s="84">
        <f>MAX(AI2480:AI2482)</f>
        <v>0</v>
      </c>
      <c r="AK2478" s="83"/>
      <c r="AL2478" s="83"/>
      <c r="AM2478" s="75"/>
      <c r="AN2478" s="75"/>
      <c r="AO2478" s="75"/>
      <c r="AP2478" s="75"/>
      <c r="AQ2478" s="75"/>
      <c r="AR2478" s="75"/>
      <c r="AS2478" s="75"/>
      <c r="AT2478" s="75"/>
      <c r="AU2478" s="75"/>
      <c r="AV2478" s="75"/>
      <c r="AW2478" s="84">
        <f>MAX(AV2480:AV2482)</f>
        <v>100</v>
      </c>
      <c r="AX2478" s="83"/>
      <c r="AY2478" s="83"/>
      <c r="AZ2478" s="79"/>
      <c r="BA2478" s="80"/>
      <c r="BB2478" s="71"/>
      <c r="BC2478" s="54"/>
      <c r="BD2478" s="41">
        <v>4</v>
      </c>
      <c r="BE2478" s="52">
        <v>46</v>
      </c>
      <c r="BF2478" s="62">
        <v>4632</v>
      </c>
      <c r="BG2478" s="278" t="s">
        <v>50</v>
      </c>
    </row>
    <row r="2479" spans="1:59" s="63" customFormat="1" ht="12.75" x14ac:dyDescent="0.2">
      <c r="A2479" s="196">
        <v>4</v>
      </c>
      <c r="B2479" s="197" t="s">
        <v>422</v>
      </c>
      <c r="C2479" s="208">
        <v>46</v>
      </c>
      <c r="D2479" s="209" t="s">
        <v>867</v>
      </c>
      <c r="E2479" s="210">
        <v>4632</v>
      </c>
      <c r="F2479" s="211" t="s">
        <v>896</v>
      </c>
      <c r="G2479" s="231"/>
      <c r="H2479" s="85" t="s">
        <v>51</v>
      </c>
      <c r="I2479" s="223"/>
      <c r="J2479" s="73"/>
      <c r="K2479" s="73"/>
      <c r="L2479" s="73"/>
      <c r="M2479" s="74"/>
      <c r="N2479" s="248">
        <f>SUM(N2480:N2481)</f>
        <v>1</v>
      </c>
      <c r="O2479" s="293">
        <f>SUM(O2480:O2481)</f>
        <v>1</v>
      </c>
      <c r="P2479" s="292"/>
      <c r="Q2479" s="87"/>
      <c r="R2479" s="87"/>
      <c r="S2479" s="87"/>
      <c r="T2479" s="87"/>
      <c r="U2479" s="87"/>
      <c r="V2479" s="87"/>
      <c r="W2479" s="87"/>
      <c r="X2479" s="87"/>
      <c r="Y2479" s="88"/>
      <c r="Z2479" s="86">
        <f>SUM(Z2480:Z2481)</f>
        <v>25000</v>
      </c>
      <c r="AA2479" s="88"/>
      <c r="AB2479" s="87"/>
      <c r="AC2479" s="87"/>
      <c r="AD2479" s="87"/>
      <c r="AE2479" s="87"/>
      <c r="AF2479" s="87"/>
      <c r="AG2479" s="87"/>
      <c r="AH2479" s="87"/>
      <c r="AI2479" s="87"/>
      <c r="AJ2479" s="88"/>
      <c r="AK2479" s="86">
        <f>SUM(AK2480:AK2481)</f>
        <v>0</v>
      </c>
      <c r="AL2479" s="88"/>
      <c r="AM2479" s="87"/>
      <c r="AN2479" s="87"/>
      <c r="AO2479" s="87"/>
      <c r="AP2479" s="87"/>
      <c r="AQ2479" s="87"/>
      <c r="AR2479" s="87"/>
      <c r="AS2479" s="87"/>
      <c r="AT2479" s="87"/>
      <c r="AU2479" s="87"/>
      <c r="AV2479" s="87"/>
      <c r="AW2479" s="112"/>
      <c r="AX2479" s="86">
        <f>SUM(AX2480:AX2481)</f>
        <v>100</v>
      </c>
      <c r="AY2479" s="88"/>
      <c r="AZ2479" s="79"/>
      <c r="BA2479" s="80"/>
      <c r="BB2479" s="71"/>
      <c r="BC2479" s="54"/>
      <c r="BD2479" s="41">
        <v>4</v>
      </c>
      <c r="BE2479" s="52">
        <v>46</v>
      </c>
      <c r="BF2479" s="62">
        <v>4632</v>
      </c>
      <c r="BG2479" s="279" t="s">
        <v>51</v>
      </c>
    </row>
    <row r="2480" spans="1:59" s="63" customFormat="1" ht="12.75" x14ac:dyDescent="0.2">
      <c r="A2480" s="196">
        <v>4</v>
      </c>
      <c r="B2480" s="197" t="s">
        <v>422</v>
      </c>
      <c r="C2480" s="208">
        <v>46</v>
      </c>
      <c r="D2480" s="209" t="s">
        <v>867</v>
      </c>
      <c r="E2480" s="210">
        <v>4632</v>
      </c>
      <c r="F2480" s="211" t="s">
        <v>896</v>
      </c>
      <c r="G2480" s="231"/>
      <c r="H2480" s="89" t="s">
        <v>52</v>
      </c>
      <c r="I2480" s="90" t="s">
        <v>897</v>
      </c>
      <c r="J2480" s="90"/>
      <c r="K2480" s="90" t="s">
        <v>73</v>
      </c>
      <c r="L2480" s="90" t="s">
        <v>69</v>
      </c>
      <c r="M2480" s="91"/>
      <c r="N2480" s="312">
        <v>1</v>
      </c>
      <c r="O2480" s="313">
        <f>N2480/N2479</f>
        <v>1</v>
      </c>
      <c r="P2480" s="104"/>
      <c r="Q2480" s="92"/>
      <c r="R2480" s="92"/>
      <c r="S2480" s="92"/>
      <c r="T2480" s="92"/>
      <c r="U2480" s="92"/>
      <c r="V2480" s="92"/>
      <c r="W2480" s="92">
        <v>1</v>
      </c>
      <c r="X2480" s="109">
        <f>P2480*P$7+Q2480*Q$7+R2480*R$7+S2480*S$7+T2480*T$7+U2480*U$7+V2480*V$7+W2480*W$7</f>
        <v>25000</v>
      </c>
      <c r="Y2480" s="83"/>
      <c r="Z2480" s="110">
        <f>X2480*$O2480</f>
        <v>25000</v>
      </c>
      <c r="AA2480" s="111"/>
      <c r="AB2480" s="92"/>
      <c r="AC2480" s="92"/>
      <c r="AD2480" s="92"/>
      <c r="AE2480" s="92"/>
      <c r="AF2480" s="92"/>
      <c r="AG2480" s="92"/>
      <c r="AH2480" s="92"/>
      <c r="AI2480" s="109">
        <f>AB2480*AB$7+AC2480*AC$7+AD2480*AD$7+AE2480*AE$7+AF2480*AF$7+AG2480*AG$7+AH2480*AH$7</f>
        <v>0</v>
      </c>
      <c r="AJ2480" s="83"/>
      <c r="AK2480" s="110">
        <f>AI2480*$O2480</f>
        <v>0</v>
      </c>
      <c r="AL2480" s="111"/>
      <c r="AM2480" s="92"/>
      <c r="AN2480" s="92"/>
      <c r="AO2480" s="92"/>
      <c r="AP2480" s="92">
        <v>1</v>
      </c>
      <c r="AQ2480" s="92"/>
      <c r="AR2480" s="92"/>
      <c r="AS2480" s="92"/>
      <c r="AT2480" s="92"/>
      <c r="AU2480" s="92"/>
      <c r="AV2480" s="109">
        <f>AM2480*AM$7+AN2480*AN$7+AO2480*AO$7+AP2480*AP$7+AQ2480*AQ$7+AR2480*AR$7+AS2480*AS$7+AT2480*AT$7+AU2480*AU$7</f>
        <v>100</v>
      </c>
      <c r="AW2480" s="75"/>
      <c r="AX2480" s="110">
        <f>AV2480*$O2480</f>
        <v>100</v>
      </c>
      <c r="AY2480" s="111"/>
      <c r="AZ2480" s="93"/>
      <c r="BA2480" s="94" t="s">
        <v>554</v>
      </c>
      <c r="BB2480" s="71"/>
      <c r="BC2480" s="54"/>
      <c r="BD2480" s="41">
        <v>4</v>
      </c>
      <c r="BE2480" s="52">
        <v>46</v>
      </c>
      <c r="BF2480" s="62">
        <v>4632</v>
      </c>
      <c r="BG2480" s="280" t="s">
        <v>52</v>
      </c>
    </row>
    <row r="2481" spans="1:59" s="63" customFormat="1" ht="12.75" x14ac:dyDescent="0.2">
      <c r="A2481" s="196">
        <v>4</v>
      </c>
      <c r="B2481" s="197" t="s">
        <v>422</v>
      </c>
      <c r="C2481" s="208">
        <v>46</v>
      </c>
      <c r="D2481" s="209" t="s">
        <v>867</v>
      </c>
      <c r="E2481" s="210">
        <v>4632</v>
      </c>
      <c r="F2481" s="211" t="s">
        <v>896</v>
      </c>
      <c r="G2481" s="231"/>
      <c r="H2481" s="65"/>
      <c r="I2481" s="222"/>
      <c r="J2481" s="66"/>
      <c r="K2481" s="66"/>
      <c r="L2481" s="66"/>
      <c r="M2481" s="64"/>
      <c r="N2481" s="304"/>
      <c r="O2481" s="305"/>
      <c r="P2481" s="127"/>
      <c r="Q2481" s="67"/>
      <c r="R2481" s="67"/>
      <c r="S2481" s="67"/>
      <c r="T2481" s="67"/>
      <c r="U2481" s="67"/>
      <c r="V2481" s="67"/>
      <c r="W2481" s="67"/>
      <c r="X2481" s="67"/>
      <c r="Y2481" s="68"/>
      <c r="Z2481" s="68"/>
      <c r="AA2481" s="68"/>
      <c r="AB2481" s="67"/>
      <c r="AC2481" s="67"/>
      <c r="AD2481" s="67"/>
      <c r="AE2481" s="67"/>
      <c r="AF2481" s="67"/>
      <c r="AG2481" s="67"/>
      <c r="AH2481" s="67"/>
      <c r="AI2481" s="67"/>
      <c r="AJ2481" s="68"/>
      <c r="AK2481" s="68"/>
      <c r="AL2481" s="68"/>
      <c r="AM2481" s="67"/>
      <c r="AN2481" s="67"/>
      <c r="AO2481" s="67"/>
      <c r="AP2481" s="67"/>
      <c r="AQ2481" s="67"/>
      <c r="AR2481" s="67"/>
      <c r="AS2481" s="67"/>
      <c r="AT2481" s="67"/>
      <c r="AU2481" s="67"/>
      <c r="AV2481" s="67"/>
      <c r="AW2481" s="67"/>
      <c r="AX2481" s="68"/>
      <c r="AY2481" s="68"/>
      <c r="AZ2481" s="69"/>
      <c r="BA2481" s="70"/>
      <c r="BB2481" s="71"/>
      <c r="BC2481" s="54"/>
      <c r="BD2481" s="41">
        <v>4</v>
      </c>
      <c r="BE2481" s="52">
        <v>46</v>
      </c>
      <c r="BF2481" s="62">
        <v>4632</v>
      </c>
      <c r="BG2481" s="275"/>
    </row>
    <row r="2482" spans="1:59" s="63" customFormat="1" ht="12.75" x14ac:dyDescent="0.2">
      <c r="A2482" s="196">
        <v>4</v>
      </c>
      <c r="B2482" s="197" t="s">
        <v>422</v>
      </c>
      <c r="C2482" s="208">
        <v>46</v>
      </c>
      <c r="D2482" s="209" t="s">
        <v>867</v>
      </c>
      <c r="E2482" s="210">
        <v>4632</v>
      </c>
      <c r="F2482" s="211" t="s">
        <v>896</v>
      </c>
      <c r="G2482" s="230"/>
      <c r="H2482" s="56"/>
      <c r="I2482" s="221"/>
      <c r="J2482" s="57"/>
      <c r="K2482" s="57"/>
      <c r="L2482" s="57"/>
      <c r="M2482" s="55"/>
      <c r="N2482" s="303"/>
      <c r="O2482" s="245"/>
      <c r="P2482" s="122"/>
      <c r="Q2482" s="58"/>
      <c r="R2482" s="58"/>
      <c r="S2482" s="58"/>
      <c r="T2482" s="58"/>
      <c r="U2482" s="58"/>
      <c r="V2482" s="58"/>
      <c r="W2482" s="58"/>
      <c r="X2482" s="58"/>
      <c r="Y2482" s="59"/>
      <c r="Z2482" s="59"/>
      <c r="AA2482" s="59"/>
      <c r="AB2482" s="58"/>
      <c r="AC2482" s="58"/>
      <c r="AD2482" s="58"/>
      <c r="AE2482" s="58"/>
      <c r="AF2482" s="58"/>
      <c r="AG2482" s="58"/>
      <c r="AH2482" s="58"/>
      <c r="AI2482" s="58"/>
      <c r="AJ2482" s="59"/>
      <c r="AK2482" s="59"/>
      <c r="AL2482" s="59"/>
      <c r="AM2482" s="58"/>
      <c r="AN2482" s="58"/>
      <c r="AO2482" s="58"/>
      <c r="AP2482" s="58"/>
      <c r="AQ2482" s="58"/>
      <c r="AR2482" s="58"/>
      <c r="AS2482" s="58"/>
      <c r="AT2482" s="58"/>
      <c r="AU2482" s="58"/>
      <c r="AV2482" s="58"/>
      <c r="AW2482" s="58"/>
      <c r="AX2482" s="59"/>
      <c r="AY2482" s="59"/>
      <c r="AZ2482" s="60"/>
      <c r="BA2482" s="61"/>
      <c r="BB2482" s="54"/>
      <c r="BC2482" s="54"/>
      <c r="BD2482" s="41">
        <v>4</v>
      </c>
      <c r="BE2482" s="52">
        <v>46</v>
      </c>
      <c r="BF2482" s="62">
        <v>4632</v>
      </c>
      <c r="BG2482" s="274"/>
    </row>
    <row r="2483" spans="1:59" x14ac:dyDescent="0.25">
      <c r="A2483" s="196">
        <v>4</v>
      </c>
      <c r="B2483" s="197" t="s">
        <v>422</v>
      </c>
      <c r="C2483" s="208">
        <v>46</v>
      </c>
      <c r="D2483" s="209" t="s">
        <v>867</v>
      </c>
      <c r="E2483" s="212">
        <v>4633</v>
      </c>
      <c r="F2483" s="213" t="s">
        <v>1237</v>
      </c>
      <c r="G2483" s="234"/>
      <c r="H2483" s="138"/>
      <c r="I2483" s="224"/>
      <c r="J2483" s="98"/>
      <c r="K2483" s="98"/>
      <c r="L2483" s="98"/>
      <c r="M2483" s="137"/>
      <c r="N2483" s="322"/>
      <c r="O2483" s="323"/>
      <c r="P2483" s="139"/>
      <c r="Q2483" s="139"/>
      <c r="R2483" s="139"/>
      <c r="S2483" s="139"/>
      <c r="T2483" s="139"/>
      <c r="U2483" s="139"/>
      <c r="V2483" s="139"/>
      <c r="W2483" s="139"/>
      <c r="X2483" s="139"/>
      <c r="Y2483" s="100"/>
      <c r="Z2483" s="125"/>
      <c r="AA2483" s="125"/>
      <c r="AB2483" s="139"/>
      <c r="AC2483" s="139"/>
      <c r="AD2483" s="139"/>
      <c r="AE2483" s="139"/>
      <c r="AF2483" s="139"/>
      <c r="AG2483" s="139"/>
      <c r="AH2483" s="139"/>
      <c r="AI2483" s="139"/>
      <c r="AJ2483" s="100"/>
      <c r="AK2483" s="125"/>
      <c r="AL2483" s="125"/>
      <c r="AM2483" s="139"/>
      <c r="AN2483" s="139"/>
      <c r="AO2483" s="139"/>
      <c r="AP2483" s="139"/>
      <c r="AQ2483" s="139"/>
      <c r="AR2483" s="139"/>
      <c r="AS2483" s="139"/>
      <c r="AT2483" s="139"/>
      <c r="AU2483" s="139"/>
      <c r="AV2483" s="139"/>
      <c r="AW2483" s="99"/>
      <c r="AX2483" s="125"/>
      <c r="AY2483" s="100"/>
      <c r="AZ2483" s="140"/>
      <c r="BA2483" s="141"/>
      <c r="BB2483" s="136"/>
      <c r="BC2483" s="136"/>
      <c r="BD2483" s="41">
        <v>4</v>
      </c>
      <c r="BE2483" s="52">
        <v>46</v>
      </c>
      <c r="BF2483" s="103">
        <v>4633</v>
      </c>
      <c r="BG2483" s="283"/>
    </row>
    <row r="2484" spans="1:59" s="63" customFormat="1" ht="12.75" x14ac:dyDescent="0.2">
      <c r="A2484" s="196">
        <v>4</v>
      </c>
      <c r="B2484" s="197" t="s">
        <v>422</v>
      </c>
      <c r="C2484" s="208">
        <v>46</v>
      </c>
      <c r="D2484" s="209" t="s">
        <v>867</v>
      </c>
      <c r="E2484" s="212">
        <v>4633</v>
      </c>
      <c r="F2484" s="213" t="s">
        <v>1237</v>
      </c>
      <c r="G2484" s="232"/>
      <c r="H2484" s="97"/>
      <c r="I2484" s="224"/>
      <c r="J2484" s="98"/>
      <c r="K2484" s="98"/>
      <c r="L2484" s="98"/>
      <c r="M2484" s="96"/>
      <c r="N2484" s="307"/>
      <c r="O2484" s="246"/>
      <c r="P2484" s="124"/>
      <c r="Q2484" s="99"/>
      <c r="R2484" s="99"/>
      <c r="S2484" s="99"/>
      <c r="T2484" s="99"/>
      <c r="U2484" s="99"/>
      <c r="V2484" s="99"/>
      <c r="W2484" s="99"/>
      <c r="X2484" s="99"/>
      <c r="Y2484" s="100"/>
      <c r="Z2484" s="100"/>
      <c r="AA2484" s="100"/>
      <c r="AB2484" s="99"/>
      <c r="AC2484" s="99"/>
      <c r="AD2484" s="99"/>
      <c r="AE2484" s="99"/>
      <c r="AF2484" s="99"/>
      <c r="AG2484" s="99"/>
      <c r="AH2484" s="99"/>
      <c r="AI2484" s="99"/>
      <c r="AJ2484" s="100"/>
      <c r="AK2484" s="100"/>
      <c r="AL2484" s="100"/>
      <c r="AM2484" s="99"/>
      <c r="AN2484" s="99"/>
      <c r="AO2484" s="99"/>
      <c r="AP2484" s="99"/>
      <c r="AQ2484" s="99"/>
      <c r="AR2484" s="99"/>
      <c r="AS2484" s="99"/>
      <c r="AT2484" s="99"/>
      <c r="AU2484" s="99"/>
      <c r="AV2484" s="99"/>
      <c r="AW2484" s="99"/>
      <c r="AX2484" s="100"/>
      <c r="AY2484" s="100"/>
      <c r="AZ2484" s="101"/>
      <c r="BA2484" s="102"/>
      <c r="BB2484" s="95"/>
      <c r="BC2484" s="95"/>
      <c r="BD2484" s="41">
        <v>4</v>
      </c>
      <c r="BE2484" s="52">
        <v>46</v>
      </c>
      <c r="BF2484" s="103">
        <v>4633</v>
      </c>
      <c r="BG2484" s="277"/>
    </row>
    <row r="2485" spans="1:59" s="63" customFormat="1" ht="12.75" x14ac:dyDescent="0.2">
      <c r="A2485" s="196">
        <v>4</v>
      </c>
      <c r="B2485" s="197" t="s">
        <v>422</v>
      </c>
      <c r="C2485" s="208">
        <v>46</v>
      </c>
      <c r="D2485" s="209" t="s">
        <v>867</v>
      </c>
      <c r="E2485" s="212">
        <v>4633</v>
      </c>
      <c r="F2485" s="213" t="s">
        <v>1237</v>
      </c>
      <c r="G2485" s="231"/>
      <c r="H2485" s="65"/>
      <c r="I2485" s="222"/>
      <c r="J2485" s="66"/>
      <c r="K2485" s="66"/>
      <c r="L2485" s="66"/>
      <c r="M2485" s="64"/>
      <c r="N2485" s="304"/>
      <c r="O2485" s="305"/>
      <c r="P2485" s="127"/>
      <c r="Q2485" s="67"/>
      <c r="R2485" s="67"/>
      <c r="S2485" s="67"/>
      <c r="T2485" s="67"/>
      <c r="U2485" s="67"/>
      <c r="V2485" s="67"/>
      <c r="W2485" s="67"/>
      <c r="X2485" s="67"/>
      <c r="Y2485" s="68"/>
      <c r="Z2485" s="68"/>
      <c r="AA2485" s="68"/>
      <c r="AB2485" s="67"/>
      <c r="AC2485" s="67"/>
      <c r="AD2485" s="67"/>
      <c r="AE2485" s="67"/>
      <c r="AF2485" s="67"/>
      <c r="AG2485" s="67"/>
      <c r="AH2485" s="67"/>
      <c r="AI2485" s="67"/>
      <c r="AJ2485" s="68"/>
      <c r="AK2485" s="68"/>
      <c r="AL2485" s="68"/>
      <c r="AM2485" s="67"/>
      <c r="AN2485" s="67"/>
      <c r="AO2485" s="67"/>
      <c r="AP2485" s="67"/>
      <c r="AQ2485" s="67"/>
      <c r="AR2485" s="67"/>
      <c r="AS2485" s="67"/>
      <c r="AT2485" s="67"/>
      <c r="AU2485" s="67"/>
      <c r="AV2485" s="67"/>
      <c r="AW2485" s="67"/>
      <c r="AX2485" s="68"/>
      <c r="AY2485" s="68"/>
      <c r="AZ2485" s="69"/>
      <c r="BA2485" s="70"/>
      <c r="BB2485" s="71"/>
      <c r="BC2485" s="95"/>
      <c r="BD2485" s="41">
        <v>4</v>
      </c>
      <c r="BE2485" s="52">
        <v>46</v>
      </c>
      <c r="BF2485" s="103">
        <v>4633</v>
      </c>
      <c r="BG2485" s="275"/>
    </row>
    <row r="2486" spans="1:59" s="63" customFormat="1" ht="12.75" x14ac:dyDescent="0.2">
      <c r="A2486" s="196">
        <v>4</v>
      </c>
      <c r="B2486" s="197" t="s">
        <v>422</v>
      </c>
      <c r="C2486" s="208">
        <v>46</v>
      </c>
      <c r="D2486" s="209" t="s">
        <v>867</v>
      </c>
      <c r="E2486" s="212">
        <v>4633</v>
      </c>
      <c r="F2486" s="213" t="s">
        <v>1237</v>
      </c>
      <c r="G2486" s="231"/>
      <c r="H2486" s="72" t="s">
        <v>47</v>
      </c>
      <c r="I2486" s="223"/>
      <c r="J2486" s="73"/>
      <c r="K2486" s="73"/>
      <c r="L2486" s="73"/>
      <c r="M2486" s="74"/>
      <c r="N2486" s="247"/>
      <c r="O2486" s="306"/>
      <c r="P2486" s="105"/>
      <c r="Q2486" s="75"/>
      <c r="R2486" s="75"/>
      <c r="S2486" s="75"/>
      <c r="T2486" s="75"/>
      <c r="U2486" s="75"/>
      <c r="V2486" s="75"/>
      <c r="W2486" s="75"/>
      <c r="X2486" s="75"/>
      <c r="Y2486" s="76">
        <f>IF(ISNUMBER(VLOOKUP(Y2488,P$7:W$7,MATCH(Y2488,P$7:W$7))),VLOOKUP(Y2488,P$7:W$7,MATCH(Y2488,P$7:W$7)),IF(N2490=0,"No Data",IF(Y2488&gt;0,"&lt;100",0)))</f>
        <v>0</v>
      </c>
      <c r="Z2486" s="77">
        <f>IF(ISNUMBER(VLOOKUP(Z2490,P$7:W$7,MATCH(Z2490,P$7:W$7))),VLOOKUP(Z2490,P$7:W$7,MATCH(Z2490,P$7:W$7)),IF(N2490=0,"No Data",IF(Z2490&gt;0,"&lt;100",0)))</f>
        <v>0</v>
      </c>
      <c r="AA2486" s="106">
        <f>IF(ISNUMBER(Z2486),Z2486,0)</f>
        <v>0</v>
      </c>
      <c r="AB2486" s="75"/>
      <c r="AC2486" s="75"/>
      <c r="AD2486" s="75"/>
      <c r="AE2486" s="75"/>
      <c r="AF2486" s="75"/>
      <c r="AG2486" s="75"/>
      <c r="AH2486" s="75"/>
      <c r="AI2486" s="75"/>
      <c r="AJ2486" s="76">
        <f>IF(ISNUMBER(VLOOKUP(AJ2488,AB$7:AH$7,MATCH(AJ2488,AB$7:AH$7))),VLOOKUP(AJ2488,AB$7:AH$7,MATCH(AJ2488,AB$7:AH$7)),IF(N2490=0,"No Data",IF(AJ2488&gt;0,"&lt;50",0)))</f>
        <v>0</v>
      </c>
      <c r="AK2486" s="77">
        <f>IF(ISNUMBER(VLOOKUP(AK2490,AB$7:AH$7,MATCH(AK2490,AB$7:AH$7))),VLOOKUP(AK2490,AB$7:AH$7,MATCH(AK2490,AB$7:AH$7)),IF(N2490=0,"No Data",IF(AK2490&gt;0,"&lt;50",0)))</f>
        <v>0</v>
      </c>
      <c r="AL2486" s="106">
        <f>IF(ISNUMBER(AK2486),AK2486,0)</f>
        <v>0</v>
      </c>
      <c r="AM2486" s="75"/>
      <c r="AN2486" s="75"/>
      <c r="AO2486" s="75"/>
      <c r="AP2486" s="75"/>
      <c r="AQ2486" s="75"/>
      <c r="AR2486" s="75"/>
      <c r="AS2486" s="75"/>
      <c r="AT2486" s="75"/>
      <c r="AU2486" s="75"/>
      <c r="AV2486" s="75"/>
      <c r="AW2486" s="76">
        <f>IF(ISNUMBER(VLOOKUP(AW2488,AM$7:AU$7,MATCH(AW2488,AM$7:AU$7))),VLOOKUP(AW2488,AM$7:AU$7,MATCH(AW2488,AM$7:AU$7)),IF(N2490=0,"No Data",IF(AW2488&gt;0,"&lt;10",0)))</f>
        <v>25</v>
      </c>
      <c r="AX2486" s="77">
        <f>IF(ISNUMBER(VLOOKUP(AX2490,AM$7:AU$7,MATCH(AX2490,AM$7:AU$7))),VLOOKUP(AX2490,AM$7:AU$7,MATCH(AX2490,AM$7:AU$7)),IF(N2490=0,"No Data",IF(AX2490&gt;0,"&lt;10",0)))</f>
        <v>100</v>
      </c>
      <c r="AY2486" s="106">
        <f>IF(ISNUMBER(AX2486),AX2486,0)</f>
        <v>100</v>
      </c>
      <c r="AZ2486" s="79"/>
      <c r="BA2486" s="80"/>
      <c r="BB2486" s="71"/>
      <c r="BC2486" s="95"/>
      <c r="BD2486" s="41">
        <v>4</v>
      </c>
      <c r="BE2486" s="52">
        <v>46</v>
      </c>
      <c r="BF2486" s="103">
        <v>4633</v>
      </c>
      <c r="BG2486" s="276" t="s">
        <v>47</v>
      </c>
    </row>
    <row r="2487" spans="1:59" s="63" customFormat="1" ht="12.75" x14ac:dyDescent="0.2">
      <c r="A2487" s="196">
        <v>4</v>
      </c>
      <c r="B2487" s="197" t="s">
        <v>422</v>
      </c>
      <c r="C2487" s="208">
        <v>46</v>
      </c>
      <c r="D2487" s="209" t="s">
        <v>867</v>
      </c>
      <c r="E2487" s="212">
        <v>4633</v>
      </c>
      <c r="F2487" s="213" t="s">
        <v>1237</v>
      </c>
      <c r="G2487" s="231"/>
      <c r="H2487" s="81" t="s">
        <v>48</v>
      </c>
      <c r="I2487" s="223"/>
      <c r="J2487" s="73"/>
      <c r="K2487" s="73"/>
      <c r="L2487" s="73"/>
      <c r="M2487" s="74"/>
      <c r="N2487" s="247"/>
      <c r="O2487" s="306"/>
      <c r="P2487" s="105"/>
      <c r="Q2487" s="75"/>
      <c r="R2487" s="75"/>
      <c r="S2487" s="75"/>
      <c r="T2487" s="75"/>
      <c r="U2487" s="75"/>
      <c r="V2487" s="75"/>
      <c r="W2487" s="75"/>
      <c r="X2487" s="75"/>
      <c r="Y2487" s="82">
        <f>MIN(X2491:X2493)</f>
        <v>0</v>
      </c>
      <c r="Z2487" s="83"/>
      <c r="AA2487" s="83"/>
      <c r="AB2487" s="75"/>
      <c r="AC2487" s="75"/>
      <c r="AD2487" s="75"/>
      <c r="AE2487" s="75"/>
      <c r="AF2487" s="75"/>
      <c r="AG2487" s="75"/>
      <c r="AH2487" s="75"/>
      <c r="AI2487" s="75"/>
      <c r="AJ2487" s="82">
        <f>MIN(AI2491:AI2493)</f>
        <v>0</v>
      </c>
      <c r="AK2487" s="83"/>
      <c r="AL2487" s="83"/>
      <c r="AM2487" s="75"/>
      <c r="AN2487" s="75"/>
      <c r="AO2487" s="75"/>
      <c r="AP2487" s="75"/>
      <c r="AQ2487" s="75"/>
      <c r="AR2487" s="75"/>
      <c r="AS2487" s="75"/>
      <c r="AT2487" s="75"/>
      <c r="AU2487" s="75"/>
      <c r="AV2487" s="75"/>
      <c r="AW2487" s="82">
        <f>MIN(AV2491:AV2493)</f>
        <v>0</v>
      </c>
      <c r="AX2487" s="83"/>
      <c r="AY2487" s="83"/>
      <c r="AZ2487" s="79"/>
      <c r="BA2487" s="80"/>
      <c r="BB2487" s="71"/>
      <c r="BC2487" s="95"/>
      <c r="BD2487" s="41">
        <v>4</v>
      </c>
      <c r="BE2487" s="52">
        <v>46</v>
      </c>
      <c r="BF2487" s="103">
        <v>4633</v>
      </c>
      <c r="BG2487" s="278" t="s">
        <v>48</v>
      </c>
    </row>
    <row r="2488" spans="1:59" s="63" customFormat="1" ht="12.75" x14ac:dyDescent="0.2">
      <c r="A2488" s="196">
        <v>4</v>
      </c>
      <c r="B2488" s="197" t="s">
        <v>422</v>
      </c>
      <c r="C2488" s="208">
        <v>46</v>
      </c>
      <c r="D2488" s="209" t="s">
        <v>867</v>
      </c>
      <c r="E2488" s="212">
        <v>4633</v>
      </c>
      <c r="F2488" s="213" t="s">
        <v>1237</v>
      </c>
      <c r="G2488" s="231"/>
      <c r="H2488" s="81" t="s">
        <v>49</v>
      </c>
      <c r="I2488" s="223"/>
      <c r="J2488" s="73"/>
      <c r="K2488" s="73"/>
      <c r="L2488" s="73"/>
      <c r="M2488" s="74"/>
      <c r="N2488" s="247"/>
      <c r="O2488" s="306"/>
      <c r="P2488" s="105"/>
      <c r="Q2488" s="75"/>
      <c r="R2488" s="75"/>
      <c r="S2488" s="75"/>
      <c r="T2488" s="75"/>
      <c r="U2488" s="75"/>
      <c r="V2488" s="75"/>
      <c r="W2488" s="75"/>
      <c r="X2488" s="75"/>
      <c r="Y2488" s="84">
        <f>IF(ISNUMBER(AVERAGE(X2491:X2493)),AVERAGE(X2491:X2493),0)</f>
        <v>0</v>
      </c>
      <c r="Z2488" s="83"/>
      <c r="AA2488" s="83"/>
      <c r="AB2488" s="75"/>
      <c r="AC2488" s="75"/>
      <c r="AD2488" s="75"/>
      <c r="AE2488" s="75"/>
      <c r="AF2488" s="75"/>
      <c r="AG2488" s="75"/>
      <c r="AH2488" s="75"/>
      <c r="AI2488" s="75"/>
      <c r="AJ2488" s="84">
        <f>IF(ISNUMBER(AVERAGE(AI2491:AI2493)),AVERAGE(AI2491:AI2493),0)</f>
        <v>0</v>
      </c>
      <c r="AK2488" s="83"/>
      <c r="AL2488" s="83"/>
      <c r="AM2488" s="75"/>
      <c r="AN2488" s="75"/>
      <c r="AO2488" s="75"/>
      <c r="AP2488" s="75"/>
      <c r="AQ2488" s="75"/>
      <c r="AR2488" s="75"/>
      <c r="AS2488" s="75"/>
      <c r="AT2488" s="75"/>
      <c r="AU2488" s="75"/>
      <c r="AV2488" s="75"/>
      <c r="AW2488" s="84">
        <f>IF(ISNUMBER(AVERAGE(AV2491:AV2493)),AVERAGE(AV2491:AV2493),0)</f>
        <v>33.333333333333336</v>
      </c>
      <c r="AX2488" s="83"/>
      <c r="AY2488" s="83"/>
      <c r="AZ2488" s="79"/>
      <c r="BA2488" s="80"/>
      <c r="BB2488" s="71"/>
      <c r="BC2488" s="95"/>
      <c r="BD2488" s="41">
        <v>4</v>
      </c>
      <c r="BE2488" s="52">
        <v>46</v>
      </c>
      <c r="BF2488" s="103">
        <v>4633</v>
      </c>
      <c r="BG2488" s="278" t="s">
        <v>49</v>
      </c>
    </row>
    <row r="2489" spans="1:59" s="63" customFormat="1" ht="12.75" x14ac:dyDescent="0.2">
      <c r="A2489" s="196">
        <v>4</v>
      </c>
      <c r="B2489" s="197" t="s">
        <v>422</v>
      </c>
      <c r="C2489" s="208">
        <v>46</v>
      </c>
      <c r="D2489" s="209" t="s">
        <v>867</v>
      </c>
      <c r="E2489" s="212">
        <v>4633</v>
      </c>
      <c r="F2489" s="213" t="s">
        <v>1237</v>
      </c>
      <c r="G2489" s="231"/>
      <c r="H2489" s="81" t="s">
        <v>50</v>
      </c>
      <c r="I2489" s="223"/>
      <c r="J2489" s="73"/>
      <c r="K2489" s="73"/>
      <c r="L2489" s="73"/>
      <c r="M2489" s="74"/>
      <c r="N2489" s="247"/>
      <c r="O2489" s="306"/>
      <c r="P2489" s="105"/>
      <c r="Q2489" s="75"/>
      <c r="R2489" s="75"/>
      <c r="S2489" s="75"/>
      <c r="T2489" s="75"/>
      <c r="U2489" s="75"/>
      <c r="V2489" s="75"/>
      <c r="W2489" s="75"/>
      <c r="X2489" s="75"/>
      <c r="Y2489" s="84">
        <f>MAX(X2491:X2493)</f>
        <v>0</v>
      </c>
      <c r="Z2489" s="83"/>
      <c r="AA2489" s="83"/>
      <c r="AB2489" s="75"/>
      <c r="AC2489" s="75"/>
      <c r="AD2489" s="75"/>
      <c r="AE2489" s="75"/>
      <c r="AF2489" s="75"/>
      <c r="AG2489" s="75"/>
      <c r="AH2489" s="75"/>
      <c r="AI2489" s="75"/>
      <c r="AJ2489" s="84">
        <f>MAX(AI2491:AI2493)</f>
        <v>0</v>
      </c>
      <c r="AK2489" s="83"/>
      <c r="AL2489" s="83"/>
      <c r="AM2489" s="75"/>
      <c r="AN2489" s="75"/>
      <c r="AO2489" s="75"/>
      <c r="AP2489" s="75"/>
      <c r="AQ2489" s="75"/>
      <c r="AR2489" s="75"/>
      <c r="AS2489" s="75"/>
      <c r="AT2489" s="75"/>
      <c r="AU2489" s="75"/>
      <c r="AV2489" s="75"/>
      <c r="AW2489" s="84">
        <f>MAX(AV2491:AV2493)</f>
        <v>100</v>
      </c>
      <c r="AX2489" s="83"/>
      <c r="AY2489" s="83"/>
      <c r="AZ2489" s="79"/>
      <c r="BA2489" s="80"/>
      <c r="BB2489" s="71"/>
      <c r="BC2489" s="95"/>
      <c r="BD2489" s="41">
        <v>4</v>
      </c>
      <c r="BE2489" s="52">
        <v>46</v>
      </c>
      <c r="BF2489" s="103">
        <v>4633</v>
      </c>
      <c r="BG2489" s="278" t="s">
        <v>50</v>
      </c>
    </row>
    <row r="2490" spans="1:59" s="63" customFormat="1" ht="12.75" x14ac:dyDescent="0.2">
      <c r="A2490" s="196">
        <v>4</v>
      </c>
      <c r="B2490" s="197" t="s">
        <v>422</v>
      </c>
      <c r="C2490" s="208">
        <v>46</v>
      </c>
      <c r="D2490" s="209" t="s">
        <v>867</v>
      </c>
      <c r="E2490" s="212">
        <v>4633</v>
      </c>
      <c r="F2490" s="213" t="s">
        <v>1237</v>
      </c>
      <c r="G2490" s="231"/>
      <c r="H2490" s="85" t="s">
        <v>51</v>
      </c>
      <c r="I2490" s="223"/>
      <c r="J2490" s="73"/>
      <c r="K2490" s="73"/>
      <c r="L2490" s="73"/>
      <c r="M2490" s="74"/>
      <c r="N2490" s="248">
        <f>SUM(N2491:N2493)</f>
        <v>1</v>
      </c>
      <c r="O2490" s="293">
        <f>SUM(O2491:O2493)</f>
        <v>1</v>
      </c>
      <c r="P2490" s="292"/>
      <c r="Q2490" s="87"/>
      <c r="R2490" s="87"/>
      <c r="S2490" s="87"/>
      <c r="T2490" s="87"/>
      <c r="U2490" s="87"/>
      <c r="V2490" s="87"/>
      <c r="W2490" s="87"/>
      <c r="X2490" s="87"/>
      <c r="Y2490" s="88"/>
      <c r="Z2490" s="119">
        <f>SUM(Z2491:Z2493)</f>
        <v>0</v>
      </c>
      <c r="AA2490" s="120"/>
      <c r="AB2490" s="111"/>
      <c r="AC2490" s="111"/>
      <c r="AD2490" s="111"/>
      <c r="AE2490" s="111"/>
      <c r="AF2490" s="111"/>
      <c r="AG2490" s="111"/>
      <c r="AH2490" s="111"/>
      <c r="AI2490" s="111"/>
      <c r="AJ2490" s="120"/>
      <c r="AK2490" s="119">
        <f>SUM(AK2491:AK2493)</f>
        <v>0</v>
      </c>
      <c r="AL2490" s="120"/>
      <c r="AM2490" s="111"/>
      <c r="AN2490" s="111"/>
      <c r="AO2490" s="111"/>
      <c r="AP2490" s="111"/>
      <c r="AQ2490" s="111"/>
      <c r="AR2490" s="111"/>
      <c r="AS2490" s="111"/>
      <c r="AT2490" s="111"/>
      <c r="AU2490" s="111"/>
      <c r="AV2490" s="111"/>
      <c r="AW2490" s="120"/>
      <c r="AX2490" s="119">
        <f>SUM(AX2491:AX2493)</f>
        <v>100</v>
      </c>
      <c r="AY2490" s="88"/>
      <c r="AZ2490" s="79"/>
      <c r="BA2490" s="80"/>
      <c r="BB2490" s="71"/>
      <c r="BC2490" s="95"/>
      <c r="BD2490" s="41">
        <v>4</v>
      </c>
      <c r="BE2490" s="52">
        <v>46</v>
      </c>
      <c r="BF2490" s="103">
        <v>4633</v>
      </c>
      <c r="BG2490" s="279" t="s">
        <v>51</v>
      </c>
    </row>
    <row r="2491" spans="1:59" s="63" customFormat="1" ht="12.75" x14ac:dyDescent="0.2">
      <c r="A2491" s="196">
        <v>4</v>
      </c>
      <c r="B2491" s="197" t="s">
        <v>422</v>
      </c>
      <c r="C2491" s="208">
        <v>46</v>
      </c>
      <c r="D2491" s="209" t="s">
        <v>867</v>
      </c>
      <c r="E2491" s="212">
        <v>4633</v>
      </c>
      <c r="F2491" s="213" t="s">
        <v>1237</v>
      </c>
      <c r="G2491" s="231"/>
      <c r="H2491" s="89" t="s">
        <v>52</v>
      </c>
      <c r="I2491" s="90" t="s">
        <v>863</v>
      </c>
      <c r="J2491" s="90" t="s">
        <v>860</v>
      </c>
      <c r="K2491" s="90" t="s">
        <v>64</v>
      </c>
      <c r="L2491" s="90" t="s">
        <v>528</v>
      </c>
      <c r="M2491" s="91"/>
      <c r="N2491" s="312">
        <v>1</v>
      </c>
      <c r="O2491" s="313">
        <f>N2491/N$2490</f>
        <v>1</v>
      </c>
      <c r="P2491" s="104"/>
      <c r="Q2491" s="92"/>
      <c r="R2491" s="92"/>
      <c r="S2491" s="92"/>
      <c r="T2491" s="92"/>
      <c r="U2491" s="92"/>
      <c r="V2491" s="92"/>
      <c r="W2491" s="92"/>
      <c r="X2491" s="109">
        <f>P2491*P$7+Q2491*Q$7+R2491*R$7+S2491*S$7+T2491*T$7+U2491*U$7+V2491*V$7+W2491*W$7</f>
        <v>0</v>
      </c>
      <c r="Y2491" s="83"/>
      <c r="Z2491" s="110">
        <f>X2491*$O2491</f>
        <v>0</v>
      </c>
      <c r="AA2491" s="111"/>
      <c r="AB2491" s="92"/>
      <c r="AC2491" s="92"/>
      <c r="AD2491" s="92"/>
      <c r="AE2491" s="92"/>
      <c r="AF2491" s="92"/>
      <c r="AG2491" s="92"/>
      <c r="AH2491" s="92"/>
      <c r="AI2491" s="109">
        <f>AB2491*AB$7+AC2491*AC$7+AD2491*AD$7+AE2491*AE$7+AF2491*AF$7+AG2491*AG$7+AH2491*AH$7</f>
        <v>0</v>
      </c>
      <c r="AJ2491" s="83"/>
      <c r="AK2491" s="110">
        <f>AI2491*$O2491</f>
        <v>0</v>
      </c>
      <c r="AL2491" s="111"/>
      <c r="AM2491" s="92"/>
      <c r="AN2491" s="92"/>
      <c r="AO2491" s="92"/>
      <c r="AP2491" s="92">
        <v>1</v>
      </c>
      <c r="AQ2491" s="92"/>
      <c r="AR2491" s="92"/>
      <c r="AS2491" s="92"/>
      <c r="AT2491" s="92"/>
      <c r="AU2491" s="92"/>
      <c r="AV2491" s="109">
        <f>AM2491*AM$7+AN2491*AN$7+AO2491*AO$7+AP2491*AP$7+AQ2491*AQ$7+AR2491*AR$7+AS2491*AS$7+AT2491*AT$7+AU2491*AU$7</f>
        <v>100</v>
      </c>
      <c r="AW2491" s="75"/>
      <c r="AX2491" s="110">
        <f>AV2491*$O2491</f>
        <v>100</v>
      </c>
      <c r="AY2491" s="83"/>
      <c r="AZ2491" s="93"/>
      <c r="BA2491" s="94" t="s">
        <v>105</v>
      </c>
      <c r="BB2491" s="71"/>
      <c r="BC2491" s="95"/>
      <c r="BD2491" s="41">
        <v>4</v>
      </c>
      <c r="BE2491" s="52">
        <v>46</v>
      </c>
      <c r="BF2491" s="103">
        <v>4633</v>
      </c>
      <c r="BG2491" s="280" t="s">
        <v>52</v>
      </c>
    </row>
    <row r="2492" spans="1:59" s="63" customFormat="1" ht="12.75" x14ac:dyDescent="0.2">
      <c r="A2492" s="196">
        <v>4</v>
      </c>
      <c r="B2492" s="197" t="s">
        <v>422</v>
      </c>
      <c r="C2492" s="208">
        <v>46</v>
      </c>
      <c r="D2492" s="209" t="s">
        <v>867</v>
      </c>
      <c r="E2492" s="212">
        <v>4633</v>
      </c>
      <c r="F2492" s="213" t="s">
        <v>1237</v>
      </c>
      <c r="G2492" s="231"/>
      <c r="H2492" s="89"/>
      <c r="I2492" s="90"/>
      <c r="J2492" s="90"/>
      <c r="K2492" s="90"/>
      <c r="L2492" s="90"/>
      <c r="M2492" s="91"/>
      <c r="N2492" s="312"/>
      <c r="O2492" s="313">
        <f>N2492/N$2490</f>
        <v>0</v>
      </c>
      <c r="P2492" s="104"/>
      <c r="Q2492" s="92"/>
      <c r="R2492" s="92"/>
      <c r="S2492" s="92"/>
      <c r="T2492" s="92"/>
      <c r="U2492" s="92"/>
      <c r="V2492" s="92"/>
      <c r="W2492" s="92"/>
      <c r="X2492" s="109">
        <f t="shared" ref="X2492:X2493" si="350">P2492*P$7+Q2492*Q$7+R2492*R$7+S2492*S$7+T2492*T$7+U2492*U$7+V2492*V$7+W2492*W$7</f>
        <v>0</v>
      </c>
      <c r="Y2492" s="83"/>
      <c r="Z2492" s="110">
        <f t="shared" ref="Z2492:Z2493" si="351">X2492*$O2492</f>
        <v>0</v>
      </c>
      <c r="AA2492" s="111"/>
      <c r="AB2492" s="92"/>
      <c r="AC2492" s="92"/>
      <c r="AD2492" s="92"/>
      <c r="AE2492" s="92"/>
      <c r="AF2492" s="92"/>
      <c r="AG2492" s="92"/>
      <c r="AH2492" s="92"/>
      <c r="AI2492" s="109">
        <f t="shared" ref="AI2492:AI2493" si="352">AB2492*AB$7+AC2492*AC$7+AD2492*AD$7+AE2492*AE$7+AF2492*AF$7+AG2492*AG$7+AH2492*AH$7</f>
        <v>0</v>
      </c>
      <c r="AJ2492" s="83"/>
      <c r="AK2492" s="110">
        <f t="shared" ref="AK2492:AK2493" si="353">AI2492*$O2492</f>
        <v>0</v>
      </c>
      <c r="AL2492" s="111"/>
      <c r="AM2492" s="92"/>
      <c r="AN2492" s="92"/>
      <c r="AO2492" s="92"/>
      <c r="AP2492" s="92"/>
      <c r="AQ2492" s="92"/>
      <c r="AR2492" s="92"/>
      <c r="AS2492" s="92"/>
      <c r="AT2492" s="92"/>
      <c r="AU2492" s="92"/>
      <c r="AV2492" s="109">
        <f t="shared" ref="AV2492:AV2493" si="354">AM2492*AM$7+AN2492*AN$7+AO2492*AO$7+AP2492*AP$7+AQ2492*AQ$7+AR2492*AR$7+AS2492*AS$7+AT2492*AT$7+AU2492*AU$7</f>
        <v>0</v>
      </c>
      <c r="AW2492" s="75"/>
      <c r="AX2492" s="110">
        <f t="shared" ref="AX2492:AX2493" si="355">AV2492*$O2492</f>
        <v>0</v>
      </c>
      <c r="AY2492" s="111"/>
      <c r="AZ2492" s="93"/>
      <c r="BA2492" s="94"/>
      <c r="BB2492" s="71"/>
      <c r="BC2492" s="95"/>
      <c r="BD2492" s="41">
        <v>4</v>
      </c>
      <c r="BE2492" s="52">
        <v>46</v>
      </c>
      <c r="BF2492" s="103">
        <v>4633</v>
      </c>
      <c r="BG2492" s="280" t="s">
        <v>52</v>
      </c>
    </row>
    <row r="2493" spans="1:59" s="63" customFormat="1" ht="12.75" x14ac:dyDescent="0.2">
      <c r="A2493" s="196">
        <v>4</v>
      </c>
      <c r="B2493" s="197" t="s">
        <v>422</v>
      </c>
      <c r="C2493" s="208">
        <v>46</v>
      </c>
      <c r="D2493" s="209" t="s">
        <v>867</v>
      </c>
      <c r="E2493" s="212">
        <v>4633</v>
      </c>
      <c r="F2493" s="213" t="s">
        <v>1237</v>
      </c>
      <c r="G2493" s="231"/>
      <c r="H2493" s="89"/>
      <c r="I2493" s="90"/>
      <c r="J2493" s="90"/>
      <c r="K2493" s="90"/>
      <c r="L2493" s="90"/>
      <c r="M2493" s="91"/>
      <c r="N2493" s="312"/>
      <c r="O2493" s="313">
        <f>N2493/N$2490</f>
        <v>0</v>
      </c>
      <c r="P2493" s="104"/>
      <c r="Q2493" s="92"/>
      <c r="R2493" s="92"/>
      <c r="S2493" s="92"/>
      <c r="T2493" s="92"/>
      <c r="U2493" s="92"/>
      <c r="V2493" s="92"/>
      <c r="W2493" s="92"/>
      <c r="X2493" s="109">
        <f t="shared" si="350"/>
        <v>0</v>
      </c>
      <c r="Y2493" s="83"/>
      <c r="Z2493" s="110">
        <f t="shared" si="351"/>
        <v>0</v>
      </c>
      <c r="AA2493" s="111"/>
      <c r="AB2493" s="92"/>
      <c r="AC2493" s="92"/>
      <c r="AD2493" s="92"/>
      <c r="AE2493" s="92"/>
      <c r="AF2493" s="92"/>
      <c r="AG2493" s="92"/>
      <c r="AH2493" s="92"/>
      <c r="AI2493" s="109">
        <f t="shared" si="352"/>
        <v>0</v>
      </c>
      <c r="AJ2493" s="83"/>
      <c r="AK2493" s="110">
        <f t="shared" si="353"/>
        <v>0</v>
      </c>
      <c r="AL2493" s="111"/>
      <c r="AM2493" s="92"/>
      <c r="AN2493" s="92"/>
      <c r="AO2493" s="92"/>
      <c r="AP2493" s="92"/>
      <c r="AQ2493" s="92"/>
      <c r="AR2493" s="92"/>
      <c r="AS2493" s="92"/>
      <c r="AT2493" s="92"/>
      <c r="AU2493" s="92"/>
      <c r="AV2493" s="109">
        <f t="shared" si="354"/>
        <v>0</v>
      </c>
      <c r="AW2493" s="75"/>
      <c r="AX2493" s="110">
        <f t="shared" si="355"/>
        <v>0</v>
      </c>
      <c r="AY2493" s="111"/>
      <c r="AZ2493" s="93"/>
      <c r="BA2493" s="94"/>
      <c r="BB2493" s="71"/>
      <c r="BC2493" s="95"/>
      <c r="BD2493" s="41">
        <v>4</v>
      </c>
      <c r="BE2493" s="52">
        <v>46</v>
      </c>
      <c r="BF2493" s="103">
        <v>4633</v>
      </c>
      <c r="BG2493" s="280" t="s">
        <v>52</v>
      </c>
    </row>
    <row r="2494" spans="1:59" s="63" customFormat="1" ht="12.75" x14ac:dyDescent="0.2">
      <c r="A2494" s="196">
        <v>4</v>
      </c>
      <c r="B2494" s="197" t="s">
        <v>422</v>
      </c>
      <c r="C2494" s="208">
        <v>46</v>
      </c>
      <c r="D2494" s="209" t="s">
        <v>867</v>
      </c>
      <c r="E2494" s="212">
        <v>4633</v>
      </c>
      <c r="F2494" s="213" t="s">
        <v>1237</v>
      </c>
      <c r="G2494" s="231"/>
      <c r="H2494" s="65"/>
      <c r="I2494" s="222"/>
      <c r="J2494" s="66"/>
      <c r="K2494" s="66"/>
      <c r="L2494" s="66"/>
      <c r="M2494" s="64"/>
      <c r="N2494" s="304"/>
      <c r="O2494" s="305"/>
      <c r="P2494" s="127"/>
      <c r="Q2494" s="67"/>
      <c r="R2494" s="67"/>
      <c r="S2494" s="67"/>
      <c r="T2494" s="67"/>
      <c r="U2494" s="67"/>
      <c r="V2494" s="67"/>
      <c r="W2494" s="67"/>
      <c r="X2494" s="67"/>
      <c r="Y2494" s="68"/>
      <c r="Z2494" s="68"/>
      <c r="AA2494" s="68"/>
      <c r="AB2494" s="67"/>
      <c r="AC2494" s="67"/>
      <c r="AD2494" s="67"/>
      <c r="AE2494" s="67"/>
      <c r="AF2494" s="67"/>
      <c r="AG2494" s="67"/>
      <c r="AH2494" s="67"/>
      <c r="AI2494" s="67"/>
      <c r="AJ2494" s="68"/>
      <c r="AK2494" s="68"/>
      <c r="AL2494" s="68"/>
      <c r="AM2494" s="67"/>
      <c r="AN2494" s="67"/>
      <c r="AO2494" s="67"/>
      <c r="AP2494" s="67"/>
      <c r="AQ2494" s="67"/>
      <c r="AR2494" s="67"/>
      <c r="AS2494" s="67"/>
      <c r="AT2494" s="67"/>
      <c r="AU2494" s="67"/>
      <c r="AV2494" s="67"/>
      <c r="AW2494" s="67"/>
      <c r="AX2494" s="68"/>
      <c r="AY2494" s="68"/>
      <c r="AZ2494" s="69"/>
      <c r="BA2494" s="70"/>
      <c r="BB2494" s="71"/>
      <c r="BC2494" s="95"/>
      <c r="BD2494" s="41">
        <v>4</v>
      </c>
      <c r="BE2494" s="52">
        <v>46</v>
      </c>
      <c r="BF2494" s="103">
        <v>4633</v>
      </c>
      <c r="BG2494" s="275"/>
    </row>
    <row r="2495" spans="1:59" s="63" customFormat="1" ht="12.75" x14ac:dyDescent="0.2">
      <c r="A2495" s="196">
        <v>4</v>
      </c>
      <c r="B2495" s="197" t="s">
        <v>422</v>
      </c>
      <c r="C2495" s="208">
        <v>46</v>
      </c>
      <c r="D2495" s="209" t="s">
        <v>867</v>
      </c>
      <c r="E2495" s="212">
        <v>4633</v>
      </c>
      <c r="F2495" s="213" t="s">
        <v>1237</v>
      </c>
      <c r="G2495" s="232"/>
      <c r="H2495" s="97"/>
      <c r="I2495" s="224"/>
      <c r="J2495" s="98"/>
      <c r="K2495" s="98"/>
      <c r="L2495" s="98"/>
      <c r="M2495" s="96"/>
      <c r="N2495" s="307"/>
      <c r="O2495" s="246"/>
      <c r="P2495" s="124"/>
      <c r="Q2495" s="99"/>
      <c r="R2495" s="99"/>
      <c r="S2495" s="99"/>
      <c r="T2495" s="99"/>
      <c r="U2495" s="99"/>
      <c r="V2495" s="99"/>
      <c r="W2495" s="99"/>
      <c r="X2495" s="99"/>
      <c r="Y2495" s="100"/>
      <c r="Z2495" s="100"/>
      <c r="AA2495" s="100"/>
      <c r="AB2495" s="99"/>
      <c r="AC2495" s="99"/>
      <c r="AD2495" s="99"/>
      <c r="AE2495" s="99"/>
      <c r="AF2495" s="99"/>
      <c r="AG2495" s="99"/>
      <c r="AH2495" s="99"/>
      <c r="AI2495" s="99"/>
      <c r="AJ2495" s="100"/>
      <c r="AK2495" s="100"/>
      <c r="AL2495" s="100"/>
      <c r="AM2495" s="99"/>
      <c r="AN2495" s="99"/>
      <c r="AO2495" s="99"/>
      <c r="AP2495" s="99"/>
      <c r="AQ2495" s="99"/>
      <c r="AR2495" s="99"/>
      <c r="AS2495" s="99"/>
      <c r="AT2495" s="99"/>
      <c r="AU2495" s="99"/>
      <c r="AV2495" s="99"/>
      <c r="AW2495" s="99"/>
      <c r="AX2495" s="100"/>
      <c r="AY2495" s="100"/>
      <c r="AZ2495" s="101"/>
      <c r="BA2495" s="102"/>
      <c r="BB2495" s="95"/>
      <c r="BC2495" s="95"/>
      <c r="BD2495" s="41">
        <v>4</v>
      </c>
      <c r="BE2495" s="52">
        <v>46</v>
      </c>
      <c r="BF2495" s="103">
        <v>4633</v>
      </c>
      <c r="BG2495" s="277"/>
    </row>
    <row r="2496" spans="1:59" s="63" customFormat="1" ht="12.75" x14ac:dyDescent="0.2">
      <c r="A2496" s="196">
        <v>4</v>
      </c>
      <c r="B2496" s="197" t="s">
        <v>422</v>
      </c>
      <c r="C2496" s="208">
        <v>46</v>
      </c>
      <c r="D2496" s="209" t="s">
        <v>867</v>
      </c>
      <c r="E2496" s="210">
        <v>4634</v>
      </c>
      <c r="F2496" s="211" t="s">
        <v>1200</v>
      </c>
      <c r="G2496" s="230"/>
      <c r="H2496" s="56"/>
      <c r="I2496" s="221"/>
      <c r="J2496" s="57"/>
      <c r="K2496" s="57"/>
      <c r="L2496" s="57"/>
      <c r="M2496" s="55"/>
      <c r="N2496" s="303"/>
      <c r="O2496" s="245"/>
      <c r="P2496" s="122"/>
      <c r="Q2496" s="58"/>
      <c r="R2496" s="58"/>
      <c r="S2496" s="58"/>
      <c r="T2496" s="58"/>
      <c r="U2496" s="58"/>
      <c r="V2496" s="58"/>
      <c r="W2496" s="58"/>
      <c r="X2496" s="58"/>
      <c r="Y2496" s="59"/>
      <c r="Z2496" s="59"/>
      <c r="AA2496" s="59"/>
      <c r="AB2496" s="58"/>
      <c r="AC2496" s="58"/>
      <c r="AD2496" s="58"/>
      <c r="AE2496" s="58"/>
      <c r="AF2496" s="58"/>
      <c r="AG2496" s="58"/>
      <c r="AH2496" s="58"/>
      <c r="AI2496" s="58"/>
      <c r="AJ2496" s="59"/>
      <c r="AK2496" s="59"/>
      <c r="AL2496" s="59"/>
      <c r="AM2496" s="58"/>
      <c r="AN2496" s="58"/>
      <c r="AO2496" s="58"/>
      <c r="AP2496" s="58"/>
      <c r="AQ2496" s="58"/>
      <c r="AR2496" s="58"/>
      <c r="AS2496" s="58"/>
      <c r="AT2496" s="58"/>
      <c r="AU2496" s="58"/>
      <c r="AV2496" s="58"/>
      <c r="AW2496" s="58"/>
      <c r="AX2496" s="59"/>
      <c r="AY2496" s="59"/>
      <c r="AZ2496" s="60"/>
      <c r="BA2496" s="61"/>
      <c r="BB2496" s="54"/>
      <c r="BC2496" s="54"/>
      <c r="BD2496" s="41">
        <v>4</v>
      </c>
      <c r="BE2496" s="52">
        <v>46</v>
      </c>
      <c r="BF2496" s="62">
        <v>4634</v>
      </c>
      <c r="BG2496" s="274"/>
    </row>
    <row r="2497" spans="1:59" s="63" customFormat="1" ht="12.75" x14ac:dyDescent="0.2">
      <c r="A2497" s="196">
        <v>4</v>
      </c>
      <c r="B2497" s="197" t="s">
        <v>422</v>
      </c>
      <c r="C2497" s="208">
        <v>46</v>
      </c>
      <c r="D2497" s="209" t="s">
        <v>867</v>
      </c>
      <c r="E2497" s="210">
        <v>4634</v>
      </c>
      <c r="F2497" s="211" t="s">
        <v>1200</v>
      </c>
      <c r="G2497" s="231"/>
      <c r="H2497" s="65"/>
      <c r="I2497" s="222"/>
      <c r="J2497" s="66"/>
      <c r="K2497" s="66"/>
      <c r="L2497" s="66"/>
      <c r="M2497" s="64"/>
      <c r="N2497" s="304"/>
      <c r="O2497" s="305"/>
      <c r="P2497" s="127"/>
      <c r="Q2497" s="67"/>
      <c r="R2497" s="67"/>
      <c r="S2497" s="67"/>
      <c r="T2497" s="67"/>
      <c r="U2497" s="67"/>
      <c r="V2497" s="67"/>
      <c r="W2497" s="67"/>
      <c r="X2497" s="67"/>
      <c r="Y2497" s="68"/>
      <c r="Z2497" s="68"/>
      <c r="AA2497" s="68"/>
      <c r="AB2497" s="67"/>
      <c r="AC2497" s="67"/>
      <c r="AD2497" s="67"/>
      <c r="AE2497" s="67"/>
      <c r="AF2497" s="67"/>
      <c r="AG2497" s="67"/>
      <c r="AH2497" s="67"/>
      <c r="AI2497" s="67"/>
      <c r="AJ2497" s="68"/>
      <c r="AK2497" s="68"/>
      <c r="AL2497" s="68"/>
      <c r="AM2497" s="67"/>
      <c r="AN2497" s="67"/>
      <c r="AO2497" s="67"/>
      <c r="AP2497" s="67"/>
      <c r="AQ2497" s="67"/>
      <c r="AR2497" s="67"/>
      <c r="AS2497" s="67"/>
      <c r="AT2497" s="67"/>
      <c r="AU2497" s="67"/>
      <c r="AV2497" s="67"/>
      <c r="AW2497" s="67"/>
      <c r="AX2497" s="68"/>
      <c r="AY2497" s="68"/>
      <c r="AZ2497" s="69"/>
      <c r="BA2497" s="70"/>
      <c r="BB2497" s="71"/>
      <c r="BC2497" s="54"/>
      <c r="BD2497" s="41">
        <v>4</v>
      </c>
      <c r="BE2497" s="52">
        <v>46</v>
      </c>
      <c r="BF2497" s="62">
        <v>4634</v>
      </c>
      <c r="BG2497" s="275"/>
    </row>
    <row r="2498" spans="1:59" s="63" customFormat="1" ht="12.75" x14ac:dyDescent="0.2">
      <c r="A2498" s="196">
        <v>4</v>
      </c>
      <c r="B2498" s="197" t="s">
        <v>422</v>
      </c>
      <c r="C2498" s="208">
        <v>46</v>
      </c>
      <c r="D2498" s="209" t="s">
        <v>867</v>
      </c>
      <c r="E2498" s="210">
        <v>4634</v>
      </c>
      <c r="F2498" s="211" t="s">
        <v>1200</v>
      </c>
      <c r="G2498" s="231"/>
      <c r="H2498" s="72" t="s">
        <v>47</v>
      </c>
      <c r="I2498" s="223"/>
      <c r="J2498" s="73"/>
      <c r="K2498" s="73"/>
      <c r="L2498" s="73"/>
      <c r="M2498" s="74"/>
      <c r="N2498" s="247"/>
      <c r="O2498" s="306"/>
      <c r="P2498" s="105"/>
      <c r="Q2498" s="75"/>
      <c r="R2498" s="75"/>
      <c r="S2498" s="75"/>
      <c r="T2498" s="75"/>
      <c r="U2498" s="75"/>
      <c r="V2498" s="75"/>
      <c r="W2498" s="75"/>
      <c r="X2498" s="75"/>
      <c r="Y2498" s="76">
        <f>IF(ISNUMBER(VLOOKUP(Y2500,P$7:W$7,MATCH(Y2500,P$7:W$7))),VLOOKUP(Y2500,P$7:W$7,MATCH(Y2500,P$7:W$7)),IF(N2502=0,"No Data",IF(Y2500&gt;0,"&lt;100",0)))</f>
        <v>5000</v>
      </c>
      <c r="Z2498" s="77">
        <f>IF(ISNUMBER(VLOOKUP(Z2502,P$7:W$7,MATCH(Z2502,P$7:W$7))),VLOOKUP(Z2502,P$7:W$7,MATCH(Z2502,P$7:W$7)),IF(N2502=0,"No Data",IF(Z2502&gt;0,"&lt;100",0)))</f>
        <v>5000</v>
      </c>
      <c r="AA2498" s="106">
        <f>IF(ISNUMBER(Z2498),Z2498,0)</f>
        <v>5000</v>
      </c>
      <c r="AB2498" s="75"/>
      <c r="AC2498" s="75"/>
      <c r="AD2498" s="75"/>
      <c r="AE2498" s="75"/>
      <c r="AF2498" s="75"/>
      <c r="AG2498" s="75"/>
      <c r="AH2498" s="75"/>
      <c r="AI2498" s="75"/>
      <c r="AJ2498" s="76">
        <f>IF(ISNUMBER(VLOOKUP(AJ2500,AB$7:AH$7,MATCH(AJ2500,AB$7:AH$7))),VLOOKUP(AJ2500,AB$7:AH$7,MATCH(AJ2500,AB$7:AH$7)),IF(N2502=0,"No Data",IF(AJ2500&gt;0,"&lt;50",0)))</f>
        <v>0</v>
      </c>
      <c r="AK2498" s="77">
        <f>IF(ISNUMBER(VLOOKUP(AK2502,AB$7:AH$7,MATCH(AK2502,AB$7:AH$7))),VLOOKUP(AK2502,AB$7:AH$7,MATCH(AK2502,AB$7:AH$7)),IF(N2502=0,"No Data",IF(AK2502&gt;0,"&lt;50",0)))</f>
        <v>0</v>
      </c>
      <c r="AL2498" s="106">
        <f>IF(ISNUMBER(AK2498),AK2498,0)</f>
        <v>0</v>
      </c>
      <c r="AM2498" s="75"/>
      <c r="AN2498" s="75"/>
      <c r="AO2498" s="75"/>
      <c r="AP2498" s="75"/>
      <c r="AQ2498" s="75"/>
      <c r="AR2498" s="75"/>
      <c r="AS2498" s="75"/>
      <c r="AT2498" s="75"/>
      <c r="AU2498" s="75"/>
      <c r="AV2498" s="75"/>
      <c r="AW2498" s="76">
        <f>IF(ISNUMBER(VLOOKUP(AW2500,AM$7:AU$7,MATCH(AW2500,AM$7:AU$7))),VLOOKUP(AW2500,AM$7:AU$7,MATCH(AW2500,AM$7:AU$7)),IF(N2502=0,"No Data",IF(AW2500&gt;0,"&lt;10",0)))</f>
        <v>100</v>
      </c>
      <c r="AX2498" s="77">
        <f>IF(ISNUMBER(VLOOKUP(AX2502,AM$7:AU$7,MATCH(AX2502,AM$7:AU$7))),VLOOKUP(AX2502,AM$7:AU$7,MATCH(AX2502,AM$7:AU$7)),IF(N2502=0,"No Data",IF(AX2502&gt;0,"&lt;10",0)))</f>
        <v>100</v>
      </c>
      <c r="AY2498" s="106">
        <f>IF(ISNUMBER(AX2498),AX2498,0)</f>
        <v>100</v>
      </c>
      <c r="AZ2498" s="79"/>
      <c r="BA2498" s="80"/>
      <c r="BB2498" s="71"/>
      <c r="BC2498" s="54"/>
      <c r="BD2498" s="41">
        <v>4</v>
      </c>
      <c r="BE2498" s="52">
        <v>46</v>
      </c>
      <c r="BF2498" s="62">
        <v>4634</v>
      </c>
      <c r="BG2498" s="276" t="s">
        <v>47</v>
      </c>
    </row>
    <row r="2499" spans="1:59" s="63" customFormat="1" ht="12.75" x14ac:dyDescent="0.2">
      <c r="A2499" s="196">
        <v>4</v>
      </c>
      <c r="B2499" s="197" t="s">
        <v>422</v>
      </c>
      <c r="C2499" s="208">
        <v>46</v>
      </c>
      <c r="D2499" s="209" t="s">
        <v>867</v>
      </c>
      <c r="E2499" s="210">
        <v>4634</v>
      </c>
      <c r="F2499" s="211" t="s">
        <v>1200</v>
      </c>
      <c r="G2499" s="231"/>
      <c r="H2499" s="81" t="s">
        <v>48</v>
      </c>
      <c r="I2499" s="223"/>
      <c r="J2499" s="73"/>
      <c r="K2499" s="73"/>
      <c r="L2499" s="73"/>
      <c r="M2499" s="74"/>
      <c r="N2499" s="247"/>
      <c r="O2499" s="306"/>
      <c r="P2499" s="105"/>
      <c r="Q2499" s="75"/>
      <c r="R2499" s="75"/>
      <c r="S2499" s="75"/>
      <c r="T2499" s="75"/>
      <c r="U2499" s="75"/>
      <c r="V2499" s="75"/>
      <c r="W2499" s="75"/>
      <c r="X2499" s="75"/>
      <c r="Y2499" s="82">
        <f>MIN(X2503:X2512)</f>
        <v>0</v>
      </c>
      <c r="Z2499" s="83"/>
      <c r="AA2499" s="83"/>
      <c r="AB2499" s="75"/>
      <c r="AC2499" s="75"/>
      <c r="AD2499" s="75"/>
      <c r="AE2499" s="75"/>
      <c r="AF2499" s="75"/>
      <c r="AG2499" s="75"/>
      <c r="AH2499" s="75"/>
      <c r="AI2499" s="75"/>
      <c r="AJ2499" s="82">
        <f>MIN(AI2503:AI2512)</f>
        <v>0</v>
      </c>
      <c r="AK2499" s="83"/>
      <c r="AL2499" s="83"/>
      <c r="AM2499" s="75"/>
      <c r="AN2499" s="75"/>
      <c r="AO2499" s="75"/>
      <c r="AP2499" s="75"/>
      <c r="AQ2499" s="75"/>
      <c r="AR2499" s="75"/>
      <c r="AS2499" s="75"/>
      <c r="AT2499" s="75"/>
      <c r="AU2499" s="75"/>
      <c r="AV2499" s="75"/>
      <c r="AW2499" s="82">
        <f>MIN(AV2503:AV2512)</f>
        <v>50</v>
      </c>
      <c r="AX2499" s="83"/>
      <c r="AY2499" s="83"/>
      <c r="AZ2499" s="79"/>
      <c r="BA2499" s="80"/>
      <c r="BB2499" s="71"/>
      <c r="BC2499" s="54"/>
      <c r="BD2499" s="41">
        <v>4</v>
      </c>
      <c r="BE2499" s="52">
        <v>46</v>
      </c>
      <c r="BF2499" s="62">
        <v>4634</v>
      </c>
      <c r="BG2499" s="278" t="s">
        <v>48</v>
      </c>
    </row>
    <row r="2500" spans="1:59" s="63" customFormat="1" ht="12.75" x14ac:dyDescent="0.2">
      <c r="A2500" s="196">
        <v>4</v>
      </c>
      <c r="B2500" s="197" t="s">
        <v>422</v>
      </c>
      <c r="C2500" s="208">
        <v>46</v>
      </c>
      <c r="D2500" s="209" t="s">
        <v>867</v>
      </c>
      <c r="E2500" s="210">
        <v>4634</v>
      </c>
      <c r="F2500" s="211" t="s">
        <v>1200</v>
      </c>
      <c r="G2500" s="231"/>
      <c r="H2500" s="81" t="s">
        <v>49</v>
      </c>
      <c r="I2500" s="223"/>
      <c r="J2500" s="73"/>
      <c r="K2500" s="73"/>
      <c r="L2500" s="73"/>
      <c r="M2500" s="74"/>
      <c r="N2500" s="247"/>
      <c r="O2500" s="306"/>
      <c r="P2500" s="105"/>
      <c r="Q2500" s="75"/>
      <c r="R2500" s="75"/>
      <c r="S2500" s="75"/>
      <c r="T2500" s="75"/>
      <c r="U2500" s="75"/>
      <c r="V2500" s="75"/>
      <c r="W2500" s="75"/>
      <c r="X2500" s="75"/>
      <c r="Y2500" s="84">
        <f>IF(ISNUMBER(AVERAGE(X2503:X2512)),AVERAGE(X2503:X2512),0)</f>
        <v>7500</v>
      </c>
      <c r="Z2500" s="83"/>
      <c r="AA2500" s="83"/>
      <c r="AB2500" s="75"/>
      <c r="AC2500" s="75"/>
      <c r="AD2500" s="75"/>
      <c r="AE2500" s="75"/>
      <c r="AF2500" s="75"/>
      <c r="AG2500" s="75"/>
      <c r="AH2500" s="75"/>
      <c r="AI2500" s="75"/>
      <c r="AJ2500" s="84">
        <f>IF(ISNUMBER(AVERAGE(AI2503:AI2512)),AVERAGE(AI2503:AI2512),0)</f>
        <v>0</v>
      </c>
      <c r="AK2500" s="83"/>
      <c r="AL2500" s="83"/>
      <c r="AM2500" s="75"/>
      <c r="AN2500" s="75"/>
      <c r="AO2500" s="75"/>
      <c r="AP2500" s="75"/>
      <c r="AQ2500" s="75"/>
      <c r="AR2500" s="75"/>
      <c r="AS2500" s="75"/>
      <c r="AT2500" s="75"/>
      <c r="AU2500" s="75"/>
      <c r="AV2500" s="75"/>
      <c r="AW2500" s="84">
        <f>IF(ISNUMBER(AVERAGE(AV2503:AV2512)),AVERAGE(AV2503:AV2512),0)</f>
        <v>135</v>
      </c>
      <c r="AX2500" s="83"/>
      <c r="AY2500" s="83"/>
      <c r="AZ2500" s="79"/>
      <c r="BA2500" s="80"/>
      <c r="BB2500" s="71"/>
      <c r="BC2500" s="54"/>
      <c r="BD2500" s="41">
        <v>4</v>
      </c>
      <c r="BE2500" s="52">
        <v>46</v>
      </c>
      <c r="BF2500" s="62">
        <v>4634</v>
      </c>
      <c r="BG2500" s="278" t="s">
        <v>49</v>
      </c>
    </row>
    <row r="2501" spans="1:59" s="63" customFormat="1" ht="12.75" x14ac:dyDescent="0.2">
      <c r="A2501" s="196">
        <v>4</v>
      </c>
      <c r="B2501" s="197" t="s">
        <v>422</v>
      </c>
      <c r="C2501" s="208">
        <v>46</v>
      </c>
      <c r="D2501" s="209" t="s">
        <v>867</v>
      </c>
      <c r="E2501" s="210">
        <v>4634</v>
      </c>
      <c r="F2501" s="211" t="s">
        <v>1200</v>
      </c>
      <c r="G2501" s="231"/>
      <c r="H2501" s="81" t="s">
        <v>50</v>
      </c>
      <c r="I2501" s="223"/>
      <c r="J2501" s="73"/>
      <c r="K2501" s="73"/>
      <c r="L2501" s="73"/>
      <c r="M2501" s="74"/>
      <c r="N2501" s="247"/>
      <c r="O2501" s="306"/>
      <c r="P2501" s="105"/>
      <c r="Q2501" s="75"/>
      <c r="R2501" s="75"/>
      <c r="S2501" s="75"/>
      <c r="T2501" s="75"/>
      <c r="U2501" s="75"/>
      <c r="V2501" s="75"/>
      <c r="W2501" s="75"/>
      <c r="X2501" s="75"/>
      <c r="Y2501" s="84">
        <f>MAX(X2503:X2512)</f>
        <v>25000</v>
      </c>
      <c r="Z2501" s="83"/>
      <c r="AA2501" s="83"/>
      <c r="AB2501" s="75"/>
      <c r="AC2501" s="75"/>
      <c r="AD2501" s="75"/>
      <c r="AE2501" s="75"/>
      <c r="AF2501" s="75"/>
      <c r="AG2501" s="75"/>
      <c r="AH2501" s="75"/>
      <c r="AI2501" s="75"/>
      <c r="AJ2501" s="84">
        <f>MAX(AI2503:AI2512)</f>
        <v>0</v>
      </c>
      <c r="AK2501" s="83"/>
      <c r="AL2501" s="83"/>
      <c r="AM2501" s="75"/>
      <c r="AN2501" s="75"/>
      <c r="AO2501" s="75"/>
      <c r="AP2501" s="75"/>
      <c r="AQ2501" s="75"/>
      <c r="AR2501" s="75"/>
      <c r="AS2501" s="75"/>
      <c r="AT2501" s="75"/>
      <c r="AU2501" s="75"/>
      <c r="AV2501" s="75"/>
      <c r="AW2501" s="84">
        <f>MAX(AV2503:AV2512)</f>
        <v>250</v>
      </c>
      <c r="AX2501" s="83"/>
      <c r="AY2501" s="83"/>
      <c r="AZ2501" s="79"/>
      <c r="BA2501" s="80"/>
      <c r="BB2501" s="71"/>
      <c r="BC2501" s="54"/>
      <c r="BD2501" s="41">
        <v>4</v>
      </c>
      <c r="BE2501" s="52">
        <v>46</v>
      </c>
      <c r="BF2501" s="62">
        <v>4634</v>
      </c>
      <c r="BG2501" s="278" t="s">
        <v>50</v>
      </c>
    </row>
    <row r="2502" spans="1:59" s="63" customFormat="1" ht="12.75" x14ac:dyDescent="0.2">
      <c r="A2502" s="196">
        <v>4</v>
      </c>
      <c r="B2502" s="197" t="s">
        <v>422</v>
      </c>
      <c r="C2502" s="208">
        <v>46</v>
      </c>
      <c r="D2502" s="209" t="s">
        <v>867</v>
      </c>
      <c r="E2502" s="210">
        <v>4634</v>
      </c>
      <c r="F2502" s="211" t="s">
        <v>1200</v>
      </c>
      <c r="G2502" s="231"/>
      <c r="H2502" s="85" t="s">
        <v>51</v>
      </c>
      <c r="I2502" s="223"/>
      <c r="J2502" s="73"/>
      <c r="K2502" s="73"/>
      <c r="L2502" s="73"/>
      <c r="M2502" s="74"/>
      <c r="N2502" s="248">
        <f>SUM(N2503:N2512)</f>
        <v>10</v>
      </c>
      <c r="O2502" s="293">
        <f>SUM(O2503:O2512)</f>
        <v>0.99999999999999989</v>
      </c>
      <c r="P2502" s="292"/>
      <c r="Q2502" s="87"/>
      <c r="R2502" s="87"/>
      <c r="S2502" s="87"/>
      <c r="T2502" s="87"/>
      <c r="U2502" s="87"/>
      <c r="V2502" s="87"/>
      <c r="W2502" s="87"/>
      <c r="X2502" s="87"/>
      <c r="Y2502" s="88"/>
      <c r="Z2502" s="119">
        <f>SUM(Z2503:Z2512)</f>
        <v>7500</v>
      </c>
      <c r="AA2502" s="120"/>
      <c r="AB2502" s="111"/>
      <c r="AC2502" s="111"/>
      <c r="AD2502" s="111"/>
      <c r="AE2502" s="111"/>
      <c r="AF2502" s="111"/>
      <c r="AG2502" s="111"/>
      <c r="AH2502" s="111"/>
      <c r="AI2502" s="111"/>
      <c r="AJ2502" s="120"/>
      <c r="AK2502" s="119">
        <f>SUM(AK2503:AK2512)</f>
        <v>0</v>
      </c>
      <c r="AL2502" s="120"/>
      <c r="AM2502" s="111"/>
      <c r="AN2502" s="111"/>
      <c r="AO2502" s="111"/>
      <c r="AP2502" s="111"/>
      <c r="AQ2502" s="111"/>
      <c r="AR2502" s="111"/>
      <c r="AS2502" s="111"/>
      <c r="AT2502" s="111"/>
      <c r="AU2502" s="111"/>
      <c r="AV2502" s="111"/>
      <c r="AW2502" s="120"/>
      <c r="AX2502" s="119">
        <f>SUM(AX2503:AX2512)</f>
        <v>135</v>
      </c>
      <c r="AY2502" s="88"/>
      <c r="AZ2502" s="79"/>
      <c r="BA2502" s="80"/>
      <c r="BB2502" s="71"/>
      <c r="BC2502" s="54"/>
      <c r="BD2502" s="41">
        <v>4</v>
      </c>
      <c r="BE2502" s="52">
        <v>46</v>
      </c>
      <c r="BF2502" s="62">
        <v>4634</v>
      </c>
      <c r="BG2502" s="279" t="s">
        <v>51</v>
      </c>
    </row>
    <row r="2503" spans="1:59" s="63" customFormat="1" ht="12.75" x14ac:dyDescent="0.2">
      <c r="A2503" s="196">
        <v>4</v>
      </c>
      <c r="B2503" s="197" t="s">
        <v>422</v>
      </c>
      <c r="C2503" s="208">
        <v>46</v>
      </c>
      <c r="D2503" s="209" t="s">
        <v>867</v>
      </c>
      <c r="E2503" s="210">
        <v>4634</v>
      </c>
      <c r="F2503" s="211" t="s">
        <v>1200</v>
      </c>
      <c r="G2503" s="231"/>
      <c r="H2503" s="89" t="s">
        <v>52</v>
      </c>
      <c r="I2503" s="90" t="s">
        <v>863</v>
      </c>
      <c r="J2503" s="90" t="s">
        <v>860</v>
      </c>
      <c r="K2503" s="90" t="s">
        <v>64</v>
      </c>
      <c r="L2503" s="90" t="s">
        <v>528</v>
      </c>
      <c r="M2503" s="91"/>
      <c r="N2503" s="312">
        <v>1</v>
      </c>
      <c r="O2503" s="313">
        <f>N2503/N$2502</f>
        <v>0.1</v>
      </c>
      <c r="P2503" s="104"/>
      <c r="Q2503" s="92"/>
      <c r="R2503" s="92"/>
      <c r="S2503" s="92"/>
      <c r="T2503" s="92"/>
      <c r="U2503" s="92"/>
      <c r="V2503" s="92"/>
      <c r="W2503" s="92"/>
      <c r="X2503" s="109">
        <f>P2503*P$7+Q2503*Q$7+R2503*R$7+S2503*S$7+T2503*T$7+U2503*U$7+V2503*V$7+W2503*W$7</f>
        <v>0</v>
      </c>
      <c r="Y2503" s="83"/>
      <c r="Z2503" s="110">
        <f>X2503*$O2503</f>
        <v>0</v>
      </c>
      <c r="AA2503" s="111"/>
      <c r="AB2503" s="92"/>
      <c r="AC2503" s="92"/>
      <c r="AD2503" s="92"/>
      <c r="AE2503" s="92"/>
      <c r="AF2503" s="92"/>
      <c r="AG2503" s="92"/>
      <c r="AH2503" s="92"/>
      <c r="AI2503" s="109">
        <f>AB2503*AB$7+AC2503*AC$7+AD2503*AD$7+AE2503*AE$7+AF2503*AF$7+AG2503*AG$7+AH2503*AH$7</f>
        <v>0</v>
      </c>
      <c r="AJ2503" s="83"/>
      <c r="AK2503" s="110">
        <f>AI2503*$O2503</f>
        <v>0</v>
      </c>
      <c r="AL2503" s="111"/>
      <c r="AM2503" s="92"/>
      <c r="AN2503" s="92"/>
      <c r="AO2503" s="92"/>
      <c r="AP2503" s="92">
        <v>1</v>
      </c>
      <c r="AQ2503" s="92"/>
      <c r="AR2503" s="92"/>
      <c r="AS2503" s="92"/>
      <c r="AT2503" s="92"/>
      <c r="AU2503" s="92"/>
      <c r="AV2503" s="109">
        <f>AM2503*AM$7+AN2503*AN$7+AO2503*AO$7+AP2503*AP$7+AQ2503*AQ$7+AR2503*AR$7+AS2503*AS$7+AT2503*AT$7+AU2503*AU$7</f>
        <v>100</v>
      </c>
      <c r="AW2503" s="75"/>
      <c r="AX2503" s="110">
        <f>AV2503*$O2503</f>
        <v>10</v>
      </c>
      <c r="AY2503" s="83"/>
      <c r="AZ2503" s="93"/>
      <c r="BA2503" s="94" t="s">
        <v>105</v>
      </c>
      <c r="BB2503" s="71"/>
      <c r="BC2503" s="54"/>
      <c r="BD2503" s="41">
        <v>4</v>
      </c>
      <c r="BE2503" s="52">
        <v>46</v>
      </c>
      <c r="BF2503" s="62">
        <v>4634</v>
      </c>
      <c r="BG2503" s="280" t="s">
        <v>52</v>
      </c>
    </row>
    <row r="2504" spans="1:59" s="63" customFormat="1" ht="12.75" x14ac:dyDescent="0.2">
      <c r="A2504" s="196">
        <v>4</v>
      </c>
      <c r="B2504" s="197" t="s">
        <v>422</v>
      </c>
      <c r="C2504" s="208">
        <v>46</v>
      </c>
      <c r="D2504" s="209" t="s">
        <v>867</v>
      </c>
      <c r="E2504" s="210">
        <v>4634</v>
      </c>
      <c r="F2504" s="211" t="s">
        <v>1200</v>
      </c>
      <c r="G2504" s="231"/>
      <c r="H2504" s="89"/>
      <c r="I2504" s="90" t="s">
        <v>898</v>
      </c>
      <c r="J2504" s="90"/>
      <c r="K2504" s="90" t="s">
        <v>64</v>
      </c>
      <c r="L2504" s="90" t="s">
        <v>271</v>
      </c>
      <c r="M2504" s="91"/>
      <c r="N2504" s="312">
        <v>1</v>
      </c>
      <c r="O2504" s="313">
        <f t="shared" ref="O2504:O2512" si="356">N2504/N$2502</f>
        <v>0.1</v>
      </c>
      <c r="P2504" s="104"/>
      <c r="Q2504" s="92"/>
      <c r="R2504" s="92"/>
      <c r="S2504" s="92"/>
      <c r="T2504" s="92"/>
      <c r="U2504" s="92"/>
      <c r="V2504" s="92"/>
      <c r="W2504" s="92"/>
      <c r="X2504" s="109">
        <f t="shared" ref="X2504:X2512" si="357">P2504*P$7+Q2504*Q$7+R2504*R$7+S2504*S$7+T2504*T$7+U2504*U$7+V2504*V$7+W2504*W$7</f>
        <v>0</v>
      </c>
      <c r="Y2504" s="83"/>
      <c r="Z2504" s="110">
        <f t="shared" ref="Z2504:Z2512" si="358">X2504*$O2504</f>
        <v>0</v>
      </c>
      <c r="AA2504" s="111"/>
      <c r="AB2504" s="92"/>
      <c r="AC2504" s="92"/>
      <c r="AD2504" s="92"/>
      <c r="AE2504" s="92"/>
      <c r="AF2504" s="92"/>
      <c r="AG2504" s="92"/>
      <c r="AH2504" s="92"/>
      <c r="AI2504" s="109">
        <f t="shared" ref="AI2504:AI2512" si="359">AB2504*AB$7+AC2504*AC$7+AD2504*AD$7+AE2504*AE$7+AF2504*AF$7+AG2504*AG$7+AH2504*AH$7</f>
        <v>0</v>
      </c>
      <c r="AJ2504" s="83"/>
      <c r="AK2504" s="110">
        <f t="shared" ref="AK2504:AK2512" si="360">AI2504*$O2504</f>
        <v>0</v>
      </c>
      <c r="AL2504" s="111"/>
      <c r="AM2504" s="92"/>
      <c r="AN2504" s="92"/>
      <c r="AO2504" s="92"/>
      <c r="AP2504" s="92"/>
      <c r="AQ2504" s="92">
        <v>1</v>
      </c>
      <c r="AR2504" s="92"/>
      <c r="AS2504" s="92"/>
      <c r="AT2504" s="92"/>
      <c r="AU2504" s="92"/>
      <c r="AV2504" s="109">
        <f t="shared" ref="AV2504:AV2512" si="361">AM2504*AM$7+AN2504*AN$7+AO2504*AO$7+AP2504*AP$7+AQ2504*AQ$7+AR2504*AR$7+AS2504*AS$7+AT2504*AT$7+AU2504*AU$7</f>
        <v>250</v>
      </c>
      <c r="AW2504" s="75"/>
      <c r="AX2504" s="110">
        <f t="shared" ref="AX2504:AX2512" si="362">AV2504*$O2504</f>
        <v>25</v>
      </c>
      <c r="AY2504" s="111"/>
      <c r="AZ2504" s="93"/>
      <c r="BA2504" s="94" t="s">
        <v>131</v>
      </c>
      <c r="BB2504" s="71"/>
      <c r="BC2504" s="54"/>
      <c r="BD2504" s="41">
        <v>4</v>
      </c>
      <c r="BE2504" s="52">
        <v>46</v>
      </c>
      <c r="BF2504" s="62">
        <v>4634</v>
      </c>
      <c r="BG2504" s="280" t="s">
        <v>52</v>
      </c>
    </row>
    <row r="2505" spans="1:59" s="63" customFormat="1" ht="12.75" x14ac:dyDescent="0.2">
      <c r="A2505" s="196">
        <v>4</v>
      </c>
      <c r="B2505" s="197" t="s">
        <v>422</v>
      </c>
      <c r="C2505" s="208">
        <v>46</v>
      </c>
      <c r="D2505" s="209" t="s">
        <v>867</v>
      </c>
      <c r="E2505" s="210">
        <v>4634</v>
      </c>
      <c r="F2505" s="211" t="s">
        <v>1200</v>
      </c>
      <c r="G2505" s="231"/>
      <c r="H2505" s="89"/>
      <c r="I2505" s="90" t="s">
        <v>899</v>
      </c>
      <c r="J2505" s="90"/>
      <c r="K2505" s="90" t="s">
        <v>64</v>
      </c>
      <c r="L2505" s="90" t="s">
        <v>271</v>
      </c>
      <c r="M2505" s="91"/>
      <c r="N2505" s="312">
        <v>1</v>
      </c>
      <c r="O2505" s="313">
        <f t="shared" si="356"/>
        <v>0.1</v>
      </c>
      <c r="P2505" s="104"/>
      <c r="Q2505" s="92"/>
      <c r="R2505" s="92"/>
      <c r="S2505" s="92"/>
      <c r="T2505" s="92"/>
      <c r="U2505" s="92"/>
      <c r="V2505" s="92"/>
      <c r="W2505" s="92"/>
      <c r="X2505" s="109">
        <f t="shared" si="357"/>
        <v>0</v>
      </c>
      <c r="Y2505" s="83"/>
      <c r="Z2505" s="110">
        <f t="shared" si="358"/>
        <v>0</v>
      </c>
      <c r="AA2505" s="111"/>
      <c r="AB2505" s="92"/>
      <c r="AC2505" s="92"/>
      <c r="AD2505" s="92"/>
      <c r="AE2505" s="92"/>
      <c r="AF2505" s="92"/>
      <c r="AG2505" s="92"/>
      <c r="AH2505" s="92"/>
      <c r="AI2505" s="109">
        <f t="shared" si="359"/>
        <v>0</v>
      </c>
      <c r="AJ2505" s="83"/>
      <c r="AK2505" s="110">
        <f t="shared" si="360"/>
        <v>0</v>
      </c>
      <c r="AL2505" s="111"/>
      <c r="AM2505" s="92"/>
      <c r="AN2505" s="92"/>
      <c r="AO2505" s="92"/>
      <c r="AP2505" s="92"/>
      <c r="AQ2505" s="92">
        <v>1</v>
      </c>
      <c r="AR2505" s="92"/>
      <c r="AS2505" s="92"/>
      <c r="AT2505" s="92"/>
      <c r="AU2505" s="92"/>
      <c r="AV2505" s="109">
        <f t="shared" si="361"/>
        <v>250</v>
      </c>
      <c r="AW2505" s="75"/>
      <c r="AX2505" s="110">
        <f t="shared" si="362"/>
        <v>25</v>
      </c>
      <c r="AY2505" s="111"/>
      <c r="AZ2505" s="93"/>
      <c r="BA2505" s="94" t="s">
        <v>131</v>
      </c>
      <c r="BB2505" s="71"/>
      <c r="BC2505" s="54"/>
      <c r="BD2505" s="41">
        <v>4</v>
      </c>
      <c r="BE2505" s="52">
        <v>46</v>
      </c>
      <c r="BF2505" s="62">
        <v>4634</v>
      </c>
      <c r="BG2505" s="280" t="s">
        <v>52</v>
      </c>
    </row>
    <row r="2506" spans="1:59" s="63" customFormat="1" ht="12.75" x14ac:dyDescent="0.2">
      <c r="A2506" s="196">
        <v>4</v>
      </c>
      <c r="B2506" s="197" t="s">
        <v>422</v>
      </c>
      <c r="C2506" s="208">
        <v>46</v>
      </c>
      <c r="D2506" s="209" t="s">
        <v>867</v>
      </c>
      <c r="E2506" s="210">
        <v>4634</v>
      </c>
      <c r="F2506" s="211" t="s">
        <v>1200</v>
      </c>
      <c r="G2506" s="231"/>
      <c r="H2506" s="89"/>
      <c r="I2506" s="90" t="s">
        <v>886</v>
      </c>
      <c r="J2506" s="90"/>
      <c r="K2506" s="90" t="s">
        <v>73</v>
      </c>
      <c r="L2506" s="90" t="s">
        <v>95</v>
      </c>
      <c r="M2506" s="91"/>
      <c r="N2506" s="312">
        <v>1</v>
      </c>
      <c r="O2506" s="313">
        <f t="shared" si="356"/>
        <v>0.1</v>
      </c>
      <c r="P2506" s="104"/>
      <c r="Q2506" s="92"/>
      <c r="R2506" s="92"/>
      <c r="S2506" s="92"/>
      <c r="T2506" s="92"/>
      <c r="U2506" s="92"/>
      <c r="V2506" s="92"/>
      <c r="W2506" s="92">
        <v>1</v>
      </c>
      <c r="X2506" s="109">
        <f t="shared" si="357"/>
        <v>25000</v>
      </c>
      <c r="Y2506" s="83"/>
      <c r="Z2506" s="110">
        <f t="shared" si="358"/>
        <v>2500</v>
      </c>
      <c r="AA2506" s="111"/>
      <c r="AB2506" s="92"/>
      <c r="AC2506" s="92"/>
      <c r="AD2506" s="92"/>
      <c r="AE2506" s="92"/>
      <c r="AF2506" s="92"/>
      <c r="AG2506" s="92"/>
      <c r="AH2506" s="92"/>
      <c r="AI2506" s="109">
        <f t="shared" si="359"/>
        <v>0</v>
      </c>
      <c r="AJ2506" s="83"/>
      <c r="AK2506" s="110">
        <f t="shared" si="360"/>
        <v>0</v>
      </c>
      <c r="AL2506" s="111"/>
      <c r="AM2506" s="92"/>
      <c r="AN2506" s="92"/>
      <c r="AO2506" s="92"/>
      <c r="AP2506" s="92">
        <v>1</v>
      </c>
      <c r="AQ2506" s="92"/>
      <c r="AR2506" s="92"/>
      <c r="AS2506" s="92"/>
      <c r="AT2506" s="92"/>
      <c r="AU2506" s="92"/>
      <c r="AV2506" s="109">
        <f t="shared" si="361"/>
        <v>100</v>
      </c>
      <c r="AW2506" s="75"/>
      <c r="AX2506" s="110">
        <f t="shared" si="362"/>
        <v>10</v>
      </c>
      <c r="AY2506" s="111"/>
      <c r="AZ2506" s="93"/>
      <c r="BA2506" s="94" t="s">
        <v>131</v>
      </c>
      <c r="BB2506" s="71"/>
      <c r="BC2506" s="54"/>
      <c r="BD2506" s="41">
        <v>4</v>
      </c>
      <c r="BE2506" s="52">
        <v>46</v>
      </c>
      <c r="BF2506" s="62">
        <v>4634</v>
      </c>
      <c r="BG2506" s="280" t="s">
        <v>52</v>
      </c>
    </row>
    <row r="2507" spans="1:59" s="63" customFormat="1" ht="12.75" x14ac:dyDescent="0.2">
      <c r="A2507" s="196">
        <v>4</v>
      </c>
      <c r="B2507" s="197" t="s">
        <v>422</v>
      </c>
      <c r="C2507" s="208">
        <v>46</v>
      </c>
      <c r="D2507" s="209" t="s">
        <v>867</v>
      </c>
      <c r="E2507" s="210">
        <v>4634</v>
      </c>
      <c r="F2507" s="211" t="s">
        <v>1200</v>
      </c>
      <c r="G2507" s="231"/>
      <c r="H2507" s="89"/>
      <c r="I2507" s="90" t="s">
        <v>894</v>
      </c>
      <c r="J2507" s="90"/>
      <c r="K2507" s="90" t="s">
        <v>64</v>
      </c>
      <c r="L2507" s="90" t="s">
        <v>119</v>
      </c>
      <c r="M2507" s="91"/>
      <c r="N2507" s="312">
        <v>1</v>
      </c>
      <c r="O2507" s="313">
        <f t="shared" si="356"/>
        <v>0.1</v>
      </c>
      <c r="P2507" s="104"/>
      <c r="Q2507" s="92"/>
      <c r="R2507" s="92"/>
      <c r="S2507" s="92"/>
      <c r="T2507" s="92"/>
      <c r="U2507" s="92"/>
      <c r="V2507" s="92"/>
      <c r="W2507" s="92"/>
      <c r="X2507" s="109">
        <f t="shared" si="357"/>
        <v>0</v>
      </c>
      <c r="Y2507" s="83"/>
      <c r="Z2507" s="110">
        <f t="shared" si="358"/>
        <v>0</v>
      </c>
      <c r="AA2507" s="111"/>
      <c r="AB2507" s="92"/>
      <c r="AC2507" s="92"/>
      <c r="AD2507" s="92"/>
      <c r="AE2507" s="92"/>
      <c r="AF2507" s="92"/>
      <c r="AG2507" s="92"/>
      <c r="AH2507" s="92"/>
      <c r="AI2507" s="109">
        <f t="shared" si="359"/>
        <v>0</v>
      </c>
      <c r="AJ2507" s="83"/>
      <c r="AK2507" s="110">
        <f t="shared" si="360"/>
        <v>0</v>
      </c>
      <c r="AL2507" s="111"/>
      <c r="AM2507" s="92"/>
      <c r="AN2507" s="92"/>
      <c r="AO2507" s="92">
        <v>1</v>
      </c>
      <c r="AP2507" s="92"/>
      <c r="AQ2507" s="92"/>
      <c r="AR2507" s="92"/>
      <c r="AS2507" s="92"/>
      <c r="AT2507" s="92"/>
      <c r="AU2507" s="92"/>
      <c r="AV2507" s="109">
        <f t="shared" si="361"/>
        <v>50</v>
      </c>
      <c r="AW2507" s="75"/>
      <c r="AX2507" s="110">
        <f t="shared" si="362"/>
        <v>5</v>
      </c>
      <c r="AY2507" s="111"/>
      <c r="AZ2507" s="93"/>
      <c r="BA2507" s="94" t="s">
        <v>131</v>
      </c>
      <c r="BB2507" s="71"/>
      <c r="BC2507" s="54"/>
      <c r="BD2507" s="41">
        <v>4</v>
      </c>
      <c r="BE2507" s="52">
        <v>46</v>
      </c>
      <c r="BF2507" s="62">
        <v>4634</v>
      </c>
      <c r="BG2507" s="280" t="s">
        <v>52</v>
      </c>
    </row>
    <row r="2508" spans="1:59" s="63" customFormat="1" ht="12.75" x14ac:dyDescent="0.2">
      <c r="A2508" s="196">
        <v>4</v>
      </c>
      <c r="B2508" s="197" t="s">
        <v>422</v>
      </c>
      <c r="C2508" s="208">
        <v>46</v>
      </c>
      <c r="D2508" s="209" t="s">
        <v>867</v>
      </c>
      <c r="E2508" s="210">
        <v>4634</v>
      </c>
      <c r="F2508" s="211" t="s">
        <v>1200</v>
      </c>
      <c r="G2508" s="231"/>
      <c r="H2508" s="89"/>
      <c r="I2508" s="90" t="s">
        <v>881</v>
      </c>
      <c r="J2508" s="90"/>
      <c r="K2508" s="90" t="s">
        <v>64</v>
      </c>
      <c r="L2508" s="90" t="s">
        <v>882</v>
      </c>
      <c r="M2508" s="91"/>
      <c r="N2508" s="312">
        <v>1</v>
      </c>
      <c r="O2508" s="313">
        <f t="shared" si="356"/>
        <v>0.1</v>
      </c>
      <c r="P2508" s="104"/>
      <c r="Q2508" s="92"/>
      <c r="R2508" s="92"/>
      <c r="S2508" s="92"/>
      <c r="T2508" s="92"/>
      <c r="U2508" s="92"/>
      <c r="V2508" s="92"/>
      <c r="W2508" s="92"/>
      <c r="X2508" s="109">
        <f t="shared" si="357"/>
        <v>0</v>
      </c>
      <c r="Y2508" s="83"/>
      <c r="Z2508" s="110">
        <f t="shared" si="358"/>
        <v>0</v>
      </c>
      <c r="AA2508" s="111"/>
      <c r="AB2508" s="92"/>
      <c r="AC2508" s="92"/>
      <c r="AD2508" s="92"/>
      <c r="AE2508" s="92"/>
      <c r="AF2508" s="92"/>
      <c r="AG2508" s="92"/>
      <c r="AH2508" s="92"/>
      <c r="AI2508" s="109">
        <f t="shared" si="359"/>
        <v>0</v>
      </c>
      <c r="AJ2508" s="83"/>
      <c r="AK2508" s="110">
        <f t="shared" si="360"/>
        <v>0</v>
      </c>
      <c r="AL2508" s="111"/>
      <c r="AM2508" s="92"/>
      <c r="AN2508" s="92"/>
      <c r="AO2508" s="92"/>
      <c r="AP2508" s="92">
        <v>1</v>
      </c>
      <c r="AQ2508" s="92"/>
      <c r="AR2508" s="92"/>
      <c r="AS2508" s="92"/>
      <c r="AT2508" s="92"/>
      <c r="AU2508" s="92"/>
      <c r="AV2508" s="109">
        <f t="shared" si="361"/>
        <v>100</v>
      </c>
      <c r="AW2508" s="75"/>
      <c r="AX2508" s="110">
        <f t="shared" si="362"/>
        <v>10</v>
      </c>
      <c r="AY2508" s="111"/>
      <c r="AZ2508" s="93"/>
      <c r="BA2508" s="94" t="s">
        <v>131</v>
      </c>
      <c r="BB2508" s="71"/>
      <c r="BC2508" s="54"/>
      <c r="BD2508" s="41">
        <v>4</v>
      </c>
      <c r="BE2508" s="52">
        <v>46</v>
      </c>
      <c r="BF2508" s="62">
        <v>4634</v>
      </c>
      <c r="BG2508" s="280" t="s">
        <v>52</v>
      </c>
    </row>
    <row r="2509" spans="1:59" s="63" customFormat="1" ht="12.75" x14ac:dyDescent="0.2">
      <c r="A2509" s="196">
        <v>4</v>
      </c>
      <c r="B2509" s="197" t="s">
        <v>422</v>
      </c>
      <c r="C2509" s="208">
        <v>46</v>
      </c>
      <c r="D2509" s="209" t="s">
        <v>867</v>
      </c>
      <c r="E2509" s="210">
        <v>4634</v>
      </c>
      <c r="F2509" s="211" t="s">
        <v>1200</v>
      </c>
      <c r="G2509" s="231"/>
      <c r="H2509" s="89"/>
      <c r="I2509" s="90" t="s">
        <v>899</v>
      </c>
      <c r="J2509" s="90"/>
      <c r="K2509" s="90" t="s">
        <v>64</v>
      </c>
      <c r="L2509" s="90" t="s">
        <v>271</v>
      </c>
      <c r="M2509" s="91"/>
      <c r="N2509" s="312">
        <v>1</v>
      </c>
      <c r="O2509" s="313">
        <f t="shared" si="356"/>
        <v>0.1</v>
      </c>
      <c r="P2509" s="104"/>
      <c r="Q2509" s="92"/>
      <c r="R2509" s="92"/>
      <c r="S2509" s="92"/>
      <c r="T2509" s="92"/>
      <c r="U2509" s="92"/>
      <c r="V2509" s="92"/>
      <c r="W2509" s="92"/>
      <c r="X2509" s="109">
        <f t="shared" si="357"/>
        <v>0</v>
      </c>
      <c r="Y2509" s="83"/>
      <c r="Z2509" s="110">
        <f t="shared" si="358"/>
        <v>0</v>
      </c>
      <c r="AA2509" s="111"/>
      <c r="AB2509" s="92"/>
      <c r="AC2509" s="92"/>
      <c r="AD2509" s="92"/>
      <c r="AE2509" s="92"/>
      <c r="AF2509" s="92"/>
      <c r="AG2509" s="92"/>
      <c r="AH2509" s="92"/>
      <c r="AI2509" s="109">
        <f t="shared" si="359"/>
        <v>0</v>
      </c>
      <c r="AJ2509" s="83"/>
      <c r="AK2509" s="110">
        <f t="shared" si="360"/>
        <v>0</v>
      </c>
      <c r="AL2509" s="111"/>
      <c r="AM2509" s="92"/>
      <c r="AN2509" s="92"/>
      <c r="AO2509" s="92"/>
      <c r="AP2509" s="92"/>
      <c r="AQ2509" s="92">
        <v>1</v>
      </c>
      <c r="AR2509" s="92"/>
      <c r="AS2509" s="92"/>
      <c r="AT2509" s="92"/>
      <c r="AU2509" s="92"/>
      <c r="AV2509" s="109">
        <f t="shared" si="361"/>
        <v>250</v>
      </c>
      <c r="AW2509" s="75"/>
      <c r="AX2509" s="110">
        <f t="shared" si="362"/>
        <v>25</v>
      </c>
      <c r="AY2509" s="111"/>
      <c r="AZ2509" s="93"/>
      <c r="BA2509" s="94" t="s">
        <v>131</v>
      </c>
      <c r="BB2509" s="71"/>
      <c r="BC2509" s="54"/>
      <c r="BD2509" s="41">
        <v>4</v>
      </c>
      <c r="BE2509" s="52">
        <v>46</v>
      </c>
      <c r="BF2509" s="62">
        <v>4634</v>
      </c>
      <c r="BG2509" s="280" t="s">
        <v>52</v>
      </c>
    </row>
    <row r="2510" spans="1:59" s="63" customFormat="1" ht="12.75" x14ac:dyDescent="0.2">
      <c r="A2510" s="196">
        <v>4</v>
      </c>
      <c r="B2510" s="197" t="s">
        <v>422</v>
      </c>
      <c r="C2510" s="208">
        <v>46</v>
      </c>
      <c r="D2510" s="209" t="s">
        <v>867</v>
      </c>
      <c r="E2510" s="210">
        <v>4634</v>
      </c>
      <c r="F2510" s="211" t="s">
        <v>1200</v>
      </c>
      <c r="G2510" s="231"/>
      <c r="H2510" s="89"/>
      <c r="I2510" s="90" t="s">
        <v>900</v>
      </c>
      <c r="J2510" s="90"/>
      <c r="K2510" s="90" t="s">
        <v>73</v>
      </c>
      <c r="L2510" s="90" t="s">
        <v>69</v>
      </c>
      <c r="M2510" s="91"/>
      <c r="N2510" s="312">
        <v>1</v>
      </c>
      <c r="O2510" s="313">
        <f t="shared" si="356"/>
        <v>0.1</v>
      </c>
      <c r="P2510" s="104"/>
      <c r="Q2510" s="92"/>
      <c r="R2510" s="92"/>
      <c r="S2510" s="92"/>
      <c r="T2510" s="92"/>
      <c r="U2510" s="92"/>
      <c r="V2510" s="92"/>
      <c r="W2510" s="92">
        <v>1</v>
      </c>
      <c r="X2510" s="109">
        <f t="shared" si="357"/>
        <v>25000</v>
      </c>
      <c r="Y2510" s="83"/>
      <c r="Z2510" s="110">
        <f t="shared" si="358"/>
        <v>2500</v>
      </c>
      <c r="AA2510" s="111"/>
      <c r="AB2510" s="92"/>
      <c r="AC2510" s="92"/>
      <c r="AD2510" s="92"/>
      <c r="AE2510" s="92"/>
      <c r="AF2510" s="92"/>
      <c r="AG2510" s="92"/>
      <c r="AH2510" s="92"/>
      <c r="AI2510" s="109">
        <f t="shared" si="359"/>
        <v>0</v>
      </c>
      <c r="AJ2510" s="83"/>
      <c r="AK2510" s="110">
        <f t="shared" si="360"/>
        <v>0</v>
      </c>
      <c r="AL2510" s="111"/>
      <c r="AM2510" s="92"/>
      <c r="AN2510" s="92"/>
      <c r="AO2510" s="92"/>
      <c r="AP2510" s="92">
        <v>1</v>
      </c>
      <c r="AQ2510" s="92"/>
      <c r="AR2510" s="92"/>
      <c r="AS2510" s="92"/>
      <c r="AT2510" s="92"/>
      <c r="AU2510" s="92"/>
      <c r="AV2510" s="109">
        <f t="shared" si="361"/>
        <v>100</v>
      </c>
      <c r="AW2510" s="75"/>
      <c r="AX2510" s="110">
        <f t="shared" si="362"/>
        <v>10</v>
      </c>
      <c r="AY2510" s="111"/>
      <c r="AZ2510" s="93"/>
      <c r="BA2510" s="94" t="s">
        <v>131</v>
      </c>
      <c r="BB2510" s="71"/>
      <c r="BC2510" s="54"/>
      <c r="BD2510" s="41">
        <v>4</v>
      </c>
      <c r="BE2510" s="52">
        <v>46</v>
      </c>
      <c r="BF2510" s="62">
        <v>4634</v>
      </c>
      <c r="BG2510" s="280" t="s">
        <v>52</v>
      </c>
    </row>
    <row r="2511" spans="1:59" s="63" customFormat="1" ht="12.75" x14ac:dyDescent="0.2">
      <c r="A2511" s="196">
        <v>4</v>
      </c>
      <c r="B2511" s="197" t="s">
        <v>422</v>
      </c>
      <c r="C2511" s="208">
        <v>46</v>
      </c>
      <c r="D2511" s="209" t="s">
        <v>867</v>
      </c>
      <c r="E2511" s="210">
        <v>4634</v>
      </c>
      <c r="F2511" s="211" t="s">
        <v>1200</v>
      </c>
      <c r="G2511" s="231"/>
      <c r="H2511" s="89"/>
      <c r="I2511" s="90" t="s">
        <v>901</v>
      </c>
      <c r="J2511" s="90"/>
      <c r="K2511" s="90" t="s">
        <v>64</v>
      </c>
      <c r="L2511" s="90" t="s">
        <v>141</v>
      </c>
      <c r="M2511" s="91"/>
      <c r="N2511" s="312">
        <v>1</v>
      </c>
      <c r="O2511" s="313">
        <f t="shared" si="356"/>
        <v>0.1</v>
      </c>
      <c r="P2511" s="104"/>
      <c r="Q2511" s="92"/>
      <c r="R2511" s="92"/>
      <c r="S2511" s="92"/>
      <c r="T2511" s="92"/>
      <c r="U2511" s="92"/>
      <c r="V2511" s="92"/>
      <c r="W2511" s="92"/>
      <c r="X2511" s="109">
        <f t="shared" si="357"/>
        <v>0</v>
      </c>
      <c r="Y2511" s="83"/>
      <c r="Z2511" s="110">
        <f t="shared" si="358"/>
        <v>0</v>
      </c>
      <c r="AA2511" s="111"/>
      <c r="AB2511" s="92"/>
      <c r="AC2511" s="92"/>
      <c r="AD2511" s="92"/>
      <c r="AE2511" s="92"/>
      <c r="AF2511" s="92"/>
      <c r="AG2511" s="92"/>
      <c r="AH2511" s="92"/>
      <c r="AI2511" s="109">
        <f t="shared" si="359"/>
        <v>0</v>
      </c>
      <c r="AJ2511" s="83"/>
      <c r="AK2511" s="110">
        <f t="shared" si="360"/>
        <v>0</v>
      </c>
      <c r="AL2511" s="111"/>
      <c r="AM2511" s="92"/>
      <c r="AN2511" s="92"/>
      <c r="AO2511" s="92">
        <v>1</v>
      </c>
      <c r="AP2511" s="92"/>
      <c r="AQ2511" s="92"/>
      <c r="AR2511" s="92"/>
      <c r="AS2511" s="92"/>
      <c r="AT2511" s="92"/>
      <c r="AU2511" s="92"/>
      <c r="AV2511" s="109">
        <f t="shared" si="361"/>
        <v>50</v>
      </c>
      <c r="AW2511" s="75"/>
      <c r="AX2511" s="110">
        <f t="shared" si="362"/>
        <v>5</v>
      </c>
      <c r="AY2511" s="111"/>
      <c r="AZ2511" s="93"/>
      <c r="BA2511" s="94" t="s">
        <v>131</v>
      </c>
      <c r="BB2511" s="71"/>
      <c r="BC2511" s="54"/>
      <c r="BD2511" s="41">
        <v>4</v>
      </c>
      <c r="BE2511" s="52">
        <v>46</v>
      </c>
      <c r="BF2511" s="62">
        <v>4634</v>
      </c>
      <c r="BG2511" s="280" t="s">
        <v>52</v>
      </c>
    </row>
    <row r="2512" spans="1:59" s="63" customFormat="1" ht="12.75" x14ac:dyDescent="0.2">
      <c r="A2512" s="196">
        <v>4</v>
      </c>
      <c r="B2512" s="197" t="s">
        <v>422</v>
      </c>
      <c r="C2512" s="208">
        <v>46</v>
      </c>
      <c r="D2512" s="209" t="s">
        <v>867</v>
      </c>
      <c r="E2512" s="210">
        <v>4634</v>
      </c>
      <c r="F2512" s="211" t="s">
        <v>1200</v>
      </c>
      <c r="G2512" s="231"/>
      <c r="H2512" s="89"/>
      <c r="I2512" s="90" t="s">
        <v>902</v>
      </c>
      <c r="J2512" s="90"/>
      <c r="K2512" s="90" t="s">
        <v>73</v>
      </c>
      <c r="L2512" s="90" t="s">
        <v>95</v>
      </c>
      <c r="M2512" s="91"/>
      <c r="N2512" s="312">
        <v>1</v>
      </c>
      <c r="O2512" s="313">
        <f t="shared" si="356"/>
        <v>0.1</v>
      </c>
      <c r="P2512" s="104"/>
      <c r="Q2512" s="92"/>
      <c r="R2512" s="92"/>
      <c r="S2512" s="92"/>
      <c r="T2512" s="92"/>
      <c r="U2512" s="92"/>
      <c r="V2512" s="92"/>
      <c r="W2512" s="92">
        <v>1</v>
      </c>
      <c r="X2512" s="109">
        <f t="shared" si="357"/>
        <v>25000</v>
      </c>
      <c r="Y2512" s="83"/>
      <c r="Z2512" s="110">
        <f t="shared" si="358"/>
        <v>2500</v>
      </c>
      <c r="AA2512" s="111"/>
      <c r="AB2512" s="92"/>
      <c r="AC2512" s="92"/>
      <c r="AD2512" s="92"/>
      <c r="AE2512" s="92"/>
      <c r="AF2512" s="92"/>
      <c r="AG2512" s="92"/>
      <c r="AH2512" s="92"/>
      <c r="AI2512" s="109">
        <f t="shared" si="359"/>
        <v>0</v>
      </c>
      <c r="AJ2512" s="83"/>
      <c r="AK2512" s="110">
        <f t="shared" si="360"/>
        <v>0</v>
      </c>
      <c r="AL2512" s="111"/>
      <c r="AM2512" s="92"/>
      <c r="AN2512" s="92"/>
      <c r="AO2512" s="92"/>
      <c r="AP2512" s="92">
        <v>1</v>
      </c>
      <c r="AQ2512" s="92"/>
      <c r="AR2512" s="92"/>
      <c r="AS2512" s="92"/>
      <c r="AT2512" s="92"/>
      <c r="AU2512" s="92"/>
      <c r="AV2512" s="109">
        <f t="shared" si="361"/>
        <v>100</v>
      </c>
      <c r="AW2512" s="75"/>
      <c r="AX2512" s="110">
        <f t="shared" si="362"/>
        <v>10</v>
      </c>
      <c r="AY2512" s="111"/>
      <c r="AZ2512" s="93"/>
      <c r="BA2512" s="94" t="s">
        <v>131</v>
      </c>
      <c r="BB2512" s="71"/>
      <c r="BC2512" s="54"/>
      <c r="BD2512" s="41">
        <v>4</v>
      </c>
      <c r="BE2512" s="52">
        <v>46</v>
      </c>
      <c r="BF2512" s="62">
        <v>4634</v>
      </c>
      <c r="BG2512" s="280" t="s">
        <v>52</v>
      </c>
    </row>
    <row r="2513" spans="1:59" s="63" customFormat="1" ht="12.75" x14ac:dyDescent="0.2">
      <c r="A2513" s="196">
        <v>4</v>
      </c>
      <c r="B2513" s="197" t="s">
        <v>422</v>
      </c>
      <c r="C2513" s="208">
        <v>46</v>
      </c>
      <c r="D2513" s="209" t="s">
        <v>867</v>
      </c>
      <c r="E2513" s="210">
        <v>4634</v>
      </c>
      <c r="F2513" s="211" t="s">
        <v>1200</v>
      </c>
      <c r="G2513" s="231"/>
      <c r="H2513" s="65"/>
      <c r="I2513" s="222"/>
      <c r="J2513" s="66"/>
      <c r="K2513" s="66"/>
      <c r="L2513" s="66"/>
      <c r="M2513" s="64"/>
      <c r="N2513" s="304"/>
      <c r="O2513" s="305"/>
      <c r="P2513" s="127"/>
      <c r="Q2513" s="67"/>
      <c r="R2513" s="67"/>
      <c r="S2513" s="67"/>
      <c r="T2513" s="67"/>
      <c r="U2513" s="67"/>
      <c r="V2513" s="67"/>
      <c r="W2513" s="67"/>
      <c r="X2513" s="67"/>
      <c r="Y2513" s="68"/>
      <c r="Z2513" s="68"/>
      <c r="AA2513" s="68"/>
      <c r="AB2513" s="67"/>
      <c r="AC2513" s="67"/>
      <c r="AD2513" s="67"/>
      <c r="AE2513" s="67"/>
      <c r="AF2513" s="67"/>
      <c r="AG2513" s="67"/>
      <c r="AH2513" s="67"/>
      <c r="AI2513" s="67"/>
      <c r="AJ2513" s="68"/>
      <c r="AK2513" s="68"/>
      <c r="AL2513" s="68"/>
      <c r="AM2513" s="67"/>
      <c r="AN2513" s="67"/>
      <c r="AO2513" s="67"/>
      <c r="AP2513" s="67"/>
      <c r="AQ2513" s="67"/>
      <c r="AR2513" s="67"/>
      <c r="AS2513" s="67"/>
      <c r="AT2513" s="67"/>
      <c r="AU2513" s="67"/>
      <c r="AV2513" s="67"/>
      <c r="AW2513" s="67"/>
      <c r="AX2513" s="68"/>
      <c r="AY2513" s="68"/>
      <c r="AZ2513" s="69"/>
      <c r="BA2513" s="70"/>
      <c r="BB2513" s="71"/>
      <c r="BC2513" s="54"/>
      <c r="BD2513" s="41">
        <v>4</v>
      </c>
      <c r="BE2513" s="52">
        <v>46</v>
      </c>
      <c r="BF2513" s="62">
        <v>4634</v>
      </c>
      <c r="BG2513" s="275"/>
    </row>
    <row r="2514" spans="1:59" s="63" customFormat="1" ht="12.75" x14ac:dyDescent="0.2">
      <c r="A2514" s="196">
        <v>4</v>
      </c>
      <c r="B2514" s="197" t="s">
        <v>422</v>
      </c>
      <c r="C2514" s="208">
        <v>46</v>
      </c>
      <c r="D2514" s="209" t="s">
        <v>867</v>
      </c>
      <c r="E2514" s="210">
        <v>4634</v>
      </c>
      <c r="F2514" s="211" t="s">
        <v>1200</v>
      </c>
      <c r="G2514" s="230"/>
      <c r="H2514" s="56"/>
      <c r="I2514" s="221"/>
      <c r="J2514" s="57"/>
      <c r="K2514" s="57"/>
      <c r="L2514" s="57"/>
      <c r="M2514" s="55"/>
      <c r="N2514" s="303"/>
      <c r="O2514" s="245"/>
      <c r="P2514" s="122"/>
      <c r="Q2514" s="58"/>
      <c r="R2514" s="58"/>
      <c r="S2514" s="58"/>
      <c r="T2514" s="58"/>
      <c r="U2514" s="58"/>
      <c r="V2514" s="58"/>
      <c r="W2514" s="58"/>
      <c r="X2514" s="58"/>
      <c r="Y2514" s="59"/>
      <c r="Z2514" s="59"/>
      <c r="AA2514" s="59"/>
      <c r="AB2514" s="58"/>
      <c r="AC2514" s="58"/>
      <c r="AD2514" s="58"/>
      <c r="AE2514" s="58"/>
      <c r="AF2514" s="58"/>
      <c r="AG2514" s="58"/>
      <c r="AH2514" s="58"/>
      <c r="AI2514" s="58"/>
      <c r="AJ2514" s="59"/>
      <c r="AK2514" s="59"/>
      <c r="AL2514" s="59"/>
      <c r="AM2514" s="58"/>
      <c r="AN2514" s="58"/>
      <c r="AO2514" s="58"/>
      <c r="AP2514" s="58"/>
      <c r="AQ2514" s="58"/>
      <c r="AR2514" s="58"/>
      <c r="AS2514" s="58"/>
      <c r="AT2514" s="58"/>
      <c r="AU2514" s="58"/>
      <c r="AV2514" s="58"/>
      <c r="AW2514" s="58"/>
      <c r="AX2514" s="59"/>
      <c r="AY2514" s="59"/>
      <c r="AZ2514" s="60"/>
      <c r="BA2514" s="61"/>
      <c r="BB2514" s="54"/>
      <c r="BC2514" s="54"/>
      <c r="BD2514" s="41">
        <v>4</v>
      </c>
      <c r="BE2514" s="52">
        <v>46</v>
      </c>
      <c r="BF2514" s="62">
        <v>4634</v>
      </c>
      <c r="BG2514" s="274"/>
    </row>
    <row r="2515" spans="1:59" s="63" customFormat="1" ht="12.75" x14ac:dyDescent="0.2">
      <c r="A2515" s="196">
        <v>4</v>
      </c>
      <c r="B2515" s="197" t="s">
        <v>422</v>
      </c>
      <c r="C2515" s="208">
        <v>46</v>
      </c>
      <c r="D2515" s="209" t="s">
        <v>867</v>
      </c>
      <c r="E2515" s="212">
        <v>4635</v>
      </c>
      <c r="F2515" s="213" t="s">
        <v>1201</v>
      </c>
      <c r="G2515" s="232"/>
      <c r="H2515" s="97"/>
      <c r="I2515" s="224"/>
      <c r="J2515" s="98"/>
      <c r="K2515" s="98"/>
      <c r="L2515" s="98"/>
      <c r="M2515" s="96"/>
      <c r="N2515" s="307"/>
      <c r="O2515" s="246"/>
      <c r="P2515" s="124"/>
      <c r="Q2515" s="99"/>
      <c r="R2515" s="99"/>
      <c r="S2515" s="99"/>
      <c r="T2515" s="99"/>
      <c r="U2515" s="99"/>
      <c r="V2515" s="99"/>
      <c r="W2515" s="99"/>
      <c r="X2515" s="99"/>
      <c r="Y2515" s="100"/>
      <c r="Z2515" s="100"/>
      <c r="AA2515" s="100"/>
      <c r="AB2515" s="99"/>
      <c r="AC2515" s="99"/>
      <c r="AD2515" s="99"/>
      <c r="AE2515" s="99"/>
      <c r="AF2515" s="99"/>
      <c r="AG2515" s="99"/>
      <c r="AH2515" s="99"/>
      <c r="AI2515" s="99"/>
      <c r="AJ2515" s="100"/>
      <c r="AK2515" s="100"/>
      <c r="AL2515" s="100"/>
      <c r="AM2515" s="99"/>
      <c r="AN2515" s="99"/>
      <c r="AO2515" s="99"/>
      <c r="AP2515" s="99"/>
      <c r="AQ2515" s="99"/>
      <c r="AR2515" s="99"/>
      <c r="AS2515" s="99"/>
      <c r="AT2515" s="99"/>
      <c r="AU2515" s="99"/>
      <c r="AV2515" s="99"/>
      <c r="AW2515" s="99"/>
      <c r="AX2515" s="100"/>
      <c r="AY2515" s="100"/>
      <c r="AZ2515" s="101"/>
      <c r="BA2515" s="102"/>
      <c r="BB2515" s="95"/>
      <c r="BC2515" s="95"/>
      <c r="BD2515" s="41">
        <v>4</v>
      </c>
      <c r="BE2515" s="52">
        <v>46</v>
      </c>
      <c r="BF2515" s="103">
        <v>4635</v>
      </c>
      <c r="BG2515" s="277"/>
    </row>
    <row r="2516" spans="1:59" s="63" customFormat="1" ht="12.75" x14ac:dyDescent="0.2">
      <c r="A2516" s="196">
        <v>4</v>
      </c>
      <c r="B2516" s="197" t="s">
        <v>422</v>
      </c>
      <c r="C2516" s="208">
        <v>46</v>
      </c>
      <c r="D2516" s="209" t="s">
        <v>867</v>
      </c>
      <c r="E2516" s="212">
        <v>4635</v>
      </c>
      <c r="F2516" s="213" t="s">
        <v>1201</v>
      </c>
      <c r="G2516" s="231"/>
      <c r="H2516" s="65"/>
      <c r="I2516" s="222"/>
      <c r="J2516" s="66"/>
      <c r="K2516" s="66"/>
      <c r="L2516" s="66"/>
      <c r="M2516" s="64"/>
      <c r="N2516" s="304"/>
      <c r="O2516" s="305"/>
      <c r="P2516" s="127"/>
      <c r="Q2516" s="67"/>
      <c r="R2516" s="67"/>
      <c r="S2516" s="67"/>
      <c r="T2516" s="67"/>
      <c r="U2516" s="67"/>
      <c r="V2516" s="67"/>
      <c r="W2516" s="67"/>
      <c r="X2516" s="67"/>
      <c r="Y2516" s="68"/>
      <c r="Z2516" s="68"/>
      <c r="AA2516" s="68"/>
      <c r="AB2516" s="67"/>
      <c r="AC2516" s="67"/>
      <c r="AD2516" s="67"/>
      <c r="AE2516" s="67"/>
      <c r="AF2516" s="67"/>
      <c r="AG2516" s="67"/>
      <c r="AH2516" s="67"/>
      <c r="AI2516" s="67"/>
      <c r="AJ2516" s="68"/>
      <c r="AK2516" s="68"/>
      <c r="AL2516" s="68"/>
      <c r="AM2516" s="67"/>
      <c r="AN2516" s="67"/>
      <c r="AO2516" s="67"/>
      <c r="AP2516" s="67"/>
      <c r="AQ2516" s="67"/>
      <c r="AR2516" s="67"/>
      <c r="AS2516" s="67"/>
      <c r="AT2516" s="67"/>
      <c r="AU2516" s="67"/>
      <c r="AV2516" s="67"/>
      <c r="AW2516" s="67"/>
      <c r="AX2516" s="68"/>
      <c r="AY2516" s="68"/>
      <c r="AZ2516" s="69"/>
      <c r="BA2516" s="70"/>
      <c r="BB2516" s="71"/>
      <c r="BC2516" s="95"/>
      <c r="BD2516" s="41">
        <v>4</v>
      </c>
      <c r="BE2516" s="52">
        <v>46</v>
      </c>
      <c r="BF2516" s="103">
        <v>4635</v>
      </c>
      <c r="BG2516" s="275"/>
    </row>
    <row r="2517" spans="1:59" s="63" customFormat="1" ht="12.75" x14ac:dyDescent="0.2">
      <c r="A2517" s="196">
        <v>4</v>
      </c>
      <c r="B2517" s="197" t="s">
        <v>422</v>
      </c>
      <c r="C2517" s="208">
        <v>46</v>
      </c>
      <c r="D2517" s="209" t="s">
        <v>867</v>
      </c>
      <c r="E2517" s="212">
        <v>4635</v>
      </c>
      <c r="F2517" s="213" t="s">
        <v>1201</v>
      </c>
      <c r="G2517" s="231"/>
      <c r="H2517" s="72" t="s">
        <v>47</v>
      </c>
      <c r="I2517" s="223"/>
      <c r="J2517" s="73"/>
      <c r="K2517" s="73"/>
      <c r="L2517" s="73"/>
      <c r="M2517" s="74"/>
      <c r="N2517" s="247"/>
      <c r="O2517" s="306"/>
      <c r="P2517" s="105"/>
      <c r="Q2517" s="75"/>
      <c r="R2517" s="75"/>
      <c r="S2517" s="75"/>
      <c r="T2517" s="75"/>
      <c r="U2517" s="75"/>
      <c r="V2517" s="75"/>
      <c r="W2517" s="75"/>
      <c r="X2517" s="75"/>
      <c r="Y2517" s="76">
        <f>IF(ISNUMBER(VLOOKUP(Y2519,P$7:W$7,MATCH(Y2519,P$7:W$7))),VLOOKUP(Y2519,P$7:W$7,MATCH(Y2519,P$7:W$7)),IF(N2521=0,"No Data",IF(Y2519&gt;0,"&lt;100",0)))</f>
        <v>0</v>
      </c>
      <c r="Z2517" s="77">
        <f>IF(ISNUMBER(VLOOKUP(Z2521,P$7:W$7,MATCH(Z2521,P$7:W$7))),VLOOKUP(Z2521,P$7:W$7,MATCH(Z2521,P$7:W$7)),IF(N2521=0,"No Data",IF(Z2521&gt;0,"&lt;100",0)))</f>
        <v>0</v>
      </c>
      <c r="AA2517" s="106">
        <f>IF(ISNUMBER(Z2517),Z2517,0)</f>
        <v>0</v>
      </c>
      <c r="AB2517" s="75"/>
      <c r="AC2517" s="75"/>
      <c r="AD2517" s="75"/>
      <c r="AE2517" s="75"/>
      <c r="AF2517" s="75"/>
      <c r="AG2517" s="75"/>
      <c r="AH2517" s="75"/>
      <c r="AI2517" s="75"/>
      <c r="AJ2517" s="76">
        <f>IF(ISNUMBER(VLOOKUP(AJ2519,AB$7:AH$7,MATCH(AJ2519,AB$7:AH$7))),VLOOKUP(AJ2519,AB$7:AH$7,MATCH(AJ2519,AB$7:AH$7)),IF(N2521=0,"No Data",IF(AJ2519&gt;0,"&lt;50",0)))</f>
        <v>0</v>
      </c>
      <c r="AK2517" s="77">
        <f>IF(ISNUMBER(VLOOKUP(AK2521,AB$7:AH$7,MATCH(AK2521,AB$7:AH$7))),VLOOKUP(AK2521,AB$7:AH$7,MATCH(AK2521,AB$7:AH$7)),IF(N2521=0,"No Data",IF(AK2521&gt;0,"&lt;50",0)))</f>
        <v>0</v>
      </c>
      <c r="AL2517" s="106">
        <f>IF(ISNUMBER(AK2517),AK2517,0)</f>
        <v>0</v>
      </c>
      <c r="AM2517" s="75"/>
      <c r="AN2517" s="75"/>
      <c r="AO2517" s="75"/>
      <c r="AP2517" s="75"/>
      <c r="AQ2517" s="75"/>
      <c r="AR2517" s="75"/>
      <c r="AS2517" s="75"/>
      <c r="AT2517" s="75"/>
      <c r="AU2517" s="75"/>
      <c r="AV2517" s="75"/>
      <c r="AW2517" s="76">
        <f>IF(ISNUMBER(VLOOKUP(AW2519,AM$7:AU$7,MATCH(AW2519,AM$7:AU$7))),VLOOKUP(AW2519,AM$7:AU$7,MATCH(AW2519,AM$7:AU$7)),IF(N2521=0,"No Data",IF(AW2519&gt;0,"&lt;10",0)))</f>
        <v>25</v>
      </c>
      <c r="AX2517" s="77">
        <f>IF(ISNUMBER(VLOOKUP(AX2521,AM$7:AU$7,MATCH(AX2521,AM$7:AU$7))),VLOOKUP(AX2521,AM$7:AU$7,MATCH(AX2521,AM$7:AU$7)),IF(N2521=0,"No Data",IF(AX2521&gt;0,"&lt;10",0)))</f>
        <v>100</v>
      </c>
      <c r="AY2517" s="106">
        <f>IF(ISNUMBER(AX2517),AX2517,0)</f>
        <v>100</v>
      </c>
      <c r="AZ2517" s="79"/>
      <c r="BA2517" s="80"/>
      <c r="BB2517" s="71"/>
      <c r="BC2517" s="95"/>
      <c r="BD2517" s="41">
        <v>4</v>
      </c>
      <c r="BE2517" s="52">
        <v>46</v>
      </c>
      <c r="BF2517" s="103">
        <v>4635</v>
      </c>
      <c r="BG2517" s="276" t="s">
        <v>47</v>
      </c>
    </row>
    <row r="2518" spans="1:59" s="63" customFormat="1" ht="12.75" x14ac:dyDescent="0.2">
      <c r="A2518" s="196">
        <v>4</v>
      </c>
      <c r="B2518" s="197" t="s">
        <v>422</v>
      </c>
      <c r="C2518" s="208">
        <v>46</v>
      </c>
      <c r="D2518" s="209" t="s">
        <v>867</v>
      </c>
      <c r="E2518" s="212">
        <v>4635</v>
      </c>
      <c r="F2518" s="213" t="s">
        <v>1201</v>
      </c>
      <c r="G2518" s="231"/>
      <c r="H2518" s="81" t="s">
        <v>48</v>
      </c>
      <c r="I2518" s="223"/>
      <c r="J2518" s="73"/>
      <c r="K2518" s="73"/>
      <c r="L2518" s="73"/>
      <c r="M2518" s="74"/>
      <c r="N2518" s="247"/>
      <c r="O2518" s="306"/>
      <c r="P2518" s="105"/>
      <c r="Q2518" s="75"/>
      <c r="R2518" s="75"/>
      <c r="S2518" s="75"/>
      <c r="T2518" s="75"/>
      <c r="U2518" s="75"/>
      <c r="V2518" s="75"/>
      <c r="W2518" s="75"/>
      <c r="X2518" s="75"/>
      <c r="Y2518" s="82">
        <f>MIN(X2522:X2524)</f>
        <v>0</v>
      </c>
      <c r="Z2518" s="83"/>
      <c r="AA2518" s="83"/>
      <c r="AB2518" s="75"/>
      <c r="AC2518" s="75"/>
      <c r="AD2518" s="75"/>
      <c r="AE2518" s="75"/>
      <c r="AF2518" s="75"/>
      <c r="AG2518" s="75"/>
      <c r="AH2518" s="75"/>
      <c r="AI2518" s="75"/>
      <c r="AJ2518" s="82">
        <f>MIN(AI2522:AI2524)</f>
        <v>0</v>
      </c>
      <c r="AK2518" s="83"/>
      <c r="AL2518" s="83"/>
      <c r="AM2518" s="75"/>
      <c r="AN2518" s="75"/>
      <c r="AO2518" s="75"/>
      <c r="AP2518" s="75"/>
      <c r="AQ2518" s="75"/>
      <c r="AR2518" s="75"/>
      <c r="AS2518" s="75"/>
      <c r="AT2518" s="75"/>
      <c r="AU2518" s="75"/>
      <c r="AV2518" s="75"/>
      <c r="AW2518" s="82">
        <f>MIN(AV2522:AV2524)</f>
        <v>0</v>
      </c>
      <c r="AX2518" s="83"/>
      <c r="AY2518" s="83"/>
      <c r="AZ2518" s="79"/>
      <c r="BA2518" s="80"/>
      <c r="BB2518" s="71"/>
      <c r="BC2518" s="95"/>
      <c r="BD2518" s="41">
        <v>4</v>
      </c>
      <c r="BE2518" s="52">
        <v>46</v>
      </c>
      <c r="BF2518" s="103">
        <v>4635</v>
      </c>
      <c r="BG2518" s="278" t="s">
        <v>48</v>
      </c>
    </row>
    <row r="2519" spans="1:59" s="63" customFormat="1" ht="12.75" x14ac:dyDescent="0.2">
      <c r="A2519" s="196">
        <v>4</v>
      </c>
      <c r="B2519" s="197" t="s">
        <v>422</v>
      </c>
      <c r="C2519" s="208">
        <v>46</v>
      </c>
      <c r="D2519" s="209" t="s">
        <v>867</v>
      </c>
      <c r="E2519" s="212">
        <v>4635</v>
      </c>
      <c r="F2519" s="213" t="s">
        <v>1201</v>
      </c>
      <c r="G2519" s="231"/>
      <c r="H2519" s="81" t="s">
        <v>49</v>
      </c>
      <c r="I2519" s="223"/>
      <c r="J2519" s="73"/>
      <c r="K2519" s="73"/>
      <c r="L2519" s="73"/>
      <c r="M2519" s="74"/>
      <c r="N2519" s="247"/>
      <c r="O2519" s="306"/>
      <c r="P2519" s="105"/>
      <c r="Q2519" s="75"/>
      <c r="R2519" s="75"/>
      <c r="S2519" s="75"/>
      <c r="T2519" s="75"/>
      <c r="U2519" s="75"/>
      <c r="V2519" s="75"/>
      <c r="W2519" s="75"/>
      <c r="X2519" s="75"/>
      <c r="Y2519" s="84">
        <f>IF(ISNUMBER(AVERAGE(X2522:X2524)),AVERAGE(X2522:X2524),0)</f>
        <v>0</v>
      </c>
      <c r="Z2519" s="83"/>
      <c r="AA2519" s="83"/>
      <c r="AB2519" s="75"/>
      <c r="AC2519" s="75"/>
      <c r="AD2519" s="75"/>
      <c r="AE2519" s="75"/>
      <c r="AF2519" s="75"/>
      <c r="AG2519" s="75"/>
      <c r="AH2519" s="75"/>
      <c r="AI2519" s="75"/>
      <c r="AJ2519" s="84">
        <f>IF(ISNUMBER(AVERAGE(AI2522:AI2524)),AVERAGE(AI2522:AI2524),0)</f>
        <v>0</v>
      </c>
      <c r="AK2519" s="83"/>
      <c r="AL2519" s="83"/>
      <c r="AM2519" s="75"/>
      <c r="AN2519" s="75"/>
      <c r="AO2519" s="75"/>
      <c r="AP2519" s="75"/>
      <c r="AQ2519" s="75"/>
      <c r="AR2519" s="75"/>
      <c r="AS2519" s="75"/>
      <c r="AT2519" s="75"/>
      <c r="AU2519" s="75"/>
      <c r="AV2519" s="75"/>
      <c r="AW2519" s="84">
        <f>IF(ISNUMBER(AVERAGE(AV2522:AV2524)),AVERAGE(AV2522:AV2524),0)</f>
        <v>33.333333333333336</v>
      </c>
      <c r="AX2519" s="83"/>
      <c r="AY2519" s="83"/>
      <c r="AZ2519" s="79"/>
      <c r="BA2519" s="80"/>
      <c r="BB2519" s="71"/>
      <c r="BC2519" s="95"/>
      <c r="BD2519" s="41">
        <v>4</v>
      </c>
      <c r="BE2519" s="52">
        <v>46</v>
      </c>
      <c r="BF2519" s="103">
        <v>4635</v>
      </c>
      <c r="BG2519" s="278" t="s">
        <v>49</v>
      </c>
    </row>
    <row r="2520" spans="1:59" s="63" customFormat="1" ht="12.75" x14ac:dyDescent="0.2">
      <c r="A2520" s="196">
        <v>4</v>
      </c>
      <c r="B2520" s="197" t="s">
        <v>422</v>
      </c>
      <c r="C2520" s="208">
        <v>46</v>
      </c>
      <c r="D2520" s="209" t="s">
        <v>867</v>
      </c>
      <c r="E2520" s="212">
        <v>4635</v>
      </c>
      <c r="F2520" s="213" t="s">
        <v>1201</v>
      </c>
      <c r="G2520" s="231"/>
      <c r="H2520" s="81" t="s">
        <v>50</v>
      </c>
      <c r="I2520" s="223"/>
      <c r="J2520" s="73"/>
      <c r="K2520" s="73"/>
      <c r="L2520" s="73"/>
      <c r="M2520" s="74"/>
      <c r="N2520" s="247"/>
      <c r="O2520" s="306"/>
      <c r="P2520" s="105"/>
      <c r="Q2520" s="75"/>
      <c r="R2520" s="75"/>
      <c r="S2520" s="75"/>
      <c r="T2520" s="75"/>
      <c r="U2520" s="75"/>
      <c r="V2520" s="75"/>
      <c r="W2520" s="75"/>
      <c r="X2520" s="75"/>
      <c r="Y2520" s="84">
        <f>MAX(X2522:X2524)</f>
        <v>0</v>
      </c>
      <c r="Z2520" s="83"/>
      <c r="AA2520" s="83"/>
      <c r="AB2520" s="75"/>
      <c r="AC2520" s="75"/>
      <c r="AD2520" s="75"/>
      <c r="AE2520" s="75"/>
      <c r="AF2520" s="75"/>
      <c r="AG2520" s="75"/>
      <c r="AH2520" s="75"/>
      <c r="AI2520" s="75"/>
      <c r="AJ2520" s="84">
        <f>MAX(AI2522:AI2524)</f>
        <v>0</v>
      </c>
      <c r="AK2520" s="83"/>
      <c r="AL2520" s="83"/>
      <c r="AM2520" s="75"/>
      <c r="AN2520" s="75"/>
      <c r="AO2520" s="75"/>
      <c r="AP2520" s="75"/>
      <c r="AQ2520" s="75"/>
      <c r="AR2520" s="75"/>
      <c r="AS2520" s="75"/>
      <c r="AT2520" s="75"/>
      <c r="AU2520" s="75"/>
      <c r="AV2520" s="75"/>
      <c r="AW2520" s="84">
        <f>MAX(AV2522:AV2524)</f>
        <v>100</v>
      </c>
      <c r="AX2520" s="83"/>
      <c r="AY2520" s="83"/>
      <c r="AZ2520" s="79"/>
      <c r="BA2520" s="80"/>
      <c r="BB2520" s="71"/>
      <c r="BC2520" s="95"/>
      <c r="BD2520" s="41">
        <v>4</v>
      </c>
      <c r="BE2520" s="52">
        <v>46</v>
      </c>
      <c r="BF2520" s="103">
        <v>4635</v>
      </c>
      <c r="BG2520" s="278" t="s">
        <v>50</v>
      </c>
    </row>
    <row r="2521" spans="1:59" s="63" customFormat="1" ht="12.75" x14ac:dyDescent="0.2">
      <c r="A2521" s="196">
        <v>4</v>
      </c>
      <c r="B2521" s="197" t="s">
        <v>422</v>
      </c>
      <c r="C2521" s="208">
        <v>46</v>
      </c>
      <c r="D2521" s="209" t="s">
        <v>867</v>
      </c>
      <c r="E2521" s="212">
        <v>4635</v>
      </c>
      <c r="F2521" s="213" t="s">
        <v>1201</v>
      </c>
      <c r="G2521" s="231"/>
      <c r="H2521" s="85" t="s">
        <v>51</v>
      </c>
      <c r="I2521" s="223"/>
      <c r="J2521" s="73"/>
      <c r="K2521" s="73"/>
      <c r="L2521" s="73"/>
      <c r="M2521" s="74"/>
      <c r="N2521" s="248">
        <f>SUM(N2522:N2524)</f>
        <v>1</v>
      </c>
      <c r="O2521" s="293">
        <f>SUM(O2522:O2524)</f>
        <v>1</v>
      </c>
      <c r="P2521" s="292"/>
      <c r="Q2521" s="87"/>
      <c r="R2521" s="87"/>
      <c r="S2521" s="87"/>
      <c r="T2521" s="87"/>
      <c r="U2521" s="87"/>
      <c r="V2521" s="87"/>
      <c r="W2521" s="87"/>
      <c r="X2521" s="87"/>
      <c r="Y2521" s="88"/>
      <c r="Z2521" s="119">
        <f>SUM(Z2522:Z2524)</f>
        <v>0</v>
      </c>
      <c r="AA2521" s="120"/>
      <c r="AB2521" s="111"/>
      <c r="AC2521" s="111"/>
      <c r="AD2521" s="111"/>
      <c r="AE2521" s="111"/>
      <c r="AF2521" s="111"/>
      <c r="AG2521" s="111"/>
      <c r="AH2521" s="111"/>
      <c r="AI2521" s="111"/>
      <c r="AJ2521" s="120"/>
      <c r="AK2521" s="119">
        <f>SUM(AK2522:AK2524)</f>
        <v>0</v>
      </c>
      <c r="AL2521" s="120"/>
      <c r="AM2521" s="111"/>
      <c r="AN2521" s="111"/>
      <c r="AO2521" s="111"/>
      <c r="AP2521" s="111"/>
      <c r="AQ2521" s="111"/>
      <c r="AR2521" s="111"/>
      <c r="AS2521" s="111"/>
      <c r="AT2521" s="111"/>
      <c r="AU2521" s="111"/>
      <c r="AV2521" s="111"/>
      <c r="AW2521" s="120"/>
      <c r="AX2521" s="119">
        <f>SUM(AX2522:AX2524)</f>
        <v>100</v>
      </c>
      <c r="AY2521" s="88"/>
      <c r="AZ2521" s="79"/>
      <c r="BA2521" s="80"/>
      <c r="BB2521" s="71"/>
      <c r="BC2521" s="95"/>
      <c r="BD2521" s="41">
        <v>4</v>
      </c>
      <c r="BE2521" s="52">
        <v>46</v>
      </c>
      <c r="BF2521" s="103">
        <v>4635</v>
      </c>
      <c r="BG2521" s="279" t="s">
        <v>51</v>
      </c>
    </row>
    <row r="2522" spans="1:59" s="63" customFormat="1" ht="12.75" x14ac:dyDescent="0.2">
      <c r="A2522" s="196">
        <v>4</v>
      </c>
      <c r="B2522" s="197" t="s">
        <v>422</v>
      </c>
      <c r="C2522" s="208">
        <v>46</v>
      </c>
      <c r="D2522" s="209" t="s">
        <v>867</v>
      </c>
      <c r="E2522" s="212">
        <v>4635</v>
      </c>
      <c r="F2522" s="213" t="s">
        <v>1201</v>
      </c>
      <c r="G2522" s="231"/>
      <c r="H2522" s="89" t="s">
        <v>52</v>
      </c>
      <c r="I2522" s="90" t="s">
        <v>863</v>
      </c>
      <c r="J2522" s="90" t="s">
        <v>860</v>
      </c>
      <c r="K2522" s="90" t="s">
        <v>64</v>
      </c>
      <c r="L2522" s="90" t="s">
        <v>528</v>
      </c>
      <c r="M2522" s="91"/>
      <c r="N2522" s="312">
        <v>1</v>
      </c>
      <c r="O2522" s="313">
        <f>N2522/N$2490</f>
        <v>1</v>
      </c>
      <c r="P2522" s="104"/>
      <c r="Q2522" s="92"/>
      <c r="R2522" s="92"/>
      <c r="S2522" s="92"/>
      <c r="T2522" s="92"/>
      <c r="U2522" s="92"/>
      <c r="V2522" s="92"/>
      <c r="W2522" s="92"/>
      <c r="X2522" s="109">
        <f>P2522*P$7+Q2522*Q$7+R2522*R$7+S2522*S$7+T2522*T$7+U2522*U$7+V2522*V$7+W2522*W$7</f>
        <v>0</v>
      </c>
      <c r="Y2522" s="83"/>
      <c r="Z2522" s="110">
        <f>X2522*$O2522</f>
        <v>0</v>
      </c>
      <c r="AA2522" s="111"/>
      <c r="AB2522" s="92"/>
      <c r="AC2522" s="92"/>
      <c r="AD2522" s="92"/>
      <c r="AE2522" s="92"/>
      <c r="AF2522" s="92"/>
      <c r="AG2522" s="92"/>
      <c r="AH2522" s="92"/>
      <c r="AI2522" s="109">
        <f>AB2522*AB$7+AC2522*AC$7+AD2522*AD$7+AE2522*AE$7+AF2522*AF$7+AG2522*AG$7+AH2522*AH$7</f>
        <v>0</v>
      </c>
      <c r="AJ2522" s="83"/>
      <c r="AK2522" s="110">
        <f>AI2522*$O2522</f>
        <v>0</v>
      </c>
      <c r="AL2522" s="111"/>
      <c r="AM2522" s="92"/>
      <c r="AN2522" s="92"/>
      <c r="AO2522" s="92"/>
      <c r="AP2522" s="92">
        <v>1</v>
      </c>
      <c r="AQ2522" s="92"/>
      <c r="AR2522" s="92"/>
      <c r="AS2522" s="92"/>
      <c r="AT2522" s="92"/>
      <c r="AU2522" s="92"/>
      <c r="AV2522" s="109">
        <f>AM2522*AM$7+AN2522*AN$7+AO2522*AO$7+AP2522*AP$7+AQ2522*AQ$7+AR2522*AR$7+AS2522*AS$7+AT2522*AT$7+AU2522*AU$7</f>
        <v>100</v>
      </c>
      <c r="AW2522" s="75"/>
      <c r="AX2522" s="110">
        <f>AV2522*$O2522</f>
        <v>100</v>
      </c>
      <c r="AY2522" s="83"/>
      <c r="AZ2522" s="93"/>
      <c r="BA2522" s="94" t="s">
        <v>105</v>
      </c>
      <c r="BB2522" s="71"/>
      <c r="BC2522" s="95"/>
      <c r="BD2522" s="41">
        <v>4</v>
      </c>
      <c r="BE2522" s="52">
        <v>46</v>
      </c>
      <c r="BF2522" s="103">
        <v>4635</v>
      </c>
      <c r="BG2522" s="280" t="s">
        <v>52</v>
      </c>
    </row>
    <row r="2523" spans="1:59" s="63" customFormat="1" ht="12.75" x14ac:dyDescent="0.2">
      <c r="A2523" s="196">
        <v>4</v>
      </c>
      <c r="B2523" s="197" t="s">
        <v>422</v>
      </c>
      <c r="C2523" s="208">
        <v>46</v>
      </c>
      <c r="D2523" s="209" t="s">
        <v>867</v>
      </c>
      <c r="E2523" s="212">
        <v>4635</v>
      </c>
      <c r="F2523" s="213" t="s">
        <v>1201</v>
      </c>
      <c r="G2523" s="231"/>
      <c r="H2523" s="89"/>
      <c r="I2523" s="90"/>
      <c r="J2523" s="90"/>
      <c r="K2523" s="90"/>
      <c r="L2523" s="90"/>
      <c r="M2523" s="91"/>
      <c r="N2523" s="312"/>
      <c r="O2523" s="313">
        <f>N2523/N$2490</f>
        <v>0</v>
      </c>
      <c r="P2523" s="104"/>
      <c r="Q2523" s="92"/>
      <c r="R2523" s="92"/>
      <c r="S2523" s="92"/>
      <c r="T2523" s="92"/>
      <c r="U2523" s="92"/>
      <c r="V2523" s="92"/>
      <c r="W2523" s="92"/>
      <c r="X2523" s="109">
        <f t="shared" ref="X2523:X2524" si="363">P2523*P$7+Q2523*Q$7+R2523*R$7+S2523*S$7+T2523*T$7+U2523*U$7+V2523*V$7+W2523*W$7</f>
        <v>0</v>
      </c>
      <c r="Y2523" s="83"/>
      <c r="Z2523" s="110">
        <f t="shared" ref="Z2523:Z2524" si="364">X2523*$O2523</f>
        <v>0</v>
      </c>
      <c r="AA2523" s="111"/>
      <c r="AB2523" s="92"/>
      <c r="AC2523" s="92"/>
      <c r="AD2523" s="92"/>
      <c r="AE2523" s="92"/>
      <c r="AF2523" s="92"/>
      <c r="AG2523" s="92"/>
      <c r="AH2523" s="92"/>
      <c r="AI2523" s="109">
        <f t="shared" ref="AI2523:AI2524" si="365">AB2523*AB$7+AC2523*AC$7+AD2523*AD$7+AE2523*AE$7+AF2523*AF$7+AG2523*AG$7+AH2523*AH$7</f>
        <v>0</v>
      </c>
      <c r="AJ2523" s="83"/>
      <c r="AK2523" s="110">
        <f t="shared" ref="AK2523:AK2524" si="366">AI2523*$O2523</f>
        <v>0</v>
      </c>
      <c r="AL2523" s="111"/>
      <c r="AM2523" s="92"/>
      <c r="AN2523" s="92"/>
      <c r="AO2523" s="92"/>
      <c r="AP2523" s="92"/>
      <c r="AQ2523" s="92"/>
      <c r="AR2523" s="92"/>
      <c r="AS2523" s="92"/>
      <c r="AT2523" s="92"/>
      <c r="AU2523" s="92"/>
      <c r="AV2523" s="109">
        <f t="shared" ref="AV2523:AV2524" si="367">AM2523*AM$7+AN2523*AN$7+AO2523*AO$7+AP2523*AP$7+AQ2523*AQ$7+AR2523*AR$7+AS2523*AS$7+AT2523*AT$7+AU2523*AU$7</f>
        <v>0</v>
      </c>
      <c r="AW2523" s="75"/>
      <c r="AX2523" s="110">
        <f t="shared" ref="AX2523:AX2524" si="368">AV2523*$O2523</f>
        <v>0</v>
      </c>
      <c r="AY2523" s="111"/>
      <c r="AZ2523" s="93"/>
      <c r="BA2523" s="94"/>
      <c r="BB2523" s="71"/>
      <c r="BC2523" s="95"/>
      <c r="BD2523" s="41">
        <v>4</v>
      </c>
      <c r="BE2523" s="52">
        <v>46</v>
      </c>
      <c r="BF2523" s="103">
        <v>4635</v>
      </c>
      <c r="BG2523" s="280" t="s">
        <v>52</v>
      </c>
    </row>
    <row r="2524" spans="1:59" s="63" customFormat="1" ht="12.75" x14ac:dyDescent="0.2">
      <c r="A2524" s="196">
        <v>4</v>
      </c>
      <c r="B2524" s="197" t="s">
        <v>422</v>
      </c>
      <c r="C2524" s="208">
        <v>46</v>
      </c>
      <c r="D2524" s="209" t="s">
        <v>867</v>
      </c>
      <c r="E2524" s="212">
        <v>4635</v>
      </c>
      <c r="F2524" s="213" t="s">
        <v>1201</v>
      </c>
      <c r="G2524" s="231"/>
      <c r="H2524" s="89"/>
      <c r="I2524" s="90"/>
      <c r="J2524" s="90"/>
      <c r="K2524" s="90"/>
      <c r="L2524" s="90"/>
      <c r="M2524" s="91"/>
      <c r="N2524" s="312"/>
      <c r="O2524" s="313">
        <f>N2524/N$2490</f>
        <v>0</v>
      </c>
      <c r="P2524" s="104"/>
      <c r="Q2524" s="92"/>
      <c r="R2524" s="92"/>
      <c r="S2524" s="92"/>
      <c r="T2524" s="92"/>
      <c r="U2524" s="92"/>
      <c r="V2524" s="92"/>
      <c r="W2524" s="92"/>
      <c r="X2524" s="109">
        <f t="shared" si="363"/>
        <v>0</v>
      </c>
      <c r="Y2524" s="83"/>
      <c r="Z2524" s="110">
        <f t="shared" si="364"/>
        <v>0</v>
      </c>
      <c r="AA2524" s="111"/>
      <c r="AB2524" s="92"/>
      <c r="AC2524" s="92"/>
      <c r="AD2524" s="92"/>
      <c r="AE2524" s="92"/>
      <c r="AF2524" s="92"/>
      <c r="AG2524" s="92"/>
      <c r="AH2524" s="92"/>
      <c r="AI2524" s="109">
        <f t="shared" si="365"/>
        <v>0</v>
      </c>
      <c r="AJ2524" s="83"/>
      <c r="AK2524" s="110">
        <f t="shared" si="366"/>
        <v>0</v>
      </c>
      <c r="AL2524" s="111"/>
      <c r="AM2524" s="92"/>
      <c r="AN2524" s="92"/>
      <c r="AO2524" s="92"/>
      <c r="AP2524" s="92"/>
      <c r="AQ2524" s="92"/>
      <c r="AR2524" s="92"/>
      <c r="AS2524" s="92"/>
      <c r="AT2524" s="92"/>
      <c r="AU2524" s="92"/>
      <c r="AV2524" s="109">
        <f t="shared" si="367"/>
        <v>0</v>
      </c>
      <c r="AW2524" s="75"/>
      <c r="AX2524" s="110">
        <f t="shared" si="368"/>
        <v>0</v>
      </c>
      <c r="AY2524" s="111"/>
      <c r="AZ2524" s="93"/>
      <c r="BA2524" s="94"/>
      <c r="BB2524" s="71"/>
      <c r="BC2524" s="95"/>
      <c r="BD2524" s="41">
        <v>4</v>
      </c>
      <c r="BE2524" s="52">
        <v>46</v>
      </c>
      <c r="BF2524" s="103">
        <v>4635</v>
      </c>
      <c r="BG2524" s="280" t="s">
        <v>52</v>
      </c>
    </row>
    <row r="2525" spans="1:59" s="63" customFormat="1" ht="12.75" x14ac:dyDescent="0.2">
      <c r="A2525" s="196">
        <v>4</v>
      </c>
      <c r="B2525" s="197" t="s">
        <v>422</v>
      </c>
      <c r="C2525" s="208">
        <v>46</v>
      </c>
      <c r="D2525" s="209" t="s">
        <v>867</v>
      </c>
      <c r="E2525" s="212">
        <v>4635</v>
      </c>
      <c r="F2525" s="213" t="s">
        <v>1201</v>
      </c>
      <c r="G2525" s="231"/>
      <c r="H2525" s="65"/>
      <c r="I2525" s="222"/>
      <c r="J2525" s="66"/>
      <c r="K2525" s="66"/>
      <c r="L2525" s="66"/>
      <c r="M2525" s="64"/>
      <c r="N2525" s="304"/>
      <c r="O2525" s="305"/>
      <c r="P2525" s="127"/>
      <c r="Q2525" s="67"/>
      <c r="R2525" s="67"/>
      <c r="S2525" s="67"/>
      <c r="T2525" s="67"/>
      <c r="U2525" s="67"/>
      <c r="V2525" s="67"/>
      <c r="W2525" s="67"/>
      <c r="X2525" s="67"/>
      <c r="Y2525" s="68"/>
      <c r="Z2525" s="68"/>
      <c r="AA2525" s="68"/>
      <c r="AB2525" s="67"/>
      <c r="AC2525" s="67"/>
      <c r="AD2525" s="67"/>
      <c r="AE2525" s="67"/>
      <c r="AF2525" s="67"/>
      <c r="AG2525" s="67"/>
      <c r="AH2525" s="67"/>
      <c r="AI2525" s="67"/>
      <c r="AJ2525" s="68"/>
      <c r="AK2525" s="68"/>
      <c r="AL2525" s="68"/>
      <c r="AM2525" s="67"/>
      <c r="AN2525" s="67"/>
      <c r="AO2525" s="67"/>
      <c r="AP2525" s="67"/>
      <c r="AQ2525" s="67"/>
      <c r="AR2525" s="67"/>
      <c r="AS2525" s="67"/>
      <c r="AT2525" s="67"/>
      <c r="AU2525" s="67"/>
      <c r="AV2525" s="67"/>
      <c r="AW2525" s="67"/>
      <c r="AX2525" s="68"/>
      <c r="AY2525" s="68"/>
      <c r="AZ2525" s="69"/>
      <c r="BA2525" s="70"/>
      <c r="BB2525" s="71"/>
      <c r="BC2525" s="95"/>
      <c r="BD2525" s="41">
        <v>4</v>
      </c>
      <c r="BE2525" s="52">
        <v>46</v>
      </c>
      <c r="BF2525" s="103">
        <v>4635</v>
      </c>
      <c r="BG2525" s="275"/>
    </row>
    <row r="2526" spans="1:59" s="63" customFormat="1" ht="12.75" x14ac:dyDescent="0.2">
      <c r="A2526" s="196">
        <v>4</v>
      </c>
      <c r="B2526" s="197" t="s">
        <v>422</v>
      </c>
      <c r="C2526" s="208">
        <v>46</v>
      </c>
      <c r="D2526" s="209" t="s">
        <v>867</v>
      </c>
      <c r="E2526" s="212">
        <v>4635</v>
      </c>
      <c r="F2526" s="213" t="s">
        <v>1201</v>
      </c>
      <c r="G2526" s="232"/>
      <c r="H2526" s="97"/>
      <c r="I2526" s="224"/>
      <c r="J2526" s="98"/>
      <c r="K2526" s="98"/>
      <c r="L2526" s="98"/>
      <c r="M2526" s="96"/>
      <c r="N2526" s="307"/>
      <c r="O2526" s="246"/>
      <c r="P2526" s="124"/>
      <c r="Q2526" s="99"/>
      <c r="R2526" s="99"/>
      <c r="S2526" s="99"/>
      <c r="T2526" s="99"/>
      <c r="U2526" s="99"/>
      <c r="V2526" s="99"/>
      <c r="W2526" s="99"/>
      <c r="X2526" s="99"/>
      <c r="Y2526" s="100"/>
      <c r="Z2526" s="100"/>
      <c r="AA2526" s="100"/>
      <c r="AB2526" s="99"/>
      <c r="AC2526" s="99"/>
      <c r="AD2526" s="99"/>
      <c r="AE2526" s="99"/>
      <c r="AF2526" s="99"/>
      <c r="AG2526" s="99"/>
      <c r="AH2526" s="99"/>
      <c r="AI2526" s="99"/>
      <c r="AJ2526" s="100"/>
      <c r="AK2526" s="100"/>
      <c r="AL2526" s="100"/>
      <c r="AM2526" s="99"/>
      <c r="AN2526" s="99"/>
      <c r="AO2526" s="99"/>
      <c r="AP2526" s="99"/>
      <c r="AQ2526" s="99"/>
      <c r="AR2526" s="99"/>
      <c r="AS2526" s="99"/>
      <c r="AT2526" s="99"/>
      <c r="AU2526" s="99"/>
      <c r="AV2526" s="99"/>
      <c r="AW2526" s="99"/>
      <c r="AX2526" s="100"/>
      <c r="AY2526" s="100"/>
      <c r="AZ2526" s="101"/>
      <c r="BA2526" s="102"/>
      <c r="BB2526" s="95"/>
      <c r="BC2526" s="95"/>
      <c r="BD2526" s="41">
        <v>4</v>
      </c>
      <c r="BE2526" s="52">
        <v>46</v>
      </c>
      <c r="BF2526" s="103">
        <v>4635</v>
      </c>
      <c r="BG2526" s="277"/>
    </row>
    <row r="2527" spans="1:59" s="63" customFormat="1" ht="12.75" x14ac:dyDescent="0.2">
      <c r="A2527" s="196">
        <v>4</v>
      </c>
      <c r="B2527" s="197" t="s">
        <v>422</v>
      </c>
      <c r="C2527" s="208">
        <v>46</v>
      </c>
      <c r="D2527" s="209" t="s">
        <v>867</v>
      </c>
      <c r="E2527" s="210">
        <v>4636</v>
      </c>
      <c r="F2527" s="211" t="s">
        <v>1202</v>
      </c>
      <c r="G2527" s="230"/>
      <c r="H2527" s="56"/>
      <c r="I2527" s="221"/>
      <c r="J2527" s="57"/>
      <c r="K2527" s="57"/>
      <c r="L2527" s="57"/>
      <c r="M2527" s="55"/>
      <c r="N2527" s="303"/>
      <c r="O2527" s="245"/>
      <c r="P2527" s="122"/>
      <c r="Q2527" s="58"/>
      <c r="R2527" s="58"/>
      <c r="S2527" s="58"/>
      <c r="T2527" s="58"/>
      <c r="U2527" s="58"/>
      <c r="V2527" s="58"/>
      <c r="W2527" s="58"/>
      <c r="X2527" s="58"/>
      <c r="Y2527" s="59"/>
      <c r="Z2527" s="59"/>
      <c r="AA2527" s="59"/>
      <c r="AB2527" s="58"/>
      <c r="AC2527" s="58"/>
      <c r="AD2527" s="58"/>
      <c r="AE2527" s="58"/>
      <c r="AF2527" s="58"/>
      <c r="AG2527" s="58"/>
      <c r="AH2527" s="58"/>
      <c r="AI2527" s="58"/>
      <c r="AJ2527" s="59"/>
      <c r="AK2527" s="59"/>
      <c r="AL2527" s="59"/>
      <c r="AM2527" s="58"/>
      <c r="AN2527" s="58"/>
      <c r="AO2527" s="58"/>
      <c r="AP2527" s="58"/>
      <c r="AQ2527" s="58"/>
      <c r="AR2527" s="58"/>
      <c r="AS2527" s="58"/>
      <c r="AT2527" s="58"/>
      <c r="AU2527" s="58"/>
      <c r="AV2527" s="58"/>
      <c r="AW2527" s="58"/>
      <c r="AX2527" s="59"/>
      <c r="AY2527" s="59"/>
      <c r="AZ2527" s="60"/>
      <c r="BA2527" s="61"/>
      <c r="BB2527" s="54"/>
      <c r="BC2527" s="54"/>
      <c r="BD2527" s="41">
        <v>4</v>
      </c>
      <c r="BE2527" s="52">
        <v>46</v>
      </c>
      <c r="BF2527" s="62">
        <v>4636</v>
      </c>
      <c r="BG2527" s="274"/>
    </row>
    <row r="2528" spans="1:59" s="63" customFormat="1" ht="12.75" x14ac:dyDescent="0.2">
      <c r="A2528" s="196">
        <v>4</v>
      </c>
      <c r="B2528" s="197" t="s">
        <v>422</v>
      </c>
      <c r="C2528" s="208">
        <v>46</v>
      </c>
      <c r="D2528" s="209" t="s">
        <v>867</v>
      </c>
      <c r="E2528" s="210">
        <v>4636</v>
      </c>
      <c r="F2528" s="211" t="s">
        <v>1202</v>
      </c>
      <c r="G2528" s="231"/>
      <c r="H2528" s="65"/>
      <c r="I2528" s="222"/>
      <c r="J2528" s="66"/>
      <c r="K2528" s="66"/>
      <c r="L2528" s="66"/>
      <c r="M2528" s="64"/>
      <c r="N2528" s="304"/>
      <c r="O2528" s="305"/>
      <c r="P2528" s="127"/>
      <c r="Q2528" s="67"/>
      <c r="R2528" s="67"/>
      <c r="S2528" s="67"/>
      <c r="T2528" s="67"/>
      <c r="U2528" s="67"/>
      <c r="V2528" s="67"/>
      <c r="W2528" s="67"/>
      <c r="X2528" s="67"/>
      <c r="Y2528" s="68"/>
      <c r="Z2528" s="68"/>
      <c r="AA2528" s="68"/>
      <c r="AB2528" s="67"/>
      <c r="AC2528" s="67"/>
      <c r="AD2528" s="67"/>
      <c r="AE2528" s="67"/>
      <c r="AF2528" s="67"/>
      <c r="AG2528" s="67"/>
      <c r="AH2528" s="67"/>
      <c r="AI2528" s="67"/>
      <c r="AJ2528" s="68"/>
      <c r="AK2528" s="68"/>
      <c r="AL2528" s="68"/>
      <c r="AM2528" s="67"/>
      <c r="AN2528" s="67"/>
      <c r="AO2528" s="67"/>
      <c r="AP2528" s="67"/>
      <c r="AQ2528" s="67"/>
      <c r="AR2528" s="67"/>
      <c r="AS2528" s="67"/>
      <c r="AT2528" s="67"/>
      <c r="AU2528" s="67"/>
      <c r="AV2528" s="67"/>
      <c r="AW2528" s="67"/>
      <c r="AX2528" s="68"/>
      <c r="AY2528" s="68"/>
      <c r="AZ2528" s="69"/>
      <c r="BA2528" s="70"/>
      <c r="BB2528" s="71"/>
      <c r="BC2528" s="54"/>
      <c r="BD2528" s="41">
        <v>4</v>
      </c>
      <c r="BE2528" s="52">
        <v>46</v>
      </c>
      <c r="BF2528" s="62">
        <v>4636</v>
      </c>
      <c r="BG2528" s="275"/>
    </row>
    <row r="2529" spans="1:59" s="63" customFormat="1" ht="12.75" x14ac:dyDescent="0.2">
      <c r="A2529" s="196">
        <v>4</v>
      </c>
      <c r="B2529" s="197" t="s">
        <v>422</v>
      </c>
      <c r="C2529" s="208">
        <v>46</v>
      </c>
      <c r="D2529" s="209" t="s">
        <v>867</v>
      </c>
      <c r="E2529" s="210">
        <v>4636</v>
      </c>
      <c r="F2529" s="211" t="s">
        <v>1202</v>
      </c>
      <c r="G2529" s="231"/>
      <c r="H2529" s="72" t="s">
        <v>47</v>
      </c>
      <c r="I2529" s="223"/>
      <c r="J2529" s="73"/>
      <c r="K2529" s="73"/>
      <c r="L2529" s="73"/>
      <c r="M2529" s="74"/>
      <c r="N2529" s="247"/>
      <c r="O2529" s="306"/>
      <c r="P2529" s="105"/>
      <c r="Q2529" s="75"/>
      <c r="R2529" s="75"/>
      <c r="S2529" s="75"/>
      <c r="T2529" s="75"/>
      <c r="U2529" s="75"/>
      <c r="V2529" s="75"/>
      <c r="W2529" s="75"/>
      <c r="X2529" s="75"/>
      <c r="Y2529" s="76">
        <f>IF(ISNUMBER(VLOOKUP(Y2531,P$7:W$7,MATCH(Y2531,P$7:W$7))),VLOOKUP(Y2531,P$7:W$7,MATCH(Y2531,P$7:W$7)),IF(N2533=0,"No Data",IF(Y2531&gt;0,"&lt;100",0)))</f>
        <v>0</v>
      </c>
      <c r="Z2529" s="77">
        <f>IF(ISNUMBER(VLOOKUP(Z2533,P$7:W$7,MATCH(Z2533,P$7:W$7))),VLOOKUP(Z2533,P$7:W$7,MATCH(Z2533,P$7:W$7)),IF(N2533=0,"No Data",IF(Z2533&gt;0,"&lt;100",0)))</f>
        <v>0</v>
      </c>
      <c r="AA2529" s="106">
        <f>IF(ISNUMBER(Z2529),Z2529,0)</f>
        <v>0</v>
      </c>
      <c r="AB2529" s="75"/>
      <c r="AC2529" s="75"/>
      <c r="AD2529" s="75"/>
      <c r="AE2529" s="75"/>
      <c r="AF2529" s="75"/>
      <c r="AG2529" s="75"/>
      <c r="AH2529" s="75"/>
      <c r="AI2529" s="75"/>
      <c r="AJ2529" s="76">
        <f>IF(ISNUMBER(VLOOKUP(AJ2531,AB$7:AH$7,MATCH(AJ2531,AB$7:AH$7))),VLOOKUP(AJ2531,AB$7:AH$7,MATCH(AJ2531,AB$7:AH$7)),IF(N2533=0,"No Data",IF(AJ2531&gt;0,"&lt;50",0)))</f>
        <v>0</v>
      </c>
      <c r="AK2529" s="77">
        <f>IF(ISNUMBER(VLOOKUP(AK2533,AB$7:AH$7,MATCH(AK2533,AB$7:AH$7))),VLOOKUP(AK2533,AB$7:AH$7,MATCH(AK2533,AB$7:AH$7)),IF(N2533=0,"No Data",IF(AK2533&gt;0,"&lt;50",0)))</f>
        <v>0</v>
      </c>
      <c r="AL2529" s="106">
        <f>IF(ISNUMBER(AK2529),AK2529,0)</f>
        <v>0</v>
      </c>
      <c r="AM2529" s="75"/>
      <c r="AN2529" s="75"/>
      <c r="AO2529" s="75"/>
      <c r="AP2529" s="75"/>
      <c r="AQ2529" s="75"/>
      <c r="AR2529" s="75"/>
      <c r="AS2529" s="75"/>
      <c r="AT2529" s="75"/>
      <c r="AU2529" s="75"/>
      <c r="AV2529" s="75"/>
      <c r="AW2529" s="76">
        <f>IF(ISNUMBER(VLOOKUP(AW2531,AM$7:AU$7,MATCH(AW2531,AM$7:AU$7))),VLOOKUP(AW2531,AM$7:AU$7,MATCH(AW2531,AM$7:AU$7)),IF(N2533=0,"No Data",IF(AW2531&gt;0,"&lt;10",0)))</f>
        <v>25</v>
      </c>
      <c r="AX2529" s="77">
        <f>IF(ISNUMBER(VLOOKUP(AX2533,AM$7:AU$7,MATCH(AX2533,AM$7:AU$7))),VLOOKUP(AX2533,AM$7:AU$7,MATCH(AX2533,AM$7:AU$7)),IF(N2533=0,"No Data",IF(AX2533&gt;0,"&lt;10",0)))</f>
        <v>100</v>
      </c>
      <c r="AY2529" s="106">
        <f>IF(ISNUMBER(AX2529),AX2529,0)</f>
        <v>100</v>
      </c>
      <c r="AZ2529" s="79"/>
      <c r="BA2529" s="80"/>
      <c r="BB2529" s="71"/>
      <c r="BC2529" s="54"/>
      <c r="BD2529" s="41">
        <v>4</v>
      </c>
      <c r="BE2529" s="52">
        <v>46</v>
      </c>
      <c r="BF2529" s="62">
        <v>4636</v>
      </c>
      <c r="BG2529" s="276" t="s">
        <v>47</v>
      </c>
    </row>
    <row r="2530" spans="1:59" s="63" customFormat="1" ht="12.75" x14ac:dyDescent="0.2">
      <c r="A2530" s="196">
        <v>4</v>
      </c>
      <c r="B2530" s="197" t="s">
        <v>422</v>
      </c>
      <c r="C2530" s="208">
        <v>46</v>
      </c>
      <c r="D2530" s="209" t="s">
        <v>867</v>
      </c>
      <c r="E2530" s="210">
        <v>4636</v>
      </c>
      <c r="F2530" s="211" t="s">
        <v>1202</v>
      </c>
      <c r="G2530" s="231"/>
      <c r="H2530" s="81" t="s">
        <v>48</v>
      </c>
      <c r="I2530" s="223"/>
      <c r="J2530" s="73"/>
      <c r="K2530" s="73"/>
      <c r="L2530" s="73"/>
      <c r="M2530" s="74"/>
      <c r="N2530" s="247"/>
      <c r="O2530" s="306"/>
      <c r="P2530" s="105"/>
      <c r="Q2530" s="75"/>
      <c r="R2530" s="75"/>
      <c r="S2530" s="75"/>
      <c r="T2530" s="75"/>
      <c r="U2530" s="75"/>
      <c r="V2530" s="75"/>
      <c r="W2530" s="75"/>
      <c r="X2530" s="75"/>
      <c r="Y2530" s="82">
        <f>MIN(X2534:X2536)</f>
        <v>0</v>
      </c>
      <c r="Z2530" s="83"/>
      <c r="AA2530" s="83"/>
      <c r="AB2530" s="75"/>
      <c r="AC2530" s="75"/>
      <c r="AD2530" s="75"/>
      <c r="AE2530" s="75"/>
      <c r="AF2530" s="75"/>
      <c r="AG2530" s="75"/>
      <c r="AH2530" s="75"/>
      <c r="AI2530" s="75"/>
      <c r="AJ2530" s="82">
        <f>MIN(AI2534:AI2536)</f>
        <v>0</v>
      </c>
      <c r="AK2530" s="83"/>
      <c r="AL2530" s="83"/>
      <c r="AM2530" s="75"/>
      <c r="AN2530" s="75"/>
      <c r="AO2530" s="75"/>
      <c r="AP2530" s="75"/>
      <c r="AQ2530" s="75"/>
      <c r="AR2530" s="75"/>
      <c r="AS2530" s="75"/>
      <c r="AT2530" s="75"/>
      <c r="AU2530" s="75"/>
      <c r="AV2530" s="75"/>
      <c r="AW2530" s="82">
        <f>MIN(AV2534:AV2536)</f>
        <v>0</v>
      </c>
      <c r="AX2530" s="83"/>
      <c r="AY2530" s="83"/>
      <c r="AZ2530" s="79"/>
      <c r="BA2530" s="80"/>
      <c r="BB2530" s="71"/>
      <c r="BC2530" s="54"/>
      <c r="BD2530" s="41">
        <v>4</v>
      </c>
      <c r="BE2530" s="52">
        <v>46</v>
      </c>
      <c r="BF2530" s="62">
        <v>4636</v>
      </c>
      <c r="BG2530" s="278" t="s">
        <v>48</v>
      </c>
    </row>
    <row r="2531" spans="1:59" s="63" customFormat="1" ht="12.75" x14ac:dyDescent="0.2">
      <c r="A2531" s="196">
        <v>4</v>
      </c>
      <c r="B2531" s="197" t="s">
        <v>422</v>
      </c>
      <c r="C2531" s="208">
        <v>46</v>
      </c>
      <c r="D2531" s="209" t="s">
        <v>867</v>
      </c>
      <c r="E2531" s="210">
        <v>4636</v>
      </c>
      <c r="F2531" s="211" t="s">
        <v>1202</v>
      </c>
      <c r="G2531" s="231"/>
      <c r="H2531" s="81" t="s">
        <v>49</v>
      </c>
      <c r="I2531" s="223"/>
      <c r="J2531" s="73"/>
      <c r="K2531" s="73"/>
      <c r="L2531" s="73"/>
      <c r="M2531" s="74"/>
      <c r="N2531" s="247"/>
      <c r="O2531" s="306"/>
      <c r="P2531" s="105"/>
      <c r="Q2531" s="75"/>
      <c r="R2531" s="75"/>
      <c r="S2531" s="75"/>
      <c r="T2531" s="75"/>
      <c r="U2531" s="75"/>
      <c r="V2531" s="75"/>
      <c r="W2531" s="75"/>
      <c r="X2531" s="75"/>
      <c r="Y2531" s="84">
        <f>IF(ISNUMBER(AVERAGE(X2534:X2536)),AVERAGE(X2534:X2536),0)</f>
        <v>0</v>
      </c>
      <c r="Z2531" s="83"/>
      <c r="AA2531" s="83"/>
      <c r="AB2531" s="75"/>
      <c r="AC2531" s="75"/>
      <c r="AD2531" s="75"/>
      <c r="AE2531" s="75"/>
      <c r="AF2531" s="75"/>
      <c r="AG2531" s="75"/>
      <c r="AH2531" s="75"/>
      <c r="AI2531" s="75"/>
      <c r="AJ2531" s="84">
        <f>IF(ISNUMBER(AVERAGE(AI2534:AI2536)),AVERAGE(AI2534:AI2536),0)</f>
        <v>0</v>
      </c>
      <c r="AK2531" s="83"/>
      <c r="AL2531" s="83"/>
      <c r="AM2531" s="75"/>
      <c r="AN2531" s="75"/>
      <c r="AO2531" s="75"/>
      <c r="AP2531" s="75"/>
      <c r="AQ2531" s="75"/>
      <c r="AR2531" s="75"/>
      <c r="AS2531" s="75"/>
      <c r="AT2531" s="75"/>
      <c r="AU2531" s="75"/>
      <c r="AV2531" s="75"/>
      <c r="AW2531" s="84">
        <f>IF(ISNUMBER(AVERAGE(AV2534:AV2536)),AVERAGE(AV2534:AV2536),0)</f>
        <v>33.333333333333336</v>
      </c>
      <c r="AX2531" s="83"/>
      <c r="AY2531" s="83"/>
      <c r="AZ2531" s="79"/>
      <c r="BA2531" s="80"/>
      <c r="BB2531" s="71"/>
      <c r="BC2531" s="54"/>
      <c r="BD2531" s="41">
        <v>4</v>
      </c>
      <c r="BE2531" s="52">
        <v>46</v>
      </c>
      <c r="BF2531" s="62">
        <v>4636</v>
      </c>
      <c r="BG2531" s="278" t="s">
        <v>49</v>
      </c>
    </row>
    <row r="2532" spans="1:59" s="63" customFormat="1" ht="12.75" x14ac:dyDescent="0.2">
      <c r="A2532" s="196">
        <v>4</v>
      </c>
      <c r="B2532" s="197" t="s">
        <v>422</v>
      </c>
      <c r="C2532" s="208">
        <v>46</v>
      </c>
      <c r="D2532" s="209" t="s">
        <v>867</v>
      </c>
      <c r="E2532" s="210">
        <v>4636</v>
      </c>
      <c r="F2532" s="211" t="s">
        <v>1202</v>
      </c>
      <c r="G2532" s="231"/>
      <c r="H2532" s="81" t="s">
        <v>50</v>
      </c>
      <c r="I2532" s="223"/>
      <c r="J2532" s="73"/>
      <c r="K2532" s="73"/>
      <c r="L2532" s="73"/>
      <c r="M2532" s="74"/>
      <c r="N2532" s="247"/>
      <c r="O2532" s="306"/>
      <c r="P2532" s="105"/>
      <c r="Q2532" s="75"/>
      <c r="R2532" s="75"/>
      <c r="S2532" s="75"/>
      <c r="T2532" s="75"/>
      <c r="U2532" s="75"/>
      <c r="V2532" s="75"/>
      <c r="W2532" s="75"/>
      <c r="X2532" s="75"/>
      <c r="Y2532" s="84">
        <f>MAX(X2534:X2536)</f>
        <v>0</v>
      </c>
      <c r="Z2532" s="83"/>
      <c r="AA2532" s="83"/>
      <c r="AB2532" s="75"/>
      <c r="AC2532" s="75"/>
      <c r="AD2532" s="75"/>
      <c r="AE2532" s="75"/>
      <c r="AF2532" s="75"/>
      <c r="AG2532" s="75"/>
      <c r="AH2532" s="75"/>
      <c r="AI2532" s="75"/>
      <c r="AJ2532" s="84">
        <f>MAX(AI2534:AI2536)</f>
        <v>0</v>
      </c>
      <c r="AK2532" s="83"/>
      <c r="AL2532" s="83"/>
      <c r="AM2532" s="75"/>
      <c r="AN2532" s="75"/>
      <c r="AO2532" s="75"/>
      <c r="AP2532" s="75"/>
      <c r="AQ2532" s="75"/>
      <c r="AR2532" s="75"/>
      <c r="AS2532" s="75"/>
      <c r="AT2532" s="75"/>
      <c r="AU2532" s="75"/>
      <c r="AV2532" s="75"/>
      <c r="AW2532" s="84">
        <f>MAX(AV2534:AV2536)</f>
        <v>100</v>
      </c>
      <c r="AX2532" s="83"/>
      <c r="AY2532" s="83"/>
      <c r="AZ2532" s="79"/>
      <c r="BA2532" s="80"/>
      <c r="BB2532" s="71"/>
      <c r="BC2532" s="54"/>
      <c r="BD2532" s="41">
        <v>4</v>
      </c>
      <c r="BE2532" s="52">
        <v>46</v>
      </c>
      <c r="BF2532" s="62">
        <v>4636</v>
      </c>
      <c r="BG2532" s="278" t="s">
        <v>50</v>
      </c>
    </row>
    <row r="2533" spans="1:59" s="63" customFormat="1" ht="12.75" x14ac:dyDescent="0.2">
      <c r="A2533" s="196">
        <v>4</v>
      </c>
      <c r="B2533" s="197" t="s">
        <v>422</v>
      </c>
      <c r="C2533" s="208">
        <v>46</v>
      </c>
      <c r="D2533" s="209" t="s">
        <v>867</v>
      </c>
      <c r="E2533" s="210">
        <v>4636</v>
      </c>
      <c r="F2533" s="211" t="s">
        <v>1202</v>
      </c>
      <c r="G2533" s="231"/>
      <c r="H2533" s="85" t="s">
        <v>51</v>
      </c>
      <c r="I2533" s="223"/>
      <c r="J2533" s="73"/>
      <c r="K2533" s="73"/>
      <c r="L2533" s="73"/>
      <c r="M2533" s="74"/>
      <c r="N2533" s="248">
        <f>SUM(N2534:N2536)</f>
        <v>1</v>
      </c>
      <c r="O2533" s="293">
        <f>SUM(O2534:O2536)</f>
        <v>1</v>
      </c>
      <c r="P2533" s="292"/>
      <c r="Q2533" s="87"/>
      <c r="R2533" s="87"/>
      <c r="S2533" s="87"/>
      <c r="T2533" s="87"/>
      <c r="U2533" s="87"/>
      <c r="V2533" s="87"/>
      <c r="W2533" s="87"/>
      <c r="X2533" s="87"/>
      <c r="Y2533" s="88"/>
      <c r="Z2533" s="119">
        <f>SUM(Z2534:Z2536)</f>
        <v>0</v>
      </c>
      <c r="AA2533" s="120"/>
      <c r="AB2533" s="111"/>
      <c r="AC2533" s="111"/>
      <c r="AD2533" s="111"/>
      <c r="AE2533" s="111"/>
      <c r="AF2533" s="111"/>
      <c r="AG2533" s="111"/>
      <c r="AH2533" s="111"/>
      <c r="AI2533" s="111"/>
      <c r="AJ2533" s="120"/>
      <c r="AK2533" s="119">
        <f>SUM(AK2534:AK2536)</f>
        <v>0</v>
      </c>
      <c r="AL2533" s="120"/>
      <c r="AM2533" s="111"/>
      <c r="AN2533" s="111"/>
      <c r="AO2533" s="111"/>
      <c r="AP2533" s="111"/>
      <c r="AQ2533" s="111"/>
      <c r="AR2533" s="111"/>
      <c r="AS2533" s="111"/>
      <c r="AT2533" s="111"/>
      <c r="AU2533" s="111"/>
      <c r="AV2533" s="111"/>
      <c r="AW2533" s="120"/>
      <c r="AX2533" s="119">
        <f>SUM(AX2534:AX2536)</f>
        <v>100</v>
      </c>
      <c r="AY2533" s="88"/>
      <c r="AZ2533" s="79"/>
      <c r="BA2533" s="80"/>
      <c r="BB2533" s="71"/>
      <c r="BC2533" s="54"/>
      <c r="BD2533" s="41">
        <v>4</v>
      </c>
      <c r="BE2533" s="52">
        <v>46</v>
      </c>
      <c r="BF2533" s="62">
        <v>4636</v>
      </c>
      <c r="BG2533" s="279" t="s">
        <v>51</v>
      </c>
    </row>
    <row r="2534" spans="1:59" s="63" customFormat="1" ht="12.75" x14ac:dyDescent="0.2">
      <c r="A2534" s="196">
        <v>4</v>
      </c>
      <c r="B2534" s="197" t="s">
        <v>422</v>
      </c>
      <c r="C2534" s="208">
        <v>46</v>
      </c>
      <c r="D2534" s="209" t="s">
        <v>867</v>
      </c>
      <c r="E2534" s="210">
        <v>4636</v>
      </c>
      <c r="F2534" s="211" t="s">
        <v>1202</v>
      </c>
      <c r="G2534" s="231"/>
      <c r="H2534" s="89" t="s">
        <v>52</v>
      </c>
      <c r="I2534" s="90" t="s">
        <v>863</v>
      </c>
      <c r="J2534" s="90" t="s">
        <v>860</v>
      </c>
      <c r="K2534" s="90" t="s">
        <v>64</v>
      </c>
      <c r="L2534" s="90" t="s">
        <v>528</v>
      </c>
      <c r="M2534" s="91"/>
      <c r="N2534" s="312">
        <v>1</v>
      </c>
      <c r="O2534" s="313">
        <f>N2534/N$2490</f>
        <v>1</v>
      </c>
      <c r="P2534" s="104"/>
      <c r="Q2534" s="92"/>
      <c r="R2534" s="92"/>
      <c r="S2534" s="92"/>
      <c r="T2534" s="92"/>
      <c r="U2534" s="92"/>
      <c r="V2534" s="92"/>
      <c r="W2534" s="92"/>
      <c r="X2534" s="109">
        <f>P2534*P$7+Q2534*Q$7+R2534*R$7+S2534*S$7+T2534*T$7+U2534*U$7+V2534*V$7+W2534*W$7</f>
        <v>0</v>
      </c>
      <c r="Y2534" s="83"/>
      <c r="Z2534" s="110">
        <f>X2534*$O2534</f>
        <v>0</v>
      </c>
      <c r="AA2534" s="111"/>
      <c r="AB2534" s="92"/>
      <c r="AC2534" s="92"/>
      <c r="AD2534" s="92"/>
      <c r="AE2534" s="92"/>
      <c r="AF2534" s="92"/>
      <c r="AG2534" s="92"/>
      <c r="AH2534" s="92"/>
      <c r="AI2534" s="109">
        <f>AB2534*AB$7+AC2534*AC$7+AD2534*AD$7+AE2534*AE$7+AF2534*AF$7+AG2534*AG$7+AH2534*AH$7</f>
        <v>0</v>
      </c>
      <c r="AJ2534" s="83"/>
      <c r="AK2534" s="110">
        <f>AI2534*$O2534</f>
        <v>0</v>
      </c>
      <c r="AL2534" s="111"/>
      <c r="AM2534" s="92"/>
      <c r="AN2534" s="92"/>
      <c r="AO2534" s="92"/>
      <c r="AP2534" s="92">
        <v>1</v>
      </c>
      <c r="AQ2534" s="92"/>
      <c r="AR2534" s="92"/>
      <c r="AS2534" s="92"/>
      <c r="AT2534" s="92"/>
      <c r="AU2534" s="92"/>
      <c r="AV2534" s="109">
        <f>AM2534*AM$7+AN2534*AN$7+AO2534*AO$7+AP2534*AP$7+AQ2534*AQ$7+AR2534*AR$7+AS2534*AS$7+AT2534*AT$7+AU2534*AU$7</f>
        <v>100</v>
      </c>
      <c r="AW2534" s="75"/>
      <c r="AX2534" s="110">
        <f>AV2534*$O2534</f>
        <v>100</v>
      </c>
      <c r="AY2534" s="83"/>
      <c r="AZ2534" s="93"/>
      <c r="BA2534" s="94" t="s">
        <v>105</v>
      </c>
      <c r="BB2534" s="71"/>
      <c r="BC2534" s="54"/>
      <c r="BD2534" s="41">
        <v>4</v>
      </c>
      <c r="BE2534" s="52">
        <v>46</v>
      </c>
      <c r="BF2534" s="62">
        <v>4636</v>
      </c>
      <c r="BG2534" s="280" t="s">
        <v>52</v>
      </c>
    </row>
    <row r="2535" spans="1:59" s="63" customFormat="1" ht="12.75" x14ac:dyDescent="0.2">
      <c r="A2535" s="196">
        <v>4</v>
      </c>
      <c r="B2535" s="197" t="s">
        <v>422</v>
      </c>
      <c r="C2535" s="208">
        <v>46</v>
      </c>
      <c r="D2535" s="209" t="s">
        <v>867</v>
      </c>
      <c r="E2535" s="210">
        <v>4636</v>
      </c>
      <c r="F2535" s="211" t="s">
        <v>1202</v>
      </c>
      <c r="G2535" s="231"/>
      <c r="H2535" s="89"/>
      <c r="I2535" s="90"/>
      <c r="J2535" s="90"/>
      <c r="K2535" s="90"/>
      <c r="L2535" s="90"/>
      <c r="M2535" s="91"/>
      <c r="N2535" s="312"/>
      <c r="O2535" s="313">
        <f>N2535/N$2490</f>
        <v>0</v>
      </c>
      <c r="P2535" s="104"/>
      <c r="Q2535" s="92"/>
      <c r="R2535" s="92"/>
      <c r="S2535" s="92"/>
      <c r="T2535" s="92"/>
      <c r="U2535" s="92"/>
      <c r="V2535" s="92"/>
      <c r="W2535" s="92"/>
      <c r="X2535" s="109">
        <f t="shared" ref="X2535:X2536" si="369">P2535*P$7+Q2535*Q$7+R2535*R$7+S2535*S$7+T2535*T$7+U2535*U$7+V2535*V$7+W2535*W$7</f>
        <v>0</v>
      </c>
      <c r="Y2535" s="83"/>
      <c r="Z2535" s="110">
        <f t="shared" ref="Z2535:Z2536" si="370">X2535*$O2535</f>
        <v>0</v>
      </c>
      <c r="AA2535" s="111"/>
      <c r="AB2535" s="92"/>
      <c r="AC2535" s="92"/>
      <c r="AD2535" s="92"/>
      <c r="AE2535" s="92"/>
      <c r="AF2535" s="92"/>
      <c r="AG2535" s="92"/>
      <c r="AH2535" s="92"/>
      <c r="AI2535" s="109">
        <f t="shared" ref="AI2535:AI2536" si="371">AB2535*AB$7+AC2535*AC$7+AD2535*AD$7+AE2535*AE$7+AF2535*AF$7+AG2535*AG$7+AH2535*AH$7</f>
        <v>0</v>
      </c>
      <c r="AJ2535" s="83"/>
      <c r="AK2535" s="110">
        <f t="shared" ref="AK2535:AK2536" si="372">AI2535*$O2535</f>
        <v>0</v>
      </c>
      <c r="AL2535" s="111"/>
      <c r="AM2535" s="92"/>
      <c r="AN2535" s="92"/>
      <c r="AO2535" s="92"/>
      <c r="AP2535" s="92"/>
      <c r="AQ2535" s="92"/>
      <c r="AR2535" s="92"/>
      <c r="AS2535" s="92"/>
      <c r="AT2535" s="92"/>
      <c r="AU2535" s="92"/>
      <c r="AV2535" s="109">
        <f t="shared" ref="AV2535:AV2536" si="373">AM2535*AM$7+AN2535*AN$7+AO2535*AO$7+AP2535*AP$7+AQ2535*AQ$7+AR2535*AR$7+AS2535*AS$7+AT2535*AT$7+AU2535*AU$7</f>
        <v>0</v>
      </c>
      <c r="AW2535" s="75"/>
      <c r="AX2535" s="110">
        <f t="shared" ref="AX2535:AX2536" si="374">AV2535*$O2535</f>
        <v>0</v>
      </c>
      <c r="AY2535" s="111"/>
      <c r="AZ2535" s="93"/>
      <c r="BA2535" s="94"/>
      <c r="BB2535" s="71"/>
      <c r="BC2535" s="54"/>
      <c r="BD2535" s="41">
        <v>4</v>
      </c>
      <c r="BE2535" s="52">
        <v>46</v>
      </c>
      <c r="BF2535" s="62">
        <v>4636</v>
      </c>
      <c r="BG2535" s="280" t="s">
        <v>52</v>
      </c>
    </row>
    <row r="2536" spans="1:59" s="63" customFormat="1" ht="12.75" x14ac:dyDescent="0.2">
      <c r="A2536" s="196">
        <v>4</v>
      </c>
      <c r="B2536" s="197" t="s">
        <v>422</v>
      </c>
      <c r="C2536" s="208">
        <v>46</v>
      </c>
      <c r="D2536" s="209" t="s">
        <v>867</v>
      </c>
      <c r="E2536" s="210">
        <v>4636</v>
      </c>
      <c r="F2536" s="211" t="s">
        <v>1202</v>
      </c>
      <c r="G2536" s="231"/>
      <c r="H2536" s="89"/>
      <c r="I2536" s="90"/>
      <c r="J2536" s="90"/>
      <c r="K2536" s="90"/>
      <c r="L2536" s="90"/>
      <c r="M2536" s="91"/>
      <c r="N2536" s="312"/>
      <c r="O2536" s="313">
        <f>N2536/N$2490</f>
        <v>0</v>
      </c>
      <c r="P2536" s="104"/>
      <c r="Q2536" s="92"/>
      <c r="R2536" s="92"/>
      <c r="S2536" s="92"/>
      <c r="T2536" s="92"/>
      <c r="U2536" s="92"/>
      <c r="V2536" s="92"/>
      <c r="W2536" s="92"/>
      <c r="X2536" s="109">
        <f t="shared" si="369"/>
        <v>0</v>
      </c>
      <c r="Y2536" s="83"/>
      <c r="Z2536" s="110">
        <f t="shared" si="370"/>
        <v>0</v>
      </c>
      <c r="AA2536" s="111"/>
      <c r="AB2536" s="92"/>
      <c r="AC2536" s="92"/>
      <c r="AD2536" s="92"/>
      <c r="AE2536" s="92"/>
      <c r="AF2536" s="92"/>
      <c r="AG2536" s="92"/>
      <c r="AH2536" s="92"/>
      <c r="AI2536" s="109">
        <f t="shared" si="371"/>
        <v>0</v>
      </c>
      <c r="AJ2536" s="83"/>
      <c r="AK2536" s="110">
        <f t="shared" si="372"/>
        <v>0</v>
      </c>
      <c r="AL2536" s="111"/>
      <c r="AM2536" s="92"/>
      <c r="AN2536" s="92"/>
      <c r="AO2536" s="92"/>
      <c r="AP2536" s="92"/>
      <c r="AQ2536" s="92"/>
      <c r="AR2536" s="92"/>
      <c r="AS2536" s="92"/>
      <c r="AT2536" s="92"/>
      <c r="AU2536" s="92"/>
      <c r="AV2536" s="109">
        <f t="shared" si="373"/>
        <v>0</v>
      </c>
      <c r="AW2536" s="75"/>
      <c r="AX2536" s="110">
        <f t="shared" si="374"/>
        <v>0</v>
      </c>
      <c r="AY2536" s="111"/>
      <c r="AZ2536" s="93"/>
      <c r="BA2536" s="94"/>
      <c r="BB2536" s="71"/>
      <c r="BC2536" s="54"/>
      <c r="BD2536" s="41">
        <v>4</v>
      </c>
      <c r="BE2536" s="52">
        <v>46</v>
      </c>
      <c r="BF2536" s="62">
        <v>4636</v>
      </c>
      <c r="BG2536" s="280" t="s">
        <v>52</v>
      </c>
    </row>
    <row r="2537" spans="1:59" s="63" customFormat="1" ht="12.75" x14ac:dyDescent="0.2">
      <c r="A2537" s="196">
        <v>4</v>
      </c>
      <c r="B2537" s="197" t="s">
        <v>422</v>
      </c>
      <c r="C2537" s="208">
        <v>46</v>
      </c>
      <c r="D2537" s="209" t="s">
        <v>867</v>
      </c>
      <c r="E2537" s="210">
        <v>4636</v>
      </c>
      <c r="F2537" s="211" t="s">
        <v>1202</v>
      </c>
      <c r="G2537" s="230"/>
      <c r="H2537" s="56"/>
      <c r="I2537" s="221"/>
      <c r="J2537" s="57"/>
      <c r="K2537" s="57"/>
      <c r="L2537" s="57"/>
      <c r="M2537" s="55"/>
      <c r="N2537" s="303"/>
      <c r="O2537" s="245"/>
      <c r="P2537" s="122"/>
      <c r="Q2537" s="58"/>
      <c r="R2537" s="58"/>
      <c r="S2537" s="58"/>
      <c r="T2537" s="58"/>
      <c r="U2537" s="58"/>
      <c r="V2537" s="58"/>
      <c r="W2537" s="58"/>
      <c r="X2537" s="58"/>
      <c r="Y2537" s="59"/>
      <c r="Z2537" s="59"/>
      <c r="AA2537" s="59"/>
      <c r="AB2537" s="58"/>
      <c r="AC2537" s="58"/>
      <c r="AD2537" s="58"/>
      <c r="AE2537" s="58"/>
      <c r="AF2537" s="58"/>
      <c r="AG2537" s="58"/>
      <c r="AH2537" s="58"/>
      <c r="AI2537" s="58"/>
      <c r="AJ2537" s="59"/>
      <c r="AK2537" s="59"/>
      <c r="AL2537" s="59"/>
      <c r="AM2537" s="58"/>
      <c r="AN2537" s="58"/>
      <c r="AO2537" s="58"/>
      <c r="AP2537" s="58"/>
      <c r="AQ2537" s="58"/>
      <c r="AR2537" s="58"/>
      <c r="AS2537" s="58"/>
      <c r="AT2537" s="58"/>
      <c r="AU2537" s="58"/>
      <c r="AV2537" s="58"/>
      <c r="AW2537" s="58"/>
      <c r="AX2537" s="59"/>
      <c r="AY2537" s="59"/>
      <c r="AZ2537" s="60"/>
      <c r="BA2537" s="61"/>
      <c r="BB2537" s="54"/>
      <c r="BC2537" s="54"/>
      <c r="BD2537" s="41">
        <v>4</v>
      </c>
      <c r="BE2537" s="52">
        <v>46</v>
      </c>
      <c r="BF2537" s="62">
        <v>4636</v>
      </c>
      <c r="BG2537" s="274"/>
    </row>
    <row r="2538" spans="1:59" s="53" customFormat="1" ht="18.75" x14ac:dyDescent="0.3">
      <c r="A2538" s="202">
        <v>4</v>
      </c>
      <c r="B2538" s="203" t="s">
        <v>422</v>
      </c>
      <c r="C2538" s="205">
        <v>47</v>
      </c>
      <c r="D2538" s="206" t="s">
        <v>729</v>
      </c>
      <c r="E2538" s="207"/>
      <c r="F2538" s="207"/>
      <c r="G2538" s="229"/>
      <c r="H2538" s="44"/>
      <c r="I2538" s="226"/>
      <c r="J2538" s="192"/>
      <c r="K2538" s="192"/>
      <c r="L2538" s="192"/>
      <c r="M2538" s="194"/>
      <c r="N2538" s="302"/>
      <c r="O2538" s="298"/>
      <c r="P2538" s="47"/>
      <c r="Q2538" s="47"/>
      <c r="R2538" s="47"/>
      <c r="S2538" s="47"/>
      <c r="T2538" s="47"/>
      <c r="U2538" s="47"/>
      <c r="V2538" s="47"/>
      <c r="W2538" s="47"/>
      <c r="X2538" s="47"/>
      <c r="Y2538" s="48"/>
      <c r="Z2538" s="48"/>
      <c r="AA2538" s="48"/>
      <c r="AB2538" s="47"/>
      <c r="AC2538" s="47"/>
      <c r="AD2538" s="47"/>
      <c r="AE2538" s="47"/>
      <c r="AF2538" s="47"/>
      <c r="AG2538" s="47"/>
      <c r="AH2538" s="47"/>
      <c r="AI2538" s="47"/>
      <c r="AJ2538" s="48"/>
      <c r="AK2538" s="48"/>
      <c r="AL2538" s="48"/>
      <c r="AM2538" s="47"/>
      <c r="AN2538" s="47"/>
      <c r="AO2538" s="47"/>
      <c r="AP2538" s="47"/>
      <c r="AQ2538" s="47"/>
      <c r="AR2538" s="47"/>
      <c r="AS2538" s="47"/>
      <c r="AT2538" s="47"/>
      <c r="AU2538" s="47"/>
      <c r="AV2538" s="47"/>
      <c r="AW2538" s="47"/>
      <c r="AX2538" s="48"/>
      <c r="AY2538" s="333"/>
      <c r="AZ2538" s="49"/>
      <c r="BA2538" s="50"/>
      <c r="BB2538" s="51"/>
      <c r="BC2538" s="45"/>
      <c r="BD2538" s="41">
        <v>4</v>
      </c>
      <c r="BE2538" s="52">
        <v>47</v>
      </c>
      <c r="BF2538" s="52" t="s">
        <v>729</v>
      </c>
      <c r="BG2538" s="273"/>
    </row>
    <row r="2539" spans="1:59" x14ac:dyDescent="0.25">
      <c r="A2539" s="196">
        <v>4</v>
      </c>
      <c r="B2539" s="197" t="s">
        <v>422</v>
      </c>
      <c r="C2539" s="208">
        <v>47</v>
      </c>
      <c r="D2539" s="209" t="s">
        <v>729</v>
      </c>
      <c r="E2539" s="212">
        <v>4711</v>
      </c>
      <c r="F2539" s="213" t="s">
        <v>903</v>
      </c>
      <c r="G2539" s="234"/>
      <c r="H2539" s="138"/>
      <c r="I2539" s="224"/>
      <c r="J2539" s="98"/>
      <c r="K2539" s="98"/>
      <c r="L2539" s="98"/>
      <c r="M2539" s="137"/>
      <c r="N2539" s="322"/>
      <c r="O2539" s="323"/>
      <c r="P2539" s="139"/>
      <c r="Q2539" s="139"/>
      <c r="R2539" s="139"/>
      <c r="S2539" s="139"/>
      <c r="T2539" s="139"/>
      <c r="U2539" s="139"/>
      <c r="V2539" s="139"/>
      <c r="W2539" s="139"/>
      <c r="X2539" s="139"/>
      <c r="Y2539" s="100"/>
      <c r="Z2539" s="125"/>
      <c r="AA2539" s="125"/>
      <c r="AB2539" s="139"/>
      <c r="AC2539" s="139"/>
      <c r="AD2539" s="139"/>
      <c r="AE2539" s="139"/>
      <c r="AF2539" s="139"/>
      <c r="AG2539" s="139"/>
      <c r="AH2539" s="139"/>
      <c r="AI2539" s="139"/>
      <c r="AJ2539" s="100"/>
      <c r="AK2539" s="125"/>
      <c r="AL2539" s="125"/>
      <c r="AM2539" s="139"/>
      <c r="AN2539" s="139"/>
      <c r="AO2539" s="139"/>
      <c r="AP2539" s="139"/>
      <c r="AQ2539" s="139"/>
      <c r="AR2539" s="139"/>
      <c r="AS2539" s="139"/>
      <c r="AT2539" s="139"/>
      <c r="AU2539" s="139"/>
      <c r="AV2539" s="139"/>
      <c r="AW2539" s="99"/>
      <c r="AX2539" s="125"/>
      <c r="AY2539" s="100"/>
      <c r="AZ2539" s="140"/>
      <c r="BA2539" s="141"/>
      <c r="BB2539" s="136"/>
      <c r="BC2539" s="136"/>
      <c r="BD2539" s="41">
        <v>4</v>
      </c>
      <c r="BE2539" s="52">
        <v>47</v>
      </c>
      <c r="BF2539" s="103">
        <v>4711</v>
      </c>
      <c r="BG2539" s="283"/>
    </row>
    <row r="2540" spans="1:59" s="63" customFormat="1" ht="12.75" x14ac:dyDescent="0.2">
      <c r="A2540" s="196">
        <v>4</v>
      </c>
      <c r="B2540" s="197" t="s">
        <v>422</v>
      </c>
      <c r="C2540" s="208">
        <v>47</v>
      </c>
      <c r="D2540" s="209" t="s">
        <v>729</v>
      </c>
      <c r="E2540" s="212">
        <v>4711</v>
      </c>
      <c r="F2540" s="213" t="s">
        <v>903</v>
      </c>
      <c r="G2540" s="232"/>
      <c r="H2540" s="97"/>
      <c r="I2540" s="224"/>
      <c r="J2540" s="98"/>
      <c r="K2540" s="98"/>
      <c r="L2540" s="98"/>
      <c r="M2540" s="96"/>
      <c r="N2540" s="307"/>
      <c r="O2540" s="246"/>
      <c r="P2540" s="124"/>
      <c r="Q2540" s="99"/>
      <c r="R2540" s="99"/>
      <c r="S2540" s="99"/>
      <c r="T2540" s="99"/>
      <c r="U2540" s="99"/>
      <c r="V2540" s="99"/>
      <c r="W2540" s="99"/>
      <c r="X2540" s="99"/>
      <c r="Y2540" s="100"/>
      <c r="Z2540" s="100"/>
      <c r="AA2540" s="100"/>
      <c r="AB2540" s="99"/>
      <c r="AC2540" s="99"/>
      <c r="AD2540" s="99"/>
      <c r="AE2540" s="99"/>
      <c r="AF2540" s="99"/>
      <c r="AG2540" s="99"/>
      <c r="AH2540" s="99"/>
      <c r="AI2540" s="99"/>
      <c r="AJ2540" s="100"/>
      <c r="AK2540" s="100"/>
      <c r="AL2540" s="100"/>
      <c r="AM2540" s="99"/>
      <c r="AN2540" s="99"/>
      <c r="AO2540" s="99"/>
      <c r="AP2540" s="99"/>
      <c r="AQ2540" s="99"/>
      <c r="AR2540" s="99"/>
      <c r="AS2540" s="99"/>
      <c r="AT2540" s="99"/>
      <c r="AU2540" s="99"/>
      <c r="AV2540" s="99"/>
      <c r="AW2540" s="99"/>
      <c r="AX2540" s="100"/>
      <c r="AY2540" s="100"/>
      <c r="AZ2540" s="101"/>
      <c r="BA2540" s="102"/>
      <c r="BB2540" s="95"/>
      <c r="BC2540" s="95"/>
      <c r="BD2540" s="41">
        <v>4</v>
      </c>
      <c r="BE2540" s="52">
        <v>47</v>
      </c>
      <c r="BF2540" s="103">
        <v>4711</v>
      </c>
      <c r="BG2540" s="277"/>
    </row>
    <row r="2541" spans="1:59" s="63" customFormat="1" ht="12.75" x14ac:dyDescent="0.2">
      <c r="A2541" s="196">
        <v>4</v>
      </c>
      <c r="B2541" s="197" t="s">
        <v>422</v>
      </c>
      <c r="C2541" s="208">
        <v>47</v>
      </c>
      <c r="D2541" s="209" t="s">
        <v>729</v>
      </c>
      <c r="E2541" s="212">
        <v>4711</v>
      </c>
      <c r="F2541" s="213" t="s">
        <v>903</v>
      </c>
      <c r="G2541" s="231" t="s">
        <v>729</v>
      </c>
      <c r="H2541" s="65"/>
      <c r="I2541" s="222"/>
      <c r="J2541" s="66"/>
      <c r="K2541" s="66"/>
      <c r="L2541" s="66"/>
      <c r="M2541" s="64"/>
      <c r="N2541" s="304"/>
      <c r="O2541" s="305"/>
      <c r="P2541" s="127"/>
      <c r="Q2541" s="67"/>
      <c r="R2541" s="67"/>
      <c r="S2541" s="67"/>
      <c r="T2541" s="67"/>
      <c r="U2541" s="67"/>
      <c r="V2541" s="67"/>
      <c r="W2541" s="67"/>
      <c r="X2541" s="67"/>
      <c r="Y2541" s="68"/>
      <c r="Z2541" s="68"/>
      <c r="AA2541" s="68"/>
      <c r="AB2541" s="67"/>
      <c r="AC2541" s="67"/>
      <c r="AD2541" s="67"/>
      <c r="AE2541" s="67"/>
      <c r="AF2541" s="67"/>
      <c r="AG2541" s="67"/>
      <c r="AH2541" s="67"/>
      <c r="AI2541" s="67"/>
      <c r="AJ2541" s="68"/>
      <c r="AK2541" s="68"/>
      <c r="AL2541" s="68"/>
      <c r="AM2541" s="67"/>
      <c r="AN2541" s="67"/>
      <c r="AO2541" s="67"/>
      <c r="AP2541" s="67"/>
      <c r="AQ2541" s="67"/>
      <c r="AR2541" s="67"/>
      <c r="AS2541" s="67"/>
      <c r="AT2541" s="67"/>
      <c r="AU2541" s="67"/>
      <c r="AV2541" s="67"/>
      <c r="AW2541" s="67"/>
      <c r="AX2541" s="68"/>
      <c r="AY2541" s="68"/>
      <c r="AZ2541" s="69"/>
      <c r="BA2541" s="70"/>
      <c r="BB2541" s="71"/>
      <c r="BC2541" s="95"/>
      <c r="BD2541" s="41">
        <v>4</v>
      </c>
      <c r="BE2541" s="52">
        <v>47</v>
      </c>
      <c r="BF2541" s="103">
        <v>4711</v>
      </c>
      <c r="BG2541" s="275"/>
    </row>
    <row r="2542" spans="1:59" s="63" customFormat="1" ht="12.75" x14ac:dyDescent="0.2">
      <c r="A2542" s="196">
        <v>4</v>
      </c>
      <c r="B2542" s="197" t="s">
        <v>422</v>
      </c>
      <c r="C2542" s="208">
        <v>47</v>
      </c>
      <c r="D2542" s="209" t="s">
        <v>729</v>
      </c>
      <c r="E2542" s="212">
        <v>4711</v>
      </c>
      <c r="F2542" s="213" t="s">
        <v>903</v>
      </c>
      <c r="G2542" s="231" t="s">
        <v>729</v>
      </c>
      <c r="H2542" s="72" t="s">
        <v>47</v>
      </c>
      <c r="I2542" s="223"/>
      <c r="J2542" s="73"/>
      <c r="K2542" s="73"/>
      <c r="L2542" s="73"/>
      <c r="M2542" s="74"/>
      <c r="N2542" s="247"/>
      <c r="O2542" s="306"/>
      <c r="P2542" s="105"/>
      <c r="Q2542" s="75"/>
      <c r="R2542" s="75"/>
      <c r="S2542" s="75"/>
      <c r="T2542" s="75"/>
      <c r="U2542" s="75"/>
      <c r="V2542" s="75"/>
      <c r="W2542" s="75"/>
      <c r="X2542" s="75"/>
      <c r="Y2542" s="76">
        <f>IF(ISNUMBER(VLOOKUP(Y2544,P$7:W$7,MATCH(Y2544,P$7:W$7))),VLOOKUP(Y2544,P$7:W$7,MATCH(Y2544,P$7:W$7)),IF(N2546=0,"No Data",IF(Y2544&gt;0,"&lt;100",0)))</f>
        <v>5000</v>
      </c>
      <c r="Z2542" s="77">
        <f>IF(ISNUMBER(VLOOKUP(Z2546,P$7:W$7,MATCH(Z2546,P$7:W$7))),VLOOKUP(Z2546,P$7:W$7,MATCH(Z2546,P$7:W$7)),IF(N2546=0,"No Data",IF(Z2546&gt;0,"&lt;100",0)))</f>
        <v>5000</v>
      </c>
      <c r="AA2542" s="106">
        <f>IF(ISNUMBER(Z2542),Z2542,0)</f>
        <v>5000</v>
      </c>
      <c r="AB2542" s="75"/>
      <c r="AC2542" s="75"/>
      <c r="AD2542" s="75"/>
      <c r="AE2542" s="75"/>
      <c r="AF2542" s="75"/>
      <c r="AG2542" s="75"/>
      <c r="AH2542" s="75"/>
      <c r="AI2542" s="75"/>
      <c r="AJ2542" s="76">
        <f>IF(ISNUMBER(VLOOKUP(AJ2544,AB$7:AH$7,MATCH(AJ2544,AB$7:AH$7))),VLOOKUP(AJ2544,AB$7:AH$7,MATCH(AJ2544,AB$7:AH$7)),IF(N2546=0,"No Data",IF(AJ2544&gt;0,"&lt;50",0)))</f>
        <v>0</v>
      </c>
      <c r="AK2542" s="77">
        <f>IF(ISNUMBER(VLOOKUP(AK2546,AB$7:AH$7,MATCH(AK2546,AB$7:AH$7))),VLOOKUP(AK2546,AB$7:AH$7,MATCH(AK2546,AB$7:AH$7)),IF(N2546=0,"No Data",IF(AK2546&gt;0,"&lt;50",0)))</f>
        <v>0</v>
      </c>
      <c r="AL2542" s="106">
        <f>IF(ISNUMBER(AK2542),AK2542,0)</f>
        <v>0</v>
      </c>
      <c r="AM2542" s="75"/>
      <c r="AN2542" s="75"/>
      <c r="AO2542" s="75"/>
      <c r="AP2542" s="75"/>
      <c r="AQ2542" s="75"/>
      <c r="AR2542" s="75"/>
      <c r="AS2542" s="75"/>
      <c r="AT2542" s="75"/>
      <c r="AU2542" s="75"/>
      <c r="AV2542" s="75"/>
      <c r="AW2542" s="76">
        <f>IF(ISNUMBER(VLOOKUP(AW2544,AM$7:AU$7,MATCH(AW2544,AM$7:AU$7))),VLOOKUP(AW2544,AM$7:AU$7,MATCH(AW2544,AM$7:AU$7)),IF(N2546=0,"No Data",IF(AW2544&gt;0,"&lt;10",0)))</f>
        <v>250</v>
      </c>
      <c r="AX2542" s="77">
        <f>IF(ISNUMBER(VLOOKUP(AX2546,AM$7:AU$7,MATCH(AX2546,AM$7:AU$7))),VLOOKUP(AX2546,AM$7:AU$7,MATCH(AX2546,AM$7:AU$7)),IF(N2546=0,"No Data",IF(AX2546&gt;0,"&lt;10",0)))</f>
        <v>250</v>
      </c>
      <c r="AY2542" s="106">
        <f>IF(ISNUMBER(AX2542),AX2542,0)</f>
        <v>250</v>
      </c>
      <c r="AZ2542" s="79"/>
      <c r="BA2542" s="80"/>
      <c r="BB2542" s="71"/>
      <c r="BC2542" s="95"/>
      <c r="BD2542" s="41">
        <v>4</v>
      </c>
      <c r="BE2542" s="52">
        <v>47</v>
      </c>
      <c r="BF2542" s="103">
        <v>4711</v>
      </c>
      <c r="BG2542" s="276" t="s">
        <v>47</v>
      </c>
    </row>
    <row r="2543" spans="1:59" s="63" customFormat="1" ht="12.75" x14ac:dyDescent="0.2">
      <c r="A2543" s="196">
        <v>4</v>
      </c>
      <c r="B2543" s="197" t="s">
        <v>422</v>
      </c>
      <c r="C2543" s="208">
        <v>47</v>
      </c>
      <c r="D2543" s="209" t="s">
        <v>729</v>
      </c>
      <c r="E2543" s="212">
        <v>4711</v>
      </c>
      <c r="F2543" s="213" t="s">
        <v>903</v>
      </c>
      <c r="G2543" s="231" t="s">
        <v>729</v>
      </c>
      <c r="H2543" s="81" t="s">
        <v>48</v>
      </c>
      <c r="I2543" s="223"/>
      <c r="J2543" s="73"/>
      <c r="K2543" s="73"/>
      <c r="L2543" s="73"/>
      <c r="M2543" s="74"/>
      <c r="N2543" s="247"/>
      <c r="O2543" s="306"/>
      <c r="P2543" s="105"/>
      <c r="Q2543" s="75"/>
      <c r="R2543" s="75"/>
      <c r="S2543" s="75"/>
      <c r="T2543" s="75"/>
      <c r="U2543" s="75"/>
      <c r="V2543" s="75"/>
      <c r="W2543" s="75"/>
      <c r="X2543" s="75"/>
      <c r="Y2543" s="82">
        <f>MIN(X2547:X2573)</f>
        <v>0</v>
      </c>
      <c r="Z2543" s="83"/>
      <c r="AA2543" s="83"/>
      <c r="AB2543" s="75"/>
      <c r="AC2543" s="75"/>
      <c r="AD2543" s="75"/>
      <c r="AE2543" s="75"/>
      <c r="AF2543" s="75"/>
      <c r="AG2543" s="75"/>
      <c r="AH2543" s="75"/>
      <c r="AI2543" s="75"/>
      <c r="AJ2543" s="82">
        <f>MIN(AI2547:AI2573)</f>
        <v>0</v>
      </c>
      <c r="AK2543" s="83"/>
      <c r="AL2543" s="83"/>
      <c r="AM2543" s="75"/>
      <c r="AN2543" s="75"/>
      <c r="AO2543" s="75"/>
      <c r="AP2543" s="75"/>
      <c r="AQ2543" s="75"/>
      <c r="AR2543" s="75"/>
      <c r="AS2543" s="75"/>
      <c r="AT2543" s="75"/>
      <c r="AU2543" s="75"/>
      <c r="AV2543" s="75"/>
      <c r="AW2543" s="82">
        <f>MIN(AV2547:AV2573)</f>
        <v>25</v>
      </c>
      <c r="AX2543" s="83"/>
      <c r="AY2543" s="83"/>
      <c r="AZ2543" s="79"/>
      <c r="BA2543" s="80"/>
      <c r="BB2543" s="71"/>
      <c r="BC2543" s="95"/>
      <c r="BD2543" s="41">
        <v>4</v>
      </c>
      <c r="BE2543" s="52">
        <v>47</v>
      </c>
      <c r="BF2543" s="103">
        <v>4711</v>
      </c>
      <c r="BG2543" s="278" t="s">
        <v>48</v>
      </c>
    </row>
    <row r="2544" spans="1:59" s="63" customFormat="1" ht="12.75" x14ac:dyDescent="0.2">
      <c r="A2544" s="196">
        <v>4</v>
      </c>
      <c r="B2544" s="197" t="s">
        <v>422</v>
      </c>
      <c r="C2544" s="208">
        <v>47</v>
      </c>
      <c r="D2544" s="209" t="s">
        <v>729</v>
      </c>
      <c r="E2544" s="212">
        <v>4711</v>
      </c>
      <c r="F2544" s="213" t="s">
        <v>903</v>
      </c>
      <c r="G2544" s="231" t="s">
        <v>729</v>
      </c>
      <c r="H2544" s="81" t="s">
        <v>49</v>
      </c>
      <c r="I2544" s="223"/>
      <c r="J2544" s="73"/>
      <c r="K2544" s="73"/>
      <c r="L2544" s="73"/>
      <c r="M2544" s="74"/>
      <c r="N2544" s="247"/>
      <c r="O2544" s="306"/>
      <c r="P2544" s="105"/>
      <c r="Q2544" s="75"/>
      <c r="R2544" s="75"/>
      <c r="S2544" s="75"/>
      <c r="T2544" s="75"/>
      <c r="U2544" s="75"/>
      <c r="V2544" s="75"/>
      <c r="W2544" s="75"/>
      <c r="X2544" s="75"/>
      <c r="Y2544" s="84">
        <f>IF(ISNUMBER(AVERAGE(X2547:X2573)),AVERAGE(X2547:X2573),0)</f>
        <v>7974.0740740740739</v>
      </c>
      <c r="Z2544" s="83"/>
      <c r="AA2544" s="83"/>
      <c r="AB2544" s="75"/>
      <c r="AC2544" s="75"/>
      <c r="AD2544" s="75"/>
      <c r="AE2544" s="75"/>
      <c r="AF2544" s="75"/>
      <c r="AG2544" s="75"/>
      <c r="AH2544" s="75"/>
      <c r="AI2544" s="75"/>
      <c r="AJ2544" s="84">
        <f>IF(ISNUMBER(AVERAGE(AI2547:AI2573)),AVERAGE(AI2547:AI2573),0)</f>
        <v>0</v>
      </c>
      <c r="AK2544" s="83"/>
      <c r="AL2544" s="83"/>
      <c r="AM2544" s="75"/>
      <c r="AN2544" s="75"/>
      <c r="AO2544" s="75"/>
      <c r="AP2544" s="75"/>
      <c r="AQ2544" s="75"/>
      <c r="AR2544" s="75"/>
      <c r="AS2544" s="75"/>
      <c r="AT2544" s="75"/>
      <c r="AU2544" s="75"/>
      <c r="AV2544" s="75"/>
      <c r="AW2544" s="84">
        <f>IF(ISNUMBER(AVERAGE(AV2547:AV2573)),AVERAGE(AV2547:AV2573),0)</f>
        <v>408.33333333333331</v>
      </c>
      <c r="AX2544" s="83"/>
      <c r="AY2544" s="83"/>
      <c r="AZ2544" s="79"/>
      <c r="BA2544" s="80"/>
      <c r="BB2544" s="71"/>
      <c r="BC2544" s="95"/>
      <c r="BD2544" s="41">
        <v>4</v>
      </c>
      <c r="BE2544" s="52">
        <v>47</v>
      </c>
      <c r="BF2544" s="103">
        <v>4711</v>
      </c>
      <c r="BG2544" s="278" t="s">
        <v>49</v>
      </c>
    </row>
    <row r="2545" spans="1:59" s="63" customFormat="1" ht="12.75" x14ac:dyDescent="0.2">
      <c r="A2545" s="196">
        <v>4</v>
      </c>
      <c r="B2545" s="197" t="s">
        <v>422</v>
      </c>
      <c r="C2545" s="208">
        <v>47</v>
      </c>
      <c r="D2545" s="209" t="s">
        <v>729</v>
      </c>
      <c r="E2545" s="212">
        <v>4711</v>
      </c>
      <c r="F2545" s="213" t="s">
        <v>903</v>
      </c>
      <c r="G2545" s="231" t="s">
        <v>729</v>
      </c>
      <c r="H2545" s="81" t="s">
        <v>50</v>
      </c>
      <c r="I2545" s="223"/>
      <c r="J2545" s="73"/>
      <c r="K2545" s="73"/>
      <c r="L2545" s="73"/>
      <c r="M2545" s="74"/>
      <c r="N2545" s="247"/>
      <c r="O2545" s="306"/>
      <c r="P2545" s="105"/>
      <c r="Q2545" s="75"/>
      <c r="R2545" s="75"/>
      <c r="S2545" s="75"/>
      <c r="T2545" s="75"/>
      <c r="U2545" s="75"/>
      <c r="V2545" s="75"/>
      <c r="W2545" s="75"/>
      <c r="X2545" s="75"/>
      <c r="Y2545" s="84">
        <f>MAX(X2547:X2573)</f>
        <v>25000</v>
      </c>
      <c r="Z2545" s="83"/>
      <c r="AA2545" s="83"/>
      <c r="AB2545" s="75"/>
      <c r="AC2545" s="75"/>
      <c r="AD2545" s="75"/>
      <c r="AE2545" s="75"/>
      <c r="AF2545" s="75"/>
      <c r="AG2545" s="75"/>
      <c r="AH2545" s="75"/>
      <c r="AI2545" s="75"/>
      <c r="AJ2545" s="84">
        <f>MAX(AI2547:AI2573)</f>
        <v>0</v>
      </c>
      <c r="AK2545" s="83"/>
      <c r="AL2545" s="83"/>
      <c r="AM2545" s="75"/>
      <c r="AN2545" s="75"/>
      <c r="AO2545" s="75"/>
      <c r="AP2545" s="75"/>
      <c r="AQ2545" s="75"/>
      <c r="AR2545" s="75"/>
      <c r="AS2545" s="75"/>
      <c r="AT2545" s="75"/>
      <c r="AU2545" s="75"/>
      <c r="AV2545" s="75"/>
      <c r="AW2545" s="84">
        <f>MAX(AV2547:AV2573)</f>
        <v>2500</v>
      </c>
      <c r="AX2545" s="83"/>
      <c r="AY2545" s="83"/>
      <c r="AZ2545" s="79"/>
      <c r="BA2545" s="80"/>
      <c r="BB2545" s="71"/>
      <c r="BC2545" s="95"/>
      <c r="BD2545" s="41">
        <v>4</v>
      </c>
      <c r="BE2545" s="52">
        <v>47</v>
      </c>
      <c r="BF2545" s="103">
        <v>4711</v>
      </c>
      <c r="BG2545" s="278" t="s">
        <v>50</v>
      </c>
    </row>
    <row r="2546" spans="1:59" s="63" customFormat="1" ht="12.75" x14ac:dyDescent="0.2">
      <c r="A2546" s="196">
        <v>4</v>
      </c>
      <c r="B2546" s="197" t="s">
        <v>422</v>
      </c>
      <c r="C2546" s="208">
        <v>47</v>
      </c>
      <c r="D2546" s="209" t="s">
        <v>729</v>
      </c>
      <c r="E2546" s="212">
        <v>4711</v>
      </c>
      <c r="F2546" s="213" t="s">
        <v>903</v>
      </c>
      <c r="G2546" s="231" t="s">
        <v>729</v>
      </c>
      <c r="H2546" s="85" t="s">
        <v>51</v>
      </c>
      <c r="I2546" s="223"/>
      <c r="J2546" s="73"/>
      <c r="K2546" s="73"/>
      <c r="L2546" s="73"/>
      <c r="M2546" s="74"/>
      <c r="N2546" s="248">
        <f>SUM(N2547:N2573)</f>
        <v>27</v>
      </c>
      <c r="O2546" s="293">
        <f>SUM(O2547:O2573)</f>
        <v>0.99999999999999933</v>
      </c>
      <c r="P2546" s="292"/>
      <c r="Q2546" s="87"/>
      <c r="R2546" s="87"/>
      <c r="S2546" s="87"/>
      <c r="T2546" s="87"/>
      <c r="U2546" s="87"/>
      <c r="V2546" s="87"/>
      <c r="W2546" s="87"/>
      <c r="X2546" s="87"/>
      <c r="Y2546" s="88"/>
      <c r="Z2546" s="119">
        <f>SUM(Z2547:Z2573)</f>
        <v>7974.0740740740748</v>
      </c>
      <c r="AA2546" s="88"/>
      <c r="AB2546" s="87"/>
      <c r="AC2546" s="87"/>
      <c r="AD2546" s="87"/>
      <c r="AE2546" s="87"/>
      <c r="AF2546" s="87"/>
      <c r="AG2546" s="87"/>
      <c r="AH2546" s="87"/>
      <c r="AI2546" s="87"/>
      <c r="AJ2546" s="88"/>
      <c r="AK2546" s="119">
        <f>SUM(AK2547:AK2573)</f>
        <v>0</v>
      </c>
      <c r="AL2546" s="88"/>
      <c r="AM2546" s="87"/>
      <c r="AN2546" s="87"/>
      <c r="AO2546" s="87"/>
      <c r="AP2546" s="87"/>
      <c r="AQ2546" s="87"/>
      <c r="AR2546" s="87"/>
      <c r="AS2546" s="87"/>
      <c r="AT2546" s="87"/>
      <c r="AU2546" s="87"/>
      <c r="AV2546" s="87"/>
      <c r="AW2546" s="88"/>
      <c r="AX2546" s="119">
        <f>SUM(AX2547:AX2573)</f>
        <v>408.3333333333332</v>
      </c>
      <c r="AY2546" s="88"/>
      <c r="AZ2546" s="79"/>
      <c r="BA2546" s="80"/>
      <c r="BB2546" s="71"/>
      <c r="BC2546" s="95"/>
      <c r="BD2546" s="41">
        <v>4</v>
      </c>
      <c r="BE2546" s="52">
        <v>47</v>
      </c>
      <c r="BF2546" s="103">
        <v>4711</v>
      </c>
      <c r="BG2546" s="279" t="s">
        <v>51</v>
      </c>
    </row>
    <row r="2547" spans="1:59" s="63" customFormat="1" ht="12.75" x14ac:dyDescent="0.2">
      <c r="A2547" s="196">
        <v>4</v>
      </c>
      <c r="B2547" s="197" t="s">
        <v>422</v>
      </c>
      <c r="C2547" s="208">
        <v>47</v>
      </c>
      <c r="D2547" s="209" t="s">
        <v>729</v>
      </c>
      <c r="E2547" s="212">
        <v>4711</v>
      </c>
      <c r="F2547" s="213" t="s">
        <v>903</v>
      </c>
      <c r="G2547" s="231" t="s">
        <v>729</v>
      </c>
      <c r="H2547" s="89" t="s">
        <v>52</v>
      </c>
      <c r="I2547" s="90" t="s">
        <v>904</v>
      </c>
      <c r="J2547" s="90"/>
      <c r="K2547" s="90" t="s">
        <v>64</v>
      </c>
      <c r="L2547" s="90" t="s">
        <v>119</v>
      </c>
      <c r="M2547" s="91"/>
      <c r="N2547" s="312">
        <v>1</v>
      </c>
      <c r="O2547" s="313">
        <f>N2547/N$2546</f>
        <v>3.7037037037037035E-2</v>
      </c>
      <c r="P2547" s="104"/>
      <c r="Q2547" s="92"/>
      <c r="R2547" s="92"/>
      <c r="S2547" s="92"/>
      <c r="T2547" s="92"/>
      <c r="U2547" s="92"/>
      <c r="V2547" s="92"/>
      <c r="W2547" s="92"/>
      <c r="X2547" s="109">
        <f t="shared" ref="X2547:X2573" si="375">P2547*P$7+Q2547*Q$7+R2547*R$7+S2547*S$7+T2547*T$7+U2547*U$7+V2547*V$7+W2547*W$7</f>
        <v>0</v>
      </c>
      <c r="Y2547" s="83"/>
      <c r="Z2547" s="110">
        <f t="shared" ref="Z2547:Z2573" si="376">X2547*$O2547</f>
        <v>0</v>
      </c>
      <c r="AA2547" s="111"/>
      <c r="AB2547" s="92"/>
      <c r="AC2547" s="92"/>
      <c r="AD2547" s="92"/>
      <c r="AE2547" s="92"/>
      <c r="AF2547" s="92"/>
      <c r="AG2547" s="92"/>
      <c r="AH2547" s="92"/>
      <c r="AI2547" s="109">
        <f t="shared" ref="AI2547:AI2573" si="377">AB2547*AB$7+AC2547*AC$7+AD2547*AD$7+AE2547*AE$7+AF2547*AF$7+AG2547*AG$7+AH2547*AH$7</f>
        <v>0</v>
      </c>
      <c r="AJ2547" s="83"/>
      <c r="AK2547" s="110">
        <f t="shared" ref="AK2547:AK2573" si="378">AI2547*$O2547</f>
        <v>0</v>
      </c>
      <c r="AL2547" s="111"/>
      <c r="AM2547" s="92"/>
      <c r="AN2547" s="92"/>
      <c r="AO2547" s="92">
        <v>1</v>
      </c>
      <c r="AP2547" s="92"/>
      <c r="AQ2547" s="92"/>
      <c r="AR2547" s="92"/>
      <c r="AS2547" s="92"/>
      <c r="AT2547" s="92"/>
      <c r="AU2547" s="92"/>
      <c r="AV2547" s="109">
        <f t="shared" ref="AV2547:AV2573" si="379">AM2547*AM$7+AN2547*AN$7+AO2547*AO$7+AP2547*AP$7+AQ2547*AQ$7+AR2547*AR$7+AS2547*AS$7+AT2547*AT$7+AU2547*AU$7</f>
        <v>50</v>
      </c>
      <c r="AW2547" s="75"/>
      <c r="AX2547" s="110">
        <f t="shared" ref="AX2547:AX2573" si="380">AV2547*$O2547</f>
        <v>1.8518518518518516</v>
      </c>
      <c r="AY2547" s="111"/>
      <c r="AZ2547" s="93"/>
      <c r="BA2547" s="94" t="s">
        <v>131</v>
      </c>
      <c r="BB2547" s="71"/>
      <c r="BC2547" s="95"/>
      <c r="BD2547" s="41">
        <v>4</v>
      </c>
      <c r="BE2547" s="52">
        <v>47</v>
      </c>
      <c r="BF2547" s="103">
        <v>4711</v>
      </c>
      <c r="BG2547" s="280" t="s">
        <v>52</v>
      </c>
    </row>
    <row r="2548" spans="1:59" s="63" customFormat="1" ht="12.75" x14ac:dyDescent="0.2">
      <c r="A2548" s="196">
        <v>4</v>
      </c>
      <c r="B2548" s="197" t="s">
        <v>422</v>
      </c>
      <c r="C2548" s="208">
        <v>47</v>
      </c>
      <c r="D2548" s="209" t="s">
        <v>729</v>
      </c>
      <c r="E2548" s="212">
        <v>4711</v>
      </c>
      <c r="F2548" s="213" t="s">
        <v>903</v>
      </c>
      <c r="G2548" s="231" t="s">
        <v>729</v>
      </c>
      <c r="H2548" s="89"/>
      <c r="I2548" s="90" t="s">
        <v>291</v>
      </c>
      <c r="J2548" s="90"/>
      <c r="K2548" s="90" t="s">
        <v>129</v>
      </c>
      <c r="L2548" s="90"/>
      <c r="M2548" s="91"/>
      <c r="N2548" s="312">
        <v>1</v>
      </c>
      <c r="O2548" s="313">
        <f t="shared" ref="O2548:O2573" si="381">N2548/N$2546</f>
        <v>3.7037037037037035E-2</v>
      </c>
      <c r="P2548" s="104"/>
      <c r="Q2548" s="92"/>
      <c r="R2548" s="92"/>
      <c r="S2548" s="92"/>
      <c r="T2548" s="92"/>
      <c r="U2548" s="92"/>
      <c r="V2548" s="92"/>
      <c r="W2548" s="92">
        <v>1</v>
      </c>
      <c r="X2548" s="109">
        <f t="shared" si="375"/>
        <v>25000</v>
      </c>
      <c r="Y2548" s="83"/>
      <c r="Z2548" s="110">
        <f t="shared" si="376"/>
        <v>925.92592592592587</v>
      </c>
      <c r="AA2548" s="111"/>
      <c r="AB2548" s="92"/>
      <c r="AC2548" s="92"/>
      <c r="AD2548" s="92"/>
      <c r="AE2548" s="92"/>
      <c r="AF2548" s="92"/>
      <c r="AG2548" s="92"/>
      <c r="AH2548" s="92"/>
      <c r="AI2548" s="109">
        <f t="shared" si="377"/>
        <v>0</v>
      </c>
      <c r="AJ2548" s="83"/>
      <c r="AK2548" s="110">
        <f t="shared" si="378"/>
        <v>0</v>
      </c>
      <c r="AL2548" s="111"/>
      <c r="AM2548" s="92"/>
      <c r="AN2548" s="92"/>
      <c r="AO2548" s="92"/>
      <c r="AP2548" s="92">
        <v>1</v>
      </c>
      <c r="AQ2548" s="92"/>
      <c r="AR2548" s="92"/>
      <c r="AS2548" s="92"/>
      <c r="AT2548" s="92"/>
      <c r="AU2548" s="92"/>
      <c r="AV2548" s="109">
        <f t="shared" si="379"/>
        <v>100</v>
      </c>
      <c r="AW2548" s="75"/>
      <c r="AX2548" s="110">
        <f t="shared" si="380"/>
        <v>3.7037037037037033</v>
      </c>
      <c r="AY2548" s="111"/>
      <c r="AZ2548" s="93"/>
      <c r="BA2548" s="94" t="s">
        <v>131</v>
      </c>
      <c r="BB2548" s="71"/>
      <c r="BC2548" s="95"/>
      <c r="BD2548" s="41">
        <v>4</v>
      </c>
      <c r="BE2548" s="52">
        <v>47</v>
      </c>
      <c r="BF2548" s="103">
        <v>4711</v>
      </c>
      <c r="BG2548" s="280" t="s">
        <v>52</v>
      </c>
    </row>
    <row r="2549" spans="1:59" s="63" customFormat="1" ht="12.75" x14ac:dyDescent="0.2">
      <c r="A2549" s="196">
        <v>4</v>
      </c>
      <c r="B2549" s="197" t="s">
        <v>422</v>
      </c>
      <c r="C2549" s="208">
        <v>47</v>
      </c>
      <c r="D2549" s="209" t="s">
        <v>729</v>
      </c>
      <c r="E2549" s="212">
        <v>4711</v>
      </c>
      <c r="F2549" s="213" t="s">
        <v>903</v>
      </c>
      <c r="G2549" s="231" t="s">
        <v>729</v>
      </c>
      <c r="H2549" s="89"/>
      <c r="I2549" s="90" t="s">
        <v>905</v>
      </c>
      <c r="J2549" s="90"/>
      <c r="K2549" s="90" t="s">
        <v>90</v>
      </c>
      <c r="L2549" s="90" t="s">
        <v>161</v>
      </c>
      <c r="M2549" s="91"/>
      <c r="N2549" s="312">
        <v>1</v>
      </c>
      <c r="O2549" s="313">
        <f t="shared" si="381"/>
        <v>3.7037037037037035E-2</v>
      </c>
      <c r="P2549" s="104"/>
      <c r="Q2549" s="92"/>
      <c r="R2549" s="92"/>
      <c r="S2549" s="92"/>
      <c r="T2549" s="92"/>
      <c r="U2549" s="92">
        <v>1</v>
      </c>
      <c r="V2549" s="92"/>
      <c r="W2549" s="92"/>
      <c r="X2549" s="109">
        <f t="shared" si="375"/>
        <v>5000</v>
      </c>
      <c r="Y2549" s="83"/>
      <c r="Z2549" s="110">
        <f t="shared" si="376"/>
        <v>185.18518518518516</v>
      </c>
      <c r="AA2549" s="111"/>
      <c r="AB2549" s="92"/>
      <c r="AC2549" s="92"/>
      <c r="AD2549" s="92"/>
      <c r="AE2549" s="92"/>
      <c r="AF2549" s="92"/>
      <c r="AG2549" s="92"/>
      <c r="AH2549" s="92"/>
      <c r="AI2549" s="109">
        <f t="shared" si="377"/>
        <v>0</v>
      </c>
      <c r="AJ2549" s="83"/>
      <c r="AK2549" s="110">
        <f t="shared" si="378"/>
        <v>0</v>
      </c>
      <c r="AL2549" s="111"/>
      <c r="AM2549" s="92"/>
      <c r="AN2549" s="92"/>
      <c r="AO2549" s="92"/>
      <c r="AP2549" s="92">
        <v>1</v>
      </c>
      <c r="AQ2549" s="92"/>
      <c r="AR2549" s="92"/>
      <c r="AS2549" s="92"/>
      <c r="AT2549" s="92"/>
      <c r="AU2549" s="92"/>
      <c r="AV2549" s="109">
        <f t="shared" si="379"/>
        <v>100</v>
      </c>
      <c r="AW2549" s="75"/>
      <c r="AX2549" s="110">
        <f t="shared" si="380"/>
        <v>3.7037037037037033</v>
      </c>
      <c r="AY2549" s="111"/>
      <c r="AZ2549" s="93"/>
      <c r="BA2549" s="94" t="s">
        <v>131</v>
      </c>
      <c r="BB2549" s="71"/>
      <c r="BC2549" s="95"/>
      <c r="BD2549" s="41">
        <v>4</v>
      </c>
      <c r="BE2549" s="52">
        <v>47</v>
      </c>
      <c r="BF2549" s="103">
        <v>4711</v>
      </c>
      <c r="BG2549" s="280" t="s">
        <v>52</v>
      </c>
    </row>
    <row r="2550" spans="1:59" s="63" customFormat="1" ht="12.75" x14ac:dyDescent="0.2">
      <c r="A2550" s="196">
        <v>4</v>
      </c>
      <c r="B2550" s="197" t="s">
        <v>422</v>
      </c>
      <c r="C2550" s="208">
        <v>47</v>
      </c>
      <c r="D2550" s="209" t="s">
        <v>729</v>
      </c>
      <c r="E2550" s="212">
        <v>4711</v>
      </c>
      <c r="F2550" s="213" t="s">
        <v>903</v>
      </c>
      <c r="G2550" s="231" t="s">
        <v>729</v>
      </c>
      <c r="H2550" s="89"/>
      <c r="I2550" s="90" t="s">
        <v>475</v>
      </c>
      <c r="J2550" s="90"/>
      <c r="K2550" s="90" t="s">
        <v>64</v>
      </c>
      <c r="L2550" s="90" t="s">
        <v>477</v>
      </c>
      <c r="M2550" s="91"/>
      <c r="N2550" s="312">
        <v>1</v>
      </c>
      <c r="O2550" s="313">
        <f t="shared" si="381"/>
        <v>3.7037037037037035E-2</v>
      </c>
      <c r="P2550" s="104"/>
      <c r="Q2550" s="92"/>
      <c r="R2550" s="92"/>
      <c r="S2550" s="92"/>
      <c r="T2550" s="92"/>
      <c r="U2550" s="92"/>
      <c r="V2550" s="92"/>
      <c r="W2550" s="92"/>
      <c r="X2550" s="109">
        <f t="shared" si="375"/>
        <v>0</v>
      </c>
      <c r="Y2550" s="83"/>
      <c r="Z2550" s="110">
        <f t="shared" si="376"/>
        <v>0</v>
      </c>
      <c r="AA2550" s="111"/>
      <c r="AB2550" s="92"/>
      <c r="AC2550" s="92"/>
      <c r="AD2550" s="92"/>
      <c r="AE2550" s="92"/>
      <c r="AF2550" s="92"/>
      <c r="AG2550" s="92"/>
      <c r="AH2550" s="92"/>
      <c r="AI2550" s="109">
        <f t="shared" si="377"/>
        <v>0</v>
      </c>
      <c r="AJ2550" s="83"/>
      <c r="AK2550" s="110">
        <f t="shared" si="378"/>
        <v>0</v>
      </c>
      <c r="AL2550" s="111"/>
      <c r="AM2550" s="92"/>
      <c r="AN2550" s="92"/>
      <c r="AO2550" s="92">
        <v>1</v>
      </c>
      <c r="AP2550" s="92"/>
      <c r="AQ2550" s="92"/>
      <c r="AR2550" s="92"/>
      <c r="AS2550" s="92"/>
      <c r="AT2550" s="92"/>
      <c r="AU2550" s="92"/>
      <c r="AV2550" s="109">
        <f t="shared" si="379"/>
        <v>50</v>
      </c>
      <c r="AW2550" s="75"/>
      <c r="AX2550" s="110">
        <f t="shared" si="380"/>
        <v>1.8518518518518516</v>
      </c>
      <c r="AY2550" s="111"/>
      <c r="AZ2550" s="93"/>
      <c r="BA2550" s="94" t="s">
        <v>131</v>
      </c>
      <c r="BB2550" s="71"/>
      <c r="BC2550" s="95"/>
      <c r="BD2550" s="41">
        <v>4</v>
      </c>
      <c r="BE2550" s="52">
        <v>47</v>
      </c>
      <c r="BF2550" s="103">
        <v>4711</v>
      </c>
      <c r="BG2550" s="280" t="s">
        <v>52</v>
      </c>
    </row>
    <row r="2551" spans="1:59" s="63" customFormat="1" ht="12.75" x14ac:dyDescent="0.2">
      <c r="A2551" s="196">
        <v>4</v>
      </c>
      <c r="B2551" s="197" t="s">
        <v>422</v>
      </c>
      <c r="C2551" s="208">
        <v>47</v>
      </c>
      <c r="D2551" s="209" t="s">
        <v>729</v>
      </c>
      <c r="E2551" s="212">
        <v>4711</v>
      </c>
      <c r="F2551" s="213" t="s">
        <v>903</v>
      </c>
      <c r="G2551" s="231" t="s">
        <v>729</v>
      </c>
      <c r="H2551" s="89"/>
      <c r="I2551" s="90" t="s">
        <v>906</v>
      </c>
      <c r="J2551" s="90"/>
      <c r="K2551" s="90" t="s">
        <v>64</v>
      </c>
      <c r="L2551" s="90" t="s">
        <v>907</v>
      </c>
      <c r="M2551" s="91"/>
      <c r="N2551" s="312">
        <v>1</v>
      </c>
      <c r="O2551" s="313">
        <f t="shared" si="381"/>
        <v>3.7037037037037035E-2</v>
      </c>
      <c r="P2551" s="104"/>
      <c r="Q2551" s="92"/>
      <c r="R2551" s="92"/>
      <c r="S2551" s="92"/>
      <c r="T2551" s="92"/>
      <c r="U2551" s="92"/>
      <c r="V2551" s="92"/>
      <c r="W2551" s="92"/>
      <c r="X2551" s="109">
        <f t="shared" si="375"/>
        <v>0</v>
      </c>
      <c r="Y2551" s="83"/>
      <c r="Z2551" s="110">
        <f t="shared" si="376"/>
        <v>0</v>
      </c>
      <c r="AA2551" s="111"/>
      <c r="AB2551" s="92"/>
      <c r="AC2551" s="92"/>
      <c r="AD2551" s="92"/>
      <c r="AE2551" s="92"/>
      <c r="AF2551" s="92"/>
      <c r="AG2551" s="92"/>
      <c r="AH2551" s="92"/>
      <c r="AI2551" s="109">
        <f t="shared" si="377"/>
        <v>0</v>
      </c>
      <c r="AJ2551" s="83"/>
      <c r="AK2551" s="110">
        <f t="shared" si="378"/>
        <v>0</v>
      </c>
      <c r="AL2551" s="111"/>
      <c r="AM2551" s="92"/>
      <c r="AN2551" s="92"/>
      <c r="AO2551" s="92">
        <v>1</v>
      </c>
      <c r="AP2551" s="92"/>
      <c r="AQ2551" s="92"/>
      <c r="AR2551" s="92"/>
      <c r="AS2551" s="92"/>
      <c r="AT2551" s="92"/>
      <c r="AU2551" s="92"/>
      <c r="AV2551" s="109">
        <f t="shared" si="379"/>
        <v>50</v>
      </c>
      <c r="AW2551" s="75"/>
      <c r="AX2551" s="110">
        <f t="shared" si="380"/>
        <v>1.8518518518518516</v>
      </c>
      <c r="AY2551" s="111"/>
      <c r="AZ2551" s="93"/>
      <c r="BA2551" s="94" t="s">
        <v>131</v>
      </c>
      <c r="BB2551" s="71"/>
      <c r="BC2551" s="95"/>
      <c r="BD2551" s="41">
        <v>4</v>
      </c>
      <c r="BE2551" s="52">
        <v>47</v>
      </c>
      <c r="BF2551" s="103">
        <v>4711</v>
      </c>
      <c r="BG2551" s="280" t="s">
        <v>52</v>
      </c>
    </row>
    <row r="2552" spans="1:59" s="63" customFormat="1" ht="12.75" x14ac:dyDescent="0.2">
      <c r="A2552" s="196">
        <v>4</v>
      </c>
      <c r="B2552" s="197" t="s">
        <v>422</v>
      </c>
      <c r="C2552" s="208">
        <v>47</v>
      </c>
      <c r="D2552" s="209" t="s">
        <v>729</v>
      </c>
      <c r="E2552" s="212">
        <v>4711</v>
      </c>
      <c r="F2552" s="213" t="s">
        <v>903</v>
      </c>
      <c r="G2552" s="231" t="s">
        <v>729</v>
      </c>
      <c r="H2552" s="89"/>
      <c r="I2552" s="90" t="s">
        <v>908</v>
      </c>
      <c r="J2552" s="90"/>
      <c r="K2552" s="90" t="s">
        <v>73</v>
      </c>
      <c r="L2552" s="90" t="s">
        <v>69</v>
      </c>
      <c r="M2552" s="91"/>
      <c r="N2552" s="312">
        <v>1</v>
      </c>
      <c r="O2552" s="313">
        <f t="shared" si="381"/>
        <v>3.7037037037037035E-2</v>
      </c>
      <c r="P2552" s="104"/>
      <c r="Q2552" s="92"/>
      <c r="R2552" s="92"/>
      <c r="S2552" s="92"/>
      <c r="T2552" s="92"/>
      <c r="U2552" s="92"/>
      <c r="V2552" s="92"/>
      <c r="W2552" s="92">
        <v>1</v>
      </c>
      <c r="X2552" s="109">
        <f t="shared" si="375"/>
        <v>25000</v>
      </c>
      <c r="Y2552" s="83"/>
      <c r="Z2552" s="110">
        <f t="shared" si="376"/>
        <v>925.92592592592587</v>
      </c>
      <c r="AA2552" s="111"/>
      <c r="AB2552" s="92"/>
      <c r="AC2552" s="92"/>
      <c r="AD2552" s="92"/>
      <c r="AE2552" s="92"/>
      <c r="AF2552" s="92"/>
      <c r="AG2552" s="92"/>
      <c r="AH2552" s="92"/>
      <c r="AI2552" s="109">
        <f t="shared" si="377"/>
        <v>0</v>
      </c>
      <c r="AJ2552" s="83"/>
      <c r="AK2552" s="110">
        <f t="shared" si="378"/>
        <v>0</v>
      </c>
      <c r="AL2552" s="111"/>
      <c r="AM2552" s="92"/>
      <c r="AN2552" s="92"/>
      <c r="AO2552" s="92"/>
      <c r="AP2552" s="92">
        <v>1</v>
      </c>
      <c r="AQ2552" s="92"/>
      <c r="AR2552" s="92"/>
      <c r="AS2552" s="92"/>
      <c r="AT2552" s="92"/>
      <c r="AU2552" s="92"/>
      <c r="AV2552" s="109">
        <f t="shared" si="379"/>
        <v>100</v>
      </c>
      <c r="AW2552" s="75"/>
      <c r="AX2552" s="110">
        <f t="shared" si="380"/>
        <v>3.7037037037037033</v>
      </c>
      <c r="AY2552" s="111"/>
      <c r="AZ2552" s="93"/>
      <c r="BA2552" s="94" t="s">
        <v>131</v>
      </c>
      <c r="BB2552" s="71"/>
      <c r="BC2552" s="95"/>
      <c r="BD2552" s="41">
        <v>4</v>
      </c>
      <c r="BE2552" s="52">
        <v>47</v>
      </c>
      <c r="BF2552" s="103">
        <v>4711</v>
      </c>
      <c r="BG2552" s="280" t="s">
        <v>52</v>
      </c>
    </row>
    <row r="2553" spans="1:59" s="63" customFormat="1" ht="12.75" x14ac:dyDescent="0.2">
      <c r="A2553" s="196">
        <v>4</v>
      </c>
      <c r="B2553" s="197" t="s">
        <v>422</v>
      </c>
      <c r="C2553" s="208">
        <v>47</v>
      </c>
      <c r="D2553" s="209" t="s">
        <v>729</v>
      </c>
      <c r="E2553" s="212">
        <v>4711</v>
      </c>
      <c r="F2553" s="213" t="s">
        <v>903</v>
      </c>
      <c r="G2553" s="231" t="s">
        <v>729</v>
      </c>
      <c r="H2553" s="89"/>
      <c r="I2553" s="90" t="s">
        <v>909</v>
      </c>
      <c r="J2553" s="90"/>
      <c r="K2553" s="90" t="s">
        <v>64</v>
      </c>
      <c r="L2553" s="90" t="s">
        <v>76</v>
      </c>
      <c r="M2553" s="91"/>
      <c r="N2553" s="312">
        <v>1</v>
      </c>
      <c r="O2553" s="313">
        <f t="shared" si="381"/>
        <v>3.7037037037037035E-2</v>
      </c>
      <c r="P2553" s="104">
        <v>1</v>
      </c>
      <c r="Q2553" s="92"/>
      <c r="R2553" s="92"/>
      <c r="S2553" s="92"/>
      <c r="T2553" s="92"/>
      <c r="U2553" s="92"/>
      <c r="V2553" s="92"/>
      <c r="W2553" s="92"/>
      <c r="X2553" s="109">
        <f t="shared" si="375"/>
        <v>100</v>
      </c>
      <c r="Y2553" s="83"/>
      <c r="Z2553" s="110">
        <f t="shared" si="376"/>
        <v>3.7037037037037033</v>
      </c>
      <c r="AA2553" s="111"/>
      <c r="AB2553" s="92"/>
      <c r="AC2553" s="92"/>
      <c r="AD2553" s="92"/>
      <c r="AE2553" s="92"/>
      <c r="AF2553" s="92"/>
      <c r="AG2553" s="92"/>
      <c r="AH2553" s="92"/>
      <c r="AI2553" s="109">
        <f t="shared" si="377"/>
        <v>0</v>
      </c>
      <c r="AJ2553" s="83"/>
      <c r="AK2553" s="110">
        <f t="shared" si="378"/>
        <v>0</v>
      </c>
      <c r="AL2553" s="111"/>
      <c r="AM2553" s="92"/>
      <c r="AN2553" s="92"/>
      <c r="AO2553" s="92"/>
      <c r="AP2553" s="92"/>
      <c r="AQ2553" s="92"/>
      <c r="AR2553" s="92"/>
      <c r="AS2553" s="92"/>
      <c r="AT2553" s="92">
        <v>1</v>
      </c>
      <c r="AU2553" s="92"/>
      <c r="AV2553" s="109">
        <f t="shared" si="379"/>
        <v>2500</v>
      </c>
      <c r="AW2553" s="75"/>
      <c r="AX2553" s="110">
        <f t="shared" si="380"/>
        <v>92.592592592592581</v>
      </c>
      <c r="AY2553" s="111"/>
      <c r="AZ2553" s="93"/>
      <c r="BA2553" s="94" t="s">
        <v>131</v>
      </c>
      <c r="BB2553" s="71"/>
      <c r="BC2553" s="95"/>
      <c r="BD2553" s="41">
        <v>4</v>
      </c>
      <c r="BE2553" s="52">
        <v>47</v>
      </c>
      <c r="BF2553" s="103">
        <v>4711</v>
      </c>
      <c r="BG2553" s="280" t="s">
        <v>52</v>
      </c>
    </row>
    <row r="2554" spans="1:59" s="63" customFormat="1" ht="12.75" x14ac:dyDescent="0.2">
      <c r="A2554" s="196">
        <v>4</v>
      </c>
      <c r="B2554" s="197" t="s">
        <v>422</v>
      </c>
      <c r="C2554" s="208">
        <v>47</v>
      </c>
      <c r="D2554" s="209" t="s">
        <v>729</v>
      </c>
      <c r="E2554" s="212">
        <v>4711</v>
      </c>
      <c r="F2554" s="213" t="s">
        <v>903</v>
      </c>
      <c r="G2554" s="231" t="s">
        <v>729</v>
      </c>
      <c r="H2554" s="89"/>
      <c r="I2554" s="90" t="s">
        <v>910</v>
      </c>
      <c r="J2554" s="90"/>
      <c r="K2554" s="90" t="s">
        <v>64</v>
      </c>
      <c r="L2554" s="90" t="s">
        <v>911</v>
      </c>
      <c r="M2554" s="91"/>
      <c r="N2554" s="312">
        <v>1</v>
      </c>
      <c r="O2554" s="313">
        <f t="shared" si="381"/>
        <v>3.7037037037037035E-2</v>
      </c>
      <c r="P2554" s="104"/>
      <c r="Q2554" s="92"/>
      <c r="R2554" s="92"/>
      <c r="S2554" s="92"/>
      <c r="T2554" s="92"/>
      <c r="U2554" s="92"/>
      <c r="V2554" s="92"/>
      <c r="W2554" s="92"/>
      <c r="X2554" s="109">
        <f t="shared" si="375"/>
        <v>0</v>
      </c>
      <c r="Y2554" s="83"/>
      <c r="Z2554" s="110">
        <f t="shared" si="376"/>
        <v>0</v>
      </c>
      <c r="AA2554" s="111"/>
      <c r="AB2554" s="92"/>
      <c r="AC2554" s="92"/>
      <c r="AD2554" s="92"/>
      <c r="AE2554" s="92"/>
      <c r="AF2554" s="92"/>
      <c r="AG2554" s="92"/>
      <c r="AH2554" s="92"/>
      <c r="AI2554" s="109">
        <f t="shared" si="377"/>
        <v>0</v>
      </c>
      <c r="AJ2554" s="83"/>
      <c r="AK2554" s="110">
        <f t="shared" si="378"/>
        <v>0</v>
      </c>
      <c r="AL2554" s="111"/>
      <c r="AM2554" s="92"/>
      <c r="AN2554" s="92"/>
      <c r="AO2554" s="92">
        <v>1</v>
      </c>
      <c r="AP2554" s="92"/>
      <c r="AQ2554" s="92"/>
      <c r="AR2554" s="92"/>
      <c r="AS2554" s="92"/>
      <c r="AT2554" s="92"/>
      <c r="AU2554" s="92"/>
      <c r="AV2554" s="109">
        <f t="shared" si="379"/>
        <v>50</v>
      </c>
      <c r="AW2554" s="75"/>
      <c r="AX2554" s="110">
        <f t="shared" si="380"/>
        <v>1.8518518518518516</v>
      </c>
      <c r="AY2554" s="111"/>
      <c r="AZ2554" s="93"/>
      <c r="BA2554" s="94" t="s">
        <v>131</v>
      </c>
      <c r="BB2554" s="71"/>
      <c r="BC2554" s="95"/>
      <c r="BD2554" s="41">
        <v>4</v>
      </c>
      <c r="BE2554" s="52">
        <v>47</v>
      </c>
      <c r="BF2554" s="103">
        <v>4711</v>
      </c>
      <c r="BG2554" s="280" t="s">
        <v>52</v>
      </c>
    </row>
    <row r="2555" spans="1:59" s="63" customFormat="1" ht="12.75" x14ac:dyDescent="0.2">
      <c r="A2555" s="196">
        <v>4</v>
      </c>
      <c r="B2555" s="197" t="s">
        <v>422</v>
      </c>
      <c r="C2555" s="208">
        <v>47</v>
      </c>
      <c r="D2555" s="209" t="s">
        <v>729</v>
      </c>
      <c r="E2555" s="212">
        <v>4711</v>
      </c>
      <c r="F2555" s="213" t="s">
        <v>903</v>
      </c>
      <c r="G2555" s="231" t="s">
        <v>729</v>
      </c>
      <c r="H2555" s="89"/>
      <c r="I2555" s="90" t="s">
        <v>640</v>
      </c>
      <c r="J2555" s="90"/>
      <c r="K2555" s="90" t="s">
        <v>64</v>
      </c>
      <c r="L2555" s="90" t="s">
        <v>633</v>
      </c>
      <c r="M2555" s="91"/>
      <c r="N2555" s="312">
        <v>1</v>
      </c>
      <c r="O2555" s="313">
        <f t="shared" si="381"/>
        <v>3.7037037037037035E-2</v>
      </c>
      <c r="P2555" s="104"/>
      <c r="Q2555" s="92"/>
      <c r="R2555" s="92"/>
      <c r="S2555" s="92"/>
      <c r="T2555" s="92"/>
      <c r="U2555" s="92"/>
      <c r="V2555" s="92"/>
      <c r="W2555" s="92"/>
      <c r="X2555" s="109">
        <f t="shared" si="375"/>
        <v>0</v>
      </c>
      <c r="Y2555" s="83"/>
      <c r="Z2555" s="110">
        <f t="shared" si="376"/>
        <v>0</v>
      </c>
      <c r="AA2555" s="111"/>
      <c r="AB2555" s="92"/>
      <c r="AC2555" s="92"/>
      <c r="AD2555" s="92"/>
      <c r="AE2555" s="92"/>
      <c r="AF2555" s="92"/>
      <c r="AG2555" s="92"/>
      <c r="AH2555" s="92"/>
      <c r="AI2555" s="109">
        <f t="shared" si="377"/>
        <v>0</v>
      </c>
      <c r="AJ2555" s="83"/>
      <c r="AK2555" s="110">
        <f t="shared" si="378"/>
        <v>0</v>
      </c>
      <c r="AL2555" s="111"/>
      <c r="AM2555" s="92"/>
      <c r="AN2555" s="92"/>
      <c r="AO2555" s="92">
        <v>1</v>
      </c>
      <c r="AP2555" s="92"/>
      <c r="AQ2555" s="92"/>
      <c r="AR2555" s="92"/>
      <c r="AS2555" s="92"/>
      <c r="AT2555" s="92"/>
      <c r="AU2555" s="92"/>
      <c r="AV2555" s="109">
        <f t="shared" si="379"/>
        <v>50</v>
      </c>
      <c r="AW2555" s="75"/>
      <c r="AX2555" s="110">
        <f t="shared" si="380"/>
        <v>1.8518518518518516</v>
      </c>
      <c r="AY2555" s="111"/>
      <c r="AZ2555" s="93"/>
      <c r="BA2555" s="94" t="s">
        <v>131</v>
      </c>
      <c r="BB2555" s="71"/>
      <c r="BC2555" s="95"/>
      <c r="BD2555" s="41">
        <v>4</v>
      </c>
      <c r="BE2555" s="52">
        <v>47</v>
      </c>
      <c r="BF2555" s="103">
        <v>4711</v>
      </c>
      <c r="BG2555" s="280" t="s">
        <v>52</v>
      </c>
    </row>
    <row r="2556" spans="1:59" s="63" customFormat="1" ht="12.75" x14ac:dyDescent="0.2">
      <c r="A2556" s="196">
        <v>4</v>
      </c>
      <c r="B2556" s="197" t="s">
        <v>422</v>
      </c>
      <c r="C2556" s="208">
        <v>47</v>
      </c>
      <c r="D2556" s="209" t="s">
        <v>729</v>
      </c>
      <c r="E2556" s="212">
        <v>4711</v>
      </c>
      <c r="F2556" s="213" t="s">
        <v>903</v>
      </c>
      <c r="G2556" s="231" t="s">
        <v>729</v>
      </c>
      <c r="H2556" s="89"/>
      <c r="I2556" s="90" t="s">
        <v>290</v>
      </c>
      <c r="J2556" s="90"/>
      <c r="K2556" s="90" t="s">
        <v>64</v>
      </c>
      <c r="L2556" s="90" t="s">
        <v>136</v>
      </c>
      <c r="M2556" s="91"/>
      <c r="N2556" s="312">
        <v>1</v>
      </c>
      <c r="O2556" s="313">
        <f t="shared" si="381"/>
        <v>3.7037037037037035E-2</v>
      </c>
      <c r="P2556" s="104"/>
      <c r="Q2556" s="92"/>
      <c r="R2556" s="92"/>
      <c r="S2556" s="92"/>
      <c r="T2556" s="92"/>
      <c r="U2556" s="92"/>
      <c r="V2556" s="92"/>
      <c r="W2556" s="92"/>
      <c r="X2556" s="109">
        <f t="shared" si="375"/>
        <v>0</v>
      </c>
      <c r="Y2556" s="83"/>
      <c r="Z2556" s="110">
        <f t="shared" si="376"/>
        <v>0</v>
      </c>
      <c r="AA2556" s="111"/>
      <c r="AB2556" s="92"/>
      <c r="AC2556" s="92"/>
      <c r="AD2556" s="92"/>
      <c r="AE2556" s="92"/>
      <c r="AF2556" s="92"/>
      <c r="AG2556" s="92"/>
      <c r="AH2556" s="92"/>
      <c r="AI2556" s="109">
        <f t="shared" si="377"/>
        <v>0</v>
      </c>
      <c r="AJ2556" s="83"/>
      <c r="AK2556" s="110">
        <f t="shared" si="378"/>
        <v>0</v>
      </c>
      <c r="AL2556" s="111"/>
      <c r="AM2556" s="92"/>
      <c r="AN2556" s="92">
        <v>1</v>
      </c>
      <c r="AO2556" s="92"/>
      <c r="AP2556" s="92"/>
      <c r="AQ2556" s="92"/>
      <c r="AR2556" s="92"/>
      <c r="AS2556" s="92"/>
      <c r="AT2556" s="92"/>
      <c r="AU2556" s="92"/>
      <c r="AV2556" s="109">
        <f t="shared" si="379"/>
        <v>25</v>
      </c>
      <c r="AW2556" s="75"/>
      <c r="AX2556" s="110">
        <f t="shared" si="380"/>
        <v>0.92592592592592582</v>
      </c>
      <c r="AY2556" s="111"/>
      <c r="AZ2556" s="93"/>
      <c r="BA2556" s="94" t="s">
        <v>131</v>
      </c>
      <c r="BB2556" s="71"/>
      <c r="BC2556" s="95"/>
      <c r="BD2556" s="41">
        <v>4</v>
      </c>
      <c r="BE2556" s="52">
        <v>47</v>
      </c>
      <c r="BF2556" s="103">
        <v>4711</v>
      </c>
      <c r="BG2556" s="280" t="s">
        <v>52</v>
      </c>
    </row>
    <row r="2557" spans="1:59" s="63" customFormat="1" ht="12.75" x14ac:dyDescent="0.2">
      <c r="A2557" s="196">
        <v>4</v>
      </c>
      <c r="B2557" s="197" t="s">
        <v>422</v>
      </c>
      <c r="C2557" s="208">
        <v>47</v>
      </c>
      <c r="D2557" s="209" t="s">
        <v>729</v>
      </c>
      <c r="E2557" s="212">
        <v>4711</v>
      </c>
      <c r="F2557" s="213" t="s">
        <v>903</v>
      </c>
      <c r="G2557" s="231" t="s">
        <v>729</v>
      </c>
      <c r="H2557" s="89"/>
      <c r="I2557" s="90" t="s">
        <v>912</v>
      </c>
      <c r="J2557" s="90" t="s">
        <v>913</v>
      </c>
      <c r="K2557" s="90" t="s">
        <v>124</v>
      </c>
      <c r="L2557" s="90"/>
      <c r="M2557" s="91"/>
      <c r="N2557" s="312">
        <v>1</v>
      </c>
      <c r="O2557" s="313">
        <f t="shared" si="381"/>
        <v>3.7037037037037035E-2</v>
      </c>
      <c r="P2557" s="104"/>
      <c r="Q2557" s="92"/>
      <c r="R2557" s="92"/>
      <c r="S2557" s="92"/>
      <c r="T2557" s="92"/>
      <c r="U2557" s="92"/>
      <c r="V2557" s="92">
        <v>1</v>
      </c>
      <c r="W2557" s="92"/>
      <c r="X2557" s="109">
        <f t="shared" si="375"/>
        <v>10000</v>
      </c>
      <c r="Y2557" s="83"/>
      <c r="Z2557" s="110">
        <f t="shared" si="376"/>
        <v>370.37037037037032</v>
      </c>
      <c r="AA2557" s="111"/>
      <c r="AB2557" s="92"/>
      <c r="AC2557" s="92"/>
      <c r="AD2557" s="92"/>
      <c r="AE2557" s="92"/>
      <c r="AF2557" s="92"/>
      <c r="AG2557" s="92"/>
      <c r="AH2557" s="92"/>
      <c r="AI2557" s="109">
        <f t="shared" si="377"/>
        <v>0</v>
      </c>
      <c r="AJ2557" s="83"/>
      <c r="AK2557" s="110">
        <f t="shared" si="378"/>
        <v>0</v>
      </c>
      <c r="AL2557" s="111"/>
      <c r="AM2557" s="92"/>
      <c r="AN2557" s="92"/>
      <c r="AO2557" s="92"/>
      <c r="AP2557" s="92">
        <v>1</v>
      </c>
      <c r="AQ2557" s="92"/>
      <c r="AR2557" s="92"/>
      <c r="AS2557" s="92"/>
      <c r="AT2557" s="92"/>
      <c r="AU2557" s="92"/>
      <c r="AV2557" s="109">
        <f t="shared" si="379"/>
        <v>100</v>
      </c>
      <c r="AW2557" s="75"/>
      <c r="AX2557" s="110">
        <f t="shared" si="380"/>
        <v>3.7037037037037033</v>
      </c>
      <c r="AY2557" s="111"/>
      <c r="AZ2557" s="93"/>
      <c r="BA2557" s="94" t="s">
        <v>131</v>
      </c>
      <c r="BB2557" s="71"/>
      <c r="BC2557" s="95"/>
      <c r="BD2557" s="41">
        <v>4</v>
      </c>
      <c r="BE2557" s="52">
        <v>47</v>
      </c>
      <c r="BF2557" s="103">
        <v>4711</v>
      </c>
      <c r="BG2557" s="280" t="s">
        <v>52</v>
      </c>
    </row>
    <row r="2558" spans="1:59" s="63" customFormat="1" ht="12.75" x14ac:dyDescent="0.2">
      <c r="A2558" s="196">
        <v>4</v>
      </c>
      <c r="B2558" s="197" t="s">
        <v>422</v>
      </c>
      <c r="C2558" s="208">
        <v>47</v>
      </c>
      <c r="D2558" s="209" t="s">
        <v>729</v>
      </c>
      <c r="E2558" s="212">
        <v>4711</v>
      </c>
      <c r="F2558" s="213" t="s">
        <v>903</v>
      </c>
      <c r="G2558" s="231" t="s">
        <v>729</v>
      </c>
      <c r="H2558" s="89"/>
      <c r="I2558" s="90" t="s">
        <v>451</v>
      </c>
      <c r="J2558" s="90"/>
      <c r="K2558" s="90" t="s">
        <v>129</v>
      </c>
      <c r="L2558" s="90" t="s">
        <v>448</v>
      </c>
      <c r="M2558" s="91"/>
      <c r="N2558" s="312">
        <v>1</v>
      </c>
      <c r="O2558" s="313">
        <f t="shared" si="381"/>
        <v>3.7037037037037035E-2</v>
      </c>
      <c r="P2558" s="104"/>
      <c r="Q2558" s="92"/>
      <c r="R2558" s="92"/>
      <c r="S2558" s="92"/>
      <c r="T2558" s="92"/>
      <c r="U2558" s="92"/>
      <c r="V2558" s="92"/>
      <c r="W2558" s="92">
        <v>1</v>
      </c>
      <c r="X2558" s="109">
        <f t="shared" si="375"/>
        <v>25000</v>
      </c>
      <c r="Y2558" s="83"/>
      <c r="Z2558" s="110">
        <f t="shared" si="376"/>
        <v>925.92592592592587</v>
      </c>
      <c r="AA2558" s="111"/>
      <c r="AB2558" s="92"/>
      <c r="AC2558" s="92"/>
      <c r="AD2558" s="92"/>
      <c r="AE2558" s="92"/>
      <c r="AF2558" s="92"/>
      <c r="AG2558" s="92"/>
      <c r="AH2558" s="92"/>
      <c r="AI2558" s="109">
        <f t="shared" si="377"/>
        <v>0</v>
      </c>
      <c r="AJ2558" s="83"/>
      <c r="AK2558" s="110">
        <f t="shared" si="378"/>
        <v>0</v>
      </c>
      <c r="AL2558" s="111"/>
      <c r="AM2558" s="92"/>
      <c r="AN2558" s="92"/>
      <c r="AO2558" s="92"/>
      <c r="AP2558" s="92">
        <v>1</v>
      </c>
      <c r="AQ2558" s="92"/>
      <c r="AR2558" s="92"/>
      <c r="AS2558" s="92"/>
      <c r="AT2558" s="92"/>
      <c r="AU2558" s="92"/>
      <c r="AV2558" s="109">
        <f t="shared" si="379"/>
        <v>100</v>
      </c>
      <c r="AW2558" s="75"/>
      <c r="AX2558" s="110">
        <f t="shared" si="380"/>
        <v>3.7037037037037033</v>
      </c>
      <c r="AY2558" s="111"/>
      <c r="AZ2558" s="93"/>
      <c r="BA2558" s="94" t="s">
        <v>131</v>
      </c>
      <c r="BB2558" s="71"/>
      <c r="BC2558" s="95"/>
      <c r="BD2558" s="41">
        <v>4</v>
      </c>
      <c r="BE2558" s="52">
        <v>47</v>
      </c>
      <c r="BF2558" s="103">
        <v>4711</v>
      </c>
      <c r="BG2558" s="280" t="s">
        <v>52</v>
      </c>
    </row>
    <row r="2559" spans="1:59" s="63" customFormat="1" ht="12.75" x14ac:dyDescent="0.2">
      <c r="A2559" s="196">
        <v>4</v>
      </c>
      <c r="B2559" s="197" t="s">
        <v>422</v>
      </c>
      <c r="C2559" s="208">
        <v>47</v>
      </c>
      <c r="D2559" s="209" t="s">
        <v>729</v>
      </c>
      <c r="E2559" s="212">
        <v>4711</v>
      </c>
      <c r="F2559" s="213" t="s">
        <v>903</v>
      </c>
      <c r="G2559" s="231" t="s">
        <v>729</v>
      </c>
      <c r="H2559" s="89"/>
      <c r="I2559" s="90" t="s">
        <v>914</v>
      </c>
      <c r="J2559" s="90"/>
      <c r="K2559" s="90" t="s">
        <v>64</v>
      </c>
      <c r="L2559" s="90" t="s">
        <v>76</v>
      </c>
      <c r="M2559" s="91"/>
      <c r="N2559" s="312">
        <v>1</v>
      </c>
      <c r="O2559" s="313">
        <f t="shared" si="381"/>
        <v>3.7037037037037035E-2</v>
      </c>
      <c r="P2559" s="104">
        <v>1</v>
      </c>
      <c r="Q2559" s="92"/>
      <c r="R2559" s="92"/>
      <c r="S2559" s="92"/>
      <c r="T2559" s="92"/>
      <c r="U2559" s="92"/>
      <c r="V2559" s="92"/>
      <c r="W2559" s="92"/>
      <c r="X2559" s="109">
        <f t="shared" si="375"/>
        <v>100</v>
      </c>
      <c r="Y2559" s="83"/>
      <c r="Z2559" s="110">
        <f t="shared" si="376"/>
        <v>3.7037037037037033</v>
      </c>
      <c r="AA2559" s="111"/>
      <c r="AB2559" s="92"/>
      <c r="AC2559" s="92"/>
      <c r="AD2559" s="92"/>
      <c r="AE2559" s="92"/>
      <c r="AF2559" s="92"/>
      <c r="AG2559" s="92"/>
      <c r="AH2559" s="92"/>
      <c r="AI2559" s="109">
        <f t="shared" si="377"/>
        <v>0</v>
      </c>
      <c r="AJ2559" s="83"/>
      <c r="AK2559" s="110">
        <f t="shared" si="378"/>
        <v>0</v>
      </c>
      <c r="AL2559" s="111"/>
      <c r="AM2559" s="92"/>
      <c r="AN2559" s="92"/>
      <c r="AO2559" s="92"/>
      <c r="AP2559" s="92"/>
      <c r="AQ2559" s="92"/>
      <c r="AR2559" s="92"/>
      <c r="AS2559" s="92"/>
      <c r="AT2559" s="92">
        <v>1</v>
      </c>
      <c r="AU2559" s="92"/>
      <c r="AV2559" s="109">
        <f t="shared" si="379"/>
        <v>2500</v>
      </c>
      <c r="AW2559" s="75"/>
      <c r="AX2559" s="110">
        <f t="shared" si="380"/>
        <v>92.592592592592581</v>
      </c>
      <c r="AY2559" s="111"/>
      <c r="AZ2559" s="93"/>
      <c r="BA2559" s="94" t="s">
        <v>131</v>
      </c>
      <c r="BB2559" s="71"/>
      <c r="BC2559" s="95"/>
      <c r="BD2559" s="41">
        <v>4</v>
      </c>
      <c r="BE2559" s="52">
        <v>47</v>
      </c>
      <c r="BF2559" s="103">
        <v>4711</v>
      </c>
      <c r="BG2559" s="280" t="s">
        <v>52</v>
      </c>
    </row>
    <row r="2560" spans="1:59" s="63" customFormat="1" ht="12.75" x14ac:dyDescent="0.2">
      <c r="A2560" s="196">
        <v>4</v>
      </c>
      <c r="B2560" s="197" t="s">
        <v>422</v>
      </c>
      <c r="C2560" s="208">
        <v>47</v>
      </c>
      <c r="D2560" s="209" t="s">
        <v>729</v>
      </c>
      <c r="E2560" s="212">
        <v>4711</v>
      </c>
      <c r="F2560" s="213" t="s">
        <v>903</v>
      </c>
      <c r="G2560" s="231" t="s">
        <v>729</v>
      </c>
      <c r="H2560" s="89"/>
      <c r="I2560" s="90" t="s">
        <v>915</v>
      </c>
      <c r="J2560" s="90"/>
      <c r="K2560" s="90" t="s">
        <v>64</v>
      </c>
      <c r="L2560" s="90" t="s">
        <v>232</v>
      </c>
      <c r="M2560" s="91"/>
      <c r="N2560" s="312">
        <v>1</v>
      </c>
      <c r="O2560" s="313">
        <f t="shared" si="381"/>
        <v>3.7037037037037035E-2</v>
      </c>
      <c r="P2560" s="104">
        <v>1</v>
      </c>
      <c r="Q2560" s="92"/>
      <c r="R2560" s="92"/>
      <c r="S2560" s="92"/>
      <c r="T2560" s="92"/>
      <c r="U2560" s="92"/>
      <c r="V2560" s="92"/>
      <c r="W2560" s="92"/>
      <c r="X2560" s="109">
        <f t="shared" si="375"/>
        <v>100</v>
      </c>
      <c r="Y2560" s="83"/>
      <c r="Z2560" s="110">
        <f t="shared" si="376"/>
        <v>3.7037037037037033</v>
      </c>
      <c r="AA2560" s="111"/>
      <c r="AB2560" s="92"/>
      <c r="AC2560" s="92"/>
      <c r="AD2560" s="92"/>
      <c r="AE2560" s="92"/>
      <c r="AF2560" s="92"/>
      <c r="AG2560" s="92"/>
      <c r="AH2560" s="92"/>
      <c r="AI2560" s="109">
        <f t="shared" si="377"/>
        <v>0</v>
      </c>
      <c r="AJ2560" s="83"/>
      <c r="AK2560" s="110">
        <f t="shared" si="378"/>
        <v>0</v>
      </c>
      <c r="AL2560" s="111"/>
      <c r="AM2560" s="92"/>
      <c r="AN2560" s="92"/>
      <c r="AO2560" s="92"/>
      <c r="AP2560" s="92"/>
      <c r="AQ2560" s="92"/>
      <c r="AR2560" s="92"/>
      <c r="AS2560" s="92"/>
      <c r="AT2560" s="92">
        <v>1</v>
      </c>
      <c r="AU2560" s="92"/>
      <c r="AV2560" s="109">
        <f t="shared" si="379"/>
        <v>2500</v>
      </c>
      <c r="AW2560" s="75"/>
      <c r="AX2560" s="110">
        <f t="shared" si="380"/>
        <v>92.592592592592581</v>
      </c>
      <c r="AY2560" s="111"/>
      <c r="AZ2560" s="93"/>
      <c r="BA2560" s="94" t="s">
        <v>131</v>
      </c>
      <c r="BB2560" s="71"/>
      <c r="BC2560" s="95"/>
      <c r="BD2560" s="41">
        <v>4</v>
      </c>
      <c r="BE2560" s="52">
        <v>47</v>
      </c>
      <c r="BF2560" s="103">
        <v>4711</v>
      </c>
      <c r="BG2560" s="280" t="s">
        <v>52</v>
      </c>
    </row>
    <row r="2561" spans="1:59" s="63" customFormat="1" ht="12.75" x14ac:dyDescent="0.2">
      <c r="A2561" s="196">
        <v>4</v>
      </c>
      <c r="B2561" s="197" t="s">
        <v>422</v>
      </c>
      <c r="C2561" s="208">
        <v>47</v>
      </c>
      <c r="D2561" s="209" t="s">
        <v>729</v>
      </c>
      <c r="E2561" s="212">
        <v>4711</v>
      </c>
      <c r="F2561" s="213" t="s">
        <v>903</v>
      </c>
      <c r="G2561" s="231" t="s">
        <v>729</v>
      </c>
      <c r="H2561" s="89"/>
      <c r="I2561" s="90" t="s">
        <v>916</v>
      </c>
      <c r="J2561" s="90"/>
      <c r="K2561" s="90" t="s">
        <v>64</v>
      </c>
      <c r="L2561" s="90" t="s">
        <v>119</v>
      </c>
      <c r="M2561" s="91"/>
      <c r="N2561" s="312">
        <v>1</v>
      </c>
      <c r="O2561" s="313">
        <f t="shared" si="381"/>
        <v>3.7037037037037035E-2</v>
      </c>
      <c r="P2561" s="104"/>
      <c r="Q2561" s="92"/>
      <c r="R2561" s="92"/>
      <c r="S2561" s="92"/>
      <c r="T2561" s="92"/>
      <c r="U2561" s="92"/>
      <c r="V2561" s="92"/>
      <c r="W2561" s="92"/>
      <c r="X2561" s="109">
        <f t="shared" si="375"/>
        <v>0</v>
      </c>
      <c r="Y2561" s="83"/>
      <c r="Z2561" s="110">
        <f t="shared" si="376"/>
        <v>0</v>
      </c>
      <c r="AA2561" s="111"/>
      <c r="AB2561" s="92"/>
      <c r="AC2561" s="92"/>
      <c r="AD2561" s="92"/>
      <c r="AE2561" s="92"/>
      <c r="AF2561" s="92"/>
      <c r="AG2561" s="92"/>
      <c r="AH2561" s="92"/>
      <c r="AI2561" s="109">
        <f t="shared" si="377"/>
        <v>0</v>
      </c>
      <c r="AJ2561" s="83"/>
      <c r="AK2561" s="110">
        <f t="shared" si="378"/>
        <v>0</v>
      </c>
      <c r="AL2561" s="111"/>
      <c r="AM2561" s="92"/>
      <c r="AN2561" s="92"/>
      <c r="AO2561" s="92">
        <v>1</v>
      </c>
      <c r="AP2561" s="92"/>
      <c r="AQ2561" s="92"/>
      <c r="AR2561" s="92"/>
      <c r="AS2561" s="92"/>
      <c r="AT2561" s="92"/>
      <c r="AU2561" s="92"/>
      <c r="AV2561" s="109">
        <f t="shared" si="379"/>
        <v>50</v>
      </c>
      <c r="AW2561" s="75"/>
      <c r="AX2561" s="110">
        <f t="shared" si="380"/>
        <v>1.8518518518518516</v>
      </c>
      <c r="AY2561" s="111"/>
      <c r="AZ2561" s="93"/>
      <c r="BA2561" s="94" t="s">
        <v>131</v>
      </c>
      <c r="BB2561" s="71"/>
      <c r="BC2561" s="95"/>
      <c r="BD2561" s="41">
        <v>4</v>
      </c>
      <c r="BE2561" s="52">
        <v>47</v>
      </c>
      <c r="BF2561" s="103">
        <v>4711</v>
      </c>
      <c r="BG2561" s="280" t="s">
        <v>52</v>
      </c>
    </row>
    <row r="2562" spans="1:59" s="63" customFormat="1" ht="12.75" x14ac:dyDescent="0.2">
      <c r="A2562" s="196">
        <v>4</v>
      </c>
      <c r="B2562" s="197" t="s">
        <v>422</v>
      </c>
      <c r="C2562" s="208">
        <v>47</v>
      </c>
      <c r="D2562" s="209" t="s">
        <v>729</v>
      </c>
      <c r="E2562" s="212">
        <v>4711</v>
      </c>
      <c r="F2562" s="213" t="s">
        <v>903</v>
      </c>
      <c r="G2562" s="231" t="s">
        <v>729</v>
      </c>
      <c r="H2562" s="89"/>
      <c r="I2562" s="90" t="s">
        <v>917</v>
      </c>
      <c r="J2562" s="90"/>
      <c r="K2562" s="90" t="s">
        <v>64</v>
      </c>
      <c r="L2562" s="90" t="s">
        <v>918</v>
      </c>
      <c r="M2562" s="91"/>
      <c r="N2562" s="312">
        <v>1</v>
      </c>
      <c r="O2562" s="313">
        <f t="shared" si="381"/>
        <v>3.7037037037037035E-2</v>
      </c>
      <c r="P2562" s="104"/>
      <c r="Q2562" s="92"/>
      <c r="R2562" s="92"/>
      <c r="S2562" s="92"/>
      <c r="T2562" s="92"/>
      <c r="U2562" s="92"/>
      <c r="V2562" s="92"/>
      <c r="W2562" s="92"/>
      <c r="X2562" s="109">
        <f t="shared" si="375"/>
        <v>0</v>
      </c>
      <c r="Y2562" s="83"/>
      <c r="Z2562" s="110">
        <f t="shared" si="376"/>
        <v>0</v>
      </c>
      <c r="AA2562" s="111"/>
      <c r="AB2562" s="92"/>
      <c r="AC2562" s="92"/>
      <c r="AD2562" s="92"/>
      <c r="AE2562" s="92"/>
      <c r="AF2562" s="92"/>
      <c r="AG2562" s="92"/>
      <c r="AH2562" s="92"/>
      <c r="AI2562" s="109">
        <f t="shared" si="377"/>
        <v>0</v>
      </c>
      <c r="AJ2562" s="83"/>
      <c r="AK2562" s="110">
        <f t="shared" si="378"/>
        <v>0</v>
      </c>
      <c r="AL2562" s="111"/>
      <c r="AM2562" s="92"/>
      <c r="AN2562" s="92"/>
      <c r="AO2562" s="92"/>
      <c r="AP2562" s="92"/>
      <c r="AQ2562" s="92"/>
      <c r="AR2562" s="92">
        <v>1</v>
      </c>
      <c r="AS2562" s="92"/>
      <c r="AT2562" s="92"/>
      <c r="AU2562" s="92"/>
      <c r="AV2562" s="109">
        <f t="shared" si="379"/>
        <v>500</v>
      </c>
      <c r="AW2562" s="75"/>
      <c r="AX2562" s="110">
        <f t="shared" si="380"/>
        <v>18.518518518518519</v>
      </c>
      <c r="AY2562" s="111"/>
      <c r="AZ2562" s="93"/>
      <c r="BA2562" s="94" t="s">
        <v>131</v>
      </c>
      <c r="BB2562" s="71"/>
      <c r="BC2562" s="95"/>
      <c r="BD2562" s="41">
        <v>4</v>
      </c>
      <c r="BE2562" s="52">
        <v>47</v>
      </c>
      <c r="BF2562" s="103">
        <v>4711</v>
      </c>
      <c r="BG2562" s="280" t="s">
        <v>52</v>
      </c>
    </row>
    <row r="2563" spans="1:59" s="63" customFormat="1" ht="12.75" x14ac:dyDescent="0.2">
      <c r="A2563" s="196">
        <v>4</v>
      </c>
      <c r="B2563" s="197" t="s">
        <v>422</v>
      </c>
      <c r="C2563" s="208">
        <v>47</v>
      </c>
      <c r="D2563" s="209" t="s">
        <v>729</v>
      </c>
      <c r="E2563" s="212">
        <v>4711</v>
      </c>
      <c r="F2563" s="213" t="s">
        <v>903</v>
      </c>
      <c r="G2563" s="231" t="s">
        <v>729</v>
      </c>
      <c r="H2563" s="89"/>
      <c r="I2563" s="90" t="s">
        <v>919</v>
      </c>
      <c r="J2563" s="90"/>
      <c r="K2563" s="90" t="s">
        <v>64</v>
      </c>
      <c r="L2563" s="90" t="s">
        <v>920</v>
      </c>
      <c r="M2563" s="91"/>
      <c r="N2563" s="312">
        <v>1</v>
      </c>
      <c r="O2563" s="313">
        <f t="shared" si="381"/>
        <v>3.7037037037037035E-2</v>
      </c>
      <c r="P2563" s="104"/>
      <c r="Q2563" s="92"/>
      <c r="R2563" s="92"/>
      <c r="S2563" s="92"/>
      <c r="T2563" s="92"/>
      <c r="U2563" s="92"/>
      <c r="V2563" s="92"/>
      <c r="W2563" s="92"/>
      <c r="X2563" s="109">
        <f t="shared" si="375"/>
        <v>0</v>
      </c>
      <c r="Y2563" s="83"/>
      <c r="Z2563" s="110">
        <f t="shared" si="376"/>
        <v>0</v>
      </c>
      <c r="AA2563" s="111"/>
      <c r="AB2563" s="92"/>
      <c r="AC2563" s="92"/>
      <c r="AD2563" s="92"/>
      <c r="AE2563" s="92"/>
      <c r="AF2563" s="92"/>
      <c r="AG2563" s="92"/>
      <c r="AH2563" s="92"/>
      <c r="AI2563" s="109">
        <f t="shared" si="377"/>
        <v>0</v>
      </c>
      <c r="AJ2563" s="83"/>
      <c r="AK2563" s="110">
        <f t="shared" si="378"/>
        <v>0</v>
      </c>
      <c r="AL2563" s="111"/>
      <c r="AM2563" s="92"/>
      <c r="AN2563" s="92"/>
      <c r="AO2563" s="92"/>
      <c r="AP2563" s="92"/>
      <c r="AQ2563" s="92"/>
      <c r="AR2563" s="92"/>
      <c r="AS2563" s="92">
        <v>1</v>
      </c>
      <c r="AT2563" s="92"/>
      <c r="AU2563" s="92"/>
      <c r="AV2563" s="109">
        <f t="shared" si="379"/>
        <v>1000</v>
      </c>
      <c r="AW2563" s="75"/>
      <c r="AX2563" s="110">
        <f t="shared" si="380"/>
        <v>37.037037037037038</v>
      </c>
      <c r="AY2563" s="111"/>
      <c r="AZ2563" s="93"/>
      <c r="BA2563" s="94" t="s">
        <v>131</v>
      </c>
      <c r="BB2563" s="71"/>
      <c r="BC2563" s="95"/>
      <c r="BD2563" s="41">
        <v>4</v>
      </c>
      <c r="BE2563" s="52">
        <v>47</v>
      </c>
      <c r="BF2563" s="103">
        <v>4711</v>
      </c>
      <c r="BG2563" s="280" t="s">
        <v>52</v>
      </c>
    </row>
    <row r="2564" spans="1:59" s="63" customFormat="1" ht="12.75" x14ac:dyDescent="0.2">
      <c r="A2564" s="196">
        <v>4</v>
      </c>
      <c r="B2564" s="197" t="s">
        <v>422</v>
      </c>
      <c r="C2564" s="208">
        <v>47</v>
      </c>
      <c r="D2564" s="209" t="s">
        <v>729</v>
      </c>
      <c r="E2564" s="212">
        <v>4711</v>
      </c>
      <c r="F2564" s="213" t="s">
        <v>903</v>
      </c>
      <c r="G2564" s="231" t="s">
        <v>729</v>
      </c>
      <c r="H2564" s="89"/>
      <c r="I2564" s="90" t="s">
        <v>921</v>
      </c>
      <c r="J2564" s="90"/>
      <c r="K2564" s="90" t="s">
        <v>73</v>
      </c>
      <c r="L2564" s="90" t="s">
        <v>69</v>
      </c>
      <c r="M2564" s="91"/>
      <c r="N2564" s="312">
        <v>1</v>
      </c>
      <c r="O2564" s="313">
        <f t="shared" si="381"/>
        <v>3.7037037037037035E-2</v>
      </c>
      <c r="P2564" s="104"/>
      <c r="Q2564" s="92"/>
      <c r="R2564" s="92"/>
      <c r="S2564" s="92"/>
      <c r="T2564" s="92"/>
      <c r="U2564" s="92"/>
      <c r="V2564" s="92"/>
      <c r="W2564" s="92">
        <v>1</v>
      </c>
      <c r="X2564" s="109">
        <f t="shared" si="375"/>
        <v>25000</v>
      </c>
      <c r="Y2564" s="83"/>
      <c r="Z2564" s="110">
        <f t="shared" si="376"/>
        <v>925.92592592592587</v>
      </c>
      <c r="AA2564" s="111"/>
      <c r="AB2564" s="92"/>
      <c r="AC2564" s="92"/>
      <c r="AD2564" s="92"/>
      <c r="AE2564" s="92"/>
      <c r="AF2564" s="92"/>
      <c r="AG2564" s="92"/>
      <c r="AH2564" s="92"/>
      <c r="AI2564" s="109">
        <f t="shared" si="377"/>
        <v>0</v>
      </c>
      <c r="AJ2564" s="83"/>
      <c r="AK2564" s="110">
        <f t="shared" si="378"/>
        <v>0</v>
      </c>
      <c r="AL2564" s="111"/>
      <c r="AM2564" s="92"/>
      <c r="AN2564" s="92"/>
      <c r="AO2564" s="92"/>
      <c r="AP2564" s="92">
        <v>1</v>
      </c>
      <c r="AQ2564" s="92"/>
      <c r="AR2564" s="92"/>
      <c r="AS2564" s="92"/>
      <c r="AT2564" s="92"/>
      <c r="AU2564" s="92"/>
      <c r="AV2564" s="109">
        <f t="shared" si="379"/>
        <v>100</v>
      </c>
      <c r="AW2564" s="75"/>
      <c r="AX2564" s="110">
        <f t="shared" si="380"/>
        <v>3.7037037037037033</v>
      </c>
      <c r="AY2564" s="111"/>
      <c r="AZ2564" s="93"/>
      <c r="BA2564" s="94" t="s">
        <v>131</v>
      </c>
      <c r="BB2564" s="71"/>
      <c r="BC2564" s="95"/>
      <c r="BD2564" s="41">
        <v>4</v>
      </c>
      <c r="BE2564" s="52">
        <v>47</v>
      </c>
      <c r="BF2564" s="103">
        <v>4711</v>
      </c>
      <c r="BG2564" s="280" t="s">
        <v>52</v>
      </c>
    </row>
    <row r="2565" spans="1:59" s="63" customFormat="1" ht="12.75" x14ac:dyDescent="0.2">
      <c r="A2565" s="196">
        <v>4</v>
      </c>
      <c r="B2565" s="197" t="s">
        <v>422</v>
      </c>
      <c r="C2565" s="208">
        <v>47</v>
      </c>
      <c r="D2565" s="209" t="s">
        <v>729</v>
      </c>
      <c r="E2565" s="212">
        <v>4711</v>
      </c>
      <c r="F2565" s="213" t="s">
        <v>903</v>
      </c>
      <c r="G2565" s="231" t="s">
        <v>729</v>
      </c>
      <c r="H2565" s="89"/>
      <c r="I2565" s="90" t="s">
        <v>798</v>
      </c>
      <c r="J2565" s="90"/>
      <c r="K2565" s="90" t="s">
        <v>64</v>
      </c>
      <c r="L2565" s="90" t="s">
        <v>195</v>
      </c>
      <c r="M2565" s="91"/>
      <c r="N2565" s="312">
        <v>1</v>
      </c>
      <c r="O2565" s="313">
        <f t="shared" si="381"/>
        <v>3.7037037037037035E-2</v>
      </c>
      <c r="P2565" s="104"/>
      <c r="Q2565" s="92"/>
      <c r="R2565" s="92"/>
      <c r="S2565" s="92"/>
      <c r="T2565" s="92"/>
      <c r="U2565" s="92"/>
      <c r="V2565" s="92"/>
      <c r="W2565" s="92"/>
      <c r="X2565" s="109">
        <f t="shared" si="375"/>
        <v>0</v>
      </c>
      <c r="Y2565" s="83"/>
      <c r="Z2565" s="110">
        <f t="shared" si="376"/>
        <v>0</v>
      </c>
      <c r="AA2565" s="111"/>
      <c r="AB2565" s="92"/>
      <c r="AC2565" s="92"/>
      <c r="AD2565" s="92"/>
      <c r="AE2565" s="92"/>
      <c r="AF2565" s="92"/>
      <c r="AG2565" s="92"/>
      <c r="AH2565" s="92"/>
      <c r="AI2565" s="109">
        <f t="shared" si="377"/>
        <v>0</v>
      </c>
      <c r="AJ2565" s="83"/>
      <c r="AK2565" s="110">
        <f t="shared" si="378"/>
        <v>0</v>
      </c>
      <c r="AL2565" s="111"/>
      <c r="AM2565" s="92"/>
      <c r="AN2565" s="92"/>
      <c r="AO2565" s="92"/>
      <c r="AP2565" s="92"/>
      <c r="AQ2565" s="92"/>
      <c r="AR2565" s="92">
        <v>1</v>
      </c>
      <c r="AS2565" s="92"/>
      <c r="AT2565" s="92"/>
      <c r="AU2565" s="92"/>
      <c r="AV2565" s="109">
        <f t="shared" si="379"/>
        <v>500</v>
      </c>
      <c r="AW2565" s="75"/>
      <c r="AX2565" s="110">
        <f t="shared" si="380"/>
        <v>18.518518518518519</v>
      </c>
      <c r="AY2565" s="111"/>
      <c r="AZ2565" s="93"/>
      <c r="BA2565" s="94" t="s">
        <v>131</v>
      </c>
      <c r="BB2565" s="71"/>
      <c r="BC2565" s="95"/>
      <c r="BD2565" s="41">
        <v>4</v>
      </c>
      <c r="BE2565" s="52">
        <v>47</v>
      </c>
      <c r="BF2565" s="103">
        <v>4711</v>
      </c>
      <c r="BG2565" s="280" t="s">
        <v>52</v>
      </c>
    </row>
    <row r="2566" spans="1:59" s="63" customFormat="1" ht="12.75" x14ac:dyDescent="0.2">
      <c r="A2566" s="196">
        <v>4</v>
      </c>
      <c r="B2566" s="197" t="s">
        <v>422</v>
      </c>
      <c r="C2566" s="208">
        <v>47</v>
      </c>
      <c r="D2566" s="209" t="s">
        <v>729</v>
      </c>
      <c r="E2566" s="212">
        <v>4711</v>
      </c>
      <c r="F2566" s="213" t="s">
        <v>903</v>
      </c>
      <c r="G2566" s="231" t="s">
        <v>729</v>
      </c>
      <c r="H2566" s="89"/>
      <c r="I2566" s="90" t="s">
        <v>922</v>
      </c>
      <c r="J2566" s="90"/>
      <c r="K2566" s="90" t="s">
        <v>64</v>
      </c>
      <c r="L2566" s="90" t="s">
        <v>119</v>
      </c>
      <c r="M2566" s="91"/>
      <c r="N2566" s="312">
        <v>1</v>
      </c>
      <c r="O2566" s="313">
        <f t="shared" si="381"/>
        <v>3.7037037037037035E-2</v>
      </c>
      <c r="P2566" s="104"/>
      <c r="Q2566" s="92"/>
      <c r="R2566" s="92"/>
      <c r="S2566" s="92"/>
      <c r="T2566" s="92"/>
      <c r="U2566" s="92"/>
      <c r="V2566" s="92"/>
      <c r="W2566" s="92"/>
      <c r="X2566" s="109">
        <f t="shared" si="375"/>
        <v>0</v>
      </c>
      <c r="Y2566" s="83"/>
      <c r="Z2566" s="110">
        <f t="shared" si="376"/>
        <v>0</v>
      </c>
      <c r="AA2566" s="111"/>
      <c r="AB2566" s="92"/>
      <c r="AC2566" s="92"/>
      <c r="AD2566" s="92"/>
      <c r="AE2566" s="92"/>
      <c r="AF2566" s="92"/>
      <c r="AG2566" s="92"/>
      <c r="AH2566" s="92"/>
      <c r="AI2566" s="109">
        <f t="shared" si="377"/>
        <v>0</v>
      </c>
      <c r="AJ2566" s="83"/>
      <c r="AK2566" s="110">
        <f t="shared" si="378"/>
        <v>0</v>
      </c>
      <c r="AL2566" s="111"/>
      <c r="AM2566" s="92"/>
      <c r="AN2566" s="92"/>
      <c r="AO2566" s="92">
        <v>1</v>
      </c>
      <c r="AP2566" s="92"/>
      <c r="AQ2566" s="92"/>
      <c r="AR2566" s="92"/>
      <c r="AS2566" s="92"/>
      <c r="AT2566" s="92"/>
      <c r="AU2566" s="92"/>
      <c r="AV2566" s="109">
        <f t="shared" si="379"/>
        <v>50</v>
      </c>
      <c r="AW2566" s="75"/>
      <c r="AX2566" s="110">
        <f t="shared" si="380"/>
        <v>1.8518518518518516</v>
      </c>
      <c r="AY2566" s="111"/>
      <c r="AZ2566" s="93"/>
      <c r="BA2566" s="94" t="s">
        <v>131</v>
      </c>
      <c r="BB2566" s="71"/>
      <c r="BC2566" s="95"/>
      <c r="BD2566" s="41">
        <v>4</v>
      </c>
      <c r="BE2566" s="52">
        <v>47</v>
      </c>
      <c r="BF2566" s="103">
        <v>4711</v>
      </c>
      <c r="BG2566" s="280" t="s">
        <v>52</v>
      </c>
    </row>
    <row r="2567" spans="1:59" s="63" customFormat="1" ht="12.75" x14ac:dyDescent="0.2">
      <c r="A2567" s="196">
        <v>4</v>
      </c>
      <c r="B2567" s="197" t="s">
        <v>422</v>
      </c>
      <c r="C2567" s="208">
        <v>47</v>
      </c>
      <c r="D2567" s="209" t="s">
        <v>729</v>
      </c>
      <c r="E2567" s="212">
        <v>4711</v>
      </c>
      <c r="F2567" s="213" t="s">
        <v>903</v>
      </c>
      <c r="G2567" s="231" t="s">
        <v>729</v>
      </c>
      <c r="H2567" s="89"/>
      <c r="I2567" s="90" t="s">
        <v>923</v>
      </c>
      <c r="J2567" s="90"/>
      <c r="K2567" s="90" t="s">
        <v>73</v>
      </c>
      <c r="L2567" s="90" t="s">
        <v>69</v>
      </c>
      <c r="M2567" s="91"/>
      <c r="N2567" s="312">
        <v>1</v>
      </c>
      <c r="O2567" s="313">
        <f t="shared" si="381"/>
        <v>3.7037037037037035E-2</v>
      </c>
      <c r="P2567" s="104"/>
      <c r="Q2567" s="92"/>
      <c r="R2567" s="92"/>
      <c r="S2567" s="92"/>
      <c r="T2567" s="92"/>
      <c r="U2567" s="92"/>
      <c r="V2567" s="92"/>
      <c r="W2567" s="92">
        <v>1</v>
      </c>
      <c r="X2567" s="109">
        <f t="shared" si="375"/>
        <v>25000</v>
      </c>
      <c r="Y2567" s="83"/>
      <c r="Z2567" s="110">
        <f t="shared" si="376"/>
        <v>925.92592592592587</v>
      </c>
      <c r="AA2567" s="111"/>
      <c r="AB2567" s="92"/>
      <c r="AC2567" s="92"/>
      <c r="AD2567" s="92"/>
      <c r="AE2567" s="92"/>
      <c r="AF2567" s="92"/>
      <c r="AG2567" s="92"/>
      <c r="AH2567" s="92"/>
      <c r="AI2567" s="109">
        <f t="shared" si="377"/>
        <v>0</v>
      </c>
      <c r="AJ2567" s="83"/>
      <c r="AK2567" s="110">
        <f t="shared" si="378"/>
        <v>0</v>
      </c>
      <c r="AL2567" s="111"/>
      <c r="AM2567" s="92"/>
      <c r="AN2567" s="92"/>
      <c r="AO2567" s="92"/>
      <c r="AP2567" s="92">
        <v>1</v>
      </c>
      <c r="AQ2567" s="92"/>
      <c r="AR2567" s="92"/>
      <c r="AS2567" s="92"/>
      <c r="AT2567" s="92"/>
      <c r="AU2567" s="92"/>
      <c r="AV2567" s="109">
        <f t="shared" si="379"/>
        <v>100</v>
      </c>
      <c r="AW2567" s="75"/>
      <c r="AX2567" s="110">
        <f t="shared" si="380"/>
        <v>3.7037037037037033</v>
      </c>
      <c r="AY2567" s="111"/>
      <c r="AZ2567" s="93"/>
      <c r="BA2567" s="94" t="s">
        <v>131</v>
      </c>
      <c r="BB2567" s="71"/>
      <c r="BC2567" s="95"/>
      <c r="BD2567" s="41">
        <v>4</v>
      </c>
      <c r="BE2567" s="52">
        <v>47</v>
      </c>
      <c r="BF2567" s="103">
        <v>4711</v>
      </c>
      <c r="BG2567" s="280" t="s">
        <v>52</v>
      </c>
    </row>
    <row r="2568" spans="1:59" s="63" customFormat="1" ht="12.75" x14ac:dyDescent="0.2">
      <c r="A2568" s="196">
        <v>4</v>
      </c>
      <c r="B2568" s="197" t="s">
        <v>422</v>
      </c>
      <c r="C2568" s="208">
        <v>47</v>
      </c>
      <c r="D2568" s="209" t="s">
        <v>729</v>
      </c>
      <c r="E2568" s="212">
        <v>4711</v>
      </c>
      <c r="F2568" s="213" t="s">
        <v>903</v>
      </c>
      <c r="G2568" s="231" t="s">
        <v>729</v>
      </c>
      <c r="H2568" s="89"/>
      <c r="I2568" s="90" t="s">
        <v>924</v>
      </c>
      <c r="J2568" s="90"/>
      <c r="K2568" s="90" t="s">
        <v>64</v>
      </c>
      <c r="L2568" s="90" t="s">
        <v>925</v>
      </c>
      <c r="M2568" s="91"/>
      <c r="N2568" s="312">
        <v>1</v>
      </c>
      <c r="O2568" s="313">
        <f t="shared" si="381"/>
        <v>3.7037037037037035E-2</v>
      </c>
      <c r="P2568" s="104"/>
      <c r="Q2568" s="92"/>
      <c r="R2568" s="92"/>
      <c r="S2568" s="92"/>
      <c r="T2568" s="92"/>
      <c r="U2568" s="92"/>
      <c r="V2568" s="92"/>
      <c r="W2568" s="92"/>
      <c r="X2568" s="109">
        <f t="shared" si="375"/>
        <v>0</v>
      </c>
      <c r="Y2568" s="83"/>
      <c r="Z2568" s="110">
        <f t="shared" si="376"/>
        <v>0</v>
      </c>
      <c r="AA2568" s="111"/>
      <c r="AB2568" s="92"/>
      <c r="AC2568" s="92"/>
      <c r="AD2568" s="92"/>
      <c r="AE2568" s="92"/>
      <c r="AF2568" s="92"/>
      <c r="AG2568" s="92"/>
      <c r="AH2568" s="92"/>
      <c r="AI2568" s="109">
        <f t="shared" si="377"/>
        <v>0</v>
      </c>
      <c r="AJ2568" s="83"/>
      <c r="AK2568" s="110">
        <f t="shared" si="378"/>
        <v>0</v>
      </c>
      <c r="AL2568" s="111"/>
      <c r="AM2568" s="92"/>
      <c r="AN2568" s="92"/>
      <c r="AO2568" s="92">
        <v>1</v>
      </c>
      <c r="AP2568" s="92"/>
      <c r="AQ2568" s="92"/>
      <c r="AR2568" s="92"/>
      <c r="AS2568" s="92"/>
      <c r="AT2568" s="92"/>
      <c r="AU2568" s="92"/>
      <c r="AV2568" s="109">
        <f t="shared" si="379"/>
        <v>50</v>
      </c>
      <c r="AW2568" s="75"/>
      <c r="AX2568" s="110">
        <f t="shared" si="380"/>
        <v>1.8518518518518516</v>
      </c>
      <c r="AY2568" s="111"/>
      <c r="AZ2568" s="93"/>
      <c r="BA2568" s="94" t="s">
        <v>131</v>
      </c>
      <c r="BB2568" s="71"/>
      <c r="BC2568" s="95"/>
      <c r="BD2568" s="41">
        <v>4</v>
      </c>
      <c r="BE2568" s="52">
        <v>47</v>
      </c>
      <c r="BF2568" s="103">
        <v>4711</v>
      </c>
      <c r="BG2568" s="280" t="s">
        <v>52</v>
      </c>
    </row>
    <row r="2569" spans="1:59" s="63" customFormat="1" ht="12.75" x14ac:dyDescent="0.2">
      <c r="A2569" s="196">
        <v>4</v>
      </c>
      <c r="B2569" s="197" t="s">
        <v>422</v>
      </c>
      <c r="C2569" s="208">
        <v>47</v>
      </c>
      <c r="D2569" s="209" t="s">
        <v>729</v>
      </c>
      <c r="E2569" s="212">
        <v>4711</v>
      </c>
      <c r="F2569" s="213" t="s">
        <v>903</v>
      </c>
      <c r="G2569" s="231" t="s">
        <v>729</v>
      </c>
      <c r="H2569" s="89"/>
      <c r="I2569" s="90" t="s">
        <v>926</v>
      </c>
      <c r="J2569" s="90"/>
      <c r="K2569" s="90" t="s">
        <v>73</v>
      </c>
      <c r="L2569" s="90" t="s">
        <v>69</v>
      </c>
      <c r="M2569" s="91"/>
      <c r="N2569" s="312">
        <v>1</v>
      </c>
      <c r="O2569" s="313">
        <f t="shared" si="381"/>
        <v>3.7037037037037035E-2</v>
      </c>
      <c r="P2569" s="104"/>
      <c r="Q2569" s="92"/>
      <c r="R2569" s="92"/>
      <c r="S2569" s="92"/>
      <c r="T2569" s="92"/>
      <c r="U2569" s="92"/>
      <c r="V2569" s="92"/>
      <c r="W2569" s="92">
        <v>1</v>
      </c>
      <c r="X2569" s="109">
        <f t="shared" si="375"/>
        <v>25000</v>
      </c>
      <c r="Y2569" s="83"/>
      <c r="Z2569" s="110">
        <f t="shared" si="376"/>
        <v>925.92592592592587</v>
      </c>
      <c r="AA2569" s="111"/>
      <c r="AB2569" s="92"/>
      <c r="AC2569" s="92"/>
      <c r="AD2569" s="92"/>
      <c r="AE2569" s="92"/>
      <c r="AF2569" s="92"/>
      <c r="AG2569" s="92"/>
      <c r="AH2569" s="92"/>
      <c r="AI2569" s="109">
        <f t="shared" si="377"/>
        <v>0</v>
      </c>
      <c r="AJ2569" s="83"/>
      <c r="AK2569" s="110">
        <f t="shared" si="378"/>
        <v>0</v>
      </c>
      <c r="AL2569" s="111"/>
      <c r="AM2569" s="92"/>
      <c r="AN2569" s="92"/>
      <c r="AO2569" s="92"/>
      <c r="AP2569" s="92">
        <v>1</v>
      </c>
      <c r="AQ2569" s="92"/>
      <c r="AR2569" s="92"/>
      <c r="AS2569" s="92"/>
      <c r="AT2569" s="92"/>
      <c r="AU2569" s="92"/>
      <c r="AV2569" s="109">
        <f t="shared" si="379"/>
        <v>100</v>
      </c>
      <c r="AW2569" s="75"/>
      <c r="AX2569" s="110">
        <f t="shared" si="380"/>
        <v>3.7037037037037033</v>
      </c>
      <c r="AY2569" s="111"/>
      <c r="AZ2569" s="93"/>
      <c r="BA2569" s="94" t="s">
        <v>131</v>
      </c>
      <c r="BB2569" s="71"/>
      <c r="BC2569" s="95"/>
      <c r="BD2569" s="41">
        <v>4</v>
      </c>
      <c r="BE2569" s="52">
        <v>47</v>
      </c>
      <c r="BF2569" s="103">
        <v>4711</v>
      </c>
      <c r="BG2569" s="280" t="s">
        <v>52</v>
      </c>
    </row>
    <row r="2570" spans="1:59" s="63" customFormat="1" ht="12.75" x14ac:dyDescent="0.2">
      <c r="A2570" s="196">
        <v>4</v>
      </c>
      <c r="B2570" s="197" t="s">
        <v>422</v>
      </c>
      <c r="C2570" s="208">
        <v>47</v>
      </c>
      <c r="D2570" s="209" t="s">
        <v>729</v>
      </c>
      <c r="E2570" s="212">
        <v>4711</v>
      </c>
      <c r="F2570" s="213" t="s">
        <v>903</v>
      </c>
      <c r="G2570" s="231" t="s">
        <v>729</v>
      </c>
      <c r="H2570" s="89"/>
      <c r="I2570" s="90" t="s">
        <v>430</v>
      </c>
      <c r="J2570" s="90"/>
      <c r="K2570" s="90" t="s">
        <v>64</v>
      </c>
      <c r="L2570" s="90" t="s">
        <v>119</v>
      </c>
      <c r="M2570" s="91"/>
      <c r="N2570" s="312">
        <v>1</v>
      </c>
      <c r="O2570" s="313">
        <f t="shared" si="381"/>
        <v>3.7037037037037035E-2</v>
      </c>
      <c r="P2570" s="104"/>
      <c r="Q2570" s="92"/>
      <c r="R2570" s="92"/>
      <c r="S2570" s="92"/>
      <c r="T2570" s="92"/>
      <c r="U2570" s="92"/>
      <c r="V2570" s="92"/>
      <c r="W2570" s="92"/>
      <c r="X2570" s="109">
        <f t="shared" si="375"/>
        <v>0</v>
      </c>
      <c r="Y2570" s="83"/>
      <c r="Z2570" s="110">
        <f t="shared" si="376"/>
        <v>0</v>
      </c>
      <c r="AA2570" s="111"/>
      <c r="AB2570" s="92"/>
      <c r="AC2570" s="92"/>
      <c r="AD2570" s="92"/>
      <c r="AE2570" s="92"/>
      <c r="AF2570" s="92"/>
      <c r="AG2570" s="92"/>
      <c r="AH2570" s="92"/>
      <c r="AI2570" s="109">
        <f t="shared" si="377"/>
        <v>0</v>
      </c>
      <c r="AJ2570" s="83"/>
      <c r="AK2570" s="110">
        <f t="shared" si="378"/>
        <v>0</v>
      </c>
      <c r="AL2570" s="111"/>
      <c r="AM2570" s="92"/>
      <c r="AN2570" s="92"/>
      <c r="AO2570" s="92">
        <v>1</v>
      </c>
      <c r="AP2570" s="92"/>
      <c r="AQ2570" s="92"/>
      <c r="AR2570" s="92"/>
      <c r="AS2570" s="92"/>
      <c r="AT2570" s="92"/>
      <c r="AU2570" s="92"/>
      <c r="AV2570" s="109">
        <f t="shared" si="379"/>
        <v>50</v>
      </c>
      <c r="AW2570" s="75"/>
      <c r="AX2570" s="110">
        <f t="shared" si="380"/>
        <v>1.8518518518518516</v>
      </c>
      <c r="AY2570" s="111"/>
      <c r="AZ2570" s="93"/>
      <c r="BA2570" s="94" t="s">
        <v>131</v>
      </c>
      <c r="BB2570" s="71"/>
      <c r="BC2570" s="95"/>
      <c r="BD2570" s="41">
        <v>4</v>
      </c>
      <c r="BE2570" s="52">
        <v>47</v>
      </c>
      <c r="BF2570" s="103">
        <v>4711</v>
      </c>
      <c r="BG2570" s="280" t="s">
        <v>52</v>
      </c>
    </row>
    <row r="2571" spans="1:59" s="63" customFormat="1" ht="12.75" x14ac:dyDescent="0.2">
      <c r="A2571" s="196">
        <v>4</v>
      </c>
      <c r="B2571" s="197" t="s">
        <v>422</v>
      </c>
      <c r="C2571" s="208">
        <v>47</v>
      </c>
      <c r="D2571" s="209" t="s">
        <v>729</v>
      </c>
      <c r="E2571" s="212">
        <v>4711</v>
      </c>
      <c r="F2571" s="213" t="s">
        <v>903</v>
      </c>
      <c r="G2571" s="231" t="s">
        <v>729</v>
      </c>
      <c r="H2571" s="89"/>
      <c r="I2571" s="90" t="s">
        <v>927</v>
      </c>
      <c r="J2571" s="90"/>
      <c r="K2571" s="90" t="s">
        <v>64</v>
      </c>
      <c r="L2571" s="90" t="s">
        <v>119</v>
      </c>
      <c r="M2571" s="91"/>
      <c r="N2571" s="312">
        <v>1</v>
      </c>
      <c r="O2571" s="313">
        <f t="shared" si="381"/>
        <v>3.7037037037037035E-2</v>
      </c>
      <c r="P2571" s="104"/>
      <c r="Q2571" s="92"/>
      <c r="R2571" s="92"/>
      <c r="S2571" s="92"/>
      <c r="T2571" s="92"/>
      <c r="U2571" s="92"/>
      <c r="V2571" s="92"/>
      <c r="W2571" s="92"/>
      <c r="X2571" s="109">
        <f t="shared" si="375"/>
        <v>0</v>
      </c>
      <c r="Y2571" s="83"/>
      <c r="Z2571" s="110">
        <f t="shared" si="376"/>
        <v>0</v>
      </c>
      <c r="AA2571" s="111"/>
      <c r="AB2571" s="92"/>
      <c r="AC2571" s="92"/>
      <c r="AD2571" s="92"/>
      <c r="AE2571" s="92"/>
      <c r="AF2571" s="92"/>
      <c r="AG2571" s="92"/>
      <c r="AH2571" s="92"/>
      <c r="AI2571" s="109">
        <f t="shared" si="377"/>
        <v>0</v>
      </c>
      <c r="AJ2571" s="83"/>
      <c r="AK2571" s="110">
        <f t="shared" si="378"/>
        <v>0</v>
      </c>
      <c r="AL2571" s="111"/>
      <c r="AM2571" s="92"/>
      <c r="AN2571" s="92"/>
      <c r="AO2571" s="92">
        <v>1</v>
      </c>
      <c r="AP2571" s="92"/>
      <c r="AQ2571" s="92"/>
      <c r="AR2571" s="92"/>
      <c r="AS2571" s="92"/>
      <c r="AT2571" s="92"/>
      <c r="AU2571" s="92"/>
      <c r="AV2571" s="109">
        <f t="shared" si="379"/>
        <v>50</v>
      </c>
      <c r="AW2571" s="75"/>
      <c r="AX2571" s="110">
        <f t="shared" si="380"/>
        <v>1.8518518518518516</v>
      </c>
      <c r="AY2571" s="111"/>
      <c r="AZ2571" s="93"/>
      <c r="BA2571" s="94" t="s">
        <v>131</v>
      </c>
      <c r="BB2571" s="71"/>
      <c r="BC2571" s="95"/>
      <c r="BD2571" s="41">
        <v>4</v>
      </c>
      <c r="BE2571" s="52">
        <v>47</v>
      </c>
      <c r="BF2571" s="103">
        <v>4711</v>
      </c>
      <c r="BG2571" s="280" t="s">
        <v>52</v>
      </c>
    </row>
    <row r="2572" spans="1:59" s="63" customFormat="1" ht="12.75" x14ac:dyDescent="0.2">
      <c r="A2572" s="196">
        <v>4</v>
      </c>
      <c r="B2572" s="197" t="s">
        <v>422</v>
      </c>
      <c r="C2572" s="208">
        <v>47</v>
      </c>
      <c r="D2572" s="209" t="s">
        <v>729</v>
      </c>
      <c r="E2572" s="212">
        <v>4711</v>
      </c>
      <c r="F2572" s="213" t="s">
        <v>903</v>
      </c>
      <c r="G2572" s="231" t="s">
        <v>729</v>
      </c>
      <c r="H2572" s="89"/>
      <c r="I2572" s="90" t="s">
        <v>457</v>
      </c>
      <c r="J2572" s="90"/>
      <c r="K2572" s="90" t="s">
        <v>459</v>
      </c>
      <c r="L2572" s="90" t="s">
        <v>460</v>
      </c>
      <c r="M2572" s="91"/>
      <c r="N2572" s="312">
        <v>1</v>
      </c>
      <c r="O2572" s="313">
        <f t="shared" si="381"/>
        <v>3.7037037037037035E-2</v>
      </c>
      <c r="P2572" s="104"/>
      <c r="Q2572" s="92"/>
      <c r="R2572" s="92"/>
      <c r="S2572" s="92"/>
      <c r="T2572" s="92"/>
      <c r="U2572" s="92"/>
      <c r="V2572" s="92"/>
      <c r="W2572" s="92">
        <v>1</v>
      </c>
      <c r="X2572" s="109">
        <f t="shared" si="375"/>
        <v>25000</v>
      </c>
      <c r="Y2572" s="83"/>
      <c r="Z2572" s="110">
        <f t="shared" si="376"/>
        <v>925.92592592592587</v>
      </c>
      <c r="AA2572" s="111"/>
      <c r="AB2572" s="92"/>
      <c r="AC2572" s="92"/>
      <c r="AD2572" s="92"/>
      <c r="AE2572" s="92"/>
      <c r="AF2572" s="92"/>
      <c r="AG2572" s="92"/>
      <c r="AH2572" s="92"/>
      <c r="AI2572" s="109">
        <f t="shared" si="377"/>
        <v>0</v>
      </c>
      <c r="AJ2572" s="83"/>
      <c r="AK2572" s="110">
        <f t="shared" si="378"/>
        <v>0</v>
      </c>
      <c r="AL2572" s="111"/>
      <c r="AM2572" s="92"/>
      <c r="AN2572" s="92"/>
      <c r="AO2572" s="92"/>
      <c r="AP2572" s="92">
        <v>1</v>
      </c>
      <c r="AQ2572" s="92"/>
      <c r="AR2572" s="92"/>
      <c r="AS2572" s="92"/>
      <c r="AT2572" s="92"/>
      <c r="AU2572" s="92"/>
      <c r="AV2572" s="109">
        <f t="shared" si="379"/>
        <v>100</v>
      </c>
      <c r="AW2572" s="75"/>
      <c r="AX2572" s="110">
        <f t="shared" si="380"/>
        <v>3.7037037037037033</v>
      </c>
      <c r="AY2572" s="111"/>
      <c r="AZ2572" s="93"/>
      <c r="BA2572" s="94" t="s">
        <v>131</v>
      </c>
      <c r="BB2572" s="71"/>
      <c r="BC2572" s="95"/>
      <c r="BD2572" s="41">
        <v>4</v>
      </c>
      <c r="BE2572" s="52">
        <v>47</v>
      </c>
      <c r="BF2572" s="103">
        <v>4711</v>
      </c>
      <c r="BG2572" s="280" t="s">
        <v>52</v>
      </c>
    </row>
    <row r="2573" spans="1:59" s="63" customFormat="1" ht="12.75" x14ac:dyDescent="0.2">
      <c r="A2573" s="196">
        <v>4</v>
      </c>
      <c r="B2573" s="197" t="s">
        <v>422</v>
      </c>
      <c r="C2573" s="208">
        <v>47</v>
      </c>
      <c r="D2573" s="209" t="s">
        <v>729</v>
      </c>
      <c r="E2573" s="212">
        <v>4711</v>
      </c>
      <c r="F2573" s="213" t="s">
        <v>903</v>
      </c>
      <c r="G2573" s="231" t="s">
        <v>729</v>
      </c>
      <c r="H2573" s="89"/>
      <c r="I2573" s="90" t="s">
        <v>928</v>
      </c>
      <c r="J2573" s="90"/>
      <c r="K2573" s="90" t="s">
        <v>73</v>
      </c>
      <c r="L2573" s="90" t="s">
        <v>69</v>
      </c>
      <c r="M2573" s="91"/>
      <c r="N2573" s="312">
        <v>1</v>
      </c>
      <c r="O2573" s="313">
        <f t="shared" si="381"/>
        <v>3.7037037037037035E-2</v>
      </c>
      <c r="P2573" s="104"/>
      <c r="Q2573" s="92"/>
      <c r="R2573" s="92"/>
      <c r="S2573" s="92"/>
      <c r="T2573" s="92"/>
      <c r="U2573" s="92"/>
      <c r="V2573" s="92"/>
      <c r="W2573" s="92">
        <v>1</v>
      </c>
      <c r="X2573" s="109">
        <f t="shared" si="375"/>
        <v>25000</v>
      </c>
      <c r="Y2573" s="83"/>
      <c r="Z2573" s="110">
        <f t="shared" si="376"/>
        <v>925.92592592592587</v>
      </c>
      <c r="AA2573" s="111"/>
      <c r="AB2573" s="92"/>
      <c r="AC2573" s="92"/>
      <c r="AD2573" s="92"/>
      <c r="AE2573" s="92"/>
      <c r="AF2573" s="92"/>
      <c r="AG2573" s="92"/>
      <c r="AH2573" s="92"/>
      <c r="AI2573" s="109">
        <f t="shared" si="377"/>
        <v>0</v>
      </c>
      <c r="AJ2573" s="83"/>
      <c r="AK2573" s="110">
        <f t="shared" si="378"/>
        <v>0</v>
      </c>
      <c r="AL2573" s="111"/>
      <c r="AM2573" s="92"/>
      <c r="AN2573" s="92"/>
      <c r="AO2573" s="92"/>
      <c r="AP2573" s="92">
        <v>1</v>
      </c>
      <c r="AQ2573" s="92"/>
      <c r="AR2573" s="92"/>
      <c r="AS2573" s="92"/>
      <c r="AT2573" s="92"/>
      <c r="AU2573" s="92"/>
      <c r="AV2573" s="109">
        <f t="shared" si="379"/>
        <v>100</v>
      </c>
      <c r="AW2573" s="75"/>
      <c r="AX2573" s="110">
        <f t="shared" si="380"/>
        <v>3.7037037037037033</v>
      </c>
      <c r="AY2573" s="111"/>
      <c r="AZ2573" s="93"/>
      <c r="BA2573" s="94" t="s">
        <v>131</v>
      </c>
      <c r="BB2573" s="71"/>
      <c r="BC2573" s="95"/>
      <c r="BD2573" s="41">
        <v>4</v>
      </c>
      <c r="BE2573" s="52">
        <v>47</v>
      </c>
      <c r="BF2573" s="103">
        <v>4711</v>
      </c>
      <c r="BG2573" s="280" t="s">
        <v>52</v>
      </c>
    </row>
    <row r="2574" spans="1:59" s="63" customFormat="1" ht="12.75" x14ac:dyDescent="0.2">
      <c r="A2574" s="196">
        <v>4</v>
      </c>
      <c r="B2574" s="197" t="s">
        <v>422</v>
      </c>
      <c r="C2574" s="208">
        <v>47</v>
      </c>
      <c r="D2574" s="209" t="s">
        <v>729</v>
      </c>
      <c r="E2574" s="212">
        <v>4711</v>
      </c>
      <c r="F2574" s="213" t="s">
        <v>903</v>
      </c>
      <c r="G2574" s="231" t="s">
        <v>729</v>
      </c>
      <c r="H2574" s="65"/>
      <c r="I2574" s="222"/>
      <c r="J2574" s="66"/>
      <c r="K2574" s="66"/>
      <c r="L2574" s="66"/>
      <c r="M2574" s="64"/>
      <c r="N2574" s="304"/>
      <c r="O2574" s="305"/>
      <c r="P2574" s="127"/>
      <c r="Q2574" s="67"/>
      <c r="R2574" s="67"/>
      <c r="S2574" s="67"/>
      <c r="T2574" s="67"/>
      <c r="U2574" s="67"/>
      <c r="V2574" s="67"/>
      <c r="W2574" s="67"/>
      <c r="X2574" s="67"/>
      <c r="Y2574" s="68"/>
      <c r="Z2574" s="68"/>
      <c r="AA2574" s="68"/>
      <c r="AB2574" s="67"/>
      <c r="AC2574" s="67"/>
      <c r="AD2574" s="67"/>
      <c r="AE2574" s="67"/>
      <c r="AF2574" s="67"/>
      <c r="AG2574" s="67"/>
      <c r="AH2574" s="67"/>
      <c r="AI2574" s="67"/>
      <c r="AJ2574" s="68"/>
      <c r="AK2574" s="68"/>
      <c r="AL2574" s="68"/>
      <c r="AM2574" s="67"/>
      <c r="AN2574" s="67"/>
      <c r="AO2574" s="67"/>
      <c r="AP2574" s="67"/>
      <c r="AQ2574" s="67"/>
      <c r="AR2574" s="67"/>
      <c r="AS2574" s="67"/>
      <c r="AT2574" s="67"/>
      <c r="AU2574" s="67"/>
      <c r="AV2574" s="67"/>
      <c r="AW2574" s="67"/>
      <c r="AX2574" s="68"/>
      <c r="AY2574" s="68"/>
      <c r="AZ2574" s="69"/>
      <c r="BA2574" s="70"/>
      <c r="BB2574" s="71"/>
      <c r="BC2574" s="95"/>
      <c r="BD2574" s="41">
        <v>4</v>
      </c>
      <c r="BE2574" s="52">
        <v>47</v>
      </c>
      <c r="BF2574" s="103">
        <v>4711</v>
      </c>
      <c r="BG2574" s="275"/>
    </row>
    <row r="2575" spans="1:59" s="63" customFormat="1" ht="12.75" x14ac:dyDescent="0.2">
      <c r="A2575" s="196">
        <v>4</v>
      </c>
      <c r="B2575" s="197" t="s">
        <v>422</v>
      </c>
      <c r="C2575" s="208">
        <v>47</v>
      </c>
      <c r="D2575" s="209" t="s">
        <v>729</v>
      </c>
      <c r="E2575" s="212">
        <v>4711</v>
      </c>
      <c r="F2575" s="213" t="s">
        <v>903</v>
      </c>
      <c r="G2575" s="232"/>
      <c r="H2575" s="97"/>
      <c r="I2575" s="224"/>
      <c r="J2575" s="98"/>
      <c r="K2575" s="98"/>
      <c r="L2575" s="98"/>
      <c r="M2575" s="96"/>
      <c r="N2575" s="307"/>
      <c r="O2575" s="246"/>
      <c r="P2575" s="124"/>
      <c r="Q2575" s="99"/>
      <c r="R2575" s="99"/>
      <c r="S2575" s="99"/>
      <c r="T2575" s="99"/>
      <c r="U2575" s="99"/>
      <c r="V2575" s="99"/>
      <c r="W2575" s="99"/>
      <c r="X2575" s="99"/>
      <c r="Y2575" s="100"/>
      <c r="Z2575" s="100"/>
      <c r="AA2575" s="100"/>
      <c r="AB2575" s="99"/>
      <c r="AC2575" s="99"/>
      <c r="AD2575" s="99"/>
      <c r="AE2575" s="99"/>
      <c r="AF2575" s="99"/>
      <c r="AG2575" s="99"/>
      <c r="AH2575" s="99"/>
      <c r="AI2575" s="99"/>
      <c r="AJ2575" s="100"/>
      <c r="AK2575" s="100"/>
      <c r="AL2575" s="100"/>
      <c r="AM2575" s="99"/>
      <c r="AN2575" s="99"/>
      <c r="AO2575" s="99"/>
      <c r="AP2575" s="99"/>
      <c r="AQ2575" s="99"/>
      <c r="AR2575" s="99"/>
      <c r="AS2575" s="99"/>
      <c r="AT2575" s="99"/>
      <c r="AU2575" s="99"/>
      <c r="AV2575" s="99"/>
      <c r="AW2575" s="99"/>
      <c r="AX2575" s="100"/>
      <c r="AY2575" s="100"/>
      <c r="AZ2575" s="101"/>
      <c r="BA2575" s="102"/>
      <c r="BB2575" s="95"/>
      <c r="BC2575" s="95"/>
      <c r="BD2575" s="41">
        <v>4</v>
      </c>
      <c r="BE2575" s="52">
        <v>47</v>
      </c>
      <c r="BF2575" s="103">
        <v>4711</v>
      </c>
      <c r="BG2575" s="277"/>
    </row>
    <row r="2576" spans="1:59" x14ac:dyDescent="0.25">
      <c r="A2576" s="196">
        <v>4</v>
      </c>
      <c r="B2576" s="197" t="s">
        <v>422</v>
      </c>
      <c r="C2576" s="208">
        <v>47</v>
      </c>
      <c r="D2576" s="209" t="s">
        <v>729</v>
      </c>
      <c r="E2576" s="210">
        <v>4721</v>
      </c>
      <c r="F2576" s="211" t="s">
        <v>1279</v>
      </c>
      <c r="G2576" s="235"/>
      <c r="H2576" s="145"/>
      <c r="I2576" s="221"/>
      <c r="J2576" s="57"/>
      <c r="K2576" s="57"/>
      <c r="L2576" s="57"/>
      <c r="M2576" s="144"/>
      <c r="N2576" s="324"/>
      <c r="O2576" s="325"/>
      <c r="P2576" s="146"/>
      <c r="Q2576" s="146"/>
      <c r="R2576" s="146"/>
      <c r="S2576" s="146"/>
      <c r="T2576" s="146"/>
      <c r="U2576" s="146"/>
      <c r="V2576" s="146"/>
      <c r="W2576" s="146"/>
      <c r="X2576" s="146"/>
      <c r="Y2576" s="59"/>
      <c r="Z2576" s="123"/>
      <c r="AA2576" s="123"/>
      <c r="AB2576" s="146"/>
      <c r="AC2576" s="146"/>
      <c r="AD2576" s="146"/>
      <c r="AE2576" s="146"/>
      <c r="AF2576" s="146"/>
      <c r="AG2576" s="146"/>
      <c r="AH2576" s="146"/>
      <c r="AI2576" s="146"/>
      <c r="AJ2576" s="59"/>
      <c r="AK2576" s="123"/>
      <c r="AL2576" s="123"/>
      <c r="AM2576" s="146"/>
      <c r="AN2576" s="146"/>
      <c r="AO2576" s="146"/>
      <c r="AP2576" s="146"/>
      <c r="AQ2576" s="146"/>
      <c r="AR2576" s="146"/>
      <c r="AS2576" s="146"/>
      <c r="AT2576" s="146"/>
      <c r="AU2576" s="146"/>
      <c r="AV2576" s="146"/>
      <c r="AW2576" s="58"/>
      <c r="AX2576" s="123"/>
      <c r="AY2576" s="59"/>
      <c r="AZ2576" s="147"/>
      <c r="BA2576" s="148"/>
      <c r="BB2576" s="143"/>
      <c r="BC2576" s="143"/>
      <c r="BD2576" s="41">
        <v>4</v>
      </c>
      <c r="BE2576" s="52">
        <v>47</v>
      </c>
      <c r="BF2576" s="62">
        <v>4721</v>
      </c>
      <c r="BG2576" s="284"/>
    </row>
    <row r="2577" spans="1:59" s="63" customFormat="1" ht="12.75" x14ac:dyDescent="0.2">
      <c r="A2577" s="196">
        <v>4</v>
      </c>
      <c r="B2577" s="197" t="s">
        <v>422</v>
      </c>
      <c r="C2577" s="208">
        <v>47</v>
      </c>
      <c r="D2577" s="209" t="s">
        <v>729</v>
      </c>
      <c r="E2577" s="210">
        <v>4721</v>
      </c>
      <c r="F2577" s="211" t="s">
        <v>1279</v>
      </c>
      <c r="G2577" s="230"/>
      <c r="H2577" s="56"/>
      <c r="I2577" s="221"/>
      <c r="J2577" s="57"/>
      <c r="K2577" s="57"/>
      <c r="L2577" s="57"/>
      <c r="M2577" s="55"/>
      <c r="N2577" s="303"/>
      <c r="O2577" s="245"/>
      <c r="P2577" s="122"/>
      <c r="Q2577" s="58"/>
      <c r="R2577" s="58"/>
      <c r="S2577" s="58"/>
      <c r="T2577" s="58"/>
      <c r="U2577" s="58"/>
      <c r="V2577" s="58"/>
      <c r="W2577" s="58"/>
      <c r="X2577" s="58"/>
      <c r="Y2577" s="59"/>
      <c r="Z2577" s="59"/>
      <c r="AA2577" s="59"/>
      <c r="AB2577" s="58"/>
      <c r="AC2577" s="58"/>
      <c r="AD2577" s="58"/>
      <c r="AE2577" s="58"/>
      <c r="AF2577" s="58"/>
      <c r="AG2577" s="58"/>
      <c r="AH2577" s="58"/>
      <c r="AI2577" s="58"/>
      <c r="AJ2577" s="59"/>
      <c r="AK2577" s="59"/>
      <c r="AL2577" s="59"/>
      <c r="AM2577" s="58"/>
      <c r="AN2577" s="58"/>
      <c r="AO2577" s="58"/>
      <c r="AP2577" s="58"/>
      <c r="AQ2577" s="58"/>
      <c r="AR2577" s="58"/>
      <c r="AS2577" s="58"/>
      <c r="AT2577" s="58"/>
      <c r="AU2577" s="58"/>
      <c r="AV2577" s="58"/>
      <c r="AW2577" s="58"/>
      <c r="AX2577" s="59"/>
      <c r="AY2577" s="59"/>
      <c r="AZ2577" s="60"/>
      <c r="BA2577" s="61"/>
      <c r="BB2577" s="54"/>
      <c r="BC2577" s="54"/>
      <c r="BD2577" s="41">
        <v>4</v>
      </c>
      <c r="BE2577" s="52">
        <v>47</v>
      </c>
      <c r="BF2577" s="62">
        <v>4721</v>
      </c>
      <c r="BG2577" s="274"/>
    </row>
    <row r="2578" spans="1:59" s="63" customFormat="1" ht="12.75" x14ac:dyDescent="0.2">
      <c r="A2578" s="196">
        <v>4</v>
      </c>
      <c r="B2578" s="197" t="s">
        <v>422</v>
      </c>
      <c r="C2578" s="208">
        <v>47</v>
      </c>
      <c r="D2578" s="209" t="s">
        <v>729</v>
      </c>
      <c r="E2578" s="210">
        <v>4721</v>
      </c>
      <c r="F2578" s="211" t="s">
        <v>1279</v>
      </c>
      <c r="G2578" s="231" t="s">
        <v>729</v>
      </c>
      <c r="H2578" s="65"/>
      <c r="I2578" s="222"/>
      <c r="J2578" s="66"/>
      <c r="K2578" s="66"/>
      <c r="L2578" s="66"/>
      <c r="M2578" s="64"/>
      <c r="N2578" s="304"/>
      <c r="O2578" s="305"/>
      <c r="P2578" s="127"/>
      <c r="Q2578" s="67"/>
      <c r="R2578" s="67"/>
      <c r="S2578" s="67"/>
      <c r="T2578" s="67"/>
      <c r="U2578" s="67"/>
      <c r="V2578" s="67"/>
      <c r="W2578" s="67"/>
      <c r="X2578" s="67"/>
      <c r="Y2578" s="68"/>
      <c r="Z2578" s="68"/>
      <c r="AA2578" s="68"/>
      <c r="AB2578" s="67"/>
      <c r="AC2578" s="67"/>
      <c r="AD2578" s="67"/>
      <c r="AE2578" s="67"/>
      <c r="AF2578" s="67"/>
      <c r="AG2578" s="67"/>
      <c r="AH2578" s="67"/>
      <c r="AI2578" s="67"/>
      <c r="AJ2578" s="68"/>
      <c r="AK2578" s="68"/>
      <c r="AL2578" s="68"/>
      <c r="AM2578" s="67"/>
      <c r="AN2578" s="67"/>
      <c r="AO2578" s="67"/>
      <c r="AP2578" s="67"/>
      <c r="AQ2578" s="67"/>
      <c r="AR2578" s="67"/>
      <c r="AS2578" s="67"/>
      <c r="AT2578" s="67"/>
      <c r="AU2578" s="67"/>
      <c r="AV2578" s="67"/>
      <c r="AW2578" s="67"/>
      <c r="AX2578" s="68"/>
      <c r="AY2578" s="68"/>
      <c r="AZ2578" s="69"/>
      <c r="BA2578" s="70"/>
      <c r="BB2578" s="71"/>
      <c r="BC2578" s="54"/>
      <c r="BD2578" s="41">
        <v>4</v>
      </c>
      <c r="BE2578" s="52">
        <v>47</v>
      </c>
      <c r="BF2578" s="62">
        <v>4721</v>
      </c>
      <c r="BG2578" s="275"/>
    </row>
    <row r="2579" spans="1:59" s="63" customFormat="1" ht="12.75" x14ac:dyDescent="0.2">
      <c r="A2579" s="196">
        <v>4</v>
      </c>
      <c r="B2579" s="197" t="s">
        <v>422</v>
      </c>
      <c r="C2579" s="208">
        <v>47</v>
      </c>
      <c r="D2579" s="209" t="s">
        <v>729</v>
      </c>
      <c r="E2579" s="210">
        <v>4721</v>
      </c>
      <c r="F2579" s="211" t="s">
        <v>1279</v>
      </c>
      <c r="G2579" s="231" t="s">
        <v>729</v>
      </c>
      <c r="H2579" s="72" t="s">
        <v>47</v>
      </c>
      <c r="I2579" s="223"/>
      <c r="J2579" s="73"/>
      <c r="K2579" s="73"/>
      <c r="L2579" s="73"/>
      <c r="M2579" s="74"/>
      <c r="N2579" s="247"/>
      <c r="O2579" s="306"/>
      <c r="P2579" s="105"/>
      <c r="Q2579" s="75"/>
      <c r="R2579" s="75"/>
      <c r="S2579" s="75"/>
      <c r="T2579" s="75"/>
      <c r="U2579" s="75"/>
      <c r="V2579" s="75"/>
      <c r="W2579" s="75"/>
      <c r="X2579" s="75"/>
      <c r="Y2579" s="76">
        <f>IF(ISNUMBER(VLOOKUP(Y2581,P$7:W$7,MATCH(Y2581,P$7:W$7))),VLOOKUP(Y2581,P$7:W$7,MATCH(Y2581,P$7:W$7)),IF(N2583=0,"No Data",IF(Y2581&gt;0,"&lt;100",0)))</f>
        <v>5000</v>
      </c>
      <c r="Z2579" s="77">
        <f>IF(ISNUMBER(VLOOKUP(Z2583,P$7:W$7,MATCH(Z2583,P$7:W$7))),VLOOKUP(Z2583,P$7:W$7,MATCH(Z2583,P$7:W$7)),IF(N2583=0,"No Data",IF(Z2583&gt;0,"&lt;100",0)))</f>
        <v>5000</v>
      </c>
      <c r="AA2579" s="106">
        <f>IF(ISNUMBER(Z2579),Z2579,0)</f>
        <v>5000</v>
      </c>
      <c r="AB2579" s="75"/>
      <c r="AC2579" s="75"/>
      <c r="AD2579" s="75"/>
      <c r="AE2579" s="75"/>
      <c r="AF2579" s="75"/>
      <c r="AG2579" s="75"/>
      <c r="AH2579" s="75"/>
      <c r="AI2579" s="75"/>
      <c r="AJ2579" s="76">
        <f>IF(ISNUMBER(VLOOKUP(AJ2581,AB$7:AH$7,MATCH(AJ2581,AB$7:AH$7))),VLOOKUP(AJ2581,AB$7:AH$7,MATCH(AJ2581,AB$7:AH$7)),IF(N2583=0,"No Data",IF(AJ2581&gt;0,"&lt;50",0)))</f>
        <v>0</v>
      </c>
      <c r="AK2579" s="77">
        <f>IF(ISNUMBER(VLOOKUP(AK2583,AB$7:AH$7,MATCH(AK2583,AB$7:AH$7))),VLOOKUP(AK2583,AB$7:AH$7,MATCH(AK2583,AB$7:AH$7)),IF(N2583=0,"No Data",IF(AK2583&gt;0,"&lt;50",0)))</f>
        <v>0</v>
      </c>
      <c r="AL2579" s="106">
        <f>IF(ISNUMBER(AK2579),AK2579,0)</f>
        <v>0</v>
      </c>
      <c r="AM2579" s="75"/>
      <c r="AN2579" s="75"/>
      <c r="AO2579" s="75"/>
      <c r="AP2579" s="75"/>
      <c r="AQ2579" s="75"/>
      <c r="AR2579" s="75"/>
      <c r="AS2579" s="75"/>
      <c r="AT2579" s="75"/>
      <c r="AU2579" s="75"/>
      <c r="AV2579" s="75"/>
      <c r="AW2579" s="76">
        <f>IF(ISNUMBER(VLOOKUP(AW2581,AM$7:AU$7,MATCH(AW2581,AM$7:AU$7))),VLOOKUP(AW2581,AM$7:AU$7,MATCH(AW2581,AM$7:AU$7)),IF(N2583=0,"No Data",IF(AW2581&gt;0,"&lt;10",0)))</f>
        <v>250</v>
      </c>
      <c r="AX2579" s="77">
        <f>IF(ISNUMBER(VLOOKUP(AX2583,AM$7:AU$7,MATCH(AX2583,AM$7:AU$7))),VLOOKUP(AX2583,AM$7:AU$7,MATCH(AX2583,AM$7:AU$7)),IF(N2583=0,"No Data",IF(AX2583&gt;0,"&lt;10",0)))</f>
        <v>250</v>
      </c>
      <c r="AY2579" s="106">
        <f>IF(ISNUMBER(AX2579),AX2579,0)</f>
        <v>250</v>
      </c>
      <c r="AZ2579" s="79"/>
      <c r="BA2579" s="80"/>
      <c r="BB2579" s="71"/>
      <c r="BC2579" s="54"/>
      <c r="BD2579" s="41">
        <v>4</v>
      </c>
      <c r="BE2579" s="52">
        <v>47</v>
      </c>
      <c r="BF2579" s="62">
        <v>4721</v>
      </c>
      <c r="BG2579" s="276" t="s">
        <v>47</v>
      </c>
    </row>
    <row r="2580" spans="1:59" s="63" customFormat="1" ht="12.75" x14ac:dyDescent="0.2">
      <c r="A2580" s="196">
        <v>4</v>
      </c>
      <c r="B2580" s="197" t="s">
        <v>422</v>
      </c>
      <c r="C2580" s="208">
        <v>47</v>
      </c>
      <c r="D2580" s="209" t="s">
        <v>729</v>
      </c>
      <c r="E2580" s="210">
        <v>4721</v>
      </c>
      <c r="F2580" s="211" t="s">
        <v>1279</v>
      </c>
      <c r="G2580" s="231" t="s">
        <v>729</v>
      </c>
      <c r="H2580" s="81" t="s">
        <v>48</v>
      </c>
      <c r="I2580" s="223"/>
      <c r="J2580" s="73"/>
      <c r="K2580" s="73"/>
      <c r="L2580" s="73"/>
      <c r="M2580" s="74"/>
      <c r="N2580" s="247"/>
      <c r="O2580" s="306"/>
      <c r="P2580" s="105"/>
      <c r="Q2580" s="75"/>
      <c r="R2580" s="75"/>
      <c r="S2580" s="75"/>
      <c r="T2580" s="75"/>
      <c r="U2580" s="75"/>
      <c r="V2580" s="75"/>
      <c r="W2580" s="75"/>
      <c r="X2580" s="75"/>
      <c r="Y2580" s="82">
        <f>MIN(X2584:X2597)</f>
        <v>0</v>
      </c>
      <c r="Z2580" s="83"/>
      <c r="AA2580" s="83"/>
      <c r="AB2580" s="75"/>
      <c r="AC2580" s="75"/>
      <c r="AD2580" s="75"/>
      <c r="AE2580" s="75"/>
      <c r="AF2580" s="75"/>
      <c r="AG2580" s="75"/>
      <c r="AH2580" s="75"/>
      <c r="AI2580" s="75"/>
      <c r="AJ2580" s="82">
        <f>MIN(AI2584:AI2597)</f>
        <v>0</v>
      </c>
      <c r="AK2580" s="83"/>
      <c r="AL2580" s="83"/>
      <c r="AM2580" s="75"/>
      <c r="AN2580" s="75"/>
      <c r="AO2580" s="75"/>
      <c r="AP2580" s="75"/>
      <c r="AQ2580" s="75"/>
      <c r="AR2580" s="75"/>
      <c r="AS2580" s="75"/>
      <c r="AT2580" s="75"/>
      <c r="AU2580" s="75"/>
      <c r="AV2580" s="75"/>
      <c r="AW2580" s="82">
        <f>MIN(AV2584:AV2597)</f>
        <v>25</v>
      </c>
      <c r="AX2580" s="83"/>
      <c r="AY2580" s="83"/>
      <c r="AZ2580" s="79"/>
      <c r="BA2580" s="80"/>
      <c r="BB2580" s="71"/>
      <c r="BC2580" s="54"/>
      <c r="BD2580" s="41">
        <v>4</v>
      </c>
      <c r="BE2580" s="52">
        <v>47</v>
      </c>
      <c r="BF2580" s="62">
        <v>4721</v>
      </c>
      <c r="BG2580" s="278" t="s">
        <v>48</v>
      </c>
    </row>
    <row r="2581" spans="1:59" s="63" customFormat="1" ht="12.75" x14ac:dyDescent="0.2">
      <c r="A2581" s="196">
        <v>4</v>
      </c>
      <c r="B2581" s="197" t="s">
        <v>422</v>
      </c>
      <c r="C2581" s="208">
        <v>47</v>
      </c>
      <c r="D2581" s="209" t="s">
        <v>729</v>
      </c>
      <c r="E2581" s="210">
        <v>4721</v>
      </c>
      <c r="F2581" s="211" t="s">
        <v>1279</v>
      </c>
      <c r="G2581" s="231" t="s">
        <v>729</v>
      </c>
      <c r="H2581" s="81" t="s">
        <v>49</v>
      </c>
      <c r="I2581" s="223"/>
      <c r="J2581" s="73"/>
      <c r="K2581" s="73"/>
      <c r="L2581" s="73"/>
      <c r="M2581" s="74"/>
      <c r="N2581" s="247"/>
      <c r="O2581" s="306"/>
      <c r="P2581" s="105"/>
      <c r="Q2581" s="75"/>
      <c r="R2581" s="75"/>
      <c r="S2581" s="75"/>
      <c r="T2581" s="75"/>
      <c r="U2581" s="75"/>
      <c r="V2581" s="75"/>
      <c r="W2581" s="75"/>
      <c r="X2581" s="75"/>
      <c r="Y2581" s="84">
        <f>IF(ISNUMBER(AVERAGE(X2584:X2597)),AVERAGE(X2584:X2597),0)</f>
        <v>7871.4285714285716</v>
      </c>
      <c r="Z2581" s="83"/>
      <c r="AA2581" s="83"/>
      <c r="AB2581" s="75"/>
      <c r="AC2581" s="75"/>
      <c r="AD2581" s="75"/>
      <c r="AE2581" s="75"/>
      <c r="AF2581" s="75"/>
      <c r="AG2581" s="75"/>
      <c r="AH2581" s="75"/>
      <c r="AI2581" s="75"/>
      <c r="AJ2581" s="84">
        <f>IF(ISNUMBER(AVERAGE(AI2584:AI2597)),AVERAGE(AI2584:AI2597),0)</f>
        <v>0</v>
      </c>
      <c r="AK2581" s="83"/>
      <c r="AL2581" s="83"/>
      <c r="AM2581" s="75"/>
      <c r="AN2581" s="75"/>
      <c r="AO2581" s="75"/>
      <c r="AP2581" s="75"/>
      <c r="AQ2581" s="75"/>
      <c r="AR2581" s="75"/>
      <c r="AS2581" s="75"/>
      <c r="AT2581" s="75"/>
      <c r="AU2581" s="75"/>
      <c r="AV2581" s="75"/>
      <c r="AW2581" s="84">
        <f>IF(ISNUMBER(AVERAGE(AV2584:AV2597)),AVERAGE(AV2584:AV2597),0)</f>
        <v>451.78571428571428</v>
      </c>
      <c r="AX2581" s="83"/>
      <c r="AY2581" s="83"/>
      <c r="AZ2581" s="79"/>
      <c r="BA2581" s="80"/>
      <c r="BB2581" s="71"/>
      <c r="BC2581" s="54"/>
      <c r="BD2581" s="41">
        <v>4</v>
      </c>
      <c r="BE2581" s="52">
        <v>47</v>
      </c>
      <c r="BF2581" s="62">
        <v>4721</v>
      </c>
      <c r="BG2581" s="278" t="s">
        <v>49</v>
      </c>
    </row>
    <row r="2582" spans="1:59" s="63" customFormat="1" ht="12.75" x14ac:dyDescent="0.2">
      <c r="A2582" s="196">
        <v>4</v>
      </c>
      <c r="B2582" s="197" t="s">
        <v>422</v>
      </c>
      <c r="C2582" s="208">
        <v>47</v>
      </c>
      <c r="D2582" s="209" t="s">
        <v>729</v>
      </c>
      <c r="E2582" s="210">
        <v>4721</v>
      </c>
      <c r="F2582" s="211" t="s">
        <v>1279</v>
      </c>
      <c r="G2582" s="231" t="s">
        <v>729</v>
      </c>
      <c r="H2582" s="81" t="s">
        <v>50</v>
      </c>
      <c r="I2582" s="223"/>
      <c r="J2582" s="73"/>
      <c r="K2582" s="73"/>
      <c r="L2582" s="73"/>
      <c r="M2582" s="74"/>
      <c r="N2582" s="247"/>
      <c r="O2582" s="306"/>
      <c r="P2582" s="105"/>
      <c r="Q2582" s="75"/>
      <c r="R2582" s="75"/>
      <c r="S2582" s="75"/>
      <c r="T2582" s="75"/>
      <c r="U2582" s="75"/>
      <c r="V2582" s="75"/>
      <c r="W2582" s="75"/>
      <c r="X2582" s="75"/>
      <c r="Y2582" s="84">
        <f>MAX(X2584:X2597)</f>
        <v>25000</v>
      </c>
      <c r="Z2582" s="83"/>
      <c r="AA2582" s="83"/>
      <c r="AB2582" s="75"/>
      <c r="AC2582" s="75"/>
      <c r="AD2582" s="75"/>
      <c r="AE2582" s="75"/>
      <c r="AF2582" s="75"/>
      <c r="AG2582" s="75"/>
      <c r="AH2582" s="75"/>
      <c r="AI2582" s="75"/>
      <c r="AJ2582" s="84">
        <f>MAX(AI2584:AI2597)</f>
        <v>0</v>
      </c>
      <c r="AK2582" s="83"/>
      <c r="AL2582" s="83"/>
      <c r="AM2582" s="75"/>
      <c r="AN2582" s="75"/>
      <c r="AO2582" s="75"/>
      <c r="AP2582" s="75"/>
      <c r="AQ2582" s="75"/>
      <c r="AR2582" s="75"/>
      <c r="AS2582" s="75"/>
      <c r="AT2582" s="75"/>
      <c r="AU2582" s="75"/>
      <c r="AV2582" s="75"/>
      <c r="AW2582" s="84">
        <f>MAX(AV2584:AV2597)</f>
        <v>2500</v>
      </c>
      <c r="AX2582" s="83"/>
      <c r="AY2582" s="83"/>
      <c r="AZ2582" s="79"/>
      <c r="BA2582" s="80"/>
      <c r="BB2582" s="71"/>
      <c r="BC2582" s="54"/>
      <c r="BD2582" s="41">
        <v>4</v>
      </c>
      <c r="BE2582" s="52">
        <v>47</v>
      </c>
      <c r="BF2582" s="62">
        <v>4721</v>
      </c>
      <c r="BG2582" s="278" t="s">
        <v>50</v>
      </c>
    </row>
    <row r="2583" spans="1:59" s="63" customFormat="1" ht="12.75" x14ac:dyDescent="0.2">
      <c r="A2583" s="196">
        <v>4</v>
      </c>
      <c r="B2583" s="197" t="s">
        <v>422</v>
      </c>
      <c r="C2583" s="208">
        <v>47</v>
      </c>
      <c r="D2583" s="209" t="s">
        <v>729</v>
      </c>
      <c r="E2583" s="210">
        <v>4721</v>
      </c>
      <c r="F2583" s="211" t="s">
        <v>1279</v>
      </c>
      <c r="G2583" s="231" t="s">
        <v>729</v>
      </c>
      <c r="H2583" s="85" t="s">
        <v>51</v>
      </c>
      <c r="I2583" s="223"/>
      <c r="J2583" s="73"/>
      <c r="K2583" s="73"/>
      <c r="L2583" s="73"/>
      <c r="M2583" s="74"/>
      <c r="N2583" s="248">
        <f>SUM(N2584:N2597)</f>
        <v>14</v>
      </c>
      <c r="O2583" s="293">
        <f>SUM(O2584:O2597)</f>
        <v>0.99999999999999967</v>
      </c>
      <c r="P2583" s="292"/>
      <c r="Q2583" s="87"/>
      <c r="R2583" s="87"/>
      <c r="S2583" s="87"/>
      <c r="T2583" s="87"/>
      <c r="U2583" s="87"/>
      <c r="V2583" s="87"/>
      <c r="W2583" s="87"/>
      <c r="X2583" s="87"/>
      <c r="Y2583" s="88"/>
      <c r="Z2583" s="119">
        <f>SUM(Z2584:Z2597)</f>
        <v>7871.4285714285697</v>
      </c>
      <c r="AA2583" s="88"/>
      <c r="AB2583" s="87"/>
      <c r="AC2583" s="87"/>
      <c r="AD2583" s="87"/>
      <c r="AE2583" s="87"/>
      <c r="AF2583" s="87"/>
      <c r="AG2583" s="87"/>
      <c r="AH2583" s="87"/>
      <c r="AI2583" s="87"/>
      <c r="AJ2583" s="88"/>
      <c r="AK2583" s="119">
        <f>SUM(AK2584:AK2597)</f>
        <v>0</v>
      </c>
      <c r="AL2583" s="88"/>
      <c r="AM2583" s="87"/>
      <c r="AN2583" s="87"/>
      <c r="AO2583" s="87"/>
      <c r="AP2583" s="87"/>
      <c r="AQ2583" s="87"/>
      <c r="AR2583" s="87"/>
      <c r="AS2583" s="87"/>
      <c r="AT2583" s="87"/>
      <c r="AU2583" s="87"/>
      <c r="AV2583" s="87"/>
      <c r="AW2583" s="88"/>
      <c r="AX2583" s="119">
        <f>SUM(AX2584:AX2597)</f>
        <v>451.78571428571422</v>
      </c>
      <c r="AY2583" s="88"/>
      <c r="AZ2583" s="79"/>
      <c r="BA2583" s="80"/>
      <c r="BB2583" s="71"/>
      <c r="BC2583" s="54"/>
      <c r="BD2583" s="41">
        <v>4</v>
      </c>
      <c r="BE2583" s="52">
        <v>47</v>
      </c>
      <c r="BF2583" s="62">
        <v>4721</v>
      </c>
      <c r="BG2583" s="279" t="s">
        <v>51</v>
      </c>
    </row>
    <row r="2584" spans="1:59" s="63" customFormat="1" ht="12.75" x14ac:dyDescent="0.2">
      <c r="A2584" s="196">
        <v>4</v>
      </c>
      <c r="B2584" s="197" t="s">
        <v>422</v>
      </c>
      <c r="C2584" s="208">
        <v>47</v>
      </c>
      <c r="D2584" s="209" t="s">
        <v>729</v>
      </c>
      <c r="E2584" s="210">
        <v>4721</v>
      </c>
      <c r="F2584" s="211" t="s">
        <v>1279</v>
      </c>
      <c r="G2584" s="231" t="s">
        <v>729</v>
      </c>
      <c r="H2584" s="89" t="s">
        <v>52</v>
      </c>
      <c r="I2584" s="90" t="s">
        <v>904</v>
      </c>
      <c r="J2584" s="90"/>
      <c r="K2584" s="90" t="s">
        <v>64</v>
      </c>
      <c r="L2584" s="90" t="s">
        <v>119</v>
      </c>
      <c r="M2584" s="91"/>
      <c r="N2584" s="312">
        <v>1</v>
      </c>
      <c r="O2584" s="313">
        <f>N2584/N$2583</f>
        <v>7.1428571428571425E-2</v>
      </c>
      <c r="P2584" s="104"/>
      <c r="Q2584" s="92"/>
      <c r="R2584" s="92"/>
      <c r="S2584" s="92"/>
      <c r="T2584" s="92"/>
      <c r="U2584" s="92"/>
      <c r="V2584" s="92"/>
      <c r="W2584" s="92"/>
      <c r="X2584" s="109">
        <f t="shared" ref="X2584:X2597" si="382">P2584*P$7+Q2584*Q$7+R2584*R$7+S2584*S$7+T2584*T$7+U2584*U$7+V2584*V$7+W2584*W$7</f>
        <v>0</v>
      </c>
      <c r="Y2584" s="83"/>
      <c r="Z2584" s="110">
        <f t="shared" ref="Z2584:Z2597" si="383">X2584*$O2584</f>
        <v>0</v>
      </c>
      <c r="AA2584" s="111"/>
      <c r="AB2584" s="92"/>
      <c r="AC2584" s="92"/>
      <c r="AD2584" s="92"/>
      <c r="AE2584" s="92"/>
      <c r="AF2584" s="92"/>
      <c r="AG2584" s="92"/>
      <c r="AH2584" s="92"/>
      <c r="AI2584" s="109">
        <f t="shared" ref="AI2584:AI2597" si="384">AB2584*AB$7+AC2584*AC$7+AD2584*AD$7+AE2584*AE$7+AF2584*AF$7+AG2584*AG$7+AH2584*AH$7</f>
        <v>0</v>
      </c>
      <c r="AJ2584" s="83"/>
      <c r="AK2584" s="110">
        <f t="shared" ref="AK2584:AK2597" si="385">AI2584*$O2584</f>
        <v>0</v>
      </c>
      <c r="AL2584" s="111"/>
      <c r="AM2584" s="92"/>
      <c r="AN2584" s="92"/>
      <c r="AO2584" s="92">
        <v>1</v>
      </c>
      <c r="AP2584" s="92"/>
      <c r="AQ2584" s="92"/>
      <c r="AR2584" s="92"/>
      <c r="AS2584" s="92"/>
      <c r="AT2584" s="92"/>
      <c r="AU2584" s="92"/>
      <c r="AV2584" s="109">
        <f t="shared" ref="AV2584:AV2597" si="386">AM2584*AM$7+AN2584*AN$7+AO2584*AO$7+AP2584*AP$7+AQ2584*AQ$7+AR2584*AR$7+AS2584*AS$7+AT2584*AT$7+AU2584*AU$7</f>
        <v>50</v>
      </c>
      <c r="AW2584" s="75"/>
      <c r="AX2584" s="110">
        <f t="shared" ref="AX2584:AX2597" si="387">AV2584*$O2584</f>
        <v>3.5714285714285712</v>
      </c>
      <c r="AY2584" s="111"/>
      <c r="AZ2584" s="93"/>
      <c r="BA2584" s="94" t="s">
        <v>131</v>
      </c>
      <c r="BB2584" s="71"/>
      <c r="BC2584" s="54"/>
      <c r="BD2584" s="41">
        <v>4</v>
      </c>
      <c r="BE2584" s="52">
        <v>47</v>
      </c>
      <c r="BF2584" s="62">
        <v>4721</v>
      </c>
      <c r="BG2584" s="280" t="s">
        <v>52</v>
      </c>
    </row>
    <row r="2585" spans="1:59" s="63" customFormat="1" ht="12.75" x14ac:dyDescent="0.2">
      <c r="A2585" s="196">
        <v>4</v>
      </c>
      <c r="B2585" s="197" t="s">
        <v>422</v>
      </c>
      <c r="C2585" s="208">
        <v>47</v>
      </c>
      <c r="D2585" s="209" t="s">
        <v>729</v>
      </c>
      <c r="E2585" s="210">
        <v>4721</v>
      </c>
      <c r="F2585" s="211" t="s">
        <v>1279</v>
      </c>
      <c r="G2585" s="231" t="s">
        <v>729</v>
      </c>
      <c r="H2585" s="89"/>
      <c r="I2585" s="90" t="s">
        <v>160</v>
      </c>
      <c r="J2585" s="90"/>
      <c r="K2585" s="90" t="s">
        <v>237</v>
      </c>
      <c r="L2585" s="90"/>
      <c r="M2585" s="91"/>
      <c r="N2585" s="312">
        <v>1</v>
      </c>
      <c r="O2585" s="313">
        <f t="shared" ref="O2585:O2597" si="388">N2585/N$2583</f>
        <v>7.1428571428571425E-2</v>
      </c>
      <c r="P2585" s="104"/>
      <c r="Q2585" s="92"/>
      <c r="R2585" s="92"/>
      <c r="S2585" s="92"/>
      <c r="T2585" s="92"/>
      <c r="U2585" s="92"/>
      <c r="V2585" s="92"/>
      <c r="W2585" s="92">
        <v>1</v>
      </c>
      <c r="X2585" s="109">
        <f t="shared" ref="X2585:X2587" si="389">P2585*P$7+Q2585*Q$7+R2585*R$7+S2585*S$7+T2585*T$7+U2585*U$7+V2585*V$7+W2585*W$7</f>
        <v>25000</v>
      </c>
      <c r="Y2585" s="83"/>
      <c r="Z2585" s="110">
        <f t="shared" ref="Z2585:Z2587" si="390">X2585*$O2585</f>
        <v>1785.7142857142856</v>
      </c>
      <c r="AA2585" s="111"/>
      <c r="AB2585" s="92"/>
      <c r="AC2585" s="92"/>
      <c r="AD2585" s="92"/>
      <c r="AE2585" s="92"/>
      <c r="AF2585" s="92"/>
      <c r="AG2585" s="92"/>
      <c r="AH2585" s="92"/>
      <c r="AI2585" s="109">
        <f t="shared" ref="AI2585:AI2587" si="391">AB2585*AB$7+AC2585*AC$7+AD2585*AD$7+AE2585*AE$7+AF2585*AF$7+AG2585*AG$7+AH2585*AH$7</f>
        <v>0</v>
      </c>
      <c r="AJ2585" s="83"/>
      <c r="AK2585" s="110">
        <f t="shared" ref="AK2585:AK2587" si="392">AI2585*$O2585</f>
        <v>0</v>
      </c>
      <c r="AL2585" s="111"/>
      <c r="AM2585" s="92"/>
      <c r="AN2585" s="92"/>
      <c r="AO2585" s="92"/>
      <c r="AP2585" s="92">
        <v>1</v>
      </c>
      <c r="AQ2585" s="92"/>
      <c r="AR2585" s="92"/>
      <c r="AS2585" s="92"/>
      <c r="AT2585" s="92"/>
      <c r="AU2585" s="92"/>
      <c r="AV2585" s="109">
        <f t="shared" ref="AV2585:AV2587" si="393">AM2585*AM$7+AN2585*AN$7+AO2585*AO$7+AP2585*AP$7+AQ2585*AQ$7+AR2585*AR$7+AS2585*AS$7+AT2585*AT$7+AU2585*AU$7</f>
        <v>100</v>
      </c>
      <c r="AW2585" s="75"/>
      <c r="AX2585" s="110">
        <f t="shared" ref="AX2585:AX2587" si="394">AV2585*$O2585</f>
        <v>7.1428571428571423</v>
      </c>
      <c r="AY2585" s="111"/>
      <c r="AZ2585" s="93"/>
      <c r="BA2585" s="94" t="s">
        <v>131</v>
      </c>
      <c r="BB2585" s="71"/>
      <c r="BC2585" s="54"/>
      <c r="BD2585" s="41">
        <v>4</v>
      </c>
      <c r="BE2585" s="52">
        <v>47</v>
      </c>
      <c r="BF2585" s="62">
        <v>4721</v>
      </c>
      <c r="BG2585" s="280" t="s">
        <v>52</v>
      </c>
    </row>
    <row r="2586" spans="1:59" s="63" customFormat="1" ht="12.75" x14ac:dyDescent="0.2">
      <c r="A2586" s="196">
        <v>4</v>
      </c>
      <c r="B2586" s="197" t="s">
        <v>422</v>
      </c>
      <c r="C2586" s="208">
        <v>47</v>
      </c>
      <c r="D2586" s="209" t="s">
        <v>729</v>
      </c>
      <c r="E2586" s="210">
        <v>4721</v>
      </c>
      <c r="F2586" s="211" t="s">
        <v>1279</v>
      </c>
      <c r="G2586" s="231" t="s">
        <v>729</v>
      </c>
      <c r="H2586" s="89"/>
      <c r="I2586" s="90" t="s">
        <v>166</v>
      </c>
      <c r="J2586" s="90"/>
      <c r="K2586" s="90" t="s">
        <v>73</v>
      </c>
      <c r="L2586" s="90" t="s">
        <v>95</v>
      </c>
      <c r="M2586" s="91"/>
      <c r="N2586" s="312">
        <v>1</v>
      </c>
      <c r="O2586" s="313">
        <f t="shared" si="388"/>
        <v>7.1428571428571425E-2</v>
      </c>
      <c r="P2586" s="104"/>
      <c r="Q2586" s="92"/>
      <c r="R2586" s="92"/>
      <c r="S2586" s="92"/>
      <c r="T2586" s="92"/>
      <c r="U2586" s="92"/>
      <c r="V2586" s="92"/>
      <c r="W2586" s="92">
        <v>1</v>
      </c>
      <c r="X2586" s="109">
        <f t="shared" si="389"/>
        <v>25000</v>
      </c>
      <c r="Y2586" s="83"/>
      <c r="Z2586" s="110">
        <f t="shared" si="390"/>
        <v>1785.7142857142856</v>
      </c>
      <c r="AA2586" s="111"/>
      <c r="AB2586" s="92"/>
      <c r="AC2586" s="92"/>
      <c r="AD2586" s="92"/>
      <c r="AE2586" s="92"/>
      <c r="AF2586" s="92"/>
      <c r="AG2586" s="92"/>
      <c r="AH2586" s="92"/>
      <c r="AI2586" s="109">
        <f t="shared" si="391"/>
        <v>0</v>
      </c>
      <c r="AJ2586" s="83"/>
      <c r="AK2586" s="110">
        <f t="shared" si="392"/>
        <v>0</v>
      </c>
      <c r="AL2586" s="111"/>
      <c r="AM2586" s="92"/>
      <c r="AN2586" s="92"/>
      <c r="AO2586" s="92"/>
      <c r="AP2586" s="92">
        <v>1</v>
      </c>
      <c r="AQ2586" s="92"/>
      <c r="AR2586" s="92"/>
      <c r="AS2586" s="92"/>
      <c r="AT2586" s="92"/>
      <c r="AU2586" s="92"/>
      <c r="AV2586" s="109">
        <f t="shared" si="393"/>
        <v>100</v>
      </c>
      <c r="AW2586" s="75"/>
      <c r="AX2586" s="110">
        <f t="shared" si="394"/>
        <v>7.1428571428571423</v>
      </c>
      <c r="AY2586" s="111"/>
      <c r="AZ2586" s="93"/>
      <c r="BA2586" s="94" t="s">
        <v>131</v>
      </c>
      <c r="BB2586" s="71"/>
      <c r="BC2586" s="54"/>
      <c r="BD2586" s="41">
        <v>4</v>
      </c>
      <c r="BE2586" s="52">
        <v>47</v>
      </c>
      <c r="BF2586" s="62">
        <v>4721</v>
      </c>
      <c r="BG2586" s="280" t="s">
        <v>52</v>
      </c>
    </row>
    <row r="2587" spans="1:59" s="63" customFormat="1" ht="12.75" x14ac:dyDescent="0.2">
      <c r="A2587" s="196">
        <v>4</v>
      </c>
      <c r="B2587" s="197" t="s">
        <v>422</v>
      </c>
      <c r="C2587" s="208">
        <v>47</v>
      </c>
      <c r="D2587" s="209" t="s">
        <v>729</v>
      </c>
      <c r="E2587" s="210">
        <v>4721</v>
      </c>
      <c r="F2587" s="211" t="s">
        <v>1279</v>
      </c>
      <c r="G2587" s="231" t="s">
        <v>729</v>
      </c>
      <c r="H2587" s="89"/>
      <c r="I2587" s="90" t="s">
        <v>446</v>
      </c>
      <c r="J2587" s="90"/>
      <c r="K2587" s="90" t="s">
        <v>90</v>
      </c>
      <c r="L2587" s="90"/>
      <c r="M2587" s="91"/>
      <c r="N2587" s="312">
        <v>1</v>
      </c>
      <c r="O2587" s="313">
        <f t="shared" si="388"/>
        <v>7.1428571428571425E-2</v>
      </c>
      <c r="P2587" s="104"/>
      <c r="Q2587" s="92"/>
      <c r="R2587" s="92"/>
      <c r="S2587" s="92"/>
      <c r="T2587" s="92"/>
      <c r="U2587" s="92">
        <v>1</v>
      </c>
      <c r="V2587" s="92"/>
      <c r="W2587" s="92"/>
      <c r="X2587" s="109">
        <f t="shared" si="389"/>
        <v>5000</v>
      </c>
      <c r="Y2587" s="83"/>
      <c r="Z2587" s="110">
        <f t="shared" si="390"/>
        <v>357.14285714285711</v>
      </c>
      <c r="AA2587" s="111"/>
      <c r="AB2587" s="92"/>
      <c r="AC2587" s="92"/>
      <c r="AD2587" s="92"/>
      <c r="AE2587" s="92"/>
      <c r="AF2587" s="92"/>
      <c r="AG2587" s="92"/>
      <c r="AH2587" s="92"/>
      <c r="AI2587" s="109">
        <f t="shared" si="391"/>
        <v>0</v>
      </c>
      <c r="AJ2587" s="83"/>
      <c r="AK2587" s="110">
        <f t="shared" si="392"/>
        <v>0</v>
      </c>
      <c r="AL2587" s="111"/>
      <c r="AM2587" s="92"/>
      <c r="AN2587" s="92"/>
      <c r="AO2587" s="92"/>
      <c r="AP2587" s="92">
        <v>1</v>
      </c>
      <c r="AQ2587" s="92"/>
      <c r="AR2587" s="92"/>
      <c r="AS2587" s="92"/>
      <c r="AT2587" s="92"/>
      <c r="AU2587" s="92"/>
      <c r="AV2587" s="109">
        <f t="shared" si="393"/>
        <v>100</v>
      </c>
      <c r="AW2587" s="75"/>
      <c r="AX2587" s="110">
        <f t="shared" si="394"/>
        <v>7.1428571428571423</v>
      </c>
      <c r="AY2587" s="111"/>
      <c r="AZ2587" s="93"/>
      <c r="BA2587" s="94" t="s">
        <v>131</v>
      </c>
      <c r="BB2587" s="71"/>
      <c r="BC2587" s="54"/>
      <c r="BD2587" s="41">
        <v>4</v>
      </c>
      <c r="BE2587" s="52">
        <v>47</v>
      </c>
      <c r="BF2587" s="62">
        <v>4721</v>
      </c>
      <c r="BG2587" s="280" t="s">
        <v>52</v>
      </c>
    </row>
    <row r="2588" spans="1:59" s="63" customFormat="1" ht="12.75" x14ac:dyDescent="0.2">
      <c r="A2588" s="196">
        <v>4</v>
      </c>
      <c r="B2588" s="197" t="s">
        <v>422</v>
      </c>
      <c r="C2588" s="208">
        <v>47</v>
      </c>
      <c r="D2588" s="209" t="s">
        <v>729</v>
      </c>
      <c r="E2588" s="210">
        <v>4721</v>
      </c>
      <c r="F2588" s="211" t="s">
        <v>1279</v>
      </c>
      <c r="G2588" s="231" t="s">
        <v>729</v>
      </c>
      <c r="H2588" s="89"/>
      <c r="I2588" s="90" t="s">
        <v>291</v>
      </c>
      <c r="J2588" s="90"/>
      <c r="K2588" s="90" t="s">
        <v>129</v>
      </c>
      <c r="L2588" s="90"/>
      <c r="M2588" s="91"/>
      <c r="N2588" s="312">
        <v>1</v>
      </c>
      <c r="O2588" s="313">
        <f t="shared" si="388"/>
        <v>7.1428571428571425E-2</v>
      </c>
      <c r="P2588" s="104"/>
      <c r="Q2588" s="92"/>
      <c r="R2588" s="92"/>
      <c r="S2588" s="92"/>
      <c r="T2588" s="92"/>
      <c r="U2588" s="92"/>
      <c r="V2588" s="92"/>
      <c r="W2588" s="92">
        <v>1</v>
      </c>
      <c r="X2588" s="109">
        <f t="shared" si="382"/>
        <v>25000</v>
      </c>
      <c r="Y2588" s="83"/>
      <c r="Z2588" s="110">
        <f t="shared" si="383"/>
        <v>1785.7142857142856</v>
      </c>
      <c r="AA2588" s="111"/>
      <c r="AB2588" s="92"/>
      <c r="AC2588" s="92"/>
      <c r="AD2588" s="92"/>
      <c r="AE2588" s="92"/>
      <c r="AF2588" s="92"/>
      <c r="AG2588" s="92"/>
      <c r="AH2588" s="92"/>
      <c r="AI2588" s="109">
        <f t="shared" si="384"/>
        <v>0</v>
      </c>
      <c r="AJ2588" s="83"/>
      <c r="AK2588" s="110">
        <f t="shared" si="385"/>
        <v>0</v>
      </c>
      <c r="AL2588" s="111"/>
      <c r="AM2588" s="92"/>
      <c r="AN2588" s="92"/>
      <c r="AO2588" s="92"/>
      <c r="AP2588" s="92">
        <v>1</v>
      </c>
      <c r="AQ2588" s="92"/>
      <c r="AR2588" s="92"/>
      <c r="AS2588" s="92"/>
      <c r="AT2588" s="92"/>
      <c r="AU2588" s="92"/>
      <c r="AV2588" s="109">
        <f t="shared" si="386"/>
        <v>100</v>
      </c>
      <c r="AW2588" s="75"/>
      <c r="AX2588" s="110">
        <f t="shared" si="387"/>
        <v>7.1428571428571423</v>
      </c>
      <c r="AY2588" s="111"/>
      <c r="AZ2588" s="93"/>
      <c r="BA2588" s="94" t="s">
        <v>131</v>
      </c>
      <c r="BB2588" s="71"/>
      <c r="BC2588" s="54"/>
      <c r="BD2588" s="41">
        <v>4</v>
      </c>
      <c r="BE2588" s="52">
        <v>47</v>
      </c>
      <c r="BF2588" s="62">
        <v>4721</v>
      </c>
      <c r="BG2588" s="280" t="s">
        <v>52</v>
      </c>
    </row>
    <row r="2589" spans="1:59" s="63" customFormat="1" ht="12.75" x14ac:dyDescent="0.2">
      <c r="A2589" s="196">
        <v>4</v>
      </c>
      <c r="B2589" s="197" t="s">
        <v>422</v>
      </c>
      <c r="C2589" s="208">
        <v>47</v>
      </c>
      <c r="D2589" s="209" t="s">
        <v>729</v>
      </c>
      <c r="E2589" s="210">
        <v>4721</v>
      </c>
      <c r="F2589" s="211" t="s">
        <v>1279</v>
      </c>
      <c r="G2589" s="231" t="s">
        <v>729</v>
      </c>
      <c r="H2589" s="89"/>
      <c r="I2589" s="90" t="s">
        <v>905</v>
      </c>
      <c r="J2589" s="90"/>
      <c r="K2589" s="90" t="s">
        <v>90</v>
      </c>
      <c r="L2589" s="90" t="s">
        <v>161</v>
      </c>
      <c r="M2589" s="91"/>
      <c r="N2589" s="312">
        <v>1</v>
      </c>
      <c r="O2589" s="313">
        <f t="shared" si="388"/>
        <v>7.1428571428571425E-2</v>
      </c>
      <c r="P2589" s="104"/>
      <c r="Q2589" s="92"/>
      <c r="R2589" s="92"/>
      <c r="S2589" s="92"/>
      <c r="T2589" s="92"/>
      <c r="U2589" s="92">
        <v>1</v>
      </c>
      <c r="V2589" s="92"/>
      <c r="W2589" s="92"/>
      <c r="X2589" s="109">
        <f t="shared" si="382"/>
        <v>5000</v>
      </c>
      <c r="Y2589" s="83"/>
      <c r="Z2589" s="110">
        <f t="shared" si="383"/>
        <v>357.14285714285711</v>
      </c>
      <c r="AA2589" s="111"/>
      <c r="AB2589" s="92"/>
      <c r="AC2589" s="92"/>
      <c r="AD2589" s="92"/>
      <c r="AE2589" s="92"/>
      <c r="AF2589" s="92"/>
      <c r="AG2589" s="92"/>
      <c r="AH2589" s="92"/>
      <c r="AI2589" s="109">
        <f t="shared" si="384"/>
        <v>0</v>
      </c>
      <c r="AJ2589" s="83"/>
      <c r="AK2589" s="110">
        <f t="shared" si="385"/>
        <v>0</v>
      </c>
      <c r="AL2589" s="111"/>
      <c r="AM2589" s="92"/>
      <c r="AN2589" s="92"/>
      <c r="AO2589" s="92"/>
      <c r="AP2589" s="92">
        <v>1</v>
      </c>
      <c r="AQ2589" s="92"/>
      <c r="AR2589" s="92"/>
      <c r="AS2589" s="92"/>
      <c r="AT2589" s="92"/>
      <c r="AU2589" s="92"/>
      <c r="AV2589" s="109">
        <f t="shared" si="386"/>
        <v>100</v>
      </c>
      <c r="AW2589" s="75"/>
      <c r="AX2589" s="110">
        <f t="shared" si="387"/>
        <v>7.1428571428571423</v>
      </c>
      <c r="AY2589" s="111"/>
      <c r="AZ2589" s="93"/>
      <c r="BA2589" s="94" t="s">
        <v>131</v>
      </c>
      <c r="BB2589" s="71"/>
      <c r="BC2589" s="54"/>
      <c r="BD2589" s="41">
        <v>4</v>
      </c>
      <c r="BE2589" s="52">
        <v>47</v>
      </c>
      <c r="BF2589" s="62">
        <v>4721</v>
      </c>
      <c r="BG2589" s="280" t="s">
        <v>52</v>
      </c>
    </row>
    <row r="2590" spans="1:59" s="63" customFormat="1" ht="12.75" x14ac:dyDescent="0.2">
      <c r="A2590" s="196">
        <v>4</v>
      </c>
      <c r="B2590" s="197" t="s">
        <v>422</v>
      </c>
      <c r="C2590" s="208">
        <v>47</v>
      </c>
      <c r="D2590" s="209" t="s">
        <v>729</v>
      </c>
      <c r="E2590" s="210">
        <v>4721</v>
      </c>
      <c r="F2590" s="211" t="s">
        <v>1279</v>
      </c>
      <c r="G2590" s="231" t="s">
        <v>729</v>
      </c>
      <c r="H2590" s="89"/>
      <c r="I2590" s="90" t="s">
        <v>906</v>
      </c>
      <c r="J2590" s="90"/>
      <c r="K2590" s="90" t="s">
        <v>64</v>
      </c>
      <c r="L2590" s="90" t="s">
        <v>907</v>
      </c>
      <c r="M2590" s="91"/>
      <c r="N2590" s="312">
        <v>1</v>
      </c>
      <c r="O2590" s="313">
        <f t="shared" si="388"/>
        <v>7.1428571428571425E-2</v>
      </c>
      <c r="P2590" s="104"/>
      <c r="Q2590" s="92"/>
      <c r="R2590" s="92"/>
      <c r="S2590" s="92"/>
      <c r="T2590" s="92"/>
      <c r="U2590" s="92"/>
      <c r="V2590" s="92"/>
      <c r="W2590" s="92"/>
      <c r="X2590" s="109">
        <f t="shared" si="382"/>
        <v>0</v>
      </c>
      <c r="Y2590" s="83"/>
      <c r="Z2590" s="110">
        <f t="shared" si="383"/>
        <v>0</v>
      </c>
      <c r="AA2590" s="111"/>
      <c r="AB2590" s="92"/>
      <c r="AC2590" s="92"/>
      <c r="AD2590" s="92"/>
      <c r="AE2590" s="92"/>
      <c r="AF2590" s="92"/>
      <c r="AG2590" s="92"/>
      <c r="AH2590" s="92"/>
      <c r="AI2590" s="109">
        <f t="shared" si="384"/>
        <v>0</v>
      </c>
      <c r="AJ2590" s="83"/>
      <c r="AK2590" s="110">
        <f t="shared" si="385"/>
        <v>0</v>
      </c>
      <c r="AL2590" s="111"/>
      <c r="AM2590" s="92"/>
      <c r="AN2590" s="92"/>
      <c r="AO2590" s="92">
        <v>1</v>
      </c>
      <c r="AP2590" s="92"/>
      <c r="AQ2590" s="92"/>
      <c r="AR2590" s="92"/>
      <c r="AS2590" s="92"/>
      <c r="AT2590" s="92"/>
      <c r="AU2590" s="92"/>
      <c r="AV2590" s="109">
        <f t="shared" si="386"/>
        <v>50</v>
      </c>
      <c r="AW2590" s="75"/>
      <c r="AX2590" s="110">
        <f t="shared" si="387"/>
        <v>3.5714285714285712</v>
      </c>
      <c r="AY2590" s="111"/>
      <c r="AZ2590" s="93"/>
      <c r="BA2590" s="94" t="s">
        <v>131</v>
      </c>
      <c r="BB2590" s="71"/>
      <c r="BC2590" s="54"/>
      <c r="BD2590" s="41">
        <v>4</v>
      </c>
      <c r="BE2590" s="52">
        <v>47</v>
      </c>
      <c r="BF2590" s="62">
        <v>4721</v>
      </c>
      <c r="BG2590" s="280" t="s">
        <v>52</v>
      </c>
    </row>
    <row r="2591" spans="1:59" s="63" customFormat="1" ht="12.75" x14ac:dyDescent="0.2">
      <c r="A2591" s="196">
        <v>4</v>
      </c>
      <c r="B2591" s="197" t="s">
        <v>422</v>
      </c>
      <c r="C2591" s="208">
        <v>47</v>
      </c>
      <c r="D2591" s="209" t="s">
        <v>729</v>
      </c>
      <c r="E2591" s="210">
        <v>4721</v>
      </c>
      <c r="F2591" s="211" t="s">
        <v>1279</v>
      </c>
      <c r="G2591" s="231" t="s">
        <v>729</v>
      </c>
      <c r="H2591" s="89"/>
      <c r="I2591" s="90" t="s">
        <v>908</v>
      </c>
      <c r="J2591" s="90"/>
      <c r="K2591" s="90" t="s">
        <v>73</v>
      </c>
      <c r="L2591" s="90" t="s">
        <v>69</v>
      </c>
      <c r="M2591" s="91"/>
      <c r="N2591" s="312">
        <v>1</v>
      </c>
      <c r="O2591" s="313">
        <f t="shared" si="388"/>
        <v>7.1428571428571425E-2</v>
      </c>
      <c r="P2591" s="104"/>
      <c r="Q2591" s="92"/>
      <c r="R2591" s="92"/>
      <c r="S2591" s="92"/>
      <c r="T2591" s="92"/>
      <c r="U2591" s="92"/>
      <c r="V2591" s="92"/>
      <c r="W2591" s="92">
        <v>1</v>
      </c>
      <c r="X2591" s="109">
        <f t="shared" si="382"/>
        <v>25000</v>
      </c>
      <c r="Y2591" s="83"/>
      <c r="Z2591" s="110">
        <f t="shared" si="383"/>
        <v>1785.7142857142856</v>
      </c>
      <c r="AA2591" s="111"/>
      <c r="AB2591" s="92"/>
      <c r="AC2591" s="92"/>
      <c r="AD2591" s="92"/>
      <c r="AE2591" s="92"/>
      <c r="AF2591" s="92"/>
      <c r="AG2591" s="92"/>
      <c r="AH2591" s="92"/>
      <c r="AI2591" s="109">
        <f t="shared" si="384"/>
        <v>0</v>
      </c>
      <c r="AJ2591" s="83"/>
      <c r="AK2591" s="110">
        <f t="shared" si="385"/>
        <v>0</v>
      </c>
      <c r="AL2591" s="111"/>
      <c r="AM2591" s="92"/>
      <c r="AN2591" s="92"/>
      <c r="AO2591" s="92"/>
      <c r="AP2591" s="92">
        <v>1</v>
      </c>
      <c r="AQ2591" s="92"/>
      <c r="AR2591" s="92"/>
      <c r="AS2591" s="92"/>
      <c r="AT2591" s="92"/>
      <c r="AU2591" s="92"/>
      <c r="AV2591" s="109">
        <f t="shared" si="386"/>
        <v>100</v>
      </c>
      <c r="AW2591" s="75"/>
      <c r="AX2591" s="110">
        <f t="shared" si="387"/>
        <v>7.1428571428571423</v>
      </c>
      <c r="AY2591" s="111"/>
      <c r="AZ2591" s="93"/>
      <c r="BA2591" s="94" t="s">
        <v>131</v>
      </c>
      <c r="BB2591" s="71"/>
      <c r="BC2591" s="54"/>
      <c r="BD2591" s="41">
        <v>4</v>
      </c>
      <c r="BE2591" s="52">
        <v>47</v>
      </c>
      <c r="BF2591" s="62">
        <v>4721</v>
      </c>
      <c r="BG2591" s="280" t="s">
        <v>52</v>
      </c>
    </row>
    <row r="2592" spans="1:59" s="63" customFormat="1" ht="12.75" x14ac:dyDescent="0.2">
      <c r="A2592" s="196">
        <v>4</v>
      </c>
      <c r="B2592" s="197" t="s">
        <v>422</v>
      </c>
      <c r="C2592" s="208">
        <v>47</v>
      </c>
      <c r="D2592" s="209" t="s">
        <v>729</v>
      </c>
      <c r="E2592" s="210">
        <v>4721</v>
      </c>
      <c r="F2592" s="211" t="s">
        <v>1279</v>
      </c>
      <c r="G2592" s="231" t="s">
        <v>729</v>
      </c>
      <c r="H2592" s="89"/>
      <c r="I2592" s="90" t="s">
        <v>909</v>
      </c>
      <c r="J2592" s="90"/>
      <c r="K2592" s="90" t="s">
        <v>64</v>
      </c>
      <c r="L2592" s="90" t="s">
        <v>76</v>
      </c>
      <c r="M2592" s="91"/>
      <c r="N2592" s="312">
        <v>1</v>
      </c>
      <c r="O2592" s="313">
        <f t="shared" si="388"/>
        <v>7.1428571428571425E-2</v>
      </c>
      <c r="P2592" s="104">
        <v>1</v>
      </c>
      <c r="Q2592" s="92"/>
      <c r="R2592" s="92"/>
      <c r="S2592" s="92"/>
      <c r="T2592" s="92"/>
      <c r="U2592" s="92"/>
      <c r="V2592" s="92"/>
      <c r="W2592" s="92"/>
      <c r="X2592" s="109">
        <f t="shared" si="382"/>
        <v>100</v>
      </c>
      <c r="Y2592" s="83"/>
      <c r="Z2592" s="110">
        <f t="shared" si="383"/>
        <v>7.1428571428571423</v>
      </c>
      <c r="AA2592" s="111"/>
      <c r="AB2592" s="92"/>
      <c r="AC2592" s="92"/>
      <c r="AD2592" s="92"/>
      <c r="AE2592" s="92"/>
      <c r="AF2592" s="92"/>
      <c r="AG2592" s="92"/>
      <c r="AH2592" s="92"/>
      <c r="AI2592" s="109">
        <f t="shared" si="384"/>
        <v>0</v>
      </c>
      <c r="AJ2592" s="83"/>
      <c r="AK2592" s="110">
        <f t="shared" si="385"/>
        <v>0</v>
      </c>
      <c r="AL2592" s="111"/>
      <c r="AM2592" s="92"/>
      <c r="AN2592" s="92"/>
      <c r="AO2592" s="92"/>
      <c r="AP2592" s="92"/>
      <c r="AQ2592" s="92"/>
      <c r="AR2592" s="92"/>
      <c r="AS2592" s="92"/>
      <c r="AT2592" s="92">
        <v>1</v>
      </c>
      <c r="AU2592" s="92"/>
      <c r="AV2592" s="109">
        <f t="shared" si="386"/>
        <v>2500</v>
      </c>
      <c r="AW2592" s="75"/>
      <c r="AX2592" s="110">
        <f t="shared" si="387"/>
        <v>178.57142857142856</v>
      </c>
      <c r="AY2592" s="111"/>
      <c r="AZ2592" s="93"/>
      <c r="BA2592" s="94" t="s">
        <v>131</v>
      </c>
      <c r="BB2592" s="71"/>
      <c r="BC2592" s="54"/>
      <c r="BD2592" s="41">
        <v>4</v>
      </c>
      <c r="BE2592" s="52">
        <v>47</v>
      </c>
      <c r="BF2592" s="62">
        <v>4721</v>
      </c>
      <c r="BG2592" s="280" t="s">
        <v>52</v>
      </c>
    </row>
    <row r="2593" spans="1:59" s="63" customFormat="1" ht="12.75" x14ac:dyDescent="0.2">
      <c r="A2593" s="196">
        <v>4</v>
      </c>
      <c r="B2593" s="197" t="s">
        <v>422</v>
      </c>
      <c r="C2593" s="208">
        <v>47</v>
      </c>
      <c r="D2593" s="209" t="s">
        <v>729</v>
      </c>
      <c r="E2593" s="210">
        <v>4721</v>
      </c>
      <c r="F2593" s="211" t="s">
        <v>1279</v>
      </c>
      <c r="G2593" s="231" t="s">
        <v>729</v>
      </c>
      <c r="H2593" s="89"/>
      <c r="I2593" s="90" t="s">
        <v>290</v>
      </c>
      <c r="J2593" s="90"/>
      <c r="K2593" s="90" t="s">
        <v>64</v>
      </c>
      <c r="L2593" s="90" t="s">
        <v>136</v>
      </c>
      <c r="M2593" s="91"/>
      <c r="N2593" s="312">
        <v>1</v>
      </c>
      <c r="O2593" s="313">
        <f t="shared" si="388"/>
        <v>7.1428571428571425E-2</v>
      </c>
      <c r="P2593" s="104"/>
      <c r="Q2593" s="92"/>
      <c r="R2593" s="92"/>
      <c r="S2593" s="92"/>
      <c r="T2593" s="92"/>
      <c r="U2593" s="92"/>
      <c r="V2593" s="92"/>
      <c r="W2593" s="92"/>
      <c r="X2593" s="109">
        <f t="shared" si="382"/>
        <v>0</v>
      </c>
      <c r="Y2593" s="83"/>
      <c r="Z2593" s="110">
        <f t="shared" si="383"/>
        <v>0</v>
      </c>
      <c r="AA2593" s="111"/>
      <c r="AB2593" s="92"/>
      <c r="AC2593" s="92"/>
      <c r="AD2593" s="92"/>
      <c r="AE2593" s="92"/>
      <c r="AF2593" s="92"/>
      <c r="AG2593" s="92"/>
      <c r="AH2593" s="92"/>
      <c r="AI2593" s="109">
        <f t="shared" si="384"/>
        <v>0</v>
      </c>
      <c r="AJ2593" s="83"/>
      <c r="AK2593" s="110">
        <f t="shared" si="385"/>
        <v>0</v>
      </c>
      <c r="AL2593" s="111"/>
      <c r="AM2593" s="92"/>
      <c r="AN2593" s="92">
        <v>1</v>
      </c>
      <c r="AO2593" s="92"/>
      <c r="AP2593" s="92"/>
      <c r="AQ2593" s="92"/>
      <c r="AR2593" s="92"/>
      <c r="AS2593" s="92"/>
      <c r="AT2593" s="92"/>
      <c r="AU2593" s="92"/>
      <c r="AV2593" s="109">
        <f t="shared" si="386"/>
        <v>25</v>
      </c>
      <c r="AW2593" s="75"/>
      <c r="AX2593" s="110">
        <f t="shared" si="387"/>
        <v>1.7857142857142856</v>
      </c>
      <c r="AY2593" s="111"/>
      <c r="AZ2593" s="93"/>
      <c r="BA2593" s="94" t="s">
        <v>131</v>
      </c>
      <c r="BB2593" s="71"/>
      <c r="BC2593" s="54"/>
      <c r="BD2593" s="41">
        <v>4</v>
      </c>
      <c r="BE2593" s="52">
        <v>47</v>
      </c>
      <c r="BF2593" s="62">
        <v>4721</v>
      </c>
      <c r="BG2593" s="280" t="s">
        <v>52</v>
      </c>
    </row>
    <row r="2594" spans="1:59" s="63" customFormat="1" ht="12.75" x14ac:dyDescent="0.2">
      <c r="A2594" s="196">
        <v>4</v>
      </c>
      <c r="B2594" s="197" t="s">
        <v>422</v>
      </c>
      <c r="C2594" s="208">
        <v>47</v>
      </c>
      <c r="D2594" s="209" t="s">
        <v>729</v>
      </c>
      <c r="E2594" s="210">
        <v>4721</v>
      </c>
      <c r="F2594" s="211" t="s">
        <v>1279</v>
      </c>
      <c r="G2594" s="231" t="s">
        <v>729</v>
      </c>
      <c r="H2594" s="89"/>
      <c r="I2594" s="90" t="s">
        <v>915</v>
      </c>
      <c r="J2594" s="90"/>
      <c r="K2594" s="90" t="s">
        <v>64</v>
      </c>
      <c r="L2594" s="90" t="s">
        <v>232</v>
      </c>
      <c r="M2594" s="91"/>
      <c r="N2594" s="312">
        <v>1</v>
      </c>
      <c r="O2594" s="313">
        <f t="shared" si="388"/>
        <v>7.1428571428571425E-2</v>
      </c>
      <c r="P2594" s="104">
        <v>1</v>
      </c>
      <c r="Q2594" s="92"/>
      <c r="R2594" s="92"/>
      <c r="S2594" s="92"/>
      <c r="T2594" s="92"/>
      <c r="U2594" s="92"/>
      <c r="V2594" s="92"/>
      <c r="W2594" s="92"/>
      <c r="X2594" s="109">
        <f t="shared" si="382"/>
        <v>100</v>
      </c>
      <c r="Y2594" s="83"/>
      <c r="Z2594" s="110">
        <f t="shared" si="383"/>
        <v>7.1428571428571423</v>
      </c>
      <c r="AA2594" s="111"/>
      <c r="AB2594" s="92"/>
      <c r="AC2594" s="92"/>
      <c r="AD2594" s="92"/>
      <c r="AE2594" s="92"/>
      <c r="AF2594" s="92"/>
      <c r="AG2594" s="92"/>
      <c r="AH2594" s="92"/>
      <c r="AI2594" s="109">
        <f t="shared" si="384"/>
        <v>0</v>
      </c>
      <c r="AJ2594" s="83"/>
      <c r="AK2594" s="110">
        <f t="shared" si="385"/>
        <v>0</v>
      </c>
      <c r="AL2594" s="111"/>
      <c r="AM2594" s="92"/>
      <c r="AN2594" s="92"/>
      <c r="AO2594" s="92"/>
      <c r="AP2594" s="92"/>
      <c r="AQ2594" s="92"/>
      <c r="AR2594" s="92"/>
      <c r="AS2594" s="92"/>
      <c r="AT2594" s="92">
        <v>1</v>
      </c>
      <c r="AU2594" s="92"/>
      <c r="AV2594" s="109">
        <f t="shared" si="386"/>
        <v>2500</v>
      </c>
      <c r="AW2594" s="75"/>
      <c r="AX2594" s="110">
        <f t="shared" si="387"/>
        <v>178.57142857142856</v>
      </c>
      <c r="AY2594" s="111"/>
      <c r="AZ2594" s="93"/>
      <c r="BA2594" s="94" t="s">
        <v>131</v>
      </c>
      <c r="BB2594" s="71"/>
      <c r="BC2594" s="54"/>
      <c r="BD2594" s="41">
        <v>4</v>
      </c>
      <c r="BE2594" s="52">
        <v>47</v>
      </c>
      <c r="BF2594" s="62">
        <v>4721</v>
      </c>
      <c r="BG2594" s="280" t="s">
        <v>52</v>
      </c>
    </row>
    <row r="2595" spans="1:59" s="63" customFormat="1" ht="12.75" x14ac:dyDescent="0.2">
      <c r="A2595" s="196">
        <v>4</v>
      </c>
      <c r="B2595" s="197" t="s">
        <v>422</v>
      </c>
      <c r="C2595" s="208">
        <v>47</v>
      </c>
      <c r="D2595" s="209" t="s">
        <v>729</v>
      </c>
      <c r="E2595" s="210">
        <v>4721</v>
      </c>
      <c r="F2595" s="211" t="s">
        <v>1279</v>
      </c>
      <c r="G2595" s="231" t="s">
        <v>729</v>
      </c>
      <c r="H2595" s="89"/>
      <c r="I2595" s="90" t="s">
        <v>916</v>
      </c>
      <c r="J2595" s="90"/>
      <c r="K2595" s="90" t="s">
        <v>64</v>
      </c>
      <c r="L2595" s="90" t="s">
        <v>119</v>
      </c>
      <c r="M2595" s="91"/>
      <c r="N2595" s="312">
        <v>1</v>
      </c>
      <c r="O2595" s="313">
        <f t="shared" si="388"/>
        <v>7.1428571428571425E-2</v>
      </c>
      <c r="P2595" s="104"/>
      <c r="Q2595" s="92"/>
      <c r="R2595" s="92"/>
      <c r="S2595" s="92"/>
      <c r="T2595" s="92"/>
      <c r="U2595" s="92"/>
      <c r="V2595" s="92"/>
      <c r="W2595" s="92"/>
      <c r="X2595" s="109">
        <f t="shared" si="382"/>
        <v>0</v>
      </c>
      <c r="Y2595" s="83"/>
      <c r="Z2595" s="110">
        <f t="shared" si="383"/>
        <v>0</v>
      </c>
      <c r="AA2595" s="111"/>
      <c r="AB2595" s="92"/>
      <c r="AC2595" s="92"/>
      <c r="AD2595" s="92"/>
      <c r="AE2595" s="92"/>
      <c r="AF2595" s="92"/>
      <c r="AG2595" s="92"/>
      <c r="AH2595" s="92"/>
      <c r="AI2595" s="109">
        <f t="shared" si="384"/>
        <v>0</v>
      </c>
      <c r="AJ2595" s="83"/>
      <c r="AK2595" s="110">
        <f t="shared" si="385"/>
        <v>0</v>
      </c>
      <c r="AL2595" s="111"/>
      <c r="AM2595" s="92"/>
      <c r="AN2595" s="92"/>
      <c r="AO2595" s="92">
        <v>1</v>
      </c>
      <c r="AP2595" s="92"/>
      <c r="AQ2595" s="92"/>
      <c r="AR2595" s="92"/>
      <c r="AS2595" s="92"/>
      <c r="AT2595" s="92"/>
      <c r="AU2595" s="92"/>
      <c r="AV2595" s="109">
        <f t="shared" si="386"/>
        <v>50</v>
      </c>
      <c r="AW2595" s="75"/>
      <c r="AX2595" s="110">
        <f t="shared" si="387"/>
        <v>3.5714285714285712</v>
      </c>
      <c r="AY2595" s="111"/>
      <c r="AZ2595" s="93"/>
      <c r="BA2595" s="94" t="s">
        <v>131</v>
      </c>
      <c r="BB2595" s="71"/>
      <c r="BC2595" s="54"/>
      <c r="BD2595" s="41">
        <v>4</v>
      </c>
      <c r="BE2595" s="52">
        <v>47</v>
      </c>
      <c r="BF2595" s="62">
        <v>4721</v>
      </c>
      <c r="BG2595" s="280" t="s">
        <v>52</v>
      </c>
    </row>
    <row r="2596" spans="1:59" s="63" customFormat="1" ht="12.75" x14ac:dyDescent="0.2">
      <c r="A2596" s="196">
        <v>4</v>
      </c>
      <c r="B2596" s="197" t="s">
        <v>422</v>
      </c>
      <c r="C2596" s="208">
        <v>47</v>
      </c>
      <c r="D2596" s="209" t="s">
        <v>729</v>
      </c>
      <c r="E2596" s="210">
        <v>4721</v>
      </c>
      <c r="F2596" s="211" t="s">
        <v>1279</v>
      </c>
      <c r="G2596" s="231" t="s">
        <v>729</v>
      </c>
      <c r="H2596" s="89"/>
      <c r="I2596" s="90" t="s">
        <v>798</v>
      </c>
      <c r="J2596" s="90"/>
      <c r="K2596" s="90" t="s">
        <v>64</v>
      </c>
      <c r="L2596" s="90" t="s">
        <v>195</v>
      </c>
      <c r="M2596" s="91"/>
      <c r="N2596" s="312">
        <v>1</v>
      </c>
      <c r="O2596" s="313">
        <f t="shared" si="388"/>
        <v>7.1428571428571425E-2</v>
      </c>
      <c r="P2596" s="104"/>
      <c r="Q2596" s="92"/>
      <c r="R2596" s="92"/>
      <c r="S2596" s="92"/>
      <c r="T2596" s="92"/>
      <c r="U2596" s="92"/>
      <c r="V2596" s="92"/>
      <c r="W2596" s="92"/>
      <c r="X2596" s="109">
        <f t="shared" si="382"/>
        <v>0</v>
      </c>
      <c r="Y2596" s="83"/>
      <c r="Z2596" s="110">
        <f t="shared" si="383"/>
        <v>0</v>
      </c>
      <c r="AA2596" s="111"/>
      <c r="AB2596" s="92"/>
      <c r="AC2596" s="92"/>
      <c r="AD2596" s="92"/>
      <c r="AE2596" s="92"/>
      <c r="AF2596" s="92"/>
      <c r="AG2596" s="92"/>
      <c r="AH2596" s="92"/>
      <c r="AI2596" s="109">
        <f t="shared" si="384"/>
        <v>0</v>
      </c>
      <c r="AJ2596" s="83"/>
      <c r="AK2596" s="110">
        <f t="shared" si="385"/>
        <v>0</v>
      </c>
      <c r="AL2596" s="111"/>
      <c r="AM2596" s="92"/>
      <c r="AN2596" s="92"/>
      <c r="AO2596" s="92"/>
      <c r="AP2596" s="92"/>
      <c r="AQ2596" s="92"/>
      <c r="AR2596" s="92">
        <v>1</v>
      </c>
      <c r="AS2596" s="92"/>
      <c r="AT2596" s="92"/>
      <c r="AU2596" s="92"/>
      <c r="AV2596" s="109">
        <f t="shared" si="386"/>
        <v>500</v>
      </c>
      <c r="AW2596" s="75"/>
      <c r="AX2596" s="110">
        <f t="shared" si="387"/>
        <v>35.714285714285715</v>
      </c>
      <c r="AY2596" s="111"/>
      <c r="AZ2596" s="93"/>
      <c r="BA2596" s="94" t="s">
        <v>131</v>
      </c>
      <c r="BB2596" s="71"/>
      <c r="BC2596" s="54"/>
      <c r="BD2596" s="41">
        <v>4</v>
      </c>
      <c r="BE2596" s="52">
        <v>47</v>
      </c>
      <c r="BF2596" s="62">
        <v>4721</v>
      </c>
      <c r="BG2596" s="280" t="s">
        <v>52</v>
      </c>
    </row>
    <row r="2597" spans="1:59" s="63" customFormat="1" ht="12.75" x14ac:dyDescent="0.2">
      <c r="A2597" s="196">
        <v>4</v>
      </c>
      <c r="B2597" s="197" t="s">
        <v>422</v>
      </c>
      <c r="C2597" s="208">
        <v>47</v>
      </c>
      <c r="D2597" s="209" t="s">
        <v>729</v>
      </c>
      <c r="E2597" s="210">
        <v>4721</v>
      </c>
      <c r="F2597" s="211" t="s">
        <v>1279</v>
      </c>
      <c r="G2597" s="231" t="s">
        <v>729</v>
      </c>
      <c r="H2597" s="89"/>
      <c r="I2597" s="90" t="s">
        <v>430</v>
      </c>
      <c r="J2597" s="90"/>
      <c r="K2597" s="90" t="s">
        <v>64</v>
      </c>
      <c r="L2597" s="90" t="s">
        <v>119</v>
      </c>
      <c r="M2597" s="91"/>
      <c r="N2597" s="312">
        <v>1</v>
      </c>
      <c r="O2597" s="313">
        <f t="shared" si="388"/>
        <v>7.1428571428571425E-2</v>
      </c>
      <c r="P2597" s="104"/>
      <c r="Q2597" s="92"/>
      <c r="R2597" s="92"/>
      <c r="S2597" s="92"/>
      <c r="T2597" s="92"/>
      <c r="U2597" s="92"/>
      <c r="V2597" s="92"/>
      <c r="W2597" s="92"/>
      <c r="X2597" s="109">
        <f t="shared" si="382"/>
        <v>0</v>
      </c>
      <c r="Y2597" s="83"/>
      <c r="Z2597" s="110">
        <f t="shared" si="383"/>
        <v>0</v>
      </c>
      <c r="AA2597" s="111"/>
      <c r="AB2597" s="92"/>
      <c r="AC2597" s="92"/>
      <c r="AD2597" s="92"/>
      <c r="AE2597" s="92"/>
      <c r="AF2597" s="92"/>
      <c r="AG2597" s="92"/>
      <c r="AH2597" s="92"/>
      <c r="AI2597" s="109">
        <f t="shared" si="384"/>
        <v>0</v>
      </c>
      <c r="AJ2597" s="83"/>
      <c r="AK2597" s="110">
        <f t="shared" si="385"/>
        <v>0</v>
      </c>
      <c r="AL2597" s="111"/>
      <c r="AM2597" s="92"/>
      <c r="AN2597" s="92"/>
      <c r="AO2597" s="92">
        <v>1</v>
      </c>
      <c r="AP2597" s="92"/>
      <c r="AQ2597" s="92"/>
      <c r="AR2597" s="92"/>
      <c r="AS2597" s="92"/>
      <c r="AT2597" s="92"/>
      <c r="AU2597" s="92"/>
      <c r="AV2597" s="109">
        <f t="shared" si="386"/>
        <v>50</v>
      </c>
      <c r="AW2597" s="75"/>
      <c r="AX2597" s="110">
        <f t="shared" si="387"/>
        <v>3.5714285714285712</v>
      </c>
      <c r="AY2597" s="111"/>
      <c r="AZ2597" s="93"/>
      <c r="BA2597" s="94" t="s">
        <v>131</v>
      </c>
      <c r="BB2597" s="71"/>
      <c r="BC2597" s="54"/>
      <c r="BD2597" s="41">
        <v>4</v>
      </c>
      <c r="BE2597" s="52">
        <v>47</v>
      </c>
      <c r="BF2597" s="62">
        <v>4721</v>
      </c>
      <c r="BG2597" s="280" t="s">
        <v>52</v>
      </c>
    </row>
    <row r="2598" spans="1:59" s="63" customFormat="1" ht="12.75" x14ac:dyDescent="0.2">
      <c r="A2598" s="196">
        <v>4</v>
      </c>
      <c r="B2598" s="197" t="s">
        <v>422</v>
      </c>
      <c r="C2598" s="208">
        <v>47</v>
      </c>
      <c r="D2598" s="209" t="s">
        <v>729</v>
      </c>
      <c r="E2598" s="210">
        <v>4721</v>
      </c>
      <c r="F2598" s="211" t="s">
        <v>1279</v>
      </c>
      <c r="G2598" s="231" t="s">
        <v>729</v>
      </c>
      <c r="H2598" s="65"/>
      <c r="I2598" s="222"/>
      <c r="J2598" s="66"/>
      <c r="K2598" s="66"/>
      <c r="L2598" s="66"/>
      <c r="M2598" s="64"/>
      <c r="N2598" s="304"/>
      <c r="O2598" s="305"/>
      <c r="P2598" s="127"/>
      <c r="Q2598" s="67"/>
      <c r="R2598" s="67"/>
      <c r="S2598" s="67"/>
      <c r="T2598" s="67"/>
      <c r="U2598" s="67"/>
      <c r="V2598" s="67"/>
      <c r="W2598" s="67"/>
      <c r="X2598" s="67"/>
      <c r="Y2598" s="68"/>
      <c r="Z2598" s="68"/>
      <c r="AA2598" s="68"/>
      <c r="AB2598" s="67"/>
      <c r="AC2598" s="67"/>
      <c r="AD2598" s="67"/>
      <c r="AE2598" s="67"/>
      <c r="AF2598" s="67"/>
      <c r="AG2598" s="67"/>
      <c r="AH2598" s="67"/>
      <c r="AI2598" s="67"/>
      <c r="AJ2598" s="68"/>
      <c r="AK2598" s="68"/>
      <c r="AL2598" s="68"/>
      <c r="AM2598" s="67"/>
      <c r="AN2598" s="67"/>
      <c r="AO2598" s="67"/>
      <c r="AP2598" s="67"/>
      <c r="AQ2598" s="67"/>
      <c r="AR2598" s="67"/>
      <c r="AS2598" s="67"/>
      <c r="AT2598" s="67"/>
      <c r="AU2598" s="67"/>
      <c r="AV2598" s="67"/>
      <c r="AW2598" s="67"/>
      <c r="AX2598" s="68"/>
      <c r="AY2598" s="68"/>
      <c r="AZ2598" s="69"/>
      <c r="BA2598" s="70"/>
      <c r="BB2598" s="71"/>
      <c r="BC2598" s="54"/>
      <c r="BD2598" s="41">
        <v>4</v>
      </c>
      <c r="BE2598" s="52">
        <v>47</v>
      </c>
      <c r="BF2598" s="62">
        <v>4721</v>
      </c>
      <c r="BG2598" s="275"/>
    </row>
    <row r="2599" spans="1:59" s="63" customFormat="1" ht="12.75" x14ac:dyDescent="0.2">
      <c r="A2599" s="196">
        <v>4</v>
      </c>
      <c r="B2599" s="197" t="s">
        <v>422</v>
      </c>
      <c r="C2599" s="208">
        <v>47</v>
      </c>
      <c r="D2599" s="209" t="s">
        <v>729</v>
      </c>
      <c r="E2599" s="210">
        <v>4721</v>
      </c>
      <c r="F2599" s="211" t="s">
        <v>1279</v>
      </c>
      <c r="G2599" s="230"/>
      <c r="H2599" s="56"/>
      <c r="I2599" s="221"/>
      <c r="J2599" s="57"/>
      <c r="K2599" s="57"/>
      <c r="L2599" s="57"/>
      <c r="M2599" s="55"/>
      <c r="N2599" s="303"/>
      <c r="O2599" s="245"/>
      <c r="P2599" s="122"/>
      <c r="Q2599" s="58"/>
      <c r="R2599" s="58"/>
      <c r="S2599" s="58"/>
      <c r="T2599" s="58"/>
      <c r="U2599" s="58"/>
      <c r="V2599" s="58"/>
      <c r="W2599" s="58"/>
      <c r="X2599" s="58"/>
      <c r="Y2599" s="59"/>
      <c r="Z2599" s="59"/>
      <c r="AA2599" s="59"/>
      <c r="AB2599" s="58"/>
      <c r="AC2599" s="58"/>
      <c r="AD2599" s="58"/>
      <c r="AE2599" s="58"/>
      <c r="AF2599" s="58"/>
      <c r="AG2599" s="58"/>
      <c r="AH2599" s="58"/>
      <c r="AI2599" s="58"/>
      <c r="AJ2599" s="59"/>
      <c r="AK2599" s="59"/>
      <c r="AL2599" s="59"/>
      <c r="AM2599" s="58"/>
      <c r="AN2599" s="58"/>
      <c r="AO2599" s="58"/>
      <c r="AP2599" s="58"/>
      <c r="AQ2599" s="58"/>
      <c r="AR2599" s="58"/>
      <c r="AS2599" s="58"/>
      <c r="AT2599" s="58"/>
      <c r="AU2599" s="58"/>
      <c r="AV2599" s="58"/>
      <c r="AW2599" s="58"/>
      <c r="AX2599" s="59"/>
      <c r="AY2599" s="59"/>
      <c r="AZ2599" s="60"/>
      <c r="BA2599" s="61"/>
      <c r="BB2599" s="54"/>
      <c r="BC2599" s="54"/>
      <c r="BD2599" s="41">
        <v>4</v>
      </c>
      <c r="BE2599" s="52">
        <v>47</v>
      </c>
      <c r="BF2599" s="62">
        <v>4721</v>
      </c>
      <c r="BG2599" s="274"/>
    </row>
    <row r="2600" spans="1:59" x14ac:dyDescent="0.25">
      <c r="A2600" s="196">
        <v>4</v>
      </c>
      <c r="B2600" s="197" t="s">
        <v>422</v>
      </c>
      <c r="C2600" s="208">
        <v>47</v>
      </c>
      <c r="D2600" s="209" t="s">
        <v>729</v>
      </c>
      <c r="E2600" s="212">
        <v>4731</v>
      </c>
      <c r="F2600" s="213" t="s">
        <v>1280</v>
      </c>
      <c r="G2600" s="234"/>
      <c r="H2600" s="138"/>
      <c r="I2600" s="224"/>
      <c r="J2600" s="98"/>
      <c r="K2600" s="98"/>
      <c r="L2600" s="98"/>
      <c r="M2600" s="137"/>
      <c r="N2600" s="322"/>
      <c r="O2600" s="323"/>
      <c r="P2600" s="139"/>
      <c r="Q2600" s="139"/>
      <c r="R2600" s="139"/>
      <c r="S2600" s="139"/>
      <c r="T2600" s="139"/>
      <c r="U2600" s="139"/>
      <c r="V2600" s="139"/>
      <c r="W2600" s="139"/>
      <c r="X2600" s="139"/>
      <c r="Y2600" s="100"/>
      <c r="Z2600" s="125"/>
      <c r="AA2600" s="125"/>
      <c r="AB2600" s="139"/>
      <c r="AC2600" s="139"/>
      <c r="AD2600" s="139"/>
      <c r="AE2600" s="139"/>
      <c r="AF2600" s="139"/>
      <c r="AG2600" s="139"/>
      <c r="AH2600" s="139"/>
      <c r="AI2600" s="139"/>
      <c r="AJ2600" s="100"/>
      <c r="AK2600" s="125"/>
      <c r="AL2600" s="125"/>
      <c r="AM2600" s="139"/>
      <c r="AN2600" s="139"/>
      <c r="AO2600" s="139"/>
      <c r="AP2600" s="139"/>
      <c r="AQ2600" s="139"/>
      <c r="AR2600" s="139"/>
      <c r="AS2600" s="139"/>
      <c r="AT2600" s="139"/>
      <c r="AU2600" s="139"/>
      <c r="AV2600" s="139"/>
      <c r="AW2600" s="99"/>
      <c r="AX2600" s="125"/>
      <c r="AY2600" s="100"/>
      <c r="AZ2600" s="140"/>
      <c r="BA2600" s="141"/>
      <c r="BB2600" s="136"/>
      <c r="BC2600" s="136"/>
      <c r="BD2600" s="41">
        <v>4</v>
      </c>
      <c r="BE2600" s="52">
        <v>47</v>
      </c>
      <c r="BF2600" s="103">
        <v>4731</v>
      </c>
      <c r="BG2600" s="283"/>
    </row>
    <row r="2601" spans="1:59" s="63" customFormat="1" ht="12.75" x14ac:dyDescent="0.2">
      <c r="A2601" s="196">
        <v>4</v>
      </c>
      <c r="B2601" s="197" t="s">
        <v>422</v>
      </c>
      <c r="C2601" s="208">
        <v>47</v>
      </c>
      <c r="D2601" s="209" t="s">
        <v>729</v>
      </c>
      <c r="E2601" s="212">
        <v>4731</v>
      </c>
      <c r="F2601" s="213" t="s">
        <v>1280</v>
      </c>
      <c r="G2601" s="232"/>
      <c r="H2601" s="97"/>
      <c r="I2601" s="224"/>
      <c r="J2601" s="98"/>
      <c r="K2601" s="98"/>
      <c r="L2601" s="98"/>
      <c r="M2601" s="96"/>
      <c r="N2601" s="307"/>
      <c r="O2601" s="246"/>
      <c r="P2601" s="124"/>
      <c r="Q2601" s="99"/>
      <c r="R2601" s="99"/>
      <c r="S2601" s="99"/>
      <c r="T2601" s="99"/>
      <c r="U2601" s="99"/>
      <c r="V2601" s="99"/>
      <c r="W2601" s="99"/>
      <c r="X2601" s="99"/>
      <c r="Y2601" s="100"/>
      <c r="Z2601" s="100"/>
      <c r="AA2601" s="100"/>
      <c r="AB2601" s="99"/>
      <c r="AC2601" s="99"/>
      <c r="AD2601" s="99"/>
      <c r="AE2601" s="99"/>
      <c r="AF2601" s="99"/>
      <c r="AG2601" s="99"/>
      <c r="AH2601" s="99"/>
      <c r="AI2601" s="99"/>
      <c r="AJ2601" s="100"/>
      <c r="AK2601" s="100"/>
      <c r="AL2601" s="100"/>
      <c r="AM2601" s="99"/>
      <c r="AN2601" s="99"/>
      <c r="AO2601" s="99"/>
      <c r="AP2601" s="99"/>
      <c r="AQ2601" s="99"/>
      <c r="AR2601" s="99"/>
      <c r="AS2601" s="99"/>
      <c r="AT2601" s="99"/>
      <c r="AU2601" s="99"/>
      <c r="AV2601" s="99"/>
      <c r="AW2601" s="99"/>
      <c r="AX2601" s="100"/>
      <c r="AY2601" s="100"/>
      <c r="AZ2601" s="101"/>
      <c r="BA2601" s="102"/>
      <c r="BB2601" s="95"/>
      <c r="BC2601" s="95"/>
      <c r="BD2601" s="41">
        <v>4</v>
      </c>
      <c r="BE2601" s="52">
        <v>47</v>
      </c>
      <c r="BF2601" s="103">
        <v>4731</v>
      </c>
      <c r="BG2601" s="277"/>
    </row>
    <row r="2602" spans="1:59" s="63" customFormat="1" ht="12.75" x14ac:dyDescent="0.2">
      <c r="A2602" s="196">
        <v>4</v>
      </c>
      <c r="B2602" s="197" t="s">
        <v>422</v>
      </c>
      <c r="C2602" s="208">
        <v>47</v>
      </c>
      <c r="D2602" s="209" t="s">
        <v>729</v>
      </c>
      <c r="E2602" s="212">
        <v>4731</v>
      </c>
      <c r="F2602" s="213" t="s">
        <v>1280</v>
      </c>
      <c r="G2602" s="231" t="s">
        <v>729</v>
      </c>
      <c r="H2602" s="65"/>
      <c r="I2602" s="222"/>
      <c r="J2602" s="66"/>
      <c r="K2602" s="66"/>
      <c r="L2602" s="66"/>
      <c r="M2602" s="64"/>
      <c r="N2602" s="304"/>
      <c r="O2602" s="305"/>
      <c r="P2602" s="127"/>
      <c r="Q2602" s="67"/>
      <c r="R2602" s="67"/>
      <c r="S2602" s="67"/>
      <c r="T2602" s="67"/>
      <c r="U2602" s="67"/>
      <c r="V2602" s="67"/>
      <c r="W2602" s="67"/>
      <c r="X2602" s="67"/>
      <c r="Y2602" s="68"/>
      <c r="Z2602" s="68"/>
      <c r="AA2602" s="68"/>
      <c r="AB2602" s="67"/>
      <c r="AC2602" s="67"/>
      <c r="AD2602" s="67"/>
      <c r="AE2602" s="67"/>
      <c r="AF2602" s="67"/>
      <c r="AG2602" s="67"/>
      <c r="AH2602" s="67"/>
      <c r="AI2602" s="67"/>
      <c r="AJ2602" s="68"/>
      <c r="AK2602" s="68"/>
      <c r="AL2602" s="68"/>
      <c r="AM2602" s="67"/>
      <c r="AN2602" s="67"/>
      <c r="AO2602" s="67"/>
      <c r="AP2602" s="67"/>
      <c r="AQ2602" s="67"/>
      <c r="AR2602" s="67"/>
      <c r="AS2602" s="67"/>
      <c r="AT2602" s="67"/>
      <c r="AU2602" s="67"/>
      <c r="AV2602" s="67"/>
      <c r="AW2602" s="67"/>
      <c r="AX2602" s="68"/>
      <c r="AY2602" s="68"/>
      <c r="AZ2602" s="69"/>
      <c r="BA2602" s="70"/>
      <c r="BB2602" s="71"/>
      <c r="BC2602" s="95"/>
      <c r="BD2602" s="41">
        <v>4</v>
      </c>
      <c r="BE2602" s="52">
        <v>47</v>
      </c>
      <c r="BF2602" s="103">
        <v>4731</v>
      </c>
      <c r="BG2602" s="275"/>
    </row>
    <row r="2603" spans="1:59" s="63" customFormat="1" ht="12.75" x14ac:dyDescent="0.2">
      <c r="A2603" s="196">
        <v>4</v>
      </c>
      <c r="B2603" s="197" t="s">
        <v>422</v>
      </c>
      <c r="C2603" s="208">
        <v>47</v>
      </c>
      <c r="D2603" s="209" t="s">
        <v>729</v>
      </c>
      <c r="E2603" s="212">
        <v>4731</v>
      </c>
      <c r="F2603" s="213" t="s">
        <v>1280</v>
      </c>
      <c r="G2603" s="231" t="s">
        <v>729</v>
      </c>
      <c r="H2603" s="72" t="s">
        <v>47</v>
      </c>
      <c r="I2603" s="223"/>
      <c r="J2603" s="73"/>
      <c r="K2603" s="73"/>
      <c r="L2603" s="73"/>
      <c r="M2603" s="74"/>
      <c r="N2603" s="247"/>
      <c r="O2603" s="306"/>
      <c r="P2603" s="105"/>
      <c r="Q2603" s="75"/>
      <c r="R2603" s="75"/>
      <c r="S2603" s="75"/>
      <c r="T2603" s="75"/>
      <c r="U2603" s="75"/>
      <c r="V2603" s="75"/>
      <c r="W2603" s="75"/>
      <c r="X2603" s="75"/>
      <c r="Y2603" s="76">
        <f>IF(ISNUMBER(VLOOKUP(Y2605,P$7:W$7,MATCH(Y2605,P$7:W$7))),VLOOKUP(Y2605,P$7:W$7,MATCH(Y2605,P$7:W$7)),IF(N2607=0,"No Data",IF(Y2605&gt;0,"&lt;100",0)))</f>
        <v>5000</v>
      </c>
      <c r="Z2603" s="77">
        <f>IF(ISNUMBER(VLOOKUP(Z2607,P$7:W$7,MATCH(Z2607,P$7:W$7))),VLOOKUP(Z2607,P$7:W$7,MATCH(Z2607,P$7:W$7)),IF(N2607=0,"No Data",IF(Z2607&gt;0,"&lt;100",0)))</f>
        <v>5000</v>
      </c>
      <c r="AA2603" s="106">
        <f>IF(ISNUMBER(Z2603),Z2603,0)</f>
        <v>5000</v>
      </c>
      <c r="AB2603" s="75"/>
      <c r="AC2603" s="75"/>
      <c r="AD2603" s="75"/>
      <c r="AE2603" s="75"/>
      <c r="AF2603" s="75"/>
      <c r="AG2603" s="75"/>
      <c r="AH2603" s="75"/>
      <c r="AI2603" s="75"/>
      <c r="AJ2603" s="76">
        <f>IF(ISNUMBER(VLOOKUP(AJ2605,AB$7:AH$7,MATCH(AJ2605,AB$7:AH$7))),VLOOKUP(AJ2605,AB$7:AH$7,MATCH(AJ2605,AB$7:AH$7)),IF(N2607=0,"No Data",IF(AJ2605&gt;0,"&lt;50",0)))</f>
        <v>0</v>
      </c>
      <c r="AK2603" s="77">
        <f>IF(ISNUMBER(VLOOKUP(AK2607,AB$7:AH$7,MATCH(AK2607,AB$7:AH$7))),VLOOKUP(AK2607,AB$7:AH$7,MATCH(AK2607,AB$7:AH$7)),IF(N2607=0,"No Data",IF(AK2607&gt;0,"&lt;50",0)))</f>
        <v>0</v>
      </c>
      <c r="AL2603" s="106">
        <f>IF(ISNUMBER(AK2603),AK2603,0)</f>
        <v>0</v>
      </c>
      <c r="AM2603" s="75"/>
      <c r="AN2603" s="75"/>
      <c r="AO2603" s="75"/>
      <c r="AP2603" s="75"/>
      <c r="AQ2603" s="75"/>
      <c r="AR2603" s="75"/>
      <c r="AS2603" s="75"/>
      <c r="AT2603" s="75"/>
      <c r="AU2603" s="75"/>
      <c r="AV2603" s="75"/>
      <c r="AW2603" s="76">
        <f>IF(ISNUMBER(VLOOKUP(AW2605,AM$7:AU$7,MATCH(AW2605,AM$7:AU$7))),VLOOKUP(AW2605,AM$7:AU$7,MATCH(AW2605,AM$7:AU$7)),IF(N2607=0,"No Data",IF(AW2605&gt;0,"&lt;10",0)))</f>
        <v>50</v>
      </c>
      <c r="AX2603" s="77">
        <f>IF(ISNUMBER(VLOOKUP(AX2607,AM$7:AU$7,MATCH(AX2607,AM$7:AU$7))),VLOOKUP(AX2607,AM$7:AU$7,MATCH(AX2607,AM$7:AU$7)),IF(N2607=0,"No Data",IF(AX2607&gt;0,"&lt;10",0)))</f>
        <v>50</v>
      </c>
      <c r="AY2603" s="106">
        <f>IF(ISNUMBER(AX2603),AX2603,0)</f>
        <v>50</v>
      </c>
      <c r="AZ2603" s="79"/>
      <c r="BA2603" s="80"/>
      <c r="BB2603" s="71"/>
      <c r="BC2603" s="95"/>
      <c r="BD2603" s="41">
        <v>4</v>
      </c>
      <c r="BE2603" s="52">
        <v>47</v>
      </c>
      <c r="BF2603" s="103">
        <v>4731</v>
      </c>
      <c r="BG2603" s="276" t="s">
        <v>47</v>
      </c>
    </row>
    <row r="2604" spans="1:59" s="63" customFormat="1" ht="12.75" x14ac:dyDescent="0.2">
      <c r="A2604" s="196">
        <v>4</v>
      </c>
      <c r="B2604" s="197" t="s">
        <v>422</v>
      </c>
      <c r="C2604" s="208">
        <v>47</v>
      </c>
      <c r="D2604" s="209" t="s">
        <v>729</v>
      </c>
      <c r="E2604" s="212">
        <v>4731</v>
      </c>
      <c r="F2604" s="213" t="s">
        <v>1280</v>
      </c>
      <c r="G2604" s="231" t="s">
        <v>729</v>
      </c>
      <c r="H2604" s="81" t="s">
        <v>48</v>
      </c>
      <c r="I2604" s="223"/>
      <c r="J2604" s="73"/>
      <c r="K2604" s="73"/>
      <c r="L2604" s="73"/>
      <c r="M2604" s="74"/>
      <c r="N2604" s="247"/>
      <c r="O2604" s="306"/>
      <c r="P2604" s="105"/>
      <c r="Q2604" s="75"/>
      <c r="R2604" s="75"/>
      <c r="S2604" s="75"/>
      <c r="T2604" s="75"/>
      <c r="U2604" s="75"/>
      <c r="V2604" s="75"/>
      <c r="W2604" s="75"/>
      <c r="X2604" s="75"/>
      <c r="Y2604" s="82">
        <f>MIN(X2608:X2610)</f>
        <v>0</v>
      </c>
      <c r="Z2604" s="83"/>
      <c r="AA2604" s="83"/>
      <c r="AB2604" s="75"/>
      <c r="AC2604" s="75"/>
      <c r="AD2604" s="75"/>
      <c r="AE2604" s="75"/>
      <c r="AF2604" s="75"/>
      <c r="AG2604" s="75"/>
      <c r="AH2604" s="75"/>
      <c r="AI2604" s="75"/>
      <c r="AJ2604" s="82">
        <f>MIN(AI2608:AI2610)</f>
        <v>0</v>
      </c>
      <c r="AK2604" s="83"/>
      <c r="AL2604" s="83"/>
      <c r="AM2604" s="75"/>
      <c r="AN2604" s="75"/>
      <c r="AO2604" s="75"/>
      <c r="AP2604" s="75"/>
      <c r="AQ2604" s="75"/>
      <c r="AR2604" s="75"/>
      <c r="AS2604" s="75"/>
      <c r="AT2604" s="75"/>
      <c r="AU2604" s="75"/>
      <c r="AV2604" s="75"/>
      <c r="AW2604" s="82">
        <f>MIN(AV2608:AV2610)</f>
        <v>25</v>
      </c>
      <c r="AX2604" s="83"/>
      <c r="AY2604" s="83"/>
      <c r="AZ2604" s="79"/>
      <c r="BA2604" s="80"/>
      <c r="BB2604" s="71"/>
      <c r="BC2604" s="95"/>
      <c r="BD2604" s="41">
        <v>4</v>
      </c>
      <c r="BE2604" s="52">
        <v>47</v>
      </c>
      <c r="BF2604" s="103">
        <v>4731</v>
      </c>
      <c r="BG2604" s="278" t="s">
        <v>48</v>
      </c>
    </row>
    <row r="2605" spans="1:59" s="63" customFormat="1" ht="12.75" x14ac:dyDescent="0.2">
      <c r="A2605" s="196">
        <v>4</v>
      </c>
      <c r="B2605" s="197" t="s">
        <v>422</v>
      </c>
      <c r="C2605" s="208">
        <v>47</v>
      </c>
      <c r="D2605" s="209" t="s">
        <v>729</v>
      </c>
      <c r="E2605" s="212">
        <v>4731</v>
      </c>
      <c r="F2605" s="213" t="s">
        <v>1280</v>
      </c>
      <c r="G2605" s="231" t="s">
        <v>729</v>
      </c>
      <c r="H2605" s="81" t="s">
        <v>49</v>
      </c>
      <c r="I2605" s="223"/>
      <c r="J2605" s="73"/>
      <c r="K2605" s="73"/>
      <c r="L2605" s="73"/>
      <c r="M2605" s="74"/>
      <c r="N2605" s="247"/>
      <c r="O2605" s="306"/>
      <c r="P2605" s="105"/>
      <c r="Q2605" s="75"/>
      <c r="R2605" s="75"/>
      <c r="S2605" s="75"/>
      <c r="T2605" s="75"/>
      <c r="U2605" s="75"/>
      <c r="V2605" s="75"/>
      <c r="W2605" s="75"/>
      <c r="X2605" s="75"/>
      <c r="Y2605" s="84">
        <f>IF(ISNUMBER(AVERAGE(X2608:X2610)),AVERAGE(X2608:X2610),0)</f>
        <v>8333.3333333333339</v>
      </c>
      <c r="Z2605" s="83"/>
      <c r="AA2605" s="83"/>
      <c r="AB2605" s="75"/>
      <c r="AC2605" s="75"/>
      <c r="AD2605" s="75"/>
      <c r="AE2605" s="75"/>
      <c r="AF2605" s="75"/>
      <c r="AG2605" s="75"/>
      <c r="AH2605" s="75"/>
      <c r="AI2605" s="75"/>
      <c r="AJ2605" s="84">
        <f>IF(ISNUMBER(AVERAGE(AI2608:AI2610)),AVERAGE(AI2608:AI2610),0)</f>
        <v>0</v>
      </c>
      <c r="AK2605" s="83"/>
      <c r="AL2605" s="83"/>
      <c r="AM2605" s="75"/>
      <c r="AN2605" s="75"/>
      <c r="AO2605" s="75"/>
      <c r="AP2605" s="75"/>
      <c r="AQ2605" s="75"/>
      <c r="AR2605" s="75"/>
      <c r="AS2605" s="75"/>
      <c r="AT2605" s="75"/>
      <c r="AU2605" s="75"/>
      <c r="AV2605" s="75"/>
      <c r="AW2605" s="84">
        <f>IF(ISNUMBER(AVERAGE(AV2608:AV2610)),AVERAGE(AV2608:AV2610),0)</f>
        <v>58.333333333333336</v>
      </c>
      <c r="AX2605" s="83"/>
      <c r="AY2605" s="83"/>
      <c r="AZ2605" s="79"/>
      <c r="BA2605" s="80"/>
      <c r="BB2605" s="71"/>
      <c r="BC2605" s="95"/>
      <c r="BD2605" s="41">
        <v>4</v>
      </c>
      <c r="BE2605" s="52">
        <v>47</v>
      </c>
      <c r="BF2605" s="103">
        <v>4731</v>
      </c>
      <c r="BG2605" s="278" t="s">
        <v>49</v>
      </c>
    </row>
    <row r="2606" spans="1:59" s="63" customFormat="1" ht="12.75" x14ac:dyDescent="0.2">
      <c r="A2606" s="196">
        <v>4</v>
      </c>
      <c r="B2606" s="197" t="s">
        <v>422</v>
      </c>
      <c r="C2606" s="208">
        <v>47</v>
      </c>
      <c r="D2606" s="209" t="s">
        <v>729</v>
      </c>
      <c r="E2606" s="212">
        <v>4731</v>
      </c>
      <c r="F2606" s="213" t="s">
        <v>1280</v>
      </c>
      <c r="G2606" s="231" t="s">
        <v>729</v>
      </c>
      <c r="H2606" s="81" t="s">
        <v>50</v>
      </c>
      <c r="I2606" s="223"/>
      <c r="J2606" s="73"/>
      <c r="K2606" s="73"/>
      <c r="L2606" s="73"/>
      <c r="M2606" s="74"/>
      <c r="N2606" s="247"/>
      <c r="O2606" s="306"/>
      <c r="P2606" s="105"/>
      <c r="Q2606" s="75"/>
      <c r="R2606" s="75"/>
      <c r="S2606" s="75"/>
      <c r="T2606" s="75"/>
      <c r="U2606" s="75"/>
      <c r="V2606" s="75"/>
      <c r="W2606" s="75"/>
      <c r="X2606" s="75"/>
      <c r="Y2606" s="84">
        <f>MAX(X2608:X2610)</f>
        <v>25000</v>
      </c>
      <c r="Z2606" s="83"/>
      <c r="AA2606" s="83"/>
      <c r="AB2606" s="75"/>
      <c r="AC2606" s="75"/>
      <c r="AD2606" s="75"/>
      <c r="AE2606" s="75"/>
      <c r="AF2606" s="75"/>
      <c r="AG2606" s="75"/>
      <c r="AH2606" s="75"/>
      <c r="AI2606" s="75"/>
      <c r="AJ2606" s="84">
        <f>MAX(AI2608:AI2610)</f>
        <v>0</v>
      </c>
      <c r="AK2606" s="83"/>
      <c r="AL2606" s="83"/>
      <c r="AM2606" s="75"/>
      <c r="AN2606" s="75"/>
      <c r="AO2606" s="75"/>
      <c r="AP2606" s="75"/>
      <c r="AQ2606" s="75"/>
      <c r="AR2606" s="75"/>
      <c r="AS2606" s="75"/>
      <c r="AT2606" s="75"/>
      <c r="AU2606" s="75"/>
      <c r="AV2606" s="75"/>
      <c r="AW2606" s="84">
        <f>MAX(AV2608:AV2610)</f>
        <v>100</v>
      </c>
      <c r="AX2606" s="83"/>
      <c r="AY2606" s="83"/>
      <c r="AZ2606" s="79"/>
      <c r="BA2606" s="80"/>
      <c r="BB2606" s="71"/>
      <c r="BC2606" s="95"/>
      <c r="BD2606" s="41">
        <v>4</v>
      </c>
      <c r="BE2606" s="52">
        <v>47</v>
      </c>
      <c r="BF2606" s="103">
        <v>4731</v>
      </c>
      <c r="BG2606" s="278" t="s">
        <v>50</v>
      </c>
    </row>
    <row r="2607" spans="1:59" s="63" customFormat="1" ht="12.75" x14ac:dyDescent="0.2">
      <c r="A2607" s="196">
        <v>4</v>
      </c>
      <c r="B2607" s="197" t="s">
        <v>422</v>
      </c>
      <c r="C2607" s="208">
        <v>47</v>
      </c>
      <c r="D2607" s="209" t="s">
        <v>729</v>
      </c>
      <c r="E2607" s="212">
        <v>4731</v>
      </c>
      <c r="F2607" s="213" t="s">
        <v>1280</v>
      </c>
      <c r="G2607" s="231" t="s">
        <v>729</v>
      </c>
      <c r="H2607" s="85" t="s">
        <v>51</v>
      </c>
      <c r="I2607" s="223"/>
      <c r="J2607" s="73"/>
      <c r="K2607" s="73"/>
      <c r="L2607" s="73"/>
      <c r="M2607" s="74"/>
      <c r="N2607" s="248">
        <f>SUM(N2608:N2610)</f>
        <v>3</v>
      </c>
      <c r="O2607" s="293">
        <f>SUM(O2608:O2610)</f>
        <v>1</v>
      </c>
      <c r="P2607" s="292"/>
      <c r="Q2607" s="87"/>
      <c r="R2607" s="87"/>
      <c r="S2607" s="87"/>
      <c r="T2607" s="87"/>
      <c r="U2607" s="87"/>
      <c r="V2607" s="87"/>
      <c r="W2607" s="87"/>
      <c r="X2607" s="87"/>
      <c r="Y2607" s="88"/>
      <c r="Z2607" s="119">
        <f>SUM(Z2608:Z2610)</f>
        <v>8333.3333333333321</v>
      </c>
      <c r="AA2607" s="88"/>
      <c r="AB2607" s="87"/>
      <c r="AC2607" s="87"/>
      <c r="AD2607" s="87"/>
      <c r="AE2607" s="87"/>
      <c r="AF2607" s="87"/>
      <c r="AG2607" s="87"/>
      <c r="AH2607" s="87"/>
      <c r="AI2607" s="87"/>
      <c r="AJ2607" s="88"/>
      <c r="AK2607" s="119">
        <f>SUM(AK2608:AK2610)</f>
        <v>0</v>
      </c>
      <c r="AL2607" s="88"/>
      <c r="AM2607" s="87"/>
      <c r="AN2607" s="87"/>
      <c r="AO2607" s="87"/>
      <c r="AP2607" s="87"/>
      <c r="AQ2607" s="87"/>
      <c r="AR2607" s="87"/>
      <c r="AS2607" s="87"/>
      <c r="AT2607" s="87"/>
      <c r="AU2607" s="87"/>
      <c r="AV2607" s="87"/>
      <c r="AW2607" s="88"/>
      <c r="AX2607" s="119">
        <f>SUM(AX2608:AX2610)</f>
        <v>58.333333333333321</v>
      </c>
      <c r="AY2607" s="88"/>
      <c r="AZ2607" s="79"/>
      <c r="BA2607" s="80"/>
      <c r="BB2607" s="71"/>
      <c r="BC2607" s="95"/>
      <c r="BD2607" s="41">
        <v>4</v>
      </c>
      <c r="BE2607" s="52">
        <v>47</v>
      </c>
      <c r="BF2607" s="103">
        <v>4731</v>
      </c>
      <c r="BG2607" s="279" t="s">
        <v>51</v>
      </c>
    </row>
    <row r="2608" spans="1:59" s="63" customFormat="1" ht="12.75" x14ac:dyDescent="0.2">
      <c r="A2608" s="196">
        <v>4</v>
      </c>
      <c r="B2608" s="197" t="s">
        <v>422</v>
      </c>
      <c r="C2608" s="208">
        <v>47</v>
      </c>
      <c r="D2608" s="209" t="s">
        <v>729</v>
      </c>
      <c r="E2608" s="212">
        <v>4731</v>
      </c>
      <c r="F2608" s="213" t="s">
        <v>1280</v>
      </c>
      <c r="G2608" s="231" t="s">
        <v>729</v>
      </c>
      <c r="H2608" s="89" t="s">
        <v>52</v>
      </c>
      <c r="I2608" s="90" t="s">
        <v>291</v>
      </c>
      <c r="J2608" s="90"/>
      <c r="K2608" s="90" t="s">
        <v>129</v>
      </c>
      <c r="L2608" s="90"/>
      <c r="M2608" s="91"/>
      <c r="N2608" s="312">
        <v>1</v>
      </c>
      <c r="O2608" s="313">
        <f>N2608/N$2607</f>
        <v>0.33333333333333331</v>
      </c>
      <c r="P2608" s="104"/>
      <c r="Q2608" s="92"/>
      <c r="R2608" s="92"/>
      <c r="S2608" s="92"/>
      <c r="T2608" s="92"/>
      <c r="U2608" s="92"/>
      <c r="V2608" s="92"/>
      <c r="W2608" s="92">
        <v>1</v>
      </c>
      <c r="X2608" s="109">
        <f t="shared" ref="X2608:X2610" si="395">P2608*P$7+Q2608*Q$7+R2608*R$7+S2608*S$7+T2608*T$7+U2608*U$7+V2608*V$7+W2608*W$7</f>
        <v>25000</v>
      </c>
      <c r="Y2608" s="83"/>
      <c r="Z2608" s="110">
        <f t="shared" ref="Z2608:Z2610" si="396">X2608*$O2608</f>
        <v>8333.3333333333321</v>
      </c>
      <c r="AA2608" s="111"/>
      <c r="AB2608" s="92"/>
      <c r="AC2608" s="92"/>
      <c r="AD2608" s="92"/>
      <c r="AE2608" s="92"/>
      <c r="AF2608" s="92"/>
      <c r="AG2608" s="92"/>
      <c r="AH2608" s="92"/>
      <c r="AI2608" s="109">
        <f t="shared" ref="AI2608:AI2610" si="397">AB2608*AB$7+AC2608*AC$7+AD2608*AD$7+AE2608*AE$7+AF2608*AF$7+AG2608*AG$7+AH2608*AH$7</f>
        <v>0</v>
      </c>
      <c r="AJ2608" s="83"/>
      <c r="AK2608" s="110">
        <f t="shared" ref="AK2608:AK2610" si="398">AI2608*$O2608</f>
        <v>0</v>
      </c>
      <c r="AL2608" s="111"/>
      <c r="AM2608" s="92"/>
      <c r="AN2608" s="92"/>
      <c r="AO2608" s="92"/>
      <c r="AP2608" s="92">
        <v>1</v>
      </c>
      <c r="AQ2608" s="92"/>
      <c r="AR2608" s="92"/>
      <c r="AS2608" s="92"/>
      <c r="AT2608" s="92"/>
      <c r="AU2608" s="92"/>
      <c r="AV2608" s="109">
        <f t="shared" ref="AV2608:AV2610" si="399">AM2608*AM$7+AN2608*AN$7+AO2608*AO$7+AP2608*AP$7+AQ2608*AQ$7+AR2608*AR$7+AS2608*AS$7+AT2608*AT$7+AU2608*AU$7</f>
        <v>100</v>
      </c>
      <c r="AW2608" s="75"/>
      <c r="AX2608" s="110">
        <f t="shared" ref="AX2608:AX2610" si="400">AV2608*$O2608</f>
        <v>33.333333333333329</v>
      </c>
      <c r="AY2608" s="111"/>
      <c r="AZ2608" s="93"/>
      <c r="BA2608" s="94" t="s">
        <v>131</v>
      </c>
      <c r="BB2608" s="71"/>
      <c r="BC2608" s="95"/>
      <c r="BD2608" s="41">
        <v>4</v>
      </c>
      <c r="BE2608" s="52">
        <v>47</v>
      </c>
      <c r="BF2608" s="103">
        <v>4731</v>
      </c>
      <c r="BG2608" s="280" t="s">
        <v>52</v>
      </c>
    </row>
    <row r="2609" spans="1:59" s="63" customFormat="1" ht="12.75" x14ac:dyDescent="0.2">
      <c r="A2609" s="196">
        <v>4</v>
      </c>
      <c r="B2609" s="197" t="s">
        <v>422</v>
      </c>
      <c r="C2609" s="208">
        <v>47</v>
      </c>
      <c r="D2609" s="209" t="s">
        <v>729</v>
      </c>
      <c r="E2609" s="212">
        <v>4731</v>
      </c>
      <c r="F2609" s="213" t="s">
        <v>1280</v>
      </c>
      <c r="G2609" s="231" t="s">
        <v>729</v>
      </c>
      <c r="H2609" s="89"/>
      <c r="I2609" s="90" t="s">
        <v>290</v>
      </c>
      <c r="J2609" s="90"/>
      <c r="K2609" s="90" t="s">
        <v>64</v>
      </c>
      <c r="L2609" s="90" t="s">
        <v>136</v>
      </c>
      <c r="M2609" s="91"/>
      <c r="N2609" s="312">
        <v>1</v>
      </c>
      <c r="O2609" s="313">
        <f t="shared" ref="O2609:O2610" si="401">N2609/N$2607</f>
        <v>0.33333333333333331</v>
      </c>
      <c r="P2609" s="104"/>
      <c r="Q2609" s="92"/>
      <c r="R2609" s="92"/>
      <c r="S2609" s="92"/>
      <c r="T2609" s="92"/>
      <c r="U2609" s="92"/>
      <c r="V2609" s="92"/>
      <c r="W2609" s="92"/>
      <c r="X2609" s="109">
        <f t="shared" si="395"/>
        <v>0</v>
      </c>
      <c r="Y2609" s="83"/>
      <c r="Z2609" s="110">
        <f t="shared" si="396"/>
        <v>0</v>
      </c>
      <c r="AA2609" s="111"/>
      <c r="AB2609" s="92"/>
      <c r="AC2609" s="92"/>
      <c r="AD2609" s="92"/>
      <c r="AE2609" s="92"/>
      <c r="AF2609" s="92"/>
      <c r="AG2609" s="92"/>
      <c r="AH2609" s="92"/>
      <c r="AI2609" s="109">
        <f t="shared" si="397"/>
        <v>0</v>
      </c>
      <c r="AJ2609" s="83"/>
      <c r="AK2609" s="110">
        <f t="shared" si="398"/>
        <v>0</v>
      </c>
      <c r="AL2609" s="111"/>
      <c r="AM2609" s="92"/>
      <c r="AN2609" s="92">
        <v>1</v>
      </c>
      <c r="AO2609" s="92"/>
      <c r="AP2609" s="92"/>
      <c r="AQ2609" s="92"/>
      <c r="AR2609" s="92"/>
      <c r="AS2609" s="92"/>
      <c r="AT2609" s="92"/>
      <c r="AU2609" s="92"/>
      <c r="AV2609" s="109">
        <f t="shared" si="399"/>
        <v>25</v>
      </c>
      <c r="AW2609" s="75"/>
      <c r="AX2609" s="110">
        <f t="shared" si="400"/>
        <v>8.3333333333333321</v>
      </c>
      <c r="AY2609" s="111"/>
      <c r="AZ2609" s="93"/>
      <c r="BA2609" s="94" t="s">
        <v>131</v>
      </c>
      <c r="BB2609" s="71"/>
      <c r="BC2609" s="95"/>
      <c r="BD2609" s="41">
        <v>4</v>
      </c>
      <c r="BE2609" s="52">
        <v>47</v>
      </c>
      <c r="BF2609" s="103">
        <v>4731</v>
      </c>
      <c r="BG2609" s="280" t="s">
        <v>52</v>
      </c>
    </row>
    <row r="2610" spans="1:59" s="63" customFormat="1" ht="12.75" x14ac:dyDescent="0.2">
      <c r="A2610" s="196">
        <v>4</v>
      </c>
      <c r="B2610" s="197" t="s">
        <v>422</v>
      </c>
      <c r="C2610" s="208">
        <v>47</v>
      </c>
      <c r="D2610" s="209" t="s">
        <v>729</v>
      </c>
      <c r="E2610" s="212">
        <v>4731</v>
      </c>
      <c r="F2610" s="213" t="s">
        <v>1280</v>
      </c>
      <c r="G2610" s="231" t="s">
        <v>729</v>
      </c>
      <c r="H2610" s="89"/>
      <c r="I2610" s="90" t="s">
        <v>916</v>
      </c>
      <c r="J2610" s="90"/>
      <c r="K2610" s="90" t="s">
        <v>64</v>
      </c>
      <c r="L2610" s="90" t="s">
        <v>119</v>
      </c>
      <c r="M2610" s="91"/>
      <c r="N2610" s="312">
        <v>1</v>
      </c>
      <c r="O2610" s="313">
        <f t="shared" si="401"/>
        <v>0.33333333333333331</v>
      </c>
      <c r="P2610" s="104"/>
      <c r="Q2610" s="92"/>
      <c r="R2610" s="92"/>
      <c r="S2610" s="92"/>
      <c r="T2610" s="92"/>
      <c r="U2610" s="92"/>
      <c r="V2610" s="92"/>
      <c r="W2610" s="92"/>
      <c r="X2610" s="109">
        <f t="shared" si="395"/>
        <v>0</v>
      </c>
      <c r="Y2610" s="83"/>
      <c r="Z2610" s="110">
        <f t="shared" si="396"/>
        <v>0</v>
      </c>
      <c r="AA2610" s="111"/>
      <c r="AB2610" s="92"/>
      <c r="AC2610" s="92"/>
      <c r="AD2610" s="92"/>
      <c r="AE2610" s="92"/>
      <c r="AF2610" s="92"/>
      <c r="AG2610" s="92"/>
      <c r="AH2610" s="92"/>
      <c r="AI2610" s="109">
        <f t="shared" si="397"/>
        <v>0</v>
      </c>
      <c r="AJ2610" s="83"/>
      <c r="AK2610" s="110">
        <f t="shared" si="398"/>
        <v>0</v>
      </c>
      <c r="AL2610" s="111"/>
      <c r="AM2610" s="92"/>
      <c r="AN2610" s="92"/>
      <c r="AO2610" s="92">
        <v>1</v>
      </c>
      <c r="AP2610" s="92"/>
      <c r="AQ2610" s="92"/>
      <c r="AR2610" s="92"/>
      <c r="AS2610" s="92"/>
      <c r="AT2610" s="92"/>
      <c r="AU2610" s="92"/>
      <c r="AV2610" s="109">
        <f t="shared" si="399"/>
        <v>50</v>
      </c>
      <c r="AW2610" s="75"/>
      <c r="AX2610" s="110">
        <f t="shared" si="400"/>
        <v>16.666666666666664</v>
      </c>
      <c r="AY2610" s="111"/>
      <c r="AZ2610" s="93"/>
      <c r="BA2610" s="94" t="s">
        <v>131</v>
      </c>
      <c r="BB2610" s="71"/>
      <c r="BC2610" s="95"/>
      <c r="BD2610" s="41">
        <v>4</v>
      </c>
      <c r="BE2610" s="52">
        <v>47</v>
      </c>
      <c r="BF2610" s="103">
        <v>4731</v>
      </c>
      <c r="BG2610" s="280" t="s">
        <v>52</v>
      </c>
    </row>
    <row r="2611" spans="1:59" s="63" customFormat="1" ht="12.75" x14ac:dyDescent="0.2">
      <c r="A2611" s="196">
        <v>4</v>
      </c>
      <c r="B2611" s="197" t="s">
        <v>422</v>
      </c>
      <c r="C2611" s="208">
        <v>47</v>
      </c>
      <c r="D2611" s="209" t="s">
        <v>729</v>
      </c>
      <c r="E2611" s="212">
        <v>4731</v>
      </c>
      <c r="F2611" s="213" t="s">
        <v>1280</v>
      </c>
      <c r="G2611" s="231" t="s">
        <v>729</v>
      </c>
      <c r="H2611" s="65"/>
      <c r="I2611" s="222"/>
      <c r="J2611" s="66"/>
      <c r="K2611" s="66"/>
      <c r="L2611" s="66"/>
      <c r="M2611" s="64"/>
      <c r="N2611" s="304"/>
      <c r="O2611" s="305"/>
      <c r="P2611" s="127"/>
      <c r="Q2611" s="67"/>
      <c r="R2611" s="67"/>
      <c r="S2611" s="67"/>
      <c r="T2611" s="67"/>
      <c r="U2611" s="67"/>
      <c r="V2611" s="67"/>
      <c r="W2611" s="67"/>
      <c r="X2611" s="67"/>
      <c r="Y2611" s="68"/>
      <c r="Z2611" s="68"/>
      <c r="AA2611" s="68"/>
      <c r="AB2611" s="67"/>
      <c r="AC2611" s="67"/>
      <c r="AD2611" s="67"/>
      <c r="AE2611" s="67"/>
      <c r="AF2611" s="67"/>
      <c r="AG2611" s="67"/>
      <c r="AH2611" s="67"/>
      <c r="AI2611" s="67"/>
      <c r="AJ2611" s="68"/>
      <c r="AK2611" s="68"/>
      <c r="AL2611" s="68"/>
      <c r="AM2611" s="67"/>
      <c r="AN2611" s="67"/>
      <c r="AO2611" s="67"/>
      <c r="AP2611" s="67"/>
      <c r="AQ2611" s="67"/>
      <c r="AR2611" s="67"/>
      <c r="AS2611" s="67"/>
      <c r="AT2611" s="67"/>
      <c r="AU2611" s="67"/>
      <c r="AV2611" s="67"/>
      <c r="AW2611" s="67"/>
      <c r="AX2611" s="68"/>
      <c r="AY2611" s="68"/>
      <c r="AZ2611" s="69"/>
      <c r="BA2611" s="70"/>
      <c r="BB2611" s="71"/>
      <c r="BC2611" s="95"/>
      <c r="BD2611" s="41">
        <v>4</v>
      </c>
      <c r="BE2611" s="52">
        <v>47</v>
      </c>
      <c r="BF2611" s="103">
        <v>4731</v>
      </c>
      <c r="BG2611" s="275"/>
    </row>
    <row r="2612" spans="1:59" s="63" customFormat="1" ht="12.75" x14ac:dyDescent="0.2">
      <c r="A2612" s="196">
        <v>4</v>
      </c>
      <c r="B2612" s="197" t="s">
        <v>422</v>
      </c>
      <c r="C2612" s="208">
        <v>47</v>
      </c>
      <c r="D2612" s="209" t="s">
        <v>729</v>
      </c>
      <c r="E2612" s="212">
        <v>4731</v>
      </c>
      <c r="F2612" s="213" t="s">
        <v>1280</v>
      </c>
      <c r="G2612" s="232"/>
      <c r="H2612" s="97"/>
      <c r="I2612" s="224"/>
      <c r="J2612" s="98"/>
      <c r="K2612" s="98"/>
      <c r="L2612" s="98"/>
      <c r="M2612" s="96"/>
      <c r="N2612" s="307"/>
      <c r="O2612" s="246"/>
      <c r="P2612" s="124"/>
      <c r="Q2612" s="99"/>
      <c r="R2612" s="99"/>
      <c r="S2612" s="99"/>
      <c r="T2612" s="99"/>
      <c r="U2612" s="99"/>
      <c r="V2612" s="99"/>
      <c r="W2612" s="99"/>
      <c r="X2612" s="99"/>
      <c r="Y2612" s="100"/>
      <c r="Z2612" s="100"/>
      <c r="AA2612" s="100"/>
      <c r="AB2612" s="99"/>
      <c r="AC2612" s="99"/>
      <c r="AD2612" s="99"/>
      <c r="AE2612" s="99"/>
      <c r="AF2612" s="99"/>
      <c r="AG2612" s="99"/>
      <c r="AH2612" s="99"/>
      <c r="AI2612" s="99"/>
      <c r="AJ2612" s="100"/>
      <c r="AK2612" s="100"/>
      <c r="AL2612" s="100"/>
      <c r="AM2612" s="99"/>
      <c r="AN2612" s="99"/>
      <c r="AO2612" s="99"/>
      <c r="AP2612" s="99"/>
      <c r="AQ2612" s="99"/>
      <c r="AR2612" s="99"/>
      <c r="AS2612" s="99"/>
      <c r="AT2612" s="99"/>
      <c r="AU2612" s="99"/>
      <c r="AV2612" s="99"/>
      <c r="AW2612" s="99"/>
      <c r="AX2612" s="100"/>
      <c r="AY2612" s="100"/>
      <c r="AZ2612" s="101"/>
      <c r="BA2612" s="102"/>
      <c r="BB2612" s="95"/>
      <c r="BC2612" s="95"/>
      <c r="BD2612" s="41">
        <v>4</v>
      </c>
      <c r="BE2612" s="52">
        <v>47</v>
      </c>
      <c r="BF2612" s="103">
        <v>4731</v>
      </c>
      <c r="BG2612" s="277"/>
    </row>
    <row r="2613" spans="1:59" s="53" customFormat="1" ht="18.75" x14ac:dyDescent="0.3">
      <c r="A2613" s="202">
        <v>4</v>
      </c>
      <c r="B2613" s="203" t="s">
        <v>422</v>
      </c>
      <c r="C2613" s="205">
        <v>48</v>
      </c>
      <c r="D2613" s="206" t="s">
        <v>929</v>
      </c>
      <c r="E2613" s="207"/>
      <c r="F2613" s="207"/>
      <c r="G2613" s="229"/>
      <c r="H2613" s="44"/>
      <c r="I2613" s="226"/>
      <c r="J2613" s="192"/>
      <c r="K2613" s="192"/>
      <c r="L2613" s="192"/>
      <c r="M2613" s="194"/>
      <c r="N2613" s="302"/>
      <c r="O2613" s="298"/>
      <c r="P2613" s="47"/>
      <c r="Q2613" s="47"/>
      <c r="R2613" s="47"/>
      <c r="S2613" s="47"/>
      <c r="T2613" s="47"/>
      <c r="U2613" s="47"/>
      <c r="V2613" s="47"/>
      <c r="W2613" s="47"/>
      <c r="X2613" s="47"/>
      <c r="Y2613" s="48"/>
      <c r="Z2613" s="48"/>
      <c r="AA2613" s="48"/>
      <c r="AB2613" s="47"/>
      <c r="AC2613" s="47"/>
      <c r="AD2613" s="47"/>
      <c r="AE2613" s="47"/>
      <c r="AF2613" s="47"/>
      <c r="AG2613" s="47"/>
      <c r="AH2613" s="47"/>
      <c r="AI2613" s="47"/>
      <c r="AJ2613" s="48"/>
      <c r="AK2613" s="48"/>
      <c r="AL2613" s="48"/>
      <c r="AM2613" s="47"/>
      <c r="AN2613" s="47"/>
      <c r="AO2613" s="47"/>
      <c r="AP2613" s="47"/>
      <c r="AQ2613" s="47"/>
      <c r="AR2613" s="47"/>
      <c r="AS2613" s="47"/>
      <c r="AT2613" s="47"/>
      <c r="AU2613" s="47"/>
      <c r="AV2613" s="47"/>
      <c r="AW2613" s="47"/>
      <c r="AX2613" s="48"/>
      <c r="AY2613" s="333"/>
      <c r="AZ2613" s="49"/>
      <c r="BA2613" s="50"/>
      <c r="BB2613" s="51"/>
      <c r="BC2613" s="45"/>
      <c r="BD2613" s="41">
        <v>4</v>
      </c>
      <c r="BE2613" s="52">
        <v>48</v>
      </c>
      <c r="BF2613" s="52" t="s">
        <v>929</v>
      </c>
      <c r="BG2613" s="273"/>
    </row>
    <row r="2614" spans="1:59" x14ac:dyDescent="0.25">
      <c r="A2614" s="196">
        <v>4</v>
      </c>
      <c r="B2614" s="197" t="s">
        <v>422</v>
      </c>
      <c r="C2614" s="208">
        <v>48</v>
      </c>
      <c r="D2614" s="209" t="s">
        <v>929</v>
      </c>
      <c r="E2614" s="212">
        <v>4851</v>
      </c>
      <c r="F2614" s="213" t="s">
        <v>1234</v>
      </c>
      <c r="G2614" s="234"/>
      <c r="H2614" s="138"/>
      <c r="I2614" s="224"/>
      <c r="J2614" s="98"/>
      <c r="K2614" s="98"/>
      <c r="L2614" s="98"/>
      <c r="M2614" s="137"/>
      <c r="N2614" s="322"/>
      <c r="O2614" s="323"/>
      <c r="P2614" s="139"/>
      <c r="Q2614" s="139"/>
      <c r="R2614" s="139"/>
      <c r="S2614" s="139"/>
      <c r="T2614" s="139"/>
      <c r="U2614" s="139"/>
      <c r="V2614" s="139"/>
      <c r="W2614" s="139"/>
      <c r="X2614" s="139"/>
      <c r="Y2614" s="100"/>
      <c r="Z2614" s="125"/>
      <c r="AA2614" s="125"/>
      <c r="AB2614" s="139"/>
      <c r="AC2614" s="139"/>
      <c r="AD2614" s="139"/>
      <c r="AE2614" s="139"/>
      <c r="AF2614" s="139"/>
      <c r="AG2614" s="139"/>
      <c r="AH2614" s="139"/>
      <c r="AI2614" s="139"/>
      <c r="AJ2614" s="100"/>
      <c r="AK2614" s="125"/>
      <c r="AL2614" s="125"/>
      <c r="AM2614" s="139"/>
      <c r="AN2614" s="139"/>
      <c r="AO2614" s="139"/>
      <c r="AP2614" s="139"/>
      <c r="AQ2614" s="139"/>
      <c r="AR2614" s="139"/>
      <c r="AS2614" s="139"/>
      <c r="AT2614" s="139"/>
      <c r="AU2614" s="139"/>
      <c r="AV2614" s="139"/>
      <c r="AW2614" s="99"/>
      <c r="AX2614" s="125"/>
      <c r="AY2614" s="100"/>
      <c r="AZ2614" s="140"/>
      <c r="BA2614" s="141"/>
      <c r="BB2614" s="136"/>
      <c r="BC2614" s="136"/>
      <c r="BD2614" s="41">
        <v>4</v>
      </c>
      <c r="BE2614" s="52">
        <v>48</v>
      </c>
      <c r="BF2614" s="103">
        <v>4851</v>
      </c>
      <c r="BG2614" s="283"/>
    </row>
    <row r="2615" spans="1:59" s="63" customFormat="1" ht="12.75" x14ac:dyDescent="0.2">
      <c r="A2615" s="196">
        <v>4</v>
      </c>
      <c r="B2615" s="197" t="s">
        <v>422</v>
      </c>
      <c r="C2615" s="208">
        <v>48</v>
      </c>
      <c r="D2615" s="209" t="s">
        <v>929</v>
      </c>
      <c r="E2615" s="212">
        <v>4851</v>
      </c>
      <c r="F2615" s="213" t="s">
        <v>1234</v>
      </c>
      <c r="G2615" s="232"/>
      <c r="H2615" s="97"/>
      <c r="I2615" s="224"/>
      <c r="J2615" s="98"/>
      <c r="K2615" s="98"/>
      <c r="L2615" s="98"/>
      <c r="M2615" s="96"/>
      <c r="N2615" s="307"/>
      <c r="O2615" s="246"/>
      <c r="P2615" s="124"/>
      <c r="Q2615" s="99"/>
      <c r="R2615" s="99"/>
      <c r="S2615" s="99"/>
      <c r="T2615" s="99"/>
      <c r="U2615" s="99"/>
      <c r="V2615" s="99"/>
      <c r="W2615" s="99"/>
      <c r="X2615" s="99"/>
      <c r="Y2615" s="100"/>
      <c r="Z2615" s="100"/>
      <c r="AA2615" s="100"/>
      <c r="AB2615" s="99"/>
      <c r="AC2615" s="99"/>
      <c r="AD2615" s="99"/>
      <c r="AE2615" s="99"/>
      <c r="AF2615" s="99"/>
      <c r="AG2615" s="99"/>
      <c r="AH2615" s="99"/>
      <c r="AI2615" s="99"/>
      <c r="AJ2615" s="100"/>
      <c r="AK2615" s="100"/>
      <c r="AL2615" s="100"/>
      <c r="AM2615" s="99"/>
      <c r="AN2615" s="99"/>
      <c r="AO2615" s="99"/>
      <c r="AP2615" s="99"/>
      <c r="AQ2615" s="99"/>
      <c r="AR2615" s="99"/>
      <c r="AS2615" s="99"/>
      <c r="AT2615" s="99"/>
      <c r="AU2615" s="99"/>
      <c r="AV2615" s="99"/>
      <c r="AW2615" s="99"/>
      <c r="AX2615" s="100"/>
      <c r="AY2615" s="100"/>
      <c r="AZ2615" s="101"/>
      <c r="BA2615" s="102"/>
      <c r="BB2615" s="95"/>
      <c r="BC2615" s="95"/>
      <c r="BD2615" s="41">
        <v>4</v>
      </c>
      <c r="BE2615" s="52">
        <v>48</v>
      </c>
      <c r="BF2615" s="103">
        <v>4851</v>
      </c>
      <c r="BG2615" s="277"/>
    </row>
    <row r="2616" spans="1:59" s="63" customFormat="1" ht="12.75" x14ac:dyDescent="0.2">
      <c r="A2616" s="196">
        <v>4</v>
      </c>
      <c r="B2616" s="197" t="s">
        <v>422</v>
      </c>
      <c r="C2616" s="208">
        <v>48</v>
      </c>
      <c r="D2616" s="209" t="s">
        <v>929</v>
      </c>
      <c r="E2616" s="212">
        <v>4851</v>
      </c>
      <c r="F2616" s="213" t="s">
        <v>1234</v>
      </c>
      <c r="G2616" s="231"/>
      <c r="H2616" s="65"/>
      <c r="I2616" s="222"/>
      <c r="J2616" s="66"/>
      <c r="K2616" s="66"/>
      <c r="L2616" s="66"/>
      <c r="M2616" s="64"/>
      <c r="N2616" s="304"/>
      <c r="O2616" s="305"/>
      <c r="P2616" s="127"/>
      <c r="Q2616" s="67"/>
      <c r="R2616" s="67"/>
      <c r="S2616" s="67"/>
      <c r="T2616" s="67"/>
      <c r="U2616" s="67"/>
      <c r="V2616" s="67"/>
      <c r="W2616" s="67"/>
      <c r="X2616" s="67"/>
      <c r="Y2616" s="68"/>
      <c r="Z2616" s="68"/>
      <c r="AA2616" s="68"/>
      <c r="AB2616" s="67"/>
      <c r="AC2616" s="67"/>
      <c r="AD2616" s="67"/>
      <c r="AE2616" s="67"/>
      <c r="AF2616" s="67"/>
      <c r="AG2616" s="67"/>
      <c r="AH2616" s="67"/>
      <c r="AI2616" s="67"/>
      <c r="AJ2616" s="68"/>
      <c r="AK2616" s="68"/>
      <c r="AL2616" s="68"/>
      <c r="AM2616" s="67"/>
      <c r="AN2616" s="67"/>
      <c r="AO2616" s="67"/>
      <c r="AP2616" s="67"/>
      <c r="AQ2616" s="67"/>
      <c r="AR2616" s="67"/>
      <c r="AS2616" s="67"/>
      <c r="AT2616" s="67"/>
      <c r="AU2616" s="67"/>
      <c r="AV2616" s="67"/>
      <c r="AW2616" s="67"/>
      <c r="AX2616" s="68"/>
      <c r="AY2616" s="68"/>
      <c r="AZ2616" s="69"/>
      <c r="BA2616" s="70"/>
      <c r="BB2616" s="71"/>
      <c r="BC2616" s="95"/>
      <c r="BD2616" s="41">
        <v>4</v>
      </c>
      <c r="BE2616" s="52">
        <v>48</v>
      </c>
      <c r="BF2616" s="103">
        <v>4851</v>
      </c>
      <c r="BG2616" s="275"/>
    </row>
    <row r="2617" spans="1:59" s="63" customFormat="1" ht="12.75" x14ac:dyDescent="0.2">
      <c r="A2617" s="196">
        <v>4</v>
      </c>
      <c r="B2617" s="197" t="s">
        <v>422</v>
      </c>
      <c r="C2617" s="208">
        <v>48</v>
      </c>
      <c r="D2617" s="209" t="s">
        <v>929</v>
      </c>
      <c r="E2617" s="212">
        <v>4851</v>
      </c>
      <c r="F2617" s="213" t="s">
        <v>1234</v>
      </c>
      <c r="G2617" s="231"/>
      <c r="H2617" s="72" t="s">
        <v>47</v>
      </c>
      <c r="I2617" s="223"/>
      <c r="J2617" s="73"/>
      <c r="K2617" s="73"/>
      <c r="L2617" s="73"/>
      <c r="M2617" s="74"/>
      <c r="N2617" s="247"/>
      <c r="O2617" s="306"/>
      <c r="P2617" s="105"/>
      <c r="Q2617" s="75"/>
      <c r="R2617" s="75"/>
      <c r="S2617" s="75"/>
      <c r="T2617" s="75"/>
      <c r="U2617" s="75"/>
      <c r="V2617" s="75"/>
      <c r="W2617" s="75"/>
      <c r="X2617" s="75"/>
      <c r="Y2617" s="76">
        <f>IF(ISNUMBER(VLOOKUP(Y2619,P$7:W$7,MATCH(Y2619,P$7:W$7))),VLOOKUP(Y2619,P$7:W$7,MATCH(Y2619,P$7:W$7)),IF(N2621=0,"No Data",IF(Y2619&gt;0,"&lt;100",0)))</f>
        <v>0</v>
      </c>
      <c r="Z2617" s="77">
        <f>IF(ISNUMBER(VLOOKUP(Z2621,P$7:W$7,MATCH(Z2621,P$7:W$7))),VLOOKUP(Z2621,P$7:W$7,MATCH(Z2621,P$7:W$7)),IF(N2621=0,"No Data",IF(Z2621&gt;0,"&lt;100",0)))</f>
        <v>0</v>
      </c>
      <c r="AA2617" s="106">
        <f>IF(ISNUMBER(Z2617),Z2617,0)</f>
        <v>0</v>
      </c>
      <c r="AB2617" s="75"/>
      <c r="AC2617" s="75"/>
      <c r="AD2617" s="75"/>
      <c r="AE2617" s="75"/>
      <c r="AF2617" s="75"/>
      <c r="AG2617" s="75"/>
      <c r="AH2617" s="75"/>
      <c r="AI2617" s="75"/>
      <c r="AJ2617" s="76">
        <f>IF(ISNUMBER(VLOOKUP(AJ2619,AB$7:AH$7,MATCH(AJ2619,AB$7:AH$7))),VLOOKUP(AJ2619,AB$7:AH$7,MATCH(AJ2619,AB$7:AH$7)),IF(N2621=0,"No Data",IF(AJ2619&gt;0,"&lt;50",0)))</f>
        <v>0</v>
      </c>
      <c r="AK2617" s="77">
        <f>IF(ISNUMBER(VLOOKUP(AK2621,AB$7:AH$7,MATCH(AK2621,AB$7:AH$7))),VLOOKUP(AK2621,AB$7:AH$7,MATCH(AK2621,AB$7:AH$7)),IF(N2621=0,"No Data",IF(AK2621&gt;0,"&lt;50",0)))</f>
        <v>0</v>
      </c>
      <c r="AL2617" s="106">
        <f>IF(ISNUMBER(AK2617),AK2617,0)</f>
        <v>0</v>
      </c>
      <c r="AM2617" s="75"/>
      <c r="AN2617" s="75"/>
      <c r="AO2617" s="75"/>
      <c r="AP2617" s="75"/>
      <c r="AQ2617" s="75"/>
      <c r="AR2617" s="75"/>
      <c r="AS2617" s="75"/>
      <c r="AT2617" s="75"/>
      <c r="AU2617" s="75"/>
      <c r="AV2617" s="75"/>
      <c r="AW2617" s="76">
        <f>IF(ISNUMBER(VLOOKUP(AW2619,AM$7:AU$7,MATCH(AW2619,AM$7:AU$7))),VLOOKUP(AW2619,AM$7:AU$7,MATCH(AW2619,AM$7:AU$7)),IF(N2621=0,"No Data",IF(AW2619&gt;0,"&lt;10",0)))</f>
        <v>25</v>
      </c>
      <c r="AX2617" s="77">
        <f>IF(ISNUMBER(VLOOKUP(AX2621,AM$7:AU$7,MATCH(AX2621,AM$7:AU$7))),VLOOKUP(AX2621,AM$7:AU$7,MATCH(AX2621,AM$7:AU$7)),IF(N2621=0,"No Data",IF(AX2621&gt;0,"&lt;10",0)))</f>
        <v>100</v>
      </c>
      <c r="AY2617" s="106">
        <f>IF(ISNUMBER(AX2617),AX2617,0)</f>
        <v>100</v>
      </c>
      <c r="AZ2617" s="79"/>
      <c r="BA2617" s="80"/>
      <c r="BB2617" s="71"/>
      <c r="BC2617" s="95"/>
      <c r="BD2617" s="41">
        <v>4</v>
      </c>
      <c r="BE2617" s="52">
        <v>48</v>
      </c>
      <c r="BF2617" s="103">
        <v>4851</v>
      </c>
      <c r="BG2617" s="276" t="s">
        <v>47</v>
      </c>
    </row>
    <row r="2618" spans="1:59" s="63" customFormat="1" ht="12.75" x14ac:dyDescent="0.2">
      <c r="A2618" s="196">
        <v>4</v>
      </c>
      <c r="B2618" s="197" t="s">
        <v>422</v>
      </c>
      <c r="C2618" s="208">
        <v>48</v>
      </c>
      <c r="D2618" s="209" t="s">
        <v>929</v>
      </c>
      <c r="E2618" s="212">
        <v>4851</v>
      </c>
      <c r="F2618" s="213" t="s">
        <v>1234</v>
      </c>
      <c r="G2618" s="231"/>
      <c r="H2618" s="81" t="s">
        <v>48</v>
      </c>
      <c r="I2618" s="223"/>
      <c r="J2618" s="73"/>
      <c r="K2618" s="73"/>
      <c r="L2618" s="73"/>
      <c r="M2618" s="74"/>
      <c r="N2618" s="247"/>
      <c r="O2618" s="306"/>
      <c r="P2618" s="105"/>
      <c r="Q2618" s="75"/>
      <c r="R2618" s="75"/>
      <c r="S2618" s="75"/>
      <c r="T2618" s="75"/>
      <c r="U2618" s="75"/>
      <c r="V2618" s="75"/>
      <c r="W2618" s="75"/>
      <c r="X2618" s="75"/>
      <c r="Y2618" s="82">
        <f>MIN(X2622:X2624)</f>
        <v>0</v>
      </c>
      <c r="Z2618" s="83"/>
      <c r="AA2618" s="83"/>
      <c r="AB2618" s="75"/>
      <c r="AC2618" s="75"/>
      <c r="AD2618" s="75"/>
      <c r="AE2618" s="75"/>
      <c r="AF2618" s="75"/>
      <c r="AG2618" s="75"/>
      <c r="AH2618" s="75"/>
      <c r="AI2618" s="75"/>
      <c r="AJ2618" s="82">
        <f>MIN(AI2622:AI2624)</f>
        <v>0</v>
      </c>
      <c r="AK2618" s="83"/>
      <c r="AL2618" s="83"/>
      <c r="AM2618" s="75"/>
      <c r="AN2618" s="75"/>
      <c r="AO2618" s="75"/>
      <c r="AP2618" s="75"/>
      <c r="AQ2618" s="75"/>
      <c r="AR2618" s="75"/>
      <c r="AS2618" s="75"/>
      <c r="AT2618" s="75"/>
      <c r="AU2618" s="75"/>
      <c r="AV2618" s="75"/>
      <c r="AW2618" s="82">
        <f>MIN(AV2622:AV2624)</f>
        <v>0</v>
      </c>
      <c r="AX2618" s="83"/>
      <c r="AY2618" s="83"/>
      <c r="AZ2618" s="79"/>
      <c r="BA2618" s="80"/>
      <c r="BB2618" s="71"/>
      <c r="BC2618" s="95"/>
      <c r="BD2618" s="41">
        <v>4</v>
      </c>
      <c r="BE2618" s="52">
        <v>48</v>
      </c>
      <c r="BF2618" s="103">
        <v>4851</v>
      </c>
      <c r="BG2618" s="278" t="s">
        <v>48</v>
      </c>
    </row>
    <row r="2619" spans="1:59" s="63" customFormat="1" ht="12.75" x14ac:dyDescent="0.2">
      <c r="A2619" s="196">
        <v>4</v>
      </c>
      <c r="B2619" s="197" t="s">
        <v>422</v>
      </c>
      <c r="C2619" s="208">
        <v>48</v>
      </c>
      <c r="D2619" s="209" t="s">
        <v>929</v>
      </c>
      <c r="E2619" s="212">
        <v>4851</v>
      </c>
      <c r="F2619" s="213" t="s">
        <v>1234</v>
      </c>
      <c r="G2619" s="231"/>
      <c r="H2619" s="81" t="s">
        <v>49</v>
      </c>
      <c r="I2619" s="223"/>
      <c r="J2619" s="73"/>
      <c r="K2619" s="73"/>
      <c r="L2619" s="73"/>
      <c r="M2619" s="74"/>
      <c r="N2619" s="247"/>
      <c r="O2619" s="306"/>
      <c r="P2619" s="105"/>
      <c r="Q2619" s="75"/>
      <c r="R2619" s="75"/>
      <c r="S2619" s="75"/>
      <c r="T2619" s="75"/>
      <c r="U2619" s="75"/>
      <c r="V2619" s="75"/>
      <c r="W2619" s="75"/>
      <c r="X2619" s="75"/>
      <c r="Y2619" s="84">
        <f>IF(ISNUMBER(AVERAGE(X2622:X2624)),AVERAGE(X2622:X2624),0)</f>
        <v>0</v>
      </c>
      <c r="Z2619" s="83"/>
      <c r="AA2619" s="83"/>
      <c r="AB2619" s="75"/>
      <c r="AC2619" s="75"/>
      <c r="AD2619" s="75"/>
      <c r="AE2619" s="75"/>
      <c r="AF2619" s="75"/>
      <c r="AG2619" s="75"/>
      <c r="AH2619" s="75"/>
      <c r="AI2619" s="75"/>
      <c r="AJ2619" s="84">
        <f>IF(ISNUMBER(AVERAGE(AI2622:AI2624)),AVERAGE(AI2622:AI2624),0)</f>
        <v>0</v>
      </c>
      <c r="AK2619" s="83"/>
      <c r="AL2619" s="83"/>
      <c r="AM2619" s="75"/>
      <c r="AN2619" s="75"/>
      <c r="AO2619" s="75"/>
      <c r="AP2619" s="75"/>
      <c r="AQ2619" s="75"/>
      <c r="AR2619" s="75"/>
      <c r="AS2619" s="75"/>
      <c r="AT2619" s="75"/>
      <c r="AU2619" s="75"/>
      <c r="AV2619" s="75"/>
      <c r="AW2619" s="84">
        <f>IF(ISNUMBER(AVERAGE(AV2622:AV2624)),AVERAGE(AV2622:AV2624),0)</f>
        <v>33.333333333333336</v>
      </c>
      <c r="AX2619" s="83"/>
      <c r="AY2619" s="83"/>
      <c r="AZ2619" s="79"/>
      <c r="BA2619" s="80"/>
      <c r="BB2619" s="71"/>
      <c r="BC2619" s="95"/>
      <c r="BD2619" s="41">
        <v>4</v>
      </c>
      <c r="BE2619" s="52">
        <v>48</v>
      </c>
      <c r="BF2619" s="103">
        <v>4851</v>
      </c>
      <c r="BG2619" s="278" t="s">
        <v>49</v>
      </c>
    </row>
    <row r="2620" spans="1:59" s="63" customFormat="1" ht="12.75" x14ac:dyDescent="0.2">
      <c r="A2620" s="196">
        <v>4</v>
      </c>
      <c r="B2620" s="197" t="s">
        <v>422</v>
      </c>
      <c r="C2620" s="208">
        <v>48</v>
      </c>
      <c r="D2620" s="209" t="s">
        <v>929</v>
      </c>
      <c r="E2620" s="212">
        <v>4851</v>
      </c>
      <c r="F2620" s="213" t="s">
        <v>1234</v>
      </c>
      <c r="G2620" s="231"/>
      <c r="H2620" s="81" t="s">
        <v>50</v>
      </c>
      <c r="I2620" s="223"/>
      <c r="J2620" s="73"/>
      <c r="K2620" s="73"/>
      <c r="L2620" s="73"/>
      <c r="M2620" s="74"/>
      <c r="N2620" s="247"/>
      <c r="O2620" s="306"/>
      <c r="P2620" s="105"/>
      <c r="Q2620" s="75"/>
      <c r="R2620" s="75"/>
      <c r="S2620" s="75"/>
      <c r="T2620" s="75"/>
      <c r="U2620" s="75"/>
      <c r="V2620" s="75"/>
      <c r="W2620" s="75"/>
      <c r="X2620" s="75"/>
      <c r="Y2620" s="84">
        <f>MAX(X2622:X2624)</f>
        <v>0</v>
      </c>
      <c r="Z2620" s="83"/>
      <c r="AA2620" s="83"/>
      <c r="AB2620" s="75"/>
      <c r="AC2620" s="75"/>
      <c r="AD2620" s="75"/>
      <c r="AE2620" s="75"/>
      <c r="AF2620" s="75"/>
      <c r="AG2620" s="75"/>
      <c r="AH2620" s="75"/>
      <c r="AI2620" s="75"/>
      <c r="AJ2620" s="84">
        <f>MAX(AI2622:AI2624)</f>
        <v>0</v>
      </c>
      <c r="AK2620" s="83"/>
      <c r="AL2620" s="83"/>
      <c r="AM2620" s="75"/>
      <c r="AN2620" s="75"/>
      <c r="AO2620" s="75"/>
      <c r="AP2620" s="75"/>
      <c r="AQ2620" s="75"/>
      <c r="AR2620" s="75"/>
      <c r="AS2620" s="75"/>
      <c r="AT2620" s="75"/>
      <c r="AU2620" s="75"/>
      <c r="AV2620" s="75"/>
      <c r="AW2620" s="84">
        <f>MAX(AV2622:AV2624)</f>
        <v>100</v>
      </c>
      <c r="AX2620" s="83"/>
      <c r="AY2620" s="83"/>
      <c r="AZ2620" s="79"/>
      <c r="BA2620" s="80"/>
      <c r="BB2620" s="71"/>
      <c r="BC2620" s="95"/>
      <c r="BD2620" s="41">
        <v>4</v>
      </c>
      <c r="BE2620" s="52">
        <v>48</v>
      </c>
      <c r="BF2620" s="103">
        <v>4851</v>
      </c>
      <c r="BG2620" s="278" t="s">
        <v>50</v>
      </c>
    </row>
    <row r="2621" spans="1:59" s="63" customFormat="1" ht="12.75" x14ac:dyDescent="0.2">
      <c r="A2621" s="196">
        <v>4</v>
      </c>
      <c r="B2621" s="197" t="s">
        <v>422</v>
      </c>
      <c r="C2621" s="208">
        <v>48</v>
      </c>
      <c r="D2621" s="209" t="s">
        <v>929</v>
      </c>
      <c r="E2621" s="212">
        <v>4851</v>
      </c>
      <c r="F2621" s="213" t="s">
        <v>1234</v>
      </c>
      <c r="G2621" s="231"/>
      <c r="H2621" s="85" t="s">
        <v>51</v>
      </c>
      <c r="I2621" s="223"/>
      <c r="J2621" s="73"/>
      <c r="K2621" s="73"/>
      <c r="L2621" s="73"/>
      <c r="M2621" s="74"/>
      <c r="N2621" s="248">
        <f>SUM(N2622:N2624)</f>
        <v>1</v>
      </c>
      <c r="O2621" s="293">
        <f>SUM(O2622:O2624)</f>
        <v>1</v>
      </c>
      <c r="P2621" s="292"/>
      <c r="Q2621" s="87"/>
      <c r="R2621" s="87"/>
      <c r="S2621" s="87"/>
      <c r="T2621" s="87"/>
      <c r="U2621" s="87"/>
      <c r="V2621" s="87"/>
      <c r="W2621" s="87"/>
      <c r="X2621" s="87"/>
      <c r="Y2621" s="88"/>
      <c r="Z2621" s="86">
        <f>SUM(Z2622:Z2624)</f>
        <v>0</v>
      </c>
      <c r="AA2621" s="120"/>
      <c r="AB2621" s="111"/>
      <c r="AC2621" s="111"/>
      <c r="AD2621" s="111"/>
      <c r="AE2621" s="111"/>
      <c r="AF2621" s="111"/>
      <c r="AG2621" s="111"/>
      <c r="AH2621" s="111"/>
      <c r="AI2621" s="111"/>
      <c r="AJ2621" s="120"/>
      <c r="AK2621" s="86">
        <f>SUM(AK2622:AK2624)</f>
        <v>0</v>
      </c>
      <c r="AL2621" s="120"/>
      <c r="AM2621" s="111"/>
      <c r="AN2621" s="111"/>
      <c r="AO2621" s="111"/>
      <c r="AP2621" s="111"/>
      <c r="AQ2621" s="111"/>
      <c r="AR2621" s="111"/>
      <c r="AS2621" s="111"/>
      <c r="AT2621" s="111"/>
      <c r="AU2621" s="111"/>
      <c r="AV2621" s="111"/>
      <c r="AW2621" s="120"/>
      <c r="AX2621" s="86">
        <f>SUM(AX2622:AX2624)</f>
        <v>100</v>
      </c>
      <c r="AY2621" s="88"/>
      <c r="AZ2621" s="79"/>
      <c r="BA2621" s="80"/>
      <c r="BB2621" s="71"/>
      <c r="BC2621" s="95"/>
      <c r="BD2621" s="41">
        <v>4</v>
      </c>
      <c r="BE2621" s="52">
        <v>48</v>
      </c>
      <c r="BF2621" s="103">
        <v>4851</v>
      </c>
      <c r="BG2621" s="279" t="s">
        <v>51</v>
      </c>
    </row>
    <row r="2622" spans="1:59" s="63" customFormat="1" ht="12.75" x14ac:dyDescent="0.2">
      <c r="A2622" s="196">
        <v>4</v>
      </c>
      <c r="B2622" s="197" t="s">
        <v>422</v>
      </c>
      <c r="C2622" s="208">
        <v>48</v>
      </c>
      <c r="D2622" s="209" t="s">
        <v>929</v>
      </c>
      <c r="E2622" s="212">
        <v>4851</v>
      </c>
      <c r="F2622" s="213" t="s">
        <v>1234</v>
      </c>
      <c r="G2622" s="231"/>
      <c r="H2622" s="89" t="s">
        <v>52</v>
      </c>
      <c r="I2622" s="90" t="s">
        <v>863</v>
      </c>
      <c r="J2622" s="90" t="s">
        <v>860</v>
      </c>
      <c r="K2622" s="90" t="s">
        <v>64</v>
      </c>
      <c r="L2622" s="90" t="s">
        <v>528</v>
      </c>
      <c r="M2622" s="91"/>
      <c r="N2622" s="312">
        <v>1</v>
      </c>
      <c r="O2622" s="313">
        <f>N2622/N$2621</f>
        <v>1</v>
      </c>
      <c r="P2622" s="104"/>
      <c r="Q2622" s="92"/>
      <c r="R2622" s="92"/>
      <c r="S2622" s="92"/>
      <c r="T2622" s="92"/>
      <c r="U2622" s="92"/>
      <c r="V2622" s="92"/>
      <c r="W2622" s="92"/>
      <c r="X2622" s="109">
        <f>P2622*P$7+Q2622*Q$7+R2622*R$7+S2622*S$7+T2622*T$7+U2622*U$7+V2622*V$7+W2622*W$7</f>
        <v>0</v>
      </c>
      <c r="Y2622" s="83"/>
      <c r="Z2622" s="110">
        <f>X2622*$O2622</f>
        <v>0</v>
      </c>
      <c r="AA2622" s="111"/>
      <c r="AB2622" s="92"/>
      <c r="AC2622" s="92"/>
      <c r="AD2622" s="92"/>
      <c r="AE2622" s="92"/>
      <c r="AF2622" s="92"/>
      <c r="AG2622" s="92"/>
      <c r="AH2622" s="92"/>
      <c r="AI2622" s="109">
        <f>AB2622*AB$7+AC2622*AC$7+AD2622*AD$7+AE2622*AE$7+AF2622*AF$7+AG2622*AG$7+AH2622*AH$7</f>
        <v>0</v>
      </c>
      <c r="AJ2622" s="83"/>
      <c r="AK2622" s="110">
        <f>AI2622*$O2622</f>
        <v>0</v>
      </c>
      <c r="AL2622" s="111"/>
      <c r="AM2622" s="92"/>
      <c r="AN2622" s="92"/>
      <c r="AO2622" s="92"/>
      <c r="AP2622" s="92">
        <v>1</v>
      </c>
      <c r="AQ2622" s="92"/>
      <c r="AR2622" s="92"/>
      <c r="AS2622" s="92"/>
      <c r="AT2622" s="92"/>
      <c r="AU2622" s="92"/>
      <c r="AV2622" s="109">
        <f>AM2622*AM$7+AN2622*AN$7+AO2622*AO$7+AP2622*AP$7+AQ2622*AQ$7+AR2622*AR$7+AS2622*AS$7+AT2622*AT$7+AU2622*AU$7</f>
        <v>100</v>
      </c>
      <c r="AW2622" s="75"/>
      <c r="AX2622" s="110">
        <f>AV2622*$O2622</f>
        <v>100</v>
      </c>
      <c r="AY2622" s="83"/>
      <c r="AZ2622" s="93"/>
      <c r="BA2622" s="94" t="s">
        <v>105</v>
      </c>
      <c r="BB2622" s="71"/>
      <c r="BC2622" s="95"/>
      <c r="BD2622" s="41">
        <v>4</v>
      </c>
      <c r="BE2622" s="52">
        <v>48</v>
      </c>
      <c r="BF2622" s="103">
        <v>4851</v>
      </c>
      <c r="BG2622" s="280" t="s">
        <v>52</v>
      </c>
    </row>
    <row r="2623" spans="1:59" s="63" customFormat="1" ht="12.75" x14ac:dyDescent="0.2">
      <c r="A2623" s="196">
        <v>4</v>
      </c>
      <c r="B2623" s="197" t="s">
        <v>422</v>
      </c>
      <c r="C2623" s="208">
        <v>48</v>
      </c>
      <c r="D2623" s="209" t="s">
        <v>929</v>
      </c>
      <c r="E2623" s="212">
        <v>4851</v>
      </c>
      <c r="F2623" s="213" t="s">
        <v>1234</v>
      </c>
      <c r="G2623" s="231"/>
      <c r="H2623" s="89"/>
      <c r="I2623" s="90"/>
      <c r="J2623" s="90"/>
      <c r="K2623" s="90"/>
      <c r="L2623" s="90"/>
      <c r="M2623" s="91"/>
      <c r="N2623" s="312"/>
      <c r="O2623" s="313">
        <f>N2623/N$2621</f>
        <v>0</v>
      </c>
      <c r="P2623" s="104"/>
      <c r="Q2623" s="92"/>
      <c r="R2623" s="92"/>
      <c r="S2623" s="92"/>
      <c r="T2623" s="92"/>
      <c r="U2623" s="92"/>
      <c r="V2623" s="92"/>
      <c r="W2623" s="92"/>
      <c r="X2623" s="109">
        <f t="shared" ref="X2623:X2624" si="402">P2623*P$7+Q2623*Q$7+R2623*R$7+S2623*S$7+T2623*T$7+U2623*U$7+V2623*V$7+W2623*W$7</f>
        <v>0</v>
      </c>
      <c r="Y2623" s="83"/>
      <c r="Z2623" s="110">
        <f t="shared" ref="Z2623:Z2624" si="403">X2623*$O2623</f>
        <v>0</v>
      </c>
      <c r="AA2623" s="111"/>
      <c r="AB2623" s="92"/>
      <c r="AC2623" s="92"/>
      <c r="AD2623" s="92"/>
      <c r="AE2623" s="92"/>
      <c r="AF2623" s="92"/>
      <c r="AG2623" s="92"/>
      <c r="AH2623" s="92"/>
      <c r="AI2623" s="109">
        <f t="shared" ref="AI2623:AI2624" si="404">AB2623*AB$7+AC2623*AC$7+AD2623*AD$7+AE2623*AE$7+AF2623*AF$7+AG2623*AG$7+AH2623*AH$7</f>
        <v>0</v>
      </c>
      <c r="AJ2623" s="83"/>
      <c r="AK2623" s="110">
        <f t="shared" ref="AK2623:AK2624" si="405">AI2623*$O2623</f>
        <v>0</v>
      </c>
      <c r="AL2623" s="111"/>
      <c r="AM2623" s="92"/>
      <c r="AN2623" s="92"/>
      <c r="AO2623" s="92"/>
      <c r="AP2623" s="92"/>
      <c r="AQ2623" s="92"/>
      <c r="AR2623" s="92"/>
      <c r="AS2623" s="92"/>
      <c r="AT2623" s="92"/>
      <c r="AU2623" s="92"/>
      <c r="AV2623" s="109">
        <f t="shared" ref="AV2623:AV2624" si="406">AM2623*AM$7+AN2623*AN$7+AO2623*AO$7+AP2623*AP$7+AQ2623*AQ$7+AR2623*AR$7+AS2623*AS$7+AT2623*AT$7+AU2623*AU$7</f>
        <v>0</v>
      </c>
      <c r="AW2623" s="75"/>
      <c r="AX2623" s="110">
        <f t="shared" ref="AX2623:AX2624" si="407">AV2623*$O2623</f>
        <v>0</v>
      </c>
      <c r="AY2623" s="111"/>
      <c r="AZ2623" s="93"/>
      <c r="BA2623" s="94"/>
      <c r="BB2623" s="71"/>
      <c r="BC2623" s="95"/>
      <c r="BD2623" s="41">
        <v>4</v>
      </c>
      <c r="BE2623" s="52">
        <v>48</v>
      </c>
      <c r="BF2623" s="103">
        <v>4851</v>
      </c>
      <c r="BG2623" s="280" t="s">
        <v>52</v>
      </c>
    </row>
    <row r="2624" spans="1:59" s="63" customFormat="1" ht="12.75" x14ac:dyDescent="0.2">
      <c r="A2624" s="196">
        <v>4</v>
      </c>
      <c r="B2624" s="197" t="s">
        <v>422</v>
      </c>
      <c r="C2624" s="208">
        <v>48</v>
      </c>
      <c r="D2624" s="209" t="s">
        <v>929</v>
      </c>
      <c r="E2624" s="212">
        <v>4851</v>
      </c>
      <c r="F2624" s="213" t="s">
        <v>1234</v>
      </c>
      <c r="G2624" s="231"/>
      <c r="H2624" s="89"/>
      <c r="I2624" s="90"/>
      <c r="J2624" s="90"/>
      <c r="K2624" s="90"/>
      <c r="L2624" s="90"/>
      <c r="M2624" s="91"/>
      <c r="N2624" s="312"/>
      <c r="O2624" s="313">
        <f>N2624/N$2621</f>
        <v>0</v>
      </c>
      <c r="P2624" s="104"/>
      <c r="Q2624" s="92"/>
      <c r="R2624" s="92"/>
      <c r="S2624" s="92"/>
      <c r="T2624" s="92"/>
      <c r="U2624" s="92"/>
      <c r="V2624" s="92"/>
      <c r="W2624" s="92"/>
      <c r="X2624" s="109">
        <f t="shared" si="402"/>
        <v>0</v>
      </c>
      <c r="Y2624" s="83"/>
      <c r="Z2624" s="110">
        <f t="shared" si="403"/>
        <v>0</v>
      </c>
      <c r="AA2624" s="111"/>
      <c r="AB2624" s="92"/>
      <c r="AC2624" s="92"/>
      <c r="AD2624" s="92"/>
      <c r="AE2624" s="92"/>
      <c r="AF2624" s="92"/>
      <c r="AG2624" s="92"/>
      <c r="AH2624" s="92"/>
      <c r="AI2624" s="109">
        <f t="shared" si="404"/>
        <v>0</v>
      </c>
      <c r="AJ2624" s="83"/>
      <c r="AK2624" s="110">
        <f t="shared" si="405"/>
        <v>0</v>
      </c>
      <c r="AL2624" s="111"/>
      <c r="AM2624" s="92"/>
      <c r="AN2624" s="92"/>
      <c r="AO2624" s="92"/>
      <c r="AP2624" s="92"/>
      <c r="AQ2624" s="92"/>
      <c r="AR2624" s="92"/>
      <c r="AS2624" s="92"/>
      <c r="AT2624" s="92"/>
      <c r="AU2624" s="92"/>
      <c r="AV2624" s="109">
        <f t="shared" si="406"/>
        <v>0</v>
      </c>
      <c r="AW2624" s="75"/>
      <c r="AX2624" s="110">
        <f t="shared" si="407"/>
        <v>0</v>
      </c>
      <c r="AY2624" s="111"/>
      <c r="AZ2624" s="93"/>
      <c r="BA2624" s="94"/>
      <c r="BB2624" s="71"/>
      <c r="BC2624" s="95"/>
      <c r="BD2624" s="41">
        <v>4</v>
      </c>
      <c r="BE2624" s="52">
        <v>48</v>
      </c>
      <c r="BF2624" s="103">
        <v>4851</v>
      </c>
      <c r="BG2624" s="280" t="s">
        <v>52</v>
      </c>
    </row>
    <row r="2625" spans="1:59" s="63" customFormat="1" ht="12.75" x14ac:dyDescent="0.2">
      <c r="A2625" s="196">
        <v>4</v>
      </c>
      <c r="B2625" s="197" t="s">
        <v>422</v>
      </c>
      <c r="C2625" s="208">
        <v>48</v>
      </c>
      <c r="D2625" s="209" t="s">
        <v>929</v>
      </c>
      <c r="E2625" s="212">
        <v>4851</v>
      </c>
      <c r="F2625" s="213" t="s">
        <v>1234</v>
      </c>
      <c r="G2625" s="231"/>
      <c r="H2625" s="65"/>
      <c r="I2625" s="222"/>
      <c r="J2625" s="66"/>
      <c r="K2625" s="66"/>
      <c r="L2625" s="66"/>
      <c r="M2625" s="64"/>
      <c r="N2625" s="304"/>
      <c r="O2625" s="305"/>
      <c r="P2625" s="127"/>
      <c r="Q2625" s="67"/>
      <c r="R2625" s="67"/>
      <c r="S2625" s="67"/>
      <c r="T2625" s="67"/>
      <c r="U2625" s="67"/>
      <c r="V2625" s="67"/>
      <c r="W2625" s="67"/>
      <c r="X2625" s="67"/>
      <c r="Y2625" s="68"/>
      <c r="Z2625" s="68"/>
      <c r="AA2625" s="68"/>
      <c r="AB2625" s="67"/>
      <c r="AC2625" s="67"/>
      <c r="AD2625" s="67"/>
      <c r="AE2625" s="67"/>
      <c r="AF2625" s="67"/>
      <c r="AG2625" s="67"/>
      <c r="AH2625" s="67"/>
      <c r="AI2625" s="67"/>
      <c r="AJ2625" s="68"/>
      <c r="AK2625" s="68"/>
      <c r="AL2625" s="68"/>
      <c r="AM2625" s="67"/>
      <c r="AN2625" s="67"/>
      <c r="AO2625" s="67"/>
      <c r="AP2625" s="67"/>
      <c r="AQ2625" s="67"/>
      <c r="AR2625" s="67"/>
      <c r="AS2625" s="67"/>
      <c r="AT2625" s="67"/>
      <c r="AU2625" s="67"/>
      <c r="AV2625" s="67"/>
      <c r="AW2625" s="67"/>
      <c r="AX2625" s="68"/>
      <c r="AY2625" s="68"/>
      <c r="AZ2625" s="69"/>
      <c r="BA2625" s="70"/>
      <c r="BB2625" s="71"/>
      <c r="BC2625" s="95"/>
      <c r="BD2625" s="41">
        <v>4</v>
      </c>
      <c r="BE2625" s="52">
        <v>48</v>
      </c>
      <c r="BF2625" s="103">
        <v>4851</v>
      </c>
      <c r="BG2625" s="275"/>
    </row>
    <row r="2626" spans="1:59" s="63" customFormat="1" ht="12.75" x14ac:dyDescent="0.2">
      <c r="A2626" s="196">
        <v>4</v>
      </c>
      <c r="B2626" s="197" t="s">
        <v>422</v>
      </c>
      <c r="C2626" s="208">
        <v>48</v>
      </c>
      <c r="D2626" s="209" t="s">
        <v>929</v>
      </c>
      <c r="E2626" s="212">
        <v>4851</v>
      </c>
      <c r="F2626" s="213" t="s">
        <v>1234</v>
      </c>
      <c r="G2626" s="232"/>
      <c r="H2626" s="97"/>
      <c r="I2626" s="224"/>
      <c r="J2626" s="98"/>
      <c r="K2626" s="98"/>
      <c r="L2626" s="98"/>
      <c r="M2626" s="96"/>
      <c r="N2626" s="307"/>
      <c r="O2626" s="246"/>
      <c r="P2626" s="124"/>
      <c r="Q2626" s="99"/>
      <c r="R2626" s="99"/>
      <c r="S2626" s="99"/>
      <c r="T2626" s="99"/>
      <c r="U2626" s="99"/>
      <c r="V2626" s="99"/>
      <c r="W2626" s="99"/>
      <c r="X2626" s="99"/>
      <c r="Y2626" s="100"/>
      <c r="Z2626" s="100"/>
      <c r="AA2626" s="100"/>
      <c r="AB2626" s="99"/>
      <c r="AC2626" s="99"/>
      <c r="AD2626" s="99"/>
      <c r="AE2626" s="99"/>
      <c r="AF2626" s="99"/>
      <c r="AG2626" s="99"/>
      <c r="AH2626" s="99"/>
      <c r="AI2626" s="99"/>
      <c r="AJ2626" s="100"/>
      <c r="AK2626" s="100"/>
      <c r="AL2626" s="100"/>
      <c r="AM2626" s="99"/>
      <c r="AN2626" s="99"/>
      <c r="AO2626" s="99"/>
      <c r="AP2626" s="99"/>
      <c r="AQ2626" s="99"/>
      <c r="AR2626" s="99"/>
      <c r="AS2626" s="99"/>
      <c r="AT2626" s="99"/>
      <c r="AU2626" s="99"/>
      <c r="AV2626" s="99"/>
      <c r="AW2626" s="99"/>
      <c r="AX2626" s="100"/>
      <c r="AY2626" s="100"/>
      <c r="AZ2626" s="101"/>
      <c r="BA2626" s="102"/>
      <c r="BB2626" s="95"/>
      <c r="BC2626" s="95"/>
      <c r="BD2626" s="41">
        <v>4</v>
      </c>
      <c r="BE2626" s="52">
        <v>48</v>
      </c>
      <c r="BF2626" s="103">
        <v>4851</v>
      </c>
      <c r="BG2626" s="277"/>
    </row>
    <row r="2627" spans="1:59" s="63" customFormat="1" ht="12.75" x14ac:dyDescent="0.2">
      <c r="A2627" s="196">
        <v>4</v>
      </c>
      <c r="B2627" s="197" t="s">
        <v>422</v>
      </c>
      <c r="C2627" s="208">
        <v>48</v>
      </c>
      <c r="D2627" s="209" t="s">
        <v>929</v>
      </c>
      <c r="E2627" s="210">
        <v>4852</v>
      </c>
      <c r="F2627" s="211" t="s">
        <v>1235</v>
      </c>
      <c r="G2627" s="230"/>
      <c r="H2627" s="56"/>
      <c r="I2627" s="221"/>
      <c r="J2627" s="57"/>
      <c r="K2627" s="57"/>
      <c r="L2627" s="57"/>
      <c r="M2627" s="55"/>
      <c r="N2627" s="303"/>
      <c r="O2627" s="245"/>
      <c r="P2627" s="122"/>
      <c r="Q2627" s="58"/>
      <c r="R2627" s="58"/>
      <c r="S2627" s="58"/>
      <c r="T2627" s="58"/>
      <c r="U2627" s="58"/>
      <c r="V2627" s="58"/>
      <c r="W2627" s="58"/>
      <c r="X2627" s="58"/>
      <c r="Y2627" s="59"/>
      <c r="Z2627" s="59"/>
      <c r="AA2627" s="59"/>
      <c r="AB2627" s="58"/>
      <c r="AC2627" s="58"/>
      <c r="AD2627" s="58"/>
      <c r="AE2627" s="58"/>
      <c r="AF2627" s="58"/>
      <c r="AG2627" s="58"/>
      <c r="AH2627" s="58"/>
      <c r="AI2627" s="58"/>
      <c r="AJ2627" s="59"/>
      <c r="AK2627" s="59"/>
      <c r="AL2627" s="59"/>
      <c r="AM2627" s="58"/>
      <c r="AN2627" s="58"/>
      <c r="AO2627" s="58"/>
      <c r="AP2627" s="58"/>
      <c r="AQ2627" s="58"/>
      <c r="AR2627" s="58"/>
      <c r="AS2627" s="58"/>
      <c r="AT2627" s="58"/>
      <c r="AU2627" s="58"/>
      <c r="AV2627" s="58"/>
      <c r="AW2627" s="58"/>
      <c r="AX2627" s="59"/>
      <c r="AY2627" s="59"/>
      <c r="AZ2627" s="60"/>
      <c r="BA2627" s="61"/>
      <c r="BB2627" s="54"/>
      <c r="BC2627" s="54"/>
      <c r="BD2627" s="41">
        <v>4</v>
      </c>
      <c r="BE2627" s="52">
        <v>48</v>
      </c>
      <c r="BF2627" s="62">
        <v>4852</v>
      </c>
      <c r="BG2627" s="274"/>
    </row>
    <row r="2628" spans="1:59" s="63" customFormat="1" ht="12.75" x14ac:dyDescent="0.2">
      <c r="A2628" s="196">
        <v>4</v>
      </c>
      <c r="B2628" s="197" t="s">
        <v>422</v>
      </c>
      <c r="C2628" s="208">
        <v>48</v>
      </c>
      <c r="D2628" s="209" t="s">
        <v>929</v>
      </c>
      <c r="E2628" s="210">
        <v>4852</v>
      </c>
      <c r="F2628" s="211" t="s">
        <v>1235</v>
      </c>
      <c r="G2628" s="231"/>
      <c r="H2628" s="65"/>
      <c r="I2628" s="222"/>
      <c r="J2628" s="66"/>
      <c r="K2628" s="66"/>
      <c r="L2628" s="66"/>
      <c r="M2628" s="64"/>
      <c r="N2628" s="304"/>
      <c r="O2628" s="305"/>
      <c r="P2628" s="127"/>
      <c r="Q2628" s="67"/>
      <c r="R2628" s="67"/>
      <c r="S2628" s="67"/>
      <c r="T2628" s="67"/>
      <c r="U2628" s="67"/>
      <c r="V2628" s="67"/>
      <c r="W2628" s="67"/>
      <c r="X2628" s="67"/>
      <c r="Y2628" s="68"/>
      <c r="Z2628" s="68"/>
      <c r="AA2628" s="68"/>
      <c r="AB2628" s="67"/>
      <c r="AC2628" s="67"/>
      <c r="AD2628" s="67"/>
      <c r="AE2628" s="67"/>
      <c r="AF2628" s="67"/>
      <c r="AG2628" s="67"/>
      <c r="AH2628" s="67"/>
      <c r="AI2628" s="67"/>
      <c r="AJ2628" s="68"/>
      <c r="AK2628" s="68"/>
      <c r="AL2628" s="68"/>
      <c r="AM2628" s="67"/>
      <c r="AN2628" s="67"/>
      <c r="AO2628" s="67"/>
      <c r="AP2628" s="67"/>
      <c r="AQ2628" s="67"/>
      <c r="AR2628" s="67"/>
      <c r="AS2628" s="67"/>
      <c r="AT2628" s="67"/>
      <c r="AU2628" s="67"/>
      <c r="AV2628" s="67"/>
      <c r="AW2628" s="67"/>
      <c r="AX2628" s="68"/>
      <c r="AY2628" s="68"/>
      <c r="AZ2628" s="69"/>
      <c r="BA2628" s="70"/>
      <c r="BB2628" s="71"/>
      <c r="BC2628" s="54"/>
      <c r="BD2628" s="41">
        <v>4</v>
      </c>
      <c r="BE2628" s="52">
        <v>48</v>
      </c>
      <c r="BF2628" s="62">
        <v>4852</v>
      </c>
      <c r="BG2628" s="275"/>
    </row>
    <row r="2629" spans="1:59" s="63" customFormat="1" ht="12.75" x14ac:dyDescent="0.2">
      <c r="A2629" s="196">
        <v>4</v>
      </c>
      <c r="B2629" s="197" t="s">
        <v>422</v>
      </c>
      <c r="C2629" s="208">
        <v>48</v>
      </c>
      <c r="D2629" s="209" t="s">
        <v>929</v>
      </c>
      <c r="E2629" s="210">
        <v>4852</v>
      </c>
      <c r="F2629" s="211" t="s">
        <v>1235</v>
      </c>
      <c r="G2629" s="231"/>
      <c r="H2629" s="72" t="s">
        <v>47</v>
      </c>
      <c r="I2629" s="223"/>
      <c r="J2629" s="73"/>
      <c r="K2629" s="73"/>
      <c r="L2629" s="73"/>
      <c r="M2629" s="74"/>
      <c r="N2629" s="247"/>
      <c r="O2629" s="306"/>
      <c r="P2629" s="105"/>
      <c r="Q2629" s="75"/>
      <c r="R2629" s="75"/>
      <c r="S2629" s="75"/>
      <c r="T2629" s="75"/>
      <c r="U2629" s="75"/>
      <c r="V2629" s="75"/>
      <c r="W2629" s="75"/>
      <c r="X2629" s="75"/>
      <c r="Y2629" s="76">
        <f>IF(ISNUMBER(VLOOKUP(Y2631,P$7:W$7,MATCH(Y2631,P$7:W$7))),VLOOKUP(Y2631,P$7:W$7,MATCH(Y2631,P$7:W$7)),IF(N2633=0,"No Data",IF(Y2631&gt;0,"&lt;100",0)))</f>
        <v>0</v>
      </c>
      <c r="Z2629" s="77">
        <f>IF(ISNUMBER(VLOOKUP(Z2633,P$7:W$7,MATCH(Z2633,P$7:W$7))),VLOOKUP(Z2633,P$7:W$7,MATCH(Z2633,P$7:W$7)),IF(N2633=0,"No Data",IF(Z2633&gt;0,"&lt;100",0)))</f>
        <v>0</v>
      </c>
      <c r="AA2629" s="106">
        <f>IF(ISNUMBER(Z2629),Z2629,0)</f>
        <v>0</v>
      </c>
      <c r="AB2629" s="75"/>
      <c r="AC2629" s="75"/>
      <c r="AD2629" s="75"/>
      <c r="AE2629" s="75"/>
      <c r="AF2629" s="75"/>
      <c r="AG2629" s="75"/>
      <c r="AH2629" s="75"/>
      <c r="AI2629" s="75"/>
      <c r="AJ2629" s="76">
        <f>IF(ISNUMBER(VLOOKUP(AJ2631,AB$7:AH$7,MATCH(AJ2631,AB$7:AH$7))),VLOOKUP(AJ2631,AB$7:AH$7,MATCH(AJ2631,AB$7:AH$7)),IF(N2633=0,"No Data",IF(AJ2631&gt;0,"&lt;50",0)))</f>
        <v>0</v>
      </c>
      <c r="AK2629" s="77">
        <f>IF(ISNUMBER(VLOOKUP(AK2633,AB$7:AH$7,MATCH(AK2633,AB$7:AH$7))),VLOOKUP(AK2633,AB$7:AH$7,MATCH(AK2633,AB$7:AH$7)),IF(N2633=0,"No Data",IF(AK2633&gt;0,"&lt;50",0)))</f>
        <v>0</v>
      </c>
      <c r="AL2629" s="106">
        <f>IF(ISNUMBER(AK2629),AK2629,0)</f>
        <v>0</v>
      </c>
      <c r="AM2629" s="75"/>
      <c r="AN2629" s="75"/>
      <c r="AO2629" s="75"/>
      <c r="AP2629" s="75"/>
      <c r="AQ2629" s="75"/>
      <c r="AR2629" s="75"/>
      <c r="AS2629" s="75"/>
      <c r="AT2629" s="75"/>
      <c r="AU2629" s="75"/>
      <c r="AV2629" s="75"/>
      <c r="AW2629" s="76">
        <f>IF(ISNUMBER(VLOOKUP(AW2631,AM$7:AU$7,MATCH(AW2631,AM$7:AU$7))),VLOOKUP(AW2631,AM$7:AU$7,MATCH(AW2631,AM$7:AU$7)),IF(N2633=0,"No Data",IF(AW2631&gt;0,"&lt;10",0)))</f>
        <v>100</v>
      </c>
      <c r="AX2629" s="77">
        <f>IF(ISNUMBER(VLOOKUP(AX2633,AM$7:AU$7,MATCH(AX2633,AM$7:AU$7))),VLOOKUP(AX2633,AM$7:AU$7,MATCH(AX2633,AM$7:AU$7)),IF(N2633=0,"No Data",IF(AX2633&gt;0,"&lt;10",0)))</f>
        <v>100</v>
      </c>
      <c r="AY2629" s="106">
        <f>IF(ISNUMBER(AX2629),AX2629,0)</f>
        <v>100</v>
      </c>
      <c r="AZ2629" s="79"/>
      <c r="BA2629" s="80"/>
      <c r="BB2629" s="71"/>
      <c r="BC2629" s="54"/>
      <c r="BD2629" s="41">
        <v>4</v>
      </c>
      <c r="BE2629" s="52">
        <v>48</v>
      </c>
      <c r="BF2629" s="62">
        <v>4852</v>
      </c>
      <c r="BG2629" s="276" t="s">
        <v>47</v>
      </c>
    </row>
    <row r="2630" spans="1:59" s="63" customFormat="1" ht="12.75" x14ac:dyDescent="0.2">
      <c r="A2630" s="196">
        <v>4</v>
      </c>
      <c r="B2630" s="197" t="s">
        <v>422</v>
      </c>
      <c r="C2630" s="208">
        <v>48</v>
      </c>
      <c r="D2630" s="209" t="s">
        <v>929</v>
      </c>
      <c r="E2630" s="210">
        <v>4852</v>
      </c>
      <c r="F2630" s="211" t="s">
        <v>1235</v>
      </c>
      <c r="G2630" s="231"/>
      <c r="H2630" s="81" t="s">
        <v>48</v>
      </c>
      <c r="I2630" s="223"/>
      <c r="J2630" s="73"/>
      <c r="K2630" s="73"/>
      <c r="L2630" s="73"/>
      <c r="M2630" s="74"/>
      <c r="N2630" s="247"/>
      <c r="O2630" s="306"/>
      <c r="P2630" s="105"/>
      <c r="Q2630" s="75"/>
      <c r="R2630" s="75"/>
      <c r="S2630" s="75"/>
      <c r="T2630" s="75"/>
      <c r="U2630" s="75"/>
      <c r="V2630" s="75"/>
      <c r="W2630" s="75"/>
      <c r="X2630" s="75"/>
      <c r="Y2630" s="82">
        <f>MIN(X2634:X2639)</f>
        <v>0</v>
      </c>
      <c r="Z2630" s="83"/>
      <c r="AA2630" s="83"/>
      <c r="AB2630" s="75"/>
      <c r="AC2630" s="75"/>
      <c r="AD2630" s="75"/>
      <c r="AE2630" s="75"/>
      <c r="AF2630" s="75"/>
      <c r="AG2630" s="75"/>
      <c r="AH2630" s="75"/>
      <c r="AI2630" s="75"/>
      <c r="AJ2630" s="82">
        <f>MIN(AI2634:AI2639)</f>
        <v>0</v>
      </c>
      <c r="AK2630" s="83"/>
      <c r="AL2630" s="83"/>
      <c r="AM2630" s="75"/>
      <c r="AN2630" s="75"/>
      <c r="AO2630" s="75"/>
      <c r="AP2630" s="75"/>
      <c r="AQ2630" s="75"/>
      <c r="AR2630" s="75"/>
      <c r="AS2630" s="75"/>
      <c r="AT2630" s="75"/>
      <c r="AU2630" s="75"/>
      <c r="AV2630" s="75"/>
      <c r="AW2630" s="82">
        <f>MIN(AV2634:AV2639)</f>
        <v>50</v>
      </c>
      <c r="AX2630" s="83"/>
      <c r="AY2630" s="83"/>
      <c r="AZ2630" s="79"/>
      <c r="BA2630" s="80"/>
      <c r="BB2630" s="71"/>
      <c r="BC2630" s="54"/>
      <c r="BD2630" s="41">
        <v>4</v>
      </c>
      <c r="BE2630" s="52">
        <v>48</v>
      </c>
      <c r="BF2630" s="62">
        <v>4852</v>
      </c>
      <c r="BG2630" s="278" t="s">
        <v>48</v>
      </c>
    </row>
    <row r="2631" spans="1:59" s="63" customFormat="1" ht="12.75" x14ac:dyDescent="0.2">
      <c r="A2631" s="196">
        <v>4</v>
      </c>
      <c r="B2631" s="197" t="s">
        <v>422</v>
      </c>
      <c r="C2631" s="208">
        <v>48</v>
      </c>
      <c r="D2631" s="209" t="s">
        <v>929</v>
      </c>
      <c r="E2631" s="210">
        <v>4852</v>
      </c>
      <c r="F2631" s="211" t="s">
        <v>1235</v>
      </c>
      <c r="G2631" s="231"/>
      <c r="H2631" s="81" t="s">
        <v>49</v>
      </c>
      <c r="I2631" s="223"/>
      <c r="J2631" s="73"/>
      <c r="K2631" s="73"/>
      <c r="L2631" s="73"/>
      <c r="M2631" s="74"/>
      <c r="N2631" s="247"/>
      <c r="O2631" s="306"/>
      <c r="P2631" s="105"/>
      <c r="Q2631" s="75"/>
      <c r="R2631" s="75"/>
      <c r="S2631" s="75"/>
      <c r="T2631" s="75"/>
      <c r="U2631" s="75"/>
      <c r="V2631" s="75"/>
      <c r="W2631" s="75"/>
      <c r="X2631" s="75"/>
      <c r="Y2631" s="84">
        <f>IF(ISNUMBER(AVERAGE(X2634:X2639)),AVERAGE(X2634:X2639),0)</f>
        <v>0</v>
      </c>
      <c r="Z2631" s="83"/>
      <c r="AA2631" s="83"/>
      <c r="AB2631" s="75"/>
      <c r="AC2631" s="75"/>
      <c r="AD2631" s="75"/>
      <c r="AE2631" s="75"/>
      <c r="AF2631" s="75"/>
      <c r="AG2631" s="75"/>
      <c r="AH2631" s="75"/>
      <c r="AI2631" s="75"/>
      <c r="AJ2631" s="84">
        <f>IF(ISNUMBER(AVERAGE(AI2634:AI2639)),AVERAGE(AI2634:AI2639),0)</f>
        <v>0</v>
      </c>
      <c r="AK2631" s="83"/>
      <c r="AL2631" s="83"/>
      <c r="AM2631" s="75"/>
      <c r="AN2631" s="75"/>
      <c r="AO2631" s="75"/>
      <c r="AP2631" s="75"/>
      <c r="AQ2631" s="75"/>
      <c r="AR2631" s="75"/>
      <c r="AS2631" s="75"/>
      <c r="AT2631" s="75"/>
      <c r="AU2631" s="75"/>
      <c r="AV2631" s="75"/>
      <c r="AW2631" s="84">
        <f>IF(ISNUMBER(AVERAGE(AV2634:AV2639)),AVERAGE(AV2634:AV2639),0)</f>
        <v>158.33333333333334</v>
      </c>
      <c r="AX2631" s="83"/>
      <c r="AY2631" s="83"/>
      <c r="AZ2631" s="79"/>
      <c r="BA2631" s="80"/>
      <c r="BB2631" s="71"/>
      <c r="BC2631" s="54"/>
      <c r="BD2631" s="41">
        <v>4</v>
      </c>
      <c r="BE2631" s="52">
        <v>48</v>
      </c>
      <c r="BF2631" s="62">
        <v>4852</v>
      </c>
      <c r="BG2631" s="278" t="s">
        <v>49</v>
      </c>
    </row>
    <row r="2632" spans="1:59" s="63" customFormat="1" ht="12.75" x14ac:dyDescent="0.2">
      <c r="A2632" s="196">
        <v>4</v>
      </c>
      <c r="B2632" s="197" t="s">
        <v>422</v>
      </c>
      <c r="C2632" s="208">
        <v>48</v>
      </c>
      <c r="D2632" s="209" t="s">
        <v>929</v>
      </c>
      <c r="E2632" s="210">
        <v>4852</v>
      </c>
      <c r="F2632" s="211" t="s">
        <v>1235</v>
      </c>
      <c r="G2632" s="231"/>
      <c r="H2632" s="81" t="s">
        <v>50</v>
      </c>
      <c r="I2632" s="223"/>
      <c r="J2632" s="73"/>
      <c r="K2632" s="73"/>
      <c r="L2632" s="73"/>
      <c r="M2632" s="74"/>
      <c r="N2632" s="247"/>
      <c r="O2632" s="306"/>
      <c r="P2632" s="105"/>
      <c r="Q2632" s="75"/>
      <c r="R2632" s="75"/>
      <c r="S2632" s="75"/>
      <c r="T2632" s="75"/>
      <c r="U2632" s="75"/>
      <c r="V2632" s="75"/>
      <c r="W2632" s="75"/>
      <c r="X2632" s="75"/>
      <c r="Y2632" s="84">
        <f>MAX(X2634:X2639)</f>
        <v>0</v>
      </c>
      <c r="Z2632" s="83"/>
      <c r="AA2632" s="83"/>
      <c r="AB2632" s="75"/>
      <c r="AC2632" s="75"/>
      <c r="AD2632" s="75"/>
      <c r="AE2632" s="75"/>
      <c r="AF2632" s="75"/>
      <c r="AG2632" s="75"/>
      <c r="AH2632" s="75"/>
      <c r="AI2632" s="75"/>
      <c r="AJ2632" s="84">
        <f>MAX(AI2634:AI2639)</f>
        <v>0</v>
      </c>
      <c r="AK2632" s="83"/>
      <c r="AL2632" s="83"/>
      <c r="AM2632" s="75"/>
      <c r="AN2632" s="75"/>
      <c r="AO2632" s="75"/>
      <c r="AP2632" s="75"/>
      <c r="AQ2632" s="75"/>
      <c r="AR2632" s="75"/>
      <c r="AS2632" s="75"/>
      <c r="AT2632" s="75"/>
      <c r="AU2632" s="75"/>
      <c r="AV2632" s="75"/>
      <c r="AW2632" s="84">
        <f>MAX(AV2634:AV2639)</f>
        <v>250</v>
      </c>
      <c r="AX2632" s="83"/>
      <c r="AY2632" s="83"/>
      <c r="AZ2632" s="79"/>
      <c r="BA2632" s="80"/>
      <c r="BB2632" s="71"/>
      <c r="BC2632" s="54"/>
      <c r="BD2632" s="41">
        <v>4</v>
      </c>
      <c r="BE2632" s="52">
        <v>48</v>
      </c>
      <c r="BF2632" s="62">
        <v>4852</v>
      </c>
      <c r="BG2632" s="278" t="s">
        <v>50</v>
      </c>
    </row>
    <row r="2633" spans="1:59" s="63" customFormat="1" ht="12.75" x14ac:dyDescent="0.2">
      <c r="A2633" s="196">
        <v>4</v>
      </c>
      <c r="B2633" s="197" t="s">
        <v>422</v>
      </c>
      <c r="C2633" s="208">
        <v>48</v>
      </c>
      <c r="D2633" s="209" t="s">
        <v>929</v>
      </c>
      <c r="E2633" s="210">
        <v>4852</v>
      </c>
      <c r="F2633" s="211" t="s">
        <v>1235</v>
      </c>
      <c r="G2633" s="231"/>
      <c r="H2633" s="85" t="s">
        <v>51</v>
      </c>
      <c r="I2633" s="223"/>
      <c r="J2633" s="73"/>
      <c r="K2633" s="73"/>
      <c r="L2633" s="73"/>
      <c r="M2633" s="74"/>
      <c r="N2633" s="248">
        <f>SUM(N2634:N2639)</f>
        <v>6</v>
      </c>
      <c r="O2633" s="293">
        <f>SUM(O2634:O2639)</f>
        <v>0.99999999999999989</v>
      </c>
      <c r="P2633" s="292"/>
      <c r="Q2633" s="87"/>
      <c r="R2633" s="87"/>
      <c r="S2633" s="87"/>
      <c r="T2633" s="87"/>
      <c r="U2633" s="87"/>
      <c r="V2633" s="87"/>
      <c r="W2633" s="87"/>
      <c r="X2633" s="87"/>
      <c r="Y2633" s="88"/>
      <c r="Z2633" s="86">
        <f>SUM(Z2634:Z2639)</f>
        <v>0</v>
      </c>
      <c r="AA2633" s="120"/>
      <c r="AB2633" s="111"/>
      <c r="AC2633" s="111"/>
      <c r="AD2633" s="111"/>
      <c r="AE2633" s="111"/>
      <c r="AF2633" s="111"/>
      <c r="AG2633" s="111"/>
      <c r="AH2633" s="111"/>
      <c r="AI2633" s="111"/>
      <c r="AJ2633" s="120"/>
      <c r="AK2633" s="86">
        <f>SUM(AK2634:AK2639)</f>
        <v>0</v>
      </c>
      <c r="AL2633" s="120"/>
      <c r="AM2633" s="111"/>
      <c r="AN2633" s="111"/>
      <c r="AO2633" s="111"/>
      <c r="AP2633" s="111"/>
      <c r="AQ2633" s="111"/>
      <c r="AR2633" s="111"/>
      <c r="AS2633" s="111"/>
      <c r="AT2633" s="111"/>
      <c r="AU2633" s="111"/>
      <c r="AV2633" s="111"/>
      <c r="AW2633" s="120"/>
      <c r="AX2633" s="86">
        <f>SUM(AX2634:AX2639)</f>
        <v>158.33333333333334</v>
      </c>
      <c r="AY2633" s="88"/>
      <c r="AZ2633" s="79"/>
      <c r="BA2633" s="80"/>
      <c r="BB2633" s="71"/>
      <c r="BC2633" s="54"/>
      <c r="BD2633" s="41">
        <v>4</v>
      </c>
      <c r="BE2633" s="52">
        <v>48</v>
      </c>
      <c r="BF2633" s="62">
        <v>4852</v>
      </c>
      <c r="BG2633" s="279" t="s">
        <v>51</v>
      </c>
    </row>
    <row r="2634" spans="1:59" s="63" customFormat="1" ht="12.75" x14ac:dyDescent="0.2">
      <c r="A2634" s="196">
        <v>4</v>
      </c>
      <c r="B2634" s="197" t="s">
        <v>422</v>
      </c>
      <c r="C2634" s="208">
        <v>48</v>
      </c>
      <c r="D2634" s="209" t="s">
        <v>929</v>
      </c>
      <c r="E2634" s="210">
        <v>4852</v>
      </c>
      <c r="F2634" s="211" t="s">
        <v>1235</v>
      </c>
      <c r="G2634" s="231"/>
      <c r="H2634" s="89" t="s">
        <v>52</v>
      </c>
      <c r="I2634" s="90" t="s">
        <v>324</v>
      </c>
      <c r="J2634" s="90"/>
      <c r="K2634" s="90" t="s">
        <v>64</v>
      </c>
      <c r="L2634" s="90" t="s">
        <v>528</v>
      </c>
      <c r="M2634" s="91"/>
      <c r="N2634" s="312">
        <v>1</v>
      </c>
      <c r="O2634" s="313">
        <f>N2634/N$2633</f>
        <v>0.16666666666666666</v>
      </c>
      <c r="P2634" s="104"/>
      <c r="Q2634" s="92"/>
      <c r="R2634" s="92"/>
      <c r="S2634" s="92"/>
      <c r="T2634" s="92"/>
      <c r="U2634" s="92"/>
      <c r="V2634" s="92"/>
      <c r="W2634" s="92"/>
      <c r="X2634" s="109">
        <f t="shared" ref="X2634:X2639" si="408">P2634*P$7+Q2634*Q$7+R2634*R$7+S2634*S$7+T2634*T$7+U2634*U$7+V2634*V$7+W2634*W$7</f>
        <v>0</v>
      </c>
      <c r="Y2634" s="83"/>
      <c r="Z2634" s="110">
        <f t="shared" ref="Z2634:Z2639" si="409">X2634*$O2634</f>
        <v>0</v>
      </c>
      <c r="AA2634" s="111"/>
      <c r="AB2634" s="92"/>
      <c r="AC2634" s="92"/>
      <c r="AD2634" s="92"/>
      <c r="AE2634" s="92"/>
      <c r="AF2634" s="92"/>
      <c r="AG2634" s="92"/>
      <c r="AH2634" s="92"/>
      <c r="AI2634" s="109">
        <f t="shared" ref="AI2634:AI2639" si="410">AB2634*AB$7+AC2634*AC$7+AD2634*AD$7+AE2634*AE$7+AF2634*AF$7+AG2634*AG$7+AH2634*AH$7</f>
        <v>0</v>
      </c>
      <c r="AJ2634" s="83"/>
      <c r="AK2634" s="110">
        <f t="shared" ref="AK2634:AK2639" si="411">AI2634*$O2634</f>
        <v>0</v>
      </c>
      <c r="AL2634" s="111"/>
      <c r="AM2634" s="92"/>
      <c r="AN2634" s="92"/>
      <c r="AO2634" s="92"/>
      <c r="AP2634" s="92">
        <v>1</v>
      </c>
      <c r="AQ2634" s="92"/>
      <c r="AR2634" s="92"/>
      <c r="AS2634" s="92"/>
      <c r="AT2634" s="92"/>
      <c r="AU2634" s="92"/>
      <c r="AV2634" s="109">
        <f t="shared" ref="AV2634:AV2639" si="412">AM2634*AM$7+AN2634*AN$7+AO2634*AO$7+AP2634*AP$7+AQ2634*AQ$7+AR2634*AR$7+AS2634*AS$7+AT2634*AT$7+AU2634*AU$7</f>
        <v>100</v>
      </c>
      <c r="AW2634" s="75"/>
      <c r="AX2634" s="110">
        <f t="shared" ref="AX2634:AX2639" si="413">AV2634*$O2634</f>
        <v>16.666666666666664</v>
      </c>
      <c r="AY2634" s="111"/>
      <c r="AZ2634" s="93"/>
      <c r="BA2634" s="94" t="s">
        <v>131</v>
      </c>
      <c r="BB2634" s="71"/>
      <c r="BC2634" s="54"/>
      <c r="BD2634" s="41">
        <v>4</v>
      </c>
      <c r="BE2634" s="52">
        <v>48</v>
      </c>
      <c r="BF2634" s="62">
        <v>4852</v>
      </c>
      <c r="BG2634" s="280" t="s">
        <v>52</v>
      </c>
    </row>
    <row r="2635" spans="1:59" s="63" customFormat="1" ht="12.75" x14ac:dyDescent="0.2">
      <c r="A2635" s="196">
        <v>4</v>
      </c>
      <c r="B2635" s="197" t="s">
        <v>422</v>
      </c>
      <c r="C2635" s="208">
        <v>48</v>
      </c>
      <c r="D2635" s="209" t="s">
        <v>929</v>
      </c>
      <c r="E2635" s="210">
        <v>4852</v>
      </c>
      <c r="F2635" s="211" t="s">
        <v>1235</v>
      </c>
      <c r="G2635" s="231"/>
      <c r="H2635" s="89"/>
      <c r="I2635" s="90" t="s">
        <v>837</v>
      </c>
      <c r="J2635" s="90"/>
      <c r="K2635" s="90" t="s">
        <v>64</v>
      </c>
      <c r="L2635" s="90" t="s">
        <v>188</v>
      </c>
      <c r="M2635" s="91"/>
      <c r="N2635" s="312">
        <v>1</v>
      </c>
      <c r="O2635" s="313">
        <f t="shared" ref="O2635:O2639" si="414">N2635/N$2633</f>
        <v>0.16666666666666666</v>
      </c>
      <c r="P2635" s="104"/>
      <c r="Q2635" s="92"/>
      <c r="R2635" s="92"/>
      <c r="S2635" s="92"/>
      <c r="T2635" s="92"/>
      <c r="U2635" s="92"/>
      <c r="V2635" s="92"/>
      <c r="W2635" s="92"/>
      <c r="X2635" s="109">
        <f t="shared" si="408"/>
        <v>0</v>
      </c>
      <c r="Y2635" s="83"/>
      <c r="Z2635" s="110">
        <f t="shared" si="409"/>
        <v>0</v>
      </c>
      <c r="AA2635" s="111"/>
      <c r="AB2635" s="92"/>
      <c r="AC2635" s="92"/>
      <c r="AD2635" s="92"/>
      <c r="AE2635" s="92"/>
      <c r="AF2635" s="92"/>
      <c r="AG2635" s="92"/>
      <c r="AH2635" s="92"/>
      <c r="AI2635" s="109">
        <f t="shared" si="410"/>
        <v>0</v>
      </c>
      <c r="AJ2635" s="83"/>
      <c r="AK2635" s="110">
        <f t="shared" si="411"/>
        <v>0</v>
      </c>
      <c r="AL2635" s="111"/>
      <c r="AM2635" s="92"/>
      <c r="AN2635" s="92"/>
      <c r="AO2635" s="92"/>
      <c r="AP2635" s="92"/>
      <c r="AQ2635" s="92">
        <v>1</v>
      </c>
      <c r="AR2635" s="92"/>
      <c r="AS2635" s="92"/>
      <c r="AT2635" s="92"/>
      <c r="AU2635" s="92"/>
      <c r="AV2635" s="109">
        <f t="shared" si="412"/>
        <v>250</v>
      </c>
      <c r="AW2635" s="75"/>
      <c r="AX2635" s="110">
        <f t="shared" si="413"/>
        <v>41.666666666666664</v>
      </c>
      <c r="AY2635" s="111"/>
      <c r="AZ2635" s="93"/>
      <c r="BA2635" s="94" t="s">
        <v>131</v>
      </c>
      <c r="BB2635" s="71"/>
      <c r="BC2635" s="54"/>
      <c r="BD2635" s="41">
        <v>4</v>
      </c>
      <c r="BE2635" s="52">
        <v>48</v>
      </c>
      <c r="BF2635" s="62">
        <v>4852</v>
      </c>
      <c r="BG2635" s="280" t="s">
        <v>52</v>
      </c>
    </row>
    <row r="2636" spans="1:59" s="63" customFormat="1" ht="12.75" x14ac:dyDescent="0.2">
      <c r="A2636" s="196">
        <v>4</v>
      </c>
      <c r="B2636" s="197" t="s">
        <v>422</v>
      </c>
      <c r="C2636" s="208">
        <v>48</v>
      </c>
      <c r="D2636" s="209" t="s">
        <v>929</v>
      </c>
      <c r="E2636" s="210">
        <v>4852</v>
      </c>
      <c r="F2636" s="211" t="s">
        <v>1235</v>
      </c>
      <c r="G2636" s="231"/>
      <c r="H2636" s="89"/>
      <c r="I2636" s="90" t="s">
        <v>876</v>
      </c>
      <c r="J2636" s="90"/>
      <c r="K2636" s="90" t="s">
        <v>64</v>
      </c>
      <c r="L2636" s="90" t="s">
        <v>877</v>
      </c>
      <c r="M2636" s="91"/>
      <c r="N2636" s="312">
        <v>1</v>
      </c>
      <c r="O2636" s="313">
        <f t="shared" si="414"/>
        <v>0.16666666666666666</v>
      </c>
      <c r="P2636" s="104"/>
      <c r="Q2636" s="92"/>
      <c r="R2636" s="92"/>
      <c r="S2636" s="92"/>
      <c r="T2636" s="92"/>
      <c r="U2636" s="92"/>
      <c r="V2636" s="92"/>
      <c r="W2636" s="92"/>
      <c r="X2636" s="109">
        <f t="shared" si="408"/>
        <v>0</v>
      </c>
      <c r="Y2636" s="83"/>
      <c r="Z2636" s="110">
        <f t="shared" si="409"/>
        <v>0</v>
      </c>
      <c r="AA2636" s="111"/>
      <c r="AB2636" s="92"/>
      <c r="AC2636" s="92"/>
      <c r="AD2636" s="92"/>
      <c r="AE2636" s="92"/>
      <c r="AF2636" s="92"/>
      <c r="AG2636" s="92"/>
      <c r="AH2636" s="92"/>
      <c r="AI2636" s="109">
        <f t="shared" si="410"/>
        <v>0</v>
      </c>
      <c r="AJ2636" s="83"/>
      <c r="AK2636" s="110">
        <f t="shared" si="411"/>
        <v>0</v>
      </c>
      <c r="AL2636" s="111"/>
      <c r="AM2636" s="92"/>
      <c r="AN2636" s="92"/>
      <c r="AO2636" s="92"/>
      <c r="AP2636" s="92"/>
      <c r="AQ2636" s="92">
        <v>1</v>
      </c>
      <c r="AR2636" s="92"/>
      <c r="AS2636" s="92"/>
      <c r="AT2636" s="92"/>
      <c r="AU2636" s="92"/>
      <c r="AV2636" s="109">
        <f t="shared" si="412"/>
        <v>250</v>
      </c>
      <c r="AW2636" s="75"/>
      <c r="AX2636" s="110">
        <f t="shared" si="413"/>
        <v>41.666666666666664</v>
      </c>
      <c r="AY2636" s="111"/>
      <c r="AZ2636" s="93"/>
      <c r="BA2636" s="94" t="s">
        <v>131</v>
      </c>
      <c r="BB2636" s="71"/>
      <c r="BC2636" s="54"/>
      <c r="BD2636" s="41">
        <v>4</v>
      </c>
      <c r="BE2636" s="52">
        <v>48</v>
      </c>
      <c r="BF2636" s="62">
        <v>4852</v>
      </c>
      <c r="BG2636" s="280" t="s">
        <v>52</v>
      </c>
    </row>
    <row r="2637" spans="1:59" s="63" customFormat="1" ht="12.75" x14ac:dyDescent="0.2">
      <c r="A2637" s="196">
        <v>4</v>
      </c>
      <c r="B2637" s="197" t="s">
        <v>422</v>
      </c>
      <c r="C2637" s="208">
        <v>48</v>
      </c>
      <c r="D2637" s="209" t="s">
        <v>929</v>
      </c>
      <c r="E2637" s="210">
        <v>4852</v>
      </c>
      <c r="F2637" s="211" t="s">
        <v>1235</v>
      </c>
      <c r="G2637" s="231"/>
      <c r="H2637" s="89"/>
      <c r="I2637" s="90" t="s">
        <v>820</v>
      </c>
      <c r="J2637" s="90"/>
      <c r="K2637" s="90" t="s">
        <v>64</v>
      </c>
      <c r="L2637" s="90" t="s">
        <v>188</v>
      </c>
      <c r="M2637" s="91"/>
      <c r="N2637" s="312">
        <v>1</v>
      </c>
      <c r="O2637" s="313">
        <f t="shared" si="414"/>
        <v>0.16666666666666666</v>
      </c>
      <c r="P2637" s="104"/>
      <c r="Q2637" s="92"/>
      <c r="R2637" s="92"/>
      <c r="S2637" s="92"/>
      <c r="T2637" s="92"/>
      <c r="U2637" s="92"/>
      <c r="V2637" s="92"/>
      <c r="W2637" s="92"/>
      <c r="X2637" s="109">
        <f t="shared" si="408"/>
        <v>0</v>
      </c>
      <c r="Y2637" s="83"/>
      <c r="Z2637" s="110">
        <f t="shared" si="409"/>
        <v>0</v>
      </c>
      <c r="AA2637" s="111"/>
      <c r="AB2637" s="92"/>
      <c r="AC2637" s="92"/>
      <c r="AD2637" s="92"/>
      <c r="AE2637" s="92"/>
      <c r="AF2637" s="92"/>
      <c r="AG2637" s="92"/>
      <c r="AH2637" s="92"/>
      <c r="AI2637" s="109">
        <f t="shared" si="410"/>
        <v>0</v>
      </c>
      <c r="AJ2637" s="83"/>
      <c r="AK2637" s="110">
        <f t="shared" si="411"/>
        <v>0</v>
      </c>
      <c r="AL2637" s="111"/>
      <c r="AM2637" s="92"/>
      <c r="AN2637" s="92"/>
      <c r="AO2637" s="92"/>
      <c r="AP2637" s="92"/>
      <c r="AQ2637" s="92">
        <v>1</v>
      </c>
      <c r="AR2637" s="92"/>
      <c r="AS2637" s="92"/>
      <c r="AT2637" s="92"/>
      <c r="AU2637" s="92"/>
      <c r="AV2637" s="109">
        <f t="shared" si="412"/>
        <v>250</v>
      </c>
      <c r="AW2637" s="75"/>
      <c r="AX2637" s="110">
        <f t="shared" si="413"/>
        <v>41.666666666666664</v>
      </c>
      <c r="AY2637" s="111"/>
      <c r="AZ2637" s="93"/>
      <c r="BA2637" s="94" t="s">
        <v>131</v>
      </c>
      <c r="BB2637" s="71"/>
      <c r="BC2637" s="54"/>
      <c r="BD2637" s="41">
        <v>4</v>
      </c>
      <c r="BE2637" s="52">
        <v>48</v>
      </c>
      <c r="BF2637" s="62">
        <v>4852</v>
      </c>
      <c r="BG2637" s="280" t="s">
        <v>52</v>
      </c>
    </row>
    <row r="2638" spans="1:59" s="63" customFormat="1" ht="12.75" x14ac:dyDescent="0.2">
      <c r="A2638" s="196">
        <v>4</v>
      </c>
      <c r="B2638" s="197" t="s">
        <v>422</v>
      </c>
      <c r="C2638" s="208">
        <v>48</v>
      </c>
      <c r="D2638" s="209" t="s">
        <v>929</v>
      </c>
      <c r="E2638" s="210">
        <v>4852</v>
      </c>
      <c r="F2638" s="211" t="s">
        <v>1235</v>
      </c>
      <c r="G2638" s="231"/>
      <c r="H2638" s="89"/>
      <c r="I2638" s="90" t="s">
        <v>304</v>
      </c>
      <c r="J2638" s="90"/>
      <c r="K2638" s="90" t="s">
        <v>64</v>
      </c>
      <c r="L2638" s="90" t="s">
        <v>313</v>
      </c>
      <c r="M2638" s="91"/>
      <c r="N2638" s="312">
        <v>1</v>
      </c>
      <c r="O2638" s="313">
        <f t="shared" si="414"/>
        <v>0.16666666666666666</v>
      </c>
      <c r="P2638" s="104"/>
      <c r="Q2638" s="92"/>
      <c r="R2638" s="92"/>
      <c r="S2638" s="92"/>
      <c r="T2638" s="92"/>
      <c r="U2638" s="92"/>
      <c r="V2638" s="92"/>
      <c r="W2638" s="92"/>
      <c r="X2638" s="109">
        <f t="shared" si="408"/>
        <v>0</v>
      </c>
      <c r="Y2638" s="83"/>
      <c r="Z2638" s="110">
        <f t="shared" si="409"/>
        <v>0</v>
      </c>
      <c r="AA2638" s="111"/>
      <c r="AB2638" s="92"/>
      <c r="AC2638" s="92"/>
      <c r="AD2638" s="92"/>
      <c r="AE2638" s="92"/>
      <c r="AF2638" s="92"/>
      <c r="AG2638" s="92"/>
      <c r="AH2638" s="92"/>
      <c r="AI2638" s="109">
        <f t="shared" si="410"/>
        <v>0</v>
      </c>
      <c r="AJ2638" s="83"/>
      <c r="AK2638" s="110">
        <f t="shared" si="411"/>
        <v>0</v>
      </c>
      <c r="AL2638" s="111"/>
      <c r="AM2638" s="92"/>
      <c r="AN2638" s="92"/>
      <c r="AO2638" s="92">
        <v>1</v>
      </c>
      <c r="AP2638" s="92"/>
      <c r="AQ2638" s="92"/>
      <c r="AR2638" s="92"/>
      <c r="AS2638" s="92"/>
      <c r="AT2638" s="92"/>
      <c r="AU2638" s="92"/>
      <c r="AV2638" s="109">
        <f t="shared" si="412"/>
        <v>50</v>
      </c>
      <c r="AW2638" s="75"/>
      <c r="AX2638" s="110">
        <f t="shared" si="413"/>
        <v>8.3333333333333321</v>
      </c>
      <c r="AY2638" s="111"/>
      <c r="AZ2638" s="93"/>
      <c r="BA2638" s="94" t="s">
        <v>131</v>
      </c>
      <c r="BB2638" s="71"/>
      <c r="BC2638" s="54"/>
      <c r="BD2638" s="41">
        <v>4</v>
      </c>
      <c r="BE2638" s="52">
        <v>48</v>
      </c>
      <c r="BF2638" s="62">
        <v>4852</v>
      </c>
      <c r="BG2638" s="280" t="s">
        <v>52</v>
      </c>
    </row>
    <row r="2639" spans="1:59" s="63" customFormat="1" ht="12.75" x14ac:dyDescent="0.2">
      <c r="A2639" s="196">
        <v>4</v>
      </c>
      <c r="B2639" s="197" t="s">
        <v>422</v>
      </c>
      <c r="C2639" s="208">
        <v>48</v>
      </c>
      <c r="D2639" s="209" t="s">
        <v>929</v>
      </c>
      <c r="E2639" s="210">
        <v>4852</v>
      </c>
      <c r="F2639" s="211" t="s">
        <v>1235</v>
      </c>
      <c r="G2639" s="231"/>
      <c r="H2639" s="89"/>
      <c r="I2639" s="90" t="s">
        <v>930</v>
      </c>
      <c r="J2639" s="90"/>
      <c r="K2639" s="90" t="s">
        <v>64</v>
      </c>
      <c r="L2639" s="90" t="s">
        <v>119</v>
      </c>
      <c r="M2639" s="91"/>
      <c r="N2639" s="312">
        <v>1</v>
      </c>
      <c r="O2639" s="313">
        <f t="shared" si="414"/>
        <v>0.16666666666666666</v>
      </c>
      <c r="P2639" s="104"/>
      <c r="Q2639" s="92"/>
      <c r="R2639" s="92"/>
      <c r="S2639" s="92"/>
      <c r="T2639" s="92"/>
      <c r="U2639" s="92"/>
      <c r="V2639" s="92"/>
      <c r="W2639" s="92"/>
      <c r="X2639" s="109">
        <f t="shared" si="408"/>
        <v>0</v>
      </c>
      <c r="Y2639" s="83"/>
      <c r="Z2639" s="110">
        <f t="shared" si="409"/>
        <v>0</v>
      </c>
      <c r="AA2639" s="111"/>
      <c r="AB2639" s="92"/>
      <c r="AC2639" s="92"/>
      <c r="AD2639" s="92"/>
      <c r="AE2639" s="92"/>
      <c r="AF2639" s="92"/>
      <c r="AG2639" s="92"/>
      <c r="AH2639" s="92"/>
      <c r="AI2639" s="109">
        <f t="shared" si="410"/>
        <v>0</v>
      </c>
      <c r="AJ2639" s="83"/>
      <c r="AK2639" s="110">
        <f t="shared" si="411"/>
        <v>0</v>
      </c>
      <c r="AL2639" s="111"/>
      <c r="AM2639" s="92"/>
      <c r="AN2639" s="92"/>
      <c r="AO2639" s="92">
        <v>1</v>
      </c>
      <c r="AP2639" s="92"/>
      <c r="AQ2639" s="92"/>
      <c r="AR2639" s="92"/>
      <c r="AS2639" s="92"/>
      <c r="AT2639" s="92"/>
      <c r="AU2639" s="92"/>
      <c r="AV2639" s="109">
        <f t="shared" si="412"/>
        <v>50</v>
      </c>
      <c r="AW2639" s="75"/>
      <c r="AX2639" s="110">
        <f t="shared" si="413"/>
        <v>8.3333333333333321</v>
      </c>
      <c r="AY2639" s="111"/>
      <c r="AZ2639" s="93"/>
      <c r="BA2639" s="94" t="s">
        <v>131</v>
      </c>
      <c r="BB2639" s="71"/>
      <c r="BC2639" s="54"/>
      <c r="BD2639" s="41">
        <v>4</v>
      </c>
      <c r="BE2639" s="52">
        <v>48</v>
      </c>
      <c r="BF2639" s="62">
        <v>4852</v>
      </c>
      <c r="BG2639" s="280" t="s">
        <v>52</v>
      </c>
    </row>
    <row r="2640" spans="1:59" s="63" customFormat="1" ht="12.75" x14ac:dyDescent="0.2">
      <c r="A2640" s="196">
        <v>4</v>
      </c>
      <c r="B2640" s="197" t="s">
        <v>422</v>
      </c>
      <c r="C2640" s="208">
        <v>48</v>
      </c>
      <c r="D2640" s="209" t="s">
        <v>929</v>
      </c>
      <c r="E2640" s="210">
        <v>4852</v>
      </c>
      <c r="F2640" s="211" t="s">
        <v>1235</v>
      </c>
      <c r="G2640" s="231"/>
      <c r="H2640" s="65"/>
      <c r="I2640" s="222"/>
      <c r="J2640" s="66"/>
      <c r="K2640" s="66"/>
      <c r="L2640" s="66"/>
      <c r="M2640" s="64"/>
      <c r="N2640" s="304"/>
      <c r="O2640" s="305"/>
      <c r="P2640" s="127"/>
      <c r="Q2640" s="67"/>
      <c r="R2640" s="67"/>
      <c r="S2640" s="67"/>
      <c r="T2640" s="67"/>
      <c r="U2640" s="67"/>
      <c r="V2640" s="67"/>
      <c r="W2640" s="67"/>
      <c r="X2640" s="67"/>
      <c r="Y2640" s="68"/>
      <c r="Z2640" s="68"/>
      <c r="AA2640" s="68"/>
      <c r="AB2640" s="67"/>
      <c r="AC2640" s="67"/>
      <c r="AD2640" s="67"/>
      <c r="AE2640" s="67"/>
      <c r="AF2640" s="67"/>
      <c r="AG2640" s="67"/>
      <c r="AH2640" s="67"/>
      <c r="AI2640" s="67"/>
      <c r="AJ2640" s="68"/>
      <c r="AK2640" s="68"/>
      <c r="AL2640" s="68"/>
      <c r="AM2640" s="67"/>
      <c r="AN2640" s="67"/>
      <c r="AO2640" s="67"/>
      <c r="AP2640" s="67"/>
      <c r="AQ2640" s="67"/>
      <c r="AR2640" s="67"/>
      <c r="AS2640" s="67"/>
      <c r="AT2640" s="67"/>
      <c r="AU2640" s="67"/>
      <c r="AV2640" s="67"/>
      <c r="AW2640" s="67"/>
      <c r="AX2640" s="68"/>
      <c r="AY2640" s="68"/>
      <c r="AZ2640" s="69"/>
      <c r="BA2640" s="70"/>
      <c r="BB2640" s="71"/>
      <c r="BC2640" s="54"/>
      <c r="BD2640" s="41">
        <v>4</v>
      </c>
      <c r="BE2640" s="52">
        <v>48</v>
      </c>
      <c r="BF2640" s="62">
        <v>4852</v>
      </c>
      <c r="BG2640" s="275"/>
    </row>
    <row r="2641" spans="1:59" s="63" customFormat="1" ht="12.75" x14ac:dyDescent="0.2">
      <c r="A2641" s="196">
        <v>4</v>
      </c>
      <c r="B2641" s="197" t="s">
        <v>422</v>
      </c>
      <c r="C2641" s="208">
        <v>48</v>
      </c>
      <c r="D2641" s="209" t="s">
        <v>929</v>
      </c>
      <c r="E2641" s="210">
        <v>4852</v>
      </c>
      <c r="F2641" s="211" t="s">
        <v>1235</v>
      </c>
      <c r="G2641" s="230"/>
      <c r="H2641" s="56"/>
      <c r="I2641" s="221"/>
      <c r="J2641" s="57"/>
      <c r="K2641" s="57"/>
      <c r="L2641" s="57"/>
      <c r="M2641" s="55"/>
      <c r="N2641" s="303"/>
      <c r="O2641" s="245"/>
      <c r="P2641" s="122"/>
      <c r="Q2641" s="58"/>
      <c r="R2641" s="58"/>
      <c r="S2641" s="58"/>
      <c r="T2641" s="58"/>
      <c r="U2641" s="58"/>
      <c r="V2641" s="58"/>
      <c r="W2641" s="58"/>
      <c r="X2641" s="58"/>
      <c r="Y2641" s="59"/>
      <c r="Z2641" s="59"/>
      <c r="AA2641" s="59"/>
      <c r="AB2641" s="58"/>
      <c r="AC2641" s="58"/>
      <c r="AD2641" s="58"/>
      <c r="AE2641" s="58"/>
      <c r="AF2641" s="58"/>
      <c r="AG2641" s="58"/>
      <c r="AH2641" s="58"/>
      <c r="AI2641" s="58"/>
      <c r="AJ2641" s="59"/>
      <c r="AK2641" s="59"/>
      <c r="AL2641" s="59"/>
      <c r="AM2641" s="58"/>
      <c r="AN2641" s="58"/>
      <c r="AO2641" s="58"/>
      <c r="AP2641" s="58"/>
      <c r="AQ2641" s="58"/>
      <c r="AR2641" s="58"/>
      <c r="AS2641" s="58"/>
      <c r="AT2641" s="58"/>
      <c r="AU2641" s="58"/>
      <c r="AV2641" s="58"/>
      <c r="AW2641" s="58"/>
      <c r="AX2641" s="59"/>
      <c r="AY2641" s="59"/>
      <c r="AZ2641" s="60"/>
      <c r="BA2641" s="61"/>
      <c r="BB2641" s="54"/>
      <c r="BC2641" s="54"/>
      <c r="BD2641" s="41">
        <v>4</v>
      </c>
      <c r="BE2641" s="52">
        <v>48</v>
      </c>
      <c r="BF2641" s="62">
        <v>4852</v>
      </c>
      <c r="BG2641" s="274"/>
    </row>
    <row r="2642" spans="1:59" s="63" customFormat="1" ht="12.75" x14ac:dyDescent="0.2">
      <c r="A2642" s="196">
        <v>4</v>
      </c>
      <c r="B2642" s="197" t="s">
        <v>422</v>
      </c>
      <c r="C2642" s="208">
        <v>48</v>
      </c>
      <c r="D2642" s="209" t="s">
        <v>929</v>
      </c>
      <c r="E2642" s="212">
        <v>4855</v>
      </c>
      <c r="F2642" s="213" t="s">
        <v>1236</v>
      </c>
      <c r="G2642" s="232"/>
      <c r="H2642" s="97"/>
      <c r="I2642" s="224"/>
      <c r="J2642" s="98"/>
      <c r="K2642" s="98"/>
      <c r="L2642" s="98"/>
      <c r="M2642" s="96"/>
      <c r="N2642" s="307"/>
      <c r="O2642" s="246"/>
      <c r="P2642" s="124"/>
      <c r="Q2642" s="99"/>
      <c r="R2642" s="99"/>
      <c r="S2642" s="99"/>
      <c r="T2642" s="99"/>
      <c r="U2642" s="99"/>
      <c r="V2642" s="99"/>
      <c r="W2642" s="99"/>
      <c r="X2642" s="99"/>
      <c r="Y2642" s="100"/>
      <c r="Z2642" s="100"/>
      <c r="AA2642" s="100"/>
      <c r="AB2642" s="99"/>
      <c r="AC2642" s="99"/>
      <c r="AD2642" s="99"/>
      <c r="AE2642" s="99"/>
      <c r="AF2642" s="99"/>
      <c r="AG2642" s="99"/>
      <c r="AH2642" s="99"/>
      <c r="AI2642" s="99"/>
      <c r="AJ2642" s="100"/>
      <c r="AK2642" s="100"/>
      <c r="AL2642" s="100"/>
      <c r="AM2642" s="99"/>
      <c r="AN2642" s="99"/>
      <c r="AO2642" s="99"/>
      <c r="AP2642" s="99"/>
      <c r="AQ2642" s="99"/>
      <c r="AR2642" s="99"/>
      <c r="AS2642" s="99"/>
      <c r="AT2642" s="99"/>
      <c r="AU2642" s="99"/>
      <c r="AV2642" s="99"/>
      <c r="AW2642" s="99"/>
      <c r="AX2642" s="100"/>
      <c r="AY2642" s="100"/>
      <c r="AZ2642" s="101"/>
      <c r="BA2642" s="102"/>
      <c r="BB2642" s="95"/>
      <c r="BC2642" s="95"/>
      <c r="BD2642" s="41">
        <v>4</v>
      </c>
      <c r="BE2642" s="52">
        <v>48</v>
      </c>
      <c r="BF2642" s="103">
        <v>4855</v>
      </c>
      <c r="BG2642" s="277"/>
    </row>
    <row r="2643" spans="1:59" s="63" customFormat="1" ht="12.75" x14ac:dyDescent="0.2">
      <c r="A2643" s="196">
        <v>4</v>
      </c>
      <c r="B2643" s="197" t="s">
        <v>422</v>
      </c>
      <c r="C2643" s="208">
        <v>48</v>
      </c>
      <c r="D2643" s="209" t="s">
        <v>929</v>
      </c>
      <c r="E2643" s="212">
        <v>4855</v>
      </c>
      <c r="F2643" s="213" t="s">
        <v>1236</v>
      </c>
      <c r="G2643" s="231"/>
      <c r="H2643" s="65"/>
      <c r="I2643" s="222"/>
      <c r="J2643" s="66"/>
      <c r="K2643" s="66"/>
      <c r="L2643" s="66"/>
      <c r="M2643" s="64"/>
      <c r="N2643" s="304"/>
      <c r="O2643" s="305"/>
      <c r="P2643" s="127"/>
      <c r="Q2643" s="67"/>
      <c r="R2643" s="67"/>
      <c r="S2643" s="67"/>
      <c r="T2643" s="67"/>
      <c r="U2643" s="67"/>
      <c r="V2643" s="67"/>
      <c r="W2643" s="67"/>
      <c r="X2643" s="67"/>
      <c r="Y2643" s="68"/>
      <c r="Z2643" s="68"/>
      <c r="AA2643" s="68"/>
      <c r="AB2643" s="67"/>
      <c r="AC2643" s="67"/>
      <c r="AD2643" s="67"/>
      <c r="AE2643" s="67"/>
      <c r="AF2643" s="67"/>
      <c r="AG2643" s="67"/>
      <c r="AH2643" s="67"/>
      <c r="AI2643" s="67"/>
      <c r="AJ2643" s="68"/>
      <c r="AK2643" s="68"/>
      <c r="AL2643" s="68"/>
      <c r="AM2643" s="67"/>
      <c r="AN2643" s="67"/>
      <c r="AO2643" s="67"/>
      <c r="AP2643" s="67"/>
      <c r="AQ2643" s="67"/>
      <c r="AR2643" s="67"/>
      <c r="AS2643" s="67"/>
      <c r="AT2643" s="67"/>
      <c r="AU2643" s="67"/>
      <c r="AV2643" s="67"/>
      <c r="AW2643" s="67"/>
      <c r="AX2643" s="68"/>
      <c r="AY2643" s="68"/>
      <c r="AZ2643" s="69"/>
      <c r="BA2643" s="70"/>
      <c r="BB2643" s="71"/>
      <c r="BC2643" s="95"/>
      <c r="BD2643" s="41">
        <v>4</v>
      </c>
      <c r="BE2643" s="52">
        <v>48</v>
      </c>
      <c r="BF2643" s="103">
        <v>4855</v>
      </c>
      <c r="BG2643" s="275"/>
    </row>
    <row r="2644" spans="1:59" s="63" customFormat="1" ht="12.75" x14ac:dyDescent="0.2">
      <c r="A2644" s="196">
        <v>4</v>
      </c>
      <c r="B2644" s="197" t="s">
        <v>422</v>
      </c>
      <c r="C2644" s="208">
        <v>48</v>
      </c>
      <c r="D2644" s="209" t="s">
        <v>929</v>
      </c>
      <c r="E2644" s="212">
        <v>4855</v>
      </c>
      <c r="F2644" s="213" t="s">
        <v>1236</v>
      </c>
      <c r="G2644" s="231"/>
      <c r="H2644" s="72" t="s">
        <v>47</v>
      </c>
      <c r="I2644" s="223"/>
      <c r="J2644" s="73"/>
      <c r="K2644" s="73"/>
      <c r="L2644" s="73"/>
      <c r="M2644" s="74"/>
      <c r="N2644" s="247"/>
      <c r="O2644" s="306"/>
      <c r="P2644" s="105"/>
      <c r="Q2644" s="75"/>
      <c r="R2644" s="75"/>
      <c r="S2644" s="75"/>
      <c r="T2644" s="75"/>
      <c r="U2644" s="75"/>
      <c r="V2644" s="75"/>
      <c r="W2644" s="75"/>
      <c r="X2644" s="75"/>
      <c r="Y2644" s="76">
        <f>IF(ISNUMBER(VLOOKUP(Y2646,P$7:W$7,MATCH(Y2646,P$7:W$7))),VLOOKUP(Y2646,P$7:W$7,MATCH(Y2646,P$7:W$7)),IF(N2648=0,"No Data",IF(Y2646&gt;0,"&lt;100",0)))</f>
        <v>0</v>
      </c>
      <c r="Z2644" s="77">
        <f>IF(ISNUMBER(VLOOKUP(Z2648,P$7:W$7,MATCH(Z2648,P$7:W$7))),VLOOKUP(Z2648,P$7:W$7,MATCH(Z2648,P$7:W$7)),IF(N2648=0,"No Data",IF(Z2648&gt;0,"&lt;100",0)))</f>
        <v>0</v>
      </c>
      <c r="AA2644" s="106">
        <f>IF(ISNUMBER(Z2644),Z2644,0)</f>
        <v>0</v>
      </c>
      <c r="AB2644" s="75"/>
      <c r="AC2644" s="75"/>
      <c r="AD2644" s="75"/>
      <c r="AE2644" s="75"/>
      <c r="AF2644" s="75"/>
      <c r="AG2644" s="75"/>
      <c r="AH2644" s="75"/>
      <c r="AI2644" s="75"/>
      <c r="AJ2644" s="76">
        <f>IF(ISNUMBER(VLOOKUP(AJ2646,AB$7:AH$7,MATCH(AJ2646,AB$7:AH$7))),VLOOKUP(AJ2646,AB$7:AH$7,MATCH(AJ2646,AB$7:AH$7)),IF(N2648=0,"No Data",IF(AJ2646&gt;0,"&lt;50",0)))</f>
        <v>0</v>
      </c>
      <c r="AK2644" s="77">
        <f>IF(ISNUMBER(VLOOKUP(AK2648,AB$7:AH$7,MATCH(AK2648,AB$7:AH$7))),VLOOKUP(AK2648,AB$7:AH$7,MATCH(AK2648,AB$7:AH$7)),IF(N2648=0,"No Data",IF(AK2648&gt;0,"&lt;50",0)))</f>
        <v>0</v>
      </c>
      <c r="AL2644" s="106">
        <f>IF(ISNUMBER(AK2644),AK2644,0)</f>
        <v>0</v>
      </c>
      <c r="AM2644" s="75"/>
      <c r="AN2644" s="75"/>
      <c r="AO2644" s="75"/>
      <c r="AP2644" s="75"/>
      <c r="AQ2644" s="75"/>
      <c r="AR2644" s="75"/>
      <c r="AS2644" s="75"/>
      <c r="AT2644" s="75"/>
      <c r="AU2644" s="75"/>
      <c r="AV2644" s="75"/>
      <c r="AW2644" s="76">
        <f>IF(ISNUMBER(VLOOKUP(AW2646,AM$7:AU$7,MATCH(AW2646,AM$7:AU$7))),VLOOKUP(AW2646,AM$7:AU$7,MATCH(AW2646,AM$7:AU$7)),IF(N2648=0,"No Data",IF(AW2646&gt;0,"&lt;10",0)))</f>
        <v>100</v>
      </c>
      <c r="AX2644" s="77">
        <f>IF(ISNUMBER(VLOOKUP(AX2648,AM$7:AU$7,MATCH(AX2648,AM$7:AU$7))),VLOOKUP(AX2648,AM$7:AU$7,MATCH(AX2648,AM$7:AU$7)),IF(N2648=0,"No Data",IF(AX2648&gt;0,"&lt;10",0)))</f>
        <v>100</v>
      </c>
      <c r="AY2644" s="106">
        <f>IF(ISNUMBER(AX2644),AX2644,0)</f>
        <v>100</v>
      </c>
      <c r="AZ2644" s="79"/>
      <c r="BA2644" s="80"/>
      <c r="BB2644" s="71"/>
      <c r="BC2644" s="95"/>
      <c r="BD2644" s="41">
        <v>4</v>
      </c>
      <c r="BE2644" s="52">
        <v>48</v>
      </c>
      <c r="BF2644" s="103">
        <v>4855</v>
      </c>
      <c r="BG2644" s="276" t="s">
        <v>47</v>
      </c>
    </row>
    <row r="2645" spans="1:59" s="63" customFormat="1" ht="12.75" x14ac:dyDescent="0.2">
      <c r="A2645" s="196">
        <v>4</v>
      </c>
      <c r="B2645" s="197" t="s">
        <v>422</v>
      </c>
      <c r="C2645" s="208">
        <v>48</v>
      </c>
      <c r="D2645" s="209" t="s">
        <v>929</v>
      </c>
      <c r="E2645" s="212">
        <v>4855</v>
      </c>
      <c r="F2645" s="213" t="s">
        <v>1236</v>
      </c>
      <c r="G2645" s="231"/>
      <c r="H2645" s="81" t="s">
        <v>48</v>
      </c>
      <c r="I2645" s="223"/>
      <c r="J2645" s="73"/>
      <c r="K2645" s="73"/>
      <c r="L2645" s="73"/>
      <c r="M2645" s="74"/>
      <c r="N2645" s="247"/>
      <c r="O2645" s="306"/>
      <c r="P2645" s="105"/>
      <c r="Q2645" s="75"/>
      <c r="R2645" s="75"/>
      <c r="S2645" s="75"/>
      <c r="T2645" s="75"/>
      <c r="U2645" s="75"/>
      <c r="V2645" s="75"/>
      <c r="W2645" s="75"/>
      <c r="X2645" s="75"/>
      <c r="Y2645" s="82">
        <f>MIN(X2649:X2652)</f>
        <v>0</v>
      </c>
      <c r="Z2645" s="83"/>
      <c r="AA2645" s="83"/>
      <c r="AB2645" s="75"/>
      <c r="AC2645" s="75"/>
      <c r="AD2645" s="75"/>
      <c r="AE2645" s="75"/>
      <c r="AF2645" s="75"/>
      <c r="AG2645" s="75"/>
      <c r="AH2645" s="75"/>
      <c r="AI2645" s="75"/>
      <c r="AJ2645" s="82">
        <f>MIN(AI2649:AI2652)</f>
        <v>0</v>
      </c>
      <c r="AK2645" s="83"/>
      <c r="AL2645" s="83"/>
      <c r="AM2645" s="75"/>
      <c r="AN2645" s="75"/>
      <c r="AO2645" s="75"/>
      <c r="AP2645" s="75"/>
      <c r="AQ2645" s="75"/>
      <c r="AR2645" s="75"/>
      <c r="AS2645" s="75"/>
      <c r="AT2645" s="75"/>
      <c r="AU2645" s="75"/>
      <c r="AV2645" s="75"/>
      <c r="AW2645" s="82">
        <f>MIN(AV2649:AV2652)</f>
        <v>50</v>
      </c>
      <c r="AX2645" s="83"/>
      <c r="AY2645" s="83"/>
      <c r="AZ2645" s="79"/>
      <c r="BA2645" s="80"/>
      <c r="BB2645" s="71"/>
      <c r="BC2645" s="95"/>
      <c r="BD2645" s="41">
        <v>4</v>
      </c>
      <c r="BE2645" s="52">
        <v>48</v>
      </c>
      <c r="BF2645" s="103">
        <v>4855</v>
      </c>
      <c r="BG2645" s="278" t="s">
        <v>48</v>
      </c>
    </row>
    <row r="2646" spans="1:59" s="63" customFormat="1" ht="12.75" x14ac:dyDescent="0.2">
      <c r="A2646" s="196">
        <v>4</v>
      </c>
      <c r="B2646" s="197" t="s">
        <v>422</v>
      </c>
      <c r="C2646" s="208">
        <v>48</v>
      </c>
      <c r="D2646" s="209" t="s">
        <v>929</v>
      </c>
      <c r="E2646" s="212">
        <v>4855</v>
      </c>
      <c r="F2646" s="213" t="s">
        <v>1236</v>
      </c>
      <c r="G2646" s="231"/>
      <c r="H2646" s="81" t="s">
        <v>49</v>
      </c>
      <c r="I2646" s="223"/>
      <c r="J2646" s="73"/>
      <c r="K2646" s="73"/>
      <c r="L2646" s="73"/>
      <c r="M2646" s="74"/>
      <c r="N2646" s="247"/>
      <c r="O2646" s="306"/>
      <c r="P2646" s="105"/>
      <c r="Q2646" s="75"/>
      <c r="R2646" s="75"/>
      <c r="S2646" s="75"/>
      <c r="T2646" s="75"/>
      <c r="U2646" s="75"/>
      <c r="V2646" s="75"/>
      <c r="W2646" s="75"/>
      <c r="X2646" s="75"/>
      <c r="Y2646" s="84">
        <f>IF(ISNUMBER(AVERAGE(X2649:X2652)),AVERAGE(X2649:X2652),0)</f>
        <v>0</v>
      </c>
      <c r="Z2646" s="83"/>
      <c r="AA2646" s="83"/>
      <c r="AB2646" s="75"/>
      <c r="AC2646" s="75"/>
      <c r="AD2646" s="75"/>
      <c r="AE2646" s="75"/>
      <c r="AF2646" s="75"/>
      <c r="AG2646" s="75"/>
      <c r="AH2646" s="75"/>
      <c r="AI2646" s="75"/>
      <c r="AJ2646" s="84">
        <f>IF(ISNUMBER(AVERAGE(AI2649:AI2652)),AVERAGE(AI2649:AI2652),0)</f>
        <v>0</v>
      </c>
      <c r="AK2646" s="83"/>
      <c r="AL2646" s="83"/>
      <c r="AM2646" s="75"/>
      <c r="AN2646" s="75"/>
      <c r="AO2646" s="75"/>
      <c r="AP2646" s="75"/>
      <c r="AQ2646" s="75"/>
      <c r="AR2646" s="75"/>
      <c r="AS2646" s="75"/>
      <c r="AT2646" s="75"/>
      <c r="AU2646" s="75"/>
      <c r="AV2646" s="75"/>
      <c r="AW2646" s="84">
        <f>IF(ISNUMBER(AVERAGE(AV2649:AV2652)),AVERAGE(AV2649:AV2652),0)</f>
        <v>162.5</v>
      </c>
      <c r="AX2646" s="83"/>
      <c r="AY2646" s="83"/>
      <c r="AZ2646" s="79"/>
      <c r="BA2646" s="80"/>
      <c r="BB2646" s="71"/>
      <c r="BC2646" s="95"/>
      <c r="BD2646" s="41">
        <v>4</v>
      </c>
      <c r="BE2646" s="52">
        <v>48</v>
      </c>
      <c r="BF2646" s="103">
        <v>4855</v>
      </c>
      <c r="BG2646" s="278" t="s">
        <v>49</v>
      </c>
    </row>
    <row r="2647" spans="1:59" s="63" customFormat="1" ht="12.75" x14ac:dyDescent="0.2">
      <c r="A2647" s="196">
        <v>4</v>
      </c>
      <c r="B2647" s="197" t="s">
        <v>422</v>
      </c>
      <c r="C2647" s="208">
        <v>48</v>
      </c>
      <c r="D2647" s="209" t="s">
        <v>929</v>
      </c>
      <c r="E2647" s="212">
        <v>4855</v>
      </c>
      <c r="F2647" s="213" t="s">
        <v>1236</v>
      </c>
      <c r="G2647" s="231"/>
      <c r="H2647" s="81" t="s">
        <v>50</v>
      </c>
      <c r="I2647" s="223"/>
      <c r="J2647" s="73"/>
      <c r="K2647" s="73"/>
      <c r="L2647" s="73"/>
      <c r="M2647" s="74"/>
      <c r="N2647" s="247"/>
      <c r="O2647" s="306"/>
      <c r="P2647" s="105"/>
      <c r="Q2647" s="75"/>
      <c r="R2647" s="75"/>
      <c r="S2647" s="75"/>
      <c r="T2647" s="75"/>
      <c r="U2647" s="75"/>
      <c r="V2647" s="75"/>
      <c r="W2647" s="75"/>
      <c r="X2647" s="75"/>
      <c r="Y2647" s="84">
        <f>MAX(X2649:X2652)</f>
        <v>0</v>
      </c>
      <c r="Z2647" s="83"/>
      <c r="AA2647" s="83"/>
      <c r="AB2647" s="75"/>
      <c r="AC2647" s="75"/>
      <c r="AD2647" s="75"/>
      <c r="AE2647" s="75"/>
      <c r="AF2647" s="75"/>
      <c r="AG2647" s="75"/>
      <c r="AH2647" s="75"/>
      <c r="AI2647" s="75"/>
      <c r="AJ2647" s="84">
        <f>MAX(AI2649:AI2652)</f>
        <v>0</v>
      </c>
      <c r="AK2647" s="83"/>
      <c r="AL2647" s="83"/>
      <c r="AM2647" s="75"/>
      <c r="AN2647" s="75"/>
      <c r="AO2647" s="75"/>
      <c r="AP2647" s="75"/>
      <c r="AQ2647" s="75"/>
      <c r="AR2647" s="75"/>
      <c r="AS2647" s="75"/>
      <c r="AT2647" s="75"/>
      <c r="AU2647" s="75"/>
      <c r="AV2647" s="75"/>
      <c r="AW2647" s="84">
        <f>MAX(AV2649:AV2652)</f>
        <v>250</v>
      </c>
      <c r="AX2647" s="83"/>
      <c r="AY2647" s="83"/>
      <c r="AZ2647" s="79"/>
      <c r="BA2647" s="80"/>
      <c r="BB2647" s="71"/>
      <c r="BC2647" s="95"/>
      <c r="BD2647" s="41">
        <v>4</v>
      </c>
      <c r="BE2647" s="52">
        <v>48</v>
      </c>
      <c r="BF2647" s="103">
        <v>4855</v>
      </c>
      <c r="BG2647" s="278" t="s">
        <v>50</v>
      </c>
    </row>
    <row r="2648" spans="1:59" s="63" customFormat="1" ht="12.75" x14ac:dyDescent="0.2">
      <c r="A2648" s="196">
        <v>4</v>
      </c>
      <c r="B2648" s="197" t="s">
        <v>422</v>
      </c>
      <c r="C2648" s="208">
        <v>48</v>
      </c>
      <c r="D2648" s="209" t="s">
        <v>929</v>
      </c>
      <c r="E2648" s="212">
        <v>4855</v>
      </c>
      <c r="F2648" s="213" t="s">
        <v>1236</v>
      </c>
      <c r="G2648" s="231"/>
      <c r="H2648" s="85" t="s">
        <v>51</v>
      </c>
      <c r="I2648" s="223"/>
      <c r="J2648" s="73"/>
      <c r="K2648" s="73"/>
      <c r="L2648" s="73"/>
      <c r="M2648" s="74"/>
      <c r="N2648" s="248">
        <f>SUM(N2649:N2652)</f>
        <v>4</v>
      </c>
      <c r="O2648" s="293">
        <f>SUM(O2649:O2652)</f>
        <v>1</v>
      </c>
      <c r="P2648" s="292"/>
      <c r="Q2648" s="87"/>
      <c r="R2648" s="87"/>
      <c r="S2648" s="87"/>
      <c r="T2648" s="87"/>
      <c r="U2648" s="87"/>
      <c r="V2648" s="87"/>
      <c r="W2648" s="87"/>
      <c r="X2648" s="87"/>
      <c r="Y2648" s="88"/>
      <c r="Z2648" s="86">
        <f>SUM(Z2649:Z2652)</f>
        <v>0</v>
      </c>
      <c r="AA2648" s="120"/>
      <c r="AB2648" s="111"/>
      <c r="AC2648" s="111"/>
      <c r="AD2648" s="111"/>
      <c r="AE2648" s="111"/>
      <c r="AF2648" s="111"/>
      <c r="AG2648" s="111"/>
      <c r="AH2648" s="111"/>
      <c r="AI2648" s="111"/>
      <c r="AJ2648" s="120"/>
      <c r="AK2648" s="86">
        <f>SUM(AK2649:AK2652)</f>
        <v>0</v>
      </c>
      <c r="AL2648" s="120"/>
      <c r="AM2648" s="111"/>
      <c r="AN2648" s="111"/>
      <c r="AO2648" s="111"/>
      <c r="AP2648" s="111"/>
      <c r="AQ2648" s="111"/>
      <c r="AR2648" s="111"/>
      <c r="AS2648" s="111"/>
      <c r="AT2648" s="111"/>
      <c r="AU2648" s="111"/>
      <c r="AV2648" s="111"/>
      <c r="AW2648" s="120"/>
      <c r="AX2648" s="86">
        <f>SUM(AX2649:AX2652)</f>
        <v>162.5</v>
      </c>
      <c r="AY2648" s="88"/>
      <c r="AZ2648" s="79"/>
      <c r="BA2648" s="80"/>
      <c r="BB2648" s="71"/>
      <c r="BC2648" s="95"/>
      <c r="BD2648" s="41">
        <v>4</v>
      </c>
      <c r="BE2648" s="52">
        <v>48</v>
      </c>
      <c r="BF2648" s="103">
        <v>4855</v>
      </c>
      <c r="BG2648" s="279" t="s">
        <v>51</v>
      </c>
    </row>
    <row r="2649" spans="1:59" s="63" customFormat="1" ht="12.75" x14ac:dyDescent="0.2">
      <c r="A2649" s="196">
        <v>4</v>
      </c>
      <c r="B2649" s="197" t="s">
        <v>422</v>
      </c>
      <c r="C2649" s="208">
        <v>48</v>
      </c>
      <c r="D2649" s="209" t="s">
        <v>929</v>
      </c>
      <c r="E2649" s="212">
        <v>4855</v>
      </c>
      <c r="F2649" s="213" t="s">
        <v>1236</v>
      </c>
      <c r="G2649" s="231"/>
      <c r="H2649" s="89" t="s">
        <v>52</v>
      </c>
      <c r="I2649" s="90" t="s">
        <v>324</v>
      </c>
      <c r="J2649" s="90"/>
      <c r="K2649" s="90" t="s">
        <v>64</v>
      </c>
      <c r="L2649" s="90" t="s">
        <v>528</v>
      </c>
      <c r="M2649" s="91"/>
      <c r="N2649" s="312">
        <v>1</v>
      </c>
      <c r="O2649" s="313">
        <f>N2649/N$2648</f>
        <v>0.25</v>
      </c>
      <c r="P2649" s="104"/>
      <c r="Q2649" s="92"/>
      <c r="R2649" s="92"/>
      <c r="S2649" s="92"/>
      <c r="T2649" s="92"/>
      <c r="U2649" s="92"/>
      <c r="V2649" s="92"/>
      <c r="W2649" s="92"/>
      <c r="X2649" s="109">
        <f t="shared" ref="X2649:X2652" si="415">P2649*P$7+Q2649*Q$7+R2649*R$7+S2649*S$7+T2649*T$7+U2649*U$7+V2649*V$7+W2649*W$7</f>
        <v>0</v>
      </c>
      <c r="Y2649" s="83"/>
      <c r="Z2649" s="110">
        <f t="shared" ref="Z2649:Z2652" si="416">X2649*$O2649</f>
        <v>0</v>
      </c>
      <c r="AA2649" s="111"/>
      <c r="AB2649" s="92"/>
      <c r="AC2649" s="92"/>
      <c r="AD2649" s="92"/>
      <c r="AE2649" s="92"/>
      <c r="AF2649" s="92"/>
      <c r="AG2649" s="92"/>
      <c r="AH2649" s="92"/>
      <c r="AI2649" s="109">
        <f t="shared" ref="AI2649:AI2652" si="417">AB2649*AB$7+AC2649*AC$7+AD2649*AD$7+AE2649*AE$7+AF2649*AF$7+AG2649*AG$7+AH2649*AH$7</f>
        <v>0</v>
      </c>
      <c r="AJ2649" s="83"/>
      <c r="AK2649" s="110">
        <f t="shared" ref="AK2649:AK2652" si="418">AI2649*$O2649</f>
        <v>0</v>
      </c>
      <c r="AL2649" s="111"/>
      <c r="AM2649" s="92"/>
      <c r="AN2649" s="92"/>
      <c r="AO2649" s="92"/>
      <c r="AP2649" s="92">
        <v>1</v>
      </c>
      <c r="AQ2649" s="92"/>
      <c r="AR2649" s="92"/>
      <c r="AS2649" s="92"/>
      <c r="AT2649" s="92"/>
      <c r="AU2649" s="92"/>
      <c r="AV2649" s="109">
        <f t="shared" ref="AV2649:AV2652" si="419">AM2649*AM$7+AN2649*AN$7+AO2649*AO$7+AP2649*AP$7+AQ2649*AQ$7+AR2649*AR$7+AS2649*AS$7+AT2649*AT$7+AU2649*AU$7</f>
        <v>100</v>
      </c>
      <c r="AW2649" s="75"/>
      <c r="AX2649" s="110">
        <f t="shared" ref="AX2649:AX2652" si="420">AV2649*$O2649</f>
        <v>25</v>
      </c>
      <c r="AY2649" s="111"/>
      <c r="AZ2649" s="93"/>
      <c r="BA2649" s="94" t="s">
        <v>131</v>
      </c>
      <c r="BB2649" s="71"/>
      <c r="BC2649" s="95"/>
      <c r="BD2649" s="41">
        <v>4</v>
      </c>
      <c r="BE2649" s="52">
        <v>48</v>
      </c>
      <c r="BF2649" s="103">
        <v>4855</v>
      </c>
      <c r="BG2649" s="280" t="s">
        <v>52</v>
      </c>
    </row>
    <row r="2650" spans="1:59" s="63" customFormat="1" ht="12.75" x14ac:dyDescent="0.2">
      <c r="A2650" s="196">
        <v>4</v>
      </c>
      <c r="B2650" s="197" t="s">
        <v>422</v>
      </c>
      <c r="C2650" s="208">
        <v>48</v>
      </c>
      <c r="D2650" s="209" t="s">
        <v>929</v>
      </c>
      <c r="E2650" s="212">
        <v>4855</v>
      </c>
      <c r="F2650" s="213" t="s">
        <v>1236</v>
      </c>
      <c r="G2650" s="231"/>
      <c r="H2650" s="89"/>
      <c r="I2650" s="90" t="s">
        <v>876</v>
      </c>
      <c r="J2650" s="90"/>
      <c r="K2650" s="90" t="s">
        <v>64</v>
      </c>
      <c r="L2650" s="90" t="s">
        <v>877</v>
      </c>
      <c r="M2650" s="91"/>
      <c r="N2650" s="312">
        <v>1</v>
      </c>
      <c r="O2650" s="313">
        <f t="shared" ref="O2650:O2652" si="421">N2650/N$2648</f>
        <v>0.25</v>
      </c>
      <c r="P2650" s="104"/>
      <c r="Q2650" s="92"/>
      <c r="R2650" s="92"/>
      <c r="S2650" s="92"/>
      <c r="T2650" s="92"/>
      <c r="U2650" s="92"/>
      <c r="V2650" s="92"/>
      <c r="W2650" s="92"/>
      <c r="X2650" s="109">
        <f t="shared" si="415"/>
        <v>0</v>
      </c>
      <c r="Y2650" s="83"/>
      <c r="Z2650" s="110">
        <f t="shared" si="416"/>
        <v>0</v>
      </c>
      <c r="AA2650" s="111"/>
      <c r="AB2650" s="92"/>
      <c r="AC2650" s="92"/>
      <c r="AD2650" s="92"/>
      <c r="AE2650" s="92"/>
      <c r="AF2650" s="92"/>
      <c r="AG2650" s="92"/>
      <c r="AH2650" s="92"/>
      <c r="AI2650" s="109">
        <f t="shared" si="417"/>
        <v>0</v>
      </c>
      <c r="AJ2650" s="83"/>
      <c r="AK2650" s="110">
        <f t="shared" si="418"/>
        <v>0</v>
      </c>
      <c r="AL2650" s="111"/>
      <c r="AM2650" s="92"/>
      <c r="AN2650" s="92"/>
      <c r="AO2650" s="92"/>
      <c r="AP2650" s="92"/>
      <c r="AQ2650" s="92">
        <v>1</v>
      </c>
      <c r="AR2650" s="92"/>
      <c r="AS2650" s="92"/>
      <c r="AT2650" s="92"/>
      <c r="AU2650" s="92"/>
      <c r="AV2650" s="109">
        <f t="shared" si="419"/>
        <v>250</v>
      </c>
      <c r="AW2650" s="75"/>
      <c r="AX2650" s="110">
        <f t="shared" si="420"/>
        <v>62.5</v>
      </c>
      <c r="AY2650" s="111"/>
      <c r="AZ2650" s="93"/>
      <c r="BA2650" s="94" t="s">
        <v>131</v>
      </c>
      <c r="BB2650" s="71"/>
      <c r="BC2650" s="95"/>
      <c r="BD2650" s="41">
        <v>4</v>
      </c>
      <c r="BE2650" s="52">
        <v>48</v>
      </c>
      <c r="BF2650" s="103">
        <v>4855</v>
      </c>
      <c r="BG2650" s="280" t="s">
        <v>52</v>
      </c>
    </row>
    <row r="2651" spans="1:59" s="63" customFormat="1" ht="12.75" x14ac:dyDescent="0.2">
      <c r="A2651" s="196">
        <v>4</v>
      </c>
      <c r="B2651" s="197" t="s">
        <v>422</v>
      </c>
      <c r="C2651" s="208">
        <v>48</v>
      </c>
      <c r="D2651" s="209" t="s">
        <v>929</v>
      </c>
      <c r="E2651" s="212">
        <v>4855</v>
      </c>
      <c r="F2651" s="213" t="s">
        <v>1236</v>
      </c>
      <c r="G2651" s="231"/>
      <c r="H2651" s="89"/>
      <c r="I2651" s="90" t="s">
        <v>820</v>
      </c>
      <c r="J2651" s="90"/>
      <c r="K2651" s="90" t="s">
        <v>64</v>
      </c>
      <c r="L2651" s="90" t="s">
        <v>188</v>
      </c>
      <c r="M2651" s="91"/>
      <c r="N2651" s="312">
        <v>1</v>
      </c>
      <c r="O2651" s="313">
        <f t="shared" si="421"/>
        <v>0.25</v>
      </c>
      <c r="P2651" s="104"/>
      <c r="Q2651" s="92"/>
      <c r="R2651" s="92"/>
      <c r="S2651" s="92"/>
      <c r="T2651" s="92"/>
      <c r="U2651" s="92"/>
      <c r="V2651" s="92"/>
      <c r="W2651" s="92"/>
      <c r="X2651" s="109">
        <f t="shared" si="415"/>
        <v>0</v>
      </c>
      <c r="Y2651" s="83"/>
      <c r="Z2651" s="110">
        <f t="shared" si="416"/>
        <v>0</v>
      </c>
      <c r="AA2651" s="111"/>
      <c r="AB2651" s="92"/>
      <c r="AC2651" s="92"/>
      <c r="AD2651" s="92"/>
      <c r="AE2651" s="92"/>
      <c r="AF2651" s="92"/>
      <c r="AG2651" s="92"/>
      <c r="AH2651" s="92"/>
      <c r="AI2651" s="109">
        <f t="shared" si="417"/>
        <v>0</v>
      </c>
      <c r="AJ2651" s="83"/>
      <c r="AK2651" s="110">
        <f t="shared" si="418"/>
        <v>0</v>
      </c>
      <c r="AL2651" s="111"/>
      <c r="AM2651" s="92"/>
      <c r="AN2651" s="92"/>
      <c r="AO2651" s="92"/>
      <c r="AP2651" s="92"/>
      <c r="AQ2651" s="92">
        <v>1</v>
      </c>
      <c r="AR2651" s="92"/>
      <c r="AS2651" s="92"/>
      <c r="AT2651" s="92"/>
      <c r="AU2651" s="92"/>
      <c r="AV2651" s="109">
        <f t="shared" si="419"/>
        <v>250</v>
      </c>
      <c r="AW2651" s="75"/>
      <c r="AX2651" s="110">
        <f t="shared" si="420"/>
        <v>62.5</v>
      </c>
      <c r="AY2651" s="111"/>
      <c r="AZ2651" s="93"/>
      <c r="BA2651" s="94" t="s">
        <v>131</v>
      </c>
      <c r="BB2651" s="71"/>
      <c r="BC2651" s="95"/>
      <c r="BD2651" s="41">
        <v>4</v>
      </c>
      <c r="BE2651" s="52">
        <v>48</v>
      </c>
      <c r="BF2651" s="103">
        <v>4855</v>
      </c>
      <c r="BG2651" s="280" t="s">
        <v>52</v>
      </c>
    </row>
    <row r="2652" spans="1:59" s="63" customFormat="1" ht="12.75" x14ac:dyDescent="0.2">
      <c r="A2652" s="196">
        <v>4</v>
      </c>
      <c r="B2652" s="197" t="s">
        <v>422</v>
      </c>
      <c r="C2652" s="208">
        <v>48</v>
      </c>
      <c r="D2652" s="209" t="s">
        <v>929</v>
      </c>
      <c r="E2652" s="212">
        <v>4855</v>
      </c>
      <c r="F2652" s="213" t="s">
        <v>1236</v>
      </c>
      <c r="G2652" s="231"/>
      <c r="H2652" s="89"/>
      <c r="I2652" s="90" t="s">
        <v>871</v>
      </c>
      <c r="J2652" s="90"/>
      <c r="K2652" s="90" t="s">
        <v>64</v>
      </c>
      <c r="L2652" s="90" t="s">
        <v>313</v>
      </c>
      <c r="M2652" s="91"/>
      <c r="N2652" s="312">
        <v>1</v>
      </c>
      <c r="O2652" s="313">
        <f t="shared" si="421"/>
        <v>0.25</v>
      </c>
      <c r="P2652" s="104"/>
      <c r="Q2652" s="92"/>
      <c r="R2652" s="92"/>
      <c r="S2652" s="92"/>
      <c r="T2652" s="92"/>
      <c r="U2652" s="92"/>
      <c r="V2652" s="92"/>
      <c r="W2652" s="92"/>
      <c r="X2652" s="109">
        <f t="shared" si="415"/>
        <v>0</v>
      </c>
      <c r="Y2652" s="83"/>
      <c r="Z2652" s="110">
        <f t="shared" si="416"/>
        <v>0</v>
      </c>
      <c r="AA2652" s="111"/>
      <c r="AB2652" s="92"/>
      <c r="AC2652" s="92"/>
      <c r="AD2652" s="92"/>
      <c r="AE2652" s="92"/>
      <c r="AF2652" s="92"/>
      <c r="AG2652" s="92"/>
      <c r="AH2652" s="92"/>
      <c r="AI2652" s="109">
        <f t="shared" si="417"/>
        <v>0</v>
      </c>
      <c r="AJ2652" s="83"/>
      <c r="AK2652" s="110">
        <f t="shared" si="418"/>
        <v>0</v>
      </c>
      <c r="AL2652" s="111"/>
      <c r="AM2652" s="92"/>
      <c r="AN2652" s="92"/>
      <c r="AO2652" s="92">
        <v>1</v>
      </c>
      <c r="AP2652" s="92"/>
      <c r="AQ2652" s="92"/>
      <c r="AR2652" s="92"/>
      <c r="AS2652" s="92"/>
      <c r="AT2652" s="92"/>
      <c r="AU2652" s="92"/>
      <c r="AV2652" s="109">
        <f t="shared" si="419"/>
        <v>50</v>
      </c>
      <c r="AW2652" s="75"/>
      <c r="AX2652" s="110">
        <f t="shared" si="420"/>
        <v>12.5</v>
      </c>
      <c r="AY2652" s="111"/>
      <c r="AZ2652" s="93"/>
      <c r="BA2652" s="94" t="s">
        <v>131</v>
      </c>
      <c r="BB2652" s="71"/>
      <c r="BC2652" s="95"/>
      <c r="BD2652" s="41">
        <v>4</v>
      </c>
      <c r="BE2652" s="52">
        <v>48</v>
      </c>
      <c r="BF2652" s="103">
        <v>4855</v>
      </c>
      <c r="BG2652" s="280" t="s">
        <v>52</v>
      </c>
    </row>
    <row r="2653" spans="1:59" s="63" customFormat="1" ht="12.75" x14ac:dyDescent="0.2">
      <c r="A2653" s="196">
        <v>4</v>
      </c>
      <c r="B2653" s="197" t="s">
        <v>422</v>
      </c>
      <c r="C2653" s="208">
        <v>48</v>
      </c>
      <c r="D2653" s="209" t="s">
        <v>929</v>
      </c>
      <c r="E2653" s="212">
        <v>4855</v>
      </c>
      <c r="F2653" s="213" t="s">
        <v>1236</v>
      </c>
      <c r="G2653" s="231"/>
      <c r="H2653" s="65"/>
      <c r="I2653" s="222"/>
      <c r="J2653" s="66"/>
      <c r="K2653" s="66"/>
      <c r="L2653" s="66"/>
      <c r="M2653" s="64"/>
      <c r="N2653" s="304"/>
      <c r="O2653" s="305"/>
      <c r="P2653" s="127"/>
      <c r="Q2653" s="67"/>
      <c r="R2653" s="67"/>
      <c r="S2653" s="67"/>
      <c r="T2653" s="67"/>
      <c r="U2653" s="67"/>
      <c r="V2653" s="67"/>
      <c r="W2653" s="67"/>
      <c r="X2653" s="67"/>
      <c r="Y2653" s="68"/>
      <c r="Z2653" s="68"/>
      <c r="AA2653" s="68"/>
      <c r="AB2653" s="67"/>
      <c r="AC2653" s="67"/>
      <c r="AD2653" s="67"/>
      <c r="AE2653" s="67"/>
      <c r="AF2653" s="67"/>
      <c r="AG2653" s="67"/>
      <c r="AH2653" s="67"/>
      <c r="AI2653" s="67"/>
      <c r="AJ2653" s="68"/>
      <c r="AK2653" s="68"/>
      <c r="AL2653" s="68"/>
      <c r="AM2653" s="67"/>
      <c r="AN2653" s="67"/>
      <c r="AO2653" s="67"/>
      <c r="AP2653" s="67"/>
      <c r="AQ2653" s="67"/>
      <c r="AR2653" s="67"/>
      <c r="AS2653" s="67"/>
      <c r="AT2653" s="67"/>
      <c r="AU2653" s="67"/>
      <c r="AV2653" s="67"/>
      <c r="AW2653" s="67"/>
      <c r="AX2653" s="68"/>
      <c r="AY2653" s="68"/>
      <c r="AZ2653" s="69"/>
      <c r="BA2653" s="70"/>
      <c r="BB2653" s="71"/>
      <c r="BC2653" s="95"/>
      <c r="BD2653" s="41">
        <v>4</v>
      </c>
      <c r="BE2653" s="52">
        <v>48</v>
      </c>
      <c r="BF2653" s="103">
        <v>4855</v>
      </c>
      <c r="BG2653" s="275"/>
    </row>
    <row r="2654" spans="1:59" s="63" customFormat="1" ht="12.75" x14ac:dyDescent="0.2">
      <c r="A2654" s="196">
        <v>4</v>
      </c>
      <c r="B2654" s="197" t="s">
        <v>422</v>
      </c>
      <c r="C2654" s="208">
        <v>48</v>
      </c>
      <c r="D2654" s="209" t="s">
        <v>929</v>
      </c>
      <c r="E2654" s="212">
        <v>4855</v>
      </c>
      <c r="F2654" s="213" t="s">
        <v>1236</v>
      </c>
      <c r="G2654" s="232"/>
      <c r="H2654" s="97"/>
      <c r="I2654" s="224"/>
      <c r="J2654" s="98"/>
      <c r="K2654" s="98"/>
      <c r="L2654" s="98"/>
      <c r="M2654" s="96"/>
      <c r="N2654" s="307"/>
      <c r="O2654" s="246"/>
      <c r="P2654" s="124"/>
      <c r="Q2654" s="99"/>
      <c r="R2654" s="99"/>
      <c r="S2654" s="99"/>
      <c r="T2654" s="99"/>
      <c r="U2654" s="99"/>
      <c r="V2654" s="99"/>
      <c r="W2654" s="99"/>
      <c r="X2654" s="99"/>
      <c r="Y2654" s="100"/>
      <c r="Z2654" s="100"/>
      <c r="AA2654" s="100"/>
      <c r="AB2654" s="99"/>
      <c r="AC2654" s="99"/>
      <c r="AD2654" s="99"/>
      <c r="AE2654" s="99"/>
      <c r="AF2654" s="99"/>
      <c r="AG2654" s="99"/>
      <c r="AH2654" s="99"/>
      <c r="AI2654" s="99"/>
      <c r="AJ2654" s="100"/>
      <c r="AK2654" s="100"/>
      <c r="AL2654" s="100"/>
      <c r="AM2654" s="99"/>
      <c r="AN2654" s="99"/>
      <c r="AO2654" s="99"/>
      <c r="AP2654" s="99"/>
      <c r="AQ2654" s="99"/>
      <c r="AR2654" s="99"/>
      <c r="AS2654" s="99"/>
      <c r="AT2654" s="99"/>
      <c r="AU2654" s="99"/>
      <c r="AV2654" s="99"/>
      <c r="AW2654" s="99"/>
      <c r="AX2654" s="100"/>
      <c r="AY2654" s="100"/>
      <c r="AZ2654" s="101"/>
      <c r="BA2654" s="102"/>
      <c r="BB2654" s="95"/>
      <c r="BC2654" s="95"/>
      <c r="BD2654" s="41">
        <v>4</v>
      </c>
      <c r="BE2654" s="52">
        <v>48</v>
      </c>
      <c r="BF2654" s="103">
        <v>4855</v>
      </c>
      <c r="BG2654" s="277"/>
    </row>
    <row r="2655" spans="1:59" s="53" customFormat="1" ht="18.75" x14ac:dyDescent="0.3">
      <c r="A2655" s="202">
        <v>4</v>
      </c>
      <c r="B2655" s="203" t="s">
        <v>422</v>
      </c>
      <c r="C2655" s="205">
        <v>49</v>
      </c>
      <c r="D2655" s="206" t="s">
        <v>931</v>
      </c>
      <c r="E2655" s="207"/>
      <c r="F2655" s="207"/>
      <c r="G2655" s="229"/>
      <c r="H2655" s="44"/>
      <c r="I2655" s="226"/>
      <c r="J2655" s="192"/>
      <c r="K2655" s="192"/>
      <c r="L2655" s="192"/>
      <c r="M2655" s="194"/>
      <c r="N2655" s="302"/>
      <c r="O2655" s="298"/>
      <c r="P2655" s="47"/>
      <c r="Q2655" s="47"/>
      <c r="R2655" s="47"/>
      <c r="S2655" s="47"/>
      <c r="T2655" s="47"/>
      <c r="U2655" s="47"/>
      <c r="V2655" s="47"/>
      <c r="W2655" s="47"/>
      <c r="X2655" s="47"/>
      <c r="Y2655" s="48"/>
      <c r="Z2655" s="48"/>
      <c r="AA2655" s="48"/>
      <c r="AB2655" s="47"/>
      <c r="AC2655" s="47"/>
      <c r="AD2655" s="47"/>
      <c r="AE2655" s="47"/>
      <c r="AF2655" s="47"/>
      <c r="AG2655" s="47"/>
      <c r="AH2655" s="47"/>
      <c r="AI2655" s="47"/>
      <c r="AJ2655" s="48"/>
      <c r="AK2655" s="48"/>
      <c r="AL2655" s="48"/>
      <c r="AM2655" s="47"/>
      <c r="AN2655" s="47"/>
      <c r="AO2655" s="47"/>
      <c r="AP2655" s="47"/>
      <c r="AQ2655" s="47"/>
      <c r="AR2655" s="47"/>
      <c r="AS2655" s="47"/>
      <c r="AT2655" s="47"/>
      <c r="AU2655" s="47"/>
      <c r="AV2655" s="47"/>
      <c r="AW2655" s="47"/>
      <c r="AX2655" s="48"/>
      <c r="AY2655" s="333"/>
      <c r="AZ2655" s="49"/>
      <c r="BA2655" s="50"/>
      <c r="BB2655" s="51"/>
      <c r="BC2655" s="45"/>
      <c r="BD2655" s="41">
        <v>4</v>
      </c>
      <c r="BE2655" s="52">
        <v>49</v>
      </c>
      <c r="BF2655" s="52" t="s">
        <v>931</v>
      </c>
      <c r="BG2655" s="273"/>
    </row>
    <row r="2656" spans="1:59" x14ac:dyDescent="0.25">
      <c r="A2656" s="196">
        <v>4</v>
      </c>
      <c r="B2656" s="197" t="s">
        <v>422</v>
      </c>
      <c r="C2656" s="208">
        <v>49</v>
      </c>
      <c r="D2656" s="209" t="s">
        <v>931</v>
      </c>
      <c r="E2656" s="212">
        <v>4911</v>
      </c>
      <c r="F2656" s="213" t="s">
        <v>932</v>
      </c>
      <c r="G2656" s="234"/>
      <c r="H2656" s="138"/>
      <c r="I2656" s="224"/>
      <c r="J2656" s="98"/>
      <c r="K2656" s="98"/>
      <c r="L2656" s="98"/>
      <c r="M2656" s="137"/>
      <c r="N2656" s="322"/>
      <c r="O2656" s="323"/>
      <c r="P2656" s="139"/>
      <c r="Q2656" s="139"/>
      <c r="R2656" s="139"/>
      <c r="S2656" s="139"/>
      <c r="T2656" s="139"/>
      <c r="U2656" s="139"/>
      <c r="V2656" s="139"/>
      <c r="W2656" s="139"/>
      <c r="X2656" s="139"/>
      <c r="Y2656" s="100"/>
      <c r="Z2656" s="125"/>
      <c r="AA2656" s="125"/>
      <c r="AB2656" s="139"/>
      <c r="AC2656" s="139"/>
      <c r="AD2656" s="139"/>
      <c r="AE2656" s="139"/>
      <c r="AF2656" s="139"/>
      <c r="AG2656" s="139"/>
      <c r="AH2656" s="139"/>
      <c r="AI2656" s="139"/>
      <c r="AJ2656" s="100"/>
      <c r="AK2656" s="125"/>
      <c r="AL2656" s="125"/>
      <c r="AM2656" s="139"/>
      <c r="AN2656" s="139"/>
      <c r="AO2656" s="139"/>
      <c r="AP2656" s="139"/>
      <c r="AQ2656" s="139"/>
      <c r="AR2656" s="139"/>
      <c r="AS2656" s="139"/>
      <c r="AT2656" s="139"/>
      <c r="AU2656" s="139"/>
      <c r="AV2656" s="139"/>
      <c r="AW2656" s="99"/>
      <c r="AX2656" s="125"/>
      <c r="AY2656" s="100"/>
      <c r="AZ2656" s="140"/>
      <c r="BA2656" s="141"/>
      <c r="BB2656" s="136"/>
      <c r="BC2656" s="136"/>
      <c r="BD2656" s="41">
        <v>4</v>
      </c>
      <c r="BE2656" s="52">
        <v>49</v>
      </c>
      <c r="BF2656" s="103">
        <v>4911</v>
      </c>
      <c r="BG2656" s="283"/>
    </row>
    <row r="2657" spans="1:59" s="63" customFormat="1" ht="12.75" x14ac:dyDescent="0.2">
      <c r="A2657" s="196">
        <v>4</v>
      </c>
      <c r="B2657" s="197" t="s">
        <v>422</v>
      </c>
      <c r="C2657" s="208">
        <v>49</v>
      </c>
      <c r="D2657" s="209" t="s">
        <v>931</v>
      </c>
      <c r="E2657" s="212">
        <v>4911</v>
      </c>
      <c r="F2657" s="213" t="s">
        <v>932</v>
      </c>
      <c r="G2657" s="232"/>
      <c r="H2657" s="97"/>
      <c r="I2657" s="224"/>
      <c r="J2657" s="98"/>
      <c r="K2657" s="98"/>
      <c r="L2657" s="98"/>
      <c r="M2657" s="96"/>
      <c r="N2657" s="307"/>
      <c r="O2657" s="246"/>
      <c r="P2657" s="124"/>
      <c r="Q2657" s="99"/>
      <c r="R2657" s="99"/>
      <c r="S2657" s="99"/>
      <c r="T2657" s="99"/>
      <c r="U2657" s="99"/>
      <c r="V2657" s="99"/>
      <c r="W2657" s="99"/>
      <c r="X2657" s="99"/>
      <c r="Y2657" s="100"/>
      <c r="Z2657" s="100"/>
      <c r="AA2657" s="100"/>
      <c r="AB2657" s="99"/>
      <c r="AC2657" s="99"/>
      <c r="AD2657" s="99"/>
      <c r="AE2657" s="99"/>
      <c r="AF2657" s="99"/>
      <c r="AG2657" s="99"/>
      <c r="AH2657" s="99"/>
      <c r="AI2657" s="99"/>
      <c r="AJ2657" s="100"/>
      <c r="AK2657" s="100"/>
      <c r="AL2657" s="100"/>
      <c r="AM2657" s="99"/>
      <c r="AN2657" s="99"/>
      <c r="AO2657" s="99"/>
      <c r="AP2657" s="99"/>
      <c r="AQ2657" s="99"/>
      <c r="AR2657" s="99"/>
      <c r="AS2657" s="99"/>
      <c r="AT2657" s="99"/>
      <c r="AU2657" s="99"/>
      <c r="AV2657" s="99"/>
      <c r="AW2657" s="99"/>
      <c r="AX2657" s="100"/>
      <c r="AY2657" s="100"/>
      <c r="AZ2657" s="101"/>
      <c r="BA2657" s="102"/>
      <c r="BB2657" s="95"/>
      <c r="BC2657" s="95"/>
      <c r="BD2657" s="41">
        <v>4</v>
      </c>
      <c r="BE2657" s="52">
        <v>49</v>
      </c>
      <c r="BF2657" s="103">
        <v>4911</v>
      </c>
      <c r="BG2657" s="277"/>
    </row>
    <row r="2658" spans="1:59" s="63" customFormat="1" ht="12.75" x14ac:dyDescent="0.2">
      <c r="A2658" s="196">
        <v>4</v>
      </c>
      <c r="B2658" s="197" t="s">
        <v>422</v>
      </c>
      <c r="C2658" s="208">
        <v>49</v>
      </c>
      <c r="D2658" s="209" t="s">
        <v>931</v>
      </c>
      <c r="E2658" s="212">
        <v>4911</v>
      </c>
      <c r="F2658" s="213" t="s">
        <v>932</v>
      </c>
      <c r="G2658" s="231"/>
      <c r="H2658" s="65"/>
      <c r="I2658" s="222"/>
      <c r="J2658" s="66"/>
      <c r="K2658" s="66"/>
      <c r="L2658" s="66"/>
      <c r="M2658" s="64"/>
      <c r="N2658" s="304"/>
      <c r="O2658" s="305"/>
      <c r="P2658" s="127"/>
      <c r="Q2658" s="67"/>
      <c r="R2658" s="67"/>
      <c r="S2658" s="67"/>
      <c r="T2658" s="67"/>
      <c r="U2658" s="67"/>
      <c r="V2658" s="67"/>
      <c r="W2658" s="67"/>
      <c r="X2658" s="67"/>
      <c r="Y2658" s="68"/>
      <c r="Z2658" s="68"/>
      <c r="AA2658" s="68"/>
      <c r="AB2658" s="67"/>
      <c r="AC2658" s="67"/>
      <c r="AD2658" s="67"/>
      <c r="AE2658" s="67"/>
      <c r="AF2658" s="67"/>
      <c r="AG2658" s="67"/>
      <c r="AH2658" s="67"/>
      <c r="AI2658" s="67"/>
      <c r="AJ2658" s="68"/>
      <c r="AK2658" s="68"/>
      <c r="AL2658" s="68"/>
      <c r="AM2658" s="67"/>
      <c r="AN2658" s="67"/>
      <c r="AO2658" s="67"/>
      <c r="AP2658" s="67"/>
      <c r="AQ2658" s="67"/>
      <c r="AR2658" s="67"/>
      <c r="AS2658" s="67"/>
      <c r="AT2658" s="67"/>
      <c r="AU2658" s="67"/>
      <c r="AV2658" s="67"/>
      <c r="AW2658" s="67"/>
      <c r="AX2658" s="68"/>
      <c r="AY2658" s="68"/>
      <c r="AZ2658" s="69"/>
      <c r="BA2658" s="70"/>
      <c r="BB2658" s="71"/>
      <c r="BC2658" s="95"/>
      <c r="BD2658" s="41">
        <v>4</v>
      </c>
      <c r="BE2658" s="52">
        <v>49</v>
      </c>
      <c r="BF2658" s="103">
        <v>4911</v>
      </c>
      <c r="BG2658" s="275"/>
    </row>
    <row r="2659" spans="1:59" s="63" customFormat="1" ht="12.75" x14ac:dyDescent="0.2">
      <c r="A2659" s="196">
        <v>4</v>
      </c>
      <c r="B2659" s="197" t="s">
        <v>422</v>
      </c>
      <c r="C2659" s="208">
        <v>49</v>
      </c>
      <c r="D2659" s="209" t="s">
        <v>931</v>
      </c>
      <c r="E2659" s="212">
        <v>4911</v>
      </c>
      <c r="F2659" s="213" t="s">
        <v>932</v>
      </c>
      <c r="G2659" s="231"/>
      <c r="H2659" s="72" t="s">
        <v>47</v>
      </c>
      <c r="I2659" s="223"/>
      <c r="J2659" s="73"/>
      <c r="K2659" s="73"/>
      <c r="L2659" s="73"/>
      <c r="M2659" s="74"/>
      <c r="N2659" s="247"/>
      <c r="O2659" s="306"/>
      <c r="P2659" s="105"/>
      <c r="Q2659" s="75"/>
      <c r="R2659" s="75"/>
      <c r="S2659" s="75"/>
      <c r="T2659" s="75"/>
      <c r="U2659" s="75"/>
      <c r="V2659" s="75"/>
      <c r="W2659" s="75"/>
      <c r="X2659" s="75"/>
      <c r="Y2659" s="76">
        <f>IF(ISNUMBER(VLOOKUP(Y2661,P$7:W$7,MATCH(Y2661,P$7:W$7))),VLOOKUP(Y2661,P$7:W$7,MATCH(Y2661,P$7:W$7)),IF(N2663=0,"No Data",IF(Y2661&gt;0,"&lt;100",0)))</f>
        <v>0</v>
      </c>
      <c r="Z2659" s="77">
        <f>IF(ISNUMBER(VLOOKUP(Z2663,P$7:W$7,MATCH(Z2663,P$7:W$7))),VLOOKUP(Z2663,P$7:W$7,MATCH(Z2663,P$7:W$7)),IF(N2663=0,"No Data",IF(Z2663&gt;0,"&lt;100",0)))</f>
        <v>0</v>
      </c>
      <c r="AA2659" s="106">
        <f>IF(ISNUMBER(Z2659),Z2659,0)</f>
        <v>0</v>
      </c>
      <c r="AB2659" s="75"/>
      <c r="AC2659" s="75"/>
      <c r="AD2659" s="75"/>
      <c r="AE2659" s="75"/>
      <c r="AF2659" s="75"/>
      <c r="AG2659" s="75"/>
      <c r="AH2659" s="75"/>
      <c r="AI2659" s="75"/>
      <c r="AJ2659" s="76">
        <f>IF(ISNUMBER(VLOOKUP(AJ2661,AB$7:AH$7,MATCH(AJ2661,AB$7:AH$7))),VLOOKUP(AJ2661,AB$7:AH$7,MATCH(AJ2661,AB$7:AH$7)),IF(N2663=0,"No Data",IF(AJ2661&gt;0,"&lt;50",0)))</f>
        <v>0</v>
      </c>
      <c r="AK2659" s="77">
        <f>IF(ISNUMBER(VLOOKUP(AK2663,AB$7:AH$7,MATCH(AK2663,AB$7:AH$7))),VLOOKUP(AK2663,AB$7:AH$7,MATCH(AK2663,AB$7:AH$7)),IF(N2663=0,"No Data",IF(AK2663&gt;0,"&lt;50",0)))</f>
        <v>0</v>
      </c>
      <c r="AL2659" s="106">
        <f>IF(ISNUMBER(AK2659),AK2659,0)</f>
        <v>0</v>
      </c>
      <c r="AM2659" s="75"/>
      <c r="AN2659" s="75"/>
      <c r="AO2659" s="75"/>
      <c r="AP2659" s="75"/>
      <c r="AQ2659" s="75"/>
      <c r="AR2659" s="75"/>
      <c r="AS2659" s="75"/>
      <c r="AT2659" s="75"/>
      <c r="AU2659" s="75"/>
      <c r="AV2659" s="75"/>
      <c r="AW2659" s="76">
        <f>IF(ISNUMBER(VLOOKUP(AW2661,AM$7:AU$7,MATCH(AW2661,AM$7:AU$7))),VLOOKUP(AW2661,AM$7:AU$7,MATCH(AW2661,AM$7:AU$7)),IF(N2663=0,"No Data",IF(AW2661&gt;0,"&lt;10",0)))</f>
        <v>500</v>
      </c>
      <c r="AX2659" s="77">
        <f>IF(ISNUMBER(VLOOKUP(AX2663,AM$7:AU$7,MATCH(AX2663,AM$7:AU$7))),VLOOKUP(AX2663,AM$7:AU$7,MATCH(AX2663,AM$7:AU$7)),IF(N2663=0,"No Data",IF(AX2663&gt;0,"&lt;10",0)))</f>
        <v>500</v>
      </c>
      <c r="AY2659" s="106">
        <f>IF(ISNUMBER(AX2659),AX2659,0)</f>
        <v>500</v>
      </c>
      <c r="AZ2659" s="79"/>
      <c r="BA2659" s="80"/>
      <c r="BB2659" s="71"/>
      <c r="BC2659" s="95"/>
      <c r="BD2659" s="41">
        <v>4</v>
      </c>
      <c r="BE2659" s="52">
        <v>49</v>
      </c>
      <c r="BF2659" s="103">
        <v>4911</v>
      </c>
      <c r="BG2659" s="276" t="s">
        <v>47</v>
      </c>
    </row>
    <row r="2660" spans="1:59" s="63" customFormat="1" ht="12.75" x14ac:dyDescent="0.2">
      <c r="A2660" s="196">
        <v>4</v>
      </c>
      <c r="B2660" s="197" t="s">
        <v>422</v>
      </c>
      <c r="C2660" s="208">
        <v>49</v>
      </c>
      <c r="D2660" s="209" t="s">
        <v>931</v>
      </c>
      <c r="E2660" s="212">
        <v>4911</v>
      </c>
      <c r="F2660" s="213" t="s">
        <v>932</v>
      </c>
      <c r="G2660" s="231"/>
      <c r="H2660" s="81" t="s">
        <v>48</v>
      </c>
      <c r="I2660" s="223"/>
      <c r="J2660" s="73"/>
      <c r="K2660" s="73"/>
      <c r="L2660" s="73"/>
      <c r="M2660" s="74"/>
      <c r="N2660" s="247"/>
      <c r="O2660" s="306"/>
      <c r="P2660" s="105"/>
      <c r="Q2660" s="75"/>
      <c r="R2660" s="75"/>
      <c r="S2660" s="75"/>
      <c r="T2660" s="75"/>
      <c r="U2660" s="75"/>
      <c r="V2660" s="75"/>
      <c r="W2660" s="75"/>
      <c r="X2660" s="75"/>
      <c r="Y2660" s="82">
        <f>MIN(X2664:X2666)</f>
        <v>0</v>
      </c>
      <c r="Z2660" s="83"/>
      <c r="AA2660" s="83"/>
      <c r="AB2660" s="75"/>
      <c r="AC2660" s="75"/>
      <c r="AD2660" s="75"/>
      <c r="AE2660" s="75"/>
      <c r="AF2660" s="75"/>
      <c r="AG2660" s="75"/>
      <c r="AH2660" s="75"/>
      <c r="AI2660" s="75"/>
      <c r="AJ2660" s="82">
        <f>MIN(AI2664:AI2666)</f>
        <v>0</v>
      </c>
      <c r="AK2660" s="83"/>
      <c r="AL2660" s="83"/>
      <c r="AM2660" s="75"/>
      <c r="AN2660" s="75"/>
      <c r="AO2660" s="75"/>
      <c r="AP2660" s="75"/>
      <c r="AQ2660" s="75"/>
      <c r="AR2660" s="75"/>
      <c r="AS2660" s="75"/>
      <c r="AT2660" s="75"/>
      <c r="AU2660" s="75"/>
      <c r="AV2660" s="75"/>
      <c r="AW2660" s="82">
        <f>MIN(AV2664:AV2666)</f>
        <v>100</v>
      </c>
      <c r="AX2660" s="83"/>
      <c r="AY2660" s="83"/>
      <c r="AZ2660" s="79"/>
      <c r="BA2660" s="80"/>
      <c r="BB2660" s="71"/>
      <c r="BC2660" s="95"/>
      <c r="BD2660" s="41">
        <v>4</v>
      </c>
      <c r="BE2660" s="52">
        <v>49</v>
      </c>
      <c r="BF2660" s="103">
        <v>4911</v>
      </c>
      <c r="BG2660" s="278" t="s">
        <v>48</v>
      </c>
    </row>
    <row r="2661" spans="1:59" s="63" customFormat="1" ht="12.75" x14ac:dyDescent="0.2">
      <c r="A2661" s="196">
        <v>4</v>
      </c>
      <c r="B2661" s="197" t="s">
        <v>422</v>
      </c>
      <c r="C2661" s="208">
        <v>49</v>
      </c>
      <c r="D2661" s="209" t="s">
        <v>931</v>
      </c>
      <c r="E2661" s="212">
        <v>4911</v>
      </c>
      <c r="F2661" s="213" t="s">
        <v>932</v>
      </c>
      <c r="G2661" s="231"/>
      <c r="H2661" s="81" t="s">
        <v>49</v>
      </c>
      <c r="I2661" s="223"/>
      <c r="J2661" s="73"/>
      <c r="K2661" s="73"/>
      <c r="L2661" s="73"/>
      <c r="M2661" s="74"/>
      <c r="N2661" s="247"/>
      <c r="O2661" s="306"/>
      <c r="P2661" s="105"/>
      <c r="Q2661" s="75"/>
      <c r="R2661" s="75"/>
      <c r="S2661" s="75"/>
      <c r="T2661" s="75"/>
      <c r="U2661" s="75"/>
      <c r="V2661" s="75"/>
      <c r="W2661" s="75"/>
      <c r="X2661" s="75"/>
      <c r="Y2661" s="84">
        <f>IF(ISNUMBER(AVERAGE(X2664:X2666)),AVERAGE(X2664:X2666),0)</f>
        <v>0</v>
      </c>
      <c r="Z2661" s="83"/>
      <c r="AA2661" s="83"/>
      <c r="AB2661" s="75"/>
      <c r="AC2661" s="75"/>
      <c r="AD2661" s="75"/>
      <c r="AE2661" s="75"/>
      <c r="AF2661" s="75"/>
      <c r="AG2661" s="75"/>
      <c r="AH2661" s="75"/>
      <c r="AI2661" s="75"/>
      <c r="AJ2661" s="84">
        <f>IF(ISNUMBER(AVERAGE(AI2664:AI2666)),AVERAGE(AI2664:AI2666),0)</f>
        <v>0</v>
      </c>
      <c r="AK2661" s="83"/>
      <c r="AL2661" s="83"/>
      <c r="AM2661" s="75"/>
      <c r="AN2661" s="75"/>
      <c r="AO2661" s="75"/>
      <c r="AP2661" s="75"/>
      <c r="AQ2661" s="75"/>
      <c r="AR2661" s="75"/>
      <c r="AS2661" s="75"/>
      <c r="AT2661" s="75"/>
      <c r="AU2661" s="75"/>
      <c r="AV2661" s="75"/>
      <c r="AW2661" s="84">
        <f>IF(ISNUMBER(AVERAGE(AV2664:AV2666)),AVERAGE(AV2664:AV2666),0)</f>
        <v>550</v>
      </c>
      <c r="AX2661" s="83"/>
      <c r="AY2661" s="83"/>
      <c r="AZ2661" s="79"/>
      <c r="BA2661" s="80"/>
      <c r="BB2661" s="71"/>
      <c r="BC2661" s="95"/>
      <c r="BD2661" s="41">
        <v>4</v>
      </c>
      <c r="BE2661" s="52">
        <v>49</v>
      </c>
      <c r="BF2661" s="103">
        <v>4911</v>
      </c>
      <c r="BG2661" s="278" t="s">
        <v>49</v>
      </c>
    </row>
    <row r="2662" spans="1:59" s="63" customFormat="1" ht="12.75" x14ac:dyDescent="0.2">
      <c r="A2662" s="196">
        <v>4</v>
      </c>
      <c r="B2662" s="197" t="s">
        <v>422</v>
      </c>
      <c r="C2662" s="208">
        <v>49</v>
      </c>
      <c r="D2662" s="209" t="s">
        <v>931</v>
      </c>
      <c r="E2662" s="212">
        <v>4911</v>
      </c>
      <c r="F2662" s="213" t="s">
        <v>932</v>
      </c>
      <c r="G2662" s="231"/>
      <c r="H2662" s="81" t="s">
        <v>50</v>
      </c>
      <c r="I2662" s="223"/>
      <c r="J2662" s="73"/>
      <c r="K2662" s="73"/>
      <c r="L2662" s="73"/>
      <c r="M2662" s="74"/>
      <c r="N2662" s="247"/>
      <c r="O2662" s="306"/>
      <c r="P2662" s="105"/>
      <c r="Q2662" s="75"/>
      <c r="R2662" s="75"/>
      <c r="S2662" s="75"/>
      <c r="T2662" s="75"/>
      <c r="U2662" s="75"/>
      <c r="V2662" s="75"/>
      <c r="W2662" s="75"/>
      <c r="X2662" s="75"/>
      <c r="Y2662" s="84">
        <f>MAX(X2664:X2666)</f>
        <v>0</v>
      </c>
      <c r="Z2662" s="83"/>
      <c r="AA2662" s="83"/>
      <c r="AB2662" s="75"/>
      <c r="AC2662" s="75"/>
      <c r="AD2662" s="75"/>
      <c r="AE2662" s="75"/>
      <c r="AF2662" s="75"/>
      <c r="AG2662" s="75"/>
      <c r="AH2662" s="75"/>
      <c r="AI2662" s="75"/>
      <c r="AJ2662" s="84">
        <f>MAX(AI2664:AI2666)</f>
        <v>0</v>
      </c>
      <c r="AK2662" s="83"/>
      <c r="AL2662" s="83"/>
      <c r="AM2662" s="75"/>
      <c r="AN2662" s="75"/>
      <c r="AO2662" s="75"/>
      <c r="AP2662" s="75"/>
      <c r="AQ2662" s="75"/>
      <c r="AR2662" s="75"/>
      <c r="AS2662" s="75"/>
      <c r="AT2662" s="75"/>
      <c r="AU2662" s="75"/>
      <c r="AV2662" s="75"/>
      <c r="AW2662" s="84">
        <f>MAX(AV2664:AV2666)</f>
        <v>1000</v>
      </c>
      <c r="AX2662" s="83"/>
      <c r="AY2662" s="83"/>
      <c r="AZ2662" s="79"/>
      <c r="BA2662" s="80"/>
      <c r="BB2662" s="71"/>
      <c r="BC2662" s="95"/>
      <c r="BD2662" s="41">
        <v>4</v>
      </c>
      <c r="BE2662" s="52">
        <v>49</v>
      </c>
      <c r="BF2662" s="103">
        <v>4911</v>
      </c>
      <c r="BG2662" s="278" t="s">
        <v>50</v>
      </c>
    </row>
    <row r="2663" spans="1:59" s="63" customFormat="1" ht="12.75" x14ac:dyDescent="0.2">
      <c r="A2663" s="196">
        <v>4</v>
      </c>
      <c r="B2663" s="197" t="s">
        <v>422</v>
      </c>
      <c r="C2663" s="208">
        <v>49</v>
      </c>
      <c r="D2663" s="209" t="s">
        <v>931</v>
      </c>
      <c r="E2663" s="212">
        <v>4911</v>
      </c>
      <c r="F2663" s="213" t="s">
        <v>932</v>
      </c>
      <c r="G2663" s="231"/>
      <c r="H2663" s="85" t="s">
        <v>51</v>
      </c>
      <c r="I2663" s="223"/>
      <c r="J2663" s="73"/>
      <c r="K2663" s="73"/>
      <c r="L2663" s="73"/>
      <c r="M2663" s="74"/>
      <c r="N2663" s="248">
        <f>SUM(N2664:N2665)</f>
        <v>2</v>
      </c>
      <c r="O2663" s="293">
        <f>SUM(O2664:O2665)</f>
        <v>1</v>
      </c>
      <c r="P2663" s="292"/>
      <c r="Q2663" s="87"/>
      <c r="R2663" s="87"/>
      <c r="S2663" s="87"/>
      <c r="T2663" s="87"/>
      <c r="U2663" s="87"/>
      <c r="V2663" s="87"/>
      <c r="W2663" s="87"/>
      <c r="X2663" s="87"/>
      <c r="Y2663" s="88"/>
      <c r="Z2663" s="86">
        <f>SUM(Z2664:Z2665)</f>
        <v>0</v>
      </c>
      <c r="AA2663" s="88"/>
      <c r="AB2663" s="87"/>
      <c r="AC2663" s="87"/>
      <c r="AD2663" s="87"/>
      <c r="AE2663" s="87"/>
      <c r="AF2663" s="87"/>
      <c r="AG2663" s="87"/>
      <c r="AH2663" s="87"/>
      <c r="AI2663" s="87"/>
      <c r="AJ2663" s="88"/>
      <c r="AK2663" s="86">
        <f>SUM(AK2664:AK2665)</f>
        <v>0</v>
      </c>
      <c r="AL2663" s="88"/>
      <c r="AM2663" s="87"/>
      <c r="AN2663" s="87"/>
      <c r="AO2663" s="87"/>
      <c r="AP2663" s="87"/>
      <c r="AQ2663" s="87"/>
      <c r="AR2663" s="87"/>
      <c r="AS2663" s="87"/>
      <c r="AT2663" s="87"/>
      <c r="AU2663" s="87"/>
      <c r="AV2663" s="87"/>
      <c r="AW2663" s="112"/>
      <c r="AX2663" s="86">
        <f>SUM(AX2664:AX2665)</f>
        <v>550</v>
      </c>
      <c r="AY2663" s="88"/>
      <c r="AZ2663" s="79"/>
      <c r="BA2663" s="80"/>
      <c r="BB2663" s="71"/>
      <c r="BC2663" s="95"/>
      <c r="BD2663" s="41">
        <v>4</v>
      </c>
      <c r="BE2663" s="52">
        <v>49</v>
      </c>
      <c r="BF2663" s="103">
        <v>4911</v>
      </c>
      <c r="BG2663" s="279" t="s">
        <v>51</v>
      </c>
    </row>
    <row r="2664" spans="1:59" s="63" customFormat="1" ht="12.75" x14ac:dyDescent="0.2">
      <c r="A2664" s="196">
        <v>4</v>
      </c>
      <c r="B2664" s="197" t="s">
        <v>422</v>
      </c>
      <c r="C2664" s="208">
        <v>49</v>
      </c>
      <c r="D2664" s="209" t="s">
        <v>931</v>
      </c>
      <c r="E2664" s="212">
        <v>4911</v>
      </c>
      <c r="F2664" s="213" t="s">
        <v>932</v>
      </c>
      <c r="G2664" s="231"/>
      <c r="H2664" s="89" t="s">
        <v>52</v>
      </c>
      <c r="I2664" s="90" t="s">
        <v>863</v>
      </c>
      <c r="J2664" s="90" t="s">
        <v>860</v>
      </c>
      <c r="K2664" s="90" t="s">
        <v>64</v>
      </c>
      <c r="L2664" s="90" t="s">
        <v>528</v>
      </c>
      <c r="M2664" s="91"/>
      <c r="N2664" s="312">
        <v>1</v>
      </c>
      <c r="O2664" s="313">
        <f>N2664/N$2663</f>
        <v>0.5</v>
      </c>
      <c r="P2664" s="104"/>
      <c r="Q2664" s="92"/>
      <c r="R2664" s="92"/>
      <c r="S2664" s="92"/>
      <c r="T2664" s="92"/>
      <c r="U2664" s="92"/>
      <c r="V2664" s="92"/>
      <c r="W2664" s="92"/>
      <c r="X2664" s="109">
        <f>P2664*P$7+Q2664*Q$7+R2664*R$7+S2664*S$7+T2664*T$7+U2664*U$7+V2664*V$7+W2664*W$7</f>
        <v>0</v>
      </c>
      <c r="Y2664" s="83"/>
      <c r="Z2664" s="110">
        <f>X2664*$O2664</f>
        <v>0</v>
      </c>
      <c r="AA2664" s="111"/>
      <c r="AB2664" s="92"/>
      <c r="AC2664" s="92"/>
      <c r="AD2664" s="92"/>
      <c r="AE2664" s="92"/>
      <c r="AF2664" s="92"/>
      <c r="AG2664" s="92"/>
      <c r="AH2664" s="92"/>
      <c r="AI2664" s="109">
        <f>AB2664*AB$7+AC2664*AC$7+AD2664*AD$7+AE2664*AE$7+AF2664*AF$7+AG2664*AG$7+AH2664*AH$7</f>
        <v>0</v>
      </c>
      <c r="AJ2664" s="83"/>
      <c r="AK2664" s="110">
        <f>AI2664*$O2664</f>
        <v>0</v>
      </c>
      <c r="AL2664" s="111"/>
      <c r="AM2664" s="92"/>
      <c r="AN2664" s="92"/>
      <c r="AO2664" s="92"/>
      <c r="AP2664" s="92">
        <v>1</v>
      </c>
      <c r="AQ2664" s="92"/>
      <c r="AR2664" s="92"/>
      <c r="AS2664" s="92"/>
      <c r="AT2664" s="92"/>
      <c r="AU2664" s="92"/>
      <c r="AV2664" s="109">
        <f>AM2664*AM$7+AN2664*AN$7+AO2664*AO$7+AP2664*AP$7+AQ2664*AQ$7+AR2664*AR$7+AS2664*AS$7+AT2664*AT$7+AU2664*AU$7</f>
        <v>100</v>
      </c>
      <c r="AW2664" s="75"/>
      <c r="AX2664" s="110">
        <f>AV2664*$O2664</f>
        <v>50</v>
      </c>
      <c r="AY2664" s="83"/>
      <c r="AZ2664" s="93"/>
      <c r="BA2664" s="94" t="s">
        <v>105</v>
      </c>
      <c r="BB2664" s="71"/>
      <c r="BC2664" s="95"/>
      <c r="BD2664" s="41">
        <v>4</v>
      </c>
      <c r="BE2664" s="52">
        <v>49</v>
      </c>
      <c r="BF2664" s="103">
        <v>4911</v>
      </c>
      <c r="BG2664" s="280" t="s">
        <v>52</v>
      </c>
    </row>
    <row r="2665" spans="1:59" s="63" customFormat="1" ht="12.75" x14ac:dyDescent="0.2">
      <c r="A2665" s="196">
        <v>4</v>
      </c>
      <c r="B2665" s="197" t="s">
        <v>422</v>
      </c>
      <c r="C2665" s="208">
        <v>49</v>
      </c>
      <c r="D2665" s="209" t="s">
        <v>931</v>
      </c>
      <c r="E2665" s="212">
        <v>4911</v>
      </c>
      <c r="F2665" s="213" t="s">
        <v>932</v>
      </c>
      <c r="G2665" s="231"/>
      <c r="H2665" s="89"/>
      <c r="I2665" s="90" t="s">
        <v>933</v>
      </c>
      <c r="J2665" s="90"/>
      <c r="K2665" s="90" t="s">
        <v>64</v>
      </c>
      <c r="L2665" s="90" t="s">
        <v>1282</v>
      </c>
      <c r="M2665" s="91"/>
      <c r="N2665" s="312">
        <v>1</v>
      </c>
      <c r="O2665" s="313">
        <f>N2665/N$2663</f>
        <v>0.5</v>
      </c>
      <c r="P2665" s="104"/>
      <c r="Q2665" s="92"/>
      <c r="R2665" s="92"/>
      <c r="S2665" s="92"/>
      <c r="T2665" s="92"/>
      <c r="U2665" s="92"/>
      <c r="V2665" s="92"/>
      <c r="W2665" s="92"/>
      <c r="X2665" s="109">
        <f>P2665*P$7+Q2665*Q$7+R2665*R$7+S2665*S$7+T2665*T$7+U2665*U$7+V2665*V$7+W2665*W$7</f>
        <v>0</v>
      </c>
      <c r="Y2665" s="83"/>
      <c r="Z2665" s="110">
        <f>X2665*$O2665</f>
        <v>0</v>
      </c>
      <c r="AA2665" s="111"/>
      <c r="AB2665" s="92"/>
      <c r="AC2665" s="92"/>
      <c r="AD2665" s="92"/>
      <c r="AE2665" s="92"/>
      <c r="AF2665" s="92"/>
      <c r="AG2665" s="92"/>
      <c r="AH2665" s="92"/>
      <c r="AI2665" s="109">
        <f>AB2665*AB$7+AC2665*AC$7+AD2665*AD$7+AE2665*AE$7+AF2665*AF$7+AG2665*AG$7+AH2665*AH$7</f>
        <v>0</v>
      </c>
      <c r="AJ2665" s="83"/>
      <c r="AK2665" s="110">
        <f>AI2665*$O2665</f>
        <v>0</v>
      </c>
      <c r="AL2665" s="111"/>
      <c r="AM2665" s="92"/>
      <c r="AN2665" s="92"/>
      <c r="AO2665" s="92"/>
      <c r="AP2665" s="92"/>
      <c r="AQ2665" s="92"/>
      <c r="AR2665" s="92"/>
      <c r="AS2665" s="92">
        <v>1</v>
      </c>
      <c r="AT2665" s="92"/>
      <c r="AU2665" s="92"/>
      <c r="AV2665" s="109">
        <f>AM2665*AM$7+AN2665*AN$7+AO2665*AO$7+AP2665*AP$7+AQ2665*AQ$7+AR2665*AR$7+AS2665*AS$7+AT2665*AT$7+AU2665*AU$7</f>
        <v>1000</v>
      </c>
      <c r="AW2665" s="75"/>
      <c r="AX2665" s="110">
        <f>AV2665*$O2665</f>
        <v>500</v>
      </c>
      <c r="AY2665" s="111"/>
      <c r="AZ2665" s="93"/>
      <c r="BA2665" s="94" t="s">
        <v>131</v>
      </c>
      <c r="BB2665" s="71"/>
      <c r="BC2665" s="95"/>
      <c r="BD2665" s="41">
        <v>4</v>
      </c>
      <c r="BE2665" s="52">
        <v>49</v>
      </c>
      <c r="BF2665" s="103">
        <v>4911</v>
      </c>
      <c r="BG2665" s="280" t="s">
        <v>52</v>
      </c>
    </row>
    <row r="2666" spans="1:59" s="63" customFormat="1" ht="12.75" x14ac:dyDescent="0.2">
      <c r="A2666" s="196">
        <v>4</v>
      </c>
      <c r="B2666" s="197" t="s">
        <v>422</v>
      </c>
      <c r="C2666" s="208">
        <v>49</v>
      </c>
      <c r="D2666" s="209" t="s">
        <v>931</v>
      </c>
      <c r="E2666" s="212">
        <v>4911</v>
      </c>
      <c r="F2666" s="213" t="s">
        <v>932</v>
      </c>
      <c r="G2666" s="231"/>
      <c r="H2666" s="89"/>
      <c r="I2666" s="219"/>
      <c r="J2666" s="90"/>
      <c r="K2666" s="90"/>
      <c r="L2666" s="90"/>
      <c r="M2666" s="91"/>
      <c r="N2666" s="247"/>
      <c r="O2666" s="306"/>
      <c r="P2666" s="104"/>
      <c r="Q2666" s="92"/>
      <c r="R2666" s="92"/>
      <c r="S2666" s="92"/>
      <c r="T2666" s="92"/>
      <c r="U2666" s="92"/>
      <c r="V2666" s="92"/>
      <c r="W2666" s="92"/>
      <c r="X2666" s="75"/>
      <c r="Y2666" s="83"/>
      <c r="Z2666" s="83"/>
      <c r="AA2666" s="83"/>
      <c r="AB2666" s="92"/>
      <c r="AC2666" s="92"/>
      <c r="AD2666" s="92"/>
      <c r="AE2666" s="92"/>
      <c r="AF2666" s="92"/>
      <c r="AG2666" s="92"/>
      <c r="AH2666" s="92"/>
      <c r="AI2666" s="75"/>
      <c r="AJ2666" s="83"/>
      <c r="AK2666" s="83"/>
      <c r="AL2666" s="83"/>
      <c r="AM2666" s="92"/>
      <c r="AN2666" s="92"/>
      <c r="AO2666" s="92"/>
      <c r="AP2666" s="92"/>
      <c r="AQ2666" s="92"/>
      <c r="AR2666" s="92"/>
      <c r="AS2666" s="92"/>
      <c r="AT2666" s="92"/>
      <c r="AU2666" s="92"/>
      <c r="AV2666" s="75"/>
      <c r="AW2666" s="75"/>
      <c r="AX2666" s="83"/>
      <c r="AY2666" s="83"/>
      <c r="AZ2666" s="93"/>
      <c r="BA2666" s="94"/>
      <c r="BB2666" s="71"/>
      <c r="BC2666" s="95"/>
      <c r="BD2666" s="41">
        <v>4</v>
      </c>
      <c r="BE2666" s="52">
        <v>49</v>
      </c>
      <c r="BF2666" s="103">
        <v>4911</v>
      </c>
      <c r="BG2666" s="280" t="s">
        <v>52</v>
      </c>
    </row>
    <row r="2667" spans="1:59" s="63" customFormat="1" ht="12.75" x14ac:dyDescent="0.2">
      <c r="A2667" s="196">
        <v>4</v>
      </c>
      <c r="B2667" s="197" t="s">
        <v>422</v>
      </c>
      <c r="C2667" s="208">
        <v>49</v>
      </c>
      <c r="D2667" s="209" t="s">
        <v>931</v>
      </c>
      <c r="E2667" s="212">
        <v>4911</v>
      </c>
      <c r="F2667" s="213" t="s">
        <v>932</v>
      </c>
      <c r="G2667" s="231"/>
      <c r="H2667" s="65"/>
      <c r="I2667" s="222"/>
      <c r="J2667" s="66"/>
      <c r="K2667" s="66"/>
      <c r="L2667" s="66"/>
      <c r="M2667" s="64"/>
      <c r="N2667" s="304"/>
      <c r="O2667" s="305"/>
      <c r="P2667" s="127"/>
      <c r="Q2667" s="67"/>
      <c r="R2667" s="67"/>
      <c r="S2667" s="67"/>
      <c r="T2667" s="67"/>
      <c r="U2667" s="67"/>
      <c r="V2667" s="67"/>
      <c r="W2667" s="67"/>
      <c r="X2667" s="67"/>
      <c r="Y2667" s="68"/>
      <c r="Z2667" s="68"/>
      <c r="AA2667" s="68"/>
      <c r="AB2667" s="67"/>
      <c r="AC2667" s="67"/>
      <c r="AD2667" s="67"/>
      <c r="AE2667" s="67"/>
      <c r="AF2667" s="67"/>
      <c r="AG2667" s="67"/>
      <c r="AH2667" s="67"/>
      <c r="AI2667" s="67"/>
      <c r="AJ2667" s="68"/>
      <c r="AK2667" s="68"/>
      <c r="AL2667" s="68"/>
      <c r="AM2667" s="67"/>
      <c r="AN2667" s="67"/>
      <c r="AO2667" s="67"/>
      <c r="AP2667" s="67"/>
      <c r="AQ2667" s="67"/>
      <c r="AR2667" s="67"/>
      <c r="AS2667" s="67"/>
      <c r="AT2667" s="67"/>
      <c r="AU2667" s="67"/>
      <c r="AV2667" s="67"/>
      <c r="AW2667" s="67"/>
      <c r="AX2667" s="68"/>
      <c r="AY2667" s="68"/>
      <c r="AZ2667" s="69"/>
      <c r="BA2667" s="70"/>
      <c r="BB2667" s="71"/>
      <c r="BC2667" s="95"/>
      <c r="BD2667" s="41">
        <v>4</v>
      </c>
      <c r="BE2667" s="52">
        <v>49</v>
      </c>
      <c r="BF2667" s="103">
        <v>4911</v>
      </c>
      <c r="BG2667" s="275"/>
    </row>
    <row r="2668" spans="1:59" s="63" customFormat="1" ht="12.75" x14ac:dyDescent="0.2">
      <c r="A2668" s="196">
        <v>4</v>
      </c>
      <c r="B2668" s="197" t="s">
        <v>422</v>
      </c>
      <c r="C2668" s="208">
        <v>49</v>
      </c>
      <c r="D2668" s="209" t="s">
        <v>931</v>
      </c>
      <c r="E2668" s="212">
        <v>4911</v>
      </c>
      <c r="F2668" s="213" t="s">
        <v>932</v>
      </c>
      <c r="G2668" s="232"/>
      <c r="H2668" s="97"/>
      <c r="I2668" s="224"/>
      <c r="J2668" s="98"/>
      <c r="K2668" s="98"/>
      <c r="L2668" s="98"/>
      <c r="M2668" s="96"/>
      <c r="N2668" s="307"/>
      <c r="O2668" s="246"/>
      <c r="P2668" s="124"/>
      <c r="Q2668" s="99"/>
      <c r="R2668" s="99"/>
      <c r="S2668" s="99"/>
      <c r="T2668" s="99"/>
      <c r="U2668" s="99"/>
      <c r="V2668" s="99"/>
      <c r="W2668" s="99"/>
      <c r="X2668" s="99"/>
      <c r="Y2668" s="100"/>
      <c r="Z2668" s="100"/>
      <c r="AA2668" s="100"/>
      <c r="AB2668" s="99"/>
      <c r="AC2668" s="99"/>
      <c r="AD2668" s="99"/>
      <c r="AE2668" s="99"/>
      <c r="AF2668" s="99"/>
      <c r="AG2668" s="99"/>
      <c r="AH2668" s="99"/>
      <c r="AI2668" s="99"/>
      <c r="AJ2668" s="100"/>
      <c r="AK2668" s="100"/>
      <c r="AL2668" s="100"/>
      <c r="AM2668" s="99"/>
      <c r="AN2668" s="99"/>
      <c r="AO2668" s="99"/>
      <c r="AP2668" s="99"/>
      <c r="AQ2668" s="99"/>
      <c r="AR2668" s="99"/>
      <c r="AS2668" s="99"/>
      <c r="AT2668" s="99"/>
      <c r="AU2668" s="99"/>
      <c r="AV2668" s="99"/>
      <c r="AW2668" s="99"/>
      <c r="AX2668" s="100"/>
      <c r="AY2668" s="100"/>
      <c r="AZ2668" s="101"/>
      <c r="BA2668" s="102"/>
      <c r="BB2668" s="95"/>
      <c r="BC2668" s="95"/>
      <c r="BD2668" s="41">
        <v>4</v>
      </c>
      <c r="BE2668" s="52">
        <v>49</v>
      </c>
      <c r="BF2668" s="103">
        <v>4911</v>
      </c>
      <c r="BG2668" s="277"/>
    </row>
    <row r="2669" spans="1:59" x14ac:dyDescent="0.25">
      <c r="A2669" s="196">
        <v>4</v>
      </c>
      <c r="B2669" s="197" t="s">
        <v>422</v>
      </c>
      <c r="C2669" s="208">
        <v>49</v>
      </c>
      <c r="D2669" s="209" t="s">
        <v>931</v>
      </c>
      <c r="E2669" s="210">
        <v>4921</v>
      </c>
      <c r="F2669" s="211" t="s">
        <v>935</v>
      </c>
      <c r="G2669" s="235"/>
      <c r="H2669" s="145"/>
      <c r="I2669" s="221"/>
      <c r="J2669" s="57"/>
      <c r="K2669" s="57"/>
      <c r="L2669" s="57"/>
      <c r="M2669" s="144"/>
      <c r="N2669" s="324"/>
      <c r="O2669" s="325"/>
      <c r="P2669" s="146"/>
      <c r="Q2669" s="146"/>
      <c r="R2669" s="146"/>
      <c r="S2669" s="146"/>
      <c r="T2669" s="146"/>
      <c r="U2669" s="146"/>
      <c r="V2669" s="146"/>
      <c r="W2669" s="146"/>
      <c r="X2669" s="146"/>
      <c r="Y2669" s="59"/>
      <c r="Z2669" s="123"/>
      <c r="AA2669" s="123"/>
      <c r="AB2669" s="146"/>
      <c r="AC2669" s="146"/>
      <c r="AD2669" s="146"/>
      <c r="AE2669" s="146"/>
      <c r="AF2669" s="146"/>
      <c r="AG2669" s="146"/>
      <c r="AH2669" s="146"/>
      <c r="AI2669" s="146"/>
      <c r="AJ2669" s="59"/>
      <c r="AK2669" s="123"/>
      <c r="AL2669" s="123"/>
      <c r="AM2669" s="146"/>
      <c r="AN2669" s="146"/>
      <c r="AO2669" s="146"/>
      <c r="AP2669" s="146"/>
      <c r="AQ2669" s="146"/>
      <c r="AR2669" s="146"/>
      <c r="AS2669" s="146"/>
      <c r="AT2669" s="146"/>
      <c r="AU2669" s="146"/>
      <c r="AV2669" s="146"/>
      <c r="AW2669" s="58"/>
      <c r="AX2669" s="123"/>
      <c r="AY2669" s="59"/>
      <c r="AZ2669" s="147"/>
      <c r="BA2669" s="148"/>
      <c r="BB2669" s="143"/>
      <c r="BC2669" s="143"/>
      <c r="BD2669" s="41">
        <v>4</v>
      </c>
      <c r="BE2669" s="52">
        <v>49</v>
      </c>
      <c r="BF2669" s="62">
        <v>4921</v>
      </c>
      <c r="BG2669" s="284"/>
    </row>
    <row r="2670" spans="1:59" s="63" customFormat="1" ht="12.75" x14ac:dyDescent="0.2">
      <c r="A2670" s="196">
        <v>4</v>
      </c>
      <c r="B2670" s="197" t="s">
        <v>422</v>
      </c>
      <c r="C2670" s="208">
        <v>49</v>
      </c>
      <c r="D2670" s="209" t="s">
        <v>931</v>
      </c>
      <c r="E2670" s="210">
        <v>4921</v>
      </c>
      <c r="F2670" s="211" t="s">
        <v>935</v>
      </c>
      <c r="G2670" s="230"/>
      <c r="H2670" s="56"/>
      <c r="I2670" s="221"/>
      <c r="J2670" s="57"/>
      <c r="K2670" s="57"/>
      <c r="L2670" s="57"/>
      <c r="M2670" s="55"/>
      <c r="N2670" s="303"/>
      <c r="O2670" s="245"/>
      <c r="P2670" s="122"/>
      <c r="Q2670" s="58"/>
      <c r="R2670" s="58"/>
      <c r="S2670" s="58"/>
      <c r="T2670" s="58"/>
      <c r="U2670" s="58"/>
      <c r="V2670" s="58"/>
      <c r="W2670" s="58"/>
      <c r="X2670" s="58"/>
      <c r="Y2670" s="59"/>
      <c r="Z2670" s="59"/>
      <c r="AA2670" s="59"/>
      <c r="AB2670" s="58"/>
      <c r="AC2670" s="58"/>
      <c r="AD2670" s="58"/>
      <c r="AE2670" s="58"/>
      <c r="AF2670" s="58"/>
      <c r="AG2670" s="58"/>
      <c r="AH2670" s="58"/>
      <c r="AI2670" s="58"/>
      <c r="AJ2670" s="59"/>
      <c r="AK2670" s="59"/>
      <c r="AL2670" s="59"/>
      <c r="AM2670" s="58"/>
      <c r="AN2670" s="58"/>
      <c r="AO2670" s="58"/>
      <c r="AP2670" s="58"/>
      <c r="AQ2670" s="58"/>
      <c r="AR2670" s="58"/>
      <c r="AS2670" s="58"/>
      <c r="AT2670" s="58"/>
      <c r="AU2670" s="58"/>
      <c r="AV2670" s="58"/>
      <c r="AW2670" s="58"/>
      <c r="AX2670" s="59"/>
      <c r="AY2670" s="59"/>
      <c r="AZ2670" s="60"/>
      <c r="BA2670" s="61"/>
      <c r="BB2670" s="54"/>
      <c r="BC2670" s="54"/>
      <c r="BD2670" s="41">
        <v>4</v>
      </c>
      <c r="BE2670" s="52">
        <v>49</v>
      </c>
      <c r="BF2670" s="62">
        <v>4921</v>
      </c>
      <c r="BG2670" s="274"/>
    </row>
    <row r="2671" spans="1:59" s="63" customFormat="1" ht="12.75" x14ac:dyDescent="0.2">
      <c r="A2671" s="196">
        <v>4</v>
      </c>
      <c r="B2671" s="197" t="s">
        <v>422</v>
      </c>
      <c r="C2671" s="208">
        <v>49</v>
      </c>
      <c r="D2671" s="209" t="s">
        <v>931</v>
      </c>
      <c r="E2671" s="210">
        <v>4921</v>
      </c>
      <c r="F2671" s="211" t="s">
        <v>935</v>
      </c>
      <c r="G2671" s="231"/>
      <c r="H2671" s="65"/>
      <c r="I2671" s="222"/>
      <c r="J2671" s="66"/>
      <c r="K2671" s="66"/>
      <c r="L2671" s="66"/>
      <c r="M2671" s="64"/>
      <c r="N2671" s="308"/>
      <c r="O2671" s="309"/>
      <c r="P2671" s="127"/>
      <c r="Q2671" s="67"/>
      <c r="R2671" s="67"/>
      <c r="S2671" s="67"/>
      <c r="T2671" s="67"/>
      <c r="U2671" s="67"/>
      <c r="V2671" s="67"/>
      <c r="W2671" s="67"/>
      <c r="X2671" s="67"/>
      <c r="Y2671" s="68"/>
      <c r="Z2671" s="68"/>
      <c r="AA2671" s="68"/>
      <c r="AB2671" s="67"/>
      <c r="AC2671" s="67"/>
      <c r="AD2671" s="67"/>
      <c r="AE2671" s="67"/>
      <c r="AF2671" s="67"/>
      <c r="AG2671" s="67"/>
      <c r="AH2671" s="67"/>
      <c r="AI2671" s="67"/>
      <c r="AJ2671" s="68"/>
      <c r="AK2671" s="68"/>
      <c r="AL2671" s="68"/>
      <c r="AM2671" s="67"/>
      <c r="AN2671" s="67"/>
      <c r="AO2671" s="67"/>
      <c r="AP2671" s="67"/>
      <c r="AQ2671" s="67"/>
      <c r="AR2671" s="67"/>
      <c r="AS2671" s="67"/>
      <c r="AT2671" s="67"/>
      <c r="AU2671" s="67"/>
      <c r="AV2671" s="67"/>
      <c r="AW2671" s="67"/>
      <c r="AX2671" s="68"/>
      <c r="AY2671" s="68"/>
      <c r="AZ2671" s="69"/>
      <c r="BA2671" s="70"/>
      <c r="BB2671" s="71"/>
      <c r="BC2671" s="54"/>
      <c r="BD2671" s="41">
        <v>4</v>
      </c>
      <c r="BE2671" s="52">
        <v>49</v>
      </c>
      <c r="BF2671" s="62">
        <v>4921</v>
      </c>
      <c r="BG2671" s="275"/>
    </row>
    <row r="2672" spans="1:59" s="63" customFormat="1" ht="12.75" x14ac:dyDescent="0.2">
      <c r="A2672" s="196">
        <v>4</v>
      </c>
      <c r="B2672" s="197" t="s">
        <v>422</v>
      </c>
      <c r="C2672" s="208">
        <v>49</v>
      </c>
      <c r="D2672" s="209" t="s">
        <v>931</v>
      </c>
      <c r="E2672" s="210">
        <v>4921</v>
      </c>
      <c r="F2672" s="211" t="s">
        <v>935</v>
      </c>
      <c r="G2672" s="231"/>
      <c r="H2672" s="72" t="s">
        <v>47</v>
      </c>
      <c r="I2672" s="223"/>
      <c r="J2672" s="73"/>
      <c r="K2672" s="73"/>
      <c r="L2672" s="73"/>
      <c r="M2672" s="74"/>
      <c r="N2672" s="247"/>
      <c r="O2672" s="306"/>
      <c r="P2672" s="105"/>
      <c r="Q2672" s="75"/>
      <c r="R2672" s="75"/>
      <c r="S2672" s="75"/>
      <c r="T2672" s="75"/>
      <c r="U2672" s="75"/>
      <c r="V2672" s="75"/>
      <c r="W2672" s="75"/>
      <c r="X2672" s="75"/>
      <c r="Y2672" s="76">
        <f>IF(ISNUMBER(VLOOKUP(Y2674,P$7:W$7,MATCH(Y2674,P$7:W$7))),VLOOKUP(Y2674,P$7:W$7,MATCH(Y2674,P$7:W$7)),IF(N2676=0,"No Data",IF(Y2674&gt;0,"&lt;100",0)))</f>
        <v>0</v>
      </c>
      <c r="Z2672" s="77">
        <f>IF(ISNUMBER(VLOOKUP(Z2676,P$7:W$7,MATCH(Z2676,P$7:W$7))),VLOOKUP(Z2676,P$7:W$7,MATCH(Z2676,P$7:W$7)),IF(N2676=0,"No Data",IF(Z2676&gt;0,"&lt;100",0)))</f>
        <v>0</v>
      </c>
      <c r="AA2672" s="106">
        <f>IF(ISNUMBER(Z2672),Z2672,0)</f>
        <v>0</v>
      </c>
      <c r="AB2672" s="75"/>
      <c r="AC2672" s="75"/>
      <c r="AD2672" s="75"/>
      <c r="AE2672" s="75"/>
      <c r="AF2672" s="75"/>
      <c r="AG2672" s="75"/>
      <c r="AH2672" s="75"/>
      <c r="AI2672" s="75"/>
      <c r="AJ2672" s="76">
        <f>IF(ISNUMBER(VLOOKUP(AJ2674,AB$7:AH$7,MATCH(AJ2674,AB$7:AH$7))),VLOOKUP(AJ2674,AB$7:AH$7,MATCH(AJ2674,AB$7:AH$7)),IF(N2676=0,"No Data",IF(AJ2674&gt;0,"&lt;50",0)))</f>
        <v>0</v>
      </c>
      <c r="AK2672" s="77">
        <f>IF(ISNUMBER(VLOOKUP(AK2676,AB$7:AH$7,MATCH(AK2676,AB$7:AH$7))),VLOOKUP(AK2676,AB$7:AH$7,MATCH(AK2676,AB$7:AH$7)),IF(N2676=0,"No Data",IF(AK2676&gt;0,"&lt;50",0)))</f>
        <v>0</v>
      </c>
      <c r="AL2672" s="106">
        <f>IF(ISNUMBER(AK2672),AK2672,0)</f>
        <v>0</v>
      </c>
      <c r="AM2672" s="75"/>
      <c r="AN2672" s="75"/>
      <c r="AO2672" s="75"/>
      <c r="AP2672" s="75"/>
      <c r="AQ2672" s="75"/>
      <c r="AR2672" s="75"/>
      <c r="AS2672" s="75"/>
      <c r="AT2672" s="75"/>
      <c r="AU2672" s="75"/>
      <c r="AV2672" s="75"/>
      <c r="AW2672" s="76">
        <f>IF(ISNUMBER(VLOOKUP(AW2674,AM$7:AU$7,MATCH(AW2674,AM$7:AU$7))),VLOOKUP(AW2674,AM$7:AU$7,MATCH(AW2674,AM$7:AU$7)),IF(N2676=0,"No Data",IF(AW2674&gt;0,"&lt;10",0)))</f>
        <v>100</v>
      </c>
      <c r="AX2672" s="77">
        <f>IF(ISNUMBER(VLOOKUP(AX2676,AM$7:AU$7,MATCH(AX2676,AM$7:AU$7))),VLOOKUP(AX2676,AM$7:AU$7,MATCH(AX2676,AM$7:AU$7)),IF(N2676=0,"No Data",IF(AX2676&gt;0,"&lt;10",0)))</f>
        <v>100</v>
      </c>
      <c r="AY2672" s="106">
        <f>IF(ISNUMBER(AX2672),AX2672,0)</f>
        <v>100</v>
      </c>
      <c r="AZ2672" s="79"/>
      <c r="BA2672" s="80"/>
      <c r="BB2672" s="71"/>
      <c r="BC2672" s="54"/>
      <c r="BD2672" s="41">
        <v>4</v>
      </c>
      <c r="BE2672" s="52">
        <v>49</v>
      </c>
      <c r="BF2672" s="62">
        <v>4921</v>
      </c>
      <c r="BG2672" s="276" t="s">
        <v>47</v>
      </c>
    </row>
    <row r="2673" spans="1:59" s="63" customFormat="1" ht="12.75" x14ac:dyDescent="0.2">
      <c r="A2673" s="196">
        <v>4</v>
      </c>
      <c r="B2673" s="197" t="s">
        <v>422</v>
      </c>
      <c r="C2673" s="208">
        <v>49</v>
      </c>
      <c r="D2673" s="209" t="s">
        <v>931</v>
      </c>
      <c r="E2673" s="210">
        <v>4921</v>
      </c>
      <c r="F2673" s="211" t="s">
        <v>935</v>
      </c>
      <c r="G2673" s="231"/>
      <c r="H2673" s="81" t="s">
        <v>48</v>
      </c>
      <c r="I2673" s="223"/>
      <c r="J2673" s="73"/>
      <c r="K2673" s="73"/>
      <c r="L2673" s="73"/>
      <c r="M2673" s="74"/>
      <c r="N2673" s="247"/>
      <c r="O2673" s="306"/>
      <c r="P2673" s="105"/>
      <c r="Q2673" s="75"/>
      <c r="R2673" s="75"/>
      <c r="S2673" s="75"/>
      <c r="T2673" s="75"/>
      <c r="U2673" s="75"/>
      <c r="V2673" s="75"/>
      <c r="W2673" s="75"/>
      <c r="X2673" s="75"/>
      <c r="Y2673" s="82">
        <f>MIN(X2677:X2679)</f>
        <v>0</v>
      </c>
      <c r="Z2673" s="83"/>
      <c r="AA2673" s="83"/>
      <c r="AB2673" s="75"/>
      <c r="AC2673" s="75"/>
      <c r="AD2673" s="75"/>
      <c r="AE2673" s="75"/>
      <c r="AF2673" s="75"/>
      <c r="AG2673" s="75"/>
      <c r="AH2673" s="75"/>
      <c r="AI2673" s="75"/>
      <c r="AJ2673" s="82">
        <f>MIN(AI2677:AI2679)</f>
        <v>0</v>
      </c>
      <c r="AK2673" s="83"/>
      <c r="AL2673" s="83"/>
      <c r="AM2673" s="75"/>
      <c r="AN2673" s="75"/>
      <c r="AO2673" s="75"/>
      <c r="AP2673" s="75"/>
      <c r="AQ2673" s="75"/>
      <c r="AR2673" s="75"/>
      <c r="AS2673" s="75"/>
      <c r="AT2673" s="75"/>
      <c r="AU2673" s="75"/>
      <c r="AV2673" s="75"/>
      <c r="AW2673" s="82">
        <f>MIN(AV2677:AV2679)</f>
        <v>100</v>
      </c>
      <c r="AX2673" s="83"/>
      <c r="AY2673" s="83"/>
      <c r="AZ2673" s="79"/>
      <c r="BA2673" s="80"/>
      <c r="BB2673" s="71"/>
      <c r="BC2673" s="54"/>
      <c r="BD2673" s="41">
        <v>4</v>
      </c>
      <c r="BE2673" s="52">
        <v>49</v>
      </c>
      <c r="BF2673" s="62">
        <v>4921</v>
      </c>
      <c r="BG2673" s="278" t="s">
        <v>48</v>
      </c>
    </row>
    <row r="2674" spans="1:59" s="63" customFormat="1" ht="12.75" x14ac:dyDescent="0.2">
      <c r="A2674" s="196">
        <v>4</v>
      </c>
      <c r="B2674" s="197" t="s">
        <v>422</v>
      </c>
      <c r="C2674" s="208">
        <v>49</v>
      </c>
      <c r="D2674" s="209" t="s">
        <v>931</v>
      </c>
      <c r="E2674" s="210">
        <v>4921</v>
      </c>
      <c r="F2674" s="211" t="s">
        <v>935</v>
      </c>
      <c r="G2674" s="231"/>
      <c r="H2674" s="81" t="s">
        <v>49</v>
      </c>
      <c r="I2674" s="223"/>
      <c r="J2674" s="73"/>
      <c r="K2674" s="73"/>
      <c r="L2674" s="73"/>
      <c r="M2674" s="74"/>
      <c r="N2674" s="247"/>
      <c r="O2674" s="306"/>
      <c r="P2674" s="105"/>
      <c r="Q2674" s="75"/>
      <c r="R2674" s="75"/>
      <c r="S2674" s="75"/>
      <c r="T2674" s="75"/>
      <c r="U2674" s="75"/>
      <c r="V2674" s="75"/>
      <c r="W2674" s="75"/>
      <c r="X2674" s="75"/>
      <c r="Y2674" s="84">
        <f>IF(ISNUMBER(AVERAGE(X2677:X2679)),AVERAGE(X2677:X2679),0)</f>
        <v>0</v>
      </c>
      <c r="Z2674" s="83"/>
      <c r="AA2674" s="83"/>
      <c r="AB2674" s="75"/>
      <c r="AC2674" s="75"/>
      <c r="AD2674" s="75"/>
      <c r="AE2674" s="75"/>
      <c r="AF2674" s="75"/>
      <c r="AG2674" s="75"/>
      <c r="AH2674" s="75"/>
      <c r="AI2674" s="75"/>
      <c r="AJ2674" s="84">
        <f>IF(ISNUMBER(AVERAGE(AI2677:AI2679)),AVERAGE(AI2677:AI2679),0)</f>
        <v>0</v>
      </c>
      <c r="AK2674" s="83"/>
      <c r="AL2674" s="83"/>
      <c r="AM2674" s="75"/>
      <c r="AN2674" s="75"/>
      <c r="AO2674" s="75"/>
      <c r="AP2674" s="75"/>
      <c r="AQ2674" s="75"/>
      <c r="AR2674" s="75"/>
      <c r="AS2674" s="75"/>
      <c r="AT2674" s="75"/>
      <c r="AU2674" s="75"/>
      <c r="AV2674" s="75"/>
      <c r="AW2674" s="84">
        <f>IF(ISNUMBER(AVERAGE(AV2677:AV2679)),AVERAGE(AV2677:AV2679),0)</f>
        <v>100</v>
      </c>
      <c r="AX2674" s="83"/>
      <c r="AY2674" s="83"/>
      <c r="AZ2674" s="79"/>
      <c r="BA2674" s="80"/>
      <c r="BB2674" s="71"/>
      <c r="BC2674" s="54"/>
      <c r="BD2674" s="41">
        <v>4</v>
      </c>
      <c r="BE2674" s="52">
        <v>49</v>
      </c>
      <c r="BF2674" s="62">
        <v>4921</v>
      </c>
      <c r="BG2674" s="278" t="s">
        <v>49</v>
      </c>
    </row>
    <row r="2675" spans="1:59" s="63" customFormat="1" ht="12.75" x14ac:dyDescent="0.2">
      <c r="A2675" s="196">
        <v>4</v>
      </c>
      <c r="B2675" s="197" t="s">
        <v>422</v>
      </c>
      <c r="C2675" s="208">
        <v>49</v>
      </c>
      <c r="D2675" s="209" t="s">
        <v>931</v>
      </c>
      <c r="E2675" s="210">
        <v>4921</v>
      </c>
      <c r="F2675" s="211" t="s">
        <v>935</v>
      </c>
      <c r="G2675" s="231"/>
      <c r="H2675" s="81" t="s">
        <v>50</v>
      </c>
      <c r="I2675" s="223"/>
      <c r="J2675" s="73"/>
      <c r="K2675" s="73"/>
      <c r="L2675" s="73"/>
      <c r="M2675" s="74"/>
      <c r="N2675" s="247"/>
      <c r="O2675" s="306"/>
      <c r="P2675" s="105"/>
      <c r="Q2675" s="75"/>
      <c r="R2675" s="75"/>
      <c r="S2675" s="75"/>
      <c r="T2675" s="75"/>
      <c r="U2675" s="75"/>
      <c r="V2675" s="75"/>
      <c r="W2675" s="75"/>
      <c r="X2675" s="75"/>
      <c r="Y2675" s="84">
        <f>MAX(X2677:X2679)</f>
        <v>0</v>
      </c>
      <c r="Z2675" s="83"/>
      <c r="AA2675" s="83"/>
      <c r="AB2675" s="75"/>
      <c r="AC2675" s="75"/>
      <c r="AD2675" s="75"/>
      <c r="AE2675" s="75"/>
      <c r="AF2675" s="75"/>
      <c r="AG2675" s="75"/>
      <c r="AH2675" s="75"/>
      <c r="AI2675" s="75"/>
      <c r="AJ2675" s="84">
        <f>MAX(AI2677:AI2679)</f>
        <v>0</v>
      </c>
      <c r="AK2675" s="83"/>
      <c r="AL2675" s="83"/>
      <c r="AM2675" s="75"/>
      <c r="AN2675" s="75"/>
      <c r="AO2675" s="75"/>
      <c r="AP2675" s="75"/>
      <c r="AQ2675" s="75"/>
      <c r="AR2675" s="75"/>
      <c r="AS2675" s="75"/>
      <c r="AT2675" s="75"/>
      <c r="AU2675" s="75"/>
      <c r="AV2675" s="75"/>
      <c r="AW2675" s="84">
        <f>MAX(AV2677:AV2679)</f>
        <v>100</v>
      </c>
      <c r="AX2675" s="83"/>
      <c r="AY2675" s="83"/>
      <c r="AZ2675" s="79"/>
      <c r="BA2675" s="80"/>
      <c r="BB2675" s="71"/>
      <c r="BC2675" s="54"/>
      <c r="BD2675" s="41">
        <v>4</v>
      </c>
      <c r="BE2675" s="52">
        <v>49</v>
      </c>
      <c r="BF2675" s="62">
        <v>4921</v>
      </c>
      <c r="BG2675" s="278" t="s">
        <v>50</v>
      </c>
    </row>
    <row r="2676" spans="1:59" s="63" customFormat="1" ht="12.75" x14ac:dyDescent="0.2">
      <c r="A2676" s="196">
        <v>4</v>
      </c>
      <c r="B2676" s="197" t="s">
        <v>422</v>
      </c>
      <c r="C2676" s="208">
        <v>49</v>
      </c>
      <c r="D2676" s="209" t="s">
        <v>931</v>
      </c>
      <c r="E2676" s="210">
        <v>4921</v>
      </c>
      <c r="F2676" s="211" t="s">
        <v>935</v>
      </c>
      <c r="G2676" s="231"/>
      <c r="H2676" s="85" t="s">
        <v>51</v>
      </c>
      <c r="I2676" s="223"/>
      <c r="J2676" s="73"/>
      <c r="K2676" s="73"/>
      <c r="L2676" s="73"/>
      <c r="M2676" s="74"/>
      <c r="N2676" s="248">
        <f>SUM(N2677:N2678)</f>
        <v>1</v>
      </c>
      <c r="O2676" s="293">
        <f>SUM(O2677:O2678)</f>
        <v>1</v>
      </c>
      <c r="P2676" s="292"/>
      <c r="Q2676" s="87"/>
      <c r="R2676" s="87"/>
      <c r="S2676" s="87"/>
      <c r="T2676" s="87"/>
      <c r="U2676" s="87"/>
      <c r="V2676" s="87"/>
      <c r="W2676" s="87"/>
      <c r="X2676" s="87"/>
      <c r="Y2676" s="88"/>
      <c r="Z2676" s="86">
        <f>SUM(Z2677:Z2678)</f>
        <v>0</v>
      </c>
      <c r="AA2676" s="88"/>
      <c r="AB2676" s="87"/>
      <c r="AC2676" s="87"/>
      <c r="AD2676" s="87"/>
      <c r="AE2676" s="87"/>
      <c r="AF2676" s="87"/>
      <c r="AG2676" s="87"/>
      <c r="AH2676" s="87"/>
      <c r="AI2676" s="87"/>
      <c r="AJ2676" s="88"/>
      <c r="AK2676" s="86">
        <f>SUM(AK2677:AK2678)</f>
        <v>0</v>
      </c>
      <c r="AL2676" s="88"/>
      <c r="AM2676" s="87"/>
      <c r="AN2676" s="87"/>
      <c r="AO2676" s="87"/>
      <c r="AP2676" s="87"/>
      <c r="AQ2676" s="87"/>
      <c r="AR2676" s="87"/>
      <c r="AS2676" s="87"/>
      <c r="AT2676" s="87"/>
      <c r="AU2676" s="87"/>
      <c r="AV2676" s="87"/>
      <c r="AW2676" s="88"/>
      <c r="AX2676" s="86">
        <f>SUM(AX2677:AX2678)</f>
        <v>100</v>
      </c>
      <c r="AY2676" s="88"/>
      <c r="AZ2676" s="79"/>
      <c r="BA2676" s="80"/>
      <c r="BB2676" s="71"/>
      <c r="BC2676" s="54"/>
      <c r="BD2676" s="41">
        <v>4</v>
      </c>
      <c r="BE2676" s="52">
        <v>49</v>
      </c>
      <c r="BF2676" s="62">
        <v>4921</v>
      </c>
      <c r="BG2676" s="279" t="s">
        <v>51</v>
      </c>
    </row>
    <row r="2677" spans="1:59" s="63" customFormat="1" ht="12.75" x14ac:dyDescent="0.2">
      <c r="A2677" s="196">
        <v>4</v>
      </c>
      <c r="B2677" s="197" t="s">
        <v>422</v>
      </c>
      <c r="C2677" s="208">
        <v>49</v>
      </c>
      <c r="D2677" s="209" t="s">
        <v>931</v>
      </c>
      <c r="E2677" s="210">
        <v>4921</v>
      </c>
      <c r="F2677" s="211" t="s">
        <v>935</v>
      </c>
      <c r="G2677" s="231"/>
      <c r="H2677" s="89" t="s">
        <v>52</v>
      </c>
      <c r="I2677" s="90" t="s">
        <v>863</v>
      </c>
      <c r="J2677" s="90" t="s">
        <v>860</v>
      </c>
      <c r="K2677" s="90" t="s">
        <v>64</v>
      </c>
      <c r="L2677" s="90" t="s">
        <v>528</v>
      </c>
      <c r="M2677" s="91"/>
      <c r="N2677" s="312">
        <v>1</v>
      </c>
      <c r="O2677" s="313">
        <f>N2677/N2676</f>
        <v>1</v>
      </c>
      <c r="P2677" s="104"/>
      <c r="Q2677" s="92"/>
      <c r="R2677" s="92"/>
      <c r="S2677" s="92"/>
      <c r="T2677" s="92"/>
      <c r="U2677" s="92"/>
      <c r="V2677" s="92"/>
      <c r="W2677" s="92"/>
      <c r="X2677" s="109">
        <f>P2677*P$7+Q2677*Q$7+R2677*R$7+S2677*S$7+T2677*T$7+U2677*U$7+V2677*V$7+W2677*W$7</f>
        <v>0</v>
      </c>
      <c r="Y2677" s="83"/>
      <c r="Z2677" s="110">
        <f>X2677*$O2677</f>
        <v>0</v>
      </c>
      <c r="AA2677" s="111"/>
      <c r="AB2677" s="92"/>
      <c r="AC2677" s="92"/>
      <c r="AD2677" s="92"/>
      <c r="AE2677" s="92"/>
      <c r="AF2677" s="92"/>
      <c r="AG2677" s="92"/>
      <c r="AH2677" s="92"/>
      <c r="AI2677" s="109">
        <f>AB2677*AB$7+AC2677*AC$7+AD2677*AD$7+AE2677*AE$7+AF2677*AF$7+AG2677*AG$7+AH2677*AH$7</f>
        <v>0</v>
      </c>
      <c r="AJ2677" s="83"/>
      <c r="AK2677" s="110">
        <f>AI2677*$O2677</f>
        <v>0</v>
      </c>
      <c r="AL2677" s="111"/>
      <c r="AM2677" s="92"/>
      <c r="AN2677" s="92"/>
      <c r="AO2677" s="92"/>
      <c r="AP2677" s="92">
        <v>1</v>
      </c>
      <c r="AQ2677" s="92"/>
      <c r="AR2677" s="92"/>
      <c r="AS2677" s="92"/>
      <c r="AT2677" s="92"/>
      <c r="AU2677" s="92"/>
      <c r="AV2677" s="109">
        <f>AM2677*AM$7+AN2677*AN$7+AO2677*AO$7+AP2677*AP$7+AQ2677*AQ$7+AR2677*AR$7+AS2677*AS$7+AT2677*AT$7+AU2677*AU$7</f>
        <v>100</v>
      </c>
      <c r="AW2677" s="75"/>
      <c r="AX2677" s="110">
        <f>AV2677*$O2677</f>
        <v>100</v>
      </c>
      <c r="AY2677" s="83"/>
      <c r="AZ2677" s="93"/>
      <c r="BA2677" s="94" t="s">
        <v>105</v>
      </c>
      <c r="BB2677" s="71"/>
      <c r="BC2677" s="54"/>
      <c r="BD2677" s="41">
        <v>4</v>
      </c>
      <c r="BE2677" s="52">
        <v>49</v>
      </c>
      <c r="BF2677" s="62">
        <v>4921</v>
      </c>
      <c r="BG2677" s="280" t="s">
        <v>52</v>
      </c>
    </row>
    <row r="2678" spans="1:59" s="63" customFormat="1" ht="12.75" x14ac:dyDescent="0.2">
      <c r="A2678" s="196">
        <v>4</v>
      </c>
      <c r="B2678" s="197" t="s">
        <v>422</v>
      </c>
      <c r="C2678" s="208">
        <v>49</v>
      </c>
      <c r="D2678" s="209" t="s">
        <v>931</v>
      </c>
      <c r="E2678" s="210">
        <v>4921</v>
      </c>
      <c r="F2678" s="211" t="s">
        <v>935</v>
      </c>
      <c r="G2678" s="231"/>
      <c r="H2678" s="89"/>
      <c r="I2678" s="219"/>
      <c r="J2678" s="90"/>
      <c r="K2678" s="90"/>
      <c r="L2678" s="90"/>
      <c r="M2678" s="91"/>
      <c r="N2678" s="247"/>
      <c r="O2678" s="306"/>
      <c r="P2678" s="104"/>
      <c r="Q2678" s="92"/>
      <c r="R2678" s="92"/>
      <c r="S2678" s="92"/>
      <c r="T2678" s="92"/>
      <c r="U2678" s="92"/>
      <c r="V2678" s="92"/>
      <c r="W2678" s="92"/>
      <c r="X2678" s="75"/>
      <c r="Y2678" s="83"/>
      <c r="Z2678" s="83"/>
      <c r="AA2678" s="83"/>
      <c r="AB2678" s="92"/>
      <c r="AC2678" s="92"/>
      <c r="AD2678" s="92"/>
      <c r="AE2678" s="92"/>
      <c r="AF2678" s="92"/>
      <c r="AG2678" s="92"/>
      <c r="AH2678" s="92"/>
      <c r="AI2678" s="75"/>
      <c r="AJ2678" s="83"/>
      <c r="AK2678" s="83"/>
      <c r="AL2678" s="83"/>
      <c r="AM2678" s="92"/>
      <c r="AN2678" s="92"/>
      <c r="AO2678" s="92"/>
      <c r="AP2678" s="92"/>
      <c r="AQ2678" s="92"/>
      <c r="AR2678" s="92"/>
      <c r="AS2678" s="92"/>
      <c r="AT2678" s="92"/>
      <c r="AU2678" s="92"/>
      <c r="AV2678" s="75"/>
      <c r="AW2678" s="75"/>
      <c r="AX2678" s="83"/>
      <c r="AY2678" s="83"/>
      <c r="AZ2678" s="93"/>
      <c r="BA2678" s="94"/>
      <c r="BB2678" s="71"/>
      <c r="BC2678" s="54"/>
      <c r="BD2678" s="41">
        <v>4</v>
      </c>
      <c r="BE2678" s="52">
        <v>49</v>
      </c>
      <c r="BF2678" s="62">
        <v>4921</v>
      </c>
      <c r="BG2678" s="280" t="s">
        <v>52</v>
      </c>
    </row>
    <row r="2679" spans="1:59" s="63" customFormat="1" ht="12.75" x14ac:dyDescent="0.2">
      <c r="A2679" s="196">
        <v>4</v>
      </c>
      <c r="B2679" s="197" t="s">
        <v>422</v>
      </c>
      <c r="C2679" s="208">
        <v>49</v>
      </c>
      <c r="D2679" s="209" t="s">
        <v>931</v>
      </c>
      <c r="E2679" s="210">
        <v>4921</v>
      </c>
      <c r="F2679" s="211" t="s">
        <v>935</v>
      </c>
      <c r="G2679" s="231"/>
      <c r="H2679" s="89"/>
      <c r="I2679" s="219"/>
      <c r="J2679" s="90"/>
      <c r="K2679" s="90"/>
      <c r="L2679" s="90"/>
      <c r="M2679" s="91"/>
      <c r="N2679" s="247"/>
      <c r="O2679" s="306"/>
      <c r="P2679" s="104"/>
      <c r="Q2679" s="92"/>
      <c r="R2679" s="92"/>
      <c r="S2679" s="92"/>
      <c r="T2679" s="92"/>
      <c r="U2679" s="92"/>
      <c r="V2679" s="92"/>
      <c r="W2679" s="92"/>
      <c r="X2679" s="75"/>
      <c r="Y2679" s="83"/>
      <c r="Z2679" s="83"/>
      <c r="AA2679" s="83"/>
      <c r="AB2679" s="92"/>
      <c r="AC2679" s="92"/>
      <c r="AD2679" s="92"/>
      <c r="AE2679" s="92"/>
      <c r="AF2679" s="92"/>
      <c r="AG2679" s="92"/>
      <c r="AH2679" s="92"/>
      <c r="AI2679" s="75"/>
      <c r="AJ2679" s="83"/>
      <c r="AK2679" s="83"/>
      <c r="AL2679" s="83"/>
      <c r="AM2679" s="92"/>
      <c r="AN2679" s="92"/>
      <c r="AO2679" s="92"/>
      <c r="AP2679" s="92"/>
      <c r="AQ2679" s="92"/>
      <c r="AR2679" s="92"/>
      <c r="AS2679" s="92"/>
      <c r="AT2679" s="92"/>
      <c r="AU2679" s="92"/>
      <c r="AV2679" s="75"/>
      <c r="AW2679" s="75"/>
      <c r="AX2679" s="83"/>
      <c r="AY2679" s="83"/>
      <c r="AZ2679" s="93"/>
      <c r="BA2679" s="94"/>
      <c r="BB2679" s="71"/>
      <c r="BC2679" s="54"/>
      <c r="BD2679" s="41">
        <v>4</v>
      </c>
      <c r="BE2679" s="52">
        <v>49</v>
      </c>
      <c r="BF2679" s="62">
        <v>4921</v>
      </c>
      <c r="BG2679" s="280" t="s">
        <v>52</v>
      </c>
    </row>
    <row r="2680" spans="1:59" s="63" customFormat="1" ht="12.75" x14ac:dyDescent="0.2">
      <c r="A2680" s="196">
        <v>4</v>
      </c>
      <c r="B2680" s="197" t="s">
        <v>422</v>
      </c>
      <c r="C2680" s="208">
        <v>49</v>
      </c>
      <c r="D2680" s="209" t="s">
        <v>931</v>
      </c>
      <c r="E2680" s="210">
        <v>4921</v>
      </c>
      <c r="F2680" s="211" t="s">
        <v>935</v>
      </c>
      <c r="G2680" s="231"/>
      <c r="H2680" s="65"/>
      <c r="I2680" s="222"/>
      <c r="J2680" s="66"/>
      <c r="K2680" s="66"/>
      <c r="L2680" s="66"/>
      <c r="M2680" s="64"/>
      <c r="N2680" s="304"/>
      <c r="O2680" s="305"/>
      <c r="P2680" s="127"/>
      <c r="Q2680" s="67"/>
      <c r="R2680" s="67"/>
      <c r="S2680" s="67"/>
      <c r="T2680" s="67"/>
      <c r="U2680" s="67"/>
      <c r="V2680" s="67"/>
      <c r="W2680" s="67"/>
      <c r="X2680" s="67"/>
      <c r="Y2680" s="68"/>
      <c r="Z2680" s="68"/>
      <c r="AA2680" s="68"/>
      <c r="AB2680" s="67"/>
      <c r="AC2680" s="67"/>
      <c r="AD2680" s="67"/>
      <c r="AE2680" s="67"/>
      <c r="AF2680" s="67"/>
      <c r="AG2680" s="67"/>
      <c r="AH2680" s="67"/>
      <c r="AI2680" s="67"/>
      <c r="AJ2680" s="68"/>
      <c r="AK2680" s="68"/>
      <c r="AL2680" s="68"/>
      <c r="AM2680" s="67"/>
      <c r="AN2680" s="67"/>
      <c r="AO2680" s="67"/>
      <c r="AP2680" s="67"/>
      <c r="AQ2680" s="67"/>
      <c r="AR2680" s="67"/>
      <c r="AS2680" s="67"/>
      <c r="AT2680" s="67"/>
      <c r="AU2680" s="67"/>
      <c r="AV2680" s="67"/>
      <c r="AW2680" s="67"/>
      <c r="AX2680" s="68"/>
      <c r="AY2680" s="68"/>
      <c r="AZ2680" s="69"/>
      <c r="BA2680" s="70"/>
      <c r="BB2680" s="71"/>
      <c r="BC2680" s="54"/>
      <c r="BD2680" s="41">
        <v>4</v>
      </c>
      <c r="BE2680" s="52">
        <v>49</v>
      </c>
      <c r="BF2680" s="62">
        <v>4921</v>
      </c>
      <c r="BG2680" s="275"/>
    </row>
    <row r="2681" spans="1:59" s="63" customFormat="1" ht="12.75" x14ac:dyDescent="0.2">
      <c r="A2681" s="196">
        <v>4</v>
      </c>
      <c r="B2681" s="197" t="s">
        <v>422</v>
      </c>
      <c r="C2681" s="208">
        <v>49</v>
      </c>
      <c r="D2681" s="209" t="s">
        <v>931</v>
      </c>
      <c r="E2681" s="210">
        <v>4921</v>
      </c>
      <c r="F2681" s="211" t="s">
        <v>935</v>
      </c>
      <c r="G2681" s="230"/>
      <c r="H2681" s="56"/>
      <c r="I2681" s="221"/>
      <c r="J2681" s="57"/>
      <c r="K2681" s="57"/>
      <c r="L2681" s="57"/>
      <c r="M2681" s="55"/>
      <c r="N2681" s="303"/>
      <c r="O2681" s="245"/>
      <c r="P2681" s="122"/>
      <c r="Q2681" s="58"/>
      <c r="R2681" s="58"/>
      <c r="S2681" s="58"/>
      <c r="T2681" s="58"/>
      <c r="U2681" s="58"/>
      <c r="V2681" s="58"/>
      <c r="W2681" s="58"/>
      <c r="X2681" s="58"/>
      <c r="Y2681" s="59"/>
      <c r="Z2681" s="59"/>
      <c r="AA2681" s="59"/>
      <c r="AB2681" s="58"/>
      <c r="AC2681" s="58"/>
      <c r="AD2681" s="58"/>
      <c r="AE2681" s="58"/>
      <c r="AF2681" s="58"/>
      <c r="AG2681" s="58"/>
      <c r="AH2681" s="58"/>
      <c r="AI2681" s="58"/>
      <c r="AJ2681" s="59"/>
      <c r="AK2681" s="59"/>
      <c r="AL2681" s="59"/>
      <c r="AM2681" s="58"/>
      <c r="AN2681" s="58"/>
      <c r="AO2681" s="58"/>
      <c r="AP2681" s="58"/>
      <c r="AQ2681" s="58"/>
      <c r="AR2681" s="58"/>
      <c r="AS2681" s="58"/>
      <c r="AT2681" s="58"/>
      <c r="AU2681" s="58"/>
      <c r="AV2681" s="58"/>
      <c r="AW2681" s="58"/>
      <c r="AX2681" s="59"/>
      <c r="AY2681" s="59"/>
      <c r="AZ2681" s="60"/>
      <c r="BA2681" s="61"/>
      <c r="BB2681" s="54"/>
      <c r="BC2681" s="54"/>
      <c r="BD2681" s="41">
        <v>4</v>
      </c>
      <c r="BE2681" s="52">
        <v>49</v>
      </c>
      <c r="BF2681" s="62">
        <v>4921</v>
      </c>
      <c r="BG2681" s="274"/>
    </row>
    <row r="2682" spans="1:59" x14ac:dyDescent="0.25">
      <c r="A2682" s="196">
        <v>4</v>
      </c>
      <c r="B2682" s="197" t="s">
        <v>422</v>
      </c>
      <c r="C2682" s="208">
        <v>49</v>
      </c>
      <c r="D2682" s="209" t="s">
        <v>931</v>
      </c>
      <c r="E2682" s="212">
        <v>4931</v>
      </c>
      <c r="F2682" s="213" t="s">
        <v>936</v>
      </c>
      <c r="G2682" s="234"/>
      <c r="H2682" s="138"/>
      <c r="I2682" s="224"/>
      <c r="J2682" s="98"/>
      <c r="K2682" s="98"/>
      <c r="L2682" s="98"/>
      <c r="M2682" s="137"/>
      <c r="N2682" s="322"/>
      <c r="O2682" s="323"/>
      <c r="P2682" s="139"/>
      <c r="Q2682" s="139"/>
      <c r="R2682" s="139"/>
      <c r="S2682" s="139"/>
      <c r="T2682" s="139"/>
      <c r="U2682" s="139"/>
      <c r="V2682" s="139"/>
      <c r="W2682" s="139"/>
      <c r="X2682" s="139"/>
      <c r="Y2682" s="100"/>
      <c r="Z2682" s="125"/>
      <c r="AA2682" s="125"/>
      <c r="AB2682" s="139"/>
      <c r="AC2682" s="139"/>
      <c r="AD2682" s="139"/>
      <c r="AE2682" s="139"/>
      <c r="AF2682" s="139"/>
      <c r="AG2682" s="139"/>
      <c r="AH2682" s="139"/>
      <c r="AI2682" s="139"/>
      <c r="AJ2682" s="100"/>
      <c r="AK2682" s="125"/>
      <c r="AL2682" s="125"/>
      <c r="AM2682" s="139"/>
      <c r="AN2682" s="139"/>
      <c r="AO2682" s="139"/>
      <c r="AP2682" s="139"/>
      <c r="AQ2682" s="139"/>
      <c r="AR2682" s="139"/>
      <c r="AS2682" s="139"/>
      <c r="AT2682" s="139"/>
      <c r="AU2682" s="139"/>
      <c r="AV2682" s="139"/>
      <c r="AW2682" s="99"/>
      <c r="AX2682" s="125"/>
      <c r="AY2682" s="100"/>
      <c r="AZ2682" s="140"/>
      <c r="BA2682" s="141"/>
      <c r="BB2682" s="136"/>
      <c r="BC2682" s="136"/>
      <c r="BD2682" s="41">
        <v>4</v>
      </c>
      <c r="BE2682" s="52">
        <v>49</v>
      </c>
      <c r="BF2682" s="103">
        <v>4931</v>
      </c>
      <c r="BG2682" s="283"/>
    </row>
    <row r="2683" spans="1:59" s="63" customFormat="1" ht="12.75" x14ac:dyDescent="0.2">
      <c r="A2683" s="196">
        <v>4</v>
      </c>
      <c r="B2683" s="197" t="s">
        <v>422</v>
      </c>
      <c r="C2683" s="208">
        <v>49</v>
      </c>
      <c r="D2683" s="209" t="s">
        <v>931</v>
      </c>
      <c r="E2683" s="212">
        <v>4931</v>
      </c>
      <c r="F2683" s="213" t="s">
        <v>936</v>
      </c>
      <c r="G2683" s="232"/>
      <c r="H2683" s="97"/>
      <c r="I2683" s="224"/>
      <c r="J2683" s="98"/>
      <c r="K2683" s="98"/>
      <c r="L2683" s="98"/>
      <c r="M2683" s="96"/>
      <c r="N2683" s="307"/>
      <c r="O2683" s="246"/>
      <c r="P2683" s="124"/>
      <c r="Q2683" s="99"/>
      <c r="R2683" s="99"/>
      <c r="S2683" s="99"/>
      <c r="T2683" s="99"/>
      <c r="U2683" s="99"/>
      <c r="V2683" s="99"/>
      <c r="W2683" s="99"/>
      <c r="X2683" s="99"/>
      <c r="Y2683" s="100"/>
      <c r="Z2683" s="100"/>
      <c r="AA2683" s="100"/>
      <c r="AB2683" s="99"/>
      <c r="AC2683" s="99"/>
      <c r="AD2683" s="99"/>
      <c r="AE2683" s="99"/>
      <c r="AF2683" s="99"/>
      <c r="AG2683" s="99"/>
      <c r="AH2683" s="99"/>
      <c r="AI2683" s="99"/>
      <c r="AJ2683" s="100"/>
      <c r="AK2683" s="100"/>
      <c r="AL2683" s="100"/>
      <c r="AM2683" s="99"/>
      <c r="AN2683" s="99"/>
      <c r="AO2683" s="99"/>
      <c r="AP2683" s="99"/>
      <c r="AQ2683" s="99"/>
      <c r="AR2683" s="99"/>
      <c r="AS2683" s="99"/>
      <c r="AT2683" s="99"/>
      <c r="AU2683" s="99"/>
      <c r="AV2683" s="99"/>
      <c r="AW2683" s="99"/>
      <c r="AX2683" s="100"/>
      <c r="AY2683" s="100"/>
      <c r="AZ2683" s="101"/>
      <c r="BA2683" s="102"/>
      <c r="BB2683" s="95"/>
      <c r="BC2683" s="95"/>
      <c r="BD2683" s="41">
        <v>4</v>
      </c>
      <c r="BE2683" s="52">
        <v>49</v>
      </c>
      <c r="BF2683" s="103">
        <v>4931</v>
      </c>
      <c r="BG2683" s="277"/>
    </row>
    <row r="2684" spans="1:59" s="63" customFormat="1" x14ac:dyDescent="0.25">
      <c r="A2684" s="196">
        <v>4</v>
      </c>
      <c r="B2684" s="197" t="s">
        <v>422</v>
      </c>
      <c r="C2684" s="208">
        <v>49</v>
      </c>
      <c r="D2684" s="209" t="s">
        <v>931</v>
      </c>
      <c r="E2684" s="212">
        <v>4931</v>
      </c>
      <c r="F2684" s="213" t="s">
        <v>936</v>
      </c>
      <c r="G2684" s="231"/>
      <c r="H2684" s="65"/>
      <c r="I2684" s="222"/>
      <c r="J2684" s="66"/>
      <c r="K2684" s="66"/>
      <c r="L2684" s="66"/>
      <c r="M2684" s="64"/>
      <c r="N2684" s="304"/>
      <c r="O2684" s="305"/>
      <c r="P2684" s="127"/>
      <c r="Q2684" s="67"/>
      <c r="R2684" s="67"/>
      <c r="S2684" s="67"/>
      <c r="T2684" s="67"/>
      <c r="U2684" s="67"/>
      <c r="V2684" s="67"/>
      <c r="W2684" s="67"/>
      <c r="X2684" s="67"/>
      <c r="Y2684" s="68"/>
      <c r="Z2684" s="68"/>
      <c r="AA2684" s="68"/>
      <c r="AB2684" s="67"/>
      <c r="AC2684" s="67"/>
      <c r="AD2684" s="67"/>
      <c r="AE2684" s="67"/>
      <c r="AF2684" s="67"/>
      <c r="AG2684" s="67"/>
      <c r="AH2684" s="67"/>
      <c r="AI2684" s="67"/>
      <c r="AJ2684" s="68"/>
      <c r="AK2684" s="68"/>
      <c r="AL2684" s="68"/>
      <c r="AM2684" s="67"/>
      <c r="AN2684" s="67"/>
      <c r="AO2684" s="67"/>
      <c r="AP2684" s="67"/>
      <c r="AQ2684" s="67"/>
      <c r="AR2684" s="67"/>
      <c r="AS2684" s="67"/>
      <c r="AT2684" s="67"/>
      <c r="AU2684" s="67"/>
      <c r="AV2684" s="67"/>
      <c r="AW2684" s="67"/>
      <c r="AX2684" s="68"/>
      <c r="AY2684" s="68"/>
      <c r="AZ2684" s="69"/>
      <c r="BA2684" s="70"/>
      <c r="BB2684" s="71"/>
      <c r="BC2684" s="136"/>
      <c r="BD2684" s="41">
        <v>4</v>
      </c>
      <c r="BE2684" s="52">
        <v>49</v>
      </c>
      <c r="BF2684" s="103">
        <v>4931</v>
      </c>
      <c r="BG2684" s="275"/>
    </row>
    <row r="2685" spans="1:59" s="63" customFormat="1" ht="12.75" x14ac:dyDescent="0.2">
      <c r="A2685" s="196">
        <v>4</v>
      </c>
      <c r="B2685" s="197" t="s">
        <v>422</v>
      </c>
      <c r="C2685" s="208">
        <v>49</v>
      </c>
      <c r="D2685" s="209" t="s">
        <v>931</v>
      </c>
      <c r="E2685" s="212">
        <v>4931</v>
      </c>
      <c r="F2685" s="213" t="s">
        <v>936</v>
      </c>
      <c r="G2685" s="231"/>
      <c r="H2685" s="72" t="s">
        <v>47</v>
      </c>
      <c r="I2685" s="223"/>
      <c r="J2685" s="73"/>
      <c r="K2685" s="73"/>
      <c r="L2685" s="73"/>
      <c r="M2685" s="74"/>
      <c r="N2685" s="247"/>
      <c r="O2685" s="306"/>
      <c r="P2685" s="105"/>
      <c r="Q2685" s="75"/>
      <c r="R2685" s="75"/>
      <c r="S2685" s="75"/>
      <c r="T2685" s="75"/>
      <c r="U2685" s="75"/>
      <c r="V2685" s="75"/>
      <c r="W2685" s="75"/>
      <c r="X2685" s="75"/>
      <c r="Y2685" s="76">
        <f>IF(ISNUMBER(VLOOKUP(Y2687,P$7:W$7,MATCH(Y2687,P$7:W$7))),VLOOKUP(Y2687,P$7:W$7,MATCH(Y2687,P$7:W$7)),IF(N2689=0,"No Data",IF(Y2687&gt;0,"&lt;100",0)))</f>
        <v>0</v>
      </c>
      <c r="Z2685" s="77">
        <f>IF(ISNUMBER(VLOOKUP(Z2689,P$7:W$7,MATCH(Z2689,P$7:W$7))),VLOOKUP(Z2689,P$7:W$7,MATCH(Z2689,P$7:W$7)),IF(N2689=0,"No Data",IF(Z2689&gt;0,"&lt;100",0)))</f>
        <v>0</v>
      </c>
      <c r="AA2685" s="106">
        <f>IF(ISNUMBER(Z2685),Z2685,0)</f>
        <v>0</v>
      </c>
      <c r="AB2685" s="75"/>
      <c r="AC2685" s="75"/>
      <c r="AD2685" s="75"/>
      <c r="AE2685" s="75"/>
      <c r="AF2685" s="75"/>
      <c r="AG2685" s="75"/>
      <c r="AH2685" s="75"/>
      <c r="AI2685" s="75"/>
      <c r="AJ2685" s="76">
        <f>IF(ISNUMBER(VLOOKUP(AJ2687,AB$7:AH$7,MATCH(AJ2687,AB$7:AH$7))),VLOOKUP(AJ2687,AB$7:AH$7,MATCH(AJ2687,AB$7:AH$7)),IF(N2689=0,"No Data",IF(AJ2687&gt;0,"&lt;50",0)))</f>
        <v>0</v>
      </c>
      <c r="AK2685" s="77">
        <f>IF(ISNUMBER(VLOOKUP(AK2689,AB$7:AH$7,MATCH(AK2689,AB$7:AH$7))),VLOOKUP(AK2689,AB$7:AH$7,MATCH(AK2689,AB$7:AH$7)),IF(N2689=0,"No Data",IF(AK2689&gt;0,"&lt;50",0)))</f>
        <v>0</v>
      </c>
      <c r="AL2685" s="106">
        <f>IF(ISNUMBER(AK2685),AK2685,0)</f>
        <v>0</v>
      </c>
      <c r="AM2685" s="75"/>
      <c r="AN2685" s="75"/>
      <c r="AO2685" s="75"/>
      <c r="AP2685" s="75"/>
      <c r="AQ2685" s="75"/>
      <c r="AR2685" s="75"/>
      <c r="AS2685" s="75"/>
      <c r="AT2685" s="75"/>
      <c r="AU2685" s="75"/>
      <c r="AV2685" s="75"/>
      <c r="AW2685" s="76">
        <f>IF(ISNUMBER(VLOOKUP(AW2687,AM$7:AU$7,MATCH(AW2687,AM$7:AU$7))),VLOOKUP(AW2687,AM$7:AU$7,MATCH(AW2687,AM$7:AU$7)),IF(N2689=0,"No Data",IF(AW2687&gt;0,"&lt;10",0)))</f>
        <v>100</v>
      </c>
      <c r="AX2685" s="77">
        <f>IF(ISNUMBER(VLOOKUP(AX2689,AM$7:AU$7,MATCH(AX2689,AM$7:AU$7))),VLOOKUP(AX2689,AM$7:AU$7,MATCH(AX2689,AM$7:AU$7)),IF(N2689=0,"No Data",IF(AX2689&gt;0,"&lt;10",0)))</f>
        <v>100</v>
      </c>
      <c r="AY2685" s="106">
        <f>IF(ISNUMBER(AX2685),AX2685,0)</f>
        <v>100</v>
      </c>
      <c r="AZ2685" s="79"/>
      <c r="BA2685" s="80"/>
      <c r="BB2685" s="71"/>
      <c r="BC2685" s="95"/>
      <c r="BD2685" s="41">
        <v>4</v>
      </c>
      <c r="BE2685" s="52">
        <v>49</v>
      </c>
      <c r="BF2685" s="103">
        <v>4931</v>
      </c>
      <c r="BG2685" s="276" t="s">
        <v>47</v>
      </c>
    </row>
    <row r="2686" spans="1:59" s="63" customFormat="1" x14ac:dyDescent="0.25">
      <c r="A2686" s="196">
        <v>4</v>
      </c>
      <c r="B2686" s="197" t="s">
        <v>422</v>
      </c>
      <c r="C2686" s="208">
        <v>49</v>
      </c>
      <c r="D2686" s="209" t="s">
        <v>931</v>
      </c>
      <c r="E2686" s="212">
        <v>4931</v>
      </c>
      <c r="F2686" s="213" t="s">
        <v>936</v>
      </c>
      <c r="G2686" s="231"/>
      <c r="H2686" s="81" t="s">
        <v>48</v>
      </c>
      <c r="I2686" s="223"/>
      <c r="J2686" s="73"/>
      <c r="K2686" s="73"/>
      <c r="L2686" s="73"/>
      <c r="M2686" s="74"/>
      <c r="N2686" s="247"/>
      <c r="O2686" s="306"/>
      <c r="P2686" s="105"/>
      <c r="Q2686" s="75"/>
      <c r="R2686" s="75"/>
      <c r="S2686" s="75"/>
      <c r="T2686" s="75"/>
      <c r="U2686" s="75"/>
      <c r="V2686" s="75"/>
      <c r="W2686" s="75"/>
      <c r="X2686" s="75"/>
      <c r="Y2686" s="82">
        <f>MIN(X2690:X2693)</f>
        <v>0</v>
      </c>
      <c r="Z2686" s="83"/>
      <c r="AA2686" s="83"/>
      <c r="AB2686" s="75"/>
      <c r="AC2686" s="75"/>
      <c r="AD2686" s="75"/>
      <c r="AE2686" s="75"/>
      <c r="AF2686" s="75"/>
      <c r="AG2686" s="75"/>
      <c r="AH2686" s="75"/>
      <c r="AI2686" s="75"/>
      <c r="AJ2686" s="82">
        <f>MIN(AI2690:AI2693)</f>
        <v>0</v>
      </c>
      <c r="AK2686" s="83"/>
      <c r="AL2686" s="83"/>
      <c r="AM2686" s="75"/>
      <c r="AN2686" s="75"/>
      <c r="AO2686" s="75"/>
      <c r="AP2686" s="75"/>
      <c r="AQ2686" s="75"/>
      <c r="AR2686" s="75"/>
      <c r="AS2686" s="75"/>
      <c r="AT2686" s="75"/>
      <c r="AU2686" s="75"/>
      <c r="AV2686" s="75"/>
      <c r="AW2686" s="82">
        <f>MIN(AV2690:AV2693)</f>
        <v>50</v>
      </c>
      <c r="AX2686" s="83"/>
      <c r="AY2686" s="83"/>
      <c r="AZ2686" s="79"/>
      <c r="BA2686" s="80"/>
      <c r="BB2686" s="71"/>
      <c r="BC2686" s="136"/>
      <c r="BD2686" s="41">
        <v>4</v>
      </c>
      <c r="BE2686" s="52">
        <v>49</v>
      </c>
      <c r="BF2686" s="103">
        <v>4931</v>
      </c>
      <c r="BG2686" s="278" t="s">
        <v>48</v>
      </c>
    </row>
    <row r="2687" spans="1:59" s="63" customFormat="1" ht="12.75" x14ac:dyDescent="0.2">
      <c r="A2687" s="196">
        <v>4</v>
      </c>
      <c r="B2687" s="197" t="s">
        <v>422</v>
      </c>
      <c r="C2687" s="208">
        <v>49</v>
      </c>
      <c r="D2687" s="209" t="s">
        <v>931</v>
      </c>
      <c r="E2687" s="212">
        <v>4931</v>
      </c>
      <c r="F2687" s="213" t="s">
        <v>936</v>
      </c>
      <c r="G2687" s="231"/>
      <c r="H2687" s="81" t="s">
        <v>49</v>
      </c>
      <c r="I2687" s="223"/>
      <c r="J2687" s="73"/>
      <c r="K2687" s="73"/>
      <c r="L2687" s="73"/>
      <c r="M2687" s="74"/>
      <c r="N2687" s="247"/>
      <c r="O2687" s="306"/>
      <c r="P2687" s="105"/>
      <c r="Q2687" s="75"/>
      <c r="R2687" s="75"/>
      <c r="S2687" s="75"/>
      <c r="T2687" s="75"/>
      <c r="U2687" s="75"/>
      <c r="V2687" s="75"/>
      <c r="W2687" s="75"/>
      <c r="X2687" s="75"/>
      <c r="Y2687" s="84">
        <f>IF(ISNUMBER(AVERAGE(X2690:X2693)),AVERAGE(X2690:X2693),0)</f>
        <v>0</v>
      </c>
      <c r="Z2687" s="83"/>
      <c r="AA2687" s="83"/>
      <c r="AB2687" s="75"/>
      <c r="AC2687" s="75"/>
      <c r="AD2687" s="75"/>
      <c r="AE2687" s="75"/>
      <c r="AF2687" s="75"/>
      <c r="AG2687" s="75"/>
      <c r="AH2687" s="75"/>
      <c r="AI2687" s="75"/>
      <c r="AJ2687" s="84">
        <f>IF(ISNUMBER(AVERAGE(AI2690:AI2693)),AVERAGE(AI2690:AI2693),0)</f>
        <v>0</v>
      </c>
      <c r="AK2687" s="83"/>
      <c r="AL2687" s="83"/>
      <c r="AM2687" s="75"/>
      <c r="AN2687" s="75"/>
      <c r="AO2687" s="75"/>
      <c r="AP2687" s="75"/>
      <c r="AQ2687" s="75"/>
      <c r="AR2687" s="75"/>
      <c r="AS2687" s="75"/>
      <c r="AT2687" s="75"/>
      <c r="AU2687" s="75"/>
      <c r="AV2687" s="75"/>
      <c r="AW2687" s="84">
        <f>IF(ISNUMBER(AVERAGE(AV2690:AV2693)),AVERAGE(AV2690:AV2693),0)</f>
        <v>162.5</v>
      </c>
      <c r="AX2687" s="83"/>
      <c r="AY2687" s="83"/>
      <c r="AZ2687" s="79"/>
      <c r="BA2687" s="80"/>
      <c r="BB2687" s="71"/>
      <c r="BC2687" s="95"/>
      <c r="BD2687" s="41">
        <v>4</v>
      </c>
      <c r="BE2687" s="52">
        <v>49</v>
      </c>
      <c r="BF2687" s="103">
        <v>4931</v>
      </c>
      <c r="BG2687" s="278" t="s">
        <v>49</v>
      </c>
    </row>
    <row r="2688" spans="1:59" s="63" customFormat="1" x14ac:dyDescent="0.25">
      <c r="A2688" s="196">
        <v>4</v>
      </c>
      <c r="B2688" s="197" t="s">
        <v>422</v>
      </c>
      <c r="C2688" s="208">
        <v>49</v>
      </c>
      <c r="D2688" s="209" t="s">
        <v>931</v>
      </c>
      <c r="E2688" s="212">
        <v>4931</v>
      </c>
      <c r="F2688" s="213" t="s">
        <v>936</v>
      </c>
      <c r="G2688" s="231"/>
      <c r="H2688" s="81" t="s">
        <v>50</v>
      </c>
      <c r="I2688" s="223"/>
      <c r="J2688" s="73"/>
      <c r="K2688" s="73"/>
      <c r="L2688" s="73"/>
      <c r="M2688" s="74"/>
      <c r="N2688" s="247"/>
      <c r="O2688" s="306"/>
      <c r="P2688" s="105"/>
      <c r="Q2688" s="75"/>
      <c r="R2688" s="75"/>
      <c r="S2688" s="75"/>
      <c r="T2688" s="75"/>
      <c r="U2688" s="75"/>
      <c r="V2688" s="75"/>
      <c r="W2688" s="75"/>
      <c r="X2688" s="75"/>
      <c r="Y2688" s="84">
        <f>MAX(X2690:X2693)</f>
        <v>0</v>
      </c>
      <c r="Z2688" s="83"/>
      <c r="AA2688" s="83"/>
      <c r="AB2688" s="75"/>
      <c r="AC2688" s="75"/>
      <c r="AD2688" s="75"/>
      <c r="AE2688" s="75"/>
      <c r="AF2688" s="75"/>
      <c r="AG2688" s="75"/>
      <c r="AH2688" s="75"/>
      <c r="AI2688" s="75"/>
      <c r="AJ2688" s="84">
        <f>MAX(AI2690:AI2693)</f>
        <v>0</v>
      </c>
      <c r="AK2688" s="83"/>
      <c r="AL2688" s="83"/>
      <c r="AM2688" s="75"/>
      <c r="AN2688" s="75"/>
      <c r="AO2688" s="75"/>
      <c r="AP2688" s="75"/>
      <c r="AQ2688" s="75"/>
      <c r="AR2688" s="75"/>
      <c r="AS2688" s="75"/>
      <c r="AT2688" s="75"/>
      <c r="AU2688" s="75"/>
      <c r="AV2688" s="75"/>
      <c r="AW2688" s="84">
        <f>MAX(AV2690:AV2693)</f>
        <v>250</v>
      </c>
      <c r="AX2688" s="83"/>
      <c r="AY2688" s="83"/>
      <c r="AZ2688" s="79"/>
      <c r="BA2688" s="80"/>
      <c r="BB2688" s="71"/>
      <c r="BC2688" s="136"/>
      <c r="BD2688" s="41">
        <v>4</v>
      </c>
      <c r="BE2688" s="52">
        <v>49</v>
      </c>
      <c r="BF2688" s="103">
        <v>4931</v>
      </c>
      <c r="BG2688" s="278" t="s">
        <v>50</v>
      </c>
    </row>
    <row r="2689" spans="1:59" s="63" customFormat="1" ht="12.75" x14ac:dyDescent="0.2">
      <c r="A2689" s="196">
        <v>4</v>
      </c>
      <c r="B2689" s="197" t="s">
        <v>422</v>
      </c>
      <c r="C2689" s="208">
        <v>49</v>
      </c>
      <c r="D2689" s="209" t="s">
        <v>931</v>
      </c>
      <c r="E2689" s="212">
        <v>4931</v>
      </c>
      <c r="F2689" s="213" t="s">
        <v>936</v>
      </c>
      <c r="G2689" s="231"/>
      <c r="H2689" s="85" t="s">
        <v>51</v>
      </c>
      <c r="I2689" s="223"/>
      <c r="J2689" s="73"/>
      <c r="K2689" s="73"/>
      <c r="L2689" s="73"/>
      <c r="M2689" s="74"/>
      <c r="N2689" s="320">
        <f>SUM(N2690:N2693)</f>
        <v>4</v>
      </c>
      <c r="O2689" s="293">
        <f>SUM(O2690:O2693)</f>
        <v>1</v>
      </c>
      <c r="P2689" s="292"/>
      <c r="Q2689" s="87"/>
      <c r="R2689" s="87"/>
      <c r="S2689" s="87"/>
      <c r="T2689" s="87"/>
      <c r="U2689" s="87"/>
      <c r="V2689" s="87"/>
      <c r="W2689" s="87"/>
      <c r="X2689" s="87"/>
      <c r="Y2689" s="88"/>
      <c r="Z2689" s="119">
        <f>SUM(Z2690:Z2693)</f>
        <v>0</v>
      </c>
      <c r="AA2689" s="88"/>
      <c r="AB2689" s="87"/>
      <c r="AC2689" s="87"/>
      <c r="AD2689" s="87"/>
      <c r="AE2689" s="87"/>
      <c r="AF2689" s="87"/>
      <c r="AG2689" s="87"/>
      <c r="AH2689" s="87"/>
      <c r="AI2689" s="87"/>
      <c r="AJ2689" s="88"/>
      <c r="AK2689" s="119">
        <f>SUM(AK2690:AK2693)</f>
        <v>0</v>
      </c>
      <c r="AL2689" s="88"/>
      <c r="AM2689" s="87"/>
      <c r="AN2689" s="87"/>
      <c r="AO2689" s="87"/>
      <c r="AP2689" s="87"/>
      <c r="AQ2689" s="87"/>
      <c r="AR2689" s="87"/>
      <c r="AS2689" s="87"/>
      <c r="AT2689" s="87"/>
      <c r="AU2689" s="87"/>
      <c r="AV2689" s="87"/>
      <c r="AW2689" s="112"/>
      <c r="AX2689" s="119">
        <f>SUM(AX2690:AX2693)</f>
        <v>162.5</v>
      </c>
      <c r="AY2689" s="88"/>
      <c r="AZ2689" s="79"/>
      <c r="BA2689" s="80"/>
      <c r="BB2689" s="71"/>
      <c r="BC2689" s="95"/>
      <c r="BD2689" s="41">
        <v>4</v>
      </c>
      <c r="BE2689" s="52">
        <v>49</v>
      </c>
      <c r="BF2689" s="103">
        <v>4931</v>
      </c>
      <c r="BG2689" s="279" t="s">
        <v>51</v>
      </c>
    </row>
    <row r="2690" spans="1:59" s="63" customFormat="1" ht="12.75" x14ac:dyDescent="0.2">
      <c r="A2690" s="196">
        <v>4</v>
      </c>
      <c r="B2690" s="197" t="s">
        <v>422</v>
      </c>
      <c r="C2690" s="208">
        <v>49</v>
      </c>
      <c r="D2690" s="209" t="s">
        <v>931</v>
      </c>
      <c r="E2690" s="212">
        <v>4931</v>
      </c>
      <c r="F2690" s="213" t="s">
        <v>936</v>
      </c>
      <c r="G2690" s="231"/>
      <c r="H2690" s="89" t="s">
        <v>52</v>
      </c>
      <c r="I2690" s="90" t="s">
        <v>316</v>
      </c>
      <c r="J2690" s="90"/>
      <c r="K2690" s="90" t="s">
        <v>64</v>
      </c>
      <c r="L2690" s="90" t="s">
        <v>188</v>
      </c>
      <c r="M2690" s="91"/>
      <c r="N2690" s="312">
        <v>1</v>
      </c>
      <c r="O2690" s="313">
        <f>N2690/N$2689</f>
        <v>0.25</v>
      </c>
      <c r="P2690" s="104"/>
      <c r="Q2690" s="92"/>
      <c r="R2690" s="92"/>
      <c r="S2690" s="92"/>
      <c r="T2690" s="92"/>
      <c r="U2690" s="92"/>
      <c r="V2690" s="92"/>
      <c r="W2690" s="92"/>
      <c r="X2690" s="109">
        <f>P2690*P$7+Q2690*Q$7+R2690*R$7+S2690*S$7+T2690*T$7+U2690*U$7+V2690*V$7+W2690*W$7</f>
        <v>0</v>
      </c>
      <c r="Y2690" s="83"/>
      <c r="Z2690" s="110">
        <f>X2690*$O2690</f>
        <v>0</v>
      </c>
      <c r="AA2690" s="111"/>
      <c r="AB2690" s="92"/>
      <c r="AC2690" s="92"/>
      <c r="AD2690" s="92"/>
      <c r="AE2690" s="92"/>
      <c r="AF2690" s="92"/>
      <c r="AG2690" s="92"/>
      <c r="AH2690" s="92"/>
      <c r="AI2690" s="109">
        <f>AB2690*AB$7+AC2690*AC$7+AD2690*AD$7+AE2690*AE$7+AF2690*AF$7+AG2690*AG$7+AH2690*AH$7</f>
        <v>0</v>
      </c>
      <c r="AJ2690" s="83"/>
      <c r="AK2690" s="110">
        <f>AI2690*$O2690</f>
        <v>0</v>
      </c>
      <c r="AL2690" s="111"/>
      <c r="AM2690" s="92"/>
      <c r="AN2690" s="92"/>
      <c r="AO2690" s="92"/>
      <c r="AP2690" s="92"/>
      <c r="AQ2690" s="92">
        <v>1</v>
      </c>
      <c r="AR2690" s="92"/>
      <c r="AS2690" s="92"/>
      <c r="AT2690" s="92"/>
      <c r="AU2690" s="92"/>
      <c r="AV2690" s="109">
        <f>AM2690*AM$7+AN2690*AN$7+AO2690*AO$7+AP2690*AP$7+AQ2690*AQ$7+AR2690*AR$7+AS2690*AS$7+AT2690*AT$7+AU2690*AU$7</f>
        <v>250</v>
      </c>
      <c r="AW2690" s="75"/>
      <c r="AX2690" s="110">
        <f>AV2690*$O2690</f>
        <v>62.5</v>
      </c>
      <c r="AY2690" s="111"/>
      <c r="AZ2690" s="93"/>
      <c r="BA2690" s="94" t="s">
        <v>105</v>
      </c>
      <c r="BB2690" s="71"/>
      <c r="BC2690" s="95"/>
      <c r="BD2690" s="41">
        <v>4</v>
      </c>
      <c r="BE2690" s="52">
        <v>49</v>
      </c>
      <c r="BF2690" s="103">
        <v>4931</v>
      </c>
      <c r="BG2690" s="280" t="s">
        <v>52</v>
      </c>
    </row>
    <row r="2691" spans="1:59" s="63" customFormat="1" ht="12.75" x14ac:dyDescent="0.2">
      <c r="A2691" s="196">
        <v>4</v>
      </c>
      <c r="B2691" s="197" t="s">
        <v>422</v>
      </c>
      <c r="C2691" s="208">
        <v>49</v>
      </c>
      <c r="D2691" s="209" t="s">
        <v>931</v>
      </c>
      <c r="E2691" s="212">
        <v>4931</v>
      </c>
      <c r="F2691" s="213" t="s">
        <v>936</v>
      </c>
      <c r="G2691" s="231"/>
      <c r="H2691" s="89"/>
      <c r="I2691" s="90" t="s">
        <v>863</v>
      </c>
      <c r="J2691" s="90" t="s">
        <v>860</v>
      </c>
      <c r="K2691" s="90" t="s">
        <v>64</v>
      </c>
      <c r="L2691" s="90" t="s">
        <v>528</v>
      </c>
      <c r="M2691" s="91"/>
      <c r="N2691" s="312">
        <v>1</v>
      </c>
      <c r="O2691" s="313">
        <f>N2691/N$2689</f>
        <v>0.25</v>
      </c>
      <c r="P2691" s="104"/>
      <c r="Q2691" s="92"/>
      <c r="R2691" s="92"/>
      <c r="S2691" s="92"/>
      <c r="T2691" s="92"/>
      <c r="U2691" s="92"/>
      <c r="V2691" s="92"/>
      <c r="W2691" s="92"/>
      <c r="X2691" s="109">
        <f>P2691*P$7+Q2691*Q$7+R2691*R$7+S2691*S$7+T2691*T$7+U2691*U$7+V2691*V$7+W2691*W$7</f>
        <v>0</v>
      </c>
      <c r="Y2691" s="83"/>
      <c r="Z2691" s="110">
        <f>X2691*$O2691</f>
        <v>0</v>
      </c>
      <c r="AA2691" s="111"/>
      <c r="AB2691" s="92"/>
      <c r="AC2691" s="92"/>
      <c r="AD2691" s="92"/>
      <c r="AE2691" s="92"/>
      <c r="AF2691" s="92"/>
      <c r="AG2691" s="92"/>
      <c r="AH2691" s="92"/>
      <c r="AI2691" s="109">
        <f>AB2691*AB$7+AC2691*AC$7+AD2691*AD$7+AE2691*AE$7+AF2691*AF$7+AG2691*AG$7+AH2691*AH$7</f>
        <v>0</v>
      </c>
      <c r="AJ2691" s="83"/>
      <c r="AK2691" s="110">
        <f>AI2691*$O2691</f>
        <v>0</v>
      </c>
      <c r="AL2691" s="111"/>
      <c r="AM2691" s="92"/>
      <c r="AN2691" s="92"/>
      <c r="AO2691" s="92"/>
      <c r="AP2691" s="92">
        <v>1</v>
      </c>
      <c r="AQ2691" s="92"/>
      <c r="AR2691" s="92"/>
      <c r="AS2691" s="92"/>
      <c r="AT2691" s="92"/>
      <c r="AU2691" s="92"/>
      <c r="AV2691" s="109">
        <f>AM2691*AM$7+AN2691*AN$7+AO2691*AO$7+AP2691*AP$7+AQ2691*AQ$7+AR2691*AR$7+AS2691*AS$7+AT2691*AT$7+AU2691*AU$7</f>
        <v>100</v>
      </c>
      <c r="AW2691" s="75"/>
      <c r="AX2691" s="110">
        <f>AV2691*$O2691</f>
        <v>25</v>
      </c>
      <c r="AY2691" s="83"/>
      <c r="AZ2691" s="93"/>
      <c r="BA2691" s="94" t="s">
        <v>105</v>
      </c>
      <c r="BB2691" s="71"/>
      <c r="BC2691" s="95"/>
      <c r="BD2691" s="41">
        <v>4</v>
      </c>
      <c r="BE2691" s="52">
        <v>49</v>
      </c>
      <c r="BF2691" s="103">
        <v>4931</v>
      </c>
      <c r="BG2691" s="280" t="s">
        <v>52</v>
      </c>
    </row>
    <row r="2692" spans="1:59" s="63" customFormat="1" ht="12.75" x14ac:dyDescent="0.2">
      <c r="A2692" s="196">
        <v>4</v>
      </c>
      <c r="B2692" s="197" t="s">
        <v>422</v>
      </c>
      <c r="C2692" s="208">
        <v>49</v>
      </c>
      <c r="D2692" s="209" t="s">
        <v>931</v>
      </c>
      <c r="E2692" s="212">
        <v>4931</v>
      </c>
      <c r="F2692" s="213" t="s">
        <v>936</v>
      </c>
      <c r="G2692" s="231"/>
      <c r="H2692" s="89"/>
      <c r="I2692" s="90" t="s">
        <v>937</v>
      </c>
      <c r="J2692" s="90"/>
      <c r="K2692" s="90" t="s">
        <v>64</v>
      </c>
      <c r="L2692" s="90" t="s">
        <v>119</v>
      </c>
      <c r="M2692" s="91"/>
      <c r="N2692" s="312">
        <v>1</v>
      </c>
      <c r="O2692" s="313">
        <f>N2692/N$2689</f>
        <v>0.25</v>
      </c>
      <c r="P2692" s="104"/>
      <c r="Q2692" s="92"/>
      <c r="R2692" s="92"/>
      <c r="S2692" s="92"/>
      <c r="T2692" s="92"/>
      <c r="U2692" s="92"/>
      <c r="V2692" s="92"/>
      <c r="W2692" s="92"/>
      <c r="X2692" s="109">
        <f>P2692*P$7+Q2692*Q$7+R2692*R$7+S2692*S$7+T2692*T$7+U2692*U$7+V2692*V$7+W2692*W$7</f>
        <v>0</v>
      </c>
      <c r="Y2692" s="83"/>
      <c r="Z2692" s="110">
        <f>X2692*$O2692</f>
        <v>0</v>
      </c>
      <c r="AA2692" s="111"/>
      <c r="AB2692" s="92"/>
      <c r="AC2692" s="92"/>
      <c r="AD2692" s="92"/>
      <c r="AE2692" s="92"/>
      <c r="AF2692" s="92"/>
      <c r="AG2692" s="92"/>
      <c r="AH2692" s="92"/>
      <c r="AI2692" s="109">
        <f>AB2692*AB$7+AC2692*AC$7+AD2692*AD$7+AE2692*AE$7+AF2692*AF$7+AG2692*AG$7+AH2692*AH$7</f>
        <v>0</v>
      </c>
      <c r="AJ2692" s="83"/>
      <c r="AK2692" s="110">
        <f>AI2692*$O2692</f>
        <v>0</v>
      </c>
      <c r="AL2692" s="111"/>
      <c r="AM2692" s="92"/>
      <c r="AN2692" s="92"/>
      <c r="AO2692" s="92">
        <v>1</v>
      </c>
      <c r="AP2692" s="92"/>
      <c r="AQ2692" s="92"/>
      <c r="AR2692" s="92"/>
      <c r="AS2692" s="92"/>
      <c r="AT2692" s="92"/>
      <c r="AU2692" s="92"/>
      <c r="AV2692" s="109">
        <f>AM2692*AM$7+AN2692*AN$7+AO2692*AO$7+AP2692*AP$7+AQ2692*AQ$7+AR2692*AR$7+AS2692*AS$7+AT2692*AT$7+AU2692*AU$7</f>
        <v>50</v>
      </c>
      <c r="AW2692" s="75"/>
      <c r="AX2692" s="110">
        <f>AV2692*$O2692</f>
        <v>12.5</v>
      </c>
      <c r="AY2692" s="111"/>
      <c r="AZ2692" s="93"/>
      <c r="BA2692" s="94" t="s">
        <v>131</v>
      </c>
      <c r="BB2692" s="71"/>
      <c r="BC2692" s="95"/>
      <c r="BD2692" s="41">
        <v>4</v>
      </c>
      <c r="BE2692" s="52">
        <v>49</v>
      </c>
      <c r="BF2692" s="103">
        <v>4931</v>
      </c>
      <c r="BG2692" s="280" t="s">
        <v>52</v>
      </c>
    </row>
    <row r="2693" spans="1:59" s="63" customFormat="1" ht="12.75" x14ac:dyDescent="0.2">
      <c r="A2693" s="196">
        <v>4</v>
      </c>
      <c r="B2693" s="197" t="s">
        <v>422</v>
      </c>
      <c r="C2693" s="208">
        <v>49</v>
      </c>
      <c r="D2693" s="209" t="s">
        <v>931</v>
      </c>
      <c r="E2693" s="212">
        <v>4931</v>
      </c>
      <c r="F2693" s="213" t="s">
        <v>936</v>
      </c>
      <c r="G2693" s="231"/>
      <c r="H2693" s="89"/>
      <c r="I2693" s="90" t="s">
        <v>876</v>
      </c>
      <c r="J2693" s="90"/>
      <c r="K2693" s="90" t="s">
        <v>64</v>
      </c>
      <c r="L2693" s="90" t="s">
        <v>877</v>
      </c>
      <c r="M2693" s="91"/>
      <c r="N2693" s="312">
        <v>1</v>
      </c>
      <c r="O2693" s="313">
        <f>N2693/N$2689</f>
        <v>0.25</v>
      </c>
      <c r="P2693" s="104"/>
      <c r="Q2693" s="92"/>
      <c r="R2693" s="92"/>
      <c r="S2693" s="92"/>
      <c r="T2693" s="92"/>
      <c r="U2693" s="92"/>
      <c r="V2693" s="92"/>
      <c r="W2693" s="92"/>
      <c r="X2693" s="109">
        <f>P2693*P$7+Q2693*Q$7+R2693*R$7+S2693*S$7+T2693*T$7+U2693*U$7+V2693*V$7+W2693*W$7</f>
        <v>0</v>
      </c>
      <c r="Y2693" s="83"/>
      <c r="Z2693" s="110">
        <f>X2693*$O2693</f>
        <v>0</v>
      </c>
      <c r="AA2693" s="111"/>
      <c r="AB2693" s="92"/>
      <c r="AC2693" s="92"/>
      <c r="AD2693" s="92"/>
      <c r="AE2693" s="92"/>
      <c r="AF2693" s="92"/>
      <c r="AG2693" s="92"/>
      <c r="AH2693" s="92"/>
      <c r="AI2693" s="109">
        <f>AB2693*AB$7+AC2693*AC$7+AD2693*AD$7+AE2693*AE$7+AF2693*AF$7+AG2693*AG$7+AH2693*AH$7</f>
        <v>0</v>
      </c>
      <c r="AJ2693" s="83"/>
      <c r="AK2693" s="110">
        <f>AI2693*$O2693</f>
        <v>0</v>
      </c>
      <c r="AL2693" s="111"/>
      <c r="AM2693" s="92"/>
      <c r="AN2693" s="92"/>
      <c r="AO2693" s="92"/>
      <c r="AP2693" s="92"/>
      <c r="AQ2693" s="92">
        <v>1</v>
      </c>
      <c r="AR2693" s="92"/>
      <c r="AS2693" s="92"/>
      <c r="AT2693" s="92"/>
      <c r="AU2693" s="92"/>
      <c r="AV2693" s="109">
        <f>AM2693*AM$7+AN2693*AN$7+AO2693*AO$7+AP2693*AP$7+AQ2693*AQ$7+AR2693*AR$7+AS2693*AS$7+AT2693*AT$7+AU2693*AU$7</f>
        <v>250</v>
      </c>
      <c r="AW2693" s="75"/>
      <c r="AX2693" s="110">
        <f>AV2693*$O2693</f>
        <v>62.5</v>
      </c>
      <c r="AY2693" s="111"/>
      <c r="AZ2693" s="93"/>
      <c r="BA2693" s="94" t="s">
        <v>131</v>
      </c>
      <c r="BB2693" s="71"/>
      <c r="BC2693" s="95"/>
      <c r="BD2693" s="41">
        <v>4</v>
      </c>
      <c r="BE2693" s="52">
        <v>49</v>
      </c>
      <c r="BF2693" s="103">
        <v>4931</v>
      </c>
      <c r="BG2693" s="280" t="s">
        <v>52</v>
      </c>
    </row>
    <row r="2694" spans="1:59" s="63" customFormat="1" ht="12.75" x14ac:dyDescent="0.2">
      <c r="A2694" s="196">
        <v>4</v>
      </c>
      <c r="B2694" s="197" t="s">
        <v>422</v>
      </c>
      <c r="C2694" s="208">
        <v>49</v>
      </c>
      <c r="D2694" s="209" t="s">
        <v>931</v>
      </c>
      <c r="E2694" s="212">
        <v>4931</v>
      </c>
      <c r="F2694" s="213" t="s">
        <v>936</v>
      </c>
      <c r="G2694" s="231"/>
      <c r="H2694" s="65"/>
      <c r="I2694" s="222"/>
      <c r="J2694" s="66"/>
      <c r="K2694" s="66"/>
      <c r="L2694" s="66"/>
      <c r="M2694" s="64"/>
      <c r="N2694" s="304"/>
      <c r="O2694" s="305"/>
      <c r="P2694" s="127"/>
      <c r="Q2694" s="67"/>
      <c r="R2694" s="67"/>
      <c r="S2694" s="67"/>
      <c r="T2694" s="67"/>
      <c r="U2694" s="67"/>
      <c r="V2694" s="67"/>
      <c r="W2694" s="67"/>
      <c r="X2694" s="67"/>
      <c r="Y2694" s="68"/>
      <c r="Z2694" s="68"/>
      <c r="AA2694" s="68"/>
      <c r="AB2694" s="67"/>
      <c r="AC2694" s="67"/>
      <c r="AD2694" s="67"/>
      <c r="AE2694" s="67"/>
      <c r="AF2694" s="67"/>
      <c r="AG2694" s="67"/>
      <c r="AH2694" s="67"/>
      <c r="AI2694" s="67"/>
      <c r="AJ2694" s="68"/>
      <c r="AK2694" s="68"/>
      <c r="AL2694" s="68"/>
      <c r="AM2694" s="67"/>
      <c r="AN2694" s="67"/>
      <c r="AO2694" s="67"/>
      <c r="AP2694" s="67"/>
      <c r="AQ2694" s="67"/>
      <c r="AR2694" s="67"/>
      <c r="AS2694" s="67"/>
      <c r="AT2694" s="67"/>
      <c r="AU2694" s="67"/>
      <c r="AV2694" s="67"/>
      <c r="AW2694" s="67"/>
      <c r="AX2694" s="68"/>
      <c r="AY2694" s="68"/>
      <c r="AZ2694" s="69"/>
      <c r="BA2694" s="70"/>
      <c r="BB2694" s="71"/>
      <c r="BC2694" s="95"/>
      <c r="BD2694" s="41">
        <v>4</v>
      </c>
      <c r="BE2694" s="52">
        <v>49</v>
      </c>
      <c r="BF2694" s="103">
        <v>4931</v>
      </c>
      <c r="BG2694" s="275"/>
    </row>
    <row r="2695" spans="1:59" s="63" customFormat="1" ht="12.75" x14ac:dyDescent="0.2">
      <c r="A2695" s="196">
        <v>4</v>
      </c>
      <c r="B2695" s="197" t="s">
        <v>422</v>
      </c>
      <c r="C2695" s="208">
        <v>49</v>
      </c>
      <c r="D2695" s="209" t="s">
        <v>931</v>
      </c>
      <c r="E2695" s="212">
        <v>4931</v>
      </c>
      <c r="F2695" s="213" t="s">
        <v>936</v>
      </c>
      <c r="G2695" s="232"/>
      <c r="H2695" s="97"/>
      <c r="I2695" s="224"/>
      <c r="J2695" s="98"/>
      <c r="K2695" s="98"/>
      <c r="L2695" s="98"/>
      <c r="M2695" s="96"/>
      <c r="N2695" s="307"/>
      <c r="O2695" s="246"/>
      <c r="P2695" s="124"/>
      <c r="Q2695" s="99"/>
      <c r="R2695" s="99"/>
      <c r="S2695" s="99"/>
      <c r="T2695" s="99"/>
      <c r="U2695" s="99"/>
      <c r="V2695" s="99"/>
      <c r="W2695" s="99"/>
      <c r="X2695" s="99"/>
      <c r="Y2695" s="100"/>
      <c r="Z2695" s="100"/>
      <c r="AA2695" s="100"/>
      <c r="AB2695" s="99"/>
      <c r="AC2695" s="99"/>
      <c r="AD2695" s="99"/>
      <c r="AE2695" s="99"/>
      <c r="AF2695" s="99"/>
      <c r="AG2695" s="99"/>
      <c r="AH2695" s="99"/>
      <c r="AI2695" s="99"/>
      <c r="AJ2695" s="100"/>
      <c r="AK2695" s="100"/>
      <c r="AL2695" s="100"/>
      <c r="AM2695" s="99"/>
      <c r="AN2695" s="99"/>
      <c r="AO2695" s="99"/>
      <c r="AP2695" s="99"/>
      <c r="AQ2695" s="99"/>
      <c r="AR2695" s="99"/>
      <c r="AS2695" s="99"/>
      <c r="AT2695" s="99"/>
      <c r="AU2695" s="99"/>
      <c r="AV2695" s="99"/>
      <c r="AW2695" s="99"/>
      <c r="AX2695" s="100"/>
      <c r="AY2695" s="100"/>
      <c r="AZ2695" s="101"/>
      <c r="BA2695" s="102"/>
      <c r="BB2695" s="95"/>
      <c r="BC2695" s="95"/>
      <c r="BD2695" s="41">
        <v>4</v>
      </c>
      <c r="BE2695" s="52">
        <v>49</v>
      </c>
      <c r="BF2695" s="103">
        <v>4931</v>
      </c>
      <c r="BG2695" s="277"/>
    </row>
    <row r="2696" spans="1:59" s="43" customFormat="1" ht="18.75" x14ac:dyDescent="0.3">
      <c r="A2696" s="200">
        <v>5</v>
      </c>
      <c r="B2696" s="201" t="s">
        <v>938</v>
      </c>
      <c r="C2696" s="201"/>
      <c r="D2696" s="201"/>
      <c r="E2696" s="197"/>
      <c r="F2696" s="204"/>
      <c r="G2696" s="228"/>
      <c r="H2696" s="36"/>
      <c r="I2696" s="225"/>
      <c r="J2696" s="191"/>
      <c r="K2696" s="191"/>
      <c r="L2696" s="191"/>
      <c r="M2696" s="193"/>
      <c r="N2696" s="318"/>
      <c r="O2696" s="319"/>
      <c r="P2696" s="37"/>
      <c r="Q2696" s="37"/>
      <c r="R2696" s="37"/>
      <c r="S2696" s="37"/>
      <c r="T2696" s="37"/>
      <c r="U2696" s="37"/>
      <c r="V2696" s="37"/>
      <c r="W2696" s="37"/>
      <c r="X2696" s="37"/>
      <c r="Y2696" s="37"/>
      <c r="Z2696" s="37"/>
      <c r="AA2696" s="37"/>
      <c r="AB2696" s="37"/>
      <c r="AC2696" s="37"/>
      <c r="AD2696" s="37"/>
      <c r="AE2696" s="37"/>
      <c r="AF2696" s="37"/>
      <c r="AG2696" s="37"/>
      <c r="AH2696" s="37"/>
      <c r="AI2696" s="37"/>
      <c r="AJ2696" s="37"/>
      <c r="AK2696" s="37"/>
      <c r="AL2696" s="37"/>
      <c r="AM2696" s="37"/>
      <c r="AN2696" s="37"/>
      <c r="AO2696" s="37"/>
      <c r="AP2696" s="37"/>
      <c r="AQ2696" s="37"/>
      <c r="AR2696" s="37"/>
      <c r="AS2696" s="37"/>
      <c r="AT2696" s="37"/>
      <c r="AU2696" s="37"/>
      <c r="AV2696" s="37"/>
      <c r="AW2696" s="37"/>
      <c r="AX2696" s="37"/>
      <c r="AY2696" s="334"/>
      <c r="AZ2696" s="39"/>
      <c r="BA2696" s="40"/>
      <c r="BB2696" s="38"/>
      <c r="BC2696" s="35"/>
      <c r="BD2696" s="41">
        <v>5</v>
      </c>
      <c r="BE2696" s="42" t="s">
        <v>938</v>
      </c>
      <c r="BF2696" s="42"/>
      <c r="BG2696" s="281"/>
    </row>
    <row r="2697" spans="1:59" s="53" customFormat="1" ht="18.75" x14ac:dyDescent="0.3">
      <c r="A2697" s="202">
        <v>5</v>
      </c>
      <c r="B2697" s="203" t="s">
        <v>938</v>
      </c>
      <c r="C2697" s="205">
        <v>51</v>
      </c>
      <c r="D2697" s="206" t="s">
        <v>939</v>
      </c>
      <c r="E2697" s="207"/>
      <c r="F2697" s="207"/>
      <c r="G2697" s="229"/>
      <c r="H2697" s="44"/>
      <c r="I2697" s="226"/>
      <c r="J2697" s="192"/>
      <c r="K2697" s="192"/>
      <c r="L2697" s="192"/>
      <c r="M2697" s="194"/>
      <c r="N2697" s="302"/>
      <c r="O2697" s="298"/>
      <c r="P2697" s="47"/>
      <c r="Q2697" s="47"/>
      <c r="R2697" s="47"/>
      <c r="S2697" s="47"/>
      <c r="T2697" s="47"/>
      <c r="U2697" s="47"/>
      <c r="V2697" s="47"/>
      <c r="W2697" s="47"/>
      <c r="X2697" s="47"/>
      <c r="Y2697" s="48"/>
      <c r="Z2697" s="48"/>
      <c r="AA2697" s="48"/>
      <c r="AB2697" s="47"/>
      <c r="AC2697" s="47"/>
      <c r="AD2697" s="47"/>
      <c r="AE2697" s="47"/>
      <c r="AF2697" s="47"/>
      <c r="AG2697" s="47"/>
      <c r="AH2697" s="47"/>
      <c r="AI2697" s="47"/>
      <c r="AJ2697" s="48"/>
      <c r="AK2697" s="48"/>
      <c r="AL2697" s="48"/>
      <c r="AM2697" s="47"/>
      <c r="AN2697" s="47"/>
      <c r="AO2697" s="47"/>
      <c r="AP2697" s="47"/>
      <c r="AQ2697" s="47"/>
      <c r="AR2697" s="47"/>
      <c r="AS2697" s="47"/>
      <c r="AT2697" s="47"/>
      <c r="AU2697" s="47"/>
      <c r="AV2697" s="47"/>
      <c r="AW2697" s="47"/>
      <c r="AX2697" s="48"/>
      <c r="AY2697" s="333"/>
      <c r="AZ2697" s="49"/>
      <c r="BA2697" s="50"/>
      <c r="BB2697" s="51"/>
      <c r="BC2697" s="45"/>
      <c r="BD2697" s="41">
        <v>5</v>
      </c>
      <c r="BE2697" s="52">
        <v>51</v>
      </c>
      <c r="BF2697" s="52" t="s">
        <v>939</v>
      </c>
      <c r="BG2697" s="273"/>
    </row>
    <row r="2698" spans="1:59" x14ac:dyDescent="0.25">
      <c r="A2698" s="196">
        <v>5</v>
      </c>
      <c r="B2698" s="197" t="s">
        <v>938</v>
      </c>
      <c r="C2698" s="208">
        <v>51</v>
      </c>
      <c r="D2698" s="209" t="s">
        <v>939</v>
      </c>
      <c r="E2698" s="212">
        <v>5111</v>
      </c>
      <c r="F2698" s="213" t="s">
        <v>940</v>
      </c>
      <c r="G2698" s="234"/>
      <c r="H2698" s="138"/>
      <c r="I2698" s="224"/>
      <c r="J2698" s="98"/>
      <c r="K2698" s="98"/>
      <c r="L2698" s="98"/>
      <c r="M2698" s="137"/>
      <c r="N2698" s="322"/>
      <c r="O2698" s="323"/>
      <c r="P2698" s="139"/>
      <c r="Q2698" s="139"/>
      <c r="R2698" s="139"/>
      <c r="S2698" s="139"/>
      <c r="T2698" s="139"/>
      <c r="U2698" s="139"/>
      <c r="V2698" s="139"/>
      <c r="W2698" s="139"/>
      <c r="X2698" s="139"/>
      <c r="Y2698" s="100"/>
      <c r="Z2698" s="125"/>
      <c r="AA2698" s="125"/>
      <c r="AB2698" s="139"/>
      <c r="AC2698" s="139"/>
      <c r="AD2698" s="139"/>
      <c r="AE2698" s="139"/>
      <c r="AF2698" s="139"/>
      <c r="AG2698" s="139"/>
      <c r="AH2698" s="139"/>
      <c r="AI2698" s="139"/>
      <c r="AJ2698" s="100"/>
      <c r="AK2698" s="125"/>
      <c r="AL2698" s="125"/>
      <c r="AM2698" s="139"/>
      <c r="AN2698" s="139"/>
      <c r="AO2698" s="139"/>
      <c r="AP2698" s="139"/>
      <c r="AQ2698" s="139"/>
      <c r="AR2698" s="139"/>
      <c r="AS2698" s="139"/>
      <c r="AT2698" s="139"/>
      <c r="AU2698" s="139"/>
      <c r="AV2698" s="139"/>
      <c r="AW2698" s="99"/>
      <c r="AX2698" s="125"/>
      <c r="AY2698" s="100"/>
      <c r="AZ2698" s="140"/>
      <c r="BA2698" s="141"/>
      <c r="BB2698" s="136"/>
      <c r="BC2698" s="136"/>
      <c r="BD2698" s="41">
        <v>5</v>
      </c>
      <c r="BE2698" s="52">
        <v>51</v>
      </c>
      <c r="BF2698" s="103">
        <v>5111</v>
      </c>
      <c r="BG2698" s="283"/>
    </row>
    <row r="2699" spans="1:59" s="63" customFormat="1" ht="12.75" x14ac:dyDescent="0.2">
      <c r="A2699" s="196">
        <v>5</v>
      </c>
      <c r="B2699" s="197" t="s">
        <v>938</v>
      </c>
      <c r="C2699" s="208">
        <v>51</v>
      </c>
      <c r="D2699" s="209" t="s">
        <v>939</v>
      </c>
      <c r="E2699" s="212">
        <v>5111</v>
      </c>
      <c r="F2699" s="213" t="s">
        <v>940</v>
      </c>
      <c r="G2699" s="232"/>
      <c r="H2699" s="97"/>
      <c r="I2699" s="224"/>
      <c r="J2699" s="98"/>
      <c r="K2699" s="98"/>
      <c r="L2699" s="98"/>
      <c r="M2699" s="96"/>
      <c r="N2699" s="307"/>
      <c r="O2699" s="246"/>
      <c r="P2699" s="124"/>
      <c r="Q2699" s="99"/>
      <c r="R2699" s="99"/>
      <c r="S2699" s="99"/>
      <c r="T2699" s="99"/>
      <c r="U2699" s="99"/>
      <c r="V2699" s="99"/>
      <c r="W2699" s="99"/>
      <c r="X2699" s="99"/>
      <c r="Y2699" s="100"/>
      <c r="Z2699" s="100"/>
      <c r="AA2699" s="100"/>
      <c r="AB2699" s="99"/>
      <c r="AC2699" s="99"/>
      <c r="AD2699" s="99"/>
      <c r="AE2699" s="99"/>
      <c r="AF2699" s="99"/>
      <c r="AG2699" s="99"/>
      <c r="AH2699" s="99"/>
      <c r="AI2699" s="99"/>
      <c r="AJ2699" s="100"/>
      <c r="AK2699" s="100"/>
      <c r="AL2699" s="100"/>
      <c r="AM2699" s="99"/>
      <c r="AN2699" s="99"/>
      <c r="AO2699" s="99"/>
      <c r="AP2699" s="99"/>
      <c r="AQ2699" s="99"/>
      <c r="AR2699" s="99"/>
      <c r="AS2699" s="99"/>
      <c r="AT2699" s="99"/>
      <c r="AU2699" s="99"/>
      <c r="AV2699" s="99"/>
      <c r="AW2699" s="99"/>
      <c r="AX2699" s="100"/>
      <c r="AY2699" s="100"/>
      <c r="AZ2699" s="101"/>
      <c r="BA2699" s="102"/>
      <c r="BB2699" s="95"/>
      <c r="BC2699" s="95"/>
      <c r="BD2699" s="41">
        <v>5</v>
      </c>
      <c r="BE2699" s="52">
        <v>51</v>
      </c>
      <c r="BF2699" s="103">
        <v>5111</v>
      </c>
      <c r="BG2699" s="277"/>
    </row>
    <row r="2700" spans="1:59" s="63" customFormat="1" ht="12.75" x14ac:dyDescent="0.2">
      <c r="A2700" s="196">
        <v>5</v>
      </c>
      <c r="B2700" s="197" t="s">
        <v>938</v>
      </c>
      <c r="C2700" s="208">
        <v>51</v>
      </c>
      <c r="D2700" s="209" t="s">
        <v>939</v>
      </c>
      <c r="E2700" s="212">
        <v>5111</v>
      </c>
      <c r="F2700" s="213" t="s">
        <v>940</v>
      </c>
      <c r="G2700" s="231" t="s">
        <v>576</v>
      </c>
      <c r="H2700" s="65"/>
      <c r="I2700" s="222"/>
      <c r="J2700" s="66"/>
      <c r="K2700" s="66"/>
      <c r="L2700" s="66"/>
      <c r="M2700" s="64"/>
      <c r="N2700" s="304"/>
      <c r="O2700" s="305"/>
      <c r="P2700" s="127"/>
      <c r="Q2700" s="67"/>
      <c r="R2700" s="67"/>
      <c r="S2700" s="67"/>
      <c r="T2700" s="67"/>
      <c r="U2700" s="67"/>
      <c r="V2700" s="67"/>
      <c r="W2700" s="67"/>
      <c r="X2700" s="67"/>
      <c r="Y2700" s="68"/>
      <c r="Z2700" s="68"/>
      <c r="AA2700" s="68"/>
      <c r="AB2700" s="67"/>
      <c r="AC2700" s="67"/>
      <c r="AD2700" s="67"/>
      <c r="AE2700" s="67"/>
      <c r="AF2700" s="67"/>
      <c r="AG2700" s="67"/>
      <c r="AH2700" s="67"/>
      <c r="AI2700" s="67"/>
      <c r="AJ2700" s="68"/>
      <c r="AK2700" s="68"/>
      <c r="AL2700" s="68"/>
      <c r="AM2700" s="67"/>
      <c r="AN2700" s="67"/>
      <c r="AO2700" s="67"/>
      <c r="AP2700" s="67"/>
      <c r="AQ2700" s="67"/>
      <c r="AR2700" s="67"/>
      <c r="AS2700" s="67"/>
      <c r="AT2700" s="67"/>
      <c r="AU2700" s="67"/>
      <c r="AV2700" s="67"/>
      <c r="AW2700" s="67"/>
      <c r="AX2700" s="68"/>
      <c r="AY2700" s="68"/>
      <c r="AZ2700" s="69"/>
      <c r="BA2700" s="70"/>
      <c r="BB2700" s="71"/>
      <c r="BC2700" s="95"/>
      <c r="BD2700" s="41">
        <v>5</v>
      </c>
      <c r="BE2700" s="52">
        <v>51</v>
      </c>
      <c r="BF2700" s="103">
        <v>5111</v>
      </c>
      <c r="BG2700" s="275"/>
    </row>
    <row r="2701" spans="1:59" s="63" customFormat="1" ht="12.75" x14ac:dyDescent="0.2">
      <c r="A2701" s="196">
        <v>5</v>
      </c>
      <c r="B2701" s="197" t="s">
        <v>938</v>
      </c>
      <c r="C2701" s="208">
        <v>51</v>
      </c>
      <c r="D2701" s="209" t="s">
        <v>939</v>
      </c>
      <c r="E2701" s="212">
        <v>5111</v>
      </c>
      <c r="F2701" s="213" t="s">
        <v>940</v>
      </c>
      <c r="G2701" s="231" t="s">
        <v>576</v>
      </c>
      <c r="H2701" s="72" t="s">
        <v>47</v>
      </c>
      <c r="I2701" s="223"/>
      <c r="J2701" s="73"/>
      <c r="K2701" s="73"/>
      <c r="L2701" s="73"/>
      <c r="M2701" s="74"/>
      <c r="N2701" s="247"/>
      <c r="O2701" s="306"/>
      <c r="P2701" s="105"/>
      <c r="Q2701" s="75"/>
      <c r="R2701" s="75"/>
      <c r="S2701" s="75"/>
      <c r="T2701" s="75"/>
      <c r="U2701" s="75"/>
      <c r="V2701" s="75"/>
      <c r="W2701" s="75"/>
      <c r="X2701" s="75"/>
      <c r="Y2701" s="76">
        <f>IF(ISNUMBER(VLOOKUP(Y2703,P$7:W$7,MATCH(Y2703,P$7:W$7))),VLOOKUP(Y2703,P$7:W$7,MATCH(Y2703,P$7:W$7)),IF(N2705=0,"No Data",IF(Y2703&gt;0,"&lt;100",0)))</f>
        <v>10000</v>
      </c>
      <c r="Z2701" s="77">
        <f>IF(ISNUMBER(VLOOKUP(Z2705,P$7:W$7,MATCH(Z2705,P$7:W$7))),VLOOKUP(Z2705,P$7:W$7,MATCH(Z2705,P$7:W$7)),IF(N2705=0,"No Data",IF(Z2705&gt;0,"&lt;100",0)))</f>
        <v>5000</v>
      </c>
      <c r="AA2701" s="106">
        <f>IF(ISNUMBER(Z2701),Z2701,0)</f>
        <v>5000</v>
      </c>
      <c r="AB2701" s="75"/>
      <c r="AC2701" s="75"/>
      <c r="AD2701" s="75"/>
      <c r="AE2701" s="75"/>
      <c r="AF2701" s="75"/>
      <c r="AG2701" s="75"/>
      <c r="AH2701" s="75"/>
      <c r="AI2701" s="75"/>
      <c r="AJ2701" s="76">
        <f>IF(ISNUMBER(VLOOKUP(AJ2703,AB$7:AH$7,MATCH(AJ2703,AB$7:AH$7))),VLOOKUP(AJ2703,AB$7:AH$7,MATCH(AJ2703,AB$7:AH$7)),IF(N2705=0,"No Data",IF(AJ2703&gt;0,"&lt;50",0)))</f>
        <v>0</v>
      </c>
      <c r="AK2701" s="77">
        <f>IF(ISNUMBER(VLOOKUP(AK2705,AB$7:AH$7,MATCH(AK2705,AB$7:AH$7))),VLOOKUP(AK2705,AB$7:AH$7,MATCH(AK2705,AB$7:AH$7)),IF(N2705=0,"No Data",IF(AK2705&gt;0,"&lt;50",0)))</f>
        <v>0</v>
      </c>
      <c r="AL2701" s="106">
        <f>IF(ISNUMBER(AK2701),AK2701,0)</f>
        <v>0</v>
      </c>
      <c r="AM2701" s="75"/>
      <c r="AN2701" s="75"/>
      <c r="AO2701" s="75"/>
      <c r="AP2701" s="75"/>
      <c r="AQ2701" s="75"/>
      <c r="AR2701" s="75"/>
      <c r="AS2701" s="75"/>
      <c r="AT2701" s="75"/>
      <c r="AU2701" s="75"/>
      <c r="AV2701" s="75"/>
      <c r="AW2701" s="76">
        <f>IF(ISNUMBER(VLOOKUP(AW2703,AM$7:AU$7,MATCH(AW2703,AM$7:AU$7))),VLOOKUP(AW2703,AM$7:AU$7,MATCH(AW2703,AM$7:AU$7)),IF(N2705=0,"No Data",IF(AW2703&gt;0,"&lt;10",0)))</f>
        <v>50</v>
      </c>
      <c r="AX2701" s="77">
        <f>IF(ISNUMBER(VLOOKUP(AX2705,AM$7:AU$7,MATCH(AX2705,AM$7:AU$7))),VLOOKUP(AX2705,AM$7:AU$7,MATCH(AX2705,AM$7:AU$7)),IF(N2705=0,"No Data",IF(AX2705&gt;0,"&lt;10",0)))</f>
        <v>50</v>
      </c>
      <c r="AY2701" s="106">
        <f>IF(ISNUMBER(AX2701),AX2701,0)</f>
        <v>50</v>
      </c>
      <c r="AZ2701" s="79"/>
      <c r="BA2701" s="80"/>
      <c r="BB2701" s="71"/>
      <c r="BC2701" s="95"/>
      <c r="BD2701" s="41">
        <v>5</v>
      </c>
      <c r="BE2701" s="52">
        <v>51</v>
      </c>
      <c r="BF2701" s="103">
        <v>5111</v>
      </c>
      <c r="BG2701" s="276" t="s">
        <v>47</v>
      </c>
    </row>
    <row r="2702" spans="1:59" s="63" customFormat="1" ht="12.75" x14ac:dyDescent="0.2">
      <c r="A2702" s="196">
        <v>5</v>
      </c>
      <c r="B2702" s="197" t="s">
        <v>938</v>
      </c>
      <c r="C2702" s="208">
        <v>51</v>
      </c>
      <c r="D2702" s="209" t="s">
        <v>939</v>
      </c>
      <c r="E2702" s="212">
        <v>5111</v>
      </c>
      <c r="F2702" s="213" t="s">
        <v>940</v>
      </c>
      <c r="G2702" s="231" t="s">
        <v>576</v>
      </c>
      <c r="H2702" s="81" t="s">
        <v>48</v>
      </c>
      <c r="I2702" s="223"/>
      <c r="J2702" s="73"/>
      <c r="K2702" s="73"/>
      <c r="L2702" s="73"/>
      <c r="M2702" s="74"/>
      <c r="N2702" s="247"/>
      <c r="O2702" s="306"/>
      <c r="P2702" s="105"/>
      <c r="Q2702" s="75"/>
      <c r="R2702" s="75"/>
      <c r="S2702" s="75"/>
      <c r="T2702" s="75"/>
      <c r="U2702" s="75"/>
      <c r="V2702" s="75"/>
      <c r="W2702" s="75"/>
      <c r="X2702" s="75"/>
      <c r="Y2702" s="82">
        <f>MIN(X2706:X2713)</f>
        <v>0</v>
      </c>
      <c r="Z2702" s="83"/>
      <c r="AA2702" s="83"/>
      <c r="AB2702" s="75"/>
      <c r="AC2702" s="75"/>
      <c r="AD2702" s="75"/>
      <c r="AE2702" s="75"/>
      <c r="AF2702" s="75"/>
      <c r="AG2702" s="75"/>
      <c r="AH2702" s="75"/>
      <c r="AI2702" s="75"/>
      <c r="AJ2702" s="82">
        <f>MIN(AI2706:AI2713)</f>
        <v>0</v>
      </c>
      <c r="AK2702" s="83"/>
      <c r="AL2702" s="83"/>
      <c r="AM2702" s="75"/>
      <c r="AN2702" s="75"/>
      <c r="AO2702" s="75"/>
      <c r="AP2702" s="75"/>
      <c r="AQ2702" s="75"/>
      <c r="AR2702" s="75"/>
      <c r="AS2702" s="75"/>
      <c r="AT2702" s="75"/>
      <c r="AU2702" s="75"/>
      <c r="AV2702" s="75"/>
      <c r="AW2702" s="82">
        <f>MIN(AV2706:AV2713)</f>
        <v>25</v>
      </c>
      <c r="AX2702" s="83"/>
      <c r="AY2702" s="83"/>
      <c r="AZ2702" s="79"/>
      <c r="BA2702" s="80"/>
      <c r="BB2702" s="71"/>
      <c r="BC2702" s="95"/>
      <c r="BD2702" s="41">
        <v>5</v>
      </c>
      <c r="BE2702" s="52">
        <v>51</v>
      </c>
      <c r="BF2702" s="103">
        <v>5111</v>
      </c>
      <c r="BG2702" s="278" t="s">
        <v>48</v>
      </c>
    </row>
    <row r="2703" spans="1:59" s="63" customFormat="1" ht="12.75" x14ac:dyDescent="0.2">
      <c r="A2703" s="196">
        <v>5</v>
      </c>
      <c r="B2703" s="197" t="s">
        <v>938</v>
      </c>
      <c r="C2703" s="208">
        <v>51</v>
      </c>
      <c r="D2703" s="209" t="s">
        <v>939</v>
      </c>
      <c r="E2703" s="212">
        <v>5111</v>
      </c>
      <c r="F2703" s="213" t="s">
        <v>940</v>
      </c>
      <c r="G2703" s="231" t="s">
        <v>576</v>
      </c>
      <c r="H2703" s="81" t="s">
        <v>49</v>
      </c>
      <c r="I2703" s="223"/>
      <c r="J2703" s="73"/>
      <c r="K2703" s="73"/>
      <c r="L2703" s="73"/>
      <c r="M2703" s="74"/>
      <c r="N2703" s="247"/>
      <c r="O2703" s="306"/>
      <c r="P2703" s="105"/>
      <c r="Q2703" s="75"/>
      <c r="R2703" s="75"/>
      <c r="S2703" s="75"/>
      <c r="T2703" s="75"/>
      <c r="U2703" s="75"/>
      <c r="V2703" s="75"/>
      <c r="W2703" s="75"/>
      <c r="X2703" s="75"/>
      <c r="Y2703" s="84">
        <f>IF(ISNUMBER(AVERAGE(X2706:X2713)),AVERAGE(X2706:X2713),0)</f>
        <v>15000</v>
      </c>
      <c r="Z2703" s="83"/>
      <c r="AA2703" s="83"/>
      <c r="AB2703" s="75"/>
      <c r="AC2703" s="75"/>
      <c r="AD2703" s="75"/>
      <c r="AE2703" s="75"/>
      <c r="AF2703" s="75"/>
      <c r="AG2703" s="75"/>
      <c r="AH2703" s="75"/>
      <c r="AI2703" s="75"/>
      <c r="AJ2703" s="84">
        <f>IF(ISNUMBER(AVERAGE(AI2706:AI2713)),AVERAGE(AI2706:AI2713),0)</f>
        <v>0</v>
      </c>
      <c r="AK2703" s="83"/>
      <c r="AL2703" s="83"/>
      <c r="AM2703" s="75"/>
      <c r="AN2703" s="75"/>
      <c r="AO2703" s="75"/>
      <c r="AP2703" s="75"/>
      <c r="AQ2703" s="75"/>
      <c r="AR2703" s="75"/>
      <c r="AS2703" s="75"/>
      <c r="AT2703" s="75"/>
      <c r="AU2703" s="75"/>
      <c r="AV2703" s="75"/>
      <c r="AW2703" s="84">
        <f>IF(ISNUMBER(AVERAGE(AV2706:AV2713)),AVERAGE(AV2706:AV2713),0)</f>
        <v>84.375</v>
      </c>
      <c r="AX2703" s="83"/>
      <c r="AY2703" s="83"/>
      <c r="AZ2703" s="79"/>
      <c r="BA2703" s="80"/>
      <c r="BB2703" s="71"/>
      <c r="BC2703" s="95"/>
      <c r="BD2703" s="41">
        <v>5</v>
      </c>
      <c r="BE2703" s="52">
        <v>51</v>
      </c>
      <c r="BF2703" s="103">
        <v>5111</v>
      </c>
      <c r="BG2703" s="278" t="s">
        <v>49</v>
      </c>
    </row>
    <row r="2704" spans="1:59" s="63" customFormat="1" ht="12.75" x14ac:dyDescent="0.2">
      <c r="A2704" s="196">
        <v>5</v>
      </c>
      <c r="B2704" s="197" t="s">
        <v>938</v>
      </c>
      <c r="C2704" s="208">
        <v>51</v>
      </c>
      <c r="D2704" s="209" t="s">
        <v>939</v>
      </c>
      <c r="E2704" s="212">
        <v>5111</v>
      </c>
      <c r="F2704" s="213" t="s">
        <v>940</v>
      </c>
      <c r="G2704" s="231" t="s">
        <v>576</v>
      </c>
      <c r="H2704" s="81" t="s">
        <v>50</v>
      </c>
      <c r="I2704" s="223"/>
      <c r="J2704" s="73"/>
      <c r="K2704" s="73"/>
      <c r="L2704" s="73"/>
      <c r="M2704" s="74"/>
      <c r="N2704" s="247"/>
      <c r="O2704" s="306"/>
      <c r="P2704" s="105"/>
      <c r="Q2704" s="75"/>
      <c r="R2704" s="75"/>
      <c r="S2704" s="75"/>
      <c r="T2704" s="75"/>
      <c r="U2704" s="75"/>
      <c r="V2704" s="75"/>
      <c r="W2704" s="75"/>
      <c r="X2704" s="75"/>
      <c r="Y2704" s="84">
        <f>MAX(X2706:X2713)</f>
        <v>25000</v>
      </c>
      <c r="Z2704" s="83"/>
      <c r="AA2704" s="83"/>
      <c r="AB2704" s="75"/>
      <c r="AC2704" s="75"/>
      <c r="AD2704" s="75"/>
      <c r="AE2704" s="75"/>
      <c r="AF2704" s="75"/>
      <c r="AG2704" s="75"/>
      <c r="AH2704" s="75"/>
      <c r="AI2704" s="75"/>
      <c r="AJ2704" s="84">
        <f>MAX(AI2706:AI2713)</f>
        <v>0</v>
      </c>
      <c r="AK2704" s="83"/>
      <c r="AL2704" s="83"/>
      <c r="AM2704" s="75"/>
      <c r="AN2704" s="75"/>
      <c r="AO2704" s="75"/>
      <c r="AP2704" s="75"/>
      <c r="AQ2704" s="75"/>
      <c r="AR2704" s="75"/>
      <c r="AS2704" s="75"/>
      <c r="AT2704" s="75"/>
      <c r="AU2704" s="75"/>
      <c r="AV2704" s="75"/>
      <c r="AW2704" s="84">
        <f>MAX(AV2706:AV2713)</f>
        <v>100</v>
      </c>
      <c r="AX2704" s="83"/>
      <c r="AY2704" s="83"/>
      <c r="AZ2704" s="79"/>
      <c r="BA2704" s="80"/>
      <c r="BB2704" s="71"/>
      <c r="BC2704" s="95"/>
      <c r="BD2704" s="41">
        <v>5</v>
      </c>
      <c r="BE2704" s="52">
        <v>51</v>
      </c>
      <c r="BF2704" s="103">
        <v>5111</v>
      </c>
      <c r="BG2704" s="278" t="s">
        <v>50</v>
      </c>
    </row>
    <row r="2705" spans="1:59" s="63" customFormat="1" ht="12.75" x14ac:dyDescent="0.2">
      <c r="A2705" s="196">
        <v>5</v>
      </c>
      <c r="B2705" s="197" t="s">
        <v>938</v>
      </c>
      <c r="C2705" s="208">
        <v>51</v>
      </c>
      <c r="D2705" s="209" t="s">
        <v>939</v>
      </c>
      <c r="E2705" s="212">
        <v>5111</v>
      </c>
      <c r="F2705" s="213" t="s">
        <v>940</v>
      </c>
      <c r="G2705" s="231" t="s">
        <v>576</v>
      </c>
      <c r="H2705" s="85" t="s">
        <v>51</v>
      </c>
      <c r="I2705" s="223"/>
      <c r="J2705" s="73"/>
      <c r="K2705" s="73"/>
      <c r="L2705" s="73"/>
      <c r="M2705" s="74"/>
      <c r="N2705" s="248">
        <f>SUM(N2706:N2713)</f>
        <v>14</v>
      </c>
      <c r="O2705" s="293">
        <f>SUM(O2706:O2713)</f>
        <v>0.99999999999999978</v>
      </c>
      <c r="P2705" s="292"/>
      <c r="Q2705" s="87"/>
      <c r="R2705" s="87"/>
      <c r="S2705" s="87"/>
      <c r="T2705" s="87"/>
      <c r="U2705" s="87"/>
      <c r="V2705" s="87"/>
      <c r="W2705" s="87"/>
      <c r="X2705" s="87"/>
      <c r="Y2705" s="88"/>
      <c r="Z2705" s="107">
        <f>SUM(Z2706:Z2713)</f>
        <v>8571.4285714285706</v>
      </c>
      <c r="AA2705" s="88"/>
      <c r="AB2705" s="87"/>
      <c r="AC2705" s="87"/>
      <c r="AD2705" s="87"/>
      <c r="AE2705" s="87"/>
      <c r="AF2705" s="87"/>
      <c r="AG2705" s="87"/>
      <c r="AH2705" s="87"/>
      <c r="AI2705" s="87"/>
      <c r="AJ2705" s="88"/>
      <c r="AK2705" s="107">
        <f>SUM(AK2706:AK2713)</f>
        <v>0</v>
      </c>
      <c r="AL2705" s="88"/>
      <c r="AM2705" s="87"/>
      <c r="AN2705" s="87"/>
      <c r="AO2705" s="87"/>
      <c r="AP2705" s="87"/>
      <c r="AQ2705" s="87"/>
      <c r="AR2705" s="87"/>
      <c r="AS2705" s="87"/>
      <c r="AT2705" s="87"/>
      <c r="AU2705" s="87"/>
      <c r="AV2705" s="87"/>
      <c r="AW2705" s="112"/>
      <c r="AX2705" s="107">
        <f>SUM(AX2706:AX2713)</f>
        <v>58.928571428571416</v>
      </c>
      <c r="AY2705" s="88"/>
      <c r="AZ2705" s="79"/>
      <c r="BA2705" s="80"/>
      <c r="BB2705" s="71"/>
      <c r="BC2705" s="95"/>
      <c r="BD2705" s="41">
        <v>5</v>
      </c>
      <c r="BE2705" s="52">
        <v>51</v>
      </c>
      <c r="BF2705" s="103">
        <v>5111</v>
      </c>
      <c r="BG2705" s="279" t="s">
        <v>51</v>
      </c>
    </row>
    <row r="2706" spans="1:59" s="63" customFormat="1" ht="12.75" x14ac:dyDescent="0.2">
      <c r="A2706" s="196">
        <v>5</v>
      </c>
      <c r="B2706" s="197" t="s">
        <v>938</v>
      </c>
      <c r="C2706" s="208">
        <v>51</v>
      </c>
      <c r="D2706" s="209" t="s">
        <v>939</v>
      </c>
      <c r="E2706" s="212">
        <v>5111</v>
      </c>
      <c r="F2706" s="213" t="s">
        <v>940</v>
      </c>
      <c r="G2706" s="231" t="s">
        <v>576</v>
      </c>
      <c r="H2706" s="89" t="s">
        <v>52</v>
      </c>
      <c r="I2706" s="90" t="s">
        <v>507</v>
      </c>
      <c r="J2706" s="90"/>
      <c r="K2706" s="90" t="s">
        <v>64</v>
      </c>
      <c r="L2706" s="90" t="s">
        <v>136</v>
      </c>
      <c r="M2706" s="91"/>
      <c r="N2706" s="312">
        <v>7</v>
      </c>
      <c r="O2706" s="313">
        <f>N2706/N$2705</f>
        <v>0.5</v>
      </c>
      <c r="P2706" s="104"/>
      <c r="Q2706" s="92"/>
      <c r="R2706" s="92"/>
      <c r="S2706" s="92"/>
      <c r="T2706" s="92"/>
      <c r="U2706" s="92"/>
      <c r="V2706" s="92"/>
      <c r="W2706" s="92"/>
      <c r="X2706" s="109">
        <f t="shared" ref="X2706:X2713" si="422">P2706*P$7+Q2706*Q$7+R2706*R$7+S2706*S$7+T2706*T$7+U2706*U$7+V2706*V$7+W2706*W$7</f>
        <v>0</v>
      </c>
      <c r="Y2706" s="83"/>
      <c r="Z2706" s="110">
        <f t="shared" ref="Z2706:Z2713" si="423">X2706*$O2706</f>
        <v>0</v>
      </c>
      <c r="AA2706" s="111"/>
      <c r="AB2706" s="92"/>
      <c r="AC2706" s="92"/>
      <c r="AD2706" s="92"/>
      <c r="AE2706" s="92"/>
      <c r="AF2706" s="92"/>
      <c r="AG2706" s="92"/>
      <c r="AH2706" s="92"/>
      <c r="AI2706" s="109">
        <f t="shared" ref="AI2706:AI2713" si="424">AB2706*AB$7+AC2706*AC$7+AD2706*AD$7+AE2706*AE$7+AF2706*AF$7+AG2706*AG$7+AH2706*AH$7</f>
        <v>0</v>
      </c>
      <c r="AJ2706" s="83"/>
      <c r="AK2706" s="110">
        <f t="shared" ref="AK2706:AK2713" si="425">AI2706*$O2706</f>
        <v>0</v>
      </c>
      <c r="AL2706" s="111"/>
      <c r="AM2706" s="92"/>
      <c r="AN2706" s="92">
        <v>1</v>
      </c>
      <c r="AO2706" s="92"/>
      <c r="AP2706" s="92"/>
      <c r="AQ2706" s="92"/>
      <c r="AR2706" s="92"/>
      <c r="AS2706" s="92"/>
      <c r="AT2706" s="92"/>
      <c r="AU2706" s="92"/>
      <c r="AV2706" s="109">
        <f t="shared" ref="AV2706:AV2713" si="426">AM2706*AM$7+AN2706*AN$7+AO2706*AO$7+AP2706*AP$7+AQ2706*AQ$7+AR2706*AR$7+AS2706*AS$7+AT2706*AT$7+AU2706*AU$7</f>
        <v>25</v>
      </c>
      <c r="AW2706" s="75"/>
      <c r="AX2706" s="110">
        <f t="shared" ref="AX2706:AX2713" si="427">AV2706*$O2706</f>
        <v>12.5</v>
      </c>
      <c r="AY2706" s="111"/>
      <c r="AZ2706" s="93"/>
      <c r="BA2706" s="94" t="s">
        <v>105</v>
      </c>
      <c r="BB2706" s="71"/>
      <c r="BC2706" s="95"/>
      <c r="BD2706" s="41">
        <v>5</v>
      </c>
      <c r="BE2706" s="52">
        <v>51</v>
      </c>
      <c r="BF2706" s="103">
        <v>5111</v>
      </c>
      <c r="BG2706" s="280" t="s">
        <v>52</v>
      </c>
    </row>
    <row r="2707" spans="1:59" s="63" customFormat="1" ht="12.75" x14ac:dyDescent="0.2">
      <c r="A2707" s="196">
        <v>5</v>
      </c>
      <c r="B2707" s="197" t="s">
        <v>938</v>
      </c>
      <c r="C2707" s="208">
        <v>51</v>
      </c>
      <c r="D2707" s="209" t="s">
        <v>939</v>
      </c>
      <c r="E2707" s="212">
        <v>5111</v>
      </c>
      <c r="F2707" s="213" t="s">
        <v>940</v>
      </c>
      <c r="G2707" s="231" t="s">
        <v>576</v>
      </c>
      <c r="H2707" s="89"/>
      <c r="I2707" s="90" t="s">
        <v>578</v>
      </c>
      <c r="J2707" s="90"/>
      <c r="K2707" s="90" t="s">
        <v>90</v>
      </c>
      <c r="L2707" s="90" t="s">
        <v>579</v>
      </c>
      <c r="M2707" s="91"/>
      <c r="N2707" s="312">
        <v>1</v>
      </c>
      <c r="O2707" s="313">
        <f t="shared" ref="O2707:O2713" si="428">N2707/N$2705</f>
        <v>7.1428571428571425E-2</v>
      </c>
      <c r="P2707" s="104"/>
      <c r="Q2707" s="92"/>
      <c r="R2707" s="92"/>
      <c r="S2707" s="92"/>
      <c r="T2707" s="92"/>
      <c r="U2707" s="92"/>
      <c r="V2707" s="92">
        <v>1</v>
      </c>
      <c r="W2707" s="92"/>
      <c r="X2707" s="109">
        <f t="shared" si="422"/>
        <v>10000</v>
      </c>
      <c r="Y2707" s="83"/>
      <c r="Z2707" s="110">
        <f t="shared" si="423"/>
        <v>714.28571428571422</v>
      </c>
      <c r="AA2707" s="111"/>
      <c r="AB2707" s="92"/>
      <c r="AC2707" s="92"/>
      <c r="AD2707" s="92"/>
      <c r="AE2707" s="92"/>
      <c r="AF2707" s="92"/>
      <c r="AG2707" s="92"/>
      <c r="AH2707" s="92"/>
      <c r="AI2707" s="109">
        <f t="shared" si="424"/>
        <v>0</v>
      </c>
      <c r="AJ2707" s="83"/>
      <c r="AK2707" s="110">
        <f t="shared" si="425"/>
        <v>0</v>
      </c>
      <c r="AL2707" s="111"/>
      <c r="AM2707" s="92"/>
      <c r="AN2707" s="92"/>
      <c r="AO2707" s="92"/>
      <c r="AP2707" s="92">
        <v>1</v>
      </c>
      <c r="AQ2707" s="92"/>
      <c r="AR2707" s="92"/>
      <c r="AS2707" s="92"/>
      <c r="AT2707" s="92"/>
      <c r="AU2707" s="92"/>
      <c r="AV2707" s="109">
        <f t="shared" si="426"/>
        <v>100</v>
      </c>
      <c r="AW2707" s="75"/>
      <c r="AX2707" s="110">
        <f t="shared" si="427"/>
        <v>7.1428571428571423</v>
      </c>
      <c r="AY2707" s="111"/>
      <c r="AZ2707" s="93"/>
      <c r="BA2707" s="94" t="s">
        <v>105</v>
      </c>
      <c r="BB2707" s="71"/>
      <c r="BC2707" s="95"/>
      <c r="BD2707" s="41">
        <v>5</v>
      </c>
      <c r="BE2707" s="52">
        <v>51</v>
      </c>
      <c r="BF2707" s="103">
        <v>5111</v>
      </c>
      <c r="BG2707" s="280" t="s">
        <v>52</v>
      </c>
    </row>
    <row r="2708" spans="1:59" s="63" customFormat="1" ht="12.75" x14ac:dyDescent="0.2">
      <c r="A2708" s="196">
        <v>5</v>
      </c>
      <c r="B2708" s="197" t="s">
        <v>938</v>
      </c>
      <c r="C2708" s="208">
        <v>51</v>
      </c>
      <c r="D2708" s="209" t="s">
        <v>939</v>
      </c>
      <c r="E2708" s="212">
        <v>5111</v>
      </c>
      <c r="F2708" s="213" t="s">
        <v>940</v>
      </c>
      <c r="G2708" s="231" t="s">
        <v>576</v>
      </c>
      <c r="H2708" s="89"/>
      <c r="I2708" s="90" t="s">
        <v>103</v>
      </c>
      <c r="J2708" s="90"/>
      <c r="K2708" s="90" t="s">
        <v>124</v>
      </c>
      <c r="L2708" s="90" t="s">
        <v>124</v>
      </c>
      <c r="M2708" s="91"/>
      <c r="N2708" s="312">
        <v>1</v>
      </c>
      <c r="O2708" s="313">
        <f t="shared" si="428"/>
        <v>7.1428571428571425E-2</v>
      </c>
      <c r="P2708" s="104"/>
      <c r="Q2708" s="92"/>
      <c r="R2708" s="92"/>
      <c r="S2708" s="92"/>
      <c r="T2708" s="92"/>
      <c r="U2708" s="92"/>
      <c r="V2708" s="92">
        <v>1</v>
      </c>
      <c r="W2708" s="92"/>
      <c r="X2708" s="109">
        <f t="shared" si="422"/>
        <v>10000</v>
      </c>
      <c r="Y2708" s="83"/>
      <c r="Z2708" s="110">
        <f t="shared" si="423"/>
        <v>714.28571428571422</v>
      </c>
      <c r="AA2708" s="111"/>
      <c r="AB2708" s="92"/>
      <c r="AC2708" s="92"/>
      <c r="AD2708" s="92"/>
      <c r="AE2708" s="92"/>
      <c r="AF2708" s="92"/>
      <c r="AG2708" s="92"/>
      <c r="AH2708" s="92"/>
      <c r="AI2708" s="109">
        <f t="shared" si="424"/>
        <v>0</v>
      </c>
      <c r="AJ2708" s="83"/>
      <c r="AK2708" s="110">
        <f t="shared" si="425"/>
        <v>0</v>
      </c>
      <c r="AL2708" s="111"/>
      <c r="AM2708" s="92"/>
      <c r="AN2708" s="92"/>
      <c r="AO2708" s="92"/>
      <c r="AP2708" s="92">
        <v>1</v>
      </c>
      <c r="AQ2708" s="92"/>
      <c r="AR2708" s="92"/>
      <c r="AS2708" s="92"/>
      <c r="AT2708" s="92"/>
      <c r="AU2708" s="92"/>
      <c r="AV2708" s="109">
        <f t="shared" si="426"/>
        <v>100</v>
      </c>
      <c r="AW2708" s="75"/>
      <c r="AX2708" s="110">
        <f t="shared" si="427"/>
        <v>7.1428571428571423</v>
      </c>
      <c r="AY2708" s="111"/>
      <c r="AZ2708" s="93"/>
      <c r="BA2708" s="94" t="s">
        <v>105</v>
      </c>
      <c r="BB2708" s="71"/>
      <c r="BC2708" s="95"/>
      <c r="BD2708" s="41">
        <v>5</v>
      </c>
      <c r="BE2708" s="52">
        <v>51</v>
      </c>
      <c r="BF2708" s="103">
        <v>5111</v>
      </c>
      <c r="BG2708" s="280" t="s">
        <v>52</v>
      </c>
    </row>
    <row r="2709" spans="1:59" s="63" customFormat="1" ht="12.75" x14ac:dyDescent="0.2">
      <c r="A2709" s="196">
        <v>5</v>
      </c>
      <c r="B2709" s="197" t="s">
        <v>938</v>
      </c>
      <c r="C2709" s="208">
        <v>51</v>
      </c>
      <c r="D2709" s="209" t="s">
        <v>939</v>
      </c>
      <c r="E2709" s="212">
        <v>5111</v>
      </c>
      <c r="F2709" s="213" t="s">
        <v>940</v>
      </c>
      <c r="G2709" s="231" t="s">
        <v>576</v>
      </c>
      <c r="H2709" s="89"/>
      <c r="I2709" s="90" t="s">
        <v>580</v>
      </c>
      <c r="J2709" s="90"/>
      <c r="K2709" s="90" t="s">
        <v>60</v>
      </c>
      <c r="L2709" s="90" t="s">
        <v>581</v>
      </c>
      <c r="M2709" s="91"/>
      <c r="N2709" s="312">
        <v>1</v>
      </c>
      <c r="O2709" s="313">
        <f t="shared" si="428"/>
        <v>7.1428571428571425E-2</v>
      </c>
      <c r="P2709" s="104"/>
      <c r="Q2709" s="92"/>
      <c r="R2709" s="92"/>
      <c r="S2709" s="92"/>
      <c r="T2709" s="92"/>
      <c r="U2709" s="92"/>
      <c r="V2709" s="92"/>
      <c r="W2709" s="92">
        <v>1</v>
      </c>
      <c r="X2709" s="109">
        <f t="shared" si="422"/>
        <v>25000</v>
      </c>
      <c r="Y2709" s="83"/>
      <c r="Z2709" s="110">
        <f t="shared" si="423"/>
        <v>1785.7142857142856</v>
      </c>
      <c r="AA2709" s="111"/>
      <c r="AB2709" s="92"/>
      <c r="AC2709" s="92"/>
      <c r="AD2709" s="92"/>
      <c r="AE2709" s="92"/>
      <c r="AF2709" s="92"/>
      <c r="AG2709" s="92"/>
      <c r="AH2709" s="92"/>
      <c r="AI2709" s="109">
        <f t="shared" si="424"/>
        <v>0</v>
      </c>
      <c r="AJ2709" s="83"/>
      <c r="AK2709" s="110">
        <f t="shared" si="425"/>
        <v>0</v>
      </c>
      <c r="AL2709" s="111"/>
      <c r="AM2709" s="92"/>
      <c r="AN2709" s="92"/>
      <c r="AO2709" s="92"/>
      <c r="AP2709" s="92">
        <v>1</v>
      </c>
      <c r="AQ2709" s="92"/>
      <c r="AR2709" s="92"/>
      <c r="AS2709" s="92"/>
      <c r="AT2709" s="92"/>
      <c r="AU2709" s="92"/>
      <c r="AV2709" s="109">
        <f t="shared" si="426"/>
        <v>100</v>
      </c>
      <c r="AW2709" s="75"/>
      <c r="AX2709" s="110">
        <f t="shared" si="427"/>
        <v>7.1428571428571423</v>
      </c>
      <c r="AY2709" s="111"/>
      <c r="AZ2709" s="93"/>
      <c r="BA2709" s="94" t="s">
        <v>105</v>
      </c>
      <c r="BB2709" s="71"/>
      <c r="BC2709" s="95"/>
      <c r="BD2709" s="41">
        <v>5</v>
      </c>
      <c r="BE2709" s="52">
        <v>51</v>
      </c>
      <c r="BF2709" s="103">
        <v>5111</v>
      </c>
      <c r="BG2709" s="280" t="s">
        <v>52</v>
      </c>
    </row>
    <row r="2710" spans="1:59" s="63" customFormat="1" ht="12.75" x14ac:dyDescent="0.2">
      <c r="A2710" s="196">
        <v>5</v>
      </c>
      <c r="B2710" s="197" t="s">
        <v>938</v>
      </c>
      <c r="C2710" s="208">
        <v>51</v>
      </c>
      <c r="D2710" s="209" t="s">
        <v>939</v>
      </c>
      <c r="E2710" s="212">
        <v>5111</v>
      </c>
      <c r="F2710" s="213" t="s">
        <v>940</v>
      </c>
      <c r="G2710" s="231" t="s">
        <v>576</v>
      </c>
      <c r="H2710" s="89"/>
      <c r="I2710" s="90" t="s">
        <v>516</v>
      </c>
      <c r="J2710" s="90" t="s">
        <v>517</v>
      </c>
      <c r="K2710" s="90" t="s">
        <v>73</v>
      </c>
      <c r="L2710" s="90" t="s">
        <v>69</v>
      </c>
      <c r="M2710" s="91"/>
      <c r="N2710" s="312">
        <v>1</v>
      </c>
      <c r="O2710" s="313">
        <f t="shared" si="428"/>
        <v>7.1428571428571425E-2</v>
      </c>
      <c r="P2710" s="104"/>
      <c r="Q2710" s="92"/>
      <c r="R2710" s="92"/>
      <c r="S2710" s="92"/>
      <c r="T2710" s="92"/>
      <c r="U2710" s="92"/>
      <c r="V2710" s="92"/>
      <c r="W2710" s="92">
        <v>1</v>
      </c>
      <c r="X2710" s="109">
        <f t="shared" si="422"/>
        <v>25000</v>
      </c>
      <c r="Y2710" s="83"/>
      <c r="Z2710" s="110">
        <f t="shared" si="423"/>
        <v>1785.7142857142856</v>
      </c>
      <c r="AA2710" s="111"/>
      <c r="AB2710" s="92"/>
      <c r="AC2710" s="92"/>
      <c r="AD2710" s="92"/>
      <c r="AE2710" s="92"/>
      <c r="AF2710" s="92"/>
      <c r="AG2710" s="92"/>
      <c r="AH2710" s="92"/>
      <c r="AI2710" s="109">
        <f t="shared" si="424"/>
        <v>0</v>
      </c>
      <c r="AJ2710" s="83"/>
      <c r="AK2710" s="110">
        <f t="shared" si="425"/>
        <v>0</v>
      </c>
      <c r="AL2710" s="111"/>
      <c r="AM2710" s="92"/>
      <c r="AN2710" s="92"/>
      <c r="AO2710" s="92"/>
      <c r="AP2710" s="92">
        <v>1</v>
      </c>
      <c r="AQ2710" s="92"/>
      <c r="AR2710" s="92"/>
      <c r="AS2710" s="92"/>
      <c r="AT2710" s="92"/>
      <c r="AU2710" s="92"/>
      <c r="AV2710" s="109">
        <f t="shared" si="426"/>
        <v>100</v>
      </c>
      <c r="AW2710" s="75"/>
      <c r="AX2710" s="110">
        <f t="shared" si="427"/>
        <v>7.1428571428571423</v>
      </c>
      <c r="AY2710" s="111"/>
      <c r="AZ2710" s="93"/>
      <c r="BA2710" s="94" t="s">
        <v>131</v>
      </c>
      <c r="BB2710" s="71"/>
      <c r="BC2710" s="95"/>
      <c r="BD2710" s="41">
        <v>5</v>
      </c>
      <c r="BE2710" s="52">
        <v>51</v>
      </c>
      <c r="BF2710" s="103">
        <v>5111</v>
      </c>
      <c r="BG2710" s="280" t="s">
        <v>52</v>
      </c>
    </row>
    <row r="2711" spans="1:59" s="63" customFormat="1" ht="12.75" x14ac:dyDescent="0.2">
      <c r="A2711" s="196">
        <v>5</v>
      </c>
      <c r="B2711" s="197" t="s">
        <v>938</v>
      </c>
      <c r="C2711" s="208">
        <v>51</v>
      </c>
      <c r="D2711" s="209" t="s">
        <v>939</v>
      </c>
      <c r="E2711" s="212">
        <v>5111</v>
      </c>
      <c r="F2711" s="213" t="s">
        <v>940</v>
      </c>
      <c r="G2711" s="231" t="s">
        <v>576</v>
      </c>
      <c r="H2711" s="89"/>
      <c r="I2711" s="90" t="s">
        <v>941</v>
      </c>
      <c r="J2711" s="90"/>
      <c r="K2711" s="90" t="s">
        <v>64</v>
      </c>
      <c r="L2711" s="90" t="s">
        <v>119</v>
      </c>
      <c r="M2711" s="91"/>
      <c r="N2711" s="312">
        <v>1</v>
      </c>
      <c r="O2711" s="313">
        <f t="shared" si="428"/>
        <v>7.1428571428571425E-2</v>
      </c>
      <c r="P2711" s="104"/>
      <c r="Q2711" s="92"/>
      <c r="R2711" s="92"/>
      <c r="S2711" s="92"/>
      <c r="T2711" s="92"/>
      <c r="U2711" s="92"/>
      <c r="V2711" s="92"/>
      <c r="W2711" s="92"/>
      <c r="X2711" s="109">
        <f t="shared" si="422"/>
        <v>0</v>
      </c>
      <c r="Y2711" s="83"/>
      <c r="Z2711" s="110">
        <f t="shared" si="423"/>
        <v>0</v>
      </c>
      <c r="AA2711" s="111"/>
      <c r="AB2711" s="92"/>
      <c r="AC2711" s="92"/>
      <c r="AD2711" s="92"/>
      <c r="AE2711" s="92"/>
      <c r="AF2711" s="92"/>
      <c r="AG2711" s="92"/>
      <c r="AH2711" s="92"/>
      <c r="AI2711" s="109">
        <f t="shared" si="424"/>
        <v>0</v>
      </c>
      <c r="AJ2711" s="83"/>
      <c r="AK2711" s="110">
        <f t="shared" si="425"/>
        <v>0</v>
      </c>
      <c r="AL2711" s="111"/>
      <c r="AM2711" s="92"/>
      <c r="AN2711" s="92"/>
      <c r="AO2711" s="92">
        <v>1</v>
      </c>
      <c r="AP2711" s="92"/>
      <c r="AQ2711" s="92"/>
      <c r="AR2711" s="92"/>
      <c r="AS2711" s="92"/>
      <c r="AT2711" s="92"/>
      <c r="AU2711" s="92"/>
      <c r="AV2711" s="109">
        <f t="shared" si="426"/>
        <v>50</v>
      </c>
      <c r="AW2711" s="75"/>
      <c r="AX2711" s="110">
        <f t="shared" si="427"/>
        <v>3.5714285714285712</v>
      </c>
      <c r="AY2711" s="111"/>
      <c r="AZ2711" s="93"/>
      <c r="BA2711" s="94" t="s">
        <v>131</v>
      </c>
      <c r="BB2711" s="71"/>
      <c r="BC2711" s="95"/>
      <c r="BD2711" s="41">
        <v>5</v>
      </c>
      <c r="BE2711" s="52">
        <v>51</v>
      </c>
      <c r="BF2711" s="103">
        <v>5111</v>
      </c>
      <c r="BG2711" s="280" t="s">
        <v>52</v>
      </c>
    </row>
    <row r="2712" spans="1:59" s="63" customFormat="1" ht="12.75" x14ac:dyDescent="0.2">
      <c r="A2712" s="196">
        <v>5</v>
      </c>
      <c r="B2712" s="197" t="s">
        <v>938</v>
      </c>
      <c r="C2712" s="208">
        <v>51</v>
      </c>
      <c r="D2712" s="209" t="s">
        <v>939</v>
      </c>
      <c r="E2712" s="212">
        <v>5111</v>
      </c>
      <c r="F2712" s="213" t="s">
        <v>940</v>
      </c>
      <c r="G2712" s="231" t="s">
        <v>576</v>
      </c>
      <c r="H2712" s="89"/>
      <c r="I2712" s="90" t="s">
        <v>291</v>
      </c>
      <c r="J2712" s="90"/>
      <c r="K2712" s="90" t="s">
        <v>129</v>
      </c>
      <c r="L2712" s="90"/>
      <c r="M2712" s="91"/>
      <c r="N2712" s="312">
        <v>1</v>
      </c>
      <c r="O2712" s="313">
        <f t="shared" si="428"/>
        <v>7.1428571428571425E-2</v>
      </c>
      <c r="P2712" s="104"/>
      <c r="Q2712" s="92"/>
      <c r="R2712" s="92"/>
      <c r="S2712" s="92"/>
      <c r="T2712" s="92"/>
      <c r="U2712" s="92"/>
      <c r="V2712" s="92"/>
      <c r="W2712" s="92">
        <v>1</v>
      </c>
      <c r="X2712" s="109">
        <f t="shared" si="422"/>
        <v>25000</v>
      </c>
      <c r="Y2712" s="83"/>
      <c r="Z2712" s="110">
        <f t="shared" si="423"/>
        <v>1785.7142857142856</v>
      </c>
      <c r="AA2712" s="111"/>
      <c r="AB2712" s="92"/>
      <c r="AC2712" s="92"/>
      <c r="AD2712" s="92"/>
      <c r="AE2712" s="92"/>
      <c r="AF2712" s="92"/>
      <c r="AG2712" s="92"/>
      <c r="AH2712" s="92"/>
      <c r="AI2712" s="109">
        <f t="shared" si="424"/>
        <v>0</v>
      </c>
      <c r="AJ2712" s="83"/>
      <c r="AK2712" s="110">
        <f t="shared" si="425"/>
        <v>0</v>
      </c>
      <c r="AL2712" s="111"/>
      <c r="AM2712" s="92"/>
      <c r="AN2712" s="92"/>
      <c r="AO2712" s="92"/>
      <c r="AP2712" s="92">
        <v>1</v>
      </c>
      <c r="AQ2712" s="92"/>
      <c r="AR2712" s="92"/>
      <c r="AS2712" s="92"/>
      <c r="AT2712" s="92"/>
      <c r="AU2712" s="92"/>
      <c r="AV2712" s="109">
        <f t="shared" si="426"/>
        <v>100</v>
      </c>
      <c r="AW2712" s="75"/>
      <c r="AX2712" s="110">
        <f t="shared" si="427"/>
        <v>7.1428571428571423</v>
      </c>
      <c r="AY2712" s="111"/>
      <c r="AZ2712" s="93"/>
      <c r="BA2712" s="94" t="s">
        <v>131</v>
      </c>
      <c r="BB2712" s="71"/>
      <c r="BC2712" s="95"/>
      <c r="BD2712" s="41">
        <v>5</v>
      </c>
      <c r="BE2712" s="52">
        <v>51</v>
      </c>
      <c r="BF2712" s="103">
        <v>5111</v>
      </c>
      <c r="BG2712" s="280" t="s">
        <v>52</v>
      </c>
    </row>
    <row r="2713" spans="1:59" s="63" customFormat="1" ht="12.75" x14ac:dyDescent="0.2">
      <c r="A2713" s="196">
        <v>5</v>
      </c>
      <c r="B2713" s="197" t="s">
        <v>938</v>
      </c>
      <c r="C2713" s="208">
        <v>51</v>
      </c>
      <c r="D2713" s="209" t="s">
        <v>939</v>
      </c>
      <c r="E2713" s="212">
        <v>5111</v>
      </c>
      <c r="F2713" s="213" t="s">
        <v>940</v>
      </c>
      <c r="G2713" s="231" t="s">
        <v>576</v>
      </c>
      <c r="H2713" s="89"/>
      <c r="I2713" s="90" t="s">
        <v>570</v>
      </c>
      <c r="J2713" s="90"/>
      <c r="K2713" s="90" t="s">
        <v>73</v>
      </c>
      <c r="L2713" s="90" t="s">
        <v>69</v>
      </c>
      <c r="M2713" s="91"/>
      <c r="N2713" s="312">
        <v>1</v>
      </c>
      <c r="O2713" s="313">
        <f t="shared" si="428"/>
        <v>7.1428571428571425E-2</v>
      </c>
      <c r="P2713" s="104"/>
      <c r="Q2713" s="92"/>
      <c r="R2713" s="92"/>
      <c r="S2713" s="92"/>
      <c r="T2713" s="92"/>
      <c r="U2713" s="92"/>
      <c r="V2713" s="92"/>
      <c r="W2713" s="92">
        <v>1</v>
      </c>
      <c r="X2713" s="109">
        <f t="shared" si="422"/>
        <v>25000</v>
      </c>
      <c r="Y2713" s="83"/>
      <c r="Z2713" s="110">
        <f t="shared" si="423"/>
        <v>1785.7142857142856</v>
      </c>
      <c r="AA2713" s="111"/>
      <c r="AB2713" s="92"/>
      <c r="AC2713" s="92"/>
      <c r="AD2713" s="92"/>
      <c r="AE2713" s="92"/>
      <c r="AF2713" s="92"/>
      <c r="AG2713" s="92"/>
      <c r="AH2713" s="92"/>
      <c r="AI2713" s="109">
        <f t="shared" si="424"/>
        <v>0</v>
      </c>
      <c r="AJ2713" s="83"/>
      <c r="AK2713" s="110">
        <f t="shared" si="425"/>
        <v>0</v>
      </c>
      <c r="AL2713" s="111"/>
      <c r="AM2713" s="92"/>
      <c r="AN2713" s="92"/>
      <c r="AO2713" s="92"/>
      <c r="AP2713" s="92">
        <v>1</v>
      </c>
      <c r="AQ2713" s="92"/>
      <c r="AR2713" s="92"/>
      <c r="AS2713" s="92"/>
      <c r="AT2713" s="92"/>
      <c r="AU2713" s="92"/>
      <c r="AV2713" s="109">
        <f t="shared" si="426"/>
        <v>100</v>
      </c>
      <c r="AW2713" s="75"/>
      <c r="AX2713" s="110">
        <f t="shared" si="427"/>
        <v>7.1428571428571423</v>
      </c>
      <c r="AY2713" s="111"/>
      <c r="AZ2713" s="93"/>
      <c r="BA2713" s="94" t="s">
        <v>131</v>
      </c>
      <c r="BB2713" s="71"/>
      <c r="BC2713" s="95"/>
      <c r="BD2713" s="41">
        <v>5</v>
      </c>
      <c r="BE2713" s="52">
        <v>51</v>
      </c>
      <c r="BF2713" s="103">
        <v>5111</v>
      </c>
      <c r="BG2713" s="280" t="s">
        <v>52</v>
      </c>
    </row>
    <row r="2714" spans="1:59" s="63" customFormat="1" ht="12.75" x14ac:dyDescent="0.2">
      <c r="A2714" s="196">
        <v>5</v>
      </c>
      <c r="B2714" s="197" t="s">
        <v>938</v>
      </c>
      <c r="C2714" s="208">
        <v>51</v>
      </c>
      <c r="D2714" s="209" t="s">
        <v>939</v>
      </c>
      <c r="E2714" s="212">
        <v>5111</v>
      </c>
      <c r="F2714" s="213" t="s">
        <v>940</v>
      </c>
      <c r="G2714" s="231" t="s">
        <v>576</v>
      </c>
      <c r="H2714" s="65"/>
      <c r="I2714" s="222"/>
      <c r="J2714" s="66"/>
      <c r="K2714" s="66"/>
      <c r="L2714" s="66"/>
      <c r="M2714" s="64"/>
      <c r="N2714" s="304"/>
      <c r="O2714" s="305"/>
      <c r="P2714" s="127"/>
      <c r="Q2714" s="67"/>
      <c r="R2714" s="67"/>
      <c r="S2714" s="67"/>
      <c r="T2714" s="67"/>
      <c r="U2714" s="67"/>
      <c r="V2714" s="67"/>
      <c r="W2714" s="67"/>
      <c r="X2714" s="67"/>
      <c r="Y2714" s="68"/>
      <c r="Z2714" s="68"/>
      <c r="AA2714" s="68"/>
      <c r="AB2714" s="67"/>
      <c r="AC2714" s="67"/>
      <c r="AD2714" s="67"/>
      <c r="AE2714" s="67"/>
      <c r="AF2714" s="67"/>
      <c r="AG2714" s="67"/>
      <c r="AH2714" s="67"/>
      <c r="AI2714" s="67"/>
      <c r="AJ2714" s="68"/>
      <c r="AK2714" s="68"/>
      <c r="AL2714" s="68"/>
      <c r="AM2714" s="67"/>
      <c r="AN2714" s="67"/>
      <c r="AO2714" s="67"/>
      <c r="AP2714" s="67"/>
      <c r="AQ2714" s="67"/>
      <c r="AR2714" s="67"/>
      <c r="AS2714" s="67"/>
      <c r="AT2714" s="67"/>
      <c r="AU2714" s="67"/>
      <c r="AV2714" s="67"/>
      <c r="AW2714" s="67"/>
      <c r="AX2714" s="68"/>
      <c r="AY2714" s="68"/>
      <c r="AZ2714" s="69"/>
      <c r="BA2714" s="70"/>
      <c r="BB2714" s="71"/>
      <c r="BC2714" s="95"/>
      <c r="BD2714" s="41">
        <v>5</v>
      </c>
      <c r="BE2714" s="52">
        <v>51</v>
      </c>
      <c r="BF2714" s="103">
        <v>5111</v>
      </c>
      <c r="BG2714" s="275"/>
    </row>
    <row r="2715" spans="1:59" s="63" customFormat="1" ht="12.75" x14ac:dyDescent="0.2">
      <c r="A2715" s="196">
        <v>5</v>
      </c>
      <c r="B2715" s="197" t="s">
        <v>938</v>
      </c>
      <c r="C2715" s="208">
        <v>51</v>
      </c>
      <c r="D2715" s="209" t="s">
        <v>939</v>
      </c>
      <c r="E2715" s="212">
        <v>5111</v>
      </c>
      <c r="F2715" s="213" t="s">
        <v>940</v>
      </c>
      <c r="G2715" s="232"/>
      <c r="H2715" s="97"/>
      <c r="I2715" s="224"/>
      <c r="J2715" s="98"/>
      <c r="K2715" s="98"/>
      <c r="L2715" s="98"/>
      <c r="M2715" s="96"/>
      <c r="N2715" s="307"/>
      <c r="O2715" s="246"/>
      <c r="P2715" s="124"/>
      <c r="Q2715" s="99"/>
      <c r="R2715" s="99"/>
      <c r="S2715" s="99"/>
      <c r="T2715" s="99"/>
      <c r="U2715" s="99"/>
      <c r="V2715" s="99"/>
      <c r="W2715" s="99"/>
      <c r="X2715" s="99"/>
      <c r="Y2715" s="100"/>
      <c r="Z2715" s="100"/>
      <c r="AA2715" s="100"/>
      <c r="AB2715" s="99"/>
      <c r="AC2715" s="99"/>
      <c r="AD2715" s="99"/>
      <c r="AE2715" s="99"/>
      <c r="AF2715" s="99"/>
      <c r="AG2715" s="99"/>
      <c r="AH2715" s="99"/>
      <c r="AI2715" s="99"/>
      <c r="AJ2715" s="100"/>
      <c r="AK2715" s="100"/>
      <c r="AL2715" s="100"/>
      <c r="AM2715" s="99"/>
      <c r="AN2715" s="99"/>
      <c r="AO2715" s="99"/>
      <c r="AP2715" s="99"/>
      <c r="AQ2715" s="99"/>
      <c r="AR2715" s="99"/>
      <c r="AS2715" s="99"/>
      <c r="AT2715" s="99"/>
      <c r="AU2715" s="99"/>
      <c r="AV2715" s="99"/>
      <c r="AW2715" s="99"/>
      <c r="AX2715" s="100"/>
      <c r="AY2715" s="100"/>
      <c r="AZ2715" s="101"/>
      <c r="BA2715" s="102"/>
      <c r="BB2715" s="95"/>
      <c r="BC2715" s="95"/>
      <c r="BD2715" s="41">
        <v>5</v>
      </c>
      <c r="BE2715" s="52">
        <v>51</v>
      </c>
      <c r="BF2715" s="103">
        <v>5111</v>
      </c>
      <c r="BG2715" s="277"/>
    </row>
    <row r="2716" spans="1:59" s="63" customFormat="1" ht="12.75" x14ac:dyDescent="0.2">
      <c r="A2716" s="196">
        <v>5</v>
      </c>
      <c r="B2716" s="197" t="s">
        <v>938</v>
      </c>
      <c r="C2716" s="208">
        <v>51</v>
      </c>
      <c r="D2716" s="209" t="s">
        <v>939</v>
      </c>
      <c r="E2716" s="212">
        <v>5111</v>
      </c>
      <c r="F2716" s="213" t="s">
        <v>940</v>
      </c>
      <c r="G2716" s="231"/>
      <c r="H2716" s="65"/>
      <c r="I2716" s="222"/>
      <c r="J2716" s="66"/>
      <c r="K2716" s="66"/>
      <c r="L2716" s="66"/>
      <c r="M2716" s="64"/>
      <c r="N2716" s="304"/>
      <c r="O2716" s="305"/>
      <c r="P2716" s="127"/>
      <c r="Q2716" s="67"/>
      <c r="R2716" s="67"/>
      <c r="S2716" s="67"/>
      <c r="T2716" s="67"/>
      <c r="U2716" s="67"/>
      <c r="V2716" s="67"/>
      <c r="W2716" s="67"/>
      <c r="X2716" s="67"/>
      <c r="Y2716" s="68"/>
      <c r="Z2716" s="68"/>
      <c r="AA2716" s="68"/>
      <c r="AB2716" s="67"/>
      <c r="AC2716" s="67"/>
      <c r="AD2716" s="67"/>
      <c r="AE2716" s="67"/>
      <c r="AF2716" s="67"/>
      <c r="AG2716" s="67"/>
      <c r="AH2716" s="67"/>
      <c r="AI2716" s="67"/>
      <c r="AJ2716" s="68"/>
      <c r="AK2716" s="68"/>
      <c r="AL2716" s="68"/>
      <c r="AM2716" s="67"/>
      <c r="AN2716" s="67"/>
      <c r="AO2716" s="67"/>
      <c r="AP2716" s="67"/>
      <c r="AQ2716" s="67"/>
      <c r="AR2716" s="67"/>
      <c r="AS2716" s="67"/>
      <c r="AT2716" s="67"/>
      <c r="AU2716" s="67"/>
      <c r="AV2716" s="67"/>
      <c r="AW2716" s="67"/>
      <c r="AX2716" s="68"/>
      <c r="AY2716" s="68"/>
      <c r="AZ2716" s="69"/>
      <c r="BA2716" s="70"/>
      <c r="BB2716" s="71"/>
      <c r="BC2716" s="95"/>
      <c r="BD2716" s="41">
        <v>5</v>
      </c>
      <c r="BE2716" s="52">
        <v>51</v>
      </c>
      <c r="BF2716" s="103">
        <v>5111</v>
      </c>
      <c r="BG2716" s="275"/>
    </row>
    <row r="2717" spans="1:59" s="63" customFormat="1" ht="12.75" x14ac:dyDescent="0.2">
      <c r="A2717" s="196">
        <v>5</v>
      </c>
      <c r="B2717" s="197" t="s">
        <v>938</v>
      </c>
      <c r="C2717" s="208">
        <v>51</v>
      </c>
      <c r="D2717" s="209" t="s">
        <v>939</v>
      </c>
      <c r="E2717" s="212">
        <v>5111</v>
      </c>
      <c r="F2717" s="213" t="s">
        <v>940</v>
      </c>
      <c r="G2717" s="231" t="s">
        <v>729</v>
      </c>
      <c r="H2717" s="72" t="s">
        <v>1233</v>
      </c>
      <c r="I2717" s="223" t="s">
        <v>1247</v>
      </c>
      <c r="J2717" s="73"/>
      <c r="K2717" s="73"/>
      <c r="L2717" s="73"/>
      <c r="M2717" s="74"/>
      <c r="N2717" s="247"/>
      <c r="O2717" s="306"/>
      <c r="P2717" s="105"/>
      <c r="Q2717" s="75"/>
      <c r="R2717" s="75"/>
      <c r="S2717" s="75"/>
      <c r="T2717" s="75"/>
      <c r="U2717" s="75"/>
      <c r="V2717" s="75"/>
      <c r="W2717" s="75"/>
      <c r="X2717" s="75"/>
      <c r="Y2717" s="76" t="s">
        <v>1241</v>
      </c>
      <c r="Z2717" s="77" t="s">
        <v>1241</v>
      </c>
      <c r="AA2717" s="78">
        <f>AA$2542</f>
        <v>5000</v>
      </c>
      <c r="AB2717" s="75"/>
      <c r="AC2717" s="75"/>
      <c r="AD2717" s="75"/>
      <c r="AE2717" s="75"/>
      <c r="AF2717" s="75"/>
      <c r="AG2717" s="75"/>
      <c r="AH2717" s="75"/>
      <c r="AI2717" s="75"/>
      <c r="AJ2717" s="76" t="s">
        <v>1241</v>
      </c>
      <c r="AK2717" s="77" t="s">
        <v>1241</v>
      </c>
      <c r="AL2717" s="78">
        <f>AL$2542</f>
        <v>0</v>
      </c>
      <c r="AM2717" s="75"/>
      <c r="AN2717" s="75"/>
      <c r="AO2717" s="75"/>
      <c r="AP2717" s="75"/>
      <c r="AQ2717" s="75"/>
      <c r="AR2717" s="75"/>
      <c r="AS2717" s="75"/>
      <c r="AT2717" s="75"/>
      <c r="AU2717" s="75"/>
      <c r="AV2717" s="75"/>
      <c r="AW2717" s="76" t="s">
        <v>1241</v>
      </c>
      <c r="AX2717" s="77" t="s">
        <v>1241</v>
      </c>
      <c r="AY2717" s="78">
        <f>AY$2542</f>
        <v>250</v>
      </c>
      <c r="AZ2717" s="79"/>
      <c r="BA2717" s="80" t="str">
        <f>I2717</f>
        <v>&gt; see 4711, Thermal insulation</v>
      </c>
      <c r="BB2717" s="71"/>
      <c r="BC2717" s="95"/>
      <c r="BD2717" s="41">
        <v>5</v>
      </c>
      <c r="BE2717" s="52">
        <v>51</v>
      </c>
      <c r="BF2717" s="103">
        <v>5111</v>
      </c>
      <c r="BG2717" s="276" t="str">
        <f>H2717</f>
        <v>Default Scenario (Link)</v>
      </c>
    </row>
    <row r="2718" spans="1:59" s="63" customFormat="1" ht="12.75" x14ac:dyDescent="0.2">
      <c r="A2718" s="196">
        <v>5</v>
      </c>
      <c r="B2718" s="197" t="s">
        <v>938</v>
      </c>
      <c r="C2718" s="208">
        <v>51</v>
      </c>
      <c r="D2718" s="209" t="s">
        <v>939</v>
      </c>
      <c r="E2718" s="212">
        <v>5111</v>
      </c>
      <c r="F2718" s="213" t="s">
        <v>940</v>
      </c>
      <c r="G2718" s="231"/>
      <c r="H2718" s="65"/>
      <c r="I2718" s="222"/>
      <c r="J2718" s="66"/>
      <c r="K2718" s="66"/>
      <c r="L2718" s="66"/>
      <c r="M2718" s="64"/>
      <c r="N2718" s="304"/>
      <c r="O2718" s="305"/>
      <c r="P2718" s="127"/>
      <c r="Q2718" s="67"/>
      <c r="R2718" s="67"/>
      <c r="S2718" s="67"/>
      <c r="T2718" s="67"/>
      <c r="U2718" s="67"/>
      <c r="V2718" s="67"/>
      <c r="W2718" s="67"/>
      <c r="X2718" s="67"/>
      <c r="Y2718" s="68"/>
      <c r="Z2718" s="68"/>
      <c r="AA2718" s="68"/>
      <c r="AB2718" s="67"/>
      <c r="AC2718" s="67"/>
      <c r="AD2718" s="67"/>
      <c r="AE2718" s="67"/>
      <c r="AF2718" s="67"/>
      <c r="AG2718" s="67"/>
      <c r="AH2718" s="67"/>
      <c r="AI2718" s="67"/>
      <c r="AJ2718" s="68"/>
      <c r="AK2718" s="68"/>
      <c r="AL2718" s="68"/>
      <c r="AM2718" s="67"/>
      <c r="AN2718" s="67"/>
      <c r="AO2718" s="67"/>
      <c r="AP2718" s="67"/>
      <c r="AQ2718" s="67"/>
      <c r="AR2718" s="67"/>
      <c r="AS2718" s="67"/>
      <c r="AT2718" s="67"/>
      <c r="AU2718" s="67"/>
      <c r="AV2718" s="67"/>
      <c r="AW2718" s="67"/>
      <c r="AX2718" s="68"/>
      <c r="AY2718" s="68"/>
      <c r="AZ2718" s="69"/>
      <c r="BA2718" s="70"/>
      <c r="BB2718" s="71"/>
      <c r="BC2718" s="95"/>
      <c r="BD2718" s="41">
        <v>5</v>
      </c>
      <c r="BE2718" s="52">
        <v>51</v>
      </c>
      <c r="BF2718" s="103">
        <v>5111</v>
      </c>
      <c r="BG2718" s="275"/>
    </row>
    <row r="2719" spans="1:59" s="63" customFormat="1" ht="12.75" x14ac:dyDescent="0.2">
      <c r="A2719" s="196">
        <v>5</v>
      </c>
      <c r="B2719" s="197" t="s">
        <v>938</v>
      </c>
      <c r="C2719" s="208">
        <v>51</v>
      </c>
      <c r="D2719" s="209" t="s">
        <v>939</v>
      </c>
      <c r="E2719" s="212">
        <v>5111</v>
      </c>
      <c r="F2719" s="213" t="s">
        <v>940</v>
      </c>
      <c r="G2719" s="232"/>
      <c r="H2719" s="97"/>
      <c r="I2719" s="224"/>
      <c r="J2719" s="98"/>
      <c r="K2719" s="98"/>
      <c r="L2719" s="98"/>
      <c r="M2719" s="96"/>
      <c r="N2719" s="307"/>
      <c r="O2719" s="246"/>
      <c r="P2719" s="124"/>
      <c r="Q2719" s="99"/>
      <c r="R2719" s="99"/>
      <c r="S2719" s="99"/>
      <c r="T2719" s="99"/>
      <c r="U2719" s="99"/>
      <c r="V2719" s="99"/>
      <c r="W2719" s="99"/>
      <c r="X2719" s="99"/>
      <c r="Y2719" s="100"/>
      <c r="Z2719" s="100"/>
      <c r="AA2719" s="100"/>
      <c r="AB2719" s="99"/>
      <c r="AC2719" s="99"/>
      <c r="AD2719" s="99"/>
      <c r="AE2719" s="99"/>
      <c r="AF2719" s="99"/>
      <c r="AG2719" s="99"/>
      <c r="AH2719" s="99"/>
      <c r="AI2719" s="99"/>
      <c r="AJ2719" s="100"/>
      <c r="AK2719" s="100"/>
      <c r="AL2719" s="100"/>
      <c r="AM2719" s="99"/>
      <c r="AN2719" s="99"/>
      <c r="AO2719" s="99"/>
      <c r="AP2719" s="99"/>
      <c r="AQ2719" s="99"/>
      <c r="AR2719" s="99"/>
      <c r="AS2719" s="99"/>
      <c r="AT2719" s="99"/>
      <c r="AU2719" s="99"/>
      <c r="AV2719" s="99"/>
      <c r="AW2719" s="99"/>
      <c r="AX2719" s="100"/>
      <c r="AY2719" s="100"/>
      <c r="AZ2719" s="101"/>
      <c r="BA2719" s="102"/>
      <c r="BB2719" s="95"/>
      <c r="BC2719" s="95"/>
      <c r="BD2719" s="41">
        <v>5</v>
      </c>
      <c r="BE2719" s="52">
        <v>51</v>
      </c>
      <c r="BF2719" s="103">
        <v>5111</v>
      </c>
      <c r="BG2719" s="277"/>
    </row>
    <row r="2720" spans="1:59" x14ac:dyDescent="0.25">
      <c r="A2720" s="196">
        <v>5</v>
      </c>
      <c r="B2720" s="197" t="s">
        <v>938</v>
      </c>
      <c r="C2720" s="208">
        <v>51</v>
      </c>
      <c r="D2720" s="209" t="s">
        <v>939</v>
      </c>
      <c r="E2720" s="210">
        <v>5112</v>
      </c>
      <c r="F2720" s="211" t="s">
        <v>942</v>
      </c>
      <c r="G2720" s="235"/>
      <c r="H2720" s="145"/>
      <c r="I2720" s="221"/>
      <c r="J2720" s="57"/>
      <c r="K2720" s="57"/>
      <c r="L2720" s="57"/>
      <c r="M2720" s="144"/>
      <c r="N2720" s="324"/>
      <c r="O2720" s="325"/>
      <c r="P2720" s="146"/>
      <c r="Q2720" s="146"/>
      <c r="R2720" s="146"/>
      <c r="S2720" s="146"/>
      <c r="T2720" s="146"/>
      <c r="U2720" s="146"/>
      <c r="V2720" s="146"/>
      <c r="W2720" s="146"/>
      <c r="X2720" s="146"/>
      <c r="Y2720" s="59"/>
      <c r="Z2720" s="123"/>
      <c r="AA2720" s="123"/>
      <c r="AB2720" s="146"/>
      <c r="AC2720" s="146"/>
      <c r="AD2720" s="146"/>
      <c r="AE2720" s="146"/>
      <c r="AF2720" s="146"/>
      <c r="AG2720" s="146"/>
      <c r="AH2720" s="146"/>
      <c r="AI2720" s="146"/>
      <c r="AJ2720" s="59"/>
      <c r="AK2720" s="123"/>
      <c r="AL2720" s="123"/>
      <c r="AM2720" s="146"/>
      <c r="AN2720" s="146"/>
      <c r="AO2720" s="146"/>
      <c r="AP2720" s="146"/>
      <c r="AQ2720" s="146"/>
      <c r="AR2720" s="146"/>
      <c r="AS2720" s="146"/>
      <c r="AT2720" s="146"/>
      <c r="AU2720" s="146"/>
      <c r="AV2720" s="146"/>
      <c r="AW2720" s="58"/>
      <c r="AX2720" s="123"/>
      <c r="AY2720" s="59"/>
      <c r="AZ2720" s="147"/>
      <c r="BA2720" s="148"/>
      <c r="BB2720" s="143"/>
      <c r="BC2720" s="143"/>
      <c r="BD2720" s="41">
        <v>5</v>
      </c>
      <c r="BE2720" s="52">
        <v>51</v>
      </c>
      <c r="BF2720" s="62">
        <v>5112</v>
      </c>
      <c r="BG2720" s="284"/>
    </row>
    <row r="2721" spans="1:59" s="63" customFormat="1" ht="12.75" x14ac:dyDescent="0.2">
      <c r="A2721" s="196">
        <v>5</v>
      </c>
      <c r="B2721" s="197" t="s">
        <v>938</v>
      </c>
      <c r="C2721" s="208">
        <v>51</v>
      </c>
      <c r="D2721" s="209" t="s">
        <v>939</v>
      </c>
      <c r="E2721" s="210">
        <v>5112</v>
      </c>
      <c r="F2721" s="211" t="s">
        <v>942</v>
      </c>
      <c r="G2721" s="230"/>
      <c r="H2721" s="56"/>
      <c r="I2721" s="221"/>
      <c r="J2721" s="57"/>
      <c r="K2721" s="57"/>
      <c r="L2721" s="57"/>
      <c r="M2721" s="55"/>
      <c r="N2721" s="303"/>
      <c r="O2721" s="245"/>
      <c r="P2721" s="122"/>
      <c r="Q2721" s="58"/>
      <c r="R2721" s="58"/>
      <c r="S2721" s="58"/>
      <c r="T2721" s="58"/>
      <c r="U2721" s="58"/>
      <c r="V2721" s="58"/>
      <c r="W2721" s="58"/>
      <c r="X2721" s="58"/>
      <c r="Y2721" s="59"/>
      <c r="Z2721" s="59"/>
      <c r="AA2721" s="59"/>
      <c r="AB2721" s="58"/>
      <c r="AC2721" s="58"/>
      <c r="AD2721" s="58"/>
      <c r="AE2721" s="58"/>
      <c r="AF2721" s="58"/>
      <c r="AG2721" s="58"/>
      <c r="AH2721" s="58"/>
      <c r="AI2721" s="58"/>
      <c r="AJ2721" s="59"/>
      <c r="AK2721" s="59"/>
      <c r="AL2721" s="59"/>
      <c r="AM2721" s="58"/>
      <c r="AN2721" s="58"/>
      <c r="AO2721" s="58"/>
      <c r="AP2721" s="58"/>
      <c r="AQ2721" s="58"/>
      <c r="AR2721" s="58"/>
      <c r="AS2721" s="58"/>
      <c r="AT2721" s="58"/>
      <c r="AU2721" s="58"/>
      <c r="AV2721" s="58"/>
      <c r="AW2721" s="58"/>
      <c r="AX2721" s="59"/>
      <c r="AY2721" s="59"/>
      <c r="AZ2721" s="60"/>
      <c r="BA2721" s="61"/>
      <c r="BB2721" s="54"/>
      <c r="BC2721" s="54"/>
      <c r="BD2721" s="41">
        <v>5</v>
      </c>
      <c r="BE2721" s="52">
        <v>51</v>
      </c>
      <c r="BF2721" s="62">
        <v>5112</v>
      </c>
      <c r="BG2721" s="274"/>
    </row>
    <row r="2722" spans="1:59" s="63" customFormat="1" ht="12.75" x14ac:dyDescent="0.2">
      <c r="A2722" s="196">
        <v>5</v>
      </c>
      <c r="B2722" s="197" t="s">
        <v>938</v>
      </c>
      <c r="C2722" s="208">
        <v>51</v>
      </c>
      <c r="D2722" s="209" t="s">
        <v>939</v>
      </c>
      <c r="E2722" s="210">
        <v>5112</v>
      </c>
      <c r="F2722" s="211" t="s">
        <v>942</v>
      </c>
      <c r="G2722" s="231" t="s">
        <v>669</v>
      </c>
      <c r="H2722" s="65"/>
      <c r="I2722" s="222"/>
      <c r="J2722" s="66"/>
      <c r="K2722" s="66"/>
      <c r="L2722" s="66"/>
      <c r="M2722" s="64"/>
      <c r="N2722" s="308"/>
      <c r="O2722" s="309"/>
      <c r="P2722" s="127"/>
      <c r="Q2722" s="67"/>
      <c r="R2722" s="67"/>
      <c r="S2722" s="67"/>
      <c r="T2722" s="67"/>
      <c r="U2722" s="67"/>
      <c r="V2722" s="67"/>
      <c r="W2722" s="67"/>
      <c r="X2722" s="67"/>
      <c r="Y2722" s="68"/>
      <c r="Z2722" s="68"/>
      <c r="AA2722" s="68"/>
      <c r="AB2722" s="67"/>
      <c r="AC2722" s="67"/>
      <c r="AD2722" s="67"/>
      <c r="AE2722" s="67"/>
      <c r="AF2722" s="67"/>
      <c r="AG2722" s="67"/>
      <c r="AH2722" s="67"/>
      <c r="AI2722" s="67"/>
      <c r="AJ2722" s="68"/>
      <c r="AK2722" s="68"/>
      <c r="AL2722" s="68"/>
      <c r="AM2722" s="67"/>
      <c r="AN2722" s="67"/>
      <c r="AO2722" s="67"/>
      <c r="AP2722" s="67"/>
      <c r="AQ2722" s="67"/>
      <c r="AR2722" s="67"/>
      <c r="AS2722" s="67"/>
      <c r="AT2722" s="67"/>
      <c r="AU2722" s="67"/>
      <c r="AV2722" s="67"/>
      <c r="AW2722" s="67"/>
      <c r="AX2722" s="68"/>
      <c r="AY2722" s="68"/>
      <c r="AZ2722" s="69"/>
      <c r="BA2722" s="70"/>
      <c r="BB2722" s="71"/>
      <c r="BC2722" s="54"/>
      <c r="BD2722" s="41">
        <v>5</v>
      </c>
      <c r="BE2722" s="52">
        <v>51</v>
      </c>
      <c r="BF2722" s="62">
        <v>5112</v>
      </c>
      <c r="BG2722" s="275"/>
    </row>
    <row r="2723" spans="1:59" s="63" customFormat="1" ht="12.75" x14ac:dyDescent="0.2">
      <c r="A2723" s="196">
        <v>5</v>
      </c>
      <c r="B2723" s="197" t="s">
        <v>938</v>
      </c>
      <c r="C2723" s="208">
        <v>51</v>
      </c>
      <c r="D2723" s="209" t="s">
        <v>939</v>
      </c>
      <c r="E2723" s="210">
        <v>5112</v>
      </c>
      <c r="F2723" s="211" t="s">
        <v>942</v>
      </c>
      <c r="G2723" s="231" t="s">
        <v>669</v>
      </c>
      <c r="H2723" s="72" t="s">
        <v>47</v>
      </c>
      <c r="I2723" s="223"/>
      <c r="J2723" s="73"/>
      <c r="K2723" s="73"/>
      <c r="L2723" s="73"/>
      <c r="M2723" s="74"/>
      <c r="N2723" s="247"/>
      <c r="O2723" s="306"/>
      <c r="P2723" s="105"/>
      <c r="Q2723" s="75"/>
      <c r="R2723" s="75"/>
      <c r="S2723" s="75"/>
      <c r="T2723" s="75"/>
      <c r="U2723" s="75"/>
      <c r="V2723" s="75"/>
      <c r="W2723" s="75"/>
      <c r="X2723" s="75"/>
      <c r="Y2723" s="76" t="str">
        <f>IF(ISNUMBER(VLOOKUP(Y2725,P$7:W$7,MATCH(Y2725,P$7:W$7))),VLOOKUP(Y2725,P$7:W$7,MATCH(Y2725,P$7:W$7)),IF(N2727=0,"No Data",IF(Y2725&gt;0,"&lt;100",0)))</f>
        <v>No Data</v>
      </c>
      <c r="Z2723" s="77" t="str">
        <f>IF(ISNUMBER(VLOOKUP(Z2727,P$7:W$7,MATCH(Z2727,P$7:W$7))),VLOOKUP(Z2727,P$7:W$7,MATCH(Z2727,P$7:W$7)),IF(N2727=0,"No Data",IF(Z2727&gt;0,"&lt;100",0)))</f>
        <v>No Data</v>
      </c>
      <c r="AA2723" s="78">
        <v>0</v>
      </c>
      <c r="AB2723" s="75"/>
      <c r="AC2723" s="75"/>
      <c r="AD2723" s="75"/>
      <c r="AE2723" s="75"/>
      <c r="AF2723" s="75"/>
      <c r="AG2723" s="75"/>
      <c r="AH2723" s="75"/>
      <c r="AI2723" s="75"/>
      <c r="AJ2723" s="76" t="str">
        <f>IF(ISNUMBER(VLOOKUP(AJ2725,AB$7:AH$7,MATCH(AJ2725,AB$7:AH$7))),VLOOKUP(AJ2725,AB$7:AH$7,MATCH(AJ2725,AB$7:AH$7)),IF(N2727=0,"No Data",IF(AJ2725&gt;0,"&lt;50",0)))</f>
        <v>No Data</v>
      </c>
      <c r="AK2723" s="77" t="str">
        <f>IF(ISNUMBER(VLOOKUP(AK2727,AB$7:AH$7,MATCH(AK2727,AB$7:AH$7))),VLOOKUP(AK2727,AB$7:AH$7,MATCH(AK2727,AB$7:AH$7)),IF(N2727=0,"No Data",IF(AK2727&gt;0,"&lt;50",0)))</f>
        <v>No Data</v>
      </c>
      <c r="AL2723" s="78">
        <v>0</v>
      </c>
      <c r="AM2723" s="75"/>
      <c r="AN2723" s="75"/>
      <c r="AO2723" s="75"/>
      <c r="AP2723" s="75"/>
      <c r="AQ2723" s="75"/>
      <c r="AR2723" s="75"/>
      <c r="AS2723" s="75"/>
      <c r="AT2723" s="75"/>
      <c r="AU2723" s="75"/>
      <c r="AV2723" s="75"/>
      <c r="AW2723" s="76" t="str">
        <f>IF(ISNUMBER(VLOOKUP(AW2725,AM$7:AU$7,MATCH(AW2725,AM$7:AU$7))),VLOOKUP(AW2725,AM$7:AU$7,MATCH(AW2725,AM$7:AU$7)),IF(N2727=0,"No Data",IF(AW2725&gt;0,"&lt;10",0)))</f>
        <v>No Data</v>
      </c>
      <c r="AX2723" s="77" t="str">
        <f>IF(ISNUMBER(VLOOKUP(AX2727,AM$7:AU$7,MATCH(AX2727,AM$7:AU$7))),VLOOKUP(AX2727,AM$7:AU$7,MATCH(AX2727,AM$7:AU$7)),IF(N2727=0,"No Data",IF(AX2727&gt;0,"&lt;10",0)))</f>
        <v>No Data</v>
      </c>
      <c r="AY2723" s="78">
        <v>0</v>
      </c>
      <c r="AZ2723" s="79"/>
      <c r="BA2723" s="80" t="s">
        <v>943</v>
      </c>
      <c r="BB2723" s="71"/>
      <c r="BC2723" s="54"/>
      <c r="BD2723" s="41">
        <v>5</v>
      </c>
      <c r="BE2723" s="52">
        <v>51</v>
      </c>
      <c r="BF2723" s="62">
        <v>5112</v>
      </c>
      <c r="BG2723" s="276" t="s">
        <v>47</v>
      </c>
    </row>
    <row r="2724" spans="1:59" s="63" customFormat="1" ht="12.75" x14ac:dyDescent="0.2">
      <c r="A2724" s="196">
        <v>5</v>
      </c>
      <c r="B2724" s="197" t="s">
        <v>938</v>
      </c>
      <c r="C2724" s="208">
        <v>51</v>
      </c>
      <c r="D2724" s="209" t="s">
        <v>939</v>
      </c>
      <c r="E2724" s="210">
        <v>5112</v>
      </c>
      <c r="F2724" s="211" t="s">
        <v>942</v>
      </c>
      <c r="G2724" s="231" t="s">
        <v>669</v>
      </c>
      <c r="H2724" s="81" t="s">
        <v>48</v>
      </c>
      <c r="I2724" s="223"/>
      <c r="J2724" s="73"/>
      <c r="K2724" s="73"/>
      <c r="L2724" s="73"/>
      <c r="M2724" s="74"/>
      <c r="N2724" s="247"/>
      <c r="O2724" s="306"/>
      <c r="P2724" s="105"/>
      <c r="Q2724" s="75"/>
      <c r="R2724" s="75"/>
      <c r="S2724" s="75"/>
      <c r="T2724" s="75"/>
      <c r="U2724" s="75"/>
      <c r="V2724" s="75"/>
      <c r="W2724" s="75"/>
      <c r="X2724" s="75"/>
      <c r="Y2724" s="82">
        <f>MIN(X2728:X2730)</f>
        <v>0</v>
      </c>
      <c r="Z2724" s="83"/>
      <c r="AA2724" s="83"/>
      <c r="AB2724" s="75"/>
      <c r="AC2724" s="75"/>
      <c r="AD2724" s="75"/>
      <c r="AE2724" s="75"/>
      <c r="AF2724" s="75"/>
      <c r="AG2724" s="75"/>
      <c r="AH2724" s="75"/>
      <c r="AI2724" s="75"/>
      <c r="AJ2724" s="82">
        <f>MIN(AI2728:AI2730)</f>
        <v>0</v>
      </c>
      <c r="AK2724" s="83"/>
      <c r="AL2724" s="83"/>
      <c r="AM2724" s="75"/>
      <c r="AN2724" s="75"/>
      <c r="AO2724" s="75"/>
      <c r="AP2724" s="75"/>
      <c r="AQ2724" s="75"/>
      <c r="AR2724" s="75"/>
      <c r="AS2724" s="75"/>
      <c r="AT2724" s="75"/>
      <c r="AU2724" s="75"/>
      <c r="AV2724" s="75"/>
      <c r="AW2724" s="82">
        <f>MIN(AV2728:AV2730)</f>
        <v>0</v>
      </c>
      <c r="AX2724" s="83"/>
      <c r="AY2724" s="83"/>
      <c r="AZ2724" s="79"/>
      <c r="BA2724" s="80"/>
      <c r="BB2724" s="71"/>
      <c r="BC2724" s="54"/>
      <c r="BD2724" s="41">
        <v>5</v>
      </c>
      <c r="BE2724" s="52">
        <v>51</v>
      </c>
      <c r="BF2724" s="62">
        <v>5112</v>
      </c>
      <c r="BG2724" s="278" t="s">
        <v>48</v>
      </c>
    </row>
    <row r="2725" spans="1:59" s="63" customFormat="1" ht="12.75" x14ac:dyDescent="0.2">
      <c r="A2725" s="196">
        <v>5</v>
      </c>
      <c r="B2725" s="197" t="s">
        <v>938</v>
      </c>
      <c r="C2725" s="208">
        <v>51</v>
      </c>
      <c r="D2725" s="209" t="s">
        <v>939</v>
      </c>
      <c r="E2725" s="210">
        <v>5112</v>
      </c>
      <c r="F2725" s="211" t="s">
        <v>942</v>
      </c>
      <c r="G2725" s="231" t="s">
        <v>669</v>
      </c>
      <c r="H2725" s="81" t="s">
        <v>49</v>
      </c>
      <c r="I2725" s="223"/>
      <c r="J2725" s="73"/>
      <c r="K2725" s="73"/>
      <c r="L2725" s="73"/>
      <c r="M2725" s="74"/>
      <c r="N2725" s="247"/>
      <c r="O2725" s="306"/>
      <c r="P2725" s="105"/>
      <c r="Q2725" s="75"/>
      <c r="R2725" s="75"/>
      <c r="S2725" s="75"/>
      <c r="T2725" s="75"/>
      <c r="U2725" s="75"/>
      <c r="V2725" s="75"/>
      <c r="W2725" s="75"/>
      <c r="X2725" s="75"/>
      <c r="Y2725" s="84">
        <f>IF(ISNUMBER(AVERAGE(X2728:X2730)),AVERAGE(X2728:X2730),0)</f>
        <v>0</v>
      </c>
      <c r="Z2725" s="83"/>
      <c r="AA2725" s="83"/>
      <c r="AB2725" s="75"/>
      <c r="AC2725" s="75"/>
      <c r="AD2725" s="75"/>
      <c r="AE2725" s="75"/>
      <c r="AF2725" s="75"/>
      <c r="AG2725" s="75"/>
      <c r="AH2725" s="75"/>
      <c r="AI2725" s="75"/>
      <c r="AJ2725" s="84">
        <f>IF(ISNUMBER(AVERAGE(AI2728:AI2730)),AVERAGE(AI2728:AI2730),0)</f>
        <v>0</v>
      </c>
      <c r="AK2725" s="83"/>
      <c r="AL2725" s="83"/>
      <c r="AM2725" s="75"/>
      <c r="AN2725" s="75"/>
      <c r="AO2725" s="75"/>
      <c r="AP2725" s="75"/>
      <c r="AQ2725" s="75"/>
      <c r="AR2725" s="75"/>
      <c r="AS2725" s="75"/>
      <c r="AT2725" s="75"/>
      <c r="AU2725" s="75"/>
      <c r="AV2725" s="75"/>
      <c r="AW2725" s="84">
        <f>IF(ISNUMBER(AVERAGE(AV2728:AV2730)),AVERAGE(AV2728:AV2730),0)</f>
        <v>0</v>
      </c>
      <c r="AX2725" s="83"/>
      <c r="AY2725" s="83"/>
      <c r="AZ2725" s="79"/>
      <c r="BA2725" s="80"/>
      <c r="BB2725" s="71"/>
      <c r="BC2725" s="54"/>
      <c r="BD2725" s="41">
        <v>5</v>
      </c>
      <c r="BE2725" s="52">
        <v>51</v>
      </c>
      <c r="BF2725" s="62">
        <v>5112</v>
      </c>
      <c r="BG2725" s="278" t="s">
        <v>49</v>
      </c>
    </row>
    <row r="2726" spans="1:59" s="63" customFormat="1" ht="12.75" x14ac:dyDescent="0.2">
      <c r="A2726" s="196">
        <v>5</v>
      </c>
      <c r="B2726" s="197" t="s">
        <v>938</v>
      </c>
      <c r="C2726" s="208">
        <v>51</v>
      </c>
      <c r="D2726" s="209" t="s">
        <v>939</v>
      </c>
      <c r="E2726" s="210">
        <v>5112</v>
      </c>
      <c r="F2726" s="211" t="s">
        <v>942</v>
      </c>
      <c r="G2726" s="231" t="s">
        <v>669</v>
      </c>
      <c r="H2726" s="81" t="s">
        <v>50</v>
      </c>
      <c r="I2726" s="223"/>
      <c r="J2726" s="73"/>
      <c r="K2726" s="73"/>
      <c r="L2726" s="73"/>
      <c r="M2726" s="74"/>
      <c r="N2726" s="247"/>
      <c r="O2726" s="306"/>
      <c r="P2726" s="105"/>
      <c r="Q2726" s="75"/>
      <c r="R2726" s="75"/>
      <c r="S2726" s="75"/>
      <c r="T2726" s="75"/>
      <c r="U2726" s="75"/>
      <c r="V2726" s="75"/>
      <c r="W2726" s="75"/>
      <c r="X2726" s="75"/>
      <c r="Y2726" s="84">
        <f>MAX(X2728:X2730)</f>
        <v>0</v>
      </c>
      <c r="Z2726" s="83"/>
      <c r="AA2726" s="83"/>
      <c r="AB2726" s="75"/>
      <c r="AC2726" s="75"/>
      <c r="AD2726" s="75"/>
      <c r="AE2726" s="75"/>
      <c r="AF2726" s="75"/>
      <c r="AG2726" s="75"/>
      <c r="AH2726" s="75"/>
      <c r="AI2726" s="75"/>
      <c r="AJ2726" s="84">
        <f>MAX(AI2728:AI2730)</f>
        <v>0</v>
      </c>
      <c r="AK2726" s="83"/>
      <c r="AL2726" s="83"/>
      <c r="AM2726" s="75"/>
      <c r="AN2726" s="75"/>
      <c r="AO2726" s="75"/>
      <c r="AP2726" s="75"/>
      <c r="AQ2726" s="75"/>
      <c r="AR2726" s="75"/>
      <c r="AS2726" s="75"/>
      <c r="AT2726" s="75"/>
      <c r="AU2726" s="75"/>
      <c r="AV2726" s="75"/>
      <c r="AW2726" s="84">
        <f>MAX(AV2728:AV2730)</f>
        <v>0</v>
      </c>
      <c r="AX2726" s="83"/>
      <c r="AY2726" s="83"/>
      <c r="AZ2726" s="79"/>
      <c r="BA2726" s="80"/>
      <c r="BB2726" s="71"/>
      <c r="BC2726" s="54"/>
      <c r="BD2726" s="41">
        <v>5</v>
      </c>
      <c r="BE2726" s="52">
        <v>51</v>
      </c>
      <c r="BF2726" s="62">
        <v>5112</v>
      </c>
      <c r="BG2726" s="278" t="s">
        <v>50</v>
      </c>
    </row>
    <row r="2727" spans="1:59" s="63" customFormat="1" ht="12.75" x14ac:dyDescent="0.2">
      <c r="A2727" s="196">
        <v>5</v>
      </c>
      <c r="B2727" s="197" t="s">
        <v>938</v>
      </c>
      <c r="C2727" s="208">
        <v>51</v>
      </c>
      <c r="D2727" s="209" t="s">
        <v>939</v>
      </c>
      <c r="E2727" s="210">
        <v>5112</v>
      </c>
      <c r="F2727" s="211" t="s">
        <v>942</v>
      </c>
      <c r="G2727" s="231" t="s">
        <v>669</v>
      </c>
      <c r="H2727" s="85" t="s">
        <v>51</v>
      </c>
      <c r="I2727" s="223"/>
      <c r="J2727" s="73"/>
      <c r="K2727" s="73"/>
      <c r="L2727" s="73"/>
      <c r="M2727" s="74"/>
      <c r="N2727" s="248">
        <f>SUM(N2728:N2729)</f>
        <v>0</v>
      </c>
      <c r="O2727" s="293">
        <f>SUM(O2728:O2729)</f>
        <v>0</v>
      </c>
      <c r="P2727" s="292"/>
      <c r="Q2727" s="87"/>
      <c r="R2727" s="87"/>
      <c r="S2727" s="87"/>
      <c r="T2727" s="87"/>
      <c r="U2727" s="87"/>
      <c r="V2727" s="87"/>
      <c r="W2727" s="87"/>
      <c r="X2727" s="87"/>
      <c r="Y2727" s="88"/>
      <c r="Z2727" s="86">
        <f>SUM(Z2728:Z2729)</f>
        <v>0</v>
      </c>
      <c r="AA2727" s="88"/>
      <c r="AB2727" s="87"/>
      <c r="AC2727" s="87"/>
      <c r="AD2727" s="87"/>
      <c r="AE2727" s="87"/>
      <c r="AF2727" s="87"/>
      <c r="AG2727" s="87"/>
      <c r="AH2727" s="87"/>
      <c r="AI2727" s="87"/>
      <c r="AJ2727" s="88"/>
      <c r="AK2727" s="86">
        <f>SUM(AK2728:AK2729)</f>
        <v>0</v>
      </c>
      <c r="AL2727" s="88"/>
      <c r="AM2727" s="87"/>
      <c r="AN2727" s="87"/>
      <c r="AO2727" s="87"/>
      <c r="AP2727" s="87"/>
      <c r="AQ2727" s="87"/>
      <c r="AR2727" s="87"/>
      <c r="AS2727" s="87"/>
      <c r="AT2727" s="87"/>
      <c r="AU2727" s="87"/>
      <c r="AV2727" s="87"/>
      <c r="AW2727" s="88"/>
      <c r="AX2727" s="86">
        <f>SUM(AX2728:AX2729)</f>
        <v>0</v>
      </c>
      <c r="AY2727" s="88"/>
      <c r="AZ2727" s="79"/>
      <c r="BA2727" s="80"/>
      <c r="BB2727" s="71"/>
      <c r="BC2727" s="54"/>
      <c r="BD2727" s="41">
        <v>5</v>
      </c>
      <c r="BE2727" s="52">
        <v>51</v>
      </c>
      <c r="BF2727" s="62">
        <v>5112</v>
      </c>
      <c r="BG2727" s="279" t="s">
        <v>51</v>
      </c>
    </row>
    <row r="2728" spans="1:59" s="63" customFormat="1" ht="12.75" x14ac:dyDescent="0.2">
      <c r="A2728" s="196">
        <v>5</v>
      </c>
      <c r="B2728" s="197" t="s">
        <v>938</v>
      </c>
      <c r="C2728" s="208">
        <v>51</v>
      </c>
      <c r="D2728" s="209" t="s">
        <v>939</v>
      </c>
      <c r="E2728" s="210">
        <v>5112</v>
      </c>
      <c r="F2728" s="211" t="s">
        <v>942</v>
      </c>
      <c r="G2728" s="231" t="s">
        <v>669</v>
      </c>
      <c r="H2728" s="89" t="s">
        <v>52</v>
      </c>
      <c r="I2728" s="90" t="s">
        <v>1324</v>
      </c>
      <c r="J2728" s="90"/>
      <c r="K2728" s="90"/>
      <c r="L2728" s="90"/>
      <c r="M2728" s="91"/>
      <c r="N2728" s="247"/>
      <c r="O2728" s="306"/>
      <c r="P2728" s="104"/>
      <c r="Q2728" s="92"/>
      <c r="R2728" s="92"/>
      <c r="S2728" s="92"/>
      <c r="T2728" s="92"/>
      <c r="U2728" s="92"/>
      <c r="V2728" s="92"/>
      <c r="W2728" s="92"/>
      <c r="X2728" s="75"/>
      <c r="Y2728" s="83"/>
      <c r="Z2728" s="83"/>
      <c r="AA2728" s="83"/>
      <c r="AB2728" s="92"/>
      <c r="AC2728" s="92"/>
      <c r="AD2728" s="92"/>
      <c r="AE2728" s="92"/>
      <c r="AF2728" s="92"/>
      <c r="AG2728" s="92"/>
      <c r="AH2728" s="92"/>
      <c r="AI2728" s="75"/>
      <c r="AJ2728" s="83"/>
      <c r="AK2728" s="83"/>
      <c r="AL2728" s="83"/>
      <c r="AM2728" s="92"/>
      <c r="AN2728" s="92"/>
      <c r="AO2728" s="92"/>
      <c r="AP2728" s="92"/>
      <c r="AQ2728" s="92"/>
      <c r="AR2728" s="92"/>
      <c r="AS2728" s="92"/>
      <c r="AT2728" s="92"/>
      <c r="AU2728" s="92"/>
      <c r="AV2728" s="75"/>
      <c r="AW2728" s="75"/>
      <c r="AX2728" s="83"/>
      <c r="AY2728" s="83"/>
      <c r="AZ2728" s="93"/>
      <c r="BA2728" s="94" t="s">
        <v>105</v>
      </c>
      <c r="BB2728" s="71"/>
      <c r="BC2728" s="54"/>
      <c r="BD2728" s="41">
        <v>5</v>
      </c>
      <c r="BE2728" s="52">
        <v>51</v>
      </c>
      <c r="BF2728" s="62">
        <v>5112</v>
      </c>
      <c r="BG2728" s="280" t="s">
        <v>52</v>
      </c>
    </row>
    <row r="2729" spans="1:59" s="63" customFormat="1" ht="12.75" x14ac:dyDescent="0.2">
      <c r="A2729" s="196">
        <v>5</v>
      </c>
      <c r="B2729" s="197" t="s">
        <v>938</v>
      </c>
      <c r="C2729" s="208">
        <v>51</v>
      </c>
      <c r="D2729" s="209" t="s">
        <v>939</v>
      </c>
      <c r="E2729" s="210">
        <v>5112</v>
      </c>
      <c r="F2729" s="211" t="s">
        <v>942</v>
      </c>
      <c r="G2729" s="231" t="s">
        <v>669</v>
      </c>
      <c r="H2729" s="89"/>
      <c r="I2729" s="219"/>
      <c r="J2729" s="90"/>
      <c r="K2729" s="90"/>
      <c r="L2729" s="90"/>
      <c r="M2729" s="91"/>
      <c r="N2729" s="247"/>
      <c r="O2729" s="306"/>
      <c r="P2729" s="104"/>
      <c r="Q2729" s="92"/>
      <c r="R2729" s="92"/>
      <c r="S2729" s="92"/>
      <c r="T2729" s="92"/>
      <c r="U2729" s="92"/>
      <c r="V2729" s="92"/>
      <c r="W2729" s="92"/>
      <c r="X2729" s="75"/>
      <c r="Y2729" s="83"/>
      <c r="Z2729" s="83"/>
      <c r="AA2729" s="83"/>
      <c r="AB2729" s="92"/>
      <c r="AC2729" s="92"/>
      <c r="AD2729" s="92"/>
      <c r="AE2729" s="92"/>
      <c r="AF2729" s="92"/>
      <c r="AG2729" s="92"/>
      <c r="AH2729" s="92"/>
      <c r="AI2729" s="75"/>
      <c r="AJ2729" s="83"/>
      <c r="AK2729" s="83"/>
      <c r="AL2729" s="83"/>
      <c r="AM2729" s="92"/>
      <c r="AN2729" s="92"/>
      <c r="AO2729" s="92"/>
      <c r="AP2729" s="92"/>
      <c r="AQ2729" s="92"/>
      <c r="AR2729" s="92"/>
      <c r="AS2729" s="92"/>
      <c r="AT2729" s="92"/>
      <c r="AU2729" s="92"/>
      <c r="AV2729" s="75"/>
      <c r="AW2729" s="75"/>
      <c r="AX2729" s="83"/>
      <c r="AY2729" s="83"/>
      <c r="AZ2729" s="93"/>
      <c r="BA2729" s="94"/>
      <c r="BB2729" s="71"/>
      <c r="BC2729" s="54"/>
      <c r="BD2729" s="41">
        <v>5</v>
      </c>
      <c r="BE2729" s="52">
        <v>51</v>
      </c>
      <c r="BF2729" s="62">
        <v>5112</v>
      </c>
      <c r="BG2729" s="280" t="s">
        <v>52</v>
      </c>
    </row>
    <row r="2730" spans="1:59" s="63" customFormat="1" ht="12.75" x14ac:dyDescent="0.2">
      <c r="A2730" s="196">
        <v>5</v>
      </c>
      <c r="B2730" s="197" t="s">
        <v>938</v>
      </c>
      <c r="C2730" s="208">
        <v>51</v>
      </c>
      <c r="D2730" s="209" t="s">
        <v>939</v>
      </c>
      <c r="E2730" s="210">
        <v>5112</v>
      </c>
      <c r="F2730" s="211" t="s">
        <v>942</v>
      </c>
      <c r="G2730" s="231" t="s">
        <v>669</v>
      </c>
      <c r="H2730" s="89"/>
      <c r="I2730" s="219"/>
      <c r="J2730" s="90"/>
      <c r="K2730" s="90"/>
      <c r="L2730" s="90"/>
      <c r="M2730" s="91"/>
      <c r="N2730" s="247"/>
      <c r="O2730" s="306"/>
      <c r="P2730" s="104"/>
      <c r="Q2730" s="92"/>
      <c r="R2730" s="92"/>
      <c r="S2730" s="92"/>
      <c r="T2730" s="92"/>
      <c r="U2730" s="92"/>
      <c r="V2730" s="92"/>
      <c r="W2730" s="92"/>
      <c r="X2730" s="75"/>
      <c r="Y2730" s="83"/>
      <c r="Z2730" s="83"/>
      <c r="AA2730" s="83"/>
      <c r="AB2730" s="92"/>
      <c r="AC2730" s="92"/>
      <c r="AD2730" s="92"/>
      <c r="AE2730" s="92"/>
      <c r="AF2730" s="92"/>
      <c r="AG2730" s="92"/>
      <c r="AH2730" s="92"/>
      <c r="AI2730" s="75"/>
      <c r="AJ2730" s="83"/>
      <c r="AK2730" s="83"/>
      <c r="AL2730" s="83"/>
      <c r="AM2730" s="92"/>
      <c r="AN2730" s="92"/>
      <c r="AO2730" s="92"/>
      <c r="AP2730" s="92"/>
      <c r="AQ2730" s="92"/>
      <c r="AR2730" s="92"/>
      <c r="AS2730" s="92"/>
      <c r="AT2730" s="92"/>
      <c r="AU2730" s="92"/>
      <c r="AV2730" s="75"/>
      <c r="AW2730" s="75"/>
      <c r="AX2730" s="83"/>
      <c r="AY2730" s="83"/>
      <c r="AZ2730" s="93"/>
      <c r="BA2730" s="94"/>
      <c r="BB2730" s="71"/>
      <c r="BC2730" s="54"/>
      <c r="BD2730" s="41">
        <v>5</v>
      </c>
      <c r="BE2730" s="52">
        <v>51</v>
      </c>
      <c r="BF2730" s="62">
        <v>5112</v>
      </c>
      <c r="BG2730" s="280" t="s">
        <v>52</v>
      </c>
    </row>
    <row r="2731" spans="1:59" s="63" customFormat="1" ht="12.75" x14ac:dyDescent="0.2">
      <c r="A2731" s="196">
        <v>5</v>
      </c>
      <c r="B2731" s="197" t="s">
        <v>938</v>
      </c>
      <c r="C2731" s="208">
        <v>51</v>
      </c>
      <c r="D2731" s="209" t="s">
        <v>939</v>
      </c>
      <c r="E2731" s="210">
        <v>5112</v>
      </c>
      <c r="F2731" s="211" t="s">
        <v>942</v>
      </c>
      <c r="G2731" s="231" t="s">
        <v>669</v>
      </c>
      <c r="H2731" s="65"/>
      <c r="I2731" s="222"/>
      <c r="J2731" s="66"/>
      <c r="K2731" s="66"/>
      <c r="L2731" s="66"/>
      <c r="M2731" s="64"/>
      <c r="N2731" s="304"/>
      <c r="O2731" s="305"/>
      <c r="P2731" s="127"/>
      <c r="Q2731" s="67"/>
      <c r="R2731" s="67"/>
      <c r="S2731" s="67"/>
      <c r="T2731" s="67"/>
      <c r="U2731" s="67"/>
      <c r="V2731" s="67"/>
      <c r="W2731" s="67"/>
      <c r="X2731" s="67"/>
      <c r="Y2731" s="68"/>
      <c r="Z2731" s="68"/>
      <c r="AA2731" s="68"/>
      <c r="AB2731" s="67"/>
      <c r="AC2731" s="67"/>
      <c r="AD2731" s="67"/>
      <c r="AE2731" s="67"/>
      <c r="AF2731" s="67"/>
      <c r="AG2731" s="67"/>
      <c r="AH2731" s="67"/>
      <c r="AI2731" s="67"/>
      <c r="AJ2731" s="68"/>
      <c r="AK2731" s="68"/>
      <c r="AL2731" s="68"/>
      <c r="AM2731" s="67"/>
      <c r="AN2731" s="67"/>
      <c r="AO2731" s="67"/>
      <c r="AP2731" s="67"/>
      <c r="AQ2731" s="67"/>
      <c r="AR2731" s="67"/>
      <c r="AS2731" s="67"/>
      <c r="AT2731" s="67"/>
      <c r="AU2731" s="67"/>
      <c r="AV2731" s="67"/>
      <c r="AW2731" s="67"/>
      <c r="AX2731" s="68"/>
      <c r="AY2731" s="68"/>
      <c r="AZ2731" s="69"/>
      <c r="BA2731" s="70"/>
      <c r="BB2731" s="71"/>
      <c r="BC2731" s="54"/>
      <c r="BD2731" s="41"/>
      <c r="BE2731" s="52"/>
      <c r="BF2731" s="62"/>
      <c r="BG2731" s="275"/>
    </row>
    <row r="2732" spans="1:59" s="63" customFormat="1" ht="12.75" x14ac:dyDescent="0.2">
      <c r="A2732" s="196">
        <v>5</v>
      </c>
      <c r="B2732" s="197" t="s">
        <v>938</v>
      </c>
      <c r="C2732" s="208">
        <v>51</v>
      </c>
      <c r="D2732" s="209" t="s">
        <v>939</v>
      </c>
      <c r="E2732" s="210">
        <v>5112</v>
      </c>
      <c r="F2732" s="211" t="s">
        <v>942</v>
      </c>
      <c r="G2732" s="230"/>
      <c r="H2732" s="56"/>
      <c r="I2732" s="221"/>
      <c r="J2732" s="57"/>
      <c r="K2732" s="57"/>
      <c r="L2732" s="57"/>
      <c r="M2732" s="55"/>
      <c r="N2732" s="303"/>
      <c r="O2732" s="245"/>
      <c r="P2732" s="122"/>
      <c r="Q2732" s="58"/>
      <c r="R2732" s="58"/>
      <c r="S2732" s="58"/>
      <c r="T2732" s="58"/>
      <c r="U2732" s="58"/>
      <c r="V2732" s="58"/>
      <c r="W2732" s="58"/>
      <c r="X2732" s="58"/>
      <c r="Y2732" s="59"/>
      <c r="Z2732" s="59"/>
      <c r="AA2732" s="59"/>
      <c r="AB2732" s="58"/>
      <c r="AC2732" s="58"/>
      <c r="AD2732" s="58"/>
      <c r="AE2732" s="58"/>
      <c r="AF2732" s="58"/>
      <c r="AG2732" s="58"/>
      <c r="AH2732" s="58"/>
      <c r="AI2732" s="58"/>
      <c r="AJ2732" s="59"/>
      <c r="AK2732" s="59"/>
      <c r="AL2732" s="59"/>
      <c r="AM2732" s="58"/>
      <c r="AN2732" s="58"/>
      <c r="AO2732" s="58"/>
      <c r="AP2732" s="58"/>
      <c r="AQ2732" s="58"/>
      <c r="AR2732" s="58"/>
      <c r="AS2732" s="58"/>
      <c r="AT2732" s="58"/>
      <c r="AU2732" s="58"/>
      <c r="AV2732" s="58"/>
      <c r="AW2732" s="58"/>
      <c r="AX2732" s="59"/>
      <c r="AY2732" s="59"/>
      <c r="AZ2732" s="60"/>
      <c r="BA2732" s="61"/>
      <c r="BB2732" s="54"/>
      <c r="BC2732" s="54"/>
      <c r="BD2732" s="41">
        <v>5</v>
      </c>
      <c r="BE2732" s="52">
        <v>51</v>
      </c>
      <c r="BF2732" s="62">
        <v>5112</v>
      </c>
      <c r="BG2732" s="274"/>
    </row>
    <row r="2733" spans="1:59" s="63" customFormat="1" ht="12.75" x14ac:dyDescent="0.2">
      <c r="A2733" s="196">
        <v>5</v>
      </c>
      <c r="B2733" s="197" t="s">
        <v>938</v>
      </c>
      <c r="C2733" s="208">
        <v>51</v>
      </c>
      <c r="D2733" s="209" t="s">
        <v>939</v>
      </c>
      <c r="E2733" s="210">
        <v>5112</v>
      </c>
      <c r="F2733" s="211" t="s">
        <v>942</v>
      </c>
      <c r="G2733" s="231"/>
      <c r="H2733" s="65"/>
      <c r="I2733" s="222"/>
      <c r="J2733" s="66"/>
      <c r="K2733" s="66"/>
      <c r="L2733" s="66"/>
      <c r="M2733" s="64"/>
      <c r="N2733" s="304"/>
      <c r="O2733" s="305"/>
      <c r="P2733" s="127"/>
      <c r="Q2733" s="67"/>
      <c r="R2733" s="67"/>
      <c r="S2733" s="67"/>
      <c r="T2733" s="67"/>
      <c r="U2733" s="67"/>
      <c r="V2733" s="67"/>
      <c r="W2733" s="67"/>
      <c r="X2733" s="67"/>
      <c r="Y2733" s="68"/>
      <c r="Z2733" s="68"/>
      <c r="AA2733" s="68"/>
      <c r="AB2733" s="67"/>
      <c r="AC2733" s="67"/>
      <c r="AD2733" s="67"/>
      <c r="AE2733" s="67"/>
      <c r="AF2733" s="67"/>
      <c r="AG2733" s="67"/>
      <c r="AH2733" s="67"/>
      <c r="AI2733" s="67"/>
      <c r="AJ2733" s="68"/>
      <c r="AK2733" s="68"/>
      <c r="AL2733" s="68"/>
      <c r="AM2733" s="67"/>
      <c r="AN2733" s="67"/>
      <c r="AO2733" s="67"/>
      <c r="AP2733" s="67"/>
      <c r="AQ2733" s="67"/>
      <c r="AR2733" s="67"/>
      <c r="AS2733" s="67"/>
      <c r="AT2733" s="67"/>
      <c r="AU2733" s="67"/>
      <c r="AV2733" s="67"/>
      <c r="AW2733" s="67"/>
      <c r="AX2733" s="68"/>
      <c r="AY2733" s="68"/>
      <c r="AZ2733" s="69"/>
      <c r="BA2733" s="70"/>
      <c r="BB2733" s="71"/>
      <c r="BC2733" s="54"/>
      <c r="BD2733" s="41">
        <v>5</v>
      </c>
      <c r="BE2733" s="52">
        <v>51</v>
      </c>
      <c r="BF2733" s="62">
        <v>5112</v>
      </c>
      <c r="BG2733" s="275"/>
    </row>
    <row r="2734" spans="1:59" s="63" customFormat="1" ht="12.75" x14ac:dyDescent="0.2">
      <c r="A2734" s="196">
        <v>5</v>
      </c>
      <c r="B2734" s="197" t="s">
        <v>938</v>
      </c>
      <c r="C2734" s="208">
        <v>51</v>
      </c>
      <c r="D2734" s="209" t="s">
        <v>939</v>
      </c>
      <c r="E2734" s="210">
        <v>5112</v>
      </c>
      <c r="F2734" s="211" t="s">
        <v>942</v>
      </c>
      <c r="G2734" s="231" t="s">
        <v>729</v>
      </c>
      <c r="H2734" s="72" t="s">
        <v>1233</v>
      </c>
      <c r="I2734" s="223" t="s">
        <v>1247</v>
      </c>
      <c r="J2734" s="73"/>
      <c r="K2734" s="73"/>
      <c r="L2734" s="73"/>
      <c r="M2734" s="74"/>
      <c r="N2734" s="247"/>
      <c r="O2734" s="306"/>
      <c r="P2734" s="105"/>
      <c r="Q2734" s="75"/>
      <c r="R2734" s="75"/>
      <c r="S2734" s="75"/>
      <c r="T2734" s="75"/>
      <c r="U2734" s="75"/>
      <c r="V2734" s="75"/>
      <c r="W2734" s="75"/>
      <c r="X2734" s="75"/>
      <c r="Y2734" s="76" t="s">
        <v>1241</v>
      </c>
      <c r="Z2734" s="77" t="s">
        <v>1241</v>
      </c>
      <c r="AA2734" s="78">
        <f>AA$2542</f>
        <v>5000</v>
      </c>
      <c r="AB2734" s="75"/>
      <c r="AC2734" s="75"/>
      <c r="AD2734" s="75"/>
      <c r="AE2734" s="75"/>
      <c r="AF2734" s="75"/>
      <c r="AG2734" s="75"/>
      <c r="AH2734" s="75"/>
      <c r="AI2734" s="75"/>
      <c r="AJ2734" s="76" t="s">
        <v>1241</v>
      </c>
      <c r="AK2734" s="77" t="s">
        <v>1241</v>
      </c>
      <c r="AL2734" s="78">
        <f>AL$2542</f>
        <v>0</v>
      </c>
      <c r="AM2734" s="75"/>
      <c r="AN2734" s="75"/>
      <c r="AO2734" s="75"/>
      <c r="AP2734" s="75"/>
      <c r="AQ2734" s="75"/>
      <c r="AR2734" s="75"/>
      <c r="AS2734" s="75"/>
      <c r="AT2734" s="75"/>
      <c r="AU2734" s="75"/>
      <c r="AV2734" s="75"/>
      <c r="AW2734" s="76" t="s">
        <v>1241</v>
      </c>
      <c r="AX2734" s="77" t="s">
        <v>1241</v>
      </c>
      <c r="AY2734" s="78">
        <f>AY$2542</f>
        <v>250</v>
      </c>
      <c r="AZ2734" s="79"/>
      <c r="BA2734" s="80" t="str">
        <f>I2734</f>
        <v>&gt; see 4711, Thermal insulation</v>
      </c>
      <c r="BB2734" s="71"/>
      <c r="BC2734" s="54"/>
      <c r="BD2734" s="41"/>
      <c r="BE2734" s="52"/>
      <c r="BF2734" s="62"/>
      <c r="BG2734" s="276" t="str">
        <f>H2734</f>
        <v>Default Scenario (Link)</v>
      </c>
    </row>
    <row r="2735" spans="1:59" s="63" customFormat="1" ht="12.75" x14ac:dyDescent="0.2">
      <c r="A2735" s="196">
        <v>5</v>
      </c>
      <c r="B2735" s="197" t="s">
        <v>938</v>
      </c>
      <c r="C2735" s="208">
        <v>51</v>
      </c>
      <c r="D2735" s="209" t="s">
        <v>939</v>
      </c>
      <c r="E2735" s="210">
        <v>5112</v>
      </c>
      <c r="F2735" s="211" t="s">
        <v>942</v>
      </c>
      <c r="G2735" s="231"/>
      <c r="H2735" s="65"/>
      <c r="I2735" s="222"/>
      <c r="J2735" s="66"/>
      <c r="K2735" s="66"/>
      <c r="L2735" s="66"/>
      <c r="M2735" s="64"/>
      <c r="N2735" s="304"/>
      <c r="O2735" s="305"/>
      <c r="P2735" s="127"/>
      <c r="Q2735" s="67"/>
      <c r="R2735" s="67"/>
      <c r="S2735" s="67"/>
      <c r="T2735" s="67"/>
      <c r="U2735" s="67"/>
      <c r="V2735" s="67"/>
      <c r="W2735" s="67"/>
      <c r="X2735" s="67"/>
      <c r="Y2735" s="68"/>
      <c r="Z2735" s="68"/>
      <c r="AA2735" s="68"/>
      <c r="AB2735" s="67"/>
      <c r="AC2735" s="67"/>
      <c r="AD2735" s="67"/>
      <c r="AE2735" s="67"/>
      <c r="AF2735" s="67"/>
      <c r="AG2735" s="67"/>
      <c r="AH2735" s="67"/>
      <c r="AI2735" s="67"/>
      <c r="AJ2735" s="68"/>
      <c r="AK2735" s="68"/>
      <c r="AL2735" s="68"/>
      <c r="AM2735" s="67"/>
      <c r="AN2735" s="67"/>
      <c r="AO2735" s="67"/>
      <c r="AP2735" s="67"/>
      <c r="AQ2735" s="67"/>
      <c r="AR2735" s="67"/>
      <c r="AS2735" s="67"/>
      <c r="AT2735" s="67"/>
      <c r="AU2735" s="67"/>
      <c r="AV2735" s="67"/>
      <c r="AW2735" s="67"/>
      <c r="AX2735" s="68"/>
      <c r="AY2735" s="68"/>
      <c r="AZ2735" s="69"/>
      <c r="BA2735" s="70"/>
      <c r="BB2735" s="71"/>
      <c r="BC2735" s="54"/>
      <c r="BD2735" s="41">
        <v>5</v>
      </c>
      <c r="BE2735" s="52">
        <v>51</v>
      </c>
      <c r="BF2735" s="62">
        <v>5112</v>
      </c>
      <c r="BG2735" s="275"/>
    </row>
    <row r="2736" spans="1:59" s="63" customFormat="1" ht="12.75" x14ac:dyDescent="0.2">
      <c r="A2736" s="196">
        <v>5</v>
      </c>
      <c r="B2736" s="197" t="s">
        <v>938</v>
      </c>
      <c r="C2736" s="208">
        <v>51</v>
      </c>
      <c r="D2736" s="209" t="s">
        <v>939</v>
      </c>
      <c r="E2736" s="210">
        <v>5112</v>
      </c>
      <c r="F2736" s="211" t="s">
        <v>942</v>
      </c>
      <c r="G2736" s="230"/>
      <c r="H2736" s="56"/>
      <c r="I2736" s="221"/>
      <c r="J2736" s="57"/>
      <c r="K2736" s="57"/>
      <c r="L2736" s="57"/>
      <c r="M2736" s="55"/>
      <c r="N2736" s="303"/>
      <c r="O2736" s="245"/>
      <c r="P2736" s="122"/>
      <c r="Q2736" s="58"/>
      <c r="R2736" s="58"/>
      <c r="S2736" s="58"/>
      <c r="T2736" s="58"/>
      <c r="U2736" s="58"/>
      <c r="V2736" s="58"/>
      <c r="W2736" s="58"/>
      <c r="X2736" s="58"/>
      <c r="Y2736" s="59"/>
      <c r="Z2736" s="59"/>
      <c r="AA2736" s="59"/>
      <c r="AB2736" s="58"/>
      <c r="AC2736" s="58"/>
      <c r="AD2736" s="58"/>
      <c r="AE2736" s="58"/>
      <c r="AF2736" s="58"/>
      <c r="AG2736" s="58"/>
      <c r="AH2736" s="58"/>
      <c r="AI2736" s="58"/>
      <c r="AJ2736" s="59"/>
      <c r="AK2736" s="59"/>
      <c r="AL2736" s="59"/>
      <c r="AM2736" s="58"/>
      <c r="AN2736" s="58"/>
      <c r="AO2736" s="58"/>
      <c r="AP2736" s="58"/>
      <c r="AQ2736" s="58"/>
      <c r="AR2736" s="58"/>
      <c r="AS2736" s="58"/>
      <c r="AT2736" s="58"/>
      <c r="AU2736" s="58"/>
      <c r="AV2736" s="58"/>
      <c r="AW2736" s="58"/>
      <c r="AX2736" s="59"/>
      <c r="AY2736" s="59"/>
      <c r="AZ2736" s="60"/>
      <c r="BA2736" s="61"/>
      <c r="BB2736" s="54"/>
      <c r="BC2736" s="54"/>
      <c r="BD2736" s="41">
        <v>5</v>
      </c>
      <c r="BE2736" s="52">
        <v>51</v>
      </c>
      <c r="BF2736" s="62">
        <v>5112</v>
      </c>
      <c r="BG2736" s="274"/>
    </row>
    <row r="2737" spans="1:59" x14ac:dyDescent="0.25">
      <c r="A2737" s="196">
        <v>5</v>
      </c>
      <c r="B2737" s="197" t="s">
        <v>938</v>
      </c>
      <c r="C2737" s="208">
        <v>51</v>
      </c>
      <c r="D2737" s="209" t="s">
        <v>939</v>
      </c>
      <c r="E2737" s="212">
        <v>5113</v>
      </c>
      <c r="F2737" s="213" t="s">
        <v>944</v>
      </c>
      <c r="G2737" s="234"/>
      <c r="H2737" s="138"/>
      <c r="I2737" s="224"/>
      <c r="J2737" s="98"/>
      <c r="K2737" s="98"/>
      <c r="L2737" s="98"/>
      <c r="M2737" s="137"/>
      <c r="N2737" s="322"/>
      <c r="O2737" s="323"/>
      <c r="P2737" s="139"/>
      <c r="Q2737" s="139"/>
      <c r="R2737" s="139"/>
      <c r="S2737" s="139"/>
      <c r="T2737" s="139"/>
      <c r="U2737" s="139"/>
      <c r="V2737" s="139"/>
      <c r="W2737" s="139"/>
      <c r="X2737" s="139"/>
      <c r="Y2737" s="100"/>
      <c r="Z2737" s="125"/>
      <c r="AA2737" s="125"/>
      <c r="AB2737" s="139"/>
      <c r="AC2737" s="139"/>
      <c r="AD2737" s="139"/>
      <c r="AE2737" s="139"/>
      <c r="AF2737" s="139"/>
      <c r="AG2737" s="139"/>
      <c r="AH2737" s="139"/>
      <c r="AI2737" s="139"/>
      <c r="AJ2737" s="100"/>
      <c r="AK2737" s="125"/>
      <c r="AL2737" s="125"/>
      <c r="AM2737" s="139"/>
      <c r="AN2737" s="139"/>
      <c r="AO2737" s="139"/>
      <c r="AP2737" s="139"/>
      <c r="AQ2737" s="139"/>
      <c r="AR2737" s="139"/>
      <c r="AS2737" s="139"/>
      <c r="AT2737" s="139"/>
      <c r="AU2737" s="139"/>
      <c r="AV2737" s="139"/>
      <c r="AW2737" s="99"/>
      <c r="AX2737" s="125"/>
      <c r="AY2737" s="100"/>
      <c r="AZ2737" s="140"/>
      <c r="BA2737" s="141"/>
      <c r="BB2737" s="136"/>
      <c r="BC2737" s="136"/>
      <c r="BD2737" s="41">
        <v>5</v>
      </c>
      <c r="BE2737" s="52">
        <v>51</v>
      </c>
      <c r="BF2737" s="103">
        <v>5113</v>
      </c>
      <c r="BG2737" s="283"/>
    </row>
    <row r="2738" spans="1:59" s="63" customFormat="1" ht="12.75" x14ac:dyDescent="0.2">
      <c r="A2738" s="196">
        <v>5</v>
      </c>
      <c r="B2738" s="197" t="s">
        <v>938</v>
      </c>
      <c r="C2738" s="208">
        <v>51</v>
      </c>
      <c r="D2738" s="209" t="s">
        <v>939</v>
      </c>
      <c r="E2738" s="212">
        <v>5113</v>
      </c>
      <c r="F2738" s="213" t="s">
        <v>944</v>
      </c>
      <c r="G2738" s="232"/>
      <c r="H2738" s="97"/>
      <c r="I2738" s="224"/>
      <c r="J2738" s="98"/>
      <c r="K2738" s="98"/>
      <c r="L2738" s="98"/>
      <c r="M2738" s="96"/>
      <c r="N2738" s="307"/>
      <c r="O2738" s="246"/>
      <c r="P2738" s="124"/>
      <c r="Q2738" s="99"/>
      <c r="R2738" s="99"/>
      <c r="S2738" s="99"/>
      <c r="T2738" s="99"/>
      <c r="U2738" s="99"/>
      <c r="V2738" s="99"/>
      <c r="W2738" s="99"/>
      <c r="X2738" s="99"/>
      <c r="Y2738" s="100"/>
      <c r="Z2738" s="100"/>
      <c r="AA2738" s="100"/>
      <c r="AB2738" s="99"/>
      <c r="AC2738" s="99"/>
      <c r="AD2738" s="99"/>
      <c r="AE2738" s="99"/>
      <c r="AF2738" s="99"/>
      <c r="AG2738" s="99"/>
      <c r="AH2738" s="99"/>
      <c r="AI2738" s="99"/>
      <c r="AJ2738" s="100"/>
      <c r="AK2738" s="100"/>
      <c r="AL2738" s="100"/>
      <c r="AM2738" s="99"/>
      <c r="AN2738" s="99"/>
      <c r="AO2738" s="99"/>
      <c r="AP2738" s="99"/>
      <c r="AQ2738" s="99"/>
      <c r="AR2738" s="99"/>
      <c r="AS2738" s="99"/>
      <c r="AT2738" s="99"/>
      <c r="AU2738" s="99"/>
      <c r="AV2738" s="99"/>
      <c r="AW2738" s="99"/>
      <c r="AX2738" s="100"/>
      <c r="AY2738" s="100"/>
      <c r="AZ2738" s="101"/>
      <c r="BA2738" s="102"/>
      <c r="BB2738" s="95"/>
      <c r="BC2738" s="95"/>
      <c r="BD2738" s="41">
        <v>5</v>
      </c>
      <c r="BE2738" s="52">
        <v>51</v>
      </c>
      <c r="BF2738" s="103">
        <v>5113</v>
      </c>
      <c r="BG2738" s="277"/>
    </row>
    <row r="2739" spans="1:59" s="63" customFormat="1" ht="12.75" x14ac:dyDescent="0.2">
      <c r="A2739" s="196">
        <v>5</v>
      </c>
      <c r="B2739" s="197" t="s">
        <v>938</v>
      </c>
      <c r="C2739" s="208">
        <v>51</v>
      </c>
      <c r="D2739" s="209" t="s">
        <v>939</v>
      </c>
      <c r="E2739" s="212">
        <v>5113</v>
      </c>
      <c r="F2739" s="213" t="s">
        <v>944</v>
      </c>
      <c r="G2739" s="231" t="s">
        <v>945</v>
      </c>
      <c r="H2739" s="65"/>
      <c r="I2739" s="222"/>
      <c r="J2739" s="66"/>
      <c r="K2739" s="66"/>
      <c r="L2739" s="66"/>
      <c r="M2739" s="64"/>
      <c r="N2739" s="304"/>
      <c r="O2739" s="305"/>
      <c r="P2739" s="127"/>
      <c r="Q2739" s="67"/>
      <c r="R2739" s="67"/>
      <c r="S2739" s="67"/>
      <c r="T2739" s="67"/>
      <c r="U2739" s="67"/>
      <c r="V2739" s="67"/>
      <c r="W2739" s="67"/>
      <c r="X2739" s="67"/>
      <c r="Y2739" s="68"/>
      <c r="Z2739" s="68"/>
      <c r="AA2739" s="68"/>
      <c r="AB2739" s="67"/>
      <c r="AC2739" s="67"/>
      <c r="AD2739" s="67"/>
      <c r="AE2739" s="67"/>
      <c r="AF2739" s="67"/>
      <c r="AG2739" s="67"/>
      <c r="AH2739" s="67"/>
      <c r="AI2739" s="67"/>
      <c r="AJ2739" s="68"/>
      <c r="AK2739" s="68"/>
      <c r="AL2739" s="68"/>
      <c r="AM2739" s="67"/>
      <c r="AN2739" s="67"/>
      <c r="AO2739" s="67"/>
      <c r="AP2739" s="67"/>
      <c r="AQ2739" s="67"/>
      <c r="AR2739" s="67"/>
      <c r="AS2739" s="67"/>
      <c r="AT2739" s="67"/>
      <c r="AU2739" s="67"/>
      <c r="AV2739" s="67"/>
      <c r="AW2739" s="67"/>
      <c r="AX2739" s="68"/>
      <c r="AY2739" s="68"/>
      <c r="AZ2739" s="69"/>
      <c r="BA2739" s="70"/>
      <c r="BB2739" s="71"/>
      <c r="BC2739" s="95"/>
      <c r="BD2739" s="41">
        <v>5</v>
      </c>
      <c r="BE2739" s="52">
        <v>51</v>
      </c>
      <c r="BF2739" s="103">
        <v>5113</v>
      </c>
      <c r="BG2739" s="275"/>
    </row>
    <row r="2740" spans="1:59" s="63" customFormat="1" ht="12.75" x14ac:dyDescent="0.2">
      <c r="A2740" s="196">
        <v>5</v>
      </c>
      <c r="B2740" s="197" t="s">
        <v>938</v>
      </c>
      <c r="C2740" s="208">
        <v>51</v>
      </c>
      <c r="D2740" s="209" t="s">
        <v>939</v>
      </c>
      <c r="E2740" s="212">
        <v>5113</v>
      </c>
      <c r="F2740" s="213" t="s">
        <v>944</v>
      </c>
      <c r="G2740" s="231" t="s">
        <v>945</v>
      </c>
      <c r="H2740" s="72" t="s">
        <v>47</v>
      </c>
      <c r="I2740" s="223"/>
      <c r="J2740" s="73"/>
      <c r="K2740" s="73"/>
      <c r="L2740" s="73"/>
      <c r="M2740" s="74"/>
      <c r="N2740" s="247"/>
      <c r="O2740" s="306"/>
      <c r="P2740" s="105"/>
      <c r="Q2740" s="75"/>
      <c r="R2740" s="75"/>
      <c r="S2740" s="75"/>
      <c r="T2740" s="75"/>
      <c r="U2740" s="75"/>
      <c r="V2740" s="75"/>
      <c r="W2740" s="75"/>
      <c r="X2740" s="75"/>
      <c r="Y2740" s="76">
        <f>IF(ISNUMBER(VLOOKUP(Y2742,P$7:W$7,MATCH(Y2742,P$7:W$7))),VLOOKUP(Y2742,P$7:W$7,MATCH(Y2742,P$7:W$7)),IF(N2744=0,"No Data",IF(Y2742&gt;0,"&lt;100",0)))</f>
        <v>5000</v>
      </c>
      <c r="Z2740" s="77">
        <f>IF(ISNUMBER(VLOOKUP(Z2744,P$7:W$7,MATCH(Z2744,P$7:W$7))),VLOOKUP(Z2744,P$7:W$7,MATCH(Z2744,P$7:W$7)),IF(N2744=0,"No Data",IF(Z2744&gt;0,"&lt;100",0)))</f>
        <v>500</v>
      </c>
      <c r="AA2740" s="106">
        <f>IF(ISNUMBER(Z2740),Z2740,0)</f>
        <v>500</v>
      </c>
      <c r="AB2740" s="75"/>
      <c r="AC2740" s="75"/>
      <c r="AD2740" s="75"/>
      <c r="AE2740" s="75"/>
      <c r="AF2740" s="75"/>
      <c r="AG2740" s="75"/>
      <c r="AH2740" s="75"/>
      <c r="AI2740" s="75"/>
      <c r="AJ2740" s="76">
        <f>IF(ISNUMBER(VLOOKUP(AJ2742,AB$7:AH$7,MATCH(AJ2742,AB$7:AH$7))),VLOOKUP(AJ2742,AB$7:AH$7,MATCH(AJ2742,AB$7:AH$7)),IF(N2744=0,"No Data",IF(AJ2742&gt;0,"&lt;50",0)))</f>
        <v>0</v>
      </c>
      <c r="AK2740" s="77">
        <f>IF(ISNUMBER(VLOOKUP(AK2744,AB$7:AH$7,MATCH(AK2744,AB$7:AH$7))),VLOOKUP(AK2744,AB$7:AH$7,MATCH(AK2744,AB$7:AH$7)),IF(N2744=0,"No Data",IF(AK2744&gt;0,"&lt;50",0)))</f>
        <v>0</v>
      </c>
      <c r="AL2740" s="106">
        <f>IF(ISNUMBER(AK2740),AK2740,0)</f>
        <v>0</v>
      </c>
      <c r="AM2740" s="75"/>
      <c r="AN2740" s="75"/>
      <c r="AO2740" s="75"/>
      <c r="AP2740" s="75"/>
      <c r="AQ2740" s="75"/>
      <c r="AR2740" s="75"/>
      <c r="AS2740" s="75"/>
      <c r="AT2740" s="75"/>
      <c r="AU2740" s="75"/>
      <c r="AV2740" s="75"/>
      <c r="AW2740" s="76">
        <f>IF(ISNUMBER(VLOOKUP(AW2742,AM$7:AU$7,MATCH(AW2742,AM$7:AU$7))),VLOOKUP(AW2742,AM$7:AU$7,MATCH(AW2742,AM$7:AU$7)),IF(N2744=0,"No Data",IF(AW2742&gt;0,"&lt;10",0)))</f>
        <v>50</v>
      </c>
      <c r="AX2740" s="77">
        <f>IF(ISNUMBER(VLOOKUP(AX2744,AM$7:AU$7,MATCH(AX2744,AM$7:AU$7))),VLOOKUP(AX2744,AM$7:AU$7,MATCH(AX2744,AM$7:AU$7)),IF(N2744=0,"No Data",IF(AX2744&gt;0,"&lt;10",0)))</f>
        <v>25</v>
      </c>
      <c r="AY2740" s="106">
        <f>IF(ISNUMBER(AX2740),AX2740,0)</f>
        <v>25</v>
      </c>
      <c r="AZ2740" s="79"/>
      <c r="BA2740" s="80"/>
      <c r="BB2740" s="71"/>
      <c r="BC2740" s="95"/>
      <c r="BD2740" s="41">
        <v>5</v>
      </c>
      <c r="BE2740" s="52">
        <v>51</v>
      </c>
      <c r="BF2740" s="103">
        <v>5113</v>
      </c>
      <c r="BG2740" s="276" t="s">
        <v>47</v>
      </c>
    </row>
    <row r="2741" spans="1:59" s="63" customFormat="1" ht="12.75" x14ac:dyDescent="0.2">
      <c r="A2741" s="196">
        <v>5</v>
      </c>
      <c r="B2741" s="197" t="s">
        <v>938</v>
      </c>
      <c r="C2741" s="208">
        <v>51</v>
      </c>
      <c r="D2741" s="209" t="s">
        <v>939</v>
      </c>
      <c r="E2741" s="212">
        <v>5113</v>
      </c>
      <c r="F2741" s="213" t="s">
        <v>944</v>
      </c>
      <c r="G2741" s="231" t="s">
        <v>945</v>
      </c>
      <c r="H2741" s="81" t="s">
        <v>48</v>
      </c>
      <c r="I2741" s="223"/>
      <c r="J2741" s="73"/>
      <c r="K2741" s="73"/>
      <c r="L2741" s="73"/>
      <c r="M2741" s="74"/>
      <c r="N2741" s="247"/>
      <c r="O2741" s="306"/>
      <c r="P2741" s="105"/>
      <c r="Q2741" s="75"/>
      <c r="R2741" s="75"/>
      <c r="S2741" s="75"/>
      <c r="T2741" s="75"/>
      <c r="U2741" s="75"/>
      <c r="V2741" s="75"/>
      <c r="W2741" s="75"/>
      <c r="X2741" s="75"/>
      <c r="Y2741" s="82">
        <f>MIN(X2745:X2752)</f>
        <v>0</v>
      </c>
      <c r="Z2741" s="83"/>
      <c r="AA2741" s="83"/>
      <c r="AB2741" s="75"/>
      <c r="AC2741" s="75"/>
      <c r="AD2741" s="75"/>
      <c r="AE2741" s="75"/>
      <c r="AF2741" s="75"/>
      <c r="AG2741" s="75"/>
      <c r="AH2741" s="75"/>
      <c r="AI2741" s="75"/>
      <c r="AJ2741" s="82">
        <f>MIN(AI2745:AI2752)</f>
        <v>0</v>
      </c>
      <c r="AK2741" s="83"/>
      <c r="AL2741" s="83"/>
      <c r="AM2741" s="75"/>
      <c r="AN2741" s="75"/>
      <c r="AO2741" s="75"/>
      <c r="AP2741" s="75"/>
      <c r="AQ2741" s="75"/>
      <c r="AR2741" s="75"/>
      <c r="AS2741" s="75"/>
      <c r="AT2741" s="75"/>
      <c r="AU2741" s="75"/>
      <c r="AV2741" s="75"/>
      <c r="AW2741" s="82">
        <f>MIN(AV2745:AV2752)</f>
        <v>25</v>
      </c>
      <c r="AX2741" s="83"/>
      <c r="AY2741" s="83"/>
      <c r="AZ2741" s="79"/>
      <c r="BA2741" s="80"/>
      <c r="BB2741" s="71"/>
      <c r="BC2741" s="95"/>
      <c r="BD2741" s="41">
        <v>5</v>
      </c>
      <c r="BE2741" s="52">
        <v>51</v>
      </c>
      <c r="BF2741" s="103">
        <v>5113</v>
      </c>
      <c r="BG2741" s="278" t="s">
        <v>48</v>
      </c>
    </row>
    <row r="2742" spans="1:59" s="63" customFormat="1" ht="12.75" x14ac:dyDescent="0.2">
      <c r="A2742" s="196">
        <v>5</v>
      </c>
      <c r="B2742" s="197" t="s">
        <v>938</v>
      </c>
      <c r="C2742" s="208">
        <v>51</v>
      </c>
      <c r="D2742" s="209" t="s">
        <v>939</v>
      </c>
      <c r="E2742" s="212">
        <v>5113</v>
      </c>
      <c r="F2742" s="213" t="s">
        <v>944</v>
      </c>
      <c r="G2742" s="231" t="s">
        <v>945</v>
      </c>
      <c r="H2742" s="81" t="s">
        <v>49</v>
      </c>
      <c r="I2742" s="223"/>
      <c r="J2742" s="73"/>
      <c r="K2742" s="73"/>
      <c r="L2742" s="73"/>
      <c r="M2742" s="74"/>
      <c r="N2742" s="247"/>
      <c r="O2742" s="306"/>
      <c r="P2742" s="105"/>
      <c r="Q2742" s="75"/>
      <c r="R2742" s="75"/>
      <c r="S2742" s="75"/>
      <c r="T2742" s="75"/>
      <c r="U2742" s="75"/>
      <c r="V2742" s="75"/>
      <c r="W2742" s="75"/>
      <c r="X2742" s="75"/>
      <c r="Y2742" s="84">
        <f>IF(ISNUMBER(AVERAGE(X2745:X2752)),AVERAGE(X2745:X2752),0)</f>
        <v>8125</v>
      </c>
      <c r="Z2742" s="83"/>
      <c r="AA2742" s="83"/>
      <c r="AB2742" s="75"/>
      <c r="AC2742" s="75"/>
      <c r="AD2742" s="75"/>
      <c r="AE2742" s="75"/>
      <c r="AF2742" s="75"/>
      <c r="AG2742" s="75"/>
      <c r="AH2742" s="75"/>
      <c r="AI2742" s="75"/>
      <c r="AJ2742" s="84">
        <f>IF(ISNUMBER(AVERAGE(AI2745:AI2752)),AVERAGE(AI2745:AI2752),0)</f>
        <v>0</v>
      </c>
      <c r="AK2742" s="83"/>
      <c r="AL2742" s="83"/>
      <c r="AM2742" s="75"/>
      <c r="AN2742" s="75"/>
      <c r="AO2742" s="75"/>
      <c r="AP2742" s="75"/>
      <c r="AQ2742" s="75"/>
      <c r="AR2742" s="75"/>
      <c r="AS2742" s="75"/>
      <c r="AT2742" s="75"/>
      <c r="AU2742" s="75"/>
      <c r="AV2742" s="75"/>
      <c r="AW2742" s="84">
        <f>IF(ISNUMBER(AVERAGE(AV2745:AV2752)),AVERAGE(AV2745:AV2752),0)</f>
        <v>65.625</v>
      </c>
      <c r="AX2742" s="83"/>
      <c r="AY2742" s="83"/>
      <c r="AZ2742" s="79"/>
      <c r="BA2742" s="80"/>
      <c r="BB2742" s="71"/>
      <c r="BC2742" s="95"/>
      <c r="BD2742" s="41">
        <v>5</v>
      </c>
      <c r="BE2742" s="52">
        <v>51</v>
      </c>
      <c r="BF2742" s="103">
        <v>5113</v>
      </c>
      <c r="BG2742" s="278" t="s">
        <v>49</v>
      </c>
    </row>
    <row r="2743" spans="1:59" s="63" customFormat="1" ht="12.75" x14ac:dyDescent="0.2">
      <c r="A2743" s="196">
        <v>5</v>
      </c>
      <c r="B2743" s="197" t="s">
        <v>938</v>
      </c>
      <c r="C2743" s="208">
        <v>51</v>
      </c>
      <c r="D2743" s="209" t="s">
        <v>939</v>
      </c>
      <c r="E2743" s="212">
        <v>5113</v>
      </c>
      <c r="F2743" s="213" t="s">
        <v>944</v>
      </c>
      <c r="G2743" s="231" t="s">
        <v>945</v>
      </c>
      <c r="H2743" s="81" t="s">
        <v>50</v>
      </c>
      <c r="I2743" s="223"/>
      <c r="J2743" s="73"/>
      <c r="K2743" s="73"/>
      <c r="L2743" s="73"/>
      <c r="M2743" s="74"/>
      <c r="N2743" s="247"/>
      <c r="O2743" s="306"/>
      <c r="P2743" s="105"/>
      <c r="Q2743" s="75"/>
      <c r="R2743" s="75"/>
      <c r="S2743" s="75"/>
      <c r="T2743" s="75"/>
      <c r="U2743" s="75"/>
      <c r="V2743" s="75"/>
      <c r="W2743" s="75"/>
      <c r="X2743" s="75"/>
      <c r="Y2743" s="84">
        <f>MAX(X2745:X2752)</f>
        <v>25000</v>
      </c>
      <c r="Z2743" s="83"/>
      <c r="AA2743" s="83"/>
      <c r="AB2743" s="75"/>
      <c r="AC2743" s="75"/>
      <c r="AD2743" s="75"/>
      <c r="AE2743" s="75"/>
      <c r="AF2743" s="75"/>
      <c r="AG2743" s="75"/>
      <c r="AH2743" s="75"/>
      <c r="AI2743" s="75"/>
      <c r="AJ2743" s="84">
        <f>MAX(AI2745:AI2752)</f>
        <v>0</v>
      </c>
      <c r="AK2743" s="83"/>
      <c r="AL2743" s="83"/>
      <c r="AM2743" s="75"/>
      <c r="AN2743" s="75"/>
      <c r="AO2743" s="75"/>
      <c r="AP2743" s="75"/>
      <c r="AQ2743" s="75"/>
      <c r="AR2743" s="75"/>
      <c r="AS2743" s="75"/>
      <c r="AT2743" s="75"/>
      <c r="AU2743" s="75"/>
      <c r="AV2743" s="75"/>
      <c r="AW2743" s="84">
        <f>MAX(AV2745:AV2752)</f>
        <v>100</v>
      </c>
      <c r="AX2743" s="83"/>
      <c r="AY2743" s="83"/>
      <c r="AZ2743" s="79"/>
      <c r="BA2743" s="80"/>
      <c r="BB2743" s="71"/>
      <c r="BC2743" s="95"/>
      <c r="BD2743" s="41">
        <v>5</v>
      </c>
      <c r="BE2743" s="52">
        <v>51</v>
      </c>
      <c r="BF2743" s="103">
        <v>5113</v>
      </c>
      <c r="BG2743" s="278" t="s">
        <v>50</v>
      </c>
    </row>
    <row r="2744" spans="1:59" s="63" customFormat="1" ht="12.75" x14ac:dyDescent="0.2">
      <c r="A2744" s="196">
        <v>5</v>
      </c>
      <c r="B2744" s="197" t="s">
        <v>938</v>
      </c>
      <c r="C2744" s="208">
        <v>51</v>
      </c>
      <c r="D2744" s="209" t="s">
        <v>939</v>
      </c>
      <c r="E2744" s="212">
        <v>5113</v>
      </c>
      <c r="F2744" s="213" t="s">
        <v>944</v>
      </c>
      <c r="G2744" s="231" t="s">
        <v>945</v>
      </c>
      <c r="H2744" s="85" t="s">
        <v>51</v>
      </c>
      <c r="I2744" s="223"/>
      <c r="J2744" s="73"/>
      <c r="K2744" s="73"/>
      <c r="L2744" s="73"/>
      <c r="M2744" s="74"/>
      <c r="N2744" s="248">
        <f>SUM(N2745:N2752)</f>
        <v>102</v>
      </c>
      <c r="O2744" s="293">
        <f>SUM(O2745:O2752)</f>
        <v>0.99999999999999978</v>
      </c>
      <c r="P2744" s="292"/>
      <c r="Q2744" s="87"/>
      <c r="R2744" s="87"/>
      <c r="S2744" s="87"/>
      <c r="T2744" s="87"/>
      <c r="U2744" s="87"/>
      <c r="V2744" s="87"/>
      <c r="W2744" s="87"/>
      <c r="X2744" s="87"/>
      <c r="Y2744" s="88"/>
      <c r="Z2744" s="107">
        <f>SUM(Z2745:Z2752)</f>
        <v>637.25490196078431</v>
      </c>
      <c r="AA2744" s="88"/>
      <c r="AB2744" s="87"/>
      <c r="AC2744" s="87"/>
      <c r="AD2744" s="87"/>
      <c r="AE2744" s="87"/>
      <c r="AF2744" s="87"/>
      <c r="AG2744" s="87"/>
      <c r="AH2744" s="87"/>
      <c r="AI2744" s="87"/>
      <c r="AJ2744" s="88"/>
      <c r="AK2744" s="107">
        <f>SUM(AK2745:AK2752)</f>
        <v>0</v>
      </c>
      <c r="AL2744" s="88"/>
      <c r="AM2744" s="87"/>
      <c r="AN2744" s="87"/>
      <c r="AO2744" s="87"/>
      <c r="AP2744" s="87"/>
      <c r="AQ2744" s="87"/>
      <c r="AR2744" s="87"/>
      <c r="AS2744" s="87"/>
      <c r="AT2744" s="87"/>
      <c r="AU2744" s="87"/>
      <c r="AV2744" s="87"/>
      <c r="AW2744" s="112"/>
      <c r="AX2744" s="107">
        <f>SUM(AX2745:AX2752)</f>
        <v>28.186274509803919</v>
      </c>
      <c r="AY2744" s="88"/>
      <c r="AZ2744" s="79"/>
      <c r="BA2744" s="80"/>
      <c r="BB2744" s="71"/>
      <c r="BC2744" s="95"/>
      <c r="BD2744" s="41">
        <v>5</v>
      </c>
      <c r="BE2744" s="52">
        <v>51</v>
      </c>
      <c r="BF2744" s="103">
        <v>5113</v>
      </c>
      <c r="BG2744" s="279" t="s">
        <v>51</v>
      </c>
    </row>
    <row r="2745" spans="1:59" s="63" customFormat="1" ht="12.75" x14ac:dyDescent="0.2">
      <c r="A2745" s="196">
        <v>5</v>
      </c>
      <c r="B2745" s="197" t="s">
        <v>938</v>
      </c>
      <c r="C2745" s="208">
        <v>51</v>
      </c>
      <c r="D2745" s="209" t="s">
        <v>939</v>
      </c>
      <c r="E2745" s="212">
        <v>5113</v>
      </c>
      <c r="F2745" s="213" t="s">
        <v>944</v>
      </c>
      <c r="G2745" s="231" t="s">
        <v>945</v>
      </c>
      <c r="H2745" s="89" t="s">
        <v>52</v>
      </c>
      <c r="I2745" s="90" t="s">
        <v>946</v>
      </c>
      <c r="J2745" s="90" t="s">
        <v>947</v>
      </c>
      <c r="K2745" s="90" t="s">
        <v>64</v>
      </c>
      <c r="L2745" s="90" t="s">
        <v>633</v>
      </c>
      <c r="M2745" s="91"/>
      <c r="N2745" s="312">
        <v>48</v>
      </c>
      <c r="O2745" s="313">
        <f>N2745/N$2744</f>
        <v>0.47058823529411764</v>
      </c>
      <c r="P2745" s="104"/>
      <c r="Q2745" s="92"/>
      <c r="R2745" s="92"/>
      <c r="S2745" s="92"/>
      <c r="T2745" s="92"/>
      <c r="U2745" s="92"/>
      <c r="V2745" s="92"/>
      <c r="W2745" s="92"/>
      <c r="X2745" s="109">
        <f t="shared" ref="X2745:X2752" si="429">P2745*P$7+Q2745*Q$7+R2745*R$7+S2745*S$7+T2745*T$7+U2745*U$7+V2745*V$7+W2745*W$7</f>
        <v>0</v>
      </c>
      <c r="Y2745" s="83"/>
      <c r="Z2745" s="110">
        <f t="shared" ref="Z2745:Z2752" si="430">X2745*$O2745</f>
        <v>0</v>
      </c>
      <c r="AA2745" s="111"/>
      <c r="AB2745" s="92"/>
      <c r="AC2745" s="92"/>
      <c r="AD2745" s="92"/>
      <c r="AE2745" s="92"/>
      <c r="AF2745" s="92"/>
      <c r="AG2745" s="92"/>
      <c r="AH2745" s="92"/>
      <c r="AI2745" s="109">
        <f t="shared" ref="AI2745:AI2752" si="431">AB2745*AB$7+AC2745*AC$7+AD2745*AD$7+AE2745*AE$7+AF2745*AF$7+AG2745*AG$7+AH2745*AH$7</f>
        <v>0</v>
      </c>
      <c r="AJ2745" s="83"/>
      <c r="AK2745" s="110">
        <f t="shared" ref="AK2745:AK2752" si="432">AI2745*$O2745</f>
        <v>0</v>
      </c>
      <c r="AL2745" s="111"/>
      <c r="AM2745" s="92"/>
      <c r="AN2745" s="92">
        <v>1</v>
      </c>
      <c r="AO2745" s="92"/>
      <c r="AP2745" s="92"/>
      <c r="AQ2745" s="92"/>
      <c r="AR2745" s="92"/>
      <c r="AS2745" s="92"/>
      <c r="AT2745" s="92"/>
      <c r="AU2745" s="92"/>
      <c r="AV2745" s="109">
        <f t="shared" ref="AV2745:AV2752" si="433">AM2745*AM$7+AN2745*AN$7+AO2745*AO$7+AP2745*AP$7+AQ2745*AQ$7+AR2745*AR$7+AS2745*AS$7+AT2745*AT$7+AU2745*AU$7</f>
        <v>25</v>
      </c>
      <c r="AW2745" s="75"/>
      <c r="AX2745" s="110">
        <f t="shared" ref="AX2745:AX2752" si="434">AV2745*$O2745</f>
        <v>11.76470588235294</v>
      </c>
      <c r="AY2745" s="111"/>
      <c r="AZ2745" s="93"/>
      <c r="BA2745" s="94" t="s">
        <v>105</v>
      </c>
      <c r="BB2745" s="71"/>
      <c r="BC2745" s="95"/>
      <c r="BD2745" s="41">
        <v>5</v>
      </c>
      <c r="BE2745" s="52">
        <v>51</v>
      </c>
      <c r="BF2745" s="103">
        <v>5113</v>
      </c>
      <c r="BG2745" s="280" t="s">
        <v>52</v>
      </c>
    </row>
    <row r="2746" spans="1:59" s="63" customFormat="1" ht="12.75" x14ac:dyDescent="0.2">
      <c r="A2746" s="196">
        <v>5</v>
      </c>
      <c r="B2746" s="197" t="s">
        <v>938</v>
      </c>
      <c r="C2746" s="208">
        <v>51</v>
      </c>
      <c r="D2746" s="209" t="s">
        <v>939</v>
      </c>
      <c r="E2746" s="212">
        <v>5113</v>
      </c>
      <c r="F2746" s="213" t="s">
        <v>944</v>
      </c>
      <c r="G2746" s="231" t="s">
        <v>945</v>
      </c>
      <c r="H2746" s="89"/>
      <c r="I2746" s="90" t="s">
        <v>946</v>
      </c>
      <c r="J2746" s="90" t="s">
        <v>947</v>
      </c>
      <c r="K2746" s="90" t="s">
        <v>64</v>
      </c>
      <c r="L2746" s="90" t="s">
        <v>633</v>
      </c>
      <c r="M2746" s="91"/>
      <c r="N2746" s="312">
        <v>48</v>
      </c>
      <c r="O2746" s="313">
        <f t="shared" ref="O2746:O2752" si="435">N2746/N$2744</f>
        <v>0.47058823529411764</v>
      </c>
      <c r="P2746" s="104"/>
      <c r="Q2746" s="92"/>
      <c r="R2746" s="92"/>
      <c r="S2746" s="92"/>
      <c r="T2746" s="92"/>
      <c r="U2746" s="92"/>
      <c r="V2746" s="92"/>
      <c r="W2746" s="92"/>
      <c r="X2746" s="109">
        <f t="shared" si="429"/>
        <v>0</v>
      </c>
      <c r="Y2746" s="83"/>
      <c r="Z2746" s="110">
        <f t="shared" si="430"/>
        <v>0</v>
      </c>
      <c r="AA2746" s="111"/>
      <c r="AB2746" s="92"/>
      <c r="AC2746" s="92"/>
      <c r="AD2746" s="92"/>
      <c r="AE2746" s="92"/>
      <c r="AF2746" s="92"/>
      <c r="AG2746" s="92"/>
      <c r="AH2746" s="92"/>
      <c r="AI2746" s="109">
        <f t="shared" si="431"/>
        <v>0</v>
      </c>
      <c r="AJ2746" s="83"/>
      <c r="AK2746" s="110">
        <f t="shared" si="432"/>
        <v>0</v>
      </c>
      <c r="AL2746" s="111"/>
      <c r="AM2746" s="92"/>
      <c r="AN2746" s="92">
        <v>1</v>
      </c>
      <c r="AO2746" s="92"/>
      <c r="AP2746" s="92"/>
      <c r="AQ2746" s="92"/>
      <c r="AR2746" s="92"/>
      <c r="AS2746" s="92"/>
      <c r="AT2746" s="92"/>
      <c r="AU2746" s="92"/>
      <c r="AV2746" s="109">
        <f t="shared" si="433"/>
        <v>25</v>
      </c>
      <c r="AW2746" s="75"/>
      <c r="AX2746" s="110">
        <f t="shared" si="434"/>
        <v>11.76470588235294</v>
      </c>
      <c r="AY2746" s="111"/>
      <c r="AZ2746" s="93"/>
      <c r="BA2746" s="94" t="s">
        <v>105</v>
      </c>
      <c r="BB2746" s="71"/>
      <c r="BC2746" s="95"/>
      <c r="BD2746" s="41">
        <v>5</v>
      </c>
      <c r="BE2746" s="52">
        <v>51</v>
      </c>
      <c r="BF2746" s="103">
        <v>5113</v>
      </c>
      <c r="BG2746" s="280" t="s">
        <v>52</v>
      </c>
    </row>
    <row r="2747" spans="1:59" s="63" customFormat="1" ht="12.75" x14ac:dyDescent="0.2">
      <c r="A2747" s="196">
        <v>5</v>
      </c>
      <c r="B2747" s="197" t="s">
        <v>938</v>
      </c>
      <c r="C2747" s="208">
        <v>51</v>
      </c>
      <c r="D2747" s="209" t="s">
        <v>939</v>
      </c>
      <c r="E2747" s="212">
        <v>5113</v>
      </c>
      <c r="F2747" s="213" t="s">
        <v>944</v>
      </c>
      <c r="G2747" s="231" t="s">
        <v>945</v>
      </c>
      <c r="H2747" s="89"/>
      <c r="I2747" s="90" t="s">
        <v>948</v>
      </c>
      <c r="J2747" s="90"/>
      <c r="K2747" s="90" t="s">
        <v>90</v>
      </c>
      <c r="L2747" s="90" t="s">
        <v>161</v>
      </c>
      <c r="M2747" s="91"/>
      <c r="N2747" s="312">
        <v>1</v>
      </c>
      <c r="O2747" s="313">
        <f t="shared" si="435"/>
        <v>9.8039215686274508E-3</v>
      </c>
      <c r="P2747" s="104"/>
      <c r="Q2747" s="92"/>
      <c r="R2747" s="92"/>
      <c r="S2747" s="92"/>
      <c r="T2747" s="92"/>
      <c r="U2747" s="92">
        <v>1</v>
      </c>
      <c r="V2747" s="92"/>
      <c r="W2747" s="92"/>
      <c r="X2747" s="109">
        <f t="shared" si="429"/>
        <v>5000</v>
      </c>
      <c r="Y2747" s="83"/>
      <c r="Z2747" s="110">
        <f t="shared" si="430"/>
        <v>49.019607843137251</v>
      </c>
      <c r="AA2747" s="111"/>
      <c r="AB2747" s="92"/>
      <c r="AC2747" s="92"/>
      <c r="AD2747" s="92"/>
      <c r="AE2747" s="92"/>
      <c r="AF2747" s="92"/>
      <c r="AG2747" s="92"/>
      <c r="AH2747" s="92"/>
      <c r="AI2747" s="109">
        <f t="shared" si="431"/>
        <v>0</v>
      </c>
      <c r="AJ2747" s="83"/>
      <c r="AK2747" s="110">
        <f t="shared" si="432"/>
        <v>0</v>
      </c>
      <c r="AL2747" s="111"/>
      <c r="AM2747" s="92"/>
      <c r="AN2747" s="92"/>
      <c r="AO2747" s="92"/>
      <c r="AP2747" s="92">
        <v>1</v>
      </c>
      <c r="AQ2747" s="92"/>
      <c r="AR2747" s="92"/>
      <c r="AS2747" s="92"/>
      <c r="AT2747" s="92"/>
      <c r="AU2747" s="92"/>
      <c r="AV2747" s="109">
        <f t="shared" si="433"/>
        <v>100</v>
      </c>
      <c r="AW2747" s="75"/>
      <c r="AX2747" s="110">
        <f t="shared" si="434"/>
        <v>0.98039215686274506</v>
      </c>
      <c r="AY2747" s="111"/>
      <c r="AZ2747" s="93"/>
      <c r="BA2747" s="94" t="s">
        <v>105</v>
      </c>
      <c r="BB2747" s="71"/>
      <c r="BC2747" s="95"/>
      <c r="BD2747" s="41">
        <v>5</v>
      </c>
      <c r="BE2747" s="52">
        <v>51</v>
      </c>
      <c r="BF2747" s="103">
        <v>5113</v>
      </c>
      <c r="BG2747" s="280" t="s">
        <v>52</v>
      </c>
    </row>
    <row r="2748" spans="1:59" s="63" customFormat="1" ht="12.75" x14ac:dyDescent="0.2">
      <c r="A2748" s="196">
        <v>5</v>
      </c>
      <c r="B2748" s="197" t="s">
        <v>938</v>
      </c>
      <c r="C2748" s="208">
        <v>51</v>
      </c>
      <c r="D2748" s="209" t="s">
        <v>939</v>
      </c>
      <c r="E2748" s="212">
        <v>5113</v>
      </c>
      <c r="F2748" s="213" t="s">
        <v>944</v>
      </c>
      <c r="G2748" s="231" t="s">
        <v>945</v>
      </c>
      <c r="H2748" s="89"/>
      <c r="I2748" s="90" t="s">
        <v>949</v>
      </c>
      <c r="J2748" s="90"/>
      <c r="K2748" s="90" t="s">
        <v>950</v>
      </c>
      <c r="L2748" s="90" t="s">
        <v>951</v>
      </c>
      <c r="M2748" s="91"/>
      <c r="N2748" s="312">
        <v>1</v>
      </c>
      <c r="O2748" s="313">
        <f t="shared" si="435"/>
        <v>9.8039215686274508E-3</v>
      </c>
      <c r="P2748" s="104"/>
      <c r="Q2748" s="92"/>
      <c r="R2748" s="92"/>
      <c r="S2748" s="92"/>
      <c r="T2748" s="92"/>
      <c r="U2748" s="92"/>
      <c r="V2748" s="92">
        <v>1</v>
      </c>
      <c r="W2748" s="92"/>
      <c r="X2748" s="109">
        <f t="shared" si="429"/>
        <v>10000</v>
      </c>
      <c r="Y2748" s="83"/>
      <c r="Z2748" s="110">
        <f t="shared" si="430"/>
        <v>98.039215686274503</v>
      </c>
      <c r="AA2748" s="111"/>
      <c r="AB2748" s="92"/>
      <c r="AC2748" s="92"/>
      <c r="AD2748" s="92"/>
      <c r="AE2748" s="92"/>
      <c r="AF2748" s="92"/>
      <c r="AG2748" s="92"/>
      <c r="AH2748" s="92"/>
      <c r="AI2748" s="109">
        <f t="shared" si="431"/>
        <v>0</v>
      </c>
      <c r="AJ2748" s="83"/>
      <c r="AK2748" s="110">
        <f t="shared" si="432"/>
        <v>0</v>
      </c>
      <c r="AL2748" s="111"/>
      <c r="AM2748" s="92"/>
      <c r="AN2748" s="92"/>
      <c r="AO2748" s="92"/>
      <c r="AP2748" s="92">
        <v>1</v>
      </c>
      <c r="AQ2748" s="92"/>
      <c r="AR2748" s="92"/>
      <c r="AS2748" s="92"/>
      <c r="AT2748" s="92"/>
      <c r="AU2748" s="92"/>
      <c r="AV2748" s="109">
        <f t="shared" si="433"/>
        <v>100</v>
      </c>
      <c r="AW2748" s="75"/>
      <c r="AX2748" s="110">
        <f t="shared" si="434"/>
        <v>0.98039215686274506</v>
      </c>
      <c r="AY2748" s="111"/>
      <c r="AZ2748" s="93"/>
      <c r="BA2748" s="94" t="s">
        <v>105</v>
      </c>
      <c r="BB2748" s="71"/>
      <c r="BC2748" s="95"/>
      <c r="BD2748" s="41">
        <v>5</v>
      </c>
      <c r="BE2748" s="52">
        <v>51</v>
      </c>
      <c r="BF2748" s="103">
        <v>5113</v>
      </c>
      <c r="BG2748" s="280" t="s">
        <v>52</v>
      </c>
    </row>
    <row r="2749" spans="1:59" s="63" customFormat="1" ht="12.75" x14ac:dyDescent="0.2">
      <c r="A2749" s="196">
        <v>5</v>
      </c>
      <c r="B2749" s="197" t="s">
        <v>938</v>
      </c>
      <c r="C2749" s="208">
        <v>51</v>
      </c>
      <c r="D2749" s="209" t="s">
        <v>939</v>
      </c>
      <c r="E2749" s="212">
        <v>5113</v>
      </c>
      <c r="F2749" s="213" t="s">
        <v>944</v>
      </c>
      <c r="G2749" s="231" t="s">
        <v>945</v>
      </c>
      <c r="H2749" s="89"/>
      <c r="I2749" s="90" t="s">
        <v>941</v>
      </c>
      <c r="J2749" s="90"/>
      <c r="K2749" s="90" t="s">
        <v>64</v>
      </c>
      <c r="L2749" s="90" t="s">
        <v>119</v>
      </c>
      <c r="M2749" s="91"/>
      <c r="N2749" s="312">
        <v>1</v>
      </c>
      <c r="O2749" s="313">
        <f t="shared" si="435"/>
        <v>9.8039215686274508E-3</v>
      </c>
      <c r="P2749" s="104"/>
      <c r="Q2749" s="92"/>
      <c r="R2749" s="92"/>
      <c r="S2749" s="92"/>
      <c r="T2749" s="92"/>
      <c r="U2749" s="92"/>
      <c r="V2749" s="92"/>
      <c r="W2749" s="92"/>
      <c r="X2749" s="109">
        <f t="shared" si="429"/>
        <v>0</v>
      </c>
      <c r="Y2749" s="83"/>
      <c r="Z2749" s="110">
        <f t="shared" si="430"/>
        <v>0</v>
      </c>
      <c r="AA2749" s="111"/>
      <c r="AB2749" s="92"/>
      <c r="AC2749" s="92"/>
      <c r="AD2749" s="92"/>
      <c r="AE2749" s="92"/>
      <c r="AF2749" s="92"/>
      <c r="AG2749" s="92"/>
      <c r="AH2749" s="92"/>
      <c r="AI2749" s="109">
        <f t="shared" si="431"/>
        <v>0</v>
      </c>
      <c r="AJ2749" s="83"/>
      <c r="AK2749" s="110">
        <f t="shared" si="432"/>
        <v>0</v>
      </c>
      <c r="AL2749" s="111"/>
      <c r="AM2749" s="92"/>
      <c r="AN2749" s="92"/>
      <c r="AO2749" s="92">
        <v>1</v>
      </c>
      <c r="AP2749" s="92"/>
      <c r="AQ2749" s="92"/>
      <c r="AR2749" s="92"/>
      <c r="AS2749" s="92"/>
      <c r="AT2749" s="92"/>
      <c r="AU2749" s="92"/>
      <c r="AV2749" s="109">
        <f t="shared" si="433"/>
        <v>50</v>
      </c>
      <c r="AW2749" s="75"/>
      <c r="AX2749" s="110">
        <f t="shared" si="434"/>
        <v>0.49019607843137253</v>
      </c>
      <c r="AY2749" s="111"/>
      <c r="AZ2749" s="93"/>
      <c r="BA2749" s="94" t="s">
        <v>131</v>
      </c>
      <c r="BB2749" s="71"/>
      <c r="BC2749" s="95"/>
      <c r="BD2749" s="41">
        <v>5</v>
      </c>
      <c r="BE2749" s="52">
        <v>51</v>
      </c>
      <c r="BF2749" s="103">
        <v>5113</v>
      </c>
      <c r="BG2749" s="280" t="s">
        <v>52</v>
      </c>
    </row>
    <row r="2750" spans="1:59" s="63" customFormat="1" ht="12.75" x14ac:dyDescent="0.2">
      <c r="A2750" s="196">
        <v>5</v>
      </c>
      <c r="B2750" s="197" t="s">
        <v>938</v>
      </c>
      <c r="C2750" s="208">
        <v>51</v>
      </c>
      <c r="D2750" s="209" t="s">
        <v>939</v>
      </c>
      <c r="E2750" s="212">
        <v>5113</v>
      </c>
      <c r="F2750" s="213" t="s">
        <v>944</v>
      </c>
      <c r="G2750" s="231" t="s">
        <v>945</v>
      </c>
      <c r="H2750" s="89"/>
      <c r="I2750" s="90" t="s">
        <v>952</v>
      </c>
      <c r="J2750" s="90"/>
      <c r="K2750" s="90" t="s">
        <v>73</v>
      </c>
      <c r="L2750" s="90" t="s">
        <v>95</v>
      </c>
      <c r="M2750" s="91"/>
      <c r="N2750" s="312">
        <v>1</v>
      </c>
      <c r="O2750" s="313">
        <f t="shared" si="435"/>
        <v>9.8039215686274508E-3</v>
      </c>
      <c r="P2750" s="104"/>
      <c r="Q2750" s="92"/>
      <c r="R2750" s="92"/>
      <c r="S2750" s="92"/>
      <c r="T2750" s="92"/>
      <c r="U2750" s="92"/>
      <c r="V2750" s="92"/>
      <c r="W2750" s="92">
        <v>1</v>
      </c>
      <c r="X2750" s="109">
        <f t="shared" si="429"/>
        <v>25000</v>
      </c>
      <c r="Y2750" s="83"/>
      <c r="Z2750" s="110">
        <f t="shared" si="430"/>
        <v>245.09803921568627</v>
      </c>
      <c r="AA2750" s="111"/>
      <c r="AB2750" s="92"/>
      <c r="AC2750" s="92"/>
      <c r="AD2750" s="92"/>
      <c r="AE2750" s="92"/>
      <c r="AF2750" s="92"/>
      <c r="AG2750" s="92"/>
      <c r="AH2750" s="92"/>
      <c r="AI2750" s="109">
        <f t="shared" si="431"/>
        <v>0</v>
      </c>
      <c r="AJ2750" s="83"/>
      <c r="AK2750" s="110">
        <f t="shared" si="432"/>
        <v>0</v>
      </c>
      <c r="AL2750" s="111"/>
      <c r="AM2750" s="92"/>
      <c r="AN2750" s="92"/>
      <c r="AO2750" s="92"/>
      <c r="AP2750" s="92">
        <v>1</v>
      </c>
      <c r="AQ2750" s="92"/>
      <c r="AR2750" s="92"/>
      <c r="AS2750" s="92"/>
      <c r="AT2750" s="92"/>
      <c r="AU2750" s="92"/>
      <c r="AV2750" s="109">
        <f t="shared" si="433"/>
        <v>100</v>
      </c>
      <c r="AW2750" s="75"/>
      <c r="AX2750" s="110">
        <f t="shared" si="434"/>
        <v>0.98039215686274506</v>
      </c>
      <c r="AY2750" s="111"/>
      <c r="AZ2750" s="93"/>
      <c r="BA2750" s="94" t="s">
        <v>131</v>
      </c>
      <c r="BB2750" s="71"/>
      <c r="BC2750" s="95"/>
      <c r="BD2750" s="41">
        <v>5</v>
      </c>
      <c r="BE2750" s="52">
        <v>51</v>
      </c>
      <c r="BF2750" s="103">
        <v>5113</v>
      </c>
      <c r="BG2750" s="280" t="s">
        <v>52</v>
      </c>
    </row>
    <row r="2751" spans="1:59" s="63" customFormat="1" ht="12.75" x14ac:dyDescent="0.2">
      <c r="A2751" s="196">
        <v>5</v>
      </c>
      <c r="B2751" s="197" t="s">
        <v>938</v>
      </c>
      <c r="C2751" s="208">
        <v>51</v>
      </c>
      <c r="D2751" s="209" t="s">
        <v>939</v>
      </c>
      <c r="E2751" s="212">
        <v>5113</v>
      </c>
      <c r="F2751" s="213" t="s">
        <v>944</v>
      </c>
      <c r="G2751" s="231" t="s">
        <v>945</v>
      </c>
      <c r="H2751" s="89"/>
      <c r="I2751" s="90" t="s">
        <v>290</v>
      </c>
      <c r="J2751" s="90"/>
      <c r="K2751" s="90" t="s">
        <v>64</v>
      </c>
      <c r="L2751" s="90" t="s">
        <v>136</v>
      </c>
      <c r="M2751" s="91"/>
      <c r="N2751" s="312">
        <v>1</v>
      </c>
      <c r="O2751" s="313">
        <f t="shared" si="435"/>
        <v>9.8039215686274508E-3</v>
      </c>
      <c r="P2751" s="104"/>
      <c r="Q2751" s="92"/>
      <c r="R2751" s="92"/>
      <c r="S2751" s="92"/>
      <c r="T2751" s="92"/>
      <c r="U2751" s="92"/>
      <c r="V2751" s="92"/>
      <c r="W2751" s="92"/>
      <c r="X2751" s="109">
        <f t="shared" si="429"/>
        <v>0</v>
      </c>
      <c r="Y2751" s="83"/>
      <c r="Z2751" s="110">
        <f t="shared" si="430"/>
        <v>0</v>
      </c>
      <c r="AA2751" s="111"/>
      <c r="AB2751" s="92"/>
      <c r="AC2751" s="92"/>
      <c r="AD2751" s="92"/>
      <c r="AE2751" s="92"/>
      <c r="AF2751" s="92"/>
      <c r="AG2751" s="92"/>
      <c r="AH2751" s="92"/>
      <c r="AI2751" s="109">
        <f t="shared" si="431"/>
        <v>0</v>
      </c>
      <c r="AJ2751" s="83"/>
      <c r="AK2751" s="110">
        <f t="shared" si="432"/>
        <v>0</v>
      </c>
      <c r="AL2751" s="111"/>
      <c r="AM2751" s="92"/>
      <c r="AN2751" s="92">
        <v>1</v>
      </c>
      <c r="AO2751" s="92"/>
      <c r="AP2751" s="92"/>
      <c r="AQ2751" s="92"/>
      <c r="AR2751" s="92"/>
      <c r="AS2751" s="92"/>
      <c r="AT2751" s="92"/>
      <c r="AU2751" s="92"/>
      <c r="AV2751" s="109">
        <f t="shared" si="433"/>
        <v>25</v>
      </c>
      <c r="AW2751" s="75"/>
      <c r="AX2751" s="110">
        <f t="shared" si="434"/>
        <v>0.24509803921568626</v>
      </c>
      <c r="AY2751" s="111"/>
      <c r="AZ2751" s="93"/>
      <c r="BA2751" s="94" t="s">
        <v>131</v>
      </c>
      <c r="BB2751" s="71"/>
      <c r="BC2751" s="95"/>
      <c r="BD2751" s="41">
        <v>5</v>
      </c>
      <c r="BE2751" s="52">
        <v>51</v>
      </c>
      <c r="BF2751" s="103">
        <v>5113</v>
      </c>
      <c r="BG2751" s="280" t="s">
        <v>52</v>
      </c>
    </row>
    <row r="2752" spans="1:59" s="63" customFormat="1" ht="12.75" x14ac:dyDescent="0.2">
      <c r="A2752" s="196">
        <v>5</v>
      </c>
      <c r="B2752" s="197" t="s">
        <v>938</v>
      </c>
      <c r="C2752" s="208">
        <v>51</v>
      </c>
      <c r="D2752" s="209" t="s">
        <v>939</v>
      </c>
      <c r="E2752" s="212">
        <v>5113</v>
      </c>
      <c r="F2752" s="213" t="s">
        <v>944</v>
      </c>
      <c r="G2752" s="231" t="s">
        <v>945</v>
      </c>
      <c r="H2752" s="89"/>
      <c r="I2752" s="90" t="s">
        <v>953</v>
      </c>
      <c r="J2752" s="90"/>
      <c r="K2752" s="90" t="s">
        <v>73</v>
      </c>
      <c r="L2752" s="90" t="s">
        <v>69</v>
      </c>
      <c r="M2752" s="91"/>
      <c r="N2752" s="312">
        <v>1</v>
      </c>
      <c r="O2752" s="313">
        <f t="shared" si="435"/>
        <v>9.8039215686274508E-3</v>
      </c>
      <c r="P2752" s="104"/>
      <c r="Q2752" s="92"/>
      <c r="R2752" s="92"/>
      <c r="S2752" s="92"/>
      <c r="T2752" s="92"/>
      <c r="U2752" s="92"/>
      <c r="V2752" s="92"/>
      <c r="W2752" s="92">
        <v>1</v>
      </c>
      <c r="X2752" s="109">
        <f t="shared" si="429"/>
        <v>25000</v>
      </c>
      <c r="Y2752" s="83"/>
      <c r="Z2752" s="110">
        <f t="shared" si="430"/>
        <v>245.09803921568627</v>
      </c>
      <c r="AA2752" s="111"/>
      <c r="AB2752" s="92"/>
      <c r="AC2752" s="92"/>
      <c r="AD2752" s="92"/>
      <c r="AE2752" s="92"/>
      <c r="AF2752" s="92"/>
      <c r="AG2752" s="92"/>
      <c r="AH2752" s="92"/>
      <c r="AI2752" s="109">
        <f t="shared" si="431"/>
        <v>0</v>
      </c>
      <c r="AJ2752" s="83"/>
      <c r="AK2752" s="110">
        <f t="shared" si="432"/>
        <v>0</v>
      </c>
      <c r="AL2752" s="111"/>
      <c r="AM2752" s="92"/>
      <c r="AN2752" s="92"/>
      <c r="AO2752" s="92"/>
      <c r="AP2752" s="92">
        <v>1</v>
      </c>
      <c r="AQ2752" s="92"/>
      <c r="AR2752" s="92"/>
      <c r="AS2752" s="92"/>
      <c r="AT2752" s="92"/>
      <c r="AU2752" s="92"/>
      <c r="AV2752" s="109">
        <f t="shared" si="433"/>
        <v>100</v>
      </c>
      <c r="AW2752" s="75"/>
      <c r="AX2752" s="110">
        <f t="shared" si="434"/>
        <v>0.98039215686274506</v>
      </c>
      <c r="AY2752" s="111"/>
      <c r="AZ2752" s="93"/>
      <c r="BA2752" s="94" t="s">
        <v>131</v>
      </c>
      <c r="BB2752" s="71"/>
      <c r="BC2752" s="95"/>
      <c r="BD2752" s="41">
        <v>5</v>
      </c>
      <c r="BE2752" s="52">
        <v>51</v>
      </c>
      <c r="BF2752" s="103">
        <v>5113</v>
      </c>
      <c r="BG2752" s="280" t="s">
        <v>52</v>
      </c>
    </row>
    <row r="2753" spans="1:59" s="63" customFormat="1" ht="12.75" x14ac:dyDescent="0.2">
      <c r="A2753" s="196">
        <v>5</v>
      </c>
      <c r="B2753" s="197" t="s">
        <v>938</v>
      </c>
      <c r="C2753" s="208">
        <v>51</v>
      </c>
      <c r="D2753" s="209" t="s">
        <v>939</v>
      </c>
      <c r="E2753" s="212">
        <v>5113</v>
      </c>
      <c r="F2753" s="213" t="s">
        <v>944</v>
      </c>
      <c r="G2753" s="231" t="s">
        <v>945</v>
      </c>
      <c r="H2753" s="65"/>
      <c r="I2753" s="222"/>
      <c r="J2753" s="66"/>
      <c r="K2753" s="66"/>
      <c r="L2753" s="66"/>
      <c r="M2753" s="64"/>
      <c r="N2753" s="304"/>
      <c r="O2753" s="305"/>
      <c r="P2753" s="127"/>
      <c r="Q2753" s="67"/>
      <c r="R2753" s="67"/>
      <c r="S2753" s="67"/>
      <c r="T2753" s="67"/>
      <c r="U2753" s="67"/>
      <c r="V2753" s="67"/>
      <c r="W2753" s="67"/>
      <c r="X2753" s="67"/>
      <c r="Y2753" s="68"/>
      <c r="Z2753" s="68"/>
      <c r="AA2753" s="68"/>
      <c r="AB2753" s="67"/>
      <c r="AC2753" s="67"/>
      <c r="AD2753" s="67"/>
      <c r="AE2753" s="67"/>
      <c r="AF2753" s="67"/>
      <c r="AG2753" s="67"/>
      <c r="AH2753" s="67"/>
      <c r="AI2753" s="67"/>
      <c r="AJ2753" s="68"/>
      <c r="AK2753" s="68"/>
      <c r="AL2753" s="68"/>
      <c r="AM2753" s="67"/>
      <c r="AN2753" s="67"/>
      <c r="AO2753" s="67"/>
      <c r="AP2753" s="67"/>
      <c r="AQ2753" s="67"/>
      <c r="AR2753" s="67"/>
      <c r="AS2753" s="67"/>
      <c r="AT2753" s="67"/>
      <c r="AU2753" s="67"/>
      <c r="AV2753" s="67"/>
      <c r="AW2753" s="67"/>
      <c r="AX2753" s="68"/>
      <c r="AY2753" s="68"/>
      <c r="AZ2753" s="69"/>
      <c r="BA2753" s="70"/>
      <c r="BB2753" s="71"/>
      <c r="BC2753" s="95"/>
      <c r="BD2753" s="41">
        <v>5</v>
      </c>
      <c r="BE2753" s="52">
        <v>51</v>
      </c>
      <c r="BF2753" s="103">
        <v>5113</v>
      </c>
      <c r="BG2753" s="275"/>
    </row>
    <row r="2754" spans="1:59" s="63" customFormat="1" ht="12.75" x14ac:dyDescent="0.2">
      <c r="A2754" s="196">
        <v>5</v>
      </c>
      <c r="B2754" s="197" t="s">
        <v>938</v>
      </c>
      <c r="C2754" s="208">
        <v>51</v>
      </c>
      <c r="D2754" s="209" t="s">
        <v>939</v>
      </c>
      <c r="E2754" s="212">
        <v>5113</v>
      </c>
      <c r="F2754" s="213" t="s">
        <v>944</v>
      </c>
      <c r="G2754" s="232"/>
      <c r="H2754" s="97"/>
      <c r="I2754" s="224"/>
      <c r="J2754" s="98"/>
      <c r="K2754" s="98"/>
      <c r="L2754" s="98"/>
      <c r="M2754" s="96"/>
      <c r="N2754" s="307"/>
      <c r="O2754" s="246"/>
      <c r="P2754" s="124"/>
      <c r="Q2754" s="99"/>
      <c r="R2754" s="99"/>
      <c r="S2754" s="99"/>
      <c r="T2754" s="99"/>
      <c r="U2754" s="99"/>
      <c r="V2754" s="99"/>
      <c r="W2754" s="99"/>
      <c r="X2754" s="99"/>
      <c r="Y2754" s="100"/>
      <c r="Z2754" s="100"/>
      <c r="AA2754" s="100"/>
      <c r="AB2754" s="99"/>
      <c r="AC2754" s="99"/>
      <c r="AD2754" s="99"/>
      <c r="AE2754" s="99"/>
      <c r="AF2754" s="99"/>
      <c r="AG2754" s="99"/>
      <c r="AH2754" s="99"/>
      <c r="AI2754" s="99"/>
      <c r="AJ2754" s="100"/>
      <c r="AK2754" s="100"/>
      <c r="AL2754" s="100"/>
      <c r="AM2754" s="99"/>
      <c r="AN2754" s="99"/>
      <c r="AO2754" s="99"/>
      <c r="AP2754" s="99"/>
      <c r="AQ2754" s="99"/>
      <c r="AR2754" s="99"/>
      <c r="AS2754" s="99"/>
      <c r="AT2754" s="99"/>
      <c r="AU2754" s="99"/>
      <c r="AV2754" s="99"/>
      <c r="AW2754" s="99"/>
      <c r="AX2754" s="100"/>
      <c r="AY2754" s="100"/>
      <c r="AZ2754" s="101"/>
      <c r="BA2754" s="102"/>
      <c r="BB2754" s="95"/>
      <c r="BC2754" s="95"/>
      <c r="BD2754" s="41">
        <v>5</v>
      </c>
      <c r="BE2754" s="52">
        <v>51</v>
      </c>
      <c r="BF2754" s="103">
        <v>5113</v>
      </c>
      <c r="BG2754" s="277"/>
    </row>
    <row r="2755" spans="1:59" s="63" customFormat="1" ht="12.75" x14ac:dyDescent="0.2">
      <c r="A2755" s="196">
        <v>5</v>
      </c>
      <c r="B2755" s="197" t="s">
        <v>938</v>
      </c>
      <c r="C2755" s="208">
        <v>51</v>
      </c>
      <c r="D2755" s="209" t="s">
        <v>939</v>
      </c>
      <c r="E2755" s="212">
        <v>5113</v>
      </c>
      <c r="F2755" s="213" t="s">
        <v>944</v>
      </c>
      <c r="G2755" s="231"/>
      <c r="H2755" s="65"/>
      <c r="I2755" s="222"/>
      <c r="J2755" s="66"/>
      <c r="K2755" s="66"/>
      <c r="L2755" s="66"/>
      <c r="M2755" s="64"/>
      <c r="N2755" s="304"/>
      <c r="O2755" s="305"/>
      <c r="P2755" s="127"/>
      <c r="Q2755" s="67"/>
      <c r="R2755" s="67"/>
      <c r="S2755" s="67"/>
      <c r="T2755" s="67"/>
      <c r="U2755" s="67"/>
      <c r="V2755" s="67"/>
      <c r="W2755" s="67"/>
      <c r="X2755" s="67"/>
      <c r="Y2755" s="68"/>
      <c r="Z2755" s="68"/>
      <c r="AA2755" s="68"/>
      <c r="AB2755" s="67"/>
      <c r="AC2755" s="67"/>
      <c r="AD2755" s="67"/>
      <c r="AE2755" s="67"/>
      <c r="AF2755" s="67"/>
      <c r="AG2755" s="67"/>
      <c r="AH2755" s="67"/>
      <c r="AI2755" s="67"/>
      <c r="AJ2755" s="68"/>
      <c r="AK2755" s="68"/>
      <c r="AL2755" s="68"/>
      <c r="AM2755" s="67"/>
      <c r="AN2755" s="67"/>
      <c r="AO2755" s="67"/>
      <c r="AP2755" s="67"/>
      <c r="AQ2755" s="67"/>
      <c r="AR2755" s="67"/>
      <c r="AS2755" s="67"/>
      <c r="AT2755" s="67"/>
      <c r="AU2755" s="67"/>
      <c r="AV2755" s="67"/>
      <c r="AW2755" s="67"/>
      <c r="AX2755" s="68"/>
      <c r="AY2755" s="68"/>
      <c r="AZ2755" s="69"/>
      <c r="BA2755" s="70"/>
      <c r="BB2755" s="71"/>
      <c r="BC2755" s="95"/>
      <c r="BD2755" s="41">
        <v>5</v>
      </c>
      <c r="BE2755" s="52">
        <v>51</v>
      </c>
      <c r="BF2755" s="103">
        <v>5113</v>
      </c>
      <c r="BG2755" s="275"/>
    </row>
    <row r="2756" spans="1:59" s="63" customFormat="1" ht="12.75" x14ac:dyDescent="0.2">
      <c r="A2756" s="196">
        <v>5</v>
      </c>
      <c r="B2756" s="197" t="s">
        <v>938</v>
      </c>
      <c r="C2756" s="208">
        <v>51</v>
      </c>
      <c r="D2756" s="209" t="s">
        <v>939</v>
      </c>
      <c r="E2756" s="212">
        <v>5113</v>
      </c>
      <c r="F2756" s="213" t="s">
        <v>944</v>
      </c>
      <c r="G2756" s="231" t="s">
        <v>729</v>
      </c>
      <c r="H2756" s="72" t="s">
        <v>1233</v>
      </c>
      <c r="I2756" s="223" t="s">
        <v>1247</v>
      </c>
      <c r="J2756" s="73"/>
      <c r="K2756" s="73"/>
      <c r="L2756" s="73"/>
      <c r="M2756" s="74"/>
      <c r="N2756" s="247"/>
      <c r="O2756" s="306"/>
      <c r="P2756" s="105"/>
      <c r="Q2756" s="75"/>
      <c r="R2756" s="75"/>
      <c r="S2756" s="75"/>
      <c r="T2756" s="75"/>
      <c r="U2756" s="75"/>
      <c r="V2756" s="75"/>
      <c r="W2756" s="75"/>
      <c r="X2756" s="75"/>
      <c r="Y2756" s="76" t="s">
        <v>1241</v>
      </c>
      <c r="Z2756" s="77" t="s">
        <v>1241</v>
      </c>
      <c r="AA2756" s="78">
        <f>AA$2542</f>
        <v>5000</v>
      </c>
      <c r="AB2756" s="75"/>
      <c r="AC2756" s="75"/>
      <c r="AD2756" s="75"/>
      <c r="AE2756" s="75"/>
      <c r="AF2756" s="75"/>
      <c r="AG2756" s="75"/>
      <c r="AH2756" s="75"/>
      <c r="AI2756" s="75"/>
      <c r="AJ2756" s="76" t="s">
        <v>1241</v>
      </c>
      <c r="AK2756" s="77" t="s">
        <v>1241</v>
      </c>
      <c r="AL2756" s="78">
        <f>AL$2542</f>
        <v>0</v>
      </c>
      <c r="AM2756" s="75"/>
      <c r="AN2756" s="75"/>
      <c r="AO2756" s="75"/>
      <c r="AP2756" s="75"/>
      <c r="AQ2756" s="75"/>
      <c r="AR2756" s="75"/>
      <c r="AS2756" s="75"/>
      <c r="AT2756" s="75"/>
      <c r="AU2756" s="75"/>
      <c r="AV2756" s="75"/>
      <c r="AW2756" s="76" t="s">
        <v>1241</v>
      </c>
      <c r="AX2756" s="77" t="s">
        <v>1241</v>
      </c>
      <c r="AY2756" s="78">
        <f>AY$2542</f>
        <v>250</v>
      </c>
      <c r="AZ2756" s="79"/>
      <c r="BA2756" s="80" t="str">
        <f>I2756</f>
        <v>&gt; see 4711, Thermal insulation</v>
      </c>
      <c r="BB2756" s="71"/>
      <c r="BC2756" s="95"/>
      <c r="BD2756" s="41">
        <v>5</v>
      </c>
      <c r="BE2756" s="52">
        <v>51</v>
      </c>
      <c r="BF2756" s="103">
        <v>5113</v>
      </c>
      <c r="BG2756" s="276" t="str">
        <f>H2756</f>
        <v>Default Scenario (Link)</v>
      </c>
    </row>
    <row r="2757" spans="1:59" s="63" customFormat="1" ht="12.75" x14ac:dyDescent="0.2">
      <c r="A2757" s="196">
        <v>5</v>
      </c>
      <c r="B2757" s="197" t="s">
        <v>938</v>
      </c>
      <c r="C2757" s="208">
        <v>51</v>
      </c>
      <c r="D2757" s="209" t="s">
        <v>939</v>
      </c>
      <c r="E2757" s="212">
        <v>5113</v>
      </c>
      <c r="F2757" s="213" t="s">
        <v>944</v>
      </c>
      <c r="G2757" s="231"/>
      <c r="H2757" s="65"/>
      <c r="I2757" s="222"/>
      <c r="J2757" s="66"/>
      <c r="K2757" s="66"/>
      <c r="L2757" s="66"/>
      <c r="M2757" s="64"/>
      <c r="N2757" s="304"/>
      <c r="O2757" s="305"/>
      <c r="P2757" s="127"/>
      <c r="Q2757" s="67"/>
      <c r="R2757" s="67"/>
      <c r="S2757" s="67"/>
      <c r="T2757" s="67"/>
      <c r="U2757" s="67"/>
      <c r="V2757" s="67"/>
      <c r="W2757" s="67"/>
      <c r="X2757" s="67"/>
      <c r="Y2757" s="68"/>
      <c r="Z2757" s="68"/>
      <c r="AA2757" s="68"/>
      <c r="AB2757" s="67"/>
      <c r="AC2757" s="67"/>
      <c r="AD2757" s="67"/>
      <c r="AE2757" s="67"/>
      <c r="AF2757" s="67"/>
      <c r="AG2757" s="67"/>
      <c r="AH2757" s="67"/>
      <c r="AI2757" s="67"/>
      <c r="AJ2757" s="68"/>
      <c r="AK2757" s="68"/>
      <c r="AL2757" s="68"/>
      <c r="AM2757" s="67"/>
      <c r="AN2757" s="67"/>
      <c r="AO2757" s="67"/>
      <c r="AP2757" s="67"/>
      <c r="AQ2757" s="67"/>
      <c r="AR2757" s="67"/>
      <c r="AS2757" s="67"/>
      <c r="AT2757" s="67"/>
      <c r="AU2757" s="67"/>
      <c r="AV2757" s="67"/>
      <c r="AW2757" s="67"/>
      <c r="AX2757" s="68"/>
      <c r="AY2757" s="68"/>
      <c r="AZ2757" s="69"/>
      <c r="BA2757" s="70"/>
      <c r="BB2757" s="71"/>
      <c r="BC2757" s="95"/>
      <c r="BD2757" s="41">
        <v>5</v>
      </c>
      <c r="BE2757" s="52">
        <v>51</v>
      </c>
      <c r="BF2757" s="103">
        <v>5113</v>
      </c>
      <c r="BG2757" s="275"/>
    </row>
    <row r="2758" spans="1:59" s="63" customFormat="1" ht="12.75" x14ac:dyDescent="0.2">
      <c r="A2758" s="196">
        <v>5</v>
      </c>
      <c r="B2758" s="197" t="s">
        <v>938</v>
      </c>
      <c r="C2758" s="208">
        <v>51</v>
      </c>
      <c r="D2758" s="209" t="s">
        <v>939</v>
      </c>
      <c r="E2758" s="212">
        <v>5113</v>
      </c>
      <c r="F2758" s="213" t="s">
        <v>944</v>
      </c>
      <c r="G2758" s="232"/>
      <c r="H2758" s="97"/>
      <c r="I2758" s="224"/>
      <c r="J2758" s="98"/>
      <c r="K2758" s="98"/>
      <c r="L2758" s="98"/>
      <c r="M2758" s="96"/>
      <c r="N2758" s="307"/>
      <c r="O2758" s="246"/>
      <c r="P2758" s="124"/>
      <c r="Q2758" s="99"/>
      <c r="R2758" s="99"/>
      <c r="S2758" s="99"/>
      <c r="T2758" s="99"/>
      <c r="U2758" s="99"/>
      <c r="V2758" s="99"/>
      <c r="W2758" s="99"/>
      <c r="X2758" s="99"/>
      <c r="Y2758" s="100"/>
      <c r="Z2758" s="100"/>
      <c r="AA2758" s="100"/>
      <c r="AB2758" s="99"/>
      <c r="AC2758" s="99"/>
      <c r="AD2758" s="99"/>
      <c r="AE2758" s="99"/>
      <c r="AF2758" s="99"/>
      <c r="AG2758" s="99"/>
      <c r="AH2758" s="99"/>
      <c r="AI2758" s="99"/>
      <c r="AJ2758" s="100"/>
      <c r="AK2758" s="100"/>
      <c r="AL2758" s="100"/>
      <c r="AM2758" s="99"/>
      <c r="AN2758" s="99"/>
      <c r="AO2758" s="99"/>
      <c r="AP2758" s="99"/>
      <c r="AQ2758" s="99"/>
      <c r="AR2758" s="99"/>
      <c r="AS2758" s="99"/>
      <c r="AT2758" s="99"/>
      <c r="AU2758" s="99"/>
      <c r="AV2758" s="99"/>
      <c r="AW2758" s="99"/>
      <c r="AX2758" s="100"/>
      <c r="AY2758" s="100"/>
      <c r="AZ2758" s="101"/>
      <c r="BA2758" s="102"/>
      <c r="BB2758" s="95"/>
      <c r="BC2758" s="95"/>
      <c r="BD2758" s="41">
        <v>5</v>
      </c>
      <c r="BE2758" s="52">
        <v>51</v>
      </c>
      <c r="BF2758" s="103">
        <v>5113</v>
      </c>
      <c r="BG2758" s="277"/>
    </row>
    <row r="2759" spans="1:59" x14ac:dyDescent="0.25">
      <c r="A2759" s="196">
        <v>5</v>
      </c>
      <c r="B2759" s="197" t="s">
        <v>938</v>
      </c>
      <c r="C2759" s="208">
        <v>51</v>
      </c>
      <c r="D2759" s="209" t="s">
        <v>939</v>
      </c>
      <c r="E2759" s="210">
        <v>5114</v>
      </c>
      <c r="F2759" s="211" t="s">
        <v>954</v>
      </c>
      <c r="G2759" s="235"/>
      <c r="H2759" s="145"/>
      <c r="I2759" s="221"/>
      <c r="J2759" s="57"/>
      <c r="K2759" s="57"/>
      <c r="L2759" s="57"/>
      <c r="M2759" s="144"/>
      <c r="N2759" s="324"/>
      <c r="O2759" s="325"/>
      <c r="P2759" s="146"/>
      <c r="Q2759" s="146"/>
      <c r="R2759" s="146"/>
      <c r="S2759" s="146"/>
      <c r="T2759" s="146"/>
      <c r="U2759" s="146"/>
      <c r="V2759" s="146"/>
      <c r="W2759" s="146"/>
      <c r="X2759" s="146"/>
      <c r="Y2759" s="59"/>
      <c r="Z2759" s="123"/>
      <c r="AA2759" s="123"/>
      <c r="AB2759" s="146"/>
      <c r="AC2759" s="146"/>
      <c r="AD2759" s="146"/>
      <c r="AE2759" s="146"/>
      <c r="AF2759" s="146"/>
      <c r="AG2759" s="146"/>
      <c r="AH2759" s="146"/>
      <c r="AI2759" s="146"/>
      <c r="AJ2759" s="59"/>
      <c r="AK2759" s="123"/>
      <c r="AL2759" s="123"/>
      <c r="AM2759" s="146"/>
      <c r="AN2759" s="146"/>
      <c r="AO2759" s="146"/>
      <c r="AP2759" s="146"/>
      <c r="AQ2759" s="146"/>
      <c r="AR2759" s="146"/>
      <c r="AS2759" s="146"/>
      <c r="AT2759" s="146"/>
      <c r="AU2759" s="146"/>
      <c r="AV2759" s="146"/>
      <c r="AW2759" s="58"/>
      <c r="AX2759" s="123"/>
      <c r="AY2759" s="59"/>
      <c r="AZ2759" s="147"/>
      <c r="BA2759" s="148"/>
      <c r="BB2759" s="143"/>
      <c r="BC2759" s="143"/>
      <c r="BD2759" s="41">
        <v>5</v>
      </c>
      <c r="BE2759" s="52">
        <v>51</v>
      </c>
      <c r="BF2759" s="62">
        <v>5114</v>
      </c>
      <c r="BG2759" s="284"/>
    </row>
    <row r="2760" spans="1:59" s="63" customFormat="1" ht="12.75" x14ac:dyDescent="0.2">
      <c r="A2760" s="196">
        <v>5</v>
      </c>
      <c r="B2760" s="197" t="s">
        <v>938</v>
      </c>
      <c r="C2760" s="208">
        <v>51</v>
      </c>
      <c r="D2760" s="209" t="s">
        <v>939</v>
      </c>
      <c r="E2760" s="210">
        <v>5114</v>
      </c>
      <c r="F2760" s="211" t="s">
        <v>954</v>
      </c>
      <c r="G2760" s="230"/>
      <c r="H2760" s="56"/>
      <c r="I2760" s="221"/>
      <c r="J2760" s="57"/>
      <c r="K2760" s="57"/>
      <c r="L2760" s="57"/>
      <c r="M2760" s="55"/>
      <c r="N2760" s="303"/>
      <c r="O2760" s="245"/>
      <c r="P2760" s="122"/>
      <c r="Q2760" s="58"/>
      <c r="R2760" s="58"/>
      <c r="S2760" s="58"/>
      <c r="T2760" s="58"/>
      <c r="U2760" s="58"/>
      <c r="V2760" s="58"/>
      <c r="W2760" s="58"/>
      <c r="X2760" s="58"/>
      <c r="Y2760" s="59"/>
      <c r="Z2760" s="59"/>
      <c r="AA2760" s="59"/>
      <c r="AB2760" s="58"/>
      <c r="AC2760" s="58"/>
      <c r="AD2760" s="58"/>
      <c r="AE2760" s="58"/>
      <c r="AF2760" s="58"/>
      <c r="AG2760" s="58"/>
      <c r="AH2760" s="58"/>
      <c r="AI2760" s="58"/>
      <c r="AJ2760" s="59"/>
      <c r="AK2760" s="59"/>
      <c r="AL2760" s="59"/>
      <c r="AM2760" s="58"/>
      <c r="AN2760" s="58"/>
      <c r="AO2760" s="58"/>
      <c r="AP2760" s="58"/>
      <c r="AQ2760" s="58"/>
      <c r="AR2760" s="58"/>
      <c r="AS2760" s="58"/>
      <c r="AT2760" s="58"/>
      <c r="AU2760" s="58"/>
      <c r="AV2760" s="58"/>
      <c r="AW2760" s="58"/>
      <c r="AX2760" s="59"/>
      <c r="AY2760" s="59"/>
      <c r="AZ2760" s="60"/>
      <c r="BA2760" s="61"/>
      <c r="BB2760" s="54"/>
      <c r="BC2760" s="54"/>
      <c r="BD2760" s="41">
        <v>5</v>
      </c>
      <c r="BE2760" s="52">
        <v>51</v>
      </c>
      <c r="BF2760" s="62">
        <v>5114</v>
      </c>
      <c r="BG2760" s="274"/>
    </row>
    <row r="2761" spans="1:59" s="63" customFormat="1" ht="12.75" x14ac:dyDescent="0.2">
      <c r="A2761" s="196">
        <v>5</v>
      </c>
      <c r="B2761" s="197" t="s">
        <v>938</v>
      </c>
      <c r="C2761" s="208">
        <v>51</v>
      </c>
      <c r="D2761" s="209" t="s">
        <v>939</v>
      </c>
      <c r="E2761" s="210">
        <v>5114</v>
      </c>
      <c r="F2761" s="211" t="s">
        <v>954</v>
      </c>
      <c r="G2761" s="231" t="s">
        <v>955</v>
      </c>
      <c r="H2761" s="65"/>
      <c r="I2761" s="222"/>
      <c r="J2761" s="66"/>
      <c r="K2761" s="66"/>
      <c r="L2761" s="66"/>
      <c r="M2761" s="64"/>
      <c r="N2761" s="308"/>
      <c r="O2761" s="309"/>
      <c r="P2761" s="127"/>
      <c r="Q2761" s="67"/>
      <c r="R2761" s="67"/>
      <c r="S2761" s="67"/>
      <c r="T2761" s="67"/>
      <c r="U2761" s="67"/>
      <c r="V2761" s="67"/>
      <c r="W2761" s="67"/>
      <c r="X2761" s="67"/>
      <c r="Y2761" s="68"/>
      <c r="Z2761" s="68"/>
      <c r="AA2761" s="68"/>
      <c r="AB2761" s="67"/>
      <c r="AC2761" s="67"/>
      <c r="AD2761" s="67"/>
      <c r="AE2761" s="67"/>
      <c r="AF2761" s="67"/>
      <c r="AG2761" s="67"/>
      <c r="AH2761" s="67"/>
      <c r="AI2761" s="67"/>
      <c r="AJ2761" s="68"/>
      <c r="AK2761" s="68"/>
      <c r="AL2761" s="68"/>
      <c r="AM2761" s="67"/>
      <c r="AN2761" s="67"/>
      <c r="AO2761" s="67"/>
      <c r="AP2761" s="67"/>
      <c r="AQ2761" s="67"/>
      <c r="AR2761" s="67"/>
      <c r="AS2761" s="67"/>
      <c r="AT2761" s="67"/>
      <c r="AU2761" s="67"/>
      <c r="AV2761" s="67"/>
      <c r="AW2761" s="67"/>
      <c r="AX2761" s="68"/>
      <c r="AY2761" s="68"/>
      <c r="AZ2761" s="69"/>
      <c r="BA2761" s="70"/>
      <c r="BB2761" s="71"/>
      <c r="BC2761" s="54"/>
      <c r="BD2761" s="41">
        <v>5</v>
      </c>
      <c r="BE2761" s="52">
        <v>51</v>
      </c>
      <c r="BF2761" s="62">
        <v>5114</v>
      </c>
      <c r="BG2761" s="275"/>
    </row>
    <row r="2762" spans="1:59" s="63" customFormat="1" ht="12.75" x14ac:dyDescent="0.2">
      <c r="A2762" s="196">
        <v>5</v>
      </c>
      <c r="B2762" s="197" t="s">
        <v>938</v>
      </c>
      <c r="C2762" s="208">
        <v>51</v>
      </c>
      <c r="D2762" s="209" t="s">
        <v>939</v>
      </c>
      <c r="E2762" s="210">
        <v>5114</v>
      </c>
      <c r="F2762" s="211" t="s">
        <v>954</v>
      </c>
      <c r="G2762" s="231" t="s">
        <v>955</v>
      </c>
      <c r="H2762" s="72" t="s">
        <v>47</v>
      </c>
      <c r="I2762" s="223"/>
      <c r="J2762" s="73"/>
      <c r="K2762" s="73"/>
      <c r="L2762" s="73"/>
      <c r="M2762" s="74"/>
      <c r="N2762" s="247"/>
      <c r="O2762" s="306"/>
      <c r="P2762" s="105"/>
      <c r="Q2762" s="75"/>
      <c r="R2762" s="75"/>
      <c r="S2762" s="75"/>
      <c r="T2762" s="75"/>
      <c r="U2762" s="75"/>
      <c r="V2762" s="75"/>
      <c r="W2762" s="75"/>
      <c r="X2762" s="75"/>
      <c r="Y2762" s="76">
        <f>IF(ISNUMBER(VLOOKUP(Y2764,P$7:W$7,MATCH(Y2764,P$7:W$7))),VLOOKUP(Y2764,P$7:W$7,MATCH(Y2764,P$7:W$7)),IF(N2766=0,"No Data",IF(Y2764&gt;0,"&lt;100",0)))</f>
        <v>5000</v>
      </c>
      <c r="Z2762" s="77">
        <f>IF(ISNUMBER(VLOOKUP(Z2766,P$7:W$7,MATCH(Z2766,P$7:W$7))),VLOOKUP(Z2766,P$7:W$7,MATCH(Z2766,P$7:W$7)),IF(N2766=0,"No Data",IF(Z2766&gt;0,"&lt;100",0)))</f>
        <v>5000</v>
      </c>
      <c r="AA2762" s="106">
        <f>IF(ISNUMBER(Z2762),Z2762,0)</f>
        <v>5000</v>
      </c>
      <c r="AB2762" s="75"/>
      <c r="AC2762" s="75"/>
      <c r="AD2762" s="75"/>
      <c r="AE2762" s="75"/>
      <c r="AF2762" s="75"/>
      <c r="AG2762" s="75"/>
      <c r="AH2762" s="75"/>
      <c r="AI2762" s="75"/>
      <c r="AJ2762" s="76">
        <f>IF(ISNUMBER(VLOOKUP(AJ2764,AB$7:AH$7,MATCH(AJ2764,AB$7:AH$7))),VLOOKUP(AJ2764,AB$7:AH$7,MATCH(AJ2764,AB$7:AH$7)),IF(N2766=0,"No Data",IF(AJ2764&gt;0,"&lt;50",0)))</f>
        <v>0</v>
      </c>
      <c r="AK2762" s="77">
        <f>IF(ISNUMBER(VLOOKUP(AK2766,AB$7:AH$7,MATCH(AK2766,AB$7:AH$7))),VLOOKUP(AK2766,AB$7:AH$7,MATCH(AK2766,AB$7:AH$7)),IF(N2766=0,"No Data",IF(AK2766&gt;0,"&lt;50",0)))</f>
        <v>0</v>
      </c>
      <c r="AL2762" s="106">
        <f>IF(ISNUMBER(AK2762),AK2762,0)</f>
        <v>0</v>
      </c>
      <c r="AM2762" s="75"/>
      <c r="AN2762" s="75"/>
      <c r="AO2762" s="75"/>
      <c r="AP2762" s="75"/>
      <c r="AQ2762" s="75"/>
      <c r="AR2762" s="75"/>
      <c r="AS2762" s="75"/>
      <c r="AT2762" s="75"/>
      <c r="AU2762" s="75"/>
      <c r="AV2762" s="75"/>
      <c r="AW2762" s="76">
        <f>IF(ISNUMBER(VLOOKUP(AW2764,AM$7:AU$7,MATCH(AW2764,AM$7:AU$7))),VLOOKUP(AW2764,AM$7:AU$7,MATCH(AW2764,AM$7:AU$7)),IF(N2766=0,"No Data",IF(AW2764&gt;0,"&lt;10",0)))</f>
        <v>50</v>
      </c>
      <c r="AX2762" s="77">
        <f>IF(ISNUMBER(VLOOKUP(AX2766,AM$7:AU$7,MATCH(AX2766,AM$7:AU$7))),VLOOKUP(AX2766,AM$7:AU$7,MATCH(AX2766,AM$7:AU$7)),IF(N2766=0,"No Data",IF(AX2766&gt;0,"&lt;10",0)))</f>
        <v>50</v>
      </c>
      <c r="AY2762" s="106">
        <f>IF(ISNUMBER(AX2762),AX2762,0)</f>
        <v>50</v>
      </c>
      <c r="AZ2762" s="79"/>
      <c r="BA2762" s="80"/>
      <c r="BB2762" s="71"/>
      <c r="BC2762" s="54"/>
      <c r="BD2762" s="41">
        <v>5</v>
      </c>
      <c r="BE2762" s="52">
        <v>51</v>
      </c>
      <c r="BF2762" s="62">
        <v>5114</v>
      </c>
      <c r="BG2762" s="276" t="s">
        <v>47</v>
      </c>
    </row>
    <row r="2763" spans="1:59" s="63" customFormat="1" ht="12.75" x14ac:dyDescent="0.2">
      <c r="A2763" s="196">
        <v>5</v>
      </c>
      <c r="B2763" s="197" t="s">
        <v>938</v>
      </c>
      <c r="C2763" s="208">
        <v>51</v>
      </c>
      <c r="D2763" s="209" t="s">
        <v>939</v>
      </c>
      <c r="E2763" s="210">
        <v>5114</v>
      </c>
      <c r="F2763" s="211" t="s">
        <v>954</v>
      </c>
      <c r="G2763" s="231" t="s">
        <v>955</v>
      </c>
      <c r="H2763" s="81" t="s">
        <v>48</v>
      </c>
      <c r="I2763" s="223"/>
      <c r="J2763" s="73"/>
      <c r="K2763" s="73"/>
      <c r="L2763" s="73"/>
      <c r="M2763" s="74"/>
      <c r="N2763" s="247"/>
      <c r="O2763" s="306"/>
      <c r="P2763" s="105"/>
      <c r="Q2763" s="75"/>
      <c r="R2763" s="75"/>
      <c r="S2763" s="75"/>
      <c r="T2763" s="75"/>
      <c r="U2763" s="75"/>
      <c r="V2763" s="75"/>
      <c r="W2763" s="75"/>
      <c r="X2763" s="75"/>
      <c r="Y2763" s="82">
        <f>MIN(X2767:X2769)</f>
        <v>0</v>
      </c>
      <c r="Z2763" s="83"/>
      <c r="AA2763" s="83"/>
      <c r="AB2763" s="75"/>
      <c r="AC2763" s="75"/>
      <c r="AD2763" s="75"/>
      <c r="AE2763" s="75"/>
      <c r="AF2763" s="75"/>
      <c r="AG2763" s="75"/>
      <c r="AH2763" s="75"/>
      <c r="AI2763" s="75"/>
      <c r="AJ2763" s="82">
        <f>MIN(AI2767:AI2769)</f>
        <v>0</v>
      </c>
      <c r="AK2763" s="83"/>
      <c r="AL2763" s="83"/>
      <c r="AM2763" s="75"/>
      <c r="AN2763" s="75"/>
      <c r="AO2763" s="75"/>
      <c r="AP2763" s="75"/>
      <c r="AQ2763" s="75"/>
      <c r="AR2763" s="75"/>
      <c r="AS2763" s="75"/>
      <c r="AT2763" s="75"/>
      <c r="AU2763" s="75"/>
      <c r="AV2763" s="75"/>
      <c r="AW2763" s="82">
        <f>MIN(AV2767:AV2769)</f>
        <v>50</v>
      </c>
      <c r="AX2763" s="83"/>
      <c r="AY2763" s="83"/>
      <c r="AZ2763" s="79"/>
      <c r="BA2763" s="80"/>
      <c r="BB2763" s="71"/>
      <c r="BC2763" s="54"/>
      <c r="BD2763" s="41">
        <v>5</v>
      </c>
      <c r="BE2763" s="52">
        <v>51</v>
      </c>
      <c r="BF2763" s="62">
        <v>5114</v>
      </c>
      <c r="BG2763" s="278" t="s">
        <v>48</v>
      </c>
    </row>
    <row r="2764" spans="1:59" s="63" customFormat="1" ht="12.75" x14ac:dyDescent="0.2">
      <c r="A2764" s="196">
        <v>5</v>
      </c>
      <c r="B2764" s="197" t="s">
        <v>938</v>
      </c>
      <c r="C2764" s="208">
        <v>51</v>
      </c>
      <c r="D2764" s="209" t="s">
        <v>939</v>
      </c>
      <c r="E2764" s="210">
        <v>5114</v>
      </c>
      <c r="F2764" s="211" t="s">
        <v>954</v>
      </c>
      <c r="G2764" s="231" t="s">
        <v>955</v>
      </c>
      <c r="H2764" s="81" t="s">
        <v>49</v>
      </c>
      <c r="I2764" s="223"/>
      <c r="J2764" s="73"/>
      <c r="K2764" s="73"/>
      <c r="L2764" s="73"/>
      <c r="M2764" s="74"/>
      <c r="N2764" s="247"/>
      <c r="O2764" s="306"/>
      <c r="P2764" s="105"/>
      <c r="Q2764" s="75"/>
      <c r="R2764" s="75"/>
      <c r="S2764" s="75"/>
      <c r="T2764" s="75"/>
      <c r="U2764" s="75"/>
      <c r="V2764" s="75"/>
      <c r="W2764" s="75"/>
      <c r="X2764" s="75"/>
      <c r="Y2764" s="84">
        <f>IF(ISNUMBER(AVERAGE(X2767:X2769)),AVERAGE(X2767:X2769),0)</f>
        <v>8333.3333333333339</v>
      </c>
      <c r="Z2764" s="83"/>
      <c r="AA2764" s="83"/>
      <c r="AB2764" s="75"/>
      <c r="AC2764" s="75"/>
      <c r="AD2764" s="75"/>
      <c r="AE2764" s="75"/>
      <c r="AF2764" s="75"/>
      <c r="AG2764" s="75"/>
      <c r="AH2764" s="75"/>
      <c r="AI2764" s="75"/>
      <c r="AJ2764" s="84">
        <f>IF(ISNUMBER(AVERAGE(AI2767:AI2769)),AVERAGE(AI2767:AI2769),0)</f>
        <v>0</v>
      </c>
      <c r="AK2764" s="83"/>
      <c r="AL2764" s="83"/>
      <c r="AM2764" s="75"/>
      <c r="AN2764" s="75"/>
      <c r="AO2764" s="75"/>
      <c r="AP2764" s="75"/>
      <c r="AQ2764" s="75"/>
      <c r="AR2764" s="75"/>
      <c r="AS2764" s="75"/>
      <c r="AT2764" s="75"/>
      <c r="AU2764" s="75"/>
      <c r="AV2764" s="75"/>
      <c r="AW2764" s="84">
        <f>IF(ISNUMBER(AVERAGE(AV2767:AV2769)),AVERAGE(AV2767:AV2769),0)</f>
        <v>66.666666666666671</v>
      </c>
      <c r="AX2764" s="83"/>
      <c r="AY2764" s="83"/>
      <c r="AZ2764" s="79"/>
      <c r="BA2764" s="80"/>
      <c r="BB2764" s="71"/>
      <c r="BC2764" s="54"/>
      <c r="BD2764" s="41">
        <v>5</v>
      </c>
      <c r="BE2764" s="52">
        <v>51</v>
      </c>
      <c r="BF2764" s="62">
        <v>5114</v>
      </c>
      <c r="BG2764" s="278" t="s">
        <v>49</v>
      </c>
    </row>
    <row r="2765" spans="1:59" s="63" customFormat="1" ht="12.75" x14ac:dyDescent="0.2">
      <c r="A2765" s="196">
        <v>5</v>
      </c>
      <c r="B2765" s="197" t="s">
        <v>938</v>
      </c>
      <c r="C2765" s="208">
        <v>51</v>
      </c>
      <c r="D2765" s="209" t="s">
        <v>939</v>
      </c>
      <c r="E2765" s="210">
        <v>5114</v>
      </c>
      <c r="F2765" s="211" t="s">
        <v>954</v>
      </c>
      <c r="G2765" s="231" t="s">
        <v>955</v>
      </c>
      <c r="H2765" s="81" t="s">
        <v>50</v>
      </c>
      <c r="I2765" s="223"/>
      <c r="J2765" s="73"/>
      <c r="K2765" s="73"/>
      <c r="L2765" s="73"/>
      <c r="M2765" s="74"/>
      <c r="N2765" s="247"/>
      <c r="O2765" s="306"/>
      <c r="P2765" s="105"/>
      <c r="Q2765" s="75"/>
      <c r="R2765" s="75"/>
      <c r="S2765" s="75"/>
      <c r="T2765" s="75"/>
      <c r="U2765" s="75"/>
      <c r="V2765" s="75"/>
      <c r="W2765" s="75"/>
      <c r="X2765" s="75"/>
      <c r="Y2765" s="84">
        <f>MAX(X2767:X2769)</f>
        <v>25000</v>
      </c>
      <c r="Z2765" s="83"/>
      <c r="AA2765" s="83"/>
      <c r="AB2765" s="75"/>
      <c r="AC2765" s="75"/>
      <c r="AD2765" s="75"/>
      <c r="AE2765" s="75"/>
      <c r="AF2765" s="75"/>
      <c r="AG2765" s="75"/>
      <c r="AH2765" s="75"/>
      <c r="AI2765" s="75"/>
      <c r="AJ2765" s="84">
        <f>MAX(AI2767:AI2769)</f>
        <v>0</v>
      </c>
      <c r="AK2765" s="83"/>
      <c r="AL2765" s="83"/>
      <c r="AM2765" s="75"/>
      <c r="AN2765" s="75"/>
      <c r="AO2765" s="75"/>
      <c r="AP2765" s="75"/>
      <c r="AQ2765" s="75"/>
      <c r="AR2765" s="75"/>
      <c r="AS2765" s="75"/>
      <c r="AT2765" s="75"/>
      <c r="AU2765" s="75"/>
      <c r="AV2765" s="75"/>
      <c r="AW2765" s="84">
        <f>MAX(AV2767:AV2769)</f>
        <v>100</v>
      </c>
      <c r="AX2765" s="83"/>
      <c r="AY2765" s="83"/>
      <c r="AZ2765" s="79"/>
      <c r="BA2765" s="80"/>
      <c r="BB2765" s="71"/>
      <c r="BC2765" s="54"/>
      <c r="BD2765" s="41">
        <v>5</v>
      </c>
      <c r="BE2765" s="52">
        <v>51</v>
      </c>
      <c r="BF2765" s="62">
        <v>5114</v>
      </c>
      <c r="BG2765" s="278" t="s">
        <v>50</v>
      </c>
    </row>
    <row r="2766" spans="1:59" s="63" customFormat="1" ht="12.75" x14ac:dyDescent="0.2">
      <c r="A2766" s="196">
        <v>5</v>
      </c>
      <c r="B2766" s="197" t="s">
        <v>938</v>
      </c>
      <c r="C2766" s="208">
        <v>51</v>
      </c>
      <c r="D2766" s="209" t="s">
        <v>939</v>
      </c>
      <c r="E2766" s="210">
        <v>5114</v>
      </c>
      <c r="F2766" s="211" t="s">
        <v>954</v>
      </c>
      <c r="G2766" s="231" t="s">
        <v>955</v>
      </c>
      <c r="H2766" s="85" t="s">
        <v>51</v>
      </c>
      <c r="I2766" s="223"/>
      <c r="J2766" s="73"/>
      <c r="K2766" s="73"/>
      <c r="L2766" s="73"/>
      <c r="M2766" s="74"/>
      <c r="N2766" s="320">
        <f>SUM(N2767:N2769)</f>
        <v>3</v>
      </c>
      <c r="O2766" s="293">
        <f>SUM(O2767:O2769)</f>
        <v>1</v>
      </c>
      <c r="P2766" s="292"/>
      <c r="Q2766" s="87"/>
      <c r="R2766" s="87"/>
      <c r="S2766" s="87"/>
      <c r="T2766" s="87"/>
      <c r="U2766" s="87"/>
      <c r="V2766" s="87"/>
      <c r="W2766" s="87"/>
      <c r="X2766" s="87"/>
      <c r="Y2766" s="88"/>
      <c r="Z2766" s="119">
        <f>SUM(Z2767:Z2769)</f>
        <v>8333.3333333333321</v>
      </c>
      <c r="AA2766" s="88"/>
      <c r="AB2766" s="87"/>
      <c r="AC2766" s="87"/>
      <c r="AD2766" s="87"/>
      <c r="AE2766" s="87"/>
      <c r="AF2766" s="87"/>
      <c r="AG2766" s="87"/>
      <c r="AH2766" s="87"/>
      <c r="AI2766" s="87"/>
      <c r="AJ2766" s="88"/>
      <c r="AK2766" s="119">
        <f>SUM(AK2767:AK2769)</f>
        <v>0</v>
      </c>
      <c r="AL2766" s="88"/>
      <c r="AM2766" s="87"/>
      <c r="AN2766" s="87"/>
      <c r="AO2766" s="87"/>
      <c r="AP2766" s="87"/>
      <c r="AQ2766" s="87"/>
      <c r="AR2766" s="87"/>
      <c r="AS2766" s="87"/>
      <c r="AT2766" s="87"/>
      <c r="AU2766" s="87"/>
      <c r="AV2766" s="87"/>
      <c r="AW2766" s="112"/>
      <c r="AX2766" s="119">
        <f>SUM(AX2767:AX2769)</f>
        <v>66.666666666666657</v>
      </c>
      <c r="AY2766" s="88"/>
      <c r="AZ2766" s="79"/>
      <c r="BA2766" s="80"/>
      <c r="BB2766" s="71"/>
      <c r="BC2766" s="54"/>
      <c r="BD2766" s="41">
        <v>5</v>
      </c>
      <c r="BE2766" s="52">
        <v>51</v>
      </c>
      <c r="BF2766" s="62">
        <v>5114</v>
      </c>
      <c r="BG2766" s="279" t="s">
        <v>51</v>
      </c>
    </row>
    <row r="2767" spans="1:59" s="63" customFormat="1" ht="12.75" x14ac:dyDescent="0.2">
      <c r="A2767" s="196">
        <v>5</v>
      </c>
      <c r="B2767" s="197" t="s">
        <v>938</v>
      </c>
      <c r="C2767" s="208">
        <v>51</v>
      </c>
      <c r="D2767" s="209" t="s">
        <v>939</v>
      </c>
      <c r="E2767" s="210">
        <v>5114</v>
      </c>
      <c r="F2767" s="211" t="s">
        <v>954</v>
      </c>
      <c r="G2767" s="231" t="s">
        <v>955</v>
      </c>
      <c r="H2767" s="89" t="s">
        <v>52</v>
      </c>
      <c r="I2767" s="90" t="s">
        <v>956</v>
      </c>
      <c r="J2767" s="90" t="s">
        <v>957</v>
      </c>
      <c r="K2767" s="90" t="s">
        <v>64</v>
      </c>
      <c r="L2767" s="90" t="s">
        <v>119</v>
      </c>
      <c r="M2767" s="91"/>
      <c r="N2767" s="312">
        <v>1</v>
      </c>
      <c r="O2767" s="313">
        <f>N2767/N$2766</f>
        <v>0.33333333333333331</v>
      </c>
      <c r="P2767" s="104"/>
      <c r="Q2767" s="92"/>
      <c r="R2767" s="92"/>
      <c r="S2767" s="92"/>
      <c r="T2767" s="92"/>
      <c r="U2767" s="92"/>
      <c r="V2767" s="92"/>
      <c r="W2767" s="92"/>
      <c r="X2767" s="109">
        <f>P2767*P$7+Q2767*Q$7+R2767*R$7+S2767*S$7+T2767*T$7+U2767*U$7+V2767*V$7+W2767*W$7</f>
        <v>0</v>
      </c>
      <c r="Y2767" s="83"/>
      <c r="Z2767" s="110">
        <f>X2767*$O2767</f>
        <v>0</v>
      </c>
      <c r="AA2767" s="111"/>
      <c r="AB2767" s="92"/>
      <c r="AC2767" s="92"/>
      <c r="AD2767" s="92"/>
      <c r="AE2767" s="92"/>
      <c r="AF2767" s="92"/>
      <c r="AG2767" s="92"/>
      <c r="AH2767" s="92"/>
      <c r="AI2767" s="109">
        <f>AB2767*AB$7+AC2767*AC$7+AD2767*AD$7+AE2767*AE$7+AF2767*AF$7+AG2767*AG$7+AH2767*AH$7</f>
        <v>0</v>
      </c>
      <c r="AJ2767" s="83"/>
      <c r="AK2767" s="110">
        <f>AI2767*$O2767</f>
        <v>0</v>
      </c>
      <c r="AL2767" s="111"/>
      <c r="AM2767" s="92"/>
      <c r="AN2767" s="92"/>
      <c r="AO2767" s="92">
        <v>1</v>
      </c>
      <c r="AP2767" s="92"/>
      <c r="AQ2767" s="92"/>
      <c r="AR2767" s="92"/>
      <c r="AS2767" s="92"/>
      <c r="AT2767" s="92"/>
      <c r="AU2767" s="92"/>
      <c r="AV2767" s="109">
        <f>AM2767*AM$7+AN2767*AN$7+AO2767*AO$7+AP2767*AP$7+AQ2767*AQ$7+AR2767*AR$7+AS2767*AS$7+AT2767*AT$7+AU2767*AU$7</f>
        <v>50</v>
      </c>
      <c r="AW2767" s="75"/>
      <c r="AX2767" s="110">
        <f>AV2767*$O2767</f>
        <v>16.666666666666664</v>
      </c>
      <c r="AY2767" s="111"/>
      <c r="AZ2767" s="93"/>
      <c r="BA2767" s="94" t="s">
        <v>131</v>
      </c>
      <c r="BB2767" s="71"/>
      <c r="BC2767" s="54"/>
      <c r="BD2767" s="41">
        <v>5</v>
      </c>
      <c r="BE2767" s="52">
        <v>51</v>
      </c>
      <c r="BF2767" s="62">
        <v>5114</v>
      </c>
      <c r="BG2767" s="280" t="s">
        <v>52</v>
      </c>
    </row>
    <row r="2768" spans="1:59" s="63" customFormat="1" ht="12.75" x14ac:dyDescent="0.2">
      <c r="A2768" s="196">
        <v>5</v>
      </c>
      <c r="B2768" s="197" t="s">
        <v>938</v>
      </c>
      <c r="C2768" s="208">
        <v>51</v>
      </c>
      <c r="D2768" s="209" t="s">
        <v>939</v>
      </c>
      <c r="E2768" s="210">
        <v>5114</v>
      </c>
      <c r="F2768" s="211" t="s">
        <v>954</v>
      </c>
      <c r="G2768" s="231" t="s">
        <v>955</v>
      </c>
      <c r="H2768" s="89"/>
      <c r="I2768" s="90" t="s">
        <v>958</v>
      </c>
      <c r="J2768" s="90"/>
      <c r="K2768" s="90" t="s">
        <v>64</v>
      </c>
      <c r="L2768" s="90" t="s">
        <v>119</v>
      </c>
      <c r="M2768" s="91"/>
      <c r="N2768" s="312">
        <v>1</v>
      </c>
      <c r="O2768" s="313">
        <f>N2768/N$2766</f>
        <v>0.33333333333333331</v>
      </c>
      <c r="P2768" s="104"/>
      <c r="Q2768" s="92"/>
      <c r="R2768" s="92"/>
      <c r="S2768" s="92"/>
      <c r="T2768" s="92"/>
      <c r="U2768" s="92"/>
      <c r="V2768" s="92"/>
      <c r="W2768" s="92"/>
      <c r="X2768" s="109">
        <f>P2768*P$7+Q2768*Q$7+R2768*R$7+S2768*S$7+T2768*T$7+U2768*U$7+V2768*V$7+W2768*W$7</f>
        <v>0</v>
      </c>
      <c r="Y2768" s="83"/>
      <c r="Z2768" s="110">
        <f>X2768*$O2768</f>
        <v>0</v>
      </c>
      <c r="AA2768" s="111"/>
      <c r="AB2768" s="92"/>
      <c r="AC2768" s="92"/>
      <c r="AD2768" s="92"/>
      <c r="AE2768" s="92"/>
      <c r="AF2768" s="92"/>
      <c r="AG2768" s="92"/>
      <c r="AH2768" s="92"/>
      <c r="AI2768" s="109">
        <f>AB2768*AB$7+AC2768*AC$7+AD2768*AD$7+AE2768*AE$7+AF2768*AF$7+AG2768*AG$7+AH2768*AH$7</f>
        <v>0</v>
      </c>
      <c r="AJ2768" s="83"/>
      <c r="AK2768" s="110">
        <f>AI2768*$O2768</f>
        <v>0</v>
      </c>
      <c r="AL2768" s="111"/>
      <c r="AM2768" s="92"/>
      <c r="AN2768" s="92"/>
      <c r="AO2768" s="92">
        <v>1</v>
      </c>
      <c r="AP2768" s="92"/>
      <c r="AQ2768" s="92"/>
      <c r="AR2768" s="92"/>
      <c r="AS2768" s="92"/>
      <c r="AT2768" s="92"/>
      <c r="AU2768" s="92"/>
      <c r="AV2768" s="109">
        <f>AM2768*AM$7+AN2768*AN$7+AO2768*AO$7+AP2768*AP$7+AQ2768*AQ$7+AR2768*AR$7+AS2768*AS$7+AT2768*AT$7+AU2768*AU$7</f>
        <v>50</v>
      </c>
      <c r="AW2768" s="75"/>
      <c r="AX2768" s="110">
        <f>AV2768*$O2768</f>
        <v>16.666666666666664</v>
      </c>
      <c r="AY2768" s="111"/>
      <c r="AZ2768" s="93"/>
      <c r="BA2768" s="94" t="s">
        <v>131</v>
      </c>
      <c r="BB2768" s="71"/>
      <c r="BC2768" s="54"/>
      <c r="BD2768" s="41">
        <v>5</v>
      </c>
      <c r="BE2768" s="52">
        <v>51</v>
      </c>
      <c r="BF2768" s="62">
        <v>5114</v>
      </c>
      <c r="BG2768" s="280" t="s">
        <v>52</v>
      </c>
    </row>
    <row r="2769" spans="1:59" s="63" customFormat="1" ht="12.75" x14ac:dyDescent="0.2">
      <c r="A2769" s="196">
        <v>5</v>
      </c>
      <c r="B2769" s="197" t="s">
        <v>938</v>
      </c>
      <c r="C2769" s="208">
        <v>51</v>
      </c>
      <c r="D2769" s="209" t="s">
        <v>939</v>
      </c>
      <c r="E2769" s="210">
        <v>5114</v>
      </c>
      <c r="F2769" s="211" t="s">
        <v>954</v>
      </c>
      <c r="G2769" s="231" t="s">
        <v>955</v>
      </c>
      <c r="H2769" s="89"/>
      <c r="I2769" s="90" t="s">
        <v>926</v>
      </c>
      <c r="J2769" s="90"/>
      <c r="K2769" s="90" t="s">
        <v>73</v>
      </c>
      <c r="L2769" s="90" t="s">
        <v>69</v>
      </c>
      <c r="M2769" s="91"/>
      <c r="N2769" s="312">
        <v>1</v>
      </c>
      <c r="O2769" s="313">
        <f>N2769/N$2766</f>
        <v>0.33333333333333331</v>
      </c>
      <c r="P2769" s="104"/>
      <c r="Q2769" s="92"/>
      <c r="R2769" s="92"/>
      <c r="S2769" s="92"/>
      <c r="T2769" s="92"/>
      <c r="U2769" s="92"/>
      <c r="V2769" s="92"/>
      <c r="W2769" s="92">
        <v>1</v>
      </c>
      <c r="X2769" s="109">
        <f>P2769*P$7+Q2769*Q$7+R2769*R$7+S2769*S$7+T2769*T$7+U2769*U$7+V2769*V$7+W2769*W$7</f>
        <v>25000</v>
      </c>
      <c r="Y2769" s="83"/>
      <c r="Z2769" s="110">
        <f>X2769*$O2769</f>
        <v>8333.3333333333321</v>
      </c>
      <c r="AA2769" s="111"/>
      <c r="AB2769" s="92"/>
      <c r="AC2769" s="92"/>
      <c r="AD2769" s="92"/>
      <c r="AE2769" s="92"/>
      <c r="AF2769" s="92"/>
      <c r="AG2769" s="92"/>
      <c r="AH2769" s="92"/>
      <c r="AI2769" s="109">
        <f>AB2769*AB$7+AC2769*AC$7+AD2769*AD$7+AE2769*AE$7+AF2769*AF$7+AG2769*AG$7+AH2769*AH$7</f>
        <v>0</v>
      </c>
      <c r="AJ2769" s="83"/>
      <c r="AK2769" s="110">
        <f>AI2769*$O2769</f>
        <v>0</v>
      </c>
      <c r="AL2769" s="111"/>
      <c r="AM2769" s="92"/>
      <c r="AN2769" s="92"/>
      <c r="AO2769" s="92"/>
      <c r="AP2769" s="92">
        <v>1</v>
      </c>
      <c r="AQ2769" s="92"/>
      <c r="AR2769" s="92"/>
      <c r="AS2769" s="92"/>
      <c r="AT2769" s="92"/>
      <c r="AU2769" s="92"/>
      <c r="AV2769" s="109">
        <f>AM2769*AM$7+AN2769*AN$7+AO2769*AO$7+AP2769*AP$7+AQ2769*AQ$7+AR2769*AR$7+AS2769*AS$7+AT2769*AT$7+AU2769*AU$7</f>
        <v>100</v>
      </c>
      <c r="AW2769" s="75"/>
      <c r="AX2769" s="110">
        <f>AV2769*$O2769</f>
        <v>33.333333333333329</v>
      </c>
      <c r="AY2769" s="111"/>
      <c r="AZ2769" s="93"/>
      <c r="BA2769" s="94" t="s">
        <v>131</v>
      </c>
      <c r="BB2769" s="71"/>
      <c r="BC2769" s="54"/>
      <c r="BD2769" s="41">
        <v>5</v>
      </c>
      <c r="BE2769" s="52">
        <v>51</v>
      </c>
      <c r="BF2769" s="62">
        <v>5114</v>
      </c>
      <c r="BG2769" s="280" t="s">
        <v>52</v>
      </c>
    </row>
    <row r="2770" spans="1:59" s="63" customFormat="1" ht="12.75" x14ac:dyDescent="0.2">
      <c r="A2770" s="196">
        <v>5</v>
      </c>
      <c r="B2770" s="197" t="s">
        <v>938</v>
      </c>
      <c r="C2770" s="208">
        <v>51</v>
      </c>
      <c r="D2770" s="209" t="s">
        <v>939</v>
      </c>
      <c r="E2770" s="210">
        <v>5114</v>
      </c>
      <c r="F2770" s="211" t="s">
        <v>954</v>
      </c>
      <c r="G2770" s="231" t="s">
        <v>955</v>
      </c>
      <c r="H2770" s="65"/>
      <c r="I2770" s="222"/>
      <c r="J2770" s="66"/>
      <c r="K2770" s="66"/>
      <c r="L2770" s="66"/>
      <c r="M2770" s="64"/>
      <c r="N2770" s="304"/>
      <c r="O2770" s="305"/>
      <c r="P2770" s="127"/>
      <c r="Q2770" s="67"/>
      <c r="R2770" s="67"/>
      <c r="S2770" s="67"/>
      <c r="T2770" s="67"/>
      <c r="U2770" s="67"/>
      <c r="V2770" s="67"/>
      <c r="W2770" s="67"/>
      <c r="X2770" s="67"/>
      <c r="Y2770" s="68"/>
      <c r="Z2770" s="68"/>
      <c r="AA2770" s="68"/>
      <c r="AB2770" s="67"/>
      <c r="AC2770" s="67"/>
      <c r="AD2770" s="67"/>
      <c r="AE2770" s="67"/>
      <c r="AF2770" s="67"/>
      <c r="AG2770" s="67"/>
      <c r="AH2770" s="67"/>
      <c r="AI2770" s="67"/>
      <c r="AJ2770" s="68"/>
      <c r="AK2770" s="68"/>
      <c r="AL2770" s="68"/>
      <c r="AM2770" s="67"/>
      <c r="AN2770" s="67"/>
      <c r="AO2770" s="67"/>
      <c r="AP2770" s="67"/>
      <c r="AQ2770" s="67"/>
      <c r="AR2770" s="67"/>
      <c r="AS2770" s="67"/>
      <c r="AT2770" s="67"/>
      <c r="AU2770" s="67"/>
      <c r="AV2770" s="67"/>
      <c r="AW2770" s="67"/>
      <c r="AX2770" s="68"/>
      <c r="AY2770" s="68"/>
      <c r="AZ2770" s="69"/>
      <c r="BA2770" s="70"/>
      <c r="BB2770" s="71"/>
      <c r="BC2770" s="54"/>
      <c r="BD2770" s="41">
        <v>5</v>
      </c>
      <c r="BE2770" s="52">
        <v>51</v>
      </c>
      <c r="BF2770" s="62">
        <v>5114</v>
      </c>
      <c r="BG2770" s="275"/>
    </row>
    <row r="2771" spans="1:59" s="63" customFormat="1" ht="12.75" x14ac:dyDescent="0.2">
      <c r="A2771" s="196">
        <v>5</v>
      </c>
      <c r="B2771" s="197" t="s">
        <v>938</v>
      </c>
      <c r="C2771" s="208">
        <v>51</v>
      </c>
      <c r="D2771" s="209" t="s">
        <v>939</v>
      </c>
      <c r="E2771" s="210">
        <v>5114</v>
      </c>
      <c r="F2771" s="211" t="s">
        <v>954</v>
      </c>
      <c r="G2771" s="230"/>
      <c r="H2771" s="56"/>
      <c r="I2771" s="221"/>
      <c r="J2771" s="57"/>
      <c r="K2771" s="57"/>
      <c r="L2771" s="57"/>
      <c r="M2771" s="55"/>
      <c r="N2771" s="303"/>
      <c r="O2771" s="245"/>
      <c r="P2771" s="122"/>
      <c r="Q2771" s="58"/>
      <c r="R2771" s="58"/>
      <c r="S2771" s="58"/>
      <c r="T2771" s="58"/>
      <c r="U2771" s="58"/>
      <c r="V2771" s="58"/>
      <c r="W2771" s="58"/>
      <c r="X2771" s="58"/>
      <c r="Y2771" s="59"/>
      <c r="Z2771" s="59"/>
      <c r="AA2771" s="59"/>
      <c r="AB2771" s="58"/>
      <c r="AC2771" s="58"/>
      <c r="AD2771" s="58"/>
      <c r="AE2771" s="58"/>
      <c r="AF2771" s="58"/>
      <c r="AG2771" s="58"/>
      <c r="AH2771" s="58"/>
      <c r="AI2771" s="58"/>
      <c r="AJ2771" s="59"/>
      <c r="AK2771" s="59"/>
      <c r="AL2771" s="59"/>
      <c r="AM2771" s="58"/>
      <c r="AN2771" s="58"/>
      <c r="AO2771" s="58"/>
      <c r="AP2771" s="58"/>
      <c r="AQ2771" s="58"/>
      <c r="AR2771" s="58"/>
      <c r="AS2771" s="58"/>
      <c r="AT2771" s="58"/>
      <c r="AU2771" s="58"/>
      <c r="AV2771" s="58"/>
      <c r="AW2771" s="58"/>
      <c r="AX2771" s="59"/>
      <c r="AY2771" s="59"/>
      <c r="AZ2771" s="60"/>
      <c r="BA2771" s="61"/>
      <c r="BB2771" s="54"/>
      <c r="BC2771" s="54"/>
      <c r="BD2771" s="41">
        <v>5</v>
      </c>
      <c r="BE2771" s="52">
        <v>51</v>
      </c>
      <c r="BF2771" s="62">
        <v>5114</v>
      </c>
      <c r="BG2771" s="274"/>
    </row>
    <row r="2772" spans="1:59" s="63" customFormat="1" ht="12.75" x14ac:dyDescent="0.2">
      <c r="A2772" s="196">
        <v>5</v>
      </c>
      <c r="B2772" s="197" t="s">
        <v>938</v>
      </c>
      <c r="C2772" s="208">
        <v>51</v>
      </c>
      <c r="D2772" s="209" t="s">
        <v>939</v>
      </c>
      <c r="E2772" s="210">
        <v>5114</v>
      </c>
      <c r="F2772" s="211" t="s">
        <v>954</v>
      </c>
      <c r="G2772" s="231"/>
      <c r="H2772" s="65"/>
      <c r="I2772" s="222"/>
      <c r="J2772" s="66"/>
      <c r="K2772" s="66"/>
      <c r="L2772" s="66"/>
      <c r="M2772" s="64"/>
      <c r="N2772" s="304"/>
      <c r="O2772" s="305"/>
      <c r="P2772" s="127"/>
      <c r="Q2772" s="67"/>
      <c r="R2772" s="67"/>
      <c r="S2772" s="67"/>
      <c r="T2772" s="67"/>
      <c r="U2772" s="67"/>
      <c r="V2772" s="67"/>
      <c r="W2772" s="67"/>
      <c r="X2772" s="67"/>
      <c r="Y2772" s="68"/>
      <c r="Z2772" s="68"/>
      <c r="AA2772" s="68"/>
      <c r="AB2772" s="67"/>
      <c r="AC2772" s="67"/>
      <c r="AD2772" s="67"/>
      <c r="AE2772" s="67"/>
      <c r="AF2772" s="67"/>
      <c r="AG2772" s="67"/>
      <c r="AH2772" s="67"/>
      <c r="AI2772" s="67"/>
      <c r="AJ2772" s="68"/>
      <c r="AK2772" s="68"/>
      <c r="AL2772" s="68"/>
      <c r="AM2772" s="67"/>
      <c r="AN2772" s="67"/>
      <c r="AO2772" s="67"/>
      <c r="AP2772" s="67"/>
      <c r="AQ2772" s="67"/>
      <c r="AR2772" s="67"/>
      <c r="AS2772" s="67"/>
      <c r="AT2772" s="67"/>
      <c r="AU2772" s="67"/>
      <c r="AV2772" s="67"/>
      <c r="AW2772" s="67"/>
      <c r="AX2772" s="68"/>
      <c r="AY2772" s="68"/>
      <c r="AZ2772" s="69"/>
      <c r="BA2772" s="70"/>
      <c r="BB2772" s="71"/>
      <c r="BC2772" s="54"/>
      <c r="BD2772" s="41">
        <v>5</v>
      </c>
      <c r="BE2772" s="52">
        <v>51</v>
      </c>
      <c r="BF2772" s="62">
        <v>5114</v>
      </c>
      <c r="BG2772" s="275"/>
    </row>
    <row r="2773" spans="1:59" s="63" customFormat="1" ht="12.75" x14ac:dyDescent="0.2">
      <c r="A2773" s="196">
        <v>5</v>
      </c>
      <c r="B2773" s="197" t="s">
        <v>938</v>
      </c>
      <c r="C2773" s="208">
        <v>51</v>
      </c>
      <c r="D2773" s="209" t="s">
        <v>939</v>
      </c>
      <c r="E2773" s="210">
        <v>5114</v>
      </c>
      <c r="F2773" s="211" t="s">
        <v>954</v>
      </c>
      <c r="G2773" s="231" t="s">
        <v>729</v>
      </c>
      <c r="H2773" s="72" t="s">
        <v>1233</v>
      </c>
      <c r="I2773" s="223" t="s">
        <v>1247</v>
      </c>
      <c r="J2773" s="73"/>
      <c r="K2773" s="73"/>
      <c r="L2773" s="73"/>
      <c r="M2773" s="74"/>
      <c r="N2773" s="247"/>
      <c r="O2773" s="306"/>
      <c r="P2773" s="105"/>
      <c r="Q2773" s="75"/>
      <c r="R2773" s="75"/>
      <c r="S2773" s="75"/>
      <c r="T2773" s="75"/>
      <c r="U2773" s="75"/>
      <c r="V2773" s="75"/>
      <c r="W2773" s="75"/>
      <c r="X2773" s="75"/>
      <c r="Y2773" s="76" t="s">
        <v>1241</v>
      </c>
      <c r="Z2773" s="77" t="s">
        <v>1241</v>
      </c>
      <c r="AA2773" s="78">
        <f>AA$2542</f>
        <v>5000</v>
      </c>
      <c r="AB2773" s="75"/>
      <c r="AC2773" s="75"/>
      <c r="AD2773" s="75"/>
      <c r="AE2773" s="75"/>
      <c r="AF2773" s="75"/>
      <c r="AG2773" s="75"/>
      <c r="AH2773" s="75"/>
      <c r="AI2773" s="75"/>
      <c r="AJ2773" s="76" t="s">
        <v>1241</v>
      </c>
      <c r="AK2773" s="77" t="s">
        <v>1241</v>
      </c>
      <c r="AL2773" s="78">
        <f>AL$2542</f>
        <v>0</v>
      </c>
      <c r="AM2773" s="75"/>
      <c r="AN2773" s="75"/>
      <c r="AO2773" s="75"/>
      <c r="AP2773" s="75"/>
      <c r="AQ2773" s="75"/>
      <c r="AR2773" s="75"/>
      <c r="AS2773" s="75"/>
      <c r="AT2773" s="75"/>
      <c r="AU2773" s="75"/>
      <c r="AV2773" s="75"/>
      <c r="AW2773" s="76" t="s">
        <v>1241</v>
      </c>
      <c r="AX2773" s="77" t="s">
        <v>1241</v>
      </c>
      <c r="AY2773" s="78">
        <f>AY$2542</f>
        <v>250</v>
      </c>
      <c r="AZ2773" s="79"/>
      <c r="BA2773" s="80" t="str">
        <f>I2773</f>
        <v>&gt; see 4711, Thermal insulation</v>
      </c>
      <c r="BB2773" s="71"/>
      <c r="BC2773" s="54"/>
      <c r="BD2773" s="41">
        <v>5</v>
      </c>
      <c r="BE2773" s="52">
        <v>51</v>
      </c>
      <c r="BF2773" s="62">
        <v>5114</v>
      </c>
      <c r="BG2773" s="276" t="str">
        <f>H2773</f>
        <v>Default Scenario (Link)</v>
      </c>
    </row>
    <row r="2774" spans="1:59" s="63" customFormat="1" ht="12.75" x14ac:dyDescent="0.2">
      <c r="A2774" s="196">
        <v>5</v>
      </c>
      <c r="B2774" s="197" t="s">
        <v>938</v>
      </c>
      <c r="C2774" s="208">
        <v>51</v>
      </c>
      <c r="D2774" s="209" t="s">
        <v>939</v>
      </c>
      <c r="E2774" s="210">
        <v>5114</v>
      </c>
      <c r="F2774" s="211" t="s">
        <v>954</v>
      </c>
      <c r="G2774" s="231"/>
      <c r="H2774" s="65"/>
      <c r="I2774" s="222"/>
      <c r="J2774" s="66"/>
      <c r="K2774" s="66"/>
      <c r="L2774" s="66"/>
      <c r="M2774" s="64"/>
      <c r="N2774" s="304"/>
      <c r="O2774" s="305"/>
      <c r="P2774" s="127"/>
      <c r="Q2774" s="67"/>
      <c r="R2774" s="67"/>
      <c r="S2774" s="67"/>
      <c r="T2774" s="67"/>
      <c r="U2774" s="67"/>
      <c r="V2774" s="67"/>
      <c r="W2774" s="67"/>
      <c r="X2774" s="67"/>
      <c r="Y2774" s="68"/>
      <c r="Z2774" s="68"/>
      <c r="AA2774" s="68"/>
      <c r="AB2774" s="67"/>
      <c r="AC2774" s="67"/>
      <c r="AD2774" s="67"/>
      <c r="AE2774" s="67"/>
      <c r="AF2774" s="67"/>
      <c r="AG2774" s="67"/>
      <c r="AH2774" s="67"/>
      <c r="AI2774" s="67"/>
      <c r="AJ2774" s="68"/>
      <c r="AK2774" s="68"/>
      <c r="AL2774" s="68"/>
      <c r="AM2774" s="67"/>
      <c r="AN2774" s="67"/>
      <c r="AO2774" s="67"/>
      <c r="AP2774" s="67"/>
      <c r="AQ2774" s="67"/>
      <c r="AR2774" s="67"/>
      <c r="AS2774" s="67"/>
      <c r="AT2774" s="67"/>
      <c r="AU2774" s="67"/>
      <c r="AV2774" s="67"/>
      <c r="AW2774" s="67"/>
      <c r="AX2774" s="68"/>
      <c r="AY2774" s="68"/>
      <c r="AZ2774" s="69"/>
      <c r="BA2774" s="70"/>
      <c r="BB2774" s="71"/>
      <c r="BC2774" s="54"/>
      <c r="BD2774" s="41">
        <v>5</v>
      </c>
      <c r="BE2774" s="52">
        <v>51</v>
      </c>
      <c r="BF2774" s="62">
        <v>5114</v>
      </c>
      <c r="BG2774" s="275"/>
    </row>
    <row r="2775" spans="1:59" s="63" customFormat="1" ht="12.75" x14ac:dyDescent="0.2">
      <c r="A2775" s="196">
        <v>5</v>
      </c>
      <c r="B2775" s="197" t="s">
        <v>938</v>
      </c>
      <c r="C2775" s="208">
        <v>51</v>
      </c>
      <c r="D2775" s="209" t="s">
        <v>939</v>
      </c>
      <c r="E2775" s="210">
        <v>5114</v>
      </c>
      <c r="F2775" s="211" t="s">
        <v>954</v>
      </c>
      <c r="G2775" s="230"/>
      <c r="H2775" s="56"/>
      <c r="I2775" s="221"/>
      <c r="J2775" s="57"/>
      <c r="K2775" s="57"/>
      <c r="L2775" s="57"/>
      <c r="M2775" s="55"/>
      <c r="N2775" s="303"/>
      <c r="O2775" s="245"/>
      <c r="P2775" s="122"/>
      <c r="Q2775" s="58"/>
      <c r="R2775" s="58"/>
      <c r="S2775" s="58"/>
      <c r="T2775" s="58"/>
      <c r="U2775" s="58"/>
      <c r="V2775" s="58"/>
      <c r="W2775" s="58"/>
      <c r="X2775" s="58"/>
      <c r="Y2775" s="59"/>
      <c r="Z2775" s="59"/>
      <c r="AA2775" s="59"/>
      <c r="AB2775" s="58"/>
      <c r="AC2775" s="58"/>
      <c r="AD2775" s="58"/>
      <c r="AE2775" s="58"/>
      <c r="AF2775" s="58"/>
      <c r="AG2775" s="58"/>
      <c r="AH2775" s="58"/>
      <c r="AI2775" s="58"/>
      <c r="AJ2775" s="59"/>
      <c r="AK2775" s="59"/>
      <c r="AL2775" s="59"/>
      <c r="AM2775" s="58"/>
      <c r="AN2775" s="58"/>
      <c r="AO2775" s="58"/>
      <c r="AP2775" s="58"/>
      <c r="AQ2775" s="58"/>
      <c r="AR2775" s="58"/>
      <c r="AS2775" s="58"/>
      <c r="AT2775" s="58"/>
      <c r="AU2775" s="58"/>
      <c r="AV2775" s="58"/>
      <c r="AW2775" s="58"/>
      <c r="AX2775" s="59"/>
      <c r="AY2775" s="59"/>
      <c r="AZ2775" s="60"/>
      <c r="BA2775" s="61"/>
      <c r="BB2775" s="54"/>
      <c r="BC2775" s="54"/>
      <c r="BD2775" s="41">
        <v>5</v>
      </c>
      <c r="BE2775" s="52">
        <v>51</v>
      </c>
      <c r="BF2775" s="62">
        <v>5114</v>
      </c>
      <c r="BG2775" s="274"/>
    </row>
    <row r="2776" spans="1:59" x14ac:dyDescent="0.25">
      <c r="A2776" s="196">
        <v>5</v>
      </c>
      <c r="B2776" s="197" t="s">
        <v>938</v>
      </c>
      <c r="C2776" s="208">
        <v>51</v>
      </c>
      <c r="D2776" s="209" t="s">
        <v>939</v>
      </c>
      <c r="E2776" s="212">
        <v>5115</v>
      </c>
      <c r="F2776" s="213" t="s">
        <v>959</v>
      </c>
      <c r="G2776" s="234"/>
      <c r="H2776" s="138"/>
      <c r="I2776" s="224"/>
      <c r="J2776" s="98"/>
      <c r="K2776" s="98"/>
      <c r="L2776" s="98"/>
      <c r="M2776" s="137"/>
      <c r="N2776" s="322"/>
      <c r="O2776" s="323"/>
      <c r="P2776" s="139"/>
      <c r="Q2776" s="139"/>
      <c r="R2776" s="139"/>
      <c r="S2776" s="139"/>
      <c r="T2776" s="139"/>
      <c r="U2776" s="139"/>
      <c r="V2776" s="139"/>
      <c r="W2776" s="139"/>
      <c r="X2776" s="139"/>
      <c r="Y2776" s="100"/>
      <c r="Z2776" s="125"/>
      <c r="AA2776" s="125"/>
      <c r="AB2776" s="139"/>
      <c r="AC2776" s="139"/>
      <c r="AD2776" s="139"/>
      <c r="AE2776" s="139"/>
      <c r="AF2776" s="139"/>
      <c r="AG2776" s="139"/>
      <c r="AH2776" s="139"/>
      <c r="AI2776" s="139"/>
      <c r="AJ2776" s="100"/>
      <c r="AK2776" s="125"/>
      <c r="AL2776" s="125"/>
      <c r="AM2776" s="139"/>
      <c r="AN2776" s="139"/>
      <c r="AO2776" s="139"/>
      <c r="AP2776" s="139"/>
      <c r="AQ2776" s="139"/>
      <c r="AR2776" s="139"/>
      <c r="AS2776" s="139"/>
      <c r="AT2776" s="139"/>
      <c r="AU2776" s="139"/>
      <c r="AV2776" s="139"/>
      <c r="AW2776" s="99"/>
      <c r="AX2776" s="125"/>
      <c r="AY2776" s="100"/>
      <c r="AZ2776" s="140"/>
      <c r="BA2776" s="141"/>
      <c r="BB2776" s="136"/>
      <c r="BC2776" s="136"/>
      <c r="BD2776" s="41">
        <v>5</v>
      </c>
      <c r="BE2776" s="52">
        <v>51</v>
      </c>
      <c r="BF2776" s="103">
        <v>5115</v>
      </c>
      <c r="BG2776" s="283"/>
    </row>
    <row r="2777" spans="1:59" s="63" customFormat="1" ht="12.75" x14ac:dyDescent="0.2">
      <c r="A2777" s="196">
        <v>5</v>
      </c>
      <c r="B2777" s="197" t="s">
        <v>938</v>
      </c>
      <c r="C2777" s="208">
        <v>51</v>
      </c>
      <c r="D2777" s="209" t="s">
        <v>939</v>
      </c>
      <c r="E2777" s="212">
        <v>5115</v>
      </c>
      <c r="F2777" s="213" t="s">
        <v>959</v>
      </c>
      <c r="G2777" s="232"/>
      <c r="H2777" s="97"/>
      <c r="I2777" s="224"/>
      <c r="J2777" s="98"/>
      <c r="K2777" s="98"/>
      <c r="L2777" s="98"/>
      <c r="M2777" s="96"/>
      <c r="N2777" s="307"/>
      <c r="O2777" s="246"/>
      <c r="P2777" s="124"/>
      <c r="Q2777" s="99"/>
      <c r="R2777" s="99"/>
      <c r="S2777" s="99"/>
      <c r="T2777" s="99"/>
      <c r="U2777" s="99"/>
      <c r="V2777" s="99"/>
      <c r="W2777" s="99"/>
      <c r="X2777" s="99"/>
      <c r="Y2777" s="100"/>
      <c r="Z2777" s="100"/>
      <c r="AA2777" s="100"/>
      <c r="AB2777" s="99"/>
      <c r="AC2777" s="99"/>
      <c r="AD2777" s="99"/>
      <c r="AE2777" s="99"/>
      <c r="AF2777" s="99"/>
      <c r="AG2777" s="99"/>
      <c r="AH2777" s="99"/>
      <c r="AI2777" s="99"/>
      <c r="AJ2777" s="100"/>
      <c r="AK2777" s="100"/>
      <c r="AL2777" s="100"/>
      <c r="AM2777" s="99"/>
      <c r="AN2777" s="99"/>
      <c r="AO2777" s="99"/>
      <c r="AP2777" s="99"/>
      <c r="AQ2777" s="99"/>
      <c r="AR2777" s="99"/>
      <c r="AS2777" s="99"/>
      <c r="AT2777" s="99"/>
      <c r="AU2777" s="99"/>
      <c r="AV2777" s="99"/>
      <c r="AW2777" s="99"/>
      <c r="AX2777" s="100"/>
      <c r="AY2777" s="100"/>
      <c r="AZ2777" s="101"/>
      <c r="BA2777" s="102"/>
      <c r="BB2777" s="95"/>
      <c r="BC2777" s="95"/>
      <c r="BD2777" s="41">
        <v>5</v>
      </c>
      <c r="BE2777" s="52">
        <v>51</v>
      </c>
      <c r="BF2777" s="103">
        <v>5115</v>
      </c>
      <c r="BG2777" s="277"/>
    </row>
    <row r="2778" spans="1:59" s="63" customFormat="1" ht="12.75" x14ac:dyDescent="0.2">
      <c r="A2778" s="196">
        <v>5</v>
      </c>
      <c r="B2778" s="197" t="s">
        <v>938</v>
      </c>
      <c r="C2778" s="208">
        <v>51</v>
      </c>
      <c r="D2778" s="209" t="s">
        <v>939</v>
      </c>
      <c r="E2778" s="212">
        <v>5115</v>
      </c>
      <c r="F2778" s="213" t="s">
        <v>959</v>
      </c>
      <c r="G2778" s="231" t="s">
        <v>1195</v>
      </c>
      <c r="H2778" s="65"/>
      <c r="I2778" s="222"/>
      <c r="J2778" s="66"/>
      <c r="K2778" s="66"/>
      <c r="L2778" s="66"/>
      <c r="M2778" s="64"/>
      <c r="N2778" s="304"/>
      <c r="O2778" s="305"/>
      <c r="P2778" s="127"/>
      <c r="Q2778" s="67"/>
      <c r="R2778" s="67"/>
      <c r="S2778" s="67"/>
      <c r="T2778" s="67"/>
      <c r="U2778" s="67"/>
      <c r="V2778" s="67"/>
      <c r="W2778" s="67"/>
      <c r="X2778" s="67"/>
      <c r="Y2778" s="68"/>
      <c r="Z2778" s="68"/>
      <c r="AA2778" s="68"/>
      <c r="AB2778" s="67"/>
      <c r="AC2778" s="67"/>
      <c r="AD2778" s="67"/>
      <c r="AE2778" s="67"/>
      <c r="AF2778" s="67"/>
      <c r="AG2778" s="67"/>
      <c r="AH2778" s="67"/>
      <c r="AI2778" s="67"/>
      <c r="AJ2778" s="68"/>
      <c r="AK2778" s="68"/>
      <c r="AL2778" s="68"/>
      <c r="AM2778" s="67"/>
      <c r="AN2778" s="67"/>
      <c r="AO2778" s="67"/>
      <c r="AP2778" s="67"/>
      <c r="AQ2778" s="67"/>
      <c r="AR2778" s="67"/>
      <c r="AS2778" s="67"/>
      <c r="AT2778" s="67"/>
      <c r="AU2778" s="67"/>
      <c r="AV2778" s="67"/>
      <c r="AW2778" s="67"/>
      <c r="AX2778" s="68"/>
      <c r="AY2778" s="68"/>
      <c r="AZ2778" s="69"/>
      <c r="BA2778" s="70"/>
      <c r="BB2778" s="71"/>
      <c r="BC2778" s="95"/>
      <c r="BD2778" s="41">
        <v>5</v>
      </c>
      <c r="BE2778" s="52">
        <v>51</v>
      </c>
      <c r="BF2778" s="103">
        <v>5115</v>
      </c>
      <c r="BG2778" s="275"/>
    </row>
    <row r="2779" spans="1:59" s="63" customFormat="1" ht="12.75" x14ac:dyDescent="0.2">
      <c r="A2779" s="196">
        <v>5</v>
      </c>
      <c r="B2779" s="197" t="s">
        <v>938</v>
      </c>
      <c r="C2779" s="208">
        <v>51</v>
      </c>
      <c r="D2779" s="209" t="s">
        <v>939</v>
      </c>
      <c r="E2779" s="212">
        <v>5115</v>
      </c>
      <c r="F2779" s="213" t="s">
        <v>959</v>
      </c>
      <c r="G2779" s="231" t="s">
        <v>1195</v>
      </c>
      <c r="H2779" s="72" t="s">
        <v>47</v>
      </c>
      <c r="I2779" s="223"/>
      <c r="J2779" s="73"/>
      <c r="K2779" s="73"/>
      <c r="L2779" s="73"/>
      <c r="M2779" s="74"/>
      <c r="N2779" s="247"/>
      <c r="O2779" s="306"/>
      <c r="P2779" s="105"/>
      <c r="Q2779" s="75"/>
      <c r="R2779" s="75"/>
      <c r="S2779" s="75"/>
      <c r="T2779" s="75"/>
      <c r="U2779" s="75"/>
      <c r="V2779" s="75"/>
      <c r="W2779" s="75"/>
      <c r="X2779" s="75"/>
      <c r="Y2779" s="76">
        <f>IF(ISNUMBER(VLOOKUP(Y2781,P$7:W$7,MATCH(Y2781,P$7:W$7))),VLOOKUP(Y2781,P$7:W$7,MATCH(Y2781,P$7:W$7)),IF(N2783=0,"No Data",IF(Y2781&gt;0,"&lt;100",0)))</f>
        <v>0</v>
      </c>
      <c r="Z2779" s="77">
        <f>IF(ISNUMBER(VLOOKUP(Z2783,P$7:W$7,MATCH(Z2783,P$7:W$7))),VLOOKUP(Z2783,P$7:W$7,MATCH(Z2783,P$7:W$7)),IF(N2783=0,"No Data",IF(Z2783&gt;0,"&lt;100",0)))</f>
        <v>0</v>
      </c>
      <c r="AA2779" s="106">
        <f>IF(ISNUMBER(Z2779),Z2779,0)</f>
        <v>0</v>
      </c>
      <c r="AB2779" s="75"/>
      <c r="AC2779" s="75"/>
      <c r="AD2779" s="75"/>
      <c r="AE2779" s="75"/>
      <c r="AF2779" s="75"/>
      <c r="AG2779" s="75"/>
      <c r="AH2779" s="75"/>
      <c r="AI2779" s="75"/>
      <c r="AJ2779" s="76">
        <f>IF(ISNUMBER(VLOOKUP(AJ2781,AB$7:AH$7,MATCH(AJ2781,AB$7:AH$7))),VLOOKUP(AJ2781,AB$7:AH$7,MATCH(AJ2781,AB$7:AH$7)),IF(N2783=0,"No Data",IF(AJ2781&gt;0,"&lt;50",0)))</f>
        <v>0</v>
      </c>
      <c r="AK2779" s="77">
        <f>IF(ISNUMBER(VLOOKUP(AK2783,AB$7:AH$7,MATCH(AK2783,AB$7:AH$7))),VLOOKUP(AK2783,AB$7:AH$7,MATCH(AK2783,AB$7:AH$7)),IF(N2783=0,"No Data",IF(AK2783&gt;0,"&lt;50",0)))</f>
        <v>0</v>
      </c>
      <c r="AL2779" s="106">
        <f>IF(ISNUMBER(AK2779),AK2779,0)</f>
        <v>0</v>
      </c>
      <c r="AM2779" s="75"/>
      <c r="AN2779" s="75"/>
      <c r="AO2779" s="75"/>
      <c r="AP2779" s="75"/>
      <c r="AQ2779" s="75"/>
      <c r="AR2779" s="75"/>
      <c r="AS2779" s="75"/>
      <c r="AT2779" s="75"/>
      <c r="AU2779" s="75"/>
      <c r="AV2779" s="75"/>
      <c r="AW2779" s="76">
        <f>IF(ISNUMBER(VLOOKUP(AW2781,AM$7:AU$7,MATCH(AW2781,AM$7:AU$7))),VLOOKUP(AW2781,AM$7:AU$7,MATCH(AW2781,AM$7:AU$7)),IF(N2783=0,"No Data",IF(AW2781&gt;0,"&lt;10",0)))</f>
        <v>500</v>
      </c>
      <c r="AX2779" s="77">
        <f>IF(ISNUMBER(VLOOKUP(AX2783,AM$7:AU$7,MATCH(AX2783,AM$7:AU$7))),VLOOKUP(AX2783,AM$7:AU$7,MATCH(AX2783,AM$7:AU$7)),IF(N2783=0,"No Data",IF(AX2783&gt;0,"&lt;10",0)))</f>
        <v>500</v>
      </c>
      <c r="AY2779" s="106">
        <f>IF(ISNUMBER(AX2779),AX2779,0)</f>
        <v>500</v>
      </c>
      <c r="AZ2779" s="79"/>
      <c r="BA2779" s="80"/>
      <c r="BB2779" s="71"/>
      <c r="BC2779" s="95"/>
      <c r="BD2779" s="41">
        <v>5</v>
      </c>
      <c r="BE2779" s="52">
        <v>51</v>
      </c>
      <c r="BF2779" s="103">
        <v>5115</v>
      </c>
      <c r="BG2779" s="276" t="s">
        <v>47</v>
      </c>
    </row>
    <row r="2780" spans="1:59" s="63" customFormat="1" ht="12.75" x14ac:dyDescent="0.2">
      <c r="A2780" s="196">
        <v>5</v>
      </c>
      <c r="B2780" s="197" t="s">
        <v>938</v>
      </c>
      <c r="C2780" s="208">
        <v>51</v>
      </c>
      <c r="D2780" s="209" t="s">
        <v>939</v>
      </c>
      <c r="E2780" s="212">
        <v>5115</v>
      </c>
      <c r="F2780" s="213" t="s">
        <v>959</v>
      </c>
      <c r="G2780" s="231" t="s">
        <v>1195</v>
      </c>
      <c r="H2780" s="81" t="s">
        <v>48</v>
      </c>
      <c r="I2780" s="223"/>
      <c r="J2780" s="73"/>
      <c r="K2780" s="73"/>
      <c r="L2780" s="73"/>
      <c r="M2780" s="74"/>
      <c r="N2780" s="247"/>
      <c r="O2780" s="306"/>
      <c r="P2780" s="105"/>
      <c r="Q2780" s="75"/>
      <c r="R2780" s="75"/>
      <c r="S2780" s="75"/>
      <c r="T2780" s="75"/>
      <c r="U2780" s="75"/>
      <c r="V2780" s="75"/>
      <c r="W2780" s="75"/>
      <c r="X2780" s="75"/>
      <c r="Y2780" s="82">
        <f>MIN(X2784:X2794)</f>
        <v>0</v>
      </c>
      <c r="Z2780" s="83"/>
      <c r="AA2780" s="83"/>
      <c r="AB2780" s="75"/>
      <c r="AC2780" s="75"/>
      <c r="AD2780" s="75"/>
      <c r="AE2780" s="75"/>
      <c r="AF2780" s="75"/>
      <c r="AG2780" s="75"/>
      <c r="AH2780" s="75"/>
      <c r="AI2780" s="75"/>
      <c r="AJ2780" s="82">
        <f>MIN(AI2784:AI2794)</f>
        <v>0</v>
      </c>
      <c r="AK2780" s="83"/>
      <c r="AL2780" s="83"/>
      <c r="AM2780" s="75"/>
      <c r="AN2780" s="75"/>
      <c r="AO2780" s="75"/>
      <c r="AP2780" s="75"/>
      <c r="AQ2780" s="75"/>
      <c r="AR2780" s="75"/>
      <c r="AS2780" s="75"/>
      <c r="AT2780" s="75"/>
      <c r="AU2780" s="75"/>
      <c r="AV2780" s="75"/>
      <c r="AW2780" s="82">
        <f>MIN(AV2784:AV2794)</f>
        <v>500</v>
      </c>
      <c r="AX2780" s="83"/>
      <c r="AY2780" s="83"/>
      <c r="AZ2780" s="79"/>
      <c r="BA2780" s="80"/>
      <c r="BB2780" s="71"/>
      <c r="BC2780" s="95"/>
      <c r="BD2780" s="41">
        <v>5</v>
      </c>
      <c r="BE2780" s="52">
        <v>51</v>
      </c>
      <c r="BF2780" s="103">
        <v>5115</v>
      </c>
      <c r="BG2780" s="278" t="s">
        <v>48</v>
      </c>
    </row>
    <row r="2781" spans="1:59" s="63" customFormat="1" ht="12.75" x14ac:dyDescent="0.2">
      <c r="A2781" s="196">
        <v>5</v>
      </c>
      <c r="B2781" s="197" t="s">
        <v>938</v>
      </c>
      <c r="C2781" s="208">
        <v>51</v>
      </c>
      <c r="D2781" s="209" t="s">
        <v>939</v>
      </c>
      <c r="E2781" s="212">
        <v>5115</v>
      </c>
      <c r="F2781" s="213" t="s">
        <v>959</v>
      </c>
      <c r="G2781" s="231" t="s">
        <v>1195</v>
      </c>
      <c r="H2781" s="81" t="s">
        <v>49</v>
      </c>
      <c r="I2781" s="223"/>
      <c r="J2781" s="73"/>
      <c r="K2781" s="73"/>
      <c r="L2781" s="73"/>
      <c r="M2781" s="74"/>
      <c r="N2781" s="247"/>
      <c r="O2781" s="306"/>
      <c r="P2781" s="105"/>
      <c r="Q2781" s="75"/>
      <c r="R2781" s="75"/>
      <c r="S2781" s="75"/>
      <c r="T2781" s="75"/>
      <c r="U2781" s="75"/>
      <c r="V2781" s="75"/>
      <c r="W2781" s="75"/>
      <c r="X2781" s="75"/>
      <c r="Y2781" s="84">
        <f>IF(ISNUMBER(AVERAGE(X2784:X2794)),AVERAGE(X2784:X2794),0)</f>
        <v>0</v>
      </c>
      <c r="Z2781" s="83"/>
      <c r="AA2781" s="83"/>
      <c r="AB2781" s="75"/>
      <c r="AC2781" s="75"/>
      <c r="AD2781" s="75"/>
      <c r="AE2781" s="75"/>
      <c r="AF2781" s="75"/>
      <c r="AG2781" s="75"/>
      <c r="AH2781" s="75"/>
      <c r="AI2781" s="75"/>
      <c r="AJ2781" s="84">
        <f>IF(ISNUMBER(AVERAGE(AI2784:AI2794)),AVERAGE(AI2784:AI2794),0)</f>
        <v>0</v>
      </c>
      <c r="AK2781" s="83"/>
      <c r="AL2781" s="83"/>
      <c r="AM2781" s="75"/>
      <c r="AN2781" s="75"/>
      <c r="AO2781" s="75"/>
      <c r="AP2781" s="75"/>
      <c r="AQ2781" s="75"/>
      <c r="AR2781" s="75"/>
      <c r="AS2781" s="75"/>
      <c r="AT2781" s="75"/>
      <c r="AU2781" s="75"/>
      <c r="AV2781" s="75"/>
      <c r="AW2781" s="84">
        <f>IF(ISNUMBER(AVERAGE(AV2784:AV2794)),AVERAGE(AV2784:AV2794),0)</f>
        <v>500</v>
      </c>
      <c r="AX2781" s="83"/>
      <c r="AY2781" s="83"/>
      <c r="AZ2781" s="79"/>
      <c r="BA2781" s="80"/>
      <c r="BB2781" s="71"/>
      <c r="BC2781" s="95"/>
      <c r="BD2781" s="41">
        <v>5</v>
      </c>
      <c r="BE2781" s="52">
        <v>51</v>
      </c>
      <c r="BF2781" s="103">
        <v>5115</v>
      </c>
      <c r="BG2781" s="278" t="s">
        <v>49</v>
      </c>
    </row>
    <row r="2782" spans="1:59" s="63" customFormat="1" ht="12.75" x14ac:dyDescent="0.2">
      <c r="A2782" s="196">
        <v>5</v>
      </c>
      <c r="B2782" s="197" t="s">
        <v>938</v>
      </c>
      <c r="C2782" s="208">
        <v>51</v>
      </c>
      <c r="D2782" s="209" t="s">
        <v>939</v>
      </c>
      <c r="E2782" s="212">
        <v>5115</v>
      </c>
      <c r="F2782" s="213" t="s">
        <v>959</v>
      </c>
      <c r="G2782" s="231" t="s">
        <v>1195</v>
      </c>
      <c r="H2782" s="81" t="s">
        <v>50</v>
      </c>
      <c r="I2782" s="223"/>
      <c r="J2782" s="73"/>
      <c r="K2782" s="73"/>
      <c r="L2782" s="73"/>
      <c r="M2782" s="74"/>
      <c r="N2782" s="247"/>
      <c r="O2782" s="306"/>
      <c r="P2782" s="105"/>
      <c r="Q2782" s="75"/>
      <c r="R2782" s="75"/>
      <c r="S2782" s="75"/>
      <c r="T2782" s="75"/>
      <c r="U2782" s="75"/>
      <c r="V2782" s="75"/>
      <c r="W2782" s="75"/>
      <c r="X2782" s="75"/>
      <c r="Y2782" s="84">
        <f>MAX(X2784:X2794)</f>
        <v>0</v>
      </c>
      <c r="Z2782" s="83"/>
      <c r="AA2782" s="83"/>
      <c r="AB2782" s="75"/>
      <c r="AC2782" s="75"/>
      <c r="AD2782" s="75"/>
      <c r="AE2782" s="75"/>
      <c r="AF2782" s="75"/>
      <c r="AG2782" s="75"/>
      <c r="AH2782" s="75"/>
      <c r="AI2782" s="75"/>
      <c r="AJ2782" s="84">
        <f>MAX(AI2784:AI2794)</f>
        <v>0</v>
      </c>
      <c r="AK2782" s="83"/>
      <c r="AL2782" s="83"/>
      <c r="AM2782" s="75"/>
      <c r="AN2782" s="75"/>
      <c r="AO2782" s="75"/>
      <c r="AP2782" s="75"/>
      <c r="AQ2782" s="75"/>
      <c r="AR2782" s="75"/>
      <c r="AS2782" s="75"/>
      <c r="AT2782" s="75"/>
      <c r="AU2782" s="75"/>
      <c r="AV2782" s="75"/>
      <c r="AW2782" s="84">
        <f>MAX(AV2784:AV2794)</f>
        <v>500</v>
      </c>
      <c r="AX2782" s="83"/>
      <c r="AY2782" s="83"/>
      <c r="AZ2782" s="79"/>
      <c r="BA2782" s="80"/>
      <c r="BB2782" s="71"/>
      <c r="BC2782" s="95"/>
      <c r="BD2782" s="41">
        <v>5</v>
      </c>
      <c r="BE2782" s="52">
        <v>51</v>
      </c>
      <c r="BF2782" s="103">
        <v>5115</v>
      </c>
      <c r="BG2782" s="278" t="s">
        <v>50</v>
      </c>
    </row>
    <row r="2783" spans="1:59" s="63" customFormat="1" ht="12.75" x14ac:dyDescent="0.2">
      <c r="A2783" s="196">
        <v>5</v>
      </c>
      <c r="B2783" s="197" t="s">
        <v>938</v>
      </c>
      <c r="C2783" s="208">
        <v>51</v>
      </c>
      <c r="D2783" s="209" t="s">
        <v>939</v>
      </c>
      <c r="E2783" s="212">
        <v>5115</v>
      </c>
      <c r="F2783" s="213" t="s">
        <v>959</v>
      </c>
      <c r="G2783" s="231" t="s">
        <v>1195</v>
      </c>
      <c r="H2783" s="85" t="s">
        <v>51</v>
      </c>
      <c r="I2783" s="223"/>
      <c r="J2783" s="73"/>
      <c r="K2783" s="73"/>
      <c r="L2783" s="73"/>
      <c r="M2783" s="74"/>
      <c r="N2783" s="248">
        <f>SUM(N2784:N2787)</f>
        <v>1</v>
      </c>
      <c r="O2783" s="293">
        <f>SUM(O2784:O2787)</f>
        <v>1</v>
      </c>
      <c r="P2783" s="292"/>
      <c r="Q2783" s="87"/>
      <c r="R2783" s="87"/>
      <c r="S2783" s="87"/>
      <c r="T2783" s="87"/>
      <c r="U2783" s="87"/>
      <c r="V2783" s="87"/>
      <c r="W2783" s="87"/>
      <c r="X2783" s="87"/>
      <c r="Y2783" s="88"/>
      <c r="Z2783" s="86">
        <f>SUM(Z2784:Z2787)</f>
        <v>0</v>
      </c>
      <c r="AA2783" s="88"/>
      <c r="AB2783" s="87"/>
      <c r="AC2783" s="87"/>
      <c r="AD2783" s="87"/>
      <c r="AE2783" s="87"/>
      <c r="AF2783" s="87"/>
      <c r="AG2783" s="87"/>
      <c r="AH2783" s="87"/>
      <c r="AI2783" s="87"/>
      <c r="AJ2783" s="88"/>
      <c r="AK2783" s="86">
        <f>SUM(AK2784:AK2787)</f>
        <v>0</v>
      </c>
      <c r="AL2783" s="88"/>
      <c r="AM2783" s="87"/>
      <c r="AN2783" s="87"/>
      <c r="AO2783" s="87"/>
      <c r="AP2783" s="87"/>
      <c r="AQ2783" s="87"/>
      <c r="AR2783" s="87"/>
      <c r="AS2783" s="87"/>
      <c r="AT2783" s="87"/>
      <c r="AU2783" s="87"/>
      <c r="AV2783" s="87"/>
      <c r="AW2783" s="112"/>
      <c r="AX2783" s="86">
        <f>SUM(AX2784:AX2787)</f>
        <v>500</v>
      </c>
      <c r="AY2783" s="88"/>
      <c r="AZ2783" s="79"/>
      <c r="BA2783" s="80"/>
      <c r="BB2783" s="71"/>
      <c r="BC2783" s="95"/>
      <c r="BD2783" s="41">
        <v>5</v>
      </c>
      <c r="BE2783" s="52">
        <v>51</v>
      </c>
      <c r="BF2783" s="103">
        <v>5115</v>
      </c>
      <c r="BG2783" s="279" t="s">
        <v>51</v>
      </c>
    </row>
    <row r="2784" spans="1:59" s="63" customFormat="1" ht="12.75" x14ac:dyDescent="0.2">
      <c r="A2784" s="196">
        <v>5</v>
      </c>
      <c r="B2784" s="197" t="s">
        <v>938</v>
      </c>
      <c r="C2784" s="208">
        <v>51</v>
      </c>
      <c r="D2784" s="209" t="s">
        <v>939</v>
      </c>
      <c r="E2784" s="212">
        <v>5115</v>
      </c>
      <c r="F2784" s="213" t="s">
        <v>959</v>
      </c>
      <c r="G2784" s="231" t="s">
        <v>1195</v>
      </c>
      <c r="H2784" s="89" t="s">
        <v>52</v>
      </c>
      <c r="I2784" s="90" t="s">
        <v>600</v>
      </c>
      <c r="J2784" s="90"/>
      <c r="K2784" s="90" t="s">
        <v>64</v>
      </c>
      <c r="L2784" s="90" t="s">
        <v>195</v>
      </c>
      <c r="M2784" s="91"/>
      <c r="N2784" s="312">
        <v>1</v>
      </c>
      <c r="O2784" s="313">
        <f>N2784/N2783</f>
        <v>1</v>
      </c>
      <c r="P2784" s="104"/>
      <c r="Q2784" s="92"/>
      <c r="R2784" s="92"/>
      <c r="S2784" s="92"/>
      <c r="T2784" s="92"/>
      <c r="U2784" s="92"/>
      <c r="V2784" s="92"/>
      <c r="W2784" s="92"/>
      <c r="X2784" s="109">
        <f>P2784*P$7+Q2784*Q$7+R2784*R$7+S2784*S$7+T2784*T$7+U2784*U$7+V2784*V$7+W2784*W$7</f>
        <v>0</v>
      </c>
      <c r="Y2784" s="83"/>
      <c r="Z2784" s="110">
        <f>X2784*$O2784</f>
        <v>0</v>
      </c>
      <c r="AA2784" s="111"/>
      <c r="AB2784" s="92"/>
      <c r="AC2784" s="92"/>
      <c r="AD2784" s="92"/>
      <c r="AE2784" s="92"/>
      <c r="AF2784" s="92"/>
      <c r="AG2784" s="92"/>
      <c r="AH2784" s="92"/>
      <c r="AI2784" s="109">
        <f>AB2784*AB$7+AC2784*AC$7+AD2784*AD$7+AE2784*AE$7+AF2784*AF$7+AG2784*AG$7+AH2784*AH$7</f>
        <v>0</v>
      </c>
      <c r="AJ2784" s="83"/>
      <c r="AK2784" s="110">
        <f>AI2784*$O2784</f>
        <v>0</v>
      </c>
      <c r="AL2784" s="111"/>
      <c r="AM2784" s="92"/>
      <c r="AN2784" s="92"/>
      <c r="AO2784" s="92"/>
      <c r="AP2784" s="92"/>
      <c r="AQ2784" s="92"/>
      <c r="AR2784" s="92">
        <v>1</v>
      </c>
      <c r="AS2784" s="92"/>
      <c r="AT2784" s="92"/>
      <c r="AU2784" s="92"/>
      <c r="AV2784" s="109">
        <f>AM2784*AM$7+AN2784*AN$7+AO2784*AO$7+AP2784*AP$7+AQ2784*AQ$7+AR2784*AR$7+AS2784*AS$7+AT2784*AT$7+AU2784*AU$7</f>
        <v>500</v>
      </c>
      <c r="AW2784" s="75"/>
      <c r="AX2784" s="110">
        <f>AV2784*$O2784</f>
        <v>500</v>
      </c>
      <c r="AY2784" s="111"/>
      <c r="AZ2784" s="93"/>
      <c r="BA2784" s="94" t="s">
        <v>131</v>
      </c>
      <c r="BB2784" s="71"/>
      <c r="BC2784" s="95"/>
      <c r="BD2784" s="41">
        <v>5</v>
      </c>
      <c r="BE2784" s="52">
        <v>51</v>
      </c>
      <c r="BF2784" s="103">
        <v>5115</v>
      </c>
      <c r="BG2784" s="280" t="s">
        <v>52</v>
      </c>
    </row>
    <row r="2785" spans="1:59" s="63" customFormat="1" ht="12.75" x14ac:dyDescent="0.2">
      <c r="A2785" s="196">
        <v>5</v>
      </c>
      <c r="B2785" s="197" t="s">
        <v>938</v>
      </c>
      <c r="C2785" s="208">
        <v>51</v>
      </c>
      <c r="D2785" s="209" t="s">
        <v>939</v>
      </c>
      <c r="E2785" s="212">
        <v>5115</v>
      </c>
      <c r="F2785" s="213" t="s">
        <v>959</v>
      </c>
      <c r="G2785" s="231" t="s">
        <v>1195</v>
      </c>
      <c r="H2785" s="65"/>
      <c r="I2785" s="222"/>
      <c r="J2785" s="66"/>
      <c r="K2785" s="66"/>
      <c r="L2785" s="66"/>
      <c r="M2785" s="64"/>
      <c r="N2785" s="304"/>
      <c r="O2785" s="305"/>
      <c r="P2785" s="127"/>
      <c r="Q2785" s="67"/>
      <c r="R2785" s="67"/>
      <c r="S2785" s="67"/>
      <c r="T2785" s="67"/>
      <c r="U2785" s="67"/>
      <c r="V2785" s="67"/>
      <c r="W2785" s="67"/>
      <c r="X2785" s="67"/>
      <c r="Y2785" s="68"/>
      <c r="Z2785" s="68"/>
      <c r="AA2785" s="68"/>
      <c r="AB2785" s="67"/>
      <c r="AC2785" s="67"/>
      <c r="AD2785" s="67"/>
      <c r="AE2785" s="67"/>
      <c r="AF2785" s="67"/>
      <c r="AG2785" s="67"/>
      <c r="AH2785" s="67"/>
      <c r="AI2785" s="67"/>
      <c r="AJ2785" s="68"/>
      <c r="AK2785" s="68"/>
      <c r="AL2785" s="68"/>
      <c r="AM2785" s="67"/>
      <c r="AN2785" s="67"/>
      <c r="AO2785" s="67"/>
      <c r="AP2785" s="67"/>
      <c r="AQ2785" s="67"/>
      <c r="AR2785" s="67"/>
      <c r="AS2785" s="67"/>
      <c r="AT2785" s="67"/>
      <c r="AU2785" s="67"/>
      <c r="AV2785" s="67"/>
      <c r="AW2785" s="67"/>
      <c r="AX2785" s="68"/>
      <c r="AY2785" s="68"/>
      <c r="AZ2785" s="69"/>
      <c r="BA2785" s="70"/>
      <c r="BB2785" s="71"/>
      <c r="BC2785" s="95"/>
      <c r="BD2785" s="41">
        <v>5</v>
      </c>
      <c r="BE2785" s="52">
        <v>51</v>
      </c>
      <c r="BF2785" s="103">
        <v>5115</v>
      </c>
      <c r="BG2785" s="275"/>
    </row>
    <row r="2786" spans="1:59" s="63" customFormat="1" ht="12.75" x14ac:dyDescent="0.2">
      <c r="A2786" s="196">
        <v>5</v>
      </c>
      <c r="B2786" s="197" t="s">
        <v>938</v>
      </c>
      <c r="C2786" s="208">
        <v>51</v>
      </c>
      <c r="D2786" s="209" t="s">
        <v>939</v>
      </c>
      <c r="E2786" s="212">
        <v>5115</v>
      </c>
      <c r="F2786" s="213" t="s">
        <v>959</v>
      </c>
      <c r="G2786" s="232"/>
      <c r="H2786" s="97"/>
      <c r="I2786" s="224"/>
      <c r="J2786" s="98"/>
      <c r="K2786" s="98"/>
      <c r="L2786" s="98"/>
      <c r="M2786" s="96"/>
      <c r="N2786" s="307"/>
      <c r="O2786" s="246"/>
      <c r="P2786" s="124"/>
      <c r="Q2786" s="99"/>
      <c r="R2786" s="99"/>
      <c r="S2786" s="99"/>
      <c r="T2786" s="99"/>
      <c r="U2786" s="99"/>
      <c r="V2786" s="99"/>
      <c r="W2786" s="99"/>
      <c r="X2786" s="99"/>
      <c r="Y2786" s="100"/>
      <c r="Z2786" s="100"/>
      <c r="AA2786" s="100"/>
      <c r="AB2786" s="99"/>
      <c r="AC2786" s="99"/>
      <c r="AD2786" s="99"/>
      <c r="AE2786" s="99"/>
      <c r="AF2786" s="99"/>
      <c r="AG2786" s="99"/>
      <c r="AH2786" s="99"/>
      <c r="AI2786" s="99"/>
      <c r="AJ2786" s="100"/>
      <c r="AK2786" s="100"/>
      <c r="AL2786" s="100"/>
      <c r="AM2786" s="99"/>
      <c r="AN2786" s="99"/>
      <c r="AO2786" s="99"/>
      <c r="AP2786" s="99"/>
      <c r="AQ2786" s="99"/>
      <c r="AR2786" s="99"/>
      <c r="AS2786" s="99"/>
      <c r="AT2786" s="99"/>
      <c r="AU2786" s="99"/>
      <c r="AV2786" s="99"/>
      <c r="AW2786" s="99"/>
      <c r="AX2786" s="100"/>
      <c r="AY2786" s="100"/>
      <c r="AZ2786" s="101"/>
      <c r="BA2786" s="102"/>
      <c r="BB2786" s="95"/>
      <c r="BC2786" s="95"/>
      <c r="BD2786" s="41">
        <v>5</v>
      </c>
      <c r="BE2786" s="52">
        <v>51</v>
      </c>
      <c r="BF2786" s="103">
        <v>5115</v>
      </c>
      <c r="BG2786" s="277"/>
    </row>
    <row r="2787" spans="1:59" s="63" customFormat="1" ht="12.75" x14ac:dyDescent="0.2">
      <c r="A2787" s="196">
        <v>5</v>
      </c>
      <c r="B2787" s="197" t="s">
        <v>938</v>
      </c>
      <c r="C2787" s="208">
        <v>51</v>
      </c>
      <c r="D2787" s="209" t="s">
        <v>939</v>
      </c>
      <c r="E2787" s="212">
        <v>5115</v>
      </c>
      <c r="F2787" s="213" t="s">
        <v>959</v>
      </c>
      <c r="G2787" s="231"/>
      <c r="H2787" s="65"/>
      <c r="I2787" s="222"/>
      <c r="J2787" s="66"/>
      <c r="K2787" s="66"/>
      <c r="L2787" s="66"/>
      <c r="M2787" s="64"/>
      <c r="N2787" s="304"/>
      <c r="O2787" s="305"/>
      <c r="P2787" s="127"/>
      <c r="Q2787" s="67"/>
      <c r="R2787" s="67"/>
      <c r="S2787" s="67"/>
      <c r="T2787" s="67"/>
      <c r="U2787" s="67"/>
      <c r="V2787" s="67"/>
      <c r="W2787" s="67"/>
      <c r="X2787" s="67"/>
      <c r="Y2787" s="68"/>
      <c r="Z2787" s="68"/>
      <c r="AA2787" s="68"/>
      <c r="AB2787" s="67"/>
      <c r="AC2787" s="67"/>
      <c r="AD2787" s="67"/>
      <c r="AE2787" s="67"/>
      <c r="AF2787" s="67"/>
      <c r="AG2787" s="67"/>
      <c r="AH2787" s="67"/>
      <c r="AI2787" s="67"/>
      <c r="AJ2787" s="68"/>
      <c r="AK2787" s="68"/>
      <c r="AL2787" s="68"/>
      <c r="AM2787" s="67"/>
      <c r="AN2787" s="67"/>
      <c r="AO2787" s="67"/>
      <c r="AP2787" s="67"/>
      <c r="AQ2787" s="67"/>
      <c r="AR2787" s="67"/>
      <c r="AS2787" s="67"/>
      <c r="AT2787" s="67"/>
      <c r="AU2787" s="67"/>
      <c r="AV2787" s="67"/>
      <c r="AW2787" s="67"/>
      <c r="AX2787" s="68"/>
      <c r="AY2787" s="68"/>
      <c r="AZ2787" s="69"/>
      <c r="BA2787" s="70"/>
      <c r="BB2787" s="71"/>
      <c r="BC2787" s="95"/>
      <c r="BD2787" s="41">
        <v>5</v>
      </c>
      <c r="BE2787" s="52">
        <v>51</v>
      </c>
      <c r="BF2787" s="103">
        <v>5115</v>
      </c>
      <c r="BG2787" s="275"/>
    </row>
    <row r="2788" spans="1:59" s="63" customFormat="1" ht="12.75" x14ac:dyDescent="0.2">
      <c r="A2788" s="196">
        <v>5</v>
      </c>
      <c r="B2788" s="197" t="s">
        <v>938</v>
      </c>
      <c r="C2788" s="208">
        <v>51</v>
      </c>
      <c r="D2788" s="209" t="s">
        <v>939</v>
      </c>
      <c r="E2788" s="212">
        <v>5115</v>
      </c>
      <c r="F2788" s="213" t="s">
        <v>959</v>
      </c>
      <c r="G2788" s="231" t="s">
        <v>584</v>
      </c>
      <c r="H2788" s="72" t="s">
        <v>1233</v>
      </c>
      <c r="I2788" s="223" t="s">
        <v>1260</v>
      </c>
      <c r="J2788" s="73"/>
      <c r="K2788" s="73"/>
      <c r="L2788" s="73"/>
      <c r="M2788" s="74"/>
      <c r="N2788" s="247"/>
      <c r="O2788" s="306"/>
      <c r="P2788" s="105"/>
      <c r="Q2788" s="75"/>
      <c r="R2788" s="75"/>
      <c r="S2788" s="75"/>
      <c r="T2788" s="75"/>
      <c r="U2788" s="75"/>
      <c r="V2788" s="75"/>
      <c r="W2788" s="75"/>
      <c r="X2788" s="75"/>
      <c r="Y2788" s="76" t="s">
        <v>1241</v>
      </c>
      <c r="Z2788" s="77" t="s">
        <v>1241</v>
      </c>
      <c r="AA2788" s="78">
        <f>AA$1212</f>
        <v>2500</v>
      </c>
      <c r="AB2788" s="75"/>
      <c r="AC2788" s="75"/>
      <c r="AD2788" s="75"/>
      <c r="AE2788" s="75"/>
      <c r="AF2788" s="75"/>
      <c r="AG2788" s="75"/>
      <c r="AH2788" s="75"/>
      <c r="AI2788" s="75"/>
      <c r="AJ2788" s="76" t="s">
        <v>1241</v>
      </c>
      <c r="AK2788" s="77" t="s">
        <v>1241</v>
      </c>
      <c r="AL2788" s="78">
        <f>AL$1212</f>
        <v>0</v>
      </c>
      <c r="AM2788" s="75"/>
      <c r="AN2788" s="75"/>
      <c r="AO2788" s="75"/>
      <c r="AP2788" s="75"/>
      <c r="AQ2788" s="75"/>
      <c r="AR2788" s="75"/>
      <c r="AS2788" s="75"/>
      <c r="AT2788" s="75"/>
      <c r="AU2788" s="75"/>
      <c r="AV2788" s="75"/>
      <c r="AW2788" s="76" t="s">
        <v>1241</v>
      </c>
      <c r="AX2788" s="77" t="s">
        <v>1241</v>
      </c>
      <c r="AY2788" s="78">
        <f>AY$1212</f>
        <v>50</v>
      </c>
      <c r="AZ2788" s="79"/>
      <c r="BA2788" s="80" t="str">
        <f>I2788</f>
        <v>&gt; see 4257, Metal clad insulating cladding</v>
      </c>
      <c r="BB2788" s="71"/>
      <c r="BC2788" s="95"/>
      <c r="BD2788" s="41">
        <v>5</v>
      </c>
      <c r="BE2788" s="52">
        <v>51</v>
      </c>
      <c r="BF2788" s="103">
        <v>5115</v>
      </c>
      <c r="BG2788" s="276" t="str">
        <f>H2788</f>
        <v>Default Scenario (Link)</v>
      </c>
    </row>
    <row r="2789" spans="1:59" s="63" customFormat="1" ht="12.75" x14ac:dyDescent="0.2">
      <c r="A2789" s="196">
        <v>5</v>
      </c>
      <c r="B2789" s="197" t="s">
        <v>938</v>
      </c>
      <c r="C2789" s="208">
        <v>51</v>
      </c>
      <c r="D2789" s="209" t="s">
        <v>939</v>
      </c>
      <c r="E2789" s="212">
        <v>5115</v>
      </c>
      <c r="F2789" s="213" t="s">
        <v>959</v>
      </c>
      <c r="G2789" s="231"/>
      <c r="H2789" s="65"/>
      <c r="I2789" s="222"/>
      <c r="J2789" s="66"/>
      <c r="K2789" s="66"/>
      <c r="L2789" s="66"/>
      <c r="M2789" s="64"/>
      <c r="N2789" s="304"/>
      <c r="O2789" s="305"/>
      <c r="P2789" s="127"/>
      <c r="Q2789" s="67"/>
      <c r="R2789" s="67"/>
      <c r="S2789" s="67"/>
      <c r="T2789" s="67"/>
      <c r="U2789" s="67"/>
      <c r="V2789" s="67"/>
      <c r="W2789" s="67"/>
      <c r="X2789" s="67"/>
      <c r="Y2789" s="68"/>
      <c r="Z2789" s="68"/>
      <c r="AA2789" s="68"/>
      <c r="AB2789" s="67"/>
      <c r="AC2789" s="67"/>
      <c r="AD2789" s="67"/>
      <c r="AE2789" s="67"/>
      <c r="AF2789" s="67"/>
      <c r="AG2789" s="67"/>
      <c r="AH2789" s="67"/>
      <c r="AI2789" s="67"/>
      <c r="AJ2789" s="68"/>
      <c r="AK2789" s="68"/>
      <c r="AL2789" s="68"/>
      <c r="AM2789" s="67"/>
      <c r="AN2789" s="67"/>
      <c r="AO2789" s="67"/>
      <c r="AP2789" s="67"/>
      <c r="AQ2789" s="67"/>
      <c r="AR2789" s="67"/>
      <c r="AS2789" s="67"/>
      <c r="AT2789" s="67"/>
      <c r="AU2789" s="67"/>
      <c r="AV2789" s="67"/>
      <c r="AW2789" s="67"/>
      <c r="AX2789" s="68"/>
      <c r="AY2789" s="68"/>
      <c r="AZ2789" s="69"/>
      <c r="BA2789" s="70"/>
      <c r="BB2789" s="71"/>
      <c r="BC2789" s="95"/>
      <c r="BD2789" s="41">
        <v>5</v>
      </c>
      <c r="BE2789" s="52">
        <v>51</v>
      </c>
      <c r="BF2789" s="103">
        <v>5115</v>
      </c>
      <c r="BG2789" s="275"/>
    </row>
    <row r="2790" spans="1:59" s="63" customFormat="1" ht="12.75" x14ac:dyDescent="0.2">
      <c r="A2790" s="196">
        <v>5</v>
      </c>
      <c r="B2790" s="197" t="s">
        <v>938</v>
      </c>
      <c r="C2790" s="208">
        <v>51</v>
      </c>
      <c r="D2790" s="209" t="s">
        <v>939</v>
      </c>
      <c r="E2790" s="212">
        <v>5115</v>
      </c>
      <c r="F2790" s="213" t="s">
        <v>959</v>
      </c>
      <c r="G2790" s="232"/>
      <c r="H2790" s="97"/>
      <c r="I2790" s="224"/>
      <c r="J2790" s="98"/>
      <c r="K2790" s="98"/>
      <c r="L2790" s="98"/>
      <c r="M2790" s="96"/>
      <c r="N2790" s="307"/>
      <c r="O2790" s="246"/>
      <c r="P2790" s="124"/>
      <c r="Q2790" s="99"/>
      <c r="R2790" s="99"/>
      <c r="S2790" s="99"/>
      <c r="T2790" s="99"/>
      <c r="U2790" s="99"/>
      <c r="V2790" s="99"/>
      <c r="W2790" s="99"/>
      <c r="X2790" s="99"/>
      <c r="Y2790" s="100"/>
      <c r="Z2790" s="100"/>
      <c r="AA2790" s="100"/>
      <c r="AB2790" s="99"/>
      <c r="AC2790" s="99"/>
      <c r="AD2790" s="99"/>
      <c r="AE2790" s="99"/>
      <c r="AF2790" s="99"/>
      <c r="AG2790" s="99"/>
      <c r="AH2790" s="99"/>
      <c r="AI2790" s="99"/>
      <c r="AJ2790" s="100"/>
      <c r="AK2790" s="100"/>
      <c r="AL2790" s="100"/>
      <c r="AM2790" s="99"/>
      <c r="AN2790" s="99"/>
      <c r="AO2790" s="99"/>
      <c r="AP2790" s="99"/>
      <c r="AQ2790" s="99"/>
      <c r="AR2790" s="99"/>
      <c r="AS2790" s="99"/>
      <c r="AT2790" s="99"/>
      <c r="AU2790" s="99"/>
      <c r="AV2790" s="99"/>
      <c r="AW2790" s="99"/>
      <c r="AX2790" s="100"/>
      <c r="AY2790" s="100"/>
      <c r="AZ2790" s="101"/>
      <c r="BA2790" s="102"/>
      <c r="BB2790" s="95"/>
      <c r="BC2790" s="95"/>
      <c r="BD2790" s="41">
        <v>5</v>
      </c>
      <c r="BE2790" s="52">
        <v>51</v>
      </c>
      <c r="BF2790" s="103">
        <v>5115</v>
      </c>
      <c r="BG2790" s="277"/>
    </row>
    <row r="2791" spans="1:59" s="63" customFormat="1" ht="12.75" x14ac:dyDescent="0.2">
      <c r="A2791" s="196">
        <v>5</v>
      </c>
      <c r="B2791" s="197" t="s">
        <v>938</v>
      </c>
      <c r="C2791" s="208">
        <v>51</v>
      </c>
      <c r="D2791" s="209" t="s">
        <v>939</v>
      </c>
      <c r="E2791" s="212">
        <v>5115</v>
      </c>
      <c r="F2791" s="213" t="s">
        <v>959</v>
      </c>
      <c r="G2791" s="231"/>
      <c r="H2791" s="65"/>
      <c r="I2791" s="222"/>
      <c r="J2791" s="66"/>
      <c r="K2791" s="66"/>
      <c r="L2791" s="66"/>
      <c r="M2791" s="64"/>
      <c r="N2791" s="304"/>
      <c r="O2791" s="305"/>
      <c r="P2791" s="127"/>
      <c r="Q2791" s="67"/>
      <c r="R2791" s="67"/>
      <c r="S2791" s="67"/>
      <c r="T2791" s="67"/>
      <c r="U2791" s="67"/>
      <c r="V2791" s="67"/>
      <c r="W2791" s="67"/>
      <c r="X2791" s="67"/>
      <c r="Y2791" s="68"/>
      <c r="Z2791" s="68"/>
      <c r="AA2791" s="68"/>
      <c r="AB2791" s="67"/>
      <c r="AC2791" s="67"/>
      <c r="AD2791" s="67"/>
      <c r="AE2791" s="67"/>
      <c r="AF2791" s="67"/>
      <c r="AG2791" s="67"/>
      <c r="AH2791" s="67"/>
      <c r="AI2791" s="67"/>
      <c r="AJ2791" s="68"/>
      <c r="AK2791" s="68"/>
      <c r="AL2791" s="68"/>
      <c r="AM2791" s="67"/>
      <c r="AN2791" s="67"/>
      <c r="AO2791" s="67"/>
      <c r="AP2791" s="67"/>
      <c r="AQ2791" s="67"/>
      <c r="AR2791" s="67"/>
      <c r="AS2791" s="67"/>
      <c r="AT2791" s="67"/>
      <c r="AU2791" s="67"/>
      <c r="AV2791" s="67"/>
      <c r="AW2791" s="67"/>
      <c r="AX2791" s="68"/>
      <c r="AY2791" s="68"/>
      <c r="AZ2791" s="69"/>
      <c r="BA2791" s="70"/>
      <c r="BB2791" s="71"/>
      <c r="BC2791" s="95"/>
      <c r="BD2791" s="41">
        <v>5</v>
      </c>
      <c r="BE2791" s="52">
        <v>51</v>
      </c>
      <c r="BF2791" s="103">
        <v>5115</v>
      </c>
      <c r="BG2791" s="275"/>
    </row>
    <row r="2792" spans="1:59" s="63" customFormat="1" ht="12.75" x14ac:dyDescent="0.2">
      <c r="A2792" s="196">
        <v>5</v>
      </c>
      <c r="B2792" s="197" t="s">
        <v>938</v>
      </c>
      <c r="C2792" s="208">
        <v>51</v>
      </c>
      <c r="D2792" s="209" t="s">
        <v>939</v>
      </c>
      <c r="E2792" s="212">
        <v>5115</v>
      </c>
      <c r="F2792" s="213" t="s">
        <v>959</v>
      </c>
      <c r="G2792" s="231" t="s">
        <v>729</v>
      </c>
      <c r="H2792" s="72" t="s">
        <v>1233</v>
      </c>
      <c r="I2792" s="223" t="s">
        <v>1247</v>
      </c>
      <c r="J2792" s="73"/>
      <c r="K2792" s="73"/>
      <c r="L2792" s="73"/>
      <c r="M2792" s="74"/>
      <c r="N2792" s="247"/>
      <c r="O2792" s="306"/>
      <c r="P2792" s="105"/>
      <c r="Q2792" s="75"/>
      <c r="R2792" s="75"/>
      <c r="S2792" s="75"/>
      <c r="T2792" s="75"/>
      <c r="U2792" s="75"/>
      <c r="V2792" s="75"/>
      <c r="W2792" s="75"/>
      <c r="X2792" s="75"/>
      <c r="Y2792" s="76" t="s">
        <v>1241</v>
      </c>
      <c r="Z2792" s="77" t="s">
        <v>1241</v>
      </c>
      <c r="AA2792" s="78">
        <f>AA$2542</f>
        <v>5000</v>
      </c>
      <c r="AB2792" s="75"/>
      <c r="AC2792" s="75"/>
      <c r="AD2792" s="75"/>
      <c r="AE2792" s="75"/>
      <c r="AF2792" s="75"/>
      <c r="AG2792" s="75"/>
      <c r="AH2792" s="75"/>
      <c r="AI2792" s="75"/>
      <c r="AJ2792" s="76" t="s">
        <v>1241</v>
      </c>
      <c r="AK2792" s="77" t="s">
        <v>1241</v>
      </c>
      <c r="AL2792" s="78">
        <f>AL$2542</f>
        <v>0</v>
      </c>
      <c r="AM2792" s="75"/>
      <c r="AN2792" s="75"/>
      <c r="AO2792" s="75"/>
      <c r="AP2792" s="75"/>
      <c r="AQ2792" s="75"/>
      <c r="AR2792" s="75"/>
      <c r="AS2792" s="75"/>
      <c r="AT2792" s="75"/>
      <c r="AU2792" s="75"/>
      <c r="AV2792" s="75"/>
      <c r="AW2792" s="76" t="s">
        <v>1241</v>
      </c>
      <c r="AX2792" s="77" t="s">
        <v>1241</v>
      </c>
      <c r="AY2792" s="78">
        <f>AY$2542</f>
        <v>250</v>
      </c>
      <c r="AZ2792" s="79"/>
      <c r="BA2792" s="80" t="str">
        <f>I2792</f>
        <v>&gt; see 4711, Thermal insulation</v>
      </c>
      <c r="BB2792" s="71"/>
      <c r="BC2792" s="95"/>
      <c r="BD2792" s="41">
        <v>5</v>
      </c>
      <c r="BE2792" s="52">
        <v>51</v>
      </c>
      <c r="BF2792" s="103">
        <v>5115</v>
      </c>
      <c r="BG2792" s="276" t="str">
        <f>H2792</f>
        <v>Default Scenario (Link)</v>
      </c>
    </row>
    <row r="2793" spans="1:59" s="63" customFormat="1" ht="12.75" x14ac:dyDescent="0.2">
      <c r="A2793" s="196">
        <v>5</v>
      </c>
      <c r="B2793" s="197" t="s">
        <v>938</v>
      </c>
      <c r="C2793" s="208">
        <v>51</v>
      </c>
      <c r="D2793" s="209" t="s">
        <v>939</v>
      </c>
      <c r="E2793" s="212">
        <v>5115</v>
      </c>
      <c r="F2793" s="213" t="s">
        <v>959</v>
      </c>
      <c r="G2793" s="231"/>
      <c r="H2793" s="65"/>
      <c r="I2793" s="222"/>
      <c r="J2793" s="66"/>
      <c r="K2793" s="66"/>
      <c r="L2793" s="66"/>
      <c r="M2793" s="64"/>
      <c r="N2793" s="304"/>
      <c r="O2793" s="305"/>
      <c r="P2793" s="127"/>
      <c r="Q2793" s="67"/>
      <c r="R2793" s="67"/>
      <c r="S2793" s="67"/>
      <c r="T2793" s="67"/>
      <c r="U2793" s="67"/>
      <c r="V2793" s="67"/>
      <c r="W2793" s="67"/>
      <c r="X2793" s="67"/>
      <c r="Y2793" s="68"/>
      <c r="Z2793" s="68"/>
      <c r="AA2793" s="68"/>
      <c r="AB2793" s="67"/>
      <c r="AC2793" s="67"/>
      <c r="AD2793" s="67"/>
      <c r="AE2793" s="67"/>
      <c r="AF2793" s="67"/>
      <c r="AG2793" s="67"/>
      <c r="AH2793" s="67"/>
      <c r="AI2793" s="67"/>
      <c r="AJ2793" s="68"/>
      <c r="AK2793" s="68"/>
      <c r="AL2793" s="68"/>
      <c r="AM2793" s="67"/>
      <c r="AN2793" s="67"/>
      <c r="AO2793" s="67"/>
      <c r="AP2793" s="67"/>
      <c r="AQ2793" s="67"/>
      <c r="AR2793" s="67"/>
      <c r="AS2793" s="67"/>
      <c r="AT2793" s="67"/>
      <c r="AU2793" s="67"/>
      <c r="AV2793" s="67"/>
      <c r="AW2793" s="67"/>
      <c r="AX2793" s="68"/>
      <c r="AY2793" s="68"/>
      <c r="AZ2793" s="69"/>
      <c r="BA2793" s="70"/>
      <c r="BB2793" s="71"/>
      <c r="BC2793" s="95"/>
      <c r="BD2793" s="41">
        <v>5</v>
      </c>
      <c r="BE2793" s="52">
        <v>51</v>
      </c>
      <c r="BF2793" s="103">
        <v>5115</v>
      </c>
      <c r="BG2793" s="275"/>
    </row>
    <row r="2794" spans="1:59" s="63" customFormat="1" ht="12.75" x14ac:dyDescent="0.2">
      <c r="A2794" s="196">
        <v>5</v>
      </c>
      <c r="B2794" s="197" t="s">
        <v>938</v>
      </c>
      <c r="C2794" s="208">
        <v>51</v>
      </c>
      <c r="D2794" s="209" t="s">
        <v>939</v>
      </c>
      <c r="E2794" s="212">
        <v>5115</v>
      </c>
      <c r="F2794" s="213" t="s">
        <v>959</v>
      </c>
      <c r="G2794" s="232"/>
      <c r="H2794" s="97"/>
      <c r="I2794" s="224"/>
      <c r="J2794" s="98"/>
      <c r="K2794" s="98"/>
      <c r="L2794" s="98"/>
      <c r="M2794" s="96"/>
      <c r="N2794" s="307"/>
      <c r="O2794" s="246"/>
      <c r="P2794" s="124"/>
      <c r="Q2794" s="99"/>
      <c r="R2794" s="99"/>
      <c r="S2794" s="99"/>
      <c r="T2794" s="99"/>
      <c r="U2794" s="99"/>
      <c r="V2794" s="99"/>
      <c r="W2794" s="99"/>
      <c r="X2794" s="99"/>
      <c r="Y2794" s="100"/>
      <c r="Z2794" s="100"/>
      <c r="AA2794" s="100"/>
      <c r="AB2794" s="99"/>
      <c r="AC2794" s="99"/>
      <c r="AD2794" s="99"/>
      <c r="AE2794" s="99"/>
      <c r="AF2794" s="99"/>
      <c r="AG2794" s="99"/>
      <c r="AH2794" s="99"/>
      <c r="AI2794" s="99"/>
      <c r="AJ2794" s="100"/>
      <c r="AK2794" s="100"/>
      <c r="AL2794" s="100"/>
      <c r="AM2794" s="99"/>
      <c r="AN2794" s="99"/>
      <c r="AO2794" s="99"/>
      <c r="AP2794" s="99"/>
      <c r="AQ2794" s="99"/>
      <c r="AR2794" s="99"/>
      <c r="AS2794" s="99"/>
      <c r="AT2794" s="99"/>
      <c r="AU2794" s="99"/>
      <c r="AV2794" s="99"/>
      <c r="AW2794" s="99"/>
      <c r="AX2794" s="100"/>
      <c r="AY2794" s="100"/>
      <c r="AZ2794" s="101"/>
      <c r="BA2794" s="102"/>
      <c r="BB2794" s="95"/>
      <c r="BC2794" s="95"/>
      <c r="BD2794" s="41">
        <v>5</v>
      </c>
      <c r="BE2794" s="52">
        <v>51</v>
      </c>
      <c r="BF2794" s="103">
        <v>5115</v>
      </c>
      <c r="BG2794" s="277"/>
    </row>
    <row r="2795" spans="1:59" x14ac:dyDescent="0.25">
      <c r="A2795" s="196">
        <v>5</v>
      </c>
      <c r="B2795" s="197" t="s">
        <v>938</v>
      </c>
      <c r="C2795" s="208">
        <v>51</v>
      </c>
      <c r="D2795" s="209" t="s">
        <v>939</v>
      </c>
      <c r="E2795" s="210">
        <v>5121</v>
      </c>
      <c r="F2795" s="211" t="s">
        <v>960</v>
      </c>
      <c r="G2795" s="235"/>
      <c r="H2795" s="145"/>
      <c r="I2795" s="221"/>
      <c r="J2795" s="57"/>
      <c r="K2795" s="57"/>
      <c r="L2795" s="57"/>
      <c r="M2795" s="144"/>
      <c r="N2795" s="324"/>
      <c r="O2795" s="325"/>
      <c r="P2795" s="146"/>
      <c r="Q2795" s="146"/>
      <c r="R2795" s="146"/>
      <c r="S2795" s="146"/>
      <c r="T2795" s="146"/>
      <c r="U2795" s="146"/>
      <c r="V2795" s="146"/>
      <c r="W2795" s="146"/>
      <c r="X2795" s="146"/>
      <c r="Y2795" s="59"/>
      <c r="Z2795" s="123"/>
      <c r="AA2795" s="123"/>
      <c r="AB2795" s="146"/>
      <c r="AC2795" s="146"/>
      <c r="AD2795" s="146"/>
      <c r="AE2795" s="146"/>
      <c r="AF2795" s="146"/>
      <c r="AG2795" s="146"/>
      <c r="AH2795" s="146"/>
      <c r="AI2795" s="146"/>
      <c r="AJ2795" s="59"/>
      <c r="AK2795" s="123"/>
      <c r="AL2795" s="123"/>
      <c r="AM2795" s="146"/>
      <c r="AN2795" s="146"/>
      <c r="AO2795" s="146"/>
      <c r="AP2795" s="146"/>
      <c r="AQ2795" s="146"/>
      <c r="AR2795" s="146"/>
      <c r="AS2795" s="146"/>
      <c r="AT2795" s="146"/>
      <c r="AU2795" s="146"/>
      <c r="AV2795" s="146"/>
      <c r="AW2795" s="58"/>
      <c r="AX2795" s="123"/>
      <c r="AY2795" s="59"/>
      <c r="AZ2795" s="147"/>
      <c r="BA2795" s="148"/>
      <c r="BB2795" s="143"/>
      <c r="BC2795" s="143"/>
      <c r="BD2795" s="41">
        <v>5</v>
      </c>
      <c r="BE2795" s="52">
        <v>51</v>
      </c>
      <c r="BF2795" s="62">
        <v>5121</v>
      </c>
      <c r="BG2795" s="284"/>
    </row>
    <row r="2796" spans="1:59" s="63" customFormat="1" ht="12.75" x14ac:dyDescent="0.2">
      <c r="A2796" s="196">
        <v>5</v>
      </c>
      <c r="B2796" s="197" t="s">
        <v>938</v>
      </c>
      <c r="C2796" s="208">
        <v>51</v>
      </c>
      <c r="D2796" s="209" t="s">
        <v>939</v>
      </c>
      <c r="E2796" s="210">
        <v>5121</v>
      </c>
      <c r="F2796" s="211" t="s">
        <v>960</v>
      </c>
      <c r="G2796" s="230"/>
      <c r="H2796" s="56"/>
      <c r="I2796" s="221"/>
      <c r="J2796" s="57"/>
      <c r="K2796" s="57"/>
      <c r="L2796" s="57"/>
      <c r="M2796" s="55"/>
      <c r="N2796" s="303"/>
      <c r="O2796" s="245"/>
      <c r="P2796" s="122"/>
      <c r="Q2796" s="58"/>
      <c r="R2796" s="58"/>
      <c r="S2796" s="58"/>
      <c r="T2796" s="58"/>
      <c r="U2796" s="58"/>
      <c r="V2796" s="58"/>
      <c r="W2796" s="58"/>
      <c r="X2796" s="58"/>
      <c r="Y2796" s="59"/>
      <c r="Z2796" s="59"/>
      <c r="AA2796" s="59"/>
      <c r="AB2796" s="58"/>
      <c r="AC2796" s="58"/>
      <c r="AD2796" s="58"/>
      <c r="AE2796" s="58"/>
      <c r="AF2796" s="58"/>
      <c r="AG2796" s="58"/>
      <c r="AH2796" s="58"/>
      <c r="AI2796" s="58"/>
      <c r="AJ2796" s="59"/>
      <c r="AK2796" s="59"/>
      <c r="AL2796" s="59"/>
      <c r="AM2796" s="58"/>
      <c r="AN2796" s="58"/>
      <c r="AO2796" s="58"/>
      <c r="AP2796" s="58"/>
      <c r="AQ2796" s="58"/>
      <c r="AR2796" s="58"/>
      <c r="AS2796" s="58"/>
      <c r="AT2796" s="58"/>
      <c r="AU2796" s="58"/>
      <c r="AV2796" s="58"/>
      <c r="AW2796" s="58"/>
      <c r="AX2796" s="59"/>
      <c r="AY2796" s="59"/>
      <c r="AZ2796" s="60"/>
      <c r="BA2796" s="61"/>
      <c r="BB2796" s="54"/>
      <c r="BC2796" s="54"/>
      <c r="BD2796" s="41">
        <v>5</v>
      </c>
      <c r="BE2796" s="52">
        <v>51</v>
      </c>
      <c r="BF2796" s="62">
        <v>5121</v>
      </c>
      <c r="BG2796" s="274"/>
    </row>
    <row r="2797" spans="1:59" s="63" customFormat="1" ht="12.75" x14ac:dyDescent="0.2">
      <c r="A2797" s="196">
        <v>5</v>
      </c>
      <c r="B2797" s="197" t="s">
        <v>938</v>
      </c>
      <c r="C2797" s="208">
        <v>51</v>
      </c>
      <c r="D2797" s="209" t="s">
        <v>939</v>
      </c>
      <c r="E2797" s="210">
        <v>5121</v>
      </c>
      <c r="F2797" s="211" t="s">
        <v>960</v>
      </c>
      <c r="G2797" s="231" t="s">
        <v>961</v>
      </c>
      <c r="H2797" s="65"/>
      <c r="I2797" s="222"/>
      <c r="J2797" s="66"/>
      <c r="K2797" s="66"/>
      <c r="L2797" s="66"/>
      <c r="M2797" s="64"/>
      <c r="N2797" s="308"/>
      <c r="O2797" s="309"/>
      <c r="P2797" s="127"/>
      <c r="Q2797" s="67"/>
      <c r="R2797" s="67"/>
      <c r="S2797" s="67"/>
      <c r="T2797" s="67"/>
      <c r="U2797" s="67"/>
      <c r="V2797" s="67"/>
      <c r="W2797" s="67"/>
      <c r="X2797" s="67"/>
      <c r="Y2797" s="68"/>
      <c r="Z2797" s="68"/>
      <c r="AA2797" s="68"/>
      <c r="AB2797" s="67"/>
      <c r="AC2797" s="67"/>
      <c r="AD2797" s="67"/>
      <c r="AE2797" s="67"/>
      <c r="AF2797" s="67"/>
      <c r="AG2797" s="67"/>
      <c r="AH2797" s="67"/>
      <c r="AI2797" s="67"/>
      <c r="AJ2797" s="68"/>
      <c r="AK2797" s="68"/>
      <c r="AL2797" s="68"/>
      <c r="AM2797" s="67"/>
      <c r="AN2797" s="67"/>
      <c r="AO2797" s="67"/>
      <c r="AP2797" s="67"/>
      <c r="AQ2797" s="67"/>
      <c r="AR2797" s="67"/>
      <c r="AS2797" s="67"/>
      <c r="AT2797" s="67"/>
      <c r="AU2797" s="67"/>
      <c r="AV2797" s="67"/>
      <c r="AW2797" s="67"/>
      <c r="AX2797" s="68"/>
      <c r="AY2797" s="68"/>
      <c r="AZ2797" s="69"/>
      <c r="BA2797" s="70"/>
      <c r="BB2797" s="71"/>
      <c r="BC2797" s="54"/>
      <c r="BD2797" s="41">
        <v>5</v>
      </c>
      <c r="BE2797" s="52">
        <v>51</v>
      </c>
      <c r="BF2797" s="62">
        <v>5121</v>
      </c>
      <c r="BG2797" s="275"/>
    </row>
    <row r="2798" spans="1:59" s="63" customFormat="1" ht="12.75" x14ac:dyDescent="0.2">
      <c r="A2798" s="196">
        <v>5</v>
      </c>
      <c r="B2798" s="197" t="s">
        <v>938</v>
      </c>
      <c r="C2798" s="208">
        <v>51</v>
      </c>
      <c r="D2798" s="209" t="s">
        <v>939</v>
      </c>
      <c r="E2798" s="210">
        <v>5121</v>
      </c>
      <c r="F2798" s="211" t="s">
        <v>960</v>
      </c>
      <c r="G2798" s="231" t="s">
        <v>961</v>
      </c>
      <c r="H2798" s="72" t="s">
        <v>47</v>
      </c>
      <c r="I2798" s="223"/>
      <c r="J2798" s="73"/>
      <c r="K2798" s="73"/>
      <c r="L2798" s="73"/>
      <c r="M2798" s="74"/>
      <c r="N2798" s="247"/>
      <c r="O2798" s="306"/>
      <c r="P2798" s="105"/>
      <c r="Q2798" s="75"/>
      <c r="R2798" s="75"/>
      <c r="S2798" s="75"/>
      <c r="T2798" s="75"/>
      <c r="U2798" s="75"/>
      <c r="V2798" s="75"/>
      <c r="W2798" s="75"/>
      <c r="X2798" s="75"/>
      <c r="Y2798" s="76">
        <f>IF(ISNUMBER(VLOOKUP(Y2800,P$7:W$7,MATCH(Y2800,P$7:W$7))),VLOOKUP(Y2800,P$7:W$7,MATCH(Y2800,P$7:W$7)),IF(N2802=0,"No Data",IF(Y2800&gt;0,"&lt;100",0)))</f>
        <v>0</v>
      </c>
      <c r="Z2798" s="77">
        <f>IF(ISNUMBER(VLOOKUP(Z2802,P$7:W$7,MATCH(Z2802,P$7:W$7))),VLOOKUP(Z2802,P$7:W$7,MATCH(Z2802,P$7:W$7)),IF(N2802=0,"No Data",IF(Z2802&gt;0,"&lt;100",0)))</f>
        <v>0</v>
      </c>
      <c r="AA2798" s="106">
        <f>IF(ISNUMBER(Z2798),Z2798,0)</f>
        <v>0</v>
      </c>
      <c r="AB2798" s="75"/>
      <c r="AC2798" s="75"/>
      <c r="AD2798" s="75"/>
      <c r="AE2798" s="75"/>
      <c r="AF2798" s="75"/>
      <c r="AG2798" s="75"/>
      <c r="AH2798" s="75"/>
      <c r="AI2798" s="75"/>
      <c r="AJ2798" s="76">
        <f>IF(ISNUMBER(VLOOKUP(AJ2800,AB$7:AH$7,MATCH(AJ2800,AB$7:AH$7))),VLOOKUP(AJ2800,AB$7:AH$7,MATCH(AJ2800,AB$7:AH$7)),IF(N2802=0,"No Data",IF(AJ2800&gt;0,"&lt;50",0)))</f>
        <v>0</v>
      </c>
      <c r="AK2798" s="77">
        <f>IF(ISNUMBER(VLOOKUP(AK2802,AB$7:AH$7,MATCH(AK2802,AB$7:AH$7))),VLOOKUP(AK2802,AB$7:AH$7,MATCH(AK2802,AB$7:AH$7)),IF(N2802=0,"No Data",IF(AK2802&gt;0,"&lt;50",0)))</f>
        <v>0</v>
      </c>
      <c r="AL2798" s="106">
        <f>IF(ISNUMBER(AK2798),AK2798,0)</f>
        <v>0</v>
      </c>
      <c r="AM2798" s="75"/>
      <c r="AN2798" s="75"/>
      <c r="AO2798" s="75"/>
      <c r="AP2798" s="75"/>
      <c r="AQ2798" s="75"/>
      <c r="AR2798" s="75"/>
      <c r="AS2798" s="75"/>
      <c r="AT2798" s="75"/>
      <c r="AU2798" s="75"/>
      <c r="AV2798" s="75"/>
      <c r="AW2798" s="76">
        <f>IF(ISNUMBER(VLOOKUP(AW2800,AM$7:AU$7,MATCH(AW2800,AM$7:AU$7))),VLOOKUP(AW2800,AM$7:AU$7,MATCH(AW2800,AM$7:AU$7)),IF(N2802=0,"No Data",IF(AW2800&gt;0,"&lt;10",0)))</f>
        <v>250</v>
      </c>
      <c r="AX2798" s="77">
        <f>IF(ISNUMBER(VLOOKUP(AX2802,AM$7:AU$7,MATCH(AX2802,AM$7:AU$7))),VLOOKUP(AX2802,AM$7:AU$7,MATCH(AX2802,AM$7:AU$7)),IF(N2802=0,"No Data",IF(AX2802&gt;0,"&lt;10",0)))</f>
        <v>250</v>
      </c>
      <c r="AY2798" s="106">
        <f>IF(ISNUMBER(AX2798),AX2798,0)</f>
        <v>250</v>
      </c>
      <c r="AZ2798" s="79"/>
      <c r="BA2798" s="80"/>
      <c r="BB2798" s="71"/>
      <c r="BC2798" s="54"/>
      <c r="BD2798" s="41">
        <v>5</v>
      </c>
      <c r="BE2798" s="52">
        <v>51</v>
      </c>
      <c r="BF2798" s="62">
        <v>5121</v>
      </c>
      <c r="BG2798" s="276" t="s">
        <v>47</v>
      </c>
    </row>
    <row r="2799" spans="1:59" s="63" customFormat="1" ht="12.75" x14ac:dyDescent="0.2">
      <c r="A2799" s="196">
        <v>5</v>
      </c>
      <c r="B2799" s="197" t="s">
        <v>938</v>
      </c>
      <c r="C2799" s="208">
        <v>51</v>
      </c>
      <c r="D2799" s="209" t="s">
        <v>939</v>
      </c>
      <c r="E2799" s="210">
        <v>5121</v>
      </c>
      <c r="F2799" s="211" t="s">
        <v>960</v>
      </c>
      <c r="G2799" s="231" t="s">
        <v>961</v>
      </c>
      <c r="H2799" s="81" t="s">
        <v>48</v>
      </c>
      <c r="I2799" s="223"/>
      <c r="J2799" s="73"/>
      <c r="K2799" s="73"/>
      <c r="L2799" s="73"/>
      <c r="M2799" s="74"/>
      <c r="N2799" s="247"/>
      <c r="O2799" s="306"/>
      <c r="P2799" s="105"/>
      <c r="Q2799" s="75"/>
      <c r="R2799" s="75"/>
      <c r="S2799" s="75"/>
      <c r="T2799" s="75"/>
      <c r="U2799" s="75"/>
      <c r="V2799" s="75"/>
      <c r="W2799" s="75"/>
      <c r="X2799" s="75"/>
      <c r="Y2799" s="82">
        <f>MIN(X2803:X2805)</f>
        <v>0</v>
      </c>
      <c r="Z2799" s="83"/>
      <c r="AA2799" s="83"/>
      <c r="AB2799" s="75"/>
      <c r="AC2799" s="75"/>
      <c r="AD2799" s="75"/>
      <c r="AE2799" s="75"/>
      <c r="AF2799" s="75"/>
      <c r="AG2799" s="75"/>
      <c r="AH2799" s="75"/>
      <c r="AI2799" s="75"/>
      <c r="AJ2799" s="82">
        <f>MIN(AI2803:AI2805)</f>
        <v>0</v>
      </c>
      <c r="AK2799" s="83"/>
      <c r="AL2799" s="83"/>
      <c r="AM2799" s="75"/>
      <c r="AN2799" s="75"/>
      <c r="AO2799" s="75"/>
      <c r="AP2799" s="75"/>
      <c r="AQ2799" s="75"/>
      <c r="AR2799" s="75"/>
      <c r="AS2799" s="75"/>
      <c r="AT2799" s="75"/>
      <c r="AU2799" s="75"/>
      <c r="AV2799" s="75"/>
      <c r="AW2799" s="82">
        <f>MIN(AV2803:AV2805)</f>
        <v>250</v>
      </c>
      <c r="AX2799" s="83"/>
      <c r="AY2799" s="83"/>
      <c r="AZ2799" s="79"/>
      <c r="BA2799" s="80"/>
      <c r="BB2799" s="71"/>
      <c r="BC2799" s="54"/>
      <c r="BD2799" s="41">
        <v>5</v>
      </c>
      <c r="BE2799" s="52">
        <v>51</v>
      </c>
      <c r="BF2799" s="62">
        <v>5121</v>
      </c>
      <c r="BG2799" s="278" t="s">
        <v>48</v>
      </c>
    </row>
    <row r="2800" spans="1:59" s="63" customFormat="1" ht="12.75" x14ac:dyDescent="0.2">
      <c r="A2800" s="196">
        <v>5</v>
      </c>
      <c r="B2800" s="197" t="s">
        <v>938</v>
      </c>
      <c r="C2800" s="208">
        <v>51</v>
      </c>
      <c r="D2800" s="209" t="s">
        <v>939</v>
      </c>
      <c r="E2800" s="210">
        <v>5121</v>
      </c>
      <c r="F2800" s="211" t="s">
        <v>960</v>
      </c>
      <c r="G2800" s="231" t="s">
        <v>961</v>
      </c>
      <c r="H2800" s="81" t="s">
        <v>49</v>
      </c>
      <c r="I2800" s="223"/>
      <c r="J2800" s="73"/>
      <c r="K2800" s="73"/>
      <c r="L2800" s="73"/>
      <c r="M2800" s="74"/>
      <c r="N2800" s="247"/>
      <c r="O2800" s="306"/>
      <c r="P2800" s="105"/>
      <c r="Q2800" s="75"/>
      <c r="R2800" s="75"/>
      <c r="S2800" s="75"/>
      <c r="T2800" s="75"/>
      <c r="U2800" s="75"/>
      <c r="V2800" s="75"/>
      <c r="W2800" s="75"/>
      <c r="X2800" s="75"/>
      <c r="Y2800" s="84">
        <f>IF(ISNUMBER(AVERAGE(X2803:X2805)),AVERAGE(X2803:X2805),0)</f>
        <v>0</v>
      </c>
      <c r="Z2800" s="83"/>
      <c r="AA2800" s="83"/>
      <c r="AB2800" s="75"/>
      <c r="AC2800" s="75"/>
      <c r="AD2800" s="75"/>
      <c r="AE2800" s="75"/>
      <c r="AF2800" s="75"/>
      <c r="AG2800" s="75"/>
      <c r="AH2800" s="75"/>
      <c r="AI2800" s="75"/>
      <c r="AJ2800" s="84">
        <f>IF(ISNUMBER(AVERAGE(AI2803:AI2805)),AVERAGE(AI2803:AI2805),0)</f>
        <v>0</v>
      </c>
      <c r="AK2800" s="83"/>
      <c r="AL2800" s="83"/>
      <c r="AM2800" s="75"/>
      <c r="AN2800" s="75"/>
      <c r="AO2800" s="75"/>
      <c r="AP2800" s="75"/>
      <c r="AQ2800" s="75"/>
      <c r="AR2800" s="75"/>
      <c r="AS2800" s="75"/>
      <c r="AT2800" s="75"/>
      <c r="AU2800" s="75"/>
      <c r="AV2800" s="75"/>
      <c r="AW2800" s="84">
        <f>IF(ISNUMBER(AVERAGE(AV2803:AV2805)),AVERAGE(AV2803:AV2805),0)</f>
        <v>250</v>
      </c>
      <c r="AX2800" s="83"/>
      <c r="AY2800" s="83"/>
      <c r="AZ2800" s="79"/>
      <c r="BA2800" s="80"/>
      <c r="BB2800" s="71"/>
      <c r="BC2800" s="54"/>
      <c r="BD2800" s="41">
        <v>5</v>
      </c>
      <c r="BE2800" s="52">
        <v>51</v>
      </c>
      <c r="BF2800" s="62">
        <v>5121</v>
      </c>
      <c r="BG2800" s="278" t="s">
        <v>49</v>
      </c>
    </row>
    <row r="2801" spans="1:59" s="63" customFormat="1" ht="12.75" x14ac:dyDescent="0.2">
      <c r="A2801" s="196">
        <v>5</v>
      </c>
      <c r="B2801" s="197" t="s">
        <v>938</v>
      </c>
      <c r="C2801" s="208">
        <v>51</v>
      </c>
      <c r="D2801" s="209" t="s">
        <v>939</v>
      </c>
      <c r="E2801" s="210">
        <v>5121</v>
      </c>
      <c r="F2801" s="211" t="s">
        <v>960</v>
      </c>
      <c r="G2801" s="231" t="s">
        <v>961</v>
      </c>
      <c r="H2801" s="81" t="s">
        <v>50</v>
      </c>
      <c r="I2801" s="223"/>
      <c r="J2801" s="73"/>
      <c r="K2801" s="73"/>
      <c r="L2801" s="73"/>
      <c r="M2801" s="74"/>
      <c r="N2801" s="247"/>
      <c r="O2801" s="306"/>
      <c r="P2801" s="105"/>
      <c r="Q2801" s="75"/>
      <c r="R2801" s="75"/>
      <c r="S2801" s="75"/>
      <c r="T2801" s="75"/>
      <c r="U2801" s="75"/>
      <c r="V2801" s="75"/>
      <c r="W2801" s="75"/>
      <c r="X2801" s="75"/>
      <c r="Y2801" s="84">
        <f>MAX(X2803:X2805)</f>
        <v>0</v>
      </c>
      <c r="Z2801" s="83"/>
      <c r="AA2801" s="83"/>
      <c r="AB2801" s="75"/>
      <c r="AC2801" s="75"/>
      <c r="AD2801" s="75"/>
      <c r="AE2801" s="75"/>
      <c r="AF2801" s="75"/>
      <c r="AG2801" s="75"/>
      <c r="AH2801" s="75"/>
      <c r="AI2801" s="75"/>
      <c r="AJ2801" s="84">
        <f>MAX(AI2803:AI2805)</f>
        <v>0</v>
      </c>
      <c r="AK2801" s="83"/>
      <c r="AL2801" s="83"/>
      <c r="AM2801" s="75"/>
      <c r="AN2801" s="75"/>
      <c r="AO2801" s="75"/>
      <c r="AP2801" s="75"/>
      <c r="AQ2801" s="75"/>
      <c r="AR2801" s="75"/>
      <c r="AS2801" s="75"/>
      <c r="AT2801" s="75"/>
      <c r="AU2801" s="75"/>
      <c r="AV2801" s="75"/>
      <c r="AW2801" s="84">
        <f>MAX(AV2803:AV2805)</f>
        <v>250</v>
      </c>
      <c r="AX2801" s="83"/>
      <c r="AY2801" s="83"/>
      <c r="AZ2801" s="79"/>
      <c r="BA2801" s="80"/>
      <c r="BB2801" s="71"/>
      <c r="BC2801" s="54"/>
      <c r="BD2801" s="41">
        <v>5</v>
      </c>
      <c r="BE2801" s="52">
        <v>51</v>
      </c>
      <c r="BF2801" s="62">
        <v>5121</v>
      </c>
      <c r="BG2801" s="278" t="s">
        <v>50</v>
      </c>
    </row>
    <row r="2802" spans="1:59" s="63" customFormat="1" ht="12.75" x14ac:dyDescent="0.2">
      <c r="A2802" s="196">
        <v>5</v>
      </c>
      <c r="B2802" s="197" t="s">
        <v>938</v>
      </c>
      <c r="C2802" s="208">
        <v>51</v>
      </c>
      <c r="D2802" s="209" t="s">
        <v>939</v>
      </c>
      <c r="E2802" s="210">
        <v>5121</v>
      </c>
      <c r="F2802" s="211" t="s">
        <v>960</v>
      </c>
      <c r="G2802" s="231" t="s">
        <v>961</v>
      </c>
      <c r="H2802" s="85" t="s">
        <v>51</v>
      </c>
      <c r="I2802" s="223"/>
      <c r="J2802" s="73"/>
      <c r="K2802" s="73"/>
      <c r="L2802" s="73"/>
      <c r="M2802" s="74"/>
      <c r="N2802" s="248">
        <f>SUM(N2803:N2804)</f>
        <v>1</v>
      </c>
      <c r="O2802" s="293">
        <f>SUM(O2803:O2804)</f>
        <v>1</v>
      </c>
      <c r="P2802" s="292"/>
      <c r="Q2802" s="87"/>
      <c r="R2802" s="87"/>
      <c r="S2802" s="87"/>
      <c r="T2802" s="87"/>
      <c r="U2802" s="87"/>
      <c r="V2802" s="87"/>
      <c r="W2802" s="87"/>
      <c r="X2802" s="87"/>
      <c r="Y2802" s="88"/>
      <c r="Z2802" s="86">
        <f>SUM(Z2803:Z2804)</f>
        <v>0</v>
      </c>
      <c r="AA2802" s="88"/>
      <c r="AB2802" s="87"/>
      <c r="AC2802" s="87"/>
      <c r="AD2802" s="87"/>
      <c r="AE2802" s="87"/>
      <c r="AF2802" s="87"/>
      <c r="AG2802" s="87"/>
      <c r="AH2802" s="87"/>
      <c r="AI2802" s="87"/>
      <c r="AJ2802" s="88"/>
      <c r="AK2802" s="86">
        <f>SUM(AK2803:AK2804)</f>
        <v>0</v>
      </c>
      <c r="AL2802" s="88"/>
      <c r="AM2802" s="87"/>
      <c r="AN2802" s="87"/>
      <c r="AO2802" s="87"/>
      <c r="AP2802" s="87"/>
      <c r="AQ2802" s="87"/>
      <c r="AR2802" s="87"/>
      <c r="AS2802" s="87"/>
      <c r="AT2802" s="87"/>
      <c r="AU2802" s="87"/>
      <c r="AV2802" s="87"/>
      <c r="AW2802" s="112"/>
      <c r="AX2802" s="86">
        <f>SUM(AX2803:AX2804)</f>
        <v>250</v>
      </c>
      <c r="AY2802" s="88"/>
      <c r="AZ2802" s="79"/>
      <c r="BA2802" s="80"/>
      <c r="BB2802" s="71"/>
      <c r="BC2802" s="54"/>
      <c r="BD2802" s="41">
        <v>5</v>
      </c>
      <c r="BE2802" s="52">
        <v>51</v>
      </c>
      <c r="BF2802" s="62">
        <v>5121</v>
      </c>
      <c r="BG2802" s="279" t="s">
        <v>51</v>
      </c>
    </row>
    <row r="2803" spans="1:59" s="63" customFormat="1" ht="12.75" x14ac:dyDescent="0.2">
      <c r="A2803" s="196">
        <v>5</v>
      </c>
      <c r="B2803" s="197" t="s">
        <v>938</v>
      </c>
      <c r="C2803" s="208">
        <v>51</v>
      </c>
      <c r="D2803" s="209" t="s">
        <v>939</v>
      </c>
      <c r="E2803" s="210">
        <v>5121</v>
      </c>
      <c r="F2803" s="211" t="s">
        <v>960</v>
      </c>
      <c r="G2803" s="231" t="s">
        <v>961</v>
      </c>
      <c r="H2803" s="89" t="s">
        <v>52</v>
      </c>
      <c r="I2803" s="90" t="s">
        <v>962</v>
      </c>
      <c r="J2803" s="90"/>
      <c r="K2803" s="90" t="s">
        <v>64</v>
      </c>
      <c r="L2803" s="90" t="s">
        <v>261</v>
      </c>
      <c r="M2803" s="91"/>
      <c r="N2803" s="312">
        <v>1</v>
      </c>
      <c r="O2803" s="313">
        <f>N2803/N2802</f>
        <v>1</v>
      </c>
      <c r="P2803" s="104"/>
      <c r="Q2803" s="92"/>
      <c r="R2803" s="92"/>
      <c r="S2803" s="92"/>
      <c r="T2803" s="92"/>
      <c r="U2803" s="92"/>
      <c r="V2803" s="92"/>
      <c r="W2803" s="92"/>
      <c r="X2803" s="109">
        <f>P2803*P$7+Q2803*Q$7+R2803*R$7+S2803*S$7+T2803*T$7+U2803*U$7+V2803*V$7+W2803*W$7</f>
        <v>0</v>
      </c>
      <c r="Y2803" s="83"/>
      <c r="Z2803" s="110">
        <f>X2803*$O2803</f>
        <v>0</v>
      </c>
      <c r="AA2803" s="111"/>
      <c r="AB2803" s="92"/>
      <c r="AC2803" s="92"/>
      <c r="AD2803" s="92"/>
      <c r="AE2803" s="92"/>
      <c r="AF2803" s="92"/>
      <c r="AG2803" s="92"/>
      <c r="AH2803" s="92"/>
      <c r="AI2803" s="109">
        <f>AB2803*AB$7+AC2803*AC$7+AD2803*AD$7+AE2803*AE$7+AF2803*AF$7+AG2803*AG$7+AH2803*AH$7</f>
        <v>0</v>
      </c>
      <c r="AJ2803" s="83"/>
      <c r="AK2803" s="110">
        <f>AI2803*$O2803</f>
        <v>0</v>
      </c>
      <c r="AL2803" s="111"/>
      <c r="AM2803" s="92"/>
      <c r="AN2803" s="92"/>
      <c r="AO2803" s="92"/>
      <c r="AP2803" s="92"/>
      <c r="AQ2803" s="92">
        <v>1</v>
      </c>
      <c r="AR2803" s="92"/>
      <c r="AS2803" s="92"/>
      <c r="AT2803" s="92"/>
      <c r="AU2803" s="92"/>
      <c r="AV2803" s="109">
        <f>AM2803*AM$7+AN2803*AN$7+AO2803*AO$7+AP2803*AP$7+AQ2803*AQ$7+AR2803*AR$7+AS2803*AS$7+AT2803*AT$7+AU2803*AU$7</f>
        <v>250</v>
      </c>
      <c r="AW2803" s="75"/>
      <c r="AX2803" s="110">
        <f>AV2803*$O2803</f>
        <v>250</v>
      </c>
      <c r="AY2803" s="111"/>
      <c r="AZ2803" s="93"/>
      <c r="BA2803" s="94" t="s">
        <v>105</v>
      </c>
      <c r="BB2803" s="71"/>
      <c r="BC2803" s="54"/>
      <c r="BD2803" s="41">
        <v>5</v>
      </c>
      <c r="BE2803" s="52">
        <v>51</v>
      </c>
      <c r="BF2803" s="62">
        <v>5121</v>
      </c>
      <c r="BG2803" s="280" t="s">
        <v>52</v>
      </c>
    </row>
    <row r="2804" spans="1:59" s="63" customFormat="1" ht="12.75" x14ac:dyDescent="0.2">
      <c r="A2804" s="196">
        <v>5</v>
      </c>
      <c r="B2804" s="197" t="s">
        <v>938</v>
      </c>
      <c r="C2804" s="208">
        <v>51</v>
      </c>
      <c r="D2804" s="209" t="s">
        <v>939</v>
      </c>
      <c r="E2804" s="210">
        <v>5121</v>
      </c>
      <c r="F2804" s="211" t="s">
        <v>960</v>
      </c>
      <c r="G2804" s="231" t="s">
        <v>961</v>
      </c>
      <c r="H2804" s="65"/>
      <c r="I2804" s="222"/>
      <c r="J2804" s="66"/>
      <c r="K2804" s="66"/>
      <c r="L2804" s="66"/>
      <c r="M2804" s="64"/>
      <c r="N2804" s="304"/>
      <c r="O2804" s="305"/>
      <c r="P2804" s="127"/>
      <c r="Q2804" s="67"/>
      <c r="R2804" s="67"/>
      <c r="S2804" s="67"/>
      <c r="T2804" s="67"/>
      <c r="U2804" s="67"/>
      <c r="V2804" s="67"/>
      <c r="W2804" s="67"/>
      <c r="X2804" s="67"/>
      <c r="Y2804" s="68"/>
      <c r="Z2804" s="68"/>
      <c r="AA2804" s="68"/>
      <c r="AB2804" s="67"/>
      <c r="AC2804" s="67"/>
      <c r="AD2804" s="67"/>
      <c r="AE2804" s="67"/>
      <c r="AF2804" s="67"/>
      <c r="AG2804" s="67"/>
      <c r="AH2804" s="67"/>
      <c r="AI2804" s="67"/>
      <c r="AJ2804" s="68"/>
      <c r="AK2804" s="68"/>
      <c r="AL2804" s="68"/>
      <c r="AM2804" s="67"/>
      <c r="AN2804" s="67"/>
      <c r="AO2804" s="67"/>
      <c r="AP2804" s="67"/>
      <c r="AQ2804" s="67"/>
      <c r="AR2804" s="67"/>
      <c r="AS2804" s="67"/>
      <c r="AT2804" s="67"/>
      <c r="AU2804" s="67"/>
      <c r="AV2804" s="67"/>
      <c r="AW2804" s="67"/>
      <c r="AX2804" s="68"/>
      <c r="AY2804" s="68"/>
      <c r="AZ2804" s="69"/>
      <c r="BA2804" s="70"/>
      <c r="BB2804" s="71"/>
      <c r="BC2804" s="54"/>
      <c r="BD2804" s="41">
        <v>5</v>
      </c>
      <c r="BE2804" s="52">
        <v>51</v>
      </c>
      <c r="BF2804" s="62">
        <v>5121</v>
      </c>
      <c r="BG2804" s="275"/>
    </row>
    <row r="2805" spans="1:59" s="63" customFormat="1" ht="12.75" x14ac:dyDescent="0.2">
      <c r="A2805" s="196">
        <v>5</v>
      </c>
      <c r="B2805" s="197" t="s">
        <v>938</v>
      </c>
      <c r="C2805" s="208">
        <v>51</v>
      </c>
      <c r="D2805" s="209" t="s">
        <v>939</v>
      </c>
      <c r="E2805" s="210">
        <v>5121</v>
      </c>
      <c r="F2805" s="211" t="s">
        <v>960</v>
      </c>
      <c r="G2805" s="230"/>
      <c r="H2805" s="56"/>
      <c r="I2805" s="221"/>
      <c r="J2805" s="57"/>
      <c r="K2805" s="57"/>
      <c r="L2805" s="57"/>
      <c r="M2805" s="55"/>
      <c r="N2805" s="303"/>
      <c r="O2805" s="245"/>
      <c r="P2805" s="122"/>
      <c r="Q2805" s="58"/>
      <c r="R2805" s="58"/>
      <c r="S2805" s="58"/>
      <c r="T2805" s="58"/>
      <c r="U2805" s="58"/>
      <c r="V2805" s="58"/>
      <c r="W2805" s="58"/>
      <c r="X2805" s="58"/>
      <c r="Y2805" s="59"/>
      <c r="Z2805" s="59"/>
      <c r="AA2805" s="59"/>
      <c r="AB2805" s="58"/>
      <c r="AC2805" s="58"/>
      <c r="AD2805" s="58"/>
      <c r="AE2805" s="58"/>
      <c r="AF2805" s="58"/>
      <c r="AG2805" s="58"/>
      <c r="AH2805" s="58"/>
      <c r="AI2805" s="58"/>
      <c r="AJ2805" s="59"/>
      <c r="AK2805" s="59"/>
      <c r="AL2805" s="59"/>
      <c r="AM2805" s="58"/>
      <c r="AN2805" s="58"/>
      <c r="AO2805" s="58"/>
      <c r="AP2805" s="58"/>
      <c r="AQ2805" s="58"/>
      <c r="AR2805" s="58"/>
      <c r="AS2805" s="58"/>
      <c r="AT2805" s="58"/>
      <c r="AU2805" s="58"/>
      <c r="AV2805" s="58"/>
      <c r="AW2805" s="58"/>
      <c r="AX2805" s="59"/>
      <c r="AY2805" s="59"/>
      <c r="AZ2805" s="60"/>
      <c r="BA2805" s="61"/>
      <c r="BB2805" s="54"/>
      <c r="BC2805" s="54"/>
      <c r="BD2805" s="41">
        <v>5</v>
      </c>
      <c r="BE2805" s="52">
        <v>51</v>
      </c>
      <c r="BF2805" s="62">
        <v>5121</v>
      </c>
      <c r="BG2805" s="274"/>
    </row>
    <row r="2806" spans="1:59" x14ac:dyDescent="0.25">
      <c r="A2806" s="196">
        <v>5</v>
      </c>
      <c r="B2806" s="197" t="s">
        <v>938</v>
      </c>
      <c r="C2806" s="208">
        <v>51</v>
      </c>
      <c r="D2806" s="209" t="s">
        <v>939</v>
      </c>
      <c r="E2806" s="212">
        <v>5122</v>
      </c>
      <c r="F2806" s="213" t="s">
        <v>963</v>
      </c>
      <c r="G2806" s="234"/>
      <c r="H2806" s="138"/>
      <c r="I2806" s="224"/>
      <c r="J2806" s="98"/>
      <c r="K2806" s="98"/>
      <c r="L2806" s="98"/>
      <c r="M2806" s="137"/>
      <c r="N2806" s="322"/>
      <c r="O2806" s="323"/>
      <c r="P2806" s="139"/>
      <c r="Q2806" s="139"/>
      <c r="R2806" s="139"/>
      <c r="S2806" s="139"/>
      <c r="T2806" s="139"/>
      <c r="U2806" s="139"/>
      <c r="V2806" s="139"/>
      <c r="W2806" s="139"/>
      <c r="X2806" s="139"/>
      <c r="Y2806" s="100"/>
      <c r="Z2806" s="125"/>
      <c r="AA2806" s="125"/>
      <c r="AB2806" s="139"/>
      <c r="AC2806" s="139"/>
      <c r="AD2806" s="139"/>
      <c r="AE2806" s="139"/>
      <c r="AF2806" s="139"/>
      <c r="AG2806" s="139"/>
      <c r="AH2806" s="139"/>
      <c r="AI2806" s="139"/>
      <c r="AJ2806" s="100"/>
      <c r="AK2806" s="125"/>
      <c r="AL2806" s="125"/>
      <c r="AM2806" s="139"/>
      <c r="AN2806" s="139"/>
      <c r="AO2806" s="139"/>
      <c r="AP2806" s="139"/>
      <c r="AQ2806" s="139"/>
      <c r="AR2806" s="139"/>
      <c r="AS2806" s="139"/>
      <c r="AT2806" s="139"/>
      <c r="AU2806" s="139"/>
      <c r="AV2806" s="139"/>
      <c r="AW2806" s="99"/>
      <c r="AX2806" s="125"/>
      <c r="AY2806" s="100"/>
      <c r="AZ2806" s="140"/>
      <c r="BA2806" s="141"/>
      <c r="BB2806" s="136"/>
      <c r="BC2806" s="136"/>
      <c r="BD2806" s="41">
        <v>5</v>
      </c>
      <c r="BE2806" s="52">
        <v>51</v>
      </c>
      <c r="BF2806" s="103">
        <v>5122</v>
      </c>
      <c r="BG2806" s="283"/>
    </row>
    <row r="2807" spans="1:59" s="63" customFormat="1" ht="12.75" x14ac:dyDescent="0.2">
      <c r="A2807" s="196">
        <v>5</v>
      </c>
      <c r="B2807" s="197" t="s">
        <v>938</v>
      </c>
      <c r="C2807" s="208">
        <v>51</v>
      </c>
      <c r="D2807" s="209" t="s">
        <v>939</v>
      </c>
      <c r="E2807" s="212">
        <v>5122</v>
      </c>
      <c r="F2807" s="213" t="s">
        <v>963</v>
      </c>
      <c r="G2807" s="232"/>
      <c r="H2807" s="97"/>
      <c r="I2807" s="224"/>
      <c r="J2807" s="98"/>
      <c r="K2807" s="98"/>
      <c r="L2807" s="98"/>
      <c r="M2807" s="96"/>
      <c r="N2807" s="307"/>
      <c r="O2807" s="246"/>
      <c r="P2807" s="124"/>
      <c r="Q2807" s="99"/>
      <c r="R2807" s="99"/>
      <c r="S2807" s="99"/>
      <c r="T2807" s="99"/>
      <c r="U2807" s="99"/>
      <c r="V2807" s="99"/>
      <c r="W2807" s="99"/>
      <c r="X2807" s="99"/>
      <c r="Y2807" s="100"/>
      <c r="Z2807" s="100"/>
      <c r="AA2807" s="100"/>
      <c r="AB2807" s="99"/>
      <c r="AC2807" s="99"/>
      <c r="AD2807" s="99"/>
      <c r="AE2807" s="99"/>
      <c r="AF2807" s="99"/>
      <c r="AG2807" s="99"/>
      <c r="AH2807" s="99"/>
      <c r="AI2807" s="99"/>
      <c r="AJ2807" s="100"/>
      <c r="AK2807" s="100"/>
      <c r="AL2807" s="100"/>
      <c r="AM2807" s="99"/>
      <c r="AN2807" s="99"/>
      <c r="AO2807" s="99"/>
      <c r="AP2807" s="99"/>
      <c r="AQ2807" s="99"/>
      <c r="AR2807" s="99"/>
      <c r="AS2807" s="99"/>
      <c r="AT2807" s="99"/>
      <c r="AU2807" s="99"/>
      <c r="AV2807" s="99"/>
      <c r="AW2807" s="99"/>
      <c r="AX2807" s="100"/>
      <c r="AY2807" s="100"/>
      <c r="AZ2807" s="101"/>
      <c r="BA2807" s="102"/>
      <c r="BB2807" s="95"/>
      <c r="BC2807" s="95"/>
      <c r="BD2807" s="41">
        <v>5</v>
      </c>
      <c r="BE2807" s="52">
        <v>51</v>
      </c>
      <c r="BF2807" s="103">
        <v>5122</v>
      </c>
      <c r="BG2807" s="277"/>
    </row>
    <row r="2808" spans="1:59" s="63" customFormat="1" ht="12.75" x14ac:dyDescent="0.2">
      <c r="A2808" s="196">
        <v>5</v>
      </c>
      <c r="B2808" s="197" t="s">
        <v>938</v>
      </c>
      <c r="C2808" s="208">
        <v>51</v>
      </c>
      <c r="D2808" s="209" t="s">
        <v>939</v>
      </c>
      <c r="E2808" s="212">
        <v>5122</v>
      </c>
      <c r="F2808" s="213" t="s">
        <v>963</v>
      </c>
      <c r="G2808" s="236" t="s">
        <v>360</v>
      </c>
      <c r="H2808" s="65"/>
      <c r="I2808" s="222"/>
      <c r="J2808" s="66"/>
      <c r="K2808" s="66"/>
      <c r="L2808" s="66"/>
      <c r="M2808" s="64"/>
      <c r="N2808" s="304"/>
      <c r="O2808" s="305"/>
      <c r="P2808" s="127"/>
      <c r="Q2808" s="67"/>
      <c r="R2808" s="67"/>
      <c r="S2808" s="67"/>
      <c r="T2808" s="67"/>
      <c r="U2808" s="67"/>
      <c r="V2808" s="67"/>
      <c r="W2808" s="67"/>
      <c r="X2808" s="67"/>
      <c r="Y2808" s="68"/>
      <c r="Z2808" s="68"/>
      <c r="AA2808" s="68"/>
      <c r="AB2808" s="67"/>
      <c r="AC2808" s="67"/>
      <c r="AD2808" s="67"/>
      <c r="AE2808" s="67"/>
      <c r="AF2808" s="67"/>
      <c r="AG2808" s="67"/>
      <c r="AH2808" s="67"/>
      <c r="AI2808" s="67"/>
      <c r="AJ2808" s="68"/>
      <c r="AK2808" s="68"/>
      <c r="AL2808" s="68"/>
      <c r="AM2808" s="67"/>
      <c r="AN2808" s="67"/>
      <c r="AO2808" s="67"/>
      <c r="AP2808" s="67"/>
      <c r="AQ2808" s="67"/>
      <c r="AR2808" s="67"/>
      <c r="AS2808" s="67"/>
      <c r="AT2808" s="67"/>
      <c r="AU2808" s="67"/>
      <c r="AV2808" s="67"/>
      <c r="AW2808" s="67"/>
      <c r="AX2808" s="68"/>
      <c r="AY2808" s="68"/>
      <c r="AZ2808" s="69"/>
      <c r="BA2808" s="70"/>
      <c r="BB2808" s="71"/>
      <c r="BC2808" s="95"/>
      <c r="BD2808" s="41">
        <v>5</v>
      </c>
      <c r="BE2808" s="52">
        <v>51</v>
      </c>
      <c r="BF2808" s="103">
        <v>5122</v>
      </c>
      <c r="BG2808" s="275"/>
    </row>
    <row r="2809" spans="1:59" s="63" customFormat="1" ht="12.75" x14ac:dyDescent="0.2">
      <c r="A2809" s="196">
        <v>5</v>
      </c>
      <c r="B2809" s="197" t="s">
        <v>938</v>
      </c>
      <c r="C2809" s="208">
        <v>51</v>
      </c>
      <c r="D2809" s="209" t="s">
        <v>939</v>
      </c>
      <c r="E2809" s="212">
        <v>5122</v>
      </c>
      <c r="F2809" s="213" t="s">
        <v>963</v>
      </c>
      <c r="G2809" s="236" t="s">
        <v>360</v>
      </c>
      <c r="H2809" s="72" t="s">
        <v>47</v>
      </c>
      <c r="I2809" s="223"/>
      <c r="J2809" s="73"/>
      <c r="K2809" s="73"/>
      <c r="L2809" s="73"/>
      <c r="M2809" s="74"/>
      <c r="N2809" s="247"/>
      <c r="O2809" s="306"/>
      <c r="P2809" s="105"/>
      <c r="Q2809" s="75"/>
      <c r="R2809" s="75"/>
      <c r="S2809" s="75"/>
      <c r="T2809" s="75"/>
      <c r="U2809" s="75"/>
      <c r="V2809" s="75"/>
      <c r="W2809" s="75"/>
      <c r="X2809" s="75"/>
      <c r="Y2809" s="76">
        <f>IF(ISNUMBER(VLOOKUP(Y2811,P$7:W$7,MATCH(Y2811,P$7:W$7))),VLOOKUP(Y2811,P$7:W$7,MATCH(Y2811,P$7:W$7)),IF(N2813=0,"No Data",IF(Y2811&gt;0,"&lt;100",0)))</f>
        <v>10000</v>
      </c>
      <c r="Z2809" s="77">
        <f>IF(ISNUMBER(VLOOKUP(Z2813,P$7:W$7,MATCH(Z2813,P$7:W$7))),VLOOKUP(Z2813,P$7:W$7,MATCH(Z2813,P$7:W$7)),IF(N2813=0,"No Data",IF(Z2813&gt;0,"&lt;100",0)))</f>
        <v>10000</v>
      </c>
      <c r="AA2809" s="106">
        <f>IF(ISNUMBER(Z2809),Z2809,0)</f>
        <v>10000</v>
      </c>
      <c r="AB2809" s="75"/>
      <c r="AC2809" s="75"/>
      <c r="AD2809" s="75"/>
      <c r="AE2809" s="75"/>
      <c r="AF2809" s="75"/>
      <c r="AG2809" s="75"/>
      <c r="AH2809" s="75"/>
      <c r="AI2809" s="75"/>
      <c r="AJ2809" s="76">
        <f>IF(ISNUMBER(VLOOKUP(AJ2811,AB$7:AH$7,MATCH(AJ2811,AB$7:AH$7))),VLOOKUP(AJ2811,AB$7:AH$7,MATCH(AJ2811,AB$7:AH$7)),IF(N2813=0,"No Data",IF(AJ2811&gt;0,"&lt;50",0)))</f>
        <v>0</v>
      </c>
      <c r="AK2809" s="77">
        <f>IF(ISNUMBER(VLOOKUP(AK2813,AB$7:AH$7,MATCH(AK2813,AB$7:AH$7))),VLOOKUP(AK2813,AB$7:AH$7,MATCH(AK2813,AB$7:AH$7)),IF(N2813=0,"No Data",IF(AK2813&gt;0,"&lt;50",0)))</f>
        <v>0</v>
      </c>
      <c r="AL2809" s="106">
        <f>IF(ISNUMBER(AK2809),AK2809,0)</f>
        <v>0</v>
      </c>
      <c r="AM2809" s="75"/>
      <c r="AN2809" s="75"/>
      <c r="AO2809" s="75"/>
      <c r="AP2809" s="75"/>
      <c r="AQ2809" s="75"/>
      <c r="AR2809" s="75"/>
      <c r="AS2809" s="75"/>
      <c r="AT2809" s="75"/>
      <c r="AU2809" s="75"/>
      <c r="AV2809" s="75"/>
      <c r="AW2809" s="76">
        <f>IF(ISNUMBER(VLOOKUP(AW2811,AM$7:AU$7,MATCH(AW2811,AM$7:AU$7))),VLOOKUP(AW2811,AM$7:AU$7,MATCH(AW2811,AM$7:AU$7)),IF(N2813=0,"No Data",IF(AW2811&gt;0,"&lt;10",0)))</f>
        <v>50</v>
      </c>
      <c r="AX2809" s="77">
        <f>IF(ISNUMBER(VLOOKUP(AX2813,AM$7:AU$7,MATCH(AX2813,AM$7:AU$7))),VLOOKUP(AX2813,AM$7:AU$7,MATCH(AX2813,AM$7:AU$7)),IF(N2813=0,"No Data",IF(AX2813&gt;0,"&lt;10",0)))</f>
        <v>50</v>
      </c>
      <c r="AY2809" s="106">
        <f>IF(ISNUMBER(AX2809),AX2809,0)</f>
        <v>50</v>
      </c>
      <c r="AZ2809" s="79"/>
      <c r="BA2809" s="80"/>
      <c r="BB2809" s="71"/>
      <c r="BC2809" s="95"/>
      <c r="BD2809" s="41">
        <v>5</v>
      </c>
      <c r="BE2809" s="52">
        <v>51</v>
      </c>
      <c r="BF2809" s="103">
        <v>5122</v>
      </c>
      <c r="BG2809" s="276" t="s">
        <v>47</v>
      </c>
    </row>
    <row r="2810" spans="1:59" s="63" customFormat="1" ht="12.75" x14ac:dyDescent="0.2">
      <c r="A2810" s="196">
        <v>5</v>
      </c>
      <c r="B2810" s="197" t="s">
        <v>938</v>
      </c>
      <c r="C2810" s="208">
        <v>51</v>
      </c>
      <c r="D2810" s="209" t="s">
        <v>939</v>
      </c>
      <c r="E2810" s="212">
        <v>5122</v>
      </c>
      <c r="F2810" s="213" t="s">
        <v>963</v>
      </c>
      <c r="G2810" s="236" t="s">
        <v>360</v>
      </c>
      <c r="H2810" s="81" t="s">
        <v>48</v>
      </c>
      <c r="I2810" s="223"/>
      <c r="J2810" s="73"/>
      <c r="K2810" s="73"/>
      <c r="L2810" s="73"/>
      <c r="M2810" s="74"/>
      <c r="N2810" s="247"/>
      <c r="O2810" s="306"/>
      <c r="P2810" s="105"/>
      <c r="Q2810" s="75"/>
      <c r="R2810" s="75"/>
      <c r="S2810" s="75"/>
      <c r="T2810" s="75"/>
      <c r="U2810" s="75"/>
      <c r="V2810" s="75"/>
      <c r="W2810" s="75"/>
      <c r="X2810" s="75"/>
      <c r="Y2810" s="82">
        <f>MIN(X2814:X2821)</f>
        <v>0</v>
      </c>
      <c r="Z2810" s="83"/>
      <c r="AA2810" s="83"/>
      <c r="AB2810" s="75"/>
      <c r="AC2810" s="75"/>
      <c r="AD2810" s="75"/>
      <c r="AE2810" s="75"/>
      <c r="AF2810" s="75"/>
      <c r="AG2810" s="75"/>
      <c r="AH2810" s="75"/>
      <c r="AI2810" s="75"/>
      <c r="AJ2810" s="82">
        <f>MIN(AI2814:AI2821)</f>
        <v>0</v>
      </c>
      <c r="AK2810" s="83"/>
      <c r="AL2810" s="83"/>
      <c r="AM2810" s="75"/>
      <c r="AN2810" s="75"/>
      <c r="AO2810" s="75"/>
      <c r="AP2810" s="75"/>
      <c r="AQ2810" s="75"/>
      <c r="AR2810" s="75"/>
      <c r="AS2810" s="75"/>
      <c r="AT2810" s="75"/>
      <c r="AU2810" s="75"/>
      <c r="AV2810" s="75"/>
      <c r="AW2810" s="82">
        <f>MIN(AV2814:AV2821)</f>
        <v>25</v>
      </c>
      <c r="AX2810" s="83"/>
      <c r="AY2810" s="83"/>
      <c r="AZ2810" s="79"/>
      <c r="BA2810" s="80"/>
      <c r="BB2810" s="71"/>
      <c r="BC2810" s="95"/>
      <c r="BD2810" s="41">
        <v>5</v>
      </c>
      <c r="BE2810" s="52">
        <v>51</v>
      </c>
      <c r="BF2810" s="103">
        <v>5122</v>
      </c>
      <c r="BG2810" s="278" t="s">
        <v>48</v>
      </c>
    </row>
    <row r="2811" spans="1:59" s="63" customFormat="1" ht="12.75" x14ac:dyDescent="0.2">
      <c r="A2811" s="196">
        <v>5</v>
      </c>
      <c r="B2811" s="197" t="s">
        <v>938</v>
      </c>
      <c r="C2811" s="208">
        <v>51</v>
      </c>
      <c r="D2811" s="209" t="s">
        <v>939</v>
      </c>
      <c r="E2811" s="212">
        <v>5122</v>
      </c>
      <c r="F2811" s="213" t="s">
        <v>963</v>
      </c>
      <c r="G2811" s="236" t="s">
        <v>360</v>
      </c>
      <c r="H2811" s="81" t="s">
        <v>49</v>
      </c>
      <c r="I2811" s="223"/>
      <c r="J2811" s="73"/>
      <c r="K2811" s="73"/>
      <c r="L2811" s="73"/>
      <c r="M2811" s="74"/>
      <c r="N2811" s="247"/>
      <c r="O2811" s="306"/>
      <c r="P2811" s="105"/>
      <c r="Q2811" s="75"/>
      <c r="R2811" s="75"/>
      <c r="S2811" s="75"/>
      <c r="T2811" s="75"/>
      <c r="U2811" s="75"/>
      <c r="V2811" s="75"/>
      <c r="W2811" s="75"/>
      <c r="X2811" s="75"/>
      <c r="Y2811" s="84">
        <f>IF(ISNUMBER(AVERAGE(X2814:X2821)),AVERAGE(X2814:X2821),0)</f>
        <v>15625</v>
      </c>
      <c r="Z2811" s="83"/>
      <c r="AA2811" s="83"/>
      <c r="AB2811" s="75"/>
      <c r="AC2811" s="75"/>
      <c r="AD2811" s="75"/>
      <c r="AE2811" s="75"/>
      <c r="AF2811" s="75"/>
      <c r="AG2811" s="75"/>
      <c r="AH2811" s="75"/>
      <c r="AI2811" s="75"/>
      <c r="AJ2811" s="84">
        <f>IF(ISNUMBER(AVERAGE(AI2814:AI2821)),AVERAGE(AI2814:AI2821),0)</f>
        <v>0</v>
      </c>
      <c r="AK2811" s="83"/>
      <c r="AL2811" s="83"/>
      <c r="AM2811" s="75"/>
      <c r="AN2811" s="75"/>
      <c r="AO2811" s="75"/>
      <c r="AP2811" s="75"/>
      <c r="AQ2811" s="75"/>
      <c r="AR2811" s="75"/>
      <c r="AS2811" s="75"/>
      <c r="AT2811" s="75"/>
      <c r="AU2811" s="75"/>
      <c r="AV2811" s="75"/>
      <c r="AW2811" s="84">
        <f>IF(ISNUMBER(AVERAGE(AV2814:AV2821)),AVERAGE(AV2814:AV2821),0)</f>
        <v>78.125</v>
      </c>
      <c r="AX2811" s="83"/>
      <c r="AY2811" s="83"/>
      <c r="AZ2811" s="79"/>
      <c r="BA2811" s="80"/>
      <c r="BB2811" s="71"/>
      <c r="BC2811" s="95"/>
      <c r="BD2811" s="41">
        <v>5</v>
      </c>
      <c r="BE2811" s="52">
        <v>51</v>
      </c>
      <c r="BF2811" s="103">
        <v>5122</v>
      </c>
      <c r="BG2811" s="278" t="s">
        <v>49</v>
      </c>
    </row>
    <row r="2812" spans="1:59" s="63" customFormat="1" ht="12.75" x14ac:dyDescent="0.2">
      <c r="A2812" s="196">
        <v>5</v>
      </c>
      <c r="B2812" s="197" t="s">
        <v>938</v>
      </c>
      <c r="C2812" s="208">
        <v>51</v>
      </c>
      <c r="D2812" s="209" t="s">
        <v>939</v>
      </c>
      <c r="E2812" s="212">
        <v>5122</v>
      </c>
      <c r="F2812" s="213" t="s">
        <v>963</v>
      </c>
      <c r="G2812" s="236" t="s">
        <v>360</v>
      </c>
      <c r="H2812" s="81" t="s">
        <v>50</v>
      </c>
      <c r="I2812" s="223"/>
      <c r="J2812" s="73"/>
      <c r="K2812" s="73"/>
      <c r="L2812" s="73"/>
      <c r="M2812" s="74"/>
      <c r="N2812" s="247"/>
      <c r="O2812" s="306"/>
      <c r="P2812" s="105"/>
      <c r="Q2812" s="75"/>
      <c r="R2812" s="75"/>
      <c r="S2812" s="75"/>
      <c r="T2812" s="75"/>
      <c r="U2812" s="75"/>
      <c r="V2812" s="75"/>
      <c r="W2812" s="75"/>
      <c r="X2812" s="75"/>
      <c r="Y2812" s="84">
        <f>MAX(X2814:X2821)</f>
        <v>25000</v>
      </c>
      <c r="Z2812" s="83"/>
      <c r="AA2812" s="83"/>
      <c r="AB2812" s="75"/>
      <c r="AC2812" s="75"/>
      <c r="AD2812" s="75"/>
      <c r="AE2812" s="75"/>
      <c r="AF2812" s="75"/>
      <c r="AG2812" s="75"/>
      <c r="AH2812" s="75"/>
      <c r="AI2812" s="75"/>
      <c r="AJ2812" s="84">
        <f>MAX(AI2814:AI2821)</f>
        <v>0</v>
      </c>
      <c r="AK2812" s="83"/>
      <c r="AL2812" s="83"/>
      <c r="AM2812" s="75"/>
      <c r="AN2812" s="75"/>
      <c r="AO2812" s="75"/>
      <c r="AP2812" s="75"/>
      <c r="AQ2812" s="75"/>
      <c r="AR2812" s="75"/>
      <c r="AS2812" s="75"/>
      <c r="AT2812" s="75"/>
      <c r="AU2812" s="75"/>
      <c r="AV2812" s="75"/>
      <c r="AW2812" s="84">
        <f>MAX(AV2814:AV2821)</f>
        <v>100</v>
      </c>
      <c r="AX2812" s="83"/>
      <c r="AY2812" s="83"/>
      <c r="AZ2812" s="79"/>
      <c r="BA2812" s="80"/>
      <c r="BB2812" s="71"/>
      <c r="BC2812" s="95"/>
      <c r="BD2812" s="41">
        <v>5</v>
      </c>
      <c r="BE2812" s="52">
        <v>51</v>
      </c>
      <c r="BF2812" s="103">
        <v>5122</v>
      </c>
      <c r="BG2812" s="278" t="s">
        <v>50</v>
      </c>
    </row>
    <row r="2813" spans="1:59" s="63" customFormat="1" ht="12.75" x14ac:dyDescent="0.2">
      <c r="A2813" s="196">
        <v>5</v>
      </c>
      <c r="B2813" s="197" t="s">
        <v>938</v>
      </c>
      <c r="C2813" s="208">
        <v>51</v>
      </c>
      <c r="D2813" s="209" t="s">
        <v>939</v>
      </c>
      <c r="E2813" s="212">
        <v>5122</v>
      </c>
      <c r="F2813" s="213" t="s">
        <v>963</v>
      </c>
      <c r="G2813" s="236" t="s">
        <v>360</v>
      </c>
      <c r="H2813" s="85" t="s">
        <v>51</v>
      </c>
      <c r="I2813" s="223"/>
      <c r="J2813" s="73"/>
      <c r="K2813" s="73"/>
      <c r="L2813" s="73"/>
      <c r="M2813" s="74"/>
      <c r="N2813" s="248">
        <f>SUM(N2814:N2821)</f>
        <v>8</v>
      </c>
      <c r="O2813" s="293">
        <f>SUM(O2814:O2821)</f>
        <v>1</v>
      </c>
      <c r="P2813" s="292"/>
      <c r="Q2813" s="87"/>
      <c r="R2813" s="87"/>
      <c r="S2813" s="87"/>
      <c r="T2813" s="87"/>
      <c r="U2813" s="87"/>
      <c r="V2813" s="87"/>
      <c r="W2813" s="87"/>
      <c r="X2813" s="87"/>
      <c r="Y2813" s="88"/>
      <c r="Z2813" s="86">
        <f>SUM(Z2814:Z2821)</f>
        <v>15625</v>
      </c>
      <c r="AA2813" s="120"/>
      <c r="AB2813" s="111"/>
      <c r="AC2813" s="111"/>
      <c r="AD2813" s="111"/>
      <c r="AE2813" s="111"/>
      <c r="AF2813" s="111"/>
      <c r="AG2813" s="111"/>
      <c r="AH2813" s="111"/>
      <c r="AI2813" s="111"/>
      <c r="AJ2813" s="120"/>
      <c r="AK2813" s="86">
        <f>SUM(AK2814:AK2821)</f>
        <v>0</v>
      </c>
      <c r="AL2813" s="120"/>
      <c r="AM2813" s="111"/>
      <c r="AN2813" s="111"/>
      <c r="AO2813" s="111"/>
      <c r="AP2813" s="111"/>
      <c r="AQ2813" s="111"/>
      <c r="AR2813" s="111"/>
      <c r="AS2813" s="111"/>
      <c r="AT2813" s="111"/>
      <c r="AU2813" s="111"/>
      <c r="AV2813" s="111"/>
      <c r="AW2813" s="120"/>
      <c r="AX2813" s="86">
        <f>SUM(AX2814:AX2821)</f>
        <v>78.125</v>
      </c>
      <c r="AY2813" s="88"/>
      <c r="AZ2813" s="79"/>
      <c r="BA2813" s="80"/>
      <c r="BB2813" s="71"/>
      <c r="BC2813" s="95"/>
      <c r="BD2813" s="41">
        <v>5</v>
      </c>
      <c r="BE2813" s="52">
        <v>51</v>
      </c>
      <c r="BF2813" s="103">
        <v>5122</v>
      </c>
      <c r="BG2813" s="279" t="s">
        <v>51</v>
      </c>
    </row>
    <row r="2814" spans="1:59" s="63" customFormat="1" ht="12.75" x14ac:dyDescent="0.2">
      <c r="A2814" s="196">
        <v>5</v>
      </c>
      <c r="B2814" s="197" t="s">
        <v>938</v>
      </c>
      <c r="C2814" s="208">
        <v>51</v>
      </c>
      <c r="D2814" s="209" t="s">
        <v>939</v>
      </c>
      <c r="E2814" s="212">
        <v>5122</v>
      </c>
      <c r="F2814" s="213" t="s">
        <v>963</v>
      </c>
      <c r="G2814" s="236" t="s">
        <v>360</v>
      </c>
      <c r="H2814" s="89" t="s">
        <v>52</v>
      </c>
      <c r="I2814" s="90" t="s">
        <v>1169</v>
      </c>
      <c r="J2814" s="90"/>
      <c r="K2814" s="90" t="s">
        <v>571</v>
      </c>
      <c r="L2814" s="90"/>
      <c r="M2814" s="91"/>
      <c r="N2814" s="312">
        <v>1</v>
      </c>
      <c r="O2814" s="313">
        <f>N2814/N$2813</f>
        <v>0.125</v>
      </c>
      <c r="P2814" s="104"/>
      <c r="Q2814" s="92"/>
      <c r="R2814" s="92"/>
      <c r="S2814" s="92"/>
      <c r="T2814" s="92"/>
      <c r="U2814" s="92"/>
      <c r="V2814" s="92"/>
      <c r="W2814" s="92">
        <v>1</v>
      </c>
      <c r="X2814" s="109">
        <f t="shared" ref="X2814:X2821" si="436">P2814*P$7+Q2814*Q$7+R2814*R$7+S2814*S$7+T2814*T$7+U2814*U$7+V2814*V$7+W2814*W$7</f>
        <v>25000</v>
      </c>
      <c r="Y2814" s="83"/>
      <c r="Z2814" s="110">
        <f t="shared" ref="Z2814:Z2821" si="437">X2814*$O2814</f>
        <v>3125</v>
      </c>
      <c r="AA2814" s="111"/>
      <c r="AB2814" s="92"/>
      <c r="AC2814" s="92"/>
      <c r="AD2814" s="92"/>
      <c r="AE2814" s="92"/>
      <c r="AF2814" s="92"/>
      <c r="AG2814" s="92"/>
      <c r="AH2814" s="92"/>
      <c r="AI2814" s="109">
        <f t="shared" ref="AI2814:AI2821" si="438">AB2814*AB$7+AC2814*AC$7+AD2814*AD$7+AE2814*AE$7+AF2814*AF$7+AG2814*AG$7+AH2814*AH$7</f>
        <v>0</v>
      </c>
      <c r="AJ2814" s="83"/>
      <c r="AK2814" s="110">
        <f t="shared" ref="AK2814:AK2821" si="439">AI2814*$O2814</f>
        <v>0</v>
      </c>
      <c r="AL2814" s="111"/>
      <c r="AM2814" s="92"/>
      <c r="AN2814" s="92"/>
      <c r="AO2814" s="92"/>
      <c r="AP2814" s="92">
        <v>1</v>
      </c>
      <c r="AQ2814" s="92"/>
      <c r="AR2814" s="92"/>
      <c r="AS2814" s="92"/>
      <c r="AT2814" s="92"/>
      <c r="AU2814" s="92"/>
      <c r="AV2814" s="109">
        <f t="shared" ref="AV2814:AV2821" si="440">AM2814*AM$7+AN2814*AN$7+AO2814*AO$7+AP2814*AP$7+AQ2814*AQ$7+AR2814*AR$7+AS2814*AS$7+AT2814*AT$7+AU2814*AU$7</f>
        <v>100</v>
      </c>
      <c r="AW2814" s="75"/>
      <c r="AX2814" s="110">
        <f t="shared" ref="AX2814:AX2821" si="441">AV2814*$O2814</f>
        <v>12.5</v>
      </c>
      <c r="AY2814" s="111"/>
      <c r="AZ2814" s="93"/>
      <c r="BA2814" s="94" t="s">
        <v>105</v>
      </c>
      <c r="BB2814" s="71"/>
      <c r="BC2814" s="95"/>
      <c r="BD2814" s="41">
        <v>5</v>
      </c>
      <c r="BE2814" s="52">
        <v>51</v>
      </c>
      <c r="BF2814" s="103">
        <v>5122</v>
      </c>
      <c r="BG2814" s="280" t="s">
        <v>52</v>
      </c>
    </row>
    <row r="2815" spans="1:59" s="63" customFormat="1" ht="12.75" x14ac:dyDescent="0.2">
      <c r="A2815" s="196">
        <v>5</v>
      </c>
      <c r="B2815" s="197" t="s">
        <v>938</v>
      </c>
      <c r="C2815" s="208">
        <v>51</v>
      </c>
      <c r="D2815" s="209" t="s">
        <v>939</v>
      </c>
      <c r="E2815" s="212">
        <v>5122</v>
      </c>
      <c r="F2815" s="213" t="s">
        <v>963</v>
      </c>
      <c r="G2815" s="236" t="s">
        <v>360</v>
      </c>
      <c r="H2815" s="89"/>
      <c r="I2815" s="90" t="s">
        <v>389</v>
      </c>
      <c r="J2815" s="90"/>
      <c r="K2815" s="90" t="s">
        <v>73</v>
      </c>
      <c r="L2815" s="90" t="s">
        <v>69</v>
      </c>
      <c r="M2815" s="91"/>
      <c r="N2815" s="312">
        <v>1</v>
      </c>
      <c r="O2815" s="313">
        <f t="shared" ref="O2815:O2821" si="442">N2815/N$2813</f>
        <v>0.125</v>
      </c>
      <c r="P2815" s="104"/>
      <c r="Q2815" s="92"/>
      <c r="R2815" s="92"/>
      <c r="S2815" s="92"/>
      <c r="T2815" s="92"/>
      <c r="U2815" s="92"/>
      <c r="V2815" s="92"/>
      <c r="W2815" s="92">
        <v>1</v>
      </c>
      <c r="X2815" s="109">
        <f t="shared" si="436"/>
        <v>25000</v>
      </c>
      <c r="Y2815" s="83"/>
      <c r="Z2815" s="110">
        <f t="shared" si="437"/>
        <v>3125</v>
      </c>
      <c r="AA2815" s="111"/>
      <c r="AB2815" s="92"/>
      <c r="AC2815" s="92"/>
      <c r="AD2815" s="92"/>
      <c r="AE2815" s="92"/>
      <c r="AF2815" s="92"/>
      <c r="AG2815" s="92"/>
      <c r="AH2815" s="92"/>
      <c r="AI2815" s="109">
        <f t="shared" si="438"/>
        <v>0</v>
      </c>
      <c r="AJ2815" s="83"/>
      <c r="AK2815" s="110">
        <f t="shared" si="439"/>
        <v>0</v>
      </c>
      <c r="AL2815" s="111"/>
      <c r="AM2815" s="92"/>
      <c r="AN2815" s="92"/>
      <c r="AO2815" s="92"/>
      <c r="AP2815" s="92">
        <v>1</v>
      </c>
      <c r="AQ2815" s="92"/>
      <c r="AR2815" s="92"/>
      <c r="AS2815" s="92"/>
      <c r="AT2815" s="92"/>
      <c r="AU2815" s="92"/>
      <c r="AV2815" s="109">
        <f t="shared" si="440"/>
        <v>100</v>
      </c>
      <c r="AW2815" s="75"/>
      <c r="AX2815" s="110">
        <f t="shared" si="441"/>
        <v>12.5</v>
      </c>
      <c r="AY2815" s="111"/>
      <c r="AZ2815" s="93"/>
      <c r="BA2815" s="94" t="s">
        <v>131</v>
      </c>
      <c r="BB2815" s="71"/>
      <c r="BC2815" s="95"/>
      <c r="BD2815" s="41">
        <v>5</v>
      </c>
      <c r="BE2815" s="52">
        <v>51</v>
      </c>
      <c r="BF2815" s="103">
        <v>5122</v>
      </c>
      <c r="BG2815" s="280" t="s">
        <v>52</v>
      </c>
    </row>
    <row r="2816" spans="1:59" s="63" customFormat="1" ht="12.75" x14ac:dyDescent="0.2">
      <c r="A2816" s="196">
        <v>5</v>
      </c>
      <c r="B2816" s="197" t="s">
        <v>938</v>
      </c>
      <c r="C2816" s="208">
        <v>51</v>
      </c>
      <c r="D2816" s="209" t="s">
        <v>939</v>
      </c>
      <c r="E2816" s="212">
        <v>5122</v>
      </c>
      <c r="F2816" s="213" t="s">
        <v>963</v>
      </c>
      <c r="G2816" s="236" t="s">
        <v>360</v>
      </c>
      <c r="H2816" s="89"/>
      <c r="I2816" s="90" t="s">
        <v>573</v>
      </c>
      <c r="J2816" s="90"/>
      <c r="K2816" s="90" t="s">
        <v>73</v>
      </c>
      <c r="L2816" s="90" t="s">
        <v>95</v>
      </c>
      <c r="M2816" s="91"/>
      <c r="N2816" s="312">
        <v>1</v>
      </c>
      <c r="O2816" s="313">
        <f t="shared" si="442"/>
        <v>0.125</v>
      </c>
      <c r="P2816" s="104"/>
      <c r="Q2816" s="92"/>
      <c r="R2816" s="92"/>
      <c r="S2816" s="92"/>
      <c r="T2816" s="92"/>
      <c r="U2816" s="92"/>
      <c r="V2816" s="92"/>
      <c r="W2816" s="92">
        <v>1</v>
      </c>
      <c r="X2816" s="109">
        <f t="shared" si="436"/>
        <v>25000</v>
      </c>
      <c r="Y2816" s="83"/>
      <c r="Z2816" s="110">
        <f t="shared" si="437"/>
        <v>3125</v>
      </c>
      <c r="AA2816" s="111"/>
      <c r="AB2816" s="92"/>
      <c r="AC2816" s="92"/>
      <c r="AD2816" s="92"/>
      <c r="AE2816" s="92"/>
      <c r="AF2816" s="92"/>
      <c r="AG2816" s="92"/>
      <c r="AH2816" s="92"/>
      <c r="AI2816" s="109">
        <f t="shared" si="438"/>
        <v>0</v>
      </c>
      <c r="AJ2816" s="83"/>
      <c r="AK2816" s="110">
        <f t="shared" si="439"/>
        <v>0</v>
      </c>
      <c r="AL2816" s="111"/>
      <c r="AM2816" s="92"/>
      <c r="AN2816" s="92"/>
      <c r="AO2816" s="92"/>
      <c r="AP2816" s="92">
        <v>1</v>
      </c>
      <c r="AQ2816" s="92"/>
      <c r="AR2816" s="92"/>
      <c r="AS2816" s="92"/>
      <c r="AT2816" s="92"/>
      <c r="AU2816" s="92"/>
      <c r="AV2816" s="109">
        <f t="shared" si="440"/>
        <v>100</v>
      </c>
      <c r="AW2816" s="75"/>
      <c r="AX2816" s="110">
        <f t="shared" si="441"/>
        <v>12.5</v>
      </c>
      <c r="AY2816" s="111"/>
      <c r="AZ2816" s="93"/>
      <c r="BA2816" s="94" t="s">
        <v>131</v>
      </c>
      <c r="BB2816" s="71"/>
      <c r="BC2816" s="95"/>
      <c r="BD2816" s="41">
        <v>5</v>
      </c>
      <c r="BE2816" s="52">
        <v>51</v>
      </c>
      <c r="BF2816" s="103">
        <v>5122</v>
      </c>
      <c r="BG2816" s="280" t="s">
        <v>52</v>
      </c>
    </row>
    <row r="2817" spans="1:59" s="63" customFormat="1" ht="12.75" x14ac:dyDescent="0.2">
      <c r="A2817" s="196">
        <v>5</v>
      </c>
      <c r="B2817" s="197" t="s">
        <v>938</v>
      </c>
      <c r="C2817" s="208">
        <v>51</v>
      </c>
      <c r="D2817" s="209" t="s">
        <v>939</v>
      </c>
      <c r="E2817" s="212">
        <v>5122</v>
      </c>
      <c r="F2817" s="213" t="s">
        <v>963</v>
      </c>
      <c r="G2817" s="236" t="s">
        <v>360</v>
      </c>
      <c r="H2817" s="89"/>
      <c r="I2817" s="90" t="s">
        <v>560</v>
      </c>
      <c r="J2817" s="90"/>
      <c r="K2817" s="90" t="s">
        <v>73</v>
      </c>
      <c r="L2817" s="90" t="s">
        <v>69</v>
      </c>
      <c r="M2817" s="91"/>
      <c r="N2817" s="312">
        <v>1</v>
      </c>
      <c r="O2817" s="313">
        <f t="shared" si="442"/>
        <v>0.125</v>
      </c>
      <c r="P2817" s="104"/>
      <c r="Q2817" s="92"/>
      <c r="R2817" s="92"/>
      <c r="S2817" s="92"/>
      <c r="T2817" s="92"/>
      <c r="U2817" s="92"/>
      <c r="V2817" s="92"/>
      <c r="W2817" s="92">
        <v>1</v>
      </c>
      <c r="X2817" s="109">
        <f t="shared" si="436"/>
        <v>25000</v>
      </c>
      <c r="Y2817" s="83"/>
      <c r="Z2817" s="110">
        <f t="shared" si="437"/>
        <v>3125</v>
      </c>
      <c r="AA2817" s="111"/>
      <c r="AB2817" s="92"/>
      <c r="AC2817" s="92"/>
      <c r="AD2817" s="92"/>
      <c r="AE2817" s="92"/>
      <c r="AF2817" s="92"/>
      <c r="AG2817" s="92"/>
      <c r="AH2817" s="92"/>
      <c r="AI2817" s="109">
        <f t="shared" si="438"/>
        <v>0</v>
      </c>
      <c r="AJ2817" s="83"/>
      <c r="AK2817" s="110">
        <f t="shared" si="439"/>
        <v>0</v>
      </c>
      <c r="AL2817" s="111"/>
      <c r="AM2817" s="92"/>
      <c r="AN2817" s="92"/>
      <c r="AO2817" s="92"/>
      <c r="AP2817" s="92">
        <v>1</v>
      </c>
      <c r="AQ2817" s="92"/>
      <c r="AR2817" s="92"/>
      <c r="AS2817" s="92"/>
      <c r="AT2817" s="92"/>
      <c r="AU2817" s="92"/>
      <c r="AV2817" s="109">
        <f t="shared" si="440"/>
        <v>100</v>
      </c>
      <c r="AW2817" s="75"/>
      <c r="AX2817" s="110">
        <f t="shared" si="441"/>
        <v>12.5</v>
      </c>
      <c r="AY2817" s="111"/>
      <c r="AZ2817" s="93"/>
      <c r="BA2817" s="94" t="s">
        <v>131</v>
      </c>
      <c r="BB2817" s="71"/>
      <c r="BC2817" s="95"/>
      <c r="BD2817" s="41">
        <v>5</v>
      </c>
      <c r="BE2817" s="52">
        <v>51</v>
      </c>
      <c r="BF2817" s="103">
        <v>5122</v>
      </c>
      <c r="BG2817" s="280" t="s">
        <v>52</v>
      </c>
    </row>
    <row r="2818" spans="1:59" s="63" customFormat="1" ht="12.75" x14ac:dyDescent="0.2">
      <c r="A2818" s="196">
        <v>5</v>
      </c>
      <c r="B2818" s="197" t="s">
        <v>938</v>
      </c>
      <c r="C2818" s="208">
        <v>51</v>
      </c>
      <c r="D2818" s="209" t="s">
        <v>939</v>
      </c>
      <c r="E2818" s="212">
        <v>5122</v>
      </c>
      <c r="F2818" s="213" t="s">
        <v>963</v>
      </c>
      <c r="G2818" s="236" t="s">
        <v>360</v>
      </c>
      <c r="H2818" s="89"/>
      <c r="I2818" s="90" t="s">
        <v>941</v>
      </c>
      <c r="J2818" s="90"/>
      <c r="K2818" s="90" t="s">
        <v>64</v>
      </c>
      <c r="L2818" s="90" t="s">
        <v>119</v>
      </c>
      <c r="M2818" s="91"/>
      <c r="N2818" s="312">
        <v>1</v>
      </c>
      <c r="O2818" s="313">
        <f t="shared" si="442"/>
        <v>0.125</v>
      </c>
      <c r="P2818" s="104"/>
      <c r="Q2818" s="92"/>
      <c r="R2818" s="92"/>
      <c r="S2818" s="92"/>
      <c r="T2818" s="92"/>
      <c r="U2818" s="92"/>
      <c r="V2818" s="92"/>
      <c r="W2818" s="92"/>
      <c r="X2818" s="109">
        <f t="shared" si="436"/>
        <v>0</v>
      </c>
      <c r="Y2818" s="83"/>
      <c r="Z2818" s="110">
        <f t="shared" si="437"/>
        <v>0</v>
      </c>
      <c r="AA2818" s="111"/>
      <c r="AB2818" s="92"/>
      <c r="AC2818" s="92"/>
      <c r="AD2818" s="92"/>
      <c r="AE2818" s="92"/>
      <c r="AF2818" s="92"/>
      <c r="AG2818" s="92"/>
      <c r="AH2818" s="92"/>
      <c r="AI2818" s="109">
        <f t="shared" si="438"/>
        <v>0</v>
      </c>
      <c r="AJ2818" s="83"/>
      <c r="AK2818" s="110">
        <f t="shared" si="439"/>
        <v>0</v>
      </c>
      <c r="AL2818" s="111"/>
      <c r="AM2818" s="92"/>
      <c r="AN2818" s="92"/>
      <c r="AO2818" s="92">
        <v>1</v>
      </c>
      <c r="AP2818" s="92"/>
      <c r="AQ2818" s="92"/>
      <c r="AR2818" s="92"/>
      <c r="AS2818" s="92"/>
      <c r="AT2818" s="92"/>
      <c r="AU2818" s="92"/>
      <c r="AV2818" s="109">
        <f t="shared" si="440"/>
        <v>50</v>
      </c>
      <c r="AW2818" s="75"/>
      <c r="AX2818" s="110">
        <f t="shared" si="441"/>
        <v>6.25</v>
      </c>
      <c r="AY2818" s="111"/>
      <c r="AZ2818" s="93"/>
      <c r="BA2818" s="94" t="s">
        <v>131</v>
      </c>
      <c r="BB2818" s="71"/>
      <c r="BC2818" s="95"/>
      <c r="BD2818" s="41">
        <v>5</v>
      </c>
      <c r="BE2818" s="52">
        <v>51</v>
      </c>
      <c r="BF2818" s="103">
        <v>5122</v>
      </c>
      <c r="BG2818" s="280" t="s">
        <v>52</v>
      </c>
    </row>
    <row r="2819" spans="1:59" s="63" customFormat="1" ht="12.75" x14ac:dyDescent="0.2">
      <c r="A2819" s="196">
        <v>5</v>
      </c>
      <c r="B2819" s="197" t="s">
        <v>938</v>
      </c>
      <c r="C2819" s="208">
        <v>51</v>
      </c>
      <c r="D2819" s="209" t="s">
        <v>939</v>
      </c>
      <c r="E2819" s="212">
        <v>5122</v>
      </c>
      <c r="F2819" s="213" t="s">
        <v>963</v>
      </c>
      <c r="G2819" s="236" t="s">
        <v>360</v>
      </c>
      <c r="H2819" s="89"/>
      <c r="I2819" s="90" t="s">
        <v>964</v>
      </c>
      <c r="J2819" s="90"/>
      <c r="K2819" s="90" t="s">
        <v>64</v>
      </c>
      <c r="L2819" s="90" t="s">
        <v>136</v>
      </c>
      <c r="M2819" s="91"/>
      <c r="N2819" s="312">
        <v>1</v>
      </c>
      <c r="O2819" s="313">
        <f t="shared" si="442"/>
        <v>0.125</v>
      </c>
      <c r="P2819" s="104"/>
      <c r="Q2819" s="92"/>
      <c r="R2819" s="92"/>
      <c r="S2819" s="92"/>
      <c r="T2819" s="92"/>
      <c r="U2819" s="92"/>
      <c r="V2819" s="92"/>
      <c r="W2819" s="92"/>
      <c r="X2819" s="109">
        <f t="shared" si="436"/>
        <v>0</v>
      </c>
      <c r="Y2819" s="83"/>
      <c r="Z2819" s="110">
        <f t="shared" si="437"/>
        <v>0</v>
      </c>
      <c r="AA2819" s="111"/>
      <c r="AB2819" s="92"/>
      <c r="AC2819" s="92"/>
      <c r="AD2819" s="92"/>
      <c r="AE2819" s="92"/>
      <c r="AF2819" s="92"/>
      <c r="AG2819" s="92"/>
      <c r="AH2819" s="92"/>
      <c r="AI2819" s="109">
        <f t="shared" si="438"/>
        <v>0</v>
      </c>
      <c r="AJ2819" s="83"/>
      <c r="AK2819" s="110">
        <f t="shared" si="439"/>
        <v>0</v>
      </c>
      <c r="AL2819" s="111"/>
      <c r="AM2819" s="92"/>
      <c r="AN2819" s="92">
        <v>1</v>
      </c>
      <c r="AO2819" s="92"/>
      <c r="AP2819" s="92"/>
      <c r="AQ2819" s="92"/>
      <c r="AR2819" s="92"/>
      <c r="AS2819" s="92"/>
      <c r="AT2819" s="92"/>
      <c r="AU2819" s="92"/>
      <c r="AV2819" s="109">
        <f t="shared" si="440"/>
        <v>25</v>
      </c>
      <c r="AW2819" s="75"/>
      <c r="AX2819" s="110">
        <f t="shared" si="441"/>
        <v>3.125</v>
      </c>
      <c r="AY2819" s="111"/>
      <c r="AZ2819" s="93"/>
      <c r="BA2819" s="94" t="s">
        <v>131</v>
      </c>
      <c r="BB2819" s="71"/>
      <c r="BC2819" s="95"/>
      <c r="BD2819" s="41">
        <v>5</v>
      </c>
      <c r="BE2819" s="52">
        <v>51</v>
      </c>
      <c r="BF2819" s="103">
        <v>5122</v>
      </c>
      <c r="BG2819" s="280" t="s">
        <v>52</v>
      </c>
    </row>
    <row r="2820" spans="1:59" s="63" customFormat="1" ht="12.75" x14ac:dyDescent="0.2">
      <c r="A2820" s="196">
        <v>5</v>
      </c>
      <c r="B2820" s="197" t="s">
        <v>938</v>
      </c>
      <c r="C2820" s="208">
        <v>51</v>
      </c>
      <c r="D2820" s="209" t="s">
        <v>939</v>
      </c>
      <c r="E2820" s="212">
        <v>5122</v>
      </c>
      <c r="F2820" s="213" t="s">
        <v>963</v>
      </c>
      <c r="G2820" s="236" t="s">
        <v>360</v>
      </c>
      <c r="H2820" s="89"/>
      <c r="I2820" s="90" t="s">
        <v>338</v>
      </c>
      <c r="J2820" s="90"/>
      <c r="K2820" s="90" t="s">
        <v>64</v>
      </c>
      <c r="L2820" s="90" t="s">
        <v>340</v>
      </c>
      <c r="M2820" s="91"/>
      <c r="N2820" s="312">
        <v>1</v>
      </c>
      <c r="O2820" s="313">
        <f t="shared" si="442"/>
        <v>0.125</v>
      </c>
      <c r="P2820" s="104"/>
      <c r="Q2820" s="92"/>
      <c r="R2820" s="92"/>
      <c r="S2820" s="92"/>
      <c r="T2820" s="92"/>
      <c r="U2820" s="92"/>
      <c r="V2820" s="92"/>
      <c r="W2820" s="92"/>
      <c r="X2820" s="109">
        <f t="shared" si="436"/>
        <v>0</v>
      </c>
      <c r="Y2820" s="83"/>
      <c r="Z2820" s="110">
        <f t="shared" si="437"/>
        <v>0</v>
      </c>
      <c r="AA2820" s="111"/>
      <c r="AB2820" s="92"/>
      <c r="AC2820" s="92"/>
      <c r="AD2820" s="92"/>
      <c r="AE2820" s="92"/>
      <c r="AF2820" s="92"/>
      <c r="AG2820" s="92"/>
      <c r="AH2820" s="92"/>
      <c r="AI2820" s="109">
        <f t="shared" si="438"/>
        <v>0</v>
      </c>
      <c r="AJ2820" s="83"/>
      <c r="AK2820" s="110">
        <f t="shared" si="439"/>
        <v>0</v>
      </c>
      <c r="AL2820" s="111"/>
      <c r="AM2820" s="92"/>
      <c r="AN2820" s="92"/>
      <c r="AO2820" s="92">
        <v>1</v>
      </c>
      <c r="AP2820" s="92"/>
      <c r="AQ2820" s="92"/>
      <c r="AR2820" s="92"/>
      <c r="AS2820" s="92"/>
      <c r="AT2820" s="92"/>
      <c r="AU2820" s="92"/>
      <c r="AV2820" s="109">
        <f t="shared" si="440"/>
        <v>50</v>
      </c>
      <c r="AW2820" s="75"/>
      <c r="AX2820" s="110">
        <f t="shared" si="441"/>
        <v>6.25</v>
      </c>
      <c r="AY2820" s="111"/>
      <c r="AZ2820" s="93"/>
      <c r="BA2820" s="94" t="s">
        <v>131</v>
      </c>
      <c r="BB2820" s="71"/>
      <c r="BC2820" s="95"/>
      <c r="BD2820" s="41">
        <v>5</v>
      </c>
      <c r="BE2820" s="52">
        <v>51</v>
      </c>
      <c r="BF2820" s="103">
        <v>5122</v>
      </c>
      <c r="BG2820" s="280" t="s">
        <v>52</v>
      </c>
    </row>
    <row r="2821" spans="1:59" s="63" customFormat="1" ht="12.75" x14ac:dyDescent="0.2">
      <c r="A2821" s="196">
        <v>5</v>
      </c>
      <c r="B2821" s="197" t="s">
        <v>938</v>
      </c>
      <c r="C2821" s="208">
        <v>51</v>
      </c>
      <c r="D2821" s="209" t="s">
        <v>939</v>
      </c>
      <c r="E2821" s="212">
        <v>5122</v>
      </c>
      <c r="F2821" s="213" t="s">
        <v>963</v>
      </c>
      <c r="G2821" s="236" t="s">
        <v>360</v>
      </c>
      <c r="H2821" s="89"/>
      <c r="I2821" s="90" t="s">
        <v>965</v>
      </c>
      <c r="J2821" s="90"/>
      <c r="K2821" s="90" t="s">
        <v>73</v>
      </c>
      <c r="L2821" s="90" t="s">
        <v>69</v>
      </c>
      <c r="M2821" s="91"/>
      <c r="N2821" s="312">
        <v>1</v>
      </c>
      <c r="O2821" s="313">
        <f t="shared" si="442"/>
        <v>0.125</v>
      </c>
      <c r="P2821" s="104"/>
      <c r="Q2821" s="92"/>
      <c r="R2821" s="92"/>
      <c r="S2821" s="92"/>
      <c r="T2821" s="92"/>
      <c r="U2821" s="92"/>
      <c r="V2821" s="92"/>
      <c r="W2821" s="92">
        <v>1</v>
      </c>
      <c r="X2821" s="109">
        <f t="shared" si="436"/>
        <v>25000</v>
      </c>
      <c r="Y2821" s="83"/>
      <c r="Z2821" s="110">
        <f t="shared" si="437"/>
        <v>3125</v>
      </c>
      <c r="AA2821" s="111"/>
      <c r="AB2821" s="92"/>
      <c r="AC2821" s="92"/>
      <c r="AD2821" s="92"/>
      <c r="AE2821" s="92"/>
      <c r="AF2821" s="92"/>
      <c r="AG2821" s="92"/>
      <c r="AH2821" s="92"/>
      <c r="AI2821" s="109">
        <f t="shared" si="438"/>
        <v>0</v>
      </c>
      <c r="AJ2821" s="83"/>
      <c r="AK2821" s="110">
        <f t="shared" si="439"/>
        <v>0</v>
      </c>
      <c r="AL2821" s="111"/>
      <c r="AM2821" s="92"/>
      <c r="AN2821" s="92"/>
      <c r="AO2821" s="92"/>
      <c r="AP2821" s="92">
        <v>1</v>
      </c>
      <c r="AQ2821" s="92"/>
      <c r="AR2821" s="92"/>
      <c r="AS2821" s="92"/>
      <c r="AT2821" s="92"/>
      <c r="AU2821" s="92"/>
      <c r="AV2821" s="109">
        <f t="shared" si="440"/>
        <v>100</v>
      </c>
      <c r="AW2821" s="75"/>
      <c r="AX2821" s="110">
        <f t="shared" si="441"/>
        <v>12.5</v>
      </c>
      <c r="AY2821" s="111"/>
      <c r="AZ2821" s="93"/>
      <c r="BA2821" s="94" t="s">
        <v>131</v>
      </c>
      <c r="BB2821" s="71"/>
      <c r="BC2821" s="95"/>
      <c r="BD2821" s="41">
        <v>5</v>
      </c>
      <c r="BE2821" s="52">
        <v>51</v>
      </c>
      <c r="BF2821" s="103">
        <v>5122</v>
      </c>
      <c r="BG2821" s="280" t="s">
        <v>52</v>
      </c>
    </row>
    <row r="2822" spans="1:59" s="63" customFormat="1" ht="12.75" x14ac:dyDescent="0.2">
      <c r="A2822" s="196">
        <v>5</v>
      </c>
      <c r="B2822" s="197" t="s">
        <v>938</v>
      </c>
      <c r="C2822" s="208">
        <v>51</v>
      </c>
      <c r="D2822" s="209" t="s">
        <v>939</v>
      </c>
      <c r="E2822" s="212">
        <v>5122</v>
      </c>
      <c r="F2822" s="213" t="s">
        <v>963</v>
      </c>
      <c r="G2822" s="236" t="s">
        <v>360</v>
      </c>
      <c r="H2822" s="65"/>
      <c r="I2822" s="222"/>
      <c r="J2822" s="66"/>
      <c r="K2822" s="66"/>
      <c r="L2822" s="66"/>
      <c r="M2822" s="64"/>
      <c r="N2822" s="304"/>
      <c r="O2822" s="305"/>
      <c r="P2822" s="127"/>
      <c r="Q2822" s="67"/>
      <c r="R2822" s="67"/>
      <c r="S2822" s="67"/>
      <c r="T2822" s="67"/>
      <c r="U2822" s="67"/>
      <c r="V2822" s="67"/>
      <c r="W2822" s="67"/>
      <c r="X2822" s="67"/>
      <c r="Y2822" s="68"/>
      <c r="Z2822" s="68"/>
      <c r="AA2822" s="68"/>
      <c r="AB2822" s="67"/>
      <c r="AC2822" s="67"/>
      <c r="AD2822" s="67"/>
      <c r="AE2822" s="67"/>
      <c r="AF2822" s="67"/>
      <c r="AG2822" s="67"/>
      <c r="AH2822" s="67"/>
      <c r="AI2822" s="67"/>
      <c r="AJ2822" s="68"/>
      <c r="AK2822" s="68"/>
      <c r="AL2822" s="68"/>
      <c r="AM2822" s="67"/>
      <c r="AN2822" s="67"/>
      <c r="AO2822" s="67"/>
      <c r="AP2822" s="67"/>
      <c r="AQ2822" s="67"/>
      <c r="AR2822" s="67"/>
      <c r="AS2822" s="67"/>
      <c r="AT2822" s="67"/>
      <c r="AU2822" s="67"/>
      <c r="AV2822" s="67"/>
      <c r="AW2822" s="67"/>
      <c r="AX2822" s="68"/>
      <c r="AY2822" s="68"/>
      <c r="AZ2822" s="69"/>
      <c r="BA2822" s="70"/>
      <c r="BB2822" s="71"/>
      <c r="BC2822" s="95"/>
      <c r="BD2822" s="41">
        <v>5</v>
      </c>
      <c r="BE2822" s="52">
        <v>51</v>
      </c>
      <c r="BF2822" s="103">
        <v>5122</v>
      </c>
      <c r="BG2822" s="275"/>
    </row>
    <row r="2823" spans="1:59" s="63" customFormat="1" ht="12.75" x14ac:dyDescent="0.2">
      <c r="A2823" s="196">
        <v>5</v>
      </c>
      <c r="B2823" s="197" t="s">
        <v>938</v>
      </c>
      <c r="C2823" s="208">
        <v>51</v>
      </c>
      <c r="D2823" s="209" t="s">
        <v>939</v>
      </c>
      <c r="E2823" s="212">
        <v>5122</v>
      </c>
      <c r="F2823" s="213" t="s">
        <v>963</v>
      </c>
      <c r="G2823" s="232"/>
      <c r="H2823" s="97"/>
      <c r="I2823" s="224"/>
      <c r="J2823" s="98"/>
      <c r="K2823" s="98"/>
      <c r="L2823" s="98"/>
      <c r="M2823" s="96"/>
      <c r="N2823" s="307"/>
      <c r="O2823" s="246"/>
      <c r="P2823" s="124"/>
      <c r="Q2823" s="99"/>
      <c r="R2823" s="99"/>
      <c r="S2823" s="99"/>
      <c r="T2823" s="99"/>
      <c r="U2823" s="99"/>
      <c r="V2823" s="99"/>
      <c r="W2823" s="99"/>
      <c r="X2823" s="99"/>
      <c r="Y2823" s="100"/>
      <c r="Z2823" s="100"/>
      <c r="AA2823" s="100"/>
      <c r="AB2823" s="99"/>
      <c r="AC2823" s="99"/>
      <c r="AD2823" s="99"/>
      <c r="AE2823" s="99"/>
      <c r="AF2823" s="99"/>
      <c r="AG2823" s="99"/>
      <c r="AH2823" s="99"/>
      <c r="AI2823" s="99"/>
      <c r="AJ2823" s="100"/>
      <c r="AK2823" s="100"/>
      <c r="AL2823" s="100"/>
      <c r="AM2823" s="99"/>
      <c r="AN2823" s="99"/>
      <c r="AO2823" s="99"/>
      <c r="AP2823" s="99"/>
      <c r="AQ2823" s="99"/>
      <c r="AR2823" s="99"/>
      <c r="AS2823" s="99"/>
      <c r="AT2823" s="99"/>
      <c r="AU2823" s="99"/>
      <c r="AV2823" s="99"/>
      <c r="AW2823" s="99"/>
      <c r="AX2823" s="100"/>
      <c r="AY2823" s="100"/>
      <c r="AZ2823" s="101"/>
      <c r="BA2823" s="102"/>
      <c r="BB2823" s="95"/>
      <c r="BC2823" s="95"/>
      <c r="BD2823" s="41">
        <v>5</v>
      </c>
      <c r="BE2823" s="52">
        <v>51</v>
      </c>
      <c r="BF2823" s="103">
        <v>5122</v>
      </c>
      <c r="BG2823" s="277"/>
    </row>
    <row r="2824" spans="1:59" s="63" customFormat="1" ht="12.75" x14ac:dyDescent="0.2">
      <c r="A2824" s="196">
        <v>5</v>
      </c>
      <c r="B2824" s="197" t="s">
        <v>938</v>
      </c>
      <c r="C2824" s="208">
        <v>51</v>
      </c>
      <c r="D2824" s="209" t="s">
        <v>939</v>
      </c>
      <c r="E2824" s="212">
        <v>5122</v>
      </c>
      <c r="F2824" s="213" t="s">
        <v>963</v>
      </c>
      <c r="G2824" s="236"/>
      <c r="H2824" s="65"/>
      <c r="I2824" s="222"/>
      <c r="J2824" s="66"/>
      <c r="K2824" s="66"/>
      <c r="L2824" s="66"/>
      <c r="M2824" s="64"/>
      <c r="N2824" s="304"/>
      <c r="O2824" s="305"/>
      <c r="P2824" s="127"/>
      <c r="Q2824" s="67"/>
      <c r="R2824" s="67"/>
      <c r="S2824" s="67"/>
      <c r="T2824" s="67"/>
      <c r="U2824" s="67"/>
      <c r="V2824" s="67"/>
      <c r="W2824" s="67"/>
      <c r="X2824" s="67"/>
      <c r="Y2824" s="68"/>
      <c r="Z2824" s="68"/>
      <c r="AA2824" s="68"/>
      <c r="AB2824" s="67"/>
      <c r="AC2824" s="67"/>
      <c r="AD2824" s="67"/>
      <c r="AE2824" s="67"/>
      <c r="AF2824" s="67"/>
      <c r="AG2824" s="67"/>
      <c r="AH2824" s="67"/>
      <c r="AI2824" s="67"/>
      <c r="AJ2824" s="68"/>
      <c r="AK2824" s="68"/>
      <c r="AL2824" s="68"/>
      <c r="AM2824" s="67"/>
      <c r="AN2824" s="67"/>
      <c r="AO2824" s="67"/>
      <c r="AP2824" s="67"/>
      <c r="AQ2824" s="67"/>
      <c r="AR2824" s="67"/>
      <c r="AS2824" s="67"/>
      <c r="AT2824" s="67"/>
      <c r="AU2824" s="67"/>
      <c r="AV2824" s="67"/>
      <c r="AW2824" s="67"/>
      <c r="AX2824" s="68"/>
      <c r="AY2824" s="68"/>
      <c r="AZ2824" s="69"/>
      <c r="BA2824" s="70"/>
      <c r="BB2824" s="71"/>
      <c r="BC2824" s="95"/>
      <c r="BD2824" s="41">
        <v>5</v>
      </c>
      <c r="BE2824" s="52">
        <v>51</v>
      </c>
      <c r="BF2824" s="103">
        <v>5122</v>
      </c>
      <c r="BG2824" s="275"/>
    </row>
    <row r="2825" spans="1:59" s="63" customFormat="1" ht="12.75" x14ac:dyDescent="0.2">
      <c r="A2825" s="196">
        <v>5</v>
      </c>
      <c r="B2825" s="197" t="s">
        <v>938</v>
      </c>
      <c r="C2825" s="208">
        <v>51</v>
      </c>
      <c r="D2825" s="209" t="s">
        <v>939</v>
      </c>
      <c r="E2825" s="212">
        <v>5122</v>
      </c>
      <c r="F2825" s="213" t="s">
        <v>963</v>
      </c>
      <c r="G2825" s="231" t="s">
        <v>1198</v>
      </c>
      <c r="H2825" s="72" t="s">
        <v>1233</v>
      </c>
      <c r="I2825" s="223" t="s">
        <v>1255</v>
      </c>
      <c r="J2825" s="73"/>
      <c r="K2825" s="73"/>
      <c r="L2825" s="73"/>
      <c r="M2825" s="74"/>
      <c r="N2825" s="247"/>
      <c r="O2825" s="306"/>
      <c r="P2825" s="105"/>
      <c r="Q2825" s="75"/>
      <c r="R2825" s="75"/>
      <c r="S2825" s="75"/>
      <c r="T2825" s="75"/>
      <c r="U2825" s="75"/>
      <c r="V2825" s="75"/>
      <c r="W2825" s="75"/>
      <c r="X2825" s="75"/>
      <c r="Y2825" s="76" t="s">
        <v>1241</v>
      </c>
      <c r="Z2825" s="77" t="s">
        <v>1241</v>
      </c>
      <c r="AA2825" s="78">
        <f>AA$2831</f>
        <v>2500</v>
      </c>
      <c r="AB2825" s="75"/>
      <c r="AC2825" s="75"/>
      <c r="AD2825" s="75"/>
      <c r="AE2825" s="75"/>
      <c r="AF2825" s="75"/>
      <c r="AG2825" s="75"/>
      <c r="AH2825" s="75"/>
      <c r="AI2825" s="75"/>
      <c r="AJ2825" s="76" t="s">
        <v>1241</v>
      </c>
      <c r="AK2825" s="77" t="s">
        <v>1241</v>
      </c>
      <c r="AL2825" s="78">
        <f>AL$2831</f>
        <v>0</v>
      </c>
      <c r="AM2825" s="75"/>
      <c r="AN2825" s="75"/>
      <c r="AO2825" s="75"/>
      <c r="AP2825" s="75"/>
      <c r="AQ2825" s="75"/>
      <c r="AR2825" s="75"/>
      <c r="AS2825" s="75"/>
      <c r="AT2825" s="75"/>
      <c r="AU2825" s="75"/>
      <c r="AV2825" s="75"/>
      <c r="AW2825" s="76" t="s">
        <v>1241</v>
      </c>
      <c r="AX2825" s="77" t="s">
        <v>1241</v>
      </c>
      <c r="AY2825" s="78">
        <f>AY$2831</f>
        <v>500</v>
      </c>
      <c r="AZ2825" s="79"/>
      <c r="BA2825" s="80" t="str">
        <f>I2825</f>
        <v>&gt; see 5123, Manufactured timber board linings</v>
      </c>
      <c r="BB2825" s="71"/>
      <c r="BC2825" s="95"/>
      <c r="BD2825" s="41">
        <v>5</v>
      </c>
      <c r="BE2825" s="52">
        <v>51</v>
      </c>
      <c r="BF2825" s="103">
        <v>5122</v>
      </c>
      <c r="BG2825" s="276" t="str">
        <f>H2825</f>
        <v>Default Scenario (Link)</v>
      </c>
    </row>
    <row r="2826" spans="1:59" s="63" customFormat="1" ht="12.75" x14ac:dyDescent="0.2">
      <c r="A2826" s="196">
        <v>5</v>
      </c>
      <c r="B2826" s="197" t="s">
        <v>938</v>
      </c>
      <c r="C2826" s="208">
        <v>51</v>
      </c>
      <c r="D2826" s="209" t="s">
        <v>939</v>
      </c>
      <c r="E2826" s="212">
        <v>5122</v>
      </c>
      <c r="F2826" s="213" t="s">
        <v>963</v>
      </c>
      <c r="G2826" s="231"/>
      <c r="H2826" s="65"/>
      <c r="I2826" s="222"/>
      <c r="J2826" s="66"/>
      <c r="K2826" s="66"/>
      <c r="L2826" s="66"/>
      <c r="M2826" s="64"/>
      <c r="N2826" s="304"/>
      <c r="O2826" s="305"/>
      <c r="P2826" s="127"/>
      <c r="Q2826" s="67"/>
      <c r="R2826" s="67"/>
      <c r="S2826" s="67"/>
      <c r="T2826" s="67"/>
      <c r="U2826" s="67"/>
      <c r="V2826" s="67"/>
      <c r="W2826" s="67"/>
      <c r="X2826" s="67"/>
      <c r="Y2826" s="68"/>
      <c r="Z2826" s="68"/>
      <c r="AA2826" s="68"/>
      <c r="AB2826" s="67"/>
      <c r="AC2826" s="67"/>
      <c r="AD2826" s="67"/>
      <c r="AE2826" s="67"/>
      <c r="AF2826" s="67"/>
      <c r="AG2826" s="67"/>
      <c r="AH2826" s="67"/>
      <c r="AI2826" s="67"/>
      <c r="AJ2826" s="68"/>
      <c r="AK2826" s="68"/>
      <c r="AL2826" s="68"/>
      <c r="AM2826" s="67"/>
      <c r="AN2826" s="67"/>
      <c r="AO2826" s="67"/>
      <c r="AP2826" s="67"/>
      <c r="AQ2826" s="67"/>
      <c r="AR2826" s="67"/>
      <c r="AS2826" s="67"/>
      <c r="AT2826" s="67"/>
      <c r="AU2826" s="67"/>
      <c r="AV2826" s="67"/>
      <c r="AW2826" s="67"/>
      <c r="AX2826" s="68"/>
      <c r="AY2826" s="68"/>
      <c r="AZ2826" s="69"/>
      <c r="BA2826" s="70"/>
      <c r="BB2826" s="71"/>
      <c r="BC2826" s="95"/>
      <c r="BD2826" s="41">
        <v>5</v>
      </c>
      <c r="BE2826" s="52">
        <v>51</v>
      </c>
      <c r="BF2826" s="103">
        <v>5122</v>
      </c>
      <c r="BG2826" s="275"/>
    </row>
    <row r="2827" spans="1:59" s="63" customFormat="1" ht="12.75" x14ac:dyDescent="0.2">
      <c r="A2827" s="196">
        <v>5</v>
      </c>
      <c r="B2827" s="197" t="s">
        <v>938</v>
      </c>
      <c r="C2827" s="208">
        <v>51</v>
      </c>
      <c r="D2827" s="209" t="s">
        <v>939</v>
      </c>
      <c r="E2827" s="212">
        <v>5122</v>
      </c>
      <c r="F2827" s="213" t="s">
        <v>963</v>
      </c>
      <c r="G2827" s="232"/>
      <c r="H2827" s="97"/>
      <c r="I2827" s="224"/>
      <c r="J2827" s="98"/>
      <c r="K2827" s="98"/>
      <c r="L2827" s="98"/>
      <c r="M2827" s="96"/>
      <c r="N2827" s="307"/>
      <c r="O2827" s="246"/>
      <c r="P2827" s="124"/>
      <c r="Q2827" s="99"/>
      <c r="R2827" s="99"/>
      <c r="S2827" s="99"/>
      <c r="T2827" s="99"/>
      <c r="U2827" s="99"/>
      <c r="V2827" s="99"/>
      <c r="W2827" s="99"/>
      <c r="X2827" s="99"/>
      <c r="Y2827" s="100"/>
      <c r="Z2827" s="100"/>
      <c r="AA2827" s="100"/>
      <c r="AB2827" s="99"/>
      <c r="AC2827" s="99"/>
      <c r="AD2827" s="99"/>
      <c r="AE2827" s="99"/>
      <c r="AF2827" s="99"/>
      <c r="AG2827" s="99"/>
      <c r="AH2827" s="99"/>
      <c r="AI2827" s="99"/>
      <c r="AJ2827" s="100"/>
      <c r="AK2827" s="100"/>
      <c r="AL2827" s="100"/>
      <c r="AM2827" s="99"/>
      <c r="AN2827" s="99"/>
      <c r="AO2827" s="99"/>
      <c r="AP2827" s="99"/>
      <c r="AQ2827" s="99"/>
      <c r="AR2827" s="99"/>
      <c r="AS2827" s="99"/>
      <c r="AT2827" s="99"/>
      <c r="AU2827" s="99"/>
      <c r="AV2827" s="99"/>
      <c r="AW2827" s="99"/>
      <c r="AX2827" s="100"/>
      <c r="AY2827" s="100"/>
      <c r="AZ2827" s="101"/>
      <c r="BA2827" s="102"/>
      <c r="BB2827" s="95"/>
      <c r="BC2827" s="95"/>
      <c r="BD2827" s="41">
        <v>5</v>
      </c>
      <c r="BE2827" s="52">
        <v>51</v>
      </c>
      <c r="BF2827" s="103">
        <v>5122</v>
      </c>
      <c r="BG2827" s="277"/>
    </row>
    <row r="2828" spans="1:59" x14ac:dyDescent="0.25">
      <c r="A2828" s="196">
        <v>5</v>
      </c>
      <c r="B2828" s="197" t="s">
        <v>938</v>
      </c>
      <c r="C2828" s="208">
        <v>51</v>
      </c>
      <c r="D2828" s="209" t="s">
        <v>939</v>
      </c>
      <c r="E2828" s="210">
        <v>5123</v>
      </c>
      <c r="F2828" s="211" t="s">
        <v>966</v>
      </c>
      <c r="G2828" s="235"/>
      <c r="H2828" s="145"/>
      <c r="I2828" s="221"/>
      <c r="J2828" s="57"/>
      <c r="K2828" s="57"/>
      <c r="L2828" s="57"/>
      <c r="M2828" s="144"/>
      <c r="N2828" s="324"/>
      <c r="O2828" s="325"/>
      <c r="P2828" s="146"/>
      <c r="Q2828" s="146"/>
      <c r="R2828" s="146"/>
      <c r="S2828" s="146"/>
      <c r="T2828" s="146"/>
      <c r="U2828" s="146"/>
      <c r="V2828" s="146"/>
      <c r="W2828" s="146"/>
      <c r="X2828" s="146"/>
      <c r="Y2828" s="59"/>
      <c r="Z2828" s="123"/>
      <c r="AA2828" s="123"/>
      <c r="AB2828" s="146"/>
      <c r="AC2828" s="146"/>
      <c r="AD2828" s="146"/>
      <c r="AE2828" s="146"/>
      <c r="AF2828" s="146"/>
      <c r="AG2828" s="146"/>
      <c r="AH2828" s="146"/>
      <c r="AI2828" s="146"/>
      <c r="AJ2828" s="59"/>
      <c r="AK2828" s="123"/>
      <c r="AL2828" s="123"/>
      <c r="AM2828" s="146"/>
      <c r="AN2828" s="146"/>
      <c r="AO2828" s="146"/>
      <c r="AP2828" s="146"/>
      <c r="AQ2828" s="146"/>
      <c r="AR2828" s="146"/>
      <c r="AS2828" s="146"/>
      <c r="AT2828" s="146"/>
      <c r="AU2828" s="146"/>
      <c r="AV2828" s="146"/>
      <c r="AW2828" s="58"/>
      <c r="AX2828" s="123"/>
      <c r="AY2828" s="59"/>
      <c r="AZ2828" s="147"/>
      <c r="BA2828" s="148"/>
      <c r="BB2828" s="143"/>
      <c r="BC2828" s="143"/>
      <c r="BD2828" s="41">
        <v>5</v>
      </c>
      <c r="BE2828" s="52">
        <v>51</v>
      </c>
      <c r="BF2828" s="62">
        <v>5123</v>
      </c>
      <c r="BG2828" s="284"/>
    </row>
    <row r="2829" spans="1:59" s="63" customFormat="1" ht="12.75" x14ac:dyDescent="0.2">
      <c r="A2829" s="196">
        <v>5</v>
      </c>
      <c r="B2829" s="197" t="s">
        <v>938</v>
      </c>
      <c r="C2829" s="208">
        <v>51</v>
      </c>
      <c r="D2829" s="209" t="s">
        <v>939</v>
      </c>
      <c r="E2829" s="210">
        <v>5123</v>
      </c>
      <c r="F2829" s="211" t="s">
        <v>966</v>
      </c>
      <c r="G2829" s="230"/>
      <c r="H2829" s="56"/>
      <c r="I2829" s="221"/>
      <c r="J2829" s="57"/>
      <c r="K2829" s="57"/>
      <c r="L2829" s="57"/>
      <c r="M2829" s="55"/>
      <c r="N2829" s="303"/>
      <c r="O2829" s="245"/>
      <c r="P2829" s="122"/>
      <c r="Q2829" s="58"/>
      <c r="R2829" s="58"/>
      <c r="S2829" s="58"/>
      <c r="T2829" s="58"/>
      <c r="U2829" s="58"/>
      <c r="V2829" s="58"/>
      <c r="W2829" s="58"/>
      <c r="X2829" s="58"/>
      <c r="Y2829" s="59"/>
      <c r="Z2829" s="59"/>
      <c r="AA2829" s="59"/>
      <c r="AB2829" s="58"/>
      <c r="AC2829" s="58"/>
      <c r="AD2829" s="58"/>
      <c r="AE2829" s="58"/>
      <c r="AF2829" s="58"/>
      <c r="AG2829" s="58"/>
      <c r="AH2829" s="58"/>
      <c r="AI2829" s="58"/>
      <c r="AJ2829" s="59"/>
      <c r="AK2829" s="59"/>
      <c r="AL2829" s="59"/>
      <c r="AM2829" s="58"/>
      <c r="AN2829" s="58"/>
      <c r="AO2829" s="58"/>
      <c r="AP2829" s="58"/>
      <c r="AQ2829" s="58"/>
      <c r="AR2829" s="58"/>
      <c r="AS2829" s="58"/>
      <c r="AT2829" s="58"/>
      <c r="AU2829" s="58"/>
      <c r="AV2829" s="58"/>
      <c r="AW2829" s="58"/>
      <c r="AX2829" s="59"/>
      <c r="AY2829" s="59"/>
      <c r="AZ2829" s="60"/>
      <c r="BA2829" s="61"/>
      <c r="BB2829" s="54"/>
      <c r="BC2829" s="54"/>
      <c r="BD2829" s="41">
        <v>5</v>
      </c>
      <c r="BE2829" s="52">
        <v>51</v>
      </c>
      <c r="BF2829" s="62">
        <v>5123</v>
      </c>
      <c r="BG2829" s="274"/>
    </row>
    <row r="2830" spans="1:59" s="63" customFormat="1" ht="12.75" x14ac:dyDescent="0.2">
      <c r="A2830" s="196">
        <v>5</v>
      </c>
      <c r="B2830" s="197" t="s">
        <v>938</v>
      </c>
      <c r="C2830" s="208">
        <v>51</v>
      </c>
      <c r="D2830" s="209" t="s">
        <v>939</v>
      </c>
      <c r="E2830" s="210">
        <v>5123</v>
      </c>
      <c r="F2830" s="211" t="s">
        <v>966</v>
      </c>
      <c r="G2830" s="231" t="s">
        <v>1198</v>
      </c>
      <c r="H2830" s="65"/>
      <c r="I2830" s="222"/>
      <c r="J2830" s="66"/>
      <c r="K2830" s="66"/>
      <c r="L2830" s="66"/>
      <c r="M2830" s="64"/>
      <c r="N2830" s="308"/>
      <c r="O2830" s="309"/>
      <c r="P2830" s="127"/>
      <c r="Q2830" s="67"/>
      <c r="R2830" s="67"/>
      <c r="S2830" s="67"/>
      <c r="T2830" s="67"/>
      <c r="U2830" s="67"/>
      <c r="V2830" s="67"/>
      <c r="W2830" s="67"/>
      <c r="X2830" s="67"/>
      <c r="Y2830" s="68"/>
      <c r="Z2830" s="68"/>
      <c r="AA2830" s="68"/>
      <c r="AB2830" s="67"/>
      <c r="AC2830" s="67"/>
      <c r="AD2830" s="67"/>
      <c r="AE2830" s="67"/>
      <c r="AF2830" s="67"/>
      <c r="AG2830" s="67"/>
      <c r="AH2830" s="67"/>
      <c r="AI2830" s="67"/>
      <c r="AJ2830" s="68"/>
      <c r="AK2830" s="68"/>
      <c r="AL2830" s="68"/>
      <c r="AM2830" s="67"/>
      <c r="AN2830" s="67"/>
      <c r="AO2830" s="67"/>
      <c r="AP2830" s="67"/>
      <c r="AQ2830" s="67"/>
      <c r="AR2830" s="67"/>
      <c r="AS2830" s="67"/>
      <c r="AT2830" s="67"/>
      <c r="AU2830" s="67"/>
      <c r="AV2830" s="67"/>
      <c r="AW2830" s="67"/>
      <c r="AX2830" s="68"/>
      <c r="AY2830" s="68"/>
      <c r="AZ2830" s="69"/>
      <c r="BA2830" s="70"/>
      <c r="BB2830" s="71"/>
      <c r="BC2830" s="54"/>
      <c r="BD2830" s="41">
        <v>5</v>
      </c>
      <c r="BE2830" s="52">
        <v>51</v>
      </c>
      <c r="BF2830" s="62">
        <v>5123</v>
      </c>
      <c r="BG2830" s="275"/>
    </row>
    <row r="2831" spans="1:59" s="63" customFormat="1" ht="12.75" x14ac:dyDescent="0.2">
      <c r="A2831" s="196">
        <v>5</v>
      </c>
      <c r="B2831" s="197" t="s">
        <v>938</v>
      </c>
      <c r="C2831" s="208">
        <v>51</v>
      </c>
      <c r="D2831" s="209" t="s">
        <v>939</v>
      </c>
      <c r="E2831" s="210">
        <v>5123</v>
      </c>
      <c r="F2831" s="211" t="s">
        <v>966</v>
      </c>
      <c r="G2831" s="231" t="s">
        <v>1198</v>
      </c>
      <c r="H2831" s="72" t="s">
        <v>47</v>
      </c>
      <c r="I2831" s="223"/>
      <c r="J2831" s="73"/>
      <c r="K2831" s="73"/>
      <c r="L2831" s="73"/>
      <c r="M2831" s="74"/>
      <c r="N2831" s="247"/>
      <c r="O2831" s="306"/>
      <c r="P2831" s="105"/>
      <c r="Q2831" s="75"/>
      <c r="R2831" s="75"/>
      <c r="S2831" s="75"/>
      <c r="T2831" s="75"/>
      <c r="U2831" s="75"/>
      <c r="V2831" s="75"/>
      <c r="W2831" s="75"/>
      <c r="X2831" s="75"/>
      <c r="Y2831" s="76">
        <f>IF(ISNUMBER(VLOOKUP(Y2833,P$7:W$7,MATCH(Y2833,P$7:W$7))),VLOOKUP(Y2833,P$7:W$7,MATCH(Y2833,P$7:W$7)),IF(N2835=0,"No Data",IF(Y2833&gt;0,"&lt;100",0)))</f>
        <v>2500</v>
      </c>
      <c r="Z2831" s="77">
        <f>IF(ISNUMBER(VLOOKUP(Z2835,P$7:W$7,MATCH(Z2835,P$7:W$7))),VLOOKUP(Z2835,P$7:W$7,MATCH(Z2835,P$7:W$7)),IF(N2835=0,"No Data",IF(Z2835&gt;0,"&lt;100",0)))</f>
        <v>2500</v>
      </c>
      <c r="AA2831" s="106">
        <f>IF(ISNUMBER(Z2831),Z2831,0)</f>
        <v>2500</v>
      </c>
      <c r="AB2831" s="75"/>
      <c r="AC2831" s="75"/>
      <c r="AD2831" s="75"/>
      <c r="AE2831" s="75"/>
      <c r="AF2831" s="75"/>
      <c r="AG2831" s="75"/>
      <c r="AH2831" s="75"/>
      <c r="AI2831" s="75"/>
      <c r="AJ2831" s="76">
        <f>IF(ISNUMBER(VLOOKUP(AJ2833,AB$7:AH$7,MATCH(AJ2833,AB$7:AH$7))),VLOOKUP(AJ2833,AB$7:AH$7,MATCH(AJ2833,AB$7:AH$7)),IF(N2835=0,"No Data",IF(AJ2833&gt;0,"&lt;50",0)))</f>
        <v>0</v>
      </c>
      <c r="AK2831" s="77">
        <f>IF(ISNUMBER(VLOOKUP(AK2835,AB$7:AH$7,MATCH(AK2835,AB$7:AH$7))),VLOOKUP(AK2835,AB$7:AH$7,MATCH(AK2835,AB$7:AH$7)),IF(N2835=0,"No Data",IF(AK2835&gt;0,"&lt;50",0)))</f>
        <v>0</v>
      </c>
      <c r="AL2831" s="106">
        <f>IF(ISNUMBER(AK2831),AK2831,0)</f>
        <v>0</v>
      </c>
      <c r="AM2831" s="75"/>
      <c r="AN2831" s="75"/>
      <c r="AO2831" s="75"/>
      <c r="AP2831" s="75"/>
      <c r="AQ2831" s="75"/>
      <c r="AR2831" s="75"/>
      <c r="AS2831" s="75"/>
      <c r="AT2831" s="75"/>
      <c r="AU2831" s="75"/>
      <c r="AV2831" s="75"/>
      <c r="AW2831" s="76">
        <f>IF(ISNUMBER(VLOOKUP(AW2833,AM$7:AU$7,MATCH(AW2833,AM$7:AU$7))),VLOOKUP(AW2833,AM$7:AU$7,MATCH(AW2833,AM$7:AU$7)),IF(N2835=0,"No Data",IF(AW2833&gt;0,"&lt;10",0)))</f>
        <v>500</v>
      </c>
      <c r="AX2831" s="77">
        <f>IF(ISNUMBER(VLOOKUP(AX2835,AM$7:AU$7,MATCH(AX2835,AM$7:AU$7))),VLOOKUP(AX2835,AM$7:AU$7,MATCH(AX2835,AM$7:AU$7)),IF(N2835=0,"No Data",IF(AX2835&gt;0,"&lt;10",0)))</f>
        <v>500</v>
      </c>
      <c r="AY2831" s="106">
        <f>IF(ISNUMBER(AX2831),AX2831,0)</f>
        <v>500</v>
      </c>
      <c r="AZ2831" s="79"/>
      <c r="BA2831" s="80"/>
      <c r="BB2831" s="71"/>
      <c r="BC2831" s="54"/>
      <c r="BD2831" s="41">
        <v>5</v>
      </c>
      <c r="BE2831" s="52">
        <v>51</v>
      </c>
      <c r="BF2831" s="62">
        <v>5123</v>
      </c>
      <c r="BG2831" s="276" t="s">
        <v>47</v>
      </c>
    </row>
    <row r="2832" spans="1:59" s="63" customFormat="1" ht="12.75" x14ac:dyDescent="0.2">
      <c r="A2832" s="196">
        <v>5</v>
      </c>
      <c r="B2832" s="197" t="s">
        <v>938</v>
      </c>
      <c r="C2832" s="208">
        <v>51</v>
      </c>
      <c r="D2832" s="209" t="s">
        <v>939</v>
      </c>
      <c r="E2832" s="210">
        <v>5123</v>
      </c>
      <c r="F2832" s="211" t="s">
        <v>966</v>
      </c>
      <c r="G2832" s="231" t="s">
        <v>1198</v>
      </c>
      <c r="H2832" s="81" t="s">
        <v>48</v>
      </c>
      <c r="I2832" s="223"/>
      <c r="J2832" s="73"/>
      <c r="K2832" s="73"/>
      <c r="L2832" s="73"/>
      <c r="M2832" s="74"/>
      <c r="N2832" s="247"/>
      <c r="O2832" s="306"/>
      <c r="P2832" s="105"/>
      <c r="Q2832" s="75"/>
      <c r="R2832" s="75"/>
      <c r="S2832" s="75"/>
      <c r="T2832" s="75"/>
      <c r="U2832" s="75"/>
      <c r="V2832" s="75"/>
      <c r="W2832" s="75"/>
      <c r="X2832" s="75"/>
      <c r="Y2832" s="82">
        <f>MIN(X2836:X2845)</f>
        <v>0</v>
      </c>
      <c r="Z2832" s="83"/>
      <c r="AA2832" s="83"/>
      <c r="AB2832" s="75"/>
      <c r="AC2832" s="75"/>
      <c r="AD2832" s="75"/>
      <c r="AE2832" s="75"/>
      <c r="AF2832" s="75"/>
      <c r="AG2832" s="75"/>
      <c r="AH2832" s="75"/>
      <c r="AI2832" s="75"/>
      <c r="AJ2832" s="82">
        <f>MIN(AI2836:AI2845)</f>
        <v>0</v>
      </c>
      <c r="AK2832" s="83"/>
      <c r="AL2832" s="83"/>
      <c r="AM2832" s="75"/>
      <c r="AN2832" s="75"/>
      <c r="AO2832" s="75"/>
      <c r="AP2832" s="75"/>
      <c r="AQ2832" s="75"/>
      <c r="AR2832" s="75"/>
      <c r="AS2832" s="75"/>
      <c r="AT2832" s="75"/>
      <c r="AU2832" s="75"/>
      <c r="AV2832" s="75"/>
      <c r="AW2832" s="82">
        <f>MIN(AV2836:AV2845)</f>
        <v>50</v>
      </c>
      <c r="AX2832" s="83"/>
      <c r="AY2832" s="83"/>
      <c r="AZ2832" s="79"/>
      <c r="BA2832" s="80"/>
      <c r="BB2832" s="71"/>
      <c r="BC2832" s="54"/>
      <c r="BD2832" s="41">
        <v>5</v>
      </c>
      <c r="BE2832" s="52">
        <v>51</v>
      </c>
      <c r="BF2832" s="62">
        <v>5123</v>
      </c>
      <c r="BG2832" s="278" t="s">
        <v>48</v>
      </c>
    </row>
    <row r="2833" spans="1:59" s="63" customFormat="1" ht="12.75" x14ac:dyDescent="0.2">
      <c r="A2833" s="196">
        <v>5</v>
      </c>
      <c r="B2833" s="197" t="s">
        <v>938</v>
      </c>
      <c r="C2833" s="208">
        <v>51</v>
      </c>
      <c r="D2833" s="209" t="s">
        <v>939</v>
      </c>
      <c r="E2833" s="210">
        <v>5123</v>
      </c>
      <c r="F2833" s="211" t="s">
        <v>966</v>
      </c>
      <c r="G2833" s="231" t="s">
        <v>1198</v>
      </c>
      <c r="H2833" s="81" t="s">
        <v>49</v>
      </c>
      <c r="I2833" s="223"/>
      <c r="J2833" s="73"/>
      <c r="K2833" s="73"/>
      <c r="L2833" s="73"/>
      <c r="M2833" s="74"/>
      <c r="N2833" s="247"/>
      <c r="O2833" s="306"/>
      <c r="P2833" s="105"/>
      <c r="Q2833" s="75"/>
      <c r="R2833" s="75"/>
      <c r="S2833" s="75"/>
      <c r="T2833" s="75"/>
      <c r="U2833" s="75"/>
      <c r="V2833" s="75"/>
      <c r="W2833" s="75"/>
      <c r="X2833" s="75"/>
      <c r="Y2833" s="84">
        <f>IF(ISNUMBER(AVERAGE(X2836:X2845)),AVERAGE(X2836:X2845),0)</f>
        <v>2811.1111111111113</v>
      </c>
      <c r="Z2833" s="83"/>
      <c r="AA2833" s="83"/>
      <c r="AB2833" s="75"/>
      <c r="AC2833" s="75"/>
      <c r="AD2833" s="75"/>
      <c r="AE2833" s="75"/>
      <c r="AF2833" s="75"/>
      <c r="AG2833" s="75"/>
      <c r="AH2833" s="75"/>
      <c r="AI2833" s="75"/>
      <c r="AJ2833" s="84">
        <f>IF(ISNUMBER(AVERAGE(AI2836:AI2845)),AVERAGE(AI2836:AI2845),0)</f>
        <v>0</v>
      </c>
      <c r="AK2833" s="83"/>
      <c r="AL2833" s="83"/>
      <c r="AM2833" s="75"/>
      <c r="AN2833" s="75"/>
      <c r="AO2833" s="75"/>
      <c r="AP2833" s="75"/>
      <c r="AQ2833" s="75"/>
      <c r="AR2833" s="75"/>
      <c r="AS2833" s="75"/>
      <c r="AT2833" s="75"/>
      <c r="AU2833" s="75"/>
      <c r="AV2833" s="75"/>
      <c r="AW2833" s="84">
        <f>IF(ISNUMBER(AVERAGE(AV2836:AV2845)),AVERAGE(AV2836:AV2845),0)</f>
        <v>744.44444444444446</v>
      </c>
      <c r="AX2833" s="83"/>
      <c r="AY2833" s="83"/>
      <c r="AZ2833" s="79"/>
      <c r="BA2833" s="80"/>
      <c r="BB2833" s="71"/>
      <c r="BC2833" s="54"/>
      <c r="BD2833" s="41">
        <v>5</v>
      </c>
      <c r="BE2833" s="52">
        <v>51</v>
      </c>
      <c r="BF2833" s="62">
        <v>5123</v>
      </c>
      <c r="BG2833" s="278" t="s">
        <v>49</v>
      </c>
    </row>
    <row r="2834" spans="1:59" s="63" customFormat="1" ht="12.75" x14ac:dyDescent="0.2">
      <c r="A2834" s="196">
        <v>5</v>
      </c>
      <c r="B2834" s="197" t="s">
        <v>938</v>
      </c>
      <c r="C2834" s="208">
        <v>51</v>
      </c>
      <c r="D2834" s="209" t="s">
        <v>939</v>
      </c>
      <c r="E2834" s="210">
        <v>5123</v>
      </c>
      <c r="F2834" s="211" t="s">
        <v>966</v>
      </c>
      <c r="G2834" s="231" t="s">
        <v>1198</v>
      </c>
      <c r="H2834" s="81" t="s">
        <v>50</v>
      </c>
      <c r="I2834" s="223"/>
      <c r="J2834" s="73"/>
      <c r="K2834" s="73"/>
      <c r="L2834" s="73"/>
      <c r="M2834" s="74"/>
      <c r="N2834" s="247"/>
      <c r="O2834" s="306"/>
      <c r="P2834" s="105"/>
      <c r="Q2834" s="75"/>
      <c r="R2834" s="75"/>
      <c r="S2834" s="75"/>
      <c r="T2834" s="75"/>
      <c r="U2834" s="75"/>
      <c r="V2834" s="75"/>
      <c r="W2834" s="75"/>
      <c r="X2834" s="75"/>
      <c r="Y2834" s="84">
        <f>MAX(X2836:X2845)</f>
        <v>25000</v>
      </c>
      <c r="Z2834" s="83"/>
      <c r="AA2834" s="83"/>
      <c r="AB2834" s="75"/>
      <c r="AC2834" s="75"/>
      <c r="AD2834" s="75"/>
      <c r="AE2834" s="75"/>
      <c r="AF2834" s="75"/>
      <c r="AG2834" s="75"/>
      <c r="AH2834" s="75"/>
      <c r="AI2834" s="75"/>
      <c r="AJ2834" s="84">
        <f>MAX(AI2836:AI2845)</f>
        <v>0</v>
      </c>
      <c r="AK2834" s="83"/>
      <c r="AL2834" s="83"/>
      <c r="AM2834" s="75"/>
      <c r="AN2834" s="75"/>
      <c r="AO2834" s="75"/>
      <c r="AP2834" s="75"/>
      <c r="AQ2834" s="75"/>
      <c r="AR2834" s="75"/>
      <c r="AS2834" s="75"/>
      <c r="AT2834" s="75"/>
      <c r="AU2834" s="75"/>
      <c r="AV2834" s="75"/>
      <c r="AW2834" s="84">
        <f>MAX(AV2836:AV2845)</f>
        <v>2500</v>
      </c>
      <c r="AX2834" s="83"/>
      <c r="AY2834" s="83"/>
      <c r="AZ2834" s="79"/>
      <c r="BA2834" s="80"/>
      <c r="BB2834" s="71"/>
      <c r="BC2834" s="54"/>
      <c r="BD2834" s="41">
        <v>5</v>
      </c>
      <c r="BE2834" s="52">
        <v>51</v>
      </c>
      <c r="BF2834" s="62">
        <v>5123</v>
      </c>
      <c r="BG2834" s="278" t="s">
        <v>50</v>
      </c>
    </row>
    <row r="2835" spans="1:59" s="63" customFormat="1" ht="12.75" x14ac:dyDescent="0.2">
      <c r="A2835" s="196">
        <v>5</v>
      </c>
      <c r="B2835" s="197" t="s">
        <v>938</v>
      </c>
      <c r="C2835" s="208">
        <v>51</v>
      </c>
      <c r="D2835" s="209" t="s">
        <v>939</v>
      </c>
      <c r="E2835" s="210">
        <v>5123</v>
      </c>
      <c r="F2835" s="211" t="s">
        <v>966</v>
      </c>
      <c r="G2835" s="231" t="s">
        <v>1198</v>
      </c>
      <c r="H2835" s="85" t="s">
        <v>51</v>
      </c>
      <c r="I2835" s="223"/>
      <c r="J2835" s="73"/>
      <c r="K2835" s="73"/>
      <c r="L2835" s="73"/>
      <c r="M2835" s="74"/>
      <c r="N2835" s="248">
        <f>SUM(N2836:N2845)</f>
        <v>9</v>
      </c>
      <c r="O2835" s="293">
        <f>SUM(O2836:O2845)</f>
        <v>1.0000000000000002</v>
      </c>
      <c r="P2835" s="292"/>
      <c r="Q2835" s="87"/>
      <c r="R2835" s="87"/>
      <c r="S2835" s="87"/>
      <c r="T2835" s="87"/>
      <c r="U2835" s="87"/>
      <c r="V2835" s="87"/>
      <c r="W2835" s="87"/>
      <c r="X2835" s="87"/>
      <c r="Y2835" s="88"/>
      <c r="Z2835" s="119">
        <f>SUM(Z2836:Z2845)</f>
        <v>2811.1111111111118</v>
      </c>
      <c r="AA2835" s="120"/>
      <c r="AB2835" s="111"/>
      <c r="AC2835" s="111"/>
      <c r="AD2835" s="111"/>
      <c r="AE2835" s="111"/>
      <c r="AF2835" s="111"/>
      <c r="AG2835" s="111"/>
      <c r="AH2835" s="111"/>
      <c r="AI2835" s="111"/>
      <c r="AJ2835" s="120"/>
      <c r="AK2835" s="119">
        <f>SUM(AK2836:AK2845)</f>
        <v>0</v>
      </c>
      <c r="AL2835" s="120"/>
      <c r="AM2835" s="111"/>
      <c r="AN2835" s="111"/>
      <c r="AO2835" s="111"/>
      <c r="AP2835" s="111"/>
      <c r="AQ2835" s="111"/>
      <c r="AR2835" s="111"/>
      <c r="AS2835" s="111"/>
      <c r="AT2835" s="111"/>
      <c r="AU2835" s="111"/>
      <c r="AV2835" s="111"/>
      <c r="AW2835" s="120"/>
      <c r="AX2835" s="119">
        <f>SUM(AX2836:AX2845)</f>
        <v>744.44444444444434</v>
      </c>
      <c r="AY2835" s="88"/>
      <c r="AZ2835" s="79"/>
      <c r="BA2835" s="80"/>
      <c r="BB2835" s="71"/>
      <c r="BC2835" s="54"/>
      <c r="BD2835" s="41">
        <v>5</v>
      </c>
      <c r="BE2835" s="52">
        <v>51</v>
      </c>
      <c r="BF2835" s="62">
        <v>5123</v>
      </c>
      <c r="BG2835" s="279" t="s">
        <v>51</v>
      </c>
    </row>
    <row r="2836" spans="1:59" s="63" customFormat="1" ht="12.75" x14ac:dyDescent="0.2">
      <c r="A2836" s="196">
        <v>5</v>
      </c>
      <c r="B2836" s="197" t="s">
        <v>938</v>
      </c>
      <c r="C2836" s="208">
        <v>51</v>
      </c>
      <c r="D2836" s="209" t="s">
        <v>939</v>
      </c>
      <c r="E2836" s="210">
        <v>5123</v>
      </c>
      <c r="F2836" s="211" t="s">
        <v>966</v>
      </c>
      <c r="G2836" s="231" t="s">
        <v>1198</v>
      </c>
      <c r="H2836" s="89" t="s">
        <v>52</v>
      </c>
      <c r="I2836" s="90" t="s">
        <v>342</v>
      </c>
      <c r="J2836" s="90"/>
      <c r="K2836" s="90" t="s">
        <v>64</v>
      </c>
      <c r="L2836" s="90" t="s">
        <v>202</v>
      </c>
      <c r="M2836" s="91"/>
      <c r="N2836" s="312">
        <v>1</v>
      </c>
      <c r="O2836" s="313">
        <f>N2836/N$2835</f>
        <v>0.1111111111111111</v>
      </c>
      <c r="P2836" s="104">
        <v>1</v>
      </c>
      <c r="Q2836" s="92"/>
      <c r="R2836" s="92"/>
      <c r="S2836" s="92"/>
      <c r="T2836" s="92"/>
      <c r="U2836" s="92"/>
      <c r="V2836" s="92"/>
      <c r="W2836" s="92"/>
      <c r="X2836" s="109">
        <f>P2836*P$7+Q2836*Q$7+R2836*R$7+S2836*S$7+T2836*T$7+U2836*U$7+V2836*V$7+W2836*W$7</f>
        <v>100</v>
      </c>
      <c r="Y2836" s="83"/>
      <c r="Z2836" s="110">
        <f>X2836*$O2836</f>
        <v>11.111111111111111</v>
      </c>
      <c r="AA2836" s="111"/>
      <c r="AB2836" s="92"/>
      <c r="AC2836" s="92"/>
      <c r="AD2836" s="92"/>
      <c r="AE2836" s="92"/>
      <c r="AF2836" s="92"/>
      <c r="AG2836" s="92"/>
      <c r="AH2836" s="92"/>
      <c r="AI2836" s="109">
        <f>AB2836*AB$7+AC2836*AC$7+AD2836*AD$7+AE2836*AE$7+AF2836*AF$7+AG2836*AG$7+AH2836*AH$7</f>
        <v>0</v>
      </c>
      <c r="AJ2836" s="83"/>
      <c r="AK2836" s="110">
        <f>AI2836*$O2836</f>
        <v>0</v>
      </c>
      <c r="AL2836" s="111"/>
      <c r="AM2836" s="92"/>
      <c r="AN2836" s="92"/>
      <c r="AO2836" s="92"/>
      <c r="AP2836" s="92"/>
      <c r="AQ2836" s="92"/>
      <c r="AR2836" s="92"/>
      <c r="AS2836" s="92">
        <v>1</v>
      </c>
      <c r="AT2836" s="92"/>
      <c r="AU2836" s="92"/>
      <c r="AV2836" s="109">
        <f>AM2836*AM$7+AN2836*AN$7+AO2836*AO$7+AP2836*AP$7+AQ2836*AQ$7+AR2836*AR$7+AS2836*AS$7+AT2836*AT$7+AU2836*AU$7</f>
        <v>1000</v>
      </c>
      <c r="AW2836" s="75"/>
      <c r="AX2836" s="110">
        <f>AV2836*$O2836</f>
        <v>111.1111111111111</v>
      </c>
      <c r="AY2836" s="111"/>
      <c r="AZ2836" s="93"/>
      <c r="BA2836" s="94" t="s">
        <v>105</v>
      </c>
      <c r="BB2836" s="71"/>
      <c r="BC2836" s="54"/>
      <c r="BD2836" s="41">
        <v>5</v>
      </c>
      <c r="BE2836" s="52">
        <v>51</v>
      </c>
      <c r="BF2836" s="62">
        <v>5123</v>
      </c>
      <c r="BG2836" s="280" t="s">
        <v>52</v>
      </c>
    </row>
    <row r="2837" spans="1:59" s="63" customFormat="1" ht="12.75" x14ac:dyDescent="0.2">
      <c r="A2837" s="196">
        <v>5</v>
      </c>
      <c r="B2837" s="197" t="s">
        <v>938</v>
      </c>
      <c r="C2837" s="208">
        <v>51</v>
      </c>
      <c r="D2837" s="209" t="s">
        <v>939</v>
      </c>
      <c r="E2837" s="210">
        <v>5123</v>
      </c>
      <c r="F2837" s="211" t="s">
        <v>966</v>
      </c>
      <c r="G2837" s="231" t="s">
        <v>1198</v>
      </c>
      <c r="H2837" s="89"/>
      <c r="I2837" s="90" t="s">
        <v>371</v>
      </c>
      <c r="J2837" s="90"/>
      <c r="K2837" s="90" t="s">
        <v>64</v>
      </c>
      <c r="L2837" s="90" t="s">
        <v>386</v>
      </c>
      <c r="M2837" s="91"/>
      <c r="N2837" s="312">
        <v>1</v>
      </c>
      <c r="O2837" s="313">
        <f t="shared" ref="O2837:O2845" si="443">N2837/N$2835</f>
        <v>0.1111111111111111</v>
      </c>
      <c r="P2837" s="104"/>
      <c r="Q2837" s="92"/>
      <c r="R2837" s="92"/>
      <c r="S2837" s="92"/>
      <c r="T2837" s="92"/>
      <c r="U2837" s="92"/>
      <c r="V2837" s="92"/>
      <c r="W2837" s="92"/>
      <c r="X2837" s="109">
        <f>P2837*P$7+Q2837*Q$7+R2837*R$7+S2837*S$7+T2837*T$7+U2837*U$7+V2837*V$7+W2837*W$7</f>
        <v>0</v>
      </c>
      <c r="Y2837" s="83"/>
      <c r="Z2837" s="110">
        <f>X2837*$O2837</f>
        <v>0</v>
      </c>
      <c r="AA2837" s="111"/>
      <c r="AB2837" s="92"/>
      <c r="AC2837" s="92"/>
      <c r="AD2837" s="92"/>
      <c r="AE2837" s="92"/>
      <c r="AF2837" s="92"/>
      <c r="AG2837" s="92"/>
      <c r="AH2837" s="92"/>
      <c r="AI2837" s="109">
        <f>AB2837*AB$7+AC2837*AC$7+AD2837*AD$7+AE2837*AE$7+AF2837*AF$7+AG2837*AG$7+AH2837*AH$7</f>
        <v>0</v>
      </c>
      <c r="AJ2837" s="83"/>
      <c r="AK2837" s="110">
        <f>AI2837*$O2837</f>
        <v>0</v>
      </c>
      <c r="AL2837" s="111"/>
      <c r="AM2837" s="92"/>
      <c r="AN2837" s="92"/>
      <c r="AO2837" s="92"/>
      <c r="AP2837" s="92"/>
      <c r="AQ2837" s="92"/>
      <c r="AR2837" s="92">
        <v>1</v>
      </c>
      <c r="AS2837" s="92"/>
      <c r="AT2837" s="92"/>
      <c r="AU2837" s="92"/>
      <c r="AV2837" s="109">
        <f>AM2837*AM$7+AN2837*AN$7+AO2837*AO$7+AP2837*AP$7+AQ2837*AQ$7+AR2837*AR$7+AS2837*AS$7+AT2837*AT$7+AU2837*AU$7</f>
        <v>500</v>
      </c>
      <c r="AW2837" s="75"/>
      <c r="AX2837" s="110">
        <f>AV2837*$O2837</f>
        <v>55.55555555555555</v>
      </c>
      <c r="AY2837" s="111"/>
      <c r="AZ2837" s="93"/>
      <c r="BA2837" s="94" t="s">
        <v>105</v>
      </c>
      <c r="BB2837" s="71"/>
      <c r="BC2837" s="54"/>
      <c r="BD2837" s="41">
        <v>5</v>
      </c>
      <c r="BE2837" s="52">
        <v>51</v>
      </c>
      <c r="BF2837" s="62">
        <v>5123</v>
      </c>
      <c r="BG2837" s="280" t="s">
        <v>52</v>
      </c>
    </row>
    <row r="2838" spans="1:59" s="63" customFormat="1" ht="12.75" x14ac:dyDescent="0.2">
      <c r="A2838" s="196">
        <v>5</v>
      </c>
      <c r="B2838" s="197" t="s">
        <v>938</v>
      </c>
      <c r="C2838" s="208">
        <v>51</v>
      </c>
      <c r="D2838" s="209" t="s">
        <v>939</v>
      </c>
      <c r="E2838" s="210">
        <v>5123</v>
      </c>
      <c r="F2838" s="211" t="s">
        <v>966</v>
      </c>
      <c r="G2838" s="231" t="s">
        <v>1198</v>
      </c>
      <c r="H2838" s="89"/>
      <c r="I2838" s="90" t="s">
        <v>1161</v>
      </c>
      <c r="J2838" s="90"/>
      <c r="K2838" s="90"/>
      <c r="L2838" s="90"/>
      <c r="M2838" s="91"/>
      <c r="N2838" s="247"/>
      <c r="O2838" s="313">
        <f t="shared" si="443"/>
        <v>0</v>
      </c>
      <c r="P2838" s="104"/>
      <c r="Q2838" s="92"/>
      <c r="R2838" s="92"/>
      <c r="S2838" s="92"/>
      <c r="T2838" s="92"/>
      <c r="U2838" s="92"/>
      <c r="V2838" s="92"/>
      <c r="W2838" s="92"/>
      <c r="X2838" s="75"/>
      <c r="Y2838" s="83"/>
      <c r="Z2838" s="83"/>
      <c r="AA2838" s="83"/>
      <c r="AB2838" s="92"/>
      <c r="AC2838" s="92"/>
      <c r="AD2838" s="92"/>
      <c r="AE2838" s="92"/>
      <c r="AF2838" s="92"/>
      <c r="AG2838" s="92"/>
      <c r="AH2838" s="92"/>
      <c r="AI2838" s="75"/>
      <c r="AJ2838" s="83"/>
      <c r="AK2838" s="83"/>
      <c r="AL2838" s="83"/>
      <c r="AM2838" s="92"/>
      <c r="AN2838" s="92"/>
      <c r="AO2838" s="92"/>
      <c r="AP2838" s="92"/>
      <c r="AQ2838" s="92"/>
      <c r="AR2838" s="92"/>
      <c r="AS2838" s="92"/>
      <c r="AT2838" s="92"/>
      <c r="AU2838" s="92"/>
      <c r="AV2838" s="75"/>
      <c r="AW2838" s="75"/>
      <c r="AX2838" s="83"/>
      <c r="AY2838" s="83"/>
      <c r="AZ2838" s="93"/>
      <c r="BA2838" s="94" t="s">
        <v>105</v>
      </c>
      <c r="BB2838" s="71"/>
      <c r="BC2838" s="54"/>
      <c r="BD2838" s="41">
        <v>5</v>
      </c>
      <c r="BE2838" s="52">
        <v>51</v>
      </c>
      <c r="BF2838" s="62">
        <v>5123</v>
      </c>
      <c r="BG2838" s="280" t="s">
        <v>52</v>
      </c>
    </row>
    <row r="2839" spans="1:59" s="63" customFormat="1" ht="12.75" x14ac:dyDescent="0.2">
      <c r="A2839" s="196">
        <v>5</v>
      </c>
      <c r="B2839" s="197" t="s">
        <v>938</v>
      </c>
      <c r="C2839" s="208">
        <v>51</v>
      </c>
      <c r="D2839" s="209" t="s">
        <v>939</v>
      </c>
      <c r="E2839" s="210">
        <v>5123</v>
      </c>
      <c r="F2839" s="211" t="s">
        <v>966</v>
      </c>
      <c r="G2839" s="231" t="s">
        <v>1198</v>
      </c>
      <c r="H2839" s="89"/>
      <c r="I2839" s="90" t="s">
        <v>967</v>
      </c>
      <c r="J2839" s="90"/>
      <c r="K2839" s="90" t="s">
        <v>129</v>
      </c>
      <c r="L2839" s="90"/>
      <c r="M2839" s="91"/>
      <c r="N2839" s="312">
        <v>1</v>
      </c>
      <c r="O2839" s="313">
        <f t="shared" si="443"/>
        <v>0.1111111111111111</v>
      </c>
      <c r="P2839" s="104"/>
      <c r="Q2839" s="92"/>
      <c r="R2839" s="92"/>
      <c r="S2839" s="92"/>
      <c r="T2839" s="92"/>
      <c r="U2839" s="92"/>
      <c r="V2839" s="92"/>
      <c r="W2839" s="92">
        <v>1</v>
      </c>
      <c r="X2839" s="109">
        <f t="shared" ref="X2839:X2845" si="444">P2839*P$7+Q2839*Q$7+R2839*R$7+S2839*S$7+T2839*T$7+U2839*U$7+V2839*V$7+W2839*W$7</f>
        <v>25000</v>
      </c>
      <c r="Y2839" s="83"/>
      <c r="Z2839" s="110">
        <f t="shared" ref="Z2839:Z2845" si="445">X2839*$O2839</f>
        <v>2777.7777777777778</v>
      </c>
      <c r="AA2839" s="111"/>
      <c r="AB2839" s="92"/>
      <c r="AC2839" s="92"/>
      <c r="AD2839" s="92"/>
      <c r="AE2839" s="92"/>
      <c r="AF2839" s="92"/>
      <c r="AG2839" s="92"/>
      <c r="AH2839" s="92"/>
      <c r="AI2839" s="109">
        <f t="shared" ref="AI2839:AI2845" si="446">AB2839*AB$7+AC2839*AC$7+AD2839*AD$7+AE2839*AE$7+AF2839*AF$7+AG2839*AG$7+AH2839*AH$7</f>
        <v>0</v>
      </c>
      <c r="AJ2839" s="83"/>
      <c r="AK2839" s="110">
        <f t="shared" ref="AK2839:AK2845" si="447">AI2839*$O2839</f>
        <v>0</v>
      </c>
      <c r="AL2839" s="111"/>
      <c r="AM2839" s="92"/>
      <c r="AN2839" s="92"/>
      <c r="AO2839" s="92"/>
      <c r="AP2839" s="92">
        <v>1</v>
      </c>
      <c r="AQ2839" s="92"/>
      <c r="AR2839" s="92"/>
      <c r="AS2839" s="92"/>
      <c r="AT2839" s="92"/>
      <c r="AU2839" s="92"/>
      <c r="AV2839" s="109">
        <f t="shared" ref="AV2839:AV2845" si="448">AM2839*AM$7+AN2839*AN$7+AO2839*AO$7+AP2839*AP$7+AQ2839*AQ$7+AR2839*AR$7+AS2839*AS$7+AT2839*AT$7+AU2839*AU$7</f>
        <v>100</v>
      </c>
      <c r="AW2839" s="75"/>
      <c r="AX2839" s="110">
        <f t="shared" ref="AX2839:AX2845" si="449">AV2839*$O2839</f>
        <v>11.111111111111111</v>
      </c>
      <c r="AY2839" s="111"/>
      <c r="AZ2839" s="93"/>
      <c r="BA2839" s="94" t="s">
        <v>131</v>
      </c>
      <c r="BB2839" s="71"/>
      <c r="BC2839" s="54"/>
      <c r="BD2839" s="41">
        <v>5</v>
      </c>
      <c r="BE2839" s="52">
        <v>51</v>
      </c>
      <c r="BF2839" s="62">
        <v>5123</v>
      </c>
      <c r="BG2839" s="280" t="s">
        <v>52</v>
      </c>
    </row>
    <row r="2840" spans="1:59" s="63" customFormat="1" ht="12.75" x14ac:dyDescent="0.2">
      <c r="A2840" s="196">
        <v>5</v>
      </c>
      <c r="B2840" s="197" t="s">
        <v>938</v>
      </c>
      <c r="C2840" s="208">
        <v>51</v>
      </c>
      <c r="D2840" s="209" t="s">
        <v>939</v>
      </c>
      <c r="E2840" s="210">
        <v>5123</v>
      </c>
      <c r="F2840" s="211" t="s">
        <v>966</v>
      </c>
      <c r="G2840" s="231" t="s">
        <v>1198</v>
      </c>
      <c r="H2840" s="89"/>
      <c r="I2840" s="90" t="s">
        <v>968</v>
      </c>
      <c r="J2840" s="90"/>
      <c r="K2840" s="90" t="s">
        <v>64</v>
      </c>
      <c r="L2840" s="90" t="s">
        <v>633</v>
      </c>
      <c r="M2840" s="91"/>
      <c r="N2840" s="312">
        <v>1</v>
      </c>
      <c r="O2840" s="313">
        <f t="shared" si="443"/>
        <v>0.1111111111111111</v>
      </c>
      <c r="P2840" s="104"/>
      <c r="Q2840" s="92"/>
      <c r="R2840" s="92"/>
      <c r="S2840" s="92"/>
      <c r="T2840" s="92"/>
      <c r="U2840" s="92"/>
      <c r="V2840" s="92"/>
      <c r="W2840" s="92"/>
      <c r="X2840" s="109">
        <f t="shared" si="444"/>
        <v>0</v>
      </c>
      <c r="Y2840" s="83"/>
      <c r="Z2840" s="110">
        <f t="shared" si="445"/>
        <v>0</v>
      </c>
      <c r="AA2840" s="111"/>
      <c r="AB2840" s="92"/>
      <c r="AC2840" s="92"/>
      <c r="AD2840" s="92"/>
      <c r="AE2840" s="92"/>
      <c r="AF2840" s="92"/>
      <c r="AG2840" s="92"/>
      <c r="AH2840" s="92"/>
      <c r="AI2840" s="109">
        <f t="shared" si="446"/>
        <v>0</v>
      </c>
      <c r="AJ2840" s="83"/>
      <c r="AK2840" s="110">
        <f t="shared" si="447"/>
        <v>0</v>
      </c>
      <c r="AL2840" s="111"/>
      <c r="AM2840" s="92"/>
      <c r="AN2840" s="92"/>
      <c r="AO2840" s="92">
        <v>1</v>
      </c>
      <c r="AP2840" s="92"/>
      <c r="AQ2840" s="92"/>
      <c r="AR2840" s="92"/>
      <c r="AS2840" s="92"/>
      <c r="AT2840" s="92"/>
      <c r="AU2840" s="92"/>
      <c r="AV2840" s="109">
        <f t="shared" si="448"/>
        <v>50</v>
      </c>
      <c r="AW2840" s="75"/>
      <c r="AX2840" s="110">
        <f t="shared" si="449"/>
        <v>5.5555555555555554</v>
      </c>
      <c r="AY2840" s="111"/>
      <c r="AZ2840" s="93"/>
      <c r="BA2840" s="94" t="s">
        <v>131</v>
      </c>
      <c r="BB2840" s="71"/>
      <c r="BC2840" s="54"/>
      <c r="BD2840" s="41">
        <v>5</v>
      </c>
      <c r="BE2840" s="52">
        <v>51</v>
      </c>
      <c r="BF2840" s="62">
        <v>5123</v>
      </c>
      <c r="BG2840" s="280" t="s">
        <v>52</v>
      </c>
    </row>
    <row r="2841" spans="1:59" s="63" customFormat="1" ht="12.75" x14ac:dyDescent="0.2">
      <c r="A2841" s="196">
        <v>5</v>
      </c>
      <c r="B2841" s="197" t="s">
        <v>938</v>
      </c>
      <c r="C2841" s="208">
        <v>51</v>
      </c>
      <c r="D2841" s="209" t="s">
        <v>939</v>
      </c>
      <c r="E2841" s="210">
        <v>5123</v>
      </c>
      <c r="F2841" s="211" t="s">
        <v>966</v>
      </c>
      <c r="G2841" s="231" t="s">
        <v>1198</v>
      </c>
      <c r="H2841" s="89"/>
      <c r="I2841" s="90" t="s">
        <v>969</v>
      </c>
      <c r="J2841" s="90"/>
      <c r="K2841" s="90" t="s">
        <v>64</v>
      </c>
      <c r="L2841" s="90" t="s">
        <v>696</v>
      </c>
      <c r="M2841" s="91" t="s">
        <v>1098</v>
      </c>
      <c r="N2841" s="312">
        <v>1</v>
      </c>
      <c r="O2841" s="313">
        <f t="shared" si="443"/>
        <v>0.1111111111111111</v>
      </c>
      <c r="P2841" s="104"/>
      <c r="Q2841" s="92"/>
      <c r="R2841" s="92"/>
      <c r="S2841" s="92"/>
      <c r="T2841" s="92"/>
      <c r="U2841" s="92"/>
      <c r="V2841" s="92"/>
      <c r="W2841" s="92"/>
      <c r="X2841" s="109">
        <f t="shared" si="444"/>
        <v>0</v>
      </c>
      <c r="Y2841" s="83"/>
      <c r="Z2841" s="110">
        <f t="shared" si="445"/>
        <v>0</v>
      </c>
      <c r="AA2841" s="111"/>
      <c r="AB2841" s="92"/>
      <c r="AC2841" s="92"/>
      <c r="AD2841" s="92"/>
      <c r="AE2841" s="92"/>
      <c r="AF2841" s="92"/>
      <c r="AG2841" s="92"/>
      <c r="AH2841" s="92"/>
      <c r="AI2841" s="109">
        <f t="shared" si="446"/>
        <v>0</v>
      </c>
      <c r="AJ2841" s="83"/>
      <c r="AK2841" s="110">
        <f t="shared" si="447"/>
        <v>0</v>
      </c>
      <c r="AL2841" s="111"/>
      <c r="AM2841" s="92"/>
      <c r="AN2841" s="92"/>
      <c r="AO2841" s="92"/>
      <c r="AP2841" s="92"/>
      <c r="AQ2841" s="92"/>
      <c r="AR2841" s="92">
        <v>1</v>
      </c>
      <c r="AS2841" s="92"/>
      <c r="AT2841" s="92"/>
      <c r="AU2841" s="92"/>
      <c r="AV2841" s="109">
        <f t="shared" si="448"/>
        <v>500</v>
      </c>
      <c r="AW2841" s="75"/>
      <c r="AX2841" s="110">
        <f t="shared" si="449"/>
        <v>55.55555555555555</v>
      </c>
      <c r="AY2841" s="111"/>
      <c r="AZ2841" s="93"/>
      <c r="BA2841" s="94" t="s">
        <v>131</v>
      </c>
      <c r="BB2841" s="71"/>
      <c r="BC2841" s="54"/>
      <c r="BD2841" s="41">
        <v>5</v>
      </c>
      <c r="BE2841" s="52">
        <v>51</v>
      </c>
      <c r="BF2841" s="62">
        <v>5123</v>
      </c>
      <c r="BG2841" s="280" t="s">
        <v>52</v>
      </c>
    </row>
    <row r="2842" spans="1:59" s="63" customFormat="1" ht="12.75" x14ac:dyDescent="0.2">
      <c r="A2842" s="196">
        <v>5</v>
      </c>
      <c r="B2842" s="197" t="s">
        <v>938</v>
      </c>
      <c r="C2842" s="208">
        <v>51</v>
      </c>
      <c r="D2842" s="209" t="s">
        <v>939</v>
      </c>
      <c r="E2842" s="210">
        <v>5123</v>
      </c>
      <c r="F2842" s="211" t="s">
        <v>966</v>
      </c>
      <c r="G2842" s="231" t="s">
        <v>1198</v>
      </c>
      <c r="H2842" s="89"/>
      <c r="I2842" s="90" t="s">
        <v>970</v>
      </c>
      <c r="J2842" s="90"/>
      <c r="K2842" s="90" t="s">
        <v>64</v>
      </c>
      <c r="L2842" s="90" t="s">
        <v>971</v>
      </c>
      <c r="M2842" s="91"/>
      <c r="N2842" s="312">
        <v>1</v>
      </c>
      <c r="O2842" s="313">
        <f t="shared" si="443"/>
        <v>0.1111111111111111</v>
      </c>
      <c r="P2842" s="104">
        <v>1</v>
      </c>
      <c r="Q2842" s="92"/>
      <c r="R2842" s="92"/>
      <c r="S2842" s="92"/>
      <c r="T2842" s="92"/>
      <c r="U2842" s="92"/>
      <c r="V2842" s="92"/>
      <c r="W2842" s="92"/>
      <c r="X2842" s="109">
        <f t="shared" si="444"/>
        <v>100</v>
      </c>
      <c r="Y2842" s="83"/>
      <c r="Z2842" s="110">
        <f t="shared" si="445"/>
        <v>11.111111111111111</v>
      </c>
      <c r="AA2842" s="111"/>
      <c r="AB2842" s="92"/>
      <c r="AC2842" s="92"/>
      <c r="AD2842" s="92"/>
      <c r="AE2842" s="92"/>
      <c r="AF2842" s="92"/>
      <c r="AG2842" s="92"/>
      <c r="AH2842" s="92"/>
      <c r="AI2842" s="109">
        <f t="shared" si="446"/>
        <v>0</v>
      </c>
      <c r="AJ2842" s="83"/>
      <c r="AK2842" s="110">
        <f t="shared" si="447"/>
        <v>0</v>
      </c>
      <c r="AL2842" s="111"/>
      <c r="AM2842" s="92"/>
      <c r="AN2842" s="92"/>
      <c r="AO2842" s="92"/>
      <c r="AP2842" s="92"/>
      <c r="AQ2842" s="92"/>
      <c r="AR2842" s="92"/>
      <c r="AS2842" s="92"/>
      <c r="AT2842" s="92">
        <v>1</v>
      </c>
      <c r="AU2842" s="92"/>
      <c r="AV2842" s="109">
        <f t="shared" si="448"/>
        <v>2500</v>
      </c>
      <c r="AW2842" s="75"/>
      <c r="AX2842" s="110">
        <f t="shared" si="449"/>
        <v>277.77777777777777</v>
      </c>
      <c r="AY2842" s="111"/>
      <c r="AZ2842" s="93"/>
      <c r="BA2842" s="94" t="s">
        <v>131</v>
      </c>
      <c r="BB2842" s="71"/>
      <c r="BC2842" s="54"/>
      <c r="BD2842" s="41">
        <v>5</v>
      </c>
      <c r="BE2842" s="52">
        <v>51</v>
      </c>
      <c r="BF2842" s="62">
        <v>5123</v>
      </c>
      <c r="BG2842" s="280" t="s">
        <v>52</v>
      </c>
    </row>
    <row r="2843" spans="1:59" s="63" customFormat="1" ht="12.75" x14ac:dyDescent="0.2">
      <c r="A2843" s="196">
        <v>5</v>
      </c>
      <c r="B2843" s="197" t="s">
        <v>938</v>
      </c>
      <c r="C2843" s="208">
        <v>51</v>
      </c>
      <c r="D2843" s="209" t="s">
        <v>939</v>
      </c>
      <c r="E2843" s="210">
        <v>5123</v>
      </c>
      <c r="F2843" s="211" t="s">
        <v>966</v>
      </c>
      <c r="G2843" s="231" t="s">
        <v>1198</v>
      </c>
      <c r="H2843" s="89"/>
      <c r="I2843" s="90" t="s">
        <v>354</v>
      </c>
      <c r="J2843" s="90"/>
      <c r="K2843" s="90" t="s">
        <v>64</v>
      </c>
      <c r="L2843" s="90" t="s">
        <v>356</v>
      </c>
      <c r="M2843" s="91"/>
      <c r="N2843" s="312">
        <v>1</v>
      </c>
      <c r="O2843" s="313">
        <f t="shared" si="443"/>
        <v>0.1111111111111111</v>
      </c>
      <c r="P2843" s="104"/>
      <c r="Q2843" s="92"/>
      <c r="R2843" s="92"/>
      <c r="S2843" s="92"/>
      <c r="T2843" s="92"/>
      <c r="U2843" s="92"/>
      <c r="V2843" s="92"/>
      <c r="W2843" s="92"/>
      <c r="X2843" s="109">
        <f t="shared" si="444"/>
        <v>0</v>
      </c>
      <c r="Y2843" s="83"/>
      <c r="Z2843" s="110">
        <f t="shared" si="445"/>
        <v>0</v>
      </c>
      <c r="AA2843" s="111"/>
      <c r="AB2843" s="92"/>
      <c r="AC2843" s="92"/>
      <c r="AD2843" s="92"/>
      <c r="AE2843" s="92"/>
      <c r="AF2843" s="92"/>
      <c r="AG2843" s="92"/>
      <c r="AH2843" s="92"/>
      <c r="AI2843" s="109">
        <f t="shared" si="446"/>
        <v>0</v>
      </c>
      <c r="AJ2843" s="83"/>
      <c r="AK2843" s="110">
        <f t="shared" si="447"/>
        <v>0</v>
      </c>
      <c r="AL2843" s="111"/>
      <c r="AM2843" s="92"/>
      <c r="AN2843" s="92"/>
      <c r="AO2843" s="92"/>
      <c r="AP2843" s="92"/>
      <c r="AQ2843" s="92"/>
      <c r="AR2843" s="92"/>
      <c r="AS2843" s="92">
        <v>1</v>
      </c>
      <c r="AT2843" s="92"/>
      <c r="AU2843" s="92"/>
      <c r="AV2843" s="109">
        <f t="shared" si="448"/>
        <v>1000</v>
      </c>
      <c r="AW2843" s="75"/>
      <c r="AX2843" s="110">
        <f t="shared" si="449"/>
        <v>111.1111111111111</v>
      </c>
      <c r="AY2843" s="111"/>
      <c r="AZ2843" s="93"/>
      <c r="BA2843" s="94" t="s">
        <v>131</v>
      </c>
      <c r="BB2843" s="71"/>
      <c r="BC2843" s="54"/>
      <c r="BD2843" s="41">
        <v>5</v>
      </c>
      <c r="BE2843" s="52">
        <v>51</v>
      </c>
      <c r="BF2843" s="62">
        <v>5123</v>
      </c>
      <c r="BG2843" s="280" t="s">
        <v>52</v>
      </c>
    </row>
    <row r="2844" spans="1:59" s="63" customFormat="1" ht="12.75" x14ac:dyDescent="0.2">
      <c r="A2844" s="196">
        <v>5</v>
      </c>
      <c r="B2844" s="197" t="s">
        <v>938</v>
      </c>
      <c r="C2844" s="208">
        <v>51</v>
      </c>
      <c r="D2844" s="209" t="s">
        <v>939</v>
      </c>
      <c r="E2844" s="210">
        <v>5123</v>
      </c>
      <c r="F2844" s="211" t="s">
        <v>966</v>
      </c>
      <c r="G2844" s="231" t="s">
        <v>1198</v>
      </c>
      <c r="H2844" s="89"/>
      <c r="I2844" s="90" t="s">
        <v>956</v>
      </c>
      <c r="J2844" s="90"/>
      <c r="K2844" s="90" t="s">
        <v>64</v>
      </c>
      <c r="L2844" s="90" t="s">
        <v>119</v>
      </c>
      <c r="M2844" s="91"/>
      <c r="N2844" s="312">
        <v>1</v>
      </c>
      <c r="O2844" s="313">
        <f t="shared" si="443"/>
        <v>0.1111111111111111</v>
      </c>
      <c r="P2844" s="104"/>
      <c r="Q2844" s="92"/>
      <c r="R2844" s="92"/>
      <c r="S2844" s="92"/>
      <c r="T2844" s="92"/>
      <c r="U2844" s="92"/>
      <c r="V2844" s="92"/>
      <c r="W2844" s="92"/>
      <c r="X2844" s="109">
        <f t="shared" si="444"/>
        <v>0</v>
      </c>
      <c r="Y2844" s="83"/>
      <c r="Z2844" s="110">
        <f t="shared" si="445"/>
        <v>0</v>
      </c>
      <c r="AA2844" s="111"/>
      <c r="AB2844" s="92"/>
      <c r="AC2844" s="92"/>
      <c r="AD2844" s="92"/>
      <c r="AE2844" s="92"/>
      <c r="AF2844" s="92"/>
      <c r="AG2844" s="92"/>
      <c r="AH2844" s="92"/>
      <c r="AI2844" s="109">
        <f t="shared" si="446"/>
        <v>0</v>
      </c>
      <c r="AJ2844" s="83"/>
      <c r="AK2844" s="110">
        <f t="shared" si="447"/>
        <v>0</v>
      </c>
      <c r="AL2844" s="111"/>
      <c r="AM2844" s="92"/>
      <c r="AN2844" s="92"/>
      <c r="AO2844" s="92">
        <v>1</v>
      </c>
      <c r="AP2844" s="92"/>
      <c r="AQ2844" s="92"/>
      <c r="AR2844" s="92"/>
      <c r="AS2844" s="92"/>
      <c r="AT2844" s="92"/>
      <c r="AU2844" s="92"/>
      <c r="AV2844" s="109">
        <f t="shared" si="448"/>
        <v>50</v>
      </c>
      <c r="AW2844" s="75"/>
      <c r="AX2844" s="110">
        <f t="shared" si="449"/>
        <v>5.5555555555555554</v>
      </c>
      <c r="AY2844" s="111"/>
      <c r="AZ2844" s="93"/>
      <c r="BA2844" s="94" t="s">
        <v>131</v>
      </c>
      <c r="BB2844" s="71"/>
      <c r="BC2844" s="54"/>
      <c r="BD2844" s="41">
        <v>5</v>
      </c>
      <c r="BE2844" s="52">
        <v>51</v>
      </c>
      <c r="BF2844" s="62">
        <v>5123</v>
      </c>
      <c r="BG2844" s="280" t="s">
        <v>52</v>
      </c>
    </row>
    <row r="2845" spans="1:59" s="63" customFormat="1" ht="12.75" x14ac:dyDescent="0.2">
      <c r="A2845" s="196">
        <v>5</v>
      </c>
      <c r="B2845" s="197" t="s">
        <v>938</v>
      </c>
      <c r="C2845" s="208">
        <v>51</v>
      </c>
      <c r="D2845" s="209" t="s">
        <v>939</v>
      </c>
      <c r="E2845" s="210">
        <v>5123</v>
      </c>
      <c r="F2845" s="211" t="s">
        <v>966</v>
      </c>
      <c r="G2845" s="231" t="s">
        <v>1198</v>
      </c>
      <c r="H2845" s="89"/>
      <c r="I2845" s="90" t="s">
        <v>342</v>
      </c>
      <c r="J2845" s="90"/>
      <c r="K2845" s="90" t="s">
        <v>64</v>
      </c>
      <c r="L2845" s="90" t="s">
        <v>202</v>
      </c>
      <c r="M2845" s="91"/>
      <c r="N2845" s="312">
        <v>1</v>
      </c>
      <c r="O2845" s="313">
        <f t="shared" si="443"/>
        <v>0.1111111111111111</v>
      </c>
      <c r="P2845" s="104">
        <v>1</v>
      </c>
      <c r="Q2845" s="92"/>
      <c r="R2845" s="92"/>
      <c r="S2845" s="92"/>
      <c r="T2845" s="92"/>
      <c r="U2845" s="92"/>
      <c r="V2845" s="92"/>
      <c r="W2845" s="92"/>
      <c r="X2845" s="109">
        <f t="shared" si="444"/>
        <v>100</v>
      </c>
      <c r="Y2845" s="83"/>
      <c r="Z2845" s="110">
        <f t="shared" si="445"/>
        <v>11.111111111111111</v>
      </c>
      <c r="AA2845" s="111"/>
      <c r="AB2845" s="92"/>
      <c r="AC2845" s="92"/>
      <c r="AD2845" s="92"/>
      <c r="AE2845" s="92"/>
      <c r="AF2845" s="92"/>
      <c r="AG2845" s="92"/>
      <c r="AH2845" s="92"/>
      <c r="AI2845" s="109">
        <f t="shared" si="446"/>
        <v>0</v>
      </c>
      <c r="AJ2845" s="83"/>
      <c r="AK2845" s="110">
        <f t="shared" si="447"/>
        <v>0</v>
      </c>
      <c r="AL2845" s="111"/>
      <c r="AM2845" s="92"/>
      <c r="AN2845" s="92"/>
      <c r="AO2845" s="92"/>
      <c r="AP2845" s="92"/>
      <c r="AQ2845" s="92"/>
      <c r="AR2845" s="92"/>
      <c r="AS2845" s="92">
        <v>1</v>
      </c>
      <c r="AT2845" s="92"/>
      <c r="AU2845" s="92"/>
      <c r="AV2845" s="109">
        <f t="shared" si="448"/>
        <v>1000</v>
      </c>
      <c r="AW2845" s="75"/>
      <c r="AX2845" s="110">
        <f t="shared" si="449"/>
        <v>111.1111111111111</v>
      </c>
      <c r="AY2845" s="111"/>
      <c r="AZ2845" s="93"/>
      <c r="BA2845" s="94" t="s">
        <v>131</v>
      </c>
      <c r="BB2845" s="71"/>
      <c r="BC2845" s="54"/>
      <c r="BD2845" s="41">
        <v>5</v>
      </c>
      <c r="BE2845" s="52">
        <v>51</v>
      </c>
      <c r="BF2845" s="62">
        <v>5123</v>
      </c>
      <c r="BG2845" s="280" t="s">
        <v>52</v>
      </c>
    </row>
    <row r="2846" spans="1:59" s="63" customFormat="1" ht="12.75" x14ac:dyDescent="0.2">
      <c r="A2846" s="196">
        <v>5</v>
      </c>
      <c r="B2846" s="197" t="s">
        <v>938</v>
      </c>
      <c r="C2846" s="208">
        <v>51</v>
      </c>
      <c r="D2846" s="209" t="s">
        <v>939</v>
      </c>
      <c r="E2846" s="210">
        <v>5123</v>
      </c>
      <c r="F2846" s="211" t="s">
        <v>966</v>
      </c>
      <c r="G2846" s="231" t="s">
        <v>1198</v>
      </c>
      <c r="H2846" s="65"/>
      <c r="I2846" s="222"/>
      <c r="J2846" s="66"/>
      <c r="K2846" s="66"/>
      <c r="L2846" s="66"/>
      <c r="M2846" s="64"/>
      <c r="N2846" s="304"/>
      <c r="O2846" s="305"/>
      <c r="P2846" s="127"/>
      <c r="Q2846" s="67"/>
      <c r="R2846" s="67"/>
      <c r="S2846" s="67"/>
      <c r="T2846" s="67"/>
      <c r="U2846" s="67"/>
      <c r="V2846" s="67"/>
      <c r="W2846" s="67"/>
      <c r="X2846" s="67"/>
      <c r="Y2846" s="68"/>
      <c r="Z2846" s="68"/>
      <c r="AA2846" s="68"/>
      <c r="AB2846" s="67"/>
      <c r="AC2846" s="67"/>
      <c r="AD2846" s="67"/>
      <c r="AE2846" s="67"/>
      <c r="AF2846" s="67"/>
      <c r="AG2846" s="67"/>
      <c r="AH2846" s="67"/>
      <c r="AI2846" s="67"/>
      <c r="AJ2846" s="68"/>
      <c r="AK2846" s="68"/>
      <c r="AL2846" s="68"/>
      <c r="AM2846" s="67"/>
      <c r="AN2846" s="67"/>
      <c r="AO2846" s="67"/>
      <c r="AP2846" s="67"/>
      <c r="AQ2846" s="67"/>
      <c r="AR2846" s="67"/>
      <c r="AS2846" s="67"/>
      <c r="AT2846" s="67"/>
      <c r="AU2846" s="67"/>
      <c r="AV2846" s="67"/>
      <c r="AW2846" s="67"/>
      <c r="AX2846" s="68"/>
      <c r="AY2846" s="68"/>
      <c r="AZ2846" s="69"/>
      <c r="BA2846" s="70"/>
      <c r="BB2846" s="71"/>
      <c r="BC2846" s="54"/>
      <c r="BD2846" s="41">
        <v>5</v>
      </c>
      <c r="BE2846" s="52">
        <v>51</v>
      </c>
      <c r="BF2846" s="62">
        <v>5123</v>
      </c>
      <c r="BG2846" s="275"/>
    </row>
    <row r="2847" spans="1:59" s="63" customFormat="1" ht="12.75" x14ac:dyDescent="0.2">
      <c r="A2847" s="196">
        <v>5</v>
      </c>
      <c r="B2847" s="197" t="s">
        <v>938</v>
      </c>
      <c r="C2847" s="208">
        <v>51</v>
      </c>
      <c r="D2847" s="209" t="s">
        <v>939</v>
      </c>
      <c r="E2847" s="210">
        <v>5123</v>
      </c>
      <c r="F2847" s="211" t="s">
        <v>966</v>
      </c>
      <c r="G2847" s="230"/>
      <c r="H2847" s="56"/>
      <c r="I2847" s="221"/>
      <c r="J2847" s="57"/>
      <c r="K2847" s="57"/>
      <c r="L2847" s="57"/>
      <c r="M2847" s="55"/>
      <c r="N2847" s="303"/>
      <c r="O2847" s="245"/>
      <c r="P2847" s="122"/>
      <c r="Q2847" s="58"/>
      <c r="R2847" s="58"/>
      <c r="S2847" s="58"/>
      <c r="T2847" s="58"/>
      <c r="U2847" s="58"/>
      <c r="V2847" s="58"/>
      <c r="W2847" s="58"/>
      <c r="X2847" s="58"/>
      <c r="Y2847" s="59"/>
      <c r="Z2847" s="59"/>
      <c r="AA2847" s="59"/>
      <c r="AB2847" s="58"/>
      <c r="AC2847" s="58"/>
      <c r="AD2847" s="58"/>
      <c r="AE2847" s="58"/>
      <c r="AF2847" s="58"/>
      <c r="AG2847" s="58"/>
      <c r="AH2847" s="58"/>
      <c r="AI2847" s="58"/>
      <c r="AJ2847" s="59"/>
      <c r="AK2847" s="59"/>
      <c r="AL2847" s="59"/>
      <c r="AM2847" s="58"/>
      <c r="AN2847" s="58"/>
      <c r="AO2847" s="58"/>
      <c r="AP2847" s="58"/>
      <c r="AQ2847" s="58"/>
      <c r="AR2847" s="58"/>
      <c r="AS2847" s="58"/>
      <c r="AT2847" s="58"/>
      <c r="AU2847" s="58"/>
      <c r="AV2847" s="58"/>
      <c r="AW2847" s="58"/>
      <c r="AX2847" s="59"/>
      <c r="AY2847" s="59"/>
      <c r="AZ2847" s="60"/>
      <c r="BA2847" s="61"/>
      <c r="BB2847" s="54"/>
      <c r="BC2847" s="54"/>
      <c r="BD2847" s="41">
        <v>5</v>
      </c>
      <c r="BE2847" s="52">
        <v>51</v>
      </c>
      <c r="BF2847" s="62">
        <v>5123</v>
      </c>
      <c r="BG2847" s="274"/>
    </row>
    <row r="2848" spans="1:59" s="63" customFormat="1" ht="12.75" x14ac:dyDescent="0.2">
      <c r="A2848" s="196">
        <v>5</v>
      </c>
      <c r="B2848" s="197" t="s">
        <v>938</v>
      </c>
      <c r="C2848" s="208">
        <v>51</v>
      </c>
      <c r="D2848" s="209" t="s">
        <v>939</v>
      </c>
      <c r="E2848" s="210">
        <v>5123</v>
      </c>
      <c r="F2848" s="211" t="s">
        <v>966</v>
      </c>
      <c r="G2848" s="231"/>
      <c r="H2848" s="65"/>
      <c r="I2848" s="222"/>
      <c r="J2848" s="66"/>
      <c r="K2848" s="66"/>
      <c r="L2848" s="66"/>
      <c r="M2848" s="64"/>
      <c r="N2848" s="304"/>
      <c r="O2848" s="305"/>
      <c r="P2848" s="127"/>
      <c r="Q2848" s="67"/>
      <c r="R2848" s="67"/>
      <c r="S2848" s="67"/>
      <c r="T2848" s="67"/>
      <c r="U2848" s="67"/>
      <c r="V2848" s="67"/>
      <c r="W2848" s="67"/>
      <c r="X2848" s="67"/>
      <c r="Y2848" s="68"/>
      <c r="Z2848" s="68"/>
      <c r="AA2848" s="68"/>
      <c r="AB2848" s="67"/>
      <c r="AC2848" s="67"/>
      <c r="AD2848" s="67"/>
      <c r="AE2848" s="67"/>
      <c r="AF2848" s="67"/>
      <c r="AG2848" s="67"/>
      <c r="AH2848" s="67"/>
      <c r="AI2848" s="67"/>
      <c r="AJ2848" s="68"/>
      <c r="AK2848" s="68"/>
      <c r="AL2848" s="68"/>
      <c r="AM2848" s="67"/>
      <c r="AN2848" s="67"/>
      <c r="AO2848" s="67"/>
      <c r="AP2848" s="67"/>
      <c r="AQ2848" s="67"/>
      <c r="AR2848" s="67"/>
      <c r="AS2848" s="67"/>
      <c r="AT2848" s="67"/>
      <c r="AU2848" s="67"/>
      <c r="AV2848" s="67"/>
      <c r="AW2848" s="67"/>
      <c r="AX2848" s="68"/>
      <c r="AY2848" s="68"/>
      <c r="AZ2848" s="69"/>
      <c r="BA2848" s="70"/>
      <c r="BB2848" s="71"/>
      <c r="BC2848" s="54"/>
      <c r="BD2848" s="41">
        <v>5</v>
      </c>
      <c r="BE2848" s="52">
        <v>51</v>
      </c>
      <c r="BF2848" s="62">
        <v>5123</v>
      </c>
      <c r="BG2848" s="275"/>
    </row>
    <row r="2849" spans="1:59" s="63" customFormat="1" ht="12.75" x14ac:dyDescent="0.2">
      <c r="A2849" s="196">
        <v>5</v>
      </c>
      <c r="B2849" s="197" t="s">
        <v>938</v>
      </c>
      <c r="C2849" s="208">
        <v>51</v>
      </c>
      <c r="D2849" s="209" t="s">
        <v>939</v>
      </c>
      <c r="E2849" s="210">
        <v>5123</v>
      </c>
      <c r="F2849" s="211" t="s">
        <v>966</v>
      </c>
      <c r="G2849" s="231" t="s">
        <v>1192</v>
      </c>
      <c r="H2849" s="72" t="s">
        <v>1233</v>
      </c>
      <c r="I2849" s="223" t="s">
        <v>1242</v>
      </c>
      <c r="J2849" s="73"/>
      <c r="K2849" s="73"/>
      <c r="L2849" s="73"/>
      <c r="M2849" s="74"/>
      <c r="N2849" s="247"/>
      <c r="O2849" s="306"/>
      <c r="P2849" s="105"/>
      <c r="Q2849" s="75"/>
      <c r="R2849" s="75"/>
      <c r="S2849" s="75"/>
      <c r="T2849" s="75"/>
      <c r="U2849" s="75"/>
      <c r="V2849" s="75"/>
      <c r="W2849" s="75"/>
      <c r="X2849" s="75"/>
      <c r="Y2849" s="76" t="s">
        <v>1241</v>
      </c>
      <c r="Z2849" s="77" t="s">
        <v>1241</v>
      </c>
      <c r="AA2849" s="78">
        <f>AA$589</f>
        <v>0</v>
      </c>
      <c r="AB2849" s="75"/>
      <c r="AC2849" s="75"/>
      <c r="AD2849" s="75"/>
      <c r="AE2849" s="75"/>
      <c r="AF2849" s="75"/>
      <c r="AG2849" s="75"/>
      <c r="AH2849" s="75"/>
      <c r="AI2849" s="75"/>
      <c r="AJ2849" s="76" t="s">
        <v>1241</v>
      </c>
      <c r="AK2849" s="77" t="s">
        <v>1241</v>
      </c>
      <c r="AL2849" s="78">
        <f>AL$589</f>
        <v>0</v>
      </c>
      <c r="AM2849" s="75"/>
      <c r="AN2849" s="75"/>
      <c r="AO2849" s="75"/>
      <c r="AP2849" s="75"/>
      <c r="AQ2849" s="75"/>
      <c r="AR2849" s="75"/>
      <c r="AS2849" s="75"/>
      <c r="AT2849" s="75"/>
      <c r="AU2849" s="75"/>
      <c r="AV2849" s="75"/>
      <c r="AW2849" s="76" t="s">
        <v>1241</v>
      </c>
      <c r="AX2849" s="77" t="s">
        <v>1241</v>
      </c>
      <c r="AY2849" s="78">
        <f>AY$589</f>
        <v>500</v>
      </c>
      <c r="AZ2849" s="79"/>
      <c r="BA2849" s="80" t="str">
        <f>I2849</f>
        <v>&gt; see 3813, Engineered wood products</v>
      </c>
      <c r="BB2849" s="71"/>
      <c r="BC2849" s="54"/>
      <c r="BD2849" s="41">
        <v>5</v>
      </c>
      <c r="BE2849" s="52">
        <v>51</v>
      </c>
      <c r="BF2849" s="62">
        <v>5123</v>
      </c>
      <c r="BG2849" s="276" t="str">
        <f>H2849</f>
        <v>Default Scenario (Link)</v>
      </c>
    </row>
    <row r="2850" spans="1:59" s="63" customFormat="1" ht="12.75" x14ac:dyDescent="0.2">
      <c r="A2850" s="196">
        <v>5</v>
      </c>
      <c r="B2850" s="197" t="s">
        <v>938</v>
      </c>
      <c r="C2850" s="208">
        <v>51</v>
      </c>
      <c r="D2850" s="209" t="s">
        <v>939</v>
      </c>
      <c r="E2850" s="210">
        <v>5123</v>
      </c>
      <c r="F2850" s="211" t="s">
        <v>966</v>
      </c>
      <c r="G2850" s="231"/>
      <c r="H2850" s="65"/>
      <c r="I2850" s="222"/>
      <c r="J2850" s="66"/>
      <c r="K2850" s="66"/>
      <c r="L2850" s="66"/>
      <c r="M2850" s="64"/>
      <c r="N2850" s="304"/>
      <c r="O2850" s="305"/>
      <c r="P2850" s="127"/>
      <c r="Q2850" s="67"/>
      <c r="R2850" s="67"/>
      <c r="S2850" s="67"/>
      <c r="T2850" s="67"/>
      <c r="U2850" s="67"/>
      <c r="V2850" s="67"/>
      <c r="W2850" s="67"/>
      <c r="X2850" s="67"/>
      <c r="Y2850" s="68"/>
      <c r="Z2850" s="68"/>
      <c r="AA2850" s="68"/>
      <c r="AB2850" s="67"/>
      <c r="AC2850" s="67"/>
      <c r="AD2850" s="67"/>
      <c r="AE2850" s="67"/>
      <c r="AF2850" s="67"/>
      <c r="AG2850" s="67"/>
      <c r="AH2850" s="67"/>
      <c r="AI2850" s="67"/>
      <c r="AJ2850" s="68"/>
      <c r="AK2850" s="68"/>
      <c r="AL2850" s="68"/>
      <c r="AM2850" s="67"/>
      <c r="AN2850" s="67"/>
      <c r="AO2850" s="67"/>
      <c r="AP2850" s="67"/>
      <c r="AQ2850" s="67"/>
      <c r="AR2850" s="67"/>
      <c r="AS2850" s="67"/>
      <c r="AT2850" s="67"/>
      <c r="AU2850" s="67"/>
      <c r="AV2850" s="67"/>
      <c r="AW2850" s="67"/>
      <c r="AX2850" s="68"/>
      <c r="AY2850" s="68"/>
      <c r="AZ2850" s="69"/>
      <c r="BA2850" s="70"/>
      <c r="BB2850" s="71"/>
      <c r="BC2850" s="54"/>
      <c r="BD2850" s="41">
        <v>5</v>
      </c>
      <c r="BE2850" s="52">
        <v>51</v>
      </c>
      <c r="BF2850" s="62">
        <v>5123</v>
      </c>
      <c r="BG2850" s="275"/>
    </row>
    <row r="2851" spans="1:59" s="63" customFormat="1" ht="12.75" x14ac:dyDescent="0.2">
      <c r="A2851" s="196">
        <v>5</v>
      </c>
      <c r="B2851" s="197" t="s">
        <v>938</v>
      </c>
      <c r="C2851" s="208">
        <v>51</v>
      </c>
      <c r="D2851" s="209" t="s">
        <v>939</v>
      </c>
      <c r="E2851" s="210">
        <v>5123</v>
      </c>
      <c r="F2851" s="211" t="s">
        <v>966</v>
      </c>
      <c r="G2851" s="230"/>
      <c r="H2851" s="56"/>
      <c r="I2851" s="221"/>
      <c r="J2851" s="57"/>
      <c r="K2851" s="57"/>
      <c r="L2851" s="57"/>
      <c r="M2851" s="55"/>
      <c r="N2851" s="303"/>
      <c r="O2851" s="245"/>
      <c r="P2851" s="122"/>
      <c r="Q2851" s="58"/>
      <c r="R2851" s="58"/>
      <c r="S2851" s="58"/>
      <c r="T2851" s="58"/>
      <c r="U2851" s="58"/>
      <c r="V2851" s="58"/>
      <c r="W2851" s="58"/>
      <c r="X2851" s="58"/>
      <c r="Y2851" s="59"/>
      <c r="Z2851" s="59"/>
      <c r="AA2851" s="59"/>
      <c r="AB2851" s="58"/>
      <c r="AC2851" s="58"/>
      <c r="AD2851" s="58"/>
      <c r="AE2851" s="58"/>
      <c r="AF2851" s="58"/>
      <c r="AG2851" s="58"/>
      <c r="AH2851" s="58"/>
      <c r="AI2851" s="58"/>
      <c r="AJ2851" s="59"/>
      <c r="AK2851" s="59"/>
      <c r="AL2851" s="59"/>
      <c r="AM2851" s="58"/>
      <c r="AN2851" s="58"/>
      <c r="AO2851" s="58"/>
      <c r="AP2851" s="58"/>
      <c r="AQ2851" s="58"/>
      <c r="AR2851" s="58"/>
      <c r="AS2851" s="58"/>
      <c r="AT2851" s="58"/>
      <c r="AU2851" s="58"/>
      <c r="AV2851" s="58"/>
      <c r="AW2851" s="58"/>
      <c r="AX2851" s="59"/>
      <c r="AY2851" s="59"/>
      <c r="AZ2851" s="60"/>
      <c r="BA2851" s="61"/>
      <c r="BB2851" s="54"/>
      <c r="BC2851" s="54"/>
      <c r="BD2851" s="41">
        <v>5</v>
      </c>
      <c r="BE2851" s="52">
        <v>51</v>
      </c>
      <c r="BF2851" s="62">
        <v>5123</v>
      </c>
      <c r="BG2851" s="274"/>
    </row>
    <row r="2852" spans="1:59" s="63" customFormat="1" ht="12.75" x14ac:dyDescent="0.2">
      <c r="A2852" s="196">
        <v>5</v>
      </c>
      <c r="B2852" s="197" t="s">
        <v>938</v>
      </c>
      <c r="C2852" s="208">
        <v>51</v>
      </c>
      <c r="D2852" s="209" t="s">
        <v>939</v>
      </c>
      <c r="E2852" s="210">
        <v>5123</v>
      </c>
      <c r="F2852" s="211" t="s">
        <v>966</v>
      </c>
      <c r="G2852" s="231"/>
      <c r="H2852" s="65"/>
      <c r="I2852" s="222"/>
      <c r="J2852" s="66"/>
      <c r="K2852" s="66"/>
      <c r="L2852" s="66"/>
      <c r="M2852" s="64"/>
      <c r="N2852" s="304"/>
      <c r="O2852" s="305"/>
      <c r="P2852" s="127"/>
      <c r="Q2852" s="67"/>
      <c r="R2852" s="67"/>
      <c r="S2852" s="67"/>
      <c r="T2852" s="67"/>
      <c r="U2852" s="67"/>
      <c r="V2852" s="67"/>
      <c r="W2852" s="67"/>
      <c r="X2852" s="67"/>
      <c r="Y2852" s="68"/>
      <c r="Z2852" s="68"/>
      <c r="AA2852" s="68"/>
      <c r="AB2852" s="67"/>
      <c r="AC2852" s="67"/>
      <c r="AD2852" s="67"/>
      <c r="AE2852" s="67"/>
      <c r="AF2852" s="67"/>
      <c r="AG2852" s="67"/>
      <c r="AH2852" s="67"/>
      <c r="AI2852" s="67"/>
      <c r="AJ2852" s="68"/>
      <c r="AK2852" s="68"/>
      <c r="AL2852" s="68"/>
      <c r="AM2852" s="67"/>
      <c r="AN2852" s="67"/>
      <c r="AO2852" s="67"/>
      <c r="AP2852" s="67"/>
      <c r="AQ2852" s="67"/>
      <c r="AR2852" s="67"/>
      <c r="AS2852" s="67"/>
      <c r="AT2852" s="67"/>
      <c r="AU2852" s="67"/>
      <c r="AV2852" s="67"/>
      <c r="AW2852" s="67"/>
      <c r="AX2852" s="68"/>
      <c r="AY2852" s="68"/>
      <c r="AZ2852" s="69"/>
      <c r="BA2852" s="70"/>
      <c r="BB2852" s="71"/>
      <c r="BC2852" s="54"/>
      <c r="BD2852" s="41">
        <v>5</v>
      </c>
      <c r="BE2852" s="52">
        <v>51</v>
      </c>
      <c r="BF2852" s="62">
        <v>5123</v>
      </c>
      <c r="BG2852" s="275"/>
    </row>
    <row r="2853" spans="1:59" s="63" customFormat="1" ht="12.75" x14ac:dyDescent="0.2">
      <c r="A2853" s="196">
        <v>5</v>
      </c>
      <c r="B2853" s="197" t="s">
        <v>938</v>
      </c>
      <c r="C2853" s="208">
        <v>51</v>
      </c>
      <c r="D2853" s="209" t="s">
        <v>939</v>
      </c>
      <c r="E2853" s="210">
        <v>5123</v>
      </c>
      <c r="F2853" s="211" t="s">
        <v>966</v>
      </c>
      <c r="G2853" s="231" t="s">
        <v>729</v>
      </c>
      <c r="H2853" s="72" t="s">
        <v>1233</v>
      </c>
      <c r="I2853" s="223" t="s">
        <v>1247</v>
      </c>
      <c r="J2853" s="73"/>
      <c r="K2853" s="73"/>
      <c r="L2853" s="73"/>
      <c r="M2853" s="74"/>
      <c r="N2853" s="247"/>
      <c r="O2853" s="306"/>
      <c r="P2853" s="105"/>
      <c r="Q2853" s="75"/>
      <c r="R2853" s="75"/>
      <c r="S2853" s="75"/>
      <c r="T2853" s="75"/>
      <c r="U2853" s="75"/>
      <c r="V2853" s="75"/>
      <c r="W2853" s="75"/>
      <c r="X2853" s="75"/>
      <c r="Y2853" s="76" t="s">
        <v>1241</v>
      </c>
      <c r="Z2853" s="77" t="s">
        <v>1241</v>
      </c>
      <c r="AA2853" s="78">
        <f>AA$2542</f>
        <v>5000</v>
      </c>
      <c r="AB2853" s="75"/>
      <c r="AC2853" s="75"/>
      <c r="AD2853" s="75"/>
      <c r="AE2853" s="75"/>
      <c r="AF2853" s="75"/>
      <c r="AG2853" s="75"/>
      <c r="AH2853" s="75"/>
      <c r="AI2853" s="75"/>
      <c r="AJ2853" s="76" t="s">
        <v>1241</v>
      </c>
      <c r="AK2853" s="77" t="s">
        <v>1241</v>
      </c>
      <c r="AL2853" s="78">
        <f>AL$2542</f>
        <v>0</v>
      </c>
      <c r="AM2853" s="75"/>
      <c r="AN2853" s="75"/>
      <c r="AO2853" s="75"/>
      <c r="AP2853" s="75"/>
      <c r="AQ2853" s="75"/>
      <c r="AR2853" s="75"/>
      <c r="AS2853" s="75"/>
      <c r="AT2853" s="75"/>
      <c r="AU2853" s="75"/>
      <c r="AV2853" s="75"/>
      <c r="AW2853" s="76" t="s">
        <v>1241</v>
      </c>
      <c r="AX2853" s="77" t="s">
        <v>1241</v>
      </c>
      <c r="AY2853" s="78">
        <f>AY$2542</f>
        <v>250</v>
      </c>
      <c r="AZ2853" s="79"/>
      <c r="BA2853" s="80" t="str">
        <f>I2853</f>
        <v>&gt; see 4711, Thermal insulation</v>
      </c>
      <c r="BB2853" s="71"/>
      <c r="BC2853" s="54"/>
      <c r="BD2853" s="41">
        <v>5</v>
      </c>
      <c r="BE2853" s="52">
        <v>51</v>
      </c>
      <c r="BF2853" s="62">
        <v>5123</v>
      </c>
      <c r="BG2853" s="276" t="str">
        <f>H2853</f>
        <v>Default Scenario (Link)</v>
      </c>
    </row>
    <row r="2854" spans="1:59" s="63" customFormat="1" ht="12.75" x14ac:dyDescent="0.2">
      <c r="A2854" s="196">
        <v>5</v>
      </c>
      <c r="B2854" s="197" t="s">
        <v>938</v>
      </c>
      <c r="C2854" s="208">
        <v>51</v>
      </c>
      <c r="D2854" s="209" t="s">
        <v>939</v>
      </c>
      <c r="E2854" s="210">
        <v>5123</v>
      </c>
      <c r="F2854" s="211" t="s">
        <v>966</v>
      </c>
      <c r="G2854" s="231"/>
      <c r="H2854" s="65"/>
      <c r="I2854" s="222"/>
      <c r="J2854" s="66"/>
      <c r="K2854" s="66"/>
      <c r="L2854" s="66"/>
      <c r="M2854" s="64"/>
      <c r="N2854" s="304"/>
      <c r="O2854" s="305"/>
      <c r="P2854" s="127"/>
      <c r="Q2854" s="67"/>
      <c r="R2854" s="67"/>
      <c r="S2854" s="67"/>
      <c r="T2854" s="67"/>
      <c r="U2854" s="67"/>
      <c r="V2854" s="67"/>
      <c r="W2854" s="67"/>
      <c r="X2854" s="67"/>
      <c r="Y2854" s="68"/>
      <c r="Z2854" s="68"/>
      <c r="AA2854" s="68"/>
      <c r="AB2854" s="67"/>
      <c r="AC2854" s="67"/>
      <c r="AD2854" s="67"/>
      <c r="AE2854" s="67"/>
      <c r="AF2854" s="67"/>
      <c r="AG2854" s="67"/>
      <c r="AH2854" s="67"/>
      <c r="AI2854" s="67"/>
      <c r="AJ2854" s="68"/>
      <c r="AK2854" s="68"/>
      <c r="AL2854" s="68"/>
      <c r="AM2854" s="67"/>
      <c r="AN2854" s="67"/>
      <c r="AO2854" s="67"/>
      <c r="AP2854" s="67"/>
      <c r="AQ2854" s="67"/>
      <c r="AR2854" s="67"/>
      <c r="AS2854" s="67"/>
      <c r="AT2854" s="67"/>
      <c r="AU2854" s="67"/>
      <c r="AV2854" s="67"/>
      <c r="AW2854" s="67"/>
      <c r="AX2854" s="68"/>
      <c r="AY2854" s="68"/>
      <c r="AZ2854" s="69"/>
      <c r="BA2854" s="70"/>
      <c r="BB2854" s="71"/>
      <c r="BC2854" s="54"/>
      <c r="BD2854" s="41">
        <v>5</v>
      </c>
      <c r="BE2854" s="52">
        <v>51</v>
      </c>
      <c r="BF2854" s="62">
        <v>5123</v>
      </c>
      <c r="BG2854" s="275"/>
    </row>
    <row r="2855" spans="1:59" s="63" customFormat="1" ht="12.75" x14ac:dyDescent="0.2">
      <c r="A2855" s="196">
        <v>5</v>
      </c>
      <c r="B2855" s="197" t="s">
        <v>938</v>
      </c>
      <c r="C2855" s="208">
        <v>51</v>
      </c>
      <c r="D2855" s="209" t="s">
        <v>939</v>
      </c>
      <c r="E2855" s="210">
        <v>5123</v>
      </c>
      <c r="F2855" s="211" t="s">
        <v>966</v>
      </c>
      <c r="G2855" s="230"/>
      <c r="H2855" s="56"/>
      <c r="I2855" s="221"/>
      <c r="J2855" s="57"/>
      <c r="K2855" s="57"/>
      <c r="L2855" s="57"/>
      <c r="M2855" s="55"/>
      <c r="N2855" s="303"/>
      <c r="O2855" s="245"/>
      <c r="P2855" s="122"/>
      <c r="Q2855" s="58"/>
      <c r="R2855" s="58"/>
      <c r="S2855" s="58"/>
      <c r="T2855" s="58"/>
      <c r="U2855" s="58"/>
      <c r="V2855" s="58"/>
      <c r="W2855" s="58"/>
      <c r="X2855" s="58"/>
      <c r="Y2855" s="59"/>
      <c r="Z2855" s="59"/>
      <c r="AA2855" s="59"/>
      <c r="AB2855" s="58"/>
      <c r="AC2855" s="58"/>
      <c r="AD2855" s="58"/>
      <c r="AE2855" s="58"/>
      <c r="AF2855" s="58"/>
      <c r="AG2855" s="58"/>
      <c r="AH2855" s="58"/>
      <c r="AI2855" s="58"/>
      <c r="AJ2855" s="59"/>
      <c r="AK2855" s="59"/>
      <c r="AL2855" s="59"/>
      <c r="AM2855" s="58"/>
      <c r="AN2855" s="58"/>
      <c r="AO2855" s="58"/>
      <c r="AP2855" s="58"/>
      <c r="AQ2855" s="58"/>
      <c r="AR2855" s="58"/>
      <c r="AS2855" s="58"/>
      <c r="AT2855" s="58"/>
      <c r="AU2855" s="58"/>
      <c r="AV2855" s="58"/>
      <c r="AW2855" s="58"/>
      <c r="AX2855" s="59"/>
      <c r="AY2855" s="59"/>
      <c r="AZ2855" s="60"/>
      <c r="BA2855" s="61"/>
      <c r="BB2855" s="54"/>
      <c r="BC2855" s="54"/>
      <c r="BD2855" s="41">
        <v>5</v>
      </c>
      <c r="BE2855" s="52">
        <v>51</v>
      </c>
      <c r="BF2855" s="62">
        <v>5123</v>
      </c>
      <c r="BG2855" s="274"/>
    </row>
    <row r="2856" spans="1:59" x14ac:dyDescent="0.25">
      <c r="A2856" s="196">
        <v>5</v>
      </c>
      <c r="B2856" s="197" t="s">
        <v>938</v>
      </c>
      <c r="C2856" s="208">
        <v>51</v>
      </c>
      <c r="D2856" s="209" t="s">
        <v>939</v>
      </c>
      <c r="E2856" s="212">
        <v>5124</v>
      </c>
      <c r="F2856" s="213" t="s">
        <v>972</v>
      </c>
      <c r="G2856" s="234"/>
      <c r="H2856" s="138"/>
      <c r="I2856" s="224"/>
      <c r="J2856" s="98"/>
      <c r="K2856" s="98"/>
      <c r="L2856" s="98"/>
      <c r="M2856" s="137"/>
      <c r="N2856" s="322"/>
      <c r="O2856" s="323"/>
      <c r="P2856" s="139"/>
      <c r="Q2856" s="139"/>
      <c r="R2856" s="139"/>
      <c r="S2856" s="139"/>
      <c r="T2856" s="139"/>
      <c r="U2856" s="139"/>
      <c r="V2856" s="139"/>
      <c r="W2856" s="139"/>
      <c r="X2856" s="139"/>
      <c r="Y2856" s="100"/>
      <c r="Z2856" s="125"/>
      <c r="AA2856" s="125"/>
      <c r="AB2856" s="139"/>
      <c r="AC2856" s="139"/>
      <c r="AD2856" s="139"/>
      <c r="AE2856" s="139"/>
      <c r="AF2856" s="139"/>
      <c r="AG2856" s="139"/>
      <c r="AH2856" s="139"/>
      <c r="AI2856" s="139"/>
      <c r="AJ2856" s="100"/>
      <c r="AK2856" s="125"/>
      <c r="AL2856" s="125"/>
      <c r="AM2856" s="139"/>
      <c r="AN2856" s="139"/>
      <c r="AO2856" s="139"/>
      <c r="AP2856" s="139"/>
      <c r="AQ2856" s="139"/>
      <c r="AR2856" s="139"/>
      <c r="AS2856" s="139"/>
      <c r="AT2856" s="139"/>
      <c r="AU2856" s="139"/>
      <c r="AV2856" s="139"/>
      <c r="AW2856" s="99"/>
      <c r="AX2856" s="125"/>
      <c r="AY2856" s="100"/>
      <c r="AZ2856" s="140"/>
      <c r="BA2856" s="141"/>
      <c r="BB2856" s="136"/>
      <c r="BC2856" s="136"/>
      <c r="BD2856" s="41">
        <v>5</v>
      </c>
      <c r="BE2856" s="52">
        <v>51</v>
      </c>
      <c r="BF2856" s="103">
        <v>5124</v>
      </c>
      <c r="BG2856" s="283"/>
    </row>
    <row r="2857" spans="1:59" s="63" customFormat="1" ht="12.75" x14ac:dyDescent="0.2">
      <c r="A2857" s="196">
        <v>5</v>
      </c>
      <c r="B2857" s="197" t="s">
        <v>938</v>
      </c>
      <c r="C2857" s="208">
        <v>51</v>
      </c>
      <c r="D2857" s="209" t="s">
        <v>939</v>
      </c>
      <c r="E2857" s="212">
        <v>5124</v>
      </c>
      <c r="F2857" s="213" t="s">
        <v>972</v>
      </c>
      <c r="G2857" s="232"/>
      <c r="H2857" s="97"/>
      <c r="I2857" s="224"/>
      <c r="J2857" s="98"/>
      <c r="K2857" s="98"/>
      <c r="L2857" s="98"/>
      <c r="M2857" s="96"/>
      <c r="N2857" s="307"/>
      <c r="O2857" s="246"/>
      <c r="P2857" s="124"/>
      <c r="Q2857" s="99"/>
      <c r="R2857" s="99"/>
      <c r="S2857" s="99"/>
      <c r="T2857" s="99"/>
      <c r="U2857" s="99"/>
      <c r="V2857" s="99"/>
      <c r="W2857" s="99"/>
      <c r="X2857" s="99"/>
      <c r="Y2857" s="100"/>
      <c r="Z2857" s="100"/>
      <c r="AA2857" s="100"/>
      <c r="AB2857" s="99"/>
      <c r="AC2857" s="99"/>
      <c r="AD2857" s="99"/>
      <c r="AE2857" s="99"/>
      <c r="AF2857" s="99"/>
      <c r="AG2857" s="99"/>
      <c r="AH2857" s="99"/>
      <c r="AI2857" s="99"/>
      <c r="AJ2857" s="100"/>
      <c r="AK2857" s="100"/>
      <c r="AL2857" s="100"/>
      <c r="AM2857" s="99"/>
      <c r="AN2857" s="99"/>
      <c r="AO2857" s="99"/>
      <c r="AP2857" s="99"/>
      <c r="AQ2857" s="99"/>
      <c r="AR2857" s="99"/>
      <c r="AS2857" s="99"/>
      <c r="AT2857" s="99"/>
      <c r="AU2857" s="99"/>
      <c r="AV2857" s="99"/>
      <c r="AW2857" s="99"/>
      <c r="AX2857" s="100"/>
      <c r="AY2857" s="100"/>
      <c r="AZ2857" s="101"/>
      <c r="BA2857" s="102"/>
      <c r="BB2857" s="95"/>
      <c r="BC2857" s="95"/>
      <c r="BD2857" s="41">
        <v>5</v>
      </c>
      <c r="BE2857" s="52">
        <v>51</v>
      </c>
      <c r="BF2857" s="103">
        <v>5124</v>
      </c>
      <c r="BG2857" s="277"/>
    </row>
    <row r="2858" spans="1:59" s="63" customFormat="1" ht="12.75" x14ac:dyDescent="0.2">
      <c r="A2858" s="196">
        <v>5</v>
      </c>
      <c r="B2858" s="197" t="s">
        <v>938</v>
      </c>
      <c r="C2858" s="208">
        <v>51</v>
      </c>
      <c r="D2858" s="209" t="s">
        <v>939</v>
      </c>
      <c r="E2858" s="212">
        <v>5124</v>
      </c>
      <c r="F2858" s="213" t="s">
        <v>972</v>
      </c>
      <c r="G2858" s="231" t="s">
        <v>1191</v>
      </c>
      <c r="H2858" s="65"/>
      <c r="I2858" s="222"/>
      <c r="J2858" s="66"/>
      <c r="K2858" s="66"/>
      <c r="L2858" s="66"/>
      <c r="M2858" s="64"/>
      <c r="N2858" s="304"/>
      <c r="O2858" s="305"/>
      <c r="P2858" s="127"/>
      <c r="Q2858" s="67"/>
      <c r="R2858" s="67"/>
      <c r="S2858" s="67"/>
      <c r="T2858" s="67"/>
      <c r="U2858" s="67"/>
      <c r="V2858" s="67"/>
      <c r="W2858" s="67"/>
      <c r="X2858" s="67"/>
      <c r="Y2858" s="68"/>
      <c r="Z2858" s="68"/>
      <c r="AA2858" s="68"/>
      <c r="AB2858" s="67"/>
      <c r="AC2858" s="67"/>
      <c r="AD2858" s="67"/>
      <c r="AE2858" s="67"/>
      <c r="AF2858" s="67"/>
      <c r="AG2858" s="67"/>
      <c r="AH2858" s="67"/>
      <c r="AI2858" s="67"/>
      <c r="AJ2858" s="68"/>
      <c r="AK2858" s="68"/>
      <c r="AL2858" s="68"/>
      <c r="AM2858" s="67"/>
      <c r="AN2858" s="67"/>
      <c r="AO2858" s="67"/>
      <c r="AP2858" s="67"/>
      <c r="AQ2858" s="67"/>
      <c r="AR2858" s="67"/>
      <c r="AS2858" s="67"/>
      <c r="AT2858" s="67"/>
      <c r="AU2858" s="67"/>
      <c r="AV2858" s="67"/>
      <c r="AW2858" s="67"/>
      <c r="AX2858" s="68"/>
      <c r="AY2858" s="68"/>
      <c r="AZ2858" s="69"/>
      <c r="BA2858" s="70"/>
      <c r="BB2858" s="71"/>
      <c r="BC2858" s="95"/>
      <c r="BD2858" s="41">
        <v>5</v>
      </c>
      <c r="BE2858" s="52">
        <v>51</v>
      </c>
      <c r="BF2858" s="103">
        <v>5124</v>
      </c>
      <c r="BG2858" s="275"/>
    </row>
    <row r="2859" spans="1:59" s="63" customFormat="1" ht="12.75" x14ac:dyDescent="0.2">
      <c r="A2859" s="196">
        <v>5</v>
      </c>
      <c r="B2859" s="197" t="s">
        <v>938</v>
      </c>
      <c r="C2859" s="208">
        <v>51</v>
      </c>
      <c r="D2859" s="209" t="s">
        <v>939</v>
      </c>
      <c r="E2859" s="212">
        <v>5124</v>
      </c>
      <c r="F2859" s="213" t="s">
        <v>972</v>
      </c>
      <c r="G2859" s="231" t="s">
        <v>1191</v>
      </c>
      <c r="H2859" s="72" t="s">
        <v>47</v>
      </c>
      <c r="I2859" s="223"/>
      <c r="J2859" s="73"/>
      <c r="K2859" s="73"/>
      <c r="L2859" s="73"/>
      <c r="M2859" s="74"/>
      <c r="N2859" s="247"/>
      <c r="O2859" s="306"/>
      <c r="P2859" s="105"/>
      <c r="Q2859" s="75"/>
      <c r="R2859" s="75"/>
      <c r="S2859" s="75"/>
      <c r="T2859" s="75"/>
      <c r="U2859" s="75"/>
      <c r="V2859" s="75"/>
      <c r="W2859" s="75"/>
      <c r="X2859" s="75"/>
      <c r="Y2859" s="76" t="str">
        <f>IF(ISNUMBER(VLOOKUP(Y2861,P$7:W$7,MATCH(Y2861,P$7:W$7))),VLOOKUP(Y2861,P$7:W$7,MATCH(Y2861,P$7:W$7)),IF(N2863=0,"No Data",IF(Y2861&gt;0,"&lt;100",0)))</f>
        <v>&lt;100</v>
      </c>
      <c r="Z2859" s="77" t="str">
        <f>IF(ISNUMBER(VLOOKUP(Z2863,P$7:W$7,MATCH(Z2863,P$7:W$7))),VLOOKUP(Z2863,P$7:W$7,MATCH(Z2863,P$7:W$7)),IF(N2863=0,"No Data",IF(Z2863&gt;0,"&lt;100",0)))</f>
        <v>&lt;100</v>
      </c>
      <c r="AA2859" s="106">
        <f>IF(ISNUMBER(Z2859),Z2859,0)</f>
        <v>0</v>
      </c>
      <c r="AB2859" s="75"/>
      <c r="AC2859" s="75"/>
      <c r="AD2859" s="75"/>
      <c r="AE2859" s="75"/>
      <c r="AF2859" s="75"/>
      <c r="AG2859" s="75"/>
      <c r="AH2859" s="75"/>
      <c r="AI2859" s="75"/>
      <c r="AJ2859" s="76">
        <f>IF(ISNUMBER(VLOOKUP(AJ2861,AB$7:AH$7,MATCH(AJ2861,AB$7:AH$7))),VLOOKUP(AJ2861,AB$7:AH$7,MATCH(AJ2861,AB$7:AH$7)),IF(N2863=0,"No Data",IF(AJ2861&gt;0,"&lt;50",0)))</f>
        <v>0</v>
      </c>
      <c r="AK2859" s="77">
        <f>IF(ISNUMBER(VLOOKUP(AK2863,AB$7:AH$7,MATCH(AK2863,AB$7:AH$7))),VLOOKUP(AK2863,AB$7:AH$7,MATCH(AK2863,AB$7:AH$7)),IF(N2863=0,"No Data",IF(AK2863&gt;0,"&lt;50",0)))</f>
        <v>0</v>
      </c>
      <c r="AL2859" s="106">
        <f>IF(ISNUMBER(AK2859),AK2859,0)</f>
        <v>0</v>
      </c>
      <c r="AM2859" s="75"/>
      <c r="AN2859" s="75"/>
      <c r="AO2859" s="75"/>
      <c r="AP2859" s="75"/>
      <c r="AQ2859" s="75"/>
      <c r="AR2859" s="75"/>
      <c r="AS2859" s="75"/>
      <c r="AT2859" s="75"/>
      <c r="AU2859" s="75"/>
      <c r="AV2859" s="75"/>
      <c r="AW2859" s="76">
        <f>IF(ISNUMBER(VLOOKUP(AW2861,AM$7:AU$7,MATCH(AW2861,AM$7:AU$7))),VLOOKUP(AW2861,AM$7:AU$7,MATCH(AW2861,AM$7:AU$7)),IF(N2863=0,"No Data",IF(AW2861&gt;0,"&lt;10",0)))</f>
        <v>1000</v>
      </c>
      <c r="AX2859" s="77">
        <f>IF(ISNUMBER(VLOOKUP(AX2863,AM$7:AU$7,MATCH(AX2863,AM$7:AU$7))),VLOOKUP(AX2863,AM$7:AU$7,MATCH(AX2863,AM$7:AU$7)),IF(N2863=0,"No Data",IF(AX2863&gt;0,"&lt;10",0)))</f>
        <v>1000</v>
      </c>
      <c r="AY2859" s="106">
        <f>IF(ISNUMBER(AX2859),AX2859,0)</f>
        <v>1000</v>
      </c>
      <c r="AZ2859" s="79"/>
      <c r="BA2859" s="80"/>
      <c r="BB2859" s="71"/>
      <c r="BC2859" s="95"/>
      <c r="BD2859" s="41">
        <v>5</v>
      </c>
      <c r="BE2859" s="52">
        <v>51</v>
      </c>
      <c r="BF2859" s="103">
        <v>5124</v>
      </c>
      <c r="BG2859" s="276" t="s">
        <v>47</v>
      </c>
    </row>
    <row r="2860" spans="1:59" s="63" customFormat="1" ht="12.75" x14ac:dyDescent="0.2">
      <c r="A2860" s="196">
        <v>5</v>
      </c>
      <c r="B2860" s="197" t="s">
        <v>938</v>
      </c>
      <c r="C2860" s="208">
        <v>51</v>
      </c>
      <c r="D2860" s="209" t="s">
        <v>939</v>
      </c>
      <c r="E2860" s="212">
        <v>5124</v>
      </c>
      <c r="F2860" s="213" t="s">
        <v>972</v>
      </c>
      <c r="G2860" s="231" t="s">
        <v>1191</v>
      </c>
      <c r="H2860" s="81" t="s">
        <v>48</v>
      </c>
      <c r="I2860" s="223"/>
      <c r="J2860" s="73"/>
      <c r="K2860" s="73"/>
      <c r="L2860" s="73"/>
      <c r="M2860" s="74"/>
      <c r="N2860" s="247"/>
      <c r="O2860" s="306"/>
      <c r="P2860" s="105"/>
      <c r="Q2860" s="75"/>
      <c r="R2860" s="75"/>
      <c r="S2860" s="75"/>
      <c r="T2860" s="75"/>
      <c r="U2860" s="75"/>
      <c r="V2860" s="75"/>
      <c r="W2860" s="75"/>
      <c r="X2860" s="75"/>
      <c r="Y2860" s="82">
        <f>MIN(X2864:X2866)</f>
        <v>0</v>
      </c>
      <c r="Z2860" s="83"/>
      <c r="AA2860" s="83"/>
      <c r="AB2860" s="75"/>
      <c r="AC2860" s="75"/>
      <c r="AD2860" s="75"/>
      <c r="AE2860" s="75"/>
      <c r="AF2860" s="75"/>
      <c r="AG2860" s="75"/>
      <c r="AH2860" s="75"/>
      <c r="AI2860" s="75"/>
      <c r="AJ2860" s="82">
        <f>MIN(AI2864:AI2866)</f>
        <v>0</v>
      </c>
      <c r="AK2860" s="83"/>
      <c r="AL2860" s="83"/>
      <c r="AM2860" s="75"/>
      <c r="AN2860" s="75"/>
      <c r="AO2860" s="75"/>
      <c r="AP2860" s="75"/>
      <c r="AQ2860" s="75"/>
      <c r="AR2860" s="75"/>
      <c r="AS2860" s="75"/>
      <c r="AT2860" s="75"/>
      <c r="AU2860" s="75"/>
      <c r="AV2860" s="75"/>
      <c r="AW2860" s="82">
        <f>MIN(AV2864:AV2866)</f>
        <v>250</v>
      </c>
      <c r="AX2860" s="83"/>
      <c r="AY2860" s="83"/>
      <c r="AZ2860" s="79"/>
      <c r="BA2860" s="80"/>
      <c r="BB2860" s="71"/>
      <c r="BC2860" s="95"/>
      <c r="BD2860" s="41">
        <v>5</v>
      </c>
      <c r="BE2860" s="52">
        <v>51</v>
      </c>
      <c r="BF2860" s="103">
        <v>5124</v>
      </c>
      <c r="BG2860" s="278" t="s">
        <v>48</v>
      </c>
    </row>
    <row r="2861" spans="1:59" s="63" customFormat="1" ht="12.75" x14ac:dyDescent="0.2">
      <c r="A2861" s="196">
        <v>5</v>
      </c>
      <c r="B2861" s="197" t="s">
        <v>938</v>
      </c>
      <c r="C2861" s="208">
        <v>51</v>
      </c>
      <c r="D2861" s="209" t="s">
        <v>939</v>
      </c>
      <c r="E2861" s="212">
        <v>5124</v>
      </c>
      <c r="F2861" s="213" t="s">
        <v>972</v>
      </c>
      <c r="G2861" s="231" t="s">
        <v>1191</v>
      </c>
      <c r="H2861" s="81" t="s">
        <v>49</v>
      </c>
      <c r="I2861" s="223"/>
      <c r="J2861" s="73"/>
      <c r="K2861" s="73"/>
      <c r="L2861" s="73"/>
      <c r="M2861" s="74"/>
      <c r="N2861" s="247"/>
      <c r="O2861" s="306"/>
      <c r="P2861" s="105"/>
      <c r="Q2861" s="75"/>
      <c r="R2861" s="75"/>
      <c r="S2861" s="75"/>
      <c r="T2861" s="75"/>
      <c r="U2861" s="75"/>
      <c r="V2861" s="75"/>
      <c r="W2861" s="75"/>
      <c r="X2861" s="75"/>
      <c r="Y2861" s="84">
        <f>IF(ISNUMBER(AVERAGE(X2864:X2866)),AVERAGE(X2864:X2866),0)</f>
        <v>33.333333333333336</v>
      </c>
      <c r="Z2861" s="83"/>
      <c r="AA2861" s="83"/>
      <c r="AB2861" s="75"/>
      <c r="AC2861" s="75"/>
      <c r="AD2861" s="75"/>
      <c r="AE2861" s="75"/>
      <c r="AF2861" s="75"/>
      <c r="AG2861" s="75"/>
      <c r="AH2861" s="75"/>
      <c r="AI2861" s="75"/>
      <c r="AJ2861" s="84">
        <f>IF(ISNUMBER(AVERAGE(AI2864:AI2866)),AVERAGE(AI2864:AI2866),0)</f>
        <v>0</v>
      </c>
      <c r="AK2861" s="83"/>
      <c r="AL2861" s="83"/>
      <c r="AM2861" s="75"/>
      <c r="AN2861" s="75"/>
      <c r="AO2861" s="75"/>
      <c r="AP2861" s="75"/>
      <c r="AQ2861" s="75"/>
      <c r="AR2861" s="75"/>
      <c r="AS2861" s="75"/>
      <c r="AT2861" s="75"/>
      <c r="AU2861" s="75"/>
      <c r="AV2861" s="75"/>
      <c r="AW2861" s="84">
        <f>IF(ISNUMBER(AVERAGE(AV2864:AV2866)),AVERAGE(AV2864:AV2866),0)</f>
        <v>1083.3333333333333</v>
      </c>
      <c r="AX2861" s="83"/>
      <c r="AY2861" s="83"/>
      <c r="AZ2861" s="79"/>
      <c r="BA2861" s="80"/>
      <c r="BB2861" s="71"/>
      <c r="BC2861" s="95"/>
      <c r="BD2861" s="41">
        <v>5</v>
      </c>
      <c r="BE2861" s="52">
        <v>51</v>
      </c>
      <c r="BF2861" s="103">
        <v>5124</v>
      </c>
      <c r="BG2861" s="278" t="s">
        <v>49</v>
      </c>
    </row>
    <row r="2862" spans="1:59" s="63" customFormat="1" ht="12.75" x14ac:dyDescent="0.2">
      <c r="A2862" s="196">
        <v>5</v>
      </c>
      <c r="B2862" s="197" t="s">
        <v>938</v>
      </c>
      <c r="C2862" s="208">
        <v>51</v>
      </c>
      <c r="D2862" s="209" t="s">
        <v>939</v>
      </c>
      <c r="E2862" s="212">
        <v>5124</v>
      </c>
      <c r="F2862" s="213" t="s">
        <v>972</v>
      </c>
      <c r="G2862" s="231" t="s">
        <v>1191</v>
      </c>
      <c r="H2862" s="81" t="s">
        <v>50</v>
      </c>
      <c r="I2862" s="223"/>
      <c r="J2862" s="73"/>
      <c r="K2862" s="73"/>
      <c r="L2862" s="73"/>
      <c r="M2862" s="74"/>
      <c r="N2862" s="247"/>
      <c r="O2862" s="306"/>
      <c r="P2862" s="105"/>
      <c r="Q2862" s="75"/>
      <c r="R2862" s="75"/>
      <c r="S2862" s="75"/>
      <c r="T2862" s="75"/>
      <c r="U2862" s="75"/>
      <c r="V2862" s="75"/>
      <c r="W2862" s="75"/>
      <c r="X2862" s="75"/>
      <c r="Y2862" s="84">
        <f>MAX(X2864:X2866)</f>
        <v>100</v>
      </c>
      <c r="Z2862" s="83"/>
      <c r="AA2862" s="83"/>
      <c r="AB2862" s="75"/>
      <c r="AC2862" s="75"/>
      <c r="AD2862" s="75"/>
      <c r="AE2862" s="75"/>
      <c r="AF2862" s="75"/>
      <c r="AG2862" s="75"/>
      <c r="AH2862" s="75"/>
      <c r="AI2862" s="75"/>
      <c r="AJ2862" s="84">
        <f>MAX(AI2864:AI2866)</f>
        <v>0</v>
      </c>
      <c r="AK2862" s="83"/>
      <c r="AL2862" s="83"/>
      <c r="AM2862" s="75"/>
      <c r="AN2862" s="75"/>
      <c r="AO2862" s="75"/>
      <c r="AP2862" s="75"/>
      <c r="AQ2862" s="75"/>
      <c r="AR2862" s="75"/>
      <c r="AS2862" s="75"/>
      <c r="AT2862" s="75"/>
      <c r="AU2862" s="75"/>
      <c r="AV2862" s="75"/>
      <c r="AW2862" s="84">
        <f>MAX(AV2864:AV2866)</f>
        <v>2500</v>
      </c>
      <c r="AX2862" s="83"/>
      <c r="AY2862" s="83"/>
      <c r="AZ2862" s="79"/>
      <c r="BA2862" s="80"/>
      <c r="BB2862" s="71"/>
      <c r="BC2862" s="95"/>
      <c r="BD2862" s="41">
        <v>5</v>
      </c>
      <c r="BE2862" s="52">
        <v>51</v>
      </c>
      <c r="BF2862" s="103">
        <v>5124</v>
      </c>
      <c r="BG2862" s="278" t="s">
        <v>50</v>
      </c>
    </row>
    <row r="2863" spans="1:59" s="63" customFormat="1" ht="12.75" x14ac:dyDescent="0.2">
      <c r="A2863" s="196">
        <v>5</v>
      </c>
      <c r="B2863" s="197" t="s">
        <v>938</v>
      </c>
      <c r="C2863" s="208">
        <v>51</v>
      </c>
      <c r="D2863" s="209" t="s">
        <v>939</v>
      </c>
      <c r="E2863" s="212">
        <v>5124</v>
      </c>
      <c r="F2863" s="213" t="s">
        <v>972</v>
      </c>
      <c r="G2863" s="231" t="s">
        <v>1191</v>
      </c>
      <c r="H2863" s="85" t="s">
        <v>51</v>
      </c>
      <c r="I2863" s="223"/>
      <c r="J2863" s="73"/>
      <c r="K2863" s="73"/>
      <c r="L2863" s="73"/>
      <c r="M2863" s="74"/>
      <c r="N2863" s="320">
        <f>SUM(N2864:N2869)</f>
        <v>3</v>
      </c>
      <c r="O2863" s="293">
        <f>SUM(O2864:O2869)</f>
        <v>1</v>
      </c>
      <c r="P2863" s="292"/>
      <c r="Q2863" s="87"/>
      <c r="R2863" s="87"/>
      <c r="S2863" s="87"/>
      <c r="T2863" s="87"/>
      <c r="U2863" s="87"/>
      <c r="V2863" s="87"/>
      <c r="W2863" s="87"/>
      <c r="X2863" s="87"/>
      <c r="Y2863" s="88"/>
      <c r="Z2863" s="119">
        <f>SUM(Z2864:Z2869)</f>
        <v>33.333333333333329</v>
      </c>
      <c r="AA2863" s="88"/>
      <c r="AB2863" s="87"/>
      <c r="AC2863" s="87"/>
      <c r="AD2863" s="87"/>
      <c r="AE2863" s="87"/>
      <c r="AF2863" s="87"/>
      <c r="AG2863" s="87"/>
      <c r="AH2863" s="87"/>
      <c r="AI2863" s="87"/>
      <c r="AJ2863" s="88"/>
      <c r="AK2863" s="119">
        <f>SUM(AK2864:AK2869)</f>
        <v>0</v>
      </c>
      <c r="AL2863" s="88"/>
      <c r="AM2863" s="87"/>
      <c r="AN2863" s="87"/>
      <c r="AO2863" s="87"/>
      <c r="AP2863" s="87"/>
      <c r="AQ2863" s="87"/>
      <c r="AR2863" s="87"/>
      <c r="AS2863" s="87"/>
      <c r="AT2863" s="87"/>
      <c r="AU2863" s="87"/>
      <c r="AV2863" s="87"/>
      <c r="AW2863" s="112"/>
      <c r="AX2863" s="119">
        <f>SUM(AX2864:AX2869)</f>
        <v>1083.3333333333333</v>
      </c>
      <c r="AY2863" s="88"/>
      <c r="AZ2863" s="79"/>
      <c r="BA2863" s="80"/>
      <c r="BB2863" s="71"/>
      <c r="BC2863" s="95"/>
      <c r="BD2863" s="41">
        <v>5</v>
      </c>
      <c r="BE2863" s="52">
        <v>51</v>
      </c>
      <c r="BF2863" s="103">
        <v>5124</v>
      </c>
      <c r="BG2863" s="279" t="s">
        <v>51</v>
      </c>
    </row>
    <row r="2864" spans="1:59" s="63" customFormat="1" ht="12.75" x14ac:dyDescent="0.2">
      <c r="A2864" s="196">
        <v>5</v>
      </c>
      <c r="B2864" s="197" t="s">
        <v>938</v>
      </c>
      <c r="C2864" s="208">
        <v>51</v>
      </c>
      <c r="D2864" s="209" t="s">
        <v>939</v>
      </c>
      <c r="E2864" s="212">
        <v>5124</v>
      </c>
      <c r="F2864" s="213" t="s">
        <v>972</v>
      </c>
      <c r="G2864" s="231" t="s">
        <v>1191</v>
      </c>
      <c r="H2864" s="89" t="s">
        <v>52</v>
      </c>
      <c r="I2864" s="90" t="s">
        <v>973</v>
      </c>
      <c r="J2864" s="90"/>
      <c r="K2864" s="90" t="s">
        <v>64</v>
      </c>
      <c r="L2864" s="90" t="s">
        <v>393</v>
      </c>
      <c r="M2864" s="91"/>
      <c r="N2864" s="312">
        <v>1</v>
      </c>
      <c r="O2864" s="313">
        <f>N2864/N$2863</f>
        <v>0.33333333333333331</v>
      </c>
      <c r="P2864" s="104"/>
      <c r="Q2864" s="92"/>
      <c r="R2864" s="92"/>
      <c r="S2864" s="92"/>
      <c r="T2864" s="92"/>
      <c r="U2864" s="92"/>
      <c r="V2864" s="92"/>
      <c r="W2864" s="92"/>
      <c r="X2864" s="109">
        <f>P2864*P$7+Q2864*Q$7+R2864*R$7+S2864*S$7+T2864*T$7+U2864*U$7+V2864*V$7+W2864*W$7</f>
        <v>0</v>
      </c>
      <c r="Y2864" s="83"/>
      <c r="Z2864" s="110">
        <f>X2864*$O2864</f>
        <v>0</v>
      </c>
      <c r="AA2864" s="111"/>
      <c r="AB2864" s="92"/>
      <c r="AC2864" s="92"/>
      <c r="AD2864" s="92"/>
      <c r="AE2864" s="92"/>
      <c r="AF2864" s="92"/>
      <c r="AG2864" s="92"/>
      <c r="AH2864" s="92"/>
      <c r="AI2864" s="109">
        <f>AB2864*AB$7+AC2864*AC$7+AD2864*AD$7+AE2864*AE$7+AF2864*AF$7+AG2864*AG$7+AH2864*AH$7</f>
        <v>0</v>
      </c>
      <c r="AJ2864" s="83"/>
      <c r="AK2864" s="110">
        <f>AI2864*$O2864</f>
        <v>0</v>
      </c>
      <c r="AL2864" s="111"/>
      <c r="AM2864" s="92"/>
      <c r="AN2864" s="92"/>
      <c r="AO2864" s="92"/>
      <c r="AP2864" s="92"/>
      <c r="AQ2864" s="92"/>
      <c r="AR2864" s="92">
        <v>1</v>
      </c>
      <c r="AS2864" s="92"/>
      <c r="AT2864" s="92"/>
      <c r="AU2864" s="92"/>
      <c r="AV2864" s="109">
        <f>AM2864*AM$7+AN2864*AN$7+AO2864*AO$7+AP2864*AP$7+AQ2864*AQ$7+AR2864*AR$7+AS2864*AS$7+AT2864*AT$7+AU2864*AU$7</f>
        <v>500</v>
      </c>
      <c r="AW2864" s="75"/>
      <c r="AX2864" s="110">
        <f>AV2864*$O2864</f>
        <v>166.66666666666666</v>
      </c>
      <c r="AY2864" s="111"/>
      <c r="AZ2864" s="93"/>
      <c r="BA2864" s="94" t="s">
        <v>105</v>
      </c>
      <c r="BB2864" s="71"/>
      <c r="BC2864" s="95"/>
      <c r="BD2864" s="41">
        <v>5</v>
      </c>
      <c r="BE2864" s="52">
        <v>51</v>
      </c>
      <c r="BF2864" s="103">
        <v>5124</v>
      </c>
      <c r="BG2864" s="280" t="s">
        <v>52</v>
      </c>
    </row>
    <row r="2865" spans="1:59" s="63" customFormat="1" ht="12.75" x14ac:dyDescent="0.2">
      <c r="A2865" s="196">
        <v>5</v>
      </c>
      <c r="B2865" s="197" t="s">
        <v>938</v>
      </c>
      <c r="C2865" s="208">
        <v>51</v>
      </c>
      <c r="D2865" s="209" t="s">
        <v>939</v>
      </c>
      <c r="E2865" s="212">
        <v>5124</v>
      </c>
      <c r="F2865" s="213" t="s">
        <v>972</v>
      </c>
      <c r="G2865" s="231" t="s">
        <v>1191</v>
      </c>
      <c r="H2865" s="89"/>
      <c r="I2865" s="90" t="s">
        <v>377</v>
      </c>
      <c r="J2865" s="90"/>
      <c r="K2865" s="90" t="s">
        <v>64</v>
      </c>
      <c r="L2865" s="90" t="s">
        <v>76</v>
      </c>
      <c r="M2865" s="91"/>
      <c r="N2865" s="312">
        <v>1</v>
      </c>
      <c r="O2865" s="313">
        <f>N2865/N$2863</f>
        <v>0.33333333333333331</v>
      </c>
      <c r="P2865" s="104">
        <v>1</v>
      </c>
      <c r="Q2865" s="92"/>
      <c r="R2865" s="92"/>
      <c r="S2865" s="92"/>
      <c r="T2865" s="92"/>
      <c r="U2865" s="92"/>
      <c r="V2865" s="92"/>
      <c r="W2865" s="92"/>
      <c r="X2865" s="109">
        <f>P2865*P$7+Q2865*Q$7+R2865*R$7+S2865*S$7+T2865*T$7+U2865*U$7+V2865*V$7+W2865*W$7</f>
        <v>100</v>
      </c>
      <c r="Y2865" s="83"/>
      <c r="Z2865" s="110">
        <f>X2865*$O2865</f>
        <v>33.333333333333329</v>
      </c>
      <c r="AA2865" s="111"/>
      <c r="AB2865" s="92"/>
      <c r="AC2865" s="92"/>
      <c r="AD2865" s="92"/>
      <c r="AE2865" s="92"/>
      <c r="AF2865" s="92"/>
      <c r="AG2865" s="92"/>
      <c r="AH2865" s="92"/>
      <c r="AI2865" s="109">
        <f>AB2865*AB$7+AC2865*AC$7+AD2865*AD$7+AE2865*AE$7+AF2865*AF$7+AG2865*AG$7+AH2865*AH$7</f>
        <v>0</v>
      </c>
      <c r="AJ2865" s="83"/>
      <c r="AK2865" s="110">
        <f>AI2865*$O2865</f>
        <v>0</v>
      </c>
      <c r="AL2865" s="111"/>
      <c r="AM2865" s="92"/>
      <c r="AN2865" s="92"/>
      <c r="AO2865" s="92"/>
      <c r="AP2865" s="92"/>
      <c r="AQ2865" s="92"/>
      <c r="AR2865" s="92"/>
      <c r="AS2865" s="92"/>
      <c r="AT2865" s="92">
        <v>1</v>
      </c>
      <c r="AU2865" s="92"/>
      <c r="AV2865" s="109">
        <f>AM2865*AM$7+AN2865*AN$7+AO2865*AO$7+AP2865*AP$7+AQ2865*AQ$7+AR2865*AR$7+AS2865*AS$7+AT2865*AT$7+AU2865*AU$7</f>
        <v>2500</v>
      </c>
      <c r="AW2865" s="75"/>
      <c r="AX2865" s="110">
        <f>AV2865*$O2865</f>
        <v>833.33333333333326</v>
      </c>
      <c r="AY2865" s="111"/>
      <c r="AZ2865" s="93"/>
      <c r="BA2865" s="94" t="s">
        <v>105</v>
      </c>
      <c r="BB2865" s="71"/>
      <c r="BC2865" s="95"/>
      <c r="BD2865" s="41">
        <v>5</v>
      </c>
      <c r="BE2865" s="52">
        <v>51</v>
      </c>
      <c r="BF2865" s="103">
        <v>5124</v>
      </c>
      <c r="BG2865" s="280" t="s">
        <v>52</v>
      </c>
    </row>
    <row r="2866" spans="1:59" s="63" customFormat="1" ht="12.75" x14ac:dyDescent="0.2">
      <c r="A2866" s="196">
        <v>5</v>
      </c>
      <c r="B2866" s="197" t="s">
        <v>938</v>
      </c>
      <c r="C2866" s="208">
        <v>51</v>
      </c>
      <c r="D2866" s="209" t="s">
        <v>939</v>
      </c>
      <c r="E2866" s="212">
        <v>5124</v>
      </c>
      <c r="F2866" s="213" t="s">
        <v>972</v>
      </c>
      <c r="G2866" s="231" t="s">
        <v>1191</v>
      </c>
      <c r="H2866" s="89"/>
      <c r="I2866" s="90" t="s">
        <v>403</v>
      </c>
      <c r="J2866" s="90"/>
      <c r="K2866" s="90" t="s">
        <v>64</v>
      </c>
      <c r="L2866" s="90" t="s">
        <v>563</v>
      </c>
      <c r="M2866" s="91"/>
      <c r="N2866" s="312">
        <v>1</v>
      </c>
      <c r="O2866" s="313">
        <f>N2866/N$2863</f>
        <v>0.33333333333333331</v>
      </c>
      <c r="P2866" s="104"/>
      <c r="Q2866" s="92"/>
      <c r="R2866" s="92"/>
      <c r="S2866" s="92"/>
      <c r="T2866" s="92"/>
      <c r="U2866" s="92"/>
      <c r="V2866" s="92"/>
      <c r="W2866" s="92"/>
      <c r="X2866" s="109">
        <f>P2866*P$7+Q2866*Q$7+R2866*R$7+S2866*S$7+T2866*T$7+U2866*U$7+V2866*V$7+W2866*W$7</f>
        <v>0</v>
      </c>
      <c r="Y2866" s="83"/>
      <c r="Z2866" s="110">
        <f>X2866*$O2866</f>
        <v>0</v>
      </c>
      <c r="AA2866" s="111"/>
      <c r="AB2866" s="92"/>
      <c r="AC2866" s="92"/>
      <c r="AD2866" s="92"/>
      <c r="AE2866" s="92"/>
      <c r="AF2866" s="92"/>
      <c r="AG2866" s="92"/>
      <c r="AH2866" s="92"/>
      <c r="AI2866" s="109">
        <f>AB2866*AB$7+AC2866*AC$7+AD2866*AD$7+AE2866*AE$7+AF2866*AF$7+AG2866*AG$7+AH2866*AH$7</f>
        <v>0</v>
      </c>
      <c r="AJ2866" s="83"/>
      <c r="AK2866" s="110">
        <f>AI2866*$O2866</f>
        <v>0</v>
      </c>
      <c r="AL2866" s="111"/>
      <c r="AM2866" s="92"/>
      <c r="AN2866" s="92"/>
      <c r="AO2866" s="92"/>
      <c r="AP2866" s="92"/>
      <c r="AQ2866" s="92">
        <v>1</v>
      </c>
      <c r="AR2866" s="92"/>
      <c r="AS2866" s="92"/>
      <c r="AT2866" s="92"/>
      <c r="AU2866" s="92"/>
      <c r="AV2866" s="109">
        <f>AM2866*AM$7+AN2866*AN$7+AO2866*AO$7+AP2866*AP$7+AQ2866*AQ$7+AR2866*AR$7+AS2866*AS$7+AT2866*AT$7+AU2866*AU$7</f>
        <v>250</v>
      </c>
      <c r="AW2866" s="75"/>
      <c r="AX2866" s="110">
        <f>AV2866*$O2866</f>
        <v>83.333333333333329</v>
      </c>
      <c r="AY2866" s="111"/>
      <c r="AZ2866" s="93"/>
      <c r="BA2866" s="94" t="s">
        <v>131</v>
      </c>
      <c r="BB2866" s="71"/>
      <c r="BC2866" s="95"/>
      <c r="BD2866" s="41">
        <v>5</v>
      </c>
      <c r="BE2866" s="52">
        <v>51</v>
      </c>
      <c r="BF2866" s="103">
        <v>5124</v>
      </c>
      <c r="BG2866" s="280" t="s">
        <v>52</v>
      </c>
    </row>
    <row r="2867" spans="1:59" s="63" customFormat="1" ht="12.75" x14ac:dyDescent="0.2">
      <c r="A2867" s="196">
        <v>5</v>
      </c>
      <c r="B2867" s="197" t="s">
        <v>938</v>
      </c>
      <c r="C2867" s="208">
        <v>51</v>
      </c>
      <c r="D2867" s="209" t="s">
        <v>939</v>
      </c>
      <c r="E2867" s="212">
        <v>5124</v>
      </c>
      <c r="F2867" s="213" t="s">
        <v>972</v>
      </c>
      <c r="G2867" s="231" t="s">
        <v>1191</v>
      </c>
      <c r="H2867" s="65"/>
      <c r="I2867" s="222"/>
      <c r="J2867" s="66"/>
      <c r="K2867" s="66"/>
      <c r="L2867" s="66"/>
      <c r="M2867" s="64"/>
      <c r="N2867" s="304"/>
      <c r="O2867" s="305"/>
      <c r="P2867" s="127"/>
      <c r="Q2867" s="67"/>
      <c r="R2867" s="67"/>
      <c r="S2867" s="67"/>
      <c r="T2867" s="67"/>
      <c r="U2867" s="67"/>
      <c r="V2867" s="67"/>
      <c r="W2867" s="67"/>
      <c r="X2867" s="67"/>
      <c r="Y2867" s="68"/>
      <c r="Z2867" s="68"/>
      <c r="AA2867" s="68"/>
      <c r="AB2867" s="67"/>
      <c r="AC2867" s="67"/>
      <c r="AD2867" s="67"/>
      <c r="AE2867" s="67"/>
      <c r="AF2867" s="67"/>
      <c r="AG2867" s="67"/>
      <c r="AH2867" s="67"/>
      <c r="AI2867" s="67"/>
      <c r="AJ2867" s="68"/>
      <c r="AK2867" s="68"/>
      <c r="AL2867" s="68"/>
      <c r="AM2867" s="67"/>
      <c r="AN2867" s="67"/>
      <c r="AO2867" s="67"/>
      <c r="AP2867" s="67"/>
      <c r="AQ2867" s="67"/>
      <c r="AR2867" s="67"/>
      <c r="AS2867" s="67"/>
      <c r="AT2867" s="67"/>
      <c r="AU2867" s="67"/>
      <c r="AV2867" s="67"/>
      <c r="AW2867" s="67"/>
      <c r="AX2867" s="68"/>
      <c r="AY2867" s="68"/>
      <c r="AZ2867" s="69"/>
      <c r="BA2867" s="70"/>
      <c r="BB2867" s="71"/>
      <c r="BC2867" s="95"/>
      <c r="BD2867" s="41">
        <v>5</v>
      </c>
      <c r="BE2867" s="52">
        <v>51</v>
      </c>
      <c r="BF2867" s="103">
        <v>5124</v>
      </c>
      <c r="BG2867" s="275"/>
    </row>
    <row r="2868" spans="1:59" s="63" customFormat="1" ht="12.75" x14ac:dyDescent="0.2">
      <c r="A2868" s="196">
        <v>5</v>
      </c>
      <c r="B2868" s="197" t="s">
        <v>938</v>
      </c>
      <c r="C2868" s="208">
        <v>51</v>
      </c>
      <c r="D2868" s="209" t="s">
        <v>939</v>
      </c>
      <c r="E2868" s="212">
        <v>5124</v>
      </c>
      <c r="F2868" s="213" t="s">
        <v>972</v>
      </c>
      <c r="G2868" s="232"/>
      <c r="H2868" s="97"/>
      <c r="I2868" s="224"/>
      <c r="J2868" s="98"/>
      <c r="K2868" s="98"/>
      <c r="L2868" s="98"/>
      <c r="M2868" s="96"/>
      <c r="N2868" s="307"/>
      <c r="O2868" s="246"/>
      <c r="P2868" s="124"/>
      <c r="Q2868" s="99"/>
      <c r="R2868" s="99"/>
      <c r="S2868" s="99"/>
      <c r="T2868" s="99"/>
      <c r="U2868" s="99"/>
      <c r="V2868" s="99"/>
      <c r="W2868" s="99"/>
      <c r="X2868" s="99"/>
      <c r="Y2868" s="100"/>
      <c r="Z2868" s="100"/>
      <c r="AA2868" s="100"/>
      <c r="AB2868" s="99"/>
      <c r="AC2868" s="99"/>
      <c r="AD2868" s="99"/>
      <c r="AE2868" s="99"/>
      <c r="AF2868" s="99"/>
      <c r="AG2868" s="99"/>
      <c r="AH2868" s="99"/>
      <c r="AI2868" s="99"/>
      <c r="AJ2868" s="100"/>
      <c r="AK2868" s="100"/>
      <c r="AL2868" s="100"/>
      <c r="AM2868" s="99"/>
      <c r="AN2868" s="99"/>
      <c r="AO2868" s="99"/>
      <c r="AP2868" s="99"/>
      <c r="AQ2868" s="99"/>
      <c r="AR2868" s="99"/>
      <c r="AS2868" s="99"/>
      <c r="AT2868" s="99"/>
      <c r="AU2868" s="99"/>
      <c r="AV2868" s="99"/>
      <c r="AW2868" s="99"/>
      <c r="AX2868" s="100"/>
      <c r="AY2868" s="100"/>
      <c r="AZ2868" s="101"/>
      <c r="BA2868" s="102"/>
      <c r="BB2868" s="95"/>
      <c r="BC2868" s="95"/>
      <c r="BD2868" s="41">
        <v>5</v>
      </c>
      <c r="BE2868" s="52">
        <v>51</v>
      </c>
      <c r="BF2868" s="103">
        <v>5124</v>
      </c>
      <c r="BG2868" s="277"/>
    </row>
    <row r="2869" spans="1:59" s="63" customFormat="1" ht="12.75" x14ac:dyDescent="0.2">
      <c r="A2869" s="196">
        <v>5</v>
      </c>
      <c r="B2869" s="197" t="s">
        <v>938</v>
      </c>
      <c r="C2869" s="208">
        <v>51</v>
      </c>
      <c r="D2869" s="209" t="s">
        <v>939</v>
      </c>
      <c r="E2869" s="212">
        <v>5124</v>
      </c>
      <c r="F2869" s="213" t="s">
        <v>972</v>
      </c>
      <c r="G2869" s="231"/>
      <c r="H2869" s="65"/>
      <c r="I2869" s="222"/>
      <c r="J2869" s="66"/>
      <c r="K2869" s="66"/>
      <c r="L2869" s="66"/>
      <c r="M2869" s="64"/>
      <c r="N2869" s="304"/>
      <c r="O2869" s="305"/>
      <c r="P2869" s="127"/>
      <c r="Q2869" s="67"/>
      <c r="R2869" s="67"/>
      <c r="S2869" s="67"/>
      <c r="T2869" s="67"/>
      <c r="U2869" s="67"/>
      <c r="V2869" s="67"/>
      <c r="W2869" s="67"/>
      <c r="X2869" s="67"/>
      <c r="Y2869" s="68"/>
      <c r="Z2869" s="68"/>
      <c r="AA2869" s="68"/>
      <c r="AB2869" s="67"/>
      <c r="AC2869" s="67"/>
      <c r="AD2869" s="67"/>
      <c r="AE2869" s="67"/>
      <c r="AF2869" s="67"/>
      <c r="AG2869" s="67"/>
      <c r="AH2869" s="67"/>
      <c r="AI2869" s="67"/>
      <c r="AJ2869" s="68"/>
      <c r="AK2869" s="68"/>
      <c r="AL2869" s="68"/>
      <c r="AM2869" s="67"/>
      <c r="AN2869" s="67"/>
      <c r="AO2869" s="67"/>
      <c r="AP2869" s="67"/>
      <c r="AQ2869" s="67"/>
      <c r="AR2869" s="67"/>
      <c r="AS2869" s="67"/>
      <c r="AT2869" s="67"/>
      <c r="AU2869" s="67"/>
      <c r="AV2869" s="67"/>
      <c r="AW2869" s="67"/>
      <c r="AX2869" s="68"/>
      <c r="AY2869" s="68"/>
      <c r="AZ2869" s="69"/>
      <c r="BA2869" s="70"/>
      <c r="BB2869" s="71"/>
      <c r="BC2869" s="95"/>
      <c r="BD2869" s="41">
        <v>5</v>
      </c>
      <c r="BE2869" s="52">
        <v>51</v>
      </c>
      <c r="BF2869" s="103">
        <v>5124</v>
      </c>
      <c r="BG2869" s="275"/>
    </row>
    <row r="2870" spans="1:59" s="63" customFormat="1" ht="12.75" x14ac:dyDescent="0.2">
      <c r="A2870" s="196">
        <v>5</v>
      </c>
      <c r="B2870" s="197" t="s">
        <v>938</v>
      </c>
      <c r="C2870" s="208">
        <v>51</v>
      </c>
      <c r="D2870" s="209" t="s">
        <v>939</v>
      </c>
      <c r="E2870" s="212">
        <v>5124</v>
      </c>
      <c r="F2870" s="213" t="s">
        <v>972</v>
      </c>
      <c r="G2870" s="231" t="s">
        <v>729</v>
      </c>
      <c r="H2870" s="72" t="s">
        <v>1233</v>
      </c>
      <c r="I2870" s="223" t="s">
        <v>1247</v>
      </c>
      <c r="J2870" s="73"/>
      <c r="K2870" s="73"/>
      <c r="L2870" s="73"/>
      <c r="M2870" s="74"/>
      <c r="N2870" s="247"/>
      <c r="O2870" s="306"/>
      <c r="P2870" s="105"/>
      <c r="Q2870" s="75"/>
      <c r="R2870" s="75"/>
      <c r="S2870" s="75"/>
      <c r="T2870" s="75"/>
      <c r="U2870" s="75"/>
      <c r="V2870" s="75"/>
      <c r="W2870" s="75"/>
      <c r="X2870" s="75"/>
      <c r="Y2870" s="76" t="s">
        <v>1241</v>
      </c>
      <c r="Z2870" s="77" t="s">
        <v>1241</v>
      </c>
      <c r="AA2870" s="78">
        <f>AA$2542</f>
        <v>5000</v>
      </c>
      <c r="AB2870" s="75"/>
      <c r="AC2870" s="75"/>
      <c r="AD2870" s="75"/>
      <c r="AE2870" s="75"/>
      <c r="AF2870" s="75"/>
      <c r="AG2870" s="75"/>
      <c r="AH2870" s="75"/>
      <c r="AI2870" s="75"/>
      <c r="AJ2870" s="76" t="s">
        <v>1241</v>
      </c>
      <c r="AK2870" s="77" t="s">
        <v>1241</v>
      </c>
      <c r="AL2870" s="78">
        <f>AL$2542</f>
        <v>0</v>
      </c>
      <c r="AM2870" s="75"/>
      <c r="AN2870" s="75"/>
      <c r="AO2870" s="75"/>
      <c r="AP2870" s="75"/>
      <c r="AQ2870" s="75"/>
      <c r="AR2870" s="75"/>
      <c r="AS2870" s="75"/>
      <c r="AT2870" s="75"/>
      <c r="AU2870" s="75"/>
      <c r="AV2870" s="75"/>
      <c r="AW2870" s="76" t="s">
        <v>1241</v>
      </c>
      <c r="AX2870" s="77" t="s">
        <v>1241</v>
      </c>
      <c r="AY2870" s="78">
        <f>AY$2542</f>
        <v>250</v>
      </c>
      <c r="AZ2870" s="79"/>
      <c r="BA2870" s="80" t="str">
        <f>I2870</f>
        <v>&gt; see 4711, Thermal insulation</v>
      </c>
      <c r="BB2870" s="71"/>
      <c r="BC2870" s="95"/>
      <c r="BD2870" s="41">
        <v>5</v>
      </c>
      <c r="BE2870" s="52">
        <v>51</v>
      </c>
      <c r="BF2870" s="103">
        <v>5124</v>
      </c>
      <c r="BG2870" s="276" t="str">
        <f>H2870</f>
        <v>Default Scenario (Link)</v>
      </c>
    </row>
    <row r="2871" spans="1:59" s="63" customFormat="1" ht="12.75" x14ac:dyDescent="0.2">
      <c r="A2871" s="196">
        <v>5</v>
      </c>
      <c r="B2871" s="197" t="s">
        <v>938</v>
      </c>
      <c r="C2871" s="208">
        <v>51</v>
      </c>
      <c r="D2871" s="209" t="s">
        <v>939</v>
      </c>
      <c r="E2871" s="212">
        <v>5124</v>
      </c>
      <c r="F2871" s="213" t="s">
        <v>972</v>
      </c>
      <c r="G2871" s="231"/>
      <c r="H2871" s="65"/>
      <c r="I2871" s="222"/>
      <c r="J2871" s="66"/>
      <c r="K2871" s="66"/>
      <c r="L2871" s="66"/>
      <c r="M2871" s="64"/>
      <c r="N2871" s="304"/>
      <c r="O2871" s="305"/>
      <c r="P2871" s="127"/>
      <c r="Q2871" s="67"/>
      <c r="R2871" s="67"/>
      <c r="S2871" s="67"/>
      <c r="T2871" s="67"/>
      <c r="U2871" s="67"/>
      <c r="V2871" s="67"/>
      <c r="W2871" s="67"/>
      <c r="X2871" s="67"/>
      <c r="Y2871" s="68"/>
      <c r="Z2871" s="68"/>
      <c r="AA2871" s="68"/>
      <c r="AB2871" s="67"/>
      <c r="AC2871" s="67"/>
      <c r="AD2871" s="67"/>
      <c r="AE2871" s="67"/>
      <c r="AF2871" s="67"/>
      <c r="AG2871" s="67"/>
      <c r="AH2871" s="67"/>
      <c r="AI2871" s="67"/>
      <c r="AJ2871" s="68"/>
      <c r="AK2871" s="68"/>
      <c r="AL2871" s="68"/>
      <c r="AM2871" s="67"/>
      <c r="AN2871" s="67"/>
      <c r="AO2871" s="67"/>
      <c r="AP2871" s="67"/>
      <c r="AQ2871" s="67"/>
      <c r="AR2871" s="67"/>
      <c r="AS2871" s="67"/>
      <c r="AT2871" s="67"/>
      <c r="AU2871" s="67"/>
      <c r="AV2871" s="67"/>
      <c r="AW2871" s="67"/>
      <c r="AX2871" s="68"/>
      <c r="AY2871" s="68"/>
      <c r="AZ2871" s="69"/>
      <c r="BA2871" s="70"/>
      <c r="BB2871" s="71"/>
      <c r="BC2871" s="95"/>
      <c r="BD2871" s="41">
        <v>5</v>
      </c>
      <c r="BE2871" s="52">
        <v>51</v>
      </c>
      <c r="BF2871" s="103">
        <v>5124</v>
      </c>
      <c r="BG2871" s="275"/>
    </row>
    <row r="2872" spans="1:59" s="63" customFormat="1" ht="12.75" x14ac:dyDescent="0.2">
      <c r="A2872" s="196">
        <v>5</v>
      </c>
      <c r="B2872" s="197" t="s">
        <v>938</v>
      </c>
      <c r="C2872" s="208">
        <v>51</v>
      </c>
      <c r="D2872" s="209" t="s">
        <v>939</v>
      </c>
      <c r="E2872" s="212">
        <v>5124</v>
      </c>
      <c r="F2872" s="213" t="s">
        <v>972</v>
      </c>
      <c r="G2872" s="232"/>
      <c r="H2872" s="97"/>
      <c r="I2872" s="224"/>
      <c r="J2872" s="98"/>
      <c r="K2872" s="98"/>
      <c r="L2872" s="98"/>
      <c r="M2872" s="96"/>
      <c r="N2872" s="307"/>
      <c r="O2872" s="246"/>
      <c r="P2872" s="124"/>
      <c r="Q2872" s="99"/>
      <c r="R2872" s="99"/>
      <c r="S2872" s="99"/>
      <c r="T2872" s="99"/>
      <c r="U2872" s="99"/>
      <c r="V2872" s="99"/>
      <c r="W2872" s="99"/>
      <c r="X2872" s="99"/>
      <c r="Y2872" s="100"/>
      <c r="Z2872" s="100"/>
      <c r="AA2872" s="100"/>
      <c r="AB2872" s="99"/>
      <c r="AC2872" s="99"/>
      <c r="AD2872" s="99"/>
      <c r="AE2872" s="99"/>
      <c r="AF2872" s="99"/>
      <c r="AG2872" s="99"/>
      <c r="AH2872" s="99"/>
      <c r="AI2872" s="99"/>
      <c r="AJ2872" s="100"/>
      <c r="AK2872" s="100"/>
      <c r="AL2872" s="100"/>
      <c r="AM2872" s="99"/>
      <c r="AN2872" s="99"/>
      <c r="AO2872" s="99"/>
      <c r="AP2872" s="99"/>
      <c r="AQ2872" s="99"/>
      <c r="AR2872" s="99"/>
      <c r="AS2872" s="99"/>
      <c r="AT2872" s="99"/>
      <c r="AU2872" s="99"/>
      <c r="AV2872" s="99"/>
      <c r="AW2872" s="99"/>
      <c r="AX2872" s="100"/>
      <c r="AY2872" s="100"/>
      <c r="AZ2872" s="101"/>
      <c r="BA2872" s="102"/>
      <c r="BB2872" s="95"/>
      <c r="BC2872" s="95"/>
      <c r="BD2872" s="41">
        <v>5</v>
      </c>
      <c r="BE2872" s="52">
        <v>51</v>
      </c>
      <c r="BF2872" s="103">
        <v>5124</v>
      </c>
      <c r="BG2872" s="277"/>
    </row>
    <row r="2873" spans="1:59" x14ac:dyDescent="0.25">
      <c r="A2873" s="196">
        <v>5</v>
      </c>
      <c r="B2873" s="197" t="s">
        <v>938</v>
      </c>
      <c r="C2873" s="208">
        <v>51</v>
      </c>
      <c r="D2873" s="209" t="s">
        <v>939</v>
      </c>
      <c r="E2873" s="210">
        <v>5131</v>
      </c>
      <c r="F2873" s="211" t="s">
        <v>974</v>
      </c>
      <c r="G2873" s="235"/>
      <c r="H2873" s="145"/>
      <c r="I2873" s="221"/>
      <c r="J2873" s="57"/>
      <c r="K2873" s="57"/>
      <c r="L2873" s="57"/>
      <c r="M2873" s="144"/>
      <c r="N2873" s="324"/>
      <c r="O2873" s="325"/>
      <c r="P2873" s="146"/>
      <c r="Q2873" s="146"/>
      <c r="R2873" s="146"/>
      <c r="S2873" s="146"/>
      <c r="T2873" s="146"/>
      <c r="U2873" s="146"/>
      <c r="V2873" s="146"/>
      <c r="W2873" s="146"/>
      <c r="X2873" s="146"/>
      <c r="Y2873" s="59"/>
      <c r="Z2873" s="123"/>
      <c r="AA2873" s="123"/>
      <c r="AB2873" s="146"/>
      <c r="AC2873" s="146"/>
      <c r="AD2873" s="146"/>
      <c r="AE2873" s="146"/>
      <c r="AF2873" s="146"/>
      <c r="AG2873" s="146"/>
      <c r="AH2873" s="146"/>
      <c r="AI2873" s="146"/>
      <c r="AJ2873" s="59"/>
      <c r="AK2873" s="123"/>
      <c r="AL2873" s="123"/>
      <c r="AM2873" s="146"/>
      <c r="AN2873" s="146"/>
      <c r="AO2873" s="146"/>
      <c r="AP2873" s="146"/>
      <c r="AQ2873" s="146"/>
      <c r="AR2873" s="146"/>
      <c r="AS2873" s="146"/>
      <c r="AT2873" s="146"/>
      <c r="AU2873" s="146"/>
      <c r="AV2873" s="146"/>
      <c r="AW2873" s="58"/>
      <c r="AX2873" s="123"/>
      <c r="AY2873" s="59"/>
      <c r="AZ2873" s="147"/>
      <c r="BA2873" s="148"/>
      <c r="BB2873" s="143"/>
      <c r="BC2873" s="143"/>
      <c r="BD2873" s="41">
        <v>5</v>
      </c>
      <c r="BE2873" s="52">
        <v>51</v>
      </c>
      <c r="BF2873" s="62">
        <v>5131</v>
      </c>
      <c r="BG2873" s="284"/>
    </row>
    <row r="2874" spans="1:59" s="63" customFormat="1" ht="12.75" x14ac:dyDescent="0.2">
      <c r="A2874" s="196">
        <v>5</v>
      </c>
      <c r="B2874" s="197" t="s">
        <v>938</v>
      </c>
      <c r="C2874" s="208">
        <v>51</v>
      </c>
      <c r="D2874" s="209" t="s">
        <v>939</v>
      </c>
      <c r="E2874" s="210">
        <v>5131</v>
      </c>
      <c r="F2874" s="211" t="s">
        <v>974</v>
      </c>
      <c r="G2874" s="230"/>
      <c r="H2874" s="56"/>
      <c r="I2874" s="221"/>
      <c r="J2874" s="57"/>
      <c r="K2874" s="57"/>
      <c r="L2874" s="57"/>
      <c r="M2874" s="55"/>
      <c r="N2874" s="303"/>
      <c r="O2874" s="245"/>
      <c r="P2874" s="122"/>
      <c r="Q2874" s="58"/>
      <c r="R2874" s="58"/>
      <c r="S2874" s="58"/>
      <c r="T2874" s="58"/>
      <c r="U2874" s="58"/>
      <c r="V2874" s="58"/>
      <c r="W2874" s="58"/>
      <c r="X2874" s="58"/>
      <c r="Y2874" s="59"/>
      <c r="Z2874" s="59"/>
      <c r="AA2874" s="59"/>
      <c r="AB2874" s="58"/>
      <c r="AC2874" s="58"/>
      <c r="AD2874" s="58"/>
      <c r="AE2874" s="58"/>
      <c r="AF2874" s="58"/>
      <c r="AG2874" s="58"/>
      <c r="AH2874" s="58"/>
      <c r="AI2874" s="58"/>
      <c r="AJ2874" s="59"/>
      <c r="AK2874" s="59"/>
      <c r="AL2874" s="59"/>
      <c r="AM2874" s="58"/>
      <c r="AN2874" s="58"/>
      <c r="AO2874" s="58"/>
      <c r="AP2874" s="58"/>
      <c r="AQ2874" s="58"/>
      <c r="AR2874" s="58"/>
      <c r="AS2874" s="58"/>
      <c r="AT2874" s="58"/>
      <c r="AU2874" s="58"/>
      <c r="AV2874" s="58"/>
      <c r="AW2874" s="58"/>
      <c r="AX2874" s="59"/>
      <c r="AY2874" s="59"/>
      <c r="AZ2874" s="60"/>
      <c r="BA2874" s="61"/>
      <c r="BB2874" s="54"/>
      <c r="BC2874" s="54"/>
      <c r="BD2874" s="41">
        <v>5</v>
      </c>
      <c r="BE2874" s="52">
        <v>51</v>
      </c>
      <c r="BF2874" s="62">
        <v>5131</v>
      </c>
      <c r="BG2874" s="274"/>
    </row>
    <row r="2875" spans="1:59" s="63" customFormat="1" ht="12.75" x14ac:dyDescent="0.2">
      <c r="A2875" s="196">
        <v>5</v>
      </c>
      <c r="B2875" s="197" t="s">
        <v>938</v>
      </c>
      <c r="C2875" s="208">
        <v>51</v>
      </c>
      <c r="D2875" s="209" t="s">
        <v>939</v>
      </c>
      <c r="E2875" s="210">
        <v>5131</v>
      </c>
      <c r="F2875" s="211" t="s">
        <v>974</v>
      </c>
      <c r="G2875" s="231" t="s">
        <v>1191</v>
      </c>
      <c r="H2875" s="65"/>
      <c r="I2875" s="222"/>
      <c r="J2875" s="66"/>
      <c r="K2875" s="66"/>
      <c r="L2875" s="66"/>
      <c r="M2875" s="64"/>
      <c r="N2875" s="308"/>
      <c r="O2875" s="309"/>
      <c r="P2875" s="127"/>
      <c r="Q2875" s="67"/>
      <c r="R2875" s="67"/>
      <c r="S2875" s="67"/>
      <c r="T2875" s="67"/>
      <c r="U2875" s="67"/>
      <c r="V2875" s="67"/>
      <c r="W2875" s="67"/>
      <c r="X2875" s="67"/>
      <c r="Y2875" s="68"/>
      <c r="Z2875" s="68"/>
      <c r="AA2875" s="68"/>
      <c r="AB2875" s="67"/>
      <c r="AC2875" s="67"/>
      <c r="AD2875" s="67"/>
      <c r="AE2875" s="67"/>
      <c r="AF2875" s="67"/>
      <c r="AG2875" s="67"/>
      <c r="AH2875" s="67"/>
      <c r="AI2875" s="67"/>
      <c r="AJ2875" s="68"/>
      <c r="AK2875" s="68"/>
      <c r="AL2875" s="68"/>
      <c r="AM2875" s="67"/>
      <c r="AN2875" s="67"/>
      <c r="AO2875" s="67"/>
      <c r="AP2875" s="67"/>
      <c r="AQ2875" s="67"/>
      <c r="AR2875" s="67"/>
      <c r="AS2875" s="67"/>
      <c r="AT2875" s="67"/>
      <c r="AU2875" s="67"/>
      <c r="AV2875" s="67"/>
      <c r="AW2875" s="67"/>
      <c r="AX2875" s="68"/>
      <c r="AY2875" s="68"/>
      <c r="AZ2875" s="69"/>
      <c r="BA2875" s="70"/>
      <c r="BB2875" s="71"/>
      <c r="BC2875" s="54"/>
      <c r="BD2875" s="41">
        <v>5</v>
      </c>
      <c r="BE2875" s="52">
        <v>51</v>
      </c>
      <c r="BF2875" s="62">
        <v>5131</v>
      </c>
      <c r="BG2875" s="275"/>
    </row>
    <row r="2876" spans="1:59" s="63" customFormat="1" ht="12.75" x14ac:dyDescent="0.2">
      <c r="A2876" s="196">
        <v>5</v>
      </c>
      <c r="B2876" s="197" t="s">
        <v>938</v>
      </c>
      <c r="C2876" s="208">
        <v>51</v>
      </c>
      <c r="D2876" s="209" t="s">
        <v>939</v>
      </c>
      <c r="E2876" s="210">
        <v>5131</v>
      </c>
      <c r="F2876" s="211" t="s">
        <v>974</v>
      </c>
      <c r="G2876" s="231" t="s">
        <v>1191</v>
      </c>
      <c r="H2876" s="72" t="s">
        <v>47</v>
      </c>
      <c r="I2876" s="223"/>
      <c r="J2876" s="73"/>
      <c r="K2876" s="73"/>
      <c r="L2876" s="73"/>
      <c r="M2876" s="74"/>
      <c r="N2876" s="247"/>
      <c r="O2876" s="306"/>
      <c r="P2876" s="105"/>
      <c r="Q2876" s="75"/>
      <c r="R2876" s="75"/>
      <c r="S2876" s="75"/>
      <c r="T2876" s="75"/>
      <c r="U2876" s="75"/>
      <c r="V2876" s="75"/>
      <c r="W2876" s="75"/>
      <c r="X2876" s="75"/>
      <c r="Y2876" s="76">
        <f>IF(ISNUMBER(VLOOKUP(Y2878,P$7:W$7,MATCH(Y2878,P$7:W$7))),VLOOKUP(Y2878,P$7:W$7,MATCH(Y2878,P$7:W$7)),IF(N2880=0,"No Data",IF(Y2878&gt;0,"&lt;100",0)))</f>
        <v>25000</v>
      </c>
      <c r="Z2876" s="77">
        <f>IF(ISNUMBER(VLOOKUP(Z2880,P$7:W$7,MATCH(Z2880,P$7:W$7))),VLOOKUP(Z2880,P$7:W$7,MATCH(Z2880,P$7:W$7)),IF(N2880=0,"No Data",IF(Z2880&gt;0,"&lt;100",0)))</f>
        <v>25000</v>
      </c>
      <c r="AA2876" s="106">
        <f>IF(ISNUMBER(Z2876),Z2876,0)</f>
        <v>25000</v>
      </c>
      <c r="AB2876" s="75"/>
      <c r="AC2876" s="75"/>
      <c r="AD2876" s="75"/>
      <c r="AE2876" s="75"/>
      <c r="AF2876" s="75"/>
      <c r="AG2876" s="75"/>
      <c r="AH2876" s="75"/>
      <c r="AI2876" s="75"/>
      <c r="AJ2876" s="76">
        <f>IF(ISNUMBER(VLOOKUP(AJ2878,AB$7:AH$7,MATCH(AJ2878,AB$7:AH$7))),VLOOKUP(AJ2878,AB$7:AH$7,MATCH(AJ2878,AB$7:AH$7)),IF(N2880=0,"No Data",IF(AJ2878&gt;0,"&lt;50",0)))</f>
        <v>0</v>
      </c>
      <c r="AK2876" s="77">
        <f>IF(ISNUMBER(VLOOKUP(AK2880,AB$7:AH$7,MATCH(AK2880,AB$7:AH$7))),VLOOKUP(AK2880,AB$7:AH$7,MATCH(AK2880,AB$7:AH$7)),IF(N2880=0,"No Data",IF(AK2880&gt;0,"&lt;50",0)))</f>
        <v>0</v>
      </c>
      <c r="AL2876" s="106">
        <f>IF(ISNUMBER(AK2876),AK2876,0)</f>
        <v>0</v>
      </c>
      <c r="AM2876" s="75"/>
      <c r="AN2876" s="75"/>
      <c r="AO2876" s="75"/>
      <c r="AP2876" s="75"/>
      <c r="AQ2876" s="75"/>
      <c r="AR2876" s="75"/>
      <c r="AS2876" s="75"/>
      <c r="AT2876" s="75"/>
      <c r="AU2876" s="75"/>
      <c r="AV2876" s="75"/>
      <c r="AW2876" s="76">
        <f>IF(ISNUMBER(VLOOKUP(AW2878,AM$7:AU$7,MATCH(AW2878,AM$7:AU$7))),VLOOKUP(AW2878,AM$7:AU$7,MATCH(AW2878,AM$7:AU$7)),IF(N2880=0,"No Data",IF(AW2878&gt;0,"&lt;10",0)))</f>
        <v>100</v>
      </c>
      <c r="AX2876" s="77">
        <f>IF(ISNUMBER(VLOOKUP(AX2880,AM$7:AU$7,MATCH(AX2880,AM$7:AU$7))),VLOOKUP(AX2880,AM$7:AU$7,MATCH(AX2880,AM$7:AU$7)),IF(N2880=0,"No Data",IF(AX2880&gt;0,"&lt;10",0)))</f>
        <v>100</v>
      </c>
      <c r="AY2876" s="106">
        <f>IF(ISNUMBER(AX2876),AX2876,0)</f>
        <v>100</v>
      </c>
      <c r="AZ2876" s="79"/>
      <c r="BA2876" s="80"/>
      <c r="BB2876" s="71"/>
      <c r="BC2876" s="54"/>
      <c r="BD2876" s="41">
        <v>5</v>
      </c>
      <c r="BE2876" s="52">
        <v>51</v>
      </c>
      <c r="BF2876" s="62">
        <v>5131</v>
      </c>
      <c r="BG2876" s="276" t="s">
        <v>47</v>
      </c>
    </row>
    <row r="2877" spans="1:59" s="63" customFormat="1" ht="12.75" x14ac:dyDescent="0.2">
      <c r="A2877" s="196">
        <v>5</v>
      </c>
      <c r="B2877" s="197" t="s">
        <v>938</v>
      </c>
      <c r="C2877" s="208">
        <v>51</v>
      </c>
      <c r="D2877" s="209" t="s">
        <v>939</v>
      </c>
      <c r="E2877" s="210">
        <v>5131</v>
      </c>
      <c r="F2877" s="211" t="s">
        <v>974</v>
      </c>
      <c r="G2877" s="231" t="s">
        <v>1191</v>
      </c>
      <c r="H2877" s="81" t="s">
        <v>48</v>
      </c>
      <c r="I2877" s="223"/>
      <c r="J2877" s="73"/>
      <c r="K2877" s="73"/>
      <c r="L2877" s="73"/>
      <c r="M2877" s="74"/>
      <c r="N2877" s="247"/>
      <c r="O2877" s="306"/>
      <c r="P2877" s="105"/>
      <c r="Q2877" s="75"/>
      <c r="R2877" s="75"/>
      <c r="S2877" s="75"/>
      <c r="T2877" s="75"/>
      <c r="U2877" s="75"/>
      <c r="V2877" s="75"/>
      <c r="W2877" s="75"/>
      <c r="X2877" s="75"/>
      <c r="Y2877" s="82">
        <f>MIN(X2881:X2883)</f>
        <v>25000</v>
      </c>
      <c r="Z2877" s="83"/>
      <c r="AA2877" s="83"/>
      <c r="AB2877" s="75"/>
      <c r="AC2877" s="75"/>
      <c r="AD2877" s="75"/>
      <c r="AE2877" s="75"/>
      <c r="AF2877" s="75"/>
      <c r="AG2877" s="75"/>
      <c r="AH2877" s="75"/>
      <c r="AI2877" s="75"/>
      <c r="AJ2877" s="82">
        <f>MIN(AI2881:AI2883)</f>
        <v>0</v>
      </c>
      <c r="AK2877" s="83"/>
      <c r="AL2877" s="83"/>
      <c r="AM2877" s="75"/>
      <c r="AN2877" s="75"/>
      <c r="AO2877" s="75"/>
      <c r="AP2877" s="75"/>
      <c r="AQ2877" s="75"/>
      <c r="AR2877" s="75"/>
      <c r="AS2877" s="75"/>
      <c r="AT2877" s="75"/>
      <c r="AU2877" s="75"/>
      <c r="AV2877" s="75"/>
      <c r="AW2877" s="82">
        <f>MIN(AV2881:AV2883)</f>
        <v>100</v>
      </c>
      <c r="AX2877" s="83"/>
      <c r="AY2877" s="83"/>
      <c r="AZ2877" s="79"/>
      <c r="BA2877" s="80"/>
      <c r="BB2877" s="71"/>
      <c r="BC2877" s="54"/>
      <c r="BD2877" s="41">
        <v>5</v>
      </c>
      <c r="BE2877" s="52">
        <v>51</v>
      </c>
      <c r="BF2877" s="62">
        <v>5131</v>
      </c>
      <c r="BG2877" s="278" t="s">
        <v>48</v>
      </c>
    </row>
    <row r="2878" spans="1:59" s="63" customFormat="1" ht="12.75" x14ac:dyDescent="0.2">
      <c r="A2878" s="196">
        <v>5</v>
      </c>
      <c r="B2878" s="197" t="s">
        <v>938</v>
      </c>
      <c r="C2878" s="208">
        <v>51</v>
      </c>
      <c r="D2878" s="209" t="s">
        <v>939</v>
      </c>
      <c r="E2878" s="210">
        <v>5131</v>
      </c>
      <c r="F2878" s="211" t="s">
        <v>974</v>
      </c>
      <c r="G2878" s="231" t="s">
        <v>1191</v>
      </c>
      <c r="H2878" s="81" t="s">
        <v>49</v>
      </c>
      <c r="I2878" s="223"/>
      <c r="J2878" s="73"/>
      <c r="K2878" s="73"/>
      <c r="L2878" s="73"/>
      <c r="M2878" s="74"/>
      <c r="N2878" s="247"/>
      <c r="O2878" s="306"/>
      <c r="P2878" s="105"/>
      <c r="Q2878" s="75"/>
      <c r="R2878" s="75"/>
      <c r="S2878" s="75"/>
      <c r="T2878" s="75"/>
      <c r="U2878" s="75"/>
      <c r="V2878" s="75"/>
      <c r="W2878" s="75"/>
      <c r="X2878" s="75"/>
      <c r="Y2878" s="84">
        <f>IF(ISNUMBER(AVERAGE(X2881:X2883)),AVERAGE(X2881:X2883),0)</f>
        <v>25000</v>
      </c>
      <c r="Z2878" s="83"/>
      <c r="AA2878" s="83"/>
      <c r="AB2878" s="75"/>
      <c r="AC2878" s="75"/>
      <c r="AD2878" s="75"/>
      <c r="AE2878" s="75"/>
      <c r="AF2878" s="75"/>
      <c r="AG2878" s="75"/>
      <c r="AH2878" s="75"/>
      <c r="AI2878" s="75"/>
      <c r="AJ2878" s="84">
        <f>IF(ISNUMBER(AVERAGE(AI2881:AI2883)),AVERAGE(AI2881:AI2883),0)</f>
        <v>0</v>
      </c>
      <c r="AK2878" s="83"/>
      <c r="AL2878" s="83"/>
      <c r="AM2878" s="75"/>
      <c r="AN2878" s="75"/>
      <c r="AO2878" s="75"/>
      <c r="AP2878" s="75"/>
      <c r="AQ2878" s="75"/>
      <c r="AR2878" s="75"/>
      <c r="AS2878" s="75"/>
      <c r="AT2878" s="75"/>
      <c r="AU2878" s="75"/>
      <c r="AV2878" s="75"/>
      <c r="AW2878" s="84">
        <f>IF(ISNUMBER(AVERAGE(AV2881:AV2883)),AVERAGE(AV2881:AV2883),0)</f>
        <v>100</v>
      </c>
      <c r="AX2878" s="83"/>
      <c r="AY2878" s="83"/>
      <c r="AZ2878" s="79"/>
      <c r="BA2878" s="80"/>
      <c r="BB2878" s="71"/>
      <c r="BC2878" s="54"/>
      <c r="BD2878" s="41">
        <v>5</v>
      </c>
      <c r="BE2878" s="52">
        <v>51</v>
      </c>
      <c r="BF2878" s="62">
        <v>5131</v>
      </c>
      <c r="BG2878" s="278" t="s">
        <v>49</v>
      </c>
    </row>
    <row r="2879" spans="1:59" s="63" customFormat="1" ht="12.75" x14ac:dyDescent="0.2">
      <c r="A2879" s="196">
        <v>5</v>
      </c>
      <c r="B2879" s="197" t="s">
        <v>938</v>
      </c>
      <c r="C2879" s="208">
        <v>51</v>
      </c>
      <c r="D2879" s="209" t="s">
        <v>939</v>
      </c>
      <c r="E2879" s="210">
        <v>5131</v>
      </c>
      <c r="F2879" s="211" t="s">
        <v>974</v>
      </c>
      <c r="G2879" s="231" t="s">
        <v>1191</v>
      </c>
      <c r="H2879" s="81" t="s">
        <v>50</v>
      </c>
      <c r="I2879" s="223"/>
      <c r="J2879" s="73"/>
      <c r="K2879" s="73"/>
      <c r="L2879" s="73"/>
      <c r="M2879" s="74"/>
      <c r="N2879" s="247"/>
      <c r="O2879" s="306"/>
      <c r="P2879" s="105"/>
      <c r="Q2879" s="75"/>
      <c r="R2879" s="75"/>
      <c r="S2879" s="75"/>
      <c r="T2879" s="75"/>
      <c r="U2879" s="75"/>
      <c r="V2879" s="75"/>
      <c r="W2879" s="75"/>
      <c r="X2879" s="75"/>
      <c r="Y2879" s="84">
        <f>MAX(X2881:X2883)</f>
        <v>25000</v>
      </c>
      <c r="Z2879" s="83"/>
      <c r="AA2879" s="83"/>
      <c r="AB2879" s="75"/>
      <c r="AC2879" s="75"/>
      <c r="AD2879" s="75"/>
      <c r="AE2879" s="75"/>
      <c r="AF2879" s="75"/>
      <c r="AG2879" s="75"/>
      <c r="AH2879" s="75"/>
      <c r="AI2879" s="75"/>
      <c r="AJ2879" s="84">
        <f>MAX(AI2881:AI2883)</f>
        <v>0</v>
      </c>
      <c r="AK2879" s="83"/>
      <c r="AL2879" s="83"/>
      <c r="AM2879" s="75"/>
      <c r="AN2879" s="75"/>
      <c r="AO2879" s="75"/>
      <c r="AP2879" s="75"/>
      <c r="AQ2879" s="75"/>
      <c r="AR2879" s="75"/>
      <c r="AS2879" s="75"/>
      <c r="AT2879" s="75"/>
      <c r="AU2879" s="75"/>
      <c r="AV2879" s="75"/>
      <c r="AW2879" s="84">
        <f>MAX(AV2881:AV2883)</f>
        <v>100</v>
      </c>
      <c r="AX2879" s="83"/>
      <c r="AY2879" s="83"/>
      <c r="AZ2879" s="79"/>
      <c r="BA2879" s="80"/>
      <c r="BB2879" s="71"/>
      <c r="BC2879" s="54"/>
      <c r="BD2879" s="41">
        <v>5</v>
      </c>
      <c r="BE2879" s="52">
        <v>51</v>
      </c>
      <c r="BF2879" s="62">
        <v>5131</v>
      </c>
      <c r="BG2879" s="278" t="s">
        <v>50</v>
      </c>
    </row>
    <row r="2880" spans="1:59" s="63" customFormat="1" ht="12.75" x14ac:dyDescent="0.2">
      <c r="A2880" s="196">
        <v>5</v>
      </c>
      <c r="B2880" s="197" t="s">
        <v>938</v>
      </c>
      <c r="C2880" s="208">
        <v>51</v>
      </c>
      <c r="D2880" s="209" t="s">
        <v>939</v>
      </c>
      <c r="E2880" s="210">
        <v>5131</v>
      </c>
      <c r="F2880" s="211" t="s">
        <v>974</v>
      </c>
      <c r="G2880" s="231" t="s">
        <v>1191</v>
      </c>
      <c r="H2880" s="85" t="s">
        <v>51</v>
      </c>
      <c r="I2880" s="223"/>
      <c r="J2880" s="73"/>
      <c r="K2880" s="73"/>
      <c r="L2880" s="73"/>
      <c r="M2880" s="74"/>
      <c r="N2880" s="248">
        <f>SUM(N2881:N2882)</f>
        <v>1</v>
      </c>
      <c r="O2880" s="293">
        <f>SUM(O2881:O2882)</f>
        <v>1</v>
      </c>
      <c r="P2880" s="292"/>
      <c r="Q2880" s="87"/>
      <c r="R2880" s="87"/>
      <c r="S2880" s="87"/>
      <c r="T2880" s="87"/>
      <c r="U2880" s="87"/>
      <c r="V2880" s="87"/>
      <c r="W2880" s="87"/>
      <c r="X2880" s="87"/>
      <c r="Y2880" s="88"/>
      <c r="Z2880" s="86">
        <f>SUM(Z2881:Z2882)</f>
        <v>25000</v>
      </c>
      <c r="AA2880" s="88"/>
      <c r="AB2880" s="87"/>
      <c r="AC2880" s="87"/>
      <c r="AD2880" s="87"/>
      <c r="AE2880" s="87"/>
      <c r="AF2880" s="87"/>
      <c r="AG2880" s="87"/>
      <c r="AH2880" s="87"/>
      <c r="AI2880" s="87"/>
      <c r="AJ2880" s="88"/>
      <c r="AK2880" s="86">
        <f>SUM(AK2881:AK2882)</f>
        <v>0</v>
      </c>
      <c r="AL2880" s="88"/>
      <c r="AM2880" s="87"/>
      <c r="AN2880" s="87"/>
      <c r="AO2880" s="87"/>
      <c r="AP2880" s="87"/>
      <c r="AQ2880" s="87"/>
      <c r="AR2880" s="87"/>
      <c r="AS2880" s="87"/>
      <c r="AT2880" s="87"/>
      <c r="AU2880" s="87"/>
      <c r="AV2880" s="87"/>
      <c r="AW2880" s="112"/>
      <c r="AX2880" s="86">
        <f>SUM(AX2881:AX2882)</f>
        <v>100</v>
      </c>
      <c r="AY2880" s="88"/>
      <c r="AZ2880" s="79"/>
      <c r="BA2880" s="80"/>
      <c r="BB2880" s="71"/>
      <c r="BC2880" s="54"/>
      <c r="BD2880" s="41">
        <v>5</v>
      </c>
      <c r="BE2880" s="52">
        <v>51</v>
      </c>
      <c r="BF2880" s="62">
        <v>5131</v>
      </c>
      <c r="BG2880" s="279" t="s">
        <v>51</v>
      </c>
    </row>
    <row r="2881" spans="1:59" s="63" customFormat="1" ht="12.75" x14ac:dyDescent="0.2">
      <c r="A2881" s="196">
        <v>5</v>
      </c>
      <c r="B2881" s="197" t="s">
        <v>938</v>
      </c>
      <c r="C2881" s="208">
        <v>51</v>
      </c>
      <c r="D2881" s="209" t="s">
        <v>939</v>
      </c>
      <c r="E2881" s="210">
        <v>5131</v>
      </c>
      <c r="F2881" s="211" t="s">
        <v>974</v>
      </c>
      <c r="G2881" s="231" t="s">
        <v>1191</v>
      </c>
      <c r="H2881" s="89" t="s">
        <v>52</v>
      </c>
      <c r="I2881" s="90" t="s">
        <v>1173</v>
      </c>
      <c r="J2881" s="90"/>
      <c r="K2881" s="90"/>
      <c r="L2881" s="90"/>
      <c r="M2881" s="91"/>
      <c r="N2881" s="247"/>
      <c r="O2881" s="306"/>
      <c r="P2881" s="104"/>
      <c r="Q2881" s="92"/>
      <c r="R2881" s="92"/>
      <c r="S2881" s="92"/>
      <c r="T2881" s="92"/>
      <c r="U2881" s="92"/>
      <c r="V2881" s="92"/>
      <c r="W2881" s="92"/>
      <c r="X2881" s="75"/>
      <c r="Y2881" s="83"/>
      <c r="Z2881" s="83"/>
      <c r="AA2881" s="83"/>
      <c r="AB2881" s="92"/>
      <c r="AC2881" s="92"/>
      <c r="AD2881" s="92"/>
      <c r="AE2881" s="92"/>
      <c r="AF2881" s="92"/>
      <c r="AG2881" s="92"/>
      <c r="AH2881" s="92"/>
      <c r="AI2881" s="75"/>
      <c r="AJ2881" s="83"/>
      <c r="AK2881" s="83"/>
      <c r="AL2881" s="83"/>
      <c r="AM2881" s="92"/>
      <c r="AN2881" s="92"/>
      <c r="AO2881" s="92"/>
      <c r="AP2881" s="92"/>
      <c r="AQ2881" s="92"/>
      <c r="AR2881" s="92"/>
      <c r="AS2881" s="92"/>
      <c r="AT2881" s="92"/>
      <c r="AU2881" s="92"/>
      <c r="AV2881" s="75"/>
      <c r="AW2881" s="75"/>
      <c r="AX2881" s="83"/>
      <c r="AY2881" s="83"/>
      <c r="AZ2881" s="93"/>
      <c r="BA2881" s="94" t="s">
        <v>105</v>
      </c>
      <c r="BB2881" s="71"/>
      <c r="BC2881" s="54"/>
      <c r="BD2881" s="41">
        <v>5</v>
      </c>
      <c r="BE2881" s="52">
        <v>51</v>
      </c>
      <c r="BF2881" s="62">
        <v>5131</v>
      </c>
      <c r="BG2881" s="280" t="s">
        <v>52</v>
      </c>
    </row>
    <row r="2882" spans="1:59" s="63" customFormat="1" ht="12.75" x14ac:dyDescent="0.2">
      <c r="A2882" s="196">
        <v>5</v>
      </c>
      <c r="B2882" s="197" t="s">
        <v>938</v>
      </c>
      <c r="C2882" s="208">
        <v>51</v>
      </c>
      <c r="D2882" s="209" t="s">
        <v>939</v>
      </c>
      <c r="E2882" s="210">
        <v>5131</v>
      </c>
      <c r="F2882" s="211" t="s">
        <v>974</v>
      </c>
      <c r="G2882" s="231" t="s">
        <v>1191</v>
      </c>
      <c r="H2882" s="89"/>
      <c r="I2882" s="90" t="s">
        <v>967</v>
      </c>
      <c r="J2882" s="90"/>
      <c r="K2882" s="90" t="s">
        <v>129</v>
      </c>
      <c r="L2882" s="90"/>
      <c r="M2882" s="91"/>
      <c r="N2882" s="312">
        <v>1</v>
      </c>
      <c r="O2882" s="313">
        <f>N2882/N2880</f>
        <v>1</v>
      </c>
      <c r="P2882" s="104"/>
      <c r="Q2882" s="92"/>
      <c r="R2882" s="92"/>
      <c r="S2882" s="92"/>
      <c r="T2882" s="92"/>
      <c r="U2882" s="92"/>
      <c r="V2882" s="92"/>
      <c r="W2882" s="92">
        <v>1</v>
      </c>
      <c r="X2882" s="109">
        <f>P2882*P$7+Q2882*Q$7+R2882*R$7+S2882*S$7+T2882*T$7+U2882*U$7+V2882*V$7+W2882*W$7</f>
        <v>25000</v>
      </c>
      <c r="Y2882" s="83"/>
      <c r="Z2882" s="110">
        <f>X2882*$O2882</f>
        <v>25000</v>
      </c>
      <c r="AA2882" s="111"/>
      <c r="AB2882" s="92"/>
      <c r="AC2882" s="92"/>
      <c r="AD2882" s="92"/>
      <c r="AE2882" s="92"/>
      <c r="AF2882" s="92"/>
      <c r="AG2882" s="92"/>
      <c r="AH2882" s="92"/>
      <c r="AI2882" s="109">
        <f>AB2882*AB$7+AC2882*AC$7+AD2882*AD$7+AE2882*AE$7+AF2882*AF$7+AG2882*AG$7+AH2882*AH$7</f>
        <v>0</v>
      </c>
      <c r="AJ2882" s="83"/>
      <c r="AK2882" s="110">
        <f>AI2882*$O2882</f>
        <v>0</v>
      </c>
      <c r="AL2882" s="111"/>
      <c r="AM2882" s="92"/>
      <c r="AN2882" s="92"/>
      <c r="AO2882" s="92"/>
      <c r="AP2882" s="92">
        <v>1</v>
      </c>
      <c r="AQ2882" s="92"/>
      <c r="AR2882" s="92"/>
      <c r="AS2882" s="92"/>
      <c r="AT2882" s="92"/>
      <c r="AU2882" s="92"/>
      <c r="AV2882" s="109">
        <f>AM2882*AM$7+AN2882*AN$7+AO2882*AO$7+AP2882*AP$7+AQ2882*AQ$7+AR2882*AR$7+AS2882*AS$7+AT2882*AT$7+AU2882*AU$7</f>
        <v>100</v>
      </c>
      <c r="AW2882" s="75"/>
      <c r="AX2882" s="110">
        <f>AV2882*$O2882</f>
        <v>100</v>
      </c>
      <c r="AY2882" s="111"/>
      <c r="AZ2882" s="93"/>
      <c r="BA2882" s="94" t="s">
        <v>131</v>
      </c>
      <c r="BB2882" s="71"/>
      <c r="BC2882" s="54"/>
      <c r="BD2882" s="41">
        <v>5</v>
      </c>
      <c r="BE2882" s="52">
        <v>51</v>
      </c>
      <c r="BF2882" s="62">
        <v>5131</v>
      </c>
      <c r="BG2882" s="280" t="s">
        <v>52</v>
      </c>
    </row>
    <row r="2883" spans="1:59" s="63" customFormat="1" ht="12.75" x14ac:dyDescent="0.2">
      <c r="A2883" s="196">
        <v>5</v>
      </c>
      <c r="B2883" s="197" t="s">
        <v>938</v>
      </c>
      <c r="C2883" s="208">
        <v>51</v>
      </c>
      <c r="D2883" s="209" t="s">
        <v>939</v>
      </c>
      <c r="E2883" s="210">
        <v>5131</v>
      </c>
      <c r="F2883" s="211" t="s">
        <v>974</v>
      </c>
      <c r="G2883" s="231" t="s">
        <v>1191</v>
      </c>
      <c r="H2883" s="89"/>
      <c r="I2883" s="219"/>
      <c r="J2883" s="90"/>
      <c r="K2883" s="90"/>
      <c r="L2883" s="90"/>
      <c r="M2883" s="91"/>
      <c r="N2883" s="247"/>
      <c r="O2883" s="306"/>
      <c r="P2883" s="104"/>
      <c r="Q2883" s="92"/>
      <c r="R2883" s="92"/>
      <c r="S2883" s="92"/>
      <c r="T2883" s="92"/>
      <c r="U2883" s="92"/>
      <c r="V2883" s="92"/>
      <c r="W2883" s="92"/>
      <c r="X2883" s="75"/>
      <c r="Y2883" s="83"/>
      <c r="Z2883" s="83"/>
      <c r="AA2883" s="83"/>
      <c r="AB2883" s="92"/>
      <c r="AC2883" s="92"/>
      <c r="AD2883" s="92"/>
      <c r="AE2883" s="92"/>
      <c r="AF2883" s="92"/>
      <c r="AG2883" s="92"/>
      <c r="AH2883" s="92"/>
      <c r="AI2883" s="75"/>
      <c r="AJ2883" s="83"/>
      <c r="AK2883" s="83"/>
      <c r="AL2883" s="83"/>
      <c r="AM2883" s="92"/>
      <c r="AN2883" s="92"/>
      <c r="AO2883" s="92"/>
      <c r="AP2883" s="92"/>
      <c r="AQ2883" s="92"/>
      <c r="AR2883" s="92"/>
      <c r="AS2883" s="92"/>
      <c r="AT2883" s="92"/>
      <c r="AU2883" s="92"/>
      <c r="AV2883" s="75"/>
      <c r="AW2883" s="75"/>
      <c r="AX2883" s="83"/>
      <c r="AY2883" s="83"/>
      <c r="AZ2883" s="93"/>
      <c r="BA2883" s="94"/>
      <c r="BB2883" s="71"/>
      <c r="BC2883" s="54"/>
      <c r="BD2883" s="41">
        <v>5</v>
      </c>
      <c r="BE2883" s="52">
        <v>51</v>
      </c>
      <c r="BF2883" s="62">
        <v>5131</v>
      </c>
      <c r="BG2883" s="280" t="s">
        <v>52</v>
      </c>
    </row>
    <row r="2884" spans="1:59" s="63" customFormat="1" ht="12.75" x14ac:dyDescent="0.2">
      <c r="A2884" s="196">
        <v>5</v>
      </c>
      <c r="B2884" s="197" t="s">
        <v>938</v>
      </c>
      <c r="C2884" s="208">
        <v>51</v>
      </c>
      <c r="D2884" s="209" t="s">
        <v>939</v>
      </c>
      <c r="E2884" s="210">
        <v>5131</v>
      </c>
      <c r="F2884" s="211" t="s">
        <v>974</v>
      </c>
      <c r="G2884" s="231" t="s">
        <v>1191</v>
      </c>
      <c r="H2884" s="65"/>
      <c r="I2884" s="222"/>
      <c r="J2884" s="66"/>
      <c r="K2884" s="66"/>
      <c r="L2884" s="66"/>
      <c r="M2884" s="64"/>
      <c r="N2884" s="304"/>
      <c r="O2884" s="305"/>
      <c r="P2884" s="127"/>
      <c r="Q2884" s="67"/>
      <c r="R2884" s="67"/>
      <c r="S2884" s="67"/>
      <c r="T2884" s="67"/>
      <c r="U2884" s="67"/>
      <c r="V2884" s="67"/>
      <c r="W2884" s="67"/>
      <c r="X2884" s="67"/>
      <c r="Y2884" s="68"/>
      <c r="Z2884" s="68"/>
      <c r="AA2884" s="68"/>
      <c r="AB2884" s="67"/>
      <c r="AC2884" s="67"/>
      <c r="AD2884" s="67"/>
      <c r="AE2884" s="67"/>
      <c r="AF2884" s="67"/>
      <c r="AG2884" s="67"/>
      <c r="AH2884" s="67"/>
      <c r="AI2884" s="67"/>
      <c r="AJ2884" s="68"/>
      <c r="AK2884" s="68"/>
      <c r="AL2884" s="68"/>
      <c r="AM2884" s="67"/>
      <c r="AN2884" s="67"/>
      <c r="AO2884" s="67"/>
      <c r="AP2884" s="67"/>
      <c r="AQ2884" s="67"/>
      <c r="AR2884" s="67"/>
      <c r="AS2884" s="67"/>
      <c r="AT2884" s="67"/>
      <c r="AU2884" s="67"/>
      <c r="AV2884" s="67"/>
      <c r="AW2884" s="67"/>
      <c r="AX2884" s="68"/>
      <c r="AY2884" s="68"/>
      <c r="AZ2884" s="69"/>
      <c r="BA2884" s="70"/>
      <c r="BB2884" s="71"/>
      <c r="BC2884" s="54"/>
      <c r="BD2884" s="41">
        <v>5</v>
      </c>
      <c r="BE2884" s="52">
        <v>51</v>
      </c>
      <c r="BF2884" s="62">
        <v>5131</v>
      </c>
      <c r="BG2884" s="275"/>
    </row>
    <row r="2885" spans="1:59" s="63" customFormat="1" ht="12.75" x14ac:dyDescent="0.2">
      <c r="A2885" s="196">
        <v>5</v>
      </c>
      <c r="B2885" s="197" t="s">
        <v>938</v>
      </c>
      <c r="C2885" s="208">
        <v>51</v>
      </c>
      <c r="D2885" s="209" t="s">
        <v>939</v>
      </c>
      <c r="E2885" s="210">
        <v>5131</v>
      </c>
      <c r="F2885" s="211" t="s">
        <v>974</v>
      </c>
      <c r="G2885" s="230"/>
      <c r="H2885" s="56"/>
      <c r="I2885" s="221"/>
      <c r="J2885" s="57"/>
      <c r="K2885" s="57"/>
      <c r="L2885" s="57"/>
      <c r="M2885" s="55"/>
      <c r="N2885" s="303"/>
      <c r="O2885" s="245"/>
      <c r="P2885" s="122"/>
      <c r="Q2885" s="58"/>
      <c r="R2885" s="58"/>
      <c r="S2885" s="58"/>
      <c r="T2885" s="58"/>
      <c r="U2885" s="58"/>
      <c r="V2885" s="58"/>
      <c r="W2885" s="58"/>
      <c r="X2885" s="58"/>
      <c r="Y2885" s="59"/>
      <c r="Z2885" s="59"/>
      <c r="AA2885" s="59"/>
      <c r="AB2885" s="58"/>
      <c r="AC2885" s="58"/>
      <c r="AD2885" s="58"/>
      <c r="AE2885" s="58"/>
      <c r="AF2885" s="58"/>
      <c r="AG2885" s="58"/>
      <c r="AH2885" s="58"/>
      <c r="AI2885" s="58"/>
      <c r="AJ2885" s="59"/>
      <c r="AK2885" s="59"/>
      <c r="AL2885" s="59"/>
      <c r="AM2885" s="58"/>
      <c r="AN2885" s="58"/>
      <c r="AO2885" s="58"/>
      <c r="AP2885" s="58"/>
      <c r="AQ2885" s="58"/>
      <c r="AR2885" s="58"/>
      <c r="AS2885" s="58"/>
      <c r="AT2885" s="58"/>
      <c r="AU2885" s="58"/>
      <c r="AV2885" s="58"/>
      <c r="AW2885" s="58"/>
      <c r="AX2885" s="59"/>
      <c r="AY2885" s="59"/>
      <c r="AZ2885" s="60"/>
      <c r="BA2885" s="61"/>
      <c r="BB2885" s="54"/>
      <c r="BC2885" s="54"/>
      <c r="BD2885" s="41">
        <v>5</v>
      </c>
      <c r="BE2885" s="52">
        <v>51</v>
      </c>
      <c r="BF2885" s="62">
        <v>5131</v>
      </c>
      <c r="BG2885" s="274"/>
    </row>
    <row r="2886" spans="1:59" s="63" customFormat="1" ht="12.75" x14ac:dyDescent="0.2">
      <c r="A2886" s="196">
        <v>5</v>
      </c>
      <c r="B2886" s="197" t="s">
        <v>938</v>
      </c>
      <c r="C2886" s="208">
        <v>51</v>
      </c>
      <c r="D2886" s="209" t="s">
        <v>939</v>
      </c>
      <c r="E2886" s="210">
        <v>5131</v>
      </c>
      <c r="F2886" s="211" t="s">
        <v>974</v>
      </c>
      <c r="G2886" s="231"/>
      <c r="H2886" s="65"/>
      <c r="I2886" s="222"/>
      <c r="J2886" s="66"/>
      <c r="K2886" s="66"/>
      <c r="L2886" s="66"/>
      <c r="M2886" s="64"/>
      <c r="N2886" s="304"/>
      <c r="O2886" s="305"/>
      <c r="P2886" s="127"/>
      <c r="Q2886" s="67"/>
      <c r="R2886" s="67"/>
      <c r="S2886" s="67"/>
      <c r="T2886" s="67"/>
      <c r="U2886" s="67"/>
      <c r="V2886" s="67"/>
      <c r="W2886" s="67"/>
      <c r="X2886" s="67"/>
      <c r="Y2886" s="68"/>
      <c r="Z2886" s="68"/>
      <c r="AA2886" s="68"/>
      <c r="AB2886" s="67"/>
      <c r="AC2886" s="67"/>
      <c r="AD2886" s="67"/>
      <c r="AE2886" s="67"/>
      <c r="AF2886" s="67"/>
      <c r="AG2886" s="67"/>
      <c r="AH2886" s="67"/>
      <c r="AI2886" s="67"/>
      <c r="AJ2886" s="68"/>
      <c r="AK2886" s="68"/>
      <c r="AL2886" s="68"/>
      <c r="AM2886" s="67"/>
      <c r="AN2886" s="67"/>
      <c r="AO2886" s="67"/>
      <c r="AP2886" s="67"/>
      <c r="AQ2886" s="67"/>
      <c r="AR2886" s="67"/>
      <c r="AS2886" s="67"/>
      <c r="AT2886" s="67"/>
      <c r="AU2886" s="67"/>
      <c r="AV2886" s="67"/>
      <c r="AW2886" s="67"/>
      <c r="AX2886" s="68"/>
      <c r="AY2886" s="68"/>
      <c r="AZ2886" s="69"/>
      <c r="BA2886" s="70"/>
      <c r="BB2886" s="71"/>
      <c r="BC2886" s="54"/>
      <c r="BD2886" s="41">
        <v>5</v>
      </c>
      <c r="BE2886" s="52">
        <v>51</v>
      </c>
      <c r="BF2886" s="62">
        <v>5131</v>
      </c>
      <c r="BG2886" s="275"/>
    </row>
    <row r="2887" spans="1:59" s="63" customFormat="1" ht="12.75" x14ac:dyDescent="0.2">
      <c r="A2887" s="196">
        <v>5</v>
      </c>
      <c r="B2887" s="197" t="s">
        <v>938</v>
      </c>
      <c r="C2887" s="208">
        <v>51</v>
      </c>
      <c r="D2887" s="209" t="s">
        <v>939</v>
      </c>
      <c r="E2887" s="210">
        <v>5131</v>
      </c>
      <c r="F2887" s="211" t="s">
        <v>974</v>
      </c>
      <c r="G2887" s="231" t="s">
        <v>729</v>
      </c>
      <c r="H2887" s="72" t="s">
        <v>1233</v>
      </c>
      <c r="I2887" s="223" t="s">
        <v>1247</v>
      </c>
      <c r="J2887" s="73"/>
      <c r="K2887" s="73"/>
      <c r="L2887" s="73"/>
      <c r="M2887" s="74"/>
      <c r="N2887" s="247"/>
      <c r="O2887" s="306"/>
      <c r="P2887" s="105"/>
      <c r="Q2887" s="75"/>
      <c r="R2887" s="75"/>
      <c r="S2887" s="75"/>
      <c r="T2887" s="75"/>
      <c r="U2887" s="75"/>
      <c r="V2887" s="75"/>
      <c r="W2887" s="75"/>
      <c r="X2887" s="75"/>
      <c r="Y2887" s="76" t="s">
        <v>1241</v>
      </c>
      <c r="Z2887" s="77" t="s">
        <v>1241</v>
      </c>
      <c r="AA2887" s="78">
        <f>AA$2542</f>
        <v>5000</v>
      </c>
      <c r="AB2887" s="75"/>
      <c r="AC2887" s="75"/>
      <c r="AD2887" s="75"/>
      <c r="AE2887" s="75"/>
      <c r="AF2887" s="75"/>
      <c r="AG2887" s="75"/>
      <c r="AH2887" s="75"/>
      <c r="AI2887" s="75"/>
      <c r="AJ2887" s="76" t="s">
        <v>1241</v>
      </c>
      <c r="AK2887" s="77" t="s">
        <v>1241</v>
      </c>
      <c r="AL2887" s="78">
        <f>AL$2542</f>
        <v>0</v>
      </c>
      <c r="AM2887" s="75"/>
      <c r="AN2887" s="75"/>
      <c r="AO2887" s="75"/>
      <c r="AP2887" s="75"/>
      <c r="AQ2887" s="75"/>
      <c r="AR2887" s="75"/>
      <c r="AS2887" s="75"/>
      <c r="AT2887" s="75"/>
      <c r="AU2887" s="75"/>
      <c r="AV2887" s="75"/>
      <c r="AW2887" s="76" t="s">
        <v>1241</v>
      </c>
      <c r="AX2887" s="77" t="s">
        <v>1241</v>
      </c>
      <c r="AY2887" s="78">
        <f>AY$2542</f>
        <v>250</v>
      </c>
      <c r="AZ2887" s="79"/>
      <c r="BA2887" s="80" t="str">
        <f>I2887</f>
        <v>&gt; see 4711, Thermal insulation</v>
      </c>
      <c r="BB2887" s="71"/>
      <c r="BC2887" s="54"/>
      <c r="BD2887" s="41">
        <v>5</v>
      </c>
      <c r="BE2887" s="52">
        <v>51</v>
      </c>
      <c r="BF2887" s="62">
        <v>5131</v>
      </c>
      <c r="BG2887" s="276" t="str">
        <f>H2887</f>
        <v>Default Scenario (Link)</v>
      </c>
    </row>
    <row r="2888" spans="1:59" s="63" customFormat="1" ht="12.75" x14ac:dyDescent="0.2">
      <c r="A2888" s="196">
        <v>5</v>
      </c>
      <c r="B2888" s="197" t="s">
        <v>938</v>
      </c>
      <c r="C2888" s="208">
        <v>51</v>
      </c>
      <c r="D2888" s="209" t="s">
        <v>939</v>
      </c>
      <c r="E2888" s="210">
        <v>5131</v>
      </c>
      <c r="F2888" s="211" t="s">
        <v>974</v>
      </c>
      <c r="G2888" s="231"/>
      <c r="H2888" s="65"/>
      <c r="I2888" s="222"/>
      <c r="J2888" s="66"/>
      <c r="K2888" s="66"/>
      <c r="L2888" s="66"/>
      <c r="M2888" s="64"/>
      <c r="N2888" s="304"/>
      <c r="O2888" s="305"/>
      <c r="P2888" s="127"/>
      <c r="Q2888" s="67"/>
      <c r="R2888" s="67"/>
      <c r="S2888" s="67"/>
      <c r="T2888" s="67"/>
      <c r="U2888" s="67"/>
      <c r="V2888" s="67"/>
      <c r="W2888" s="67"/>
      <c r="X2888" s="67"/>
      <c r="Y2888" s="68"/>
      <c r="Z2888" s="68"/>
      <c r="AA2888" s="68"/>
      <c r="AB2888" s="67"/>
      <c r="AC2888" s="67"/>
      <c r="AD2888" s="67"/>
      <c r="AE2888" s="67"/>
      <c r="AF2888" s="67"/>
      <c r="AG2888" s="67"/>
      <c r="AH2888" s="67"/>
      <c r="AI2888" s="67"/>
      <c r="AJ2888" s="68"/>
      <c r="AK2888" s="68"/>
      <c r="AL2888" s="68"/>
      <c r="AM2888" s="67"/>
      <c r="AN2888" s="67"/>
      <c r="AO2888" s="67"/>
      <c r="AP2888" s="67"/>
      <c r="AQ2888" s="67"/>
      <c r="AR2888" s="67"/>
      <c r="AS2888" s="67"/>
      <c r="AT2888" s="67"/>
      <c r="AU2888" s="67"/>
      <c r="AV2888" s="67"/>
      <c r="AW2888" s="67"/>
      <c r="AX2888" s="68"/>
      <c r="AY2888" s="68"/>
      <c r="AZ2888" s="69"/>
      <c r="BA2888" s="70"/>
      <c r="BB2888" s="71"/>
      <c r="BC2888" s="54"/>
      <c r="BD2888" s="41">
        <v>5</v>
      </c>
      <c r="BE2888" s="52">
        <v>51</v>
      </c>
      <c r="BF2888" s="62">
        <v>5131</v>
      </c>
      <c r="BG2888" s="275"/>
    </row>
    <row r="2889" spans="1:59" s="63" customFormat="1" ht="12.75" x14ac:dyDescent="0.2">
      <c r="A2889" s="196">
        <v>5</v>
      </c>
      <c r="B2889" s="197" t="s">
        <v>938</v>
      </c>
      <c r="C2889" s="208">
        <v>51</v>
      </c>
      <c r="D2889" s="209" t="s">
        <v>939</v>
      </c>
      <c r="E2889" s="210">
        <v>5131</v>
      </c>
      <c r="F2889" s="211" t="s">
        <v>974</v>
      </c>
      <c r="G2889" s="230"/>
      <c r="H2889" s="56"/>
      <c r="I2889" s="221"/>
      <c r="J2889" s="57"/>
      <c r="K2889" s="57"/>
      <c r="L2889" s="57"/>
      <c r="M2889" s="55"/>
      <c r="N2889" s="303"/>
      <c r="O2889" s="245"/>
      <c r="P2889" s="122"/>
      <c r="Q2889" s="58"/>
      <c r="R2889" s="58"/>
      <c r="S2889" s="58"/>
      <c r="T2889" s="58"/>
      <c r="U2889" s="58"/>
      <c r="V2889" s="58"/>
      <c r="W2889" s="58"/>
      <c r="X2889" s="58"/>
      <c r="Y2889" s="59"/>
      <c r="Z2889" s="59"/>
      <c r="AA2889" s="59"/>
      <c r="AB2889" s="58"/>
      <c r="AC2889" s="58"/>
      <c r="AD2889" s="58"/>
      <c r="AE2889" s="58"/>
      <c r="AF2889" s="58"/>
      <c r="AG2889" s="58"/>
      <c r="AH2889" s="58"/>
      <c r="AI2889" s="58"/>
      <c r="AJ2889" s="59"/>
      <c r="AK2889" s="59"/>
      <c r="AL2889" s="59"/>
      <c r="AM2889" s="58"/>
      <c r="AN2889" s="58"/>
      <c r="AO2889" s="58"/>
      <c r="AP2889" s="58"/>
      <c r="AQ2889" s="58"/>
      <c r="AR2889" s="58"/>
      <c r="AS2889" s="58"/>
      <c r="AT2889" s="58"/>
      <c r="AU2889" s="58"/>
      <c r="AV2889" s="58"/>
      <c r="AW2889" s="58"/>
      <c r="AX2889" s="59"/>
      <c r="AY2889" s="59"/>
      <c r="AZ2889" s="60"/>
      <c r="BA2889" s="61"/>
      <c r="BB2889" s="54"/>
      <c r="BC2889" s="54"/>
      <c r="BD2889" s="41">
        <v>5</v>
      </c>
      <c r="BE2889" s="52">
        <v>51</v>
      </c>
      <c r="BF2889" s="62">
        <v>5131</v>
      </c>
      <c r="BG2889" s="274"/>
    </row>
    <row r="2890" spans="1:59" x14ac:dyDescent="0.25">
      <c r="A2890" s="196">
        <v>5</v>
      </c>
      <c r="B2890" s="197" t="s">
        <v>938</v>
      </c>
      <c r="C2890" s="208">
        <v>51</v>
      </c>
      <c r="D2890" s="209" t="s">
        <v>939</v>
      </c>
      <c r="E2890" s="212">
        <v>5132</v>
      </c>
      <c r="F2890" s="213" t="s">
        <v>975</v>
      </c>
      <c r="G2890" s="234"/>
      <c r="H2890" s="138"/>
      <c r="I2890" s="224"/>
      <c r="J2890" s="98"/>
      <c r="K2890" s="98"/>
      <c r="L2890" s="98"/>
      <c r="M2890" s="137"/>
      <c r="N2890" s="322"/>
      <c r="O2890" s="323"/>
      <c r="P2890" s="139"/>
      <c r="Q2890" s="139"/>
      <c r="R2890" s="139"/>
      <c r="S2890" s="139"/>
      <c r="T2890" s="139"/>
      <c r="U2890" s="139"/>
      <c r="V2890" s="139"/>
      <c r="W2890" s="139"/>
      <c r="X2890" s="139"/>
      <c r="Y2890" s="100"/>
      <c r="Z2890" s="125"/>
      <c r="AA2890" s="125"/>
      <c r="AB2890" s="139"/>
      <c r="AC2890" s="139"/>
      <c r="AD2890" s="139"/>
      <c r="AE2890" s="139"/>
      <c r="AF2890" s="139"/>
      <c r="AG2890" s="139"/>
      <c r="AH2890" s="139"/>
      <c r="AI2890" s="139"/>
      <c r="AJ2890" s="100"/>
      <c r="AK2890" s="125"/>
      <c r="AL2890" s="125"/>
      <c r="AM2890" s="139"/>
      <c r="AN2890" s="139"/>
      <c r="AO2890" s="139"/>
      <c r="AP2890" s="139"/>
      <c r="AQ2890" s="139"/>
      <c r="AR2890" s="139"/>
      <c r="AS2890" s="139"/>
      <c r="AT2890" s="139"/>
      <c r="AU2890" s="139"/>
      <c r="AV2890" s="139"/>
      <c r="AW2890" s="99"/>
      <c r="AX2890" s="125"/>
      <c r="AY2890" s="100"/>
      <c r="AZ2890" s="140"/>
      <c r="BA2890" s="141"/>
      <c r="BB2890" s="136"/>
      <c r="BC2890" s="136"/>
      <c r="BD2890" s="41">
        <v>5</v>
      </c>
      <c r="BE2890" s="52">
        <v>51</v>
      </c>
      <c r="BF2890" s="103">
        <v>5132</v>
      </c>
      <c r="BG2890" s="283"/>
    </row>
    <row r="2891" spans="1:59" s="63" customFormat="1" ht="12.75" x14ac:dyDescent="0.2">
      <c r="A2891" s="196">
        <v>5</v>
      </c>
      <c r="B2891" s="197" t="s">
        <v>938</v>
      </c>
      <c r="C2891" s="208">
        <v>51</v>
      </c>
      <c r="D2891" s="209" t="s">
        <v>939</v>
      </c>
      <c r="E2891" s="212">
        <v>5132</v>
      </c>
      <c r="F2891" s="213" t="s">
        <v>975</v>
      </c>
      <c r="G2891" s="232"/>
      <c r="H2891" s="97"/>
      <c r="I2891" s="224"/>
      <c r="J2891" s="98"/>
      <c r="K2891" s="98"/>
      <c r="L2891" s="98"/>
      <c r="M2891" s="96"/>
      <c r="N2891" s="307"/>
      <c r="O2891" s="246"/>
      <c r="P2891" s="124"/>
      <c r="Q2891" s="99"/>
      <c r="R2891" s="99"/>
      <c r="S2891" s="99"/>
      <c r="T2891" s="99"/>
      <c r="U2891" s="99"/>
      <c r="V2891" s="99"/>
      <c r="W2891" s="99"/>
      <c r="X2891" s="99"/>
      <c r="Y2891" s="100"/>
      <c r="Z2891" s="100"/>
      <c r="AA2891" s="100"/>
      <c r="AB2891" s="99"/>
      <c r="AC2891" s="99"/>
      <c r="AD2891" s="99"/>
      <c r="AE2891" s="99"/>
      <c r="AF2891" s="99"/>
      <c r="AG2891" s="99"/>
      <c r="AH2891" s="99"/>
      <c r="AI2891" s="99"/>
      <c r="AJ2891" s="100"/>
      <c r="AK2891" s="100"/>
      <c r="AL2891" s="100"/>
      <c r="AM2891" s="99"/>
      <c r="AN2891" s="99"/>
      <c r="AO2891" s="99"/>
      <c r="AP2891" s="99"/>
      <c r="AQ2891" s="99"/>
      <c r="AR2891" s="99"/>
      <c r="AS2891" s="99"/>
      <c r="AT2891" s="99"/>
      <c r="AU2891" s="99"/>
      <c r="AV2891" s="99"/>
      <c r="AW2891" s="99"/>
      <c r="AX2891" s="100"/>
      <c r="AY2891" s="100"/>
      <c r="AZ2891" s="101"/>
      <c r="BA2891" s="102"/>
      <c r="BB2891" s="95"/>
      <c r="BC2891" s="95"/>
      <c r="BD2891" s="41">
        <v>5</v>
      </c>
      <c r="BE2891" s="52">
        <v>51</v>
      </c>
      <c r="BF2891" s="103">
        <v>5132</v>
      </c>
      <c r="BG2891" s="277"/>
    </row>
    <row r="2892" spans="1:59" s="63" customFormat="1" ht="12.75" x14ac:dyDescent="0.2">
      <c r="A2892" s="196">
        <v>5</v>
      </c>
      <c r="B2892" s="197" t="s">
        <v>938</v>
      </c>
      <c r="C2892" s="208">
        <v>51</v>
      </c>
      <c r="D2892" s="209" t="s">
        <v>939</v>
      </c>
      <c r="E2892" s="212">
        <v>5132</v>
      </c>
      <c r="F2892" s="213" t="s">
        <v>975</v>
      </c>
      <c r="G2892" s="231" t="s">
        <v>360</v>
      </c>
      <c r="H2892" s="65"/>
      <c r="I2892" s="222"/>
      <c r="J2892" s="66"/>
      <c r="K2892" s="66"/>
      <c r="L2892" s="66"/>
      <c r="M2892" s="64"/>
      <c r="N2892" s="304"/>
      <c r="O2892" s="305"/>
      <c r="P2892" s="127"/>
      <c r="Q2892" s="67"/>
      <c r="R2892" s="67"/>
      <c r="S2892" s="67"/>
      <c r="T2892" s="67"/>
      <c r="U2892" s="67"/>
      <c r="V2892" s="67"/>
      <c r="W2892" s="67"/>
      <c r="X2892" s="67"/>
      <c r="Y2892" s="68"/>
      <c r="Z2892" s="68"/>
      <c r="AA2892" s="68"/>
      <c r="AB2892" s="67"/>
      <c r="AC2892" s="67"/>
      <c r="AD2892" s="67"/>
      <c r="AE2892" s="67"/>
      <c r="AF2892" s="67"/>
      <c r="AG2892" s="67"/>
      <c r="AH2892" s="67"/>
      <c r="AI2892" s="67"/>
      <c r="AJ2892" s="68"/>
      <c r="AK2892" s="68"/>
      <c r="AL2892" s="68"/>
      <c r="AM2892" s="67"/>
      <c r="AN2892" s="67"/>
      <c r="AO2892" s="67"/>
      <c r="AP2892" s="67"/>
      <c r="AQ2892" s="67"/>
      <c r="AR2892" s="67"/>
      <c r="AS2892" s="67"/>
      <c r="AT2892" s="67"/>
      <c r="AU2892" s="67"/>
      <c r="AV2892" s="67"/>
      <c r="AW2892" s="67"/>
      <c r="AX2892" s="68"/>
      <c r="AY2892" s="68"/>
      <c r="AZ2892" s="69"/>
      <c r="BA2892" s="70"/>
      <c r="BB2892" s="71"/>
      <c r="BC2892" s="95"/>
      <c r="BD2892" s="41">
        <v>5</v>
      </c>
      <c r="BE2892" s="52">
        <v>51</v>
      </c>
      <c r="BF2892" s="103">
        <v>5132</v>
      </c>
      <c r="BG2892" s="275"/>
    </row>
    <row r="2893" spans="1:59" s="63" customFormat="1" ht="12.75" x14ac:dyDescent="0.2">
      <c r="A2893" s="196">
        <v>5</v>
      </c>
      <c r="B2893" s="197" t="s">
        <v>938</v>
      </c>
      <c r="C2893" s="208">
        <v>51</v>
      </c>
      <c r="D2893" s="209" t="s">
        <v>939</v>
      </c>
      <c r="E2893" s="212">
        <v>5132</v>
      </c>
      <c r="F2893" s="213" t="s">
        <v>975</v>
      </c>
      <c r="G2893" s="231" t="s">
        <v>360</v>
      </c>
      <c r="H2893" s="72" t="s">
        <v>47</v>
      </c>
      <c r="I2893" s="223"/>
      <c r="J2893" s="73"/>
      <c r="K2893" s="73"/>
      <c r="L2893" s="73"/>
      <c r="M2893" s="74"/>
      <c r="N2893" s="247"/>
      <c r="O2893" s="306"/>
      <c r="P2893" s="105"/>
      <c r="Q2893" s="75"/>
      <c r="R2893" s="75"/>
      <c r="S2893" s="75"/>
      <c r="T2893" s="75"/>
      <c r="U2893" s="75"/>
      <c r="V2893" s="75"/>
      <c r="W2893" s="75"/>
      <c r="X2893" s="75"/>
      <c r="Y2893" s="76">
        <f>IF(ISNUMBER(VLOOKUP(Y2895,P$7:W$7,MATCH(Y2895,P$7:W$7))),VLOOKUP(Y2895,P$7:W$7,MATCH(Y2895,P$7:W$7)),IF(N2897=0,"No Data",IF(Y2895&gt;0,"&lt;100",0)))</f>
        <v>10000</v>
      </c>
      <c r="Z2893" s="77">
        <f>IF(ISNUMBER(VLOOKUP(Z2897,P$7:W$7,MATCH(Z2897,P$7:W$7))),VLOOKUP(Z2897,P$7:W$7,MATCH(Z2897,P$7:W$7)),IF(N2897=0,"No Data",IF(Z2897&gt;0,"&lt;100",0)))</f>
        <v>10000</v>
      </c>
      <c r="AA2893" s="106">
        <f>IF(ISNUMBER(Z2893),Z2893,0)</f>
        <v>10000</v>
      </c>
      <c r="AB2893" s="75"/>
      <c r="AC2893" s="75"/>
      <c r="AD2893" s="75"/>
      <c r="AE2893" s="75"/>
      <c r="AF2893" s="75"/>
      <c r="AG2893" s="75"/>
      <c r="AH2893" s="75"/>
      <c r="AI2893" s="75"/>
      <c r="AJ2893" s="76">
        <f>IF(ISNUMBER(VLOOKUP(AJ2895,AB$7:AH$7,MATCH(AJ2895,AB$7:AH$7))),VLOOKUP(AJ2895,AB$7:AH$7,MATCH(AJ2895,AB$7:AH$7)),IF(N2897=0,"No Data",IF(AJ2895&gt;0,"&lt;50",0)))</f>
        <v>0</v>
      </c>
      <c r="AK2893" s="77">
        <f>IF(ISNUMBER(VLOOKUP(AK2897,AB$7:AH$7,MATCH(AK2897,AB$7:AH$7))),VLOOKUP(AK2897,AB$7:AH$7,MATCH(AK2897,AB$7:AH$7)),IF(N2897=0,"No Data",IF(AK2897&gt;0,"&lt;50",0)))</f>
        <v>0</v>
      </c>
      <c r="AL2893" s="106">
        <f>IF(ISNUMBER(AK2893),AK2893,0)</f>
        <v>0</v>
      </c>
      <c r="AM2893" s="75"/>
      <c r="AN2893" s="75"/>
      <c r="AO2893" s="75"/>
      <c r="AP2893" s="75"/>
      <c r="AQ2893" s="75"/>
      <c r="AR2893" s="75"/>
      <c r="AS2893" s="75"/>
      <c r="AT2893" s="75"/>
      <c r="AU2893" s="75"/>
      <c r="AV2893" s="75"/>
      <c r="AW2893" s="76">
        <f>IF(ISNUMBER(VLOOKUP(AW2895,AM$7:AU$7,MATCH(AW2895,AM$7:AU$7))),VLOOKUP(AW2895,AM$7:AU$7,MATCH(AW2895,AM$7:AU$7)),IF(N2897=0,"No Data",IF(AW2895&gt;0,"&lt;10",0)))</f>
        <v>50</v>
      </c>
      <c r="AX2893" s="77">
        <f>IF(ISNUMBER(VLOOKUP(AX2897,AM$7:AU$7,MATCH(AX2897,AM$7:AU$7))),VLOOKUP(AX2897,AM$7:AU$7,MATCH(AX2897,AM$7:AU$7)),IF(N2897=0,"No Data",IF(AX2897&gt;0,"&lt;10",0)))</f>
        <v>50</v>
      </c>
      <c r="AY2893" s="106">
        <f>IF(ISNUMBER(AX2893),AX2893,0)</f>
        <v>50</v>
      </c>
      <c r="AZ2893" s="79"/>
      <c r="BA2893" s="80"/>
      <c r="BB2893" s="71"/>
      <c r="BC2893" s="95"/>
      <c r="BD2893" s="41">
        <v>5</v>
      </c>
      <c r="BE2893" s="52">
        <v>51</v>
      </c>
      <c r="BF2893" s="103">
        <v>5132</v>
      </c>
      <c r="BG2893" s="276" t="s">
        <v>47</v>
      </c>
    </row>
    <row r="2894" spans="1:59" s="63" customFormat="1" ht="12.75" x14ac:dyDescent="0.2">
      <c r="A2894" s="196">
        <v>5</v>
      </c>
      <c r="B2894" s="197" t="s">
        <v>938</v>
      </c>
      <c r="C2894" s="208">
        <v>51</v>
      </c>
      <c r="D2894" s="209" t="s">
        <v>939</v>
      </c>
      <c r="E2894" s="212">
        <v>5132</v>
      </c>
      <c r="F2894" s="213" t="s">
        <v>975</v>
      </c>
      <c r="G2894" s="231" t="s">
        <v>360</v>
      </c>
      <c r="H2894" s="81" t="s">
        <v>48</v>
      </c>
      <c r="I2894" s="223"/>
      <c r="J2894" s="73"/>
      <c r="K2894" s="73"/>
      <c r="L2894" s="73"/>
      <c r="M2894" s="74"/>
      <c r="N2894" s="247"/>
      <c r="O2894" s="306"/>
      <c r="P2894" s="105"/>
      <c r="Q2894" s="75"/>
      <c r="R2894" s="75"/>
      <c r="S2894" s="75"/>
      <c r="T2894" s="75"/>
      <c r="U2894" s="75"/>
      <c r="V2894" s="75"/>
      <c r="W2894" s="75"/>
      <c r="X2894" s="75"/>
      <c r="Y2894" s="82">
        <f>MIN(X2898:X2901)</f>
        <v>0</v>
      </c>
      <c r="Z2894" s="83"/>
      <c r="AA2894" s="83"/>
      <c r="AB2894" s="75"/>
      <c r="AC2894" s="75"/>
      <c r="AD2894" s="75"/>
      <c r="AE2894" s="75"/>
      <c r="AF2894" s="75"/>
      <c r="AG2894" s="75"/>
      <c r="AH2894" s="75"/>
      <c r="AI2894" s="75"/>
      <c r="AJ2894" s="82">
        <f>MIN(AI2898:AI2901)</f>
        <v>0</v>
      </c>
      <c r="AK2894" s="83"/>
      <c r="AL2894" s="83"/>
      <c r="AM2894" s="75"/>
      <c r="AN2894" s="75"/>
      <c r="AO2894" s="75"/>
      <c r="AP2894" s="75"/>
      <c r="AQ2894" s="75"/>
      <c r="AR2894" s="75"/>
      <c r="AS2894" s="75"/>
      <c r="AT2894" s="75"/>
      <c r="AU2894" s="75"/>
      <c r="AV2894" s="75"/>
      <c r="AW2894" s="82">
        <f>MIN(AV2898:AV2901)</f>
        <v>25</v>
      </c>
      <c r="AX2894" s="83"/>
      <c r="AY2894" s="83"/>
      <c r="AZ2894" s="79"/>
      <c r="BA2894" s="80"/>
      <c r="BB2894" s="71"/>
      <c r="BC2894" s="95"/>
      <c r="BD2894" s="41">
        <v>5</v>
      </c>
      <c r="BE2894" s="52">
        <v>51</v>
      </c>
      <c r="BF2894" s="103">
        <v>5132</v>
      </c>
      <c r="BG2894" s="278" t="s">
        <v>48</v>
      </c>
    </row>
    <row r="2895" spans="1:59" s="63" customFormat="1" ht="12.75" x14ac:dyDescent="0.2">
      <c r="A2895" s="196">
        <v>5</v>
      </c>
      <c r="B2895" s="197" t="s">
        <v>938</v>
      </c>
      <c r="C2895" s="208">
        <v>51</v>
      </c>
      <c r="D2895" s="209" t="s">
        <v>939</v>
      </c>
      <c r="E2895" s="212">
        <v>5132</v>
      </c>
      <c r="F2895" s="213" t="s">
        <v>975</v>
      </c>
      <c r="G2895" s="231" t="s">
        <v>360</v>
      </c>
      <c r="H2895" s="81" t="s">
        <v>49</v>
      </c>
      <c r="I2895" s="223"/>
      <c r="J2895" s="73"/>
      <c r="K2895" s="73"/>
      <c r="L2895" s="73"/>
      <c r="M2895" s="74"/>
      <c r="N2895" s="247"/>
      <c r="O2895" s="306"/>
      <c r="P2895" s="105"/>
      <c r="Q2895" s="75"/>
      <c r="R2895" s="75"/>
      <c r="S2895" s="75"/>
      <c r="T2895" s="75"/>
      <c r="U2895" s="75"/>
      <c r="V2895" s="75"/>
      <c r="W2895" s="75"/>
      <c r="X2895" s="75"/>
      <c r="Y2895" s="84">
        <f>IF(ISNUMBER(AVERAGE(X2898:X2901)),AVERAGE(X2898:X2901),0)</f>
        <v>12500</v>
      </c>
      <c r="Z2895" s="83"/>
      <c r="AA2895" s="83"/>
      <c r="AB2895" s="75"/>
      <c r="AC2895" s="75"/>
      <c r="AD2895" s="75"/>
      <c r="AE2895" s="75"/>
      <c r="AF2895" s="75"/>
      <c r="AG2895" s="75"/>
      <c r="AH2895" s="75"/>
      <c r="AI2895" s="75"/>
      <c r="AJ2895" s="84">
        <f>IF(ISNUMBER(AVERAGE(AI2898:AI2901)),AVERAGE(AI2898:AI2901),0)</f>
        <v>0</v>
      </c>
      <c r="AK2895" s="83"/>
      <c r="AL2895" s="83"/>
      <c r="AM2895" s="75"/>
      <c r="AN2895" s="75"/>
      <c r="AO2895" s="75"/>
      <c r="AP2895" s="75"/>
      <c r="AQ2895" s="75"/>
      <c r="AR2895" s="75"/>
      <c r="AS2895" s="75"/>
      <c r="AT2895" s="75"/>
      <c r="AU2895" s="75"/>
      <c r="AV2895" s="75"/>
      <c r="AW2895" s="84">
        <f>IF(ISNUMBER(AVERAGE(AV2898:AV2901)),AVERAGE(AV2898:AV2901),0)</f>
        <v>68.75</v>
      </c>
      <c r="AX2895" s="83"/>
      <c r="AY2895" s="83"/>
      <c r="AZ2895" s="79"/>
      <c r="BA2895" s="80"/>
      <c r="BB2895" s="71"/>
      <c r="BC2895" s="95"/>
      <c r="BD2895" s="41">
        <v>5</v>
      </c>
      <c r="BE2895" s="52">
        <v>51</v>
      </c>
      <c r="BF2895" s="103">
        <v>5132</v>
      </c>
      <c r="BG2895" s="278" t="s">
        <v>49</v>
      </c>
    </row>
    <row r="2896" spans="1:59" s="63" customFormat="1" ht="12.75" x14ac:dyDescent="0.2">
      <c r="A2896" s="196">
        <v>5</v>
      </c>
      <c r="B2896" s="197" t="s">
        <v>938</v>
      </c>
      <c r="C2896" s="208">
        <v>51</v>
      </c>
      <c r="D2896" s="209" t="s">
        <v>939</v>
      </c>
      <c r="E2896" s="212">
        <v>5132</v>
      </c>
      <c r="F2896" s="213" t="s">
        <v>975</v>
      </c>
      <c r="G2896" s="231" t="s">
        <v>360</v>
      </c>
      <c r="H2896" s="81" t="s">
        <v>50</v>
      </c>
      <c r="I2896" s="223"/>
      <c r="J2896" s="73"/>
      <c r="K2896" s="73"/>
      <c r="L2896" s="73"/>
      <c r="M2896" s="74"/>
      <c r="N2896" s="247"/>
      <c r="O2896" s="306"/>
      <c r="P2896" s="105"/>
      <c r="Q2896" s="75"/>
      <c r="R2896" s="75"/>
      <c r="S2896" s="75"/>
      <c r="T2896" s="75"/>
      <c r="U2896" s="75"/>
      <c r="V2896" s="75"/>
      <c r="W2896" s="75"/>
      <c r="X2896" s="75"/>
      <c r="Y2896" s="84">
        <f>MAX(X2898:X2901)</f>
        <v>25000</v>
      </c>
      <c r="Z2896" s="83"/>
      <c r="AA2896" s="83"/>
      <c r="AB2896" s="75"/>
      <c r="AC2896" s="75"/>
      <c r="AD2896" s="75"/>
      <c r="AE2896" s="75"/>
      <c r="AF2896" s="75"/>
      <c r="AG2896" s="75"/>
      <c r="AH2896" s="75"/>
      <c r="AI2896" s="75"/>
      <c r="AJ2896" s="84">
        <f>MAX(AI2898:AI2901)</f>
        <v>0</v>
      </c>
      <c r="AK2896" s="83"/>
      <c r="AL2896" s="83"/>
      <c r="AM2896" s="75"/>
      <c r="AN2896" s="75"/>
      <c r="AO2896" s="75"/>
      <c r="AP2896" s="75"/>
      <c r="AQ2896" s="75"/>
      <c r="AR2896" s="75"/>
      <c r="AS2896" s="75"/>
      <c r="AT2896" s="75"/>
      <c r="AU2896" s="75"/>
      <c r="AV2896" s="75"/>
      <c r="AW2896" s="84">
        <f>MAX(AV2898:AV2901)</f>
        <v>100</v>
      </c>
      <c r="AX2896" s="83"/>
      <c r="AY2896" s="83"/>
      <c r="AZ2896" s="79"/>
      <c r="BA2896" s="80"/>
      <c r="BB2896" s="71"/>
      <c r="BC2896" s="95"/>
      <c r="BD2896" s="41">
        <v>5</v>
      </c>
      <c r="BE2896" s="52">
        <v>51</v>
      </c>
      <c r="BF2896" s="103">
        <v>5132</v>
      </c>
      <c r="BG2896" s="278" t="s">
        <v>50</v>
      </c>
    </row>
    <row r="2897" spans="1:59" s="63" customFormat="1" ht="12.75" x14ac:dyDescent="0.2">
      <c r="A2897" s="196">
        <v>5</v>
      </c>
      <c r="B2897" s="197" t="s">
        <v>938</v>
      </c>
      <c r="C2897" s="208">
        <v>51</v>
      </c>
      <c r="D2897" s="209" t="s">
        <v>939</v>
      </c>
      <c r="E2897" s="212">
        <v>5132</v>
      </c>
      <c r="F2897" s="213" t="s">
        <v>975</v>
      </c>
      <c r="G2897" s="231" t="s">
        <v>360</v>
      </c>
      <c r="H2897" s="85" t="s">
        <v>51</v>
      </c>
      <c r="I2897" s="223"/>
      <c r="J2897" s="73"/>
      <c r="K2897" s="73"/>
      <c r="L2897" s="73"/>
      <c r="M2897" s="74"/>
      <c r="N2897" s="320">
        <f>SUM(N2898:N2901)</f>
        <v>4</v>
      </c>
      <c r="O2897" s="293">
        <f>SUM(O2898:O2901)</f>
        <v>1</v>
      </c>
      <c r="P2897" s="292"/>
      <c r="Q2897" s="87"/>
      <c r="R2897" s="87"/>
      <c r="S2897" s="87"/>
      <c r="T2897" s="87"/>
      <c r="U2897" s="87"/>
      <c r="V2897" s="87"/>
      <c r="W2897" s="87"/>
      <c r="X2897" s="87"/>
      <c r="Y2897" s="88"/>
      <c r="Z2897" s="119">
        <f>SUM(Z2898:Z2901)</f>
        <v>12500</v>
      </c>
      <c r="AA2897" s="88"/>
      <c r="AB2897" s="87"/>
      <c r="AC2897" s="87"/>
      <c r="AD2897" s="87"/>
      <c r="AE2897" s="87"/>
      <c r="AF2897" s="87"/>
      <c r="AG2897" s="87"/>
      <c r="AH2897" s="87"/>
      <c r="AI2897" s="87"/>
      <c r="AJ2897" s="88"/>
      <c r="AK2897" s="119">
        <f>SUM(AK2898:AK2901)</f>
        <v>0</v>
      </c>
      <c r="AL2897" s="88"/>
      <c r="AM2897" s="87"/>
      <c r="AN2897" s="87"/>
      <c r="AO2897" s="87"/>
      <c r="AP2897" s="87"/>
      <c r="AQ2897" s="87"/>
      <c r="AR2897" s="87"/>
      <c r="AS2897" s="87"/>
      <c r="AT2897" s="87"/>
      <c r="AU2897" s="87"/>
      <c r="AV2897" s="87"/>
      <c r="AW2897" s="112"/>
      <c r="AX2897" s="119">
        <f>SUM(AX2898:AX2901)</f>
        <v>68.75</v>
      </c>
      <c r="AY2897" s="88"/>
      <c r="AZ2897" s="79"/>
      <c r="BA2897" s="80"/>
      <c r="BB2897" s="71"/>
      <c r="BC2897" s="95"/>
      <c r="BD2897" s="41">
        <v>5</v>
      </c>
      <c r="BE2897" s="52">
        <v>51</v>
      </c>
      <c r="BF2897" s="103">
        <v>5132</v>
      </c>
      <c r="BG2897" s="279" t="s">
        <v>51</v>
      </c>
    </row>
    <row r="2898" spans="1:59" s="63" customFormat="1" ht="12.75" x14ac:dyDescent="0.2">
      <c r="A2898" s="196">
        <v>5</v>
      </c>
      <c r="B2898" s="197" t="s">
        <v>938</v>
      </c>
      <c r="C2898" s="208">
        <v>51</v>
      </c>
      <c r="D2898" s="209" t="s">
        <v>939</v>
      </c>
      <c r="E2898" s="212">
        <v>5132</v>
      </c>
      <c r="F2898" s="213" t="s">
        <v>975</v>
      </c>
      <c r="G2898" s="231" t="s">
        <v>360</v>
      </c>
      <c r="H2898" s="89"/>
      <c r="I2898" s="90" t="s">
        <v>1169</v>
      </c>
      <c r="J2898" s="90"/>
      <c r="K2898" s="90" t="s">
        <v>571</v>
      </c>
      <c r="L2898" s="90"/>
      <c r="M2898" s="91"/>
      <c r="N2898" s="312">
        <v>1</v>
      </c>
      <c r="O2898" s="313">
        <f>N2898/N$2897</f>
        <v>0.25</v>
      </c>
      <c r="P2898" s="104"/>
      <c r="Q2898" s="92"/>
      <c r="R2898" s="92"/>
      <c r="S2898" s="92"/>
      <c r="T2898" s="92"/>
      <c r="U2898" s="92"/>
      <c r="V2898" s="92"/>
      <c r="W2898" s="92">
        <v>1</v>
      </c>
      <c r="X2898" s="109">
        <f>P2898*P$7+Q2898*Q$7+R2898*R$7+S2898*S$7+T2898*T$7+U2898*U$7+V2898*V$7+W2898*W$7</f>
        <v>25000</v>
      </c>
      <c r="Y2898" s="83"/>
      <c r="Z2898" s="110">
        <f>X2898*$O2898</f>
        <v>6250</v>
      </c>
      <c r="AA2898" s="111"/>
      <c r="AB2898" s="92"/>
      <c r="AC2898" s="92"/>
      <c r="AD2898" s="92"/>
      <c r="AE2898" s="92"/>
      <c r="AF2898" s="92"/>
      <c r="AG2898" s="92"/>
      <c r="AH2898" s="92"/>
      <c r="AI2898" s="109">
        <f>AB2898*AB$7+AC2898*AC$7+AD2898*AD$7+AE2898*AE$7+AF2898*AF$7+AG2898*AG$7+AH2898*AH$7</f>
        <v>0</v>
      </c>
      <c r="AJ2898" s="83"/>
      <c r="AK2898" s="110">
        <f>AI2898*$O2898</f>
        <v>0</v>
      </c>
      <c r="AL2898" s="111"/>
      <c r="AM2898" s="92"/>
      <c r="AN2898" s="92"/>
      <c r="AO2898" s="92"/>
      <c r="AP2898" s="92">
        <v>1</v>
      </c>
      <c r="AQ2898" s="92"/>
      <c r="AR2898" s="92"/>
      <c r="AS2898" s="92"/>
      <c r="AT2898" s="92"/>
      <c r="AU2898" s="92"/>
      <c r="AV2898" s="109">
        <f>AM2898*AM$7+AN2898*AN$7+AO2898*AO$7+AP2898*AP$7+AQ2898*AQ$7+AR2898*AR$7+AS2898*AS$7+AT2898*AT$7+AU2898*AU$7</f>
        <v>100</v>
      </c>
      <c r="AW2898" s="75"/>
      <c r="AX2898" s="110">
        <f>AV2898*$O2898</f>
        <v>25</v>
      </c>
      <c r="AY2898" s="111"/>
      <c r="AZ2898" s="93"/>
      <c r="BA2898" s="94" t="s">
        <v>105</v>
      </c>
      <c r="BB2898" s="71"/>
      <c r="BC2898" s="95"/>
      <c r="BD2898" s="41">
        <v>5</v>
      </c>
      <c r="BE2898" s="52">
        <v>51</v>
      </c>
      <c r="BF2898" s="103">
        <v>5132</v>
      </c>
      <c r="BG2898" s="280" t="s">
        <v>52</v>
      </c>
    </row>
    <row r="2899" spans="1:59" s="63" customFormat="1" ht="12.75" x14ac:dyDescent="0.2">
      <c r="A2899" s="196">
        <v>5</v>
      </c>
      <c r="B2899" s="197" t="s">
        <v>938</v>
      </c>
      <c r="C2899" s="208">
        <v>51</v>
      </c>
      <c r="D2899" s="209" t="s">
        <v>939</v>
      </c>
      <c r="E2899" s="212">
        <v>5132</v>
      </c>
      <c r="F2899" s="213" t="s">
        <v>975</v>
      </c>
      <c r="G2899" s="231" t="s">
        <v>360</v>
      </c>
      <c r="H2899" s="89"/>
      <c r="I2899" s="90" t="s">
        <v>964</v>
      </c>
      <c r="J2899" s="90"/>
      <c r="K2899" s="90" t="s">
        <v>64</v>
      </c>
      <c r="L2899" s="90" t="s">
        <v>136</v>
      </c>
      <c r="M2899" s="91"/>
      <c r="N2899" s="312">
        <v>1</v>
      </c>
      <c r="O2899" s="313">
        <f>N2899/N$2897</f>
        <v>0.25</v>
      </c>
      <c r="P2899" s="104"/>
      <c r="Q2899" s="92"/>
      <c r="R2899" s="92"/>
      <c r="S2899" s="92"/>
      <c r="T2899" s="92"/>
      <c r="U2899" s="92"/>
      <c r="V2899" s="92"/>
      <c r="W2899" s="92"/>
      <c r="X2899" s="109">
        <f>P2899*P$7+Q2899*Q$7+R2899*R$7+S2899*S$7+T2899*T$7+U2899*U$7+V2899*V$7+W2899*W$7</f>
        <v>0</v>
      </c>
      <c r="Y2899" s="83"/>
      <c r="Z2899" s="110">
        <f>X2899*$O2899</f>
        <v>0</v>
      </c>
      <c r="AA2899" s="111"/>
      <c r="AB2899" s="92"/>
      <c r="AC2899" s="92"/>
      <c r="AD2899" s="92"/>
      <c r="AE2899" s="92"/>
      <c r="AF2899" s="92"/>
      <c r="AG2899" s="92"/>
      <c r="AH2899" s="92"/>
      <c r="AI2899" s="109">
        <f>AB2899*AB$7+AC2899*AC$7+AD2899*AD$7+AE2899*AE$7+AF2899*AF$7+AG2899*AG$7+AH2899*AH$7</f>
        <v>0</v>
      </c>
      <c r="AJ2899" s="83"/>
      <c r="AK2899" s="110">
        <f>AI2899*$O2899</f>
        <v>0</v>
      </c>
      <c r="AL2899" s="111"/>
      <c r="AM2899" s="92"/>
      <c r="AN2899" s="92">
        <v>1</v>
      </c>
      <c r="AO2899" s="92"/>
      <c r="AP2899" s="92"/>
      <c r="AQ2899" s="92"/>
      <c r="AR2899" s="92"/>
      <c r="AS2899" s="92"/>
      <c r="AT2899" s="92"/>
      <c r="AU2899" s="92"/>
      <c r="AV2899" s="109">
        <f>AM2899*AM$7+AN2899*AN$7+AO2899*AO$7+AP2899*AP$7+AQ2899*AQ$7+AR2899*AR$7+AS2899*AS$7+AT2899*AT$7+AU2899*AU$7</f>
        <v>25</v>
      </c>
      <c r="AW2899" s="75"/>
      <c r="AX2899" s="110">
        <f>AV2899*$O2899</f>
        <v>6.25</v>
      </c>
      <c r="AY2899" s="111"/>
      <c r="AZ2899" s="93"/>
      <c r="BA2899" s="94" t="s">
        <v>131</v>
      </c>
      <c r="BB2899" s="71"/>
      <c r="BC2899" s="95"/>
      <c r="BD2899" s="41">
        <v>5</v>
      </c>
      <c r="BE2899" s="52">
        <v>51</v>
      </c>
      <c r="BF2899" s="103">
        <v>5132</v>
      </c>
      <c r="BG2899" s="280" t="s">
        <v>52</v>
      </c>
    </row>
    <row r="2900" spans="1:59" s="63" customFormat="1" ht="12.75" x14ac:dyDescent="0.2">
      <c r="A2900" s="196">
        <v>5</v>
      </c>
      <c r="B2900" s="197" t="s">
        <v>938</v>
      </c>
      <c r="C2900" s="208">
        <v>51</v>
      </c>
      <c r="D2900" s="209" t="s">
        <v>939</v>
      </c>
      <c r="E2900" s="212">
        <v>5132</v>
      </c>
      <c r="F2900" s="213" t="s">
        <v>975</v>
      </c>
      <c r="G2900" s="231" t="s">
        <v>360</v>
      </c>
      <c r="H2900" s="89"/>
      <c r="I2900" s="90" t="s">
        <v>941</v>
      </c>
      <c r="J2900" s="90"/>
      <c r="K2900" s="90" t="s">
        <v>64</v>
      </c>
      <c r="L2900" s="90" t="s">
        <v>119</v>
      </c>
      <c r="M2900" s="91"/>
      <c r="N2900" s="312">
        <v>1</v>
      </c>
      <c r="O2900" s="313">
        <f>N2900/N$2897</f>
        <v>0.25</v>
      </c>
      <c r="P2900" s="104"/>
      <c r="Q2900" s="92"/>
      <c r="R2900" s="92"/>
      <c r="S2900" s="92"/>
      <c r="T2900" s="92"/>
      <c r="U2900" s="92"/>
      <c r="V2900" s="92"/>
      <c r="W2900" s="92"/>
      <c r="X2900" s="109">
        <f>P2900*P$7+Q2900*Q$7+R2900*R$7+S2900*S$7+T2900*T$7+U2900*U$7+V2900*V$7+W2900*W$7</f>
        <v>0</v>
      </c>
      <c r="Y2900" s="83"/>
      <c r="Z2900" s="110">
        <f>X2900*$O2900</f>
        <v>0</v>
      </c>
      <c r="AA2900" s="111"/>
      <c r="AB2900" s="92"/>
      <c r="AC2900" s="92"/>
      <c r="AD2900" s="92"/>
      <c r="AE2900" s="92"/>
      <c r="AF2900" s="92"/>
      <c r="AG2900" s="92"/>
      <c r="AH2900" s="92"/>
      <c r="AI2900" s="109">
        <f>AB2900*AB$7+AC2900*AC$7+AD2900*AD$7+AE2900*AE$7+AF2900*AF$7+AG2900*AG$7+AH2900*AH$7</f>
        <v>0</v>
      </c>
      <c r="AJ2900" s="83"/>
      <c r="AK2900" s="110">
        <f>AI2900*$O2900</f>
        <v>0</v>
      </c>
      <c r="AL2900" s="111"/>
      <c r="AM2900" s="92"/>
      <c r="AN2900" s="92"/>
      <c r="AO2900" s="92">
        <v>1</v>
      </c>
      <c r="AP2900" s="92"/>
      <c r="AQ2900" s="92"/>
      <c r="AR2900" s="92"/>
      <c r="AS2900" s="92"/>
      <c r="AT2900" s="92"/>
      <c r="AU2900" s="92"/>
      <c r="AV2900" s="109">
        <f>AM2900*AM$7+AN2900*AN$7+AO2900*AO$7+AP2900*AP$7+AQ2900*AQ$7+AR2900*AR$7+AS2900*AS$7+AT2900*AT$7+AU2900*AU$7</f>
        <v>50</v>
      </c>
      <c r="AW2900" s="75"/>
      <c r="AX2900" s="110">
        <f>AV2900*$O2900</f>
        <v>12.5</v>
      </c>
      <c r="AY2900" s="111"/>
      <c r="AZ2900" s="93"/>
      <c r="BA2900" s="94" t="s">
        <v>131</v>
      </c>
      <c r="BB2900" s="71"/>
      <c r="BC2900" s="95"/>
      <c r="BD2900" s="41">
        <v>5</v>
      </c>
      <c r="BE2900" s="52">
        <v>51</v>
      </c>
      <c r="BF2900" s="103">
        <v>5132</v>
      </c>
      <c r="BG2900" s="280" t="s">
        <v>52</v>
      </c>
    </row>
    <row r="2901" spans="1:59" s="63" customFormat="1" ht="12.75" x14ac:dyDescent="0.2">
      <c r="A2901" s="196">
        <v>5</v>
      </c>
      <c r="B2901" s="197" t="s">
        <v>938</v>
      </c>
      <c r="C2901" s="208">
        <v>51</v>
      </c>
      <c r="D2901" s="209" t="s">
        <v>939</v>
      </c>
      <c r="E2901" s="212">
        <v>5132</v>
      </c>
      <c r="F2901" s="213" t="s">
        <v>975</v>
      </c>
      <c r="G2901" s="231" t="s">
        <v>360</v>
      </c>
      <c r="H2901" s="89"/>
      <c r="I2901" s="90" t="s">
        <v>560</v>
      </c>
      <c r="J2901" s="90"/>
      <c r="K2901" s="90" t="s">
        <v>73</v>
      </c>
      <c r="L2901" s="90" t="s">
        <v>69</v>
      </c>
      <c r="M2901" s="91"/>
      <c r="N2901" s="312">
        <v>1</v>
      </c>
      <c r="O2901" s="313">
        <f>N2901/N$2897</f>
        <v>0.25</v>
      </c>
      <c r="P2901" s="104"/>
      <c r="Q2901" s="92"/>
      <c r="R2901" s="92"/>
      <c r="S2901" s="92"/>
      <c r="T2901" s="92"/>
      <c r="U2901" s="92"/>
      <c r="V2901" s="92"/>
      <c r="W2901" s="92">
        <v>1</v>
      </c>
      <c r="X2901" s="109">
        <f>P2901*P$7+Q2901*Q$7+R2901*R$7+S2901*S$7+T2901*T$7+U2901*U$7+V2901*V$7+W2901*W$7</f>
        <v>25000</v>
      </c>
      <c r="Y2901" s="83"/>
      <c r="Z2901" s="110">
        <f>X2901*$O2901</f>
        <v>6250</v>
      </c>
      <c r="AA2901" s="111"/>
      <c r="AB2901" s="92"/>
      <c r="AC2901" s="92"/>
      <c r="AD2901" s="92"/>
      <c r="AE2901" s="92"/>
      <c r="AF2901" s="92"/>
      <c r="AG2901" s="92"/>
      <c r="AH2901" s="92"/>
      <c r="AI2901" s="109">
        <f>AB2901*AB$7+AC2901*AC$7+AD2901*AD$7+AE2901*AE$7+AF2901*AF$7+AG2901*AG$7+AH2901*AH$7</f>
        <v>0</v>
      </c>
      <c r="AJ2901" s="83"/>
      <c r="AK2901" s="110">
        <f>AI2901*$O2901</f>
        <v>0</v>
      </c>
      <c r="AL2901" s="111"/>
      <c r="AM2901" s="92"/>
      <c r="AN2901" s="92"/>
      <c r="AO2901" s="92"/>
      <c r="AP2901" s="92">
        <v>1</v>
      </c>
      <c r="AQ2901" s="92"/>
      <c r="AR2901" s="92"/>
      <c r="AS2901" s="92"/>
      <c r="AT2901" s="92"/>
      <c r="AU2901" s="92"/>
      <c r="AV2901" s="109">
        <f>AM2901*AM$7+AN2901*AN$7+AO2901*AO$7+AP2901*AP$7+AQ2901*AQ$7+AR2901*AR$7+AS2901*AS$7+AT2901*AT$7+AU2901*AU$7</f>
        <v>100</v>
      </c>
      <c r="AW2901" s="75"/>
      <c r="AX2901" s="110">
        <f>AV2901*$O2901</f>
        <v>25</v>
      </c>
      <c r="AY2901" s="111"/>
      <c r="AZ2901" s="93"/>
      <c r="BA2901" s="94" t="s">
        <v>131</v>
      </c>
      <c r="BB2901" s="71"/>
      <c r="BC2901" s="95"/>
      <c r="BD2901" s="41">
        <v>5</v>
      </c>
      <c r="BE2901" s="52">
        <v>51</v>
      </c>
      <c r="BF2901" s="103">
        <v>5132</v>
      </c>
      <c r="BG2901" s="280" t="s">
        <v>52</v>
      </c>
    </row>
    <row r="2902" spans="1:59" s="63" customFormat="1" ht="12.75" x14ac:dyDescent="0.2">
      <c r="A2902" s="196">
        <v>5</v>
      </c>
      <c r="B2902" s="197" t="s">
        <v>938</v>
      </c>
      <c r="C2902" s="208">
        <v>51</v>
      </c>
      <c r="D2902" s="209" t="s">
        <v>939</v>
      </c>
      <c r="E2902" s="212">
        <v>5132</v>
      </c>
      <c r="F2902" s="213" t="s">
        <v>975</v>
      </c>
      <c r="G2902" s="231" t="s">
        <v>360</v>
      </c>
      <c r="H2902" s="65"/>
      <c r="I2902" s="222"/>
      <c r="J2902" s="66"/>
      <c r="K2902" s="66"/>
      <c r="L2902" s="66"/>
      <c r="M2902" s="64"/>
      <c r="N2902" s="304"/>
      <c r="O2902" s="305"/>
      <c r="P2902" s="127"/>
      <c r="Q2902" s="67"/>
      <c r="R2902" s="67"/>
      <c r="S2902" s="67"/>
      <c r="T2902" s="67"/>
      <c r="U2902" s="67"/>
      <c r="V2902" s="67"/>
      <c r="W2902" s="67"/>
      <c r="X2902" s="67"/>
      <c r="Y2902" s="68"/>
      <c r="Z2902" s="68"/>
      <c r="AA2902" s="68"/>
      <c r="AB2902" s="67"/>
      <c r="AC2902" s="67"/>
      <c r="AD2902" s="67"/>
      <c r="AE2902" s="67"/>
      <c r="AF2902" s="67"/>
      <c r="AG2902" s="67"/>
      <c r="AH2902" s="67"/>
      <c r="AI2902" s="67"/>
      <c r="AJ2902" s="68"/>
      <c r="AK2902" s="68"/>
      <c r="AL2902" s="68"/>
      <c r="AM2902" s="67"/>
      <c r="AN2902" s="67"/>
      <c r="AO2902" s="67"/>
      <c r="AP2902" s="67"/>
      <c r="AQ2902" s="67"/>
      <c r="AR2902" s="67"/>
      <c r="AS2902" s="67"/>
      <c r="AT2902" s="67"/>
      <c r="AU2902" s="67"/>
      <c r="AV2902" s="67"/>
      <c r="AW2902" s="67"/>
      <c r="AX2902" s="68"/>
      <c r="AY2902" s="68"/>
      <c r="AZ2902" s="69"/>
      <c r="BA2902" s="70"/>
      <c r="BB2902" s="71"/>
      <c r="BC2902" s="95"/>
      <c r="BD2902" s="41">
        <v>5</v>
      </c>
      <c r="BE2902" s="52">
        <v>51</v>
      </c>
      <c r="BF2902" s="103">
        <v>5132</v>
      </c>
      <c r="BG2902" s="275"/>
    </row>
    <row r="2903" spans="1:59" s="63" customFormat="1" ht="12.75" x14ac:dyDescent="0.2">
      <c r="A2903" s="196">
        <v>5</v>
      </c>
      <c r="B2903" s="197" t="s">
        <v>938</v>
      </c>
      <c r="C2903" s="208">
        <v>51</v>
      </c>
      <c r="D2903" s="209" t="s">
        <v>939</v>
      </c>
      <c r="E2903" s="212">
        <v>5132</v>
      </c>
      <c r="F2903" s="213" t="s">
        <v>975</v>
      </c>
      <c r="G2903" s="232"/>
      <c r="H2903" s="97"/>
      <c r="I2903" s="224"/>
      <c r="J2903" s="98"/>
      <c r="K2903" s="98"/>
      <c r="L2903" s="98"/>
      <c r="M2903" s="96"/>
      <c r="N2903" s="307"/>
      <c r="O2903" s="246"/>
      <c r="P2903" s="124"/>
      <c r="Q2903" s="99"/>
      <c r="R2903" s="99"/>
      <c r="S2903" s="99"/>
      <c r="T2903" s="99"/>
      <c r="U2903" s="99"/>
      <c r="V2903" s="99"/>
      <c r="W2903" s="99"/>
      <c r="X2903" s="99"/>
      <c r="Y2903" s="100"/>
      <c r="Z2903" s="100"/>
      <c r="AA2903" s="100"/>
      <c r="AB2903" s="99"/>
      <c r="AC2903" s="99"/>
      <c r="AD2903" s="99"/>
      <c r="AE2903" s="99"/>
      <c r="AF2903" s="99"/>
      <c r="AG2903" s="99"/>
      <c r="AH2903" s="99"/>
      <c r="AI2903" s="99"/>
      <c r="AJ2903" s="100"/>
      <c r="AK2903" s="100"/>
      <c r="AL2903" s="100"/>
      <c r="AM2903" s="99"/>
      <c r="AN2903" s="99"/>
      <c r="AO2903" s="99"/>
      <c r="AP2903" s="99"/>
      <c r="AQ2903" s="99"/>
      <c r="AR2903" s="99"/>
      <c r="AS2903" s="99"/>
      <c r="AT2903" s="99"/>
      <c r="AU2903" s="99"/>
      <c r="AV2903" s="99"/>
      <c r="AW2903" s="99"/>
      <c r="AX2903" s="100"/>
      <c r="AY2903" s="100"/>
      <c r="AZ2903" s="101"/>
      <c r="BA2903" s="102"/>
      <c r="BB2903" s="95"/>
      <c r="BC2903" s="95"/>
      <c r="BD2903" s="41">
        <v>5</v>
      </c>
      <c r="BE2903" s="52">
        <v>51</v>
      </c>
      <c r="BF2903" s="103">
        <v>5132</v>
      </c>
      <c r="BG2903" s="277"/>
    </row>
    <row r="2904" spans="1:59" s="63" customFormat="1" ht="12.75" x14ac:dyDescent="0.2">
      <c r="A2904" s="196">
        <v>5</v>
      </c>
      <c r="B2904" s="197" t="s">
        <v>938</v>
      </c>
      <c r="C2904" s="208">
        <v>51</v>
      </c>
      <c r="D2904" s="209" t="s">
        <v>939</v>
      </c>
      <c r="E2904" s="212">
        <v>5132</v>
      </c>
      <c r="F2904" s="213" t="s">
        <v>975</v>
      </c>
      <c r="G2904" s="231"/>
      <c r="H2904" s="65"/>
      <c r="I2904" s="222"/>
      <c r="J2904" s="66"/>
      <c r="K2904" s="66"/>
      <c r="L2904" s="66"/>
      <c r="M2904" s="64"/>
      <c r="N2904" s="304"/>
      <c r="O2904" s="305"/>
      <c r="P2904" s="127"/>
      <c r="Q2904" s="67"/>
      <c r="R2904" s="67"/>
      <c r="S2904" s="67"/>
      <c r="T2904" s="67"/>
      <c r="U2904" s="67"/>
      <c r="V2904" s="67"/>
      <c r="W2904" s="67"/>
      <c r="X2904" s="67"/>
      <c r="Y2904" s="68"/>
      <c r="Z2904" s="68"/>
      <c r="AA2904" s="68"/>
      <c r="AB2904" s="67"/>
      <c r="AC2904" s="67"/>
      <c r="AD2904" s="67"/>
      <c r="AE2904" s="67"/>
      <c r="AF2904" s="67"/>
      <c r="AG2904" s="67"/>
      <c r="AH2904" s="67"/>
      <c r="AI2904" s="67"/>
      <c r="AJ2904" s="68"/>
      <c r="AK2904" s="68"/>
      <c r="AL2904" s="68"/>
      <c r="AM2904" s="67"/>
      <c r="AN2904" s="67"/>
      <c r="AO2904" s="67"/>
      <c r="AP2904" s="67"/>
      <c r="AQ2904" s="67"/>
      <c r="AR2904" s="67"/>
      <c r="AS2904" s="67"/>
      <c r="AT2904" s="67"/>
      <c r="AU2904" s="67"/>
      <c r="AV2904" s="67"/>
      <c r="AW2904" s="67"/>
      <c r="AX2904" s="68"/>
      <c r="AY2904" s="68"/>
      <c r="AZ2904" s="69"/>
      <c r="BA2904" s="70"/>
      <c r="BB2904" s="71"/>
      <c r="BC2904" s="95"/>
      <c r="BD2904" s="41">
        <v>5</v>
      </c>
      <c r="BE2904" s="52">
        <v>51</v>
      </c>
      <c r="BF2904" s="103">
        <v>5132</v>
      </c>
      <c r="BG2904" s="275"/>
    </row>
    <row r="2905" spans="1:59" s="63" customFormat="1" ht="12.75" x14ac:dyDescent="0.2">
      <c r="A2905" s="196">
        <v>5</v>
      </c>
      <c r="B2905" s="197" t="s">
        <v>938</v>
      </c>
      <c r="C2905" s="208">
        <v>51</v>
      </c>
      <c r="D2905" s="209" t="s">
        <v>939</v>
      </c>
      <c r="E2905" s="212">
        <v>5132</v>
      </c>
      <c r="F2905" s="213" t="s">
        <v>975</v>
      </c>
      <c r="G2905" s="231" t="s">
        <v>729</v>
      </c>
      <c r="H2905" s="72" t="s">
        <v>1233</v>
      </c>
      <c r="I2905" s="223" t="s">
        <v>1247</v>
      </c>
      <c r="J2905" s="73"/>
      <c r="K2905" s="73"/>
      <c r="L2905" s="73"/>
      <c r="M2905" s="74"/>
      <c r="N2905" s="247"/>
      <c r="O2905" s="306"/>
      <c r="P2905" s="105"/>
      <c r="Q2905" s="75"/>
      <c r="R2905" s="75"/>
      <c r="S2905" s="75"/>
      <c r="T2905" s="75"/>
      <c r="U2905" s="75"/>
      <c r="V2905" s="75"/>
      <c r="W2905" s="75"/>
      <c r="X2905" s="75"/>
      <c r="Y2905" s="76" t="s">
        <v>1241</v>
      </c>
      <c r="Z2905" s="77" t="s">
        <v>1241</v>
      </c>
      <c r="AA2905" s="78">
        <f>AA$2542</f>
        <v>5000</v>
      </c>
      <c r="AB2905" s="75"/>
      <c r="AC2905" s="75"/>
      <c r="AD2905" s="75"/>
      <c r="AE2905" s="75"/>
      <c r="AF2905" s="75"/>
      <c r="AG2905" s="75"/>
      <c r="AH2905" s="75"/>
      <c r="AI2905" s="75"/>
      <c r="AJ2905" s="76" t="s">
        <v>1241</v>
      </c>
      <c r="AK2905" s="77" t="s">
        <v>1241</v>
      </c>
      <c r="AL2905" s="78">
        <f>AL$2542</f>
        <v>0</v>
      </c>
      <c r="AM2905" s="75"/>
      <c r="AN2905" s="75"/>
      <c r="AO2905" s="75"/>
      <c r="AP2905" s="75"/>
      <c r="AQ2905" s="75"/>
      <c r="AR2905" s="75"/>
      <c r="AS2905" s="75"/>
      <c r="AT2905" s="75"/>
      <c r="AU2905" s="75"/>
      <c r="AV2905" s="75"/>
      <c r="AW2905" s="76" t="s">
        <v>1241</v>
      </c>
      <c r="AX2905" s="77" t="s">
        <v>1241</v>
      </c>
      <c r="AY2905" s="78">
        <f>AY$2542</f>
        <v>250</v>
      </c>
      <c r="AZ2905" s="79"/>
      <c r="BA2905" s="80" t="str">
        <f>I2905</f>
        <v>&gt; see 4711, Thermal insulation</v>
      </c>
      <c r="BB2905" s="71"/>
      <c r="BC2905" s="95"/>
      <c r="BD2905" s="41">
        <v>5</v>
      </c>
      <c r="BE2905" s="52">
        <v>51</v>
      </c>
      <c r="BF2905" s="103">
        <v>5132</v>
      </c>
      <c r="BG2905" s="276" t="str">
        <f>H2905</f>
        <v>Default Scenario (Link)</v>
      </c>
    </row>
    <row r="2906" spans="1:59" s="63" customFormat="1" ht="12.75" x14ac:dyDescent="0.2">
      <c r="A2906" s="196">
        <v>5</v>
      </c>
      <c r="B2906" s="197" t="s">
        <v>938</v>
      </c>
      <c r="C2906" s="208">
        <v>51</v>
      </c>
      <c r="D2906" s="209" t="s">
        <v>939</v>
      </c>
      <c r="E2906" s="212">
        <v>5132</v>
      </c>
      <c r="F2906" s="213" t="s">
        <v>975</v>
      </c>
      <c r="G2906" s="231"/>
      <c r="H2906" s="65"/>
      <c r="I2906" s="222"/>
      <c r="J2906" s="66"/>
      <c r="K2906" s="66"/>
      <c r="L2906" s="66"/>
      <c r="M2906" s="64"/>
      <c r="N2906" s="304"/>
      <c r="O2906" s="305"/>
      <c r="P2906" s="127"/>
      <c r="Q2906" s="67"/>
      <c r="R2906" s="67"/>
      <c r="S2906" s="67"/>
      <c r="T2906" s="67"/>
      <c r="U2906" s="67"/>
      <c r="V2906" s="67"/>
      <c r="W2906" s="67"/>
      <c r="X2906" s="67"/>
      <c r="Y2906" s="68"/>
      <c r="Z2906" s="68"/>
      <c r="AA2906" s="68"/>
      <c r="AB2906" s="67"/>
      <c r="AC2906" s="67"/>
      <c r="AD2906" s="67"/>
      <c r="AE2906" s="67"/>
      <c r="AF2906" s="67"/>
      <c r="AG2906" s="67"/>
      <c r="AH2906" s="67"/>
      <c r="AI2906" s="67"/>
      <c r="AJ2906" s="68"/>
      <c r="AK2906" s="68"/>
      <c r="AL2906" s="68"/>
      <c r="AM2906" s="67"/>
      <c r="AN2906" s="67"/>
      <c r="AO2906" s="67"/>
      <c r="AP2906" s="67"/>
      <c r="AQ2906" s="67"/>
      <c r="AR2906" s="67"/>
      <c r="AS2906" s="67"/>
      <c r="AT2906" s="67"/>
      <c r="AU2906" s="67"/>
      <c r="AV2906" s="67"/>
      <c r="AW2906" s="67"/>
      <c r="AX2906" s="68"/>
      <c r="AY2906" s="68"/>
      <c r="AZ2906" s="69"/>
      <c r="BA2906" s="70"/>
      <c r="BB2906" s="71"/>
      <c r="BC2906" s="95"/>
      <c r="BD2906" s="41">
        <v>5</v>
      </c>
      <c r="BE2906" s="52">
        <v>51</v>
      </c>
      <c r="BF2906" s="103">
        <v>5132</v>
      </c>
      <c r="BG2906" s="275"/>
    </row>
    <row r="2907" spans="1:59" s="63" customFormat="1" ht="12.75" x14ac:dyDescent="0.2">
      <c r="A2907" s="196">
        <v>5</v>
      </c>
      <c r="B2907" s="197" t="s">
        <v>938</v>
      </c>
      <c r="C2907" s="208">
        <v>51</v>
      </c>
      <c r="D2907" s="209" t="s">
        <v>939</v>
      </c>
      <c r="E2907" s="212">
        <v>5132</v>
      </c>
      <c r="F2907" s="213" t="s">
        <v>975</v>
      </c>
      <c r="G2907" s="232"/>
      <c r="H2907" s="97"/>
      <c r="I2907" s="224"/>
      <c r="J2907" s="98"/>
      <c r="K2907" s="98"/>
      <c r="L2907" s="98"/>
      <c r="M2907" s="96"/>
      <c r="N2907" s="307"/>
      <c r="O2907" s="246"/>
      <c r="P2907" s="124"/>
      <c r="Q2907" s="99"/>
      <c r="R2907" s="99"/>
      <c r="S2907" s="99"/>
      <c r="T2907" s="99"/>
      <c r="U2907" s="99"/>
      <c r="V2907" s="99"/>
      <c r="W2907" s="99"/>
      <c r="X2907" s="99"/>
      <c r="Y2907" s="100"/>
      <c r="Z2907" s="100"/>
      <c r="AA2907" s="100"/>
      <c r="AB2907" s="99"/>
      <c r="AC2907" s="99"/>
      <c r="AD2907" s="99"/>
      <c r="AE2907" s="99"/>
      <c r="AF2907" s="99"/>
      <c r="AG2907" s="99"/>
      <c r="AH2907" s="99"/>
      <c r="AI2907" s="99"/>
      <c r="AJ2907" s="100"/>
      <c r="AK2907" s="100"/>
      <c r="AL2907" s="100"/>
      <c r="AM2907" s="99"/>
      <c r="AN2907" s="99"/>
      <c r="AO2907" s="99"/>
      <c r="AP2907" s="99"/>
      <c r="AQ2907" s="99"/>
      <c r="AR2907" s="99"/>
      <c r="AS2907" s="99"/>
      <c r="AT2907" s="99"/>
      <c r="AU2907" s="99"/>
      <c r="AV2907" s="99"/>
      <c r="AW2907" s="99"/>
      <c r="AX2907" s="100"/>
      <c r="AY2907" s="100"/>
      <c r="AZ2907" s="101"/>
      <c r="BA2907" s="102"/>
      <c r="BB2907" s="95"/>
      <c r="BC2907" s="95"/>
      <c r="BD2907" s="41">
        <v>5</v>
      </c>
      <c r="BE2907" s="52">
        <v>51</v>
      </c>
      <c r="BF2907" s="103">
        <v>5132</v>
      </c>
      <c r="BG2907" s="277"/>
    </row>
    <row r="2908" spans="1:59" x14ac:dyDescent="0.25">
      <c r="A2908" s="196">
        <v>5</v>
      </c>
      <c r="B2908" s="197" t="s">
        <v>938</v>
      </c>
      <c r="C2908" s="208">
        <v>51</v>
      </c>
      <c r="D2908" s="209" t="s">
        <v>939</v>
      </c>
      <c r="E2908" s="210">
        <v>5133</v>
      </c>
      <c r="F2908" s="211" t="s">
        <v>976</v>
      </c>
      <c r="G2908" s="235"/>
      <c r="H2908" s="145"/>
      <c r="I2908" s="221"/>
      <c r="J2908" s="57"/>
      <c r="K2908" s="57"/>
      <c r="L2908" s="57"/>
      <c r="M2908" s="144"/>
      <c r="N2908" s="324"/>
      <c r="O2908" s="325"/>
      <c r="P2908" s="146"/>
      <c r="Q2908" s="146"/>
      <c r="R2908" s="146"/>
      <c r="S2908" s="146"/>
      <c r="T2908" s="146"/>
      <c r="U2908" s="146"/>
      <c r="V2908" s="146"/>
      <c r="W2908" s="146"/>
      <c r="X2908" s="146"/>
      <c r="Y2908" s="59"/>
      <c r="Z2908" s="123"/>
      <c r="AA2908" s="123"/>
      <c r="AB2908" s="146"/>
      <c r="AC2908" s="146"/>
      <c r="AD2908" s="146"/>
      <c r="AE2908" s="146"/>
      <c r="AF2908" s="146"/>
      <c r="AG2908" s="146"/>
      <c r="AH2908" s="146"/>
      <c r="AI2908" s="146"/>
      <c r="AJ2908" s="59"/>
      <c r="AK2908" s="123"/>
      <c r="AL2908" s="123"/>
      <c r="AM2908" s="146"/>
      <c r="AN2908" s="146"/>
      <c r="AO2908" s="146"/>
      <c r="AP2908" s="146"/>
      <c r="AQ2908" s="146"/>
      <c r="AR2908" s="146"/>
      <c r="AS2908" s="146"/>
      <c r="AT2908" s="146"/>
      <c r="AU2908" s="146"/>
      <c r="AV2908" s="146"/>
      <c r="AW2908" s="58"/>
      <c r="AX2908" s="123"/>
      <c r="AY2908" s="59"/>
      <c r="AZ2908" s="147"/>
      <c r="BA2908" s="148"/>
      <c r="BB2908" s="143"/>
      <c r="BC2908" s="143"/>
      <c r="BD2908" s="41">
        <v>5</v>
      </c>
      <c r="BE2908" s="52">
        <v>51</v>
      </c>
      <c r="BF2908" s="62">
        <v>5133</v>
      </c>
      <c r="BG2908" s="284"/>
    </row>
    <row r="2909" spans="1:59" s="63" customFormat="1" ht="12.75" x14ac:dyDescent="0.2">
      <c r="A2909" s="196">
        <v>5</v>
      </c>
      <c r="B2909" s="197" t="s">
        <v>938</v>
      </c>
      <c r="C2909" s="208">
        <v>51</v>
      </c>
      <c r="D2909" s="209" t="s">
        <v>939</v>
      </c>
      <c r="E2909" s="210">
        <v>5133</v>
      </c>
      <c r="F2909" s="211" t="s">
        <v>976</v>
      </c>
      <c r="G2909" s="230"/>
      <c r="H2909" s="56"/>
      <c r="I2909" s="221"/>
      <c r="J2909" s="57"/>
      <c r="K2909" s="57"/>
      <c r="L2909" s="57"/>
      <c r="M2909" s="55"/>
      <c r="N2909" s="303"/>
      <c r="O2909" s="245"/>
      <c r="P2909" s="122"/>
      <c r="Q2909" s="58"/>
      <c r="R2909" s="58"/>
      <c r="S2909" s="58"/>
      <c r="T2909" s="58"/>
      <c r="U2909" s="58"/>
      <c r="V2909" s="58"/>
      <c r="W2909" s="58"/>
      <c r="X2909" s="58"/>
      <c r="Y2909" s="59"/>
      <c r="Z2909" s="59"/>
      <c r="AA2909" s="59"/>
      <c r="AB2909" s="58"/>
      <c r="AC2909" s="58"/>
      <c r="AD2909" s="58"/>
      <c r="AE2909" s="58"/>
      <c r="AF2909" s="58"/>
      <c r="AG2909" s="58"/>
      <c r="AH2909" s="58"/>
      <c r="AI2909" s="58"/>
      <c r="AJ2909" s="59"/>
      <c r="AK2909" s="59"/>
      <c r="AL2909" s="59"/>
      <c r="AM2909" s="58"/>
      <c r="AN2909" s="58"/>
      <c r="AO2909" s="58"/>
      <c r="AP2909" s="58"/>
      <c r="AQ2909" s="58"/>
      <c r="AR2909" s="58"/>
      <c r="AS2909" s="58"/>
      <c r="AT2909" s="58"/>
      <c r="AU2909" s="58"/>
      <c r="AV2909" s="58"/>
      <c r="AW2909" s="58"/>
      <c r="AX2909" s="59"/>
      <c r="AY2909" s="59"/>
      <c r="AZ2909" s="60"/>
      <c r="BA2909" s="61"/>
      <c r="BB2909" s="54"/>
      <c r="BC2909" s="54"/>
      <c r="BD2909" s="41">
        <v>5</v>
      </c>
      <c r="BE2909" s="52">
        <v>51</v>
      </c>
      <c r="BF2909" s="62">
        <v>5133</v>
      </c>
      <c r="BG2909" s="274"/>
    </row>
    <row r="2910" spans="1:59" s="63" customFormat="1" ht="12.75" x14ac:dyDescent="0.2">
      <c r="A2910" s="196">
        <v>5</v>
      </c>
      <c r="B2910" s="197" t="s">
        <v>938</v>
      </c>
      <c r="C2910" s="208">
        <v>51</v>
      </c>
      <c r="D2910" s="209" t="s">
        <v>939</v>
      </c>
      <c r="E2910" s="210">
        <v>5133</v>
      </c>
      <c r="F2910" s="211" t="s">
        <v>976</v>
      </c>
      <c r="G2910" s="231" t="s">
        <v>1192</v>
      </c>
      <c r="H2910" s="65"/>
      <c r="I2910" s="222"/>
      <c r="J2910" s="66"/>
      <c r="K2910" s="66"/>
      <c r="L2910" s="66"/>
      <c r="M2910" s="64"/>
      <c r="N2910" s="308"/>
      <c r="O2910" s="309"/>
      <c r="P2910" s="127"/>
      <c r="Q2910" s="67"/>
      <c r="R2910" s="67"/>
      <c r="S2910" s="67"/>
      <c r="T2910" s="67"/>
      <c r="U2910" s="67"/>
      <c r="V2910" s="67"/>
      <c r="W2910" s="67"/>
      <c r="X2910" s="67"/>
      <c r="Y2910" s="68"/>
      <c r="Z2910" s="68"/>
      <c r="AA2910" s="68"/>
      <c r="AB2910" s="67"/>
      <c r="AC2910" s="67"/>
      <c r="AD2910" s="67"/>
      <c r="AE2910" s="67"/>
      <c r="AF2910" s="67"/>
      <c r="AG2910" s="67"/>
      <c r="AH2910" s="67"/>
      <c r="AI2910" s="67"/>
      <c r="AJ2910" s="68"/>
      <c r="AK2910" s="68"/>
      <c r="AL2910" s="68"/>
      <c r="AM2910" s="67"/>
      <c r="AN2910" s="67"/>
      <c r="AO2910" s="67"/>
      <c r="AP2910" s="67"/>
      <c r="AQ2910" s="67"/>
      <c r="AR2910" s="67"/>
      <c r="AS2910" s="67"/>
      <c r="AT2910" s="67"/>
      <c r="AU2910" s="67"/>
      <c r="AV2910" s="67"/>
      <c r="AW2910" s="67"/>
      <c r="AX2910" s="68"/>
      <c r="AY2910" s="68"/>
      <c r="AZ2910" s="69"/>
      <c r="BA2910" s="70"/>
      <c r="BB2910" s="71"/>
      <c r="BC2910" s="54"/>
      <c r="BD2910" s="41">
        <v>5</v>
      </c>
      <c r="BE2910" s="52">
        <v>51</v>
      </c>
      <c r="BF2910" s="62">
        <v>5133</v>
      </c>
      <c r="BG2910" s="275"/>
    </row>
    <row r="2911" spans="1:59" s="63" customFormat="1" ht="12.75" x14ac:dyDescent="0.2">
      <c r="A2911" s="196">
        <v>5</v>
      </c>
      <c r="B2911" s="197" t="s">
        <v>938</v>
      </c>
      <c r="C2911" s="208">
        <v>51</v>
      </c>
      <c r="D2911" s="209" t="s">
        <v>939</v>
      </c>
      <c r="E2911" s="210">
        <v>5133</v>
      </c>
      <c r="F2911" s="211" t="s">
        <v>976</v>
      </c>
      <c r="G2911" s="231" t="s">
        <v>1192</v>
      </c>
      <c r="H2911" s="72" t="s">
        <v>47</v>
      </c>
      <c r="I2911" s="223"/>
      <c r="J2911" s="73"/>
      <c r="K2911" s="73"/>
      <c r="L2911" s="73"/>
      <c r="M2911" s="74"/>
      <c r="N2911" s="247"/>
      <c r="O2911" s="306"/>
      <c r="P2911" s="105"/>
      <c r="Q2911" s="75"/>
      <c r="R2911" s="75"/>
      <c r="S2911" s="75"/>
      <c r="T2911" s="75"/>
      <c r="U2911" s="75"/>
      <c r="V2911" s="75"/>
      <c r="W2911" s="75"/>
      <c r="X2911" s="75"/>
      <c r="Y2911" s="76">
        <f>IF(ISNUMBER(VLOOKUP(Y2913,P$7:W$7,MATCH(Y2913,P$7:W$7))),VLOOKUP(Y2913,P$7:W$7,MATCH(Y2913,P$7:W$7)),IF(N2915=0,"No Data",IF(Y2913&gt;0,"&lt;100",0)))</f>
        <v>10000</v>
      </c>
      <c r="Z2911" s="77">
        <f>IF(ISNUMBER(VLOOKUP(Z2915,P$7:W$7,MATCH(Z2915,P$7:W$7))),VLOOKUP(Z2915,P$7:W$7,MATCH(Z2915,P$7:W$7)),IF(N2915=0,"No Data",IF(Z2915&gt;0,"&lt;100",0)))</f>
        <v>10000</v>
      </c>
      <c r="AA2911" s="106">
        <f>IF(ISNUMBER(Z2911),Z2911,0)</f>
        <v>10000</v>
      </c>
      <c r="AB2911" s="75"/>
      <c r="AC2911" s="75"/>
      <c r="AD2911" s="75"/>
      <c r="AE2911" s="75"/>
      <c r="AF2911" s="75"/>
      <c r="AG2911" s="75"/>
      <c r="AH2911" s="75"/>
      <c r="AI2911" s="75"/>
      <c r="AJ2911" s="76">
        <f>IF(ISNUMBER(VLOOKUP(AJ2913,AB$7:AH$7,MATCH(AJ2913,AB$7:AH$7))),VLOOKUP(AJ2913,AB$7:AH$7,MATCH(AJ2913,AB$7:AH$7)),IF(N2915=0,"No Data",IF(AJ2913&gt;0,"&lt;50",0)))</f>
        <v>0</v>
      </c>
      <c r="AK2911" s="77">
        <f>IF(ISNUMBER(VLOOKUP(AK2915,AB$7:AH$7,MATCH(AK2915,AB$7:AH$7))),VLOOKUP(AK2915,AB$7:AH$7,MATCH(AK2915,AB$7:AH$7)),IF(N2915=0,"No Data",IF(AK2915&gt;0,"&lt;50",0)))</f>
        <v>0</v>
      </c>
      <c r="AL2911" s="106">
        <f>IF(ISNUMBER(AK2911),AK2911,0)</f>
        <v>0</v>
      </c>
      <c r="AM2911" s="75"/>
      <c r="AN2911" s="75"/>
      <c r="AO2911" s="75"/>
      <c r="AP2911" s="75"/>
      <c r="AQ2911" s="75"/>
      <c r="AR2911" s="75"/>
      <c r="AS2911" s="75"/>
      <c r="AT2911" s="75"/>
      <c r="AU2911" s="75"/>
      <c r="AV2911" s="75"/>
      <c r="AW2911" s="76">
        <f>IF(ISNUMBER(VLOOKUP(AW2913,AM$7:AU$7,MATCH(AW2913,AM$7:AU$7))),VLOOKUP(AW2913,AM$7:AU$7,MATCH(AW2913,AM$7:AU$7)),IF(N2915=0,"No Data",IF(AW2913&gt;0,"&lt;10",0)))</f>
        <v>50</v>
      </c>
      <c r="AX2911" s="77">
        <f>IF(ISNUMBER(VLOOKUP(AX2915,AM$7:AU$7,MATCH(AX2915,AM$7:AU$7))),VLOOKUP(AX2915,AM$7:AU$7,MATCH(AX2915,AM$7:AU$7)),IF(N2915=0,"No Data",IF(AX2915&gt;0,"&lt;10",0)))</f>
        <v>50</v>
      </c>
      <c r="AY2911" s="106">
        <f>IF(ISNUMBER(AX2911),AX2911,0)</f>
        <v>50</v>
      </c>
      <c r="AZ2911" s="79"/>
      <c r="BA2911" s="80"/>
      <c r="BB2911" s="71"/>
      <c r="BC2911" s="54"/>
      <c r="BD2911" s="41">
        <v>5</v>
      </c>
      <c r="BE2911" s="52">
        <v>51</v>
      </c>
      <c r="BF2911" s="62">
        <v>5133</v>
      </c>
      <c r="BG2911" s="276" t="s">
        <v>47</v>
      </c>
    </row>
    <row r="2912" spans="1:59" s="63" customFormat="1" ht="12.75" x14ac:dyDescent="0.2">
      <c r="A2912" s="196">
        <v>5</v>
      </c>
      <c r="B2912" s="197" t="s">
        <v>938</v>
      </c>
      <c r="C2912" s="208">
        <v>51</v>
      </c>
      <c r="D2912" s="209" t="s">
        <v>939</v>
      </c>
      <c r="E2912" s="210">
        <v>5133</v>
      </c>
      <c r="F2912" s="211" t="s">
        <v>976</v>
      </c>
      <c r="G2912" s="231" t="s">
        <v>1192</v>
      </c>
      <c r="H2912" s="81" t="s">
        <v>48</v>
      </c>
      <c r="I2912" s="223"/>
      <c r="J2912" s="73"/>
      <c r="K2912" s="73"/>
      <c r="L2912" s="73"/>
      <c r="M2912" s="74"/>
      <c r="N2912" s="247"/>
      <c r="O2912" s="306"/>
      <c r="P2912" s="105"/>
      <c r="Q2912" s="75"/>
      <c r="R2912" s="75"/>
      <c r="S2912" s="75"/>
      <c r="T2912" s="75"/>
      <c r="U2912" s="75"/>
      <c r="V2912" s="75"/>
      <c r="W2912" s="75"/>
      <c r="X2912" s="75"/>
      <c r="Y2912" s="82">
        <f>MIN(X2916:X2923)</f>
        <v>0</v>
      </c>
      <c r="Z2912" s="83"/>
      <c r="AA2912" s="83"/>
      <c r="AB2912" s="75"/>
      <c r="AC2912" s="75"/>
      <c r="AD2912" s="75"/>
      <c r="AE2912" s="75"/>
      <c r="AF2912" s="75"/>
      <c r="AG2912" s="75"/>
      <c r="AH2912" s="75"/>
      <c r="AI2912" s="75"/>
      <c r="AJ2912" s="82">
        <f>MIN(AI2916:AI2923)</f>
        <v>0</v>
      </c>
      <c r="AK2912" s="83"/>
      <c r="AL2912" s="83"/>
      <c r="AM2912" s="75"/>
      <c r="AN2912" s="75"/>
      <c r="AO2912" s="75"/>
      <c r="AP2912" s="75"/>
      <c r="AQ2912" s="75"/>
      <c r="AR2912" s="75"/>
      <c r="AS2912" s="75"/>
      <c r="AT2912" s="75"/>
      <c r="AU2912" s="75"/>
      <c r="AV2912" s="75"/>
      <c r="AW2912" s="82">
        <f>MIN(AV2916:AV2923)</f>
        <v>25</v>
      </c>
      <c r="AX2912" s="83"/>
      <c r="AY2912" s="83"/>
      <c r="AZ2912" s="79"/>
      <c r="BA2912" s="80"/>
      <c r="BB2912" s="71"/>
      <c r="BC2912" s="54"/>
      <c r="BD2912" s="41">
        <v>5</v>
      </c>
      <c r="BE2912" s="52">
        <v>51</v>
      </c>
      <c r="BF2912" s="62">
        <v>5133</v>
      </c>
      <c r="BG2912" s="278" t="s">
        <v>48</v>
      </c>
    </row>
    <row r="2913" spans="1:59" s="63" customFormat="1" ht="12.75" x14ac:dyDescent="0.2">
      <c r="A2913" s="196">
        <v>5</v>
      </c>
      <c r="B2913" s="197" t="s">
        <v>938</v>
      </c>
      <c r="C2913" s="208">
        <v>51</v>
      </c>
      <c r="D2913" s="209" t="s">
        <v>939</v>
      </c>
      <c r="E2913" s="210">
        <v>5133</v>
      </c>
      <c r="F2913" s="211" t="s">
        <v>976</v>
      </c>
      <c r="G2913" s="231" t="s">
        <v>1192</v>
      </c>
      <c r="H2913" s="81" t="s">
        <v>49</v>
      </c>
      <c r="I2913" s="223"/>
      <c r="J2913" s="73"/>
      <c r="K2913" s="73"/>
      <c r="L2913" s="73"/>
      <c r="M2913" s="74"/>
      <c r="N2913" s="247"/>
      <c r="O2913" s="306"/>
      <c r="P2913" s="105"/>
      <c r="Q2913" s="75"/>
      <c r="R2913" s="75"/>
      <c r="S2913" s="75"/>
      <c r="T2913" s="75"/>
      <c r="U2913" s="75"/>
      <c r="V2913" s="75"/>
      <c r="W2913" s="75"/>
      <c r="X2913" s="75"/>
      <c r="Y2913" s="84">
        <f>IF(ISNUMBER(AVERAGE(X2916:X2923)),AVERAGE(X2916:X2923),0)</f>
        <v>10714.285714285714</v>
      </c>
      <c r="Z2913" s="83"/>
      <c r="AA2913" s="83"/>
      <c r="AB2913" s="75"/>
      <c r="AC2913" s="75"/>
      <c r="AD2913" s="75"/>
      <c r="AE2913" s="75"/>
      <c r="AF2913" s="75"/>
      <c r="AG2913" s="75"/>
      <c r="AH2913" s="75"/>
      <c r="AI2913" s="75"/>
      <c r="AJ2913" s="84">
        <f>IF(ISNUMBER(AVERAGE(AI2916:AI2923)),AVERAGE(AI2916:AI2923),0)</f>
        <v>0</v>
      </c>
      <c r="AK2913" s="83"/>
      <c r="AL2913" s="83"/>
      <c r="AM2913" s="75"/>
      <c r="AN2913" s="75"/>
      <c r="AO2913" s="75"/>
      <c r="AP2913" s="75"/>
      <c r="AQ2913" s="75"/>
      <c r="AR2913" s="75"/>
      <c r="AS2913" s="75"/>
      <c r="AT2913" s="75"/>
      <c r="AU2913" s="75"/>
      <c r="AV2913" s="75"/>
      <c r="AW2913" s="84">
        <f>IF(ISNUMBER(AVERAGE(AV2916:AV2923)),AVERAGE(AV2916:AV2923),0)</f>
        <v>67.857142857142861</v>
      </c>
      <c r="AX2913" s="83"/>
      <c r="AY2913" s="83"/>
      <c r="AZ2913" s="79"/>
      <c r="BA2913" s="80"/>
      <c r="BB2913" s="71"/>
      <c r="BC2913" s="54"/>
      <c r="BD2913" s="41">
        <v>5</v>
      </c>
      <c r="BE2913" s="52">
        <v>51</v>
      </c>
      <c r="BF2913" s="62">
        <v>5133</v>
      </c>
      <c r="BG2913" s="278" t="s">
        <v>49</v>
      </c>
    </row>
    <row r="2914" spans="1:59" s="63" customFormat="1" ht="12.75" x14ac:dyDescent="0.2">
      <c r="A2914" s="196">
        <v>5</v>
      </c>
      <c r="B2914" s="197" t="s">
        <v>938</v>
      </c>
      <c r="C2914" s="208">
        <v>51</v>
      </c>
      <c r="D2914" s="209" t="s">
        <v>939</v>
      </c>
      <c r="E2914" s="210">
        <v>5133</v>
      </c>
      <c r="F2914" s="211" t="s">
        <v>976</v>
      </c>
      <c r="G2914" s="231" t="s">
        <v>1192</v>
      </c>
      <c r="H2914" s="81" t="s">
        <v>50</v>
      </c>
      <c r="I2914" s="223"/>
      <c r="J2914" s="73"/>
      <c r="K2914" s="73"/>
      <c r="L2914" s="73"/>
      <c r="M2914" s="74"/>
      <c r="N2914" s="247"/>
      <c r="O2914" s="306"/>
      <c r="P2914" s="105"/>
      <c r="Q2914" s="75"/>
      <c r="R2914" s="75"/>
      <c r="S2914" s="75"/>
      <c r="T2914" s="75"/>
      <c r="U2914" s="75"/>
      <c r="V2914" s="75"/>
      <c r="W2914" s="75"/>
      <c r="X2914" s="75"/>
      <c r="Y2914" s="84">
        <f>MAX(X2916:X2923)</f>
        <v>25000</v>
      </c>
      <c r="Z2914" s="83"/>
      <c r="AA2914" s="83"/>
      <c r="AB2914" s="75"/>
      <c r="AC2914" s="75"/>
      <c r="AD2914" s="75"/>
      <c r="AE2914" s="75"/>
      <c r="AF2914" s="75"/>
      <c r="AG2914" s="75"/>
      <c r="AH2914" s="75"/>
      <c r="AI2914" s="75"/>
      <c r="AJ2914" s="84">
        <f>MAX(AI2916:AI2923)</f>
        <v>0</v>
      </c>
      <c r="AK2914" s="83"/>
      <c r="AL2914" s="83"/>
      <c r="AM2914" s="75"/>
      <c r="AN2914" s="75"/>
      <c r="AO2914" s="75"/>
      <c r="AP2914" s="75"/>
      <c r="AQ2914" s="75"/>
      <c r="AR2914" s="75"/>
      <c r="AS2914" s="75"/>
      <c r="AT2914" s="75"/>
      <c r="AU2914" s="75"/>
      <c r="AV2914" s="75"/>
      <c r="AW2914" s="84">
        <f>MAX(AV2916:AV2923)</f>
        <v>100</v>
      </c>
      <c r="AX2914" s="83"/>
      <c r="AY2914" s="83"/>
      <c r="AZ2914" s="79"/>
      <c r="BA2914" s="80"/>
      <c r="BB2914" s="71"/>
      <c r="BC2914" s="54"/>
      <c r="BD2914" s="41">
        <v>5</v>
      </c>
      <c r="BE2914" s="52">
        <v>51</v>
      </c>
      <c r="BF2914" s="62">
        <v>5133</v>
      </c>
      <c r="BG2914" s="278" t="s">
        <v>50</v>
      </c>
    </row>
    <row r="2915" spans="1:59" s="63" customFormat="1" ht="12.75" x14ac:dyDescent="0.2">
      <c r="A2915" s="196">
        <v>5</v>
      </c>
      <c r="B2915" s="197" t="s">
        <v>938</v>
      </c>
      <c r="C2915" s="208">
        <v>51</v>
      </c>
      <c r="D2915" s="209" t="s">
        <v>939</v>
      </c>
      <c r="E2915" s="210">
        <v>5133</v>
      </c>
      <c r="F2915" s="211" t="s">
        <v>976</v>
      </c>
      <c r="G2915" s="231" t="s">
        <v>1192</v>
      </c>
      <c r="H2915" s="85" t="s">
        <v>51</v>
      </c>
      <c r="I2915" s="223"/>
      <c r="J2915" s="73"/>
      <c r="K2915" s="73"/>
      <c r="L2915" s="73"/>
      <c r="M2915" s="74"/>
      <c r="N2915" s="248">
        <f>SUM(N2916:N2923)</f>
        <v>7</v>
      </c>
      <c r="O2915" s="293">
        <f>SUM(O2916:O2923)</f>
        <v>0.99999999999999978</v>
      </c>
      <c r="P2915" s="292"/>
      <c r="Q2915" s="87"/>
      <c r="R2915" s="87"/>
      <c r="S2915" s="87"/>
      <c r="T2915" s="87"/>
      <c r="U2915" s="87"/>
      <c r="V2915" s="87"/>
      <c r="W2915" s="87"/>
      <c r="X2915" s="87"/>
      <c r="Y2915" s="88"/>
      <c r="Z2915" s="119">
        <f>SUM(Z2916:Z2923)</f>
        <v>10714.285714285714</v>
      </c>
      <c r="AA2915" s="120"/>
      <c r="AB2915" s="111"/>
      <c r="AC2915" s="111"/>
      <c r="AD2915" s="111"/>
      <c r="AE2915" s="111"/>
      <c r="AF2915" s="111"/>
      <c r="AG2915" s="111"/>
      <c r="AH2915" s="111"/>
      <c r="AI2915" s="111"/>
      <c r="AJ2915" s="120"/>
      <c r="AK2915" s="119">
        <f>SUM(AK2916:AK2923)</f>
        <v>0</v>
      </c>
      <c r="AL2915" s="120"/>
      <c r="AM2915" s="111"/>
      <c r="AN2915" s="111"/>
      <c r="AO2915" s="111"/>
      <c r="AP2915" s="111"/>
      <c r="AQ2915" s="111"/>
      <c r="AR2915" s="111"/>
      <c r="AS2915" s="111"/>
      <c r="AT2915" s="111"/>
      <c r="AU2915" s="111"/>
      <c r="AV2915" s="111"/>
      <c r="AW2915" s="120"/>
      <c r="AX2915" s="119">
        <f>SUM(AX2916:AX2923)</f>
        <v>67.857142857142847</v>
      </c>
      <c r="AY2915" s="88"/>
      <c r="AZ2915" s="79"/>
      <c r="BA2915" s="80"/>
      <c r="BB2915" s="71"/>
      <c r="BC2915" s="54"/>
      <c r="BD2915" s="41">
        <v>5</v>
      </c>
      <c r="BE2915" s="52">
        <v>51</v>
      </c>
      <c r="BF2915" s="62">
        <v>5133</v>
      </c>
      <c r="BG2915" s="279" t="s">
        <v>51</v>
      </c>
    </row>
    <row r="2916" spans="1:59" s="63" customFormat="1" ht="12.75" x14ac:dyDescent="0.2">
      <c r="A2916" s="196">
        <v>5</v>
      </c>
      <c r="B2916" s="197" t="s">
        <v>938</v>
      </c>
      <c r="C2916" s="208">
        <v>51</v>
      </c>
      <c r="D2916" s="209" t="s">
        <v>939</v>
      </c>
      <c r="E2916" s="210">
        <v>5133</v>
      </c>
      <c r="F2916" s="211" t="s">
        <v>976</v>
      </c>
      <c r="G2916" s="231" t="s">
        <v>1192</v>
      </c>
      <c r="H2916" s="89" t="s">
        <v>52</v>
      </c>
      <c r="I2916" s="90" t="s">
        <v>1162</v>
      </c>
      <c r="J2916" s="90"/>
      <c r="K2916" s="90"/>
      <c r="L2916" s="90"/>
      <c r="M2916" s="91"/>
      <c r="N2916" s="247"/>
      <c r="O2916" s="306"/>
      <c r="P2916" s="104"/>
      <c r="Q2916" s="92"/>
      <c r="R2916" s="92"/>
      <c r="S2916" s="92"/>
      <c r="T2916" s="92"/>
      <c r="U2916" s="92"/>
      <c r="V2916" s="92"/>
      <c r="W2916" s="92"/>
      <c r="X2916" s="75"/>
      <c r="Y2916" s="83"/>
      <c r="Z2916" s="83"/>
      <c r="AA2916" s="83"/>
      <c r="AB2916" s="92"/>
      <c r="AC2916" s="92"/>
      <c r="AD2916" s="92"/>
      <c r="AE2916" s="92"/>
      <c r="AF2916" s="92"/>
      <c r="AG2916" s="92"/>
      <c r="AH2916" s="92"/>
      <c r="AI2916" s="75"/>
      <c r="AJ2916" s="83"/>
      <c r="AK2916" s="83"/>
      <c r="AL2916" s="83"/>
      <c r="AM2916" s="92"/>
      <c r="AN2916" s="92"/>
      <c r="AO2916" s="92"/>
      <c r="AP2916" s="92"/>
      <c r="AQ2916" s="92"/>
      <c r="AR2916" s="92"/>
      <c r="AS2916" s="92"/>
      <c r="AT2916" s="92"/>
      <c r="AU2916" s="92"/>
      <c r="AV2916" s="75"/>
      <c r="AW2916" s="75"/>
      <c r="AX2916" s="83"/>
      <c r="AY2916" s="83"/>
      <c r="AZ2916" s="93"/>
      <c r="BA2916" s="94" t="s">
        <v>105</v>
      </c>
      <c r="BB2916" s="71"/>
      <c r="BC2916" s="54"/>
      <c r="BD2916" s="41">
        <v>5</v>
      </c>
      <c r="BE2916" s="52">
        <v>51</v>
      </c>
      <c r="BF2916" s="62">
        <v>5133</v>
      </c>
      <c r="BG2916" s="280" t="s">
        <v>52</v>
      </c>
    </row>
    <row r="2917" spans="1:59" s="63" customFormat="1" ht="12.75" x14ac:dyDescent="0.2">
      <c r="A2917" s="196">
        <v>5</v>
      </c>
      <c r="B2917" s="197" t="s">
        <v>938</v>
      </c>
      <c r="C2917" s="208">
        <v>51</v>
      </c>
      <c r="D2917" s="209" t="s">
        <v>939</v>
      </c>
      <c r="E2917" s="210">
        <v>5133</v>
      </c>
      <c r="F2917" s="211" t="s">
        <v>976</v>
      </c>
      <c r="G2917" s="231" t="s">
        <v>1192</v>
      </c>
      <c r="H2917" s="89"/>
      <c r="I2917" s="90" t="s">
        <v>956</v>
      </c>
      <c r="J2917" s="90"/>
      <c r="K2917" s="90" t="s">
        <v>64</v>
      </c>
      <c r="L2917" s="90" t="s">
        <v>119</v>
      </c>
      <c r="M2917" s="91"/>
      <c r="N2917" s="312">
        <v>1</v>
      </c>
      <c r="O2917" s="313">
        <f>N2917/N$2915</f>
        <v>0.14285714285714285</v>
      </c>
      <c r="P2917" s="104"/>
      <c r="Q2917" s="92"/>
      <c r="R2917" s="92"/>
      <c r="S2917" s="92"/>
      <c r="T2917" s="92"/>
      <c r="U2917" s="92"/>
      <c r="V2917" s="92"/>
      <c r="W2917" s="92"/>
      <c r="X2917" s="109">
        <f t="shared" ref="X2917:X2923" si="450">P2917*P$7+Q2917*Q$7+R2917*R$7+S2917*S$7+T2917*T$7+U2917*U$7+V2917*V$7+W2917*W$7</f>
        <v>0</v>
      </c>
      <c r="Y2917" s="83"/>
      <c r="Z2917" s="110">
        <f t="shared" ref="Z2917:Z2923" si="451">X2917*$O2917</f>
        <v>0</v>
      </c>
      <c r="AA2917" s="111"/>
      <c r="AB2917" s="92"/>
      <c r="AC2917" s="92"/>
      <c r="AD2917" s="92"/>
      <c r="AE2917" s="92"/>
      <c r="AF2917" s="92"/>
      <c r="AG2917" s="92"/>
      <c r="AH2917" s="92"/>
      <c r="AI2917" s="109">
        <f t="shared" ref="AI2917:AI2923" si="452">AB2917*AB$7+AC2917*AC$7+AD2917*AD$7+AE2917*AE$7+AF2917*AF$7+AG2917*AG$7+AH2917*AH$7</f>
        <v>0</v>
      </c>
      <c r="AJ2917" s="83"/>
      <c r="AK2917" s="110">
        <f t="shared" ref="AK2917:AK2923" si="453">AI2917*$O2917</f>
        <v>0</v>
      </c>
      <c r="AL2917" s="111"/>
      <c r="AM2917" s="92"/>
      <c r="AN2917" s="92"/>
      <c r="AO2917" s="92">
        <v>1</v>
      </c>
      <c r="AP2917" s="92"/>
      <c r="AQ2917" s="92"/>
      <c r="AR2917" s="92"/>
      <c r="AS2917" s="92"/>
      <c r="AT2917" s="92"/>
      <c r="AU2917" s="92"/>
      <c r="AV2917" s="109">
        <f t="shared" ref="AV2917:AV2923" si="454">AM2917*AM$7+AN2917*AN$7+AO2917*AO$7+AP2917*AP$7+AQ2917*AQ$7+AR2917*AR$7+AS2917*AS$7+AT2917*AT$7+AU2917*AU$7</f>
        <v>50</v>
      </c>
      <c r="AW2917" s="75"/>
      <c r="AX2917" s="110">
        <f t="shared" ref="AX2917:AX2923" si="455">AV2917*$O2917</f>
        <v>7.1428571428571423</v>
      </c>
      <c r="AY2917" s="111"/>
      <c r="AZ2917" s="93"/>
      <c r="BA2917" s="94" t="s">
        <v>131</v>
      </c>
      <c r="BB2917" s="71"/>
      <c r="BC2917" s="54"/>
      <c r="BD2917" s="41">
        <v>5</v>
      </c>
      <c r="BE2917" s="52">
        <v>51</v>
      </c>
      <c r="BF2917" s="62">
        <v>5133</v>
      </c>
      <c r="BG2917" s="280" t="s">
        <v>52</v>
      </c>
    </row>
    <row r="2918" spans="1:59" s="63" customFormat="1" ht="12.75" x14ac:dyDescent="0.2">
      <c r="A2918" s="196">
        <v>5</v>
      </c>
      <c r="B2918" s="197" t="s">
        <v>938</v>
      </c>
      <c r="C2918" s="208">
        <v>51</v>
      </c>
      <c r="D2918" s="209" t="s">
        <v>939</v>
      </c>
      <c r="E2918" s="210">
        <v>5133</v>
      </c>
      <c r="F2918" s="211" t="s">
        <v>976</v>
      </c>
      <c r="G2918" s="231" t="s">
        <v>1192</v>
      </c>
      <c r="H2918" s="89"/>
      <c r="I2918" s="90" t="s">
        <v>977</v>
      </c>
      <c r="J2918" s="90"/>
      <c r="K2918" s="90" t="s">
        <v>978</v>
      </c>
      <c r="L2918" s="90" t="s">
        <v>69</v>
      </c>
      <c r="M2918" s="91"/>
      <c r="N2918" s="312">
        <v>1</v>
      </c>
      <c r="O2918" s="313">
        <f t="shared" ref="O2918:O2923" si="456">N2918/N$2915</f>
        <v>0.14285714285714285</v>
      </c>
      <c r="P2918" s="104"/>
      <c r="Q2918" s="92"/>
      <c r="R2918" s="92"/>
      <c r="S2918" s="92"/>
      <c r="T2918" s="92"/>
      <c r="U2918" s="92"/>
      <c r="V2918" s="92"/>
      <c r="W2918" s="92">
        <v>1</v>
      </c>
      <c r="X2918" s="109">
        <f t="shared" si="450"/>
        <v>25000</v>
      </c>
      <c r="Y2918" s="83"/>
      <c r="Z2918" s="110">
        <f t="shared" si="451"/>
        <v>3571.4285714285711</v>
      </c>
      <c r="AA2918" s="111"/>
      <c r="AB2918" s="92"/>
      <c r="AC2918" s="92"/>
      <c r="AD2918" s="92"/>
      <c r="AE2918" s="92"/>
      <c r="AF2918" s="92"/>
      <c r="AG2918" s="92"/>
      <c r="AH2918" s="92"/>
      <c r="AI2918" s="109">
        <f t="shared" si="452"/>
        <v>0</v>
      </c>
      <c r="AJ2918" s="83"/>
      <c r="AK2918" s="110">
        <f t="shared" si="453"/>
        <v>0</v>
      </c>
      <c r="AL2918" s="111"/>
      <c r="AM2918" s="92"/>
      <c r="AN2918" s="92"/>
      <c r="AO2918" s="92"/>
      <c r="AP2918" s="92">
        <v>1</v>
      </c>
      <c r="AQ2918" s="92"/>
      <c r="AR2918" s="92"/>
      <c r="AS2918" s="92"/>
      <c r="AT2918" s="92"/>
      <c r="AU2918" s="92"/>
      <c r="AV2918" s="109">
        <f t="shared" si="454"/>
        <v>100</v>
      </c>
      <c r="AW2918" s="75"/>
      <c r="AX2918" s="110">
        <f t="shared" si="455"/>
        <v>14.285714285714285</v>
      </c>
      <c r="AY2918" s="111"/>
      <c r="AZ2918" s="93"/>
      <c r="BA2918" s="94" t="s">
        <v>131</v>
      </c>
      <c r="BB2918" s="71"/>
      <c r="BC2918" s="54"/>
      <c r="BD2918" s="41">
        <v>5</v>
      </c>
      <c r="BE2918" s="52">
        <v>51</v>
      </c>
      <c r="BF2918" s="62">
        <v>5133</v>
      </c>
      <c r="BG2918" s="280" t="s">
        <v>52</v>
      </c>
    </row>
    <row r="2919" spans="1:59" s="63" customFormat="1" ht="12.75" x14ac:dyDescent="0.2">
      <c r="A2919" s="196">
        <v>5</v>
      </c>
      <c r="B2919" s="197" t="s">
        <v>938</v>
      </c>
      <c r="C2919" s="208">
        <v>51</v>
      </c>
      <c r="D2919" s="209" t="s">
        <v>939</v>
      </c>
      <c r="E2919" s="210">
        <v>5133</v>
      </c>
      <c r="F2919" s="211" t="s">
        <v>976</v>
      </c>
      <c r="G2919" s="231" t="s">
        <v>1192</v>
      </c>
      <c r="H2919" s="89"/>
      <c r="I2919" s="90" t="s">
        <v>941</v>
      </c>
      <c r="J2919" s="90"/>
      <c r="K2919" s="90" t="s">
        <v>64</v>
      </c>
      <c r="L2919" s="90" t="s">
        <v>119</v>
      </c>
      <c r="M2919" s="91"/>
      <c r="N2919" s="312">
        <v>1</v>
      </c>
      <c r="O2919" s="313">
        <f t="shared" si="456"/>
        <v>0.14285714285714285</v>
      </c>
      <c r="P2919" s="104"/>
      <c r="Q2919" s="92"/>
      <c r="R2919" s="92"/>
      <c r="S2919" s="92"/>
      <c r="T2919" s="92"/>
      <c r="U2919" s="92"/>
      <c r="V2919" s="92"/>
      <c r="W2919" s="92"/>
      <c r="X2919" s="109">
        <f t="shared" si="450"/>
        <v>0</v>
      </c>
      <c r="Y2919" s="83"/>
      <c r="Z2919" s="110">
        <f t="shared" si="451"/>
        <v>0</v>
      </c>
      <c r="AA2919" s="111"/>
      <c r="AB2919" s="92"/>
      <c r="AC2919" s="92"/>
      <c r="AD2919" s="92"/>
      <c r="AE2919" s="92"/>
      <c r="AF2919" s="92"/>
      <c r="AG2919" s="92"/>
      <c r="AH2919" s="92"/>
      <c r="AI2919" s="109">
        <f t="shared" si="452"/>
        <v>0</v>
      </c>
      <c r="AJ2919" s="83"/>
      <c r="AK2919" s="110">
        <f t="shared" si="453"/>
        <v>0</v>
      </c>
      <c r="AL2919" s="111"/>
      <c r="AM2919" s="92"/>
      <c r="AN2919" s="92"/>
      <c r="AO2919" s="92">
        <v>1</v>
      </c>
      <c r="AP2919" s="92"/>
      <c r="AQ2919" s="92"/>
      <c r="AR2919" s="92"/>
      <c r="AS2919" s="92"/>
      <c r="AT2919" s="92"/>
      <c r="AU2919" s="92"/>
      <c r="AV2919" s="109">
        <f t="shared" si="454"/>
        <v>50</v>
      </c>
      <c r="AW2919" s="75"/>
      <c r="AX2919" s="110">
        <f t="shared" si="455"/>
        <v>7.1428571428571423</v>
      </c>
      <c r="AY2919" s="111"/>
      <c r="AZ2919" s="93"/>
      <c r="BA2919" s="94" t="s">
        <v>131</v>
      </c>
      <c r="BB2919" s="71"/>
      <c r="BC2919" s="54"/>
      <c r="BD2919" s="41">
        <v>5</v>
      </c>
      <c r="BE2919" s="52">
        <v>51</v>
      </c>
      <c r="BF2919" s="62">
        <v>5133</v>
      </c>
      <c r="BG2919" s="280" t="s">
        <v>52</v>
      </c>
    </row>
    <row r="2920" spans="1:59" s="63" customFormat="1" ht="12.75" x14ac:dyDescent="0.2">
      <c r="A2920" s="196">
        <v>5</v>
      </c>
      <c r="B2920" s="197" t="s">
        <v>938</v>
      </c>
      <c r="C2920" s="208">
        <v>51</v>
      </c>
      <c r="D2920" s="209" t="s">
        <v>939</v>
      </c>
      <c r="E2920" s="210">
        <v>5133</v>
      </c>
      <c r="F2920" s="211" t="s">
        <v>976</v>
      </c>
      <c r="G2920" s="231" t="s">
        <v>1192</v>
      </c>
      <c r="H2920" s="89"/>
      <c r="I2920" s="90" t="s">
        <v>979</v>
      </c>
      <c r="J2920" s="90"/>
      <c r="K2920" s="90" t="s">
        <v>64</v>
      </c>
      <c r="L2920" s="90" t="s">
        <v>119</v>
      </c>
      <c r="M2920" s="91"/>
      <c r="N2920" s="312">
        <v>1</v>
      </c>
      <c r="O2920" s="313">
        <f t="shared" si="456"/>
        <v>0.14285714285714285</v>
      </c>
      <c r="P2920" s="104"/>
      <c r="Q2920" s="92"/>
      <c r="R2920" s="92"/>
      <c r="S2920" s="92"/>
      <c r="T2920" s="92"/>
      <c r="U2920" s="92"/>
      <c r="V2920" s="92"/>
      <c r="W2920" s="92"/>
      <c r="X2920" s="109">
        <f t="shared" si="450"/>
        <v>0</v>
      </c>
      <c r="Y2920" s="83"/>
      <c r="Z2920" s="110">
        <f t="shared" si="451"/>
        <v>0</v>
      </c>
      <c r="AA2920" s="111"/>
      <c r="AB2920" s="92"/>
      <c r="AC2920" s="92"/>
      <c r="AD2920" s="92"/>
      <c r="AE2920" s="92"/>
      <c r="AF2920" s="92"/>
      <c r="AG2920" s="92"/>
      <c r="AH2920" s="92"/>
      <c r="AI2920" s="109">
        <f t="shared" si="452"/>
        <v>0</v>
      </c>
      <c r="AJ2920" s="83"/>
      <c r="AK2920" s="110">
        <f t="shared" si="453"/>
        <v>0</v>
      </c>
      <c r="AL2920" s="111"/>
      <c r="AM2920" s="92"/>
      <c r="AN2920" s="92"/>
      <c r="AO2920" s="92">
        <v>1</v>
      </c>
      <c r="AP2920" s="92"/>
      <c r="AQ2920" s="92"/>
      <c r="AR2920" s="92"/>
      <c r="AS2920" s="92"/>
      <c r="AT2920" s="92"/>
      <c r="AU2920" s="92"/>
      <c r="AV2920" s="109">
        <f t="shared" si="454"/>
        <v>50</v>
      </c>
      <c r="AW2920" s="75"/>
      <c r="AX2920" s="110">
        <f t="shared" si="455"/>
        <v>7.1428571428571423</v>
      </c>
      <c r="AY2920" s="111"/>
      <c r="AZ2920" s="93"/>
      <c r="BA2920" s="94" t="s">
        <v>131</v>
      </c>
      <c r="BB2920" s="71"/>
      <c r="BC2920" s="54"/>
      <c r="BD2920" s="41">
        <v>5</v>
      </c>
      <c r="BE2920" s="52">
        <v>51</v>
      </c>
      <c r="BF2920" s="62">
        <v>5133</v>
      </c>
      <c r="BG2920" s="280" t="s">
        <v>52</v>
      </c>
    </row>
    <row r="2921" spans="1:59" s="63" customFormat="1" ht="12.75" x14ac:dyDescent="0.2">
      <c r="A2921" s="196">
        <v>5</v>
      </c>
      <c r="B2921" s="197" t="s">
        <v>938</v>
      </c>
      <c r="C2921" s="208">
        <v>51</v>
      </c>
      <c r="D2921" s="209" t="s">
        <v>939</v>
      </c>
      <c r="E2921" s="210">
        <v>5133</v>
      </c>
      <c r="F2921" s="211" t="s">
        <v>976</v>
      </c>
      <c r="G2921" s="231" t="s">
        <v>1192</v>
      </c>
      <c r="H2921" s="89"/>
      <c r="I2921" s="90" t="s">
        <v>964</v>
      </c>
      <c r="J2921" s="90"/>
      <c r="K2921" s="90" t="s">
        <v>64</v>
      </c>
      <c r="L2921" s="90" t="s">
        <v>136</v>
      </c>
      <c r="M2921" s="91"/>
      <c r="N2921" s="312">
        <v>1</v>
      </c>
      <c r="O2921" s="313">
        <f t="shared" si="456"/>
        <v>0.14285714285714285</v>
      </c>
      <c r="P2921" s="104"/>
      <c r="Q2921" s="92"/>
      <c r="R2921" s="92"/>
      <c r="S2921" s="92"/>
      <c r="T2921" s="92"/>
      <c r="U2921" s="92"/>
      <c r="V2921" s="92"/>
      <c r="W2921" s="92"/>
      <c r="X2921" s="109">
        <f t="shared" si="450"/>
        <v>0</v>
      </c>
      <c r="Y2921" s="83"/>
      <c r="Z2921" s="110">
        <f t="shared" si="451"/>
        <v>0</v>
      </c>
      <c r="AA2921" s="111"/>
      <c r="AB2921" s="92"/>
      <c r="AC2921" s="92"/>
      <c r="AD2921" s="92"/>
      <c r="AE2921" s="92"/>
      <c r="AF2921" s="92"/>
      <c r="AG2921" s="92"/>
      <c r="AH2921" s="92"/>
      <c r="AI2921" s="109">
        <f t="shared" si="452"/>
        <v>0</v>
      </c>
      <c r="AJ2921" s="83"/>
      <c r="AK2921" s="110">
        <f t="shared" si="453"/>
        <v>0</v>
      </c>
      <c r="AL2921" s="111"/>
      <c r="AM2921" s="92"/>
      <c r="AN2921" s="92">
        <v>1</v>
      </c>
      <c r="AO2921" s="92"/>
      <c r="AP2921" s="92"/>
      <c r="AQ2921" s="92"/>
      <c r="AR2921" s="92"/>
      <c r="AS2921" s="92"/>
      <c r="AT2921" s="92"/>
      <c r="AU2921" s="92"/>
      <c r="AV2921" s="109">
        <f t="shared" si="454"/>
        <v>25</v>
      </c>
      <c r="AW2921" s="75"/>
      <c r="AX2921" s="110">
        <f t="shared" si="455"/>
        <v>3.5714285714285712</v>
      </c>
      <c r="AY2921" s="111"/>
      <c r="AZ2921" s="93"/>
      <c r="BA2921" s="94" t="s">
        <v>131</v>
      </c>
      <c r="BB2921" s="71"/>
      <c r="BC2921" s="54"/>
      <c r="BD2921" s="41">
        <v>5</v>
      </c>
      <c r="BE2921" s="52">
        <v>51</v>
      </c>
      <c r="BF2921" s="62">
        <v>5133</v>
      </c>
      <c r="BG2921" s="280" t="s">
        <v>52</v>
      </c>
    </row>
    <row r="2922" spans="1:59" s="63" customFormat="1" ht="12.75" x14ac:dyDescent="0.2">
      <c r="A2922" s="196">
        <v>5</v>
      </c>
      <c r="B2922" s="197" t="s">
        <v>938</v>
      </c>
      <c r="C2922" s="208">
        <v>51</v>
      </c>
      <c r="D2922" s="209" t="s">
        <v>939</v>
      </c>
      <c r="E2922" s="210">
        <v>5133</v>
      </c>
      <c r="F2922" s="211" t="s">
        <v>976</v>
      </c>
      <c r="G2922" s="231" t="s">
        <v>1192</v>
      </c>
      <c r="H2922" s="89"/>
      <c r="I2922" s="90" t="s">
        <v>560</v>
      </c>
      <c r="J2922" s="90"/>
      <c r="K2922" s="90" t="s">
        <v>73</v>
      </c>
      <c r="L2922" s="90" t="s">
        <v>69</v>
      </c>
      <c r="M2922" s="91"/>
      <c r="N2922" s="312">
        <v>1</v>
      </c>
      <c r="O2922" s="313">
        <f t="shared" si="456"/>
        <v>0.14285714285714285</v>
      </c>
      <c r="P2922" s="104"/>
      <c r="Q2922" s="92"/>
      <c r="R2922" s="92"/>
      <c r="S2922" s="92"/>
      <c r="T2922" s="92"/>
      <c r="U2922" s="92"/>
      <c r="V2922" s="92"/>
      <c r="W2922" s="92">
        <v>1</v>
      </c>
      <c r="X2922" s="109">
        <f t="shared" si="450"/>
        <v>25000</v>
      </c>
      <c r="Y2922" s="83"/>
      <c r="Z2922" s="110">
        <f t="shared" si="451"/>
        <v>3571.4285714285711</v>
      </c>
      <c r="AA2922" s="111"/>
      <c r="AB2922" s="92"/>
      <c r="AC2922" s="92"/>
      <c r="AD2922" s="92"/>
      <c r="AE2922" s="92"/>
      <c r="AF2922" s="92"/>
      <c r="AG2922" s="92"/>
      <c r="AH2922" s="92"/>
      <c r="AI2922" s="109">
        <f t="shared" si="452"/>
        <v>0</v>
      </c>
      <c r="AJ2922" s="83"/>
      <c r="AK2922" s="110">
        <f t="shared" si="453"/>
        <v>0</v>
      </c>
      <c r="AL2922" s="111"/>
      <c r="AM2922" s="92"/>
      <c r="AN2922" s="92"/>
      <c r="AO2922" s="92"/>
      <c r="AP2922" s="92">
        <v>1</v>
      </c>
      <c r="AQ2922" s="92"/>
      <c r="AR2922" s="92"/>
      <c r="AS2922" s="92"/>
      <c r="AT2922" s="92"/>
      <c r="AU2922" s="92"/>
      <c r="AV2922" s="109">
        <f t="shared" si="454"/>
        <v>100</v>
      </c>
      <c r="AW2922" s="75"/>
      <c r="AX2922" s="110">
        <f t="shared" si="455"/>
        <v>14.285714285714285</v>
      </c>
      <c r="AY2922" s="111"/>
      <c r="AZ2922" s="93"/>
      <c r="BA2922" s="94" t="s">
        <v>131</v>
      </c>
      <c r="BB2922" s="71"/>
      <c r="BC2922" s="54"/>
      <c r="BD2922" s="41">
        <v>5</v>
      </c>
      <c r="BE2922" s="52">
        <v>51</v>
      </c>
      <c r="BF2922" s="62">
        <v>5133</v>
      </c>
      <c r="BG2922" s="280" t="s">
        <v>52</v>
      </c>
    </row>
    <row r="2923" spans="1:59" s="63" customFormat="1" ht="12.75" x14ac:dyDescent="0.2">
      <c r="A2923" s="196">
        <v>5</v>
      </c>
      <c r="B2923" s="197" t="s">
        <v>938</v>
      </c>
      <c r="C2923" s="208">
        <v>51</v>
      </c>
      <c r="D2923" s="209" t="s">
        <v>939</v>
      </c>
      <c r="E2923" s="210">
        <v>5133</v>
      </c>
      <c r="F2923" s="211" t="s">
        <v>976</v>
      </c>
      <c r="G2923" s="231" t="s">
        <v>1192</v>
      </c>
      <c r="H2923" s="89"/>
      <c r="I2923" s="90" t="s">
        <v>980</v>
      </c>
      <c r="J2923" s="90"/>
      <c r="K2923" s="90" t="s">
        <v>73</v>
      </c>
      <c r="L2923" s="90" t="s">
        <v>69</v>
      </c>
      <c r="M2923" s="91"/>
      <c r="N2923" s="312">
        <v>1</v>
      </c>
      <c r="O2923" s="313">
        <f t="shared" si="456"/>
        <v>0.14285714285714285</v>
      </c>
      <c r="P2923" s="104"/>
      <c r="Q2923" s="92"/>
      <c r="R2923" s="92"/>
      <c r="S2923" s="92"/>
      <c r="T2923" s="92"/>
      <c r="U2923" s="92"/>
      <c r="V2923" s="92"/>
      <c r="W2923" s="92">
        <v>1</v>
      </c>
      <c r="X2923" s="109">
        <f t="shared" si="450"/>
        <v>25000</v>
      </c>
      <c r="Y2923" s="83"/>
      <c r="Z2923" s="110">
        <f t="shared" si="451"/>
        <v>3571.4285714285711</v>
      </c>
      <c r="AA2923" s="111"/>
      <c r="AB2923" s="92"/>
      <c r="AC2923" s="92"/>
      <c r="AD2923" s="92"/>
      <c r="AE2923" s="92"/>
      <c r="AF2923" s="92"/>
      <c r="AG2923" s="92"/>
      <c r="AH2923" s="92"/>
      <c r="AI2923" s="109">
        <f t="shared" si="452"/>
        <v>0</v>
      </c>
      <c r="AJ2923" s="83"/>
      <c r="AK2923" s="110">
        <f t="shared" si="453"/>
        <v>0</v>
      </c>
      <c r="AL2923" s="111"/>
      <c r="AM2923" s="92"/>
      <c r="AN2923" s="92"/>
      <c r="AO2923" s="92"/>
      <c r="AP2923" s="92">
        <v>1</v>
      </c>
      <c r="AQ2923" s="92"/>
      <c r="AR2923" s="92"/>
      <c r="AS2923" s="92"/>
      <c r="AT2923" s="92"/>
      <c r="AU2923" s="92"/>
      <c r="AV2923" s="109">
        <f t="shared" si="454"/>
        <v>100</v>
      </c>
      <c r="AW2923" s="75"/>
      <c r="AX2923" s="110">
        <f t="shared" si="455"/>
        <v>14.285714285714285</v>
      </c>
      <c r="AY2923" s="111"/>
      <c r="AZ2923" s="93"/>
      <c r="BA2923" s="94" t="s">
        <v>131</v>
      </c>
      <c r="BB2923" s="71"/>
      <c r="BC2923" s="54"/>
      <c r="BD2923" s="41">
        <v>5</v>
      </c>
      <c r="BE2923" s="52">
        <v>51</v>
      </c>
      <c r="BF2923" s="62">
        <v>5133</v>
      </c>
      <c r="BG2923" s="280" t="s">
        <v>52</v>
      </c>
    </row>
    <row r="2924" spans="1:59" s="63" customFormat="1" ht="12.75" x14ac:dyDescent="0.2">
      <c r="A2924" s="196">
        <v>5</v>
      </c>
      <c r="B2924" s="197" t="s">
        <v>938</v>
      </c>
      <c r="C2924" s="208">
        <v>51</v>
      </c>
      <c r="D2924" s="209" t="s">
        <v>939</v>
      </c>
      <c r="E2924" s="210">
        <v>5133</v>
      </c>
      <c r="F2924" s="211" t="s">
        <v>976</v>
      </c>
      <c r="G2924" s="231" t="s">
        <v>1192</v>
      </c>
      <c r="H2924" s="65"/>
      <c r="I2924" s="222"/>
      <c r="J2924" s="66"/>
      <c r="K2924" s="66"/>
      <c r="L2924" s="66"/>
      <c r="M2924" s="64"/>
      <c r="N2924" s="304"/>
      <c r="O2924" s="305"/>
      <c r="P2924" s="127"/>
      <c r="Q2924" s="67"/>
      <c r="R2924" s="67"/>
      <c r="S2924" s="67"/>
      <c r="T2924" s="67"/>
      <c r="U2924" s="67"/>
      <c r="V2924" s="67"/>
      <c r="W2924" s="67"/>
      <c r="X2924" s="67"/>
      <c r="Y2924" s="68"/>
      <c r="Z2924" s="68"/>
      <c r="AA2924" s="68"/>
      <c r="AB2924" s="67"/>
      <c r="AC2924" s="67"/>
      <c r="AD2924" s="67"/>
      <c r="AE2924" s="67"/>
      <c r="AF2924" s="67"/>
      <c r="AG2924" s="67"/>
      <c r="AH2924" s="67"/>
      <c r="AI2924" s="67"/>
      <c r="AJ2924" s="68"/>
      <c r="AK2924" s="68"/>
      <c r="AL2924" s="68"/>
      <c r="AM2924" s="67"/>
      <c r="AN2924" s="67"/>
      <c r="AO2924" s="67"/>
      <c r="AP2924" s="67"/>
      <c r="AQ2924" s="67"/>
      <c r="AR2924" s="67"/>
      <c r="AS2924" s="67"/>
      <c r="AT2924" s="67"/>
      <c r="AU2924" s="67"/>
      <c r="AV2924" s="67"/>
      <c r="AW2924" s="67"/>
      <c r="AX2924" s="68"/>
      <c r="AY2924" s="68"/>
      <c r="AZ2924" s="69"/>
      <c r="BA2924" s="70"/>
      <c r="BB2924" s="71"/>
      <c r="BC2924" s="54"/>
      <c r="BD2924" s="41">
        <v>5</v>
      </c>
      <c r="BE2924" s="52">
        <v>51</v>
      </c>
      <c r="BF2924" s="62">
        <v>5133</v>
      </c>
      <c r="BG2924" s="275"/>
    </row>
    <row r="2925" spans="1:59" s="63" customFormat="1" ht="12.75" x14ac:dyDescent="0.2">
      <c r="A2925" s="196">
        <v>5</v>
      </c>
      <c r="B2925" s="197" t="s">
        <v>938</v>
      </c>
      <c r="C2925" s="208">
        <v>51</v>
      </c>
      <c r="D2925" s="209" t="s">
        <v>939</v>
      </c>
      <c r="E2925" s="210">
        <v>5133</v>
      </c>
      <c r="F2925" s="211" t="s">
        <v>976</v>
      </c>
      <c r="G2925" s="230"/>
      <c r="H2925" s="56"/>
      <c r="I2925" s="221"/>
      <c r="J2925" s="57"/>
      <c r="K2925" s="57"/>
      <c r="L2925" s="57"/>
      <c r="M2925" s="55"/>
      <c r="N2925" s="303"/>
      <c r="O2925" s="245"/>
      <c r="P2925" s="122"/>
      <c r="Q2925" s="58"/>
      <c r="R2925" s="58"/>
      <c r="S2925" s="58"/>
      <c r="T2925" s="58"/>
      <c r="U2925" s="58"/>
      <c r="V2925" s="58"/>
      <c r="W2925" s="58"/>
      <c r="X2925" s="58"/>
      <c r="Y2925" s="59"/>
      <c r="Z2925" s="59"/>
      <c r="AA2925" s="59"/>
      <c r="AB2925" s="58"/>
      <c r="AC2925" s="58"/>
      <c r="AD2925" s="58"/>
      <c r="AE2925" s="58"/>
      <c r="AF2925" s="58"/>
      <c r="AG2925" s="58"/>
      <c r="AH2925" s="58"/>
      <c r="AI2925" s="58"/>
      <c r="AJ2925" s="59"/>
      <c r="AK2925" s="59"/>
      <c r="AL2925" s="59"/>
      <c r="AM2925" s="58"/>
      <c r="AN2925" s="58"/>
      <c r="AO2925" s="58"/>
      <c r="AP2925" s="58"/>
      <c r="AQ2925" s="58"/>
      <c r="AR2925" s="58"/>
      <c r="AS2925" s="58"/>
      <c r="AT2925" s="58"/>
      <c r="AU2925" s="58"/>
      <c r="AV2925" s="58"/>
      <c r="AW2925" s="58"/>
      <c r="AX2925" s="59"/>
      <c r="AY2925" s="59"/>
      <c r="AZ2925" s="60"/>
      <c r="BA2925" s="61"/>
      <c r="BB2925" s="54"/>
      <c r="BC2925" s="54"/>
      <c r="BD2925" s="41">
        <v>5</v>
      </c>
      <c r="BE2925" s="52">
        <v>51</v>
      </c>
      <c r="BF2925" s="62">
        <v>5133</v>
      </c>
      <c r="BG2925" s="274"/>
    </row>
    <row r="2926" spans="1:59" s="63" customFormat="1" ht="12.75" x14ac:dyDescent="0.2">
      <c r="A2926" s="196">
        <v>5</v>
      </c>
      <c r="B2926" s="197" t="s">
        <v>938</v>
      </c>
      <c r="C2926" s="208">
        <v>51</v>
      </c>
      <c r="D2926" s="209" t="s">
        <v>939</v>
      </c>
      <c r="E2926" s="210">
        <v>5133</v>
      </c>
      <c r="F2926" s="211" t="s">
        <v>976</v>
      </c>
      <c r="G2926" s="231"/>
      <c r="H2926" s="65"/>
      <c r="I2926" s="222"/>
      <c r="J2926" s="66"/>
      <c r="K2926" s="66"/>
      <c r="L2926" s="66"/>
      <c r="M2926" s="64"/>
      <c r="N2926" s="304"/>
      <c r="O2926" s="305"/>
      <c r="P2926" s="127"/>
      <c r="Q2926" s="67"/>
      <c r="R2926" s="67"/>
      <c r="S2926" s="67"/>
      <c r="T2926" s="67"/>
      <c r="U2926" s="67"/>
      <c r="V2926" s="67"/>
      <c r="W2926" s="67"/>
      <c r="X2926" s="67"/>
      <c r="Y2926" s="68"/>
      <c r="Z2926" s="68"/>
      <c r="AA2926" s="68"/>
      <c r="AB2926" s="67"/>
      <c r="AC2926" s="67"/>
      <c r="AD2926" s="67"/>
      <c r="AE2926" s="67"/>
      <c r="AF2926" s="67"/>
      <c r="AG2926" s="67"/>
      <c r="AH2926" s="67"/>
      <c r="AI2926" s="67"/>
      <c r="AJ2926" s="68"/>
      <c r="AK2926" s="68"/>
      <c r="AL2926" s="68"/>
      <c r="AM2926" s="67"/>
      <c r="AN2926" s="67"/>
      <c r="AO2926" s="67"/>
      <c r="AP2926" s="67"/>
      <c r="AQ2926" s="67"/>
      <c r="AR2926" s="67"/>
      <c r="AS2926" s="67"/>
      <c r="AT2926" s="67"/>
      <c r="AU2926" s="67"/>
      <c r="AV2926" s="67"/>
      <c r="AW2926" s="67"/>
      <c r="AX2926" s="68"/>
      <c r="AY2926" s="68"/>
      <c r="AZ2926" s="69"/>
      <c r="BA2926" s="70"/>
      <c r="BB2926" s="71"/>
      <c r="BC2926" s="54"/>
      <c r="BD2926" s="41"/>
      <c r="BE2926" s="52"/>
      <c r="BF2926" s="62"/>
      <c r="BG2926" s="275"/>
    </row>
    <row r="2927" spans="1:59" s="63" customFormat="1" ht="12.75" x14ac:dyDescent="0.2">
      <c r="A2927" s="196">
        <v>5</v>
      </c>
      <c r="B2927" s="197" t="s">
        <v>938</v>
      </c>
      <c r="C2927" s="208">
        <v>51</v>
      </c>
      <c r="D2927" s="209" t="s">
        <v>939</v>
      </c>
      <c r="E2927" s="210">
        <v>5133</v>
      </c>
      <c r="F2927" s="211" t="s">
        <v>976</v>
      </c>
      <c r="G2927" s="231" t="s">
        <v>1198</v>
      </c>
      <c r="H2927" s="72" t="s">
        <v>1233</v>
      </c>
      <c r="I2927" s="223" t="s">
        <v>1255</v>
      </c>
      <c r="J2927" s="73"/>
      <c r="K2927" s="73"/>
      <c r="L2927" s="73"/>
      <c r="M2927" s="74"/>
      <c r="N2927" s="247"/>
      <c r="O2927" s="306"/>
      <c r="P2927" s="105"/>
      <c r="Q2927" s="75"/>
      <c r="R2927" s="75"/>
      <c r="S2927" s="75"/>
      <c r="T2927" s="75"/>
      <c r="U2927" s="75"/>
      <c r="V2927" s="75"/>
      <c r="W2927" s="75"/>
      <c r="X2927" s="75"/>
      <c r="Y2927" s="76" t="s">
        <v>1241</v>
      </c>
      <c r="Z2927" s="77" t="s">
        <v>1241</v>
      </c>
      <c r="AA2927" s="78">
        <f>AA$2831</f>
        <v>2500</v>
      </c>
      <c r="AB2927" s="75"/>
      <c r="AC2927" s="75"/>
      <c r="AD2927" s="75"/>
      <c r="AE2927" s="75"/>
      <c r="AF2927" s="75"/>
      <c r="AG2927" s="75"/>
      <c r="AH2927" s="75"/>
      <c r="AI2927" s="75"/>
      <c r="AJ2927" s="76" t="s">
        <v>1241</v>
      </c>
      <c r="AK2927" s="77" t="s">
        <v>1241</v>
      </c>
      <c r="AL2927" s="78">
        <f>AL$2831</f>
        <v>0</v>
      </c>
      <c r="AM2927" s="75"/>
      <c r="AN2927" s="75"/>
      <c r="AO2927" s="75"/>
      <c r="AP2927" s="75"/>
      <c r="AQ2927" s="75"/>
      <c r="AR2927" s="75"/>
      <c r="AS2927" s="75"/>
      <c r="AT2927" s="75"/>
      <c r="AU2927" s="75"/>
      <c r="AV2927" s="75"/>
      <c r="AW2927" s="76" t="s">
        <v>1241</v>
      </c>
      <c r="AX2927" s="77" t="s">
        <v>1241</v>
      </c>
      <c r="AY2927" s="78">
        <f>AY$2831</f>
        <v>500</v>
      </c>
      <c r="AZ2927" s="79"/>
      <c r="BA2927" s="80" t="str">
        <f>I2927</f>
        <v>&gt; see 5123, Manufactured timber board linings</v>
      </c>
      <c r="BB2927" s="71"/>
      <c r="BC2927" s="54"/>
      <c r="BD2927" s="41">
        <f>A2927</f>
        <v>5</v>
      </c>
      <c r="BE2927" s="52">
        <f>C2927</f>
        <v>51</v>
      </c>
      <c r="BF2927" s="62">
        <f>E2927</f>
        <v>5133</v>
      </c>
      <c r="BG2927" s="276" t="str">
        <f>H2927</f>
        <v>Default Scenario (Link)</v>
      </c>
    </row>
    <row r="2928" spans="1:59" s="63" customFormat="1" ht="12.75" x14ac:dyDescent="0.2">
      <c r="A2928" s="196">
        <v>5</v>
      </c>
      <c r="B2928" s="197" t="s">
        <v>938</v>
      </c>
      <c r="C2928" s="208">
        <v>51</v>
      </c>
      <c r="D2928" s="209" t="s">
        <v>939</v>
      </c>
      <c r="E2928" s="210">
        <v>5133</v>
      </c>
      <c r="F2928" s="211" t="s">
        <v>976</v>
      </c>
      <c r="G2928" s="231"/>
      <c r="H2928" s="65"/>
      <c r="I2928" s="222"/>
      <c r="J2928" s="66"/>
      <c r="K2928" s="66"/>
      <c r="L2928" s="66"/>
      <c r="M2928" s="64"/>
      <c r="N2928" s="304"/>
      <c r="O2928" s="305"/>
      <c r="P2928" s="127"/>
      <c r="Q2928" s="67"/>
      <c r="R2928" s="67"/>
      <c r="S2928" s="67"/>
      <c r="T2928" s="67"/>
      <c r="U2928" s="67"/>
      <c r="V2928" s="67"/>
      <c r="W2928" s="67"/>
      <c r="X2928" s="67"/>
      <c r="Y2928" s="68"/>
      <c r="Z2928" s="68"/>
      <c r="AA2928" s="68"/>
      <c r="AB2928" s="67"/>
      <c r="AC2928" s="67"/>
      <c r="AD2928" s="67"/>
      <c r="AE2928" s="67"/>
      <c r="AF2928" s="67"/>
      <c r="AG2928" s="67"/>
      <c r="AH2928" s="67"/>
      <c r="AI2928" s="67"/>
      <c r="AJ2928" s="68"/>
      <c r="AK2928" s="68"/>
      <c r="AL2928" s="68"/>
      <c r="AM2928" s="67"/>
      <c r="AN2928" s="67"/>
      <c r="AO2928" s="67"/>
      <c r="AP2928" s="67"/>
      <c r="AQ2928" s="67"/>
      <c r="AR2928" s="67"/>
      <c r="AS2928" s="67"/>
      <c r="AT2928" s="67"/>
      <c r="AU2928" s="67"/>
      <c r="AV2928" s="67"/>
      <c r="AW2928" s="67"/>
      <c r="AX2928" s="68"/>
      <c r="AY2928" s="68"/>
      <c r="AZ2928" s="69"/>
      <c r="BA2928" s="70"/>
      <c r="BB2928" s="71"/>
      <c r="BC2928" s="54"/>
      <c r="BD2928" s="41"/>
      <c r="BE2928" s="52"/>
      <c r="BF2928" s="62"/>
      <c r="BG2928" s="275"/>
    </row>
    <row r="2929" spans="1:59" s="63" customFormat="1" ht="12.75" x14ac:dyDescent="0.2">
      <c r="A2929" s="196">
        <v>5</v>
      </c>
      <c r="B2929" s="197" t="s">
        <v>938</v>
      </c>
      <c r="C2929" s="208">
        <v>51</v>
      </c>
      <c r="D2929" s="209" t="s">
        <v>939</v>
      </c>
      <c r="E2929" s="210">
        <v>5133</v>
      </c>
      <c r="F2929" s="211" t="s">
        <v>976</v>
      </c>
      <c r="G2929" s="230"/>
      <c r="H2929" s="56"/>
      <c r="I2929" s="221"/>
      <c r="J2929" s="57"/>
      <c r="K2929" s="57"/>
      <c r="L2929" s="57"/>
      <c r="M2929" s="55"/>
      <c r="N2929" s="303"/>
      <c r="O2929" s="245"/>
      <c r="P2929" s="122"/>
      <c r="Q2929" s="58"/>
      <c r="R2929" s="58"/>
      <c r="S2929" s="58"/>
      <c r="T2929" s="58"/>
      <c r="U2929" s="58"/>
      <c r="V2929" s="58"/>
      <c r="W2929" s="58"/>
      <c r="X2929" s="58"/>
      <c r="Y2929" s="59"/>
      <c r="Z2929" s="59"/>
      <c r="AA2929" s="59"/>
      <c r="AB2929" s="58"/>
      <c r="AC2929" s="58"/>
      <c r="AD2929" s="58"/>
      <c r="AE2929" s="58"/>
      <c r="AF2929" s="58"/>
      <c r="AG2929" s="58"/>
      <c r="AH2929" s="58"/>
      <c r="AI2929" s="58"/>
      <c r="AJ2929" s="59"/>
      <c r="AK2929" s="59"/>
      <c r="AL2929" s="59"/>
      <c r="AM2929" s="58"/>
      <c r="AN2929" s="58"/>
      <c r="AO2929" s="58"/>
      <c r="AP2929" s="58"/>
      <c r="AQ2929" s="58"/>
      <c r="AR2929" s="58"/>
      <c r="AS2929" s="58"/>
      <c r="AT2929" s="58"/>
      <c r="AU2929" s="58"/>
      <c r="AV2929" s="58"/>
      <c r="AW2929" s="58"/>
      <c r="AX2929" s="59"/>
      <c r="AY2929" s="59"/>
      <c r="AZ2929" s="60"/>
      <c r="BA2929" s="61"/>
      <c r="BB2929" s="54"/>
      <c r="BC2929" s="54"/>
      <c r="BD2929" s="41">
        <v>5</v>
      </c>
      <c r="BE2929" s="52">
        <v>51</v>
      </c>
      <c r="BF2929" s="62">
        <v>5133</v>
      </c>
      <c r="BG2929" s="274"/>
    </row>
    <row r="2930" spans="1:59" s="63" customFormat="1" ht="12.75" x14ac:dyDescent="0.2">
      <c r="A2930" s="196">
        <v>5</v>
      </c>
      <c r="B2930" s="197" t="s">
        <v>938</v>
      </c>
      <c r="C2930" s="208">
        <v>51</v>
      </c>
      <c r="D2930" s="209" t="s">
        <v>939</v>
      </c>
      <c r="E2930" s="210">
        <v>5133</v>
      </c>
      <c r="F2930" s="211" t="s">
        <v>976</v>
      </c>
      <c r="G2930" s="231"/>
      <c r="H2930" s="65"/>
      <c r="I2930" s="222"/>
      <c r="J2930" s="66"/>
      <c r="K2930" s="66"/>
      <c r="L2930" s="66"/>
      <c r="M2930" s="64"/>
      <c r="N2930" s="304"/>
      <c r="O2930" s="305"/>
      <c r="P2930" s="127"/>
      <c r="Q2930" s="67"/>
      <c r="R2930" s="67"/>
      <c r="S2930" s="67"/>
      <c r="T2930" s="67"/>
      <c r="U2930" s="67"/>
      <c r="V2930" s="67"/>
      <c r="W2930" s="67"/>
      <c r="X2930" s="67"/>
      <c r="Y2930" s="68"/>
      <c r="Z2930" s="68"/>
      <c r="AA2930" s="68"/>
      <c r="AB2930" s="67"/>
      <c r="AC2930" s="67"/>
      <c r="AD2930" s="67"/>
      <c r="AE2930" s="67"/>
      <c r="AF2930" s="67"/>
      <c r="AG2930" s="67"/>
      <c r="AH2930" s="67"/>
      <c r="AI2930" s="67"/>
      <c r="AJ2930" s="68"/>
      <c r="AK2930" s="68"/>
      <c r="AL2930" s="68"/>
      <c r="AM2930" s="67"/>
      <c r="AN2930" s="67"/>
      <c r="AO2930" s="67"/>
      <c r="AP2930" s="67"/>
      <c r="AQ2930" s="67"/>
      <c r="AR2930" s="67"/>
      <c r="AS2930" s="67"/>
      <c r="AT2930" s="67"/>
      <c r="AU2930" s="67"/>
      <c r="AV2930" s="67"/>
      <c r="AW2930" s="67"/>
      <c r="AX2930" s="68"/>
      <c r="AY2930" s="68"/>
      <c r="AZ2930" s="69"/>
      <c r="BA2930" s="70"/>
      <c r="BB2930" s="71"/>
      <c r="BC2930" s="54"/>
      <c r="BD2930" s="41"/>
      <c r="BE2930" s="52"/>
      <c r="BF2930" s="62"/>
      <c r="BG2930" s="275"/>
    </row>
    <row r="2931" spans="1:59" s="63" customFormat="1" ht="12.75" x14ac:dyDescent="0.2">
      <c r="A2931" s="196">
        <v>5</v>
      </c>
      <c r="B2931" s="197" t="s">
        <v>938</v>
      </c>
      <c r="C2931" s="208">
        <v>51</v>
      </c>
      <c r="D2931" s="209" t="s">
        <v>939</v>
      </c>
      <c r="E2931" s="210">
        <v>5133</v>
      </c>
      <c r="F2931" s="211" t="s">
        <v>976</v>
      </c>
      <c r="G2931" s="231" t="s">
        <v>729</v>
      </c>
      <c r="H2931" s="72" t="s">
        <v>1233</v>
      </c>
      <c r="I2931" s="223" t="s">
        <v>1247</v>
      </c>
      <c r="J2931" s="73"/>
      <c r="K2931" s="73"/>
      <c r="L2931" s="73"/>
      <c r="M2931" s="74"/>
      <c r="N2931" s="247"/>
      <c r="O2931" s="306"/>
      <c r="P2931" s="105"/>
      <c r="Q2931" s="75"/>
      <c r="R2931" s="75"/>
      <c r="S2931" s="75"/>
      <c r="T2931" s="75"/>
      <c r="U2931" s="75"/>
      <c r="V2931" s="75"/>
      <c r="W2931" s="75"/>
      <c r="X2931" s="75"/>
      <c r="Y2931" s="76" t="s">
        <v>1241</v>
      </c>
      <c r="Z2931" s="77" t="s">
        <v>1241</v>
      </c>
      <c r="AA2931" s="78">
        <f>AA$2542</f>
        <v>5000</v>
      </c>
      <c r="AB2931" s="75"/>
      <c r="AC2931" s="75"/>
      <c r="AD2931" s="75"/>
      <c r="AE2931" s="75"/>
      <c r="AF2931" s="75"/>
      <c r="AG2931" s="75"/>
      <c r="AH2931" s="75"/>
      <c r="AI2931" s="75"/>
      <c r="AJ2931" s="76" t="s">
        <v>1241</v>
      </c>
      <c r="AK2931" s="77" t="s">
        <v>1241</v>
      </c>
      <c r="AL2931" s="78">
        <f>AL$2542</f>
        <v>0</v>
      </c>
      <c r="AM2931" s="75"/>
      <c r="AN2931" s="75"/>
      <c r="AO2931" s="75"/>
      <c r="AP2931" s="75"/>
      <c r="AQ2931" s="75"/>
      <c r="AR2931" s="75"/>
      <c r="AS2931" s="75"/>
      <c r="AT2931" s="75"/>
      <c r="AU2931" s="75"/>
      <c r="AV2931" s="75"/>
      <c r="AW2931" s="76" t="s">
        <v>1241</v>
      </c>
      <c r="AX2931" s="77" t="s">
        <v>1241</v>
      </c>
      <c r="AY2931" s="78">
        <f>AY$2542</f>
        <v>250</v>
      </c>
      <c r="AZ2931" s="79"/>
      <c r="BA2931" s="80" t="str">
        <f>I2931</f>
        <v>&gt; see 4711, Thermal insulation</v>
      </c>
      <c r="BB2931" s="71"/>
      <c r="BC2931" s="54"/>
      <c r="BD2931" s="41">
        <f>A2931</f>
        <v>5</v>
      </c>
      <c r="BE2931" s="52">
        <f>C2931</f>
        <v>51</v>
      </c>
      <c r="BF2931" s="62">
        <f>E2931</f>
        <v>5133</v>
      </c>
      <c r="BG2931" s="276" t="str">
        <f>H2931</f>
        <v>Default Scenario (Link)</v>
      </c>
    </row>
    <row r="2932" spans="1:59" s="63" customFormat="1" ht="12.75" x14ac:dyDescent="0.2">
      <c r="A2932" s="196">
        <v>5</v>
      </c>
      <c r="B2932" s="197" t="s">
        <v>938</v>
      </c>
      <c r="C2932" s="208">
        <v>51</v>
      </c>
      <c r="D2932" s="209" t="s">
        <v>939</v>
      </c>
      <c r="E2932" s="210">
        <v>5133</v>
      </c>
      <c r="F2932" s="211" t="s">
        <v>976</v>
      </c>
      <c r="G2932" s="231"/>
      <c r="H2932" s="65"/>
      <c r="I2932" s="222"/>
      <c r="J2932" s="66"/>
      <c r="K2932" s="66"/>
      <c r="L2932" s="66"/>
      <c r="M2932" s="64"/>
      <c r="N2932" s="304"/>
      <c r="O2932" s="305"/>
      <c r="P2932" s="127"/>
      <c r="Q2932" s="67"/>
      <c r="R2932" s="67"/>
      <c r="S2932" s="67"/>
      <c r="T2932" s="67"/>
      <c r="U2932" s="67"/>
      <c r="V2932" s="67"/>
      <c r="W2932" s="67"/>
      <c r="X2932" s="67"/>
      <c r="Y2932" s="68"/>
      <c r="Z2932" s="68"/>
      <c r="AA2932" s="68"/>
      <c r="AB2932" s="67"/>
      <c r="AC2932" s="67"/>
      <c r="AD2932" s="67"/>
      <c r="AE2932" s="67"/>
      <c r="AF2932" s="67"/>
      <c r="AG2932" s="67"/>
      <c r="AH2932" s="67"/>
      <c r="AI2932" s="67"/>
      <c r="AJ2932" s="68"/>
      <c r="AK2932" s="68"/>
      <c r="AL2932" s="68"/>
      <c r="AM2932" s="67"/>
      <c r="AN2932" s="67"/>
      <c r="AO2932" s="67"/>
      <c r="AP2932" s="67"/>
      <c r="AQ2932" s="67"/>
      <c r="AR2932" s="67"/>
      <c r="AS2932" s="67"/>
      <c r="AT2932" s="67"/>
      <c r="AU2932" s="67"/>
      <c r="AV2932" s="67"/>
      <c r="AW2932" s="67"/>
      <c r="AX2932" s="68"/>
      <c r="AY2932" s="68"/>
      <c r="AZ2932" s="69"/>
      <c r="BA2932" s="70"/>
      <c r="BB2932" s="71"/>
      <c r="BC2932" s="54"/>
      <c r="BD2932" s="41"/>
      <c r="BE2932" s="52"/>
      <c r="BF2932" s="62"/>
      <c r="BG2932" s="275"/>
    </row>
    <row r="2933" spans="1:59" s="63" customFormat="1" ht="12.75" x14ac:dyDescent="0.2">
      <c r="A2933" s="196">
        <v>5</v>
      </c>
      <c r="B2933" s="197" t="s">
        <v>938</v>
      </c>
      <c r="C2933" s="208">
        <v>51</v>
      </c>
      <c r="D2933" s="209" t="s">
        <v>939</v>
      </c>
      <c r="E2933" s="210">
        <v>5133</v>
      </c>
      <c r="F2933" s="211" t="s">
        <v>976</v>
      </c>
      <c r="G2933" s="230"/>
      <c r="H2933" s="56"/>
      <c r="I2933" s="221"/>
      <c r="J2933" s="57"/>
      <c r="K2933" s="57"/>
      <c r="L2933" s="57"/>
      <c r="M2933" s="55"/>
      <c r="N2933" s="303"/>
      <c r="O2933" s="245"/>
      <c r="P2933" s="122"/>
      <c r="Q2933" s="58"/>
      <c r="R2933" s="58"/>
      <c r="S2933" s="58"/>
      <c r="T2933" s="58"/>
      <c r="U2933" s="58"/>
      <c r="V2933" s="58"/>
      <c r="W2933" s="58"/>
      <c r="X2933" s="58"/>
      <c r="Y2933" s="59"/>
      <c r="Z2933" s="59"/>
      <c r="AA2933" s="59"/>
      <c r="AB2933" s="58"/>
      <c r="AC2933" s="58"/>
      <c r="AD2933" s="58"/>
      <c r="AE2933" s="58"/>
      <c r="AF2933" s="58"/>
      <c r="AG2933" s="58"/>
      <c r="AH2933" s="58"/>
      <c r="AI2933" s="58"/>
      <c r="AJ2933" s="59"/>
      <c r="AK2933" s="59"/>
      <c r="AL2933" s="59"/>
      <c r="AM2933" s="58"/>
      <c r="AN2933" s="58"/>
      <c r="AO2933" s="58"/>
      <c r="AP2933" s="58"/>
      <c r="AQ2933" s="58"/>
      <c r="AR2933" s="58"/>
      <c r="AS2933" s="58"/>
      <c r="AT2933" s="58"/>
      <c r="AU2933" s="58"/>
      <c r="AV2933" s="58"/>
      <c r="AW2933" s="58"/>
      <c r="AX2933" s="59"/>
      <c r="AY2933" s="59"/>
      <c r="AZ2933" s="60"/>
      <c r="BA2933" s="61"/>
      <c r="BB2933" s="54"/>
      <c r="BC2933" s="54"/>
      <c r="BD2933" s="41">
        <v>5</v>
      </c>
      <c r="BE2933" s="52">
        <v>51</v>
      </c>
      <c r="BF2933" s="62">
        <v>5133</v>
      </c>
      <c r="BG2933" s="274"/>
    </row>
    <row r="2934" spans="1:59" x14ac:dyDescent="0.25">
      <c r="A2934" s="196">
        <v>5</v>
      </c>
      <c r="B2934" s="197" t="s">
        <v>938</v>
      </c>
      <c r="C2934" s="208">
        <v>51</v>
      </c>
      <c r="D2934" s="209" t="s">
        <v>939</v>
      </c>
      <c r="E2934" s="212">
        <v>5134</v>
      </c>
      <c r="F2934" s="213" t="s">
        <v>981</v>
      </c>
      <c r="G2934" s="234"/>
      <c r="H2934" s="138"/>
      <c r="I2934" s="224"/>
      <c r="J2934" s="98"/>
      <c r="K2934" s="98"/>
      <c r="L2934" s="98"/>
      <c r="M2934" s="137"/>
      <c r="N2934" s="322"/>
      <c r="O2934" s="323"/>
      <c r="P2934" s="139"/>
      <c r="Q2934" s="139"/>
      <c r="R2934" s="139"/>
      <c r="S2934" s="139"/>
      <c r="T2934" s="139"/>
      <c r="U2934" s="139"/>
      <c r="V2934" s="139"/>
      <c r="W2934" s="139"/>
      <c r="X2934" s="139"/>
      <c r="Y2934" s="100"/>
      <c r="Z2934" s="125"/>
      <c r="AA2934" s="125"/>
      <c r="AB2934" s="139"/>
      <c r="AC2934" s="139"/>
      <c r="AD2934" s="139"/>
      <c r="AE2934" s="139"/>
      <c r="AF2934" s="139"/>
      <c r="AG2934" s="139"/>
      <c r="AH2934" s="139"/>
      <c r="AI2934" s="139"/>
      <c r="AJ2934" s="100"/>
      <c r="AK2934" s="125"/>
      <c r="AL2934" s="125"/>
      <c r="AM2934" s="139"/>
      <c r="AN2934" s="139"/>
      <c r="AO2934" s="139"/>
      <c r="AP2934" s="139"/>
      <c r="AQ2934" s="139"/>
      <c r="AR2934" s="139"/>
      <c r="AS2934" s="139"/>
      <c r="AT2934" s="139"/>
      <c r="AU2934" s="139"/>
      <c r="AV2934" s="139"/>
      <c r="AW2934" s="99"/>
      <c r="AX2934" s="125"/>
      <c r="AY2934" s="100"/>
      <c r="AZ2934" s="140"/>
      <c r="BA2934" s="141"/>
      <c r="BB2934" s="136"/>
      <c r="BC2934" s="136"/>
      <c r="BD2934" s="41">
        <v>5</v>
      </c>
      <c r="BE2934" s="52">
        <v>51</v>
      </c>
      <c r="BF2934" s="103">
        <v>5134</v>
      </c>
      <c r="BG2934" s="283"/>
    </row>
    <row r="2935" spans="1:59" s="63" customFormat="1" ht="12.75" x14ac:dyDescent="0.2">
      <c r="A2935" s="196">
        <v>5</v>
      </c>
      <c r="B2935" s="197" t="s">
        <v>938</v>
      </c>
      <c r="C2935" s="208">
        <v>51</v>
      </c>
      <c r="D2935" s="209" t="s">
        <v>939</v>
      </c>
      <c r="E2935" s="212">
        <v>5134</v>
      </c>
      <c r="F2935" s="213" t="s">
        <v>981</v>
      </c>
      <c r="G2935" s="232"/>
      <c r="H2935" s="97"/>
      <c r="I2935" s="224"/>
      <c r="J2935" s="98"/>
      <c r="K2935" s="98"/>
      <c r="L2935" s="98"/>
      <c r="M2935" s="96"/>
      <c r="N2935" s="307"/>
      <c r="O2935" s="246"/>
      <c r="P2935" s="124"/>
      <c r="Q2935" s="99"/>
      <c r="R2935" s="99"/>
      <c r="S2935" s="99"/>
      <c r="T2935" s="99"/>
      <c r="U2935" s="99"/>
      <c r="V2935" s="99"/>
      <c r="W2935" s="99"/>
      <c r="X2935" s="99"/>
      <c r="Y2935" s="100"/>
      <c r="Z2935" s="100"/>
      <c r="AA2935" s="100"/>
      <c r="AB2935" s="99"/>
      <c r="AC2935" s="99"/>
      <c r="AD2935" s="99"/>
      <c r="AE2935" s="99"/>
      <c r="AF2935" s="99"/>
      <c r="AG2935" s="99"/>
      <c r="AH2935" s="99"/>
      <c r="AI2935" s="99"/>
      <c r="AJ2935" s="100"/>
      <c r="AK2935" s="100"/>
      <c r="AL2935" s="100"/>
      <c r="AM2935" s="99"/>
      <c r="AN2935" s="99"/>
      <c r="AO2935" s="99"/>
      <c r="AP2935" s="99"/>
      <c r="AQ2935" s="99"/>
      <c r="AR2935" s="99"/>
      <c r="AS2935" s="99"/>
      <c r="AT2935" s="99"/>
      <c r="AU2935" s="99"/>
      <c r="AV2935" s="99"/>
      <c r="AW2935" s="99"/>
      <c r="AX2935" s="100"/>
      <c r="AY2935" s="100"/>
      <c r="AZ2935" s="101"/>
      <c r="BA2935" s="102"/>
      <c r="BB2935" s="95"/>
      <c r="BC2935" s="95"/>
      <c r="BD2935" s="41">
        <v>5</v>
      </c>
      <c r="BE2935" s="52">
        <v>51</v>
      </c>
      <c r="BF2935" s="103">
        <v>5134</v>
      </c>
      <c r="BG2935" s="277"/>
    </row>
    <row r="2936" spans="1:59" s="63" customFormat="1" ht="12.75" x14ac:dyDescent="0.2">
      <c r="A2936" s="196">
        <v>5</v>
      </c>
      <c r="B2936" s="197" t="s">
        <v>938</v>
      </c>
      <c r="C2936" s="208">
        <v>51</v>
      </c>
      <c r="D2936" s="209" t="s">
        <v>939</v>
      </c>
      <c r="E2936" s="212">
        <v>5134</v>
      </c>
      <c r="F2936" s="213" t="s">
        <v>981</v>
      </c>
      <c r="G2936" s="236" t="s">
        <v>576</v>
      </c>
      <c r="H2936" s="65"/>
      <c r="I2936" s="222"/>
      <c r="J2936" s="66"/>
      <c r="K2936" s="66"/>
      <c r="L2936" s="66"/>
      <c r="M2936" s="64"/>
      <c r="N2936" s="304"/>
      <c r="O2936" s="305"/>
      <c r="P2936" s="127"/>
      <c r="Q2936" s="67"/>
      <c r="R2936" s="67"/>
      <c r="S2936" s="67"/>
      <c r="T2936" s="67"/>
      <c r="U2936" s="67"/>
      <c r="V2936" s="67"/>
      <c r="W2936" s="67"/>
      <c r="X2936" s="67"/>
      <c r="Y2936" s="68"/>
      <c r="Z2936" s="68"/>
      <c r="AA2936" s="68"/>
      <c r="AB2936" s="67"/>
      <c r="AC2936" s="67"/>
      <c r="AD2936" s="67"/>
      <c r="AE2936" s="67"/>
      <c r="AF2936" s="67"/>
      <c r="AG2936" s="67"/>
      <c r="AH2936" s="67"/>
      <c r="AI2936" s="67"/>
      <c r="AJ2936" s="68"/>
      <c r="AK2936" s="68"/>
      <c r="AL2936" s="68"/>
      <c r="AM2936" s="67"/>
      <c r="AN2936" s="67"/>
      <c r="AO2936" s="67"/>
      <c r="AP2936" s="67"/>
      <c r="AQ2936" s="67"/>
      <c r="AR2936" s="67"/>
      <c r="AS2936" s="67"/>
      <c r="AT2936" s="67"/>
      <c r="AU2936" s="67"/>
      <c r="AV2936" s="67"/>
      <c r="AW2936" s="67"/>
      <c r="AX2936" s="68"/>
      <c r="AY2936" s="68"/>
      <c r="AZ2936" s="69"/>
      <c r="BA2936" s="70"/>
      <c r="BB2936" s="71"/>
      <c r="BC2936" s="95"/>
      <c r="BD2936" s="41">
        <v>5</v>
      </c>
      <c r="BE2936" s="52">
        <v>51</v>
      </c>
      <c r="BF2936" s="103">
        <v>5134</v>
      </c>
      <c r="BG2936" s="275"/>
    </row>
    <row r="2937" spans="1:59" s="63" customFormat="1" ht="12.75" x14ac:dyDescent="0.2">
      <c r="A2937" s="196">
        <v>5</v>
      </c>
      <c r="B2937" s="197" t="s">
        <v>938</v>
      </c>
      <c r="C2937" s="208">
        <v>51</v>
      </c>
      <c r="D2937" s="209" t="s">
        <v>939</v>
      </c>
      <c r="E2937" s="212">
        <v>5134</v>
      </c>
      <c r="F2937" s="213" t="s">
        <v>981</v>
      </c>
      <c r="G2937" s="236" t="s">
        <v>576</v>
      </c>
      <c r="H2937" s="72" t="s">
        <v>47</v>
      </c>
      <c r="I2937" s="223"/>
      <c r="J2937" s="73"/>
      <c r="K2937" s="73"/>
      <c r="L2937" s="73"/>
      <c r="M2937" s="74"/>
      <c r="N2937" s="247"/>
      <c r="O2937" s="306"/>
      <c r="P2937" s="105"/>
      <c r="Q2937" s="75"/>
      <c r="R2937" s="75"/>
      <c r="S2937" s="75"/>
      <c r="T2937" s="75"/>
      <c r="U2937" s="75"/>
      <c r="V2937" s="75"/>
      <c r="W2937" s="75"/>
      <c r="X2937" s="75"/>
      <c r="Y2937" s="76">
        <f>IF(ISNUMBER(VLOOKUP(Y2939,P$7:W$7,MATCH(Y2939,P$7:W$7))),VLOOKUP(Y2939,P$7:W$7,MATCH(Y2939,P$7:W$7)),IF(N2941=0,"No Data",IF(Y2939&gt;0,"&lt;100",0)))</f>
        <v>10000</v>
      </c>
      <c r="Z2937" s="77">
        <f>IF(ISNUMBER(VLOOKUP(Z2941,P$7:W$7,MATCH(Z2941,P$7:W$7))),VLOOKUP(Z2941,P$7:W$7,MATCH(Z2941,P$7:W$7)),IF(N2941=0,"No Data",IF(Z2941&gt;0,"&lt;100",0)))</f>
        <v>10000</v>
      </c>
      <c r="AA2937" s="106">
        <f>IF(ISNUMBER(Z2937),Z2937,0)</f>
        <v>10000</v>
      </c>
      <c r="AB2937" s="75"/>
      <c r="AC2937" s="75"/>
      <c r="AD2937" s="75"/>
      <c r="AE2937" s="75"/>
      <c r="AF2937" s="75"/>
      <c r="AG2937" s="75"/>
      <c r="AH2937" s="75"/>
      <c r="AI2937" s="75"/>
      <c r="AJ2937" s="76">
        <f>IF(ISNUMBER(VLOOKUP(AJ2939,AB$7:AH$7,MATCH(AJ2939,AB$7:AH$7))),VLOOKUP(AJ2939,AB$7:AH$7,MATCH(AJ2939,AB$7:AH$7)),IF(N2941=0,"No Data",IF(AJ2939&gt;0,"&lt;50",0)))</f>
        <v>0</v>
      </c>
      <c r="AK2937" s="77">
        <f>IF(ISNUMBER(VLOOKUP(AK2941,AB$7:AH$7,MATCH(AK2941,AB$7:AH$7))),VLOOKUP(AK2941,AB$7:AH$7,MATCH(AK2941,AB$7:AH$7)),IF(N2941=0,"No Data",IF(AK2941&gt;0,"&lt;50",0)))</f>
        <v>0</v>
      </c>
      <c r="AL2937" s="106">
        <f>IF(ISNUMBER(AK2937),AK2937,0)</f>
        <v>0</v>
      </c>
      <c r="AM2937" s="75"/>
      <c r="AN2937" s="75"/>
      <c r="AO2937" s="75"/>
      <c r="AP2937" s="75"/>
      <c r="AQ2937" s="75"/>
      <c r="AR2937" s="75"/>
      <c r="AS2937" s="75"/>
      <c r="AT2937" s="75"/>
      <c r="AU2937" s="75"/>
      <c r="AV2937" s="75"/>
      <c r="AW2937" s="76">
        <f>IF(ISNUMBER(VLOOKUP(AW2939,AM$7:AU$7,MATCH(AW2939,AM$7:AU$7))),VLOOKUP(AW2939,AM$7:AU$7,MATCH(AW2939,AM$7:AU$7)),IF(N2941=0,"No Data",IF(AW2939&gt;0,"&lt;10",0)))</f>
        <v>50</v>
      </c>
      <c r="AX2937" s="77">
        <f>IF(ISNUMBER(VLOOKUP(AX2941,AM$7:AU$7,MATCH(AX2941,AM$7:AU$7))),VLOOKUP(AX2941,AM$7:AU$7,MATCH(AX2941,AM$7:AU$7)),IF(N2941=0,"No Data",IF(AX2941&gt;0,"&lt;10",0)))</f>
        <v>50</v>
      </c>
      <c r="AY2937" s="106">
        <f>IF(ISNUMBER(AX2937),AX2937,0)</f>
        <v>50</v>
      </c>
      <c r="AZ2937" s="79"/>
      <c r="BA2937" s="80"/>
      <c r="BB2937" s="71"/>
      <c r="BC2937" s="95"/>
      <c r="BD2937" s="41">
        <v>5</v>
      </c>
      <c r="BE2937" s="52">
        <v>51</v>
      </c>
      <c r="BF2937" s="103">
        <v>5134</v>
      </c>
      <c r="BG2937" s="276" t="s">
        <v>47</v>
      </c>
    </row>
    <row r="2938" spans="1:59" s="63" customFormat="1" ht="12.75" x14ac:dyDescent="0.2">
      <c r="A2938" s="196">
        <v>5</v>
      </c>
      <c r="B2938" s="197" t="s">
        <v>938</v>
      </c>
      <c r="C2938" s="208">
        <v>51</v>
      </c>
      <c r="D2938" s="209" t="s">
        <v>939</v>
      </c>
      <c r="E2938" s="212">
        <v>5134</v>
      </c>
      <c r="F2938" s="213" t="s">
        <v>981</v>
      </c>
      <c r="G2938" s="236" t="s">
        <v>576</v>
      </c>
      <c r="H2938" s="81" t="s">
        <v>48</v>
      </c>
      <c r="I2938" s="223"/>
      <c r="J2938" s="73"/>
      <c r="K2938" s="73"/>
      <c r="L2938" s="73"/>
      <c r="M2938" s="74"/>
      <c r="N2938" s="247"/>
      <c r="O2938" s="306"/>
      <c r="P2938" s="105"/>
      <c r="Q2938" s="75"/>
      <c r="R2938" s="75"/>
      <c r="S2938" s="75"/>
      <c r="T2938" s="75"/>
      <c r="U2938" s="75"/>
      <c r="V2938" s="75"/>
      <c r="W2938" s="75"/>
      <c r="X2938" s="75"/>
      <c r="Y2938" s="82">
        <f>MIN(X2942:X2947)</f>
        <v>0</v>
      </c>
      <c r="Z2938" s="83"/>
      <c r="AA2938" s="83"/>
      <c r="AB2938" s="75"/>
      <c r="AC2938" s="75"/>
      <c r="AD2938" s="75"/>
      <c r="AE2938" s="75"/>
      <c r="AF2938" s="75"/>
      <c r="AG2938" s="75"/>
      <c r="AH2938" s="75"/>
      <c r="AI2938" s="75"/>
      <c r="AJ2938" s="82">
        <f>MIN(AI2942:AI2947)</f>
        <v>0</v>
      </c>
      <c r="AK2938" s="83"/>
      <c r="AL2938" s="83"/>
      <c r="AM2938" s="75"/>
      <c r="AN2938" s="75"/>
      <c r="AO2938" s="75"/>
      <c r="AP2938" s="75"/>
      <c r="AQ2938" s="75"/>
      <c r="AR2938" s="75"/>
      <c r="AS2938" s="75"/>
      <c r="AT2938" s="75"/>
      <c r="AU2938" s="75"/>
      <c r="AV2938" s="75"/>
      <c r="AW2938" s="82">
        <f>MIN(AV2942:AV2947)</f>
        <v>25</v>
      </c>
      <c r="AX2938" s="83"/>
      <c r="AY2938" s="83"/>
      <c r="AZ2938" s="79"/>
      <c r="BA2938" s="80"/>
      <c r="BB2938" s="71"/>
      <c r="BC2938" s="95"/>
      <c r="BD2938" s="41">
        <v>5</v>
      </c>
      <c r="BE2938" s="52">
        <v>51</v>
      </c>
      <c r="BF2938" s="103">
        <v>5134</v>
      </c>
      <c r="BG2938" s="278" t="s">
        <v>48</v>
      </c>
    </row>
    <row r="2939" spans="1:59" s="63" customFormat="1" ht="12.75" x14ac:dyDescent="0.2">
      <c r="A2939" s="196">
        <v>5</v>
      </c>
      <c r="B2939" s="197" t="s">
        <v>938</v>
      </c>
      <c r="C2939" s="208">
        <v>51</v>
      </c>
      <c r="D2939" s="209" t="s">
        <v>939</v>
      </c>
      <c r="E2939" s="212">
        <v>5134</v>
      </c>
      <c r="F2939" s="213" t="s">
        <v>981</v>
      </c>
      <c r="G2939" s="236" t="s">
        <v>576</v>
      </c>
      <c r="H2939" s="81" t="s">
        <v>49</v>
      </c>
      <c r="I2939" s="223"/>
      <c r="J2939" s="73"/>
      <c r="K2939" s="73"/>
      <c r="L2939" s="73"/>
      <c r="M2939" s="74"/>
      <c r="N2939" s="247"/>
      <c r="O2939" s="306"/>
      <c r="P2939" s="105"/>
      <c r="Q2939" s="75"/>
      <c r="R2939" s="75"/>
      <c r="S2939" s="75"/>
      <c r="T2939" s="75"/>
      <c r="U2939" s="75"/>
      <c r="V2939" s="75"/>
      <c r="W2939" s="75"/>
      <c r="X2939" s="75"/>
      <c r="Y2939" s="84">
        <f>IF(ISNUMBER(AVERAGE(X2942:X2947)),AVERAGE(X2942:X2947),0)</f>
        <v>12500</v>
      </c>
      <c r="Z2939" s="83"/>
      <c r="AA2939" s="83"/>
      <c r="AB2939" s="75"/>
      <c r="AC2939" s="75"/>
      <c r="AD2939" s="75"/>
      <c r="AE2939" s="75"/>
      <c r="AF2939" s="75"/>
      <c r="AG2939" s="75"/>
      <c r="AH2939" s="75"/>
      <c r="AI2939" s="75"/>
      <c r="AJ2939" s="84">
        <f>IF(ISNUMBER(AVERAGE(AI2942:AI2947)),AVERAGE(AI2942:AI2947),0)</f>
        <v>0</v>
      </c>
      <c r="AK2939" s="83"/>
      <c r="AL2939" s="83"/>
      <c r="AM2939" s="75"/>
      <c r="AN2939" s="75"/>
      <c r="AO2939" s="75"/>
      <c r="AP2939" s="75"/>
      <c r="AQ2939" s="75"/>
      <c r="AR2939" s="75"/>
      <c r="AS2939" s="75"/>
      <c r="AT2939" s="75"/>
      <c r="AU2939" s="75"/>
      <c r="AV2939" s="75"/>
      <c r="AW2939" s="84">
        <f>IF(ISNUMBER(AVERAGE(AV2942:AV2947)),AVERAGE(AV2942:AV2947),0)</f>
        <v>66.666666666666671</v>
      </c>
      <c r="AX2939" s="83"/>
      <c r="AY2939" s="83"/>
      <c r="AZ2939" s="79"/>
      <c r="BA2939" s="80"/>
      <c r="BB2939" s="71"/>
      <c r="BC2939" s="95"/>
      <c r="BD2939" s="41">
        <v>5</v>
      </c>
      <c r="BE2939" s="52">
        <v>51</v>
      </c>
      <c r="BF2939" s="103">
        <v>5134</v>
      </c>
      <c r="BG2939" s="278" t="s">
        <v>49</v>
      </c>
    </row>
    <row r="2940" spans="1:59" s="63" customFormat="1" ht="12.75" x14ac:dyDescent="0.2">
      <c r="A2940" s="196">
        <v>5</v>
      </c>
      <c r="B2940" s="197" t="s">
        <v>938</v>
      </c>
      <c r="C2940" s="208">
        <v>51</v>
      </c>
      <c r="D2940" s="209" t="s">
        <v>939</v>
      </c>
      <c r="E2940" s="212">
        <v>5134</v>
      </c>
      <c r="F2940" s="213" t="s">
        <v>981</v>
      </c>
      <c r="G2940" s="236" t="s">
        <v>576</v>
      </c>
      <c r="H2940" s="81" t="s">
        <v>50</v>
      </c>
      <c r="I2940" s="223"/>
      <c r="J2940" s="73"/>
      <c r="K2940" s="73"/>
      <c r="L2940" s="73"/>
      <c r="M2940" s="74"/>
      <c r="N2940" s="247"/>
      <c r="O2940" s="306"/>
      <c r="P2940" s="105"/>
      <c r="Q2940" s="75"/>
      <c r="R2940" s="75"/>
      <c r="S2940" s="75"/>
      <c r="T2940" s="75"/>
      <c r="U2940" s="75"/>
      <c r="V2940" s="75"/>
      <c r="W2940" s="75"/>
      <c r="X2940" s="75"/>
      <c r="Y2940" s="84">
        <f>MAX(X2942:X2947)</f>
        <v>25000</v>
      </c>
      <c r="Z2940" s="83"/>
      <c r="AA2940" s="83"/>
      <c r="AB2940" s="75"/>
      <c r="AC2940" s="75"/>
      <c r="AD2940" s="75"/>
      <c r="AE2940" s="75"/>
      <c r="AF2940" s="75"/>
      <c r="AG2940" s="75"/>
      <c r="AH2940" s="75"/>
      <c r="AI2940" s="75"/>
      <c r="AJ2940" s="84">
        <f>MAX(AI2942:AI2947)</f>
        <v>0</v>
      </c>
      <c r="AK2940" s="83"/>
      <c r="AL2940" s="83"/>
      <c r="AM2940" s="75"/>
      <c r="AN2940" s="75"/>
      <c r="AO2940" s="75"/>
      <c r="AP2940" s="75"/>
      <c r="AQ2940" s="75"/>
      <c r="AR2940" s="75"/>
      <c r="AS2940" s="75"/>
      <c r="AT2940" s="75"/>
      <c r="AU2940" s="75"/>
      <c r="AV2940" s="75"/>
      <c r="AW2940" s="84">
        <f>MAX(AV2942:AV2947)</f>
        <v>100</v>
      </c>
      <c r="AX2940" s="83"/>
      <c r="AY2940" s="83"/>
      <c r="AZ2940" s="79"/>
      <c r="BA2940" s="80"/>
      <c r="BB2940" s="71"/>
      <c r="BC2940" s="95"/>
      <c r="BD2940" s="41">
        <v>5</v>
      </c>
      <c r="BE2940" s="52">
        <v>51</v>
      </c>
      <c r="BF2940" s="103">
        <v>5134</v>
      </c>
      <c r="BG2940" s="278" t="s">
        <v>50</v>
      </c>
    </row>
    <row r="2941" spans="1:59" s="63" customFormat="1" ht="12.75" x14ac:dyDescent="0.2">
      <c r="A2941" s="196">
        <v>5</v>
      </c>
      <c r="B2941" s="197" t="s">
        <v>938</v>
      </c>
      <c r="C2941" s="208">
        <v>51</v>
      </c>
      <c r="D2941" s="209" t="s">
        <v>939</v>
      </c>
      <c r="E2941" s="212">
        <v>5134</v>
      </c>
      <c r="F2941" s="213" t="s">
        <v>981</v>
      </c>
      <c r="G2941" s="236" t="s">
        <v>576</v>
      </c>
      <c r="H2941" s="85" t="s">
        <v>51</v>
      </c>
      <c r="I2941" s="223"/>
      <c r="J2941" s="73"/>
      <c r="K2941" s="73"/>
      <c r="L2941" s="73"/>
      <c r="M2941" s="74"/>
      <c r="N2941" s="248">
        <f>SUM(N2942:N2947)</f>
        <v>6</v>
      </c>
      <c r="O2941" s="293">
        <f>SUM(O2942:O2947)</f>
        <v>0.99999999999999989</v>
      </c>
      <c r="P2941" s="292"/>
      <c r="Q2941" s="87"/>
      <c r="R2941" s="87"/>
      <c r="S2941" s="87"/>
      <c r="T2941" s="87"/>
      <c r="U2941" s="87"/>
      <c r="V2941" s="87"/>
      <c r="W2941" s="87"/>
      <c r="X2941" s="87"/>
      <c r="Y2941" s="88"/>
      <c r="Z2941" s="119">
        <f>SUM(Z2942:Z2947)</f>
        <v>12499.999999999998</v>
      </c>
      <c r="AA2941" s="120"/>
      <c r="AB2941" s="111"/>
      <c r="AC2941" s="111"/>
      <c r="AD2941" s="111"/>
      <c r="AE2941" s="111"/>
      <c r="AF2941" s="111"/>
      <c r="AG2941" s="111"/>
      <c r="AH2941" s="111"/>
      <c r="AI2941" s="111"/>
      <c r="AJ2941" s="120"/>
      <c r="AK2941" s="119">
        <f>SUM(AK2942:AK2947)</f>
        <v>0</v>
      </c>
      <c r="AL2941" s="120"/>
      <c r="AM2941" s="111"/>
      <c r="AN2941" s="111"/>
      <c r="AO2941" s="111"/>
      <c r="AP2941" s="111"/>
      <c r="AQ2941" s="111"/>
      <c r="AR2941" s="111"/>
      <c r="AS2941" s="111"/>
      <c r="AT2941" s="111"/>
      <c r="AU2941" s="111"/>
      <c r="AV2941" s="111"/>
      <c r="AW2941" s="120"/>
      <c r="AX2941" s="119">
        <f>SUM(AX2942:AX2947)</f>
        <v>66.666666666666657</v>
      </c>
      <c r="AY2941" s="88"/>
      <c r="AZ2941" s="79"/>
      <c r="BA2941" s="80"/>
      <c r="BB2941" s="71"/>
      <c r="BC2941" s="95"/>
      <c r="BD2941" s="41">
        <v>5</v>
      </c>
      <c r="BE2941" s="52">
        <v>51</v>
      </c>
      <c r="BF2941" s="103">
        <v>5134</v>
      </c>
      <c r="BG2941" s="279" t="s">
        <v>51</v>
      </c>
    </row>
    <row r="2942" spans="1:59" s="63" customFormat="1" ht="12.75" x14ac:dyDescent="0.2">
      <c r="A2942" s="196">
        <v>5</v>
      </c>
      <c r="B2942" s="197" t="s">
        <v>938</v>
      </c>
      <c r="C2942" s="208">
        <v>51</v>
      </c>
      <c r="D2942" s="209" t="s">
        <v>939</v>
      </c>
      <c r="E2942" s="212">
        <v>5134</v>
      </c>
      <c r="F2942" s="213" t="s">
        <v>981</v>
      </c>
      <c r="G2942" s="236" t="s">
        <v>576</v>
      </c>
      <c r="H2942" s="89" t="s">
        <v>52</v>
      </c>
      <c r="I2942" s="90" t="s">
        <v>580</v>
      </c>
      <c r="J2942" s="90"/>
      <c r="K2942" s="90" t="s">
        <v>68</v>
      </c>
      <c r="L2942" s="90" t="s">
        <v>69</v>
      </c>
      <c r="M2942" s="91"/>
      <c r="N2942" s="312">
        <v>1</v>
      </c>
      <c r="O2942" s="313">
        <f t="shared" ref="O2942:O2947" si="457">N2942/N$2941</f>
        <v>0.16666666666666666</v>
      </c>
      <c r="P2942" s="104"/>
      <c r="Q2942" s="92"/>
      <c r="R2942" s="92"/>
      <c r="S2942" s="92"/>
      <c r="T2942" s="92"/>
      <c r="U2942" s="92"/>
      <c r="V2942" s="92"/>
      <c r="W2942" s="92">
        <v>1</v>
      </c>
      <c r="X2942" s="109">
        <f t="shared" ref="X2942:X2947" si="458">P2942*P$7+Q2942*Q$7+R2942*R$7+S2942*S$7+T2942*T$7+U2942*U$7+V2942*V$7+W2942*W$7</f>
        <v>25000</v>
      </c>
      <c r="Y2942" s="83"/>
      <c r="Z2942" s="110">
        <f t="shared" ref="Z2942:Z2947" si="459">X2942*$O2942</f>
        <v>4166.6666666666661</v>
      </c>
      <c r="AA2942" s="111"/>
      <c r="AB2942" s="92"/>
      <c r="AC2942" s="92"/>
      <c r="AD2942" s="92"/>
      <c r="AE2942" s="92"/>
      <c r="AF2942" s="92"/>
      <c r="AG2942" s="92"/>
      <c r="AH2942" s="92"/>
      <c r="AI2942" s="109">
        <f t="shared" ref="AI2942:AI2947" si="460">AB2942*AB$7+AC2942*AC$7+AD2942*AD$7+AE2942*AE$7+AF2942*AF$7+AG2942*AG$7+AH2942*AH$7</f>
        <v>0</v>
      </c>
      <c r="AJ2942" s="83"/>
      <c r="AK2942" s="110">
        <f t="shared" ref="AK2942:AK2947" si="461">AI2942*$O2942</f>
        <v>0</v>
      </c>
      <c r="AL2942" s="111"/>
      <c r="AM2942" s="92"/>
      <c r="AN2942" s="92"/>
      <c r="AO2942" s="92"/>
      <c r="AP2942" s="92">
        <v>1</v>
      </c>
      <c r="AQ2942" s="92"/>
      <c r="AR2942" s="92"/>
      <c r="AS2942" s="92"/>
      <c r="AT2942" s="92"/>
      <c r="AU2942" s="92"/>
      <c r="AV2942" s="109">
        <f t="shared" ref="AV2942:AV2947" si="462">AM2942*AM$7+AN2942*AN$7+AO2942*AO$7+AP2942*AP$7+AQ2942*AQ$7+AR2942*AR$7+AS2942*AS$7+AT2942*AT$7+AU2942*AU$7</f>
        <v>100</v>
      </c>
      <c r="AW2942" s="75"/>
      <c r="AX2942" s="110">
        <f t="shared" ref="AX2942:AX2947" si="463">AV2942*$O2942</f>
        <v>16.666666666666664</v>
      </c>
      <c r="AY2942" s="111"/>
      <c r="AZ2942" s="93"/>
      <c r="BA2942" s="94" t="s">
        <v>105</v>
      </c>
      <c r="BB2942" s="71"/>
      <c r="BC2942" s="95"/>
      <c r="BD2942" s="41">
        <v>5</v>
      </c>
      <c r="BE2942" s="52">
        <v>51</v>
      </c>
      <c r="BF2942" s="103">
        <v>5134</v>
      </c>
      <c r="BG2942" s="280" t="s">
        <v>52</v>
      </c>
    </row>
    <row r="2943" spans="1:59" s="63" customFormat="1" ht="12.75" x14ac:dyDescent="0.2">
      <c r="A2943" s="196">
        <v>5</v>
      </c>
      <c r="B2943" s="197" t="s">
        <v>938</v>
      </c>
      <c r="C2943" s="208">
        <v>51</v>
      </c>
      <c r="D2943" s="209" t="s">
        <v>939</v>
      </c>
      <c r="E2943" s="212">
        <v>5134</v>
      </c>
      <c r="F2943" s="213" t="s">
        <v>981</v>
      </c>
      <c r="G2943" s="236" t="s">
        <v>576</v>
      </c>
      <c r="H2943" s="89"/>
      <c r="I2943" s="90" t="s">
        <v>507</v>
      </c>
      <c r="J2943" s="90"/>
      <c r="K2943" s="90" t="s">
        <v>64</v>
      </c>
      <c r="L2943" s="90" t="s">
        <v>136</v>
      </c>
      <c r="M2943" s="91"/>
      <c r="N2943" s="312">
        <v>1</v>
      </c>
      <c r="O2943" s="313">
        <f t="shared" si="457"/>
        <v>0.16666666666666666</v>
      </c>
      <c r="P2943" s="104"/>
      <c r="Q2943" s="92"/>
      <c r="R2943" s="92"/>
      <c r="S2943" s="92"/>
      <c r="T2943" s="92"/>
      <c r="U2943" s="92"/>
      <c r="V2943" s="92"/>
      <c r="W2943" s="92"/>
      <c r="X2943" s="109">
        <f t="shared" si="458"/>
        <v>0</v>
      </c>
      <c r="Y2943" s="83"/>
      <c r="Z2943" s="110">
        <f t="shared" si="459"/>
        <v>0</v>
      </c>
      <c r="AA2943" s="111"/>
      <c r="AB2943" s="92"/>
      <c r="AC2943" s="92"/>
      <c r="AD2943" s="92"/>
      <c r="AE2943" s="92"/>
      <c r="AF2943" s="92"/>
      <c r="AG2943" s="92"/>
      <c r="AH2943" s="92"/>
      <c r="AI2943" s="109">
        <f t="shared" si="460"/>
        <v>0</v>
      </c>
      <c r="AJ2943" s="83"/>
      <c r="AK2943" s="110">
        <f t="shared" si="461"/>
        <v>0</v>
      </c>
      <c r="AL2943" s="111"/>
      <c r="AM2943" s="92"/>
      <c r="AN2943" s="92">
        <v>1</v>
      </c>
      <c r="AO2943" s="92"/>
      <c r="AP2943" s="92"/>
      <c r="AQ2943" s="92"/>
      <c r="AR2943" s="92"/>
      <c r="AS2943" s="92"/>
      <c r="AT2943" s="92"/>
      <c r="AU2943" s="92"/>
      <c r="AV2943" s="109">
        <f t="shared" si="462"/>
        <v>25</v>
      </c>
      <c r="AW2943" s="75"/>
      <c r="AX2943" s="110">
        <f t="shared" si="463"/>
        <v>4.1666666666666661</v>
      </c>
      <c r="AY2943" s="111"/>
      <c r="AZ2943" s="93"/>
      <c r="BA2943" s="94" t="s">
        <v>131</v>
      </c>
      <c r="BB2943" s="71"/>
      <c r="BC2943" s="95"/>
      <c r="BD2943" s="41">
        <v>5</v>
      </c>
      <c r="BE2943" s="52">
        <v>51</v>
      </c>
      <c r="BF2943" s="103">
        <v>5134</v>
      </c>
      <c r="BG2943" s="280" t="s">
        <v>52</v>
      </c>
    </row>
    <row r="2944" spans="1:59" s="63" customFormat="1" ht="12.75" x14ac:dyDescent="0.2">
      <c r="A2944" s="196">
        <v>5</v>
      </c>
      <c r="B2944" s="197" t="s">
        <v>938</v>
      </c>
      <c r="C2944" s="208">
        <v>51</v>
      </c>
      <c r="D2944" s="209" t="s">
        <v>939</v>
      </c>
      <c r="E2944" s="212">
        <v>5134</v>
      </c>
      <c r="F2944" s="213" t="s">
        <v>981</v>
      </c>
      <c r="G2944" s="236" t="s">
        <v>576</v>
      </c>
      <c r="H2944" s="89"/>
      <c r="I2944" s="90" t="s">
        <v>516</v>
      </c>
      <c r="J2944" s="90"/>
      <c r="K2944" s="90" t="s">
        <v>73</v>
      </c>
      <c r="L2944" s="90" t="s">
        <v>69</v>
      </c>
      <c r="M2944" s="91"/>
      <c r="N2944" s="312">
        <v>1</v>
      </c>
      <c r="O2944" s="313">
        <f t="shared" si="457"/>
        <v>0.16666666666666666</v>
      </c>
      <c r="P2944" s="104"/>
      <c r="Q2944" s="92"/>
      <c r="R2944" s="92"/>
      <c r="S2944" s="92"/>
      <c r="T2944" s="92"/>
      <c r="U2944" s="92"/>
      <c r="V2944" s="92"/>
      <c r="W2944" s="92">
        <v>1</v>
      </c>
      <c r="X2944" s="109">
        <f t="shared" si="458"/>
        <v>25000</v>
      </c>
      <c r="Y2944" s="83"/>
      <c r="Z2944" s="110">
        <f t="shared" si="459"/>
        <v>4166.6666666666661</v>
      </c>
      <c r="AA2944" s="111"/>
      <c r="AB2944" s="92"/>
      <c r="AC2944" s="92"/>
      <c r="AD2944" s="92"/>
      <c r="AE2944" s="92"/>
      <c r="AF2944" s="92"/>
      <c r="AG2944" s="92"/>
      <c r="AH2944" s="92"/>
      <c r="AI2944" s="109">
        <f t="shared" si="460"/>
        <v>0</v>
      </c>
      <c r="AJ2944" s="83"/>
      <c r="AK2944" s="110">
        <f t="shared" si="461"/>
        <v>0</v>
      </c>
      <c r="AL2944" s="111"/>
      <c r="AM2944" s="92"/>
      <c r="AN2944" s="92"/>
      <c r="AO2944" s="92"/>
      <c r="AP2944" s="92">
        <v>1</v>
      </c>
      <c r="AQ2944" s="92"/>
      <c r="AR2944" s="92"/>
      <c r="AS2944" s="92"/>
      <c r="AT2944" s="92"/>
      <c r="AU2944" s="92"/>
      <c r="AV2944" s="109">
        <f t="shared" si="462"/>
        <v>100</v>
      </c>
      <c r="AW2944" s="75"/>
      <c r="AX2944" s="110">
        <f t="shared" si="463"/>
        <v>16.666666666666664</v>
      </c>
      <c r="AY2944" s="111"/>
      <c r="AZ2944" s="93"/>
      <c r="BA2944" s="94" t="s">
        <v>131</v>
      </c>
      <c r="BB2944" s="71"/>
      <c r="BC2944" s="95"/>
      <c r="BD2944" s="41">
        <v>5</v>
      </c>
      <c r="BE2944" s="52">
        <v>51</v>
      </c>
      <c r="BF2944" s="103">
        <v>5134</v>
      </c>
      <c r="BG2944" s="280" t="s">
        <v>52</v>
      </c>
    </row>
    <row r="2945" spans="1:59" s="63" customFormat="1" ht="12.75" x14ac:dyDescent="0.2">
      <c r="A2945" s="196">
        <v>5</v>
      </c>
      <c r="B2945" s="197" t="s">
        <v>938</v>
      </c>
      <c r="C2945" s="208">
        <v>51</v>
      </c>
      <c r="D2945" s="209" t="s">
        <v>939</v>
      </c>
      <c r="E2945" s="212">
        <v>5134</v>
      </c>
      <c r="F2945" s="213" t="s">
        <v>981</v>
      </c>
      <c r="G2945" s="236" t="s">
        <v>576</v>
      </c>
      <c r="H2945" s="89"/>
      <c r="I2945" s="90" t="s">
        <v>291</v>
      </c>
      <c r="J2945" s="90"/>
      <c r="K2945" s="90" t="s">
        <v>129</v>
      </c>
      <c r="L2945" s="90"/>
      <c r="M2945" s="91"/>
      <c r="N2945" s="312">
        <v>1</v>
      </c>
      <c r="O2945" s="313">
        <f t="shared" si="457"/>
        <v>0.16666666666666666</v>
      </c>
      <c r="P2945" s="104"/>
      <c r="Q2945" s="92"/>
      <c r="R2945" s="92"/>
      <c r="S2945" s="92"/>
      <c r="T2945" s="92"/>
      <c r="U2945" s="92"/>
      <c r="V2945" s="92"/>
      <c r="W2945" s="92">
        <v>1</v>
      </c>
      <c r="X2945" s="109">
        <f t="shared" si="458"/>
        <v>25000</v>
      </c>
      <c r="Y2945" s="83"/>
      <c r="Z2945" s="110">
        <f t="shared" si="459"/>
        <v>4166.6666666666661</v>
      </c>
      <c r="AA2945" s="111"/>
      <c r="AB2945" s="92"/>
      <c r="AC2945" s="92"/>
      <c r="AD2945" s="92"/>
      <c r="AE2945" s="92"/>
      <c r="AF2945" s="92"/>
      <c r="AG2945" s="92"/>
      <c r="AH2945" s="92"/>
      <c r="AI2945" s="109">
        <f t="shared" si="460"/>
        <v>0</v>
      </c>
      <c r="AJ2945" s="83"/>
      <c r="AK2945" s="110">
        <f t="shared" si="461"/>
        <v>0</v>
      </c>
      <c r="AL2945" s="111"/>
      <c r="AM2945" s="92"/>
      <c r="AN2945" s="92"/>
      <c r="AO2945" s="92"/>
      <c r="AP2945" s="92">
        <v>1</v>
      </c>
      <c r="AQ2945" s="92"/>
      <c r="AR2945" s="92"/>
      <c r="AS2945" s="92"/>
      <c r="AT2945" s="92"/>
      <c r="AU2945" s="92"/>
      <c r="AV2945" s="109">
        <f t="shared" si="462"/>
        <v>100</v>
      </c>
      <c r="AW2945" s="75"/>
      <c r="AX2945" s="110">
        <f t="shared" si="463"/>
        <v>16.666666666666664</v>
      </c>
      <c r="AY2945" s="111"/>
      <c r="AZ2945" s="93"/>
      <c r="BA2945" s="94" t="s">
        <v>131</v>
      </c>
      <c r="BB2945" s="71"/>
      <c r="BC2945" s="95"/>
      <c r="BD2945" s="41">
        <v>5</v>
      </c>
      <c r="BE2945" s="52">
        <v>51</v>
      </c>
      <c r="BF2945" s="103">
        <v>5134</v>
      </c>
      <c r="BG2945" s="280" t="s">
        <v>52</v>
      </c>
    </row>
    <row r="2946" spans="1:59" s="63" customFormat="1" ht="12.75" x14ac:dyDescent="0.2">
      <c r="A2946" s="196">
        <v>5</v>
      </c>
      <c r="B2946" s="197" t="s">
        <v>938</v>
      </c>
      <c r="C2946" s="208">
        <v>51</v>
      </c>
      <c r="D2946" s="209" t="s">
        <v>939</v>
      </c>
      <c r="E2946" s="212">
        <v>5134</v>
      </c>
      <c r="F2946" s="213" t="s">
        <v>981</v>
      </c>
      <c r="G2946" s="236" t="s">
        <v>576</v>
      </c>
      <c r="H2946" s="89"/>
      <c r="I2946" s="90" t="s">
        <v>956</v>
      </c>
      <c r="J2946" s="90"/>
      <c r="K2946" s="90" t="s">
        <v>64</v>
      </c>
      <c r="L2946" s="90" t="s">
        <v>119</v>
      </c>
      <c r="M2946" s="91"/>
      <c r="N2946" s="312">
        <v>1</v>
      </c>
      <c r="O2946" s="313">
        <f t="shared" si="457"/>
        <v>0.16666666666666666</v>
      </c>
      <c r="P2946" s="104"/>
      <c r="Q2946" s="92"/>
      <c r="R2946" s="92"/>
      <c r="S2946" s="92"/>
      <c r="T2946" s="92"/>
      <c r="U2946" s="92"/>
      <c r="V2946" s="92"/>
      <c r="W2946" s="92"/>
      <c r="X2946" s="109">
        <f t="shared" si="458"/>
        <v>0</v>
      </c>
      <c r="Y2946" s="83"/>
      <c r="Z2946" s="110">
        <f t="shared" si="459"/>
        <v>0</v>
      </c>
      <c r="AA2946" s="111"/>
      <c r="AB2946" s="92"/>
      <c r="AC2946" s="92"/>
      <c r="AD2946" s="92"/>
      <c r="AE2946" s="92"/>
      <c r="AF2946" s="92"/>
      <c r="AG2946" s="92"/>
      <c r="AH2946" s="92"/>
      <c r="AI2946" s="109">
        <f t="shared" si="460"/>
        <v>0</v>
      </c>
      <c r="AJ2946" s="83"/>
      <c r="AK2946" s="110">
        <f t="shared" si="461"/>
        <v>0</v>
      </c>
      <c r="AL2946" s="111"/>
      <c r="AM2946" s="92"/>
      <c r="AN2946" s="92"/>
      <c r="AO2946" s="92">
        <v>1</v>
      </c>
      <c r="AP2946" s="92"/>
      <c r="AQ2946" s="92"/>
      <c r="AR2946" s="92"/>
      <c r="AS2946" s="92"/>
      <c r="AT2946" s="92"/>
      <c r="AU2946" s="92"/>
      <c r="AV2946" s="109">
        <f t="shared" si="462"/>
        <v>50</v>
      </c>
      <c r="AW2946" s="75"/>
      <c r="AX2946" s="110">
        <f t="shared" si="463"/>
        <v>8.3333333333333321</v>
      </c>
      <c r="AY2946" s="111"/>
      <c r="AZ2946" s="93"/>
      <c r="BA2946" s="94" t="s">
        <v>131</v>
      </c>
      <c r="BB2946" s="71"/>
      <c r="BC2946" s="95"/>
      <c r="BD2946" s="41">
        <v>5</v>
      </c>
      <c r="BE2946" s="52">
        <v>51</v>
      </c>
      <c r="BF2946" s="103">
        <v>5134</v>
      </c>
      <c r="BG2946" s="280" t="s">
        <v>52</v>
      </c>
    </row>
    <row r="2947" spans="1:59" s="63" customFormat="1" ht="12.75" x14ac:dyDescent="0.2">
      <c r="A2947" s="196">
        <v>5</v>
      </c>
      <c r="B2947" s="197" t="s">
        <v>938</v>
      </c>
      <c r="C2947" s="208">
        <v>51</v>
      </c>
      <c r="D2947" s="209" t="s">
        <v>939</v>
      </c>
      <c r="E2947" s="212">
        <v>5134</v>
      </c>
      <c r="F2947" s="213" t="s">
        <v>981</v>
      </c>
      <c r="G2947" s="236" t="s">
        <v>576</v>
      </c>
      <c r="H2947" s="89"/>
      <c r="I2947" s="90" t="s">
        <v>290</v>
      </c>
      <c r="J2947" s="90"/>
      <c r="K2947" s="90" t="s">
        <v>64</v>
      </c>
      <c r="L2947" s="90" t="s">
        <v>136</v>
      </c>
      <c r="M2947" s="91"/>
      <c r="N2947" s="312">
        <v>1</v>
      </c>
      <c r="O2947" s="313">
        <f t="shared" si="457"/>
        <v>0.16666666666666666</v>
      </c>
      <c r="P2947" s="104"/>
      <c r="Q2947" s="92"/>
      <c r="R2947" s="92"/>
      <c r="S2947" s="92"/>
      <c r="T2947" s="92"/>
      <c r="U2947" s="92"/>
      <c r="V2947" s="92"/>
      <c r="W2947" s="92"/>
      <c r="X2947" s="109">
        <f t="shared" si="458"/>
        <v>0</v>
      </c>
      <c r="Y2947" s="83"/>
      <c r="Z2947" s="110">
        <f t="shared" si="459"/>
        <v>0</v>
      </c>
      <c r="AA2947" s="111"/>
      <c r="AB2947" s="92"/>
      <c r="AC2947" s="92"/>
      <c r="AD2947" s="92"/>
      <c r="AE2947" s="92"/>
      <c r="AF2947" s="92"/>
      <c r="AG2947" s="92"/>
      <c r="AH2947" s="92"/>
      <c r="AI2947" s="109">
        <f t="shared" si="460"/>
        <v>0</v>
      </c>
      <c r="AJ2947" s="83"/>
      <c r="AK2947" s="110">
        <f t="shared" si="461"/>
        <v>0</v>
      </c>
      <c r="AL2947" s="111"/>
      <c r="AM2947" s="92"/>
      <c r="AN2947" s="92">
        <v>1</v>
      </c>
      <c r="AO2947" s="92"/>
      <c r="AP2947" s="92"/>
      <c r="AQ2947" s="92"/>
      <c r="AR2947" s="92"/>
      <c r="AS2947" s="92"/>
      <c r="AT2947" s="92"/>
      <c r="AU2947" s="92"/>
      <c r="AV2947" s="109">
        <f t="shared" si="462"/>
        <v>25</v>
      </c>
      <c r="AW2947" s="75"/>
      <c r="AX2947" s="110">
        <f t="shared" si="463"/>
        <v>4.1666666666666661</v>
      </c>
      <c r="AY2947" s="111"/>
      <c r="AZ2947" s="93"/>
      <c r="BA2947" s="94" t="s">
        <v>131</v>
      </c>
      <c r="BB2947" s="71"/>
      <c r="BC2947" s="95"/>
      <c r="BD2947" s="41">
        <v>5</v>
      </c>
      <c r="BE2947" s="52">
        <v>51</v>
      </c>
      <c r="BF2947" s="103">
        <v>5134</v>
      </c>
      <c r="BG2947" s="280" t="s">
        <v>52</v>
      </c>
    </row>
    <row r="2948" spans="1:59" s="63" customFormat="1" ht="12.75" x14ac:dyDescent="0.2">
      <c r="A2948" s="196">
        <v>5</v>
      </c>
      <c r="B2948" s="197" t="s">
        <v>938</v>
      </c>
      <c r="C2948" s="208">
        <v>51</v>
      </c>
      <c r="D2948" s="209" t="s">
        <v>939</v>
      </c>
      <c r="E2948" s="212">
        <v>5134</v>
      </c>
      <c r="F2948" s="213" t="s">
        <v>981</v>
      </c>
      <c r="G2948" s="236" t="s">
        <v>576</v>
      </c>
      <c r="H2948" s="65"/>
      <c r="I2948" s="222"/>
      <c r="J2948" s="66"/>
      <c r="K2948" s="66"/>
      <c r="L2948" s="66"/>
      <c r="M2948" s="64"/>
      <c r="N2948" s="304"/>
      <c r="O2948" s="305"/>
      <c r="P2948" s="127"/>
      <c r="Q2948" s="67"/>
      <c r="R2948" s="67"/>
      <c r="S2948" s="67"/>
      <c r="T2948" s="67"/>
      <c r="U2948" s="67"/>
      <c r="V2948" s="67"/>
      <c r="W2948" s="67"/>
      <c r="X2948" s="67"/>
      <c r="Y2948" s="68"/>
      <c r="Z2948" s="68"/>
      <c r="AA2948" s="68"/>
      <c r="AB2948" s="67"/>
      <c r="AC2948" s="67"/>
      <c r="AD2948" s="67"/>
      <c r="AE2948" s="67"/>
      <c r="AF2948" s="67"/>
      <c r="AG2948" s="67"/>
      <c r="AH2948" s="67"/>
      <c r="AI2948" s="67"/>
      <c r="AJ2948" s="68"/>
      <c r="AK2948" s="68"/>
      <c r="AL2948" s="68"/>
      <c r="AM2948" s="67"/>
      <c r="AN2948" s="67"/>
      <c r="AO2948" s="67"/>
      <c r="AP2948" s="67"/>
      <c r="AQ2948" s="67"/>
      <c r="AR2948" s="67"/>
      <c r="AS2948" s="67"/>
      <c r="AT2948" s="67"/>
      <c r="AU2948" s="67"/>
      <c r="AV2948" s="67"/>
      <c r="AW2948" s="67"/>
      <c r="AX2948" s="68"/>
      <c r="AY2948" s="68"/>
      <c r="AZ2948" s="69"/>
      <c r="BA2948" s="70"/>
      <c r="BB2948" s="71"/>
      <c r="BC2948" s="95"/>
      <c r="BD2948" s="41">
        <v>5</v>
      </c>
      <c r="BE2948" s="52">
        <v>51</v>
      </c>
      <c r="BF2948" s="103">
        <v>5134</v>
      </c>
      <c r="BG2948" s="275"/>
    </row>
    <row r="2949" spans="1:59" s="63" customFormat="1" ht="12.75" x14ac:dyDescent="0.2">
      <c r="A2949" s="196">
        <v>5</v>
      </c>
      <c r="B2949" s="197" t="s">
        <v>938</v>
      </c>
      <c r="C2949" s="208">
        <v>51</v>
      </c>
      <c r="D2949" s="209" t="s">
        <v>939</v>
      </c>
      <c r="E2949" s="212">
        <v>5134</v>
      </c>
      <c r="F2949" s="213" t="s">
        <v>981</v>
      </c>
      <c r="G2949" s="232"/>
      <c r="H2949" s="97"/>
      <c r="I2949" s="224"/>
      <c r="J2949" s="98"/>
      <c r="K2949" s="98"/>
      <c r="L2949" s="98"/>
      <c r="M2949" s="96"/>
      <c r="N2949" s="307"/>
      <c r="O2949" s="246"/>
      <c r="P2949" s="124"/>
      <c r="Q2949" s="99"/>
      <c r="R2949" s="99"/>
      <c r="S2949" s="99"/>
      <c r="T2949" s="99"/>
      <c r="U2949" s="99"/>
      <c r="V2949" s="99"/>
      <c r="W2949" s="99"/>
      <c r="X2949" s="99"/>
      <c r="Y2949" s="100"/>
      <c r="Z2949" s="100"/>
      <c r="AA2949" s="100"/>
      <c r="AB2949" s="99"/>
      <c r="AC2949" s="99"/>
      <c r="AD2949" s="99"/>
      <c r="AE2949" s="99"/>
      <c r="AF2949" s="99"/>
      <c r="AG2949" s="99"/>
      <c r="AH2949" s="99"/>
      <c r="AI2949" s="99"/>
      <c r="AJ2949" s="100"/>
      <c r="AK2949" s="100"/>
      <c r="AL2949" s="100"/>
      <c r="AM2949" s="99"/>
      <c r="AN2949" s="99"/>
      <c r="AO2949" s="99"/>
      <c r="AP2949" s="99"/>
      <c r="AQ2949" s="99"/>
      <c r="AR2949" s="99"/>
      <c r="AS2949" s="99"/>
      <c r="AT2949" s="99"/>
      <c r="AU2949" s="99"/>
      <c r="AV2949" s="99"/>
      <c r="AW2949" s="99"/>
      <c r="AX2949" s="100"/>
      <c r="AY2949" s="100"/>
      <c r="AZ2949" s="101"/>
      <c r="BA2949" s="102"/>
      <c r="BB2949" s="95"/>
      <c r="BC2949" s="95"/>
      <c r="BD2949" s="41">
        <v>5</v>
      </c>
      <c r="BE2949" s="52">
        <v>51</v>
      </c>
      <c r="BF2949" s="103">
        <v>5134</v>
      </c>
      <c r="BG2949" s="277"/>
    </row>
    <row r="2950" spans="1:59" s="53" customFormat="1" ht="18.75" x14ac:dyDescent="0.3">
      <c r="A2950" s="202">
        <v>5</v>
      </c>
      <c r="B2950" s="203" t="s">
        <v>938</v>
      </c>
      <c r="C2950" s="205">
        <v>52</v>
      </c>
      <c r="D2950" s="206" t="s">
        <v>982</v>
      </c>
      <c r="E2950" s="207"/>
      <c r="F2950" s="207"/>
      <c r="G2950" s="229"/>
      <c r="H2950" s="44"/>
      <c r="I2950" s="226"/>
      <c r="J2950" s="192"/>
      <c r="K2950" s="192"/>
      <c r="L2950" s="192"/>
      <c r="M2950" s="194"/>
      <c r="N2950" s="302"/>
      <c r="O2950" s="298"/>
      <c r="P2950" s="47"/>
      <c r="Q2950" s="47"/>
      <c r="R2950" s="47"/>
      <c r="S2950" s="47"/>
      <c r="T2950" s="47"/>
      <c r="U2950" s="47"/>
      <c r="V2950" s="47"/>
      <c r="W2950" s="47"/>
      <c r="X2950" s="47"/>
      <c r="Y2950" s="48"/>
      <c r="Z2950" s="48"/>
      <c r="AA2950" s="48"/>
      <c r="AB2950" s="47"/>
      <c r="AC2950" s="47"/>
      <c r="AD2950" s="47"/>
      <c r="AE2950" s="47"/>
      <c r="AF2950" s="47"/>
      <c r="AG2950" s="47"/>
      <c r="AH2950" s="47"/>
      <c r="AI2950" s="47"/>
      <c r="AJ2950" s="48"/>
      <c r="AK2950" s="48"/>
      <c r="AL2950" s="48"/>
      <c r="AM2950" s="47"/>
      <c r="AN2950" s="47"/>
      <c r="AO2950" s="47"/>
      <c r="AP2950" s="47"/>
      <c r="AQ2950" s="47"/>
      <c r="AR2950" s="47"/>
      <c r="AS2950" s="47"/>
      <c r="AT2950" s="47"/>
      <c r="AU2950" s="47"/>
      <c r="AV2950" s="47"/>
      <c r="AW2950" s="47"/>
      <c r="AX2950" s="48"/>
      <c r="AY2950" s="333"/>
      <c r="AZ2950" s="49"/>
      <c r="BA2950" s="50"/>
      <c r="BB2950" s="51"/>
      <c r="BC2950" s="45"/>
      <c r="BD2950" s="41">
        <v>5</v>
      </c>
      <c r="BE2950" s="52">
        <v>52</v>
      </c>
      <c r="BF2950" s="52" t="s">
        <v>982</v>
      </c>
      <c r="BG2950" s="273"/>
    </row>
    <row r="2951" spans="1:59" x14ac:dyDescent="0.25">
      <c r="A2951" s="196">
        <v>5</v>
      </c>
      <c r="B2951" s="197" t="s">
        <v>938</v>
      </c>
      <c r="C2951" s="208">
        <v>52</v>
      </c>
      <c r="D2951" s="209" t="s">
        <v>982</v>
      </c>
      <c r="E2951" s="215">
        <v>5211</v>
      </c>
      <c r="F2951" s="213" t="s">
        <v>1203</v>
      </c>
      <c r="G2951" s="234"/>
      <c r="H2951" s="138"/>
      <c r="I2951" s="224"/>
      <c r="J2951" s="98"/>
      <c r="K2951" s="98"/>
      <c r="L2951" s="98"/>
      <c r="M2951" s="137"/>
      <c r="N2951" s="322"/>
      <c r="O2951" s="323"/>
      <c r="P2951" s="139"/>
      <c r="Q2951" s="139"/>
      <c r="R2951" s="139"/>
      <c r="S2951" s="139"/>
      <c r="T2951" s="139"/>
      <c r="U2951" s="139"/>
      <c r="V2951" s="139"/>
      <c r="W2951" s="139"/>
      <c r="X2951" s="139"/>
      <c r="Y2951" s="100"/>
      <c r="Z2951" s="125"/>
      <c r="AA2951" s="125"/>
      <c r="AB2951" s="139"/>
      <c r="AC2951" s="139"/>
      <c r="AD2951" s="139"/>
      <c r="AE2951" s="139"/>
      <c r="AF2951" s="139"/>
      <c r="AG2951" s="139"/>
      <c r="AH2951" s="139"/>
      <c r="AI2951" s="139"/>
      <c r="AJ2951" s="100"/>
      <c r="AK2951" s="125"/>
      <c r="AL2951" s="125"/>
      <c r="AM2951" s="139"/>
      <c r="AN2951" s="139"/>
      <c r="AO2951" s="139"/>
      <c r="AP2951" s="139"/>
      <c r="AQ2951" s="139"/>
      <c r="AR2951" s="139"/>
      <c r="AS2951" s="139"/>
      <c r="AT2951" s="139"/>
      <c r="AU2951" s="139"/>
      <c r="AV2951" s="139"/>
      <c r="AW2951" s="99"/>
      <c r="AX2951" s="125"/>
      <c r="AY2951" s="100"/>
      <c r="AZ2951" s="140"/>
      <c r="BA2951" s="141"/>
      <c r="BB2951" s="136"/>
      <c r="BC2951" s="150"/>
      <c r="BD2951" s="41">
        <v>5</v>
      </c>
      <c r="BE2951" s="52">
        <v>52</v>
      </c>
      <c r="BF2951" s="103">
        <v>5211</v>
      </c>
      <c r="BG2951" s="283"/>
    </row>
    <row r="2952" spans="1:59" s="63" customFormat="1" ht="12.75" x14ac:dyDescent="0.2">
      <c r="A2952" s="196">
        <v>5</v>
      </c>
      <c r="B2952" s="197" t="s">
        <v>938</v>
      </c>
      <c r="C2952" s="208">
        <v>52</v>
      </c>
      <c r="D2952" s="209" t="s">
        <v>982</v>
      </c>
      <c r="E2952" s="212">
        <v>5211</v>
      </c>
      <c r="F2952" s="213" t="s">
        <v>1203</v>
      </c>
      <c r="G2952" s="232"/>
      <c r="H2952" s="97"/>
      <c r="I2952" s="224"/>
      <c r="J2952" s="98"/>
      <c r="K2952" s="98"/>
      <c r="L2952" s="98"/>
      <c r="M2952" s="96"/>
      <c r="N2952" s="307"/>
      <c r="O2952" s="246"/>
      <c r="P2952" s="124"/>
      <c r="Q2952" s="99"/>
      <c r="R2952" s="99"/>
      <c r="S2952" s="99"/>
      <c r="T2952" s="99"/>
      <c r="U2952" s="99"/>
      <c r="V2952" s="99"/>
      <c r="W2952" s="99"/>
      <c r="X2952" s="99"/>
      <c r="Y2952" s="100"/>
      <c r="Z2952" s="100"/>
      <c r="AA2952" s="100"/>
      <c r="AB2952" s="99"/>
      <c r="AC2952" s="99"/>
      <c r="AD2952" s="99"/>
      <c r="AE2952" s="99"/>
      <c r="AF2952" s="99"/>
      <c r="AG2952" s="99"/>
      <c r="AH2952" s="99"/>
      <c r="AI2952" s="99"/>
      <c r="AJ2952" s="100"/>
      <c r="AK2952" s="100"/>
      <c r="AL2952" s="100"/>
      <c r="AM2952" s="99"/>
      <c r="AN2952" s="99"/>
      <c r="AO2952" s="99"/>
      <c r="AP2952" s="99"/>
      <c r="AQ2952" s="99"/>
      <c r="AR2952" s="99"/>
      <c r="AS2952" s="99"/>
      <c r="AT2952" s="99"/>
      <c r="AU2952" s="99"/>
      <c r="AV2952" s="99"/>
      <c r="AW2952" s="99"/>
      <c r="AX2952" s="100"/>
      <c r="AY2952" s="100"/>
      <c r="AZ2952" s="101"/>
      <c r="BA2952" s="102"/>
      <c r="BB2952" s="95"/>
      <c r="BC2952" s="95"/>
      <c r="BD2952" s="41">
        <v>5</v>
      </c>
      <c r="BE2952" s="52">
        <v>52</v>
      </c>
      <c r="BF2952" s="103">
        <v>5211</v>
      </c>
      <c r="BG2952" s="277"/>
    </row>
    <row r="2953" spans="1:59" s="63" customFormat="1" ht="12.75" x14ac:dyDescent="0.2">
      <c r="A2953" s="196">
        <v>5</v>
      </c>
      <c r="B2953" s="197" t="s">
        <v>938</v>
      </c>
      <c r="C2953" s="208">
        <v>52</v>
      </c>
      <c r="D2953" s="209" t="s">
        <v>982</v>
      </c>
      <c r="E2953" s="212">
        <v>5211</v>
      </c>
      <c r="F2953" s="213" t="s">
        <v>1203</v>
      </c>
      <c r="G2953" s="231"/>
      <c r="H2953" s="65"/>
      <c r="I2953" s="222"/>
      <c r="J2953" s="66"/>
      <c r="K2953" s="66"/>
      <c r="L2953" s="66"/>
      <c r="M2953" s="64"/>
      <c r="N2953" s="304"/>
      <c r="O2953" s="305"/>
      <c r="P2953" s="127"/>
      <c r="Q2953" s="67"/>
      <c r="R2953" s="67"/>
      <c r="S2953" s="67"/>
      <c r="T2953" s="67"/>
      <c r="U2953" s="67"/>
      <c r="V2953" s="67"/>
      <c r="W2953" s="67"/>
      <c r="X2953" s="67"/>
      <c r="Y2953" s="68"/>
      <c r="Z2953" s="68"/>
      <c r="AA2953" s="68"/>
      <c r="AB2953" s="67"/>
      <c r="AC2953" s="67"/>
      <c r="AD2953" s="67"/>
      <c r="AE2953" s="67"/>
      <c r="AF2953" s="67"/>
      <c r="AG2953" s="67"/>
      <c r="AH2953" s="67"/>
      <c r="AI2953" s="67"/>
      <c r="AJ2953" s="68"/>
      <c r="AK2953" s="68"/>
      <c r="AL2953" s="68"/>
      <c r="AM2953" s="67"/>
      <c r="AN2953" s="67"/>
      <c r="AO2953" s="67"/>
      <c r="AP2953" s="67"/>
      <c r="AQ2953" s="67"/>
      <c r="AR2953" s="67"/>
      <c r="AS2953" s="67"/>
      <c r="AT2953" s="67"/>
      <c r="AU2953" s="67"/>
      <c r="AV2953" s="67"/>
      <c r="AW2953" s="67"/>
      <c r="AX2953" s="68"/>
      <c r="AY2953" s="68"/>
      <c r="AZ2953" s="69"/>
      <c r="BA2953" s="70"/>
      <c r="BB2953" s="71"/>
      <c r="BC2953" s="95"/>
      <c r="BD2953" s="41">
        <v>5</v>
      </c>
      <c r="BE2953" s="52">
        <v>52</v>
      </c>
      <c r="BF2953" s="103">
        <v>5211</v>
      </c>
      <c r="BG2953" s="275"/>
    </row>
    <row r="2954" spans="1:59" s="63" customFormat="1" ht="12.75" x14ac:dyDescent="0.2">
      <c r="A2954" s="196">
        <v>5</v>
      </c>
      <c r="B2954" s="197" t="s">
        <v>938</v>
      </c>
      <c r="C2954" s="208">
        <v>52</v>
      </c>
      <c r="D2954" s="209" t="s">
        <v>982</v>
      </c>
      <c r="E2954" s="212">
        <v>5211</v>
      </c>
      <c r="F2954" s="213" t="s">
        <v>1203</v>
      </c>
      <c r="G2954" s="231"/>
      <c r="H2954" s="72" t="s">
        <v>47</v>
      </c>
      <c r="I2954" s="223"/>
      <c r="J2954" s="73"/>
      <c r="K2954" s="73"/>
      <c r="L2954" s="73"/>
      <c r="M2954" s="74"/>
      <c r="N2954" s="247"/>
      <c r="O2954" s="306"/>
      <c r="P2954" s="105"/>
      <c r="Q2954" s="75"/>
      <c r="R2954" s="75"/>
      <c r="S2954" s="75"/>
      <c r="T2954" s="75"/>
      <c r="U2954" s="75"/>
      <c r="V2954" s="75"/>
      <c r="W2954" s="75"/>
      <c r="X2954" s="75"/>
      <c r="Y2954" s="76">
        <f>IF(ISNUMBER(VLOOKUP(Y2956,P$7:W$7,MATCH(Y2956,P$7:W$7))),VLOOKUP(Y2956,P$7:W$7,MATCH(Y2956,P$7:W$7)),IF(N2958=0,"No Data",IF(Y2956&gt;0,"&lt;100",0)))</f>
        <v>10000</v>
      </c>
      <c r="Z2954" s="77">
        <f>IF(ISNUMBER(VLOOKUP(Z2958,P$7:W$7,MATCH(Z2958,P$7:W$7))),VLOOKUP(Z2958,P$7:W$7,MATCH(Z2958,P$7:W$7)),IF(N2958=0,"No Data",IF(Z2958&gt;0,"&lt;100",0)))</f>
        <v>10000</v>
      </c>
      <c r="AA2954" s="106">
        <f>IF(ISNUMBER(Z2954),Z2954,0)</f>
        <v>10000</v>
      </c>
      <c r="AB2954" s="75"/>
      <c r="AC2954" s="75"/>
      <c r="AD2954" s="75"/>
      <c r="AE2954" s="75"/>
      <c r="AF2954" s="75"/>
      <c r="AG2954" s="75"/>
      <c r="AH2954" s="75"/>
      <c r="AI2954" s="75"/>
      <c r="AJ2954" s="76">
        <f>IF(ISNUMBER(VLOOKUP(AJ2956,AB$7:AH$7,MATCH(AJ2956,AB$7:AH$7))),VLOOKUP(AJ2956,AB$7:AH$7,MATCH(AJ2956,AB$7:AH$7)),IF(N2958=0,"No Data",IF(AJ2956&gt;0,"&lt;50",0)))</f>
        <v>0</v>
      </c>
      <c r="AK2954" s="77">
        <f>IF(ISNUMBER(VLOOKUP(AK2958,AB$7:AH$7,MATCH(AK2958,AB$7:AH$7))),VLOOKUP(AK2958,AB$7:AH$7,MATCH(AK2958,AB$7:AH$7)),IF(N2958=0,"No Data",IF(AK2958&gt;0,"&lt;50",0)))</f>
        <v>0</v>
      </c>
      <c r="AL2954" s="106">
        <f>IF(ISNUMBER(AK2954),AK2954,0)</f>
        <v>0</v>
      </c>
      <c r="AM2954" s="75"/>
      <c r="AN2954" s="75"/>
      <c r="AO2954" s="75"/>
      <c r="AP2954" s="75"/>
      <c r="AQ2954" s="75"/>
      <c r="AR2954" s="75"/>
      <c r="AS2954" s="75"/>
      <c r="AT2954" s="75"/>
      <c r="AU2954" s="75"/>
      <c r="AV2954" s="75"/>
      <c r="AW2954" s="76">
        <f>IF(ISNUMBER(VLOOKUP(AW2956,AM$7:AU$7,MATCH(AW2956,AM$7:AU$7))),VLOOKUP(AW2956,AM$7:AU$7,MATCH(AW2956,AM$7:AU$7)),IF(N2958=0,"No Data",IF(AW2956&gt;0,"&lt;10",0)))</f>
        <v>250</v>
      </c>
      <c r="AX2954" s="77">
        <f>IF(ISNUMBER(VLOOKUP(AX2958,AM$7:AU$7,MATCH(AX2958,AM$7:AU$7))),VLOOKUP(AX2958,AM$7:AU$7,MATCH(AX2958,AM$7:AU$7)),IF(N2958=0,"No Data",IF(AX2958&gt;0,"&lt;10",0)))</f>
        <v>250</v>
      </c>
      <c r="AY2954" s="106">
        <f>IF(ISNUMBER(AX2954),AX2954,0)</f>
        <v>250</v>
      </c>
      <c r="AZ2954" s="79"/>
      <c r="BA2954" s="80"/>
      <c r="BB2954" s="71"/>
      <c r="BC2954" s="95"/>
      <c r="BD2954" s="41">
        <v>5</v>
      </c>
      <c r="BE2954" s="52">
        <v>52</v>
      </c>
      <c r="BF2954" s="103">
        <v>5211</v>
      </c>
      <c r="BG2954" s="276" t="s">
        <v>47</v>
      </c>
    </row>
    <row r="2955" spans="1:59" s="63" customFormat="1" ht="12.75" x14ac:dyDescent="0.2">
      <c r="A2955" s="196">
        <v>5</v>
      </c>
      <c r="B2955" s="197" t="s">
        <v>938</v>
      </c>
      <c r="C2955" s="208">
        <v>52</v>
      </c>
      <c r="D2955" s="209" t="s">
        <v>982</v>
      </c>
      <c r="E2955" s="212">
        <v>5211</v>
      </c>
      <c r="F2955" s="213" t="s">
        <v>1203</v>
      </c>
      <c r="G2955" s="231"/>
      <c r="H2955" s="81" t="s">
        <v>48</v>
      </c>
      <c r="I2955" s="223"/>
      <c r="J2955" s="73"/>
      <c r="K2955" s="73"/>
      <c r="L2955" s="73"/>
      <c r="M2955" s="74"/>
      <c r="N2955" s="247"/>
      <c r="O2955" s="306"/>
      <c r="P2955" s="105"/>
      <c r="Q2955" s="75"/>
      <c r="R2955" s="75"/>
      <c r="S2955" s="75"/>
      <c r="T2955" s="75"/>
      <c r="U2955" s="75"/>
      <c r="V2955" s="75"/>
      <c r="W2955" s="75"/>
      <c r="X2955" s="75"/>
      <c r="Y2955" s="82">
        <f>MIN(X2959:X2968)</f>
        <v>0</v>
      </c>
      <c r="Z2955" s="83"/>
      <c r="AA2955" s="83"/>
      <c r="AB2955" s="75"/>
      <c r="AC2955" s="75"/>
      <c r="AD2955" s="75"/>
      <c r="AE2955" s="75"/>
      <c r="AF2955" s="75"/>
      <c r="AG2955" s="75"/>
      <c r="AH2955" s="75"/>
      <c r="AI2955" s="75"/>
      <c r="AJ2955" s="82">
        <f>MIN(AI2959:AI2968)</f>
        <v>0</v>
      </c>
      <c r="AK2955" s="83"/>
      <c r="AL2955" s="83"/>
      <c r="AM2955" s="75"/>
      <c r="AN2955" s="75"/>
      <c r="AO2955" s="75"/>
      <c r="AP2955" s="75"/>
      <c r="AQ2955" s="75"/>
      <c r="AR2955" s="75"/>
      <c r="AS2955" s="75"/>
      <c r="AT2955" s="75"/>
      <c r="AU2955" s="75"/>
      <c r="AV2955" s="75"/>
      <c r="AW2955" s="82">
        <f>MIN(AV2959:AV2968)</f>
        <v>25</v>
      </c>
      <c r="AX2955" s="83"/>
      <c r="AY2955" s="83"/>
      <c r="AZ2955" s="79"/>
      <c r="BA2955" s="80"/>
      <c r="BB2955" s="71"/>
      <c r="BC2955" s="95"/>
      <c r="BD2955" s="41">
        <v>5</v>
      </c>
      <c r="BE2955" s="52">
        <v>52</v>
      </c>
      <c r="BF2955" s="103">
        <v>5211</v>
      </c>
      <c r="BG2955" s="278" t="s">
        <v>48</v>
      </c>
    </row>
    <row r="2956" spans="1:59" s="63" customFormat="1" ht="12.75" x14ac:dyDescent="0.2">
      <c r="A2956" s="196">
        <v>5</v>
      </c>
      <c r="B2956" s="197" t="s">
        <v>938</v>
      </c>
      <c r="C2956" s="208">
        <v>52</v>
      </c>
      <c r="D2956" s="209" t="s">
        <v>982</v>
      </c>
      <c r="E2956" s="212">
        <v>5211</v>
      </c>
      <c r="F2956" s="213" t="s">
        <v>1203</v>
      </c>
      <c r="G2956" s="231"/>
      <c r="H2956" s="81" t="s">
        <v>49</v>
      </c>
      <c r="I2956" s="223"/>
      <c r="J2956" s="73"/>
      <c r="K2956" s="73"/>
      <c r="L2956" s="73"/>
      <c r="M2956" s="74"/>
      <c r="N2956" s="247"/>
      <c r="O2956" s="306"/>
      <c r="P2956" s="105"/>
      <c r="Q2956" s="75"/>
      <c r="R2956" s="75"/>
      <c r="S2956" s="75"/>
      <c r="T2956" s="75"/>
      <c r="U2956" s="75"/>
      <c r="V2956" s="75"/>
      <c r="W2956" s="75"/>
      <c r="X2956" s="75"/>
      <c r="Y2956" s="84">
        <f>IF(ISNUMBER(AVERAGE(X2959:X2968)),AVERAGE(X2959:X2968),0)</f>
        <v>10010</v>
      </c>
      <c r="Z2956" s="83"/>
      <c r="AA2956" s="83"/>
      <c r="AB2956" s="75"/>
      <c r="AC2956" s="75"/>
      <c r="AD2956" s="75"/>
      <c r="AE2956" s="75"/>
      <c r="AF2956" s="75"/>
      <c r="AG2956" s="75"/>
      <c r="AH2956" s="75"/>
      <c r="AI2956" s="75"/>
      <c r="AJ2956" s="84">
        <f>IF(ISNUMBER(AVERAGE(AI2959:AI2968)),AVERAGE(AI2959:AI2968),0)</f>
        <v>0</v>
      </c>
      <c r="AK2956" s="83"/>
      <c r="AL2956" s="83"/>
      <c r="AM2956" s="75"/>
      <c r="AN2956" s="75"/>
      <c r="AO2956" s="75"/>
      <c r="AP2956" s="75"/>
      <c r="AQ2956" s="75"/>
      <c r="AR2956" s="75"/>
      <c r="AS2956" s="75"/>
      <c r="AT2956" s="75"/>
      <c r="AU2956" s="75"/>
      <c r="AV2956" s="75"/>
      <c r="AW2956" s="84">
        <f>IF(ISNUMBER(AVERAGE(AV2959:AV2968)),AVERAGE(AV2959:AV2968),0)</f>
        <v>317.5</v>
      </c>
      <c r="AX2956" s="83"/>
      <c r="AY2956" s="83"/>
      <c r="AZ2956" s="79"/>
      <c r="BA2956" s="80"/>
      <c r="BB2956" s="71"/>
      <c r="BC2956" s="95"/>
      <c r="BD2956" s="41">
        <v>5</v>
      </c>
      <c r="BE2956" s="52">
        <v>52</v>
      </c>
      <c r="BF2956" s="103">
        <v>5211</v>
      </c>
      <c r="BG2956" s="278" t="s">
        <v>49</v>
      </c>
    </row>
    <row r="2957" spans="1:59" s="63" customFormat="1" ht="12.75" x14ac:dyDescent="0.2">
      <c r="A2957" s="196">
        <v>5</v>
      </c>
      <c r="B2957" s="197" t="s">
        <v>938</v>
      </c>
      <c r="C2957" s="208">
        <v>52</v>
      </c>
      <c r="D2957" s="209" t="s">
        <v>982</v>
      </c>
      <c r="E2957" s="212">
        <v>5211</v>
      </c>
      <c r="F2957" s="213" t="s">
        <v>1203</v>
      </c>
      <c r="G2957" s="231"/>
      <c r="H2957" s="81" t="s">
        <v>50</v>
      </c>
      <c r="I2957" s="223"/>
      <c r="J2957" s="73"/>
      <c r="K2957" s="73"/>
      <c r="L2957" s="73"/>
      <c r="M2957" s="74"/>
      <c r="N2957" s="247"/>
      <c r="O2957" s="306"/>
      <c r="P2957" s="105"/>
      <c r="Q2957" s="75"/>
      <c r="R2957" s="75"/>
      <c r="S2957" s="75"/>
      <c r="T2957" s="75"/>
      <c r="U2957" s="75"/>
      <c r="V2957" s="75"/>
      <c r="W2957" s="75"/>
      <c r="X2957" s="75"/>
      <c r="Y2957" s="84">
        <f>MAX(X2959:X2968)</f>
        <v>25000</v>
      </c>
      <c r="Z2957" s="83"/>
      <c r="AA2957" s="83"/>
      <c r="AB2957" s="75"/>
      <c r="AC2957" s="75"/>
      <c r="AD2957" s="75"/>
      <c r="AE2957" s="75"/>
      <c r="AF2957" s="75"/>
      <c r="AG2957" s="75"/>
      <c r="AH2957" s="75"/>
      <c r="AI2957" s="75"/>
      <c r="AJ2957" s="84">
        <f>MAX(AI2959:AI2968)</f>
        <v>0</v>
      </c>
      <c r="AK2957" s="83"/>
      <c r="AL2957" s="83"/>
      <c r="AM2957" s="75"/>
      <c r="AN2957" s="75"/>
      <c r="AO2957" s="75"/>
      <c r="AP2957" s="75"/>
      <c r="AQ2957" s="75"/>
      <c r="AR2957" s="75"/>
      <c r="AS2957" s="75"/>
      <c r="AT2957" s="75"/>
      <c r="AU2957" s="75"/>
      <c r="AV2957" s="75"/>
      <c r="AW2957" s="84">
        <f>MAX(AV2959:AV2968)</f>
        <v>2500</v>
      </c>
      <c r="AX2957" s="83"/>
      <c r="AY2957" s="83"/>
      <c r="AZ2957" s="79"/>
      <c r="BA2957" s="80"/>
      <c r="BB2957" s="71"/>
      <c r="BC2957" s="95"/>
      <c r="BD2957" s="41">
        <v>5</v>
      </c>
      <c r="BE2957" s="52">
        <v>52</v>
      </c>
      <c r="BF2957" s="103">
        <v>5211</v>
      </c>
      <c r="BG2957" s="278" t="s">
        <v>50</v>
      </c>
    </row>
    <row r="2958" spans="1:59" s="63" customFormat="1" ht="12.75" x14ac:dyDescent="0.2">
      <c r="A2958" s="196">
        <v>5</v>
      </c>
      <c r="B2958" s="197" t="s">
        <v>938</v>
      </c>
      <c r="C2958" s="208">
        <v>52</v>
      </c>
      <c r="D2958" s="209" t="s">
        <v>982</v>
      </c>
      <c r="E2958" s="212">
        <v>5211</v>
      </c>
      <c r="F2958" s="213" t="s">
        <v>1203</v>
      </c>
      <c r="G2958" s="231"/>
      <c r="H2958" s="85" t="s">
        <v>51</v>
      </c>
      <c r="I2958" s="223"/>
      <c r="J2958" s="73"/>
      <c r="K2958" s="73"/>
      <c r="L2958" s="73"/>
      <c r="M2958" s="74"/>
      <c r="N2958" s="248">
        <f>SUM(N2959:N2968)</f>
        <v>10</v>
      </c>
      <c r="O2958" s="293">
        <f>SUM(O2959:O2968)</f>
        <v>0.99999999999999989</v>
      </c>
      <c r="P2958" s="292"/>
      <c r="Q2958" s="87"/>
      <c r="R2958" s="87"/>
      <c r="S2958" s="87"/>
      <c r="T2958" s="87"/>
      <c r="U2958" s="87"/>
      <c r="V2958" s="87"/>
      <c r="W2958" s="87"/>
      <c r="X2958" s="87"/>
      <c r="Y2958" s="88"/>
      <c r="Z2958" s="119">
        <f>SUM(Z2959:Z2968)</f>
        <v>10010</v>
      </c>
      <c r="AA2958" s="120"/>
      <c r="AB2958" s="111"/>
      <c r="AC2958" s="111"/>
      <c r="AD2958" s="111"/>
      <c r="AE2958" s="111"/>
      <c r="AF2958" s="111"/>
      <c r="AG2958" s="111"/>
      <c r="AH2958" s="111"/>
      <c r="AI2958" s="111"/>
      <c r="AJ2958" s="120"/>
      <c r="AK2958" s="119">
        <f>SUM(AK2959:AK2968)</f>
        <v>0</v>
      </c>
      <c r="AL2958" s="120"/>
      <c r="AM2958" s="111"/>
      <c r="AN2958" s="111"/>
      <c r="AO2958" s="111"/>
      <c r="AP2958" s="111"/>
      <c r="AQ2958" s="111"/>
      <c r="AR2958" s="111"/>
      <c r="AS2958" s="111"/>
      <c r="AT2958" s="111"/>
      <c r="AU2958" s="111"/>
      <c r="AV2958" s="111"/>
      <c r="AW2958" s="120"/>
      <c r="AX2958" s="119">
        <f>SUM(AX2959:AX2968)</f>
        <v>317.5</v>
      </c>
      <c r="AY2958" s="88"/>
      <c r="AZ2958" s="79"/>
      <c r="BA2958" s="80"/>
      <c r="BB2958" s="71"/>
      <c r="BC2958" s="95"/>
      <c r="BD2958" s="41">
        <v>5</v>
      </c>
      <c r="BE2958" s="52">
        <v>52</v>
      </c>
      <c r="BF2958" s="103">
        <v>5211</v>
      </c>
      <c r="BG2958" s="279" t="s">
        <v>51</v>
      </c>
    </row>
    <row r="2959" spans="1:59" s="63" customFormat="1" ht="12.75" x14ac:dyDescent="0.2">
      <c r="A2959" s="196">
        <v>5</v>
      </c>
      <c r="B2959" s="197" t="s">
        <v>938</v>
      </c>
      <c r="C2959" s="208">
        <v>52</v>
      </c>
      <c r="D2959" s="209" t="s">
        <v>982</v>
      </c>
      <c r="E2959" s="212">
        <v>5211</v>
      </c>
      <c r="F2959" s="213" t="s">
        <v>1203</v>
      </c>
      <c r="G2959" s="231"/>
      <c r="H2959" s="89" t="s">
        <v>52</v>
      </c>
      <c r="I2959" s="90" t="s">
        <v>819</v>
      </c>
      <c r="J2959" s="90"/>
      <c r="K2959" s="90" t="s">
        <v>64</v>
      </c>
      <c r="L2959" s="90" t="s">
        <v>528</v>
      </c>
      <c r="M2959" s="91"/>
      <c r="N2959" s="312">
        <v>1</v>
      </c>
      <c r="O2959" s="313">
        <f>N2959/N$2958</f>
        <v>0.1</v>
      </c>
      <c r="P2959" s="104"/>
      <c r="Q2959" s="92"/>
      <c r="R2959" s="92"/>
      <c r="S2959" s="92"/>
      <c r="T2959" s="92"/>
      <c r="U2959" s="92"/>
      <c r="V2959" s="92"/>
      <c r="W2959" s="92"/>
      <c r="X2959" s="109">
        <f t="shared" ref="X2959:X2968" si="464">P2959*P$7+Q2959*Q$7+R2959*R$7+S2959*S$7+T2959*T$7+U2959*U$7+V2959*V$7+W2959*W$7</f>
        <v>0</v>
      </c>
      <c r="Y2959" s="83"/>
      <c r="Z2959" s="110">
        <f t="shared" ref="Z2959:Z2968" si="465">X2959*$O2959</f>
        <v>0</v>
      </c>
      <c r="AA2959" s="111"/>
      <c r="AB2959" s="92"/>
      <c r="AC2959" s="92"/>
      <c r="AD2959" s="92"/>
      <c r="AE2959" s="92"/>
      <c r="AF2959" s="92"/>
      <c r="AG2959" s="92"/>
      <c r="AH2959" s="92"/>
      <c r="AI2959" s="109">
        <f t="shared" ref="AI2959:AI2968" si="466">AB2959*AB$7+AC2959*AC$7+AD2959*AD$7+AE2959*AE$7+AF2959*AF$7+AG2959*AG$7+AH2959*AH$7</f>
        <v>0</v>
      </c>
      <c r="AJ2959" s="83"/>
      <c r="AK2959" s="110">
        <f t="shared" ref="AK2959:AK2968" si="467">AI2959*$O2959</f>
        <v>0</v>
      </c>
      <c r="AL2959" s="111"/>
      <c r="AM2959" s="92"/>
      <c r="AN2959" s="92"/>
      <c r="AO2959" s="92"/>
      <c r="AP2959" s="92">
        <v>1</v>
      </c>
      <c r="AQ2959" s="92"/>
      <c r="AR2959" s="92"/>
      <c r="AS2959" s="92"/>
      <c r="AT2959" s="92"/>
      <c r="AU2959" s="92"/>
      <c r="AV2959" s="109">
        <f t="shared" ref="AV2959:AV2968" si="468">AM2959*AM$7+AN2959*AN$7+AO2959*AO$7+AP2959*AP$7+AQ2959*AQ$7+AR2959*AR$7+AS2959*AS$7+AT2959*AT$7+AU2959*AU$7</f>
        <v>100</v>
      </c>
      <c r="AW2959" s="75"/>
      <c r="AX2959" s="110">
        <f t="shared" ref="AX2959:AX2968" si="469">AV2959*$O2959</f>
        <v>10</v>
      </c>
      <c r="AY2959" s="83"/>
      <c r="AZ2959" s="93"/>
      <c r="BA2959" s="94" t="s">
        <v>105</v>
      </c>
      <c r="BB2959" s="71"/>
      <c r="BC2959" s="95"/>
      <c r="BD2959" s="41">
        <v>5</v>
      </c>
      <c r="BE2959" s="52">
        <v>52</v>
      </c>
      <c r="BF2959" s="103">
        <v>5211</v>
      </c>
      <c r="BG2959" s="280" t="s">
        <v>52</v>
      </c>
    </row>
    <row r="2960" spans="1:59" s="63" customFormat="1" ht="12.75" x14ac:dyDescent="0.2">
      <c r="A2960" s="196">
        <v>5</v>
      </c>
      <c r="B2960" s="197" t="s">
        <v>938</v>
      </c>
      <c r="C2960" s="208">
        <v>52</v>
      </c>
      <c r="D2960" s="209" t="s">
        <v>982</v>
      </c>
      <c r="E2960" s="212">
        <v>5211</v>
      </c>
      <c r="F2960" s="213" t="s">
        <v>1203</v>
      </c>
      <c r="G2960" s="231"/>
      <c r="H2960" s="89"/>
      <c r="I2960" s="90" t="s">
        <v>291</v>
      </c>
      <c r="J2960" s="90"/>
      <c r="K2960" s="90" t="s">
        <v>129</v>
      </c>
      <c r="L2960" s="90"/>
      <c r="M2960" s="91"/>
      <c r="N2960" s="312">
        <v>1</v>
      </c>
      <c r="O2960" s="313">
        <f>N2960/N$2958</f>
        <v>0.1</v>
      </c>
      <c r="P2960" s="104"/>
      <c r="Q2960" s="92"/>
      <c r="R2960" s="92"/>
      <c r="S2960" s="92"/>
      <c r="T2960" s="92"/>
      <c r="U2960" s="92"/>
      <c r="V2960" s="92"/>
      <c r="W2960" s="92">
        <v>1</v>
      </c>
      <c r="X2960" s="109">
        <f t="shared" si="464"/>
        <v>25000</v>
      </c>
      <c r="Y2960" s="83"/>
      <c r="Z2960" s="110">
        <f t="shared" si="465"/>
        <v>2500</v>
      </c>
      <c r="AA2960" s="111"/>
      <c r="AB2960" s="92"/>
      <c r="AC2960" s="92"/>
      <c r="AD2960" s="92"/>
      <c r="AE2960" s="92"/>
      <c r="AF2960" s="92"/>
      <c r="AG2960" s="92"/>
      <c r="AH2960" s="92"/>
      <c r="AI2960" s="109">
        <f t="shared" si="466"/>
        <v>0</v>
      </c>
      <c r="AJ2960" s="83"/>
      <c r="AK2960" s="110">
        <f t="shared" si="467"/>
        <v>0</v>
      </c>
      <c r="AL2960" s="111"/>
      <c r="AM2960" s="92"/>
      <c r="AN2960" s="92"/>
      <c r="AO2960" s="92"/>
      <c r="AP2960" s="92">
        <v>1</v>
      </c>
      <c r="AQ2960" s="92"/>
      <c r="AR2960" s="92"/>
      <c r="AS2960" s="92"/>
      <c r="AT2960" s="92"/>
      <c r="AU2960" s="92"/>
      <c r="AV2960" s="109">
        <f t="shared" si="468"/>
        <v>100</v>
      </c>
      <c r="AW2960" s="75"/>
      <c r="AX2960" s="110">
        <f t="shared" si="469"/>
        <v>10</v>
      </c>
      <c r="AY2960" s="111"/>
      <c r="AZ2960" s="93"/>
      <c r="BA2960" s="94" t="s">
        <v>131</v>
      </c>
      <c r="BB2960" s="71"/>
      <c r="BC2960" s="95"/>
      <c r="BD2960" s="41">
        <v>5</v>
      </c>
      <c r="BE2960" s="52">
        <v>52</v>
      </c>
      <c r="BF2960" s="103">
        <v>5211</v>
      </c>
      <c r="BG2960" s="280" t="s">
        <v>52</v>
      </c>
    </row>
    <row r="2961" spans="1:59" s="63" customFormat="1" ht="12.75" x14ac:dyDescent="0.2">
      <c r="A2961" s="196">
        <v>5</v>
      </c>
      <c r="B2961" s="197" t="s">
        <v>938</v>
      </c>
      <c r="C2961" s="208">
        <v>52</v>
      </c>
      <c r="D2961" s="209" t="s">
        <v>982</v>
      </c>
      <c r="E2961" s="212">
        <v>5211</v>
      </c>
      <c r="F2961" s="213" t="s">
        <v>1203</v>
      </c>
      <c r="G2961" s="231"/>
      <c r="H2961" s="89"/>
      <c r="I2961" s="90" t="s">
        <v>983</v>
      </c>
      <c r="J2961" s="90"/>
      <c r="K2961" s="90" t="s">
        <v>73</v>
      </c>
      <c r="L2961" s="90" t="s">
        <v>95</v>
      </c>
      <c r="M2961" s="91"/>
      <c r="N2961" s="312">
        <v>1</v>
      </c>
      <c r="O2961" s="313">
        <f t="shared" ref="O2961:O2968" si="470">N2961/N$2958</f>
        <v>0.1</v>
      </c>
      <c r="P2961" s="104"/>
      <c r="Q2961" s="92"/>
      <c r="R2961" s="92"/>
      <c r="S2961" s="92"/>
      <c r="T2961" s="92"/>
      <c r="U2961" s="92"/>
      <c r="V2961" s="92"/>
      <c r="W2961" s="92">
        <v>1</v>
      </c>
      <c r="X2961" s="109">
        <f t="shared" si="464"/>
        <v>25000</v>
      </c>
      <c r="Y2961" s="83"/>
      <c r="Z2961" s="110">
        <f t="shared" si="465"/>
        <v>2500</v>
      </c>
      <c r="AA2961" s="111"/>
      <c r="AB2961" s="92"/>
      <c r="AC2961" s="92"/>
      <c r="AD2961" s="92"/>
      <c r="AE2961" s="92"/>
      <c r="AF2961" s="92"/>
      <c r="AG2961" s="92"/>
      <c r="AH2961" s="92"/>
      <c r="AI2961" s="109">
        <f t="shared" si="466"/>
        <v>0</v>
      </c>
      <c r="AJ2961" s="83"/>
      <c r="AK2961" s="110">
        <f t="shared" si="467"/>
        <v>0</v>
      </c>
      <c r="AL2961" s="111"/>
      <c r="AM2961" s="92"/>
      <c r="AN2961" s="92"/>
      <c r="AO2961" s="92"/>
      <c r="AP2961" s="92">
        <v>1</v>
      </c>
      <c r="AQ2961" s="92"/>
      <c r="AR2961" s="92"/>
      <c r="AS2961" s="92"/>
      <c r="AT2961" s="92"/>
      <c r="AU2961" s="92"/>
      <c r="AV2961" s="109">
        <f t="shared" si="468"/>
        <v>100</v>
      </c>
      <c r="AW2961" s="75"/>
      <c r="AX2961" s="110">
        <f t="shared" si="469"/>
        <v>10</v>
      </c>
      <c r="AY2961" s="111"/>
      <c r="AZ2961" s="93"/>
      <c r="BA2961" s="94" t="s">
        <v>131</v>
      </c>
      <c r="BB2961" s="71"/>
      <c r="BC2961" s="95"/>
      <c r="BD2961" s="41">
        <v>5</v>
      </c>
      <c r="BE2961" s="52">
        <v>52</v>
      </c>
      <c r="BF2961" s="103">
        <v>5211</v>
      </c>
      <c r="BG2961" s="280" t="s">
        <v>52</v>
      </c>
    </row>
    <row r="2962" spans="1:59" s="63" customFormat="1" ht="12.75" x14ac:dyDescent="0.2">
      <c r="A2962" s="196">
        <v>5</v>
      </c>
      <c r="B2962" s="197" t="s">
        <v>938</v>
      </c>
      <c r="C2962" s="208">
        <v>52</v>
      </c>
      <c r="D2962" s="209" t="s">
        <v>982</v>
      </c>
      <c r="E2962" s="212">
        <v>5211</v>
      </c>
      <c r="F2962" s="213" t="s">
        <v>1203</v>
      </c>
      <c r="G2962" s="231"/>
      <c r="H2962" s="89"/>
      <c r="I2962" s="90" t="s">
        <v>326</v>
      </c>
      <c r="J2962" s="90"/>
      <c r="K2962" s="90" t="s">
        <v>64</v>
      </c>
      <c r="L2962" s="90" t="s">
        <v>119</v>
      </c>
      <c r="M2962" s="91"/>
      <c r="N2962" s="312">
        <v>1</v>
      </c>
      <c r="O2962" s="313">
        <f t="shared" si="470"/>
        <v>0.1</v>
      </c>
      <c r="P2962" s="104"/>
      <c r="Q2962" s="92"/>
      <c r="R2962" s="92"/>
      <c r="S2962" s="92"/>
      <c r="T2962" s="92"/>
      <c r="U2962" s="92"/>
      <c r="V2962" s="92"/>
      <c r="W2962" s="92"/>
      <c r="X2962" s="109">
        <f t="shared" si="464"/>
        <v>0</v>
      </c>
      <c r="Y2962" s="83"/>
      <c r="Z2962" s="110">
        <f t="shared" si="465"/>
        <v>0</v>
      </c>
      <c r="AA2962" s="111"/>
      <c r="AB2962" s="92"/>
      <c r="AC2962" s="92"/>
      <c r="AD2962" s="92"/>
      <c r="AE2962" s="92"/>
      <c r="AF2962" s="92"/>
      <c r="AG2962" s="92"/>
      <c r="AH2962" s="92"/>
      <c r="AI2962" s="109">
        <f t="shared" si="466"/>
        <v>0</v>
      </c>
      <c r="AJ2962" s="83"/>
      <c r="AK2962" s="110">
        <f t="shared" si="467"/>
        <v>0</v>
      </c>
      <c r="AL2962" s="111"/>
      <c r="AM2962" s="92"/>
      <c r="AN2962" s="92"/>
      <c r="AO2962" s="92">
        <v>1</v>
      </c>
      <c r="AP2962" s="92"/>
      <c r="AQ2962" s="92"/>
      <c r="AR2962" s="92"/>
      <c r="AS2962" s="92"/>
      <c r="AT2962" s="92"/>
      <c r="AU2962" s="92"/>
      <c r="AV2962" s="109">
        <f t="shared" si="468"/>
        <v>50</v>
      </c>
      <c r="AW2962" s="75"/>
      <c r="AX2962" s="110">
        <f t="shared" si="469"/>
        <v>5</v>
      </c>
      <c r="AY2962" s="111"/>
      <c r="AZ2962" s="93"/>
      <c r="BA2962" s="94" t="s">
        <v>131</v>
      </c>
      <c r="BB2962" s="71"/>
      <c r="BC2962" s="95"/>
      <c r="BD2962" s="41">
        <v>5</v>
      </c>
      <c r="BE2962" s="52">
        <v>52</v>
      </c>
      <c r="BF2962" s="103">
        <v>5211</v>
      </c>
      <c r="BG2962" s="280" t="s">
        <v>52</v>
      </c>
    </row>
    <row r="2963" spans="1:59" s="63" customFormat="1" ht="12.75" x14ac:dyDescent="0.2">
      <c r="A2963" s="196">
        <v>5</v>
      </c>
      <c r="B2963" s="197" t="s">
        <v>938</v>
      </c>
      <c r="C2963" s="208">
        <v>52</v>
      </c>
      <c r="D2963" s="209" t="s">
        <v>982</v>
      </c>
      <c r="E2963" s="212">
        <v>5211</v>
      </c>
      <c r="F2963" s="213" t="s">
        <v>1203</v>
      </c>
      <c r="G2963" s="231"/>
      <c r="H2963" s="89"/>
      <c r="I2963" s="90" t="s">
        <v>290</v>
      </c>
      <c r="J2963" s="90"/>
      <c r="K2963" s="90" t="s">
        <v>64</v>
      </c>
      <c r="L2963" s="90" t="s">
        <v>136</v>
      </c>
      <c r="M2963" s="91"/>
      <c r="N2963" s="312">
        <v>1</v>
      </c>
      <c r="O2963" s="313">
        <f t="shared" si="470"/>
        <v>0.1</v>
      </c>
      <c r="P2963" s="104"/>
      <c r="Q2963" s="92"/>
      <c r="R2963" s="92"/>
      <c r="S2963" s="92"/>
      <c r="T2963" s="92"/>
      <c r="U2963" s="92"/>
      <c r="V2963" s="92"/>
      <c r="W2963" s="92"/>
      <c r="X2963" s="109">
        <f t="shared" si="464"/>
        <v>0</v>
      </c>
      <c r="Y2963" s="83"/>
      <c r="Z2963" s="110">
        <f t="shared" si="465"/>
        <v>0</v>
      </c>
      <c r="AA2963" s="111"/>
      <c r="AB2963" s="92"/>
      <c r="AC2963" s="92"/>
      <c r="AD2963" s="92"/>
      <c r="AE2963" s="92"/>
      <c r="AF2963" s="92"/>
      <c r="AG2963" s="92"/>
      <c r="AH2963" s="92"/>
      <c r="AI2963" s="109">
        <f t="shared" si="466"/>
        <v>0</v>
      </c>
      <c r="AJ2963" s="83"/>
      <c r="AK2963" s="110">
        <f t="shared" si="467"/>
        <v>0</v>
      </c>
      <c r="AL2963" s="111"/>
      <c r="AM2963" s="92"/>
      <c r="AN2963" s="92">
        <v>1</v>
      </c>
      <c r="AO2963" s="92"/>
      <c r="AP2963" s="92"/>
      <c r="AQ2963" s="92"/>
      <c r="AR2963" s="92"/>
      <c r="AS2963" s="92"/>
      <c r="AT2963" s="92"/>
      <c r="AU2963" s="92"/>
      <c r="AV2963" s="109">
        <f t="shared" si="468"/>
        <v>25</v>
      </c>
      <c r="AW2963" s="75"/>
      <c r="AX2963" s="110">
        <f t="shared" si="469"/>
        <v>2.5</v>
      </c>
      <c r="AY2963" s="111"/>
      <c r="AZ2963" s="93"/>
      <c r="BA2963" s="94" t="s">
        <v>131</v>
      </c>
      <c r="BB2963" s="71"/>
      <c r="BC2963" s="95"/>
      <c r="BD2963" s="41">
        <v>5</v>
      </c>
      <c r="BE2963" s="52">
        <v>52</v>
      </c>
      <c r="BF2963" s="103">
        <v>5211</v>
      </c>
      <c r="BG2963" s="280" t="s">
        <v>52</v>
      </c>
    </row>
    <row r="2964" spans="1:59" s="63" customFormat="1" ht="12.75" x14ac:dyDescent="0.2">
      <c r="A2964" s="196">
        <v>5</v>
      </c>
      <c r="B2964" s="197" t="s">
        <v>938</v>
      </c>
      <c r="C2964" s="208">
        <v>52</v>
      </c>
      <c r="D2964" s="209" t="s">
        <v>982</v>
      </c>
      <c r="E2964" s="212">
        <v>5211</v>
      </c>
      <c r="F2964" s="213" t="s">
        <v>1203</v>
      </c>
      <c r="G2964" s="231"/>
      <c r="H2964" s="89"/>
      <c r="I2964" s="90" t="s">
        <v>984</v>
      </c>
      <c r="J2964" s="90"/>
      <c r="K2964" s="90" t="s">
        <v>64</v>
      </c>
      <c r="L2964" s="90" t="s">
        <v>313</v>
      </c>
      <c r="M2964" s="91"/>
      <c r="N2964" s="312">
        <v>1</v>
      </c>
      <c r="O2964" s="313">
        <f t="shared" si="470"/>
        <v>0.1</v>
      </c>
      <c r="P2964" s="104"/>
      <c r="Q2964" s="92"/>
      <c r="R2964" s="92"/>
      <c r="S2964" s="92"/>
      <c r="T2964" s="92"/>
      <c r="U2964" s="92"/>
      <c r="V2964" s="92"/>
      <c r="W2964" s="92"/>
      <c r="X2964" s="109">
        <f t="shared" si="464"/>
        <v>0</v>
      </c>
      <c r="Y2964" s="83"/>
      <c r="Z2964" s="110">
        <f t="shared" si="465"/>
        <v>0</v>
      </c>
      <c r="AA2964" s="111"/>
      <c r="AB2964" s="92"/>
      <c r="AC2964" s="92"/>
      <c r="AD2964" s="92"/>
      <c r="AE2964" s="92"/>
      <c r="AF2964" s="92"/>
      <c r="AG2964" s="92"/>
      <c r="AH2964" s="92"/>
      <c r="AI2964" s="109">
        <f t="shared" si="466"/>
        <v>0</v>
      </c>
      <c r="AJ2964" s="83"/>
      <c r="AK2964" s="110">
        <f t="shared" si="467"/>
        <v>0</v>
      </c>
      <c r="AL2964" s="111"/>
      <c r="AM2964" s="92"/>
      <c r="AN2964" s="92"/>
      <c r="AO2964" s="92">
        <v>1</v>
      </c>
      <c r="AP2964" s="92"/>
      <c r="AQ2964" s="92"/>
      <c r="AR2964" s="92"/>
      <c r="AS2964" s="92"/>
      <c r="AT2964" s="92"/>
      <c r="AU2964" s="92"/>
      <c r="AV2964" s="109">
        <f t="shared" si="468"/>
        <v>50</v>
      </c>
      <c r="AW2964" s="75"/>
      <c r="AX2964" s="110">
        <f t="shared" si="469"/>
        <v>5</v>
      </c>
      <c r="AY2964" s="111"/>
      <c r="AZ2964" s="93"/>
      <c r="BA2964" s="94" t="s">
        <v>131</v>
      </c>
      <c r="BB2964" s="71"/>
      <c r="BC2964" s="95"/>
      <c r="BD2964" s="41">
        <v>5</v>
      </c>
      <c r="BE2964" s="52">
        <v>52</v>
      </c>
      <c r="BF2964" s="103">
        <v>5211</v>
      </c>
      <c r="BG2964" s="280" t="s">
        <v>52</v>
      </c>
    </row>
    <row r="2965" spans="1:59" s="63" customFormat="1" ht="12.75" x14ac:dyDescent="0.2">
      <c r="A2965" s="196">
        <v>5</v>
      </c>
      <c r="B2965" s="197" t="s">
        <v>938</v>
      </c>
      <c r="C2965" s="208">
        <v>52</v>
      </c>
      <c r="D2965" s="209" t="s">
        <v>982</v>
      </c>
      <c r="E2965" s="212">
        <v>5211</v>
      </c>
      <c r="F2965" s="213" t="s">
        <v>1203</v>
      </c>
      <c r="G2965" s="231"/>
      <c r="H2965" s="89"/>
      <c r="I2965" s="90" t="s">
        <v>926</v>
      </c>
      <c r="J2965" s="90"/>
      <c r="K2965" s="90" t="s">
        <v>73</v>
      </c>
      <c r="L2965" s="90" t="s">
        <v>69</v>
      </c>
      <c r="M2965" s="91"/>
      <c r="N2965" s="312">
        <v>1</v>
      </c>
      <c r="O2965" s="313">
        <f t="shared" si="470"/>
        <v>0.1</v>
      </c>
      <c r="P2965" s="104"/>
      <c r="Q2965" s="92"/>
      <c r="R2965" s="92"/>
      <c r="S2965" s="92"/>
      <c r="T2965" s="92"/>
      <c r="U2965" s="92"/>
      <c r="V2965" s="92"/>
      <c r="W2965" s="92">
        <v>1</v>
      </c>
      <c r="X2965" s="109">
        <f t="shared" si="464"/>
        <v>25000</v>
      </c>
      <c r="Y2965" s="83"/>
      <c r="Z2965" s="110">
        <f t="shared" si="465"/>
        <v>2500</v>
      </c>
      <c r="AA2965" s="111"/>
      <c r="AB2965" s="92"/>
      <c r="AC2965" s="92"/>
      <c r="AD2965" s="92"/>
      <c r="AE2965" s="92"/>
      <c r="AF2965" s="92"/>
      <c r="AG2965" s="92"/>
      <c r="AH2965" s="92"/>
      <c r="AI2965" s="109">
        <f t="shared" si="466"/>
        <v>0</v>
      </c>
      <c r="AJ2965" s="83"/>
      <c r="AK2965" s="110">
        <f t="shared" si="467"/>
        <v>0</v>
      </c>
      <c r="AL2965" s="111"/>
      <c r="AM2965" s="92"/>
      <c r="AN2965" s="92"/>
      <c r="AO2965" s="92"/>
      <c r="AP2965" s="92">
        <v>1</v>
      </c>
      <c r="AQ2965" s="92"/>
      <c r="AR2965" s="92"/>
      <c r="AS2965" s="92"/>
      <c r="AT2965" s="92"/>
      <c r="AU2965" s="92"/>
      <c r="AV2965" s="109">
        <f t="shared" si="468"/>
        <v>100</v>
      </c>
      <c r="AW2965" s="75"/>
      <c r="AX2965" s="110">
        <f t="shared" si="469"/>
        <v>10</v>
      </c>
      <c r="AY2965" s="111"/>
      <c r="AZ2965" s="93"/>
      <c r="BA2965" s="94" t="s">
        <v>131</v>
      </c>
      <c r="BB2965" s="71"/>
      <c r="BC2965" s="95"/>
      <c r="BD2965" s="41">
        <v>5</v>
      </c>
      <c r="BE2965" s="52">
        <v>52</v>
      </c>
      <c r="BF2965" s="103">
        <v>5211</v>
      </c>
      <c r="BG2965" s="280" t="s">
        <v>52</v>
      </c>
    </row>
    <row r="2966" spans="1:59" s="63" customFormat="1" ht="12.75" x14ac:dyDescent="0.2">
      <c r="A2966" s="196">
        <v>5</v>
      </c>
      <c r="B2966" s="197" t="s">
        <v>938</v>
      </c>
      <c r="C2966" s="208">
        <v>52</v>
      </c>
      <c r="D2966" s="209" t="s">
        <v>982</v>
      </c>
      <c r="E2966" s="212">
        <v>5211</v>
      </c>
      <c r="F2966" s="213" t="s">
        <v>1203</v>
      </c>
      <c r="G2966" s="231"/>
      <c r="H2966" s="89"/>
      <c r="I2966" s="90" t="s">
        <v>985</v>
      </c>
      <c r="J2966" s="90"/>
      <c r="K2966" s="90" t="s">
        <v>64</v>
      </c>
      <c r="L2966" s="90" t="s">
        <v>119</v>
      </c>
      <c r="M2966" s="91"/>
      <c r="N2966" s="312">
        <v>1</v>
      </c>
      <c r="O2966" s="313">
        <f t="shared" si="470"/>
        <v>0.1</v>
      </c>
      <c r="P2966" s="104"/>
      <c r="Q2966" s="92"/>
      <c r="R2966" s="92"/>
      <c r="S2966" s="92"/>
      <c r="T2966" s="92"/>
      <c r="U2966" s="92"/>
      <c r="V2966" s="92"/>
      <c r="W2966" s="92"/>
      <c r="X2966" s="109">
        <f t="shared" si="464"/>
        <v>0</v>
      </c>
      <c r="Y2966" s="83"/>
      <c r="Z2966" s="110">
        <f t="shared" si="465"/>
        <v>0</v>
      </c>
      <c r="AA2966" s="111"/>
      <c r="AB2966" s="92"/>
      <c r="AC2966" s="92"/>
      <c r="AD2966" s="92"/>
      <c r="AE2966" s="92"/>
      <c r="AF2966" s="92"/>
      <c r="AG2966" s="92"/>
      <c r="AH2966" s="92"/>
      <c r="AI2966" s="109">
        <f t="shared" si="466"/>
        <v>0</v>
      </c>
      <c r="AJ2966" s="83"/>
      <c r="AK2966" s="110">
        <f t="shared" si="467"/>
        <v>0</v>
      </c>
      <c r="AL2966" s="111"/>
      <c r="AM2966" s="92"/>
      <c r="AN2966" s="92"/>
      <c r="AO2966" s="92">
        <v>1</v>
      </c>
      <c r="AP2966" s="92"/>
      <c r="AQ2966" s="92"/>
      <c r="AR2966" s="92"/>
      <c r="AS2966" s="92"/>
      <c r="AT2966" s="92"/>
      <c r="AU2966" s="92"/>
      <c r="AV2966" s="109">
        <f t="shared" si="468"/>
        <v>50</v>
      </c>
      <c r="AW2966" s="75"/>
      <c r="AX2966" s="110">
        <f t="shared" si="469"/>
        <v>5</v>
      </c>
      <c r="AY2966" s="111"/>
      <c r="AZ2966" s="93"/>
      <c r="BA2966" s="94" t="s">
        <v>131</v>
      </c>
      <c r="BB2966" s="71"/>
      <c r="BC2966" s="95"/>
      <c r="BD2966" s="41">
        <v>5</v>
      </c>
      <c r="BE2966" s="52">
        <v>52</v>
      </c>
      <c r="BF2966" s="103">
        <v>5211</v>
      </c>
      <c r="BG2966" s="280" t="s">
        <v>52</v>
      </c>
    </row>
    <row r="2967" spans="1:59" s="63" customFormat="1" ht="12.75" x14ac:dyDescent="0.2">
      <c r="A2967" s="196">
        <v>5</v>
      </c>
      <c r="B2967" s="197" t="s">
        <v>938</v>
      </c>
      <c r="C2967" s="208">
        <v>52</v>
      </c>
      <c r="D2967" s="209" t="s">
        <v>982</v>
      </c>
      <c r="E2967" s="212">
        <v>5211</v>
      </c>
      <c r="F2967" s="213" t="s">
        <v>1203</v>
      </c>
      <c r="G2967" s="231"/>
      <c r="H2967" s="89"/>
      <c r="I2967" s="90" t="s">
        <v>986</v>
      </c>
      <c r="J2967" s="90"/>
      <c r="K2967" s="90" t="s">
        <v>64</v>
      </c>
      <c r="L2967" s="90" t="s">
        <v>987</v>
      </c>
      <c r="M2967" s="91"/>
      <c r="N2967" s="312">
        <v>1</v>
      </c>
      <c r="O2967" s="313">
        <f t="shared" si="470"/>
        <v>0.1</v>
      </c>
      <c r="P2967" s="104">
        <v>1</v>
      </c>
      <c r="Q2967" s="92"/>
      <c r="R2967" s="92"/>
      <c r="S2967" s="92"/>
      <c r="T2967" s="92"/>
      <c r="U2967" s="92"/>
      <c r="V2967" s="92"/>
      <c r="W2967" s="92"/>
      <c r="X2967" s="109">
        <f t="shared" si="464"/>
        <v>100</v>
      </c>
      <c r="Y2967" s="83"/>
      <c r="Z2967" s="110">
        <f t="shared" si="465"/>
        <v>10</v>
      </c>
      <c r="AA2967" s="111"/>
      <c r="AB2967" s="92"/>
      <c r="AC2967" s="92"/>
      <c r="AD2967" s="92"/>
      <c r="AE2967" s="92"/>
      <c r="AF2967" s="92"/>
      <c r="AG2967" s="92"/>
      <c r="AH2967" s="92"/>
      <c r="AI2967" s="109">
        <f t="shared" si="466"/>
        <v>0</v>
      </c>
      <c r="AJ2967" s="83"/>
      <c r="AK2967" s="110">
        <f t="shared" si="467"/>
        <v>0</v>
      </c>
      <c r="AL2967" s="111"/>
      <c r="AM2967" s="92"/>
      <c r="AN2967" s="92"/>
      <c r="AO2967" s="92"/>
      <c r="AP2967" s="92"/>
      <c r="AQ2967" s="92"/>
      <c r="AR2967" s="92"/>
      <c r="AS2967" s="92"/>
      <c r="AT2967" s="92">
        <v>1</v>
      </c>
      <c r="AU2967" s="92"/>
      <c r="AV2967" s="109">
        <f t="shared" si="468"/>
        <v>2500</v>
      </c>
      <c r="AW2967" s="75"/>
      <c r="AX2967" s="110">
        <f t="shared" si="469"/>
        <v>250</v>
      </c>
      <c r="AY2967" s="111"/>
      <c r="AZ2967" s="93"/>
      <c r="BA2967" s="94" t="s">
        <v>131</v>
      </c>
      <c r="BB2967" s="71"/>
      <c r="BC2967" s="95"/>
      <c r="BD2967" s="41">
        <v>5</v>
      </c>
      <c r="BE2967" s="52">
        <v>52</v>
      </c>
      <c r="BF2967" s="103">
        <v>5211</v>
      </c>
      <c r="BG2967" s="280" t="s">
        <v>52</v>
      </c>
    </row>
    <row r="2968" spans="1:59" s="63" customFormat="1" ht="12.75" x14ac:dyDescent="0.2">
      <c r="A2968" s="196">
        <v>5</v>
      </c>
      <c r="B2968" s="197" t="s">
        <v>938</v>
      </c>
      <c r="C2968" s="208">
        <v>52</v>
      </c>
      <c r="D2968" s="209" t="s">
        <v>982</v>
      </c>
      <c r="E2968" s="212">
        <v>5211</v>
      </c>
      <c r="F2968" s="213" t="s">
        <v>1203</v>
      </c>
      <c r="G2968" s="231"/>
      <c r="H2968" s="89"/>
      <c r="I2968" s="90" t="s">
        <v>988</v>
      </c>
      <c r="J2968" s="90"/>
      <c r="K2968" s="90" t="s">
        <v>511</v>
      </c>
      <c r="L2968" s="90"/>
      <c r="M2968" s="91"/>
      <c r="N2968" s="312">
        <v>1</v>
      </c>
      <c r="O2968" s="313">
        <f t="shared" si="470"/>
        <v>0.1</v>
      </c>
      <c r="P2968" s="104"/>
      <c r="Q2968" s="92"/>
      <c r="R2968" s="92"/>
      <c r="S2968" s="92"/>
      <c r="T2968" s="92"/>
      <c r="U2968" s="92"/>
      <c r="V2968" s="92"/>
      <c r="W2968" s="92">
        <v>1</v>
      </c>
      <c r="X2968" s="109">
        <f t="shared" si="464"/>
        <v>25000</v>
      </c>
      <c r="Y2968" s="83"/>
      <c r="Z2968" s="110">
        <f t="shared" si="465"/>
        <v>2500</v>
      </c>
      <c r="AA2968" s="111"/>
      <c r="AB2968" s="92"/>
      <c r="AC2968" s="92"/>
      <c r="AD2968" s="92"/>
      <c r="AE2968" s="92"/>
      <c r="AF2968" s="92"/>
      <c r="AG2968" s="92"/>
      <c r="AH2968" s="92"/>
      <c r="AI2968" s="109">
        <f t="shared" si="466"/>
        <v>0</v>
      </c>
      <c r="AJ2968" s="83"/>
      <c r="AK2968" s="110">
        <f t="shared" si="467"/>
        <v>0</v>
      </c>
      <c r="AL2968" s="111"/>
      <c r="AM2968" s="92"/>
      <c r="AN2968" s="92"/>
      <c r="AO2968" s="92"/>
      <c r="AP2968" s="92">
        <v>1</v>
      </c>
      <c r="AQ2968" s="92"/>
      <c r="AR2968" s="92"/>
      <c r="AS2968" s="92"/>
      <c r="AT2968" s="92"/>
      <c r="AU2968" s="92"/>
      <c r="AV2968" s="109">
        <f t="shared" si="468"/>
        <v>100</v>
      </c>
      <c r="AW2968" s="75"/>
      <c r="AX2968" s="110">
        <f t="shared" si="469"/>
        <v>10</v>
      </c>
      <c r="AY2968" s="111"/>
      <c r="AZ2968" s="93"/>
      <c r="BA2968" s="94" t="s">
        <v>131</v>
      </c>
      <c r="BB2968" s="71"/>
      <c r="BC2968" s="95"/>
      <c r="BD2968" s="41">
        <v>5</v>
      </c>
      <c r="BE2968" s="52">
        <v>52</v>
      </c>
      <c r="BF2968" s="103">
        <v>5211</v>
      </c>
      <c r="BG2968" s="280" t="s">
        <v>52</v>
      </c>
    </row>
    <row r="2969" spans="1:59" s="63" customFormat="1" ht="12.75" x14ac:dyDescent="0.2">
      <c r="A2969" s="196">
        <v>5</v>
      </c>
      <c r="B2969" s="197" t="s">
        <v>938</v>
      </c>
      <c r="C2969" s="208">
        <v>52</v>
      </c>
      <c r="D2969" s="209" t="s">
        <v>982</v>
      </c>
      <c r="E2969" s="212">
        <v>5211</v>
      </c>
      <c r="F2969" s="213" t="s">
        <v>1203</v>
      </c>
      <c r="G2969" s="231"/>
      <c r="H2969" s="65"/>
      <c r="I2969" s="222"/>
      <c r="J2969" s="66"/>
      <c r="K2969" s="66"/>
      <c r="L2969" s="66"/>
      <c r="M2969" s="64"/>
      <c r="N2969" s="304"/>
      <c r="O2969" s="305"/>
      <c r="P2969" s="127"/>
      <c r="Q2969" s="67"/>
      <c r="R2969" s="67"/>
      <c r="S2969" s="67"/>
      <c r="T2969" s="67"/>
      <c r="U2969" s="67"/>
      <c r="V2969" s="67"/>
      <c r="W2969" s="67"/>
      <c r="X2969" s="67"/>
      <c r="Y2969" s="68"/>
      <c r="Z2969" s="68"/>
      <c r="AA2969" s="68"/>
      <c r="AB2969" s="67"/>
      <c r="AC2969" s="67"/>
      <c r="AD2969" s="67"/>
      <c r="AE2969" s="67"/>
      <c r="AF2969" s="67"/>
      <c r="AG2969" s="67"/>
      <c r="AH2969" s="67"/>
      <c r="AI2969" s="67"/>
      <c r="AJ2969" s="68"/>
      <c r="AK2969" s="68"/>
      <c r="AL2969" s="68"/>
      <c r="AM2969" s="67"/>
      <c r="AN2969" s="67"/>
      <c r="AO2969" s="67"/>
      <c r="AP2969" s="67"/>
      <c r="AQ2969" s="67"/>
      <c r="AR2969" s="67"/>
      <c r="AS2969" s="67"/>
      <c r="AT2969" s="67"/>
      <c r="AU2969" s="67"/>
      <c r="AV2969" s="67"/>
      <c r="AW2969" s="67"/>
      <c r="AX2969" s="68"/>
      <c r="AY2969" s="68"/>
      <c r="AZ2969" s="69"/>
      <c r="BA2969" s="70"/>
      <c r="BB2969" s="71"/>
      <c r="BC2969" s="95"/>
      <c r="BD2969" s="41">
        <v>5</v>
      </c>
      <c r="BE2969" s="52">
        <v>52</v>
      </c>
      <c r="BF2969" s="103">
        <v>5211</v>
      </c>
      <c r="BG2969" s="275"/>
    </row>
    <row r="2970" spans="1:59" s="63" customFormat="1" ht="12.75" x14ac:dyDescent="0.2">
      <c r="A2970" s="196">
        <v>5</v>
      </c>
      <c r="B2970" s="197" t="s">
        <v>938</v>
      </c>
      <c r="C2970" s="208">
        <v>52</v>
      </c>
      <c r="D2970" s="209" t="s">
        <v>982</v>
      </c>
      <c r="E2970" s="212">
        <v>5211</v>
      </c>
      <c r="F2970" s="213" t="s">
        <v>1203</v>
      </c>
      <c r="G2970" s="232"/>
      <c r="H2970" s="97"/>
      <c r="I2970" s="224"/>
      <c r="J2970" s="98"/>
      <c r="K2970" s="98"/>
      <c r="L2970" s="98"/>
      <c r="M2970" s="96"/>
      <c r="N2970" s="307"/>
      <c r="O2970" s="246"/>
      <c r="P2970" s="124"/>
      <c r="Q2970" s="99"/>
      <c r="R2970" s="99"/>
      <c r="S2970" s="99"/>
      <c r="T2970" s="99"/>
      <c r="U2970" s="99"/>
      <c r="V2970" s="99"/>
      <c r="W2970" s="99"/>
      <c r="X2970" s="99"/>
      <c r="Y2970" s="100"/>
      <c r="Z2970" s="100"/>
      <c r="AA2970" s="100"/>
      <c r="AB2970" s="99"/>
      <c r="AC2970" s="99"/>
      <c r="AD2970" s="99"/>
      <c r="AE2970" s="99"/>
      <c r="AF2970" s="99"/>
      <c r="AG2970" s="99"/>
      <c r="AH2970" s="99"/>
      <c r="AI2970" s="99"/>
      <c r="AJ2970" s="100"/>
      <c r="AK2970" s="100"/>
      <c r="AL2970" s="100"/>
      <c r="AM2970" s="99"/>
      <c r="AN2970" s="99"/>
      <c r="AO2970" s="99"/>
      <c r="AP2970" s="99"/>
      <c r="AQ2970" s="99"/>
      <c r="AR2970" s="99"/>
      <c r="AS2970" s="99"/>
      <c r="AT2970" s="99"/>
      <c r="AU2970" s="99"/>
      <c r="AV2970" s="99"/>
      <c r="AW2970" s="99"/>
      <c r="AX2970" s="100"/>
      <c r="AY2970" s="100"/>
      <c r="AZ2970" s="101"/>
      <c r="BA2970" s="102"/>
      <c r="BB2970" s="95"/>
      <c r="BC2970" s="95"/>
      <c r="BD2970" s="41">
        <v>5</v>
      </c>
      <c r="BE2970" s="52">
        <v>52</v>
      </c>
      <c r="BF2970" s="103">
        <v>5211</v>
      </c>
      <c r="BG2970" s="277"/>
    </row>
    <row r="2971" spans="1:59" s="63" customFormat="1" ht="12.75" x14ac:dyDescent="0.2">
      <c r="A2971" s="196">
        <v>5</v>
      </c>
      <c r="B2971" s="197" t="s">
        <v>938</v>
      </c>
      <c r="C2971" s="208">
        <v>52</v>
      </c>
      <c r="D2971" s="209" t="s">
        <v>982</v>
      </c>
      <c r="E2971" s="210">
        <v>5212</v>
      </c>
      <c r="F2971" s="211" t="s">
        <v>1204</v>
      </c>
      <c r="G2971" s="230"/>
      <c r="H2971" s="56"/>
      <c r="I2971" s="221"/>
      <c r="J2971" s="57"/>
      <c r="K2971" s="57"/>
      <c r="L2971" s="57"/>
      <c r="M2971" s="55"/>
      <c r="N2971" s="303"/>
      <c r="O2971" s="245"/>
      <c r="P2971" s="122"/>
      <c r="Q2971" s="58"/>
      <c r="R2971" s="58"/>
      <c r="S2971" s="58"/>
      <c r="T2971" s="58"/>
      <c r="U2971" s="58"/>
      <c r="V2971" s="58"/>
      <c r="W2971" s="58"/>
      <c r="X2971" s="58"/>
      <c r="Y2971" s="59"/>
      <c r="Z2971" s="59"/>
      <c r="AA2971" s="59"/>
      <c r="AB2971" s="58"/>
      <c r="AC2971" s="58"/>
      <c r="AD2971" s="58"/>
      <c r="AE2971" s="58"/>
      <c r="AF2971" s="58"/>
      <c r="AG2971" s="58"/>
      <c r="AH2971" s="58"/>
      <c r="AI2971" s="58"/>
      <c r="AJ2971" s="59"/>
      <c r="AK2971" s="59"/>
      <c r="AL2971" s="59"/>
      <c r="AM2971" s="58"/>
      <c r="AN2971" s="58"/>
      <c r="AO2971" s="58"/>
      <c r="AP2971" s="58"/>
      <c r="AQ2971" s="58"/>
      <c r="AR2971" s="58"/>
      <c r="AS2971" s="58"/>
      <c r="AT2971" s="58"/>
      <c r="AU2971" s="58"/>
      <c r="AV2971" s="58"/>
      <c r="AW2971" s="58"/>
      <c r="AX2971" s="59"/>
      <c r="AY2971" s="59"/>
      <c r="AZ2971" s="60"/>
      <c r="BA2971" s="61"/>
      <c r="BB2971" s="54"/>
      <c r="BC2971" s="54"/>
      <c r="BD2971" s="41"/>
      <c r="BE2971" s="52"/>
      <c r="BF2971" s="103"/>
      <c r="BG2971" s="277"/>
    </row>
    <row r="2972" spans="1:59" s="63" customFormat="1" ht="12.75" x14ac:dyDescent="0.2">
      <c r="A2972" s="196">
        <v>5</v>
      </c>
      <c r="B2972" s="197" t="s">
        <v>938</v>
      </c>
      <c r="C2972" s="208">
        <v>52</v>
      </c>
      <c r="D2972" s="209" t="s">
        <v>982</v>
      </c>
      <c r="E2972" s="210">
        <v>5212</v>
      </c>
      <c r="F2972" s="211" t="s">
        <v>1204</v>
      </c>
      <c r="G2972" s="231"/>
      <c r="H2972" s="65"/>
      <c r="I2972" s="222"/>
      <c r="J2972" s="66"/>
      <c r="K2972" s="66"/>
      <c r="L2972" s="66"/>
      <c r="M2972" s="64"/>
      <c r="N2972" s="304"/>
      <c r="O2972" s="305"/>
      <c r="P2972" s="127"/>
      <c r="Q2972" s="67"/>
      <c r="R2972" s="67"/>
      <c r="S2972" s="67"/>
      <c r="T2972" s="67"/>
      <c r="U2972" s="67"/>
      <c r="V2972" s="67"/>
      <c r="W2972" s="67"/>
      <c r="X2972" s="67"/>
      <c r="Y2972" s="68"/>
      <c r="Z2972" s="68"/>
      <c r="AA2972" s="68"/>
      <c r="AB2972" s="67"/>
      <c r="AC2972" s="67"/>
      <c r="AD2972" s="67"/>
      <c r="AE2972" s="67"/>
      <c r="AF2972" s="67"/>
      <c r="AG2972" s="67"/>
      <c r="AH2972" s="67"/>
      <c r="AI2972" s="67"/>
      <c r="AJ2972" s="68"/>
      <c r="AK2972" s="68"/>
      <c r="AL2972" s="68"/>
      <c r="AM2972" s="67"/>
      <c r="AN2972" s="67"/>
      <c r="AO2972" s="67"/>
      <c r="AP2972" s="67"/>
      <c r="AQ2972" s="67"/>
      <c r="AR2972" s="67"/>
      <c r="AS2972" s="67"/>
      <c r="AT2972" s="67"/>
      <c r="AU2972" s="67"/>
      <c r="AV2972" s="67"/>
      <c r="AW2972" s="67"/>
      <c r="AX2972" s="68"/>
      <c r="AY2972" s="68"/>
      <c r="AZ2972" s="69"/>
      <c r="BA2972" s="70"/>
      <c r="BB2972" s="71"/>
      <c r="BC2972" s="54"/>
      <c r="BD2972" s="41">
        <v>5</v>
      </c>
      <c r="BE2972" s="52">
        <v>52</v>
      </c>
      <c r="BF2972" s="103">
        <v>5211</v>
      </c>
      <c r="BG2972" s="275"/>
    </row>
    <row r="2973" spans="1:59" s="63" customFormat="1" ht="12.75" x14ac:dyDescent="0.2">
      <c r="A2973" s="196">
        <v>5</v>
      </c>
      <c r="B2973" s="197" t="s">
        <v>938</v>
      </c>
      <c r="C2973" s="208">
        <v>52</v>
      </c>
      <c r="D2973" s="209" t="s">
        <v>982</v>
      </c>
      <c r="E2973" s="210">
        <v>5212</v>
      </c>
      <c r="F2973" s="211" t="s">
        <v>1204</v>
      </c>
      <c r="G2973" s="231"/>
      <c r="H2973" s="72" t="s">
        <v>47</v>
      </c>
      <c r="I2973" s="223"/>
      <c r="J2973" s="73"/>
      <c r="K2973" s="73"/>
      <c r="L2973" s="73"/>
      <c r="M2973" s="74"/>
      <c r="N2973" s="247"/>
      <c r="O2973" s="306"/>
      <c r="P2973" s="105"/>
      <c r="Q2973" s="75"/>
      <c r="R2973" s="75"/>
      <c r="S2973" s="75"/>
      <c r="T2973" s="75"/>
      <c r="U2973" s="75"/>
      <c r="V2973" s="75"/>
      <c r="W2973" s="75"/>
      <c r="X2973" s="75"/>
      <c r="Y2973" s="76">
        <f>IF(ISNUMBER(VLOOKUP(Y2975,P$7:W$7,MATCH(Y2975,P$7:W$7))),VLOOKUP(Y2975,P$7:W$7,MATCH(Y2975,P$7:W$7)),IF(N2977=0,"No Data",IF(Y2975&gt;0,"&lt;100",0)))</f>
        <v>5000</v>
      </c>
      <c r="Z2973" s="77">
        <f>IF(ISNUMBER(VLOOKUP(Z2977,P$7:W$7,MATCH(Z2977,P$7:W$7))),VLOOKUP(Z2977,P$7:W$7,MATCH(Z2977,P$7:W$7)),IF(N2977=0,"No Data",IF(Z2977&gt;0,"&lt;100",0)))</f>
        <v>5000</v>
      </c>
      <c r="AA2973" s="106">
        <f>IF(ISNUMBER(Z2973),Z2973,0)</f>
        <v>5000</v>
      </c>
      <c r="AB2973" s="75"/>
      <c r="AC2973" s="75"/>
      <c r="AD2973" s="75"/>
      <c r="AE2973" s="75"/>
      <c r="AF2973" s="75"/>
      <c r="AG2973" s="75"/>
      <c r="AH2973" s="75"/>
      <c r="AI2973" s="75"/>
      <c r="AJ2973" s="76">
        <f>IF(ISNUMBER(VLOOKUP(AJ2975,AB$7:AH$7,MATCH(AJ2975,AB$7:AH$7))),VLOOKUP(AJ2975,AB$7:AH$7,MATCH(AJ2975,AB$7:AH$7)),IF(N2977=0,"No Data",IF(AJ2975&gt;0,"&lt;50",0)))</f>
        <v>0</v>
      </c>
      <c r="AK2973" s="77">
        <f>IF(ISNUMBER(VLOOKUP(AK2977,AB$7:AH$7,MATCH(AK2977,AB$7:AH$7))),VLOOKUP(AK2977,AB$7:AH$7,MATCH(AK2977,AB$7:AH$7)),IF(N2977=0,"No Data",IF(AK2977&gt;0,"&lt;50",0)))</f>
        <v>0</v>
      </c>
      <c r="AL2973" s="106">
        <f>IF(ISNUMBER(AK2973),AK2973,0)</f>
        <v>0</v>
      </c>
      <c r="AM2973" s="75"/>
      <c r="AN2973" s="75"/>
      <c r="AO2973" s="75"/>
      <c r="AP2973" s="75"/>
      <c r="AQ2973" s="75"/>
      <c r="AR2973" s="75"/>
      <c r="AS2973" s="75"/>
      <c r="AT2973" s="75"/>
      <c r="AU2973" s="75"/>
      <c r="AV2973" s="75"/>
      <c r="AW2973" s="76">
        <f>IF(ISNUMBER(VLOOKUP(AW2975,AM$7:AU$7,MATCH(AW2975,AM$7:AU$7))),VLOOKUP(AW2975,AM$7:AU$7,MATCH(AW2975,AM$7:AU$7)),IF(N2977=0,"No Data",IF(AW2975&gt;0,"&lt;10",0)))</f>
        <v>100</v>
      </c>
      <c r="AX2973" s="77">
        <f>IF(ISNUMBER(VLOOKUP(AX2977,AM$7:AU$7,MATCH(AX2977,AM$7:AU$7))),VLOOKUP(AX2977,AM$7:AU$7,MATCH(AX2977,AM$7:AU$7)),IF(N2977=0,"No Data",IF(AX2977&gt;0,"&lt;10",0)))</f>
        <v>100</v>
      </c>
      <c r="AY2973" s="106">
        <f>IF(ISNUMBER(AX2973),AX2973,0)</f>
        <v>100</v>
      </c>
      <c r="AZ2973" s="79"/>
      <c r="BA2973" s="80"/>
      <c r="BB2973" s="71"/>
      <c r="BC2973" s="54"/>
      <c r="BD2973" s="41">
        <v>5</v>
      </c>
      <c r="BE2973" s="52">
        <v>52</v>
      </c>
      <c r="BF2973" s="103">
        <v>5211</v>
      </c>
      <c r="BG2973" s="276" t="s">
        <v>47</v>
      </c>
    </row>
    <row r="2974" spans="1:59" s="63" customFormat="1" ht="12.75" x14ac:dyDescent="0.2">
      <c r="A2974" s="196">
        <v>5</v>
      </c>
      <c r="B2974" s="197" t="s">
        <v>938</v>
      </c>
      <c r="C2974" s="208">
        <v>52</v>
      </c>
      <c r="D2974" s="209" t="s">
        <v>982</v>
      </c>
      <c r="E2974" s="210">
        <v>5212</v>
      </c>
      <c r="F2974" s="211" t="s">
        <v>1204</v>
      </c>
      <c r="G2974" s="231"/>
      <c r="H2974" s="81" t="s">
        <v>48</v>
      </c>
      <c r="I2974" s="223"/>
      <c r="J2974" s="73"/>
      <c r="K2974" s="73"/>
      <c r="L2974" s="73"/>
      <c r="M2974" s="74"/>
      <c r="N2974" s="247"/>
      <c r="O2974" s="306"/>
      <c r="P2974" s="105"/>
      <c r="Q2974" s="75"/>
      <c r="R2974" s="75"/>
      <c r="S2974" s="75"/>
      <c r="T2974" s="75"/>
      <c r="U2974" s="75"/>
      <c r="V2974" s="75"/>
      <c r="W2974" s="75"/>
      <c r="X2974" s="75"/>
      <c r="Y2974" s="82">
        <f>MIN(X2978:X2980)</f>
        <v>0</v>
      </c>
      <c r="Z2974" s="83"/>
      <c r="AA2974" s="83"/>
      <c r="AB2974" s="75"/>
      <c r="AC2974" s="75"/>
      <c r="AD2974" s="75"/>
      <c r="AE2974" s="75"/>
      <c r="AF2974" s="75"/>
      <c r="AG2974" s="75"/>
      <c r="AH2974" s="75"/>
      <c r="AI2974" s="75"/>
      <c r="AJ2974" s="82">
        <f>MIN(AI2978:AI2980)</f>
        <v>0</v>
      </c>
      <c r="AK2974" s="83"/>
      <c r="AL2974" s="83"/>
      <c r="AM2974" s="75"/>
      <c r="AN2974" s="75"/>
      <c r="AO2974" s="75"/>
      <c r="AP2974" s="75"/>
      <c r="AQ2974" s="75"/>
      <c r="AR2974" s="75"/>
      <c r="AS2974" s="75"/>
      <c r="AT2974" s="75"/>
      <c r="AU2974" s="75"/>
      <c r="AV2974" s="75"/>
      <c r="AW2974" s="82">
        <f>MIN(AV2978:AV2980)</f>
        <v>100</v>
      </c>
      <c r="AX2974" s="83"/>
      <c r="AY2974" s="83"/>
      <c r="AZ2974" s="79"/>
      <c r="BA2974" s="80"/>
      <c r="BB2974" s="71"/>
      <c r="BC2974" s="54"/>
      <c r="BD2974" s="41">
        <v>5</v>
      </c>
      <c r="BE2974" s="52">
        <v>52</v>
      </c>
      <c r="BF2974" s="103">
        <v>5211</v>
      </c>
      <c r="BG2974" s="278" t="s">
        <v>48</v>
      </c>
    </row>
    <row r="2975" spans="1:59" s="63" customFormat="1" ht="12.75" x14ac:dyDescent="0.2">
      <c r="A2975" s="196">
        <v>5</v>
      </c>
      <c r="B2975" s="197" t="s">
        <v>938</v>
      </c>
      <c r="C2975" s="208">
        <v>52</v>
      </c>
      <c r="D2975" s="209" t="s">
        <v>982</v>
      </c>
      <c r="E2975" s="210">
        <v>5212</v>
      </c>
      <c r="F2975" s="211" t="s">
        <v>1204</v>
      </c>
      <c r="G2975" s="231"/>
      <c r="H2975" s="81" t="s">
        <v>49</v>
      </c>
      <c r="I2975" s="223"/>
      <c r="J2975" s="73"/>
      <c r="K2975" s="73"/>
      <c r="L2975" s="73"/>
      <c r="M2975" s="74"/>
      <c r="N2975" s="247"/>
      <c r="O2975" s="306"/>
      <c r="P2975" s="105"/>
      <c r="Q2975" s="75"/>
      <c r="R2975" s="75"/>
      <c r="S2975" s="75"/>
      <c r="T2975" s="75"/>
      <c r="U2975" s="75"/>
      <c r="V2975" s="75"/>
      <c r="W2975" s="75"/>
      <c r="X2975" s="75"/>
      <c r="Y2975" s="84">
        <f>IF(ISNUMBER(AVERAGE(X2978:X2980)),AVERAGE(X2978:X2980),0)</f>
        <v>8333.3333333333339</v>
      </c>
      <c r="Z2975" s="83"/>
      <c r="AA2975" s="83"/>
      <c r="AB2975" s="75"/>
      <c r="AC2975" s="75"/>
      <c r="AD2975" s="75"/>
      <c r="AE2975" s="75"/>
      <c r="AF2975" s="75"/>
      <c r="AG2975" s="75"/>
      <c r="AH2975" s="75"/>
      <c r="AI2975" s="75"/>
      <c r="AJ2975" s="84">
        <f>IF(ISNUMBER(AVERAGE(AI2978:AI2980)),AVERAGE(AI2978:AI2980),0)</f>
        <v>0</v>
      </c>
      <c r="AK2975" s="83"/>
      <c r="AL2975" s="83"/>
      <c r="AM2975" s="75"/>
      <c r="AN2975" s="75"/>
      <c r="AO2975" s="75"/>
      <c r="AP2975" s="75"/>
      <c r="AQ2975" s="75"/>
      <c r="AR2975" s="75"/>
      <c r="AS2975" s="75"/>
      <c r="AT2975" s="75"/>
      <c r="AU2975" s="75"/>
      <c r="AV2975" s="75"/>
      <c r="AW2975" s="84">
        <f>IF(ISNUMBER(AVERAGE(AV2978:AV2980)),AVERAGE(AV2978:AV2980),0)</f>
        <v>150</v>
      </c>
      <c r="AX2975" s="83"/>
      <c r="AY2975" s="83"/>
      <c r="AZ2975" s="79"/>
      <c r="BA2975" s="80"/>
      <c r="BB2975" s="71"/>
      <c r="BC2975" s="54"/>
      <c r="BD2975" s="41">
        <v>5</v>
      </c>
      <c r="BE2975" s="52">
        <v>52</v>
      </c>
      <c r="BF2975" s="103">
        <v>5211</v>
      </c>
      <c r="BG2975" s="278" t="s">
        <v>49</v>
      </c>
    </row>
    <row r="2976" spans="1:59" s="63" customFormat="1" ht="12.75" x14ac:dyDescent="0.2">
      <c r="A2976" s="196">
        <v>5</v>
      </c>
      <c r="B2976" s="197" t="s">
        <v>938</v>
      </c>
      <c r="C2976" s="208">
        <v>52</v>
      </c>
      <c r="D2976" s="209" t="s">
        <v>982</v>
      </c>
      <c r="E2976" s="210">
        <v>5212</v>
      </c>
      <c r="F2976" s="211" t="s">
        <v>1204</v>
      </c>
      <c r="G2976" s="231"/>
      <c r="H2976" s="81" t="s">
        <v>50</v>
      </c>
      <c r="I2976" s="223"/>
      <c r="J2976" s="73"/>
      <c r="K2976" s="73"/>
      <c r="L2976" s="73"/>
      <c r="M2976" s="74"/>
      <c r="N2976" s="247"/>
      <c r="O2976" s="306"/>
      <c r="P2976" s="105"/>
      <c r="Q2976" s="75"/>
      <c r="R2976" s="75"/>
      <c r="S2976" s="75"/>
      <c r="T2976" s="75"/>
      <c r="U2976" s="75"/>
      <c r="V2976" s="75"/>
      <c r="W2976" s="75"/>
      <c r="X2976" s="75"/>
      <c r="Y2976" s="84">
        <f>MAX(X2978:X2980)</f>
        <v>25000</v>
      </c>
      <c r="Z2976" s="83"/>
      <c r="AA2976" s="83"/>
      <c r="AB2976" s="75"/>
      <c r="AC2976" s="75"/>
      <c r="AD2976" s="75"/>
      <c r="AE2976" s="75"/>
      <c r="AF2976" s="75"/>
      <c r="AG2976" s="75"/>
      <c r="AH2976" s="75"/>
      <c r="AI2976" s="75"/>
      <c r="AJ2976" s="84">
        <f>MAX(AI2978:AI2980)</f>
        <v>0</v>
      </c>
      <c r="AK2976" s="83"/>
      <c r="AL2976" s="83"/>
      <c r="AM2976" s="75"/>
      <c r="AN2976" s="75"/>
      <c r="AO2976" s="75"/>
      <c r="AP2976" s="75"/>
      <c r="AQ2976" s="75"/>
      <c r="AR2976" s="75"/>
      <c r="AS2976" s="75"/>
      <c r="AT2976" s="75"/>
      <c r="AU2976" s="75"/>
      <c r="AV2976" s="75"/>
      <c r="AW2976" s="84">
        <f>MAX(AV2978:AV2980)</f>
        <v>250</v>
      </c>
      <c r="AX2976" s="83"/>
      <c r="AY2976" s="83"/>
      <c r="AZ2976" s="79"/>
      <c r="BA2976" s="80"/>
      <c r="BB2976" s="71"/>
      <c r="BC2976" s="54"/>
      <c r="BD2976" s="41">
        <v>5</v>
      </c>
      <c r="BE2976" s="52">
        <v>52</v>
      </c>
      <c r="BF2976" s="103">
        <v>5211</v>
      </c>
      <c r="BG2976" s="278" t="s">
        <v>50</v>
      </c>
    </row>
    <row r="2977" spans="1:59" s="63" customFormat="1" ht="12.75" x14ac:dyDescent="0.2">
      <c r="A2977" s="196">
        <v>5</v>
      </c>
      <c r="B2977" s="197" t="s">
        <v>938</v>
      </c>
      <c r="C2977" s="208">
        <v>52</v>
      </c>
      <c r="D2977" s="209" t="s">
        <v>982</v>
      </c>
      <c r="E2977" s="210">
        <v>5212</v>
      </c>
      <c r="F2977" s="211" t="s">
        <v>1204</v>
      </c>
      <c r="G2977" s="231"/>
      <c r="H2977" s="85" t="s">
        <v>51</v>
      </c>
      <c r="I2977" s="223"/>
      <c r="J2977" s="73"/>
      <c r="K2977" s="73"/>
      <c r="L2977" s="73"/>
      <c r="M2977" s="74"/>
      <c r="N2977" s="248">
        <f>SUM(N2978:N2980)</f>
        <v>3</v>
      </c>
      <c r="O2977" s="293">
        <f>SUM(O2978:O2980)</f>
        <v>1</v>
      </c>
      <c r="P2977" s="292"/>
      <c r="Q2977" s="87"/>
      <c r="R2977" s="87"/>
      <c r="S2977" s="87"/>
      <c r="T2977" s="87"/>
      <c r="U2977" s="87"/>
      <c r="V2977" s="87"/>
      <c r="W2977" s="87"/>
      <c r="X2977" s="87"/>
      <c r="Y2977" s="88"/>
      <c r="Z2977" s="119">
        <f>SUM(Z2978:Z2980)</f>
        <v>8333.3333333333321</v>
      </c>
      <c r="AA2977" s="120"/>
      <c r="AB2977" s="111"/>
      <c r="AC2977" s="111"/>
      <c r="AD2977" s="111"/>
      <c r="AE2977" s="111"/>
      <c r="AF2977" s="111"/>
      <c r="AG2977" s="111"/>
      <c r="AH2977" s="111"/>
      <c r="AI2977" s="111"/>
      <c r="AJ2977" s="120"/>
      <c r="AK2977" s="119">
        <f>SUM(AK2978:AK2980)</f>
        <v>0</v>
      </c>
      <c r="AL2977" s="120"/>
      <c r="AM2977" s="111"/>
      <c r="AN2977" s="111"/>
      <c r="AO2977" s="111"/>
      <c r="AP2977" s="111"/>
      <c r="AQ2977" s="111"/>
      <c r="AR2977" s="111"/>
      <c r="AS2977" s="111"/>
      <c r="AT2977" s="111"/>
      <c r="AU2977" s="111"/>
      <c r="AV2977" s="111"/>
      <c r="AW2977" s="120"/>
      <c r="AX2977" s="119">
        <f>SUM(AX2978:AX2980)</f>
        <v>150</v>
      </c>
      <c r="AY2977" s="88"/>
      <c r="AZ2977" s="79"/>
      <c r="BA2977" s="80"/>
      <c r="BB2977" s="71"/>
      <c r="BC2977" s="54"/>
      <c r="BD2977" s="41">
        <v>5</v>
      </c>
      <c r="BE2977" s="52">
        <v>52</v>
      </c>
      <c r="BF2977" s="103">
        <v>5211</v>
      </c>
      <c r="BG2977" s="279" t="s">
        <v>51</v>
      </c>
    </row>
    <row r="2978" spans="1:59" s="63" customFormat="1" ht="12.75" x14ac:dyDescent="0.2">
      <c r="A2978" s="196">
        <v>5</v>
      </c>
      <c r="B2978" s="197" t="s">
        <v>938</v>
      </c>
      <c r="C2978" s="208">
        <v>52</v>
      </c>
      <c r="D2978" s="209" t="s">
        <v>982</v>
      </c>
      <c r="E2978" s="210">
        <v>5212</v>
      </c>
      <c r="F2978" s="211" t="s">
        <v>1204</v>
      </c>
      <c r="G2978" s="231"/>
      <c r="H2978" s="89" t="s">
        <v>52</v>
      </c>
      <c r="I2978" s="90" t="s">
        <v>819</v>
      </c>
      <c r="J2978" s="90"/>
      <c r="K2978" s="90" t="s">
        <v>64</v>
      </c>
      <c r="L2978" s="90" t="s">
        <v>528</v>
      </c>
      <c r="M2978" s="91"/>
      <c r="N2978" s="312">
        <v>1</v>
      </c>
      <c r="O2978" s="313">
        <f>N2978/N$2977</f>
        <v>0.33333333333333331</v>
      </c>
      <c r="P2978" s="104"/>
      <c r="Q2978" s="92"/>
      <c r="R2978" s="92"/>
      <c r="S2978" s="92"/>
      <c r="T2978" s="92"/>
      <c r="U2978" s="92"/>
      <c r="V2978" s="92"/>
      <c r="W2978" s="92"/>
      <c r="X2978" s="109">
        <f t="shared" ref="X2978:X2980" si="471">P2978*P$7+Q2978*Q$7+R2978*R$7+S2978*S$7+T2978*T$7+U2978*U$7+V2978*V$7+W2978*W$7</f>
        <v>0</v>
      </c>
      <c r="Y2978" s="83"/>
      <c r="Z2978" s="110">
        <f t="shared" ref="Z2978:Z2980" si="472">X2978*$O2978</f>
        <v>0</v>
      </c>
      <c r="AA2978" s="111"/>
      <c r="AB2978" s="92"/>
      <c r="AC2978" s="92"/>
      <c r="AD2978" s="92"/>
      <c r="AE2978" s="92"/>
      <c r="AF2978" s="92"/>
      <c r="AG2978" s="92"/>
      <c r="AH2978" s="92"/>
      <c r="AI2978" s="109">
        <f t="shared" ref="AI2978:AI2980" si="473">AB2978*AB$7+AC2978*AC$7+AD2978*AD$7+AE2978*AE$7+AF2978*AF$7+AG2978*AG$7+AH2978*AH$7</f>
        <v>0</v>
      </c>
      <c r="AJ2978" s="83"/>
      <c r="AK2978" s="110">
        <f t="shared" ref="AK2978:AK2980" si="474">AI2978*$O2978</f>
        <v>0</v>
      </c>
      <c r="AL2978" s="111"/>
      <c r="AM2978" s="92"/>
      <c r="AN2978" s="92"/>
      <c r="AO2978" s="92"/>
      <c r="AP2978" s="92">
        <v>1</v>
      </c>
      <c r="AQ2978" s="92"/>
      <c r="AR2978" s="92"/>
      <c r="AS2978" s="92"/>
      <c r="AT2978" s="92"/>
      <c r="AU2978" s="92"/>
      <c r="AV2978" s="109">
        <f t="shared" ref="AV2978:AV2980" si="475">AM2978*AM$7+AN2978*AN$7+AO2978*AO$7+AP2978*AP$7+AQ2978*AQ$7+AR2978*AR$7+AS2978*AS$7+AT2978*AT$7+AU2978*AU$7</f>
        <v>100</v>
      </c>
      <c r="AW2978" s="75"/>
      <c r="AX2978" s="110">
        <f t="shared" ref="AX2978:AX2980" si="476">AV2978*$O2978</f>
        <v>33.333333333333329</v>
      </c>
      <c r="AY2978" s="83"/>
      <c r="AZ2978" s="93"/>
      <c r="BA2978" s="94" t="s">
        <v>105</v>
      </c>
      <c r="BB2978" s="71"/>
      <c r="BC2978" s="54"/>
      <c r="BD2978" s="41">
        <v>5</v>
      </c>
      <c r="BE2978" s="52">
        <v>52</v>
      </c>
      <c r="BF2978" s="103">
        <v>5211</v>
      </c>
      <c r="BG2978" s="280" t="s">
        <v>52</v>
      </c>
    </row>
    <row r="2979" spans="1:59" s="63" customFormat="1" ht="12.75" x14ac:dyDescent="0.2">
      <c r="A2979" s="196">
        <v>5</v>
      </c>
      <c r="B2979" s="197" t="s">
        <v>938</v>
      </c>
      <c r="C2979" s="208">
        <v>52</v>
      </c>
      <c r="D2979" s="209" t="s">
        <v>982</v>
      </c>
      <c r="E2979" s="210">
        <v>5212</v>
      </c>
      <c r="F2979" s="211" t="s">
        <v>1204</v>
      </c>
      <c r="G2979" s="231"/>
      <c r="H2979" s="89"/>
      <c r="I2979" s="90" t="s">
        <v>403</v>
      </c>
      <c r="J2979" s="90"/>
      <c r="K2979" s="90" t="s">
        <v>64</v>
      </c>
      <c r="L2979" s="90" t="s">
        <v>563</v>
      </c>
      <c r="M2979" s="91"/>
      <c r="N2979" s="312">
        <v>1</v>
      </c>
      <c r="O2979" s="313">
        <f t="shared" ref="O2979:O2980" si="477">N2979/N$2977</f>
        <v>0.33333333333333331</v>
      </c>
      <c r="P2979" s="104"/>
      <c r="Q2979" s="92"/>
      <c r="R2979" s="92"/>
      <c r="S2979" s="92"/>
      <c r="T2979" s="92"/>
      <c r="U2979" s="92"/>
      <c r="V2979" s="92"/>
      <c r="W2979" s="92"/>
      <c r="X2979" s="109">
        <f t="shared" si="471"/>
        <v>0</v>
      </c>
      <c r="Y2979" s="83"/>
      <c r="Z2979" s="110">
        <f t="shared" si="472"/>
        <v>0</v>
      </c>
      <c r="AA2979" s="111"/>
      <c r="AB2979" s="92"/>
      <c r="AC2979" s="92"/>
      <c r="AD2979" s="92"/>
      <c r="AE2979" s="92"/>
      <c r="AF2979" s="92"/>
      <c r="AG2979" s="92"/>
      <c r="AH2979" s="92"/>
      <c r="AI2979" s="109">
        <f t="shared" si="473"/>
        <v>0</v>
      </c>
      <c r="AJ2979" s="83"/>
      <c r="AK2979" s="110">
        <f t="shared" si="474"/>
        <v>0</v>
      </c>
      <c r="AL2979" s="111"/>
      <c r="AM2979" s="92"/>
      <c r="AN2979" s="92"/>
      <c r="AO2979" s="92"/>
      <c r="AP2979" s="92"/>
      <c r="AQ2979" s="92">
        <v>1</v>
      </c>
      <c r="AR2979" s="92"/>
      <c r="AS2979" s="92"/>
      <c r="AT2979" s="92"/>
      <c r="AU2979" s="92"/>
      <c r="AV2979" s="109">
        <f t="shared" si="475"/>
        <v>250</v>
      </c>
      <c r="AW2979" s="75"/>
      <c r="AX2979" s="110">
        <f t="shared" si="476"/>
        <v>83.333333333333329</v>
      </c>
      <c r="AY2979" s="111"/>
      <c r="AZ2979" s="93"/>
      <c r="BA2979" s="94" t="s">
        <v>131</v>
      </c>
      <c r="BB2979" s="71"/>
      <c r="BC2979" s="54"/>
      <c r="BD2979" s="41">
        <v>5</v>
      </c>
      <c r="BE2979" s="52">
        <v>52</v>
      </c>
      <c r="BF2979" s="103">
        <v>5211</v>
      </c>
      <c r="BG2979" s="280" t="s">
        <v>52</v>
      </c>
    </row>
    <row r="2980" spans="1:59" s="63" customFormat="1" ht="12.75" x14ac:dyDescent="0.2">
      <c r="A2980" s="196">
        <v>5</v>
      </c>
      <c r="B2980" s="197" t="s">
        <v>938</v>
      </c>
      <c r="C2980" s="208">
        <v>52</v>
      </c>
      <c r="D2980" s="209" t="s">
        <v>982</v>
      </c>
      <c r="E2980" s="210">
        <v>5212</v>
      </c>
      <c r="F2980" s="211" t="s">
        <v>1204</v>
      </c>
      <c r="G2980" s="231"/>
      <c r="H2980" s="89"/>
      <c r="I2980" s="90" t="s">
        <v>389</v>
      </c>
      <c r="J2980" s="90"/>
      <c r="K2980" s="90" t="s">
        <v>73</v>
      </c>
      <c r="L2980" s="90" t="s">
        <v>69</v>
      </c>
      <c r="M2980" s="91"/>
      <c r="N2980" s="312">
        <v>1</v>
      </c>
      <c r="O2980" s="313">
        <f t="shared" si="477"/>
        <v>0.33333333333333331</v>
      </c>
      <c r="P2980" s="104"/>
      <c r="Q2980" s="92"/>
      <c r="R2980" s="92"/>
      <c r="S2980" s="92"/>
      <c r="T2980" s="92"/>
      <c r="U2980" s="92"/>
      <c r="V2980" s="92"/>
      <c r="W2980" s="92">
        <v>1</v>
      </c>
      <c r="X2980" s="109">
        <f t="shared" si="471"/>
        <v>25000</v>
      </c>
      <c r="Y2980" s="83"/>
      <c r="Z2980" s="110">
        <f t="shared" si="472"/>
        <v>8333.3333333333321</v>
      </c>
      <c r="AA2980" s="111"/>
      <c r="AB2980" s="92"/>
      <c r="AC2980" s="92"/>
      <c r="AD2980" s="92"/>
      <c r="AE2980" s="92"/>
      <c r="AF2980" s="92"/>
      <c r="AG2980" s="92"/>
      <c r="AH2980" s="92"/>
      <c r="AI2980" s="109">
        <f t="shared" si="473"/>
        <v>0</v>
      </c>
      <c r="AJ2980" s="83"/>
      <c r="AK2980" s="110">
        <f t="shared" si="474"/>
        <v>0</v>
      </c>
      <c r="AL2980" s="111"/>
      <c r="AM2980" s="92"/>
      <c r="AN2980" s="92"/>
      <c r="AO2980" s="92"/>
      <c r="AP2980" s="92">
        <v>1</v>
      </c>
      <c r="AQ2980" s="92"/>
      <c r="AR2980" s="92"/>
      <c r="AS2980" s="92"/>
      <c r="AT2980" s="92"/>
      <c r="AU2980" s="92"/>
      <c r="AV2980" s="109">
        <f t="shared" si="475"/>
        <v>100</v>
      </c>
      <c r="AW2980" s="75"/>
      <c r="AX2980" s="110">
        <f t="shared" si="476"/>
        <v>33.333333333333329</v>
      </c>
      <c r="AY2980" s="111"/>
      <c r="AZ2980" s="93"/>
      <c r="BA2980" s="94" t="s">
        <v>131</v>
      </c>
      <c r="BB2980" s="71"/>
      <c r="BC2980" s="54"/>
      <c r="BD2980" s="41">
        <v>5</v>
      </c>
      <c r="BE2980" s="52">
        <v>52</v>
      </c>
      <c r="BF2980" s="103">
        <v>5211</v>
      </c>
      <c r="BG2980" s="280" t="s">
        <v>52</v>
      </c>
    </row>
    <row r="2981" spans="1:59" s="63" customFormat="1" ht="12.75" x14ac:dyDescent="0.2">
      <c r="A2981" s="196">
        <v>5</v>
      </c>
      <c r="B2981" s="197" t="s">
        <v>938</v>
      </c>
      <c r="C2981" s="208">
        <v>52</v>
      </c>
      <c r="D2981" s="209" t="s">
        <v>982</v>
      </c>
      <c r="E2981" s="210">
        <v>5212</v>
      </c>
      <c r="F2981" s="211" t="s">
        <v>1204</v>
      </c>
      <c r="G2981" s="231"/>
      <c r="H2981" s="65"/>
      <c r="I2981" s="222"/>
      <c r="J2981" s="66"/>
      <c r="K2981" s="66"/>
      <c r="L2981" s="66"/>
      <c r="M2981" s="64"/>
      <c r="N2981" s="304"/>
      <c r="O2981" s="305"/>
      <c r="P2981" s="127"/>
      <c r="Q2981" s="67"/>
      <c r="R2981" s="67"/>
      <c r="S2981" s="67"/>
      <c r="T2981" s="67"/>
      <c r="U2981" s="67"/>
      <c r="V2981" s="67"/>
      <c r="W2981" s="67"/>
      <c r="X2981" s="67"/>
      <c r="Y2981" s="68"/>
      <c r="Z2981" s="68"/>
      <c r="AA2981" s="68"/>
      <c r="AB2981" s="67"/>
      <c r="AC2981" s="67"/>
      <c r="AD2981" s="67"/>
      <c r="AE2981" s="67"/>
      <c r="AF2981" s="67"/>
      <c r="AG2981" s="67"/>
      <c r="AH2981" s="67"/>
      <c r="AI2981" s="67"/>
      <c r="AJ2981" s="68"/>
      <c r="AK2981" s="68"/>
      <c r="AL2981" s="68"/>
      <c r="AM2981" s="67"/>
      <c r="AN2981" s="67"/>
      <c r="AO2981" s="67"/>
      <c r="AP2981" s="67"/>
      <c r="AQ2981" s="67"/>
      <c r="AR2981" s="67"/>
      <c r="AS2981" s="67"/>
      <c r="AT2981" s="67"/>
      <c r="AU2981" s="67"/>
      <c r="AV2981" s="67"/>
      <c r="AW2981" s="67"/>
      <c r="AX2981" s="68"/>
      <c r="AY2981" s="68"/>
      <c r="AZ2981" s="69"/>
      <c r="BA2981" s="70"/>
      <c r="BB2981" s="71"/>
      <c r="BC2981" s="54"/>
      <c r="BD2981" s="41">
        <v>5</v>
      </c>
      <c r="BE2981" s="52">
        <v>52</v>
      </c>
      <c r="BF2981" s="103">
        <v>5211</v>
      </c>
      <c r="BG2981" s="275"/>
    </row>
    <row r="2982" spans="1:59" s="63" customFormat="1" ht="12.75" x14ac:dyDescent="0.2">
      <c r="A2982" s="196">
        <v>5</v>
      </c>
      <c r="B2982" s="197" t="s">
        <v>938</v>
      </c>
      <c r="C2982" s="208">
        <v>52</v>
      </c>
      <c r="D2982" s="209" t="s">
        <v>982</v>
      </c>
      <c r="E2982" s="210">
        <v>5212</v>
      </c>
      <c r="F2982" s="211" t="s">
        <v>1204</v>
      </c>
      <c r="G2982" s="230"/>
      <c r="H2982" s="56"/>
      <c r="I2982" s="221"/>
      <c r="J2982" s="57"/>
      <c r="K2982" s="57"/>
      <c r="L2982" s="57"/>
      <c r="M2982" s="55"/>
      <c r="N2982" s="303"/>
      <c r="O2982" s="245"/>
      <c r="P2982" s="122"/>
      <c r="Q2982" s="58"/>
      <c r="R2982" s="58"/>
      <c r="S2982" s="58"/>
      <c r="T2982" s="58"/>
      <c r="U2982" s="58"/>
      <c r="V2982" s="58"/>
      <c r="W2982" s="58"/>
      <c r="X2982" s="58"/>
      <c r="Y2982" s="59"/>
      <c r="Z2982" s="59"/>
      <c r="AA2982" s="59"/>
      <c r="AB2982" s="58"/>
      <c r="AC2982" s="58"/>
      <c r="AD2982" s="58"/>
      <c r="AE2982" s="58"/>
      <c r="AF2982" s="58"/>
      <c r="AG2982" s="58"/>
      <c r="AH2982" s="58"/>
      <c r="AI2982" s="58"/>
      <c r="AJ2982" s="59"/>
      <c r="AK2982" s="59"/>
      <c r="AL2982" s="59"/>
      <c r="AM2982" s="58"/>
      <c r="AN2982" s="58"/>
      <c r="AO2982" s="58"/>
      <c r="AP2982" s="58"/>
      <c r="AQ2982" s="58"/>
      <c r="AR2982" s="58"/>
      <c r="AS2982" s="58"/>
      <c r="AT2982" s="58"/>
      <c r="AU2982" s="58"/>
      <c r="AV2982" s="58"/>
      <c r="AW2982" s="58"/>
      <c r="AX2982" s="59"/>
      <c r="AY2982" s="59"/>
      <c r="AZ2982" s="60"/>
      <c r="BA2982" s="61"/>
      <c r="BB2982" s="54"/>
      <c r="BC2982" s="54"/>
      <c r="BD2982" s="41">
        <v>5</v>
      </c>
      <c r="BE2982" s="52">
        <v>52</v>
      </c>
      <c r="BF2982" s="103">
        <v>5211</v>
      </c>
      <c r="BG2982" s="277"/>
    </row>
    <row r="2983" spans="1:59" s="63" customFormat="1" ht="12.75" x14ac:dyDescent="0.2">
      <c r="A2983" s="196">
        <v>5</v>
      </c>
      <c r="B2983" s="197" t="s">
        <v>938</v>
      </c>
      <c r="C2983" s="208">
        <v>52</v>
      </c>
      <c r="D2983" s="209" t="s">
        <v>982</v>
      </c>
      <c r="E2983" s="212">
        <v>5214</v>
      </c>
      <c r="F2983" s="213" t="s">
        <v>1205</v>
      </c>
      <c r="G2983" s="232"/>
      <c r="H2983" s="97"/>
      <c r="I2983" s="224"/>
      <c r="J2983" s="98"/>
      <c r="K2983" s="98"/>
      <c r="L2983" s="98"/>
      <c r="M2983" s="96"/>
      <c r="N2983" s="307"/>
      <c r="O2983" s="246"/>
      <c r="P2983" s="124"/>
      <c r="Q2983" s="99"/>
      <c r="R2983" s="99"/>
      <c r="S2983" s="99"/>
      <c r="T2983" s="99"/>
      <c r="U2983" s="99"/>
      <c r="V2983" s="99"/>
      <c r="W2983" s="99"/>
      <c r="X2983" s="99"/>
      <c r="Y2983" s="100"/>
      <c r="Z2983" s="100"/>
      <c r="AA2983" s="100"/>
      <c r="AB2983" s="99"/>
      <c r="AC2983" s="99"/>
      <c r="AD2983" s="99"/>
      <c r="AE2983" s="99"/>
      <c r="AF2983" s="99"/>
      <c r="AG2983" s="99"/>
      <c r="AH2983" s="99"/>
      <c r="AI2983" s="99"/>
      <c r="AJ2983" s="100"/>
      <c r="AK2983" s="100"/>
      <c r="AL2983" s="100"/>
      <c r="AM2983" s="99"/>
      <c r="AN2983" s="99"/>
      <c r="AO2983" s="99"/>
      <c r="AP2983" s="99"/>
      <c r="AQ2983" s="99"/>
      <c r="AR2983" s="99"/>
      <c r="AS2983" s="99"/>
      <c r="AT2983" s="99"/>
      <c r="AU2983" s="99"/>
      <c r="AV2983" s="99"/>
      <c r="AW2983" s="99"/>
      <c r="AX2983" s="100"/>
      <c r="AY2983" s="100"/>
      <c r="AZ2983" s="101"/>
      <c r="BA2983" s="102"/>
      <c r="BB2983" s="95"/>
      <c r="BC2983" s="95"/>
      <c r="BD2983" s="41"/>
      <c r="BE2983" s="52"/>
      <c r="BF2983" s="103"/>
      <c r="BG2983" s="277"/>
    </row>
    <row r="2984" spans="1:59" s="63" customFormat="1" ht="12.75" x14ac:dyDescent="0.2">
      <c r="A2984" s="196">
        <v>5</v>
      </c>
      <c r="B2984" s="197" t="s">
        <v>938</v>
      </c>
      <c r="C2984" s="208">
        <v>52</v>
      </c>
      <c r="D2984" s="209" t="s">
        <v>982</v>
      </c>
      <c r="E2984" s="212">
        <v>5214</v>
      </c>
      <c r="F2984" s="213" t="s">
        <v>1205</v>
      </c>
      <c r="G2984" s="231"/>
      <c r="H2984" s="65"/>
      <c r="I2984" s="222"/>
      <c r="J2984" s="66"/>
      <c r="K2984" s="66"/>
      <c r="L2984" s="66"/>
      <c r="M2984" s="64"/>
      <c r="N2984" s="304"/>
      <c r="O2984" s="305"/>
      <c r="P2984" s="127"/>
      <c r="Q2984" s="67"/>
      <c r="R2984" s="67"/>
      <c r="S2984" s="67"/>
      <c r="T2984" s="67"/>
      <c r="U2984" s="67"/>
      <c r="V2984" s="67"/>
      <c r="W2984" s="67"/>
      <c r="X2984" s="67"/>
      <c r="Y2984" s="68"/>
      <c r="Z2984" s="68"/>
      <c r="AA2984" s="68"/>
      <c r="AB2984" s="67"/>
      <c r="AC2984" s="67"/>
      <c r="AD2984" s="67"/>
      <c r="AE2984" s="67"/>
      <c r="AF2984" s="67"/>
      <c r="AG2984" s="67"/>
      <c r="AH2984" s="67"/>
      <c r="AI2984" s="67"/>
      <c r="AJ2984" s="68"/>
      <c r="AK2984" s="68"/>
      <c r="AL2984" s="68"/>
      <c r="AM2984" s="67"/>
      <c r="AN2984" s="67"/>
      <c r="AO2984" s="67"/>
      <c r="AP2984" s="67"/>
      <c r="AQ2984" s="67"/>
      <c r="AR2984" s="67"/>
      <c r="AS2984" s="67"/>
      <c r="AT2984" s="67"/>
      <c r="AU2984" s="67"/>
      <c r="AV2984" s="67"/>
      <c r="AW2984" s="67"/>
      <c r="AX2984" s="68"/>
      <c r="AY2984" s="68"/>
      <c r="AZ2984" s="69"/>
      <c r="BA2984" s="70"/>
      <c r="BB2984" s="71"/>
      <c r="BC2984" s="95"/>
      <c r="BD2984" s="41">
        <v>5</v>
      </c>
      <c r="BE2984" s="52">
        <v>52</v>
      </c>
      <c r="BF2984" s="103">
        <v>5211</v>
      </c>
      <c r="BG2984" s="275"/>
    </row>
    <row r="2985" spans="1:59" s="63" customFormat="1" ht="12.75" x14ac:dyDescent="0.2">
      <c r="A2985" s="196">
        <v>5</v>
      </c>
      <c r="B2985" s="197" t="s">
        <v>938</v>
      </c>
      <c r="C2985" s="208">
        <v>52</v>
      </c>
      <c r="D2985" s="209" t="s">
        <v>982</v>
      </c>
      <c r="E2985" s="212">
        <v>5214</v>
      </c>
      <c r="F2985" s="213" t="s">
        <v>1205</v>
      </c>
      <c r="G2985" s="231"/>
      <c r="H2985" s="72" t="s">
        <v>47</v>
      </c>
      <c r="I2985" s="223"/>
      <c r="J2985" s="73"/>
      <c r="K2985" s="73"/>
      <c r="L2985" s="73"/>
      <c r="M2985" s="74"/>
      <c r="N2985" s="247"/>
      <c r="O2985" s="306"/>
      <c r="P2985" s="105"/>
      <c r="Q2985" s="75"/>
      <c r="R2985" s="75"/>
      <c r="S2985" s="75"/>
      <c r="T2985" s="75"/>
      <c r="U2985" s="75"/>
      <c r="V2985" s="75"/>
      <c r="W2985" s="75"/>
      <c r="X2985" s="75"/>
      <c r="Y2985" s="76">
        <f>IF(ISNUMBER(VLOOKUP(Y2987,P$7:W$7,MATCH(Y2987,P$7:W$7))),VLOOKUP(Y2987,P$7:W$7,MATCH(Y2987,P$7:W$7)),IF(N2989=0,"No Data",IF(Y2987&gt;0,"&lt;100",0)))</f>
        <v>2500</v>
      </c>
      <c r="Z2985" s="77">
        <f>IF(ISNUMBER(VLOOKUP(Z2989,P$7:W$7,MATCH(Z2989,P$7:W$7))),VLOOKUP(Z2989,P$7:W$7,MATCH(Z2989,P$7:W$7)),IF(N2989=0,"No Data",IF(Z2989&gt;0,"&lt;100",0)))</f>
        <v>2500</v>
      </c>
      <c r="AA2985" s="106">
        <f>IF(ISNUMBER(Z2985),Z2985,0)</f>
        <v>2500</v>
      </c>
      <c r="AB2985" s="75"/>
      <c r="AC2985" s="75"/>
      <c r="AD2985" s="75"/>
      <c r="AE2985" s="75"/>
      <c r="AF2985" s="75"/>
      <c r="AG2985" s="75"/>
      <c r="AH2985" s="75"/>
      <c r="AI2985" s="75"/>
      <c r="AJ2985" s="76">
        <f>IF(ISNUMBER(VLOOKUP(AJ2987,AB$7:AH$7,MATCH(AJ2987,AB$7:AH$7))),VLOOKUP(AJ2987,AB$7:AH$7,MATCH(AJ2987,AB$7:AH$7)),IF(N2989=0,"No Data",IF(AJ2987&gt;0,"&lt;50",0)))</f>
        <v>0</v>
      </c>
      <c r="AK2985" s="77">
        <f>IF(ISNUMBER(VLOOKUP(AK2989,AB$7:AH$7,MATCH(AK2989,AB$7:AH$7))),VLOOKUP(AK2989,AB$7:AH$7,MATCH(AK2989,AB$7:AH$7)),IF(N2989=0,"No Data",IF(AK2989&gt;0,"&lt;50",0)))</f>
        <v>0</v>
      </c>
      <c r="AL2985" s="106">
        <f>IF(ISNUMBER(AK2985),AK2985,0)</f>
        <v>0</v>
      </c>
      <c r="AM2985" s="75"/>
      <c r="AN2985" s="75"/>
      <c r="AO2985" s="75"/>
      <c r="AP2985" s="75"/>
      <c r="AQ2985" s="75"/>
      <c r="AR2985" s="75"/>
      <c r="AS2985" s="75"/>
      <c r="AT2985" s="75"/>
      <c r="AU2985" s="75"/>
      <c r="AV2985" s="75"/>
      <c r="AW2985" s="76">
        <f>IF(ISNUMBER(VLOOKUP(AW2987,AM$7:AU$7,MATCH(AW2987,AM$7:AU$7))),VLOOKUP(AW2987,AM$7:AU$7,MATCH(AW2987,AM$7:AU$7)),IF(N2989=0,"No Data",IF(AW2987&gt;0,"&lt;10",0)))</f>
        <v>100</v>
      </c>
      <c r="AX2985" s="77">
        <f>IF(ISNUMBER(VLOOKUP(AX2989,AM$7:AU$7,MATCH(AX2989,AM$7:AU$7))),VLOOKUP(AX2989,AM$7:AU$7,MATCH(AX2989,AM$7:AU$7)),IF(N2989=0,"No Data",IF(AX2989&gt;0,"&lt;10",0)))</f>
        <v>50</v>
      </c>
      <c r="AY2985" s="106">
        <f>IF(ISNUMBER(AX2985),AX2985,0)</f>
        <v>50</v>
      </c>
      <c r="AZ2985" s="79"/>
      <c r="BA2985" s="80"/>
      <c r="BB2985" s="71"/>
      <c r="BC2985" s="95"/>
      <c r="BD2985" s="41">
        <v>5</v>
      </c>
      <c r="BE2985" s="52">
        <v>52</v>
      </c>
      <c r="BF2985" s="103">
        <v>5211</v>
      </c>
      <c r="BG2985" s="276" t="s">
        <v>47</v>
      </c>
    </row>
    <row r="2986" spans="1:59" s="63" customFormat="1" ht="12.75" x14ac:dyDescent="0.2">
      <c r="A2986" s="196">
        <v>5</v>
      </c>
      <c r="B2986" s="197" t="s">
        <v>938</v>
      </c>
      <c r="C2986" s="208">
        <v>52</v>
      </c>
      <c r="D2986" s="209" t="s">
        <v>982</v>
      </c>
      <c r="E2986" s="212">
        <v>5214</v>
      </c>
      <c r="F2986" s="213" t="s">
        <v>1205</v>
      </c>
      <c r="G2986" s="231"/>
      <c r="H2986" s="81" t="s">
        <v>48</v>
      </c>
      <c r="I2986" s="223"/>
      <c r="J2986" s="73"/>
      <c r="K2986" s="73"/>
      <c r="L2986" s="73"/>
      <c r="M2986" s="74"/>
      <c r="N2986" s="247"/>
      <c r="O2986" s="306"/>
      <c r="P2986" s="105"/>
      <c r="Q2986" s="75"/>
      <c r="R2986" s="75"/>
      <c r="S2986" s="75"/>
      <c r="T2986" s="75"/>
      <c r="U2986" s="75"/>
      <c r="V2986" s="75"/>
      <c r="W2986" s="75"/>
      <c r="X2986" s="75"/>
      <c r="Y2986" s="82">
        <f>MIN(X2990:X2995)</f>
        <v>0</v>
      </c>
      <c r="Z2986" s="83"/>
      <c r="AA2986" s="83"/>
      <c r="AB2986" s="75"/>
      <c r="AC2986" s="75"/>
      <c r="AD2986" s="75"/>
      <c r="AE2986" s="75"/>
      <c r="AF2986" s="75"/>
      <c r="AG2986" s="75"/>
      <c r="AH2986" s="75"/>
      <c r="AI2986" s="75"/>
      <c r="AJ2986" s="82">
        <f>MIN(AI2990:AI2995)</f>
        <v>0</v>
      </c>
      <c r="AK2986" s="83"/>
      <c r="AL2986" s="83"/>
      <c r="AM2986" s="75"/>
      <c r="AN2986" s="75"/>
      <c r="AO2986" s="75"/>
      <c r="AP2986" s="75"/>
      <c r="AQ2986" s="75"/>
      <c r="AR2986" s="75"/>
      <c r="AS2986" s="75"/>
      <c r="AT2986" s="75"/>
      <c r="AU2986" s="75"/>
      <c r="AV2986" s="75"/>
      <c r="AW2986" s="82">
        <f>MIN(AV2990:AV2995)</f>
        <v>50</v>
      </c>
      <c r="AX2986" s="83"/>
      <c r="AY2986" s="83"/>
      <c r="AZ2986" s="79"/>
      <c r="BA2986" s="80"/>
      <c r="BB2986" s="71"/>
      <c r="BC2986" s="95"/>
      <c r="BD2986" s="41">
        <v>5</v>
      </c>
      <c r="BE2986" s="52">
        <v>52</v>
      </c>
      <c r="BF2986" s="103">
        <v>5211</v>
      </c>
      <c r="BG2986" s="278" t="s">
        <v>48</v>
      </c>
    </row>
    <row r="2987" spans="1:59" s="63" customFormat="1" ht="12.75" x14ac:dyDescent="0.2">
      <c r="A2987" s="196">
        <v>5</v>
      </c>
      <c r="B2987" s="197" t="s">
        <v>938</v>
      </c>
      <c r="C2987" s="208">
        <v>52</v>
      </c>
      <c r="D2987" s="209" t="s">
        <v>982</v>
      </c>
      <c r="E2987" s="212">
        <v>5214</v>
      </c>
      <c r="F2987" s="213" t="s">
        <v>1205</v>
      </c>
      <c r="G2987" s="231"/>
      <c r="H2987" s="81" t="s">
        <v>49</v>
      </c>
      <c r="I2987" s="223"/>
      <c r="J2987" s="73"/>
      <c r="K2987" s="73"/>
      <c r="L2987" s="73"/>
      <c r="M2987" s="74"/>
      <c r="N2987" s="247"/>
      <c r="O2987" s="306"/>
      <c r="P2987" s="105"/>
      <c r="Q2987" s="75"/>
      <c r="R2987" s="75"/>
      <c r="S2987" s="75"/>
      <c r="T2987" s="75"/>
      <c r="U2987" s="75"/>
      <c r="V2987" s="75"/>
      <c r="W2987" s="75"/>
      <c r="X2987" s="75"/>
      <c r="Y2987" s="84">
        <f>IF(ISNUMBER(AVERAGE(X2990:X2995)),AVERAGE(X2990:X2995),0)</f>
        <v>4166.666666666667</v>
      </c>
      <c r="Z2987" s="83"/>
      <c r="AA2987" s="83"/>
      <c r="AB2987" s="75"/>
      <c r="AC2987" s="75"/>
      <c r="AD2987" s="75"/>
      <c r="AE2987" s="75"/>
      <c r="AF2987" s="75"/>
      <c r="AG2987" s="75"/>
      <c r="AH2987" s="75"/>
      <c r="AI2987" s="75"/>
      <c r="AJ2987" s="84">
        <f>IF(ISNUMBER(AVERAGE(AI2990:AI2995)),AVERAGE(AI2990:AI2995),0)</f>
        <v>0</v>
      </c>
      <c r="AK2987" s="83"/>
      <c r="AL2987" s="83"/>
      <c r="AM2987" s="75"/>
      <c r="AN2987" s="75"/>
      <c r="AO2987" s="75"/>
      <c r="AP2987" s="75"/>
      <c r="AQ2987" s="75"/>
      <c r="AR2987" s="75"/>
      <c r="AS2987" s="75"/>
      <c r="AT2987" s="75"/>
      <c r="AU2987" s="75"/>
      <c r="AV2987" s="75"/>
      <c r="AW2987" s="84">
        <f>IF(ISNUMBER(AVERAGE(AV2990:AV2995)),AVERAGE(AV2990:AV2995),0)</f>
        <v>100</v>
      </c>
      <c r="AX2987" s="83"/>
      <c r="AY2987" s="83"/>
      <c r="AZ2987" s="79"/>
      <c r="BA2987" s="80"/>
      <c r="BB2987" s="71"/>
      <c r="BC2987" s="95"/>
      <c r="BD2987" s="41">
        <v>5</v>
      </c>
      <c r="BE2987" s="52">
        <v>52</v>
      </c>
      <c r="BF2987" s="103">
        <v>5211</v>
      </c>
      <c r="BG2987" s="278" t="s">
        <v>49</v>
      </c>
    </row>
    <row r="2988" spans="1:59" s="63" customFormat="1" ht="12.75" x14ac:dyDescent="0.2">
      <c r="A2988" s="196">
        <v>5</v>
      </c>
      <c r="B2988" s="197" t="s">
        <v>938</v>
      </c>
      <c r="C2988" s="208">
        <v>52</v>
      </c>
      <c r="D2988" s="209" t="s">
        <v>982</v>
      </c>
      <c r="E2988" s="212">
        <v>5214</v>
      </c>
      <c r="F2988" s="213" t="s">
        <v>1205</v>
      </c>
      <c r="G2988" s="231"/>
      <c r="H2988" s="81" t="s">
        <v>50</v>
      </c>
      <c r="I2988" s="223"/>
      <c r="J2988" s="73"/>
      <c r="K2988" s="73"/>
      <c r="L2988" s="73"/>
      <c r="M2988" s="74"/>
      <c r="N2988" s="247"/>
      <c r="O2988" s="306"/>
      <c r="P2988" s="105"/>
      <c r="Q2988" s="75"/>
      <c r="R2988" s="75"/>
      <c r="S2988" s="75"/>
      <c r="T2988" s="75"/>
      <c r="U2988" s="75"/>
      <c r="V2988" s="75"/>
      <c r="W2988" s="75"/>
      <c r="X2988" s="75"/>
      <c r="Y2988" s="84">
        <f>MAX(X2990:X2995)</f>
        <v>25000</v>
      </c>
      <c r="Z2988" s="83"/>
      <c r="AA2988" s="83"/>
      <c r="AB2988" s="75"/>
      <c r="AC2988" s="75"/>
      <c r="AD2988" s="75"/>
      <c r="AE2988" s="75"/>
      <c r="AF2988" s="75"/>
      <c r="AG2988" s="75"/>
      <c r="AH2988" s="75"/>
      <c r="AI2988" s="75"/>
      <c r="AJ2988" s="84">
        <f>MAX(AI2990:AI2995)</f>
        <v>0</v>
      </c>
      <c r="AK2988" s="83"/>
      <c r="AL2988" s="83"/>
      <c r="AM2988" s="75"/>
      <c r="AN2988" s="75"/>
      <c r="AO2988" s="75"/>
      <c r="AP2988" s="75"/>
      <c r="AQ2988" s="75"/>
      <c r="AR2988" s="75"/>
      <c r="AS2988" s="75"/>
      <c r="AT2988" s="75"/>
      <c r="AU2988" s="75"/>
      <c r="AV2988" s="75"/>
      <c r="AW2988" s="84">
        <f>MAX(AV2990:AV2995)</f>
        <v>250</v>
      </c>
      <c r="AX2988" s="83"/>
      <c r="AY2988" s="83"/>
      <c r="AZ2988" s="79"/>
      <c r="BA2988" s="80"/>
      <c r="BB2988" s="71"/>
      <c r="BC2988" s="95"/>
      <c r="BD2988" s="41">
        <v>5</v>
      </c>
      <c r="BE2988" s="52">
        <v>52</v>
      </c>
      <c r="BF2988" s="103">
        <v>5211</v>
      </c>
      <c r="BG2988" s="278" t="s">
        <v>50</v>
      </c>
    </row>
    <row r="2989" spans="1:59" s="63" customFormat="1" ht="12.75" x14ac:dyDescent="0.2">
      <c r="A2989" s="196">
        <v>5</v>
      </c>
      <c r="B2989" s="197" t="s">
        <v>938</v>
      </c>
      <c r="C2989" s="208">
        <v>52</v>
      </c>
      <c r="D2989" s="209" t="s">
        <v>982</v>
      </c>
      <c r="E2989" s="212">
        <v>5214</v>
      </c>
      <c r="F2989" s="213" t="s">
        <v>1205</v>
      </c>
      <c r="G2989" s="231"/>
      <c r="H2989" s="85" t="s">
        <v>51</v>
      </c>
      <c r="I2989" s="223"/>
      <c r="J2989" s="73"/>
      <c r="K2989" s="73"/>
      <c r="L2989" s="73"/>
      <c r="M2989" s="74"/>
      <c r="N2989" s="248">
        <f>SUM(N2990:N2995)</f>
        <v>6</v>
      </c>
      <c r="O2989" s="293">
        <f>SUM(O2990:O2995)</f>
        <v>0.99999999999999989</v>
      </c>
      <c r="P2989" s="292"/>
      <c r="Q2989" s="87"/>
      <c r="R2989" s="87"/>
      <c r="S2989" s="87"/>
      <c r="T2989" s="87"/>
      <c r="U2989" s="87"/>
      <c r="V2989" s="87"/>
      <c r="W2989" s="87"/>
      <c r="X2989" s="87"/>
      <c r="Y2989" s="88"/>
      <c r="Z2989" s="119">
        <f>SUM(Z2990:Z2995)</f>
        <v>4166.6666666666661</v>
      </c>
      <c r="AA2989" s="120"/>
      <c r="AB2989" s="111"/>
      <c r="AC2989" s="111"/>
      <c r="AD2989" s="111"/>
      <c r="AE2989" s="111"/>
      <c r="AF2989" s="111"/>
      <c r="AG2989" s="111"/>
      <c r="AH2989" s="111"/>
      <c r="AI2989" s="111"/>
      <c r="AJ2989" s="120"/>
      <c r="AK2989" s="119">
        <f>SUM(AK2990:AK2995)</f>
        <v>0</v>
      </c>
      <c r="AL2989" s="120"/>
      <c r="AM2989" s="111"/>
      <c r="AN2989" s="111"/>
      <c r="AO2989" s="111"/>
      <c r="AP2989" s="111"/>
      <c r="AQ2989" s="111"/>
      <c r="AR2989" s="111"/>
      <c r="AS2989" s="111"/>
      <c r="AT2989" s="111"/>
      <c r="AU2989" s="111"/>
      <c r="AV2989" s="111"/>
      <c r="AW2989" s="120"/>
      <c r="AX2989" s="119">
        <f>SUM(AX2990:AX2995)</f>
        <v>99.999999999999972</v>
      </c>
      <c r="AY2989" s="88"/>
      <c r="AZ2989" s="79"/>
      <c r="BA2989" s="80"/>
      <c r="BB2989" s="71"/>
      <c r="BC2989" s="95"/>
      <c r="BD2989" s="41">
        <v>5</v>
      </c>
      <c r="BE2989" s="52">
        <v>52</v>
      </c>
      <c r="BF2989" s="103">
        <v>5211</v>
      </c>
      <c r="BG2989" s="279" t="s">
        <v>51</v>
      </c>
    </row>
    <row r="2990" spans="1:59" s="63" customFormat="1" ht="12.75" x14ac:dyDescent="0.2">
      <c r="A2990" s="196">
        <v>5</v>
      </c>
      <c r="B2990" s="197" t="s">
        <v>938</v>
      </c>
      <c r="C2990" s="208">
        <v>52</v>
      </c>
      <c r="D2990" s="209" t="s">
        <v>982</v>
      </c>
      <c r="E2990" s="212">
        <v>5214</v>
      </c>
      <c r="F2990" s="213" t="s">
        <v>1205</v>
      </c>
      <c r="G2990" s="231"/>
      <c r="H2990" s="89" t="s">
        <v>52</v>
      </c>
      <c r="I2990" s="90" t="s">
        <v>819</v>
      </c>
      <c r="J2990" s="90"/>
      <c r="K2990" s="90" t="s">
        <v>64</v>
      </c>
      <c r="L2990" s="90" t="s">
        <v>528</v>
      </c>
      <c r="M2990" s="91"/>
      <c r="N2990" s="312">
        <v>1</v>
      </c>
      <c r="O2990" s="313">
        <f>N2990/N$2989</f>
        <v>0.16666666666666666</v>
      </c>
      <c r="P2990" s="104"/>
      <c r="Q2990" s="92"/>
      <c r="R2990" s="92"/>
      <c r="S2990" s="92"/>
      <c r="T2990" s="92"/>
      <c r="U2990" s="92"/>
      <c r="V2990" s="92"/>
      <c r="W2990" s="92"/>
      <c r="X2990" s="109">
        <f t="shared" ref="X2990:X2995" si="478">P2990*P$7+Q2990*Q$7+R2990*R$7+S2990*S$7+T2990*T$7+U2990*U$7+V2990*V$7+W2990*W$7</f>
        <v>0</v>
      </c>
      <c r="Y2990" s="83"/>
      <c r="Z2990" s="110">
        <f t="shared" ref="Z2990:Z2995" si="479">X2990*$O2990</f>
        <v>0</v>
      </c>
      <c r="AA2990" s="111"/>
      <c r="AB2990" s="92"/>
      <c r="AC2990" s="92"/>
      <c r="AD2990" s="92"/>
      <c r="AE2990" s="92"/>
      <c r="AF2990" s="92"/>
      <c r="AG2990" s="92"/>
      <c r="AH2990" s="92"/>
      <c r="AI2990" s="109">
        <f t="shared" ref="AI2990:AI2995" si="480">AB2990*AB$7+AC2990*AC$7+AD2990*AD$7+AE2990*AE$7+AF2990*AF$7+AG2990*AG$7+AH2990*AH$7</f>
        <v>0</v>
      </c>
      <c r="AJ2990" s="83"/>
      <c r="AK2990" s="110">
        <f t="shared" ref="AK2990:AK2995" si="481">AI2990*$O2990</f>
        <v>0</v>
      </c>
      <c r="AL2990" s="111"/>
      <c r="AM2990" s="92"/>
      <c r="AN2990" s="92"/>
      <c r="AO2990" s="92"/>
      <c r="AP2990" s="92">
        <v>1</v>
      </c>
      <c r="AQ2990" s="92"/>
      <c r="AR2990" s="92"/>
      <c r="AS2990" s="92"/>
      <c r="AT2990" s="92"/>
      <c r="AU2990" s="92"/>
      <c r="AV2990" s="109">
        <f t="shared" ref="AV2990:AV2995" si="482">AM2990*AM$7+AN2990*AN$7+AO2990*AO$7+AP2990*AP$7+AQ2990*AQ$7+AR2990*AR$7+AS2990*AS$7+AT2990*AT$7+AU2990*AU$7</f>
        <v>100</v>
      </c>
      <c r="AW2990" s="75"/>
      <c r="AX2990" s="110">
        <f t="shared" ref="AX2990:AX2995" si="483">AV2990*$O2990</f>
        <v>16.666666666666664</v>
      </c>
      <c r="AY2990" s="83"/>
      <c r="AZ2990" s="93"/>
      <c r="BA2990" s="94" t="s">
        <v>105</v>
      </c>
      <c r="BB2990" s="71"/>
      <c r="BC2990" s="95"/>
      <c r="BD2990" s="41">
        <v>5</v>
      </c>
      <c r="BE2990" s="52">
        <v>52</v>
      </c>
      <c r="BF2990" s="103">
        <v>5211</v>
      </c>
      <c r="BG2990" s="280" t="s">
        <v>52</v>
      </c>
    </row>
    <row r="2991" spans="1:59" s="63" customFormat="1" ht="12.75" x14ac:dyDescent="0.2">
      <c r="A2991" s="196">
        <v>5</v>
      </c>
      <c r="B2991" s="197" t="s">
        <v>938</v>
      </c>
      <c r="C2991" s="208">
        <v>52</v>
      </c>
      <c r="D2991" s="209" t="s">
        <v>982</v>
      </c>
      <c r="E2991" s="212">
        <v>5214</v>
      </c>
      <c r="F2991" s="213" t="s">
        <v>1205</v>
      </c>
      <c r="G2991" s="231"/>
      <c r="H2991" s="89"/>
      <c r="I2991" s="90" t="s">
        <v>989</v>
      </c>
      <c r="J2991" s="90"/>
      <c r="K2991" s="90" t="s">
        <v>64</v>
      </c>
      <c r="L2991" s="90" t="s">
        <v>925</v>
      </c>
      <c r="M2991" s="91"/>
      <c r="N2991" s="312">
        <v>1</v>
      </c>
      <c r="O2991" s="313">
        <f t="shared" ref="O2991:O2995" si="484">N2991/N$2989</f>
        <v>0.16666666666666666</v>
      </c>
      <c r="P2991" s="104"/>
      <c r="Q2991" s="92"/>
      <c r="R2991" s="92"/>
      <c r="S2991" s="92"/>
      <c r="T2991" s="92"/>
      <c r="U2991" s="92"/>
      <c r="V2991" s="92"/>
      <c r="W2991" s="92"/>
      <c r="X2991" s="109">
        <f t="shared" si="478"/>
        <v>0</v>
      </c>
      <c r="Y2991" s="83"/>
      <c r="Z2991" s="110">
        <f t="shared" si="479"/>
        <v>0</v>
      </c>
      <c r="AA2991" s="111"/>
      <c r="AB2991" s="92"/>
      <c r="AC2991" s="92"/>
      <c r="AD2991" s="92"/>
      <c r="AE2991" s="92"/>
      <c r="AF2991" s="92"/>
      <c r="AG2991" s="92"/>
      <c r="AH2991" s="92"/>
      <c r="AI2991" s="109">
        <f t="shared" si="480"/>
        <v>0</v>
      </c>
      <c r="AJ2991" s="83"/>
      <c r="AK2991" s="110">
        <f t="shared" si="481"/>
        <v>0</v>
      </c>
      <c r="AL2991" s="111"/>
      <c r="AM2991" s="92"/>
      <c r="AN2991" s="92"/>
      <c r="AO2991" s="92">
        <v>1</v>
      </c>
      <c r="AP2991" s="92"/>
      <c r="AQ2991" s="92"/>
      <c r="AR2991" s="92"/>
      <c r="AS2991" s="92"/>
      <c r="AT2991" s="92"/>
      <c r="AU2991" s="92"/>
      <c r="AV2991" s="109">
        <f t="shared" si="482"/>
        <v>50</v>
      </c>
      <c r="AW2991" s="75"/>
      <c r="AX2991" s="110">
        <f t="shared" si="483"/>
        <v>8.3333333333333321</v>
      </c>
      <c r="AY2991" s="111"/>
      <c r="AZ2991" s="93"/>
      <c r="BA2991" s="94" t="s">
        <v>131</v>
      </c>
      <c r="BB2991" s="71"/>
      <c r="BC2991" s="95"/>
      <c r="BD2991" s="41">
        <v>5</v>
      </c>
      <c r="BE2991" s="52">
        <v>52</v>
      </c>
      <c r="BF2991" s="103">
        <v>5211</v>
      </c>
      <c r="BG2991" s="280" t="s">
        <v>52</v>
      </c>
    </row>
    <row r="2992" spans="1:59" s="63" customFormat="1" ht="12.75" x14ac:dyDescent="0.2">
      <c r="A2992" s="196">
        <v>5</v>
      </c>
      <c r="B2992" s="197" t="s">
        <v>938</v>
      </c>
      <c r="C2992" s="208">
        <v>52</v>
      </c>
      <c r="D2992" s="209" t="s">
        <v>982</v>
      </c>
      <c r="E2992" s="212">
        <v>5214</v>
      </c>
      <c r="F2992" s="213" t="s">
        <v>1205</v>
      </c>
      <c r="G2992" s="231"/>
      <c r="H2992" s="89"/>
      <c r="I2992" s="90" t="s">
        <v>990</v>
      </c>
      <c r="J2992" s="90"/>
      <c r="K2992" s="90" t="s">
        <v>64</v>
      </c>
      <c r="L2992" s="90" t="s">
        <v>188</v>
      </c>
      <c r="M2992" s="91"/>
      <c r="N2992" s="312">
        <v>1</v>
      </c>
      <c r="O2992" s="313">
        <f t="shared" si="484"/>
        <v>0.16666666666666666</v>
      </c>
      <c r="P2992" s="104"/>
      <c r="Q2992" s="92"/>
      <c r="R2992" s="92"/>
      <c r="S2992" s="92"/>
      <c r="T2992" s="92"/>
      <c r="U2992" s="92"/>
      <c r="V2992" s="92"/>
      <c r="W2992" s="92"/>
      <c r="X2992" s="109">
        <f t="shared" si="478"/>
        <v>0</v>
      </c>
      <c r="Y2992" s="83"/>
      <c r="Z2992" s="110">
        <f t="shared" si="479"/>
        <v>0</v>
      </c>
      <c r="AA2992" s="111"/>
      <c r="AB2992" s="92"/>
      <c r="AC2992" s="92"/>
      <c r="AD2992" s="92"/>
      <c r="AE2992" s="92"/>
      <c r="AF2992" s="92"/>
      <c r="AG2992" s="92"/>
      <c r="AH2992" s="92"/>
      <c r="AI2992" s="109">
        <f t="shared" si="480"/>
        <v>0</v>
      </c>
      <c r="AJ2992" s="83"/>
      <c r="AK2992" s="110">
        <f t="shared" si="481"/>
        <v>0</v>
      </c>
      <c r="AL2992" s="111"/>
      <c r="AM2992" s="92"/>
      <c r="AN2992" s="92"/>
      <c r="AO2992" s="92"/>
      <c r="AP2992" s="92"/>
      <c r="AQ2992" s="92">
        <v>1</v>
      </c>
      <c r="AR2992" s="92"/>
      <c r="AS2992" s="92"/>
      <c r="AT2992" s="92"/>
      <c r="AU2992" s="92"/>
      <c r="AV2992" s="109">
        <f t="shared" si="482"/>
        <v>250</v>
      </c>
      <c r="AW2992" s="75"/>
      <c r="AX2992" s="110">
        <f t="shared" si="483"/>
        <v>41.666666666666664</v>
      </c>
      <c r="AY2992" s="111"/>
      <c r="AZ2992" s="93"/>
      <c r="BA2992" s="94" t="s">
        <v>131</v>
      </c>
      <c r="BB2992" s="71"/>
      <c r="BC2992" s="95"/>
      <c r="BD2992" s="41">
        <v>5</v>
      </c>
      <c r="BE2992" s="52">
        <v>52</v>
      </c>
      <c r="BF2992" s="103">
        <v>5211</v>
      </c>
      <c r="BG2992" s="280" t="s">
        <v>52</v>
      </c>
    </row>
    <row r="2993" spans="1:59" s="63" customFormat="1" ht="12.75" x14ac:dyDescent="0.2">
      <c r="A2993" s="196">
        <v>5</v>
      </c>
      <c r="B2993" s="197" t="s">
        <v>938</v>
      </c>
      <c r="C2993" s="208">
        <v>52</v>
      </c>
      <c r="D2993" s="209" t="s">
        <v>982</v>
      </c>
      <c r="E2993" s="212">
        <v>5214</v>
      </c>
      <c r="F2993" s="213" t="s">
        <v>1205</v>
      </c>
      <c r="G2993" s="231"/>
      <c r="H2993" s="89"/>
      <c r="I2993" s="90" t="s">
        <v>991</v>
      </c>
      <c r="J2993" s="90"/>
      <c r="K2993" s="90" t="s">
        <v>64</v>
      </c>
      <c r="L2993" s="90" t="s">
        <v>119</v>
      </c>
      <c r="M2993" s="91"/>
      <c r="N2993" s="312">
        <v>1</v>
      </c>
      <c r="O2993" s="313">
        <f t="shared" si="484"/>
        <v>0.16666666666666666</v>
      </c>
      <c r="P2993" s="104"/>
      <c r="Q2993" s="92"/>
      <c r="R2993" s="92"/>
      <c r="S2993" s="92"/>
      <c r="T2993" s="92"/>
      <c r="U2993" s="92"/>
      <c r="V2993" s="92"/>
      <c r="W2993" s="92"/>
      <c r="X2993" s="109">
        <f t="shared" si="478"/>
        <v>0</v>
      </c>
      <c r="Y2993" s="83"/>
      <c r="Z2993" s="110">
        <f t="shared" si="479"/>
        <v>0</v>
      </c>
      <c r="AA2993" s="111"/>
      <c r="AB2993" s="92"/>
      <c r="AC2993" s="92"/>
      <c r="AD2993" s="92"/>
      <c r="AE2993" s="92"/>
      <c r="AF2993" s="92"/>
      <c r="AG2993" s="92"/>
      <c r="AH2993" s="92"/>
      <c r="AI2993" s="109">
        <f t="shared" si="480"/>
        <v>0</v>
      </c>
      <c r="AJ2993" s="83"/>
      <c r="AK2993" s="110">
        <f t="shared" si="481"/>
        <v>0</v>
      </c>
      <c r="AL2993" s="111"/>
      <c r="AM2993" s="92"/>
      <c r="AN2993" s="92"/>
      <c r="AO2993" s="92">
        <v>1</v>
      </c>
      <c r="AP2993" s="92"/>
      <c r="AQ2993" s="92"/>
      <c r="AR2993" s="92"/>
      <c r="AS2993" s="92"/>
      <c r="AT2993" s="92"/>
      <c r="AU2993" s="92"/>
      <c r="AV2993" s="109">
        <f t="shared" si="482"/>
        <v>50</v>
      </c>
      <c r="AW2993" s="75"/>
      <c r="AX2993" s="110">
        <f t="shared" si="483"/>
        <v>8.3333333333333321</v>
      </c>
      <c r="AY2993" s="111"/>
      <c r="AZ2993" s="93"/>
      <c r="BA2993" s="94" t="s">
        <v>131</v>
      </c>
      <c r="BB2993" s="71"/>
      <c r="BC2993" s="95"/>
      <c r="BD2993" s="41">
        <v>5</v>
      </c>
      <c r="BE2993" s="52">
        <v>52</v>
      </c>
      <c r="BF2993" s="103">
        <v>5211</v>
      </c>
      <c r="BG2993" s="280" t="s">
        <v>52</v>
      </c>
    </row>
    <row r="2994" spans="1:59" s="63" customFormat="1" ht="12.75" x14ac:dyDescent="0.2">
      <c r="A2994" s="196">
        <v>5</v>
      </c>
      <c r="B2994" s="197" t="s">
        <v>938</v>
      </c>
      <c r="C2994" s="208">
        <v>52</v>
      </c>
      <c r="D2994" s="209" t="s">
        <v>982</v>
      </c>
      <c r="E2994" s="212">
        <v>5214</v>
      </c>
      <c r="F2994" s="213" t="s">
        <v>1205</v>
      </c>
      <c r="G2994" s="231"/>
      <c r="H2994" s="89"/>
      <c r="I2994" s="90" t="s">
        <v>956</v>
      </c>
      <c r="J2994" s="90"/>
      <c r="K2994" s="90" t="s">
        <v>64</v>
      </c>
      <c r="L2994" s="90" t="s">
        <v>119</v>
      </c>
      <c r="M2994" s="91"/>
      <c r="N2994" s="312">
        <v>1</v>
      </c>
      <c r="O2994" s="313">
        <f t="shared" si="484"/>
        <v>0.16666666666666666</v>
      </c>
      <c r="P2994" s="104"/>
      <c r="Q2994" s="92"/>
      <c r="R2994" s="92"/>
      <c r="S2994" s="92"/>
      <c r="T2994" s="92"/>
      <c r="U2994" s="92"/>
      <c r="V2994" s="92"/>
      <c r="W2994" s="92"/>
      <c r="X2994" s="109">
        <f t="shared" si="478"/>
        <v>0</v>
      </c>
      <c r="Y2994" s="83"/>
      <c r="Z2994" s="110">
        <f t="shared" si="479"/>
        <v>0</v>
      </c>
      <c r="AA2994" s="111"/>
      <c r="AB2994" s="92"/>
      <c r="AC2994" s="92"/>
      <c r="AD2994" s="92"/>
      <c r="AE2994" s="92"/>
      <c r="AF2994" s="92"/>
      <c r="AG2994" s="92"/>
      <c r="AH2994" s="92"/>
      <c r="AI2994" s="109">
        <f t="shared" si="480"/>
        <v>0</v>
      </c>
      <c r="AJ2994" s="83"/>
      <c r="AK2994" s="110">
        <f t="shared" si="481"/>
        <v>0</v>
      </c>
      <c r="AL2994" s="111"/>
      <c r="AM2994" s="92"/>
      <c r="AN2994" s="92"/>
      <c r="AO2994" s="92">
        <v>1</v>
      </c>
      <c r="AP2994" s="92"/>
      <c r="AQ2994" s="92"/>
      <c r="AR2994" s="92"/>
      <c r="AS2994" s="92"/>
      <c r="AT2994" s="92"/>
      <c r="AU2994" s="92"/>
      <c r="AV2994" s="109">
        <f t="shared" si="482"/>
        <v>50</v>
      </c>
      <c r="AW2994" s="75"/>
      <c r="AX2994" s="110">
        <f t="shared" si="483"/>
        <v>8.3333333333333321</v>
      </c>
      <c r="AY2994" s="111"/>
      <c r="AZ2994" s="93"/>
      <c r="BA2994" s="94" t="s">
        <v>131</v>
      </c>
      <c r="BB2994" s="71"/>
      <c r="BC2994" s="95"/>
      <c r="BD2994" s="41">
        <v>5</v>
      </c>
      <c r="BE2994" s="52">
        <v>52</v>
      </c>
      <c r="BF2994" s="103">
        <v>5211</v>
      </c>
      <c r="BG2994" s="280" t="s">
        <v>52</v>
      </c>
    </row>
    <row r="2995" spans="1:59" s="63" customFormat="1" ht="12.75" x14ac:dyDescent="0.2">
      <c r="A2995" s="196">
        <v>5</v>
      </c>
      <c r="B2995" s="197" t="s">
        <v>938</v>
      </c>
      <c r="C2995" s="208">
        <v>52</v>
      </c>
      <c r="D2995" s="209" t="s">
        <v>982</v>
      </c>
      <c r="E2995" s="212">
        <v>5214</v>
      </c>
      <c r="F2995" s="213" t="s">
        <v>1205</v>
      </c>
      <c r="G2995" s="231"/>
      <c r="H2995" s="89"/>
      <c r="I2995" s="90" t="s">
        <v>967</v>
      </c>
      <c r="J2995" s="90"/>
      <c r="K2995" s="90" t="s">
        <v>129</v>
      </c>
      <c r="L2995" s="90"/>
      <c r="M2995" s="91"/>
      <c r="N2995" s="312">
        <v>1</v>
      </c>
      <c r="O2995" s="313">
        <f t="shared" si="484"/>
        <v>0.16666666666666666</v>
      </c>
      <c r="P2995" s="104"/>
      <c r="Q2995" s="92"/>
      <c r="R2995" s="92"/>
      <c r="S2995" s="92"/>
      <c r="T2995" s="92"/>
      <c r="U2995" s="92"/>
      <c r="V2995" s="92"/>
      <c r="W2995" s="92">
        <v>1</v>
      </c>
      <c r="X2995" s="109">
        <f t="shared" si="478"/>
        <v>25000</v>
      </c>
      <c r="Y2995" s="83"/>
      <c r="Z2995" s="110">
        <f t="shared" si="479"/>
        <v>4166.6666666666661</v>
      </c>
      <c r="AA2995" s="111"/>
      <c r="AB2995" s="92"/>
      <c r="AC2995" s="92"/>
      <c r="AD2995" s="92"/>
      <c r="AE2995" s="92"/>
      <c r="AF2995" s="92"/>
      <c r="AG2995" s="92"/>
      <c r="AH2995" s="92"/>
      <c r="AI2995" s="109">
        <f t="shared" si="480"/>
        <v>0</v>
      </c>
      <c r="AJ2995" s="83"/>
      <c r="AK2995" s="110">
        <f t="shared" si="481"/>
        <v>0</v>
      </c>
      <c r="AL2995" s="111"/>
      <c r="AM2995" s="92"/>
      <c r="AN2995" s="92"/>
      <c r="AO2995" s="92"/>
      <c r="AP2995" s="92">
        <v>1</v>
      </c>
      <c r="AQ2995" s="92"/>
      <c r="AR2995" s="92"/>
      <c r="AS2995" s="92"/>
      <c r="AT2995" s="92"/>
      <c r="AU2995" s="92"/>
      <c r="AV2995" s="109">
        <f t="shared" si="482"/>
        <v>100</v>
      </c>
      <c r="AW2995" s="75"/>
      <c r="AX2995" s="110">
        <f t="shared" si="483"/>
        <v>16.666666666666664</v>
      </c>
      <c r="AY2995" s="111"/>
      <c r="AZ2995" s="93"/>
      <c r="BA2995" s="94" t="s">
        <v>131</v>
      </c>
      <c r="BB2995" s="71"/>
      <c r="BC2995" s="95"/>
      <c r="BD2995" s="41">
        <v>5</v>
      </c>
      <c r="BE2995" s="52">
        <v>52</v>
      </c>
      <c r="BF2995" s="103">
        <v>5211</v>
      </c>
      <c r="BG2995" s="280" t="s">
        <v>52</v>
      </c>
    </row>
    <row r="2996" spans="1:59" s="63" customFormat="1" ht="12.75" x14ac:dyDescent="0.2">
      <c r="A2996" s="196">
        <v>5</v>
      </c>
      <c r="B2996" s="197" t="s">
        <v>938</v>
      </c>
      <c r="C2996" s="208">
        <v>52</v>
      </c>
      <c r="D2996" s="209" t="s">
        <v>982</v>
      </c>
      <c r="E2996" s="212">
        <v>5214</v>
      </c>
      <c r="F2996" s="213" t="s">
        <v>1205</v>
      </c>
      <c r="G2996" s="231"/>
      <c r="H2996" s="65"/>
      <c r="I2996" s="222"/>
      <c r="J2996" s="66"/>
      <c r="K2996" s="66"/>
      <c r="L2996" s="66"/>
      <c r="M2996" s="64"/>
      <c r="N2996" s="304"/>
      <c r="O2996" s="305"/>
      <c r="P2996" s="127"/>
      <c r="Q2996" s="67"/>
      <c r="R2996" s="67"/>
      <c r="S2996" s="67"/>
      <c r="T2996" s="67"/>
      <c r="U2996" s="67"/>
      <c r="V2996" s="67"/>
      <c r="W2996" s="67"/>
      <c r="X2996" s="67"/>
      <c r="Y2996" s="68"/>
      <c r="Z2996" s="68"/>
      <c r="AA2996" s="68"/>
      <c r="AB2996" s="67"/>
      <c r="AC2996" s="67"/>
      <c r="AD2996" s="67"/>
      <c r="AE2996" s="67"/>
      <c r="AF2996" s="67"/>
      <c r="AG2996" s="67"/>
      <c r="AH2996" s="67"/>
      <c r="AI2996" s="67"/>
      <c r="AJ2996" s="68"/>
      <c r="AK2996" s="68"/>
      <c r="AL2996" s="68"/>
      <c r="AM2996" s="67"/>
      <c r="AN2996" s="67"/>
      <c r="AO2996" s="67"/>
      <c r="AP2996" s="67"/>
      <c r="AQ2996" s="67"/>
      <c r="AR2996" s="67"/>
      <c r="AS2996" s="67"/>
      <c r="AT2996" s="67"/>
      <c r="AU2996" s="67"/>
      <c r="AV2996" s="67"/>
      <c r="AW2996" s="67"/>
      <c r="AX2996" s="68"/>
      <c r="AY2996" s="68"/>
      <c r="AZ2996" s="69"/>
      <c r="BA2996" s="70"/>
      <c r="BB2996" s="71"/>
      <c r="BC2996" s="95"/>
      <c r="BD2996" s="41">
        <v>5</v>
      </c>
      <c r="BE2996" s="52">
        <v>52</v>
      </c>
      <c r="BF2996" s="103">
        <v>5211</v>
      </c>
      <c r="BG2996" s="275"/>
    </row>
    <row r="2997" spans="1:59" s="63" customFormat="1" ht="12.75" x14ac:dyDescent="0.2">
      <c r="A2997" s="196">
        <v>5</v>
      </c>
      <c r="B2997" s="197" t="s">
        <v>938</v>
      </c>
      <c r="C2997" s="208">
        <v>52</v>
      </c>
      <c r="D2997" s="209" t="s">
        <v>982</v>
      </c>
      <c r="E2997" s="212">
        <v>5214</v>
      </c>
      <c r="F2997" s="213" t="s">
        <v>1205</v>
      </c>
      <c r="G2997" s="232"/>
      <c r="H2997" s="97"/>
      <c r="I2997" s="224"/>
      <c r="J2997" s="98"/>
      <c r="K2997" s="98"/>
      <c r="L2997" s="98"/>
      <c r="M2997" s="96"/>
      <c r="N2997" s="307"/>
      <c r="O2997" s="246"/>
      <c r="P2997" s="124"/>
      <c r="Q2997" s="99"/>
      <c r="R2997" s="99"/>
      <c r="S2997" s="99"/>
      <c r="T2997" s="99"/>
      <c r="U2997" s="99"/>
      <c r="V2997" s="99"/>
      <c r="W2997" s="99"/>
      <c r="X2997" s="99"/>
      <c r="Y2997" s="100"/>
      <c r="Z2997" s="100"/>
      <c r="AA2997" s="100"/>
      <c r="AB2997" s="99"/>
      <c r="AC2997" s="99"/>
      <c r="AD2997" s="99"/>
      <c r="AE2997" s="99"/>
      <c r="AF2997" s="99"/>
      <c r="AG2997" s="99"/>
      <c r="AH2997" s="99"/>
      <c r="AI2997" s="99"/>
      <c r="AJ2997" s="100"/>
      <c r="AK2997" s="100"/>
      <c r="AL2997" s="100"/>
      <c r="AM2997" s="99"/>
      <c r="AN2997" s="99"/>
      <c r="AO2997" s="99"/>
      <c r="AP2997" s="99"/>
      <c r="AQ2997" s="99"/>
      <c r="AR2997" s="99"/>
      <c r="AS2997" s="99"/>
      <c r="AT2997" s="99"/>
      <c r="AU2997" s="99"/>
      <c r="AV2997" s="99"/>
      <c r="AW2997" s="99"/>
      <c r="AX2997" s="100"/>
      <c r="AY2997" s="100"/>
      <c r="AZ2997" s="101"/>
      <c r="BA2997" s="102"/>
      <c r="BB2997" s="95"/>
      <c r="BC2997" s="95"/>
      <c r="BD2997" s="41">
        <v>5</v>
      </c>
      <c r="BE2997" s="52">
        <v>52</v>
      </c>
      <c r="BF2997" s="103">
        <v>5211</v>
      </c>
      <c r="BG2997" s="277"/>
    </row>
    <row r="2998" spans="1:59" s="63" customFormat="1" ht="12.75" x14ac:dyDescent="0.2">
      <c r="A2998" s="196">
        <v>5</v>
      </c>
      <c r="B2998" s="197" t="s">
        <v>938</v>
      </c>
      <c r="C2998" s="208">
        <v>52</v>
      </c>
      <c r="D2998" s="209" t="s">
        <v>982</v>
      </c>
      <c r="E2998" s="210">
        <v>5221</v>
      </c>
      <c r="F2998" s="211" t="s">
        <v>1206</v>
      </c>
      <c r="G2998" s="230"/>
      <c r="H2998" s="56"/>
      <c r="I2998" s="221"/>
      <c r="J2998" s="57"/>
      <c r="K2998" s="57"/>
      <c r="L2998" s="57"/>
      <c r="M2998" s="55"/>
      <c r="N2998" s="303"/>
      <c r="O2998" s="245"/>
      <c r="P2998" s="122"/>
      <c r="Q2998" s="58"/>
      <c r="R2998" s="58"/>
      <c r="S2998" s="58"/>
      <c r="T2998" s="58"/>
      <c r="U2998" s="58"/>
      <c r="V2998" s="58"/>
      <c r="W2998" s="58"/>
      <c r="X2998" s="58"/>
      <c r="Y2998" s="59"/>
      <c r="Z2998" s="59"/>
      <c r="AA2998" s="59"/>
      <c r="AB2998" s="58"/>
      <c r="AC2998" s="58"/>
      <c r="AD2998" s="58"/>
      <c r="AE2998" s="58"/>
      <c r="AF2998" s="58"/>
      <c r="AG2998" s="58"/>
      <c r="AH2998" s="58"/>
      <c r="AI2998" s="58"/>
      <c r="AJ2998" s="59"/>
      <c r="AK2998" s="59"/>
      <c r="AL2998" s="59"/>
      <c r="AM2998" s="58"/>
      <c r="AN2998" s="58"/>
      <c r="AO2998" s="58"/>
      <c r="AP2998" s="58"/>
      <c r="AQ2998" s="58"/>
      <c r="AR2998" s="58"/>
      <c r="AS2998" s="58"/>
      <c r="AT2998" s="58"/>
      <c r="AU2998" s="58"/>
      <c r="AV2998" s="58"/>
      <c r="AW2998" s="58"/>
      <c r="AX2998" s="59"/>
      <c r="AY2998" s="59"/>
      <c r="AZ2998" s="60"/>
      <c r="BA2998" s="61"/>
      <c r="BB2998" s="54"/>
      <c r="BC2998" s="54"/>
      <c r="BD2998" s="41"/>
      <c r="BE2998" s="52"/>
      <c r="BF2998" s="103"/>
      <c r="BG2998" s="277"/>
    </row>
    <row r="2999" spans="1:59" s="63" customFormat="1" ht="12.75" x14ac:dyDescent="0.2">
      <c r="A2999" s="196">
        <v>5</v>
      </c>
      <c r="B2999" s="197" t="s">
        <v>938</v>
      </c>
      <c r="C2999" s="208">
        <v>52</v>
      </c>
      <c r="D2999" s="209" t="s">
        <v>982</v>
      </c>
      <c r="E2999" s="210">
        <v>5221</v>
      </c>
      <c r="F2999" s="211" t="s">
        <v>1206</v>
      </c>
      <c r="G2999" s="231"/>
      <c r="H2999" s="65"/>
      <c r="I2999" s="222"/>
      <c r="J2999" s="66"/>
      <c r="K2999" s="66"/>
      <c r="L2999" s="66"/>
      <c r="M2999" s="64"/>
      <c r="N2999" s="304"/>
      <c r="O2999" s="305"/>
      <c r="P2999" s="127"/>
      <c r="Q2999" s="67"/>
      <c r="R2999" s="67"/>
      <c r="S2999" s="67"/>
      <c r="T2999" s="67"/>
      <c r="U2999" s="67"/>
      <c r="V2999" s="67"/>
      <c r="W2999" s="67"/>
      <c r="X2999" s="67"/>
      <c r="Y2999" s="68"/>
      <c r="Z2999" s="68"/>
      <c r="AA2999" s="68"/>
      <c r="AB2999" s="67"/>
      <c r="AC2999" s="67"/>
      <c r="AD2999" s="67"/>
      <c r="AE2999" s="67"/>
      <c r="AF2999" s="67"/>
      <c r="AG2999" s="67"/>
      <c r="AH2999" s="67"/>
      <c r="AI2999" s="67"/>
      <c r="AJ2999" s="68"/>
      <c r="AK2999" s="68"/>
      <c r="AL2999" s="68"/>
      <c r="AM2999" s="67"/>
      <c r="AN2999" s="67"/>
      <c r="AO2999" s="67"/>
      <c r="AP2999" s="67"/>
      <c r="AQ2999" s="67"/>
      <c r="AR2999" s="67"/>
      <c r="AS2999" s="67"/>
      <c r="AT2999" s="67"/>
      <c r="AU2999" s="67"/>
      <c r="AV2999" s="67"/>
      <c r="AW2999" s="67"/>
      <c r="AX2999" s="68"/>
      <c r="AY2999" s="68"/>
      <c r="AZ2999" s="69"/>
      <c r="BA2999" s="70"/>
      <c r="BB2999" s="71"/>
      <c r="BC2999" s="54"/>
      <c r="BD2999" s="41">
        <v>5</v>
      </c>
      <c r="BE2999" s="52">
        <v>52</v>
      </c>
      <c r="BF2999" s="103">
        <v>5211</v>
      </c>
      <c r="BG2999" s="275"/>
    </row>
    <row r="3000" spans="1:59" s="63" customFormat="1" ht="12.75" x14ac:dyDescent="0.2">
      <c r="A3000" s="196">
        <v>5</v>
      </c>
      <c r="B3000" s="197" t="s">
        <v>938</v>
      </c>
      <c r="C3000" s="208">
        <v>52</v>
      </c>
      <c r="D3000" s="209" t="s">
        <v>982</v>
      </c>
      <c r="E3000" s="210">
        <v>5221</v>
      </c>
      <c r="F3000" s="211" t="s">
        <v>1206</v>
      </c>
      <c r="G3000" s="231"/>
      <c r="H3000" s="72" t="s">
        <v>47</v>
      </c>
      <c r="I3000" s="223"/>
      <c r="J3000" s="73"/>
      <c r="K3000" s="73"/>
      <c r="L3000" s="73"/>
      <c r="M3000" s="74"/>
      <c r="N3000" s="247"/>
      <c r="O3000" s="306"/>
      <c r="P3000" s="105"/>
      <c r="Q3000" s="75"/>
      <c r="R3000" s="75"/>
      <c r="S3000" s="75"/>
      <c r="T3000" s="75"/>
      <c r="U3000" s="75"/>
      <c r="V3000" s="75"/>
      <c r="W3000" s="75"/>
      <c r="X3000" s="75"/>
      <c r="Y3000" s="76">
        <f>IF(ISNUMBER(VLOOKUP(Y3002,P$7:W$7,MATCH(Y3002,P$7:W$7))),VLOOKUP(Y3002,P$7:W$7,MATCH(Y3002,P$7:W$7)),IF(N3004=0,"No Data",IF(Y3002&gt;0,"&lt;100",0)))</f>
        <v>5000</v>
      </c>
      <c r="Z3000" s="77">
        <f>IF(ISNUMBER(VLOOKUP(Z3004,P$7:W$7,MATCH(Z3004,P$7:W$7))),VLOOKUP(Z3004,P$7:W$7,MATCH(Z3004,P$7:W$7)),IF(N3004=0,"No Data",IF(Z3004&gt;0,"&lt;100",0)))</f>
        <v>5000</v>
      </c>
      <c r="AA3000" s="106">
        <f>IF(ISNUMBER(Z3000),Z3000,0)</f>
        <v>5000</v>
      </c>
      <c r="AB3000" s="75"/>
      <c r="AC3000" s="75"/>
      <c r="AD3000" s="75"/>
      <c r="AE3000" s="75"/>
      <c r="AF3000" s="75"/>
      <c r="AG3000" s="75"/>
      <c r="AH3000" s="75"/>
      <c r="AI3000" s="75"/>
      <c r="AJ3000" s="76">
        <f>IF(ISNUMBER(VLOOKUP(AJ3002,AB$7:AH$7,MATCH(AJ3002,AB$7:AH$7))),VLOOKUP(AJ3002,AB$7:AH$7,MATCH(AJ3002,AB$7:AH$7)),IF(N3004=0,"No Data",IF(AJ3002&gt;0,"&lt;50",0)))</f>
        <v>0</v>
      </c>
      <c r="AK3000" s="77">
        <f>IF(ISNUMBER(VLOOKUP(AK3004,AB$7:AH$7,MATCH(AK3004,AB$7:AH$7))),VLOOKUP(AK3004,AB$7:AH$7,MATCH(AK3004,AB$7:AH$7)),IF(N3004=0,"No Data",IF(AK3004&gt;0,"&lt;50",0)))</f>
        <v>0</v>
      </c>
      <c r="AL3000" s="106">
        <f>IF(ISNUMBER(AK3000),AK3000,0)</f>
        <v>0</v>
      </c>
      <c r="AM3000" s="75"/>
      <c r="AN3000" s="75"/>
      <c r="AO3000" s="75"/>
      <c r="AP3000" s="75"/>
      <c r="AQ3000" s="75"/>
      <c r="AR3000" s="75"/>
      <c r="AS3000" s="75"/>
      <c r="AT3000" s="75"/>
      <c r="AU3000" s="75"/>
      <c r="AV3000" s="75"/>
      <c r="AW3000" s="76">
        <f>IF(ISNUMBER(VLOOKUP(AW3002,AM$7:AU$7,MATCH(AW3002,AM$7:AU$7))),VLOOKUP(AW3002,AM$7:AU$7,MATCH(AW3002,AM$7:AU$7)),IF(N3004=0,"No Data",IF(AW3002&gt;0,"&lt;10",0)))</f>
        <v>100</v>
      </c>
      <c r="AX3000" s="77">
        <f>IF(ISNUMBER(VLOOKUP(AX3004,AM$7:AU$7,MATCH(AX3004,AM$7:AU$7))),VLOOKUP(AX3004,AM$7:AU$7,MATCH(AX3004,AM$7:AU$7)),IF(N3004=0,"No Data",IF(AX3004&gt;0,"&lt;10",0)))</f>
        <v>50</v>
      </c>
      <c r="AY3000" s="106">
        <f>IF(ISNUMBER(AX3000),AX3000,0)</f>
        <v>50</v>
      </c>
      <c r="AZ3000" s="79"/>
      <c r="BA3000" s="80"/>
      <c r="BB3000" s="71"/>
      <c r="BC3000" s="54"/>
      <c r="BD3000" s="41">
        <v>5</v>
      </c>
      <c r="BE3000" s="52">
        <v>52</v>
      </c>
      <c r="BF3000" s="103">
        <v>5211</v>
      </c>
      <c r="BG3000" s="276" t="s">
        <v>47</v>
      </c>
    </row>
    <row r="3001" spans="1:59" s="63" customFormat="1" ht="12.75" x14ac:dyDescent="0.2">
      <c r="A3001" s="196">
        <v>5</v>
      </c>
      <c r="B3001" s="197" t="s">
        <v>938</v>
      </c>
      <c r="C3001" s="208">
        <v>52</v>
      </c>
      <c r="D3001" s="209" t="s">
        <v>982</v>
      </c>
      <c r="E3001" s="210">
        <v>5221</v>
      </c>
      <c r="F3001" s="211" t="s">
        <v>1206</v>
      </c>
      <c r="G3001" s="231"/>
      <c r="H3001" s="81" t="s">
        <v>48</v>
      </c>
      <c r="I3001" s="223"/>
      <c r="J3001" s="73"/>
      <c r="K3001" s="73"/>
      <c r="L3001" s="73"/>
      <c r="M3001" s="74"/>
      <c r="N3001" s="247"/>
      <c r="O3001" s="306"/>
      <c r="P3001" s="105"/>
      <c r="Q3001" s="75"/>
      <c r="R3001" s="75"/>
      <c r="S3001" s="75"/>
      <c r="T3001" s="75"/>
      <c r="U3001" s="75"/>
      <c r="V3001" s="75"/>
      <c r="W3001" s="75"/>
      <c r="X3001" s="75"/>
      <c r="Y3001" s="82">
        <f>MIN(X3005:X3008)</f>
        <v>0</v>
      </c>
      <c r="Z3001" s="83"/>
      <c r="AA3001" s="83"/>
      <c r="AB3001" s="75"/>
      <c r="AC3001" s="75"/>
      <c r="AD3001" s="75"/>
      <c r="AE3001" s="75"/>
      <c r="AF3001" s="75"/>
      <c r="AG3001" s="75"/>
      <c r="AH3001" s="75"/>
      <c r="AI3001" s="75"/>
      <c r="AJ3001" s="82">
        <f>MIN(AI3005:AI3008)</f>
        <v>0</v>
      </c>
      <c r="AK3001" s="83"/>
      <c r="AL3001" s="83"/>
      <c r="AM3001" s="75"/>
      <c r="AN3001" s="75"/>
      <c r="AO3001" s="75"/>
      <c r="AP3001" s="75"/>
      <c r="AQ3001" s="75"/>
      <c r="AR3001" s="75"/>
      <c r="AS3001" s="75"/>
      <c r="AT3001" s="75"/>
      <c r="AU3001" s="75"/>
      <c r="AV3001" s="75"/>
      <c r="AW3001" s="82">
        <f>MIN(AV3005:AV3008)</f>
        <v>100</v>
      </c>
      <c r="AX3001" s="83"/>
      <c r="AY3001" s="83"/>
      <c r="AZ3001" s="79"/>
      <c r="BA3001" s="80"/>
      <c r="BB3001" s="71"/>
      <c r="BC3001" s="54"/>
      <c r="BD3001" s="41">
        <v>5</v>
      </c>
      <c r="BE3001" s="52">
        <v>52</v>
      </c>
      <c r="BF3001" s="103">
        <v>5211</v>
      </c>
      <c r="BG3001" s="278" t="s">
        <v>48</v>
      </c>
    </row>
    <row r="3002" spans="1:59" s="63" customFormat="1" ht="12.75" x14ac:dyDescent="0.2">
      <c r="A3002" s="196">
        <v>5</v>
      </c>
      <c r="B3002" s="197" t="s">
        <v>938</v>
      </c>
      <c r="C3002" s="208">
        <v>52</v>
      </c>
      <c r="D3002" s="209" t="s">
        <v>982</v>
      </c>
      <c r="E3002" s="210">
        <v>5221</v>
      </c>
      <c r="F3002" s="211" t="s">
        <v>1206</v>
      </c>
      <c r="G3002" s="231"/>
      <c r="H3002" s="81" t="s">
        <v>49</v>
      </c>
      <c r="I3002" s="223"/>
      <c r="J3002" s="73"/>
      <c r="K3002" s="73"/>
      <c r="L3002" s="73"/>
      <c r="M3002" s="74"/>
      <c r="N3002" s="247"/>
      <c r="O3002" s="306"/>
      <c r="P3002" s="105"/>
      <c r="Q3002" s="75"/>
      <c r="R3002" s="75"/>
      <c r="S3002" s="75"/>
      <c r="T3002" s="75"/>
      <c r="U3002" s="75"/>
      <c r="V3002" s="75"/>
      <c r="W3002" s="75"/>
      <c r="X3002" s="75"/>
      <c r="Y3002" s="84">
        <f>IF(ISNUMBER(AVERAGE(X3005:X3008)),AVERAGE(X3005:X3008),0)</f>
        <v>8333.3333333333339</v>
      </c>
      <c r="Z3002" s="83"/>
      <c r="AA3002" s="83"/>
      <c r="AB3002" s="75"/>
      <c r="AC3002" s="75"/>
      <c r="AD3002" s="75"/>
      <c r="AE3002" s="75"/>
      <c r="AF3002" s="75"/>
      <c r="AG3002" s="75"/>
      <c r="AH3002" s="75"/>
      <c r="AI3002" s="75"/>
      <c r="AJ3002" s="84">
        <f>IF(ISNUMBER(AVERAGE(AI3005:AI3008)),AVERAGE(AI3005:AI3008),0)</f>
        <v>0</v>
      </c>
      <c r="AK3002" s="83"/>
      <c r="AL3002" s="83"/>
      <c r="AM3002" s="75"/>
      <c r="AN3002" s="75"/>
      <c r="AO3002" s="75"/>
      <c r="AP3002" s="75"/>
      <c r="AQ3002" s="75"/>
      <c r="AR3002" s="75"/>
      <c r="AS3002" s="75"/>
      <c r="AT3002" s="75"/>
      <c r="AU3002" s="75"/>
      <c r="AV3002" s="75"/>
      <c r="AW3002" s="84">
        <f>IF(ISNUMBER(AVERAGE(AV3005:AV3008)),AVERAGE(AV3005:AV3008),0)</f>
        <v>100</v>
      </c>
      <c r="AX3002" s="83"/>
      <c r="AY3002" s="83"/>
      <c r="AZ3002" s="79"/>
      <c r="BA3002" s="80"/>
      <c r="BB3002" s="71"/>
      <c r="BC3002" s="54"/>
      <c r="BD3002" s="41">
        <v>5</v>
      </c>
      <c r="BE3002" s="52">
        <v>52</v>
      </c>
      <c r="BF3002" s="103">
        <v>5211</v>
      </c>
      <c r="BG3002" s="278" t="s">
        <v>49</v>
      </c>
    </row>
    <row r="3003" spans="1:59" s="63" customFormat="1" ht="12.75" x14ac:dyDescent="0.2">
      <c r="A3003" s="196">
        <v>5</v>
      </c>
      <c r="B3003" s="197" t="s">
        <v>938</v>
      </c>
      <c r="C3003" s="208">
        <v>52</v>
      </c>
      <c r="D3003" s="209" t="s">
        <v>982</v>
      </c>
      <c r="E3003" s="210">
        <v>5221</v>
      </c>
      <c r="F3003" s="211" t="s">
        <v>1206</v>
      </c>
      <c r="G3003" s="231"/>
      <c r="H3003" s="81" t="s">
        <v>50</v>
      </c>
      <c r="I3003" s="223"/>
      <c r="J3003" s="73"/>
      <c r="K3003" s="73"/>
      <c r="L3003" s="73"/>
      <c r="M3003" s="74"/>
      <c r="N3003" s="247"/>
      <c r="O3003" s="306"/>
      <c r="P3003" s="105"/>
      <c r="Q3003" s="75"/>
      <c r="R3003" s="75"/>
      <c r="S3003" s="75"/>
      <c r="T3003" s="75"/>
      <c r="U3003" s="75"/>
      <c r="V3003" s="75"/>
      <c r="W3003" s="75"/>
      <c r="X3003" s="75"/>
      <c r="Y3003" s="84">
        <f>MAX(X3005:X3008)</f>
        <v>25000</v>
      </c>
      <c r="Z3003" s="83"/>
      <c r="AA3003" s="83"/>
      <c r="AB3003" s="75"/>
      <c r="AC3003" s="75"/>
      <c r="AD3003" s="75"/>
      <c r="AE3003" s="75"/>
      <c r="AF3003" s="75"/>
      <c r="AG3003" s="75"/>
      <c r="AH3003" s="75"/>
      <c r="AI3003" s="75"/>
      <c r="AJ3003" s="84">
        <f>MAX(AI3005:AI3008)</f>
        <v>0</v>
      </c>
      <c r="AK3003" s="83"/>
      <c r="AL3003" s="83"/>
      <c r="AM3003" s="75"/>
      <c r="AN3003" s="75"/>
      <c r="AO3003" s="75"/>
      <c r="AP3003" s="75"/>
      <c r="AQ3003" s="75"/>
      <c r="AR3003" s="75"/>
      <c r="AS3003" s="75"/>
      <c r="AT3003" s="75"/>
      <c r="AU3003" s="75"/>
      <c r="AV3003" s="75"/>
      <c r="AW3003" s="84">
        <f>MAX(AV3005:AV3008)</f>
        <v>100</v>
      </c>
      <c r="AX3003" s="83"/>
      <c r="AY3003" s="83"/>
      <c r="AZ3003" s="79"/>
      <c r="BA3003" s="80"/>
      <c r="BB3003" s="71"/>
      <c r="BC3003" s="54"/>
      <c r="BD3003" s="41">
        <v>5</v>
      </c>
      <c r="BE3003" s="52">
        <v>52</v>
      </c>
      <c r="BF3003" s="103">
        <v>5211</v>
      </c>
      <c r="BG3003" s="278" t="s">
        <v>50</v>
      </c>
    </row>
    <row r="3004" spans="1:59" s="63" customFormat="1" ht="12.75" x14ac:dyDescent="0.2">
      <c r="A3004" s="196">
        <v>5</v>
      </c>
      <c r="B3004" s="197" t="s">
        <v>938</v>
      </c>
      <c r="C3004" s="208">
        <v>52</v>
      </c>
      <c r="D3004" s="209" t="s">
        <v>982</v>
      </c>
      <c r="E3004" s="210">
        <v>5221</v>
      </c>
      <c r="F3004" s="211" t="s">
        <v>1206</v>
      </c>
      <c r="G3004" s="231"/>
      <c r="H3004" s="85" t="s">
        <v>51</v>
      </c>
      <c r="I3004" s="223"/>
      <c r="J3004" s="73"/>
      <c r="K3004" s="73"/>
      <c r="L3004" s="73"/>
      <c r="M3004" s="74"/>
      <c r="N3004" s="248">
        <f>SUM(N3005:N3008)</f>
        <v>3</v>
      </c>
      <c r="O3004" s="293">
        <f>SUM(O3005:O3008)</f>
        <v>1</v>
      </c>
      <c r="P3004" s="292"/>
      <c r="Q3004" s="87"/>
      <c r="R3004" s="87"/>
      <c r="S3004" s="87"/>
      <c r="T3004" s="87"/>
      <c r="U3004" s="87"/>
      <c r="V3004" s="87"/>
      <c r="W3004" s="87"/>
      <c r="X3004" s="87"/>
      <c r="Y3004" s="88"/>
      <c r="Z3004" s="119">
        <f>SUM(Z3005:Z3008)</f>
        <v>8333.3333333333321</v>
      </c>
      <c r="AA3004" s="120"/>
      <c r="AB3004" s="111"/>
      <c r="AC3004" s="111"/>
      <c r="AD3004" s="111"/>
      <c r="AE3004" s="111"/>
      <c r="AF3004" s="111"/>
      <c r="AG3004" s="111"/>
      <c r="AH3004" s="111"/>
      <c r="AI3004" s="111"/>
      <c r="AJ3004" s="120"/>
      <c r="AK3004" s="119">
        <f>SUM(AK3005:AK3008)</f>
        <v>0</v>
      </c>
      <c r="AL3004" s="120"/>
      <c r="AM3004" s="111"/>
      <c r="AN3004" s="111"/>
      <c r="AO3004" s="111"/>
      <c r="AP3004" s="111"/>
      <c r="AQ3004" s="111"/>
      <c r="AR3004" s="111"/>
      <c r="AS3004" s="111"/>
      <c r="AT3004" s="111"/>
      <c r="AU3004" s="111"/>
      <c r="AV3004" s="111"/>
      <c r="AW3004" s="120"/>
      <c r="AX3004" s="119">
        <f>SUM(AX3005:AX3008)</f>
        <v>76.666666666666657</v>
      </c>
      <c r="AY3004" s="88"/>
      <c r="AZ3004" s="79"/>
      <c r="BA3004" s="80"/>
      <c r="BB3004" s="71"/>
      <c r="BC3004" s="54"/>
      <c r="BD3004" s="41">
        <v>5</v>
      </c>
      <c r="BE3004" s="52">
        <v>52</v>
      </c>
      <c r="BF3004" s="103">
        <v>5211</v>
      </c>
      <c r="BG3004" s="279" t="s">
        <v>51</v>
      </c>
    </row>
    <row r="3005" spans="1:59" s="63" customFormat="1" ht="12.75" x14ac:dyDescent="0.2">
      <c r="A3005" s="196">
        <v>5</v>
      </c>
      <c r="B3005" s="197" t="s">
        <v>938</v>
      </c>
      <c r="C3005" s="208">
        <v>52</v>
      </c>
      <c r="D3005" s="209" t="s">
        <v>982</v>
      </c>
      <c r="E3005" s="210">
        <v>5221</v>
      </c>
      <c r="F3005" s="211" t="s">
        <v>1206</v>
      </c>
      <c r="G3005" s="231"/>
      <c r="H3005" s="89" t="s">
        <v>52</v>
      </c>
      <c r="I3005" s="90" t="s">
        <v>819</v>
      </c>
      <c r="J3005" s="90"/>
      <c r="K3005" s="90" t="s">
        <v>64</v>
      </c>
      <c r="L3005" s="90" t="s">
        <v>528</v>
      </c>
      <c r="M3005" s="91"/>
      <c r="N3005" s="312">
        <v>1</v>
      </c>
      <c r="O3005" s="313">
        <f>N3005/N$3004</f>
        <v>0.33333333333333331</v>
      </c>
      <c r="P3005" s="104"/>
      <c r="Q3005" s="92"/>
      <c r="R3005" s="92"/>
      <c r="S3005" s="92"/>
      <c r="T3005" s="92"/>
      <c r="U3005" s="92"/>
      <c r="V3005" s="92"/>
      <c r="W3005" s="92"/>
      <c r="X3005" s="109">
        <f t="shared" ref="X3005:X3006" si="485">P3005*P$7+Q3005*Q$7+R3005*R$7+S3005*S$7+T3005*T$7+U3005*U$7+V3005*V$7+W3005*W$7</f>
        <v>0</v>
      </c>
      <c r="Y3005" s="83"/>
      <c r="Z3005" s="110">
        <f t="shared" ref="Z3005:Z3006" si="486">X3005*$O3005</f>
        <v>0</v>
      </c>
      <c r="AA3005" s="111"/>
      <c r="AB3005" s="92"/>
      <c r="AC3005" s="92"/>
      <c r="AD3005" s="92"/>
      <c r="AE3005" s="92"/>
      <c r="AF3005" s="92"/>
      <c r="AG3005" s="92"/>
      <c r="AH3005" s="92"/>
      <c r="AI3005" s="109">
        <f t="shared" ref="AI3005:AI3006" si="487">AB3005*AB$7+AC3005*AC$7+AD3005*AD$7+AE3005*AE$7+AF3005*AF$7+AG3005*AG$7+AH3005*AH$7</f>
        <v>0</v>
      </c>
      <c r="AJ3005" s="83"/>
      <c r="AK3005" s="110">
        <f t="shared" ref="AK3005:AK3006" si="488">AI3005*$O3005</f>
        <v>0</v>
      </c>
      <c r="AL3005" s="111"/>
      <c r="AM3005" s="92"/>
      <c r="AN3005" s="92"/>
      <c r="AO3005" s="92"/>
      <c r="AP3005" s="92">
        <v>1</v>
      </c>
      <c r="AQ3005" s="92"/>
      <c r="AR3005" s="92"/>
      <c r="AS3005" s="92"/>
      <c r="AT3005" s="92"/>
      <c r="AU3005" s="92"/>
      <c r="AV3005" s="109">
        <f t="shared" ref="AV3005:AV3006" si="489">AM3005*AM$7+AN3005*AN$7+AO3005*AO$7+AP3005*AP$7+AQ3005*AQ$7+AR3005*AR$7+AS3005*AS$7+AT3005*AT$7+AU3005*AU$7</f>
        <v>100</v>
      </c>
      <c r="AW3005" s="75"/>
      <c r="AX3005" s="110">
        <f t="shared" ref="AX3005:AX3006" si="490">AV3005*$O3005</f>
        <v>33.333333333333329</v>
      </c>
      <c r="AY3005" s="83"/>
      <c r="AZ3005" s="93"/>
      <c r="BA3005" s="94" t="s">
        <v>105</v>
      </c>
      <c r="BB3005" s="71"/>
      <c r="BC3005" s="54"/>
      <c r="BD3005" s="41">
        <v>5</v>
      </c>
      <c r="BE3005" s="52">
        <v>52</v>
      </c>
      <c r="BF3005" s="103">
        <v>5211</v>
      </c>
      <c r="BG3005" s="280" t="s">
        <v>52</v>
      </c>
    </row>
    <row r="3006" spans="1:59" s="63" customFormat="1" ht="12.75" x14ac:dyDescent="0.2">
      <c r="A3006" s="196">
        <v>5</v>
      </c>
      <c r="B3006" s="197" t="s">
        <v>938</v>
      </c>
      <c r="C3006" s="208">
        <v>52</v>
      </c>
      <c r="D3006" s="209" t="s">
        <v>982</v>
      </c>
      <c r="E3006" s="210">
        <v>5221</v>
      </c>
      <c r="F3006" s="211" t="s">
        <v>1206</v>
      </c>
      <c r="G3006" s="231"/>
      <c r="H3006" s="89"/>
      <c r="I3006" s="90" t="s">
        <v>926</v>
      </c>
      <c r="J3006" s="90"/>
      <c r="K3006" s="90" t="s">
        <v>73</v>
      </c>
      <c r="L3006" s="90" t="s">
        <v>69</v>
      </c>
      <c r="M3006" s="91"/>
      <c r="N3006" s="312">
        <v>1</v>
      </c>
      <c r="O3006" s="313">
        <f t="shared" ref="O3006:O3007" si="491">N3006/N$3004</f>
        <v>0.33333333333333331</v>
      </c>
      <c r="P3006" s="104"/>
      <c r="Q3006" s="92"/>
      <c r="R3006" s="92"/>
      <c r="S3006" s="92"/>
      <c r="T3006" s="92"/>
      <c r="U3006" s="92"/>
      <c r="V3006" s="92"/>
      <c r="W3006" s="92">
        <v>1</v>
      </c>
      <c r="X3006" s="109">
        <f t="shared" si="485"/>
        <v>25000</v>
      </c>
      <c r="Y3006" s="83"/>
      <c r="Z3006" s="110">
        <f t="shared" si="486"/>
        <v>8333.3333333333321</v>
      </c>
      <c r="AA3006" s="111"/>
      <c r="AB3006" s="92"/>
      <c r="AC3006" s="92"/>
      <c r="AD3006" s="92"/>
      <c r="AE3006" s="92"/>
      <c r="AF3006" s="92"/>
      <c r="AG3006" s="92"/>
      <c r="AH3006" s="92"/>
      <c r="AI3006" s="109">
        <f t="shared" si="487"/>
        <v>0</v>
      </c>
      <c r="AJ3006" s="83"/>
      <c r="AK3006" s="110">
        <f t="shared" si="488"/>
        <v>0</v>
      </c>
      <c r="AL3006" s="111"/>
      <c r="AM3006" s="92"/>
      <c r="AN3006" s="92"/>
      <c r="AO3006" s="92"/>
      <c r="AP3006" s="92">
        <v>1</v>
      </c>
      <c r="AQ3006" s="92"/>
      <c r="AR3006" s="92"/>
      <c r="AS3006" s="92"/>
      <c r="AT3006" s="92"/>
      <c r="AU3006" s="92"/>
      <c r="AV3006" s="109">
        <f t="shared" si="489"/>
        <v>100</v>
      </c>
      <c r="AW3006" s="75"/>
      <c r="AX3006" s="110">
        <f t="shared" si="490"/>
        <v>33.333333333333329</v>
      </c>
      <c r="AY3006" s="111"/>
      <c r="AZ3006" s="93"/>
      <c r="BA3006" s="94" t="s">
        <v>131</v>
      </c>
      <c r="BB3006" s="71"/>
      <c r="BC3006" s="54"/>
      <c r="BD3006" s="41">
        <v>5</v>
      </c>
      <c r="BE3006" s="52">
        <v>52</v>
      </c>
      <c r="BF3006" s="103">
        <v>5211</v>
      </c>
      <c r="BG3006" s="280" t="s">
        <v>52</v>
      </c>
    </row>
    <row r="3007" spans="1:59" s="63" customFormat="1" ht="12.75" x14ac:dyDescent="0.2">
      <c r="A3007" s="196">
        <v>5</v>
      </c>
      <c r="B3007" s="197" t="s">
        <v>938</v>
      </c>
      <c r="C3007" s="208">
        <v>52</v>
      </c>
      <c r="D3007" s="209" t="s">
        <v>982</v>
      </c>
      <c r="E3007" s="210">
        <v>5221</v>
      </c>
      <c r="F3007" s="211" t="s">
        <v>1206</v>
      </c>
      <c r="G3007" s="231"/>
      <c r="H3007" s="89"/>
      <c r="I3007" s="90" t="s">
        <v>1239</v>
      </c>
      <c r="J3007" s="90"/>
      <c r="K3007" s="90" t="s">
        <v>64</v>
      </c>
      <c r="L3007" s="90" t="s">
        <v>528</v>
      </c>
      <c r="M3007" s="91"/>
      <c r="N3007" s="312">
        <v>1</v>
      </c>
      <c r="O3007" s="313">
        <f t="shared" si="491"/>
        <v>0.33333333333333331</v>
      </c>
      <c r="P3007" s="104"/>
      <c r="Q3007" s="92"/>
      <c r="R3007" s="92"/>
      <c r="S3007" s="92"/>
      <c r="T3007" s="92"/>
      <c r="U3007" s="92"/>
      <c r="V3007" s="92"/>
      <c r="W3007" s="92"/>
      <c r="X3007" s="109">
        <v>0</v>
      </c>
      <c r="Y3007" s="83"/>
      <c r="Z3007" s="110">
        <v>0</v>
      </c>
      <c r="AA3007" s="111"/>
      <c r="AB3007" s="92"/>
      <c r="AC3007" s="92"/>
      <c r="AD3007" s="92"/>
      <c r="AE3007" s="92"/>
      <c r="AF3007" s="92"/>
      <c r="AG3007" s="92"/>
      <c r="AH3007" s="92"/>
      <c r="AI3007" s="109">
        <v>0</v>
      </c>
      <c r="AJ3007" s="83"/>
      <c r="AK3007" s="110">
        <v>0</v>
      </c>
      <c r="AL3007" s="111"/>
      <c r="AM3007" s="92"/>
      <c r="AN3007" s="92"/>
      <c r="AO3007" s="92"/>
      <c r="AP3007" s="92">
        <v>1</v>
      </c>
      <c r="AQ3007" s="92"/>
      <c r="AR3007" s="92"/>
      <c r="AS3007" s="92"/>
      <c r="AT3007" s="92"/>
      <c r="AU3007" s="92"/>
      <c r="AV3007" s="109">
        <v>100</v>
      </c>
      <c r="AW3007" s="75"/>
      <c r="AX3007" s="110">
        <v>10</v>
      </c>
      <c r="AY3007" s="111"/>
      <c r="AZ3007" s="93"/>
      <c r="BA3007" s="94" t="s">
        <v>131</v>
      </c>
      <c r="BB3007" s="71"/>
      <c r="BC3007" s="54"/>
      <c r="BD3007" s="41"/>
      <c r="BE3007" s="52"/>
      <c r="BF3007" s="103"/>
      <c r="BG3007" s="280"/>
    </row>
    <row r="3008" spans="1:59" s="63" customFormat="1" ht="12.75" x14ac:dyDescent="0.2">
      <c r="A3008" s="196">
        <v>5</v>
      </c>
      <c r="B3008" s="197" t="s">
        <v>938</v>
      </c>
      <c r="C3008" s="208">
        <v>52</v>
      </c>
      <c r="D3008" s="209" t="s">
        <v>982</v>
      </c>
      <c r="E3008" s="210">
        <v>5221</v>
      </c>
      <c r="F3008" s="211" t="s">
        <v>1206</v>
      </c>
      <c r="G3008" s="231"/>
      <c r="H3008" s="89"/>
      <c r="I3008" s="90"/>
      <c r="J3008" s="90"/>
      <c r="K3008" s="90"/>
      <c r="L3008" s="90"/>
      <c r="M3008" s="91"/>
      <c r="N3008" s="312"/>
      <c r="O3008" s="313"/>
      <c r="P3008" s="104"/>
      <c r="Q3008" s="92"/>
      <c r="R3008" s="92"/>
      <c r="S3008" s="92"/>
      <c r="T3008" s="92"/>
      <c r="U3008" s="92"/>
      <c r="V3008" s="92"/>
      <c r="W3008" s="92"/>
      <c r="X3008" s="109"/>
      <c r="Y3008" s="83"/>
      <c r="Z3008" s="110"/>
      <c r="AA3008" s="111"/>
      <c r="AB3008" s="92"/>
      <c r="AC3008" s="92"/>
      <c r="AD3008" s="92"/>
      <c r="AE3008" s="92"/>
      <c r="AF3008" s="92"/>
      <c r="AG3008" s="92"/>
      <c r="AH3008" s="92"/>
      <c r="AI3008" s="109"/>
      <c r="AJ3008" s="83"/>
      <c r="AK3008" s="110"/>
      <c r="AL3008" s="111"/>
      <c r="AM3008" s="92"/>
      <c r="AN3008" s="92"/>
      <c r="AO3008" s="92"/>
      <c r="AP3008" s="92"/>
      <c r="AQ3008" s="92"/>
      <c r="AR3008" s="92"/>
      <c r="AS3008" s="92"/>
      <c r="AT3008" s="92"/>
      <c r="AU3008" s="92"/>
      <c r="AV3008" s="109"/>
      <c r="AW3008" s="75"/>
      <c r="AX3008" s="110"/>
      <c r="AY3008" s="111"/>
      <c r="AZ3008" s="93"/>
      <c r="BA3008" s="94"/>
      <c r="BB3008" s="71"/>
      <c r="BC3008" s="54"/>
      <c r="BD3008" s="41"/>
      <c r="BE3008" s="52"/>
      <c r="BF3008" s="103"/>
      <c r="BG3008" s="280"/>
    </row>
    <row r="3009" spans="1:59" s="63" customFormat="1" ht="12.75" x14ac:dyDescent="0.2">
      <c r="A3009" s="196">
        <v>5</v>
      </c>
      <c r="B3009" s="197" t="s">
        <v>938</v>
      </c>
      <c r="C3009" s="208">
        <v>52</v>
      </c>
      <c r="D3009" s="209" t="s">
        <v>982</v>
      </c>
      <c r="E3009" s="210">
        <v>5221</v>
      </c>
      <c r="F3009" s="211" t="s">
        <v>1206</v>
      </c>
      <c r="G3009" s="231"/>
      <c r="H3009" s="65"/>
      <c r="I3009" s="222"/>
      <c r="J3009" s="66"/>
      <c r="K3009" s="66"/>
      <c r="L3009" s="66"/>
      <c r="M3009" s="64"/>
      <c r="N3009" s="304"/>
      <c r="O3009" s="305"/>
      <c r="P3009" s="127"/>
      <c r="Q3009" s="67"/>
      <c r="R3009" s="67"/>
      <c r="S3009" s="67"/>
      <c r="T3009" s="67"/>
      <c r="U3009" s="67"/>
      <c r="V3009" s="67"/>
      <c r="W3009" s="67"/>
      <c r="X3009" s="67"/>
      <c r="Y3009" s="68"/>
      <c r="Z3009" s="68"/>
      <c r="AA3009" s="68"/>
      <c r="AB3009" s="67"/>
      <c r="AC3009" s="67"/>
      <c r="AD3009" s="67"/>
      <c r="AE3009" s="67"/>
      <c r="AF3009" s="67"/>
      <c r="AG3009" s="67"/>
      <c r="AH3009" s="67"/>
      <c r="AI3009" s="67"/>
      <c r="AJ3009" s="68"/>
      <c r="AK3009" s="68"/>
      <c r="AL3009" s="68"/>
      <c r="AM3009" s="67"/>
      <c r="AN3009" s="67"/>
      <c r="AO3009" s="67"/>
      <c r="AP3009" s="67"/>
      <c r="AQ3009" s="67"/>
      <c r="AR3009" s="67"/>
      <c r="AS3009" s="67"/>
      <c r="AT3009" s="67"/>
      <c r="AU3009" s="67"/>
      <c r="AV3009" s="67"/>
      <c r="AW3009" s="67"/>
      <c r="AX3009" s="68"/>
      <c r="AY3009" s="68"/>
      <c r="AZ3009" s="69"/>
      <c r="BA3009" s="70"/>
      <c r="BB3009" s="71"/>
      <c r="BC3009" s="54"/>
      <c r="BD3009" s="41">
        <v>5</v>
      </c>
      <c r="BE3009" s="52">
        <v>52</v>
      </c>
      <c r="BF3009" s="103">
        <v>5211</v>
      </c>
      <c r="BG3009" s="275"/>
    </row>
    <row r="3010" spans="1:59" s="63" customFormat="1" ht="12.75" x14ac:dyDescent="0.2">
      <c r="A3010" s="196">
        <v>5</v>
      </c>
      <c r="B3010" s="197" t="s">
        <v>938</v>
      </c>
      <c r="C3010" s="208">
        <v>52</v>
      </c>
      <c r="D3010" s="209" t="s">
        <v>982</v>
      </c>
      <c r="E3010" s="210">
        <v>5221</v>
      </c>
      <c r="F3010" s="211" t="s">
        <v>1206</v>
      </c>
      <c r="G3010" s="230"/>
      <c r="H3010" s="56"/>
      <c r="I3010" s="221"/>
      <c r="J3010" s="57"/>
      <c r="K3010" s="57"/>
      <c r="L3010" s="57"/>
      <c r="M3010" s="55"/>
      <c r="N3010" s="303"/>
      <c r="O3010" s="245"/>
      <c r="P3010" s="122"/>
      <c r="Q3010" s="58"/>
      <c r="R3010" s="58"/>
      <c r="S3010" s="58"/>
      <c r="T3010" s="58"/>
      <c r="U3010" s="58"/>
      <c r="V3010" s="58"/>
      <c r="W3010" s="58"/>
      <c r="X3010" s="58"/>
      <c r="Y3010" s="59"/>
      <c r="Z3010" s="59"/>
      <c r="AA3010" s="59"/>
      <c r="AB3010" s="58"/>
      <c r="AC3010" s="58"/>
      <c r="AD3010" s="58"/>
      <c r="AE3010" s="58"/>
      <c r="AF3010" s="58"/>
      <c r="AG3010" s="58"/>
      <c r="AH3010" s="58"/>
      <c r="AI3010" s="58"/>
      <c r="AJ3010" s="59"/>
      <c r="AK3010" s="59"/>
      <c r="AL3010" s="59"/>
      <c r="AM3010" s="58"/>
      <c r="AN3010" s="58"/>
      <c r="AO3010" s="58"/>
      <c r="AP3010" s="58"/>
      <c r="AQ3010" s="58"/>
      <c r="AR3010" s="58"/>
      <c r="AS3010" s="58"/>
      <c r="AT3010" s="58"/>
      <c r="AU3010" s="58"/>
      <c r="AV3010" s="58"/>
      <c r="AW3010" s="58"/>
      <c r="AX3010" s="59"/>
      <c r="AY3010" s="59"/>
      <c r="AZ3010" s="60"/>
      <c r="BA3010" s="61"/>
      <c r="BB3010" s="54"/>
      <c r="BC3010" s="54"/>
      <c r="BD3010" s="41">
        <v>5</v>
      </c>
      <c r="BE3010" s="52">
        <v>52</v>
      </c>
      <c r="BF3010" s="103">
        <v>5211</v>
      </c>
      <c r="BG3010" s="277"/>
    </row>
    <row r="3011" spans="1:59" s="63" customFormat="1" ht="12.75" x14ac:dyDescent="0.2">
      <c r="A3011" s="196">
        <v>5</v>
      </c>
      <c r="B3011" s="197" t="s">
        <v>938</v>
      </c>
      <c r="C3011" s="208">
        <v>52</v>
      </c>
      <c r="D3011" s="209" t="s">
        <v>982</v>
      </c>
      <c r="E3011" s="212">
        <v>5222</v>
      </c>
      <c r="F3011" s="213" t="s">
        <v>1207</v>
      </c>
      <c r="G3011" s="232"/>
      <c r="H3011" s="97"/>
      <c r="I3011" s="224"/>
      <c r="J3011" s="98"/>
      <c r="K3011" s="98"/>
      <c r="L3011" s="98"/>
      <c r="M3011" s="96"/>
      <c r="N3011" s="307"/>
      <c r="O3011" s="246"/>
      <c r="P3011" s="124"/>
      <c r="Q3011" s="99"/>
      <c r="R3011" s="99"/>
      <c r="S3011" s="99"/>
      <c r="T3011" s="99"/>
      <c r="U3011" s="99"/>
      <c r="V3011" s="99"/>
      <c r="W3011" s="99"/>
      <c r="X3011" s="99"/>
      <c r="Y3011" s="100"/>
      <c r="Z3011" s="100"/>
      <c r="AA3011" s="100"/>
      <c r="AB3011" s="99"/>
      <c r="AC3011" s="99"/>
      <c r="AD3011" s="99"/>
      <c r="AE3011" s="99"/>
      <c r="AF3011" s="99"/>
      <c r="AG3011" s="99"/>
      <c r="AH3011" s="99"/>
      <c r="AI3011" s="99"/>
      <c r="AJ3011" s="100"/>
      <c r="AK3011" s="100"/>
      <c r="AL3011" s="100"/>
      <c r="AM3011" s="99"/>
      <c r="AN3011" s="99"/>
      <c r="AO3011" s="99"/>
      <c r="AP3011" s="99"/>
      <c r="AQ3011" s="99"/>
      <c r="AR3011" s="99"/>
      <c r="AS3011" s="99"/>
      <c r="AT3011" s="99"/>
      <c r="AU3011" s="99"/>
      <c r="AV3011" s="99"/>
      <c r="AW3011" s="99"/>
      <c r="AX3011" s="100"/>
      <c r="AY3011" s="100"/>
      <c r="AZ3011" s="101"/>
      <c r="BA3011" s="102"/>
      <c r="BB3011" s="95"/>
      <c r="BC3011" s="95"/>
      <c r="BD3011" s="41"/>
      <c r="BE3011" s="52"/>
      <c r="BF3011" s="103"/>
      <c r="BG3011" s="277"/>
    </row>
    <row r="3012" spans="1:59" s="63" customFormat="1" ht="12.75" x14ac:dyDescent="0.2">
      <c r="A3012" s="196">
        <v>5</v>
      </c>
      <c r="B3012" s="197" t="s">
        <v>938</v>
      </c>
      <c r="C3012" s="208">
        <v>52</v>
      </c>
      <c r="D3012" s="209" t="s">
        <v>982</v>
      </c>
      <c r="E3012" s="212">
        <v>5222</v>
      </c>
      <c r="F3012" s="213" t="s">
        <v>1207</v>
      </c>
      <c r="G3012" s="231"/>
      <c r="H3012" s="65"/>
      <c r="I3012" s="222"/>
      <c r="J3012" s="66"/>
      <c r="K3012" s="66"/>
      <c r="L3012" s="66"/>
      <c r="M3012" s="64"/>
      <c r="N3012" s="304"/>
      <c r="O3012" s="305"/>
      <c r="P3012" s="127"/>
      <c r="Q3012" s="67"/>
      <c r="R3012" s="67"/>
      <c r="S3012" s="67"/>
      <c r="T3012" s="67"/>
      <c r="U3012" s="67"/>
      <c r="V3012" s="67"/>
      <c r="W3012" s="67"/>
      <c r="X3012" s="67"/>
      <c r="Y3012" s="68"/>
      <c r="Z3012" s="68"/>
      <c r="AA3012" s="68"/>
      <c r="AB3012" s="67"/>
      <c r="AC3012" s="67"/>
      <c r="AD3012" s="67"/>
      <c r="AE3012" s="67"/>
      <c r="AF3012" s="67"/>
      <c r="AG3012" s="67"/>
      <c r="AH3012" s="67"/>
      <c r="AI3012" s="67"/>
      <c r="AJ3012" s="68"/>
      <c r="AK3012" s="68"/>
      <c r="AL3012" s="68"/>
      <c r="AM3012" s="67"/>
      <c r="AN3012" s="67"/>
      <c r="AO3012" s="67"/>
      <c r="AP3012" s="67"/>
      <c r="AQ3012" s="67"/>
      <c r="AR3012" s="67"/>
      <c r="AS3012" s="67"/>
      <c r="AT3012" s="67"/>
      <c r="AU3012" s="67"/>
      <c r="AV3012" s="67"/>
      <c r="AW3012" s="67"/>
      <c r="AX3012" s="68"/>
      <c r="AY3012" s="68"/>
      <c r="AZ3012" s="69"/>
      <c r="BA3012" s="70"/>
      <c r="BB3012" s="71"/>
      <c r="BC3012" s="95"/>
      <c r="BD3012" s="41">
        <v>5</v>
      </c>
      <c r="BE3012" s="52">
        <v>52</v>
      </c>
      <c r="BF3012" s="103">
        <v>5211</v>
      </c>
      <c r="BG3012" s="275"/>
    </row>
    <row r="3013" spans="1:59" s="63" customFormat="1" ht="12.75" x14ac:dyDescent="0.2">
      <c r="A3013" s="196">
        <v>5</v>
      </c>
      <c r="B3013" s="197" t="s">
        <v>938</v>
      </c>
      <c r="C3013" s="208">
        <v>52</v>
      </c>
      <c r="D3013" s="209" t="s">
        <v>982</v>
      </c>
      <c r="E3013" s="212">
        <v>5222</v>
      </c>
      <c r="F3013" s="213" t="s">
        <v>1207</v>
      </c>
      <c r="G3013" s="231"/>
      <c r="H3013" s="72" t="s">
        <v>47</v>
      </c>
      <c r="I3013" s="223"/>
      <c r="J3013" s="73"/>
      <c r="K3013" s="73"/>
      <c r="L3013" s="73"/>
      <c r="M3013" s="74"/>
      <c r="N3013" s="247"/>
      <c r="O3013" s="306"/>
      <c r="P3013" s="105"/>
      <c r="Q3013" s="75"/>
      <c r="R3013" s="75"/>
      <c r="S3013" s="75"/>
      <c r="T3013" s="75"/>
      <c r="U3013" s="75"/>
      <c r="V3013" s="75"/>
      <c r="W3013" s="75"/>
      <c r="X3013" s="75"/>
      <c r="Y3013" s="76">
        <f>IF(ISNUMBER(VLOOKUP(Y3015,P$7:W$7,MATCH(Y3015,P$7:W$7))),VLOOKUP(Y3015,P$7:W$7,MATCH(Y3015,P$7:W$7)),IF(N3017=0,"No Data",IF(Y3015&gt;0,"&lt;100",0)))</f>
        <v>10000</v>
      </c>
      <c r="Z3013" s="77">
        <f>IF(ISNUMBER(VLOOKUP(Z3017,P$7:W$7,MATCH(Z3017,P$7:W$7))),VLOOKUP(Z3017,P$7:W$7,MATCH(Z3017,P$7:W$7)),IF(N3017=0,"No Data",IF(Z3017&gt;0,"&lt;100",0)))</f>
        <v>10000</v>
      </c>
      <c r="AA3013" s="106">
        <f>IF(ISNUMBER(Z3013),Z3013,0)</f>
        <v>10000</v>
      </c>
      <c r="AB3013" s="75"/>
      <c r="AC3013" s="75"/>
      <c r="AD3013" s="75"/>
      <c r="AE3013" s="75"/>
      <c r="AF3013" s="75"/>
      <c r="AG3013" s="75"/>
      <c r="AH3013" s="75"/>
      <c r="AI3013" s="75"/>
      <c r="AJ3013" s="76">
        <f>IF(ISNUMBER(VLOOKUP(AJ3015,AB$7:AH$7,MATCH(AJ3015,AB$7:AH$7))),VLOOKUP(AJ3015,AB$7:AH$7,MATCH(AJ3015,AB$7:AH$7)),IF(N3017=0,"No Data",IF(AJ3015&gt;0,"&lt;50",0)))</f>
        <v>0</v>
      </c>
      <c r="AK3013" s="77">
        <f>IF(ISNUMBER(VLOOKUP(AK3017,AB$7:AH$7,MATCH(AK3017,AB$7:AH$7))),VLOOKUP(AK3017,AB$7:AH$7,MATCH(AK3017,AB$7:AH$7)),IF(N3017=0,"No Data",IF(AK3017&gt;0,"&lt;50",0)))</f>
        <v>0</v>
      </c>
      <c r="AL3013" s="106">
        <f>IF(ISNUMBER(AK3013),AK3013,0)</f>
        <v>0</v>
      </c>
      <c r="AM3013" s="75"/>
      <c r="AN3013" s="75"/>
      <c r="AO3013" s="75"/>
      <c r="AP3013" s="75"/>
      <c r="AQ3013" s="75"/>
      <c r="AR3013" s="75"/>
      <c r="AS3013" s="75"/>
      <c r="AT3013" s="75"/>
      <c r="AU3013" s="75"/>
      <c r="AV3013" s="75"/>
      <c r="AW3013" s="76">
        <f>IF(ISNUMBER(VLOOKUP(AW3015,AM$7:AU$7,MATCH(AW3015,AM$7:AU$7))),VLOOKUP(AW3015,AM$7:AU$7,MATCH(AW3015,AM$7:AU$7)),IF(N3017=0,"No Data",IF(AW3015&gt;0,"&lt;10",0)))</f>
        <v>250</v>
      </c>
      <c r="AX3013" s="77">
        <f>IF(ISNUMBER(VLOOKUP(AX3017,AM$7:AU$7,MATCH(AX3017,AM$7:AU$7))),VLOOKUP(AX3017,AM$7:AU$7,MATCH(AX3017,AM$7:AU$7)),IF(N3017=0,"No Data",IF(AX3017&gt;0,"&lt;10",0)))</f>
        <v>250</v>
      </c>
      <c r="AY3013" s="106">
        <f>IF(ISNUMBER(AX3013),AX3013,0)</f>
        <v>250</v>
      </c>
      <c r="AZ3013" s="79"/>
      <c r="BA3013" s="80"/>
      <c r="BB3013" s="71"/>
      <c r="BC3013" s="95"/>
      <c r="BD3013" s="41">
        <v>5</v>
      </c>
      <c r="BE3013" s="52">
        <v>52</v>
      </c>
      <c r="BF3013" s="103">
        <v>5211</v>
      </c>
      <c r="BG3013" s="276" t="s">
        <v>47</v>
      </c>
    </row>
    <row r="3014" spans="1:59" s="63" customFormat="1" ht="12.75" x14ac:dyDescent="0.2">
      <c r="A3014" s="196">
        <v>5</v>
      </c>
      <c r="B3014" s="197" t="s">
        <v>938</v>
      </c>
      <c r="C3014" s="208">
        <v>52</v>
      </c>
      <c r="D3014" s="209" t="s">
        <v>982</v>
      </c>
      <c r="E3014" s="212">
        <v>5222</v>
      </c>
      <c r="F3014" s="213" t="s">
        <v>1207</v>
      </c>
      <c r="G3014" s="231"/>
      <c r="H3014" s="81" t="s">
        <v>48</v>
      </c>
      <c r="I3014" s="223"/>
      <c r="J3014" s="73"/>
      <c r="K3014" s="73"/>
      <c r="L3014" s="73"/>
      <c r="M3014" s="74"/>
      <c r="N3014" s="247"/>
      <c r="O3014" s="306"/>
      <c r="P3014" s="105"/>
      <c r="Q3014" s="75"/>
      <c r="R3014" s="75"/>
      <c r="S3014" s="75"/>
      <c r="T3014" s="75"/>
      <c r="U3014" s="75"/>
      <c r="V3014" s="75"/>
      <c r="W3014" s="75"/>
      <c r="X3014" s="75"/>
      <c r="Y3014" s="82">
        <f>MIN(X3018:X3025)</f>
        <v>0</v>
      </c>
      <c r="Z3014" s="83"/>
      <c r="AA3014" s="83"/>
      <c r="AB3014" s="75"/>
      <c r="AC3014" s="75"/>
      <c r="AD3014" s="75"/>
      <c r="AE3014" s="75"/>
      <c r="AF3014" s="75"/>
      <c r="AG3014" s="75"/>
      <c r="AH3014" s="75"/>
      <c r="AI3014" s="75"/>
      <c r="AJ3014" s="82">
        <f>MIN(AI3018:AI3025)</f>
        <v>0</v>
      </c>
      <c r="AK3014" s="83"/>
      <c r="AL3014" s="83"/>
      <c r="AM3014" s="75"/>
      <c r="AN3014" s="75"/>
      <c r="AO3014" s="75"/>
      <c r="AP3014" s="75"/>
      <c r="AQ3014" s="75"/>
      <c r="AR3014" s="75"/>
      <c r="AS3014" s="75"/>
      <c r="AT3014" s="75"/>
      <c r="AU3014" s="75"/>
      <c r="AV3014" s="75"/>
      <c r="AW3014" s="82">
        <f>MIN(AV3018:AV3025)</f>
        <v>25</v>
      </c>
      <c r="AX3014" s="83"/>
      <c r="AY3014" s="83"/>
      <c r="AZ3014" s="79"/>
      <c r="BA3014" s="80"/>
      <c r="BB3014" s="71"/>
      <c r="BC3014" s="95"/>
      <c r="BD3014" s="41">
        <v>5</v>
      </c>
      <c r="BE3014" s="52">
        <v>52</v>
      </c>
      <c r="BF3014" s="103">
        <v>5211</v>
      </c>
      <c r="BG3014" s="278" t="s">
        <v>48</v>
      </c>
    </row>
    <row r="3015" spans="1:59" s="63" customFormat="1" ht="12.75" x14ac:dyDescent="0.2">
      <c r="A3015" s="196">
        <v>5</v>
      </c>
      <c r="B3015" s="197" t="s">
        <v>938</v>
      </c>
      <c r="C3015" s="208">
        <v>52</v>
      </c>
      <c r="D3015" s="209" t="s">
        <v>982</v>
      </c>
      <c r="E3015" s="212">
        <v>5222</v>
      </c>
      <c r="F3015" s="213" t="s">
        <v>1207</v>
      </c>
      <c r="G3015" s="231"/>
      <c r="H3015" s="81" t="s">
        <v>49</v>
      </c>
      <c r="I3015" s="223"/>
      <c r="J3015" s="73"/>
      <c r="K3015" s="73"/>
      <c r="L3015" s="73"/>
      <c r="M3015" s="74"/>
      <c r="N3015" s="247"/>
      <c r="O3015" s="306"/>
      <c r="P3015" s="105"/>
      <c r="Q3015" s="75"/>
      <c r="R3015" s="75"/>
      <c r="S3015" s="75"/>
      <c r="T3015" s="75"/>
      <c r="U3015" s="75"/>
      <c r="V3015" s="75"/>
      <c r="W3015" s="75"/>
      <c r="X3015" s="75"/>
      <c r="Y3015" s="84">
        <f>IF(ISNUMBER(AVERAGE(X3018:X3025)),AVERAGE(X3018:X3025),0)</f>
        <v>12512.5</v>
      </c>
      <c r="Z3015" s="83"/>
      <c r="AA3015" s="83"/>
      <c r="AB3015" s="75"/>
      <c r="AC3015" s="75"/>
      <c r="AD3015" s="75"/>
      <c r="AE3015" s="75"/>
      <c r="AF3015" s="75"/>
      <c r="AG3015" s="75"/>
      <c r="AH3015" s="75"/>
      <c r="AI3015" s="75"/>
      <c r="AJ3015" s="84">
        <f>IF(ISNUMBER(AVERAGE(AI3018:AI3025)),AVERAGE(AI3018:AI3025),0)</f>
        <v>0</v>
      </c>
      <c r="AK3015" s="83"/>
      <c r="AL3015" s="83"/>
      <c r="AM3015" s="75"/>
      <c r="AN3015" s="75"/>
      <c r="AO3015" s="75"/>
      <c r="AP3015" s="75"/>
      <c r="AQ3015" s="75"/>
      <c r="AR3015" s="75"/>
      <c r="AS3015" s="75"/>
      <c r="AT3015" s="75"/>
      <c r="AU3015" s="75"/>
      <c r="AV3015" s="75"/>
      <c r="AW3015" s="84">
        <f>IF(ISNUMBER(AVERAGE(AV3018:AV3025)),AVERAGE(AV3018:AV3025),0)</f>
        <v>390.625</v>
      </c>
      <c r="AX3015" s="83"/>
      <c r="AY3015" s="83"/>
      <c r="AZ3015" s="79"/>
      <c r="BA3015" s="80"/>
      <c r="BB3015" s="71"/>
      <c r="BC3015" s="95"/>
      <c r="BD3015" s="41">
        <v>5</v>
      </c>
      <c r="BE3015" s="52">
        <v>52</v>
      </c>
      <c r="BF3015" s="103">
        <v>5211</v>
      </c>
      <c r="BG3015" s="278" t="s">
        <v>49</v>
      </c>
    </row>
    <row r="3016" spans="1:59" s="63" customFormat="1" ht="12.75" x14ac:dyDescent="0.2">
      <c r="A3016" s="196">
        <v>5</v>
      </c>
      <c r="B3016" s="197" t="s">
        <v>938</v>
      </c>
      <c r="C3016" s="208">
        <v>52</v>
      </c>
      <c r="D3016" s="209" t="s">
        <v>982</v>
      </c>
      <c r="E3016" s="212">
        <v>5222</v>
      </c>
      <c r="F3016" s="213" t="s">
        <v>1207</v>
      </c>
      <c r="G3016" s="231"/>
      <c r="H3016" s="81" t="s">
        <v>50</v>
      </c>
      <c r="I3016" s="223"/>
      <c r="J3016" s="73"/>
      <c r="K3016" s="73"/>
      <c r="L3016" s="73"/>
      <c r="M3016" s="74"/>
      <c r="N3016" s="247"/>
      <c r="O3016" s="306"/>
      <c r="P3016" s="105"/>
      <c r="Q3016" s="75"/>
      <c r="R3016" s="75"/>
      <c r="S3016" s="75"/>
      <c r="T3016" s="75"/>
      <c r="U3016" s="75"/>
      <c r="V3016" s="75"/>
      <c r="W3016" s="75"/>
      <c r="X3016" s="75"/>
      <c r="Y3016" s="84">
        <f>MAX(X3018:X3025)</f>
        <v>25000</v>
      </c>
      <c r="Z3016" s="83"/>
      <c r="AA3016" s="83"/>
      <c r="AB3016" s="75"/>
      <c r="AC3016" s="75"/>
      <c r="AD3016" s="75"/>
      <c r="AE3016" s="75"/>
      <c r="AF3016" s="75"/>
      <c r="AG3016" s="75"/>
      <c r="AH3016" s="75"/>
      <c r="AI3016" s="75"/>
      <c r="AJ3016" s="84">
        <f>MAX(AI3018:AI3025)</f>
        <v>0</v>
      </c>
      <c r="AK3016" s="83"/>
      <c r="AL3016" s="83"/>
      <c r="AM3016" s="75"/>
      <c r="AN3016" s="75"/>
      <c r="AO3016" s="75"/>
      <c r="AP3016" s="75"/>
      <c r="AQ3016" s="75"/>
      <c r="AR3016" s="75"/>
      <c r="AS3016" s="75"/>
      <c r="AT3016" s="75"/>
      <c r="AU3016" s="75"/>
      <c r="AV3016" s="75"/>
      <c r="AW3016" s="84">
        <f>MAX(AV3018:AV3025)</f>
        <v>2500</v>
      </c>
      <c r="AX3016" s="83"/>
      <c r="AY3016" s="83"/>
      <c r="AZ3016" s="79"/>
      <c r="BA3016" s="80"/>
      <c r="BB3016" s="71"/>
      <c r="BC3016" s="95"/>
      <c r="BD3016" s="41">
        <v>5</v>
      </c>
      <c r="BE3016" s="52">
        <v>52</v>
      </c>
      <c r="BF3016" s="103">
        <v>5211</v>
      </c>
      <c r="BG3016" s="278" t="s">
        <v>50</v>
      </c>
    </row>
    <row r="3017" spans="1:59" s="63" customFormat="1" ht="12.75" x14ac:dyDescent="0.2">
      <c r="A3017" s="196">
        <v>5</v>
      </c>
      <c r="B3017" s="197" t="s">
        <v>938</v>
      </c>
      <c r="C3017" s="208">
        <v>52</v>
      </c>
      <c r="D3017" s="209" t="s">
        <v>982</v>
      </c>
      <c r="E3017" s="212">
        <v>5222</v>
      </c>
      <c r="F3017" s="213" t="s">
        <v>1207</v>
      </c>
      <c r="G3017" s="231"/>
      <c r="H3017" s="85" t="s">
        <v>51</v>
      </c>
      <c r="I3017" s="223"/>
      <c r="J3017" s="73"/>
      <c r="K3017" s="73"/>
      <c r="L3017" s="73"/>
      <c r="M3017" s="74"/>
      <c r="N3017" s="248">
        <f>SUM(N3018:N3025)</f>
        <v>8</v>
      </c>
      <c r="O3017" s="293">
        <f>SUM(O3018:O3025)</f>
        <v>1</v>
      </c>
      <c r="P3017" s="292"/>
      <c r="Q3017" s="87"/>
      <c r="R3017" s="87"/>
      <c r="S3017" s="87"/>
      <c r="T3017" s="87"/>
      <c r="U3017" s="87"/>
      <c r="V3017" s="87"/>
      <c r="W3017" s="87"/>
      <c r="X3017" s="87"/>
      <c r="Y3017" s="88"/>
      <c r="Z3017" s="119">
        <f>SUM(Z3018:Z3025)</f>
        <v>12512.5</v>
      </c>
      <c r="AA3017" s="120"/>
      <c r="AB3017" s="111"/>
      <c r="AC3017" s="111"/>
      <c r="AD3017" s="111"/>
      <c r="AE3017" s="111"/>
      <c r="AF3017" s="111"/>
      <c r="AG3017" s="111"/>
      <c r="AH3017" s="111"/>
      <c r="AI3017" s="111"/>
      <c r="AJ3017" s="120"/>
      <c r="AK3017" s="119">
        <f>SUM(AK3018:AK3025)</f>
        <v>0</v>
      </c>
      <c r="AL3017" s="120"/>
      <c r="AM3017" s="111"/>
      <c r="AN3017" s="111"/>
      <c r="AO3017" s="111"/>
      <c r="AP3017" s="111"/>
      <c r="AQ3017" s="111"/>
      <c r="AR3017" s="111"/>
      <c r="AS3017" s="111"/>
      <c r="AT3017" s="111"/>
      <c r="AU3017" s="111"/>
      <c r="AV3017" s="111"/>
      <c r="AW3017" s="120"/>
      <c r="AX3017" s="119">
        <f>SUM(AX3018:AX3025)</f>
        <v>390.625</v>
      </c>
      <c r="AY3017" s="88"/>
      <c r="AZ3017" s="79"/>
      <c r="BA3017" s="80"/>
      <c r="BB3017" s="71"/>
      <c r="BC3017" s="95"/>
      <c r="BD3017" s="41">
        <v>5</v>
      </c>
      <c r="BE3017" s="52">
        <v>52</v>
      </c>
      <c r="BF3017" s="103">
        <v>5211</v>
      </c>
      <c r="BG3017" s="279" t="s">
        <v>51</v>
      </c>
    </row>
    <row r="3018" spans="1:59" s="63" customFormat="1" ht="12.75" x14ac:dyDescent="0.2">
      <c r="A3018" s="196">
        <v>5</v>
      </c>
      <c r="B3018" s="197" t="s">
        <v>938</v>
      </c>
      <c r="C3018" s="208">
        <v>52</v>
      </c>
      <c r="D3018" s="209" t="s">
        <v>982</v>
      </c>
      <c r="E3018" s="212">
        <v>5222</v>
      </c>
      <c r="F3018" s="213" t="s">
        <v>1207</v>
      </c>
      <c r="G3018" s="231"/>
      <c r="H3018" s="89" t="s">
        <v>52</v>
      </c>
      <c r="I3018" s="90" t="s">
        <v>819</v>
      </c>
      <c r="J3018" s="90"/>
      <c r="K3018" s="90" t="s">
        <v>64</v>
      </c>
      <c r="L3018" s="90" t="s">
        <v>528</v>
      </c>
      <c r="M3018" s="91"/>
      <c r="N3018" s="312">
        <v>1</v>
      </c>
      <c r="O3018" s="313">
        <f>N3018/N$3017</f>
        <v>0.125</v>
      </c>
      <c r="P3018" s="104"/>
      <c r="Q3018" s="92"/>
      <c r="R3018" s="92"/>
      <c r="S3018" s="92"/>
      <c r="T3018" s="92"/>
      <c r="U3018" s="92"/>
      <c r="V3018" s="92"/>
      <c r="W3018" s="92"/>
      <c r="X3018" s="109">
        <f t="shared" ref="X3018:X3025" si="492">P3018*P$7+Q3018*Q$7+R3018*R$7+S3018*S$7+T3018*T$7+U3018*U$7+V3018*V$7+W3018*W$7</f>
        <v>0</v>
      </c>
      <c r="Y3018" s="83"/>
      <c r="Z3018" s="110">
        <f t="shared" ref="Z3018:Z3025" si="493">X3018*$O3018</f>
        <v>0</v>
      </c>
      <c r="AA3018" s="111"/>
      <c r="AB3018" s="92"/>
      <c r="AC3018" s="92"/>
      <c r="AD3018" s="92"/>
      <c r="AE3018" s="92"/>
      <c r="AF3018" s="92"/>
      <c r="AG3018" s="92"/>
      <c r="AH3018" s="92"/>
      <c r="AI3018" s="109">
        <f t="shared" ref="AI3018:AI3025" si="494">AB3018*AB$7+AC3018*AC$7+AD3018*AD$7+AE3018*AE$7+AF3018*AF$7+AG3018*AG$7+AH3018*AH$7</f>
        <v>0</v>
      </c>
      <c r="AJ3018" s="83"/>
      <c r="AK3018" s="110">
        <f t="shared" ref="AK3018:AK3025" si="495">AI3018*$O3018</f>
        <v>0</v>
      </c>
      <c r="AL3018" s="111"/>
      <c r="AM3018" s="92"/>
      <c r="AN3018" s="92"/>
      <c r="AO3018" s="92"/>
      <c r="AP3018" s="92">
        <v>1</v>
      </c>
      <c r="AQ3018" s="92"/>
      <c r="AR3018" s="92"/>
      <c r="AS3018" s="92"/>
      <c r="AT3018" s="92"/>
      <c r="AU3018" s="92"/>
      <c r="AV3018" s="109">
        <f t="shared" ref="AV3018:AV3025" si="496">AM3018*AM$7+AN3018*AN$7+AO3018*AO$7+AP3018*AP$7+AQ3018*AQ$7+AR3018*AR$7+AS3018*AS$7+AT3018*AT$7+AU3018*AU$7</f>
        <v>100</v>
      </c>
      <c r="AW3018" s="75"/>
      <c r="AX3018" s="110">
        <f t="shared" ref="AX3018:AX3025" si="497">AV3018*$O3018</f>
        <v>12.5</v>
      </c>
      <c r="AY3018" s="83"/>
      <c r="AZ3018" s="93"/>
      <c r="BA3018" s="94" t="s">
        <v>105</v>
      </c>
      <c r="BB3018" s="71"/>
      <c r="BC3018" s="95"/>
      <c r="BD3018" s="41">
        <v>5</v>
      </c>
      <c r="BE3018" s="52">
        <v>52</v>
      </c>
      <c r="BF3018" s="103">
        <v>5211</v>
      </c>
      <c r="BG3018" s="280" t="s">
        <v>52</v>
      </c>
    </row>
    <row r="3019" spans="1:59" s="63" customFormat="1" ht="12.75" x14ac:dyDescent="0.2">
      <c r="A3019" s="196">
        <v>5</v>
      </c>
      <c r="B3019" s="197" t="s">
        <v>938</v>
      </c>
      <c r="C3019" s="208">
        <v>52</v>
      </c>
      <c r="D3019" s="209" t="s">
        <v>982</v>
      </c>
      <c r="E3019" s="212">
        <v>5222</v>
      </c>
      <c r="F3019" s="213" t="s">
        <v>1207</v>
      </c>
      <c r="G3019" s="231"/>
      <c r="H3019" s="89"/>
      <c r="I3019" s="90" t="s">
        <v>1240</v>
      </c>
      <c r="J3019" s="90"/>
      <c r="K3019" s="90" t="s">
        <v>73</v>
      </c>
      <c r="L3019" s="90"/>
      <c r="M3019" s="91"/>
      <c r="N3019" s="312">
        <v>1</v>
      </c>
      <c r="O3019" s="313">
        <f t="shared" ref="O3019:O3025" si="498">N3019/N$3017</f>
        <v>0.125</v>
      </c>
      <c r="P3019" s="104"/>
      <c r="Q3019" s="92"/>
      <c r="R3019" s="92"/>
      <c r="S3019" s="92"/>
      <c r="T3019" s="92"/>
      <c r="U3019" s="92"/>
      <c r="V3019" s="92"/>
      <c r="W3019" s="92">
        <v>1</v>
      </c>
      <c r="X3019" s="109">
        <f t="shared" ref="X3019:X3022" si="499">P3019*P$7+Q3019*Q$7+R3019*R$7+S3019*S$7+T3019*T$7+U3019*U$7+V3019*V$7+W3019*W$7</f>
        <v>25000</v>
      </c>
      <c r="Y3019" s="83"/>
      <c r="Z3019" s="110">
        <f t="shared" ref="Z3019:Z3022" si="500">X3019*$O3019</f>
        <v>3125</v>
      </c>
      <c r="AA3019" s="111"/>
      <c r="AB3019" s="92"/>
      <c r="AC3019" s="92"/>
      <c r="AD3019" s="92"/>
      <c r="AE3019" s="92"/>
      <c r="AF3019" s="92"/>
      <c r="AG3019" s="92"/>
      <c r="AH3019" s="92"/>
      <c r="AI3019" s="109">
        <f t="shared" ref="AI3019:AI3022" si="501">AB3019*AB$7+AC3019*AC$7+AD3019*AD$7+AE3019*AE$7+AF3019*AF$7+AG3019*AG$7+AH3019*AH$7</f>
        <v>0</v>
      </c>
      <c r="AJ3019" s="83"/>
      <c r="AK3019" s="110">
        <f t="shared" ref="AK3019:AK3022" si="502">AI3019*$O3019</f>
        <v>0</v>
      </c>
      <c r="AL3019" s="111"/>
      <c r="AM3019" s="92"/>
      <c r="AN3019" s="92"/>
      <c r="AO3019" s="92"/>
      <c r="AP3019" s="92">
        <v>1</v>
      </c>
      <c r="AQ3019" s="92"/>
      <c r="AR3019" s="92"/>
      <c r="AS3019" s="92"/>
      <c r="AT3019" s="92"/>
      <c r="AU3019" s="92"/>
      <c r="AV3019" s="109">
        <f t="shared" ref="AV3019:AV3022" si="503">AM3019*AM$7+AN3019*AN$7+AO3019*AO$7+AP3019*AP$7+AQ3019*AQ$7+AR3019*AR$7+AS3019*AS$7+AT3019*AT$7+AU3019*AU$7</f>
        <v>100</v>
      </c>
      <c r="AW3019" s="75"/>
      <c r="AX3019" s="110">
        <f t="shared" ref="AX3019:AX3022" si="504">AV3019*$O3019</f>
        <v>12.5</v>
      </c>
      <c r="AY3019" s="111"/>
      <c r="AZ3019" s="93"/>
      <c r="BA3019" s="94" t="s">
        <v>131</v>
      </c>
      <c r="BB3019" s="71"/>
      <c r="BC3019" s="95"/>
      <c r="BD3019" s="41">
        <v>5</v>
      </c>
      <c r="BE3019" s="52">
        <v>52</v>
      </c>
      <c r="BF3019" s="103">
        <v>5222</v>
      </c>
      <c r="BG3019" s="280"/>
    </row>
    <row r="3020" spans="1:59" s="63" customFormat="1" ht="12.75" x14ac:dyDescent="0.2">
      <c r="A3020" s="196">
        <v>5</v>
      </c>
      <c r="B3020" s="197" t="s">
        <v>938</v>
      </c>
      <c r="C3020" s="208">
        <v>52</v>
      </c>
      <c r="D3020" s="209" t="s">
        <v>982</v>
      </c>
      <c r="E3020" s="212">
        <v>5222</v>
      </c>
      <c r="F3020" s="213" t="s">
        <v>1207</v>
      </c>
      <c r="G3020" s="231"/>
      <c r="H3020" s="89"/>
      <c r="I3020" s="90" t="s">
        <v>230</v>
      </c>
      <c r="J3020" s="90"/>
      <c r="K3020" s="90" t="s">
        <v>64</v>
      </c>
      <c r="L3020" s="90" t="s">
        <v>232</v>
      </c>
      <c r="M3020" s="91"/>
      <c r="N3020" s="312">
        <v>1</v>
      </c>
      <c r="O3020" s="313">
        <f t="shared" si="498"/>
        <v>0.125</v>
      </c>
      <c r="P3020" s="104">
        <v>1</v>
      </c>
      <c r="Q3020" s="92"/>
      <c r="R3020" s="92"/>
      <c r="S3020" s="92"/>
      <c r="T3020" s="92"/>
      <c r="U3020" s="92"/>
      <c r="V3020" s="92"/>
      <c r="W3020" s="92"/>
      <c r="X3020" s="109">
        <f t="shared" si="499"/>
        <v>100</v>
      </c>
      <c r="Y3020" s="83"/>
      <c r="Z3020" s="110">
        <f t="shared" si="500"/>
        <v>12.5</v>
      </c>
      <c r="AA3020" s="111"/>
      <c r="AB3020" s="92"/>
      <c r="AC3020" s="92"/>
      <c r="AD3020" s="92"/>
      <c r="AE3020" s="92"/>
      <c r="AF3020" s="92"/>
      <c r="AG3020" s="92"/>
      <c r="AH3020" s="92"/>
      <c r="AI3020" s="109">
        <f t="shared" si="501"/>
        <v>0</v>
      </c>
      <c r="AJ3020" s="83"/>
      <c r="AK3020" s="110">
        <f t="shared" si="502"/>
        <v>0</v>
      </c>
      <c r="AL3020" s="111"/>
      <c r="AM3020" s="92"/>
      <c r="AN3020" s="92"/>
      <c r="AO3020" s="92"/>
      <c r="AP3020" s="92"/>
      <c r="AQ3020" s="92"/>
      <c r="AR3020" s="92"/>
      <c r="AS3020" s="92"/>
      <c r="AT3020" s="92">
        <v>1</v>
      </c>
      <c r="AU3020" s="92"/>
      <c r="AV3020" s="109">
        <f t="shared" si="503"/>
        <v>2500</v>
      </c>
      <c r="AW3020" s="75"/>
      <c r="AX3020" s="110">
        <f t="shared" si="504"/>
        <v>312.5</v>
      </c>
      <c r="AY3020" s="111"/>
      <c r="AZ3020" s="93"/>
      <c r="BA3020" s="94" t="s">
        <v>131</v>
      </c>
      <c r="BB3020" s="71"/>
      <c r="BC3020" s="95"/>
      <c r="BD3020" s="41">
        <v>5</v>
      </c>
      <c r="BE3020" s="52">
        <v>52</v>
      </c>
      <c r="BF3020" s="103">
        <v>5222</v>
      </c>
      <c r="BG3020" s="280"/>
    </row>
    <row r="3021" spans="1:59" s="63" customFormat="1" ht="12.75" x14ac:dyDescent="0.2">
      <c r="A3021" s="196">
        <v>5</v>
      </c>
      <c r="B3021" s="197" t="s">
        <v>938</v>
      </c>
      <c r="C3021" s="208">
        <v>52</v>
      </c>
      <c r="D3021" s="209" t="s">
        <v>982</v>
      </c>
      <c r="E3021" s="212">
        <v>5222</v>
      </c>
      <c r="F3021" s="213" t="s">
        <v>1207</v>
      </c>
      <c r="G3021" s="231"/>
      <c r="H3021" s="89"/>
      <c r="I3021" s="90" t="s">
        <v>810</v>
      </c>
      <c r="J3021" s="90"/>
      <c r="K3021" s="90" t="s">
        <v>73</v>
      </c>
      <c r="L3021" s="90" t="s">
        <v>69</v>
      </c>
      <c r="M3021" s="91"/>
      <c r="N3021" s="312">
        <v>1</v>
      </c>
      <c r="O3021" s="313">
        <f t="shared" si="498"/>
        <v>0.125</v>
      </c>
      <c r="P3021" s="104"/>
      <c r="Q3021" s="92"/>
      <c r="R3021" s="92"/>
      <c r="S3021" s="92"/>
      <c r="T3021" s="92"/>
      <c r="U3021" s="92"/>
      <c r="V3021" s="92"/>
      <c r="W3021" s="92">
        <v>1</v>
      </c>
      <c r="X3021" s="109">
        <f t="shared" si="499"/>
        <v>25000</v>
      </c>
      <c r="Y3021" s="83"/>
      <c r="Z3021" s="110">
        <f t="shared" si="500"/>
        <v>3125</v>
      </c>
      <c r="AA3021" s="111"/>
      <c r="AB3021" s="92"/>
      <c r="AC3021" s="92"/>
      <c r="AD3021" s="92"/>
      <c r="AE3021" s="92"/>
      <c r="AF3021" s="92"/>
      <c r="AG3021" s="92"/>
      <c r="AH3021" s="92"/>
      <c r="AI3021" s="109">
        <f t="shared" si="501"/>
        <v>0</v>
      </c>
      <c r="AJ3021" s="83"/>
      <c r="AK3021" s="110">
        <f t="shared" si="502"/>
        <v>0</v>
      </c>
      <c r="AL3021" s="111"/>
      <c r="AM3021" s="92"/>
      <c r="AN3021" s="92"/>
      <c r="AO3021" s="92"/>
      <c r="AP3021" s="92">
        <v>1</v>
      </c>
      <c r="AQ3021" s="92"/>
      <c r="AR3021" s="92"/>
      <c r="AS3021" s="92"/>
      <c r="AT3021" s="92"/>
      <c r="AU3021" s="92"/>
      <c r="AV3021" s="109">
        <f t="shared" si="503"/>
        <v>100</v>
      </c>
      <c r="AW3021" s="75"/>
      <c r="AX3021" s="110">
        <f t="shared" si="504"/>
        <v>12.5</v>
      </c>
      <c r="AY3021" s="111"/>
      <c r="AZ3021" s="93"/>
      <c r="BA3021" s="94" t="s">
        <v>131</v>
      </c>
      <c r="BB3021" s="71"/>
      <c r="BC3021" s="95"/>
      <c r="BD3021" s="41">
        <v>5</v>
      </c>
      <c r="BE3021" s="52">
        <v>52</v>
      </c>
      <c r="BF3021" s="103">
        <v>5222</v>
      </c>
      <c r="BG3021" s="280"/>
    </row>
    <row r="3022" spans="1:59" s="63" customFormat="1" ht="12.75" x14ac:dyDescent="0.2">
      <c r="A3022" s="196">
        <v>5</v>
      </c>
      <c r="B3022" s="197" t="s">
        <v>938</v>
      </c>
      <c r="C3022" s="208">
        <v>52</v>
      </c>
      <c r="D3022" s="209" t="s">
        <v>982</v>
      </c>
      <c r="E3022" s="212">
        <v>5222</v>
      </c>
      <c r="F3022" s="213" t="s">
        <v>1207</v>
      </c>
      <c r="G3022" s="231"/>
      <c r="H3022" s="89"/>
      <c r="I3022" s="90" t="s">
        <v>1239</v>
      </c>
      <c r="J3022" s="90"/>
      <c r="K3022" s="90" t="s">
        <v>64</v>
      </c>
      <c r="L3022" s="90" t="s">
        <v>528</v>
      </c>
      <c r="M3022" s="91"/>
      <c r="N3022" s="312">
        <v>1</v>
      </c>
      <c r="O3022" s="313">
        <f t="shared" si="498"/>
        <v>0.125</v>
      </c>
      <c r="P3022" s="104"/>
      <c r="Q3022" s="92"/>
      <c r="R3022" s="92"/>
      <c r="S3022" s="92"/>
      <c r="T3022" s="92"/>
      <c r="U3022" s="92"/>
      <c r="V3022" s="92"/>
      <c r="W3022" s="92"/>
      <c r="X3022" s="109">
        <f t="shared" si="499"/>
        <v>0</v>
      </c>
      <c r="Y3022" s="83"/>
      <c r="Z3022" s="110">
        <f t="shared" si="500"/>
        <v>0</v>
      </c>
      <c r="AA3022" s="111"/>
      <c r="AB3022" s="92"/>
      <c r="AC3022" s="92"/>
      <c r="AD3022" s="92"/>
      <c r="AE3022" s="92"/>
      <c r="AF3022" s="92"/>
      <c r="AG3022" s="92"/>
      <c r="AH3022" s="92"/>
      <c r="AI3022" s="109">
        <f t="shared" si="501"/>
        <v>0</v>
      </c>
      <c r="AJ3022" s="83"/>
      <c r="AK3022" s="110">
        <f t="shared" si="502"/>
        <v>0</v>
      </c>
      <c r="AL3022" s="111"/>
      <c r="AM3022" s="92"/>
      <c r="AN3022" s="92"/>
      <c r="AO3022" s="92"/>
      <c r="AP3022" s="92">
        <v>1</v>
      </c>
      <c r="AQ3022" s="92"/>
      <c r="AR3022" s="92"/>
      <c r="AS3022" s="92"/>
      <c r="AT3022" s="92"/>
      <c r="AU3022" s="92"/>
      <c r="AV3022" s="109">
        <f t="shared" si="503"/>
        <v>100</v>
      </c>
      <c r="AW3022" s="75"/>
      <c r="AX3022" s="110">
        <f t="shared" si="504"/>
        <v>12.5</v>
      </c>
      <c r="AY3022" s="111"/>
      <c r="AZ3022" s="93"/>
      <c r="BA3022" s="94" t="s">
        <v>131</v>
      </c>
      <c r="BB3022" s="71"/>
      <c r="BC3022" s="95"/>
      <c r="BD3022" s="41"/>
      <c r="BE3022" s="52"/>
      <c r="BF3022" s="103"/>
      <c r="BG3022" s="280"/>
    </row>
    <row r="3023" spans="1:59" s="63" customFormat="1" ht="12.75" x14ac:dyDescent="0.2">
      <c r="A3023" s="196">
        <v>5</v>
      </c>
      <c r="B3023" s="197" t="s">
        <v>938</v>
      </c>
      <c r="C3023" s="208">
        <v>52</v>
      </c>
      <c r="D3023" s="209" t="s">
        <v>982</v>
      </c>
      <c r="E3023" s="212">
        <v>5222</v>
      </c>
      <c r="F3023" s="213" t="s">
        <v>1207</v>
      </c>
      <c r="G3023" s="231"/>
      <c r="H3023" s="89"/>
      <c r="I3023" s="90" t="s">
        <v>291</v>
      </c>
      <c r="J3023" s="90"/>
      <c r="K3023" s="90" t="s">
        <v>129</v>
      </c>
      <c r="L3023" s="90"/>
      <c r="M3023" s="91"/>
      <c r="N3023" s="312">
        <v>1</v>
      </c>
      <c r="O3023" s="313">
        <f t="shared" si="498"/>
        <v>0.125</v>
      </c>
      <c r="P3023" s="104"/>
      <c r="Q3023" s="92"/>
      <c r="R3023" s="92"/>
      <c r="S3023" s="92"/>
      <c r="T3023" s="92"/>
      <c r="U3023" s="92"/>
      <c r="V3023" s="92"/>
      <c r="W3023" s="92">
        <v>1</v>
      </c>
      <c r="X3023" s="109">
        <f t="shared" si="492"/>
        <v>25000</v>
      </c>
      <c r="Y3023" s="83"/>
      <c r="Z3023" s="110">
        <f t="shared" si="493"/>
        <v>3125</v>
      </c>
      <c r="AA3023" s="111"/>
      <c r="AB3023" s="92"/>
      <c r="AC3023" s="92"/>
      <c r="AD3023" s="92"/>
      <c r="AE3023" s="92"/>
      <c r="AF3023" s="92"/>
      <c r="AG3023" s="92"/>
      <c r="AH3023" s="92"/>
      <c r="AI3023" s="109">
        <f t="shared" si="494"/>
        <v>0</v>
      </c>
      <c r="AJ3023" s="83"/>
      <c r="AK3023" s="110">
        <f t="shared" si="495"/>
        <v>0</v>
      </c>
      <c r="AL3023" s="111"/>
      <c r="AM3023" s="92"/>
      <c r="AN3023" s="92"/>
      <c r="AO3023" s="92"/>
      <c r="AP3023" s="92">
        <v>1</v>
      </c>
      <c r="AQ3023" s="92"/>
      <c r="AR3023" s="92"/>
      <c r="AS3023" s="92"/>
      <c r="AT3023" s="92"/>
      <c r="AU3023" s="92"/>
      <c r="AV3023" s="109">
        <f t="shared" si="496"/>
        <v>100</v>
      </c>
      <c r="AW3023" s="75"/>
      <c r="AX3023" s="110">
        <f t="shared" si="497"/>
        <v>12.5</v>
      </c>
      <c r="AY3023" s="111"/>
      <c r="AZ3023" s="93"/>
      <c r="BA3023" s="94" t="s">
        <v>131</v>
      </c>
      <c r="BB3023" s="71"/>
      <c r="BC3023" s="95"/>
      <c r="BD3023" s="41">
        <v>5</v>
      </c>
      <c r="BE3023" s="52">
        <v>52</v>
      </c>
      <c r="BF3023" s="103">
        <v>5211</v>
      </c>
      <c r="BG3023" s="280" t="s">
        <v>52</v>
      </c>
    </row>
    <row r="3024" spans="1:59" s="63" customFormat="1" ht="12.75" x14ac:dyDescent="0.2">
      <c r="A3024" s="196">
        <v>5</v>
      </c>
      <c r="B3024" s="197" t="s">
        <v>938</v>
      </c>
      <c r="C3024" s="208">
        <v>52</v>
      </c>
      <c r="D3024" s="209" t="s">
        <v>982</v>
      </c>
      <c r="E3024" s="212">
        <v>5222</v>
      </c>
      <c r="F3024" s="213" t="s">
        <v>1207</v>
      </c>
      <c r="G3024" s="231"/>
      <c r="H3024" s="89"/>
      <c r="I3024" s="90" t="s">
        <v>926</v>
      </c>
      <c r="J3024" s="90"/>
      <c r="K3024" s="90" t="s">
        <v>73</v>
      </c>
      <c r="L3024" s="90" t="s">
        <v>69</v>
      </c>
      <c r="M3024" s="91"/>
      <c r="N3024" s="312">
        <v>1</v>
      </c>
      <c r="O3024" s="313">
        <f t="shared" si="498"/>
        <v>0.125</v>
      </c>
      <c r="P3024" s="104"/>
      <c r="Q3024" s="92"/>
      <c r="R3024" s="92"/>
      <c r="S3024" s="92"/>
      <c r="T3024" s="92"/>
      <c r="U3024" s="92"/>
      <c r="V3024" s="92"/>
      <c r="W3024" s="92">
        <v>1</v>
      </c>
      <c r="X3024" s="109">
        <f t="shared" si="492"/>
        <v>25000</v>
      </c>
      <c r="Y3024" s="83"/>
      <c r="Z3024" s="110">
        <f t="shared" si="493"/>
        <v>3125</v>
      </c>
      <c r="AA3024" s="111"/>
      <c r="AB3024" s="92"/>
      <c r="AC3024" s="92"/>
      <c r="AD3024" s="92"/>
      <c r="AE3024" s="92"/>
      <c r="AF3024" s="92"/>
      <c r="AG3024" s="92"/>
      <c r="AH3024" s="92"/>
      <c r="AI3024" s="109">
        <f t="shared" si="494"/>
        <v>0</v>
      </c>
      <c r="AJ3024" s="83"/>
      <c r="AK3024" s="110">
        <f t="shared" si="495"/>
        <v>0</v>
      </c>
      <c r="AL3024" s="111"/>
      <c r="AM3024" s="92"/>
      <c r="AN3024" s="92"/>
      <c r="AO3024" s="92"/>
      <c r="AP3024" s="92">
        <v>1</v>
      </c>
      <c r="AQ3024" s="92"/>
      <c r="AR3024" s="92"/>
      <c r="AS3024" s="92"/>
      <c r="AT3024" s="92"/>
      <c r="AU3024" s="92"/>
      <c r="AV3024" s="109">
        <f t="shared" si="496"/>
        <v>100</v>
      </c>
      <c r="AW3024" s="75"/>
      <c r="AX3024" s="110">
        <f t="shared" si="497"/>
        <v>12.5</v>
      </c>
      <c r="AY3024" s="111"/>
      <c r="AZ3024" s="93"/>
      <c r="BA3024" s="94" t="s">
        <v>131</v>
      </c>
      <c r="BB3024" s="71"/>
      <c r="BC3024" s="95"/>
      <c r="BD3024" s="41">
        <v>5</v>
      </c>
      <c r="BE3024" s="52">
        <v>52</v>
      </c>
      <c r="BF3024" s="103">
        <v>5211</v>
      </c>
      <c r="BG3024" s="280" t="s">
        <v>52</v>
      </c>
    </row>
    <row r="3025" spans="1:59" s="63" customFormat="1" ht="12.75" x14ac:dyDescent="0.2">
      <c r="A3025" s="196">
        <v>5</v>
      </c>
      <c r="B3025" s="197" t="s">
        <v>938</v>
      </c>
      <c r="C3025" s="208">
        <v>52</v>
      </c>
      <c r="D3025" s="209" t="s">
        <v>982</v>
      </c>
      <c r="E3025" s="212">
        <v>5222</v>
      </c>
      <c r="F3025" s="213" t="s">
        <v>1207</v>
      </c>
      <c r="G3025" s="231"/>
      <c r="H3025" s="89"/>
      <c r="I3025" s="90" t="s">
        <v>295</v>
      </c>
      <c r="J3025" s="90"/>
      <c r="K3025" s="90" t="s">
        <v>64</v>
      </c>
      <c r="L3025" s="90" t="s">
        <v>136</v>
      </c>
      <c r="M3025" s="91"/>
      <c r="N3025" s="312">
        <v>1</v>
      </c>
      <c r="O3025" s="313">
        <f t="shared" si="498"/>
        <v>0.125</v>
      </c>
      <c r="P3025" s="104"/>
      <c r="Q3025" s="92"/>
      <c r="R3025" s="92"/>
      <c r="S3025" s="92"/>
      <c r="T3025" s="92"/>
      <c r="U3025" s="92"/>
      <c r="V3025" s="92"/>
      <c r="W3025" s="92"/>
      <c r="X3025" s="109">
        <f t="shared" si="492"/>
        <v>0</v>
      </c>
      <c r="Y3025" s="83"/>
      <c r="Z3025" s="110">
        <f t="shared" si="493"/>
        <v>0</v>
      </c>
      <c r="AA3025" s="111"/>
      <c r="AB3025" s="92"/>
      <c r="AC3025" s="92"/>
      <c r="AD3025" s="92"/>
      <c r="AE3025" s="92"/>
      <c r="AF3025" s="92"/>
      <c r="AG3025" s="92"/>
      <c r="AH3025" s="92"/>
      <c r="AI3025" s="109">
        <f t="shared" si="494"/>
        <v>0</v>
      </c>
      <c r="AJ3025" s="83"/>
      <c r="AK3025" s="110">
        <f t="shared" si="495"/>
        <v>0</v>
      </c>
      <c r="AL3025" s="111"/>
      <c r="AM3025" s="92"/>
      <c r="AN3025" s="92">
        <v>1</v>
      </c>
      <c r="AO3025" s="92"/>
      <c r="AP3025" s="92"/>
      <c r="AQ3025" s="92"/>
      <c r="AR3025" s="92"/>
      <c r="AS3025" s="92"/>
      <c r="AT3025" s="92"/>
      <c r="AU3025" s="92"/>
      <c r="AV3025" s="109">
        <f t="shared" si="496"/>
        <v>25</v>
      </c>
      <c r="AW3025" s="75"/>
      <c r="AX3025" s="110">
        <f t="shared" si="497"/>
        <v>3.125</v>
      </c>
      <c r="AY3025" s="111"/>
      <c r="AZ3025" s="93"/>
      <c r="BA3025" s="94" t="s">
        <v>131</v>
      </c>
      <c r="BB3025" s="71"/>
      <c r="BC3025" s="95"/>
      <c r="BD3025" s="41">
        <v>5</v>
      </c>
      <c r="BE3025" s="52">
        <v>52</v>
      </c>
      <c r="BF3025" s="103">
        <v>5211</v>
      </c>
      <c r="BG3025" s="280" t="s">
        <v>52</v>
      </c>
    </row>
    <row r="3026" spans="1:59" s="63" customFormat="1" ht="12.75" x14ac:dyDescent="0.2">
      <c r="A3026" s="196">
        <v>5</v>
      </c>
      <c r="B3026" s="197" t="s">
        <v>938</v>
      </c>
      <c r="C3026" s="208">
        <v>52</v>
      </c>
      <c r="D3026" s="209" t="s">
        <v>982</v>
      </c>
      <c r="E3026" s="212">
        <v>5222</v>
      </c>
      <c r="F3026" s="213" t="s">
        <v>1207</v>
      </c>
      <c r="G3026" s="231"/>
      <c r="H3026" s="65"/>
      <c r="I3026" s="222"/>
      <c r="J3026" s="66"/>
      <c r="K3026" s="66"/>
      <c r="L3026" s="66"/>
      <c r="M3026" s="64"/>
      <c r="N3026" s="304"/>
      <c r="O3026" s="305"/>
      <c r="P3026" s="127"/>
      <c r="Q3026" s="67"/>
      <c r="R3026" s="67"/>
      <c r="S3026" s="67"/>
      <c r="T3026" s="67"/>
      <c r="U3026" s="67"/>
      <c r="V3026" s="67"/>
      <c r="W3026" s="67"/>
      <c r="X3026" s="67"/>
      <c r="Y3026" s="68"/>
      <c r="Z3026" s="68"/>
      <c r="AA3026" s="68"/>
      <c r="AB3026" s="67"/>
      <c r="AC3026" s="67"/>
      <c r="AD3026" s="67"/>
      <c r="AE3026" s="67"/>
      <c r="AF3026" s="67"/>
      <c r="AG3026" s="67"/>
      <c r="AH3026" s="67"/>
      <c r="AI3026" s="67"/>
      <c r="AJ3026" s="68"/>
      <c r="AK3026" s="68"/>
      <c r="AL3026" s="68"/>
      <c r="AM3026" s="67"/>
      <c r="AN3026" s="67"/>
      <c r="AO3026" s="67"/>
      <c r="AP3026" s="67"/>
      <c r="AQ3026" s="67"/>
      <c r="AR3026" s="67"/>
      <c r="AS3026" s="67"/>
      <c r="AT3026" s="67"/>
      <c r="AU3026" s="67"/>
      <c r="AV3026" s="67"/>
      <c r="AW3026" s="67"/>
      <c r="AX3026" s="68"/>
      <c r="AY3026" s="68"/>
      <c r="AZ3026" s="69"/>
      <c r="BA3026" s="70"/>
      <c r="BB3026" s="71"/>
      <c r="BC3026" s="95"/>
      <c r="BD3026" s="41">
        <v>5</v>
      </c>
      <c r="BE3026" s="52">
        <v>52</v>
      </c>
      <c r="BF3026" s="103">
        <v>5211</v>
      </c>
      <c r="BG3026" s="275"/>
    </row>
    <row r="3027" spans="1:59" s="63" customFormat="1" ht="12.75" x14ac:dyDescent="0.2">
      <c r="A3027" s="196">
        <v>5</v>
      </c>
      <c r="B3027" s="197" t="s">
        <v>938</v>
      </c>
      <c r="C3027" s="208">
        <v>52</v>
      </c>
      <c r="D3027" s="209" t="s">
        <v>982</v>
      </c>
      <c r="E3027" s="212">
        <v>5222</v>
      </c>
      <c r="F3027" s="213" t="s">
        <v>1207</v>
      </c>
      <c r="G3027" s="232"/>
      <c r="H3027" s="97"/>
      <c r="I3027" s="224"/>
      <c r="J3027" s="98"/>
      <c r="K3027" s="98"/>
      <c r="L3027" s="98"/>
      <c r="M3027" s="96"/>
      <c r="N3027" s="307"/>
      <c r="O3027" s="246"/>
      <c r="P3027" s="124"/>
      <c r="Q3027" s="99"/>
      <c r="R3027" s="99"/>
      <c r="S3027" s="99"/>
      <c r="T3027" s="99"/>
      <c r="U3027" s="99"/>
      <c r="V3027" s="99"/>
      <c r="W3027" s="99"/>
      <c r="X3027" s="99"/>
      <c r="Y3027" s="100"/>
      <c r="Z3027" s="100"/>
      <c r="AA3027" s="100"/>
      <c r="AB3027" s="99"/>
      <c r="AC3027" s="99"/>
      <c r="AD3027" s="99"/>
      <c r="AE3027" s="99"/>
      <c r="AF3027" s="99"/>
      <c r="AG3027" s="99"/>
      <c r="AH3027" s="99"/>
      <c r="AI3027" s="99"/>
      <c r="AJ3027" s="100"/>
      <c r="AK3027" s="100"/>
      <c r="AL3027" s="100"/>
      <c r="AM3027" s="99"/>
      <c r="AN3027" s="99"/>
      <c r="AO3027" s="99"/>
      <c r="AP3027" s="99"/>
      <c r="AQ3027" s="99"/>
      <c r="AR3027" s="99"/>
      <c r="AS3027" s="99"/>
      <c r="AT3027" s="99"/>
      <c r="AU3027" s="99"/>
      <c r="AV3027" s="99"/>
      <c r="AW3027" s="99"/>
      <c r="AX3027" s="100"/>
      <c r="AY3027" s="100"/>
      <c r="AZ3027" s="101"/>
      <c r="BA3027" s="102"/>
      <c r="BB3027" s="95"/>
      <c r="BC3027" s="95"/>
      <c r="BD3027" s="41">
        <v>5</v>
      </c>
      <c r="BE3027" s="52">
        <v>52</v>
      </c>
      <c r="BF3027" s="103">
        <v>5211</v>
      </c>
      <c r="BG3027" s="277"/>
    </row>
    <row r="3028" spans="1:59" x14ac:dyDescent="0.25">
      <c r="A3028" s="196">
        <v>5</v>
      </c>
      <c r="B3028" s="197" t="s">
        <v>938</v>
      </c>
      <c r="C3028" s="208">
        <v>52</v>
      </c>
      <c r="D3028" s="209" t="s">
        <v>982</v>
      </c>
      <c r="E3028" s="216">
        <v>5231</v>
      </c>
      <c r="F3028" s="211" t="s">
        <v>992</v>
      </c>
      <c r="G3028" s="235"/>
      <c r="H3028" s="145"/>
      <c r="I3028" s="221"/>
      <c r="J3028" s="57"/>
      <c r="K3028" s="57"/>
      <c r="L3028" s="57"/>
      <c r="M3028" s="144"/>
      <c r="N3028" s="324"/>
      <c r="O3028" s="325"/>
      <c r="P3028" s="146"/>
      <c r="Q3028" s="146"/>
      <c r="R3028" s="146"/>
      <c r="S3028" s="146"/>
      <c r="T3028" s="146"/>
      <c r="U3028" s="146"/>
      <c r="V3028" s="146"/>
      <c r="W3028" s="146"/>
      <c r="X3028" s="146"/>
      <c r="Y3028" s="59"/>
      <c r="Z3028" s="123"/>
      <c r="AA3028" s="123"/>
      <c r="AB3028" s="146"/>
      <c r="AC3028" s="146"/>
      <c r="AD3028" s="146"/>
      <c r="AE3028" s="146"/>
      <c r="AF3028" s="146"/>
      <c r="AG3028" s="146"/>
      <c r="AH3028" s="146"/>
      <c r="AI3028" s="146"/>
      <c r="AJ3028" s="59"/>
      <c r="AK3028" s="123"/>
      <c r="AL3028" s="123"/>
      <c r="AM3028" s="146"/>
      <c r="AN3028" s="146"/>
      <c r="AO3028" s="146"/>
      <c r="AP3028" s="146"/>
      <c r="AQ3028" s="146"/>
      <c r="AR3028" s="146"/>
      <c r="AS3028" s="146"/>
      <c r="AT3028" s="146"/>
      <c r="AU3028" s="146"/>
      <c r="AV3028" s="146"/>
      <c r="AW3028" s="58"/>
      <c r="AX3028" s="123"/>
      <c r="AY3028" s="59"/>
      <c r="AZ3028" s="147"/>
      <c r="BA3028" s="148"/>
      <c r="BB3028" s="143"/>
      <c r="BC3028" s="151"/>
      <c r="BD3028" s="41">
        <v>5</v>
      </c>
      <c r="BE3028" s="52">
        <v>52</v>
      </c>
      <c r="BF3028" s="62">
        <v>5231</v>
      </c>
      <c r="BG3028" s="284"/>
    </row>
    <row r="3029" spans="1:59" s="63" customFormat="1" ht="12.75" x14ac:dyDescent="0.2">
      <c r="A3029" s="196">
        <v>5</v>
      </c>
      <c r="B3029" s="197" t="s">
        <v>938</v>
      </c>
      <c r="C3029" s="208">
        <v>52</v>
      </c>
      <c r="D3029" s="209" t="s">
        <v>982</v>
      </c>
      <c r="E3029" s="210">
        <v>5231</v>
      </c>
      <c r="F3029" s="211" t="s">
        <v>992</v>
      </c>
      <c r="G3029" s="230"/>
      <c r="H3029" s="56"/>
      <c r="I3029" s="221"/>
      <c r="J3029" s="57"/>
      <c r="K3029" s="57"/>
      <c r="L3029" s="57"/>
      <c r="M3029" s="55"/>
      <c r="N3029" s="303"/>
      <c r="O3029" s="245"/>
      <c r="P3029" s="122"/>
      <c r="Q3029" s="58"/>
      <c r="R3029" s="58"/>
      <c r="S3029" s="58"/>
      <c r="T3029" s="58"/>
      <c r="U3029" s="58"/>
      <c r="V3029" s="58"/>
      <c r="W3029" s="58"/>
      <c r="X3029" s="58"/>
      <c r="Y3029" s="59"/>
      <c r="Z3029" s="59"/>
      <c r="AA3029" s="59"/>
      <c r="AB3029" s="58"/>
      <c r="AC3029" s="58"/>
      <c r="AD3029" s="58"/>
      <c r="AE3029" s="58"/>
      <c r="AF3029" s="58"/>
      <c r="AG3029" s="58"/>
      <c r="AH3029" s="58"/>
      <c r="AI3029" s="58"/>
      <c r="AJ3029" s="59"/>
      <c r="AK3029" s="59"/>
      <c r="AL3029" s="59"/>
      <c r="AM3029" s="58"/>
      <c r="AN3029" s="58"/>
      <c r="AO3029" s="58"/>
      <c r="AP3029" s="58"/>
      <c r="AQ3029" s="58"/>
      <c r="AR3029" s="58"/>
      <c r="AS3029" s="58"/>
      <c r="AT3029" s="58"/>
      <c r="AU3029" s="58"/>
      <c r="AV3029" s="58"/>
      <c r="AW3029" s="58"/>
      <c r="AX3029" s="59"/>
      <c r="AY3029" s="59"/>
      <c r="AZ3029" s="60"/>
      <c r="BA3029" s="61"/>
      <c r="BB3029" s="54"/>
      <c r="BC3029" s="54"/>
      <c r="BD3029" s="41">
        <v>5</v>
      </c>
      <c r="BE3029" s="52">
        <v>52</v>
      </c>
      <c r="BF3029" s="62">
        <v>5231</v>
      </c>
      <c r="BG3029" s="274"/>
    </row>
    <row r="3030" spans="1:59" s="63" customFormat="1" ht="12.75" x14ac:dyDescent="0.2">
      <c r="A3030" s="196">
        <v>5</v>
      </c>
      <c r="B3030" s="197" t="s">
        <v>938</v>
      </c>
      <c r="C3030" s="208">
        <v>52</v>
      </c>
      <c r="D3030" s="209" t="s">
        <v>982</v>
      </c>
      <c r="E3030" s="210">
        <v>5231</v>
      </c>
      <c r="F3030" s="211" t="s">
        <v>992</v>
      </c>
      <c r="G3030" s="231" t="s">
        <v>314</v>
      </c>
      <c r="H3030" s="65"/>
      <c r="I3030" s="222"/>
      <c r="J3030" s="66"/>
      <c r="K3030" s="66"/>
      <c r="L3030" s="66"/>
      <c r="M3030" s="64"/>
      <c r="N3030" s="308"/>
      <c r="O3030" s="309"/>
      <c r="P3030" s="127"/>
      <c r="Q3030" s="67"/>
      <c r="R3030" s="67"/>
      <c r="S3030" s="67"/>
      <c r="T3030" s="67"/>
      <c r="U3030" s="67"/>
      <c r="V3030" s="67"/>
      <c r="W3030" s="67"/>
      <c r="X3030" s="67"/>
      <c r="Y3030" s="68"/>
      <c r="Z3030" s="68"/>
      <c r="AA3030" s="68"/>
      <c r="AB3030" s="67"/>
      <c r="AC3030" s="67"/>
      <c r="AD3030" s="67"/>
      <c r="AE3030" s="67"/>
      <c r="AF3030" s="67"/>
      <c r="AG3030" s="67"/>
      <c r="AH3030" s="67"/>
      <c r="AI3030" s="67"/>
      <c r="AJ3030" s="68"/>
      <c r="AK3030" s="68"/>
      <c r="AL3030" s="68"/>
      <c r="AM3030" s="67"/>
      <c r="AN3030" s="67"/>
      <c r="AO3030" s="67"/>
      <c r="AP3030" s="67"/>
      <c r="AQ3030" s="67"/>
      <c r="AR3030" s="67"/>
      <c r="AS3030" s="67"/>
      <c r="AT3030" s="67"/>
      <c r="AU3030" s="67"/>
      <c r="AV3030" s="67"/>
      <c r="AW3030" s="67"/>
      <c r="AX3030" s="68"/>
      <c r="AY3030" s="68"/>
      <c r="AZ3030" s="69"/>
      <c r="BA3030" s="70"/>
      <c r="BB3030" s="71"/>
      <c r="BC3030" s="54"/>
      <c r="BD3030" s="41">
        <v>5</v>
      </c>
      <c r="BE3030" s="52">
        <v>52</v>
      </c>
      <c r="BF3030" s="62">
        <v>5231</v>
      </c>
      <c r="BG3030" s="275"/>
    </row>
    <row r="3031" spans="1:59" s="63" customFormat="1" ht="12.75" x14ac:dyDescent="0.2">
      <c r="A3031" s="196">
        <v>5</v>
      </c>
      <c r="B3031" s="197" t="s">
        <v>938</v>
      </c>
      <c r="C3031" s="208">
        <v>52</v>
      </c>
      <c r="D3031" s="209" t="s">
        <v>982</v>
      </c>
      <c r="E3031" s="210">
        <v>5231</v>
      </c>
      <c r="F3031" s="211" t="s">
        <v>992</v>
      </c>
      <c r="G3031" s="231" t="s">
        <v>314</v>
      </c>
      <c r="H3031" s="72" t="s">
        <v>47</v>
      </c>
      <c r="I3031" s="223"/>
      <c r="J3031" s="73"/>
      <c r="K3031" s="73"/>
      <c r="L3031" s="73"/>
      <c r="M3031" s="74"/>
      <c r="N3031" s="247"/>
      <c r="O3031" s="306"/>
      <c r="P3031" s="105"/>
      <c r="Q3031" s="75"/>
      <c r="R3031" s="75"/>
      <c r="S3031" s="75"/>
      <c r="T3031" s="75"/>
      <c r="U3031" s="75"/>
      <c r="V3031" s="75"/>
      <c r="W3031" s="75"/>
      <c r="X3031" s="75"/>
      <c r="Y3031" s="76">
        <f>IF(ISNUMBER(VLOOKUP(Y3033,P$7:W$7,MATCH(Y3033,P$7:W$7))),VLOOKUP(Y3033,P$7:W$7,MATCH(Y3033,P$7:W$7)),IF(N3035=0,"No Data",IF(Y3033&gt;0,"&lt;100",0)))</f>
        <v>5000</v>
      </c>
      <c r="Z3031" s="77">
        <f>IF(ISNUMBER(VLOOKUP(Z3035,P$7:W$7,MATCH(Z3035,P$7:W$7))),VLOOKUP(Z3035,P$7:W$7,MATCH(Z3035,P$7:W$7)),IF(N3035=0,"No Data",IF(Z3035&gt;0,"&lt;100",0)))</f>
        <v>5000</v>
      </c>
      <c r="AA3031" s="106">
        <f>IF(ISNUMBER(Z3031),Z3031,0)</f>
        <v>5000</v>
      </c>
      <c r="AB3031" s="75"/>
      <c r="AC3031" s="75"/>
      <c r="AD3031" s="75"/>
      <c r="AE3031" s="75"/>
      <c r="AF3031" s="75"/>
      <c r="AG3031" s="75"/>
      <c r="AH3031" s="75"/>
      <c r="AI3031" s="75"/>
      <c r="AJ3031" s="76">
        <f>IF(ISNUMBER(VLOOKUP(AJ3033,AB$7:AH$7,MATCH(AJ3033,AB$7:AH$7))),VLOOKUP(AJ3033,AB$7:AH$7,MATCH(AJ3033,AB$7:AH$7)),IF(N3035=0,"No Data",IF(AJ3033&gt;0,"&lt;50",0)))</f>
        <v>0</v>
      </c>
      <c r="AK3031" s="77">
        <f>IF(ISNUMBER(VLOOKUP(AK3035,AB$7:AH$7,MATCH(AK3035,AB$7:AH$7))),VLOOKUP(AK3035,AB$7:AH$7,MATCH(AK3035,AB$7:AH$7)),IF(N3035=0,"No Data",IF(AK3035&gt;0,"&lt;50",0)))</f>
        <v>0</v>
      </c>
      <c r="AL3031" s="106">
        <f>IF(ISNUMBER(AK3031),AK3031,0)</f>
        <v>0</v>
      </c>
      <c r="AM3031" s="75"/>
      <c r="AN3031" s="75"/>
      <c r="AO3031" s="75"/>
      <c r="AP3031" s="75"/>
      <c r="AQ3031" s="75"/>
      <c r="AR3031" s="75"/>
      <c r="AS3031" s="75"/>
      <c r="AT3031" s="75"/>
      <c r="AU3031" s="75"/>
      <c r="AV3031" s="75"/>
      <c r="AW3031" s="76">
        <f>IF(ISNUMBER(VLOOKUP(AW3033,AM$7:AU$7,MATCH(AW3033,AM$7:AU$7))),VLOOKUP(AW3033,AM$7:AU$7,MATCH(AW3033,AM$7:AU$7)),IF(N3035=0,"No Data",IF(AW3033&gt;0,"&lt;10",0)))</f>
        <v>250</v>
      </c>
      <c r="AX3031" s="77">
        <f>IF(ISNUMBER(VLOOKUP(AX3035,AM$7:AU$7,MATCH(AX3035,AM$7:AU$7))),VLOOKUP(AX3035,AM$7:AU$7,MATCH(AX3035,AM$7:AU$7)),IF(N3035=0,"No Data",IF(AX3035&gt;0,"&lt;10",0)))</f>
        <v>250</v>
      </c>
      <c r="AY3031" s="106">
        <f>IF(ISNUMBER(AX3031),AX3031,0)</f>
        <v>250</v>
      </c>
      <c r="AZ3031" s="79"/>
      <c r="BA3031" s="80"/>
      <c r="BB3031" s="71"/>
      <c r="BC3031" s="54"/>
      <c r="BD3031" s="41">
        <v>5</v>
      </c>
      <c r="BE3031" s="52">
        <v>52</v>
      </c>
      <c r="BF3031" s="62">
        <v>5231</v>
      </c>
      <c r="BG3031" s="276" t="s">
        <v>47</v>
      </c>
    </row>
    <row r="3032" spans="1:59" s="63" customFormat="1" ht="12.75" x14ac:dyDescent="0.2">
      <c r="A3032" s="196">
        <v>5</v>
      </c>
      <c r="B3032" s="197" t="s">
        <v>938</v>
      </c>
      <c r="C3032" s="208">
        <v>52</v>
      </c>
      <c r="D3032" s="209" t="s">
        <v>982</v>
      </c>
      <c r="E3032" s="210">
        <v>5231</v>
      </c>
      <c r="F3032" s="211" t="s">
        <v>992</v>
      </c>
      <c r="G3032" s="231" t="s">
        <v>314</v>
      </c>
      <c r="H3032" s="81" t="s">
        <v>48</v>
      </c>
      <c r="I3032" s="223"/>
      <c r="J3032" s="73"/>
      <c r="K3032" s="73"/>
      <c r="L3032" s="73"/>
      <c r="M3032" s="74"/>
      <c r="N3032" s="247"/>
      <c r="O3032" s="306"/>
      <c r="P3032" s="105"/>
      <c r="Q3032" s="75"/>
      <c r="R3032" s="75"/>
      <c r="S3032" s="75"/>
      <c r="T3032" s="75"/>
      <c r="U3032" s="75"/>
      <c r="V3032" s="75"/>
      <c r="W3032" s="75"/>
      <c r="X3032" s="75"/>
      <c r="Y3032" s="82">
        <f>MIN(X3036:X3061)</f>
        <v>0</v>
      </c>
      <c r="Z3032" s="83"/>
      <c r="AA3032" s="83"/>
      <c r="AB3032" s="75"/>
      <c r="AC3032" s="75"/>
      <c r="AD3032" s="75"/>
      <c r="AE3032" s="75"/>
      <c r="AF3032" s="75"/>
      <c r="AG3032" s="75"/>
      <c r="AH3032" s="75"/>
      <c r="AI3032" s="75"/>
      <c r="AJ3032" s="82">
        <f>MIN(AI3036:AI3061)</f>
        <v>0</v>
      </c>
      <c r="AK3032" s="83"/>
      <c r="AL3032" s="83"/>
      <c r="AM3032" s="75"/>
      <c r="AN3032" s="75"/>
      <c r="AO3032" s="75"/>
      <c r="AP3032" s="75"/>
      <c r="AQ3032" s="75"/>
      <c r="AR3032" s="75"/>
      <c r="AS3032" s="75"/>
      <c r="AT3032" s="75"/>
      <c r="AU3032" s="75"/>
      <c r="AV3032" s="75"/>
      <c r="AW3032" s="82">
        <f>MIN(AV3036:AV3061)</f>
        <v>50</v>
      </c>
      <c r="AX3032" s="83"/>
      <c r="AY3032" s="83"/>
      <c r="AZ3032" s="79"/>
      <c r="BA3032" s="80"/>
      <c r="BB3032" s="71"/>
      <c r="BC3032" s="54"/>
      <c r="BD3032" s="41">
        <v>5</v>
      </c>
      <c r="BE3032" s="52">
        <v>52</v>
      </c>
      <c r="BF3032" s="62">
        <v>5231</v>
      </c>
      <c r="BG3032" s="278" t="s">
        <v>48</v>
      </c>
    </row>
    <row r="3033" spans="1:59" s="63" customFormat="1" ht="12.75" x14ac:dyDescent="0.2">
      <c r="A3033" s="196">
        <v>5</v>
      </c>
      <c r="B3033" s="197" t="s">
        <v>938</v>
      </c>
      <c r="C3033" s="208">
        <v>52</v>
      </c>
      <c r="D3033" s="209" t="s">
        <v>982</v>
      </c>
      <c r="E3033" s="210">
        <v>5231</v>
      </c>
      <c r="F3033" s="211" t="s">
        <v>992</v>
      </c>
      <c r="G3033" s="231" t="s">
        <v>314</v>
      </c>
      <c r="H3033" s="81" t="s">
        <v>49</v>
      </c>
      <c r="I3033" s="223"/>
      <c r="J3033" s="73"/>
      <c r="K3033" s="73"/>
      <c r="L3033" s="73"/>
      <c r="M3033" s="74"/>
      <c r="N3033" s="247"/>
      <c r="O3033" s="306"/>
      <c r="P3033" s="105"/>
      <c r="Q3033" s="75"/>
      <c r="R3033" s="75"/>
      <c r="S3033" s="75"/>
      <c r="T3033" s="75"/>
      <c r="U3033" s="75"/>
      <c r="V3033" s="75"/>
      <c r="W3033" s="75"/>
      <c r="X3033" s="75"/>
      <c r="Y3033" s="84">
        <f>IF(ISNUMBER(AVERAGE(X3036:X3061)),AVERAGE(X3036:X3061),0)</f>
        <v>5196.1538461538457</v>
      </c>
      <c r="Z3033" s="83"/>
      <c r="AA3033" s="83"/>
      <c r="AB3033" s="75"/>
      <c r="AC3033" s="75"/>
      <c r="AD3033" s="75"/>
      <c r="AE3033" s="75"/>
      <c r="AF3033" s="75"/>
      <c r="AG3033" s="75"/>
      <c r="AH3033" s="75"/>
      <c r="AI3033" s="75"/>
      <c r="AJ3033" s="84">
        <f>IF(ISNUMBER(AVERAGE(AI3036:AI3061)),AVERAGE(AI3036:AI3061),0)</f>
        <v>0</v>
      </c>
      <c r="AK3033" s="83"/>
      <c r="AL3033" s="83"/>
      <c r="AM3033" s="75"/>
      <c r="AN3033" s="75"/>
      <c r="AO3033" s="75"/>
      <c r="AP3033" s="75"/>
      <c r="AQ3033" s="75"/>
      <c r="AR3033" s="75"/>
      <c r="AS3033" s="75"/>
      <c r="AT3033" s="75"/>
      <c r="AU3033" s="75"/>
      <c r="AV3033" s="75"/>
      <c r="AW3033" s="84">
        <f>IF(ISNUMBER(AVERAGE(AV3036:AV3061)),AVERAGE(AV3036:AV3061),0)</f>
        <v>255.76923076923077</v>
      </c>
      <c r="AX3033" s="83"/>
      <c r="AY3033" s="83"/>
      <c r="AZ3033" s="79"/>
      <c r="BA3033" s="80"/>
      <c r="BB3033" s="71"/>
      <c r="BC3033" s="54"/>
      <c r="BD3033" s="41">
        <v>5</v>
      </c>
      <c r="BE3033" s="52">
        <v>52</v>
      </c>
      <c r="BF3033" s="62">
        <v>5231</v>
      </c>
      <c r="BG3033" s="278" t="s">
        <v>49</v>
      </c>
    </row>
    <row r="3034" spans="1:59" s="63" customFormat="1" ht="12.75" x14ac:dyDescent="0.2">
      <c r="A3034" s="196">
        <v>5</v>
      </c>
      <c r="B3034" s="197" t="s">
        <v>938</v>
      </c>
      <c r="C3034" s="208">
        <v>52</v>
      </c>
      <c r="D3034" s="209" t="s">
        <v>982</v>
      </c>
      <c r="E3034" s="210">
        <v>5231</v>
      </c>
      <c r="F3034" s="211" t="s">
        <v>992</v>
      </c>
      <c r="G3034" s="231" t="s">
        <v>314</v>
      </c>
      <c r="H3034" s="81" t="s">
        <v>50</v>
      </c>
      <c r="I3034" s="223"/>
      <c r="J3034" s="73"/>
      <c r="K3034" s="73"/>
      <c r="L3034" s="73"/>
      <c r="M3034" s="74"/>
      <c r="N3034" s="247"/>
      <c r="O3034" s="306"/>
      <c r="P3034" s="105"/>
      <c r="Q3034" s="75"/>
      <c r="R3034" s="75"/>
      <c r="S3034" s="75"/>
      <c r="T3034" s="75"/>
      <c r="U3034" s="75"/>
      <c r="V3034" s="75"/>
      <c r="W3034" s="75"/>
      <c r="X3034" s="75"/>
      <c r="Y3034" s="84">
        <f>MAX(X3036:X3061)</f>
        <v>25000</v>
      </c>
      <c r="Z3034" s="83"/>
      <c r="AA3034" s="83"/>
      <c r="AB3034" s="75"/>
      <c r="AC3034" s="75"/>
      <c r="AD3034" s="75"/>
      <c r="AE3034" s="75"/>
      <c r="AF3034" s="75"/>
      <c r="AG3034" s="75"/>
      <c r="AH3034" s="75"/>
      <c r="AI3034" s="75"/>
      <c r="AJ3034" s="84">
        <f>MAX(AI3036:AI3061)</f>
        <v>0</v>
      </c>
      <c r="AK3034" s="83"/>
      <c r="AL3034" s="83"/>
      <c r="AM3034" s="75"/>
      <c r="AN3034" s="75"/>
      <c r="AO3034" s="75"/>
      <c r="AP3034" s="75"/>
      <c r="AQ3034" s="75"/>
      <c r="AR3034" s="75"/>
      <c r="AS3034" s="75"/>
      <c r="AT3034" s="75"/>
      <c r="AU3034" s="75"/>
      <c r="AV3034" s="75"/>
      <c r="AW3034" s="84">
        <f>MAX(AV3036:AV3061)</f>
        <v>2500</v>
      </c>
      <c r="AX3034" s="83"/>
      <c r="AY3034" s="83"/>
      <c r="AZ3034" s="79"/>
      <c r="BA3034" s="80"/>
      <c r="BB3034" s="71"/>
      <c r="BC3034" s="54"/>
      <c r="BD3034" s="41">
        <v>5</v>
      </c>
      <c r="BE3034" s="52">
        <v>52</v>
      </c>
      <c r="BF3034" s="62">
        <v>5231</v>
      </c>
      <c r="BG3034" s="278" t="s">
        <v>50</v>
      </c>
    </row>
    <row r="3035" spans="1:59" s="63" customFormat="1" ht="12.75" x14ac:dyDescent="0.2">
      <c r="A3035" s="196">
        <v>5</v>
      </c>
      <c r="B3035" s="197" t="s">
        <v>938</v>
      </c>
      <c r="C3035" s="208">
        <v>52</v>
      </c>
      <c r="D3035" s="209" t="s">
        <v>982</v>
      </c>
      <c r="E3035" s="210">
        <v>5231</v>
      </c>
      <c r="F3035" s="211" t="s">
        <v>992</v>
      </c>
      <c r="G3035" s="231" t="s">
        <v>314</v>
      </c>
      <c r="H3035" s="85" t="s">
        <v>51</v>
      </c>
      <c r="I3035" s="223"/>
      <c r="J3035" s="73"/>
      <c r="K3035" s="73"/>
      <c r="L3035" s="73"/>
      <c r="M3035" s="74"/>
      <c r="N3035" s="248">
        <f>SUM(N3036:N3061)</f>
        <v>25</v>
      </c>
      <c r="O3035" s="293">
        <f>SUM(O3036:O3061)</f>
        <v>1.0000000000000002</v>
      </c>
      <c r="P3035" s="292"/>
      <c r="Q3035" s="87"/>
      <c r="R3035" s="87"/>
      <c r="S3035" s="87"/>
      <c r="T3035" s="87"/>
      <c r="U3035" s="87"/>
      <c r="V3035" s="87"/>
      <c r="W3035" s="87"/>
      <c r="X3035" s="87"/>
      <c r="Y3035" s="88"/>
      <c r="Z3035" s="86">
        <f>SUM(Z3036:Z3061)</f>
        <v>5404</v>
      </c>
      <c r="AA3035" s="88"/>
      <c r="AB3035" s="87"/>
      <c r="AC3035" s="87"/>
      <c r="AD3035" s="87"/>
      <c r="AE3035" s="87"/>
      <c r="AF3035" s="87"/>
      <c r="AG3035" s="87"/>
      <c r="AH3035" s="87"/>
      <c r="AI3035" s="87"/>
      <c r="AJ3035" s="88"/>
      <c r="AK3035" s="86">
        <f>SUM(AK3036:AK3061)</f>
        <v>0</v>
      </c>
      <c r="AL3035" s="88"/>
      <c r="AM3035" s="87"/>
      <c r="AN3035" s="87"/>
      <c r="AO3035" s="87"/>
      <c r="AP3035" s="87"/>
      <c r="AQ3035" s="87"/>
      <c r="AR3035" s="87"/>
      <c r="AS3035" s="87"/>
      <c r="AT3035" s="87"/>
      <c r="AU3035" s="87"/>
      <c r="AV3035" s="87"/>
      <c r="AW3035" s="112"/>
      <c r="AX3035" s="86">
        <f>SUM(AX3036:AX3061)</f>
        <v>262</v>
      </c>
      <c r="AY3035" s="88"/>
      <c r="AZ3035" s="79"/>
      <c r="BA3035" s="80"/>
      <c r="BB3035" s="71"/>
      <c r="BC3035" s="54"/>
      <c r="BD3035" s="41">
        <v>5</v>
      </c>
      <c r="BE3035" s="52">
        <v>52</v>
      </c>
      <c r="BF3035" s="62">
        <v>5231</v>
      </c>
      <c r="BG3035" s="279" t="s">
        <v>51</v>
      </c>
    </row>
    <row r="3036" spans="1:59" s="63" customFormat="1" ht="12.75" x14ac:dyDescent="0.2">
      <c r="A3036" s="196">
        <v>5</v>
      </c>
      <c r="B3036" s="197" t="s">
        <v>938</v>
      </c>
      <c r="C3036" s="208">
        <v>52</v>
      </c>
      <c r="D3036" s="209" t="s">
        <v>982</v>
      </c>
      <c r="E3036" s="210">
        <v>5231</v>
      </c>
      <c r="F3036" s="211" t="s">
        <v>992</v>
      </c>
      <c r="G3036" s="231" t="s">
        <v>314</v>
      </c>
      <c r="H3036" s="89" t="s">
        <v>52</v>
      </c>
      <c r="I3036" s="90" t="s">
        <v>993</v>
      </c>
      <c r="J3036" s="90" t="s">
        <v>994</v>
      </c>
      <c r="K3036" s="90" t="s">
        <v>64</v>
      </c>
      <c r="L3036" s="90" t="s">
        <v>119</v>
      </c>
      <c r="M3036" s="91"/>
      <c r="N3036" s="312">
        <v>1</v>
      </c>
      <c r="O3036" s="313">
        <f>N3036/N$3035</f>
        <v>0.04</v>
      </c>
      <c r="P3036" s="104"/>
      <c r="Q3036" s="92"/>
      <c r="R3036" s="92"/>
      <c r="S3036" s="92"/>
      <c r="T3036" s="92"/>
      <c r="U3036" s="92"/>
      <c r="V3036" s="92"/>
      <c r="W3036" s="92"/>
      <c r="X3036" s="109">
        <f t="shared" ref="X3036:X3061" si="505">P3036*P$7+Q3036*Q$7+R3036*R$7+S3036*S$7+T3036*T$7+U3036*U$7+V3036*V$7+W3036*W$7</f>
        <v>0</v>
      </c>
      <c r="Y3036" s="83"/>
      <c r="Z3036" s="110">
        <f t="shared" ref="Z3036:Z3061" si="506">X3036*$O3036</f>
        <v>0</v>
      </c>
      <c r="AA3036" s="111"/>
      <c r="AB3036" s="92"/>
      <c r="AC3036" s="92"/>
      <c r="AD3036" s="92"/>
      <c r="AE3036" s="92"/>
      <c r="AF3036" s="92"/>
      <c r="AG3036" s="92"/>
      <c r="AH3036" s="92"/>
      <c r="AI3036" s="109">
        <f t="shared" ref="AI3036:AI3061" si="507">AB3036*AB$7+AC3036*AC$7+AD3036*AD$7+AE3036*AE$7+AF3036*AF$7+AG3036*AG$7+AH3036*AH$7</f>
        <v>0</v>
      </c>
      <c r="AJ3036" s="83"/>
      <c r="AK3036" s="110">
        <f t="shared" ref="AK3036:AK3061" si="508">AI3036*$O3036</f>
        <v>0</v>
      </c>
      <c r="AL3036" s="111"/>
      <c r="AM3036" s="92"/>
      <c r="AN3036" s="92"/>
      <c r="AO3036" s="92">
        <v>1</v>
      </c>
      <c r="AP3036" s="92"/>
      <c r="AQ3036" s="92"/>
      <c r="AR3036" s="92"/>
      <c r="AS3036" s="92"/>
      <c r="AT3036" s="92"/>
      <c r="AU3036" s="92"/>
      <c r="AV3036" s="109">
        <f t="shared" ref="AV3036:AV3061" si="509">AM3036*AM$7+AN3036*AN$7+AO3036*AO$7+AP3036*AP$7+AQ3036*AQ$7+AR3036*AR$7+AS3036*AS$7+AT3036*AT$7+AU3036*AU$7</f>
        <v>50</v>
      </c>
      <c r="AW3036" s="75"/>
      <c r="AX3036" s="110">
        <f t="shared" ref="AX3036:AX3061" si="510">AV3036*$O3036</f>
        <v>2</v>
      </c>
      <c r="AY3036" s="111"/>
      <c r="AZ3036" s="93"/>
      <c r="BA3036" s="94" t="s">
        <v>105</v>
      </c>
      <c r="BB3036" s="71"/>
      <c r="BC3036" s="54"/>
      <c r="BD3036" s="41">
        <v>5</v>
      </c>
      <c r="BE3036" s="52">
        <v>52</v>
      </c>
      <c r="BF3036" s="62">
        <v>5231</v>
      </c>
      <c r="BG3036" s="280" t="s">
        <v>52</v>
      </c>
    </row>
    <row r="3037" spans="1:59" s="63" customFormat="1" ht="12.75" x14ac:dyDescent="0.2">
      <c r="A3037" s="196">
        <v>5</v>
      </c>
      <c r="B3037" s="197" t="s">
        <v>938</v>
      </c>
      <c r="C3037" s="208">
        <v>52</v>
      </c>
      <c r="D3037" s="209" t="s">
        <v>982</v>
      </c>
      <c r="E3037" s="210">
        <v>5231</v>
      </c>
      <c r="F3037" s="211" t="s">
        <v>992</v>
      </c>
      <c r="G3037" s="231" t="s">
        <v>314</v>
      </c>
      <c r="H3037" s="89"/>
      <c r="I3037" s="90" t="s">
        <v>103</v>
      </c>
      <c r="J3037" s="90" t="s">
        <v>994</v>
      </c>
      <c r="K3037" s="90" t="s">
        <v>124</v>
      </c>
      <c r="L3037" s="90" t="s">
        <v>124</v>
      </c>
      <c r="M3037" s="91"/>
      <c r="N3037" s="312">
        <v>1</v>
      </c>
      <c r="O3037" s="313">
        <f t="shared" ref="O3037:O3061" si="511">N3037/N$3035</f>
        <v>0.04</v>
      </c>
      <c r="P3037" s="104"/>
      <c r="Q3037" s="92"/>
      <c r="R3037" s="92"/>
      <c r="S3037" s="92"/>
      <c r="T3037" s="92"/>
      <c r="U3037" s="92"/>
      <c r="V3037" s="92">
        <v>1</v>
      </c>
      <c r="W3037" s="92"/>
      <c r="X3037" s="109">
        <f t="shared" si="505"/>
        <v>10000</v>
      </c>
      <c r="Y3037" s="83"/>
      <c r="Z3037" s="110">
        <f t="shared" si="506"/>
        <v>400</v>
      </c>
      <c r="AA3037" s="111"/>
      <c r="AB3037" s="92"/>
      <c r="AC3037" s="92"/>
      <c r="AD3037" s="92"/>
      <c r="AE3037" s="92"/>
      <c r="AF3037" s="92"/>
      <c r="AG3037" s="92"/>
      <c r="AH3037" s="92"/>
      <c r="AI3037" s="109">
        <f t="shared" si="507"/>
        <v>0</v>
      </c>
      <c r="AJ3037" s="83"/>
      <c r="AK3037" s="110">
        <f t="shared" si="508"/>
        <v>0</v>
      </c>
      <c r="AL3037" s="111"/>
      <c r="AM3037" s="92"/>
      <c r="AN3037" s="92"/>
      <c r="AO3037" s="92"/>
      <c r="AP3037" s="92">
        <v>1</v>
      </c>
      <c r="AQ3037" s="92"/>
      <c r="AR3037" s="92"/>
      <c r="AS3037" s="92"/>
      <c r="AT3037" s="92"/>
      <c r="AU3037" s="92"/>
      <c r="AV3037" s="109">
        <f t="shared" si="509"/>
        <v>100</v>
      </c>
      <c r="AW3037" s="75"/>
      <c r="AX3037" s="110">
        <f t="shared" si="510"/>
        <v>4</v>
      </c>
      <c r="AY3037" s="111"/>
      <c r="AZ3037" s="93"/>
      <c r="BA3037" s="94" t="s">
        <v>105</v>
      </c>
      <c r="BB3037" s="71"/>
      <c r="BC3037" s="54"/>
      <c r="BD3037" s="41">
        <v>5</v>
      </c>
      <c r="BE3037" s="52">
        <v>52</v>
      </c>
      <c r="BF3037" s="62">
        <v>5231</v>
      </c>
      <c r="BG3037" s="280" t="s">
        <v>52</v>
      </c>
    </row>
    <row r="3038" spans="1:59" s="63" customFormat="1" ht="12.75" x14ac:dyDescent="0.2">
      <c r="A3038" s="196">
        <v>5</v>
      </c>
      <c r="B3038" s="197" t="s">
        <v>938</v>
      </c>
      <c r="C3038" s="208">
        <v>52</v>
      </c>
      <c r="D3038" s="209" t="s">
        <v>982</v>
      </c>
      <c r="E3038" s="210">
        <v>5231</v>
      </c>
      <c r="F3038" s="211" t="s">
        <v>992</v>
      </c>
      <c r="G3038" s="231" t="s">
        <v>314</v>
      </c>
      <c r="H3038" s="89"/>
      <c r="I3038" s="90" t="s">
        <v>1167</v>
      </c>
      <c r="J3038" s="90" t="s">
        <v>995</v>
      </c>
      <c r="K3038" s="90" t="s">
        <v>64</v>
      </c>
      <c r="L3038" s="90" t="s">
        <v>528</v>
      </c>
      <c r="M3038" s="91"/>
      <c r="N3038" s="312">
        <v>0</v>
      </c>
      <c r="O3038" s="313">
        <f t="shared" si="511"/>
        <v>0</v>
      </c>
      <c r="P3038" s="104"/>
      <c r="Q3038" s="92"/>
      <c r="R3038" s="92"/>
      <c r="S3038" s="92"/>
      <c r="T3038" s="92"/>
      <c r="U3038" s="92"/>
      <c r="V3038" s="92"/>
      <c r="W3038" s="92"/>
      <c r="X3038" s="109">
        <f t="shared" si="505"/>
        <v>0</v>
      </c>
      <c r="Y3038" s="83"/>
      <c r="Z3038" s="110">
        <f t="shared" si="506"/>
        <v>0</v>
      </c>
      <c r="AA3038" s="111"/>
      <c r="AB3038" s="92"/>
      <c r="AC3038" s="92"/>
      <c r="AD3038" s="92"/>
      <c r="AE3038" s="92"/>
      <c r="AF3038" s="92"/>
      <c r="AG3038" s="92"/>
      <c r="AH3038" s="92"/>
      <c r="AI3038" s="109">
        <f t="shared" si="507"/>
        <v>0</v>
      </c>
      <c r="AJ3038" s="83"/>
      <c r="AK3038" s="110">
        <f t="shared" si="508"/>
        <v>0</v>
      </c>
      <c r="AL3038" s="111"/>
      <c r="AM3038" s="92"/>
      <c r="AN3038" s="92"/>
      <c r="AO3038" s="92"/>
      <c r="AP3038" s="92">
        <v>1</v>
      </c>
      <c r="AQ3038" s="92"/>
      <c r="AR3038" s="92"/>
      <c r="AS3038" s="92"/>
      <c r="AT3038" s="92"/>
      <c r="AU3038" s="92"/>
      <c r="AV3038" s="109">
        <f t="shared" si="509"/>
        <v>100</v>
      </c>
      <c r="AW3038" s="75"/>
      <c r="AX3038" s="110">
        <f t="shared" si="510"/>
        <v>0</v>
      </c>
      <c r="AY3038" s="111"/>
      <c r="AZ3038" s="93"/>
      <c r="BA3038" s="94" t="s">
        <v>105</v>
      </c>
      <c r="BB3038" s="71"/>
      <c r="BC3038" s="54"/>
      <c r="BD3038" s="41">
        <v>5</v>
      </c>
      <c r="BE3038" s="52">
        <v>52</v>
      </c>
      <c r="BF3038" s="62">
        <v>5231</v>
      </c>
      <c r="BG3038" s="280" t="s">
        <v>52</v>
      </c>
    </row>
    <row r="3039" spans="1:59" s="63" customFormat="1" ht="12.75" x14ac:dyDescent="0.2">
      <c r="A3039" s="196">
        <v>5</v>
      </c>
      <c r="B3039" s="197" t="s">
        <v>938</v>
      </c>
      <c r="C3039" s="208">
        <v>52</v>
      </c>
      <c r="D3039" s="209" t="s">
        <v>982</v>
      </c>
      <c r="E3039" s="210">
        <v>5231</v>
      </c>
      <c r="F3039" s="211" t="s">
        <v>992</v>
      </c>
      <c r="G3039" s="231" t="s">
        <v>314</v>
      </c>
      <c r="H3039" s="89"/>
      <c r="I3039" s="90" t="s">
        <v>796</v>
      </c>
      <c r="J3039" s="90"/>
      <c r="K3039" s="90" t="s">
        <v>64</v>
      </c>
      <c r="L3039" s="90" t="s">
        <v>119</v>
      </c>
      <c r="M3039" s="91"/>
      <c r="N3039" s="312">
        <v>1</v>
      </c>
      <c r="O3039" s="313">
        <f t="shared" si="511"/>
        <v>0.04</v>
      </c>
      <c r="P3039" s="104"/>
      <c r="Q3039" s="92"/>
      <c r="R3039" s="92"/>
      <c r="S3039" s="92"/>
      <c r="T3039" s="92"/>
      <c r="U3039" s="92"/>
      <c r="V3039" s="92"/>
      <c r="W3039" s="92"/>
      <c r="X3039" s="109">
        <f t="shared" si="505"/>
        <v>0</v>
      </c>
      <c r="Y3039" s="83"/>
      <c r="Z3039" s="110">
        <f t="shared" si="506"/>
        <v>0</v>
      </c>
      <c r="AA3039" s="111"/>
      <c r="AB3039" s="92"/>
      <c r="AC3039" s="92"/>
      <c r="AD3039" s="92"/>
      <c r="AE3039" s="92"/>
      <c r="AF3039" s="92"/>
      <c r="AG3039" s="92"/>
      <c r="AH3039" s="92"/>
      <c r="AI3039" s="109">
        <f t="shared" si="507"/>
        <v>0</v>
      </c>
      <c r="AJ3039" s="83"/>
      <c r="AK3039" s="110">
        <f t="shared" si="508"/>
        <v>0</v>
      </c>
      <c r="AL3039" s="111"/>
      <c r="AM3039" s="92"/>
      <c r="AN3039" s="92"/>
      <c r="AO3039" s="92">
        <v>1</v>
      </c>
      <c r="AP3039" s="92"/>
      <c r="AQ3039" s="92"/>
      <c r="AR3039" s="92"/>
      <c r="AS3039" s="92"/>
      <c r="AT3039" s="92"/>
      <c r="AU3039" s="92"/>
      <c r="AV3039" s="109">
        <f t="shared" si="509"/>
        <v>50</v>
      </c>
      <c r="AW3039" s="75"/>
      <c r="AX3039" s="110">
        <f t="shared" si="510"/>
        <v>2</v>
      </c>
      <c r="AY3039" s="111"/>
      <c r="AZ3039" s="93"/>
      <c r="BA3039" s="94" t="s">
        <v>131</v>
      </c>
      <c r="BB3039" s="71"/>
      <c r="BC3039" s="54"/>
      <c r="BD3039" s="41">
        <v>5</v>
      </c>
      <c r="BE3039" s="52">
        <v>52</v>
      </c>
      <c r="BF3039" s="62">
        <v>5231</v>
      </c>
      <c r="BG3039" s="280" t="s">
        <v>52</v>
      </c>
    </row>
    <row r="3040" spans="1:59" s="63" customFormat="1" ht="12.75" x14ac:dyDescent="0.2">
      <c r="A3040" s="196">
        <v>5</v>
      </c>
      <c r="B3040" s="197" t="s">
        <v>938</v>
      </c>
      <c r="C3040" s="208">
        <v>52</v>
      </c>
      <c r="D3040" s="209" t="s">
        <v>982</v>
      </c>
      <c r="E3040" s="210">
        <v>5231</v>
      </c>
      <c r="F3040" s="211" t="s">
        <v>992</v>
      </c>
      <c r="G3040" s="231" t="s">
        <v>314</v>
      </c>
      <c r="H3040" s="89"/>
      <c r="I3040" s="90" t="s">
        <v>956</v>
      </c>
      <c r="J3040" s="90"/>
      <c r="K3040" s="90" t="s">
        <v>64</v>
      </c>
      <c r="L3040" s="90" t="s">
        <v>119</v>
      </c>
      <c r="M3040" s="91"/>
      <c r="N3040" s="312">
        <v>1</v>
      </c>
      <c r="O3040" s="313">
        <f t="shared" si="511"/>
        <v>0.04</v>
      </c>
      <c r="P3040" s="104"/>
      <c r="Q3040" s="92"/>
      <c r="R3040" s="92"/>
      <c r="S3040" s="92"/>
      <c r="T3040" s="92"/>
      <c r="U3040" s="92"/>
      <c r="V3040" s="92"/>
      <c r="W3040" s="92"/>
      <c r="X3040" s="109">
        <f t="shared" si="505"/>
        <v>0</v>
      </c>
      <c r="Y3040" s="83"/>
      <c r="Z3040" s="110">
        <f t="shared" si="506"/>
        <v>0</v>
      </c>
      <c r="AA3040" s="111"/>
      <c r="AB3040" s="92"/>
      <c r="AC3040" s="92"/>
      <c r="AD3040" s="92"/>
      <c r="AE3040" s="92"/>
      <c r="AF3040" s="92"/>
      <c r="AG3040" s="92"/>
      <c r="AH3040" s="92"/>
      <c r="AI3040" s="109">
        <f t="shared" si="507"/>
        <v>0</v>
      </c>
      <c r="AJ3040" s="83"/>
      <c r="AK3040" s="110">
        <f t="shared" si="508"/>
        <v>0</v>
      </c>
      <c r="AL3040" s="111"/>
      <c r="AM3040" s="92"/>
      <c r="AN3040" s="92"/>
      <c r="AO3040" s="92">
        <v>1</v>
      </c>
      <c r="AP3040" s="92"/>
      <c r="AQ3040" s="92"/>
      <c r="AR3040" s="92"/>
      <c r="AS3040" s="92"/>
      <c r="AT3040" s="92"/>
      <c r="AU3040" s="92"/>
      <c r="AV3040" s="109">
        <f t="shared" si="509"/>
        <v>50</v>
      </c>
      <c r="AW3040" s="75"/>
      <c r="AX3040" s="110">
        <f t="shared" si="510"/>
        <v>2</v>
      </c>
      <c r="AY3040" s="111"/>
      <c r="AZ3040" s="93"/>
      <c r="BA3040" s="94" t="s">
        <v>131</v>
      </c>
      <c r="BB3040" s="71"/>
      <c r="BC3040" s="54"/>
      <c r="BD3040" s="41">
        <v>5</v>
      </c>
      <c r="BE3040" s="52">
        <v>52</v>
      </c>
      <c r="BF3040" s="62">
        <v>5231</v>
      </c>
      <c r="BG3040" s="280" t="s">
        <v>52</v>
      </c>
    </row>
    <row r="3041" spans="1:59" s="63" customFormat="1" ht="12.75" x14ac:dyDescent="0.2">
      <c r="A3041" s="196">
        <v>5</v>
      </c>
      <c r="B3041" s="197" t="s">
        <v>938</v>
      </c>
      <c r="C3041" s="208">
        <v>52</v>
      </c>
      <c r="D3041" s="209" t="s">
        <v>982</v>
      </c>
      <c r="E3041" s="210">
        <v>5231</v>
      </c>
      <c r="F3041" s="211" t="s">
        <v>992</v>
      </c>
      <c r="G3041" s="231" t="s">
        <v>314</v>
      </c>
      <c r="H3041" s="89"/>
      <c r="I3041" s="90" t="s">
        <v>983</v>
      </c>
      <c r="J3041" s="90"/>
      <c r="K3041" s="90" t="s">
        <v>73</v>
      </c>
      <c r="L3041" s="90" t="s">
        <v>95</v>
      </c>
      <c r="M3041" s="91"/>
      <c r="N3041" s="312">
        <v>1</v>
      </c>
      <c r="O3041" s="313">
        <f t="shared" si="511"/>
        <v>0.04</v>
      </c>
      <c r="P3041" s="104"/>
      <c r="Q3041" s="92"/>
      <c r="R3041" s="92"/>
      <c r="S3041" s="92"/>
      <c r="T3041" s="92"/>
      <c r="U3041" s="92"/>
      <c r="V3041" s="92"/>
      <c r="W3041" s="92">
        <v>1</v>
      </c>
      <c r="X3041" s="109">
        <f t="shared" si="505"/>
        <v>25000</v>
      </c>
      <c r="Y3041" s="83"/>
      <c r="Z3041" s="110">
        <f t="shared" si="506"/>
        <v>1000</v>
      </c>
      <c r="AA3041" s="111"/>
      <c r="AB3041" s="92"/>
      <c r="AC3041" s="92"/>
      <c r="AD3041" s="92"/>
      <c r="AE3041" s="92"/>
      <c r="AF3041" s="92"/>
      <c r="AG3041" s="92"/>
      <c r="AH3041" s="92"/>
      <c r="AI3041" s="109">
        <f t="shared" si="507"/>
        <v>0</v>
      </c>
      <c r="AJ3041" s="83"/>
      <c r="AK3041" s="110">
        <f t="shared" si="508"/>
        <v>0</v>
      </c>
      <c r="AL3041" s="111"/>
      <c r="AM3041" s="92"/>
      <c r="AN3041" s="92"/>
      <c r="AO3041" s="92"/>
      <c r="AP3041" s="92">
        <v>1</v>
      </c>
      <c r="AQ3041" s="92"/>
      <c r="AR3041" s="92"/>
      <c r="AS3041" s="92"/>
      <c r="AT3041" s="92"/>
      <c r="AU3041" s="92"/>
      <c r="AV3041" s="109">
        <f t="shared" si="509"/>
        <v>100</v>
      </c>
      <c r="AW3041" s="75"/>
      <c r="AX3041" s="110">
        <f t="shared" si="510"/>
        <v>4</v>
      </c>
      <c r="AY3041" s="111"/>
      <c r="AZ3041" s="93"/>
      <c r="BA3041" s="94" t="s">
        <v>131</v>
      </c>
      <c r="BB3041" s="71"/>
      <c r="BC3041" s="54"/>
      <c r="BD3041" s="41">
        <v>5</v>
      </c>
      <c r="BE3041" s="52">
        <v>52</v>
      </c>
      <c r="BF3041" s="62">
        <v>5231</v>
      </c>
      <c r="BG3041" s="280" t="s">
        <v>52</v>
      </c>
    </row>
    <row r="3042" spans="1:59" s="63" customFormat="1" ht="12.75" x14ac:dyDescent="0.2">
      <c r="A3042" s="196">
        <v>5</v>
      </c>
      <c r="B3042" s="197" t="s">
        <v>938</v>
      </c>
      <c r="C3042" s="208">
        <v>52</v>
      </c>
      <c r="D3042" s="209" t="s">
        <v>982</v>
      </c>
      <c r="E3042" s="210">
        <v>5231</v>
      </c>
      <c r="F3042" s="211" t="s">
        <v>992</v>
      </c>
      <c r="G3042" s="231" t="s">
        <v>314</v>
      </c>
      <c r="H3042" s="89"/>
      <c r="I3042" s="90" t="s">
        <v>805</v>
      </c>
      <c r="J3042" s="90"/>
      <c r="K3042" s="90" t="s">
        <v>64</v>
      </c>
      <c r="L3042" s="90" t="s">
        <v>119</v>
      </c>
      <c r="M3042" s="91"/>
      <c r="N3042" s="312">
        <v>1</v>
      </c>
      <c r="O3042" s="313">
        <f t="shared" si="511"/>
        <v>0.04</v>
      </c>
      <c r="P3042" s="104"/>
      <c r="Q3042" s="92"/>
      <c r="R3042" s="92"/>
      <c r="S3042" s="92"/>
      <c r="T3042" s="92"/>
      <c r="U3042" s="92"/>
      <c r="V3042" s="92"/>
      <c r="W3042" s="92"/>
      <c r="X3042" s="109">
        <f t="shared" si="505"/>
        <v>0</v>
      </c>
      <c r="Y3042" s="83"/>
      <c r="Z3042" s="110">
        <f t="shared" si="506"/>
        <v>0</v>
      </c>
      <c r="AA3042" s="111"/>
      <c r="AB3042" s="92"/>
      <c r="AC3042" s="92"/>
      <c r="AD3042" s="92"/>
      <c r="AE3042" s="92"/>
      <c r="AF3042" s="92"/>
      <c r="AG3042" s="92"/>
      <c r="AH3042" s="92"/>
      <c r="AI3042" s="109">
        <f t="shared" si="507"/>
        <v>0</v>
      </c>
      <c r="AJ3042" s="83"/>
      <c r="AK3042" s="110">
        <f t="shared" si="508"/>
        <v>0</v>
      </c>
      <c r="AL3042" s="111"/>
      <c r="AM3042" s="92"/>
      <c r="AN3042" s="92"/>
      <c r="AO3042" s="92">
        <v>1</v>
      </c>
      <c r="AP3042" s="92"/>
      <c r="AQ3042" s="92"/>
      <c r="AR3042" s="92"/>
      <c r="AS3042" s="92"/>
      <c r="AT3042" s="92"/>
      <c r="AU3042" s="92"/>
      <c r="AV3042" s="109">
        <f t="shared" si="509"/>
        <v>50</v>
      </c>
      <c r="AW3042" s="75"/>
      <c r="AX3042" s="110">
        <f t="shared" si="510"/>
        <v>2</v>
      </c>
      <c r="AY3042" s="111"/>
      <c r="AZ3042" s="93"/>
      <c r="BA3042" s="94" t="s">
        <v>131</v>
      </c>
      <c r="BB3042" s="71"/>
      <c r="BC3042" s="54"/>
      <c r="BD3042" s="41">
        <v>5</v>
      </c>
      <c r="BE3042" s="52">
        <v>52</v>
      </c>
      <c r="BF3042" s="62">
        <v>5231</v>
      </c>
      <c r="BG3042" s="280" t="s">
        <v>52</v>
      </c>
    </row>
    <row r="3043" spans="1:59" s="63" customFormat="1" ht="12.75" x14ac:dyDescent="0.2">
      <c r="A3043" s="196">
        <v>5</v>
      </c>
      <c r="B3043" s="197" t="s">
        <v>938</v>
      </c>
      <c r="C3043" s="208">
        <v>52</v>
      </c>
      <c r="D3043" s="209" t="s">
        <v>982</v>
      </c>
      <c r="E3043" s="210">
        <v>5231</v>
      </c>
      <c r="F3043" s="211" t="s">
        <v>992</v>
      </c>
      <c r="G3043" s="231" t="s">
        <v>314</v>
      </c>
      <c r="H3043" s="89"/>
      <c r="I3043" s="90" t="s">
        <v>810</v>
      </c>
      <c r="J3043" s="90"/>
      <c r="K3043" s="90" t="s">
        <v>73</v>
      </c>
      <c r="L3043" s="90" t="s">
        <v>69</v>
      </c>
      <c r="M3043" s="91"/>
      <c r="N3043" s="312">
        <v>1</v>
      </c>
      <c r="O3043" s="313">
        <f t="shared" si="511"/>
        <v>0.04</v>
      </c>
      <c r="P3043" s="104"/>
      <c r="Q3043" s="92"/>
      <c r="R3043" s="92"/>
      <c r="S3043" s="92"/>
      <c r="T3043" s="92"/>
      <c r="U3043" s="92"/>
      <c r="V3043" s="92"/>
      <c r="W3043" s="92">
        <v>1</v>
      </c>
      <c r="X3043" s="109">
        <f t="shared" si="505"/>
        <v>25000</v>
      </c>
      <c r="Y3043" s="83"/>
      <c r="Z3043" s="110">
        <f t="shared" si="506"/>
        <v>1000</v>
      </c>
      <c r="AA3043" s="111"/>
      <c r="AB3043" s="92"/>
      <c r="AC3043" s="92"/>
      <c r="AD3043" s="92"/>
      <c r="AE3043" s="92"/>
      <c r="AF3043" s="92"/>
      <c r="AG3043" s="92"/>
      <c r="AH3043" s="92"/>
      <c r="AI3043" s="109">
        <f t="shared" si="507"/>
        <v>0</v>
      </c>
      <c r="AJ3043" s="83"/>
      <c r="AK3043" s="110">
        <f t="shared" si="508"/>
        <v>0</v>
      </c>
      <c r="AL3043" s="111"/>
      <c r="AM3043" s="92"/>
      <c r="AN3043" s="92"/>
      <c r="AO3043" s="92"/>
      <c r="AP3043" s="92">
        <v>1</v>
      </c>
      <c r="AQ3043" s="92"/>
      <c r="AR3043" s="92"/>
      <c r="AS3043" s="92"/>
      <c r="AT3043" s="92"/>
      <c r="AU3043" s="92"/>
      <c r="AV3043" s="109">
        <f t="shared" si="509"/>
        <v>100</v>
      </c>
      <c r="AW3043" s="75"/>
      <c r="AX3043" s="110">
        <f t="shared" si="510"/>
        <v>4</v>
      </c>
      <c r="AY3043" s="111"/>
      <c r="AZ3043" s="93"/>
      <c r="BA3043" s="94" t="s">
        <v>131</v>
      </c>
      <c r="BB3043" s="71"/>
      <c r="BC3043" s="54"/>
      <c r="BD3043" s="41">
        <v>5</v>
      </c>
      <c r="BE3043" s="52">
        <v>52</v>
      </c>
      <c r="BF3043" s="62">
        <v>5231</v>
      </c>
      <c r="BG3043" s="280" t="s">
        <v>52</v>
      </c>
    </row>
    <row r="3044" spans="1:59" s="63" customFormat="1" ht="12.75" x14ac:dyDescent="0.2">
      <c r="A3044" s="196">
        <v>5</v>
      </c>
      <c r="B3044" s="197" t="s">
        <v>938</v>
      </c>
      <c r="C3044" s="208">
        <v>52</v>
      </c>
      <c r="D3044" s="209" t="s">
        <v>982</v>
      </c>
      <c r="E3044" s="210">
        <v>5231</v>
      </c>
      <c r="F3044" s="211" t="s">
        <v>992</v>
      </c>
      <c r="G3044" s="231" t="s">
        <v>314</v>
      </c>
      <c r="H3044" s="89"/>
      <c r="I3044" s="90" t="s">
        <v>996</v>
      </c>
      <c r="J3044" s="90"/>
      <c r="K3044" s="90" t="s">
        <v>64</v>
      </c>
      <c r="L3044" s="90" t="s">
        <v>119</v>
      </c>
      <c r="M3044" s="91"/>
      <c r="N3044" s="312">
        <v>1</v>
      </c>
      <c r="O3044" s="313">
        <f t="shared" si="511"/>
        <v>0.04</v>
      </c>
      <c r="P3044" s="104"/>
      <c r="Q3044" s="92"/>
      <c r="R3044" s="92"/>
      <c r="S3044" s="92"/>
      <c r="T3044" s="92"/>
      <c r="U3044" s="92"/>
      <c r="V3044" s="92"/>
      <c r="W3044" s="92"/>
      <c r="X3044" s="109">
        <f t="shared" si="505"/>
        <v>0</v>
      </c>
      <c r="Y3044" s="83"/>
      <c r="Z3044" s="110">
        <f t="shared" si="506"/>
        <v>0</v>
      </c>
      <c r="AA3044" s="111"/>
      <c r="AB3044" s="92"/>
      <c r="AC3044" s="92"/>
      <c r="AD3044" s="92"/>
      <c r="AE3044" s="92"/>
      <c r="AF3044" s="92"/>
      <c r="AG3044" s="92"/>
      <c r="AH3044" s="92"/>
      <c r="AI3044" s="109">
        <f t="shared" si="507"/>
        <v>0</v>
      </c>
      <c r="AJ3044" s="83"/>
      <c r="AK3044" s="110">
        <f t="shared" si="508"/>
        <v>0</v>
      </c>
      <c r="AL3044" s="111"/>
      <c r="AM3044" s="92"/>
      <c r="AN3044" s="92"/>
      <c r="AO3044" s="92">
        <v>1</v>
      </c>
      <c r="AP3044" s="92"/>
      <c r="AQ3044" s="92"/>
      <c r="AR3044" s="92"/>
      <c r="AS3044" s="92"/>
      <c r="AT3044" s="92"/>
      <c r="AU3044" s="92"/>
      <c r="AV3044" s="109">
        <f t="shared" si="509"/>
        <v>50</v>
      </c>
      <c r="AW3044" s="75"/>
      <c r="AX3044" s="110">
        <f t="shared" si="510"/>
        <v>2</v>
      </c>
      <c r="AY3044" s="111"/>
      <c r="AZ3044" s="93"/>
      <c r="BA3044" s="94" t="s">
        <v>131</v>
      </c>
      <c r="BB3044" s="71"/>
      <c r="BC3044" s="54"/>
      <c r="BD3044" s="41">
        <v>5</v>
      </c>
      <c r="BE3044" s="52">
        <v>52</v>
      </c>
      <c r="BF3044" s="62">
        <v>5231</v>
      </c>
      <c r="BG3044" s="280" t="s">
        <v>52</v>
      </c>
    </row>
    <row r="3045" spans="1:59" s="63" customFormat="1" ht="12.75" x14ac:dyDescent="0.2">
      <c r="A3045" s="196">
        <v>5</v>
      </c>
      <c r="B3045" s="197" t="s">
        <v>938</v>
      </c>
      <c r="C3045" s="208">
        <v>52</v>
      </c>
      <c r="D3045" s="209" t="s">
        <v>982</v>
      </c>
      <c r="E3045" s="210">
        <v>5231</v>
      </c>
      <c r="F3045" s="211" t="s">
        <v>992</v>
      </c>
      <c r="G3045" s="231" t="s">
        <v>314</v>
      </c>
      <c r="H3045" s="89"/>
      <c r="I3045" s="90" t="s">
        <v>798</v>
      </c>
      <c r="J3045" s="90"/>
      <c r="K3045" s="90" t="s">
        <v>64</v>
      </c>
      <c r="L3045" s="90" t="s">
        <v>195</v>
      </c>
      <c r="M3045" s="91"/>
      <c r="N3045" s="312">
        <v>1</v>
      </c>
      <c r="O3045" s="313">
        <f t="shared" si="511"/>
        <v>0.04</v>
      </c>
      <c r="P3045" s="104"/>
      <c r="Q3045" s="92"/>
      <c r="R3045" s="92"/>
      <c r="S3045" s="92"/>
      <c r="T3045" s="92"/>
      <c r="U3045" s="92"/>
      <c r="V3045" s="92"/>
      <c r="W3045" s="92"/>
      <c r="X3045" s="109">
        <f t="shared" si="505"/>
        <v>0</v>
      </c>
      <c r="Y3045" s="83"/>
      <c r="Z3045" s="110">
        <f t="shared" si="506"/>
        <v>0</v>
      </c>
      <c r="AA3045" s="111"/>
      <c r="AB3045" s="92"/>
      <c r="AC3045" s="92"/>
      <c r="AD3045" s="92"/>
      <c r="AE3045" s="92"/>
      <c r="AF3045" s="92"/>
      <c r="AG3045" s="92"/>
      <c r="AH3045" s="92"/>
      <c r="AI3045" s="109">
        <f t="shared" si="507"/>
        <v>0</v>
      </c>
      <c r="AJ3045" s="83"/>
      <c r="AK3045" s="110">
        <f t="shared" si="508"/>
        <v>0</v>
      </c>
      <c r="AL3045" s="111"/>
      <c r="AM3045" s="92"/>
      <c r="AN3045" s="92"/>
      <c r="AO3045" s="92"/>
      <c r="AP3045" s="92"/>
      <c r="AQ3045" s="92"/>
      <c r="AR3045" s="92">
        <v>1</v>
      </c>
      <c r="AS3045" s="92"/>
      <c r="AT3045" s="92"/>
      <c r="AU3045" s="92"/>
      <c r="AV3045" s="109">
        <f t="shared" si="509"/>
        <v>500</v>
      </c>
      <c r="AW3045" s="75"/>
      <c r="AX3045" s="110">
        <f t="shared" si="510"/>
        <v>20</v>
      </c>
      <c r="AY3045" s="111"/>
      <c r="AZ3045" s="93"/>
      <c r="BA3045" s="94" t="s">
        <v>131</v>
      </c>
      <c r="BB3045" s="71"/>
      <c r="BC3045" s="54"/>
      <c r="BD3045" s="41">
        <v>5</v>
      </c>
      <c r="BE3045" s="52">
        <v>52</v>
      </c>
      <c r="BF3045" s="62">
        <v>5231</v>
      </c>
      <c r="BG3045" s="280" t="s">
        <v>52</v>
      </c>
    </row>
    <row r="3046" spans="1:59" s="63" customFormat="1" ht="12.75" x14ac:dyDescent="0.2">
      <c r="A3046" s="196">
        <v>5</v>
      </c>
      <c r="B3046" s="197" t="s">
        <v>938</v>
      </c>
      <c r="C3046" s="208">
        <v>52</v>
      </c>
      <c r="D3046" s="209" t="s">
        <v>982</v>
      </c>
      <c r="E3046" s="210">
        <v>5231</v>
      </c>
      <c r="F3046" s="211" t="s">
        <v>992</v>
      </c>
      <c r="G3046" s="231" t="s">
        <v>314</v>
      </c>
      <c r="H3046" s="89"/>
      <c r="I3046" s="90" t="s">
        <v>984</v>
      </c>
      <c r="J3046" s="90"/>
      <c r="K3046" s="90" t="s">
        <v>64</v>
      </c>
      <c r="L3046" s="90" t="s">
        <v>313</v>
      </c>
      <c r="M3046" s="91"/>
      <c r="N3046" s="312">
        <v>1</v>
      </c>
      <c r="O3046" s="313">
        <f t="shared" si="511"/>
        <v>0.04</v>
      </c>
      <c r="P3046" s="104"/>
      <c r="Q3046" s="92"/>
      <c r="R3046" s="92"/>
      <c r="S3046" s="92"/>
      <c r="T3046" s="92"/>
      <c r="U3046" s="92"/>
      <c r="V3046" s="92"/>
      <c r="W3046" s="92"/>
      <c r="X3046" s="109">
        <f t="shared" si="505"/>
        <v>0</v>
      </c>
      <c r="Y3046" s="83"/>
      <c r="Z3046" s="110">
        <f t="shared" si="506"/>
        <v>0</v>
      </c>
      <c r="AA3046" s="111"/>
      <c r="AB3046" s="92"/>
      <c r="AC3046" s="92"/>
      <c r="AD3046" s="92"/>
      <c r="AE3046" s="92"/>
      <c r="AF3046" s="92"/>
      <c r="AG3046" s="92"/>
      <c r="AH3046" s="92"/>
      <c r="AI3046" s="109">
        <f t="shared" si="507"/>
        <v>0</v>
      </c>
      <c r="AJ3046" s="83"/>
      <c r="AK3046" s="110">
        <f t="shared" si="508"/>
        <v>0</v>
      </c>
      <c r="AL3046" s="111"/>
      <c r="AM3046" s="92"/>
      <c r="AN3046" s="92"/>
      <c r="AO3046" s="92">
        <v>1</v>
      </c>
      <c r="AP3046" s="92"/>
      <c r="AQ3046" s="92"/>
      <c r="AR3046" s="92"/>
      <c r="AS3046" s="92"/>
      <c r="AT3046" s="92"/>
      <c r="AU3046" s="92"/>
      <c r="AV3046" s="109">
        <f t="shared" si="509"/>
        <v>50</v>
      </c>
      <c r="AW3046" s="75"/>
      <c r="AX3046" s="110">
        <f t="shared" si="510"/>
        <v>2</v>
      </c>
      <c r="AY3046" s="111"/>
      <c r="AZ3046" s="93"/>
      <c r="BA3046" s="94" t="s">
        <v>131</v>
      </c>
      <c r="BB3046" s="71"/>
      <c r="BC3046" s="54"/>
      <c r="BD3046" s="41">
        <v>5</v>
      </c>
      <c r="BE3046" s="52">
        <v>52</v>
      </c>
      <c r="BF3046" s="62">
        <v>5231</v>
      </c>
      <c r="BG3046" s="280" t="s">
        <v>52</v>
      </c>
    </row>
    <row r="3047" spans="1:59" s="63" customFormat="1" ht="12.75" x14ac:dyDescent="0.2">
      <c r="A3047" s="196">
        <v>5</v>
      </c>
      <c r="B3047" s="197" t="s">
        <v>938</v>
      </c>
      <c r="C3047" s="208">
        <v>52</v>
      </c>
      <c r="D3047" s="209" t="s">
        <v>982</v>
      </c>
      <c r="E3047" s="210">
        <v>5231</v>
      </c>
      <c r="F3047" s="211" t="s">
        <v>992</v>
      </c>
      <c r="G3047" s="231" t="s">
        <v>314</v>
      </c>
      <c r="H3047" s="89"/>
      <c r="I3047" s="90" t="s">
        <v>833</v>
      </c>
      <c r="J3047" s="90"/>
      <c r="K3047" s="90" t="s">
        <v>64</v>
      </c>
      <c r="L3047" s="90" t="s">
        <v>119</v>
      </c>
      <c r="M3047" s="91"/>
      <c r="N3047" s="312">
        <v>1</v>
      </c>
      <c r="O3047" s="313">
        <f t="shared" si="511"/>
        <v>0.04</v>
      </c>
      <c r="P3047" s="104"/>
      <c r="Q3047" s="92"/>
      <c r="R3047" s="92"/>
      <c r="S3047" s="92"/>
      <c r="T3047" s="92"/>
      <c r="U3047" s="92"/>
      <c r="V3047" s="92"/>
      <c r="W3047" s="92"/>
      <c r="X3047" s="109">
        <f t="shared" si="505"/>
        <v>0</v>
      </c>
      <c r="Y3047" s="83"/>
      <c r="Z3047" s="110">
        <f t="shared" si="506"/>
        <v>0</v>
      </c>
      <c r="AA3047" s="111"/>
      <c r="AB3047" s="92"/>
      <c r="AC3047" s="92"/>
      <c r="AD3047" s="92"/>
      <c r="AE3047" s="92"/>
      <c r="AF3047" s="92"/>
      <c r="AG3047" s="92"/>
      <c r="AH3047" s="92"/>
      <c r="AI3047" s="109">
        <f t="shared" si="507"/>
        <v>0</v>
      </c>
      <c r="AJ3047" s="83"/>
      <c r="AK3047" s="110">
        <f t="shared" si="508"/>
        <v>0</v>
      </c>
      <c r="AL3047" s="111"/>
      <c r="AM3047" s="92"/>
      <c r="AN3047" s="92"/>
      <c r="AO3047" s="92">
        <v>1</v>
      </c>
      <c r="AP3047" s="92"/>
      <c r="AQ3047" s="92"/>
      <c r="AR3047" s="92"/>
      <c r="AS3047" s="92"/>
      <c r="AT3047" s="92"/>
      <c r="AU3047" s="92"/>
      <c r="AV3047" s="109">
        <f t="shared" si="509"/>
        <v>50</v>
      </c>
      <c r="AW3047" s="75"/>
      <c r="AX3047" s="110">
        <f t="shared" si="510"/>
        <v>2</v>
      </c>
      <c r="AY3047" s="111"/>
      <c r="AZ3047" s="93"/>
      <c r="BA3047" s="94" t="s">
        <v>131</v>
      </c>
      <c r="BB3047" s="71"/>
      <c r="BC3047" s="54"/>
      <c r="BD3047" s="41">
        <v>5</v>
      </c>
      <c r="BE3047" s="52">
        <v>52</v>
      </c>
      <c r="BF3047" s="62">
        <v>5231</v>
      </c>
      <c r="BG3047" s="280" t="s">
        <v>52</v>
      </c>
    </row>
    <row r="3048" spans="1:59" s="63" customFormat="1" ht="12.75" x14ac:dyDescent="0.2">
      <c r="A3048" s="196">
        <v>5</v>
      </c>
      <c r="B3048" s="197" t="s">
        <v>938</v>
      </c>
      <c r="C3048" s="208">
        <v>52</v>
      </c>
      <c r="D3048" s="209" t="s">
        <v>982</v>
      </c>
      <c r="E3048" s="210">
        <v>5231</v>
      </c>
      <c r="F3048" s="211" t="s">
        <v>992</v>
      </c>
      <c r="G3048" s="231" t="s">
        <v>314</v>
      </c>
      <c r="H3048" s="89"/>
      <c r="I3048" s="90" t="s">
        <v>291</v>
      </c>
      <c r="J3048" s="90"/>
      <c r="K3048" s="90" t="s">
        <v>129</v>
      </c>
      <c r="L3048" s="90"/>
      <c r="M3048" s="91"/>
      <c r="N3048" s="312">
        <v>1</v>
      </c>
      <c r="O3048" s="313">
        <f t="shared" si="511"/>
        <v>0.04</v>
      </c>
      <c r="P3048" s="104"/>
      <c r="Q3048" s="92"/>
      <c r="R3048" s="92"/>
      <c r="S3048" s="92"/>
      <c r="T3048" s="92"/>
      <c r="U3048" s="92"/>
      <c r="V3048" s="92"/>
      <c r="W3048" s="92">
        <v>1</v>
      </c>
      <c r="X3048" s="109">
        <f t="shared" si="505"/>
        <v>25000</v>
      </c>
      <c r="Y3048" s="83"/>
      <c r="Z3048" s="110">
        <f t="shared" si="506"/>
        <v>1000</v>
      </c>
      <c r="AA3048" s="111"/>
      <c r="AB3048" s="92"/>
      <c r="AC3048" s="92"/>
      <c r="AD3048" s="92"/>
      <c r="AE3048" s="92"/>
      <c r="AF3048" s="92"/>
      <c r="AG3048" s="92"/>
      <c r="AH3048" s="92"/>
      <c r="AI3048" s="109">
        <f t="shared" si="507"/>
        <v>0</v>
      </c>
      <c r="AJ3048" s="83"/>
      <c r="AK3048" s="110">
        <f t="shared" si="508"/>
        <v>0</v>
      </c>
      <c r="AL3048" s="111"/>
      <c r="AM3048" s="92"/>
      <c r="AN3048" s="92"/>
      <c r="AO3048" s="92"/>
      <c r="AP3048" s="92">
        <v>1</v>
      </c>
      <c r="AQ3048" s="92"/>
      <c r="AR3048" s="92"/>
      <c r="AS3048" s="92"/>
      <c r="AT3048" s="92"/>
      <c r="AU3048" s="92"/>
      <c r="AV3048" s="109">
        <f t="shared" si="509"/>
        <v>100</v>
      </c>
      <c r="AW3048" s="75"/>
      <c r="AX3048" s="110">
        <f t="shared" si="510"/>
        <v>4</v>
      </c>
      <c r="AY3048" s="111"/>
      <c r="AZ3048" s="93"/>
      <c r="BA3048" s="94" t="s">
        <v>131</v>
      </c>
      <c r="BB3048" s="71"/>
      <c r="BC3048" s="54"/>
      <c r="BD3048" s="41">
        <v>5</v>
      </c>
      <c r="BE3048" s="52">
        <v>52</v>
      </c>
      <c r="BF3048" s="62">
        <v>5231</v>
      </c>
      <c r="BG3048" s="280" t="s">
        <v>52</v>
      </c>
    </row>
    <row r="3049" spans="1:59" s="63" customFormat="1" ht="12.75" x14ac:dyDescent="0.2">
      <c r="A3049" s="196">
        <v>5</v>
      </c>
      <c r="B3049" s="197" t="s">
        <v>938</v>
      </c>
      <c r="C3049" s="208">
        <v>52</v>
      </c>
      <c r="D3049" s="209" t="s">
        <v>982</v>
      </c>
      <c r="E3049" s="210">
        <v>5231</v>
      </c>
      <c r="F3049" s="211" t="s">
        <v>992</v>
      </c>
      <c r="G3049" s="231" t="s">
        <v>314</v>
      </c>
      <c r="H3049" s="89"/>
      <c r="I3049" s="90" t="s">
        <v>967</v>
      </c>
      <c r="J3049" s="90"/>
      <c r="K3049" s="90" t="s">
        <v>129</v>
      </c>
      <c r="L3049" s="90"/>
      <c r="M3049" s="91"/>
      <c r="N3049" s="312">
        <v>1</v>
      </c>
      <c r="O3049" s="313">
        <f t="shared" si="511"/>
        <v>0.04</v>
      </c>
      <c r="P3049" s="104"/>
      <c r="Q3049" s="92"/>
      <c r="R3049" s="92"/>
      <c r="S3049" s="92"/>
      <c r="T3049" s="92"/>
      <c r="U3049" s="92"/>
      <c r="V3049" s="92"/>
      <c r="W3049" s="92">
        <v>1</v>
      </c>
      <c r="X3049" s="109">
        <f t="shared" si="505"/>
        <v>25000</v>
      </c>
      <c r="Y3049" s="83"/>
      <c r="Z3049" s="110">
        <f t="shared" si="506"/>
        <v>1000</v>
      </c>
      <c r="AA3049" s="111"/>
      <c r="AB3049" s="92"/>
      <c r="AC3049" s="92"/>
      <c r="AD3049" s="92"/>
      <c r="AE3049" s="92"/>
      <c r="AF3049" s="92"/>
      <c r="AG3049" s="92"/>
      <c r="AH3049" s="92"/>
      <c r="AI3049" s="109">
        <f t="shared" si="507"/>
        <v>0</v>
      </c>
      <c r="AJ3049" s="83"/>
      <c r="AK3049" s="110">
        <f t="shared" si="508"/>
        <v>0</v>
      </c>
      <c r="AL3049" s="111"/>
      <c r="AM3049" s="92"/>
      <c r="AN3049" s="92"/>
      <c r="AO3049" s="92"/>
      <c r="AP3049" s="92">
        <v>1</v>
      </c>
      <c r="AQ3049" s="92"/>
      <c r="AR3049" s="92"/>
      <c r="AS3049" s="92"/>
      <c r="AT3049" s="92"/>
      <c r="AU3049" s="92"/>
      <c r="AV3049" s="109">
        <f t="shared" si="509"/>
        <v>100</v>
      </c>
      <c r="AW3049" s="75"/>
      <c r="AX3049" s="110">
        <f t="shared" si="510"/>
        <v>4</v>
      </c>
      <c r="AY3049" s="111"/>
      <c r="AZ3049" s="93"/>
      <c r="BA3049" s="94" t="s">
        <v>131</v>
      </c>
      <c r="BB3049" s="71"/>
      <c r="BC3049" s="54"/>
      <c r="BD3049" s="41">
        <v>5</v>
      </c>
      <c r="BE3049" s="52">
        <v>52</v>
      </c>
      <c r="BF3049" s="62">
        <v>5231</v>
      </c>
      <c r="BG3049" s="280" t="s">
        <v>52</v>
      </c>
    </row>
    <row r="3050" spans="1:59" s="63" customFormat="1" ht="12.75" x14ac:dyDescent="0.2">
      <c r="A3050" s="196">
        <v>5</v>
      </c>
      <c r="B3050" s="197" t="s">
        <v>938</v>
      </c>
      <c r="C3050" s="208">
        <v>52</v>
      </c>
      <c r="D3050" s="209" t="s">
        <v>982</v>
      </c>
      <c r="E3050" s="210">
        <v>5231</v>
      </c>
      <c r="F3050" s="211" t="s">
        <v>992</v>
      </c>
      <c r="G3050" s="231" t="s">
        <v>314</v>
      </c>
      <c r="H3050" s="89"/>
      <c r="I3050" s="90" t="s">
        <v>326</v>
      </c>
      <c r="J3050" s="90"/>
      <c r="K3050" s="90" t="s">
        <v>64</v>
      </c>
      <c r="L3050" s="90" t="s">
        <v>119</v>
      </c>
      <c r="M3050" s="91"/>
      <c r="N3050" s="312">
        <v>1</v>
      </c>
      <c r="O3050" s="313">
        <f t="shared" si="511"/>
        <v>0.04</v>
      </c>
      <c r="P3050" s="104"/>
      <c r="Q3050" s="92"/>
      <c r="R3050" s="92"/>
      <c r="S3050" s="92"/>
      <c r="T3050" s="92"/>
      <c r="U3050" s="92"/>
      <c r="V3050" s="92"/>
      <c r="W3050" s="92"/>
      <c r="X3050" s="109">
        <f t="shared" si="505"/>
        <v>0</v>
      </c>
      <c r="Y3050" s="83"/>
      <c r="Z3050" s="110">
        <f t="shared" si="506"/>
        <v>0</v>
      </c>
      <c r="AA3050" s="111"/>
      <c r="AB3050" s="92"/>
      <c r="AC3050" s="92"/>
      <c r="AD3050" s="92"/>
      <c r="AE3050" s="92"/>
      <c r="AF3050" s="92"/>
      <c r="AG3050" s="92"/>
      <c r="AH3050" s="92"/>
      <c r="AI3050" s="109">
        <f t="shared" si="507"/>
        <v>0</v>
      </c>
      <c r="AJ3050" s="83"/>
      <c r="AK3050" s="110">
        <f t="shared" si="508"/>
        <v>0</v>
      </c>
      <c r="AL3050" s="111"/>
      <c r="AM3050" s="92"/>
      <c r="AN3050" s="92"/>
      <c r="AO3050" s="92">
        <v>1</v>
      </c>
      <c r="AP3050" s="92"/>
      <c r="AQ3050" s="92"/>
      <c r="AR3050" s="92"/>
      <c r="AS3050" s="92"/>
      <c r="AT3050" s="92"/>
      <c r="AU3050" s="92"/>
      <c r="AV3050" s="109">
        <f t="shared" si="509"/>
        <v>50</v>
      </c>
      <c r="AW3050" s="75"/>
      <c r="AX3050" s="110">
        <f t="shared" si="510"/>
        <v>2</v>
      </c>
      <c r="AY3050" s="111"/>
      <c r="AZ3050" s="93"/>
      <c r="BA3050" s="94" t="s">
        <v>131</v>
      </c>
      <c r="BB3050" s="71"/>
      <c r="BC3050" s="54"/>
      <c r="BD3050" s="41">
        <v>5</v>
      </c>
      <c r="BE3050" s="52">
        <v>52</v>
      </c>
      <c r="BF3050" s="62">
        <v>5231</v>
      </c>
      <c r="BG3050" s="280" t="s">
        <v>52</v>
      </c>
    </row>
    <row r="3051" spans="1:59" s="63" customFormat="1" ht="12.75" x14ac:dyDescent="0.2">
      <c r="A3051" s="196">
        <v>5</v>
      </c>
      <c r="B3051" s="197" t="s">
        <v>938</v>
      </c>
      <c r="C3051" s="208">
        <v>52</v>
      </c>
      <c r="D3051" s="209" t="s">
        <v>982</v>
      </c>
      <c r="E3051" s="210">
        <v>5231</v>
      </c>
      <c r="F3051" s="211" t="s">
        <v>992</v>
      </c>
      <c r="G3051" s="231" t="s">
        <v>314</v>
      </c>
      <c r="H3051" s="89"/>
      <c r="I3051" s="90" t="s">
        <v>997</v>
      </c>
      <c r="J3051" s="90"/>
      <c r="K3051" s="90" t="s">
        <v>64</v>
      </c>
      <c r="L3051" s="90" t="s">
        <v>998</v>
      </c>
      <c r="M3051" s="91"/>
      <c r="N3051" s="312">
        <v>1</v>
      </c>
      <c r="O3051" s="313">
        <f t="shared" si="511"/>
        <v>0.04</v>
      </c>
      <c r="P3051" s="104"/>
      <c r="Q3051" s="92"/>
      <c r="R3051" s="92"/>
      <c r="S3051" s="92"/>
      <c r="T3051" s="92"/>
      <c r="U3051" s="92"/>
      <c r="V3051" s="92"/>
      <c r="W3051" s="92"/>
      <c r="X3051" s="109">
        <f t="shared" si="505"/>
        <v>0</v>
      </c>
      <c r="Y3051" s="83"/>
      <c r="Z3051" s="110">
        <f t="shared" si="506"/>
        <v>0</v>
      </c>
      <c r="AA3051" s="111"/>
      <c r="AB3051" s="92"/>
      <c r="AC3051" s="92"/>
      <c r="AD3051" s="92"/>
      <c r="AE3051" s="92"/>
      <c r="AF3051" s="92"/>
      <c r="AG3051" s="92"/>
      <c r="AH3051" s="92"/>
      <c r="AI3051" s="109">
        <f t="shared" si="507"/>
        <v>0</v>
      </c>
      <c r="AJ3051" s="83"/>
      <c r="AK3051" s="110">
        <f t="shared" si="508"/>
        <v>0</v>
      </c>
      <c r="AL3051" s="111"/>
      <c r="AM3051" s="92"/>
      <c r="AN3051" s="92"/>
      <c r="AO3051" s="92"/>
      <c r="AP3051" s="92"/>
      <c r="AQ3051" s="92"/>
      <c r="AR3051" s="92"/>
      <c r="AS3051" s="92">
        <v>1</v>
      </c>
      <c r="AT3051" s="92"/>
      <c r="AU3051" s="92"/>
      <c r="AV3051" s="109">
        <f t="shared" si="509"/>
        <v>1000</v>
      </c>
      <c r="AW3051" s="75"/>
      <c r="AX3051" s="110">
        <f t="shared" si="510"/>
        <v>40</v>
      </c>
      <c r="AY3051" s="111"/>
      <c r="AZ3051" s="93"/>
      <c r="BA3051" s="94" t="s">
        <v>131</v>
      </c>
      <c r="BB3051" s="71"/>
      <c r="BC3051" s="54"/>
      <c r="BD3051" s="41">
        <v>5</v>
      </c>
      <c r="BE3051" s="52">
        <v>52</v>
      </c>
      <c r="BF3051" s="62">
        <v>5231</v>
      </c>
      <c r="BG3051" s="280" t="s">
        <v>52</v>
      </c>
    </row>
    <row r="3052" spans="1:59" s="63" customFormat="1" ht="12.75" x14ac:dyDescent="0.2">
      <c r="A3052" s="196">
        <v>5</v>
      </c>
      <c r="B3052" s="197" t="s">
        <v>938</v>
      </c>
      <c r="C3052" s="208">
        <v>52</v>
      </c>
      <c r="D3052" s="209" t="s">
        <v>982</v>
      </c>
      <c r="E3052" s="210">
        <v>5231</v>
      </c>
      <c r="F3052" s="211" t="s">
        <v>992</v>
      </c>
      <c r="G3052" s="231" t="s">
        <v>314</v>
      </c>
      <c r="H3052" s="89"/>
      <c r="I3052" s="90" t="s">
        <v>821</v>
      </c>
      <c r="J3052" s="90"/>
      <c r="K3052" s="90" t="s">
        <v>64</v>
      </c>
      <c r="L3052" s="90" t="s">
        <v>119</v>
      </c>
      <c r="M3052" s="91"/>
      <c r="N3052" s="312">
        <v>1</v>
      </c>
      <c r="O3052" s="313">
        <f t="shared" si="511"/>
        <v>0.04</v>
      </c>
      <c r="P3052" s="104"/>
      <c r="Q3052" s="92"/>
      <c r="R3052" s="92"/>
      <c r="S3052" s="92"/>
      <c r="T3052" s="92"/>
      <c r="U3052" s="92"/>
      <c r="V3052" s="92"/>
      <c r="W3052" s="92"/>
      <c r="X3052" s="109">
        <f t="shared" si="505"/>
        <v>0</v>
      </c>
      <c r="Y3052" s="83"/>
      <c r="Z3052" s="110">
        <f t="shared" si="506"/>
        <v>0</v>
      </c>
      <c r="AA3052" s="111"/>
      <c r="AB3052" s="92"/>
      <c r="AC3052" s="92"/>
      <c r="AD3052" s="92"/>
      <c r="AE3052" s="92"/>
      <c r="AF3052" s="92"/>
      <c r="AG3052" s="92"/>
      <c r="AH3052" s="92"/>
      <c r="AI3052" s="109">
        <f t="shared" si="507"/>
        <v>0</v>
      </c>
      <c r="AJ3052" s="83"/>
      <c r="AK3052" s="110">
        <f t="shared" si="508"/>
        <v>0</v>
      </c>
      <c r="AL3052" s="111"/>
      <c r="AM3052" s="92"/>
      <c r="AN3052" s="92"/>
      <c r="AO3052" s="92">
        <v>1</v>
      </c>
      <c r="AP3052" s="92"/>
      <c r="AQ3052" s="92"/>
      <c r="AR3052" s="92"/>
      <c r="AS3052" s="92"/>
      <c r="AT3052" s="92"/>
      <c r="AU3052" s="92"/>
      <c r="AV3052" s="109">
        <f t="shared" si="509"/>
        <v>50</v>
      </c>
      <c r="AW3052" s="75"/>
      <c r="AX3052" s="110">
        <f t="shared" si="510"/>
        <v>2</v>
      </c>
      <c r="AY3052" s="111"/>
      <c r="AZ3052" s="93"/>
      <c r="BA3052" s="94" t="s">
        <v>131</v>
      </c>
      <c r="BB3052" s="71"/>
      <c r="BC3052" s="54"/>
      <c r="BD3052" s="41">
        <v>5</v>
      </c>
      <c r="BE3052" s="52">
        <v>52</v>
      </c>
      <c r="BF3052" s="62">
        <v>5231</v>
      </c>
      <c r="BG3052" s="280" t="s">
        <v>52</v>
      </c>
    </row>
    <row r="3053" spans="1:59" s="63" customFormat="1" ht="12.75" x14ac:dyDescent="0.2">
      <c r="A3053" s="196">
        <v>5</v>
      </c>
      <c r="B3053" s="197" t="s">
        <v>938</v>
      </c>
      <c r="C3053" s="208">
        <v>52</v>
      </c>
      <c r="D3053" s="209" t="s">
        <v>982</v>
      </c>
      <c r="E3053" s="210">
        <v>5231</v>
      </c>
      <c r="F3053" s="211" t="s">
        <v>992</v>
      </c>
      <c r="G3053" s="231" t="s">
        <v>314</v>
      </c>
      <c r="H3053" s="89"/>
      <c r="I3053" s="90" t="s">
        <v>899</v>
      </c>
      <c r="J3053" s="90"/>
      <c r="K3053" s="90" t="s">
        <v>64</v>
      </c>
      <c r="L3053" s="90" t="s">
        <v>271</v>
      </c>
      <c r="M3053" s="91"/>
      <c r="N3053" s="312">
        <v>1</v>
      </c>
      <c r="O3053" s="313">
        <f t="shared" si="511"/>
        <v>0.04</v>
      </c>
      <c r="P3053" s="104"/>
      <c r="Q3053" s="92"/>
      <c r="R3053" s="92"/>
      <c r="S3053" s="92"/>
      <c r="T3053" s="92"/>
      <c r="U3053" s="92"/>
      <c r="V3053" s="92"/>
      <c r="W3053" s="92"/>
      <c r="X3053" s="109">
        <f t="shared" si="505"/>
        <v>0</v>
      </c>
      <c r="Y3053" s="83"/>
      <c r="Z3053" s="110">
        <f t="shared" si="506"/>
        <v>0</v>
      </c>
      <c r="AA3053" s="111"/>
      <c r="AB3053" s="92"/>
      <c r="AC3053" s="92"/>
      <c r="AD3053" s="92"/>
      <c r="AE3053" s="92"/>
      <c r="AF3053" s="92"/>
      <c r="AG3053" s="92"/>
      <c r="AH3053" s="92"/>
      <c r="AI3053" s="109">
        <f t="shared" si="507"/>
        <v>0</v>
      </c>
      <c r="AJ3053" s="83"/>
      <c r="AK3053" s="110">
        <f t="shared" si="508"/>
        <v>0</v>
      </c>
      <c r="AL3053" s="111"/>
      <c r="AM3053" s="92"/>
      <c r="AN3053" s="92"/>
      <c r="AO3053" s="92"/>
      <c r="AP3053" s="92"/>
      <c r="AQ3053" s="92">
        <v>1</v>
      </c>
      <c r="AR3053" s="92"/>
      <c r="AS3053" s="92"/>
      <c r="AT3053" s="92"/>
      <c r="AU3053" s="92"/>
      <c r="AV3053" s="109">
        <f t="shared" si="509"/>
        <v>250</v>
      </c>
      <c r="AW3053" s="75"/>
      <c r="AX3053" s="110">
        <f t="shared" si="510"/>
        <v>10</v>
      </c>
      <c r="AY3053" s="111"/>
      <c r="AZ3053" s="93"/>
      <c r="BA3053" s="94" t="s">
        <v>131</v>
      </c>
      <c r="BB3053" s="71"/>
      <c r="BC3053" s="54"/>
      <c r="BD3053" s="41">
        <v>5</v>
      </c>
      <c r="BE3053" s="52">
        <v>52</v>
      </c>
      <c r="BF3053" s="62">
        <v>5231</v>
      </c>
      <c r="BG3053" s="280" t="s">
        <v>52</v>
      </c>
    </row>
    <row r="3054" spans="1:59" s="63" customFormat="1" ht="12.75" x14ac:dyDescent="0.2">
      <c r="A3054" s="196">
        <v>5</v>
      </c>
      <c r="B3054" s="197" t="s">
        <v>938</v>
      </c>
      <c r="C3054" s="208">
        <v>52</v>
      </c>
      <c r="D3054" s="209" t="s">
        <v>982</v>
      </c>
      <c r="E3054" s="210">
        <v>5231</v>
      </c>
      <c r="F3054" s="211" t="s">
        <v>992</v>
      </c>
      <c r="G3054" s="231" t="s">
        <v>314</v>
      </c>
      <c r="H3054" s="89"/>
      <c r="I3054" s="90" t="s">
        <v>564</v>
      </c>
      <c r="J3054" s="90"/>
      <c r="K3054" s="90" t="s">
        <v>64</v>
      </c>
      <c r="L3054" s="90" t="s">
        <v>566</v>
      </c>
      <c r="M3054" s="91"/>
      <c r="N3054" s="312">
        <v>1</v>
      </c>
      <c r="O3054" s="313">
        <f t="shared" si="511"/>
        <v>0.04</v>
      </c>
      <c r="P3054" s="104">
        <v>1</v>
      </c>
      <c r="Q3054" s="92"/>
      <c r="R3054" s="92"/>
      <c r="S3054" s="92"/>
      <c r="T3054" s="92"/>
      <c r="U3054" s="92"/>
      <c r="V3054" s="92"/>
      <c r="W3054" s="92"/>
      <c r="X3054" s="109">
        <f t="shared" si="505"/>
        <v>100</v>
      </c>
      <c r="Y3054" s="83"/>
      <c r="Z3054" s="110">
        <f t="shared" si="506"/>
        <v>4</v>
      </c>
      <c r="AA3054" s="111"/>
      <c r="AB3054" s="92"/>
      <c r="AC3054" s="92"/>
      <c r="AD3054" s="92"/>
      <c r="AE3054" s="92"/>
      <c r="AF3054" s="92"/>
      <c r="AG3054" s="92"/>
      <c r="AH3054" s="92"/>
      <c r="AI3054" s="109">
        <f t="shared" si="507"/>
        <v>0</v>
      </c>
      <c r="AJ3054" s="83"/>
      <c r="AK3054" s="110">
        <f t="shared" si="508"/>
        <v>0</v>
      </c>
      <c r="AL3054" s="111"/>
      <c r="AM3054" s="92"/>
      <c r="AN3054" s="92"/>
      <c r="AO3054" s="92"/>
      <c r="AP3054" s="92"/>
      <c r="AQ3054" s="92"/>
      <c r="AR3054" s="92"/>
      <c r="AS3054" s="92"/>
      <c r="AT3054" s="92">
        <v>1</v>
      </c>
      <c r="AU3054" s="92"/>
      <c r="AV3054" s="109">
        <f t="shared" si="509"/>
        <v>2500</v>
      </c>
      <c r="AW3054" s="75"/>
      <c r="AX3054" s="110">
        <f t="shared" si="510"/>
        <v>100</v>
      </c>
      <c r="AY3054" s="111"/>
      <c r="AZ3054" s="93"/>
      <c r="BA3054" s="94" t="s">
        <v>131</v>
      </c>
      <c r="BB3054" s="71"/>
      <c r="BC3054" s="54"/>
      <c r="BD3054" s="41">
        <v>5</v>
      </c>
      <c r="BE3054" s="52">
        <v>52</v>
      </c>
      <c r="BF3054" s="62">
        <v>5231</v>
      </c>
      <c r="BG3054" s="280" t="s">
        <v>52</v>
      </c>
    </row>
    <row r="3055" spans="1:59" s="63" customFormat="1" ht="12.75" x14ac:dyDescent="0.2">
      <c r="A3055" s="196">
        <v>5</v>
      </c>
      <c r="B3055" s="197" t="s">
        <v>938</v>
      </c>
      <c r="C3055" s="208">
        <v>52</v>
      </c>
      <c r="D3055" s="209" t="s">
        <v>982</v>
      </c>
      <c r="E3055" s="210">
        <v>5231</v>
      </c>
      <c r="F3055" s="211" t="s">
        <v>992</v>
      </c>
      <c r="G3055" s="231" t="s">
        <v>314</v>
      </c>
      <c r="H3055" s="89"/>
      <c r="I3055" s="90" t="s">
        <v>993</v>
      </c>
      <c r="J3055" s="90"/>
      <c r="K3055" s="90" t="s">
        <v>64</v>
      </c>
      <c r="L3055" s="90" t="s">
        <v>119</v>
      </c>
      <c r="M3055" s="91"/>
      <c r="N3055" s="312">
        <v>1</v>
      </c>
      <c r="O3055" s="313">
        <f t="shared" si="511"/>
        <v>0.04</v>
      </c>
      <c r="P3055" s="104"/>
      <c r="Q3055" s="92"/>
      <c r="R3055" s="92"/>
      <c r="S3055" s="92"/>
      <c r="T3055" s="92"/>
      <c r="U3055" s="92"/>
      <c r="V3055" s="92"/>
      <c r="W3055" s="92"/>
      <c r="X3055" s="109">
        <f t="shared" si="505"/>
        <v>0</v>
      </c>
      <c r="Y3055" s="83"/>
      <c r="Z3055" s="110">
        <f t="shared" si="506"/>
        <v>0</v>
      </c>
      <c r="AA3055" s="111"/>
      <c r="AB3055" s="92"/>
      <c r="AC3055" s="92"/>
      <c r="AD3055" s="92"/>
      <c r="AE3055" s="92"/>
      <c r="AF3055" s="92"/>
      <c r="AG3055" s="92"/>
      <c r="AH3055" s="92"/>
      <c r="AI3055" s="109">
        <f t="shared" si="507"/>
        <v>0</v>
      </c>
      <c r="AJ3055" s="83"/>
      <c r="AK3055" s="110">
        <f t="shared" si="508"/>
        <v>0</v>
      </c>
      <c r="AL3055" s="111"/>
      <c r="AM3055" s="92"/>
      <c r="AN3055" s="92"/>
      <c r="AO3055" s="92">
        <v>1</v>
      </c>
      <c r="AP3055" s="92"/>
      <c r="AQ3055" s="92"/>
      <c r="AR3055" s="92"/>
      <c r="AS3055" s="92"/>
      <c r="AT3055" s="92"/>
      <c r="AU3055" s="92"/>
      <c r="AV3055" s="109">
        <f t="shared" si="509"/>
        <v>50</v>
      </c>
      <c r="AW3055" s="75"/>
      <c r="AX3055" s="110">
        <f t="shared" si="510"/>
        <v>2</v>
      </c>
      <c r="AY3055" s="111"/>
      <c r="AZ3055" s="93"/>
      <c r="BA3055" s="94" t="s">
        <v>131</v>
      </c>
      <c r="BB3055" s="71"/>
      <c r="BC3055" s="54"/>
      <c r="BD3055" s="41">
        <v>5</v>
      </c>
      <c r="BE3055" s="52">
        <v>52</v>
      </c>
      <c r="BF3055" s="62">
        <v>5231</v>
      </c>
      <c r="BG3055" s="280" t="s">
        <v>52</v>
      </c>
    </row>
    <row r="3056" spans="1:59" s="63" customFormat="1" ht="12.75" x14ac:dyDescent="0.2">
      <c r="A3056" s="196">
        <v>5</v>
      </c>
      <c r="B3056" s="197" t="s">
        <v>938</v>
      </c>
      <c r="C3056" s="208">
        <v>52</v>
      </c>
      <c r="D3056" s="209" t="s">
        <v>982</v>
      </c>
      <c r="E3056" s="210">
        <v>5231</v>
      </c>
      <c r="F3056" s="211" t="s">
        <v>992</v>
      </c>
      <c r="G3056" s="231" t="s">
        <v>314</v>
      </c>
      <c r="H3056" s="89"/>
      <c r="I3056" s="90" t="s">
        <v>999</v>
      </c>
      <c r="J3056" s="90"/>
      <c r="K3056" s="90" t="s">
        <v>64</v>
      </c>
      <c r="L3056" s="90" t="s">
        <v>119</v>
      </c>
      <c r="M3056" s="91"/>
      <c r="N3056" s="312">
        <v>1</v>
      </c>
      <c r="O3056" s="313">
        <f t="shared" si="511"/>
        <v>0.04</v>
      </c>
      <c r="P3056" s="104"/>
      <c r="Q3056" s="92"/>
      <c r="R3056" s="92"/>
      <c r="S3056" s="92"/>
      <c r="T3056" s="92"/>
      <c r="U3056" s="92"/>
      <c r="V3056" s="92"/>
      <c r="W3056" s="92"/>
      <c r="X3056" s="109">
        <f t="shared" si="505"/>
        <v>0</v>
      </c>
      <c r="Y3056" s="83"/>
      <c r="Z3056" s="110">
        <f t="shared" si="506"/>
        <v>0</v>
      </c>
      <c r="AA3056" s="111"/>
      <c r="AB3056" s="92"/>
      <c r="AC3056" s="92"/>
      <c r="AD3056" s="92"/>
      <c r="AE3056" s="92"/>
      <c r="AF3056" s="92"/>
      <c r="AG3056" s="92"/>
      <c r="AH3056" s="92"/>
      <c r="AI3056" s="109">
        <f t="shared" si="507"/>
        <v>0</v>
      </c>
      <c r="AJ3056" s="83"/>
      <c r="AK3056" s="110">
        <f t="shared" si="508"/>
        <v>0</v>
      </c>
      <c r="AL3056" s="111"/>
      <c r="AM3056" s="92"/>
      <c r="AN3056" s="92"/>
      <c r="AO3056" s="92">
        <v>1</v>
      </c>
      <c r="AP3056" s="92"/>
      <c r="AQ3056" s="92"/>
      <c r="AR3056" s="92"/>
      <c r="AS3056" s="92"/>
      <c r="AT3056" s="92"/>
      <c r="AU3056" s="92"/>
      <c r="AV3056" s="109">
        <f t="shared" si="509"/>
        <v>50</v>
      </c>
      <c r="AW3056" s="75"/>
      <c r="AX3056" s="110">
        <f t="shared" si="510"/>
        <v>2</v>
      </c>
      <c r="AY3056" s="111"/>
      <c r="AZ3056" s="93"/>
      <c r="BA3056" s="94" t="s">
        <v>131</v>
      </c>
      <c r="BB3056" s="71"/>
      <c r="BC3056" s="54"/>
      <c r="BD3056" s="41">
        <v>5</v>
      </c>
      <c r="BE3056" s="52">
        <v>52</v>
      </c>
      <c r="BF3056" s="62">
        <v>5231</v>
      </c>
      <c r="BG3056" s="280" t="s">
        <v>52</v>
      </c>
    </row>
    <row r="3057" spans="1:59" s="63" customFormat="1" ht="12.75" x14ac:dyDescent="0.2">
      <c r="A3057" s="196">
        <v>5</v>
      </c>
      <c r="B3057" s="197" t="s">
        <v>938</v>
      </c>
      <c r="C3057" s="208">
        <v>52</v>
      </c>
      <c r="D3057" s="209" t="s">
        <v>982</v>
      </c>
      <c r="E3057" s="210">
        <v>5231</v>
      </c>
      <c r="F3057" s="211" t="s">
        <v>992</v>
      </c>
      <c r="G3057" s="231" t="s">
        <v>314</v>
      </c>
      <c r="H3057" s="89"/>
      <c r="I3057" s="90" t="s">
        <v>801</v>
      </c>
      <c r="J3057" s="90"/>
      <c r="K3057" s="90" t="s">
        <v>64</v>
      </c>
      <c r="L3057" s="90" t="s">
        <v>119</v>
      </c>
      <c r="M3057" s="91"/>
      <c r="N3057" s="312">
        <v>1</v>
      </c>
      <c r="O3057" s="313">
        <f t="shared" si="511"/>
        <v>0.04</v>
      </c>
      <c r="P3057" s="104"/>
      <c r="Q3057" s="92"/>
      <c r="R3057" s="92"/>
      <c r="S3057" s="92"/>
      <c r="T3057" s="92"/>
      <c r="U3057" s="92"/>
      <c r="V3057" s="92"/>
      <c r="W3057" s="92"/>
      <c r="X3057" s="109">
        <f t="shared" si="505"/>
        <v>0</v>
      </c>
      <c r="Y3057" s="83"/>
      <c r="Z3057" s="110">
        <f t="shared" si="506"/>
        <v>0</v>
      </c>
      <c r="AA3057" s="111"/>
      <c r="AB3057" s="92"/>
      <c r="AC3057" s="92"/>
      <c r="AD3057" s="92"/>
      <c r="AE3057" s="92"/>
      <c r="AF3057" s="92"/>
      <c r="AG3057" s="92"/>
      <c r="AH3057" s="92"/>
      <c r="AI3057" s="109">
        <f t="shared" si="507"/>
        <v>0</v>
      </c>
      <c r="AJ3057" s="83"/>
      <c r="AK3057" s="110">
        <f t="shared" si="508"/>
        <v>0</v>
      </c>
      <c r="AL3057" s="111"/>
      <c r="AM3057" s="92"/>
      <c r="AN3057" s="92"/>
      <c r="AO3057" s="92">
        <v>1</v>
      </c>
      <c r="AP3057" s="92"/>
      <c r="AQ3057" s="92"/>
      <c r="AR3057" s="92"/>
      <c r="AS3057" s="92"/>
      <c r="AT3057" s="92"/>
      <c r="AU3057" s="92"/>
      <c r="AV3057" s="109">
        <f t="shared" si="509"/>
        <v>50</v>
      </c>
      <c r="AW3057" s="75"/>
      <c r="AX3057" s="110">
        <f t="shared" si="510"/>
        <v>2</v>
      </c>
      <c r="AY3057" s="111"/>
      <c r="AZ3057" s="93"/>
      <c r="BA3057" s="94" t="s">
        <v>131</v>
      </c>
      <c r="BB3057" s="71"/>
      <c r="BC3057" s="54"/>
      <c r="BD3057" s="41">
        <v>5</v>
      </c>
      <c r="BE3057" s="52">
        <v>52</v>
      </c>
      <c r="BF3057" s="62">
        <v>5231</v>
      </c>
      <c r="BG3057" s="280" t="s">
        <v>52</v>
      </c>
    </row>
    <row r="3058" spans="1:59" s="63" customFormat="1" ht="12.75" x14ac:dyDescent="0.2">
      <c r="A3058" s="196">
        <v>5</v>
      </c>
      <c r="B3058" s="197" t="s">
        <v>938</v>
      </c>
      <c r="C3058" s="208">
        <v>52</v>
      </c>
      <c r="D3058" s="209" t="s">
        <v>982</v>
      </c>
      <c r="E3058" s="210">
        <v>5231</v>
      </c>
      <c r="F3058" s="211" t="s">
        <v>992</v>
      </c>
      <c r="G3058" s="231" t="s">
        <v>314</v>
      </c>
      <c r="H3058" s="89"/>
      <c r="I3058" s="90" t="s">
        <v>1000</v>
      </c>
      <c r="J3058" s="90"/>
      <c r="K3058" s="90" t="s">
        <v>64</v>
      </c>
      <c r="L3058" s="90" t="s">
        <v>258</v>
      </c>
      <c r="M3058" s="91"/>
      <c r="N3058" s="312">
        <v>1</v>
      </c>
      <c r="O3058" s="313">
        <f t="shared" si="511"/>
        <v>0.04</v>
      </c>
      <c r="P3058" s="104"/>
      <c r="Q3058" s="92"/>
      <c r="R3058" s="92"/>
      <c r="S3058" s="92"/>
      <c r="T3058" s="92"/>
      <c r="U3058" s="92"/>
      <c r="V3058" s="92"/>
      <c r="W3058" s="92"/>
      <c r="X3058" s="109">
        <f t="shared" si="505"/>
        <v>0</v>
      </c>
      <c r="Y3058" s="83"/>
      <c r="Z3058" s="110">
        <f t="shared" si="506"/>
        <v>0</v>
      </c>
      <c r="AA3058" s="111"/>
      <c r="AB3058" s="92"/>
      <c r="AC3058" s="92"/>
      <c r="AD3058" s="92"/>
      <c r="AE3058" s="92"/>
      <c r="AF3058" s="92"/>
      <c r="AG3058" s="92"/>
      <c r="AH3058" s="92"/>
      <c r="AI3058" s="109">
        <f t="shared" si="507"/>
        <v>0</v>
      </c>
      <c r="AJ3058" s="83"/>
      <c r="AK3058" s="110">
        <f t="shared" si="508"/>
        <v>0</v>
      </c>
      <c r="AL3058" s="111"/>
      <c r="AM3058" s="92"/>
      <c r="AN3058" s="92"/>
      <c r="AO3058" s="92"/>
      <c r="AP3058" s="92"/>
      <c r="AQ3058" s="92"/>
      <c r="AR3058" s="92"/>
      <c r="AS3058" s="92">
        <v>1</v>
      </c>
      <c r="AT3058" s="92"/>
      <c r="AU3058" s="92"/>
      <c r="AV3058" s="109">
        <f t="shared" si="509"/>
        <v>1000</v>
      </c>
      <c r="AW3058" s="75"/>
      <c r="AX3058" s="110">
        <f t="shared" si="510"/>
        <v>40</v>
      </c>
      <c r="AY3058" s="111"/>
      <c r="AZ3058" s="93"/>
      <c r="BA3058" s="94" t="s">
        <v>131</v>
      </c>
      <c r="BB3058" s="71"/>
      <c r="BC3058" s="54"/>
      <c r="BD3058" s="41">
        <v>5</v>
      </c>
      <c r="BE3058" s="52">
        <v>52</v>
      </c>
      <c r="BF3058" s="62">
        <v>5231</v>
      </c>
      <c r="BG3058" s="280" t="s">
        <v>52</v>
      </c>
    </row>
    <row r="3059" spans="1:59" s="63" customFormat="1" ht="12.75" x14ac:dyDescent="0.2">
      <c r="A3059" s="196">
        <v>5</v>
      </c>
      <c r="B3059" s="197" t="s">
        <v>938</v>
      </c>
      <c r="C3059" s="208">
        <v>52</v>
      </c>
      <c r="D3059" s="209" t="s">
        <v>982</v>
      </c>
      <c r="E3059" s="210">
        <v>5231</v>
      </c>
      <c r="F3059" s="211" t="s">
        <v>992</v>
      </c>
      <c r="G3059" s="231" t="s">
        <v>314</v>
      </c>
      <c r="H3059" s="89"/>
      <c r="I3059" s="90" t="s">
        <v>1001</v>
      </c>
      <c r="J3059" s="90"/>
      <c r="K3059" s="90" t="s">
        <v>64</v>
      </c>
      <c r="L3059" s="90" t="s">
        <v>119</v>
      </c>
      <c r="M3059" s="91"/>
      <c r="N3059" s="312">
        <v>1</v>
      </c>
      <c r="O3059" s="313">
        <f t="shared" si="511"/>
        <v>0.04</v>
      </c>
      <c r="P3059" s="104"/>
      <c r="Q3059" s="92"/>
      <c r="R3059" s="92"/>
      <c r="S3059" s="92"/>
      <c r="T3059" s="92"/>
      <c r="U3059" s="92"/>
      <c r="V3059" s="92"/>
      <c r="W3059" s="92"/>
      <c r="X3059" s="109">
        <f t="shared" si="505"/>
        <v>0</v>
      </c>
      <c r="Y3059" s="83"/>
      <c r="Z3059" s="110">
        <f t="shared" si="506"/>
        <v>0</v>
      </c>
      <c r="AA3059" s="111"/>
      <c r="AB3059" s="92"/>
      <c r="AC3059" s="92"/>
      <c r="AD3059" s="92"/>
      <c r="AE3059" s="92"/>
      <c r="AF3059" s="92"/>
      <c r="AG3059" s="92"/>
      <c r="AH3059" s="92"/>
      <c r="AI3059" s="109">
        <f t="shared" si="507"/>
        <v>0</v>
      </c>
      <c r="AJ3059" s="83"/>
      <c r="AK3059" s="110">
        <f t="shared" si="508"/>
        <v>0</v>
      </c>
      <c r="AL3059" s="111"/>
      <c r="AM3059" s="92"/>
      <c r="AN3059" s="92"/>
      <c r="AO3059" s="92">
        <v>1</v>
      </c>
      <c r="AP3059" s="92"/>
      <c r="AQ3059" s="92"/>
      <c r="AR3059" s="92"/>
      <c r="AS3059" s="92"/>
      <c r="AT3059" s="92"/>
      <c r="AU3059" s="92"/>
      <c r="AV3059" s="109">
        <f t="shared" si="509"/>
        <v>50</v>
      </c>
      <c r="AW3059" s="75"/>
      <c r="AX3059" s="110">
        <f t="shared" si="510"/>
        <v>2</v>
      </c>
      <c r="AY3059" s="111"/>
      <c r="AZ3059" s="93"/>
      <c r="BA3059" s="94" t="s">
        <v>131</v>
      </c>
      <c r="BB3059" s="71"/>
      <c r="BC3059" s="54"/>
      <c r="BD3059" s="41">
        <v>5</v>
      </c>
      <c r="BE3059" s="52">
        <v>52</v>
      </c>
      <c r="BF3059" s="62">
        <v>5231</v>
      </c>
      <c r="BG3059" s="280" t="s">
        <v>52</v>
      </c>
    </row>
    <row r="3060" spans="1:59" s="63" customFormat="1" ht="12.75" x14ac:dyDescent="0.2">
      <c r="A3060" s="196">
        <v>5</v>
      </c>
      <c r="B3060" s="197" t="s">
        <v>938</v>
      </c>
      <c r="C3060" s="208">
        <v>52</v>
      </c>
      <c r="D3060" s="209" t="s">
        <v>982</v>
      </c>
      <c r="E3060" s="210">
        <v>5231</v>
      </c>
      <c r="F3060" s="211" t="s">
        <v>992</v>
      </c>
      <c r="G3060" s="231" t="s">
        <v>314</v>
      </c>
      <c r="H3060" s="89"/>
      <c r="I3060" s="90" t="s">
        <v>988</v>
      </c>
      <c r="J3060" s="90"/>
      <c r="K3060" s="90" t="s">
        <v>511</v>
      </c>
      <c r="L3060" s="90"/>
      <c r="M3060" s="91"/>
      <c r="N3060" s="312">
        <v>1</v>
      </c>
      <c r="O3060" s="313">
        <f t="shared" si="511"/>
        <v>0.04</v>
      </c>
      <c r="P3060" s="104"/>
      <c r="Q3060" s="92"/>
      <c r="R3060" s="92"/>
      <c r="S3060" s="92"/>
      <c r="T3060" s="92"/>
      <c r="U3060" s="92"/>
      <c r="V3060" s="92"/>
      <c r="W3060" s="92">
        <v>1</v>
      </c>
      <c r="X3060" s="109">
        <f t="shared" si="505"/>
        <v>25000</v>
      </c>
      <c r="Y3060" s="83"/>
      <c r="Z3060" s="110">
        <f t="shared" si="506"/>
        <v>1000</v>
      </c>
      <c r="AA3060" s="111"/>
      <c r="AB3060" s="92"/>
      <c r="AC3060" s="92"/>
      <c r="AD3060" s="92"/>
      <c r="AE3060" s="92"/>
      <c r="AF3060" s="92"/>
      <c r="AG3060" s="92"/>
      <c r="AH3060" s="92"/>
      <c r="AI3060" s="109">
        <f t="shared" si="507"/>
        <v>0</v>
      </c>
      <c r="AJ3060" s="83"/>
      <c r="AK3060" s="110">
        <f t="shared" si="508"/>
        <v>0</v>
      </c>
      <c r="AL3060" s="111"/>
      <c r="AM3060" s="92"/>
      <c r="AN3060" s="92"/>
      <c r="AO3060" s="92"/>
      <c r="AP3060" s="92">
        <v>1</v>
      </c>
      <c r="AQ3060" s="92"/>
      <c r="AR3060" s="92"/>
      <c r="AS3060" s="92"/>
      <c r="AT3060" s="92"/>
      <c r="AU3060" s="92"/>
      <c r="AV3060" s="109">
        <f t="shared" si="509"/>
        <v>100</v>
      </c>
      <c r="AW3060" s="75"/>
      <c r="AX3060" s="110">
        <f t="shared" si="510"/>
        <v>4</v>
      </c>
      <c r="AY3060" s="111"/>
      <c r="AZ3060" s="93"/>
      <c r="BA3060" s="94" t="s">
        <v>131</v>
      </c>
      <c r="BB3060" s="71"/>
      <c r="BC3060" s="54"/>
      <c r="BD3060" s="41">
        <v>5</v>
      </c>
      <c r="BE3060" s="52">
        <v>52</v>
      </c>
      <c r="BF3060" s="62">
        <v>5231</v>
      </c>
      <c r="BG3060" s="280" t="s">
        <v>52</v>
      </c>
    </row>
    <row r="3061" spans="1:59" s="63" customFormat="1" ht="12.75" x14ac:dyDescent="0.2">
      <c r="A3061" s="196">
        <v>5</v>
      </c>
      <c r="B3061" s="197" t="s">
        <v>938</v>
      </c>
      <c r="C3061" s="208">
        <v>52</v>
      </c>
      <c r="D3061" s="209" t="s">
        <v>982</v>
      </c>
      <c r="E3061" s="210">
        <v>5231</v>
      </c>
      <c r="F3061" s="211" t="s">
        <v>992</v>
      </c>
      <c r="G3061" s="231" t="s">
        <v>314</v>
      </c>
      <c r="H3061" s="89"/>
      <c r="I3061" s="90" t="s">
        <v>838</v>
      </c>
      <c r="J3061" s="90"/>
      <c r="K3061" s="90" t="s">
        <v>64</v>
      </c>
      <c r="L3061" s="90" t="s">
        <v>119</v>
      </c>
      <c r="M3061" s="91"/>
      <c r="N3061" s="312">
        <v>1</v>
      </c>
      <c r="O3061" s="313">
        <f t="shared" si="511"/>
        <v>0.04</v>
      </c>
      <c r="P3061" s="104"/>
      <c r="Q3061" s="92"/>
      <c r="R3061" s="92"/>
      <c r="S3061" s="92"/>
      <c r="T3061" s="92"/>
      <c r="U3061" s="92"/>
      <c r="V3061" s="92"/>
      <c r="W3061" s="92"/>
      <c r="X3061" s="109">
        <f t="shared" si="505"/>
        <v>0</v>
      </c>
      <c r="Y3061" s="83"/>
      <c r="Z3061" s="110">
        <f t="shared" si="506"/>
        <v>0</v>
      </c>
      <c r="AA3061" s="111"/>
      <c r="AB3061" s="92"/>
      <c r="AC3061" s="92"/>
      <c r="AD3061" s="92"/>
      <c r="AE3061" s="92"/>
      <c r="AF3061" s="92"/>
      <c r="AG3061" s="92"/>
      <c r="AH3061" s="92"/>
      <c r="AI3061" s="109">
        <f t="shared" si="507"/>
        <v>0</v>
      </c>
      <c r="AJ3061" s="83"/>
      <c r="AK3061" s="110">
        <f t="shared" si="508"/>
        <v>0</v>
      </c>
      <c r="AL3061" s="111"/>
      <c r="AM3061" s="92"/>
      <c r="AN3061" s="92"/>
      <c r="AO3061" s="92">
        <v>1</v>
      </c>
      <c r="AP3061" s="92"/>
      <c r="AQ3061" s="92"/>
      <c r="AR3061" s="92"/>
      <c r="AS3061" s="92"/>
      <c r="AT3061" s="92"/>
      <c r="AU3061" s="92"/>
      <c r="AV3061" s="109">
        <f t="shared" si="509"/>
        <v>50</v>
      </c>
      <c r="AW3061" s="75"/>
      <c r="AX3061" s="110">
        <f t="shared" si="510"/>
        <v>2</v>
      </c>
      <c r="AY3061" s="111"/>
      <c r="AZ3061" s="93"/>
      <c r="BA3061" s="94" t="s">
        <v>131</v>
      </c>
      <c r="BB3061" s="71"/>
      <c r="BC3061" s="54"/>
      <c r="BD3061" s="41">
        <v>5</v>
      </c>
      <c r="BE3061" s="52">
        <v>52</v>
      </c>
      <c r="BF3061" s="62">
        <v>5231</v>
      </c>
      <c r="BG3061" s="280" t="s">
        <v>52</v>
      </c>
    </row>
    <row r="3062" spans="1:59" s="63" customFormat="1" ht="12.75" x14ac:dyDescent="0.2">
      <c r="A3062" s="196">
        <v>5</v>
      </c>
      <c r="B3062" s="197" t="s">
        <v>938</v>
      </c>
      <c r="C3062" s="208">
        <v>52</v>
      </c>
      <c r="D3062" s="209" t="s">
        <v>982</v>
      </c>
      <c r="E3062" s="210">
        <v>5231</v>
      </c>
      <c r="F3062" s="211" t="s">
        <v>992</v>
      </c>
      <c r="G3062" s="231" t="s">
        <v>314</v>
      </c>
      <c r="H3062" s="65"/>
      <c r="I3062" s="222"/>
      <c r="J3062" s="66"/>
      <c r="K3062" s="66"/>
      <c r="L3062" s="66"/>
      <c r="M3062" s="64"/>
      <c r="N3062" s="304"/>
      <c r="O3062" s="305"/>
      <c r="P3062" s="127"/>
      <c r="Q3062" s="67"/>
      <c r="R3062" s="67"/>
      <c r="S3062" s="67"/>
      <c r="T3062" s="67"/>
      <c r="U3062" s="67"/>
      <c r="V3062" s="67"/>
      <c r="W3062" s="67"/>
      <c r="X3062" s="67"/>
      <c r="Y3062" s="68"/>
      <c r="Z3062" s="68"/>
      <c r="AA3062" s="68"/>
      <c r="AB3062" s="67"/>
      <c r="AC3062" s="67"/>
      <c r="AD3062" s="67"/>
      <c r="AE3062" s="67"/>
      <c r="AF3062" s="67"/>
      <c r="AG3062" s="67"/>
      <c r="AH3062" s="67"/>
      <c r="AI3062" s="67"/>
      <c r="AJ3062" s="68"/>
      <c r="AK3062" s="68"/>
      <c r="AL3062" s="68"/>
      <c r="AM3062" s="67"/>
      <c r="AN3062" s="67"/>
      <c r="AO3062" s="67"/>
      <c r="AP3062" s="67"/>
      <c r="AQ3062" s="67"/>
      <c r="AR3062" s="67"/>
      <c r="AS3062" s="67"/>
      <c r="AT3062" s="67"/>
      <c r="AU3062" s="67"/>
      <c r="AV3062" s="67"/>
      <c r="AW3062" s="67"/>
      <c r="AX3062" s="68"/>
      <c r="AY3062" s="68"/>
      <c r="AZ3062" s="69"/>
      <c r="BA3062" s="70"/>
      <c r="BB3062" s="71"/>
      <c r="BC3062" s="54"/>
      <c r="BD3062" s="41"/>
      <c r="BE3062" s="52"/>
      <c r="BF3062" s="62"/>
      <c r="BG3062" s="275"/>
    </row>
    <row r="3063" spans="1:59" s="63" customFormat="1" ht="12.75" x14ac:dyDescent="0.2">
      <c r="A3063" s="196">
        <v>5</v>
      </c>
      <c r="B3063" s="197" t="s">
        <v>938</v>
      </c>
      <c r="C3063" s="208">
        <v>52</v>
      </c>
      <c r="D3063" s="209" t="s">
        <v>982</v>
      </c>
      <c r="E3063" s="210">
        <v>5231</v>
      </c>
      <c r="F3063" s="211" t="s">
        <v>992</v>
      </c>
      <c r="G3063" s="230"/>
      <c r="H3063" s="56"/>
      <c r="I3063" s="221"/>
      <c r="J3063" s="57"/>
      <c r="K3063" s="57"/>
      <c r="L3063" s="57"/>
      <c r="M3063" s="55"/>
      <c r="N3063" s="303"/>
      <c r="O3063" s="245"/>
      <c r="P3063" s="122"/>
      <c r="Q3063" s="58"/>
      <c r="R3063" s="58"/>
      <c r="S3063" s="58"/>
      <c r="T3063" s="58"/>
      <c r="U3063" s="58"/>
      <c r="V3063" s="58"/>
      <c r="W3063" s="58"/>
      <c r="X3063" s="58"/>
      <c r="Y3063" s="59"/>
      <c r="Z3063" s="59"/>
      <c r="AA3063" s="59"/>
      <c r="AB3063" s="58"/>
      <c r="AC3063" s="58"/>
      <c r="AD3063" s="58"/>
      <c r="AE3063" s="58"/>
      <c r="AF3063" s="58"/>
      <c r="AG3063" s="58"/>
      <c r="AH3063" s="58"/>
      <c r="AI3063" s="58"/>
      <c r="AJ3063" s="59"/>
      <c r="AK3063" s="59"/>
      <c r="AL3063" s="59"/>
      <c r="AM3063" s="58"/>
      <c r="AN3063" s="58"/>
      <c r="AO3063" s="58"/>
      <c r="AP3063" s="58"/>
      <c r="AQ3063" s="58"/>
      <c r="AR3063" s="58"/>
      <c r="AS3063" s="58"/>
      <c r="AT3063" s="58"/>
      <c r="AU3063" s="58"/>
      <c r="AV3063" s="58"/>
      <c r="AW3063" s="58"/>
      <c r="AX3063" s="59"/>
      <c r="AY3063" s="59"/>
      <c r="AZ3063" s="60"/>
      <c r="BA3063" s="61"/>
      <c r="BB3063" s="54"/>
      <c r="BC3063" s="54"/>
      <c r="BD3063" s="41">
        <v>5</v>
      </c>
      <c r="BE3063" s="52">
        <v>52</v>
      </c>
      <c r="BF3063" s="62">
        <v>5231</v>
      </c>
      <c r="BG3063" s="274"/>
    </row>
    <row r="3064" spans="1:59" s="63" customFormat="1" ht="12.75" x14ac:dyDescent="0.2">
      <c r="A3064" s="196">
        <v>5</v>
      </c>
      <c r="B3064" s="197" t="s">
        <v>938</v>
      </c>
      <c r="C3064" s="208">
        <v>52</v>
      </c>
      <c r="D3064" s="209" t="s">
        <v>982</v>
      </c>
      <c r="E3064" s="210">
        <v>5231</v>
      </c>
      <c r="F3064" s="211" t="s">
        <v>992</v>
      </c>
      <c r="G3064" s="231"/>
      <c r="H3064" s="65"/>
      <c r="I3064" s="222"/>
      <c r="J3064" s="66"/>
      <c r="K3064" s="66"/>
      <c r="L3064" s="66"/>
      <c r="M3064" s="64"/>
      <c r="N3064" s="304"/>
      <c r="O3064" s="305"/>
      <c r="P3064" s="127"/>
      <c r="Q3064" s="67"/>
      <c r="R3064" s="67"/>
      <c r="S3064" s="67"/>
      <c r="T3064" s="67"/>
      <c r="U3064" s="67"/>
      <c r="V3064" s="67"/>
      <c r="W3064" s="67"/>
      <c r="X3064" s="67"/>
      <c r="Y3064" s="68"/>
      <c r="Z3064" s="68"/>
      <c r="AA3064" s="68"/>
      <c r="AB3064" s="67"/>
      <c r="AC3064" s="67"/>
      <c r="AD3064" s="67"/>
      <c r="AE3064" s="67"/>
      <c r="AF3064" s="67"/>
      <c r="AG3064" s="67"/>
      <c r="AH3064" s="67"/>
      <c r="AI3064" s="67"/>
      <c r="AJ3064" s="68"/>
      <c r="AK3064" s="68"/>
      <c r="AL3064" s="68"/>
      <c r="AM3064" s="67"/>
      <c r="AN3064" s="67"/>
      <c r="AO3064" s="67"/>
      <c r="AP3064" s="67"/>
      <c r="AQ3064" s="67"/>
      <c r="AR3064" s="67"/>
      <c r="AS3064" s="67"/>
      <c r="AT3064" s="67"/>
      <c r="AU3064" s="67"/>
      <c r="AV3064" s="67"/>
      <c r="AW3064" s="67"/>
      <c r="AX3064" s="68"/>
      <c r="AY3064" s="68"/>
      <c r="AZ3064" s="69"/>
      <c r="BA3064" s="70"/>
      <c r="BB3064" s="71"/>
      <c r="BC3064" s="54"/>
      <c r="BD3064" s="41">
        <v>5</v>
      </c>
      <c r="BE3064" s="52">
        <v>52</v>
      </c>
      <c r="BF3064" s="62">
        <v>5231</v>
      </c>
      <c r="BG3064" s="275"/>
    </row>
    <row r="3065" spans="1:59" s="63" customFormat="1" ht="12.75" x14ac:dyDescent="0.2">
      <c r="A3065" s="196">
        <v>5</v>
      </c>
      <c r="B3065" s="197" t="s">
        <v>938</v>
      </c>
      <c r="C3065" s="208">
        <v>52</v>
      </c>
      <c r="D3065" s="209" t="s">
        <v>982</v>
      </c>
      <c r="E3065" s="210">
        <v>5231</v>
      </c>
      <c r="F3065" s="211" t="s">
        <v>992</v>
      </c>
      <c r="G3065" s="231" t="s">
        <v>1191</v>
      </c>
      <c r="H3065" s="72" t="s">
        <v>1233</v>
      </c>
      <c r="I3065" s="223" t="s">
        <v>1256</v>
      </c>
      <c r="J3065" s="73"/>
      <c r="K3065" s="73"/>
      <c r="L3065" s="73"/>
      <c r="M3065" s="74"/>
      <c r="N3065" s="247"/>
      <c r="O3065" s="306"/>
      <c r="P3065" s="105"/>
      <c r="Q3065" s="75"/>
      <c r="R3065" s="75"/>
      <c r="S3065" s="75"/>
      <c r="T3065" s="75"/>
      <c r="U3065" s="75"/>
      <c r="V3065" s="75"/>
      <c r="W3065" s="75"/>
      <c r="X3065" s="75"/>
      <c r="Y3065" s="76" t="s">
        <v>1241</v>
      </c>
      <c r="Z3065" s="77" t="s">
        <v>1241</v>
      </c>
      <c r="AA3065" s="78">
        <f>AA$2859</f>
        <v>0</v>
      </c>
      <c r="AB3065" s="75"/>
      <c r="AC3065" s="75"/>
      <c r="AD3065" s="75"/>
      <c r="AE3065" s="75"/>
      <c r="AF3065" s="75"/>
      <c r="AG3065" s="75"/>
      <c r="AH3065" s="75"/>
      <c r="AI3065" s="75"/>
      <c r="AJ3065" s="76" t="s">
        <v>1241</v>
      </c>
      <c r="AK3065" s="77" t="s">
        <v>1241</v>
      </c>
      <c r="AL3065" s="78">
        <f>AL$2859</f>
        <v>0</v>
      </c>
      <c r="AM3065" s="75"/>
      <c r="AN3065" s="75"/>
      <c r="AO3065" s="75"/>
      <c r="AP3065" s="75"/>
      <c r="AQ3065" s="75"/>
      <c r="AR3065" s="75"/>
      <c r="AS3065" s="75"/>
      <c r="AT3065" s="75"/>
      <c r="AU3065" s="75"/>
      <c r="AV3065" s="75"/>
      <c r="AW3065" s="76" t="s">
        <v>1241</v>
      </c>
      <c r="AX3065" s="77" t="s">
        <v>1241</v>
      </c>
      <c r="AY3065" s="78">
        <f>AY$2859</f>
        <v>1000</v>
      </c>
      <c r="AZ3065" s="79"/>
      <c r="BA3065" s="80" t="str">
        <f>I3065</f>
        <v>&gt; see 5124, Solid timber board linings</v>
      </c>
      <c r="BB3065" s="71"/>
      <c r="BC3065" s="54"/>
      <c r="BD3065" s="41">
        <f>A3065</f>
        <v>5</v>
      </c>
      <c r="BE3065" s="52">
        <f>C3065</f>
        <v>52</v>
      </c>
      <c r="BF3065" s="62">
        <f>E3065</f>
        <v>5231</v>
      </c>
      <c r="BG3065" s="276" t="str">
        <f>H3065</f>
        <v>Default Scenario (Link)</v>
      </c>
    </row>
    <row r="3066" spans="1:59" s="63" customFormat="1" ht="12.75" x14ac:dyDescent="0.2">
      <c r="A3066" s="196">
        <v>5</v>
      </c>
      <c r="B3066" s="197" t="s">
        <v>938</v>
      </c>
      <c r="C3066" s="208">
        <v>52</v>
      </c>
      <c r="D3066" s="209" t="s">
        <v>982</v>
      </c>
      <c r="E3066" s="210">
        <v>5231</v>
      </c>
      <c r="F3066" s="211" t="s">
        <v>992</v>
      </c>
      <c r="G3066" s="231"/>
      <c r="H3066" s="65"/>
      <c r="I3066" s="222"/>
      <c r="J3066" s="66"/>
      <c r="K3066" s="66"/>
      <c r="L3066" s="66"/>
      <c r="M3066" s="64"/>
      <c r="N3066" s="304"/>
      <c r="O3066" s="305"/>
      <c r="P3066" s="127"/>
      <c r="Q3066" s="67"/>
      <c r="R3066" s="67"/>
      <c r="S3066" s="67"/>
      <c r="T3066" s="67"/>
      <c r="U3066" s="67"/>
      <c r="V3066" s="67"/>
      <c r="W3066" s="67"/>
      <c r="X3066" s="67"/>
      <c r="Y3066" s="68"/>
      <c r="Z3066" s="68"/>
      <c r="AA3066" s="68"/>
      <c r="AB3066" s="67"/>
      <c r="AC3066" s="67"/>
      <c r="AD3066" s="67"/>
      <c r="AE3066" s="67"/>
      <c r="AF3066" s="67"/>
      <c r="AG3066" s="67"/>
      <c r="AH3066" s="67"/>
      <c r="AI3066" s="67"/>
      <c r="AJ3066" s="68"/>
      <c r="AK3066" s="68"/>
      <c r="AL3066" s="68"/>
      <c r="AM3066" s="67"/>
      <c r="AN3066" s="67"/>
      <c r="AO3066" s="67"/>
      <c r="AP3066" s="67"/>
      <c r="AQ3066" s="67"/>
      <c r="AR3066" s="67"/>
      <c r="AS3066" s="67"/>
      <c r="AT3066" s="67"/>
      <c r="AU3066" s="67"/>
      <c r="AV3066" s="67"/>
      <c r="AW3066" s="67"/>
      <c r="AX3066" s="68"/>
      <c r="AY3066" s="68"/>
      <c r="AZ3066" s="69"/>
      <c r="BA3066" s="70"/>
      <c r="BB3066" s="71"/>
      <c r="BC3066" s="54"/>
      <c r="BD3066" s="41"/>
      <c r="BE3066" s="52"/>
      <c r="BF3066" s="62"/>
      <c r="BG3066" s="275"/>
    </row>
    <row r="3067" spans="1:59" s="63" customFormat="1" ht="12.75" x14ac:dyDescent="0.2">
      <c r="A3067" s="196">
        <v>5</v>
      </c>
      <c r="B3067" s="197" t="s">
        <v>938</v>
      </c>
      <c r="C3067" s="208">
        <v>52</v>
      </c>
      <c r="D3067" s="209" t="s">
        <v>982</v>
      </c>
      <c r="E3067" s="210">
        <v>5231</v>
      </c>
      <c r="F3067" s="211" t="s">
        <v>992</v>
      </c>
      <c r="G3067" s="230"/>
      <c r="H3067" s="56"/>
      <c r="I3067" s="221"/>
      <c r="J3067" s="57"/>
      <c r="K3067" s="57"/>
      <c r="L3067" s="57"/>
      <c r="M3067" s="55"/>
      <c r="N3067" s="303"/>
      <c r="O3067" s="245"/>
      <c r="P3067" s="122"/>
      <c r="Q3067" s="58"/>
      <c r="R3067" s="58"/>
      <c r="S3067" s="58"/>
      <c r="T3067" s="58"/>
      <c r="U3067" s="58"/>
      <c r="V3067" s="58"/>
      <c r="W3067" s="58"/>
      <c r="X3067" s="58"/>
      <c r="Y3067" s="59"/>
      <c r="Z3067" s="59"/>
      <c r="AA3067" s="59"/>
      <c r="AB3067" s="58"/>
      <c r="AC3067" s="58"/>
      <c r="AD3067" s="58"/>
      <c r="AE3067" s="58"/>
      <c r="AF3067" s="58"/>
      <c r="AG3067" s="58"/>
      <c r="AH3067" s="58"/>
      <c r="AI3067" s="58"/>
      <c r="AJ3067" s="59"/>
      <c r="AK3067" s="59"/>
      <c r="AL3067" s="59"/>
      <c r="AM3067" s="58"/>
      <c r="AN3067" s="58"/>
      <c r="AO3067" s="58"/>
      <c r="AP3067" s="58"/>
      <c r="AQ3067" s="58"/>
      <c r="AR3067" s="58"/>
      <c r="AS3067" s="58"/>
      <c r="AT3067" s="58"/>
      <c r="AU3067" s="58"/>
      <c r="AV3067" s="58"/>
      <c r="AW3067" s="58"/>
      <c r="AX3067" s="59"/>
      <c r="AY3067" s="59"/>
      <c r="AZ3067" s="60"/>
      <c r="BA3067" s="61"/>
      <c r="BB3067" s="54"/>
      <c r="BC3067" s="54"/>
      <c r="BD3067" s="41">
        <v>5</v>
      </c>
      <c r="BE3067" s="52">
        <v>52</v>
      </c>
      <c r="BF3067" s="62">
        <v>5231</v>
      </c>
      <c r="BG3067" s="274"/>
    </row>
    <row r="3068" spans="1:59" s="63" customFormat="1" ht="12.75" x14ac:dyDescent="0.2">
      <c r="A3068" s="196">
        <v>5</v>
      </c>
      <c r="B3068" s="197" t="s">
        <v>938</v>
      </c>
      <c r="C3068" s="208">
        <v>52</v>
      </c>
      <c r="D3068" s="209" t="s">
        <v>982</v>
      </c>
      <c r="E3068" s="210">
        <v>5231</v>
      </c>
      <c r="F3068" s="211" t="s">
        <v>992</v>
      </c>
      <c r="G3068" s="231"/>
      <c r="H3068" s="65"/>
      <c r="I3068" s="222"/>
      <c r="J3068" s="66"/>
      <c r="K3068" s="66"/>
      <c r="L3068" s="66"/>
      <c r="M3068" s="64"/>
      <c r="N3068" s="304"/>
      <c r="O3068" s="305"/>
      <c r="P3068" s="127"/>
      <c r="Q3068" s="67"/>
      <c r="R3068" s="67"/>
      <c r="S3068" s="67"/>
      <c r="T3068" s="67"/>
      <c r="U3068" s="67"/>
      <c r="V3068" s="67"/>
      <c r="W3068" s="67"/>
      <c r="X3068" s="67"/>
      <c r="Y3068" s="68"/>
      <c r="Z3068" s="68"/>
      <c r="AA3068" s="68"/>
      <c r="AB3068" s="67"/>
      <c r="AC3068" s="67"/>
      <c r="AD3068" s="67"/>
      <c r="AE3068" s="67"/>
      <c r="AF3068" s="67"/>
      <c r="AG3068" s="67"/>
      <c r="AH3068" s="67"/>
      <c r="AI3068" s="67"/>
      <c r="AJ3068" s="68"/>
      <c r="AK3068" s="68"/>
      <c r="AL3068" s="68"/>
      <c r="AM3068" s="67"/>
      <c r="AN3068" s="67"/>
      <c r="AO3068" s="67"/>
      <c r="AP3068" s="67"/>
      <c r="AQ3068" s="67"/>
      <c r="AR3068" s="67"/>
      <c r="AS3068" s="67"/>
      <c r="AT3068" s="67"/>
      <c r="AU3068" s="67"/>
      <c r="AV3068" s="67"/>
      <c r="AW3068" s="67"/>
      <c r="AX3068" s="68"/>
      <c r="AY3068" s="68"/>
      <c r="AZ3068" s="69"/>
      <c r="BA3068" s="70"/>
      <c r="BB3068" s="71"/>
      <c r="BC3068" s="54"/>
      <c r="BD3068" s="41">
        <v>5</v>
      </c>
      <c r="BE3068" s="52">
        <v>52</v>
      </c>
      <c r="BF3068" s="62">
        <v>5231</v>
      </c>
      <c r="BG3068" s="275"/>
    </row>
    <row r="3069" spans="1:59" s="63" customFormat="1" ht="12.75" x14ac:dyDescent="0.2">
      <c r="A3069" s="196">
        <v>5</v>
      </c>
      <c r="B3069" s="197" t="s">
        <v>938</v>
      </c>
      <c r="C3069" s="208">
        <v>52</v>
      </c>
      <c r="D3069" s="209" t="s">
        <v>982</v>
      </c>
      <c r="E3069" s="210">
        <v>5231</v>
      </c>
      <c r="F3069" s="211" t="s">
        <v>992</v>
      </c>
      <c r="G3069" s="231" t="s">
        <v>1192</v>
      </c>
      <c r="H3069" s="72" t="s">
        <v>1233</v>
      </c>
      <c r="I3069" s="223" t="s">
        <v>1242</v>
      </c>
      <c r="J3069" s="73"/>
      <c r="K3069" s="73"/>
      <c r="L3069" s="73"/>
      <c r="M3069" s="74"/>
      <c r="N3069" s="247"/>
      <c r="O3069" s="306"/>
      <c r="P3069" s="105"/>
      <c r="Q3069" s="75"/>
      <c r="R3069" s="75"/>
      <c r="S3069" s="75"/>
      <c r="T3069" s="75"/>
      <c r="U3069" s="75"/>
      <c r="V3069" s="75"/>
      <c r="W3069" s="75"/>
      <c r="X3069" s="75"/>
      <c r="Y3069" s="76" t="s">
        <v>1241</v>
      </c>
      <c r="Z3069" s="77" t="s">
        <v>1241</v>
      </c>
      <c r="AA3069" s="78">
        <f>AA$589</f>
        <v>0</v>
      </c>
      <c r="AB3069" s="75"/>
      <c r="AC3069" s="75"/>
      <c r="AD3069" s="75"/>
      <c r="AE3069" s="75"/>
      <c r="AF3069" s="75"/>
      <c r="AG3069" s="75"/>
      <c r="AH3069" s="75"/>
      <c r="AI3069" s="75"/>
      <c r="AJ3069" s="76" t="s">
        <v>1241</v>
      </c>
      <c r="AK3069" s="77" t="s">
        <v>1241</v>
      </c>
      <c r="AL3069" s="78">
        <f>AL$589</f>
        <v>0</v>
      </c>
      <c r="AM3069" s="75"/>
      <c r="AN3069" s="75"/>
      <c r="AO3069" s="75"/>
      <c r="AP3069" s="75"/>
      <c r="AQ3069" s="75"/>
      <c r="AR3069" s="75"/>
      <c r="AS3069" s="75"/>
      <c r="AT3069" s="75"/>
      <c r="AU3069" s="75"/>
      <c r="AV3069" s="75"/>
      <c r="AW3069" s="76" t="s">
        <v>1241</v>
      </c>
      <c r="AX3069" s="77" t="s">
        <v>1241</v>
      </c>
      <c r="AY3069" s="78">
        <f>AY$589</f>
        <v>500</v>
      </c>
      <c r="AZ3069" s="79"/>
      <c r="BA3069" s="80" t="str">
        <f>I3069</f>
        <v>&gt; see 3813, Engineered wood products</v>
      </c>
      <c r="BB3069" s="71"/>
      <c r="BC3069" s="54"/>
      <c r="BD3069" s="41">
        <f>A3069</f>
        <v>5</v>
      </c>
      <c r="BE3069" s="52">
        <f>C3069</f>
        <v>52</v>
      </c>
      <c r="BF3069" s="62">
        <f>E3069</f>
        <v>5231</v>
      </c>
      <c r="BG3069" s="276" t="str">
        <f>H3069</f>
        <v>Default Scenario (Link)</v>
      </c>
    </row>
    <row r="3070" spans="1:59" s="63" customFormat="1" ht="12.75" x14ac:dyDescent="0.2">
      <c r="A3070" s="196">
        <v>5</v>
      </c>
      <c r="B3070" s="197" t="s">
        <v>938</v>
      </c>
      <c r="C3070" s="208">
        <v>52</v>
      </c>
      <c r="D3070" s="209" t="s">
        <v>982</v>
      </c>
      <c r="E3070" s="210">
        <v>5231</v>
      </c>
      <c r="F3070" s="211" t="s">
        <v>992</v>
      </c>
      <c r="G3070" s="231"/>
      <c r="H3070" s="65"/>
      <c r="I3070" s="222"/>
      <c r="J3070" s="66"/>
      <c r="K3070" s="66"/>
      <c r="L3070" s="66"/>
      <c r="M3070" s="64"/>
      <c r="N3070" s="304"/>
      <c r="O3070" s="305"/>
      <c r="P3070" s="127"/>
      <c r="Q3070" s="67"/>
      <c r="R3070" s="67"/>
      <c r="S3070" s="67"/>
      <c r="T3070" s="67"/>
      <c r="U3070" s="67"/>
      <c r="V3070" s="67"/>
      <c r="W3070" s="67"/>
      <c r="X3070" s="67"/>
      <c r="Y3070" s="68"/>
      <c r="Z3070" s="68"/>
      <c r="AA3070" s="68"/>
      <c r="AB3070" s="67"/>
      <c r="AC3070" s="67"/>
      <c r="AD3070" s="67"/>
      <c r="AE3070" s="67"/>
      <c r="AF3070" s="67"/>
      <c r="AG3070" s="67"/>
      <c r="AH3070" s="67"/>
      <c r="AI3070" s="67"/>
      <c r="AJ3070" s="68"/>
      <c r="AK3070" s="68"/>
      <c r="AL3070" s="68"/>
      <c r="AM3070" s="67"/>
      <c r="AN3070" s="67"/>
      <c r="AO3070" s="67"/>
      <c r="AP3070" s="67"/>
      <c r="AQ3070" s="67"/>
      <c r="AR3070" s="67"/>
      <c r="AS3070" s="67"/>
      <c r="AT3070" s="67"/>
      <c r="AU3070" s="67"/>
      <c r="AV3070" s="67"/>
      <c r="AW3070" s="67"/>
      <c r="AX3070" s="68"/>
      <c r="AY3070" s="68"/>
      <c r="AZ3070" s="69"/>
      <c r="BA3070" s="70"/>
      <c r="BB3070" s="71"/>
      <c r="BC3070" s="54"/>
      <c r="BD3070" s="41"/>
      <c r="BE3070" s="52"/>
      <c r="BF3070" s="62"/>
      <c r="BG3070" s="275"/>
    </row>
    <row r="3071" spans="1:59" s="63" customFormat="1" ht="12.75" x14ac:dyDescent="0.2">
      <c r="A3071" s="196">
        <v>5</v>
      </c>
      <c r="B3071" s="197" t="s">
        <v>938</v>
      </c>
      <c r="C3071" s="208">
        <v>52</v>
      </c>
      <c r="D3071" s="209" t="s">
        <v>982</v>
      </c>
      <c r="E3071" s="210">
        <v>5231</v>
      </c>
      <c r="F3071" s="211" t="s">
        <v>992</v>
      </c>
      <c r="G3071" s="230"/>
      <c r="H3071" s="56"/>
      <c r="I3071" s="221"/>
      <c r="J3071" s="57"/>
      <c r="K3071" s="57"/>
      <c r="L3071" s="57"/>
      <c r="M3071" s="55"/>
      <c r="N3071" s="303"/>
      <c r="O3071" s="245"/>
      <c r="P3071" s="122"/>
      <c r="Q3071" s="58"/>
      <c r="R3071" s="58"/>
      <c r="S3071" s="58"/>
      <c r="T3071" s="58"/>
      <c r="U3071" s="58"/>
      <c r="V3071" s="58"/>
      <c r="W3071" s="58"/>
      <c r="X3071" s="58"/>
      <c r="Y3071" s="59"/>
      <c r="Z3071" s="59"/>
      <c r="AA3071" s="59"/>
      <c r="AB3071" s="58"/>
      <c r="AC3071" s="58"/>
      <c r="AD3071" s="58"/>
      <c r="AE3071" s="58"/>
      <c r="AF3071" s="58"/>
      <c r="AG3071" s="58"/>
      <c r="AH3071" s="58"/>
      <c r="AI3071" s="58"/>
      <c r="AJ3071" s="59"/>
      <c r="AK3071" s="59"/>
      <c r="AL3071" s="59"/>
      <c r="AM3071" s="58"/>
      <c r="AN3071" s="58"/>
      <c r="AO3071" s="58"/>
      <c r="AP3071" s="58"/>
      <c r="AQ3071" s="58"/>
      <c r="AR3071" s="58"/>
      <c r="AS3071" s="58"/>
      <c r="AT3071" s="58"/>
      <c r="AU3071" s="58"/>
      <c r="AV3071" s="58"/>
      <c r="AW3071" s="58"/>
      <c r="AX3071" s="59"/>
      <c r="AY3071" s="59"/>
      <c r="AZ3071" s="60"/>
      <c r="BA3071" s="61"/>
      <c r="BB3071" s="54"/>
      <c r="BC3071" s="54"/>
      <c r="BD3071" s="41">
        <v>5</v>
      </c>
      <c r="BE3071" s="52">
        <v>52</v>
      </c>
      <c r="BF3071" s="62">
        <v>5231</v>
      </c>
      <c r="BG3071" s="274"/>
    </row>
    <row r="3072" spans="1:59" s="63" customFormat="1" ht="12.75" x14ac:dyDescent="0.2">
      <c r="A3072" s="196">
        <v>5</v>
      </c>
      <c r="B3072" s="197" t="s">
        <v>938</v>
      </c>
      <c r="C3072" s="208">
        <v>52</v>
      </c>
      <c r="D3072" s="209" t="s">
        <v>982</v>
      </c>
      <c r="E3072" s="210">
        <v>5231</v>
      </c>
      <c r="F3072" s="211" t="s">
        <v>992</v>
      </c>
      <c r="G3072" s="231"/>
      <c r="H3072" s="65"/>
      <c r="I3072" s="222"/>
      <c r="J3072" s="66"/>
      <c r="K3072" s="66"/>
      <c r="L3072" s="66"/>
      <c r="M3072" s="64"/>
      <c r="N3072" s="304"/>
      <c r="O3072" s="305"/>
      <c r="P3072" s="127"/>
      <c r="Q3072" s="67"/>
      <c r="R3072" s="67"/>
      <c r="S3072" s="67"/>
      <c r="T3072" s="67"/>
      <c r="U3072" s="67"/>
      <c r="V3072" s="67"/>
      <c r="W3072" s="67"/>
      <c r="X3072" s="67"/>
      <c r="Y3072" s="68"/>
      <c r="Z3072" s="68"/>
      <c r="AA3072" s="68"/>
      <c r="AB3072" s="67"/>
      <c r="AC3072" s="67"/>
      <c r="AD3072" s="67"/>
      <c r="AE3072" s="67"/>
      <c r="AF3072" s="67"/>
      <c r="AG3072" s="67"/>
      <c r="AH3072" s="67"/>
      <c r="AI3072" s="67"/>
      <c r="AJ3072" s="68"/>
      <c r="AK3072" s="68"/>
      <c r="AL3072" s="68"/>
      <c r="AM3072" s="67"/>
      <c r="AN3072" s="67"/>
      <c r="AO3072" s="67"/>
      <c r="AP3072" s="67"/>
      <c r="AQ3072" s="67"/>
      <c r="AR3072" s="67"/>
      <c r="AS3072" s="67"/>
      <c r="AT3072" s="67"/>
      <c r="AU3072" s="67"/>
      <c r="AV3072" s="67"/>
      <c r="AW3072" s="67"/>
      <c r="AX3072" s="68"/>
      <c r="AY3072" s="68"/>
      <c r="AZ3072" s="69"/>
      <c r="BA3072" s="70"/>
      <c r="BB3072" s="71"/>
      <c r="BC3072" s="54"/>
      <c r="BD3072" s="41">
        <v>5</v>
      </c>
      <c r="BE3072" s="52">
        <v>52</v>
      </c>
      <c r="BF3072" s="62">
        <v>5231</v>
      </c>
      <c r="BG3072" s="275"/>
    </row>
    <row r="3073" spans="1:59" s="63" customFormat="1" ht="12.75" x14ac:dyDescent="0.2">
      <c r="A3073" s="196">
        <v>5</v>
      </c>
      <c r="B3073" s="197" t="s">
        <v>938</v>
      </c>
      <c r="C3073" s="208">
        <v>52</v>
      </c>
      <c r="D3073" s="209" t="s">
        <v>982</v>
      </c>
      <c r="E3073" s="210">
        <v>5231</v>
      </c>
      <c r="F3073" s="211" t="s">
        <v>992</v>
      </c>
      <c r="G3073" s="231" t="s">
        <v>1198</v>
      </c>
      <c r="H3073" s="72" t="s">
        <v>1233</v>
      </c>
      <c r="I3073" s="223" t="s">
        <v>1255</v>
      </c>
      <c r="J3073" s="73"/>
      <c r="K3073" s="73"/>
      <c r="L3073" s="73"/>
      <c r="M3073" s="74"/>
      <c r="N3073" s="247"/>
      <c r="O3073" s="306"/>
      <c r="P3073" s="105"/>
      <c r="Q3073" s="75"/>
      <c r="R3073" s="75"/>
      <c r="S3073" s="75"/>
      <c r="T3073" s="75"/>
      <c r="U3073" s="75"/>
      <c r="V3073" s="75"/>
      <c r="W3073" s="75"/>
      <c r="X3073" s="75"/>
      <c r="Y3073" s="76" t="s">
        <v>1241</v>
      </c>
      <c r="Z3073" s="77" t="s">
        <v>1241</v>
      </c>
      <c r="AA3073" s="78">
        <f>AA$2831</f>
        <v>2500</v>
      </c>
      <c r="AB3073" s="75"/>
      <c r="AC3073" s="75"/>
      <c r="AD3073" s="75"/>
      <c r="AE3073" s="75"/>
      <c r="AF3073" s="75"/>
      <c r="AG3073" s="75"/>
      <c r="AH3073" s="75"/>
      <c r="AI3073" s="75"/>
      <c r="AJ3073" s="76" t="s">
        <v>1241</v>
      </c>
      <c r="AK3073" s="77" t="s">
        <v>1241</v>
      </c>
      <c r="AL3073" s="78">
        <f>AL$2831</f>
        <v>0</v>
      </c>
      <c r="AM3073" s="75"/>
      <c r="AN3073" s="75"/>
      <c r="AO3073" s="75"/>
      <c r="AP3073" s="75"/>
      <c r="AQ3073" s="75"/>
      <c r="AR3073" s="75"/>
      <c r="AS3073" s="75"/>
      <c r="AT3073" s="75"/>
      <c r="AU3073" s="75"/>
      <c r="AV3073" s="75"/>
      <c r="AW3073" s="76" t="s">
        <v>1241</v>
      </c>
      <c r="AX3073" s="77" t="s">
        <v>1241</v>
      </c>
      <c r="AY3073" s="78">
        <f>AY$2831</f>
        <v>500</v>
      </c>
      <c r="AZ3073" s="79"/>
      <c r="BA3073" s="80" t="str">
        <f>I3073</f>
        <v>&gt; see 5123, Manufactured timber board linings</v>
      </c>
      <c r="BB3073" s="71"/>
      <c r="BC3073" s="54"/>
      <c r="BD3073" s="41">
        <f>A3073</f>
        <v>5</v>
      </c>
      <c r="BE3073" s="52">
        <f>C3073</f>
        <v>52</v>
      </c>
      <c r="BF3073" s="62">
        <f>E3073</f>
        <v>5231</v>
      </c>
      <c r="BG3073" s="276" t="str">
        <f>H3073</f>
        <v>Default Scenario (Link)</v>
      </c>
    </row>
    <row r="3074" spans="1:59" s="63" customFormat="1" ht="12.75" x14ac:dyDescent="0.2">
      <c r="A3074" s="196">
        <v>5</v>
      </c>
      <c r="B3074" s="197" t="s">
        <v>938</v>
      </c>
      <c r="C3074" s="208">
        <v>52</v>
      </c>
      <c r="D3074" s="209" t="s">
        <v>982</v>
      </c>
      <c r="E3074" s="210">
        <v>5231</v>
      </c>
      <c r="F3074" s="211" t="s">
        <v>992</v>
      </c>
      <c r="G3074" s="231"/>
      <c r="H3074" s="65"/>
      <c r="I3074" s="222"/>
      <c r="J3074" s="66"/>
      <c r="K3074" s="66"/>
      <c r="L3074" s="66"/>
      <c r="M3074" s="64"/>
      <c r="N3074" s="304"/>
      <c r="O3074" s="305"/>
      <c r="P3074" s="127"/>
      <c r="Q3074" s="67"/>
      <c r="R3074" s="67"/>
      <c r="S3074" s="67"/>
      <c r="T3074" s="67"/>
      <c r="U3074" s="67"/>
      <c r="V3074" s="67"/>
      <c r="W3074" s="67"/>
      <c r="X3074" s="67"/>
      <c r="Y3074" s="68"/>
      <c r="Z3074" s="68"/>
      <c r="AA3074" s="68"/>
      <c r="AB3074" s="67"/>
      <c r="AC3074" s="67"/>
      <c r="AD3074" s="67"/>
      <c r="AE3074" s="67"/>
      <c r="AF3074" s="67"/>
      <c r="AG3074" s="67"/>
      <c r="AH3074" s="67"/>
      <c r="AI3074" s="67"/>
      <c r="AJ3074" s="68"/>
      <c r="AK3074" s="68"/>
      <c r="AL3074" s="68"/>
      <c r="AM3074" s="67"/>
      <c r="AN3074" s="67"/>
      <c r="AO3074" s="67"/>
      <c r="AP3074" s="67"/>
      <c r="AQ3074" s="67"/>
      <c r="AR3074" s="67"/>
      <c r="AS3074" s="67"/>
      <c r="AT3074" s="67"/>
      <c r="AU3074" s="67"/>
      <c r="AV3074" s="67"/>
      <c r="AW3074" s="67"/>
      <c r="AX3074" s="68"/>
      <c r="AY3074" s="68"/>
      <c r="AZ3074" s="69"/>
      <c r="BA3074" s="70"/>
      <c r="BB3074" s="71"/>
      <c r="BC3074" s="54"/>
      <c r="BD3074" s="41"/>
      <c r="BE3074" s="52"/>
      <c r="BF3074" s="62"/>
      <c r="BG3074" s="275"/>
    </row>
    <row r="3075" spans="1:59" s="63" customFormat="1" ht="12.75" x14ac:dyDescent="0.2">
      <c r="A3075" s="196">
        <v>5</v>
      </c>
      <c r="B3075" s="197" t="s">
        <v>938</v>
      </c>
      <c r="C3075" s="208">
        <v>52</v>
      </c>
      <c r="D3075" s="209" t="s">
        <v>982</v>
      </c>
      <c r="E3075" s="210">
        <v>5231</v>
      </c>
      <c r="F3075" s="211" t="s">
        <v>992</v>
      </c>
      <c r="G3075" s="230"/>
      <c r="H3075" s="56"/>
      <c r="I3075" s="221"/>
      <c r="J3075" s="57"/>
      <c r="K3075" s="57"/>
      <c r="L3075" s="57"/>
      <c r="M3075" s="55"/>
      <c r="N3075" s="303"/>
      <c r="O3075" s="245"/>
      <c r="P3075" s="122"/>
      <c r="Q3075" s="58"/>
      <c r="R3075" s="58"/>
      <c r="S3075" s="58"/>
      <c r="T3075" s="58"/>
      <c r="U3075" s="58"/>
      <c r="V3075" s="58"/>
      <c r="W3075" s="58"/>
      <c r="X3075" s="58"/>
      <c r="Y3075" s="59"/>
      <c r="Z3075" s="59"/>
      <c r="AA3075" s="59"/>
      <c r="AB3075" s="58"/>
      <c r="AC3075" s="58"/>
      <c r="AD3075" s="58"/>
      <c r="AE3075" s="58"/>
      <c r="AF3075" s="58"/>
      <c r="AG3075" s="58"/>
      <c r="AH3075" s="58"/>
      <c r="AI3075" s="58"/>
      <c r="AJ3075" s="59"/>
      <c r="AK3075" s="59"/>
      <c r="AL3075" s="59"/>
      <c r="AM3075" s="58"/>
      <c r="AN3075" s="58"/>
      <c r="AO3075" s="58"/>
      <c r="AP3075" s="58"/>
      <c r="AQ3075" s="58"/>
      <c r="AR3075" s="58"/>
      <c r="AS3075" s="58"/>
      <c r="AT3075" s="58"/>
      <c r="AU3075" s="58"/>
      <c r="AV3075" s="58"/>
      <c r="AW3075" s="58"/>
      <c r="AX3075" s="59"/>
      <c r="AY3075" s="59"/>
      <c r="AZ3075" s="60"/>
      <c r="BA3075" s="61"/>
      <c r="BB3075" s="54"/>
      <c r="BC3075" s="54"/>
      <c r="BD3075" s="41">
        <v>5</v>
      </c>
      <c r="BE3075" s="52">
        <v>52</v>
      </c>
      <c r="BF3075" s="62">
        <v>5231</v>
      </c>
      <c r="BG3075" s="274"/>
    </row>
    <row r="3076" spans="1:59" s="63" customFormat="1" ht="12.75" x14ac:dyDescent="0.2">
      <c r="A3076" s="196">
        <v>5</v>
      </c>
      <c r="B3076" s="197" t="s">
        <v>938</v>
      </c>
      <c r="C3076" s="208">
        <v>52</v>
      </c>
      <c r="D3076" s="209" t="s">
        <v>982</v>
      </c>
      <c r="E3076" s="210">
        <v>5231</v>
      </c>
      <c r="F3076" s="211" t="s">
        <v>992</v>
      </c>
      <c r="G3076" s="231"/>
      <c r="H3076" s="65"/>
      <c r="I3076" s="222"/>
      <c r="J3076" s="66"/>
      <c r="K3076" s="66"/>
      <c r="L3076" s="66"/>
      <c r="M3076" s="64"/>
      <c r="N3076" s="304"/>
      <c r="O3076" s="305"/>
      <c r="P3076" s="127"/>
      <c r="Q3076" s="67"/>
      <c r="R3076" s="67"/>
      <c r="S3076" s="67"/>
      <c r="T3076" s="67"/>
      <c r="U3076" s="67"/>
      <c r="V3076" s="67"/>
      <c r="W3076" s="67"/>
      <c r="X3076" s="67"/>
      <c r="Y3076" s="68"/>
      <c r="Z3076" s="68"/>
      <c r="AA3076" s="68"/>
      <c r="AB3076" s="67"/>
      <c r="AC3076" s="67"/>
      <c r="AD3076" s="67"/>
      <c r="AE3076" s="67"/>
      <c r="AF3076" s="67"/>
      <c r="AG3076" s="67"/>
      <c r="AH3076" s="67"/>
      <c r="AI3076" s="67"/>
      <c r="AJ3076" s="68"/>
      <c r="AK3076" s="68"/>
      <c r="AL3076" s="68"/>
      <c r="AM3076" s="67"/>
      <c r="AN3076" s="67"/>
      <c r="AO3076" s="67"/>
      <c r="AP3076" s="67"/>
      <c r="AQ3076" s="67"/>
      <c r="AR3076" s="67"/>
      <c r="AS3076" s="67"/>
      <c r="AT3076" s="67"/>
      <c r="AU3076" s="67"/>
      <c r="AV3076" s="67"/>
      <c r="AW3076" s="67"/>
      <c r="AX3076" s="68"/>
      <c r="AY3076" s="68"/>
      <c r="AZ3076" s="69"/>
      <c r="BA3076" s="70"/>
      <c r="BB3076" s="71"/>
      <c r="BC3076" s="54"/>
      <c r="BD3076" s="41">
        <v>5</v>
      </c>
      <c r="BE3076" s="52">
        <v>52</v>
      </c>
      <c r="BF3076" s="62">
        <v>5231</v>
      </c>
      <c r="BG3076" s="275"/>
    </row>
    <row r="3077" spans="1:59" s="63" customFormat="1" ht="12.75" x14ac:dyDescent="0.2">
      <c r="A3077" s="196">
        <v>5</v>
      </c>
      <c r="B3077" s="197" t="s">
        <v>938</v>
      </c>
      <c r="C3077" s="208">
        <v>52</v>
      </c>
      <c r="D3077" s="209" t="s">
        <v>982</v>
      </c>
      <c r="E3077" s="210">
        <v>5231</v>
      </c>
      <c r="F3077" s="211" t="s">
        <v>992</v>
      </c>
      <c r="G3077" s="231" t="s">
        <v>1195</v>
      </c>
      <c r="H3077" s="72" t="s">
        <v>1233</v>
      </c>
      <c r="I3077" s="223" t="s">
        <v>1249</v>
      </c>
      <c r="J3077" s="73"/>
      <c r="K3077" s="73"/>
      <c r="L3077" s="73"/>
      <c r="M3077" s="74"/>
      <c r="N3077" s="247"/>
      <c r="O3077" s="306"/>
      <c r="P3077" s="105"/>
      <c r="Q3077" s="75"/>
      <c r="R3077" s="75"/>
      <c r="S3077" s="75"/>
      <c r="T3077" s="75"/>
      <c r="U3077" s="75"/>
      <c r="V3077" s="75"/>
      <c r="W3077" s="75"/>
      <c r="X3077" s="75"/>
      <c r="Y3077" s="76" t="s">
        <v>1241</v>
      </c>
      <c r="Z3077" s="77" t="s">
        <v>1241</v>
      </c>
      <c r="AA3077" s="78">
        <f>AA$1183</f>
        <v>5000</v>
      </c>
      <c r="AB3077" s="75"/>
      <c r="AC3077" s="75"/>
      <c r="AD3077" s="75"/>
      <c r="AE3077" s="75"/>
      <c r="AF3077" s="75"/>
      <c r="AG3077" s="75"/>
      <c r="AH3077" s="75"/>
      <c r="AI3077" s="75"/>
      <c r="AJ3077" s="76" t="s">
        <v>1241</v>
      </c>
      <c r="AK3077" s="77" t="s">
        <v>1241</v>
      </c>
      <c r="AL3077" s="78">
        <f>AL$1183</f>
        <v>0</v>
      </c>
      <c r="AM3077" s="75"/>
      <c r="AN3077" s="75"/>
      <c r="AO3077" s="75"/>
      <c r="AP3077" s="75"/>
      <c r="AQ3077" s="75"/>
      <c r="AR3077" s="75"/>
      <c r="AS3077" s="75"/>
      <c r="AT3077" s="75"/>
      <c r="AU3077" s="75"/>
      <c r="AV3077" s="75"/>
      <c r="AW3077" s="76" t="s">
        <v>1241</v>
      </c>
      <c r="AX3077" s="77" t="s">
        <v>1241</v>
      </c>
      <c r="AY3077" s="78">
        <f>AY$1183</f>
        <v>500</v>
      </c>
      <c r="AZ3077" s="79"/>
      <c r="BA3077" s="80" t="str">
        <f>I3077</f>
        <v>&gt; see 4255, Insulating wall cladding</v>
      </c>
      <c r="BB3077" s="71"/>
      <c r="BC3077" s="54"/>
      <c r="BD3077" s="41">
        <f>A3077</f>
        <v>5</v>
      </c>
      <c r="BE3077" s="52">
        <f>C3077</f>
        <v>52</v>
      </c>
      <c r="BF3077" s="62">
        <f>E3077</f>
        <v>5231</v>
      </c>
      <c r="BG3077" s="276" t="str">
        <f>H3077</f>
        <v>Default Scenario (Link)</v>
      </c>
    </row>
    <row r="3078" spans="1:59" s="63" customFormat="1" ht="12.75" x14ac:dyDescent="0.2">
      <c r="A3078" s="196">
        <v>5</v>
      </c>
      <c r="B3078" s="197" t="s">
        <v>938</v>
      </c>
      <c r="C3078" s="208">
        <v>52</v>
      </c>
      <c r="D3078" s="209" t="s">
        <v>982</v>
      </c>
      <c r="E3078" s="210">
        <v>5231</v>
      </c>
      <c r="F3078" s="211" t="s">
        <v>992</v>
      </c>
      <c r="G3078" s="231"/>
      <c r="H3078" s="65"/>
      <c r="I3078" s="222"/>
      <c r="J3078" s="66"/>
      <c r="K3078" s="66"/>
      <c r="L3078" s="66"/>
      <c r="M3078" s="64"/>
      <c r="N3078" s="304"/>
      <c r="O3078" s="305"/>
      <c r="P3078" s="127"/>
      <c r="Q3078" s="67"/>
      <c r="R3078" s="67"/>
      <c r="S3078" s="67"/>
      <c r="T3078" s="67"/>
      <c r="U3078" s="67"/>
      <c r="V3078" s="67"/>
      <c r="W3078" s="67"/>
      <c r="X3078" s="67"/>
      <c r="Y3078" s="68"/>
      <c r="Z3078" s="68"/>
      <c r="AA3078" s="68"/>
      <c r="AB3078" s="67"/>
      <c r="AC3078" s="67"/>
      <c r="AD3078" s="67"/>
      <c r="AE3078" s="67"/>
      <c r="AF3078" s="67"/>
      <c r="AG3078" s="67"/>
      <c r="AH3078" s="67"/>
      <c r="AI3078" s="67"/>
      <c r="AJ3078" s="68"/>
      <c r="AK3078" s="68"/>
      <c r="AL3078" s="68"/>
      <c r="AM3078" s="67"/>
      <c r="AN3078" s="67"/>
      <c r="AO3078" s="67"/>
      <c r="AP3078" s="67"/>
      <c r="AQ3078" s="67"/>
      <c r="AR3078" s="67"/>
      <c r="AS3078" s="67"/>
      <c r="AT3078" s="67"/>
      <c r="AU3078" s="67"/>
      <c r="AV3078" s="67"/>
      <c r="AW3078" s="67"/>
      <c r="AX3078" s="68"/>
      <c r="AY3078" s="68"/>
      <c r="AZ3078" s="69"/>
      <c r="BA3078" s="70"/>
      <c r="BB3078" s="71"/>
      <c r="BC3078" s="54"/>
      <c r="BD3078" s="41"/>
      <c r="BE3078" s="52"/>
      <c r="BF3078" s="62"/>
      <c r="BG3078" s="275"/>
    </row>
    <row r="3079" spans="1:59" s="63" customFormat="1" ht="12.75" x14ac:dyDescent="0.2">
      <c r="A3079" s="196">
        <v>5</v>
      </c>
      <c r="B3079" s="197" t="s">
        <v>938</v>
      </c>
      <c r="C3079" s="208">
        <v>52</v>
      </c>
      <c r="D3079" s="209" t="s">
        <v>982</v>
      </c>
      <c r="E3079" s="210">
        <v>5231</v>
      </c>
      <c r="F3079" s="211" t="s">
        <v>992</v>
      </c>
      <c r="G3079" s="230"/>
      <c r="H3079" s="56"/>
      <c r="I3079" s="221"/>
      <c r="J3079" s="57"/>
      <c r="K3079" s="57"/>
      <c r="L3079" s="57"/>
      <c r="M3079" s="55"/>
      <c r="N3079" s="303"/>
      <c r="O3079" s="245"/>
      <c r="P3079" s="122"/>
      <c r="Q3079" s="58"/>
      <c r="R3079" s="58"/>
      <c r="S3079" s="58"/>
      <c r="T3079" s="58"/>
      <c r="U3079" s="58"/>
      <c r="V3079" s="58"/>
      <c r="W3079" s="58"/>
      <c r="X3079" s="58"/>
      <c r="Y3079" s="59"/>
      <c r="Z3079" s="59"/>
      <c r="AA3079" s="59"/>
      <c r="AB3079" s="58"/>
      <c r="AC3079" s="58"/>
      <c r="AD3079" s="58"/>
      <c r="AE3079" s="58"/>
      <c r="AF3079" s="58"/>
      <c r="AG3079" s="58"/>
      <c r="AH3079" s="58"/>
      <c r="AI3079" s="58"/>
      <c r="AJ3079" s="59"/>
      <c r="AK3079" s="59"/>
      <c r="AL3079" s="59"/>
      <c r="AM3079" s="58"/>
      <c r="AN3079" s="58"/>
      <c r="AO3079" s="58"/>
      <c r="AP3079" s="58"/>
      <c r="AQ3079" s="58"/>
      <c r="AR3079" s="58"/>
      <c r="AS3079" s="58"/>
      <c r="AT3079" s="58"/>
      <c r="AU3079" s="58"/>
      <c r="AV3079" s="58"/>
      <c r="AW3079" s="58"/>
      <c r="AX3079" s="59"/>
      <c r="AY3079" s="59"/>
      <c r="AZ3079" s="60"/>
      <c r="BA3079" s="61"/>
      <c r="BB3079" s="54"/>
      <c r="BC3079" s="54"/>
      <c r="BD3079" s="41">
        <v>5</v>
      </c>
      <c r="BE3079" s="52">
        <v>52</v>
      </c>
      <c r="BF3079" s="62">
        <v>5231</v>
      </c>
      <c r="BG3079" s="274"/>
    </row>
    <row r="3080" spans="1:59" x14ac:dyDescent="0.25">
      <c r="A3080" s="196">
        <v>5</v>
      </c>
      <c r="B3080" s="197" t="s">
        <v>938</v>
      </c>
      <c r="C3080" s="208">
        <v>52</v>
      </c>
      <c r="D3080" s="209" t="s">
        <v>982</v>
      </c>
      <c r="E3080" s="212">
        <v>5241</v>
      </c>
      <c r="F3080" s="213" t="s">
        <v>1208</v>
      </c>
      <c r="G3080" s="234"/>
      <c r="H3080" s="138"/>
      <c r="I3080" s="224"/>
      <c r="J3080" s="98"/>
      <c r="K3080" s="98"/>
      <c r="L3080" s="98"/>
      <c r="M3080" s="137"/>
      <c r="N3080" s="322"/>
      <c r="O3080" s="323"/>
      <c r="P3080" s="139"/>
      <c r="Q3080" s="139"/>
      <c r="R3080" s="139"/>
      <c r="S3080" s="139"/>
      <c r="T3080" s="139"/>
      <c r="U3080" s="139"/>
      <c r="V3080" s="139"/>
      <c r="W3080" s="139"/>
      <c r="X3080" s="139"/>
      <c r="Y3080" s="100"/>
      <c r="Z3080" s="125"/>
      <c r="AA3080" s="125"/>
      <c r="AB3080" s="139"/>
      <c r="AC3080" s="139"/>
      <c r="AD3080" s="139"/>
      <c r="AE3080" s="139"/>
      <c r="AF3080" s="139"/>
      <c r="AG3080" s="139"/>
      <c r="AH3080" s="139"/>
      <c r="AI3080" s="139"/>
      <c r="AJ3080" s="100"/>
      <c r="AK3080" s="125"/>
      <c r="AL3080" s="125"/>
      <c r="AM3080" s="139"/>
      <c r="AN3080" s="139"/>
      <c r="AO3080" s="139"/>
      <c r="AP3080" s="139"/>
      <c r="AQ3080" s="139"/>
      <c r="AR3080" s="139"/>
      <c r="AS3080" s="139"/>
      <c r="AT3080" s="139"/>
      <c r="AU3080" s="139"/>
      <c r="AV3080" s="139"/>
      <c r="AW3080" s="99"/>
      <c r="AX3080" s="125"/>
      <c r="AY3080" s="100"/>
      <c r="AZ3080" s="140"/>
      <c r="BA3080" s="141"/>
      <c r="BB3080" s="136"/>
      <c r="BC3080" s="136"/>
      <c r="BD3080" s="41">
        <v>5</v>
      </c>
      <c r="BE3080" s="52">
        <v>53</v>
      </c>
      <c r="BF3080" s="103">
        <v>5313</v>
      </c>
      <c r="BG3080" s="283"/>
    </row>
    <row r="3081" spans="1:59" s="63" customFormat="1" ht="12.75" x14ac:dyDescent="0.2">
      <c r="A3081" s="196">
        <v>5</v>
      </c>
      <c r="B3081" s="197" t="s">
        <v>938</v>
      </c>
      <c r="C3081" s="208">
        <v>52</v>
      </c>
      <c r="D3081" s="209" t="s">
        <v>982</v>
      </c>
      <c r="E3081" s="212">
        <v>5241</v>
      </c>
      <c r="F3081" s="213" t="s">
        <v>1208</v>
      </c>
      <c r="G3081" s="232"/>
      <c r="H3081" s="97"/>
      <c r="I3081" s="224"/>
      <c r="J3081" s="98"/>
      <c r="K3081" s="98"/>
      <c r="L3081" s="98"/>
      <c r="M3081" s="96"/>
      <c r="N3081" s="307"/>
      <c r="O3081" s="246"/>
      <c r="P3081" s="124"/>
      <c r="Q3081" s="99"/>
      <c r="R3081" s="99"/>
      <c r="S3081" s="99"/>
      <c r="T3081" s="99"/>
      <c r="U3081" s="99"/>
      <c r="V3081" s="99"/>
      <c r="W3081" s="99"/>
      <c r="X3081" s="99"/>
      <c r="Y3081" s="100"/>
      <c r="Z3081" s="100"/>
      <c r="AA3081" s="100"/>
      <c r="AB3081" s="99"/>
      <c r="AC3081" s="99"/>
      <c r="AD3081" s="99"/>
      <c r="AE3081" s="99"/>
      <c r="AF3081" s="99"/>
      <c r="AG3081" s="99"/>
      <c r="AH3081" s="99"/>
      <c r="AI3081" s="99"/>
      <c r="AJ3081" s="100"/>
      <c r="AK3081" s="100"/>
      <c r="AL3081" s="100"/>
      <c r="AM3081" s="99"/>
      <c r="AN3081" s="99"/>
      <c r="AO3081" s="99"/>
      <c r="AP3081" s="99"/>
      <c r="AQ3081" s="99"/>
      <c r="AR3081" s="99"/>
      <c r="AS3081" s="99"/>
      <c r="AT3081" s="99"/>
      <c r="AU3081" s="99"/>
      <c r="AV3081" s="99"/>
      <c r="AW3081" s="99"/>
      <c r="AX3081" s="100"/>
      <c r="AY3081" s="100"/>
      <c r="AZ3081" s="101"/>
      <c r="BA3081" s="102"/>
      <c r="BB3081" s="95"/>
      <c r="BC3081" s="95"/>
      <c r="BD3081" s="41">
        <v>5</v>
      </c>
      <c r="BE3081" s="52">
        <v>53</v>
      </c>
      <c r="BF3081" s="103">
        <v>5313</v>
      </c>
      <c r="BG3081" s="277"/>
    </row>
    <row r="3082" spans="1:59" s="63" customFormat="1" ht="12.75" x14ac:dyDescent="0.2">
      <c r="A3082" s="196">
        <v>5</v>
      </c>
      <c r="B3082" s="197" t="s">
        <v>938</v>
      </c>
      <c r="C3082" s="208">
        <v>52</v>
      </c>
      <c r="D3082" s="209" t="s">
        <v>982</v>
      </c>
      <c r="E3082" s="212">
        <v>5241</v>
      </c>
      <c r="F3082" s="213" t="s">
        <v>1208</v>
      </c>
      <c r="G3082" s="231"/>
      <c r="H3082" s="65"/>
      <c r="I3082" s="222"/>
      <c r="J3082" s="66"/>
      <c r="K3082" s="66"/>
      <c r="L3082" s="66"/>
      <c r="M3082" s="64"/>
      <c r="N3082" s="304"/>
      <c r="O3082" s="305"/>
      <c r="P3082" s="127"/>
      <c r="Q3082" s="67"/>
      <c r="R3082" s="67"/>
      <c r="S3082" s="67"/>
      <c r="T3082" s="67"/>
      <c r="U3082" s="67"/>
      <c r="V3082" s="67"/>
      <c r="W3082" s="67"/>
      <c r="X3082" s="67"/>
      <c r="Y3082" s="68"/>
      <c r="Z3082" s="68"/>
      <c r="AA3082" s="68"/>
      <c r="AB3082" s="67"/>
      <c r="AC3082" s="67"/>
      <c r="AD3082" s="67"/>
      <c r="AE3082" s="67"/>
      <c r="AF3082" s="67"/>
      <c r="AG3082" s="67"/>
      <c r="AH3082" s="67"/>
      <c r="AI3082" s="67"/>
      <c r="AJ3082" s="68"/>
      <c r="AK3082" s="68"/>
      <c r="AL3082" s="68"/>
      <c r="AM3082" s="67"/>
      <c r="AN3082" s="67"/>
      <c r="AO3082" s="67"/>
      <c r="AP3082" s="67"/>
      <c r="AQ3082" s="67"/>
      <c r="AR3082" s="67"/>
      <c r="AS3082" s="67"/>
      <c r="AT3082" s="67"/>
      <c r="AU3082" s="67"/>
      <c r="AV3082" s="67"/>
      <c r="AW3082" s="67"/>
      <c r="AX3082" s="68"/>
      <c r="AY3082" s="68"/>
      <c r="AZ3082" s="69"/>
      <c r="BA3082" s="70"/>
      <c r="BB3082" s="71"/>
      <c r="BC3082" s="95"/>
      <c r="BD3082" s="41">
        <v>5</v>
      </c>
      <c r="BE3082" s="52">
        <v>53</v>
      </c>
      <c r="BF3082" s="103">
        <v>5313</v>
      </c>
      <c r="BG3082" s="275"/>
    </row>
    <row r="3083" spans="1:59" s="63" customFormat="1" ht="12.75" x14ac:dyDescent="0.2">
      <c r="A3083" s="196">
        <v>5</v>
      </c>
      <c r="B3083" s="197" t="s">
        <v>938</v>
      </c>
      <c r="C3083" s="208">
        <v>52</v>
      </c>
      <c r="D3083" s="209" t="s">
        <v>982</v>
      </c>
      <c r="E3083" s="212">
        <v>5241</v>
      </c>
      <c r="F3083" s="213" t="s">
        <v>1208</v>
      </c>
      <c r="G3083" s="231"/>
      <c r="H3083" s="72" t="s">
        <v>47</v>
      </c>
      <c r="I3083" s="223"/>
      <c r="J3083" s="73"/>
      <c r="K3083" s="73"/>
      <c r="L3083" s="73"/>
      <c r="M3083" s="74"/>
      <c r="N3083" s="247"/>
      <c r="O3083" s="306"/>
      <c r="P3083" s="105"/>
      <c r="Q3083" s="75"/>
      <c r="R3083" s="75"/>
      <c r="S3083" s="75"/>
      <c r="T3083" s="75"/>
      <c r="U3083" s="75"/>
      <c r="V3083" s="75"/>
      <c r="W3083" s="75"/>
      <c r="X3083" s="75"/>
      <c r="Y3083" s="76">
        <f>IF(ISNUMBER(VLOOKUP(Y3085,P$7:W$7,MATCH(Y3085,P$7:W$7))),VLOOKUP(Y3085,P$7:W$7,MATCH(Y3085,P$7:W$7)),IF(N3087=0,"No Data",IF(Y3085&gt;0,"&lt;100",0)))</f>
        <v>0</v>
      </c>
      <c r="Z3083" s="77">
        <f>IF(ISNUMBER(VLOOKUP(Z3087,P$7:W$7,MATCH(Z3087,P$7:W$7))),VLOOKUP(Z3087,P$7:W$7,MATCH(Z3087,P$7:W$7)),IF(N3087=0,"No Data",IF(Z3087&gt;0,"&lt;100",0)))</f>
        <v>0</v>
      </c>
      <c r="AA3083" s="106">
        <f>IF(ISNUMBER(Z3083),Z3083,0)</f>
        <v>0</v>
      </c>
      <c r="AB3083" s="75"/>
      <c r="AC3083" s="75"/>
      <c r="AD3083" s="75"/>
      <c r="AE3083" s="75"/>
      <c r="AF3083" s="75"/>
      <c r="AG3083" s="75"/>
      <c r="AH3083" s="75"/>
      <c r="AI3083" s="75"/>
      <c r="AJ3083" s="76">
        <f>IF(ISNUMBER(VLOOKUP(AJ3085,AB$7:AH$7,MATCH(AJ3085,AB$7:AH$7))),VLOOKUP(AJ3085,AB$7:AH$7,MATCH(AJ3085,AB$7:AH$7)),IF(N3087=0,"No Data",IF(AJ3085&gt;0,"&lt;50",0)))</f>
        <v>0</v>
      </c>
      <c r="AK3083" s="77">
        <f>IF(ISNUMBER(VLOOKUP(AK3087,AB$7:AH$7,MATCH(AK3087,AB$7:AH$7))),VLOOKUP(AK3087,AB$7:AH$7,MATCH(AK3087,AB$7:AH$7)),IF(N3087=0,"No Data",IF(AK3087&gt;0,"&lt;50",0)))</f>
        <v>0</v>
      </c>
      <c r="AL3083" s="106">
        <f>IF(ISNUMBER(AK3083),AK3083,0)</f>
        <v>0</v>
      </c>
      <c r="AM3083" s="75"/>
      <c r="AN3083" s="75"/>
      <c r="AO3083" s="75"/>
      <c r="AP3083" s="75"/>
      <c r="AQ3083" s="75"/>
      <c r="AR3083" s="75"/>
      <c r="AS3083" s="75"/>
      <c r="AT3083" s="75"/>
      <c r="AU3083" s="75"/>
      <c r="AV3083" s="75"/>
      <c r="AW3083" s="76">
        <f>IF(ISNUMBER(VLOOKUP(AW3085,AM$7:AU$7,MATCH(AW3085,AM$7:AU$7))),VLOOKUP(AW3085,AM$7:AU$7,MATCH(AW3085,AM$7:AU$7)),IF(N3087=0,"No Data",IF(AW3085&gt;0,"&lt;10",0)))</f>
        <v>100</v>
      </c>
      <c r="AX3083" s="77">
        <f>IF(ISNUMBER(VLOOKUP(AX3087,AM$7:AU$7,MATCH(AX3087,AM$7:AU$7))),VLOOKUP(AX3087,AM$7:AU$7,MATCH(AX3087,AM$7:AU$7)),IF(N3087=0,"No Data",IF(AX3087&gt;0,"&lt;10",0)))</f>
        <v>100</v>
      </c>
      <c r="AY3083" s="106">
        <f>IF(ISNUMBER(AX3083),AX3083,0)</f>
        <v>100</v>
      </c>
      <c r="AZ3083" s="79"/>
      <c r="BA3083" s="80"/>
      <c r="BB3083" s="71"/>
      <c r="BC3083" s="95"/>
      <c r="BD3083" s="41">
        <v>5</v>
      </c>
      <c r="BE3083" s="52">
        <v>53</v>
      </c>
      <c r="BF3083" s="103">
        <v>5313</v>
      </c>
      <c r="BG3083" s="276" t="s">
        <v>47</v>
      </c>
    </row>
    <row r="3084" spans="1:59" s="63" customFormat="1" ht="12.75" x14ac:dyDescent="0.2">
      <c r="A3084" s="196">
        <v>5</v>
      </c>
      <c r="B3084" s="197" t="s">
        <v>938</v>
      </c>
      <c r="C3084" s="208">
        <v>52</v>
      </c>
      <c r="D3084" s="209" t="s">
        <v>982</v>
      </c>
      <c r="E3084" s="212">
        <v>5241</v>
      </c>
      <c r="F3084" s="213" t="s">
        <v>1208</v>
      </c>
      <c r="G3084" s="231"/>
      <c r="H3084" s="81" t="s">
        <v>48</v>
      </c>
      <c r="I3084" s="223"/>
      <c r="J3084" s="73"/>
      <c r="K3084" s="73"/>
      <c r="L3084" s="73"/>
      <c r="M3084" s="74"/>
      <c r="N3084" s="247"/>
      <c r="O3084" s="306"/>
      <c r="P3084" s="105"/>
      <c r="Q3084" s="75"/>
      <c r="R3084" s="75"/>
      <c r="S3084" s="75"/>
      <c r="T3084" s="75"/>
      <c r="U3084" s="75"/>
      <c r="V3084" s="75"/>
      <c r="W3084" s="75"/>
      <c r="X3084" s="75"/>
      <c r="Y3084" s="82">
        <f>MIN(X3088:X3092)</f>
        <v>0</v>
      </c>
      <c r="Z3084" s="83"/>
      <c r="AA3084" s="83"/>
      <c r="AB3084" s="75"/>
      <c r="AC3084" s="75"/>
      <c r="AD3084" s="75"/>
      <c r="AE3084" s="75"/>
      <c r="AF3084" s="75"/>
      <c r="AG3084" s="75"/>
      <c r="AH3084" s="75"/>
      <c r="AI3084" s="75"/>
      <c r="AJ3084" s="82">
        <f>MIN(AI3088:AI3092)</f>
        <v>0</v>
      </c>
      <c r="AK3084" s="83"/>
      <c r="AL3084" s="83"/>
      <c r="AM3084" s="75"/>
      <c r="AN3084" s="75"/>
      <c r="AO3084" s="75"/>
      <c r="AP3084" s="75"/>
      <c r="AQ3084" s="75"/>
      <c r="AR3084" s="75"/>
      <c r="AS3084" s="75"/>
      <c r="AT3084" s="75"/>
      <c r="AU3084" s="75"/>
      <c r="AV3084" s="75"/>
      <c r="AW3084" s="82">
        <f>MIN(AV3088:AV3092)</f>
        <v>25</v>
      </c>
      <c r="AX3084" s="83"/>
      <c r="AY3084" s="83"/>
      <c r="AZ3084" s="79"/>
      <c r="BA3084" s="80"/>
      <c r="BB3084" s="71"/>
      <c r="BC3084" s="95"/>
      <c r="BD3084" s="41">
        <v>5</v>
      </c>
      <c r="BE3084" s="52">
        <v>53</v>
      </c>
      <c r="BF3084" s="103">
        <v>5313</v>
      </c>
      <c r="BG3084" s="278" t="s">
        <v>48</v>
      </c>
    </row>
    <row r="3085" spans="1:59" s="63" customFormat="1" ht="12.75" x14ac:dyDescent="0.2">
      <c r="A3085" s="196">
        <v>5</v>
      </c>
      <c r="B3085" s="197" t="s">
        <v>938</v>
      </c>
      <c r="C3085" s="208">
        <v>52</v>
      </c>
      <c r="D3085" s="209" t="s">
        <v>982</v>
      </c>
      <c r="E3085" s="212">
        <v>5241</v>
      </c>
      <c r="F3085" s="213" t="s">
        <v>1208</v>
      </c>
      <c r="G3085" s="231"/>
      <c r="H3085" s="81" t="s">
        <v>49</v>
      </c>
      <c r="I3085" s="223"/>
      <c r="J3085" s="73"/>
      <c r="K3085" s="73"/>
      <c r="L3085" s="73"/>
      <c r="M3085" s="74"/>
      <c r="N3085" s="247"/>
      <c r="O3085" s="306"/>
      <c r="P3085" s="105"/>
      <c r="Q3085" s="75"/>
      <c r="R3085" s="75"/>
      <c r="S3085" s="75"/>
      <c r="T3085" s="75"/>
      <c r="U3085" s="75"/>
      <c r="V3085" s="75"/>
      <c r="W3085" s="75"/>
      <c r="X3085" s="75"/>
      <c r="Y3085" s="84">
        <f>IF(ISNUMBER(AVERAGE(X3088:X3092)),AVERAGE(X3088:X3092),0)</f>
        <v>0</v>
      </c>
      <c r="Z3085" s="83"/>
      <c r="AA3085" s="83"/>
      <c r="AB3085" s="75"/>
      <c r="AC3085" s="75"/>
      <c r="AD3085" s="75"/>
      <c r="AE3085" s="75"/>
      <c r="AF3085" s="75"/>
      <c r="AG3085" s="75"/>
      <c r="AH3085" s="75"/>
      <c r="AI3085" s="75"/>
      <c r="AJ3085" s="84">
        <f>IF(ISNUMBER(AVERAGE(AI3088:AI3092)),AVERAGE(AI3088:AI3092),0)</f>
        <v>0</v>
      </c>
      <c r="AK3085" s="83"/>
      <c r="AL3085" s="83"/>
      <c r="AM3085" s="75"/>
      <c r="AN3085" s="75"/>
      <c r="AO3085" s="75"/>
      <c r="AP3085" s="75"/>
      <c r="AQ3085" s="75"/>
      <c r="AR3085" s="75"/>
      <c r="AS3085" s="75"/>
      <c r="AT3085" s="75"/>
      <c r="AU3085" s="75"/>
      <c r="AV3085" s="75"/>
      <c r="AW3085" s="84">
        <f>IF(ISNUMBER(AVERAGE(AV3088:AV3092)),AVERAGE(AV3088:AV3092),0)</f>
        <v>220</v>
      </c>
      <c r="AX3085" s="83"/>
      <c r="AY3085" s="83"/>
      <c r="AZ3085" s="79"/>
      <c r="BA3085" s="80"/>
      <c r="BB3085" s="71"/>
      <c r="BC3085" s="95"/>
      <c r="BD3085" s="41">
        <v>5</v>
      </c>
      <c r="BE3085" s="52">
        <v>53</v>
      </c>
      <c r="BF3085" s="103">
        <v>5313</v>
      </c>
      <c r="BG3085" s="278" t="s">
        <v>49</v>
      </c>
    </row>
    <row r="3086" spans="1:59" s="63" customFormat="1" ht="12.75" x14ac:dyDescent="0.2">
      <c r="A3086" s="196">
        <v>5</v>
      </c>
      <c r="B3086" s="197" t="s">
        <v>938</v>
      </c>
      <c r="C3086" s="208">
        <v>52</v>
      </c>
      <c r="D3086" s="209" t="s">
        <v>982</v>
      </c>
      <c r="E3086" s="212">
        <v>5241</v>
      </c>
      <c r="F3086" s="213" t="s">
        <v>1208</v>
      </c>
      <c r="G3086" s="231"/>
      <c r="H3086" s="81" t="s">
        <v>50</v>
      </c>
      <c r="I3086" s="223"/>
      <c r="J3086" s="73"/>
      <c r="K3086" s="73"/>
      <c r="L3086" s="73"/>
      <c r="M3086" s="74"/>
      <c r="N3086" s="247"/>
      <c r="O3086" s="306"/>
      <c r="P3086" s="105"/>
      <c r="Q3086" s="75"/>
      <c r="R3086" s="75"/>
      <c r="S3086" s="75"/>
      <c r="T3086" s="75"/>
      <c r="U3086" s="75"/>
      <c r="V3086" s="75"/>
      <c r="W3086" s="75"/>
      <c r="X3086" s="75"/>
      <c r="Y3086" s="84">
        <f>MAX(X3088:X3092)</f>
        <v>0</v>
      </c>
      <c r="Z3086" s="83"/>
      <c r="AA3086" s="83"/>
      <c r="AB3086" s="75"/>
      <c r="AC3086" s="75"/>
      <c r="AD3086" s="75"/>
      <c r="AE3086" s="75"/>
      <c r="AF3086" s="75"/>
      <c r="AG3086" s="75"/>
      <c r="AH3086" s="75"/>
      <c r="AI3086" s="75"/>
      <c r="AJ3086" s="84">
        <f>MAX(AI3088:AI3092)</f>
        <v>0</v>
      </c>
      <c r="AK3086" s="83"/>
      <c r="AL3086" s="83"/>
      <c r="AM3086" s="75"/>
      <c r="AN3086" s="75"/>
      <c r="AO3086" s="75"/>
      <c r="AP3086" s="75"/>
      <c r="AQ3086" s="75"/>
      <c r="AR3086" s="75"/>
      <c r="AS3086" s="75"/>
      <c r="AT3086" s="75"/>
      <c r="AU3086" s="75"/>
      <c r="AV3086" s="75"/>
      <c r="AW3086" s="84">
        <f>MAX(AV3088:AV3092)</f>
        <v>1000</v>
      </c>
      <c r="AX3086" s="83"/>
      <c r="AY3086" s="83"/>
      <c r="AZ3086" s="79"/>
      <c r="BA3086" s="80"/>
      <c r="BB3086" s="71"/>
      <c r="BC3086" s="95"/>
      <c r="BD3086" s="41">
        <v>5</v>
      </c>
      <c r="BE3086" s="52">
        <v>53</v>
      </c>
      <c r="BF3086" s="103">
        <v>5313</v>
      </c>
      <c r="BG3086" s="278" t="s">
        <v>50</v>
      </c>
    </row>
    <row r="3087" spans="1:59" s="63" customFormat="1" ht="12.75" x14ac:dyDescent="0.2">
      <c r="A3087" s="196">
        <v>5</v>
      </c>
      <c r="B3087" s="197" t="s">
        <v>938</v>
      </c>
      <c r="C3087" s="208">
        <v>52</v>
      </c>
      <c r="D3087" s="209" t="s">
        <v>982</v>
      </c>
      <c r="E3087" s="212">
        <v>5241</v>
      </c>
      <c r="F3087" s="213" t="s">
        <v>1208</v>
      </c>
      <c r="G3087" s="231"/>
      <c r="H3087" s="85" t="s">
        <v>51</v>
      </c>
      <c r="I3087" s="223"/>
      <c r="J3087" s="73"/>
      <c r="K3087" s="73"/>
      <c r="L3087" s="73"/>
      <c r="M3087" s="74"/>
      <c r="N3087" s="248">
        <f>SUM(N3088:N3092)</f>
        <v>5</v>
      </c>
      <c r="O3087" s="293">
        <f>SUM(O3088:O3092)</f>
        <v>1</v>
      </c>
      <c r="P3087" s="292"/>
      <c r="Q3087" s="87"/>
      <c r="R3087" s="87"/>
      <c r="S3087" s="87"/>
      <c r="T3087" s="87"/>
      <c r="U3087" s="87"/>
      <c r="V3087" s="87"/>
      <c r="W3087" s="87"/>
      <c r="X3087" s="87"/>
      <c r="Y3087" s="88"/>
      <c r="Z3087" s="107">
        <f>SUM(Z3088:Z3092)</f>
        <v>0</v>
      </c>
      <c r="AA3087" s="88"/>
      <c r="AB3087" s="87"/>
      <c r="AC3087" s="87"/>
      <c r="AD3087" s="87"/>
      <c r="AE3087" s="87"/>
      <c r="AF3087" s="87"/>
      <c r="AG3087" s="87"/>
      <c r="AH3087" s="87"/>
      <c r="AI3087" s="87"/>
      <c r="AJ3087" s="88"/>
      <c r="AK3087" s="107">
        <f>SUM(AK3088:AK3092)</f>
        <v>0</v>
      </c>
      <c r="AL3087" s="88"/>
      <c r="AM3087" s="87"/>
      <c r="AN3087" s="87"/>
      <c r="AO3087" s="87"/>
      <c r="AP3087" s="87"/>
      <c r="AQ3087" s="87"/>
      <c r="AR3087" s="87"/>
      <c r="AS3087" s="87"/>
      <c r="AT3087" s="87"/>
      <c r="AU3087" s="87"/>
      <c r="AV3087" s="87"/>
      <c r="AW3087" s="112"/>
      <c r="AX3087" s="107">
        <f>SUM(AX3088:AX3092)</f>
        <v>220</v>
      </c>
      <c r="AY3087" s="88"/>
      <c r="AZ3087" s="79"/>
      <c r="BA3087" s="80"/>
      <c r="BB3087" s="71"/>
      <c r="BC3087" s="95"/>
      <c r="BD3087" s="41">
        <v>5</v>
      </c>
      <c r="BE3087" s="52">
        <v>53</v>
      </c>
      <c r="BF3087" s="103">
        <v>5313</v>
      </c>
      <c r="BG3087" s="279" t="s">
        <v>51</v>
      </c>
    </row>
    <row r="3088" spans="1:59" s="63" customFormat="1" ht="12.75" x14ac:dyDescent="0.2">
      <c r="A3088" s="196">
        <v>5</v>
      </c>
      <c r="B3088" s="197" t="s">
        <v>938</v>
      </c>
      <c r="C3088" s="208">
        <v>52</v>
      </c>
      <c r="D3088" s="209" t="s">
        <v>982</v>
      </c>
      <c r="E3088" s="212">
        <v>5241</v>
      </c>
      <c r="F3088" s="213" t="s">
        <v>1208</v>
      </c>
      <c r="G3088" s="231"/>
      <c r="H3088" s="89" t="s">
        <v>52</v>
      </c>
      <c r="I3088" s="90" t="s">
        <v>999</v>
      </c>
      <c r="J3088" s="90"/>
      <c r="K3088" s="90" t="s">
        <v>64</v>
      </c>
      <c r="L3088" s="90" t="s">
        <v>1281</v>
      </c>
      <c r="M3088" s="91"/>
      <c r="N3088" s="312">
        <v>1</v>
      </c>
      <c r="O3088" s="313">
        <f>N3088/N$3087</f>
        <v>0.2</v>
      </c>
      <c r="P3088" s="104"/>
      <c r="Q3088" s="92"/>
      <c r="R3088" s="92"/>
      <c r="S3088" s="92"/>
      <c r="T3088" s="92"/>
      <c r="U3088" s="92"/>
      <c r="V3088" s="92"/>
      <c r="W3088" s="92"/>
      <c r="X3088" s="109">
        <f t="shared" ref="X3088:X3092" si="512">P3088*P$7+Q3088*Q$7+R3088*R$7+S3088*S$7+T3088*T$7+U3088*U$7+V3088*V$7+W3088*W$7</f>
        <v>0</v>
      </c>
      <c r="Y3088" s="83"/>
      <c r="Z3088" s="110">
        <f t="shared" ref="Z3088:Z3092" si="513">X3088*$O3088</f>
        <v>0</v>
      </c>
      <c r="AA3088" s="111"/>
      <c r="AB3088" s="92"/>
      <c r="AC3088" s="92"/>
      <c r="AD3088" s="92"/>
      <c r="AE3088" s="92"/>
      <c r="AF3088" s="92"/>
      <c r="AG3088" s="92"/>
      <c r="AH3088" s="92"/>
      <c r="AI3088" s="109">
        <f t="shared" ref="AI3088:AI3092" si="514">AB3088*AB$7+AC3088*AC$7+AD3088*AD$7+AE3088*AE$7+AF3088*AF$7+AG3088*AG$7+AH3088*AH$7</f>
        <v>0</v>
      </c>
      <c r="AJ3088" s="83"/>
      <c r="AK3088" s="110">
        <f t="shared" ref="AK3088:AK3092" si="515">AI3088*$O3088</f>
        <v>0</v>
      </c>
      <c r="AL3088" s="111"/>
      <c r="AM3088" s="92"/>
      <c r="AN3088" s="92">
        <v>1</v>
      </c>
      <c r="AO3088" s="92"/>
      <c r="AP3088" s="92"/>
      <c r="AQ3088" s="92"/>
      <c r="AR3088" s="92"/>
      <c r="AS3088" s="92"/>
      <c r="AT3088" s="92"/>
      <c r="AU3088" s="92"/>
      <c r="AV3088" s="109">
        <f t="shared" ref="AV3088:AV3092" si="516">AM3088*AM$7+AN3088*AN$7+AO3088*AO$7+AP3088*AP$7+AQ3088*AQ$7+AR3088*AR$7+AS3088*AS$7+AT3088*AT$7+AU3088*AU$7</f>
        <v>25</v>
      </c>
      <c r="AW3088" s="75"/>
      <c r="AX3088" s="110">
        <f t="shared" ref="AX3088:AX3092" si="517">AV3088*$O3088</f>
        <v>5</v>
      </c>
      <c r="AY3088" s="111"/>
      <c r="AZ3088" s="93"/>
      <c r="BA3088" s="94" t="s">
        <v>105</v>
      </c>
      <c r="BB3088" s="71"/>
      <c r="BC3088" s="95"/>
      <c r="BD3088" s="41">
        <v>5</v>
      </c>
      <c r="BE3088" s="52">
        <v>53</v>
      </c>
      <c r="BF3088" s="103">
        <v>5313</v>
      </c>
      <c r="BG3088" s="280" t="s">
        <v>52</v>
      </c>
    </row>
    <row r="3089" spans="1:59" s="63" customFormat="1" ht="12.75" x14ac:dyDescent="0.2">
      <c r="A3089" s="196">
        <v>5</v>
      </c>
      <c r="B3089" s="197" t="s">
        <v>938</v>
      </c>
      <c r="C3089" s="208">
        <v>52</v>
      </c>
      <c r="D3089" s="209" t="s">
        <v>982</v>
      </c>
      <c r="E3089" s="212">
        <v>5241</v>
      </c>
      <c r="F3089" s="213" t="s">
        <v>1208</v>
      </c>
      <c r="G3089" s="231"/>
      <c r="H3089" s="89"/>
      <c r="I3089" s="90" t="s">
        <v>983</v>
      </c>
      <c r="J3089" s="90"/>
      <c r="K3089" s="90" t="s">
        <v>64</v>
      </c>
      <c r="L3089" s="90" t="s">
        <v>1281</v>
      </c>
      <c r="M3089" s="91"/>
      <c r="N3089" s="312">
        <v>1</v>
      </c>
      <c r="O3089" s="313">
        <f t="shared" ref="O3089:O3092" si="518">N3089/N$3087</f>
        <v>0.2</v>
      </c>
      <c r="P3089" s="104"/>
      <c r="Q3089" s="92"/>
      <c r="R3089" s="92"/>
      <c r="S3089" s="92"/>
      <c r="T3089" s="92"/>
      <c r="U3089" s="92"/>
      <c r="V3089" s="92"/>
      <c r="W3089" s="92"/>
      <c r="X3089" s="109">
        <f t="shared" si="512"/>
        <v>0</v>
      </c>
      <c r="Y3089" s="83"/>
      <c r="Z3089" s="110">
        <f t="shared" si="513"/>
        <v>0</v>
      </c>
      <c r="AA3089" s="111"/>
      <c r="AB3089" s="92"/>
      <c r="AC3089" s="92"/>
      <c r="AD3089" s="92"/>
      <c r="AE3089" s="92"/>
      <c r="AF3089" s="92"/>
      <c r="AG3089" s="92"/>
      <c r="AH3089" s="92"/>
      <c r="AI3089" s="109">
        <f t="shared" si="514"/>
        <v>0</v>
      </c>
      <c r="AJ3089" s="83"/>
      <c r="AK3089" s="110">
        <f t="shared" si="515"/>
        <v>0</v>
      </c>
      <c r="AL3089" s="111"/>
      <c r="AM3089" s="92"/>
      <c r="AN3089" s="92">
        <v>1</v>
      </c>
      <c r="AO3089" s="92"/>
      <c r="AP3089" s="92"/>
      <c r="AQ3089" s="92"/>
      <c r="AR3089" s="92"/>
      <c r="AS3089" s="92"/>
      <c r="AT3089" s="92"/>
      <c r="AU3089" s="92"/>
      <c r="AV3089" s="109">
        <f t="shared" si="516"/>
        <v>25</v>
      </c>
      <c r="AW3089" s="75"/>
      <c r="AX3089" s="110">
        <f t="shared" si="517"/>
        <v>5</v>
      </c>
      <c r="AY3089" s="111"/>
      <c r="AZ3089" s="93"/>
      <c r="BA3089" s="94" t="s">
        <v>131</v>
      </c>
      <c r="BB3089" s="71"/>
      <c r="BC3089" s="95"/>
      <c r="BD3089" s="41">
        <v>5</v>
      </c>
      <c r="BE3089" s="52">
        <v>53</v>
      </c>
      <c r="BF3089" s="103">
        <v>5313</v>
      </c>
      <c r="BG3089" s="280" t="s">
        <v>52</v>
      </c>
    </row>
    <row r="3090" spans="1:59" s="63" customFormat="1" ht="12.75" x14ac:dyDescent="0.2">
      <c r="A3090" s="196">
        <v>5</v>
      </c>
      <c r="B3090" s="197" t="s">
        <v>938</v>
      </c>
      <c r="C3090" s="208">
        <v>52</v>
      </c>
      <c r="D3090" s="209" t="s">
        <v>982</v>
      </c>
      <c r="E3090" s="212">
        <v>5241</v>
      </c>
      <c r="F3090" s="213" t="s">
        <v>1208</v>
      </c>
      <c r="G3090" s="231"/>
      <c r="H3090" s="89"/>
      <c r="I3090" s="90" t="s">
        <v>805</v>
      </c>
      <c r="J3090" s="90"/>
      <c r="K3090" s="90" t="s">
        <v>64</v>
      </c>
      <c r="L3090" s="90" t="s">
        <v>1281</v>
      </c>
      <c r="M3090" s="91"/>
      <c r="N3090" s="312">
        <v>1</v>
      </c>
      <c r="O3090" s="313">
        <f t="shared" si="518"/>
        <v>0.2</v>
      </c>
      <c r="P3090" s="104"/>
      <c r="Q3090" s="92"/>
      <c r="R3090" s="92"/>
      <c r="S3090" s="92"/>
      <c r="T3090" s="92"/>
      <c r="U3090" s="92"/>
      <c r="V3090" s="92"/>
      <c r="W3090" s="92"/>
      <c r="X3090" s="109">
        <f t="shared" si="512"/>
        <v>0</v>
      </c>
      <c r="Y3090" s="83"/>
      <c r="Z3090" s="110">
        <f t="shared" si="513"/>
        <v>0</v>
      </c>
      <c r="AA3090" s="111"/>
      <c r="AB3090" s="92"/>
      <c r="AC3090" s="92"/>
      <c r="AD3090" s="92"/>
      <c r="AE3090" s="92"/>
      <c r="AF3090" s="92"/>
      <c r="AG3090" s="92"/>
      <c r="AH3090" s="92"/>
      <c r="AI3090" s="109">
        <f t="shared" si="514"/>
        <v>0</v>
      </c>
      <c r="AJ3090" s="83"/>
      <c r="AK3090" s="110">
        <f t="shared" si="515"/>
        <v>0</v>
      </c>
      <c r="AL3090" s="111"/>
      <c r="AM3090" s="92"/>
      <c r="AN3090" s="92">
        <v>1</v>
      </c>
      <c r="AO3090" s="92"/>
      <c r="AP3090" s="92"/>
      <c r="AQ3090" s="92"/>
      <c r="AR3090" s="92"/>
      <c r="AS3090" s="92"/>
      <c r="AT3090" s="92"/>
      <c r="AU3090" s="92"/>
      <c r="AV3090" s="109">
        <f t="shared" si="516"/>
        <v>25</v>
      </c>
      <c r="AW3090" s="75"/>
      <c r="AX3090" s="110">
        <f t="shared" si="517"/>
        <v>5</v>
      </c>
      <c r="AY3090" s="111"/>
      <c r="AZ3090" s="93"/>
      <c r="BA3090" s="94" t="s">
        <v>131</v>
      </c>
      <c r="BB3090" s="71"/>
      <c r="BC3090" s="95"/>
      <c r="BD3090" s="41">
        <v>5</v>
      </c>
      <c r="BE3090" s="52">
        <v>53</v>
      </c>
      <c r="BF3090" s="103">
        <v>5313</v>
      </c>
      <c r="BG3090" s="280" t="s">
        <v>52</v>
      </c>
    </row>
    <row r="3091" spans="1:59" s="63" customFormat="1" ht="12.75" x14ac:dyDescent="0.2">
      <c r="A3091" s="196">
        <v>5</v>
      </c>
      <c r="B3091" s="197" t="s">
        <v>938</v>
      </c>
      <c r="C3091" s="208">
        <v>52</v>
      </c>
      <c r="D3091" s="209" t="s">
        <v>982</v>
      </c>
      <c r="E3091" s="212">
        <v>5241</v>
      </c>
      <c r="F3091" s="213" t="s">
        <v>1208</v>
      </c>
      <c r="G3091" s="231"/>
      <c r="H3091" s="89"/>
      <c r="I3091" s="90" t="s">
        <v>801</v>
      </c>
      <c r="J3091" s="90"/>
      <c r="K3091" s="90" t="s">
        <v>64</v>
      </c>
      <c r="L3091" s="90" t="s">
        <v>1281</v>
      </c>
      <c r="M3091" s="91"/>
      <c r="N3091" s="312">
        <v>1</v>
      </c>
      <c r="O3091" s="313">
        <f t="shared" si="518"/>
        <v>0.2</v>
      </c>
      <c r="P3091" s="104"/>
      <c r="Q3091" s="92"/>
      <c r="R3091" s="92"/>
      <c r="S3091" s="92"/>
      <c r="T3091" s="92"/>
      <c r="U3091" s="92"/>
      <c r="V3091" s="92"/>
      <c r="W3091" s="92"/>
      <c r="X3091" s="109">
        <f t="shared" si="512"/>
        <v>0</v>
      </c>
      <c r="Y3091" s="83"/>
      <c r="Z3091" s="110">
        <f t="shared" si="513"/>
        <v>0</v>
      </c>
      <c r="AA3091" s="111"/>
      <c r="AB3091" s="92"/>
      <c r="AC3091" s="92"/>
      <c r="AD3091" s="92"/>
      <c r="AE3091" s="92"/>
      <c r="AF3091" s="92"/>
      <c r="AG3091" s="92"/>
      <c r="AH3091" s="92"/>
      <c r="AI3091" s="109">
        <f t="shared" si="514"/>
        <v>0</v>
      </c>
      <c r="AJ3091" s="83"/>
      <c r="AK3091" s="110">
        <f t="shared" si="515"/>
        <v>0</v>
      </c>
      <c r="AL3091" s="111"/>
      <c r="AM3091" s="92"/>
      <c r="AN3091" s="92">
        <v>1</v>
      </c>
      <c r="AO3091" s="92"/>
      <c r="AP3091" s="92"/>
      <c r="AQ3091" s="92"/>
      <c r="AR3091" s="92"/>
      <c r="AS3091" s="92"/>
      <c r="AT3091" s="92"/>
      <c r="AU3091" s="92"/>
      <c r="AV3091" s="109">
        <f t="shared" si="516"/>
        <v>25</v>
      </c>
      <c r="AW3091" s="75"/>
      <c r="AX3091" s="110">
        <f t="shared" si="517"/>
        <v>5</v>
      </c>
      <c r="AY3091" s="111"/>
      <c r="AZ3091" s="93"/>
      <c r="BA3091" s="94" t="s">
        <v>131</v>
      </c>
      <c r="BB3091" s="71"/>
      <c r="BC3091" s="95"/>
      <c r="BD3091" s="41">
        <v>5</v>
      </c>
      <c r="BE3091" s="52">
        <v>53</v>
      </c>
      <c r="BF3091" s="103">
        <v>5313</v>
      </c>
      <c r="BG3091" s="280" t="s">
        <v>52</v>
      </c>
    </row>
    <row r="3092" spans="1:59" s="63" customFormat="1" ht="12.75" x14ac:dyDescent="0.2">
      <c r="A3092" s="196">
        <v>5</v>
      </c>
      <c r="B3092" s="197" t="s">
        <v>938</v>
      </c>
      <c r="C3092" s="208">
        <v>52</v>
      </c>
      <c r="D3092" s="209" t="s">
        <v>982</v>
      </c>
      <c r="E3092" s="212">
        <v>5241</v>
      </c>
      <c r="F3092" s="213" t="s">
        <v>1208</v>
      </c>
      <c r="G3092" s="231"/>
      <c r="H3092" s="89"/>
      <c r="I3092" s="90" t="s">
        <v>1000</v>
      </c>
      <c r="J3092" s="90"/>
      <c r="K3092" s="90" t="s">
        <v>64</v>
      </c>
      <c r="L3092" s="90" t="s">
        <v>1282</v>
      </c>
      <c r="M3092" s="91"/>
      <c r="N3092" s="312">
        <v>1</v>
      </c>
      <c r="O3092" s="313">
        <f t="shared" si="518"/>
        <v>0.2</v>
      </c>
      <c r="P3092" s="104"/>
      <c r="Q3092" s="92"/>
      <c r="R3092" s="92"/>
      <c r="S3092" s="92"/>
      <c r="T3092" s="92"/>
      <c r="U3092" s="92"/>
      <c r="V3092" s="92"/>
      <c r="W3092" s="92"/>
      <c r="X3092" s="109">
        <f t="shared" si="512"/>
        <v>0</v>
      </c>
      <c r="Y3092" s="83"/>
      <c r="Z3092" s="110">
        <f t="shared" si="513"/>
        <v>0</v>
      </c>
      <c r="AA3092" s="111"/>
      <c r="AB3092" s="92"/>
      <c r="AC3092" s="92"/>
      <c r="AD3092" s="92"/>
      <c r="AE3092" s="92"/>
      <c r="AF3092" s="92"/>
      <c r="AG3092" s="92"/>
      <c r="AH3092" s="92"/>
      <c r="AI3092" s="109">
        <f t="shared" si="514"/>
        <v>0</v>
      </c>
      <c r="AJ3092" s="83"/>
      <c r="AK3092" s="110">
        <f t="shared" si="515"/>
        <v>0</v>
      </c>
      <c r="AL3092" s="111"/>
      <c r="AM3092" s="92"/>
      <c r="AN3092" s="92"/>
      <c r="AO3092" s="92"/>
      <c r="AP3092" s="92"/>
      <c r="AQ3092" s="92"/>
      <c r="AR3092" s="92"/>
      <c r="AS3092" s="92">
        <v>1</v>
      </c>
      <c r="AT3092" s="92"/>
      <c r="AU3092" s="92"/>
      <c r="AV3092" s="109">
        <f t="shared" si="516"/>
        <v>1000</v>
      </c>
      <c r="AW3092" s="75"/>
      <c r="AX3092" s="110">
        <f t="shared" si="517"/>
        <v>200</v>
      </c>
      <c r="AY3092" s="111"/>
      <c r="AZ3092" s="93"/>
      <c r="BA3092" s="94" t="s">
        <v>131</v>
      </c>
      <c r="BB3092" s="71"/>
      <c r="BC3092" s="95"/>
      <c r="BD3092" s="41">
        <v>5</v>
      </c>
      <c r="BE3092" s="52">
        <v>53</v>
      </c>
      <c r="BF3092" s="103">
        <v>5313</v>
      </c>
      <c r="BG3092" s="280" t="s">
        <v>52</v>
      </c>
    </row>
    <row r="3093" spans="1:59" s="63" customFormat="1" ht="12.75" x14ac:dyDescent="0.2">
      <c r="A3093" s="196">
        <v>5</v>
      </c>
      <c r="B3093" s="197" t="s">
        <v>938</v>
      </c>
      <c r="C3093" s="208">
        <v>52</v>
      </c>
      <c r="D3093" s="209" t="s">
        <v>982</v>
      </c>
      <c r="E3093" s="212">
        <v>5241</v>
      </c>
      <c r="F3093" s="213" t="s">
        <v>1208</v>
      </c>
      <c r="G3093" s="231"/>
      <c r="H3093" s="65"/>
      <c r="I3093" s="222"/>
      <c r="J3093" s="66"/>
      <c r="K3093" s="66"/>
      <c r="L3093" s="66"/>
      <c r="M3093" s="64"/>
      <c r="N3093" s="304"/>
      <c r="O3093" s="305"/>
      <c r="P3093" s="127"/>
      <c r="Q3093" s="67"/>
      <c r="R3093" s="67"/>
      <c r="S3093" s="67"/>
      <c r="T3093" s="67"/>
      <c r="U3093" s="67"/>
      <c r="V3093" s="67"/>
      <c r="W3093" s="67"/>
      <c r="X3093" s="67"/>
      <c r="Y3093" s="68"/>
      <c r="Z3093" s="68"/>
      <c r="AA3093" s="68"/>
      <c r="AB3093" s="67"/>
      <c r="AC3093" s="67"/>
      <c r="AD3093" s="67"/>
      <c r="AE3093" s="67"/>
      <c r="AF3093" s="67"/>
      <c r="AG3093" s="67"/>
      <c r="AH3093" s="67"/>
      <c r="AI3093" s="67"/>
      <c r="AJ3093" s="68"/>
      <c r="AK3093" s="68"/>
      <c r="AL3093" s="68"/>
      <c r="AM3093" s="67"/>
      <c r="AN3093" s="67"/>
      <c r="AO3093" s="67"/>
      <c r="AP3093" s="67"/>
      <c r="AQ3093" s="67"/>
      <c r="AR3093" s="67"/>
      <c r="AS3093" s="67"/>
      <c r="AT3093" s="67"/>
      <c r="AU3093" s="67"/>
      <c r="AV3093" s="67"/>
      <c r="AW3093" s="67"/>
      <c r="AX3093" s="68"/>
      <c r="AY3093" s="68"/>
      <c r="AZ3093" s="69"/>
      <c r="BA3093" s="70"/>
      <c r="BB3093" s="71"/>
      <c r="BC3093" s="95"/>
      <c r="BD3093" s="41">
        <v>5</v>
      </c>
      <c r="BE3093" s="52">
        <v>53</v>
      </c>
      <c r="BF3093" s="103">
        <v>5313</v>
      </c>
      <c r="BG3093" s="275"/>
    </row>
    <row r="3094" spans="1:59" s="63" customFormat="1" ht="12.75" x14ac:dyDescent="0.2">
      <c r="A3094" s="196">
        <v>5</v>
      </c>
      <c r="B3094" s="197" t="s">
        <v>938</v>
      </c>
      <c r="C3094" s="208">
        <v>52</v>
      </c>
      <c r="D3094" s="209" t="s">
        <v>982</v>
      </c>
      <c r="E3094" s="212">
        <v>5241</v>
      </c>
      <c r="F3094" s="213" t="s">
        <v>1208</v>
      </c>
      <c r="G3094" s="231"/>
      <c r="H3094" s="65"/>
      <c r="I3094" s="222"/>
      <c r="J3094" s="66"/>
      <c r="K3094" s="66"/>
      <c r="L3094" s="66"/>
      <c r="M3094" s="64"/>
      <c r="N3094" s="304"/>
      <c r="O3094" s="305"/>
      <c r="P3094" s="127"/>
      <c r="Q3094" s="67"/>
      <c r="R3094" s="67"/>
      <c r="S3094" s="67"/>
      <c r="T3094" s="67"/>
      <c r="U3094" s="67"/>
      <c r="V3094" s="67"/>
      <c r="W3094" s="67"/>
      <c r="X3094" s="67"/>
      <c r="Y3094" s="68"/>
      <c r="Z3094" s="68"/>
      <c r="AA3094" s="68"/>
      <c r="AB3094" s="67"/>
      <c r="AC3094" s="67"/>
      <c r="AD3094" s="67"/>
      <c r="AE3094" s="67"/>
      <c r="AF3094" s="67"/>
      <c r="AG3094" s="67"/>
      <c r="AH3094" s="67"/>
      <c r="AI3094" s="67"/>
      <c r="AJ3094" s="68"/>
      <c r="AK3094" s="68"/>
      <c r="AL3094" s="68"/>
      <c r="AM3094" s="67"/>
      <c r="AN3094" s="67"/>
      <c r="AO3094" s="67"/>
      <c r="AP3094" s="67"/>
      <c r="AQ3094" s="67"/>
      <c r="AR3094" s="67"/>
      <c r="AS3094" s="67"/>
      <c r="AT3094" s="67"/>
      <c r="AU3094" s="67"/>
      <c r="AV3094" s="67"/>
      <c r="AW3094" s="67"/>
      <c r="AX3094" s="68"/>
      <c r="AY3094" s="68"/>
      <c r="AZ3094" s="69"/>
      <c r="BA3094" s="70"/>
      <c r="BB3094" s="71"/>
      <c r="BC3094" s="95"/>
      <c r="BD3094" s="41"/>
      <c r="BE3094" s="52"/>
      <c r="BF3094" s="62"/>
      <c r="BG3094" s="275"/>
    </row>
    <row r="3095" spans="1:59" x14ac:dyDescent="0.25">
      <c r="A3095" s="196">
        <v>5</v>
      </c>
      <c r="B3095" s="197" t="s">
        <v>938</v>
      </c>
      <c r="C3095" s="208">
        <v>52</v>
      </c>
      <c r="D3095" s="209" t="s">
        <v>982</v>
      </c>
      <c r="E3095" s="212">
        <v>5241</v>
      </c>
      <c r="F3095" s="213" t="s">
        <v>1208</v>
      </c>
      <c r="G3095" s="234"/>
      <c r="H3095" s="138"/>
      <c r="I3095" s="224"/>
      <c r="J3095" s="98"/>
      <c r="K3095" s="98"/>
      <c r="L3095" s="98"/>
      <c r="M3095" s="137"/>
      <c r="N3095" s="322"/>
      <c r="O3095" s="323"/>
      <c r="P3095" s="139"/>
      <c r="Q3095" s="139"/>
      <c r="R3095" s="139"/>
      <c r="S3095" s="139"/>
      <c r="T3095" s="139"/>
      <c r="U3095" s="139"/>
      <c r="V3095" s="139"/>
      <c r="W3095" s="139"/>
      <c r="X3095" s="139"/>
      <c r="Y3095" s="100"/>
      <c r="Z3095" s="125"/>
      <c r="AA3095" s="125"/>
      <c r="AB3095" s="139"/>
      <c r="AC3095" s="139"/>
      <c r="AD3095" s="139"/>
      <c r="AE3095" s="139"/>
      <c r="AF3095" s="139"/>
      <c r="AG3095" s="139"/>
      <c r="AH3095" s="139"/>
      <c r="AI3095" s="139"/>
      <c r="AJ3095" s="100"/>
      <c r="AK3095" s="125"/>
      <c r="AL3095" s="125"/>
      <c r="AM3095" s="139"/>
      <c r="AN3095" s="139"/>
      <c r="AO3095" s="139"/>
      <c r="AP3095" s="139"/>
      <c r="AQ3095" s="139"/>
      <c r="AR3095" s="139"/>
      <c r="AS3095" s="139"/>
      <c r="AT3095" s="139"/>
      <c r="AU3095" s="139"/>
      <c r="AV3095" s="139"/>
      <c r="AW3095" s="99"/>
      <c r="AX3095" s="125"/>
      <c r="AY3095" s="100"/>
      <c r="AZ3095" s="140"/>
      <c r="BA3095" s="141"/>
      <c r="BB3095" s="136"/>
      <c r="BC3095" s="136"/>
      <c r="BD3095" s="41">
        <v>5</v>
      </c>
      <c r="BE3095" s="52">
        <v>53</v>
      </c>
      <c r="BF3095" s="103">
        <v>5313</v>
      </c>
      <c r="BG3095" s="283"/>
    </row>
    <row r="3096" spans="1:59" s="63" customFormat="1" ht="12.75" x14ac:dyDescent="0.2">
      <c r="A3096" s="196">
        <v>5</v>
      </c>
      <c r="B3096" s="197" t="s">
        <v>938</v>
      </c>
      <c r="C3096" s="208">
        <v>52</v>
      </c>
      <c r="D3096" s="209" t="s">
        <v>982</v>
      </c>
      <c r="E3096" s="212">
        <v>5242</v>
      </c>
      <c r="F3096" s="211" t="s">
        <v>1209</v>
      </c>
      <c r="G3096" s="230"/>
      <c r="H3096" s="56"/>
      <c r="I3096" s="221"/>
      <c r="J3096" s="57"/>
      <c r="K3096" s="57"/>
      <c r="L3096" s="57"/>
      <c r="M3096" s="55"/>
      <c r="N3096" s="303"/>
      <c r="O3096" s="245"/>
      <c r="P3096" s="122"/>
      <c r="Q3096" s="58"/>
      <c r="R3096" s="58"/>
      <c r="S3096" s="58"/>
      <c r="T3096" s="58"/>
      <c r="U3096" s="58"/>
      <c r="V3096" s="58"/>
      <c r="W3096" s="58"/>
      <c r="X3096" s="58"/>
      <c r="Y3096" s="59"/>
      <c r="Z3096" s="59"/>
      <c r="AA3096" s="59"/>
      <c r="AB3096" s="58"/>
      <c r="AC3096" s="58"/>
      <c r="AD3096" s="58"/>
      <c r="AE3096" s="58"/>
      <c r="AF3096" s="58"/>
      <c r="AG3096" s="58"/>
      <c r="AH3096" s="58"/>
      <c r="AI3096" s="58"/>
      <c r="AJ3096" s="59"/>
      <c r="AK3096" s="59"/>
      <c r="AL3096" s="59"/>
      <c r="AM3096" s="58"/>
      <c r="AN3096" s="58"/>
      <c r="AO3096" s="58"/>
      <c r="AP3096" s="58"/>
      <c r="AQ3096" s="58"/>
      <c r="AR3096" s="58"/>
      <c r="AS3096" s="58"/>
      <c r="AT3096" s="58"/>
      <c r="AU3096" s="58"/>
      <c r="AV3096" s="58"/>
      <c r="AW3096" s="58"/>
      <c r="AX3096" s="59"/>
      <c r="AY3096" s="59"/>
      <c r="AZ3096" s="60"/>
      <c r="BA3096" s="61"/>
      <c r="BB3096" s="54"/>
      <c r="BC3096" s="54"/>
      <c r="BD3096" s="41">
        <v>5</v>
      </c>
      <c r="BE3096" s="52">
        <v>53</v>
      </c>
      <c r="BF3096" s="103">
        <v>5313</v>
      </c>
      <c r="BG3096" s="277"/>
    </row>
    <row r="3097" spans="1:59" s="63" customFormat="1" ht="12.75" x14ac:dyDescent="0.2">
      <c r="A3097" s="196">
        <v>5</v>
      </c>
      <c r="B3097" s="197" t="s">
        <v>938</v>
      </c>
      <c r="C3097" s="208">
        <v>52</v>
      </c>
      <c r="D3097" s="209" t="s">
        <v>982</v>
      </c>
      <c r="E3097" s="212">
        <v>5242</v>
      </c>
      <c r="F3097" s="211" t="s">
        <v>1209</v>
      </c>
      <c r="G3097" s="231"/>
      <c r="H3097" s="65"/>
      <c r="I3097" s="222"/>
      <c r="J3097" s="66"/>
      <c r="K3097" s="66"/>
      <c r="L3097" s="66"/>
      <c r="M3097" s="64"/>
      <c r="N3097" s="304"/>
      <c r="O3097" s="305"/>
      <c r="P3097" s="127"/>
      <c r="Q3097" s="67"/>
      <c r="R3097" s="67"/>
      <c r="S3097" s="67"/>
      <c r="T3097" s="67"/>
      <c r="U3097" s="67"/>
      <c r="V3097" s="67"/>
      <c r="W3097" s="67"/>
      <c r="X3097" s="67"/>
      <c r="Y3097" s="68"/>
      <c r="Z3097" s="68"/>
      <c r="AA3097" s="68"/>
      <c r="AB3097" s="67"/>
      <c r="AC3097" s="67"/>
      <c r="AD3097" s="67"/>
      <c r="AE3097" s="67"/>
      <c r="AF3097" s="67"/>
      <c r="AG3097" s="67"/>
      <c r="AH3097" s="67"/>
      <c r="AI3097" s="67"/>
      <c r="AJ3097" s="68"/>
      <c r="AK3097" s="68"/>
      <c r="AL3097" s="68"/>
      <c r="AM3097" s="67"/>
      <c r="AN3097" s="67"/>
      <c r="AO3097" s="67"/>
      <c r="AP3097" s="67"/>
      <c r="AQ3097" s="67"/>
      <c r="AR3097" s="67"/>
      <c r="AS3097" s="67"/>
      <c r="AT3097" s="67"/>
      <c r="AU3097" s="67"/>
      <c r="AV3097" s="67"/>
      <c r="AW3097" s="67"/>
      <c r="AX3097" s="68"/>
      <c r="AY3097" s="68"/>
      <c r="AZ3097" s="69"/>
      <c r="BA3097" s="70"/>
      <c r="BB3097" s="71"/>
      <c r="BC3097" s="54"/>
      <c r="BD3097" s="41">
        <v>5</v>
      </c>
      <c r="BE3097" s="52">
        <v>53</v>
      </c>
      <c r="BF3097" s="103">
        <v>5313</v>
      </c>
      <c r="BG3097" s="275"/>
    </row>
    <row r="3098" spans="1:59" s="63" customFormat="1" ht="12.75" x14ac:dyDescent="0.2">
      <c r="A3098" s="196">
        <v>5</v>
      </c>
      <c r="B3098" s="197" t="s">
        <v>938</v>
      </c>
      <c r="C3098" s="208">
        <v>52</v>
      </c>
      <c r="D3098" s="209" t="s">
        <v>982</v>
      </c>
      <c r="E3098" s="212">
        <v>5242</v>
      </c>
      <c r="F3098" s="211" t="s">
        <v>1209</v>
      </c>
      <c r="G3098" s="231"/>
      <c r="H3098" s="72" t="s">
        <v>47</v>
      </c>
      <c r="I3098" s="223"/>
      <c r="J3098" s="73"/>
      <c r="K3098" s="73"/>
      <c r="L3098" s="73"/>
      <c r="M3098" s="74"/>
      <c r="N3098" s="247"/>
      <c r="O3098" s="306"/>
      <c r="P3098" s="105"/>
      <c r="Q3098" s="75"/>
      <c r="R3098" s="75"/>
      <c r="S3098" s="75"/>
      <c r="T3098" s="75"/>
      <c r="U3098" s="75"/>
      <c r="V3098" s="75"/>
      <c r="W3098" s="75"/>
      <c r="X3098" s="75"/>
      <c r="Y3098" s="76">
        <f>IF(ISNUMBER(VLOOKUP(Y3100,P$7:W$7,MATCH(Y3100,P$7:W$7))),VLOOKUP(Y3100,P$7:W$7,MATCH(Y3100,P$7:W$7)),IF(N3102=0,"No Data",IF(Y3100&gt;0,"&lt;100",0)))</f>
        <v>0</v>
      </c>
      <c r="Z3098" s="77">
        <f>IF(ISNUMBER(VLOOKUP(Z3102,P$7:W$7,MATCH(Z3102,P$7:W$7))),VLOOKUP(Z3102,P$7:W$7,MATCH(Z3102,P$7:W$7)),IF(N3102=0,"No Data",IF(Z3102&gt;0,"&lt;100",0)))</f>
        <v>0</v>
      </c>
      <c r="AA3098" s="106">
        <f>IF(ISNUMBER(Z3098),Z3098,0)</f>
        <v>0</v>
      </c>
      <c r="AB3098" s="75"/>
      <c r="AC3098" s="75"/>
      <c r="AD3098" s="75"/>
      <c r="AE3098" s="75"/>
      <c r="AF3098" s="75"/>
      <c r="AG3098" s="75"/>
      <c r="AH3098" s="75"/>
      <c r="AI3098" s="75"/>
      <c r="AJ3098" s="76">
        <f>IF(ISNUMBER(VLOOKUP(AJ3100,AB$7:AH$7,MATCH(AJ3100,AB$7:AH$7))),VLOOKUP(AJ3100,AB$7:AH$7,MATCH(AJ3100,AB$7:AH$7)),IF(N3102=0,"No Data",IF(AJ3100&gt;0,"&lt;50",0)))</f>
        <v>0</v>
      </c>
      <c r="AK3098" s="77">
        <f>IF(ISNUMBER(VLOOKUP(AK3102,AB$7:AH$7,MATCH(AK3102,AB$7:AH$7))),VLOOKUP(AK3102,AB$7:AH$7,MATCH(AK3102,AB$7:AH$7)),IF(N3102=0,"No Data",IF(AK3102&gt;0,"&lt;50",0)))</f>
        <v>0</v>
      </c>
      <c r="AL3098" s="106">
        <f>IF(ISNUMBER(AK3098),AK3098,0)</f>
        <v>0</v>
      </c>
      <c r="AM3098" s="75"/>
      <c r="AN3098" s="75"/>
      <c r="AO3098" s="75"/>
      <c r="AP3098" s="75"/>
      <c r="AQ3098" s="75"/>
      <c r="AR3098" s="75"/>
      <c r="AS3098" s="75"/>
      <c r="AT3098" s="75"/>
      <c r="AU3098" s="75"/>
      <c r="AV3098" s="75"/>
      <c r="AW3098" s="76">
        <f>IF(ISNUMBER(VLOOKUP(AW3100,AM$7:AU$7,MATCH(AW3100,AM$7:AU$7))),VLOOKUP(AW3100,AM$7:AU$7,MATCH(AW3100,AM$7:AU$7)),IF(N3102=0,"No Data",IF(AW3100&gt;0,"&lt;10",0)))</f>
        <v>50</v>
      </c>
      <c r="AX3098" s="77">
        <f>IF(ISNUMBER(VLOOKUP(AX3102,AM$7:AU$7,MATCH(AX3102,AM$7:AU$7))),VLOOKUP(AX3102,AM$7:AU$7,MATCH(AX3102,AM$7:AU$7)),IF(N3102=0,"No Data",IF(AX3102&gt;0,"&lt;10",0)))</f>
        <v>50</v>
      </c>
      <c r="AY3098" s="106">
        <f>IF(ISNUMBER(AX3098),AX3098,0)</f>
        <v>50</v>
      </c>
      <c r="AZ3098" s="79"/>
      <c r="BA3098" s="80"/>
      <c r="BB3098" s="71"/>
      <c r="BC3098" s="54"/>
      <c r="BD3098" s="41">
        <v>5</v>
      </c>
      <c r="BE3098" s="52">
        <v>54</v>
      </c>
      <c r="BF3098" s="62">
        <v>5432</v>
      </c>
      <c r="BG3098" s="276" t="s">
        <v>47</v>
      </c>
    </row>
    <row r="3099" spans="1:59" s="63" customFormat="1" ht="12.75" x14ac:dyDescent="0.2">
      <c r="A3099" s="196">
        <v>5</v>
      </c>
      <c r="B3099" s="197" t="s">
        <v>938</v>
      </c>
      <c r="C3099" s="208">
        <v>52</v>
      </c>
      <c r="D3099" s="209" t="s">
        <v>982</v>
      </c>
      <c r="E3099" s="212">
        <v>5242</v>
      </c>
      <c r="F3099" s="211" t="s">
        <v>1209</v>
      </c>
      <c r="G3099" s="231"/>
      <c r="H3099" s="81" t="s">
        <v>48</v>
      </c>
      <c r="I3099" s="223"/>
      <c r="J3099" s="73"/>
      <c r="K3099" s="73"/>
      <c r="L3099" s="73"/>
      <c r="M3099" s="74"/>
      <c r="N3099" s="247"/>
      <c r="O3099" s="306"/>
      <c r="P3099" s="105"/>
      <c r="Q3099" s="75"/>
      <c r="R3099" s="75"/>
      <c r="S3099" s="75"/>
      <c r="T3099" s="75"/>
      <c r="U3099" s="75"/>
      <c r="V3099" s="75"/>
      <c r="W3099" s="75"/>
      <c r="X3099" s="75"/>
      <c r="Y3099" s="82">
        <f>MIN(X3103:X3112)</f>
        <v>0</v>
      </c>
      <c r="Z3099" s="83"/>
      <c r="AA3099" s="83"/>
      <c r="AB3099" s="75"/>
      <c r="AC3099" s="75"/>
      <c r="AD3099" s="75"/>
      <c r="AE3099" s="75"/>
      <c r="AF3099" s="75"/>
      <c r="AG3099" s="75"/>
      <c r="AH3099" s="75"/>
      <c r="AI3099" s="75"/>
      <c r="AJ3099" s="82">
        <f>MIN(AI3103:AI3112)</f>
        <v>0</v>
      </c>
      <c r="AK3099" s="83"/>
      <c r="AL3099" s="83"/>
      <c r="AM3099" s="75"/>
      <c r="AN3099" s="75"/>
      <c r="AO3099" s="75"/>
      <c r="AP3099" s="75"/>
      <c r="AQ3099" s="75"/>
      <c r="AR3099" s="75"/>
      <c r="AS3099" s="75"/>
      <c r="AT3099" s="75"/>
      <c r="AU3099" s="75"/>
      <c r="AV3099" s="75"/>
      <c r="AW3099" s="82">
        <f>MIN(AV3103:AV3112)</f>
        <v>50</v>
      </c>
      <c r="AX3099" s="83"/>
      <c r="AY3099" s="83"/>
      <c r="AZ3099" s="79"/>
      <c r="BA3099" s="80"/>
      <c r="BB3099" s="71"/>
      <c r="BC3099" s="54"/>
      <c r="BD3099" s="41">
        <v>5</v>
      </c>
      <c r="BE3099" s="52">
        <v>54</v>
      </c>
      <c r="BF3099" s="62">
        <v>5432</v>
      </c>
      <c r="BG3099" s="278" t="s">
        <v>48</v>
      </c>
    </row>
    <row r="3100" spans="1:59" s="63" customFormat="1" ht="12.75" x14ac:dyDescent="0.2">
      <c r="A3100" s="196">
        <v>5</v>
      </c>
      <c r="B3100" s="197" t="s">
        <v>938</v>
      </c>
      <c r="C3100" s="208">
        <v>52</v>
      </c>
      <c r="D3100" s="209" t="s">
        <v>982</v>
      </c>
      <c r="E3100" s="212">
        <v>5242</v>
      </c>
      <c r="F3100" s="211" t="s">
        <v>1209</v>
      </c>
      <c r="G3100" s="231"/>
      <c r="H3100" s="81" t="s">
        <v>49</v>
      </c>
      <c r="I3100" s="223"/>
      <c r="J3100" s="73"/>
      <c r="K3100" s="73"/>
      <c r="L3100" s="73"/>
      <c r="M3100" s="74"/>
      <c r="N3100" s="247"/>
      <c r="O3100" s="306"/>
      <c r="P3100" s="105"/>
      <c r="Q3100" s="75"/>
      <c r="R3100" s="75"/>
      <c r="S3100" s="75"/>
      <c r="T3100" s="75"/>
      <c r="U3100" s="75"/>
      <c r="V3100" s="75"/>
      <c r="W3100" s="75"/>
      <c r="X3100" s="75"/>
      <c r="Y3100" s="84">
        <f>IF(ISNUMBER(AVERAGE(X3103:X3112)),AVERAGE(X3103:X3112),0)</f>
        <v>0</v>
      </c>
      <c r="Z3100" s="83"/>
      <c r="AA3100" s="83"/>
      <c r="AB3100" s="75"/>
      <c r="AC3100" s="75"/>
      <c r="AD3100" s="75"/>
      <c r="AE3100" s="75"/>
      <c r="AF3100" s="75"/>
      <c r="AG3100" s="75"/>
      <c r="AH3100" s="75"/>
      <c r="AI3100" s="75"/>
      <c r="AJ3100" s="84">
        <f>IF(ISNUMBER(AVERAGE(AI3103:AI3112)),AVERAGE(AI3103:AI3112),0)</f>
        <v>0</v>
      </c>
      <c r="AK3100" s="83"/>
      <c r="AL3100" s="83"/>
      <c r="AM3100" s="75"/>
      <c r="AN3100" s="75"/>
      <c r="AO3100" s="75"/>
      <c r="AP3100" s="75"/>
      <c r="AQ3100" s="75"/>
      <c r="AR3100" s="75"/>
      <c r="AS3100" s="75"/>
      <c r="AT3100" s="75"/>
      <c r="AU3100" s="75"/>
      <c r="AV3100" s="75"/>
      <c r="AW3100" s="84">
        <f>IF(ISNUMBER(AVERAGE(AV3103:AV3112)),AVERAGE(AV3103:AV3112),0)</f>
        <v>50</v>
      </c>
      <c r="AX3100" s="83"/>
      <c r="AY3100" s="83"/>
      <c r="AZ3100" s="79"/>
      <c r="BA3100" s="80"/>
      <c r="BB3100" s="71"/>
      <c r="BC3100" s="54"/>
      <c r="BD3100" s="41">
        <v>5</v>
      </c>
      <c r="BE3100" s="52">
        <v>54</v>
      </c>
      <c r="BF3100" s="62">
        <v>5432</v>
      </c>
      <c r="BG3100" s="278" t="s">
        <v>49</v>
      </c>
    </row>
    <row r="3101" spans="1:59" s="63" customFormat="1" ht="12.75" x14ac:dyDescent="0.2">
      <c r="A3101" s="196">
        <v>5</v>
      </c>
      <c r="B3101" s="197" t="s">
        <v>938</v>
      </c>
      <c r="C3101" s="208">
        <v>52</v>
      </c>
      <c r="D3101" s="209" t="s">
        <v>982</v>
      </c>
      <c r="E3101" s="212">
        <v>5242</v>
      </c>
      <c r="F3101" s="211" t="s">
        <v>1209</v>
      </c>
      <c r="G3101" s="231"/>
      <c r="H3101" s="81" t="s">
        <v>50</v>
      </c>
      <c r="I3101" s="223"/>
      <c r="J3101" s="73"/>
      <c r="K3101" s="73"/>
      <c r="L3101" s="73"/>
      <c r="M3101" s="74"/>
      <c r="N3101" s="247"/>
      <c r="O3101" s="306"/>
      <c r="P3101" s="105"/>
      <c r="Q3101" s="75"/>
      <c r="R3101" s="75"/>
      <c r="S3101" s="75"/>
      <c r="T3101" s="75"/>
      <c r="U3101" s="75"/>
      <c r="V3101" s="75"/>
      <c r="W3101" s="75"/>
      <c r="X3101" s="75"/>
      <c r="Y3101" s="84">
        <f>MAX(X3103:X3112)</f>
        <v>0</v>
      </c>
      <c r="Z3101" s="83"/>
      <c r="AA3101" s="83"/>
      <c r="AB3101" s="75"/>
      <c r="AC3101" s="75"/>
      <c r="AD3101" s="75"/>
      <c r="AE3101" s="75"/>
      <c r="AF3101" s="75"/>
      <c r="AG3101" s="75"/>
      <c r="AH3101" s="75"/>
      <c r="AI3101" s="75"/>
      <c r="AJ3101" s="84">
        <f>MAX(AI3103:AI3112)</f>
        <v>0</v>
      </c>
      <c r="AK3101" s="83"/>
      <c r="AL3101" s="83"/>
      <c r="AM3101" s="75"/>
      <c r="AN3101" s="75"/>
      <c r="AO3101" s="75"/>
      <c r="AP3101" s="75"/>
      <c r="AQ3101" s="75"/>
      <c r="AR3101" s="75"/>
      <c r="AS3101" s="75"/>
      <c r="AT3101" s="75"/>
      <c r="AU3101" s="75"/>
      <c r="AV3101" s="75"/>
      <c r="AW3101" s="84">
        <f>MAX(AV3103:AV3112)</f>
        <v>50</v>
      </c>
      <c r="AX3101" s="83"/>
      <c r="AY3101" s="83"/>
      <c r="AZ3101" s="79"/>
      <c r="BA3101" s="80"/>
      <c r="BB3101" s="71"/>
      <c r="BC3101" s="54"/>
      <c r="BD3101" s="41">
        <v>5</v>
      </c>
      <c r="BE3101" s="52">
        <v>54</v>
      </c>
      <c r="BF3101" s="62">
        <v>5432</v>
      </c>
      <c r="BG3101" s="278" t="s">
        <v>50</v>
      </c>
    </row>
    <row r="3102" spans="1:59" s="63" customFormat="1" ht="12.75" x14ac:dyDescent="0.2">
      <c r="A3102" s="196">
        <v>5</v>
      </c>
      <c r="B3102" s="197" t="s">
        <v>938</v>
      </c>
      <c r="C3102" s="208">
        <v>52</v>
      </c>
      <c r="D3102" s="209" t="s">
        <v>982</v>
      </c>
      <c r="E3102" s="212">
        <v>5242</v>
      </c>
      <c r="F3102" s="211" t="s">
        <v>1209</v>
      </c>
      <c r="G3102" s="231"/>
      <c r="H3102" s="85" t="s">
        <v>51</v>
      </c>
      <c r="I3102" s="223"/>
      <c r="J3102" s="73"/>
      <c r="K3102" s="73"/>
      <c r="L3102" s="73"/>
      <c r="M3102" s="74"/>
      <c r="N3102" s="248">
        <f>SUM(N3103)</f>
        <v>1</v>
      </c>
      <c r="O3102" s="293">
        <f>SUM(O3103)</f>
        <v>1</v>
      </c>
      <c r="P3102" s="292"/>
      <c r="Q3102" s="87"/>
      <c r="R3102" s="87"/>
      <c r="S3102" s="87"/>
      <c r="T3102" s="87"/>
      <c r="U3102" s="87"/>
      <c r="V3102" s="87"/>
      <c r="W3102" s="87"/>
      <c r="X3102" s="87"/>
      <c r="Y3102" s="88"/>
      <c r="Z3102" s="119">
        <f>SUM(Z3103)</f>
        <v>0</v>
      </c>
      <c r="AA3102" s="88"/>
      <c r="AB3102" s="87"/>
      <c r="AC3102" s="87"/>
      <c r="AD3102" s="87"/>
      <c r="AE3102" s="87"/>
      <c r="AF3102" s="87"/>
      <c r="AG3102" s="87"/>
      <c r="AH3102" s="87"/>
      <c r="AI3102" s="87"/>
      <c r="AJ3102" s="88"/>
      <c r="AK3102" s="119">
        <f>SUM(AK3103)</f>
        <v>0</v>
      </c>
      <c r="AL3102" s="88"/>
      <c r="AM3102" s="87"/>
      <c r="AN3102" s="87"/>
      <c r="AO3102" s="87"/>
      <c r="AP3102" s="87"/>
      <c r="AQ3102" s="87"/>
      <c r="AR3102" s="87"/>
      <c r="AS3102" s="87"/>
      <c r="AT3102" s="87"/>
      <c r="AU3102" s="87"/>
      <c r="AV3102" s="87"/>
      <c r="AW3102" s="112"/>
      <c r="AX3102" s="119">
        <f>SUM(AX3103)</f>
        <v>50</v>
      </c>
      <c r="AY3102" s="88"/>
      <c r="AZ3102" s="79"/>
      <c r="BA3102" s="80"/>
      <c r="BB3102" s="71"/>
      <c r="BC3102" s="54"/>
      <c r="BD3102" s="41">
        <v>5</v>
      </c>
      <c r="BE3102" s="52">
        <v>54</v>
      </c>
      <c r="BF3102" s="62">
        <v>5432</v>
      </c>
      <c r="BG3102" s="279" t="s">
        <v>51</v>
      </c>
    </row>
    <row r="3103" spans="1:59" s="63" customFormat="1" ht="12.75" x14ac:dyDescent="0.2">
      <c r="A3103" s="196">
        <v>5</v>
      </c>
      <c r="B3103" s="197" t="s">
        <v>938</v>
      </c>
      <c r="C3103" s="208">
        <v>52</v>
      </c>
      <c r="D3103" s="209" t="s">
        <v>982</v>
      </c>
      <c r="E3103" s="212">
        <v>5242</v>
      </c>
      <c r="F3103" s="211" t="s">
        <v>1209</v>
      </c>
      <c r="G3103" s="231"/>
      <c r="H3103" s="89" t="s">
        <v>52</v>
      </c>
      <c r="I3103" s="90" t="s">
        <v>830</v>
      </c>
      <c r="J3103" s="90"/>
      <c r="K3103" s="90" t="s">
        <v>64</v>
      </c>
      <c r="L3103" s="90" t="s">
        <v>1284</v>
      </c>
      <c r="M3103" s="91"/>
      <c r="N3103" s="312">
        <v>1</v>
      </c>
      <c r="O3103" s="313">
        <f>N3103/N3102</f>
        <v>1</v>
      </c>
      <c r="P3103" s="104"/>
      <c r="Q3103" s="92"/>
      <c r="R3103" s="92"/>
      <c r="S3103" s="92"/>
      <c r="T3103" s="92"/>
      <c r="U3103" s="92"/>
      <c r="V3103" s="92"/>
      <c r="W3103" s="92"/>
      <c r="X3103" s="109">
        <f t="shared" ref="X3103" si="519">P3103*P$7+Q3103*Q$7+R3103*R$7+S3103*S$7+T3103*T$7+U3103*U$7+V3103*V$7+W3103*W$7</f>
        <v>0</v>
      </c>
      <c r="Y3103" s="83"/>
      <c r="Z3103" s="110">
        <f t="shared" ref="Z3103" si="520">X3103*$O3103</f>
        <v>0</v>
      </c>
      <c r="AA3103" s="111"/>
      <c r="AB3103" s="92"/>
      <c r="AC3103" s="92"/>
      <c r="AD3103" s="92"/>
      <c r="AE3103" s="92"/>
      <c r="AF3103" s="92"/>
      <c r="AG3103" s="92"/>
      <c r="AH3103" s="92"/>
      <c r="AI3103" s="109">
        <f t="shared" ref="AI3103" si="521">AB3103*AB$7+AC3103*AC$7+AD3103*AD$7+AE3103*AE$7+AF3103*AF$7+AG3103*AG$7+AH3103*AH$7</f>
        <v>0</v>
      </c>
      <c r="AJ3103" s="83"/>
      <c r="AK3103" s="110">
        <f t="shared" ref="AK3103" si="522">AI3103*$O3103</f>
        <v>0</v>
      </c>
      <c r="AL3103" s="111"/>
      <c r="AM3103" s="92"/>
      <c r="AN3103" s="92"/>
      <c r="AO3103" s="92">
        <v>1</v>
      </c>
      <c r="AP3103" s="92"/>
      <c r="AQ3103" s="92"/>
      <c r="AR3103" s="92"/>
      <c r="AS3103" s="92"/>
      <c r="AT3103" s="92"/>
      <c r="AU3103" s="92"/>
      <c r="AV3103" s="109">
        <f t="shared" ref="AV3103" si="523">AM3103*AM$7+AN3103*AN$7+AO3103*AO$7+AP3103*AP$7+AQ3103*AQ$7+AR3103*AR$7+AS3103*AS$7+AT3103*AT$7+AU3103*AU$7</f>
        <v>50</v>
      </c>
      <c r="AW3103" s="75"/>
      <c r="AX3103" s="110">
        <f t="shared" ref="AX3103" si="524">AV3103*$O3103</f>
        <v>50</v>
      </c>
      <c r="AY3103" s="111"/>
      <c r="AZ3103" s="93"/>
      <c r="BA3103" s="94" t="s">
        <v>131</v>
      </c>
      <c r="BB3103" s="71"/>
      <c r="BC3103" s="54"/>
      <c r="BD3103" s="41">
        <v>5</v>
      </c>
      <c r="BE3103" s="52">
        <v>54</v>
      </c>
      <c r="BF3103" s="62">
        <v>5432</v>
      </c>
      <c r="BG3103" s="280" t="s">
        <v>52</v>
      </c>
    </row>
    <row r="3104" spans="1:59" s="63" customFormat="1" ht="12.75" x14ac:dyDescent="0.2">
      <c r="A3104" s="196">
        <v>5</v>
      </c>
      <c r="B3104" s="197" t="s">
        <v>938</v>
      </c>
      <c r="C3104" s="208">
        <v>52</v>
      </c>
      <c r="D3104" s="209" t="s">
        <v>982</v>
      </c>
      <c r="E3104" s="212">
        <v>5242</v>
      </c>
      <c r="F3104" s="211" t="s">
        <v>1209</v>
      </c>
      <c r="G3104" s="231"/>
      <c r="H3104" s="65"/>
      <c r="I3104" s="222"/>
      <c r="J3104" s="66"/>
      <c r="K3104" s="66"/>
      <c r="L3104" s="66"/>
      <c r="M3104" s="64"/>
      <c r="N3104" s="304"/>
      <c r="O3104" s="305"/>
      <c r="P3104" s="127"/>
      <c r="Q3104" s="67"/>
      <c r="R3104" s="67"/>
      <c r="S3104" s="67"/>
      <c r="T3104" s="67"/>
      <c r="U3104" s="67"/>
      <c r="V3104" s="67"/>
      <c r="W3104" s="67"/>
      <c r="X3104" s="67"/>
      <c r="Y3104" s="68"/>
      <c r="Z3104" s="68"/>
      <c r="AA3104" s="68"/>
      <c r="AB3104" s="67"/>
      <c r="AC3104" s="67"/>
      <c r="AD3104" s="67"/>
      <c r="AE3104" s="67"/>
      <c r="AF3104" s="67"/>
      <c r="AG3104" s="67"/>
      <c r="AH3104" s="67"/>
      <c r="AI3104" s="67"/>
      <c r="AJ3104" s="68"/>
      <c r="AK3104" s="68"/>
      <c r="AL3104" s="68"/>
      <c r="AM3104" s="67"/>
      <c r="AN3104" s="67"/>
      <c r="AO3104" s="67"/>
      <c r="AP3104" s="67"/>
      <c r="AQ3104" s="67"/>
      <c r="AR3104" s="67"/>
      <c r="AS3104" s="67"/>
      <c r="AT3104" s="67"/>
      <c r="AU3104" s="67"/>
      <c r="AV3104" s="67"/>
      <c r="AW3104" s="67"/>
      <c r="AX3104" s="68"/>
      <c r="AY3104" s="68"/>
      <c r="AZ3104" s="69"/>
      <c r="BA3104" s="70"/>
      <c r="BB3104" s="71"/>
      <c r="BC3104" s="54"/>
      <c r="BD3104" s="41"/>
      <c r="BE3104" s="52"/>
      <c r="BF3104" s="62"/>
      <c r="BG3104" s="275"/>
    </row>
    <row r="3105" spans="1:59" x14ac:dyDescent="0.25">
      <c r="A3105" s="196">
        <v>5</v>
      </c>
      <c r="B3105" s="197" t="s">
        <v>938</v>
      </c>
      <c r="C3105" s="208">
        <v>52</v>
      </c>
      <c r="D3105" s="209" t="s">
        <v>982</v>
      </c>
      <c r="E3105" s="212">
        <v>5242</v>
      </c>
      <c r="F3105" s="211" t="s">
        <v>1209</v>
      </c>
      <c r="G3105" s="235"/>
      <c r="H3105" s="145"/>
      <c r="I3105" s="221"/>
      <c r="J3105" s="57"/>
      <c r="K3105" s="57"/>
      <c r="L3105" s="57"/>
      <c r="M3105" s="144"/>
      <c r="N3105" s="324"/>
      <c r="O3105" s="325"/>
      <c r="P3105" s="146"/>
      <c r="Q3105" s="146"/>
      <c r="R3105" s="146"/>
      <c r="S3105" s="146"/>
      <c r="T3105" s="146"/>
      <c r="U3105" s="146"/>
      <c r="V3105" s="146"/>
      <c r="W3105" s="146"/>
      <c r="X3105" s="146"/>
      <c r="Y3105" s="59"/>
      <c r="Z3105" s="123"/>
      <c r="AA3105" s="123"/>
      <c r="AB3105" s="146"/>
      <c r="AC3105" s="146"/>
      <c r="AD3105" s="146"/>
      <c r="AE3105" s="146"/>
      <c r="AF3105" s="146"/>
      <c r="AG3105" s="146"/>
      <c r="AH3105" s="146"/>
      <c r="AI3105" s="146"/>
      <c r="AJ3105" s="59"/>
      <c r="AK3105" s="123"/>
      <c r="AL3105" s="123"/>
      <c r="AM3105" s="146"/>
      <c r="AN3105" s="146"/>
      <c r="AO3105" s="146"/>
      <c r="AP3105" s="146"/>
      <c r="AQ3105" s="146"/>
      <c r="AR3105" s="146"/>
      <c r="AS3105" s="146"/>
      <c r="AT3105" s="146"/>
      <c r="AU3105" s="146"/>
      <c r="AV3105" s="146"/>
      <c r="AW3105" s="58"/>
      <c r="AX3105" s="123"/>
      <c r="AY3105" s="59"/>
      <c r="AZ3105" s="147"/>
      <c r="BA3105" s="148"/>
      <c r="BB3105" s="143"/>
      <c r="BC3105" s="143"/>
      <c r="BD3105" s="41">
        <v>5</v>
      </c>
      <c r="BE3105" s="52">
        <v>53</v>
      </c>
      <c r="BF3105" s="103">
        <v>5313</v>
      </c>
      <c r="BG3105" s="283"/>
    </row>
    <row r="3106" spans="1:59" s="63" customFormat="1" ht="12.75" x14ac:dyDescent="0.2">
      <c r="A3106" s="196">
        <v>5</v>
      </c>
      <c r="B3106" s="197" t="s">
        <v>938</v>
      </c>
      <c r="C3106" s="208">
        <v>52</v>
      </c>
      <c r="D3106" s="209" t="s">
        <v>982</v>
      </c>
      <c r="E3106" s="212">
        <v>5251</v>
      </c>
      <c r="F3106" s="213" t="s">
        <v>1210</v>
      </c>
      <c r="G3106" s="232"/>
      <c r="H3106" s="97"/>
      <c r="I3106" s="224"/>
      <c r="J3106" s="98"/>
      <c r="K3106" s="98"/>
      <c r="L3106" s="98"/>
      <c r="M3106" s="96"/>
      <c r="N3106" s="307"/>
      <c r="O3106" s="246"/>
      <c r="P3106" s="124"/>
      <c r="Q3106" s="99"/>
      <c r="R3106" s="99"/>
      <c r="S3106" s="99"/>
      <c r="T3106" s="99"/>
      <c r="U3106" s="99"/>
      <c r="V3106" s="99"/>
      <c r="W3106" s="99"/>
      <c r="X3106" s="99"/>
      <c r="Y3106" s="100"/>
      <c r="Z3106" s="100"/>
      <c r="AA3106" s="100"/>
      <c r="AB3106" s="99"/>
      <c r="AC3106" s="99"/>
      <c r="AD3106" s="99"/>
      <c r="AE3106" s="99"/>
      <c r="AF3106" s="99"/>
      <c r="AG3106" s="99"/>
      <c r="AH3106" s="99"/>
      <c r="AI3106" s="99"/>
      <c r="AJ3106" s="100"/>
      <c r="AK3106" s="100"/>
      <c r="AL3106" s="100"/>
      <c r="AM3106" s="99"/>
      <c r="AN3106" s="99"/>
      <c r="AO3106" s="99"/>
      <c r="AP3106" s="99"/>
      <c r="AQ3106" s="99"/>
      <c r="AR3106" s="99"/>
      <c r="AS3106" s="99"/>
      <c r="AT3106" s="99"/>
      <c r="AU3106" s="99"/>
      <c r="AV3106" s="99"/>
      <c r="AW3106" s="99"/>
      <c r="AX3106" s="100"/>
      <c r="AY3106" s="100"/>
      <c r="AZ3106" s="101"/>
      <c r="BA3106" s="102"/>
      <c r="BB3106" s="95"/>
      <c r="BC3106" s="95"/>
      <c r="BD3106" s="41">
        <v>5</v>
      </c>
      <c r="BE3106" s="52">
        <v>53</v>
      </c>
      <c r="BF3106" s="103">
        <v>5313</v>
      </c>
      <c r="BG3106" s="277"/>
    </row>
    <row r="3107" spans="1:59" s="63" customFormat="1" ht="12.75" x14ac:dyDescent="0.2">
      <c r="A3107" s="196">
        <v>5</v>
      </c>
      <c r="B3107" s="197" t="s">
        <v>938</v>
      </c>
      <c r="C3107" s="208">
        <v>52</v>
      </c>
      <c r="D3107" s="209" t="s">
        <v>982</v>
      </c>
      <c r="E3107" s="212">
        <v>5251</v>
      </c>
      <c r="F3107" s="213" t="s">
        <v>1210</v>
      </c>
      <c r="G3107" s="231"/>
      <c r="H3107" s="65"/>
      <c r="I3107" s="222"/>
      <c r="J3107" s="66"/>
      <c r="K3107" s="66"/>
      <c r="L3107" s="66"/>
      <c r="M3107" s="64"/>
      <c r="N3107" s="304"/>
      <c r="O3107" s="305"/>
      <c r="P3107" s="127"/>
      <c r="Q3107" s="67"/>
      <c r="R3107" s="67"/>
      <c r="S3107" s="67"/>
      <c r="T3107" s="67"/>
      <c r="U3107" s="67"/>
      <c r="V3107" s="67"/>
      <c r="W3107" s="67"/>
      <c r="X3107" s="67"/>
      <c r="Y3107" s="68"/>
      <c r="Z3107" s="68"/>
      <c r="AA3107" s="68"/>
      <c r="AB3107" s="67"/>
      <c r="AC3107" s="67"/>
      <c r="AD3107" s="67"/>
      <c r="AE3107" s="67"/>
      <c r="AF3107" s="67"/>
      <c r="AG3107" s="67"/>
      <c r="AH3107" s="67"/>
      <c r="AI3107" s="67"/>
      <c r="AJ3107" s="68"/>
      <c r="AK3107" s="68"/>
      <c r="AL3107" s="68"/>
      <c r="AM3107" s="67"/>
      <c r="AN3107" s="67"/>
      <c r="AO3107" s="67"/>
      <c r="AP3107" s="67"/>
      <c r="AQ3107" s="67"/>
      <c r="AR3107" s="67"/>
      <c r="AS3107" s="67"/>
      <c r="AT3107" s="67"/>
      <c r="AU3107" s="67"/>
      <c r="AV3107" s="67"/>
      <c r="AW3107" s="67"/>
      <c r="AX3107" s="68"/>
      <c r="AY3107" s="68"/>
      <c r="AZ3107" s="69"/>
      <c r="BA3107" s="70"/>
      <c r="BB3107" s="71"/>
      <c r="BC3107" s="95"/>
      <c r="BD3107" s="41">
        <v>5</v>
      </c>
      <c r="BE3107" s="52">
        <v>53</v>
      </c>
      <c r="BF3107" s="103">
        <v>5313</v>
      </c>
      <c r="BG3107" s="275"/>
    </row>
    <row r="3108" spans="1:59" s="63" customFormat="1" ht="12.75" x14ac:dyDescent="0.2">
      <c r="A3108" s="196">
        <v>5</v>
      </c>
      <c r="B3108" s="197" t="s">
        <v>938</v>
      </c>
      <c r="C3108" s="208">
        <v>52</v>
      </c>
      <c r="D3108" s="209" t="s">
        <v>982</v>
      </c>
      <c r="E3108" s="212">
        <v>5251</v>
      </c>
      <c r="F3108" s="213" t="s">
        <v>1210</v>
      </c>
      <c r="G3108" s="231"/>
      <c r="H3108" s="72" t="s">
        <v>47</v>
      </c>
      <c r="I3108" s="223"/>
      <c r="J3108" s="73"/>
      <c r="K3108" s="73"/>
      <c r="L3108" s="73"/>
      <c r="M3108" s="74"/>
      <c r="N3108" s="247"/>
      <c r="O3108" s="306"/>
      <c r="P3108" s="105"/>
      <c r="Q3108" s="75"/>
      <c r="R3108" s="75"/>
      <c r="S3108" s="75"/>
      <c r="T3108" s="75"/>
      <c r="U3108" s="75"/>
      <c r="V3108" s="75"/>
      <c r="W3108" s="75"/>
      <c r="X3108" s="75"/>
      <c r="Y3108" s="76">
        <f>IF(ISNUMBER(VLOOKUP(Y3110,P$7:W$7,MATCH(Y3110,P$7:W$7))),VLOOKUP(Y3110,P$7:W$7,MATCH(Y3110,P$7:W$7)),IF(N3112=0,"No Data",IF(Y3110&gt;0,"&lt;100",0)))</f>
        <v>0</v>
      </c>
      <c r="Z3108" s="77">
        <f>IF(ISNUMBER(VLOOKUP(Z3112,P$7:W$7,MATCH(Z3112,P$7:W$7))),VLOOKUP(Z3112,P$7:W$7,MATCH(Z3112,P$7:W$7)),IF(N3112=0,"No Data",IF(Z3112&gt;0,"&lt;100",0)))</f>
        <v>0</v>
      </c>
      <c r="AA3108" s="106">
        <f>IF(ISNUMBER(Z3108),Z3108,0)</f>
        <v>0</v>
      </c>
      <c r="AB3108" s="75"/>
      <c r="AC3108" s="75"/>
      <c r="AD3108" s="75"/>
      <c r="AE3108" s="75"/>
      <c r="AF3108" s="75"/>
      <c r="AG3108" s="75"/>
      <c r="AH3108" s="75"/>
      <c r="AI3108" s="75"/>
      <c r="AJ3108" s="76">
        <f>IF(ISNUMBER(VLOOKUP(AJ3110,AB$7:AH$7,MATCH(AJ3110,AB$7:AH$7))),VLOOKUP(AJ3110,AB$7:AH$7,MATCH(AJ3110,AB$7:AH$7)),IF(N3112=0,"No Data",IF(AJ3110&gt;0,"&lt;50",0)))</f>
        <v>0</v>
      </c>
      <c r="AK3108" s="77">
        <f>IF(ISNUMBER(VLOOKUP(AK3112,AB$7:AH$7,MATCH(AK3112,AB$7:AH$7))),VLOOKUP(AK3112,AB$7:AH$7,MATCH(AK3112,AB$7:AH$7)),IF(N3112=0,"No Data",IF(AK3112&gt;0,"&lt;50",0)))</f>
        <v>0</v>
      </c>
      <c r="AL3108" s="106">
        <f>IF(ISNUMBER(AK3108),AK3108,0)</f>
        <v>0</v>
      </c>
      <c r="AM3108" s="75"/>
      <c r="AN3108" s="75"/>
      <c r="AO3108" s="75"/>
      <c r="AP3108" s="75"/>
      <c r="AQ3108" s="75"/>
      <c r="AR3108" s="75"/>
      <c r="AS3108" s="75"/>
      <c r="AT3108" s="75"/>
      <c r="AU3108" s="75"/>
      <c r="AV3108" s="75"/>
      <c r="AW3108" s="76" t="str">
        <f>IF(ISNUMBER(VLOOKUP(AW3110,AM$7:AU$7,MATCH(AW3110,AM$7:AU$7))),VLOOKUP(AW3110,AM$7:AU$7,MATCH(AW3110,AM$7:AU$7)),IF(N3112=0,"No Data",IF(AW3110&gt;0,"&lt;10",0)))</f>
        <v>&lt;10</v>
      </c>
      <c r="AX3108" s="77">
        <f>IF(ISNUMBER(VLOOKUP(AX3112,AM$7:AU$7,MATCH(AX3112,AM$7:AU$7))),VLOOKUP(AX3112,AM$7:AU$7,MATCH(AX3112,AM$7:AU$7)),IF(N3112=0,"No Data",IF(AX3112&gt;0,"&lt;10",0)))</f>
        <v>25</v>
      </c>
      <c r="AY3108" s="106">
        <f>IF(ISNUMBER(AX3108),AX3108,0)</f>
        <v>25</v>
      </c>
      <c r="AZ3108" s="79"/>
      <c r="BA3108" s="80"/>
      <c r="BB3108" s="71"/>
      <c r="BC3108" s="95"/>
      <c r="BD3108" s="41">
        <v>5</v>
      </c>
      <c r="BE3108" s="52">
        <v>53</v>
      </c>
      <c r="BF3108" s="103">
        <v>5313</v>
      </c>
      <c r="BG3108" s="276" t="s">
        <v>47</v>
      </c>
    </row>
    <row r="3109" spans="1:59" s="63" customFormat="1" ht="12.75" x14ac:dyDescent="0.2">
      <c r="A3109" s="196">
        <v>5</v>
      </c>
      <c r="B3109" s="197" t="s">
        <v>938</v>
      </c>
      <c r="C3109" s="208">
        <v>52</v>
      </c>
      <c r="D3109" s="209" t="s">
        <v>982</v>
      </c>
      <c r="E3109" s="212">
        <v>5251</v>
      </c>
      <c r="F3109" s="213" t="s">
        <v>1210</v>
      </c>
      <c r="G3109" s="231"/>
      <c r="H3109" s="81" t="s">
        <v>48</v>
      </c>
      <c r="I3109" s="223"/>
      <c r="J3109" s="73"/>
      <c r="K3109" s="73"/>
      <c r="L3109" s="73"/>
      <c r="M3109" s="74"/>
      <c r="N3109" s="247"/>
      <c r="O3109" s="306"/>
      <c r="P3109" s="105"/>
      <c r="Q3109" s="75"/>
      <c r="R3109" s="75"/>
      <c r="S3109" s="75"/>
      <c r="T3109" s="75"/>
      <c r="U3109" s="75"/>
      <c r="V3109" s="75"/>
      <c r="W3109" s="75"/>
      <c r="X3109" s="75"/>
      <c r="Y3109" s="82">
        <f>MIN(X3113:X3115)</f>
        <v>0</v>
      </c>
      <c r="Z3109" s="83"/>
      <c r="AA3109" s="83"/>
      <c r="AB3109" s="75"/>
      <c r="AC3109" s="75"/>
      <c r="AD3109" s="75"/>
      <c r="AE3109" s="75"/>
      <c r="AF3109" s="75"/>
      <c r="AG3109" s="75"/>
      <c r="AH3109" s="75"/>
      <c r="AI3109" s="75"/>
      <c r="AJ3109" s="82">
        <f>MIN(AI3113:AI3115)</f>
        <v>0</v>
      </c>
      <c r="AK3109" s="83"/>
      <c r="AL3109" s="83"/>
      <c r="AM3109" s="75"/>
      <c r="AN3109" s="75"/>
      <c r="AO3109" s="75"/>
      <c r="AP3109" s="75"/>
      <c r="AQ3109" s="75"/>
      <c r="AR3109" s="75"/>
      <c r="AS3109" s="75"/>
      <c r="AT3109" s="75"/>
      <c r="AU3109" s="75"/>
      <c r="AV3109" s="75"/>
      <c r="AW3109" s="82">
        <f>MIN(AV3113:AV3115)</f>
        <v>0</v>
      </c>
      <c r="AX3109" s="83"/>
      <c r="AY3109" s="83"/>
      <c r="AZ3109" s="79"/>
      <c r="BA3109" s="80"/>
      <c r="BB3109" s="71"/>
      <c r="BC3109" s="95"/>
      <c r="BD3109" s="41">
        <v>5</v>
      </c>
      <c r="BE3109" s="52">
        <v>53</v>
      </c>
      <c r="BF3109" s="103">
        <v>5313</v>
      </c>
      <c r="BG3109" s="278" t="s">
        <v>48</v>
      </c>
    </row>
    <row r="3110" spans="1:59" s="63" customFormat="1" ht="12.75" x14ac:dyDescent="0.2">
      <c r="A3110" s="196">
        <v>5</v>
      </c>
      <c r="B3110" s="197" t="s">
        <v>938</v>
      </c>
      <c r="C3110" s="208">
        <v>52</v>
      </c>
      <c r="D3110" s="209" t="s">
        <v>982</v>
      </c>
      <c r="E3110" s="212">
        <v>5251</v>
      </c>
      <c r="F3110" s="213" t="s">
        <v>1210</v>
      </c>
      <c r="G3110" s="231"/>
      <c r="H3110" s="81" t="s">
        <v>49</v>
      </c>
      <c r="I3110" s="223"/>
      <c r="J3110" s="73"/>
      <c r="K3110" s="73"/>
      <c r="L3110" s="73"/>
      <c r="M3110" s="74"/>
      <c r="N3110" s="247"/>
      <c r="O3110" s="306"/>
      <c r="P3110" s="105"/>
      <c r="Q3110" s="75"/>
      <c r="R3110" s="75"/>
      <c r="S3110" s="75"/>
      <c r="T3110" s="75"/>
      <c r="U3110" s="75"/>
      <c r="V3110" s="75"/>
      <c r="W3110" s="75"/>
      <c r="X3110" s="75"/>
      <c r="Y3110" s="84">
        <f>IF(ISNUMBER(AVERAGE(X3113:X3115)),AVERAGE(X3113:X3115),0)</f>
        <v>0</v>
      </c>
      <c r="Z3110" s="83"/>
      <c r="AA3110" s="83"/>
      <c r="AB3110" s="75"/>
      <c r="AC3110" s="75"/>
      <c r="AD3110" s="75"/>
      <c r="AE3110" s="75"/>
      <c r="AF3110" s="75"/>
      <c r="AG3110" s="75"/>
      <c r="AH3110" s="75"/>
      <c r="AI3110" s="75"/>
      <c r="AJ3110" s="84">
        <f>IF(ISNUMBER(AVERAGE(AI3113:AI3115)),AVERAGE(AI3113:AI3115),0)</f>
        <v>0</v>
      </c>
      <c r="AK3110" s="83"/>
      <c r="AL3110" s="83"/>
      <c r="AM3110" s="75"/>
      <c r="AN3110" s="75"/>
      <c r="AO3110" s="75"/>
      <c r="AP3110" s="75"/>
      <c r="AQ3110" s="75"/>
      <c r="AR3110" s="75"/>
      <c r="AS3110" s="75"/>
      <c r="AT3110" s="75"/>
      <c r="AU3110" s="75"/>
      <c r="AV3110" s="75"/>
      <c r="AW3110" s="84">
        <f>IF(ISNUMBER(AVERAGE(AV3113:AV3115)),AVERAGE(AV3113:AV3115),0)</f>
        <v>8.3333333333333339</v>
      </c>
      <c r="AX3110" s="83"/>
      <c r="AY3110" s="83"/>
      <c r="AZ3110" s="79"/>
      <c r="BA3110" s="80"/>
      <c r="BB3110" s="71"/>
      <c r="BC3110" s="95"/>
      <c r="BD3110" s="41">
        <v>5</v>
      </c>
      <c r="BE3110" s="52">
        <v>53</v>
      </c>
      <c r="BF3110" s="103">
        <v>5313</v>
      </c>
      <c r="BG3110" s="278" t="s">
        <v>49</v>
      </c>
    </row>
    <row r="3111" spans="1:59" s="63" customFormat="1" ht="12.75" x14ac:dyDescent="0.2">
      <c r="A3111" s="196">
        <v>5</v>
      </c>
      <c r="B3111" s="197" t="s">
        <v>938</v>
      </c>
      <c r="C3111" s="208">
        <v>52</v>
      </c>
      <c r="D3111" s="209" t="s">
        <v>982</v>
      </c>
      <c r="E3111" s="212">
        <v>5251</v>
      </c>
      <c r="F3111" s="213" t="s">
        <v>1210</v>
      </c>
      <c r="G3111" s="231"/>
      <c r="H3111" s="81" t="s">
        <v>50</v>
      </c>
      <c r="I3111" s="223"/>
      <c r="J3111" s="73"/>
      <c r="K3111" s="73"/>
      <c r="L3111" s="73"/>
      <c r="M3111" s="74"/>
      <c r="N3111" s="247"/>
      <c r="O3111" s="306"/>
      <c r="P3111" s="105"/>
      <c r="Q3111" s="75"/>
      <c r="R3111" s="75"/>
      <c r="S3111" s="75"/>
      <c r="T3111" s="75"/>
      <c r="U3111" s="75"/>
      <c r="V3111" s="75"/>
      <c r="W3111" s="75"/>
      <c r="X3111" s="75"/>
      <c r="Y3111" s="84">
        <f>MAX(X3113:X3115)</f>
        <v>0</v>
      </c>
      <c r="Z3111" s="83"/>
      <c r="AA3111" s="83"/>
      <c r="AB3111" s="75"/>
      <c r="AC3111" s="75"/>
      <c r="AD3111" s="75"/>
      <c r="AE3111" s="75"/>
      <c r="AF3111" s="75"/>
      <c r="AG3111" s="75"/>
      <c r="AH3111" s="75"/>
      <c r="AI3111" s="75"/>
      <c r="AJ3111" s="84">
        <f>MAX(AI3113:AI3115)</f>
        <v>0</v>
      </c>
      <c r="AK3111" s="83"/>
      <c r="AL3111" s="83"/>
      <c r="AM3111" s="75"/>
      <c r="AN3111" s="75"/>
      <c r="AO3111" s="75"/>
      <c r="AP3111" s="75"/>
      <c r="AQ3111" s="75"/>
      <c r="AR3111" s="75"/>
      <c r="AS3111" s="75"/>
      <c r="AT3111" s="75"/>
      <c r="AU3111" s="75"/>
      <c r="AV3111" s="75"/>
      <c r="AW3111" s="84">
        <f>MAX(AV3113:AV3115)</f>
        <v>25</v>
      </c>
      <c r="AX3111" s="83"/>
      <c r="AY3111" s="83"/>
      <c r="AZ3111" s="79"/>
      <c r="BA3111" s="80"/>
      <c r="BB3111" s="71"/>
      <c r="BC3111" s="95"/>
      <c r="BD3111" s="41">
        <v>5</v>
      </c>
      <c r="BE3111" s="52">
        <v>53</v>
      </c>
      <c r="BF3111" s="103">
        <v>5313</v>
      </c>
      <c r="BG3111" s="278" t="s">
        <v>50</v>
      </c>
    </row>
    <row r="3112" spans="1:59" s="63" customFormat="1" ht="12.75" x14ac:dyDescent="0.2">
      <c r="A3112" s="196">
        <v>5</v>
      </c>
      <c r="B3112" s="197" t="s">
        <v>938</v>
      </c>
      <c r="C3112" s="208">
        <v>52</v>
      </c>
      <c r="D3112" s="209" t="s">
        <v>982</v>
      </c>
      <c r="E3112" s="212">
        <v>5251</v>
      </c>
      <c r="F3112" s="213" t="s">
        <v>1210</v>
      </c>
      <c r="G3112" s="231"/>
      <c r="H3112" s="85" t="s">
        <v>51</v>
      </c>
      <c r="I3112" s="223"/>
      <c r="J3112" s="73"/>
      <c r="K3112" s="73"/>
      <c r="L3112" s="73"/>
      <c r="M3112" s="74"/>
      <c r="N3112" s="248">
        <f>SUM(N3113:N3115)</f>
        <v>1</v>
      </c>
      <c r="O3112" s="293">
        <f>SUM(O3113:O3115)</f>
        <v>1</v>
      </c>
      <c r="P3112" s="292"/>
      <c r="Q3112" s="87"/>
      <c r="R3112" s="87"/>
      <c r="S3112" s="87"/>
      <c r="T3112" s="87"/>
      <c r="U3112" s="87"/>
      <c r="V3112" s="87"/>
      <c r="W3112" s="87"/>
      <c r="X3112" s="87"/>
      <c r="Y3112" s="88"/>
      <c r="Z3112" s="107">
        <f>SUM(Z3113:Z3115)</f>
        <v>0</v>
      </c>
      <c r="AA3112" s="88"/>
      <c r="AB3112" s="87"/>
      <c r="AC3112" s="87"/>
      <c r="AD3112" s="87"/>
      <c r="AE3112" s="87"/>
      <c r="AF3112" s="87"/>
      <c r="AG3112" s="87"/>
      <c r="AH3112" s="87"/>
      <c r="AI3112" s="87"/>
      <c r="AJ3112" s="88"/>
      <c r="AK3112" s="107">
        <f>SUM(AK3113:AK3115)</f>
        <v>0</v>
      </c>
      <c r="AL3112" s="88"/>
      <c r="AM3112" s="87"/>
      <c r="AN3112" s="87"/>
      <c r="AO3112" s="87"/>
      <c r="AP3112" s="87"/>
      <c r="AQ3112" s="87"/>
      <c r="AR3112" s="87"/>
      <c r="AS3112" s="87"/>
      <c r="AT3112" s="87"/>
      <c r="AU3112" s="87"/>
      <c r="AV3112" s="87"/>
      <c r="AW3112" s="112"/>
      <c r="AX3112" s="107">
        <f>SUM(AX3113:AX3115)</f>
        <v>25</v>
      </c>
      <c r="AY3112" s="88"/>
      <c r="AZ3112" s="79"/>
      <c r="BA3112" s="80"/>
      <c r="BB3112" s="71"/>
      <c r="BC3112" s="95"/>
      <c r="BD3112" s="41">
        <v>5</v>
      </c>
      <c r="BE3112" s="52">
        <v>53</v>
      </c>
      <c r="BF3112" s="103">
        <v>5313</v>
      </c>
      <c r="BG3112" s="279" t="s">
        <v>51</v>
      </c>
    </row>
    <row r="3113" spans="1:59" s="63" customFormat="1" ht="12.75" x14ac:dyDescent="0.2">
      <c r="A3113" s="196">
        <v>5</v>
      </c>
      <c r="B3113" s="197" t="s">
        <v>938</v>
      </c>
      <c r="C3113" s="208">
        <v>52</v>
      </c>
      <c r="D3113" s="209" t="s">
        <v>982</v>
      </c>
      <c r="E3113" s="212">
        <v>5251</v>
      </c>
      <c r="F3113" s="213" t="s">
        <v>1210</v>
      </c>
      <c r="G3113" s="231"/>
      <c r="H3113" s="89" t="s">
        <v>52</v>
      </c>
      <c r="I3113" s="90" t="s">
        <v>999</v>
      </c>
      <c r="J3113" s="90"/>
      <c r="K3113" s="90" t="s">
        <v>64</v>
      </c>
      <c r="L3113" s="90" t="s">
        <v>1281</v>
      </c>
      <c r="M3113" s="91"/>
      <c r="N3113" s="312">
        <v>1</v>
      </c>
      <c r="O3113" s="313">
        <f>N3113/N$3112</f>
        <v>1</v>
      </c>
      <c r="P3113" s="104"/>
      <c r="Q3113" s="92"/>
      <c r="R3113" s="92"/>
      <c r="S3113" s="92"/>
      <c r="T3113" s="92"/>
      <c r="U3113" s="92"/>
      <c r="V3113" s="92"/>
      <c r="W3113" s="92"/>
      <c r="X3113" s="109">
        <f t="shared" ref="X3113" si="525">P3113*P$7+Q3113*Q$7+R3113*R$7+S3113*S$7+T3113*T$7+U3113*U$7+V3113*V$7+W3113*W$7</f>
        <v>0</v>
      </c>
      <c r="Y3113" s="83"/>
      <c r="Z3113" s="110">
        <f t="shared" ref="Z3113" si="526">X3113*$O3113</f>
        <v>0</v>
      </c>
      <c r="AA3113" s="111"/>
      <c r="AB3113" s="92"/>
      <c r="AC3113" s="92"/>
      <c r="AD3113" s="92"/>
      <c r="AE3113" s="92"/>
      <c r="AF3113" s="92"/>
      <c r="AG3113" s="92"/>
      <c r="AH3113" s="92"/>
      <c r="AI3113" s="109">
        <f t="shared" ref="AI3113" si="527">AB3113*AB$7+AC3113*AC$7+AD3113*AD$7+AE3113*AE$7+AF3113*AF$7+AG3113*AG$7+AH3113*AH$7</f>
        <v>0</v>
      </c>
      <c r="AJ3113" s="83"/>
      <c r="AK3113" s="110">
        <f t="shared" ref="AK3113" si="528">AI3113*$O3113</f>
        <v>0</v>
      </c>
      <c r="AL3113" s="111"/>
      <c r="AM3113" s="92"/>
      <c r="AN3113" s="92">
        <v>1</v>
      </c>
      <c r="AO3113" s="92"/>
      <c r="AP3113" s="92"/>
      <c r="AQ3113" s="92"/>
      <c r="AR3113" s="92"/>
      <c r="AS3113" s="92"/>
      <c r="AT3113" s="92"/>
      <c r="AU3113" s="92"/>
      <c r="AV3113" s="109">
        <f t="shared" ref="AV3113" si="529">AM3113*AM$7+AN3113*AN$7+AO3113*AO$7+AP3113*AP$7+AQ3113*AQ$7+AR3113*AR$7+AS3113*AS$7+AT3113*AT$7+AU3113*AU$7</f>
        <v>25</v>
      </c>
      <c r="AW3113" s="75"/>
      <c r="AX3113" s="110">
        <f t="shared" ref="AX3113" si="530">AV3113*$O3113</f>
        <v>25</v>
      </c>
      <c r="AY3113" s="111"/>
      <c r="AZ3113" s="93"/>
      <c r="BA3113" s="94" t="s">
        <v>105</v>
      </c>
      <c r="BB3113" s="71"/>
      <c r="BC3113" s="95"/>
      <c r="BD3113" s="41">
        <v>5</v>
      </c>
      <c r="BE3113" s="52">
        <v>53</v>
      </c>
      <c r="BF3113" s="103">
        <v>5313</v>
      </c>
      <c r="BG3113" s="280" t="s">
        <v>52</v>
      </c>
    </row>
    <row r="3114" spans="1:59" s="63" customFormat="1" ht="12.75" x14ac:dyDescent="0.2">
      <c r="A3114" s="196">
        <v>5</v>
      </c>
      <c r="B3114" s="197" t="s">
        <v>938</v>
      </c>
      <c r="C3114" s="208">
        <v>52</v>
      </c>
      <c r="D3114" s="209" t="s">
        <v>982</v>
      </c>
      <c r="E3114" s="212">
        <v>5251</v>
      </c>
      <c r="F3114" s="213" t="s">
        <v>1210</v>
      </c>
      <c r="G3114" s="231"/>
      <c r="H3114" s="89"/>
      <c r="I3114" s="90"/>
      <c r="J3114" s="90"/>
      <c r="K3114" s="90"/>
      <c r="L3114" s="90"/>
      <c r="M3114" s="91"/>
      <c r="N3114" s="312"/>
      <c r="O3114" s="313">
        <f>N3114/N$3139</f>
        <v>0</v>
      </c>
      <c r="P3114" s="104"/>
      <c r="Q3114" s="92"/>
      <c r="R3114" s="92"/>
      <c r="S3114" s="92"/>
      <c r="T3114" s="92"/>
      <c r="U3114" s="92"/>
      <c r="V3114" s="92"/>
      <c r="W3114" s="92"/>
      <c r="X3114" s="109">
        <f t="shared" ref="X3114:X3115" si="531">P3114*P$7+Q3114*Q$7+R3114*R$7+S3114*S$7+T3114*T$7+U3114*U$7+V3114*V$7+W3114*W$7</f>
        <v>0</v>
      </c>
      <c r="Y3114" s="83"/>
      <c r="Z3114" s="110">
        <f t="shared" ref="Z3114:Z3115" si="532">X3114*$O3114</f>
        <v>0</v>
      </c>
      <c r="AA3114" s="111"/>
      <c r="AB3114" s="92"/>
      <c r="AC3114" s="92"/>
      <c r="AD3114" s="92"/>
      <c r="AE3114" s="92"/>
      <c r="AF3114" s="92"/>
      <c r="AG3114" s="92"/>
      <c r="AH3114" s="92"/>
      <c r="AI3114" s="109">
        <f t="shared" ref="AI3114:AI3115" si="533">AB3114*AB$7+AC3114*AC$7+AD3114*AD$7+AE3114*AE$7+AF3114*AF$7+AG3114*AG$7+AH3114*AH$7</f>
        <v>0</v>
      </c>
      <c r="AJ3114" s="83"/>
      <c r="AK3114" s="110">
        <f t="shared" ref="AK3114:AK3115" si="534">AI3114*$O3114</f>
        <v>0</v>
      </c>
      <c r="AL3114" s="111"/>
      <c r="AM3114" s="92"/>
      <c r="AN3114" s="92"/>
      <c r="AO3114" s="92"/>
      <c r="AP3114" s="92"/>
      <c r="AQ3114" s="92"/>
      <c r="AR3114" s="92"/>
      <c r="AS3114" s="92"/>
      <c r="AT3114" s="92"/>
      <c r="AU3114" s="92"/>
      <c r="AV3114" s="109">
        <f t="shared" ref="AV3114:AV3115" si="535">AM3114*AM$7+AN3114*AN$7+AO3114*AO$7+AP3114*AP$7+AQ3114*AQ$7+AR3114*AR$7+AS3114*AS$7+AT3114*AT$7+AU3114*AU$7</f>
        <v>0</v>
      </c>
      <c r="AW3114" s="75"/>
      <c r="AX3114" s="110">
        <f t="shared" ref="AX3114:AX3115" si="536">AV3114*$O3114</f>
        <v>0</v>
      </c>
      <c r="AY3114" s="111"/>
      <c r="AZ3114" s="93"/>
      <c r="BA3114" s="94" t="s">
        <v>131</v>
      </c>
      <c r="BB3114" s="71"/>
      <c r="BC3114" s="95"/>
      <c r="BD3114" s="41">
        <v>5</v>
      </c>
      <c r="BE3114" s="52">
        <v>53</v>
      </c>
      <c r="BF3114" s="103">
        <v>5313</v>
      </c>
      <c r="BG3114" s="280" t="s">
        <v>52</v>
      </c>
    </row>
    <row r="3115" spans="1:59" s="63" customFormat="1" ht="12.75" x14ac:dyDescent="0.2">
      <c r="A3115" s="196">
        <v>5</v>
      </c>
      <c r="B3115" s="197" t="s">
        <v>938</v>
      </c>
      <c r="C3115" s="208">
        <v>52</v>
      </c>
      <c r="D3115" s="209" t="s">
        <v>982</v>
      </c>
      <c r="E3115" s="212">
        <v>5251</v>
      </c>
      <c r="F3115" s="213" t="s">
        <v>1210</v>
      </c>
      <c r="G3115" s="231"/>
      <c r="H3115" s="89"/>
      <c r="I3115" s="90"/>
      <c r="J3115" s="90"/>
      <c r="K3115" s="90"/>
      <c r="L3115" s="90"/>
      <c r="M3115" s="91"/>
      <c r="N3115" s="312"/>
      <c r="O3115" s="313">
        <f>N3115/N$3139</f>
        <v>0</v>
      </c>
      <c r="P3115" s="104"/>
      <c r="Q3115" s="92"/>
      <c r="R3115" s="92"/>
      <c r="S3115" s="92"/>
      <c r="T3115" s="92"/>
      <c r="U3115" s="92"/>
      <c r="V3115" s="92"/>
      <c r="W3115" s="92"/>
      <c r="X3115" s="109">
        <f t="shared" si="531"/>
        <v>0</v>
      </c>
      <c r="Y3115" s="83"/>
      <c r="Z3115" s="110">
        <f t="shared" si="532"/>
        <v>0</v>
      </c>
      <c r="AA3115" s="111"/>
      <c r="AB3115" s="92"/>
      <c r="AC3115" s="92"/>
      <c r="AD3115" s="92"/>
      <c r="AE3115" s="92"/>
      <c r="AF3115" s="92"/>
      <c r="AG3115" s="92"/>
      <c r="AH3115" s="92"/>
      <c r="AI3115" s="109">
        <f t="shared" si="533"/>
        <v>0</v>
      </c>
      <c r="AJ3115" s="83"/>
      <c r="AK3115" s="110">
        <f t="shared" si="534"/>
        <v>0</v>
      </c>
      <c r="AL3115" s="111"/>
      <c r="AM3115" s="92"/>
      <c r="AN3115" s="92"/>
      <c r="AO3115" s="92"/>
      <c r="AP3115" s="92"/>
      <c r="AQ3115" s="92"/>
      <c r="AR3115" s="92"/>
      <c r="AS3115" s="92"/>
      <c r="AT3115" s="92"/>
      <c r="AU3115" s="92"/>
      <c r="AV3115" s="109">
        <f t="shared" si="535"/>
        <v>0</v>
      </c>
      <c r="AW3115" s="75"/>
      <c r="AX3115" s="110">
        <f t="shared" si="536"/>
        <v>0</v>
      </c>
      <c r="AY3115" s="111"/>
      <c r="AZ3115" s="93"/>
      <c r="BA3115" s="94" t="s">
        <v>131</v>
      </c>
      <c r="BB3115" s="71"/>
      <c r="BC3115" s="95"/>
      <c r="BD3115" s="41">
        <v>5</v>
      </c>
      <c r="BE3115" s="52">
        <v>53</v>
      </c>
      <c r="BF3115" s="103">
        <v>5313</v>
      </c>
      <c r="BG3115" s="280" t="s">
        <v>52</v>
      </c>
    </row>
    <row r="3116" spans="1:59" s="63" customFormat="1" ht="12.75" x14ac:dyDescent="0.2">
      <c r="A3116" s="196">
        <v>5</v>
      </c>
      <c r="B3116" s="197" t="s">
        <v>938</v>
      </c>
      <c r="C3116" s="208">
        <v>52</v>
      </c>
      <c r="D3116" s="209" t="s">
        <v>982</v>
      </c>
      <c r="E3116" s="212">
        <v>5251</v>
      </c>
      <c r="F3116" s="213" t="s">
        <v>1210</v>
      </c>
      <c r="G3116" s="231"/>
      <c r="H3116" s="65"/>
      <c r="I3116" s="222"/>
      <c r="J3116" s="66"/>
      <c r="K3116" s="66"/>
      <c r="L3116" s="66"/>
      <c r="M3116" s="64"/>
      <c r="N3116" s="304"/>
      <c r="O3116" s="305"/>
      <c r="P3116" s="127"/>
      <c r="Q3116" s="67"/>
      <c r="R3116" s="67"/>
      <c r="S3116" s="67"/>
      <c r="T3116" s="67"/>
      <c r="U3116" s="67"/>
      <c r="V3116" s="67"/>
      <c r="W3116" s="67"/>
      <c r="X3116" s="67"/>
      <c r="Y3116" s="68"/>
      <c r="Z3116" s="68"/>
      <c r="AA3116" s="68"/>
      <c r="AB3116" s="67"/>
      <c r="AC3116" s="67"/>
      <c r="AD3116" s="67"/>
      <c r="AE3116" s="67"/>
      <c r="AF3116" s="67"/>
      <c r="AG3116" s="67"/>
      <c r="AH3116" s="67"/>
      <c r="AI3116" s="67"/>
      <c r="AJ3116" s="68"/>
      <c r="AK3116" s="68"/>
      <c r="AL3116" s="68"/>
      <c r="AM3116" s="67"/>
      <c r="AN3116" s="67"/>
      <c r="AO3116" s="67"/>
      <c r="AP3116" s="67"/>
      <c r="AQ3116" s="67"/>
      <c r="AR3116" s="67"/>
      <c r="AS3116" s="67"/>
      <c r="AT3116" s="67"/>
      <c r="AU3116" s="67"/>
      <c r="AV3116" s="67"/>
      <c r="AW3116" s="67"/>
      <c r="AX3116" s="68"/>
      <c r="AY3116" s="68"/>
      <c r="AZ3116" s="69"/>
      <c r="BA3116" s="70"/>
      <c r="BB3116" s="71"/>
      <c r="BC3116" s="95"/>
      <c r="BD3116" s="41">
        <v>5</v>
      </c>
      <c r="BE3116" s="52">
        <v>53</v>
      </c>
      <c r="BF3116" s="103">
        <v>5313</v>
      </c>
      <c r="BG3116" s="275"/>
    </row>
    <row r="3117" spans="1:59" x14ac:dyDescent="0.25">
      <c r="A3117" s="196">
        <v>5</v>
      </c>
      <c r="B3117" s="197" t="s">
        <v>938</v>
      </c>
      <c r="C3117" s="208">
        <v>52</v>
      </c>
      <c r="D3117" s="209" t="s">
        <v>982</v>
      </c>
      <c r="E3117" s="212">
        <v>5251</v>
      </c>
      <c r="F3117" s="213" t="s">
        <v>1210</v>
      </c>
      <c r="G3117" s="234"/>
      <c r="H3117" s="138"/>
      <c r="I3117" s="224"/>
      <c r="J3117" s="98"/>
      <c r="K3117" s="98"/>
      <c r="L3117" s="98"/>
      <c r="M3117" s="137"/>
      <c r="N3117" s="322"/>
      <c r="O3117" s="323"/>
      <c r="P3117" s="139"/>
      <c r="Q3117" s="139"/>
      <c r="R3117" s="139"/>
      <c r="S3117" s="139"/>
      <c r="T3117" s="139"/>
      <c r="U3117" s="139"/>
      <c r="V3117" s="139"/>
      <c r="W3117" s="139"/>
      <c r="X3117" s="139"/>
      <c r="Y3117" s="100"/>
      <c r="Z3117" s="125"/>
      <c r="AA3117" s="125"/>
      <c r="AB3117" s="139"/>
      <c r="AC3117" s="139"/>
      <c r="AD3117" s="139"/>
      <c r="AE3117" s="139"/>
      <c r="AF3117" s="139"/>
      <c r="AG3117" s="139"/>
      <c r="AH3117" s="139"/>
      <c r="AI3117" s="139"/>
      <c r="AJ3117" s="100"/>
      <c r="AK3117" s="125"/>
      <c r="AL3117" s="125"/>
      <c r="AM3117" s="139"/>
      <c r="AN3117" s="139"/>
      <c r="AO3117" s="139"/>
      <c r="AP3117" s="139"/>
      <c r="AQ3117" s="139"/>
      <c r="AR3117" s="139"/>
      <c r="AS3117" s="139"/>
      <c r="AT3117" s="139"/>
      <c r="AU3117" s="139"/>
      <c r="AV3117" s="139"/>
      <c r="AW3117" s="99"/>
      <c r="AX3117" s="125"/>
      <c r="AY3117" s="100"/>
      <c r="AZ3117" s="140"/>
      <c r="BA3117" s="141"/>
      <c r="BB3117" s="136"/>
      <c r="BC3117" s="136"/>
      <c r="BD3117" s="41">
        <v>5</v>
      </c>
      <c r="BE3117" s="52">
        <v>53</v>
      </c>
      <c r="BF3117" s="103">
        <v>5313</v>
      </c>
      <c r="BG3117" s="283"/>
    </row>
    <row r="3118" spans="1:59" s="63" customFormat="1" ht="12.75" x14ac:dyDescent="0.2">
      <c r="A3118" s="196">
        <v>5</v>
      </c>
      <c r="B3118" s="197" t="s">
        <v>938</v>
      </c>
      <c r="C3118" s="208">
        <v>52</v>
      </c>
      <c r="D3118" s="209" t="s">
        <v>982</v>
      </c>
      <c r="E3118" s="212">
        <v>5261</v>
      </c>
      <c r="F3118" s="211" t="s">
        <v>1211</v>
      </c>
      <c r="G3118" s="230"/>
      <c r="H3118" s="56"/>
      <c r="I3118" s="221"/>
      <c r="J3118" s="57"/>
      <c r="K3118" s="57"/>
      <c r="L3118" s="57"/>
      <c r="M3118" s="55"/>
      <c r="N3118" s="303"/>
      <c r="O3118" s="245"/>
      <c r="P3118" s="122"/>
      <c r="Q3118" s="58"/>
      <c r="R3118" s="58"/>
      <c r="S3118" s="58"/>
      <c r="T3118" s="58"/>
      <c r="U3118" s="58"/>
      <c r="V3118" s="58"/>
      <c r="W3118" s="58"/>
      <c r="X3118" s="58"/>
      <c r="Y3118" s="59"/>
      <c r="Z3118" s="59"/>
      <c r="AA3118" s="59"/>
      <c r="AB3118" s="58"/>
      <c r="AC3118" s="58"/>
      <c r="AD3118" s="58"/>
      <c r="AE3118" s="58"/>
      <c r="AF3118" s="58"/>
      <c r="AG3118" s="58"/>
      <c r="AH3118" s="58"/>
      <c r="AI3118" s="58"/>
      <c r="AJ3118" s="59"/>
      <c r="AK3118" s="59"/>
      <c r="AL3118" s="59"/>
      <c r="AM3118" s="58"/>
      <c r="AN3118" s="58"/>
      <c r="AO3118" s="58"/>
      <c r="AP3118" s="58"/>
      <c r="AQ3118" s="58"/>
      <c r="AR3118" s="58"/>
      <c r="AS3118" s="58"/>
      <c r="AT3118" s="58"/>
      <c r="AU3118" s="58"/>
      <c r="AV3118" s="58"/>
      <c r="AW3118" s="58"/>
      <c r="AX3118" s="59"/>
      <c r="AY3118" s="59"/>
      <c r="AZ3118" s="60"/>
      <c r="BA3118" s="61"/>
      <c r="BB3118" s="54"/>
      <c r="BC3118" s="54"/>
      <c r="BD3118" s="41">
        <v>5</v>
      </c>
      <c r="BE3118" s="52">
        <v>53</v>
      </c>
      <c r="BF3118" s="62">
        <v>5313</v>
      </c>
      <c r="BG3118" s="277"/>
    </row>
    <row r="3119" spans="1:59" s="63" customFormat="1" ht="12.75" x14ac:dyDescent="0.2">
      <c r="A3119" s="196">
        <v>5</v>
      </c>
      <c r="B3119" s="197" t="s">
        <v>938</v>
      </c>
      <c r="C3119" s="208">
        <v>52</v>
      </c>
      <c r="D3119" s="209" t="s">
        <v>982</v>
      </c>
      <c r="E3119" s="212">
        <v>5261</v>
      </c>
      <c r="F3119" s="211" t="s">
        <v>1211</v>
      </c>
      <c r="G3119" s="231"/>
      <c r="H3119" s="65"/>
      <c r="I3119" s="222"/>
      <c r="J3119" s="66"/>
      <c r="K3119" s="66"/>
      <c r="L3119" s="66"/>
      <c r="M3119" s="64"/>
      <c r="N3119" s="304"/>
      <c r="O3119" s="305"/>
      <c r="P3119" s="127"/>
      <c r="Q3119" s="67"/>
      <c r="R3119" s="67"/>
      <c r="S3119" s="67"/>
      <c r="T3119" s="67"/>
      <c r="U3119" s="67"/>
      <c r="V3119" s="67"/>
      <c r="W3119" s="67"/>
      <c r="X3119" s="67"/>
      <c r="Y3119" s="68"/>
      <c r="Z3119" s="68"/>
      <c r="AA3119" s="68"/>
      <c r="AB3119" s="67"/>
      <c r="AC3119" s="67"/>
      <c r="AD3119" s="67"/>
      <c r="AE3119" s="67"/>
      <c r="AF3119" s="67"/>
      <c r="AG3119" s="67"/>
      <c r="AH3119" s="67"/>
      <c r="AI3119" s="67"/>
      <c r="AJ3119" s="68"/>
      <c r="AK3119" s="68"/>
      <c r="AL3119" s="68"/>
      <c r="AM3119" s="67"/>
      <c r="AN3119" s="67"/>
      <c r="AO3119" s="67"/>
      <c r="AP3119" s="67"/>
      <c r="AQ3119" s="67"/>
      <c r="AR3119" s="67"/>
      <c r="AS3119" s="67"/>
      <c r="AT3119" s="67"/>
      <c r="AU3119" s="67"/>
      <c r="AV3119" s="67"/>
      <c r="AW3119" s="67"/>
      <c r="AX3119" s="68"/>
      <c r="AY3119" s="68"/>
      <c r="AZ3119" s="69"/>
      <c r="BA3119" s="70"/>
      <c r="BB3119" s="71"/>
      <c r="BC3119" s="54"/>
      <c r="BD3119" s="41">
        <v>5</v>
      </c>
      <c r="BE3119" s="52">
        <v>53</v>
      </c>
      <c r="BF3119" s="62">
        <v>5313</v>
      </c>
      <c r="BG3119" s="275"/>
    </row>
    <row r="3120" spans="1:59" s="63" customFormat="1" ht="12.75" x14ac:dyDescent="0.2">
      <c r="A3120" s="196">
        <v>5</v>
      </c>
      <c r="B3120" s="197" t="s">
        <v>938</v>
      </c>
      <c r="C3120" s="208">
        <v>52</v>
      </c>
      <c r="D3120" s="209" t="s">
        <v>982</v>
      </c>
      <c r="E3120" s="212">
        <v>5261</v>
      </c>
      <c r="F3120" s="211" t="s">
        <v>1211</v>
      </c>
      <c r="G3120" s="231"/>
      <c r="H3120" s="72" t="s">
        <v>47</v>
      </c>
      <c r="I3120" s="223"/>
      <c r="J3120" s="73"/>
      <c r="K3120" s="73"/>
      <c r="L3120" s="73"/>
      <c r="M3120" s="74"/>
      <c r="N3120" s="247"/>
      <c r="O3120" s="306"/>
      <c r="P3120" s="105"/>
      <c r="Q3120" s="75"/>
      <c r="R3120" s="75"/>
      <c r="S3120" s="75"/>
      <c r="T3120" s="75"/>
      <c r="U3120" s="75"/>
      <c r="V3120" s="75"/>
      <c r="W3120" s="75"/>
      <c r="X3120" s="75"/>
      <c r="Y3120" s="76">
        <f>IF(ISNUMBER(VLOOKUP(Y3122,P$7:W$7,MATCH(Y3122,P$7:W$7))),VLOOKUP(Y3122,P$7:W$7,MATCH(Y3122,P$7:W$7)),IF(N3124=0,"No Data",IF(Y3122&gt;0,"&lt;100",0)))</f>
        <v>5000</v>
      </c>
      <c r="Z3120" s="77">
        <f>IF(ISNUMBER(VLOOKUP(Z3124,P$7:W$7,MATCH(Z3124,P$7:W$7))),VLOOKUP(Z3124,P$7:W$7,MATCH(Z3124,P$7:W$7)),IF(N3124=0,"No Data",IF(Z3124&gt;0,"&lt;100",0)))</f>
        <v>5000</v>
      </c>
      <c r="AA3120" s="106">
        <f>IF(ISNUMBER(Z3120),Z3120,0)</f>
        <v>5000</v>
      </c>
      <c r="AB3120" s="75"/>
      <c r="AC3120" s="75"/>
      <c r="AD3120" s="75"/>
      <c r="AE3120" s="75"/>
      <c r="AF3120" s="75"/>
      <c r="AG3120" s="75"/>
      <c r="AH3120" s="75"/>
      <c r="AI3120" s="75"/>
      <c r="AJ3120" s="76">
        <f>IF(ISNUMBER(VLOOKUP(AJ3122,AB$7:AH$7,MATCH(AJ3122,AB$7:AH$7))),VLOOKUP(AJ3122,AB$7:AH$7,MATCH(AJ3122,AB$7:AH$7)),IF(N3124=0,"No Data",IF(AJ3122&gt;0,"&lt;50",0)))</f>
        <v>0</v>
      </c>
      <c r="AK3120" s="77">
        <f>IF(ISNUMBER(VLOOKUP(AK3124,AB$7:AH$7,MATCH(AK3124,AB$7:AH$7))),VLOOKUP(AK3124,AB$7:AH$7,MATCH(AK3124,AB$7:AH$7)),IF(N3124=0,"No Data",IF(AK3124&gt;0,"&lt;50",0)))</f>
        <v>0</v>
      </c>
      <c r="AL3120" s="106">
        <f>IF(ISNUMBER(AK3120),AK3120,0)</f>
        <v>0</v>
      </c>
      <c r="AM3120" s="75"/>
      <c r="AN3120" s="75"/>
      <c r="AO3120" s="75"/>
      <c r="AP3120" s="75"/>
      <c r="AQ3120" s="75"/>
      <c r="AR3120" s="75"/>
      <c r="AS3120" s="75"/>
      <c r="AT3120" s="75"/>
      <c r="AU3120" s="75"/>
      <c r="AV3120" s="75"/>
      <c r="AW3120" s="76">
        <f>IF(ISNUMBER(VLOOKUP(AW3122,AM$7:AU$7,MATCH(AW3122,AM$7:AU$7))),VLOOKUP(AW3122,AM$7:AU$7,MATCH(AW3122,AM$7:AU$7)),IF(N3124=0,"No Data",IF(AW3122&gt;0,"&lt;10",0)))</f>
        <v>500</v>
      </c>
      <c r="AX3120" s="77">
        <f>IF(ISNUMBER(VLOOKUP(AX3124,AM$7:AU$7,MATCH(AX3124,AM$7:AU$7))),VLOOKUP(AX3124,AM$7:AU$7,MATCH(AX3124,AM$7:AU$7)),IF(N3124=0,"No Data",IF(AX3124&gt;0,"&lt;10",0)))</f>
        <v>500</v>
      </c>
      <c r="AY3120" s="106">
        <f>IF(ISNUMBER(AX3120),AX3120,0)</f>
        <v>500</v>
      </c>
      <c r="AZ3120" s="79"/>
      <c r="BA3120" s="80"/>
      <c r="BB3120" s="71"/>
      <c r="BC3120" s="54"/>
      <c r="BD3120" s="41">
        <v>5</v>
      </c>
      <c r="BE3120" s="52">
        <v>53</v>
      </c>
      <c r="BF3120" s="62">
        <v>5313</v>
      </c>
      <c r="BG3120" s="276" t="s">
        <v>47</v>
      </c>
    </row>
    <row r="3121" spans="1:59" s="63" customFormat="1" ht="12.75" x14ac:dyDescent="0.2">
      <c r="A3121" s="196">
        <v>5</v>
      </c>
      <c r="B3121" s="197" t="s">
        <v>938</v>
      </c>
      <c r="C3121" s="208">
        <v>52</v>
      </c>
      <c r="D3121" s="209" t="s">
        <v>982</v>
      </c>
      <c r="E3121" s="212">
        <v>5261</v>
      </c>
      <c r="F3121" s="211" t="s">
        <v>1211</v>
      </c>
      <c r="G3121" s="231"/>
      <c r="H3121" s="81" t="s">
        <v>48</v>
      </c>
      <c r="I3121" s="223"/>
      <c r="J3121" s="73"/>
      <c r="K3121" s="73"/>
      <c r="L3121" s="73"/>
      <c r="M3121" s="74"/>
      <c r="N3121" s="247"/>
      <c r="O3121" s="306"/>
      <c r="P3121" s="105"/>
      <c r="Q3121" s="75"/>
      <c r="R3121" s="75"/>
      <c r="S3121" s="75"/>
      <c r="T3121" s="75"/>
      <c r="U3121" s="75"/>
      <c r="V3121" s="75"/>
      <c r="W3121" s="75"/>
      <c r="X3121" s="75"/>
      <c r="Y3121" s="82">
        <f>MIN(X3125:X3128)</f>
        <v>0</v>
      </c>
      <c r="Z3121" s="83"/>
      <c r="AA3121" s="83"/>
      <c r="AB3121" s="75"/>
      <c r="AC3121" s="75"/>
      <c r="AD3121" s="75"/>
      <c r="AE3121" s="75"/>
      <c r="AF3121" s="75"/>
      <c r="AG3121" s="75"/>
      <c r="AH3121" s="75"/>
      <c r="AI3121" s="75"/>
      <c r="AJ3121" s="82">
        <f>MIN(AI3125:AI3128)</f>
        <v>0</v>
      </c>
      <c r="AK3121" s="83"/>
      <c r="AL3121" s="83"/>
      <c r="AM3121" s="75"/>
      <c r="AN3121" s="75"/>
      <c r="AO3121" s="75"/>
      <c r="AP3121" s="75"/>
      <c r="AQ3121" s="75"/>
      <c r="AR3121" s="75"/>
      <c r="AS3121" s="75"/>
      <c r="AT3121" s="75"/>
      <c r="AU3121" s="75"/>
      <c r="AV3121" s="75"/>
      <c r="AW3121" s="82">
        <f>MIN(AV3125:AV3128)</f>
        <v>25</v>
      </c>
      <c r="AX3121" s="83"/>
      <c r="AY3121" s="83"/>
      <c r="AZ3121" s="79"/>
      <c r="BA3121" s="80"/>
      <c r="BB3121" s="71"/>
      <c r="BC3121" s="54"/>
      <c r="BD3121" s="41">
        <v>5</v>
      </c>
      <c r="BE3121" s="52">
        <v>53</v>
      </c>
      <c r="BF3121" s="62">
        <v>5313</v>
      </c>
      <c r="BG3121" s="278" t="s">
        <v>48</v>
      </c>
    </row>
    <row r="3122" spans="1:59" s="63" customFormat="1" ht="12.75" x14ac:dyDescent="0.2">
      <c r="A3122" s="196">
        <v>5</v>
      </c>
      <c r="B3122" s="197" t="s">
        <v>938</v>
      </c>
      <c r="C3122" s="208">
        <v>52</v>
      </c>
      <c r="D3122" s="209" t="s">
        <v>982</v>
      </c>
      <c r="E3122" s="212">
        <v>5261</v>
      </c>
      <c r="F3122" s="211" t="s">
        <v>1211</v>
      </c>
      <c r="G3122" s="231"/>
      <c r="H3122" s="81" t="s">
        <v>49</v>
      </c>
      <c r="I3122" s="223"/>
      <c r="J3122" s="73"/>
      <c r="K3122" s="73"/>
      <c r="L3122" s="73"/>
      <c r="M3122" s="74"/>
      <c r="N3122" s="247"/>
      <c r="O3122" s="306"/>
      <c r="P3122" s="105"/>
      <c r="Q3122" s="75"/>
      <c r="R3122" s="75"/>
      <c r="S3122" s="75"/>
      <c r="T3122" s="75"/>
      <c r="U3122" s="75"/>
      <c r="V3122" s="75"/>
      <c r="W3122" s="75"/>
      <c r="X3122" s="75"/>
      <c r="Y3122" s="84">
        <f>IF(ISNUMBER(AVERAGE(X3125:X3128)),AVERAGE(X3125:X3128),0)</f>
        <v>6275</v>
      </c>
      <c r="Z3122" s="83"/>
      <c r="AA3122" s="83"/>
      <c r="AB3122" s="75"/>
      <c r="AC3122" s="75"/>
      <c r="AD3122" s="75"/>
      <c r="AE3122" s="75"/>
      <c r="AF3122" s="75"/>
      <c r="AG3122" s="75"/>
      <c r="AH3122" s="75"/>
      <c r="AI3122" s="75"/>
      <c r="AJ3122" s="84">
        <f>IF(ISNUMBER(AVERAGE(AI3125:AI3128)),AVERAGE(AI3125:AI3128),0)</f>
        <v>0</v>
      </c>
      <c r="AK3122" s="83"/>
      <c r="AL3122" s="83"/>
      <c r="AM3122" s="75"/>
      <c r="AN3122" s="75"/>
      <c r="AO3122" s="75"/>
      <c r="AP3122" s="75"/>
      <c r="AQ3122" s="75"/>
      <c r="AR3122" s="75"/>
      <c r="AS3122" s="75"/>
      <c r="AT3122" s="75"/>
      <c r="AU3122" s="75"/>
      <c r="AV3122" s="75"/>
      <c r="AW3122" s="84">
        <f>IF(ISNUMBER(AVERAGE(AV3125:AV3128)),AVERAGE(AV3125:AV3128),0)</f>
        <v>781.25</v>
      </c>
      <c r="AX3122" s="83"/>
      <c r="AY3122" s="83"/>
      <c r="AZ3122" s="79"/>
      <c r="BA3122" s="80"/>
      <c r="BB3122" s="71"/>
      <c r="BC3122" s="54"/>
      <c r="BD3122" s="41">
        <v>5</v>
      </c>
      <c r="BE3122" s="52">
        <v>53</v>
      </c>
      <c r="BF3122" s="62">
        <v>5313</v>
      </c>
      <c r="BG3122" s="278" t="s">
        <v>49</v>
      </c>
    </row>
    <row r="3123" spans="1:59" s="63" customFormat="1" ht="12.75" x14ac:dyDescent="0.2">
      <c r="A3123" s="196">
        <v>5</v>
      </c>
      <c r="B3123" s="197" t="s">
        <v>938</v>
      </c>
      <c r="C3123" s="208">
        <v>52</v>
      </c>
      <c r="D3123" s="209" t="s">
        <v>982</v>
      </c>
      <c r="E3123" s="212">
        <v>5261</v>
      </c>
      <c r="F3123" s="211" t="s">
        <v>1211</v>
      </c>
      <c r="G3123" s="231"/>
      <c r="H3123" s="81" t="s">
        <v>50</v>
      </c>
      <c r="I3123" s="223"/>
      <c r="J3123" s="73"/>
      <c r="K3123" s="73"/>
      <c r="L3123" s="73"/>
      <c r="M3123" s="74"/>
      <c r="N3123" s="247"/>
      <c r="O3123" s="306"/>
      <c r="P3123" s="105"/>
      <c r="Q3123" s="75"/>
      <c r="R3123" s="75"/>
      <c r="S3123" s="75"/>
      <c r="T3123" s="75"/>
      <c r="U3123" s="75"/>
      <c r="V3123" s="75"/>
      <c r="W3123" s="75"/>
      <c r="X3123" s="75"/>
      <c r="Y3123" s="84">
        <f>MAX(X3125:X3128)</f>
        <v>25000</v>
      </c>
      <c r="Z3123" s="83"/>
      <c r="AA3123" s="83"/>
      <c r="AB3123" s="75"/>
      <c r="AC3123" s="75"/>
      <c r="AD3123" s="75"/>
      <c r="AE3123" s="75"/>
      <c r="AF3123" s="75"/>
      <c r="AG3123" s="75"/>
      <c r="AH3123" s="75"/>
      <c r="AI3123" s="75"/>
      <c r="AJ3123" s="84">
        <f>MAX(AI3125:AI3128)</f>
        <v>0</v>
      </c>
      <c r="AK3123" s="83"/>
      <c r="AL3123" s="83"/>
      <c r="AM3123" s="75"/>
      <c r="AN3123" s="75"/>
      <c r="AO3123" s="75"/>
      <c r="AP3123" s="75"/>
      <c r="AQ3123" s="75"/>
      <c r="AR3123" s="75"/>
      <c r="AS3123" s="75"/>
      <c r="AT3123" s="75"/>
      <c r="AU3123" s="75"/>
      <c r="AV3123" s="75"/>
      <c r="AW3123" s="84">
        <f>MAX(AV3125:AV3128)</f>
        <v>2500</v>
      </c>
      <c r="AX3123" s="83"/>
      <c r="AY3123" s="83"/>
      <c r="AZ3123" s="79"/>
      <c r="BA3123" s="80"/>
      <c r="BB3123" s="71"/>
      <c r="BC3123" s="54"/>
      <c r="BD3123" s="41">
        <v>5</v>
      </c>
      <c r="BE3123" s="52">
        <v>53</v>
      </c>
      <c r="BF3123" s="62">
        <v>5313</v>
      </c>
      <c r="BG3123" s="278" t="s">
        <v>50</v>
      </c>
    </row>
    <row r="3124" spans="1:59" s="63" customFormat="1" ht="12.75" x14ac:dyDescent="0.2">
      <c r="A3124" s="196">
        <v>5</v>
      </c>
      <c r="B3124" s="197" t="s">
        <v>938</v>
      </c>
      <c r="C3124" s="208">
        <v>52</v>
      </c>
      <c r="D3124" s="209" t="s">
        <v>982</v>
      </c>
      <c r="E3124" s="212">
        <v>5261</v>
      </c>
      <c r="F3124" s="211" t="s">
        <v>1211</v>
      </c>
      <c r="G3124" s="231"/>
      <c r="H3124" s="85" t="s">
        <v>51</v>
      </c>
      <c r="I3124" s="223"/>
      <c r="J3124" s="73"/>
      <c r="K3124" s="73"/>
      <c r="L3124" s="73"/>
      <c r="M3124" s="74"/>
      <c r="N3124" s="248">
        <f>SUM(N3125:N3128)</f>
        <v>4</v>
      </c>
      <c r="O3124" s="293">
        <f>SUM(O3125:O3128)</f>
        <v>1</v>
      </c>
      <c r="P3124" s="292"/>
      <c r="Q3124" s="87"/>
      <c r="R3124" s="87"/>
      <c r="S3124" s="87"/>
      <c r="T3124" s="87"/>
      <c r="U3124" s="87"/>
      <c r="V3124" s="87"/>
      <c r="W3124" s="87"/>
      <c r="X3124" s="87"/>
      <c r="Y3124" s="88"/>
      <c r="Z3124" s="107">
        <f>SUM(Z3125:Z3128)</f>
        <v>6275</v>
      </c>
      <c r="AA3124" s="88"/>
      <c r="AB3124" s="87"/>
      <c r="AC3124" s="87"/>
      <c r="AD3124" s="87"/>
      <c r="AE3124" s="87"/>
      <c r="AF3124" s="87"/>
      <c r="AG3124" s="87"/>
      <c r="AH3124" s="87"/>
      <c r="AI3124" s="87"/>
      <c r="AJ3124" s="88"/>
      <c r="AK3124" s="107">
        <f>SUM(AK3125:AK3128)</f>
        <v>0</v>
      </c>
      <c r="AL3124" s="88"/>
      <c r="AM3124" s="87"/>
      <c r="AN3124" s="87"/>
      <c r="AO3124" s="87"/>
      <c r="AP3124" s="87"/>
      <c r="AQ3124" s="87"/>
      <c r="AR3124" s="87"/>
      <c r="AS3124" s="87"/>
      <c r="AT3124" s="87"/>
      <c r="AU3124" s="87"/>
      <c r="AV3124" s="87"/>
      <c r="AW3124" s="112"/>
      <c r="AX3124" s="107">
        <f>SUM(AX3125:AX3128)</f>
        <v>781.25</v>
      </c>
      <c r="AY3124" s="88"/>
      <c r="AZ3124" s="79"/>
      <c r="BA3124" s="80"/>
      <c r="BB3124" s="71"/>
      <c r="BC3124" s="54"/>
      <c r="BD3124" s="41">
        <v>5</v>
      </c>
      <c r="BE3124" s="52">
        <v>53</v>
      </c>
      <c r="BF3124" s="62">
        <v>5313</v>
      </c>
      <c r="BG3124" s="279" t="s">
        <v>51</v>
      </c>
    </row>
    <row r="3125" spans="1:59" s="63" customFormat="1" ht="12.75" x14ac:dyDescent="0.2">
      <c r="A3125" s="196">
        <v>5</v>
      </c>
      <c r="B3125" s="197" t="s">
        <v>938</v>
      </c>
      <c r="C3125" s="208">
        <v>52</v>
      </c>
      <c r="D3125" s="209" t="s">
        <v>982</v>
      </c>
      <c r="E3125" s="212">
        <v>5261</v>
      </c>
      <c r="F3125" s="211" t="s">
        <v>1211</v>
      </c>
      <c r="G3125" s="231"/>
      <c r="H3125" s="89" t="s">
        <v>52</v>
      </c>
      <c r="I3125" s="90" t="s">
        <v>798</v>
      </c>
      <c r="J3125" s="90"/>
      <c r="K3125" s="90" t="s">
        <v>64</v>
      </c>
      <c r="L3125" s="90" t="s">
        <v>195</v>
      </c>
      <c r="M3125" s="91"/>
      <c r="N3125" s="312">
        <v>1</v>
      </c>
      <c r="O3125" s="313">
        <f>N3125/N$3124</f>
        <v>0.25</v>
      </c>
      <c r="P3125" s="104"/>
      <c r="Q3125" s="92"/>
      <c r="R3125" s="92"/>
      <c r="S3125" s="92"/>
      <c r="T3125" s="92"/>
      <c r="U3125" s="92"/>
      <c r="V3125" s="92"/>
      <c r="W3125" s="92"/>
      <c r="X3125" s="109">
        <f t="shared" ref="X3125:X3128" si="537">P3125*P$7+Q3125*Q$7+R3125*R$7+S3125*S$7+T3125*T$7+U3125*U$7+V3125*V$7+W3125*W$7</f>
        <v>0</v>
      </c>
      <c r="Y3125" s="83"/>
      <c r="Z3125" s="110">
        <f t="shared" ref="Z3125:Z3128" si="538">X3125*$O3125</f>
        <v>0</v>
      </c>
      <c r="AA3125" s="111"/>
      <c r="AB3125" s="92"/>
      <c r="AC3125" s="92"/>
      <c r="AD3125" s="92"/>
      <c r="AE3125" s="92"/>
      <c r="AF3125" s="92"/>
      <c r="AG3125" s="92"/>
      <c r="AH3125" s="92"/>
      <c r="AI3125" s="109">
        <f t="shared" ref="AI3125:AI3128" si="539">AB3125*AB$7+AC3125*AC$7+AD3125*AD$7+AE3125*AE$7+AF3125*AF$7+AG3125*AG$7+AH3125*AH$7</f>
        <v>0</v>
      </c>
      <c r="AJ3125" s="83"/>
      <c r="AK3125" s="110">
        <f t="shared" ref="AK3125:AK3128" si="540">AI3125*$O3125</f>
        <v>0</v>
      </c>
      <c r="AL3125" s="111"/>
      <c r="AM3125" s="92"/>
      <c r="AN3125" s="92"/>
      <c r="AO3125" s="92"/>
      <c r="AP3125" s="92"/>
      <c r="AQ3125" s="92"/>
      <c r="AR3125" s="92">
        <v>1</v>
      </c>
      <c r="AS3125" s="92"/>
      <c r="AT3125" s="92"/>
      <c r="AU3125" s="92"/>
      <c r="AV3125" s="109">
        <f t="shared" ref="AV3125:AV3128" si="541">AM3125*AM$7+AN3125*AN$7+AO3125*AO$7+AP3125*AP$7+AQ3125*AQ$7+AR3125*AR$7+AS3125*AS$7+AT3125*AT$7+AU3125*AU$7</f>
        <v>500</v>
      </c>
      <c r="AW3125" s="75"/>
      <c r="AX3125" s="110">
        <f t="shared" ref="AX3125:AX3128" si="542">AV3125*$O3125</f>
        <v>125</v>
      </c>
      <c r="AY3125" s="111"/>
      <c r="AZ3125" s="93"/>
      <c r="BA3125" s="94" t="s">
        <v>131</v>
      </c>
      <c r="BB3125" s="71"/>
      <c r="BC3125" s="54"/>
      <c r="BD3125" s="41">
        <v>5</v>
      </c>
      <c r="BE3125" s="52">
        <v>53</v>
      </c>
      <c r="BF3125" s="62">
        <v>5313</v>
      </c>
      <c r="BG3125" s="280" t="s">
        <v>52</v>
      </c>
    </row>
    <row r="3126" spans="1:59" s="63" customFormat="1" ht="12.75" x14ac:dyDescent="0.2">
      <c r="A3126" s="196">
        <v>5</v>
      </c>
      <c r="B3126" s="197" t="s">
        <v>938</v>
      </c>
      <c r="C3126" s="208">
        <v>52</v>
      </c>
      <c r="D3126" s="209" t="s">
        <v>982</v>
      </c>
      <c r="E3126" s="212">
        <v>5261</v>
      </c>
      <c r="F3126" s="211" t="s">
        <v>1211</v>
      </c>
      <c r="G3126" s="231"/>
      <c r="H3126" s="89"/>
      <c r="I3126" s="90" t="s">
        <v>1001</v>
      </c>
      <c r="J3126" s="90"/>
      <c r="K3126" s="90" t="s">
        <v>64</v>
      </c>
      <c r="L3126" s="90" t="s">
        <v>1281</v>
      </c>
      <c r="M3126" s="91"/>
      <c r="N3126" s="312">
        <v>1</v>
      </c>
      <c r="O3126" s="313">
        <f t="shared" ref="O3126:O3128" si="543">N3126/N$3124</f>
        <v>0.25</v>
      </c>
      <c r="P3126" s="104"/>
      <c r="Q3126" s="92"/>
      <c r="R3126" s="92"/>
      <c r="S3126" s="92"/>
      <c r="T3126" s="92"/>
      <c r="U3126" s="92"/>
      <c r="V3126" s="92"/>
      <c r="W3126" s="92"/>
      <c r="X3126" s="109">
        <f t="shared" si="537"/>
        <v>0</v>
      </c>
      <c r="Y3126" s="83"/>
      <c r="Z3126" s="110">
        <f t="shared" si="538"/>
        <v>0</v>
      </c>
      <c r="AA3126" s="111"/>
      <c r="AB3126" s="92"/>
      <c r="AC3126" s="92"/>
      <c r="AD3126" s="92"/>
      <c r="AE3126" s="92"/>
      <c r="AF3126" s="92"/>
      <c r="AG3126" s="92"/>
      <c r="AH3126" s="92"/>
      <c r="AI3126" s="109">
        <f t="shared" si="539"/>
        <v>0</v>
      </c>
      <c r="AJ3126" s="83"/>
      <c r="AK3126" s="110">
        <f t="shared" si="540"/>
        <v>0</v>
      </c>
      <c r="AL3126" s="111"/>
      <c r="AM3126" s="92"/>
      <c r="AN3126" s="92">
        <v>1</v>
      </c>
      <c r="AO3126" s="92"/>
      <c r="AP3126" s="92"/>
      <c r="AQ3126" s="92"/>
      <c r="AR3126" s="92"/>
      <c r="AS3126" s="92"/>
      <c r="AT3126" s="92"/>
      <c r="AU3126" s="92"/>
      <c r="AV3126" s="109">
        <f t="shared" si="541"/>
        <v>25</v>
      </c>
      <c r="AW3126" s="75"/>
      <c r="AX3126" s="110">
        <f t="shared" si="542"/>
        <v>6.25</v>
      </c>
      <c r="AY3126" s="111"/>
      <c r="AZ3126" s="93"/>
      <c r="BA3126" s="94" t="s">
        <v>131</v>
      </c>
      <c r="BB3126" s="71"/>
      <c r="BC3126" s="54"/>
      <c r="BD3126" s="41">
        <v>5</v>
      </c>
      <c r="BE3126" s="52">
        <v>53</v>
      </c>
      <c r="BF3126" s="62">
        <v>5313</v>
      </c>
      <c r="BG3126" s="280" t="s">
        <v>52</v>
      </c>
    </row>
    <row r="3127" spans="1:59" s="63" customFormat="1" ht="12.75" x14ac:dyDescent="0.2">
      <c r="A3127" s="196">
        <v>5</v>
      </c>
      <c r="B3127" s="197" t="s">
        <v>938</v>
      </c>
      <c r="C3127" s="208">
        <v>52</v>
      </c>
      <c r="D3127" s="209" t="s">
        <v>982</v>
      </c>
      <c r="E3127" s="212">
        <v>5261</v>
      </c>
      <c r="F3127" s="211" t="s">
        <v>1211</v>
      </c>
      <c r="G3127" s="231"/>
      <c r="H3127" s="89"/>
      <c r="I3127" s="90" t="s">
        <v>988</v>
      </c>
      <c r="J3127" s="90"/>
      <c r="K3127" s="90" t="s">
        <v>64</v>
      </c>
      <c r="L3127" s="90" t="s">
        <v>76</v>
      </c>
      <c r="M3127" s="91"/>
      <c r="N3127" s="312">
        <v>1</v>
      </c>
      <c r="O3127" s="313">
        <f t="shared" si="543"/>
        <v>0.25</v>
      </c>
      <c r="P3127" s="104">
        <v>1</v>
      </c>
      <c r="Q3127" s="92"/>
      <c r="R3127" s="92"/>
      <c r="S3127" s="92"/>
      <c r="T3127" s="92"/>
      <c r="U3127" s="92"/>
      <c r="V3127" s="92"/>
      <c r="W3127" s="92"/>
      <c r="X3127" s="109">
        <f t="shared" si="537"/>
        <v>100</v>
      </c>
      <c r="Y3127" s="83"/>
      <c r="Z3127" s="110">
        <f t="shared" si="538"/>
        <v>25</v>
      </c>
      <c r="AA3127" s="111"/>
      <c r="AB3127" s="92"/>
      <c r="AC3127" s="92"/>
      <c r="AD3127" s="92"/>
      <c r="AE3127" s="92"/>
      <c r="AF3127" s="92"/>
      <c r="AG3127" s="92"/>
      <c r="AH3127" s="92"/>
      <c r="AI3127" s="109">
        <f t="shared" si="539"/>
        <v>0</v>
      </c>
      <c r="AJ3127" s="83"/>
      <c r="AK3127" s="110">
        <f t="shared" si="540"/>
        <v>0</v>
      </c>
      <c r="AL3127" s="111"/>
      <c r="AM3127" s="92"/>
      <c r="AN3127" s="92"/>
      <c r="AO3127" s="92"/>
      <c r="AP3127" s="92"/>
      <c r="AQ3127" s="92"/>
      <c r="AR3127" s="92"/>
      <c r="AS3127" s="92"/>
      <c r="AT3127" s="92">
        <v>1</v>
      </c>
      <c r="AU3127" s="92"/>
      <c r="AV3127" s="109">
        <f t="shared" si="541"/>
        <v>2500</v>
      </c>
      <c r="AW3127" s="75"/>
      <c r="AX3127" s="110">
        <f t="shared" si="542"/>
        <v>625</v>
      </c>
      <c r="AY3127" s="111"/>
      <c r="AZ3127" s="93"/>
      <c r="BA3127" s="94" t="s">
        <v>131</v>
      </c>
      <c r="BB3127" s="71"/>
      <c r="BC3127" s="54"/>
      <c r="BD3127" s="41">
        <v>5</v>
      </c>
      <c r="BE3127" s="52">
        <v>53</v>
      </c>
      <c r="BF3127" s="62">
        <v>5313</v>
      </c>
      <c r="BG3127" s="280" t="s">
        <v>52</v>
      </c>
    </row>
    <row r="3128" spans="1:59" s="63" customFormat="1" ht="12.75" x14ac:dyDescent="0.2">
      <c r="A3128" s="196">
        <v>5</v>
      </c>
      <c r="B3128" s="197" t="s">
        <v>938</v>
      </c>
      <c r="C3128" s="208">
        <v>52</v>
      </c>
      <c r="D3128" s="209" t="s">
        <v>982</v>
      </c>
      <c r="E3128" s="212">
        <v>5261</v>
      </c>
      <c r="F3128" s="211" t="s">
        <v>1211</v>
      </c>
      <c r="G3128" s="231"/>
      <c r="H3128" s="89"/>
      <c r="I3128" s="90" t="s">
        <v>838</v>
      </c>
      <c r="J3128" s="90" t="s">
        <v>1283</v>
      </c>
      <c r="K3128" s="90" t="s">
        <v>73</v>
      </c>
      <c r="L3128" s="90" t="s">
        <v>95</v>
      </c>
      <c r="M3128" s="91"/>
      <c r="N3128" s="312">
        <v>1</v>
      </c>
      <c r="O3128" s="313">
        <f t="shared" si="543"/>
        <v>0.25</v>
      </c>
      <c r="P3128" s="104"/>
      <c r="Q3128" s="92"/>
      <c r="R3128" s="92"/>
      <c r="S3128" s="92"/>
      <c r="T3128" s="92"/>
      <c r="U3128" s="92"/>
      <c r="V3128" s="92"/>
      <c r="W3128" s="92">
        <v>1</v>
      </c>
      <c r="X3128" s="109">
        <f t="shared" si="537"/>
        <v>25000</v>
      </c>
      <c r="Y3128" s="83"/>
      <c r="Z3128" s="110">
        <f t="shared" si="538"/>
        <v>6250</v>
      </c>
      <c r="AA3128" s="111"/>
      <c r="AB3128" s="92"/>
      <c r="AC3128" s="92"/>
      <c r="AD3128" s="92"/>
      <c r="AE3128" s="92"/>
      <c r="AF3128" s="92"/>
      <c r="AG3128" s="92"/>
      <c r="AH3128" s="92"/>
      <c r="AI3128" s="109">
        <f t="shared" si="539"/>
        <v>0</v>
      </c>
      <c r="AJ3128" s="83"/>
      <c r="AK3128" s="110">
        <f t="shared" si="540"/>
        <v>0</v>
      </c>
      <c r="AL3128" s="111"/>
      <c r="AM3128" s="92"/>
      <c r="AN3128" s="92"/>
      <c r="AO3128" s="92"/>
      <c r="AP3128" s="92">
        <v>1</v>
      </c>
      <c r="AQ3128" s="92"/>
      <c r="AR3128" s="92"/>
      <c r="AS3128" s="92"/>
      <c r="AT3128" s="92"/>
      <c r="AU3128" s="92"/>
      <c r="AV3128" s="109">
        <f t="shared" si="541"/>
        <v>100</v>
      </c>
      <c r="AW3128" s="75"/>
      <c r="AX3128" s="110">
        <f t="shared" si="542"/>
        <v>25</v>
      </c>
      <c r="AY3128" s="111"/>
      <c r="AZ3128" s="93"/>
      <c r="BA3128" s="94" t="s">
        <v>131</v>
      </c>
      <c r="BB3128" s="71"/>
      <c r="BC3128" s="54"/>
      <c r="BD3128" s="41">
        <v>5</v>
      </c>
      <c r="BE3128" s="52">
        <v>53</v>
      </c>
      <c r="BF3128" s="62">
        <v>5313</v>
      </c>
      <c r="BG3128" s="280" t="s">
        <v>52</v>
      </c>
    </row>
    <row r="3129" spans="1:59" s="63" customFormat="1" ht="12.75" x14ac:dyDescent="0.2">
      <c r="A3129" s="196">
        <v>5</v>
      </c>
      <c r="B3129" s="197" t="s">
        <v>938</v>
      </c>
      <c r="C3129" s="208">
        <v>52</v>
      </c>
      <c r="D3129" s="209" t="s">
        <v>982</v>
      </c>
      <c r="E3129" s="212">
        <v>5261</v>
      </c>
      <c r="F3129" s="211" t="s">
        <v>1211</v>
      </c>
      <c r="G3129" s="231"/>
      <c r="H3129" s="65"/>
      <c r="I3129" s="222"/>
      <c r="J3129" s="66"/>
      <c r="K3129" s="66"/>
      <c r="L3129" s="66"/>
      <c r="M3129" s="64"/>
      <c r="N3129" s="304"/>
      <c r="O3129" s="305"/>
      <c r="P3129" s="127"/>
      <c r="Q3129" s="67"/>
      <c r="R3129" s="67"/>
      <c r="S3129" s="67"/>
      <c r="T3129" s="67"/>
      <c r="U3129" s="67"/>
      <c r="V3129" s="67"/>
      <c r="W3129" s="67"/>
      <c r="X3129" s="67"/>
      <c r="Y3129" s="68"/>
      <c r="Z3129" s="68"/>
      <c r="AA3129" s="68"/>
      <c r="AB3129" s="67"/>
      <c r="AC3129" s="67"/>
      <c r="AD3129" s="67"/>
      <c r="AE3129" s="67"/>
      <c r="AF3129" s="67"/>
      <c r="AG3129" s="67"/>
      <c r="AH3129" s="67"/>
      <c r="AI3129" s="67"/>
      <c r="AJ3129" s="68"/>
      <c r="AK3129" s="68"/>
      <c r="AL3129" s="68"/>
      <c r="AM3129" s="67"/>
      <c r="AN3129" s="67"/>
      <c r="AO3129" s="67"/>
      <c r="AP3129" s="67"/>
      <c r="AQ3129" s="67"/>
      <c r="AR3129" s="67"/>
      <c r="AS3129" s="67"/>
      <c r="AT3129" s="67"/>
      <c r="AU3129" s="67"/>
      <c r="AV3129" s="67"/>
      <c r="AW3129" s="67"/>
      <c r="AX3129" s="68"/>
      <c r="AY3129" s="68"/>
      <c r="AZ3129" s="69"/>
      <c r="BA3129" s="70"/>
      <c r="BB3129" s="71"/>
      <c r="BC3129" s="54"/>
      <c r="BD3129" s="41">
        <v>5</v>
      </c>
      <c r="BE3129" s="52">
        <v>53</v>
      </c>
      <c r="BF3129" s="62">
        <v>5313</v>
      </c>
      <c r="BG3129" s="275"/>
    </row>
    <row r="3130" spans="1:59" x14ac:dyDescent="0.25">
      <c r="A3130" s="196">
        <v>5</v>
      </c>
      <c r="B3130" s="197" t="s">
        <v>938</v>
      </c>
      <c r="C3130" s="208">
        <v>52</v>
      </c>
      <c r="D3130" s="209" t="s">
        <v>982</v>
      </c>
      <c r="E3130" s="212">
        <v>5261</v>
      </c>
      <c r="F3130" s="211" t="s">
        <v>1211</v>
      </c>
      <c r="G3130" s="235"/>
      <c r="H3130" s="145"/>
      <c r="I3130" s="221"/>
      <c r="J3130" s="57"/>
      <c r="K3130" s="57"/>
      <c r="L3130" s="57"/>
      <c r="M3130" s="144"/>
      <c r="N3130" s="324"/>
      <c r="O3130" s="325"/>
      <c r="P3130" s="146"/>
      <c r="Q3130" s="146"/>
      <c r="R3130" s="146"/>
      <c r="S3130" s="146"/>
      <c r="T3130" s="146"/>
      <c r="U3130" s="146"/>
      <c r="V3130" s="146"/>
      <c r="W3130" s="146"/>
      <c r="X3130" s="146"/>
      <c r="Y3130" s="59"/>
      <c r="Z3130" s="123"/>
      <c r="AA3130" s="123"/>
      <c r="AB3130" s="146"/>
      <c r="AC3130" s="146"/>
      <c r="AD3130" s="146"/>
      <c r="AE3130" s="146"/>
      <c r="AF3130" s="146"/>
      <c r="AG3130" s="146"/>
      <c r="AH3130" s="146"/>
      <c r="AI3130" s="146"/>
      <c r="AJ3130" s="59"/>
      <c r="AK3130" s="123"/>
      <c r="AL3130" s="123"/>
      <c r="AM3130" s="146"/>
      <c r="AN3130" s="146"/>
      <c r="AO3130" s="146"/>
      <c r="AP3130" s="146"/>
      <c r="AQ3130" s="146"/>
      <c r="AR3130" s="146"/>
      <c r="AS3130" s="146"/>
      <c r="AT3130" s="146"/>
      <c r="AU3130" s="146"/>
      <c r="AV3130" s="146"/>
      <c r="AW3130" s="58"/>
      <c r="AX3130" s="123"/>
      <c r="AY3130" s="59"/>
      <c r="AZ3130" s="147"/>
      <c r="BA3130" s="148"/>
      <c r="BB3130" s="143"/>
      <c r="BC3130" s="143"/>
      <c r="BD3130" s="41">
        <v>5</v>
      </c>
      <c r="BE3130" s="52">
        <v>53</v>
      </c>
      <c r="BF3130" s="62">
        <v>5313</v>
      </c>
      <c r="BG3130" s="283"/>
    </row>
    <row r="3131" spans="1:59" s="53" customFormat="1" ht="18.75" x14ac:dyDescent="0.3">
      <c r="A3131" s="202">
        <v>5</v>
      </c>
      <c r="B3131" s="203" t="s">
        <v>938</v>
      </c>
      <c r="C3131" s="205">
        <v>53</v>
      </c>
      <c r="D3131" s="206" t="s">
        <v>1002</v>
      </c>
      <c r="E3131" s="207"/>
      <c r="F3131" s="207"/>
      <c r="G3131" s="229"/>
      <c r="H3131" s="44"/>
      <c r="I3131" s="226"/>
      <c r="J3131" s="192"/>
      <c r="K3131" s="192"/>
      <c r="L3131" s="192"/>
      <c r="M3131" s="194"/>
      <c r="N3131" s="302"/>
      <c r="O3131" s="298"/>
      <c r="P3131" s="47"/>
      <c r="Q3131" s="47"/>
      <c r="R3131" s="47"/>
      <c r="S3131" s="47"/>
      <c r="T3131" s="47"/>
      <c r="U3131" s="47"/>
      <c r="V3131" s="47"/>
      <c r="W3131" s="47"/>
      <c r="X3131" s="47"/>
      <c r="Y3131" s="48"/>
      <c r="Z3131" s="48"/>
      <c r="AA3131" s="48"/>
      <c r="AB3131" s="47"/>
      <c r="AC3131" s="47"/>
      <c r="AD3131" s="47"/>
      <c r="AE3131" s="47"/>
      <c r="AF3131" s="47"/>
      <c r="AG3131" s="47"/>
      <c r="AH3131" s="47"/>
      <c r="AI3131" s="47"/>
      <c r="AJ3131" s="48"/>
      <c r="AK3131" s="48"/>
      <c r="AL3131" s="48"/>
      <c r="AM3131" s="47"/>
      <c r="AN3131" s="47"/>
      <c r="AO3131" s="47"/>
      <c r="AP3131" s="47"/>
      <c r="AQ3131" s="47"/>
      <c r="AR3131" s="47"/>
      <c r="AS3131" s="47"/>
      <c r="AT3131" s="47"/>
      <c r="AU3131" s="47"/>
      <c r="AV3131" s="47"/>
      <c r="AW3131" s="47"/>
      <c r="AX3131" s="48"/>
      <c r="AY3131" s="333"/>
      <c r="AZ3131" s="49"/>
      <c r="BA3131" s="50"/>
      <c r="BB3131" s="51"/>
      <c r="BC3131" s="45"/>
      <c r="BD3131" s="41">
        <v>5</v>
      </c>
      <c r="BE3131" s="52">
        <v>53</v>
      </c>
      <c r="BF3131" s="52" t="s">
        <v>1002</v>
      </c>
      <c r="BG3131" s="273"/>
    </row>
    <row r="3132" spans="1:59" x14ac:dyDescent="0.25">
      <c r="A3132" s="196">
        <v>5</v>
      </c>
      <c r="B3132" s="197" t="s">
        <v>938</v>
      </c>
      <c r="C3132" s="208">
        <v>53</v>
      </c>
      <c r="D3132" s="209" t="s">
        <v>1002</v>
      </c>
      <c r="E3132" s="212">
        <v>5313</v>
      </c>
      <c r="F3132" s="213" t="s">
        <v>1003</v>
      </c>
      <c r="G3132" s="234"/>
      <c r="H3132" s="138"/>
      <c r="I3132" s="224"/>
      <c r="J3132" s="98"/>
      <c r="K3132" s="98"/>
      <c r="L3132" s="98"/>
      <c r="M3132" s="137"/>
      <c r="N3132" s="322"/>
      <c r="O3132" s="323"/>
      <c r="P3132" s="139"/>
      <c r="Q3132" s="139"/>
      <c r="R3132" s="139"/>
      <c r="S3132" s="139"/>
      <c r="T3132" s="139"/>
      <c r="U3132" s="139"/>
      <c r="V3132" s="139"/>
      <c r="W3132" s="139"/>
      <c r="X3132" s="139"/>
      <c r="Y3132" s="100"/>
      <c r="Z3132" s="125"/>
      <c r="AA3132" s="125"/>
      <c r="AB3132" s="139"/>
      <c r="AC3132" s="139"/>
      <c r="AD3132" s="139"/>
      <c r="AE3132" s="139"/>
      <c r="AF3132" s="139"/>
      <c r="AG3132" s="139"/>
      <c r="AH3132" s="139"/>
      <c r="AI3132" s="139"/>
      <c r="AJ3132" s="100"/>
      <c r="AK3132" s="125"/>
      <c r="AL3132" s="125"/>
      <c r="AM3132" s="139"/>
      <c r="AN3132" s="139"/>
      <c r="AO3132" s="139"/>
      <c r="AP3132" s="139"/>
      <c r="AQ3132" s="139"/>
      <c r="AR3132" s="139"/>
      <c r="AS3132" s="139"/>
      <c r="AT3132" s="139"/>
      <c r="AU3132" s="139"/>
      <c r="AV3132" s="139"/>
      <c r="AW3132" s="99"/>
      <c r="AX3132" s="125"/>
      <c r="AY3132" s="100"/>
      <c r="AZ3132" s="140"/>
      <c r="BA3132" s="141"/>
      <c r="BB3132" s="136"/>
      <c r="BC3132" s="136"/>
      <c r="BD3132" s="41">
        <v>5</v>
      </c>
      <c r="BE3132" s="52">
        <v>53</v>
      </c>
      <c r="BF3132" s="103">
        <v>5313</v>
      </c>
      <c r="BG3132" s="283"/>
    </row>
    <row r="3133" spans="1:59" s="63" customFormat="1" ht="12.75" x14ac:dyDescent="0.2">
      <c r="A3133" s="196">
        <v>5</v>
      </c>
      <c r="B3133" s="197" t="s">
        <v>938</v>
      </c>
      <c r="C3133" s="208">
        <v>53</v>
      </c>
      <c r="D3133" s="209" t="s">
        <v>1002</v>
      </c>
      <c r="E3133" s="212">
        <v>5313</v>
      </c>
      <c r="F3133" s="213" t="s">
        <v>1003</v>
      </c>
      <c r="G3133" s="232"/>
      <c r="H3133" s="97"/>
      <c r="I3133" s="224"/>
      <c r="J3133" s="98"/>
      <c r="K3133" s="98"/>
      <c r="L3133" s="98"/>
      <c r="M3133" s="96"/>
      <c r="N3133" s="307"/>
      <c r="O3133" s="246"/>
      <c r="P3133" s="124"/>
      <c r="Q3133" s="99"/>
      <c r="R3133" s="99"/>
      <c r="S3133" s="99"/>
      <c r="T3133" s="99"/>
      <c r="U3133" s="99"/>
      <c r="V3133" s="99"/>
      <c r="W3133" s="99"/>
      <c r="X3133" s="99"/>
      <c r="Y3133" s="100"/>
      <c r="Z3133" s="100"/>
      <c r="AA3133" s="100"/>
      <c r="AB3133" s="99"/>
      <c r="AC3133" s="99"/>
      <c r="AD3133" s="99"/>
      <c r="AE3133" s="99"/>
      <c r="AF3133" s="99"/>
      <c r="AG3133" s="99"/>
      <c r="AH3133" s="99"/>
      <c r="AI3133" s="99"/>
      <c r="AJ3133" s="100"/>
      <c r="AK3133" s="100"/>
      <c r="AL3133" s="100"/>
      <c r="AM3133" s="99"/>
      <c r="AN3133" s="99"/>
      <c r="AO3133" s="99"/>
      <c r="AP3133" s="99"/>
      <c r="AQ3133" s="99"/>
      <c r="AR3133" s="99"/>
      <c r="AS3133" s="99"/>
      <c r="AT3133" s="99"/>
      <c r="AU3133" s="99"/>
      <c r="AV3133" s="99"/>
      <c r="AW3133" s="99"/>
      <c r="AX3133" s="100"/>
      <c r="AY3133" s="100"/>
      <c r="AZ3133" s="101"/>
      <c r="BA3133" s="102"/>
      <c r="BB3133" s="95"/>
      <c r="BC3133" s="95"/>
      <c r="BD3133" s="41">
        <v>5</v>
      </c>
      <c r="BE3133" s="52">
        <v>53</v>
      </c>
      <c r="BF3133" s="103">
        <v>5313</v>
      </c>
      <c r="BG3133" s="277"/>
    </row>
    <row r="3134" spans="1:59" s="63" customFormat="1" ht="12.75" x14ac:dyDescent="0.2">
      <c r="A3134" s="196">
        <v>5</v>
      </c>
      <c r="B3134" s="197" t="s">
        <v>938</v>
      </c>
      <c r="C3134" s="208">
        <v>53</v>
      </c>
      <c r="D3134" s="209" t="s">
        <v>1002</v>
      </c>
      <c r="E3134" s="212">
        <v>5313</v>
      </c>
      <c r="F3134" s="213" t="s">
        <v>1003</v>
      </c>
      <c r="G3134" s="231"/>
      <c r="H3134" s="65"/>
      <c r="I3134" s="222"/>
      <c r="J3134" s="66"/>
      <c r="K3134" s="66"/>
      <c r="L3134" s="66"/>
      <c r="M3134" s="64"/>
      <c r="N3134" s="304"/>
      <c r="O3134" s="305"/>
      <c r="P3134" s="127"/>
      <c r="Q3134" s="67"/>
      <c r="R3134" s="67"/>
      <c r="S3134" s="67"/>
      <c r="T3134" s="67"/>
      <c r="U3134" s="67"/>
      <c r="V3134" s="67"/>
      <c r="W3134" s="67"/>
      <c r="X3134" s="67"/>
      <c r="Y3134" s="68"/>
      <c r="Z3134" s="68"/>
      <c r="AA3134" s="68"/>
      <c r="AB3134" s="67"/>
      <c r="AC3134" s="67"/>
      <c r="AD3134" s="67"/>
      <c r="AE3134" s="67"/>
      <c r="AF3134" s="67"/>
      <c r="AG3134" s="67"/>
      <c r="AH3134" s="67"/>
      <c r="AI3134" s="67"/>
      <c r="AJ3134" s="68"/>
      <c r="AK3134" s="68"/>
      <c r="AL3134" s="68"/>
      <c r="AM3134" s="67"/>
      <c r="AN3134" s="67"/>
      <c r="AO3134" s="67"/>
      <c r="AP3134" s="67"/>
      <c r="AQ3134" s="67"/>
      <c r="AR3134" s="67"/>
      <c r="AS3134" s="67"/>
      <c r="AT3134" s="67"/>
      <c r="AU3134" s="67"/>
      <c r="AV3134" s="67"/>
      <c r="AW3134" s="67"/>
      <c r="AX3134" s="68"/>
      <c r="AY3134" s="68"/>
      <c r="AZ3134" s="69"/>
      <c r="BA3134" s="70"/>
      <c r="BB3134" s="71"/>
      <c r="BC3134" s="95"/>
      <c r="BD3134" s="41">
        <v>5</v>
      </c>
      <c r="BE3134" s="52">
        <v>53</v>
      </c>
      <c r="BF3134" s="103">
        <v>5313</v>
      </c>
      <c r="BG3134" s="275"/>
    </row>
    <row r="3135" spans="1:59" s="63" customFormat="1" ht="12.75" x14ac:dyDescent="0.2">
      <c r="A3135" s="196">
        <v>5</v>
      </c>
      <c r="B3135" s="197" t="s">
        <v>938</v>
      </c>
      <c r="C3135" s="208">
        <v>53</v>
      </c>
      <c r="D3135" s="209" t="s">
        <v>1002</v>
      </c>
      <c r="E3135" s="212">
        <v>5313</v>
      </c>
      <c r="F3135" s="213" t="s">
        <v>1003</v>
      </c>
      <c r="G3135" s="231"/>
      <c r="H3135" s="72" t="s">
        <v>47</v>
      </c>
      <c r="I3135" s="223"/>
      <c r="J3135" s="73"/>
      <c r="K3135" s="73"/>
      <c r="L3135" s="73"/>
      <c r="M3135" s="74"/>
      <c r="N3135" s="247"/>
      <c r="O3135" s="306"/>
      <c r="P3135" s="105"/>
      <c r="Q3135" s="75"/>
      <c r="R3135" s="75"/>
      <c r="S3135" s="75"/>
      <c r="T3135" s="75"/>
      <c r="U3135" s="75"/>
      <c r="V3135" s="75"/>
      <c r="W3135" s="75"/>
      <c r="X3135" s="75"/>
      <c r="Y3135" s="76">
        <f>IF(ISNUMBER(VLOOKUP(Y3137,P$7:W$7,MATCH(Y3137,P$7:W$7))),VLOOKUP(Y3137,P$7:W$7,MATCH(Y3137,P$7:W$7)),IF(N3139=0,"No Data",IF(Y3137&gt;0,"&lt;100",0)))</f>
        <v>10000</v>
      </c>
      <c r="Z3135" s="77">
        <f>IF(ISNUMBER(VLOOKUP(Z3139,P$7:W$7,MATCH(Z3139,P$7:W$7))),VLOOKUP(Z3139,P$7:W$7,MATCH(Z3139,P$7:W$7)),IF(N3139=0,"No Data",IF(Z3139&gt;0,"&lt;100",0)))</f>
        <v>10000</v>
      </c>
      <c r="AA3135" s="106">
        <f>IF(ISNUMBER(Z3135),Z3135,0)</f>
        <v>10000</v>
      </c>
      <c r="AB3135" s="75"/>
      <c r="AC3135" s="75"/>
      <c r="AD3135" s="75"/>
      <c r="AE3135" s="75"/>
      <c r="AF3135" s="75"/>
      <c r="AG3135" s="75"/>
      <c r="AH3135" s="75"/>
      <c r="AI3135" s="75"/>
      <c r="AJ3135" s="76">
        <f>IF(ISNUMBER(VLOOKUP(AJ3137,AB$7:AH$7,MATCH(AJ3137,AB$7:AH$7))),VLOOKUP(AJ3137,AB$7:AH$7,MATCH(AJ3137,AB$7:AH$7)),IF(N3139=0,"No Data",IF(AJ3137&gt;0,"&lt;50",0)))</f>
        <v>0</v>
      </c>
      <c r="AK3135" s="77">
        <f>IF(ISNUMBER(VLOOKUP(AK3139,AB$7:AH$7,MATCH(AK3139,AB$7:AH$7))),VLOOKUP(AK3139,AB$7:AH$7,MATCH(AK3139,AB$7:AH$7)),IF(N3139=0,"No Data",IF(AK3139&gt;0,"&lt;50",0)))</f>
        <v>0</v>
      </c>
      <c r="AL3135" s="106">
        <f>IF(ISNUMBER(AK3135),AK3135,0)</f>
        <v>0</v>
      </c>
      <c r="AM3135" s="75"/>
      <c r="AN3135" s="75"/>
      <c r="AO3135" s="75"/>
      <c r="AP3135" s="75"/>
      <c r="AQ3135" s="75"/>
      <c r="AR3135" s="75"/>
      <c r="AS3135" s="75"/>
      <c r="AT3135" s="75"/>
      <c r="AU3135" s="75"/>
      <c r="AV3135" s="75"/>
      <c r="AW3135" s="76">
        <f>IF(ISNUMBER(VLOOKUP(AW3137,AM$7:AU$7,MATCH(AW3137,AM$7:AU$7))),VLOOKUP(AW3137,AM$7:AU$7,MATCH(AW3137,AM$7:AU$7)),IF(N3139=0,"No Data",IF(AW3137&gt;0,"&lt;10",0)))</f>
        <v>100</v>
      </c>
      <c r="AX3135" s="77">
        <f>IF(ISNUMBER(VLOOKUP(AX3139,AM$7:AU$7,MATCH(AX3139,AM$7:AU$7))),VLOOKUP(AX3139,AM$7:AU$7,MATCH(AX3139,AM$7:AU$7)),IF(N3139=0,"No Data",IF(AX3139&gt;0,"&lt;10",0)))</f>
        <v>100</v>
      </c>
      <c r="AY3135" s="106">
        <f>IF(ISNUMBER(AX3135),AX3135,0)</f>
        <v>100</v>
      </c>
      <c r="AZ3135" s="79"/>
      <c r="BA3135" s="80"/>
      <c r="BB3135" s="71"/>
      <c r="BC3135" s="95"/>
      <c r="BD3135" s="41">
        <v>5</v>
      </c>
      <c r="BE3135" s="52">
        <v>53</v>
      </c>
      <c r="BF3135" s="103">
        <v>5313</v>
      </c>
      <c r="BG3135" s="276" t="s">
        <v>47</v>
      </c>
    </row>
    <row r="3136" spans="1:59" s="63" customFormat="1" ht="12.75" x14ac:dyDescent="0.2">
      <c r="A3136" s="196">
        <v>5</v>
      </c>
      <c r="B3136" s="197" t="s">
        <v>938</v>
      </c>
      <c r="C3136" s="208">
        <v>53</v>
      </c>
      <c r="D3136" s="209" t="s">
        <v>1002</v>
      </c>
      <c r="E3136" s="212">
        <v>5313</v>
      </c>
      <c r="F3136" s="213" t="s">
        <v>1003</v>
      </c>
      <c r="G3136" s="231"/>
      <c r="H3136" s="81" t="s">
        <v>48</v>
      </c>
      <c r="I3136" s="223"/>
      <c r="J3136" s="73"/>
      <c r="K3136" s="73"/>
      <c r="L3136" s="73"/>
      <c r="M3136" s="74"/>
      <c r="N3136" s="247"/>
      <c r="O3136" s="306"/>
      <c r="P3136" s="105"/>
      <c r="Q3136" s="75"/>
      <c r="R3136" s="75"/>
      <c r="S3136" s="75"/>
      <c r="T3136" s="75"/>
      <c r="U3136" s="75"/>
      <c r="V3136" s="75"/>
      <c r="W3136" s="75"/>
      <c r="X3136" s="75"/>
      <c r="Y3136" s="82">
        <f>MIN(X3140:X3151)</f>
        <v>0</v>
      </c>
      <c r="Z3136" s="83"/>
      <c r="AA3136" s="83"/>
      <c r="AB3136" s="75"/>
      <c r="AC3136" s="75"/>
      <c r="AD3136" s="75"/>
      <c r="AE3136" s="75"/>
      <c r="AF3136" s="75"/>
      <c r="AG3136" s="75"/>
      <c r="AH3136" s="75"/>
      <c r="AI3136" s="75"/>
      <c r="AJ3136" s="82">
        <f>MIN(AI3140:AI3151)</f>
        <v>0</v>
      </c>
      <c r="AK3136" s="83"/>
      <c r="AL3136" s="83"/>
      <c r="AM3136" s="75"/>
      <c r="AN3136" s="75"/>
      <c r="AO3136" s="75"/>
      <c r="AP3136" s="75"/>
      <c r="AQ3136" s="75"/>
      <c r="AR3136" s="75"/>
      <c r="AS3136" s="75"/>
      <c r="AT3136" s="75"/>
      <c r="AU3136" s="75"/>
      <c r="AV3136" s="75"/>
      <c r="AW3136" s="82">
        <f>MIN(AV3140:AV3151)</f>
        <v>25</v>
      </c>
      <c r="AX3136" s="83"/>
      <c r="AY3136" s="83"/>
      <c r="AZ3136" s="79"/>
      <c r="BA3136" s="80"/>
      <c r="BB3136" s="71"/>
      <c r="BC3136" s="95"/>
      <c r="BD3136" s="41">
        <v>5</v>
      </c>
      <c r="BE3136" s="52">
        <v>53</v>
      </c>
      <c r="BF3136" s="103">
        <v>5313</v>
      </c>
      <c r="BG3136" s="278" t="s">
        <v>48</v>
      </c>
    </row>
    <row r="3137" spans="1:59" s="63" customFormat="1" ht="12.75" x14ac:dyDescent="0.2">
      <c r="A3137" s="196">
        <v>5</v>
      </c>
      <c r="B3137" s="197" t="s">
        <v>938</v>
      </c>
      <c r="C3137" s="208">
        <v>53</v>
      </c>
      <c r="D3137" s="209" t="s">
        <v>1002</v>
      </c>
      <c r="E3137" s="212">
        <v>5313</v>
      </c>
      <c r="F3137" s="213" t="s">
        <v>1003</v>
      </c>
      <c r="G3137" s="231"/>
      <c r="H3137" s="81" t="s">
        <v>49</v>
      </c>
      <c r="I3137" s="223"/>
      <c r="J3137" s="73"/>
      <c r="K3137" s="73"/>
      <c r="L3137" s="73"/>
      <c r="M3137" s="74"/>
      <c r="N3137" s="247"/>
      <c r="O3137" s="306"/>
      <c r="P3137" s="105"/>
      <c r="Q3137" s="75"/>
      <c r="R3137" s="75"/>
      <c r="S3137" s="75"/>
      <c r="T3137" s="75"/>
      <c r="U3137" s="75"/>
      <c r="V3137" s="75"/>
      <c r="W3137" s="75"/>
      <c r="X3137" s="75"/>
      <c r="Y3137" s="84">
        <f>IF(ISNUMBER(AVERAGE(X3140:X3151)),AVERAGE(X3140:X3151),0)</f>
        <v>10833.333333333334</v>
      </c>
      <c r="Z3137" s="83"/>
      <c r="AA3137" s="83"/>
      <c r="AB3137" s="75"/>
      <c r="AC3137" s="75"/>
      <c r="AD3137" s="75"/>
      <c r="AE3137" s="75"/>
      <c r="AF3137" s="75"/>
      <c r="AG3137" s="75"/>
      <c r="AH3137" s="75"/>
      <c r="AI3137" s="75"/>
      <c r="AJ3137" s="84">
        <f>IF(ISNUMBER(AVERAGE(AI3140:AI3151)),AVERAGE(AI3140:AI3151),0)</f>
        <v>0</v>
      </c>
      <c r="AK3137" s="83"/>
      <c r="AL3137" s="83"/>
      <c r="AM3137" s="75"/>
      <c r="AN3137" s="75"/>
      <c r="AO3137" s="75"/>
      <c r="AP3137" s="75"/>
      <c r="AQ3137" s="75"/>
      <c r="AR3137" s="75"/>
      <c r="AS3137" s="75"/>
      <c r="AT3137" s="75"/>
      <c r="AU3137" s="75"/>
      <c r="AV3137" s="75"/>
      <c r="AW3137" s="84">
        <f>IF(ISNUMBER(AVERAGE(AV3140:AV3151)),AVERAGE(AV3140:AV3151),0)</f>
        <v>152.08333333333334</v>
      </c>
      <c r="AX3137" s="83"/>
      <c r="AY3137" s="83"/>
      <c r="AZ3137" s="79"/>
      <c r="BA3137" s="80"/>
      <c r="BB3137" s="71"/>
      <c r="BC3137" s="95"/>
      <c r="BD3137" s="41">
        <v>5</v>
      </c>
      <c r="BE3137" s="52">
        <v>53</v>
      </c>
      <c r="BF3137" s="103">
        <v>5313</v>
      </c>
      <c r="BG3137" s="278" t="s">
        <v>49</v>
      </c>
    </row>
    <row r="3138" spans="1:59" s="63" customFormat="1" ht="12.75" x14ac:dyDescent="0.2">
      <c r="A3138" s="196">
        <v>5</v>
      </c>
      <c r="B3138" s="197" t="s">
        <v>938</v>
      </c>
      <c r="C3138" s="208">
        <v>53</v>
      </c>
      <c r="D3138" s="209" t="s">
        <v>1002</v>
      </c>
      <c r="E3138" s="212">
        <v>5313</v>
      </c>
      <c r="F3138" s="213" t="s">
        <v>1003</v>
      </c>
      <c r="G3138" s="231"/>
      <c r="H3138" s="81" t="s">
        <v>50</v>
      </c>
      <c r="I3138" s="223"/>
      <c r="J3138" s="73"/>
      <c r="K3138" s="73"/>
      <c r="L3138" s="73"/>
      <c r="M3138" s="74"/>
      <c r="N3138" s="247"/>
      <c r="O3138" s="306"/>
      <c r="P3138" s="105"/>
      <c r="Q3138" s="75"/>
      <c r="R3138" s="75"/>
      <c r="S3138" s="75"/>
      <c r="T3138" s="75"/>
      <c r="U3138" s="75"/>
      <c r="V3138" s="75"/>
      <c r="W3138" s="75"/>
      <c r="X3138" s="75"/>
      <c r="Y3138" s="84">
        <f>MAX(X3140:X3151)</f>
        <v>25000</v>
      </c>
      <c r="Z3138" s="83"/>
      <c r="AA3138" s="83"/>
      <c r="AB3138" s="75"/>
      <c r="AC3138" s="75"/>
      <c r="AD3138" s="75"/>
      <c r="AE3138" s="75"/>
      <c r="AF3138" s="75"/>
      <c r="AG3138" s="75"/>
      <c r="AH3138" s="75"/>
      <c r="AI3138" s="75"/>
      <c r="AJ3138" s="84">
        <f>MAX(AI3140:AI3151)</f>
        <v>0</v>
      </c>
      <c r="AK3138" s="83"/>
      <c r="AL3138" s="83"/>
      <c r="AM3138" s="75"/>
      <c r="AN3138" s="75"/>
      <c r="AO3138" s="75"/>
      <c r="AP3138" s="75"/>
      <c r="AQ3138" s="75"/>
      <c r="AR3138" s="75"/>
      <c r="AS3138" s="75"/>
      <c r="AT3138" s="75"/>
      <c r="AU3138" s="75"/>
      <c r="AV3138" s="75"/>
      <c r="AW3138" s="84">
        <f>MAX(AV3140:AV3151)</f>
        <v>1000</v>
      </c>
      <c r="AX3138" s="83"/>
      <c r="AY3138" s="83"/>
      <c r="AZ3138" s="79"/>
      <c r="BA3138" s="80"/>
      <c r="BB3138" s="71"/>
      <c r="BC3138" s="95"/>
      <c r="BD3138" s="41">
        <v>5</v>
      </c>
      <c r="BE3138" s="52">
        <v>53</v>
      </c>
      <c r="BF3138" s="103">
        <v>5313</v>
      </c>
      <c r="BG3138" s="278" t="s">
        <v>50</v>
      </c>
    </row>
    <row r="3139" spans="1:59" s="63" customFormat="1" ht="12.75" x14ac:dyDescent="0.2">
      <c r="A3139" s="196">
        <v>5</v>
      </c>
      <c r="B3139" s="197" t="s">
        <v>938</v>
      </c>
      <c r="C3139" s="208">
        <v>53</v>
      </c>
      <c r="D3139" s="209" t="s">
        <v>1002</v>
      </c>
      <c r="E3139" s="212">
        <v>5313</v>
      </c>
      <c r="F3139" s="213" t="s">
        <v>1003</v>
      </c>
      <c r="G3139" s="231"/>
      <c r="H3139" s="85" t="s">
        <v>51</v>
      </c>
      <c r="I3139" s="223"/>
      <c r="J3139" s="73"/>
      <c r="K3139" s="73"/>
      <c r="L3139" s="73"/>
      <c r="M3139" s="74"/>
      <c r="N3139" s="248">
        <f>SUM(N3140:N3151)</f>
        <v>12</v>
      </c>
      <c r="O3139" s="293">
        <f>SUM(O3140:O3151)</f>
        <v>1</v>
      </c>
      <c r="P3139" s="292"/>
      <c r="Q3139" s="87"/>
      <c r="R3139" s="87"/>
      <c r="S3139" s="87"/>
      <c r="T3139" s="87"/>
      <c r="U3139" s="87"/>
      <c r="V3139" s="87"/>
      <c r="W3139" s="87"/>
      <c r="X3139" s="87"/>
      <c r="Y3139" s="88"/>
      <c r="Z3139" s="107">
        <f>SUM(Z3140:Z3151)</f>
        <v>10833.333333333332</v>
      </c>
      <c r="AA3139" s="88"/>
      <c r="AB3139" s="87"/>
      <c r="AC3139" s="87"/>
      <c r="AD3139" s="87"/>
      <c r="AE3139" s="87"/>
      <c r="AF3139" s="87"/>
      <c r="AG3139" s="87"/>
      <c r="AH3139" s="87"/>
      <c r="AI3139" s="87"/>
      <c r="AJ3139" s="88"/>
      <c r="AK3139" s="107">
        <f>SUM(AK3140:AK3151)</f>
        <v>0</v>
      </c>
      <c r="AL3139" s="88"/>
      <c r="AM3139" s="87"/>
      <c r="AN3139" s="87"/>
      <c r="AO3139" s="87"/>
      <c r="AP3139" s="87"/>
      <c r="AQ3139" s="87"/>
      <c r="AR3139" s="87"/>
      <c r="AS3139" s="87"/>
      <c r="AT3139" s="87"/>
      <c r="AU3139" s="87"/>
      <c r="AV3139" s="87"/>
      <c r="AW3139" s="112"/>
      <c r="AX3139" s="107">
        <f>SUM(AX3140:AX3151)</f>
        <v>152.08333333333334</v>
      </c>
      <c r="AY3139" s="88"/>
      <c r="AZ3139" s="79"/>
      <c r="BA3139" s="80"/>
      <c r="BB3139" s="71"/>
      <c r="BC3139" s="95"/>
      <c r="BD3139" s="41">
        <v>5</v>
      </c>
      <c r="BE3139" s="52">
        <v>53</v>
      </c>
      <c r="BF3139" s="103">
        <v>5313</v>
      </c>
      <c r="BG3139" s="279" t="s">
        <v>51</v>
      </c>
    </row>
    <row r="3140" spans="1:59" s="63" customFormat="1" ht="12.75" x14ac:dyDescent="0.2">
      <c r="A3140" s="196">
        <v>5</v>
      </c>
      <c r="B3140" s="197" t="s">
        <v>938</v>
      </c>
      <c r="C3140" s="208">
        <v>53</v>
      </c>
      <c r="D3140" s="209" t="s">
        <v>1002</v>
      </c>
      <c r="E3140" s="212">
        <v>5313</v>
      </c>
      <c r="F3140" s="213" t="s">
        <v>1003</v>
      </c>
      <c r="G3140" s="231"/>
      <c r="H3140" s="89" t="s">
        <v>52</v>
      </c>
      <c r="I3140" s="90" t="s">
        <v>291</v>
      </c>
      <c r="J3140" s="90"/>
      <c r="K3140" s="90" t="s">
        <v>129</v>
      </c>
      <c r="L3140" s="90"/>
      <c r="M3140" s="91"/>
      <c r="N3140" s="312">
        <v>1</v>
      </c>
      <c r="O3140" s="313">
        <f>N3140/N$3139</f>
        <v>8.3333333333333329E-2</v>
      </c>
      <c r="P3140" s="104"/>
      <c r="Q3140" s="92"/>
      <c r="R3140" s="92"/>
      <c r="S3140" s="92"/>
      <c r="T3140" s="92"/>
      <c r="U3140" s="92"/>
      <c r="V3140" s="92"/>
      <c r="W3140" s="92">
        <v>1</v>
      </c>
      <c r="X3140" s="109">
        <f t="shared" ref="X3140:X3151" si="544">P3140*P$7+Q3140*Q$7+R3140*R$7+S3140*S$7+T3140*T$7+U3140*U$7+V3140*V$7+W3140*W$7</f>
        <v>25000</v>
      </c>
      <c r="Y3140" s="83"/>
      <c r="Z3140" s="110">
        <f t="shared" ref="Z3140:Z3151" si="545">X3140*$O3140</f>
        <v>2083.333333333333</v>
      </c>
      <c r="AA3140" s="111"/>
      <c r="AB3140" s="92"/>
      <c r="AC3140" s="92"/>
      <c r="AD3140" s="92"/>
      <c r="AE3140" s="92"/>
      <c r="AF3140" s="92"/>
      <c r="AG3140" s="92"/>
      <c r="AH3140" s="92"/>
      <c r="AI3140" s="109">
        <f t="shared" ref="AI3140:AI3151" si="546">AB3140*AB$7+AC3140*AC$7+AD3140*AD$7+AE3140*AE$7+AF3140*AF$7+AG3140*AG$7+AH3140*AH$7</f>
        <v>0</v>
      </c>
      <c r="AJ3140" s="83"/>
      <c r="AK3140" s="110">
        <f t="shared" ref="AK3140:AK3151" si="547">AI3140*$O3140</f>
        <v>0</v>
      </c>
      <c r="AL3140" s="111"/>
      <c r="AM3140" s="92"/>
      <c r="AN3140" s="92"/>
      <c r="AO3140" s="92"/>
      <c r="AP3140" s="92">
        <v>1</v>
      </c>
      <c r="AQ3140" s="92"/>
      <c r="AR3140" s="92"/>
      <c r="AS3140" s="92"/>
      <c r="AT3140" s="92"/>
      <c r="AU3140" s="92"/>
      <c r="AV3140" s="109">
        <f t="shared" ref="AV3140:AV3151" si="548">AM3140*AM$7+AN3140*AN$7+AO3140*AO$7+AP3140*AP$7+AQ3140*AQ$7+AR3140*AR$7+AS3140*AS$7+AT3140*AT$7+AU3140*AU$7</f>
        <v>100</v>
      </c>
      <c r="AW3140" s="75"/>
      <c r="AX3140" s="110">
        <f t="shared" ref="AX3140:AX3151" si="549">AV3140*$O3140</f>
        <v>8.3333333333333321</v>
      </c>
      <c r="AY3140" s="111"/>
      <c r="AZ3140" s="93"/>
      <c r="BA3140" s="94" t="s">
        <v>105</v>
      </c>
      <c r="BB3140" s="71"/>
      <c r="BC3140" s="95"/>
      <c r="BD3140" s="41">
        <v>5</v>
      </c>
      <c r="BE3140" s="52">
        <v>53</v>
      </c>
      <c r="BF3140" s="103">
        <v>5313</v>
      </c>
      <c r="BG3140" s="280" t="s">
        <v>52</v>
      </c>
    </row>
    <row r="3141" spans="1:59" s="63" customFormat="1" ht="12.75" x14ac:dyDescent="0.2">
      <c r="A3141" s="196">
        <v>5</v>
      </c>
      <c r="B3141" s="197" t="s">
        <v>938</v>
      </c>
      <c r="C3141" s="208">
        <v>53</v>
      </c>
      <c r="D3141" s="209" t="s">
        <v>1002</v>
      </c>
      <c r="E3141" s="212">
        <v>5313</v>
      </c>
      <c r="F3141" s="213" t="s">
        <v>1003</v>
      </c>
      <c r="G3141" s="231"/>
      <c r="H3141" s="89"/>
      <c r="I3141" s="90" t="s">
        <v>1004</v>
      </c>
      <c r="J3141" s="90"/>
      <c r="K3141" s="90" t="s">
        <v>90</v>
      </c>
      <c r="L3141" s="90"/>
      <c r="M3141" s="91"/>
      <c r="N3141" s="312">
        <v>1</v>
      </c>
      <c r="O3141" s="313">
        <f t="shared" ref="O3141:O3151" si="550">N3141/N$3139</f>
        <v>8.3333333333333329E-2</v>
      </c>
      <c r="P3141" s="104"/>
      <c r="Q3141" s="92"/>
      <c r="R3141" s="92"/>
      <c r="S3141" s="92"/>
      <c r="T3141" s="92"/>
      <c r="U3141" s="92">
        <v>1</v>
      </c>
      <c r="V3141" s="92"/>
      <c r="W3141" s="92"/>
      <c r="X3141" s="109">
        <f t="shared" si="544"/>
        <v>5000</v>
      </c>
      <c r="Y3141" s="83"/>
      <c r="Z3141" s="110">
        <f t="shared" si="545"/>
        <v>416.66666666666663</v>
      </c>
      <c r="AA3141" s="111"/>
      <c r="AB3141" s="92"/>
      <c r="AC3141" s="92"/>
      <c r="AD3141" s="92"/>
      <c r="AE3141" s="92"/>
      <c r="AF3141" s="92"/>
      <c r="AG3141" s="92"/>
      <c r="AH3141" s="92"/>
      <c r="AI3141" s="109">
        <f t="shared" si="546"/>
        <v>0</v>
      </c>
      <c r="AJ3141" s="83"/>
      <c r="AK3141" s="110">
        <f t="shared" si="547"/>
        <v>0</v>
      </c>
      <c r="AL3141" s="111"/>
      <c r="AM3141" s="92"/>
      <c r="AN3141" s="92"/>
      <c r="AO3141" s="92"/>
      <c r="AP3141" s="92">
        <v>1</v>
      </c>
      <c r="AQ3141" s="92"/>
      <c r="AR3141" s="92"/>
      <c r="AS3141" s="92"/>
      <c r="AT3141" s="92"/>
      <c r="AU3141" s="92"/>
      <c r="AV3141" s="109">
        <f t="shared" si="548"/>
        <v>100</v>
      </c>
      <c r="AW3141" s="75"/>
      <c r="AX3141" s="110">
        <f t="shared" si="549"/>
        <v>8.3333333333333321</v>
      </c>
      <c r="AY3141" s="111"/>
      <c r="AZ3141" s="93"/>
      <c r="BA3141" s="94" t="s">
        <v>131</v>
      </c>
      <c r="BB3141" s="71"/>
      <c r="BC3141" s="95"/>
      <c r="BD3141" s="41">
        <v>5</v>
      </c>
      <c r="BE3141" s="52">
        <v>53</v>
      </c>
      <c r="BF3141" s="103">
        <v>5313</v>
      </c>
      <c r="BG3141" s="280" t="s">
        <v>52</v>
      </c>
    </row>
    <row r="3142" spans="1:59" s="63" customFormat="1" ht="12.75" x14ac:dyDescent="0.2">
      <c r="A3142" s="196">
        <v>5</v>
      </c>
      <c r="B3142" s="197" t="s">
        <v>938</v>
      </c>
      <c r="C3142" s="208">
        <v>53</v>
      </c>
      <c r="D3142" s="209" t="s">
        <v>1002</v>
      </c>
      <c r="E3142" s="212">
        <v>5313</v>
      </c>
      <c r="F3142" s="213" t="s">
        <v>1003</v>
      </c>
      <c r="G3142" s="231"/>
      <c r="H3142" s="89"/>
      <c r="I3142" s="90" t="s">
        <v>946</v>
      </c>
      <c r="J3142" s="90" t="s">
        <v>947</v>
      </c>
      <c r="K3142" s="90" t="s">
        <v>64</v>
      </c>
      <c r="L3142" s="90" t="s">
        <v>633</v>
      </c>
      <c r="M3142" s="91"/>
      <c r="N3142" s="312">
        <v>1</v>
      </c>
      <c r="O3142" s="313">
        <f t="shared" si="550"/>
        <v>8.3333333333333329E-2</v>
      </c>
      <c r="P3142" s="104"/>
      <c r="Q3142" s="92"/>
      <c r="R3142" s="92"/>
      <c r="S3142" s="92"/>
      <c r="T3142" s="92"/>
      <c r="U3142" s="92"/>
      <c r="V3142" s="92"/>
      <c r="W3142" s="92"/>
      <c r="X3142" s="109">
        <f t="shared" si="544"/>
        <v>0</v>
      </c>
      <c r="Y3142" s="83"/>
      <c r="Z3142" s="110">
        <f t="shared" si="545"/>
        <v>0</v>
      </c>
      <c r="AA3142" s="111"/>
      <c r="AB3142" s="92"/>
      <c r="AC3142" s="92"/>
      <c r="AD3142" s="92"/>
      <c r="AE3142" s="92"/>
      <c r="AF3142" s="92"/>
      <c r="AG3142" s="92"/>
      <c r="AH3142" s="92"/>
      <c r="AI3142" s="109">
        <f t="shared" si="546"/>
        <v>0</v>
      </c>
      <c r="AJ3142" s="83"/>
      <c r="AK3142" s="110">
        <f t="shared" si="547"/>
        <v>0</v>
      </c>
      <c r="AL3142" s="111"/>
      <c r="AM3142" s="92"/>
      <c r="AN3142" s="92"/>
      <c r="AO3142" s="92">
        <v>1</v>
      </c>
      <c r="AP3142" s="92"/>
      <c r="AQ3142" s="92"/>
      <c r="AR3142" s="92"/>
      <c r="AS3142" s="92"/>
      <c r="AT3142" s="92"/>
      <c r="AU3142" s="92"/>
      <c r="AV3142" s="109">
        <f t="shared" si="548"/>
        <v>50</v>
      </c>
      <c r="AW3142" s="75"/>
      <c r="AX3142" s="110">
        <f t="shared" si="549"/>
        <v>4.1666666666666661</v>
      </c>
      <c r="AY3142" s="111"/>
      <c r="AZ3142" s="93"/>
      <c r="BA3142" s="94" t="s">
        <v>131</v>
      </c>
      <c r="BB3142" s="71"/>
      <c r="BC3142" s="95"/>
      <c r="BD3142" s="41">
        <v>5</v>
      </c>
      <c r="BE3142" s="52">
        <v>53</v>
      </c>
      <c r="BF3142" s="103">
        <v>5313</v>
      </c>
      <c r="BG3142" s="280" t="s">
        <v>52</v>
      </c>
    </row>
    <row r="3143" spans="1:59" s="63" customFormat="1" ht="12.75" x14ac:dyDescent="0.2">
      <c r="A3143" s="196">
        <v>5</v>
      </c>
      <c r="B3143" s="197" t="s">
        <v>938</v>
      </c>
      <c r="C3143" s="208">
        <v>53</v>
      </c>
      <c r="D3143" s="209" t="s">
        <v>1002</v>
      </c>
      <c r="E3143" s="212">
        <v>5313</v>
      </c>
      <c r="F3143" s="213" t="s">
        <v>1003</v>
      </c>
      <c r="G3143" s="231"/>
      <c r="H3143" s="89"/>
      <c r="I3143" s="90" t="s">
        <v>941</v>
      </c>
      <c r="J3143" s="90"/>
      <c r="K3143" s="90" t="s">
        <v>64</v>
      </c>
      <c r="L3143" s="90" t="s">
        <v>119</v>
      </c>
      <c r="M3143" s="91"/>
      <c r="N3143" s="312">
        <v>1</v>
      </c>
      <c r="O3143" s="313">
        <f t="shared" si="550"/>
        <v>8.3333333333333329E-2</v>
      </c>
      <c r="P3143" s="104"/>
      <c r="Q3143" s="92"/>
      <c r="R3143" s="92"/>
      <c r="S3143" s="92"/>
      <c r="T3143" s="92"/>
      <c r="U3143" s="92"/>
      <c r="V3143" s="92"/>
      <c r="W3143" s="92"/>
      <c r="X3143" s="109">
        <f t="shared" si="544"/>
        <v>0</v>
      </c>
      <c r="Y3143" s="83"/>
      <c r="Z3143" s="110">
        <f t="shared" si="545"/>
        <v>0</v>
      </c>
      <c r="AA3143" s="111"/>
      <c r="AB3143" s="92"/>
      <c r="AC3143" s="92"/>
      <c r="AD3143" s="92"/>
      <c r="AE3143" s="92"/>
      <c r="AF3143" s="92"/>
      <c r="AG3143" s="92"/>
      <c r="AH3143" s="92"/>
      <c r="AI3143" s="109">
        <f t="shared" si="546"/>
        <v>0</v>
      </c>
      <c r="AJ3143" s="83"/>
      <c r="AK3143" s="110">
        <f t="shared" si="547"/>
        <v>0</v>
      </c>
      <c r="AL3143" s="111"/>
      <c r="AM3143" s="92"/>
      <c r="AN3143" s="92"/>
      <c r="AO3143" s="92">
        <v>1</v>
      </c>
      <c r="AP3143" s="92"/>
      <c r="AQ3143" s="92"/>
      <c r="AR3143" s="92"/>
      <c r="AS3143" s="92"/>
      <c r="AT3143" s="92"/>
      <c r="AU3143" s="92"/>
      <c r="AV3143" s="109">
        <f t="shared" si="548"/>
        <v>50</v>
      </c>
      <c r="AW3143" s="75"/>
      <c r="AX3143" s="110">
        <f t="shared" si="549"/>
        <v>4.1666666666666661</v>
      </c>
      <c r="AY3143" s="111"/>
      <c r="AZ3143" s="93"/>
      <c r="BA3143" s="94" t="s">
        <v>131</v>
      </c>
      <c r="BB3143" s="71"/>
      <c r="BC3143" s="95"/>
      <c r="BD3143" s="41">
        <v>5</v>
      </c>
      <c r="BE3143" s="52">
        <v>53</v>
      </c>
      <c r="BF3143" s="103">
        <v>5313</v>
      </c>
      <c r="BG3143" s="280" t="s">
        <v>52</v>
      </c>
    </row>
    <row r="3144" spans="1:59" s="63" customFormat="1" ht="12.75" x14ac:dyDescent="0.2">
      <c r="A3144" s="196">
        <v>5</v>
      </c>
      <c r="B3144" s="197" t="s">
        <v>938</v>
      </c>
      <c r="C3144" s="208">
        <v>53</v>
      </c>
      <c r="D3144" s="209" t="s">
        <v>1002</v>
      </c>
      <c r="E3144" s="212">
        <v>5313</v>
      </c>
      <c r="F3144" s="213" t="s">
        <v>1003</v>
      </c>
      <c r="G3144" s="231"/>
      <c r="H3144" s="89"/>
      <c r="I3144" s="90" t="s">
        <v>952</v>
      </c>
      <c r="J3144" s="90"/>
      <c r="K3144" s="90" t="s">
        <v>73</v>
      </c>
      <c r="L3144" s="90" t="s">
        <v>95</v>
      </c>
      <c r="M3144" s="91"/>
      <c r="N3144" s="312">
        <v>1</v>
      </c>
      <c r="O3144" s="313">
        <f t="shared" si="550"/>
        <v>8.3333333333333329E-2</v>
      </c>
      <c r="P3144" s="104"/>
      <c r="Q3144" s="92"/>
      <c r="R3144" s="92"/>
      <c r="S3144" s="92"/>
      <c r="T3144" s="92"/>
      <c r="U3144" s="92"/>
      <c r="V3144" s="92"/>
      <c r="W3144" s="92">
        <v>1</v>
      </c>
      <c r="X3144" s="109">
        <f t="shared" si="544"/>
        <v>25000</v>
      </c>
      <c r="Y3144" s="83"/>
      <c r="Z3144" s="110">
        <f t="shared" si="545"/>
        <v>2083.333333333333</v>
      </c>
      <c r="AA3144" s="111"/>
      <c r="AB3144" s="92"/>
      <c r="AC3144" s="92"/>
      <c r="AD3144" s="92"/>
      <c r="AE3144" s="92"/>
      <c r="AF3144" s="92"/>
      <c r="AG3144" s="92"/>
      <c r="AH3144" s="92"/>
      <c r="AI3144" s="109">
        <f t="shared" si="546"/>
        <v>0</v>
      </c>
      <c r="AJ3144" s="83"/>
      <c r="AK3144" s="110">
        <f t="shared" si="547"/>
        <v>0</v>
      </c>
      <c r="AL3144" s="111"/>
      <c r="AM3144" s="92"/>
      <c r="AN3144" s="92"/>
      <c r="AO3144" s="92"/>
      <c r="AP3144" s="92">
        <v>1</v>
      </c>
      <c r="AQ3144" s="92"/>
      <c r="AR3144" s="92"/>
      <c r="AS3144" s="92"/>
      <c r="AT3144" s="92"/>
      <c r="AU3144" s="92"/>
      <c r="AV3144" s="109">
        <f t="shared" si="548"/>
        <v>100</v>
      </c>
      <c r="AW3144" s="75"/>
      <c r="AX3144" s="110">
        <f t="shared" si="549"/>
        <v>8.3333333333333321</v>
      </c>
      <c r="AY3144" s="111"/>
      <c r="AZ3144" s="93"/>
      <c r="BA3144" s="94" t="s">
        <v>131</v>
      </c>
      <c r="BB3144" s="71"/>
      <c r="BC3144" s="95"/>
      <c r="BD3144" s="41">
        <v>5</v>
      </c>
      <c r="BE3144" s="52">
        <v>53</v>
      </c>
      <c r="BF3144" s="103">
        <v>5313</v>
      </c>
      <c r="BG3144" s="280" t="s">
        <v>52</v>
      </c>
    </row>
    <row r="3145" spans="1:59" s="63" customFormat="1" ht="12.75" x14ac:dyDescent="0.2">
      <c r="A3145" s="196">
        <v>5</v>
      </c>
      <c r="B3145" s="197" t="s">
        <v>938</v>
      </c>
      <c r="C3145" s="208">
        <v>53</v>
      </c>
      <c r="D3145" s="209" t="s">
        <v>1002</v>
      </c>
      <c r="E3145" s="212">
        <v>5313</v>
      </c>
      <c r="F3145" s="213" t="s">
        <v>1003</v>
      </c>
      <c r="G3145" s="231"/>
      <c r="H3145" s="89"/>
      <c r="I3145" s="90" t="s">
        <v>290</v>
      </c>
      <c r="J3145" s="90"/>
      <c r="K3145" s="90" t="s">
        <v>64</v>
      </c>
      <c r="L3145" s="90" t="s">
        <v>136</v>
      </c>
      <c r="M3145" s="91"/>
      <c r="N3145" s="312">
        <v>1</v>
      </c>
      <c r="O3145" s="313">
        <f t="shared" si="550"/>
        <v>8.3333333333333329E-2</v>
      </c>
      <c r="P3145" s="104"/>
      <c r="Q3145" s="92"/>
      <c r="R3145" s="92"/>
      <c r="S3145" s="92"/>
      <c r="T3145" s="92"/>
      <c r="U3145" s="92"/>
      <c r="V3145" s="92"/>
      <c r="W3145" s="92"/>
      <c r="X3145" s="109">
        <f t="shared" si="544"/>
        <v>0</v>
      </c>
      <c r="Y3145" s="83"/>
      <c r="Z3145" s="110">
        <f t="shared" si="545"/>
        <v>0</v>
      </c>
      <c r="AA3145" s="111"/>
      <c r="AB3145" s="92"/>
      <c r="AC3145" s="92"/>
      <c r="AD3145" s="92"/>
      <c r="AE3145" s="92"/>
      <c r="AF3145" s="92"/>
      <c r="AG3145" s="92"/>
      <c r="AH3145" s="92"/>
      <c r="AI3145" s="109">
        <f t="shared" si="546"/>
        <v>0</v>
      </c>
      <c r="AJ3145" s="83"/>
      <c r="AK3145" s="110">
        <f t="shared" si="547"/>
        <v>0</v>
      </c>
      <c r="AL3145" s="111"/>
      <c r="AM3145" s="92"/>
      <c r="AN3145" s="92">
        <v>1</v>
      </c>
      <c r="AO3145" s="92"/>
      <c r="AP3145" s="92"/>
      <c r="AQ3145" s="92"/>
      <c r="AR3145" s="92"/>
      <c r="AS3145" s="92"/>
      <c r="AT3145" s="92"/>
      <c r="AU3145" s="92"/>
      <c r="AV3145" s="109">
        <f t="shared" si="548"/>
        <v>25</v>
      </c>
      <c r="AW3145" s="75"/>
      <c r="AX3145" s="110">
        <f t="shared" si="549"/>
        <v>2.083333333333333</v>
      </c>
      <c r="AY3145" s="111"/>
      <c r="AZ3145" s="93"/>
      <c r="BA3145" s="94" t="s">
        <v>131</v>
      </c>
      <c r="BB3145" s="71"/>
      <c r="BC3145" s="95"/>
      <c r="BD3145" s="41">
        <v>5</v>
      </c>
      <c r="BE3145" s="52">
        <v>53</v>
      </c>
      <c r="BF3145" s="103">
        <v>5313</v>
      </c>
      <c r="BG3145" s="280" t="s">
        <v>52</v>
      </c>
    </row>
    <row r="3146" spans="1:59" s="63" customFormat="1" ht="12.75" x14ac:dyDescent="0.2">
      <c r="A3146" s="196">
        <v>5</v>
      </c>
      <c r="B3146" s="197" t="s">
        <v>938</v>
      </c>
      <c r="C3146" s="208">
        <v>53</v>
      </c>
      <c r="D3146" s="209" t="s">
        <v>1002</v>
      </c>
      <c r="E3146" s="212">
        <v>5313</v>
      </c>
      <c r="F3146" s="213" t="s">
        <v>1003</v>
      </c>
      <c r="G3146" s="231"/>
      <c r="H3146" s="89"/>
      <c r="I3146" s="90" t="s">
        <v>926</v>
      </c>
      <c r="J3146" s="90"/>
      <c r="K3146" s="90" t="s">
        <v>73</v>
      </c>
      <c r="L3146" s="90" t="s">
        <v>69</v>
      </c>
      <c r="M3146" s="91"/>
      <c r="N3146" s="312">
        <v>1</v>
      </c>
      <c r="O3146" s="313">
        <f t="shared" si="550"/>
        <v>8.3333333333333329E-2</v>
      </c>
      <c r="P3146" s="104"/>
      <c r="Q3146" s="92"/>
      <c r="R3146" s="92"/>
      <c r="S3146" s="92"/>
      <c r="T3146" s="92"/>
      <c r="U3146" s="92"/>
      <c r="V3146" s="92"/>
      <c r="W3146" s="92">
        <v>1</v>
      </c>
      <c r="X3146" s="109">
        <f t="shared" si="544"/>
        <v>25000</v>
      </c>
      <c r="Y3146" s="83"/>
      <c r="Z3146" s="110">
        <f t="shared" si="545"/>
        <v>2083.333333333333</v>
      </c>
      <c r="AA3146" s="111"/>
      <c r="AB3146" s="92"/>
      <c r="AC3146" s="92"/>
      <c r="AD3146" s="92"/>
      <c r="AE3146" s="92"/>
      <c r="AF3146" s="92"/>
      <c r="AG3146" s="92"/>
      <c r="AH3146" s="92"/>
      <c r="AI3146" s="109">
        <f t="shared" si="546"/>
        <v>0</v>
      </c>
      <c r="AJ3146" s="83"/>
      <c r="AK3146" s="110">
        <f t="shared" si="547"/>
        <v>0</v>
      </c>
      <c r="AL3146" s="111"/>
      <c r="AM3146" s="92"/>
      <c r="AN3146" s="92"/>
      <c r="AO3146" s="92"/>
      <c r="AP3146" s="92">
        <v>1</v>
      </c>
      <c r="AQ3146" s="92"/>
      <c r="AR3146" s="92"/>
      <c r="AS3146" s="92"/>
      <c r="AT3146" s="92"/>
      <c r="AU3146" s="92"/>
      <c r="AV3146" s="109">
        <f t="shared" si="548"/>
        <v>100</v>
      </c>
      <c r="AW3146" s="75"/>
      <c r="AX3146" s="110">
        <f t="shared" si="549"/>
        <v>8.3333333333333321</v>
      </c>
      <c r="AY3146" s="111"/>
      <c r="AZ3146" s="93"/>
      <c r="BA3146" s="94" t="s">
        <v>131</v>
      </c>
      <c r="BB3146" s="71"/>
      <c r="BC3146" s="95"/>
      <c r="BD3146" s="41">
        <v>5</v>
      </c>
      <c r="BE3146" s="52">
        <v>53</v>
      </c>
      <c r="BF3146" s="103">
        <v>5313</v>
      </c>
      <c r="BG3146" s="280" t="s">
        <v>52</v>
      </c>
    </row>
    <row r="3147" spans="1:59" s="63" customFormat="1" ht="12.75" x14ac:dyDescent="0.2">
      <c r="A3147" s="196">
        <v>5</v>
      </c>
      <c r="B3147" s="197" t="s">
        <v>938</v>
      </c>
      <c r="C3147" s="208">
        <v>53</v>
      </c>
      <c r="D3147" s="209" t="s">
        <v>1002</v>
      </c>
      <c r="E3147" s="212">
        <v>5313</v>
      </c>
      <c r="F3147" s="213" t="s">
        <v>1003</v>
      </c>
      <c r="G3147" s="231"/>
      <c r="H3147" s="89"/>
      <c r="I3147" s="90" t="s">
        <v>904</v>
      </c>
      <c r="J3147" s="90"/>
      <c r="K3147" s="90" t="s">
        <v>64</v>
      </c>
      <c r="L3147" s="90" t="s">
        <v>119</v>
      </c>
      <c r="M3147" s="91"/>
      <c r="N3147" s="312">
        <v>1</v>
      </c>
      <c r="O3147" s="313">
        <f t="shared" si="550"/>
        <v>8.3333333333333329E-2</v>
      </c>
      <c r="P3147" s="104"/>
      <c r="Q3147" s="92"/>
      <c r="R3147" s="92"/>
      <c r="S3147" s="92"/>
      <c r="T3147" s="92"/>
      <c r="U3147" s="92"/>
      <c r="V3147" s="92"/>
      <c r="W3147" s="92"/>
      <c r="X3147" s="109">
        <f t="shared" si="544"/>
        <v>0</v>
      </c>
      <c r="Y3147" s="83"/>
      <c r="Z3147" s="110">
        <f t="shared" si="545"/>
        <v>0</v>
      </c>
      <c r="AA3147" s="111"/>
      <c r="AB3147" s="92"/>
      <c r="AC3147" s="92"/>
      <c r="AD3147" s="92"/>
      <c r="AE3147" s="92"/>
      <c r="AF3147" s="92"/>
      <c r="AG3147" s="92"/>
      <c r="AH3147" s="92"/>
      <c r="AI3147" s="109">
        <f t="shared" si="546"/>
        <v>0</v>
      </c>
      <c r="AJ3147" s="83"/>
      <c r="AK3147" s="110">
        <f t="shared" si="547"/>
        <v>0</v>
      </c>
      <c r="AL3147" s="111"/>
      <c r="AM3147" s="92"/>
      <c r="AN3147" s="92"/>
      <c r="AO3147" s="92">
        <v>1</v>
      </c>
      <c r="AP3147" s="92"/>
      <c r="AQ3147" s="92"/>
      <c r="AR3147" s="92"/>
      <c r="AS3147" s="92"/>
      <c r="AT3147" s="92"/>
      <c r="AU3147" s="92"/>
      <c r="AV3147" s="109">
        <f t="shared" si="548"/>
        <v>50</v>
      </c>
      <c r="AW3147" s="75"/>
      <c r="AX3147" s="110">
        <f t="shared" si="549"/>
        <v>4.1666666666666661</v>
      </c>
      <c r="AY3147" s="111"/>
      <c r="AZ3147" s="93"/>
      <c r="BA3147" s="94" t="s">
        <v>131</v>
      </c>
      <c r="BB3147" s="71"/>
      <c r="BC3147" s="95"/>
      <c r="BD3147" s="41">
        <v>5</v>
      </c>
      <c r="BE3147" s="52">
        <v>53</v>
      </c>
      <c r="BF3147" s="103">
        <v>5313</v>
      </c>
      <c r="BG3147" s="280" t="s">
        <v>52</v>
      </c>
    </row>
    <row r="3148" spans="1:59" s="63" customFormat="1" ht="12.75" x14ac:dyDescent="0.2">
      <c r="A3148" s="196">
        <v>5</v>
      </c>
      <c r="B3148" s="197" t="s">
        <v>938</v>
      </c>
      <c r="C3148" s="208">
        <v>53</v>
      </c>
      <c r="D3148" s="209" t="s">
        <v>1002</v>
      </c>
      <c r="E3148" s="212">
        <v>5313</v>
      </c>
      <c r="F3148" s="213" t="s">
        <v>1003</v>
      </c>
      <c r="G3148" s="231"/>
      <c r="H3148" s="89"/>
      <c r="I3148" s="90" t="s">
        <v>1005</v>
      </c>
      <c r="J3148" s="90"/>
      <c r="K3148" s="90" t="s">
        <v>64</v>
      </c>
      <c r="L3148" s="90" t="s">
        <v>258</v>
      </c>
      <c r="M3148" s="91"/>
      <c r="N3148" s="312">
        <v>1</v>
      </c>
      <c r="O3148" s="313">
        <f t="shared" si="550"/>
        <v>8.3333333333333329E-2</v>
      </c>
      <c r="P3148" s="104"/>
      <c r="Q3148" s="92"/>
      <c r="R3148" s="92"/>
      <c r="S3148" s="92"/>
      <c r="T3148" s="92"/>
      <c r="U3148" s="92"/>
      <c r="V3148" s="92"/>
      <c r="W3148" s="92"/>
      <c r="X3148" s="109">
        <f t="shared" si="544"/>
        <v>0</v>
      </c>
      <c r="Y3148" s="83"/>
      <c r="Z3148" s="110">
        <f t="shared" si="545"/>
        <v>0</v>
      </c>
      <c r="AA3148" s="111"/>
      <c r="AB3148" s="92"/>
      <c r="AC3148" s="92"/>
      <c r="AD3148" s="92"/>
      <c r="AE3148" s="92"/>
      <c r="AF3148" s="92"/>
      <c r="AG3148" s="92"/>
      <c r="AH3148" s="92"/>
      <c r="AI3148" s="109">
        <f t="shared" si="546"/>
        <v>0</v>
      </c>
      <c r="AJ3148" s="83"/>
      <c r="AK3148" s="110">
        <f t="shared" si="547"/>
        <v>0</v>
      </c>
      <c r="AL3148" s="111"/>
      <c r="AM3148" s="92"/>
      <c r="AN3148" s="92"/>
      <c r="AO3148" s="92"/>
      <c r="AP3148" s="92"/>
      <c r="AQ3148" s="92"/>
      <c r="AR3148" s="92"/>
      <c r="AS3148" s="92">
        <v>1</v>
      </c>
      <c r="AT3148" s="92"/>
      <c r="AU3148" s="92"/>
      <c r="AV3148" s="109">
        <f t="shared" si="548"/>
        <v>1000</v>
      </c>
      <c r="AW3148" s="75"/>
      <c r="AX3148" s="110">
        <f t="shared" si="549"/>
        <v>83.333333333333329</v>
      </c>
      <c r="AY3148" s="111"/>
      <c r="AZ3148" s="93"/>
      <c r="BA3148" s="94" t="s">
        <v>131</v>
      </c>
      <c r="BB3148" s="71"/>
      <c r="BC3148" s="95"/>
      <c r="BD3148" s="41">
        <v>5</v>
      </c>
      <c r="BE3148" s="52">
        <v>53</v>
      </c>
      <c r="BF3148" s="103">
        <v>5313</v>
      </c>
      <c r="BG3148" s="280" t="s">
        <v>52</v>
      </c>
    </row>
    <row r="3149" spans="1:59" s="63" customFormat="1" ht="12.75" x14ac:dyDescent="0.2">
      <c r="A3149" s="196">
        <v>5</v>
      </c>
      <c r="B3149" s="197" t="s">
        <v>938</v>
      </c>
      <c r="C3149" s="208">
        <v>53</v>
      </c>
      <c r="D3149" s="209" t="s">
        <v>1002</v>
      </c>
      <c r="E3149" s="212">
        <v>5313</v>
      </c>
      <c r="F3149" s="213" t="s">
        <v>1003</v>
      </c>
      <c r="G3149" s="231"/>
      <c r="H3149" s="89"/>
      <c r="I3149" s="90" t="s">
        <v>1006</v>
      </c>
      <c r="J3149" s="90"/>
      <c r="K3149" s="90" t="s">
        <v>73</v>
      </c>
      <c r="L3149" s="90" t="s">
        <v>95</v>
      </c>
      <c r="M3149" s="91"/>
      <c r="N3149" s="312">
        <v>1</v>
      </c>
      <c r="O3149" s="313">
        <f t="shared" si="550"/>
        <v>8.3333333333333329E-2</v>
      </c>
      <c r="P3149" s="104"/>
      <c r="Q3149" s="92"/>
      <c r="R3149" s="92"/>
      <c r="S3149" s="92"/>
      <c r="T3149" s="92"/>
      <c r="U3149" s="92"/>
      <c r="V3149" s="92"/>
      <c r="W3149" s="92">
        <v>1</v>
      </c>
      <c r="X3149" s="109">
        <f t="shared" si="544"/>
        <v>25000</v>
      </c>
      <c r="Y3149" s="83"/>
      <c r="Z3149" s="110">
        <f t="shared" si="545"/>
        <v>2083.333333333333</v>
      </c>
      <c r="AA3149" s="111"/>
      <c r="AB3149" s="92"/>
      <c r="AC3149" s="92"/>
      <c r="AD3149" s="92"/>
      <c r="AE3149" s="92"/>
      <c r="AF3149" s="92"/>
      <c r="AG3149" s="92"/>
      <c r="AH3149" s="92"/>
      <c r="AI3149" s="109">
        <f t="shared" si="546"/>
        <v>0</v>
      </c>
      <c r="AJ3149" s="83"/>
      <c r="AK3149" s="110">
        <f t="shared" si="547"/>
        <v>0</v>
      </c>
      <c r="AL3149" s="111"/>
      <c r="AM3149" s="92"/>
      <c r="AN3149" s="92"/>
      <c r="AO3149" s="92"/>
      <c r="AP3149" s="92">
        <v>1</v>
      </c>
      <c r="AQ3149" s="92"/>
      <c r="AR3149" s="92"/>
      <c r="AS3149" s="92"/>
      <c r="AT3149" s="92"/>
      <c r="AU3149" s="92"/>
      <c r="AV3149" s="109">
        <f t="shared" si="548"/>
        <v>100</v>
      </c>
      <c r="AW3149" s="75"/>
      <c r="AX3149" s="110">
        <f t="shared" si="549"/>
        <v>8.3333333333333321</v>
      </c>
      <c r="AY3149" s="111"/>
      <c r="AZ3149" s="93"/>
      <c r="BA3149" s="94" t="s">
        <v>131</v>
      </c>
      <c r="BB3149" s="71"/>
      <c r="BC3149" s="95"/>
      <c r="BD3149" s="41">
        <v>5</v>
      </c>
      <c r="BE3149" s="52">
        <v>53</v>
      </c>
      <c r="BF3149" s="103">
        <v>5313</v>
      </c>
      <c r="BG3149" s="280" t="s">
        <v>52</v>
      </c>
    </row>
    <row r="3150" spans="1:59" s="63" customFormat="1" ht="12.75" x14ac:dyDescent="0.2">
      <c r="A3150" s="196">
        <v>5</v>
      </c>
      <c r="B3150" s="197" t="s">
        <v>938</v>
      </c>
      <c r="C3150" s="208">
        <v>53</v>
      </c>
      <c r="D3150" s="209" t="s">
        <v>1002</v>
      </c>
      <c r="E3150" s="212">
        <v>5313</v>
      </c>
      <c r="F3150" s="213" t="s">
        <v>1003</v>
      </c>
      <c r="G3150" s="231"/>
      <c r="H3150" s="89"/>
      <c r="I3150" s="90" t="s">
        <v>984</v>
      </c>
      <c r="J3150" s="90"/>
      <c r="K3150" s="90" t="s">
        <v>64</v>
      </c>
      <c r="L3150" s="90" t="s">
        <v>313</v>
      </c>
      <c r="M3150" s="91"/>
      <c r="N3150" s="312">
        <v>1</v>
      </c>
      <c r="O3150" s="313">
        <f t="shared" si="550"/>
        <v>8.3333333333333329E-2</v>
      </c>
      <c r="P3150" s="104"/>
      <c r="Q3150" s="92"/>
      <c r="R3150" s="92"/>
      <c r="S3150" s="92"/>
      <c r="T3150" s="92"/>
      <c r="U3150" s="92"/>
      <c r="V3150" s="92"/>
      <c r="W3150" s="92"/>
      <c r="X3150" s="109">
        <f t="shared" si="544"/>
        <v>0</v>
      </c>
      <c r="Y3150" s="83"/>
      <c r="Z3150" s="110">
        <f t="shared" si="545"/>
        <v>0</v>
      </c>
      <c r="AA3150" s="111"/>
      <c r="AB3150" s="92"/>
      <c r="AC3150" s="92"/>
      <c r="AD3150" s="92"/>
      <c r="AE3150" s="92"/>
      <c r="AF3150" s="92"/>
      <c r="AG3150" s="92"/>
      <c r="AH3150" s="92"/>
      <c r="AI3150" s="109">
        <f t="shared" si="546"/>
        <v>0</v>
      </c>
      <c r="AJ3150" s="83"/>
      <c r="AK3150" s="110">
        <f t="shared" si="547"/>
        <v>0</v>
      </c>
      <c r="AL3150" s="111"/>
      <c r="AM3150" s="92"/>
      <c r="AN3150" s="92"/>
      <c r="AO3150" s="92">
        <v>1</v>
      </c>
      <c r="AP3150" s="92"/>
      <c r="AQ3150" s="92"/>
      <c r="AR3150" s="92"/>
      <c r="AS3150" s="92"/>
      <c r="AT3150" s="92"/>
      <c r="AU3150" s="92"/>
      <c r="AV3150" s="109">
        <f t="shared" si="548"/>
        <v>50</v>
      </c>
      <c r="AW3150" s="75"/>
      <c r="AX3150" s="110">
        <f t="shared" si="549"/>
        <v>4.1666666666666661</v>
      </c>
      <c r="AY3150" s="111"/>
      <c r="AZ3150" s="93"/>
      <c r="BA3150" s="94" t="s">
        <v>131</v>
      </c>
      <c r="BB3150" s="71"/>
      <c r="BC3150" s="95"/>
      <c r="BD3150" s="41">
        <v>5</v>
      </c>
      <c r="BE3150" s="52">
        <v>53</v>
      </c>
      <c r="BF3150" s="103">
        <v>5313</v>
      </c>
      <c r="BG3150" s="280" t="s">
        <v>52</v>
      </c>
    </row>
    <row r="3151" spans="1:59" s="63" customFormat="1" ht="12.75" x14ac:dyDescent="0.2">
      <c r="A3151" s="196">
        <v>5</v>
      </c>
      <c r="B3151" s="197" t="s">
        <v>938</v>
      </c>
      <c r="C3151" s="208">
        <v>53</v>
      </c>
      <c r="D3151" s="209" t="s">
        <v>1002</v>
      </c>
      <c r="E3151" s="212">
        <v>5313</v>
      </c>
      <c r="F3151" s="213" t="s">
        <v>1003</v>
      </c>
      <c r="G3151" s="231"/>
      <c r="H3151" s="89"/>
      <c r="I3151" s="90" t="s">
        <v>634</v>
      </c>
      <c r="J3151" s="90"/>
      <c r="K3151" s="90" t="s">
        <v>511</v>
      </c>
      <c r="L3151" s="90"/>
      <c r="M3151" s="91"/>
      <c r="N3151" s="312">
        <v>1</v>
      </c>
      <c r="O3151" s="313">
        <f t="shared" si="550"/>
        <v>8.3333333333333329E-2</v>
      </c>
      <c r="P3151" s="104"/>
      <c r="Q3151" s="92"/>
      <c r="R3151" s="92"/>
      <c r="S3151" s="92"/>
      <c r="T3151" s="92"/>
      <c r="U3151" s="92"/>
      <c r="V3151" s="92"/>
      <c r="W3151" s="92">
        <v>1</v>
      </c>
      <c r="X3151" s="109">
        <f t="shared" si="544"/>
        <v>25000</v>
      </c>
      <c r="Y3151" s="83"/>
      <c r="Z3151" s="110">
        <f t="shared" si="545"/>
        <v>2083.333333333333</v>
      </c>
      <c r="AA3151" s="111"/>
      <c r="AB3151" s="92"/>
      <c r="AC3151" s="92"/>
      <c r="AD3151" s="92"/>
      <c r="AE3151" s="92"/>
      <c r="AF3151" s="92"/>
      <c r="AG3151" s="92"/>
      <c r="AH3151" s="92"/>
      <c r="AI3151" s="109">
        <f t="shared" si="546"/>
        <v>0</v>
      </c>
      <c r="AJ3151" s="83"/>
      <c r="AK3151" s="110">
        <f t="shared" si="547"/>
        <v>0</v>
      </c>
      <c r="AL3151" s="111"/>
      <c r="AM3151" s="92"/>
      <c r="AN3151" s="92"/>
      <c r="AO3151" s="92"/>
      <c r="AP3151" s="92">
        <v>1</v>
      </c>
      <c r="AQ3151" s="92"/>
      <c r="AR3151" s="92"/>
      <c r="AS3151" s="92"/>
      <c r="AT3151" s="92"/>
      <c r="AU3151" s="92"/>
      <c r="AV3151" s="109">
        <f t="shared" si="548"/>
        <v>100</v>
      </c>
      <c r="AW3151" s="75"/>
      <c r="AX3151" s="110">
        <f t="shared" si="549"/>
        <v>8.3333333333333321</v>
      </c>
      <c r="AY3151" s="111"/>
      <c r="AZ3151" s="93"/>
      <c r="BA3151" s="94" t="s">
        <v>131</v>
      </c>
      <c r="BB3151" s="71"/>
      <c r="BC3151" s="95"/>
      <c r="BD3151" s="41">
        <v>5</v>
      </c>
      <c r="BE3151" s="52">
        <v>53</v>
      </c>
      <c r="BF3151" s="103">
        <v>5313</v>
      </c>
      <c r="BG3151" s="280" t="s">
        <v>52</v>
      </c>
    </row>
    <row r="3152" spans="1:59" s="63" customFormat="1" ht="12.75" x14ac:dyDescent="0.2">
      <c r="A3152" s="196">
        <v>5</v>
      </c>
      <c r="B3152" s="197" t="s">
        <v>938</v>
      </c>
      <c r="C3152" s="208">
        <v>53</v>
      </c>
      <c r="D3152" s="209" t="s">
        <v>1002</v>
      </c>
      <c r="E3152" s="212">
        <v>5313</v>
      </c>
      <c r="F3152" s="213" t="s">
        <v>1003</v>
      </c>
      <c r="G3152" s="231"/>
      <c r="H3152" s="65"/>
      <c r="I3152" s="222"/>
      <c r="J3152" s="66"/>
      <c r="K3152" s="66"/>
      <c r="L3152" s="66"/>
      <c r="M3152" s="64"/>
      <c r="N3152" s="304"/>
      <c r="O3152" s="305"/>
      <c r="P3152" s="127"/>
      <c r="Q3152" s="67"/>
      <c r="R3152" s="67"/>
      <c r="S3152" s="67"/>
      <c r="T3152" s="67"/>
      <c r="U3152" s="67"/>
      <c r="V3152" s="67"/>
      <c r="W3152" s="67"/>
      <c r="X3152" s="67"/>
      <c r="Y3152" s="68"/>
      <c r="Z3152" s="68"/>
      <c r="AA3152" s="68"/>
      <c r="AB3152" s="67"/>
      <c r="AC3152" s="67"/>
      <c r="AD3152" s="67"/>
      <c r="AE3152" s="67"/>
      <c r="AF3152" s="67"/>
      <c r="AG3152" s="67"/>
      <c r="AH3152" s="67"/>
      <c r="AI3152" s="67"/>
      <c r="AJ3152" s="68"/>
      <c r="AK3152" s="68"/>
      <c r="AL3152" s="68"/>
      <c r="AM3152" s="67"/>
      <c r="AN3152" s="67"/>
      <c r="AO3152" s="67"/>
      <c r="AP3152" s="67"/>
      <c r="AQ3152" s="67"/>
      <c r="AR3152" s="67"/>
      <c r="AS3152" s="67"/>
      <c r="AT3152" s="67"/>
      <c r="AU3152" s="67"/>
      <c r="AV3152" s="67"/>
      <c r="AW3152" s="67"/>
      <c r="AX3152" s="68"/>
      <c r="AY3152" s="68"/>
      <c r="AZ3152" s="69"/>
      <c r="BA3152" s="70"/>
      <c r="BB3152" s="71"/>
      <c r="BC3152" s="95"/>
      <c r="BD3152" s="41">
        <v>5</v>
      </c>
      <c r="BE3152" s="52">
        <v>53</v>
      </c>
      <c r="BF3152" s="103">
        <v>5313</v>
      </c>
      <c r="BG3152" s="275"/>
    </row>
    <row r="3153" spans="1:59" s="63" customFormat="1" ht="12.75" x14ac:dyDescent="0.2">
      <c r="A3153" s="196">
        <v>5</v>
      </c>
      <c r="B3153" s="197" t="s">
        <v>938</v>
      </c>
      <c r="C3153" s="208">
        <v>53</v>
      </c>
      <c r="D3153" s="209" t="s">
        <v>1002</v>
      </c>
      <c r="E3153" s="212">
        <v>5313</v>
      </c>
      <c r="F3153" s="213" t="s">
        <v>1003</v>
      </c>
      <c r="G3153" s="232"/>
      <c r="H3153" s="97"/>
      <c r="I3153" s="224"/>
      <c r="J3153" s="98"/>
      <c r="K3153" s="98"/>
      <c r="L3153" s="98"/>
      <c r="M3153" s="96"/>
      <c r="N3153" s="307"/>
      <c r="O3153" s="246"/>
      <c r="P3153" s="124"/>
      <c r="Q3153" s="99"/>
      <c r="R3153" s="99"/>
      <c r="S3153" s="99"/>
      <c r="T3153" s="99"/>
      <c r="U3153" s="99"/>
      <c r="V3153" s="99"/>
      <c r="W3153" s="99"/>
      <c r="X3153" s="99"/>
      <c r="Y3153" s="100"/>
      <c r="Z3153" s="100"/>
      <c r="AA3153" s="100"/>
      <c r="AB3153" s="99"/>
      <c r="AC3153" s="99"/>
      <c r="AD3153" s="99"/>
      <c r="AE3153" s="99"/>
      <c r="AF3153" s="99"/>
      <c r="AG3153" s="99"/>
      <c r="AH3153" s="99"/>
      <c r="AI3153" s="99"/>
      <c r="AJ3153" s="100"/>
      <c r="AK3153" s="100"/>
      <c r="AL3153" s="100"/>
      <c r="AM3153" s="99"/>
      <c r="AN3153" s="99"/>
      <c r="AO3153" s="99"/>
      <c r="AP3153" s="99"/>
      <c r="AQ3153" s="99"/>
      <c r="AR3153" s="99"/>
      <c r="AS3153" s="99"/>
      <c r="AT3153" s="99"/>
      <c r="AU3153" s="99"/>
      <c r="AV3153" s="99"/>
      <c r="AW3153" s="99"/>
      <c r="AX3153" s="100"/>
      <c r="AY3153" s="100"/>
      <c r="AZ3153" s="101"/>
      <c r="BA3153" s="102"/>
      <c r="BB3153" s="95"/>
      <c r="BC3153" s="95"/>
      <c r="BD3153" s="41">
        <v>5</v>
      </c>
      <c r="BE3153" s="52">
        <v>53</v>
      </c>
      <c r="BF3153" s="103">
        <v>5313</v>
      </c>
      <c r="BG3153" s="277"/>
    </row>
    <row r="3154" spans="1:59" s="63" customFormat="1" ht="12.75" x14ac:dyDescent="0.2">
      <c r="A3154" s="196">
        <v>5</v>
      </c>
      <c r="B3154" s="197" t="s">
        <v>938</v>
      </c>
      <c r="C3154" s="208">
        <v>53</v>
      </c>
      <c r="D3154" s="209" t="s">
        <v>1002</v>
      </c>
      <c r="E3154" s="212">
        <v>5321</v>
      </c>
      <c r="F3154" s="211" t="s">
        <v>1212</v>
      </c>
      <c r="G3154" s="230"/>
      <c r="H3154" s="56"/>
      <c r="I3154" s="221"/>
      <c r="J3154" s="57"/>
      <c r="K3154" s="57"/>
      <c r="L3154" s="57"/>
      <c r="M3154" s="55"/>
      <c r="N3154" s="303"/>
      <c r="O3154" s="245"/>
      <c r="P3154" s="122"/>
      <c r="Q3154" s="58"/>
      <c r="R3154" s="58"/>
      <c r="S3154" s="58"/>
      <c r="T3154" s="58"/>
      <c r="U3154" s="58"/>
      <c r="V3154" s="58"/>
      <c r="W3154" s="58"/>
      <c r="X3154" s="58"/>
      <c r="Y3154" s="59"/>
      <c r="Z3154" s="59"/>
      <c r="AA3154" s="59"/>
      <c r="AB3154" s="58"/>
      <c r="AC3154" s="58"/>
      <c r="AD3154" s="58"/>
      <c r="AE3154" s="58"/>
      <c r="AF3154" s="58"/>
      <c r="AG3154" s="58"/>
      <c r="AH3154" s="58"/>
      <c r="AI3154" s="58"/>
      <c r="AJ3154" s="59"/>
      <c r="AK3154" s="59"/>
      <c r="AL3154" s="59"/>
      <c r="AM3154" s="58"/>
      <c r="AN3154" s="58"/>
      <c r="AO3154" s="58"/>
      <c r="AP3154" s="58"/>
      <c r="AQ3154" s="58"/>
      <c r="AR3154" s="58"/>
      <c r="AS3154" s="58"/>
      <c r="AT3154" s="58"/>
      <c r="AU3154" s="58"/>
      <c r="AV3154" s="58"/>
      <c r="AW3154" s="58"/>
      <c r="AX3154" s="59"/>
      <c r="AY3154" s="59"/>
      <c r="AZ3154" s="60"/>
      <c r="BA3154" s="61"/>
      <c r="BB3154" s="54"/>
      <c r="BC3154" s="54"/>
      <c r="BD3154" s="41">
        <v>5</v>
      </c>
      <c r="BE3154" s="52">
        <v>53</v>
      </c>
      <c r="BF3154" s="103">
        <v>5313</v>
      </c>
      <c r="BG3154" s="277"/>
    </row>
    <row r="3155" spans="1:59" s="63" customFormat="1" ht="12.75" x14ac:dyDescent="0.2">
      <c r="A3155" s="196">
        <v>5</v>
      </c>
      <c r="B3155" s="197" t="s">
        <v>938</v>
      </c>
      <c r="C3155" s="208">
        <v>53</v>
      </c>
      <c r="D3155" s="209" t="s">
        <v>1002</v>
      </c>
      <c r="E3155" s="212">
        <v>5321</v>
      </c>
      <c r="F3155" s="211" t="s">
        <v>1212</v>
      </c>
      <c r="G3155" s="231"/>
      <c r="H3155" s="65"/>
      <c r="I3155" s="222"/>
      <c r="J3155" s="66"/>
      <c r="K3155" s="66"/>
      <c r="L3155" s="66"/>
      <c r="M3155" s="64"/>
      <c r="N3155" s="304"/>
      <c r="O3155" s="305"/>
      <c r="P3155" s="127"/>
      <c r="Q3155" s="67"/>
      <c r="R3155" s="67"/>
      <c r="S3155" s="67"/>
      <c r="T3155" s="67"/>
      <c r="U3155" s="67"/>
      <c r="V3155" s="67"/>
      <c r="W3155" s="67"/>
      <c r="X3155" s="67"/>
      <c r="Y3155" s="68"/>
      <c r="Z3155" s="68"/>
      <c r="AA3155" s="68"/>
      <c r="AB3155" s="67"/>
      <c r="AC3155" s="67"/>
      <c r="AD3155" s="67"/>
      <c r="AE3155" s="67"/>
      <c r="AF3155" s="67"/>
      <c r="AG3155" s="67"/>
      <c r="AH3155" s="67"/>
      <c r="AI3155" s="67"/>
      <c r="AJ3155" s="68"/>
      <c r="AK3155" s="68"/>
      <c r="AL3155" s="68"/>
      <c r="AM3155" s="67"/>
      <c r="AN3155" s="67"/>
      <c r="AO3155" s="67"/>
      <c r="AP3155" s="67"/>
      <c r="AQ3155" s="67"/>
      <c r="AR3155" s="67"/>
      <c r="AS3155" s="67"/>
      <c r="AT3155" s="67"/>
      <c r="AU3155" s="67"/>
      <c r="AV3155" s="67"/>
      <c r="AW3155" s="67"/>
      <c r="AX3155" s="68"/>
      <c r="AY3155" s="68"/>
      <c r="AZ3155" s="69"/>
      <c r="BA3155" s="70"/>
      <c r="BB3155" s="71"/>
      <c r="BC3155" s="54"/>
      <c r="BD3155" s="41">
        <v>5</v>
      </c>
      <c r="BE3155" s="52">
        <v>53</v>
      </c>
      <c r="BF3155" s="103">
        <v>5313</v>
      </c>
      <c r="BG3155" s="275"/>
    </row>
    <row r="3156" spans="1:59" s="63" customFormat="1" ht="12.75" x14ac:dyDescent="0.2">
      <c r="A3156" s="196">
        <v>5</v>
      </c>
      <c r="B3156" s="197" t="s">
        <v>938</v>
      </c>
      <c r="C3156" s="208">
        <v>53</v>
      </c>
      <c r="D3156" s="209" t="s">
        <v>1002</v>
      </c>
      <c r="E3156" s="212">
        <v>5321</v>
      </c>
      <c r="F3156" s="211" t="s">
        <v>1212</v>
      </c>
      <c r="G3156" s="231"/>
      <c r="H3156" s="72" t="s">
        <v>47</v>
      </c>
      <c r="I3156" s="223"/>
      <c r="J3156" s="73"/>
      <c r="K3156" s="73"/>
      <c r="L3156" s="73"/>
      <c r="M3156" s="74"/>
      <c r="N3156" s="247"/>
      <c r="O3156" s="306"/>
      <c r="P3156" s="105"/>
      <c r="Q3156" s="75"/>
      <c r="R3156" s="75"/>
      <c r="S3156" s="75"/>
      <c r="T3156" s="75"/>
      <c r="U3156" s="75"/>
      <c r="V3156" s="75"/>
      <c r="W3156" s="75"/>
      <c r="X3156" s="75"/>
      <c r="Y3156" s="76">
        <f>IF(ISNUMBER(VLOOKUP(Y3158,P$7:W$7,MATCH(Y3158,P$7:W$7))),VLOOKUP(Y3158,P$7:W$7,MATCH(Y3158,P$7:W$7)),IF(N3160=0,"No Data",IF(Y3158&gt;0,"&lt;100",0)))</f>
        <v>10000</v>
      </c>
      <c r="Z3156" s="77">
        <f>IF(ISNUMBER(VLOOKUP(Z3160,P$7:W$7,MATCH(Z3160,P$7:W$7))),VLOOKUP(Z3160,P$7:W$7,MATCH(Z3160,P$7:W$7)),IF(N3160=0,"No Data",IF(Z3160&gt;0,"&lt;100",0)))</f>
        <v>10000</v>
      </c>
      <c r="AA3156" s="106">
        <f>IF(ISNUMBER(Z3156),Z3156,0)</f>
        <v>10000</v>
      </c>
      <c r="AB3156" s="75"/>
      <c r="AC3156" s="75"/>
      <c r="AD3156" s="75"/>
      <c r="AE3156" s="75"/>
      <c r="AF3156" s="75"/>
      <c r="AG3156" s="75"/>
      <c r="AH3156" s="75"/>
      <c r="AI3156" s="75"/>
      <c r="AJ3156" s="76">
        <f>IF(ISNUMBER(VLOOKUP(AJ3158,AB$7:AH$7,MATCH(AJ3158,AB$7:AH$7))),VLOOKUP(AJ3158,AB$7:AH$7,MATCH(AJ3158,AB$7:AH$7)),IF(N3160=0,"No Data",IF(AJ3158&gt;0,"&lt;50",0)))</f>
        <v>0</v>
      </c>
      <c r="AK3156" s="77">
        <f>IF(ISNUMBER(VLOOKUP(AK3160,AB$7:AH$7,MATCH(AK3160,AB$7:AH$7))),VLOOKUP(AK3160,AB$7:AH$7,MATCH(AK3160,AB$7:AH$7)),IF(N3160=0,"No Data",IF(AK3160&gt;0,"&lt;50",0)))</f>
        <v>0</v>
      </c>
      <c r="AL3156" s="106">
        <f>IF(ISNUMBER(AK3156),AK3156,0)</f>
        <v>0</v>
      </c>
      <c r="AM3156" s="75"/>
      <c r="AN3156" s="75"/>
      <c r="AO3156" s="75"/>
      <c r="AP3156" s="75"/>
      <c r="AQ3156" s="75"/>
      <c r="AR3156" s="75"/>
      <c r="AS3156" s="75"/>
      <c r="AT3156" s="75"/>
      <c r="AU3156" s="75"/>
      <c r="AV3156" s="75"/>
      <c r="AW3156" s="76">
        <f>IF(ISNUMBER(VLOOKUP(AW3158,AM$7:AU$7,MATCH(AW3158,AM$7:AU$7))),VLOOKUP(AW3158,AM$7:AU$7,MATCH(AW3158,AM$7:AU$7)),IF(N3160=0,"No Data",IF(AW3158&gt;0,"&lt;10",0)))</f>
        <v>50</v>
      </c>
      <c r="AX3156" s="77">
        <f>IF(ISNUMBER(VLOOKUP(AX3160,AM$7:AU$7,MATCH(AX3160,AM$7:AU$7))),VLOOKUP(AX3160,AM$7:AU$7,MATCH(AX3160,AM$7:AU$7)),IF(N3160=0,"No Data",IF(AX3160&gt;0,"&lt;10",0)))</f>
        <v>50</v>
      </c>
      <c r="AY3156" s="106">
        <f>IF(ISNUMBER(AX3156),AX3156,0)</f>
        <v>50</v>
      </c>
      <c r="AZ3156" s="79"/>
      <c r="BA3156" s="80"/>
      <c r="BB3156" s="71"/>
      <c r="BC3156" s="54"/>
      <c r="BD3156" s="41">
        <v>5</v>
      </c>
      <c r="BE3156" s="52">
        <v>53</v>
      </c>
      <c r="BF3156" s="103">
        <v>5313</v>
      </c>
      <c r="BG3156" s="276" t="s">
        <v>47</v>
      </c>
    </row>
    <row r="3157" spans="1:59" s="63" customFormat="1" ht="12.75" x14ac:dyDescent="0.2">
      <c r="A3157" s="196">
        <v>5</v>
      </c>
      <c r="B3157" s="197" t="s">
        <v>938</v>
      </c>
      <c r="C3157" s="208">
        <v>53</v>
      </c>
      <c r="D3157" s="209" t="s">
        <v>1002</v>
      </c>
      <c r="E3157" s="212">
        <v>5321</v>
      </c>
      <c r="F3157" s="211" t="s">
        <v>1212</v>
      </c>
      <c r="G3157" s="231"/>
      <c r="H3157" s="81" t="s">
        <v>48</v>
      </c>
      <c r="I3157" s="223"/>
      <c r="J3157" s="73"/>
      <c r="K3157" s="73"/>
      <c r="L3157" s="73"/>
      <c r="M3157" s="74"/>
      <c r="N3157" s="247"/>
      <c r="O3157" s="306"/>
      <c r="P3157" s="105"/>
      <c r="Q3157" s="75"/>
      <c r="R3157" s="75"/>
      <c r="S3157" s="75"/>
      <c r="T3157" s="75"/>
      <c r="U3157" s="75"/>
      <c r="V3157" s="75"/>
      <c r="W3157" s="75"/>
      <c r="X3157" s="75"/>
      <c r="Y3157" s="82">
        <f>MIN(X3161:X3163)</f>
        <v>0</v>
      </c>
      <c r="Z3157" s="83"/>
      <c r="AA3157" s="83"/>
      <c r="AB3157" s="75"/>
      <c r="AC3157" s="75"/>
      <c r="AD3157" s="75"/>
      <c r="AE3157" s="75"/>
      <c r="AF3157" s="75"/>
      <c r="AG3157" s="75"/>
      <c r="AH3157" s="75"/>
      <c r="AI3157" s="75"/>
      <c r="AJ3157" s="82">
        <f>MIN(AI3161:AI3163)</f>
        <v>0</v>
      </c>
      <c r="AK3157" s="83"/>
      <c r="AL3157" s="83"/>
      <c r="AM3157" s="75"/>
      <c r="AN3157" s="75"/>
      <c r="AO3157" s="75"/>
      <c r="AP3157" s="75"/>
      <c r="AQ3157" s="75"/>
      <c r="AR3157" s="75"/>
      <c r="AS3157" s="75"/>
      <c r="AT3157" s="75"/>
      <c r="AU3157" s="75"/>
      <c r="AV3157" s="75"/>
      <c r="AW3157" s="82">
        <f>MIN(AV3161:AV3163)</f>
        <v>25</v>
      </c>
      <c r="AX3157" s="83"/>
      <c r="AY3157" s="83"/>
      <c r="AZ3157" s="79"/>
      <c r="BA3157" s="80"/>
      <c r="BB3157" s="71"/>
      <c r="BC3157" s="54"/>
      <c r="BD3157" s="41">
        <v>5</v>
      </c>
      <c r="BE3157" s="52">
        <v>53</v>
      </c>
      <c r="BF3157" s="103">
        <v>5313</v>
      </c>
      <c r="BG3157" s="278" t="s">
        <v>48</v>
      </c>
    </row>
    <row r="3158" spans="1:59" s="63" customFormat="1" ht="12.75" x14ac:dyDescent="0.2">
      <c r="A3158" s="196">
        <v>5</v>
      </c>
      <c r="B3158" s="197" t="s">
        <v>938</v>
      </c>
      <c r="C3158" s="208">
        <v>53</v>
      </c>
      <c r="D3158" s="209" t="s">
        <v>1002</v>
      </c>
      <c r="E3158" s="212">
        <v>5321</v>
      </c>
      <c r="F3158" s="211" t="s">
        <v>1212</v>
      </c>
      <c r="G3158" s="231"/>
      <c r="H3158" s="81" t="s">
        <v>49</v>
      </c>
      <c r="I3158" s="223"/>
      <c r="J3158" s="73"/>
      <c r="K3158" s="73"/>
      <c r="L3158" s="73"/>
      <c r="M3158" s="74"/>
      <c r="N3158" s="247"/>
      <c r="O3158" s="306"/>
      <c r="P3158" s="105"/>
      <c r="Q3158" s="75"/>
      <c r="R3158" s="75"/>
      <c r="S3158" s="75"/>
      <c r="T3158" s="75"/>
      <c r="U3158" s="75"/>
      <c r="V3158" s="75"/>
      <c r="W3158" s="75"/>
      <c r="X3158" s="75"/>
      <c r="Y3158" s="84">
        <f>IF(ISNUMBER(AVERAGE(X3161:X3163)),AVERAGE(X3161:X3163),0)</f>
        <v>16666.666666666668</v>
      </c>
      <c r="Z3158" s="83"/>
      <c r="AA3158" s="83"/>
      <c r="AB3158" s="75"/>
      <c r="AC3158" s="75"/>
      <c r="AD3158" s="75"/>
      <c r="AE3158" s="75"/>
      <c r="AF3158" s="75"/>
      <c r="AG3158" s="75"/>
      <c r="AH3158" s="75"/>
      <c r="AI3158" s="75"/>
      <c r="AJ3158" s="84">
        <f>IF(ISNUMBER(AVERAGE(AI3161:AI3163)),AVERAGE(AI3161:AI3163),0)</f>
        <v>0</v>
      </c>
      <c r="AK3158" s="83"/>
      <c r="AL3158" s="83"/>
      <c r="AM3158" s="75"/>
      <c r="AN3158" s="75"/>
      <c r="AO3158" s="75"/>
      <c r="AP3158" s="75"/>
      <c r="AQ3158" s="75"/>
      <c r="AR3158" s="75"/>
      <c r="AS3158" s="75"/>
      <c r="AT3158" s="75"/>
      <c r="AU3158" s="75"/>
      <c r="AV3158" s="75"/>
      <c r="AW3158" s="84">
        <f>IF(ISNUMBER(AVERAGE(AV3161:AV3163)),AVERAGE(AV3161:AV3163),0)</f>
        <v>75</v>
      </c>
      <c r="AX3158" s="83"/>
      <c r="AY3158" s="83"/>
      <c r="AZ3158" s="79"/>
      <c r="BA3158" s="80"/>
      <c r="BB3158" s="71"/>
      <c r="BC3158" s="54"/>
      <c r="BD3158" s="41">
        <v>5</v>
      </c>
      <c r="BE3158" s="52">
        <v>53</v>
      </c>
      <c r="BF3158" s="103">
        <v>5313</v>
      </c>
      <c r="BG3158" s="278" t="s">
        <v>49</v>
      </c>
    </row>
    <row r="3159" spans="1:59" s="63" customFormat="1" ht="12.75" x14ac:dyDescent="0.2">
      <c r="A3159" s="196">
        <v>5</v>
      </c>
      <c r="B3159" s="197" t="s">
        <v>938</v>
      </c>
      <c r="C3159" s="208">
        <v>53</v>
      </c>
      <c r="D3159" s="209" t="s">
        <v>1002</v>
      </c>
      <c r="E3159" s="212">
        <v>5321</v>
      </c>
      <c r="F3159" s="211" t="s">
        <v>1212</v>
      </c>
      <c r="G3159" s="231"/>
      <c r="H3159" s="81" t="s">
        <v>50</v>
      </c>
      <c r="I3159" s="223"/>
      <c r="J3159" s="73"/>
      <c r="K3159" s="73"/>
      <c r="L3159" s="73"/>
      <c r="M3159" s="74"/>
      <c r="N3159" s="247"/>
      <c r="O3159" s="306"/>
      <c r="P3159" s="105"/>
      <c r="Q3159" s="75"/>
      <c r="R3159" s="75"/>
      <c r="S3159" s="75"/>
      <c r="T3159" s="75"/>
      <c r="U3159" s="75"/>
      <c r="V3159" s="75"/>
      <c r="W3159" s="75"/>
      <c r="X3159" s="75"/>
      <c r="Y3159" s="84">
        <f>MAX(X3161:X3163)</f>
        <v>25000</v>
      </c>
      <c r="Z3159" s="83"/>
      <c r="AA3159" s="83"/>
      <c r="AB3159" s="75"/>
      <c r="AC3159" s="75"/>
      <c r="AD3159" s="75"/>
      <c r="AE3159" s="75"/>
      <c r="AF3159" s="75"/>
      <c r="AG3159" s="75"/>
      <c r="AH3159" s="75"/>
      <c r="AI3159" s="75"/>
      <c r="AJ3159" s="84">
        <f>MAX(AI3161:AI3163)</f>
        <v>0</v>
      </c>
      <c r="AK3159" s="83"/>
      <c r="AL3159" s="83"/>
      <c r="AM3159" s="75"/>
      <c r="AN3159" s="75"/>
      <c r="AO3159" s="75"/>
      <c r="AP3159" s="75"/>
      <c r="AQ3159" s="75"/>
      <c r="AR3159" s="75"/>
      <c r="AS3159" s="75"/>
      <c r="AT3159" s="75"/>
      <c r="AU3159" s="75"/>
      <c r="AV3159" s="75"/>
      <c r="AW3159" s="84">
        <f>MAX(AV3161:AV3163)</f>
        <v>100</v>
      </c>
      <c r="AX3159" s="83"/>
      <c r="AY3159" s="83"/>
      <c r="AZ3159" s="79"/>
      <c r="BA3159" s="80"/>
      <c r="BB3159" s="71"/>
      <c r="BC3159" s="54"/>
      <c r="BD3159" s="41">
        <v>5</v>
      </c>
      <c r="BE3159" s="52">
        <v>53</v>
      </c>
      <c r="BF3159" s="103">
        <v>5313</v>
      </c>
      <c r="BG3159" s="278" t="s">
        <v>50</v>
      </c>
    </row>
    <row r="3160" spans="1:59" s="63" customFormat="1" ht="12.75" x14ac:dyDescent="0.2">
      <c r="A3160" s="196">
        <v>5</v>
      </c>
      <c r="B3160" s="197" t="s">
        <v>938</v>
      </c>
      <c r="C3160" s="208">
        <v>53</v>
      </c>
      <c r="D3160" s="209" t="s">
        <v>1002</v>
      </c>
      <c r="E3160" s="212">
        <v>5321</v>
      </c>
      <c r="F3160" s="211" t="s">
        <v>1212</v>
      </c>
      <c r="G3160" s="231"/>
      <c r="H3160" s="85" t="s">
        <v>51</v>
      </c>
      <c r="I3160" s="223"/>
      <c r="J3160" s="73"/>
      <c r="K3160" s="73"/>
      <c r="L3160" s="73"/>
      <c r="M3160" s="74"/>
      <c r="N3160" s="248">
        <f>SUM(N3161:N3163)</f>
        <v>3</v>
      </c>
      <c r="O3160" s="293">
        <f>SUM(O3161:O3163)</f>
        <v>1</v>
      </c>
      <c r="P3160" s="292"/>
      <c r="Q3160" s="87"/>
      <c r="R3160" s="87"/>
      <c r="S3160" s="87"/>
      <c r="T3160" s="87"/>
      <c r="U3160" s="87"/>
      <c r="V3160" s="87"/>
      <c r="W3160" s="87"/>
      <c r="X3160" s="87"/>
      <c r="Y3160" s="88"/>
      <c r="Z3160" s="107">
        <f>SUM(Z3161:Z3163)</f>
        <v>16666.666666666664</v>
      </c>
      <c r="AA3160" s="88"/>
      <c r="AB3160" s="87"/>
      <c r="AC3160" s="87"/>
      <c r="AD3160" s="87"/>
      <c r="AE3160" s="87"/>
      <c r="AF3160" s="87"/>
      <c r="AG3160" s="87"/>
      <c r="AH3160" s="87"/>
      <c r="AI3160" s="87"/>
      <c r="AJ3160" s="88"/>
      <c r="AK3160" s="107">
        <f>SUM(AK3161:AK3163)</f>
        <v>0</v>
      </c>
      <c r="AL3160" s="88"/>
      <c r="AM3160" s="87"/>
      <c r="AN3160" s="87"/>
      <c r="AO3160" s="87"/>
      <c r="AP3160" s="87"/>
      <c r="AQ3160" s="87"/>
      <c r="AR3160" s="87"/>
      <c r="AS3160" s="87"/>
      <c r="AT3160" s="87"/>
      <c r="AU3160" s="87"/>
      <c r="AV3160" s="87"/>
      <c r="AW3160" s="112"/>
      <c r="AX3160" s="107">
        <f>SUM(AX3161:AX3163)</f>
        <v>74.999999999999986</v>
      </c>
      <c r="AY3160" s="88"/>
      <c r="AZ3160" s="79"/>
      <c r="BA3160" s="80"/>
      <c r="BB3160" s="71"/>
      <c r="BC3160" s="54"/>
      <c r="BD3160" s="41">
        <v>5</v>
      </c>
      <c r="BE3160" s="52">
        <v>53</v>
      </c>
      <c r="BF3160" s="103">
        <v>5313</v>
      </c>
      <c r="BG3160" s="279" t="s">
        <v>51</v>
      </c>
    </row>
    <row r="3161" spans="1:59" s="63" customFormat="1" ht="12.75" x14ac:dyDescent="0.2">
      <c r="A3161" s="196">
        <v>5</v>
      </c>
      <c r="B3161" s="197" t="s">
        <v>938</v>
      </c>
      <c r="C3161" s="208">
        <v>53</v>
      </c>
      <c r="D3161" s="209" t="s">
        <v>1002</v>
      </c>
      <c r="E3161" s="212">
        <v>5321</v>
      </c>
      <c r="F3161" s="211" t="s">
        <v>1212</v>
      </c>
      <c r="G3161" s="231"/>
      <c r="H3161" s="89" t="s">
        <v>52</v>
      </c>
      <c r="I3161" s="90" t="s">
        <v>291</v>
      </c>
      <c r="J3161" s="90"/>
      <c r="K3161" s="90" t="s">
        <v>129</v>
      </c>
      <c r="L3161" s="90"/>
      <c r="M3161" s="91"/>
      <c r="N3161" s="312">
        <v>1</v>
      </c>
      <c r="O3161" s="313">
        <f>N3161/N$3160</f>
        <v>0.33333333333333331</v>
      </c>
      <c r="P3161" s="104"/>
      <c r="Q3161" s="92"/>
      <c r="R3161" s="92"/>
      <c r="S3161" s="92"/>
      <c r="T3161" s="92"/>
      <c r="U3161" s="92"/>
      <c r="V3161" s="92"/>
      <c r="W3161" s="92">
        <v>1</v>
      </c>
      <c r="X3161" s="109">
        <f t="shared" ref="X3161:X3163" si="551">P3161*P$7+Q3161*Q$7+R3161*R$7+S3161*S$7+T3161*T$7+U3161*U$7+V3161*V$7+W3161*W$7</f>
        <v>25000</v>
      </c>
      <c r="Y3161" s="83"/>
      <c r="Z3161" s="110">
        <f t="shared" ref="Z3161:Z3163" si="552">X3161*$O3161</f>
        <v>8333.3333333333321</v>
      </c>
      <c r="AA3161" s="111"/>
      <c r="AB3161" s="92"/>
      <c r="AC3161" s="92"/>
      <c r="AD3161" s="92"/>
      <c r="AE3161" s="92"/>
      <c r="AF3161" s="92"/>
      <c r="AG3161" s="92"/>
      <c r="AH3161" s="92"/>
      <c r="AI3161" s="109">
        <f t="shared" ref="AI3161:AI3163" si="553">AB3161*AB$7+AC3161*AC$7+AD3161*AD$7+AE3161*AE$7+AF3161*AF$7+AG3161*AG$7+AH3161*AH$7</f>
        <v>0</v>
      </c>
      <c r="AJ3161" s="83"/>
      <c r="AK3161" s="110">
        <f t="shared" ref="AK3161:AK3163" si="554">AI3161*$O3161</f>
        <v>0</v>
      </c>
      <c r="AL3161" s="111"/>
      <c r="AM3161" s="92"/>
      <c r="AN3161" s="92"/>
      <c r="AO3161" s="92"/>
      <c r="AP3161" s="92">
        <v>1</v>
      </c>
      <c r="AQ3161" s="92"/>
      <c r="AR3161" s="92"/>
      <c r="AS3161" s="92"/>
      <c r="AT3161" s="92"/>
      <c r="AU3161" s="92"/>
      <c r="AV3161" s="109">
        <f t="shared" ref="AV3161:AV3163" si="555">AM3161*AM$7+AN3161*AN$7+AO3161*AO$7+AP3161*AP$7+AQ3161*AQ$7+AR3161*AR$7+AS3161*AS$7+AT3161*AT$7+AU3161*AU$7</f>
        <v>100</v>
      </c>
      <c r="AW3161" s="75"/>
      <c r="AX3161" s="110">
        <f t="shared" ref="AX3161:AX3163" si="556">AV3161*$O3161</f>
        <v>33.333333333333329</v>
      </c>
      <c r="AY3161" s="111"/>
      <c r="AZ3161" s="93"/>
      <c r="BA3161" s="94" t="s">
        <v>105</v>
      </c>
      <c r="BB3161" s="71"/>
      <c r="BC3161" s="54"/>
      <c r="BD3161" s="41">
        <v>5</v>
      </c>
      <c r="BE3161" s="52">
        <v>53</v>
      </c>
      <c r="BF3161" s="103">
        <v>5313</v>
      </c>
      <c r="BG3161" s="280" t="s">
        <v>52</v>
      </c>
    </row>
    <row r="3162" spans="1:59" s="63" customFormat="1" ht="12.75" x14ac:dyDescent="0.2">
      <c r="A3162" s="196">
        <v>5</v>
      </c>
      <c r="B3162" s="197" t="s">
        <v>938</v>
      </c>
      <c r="C3162" s="208">
        <v>53</v>
      </c>
      <c r="D3162" s="209" t="s">
        <v>1002</v>
      </c>
      <c r="E3162" s="212">
        <v>5321</v>
      </c>
      <c r="F3162" s="211" t="s">
        <v>1212</v>
      </c>
      <c r="G3162" s="231"/>
      <c r="H3162" s="89"/>
      <c r="I3162" s="90" t="s">
        <v>290</v>
      </c>
      <c r="J3162" s="90"/>
      <c r="K3162" s="90" t="s">
        <v>64</v>
      </c>
      <c r="L3162" s="90" t="s">
        <v>136</v>
      </c>
      <c r="M3162" s="91"/>
      <c r="N3162" s="312">
        <v>1</v>
      </c>
      <c r="O3162" s="313">
        <f>N3162/N$3160</f>
        <v>0.33333333333333331</v>
      </c>
      <c r="P3162" s="104"/>
      <c r="Q3162" s="92"/>
      <c r="R3162" s="92"/>
      <c r="S3162" s="92"/>
      <c r="T3162" s="92"/>
      <c r="U3162" s="92"/>
      <c r="V3162" s="92"/>
      <c r="W3162" s="92"/>
      <c r="X3162" s="109">
        <f t="shared" si="551"/>
        <v>0</v>
      </c>
      <c r="Y3162" s="83"/>
      <c r="Z3162" s="110">
        <f t="shared" si="552"/>
        <v>0</v>
      </c>
      <c r="AA3162" s="111"/>
      <c r="AB3162" s="92"/>
      <c r="AC3162" s="92"/>
      <c r="AD3162" s="92"/>
      <c r="AE3162" s="92"/>
      <c r="AF3162" s="92"/>
      <c r="AG3162" s="92"/>
      <c r="AH3162" s="92"/>
      <c r="AI3162" s="109">
        <f t="shared" si="553"/>
        <v>0</v>
      </c>
      <c r="AJ3162" s="83"/>
      <c r="AK3162" s="110">
        <f t="shared" si="554"/>
        <v>0</v>
      </c>
      <c r="AL3162" s="111"/>
      <c r="AM3162" s="92"/>
      <c r="AN3162" s="92">
        <v>1</v>
      </c>
      <c r="AO3162" s="92"/>
      <c r="AP3162" s="92"/>
      <c r="AQ3162" s="92"/>
      <c r="AR3162" s="92"/>
      <c r="AS3162" s="92"/>
      <c r="AT3162" s="92"/>
      <c r="AU3162" s="92"/>
      <c r="AV3162" s="109">
        <f t="shared" si="555"/>
        <v>25</v>
      </c>
      <c r="AW3162" s="75"/>
      <c r="AX3162" s="110">
        <f t="shared" si="556"/>
        <v>8.3333333333333321</v>
      </c>
      <c r="AY3162" s="111"/>
      <c r="AZ3162" s="93"/>
      <c r="BA3162" s="94" t="s">
        <v>131</v>
      </c>
      <c r="BB3162" s="71"/>
      <c r="BC3162" s="54"/>
      <c r="BD3162" s="41">
        <v>5</v>
      </c>
      <c r="BE3162" s="52">
        <v>53</v>
      </c>
      <c r="BF3162" s="103">
        <v>5313</v>
      </c>
      <c r="BG3162" s="280" t="s">
        <v>52</v>
      </c>
    </row>
    <row r="3163" spans="1:59" s="63" customFormat="1" ht="12.75" x14ac:dyDescent="0.2">
      <c r="A3163" s="196">
        <v>5</v>
      </c>
      <c r="B3163" s="197" t="s">
        <v>938</v>
      </c>
      <c r="C3163" s="208">
        <v>53</v>
      </c>
      <c r="D3163" s="209" t="s">
        <v>1002</v>
      </c>
      <c r="E3163" s="212">
        <v>5321</v>
      </c>
      <c r="F3163" s="211" t="s">
        <v>1212</v>
      </c>
      <c r="G3163" s="231"/>
      <c r="H3163" s="89"/>
      <c r="I3163" s="90" t="s">
        <v>926</v>
      </c>
      <c r="J3163" s="90"/>
      <c r="K3163" s="90" t="s">
        <v>73</v>
      </c>
      <c r="L3163" s="90" t="s">
        <v>69</v>
      </c>
      <c r="M3163" s="91"/>
      <c r="N3163" s="312">
        <v>1</v>
      </c>
      <c r="O3163" s="313">
        <f>N3163/N$3160</f>
        <v>0.33333333333333331</v>
      </c>
      <c r="P3163" s="104"/>
      <c r="Q3163" s="92"/>
      <c r="R3163" s="92"/>
      <c r="S3163" s="92"/>
      <c r="T3163" s="92"/>
      <c r="U3163" s="92"/>
      <c r="V3163" s="92"/>
      <c r="W3163" s="92">
        <v>1</v>
      </c>
      <c r="X3163" s="109">
        <f t="shared" si="551"/>
        <v>25000</v>
      </c>
      <c r="Y3163" s="83"/>
      <c r="Z3163" s="110">
        <f t="shared" si="552"/>
        <v>8333.3333333333321</v>
      </c>
      <c r="AA3163" s="111"/>
      <c r="AB3163" s="92"/>
      <c r="AC3163" s="92"/>
      <c r="AD3163" s="92"/>
      <c r="AE3163" s="92"/>
      <c r="AF3163" s="92"/>
      <c r="AG3163" s="92"/>
      <c r="AH3163" s="92"/>
      <c r="AI3163" s="109">
        <f t="shared" si="553"/>
        <v>0</v>
      </c>
      <c r="AJ3163" s="83"/>
      <c r="AK3163" s="110">
        <f t="shared" si="554"/>
        <v>0</v>
      </c>
      <c r="AL3163" s="111"/>
      <c r="AM3163" s="92"/>
      <c r="AN3163" s="92"/>
      <c r="AO3163" s="92"/>
      <c r="AP3163" s="92">
        <v>1</v>
      </c>
      <c r="AQ3163" s="92"/>
      <c r="AR3163" s="92"/>
      <c r="AS3163" s="92"/>
      <c r="AT3163" s="92"/>
      <c r="AU3163" s="92"/>
      <c r="AV3163" s="109">
        <f t="shared" si="555"/>
        <v>100</v>
      </c>
      <c r="AW3163" s="75"/>
      <c r="AX3163" s="110">
        <f t="shared" si="556"/>
        <v>33.333333333333329</v>
      </c>
      <c r="AY3163" s="111"/>
      <c r="AZ3163" s="93"/>
      <c r="BA3163" s="94" t="s">
        <v>131</v>
      </c>
      <c r="BB3163" s="71"/>
      <c r="BC3163" s="54"/>
      <c r="BD3163" s="41">
        <v>5</v>
      </c>
      <c r="BE3163" s="52">
        <v>53</v>
      </c>
      <c r="BF3163" s="103">
        <v>5313</v>
      </c>
      <c r="BG3163" s="280" t="s">
        <v>52</v>
      </c>
    </row>
    <row r="3164" spans="1:59" s="63" customFormat="1" ht="12.75" x14ac:dyDescent="0.2">
      <c r="A3164" s="196">
        <v>5</v>
      </c>
      <c r="B3164" s="197" t="s">
        <v>938</v>
      </c>
      <c r="C3164" s="208">
        <v>53</v>
      </c>
      <c r="D3164" s="209" t="s">
        <v>1002</v>
      </c>
      <c r="E3164" s="212">
        <v>5321</v>
      </c>
      <c r="F3164" s="211" t="s">
        <v>1212</v>
      </c>
      <c r="G3164" s="231"/>
      <c r="H3164" s="65"/>
      <c r="I3164" s="222"/>
      <c r="J3164" s="66"/>
      <c r="K3164" s="66"/>
      <c r="L3164" s="66"/>
      <c r="M3164" s="64"/>
      <c r="N3164" s="304"/>
      <c r="O3164" s="305"/>
      <c r="P3164" s="127"/>
      <c r="Q3164" s="67"/>
      <c r="R3164" s="67"/>
      <c r="S3164" s="67"/>
      <c r="T3164" s="67"/>
      <c r="U3164" s="67"/>
      <c r="V3164" s="67"/>
      <c r="W3164" s="67"/>
      <c r="X3164" s="67"/>
      <c r="Y3164" s="68"/>
      <c r="Z3164" s="68"/>
      <c r="AA3164" s="68"/>
      <c r="AB3164" s="67"/>
      <c r="AC3164" s="67"/>
      <c r="AD3164" s="67"/>
      <c r="AE3164" s="67"/>
      <c r="AF3164" s="67"/>
      <c r="AG3164" s="67"/>
      <c r="AH3164" s="67"/>
      <c r="AI3164" s="67"/>
      <c r="AJ3164" s="68"/>
      <c r="AK3164" s="68"/>
      <c r="AL3164" s="68"/>
      <c r="AM3164" s="67"/>
      <c r="AN3164" s="67"/>
      <c r="AO3164" s="67"/>
      <c r="AP3164" s="67"/>
      <c r="AQ3164" s="67"/>
      <c r="AR3164" s="67"/>
      <c r="AS3164" s="67"/>
      <c r="AT3164" s="67"/>
      <c r="AU3164" s="67"/>
      <c r="AV3164" s="67"/>
      <c r="AW3164" s="67"/>
      <c r="AX3164" s="68"/>
      <c r="AY3164" s="68"/>
      <c r="AZ3164" s="69"/>
      <c r="BA3164" s="70"/>
      <c r="BB3164" s="71"/>
      <c r="BC3164" s="54"/>
      <c r="BD3164" s="41">
        <v>5</v>
      </c>
      <c r="BE3164" s="52">
        <v>53</v>
      </c>
      <c r="BF3164" s="103">
        <v>5313</v>
      </c>
      <c r="BG3164" s="275"/>
    </row>
    <row r="3165" spans="1:59" s="63" customFormat="1" ht="12.75" x14ac:dyDescent="0.2">
      <c r="A3165" s="196">
        <v>5</v>
      </c>
      <c r="B3165" s="197" t="s">
        <v>938</v>
      </c>
      <c r="C3165" s="208">
        <v>53</v>
      </c>
      <c r="D3165" s="209" t="s">
        <v>1002</v>
      </c>
      <c r="E3165" s="212">
        <v>5321</v>
      </c>
      <c r="F3165" s="211" t="s">
        <v>1212</v>
      </c>
      <c r="G3165" s="230"/>
      <c r="H3165" s="56"/>
      <c r="I3165" s="221"/>
      <c r="J3165" s="57"/>
      <c r="K3165" s="57"/>
      <c r="L3165" s="57"/>
      <c r="M3165" s="55"/>
      <c r="N3165" s="303"/>
      <c r="O3165" s="245"/>
      <c r="P3165" s="122"/>
      <c r="Q3165" s="58"/>
      <c r="R3165" s="58"/>
      <c r="S3165" s="58"/>
      <c r="T3165" s="58"/>
      <c r="U3165" s="58"/>
      <c r="V3165" s="58"/>
      <c r="W3165" s="58"/>
      <c r="X3165" s="58"/>
      <c r="Y3165" s="59"/>
      <c r="Z3165" s="59"/>
      <c r="AA3165" s="59"/>
      <c r="AB3165" s="58"/>
      <c r="AC3165" s="58"/>
      <c r="AD3165" s="58"/>
      <c r="AE3165" s="58"/>
      <c r="AF3165" s="58"/>
      <c r="AG3165" s="58"/>
      <c r="AH3165" s="58"/>
      <c r="AI3165" s="58"/>
      <c r="AJ3165" s="59"/>
      <c r="AK3165" s="59"/>
      <c r="AL3165" s="59"/>
      <c r="AM3165" s="58"/>
      <c r="AN3165" s="58"/>
      <c r="AO3165" s="58"/>
      <c r="AP3165" s="58"/>
      <c r="AQ3165" s="58"/>
      <c r="AR3165" s="58"/>
      <c r="AS3165" s="58"/>
      <c r="AT3165" s="58"/>
      <c r="AU3165" s="58"/>
      <c r="AV3165" s="58"/>
      <c r="AW3165" s="58"/>
      <c r="AX3165" s="59"/>
      <c r="AY3165" s="59"/>
      <c r="AZ3165" s="60"/>
      <c r="BA3165" s="61"/>
      <c r="BB3165" s="54"/>
      <c r="BC3165" s="54"/>
      <c r="BD3165" s="41">
        <v>5</v>
      </c>
      <c r="BE3165" s="52">
        <v>53</v>
      </c>
      <c r="BF3165" s="103">
        <v>5313</v>
      </c>
      <c r="BG3165" s="277"/>
    </row>
    <row r="3166" spans="1:59" s="63" customFormat="1" ht="12.75" x14ac:dyDescent="0.2">
      <c r="A3166" s="196">
        <v>5</v>
      </c>
      <c r="B3166" s="197" t="s">
        <v>938</v>
      </c>
      <c r="C3166" s="208">
        <v>53</v>
      </c>
      <c r="D3166" s="209" t="s">
        <v>1002</v>
      </c>
      <c r="E3166" s="212">
        <v>5322</v>
      </c>
      <c r="F3166" s="213" t="s">
        <v>1213</v>
      </c>
      <c r="G3166" s="232"/>
      <c r="H3166" s="97"/>
      <c r="I3166" s="224"/>
      <c r="J3166" s="98"/>
      <c r="K3166" s="98"/>
      <c r="L3166" s="98"/>
      <c r="M3166" s="96"/>
      <c r="N3166" s="307"/>
      <c r="O3166" s="246"/>
      <c r="P3166" s="124"/>
      <c r="Q3166" s="99"/>
      <c r="R3166" s="99"/>
      <c r="S3166" s="99"/>
      <c r="T3166" s="99"/>
      <c r="U3166" s="99"/>
      <c r="V3166" s="99"/>
      <c r="W3166" s="99"/>
      <c r="X3166" s="99"/>
      <c r="Y3166" s="100"/>
      <c r="Z3166" s="100"/>
      <c r="AA3166" s="100"/>
      <c r="AB3166" s="99"/>
      <c r="AC3166" s="99"/>
      <c r="AD3166" s="99"/>
      <c r="AE3166" s="99"/>
      <c r="AF3166" s="99"/>
      <c r="AG3166" s="99"/>
      <c r="AH3166" s="99"/>
      <c r="AI3166" s="99"/>
      <c r="AJ3166" s="100"/>
      <c r="AK3166" s="100"/>
      <c r="AL3166" s="100"/>
      <c r="AM3166" s="99"/>
      <c r="AN3166" s="99"/>
      <c r="AO3166" s="99"/>
      <c r="AP3166" s="99"/>
      <c r="AQ3166" s="99"/>
      <c r="AR3166" s="99"/>
      <c r="AS3166" s="99"/>
      <c r="AT3166" s="99"/>
      <c r="AU3166" s="99"/>
      <c r="AV3166" s="99"/>
      <c r="AW3166" s="99"/>
      <c r="AX3166" s="100"/>
      <c r="AY3166" s="100"/>
      <c r="AZ3166" s="101"/>
      <c r="BA3166" s="102"/>
      <c r="BB3166" s="95"/>
      <c r="BC3166" s="95"/>
      <c r="BD3166" s="41">
        <v>5</v>
      </c>
      <c r="BE3166" s="52">
        <v>53</v>
      </c>
      <c r="BF3166" s="103">
        <v>5313</v>
      </c>
      <c r="BG3166" s="277"/>
    </row>
    <row r="3167" spans="1:59" s="63" customFormat="1" ht="12.75" x14ac:dyDescent="0.2">
      <c r="A3167" s="196">
        <v>5</v>
      </c>
      <c r="B3167" s="197" t="s">
        <v>938</v>
      </c>
      <c r="C3167" s="208">
        <v>53</v>
      </c>
      <c r="D3167" s="209" t="s">
        <v>1002</v>
      </c>
      <c r="E3167" s="212">
        <v>5322</v>
      </c>
      <c r="F3167" s="213" t="s">
        <v>1213</v>
      </c>
      <c r="G3167" s="231"/>
      <c r="H3167" s="65"/>
      <c r="I3167" s="222"/>
      <c r="J3167" s="66"/>
      <c r="K3167" s="66"/>
      <c r="L3167" s="66"/>
      <c r="M3167" s="64"/>
      <c r="N3167" s="304"/>
      <c r="O3167" s="305"/>
      <c r="P3167" s="127"/>
      <c r="Q3167" s="67"/>
      <c r="R3167" s="67"/>
      <c r="S3167" s="67"/>
      <c r="T3167" s="67"/>
      <c r="U3167" s="67"/>
      <c r="V3167" s="67"/>
      <c r="W3167" s="67"/>
      <c r="X3167" s="67"/>
      <c r="Y3167" s="68"/>
      <c r="Z3167" s="68"/>
      <c r="AA3167" s="68"/>
      <c r="AB3167" s="67"/>
      <c r="AC3167" s="67"/>
      <c r="AD3167" s="67"/>
      <c r="AE3167" s="67"/>
      <c r="AF3167" s="67"/>
      <c r="AG3167" s="67"/>
      <c r="AH3167" s="67"/>
      <c r="AI3167" s="67"/>
      <c r="AJ3167" s="68"/>
      <c r="AK3167" s="68"/>
      <c r="AL3167" s="68"/>
      <c r="AM3167" s="67"/>
      <c r="AN3167" s="67"/>
      <c r="AO3167" s="67"/>
      <c r="AP3167" s="67"/>
      <c r="AQ3167" s="67"/>
      <c r="AR3167" s="67"/>
      <c r="AS3167" s="67"/>
      <c r="AT3167" s="67"/>
      <c r="AU3167" s="67"/>
      <c r="AV3167" s="67"/>
      <c r="AW3167" s="67"/>
      <c r="AX3167" s="68"/>
      <c r="AY3167" s="68"/>
      <c r="AZ3167" s="69"/>
      <c r="BA3167" s="70"/>
      <c r="BB3167" s="71"/>
      <c r="BC3167" s="95"/>
      <c r="BD3167" s="41">
        <v>5</v>
      </c>
      <c r="BE3167" s="52">
        <v>53</v>
      </c>
      <c r="BF3167" s="103">
        <v>5313</v>
      </c>
      <c r="BG3167" s="275"/>
    </row>
    <row r="3168" spans="1:59" s="63" customFormat="1" ht="12.75" x14ac:dyDescent="0.2">
      <c r="A3168" s="196">
        <v>5</v>
      </c>
      <c r="B3168" s="197" t="s">
        <v>938</v>
      </c>
      <c r="C3168" s="208">
        <v>53</v>
      </c>
      <c r="D3168" s="209" t="s">
        <v>1002</v>
      </c>
      <c r="E3168" s="212">
        <v>5322</v>
      </c>
      <c r="F3168" s="213" t="s">
        <v>1213</v>
      </c>
      <c r="G3168" s="231"/>
      <c r="H3168" s="72" t="s">
        <v>47</v>
      </c>
      <c r="I3168" s="223"/>
      <c r="J3168" s="73"/>
      <c r="K3168" s="73"/>
      <c r="L3168" s="73"/>
      <c r="M3168" s="74"/>
      <c r="N3168" s="247"/>
      <c r="O3168" s="306"/>
      <c r="P3168" s="105"/>
      <c r="Q3168" s="75"/>
      <c r="R3168" s="75"/>
      <c r="S3168" s="75"/>
      <c r="T3168" s="75"/>
      <c r="U3168" s="75"/>
      <c r="V3168" s="75"/>
      <c r="W3168" s="75"/>
      <c r="X3168" s="75"/>
      <c r="Y3168" s="76">
        <f>IF(ISNUMBER(VLOOKUP(Y3170,P$7:W$7,MATCH(Y3170,P$7:W$7))),VLOOKUP(Y3170,P$7:W$7,MATCH(Y3170,P$7:W$7)),IF(N3172=0,"No Data",IF(Y3170&gt;0,"&lt;100",0)))</f>
        <v>10000</v>
      </c>
      <c r="Z3168" s="77">
        <f>IF(ISNUMBER(VLOOKUP(Z3172,P$7:W$7,MATCH(Z3172,P$7:W$7))),VLOOKUP(Z3172,P$7:W$7,MATCH(Z3172,P$7:W$7)),IF(N3172=0,"No Data",IF(Z3172&gt;0,"&lt;100",0)))</f>
        <v>10000</v>
      </c>
      <c r="AA3168" s="106">
        <f>IF(ISNUMBER(Z3168),Z3168,0)</f>
        <v>10000</v>
      </c>
      <c r="AB3168" s="75"/>
      <c r="AC3168" s="75"/>
      <c r="AD3168" s="75"/>
      <c r="AE3168" s="75"/>
      <c r="AF3168" s="75"/>
      <c r="AG3168" s="75"/>
      <c r="AH3168" s="75"/>
      <c r="AI3168" s="75"/>
      <c r="AJ3168" s="76">
        <f>IF(ISNUMBER(VLOOKUP(AJ3170,AB$7:AH$7,MATCH(AJ3170,AB$7:AH$7))),VLOOKUP(AJ3170,AB$7:AH$7,MATCH(AJ3170,AB$7:AH$7)),IF(N3172=0,"No Data",IF(AJ3170&gt;0,"&lt;50",0)))</f>
        <v>0</v>
      </c>
      <c r="AK3168" s="77">
        <f>IF(ISNUMBER(VLOOKUP(AK3172,AB$7:AH$7,MATCH(AK3172,AB$7:AH$7))),VLOOKUP(AK3172,AB$7:AH$7,MATCH(AK3172,AB$7:AH$7)),IF(N3172=0,"No Data",IF(AK3172&gt;0,"&lt;50",0)))</f>
        <v>0</v>
      </c>
      <c r="AL3168" s="106">
        <f>IF(ISNUMBER(AK3168),AK3168,0)</f>
        <v>0</v>
      </c>
      <c r="AM3168" s="75"/>
      <c r="AN3168" s="75"/>
      <c r="AO3168" s="75"/>
      <c r="AP3168" s="75"/>
      <c r="AQ3168" s="75"/>
      <c r="AR3168" s="75"/>
      <c r="AS3168" s="75"/>
      <c r="AT3168" s="75"/>
      <c r="AU3168" s="75"/>
      <c r="AV3168" s="75"/>
      <c r="AW3168" s="76">
        <f>IF(ISNUMBER(VLOOKUP(AW3170,AM$7:AU$7,MATCH(AW3170,AM$7:AU$7))),VLOOKUP(AW3170,AM$7:AU$7,MATCH(AW3170,AM$7:AU$7)),IF(N3172=0,"No Data",IF(AW3170&gt;0,"&lt;10",0)))</f>
        <v>100</v>
      </c>
      <c r="AX3168" s="77">
        <f>IF(ISNUMBER(VLOOKUP(AX3172,AM$7:AU$7,MATCH(AX3172,AM$7:AU$7))),VLOOKUP(AX3172,AM$7:AU$7,MATCH(AX3172,AM$7:AU$7)),IF(N3172=0,"No Data",IF(AX3172&gt;0,"&lt;10",0)))</f>
        <v>100</v>
      </c>
      <c r="AY3168" s="106">
        <f>IF(ISNUMBER(AX3168),AX3168,0)</f>
        <v>100</v>
      </c>
      <c r="AZ3168" s="79"/>
      <c r="BA3168" s="80"/>
      <c r="BB3168" s="71"/>
      <c r="BC3168" s="95"/>
      <c r="BD3168" s="41">
        <v>5</v>
      </c>
      <c r="BE3168" s="52">
        <v>53</v>
      </c>
      <c r="BF3168" s="103">
        <v>5313</v>
      </c>
      <c r="BG3168" s="276" t="s">
        <v>47</v>
      </c>
    </row>
    <row r="3169" spans="1:59" s="63" customFormat="1" ht="12.75" x14ac:dyDescent="0.2">
      <c r="A3169" s="196">
        <v>5</v>
      </c>
      <c r="B3169" s="197" t="s">
        <v>938</v>
      </c>
      <c r="C3169" s="208">
        <v>53</v>
      </c>
      <c r="D3169" s="209" t="s">
        <v>1002</v>
      </c>
      <c r="E3169" s="212">
        <v>5322</v>
      </c>
      <c r="F3169" s="213" t="s">
        <v>1213</v>
      </c>
      <c r="G3169" s="231"/>
      <c r="H3169" s="81" t="s">
        <v>48</v>
      </c>
      <c r="I3169" s="223"/>
      <c r="J3169" s="73"/>
      <c r="K3169" s="73"/>
      <c r="L3169" s="73"/>
      <c r="M3169" s="74"/>
      <c r="N3169" s="247"/>
      <c r="O3169" s="306"/>
      <c r="P3169" s="105"/>
      <c r="Q3169" s="75"/>
      <c r="R3169" s="75"/>
      <c r="S3169" s="75"/>
      <c r="T3169" s="75"/>
      <c r="U3169" s="75"/>
      <c r="V3169" s="75"/>
      <c r="W3169" s="75"/>
      <c r="X3169" s="75"/>
      <c r="Y3169" s="82">
        <f>MIN(X3173:X3182)</f>
        <v>0</v>
      </c>
      <c r="Z3169" s="83"/>
      <c r="AA3169" s="83"/>
      <c r="AB3169" s="75"/>
      <c r="AC3169" s="75"/>
      <c r="AD3169" s="75"/>
      <c r="AE3169" s="75"/>
      <c r="AF3169" s="75"/>
      <c r="AG3169" s="75"/>
      <c r="AH3169" s="75"/>
      <c r="AI3169" s="75"/>
      <c r="AJ3169" s="82">
        <f>MIN(AI3173:AI3182)</f>
        <v>0</v>
      </c>
      <c r="AK3169" s="83"/>
      <c r="AL3169" s="83"/>
      <c r="AM3169" s="75"/>
      <c r="AN3169" s="75"/>
      <c r="AO3169" s="75"/>
      <c r="AP3169" s="75"/>
      <c r="AQ3169" s="75"/>
      <c r="AR3169" s="75"/>
      <c r="AS3169" s="75"/>
      <c r="AT3169" s="75"/>
      <c r="AU3169" s="75"/>
      <c r="AV3169" s="75"/>
      <c r="AW3169" s="82">
        <f>MIN(AV3173:AV3182)</f>
        <v>25</v>
      </c>
      <c r="AX3169" s="83"/>
      <c r="AY3169" s="83"/>
      <c r="AZ3169" s="79"/>
      <c r="BA3169" s="80"/>
      <c r="BB3169" s="71"/>
      <c r="BC3169" s="95"/>
      <c r="BD3169" s="41">
        <v>5</v>
      </c>
      <c r="BE3169" s="52">
        <v>53</v>
      </c>
      <c r="BF3169" s="103">
        <v>5313</v>
      </c>
      <c r="BG3169" s="278" t="s">
        <v>48</v>
      </c>
    </row>
    <row r="3170" spans="1:59" s="63" customFormat="1" ht="12.75" x14ac:dyDescent="0.2">
      <c r="A3170" s="196">
        <v>5</v>
      </c>
      <c r="B3170" s="197" t="s">
        <v>938</v>
      </c>
      <c r="C3170" s="208">
        <v>53</v>
      </c>
      <c r="D3170" s="209" t="s">
        <v>1002</v>
      </c>
      <c r="E3170" s="212">
        <v>5322</v>
      </c>
      <c r="F3170" s="213" t="s">
        <v>1213</v>
      </c>
      <c r="G3170" s="231"/>
      <c r="H3170" s="81" t="s">
        <v>49</v>
      </c>
      <c r="I3170" s="223"/>
      <c r="J3170" s="73"/>
      <c r="K3170" s="73"/>
      <c r="L3170" s="73"/>
      <c r="M3170" s="74"/>
      <c r="N3170" s="247"/>
      <c r="O3170" s="306"/>
      <c r="P3170" s="105"/>
      <c r="Q3170" s="75"/>
      <c r="R3170" s="75"/>
      <c r="S3170" s="75"/>
      <c r="T3170" s="75"/>
      <c r="U3170" s="75"/>
      <c r="V3170" s="75"/>
      <c r="W3170" s="75"/>
      <c r="X3170" s="75"/>
      <c r="Y3170" s="84">
        <f>IF(ISNUMBER(AVERAGE(X3173:X3182)),AVERAGE(X3173:X3182),0)</f>
        <v>13000</v>
      </c>
      <c r="Z3170" s="83"/>
      <c r="AA3170" s="83"/>
      <c r="AB3170" s="75"/>
      <c r="AC3170" s="75"/>
      <c r="AD3170" s="75"/>
      <c r="AE3170" s="75"/>
      <c r="AF3170" s="75"/>
      <c r="AG3170" s="75"/>
      <c r="AH3170" s="75"/>
      <c r="AI3170" s="75"/>
      <c r="AJ3170" s="84">
        <f>IF(ISNUMBER(AVERAGE(AI3173:AI3182)),AVERAGE(AI3173:AI3182),0)</f>
        <v>0</v>
      </c>
      <c r="AK3170" s="83"/>
      <c r="AL3170" s="83"/>
      <c r="AM3170" s="75"/>
      <c r="AN3170" s="75"/>
      <c r="AO3170" s="75"/>
      <c r="AP3170" s="75"/>
      <c r="AQ3170" s="75"/>
      <c r="AR3170" s="75"/>
      <c r="AS3170" s="75"/>
      <c r="AT3170" s="75"/>
      <c r="AU3170" s="75"/>
      <c r="AV3170" s="75"/>
      <c r="AW3170" s="84">
        <f>IF(ISNUMBER(AVERAGE(AV3173:AV3182)),AVERAGE(AV3173:AV3182),0)</f>
        <v>172.5</v>
      </c>
      <c r="AX3170" s="83"/>
      <c r="AY3170" s="83"/>
      <c r="AZ3170" s="79"/>
      <c r="BA3170" s="80"/>
      <c r="BB3170" s="71"/>
      <c r="BC3170" s="95"/>
      <c r="BD3170" s="41">
        <v>5</v>
      </c>
      <c r="BE3170" s="52">
        <v>53</v>
      </c>
      <c r="BF3170" s="103">
        <v>5313</v>
      </c>
      <c r="BG3170" s="278" t="s">
        <v>49</v>
      </c>
    </row>
    <row r="3171" spans="1:59" s="63" customFormat="1" ht="12.75" x14ac:dyDescent="0.2">
      <c r="A3171" s="196">
        <v>5</v>
      </c>
      <c r="B3171" s="197" t="s">
        <v>938</v>
      </c>
      <c r="C3171" s="208">
        <v>53</v>
      </c>
      <c r="D3171" s="209" t="s">
        <v>1002</v>
      </c>
      <c r="E3171" s="212">
        <v>5322</v>
      </c>
      <c r="F3171" s="213" t="s">
        <v>1213</v>
      </c>
      <c r="G3171" s="231"/>
      <c r="H3171" s="81" t="s">
        <v>50</v>
      </c>
      <c r="I3171" s="223"/>
      <c r="J3171" s="73"/>
      <c r="K3171" s="73"/>
      <c r="L3171" s="73"/>
      <c r="M3171" s="74"/>
      <c r="N3171" s="247"/>
      <c r="O3171" s="306"/>
      <c r="P3171" s="105"/>
      <c r="Q3171" s="75"/>
      <c r="R3171" s="75"/>
      <c r="S3171" s="75"/>
      <c r="T3171" s="75"/>
      <c r="U3171" s="75"/>
      <c r="V3171" s="75"/>
      <c r="W3171" s="75"/>
      <c r="X3171" s="75"/>
      <c r="Y3171" s="84">
        <f>MAX(X3173:X3182)</f>
        <v>25000</v>
      </c>
      <c r="Z3171" s="83"/>
      <c r="AA3171" s="83"/>
      <c r="AB3171" s="75"/>
      <c r="AC3171" s="75"/>
      <c r="AD3171" s="75"/>
      <c r="AE3171" s="75"/>
      <c r="AF3171" s="75"/>
      <c r="AG3171" s="75"/>
      <c r="AH3171" s="75"/>
      <c r="AI3171" s="75"/>
      <c r="AJ3171" s="84">
        <f>MAX(AI3173:AI3182)</f>
        <v>0</v>
      </c>
      <c r="AK3171" s="83"/>
      <c r="AL3171" s="83"/>
      <c r="AM3171" s="75"/>
      <c r="AN3171" s="75"/>
      <c r="AO3171" s="75"/>
      <c r="AP3171" s="75"/>
      <c r="AQ3171" s="75"/>
      <c r="AR3171" s="75"/>
      <c r="AS3171" s="75"/>
      <c r="AT3171" s="75"/>
      <c r="AU3171" s="75"/>
      <c r="AV3171" s="75"/>
      <c r="AW3171" s="84">
        <f>MAX(AV3173:AV3182)</f>
        <v>1000</v>
      </c>
      <c r="AX3171" s="83"/>
      <c r="AY3171" s="83"/>
      <c r="AZ3171" s="79"/>
      <c r="BA3171" s="80"/>
      <c r="BB3171" s="71"/>
      <c r="BC3171" s="95"/>
      <c r="BD3171" s="41">
        <v>5</v>
      </c>
      <c r="BE3171" s="52">
        <v>53</v>
      </c>
      <c r="BF3171" s="103">
        <v>5313</v>
      </c>
      <c r="BG3171" s="278" t="s">
        <v>50</v>
      </c>
    </row>
    <row r="3172" spans="1:59" s="63" customFormat="1" ht="12.75" x14ac:dyDescent="0.2">
      <c r="A3172" s="196">
        <v>5</v>
      </c>
      <c r="B3172" s="197" t="s">
        <v>938</v>
      </c>
      <c r="C3172" s="208">
        <v>53</v>
      </c>
      <c r="D3172" s="209" t="s">
        <v>1002</v>
      </c>
      <c r="E3172" s="212">
        <v>5322</v>
      </c>
      <c r="F3172" s="213" t="s">
        <v>1213</v>
      </c>
      <c r="G3172" s="231"/>
      <c r="H3172" s="85" t="s">
        <v>51</v>
      </c>
      <c r="I3172" s="223"/>
      <c r="J3172" s="73"/>
      <c r="K3172" s="73"/>
      <c r="L3172" s="73"/>
      <c r="M3172" s="74"/>
      <c r="N3172" s="248">
        <f>SUM(N3173:N3182)</f>
        <v>10</v>
      </c>
      <c r="O3172" s="293">
        <f>SUM(O3173:O3182)</f>
        <v>0.99999999999999989</v>
      </c>
      <c r="P3172" s="292"/>
      <c r="Q3172" s="87"/>
      <c r="R3172" s="87"/>
      <c r="S3172" s="87"/>
      <c r="T3172" s="87"/>
      <c r="U3172" s="87"/>
      <c r="V3172" s="87"/>
      <c r="W3172" s="87"/>
      <c r="X3172" s="87"/>
      <c r="Y3172" s="88"/>
      <c r="Z3172" s="107">
        <f>SUM(Z3173:Z3182)</f>
        <v>13000</v>
      </c>
      <c r="AA3172" s="88"/>
      <c r="AB3172" s="87"/>
      <c r="AC3172" s="87"/>
      <c r="AD3172" s="87"/>
      <c r="AE3172" s="87"/>
      <c r="AF3172" s="87"/>
      <c r="AG3172" s="87"/>
      <c r="AH3172" s="87"/>
      <c r="AI3172" s="87"/>
      <c r="AJ3172" s="88"/>
      <c r="AK3172" s="107">
        <f>SUM(AK3173:AK3182)</f>
        <v>0</v>
      </c>
      <c r="AL3172" s="88"/>
      <c r="AM3172" s="87"/>
      <c r="AN3172" s="87"/>
      <c r="AO3172" s="87"/>
      <c r="AP3172" s="87"/>
      <c r="AQ3172" s="87"/>
      <c r="AR3172" s="87"/>
      <c r="AS3172" s="87"/>
      <c r="AT3172" s="87"/>
      <c r="AU3172" s="87"/>
      <c r="AV3172" s="87"/>
      <c r="AW3172" s="112"/>
      <c r="AX3172" s="107">
        <f>SUM(AX3173:AX3182)</f>
        <v>172.5</v>
      </c>
      <c r="AY3172" s="88"/>
      <c r="AZ3172" s="79"/>
      <c r="BA3172" s="80"/>
      <c r="BB3172" s="71"/>
      <c r="BC3172" s="95"/>
      <c r="BD3172" s="41">
        <v>5</v>
      </c>
      <c r="BE3172" s="52">
        <v>53</v>
      </c>
      <c r="BF3172" s="103">
        <v>5313</v>
      </c>
      <c r="BG3172" s="279" t="s">
        <v>51</v>
      </c>
    </row>
    <row r="3173" spans="1:59" s="63" customFormat="1" ht="12.75" x14ac:dyDescent="0.2">
      <c r="A3173" s="196">
        <v>5</v>
      </c>
      <c r="B3173" s="197" t="s">
        <v>938</v>
      </c>
      <c r="C3173" s="208">
        <v>53</v>
      </c>
      <c r="D3173" s="209" t="s">
        <v>1002</v>
      </c>
      <c r="E3173" s="212">
        <v>5322</v>
      </c>
      <c r="F3173" s="213" t="s">
        <v>1213</v>
      </c>
      <c r="G3173" s="231"/>
      <c r="H3173" s="89" t="s">
        <v>52</v>
      </c>
      <c r="I3173" s="90" t="s">
        <v>291</v>
      </c>
      <c r="J3173" s="90"/>
      <c r="K3173" s="90" t="s">
        <v>129</v>
      </c>
      <c r="L3173" s="90"/>
      <c r="M3173" s="91"/>
      <c r="N3173" s="312">
        <v>1</v>
      </c>
      <c r="O3173" s="313">
        <f>N3173/N$3172</f>
        <v>0.1</v>
      </c>
      <c r="P3173" s="104"/>
      <c r="Q3173" s="92"/>
      <c r="R3173" s="92"/>
      <c r="S3173" s="92"/>
      <c r="T3173" s="92"/>
      <c r="U3173" s="92"/>
      <c r="V3173" s="92"/>
      <c r="W3173" s="92">
        <v>1</v>
      </c>
      <c r="X3173" s="109">
        <f t="shared" ref="X3173:X3182" si="557">P3173*P$7+Q3173*Q$7+R3173*R$7+S3173*S$7+T3173*T$7+U3173*U$7+V3173*V$7+W3173*W$7</f>
        <v>25000</v>
      </c>
      <c r="Y3173" s="83"/>
      <c r="Z3173" s="110">
        <f t="shared" ref="Z3173:Z3182" si="558">X3173*$O3173</f>
        <v>2500</v>
      </c>
      <c r="AA3173" s="111"/>
      <c r="AB3173" s="92"/>
      <c r="AC3173" s="92"/>
      <c r="AD3173" s="92"/>
      <c r="AE3173" s="92"/>
      <c r="AF3173" s="92"/>
      <c r="AG3173" s="92"/>
      <c r="AH3173" s="92"/>
      <c r="AI3173" s="109">
        <f t="shared" ref="AI3173:AI3182" si="559">AB3173*AB$7+AC3173*AC$7+AD3173*AD$7+AE3173*AE$7+AF3173*AF$7+AG3173*AG$7+AH3173*AH$7</f>
        <v>0</v>
      </c>
      <c r="AJ3173" s="83"/>
      <c r="AK3173" s="110">
        <f t="shared" ref="AK3173:AK3182" si="560">AI3173*$O3173</f>
        <v>0</v>
      </c>
      <c r="AL3173" s="111"/>
      <c r="AM3173" s="92"/>
      <c r="AN3173" s="92"/>
      <c r="AO3173" s="92"/>
      <c r="AP3173" s="92">
        <v>1</v>
      </c>
      <c r="AQ3173" s="92"/>
      <c r="AR3173" s="92"/>
      <c r="AS3173" s="92"/>
      <c r="AT3173" s="92"/>
      <c r="AU3173" s="92"/>
      <c r="AV3173" s="109">
        <f t="shared" ref="AV3173:AV3182" si="561">AM3173*AM$7+AN3173*AN$7+AO3173*AO$7+AP3173*AP$7+AQ3173*AQ$7+AR3173*AR$7+AS3173*AS$7+AT3173*AT$7+AU3173*AU$7</f>
        <v>100</v>
      </c>
      <c r="AW3173" s="75"/>
      <c r="AX3173" s="110">
        <f t="shared" ref="AX3173:AX3182" si="562">AV3173*$O3173</f>
        <v>10</v>
      </c>
      <c r="AY3173" s="111"/>
      <c r="AZ3173" s="93"/>
      <c r="BA3173" s="94" t="s">
        <v>105</v>
      </c>
      <c r="BB3173" s="71"/>
      <c r="BC3173" s="95"/>
      <c r="BD3173" s="41">
        <v>5</v>
      </c>
      <c r="BE3173" s="52">
        <v>53</v>
      </c>
      <c r="BF3173" s="103">
        <v>5313</v>
      </c>
      <c r="BG3173" s="280" t="s">
        <v>52</v>
      </c>
    </row>
    <row r="3174" spans="1:59" s="63" customFormat="1" ht="12.75" x14ac:dyDescent="0.2">
      <c r="A3174" s="196">
        <v>5</v>
      </c>
      <c r="B3174" s="197" t="s">
        <v>938</v>
      </c>
      <c r="C3174" s="208">
        <v>53</v>
      </c>
      <c r="D3174" s="209" t="s">
        <v>1002</v>
      </c>
      <c r="E3174" s="212">
        <v>5322</v>
      </c>
      <c r="F3174" s="213" t="s">
        <v>1213</v>
      </c>
      <c r="G3174" s="231"/>
      <c r="H3174" s="89"/>
      <c r="I3174" s="90" t="s">
        <v>1004</v>
      </c>
      <c r="J3174" s="90"/>
      <c r="K3174" s="90" t="s">
        <v>90</v>
      </c>
      <c r="L3174" s="90"/>
      <c r="M3174" s="91"/>
      <c r="N3174" s="312">
        <v>1</v>
      </c>
      <c r="O3174" s="313">
        <f t="shared" ref="O3174:O3182" si="563">N3174/N$3172</f>
        <v>0.1</v>
      </c>
      <c r="P3174" s="104"/>
      <c r="Q3174" s="92"/>
      <c r="R3174" s="92"/>
      <c r="S3174" s="92"/>
      <c r="T3174" s="92"/>
      <c r="U3174" s="92">
        <v>1</v>
      </c>
      <c r="V3174" s="92"/>
      <c r="W3174" s="92"/>
      <c r="X3174" s="109">
        <f t="shared" si="557"/>
        <v>5000</v>
      </c>
      <c r="Y3174" s="83"/>
      <c r="Z3174" s="110">
        <f t="shared" si="558"/>
        <v>500</v>
      </c>
      <c r="AA3174" s="111"/>
      <c r="AB3174" s="92"/>
      <c r="AC3174" s="92"/>
      <c r="AD3174" s="92"/>
      <c r="AE3174" s="92"/>
      <c r="AF3174" s="92"/>
      <c r="AG3174" s="92"/>
      <c r="AH3174" s="92"/>
      <c r="AI3174" s="109">
        <f t="shared" si="559"/>
        <v>0</v>
      </c>
      <c r="AJ3174" s="83"/>
      <c r="AK3174" s="110">
        <f t="shared" si="560"/>
        <v>0</v>
      </c>
      <c r="AL3174" s="111"/>
      <c r="AM3174" s="92"/>
      <c r="AN3174" s="92"/>
      <c r="AO3174" s="92"/>
      <c r="AP3174" s="92">
        <v>1</v>
      </c>
      <c r="AQ3174" s="92"/>
      <c r="AR3174" s="92"/>
      <c r="AS3174" s="92"/>
      <c r="AT3174" s="92"/>
      <c r="AU3174" s="92"/>
      <c r="AV3174" s="109">
        <f t="shared" si="561"/>
        <v>100</v>
      </c>
      <c r="AW3174" s="75"/>
      <c r="AX3174" s="110">
        <f t="shared" si="562"/>
        <v>10</v>
      </c>
      <c r="AY3174" s="111"/>
      <c r="AZ3174" s="93"/>
      <c r="BA3174" s="94" t="s">
        <v>131</v>
      </c>
      <c r="BB3174" s="71"/>
      <c r="BC3174" s="95"/>
      <c r="BD3174" s="41">
        <v>5</v>
      </c>
      <c r="BE3174" s="52">
        <v>53</v>
      </c>
      <c r="BF3174" s="103">
        <v>5313</v>
      </c>
      <c r="BG3174" s="280" t="s">
        <v>52</v>
      </c>
    </row>
    <row r="3175" spans="1:59" s="63" customFormat="1" ht="12.75" x14ac:dyDescent="0.2">
      <c r="A3175" s="196">
        <v>5</v>
      </c>
      <c r="B3175" s="197" t="s">
        <v>938</v>
      </c>
      <c r="C3175" s="208">
        <v>53</v>
      </c>
      <c r="D3175" s="209" t="s">
        <v>1002</v>
      </c>
      <c r="E3175" s="212">
        <v>5322</v>
      </c>
      <c r="F3175" s="213" t="s">
        <v>1213</v>
      </c>
      <c r="G3175" s="231"/>
      <c r="H3175" s="89"/>
      <c r="I3175" s="90" t="s">
        <v>941</v>
      </c>
      <c r="J3175" s="90"/>
      <c r="K3175" s="90" t="s">
        <v>64</v>
      </c>
      <c r="L3175" s="90" t="s">
        <v>119</v>
      </c>
      <c r="M3175" s="91"/>
      <c r="N3175" s="312">
        <v>1</v>
      </c>
      <c r="O3175" s="313">
        <f t="shared" si="563"/>
        <v>0.1</v>
      </c>
      <c r="P3175" s="104"/>
      <c r="Q3175" s="92"/>
      <c r="R3175" s="92"/>
      <c r="S3175" s="92"/>
      <c r="T3175" s="92"/>
      <c r="U3175" s="92"/>
      <c r="V3175" s="92"/>
      <c r="W3175" s="92"/>
      <c r="X3175" s="109">
        <f t="shared" si="557"/>
        <v>0</v>
      </c>
      <c r="Y3175" s="83"/>
      <c r="Z3175" s="110">
        <f t="shared" si="558"/>
        <v>0</v>
      </c>
      <c r="AA3175" s="111"/>
      <c r="AB3175" s="92"/>
      <c r="AC3175" s="92"/>
      <c r="AD3175" s="92"/>
      <c r="AE3175" s="92"/>
      <c r="AF3175" s="92"/>
      <c r="AG3175" s="92"/>
      <c r="AH3175" s="92"/>
      <c r="AI3175" s="109">
        <f t="shared" si="559"/>
        <v>0</v>
      </c>
      <c r="AJ3175" s="83"/>
      <c r="AK3175" s="110">
        <f t="shared" si="560"/>
        <v>0</v>
      </c>
      <c r="AL3175" s="111"/>
      <c r="AM3175" s="92"/>
      <c r="AN3175" s="92"/>
      <c r="AO3175" s="92">
        <v>1</v>
      </c>
      <c r="AP3175" s="92"/>
      <c r="AQ3175" s="92"/>
      <c r="AR3175" s="92"/>
      <c r="AS3175" s="92"/>
      <c r="AT3175" s="92"/>
      <c r="AU3175" s="92"/>
      <c r="AV3175" s="109">
        <f t="shared" si="561"/>
        <v>50</v>
      </c>
      <c r="AW3175" s="75"/>
      <c r="AX3175" s="110">
        <f t="shared" si="562"/>
        <v>5</v>
      </c>
      <c r="AY3175" s="111"/>
      <c r="AZ3175" s="93"/>
      <c r="BA3175" s="94" t="s">
        <v>131</v>
      </c>
      <c r="BB3175" s="71"/>
      <c r="BC3175" s="95"/>
      <c r="BD3175" s="41">
        <v>5</v>
      </c>
      <c r="BE3175" s="52">
        <v>53</v>
      </c>
      <c r="BF3175" s="103">
        <v>5313</v>
      </c>
      <c r="BG3175" s="280" t="s">
        <v>52</v>
      </c>
    </row>
    <row r="3176" spans="1:59" s="63" customFormat="1" ht="12.75" x14ac:dyDescent="0.2">
      <c r="A3176" s="196">
        <v>5</v>
      </c>
      <c r="B3176" s="197" t="s">
        <v>938</v>
      </c>
      <c r="C3176" s="208">
        <v>53</v>
      </c>
      <c r="D3176" s="209" t="s">
        <v>1002</v>
      </c>
      <c r="E3176" s="212">
        <v>5322</v>
      </c>
      <c r="F3176" s="213" t="s">
        <v>1213</v>
      </c>
      <c r="G3176" s="231"/>
      <c r="H3176" s="89"/>
      <c r="I3176" s="90" t="s">
        <v>952</v>
      </c>
      <c r="J3176" s="90"/>
      <c r="K3176" s="90" t="s">
        <v>73</v>
      </c>
      <c r="L3176" s="90" t="s">
        <v>95</v>
      </c>
      <c r="M3176" s="91"/>
      <c r="N3176" s="312">
        <v>1</v>
      </c>
      <c r="O3176" s="313">
        <f t="shared" si="563"/>
        <v>0.1</v>
      </c>
      <c r="P3176" s="104"/>
      <c r="Q3176" s="92"/>
      <c r="R3176" s="92"/>
      <c r="S3176" s="92"/>
      <c r="T3176" s="92"/>
      <c r="U3176" s="92"/>
      <c r="V3176" s="92"/>
      <c r="W3176" s="92">
        <v>1</v>
      </c>
      <c r="X3176" s="109">
        <f t="shared" si="557"/>
        <v>25000</v>
      </c>
      <c r="Y3176" s="83"/>
      <c r="Z3176" s="110">
        <f t="shared" si="558"/>
        <v>2500</v>
      </c>
      <c r="AA3176" s="111"/>
      <c r="AB3176" s="92"/>
      <c r="AC3176" s="92"/>
      <c r="AD3176" s="92"/>
      <c r="AE3176" s="92"/>
      <c r="AF3176" s="92"/>
      <c r="AG3176" s="92"/>
      <c r="AH3176" s="92"/>
      <c r="AI3176" s="109">
        <f t="shared" si="559"/>
        <v>0</v>
      </c>
      <c r="AJ3176" s="83"/>
      <c r="AK3176" s="110">
        <f t="shared" si="560"/>
        <v>0</v>
      </c>
      <c r="AL3176" s="111"/>
      <c r="AM3176" s="92"/>
      <c r="AN3176" s="92"/>
      <c r="AO3176" s="92"/>
      <c r="AP3176" s="92">
        <v>1</v>
      </c>
      <c r="AQ3176" s="92"/>
      <c r="AR3176" s="92"/>
      <c r="AS3176" s="92"/>
      <c r="AT3176" s="92"/>
      <c r="AU3176" s="92"/>
      <c r="AV3176" s="109">
        <f t="shared" si="561"/>
        <v>100</v>
      </c>
      <c r="AW3176" s="75"/>
      <c r="AX3176" s="110">
        <f t="shared" si="562"/>
        <v>10</v>
      </c>
      <c r="AY3176" s="111"/>
      <c r="AZ3176" s="93"/>
      <c r="BA3176" s="94" t="s">
        <v>131</v>
      </c>
      <c r="BB3176" s="71"/>
      <c r="BC3176" s="95"/>
      <c r="BD3176" s="41">
        <v>5</v>
      </c>
      <c r="BE3176" s="52">
        <v>53</v>
      </c>
      <c r="BF3176" s="103">
        <v>5313</v>
      </c>
      <c r="BG3176" s="280" t="s">
        <v>52</v>
      </c>
    </row>
    <row r="3177" spans="1:59" s="63" customFormat="1" ht="12.75" x14ac:dyDescent="0.2">
      <c r="A3177" s="196">
        <v>5</v>
      </c>
      <c r="B3177" s="197" t="s">
        <v>938</v>
      </c>
      <c r="C3177" s="208">
        <v>53</v>
      </c>
      <c r="D3177" s="209" t="s">
        <v>1002</v>
      </c>
      <c r="E3177" s="212">
        <v>5322</v>
      </c>
      <c r="F3177" s="213" t="s">
        <v>1213</v>
      </c>
      <c r="G3177" s="231"/>
      <c r="H3177" s="89"/>
      <c r="I3177" s="90" t="s">
        <v>290</v>
      </c>
      <c r="J3177" s="90"/>
      <c r="K3177" s="90" t="s">
        <v>64</v>
      </c>
      <c r="L3177" s="90" t="s">
        <v>136</v>
      </c>
      <c r="M3177" s="91"/>
      <c r="N3177" s="312">
        <v>1</v>
      </c>
      <c r="O3177" s="313">
        <f t="shared" si="563"/>
        <v>0.1</v>
      </c>
      <c r="P3177" s="104"/>
      <c r="Q3177" s="92"/>
      <c r="R3177" s="92"/>
      <c r="S3177" s="92"/>
      <c r="T3177" s="92"/>
      <c r="U3177" s="92"/>
      <c r="V3177" s="92"/>
      <c r="W3177" s="92"/>
      <c r="X3177" s="109">
        <f t="shared" si="557"/>
        <v>0</v>
      </c>
      <c r="Y3177" s="83"/>
      <c r="Z3177" s="110">
        <f t="shared" si="558"/>
        <v>0</v>
      </c>
      <c r="AA3177" s="111"/>
      <c r="AB3177" s="92"/>
      <c r="AC3177" s="92"/>
      <c r="AD3177" s="92"/>
      <c r="AE3177" s="92"/>
      <c r="AF3177" s="92"/>
      <c r="AG3177" s="92"/>
      <c r="AH3177" s="92"/>
      <c r="AI3177" s="109">
        <f t="shared" si="559"/>
        <v>0</v>
      </c>
      <c r="AJ3177" s="83"/>
      <c r="AK3177" s="110">
        <f t="shared" si="560"/>
        <v>0</v>
      </c>
      <c r="AL3177" s="111"/>
      <c r="AM3177" s="92"/>
      <c r="AN3177" s="92">
        <v>1</v>
      </c>
      <c r="AO3177" s="92"/>
      <c r="AP3177" s="92"/>
      <c r="AQ3177" s="92"/>
      <c r="AR3177" s="92"/>
      <c r="AS3177" s="92"/>
      <c r="AT3177" s="92"/>
      <c r="AU3177" s="92"/>
      <c r="AV3177" s="109">
        <f t="shared" si="561"/>
        <v>25</v>
      </c>
      <c r="AW3177" s="75"/>
      <c r="AX3177" s="110">
        <f t="shared" si="562"/>
        <v>2.5</v>
      </c>
      <c r="AY3177" s="111"/>
      <c r="AZ3177" s="93"/>
      <c r="BA3177" s="94" t="s">
        <v>131</v>
      </c>
      <c r="BB3177" s="71"/>
      <c r="BC3177" s="95"/>
      <c r="BD3177" s="41">
        <v>5</v>
      </c>
      <c r="BE3177" s="52">
        <v>53</v>
      </c>
      <c r="BF3177" s="103">
        <v>5313</v>
      </c>
      <c r="BG3177" s="280" t="s">
        <v>52</v>
      </c>
    </row>
    <row r="3178" spans="1:59" s="63" customFormat="1" ht="12.75" x14ac:dyDescent="0.2">
      <c r="A3178" s="196">
        <v>5</v>
      </c>
      <c r="B3178" s="197" t="s">
        <v>938</v>
      </c>
      <c r="C3178" s="208">
        <v>53</v>
      </c>
      <c r="D3178" s="209" t="s">
        <v>1002</v>
      </c>
      <c r="E3178" s="212">
        <v>5322</v>
      </c>
      <c r="F3178" s="213" t="s">
        <v>1213</v>
      </c>
      <c r="G3178" s="231"/>
      <c r="H3178" s="89"/>
      <c r="I3178" s="90" t="s">
        <v>926</v>
      </c>
      <c r="J3178" s="90"/>
      <c r="K3178" s="90" t="s">
        <v>73</v>
      </c>
      <c r="L3178" s="90" t="s">
        <v>69</v>
      </c>
      <c r="M3178" s="91"/>
      <c r="N3178" s="312">
        <v>1</v>
      </c>
      <c r="O3178" s="313">
        <f t="shared" si="563"/>
        <v>0.1</v>
      </c>
      <c r="P3178" s="104"/>
      <c r="Q3178" s="92"/>
      <c r="R3178" s="92"/>
      <c r="S3178" s="92"/>
      <c r="T3178" s="92"/>
      <c r="U3178" s="92"/>
      <c r="V3178" s="92"/>
      <c r="W3178" s="92">
        <v>1</v>
      </c>
      <c r="X3178" s="109">
        <f t="shared" si="557"/>
        <v>25000</v>
      </c>
      <c r="Y3178" s="83"/>
      <c r="Z3178" s="110">
        <f t="shared" si="558"/>
        <v>2500</v>
      </c>
      <c r="AA3178" s="111"/>
      <c r="AB3178" s="92"/>
      <c r="AC3178" s="92"/>
      <c r="AD3178" s="92"/>
      <c r="AE3178" s="92"/>
      <c r="AF3178" s="92"/>
      <c r="AG3178" s="92"/>
      <c r="AH3178" s="92"/>
      <c r="AI3178" s="109">
        <f t="shared" si="559"/>
        <v>0</v>
      </c>
      <c r="AJ3178" s="83"/>
      <c r="AK3178" s="110">
        <f t="shared" si="560"/>
        <v>0</v>
      </c>
      <c r="AL3178" s="111"/>
      <c r="AM3178" s="92"/>
      <c r="AN3178" s="92"/>
      <c r="AO3178" s="92"/>
      <c r="AP3178" s="92">
        <v>1</v>
      </c>
      <c r="AQ3178" s="92"/>
      <c r="AR3178" s="92"/>
      <c r="AS3178" s="92"/>
      <c r="AT3178" s="92"/>
      <c r="AU3178" s="92"/>
      <c r="AV3178" s="109">
        <f t="shared" si="561"/>
        <v>100</v>
      </c>
      <c r="AW3178" s="75"/>
      <c r="AX3178" s="110">
        <f t="shared" si="562"/>
        <v>10</v>
      </c>
      <c r="AY3178" s="111"/>
      <c r="AZ3178" s="93"/>
      <c r="BA3178" s="94" t="s">
        <v>131</v>
      </c>
      <c r="BB3178" s="71"/>
      <c r="BC3178" s="95"/>
      <c r="BD3178" s="41">
        <v>5</v>
      </c>
      <c r="BE3178" s="52">
        <v>53</v>
      </c>
      <c r="BF3178" s="103">
        <v>5313</v>
      </c>
      <c r="BG3178" s="280" t="s">
        <v>52</v>
      </c>
    </row>
    <row r="3179" spans="1:59" s="63" customFormat="1" ht="12.75" x14ac:dyDescent="0.2">
      <c r="A3179" s="196">
        <v>5</v>
      </c>
      <c r="B3179" s="197" t="s">
        <v>938</v>
      </c>
      <c r="C3179" s="208">
        <v>53</v>
      </c>
      <c r="D3179" s="209" t="s">
        <v>1002</v>
      </c>
      <c r="E3179" s="212">
        <v>5322</v>
      </c>
      <c r="F3179" s="213" t="s">
        <v>1213</v>
      </c>
      <c r="G3179" s="231"/>
      <c r="H3179" s="89"/>
      <c r="I3179" s="90" t="s">
        <v>904</v>
      </c>
      <c r="J3179" s="90"/>
      <c r="K3179" s="90" t="s">
        <v>64</v>
      </c>
      <c r="L3179" s="90" t="s">
        <v>119</v>
      </c>
      <c r="M3179" s="91"/>
      <c r="N3179" s="312">
        <v>1</v>
      </c>
      <c r="O3179" s="313">
        <f t="shared" si="563"/>
        <v>0.1</v>
      </c>
      <c r="P3179" s="104"/>
      <c r="Q3179" s="92"/>
      <c r="R3179" s="92"/>
      <c r="S3179" s="92"/>
      <c r="T3179" s="92"/>
      <c r="U3179" s="92"/>
      <c r="V3179" s="92"/>
      <c r="W3179" s="92"/>
      <c r="X3179" s="109">
        <f t="shared" si="557"/>
        <v>0</v>
      </c>
      <c r="Y3179" s="83"/>
      <c r="Z3179" s="110">
        <f t="shared" si="558"/>
        <v>0</v>
      </c>
      <c r="AA3179" s="111"/>
      <c r="AB3179" s="92"/>
      <c r="AC3179" s="92"/>
      <c r="AD3179" s="92"/>
      <c r="AE3179" s="92"/>
      <c r="AF3179" s="92"/>
      <c r="AG3179" s="92"/>
      <c r="AH3179" s="92"/>
      <c r="AI3179" s="109">
        <f t="shared" si="559"/>
        <v>0</v>
      </c>
      <c r="AJ3179" s="83"/>
      <c r="AK3179" s="110">
        <f t="shared" si="560"/>
        <v>0</v>
      </c>
      <c r="AL3179" s="111"/>
      <c r="AM3179" s="92"/>
      <c r="AN3179" s="92"/>
      <c r="AO3179" s="92">
        <v>1</v>
      </c>
      <c r="AP3179" s="92"/>
      <c r="AQ3179" s="92"/>
      <c r="AR3179" s="92"/>
      <c r="AS3179" s="92"/>
      <c r="AT3179" s="92"/>
      <c r="AU3179" s="92"/>
      <c r="AV3179" s="109">
        <f t="shared" si="561"/>
        <v>50</v>
      </c>
      <c r="AW3179" s="75"/>
      <c r="AX3179" s="110">
        <f t="shared" si="562"/>
        <v>5</v>
      </c>
      <c r="AY3179" s="111"/>
      <c r="AZ3179" s="93"/>
      <c r="BA3179" s="94" t="s">
        <v>131</v>
      </c>
      <c r="BB3179" s="71"/>
      <c r="BC3179" s="95"/>
      <c r="BD3179" s="41">
        <v>5</v>
      </c>
      <c r="BE3179" s="52">
        <v>53</v>
      </c>
      <c r="BF3179" s="103">
        <v>5313</v>
      </c>
      <c r="BG3179" s="280" t="s">
        <v>52</v>
      </c>
    </row>
    <row r="3180" spans="1:59" s="63" customFormat="1" ht="12.75" x14ac:dyDescent="0.2">
      <c r="A3180" s="196">
        <v>5</v>
      </c>
      <c r="B3180" s="197" t="s">
        <v>938</v>
      </c>
      <c r="C3180" s="208">
        <v>53</v>
      </c>
      <c r="D3180" s="209" t="s">
        <v>1002</v>
      </c>
      <c r="E3180" s="212">
        <v>5322</v>
      </c>
      <c r="F3180" s="213" t="s">
        <v>1213</v>
      </c>
      <c r="G3180" s="231"/>
      <c r="H3180" s="89"/>
      <c r="I3180" s="90" t="s">
        <v>1005</v>
      </c>
      <c r="J3180" s="90"/>
      <c r="K3180" s="90" t="s">
        <v>64</v>
      </c>
      <c r="L3180" s="90" t="s">
        <v>258</v>
      </c>
      <c r="M3180" s="91"/>
      <c r="N3180" s="312">
        <v>1</v>
      </c>
      <c r="O3180" s="313">
        <f t="shared" si="563"/>
        <v>0.1</v>
      </c>
      <c r="P3180" s="104"/>
      <c r="Q3180" s="92"/>
      <c r="R3180" s="92"/>
      <c r="S3180" s="92"/>
      <c r="T3180" s="92"/>
      <c r="U3180" s="92"/>
      <c r="V3180" s="92"/>
      <c r="W3180" s="92"/>
      <c r="X3180" s="109">
        <f t="shared" si="557"/>
        <v>0</v>
      </c>
      <c r="Y3180" s="83"/>
      <c r="Z3180" s="110">
        <f t="shared" si="558"/>
        <v>0</v>
      </c>
      <c r="AA3180" s="111"/>
      <c r="AB3180" s="92"/>
      <c r="AC3180" s="92"/>
      <c r="AD3180" s="92"/>
      <c r="AE3180" s="92"/>
      <c r="AF3180" s="92"/>
      <c r="AG3180" s="92"/>
      <c r="AH3180" s="92"/>
      <c r="AI3180" s="109">
        <f t="shared" si="559"/>
        <v>0</v>
      </c>
      <c r="AJ3180" s="83"/>
      <c r="AK3180" s="110">
        <f t="shared" si="560"/>
        <v>0</v>
      </c>
      <c r="AL3180" s="111"/>
      <c r="AM3180" s="92"/>
      <c r="AN3180" s="92"/>
      <c r="AO3180" s="92"/>
      <c r="AP3180" s="92"/>
      <c r="AQ3180" s="92"/>
      <c r="AR3180" s="92"/>
      <c r="AS3180" s="92">
        <v>1</v>
      </c>
      <c r="AT3180" s="92"/>
      <c r="AU3180" s="92"/>
      <c r="AV3180" s="109">
        <f t="shared" si="561"/>
        <v>1000</v>
      </c>
      <c r="AW3180" s="75"/>
      <c r="AX3180" s="110">
        <f t="shared" si="562"/>
        <v>100</v>
      </c>
      <c r="AY3180" s="111"/>
      <c r="AZ3180" s="93"/>
      <c r="BA3180" s="94" t="s">
        <v>131</v>
      </c>
      <c r="BB3180" s="71"/>
      <c r="BC3180" s="95"/>
      <c r="BD3180" s="41">
        <v>5</v>
      </c>
      <c r="BE3180" s="52">
        <v>53</v>
      </c>
      <c r="BF3180" s="103">
        <v>5313</v>
      </c>
      <c r="BG3180" s="280" t="s">
        <v>52</v>
      </c>
    </row>
    <row r="3181" spans="1:59" s="63" customFormat="1" ht="12.75" x14ac:dyDescent="0.2">
      <c r="A3181" s="196">
        <v>5</v>
      </c>
      <c r="B3181" s="197" t="s">
        <v>938</v>
      </c>
      <c r="C3181" s="208">
        <v>53</v>
      </c>
      <c r="D3181" s="209" t="s">
        <v>1002</v>
      </c>
      <c r="E3181" s="212">
        <v>5322</v>
      </c>
      <c r="F3181" s="213" t="s">
        <v>1213</v>
      </c>
      <c r="G3181" s="231"/>
      <c r="H3181" s="89"/>
      <c r="I3181" s="90" t="s">
        <v>1006</v>
      </c>
      <c r="J3181" s="90"/>
      <c r="K3181" s="90" t="s">
        <v>73</v>
      </c>
      <c r="L3181" s="90" t="s">
        <v>95</v>
      </c>
      <c r="M3181" s="91"/>
      <c r="N3181" s="312">
        <v>1</v>
      </c>
      <c r="O3181" s="313">
        <f t="shared" si="563"/>
        <v>0.1</v>
      </c>
      <c r="P3181" s="104"/>
      <c r="Q3181" s="92"/>
      <c r="R3181" s="92"/>
      <c r="S3181" s="92"/>
      <c r="T3181" s="92"/>
      <c r="U3181" s="92"/>
      <c r="V3181" s="92"/>
      <c r="W3181" s="92">
        <v>1</v>
      </c>
      <c r="X3181" s="109">
        <f t="shared" si="557"/>
        <v>25000</v>
      </c>
      <c r="Y3181" s="83"/>
      <c r="Z3181" s="110">
        <f t="shared" si="558"/>
        <v>2500</v>
      </c>
      <c r="AA3181" s="111"/>
      <c r="AB3181" s="92"/>
      <c r="AC3181" s="92"/>
      <c r="AD3181" s="92"/>
      <c r="AE3181" s="92"/>
      <c r="AF3181" s="92"/>
      <c r="AG3181" s="92"/>
      <c r="AH3181" s="92"/>
      <c r="AI3181" s="109">
        <f t="shared" si="559"/>
        <v>0</v>
      </c>
      <c r="AJ3181" s="83"/>
      <c r="AK3181" s="110">
        <f t="shared" si="560"/>
        <v>0</v>
      </c>
      <c r="AL3181" s="111"/>
      <c r="AM3181" s="92"/>
      <c r="AN3181" s="92"/>
      <c r="AO3181" s="92"/>
      <c r="AP3181" s="92">
        <v>1</v>
      </c>
      <c r="AQ3181" s="92"/>
      <c r="AR3181" s="92"/>
      <c r="AS3181" s="92"/>
      <c r="AT3181" s="92"/>
      <c r="AU3181" s="92"/>
      <c r="AV3181" s="109">
        <f t="shared" si="561"/>
        <v>100</v>
      </c>
      <c r="AW3181" s="75"/>
      <c r="AX3181" s="110">
        <f t="shared" si="562"/>
        <v>10</v>
      </c>
      <c r="AY3181" s="111"/>
      <c r="AZ3181" s="93"/>
      <c r="BA3181" s="94" t="s">
        <v>131</v>
      </c>
      <c r="BB3181" s="71"/>
      <c r="BC3181" s="95"/>
      <c r="BD3181" s="41">
        <v>5</v>
      </c>
      <c r="BE3181" s="52">
        <v>53</v>
      </c>
      <c r="BF3181" s="103">
        <v>5313</v>
      </c>
      <c r="BG3181" s="280" t="s">
        <v>52</v>
      </c>
    </row>
    <row r="3182" spans="1:59" s="63" customFormat="1" ht="12.75" x14ac:dyDescent="0.2">
      <c r="A3182" s="196">
        <v>5</v>
      </c>
      <c r="B3182" s="197" t="s">
        <v>938</v>
      </c>
      <c r="C3182" s="208">
        <v>53</v>
      </c>
      <c r="D3182" s="209" t="s">
        <v>1002</v>
      </c>
      <c r="E3182" s="212">
        <v>5322</v>
      </c>
      <c r="F3182" s="213" t="s">
        <v>1213</v>
      </c>
      <c r="G3182" s="231"/>
      <c r="H3182" s="89"/>
      <c r="I3182" s="90" t="s">
        <v>634</v>
      </c>
      <c r="J3182" s="90"/>
      <c r="K3182" s="90" t="s">
        <v>511</v>
      </c>
      <c r="L3182" s="90"/>
      <c r="M3182" s="91"/>
      <c r="N3182" s="312">
        <v>1</v>
      </c>
      <c r="O3182" s="313">
        <f t="shared" si="563"/>
        <v>0.1</v>
      </c>
      <c r="P3182" s="104"/>
      <c r="Q3182" s="92"/>
      <c r="R3182" s="92"/>
      <c r="S3182" s="92"/>
      <c r="T3182" s="92"/>
      <c r="U3182" s="92"/>
      <c r="V3182" s="92"/>
      <c r="W3182" s="92">
        <v>1</v>
      </c>
      <c r="X3182" s="109">
        <f t="shared" si="557"/>
        <v>25000</v>
      </c>
      <c r="Y3182" s="83"/>
      <c r="Z3182" s="110">
        <f t="shared" si="558"/>
        <v>2500</v>
      </c>
      <c r="AA3182" s="111"/>
      <c r="AB3182" s="92"/>
      <c r="AC3182" s="92"/>
      <c r="AD3182" s="92"/>
      <c r="AE3182" s="92"/>
      <c r="AF3182" s="92"/>
      <c r="AG3182" s="92"/>
      <c r="AH3182" s="92"/>
      <c r="AI3182" s="109">
        <f t="shared" si="559"/>
        <v>0</v>
      </c>
      <c r="AJ3182" s="83"/>
      <c r="AK3182" s="110">
        <f t="shared" si="560"/>
        <v>0</v>
      </c>
      <c r="AL3182" s="111"/>
      <c r="AM3182" s="92"/>
      <c r="AN3182" s="92"/>
      <c r="AO3182" s="92"/>
      <c r="AP3182" s="92">
        <v>1</v>
      </c>
      <c r="AQ3182" s="92"/>
      <c r="AR3182" s="92"/>
      <c r="AS3182" s="92"/>
      <c r="AT3182" s="92"/>
      <c r="AU3182" s="92"/>
      <c r="AV3182" s="109">
        <f t="shared" si="561"/>
        <v>100</v>
      </c>
      <c r="AW3182" s="75"/>
      <c r="AX3182" s="110">
        <f t="shared" si="562"/>
        <v>10</v>
      </c>
      <c r="AY3182" s="111"/>
      <c r="AZ3182" s="93"/>
      <c r="BA3182" s="94" t="s">
        <v>131</v>
      </c>
      <c r="BB3182" s="71"/>
      <c r="BC3182" s="95"/>
      <c r="BD3182" s="41">
        <v>5</v>
      </c>
      <c r="BE3182" s="52">
        <v>53</v>
      </c>
      <c r="BF3182" s="103">
        <v>5313</v>
      </c>
      <c r="BG3182" s="280" t="s">
        <v>52</v>
      </c>
    </row>
    <row r="3183" spans="1:59" s="63" customFormat="1" ht="12.75" x14ac:dyDescent="0.2">
      <c r="A3183" s="196">
        <v>5</v>
      </c>
      <c r="B3183" s="197" t="s">
        <v>938</v>
      </c>
      <c r="C3183" s="208">
        <v>53</v>
      </c>
      <c r="D3183" s="209" t="s">
        <v>1002</v>
      </c>
      <c r="E3183" s="212">
        <v>5322</v>
      </c>
      <c r="F3183" s="213" t="s">
        <v>1213</v>
      </c>
      <c r="G3183" s="231"/>
      <c r="H3183" s="65"/>
      <c r="I3183" s="222"/>
      <c r="J3183" s="66"/>
      <c r="K3183" s="66"/>
      <c r="L3183" s="66"/>
      <c r="M3183" s="64"/>
      <c r="N3183" s="304"/>
      <c r="O3183" s="305"/>
      <c r="P3183" s="127"/>
      <c r="Q3183" s="67"/>
      <c r="R3183" s="67"/>
      <c r="S3183" s="67"/>
      <c r="T3183" s="67"/>
      <c r="U3183" s="67"/>
      <c r="V3183" s="67"/>
      <c r="W3183" s="67"/>
      <c r="X3183" s="67"/>
      <c r="Y3183" s="68"/>
      <c r="Z3183" s="68"/>
      <c r="AA3183" s="68"/>
      <c r="AB3183" s="67"/>
      <c r="AC3183" s="67"/>
      <c r="AD3183" s="67"/>
      <c r="AE3183" s="67"/>
      <c r="AF3183" s="67"/>
      <c r="AG3183" s="67"/>
      <c r="AH3183" s="67"/>
      <c r="AI3183" s="67"/>
      <c r="AJ3183" s="68"/>
      <c r="AK3183" s="68"/>
      <c r="AL3183" s="68"/>
      <c r="AM3183" s="67"/>
      <c r="AN3183" s="67"/>
      <c r="AO3183" s="67"/>
      <c r="AP3183" s="67"/>
      <c r="AQ3183" s="67"/>
      <c r="AR3183" s="67"/>
      <c r="AS3183" s="67"/>
      <c r="AT3183" s="67"/>
      <c r="AU3183" s="67"/>
      <c r="AV3183" s="67"/>
      <c r="AW3183" s="67"/>
      <c r="AX3183" s="68"/>
      <c r="AY3183" s="68"/>
      <c r="AZ3183" s="69"/>
      <c r="BA3183" s="70"/>
      <c r="BB3183" s="71"/>
      <c r="BC3183" s="95"/>
      <c r="BD3183" s="41">
        <v>5</v>
      </c>
      <c r="BE3183" s="52">
        <v>53</v>
      </c>
      <c r="BF3183" s="103">
        <v>5313</v>
      </c>
      <c r="BG3183" s="275"/>
    </row>
    <row r="3184" spans="1:59" s="63" customFormat="1" ht="12.75" x14ac:dyDescent="0.2">
      <c r="A3184" s="196">
        <v>5</v>
      </c>
      <c r="B3184" s="197" t="s">
        <v>938</v>
      </c>
      <c r="C3184" s="208">
        <v>53</v>
      </c>
      <c r="D3184" s="209" t="s">
        <v>1002</v>
      </c>
      <c r="E3184" s="212">
        <v>5322</v>
      </c>
      <c r="F3184" s="213" t="s">
        <v>1213</v>
      </c>
      <c r="G3184" s="232"/>
      <c r="H3184" s="97"/>
      <c r="I3184" s="224"/>
      <c r="J3184" s="98"/>
      <c r="K3184" s="98"/>
      <c r="L3184" s="98"/>
      <c r="M3184" s="96"/>
      <c r="N3184" s="307"/>
      <c r="O3184" s="246"/>
      <c r="P3184" s="124"/>
      <c r="Q3184" s="99"/>
      <c r="R3184" s="99"/>
      <c r="S3184" s="99"/>
      <c r="T3184" s="99"/>
      <c r="U3184" s="99"/>
      <c r="V3184" s="99"/>
      <c r="W3184" s="99"/>
      <c r="X3184" s="99"/>
      <c r="Y3184" s="100"/>
      <c r="Z3184" s="100"/>
      <c r="AA3184" s="100"/>
      <c r="AB3184" s="99"/>
      <c r="AC3184" s="99"/>
      <c r="AD3184" s="99"/>
      <c r="AE3184" s="99"/>
      <c r="AF3184" s="99"/>
      <c r="AG3184" s="99"/>
      <c r="AH3184" s="99"/>
      <c r="AI3184" s="99"/>
      <c r="AJ3184" s="100"/>
      <c r="AK3184" s="100"/>
      <c r="AL3184" s="100"/>
      <c r="AM3184" s="99"/>
      <c r="AN3184" s="99"/>
      <c r="AO3184" s="99"/>
      <c r="AP3184" s="99"/>
      <c r="AQ3184" s="99"/>
      <c r="AR3184" s="99"/>
      <c r="AS3184" s="99"/>
      <c r="AT3184" s="99"/>
      <c r="AU3184" s="99"/>
      <c r="AV3184" s="99"/>
      <c r="AW3184" s="99"/>
      <c r="AX3184" s="100"/>
      <c r="AY3184" s="100"/>
      <c r="AZ3184" s="101"/>
      <c r="BA3184" s="102"/>
      <c r="BB3184" s="95"/>
      <c r="BC3184" s="95"/>
      <c r="BD3184" s="41">
        <v>5</v>
      </c>
      <c r="BE3184" s="52">
        <v>53</v>
      </c>
      <c r="BF3184" s="103">
        <v>5313</v>
      </c>
      <c r="BG3184" s="277"/>
    </row>
    <row r="3185" spans="1:59" s="63" customFormat="1" ht="12.75" x14ac:dyDescent="0.2">
      <c r="A3185" s="196">
        <v>5</v>
      </c>
      <c r="B3185" s="197" t="s">
        <v>938</v>
      </c>
      <c r="C3185" s="208">
        <v>53</v>
      </c>
      <c r="D3185" s="209" t="s">
        <v>1002</v>
      </c>
      <c r="E3185" s="212">
        <v>5323</v>
      </c>
      <c r="F3185" s="211" t="s">
        <v>1214</v>
      </c>
      <c r="G3185" s="230"/>
      <c r="H3185" s="56"/>
      <c r="I3185" s="221"/>
      <c r="J3185" s="57"/>
      <c r="K3185" s="57"/>
      <c r="L3185" s="57"/>
      <c r="M3185" s="55"/>
      <c r="N3185" s="303"/>
      <c r="O3185" s="245"/>
      <c r="P3185" s="122"/>
      <c r="Q3185" s="58"/>
      <c r="R3185" s="58"/>
      <c r="S3185" s="58"/>
      <c r="T3185" s="58"/>
      <c r="U3185" s="58"/>
      <c r="V3185" s="58"/>
      <c r="W3185" s="58"/>
      <c r="X3185" s="58"/>
      <c r="Y3185" s="59"/>
      <c r="Z3185" s="59"/>
      <c r="AA3185" s="59"/>
      <c r="AB3185" s="58"/>
      <c r="AC3185" s="58"/>
      <c r="AD3185" s="58"/>
      <c r="AE3185" s="58"/>
      <c r="AF3185" s="58"/>
      <c r="AG3185" s="58"/>
      <c r="AH3185" s="58"/>
      <c r="AI3185" s="58"/>
      <c r="AJ3185" s="59"/>
      <c r="AK3185" s="59"/>
      <c r="AL3185" s="59"/>
      <c r="AM3185" s="58"/>
      <c r="AN3185" s="58"/>
      <c r="AO3185" s="58"/>
      <c r="AP3185" s="58"/>
      <c r="AQ3185" s="58"/>
      <c r="AR3185" s="58"/>
      <c r="AS3185" s="58"/>
      <c r="AT3185" s="58"/>
      <c r="AU3185" s="58"/>
      <c r="AV3185" s="58"/>
      <c r="AW3185" s="58"/>
      <c r="AX3185" s="59"/>
      <c r="AY3185" s="59"/>
      <c r="AZ3185" s="60"/>
      <c r="BA3185" s="61"/>
      <c r="BB3185" s="54"/>
      <c r="BC3185" s="54"/>
      <c r="BD3185" s="41">
        <v>5</v>
      </c>
      <c r="BE3185" s="52">
        <v>53</v>
      </c>
      <c r="BF3185" s="103">
        <v>5313</v>
      </c>
      <c r="BG3185" s="277"/>
    </row>
    <row r="3186" spans="1:59" s="63" customFormat="1" ht="12.75" x14ac:dyDescent="0.2">
      <c r="A3186" s="196">
        <v>5</v>
      </c>
      <c r="B3186" s="197" t="s">
        <v>938</v>
      </c>
      <c r="C3186" s="208">
        <v>53</v>
      </c>
      <c r="D3186" s="209" t="s">
        <v>1002</v>
      </c>
      <c r="E3186" s="212">
        <v>5323</v>
      </c>
      <c r="F3186" s="211" t="s">
        <v>1214</v>
      </c>
      <c r="G3186" s="231"/>
      <c r="H3186" s="65"/>
      <c r="I3186" s="222"/>
      <c r="J3186" s="66"/>
      <c r="K3186" s="66"/>
      <c r="L3186" s="66"/>
      <c r="M3186" s="64"/>
      <c r="N3186" s="304"/>
      <c r="O3186" s="305"/>
      <c r="P3186" s="127"/>
      <c r="Q3186" s="67"/>
      <c r="R3186" s="67"/>
      <c r="S3186" s="67"/>
      <c r="T3186" s="67"/>
      <c r="U3186" s="67"/>
      <c r="V3186" s="67"/>
      <c r="W3186" s="67"/>
      <c r="X3186" s="67"/>
      <c r="Y3186" s="68"/>
      <c r="Z3186" s="68"/>
      <c r="AA3186" s="68"/>
      <c r="AB3186" s="67"/>
      <c r="AC3186" s="67"/>
      <c r="AD3186" s="67"/>
      <c r="AE3186" s="67"/>
      <c r="AF3186" s="67"/>
      <c r="AG3186" s="67"/>
      <c r="AH3186" s="67"/>
      <c r="AI3186" s="67"/>
      <c r="AJ3186" s="68"/>
      <c r="AK3186" s="68"/>
      <c r="AL3186" s="68"/>
      <c r="AM3186" s="67"/>
      <c r="AN3186" s="67"/>
      <c r="AO3186" s="67"/>
      <c r="AP3186" s="67"/>
      <c r="AQ3186" s="67"/>
      <c r="AR3186" s="67"/>
      <c r="AS3186" s="67"/>
      <c r="AT3186" s="67"/>
      <c r="AU3186" s="67"/>
      <c r="AV3186" s="67"/>
      <c r="AW3186" s="67"/>
      <c r="AX3186" s="68"/>
      <c r="AY3186" s="68"/>
      <c r="AZ3186" s="69"/>
      <c r="BA3186" s="70"/>
      <c r="BB3186" s="71"/>
      <c r="BC3186" s="54"/>
      <c r="BD3186" s="41">
        <v>5</v>
      </c>
      <c r="BE3186" s="52">
        <v>53</v>
      </c>
      <c r="BF3186" s="103">
        <v>5313</v>
      </c>
      <c r="BG3186" s="275"/>
    </row>
    <row r="3187" spans="1:59" s="63" customFormat="1" ht="12.75" x14ac:dyDescent="0.2">
      <c r="A3187" s="196">
        <v>5</v>
      </c>
      <c r="B3187" s="197" t="s">
        <v>938</v>
      </c>
      <c r="C3187" s="208">
        <v>53</v>
      </c>
      <c r="D3187" s="209" t="s">
        <v>1002</v>
      </c>
      <c r="E3187" s="212">
        <v>5323</v>
      </c>
      <c r="F3187" s="211" t="s">
        <v>1214</v>
      </c>
      <c r="G3187" s="231"/>
      <c r="H3187" s="72" t="s">
        <v>47</v>
      </c>
      <c r="I3187" s="223"/>
      <c r="J3187" s="73"/>
      <c r="K3187" s="73"/>
      <c r="L3187" s="73"/>
      <c r="M3187" s="74"/>
      <c r="N3187" s="247"/>
      <c r="O3187" s="306"/>
      <c r="P3187" s="105"/>
      <c r="Q3187" s="75"/>
      <c r="R3187" s="75"/>
      <c r="S3187" s="75"/>
      <c r="T3187" s="75"/>
      <c r="U3187" s="75"/>
      <c r="V3187" s="75"/>
      <c r="W3187" s="75"/>
      <c r="X3187" s="75"/>
      <c r="Y3187" s="76">
        <f>IF(ISNUMBER(VLOOKUP(Y3189,P$7:W$7,MATCH(Y3189,P$7:W$7))),VLOOKUP(Y3189,P$7:W$7,MATCH(Y3189,P$7:W$7)),IF(N3191=0,"No Data",IF(Y3189&gt;0,"&lt;100",0)))</f>
        <v>5000</v>
      </c>
      <c r="Z3187" s="77">
        <f>IF(ISNUMBER(VLOOKUP(Z3191,P$7:W$7,MATCH(Z3191,P$7:W$7))),VLOOKUP(Z3191,P$7:W$7,MATCH(Z3191,P$7:W$7)),IF(N3191=0,"No Data",IF(Z3191&gt;0,"&lt;100",0)))</f>
        <v>5000</v>
      </c>
      <c r="AA3187" s="106">
        <f>IF(ISNUMBER(Z3187),Z3187,0)</f>
        <v>5000</v>
      </c>
      <c r="AB3187" s="75"/>
      <c r="AC3187" s="75"/>
      <c r="AD3187" s="75"/>
      <c r="AE3187" s="75"/>
      <c r="AF3187" s="75"/>
      <c r="AG3187" s="75"/>
      <c r="AH3187" s="75"/>
      <c r="AI3187" s="75"/>
      <c r="AJ3187" s="76">
        <f>IF(ISNUMBER(VLOOKUP(AJ3189,AB$7:AH$7,MATCH(AJ3189,AB$7:AH$7))),VLOOKUP(AJ3189,AB$7:AH$7,MATCH(AJ3189,AB$7:AH$7)),IF(N3191=0,"No Data",IF(AJ3189&gt;0,"&lt;50",0)))</f>
        <v>0</v>
      </c>
      <c r="AK3187" s="77">
        <f>IF(ISNUMBER(VLOOKUP(AK3191,AB$7:AH$7,MATCH(AK3191,AB$7:AH$7))),VLOOKUP(AK3191,AB$7:AH$7,MATCH(AK3191,AB$7:AH$7)),IF(N3191=0,"No Data",IF(AK3191&gt;0,"&lt;50",0)))</f>
        <v>0</v>
      </c>
      <c r="AL3187" s="106">
        <f>IF(ISNUMBER(AK3187),AK3187,0)</f>
        <v>0</v>
      </c>
      <c r="AM3187" s="75"/>
      <c r="AN3187" s="75"/>
      <c r="AO3187" s="75"/>
      <c r="AP3187" s="75"/>
      <c r="AQ3187" s="75"/>
      <c r="AR3187" s="75"/>
      <c r="AS3187" s="75"/>
      <c r="AT3187" s="75"/>
      <c r="AU3187" s="75"/>
      <c r="AV3187" s="75"/>
      <c r="AW3187" s="76">
        <f>IF(ISNUMBER(VLOOKUP(AW3189,AM$7:AU$7,MATCH(AW3189,AM$7:AU$7))),VLOOKUP(AW3189,AM$7:AU$7,MATCH(AW3189,AM$7:AU$7)),IF(N3191=0,"No Data",IF(AW3189&gt;0,"&lt;10",0)))</f>
        <v>50</v>
      </c>
      <c r="AX3187" s="77">
        <f>IF(ISNUMBER(VLOOKUP(AX3191,AM$7:AU$7,MATCH(AX3191,AM$7:AU$7))),VLOOKUP(AX3191,AM$7:AU$7,MATCH(AX3191,AM$7:AU$7)),IF(N3191=0,"No Data",IF(AX3191&gt;0,"&lt;10",0)))</f>
        <v>50</v>
      </c>
      <c r="AY3187" s="106">
        <f>IF(ISNUMBER(AX3187),AX3187,0)</f>
        <v>50</v>
      </c>
      <c r="AZ3187" s="79"/>
      <c r="BA3187" s="80"/>
      <c r="BB3187" s="71"/>
      <c r="BC3187" s="54"/>
      <c r="BD3187" s="41">
        <v>5</v>
      </c>
      <c r="BE3187" s="52">
        <v>53</v>
      </c>
      <c r="BF3187" s="103">
        <v>5313</v>
      </c>
      <c r="BG3187" s="276" t="s">
        <v>47</v>
      </c>
    </row>
    <row r="3188" spans="1:59" s="63" customFormat="1" ht="12.75" x14ac:dyDescent="0.2">
      <c r="A3188" s="196">
        <v>5</v>
      </c>
      <c r="B3188" s="197" t="s">
        <v>938</v>
      </c>
      <c r="C3188" s="208">
        <v>53</v>
      </c>
      <c r="D3188" s="209" t="s">
        <v>1002</v>
      </c>
      <c r="E3188" s="212">
        <v>5323</v>
      </c>
      <c r="F3188" s="211" t="s">
        <v>1214</v>
      </c>
      <c r="G3188" s="231"/>
      <c r="H3188" s="81" t="s">
        <v>48</v>
      </c>
      <c r="I3188" s="223"/>
      <c r="J3188" s="73"/>
      <c r="K3188" s="73"/>
      <c r="L3188" s="73"/>
      <c r="M3188" s="74"/>
      <c r="N3188" s="247"/>
      <c r="O3188" s="306"/>
      <c r="P3188" s="105"/>
      <c r="Q3188" s="75"/>
      <c r="R3188" s="75"/>
      <c r="S3188" s="75"/>
      <c r="T3188" s="75"/>
      <c r="U3188" s="75"/>
      <c r="V3188" s="75"/>
      <c r="W3188" s="75"/>
      <c r="X3188" s="75"/>
      <c r="Y3188" s="82">
        <f>MIN(X3192:X3194)</f>
        <v>0</v>
      </c>
      <c r="Z3188" s="83"/>
      <c r="AA3188" s="83"/>
      <c r="AB3188" s="75"/>
      <c r="AC3188" s="75"/>
      <c r="AD3188" s="75"/>
      <c r="AE3188" s="75"/>
      <c r="AF3188" s="75"/>
      <c r="AG3188" s="75"/>
      <c r="AH3188" s="75"/>
      <c r="AI3188" s="75"/>
      <c r="AJ3188" s="82">
        <f>MIN(AI3192:AI3194)</f>
        <v>0</v>
      </c>
      <c r="AK3188" s="83"/>
      <c r="AL3188" s="83"/>
      <c r="AM3188" s="75"/>
      <c r="AN3188" s="75"/>
      <c r="AO3188" s="75"/>
      <c r="AP3188" s="75"/>
      <c r="AQ3188" s="75"/>
      <c r="AR3188" s="75"/>
      <c r="AS3188" s="75"/>
      <c r="AT3188" s="75"/>
      <c r="AU3188" s="75"/>
      <c r="AV3188" s="75"/>
      <c r="AW3188" s="82">
        <f>MIN(AV3192:AV3194)</f>
        <v>50</v>
      </c>
      <c r="AX3188" s="83"/>
      <c r="AY3188" s="83"/>
      <c r="AZ3188" s="79"/>
      <c r="BA3188" s="80"/>
      <c r="BB3188" s="71"/>
      <c r="BC3188" s="54"/>
      <c r="BD3188" s="41">
        <v>5</v>
      </c>
      <c r="BE3188" s="52">
        <v>53</v>
      </c>
      <c r="BF3188" s="103">
        <v>5313</v>
      </c>
      <c r="BG3188" s="278" t="s">
        <v>48</v>
      </c>
    </row>
    <row r="3189" spans="1:59" s="63" customFormat="1" ht="12.75" x14ac:dyDescent="0.2">
      <c r="A3189" s="196">
        <v>5</v>
      </c>
      <c r="B3189" s="197" t="s">
        <v>938</v>
      </c>
      <c r="C3189" s="208">
        <v>53</v>
      </c>
      <c r="D3189" s="209" t="s">
        <v>1002</v>
      </c>
      <c r="E3189" s="212">
        <v>5323</v>
      </c>
      <c r="F3189" s="211" t="s">
        <v>1214</v>
      </c>
      <c r="G3189" s="231"/>
      <c r="H3189" s="81" t="s">
        <v>49</v>
      </c>
      <c r="I3189" s="223"/>
      <c r="J3189" s="73"/>
      <c r="K3189" s="73"/>
      <c r="L3189" s="73"/>
      <c r="M3189" s="74"/>
      <c r="N3189" s="247"/>
      <c r="O3189" s="306"/>
      <c r="P3189" s="105"/>
      <c r="Q3189" s="75"/>
      <c r="R3189" s="75"/>
      <c r="S3189" s="75"/>
      <c r="T3189" s="75"/>
      <c r="U3189" s="75"/>
      <c r="V3189" s="75"/>
      <c r="W3189" s="75"/>
      <c r="X3189" s="75"/>
      <c r="Y3189" s="84">
        <f>IF(ISNUMBER(AVERAGE(X3192:X3194)),AVERAGE(X3192:X3194),0)</f>
        <v>8333.3333333333339</v>
      </c>
      <c r="Z3189" s="83"/>
      <c r="AA3189" s="83"/>
      <c r="AB3189" s="75"/>
      <c r="AC3189" s="75"/>
      <c r="AD3189" s="75"/>
      <c r="AE3189" s="75"/>
      <c r="AF3189" s="75"/>
      <c r="AG3189" s="75"/>
      <c r="AH3189" s="75"/>
      <c r="AI3189" s="75"/>
      <c r="AJ3189" s="84">
        <f>IF(ISNUMBER(AVERAGE(AI3192:AI3194)),AVERAGE(AI3192:AI3194),0)</f>
        <v>0</v>
      </c>
      <c r="AK3189" s="83"/>
      <c r="AL3189" s="83"/>
      <c r="AM3189" s="75"/>
      <c r="AN3189" s="75"/>
      <c r="AO3189" s="75"/>
      <c r="AP3189" s="75"/>
      <c r="AQ3189" s="75"/>
      <c r="AR3189" s="75"/>
      <c r="AS3189" s="75"/>
      <c r="AT3189" s="75"/>
      <c r="AU3189" s="75"/>
      <c r="AV3189" s="75"/>
      <c r="AW3189" s="84">
        <f>IF(ISNUMBER(AVERAGE(AV3192:AV3194)),AVERAGE(AV3192:AV3194),0)</f>
        <v>66.666666666666671</v>
      </c>
      <c r="AX3189" s="83"/>
      <c r="AY3189" s="83"/>
      <c r="AZ3189" s="79"/>
      <c r="BA3189" s="80"/>
      <c r="BB3189" s="71"/>
      <c r="BC3189" s="54"/>
      <c r="BD3189" s="41">
        <v>5</v>
      </c>
      <c r="BE3189" s="52">
        <v>53</v>
      </c>
      <c r="BF3189" s="103">
        <v>5313</v>
      </c>
      <c r="BG3189" s="278" t="s">
        <v>49</v>
      </c>
    </row>
    <row r="3190" spans="1:59" s="63" customFormat="1" ht="12.75" x14ac:dyDescent="0.2">
      <c r="A3190" s="196">
        <v>5</v>
      </c>
      <c r="B3190" s="197" t="s">
        <v>938</v>
      </c>
      <c r="C3190" s="208">
        <v>53</v>
      </c>
      <c r="D3190" s="209" t="s">
        <v>1002</v>
      </c>
      <c r="E3190" s="212">
        <v>5323</v>
      </c>
      <c r="F3190" s="211" t="s">
        <v>1214</v>
      </c>
      <c r="G3190" s="231"/>
      <c r="H3190" s="81" t="s">
        <v>50</v>
      </c>
      <c r="I3190" s="223"/>
      <c r="J3190" s="73"/>
      <c r="K3190" s="73"/>
      <c r="L3190" s="73"/>
      <c r="M3190" s="74"/>
      <c r="N3190" s="247"/>
      <c r="O3190" s="306"/>
      <c r="P3190" s="105"/>
      <c r="Q3190" s="75"/>
      <c r="R3190" s="75"/>
      <c r="S3190" s="75"/>
      <c r="T3190" s="75"/>
      <c r="U3190" s="75"/>
      <c r="V3190" s="75"/>
      <c r="W3190" s="75"/>
      <c r="X3190" s="75"/>
      <c r="Y3190" s="84">
        <f>MAX(X3192:X3194)</f>
        <v>25000</v>
      </c>
      <c r="Z3190" s="83"/>
      <c r="AA3190" s="83"/>
      <c r="AB3190" s="75"/>
      <c r="AC3190" s="75"/>
      <c r="AD3190" s="75"/>
      <c r="AE3190" s="75"/>
      <c r="AF3190" s="75"/>
      <c r="AG3190" s="75"/>
      <c r="AH3190" s="75"/>
      <c r="AI3190" s="75"/>
      <c r="AJ3190" s="84">
        <f>MAX(AI3192:AI3194)</f>
        <v>0</v>
      </c>
      <c r="AK3190" s="83"/>
      <c r="AL3190" s="83"/>
      <c r="AM3190" s="75"/>
      <c r="AN3190" s="75"/>
      <c r="AO3190" s="75"/>
      <c r="AP3190" s="75"/>
      <c r="AQ3190" s="75"/>
      <c r="AR3190" s="75"/>
      <c r="AS3190" s="75"/>
      <c r="AT3190" s="75"/>
      <c r="AU3190" s="75"/>
      <c r="AV3190" s="75"/>
      <c r="AW3190" s="84">
        <f>MAX(AV3192:AV3194)</f>
        <v>100</v>
      </c>
      <c r="AX3190" s="83"/>
      <c r="AY3190" s="83"/>
      <c r="AZ3190" s="79"/>
      <c r="BA3190" s="80"/>
      <c r="BB3190" s="71"/>
      <c r="BC3190" s="54"/>
      <c r="BD3190" s="41">
        <v>5</v>
      </c>
      <c r="BE3190" s="52">
        <v>53</v>
      </c>
      <c r="BF3190" s="103">
        <v>5313</v>
      </c>
      <c r="BG3190" s="278" t="s">
        <v>50</v>
      </c>
    </row>
    <row r="3191" spans="1:59" s="63" customFormat="1" ht="12.75" x14ac:dyDescent="0.2">
      <c r="A3191" s="196">
        <v>5</v>
      </c>
      <c r="B3191" s="197" t="s">
        <v>938</v>
      </c>
      <c r="C3191" s="208">
        <v>53</v>
      </c>
      <c r="D3191" s="209" t="s">
        <v>1002</v>
      </c>
      <c r="E3191" s="212">
        <v>5323</v>
      </c>
      <c r="F3191" s="211" t="s">
        <v>1214</v>
      </c>
      <c r="G3191" s="231"/>
      <c r="H3191" s="85" t="s">
        <v>51</v>
      </c>
      <c r="I3191" s="223"/>
      <c r="J3191" s="73"/>
      <c r="K3191" s="73"/>
      <c r="L3191" s="73"/>
      <c r="M3191" s="74"/>
      <c r="N3191" s="248">
        <f>SUM(N3192:N3194)</f>
        <v>3</v>
      </c>
      <c r="O3191" s="293">
        <f>SUM(O3192:O3194)</f>
        <v>1</v>
      </c>
      <c r="P3191" s="292"/>
      <c r="Q3191" s="87"/>
      <c r="R3191" s="87"/>
      <c r="S3191" s="87"/>
      <c r="T3191" s="87"/>
      <c r="U3191" s="87"/>
      <c r="V3191" s="87"/>
      <c r="W3191" s="87"/>
      <c r="X3191" s="87"/>
      <c r="Y3191" s="88"/>
      <c r="Z3191" s="107">
        <f>SUM(Z3192:Z3194)</f>
        <v>8333.3333333333321</v>
      </c>
      <c r="AA3191" s="88"/>
      <c r="AB3191" s="87"/>
      <c r="AC3191" s="87"/>
      <c r="AD3191" s="87"/>
      <c r="AE3191" s="87"/>
      <c r="AF3191" s="87"/>
      <c r="AG3191" s="87"/>
      <c r="AH3191" s="87"/>
      <c r="AI3191" s="87"/>
      <c r="AJ3191" s="88"/>
      <c r="AK3191" s="107">
        <f>SUM(AK3192:AK3194)</f>
        <v>0</v>
      </c>
      <c r="AL3191" s="88"/>
      <c r="AM3191" s="87"/>
      <c r="AN3191" s="87"/>
      <c r="AO3191" s="87"/>
      <c r="AP3191" s="87"/>
      <c r="AQ3191" s="87"/>
      <c r="AR3191" s="87"/>
      <c r="AS3191" s="87"/>
      <c r="AT3191" s="87"/>
      <c r="AU3191" s="87"/>
      <c r="AV3191" s="87"/>
      <c r="AW3191" s="112"/>
      <c r="AX3191" s="107">
        <f>SUM(AX3192:AX3194)</f>
        <v>66.666666666666657</v>
      </c>
      <c r="AY3191" s="88"/>
      <c r="AZ3191" s="79"/>
      <c r="BA3191" s="80"/>
      <c r="BB3191" s="71"/>
      <c r="BC3191" s="54"/>
      <c r="BD3191" s="41">
        <v>5</v>
      </c>
      <c r="BE3191" s="52">
        <v>53</v>
      </c>
      <c r="BF3191" s="103">
        <v>5313</v>
      </c>
      <c r="BG3191" s="279" t="s">
        <v>51</v>
      </c>
    </row>
    <row r="3192" spans="1:59" s="63" customFormat="1" ht="12.75" x14ac:dyDescent="0.2">
      <c r="A3192" s="196">
        <v>5</v>
      </c>
      <c r="B3192" s="197" t="s">
        <v>938</v>
      </c>
      <c r="C3192" s="208">
        <v>53</v>
      </c>
      <c r="D3192" s="209" t="s">
        <v>1002</v>
      </c>
      <c r="E3192" s="212">
        <v>5323</v>
      </c>
      <c r="F3192" s="211" t="s">
        <v>1214</v>
      </c>
      <c r="G3192" s="231"/>
      <c r="H3192" s="89" t="s">
        <v>52</v>
      </c>
      <c r="I3192" s="90" t="s">
        <v>941</v>
      </c>
      <c r="J3192" s="90"/>
      <c r="K3192" s="90" t="s">
        <v>64</v>
      </c>
      <c r="L3192" s="90" t="s">
        <v>119</v>
      </c>
      <c r="M3192" s="91"/>
      <c r="N3192" s="312">
        <v>1</v>
      </c>
      <c r="O3192" s="313">
        <f>N3192/N$3191</f>
        <v>0.33333333333333331</v>
      </c>
      <c r="P3192" s="104"/>
      <c r="Q3192" s="92"/>
      <c r="R3192" s="92"/>
      <c r="S3192" s="92"/>
      <c r="T3192" s="92"/>
      <c r="U3192" s="92"/>
      <c r="V3192" s="92"/>
      <c r="W3192" s="92"/>
      <c r="X3192" s="109">
        <f t="shared" ref="X3192:X3194" si="564">P3192*P$7+Q3192*Q$7+R3192*R$7+S3192*S$7+T3192*T$7+U3192*U$7+V3192*V$7+W3192*W$7</f>
        <v>0</v>
      </c>
      <c r="Y3192" s="83"/>
      <c r="Z3192" s="110">
        <f t="shared" ref="Z3192:Z3194" si="565">X3192*$O3192</f>
        <v>0</v>
      </c>
      <c r="AA3192" s="111"/>
      <c r="AB3192" s="92"/>
      <c r="AC3192" s="92"/>
      <c r="AD3192" s="92"/>
      <c r="AE3192" s="92"/>
      <c r="AF3192" s="92"/>
      <c r="AG3192" s="92"/>
      <c r="AH3192" s="92"/>
      <c r="AI3192" s="109">
        <f t="shared" ref="AI3192:AI3194" si="566">AB3192*AB$7+AC3192*AC$7+AD3192*AD$7+AE3192*AE$7+AF3192*AF$7+AG3192*AG$7+AH3192*AH$7</f>
        <v>0</v>
      </c>
      <c r="AJ3192" s="83"/>
      <c r="AK3192" s="110">
        <f t="shared" ref="AK3192:AK3194" si="567">AI3192*$O3192</f>
        <v>0</v>
      </c>
      <c r="AL3192" s="111"/>
      <c r="AM3192" s="92"/>
      <c r="AN3192" s="92"/>
      <c r="AO3192" s="92">
        <v>1</v>
      </c>
      <c r="AP3192" s="92"/>
      <c r="AQ3192" s="92"/>
      <c r="AR3192" s="92"/>
      <c r="AS3192" s="92"/>
      <c r="AT3192" s="92"/>
      <c r="AU3192" s="92"/>
      <c r="AV3192" s="109">
        <f t="shared" ref="AV3192:AV3194" si="568">AM3192*AM$7+AN3192*AN$7+AO3192*AO$7+AP3192*AP$7+AQ3192*AQ$7+AR3192*AR$7+AS3192*AS$7+AT3192*AT$7+AU3192*AU$7</f>
        <v>50</v>
      </c>
      <c r="AW3192" s="75"/>
      <c r="AX3192" s="110">
        <f t="shared" ref="AX3192:AX3194" si="569">AV3192*$O3192</f>
        <v>16.666666666666664</v>
      </c>
      <c r="AY3192" s="111"/>
      <c r="AZ3192" s="93"/>
      <c r="BA3192" s="94" t="s">
        <v>131</v>
      </c>
      <c r="BB3192" s="71"/>
      <c r="BC3192" s="54"/>
      <c r="BD3192" s="41">
        <v>5</v>
      </c>
      <c r="BE3192" s="52">
        <v>53</v>
      </c>
      <c r="BF3192" s="103">
        <v>5313</v>
      </c>
      <c r="BG3192" s="280" t="s">
        <v>52</v>
      </c>
    </row>
    <row r="3193" spans="1:59" s="63" customFormat="1" ht="12.75" x14ac:dyDescent="0.2">
      <c r="A3193" s="196">
        <v>5</v>
      </c>
      <c r="B3193" s="197" t="s">
        <v>938</v>
      </c>
      <c r="C3193" s="208">
        <v>53</v>
      </c>
      <c r="D3193" s="209" t="s">
        <v>1002</v>
      </c>
      <c r="E3193" s="212">
        <v>5323</v>
      </c>
      <c r="F3193" s="211" t="s">
        <v>1214</v>
      </c>
      <c r="G3193" s="231"/>
      <c r="H3193" s="89"/>
      <c r="I3193" s="90" t="s">
        <v>926</v>
      </c>
      <c r="J3193" s="90"/>
      <c r="K3193" s="90" t="s">
        <v>73</v>
      </c>
      <c r="L3193" s="90" t="s">
        <v>69</v>
      </c>
      <c r="M3193" s="91"/>
      <c r="N3193" s="312">
        <v>1</v>
      </c>
      <c r="O3193" s="313">
        <f>N3193/N$3191</f>
        <v>0.33333333333333331</v>
      </c>
      <c r="P3193" s="104"/>
      <c r="Q3193" s="92"/>
      <c r="R3193" s="92"/>
      <c r="S3193" s="92"/>
      <c r="T3193" s="92"/>
      <c r="U3193" s="92"/>
      <c r="V3193" s="92"/>
      <c r="W3193" s="92">
        <v>1</v>
      </c>
      <c r="X3193" s="109">
        <f t="shared" si="564"/>
        <v>25000</v>
      </c>
      <c r="Y3193" s="83"/>
      <c r="Z3193" s="110">
        <f t="shared" si="565"/>
        <v>8333.3333333333321</v>
      </c>
      <c r="AA3193" s="111"/>
      <c r="AB3193" s="92"/>
      <c r="AC3193" s="92"/>
      <c r="AD3193" s="92"/>
      <c r="AE3193" s="92"/>
      <c r="AF3193" s="92"/>
      <c r="AG3193" s="92"/>
      <c r="AH3193" s="92"/>
      <c r="AI3193" s="109">
        <f t="shared" si="566"/>
        <v>0</v>
      </c>
      <c r="AJ3193" s="83"/>
      <c r="AK3193" s="110">
        <f t="shared" si="567"/>
        <v>0</v>
      </c>
      <c r="AL3193" s="111"/>
      <c r="AM3193" s="92"/>
      <c r="AN3193" s="92"/>
      <c r="AO3193" s="92"/>
      <c r="AP3193" s="92">
        <v>1</v>
      </c>
      <c r="AQ3193" s="92"/>
      <c r="AR3193" s="92"/>
      <c r="AS3193" s="92"/>
      <c r="AT3193" s="92"/>
      <c r="AU3193" s="92"/>
      <c r="AV3193" s="109">
        <f t="shared" si="568"/>
        <v>100</v>
      </c>
      <c r="AW3193" s="75"/>
      <c r="AX3193" s="110">
        <f t="shared" si="569"/>
        <v>33.333333333333329</v>
      </c>
      <c r="AY3193" s="111"/>
      <c r="AZ3193" s="93"/>
      <c r="BA3193" s="94" t="s">
        <v>131</v>
      </c>
      <c r="BB3193" s="71"/>
      <c r="BC3193" s="54"/>
      <c r="BD3193" s="41">
        <v>5</v>
      </c>
      <c r="BE3193" s="52">
        <v>53</v>
      </c>
      <c r="BF3193" s="103">
        <v>5313</v>
      </c>
      <c r="BG3193" s="280" t="s">
        <v>52</v>
      </c>
    </row>
    <row r="3194" spans="1:59" s="63" customFormat="1" ht="12.75" x14ac:dyDescent="0.2">
      <c r="A3194" s="196">
        <v>5</v>
      </c>
      <c r="B3194" s="197" t="s">
        <v>938</v>
      </c>
      <c r="C3194" s="208">
        <v>53</v>
      </c>
      <c r="D3194" s="209" t="s">
        <v>1002</v>
      </c>
      <c r="E3194" s="212">
        <v>5323</v>
      </c>
      <c r="F3194" s="211" t="s">
        <v>1214</v>
      </c>
      <c r="G3194" s="231"/>
      <c r="H3194" s="89"/>
      <c r="I3194" s="90" t="s">
        <v>984</v>
      </c>
      <c r="J3194" s="90"/>
      <c r="K3194" s="90" t="s">
        <v>64</v>
      </c>
      <c r="L3194" s="90" t="s">
        <v>313</v>
      </c>
      <c r="M3194" s="91"/>
      <c r="N3194" s="312">
        <v>1</v>
      </c>
      <c r="O3194" s="313">
        <f>N3194/N$3191</f>
        <v>0.33333333333333331</v>
      </c>
      <c r="P3194" s="104"/>
      <c r="Q3194" s="92"/>
      <c r="R3194" s="92"/>
      <c r="S3194" s="92"/>
      <c r="T3194" s="92"/>
      <c r="U3194" s="92"/>
      <c r="V3194" s="92"/>
      <c r="W3194" s="92"/>
      <c r="X3194" s="109">
        <f t="shared" si="564"/>
        <v>0</v>
      </c>
      <c r="Y3194" s="83"/>
      <c r="Z3194" s="110">
        <f t="shared" si="565"/>
        <v>0</v>
      </c>
      <c r="AA3194" s="111"/>
      <c r="AB3194" s="92"/>
      <c r="AC3194" s="92"/>
      <c r="AD3194" s="92"/>
      <c r="AE3194" s="92"/>
      <c r="AF3194" s="92"/>
      <c r="AG3194" s="92"/>
      <c r="AH3194" s="92"/>
      <c r="AI3194" s="109">
        <f t="shared" si="566"/>
        <v>0</v>
      </c>
      <c r="AJ3194" s="83"/>
      <c r="AK3194" s="110">
        <f t="shared" si="567"/>
        <v>0</v>
      </c>
      <c r="AL3194" s="111"/>
      <c r="AM3194" s="92"/>
      <c r="AN3194" s="92"/>
      <c r="AO3194" s="92">
        <v>1</v>
      </c>
      <c r="AP3194" s="92"/>
      <c r="AQ3194" s="92"/>
      <c r="AR3194" s="92"/>
      <c r="AS3194" s="92"/>
      <c r="AT3194" s="92"/>
      <c r="AU3194" s="92"/>
      <c r="AV3194" s="109">
        <f t="shared" si="568"/>
        <v>50</v>
      </c>
      <c r="AW3194" s="75"/>
      <c r="AX3194" s="110">
        <f t="shared" si="569"/>
        <v>16.666666666666664</v>
      </c>
      <c r="AY3194" s="111"/>
      <c r="AZ3194" s="93"/>
      <c r="BA3194" s="94" t="s">
        <v>131</v>
      </c>
      <c r="BB3194" s="71"/>
      <c r="BC3194" s="54"/>
      <c r="BD3194" s="41">
        <v>5</v>
      </c>
      <c r="BE3194" s="52">
        <v>53</v>
      </c>
      <c r="BF3194" s="103">
        <v>5313</v>
      </c>
      <c r="BG3194" s="280" t="s">
        <v>52</v>
      </c>
    </row>
    <row r="3195" spans="1:59" s="63" customFormat="1" ht="12.75" x14ac:dyDescent="0.2">
      <c r="A3195" s="196">
        <v>5</v>
      </c>
      <c r="B3195" s="197" t="s">
        <v>938</v>
      </c>
      <c r="C3195" s="208">
        <v>53</v>
      </c>
      <c r="D3195" s="209" t="s">
        <v>1002</v>
      </c>
      <c r="E3195" s="212">
        <v>5323</v>
      </c>
      <c r="F3195" s="211" t="s">
        <v>1214</v>
      </c>
      <c r="G3195" s="231"/>
      <c r="H3195" s="65"/>
      <c r="I3195" s="222"/>
      <c r="J3195" s="66"/>
      <c r="K3195" s="66"/>
      <c r="L3195" s="66"/>
      <c r="M3195" s="64"/>
      <c r="N3195" s="304"/>
      <c r="O3195" s="305"/>
      <c r="P3195" s="127"/>
      <c r="Q3195" s="67"/>
      <c r="R3195" s="67"/>
      <c r="S3195" s="67"/>
      <c r="T3195" s="67"/>
      <c r="U3195" s="67"/>
      <c r="V3195" s="67"/>
      <c r="W3195" s="67"/>
      <c r="X3195" s="67"/>
      <c r="Y3195" s="68"/>
      <c r="Z3195" s="68"/>
      <c r="AA3195" s="68"/>
      <c r="AB3195" s="67"/>
      <c r="AC3195" s="67"/>
      <c r="AD3195" s="67"/>
      <c r="AE3195" s="67"/>
      <c r="AF3195" s="67"/>
      <c r="AG3195" s="67"/>
      <c r="AH3195" s="67"/>
      <c r="AI3195" s="67"/>
      <c r="AJ3195" s="68"/>
      <c r="AK3195" s="68"/>
      <c r="AL3195" s="68"/>
      <c r="AM3195" s="67"/>
      <c r="AN3195" s="67"/>
      <c r="AO3195" s="67"/>
      <c r="AP3195" s="67"/>
      <c r="AQ3195" s="67"/>
      <c r="AR3195" s="67"/>
      <c r="AS3195" s="67"/>
      <c r="AT3195" s="67"/>
      <c r="AU3195" s="67"/>
      <c r="AV3195" s="67"/>
      <c r="AW3195" s="67"/>
      <c r="AX3195" s="68"/>
      <c r="AY3195" s="68"/>
      <c r="AZ3195" s="69"/>
      <c r="BA3195" s="70"/>
      <c r="BB3195" s="71"/>
      <c r="BC3195" s="54"/>
      <c r="BD3195" s="41">
        <v>5</v>
      </c>
      <c r="BE3195" s="52">
        <v>53</v>
      </c>
      <c r="BF3195" s="103">
        <v>5313</v>
      </c>
      <c r="BG3195" s="275"/>
    </row>
    <row r="3196" spans="1:59" s="63" customFormat="1" ht="12.75" x14ac:dyDescent="0.2">
      <c r="A3196" s="196">
        <v>5</v>
      </c>
      <c r="B3196" s="197" t="s">
        <v>938</v>
      </c>
      <c r="C3196" s="208">
        <v>53</v>
      </c>
      <c r="D3196" s="209" t="s">
        <v>1002</v>
      </c>
      <c r="E3196" s="212">
        <v>5323</v>
      </c>
      <c r="F3196" s="211" t="s">
        <v>1214</v>
      </c>
      <c r="G3196" s="230"/>
      <c r="H3196" s="56"/>
      <c r="I3196" s="221"/>
      <c r="J3196" s="57"/>
      <c r="K3196" s="57"/>
      <c r="L3196" s="57"/>
      <c r="M3196" s="55"/>
      <c r="N3196" s="303"/>
      <c r="O3196" s="245"/>
      <c r="P3196" s="122"/>
      <c r="Q3196" s="58"/>
      <c r="R3196" s="58"/>
      <c r="S3196" s="58"/>
      <c r="T3196" s="58"/>
      <c r="U3196" s="58"/>
      <c r="V3196" s="58"/>
      <c r="W3196" s="58"/>
      <c r="X3196" s="58"/>
      <c r="Y3196" s="59"/>
      <c r="Z3196" s="59"/>
      <c r="AA3196" s="59"/>
      <c r="AB3196" s="58"/>
      <c r="AC3196" s="58"/>
      <c r="AD3196" s="58"/>
      <c r="AE3196" s="58"/>
      <c r="AF3196" s="58"/>
      <c r="AG3196" s="58"/>
      <c r="AH3196" s="58"/>
      <c r="AI3196" s="58"/>
      <c r="AJ3196" s="59"/>
      <c r="AK3196" s="59"/>
      <c r="AL3196" s="59"/>
      <c r="AM3196" s="58"/>
      <c r="AN3196" s="58"/>
      <c r="AO3196" s="58"/>
      <c r="AP3196" s="58"/>
      <c r="AQ3196" s="58"/>
      <c r="AR3196" s="58"/>
      <c r="AS3196" s="58"/>
      <c r="AT3196" s="58"/>
      <c r="AU3196" s="58"/>
      <c r="AV3196" s="58"/>
      <c r="AW3196" s="58"/>
      <c r="AX3196" s="59"/>
      <c r="AY3196" s="59"/>
      <c r="AZ3196" s="60"/>
      <c r="BA3196" s="61"/>
      <c r="BB3196" s="54"/>
      <c r="BC3196" s="54"/>
      <c r="BD3196" s="41">
        <v>5</v>
      </c>
      <c r="BE3196" s="52">
        <v>53</v>
      </c>
      <c r="BF3196" s="103">
        <v>5313</v>
      </c>
      <c r="BG3196" s="277"/>
    </row>
    <row r="3197" spans="1:59" s="63" customFormat="1" ht="12.75" x14ac:dyDescent="0.2">
      <c r="A3197" s="196">
        <v>5</v>
      </c>
      <c r="B3197" s="197" t="s">
        <v>938</v>
      </c>
      <c r="C3197" s="208">
        <v>53</v>
      </c>
      <c r="D3197" s="209" t="s">
        <v>1002</v>
      </c>
      <c r="E3197" s="212">
        <v>5324</v>
      </c>
      <c r="F3197" s="213" t="s">
        <v>1215</v>
      </c>
      <c r="G3197" s="232"/>
      <c r="H3197" s="97"/>
      <c r="I3197" s="224"/>
      <c r="J3197" s="98"/>
      <c r="K3197" s="98"/>
      <c r="L3197" s="98"/>
      <c r="M3197" s="96"/>
      <c r="N3197" s="307"/>
      <c r="O3197" s="246"/>
      <c r="P3197" s="124"/>
      <c r="Q3197" s="99"/>
      <c r="R3197" s="99"/>
      <c r="S3197" s="99"/>
      <c r="T3197" s="99"/>
      <c r="U3197" s="99"/>
      <c r="V3197" s="99"/>
      <c r="W3197" s="99"/>
      <c r="X3197" s="99"/>
      <c r="Y3197" s="100"/>
      <c r="Z3197" s="100"/>
      <c r="AA3197" s="100"/>
      <c r="AB3197" s="99"/>
      <c r="AC3197" s="99"/>
      <c r="AD3197" s="99"/>
      <c r="AE3197" s="99"/>
      <c r="AF3197" s="99"/>
      <c r="AG3197" s="99"/>
      <c r="AH3197" s="99"/>
      <c r="AI3197" s="99"/>
      <c r="AJ3197" s="100"/>
      <c r="AK3197" s="100"/>
      <c r="AL3197" s="100"/>
      <c r="AM3197" s="99"/>
      <c r="AN3197" s="99"/>
      <c r="AO3197" s="99"/>
      <c r="AP3197" s="99"/>
      <c r="AQ3197" s="99"/>
      <c r="AR3197" s="99"/>
      <c r="AS3197" s="99"/>
      <c r="AT3197" s="99"/>
      <c r="AU3197" s="99"/>
      <c r="AV3197" s="99"/>
      <c r="AW3197" s="99"/>
      <c r="AX3197" s="100"/>
      <c r="AY3197" s="100"/>
      <c r="AZ3197" s="101"/>
      <c r="BA3197" s="102"/>
      <c r="BB3197" s="95"/>
      <c r="BC3197" s="95"/>
      <c r="BD3197" s="41">
        <v>5</v>
      </c>
      <c r="BE3197" s="52">
        <v>53</v>
      </c>
      <c r="BF3197" s="103">
        <v>5313</v>
      </c>
      <c r="BG3197" s="277"/>
    </row>
    <row r="3198" spans="1:59" s="63" customFormat="1" ht="12.75" x14ac:dyDescent="0.2">
      <c r="A3198" s="196">
        <v>5</v>
      </c>
      <c r="B3198" s="197" t="s">
        <v>938</v>
      </c>
      <c r="C3198" s="208">
        <v>53</v>
      </c>
      <c r="D3198" s="209" t="s">
        <v>1002</v>
      </c>
      <c r="E3198" s="212">
        <v>5324</v>
      </c>
      <c r="F3198" s="213" t="s">
        <v>1215</v>
      </c>
      <c r="G3198" s="231"/>
      <c r="H3198" s="65"/>
      <c r="I3198" s="222"/>
      <c r="J3198" s="66"/>
      <c r="K3198" s="66"/>
      <c r="L3198" s="66"/>
      <c r="M3198" s="64"/>
      <c r="N3198" s="304"/>
      <c r="O3198" s="305"/>
      <c r="P3198" s="127"/>
      <c r="Q3198" s="67"/>
      <c r="R3198" s="67"/>
      <c r="S3198" s="67"/>
      <c r="T3198" s="67"/>
      <c r="U3198" s="67"/>
      <c r="V3198" s="67"/>
      <c r="W3198" s="67"/>
      <c r="X3198" s="67"/>
      <c r="Y3198" s="68"/>
      <c r="Z3198" s="68"/>
      <c r="AA3198" s="68"/>
      <c r="AB3198" s="67"/>
      <c r="AC3198" s="67"/>
      <c r="AD3198" s="67"/>
      <c r="AE3198" s="67"/>
      <c r="AF3198" s="67"/>
      <c r="AG3198" s="67"/>
      <c r="AH3198" s="67"/>
      <c r="AI3198" s="67"/>
      <c r="AJ3198" s="68"/>
      <c r="AK3198" s="68"/>
      <c r="AL3198" s="68"/>
      <c r="AM3198" s="67"/>
      <c r="AN3198" s="67"/>
      <c r="AO3198" s="67"/>
      <c r="AP3198" s="67"/>
      <c r="AQ3198" s="67"/>
      <c r="AR3198" s="67"/>
      <c r="AS3198" s="67"/>
      <c r="AT3198" s="67"/>
      <c r="AU3198" s="67"/>
      <c r="AV3198" s="67"/>
      <c r="AW3198" s="67"/>
      <c r="AX3198" s="68"/>
      <c r="AY3198" s="68"/>
      <c r="AZ3198" s="69"/>
      <c r="BA3198" s="70"/>
      <c r="BB3198" s="71"/>
      <c r="BC3198" s="95"/>
      <c r="BD3198" s="41">
        <v>5</v>
      </c>
      <c r="BE3198" s="52">
        <v>53</v>
      </c>
      <c r="BF3198" s="103">
        <v>5313</v>
      </c>
      <c r="BG3198" s="275"/>
    </row>
    <row r="3199" spans="1:59" s="63" customFormat="1" ht="12.75" x14ac:dyDescent="0.2">
      <c r="A3199" s="196">
        <v>5</v>
      </c>
      <c r="B3199" s="197" t="s">
        <v>938</v>
      </c>
      <c r="C3199" s="208">
        <v>53</v>
      </c>
      <c r="D3199" s="209" t="s">
        <v>1002</v>
      </c>
      <c r="E3199" s="212">
        <v>5324</v>
      </c>
      <c r="F3199" s="213" t="s">
        <v>1215</v>
      </c>
      <c r="G3199" s="231"/>
      <c r="H3199" s="72" t="s">
        <v>47</v>
      </c>
      <c r="I3199" s="223"/>
      <c r="J3199" s="73"/>
      <c r="K3199" s="73"/>
      <c r="L3199" s="73"/>
      <c r="M3199" s="74"/>
      <c r="N3199" s="247"/>
      <c r="O3199" s="306"/>
      <c r="P3199" s="105"/>
      <c r="Q3199" s="75"/>
      <c r="R3199" s="75"/>
      <c r="S3199" s="75"/>
      <c r="T3199" s="75"/>
      <c r="U3199" s="75"/>
      <c r="V3199" s="75"/>
      <c r="W3199" s="75"/>
      <c r="X3199" s="75"/>
      <c r="Y3199" s="76">
        <f>IF(ISNUMBER(VLOOKUP(Y3201,P$7:W$7,MATCH(Y3201,P$7:W$7))),VLOOKUP(Y3201,P$7:W$7,MATCH(Y3201,P$7:W$7)),IF(N3203=0,"No Data",IF(Y3201&gt;0,"&lt;100",0)))</f>
        <v>10000</v>
      </c>
      <c r="Z3199" s="77">
        <f>IF(ISNUMBER(VLOOKUP(Z3203,P$7:W$7,MATCH(Z3203,P$7:W$7))),VLOOKUP(Z3203,P$7:W$7,MATCH(Z3203,P$7:W$7)),IF(N3203=0,"No Data",IF(Z3203&gt;0,"&lt;100",0)))</f>
        <v>10000</v>
      </c>
      <c r="AA3199" s="106">
        <f>IF(ISNUMBER(Z3199),Z3199,0)</f>
        <v>10000</v>
      </c>
      <c r="AB3199" s="75"/>
      <c r="AC3199" s="75"/>
      <c r="AD3199" s="75"/>
      <c r="AE3199" s="75"/>
      <c r="AF3199" s="75"/>
      <c r="AG3199" s="75"/>
      <c r="AH3199" s="75"/>
      <c r="AI3199" s="75"/>
      <c r="AJ3199" s="76">
        <f>IF(ISNUMBER(VLOOKUP(AJ3201,AB$7:AH$7,MATCH(AJ3201,AB$7:AH$7))),VLOOKUP(AJ3201,AB$7:AH$7,MATCH(AJ3201,AB$7:AH$7)),IF(N3203=0,"No Data",IF(AJ3201&gt;0,"&lt;50",0)))</f>
        <v>0</v>
      </c>
      <c r="AK3199" s="77">
        <f>IF(ISNUMBER(VLOOKUP(AK3203,AB$7:AH$7,MATCH(AK3203,AB$7:AH$7))),VLOOKUP(AK3203,AB$7:AH$7,MATCH(AK3203,AB$7:AH$7)),IF(N3203=0,"No Data",IF(AK3203&gt;0,"&lt;50",0)))</f>
        <v>0</v>
      </c>
      <c r="AL3199" s="106">
        <f>IF(ISNUMBER(AK3199),AK3199,0)</f>
        <v>0</v>
      </c>
      <c r="AM3199" s="75"/>
      <c r="AN3199" s="75"/>
      <c r="AO3199" s="75"/>
      <c r="AP3199" s="75"/>
      <c r="AQ3199" s="75"/>
      <c r="AR3199" s="75"/>
      <c r="AS3199" s="75"/>
      <c r="AT3199" s="75"/>
      <c r="AU3199" s="75"/>
      <c r="AV3199" s="75"/>
      <c r="AW3199" s="76">
        <f>IF(ISNUMBER(VLOOKUP(AW3201,AM$7:AU$7,MATCH(AW3201,AM$7:AU$7))),VLOOKUP(AW3201,AM$7:AU$7,MATCH(AW3201,AM$7:AU$7)),IF(N3203=0,"No Data",IF(AW3201&gt;0,"&lt;10",0)))</f>
        <v>50</v>
      </c>
      <c r="AX3199" s="77">
        <f>IF(ISNUMBER(VLOOKUP(AX3203,AM$7:AU$7,MATCH(AX3203,AM$7:AU$7))),VLOOKUP(AX3203,AM$7:AU$7,MATCH(AX3203,AM$7:AU$7)),IF(N3203=0,"No Data",IF(AX3203&gt;0,"&lt;10",0)))</f>
        <v>50</v>
      </c>
      <c r="AY3199" s="106">
        <f>IF(ISNUMBER(AX3199),AX3199,0)</f>
        <v>50</v>
      </c>
      <c r="AZ3199" s="79"/>
      <c r="BA3199" s="80"/>
      <c r="BB3199" s="71"/>
      <c r="BC3199" s="95"/>
      <c r="BD3199" s="41">
        <v>5</v>
      </c>
      <c r="BE3199" s="52">
        <v>53</v>
      </c>
      <c r="BF3199" s="103">
        <v>5313</v>
      </c>
      <c r="BG3199" s="276" t="s">
        <v>47</v>
      </c>
    </row>
    <row r="3200" spans="1:59" s="63" customFormat="1" ht="12.75" x14ac:dyDescent="0.2">
      <c r="A3200" s="196">
        <v>5</v>
      </c>
      <c r="B3200" s="197" t="s">
        <v>938</v>
      </c>
      <c r="C3200" s="208">
        <v>53</v>
      </c>
      <c r="D3200" s="209" t="s">
        <v>1002</v>
      </c>
      <c r="E3200" s="212">
        <v>5324</v>
      </c>
      <c r="F3200" s="213" t="s">
        <v>1215</v>
      </c>
      <c r="G3200" s="231"/>
      <c r="H3200" s="81" t="s">
        <v>48</v>
      </c>
      <c r="I3200" s="223"/>
      <c r="J3200" s="73"/>
      <c r="K3200" s="73"/>
      <c r="L3200" s="73"/>
      <c r="M3200" s="74"/>
      <c r="N3200" s="247"/>
      <c r="O3200" s="306"/>
      <c r="P3200" s="105"/>
      <c r="Q3200" s="75"/>
      <c r="R3200" s="75"/>
      <c r="S3200" s="75"/>
      <c r="T3200" s="75"/>
      <c r="U3200" s="75"/>
      <c r="V3200" s="75"/>
      <c r="W3200" s="75"/>
      <c r="X3200" s="75"/>
      <c r="Y3200" s="82">
        <f>MIN(X3204:X3205)</f>
        <v>0</v>
      </c>
      <c r="Z3200" s="83"/>
      <c r="AA3200" s="83"/>
      <c r="AB3200" s="75"/>
      <c r="AC3200" s="75"/>
      <c r="AD3200" s="75"/>
      <c r="AE3200" s="75"/>
      <c r="AF3200" s="75"/>
      <c r="AG3200" s="75"/>
      <c r="AH3200" s="75"/>
      <c r="AI3200" s="75"/>
      <c r="AJ3200" s="82">
        <f>MIN(AI3204:AI3205)</f>
        <v>0</v>
      </c>
      <c r="AK3200" s="83"/>
      <c r="AL3200" s="83"/>
      <c r="AM3200" s="75"/>
      <c r="AN3200" s="75"/>
      <c r="AO3200" s="75"/>
      <c r="AP3200" s="75"/>
      <c r="AQ3200" s="75"/>
      <c r="AR3200" s="75"/>
      <c r="AS3200" s="75"/>
      <c r="AT3200" s="75"/>
      <c r="AU3200" s="75"/>
      <c r="AV3200" s="75"/>
      <c r="AW3200" s="82">
        <f>MIN(AV3204:AV3205)</f>
        <v>50</v>
      </c>
      <c r="AX3200" s="83"/>
      <c r="AY3200" s="83"/>
      <c r="AZ3200" s="79"/>
      <c r="BA3200" s="80"/>
      <c r="BB3200" s="71"/>
      <c r="BC3200" s="95"/>
      <c r="BD3200" s="41">
        <v>5</v>
      </c>
      <c r="BE3200" s="52">
        <v>53</v>
      </c>
      <c r="BF3200" s="103">
        <v>5313</v>
      </c>
      <c r="BG3200" s="278" t="s">
        <v>48</v>
      </c>
    </row>
    <row r="3201" spans="1:59" s="63" customFormat="1" ht="12.75" x14ac:dyDescent="0.2">
      <c r="A3201" s="196">
        <v>5</v>
      </c>
      <c r="B3201" s="197" t="s">
        <v>938</v>
      </c>
      <c r="C3201" s="208">
        <v>53</v>
      </c>
      <c r="D3201" s="209" t="s">
        <v>1002</v>
      </c>
      <c r="E3201" s="212">
        <v>5324</v>
      </c>
      <c r="F3201" s="213" t="s">
        <v>1215</v>
      </c>
      <c r="G3201" s="231"/>
      <c r="H3201" s="81" t="s">
        <v>49</v>
      </c>
      <c r="I3201" s="223"/>
      <c r="J3201" s="73"/>
      <c r="K3201" s="73"/>
      <c r="L3201" s="73"/>
      <c r="M3201" s="74"/>
      <c r="N3201" s="247"/>
      <c r="O3201" s="306"/>
      <c r="P3201" s="105"/>
      <c r="Q3201" s="75"/>
      <c r="R3201" s="75"/>
      <c r="S3201" s="75"/>
      <c r="T3201" s="75"/>
      <c r="U3201" s="75"/>
      <c r="V3201" s="75"/>
      <c r="W3201" s="75"/>
      <c r="X3201" s="75"/>
      <c r="Y3201" s="84">
        <f>IF(ISNUMBER(AVERAGE(X3204:X3205)),AVERAGE(X3204:X3205),0)</f>
        <v>12500</v>
      </c>
      <c r="Z3201" s="83"/>
      <c r="AA3201" s="83"/>
      <c r="AB3201" s="75"/>
      <c r="AC3201" s="75"/>
      <c r="AD3201" s="75"/>
      <c r="AE3201" s="75"/>
      <c r="AF3201" s="75"/>
      <c r="AG3201" s="75"/>
      <c r="AH3201" s="75"/>
      <c r="AI3201" s="75"/>
      <c r="AJ3201" s="84">
        <f>IF(ISNUMBER(AVERAGE(AI3204:AI3205)),AVERAGE(AI3204:AI3205),0)</f>
        <v>0</v>
      </c>
      <c r="AK3201" s="83"/>
      <c r="AL3201" s="83"/>
      <c r="AM3201" s="75"/>
      <c r="AN3201" s="75"/>
      <c r="AO3201" s="75"/>
      <c r="AP3201" s="75"/>
      <c r="AQ3201" s="75"/>
      <c r="AR3201" s="75"/>
      <c r="AS3201" s="75"/>
      <c r="AT3201" s="75"/>
      <c r="AU3201" s="75"/>
      <c r="AV3201" s="75"/>
      <c r="AW3201" s="84">
        <f>IF(ISNUMBER(AVERAGE(AV3204:AV3205)),AVERAGE(AV3204:AV3205),0)</f>
        <v>75</v>
      </c>
      <c r="AX3201" s="83"/>
      <c r="AY3201" s="83"/>
      <c r="AZ3201" s="79"/>
      <c r="BA3201" s="80"/>
      <c r="BB3201" s="71"/>
      <c r="BC3201" s="95"/>
      <c r="BD3201" s="41">
        <v>5</v>
      </c>
      <c r="BE3201" s="52">
        <v>53</v>
      </c>
      <c r="BF3201" s="103">
        <v>5313</v>
      </c>
      <c r="BG3201" s="278" t="s">
        <v>49</v>
      </c>
    </row>
    <row r="3202" spans="1:59" s="63" customFormat="1" ht="12.75" x14ac:dyDescent="0.2">
      <c r="A3202" s="196">
        <v>5</v>
      </c>
      <c r="B3202" s="197" t="s">
        <v>938</v>
      </c>
      <c r="C3202" s="208">
        <v>53</v>
      </c>
      <c r="D3202" s="209" t="s">
        <v>1002</v>
      </c>
      <c r="E3202" s="212">
        <v>5324</v>
      </c>
      <c r="F3202" s="213" t="s">
        <v>1215</v>
      </c>
      <c r="G3202" s="231"/>
      <c r="H3202" s="81" t="s">
        <v>50</v>
      </c>
      <c r="I3202" s="223"/>
      <c r="J3202" s="73"/>
      <c r="K3202" s="73"/>
      <c r="L3202" s="73"/>
      <c r="M3202" s="74"/>
      <c r="N3202" s="247"/>
      <c r="O3202" s="306"/>
      <c r="P3202" s="105"/>
      <c r="Q3202" s="75"/>
      <c r="R3202" s="75"/>
      <c r="S3202" s="75"/>
      <c r="T3202" s="75"/>
      <c r="U3202" s="75"/>
      <c r="V3202" s="75"/>
      <c r="W3202" s="75"/>
      <c r="X3202" s="75"/>
      <c r="Y3202" s="84">
        <f>MAX(X3204:X3205)</f>
        <v>25000</v>
      </c>
      <c r="Z3202" s="83"/>
      <c r="AA3202" s="83"/>
      <c r="AB3202" s="75"/>
      <c r="AC3202" s="75"/>
      <c r="AD3202" s="75"/>
      <c r="AE3202" s="75"/>
      <c r="AF3202" s="75"/>
      <c r="AG3202" s="75"/>
      <c r="AH3202" s="75"/>
      <c r="AI3202" s="75"/>
      <c r="AJ3202" s="84">
        <f>MAX(AI3204:AI3205)</f>
        <v>0</v>
      </c>
      <c r="AK3202" s="83"/>
      <c r="AL3202" s="83"/>
      <c r="AM3202" s="75"/>
      <c r="AN3202" s="75"/>
      <c r="AO3202" s="75"/>
      <c r="AP3202" s="75"/>
      <c r="AQ3202" s="75"/>
      <c r="AR3202" s="75"/>
      <c r="AS3202" s="75"/>
      <c r="AT3202" s="75"/>
      <c r="AU3202" s="75"/>
      <c r="AV3202" s="75"/>
      <c r="AW3202" s="84">
        <f>MAX(AV3204:AV3205)</f>
        <v>100</v>
      </c>
      <c r="AX3202" s="83"/>
      <c r="AY3202" s="83"/>
      <c r="AZ3202" s="79"/>
      <c r="BA3202" s="80"/>
      <c r="BB3202" s="71"/>
      <c r="BC3202" s="95"/>
      <c r="BD3202" s="41">
        <v>5</v>
      </c>
      <c r="BE3202" s="52">
        <v>53</v>
      </c>
      <c r="BF3202" s="103">
        <v>5313</v>
      </c>
      <c r="BG3202" s="278" t="s">
        <v>50</v>
      </c>
    </row>
    <row r="3203" spans="1:59" s="63" customFormat="1" ht="12.75" x14ac:dyDescent="0.2">
      <c r="A3203" s="196">
        <v>5</v>
      </c>
      <c r="B3203" s="197" t="s">
        <v>938</v>
      </c>
      <c r="C3203" s="208">
        <v>53</v>
      </c>
      <c r="D3203" s="209" t="s">
        <v>1002</v>
      </c>
      <c r="E3203" s="212">
        <v>5324</v>
      </c>
      <c r="F3203" s="213" t="s">
        <v>1215</v>
      </c>
      <c r="G3203" s="231"/>
      <c r="H3203" s="85" t="s">
        <v>51</v>
      </c>
      <c r="I3203" s="223"/>
      <c r="J3203" s="73"/>
      <c r="K3203" s="73"/>
      <c r="L3203" s="73"/>
      <c r="M3203" s="74"/>
      <c r="N3203" s="248">
        <f>SUM(N3204:N3205)</f>
        <v>2</v>
      </c>
      <c r="O3203" s="293">
        <f>SUM(O3204:O3205)</f>
        <v>1</v>
      </c>
      <c r="P3203" s="292"/>
      <c r="Q3203" s="87"/>
      <c r="R3203" s="87"/>
      <c r="S3203" s="87"/>
      <c r="T3203" s="87"/>
      <c r="U3203" s="87"/>
      <c r="V3203" s="87"/>
      <c r="W3203" s="87"/>
      <c r="X3203" s="87"/>
      <c r="Y3203" s="88"/>
      <c r="Z3203" s="107">
        <f>SUM(Z3204:Z3205)</f>
        <v>12500</v>
      </c>
      <c r="AA3203" s="88"/>
      <c r="AB3203" s="87"/>
      <c r="AC3203" s="87"/>
      <c r="AD3203" s="87"/>
      <c r="AE3203" s="87"/>
      <c r="AF3203" s="87"/>
      <c r="AG3203" s="87"/>
      <c r="AH3203" s="87"/>
      <c r="AI3203" s="87"/>
      <c r="AJ3203" s="88"/>
      <c r="AK3203" s="107">
        <f>SUM(AK3204:AK3205)</f>
        <v>0</v>
      </c>
      <c r="AL3203" s="88"/>
      <c r="AM3203" s="87"/>
      <c r="AN3203" s="87"/>
      <c r="AO3203" s="87"/>
      <c r="AP3203" s="87"/>
      <c r="AQ3203" s="87"/>
      <c r="AR3203" s="87"/>
      <c r="AS3203" s="87"/>
      <c r="AT3203" s="87"/>
      <c r="AU3203" s="87"/>
      <c r="AV3203" s="87"/>
      <c r="AW3203" s="112"/>
      <c r="AX3203" s="107">
        <f>SUM(AX3204:AX3205)</f>
        <v>75</v>
      </c>
      <c r="AY3203" s="88"/>
      <c r="AZ3203" s="79"/>
      <c r="BA3203" s="80"/>
      <c r="BB3203" s="71"/>
      <c r="BC3203" s="95"/>
      <c r="BD3203" s="41">
        <v>5</v>
      </c>
      <c r="BE3203" s="52">
        <v>53</v>
      </c>
      <c r="BF3203" s="103">
        <v>5313</v>
      </c>
      <c r="BG3203" s="279" t="s">
        <v>51</v>
      </c>
    </row>
    <row r="3204" spans="1:59" s="63" customFormat="1" ht="12.75" x14ac:dyDescent="0.2">
      <c r="A3204" s="196">
        <v>5</v>
      </c>
      <c r="B3204" s="197" t="s">
        <v>938</v>
      </c>
      <c r="C3204" s="208">
        <v>53</v>
      </c>
      <c r="D3204" s="209" t="s">
        <v>1002</v>
      </c>
      <c r="E3204" s="212">
        <v>5324</v>
      </c>
      <c r="F3204" s="213" t="s">
        <v>1215</v>
      </c>
      <c r="G3204" s="231"/>
      <c r="H3204" s="89" t="s">
        <v>52</v>
      </c>
      <c r="I3204" s="90" t="s">
        <v>941</v>
      </c>
      <c r="J3204" s="90"/>
      <c r="K3204" s="90" t="s">
        <v>64</v>
      </c>
      <c r="L3204" s="90" t="s">
        <v>119</v>
      </c>
      <c r="M3204" s="91"/>
      <c r="N3204" s="312">
        <v>1</v>
      </c>
      <c r="O3204" s="313">
        <f>N3204/N$3203</f>
        <v>0.5</v>
      </c>
      <c r="P3204" s="104"/>
      <c r="Q3204" s="92"/>
      <c r="R3204" s="92"/>
      <c r="S3204" s="92"/>
      <c r="T3204" s="92"/>
      <c r="U3204" s="92"/>
      <c r="V3204" s="92"/>
      <c r="W3204" s="92"/>
      <c r="X3204" s="109">
        <f t="shared" ref="X3204:X3205" si="570">P3204*P$7+Q3204*Q$7+R3204*R$7+S3204*S$7+T3204*T$7+U3204*U$7+V3204*V$7+W3204*W$7</f>
        <v>0</v>
      </c>
      <c r="Y3204" s="83"/>
      <c r="Z3204" s="110">
        <f t="shared" ref="Z3204:Z3205" si="571">X3204*$O3204</f>
        <v>0</v>
      </c>
      <c r="AA3204" s="111"/>
      <c r="AB3204" s="92"/>
      <c r="AC3204" s="92"/>
      <c r="AD3204" s="92"/>
      <c r="AE3204" s="92"/>
      <c r="AF3204" s="92"/>
      <c r="AG3204" s="92"/>
      <c r="AH3204" s="92"/>
      <c r="AI3204" s="109">
        <f t="shared" ref="AI3204:AI3205" si="572">AB3204*AB$7+AC3204*AC$7+AD3204*AD$7+AE3204*AE$7+AF3204*AF$7+AG3204*AG$7+AH3204*AH$7</f>
        <v>0</v>
      </c>
      <c r="AJ3204" s="83"/>
      <c r="AK3204" s="110">
        <f t="shared" ref="AK3204:AK3205" si="573">AI3204*$O3204</f>
        <v>0</v>
      </c>
      <c r="AL3204" s="111"/>
      <c r="AM3204" s="92"/>
      <c r="AN3204" s="92"/>
      <c r="AO3204" s="92">
        <v>1</v>
      </c>
      <c r="AP3204" s="92"/>
      <c r="AQ3204" s="92"/>
      <c r="AR3204" s="92"/>
      <c r="AS3204" s="92"/>
      <c r="AT3204" s="92"/>
      <c r="AU3204" s="92"/>
      <c r="AV3204" s="109">
        <f t="shared" ref="AV3204:AV3205" si="574">AM3204*AM$7+AN3204*AN$7+AO3204*AO$7+AP3204*AP$7+AQ3204*AQ$7+AR3204*AR$7+AS3204*AS$7+AT3204*AT$7+AU3204*AU$7</f>
        <v>50</v>
      </c>
      <c r="AW3204" s="75"/>
      <c r="AX3204" s="110">
        <f t="shared" ref="AX3204:AX3205" si="575">AV3204*$O3204</f>
        <v>25</v>
      </c>
      <c r="AY3204" s="111"/>
      <c r="AZ3204" s="93"/>
      <c r="BA3204" s="94" t="s">
        <v>131</v>
      </c>
      <c r="BB3204" s="71"/>
      <c r="BC3204" s="95"/>
      <c r="BD3204" s="41">
        <v>5</v>
      </c>
      <c r="BE3204" s="52">
        <v>53</v>
      </c>
      <c r="BF3204" s="103">
        <v>5313</v>
      </c>
      <c r="BG3204" s="280" t="s">
        <v>52</v>
      </c>
    </row>
    <row r="3205" spans="1:59" s="63" customFormat="1" ht="12.75" x14ac:dyDescent="0.2">
      <c r="A3205" s="196">
        <v>5</v>
      </c>
      <c r="B3205" s="197" t="s">
        <v>938</v>
      </c>
      <c r="C3205" s="208">
        <v>53</v>
      </c>
      <c r="D3205" s="209" t="s">
        <v>1002</v>
      </c>
      <c r="E3205" s="212">
        <v>5324</v>
      </c>
      <c r="F3205" s="213" t="s">
        <v>1215</v>
      </c>
      <c r="G3205" s="231"/>
      <c r="H3205" s="89"/>
      <c r="I3205" s="90" t="s">
        <v>926</v>
      </c>
      <c r="J3205" s="90"/>
      <c r="K3205" s="90" t="s">
        <v>73</v>
      </c>
      <c r="L3205" s="90" t="s">
        <v>69</v>
      </c>
      <c r="M3205" s="91"/>
      <c r="N3205" s="312">
        <v>1</v>
      </c>
      <c r="O3205" s="313">
        <f>N3205/N$3203</f>
        <v>0.5</v>
      </c>
      <c r="P3205" s="104"/>
      <c r="Q3205" s="92"/>
      <c r="R3205" s="92"/>
      <c r="S3205" s="92"/>
      <c r="T3205" s="92"/>
      <c r="U3205" s="92"/>
      <c r="V3205" s="92"/>
      <c r="W3205" s="92">
        <v>1</v>
      </c>
      <c r="X3205" s="109">
        <f t="shared" si="570"/>
        <v>25000</v>
      </c>
      <c r="Y3205" s="83"/>
      <c r="Z3205" s="110">
        <f t="shared" si="571"/>
        <v>12500</v>
      </c>
      <c r="AA3205" s="111"/>
      <c r="AB3205" s="92"/>
      <c r="AC3205" s="92"/>
      <c r="AD3205" s="92"/>
      <c r="AE3205" s="92"/>
      <c r="AF3205" s="92"/>
      <c r="AG3205" s="92"/>
      <c r="AH3205" s="92"/>
      <c r="AI3205" s="109">
        <f t="shared" si="572"/>
        <v>0</v>
      </c>
      <c r="AJ3205" s="83"/>
      <c r="AK3205" s="110">
        <f t="shared" si="573"/>
        <v>0</v>
      </c>
      <c r="AL3205" s="111"/>
      <c r="AM3205" s="92"/>
      <c r="AN3205" s="92"/>
      <c r="AO3205" s="92"/>
      <c r="AP3205" s="92">
        <v>1</v>
      </c>
      <c r="AQ3205" s="92"/>
      <c r="AR3205" s="92"/>
      <c r="AS3205" s="92"/>
      <c r="AT3205" s="92"/>
      <c r="AU3205" s="92"/>
      <c r="AV3205" s="109">
        <f t="shared" si="574"/>
        <v>100</v>
      </c>
      <c r="AW3205" s="75"/>
      <c r="AX3205" s="110">
        <f t="shared" si="575"/>
        <v>50</v>
      </c>
      <c r="AY3205" s="111"/>
      <c r="AZ3205" s="93"/>
      <c r="BA3205" s="94" t="s">
        <v>131</v>
      </c>
      <c r="BB3205" s="71"/>
      <c r="BC3205" s="95"/>
      <c r="BD3205" s="41">
        <v>5</v>
      </c>
      <c r="BE3205" s="52">
        <v>53</v>
      </c>
      <c r="BF3205" s="103">
        <v>5313</v>
      </c>
      <c r="BG3205" s="280" t="s">
        <v>52</v>
      </c>
    </row>
    <row r="3206" spans="1:59" s="63" customFormat="1" ht="12.75" x14ac:dyDescent="0.2">
      <c r="A3206" s="196">
        <v>5</v>
      </c>
      <c r="B3206" s="197" t="s">
        <v>938</v>
      </c>
      <c r="C3206" s="208">
        <v>53</v>
      </c>
      <c r="D3206" s="209" t="s">
        <v>1002</v>
      </c>
      <c r="E3206" s="212">
        <v>5324</v>
      </c>
      <c r="F3206" s="213" t="s">
        <v>1215</v>
      </c>
      <c r="G3206" s="231"/>
      <c r="H3206" s="65"/>
      <c r="I3206" s="222"/>
      <c r="J3206" s="66"/>
      <c r="K3206" s="66"/>
      <c r="L3206" s="66"/>
      <c r="M3206" s="64"/>
      <c r="N3206" s="304"/>
      <c r="O3206" s="305"/>
      <c r="P3206" s="127"/>
      <c r="Q3206" s="67"/>
      <c r="R3206" s="67"/>
      <c r="S3206" s="67"/>
      <c r="T3206" s="67"/>
      <c r="U3206" s="67"/>
      <c r="V3206" s="67"/>
      <c r="W3206" s="67"/>
      <c r="X3206" s="67"/>
      <c r="Y3206" s="68"/>
      <c r="Z3206" s="68"/>
      <c r="AA3206" s="68"/>
      <c r="AB3206" s="67"/>
      <c r="AC3206" s="67"/>
      <c r="AD3206" s="67"/>
      <c r="AE3206" s="67"/>
      <c r="AF3206" s="67"/>
      <c r="AG3206" s="67"/>
      <c r="AH3206" s="67"/>
      <c r="AI3206" s="67"/>
      <c r="AJ3206" s="68"/>
      <c r="AK3206" s="68"/>
      <c r="AL3206" s="68"/>
      <c r="AM3206" s="67"/>
      <c r="AN3206" s="67"/>
      <c r="AO3206" s="67"/>
      <c r="AP3206" s="67"/>
      <c r="AQ3206" s="67"/>
      <c r="AR3206" s="67"/>
      <c r="AS3206" s="67"/>
      <c r="AT3206" s="67"/>
      <c r="AU3206" s="67"/>
      <c r="AV3206" s="67"/>
      <c r="AW3206" s="67"/>
      <c r="AX3206" s="68"/>
      <c r="AY3206" s="68"/>
      <c r="AZ3206" s="69"/>
      <c r="BA3206" s="70"/>
      <c r="BB3206" s="71"/>
      <c r="BC3206" s="95"/>
      <c r="BD3206" s="41">
        <v>5</v>
      </c>
      <c r="BE3206" s="52">
        <v>53</v>
      </c>
      <c r="BF3206" s="103">
        <v>5313</v>
      </c>
      <c r="BG3206" s="275"/>
    </row>
    <row r="3207" spans="1:59" s="63" customFormat="1" ht="12.75" x14ac:dyDescent="0.2">
      <c r="A3207" s="196">
        <v>5</v>
      </c>
      <c r="B3207" s="197" t="s">
        <v>938</v>
      </c>
      <c r="C3207" s="208">
        <v>53</v>
      </c>
      <c r="D3207" s="209" t="s">
        <v>1002</v>
      </c>
      <c r="E3207" s="212">
        <v>5324</v>
      </c>
      <c r="F3207" s="213" t="s">
        <v>1215</v>
      </c>
      <c r="G3207" s="232"/>
      <c r="H3207" s="97"/>
      <c r="I3207" s="224"/>
      <c r="J3207" s="98"/>
      <c r="K3207" s="98"/>
      <c r="L3207" s="98"/>
      <c r="M3207" s="96"/>
      <c r="N3207" s="307"/>
      <c r="O3207" s="246"/>
      <c r="P3207" s="124"/>
      <c r="Q3207" s="99"/>
      <c r="R3207" s="99"/>
      <c r="S3207" s="99"/>
      <c r="T3207" s="99"/>
      <c r="U3207" s="99"/>
      <c r="V3207" s="99"/>
      <c r="W3207" s="99"/>
      <c r="X3207" s="99"/>
      <c r="Y3207" s="100"/>
      <c r="Z3207" s="100"/>
      <c r="AA3207" s="100"/>
      <c r="AB3207" s="99"/>
      <c r="AC3207" s="99"/>
      <c r="AD3207" s="99"/>
      <c r="AE3207" s="99"/>
      <c r="AF3207" s="99"/>
      <c r="AG3207" s="99"/>
      <c r="AH3207" s="99"/>
      <c r="AI3207" s="99"/>
      <c r="AJ3207" s="100"/>
      <c r="AK3207" s="100"/>
      <c r="AL3207" s="100"/>
      <c r="AM3207" s="99"/>
      <c r="AN3207" s="99"/>
      <c r="AO3207" s="99"/>
      <c r="AP3207" s="99"/>
      <c r="AQ3207" s="99"/>
      <c r="AR3207" s="99"/>
      <c r="AS3207" s="99"/>
      <c r="AT3207" s="99"/>
      <c r="AU3207" s="99"/>
      <c r="AV3207" s="99"/>
      <c r="AW3207" s="99"/>
      <c r="AX3207" s="100"/>
      <c r="AY3207" s="100"/>
      <c r="AZ3207" s="101"/>
      <c r="BA3207" s="102"/>
      <c r="BB3207" s="95"/>
      <c r="BC3207" s="95"/>
      <c r="BD3207" s="41">
        <v>5</v>
      </c>
      <c r="BE3207" s="52">
        <v>53</v>
      </c>
      <c r="BF3207" s="103">
        <v>5313</v>
      </c>
      <c r="BG3207" s="277"/>
    </row>
    <row r="3208" spans="1:59" s="63" customFormat="1" ht="12.75" x14ac:dyDescent="0.2">
      <c r="A3208" s="196">
        <v>5</v>
      </c>
      <c r="B3208" s="197" t="s">
        <v>938</v>
      </c>
      <c r="C3208" s="208">
        <v>53</v>
      </c>
      <c r="D3208" s="209" t="s">
        <v>1002</v>
      </c>
      <c r="E3208" s="210">
        <v>5325</v>
      </c>
      <c r="F3208" s="211" t="s">
        <v>1216</v>
      </c>
      <c r="G3208" s="230"/>
      <c r="H3208" s="56"/>
      <c r="I3208" s="221"/>
      <c r="J3208" s="57"/>
      <c r="K3208" s="57"/>
      <c r="L3208" s="57"/>
      <c r="M3208" s="55"/>
      <c r="N3208" s="303"/>
      <c r="O3208" s="245"/>
      <c r="P3208" s="122"/>
      <c r="Q3208" s="58"/>
      <c r="R3208" s="58"/>
      <c r="S3208" s="58"/>
      <c r="T3208" s="58"/>
      <c r="U3208" s="58"/>
      <c r="V3208" s="58"/>
      <c r="W3208" s="58"/>
      <c r="X3208" s="58"/>
      <c r="Y3208" s="59"/>
      <c r="Z3208" s="59"/>
      <c r="AA3208" s="59"/>
      <c r="AB3208" s="58"/>
      <c r="AC3208" s="58"/>
      <c r="AD3208" s="58"/>
      <c r="AE3208" s="58"/>
      <c r="AF3208" s="58"/>
      <c r="AG3208" s="58"/>
      <c r="AH3208" s="58"/>
      <c r="AI3208" s="58"/>
      <c r="AJ3208" s="59"/>
      <c r="AK3208" s="59"/>
      <c r="AL3208" s="59"/>
      <c r="AM3208" s="58"/>
      <c r="AN3208" s="58"/>
      <c r="AO3208" s="58"/>
      <c r="AP3208" s="58"/>
      <c r="AQ3208" s="58"/>
      <c r="AR3208" s="58"/>
      <c r="AS3208" s="58"/>
      <c r="AT3208" s="58"/>
      <c r="AU3208" s="58"/>
      <c r="AV3208" s="58"/>
      <c r="AW3208" s="58"/>
      <c r="AX3208" s="59"/>
      <c r="AY3208" s="59"/>
      <c r="AZ3208" s="60"/>
      <c r="BA3208" s="61"/>
      <c r="BB3208" s="54"/>
      <c r="BC3208" s="54"/>
      <c r="BD3208" s="41">
        <v>5</v>
      </c>
      <c r="BE3208" s="52">
        <v>53</v>
      </c>
      <c r="BF3208" s="103">
        <v>5313</v>
      </c>
      <c r="BG3208" s="277"/>
    </row>
    <row r="3209" spans="1:59" s="63" customFormat="1" ht="12.75" x14ac:dyDescent="0.2">
      <c r="A3209" s="196">
        <v>5</v>
      </c>
      <c r="B3209" s="197" t="s">
        <v>938</v>
      </c>
      <c r="C3209" s="208">
        <v>53</v>
      </c>
      <c r="D3209" s="209" t="s">
        <v>1002</v>
      </c>
      <c r="E3209" s="210">
        <v>5325</v>
      </c>
      <c r="F3209" s="211" t="s">
        <v>1216</v>
      </c>
      <c r="G3209" s="231"/>
      <c r="H3209" s="65"/>
      <c r="I3209" s="222"/>
      <c r="J3209" s="66"/>
      <c r="K3209" s="66"/>
      <c r="L3209" s="66"/>
      <c r="M3209" s="64"/>
      <c r="N3209" s="304"/>
      <c r="O3209" s="305"/>
      <c r="P3209" s="127"/>
      <c r="Q3209" s="67"/>
      <c r="R3209" s="67"/>
      <c r="S3209" s="67"/>
      <c r="T3209" s="67"/>
      <c r="U3209" s="67"/>
      <c r="V3209" s="67"/>
      <c r="W3209" s="67"/>
      <c r="X3209" s="67"/>
      <c r="Y3209" s="68"/>
      <c r="Z3209" s="68"/>
      <c r="AA3209" s="68"/>
      <c r="AB3209" s="67"/>
      <c r="AC3209" s="67"/>
      <c r="AD3209" s="67"/>
      <c r="AE3209" s="67"/>
      <c r="AF3209" s="67"/>
      <c r="AG3209" s="67"/>
      <c r="AH3209" s="67"/>
      <c r="AI3209" s="67"/>
      <c r="AJ3209" s="68"/>
      <c r="AK3209" s="68"/>
      <c r="AL3209" s="68"/>
      <c r="AM3209" s="67"/>
      <c r="AN3209" s="67"/>
      <c r="AO3209" s="67"/>
      <c r="AP3209" s="67"/>
      <c r="AQ3209" s="67"/>
      <c r="AR3209" s="67"/>
      <c r="AS3209" s="67"/>
      <c r="AT3209" s="67"/>
      <c r="AU3209" s="67"/>
      <c r="AV3209" s="67"/>
      <c r="AW3209" s="67"/>
      <c r="AX3209" s="68"/>
      <c r="AY3209" s="68"/>
      <c r="AZ3209" s="69"/>
      <c r="BA3209" s="70"/>
      <c r="BB3209" s="71"/>
      <c r="BC3209" s="54"/>
      <c r="BD3209" s="41">
        <v>5</v>
      </c>
      <c r="BE3209" s="52">
        <v>53</v>
      </c>
      <c r="BF3209" s="103">
        <v>5313</v>
      </c>
      <c r="BG3209" s="275"/>
    </row>
    <row r="3210" spans="1:59" s="63" customFormat="1" ht="12.75" x14ac:dyDescent="0.2">
      <c r="A3210" s="196">
        <v>5</v>
      </c>
      <c r="B3210" s="197" t="s">
        <v>938</v>
      </c>
      <c r="C3210" s="208">
        <v>53</v>
      </c>
      <c r="D3210" s="209" t="s">
        <v>1002</v>
      </c>
      <c r="E3210" s="210">
        <v>5325</v>
      </c>
      <c r="F3210" s="211" t="s">
        <v>1216</v>
      </c>
      <c r="G3210" s="231"/>
      <c r="H3210" s="72" t="s">
        <v>47</v>
      </c>
      <c r="I3210" s="223"/>
      <c r="J3210" s="73"/>
      <c r="K3210" s="73"/>
      <c r="L3210" s="73"/>
      <c r="M3210" s="74"/>
      <c r="N3210" s="247"/>
      <c r="O3210" s="306"/>
      <c r="P3210" s="105"/>
      <c r="Q3210" s="75"/>
      <c r="R3210" s="75"/>
      <c r="S3210" s="75"/>
      <c r="T3210" s="75"/>
      <c r="U3210" s="75"/>
      <c r="V3210" s="75"/>
      <c r="W3210" s="75"/>
      <c r="X3210" s="75"/>
      <c r="Y3210" s="76">
        <f>IF(ISNUMBER(VLOOKUP(Y3212,P$7:W$7,MATCH(Y3212,P$7:W$7))),VLOOKUP(Y3212,P$7:W$7,MATCH(Y3212,P$7:W$7)),IF(N3214=0,"No Data",IF(Y3212&gt;0,"&lt;100",0)))</f>
        <v>25000</v>
      </c>
      <c r="Z3210" s="77">
        <f>IF(ISNUMBER(VLOOKUP(Z3214,P$7:W$7,MATCH(Z3214,P$7:W$7))),VLOOKUP(Z3214,P$7:W$7,MATCH(Z3214,P$7:W$7)),IF(N3214=0,"No Data",IF(Z3214&gt;0,"&lt;100",0)))</f>
        <v>25000</v>
      </c>
      <c r="AA3210" s="106">
        <f>IF(ISNUMBER(Z3210),Z3210,0)</f>
        <v>25000</v>
      </c>
      <c r="AB3210" s="75"/>
      <c r="AC3210" s="75"/>
      <c r="AD3210" s="75"/>
      <c r="AE3210" s="75"/>
      <c r="AF3210" s="75"/>
      <c r="AG3210" s="75"/>
      <c r="AH3210" s="75"/>
      <c r="AI3210" s="75"/>
      <c r="AJ3210" s="76">
        <f>IF(ISNUMBER(VLOOKUP(AJ3212,AB$7:AH$7,MATCH(AJ3212,AB$7:AH$7))),VLOOKUP(AJ3212,AB$7:AH$7,MATCH(AJ3212,AB$7:AH$7)),IF(N3214=0,"No Data",IF(AJ3212&gt;0,"&lt;50",0)))</f>
        <v>0</v>
      </c>
      <c r="AK3210" s="77">
        <f>IF(ISNUMBER(VLOOKUP(AK3214,AB$7:AH$7,MATCH(AK3214,AB$7:AH$7))),VLOOKUP(AK3214,AB$7:AH$7,MATCH(AK3214,AB$7:AH$7)),IF(N3214=0,"No Data",IF(AK3214&gt;0,"&lt;50",0)))</f>
        <v>0</v>
      </c>
      <c r="AL3210" s="106">
        <f>IF(ISNUMBER(AK3210),AK3210,0)</f>
        <v>0</v>
      </c>
      <c r="AM3210" s="75"/>
      <c r="AN3210" s="75"/>
      <c r="AO3210" s="75"/>
      <c r="AP3210" s="75"/>
      <c r="AQ3210" s="75"/>
      <c r="AR3210" s="75"/>
      <c r="AS3210" s="75"/>
      <c r="AT3210" s="75"/>
      <c r="AU3210" s="75"/>
      <c r="AV3210" s="75"/>
      <c r="AW3210" s="76">
        <f>IF(ISNUMBER(VLOOKUP(AW3212,AM$7:AU$7,MATCH(AW3212,AM$7:AU$7))),VLOOKUP(AW3212,AM$7:AU$7,MATCH(AW3212,AM$7:AU$7)),IF(N3214=0,"No Data",IF(AW3212&gt;0,"&lt;10",0)))</f>
        <v>100</v>
      </c>
      <c r="AX3210" s="77">
        <f>IF(ISNUMBER(VLOOKUP(AX3214,AM$7:AU$7,MATCH(AX3214,AM$7:AU$7))),VLOOKUP(AX3214,AM$7:AU$7,MATCH(AX3214,AM$7:AU$7)),IF(N3214=0,"No Data",IF(AX3214&gt;0,"&lt;10",0)))</f>
        <v>100</v>
      </c>
      <c r="AY3210" s="106">
        <f>IF(ISNUMBER(AX3210),AX3210,0)</f>
        <v>100</v>
      </c>
      <c r="AZ3210" s="79"/>
      <c r="BA3210" s="80"/>
      <c r="BB3210" s="71"/>
      <c r="BC3210" s="54"/>
      <c r="BD3210" s="41">
        <v>5</v>
      </c>
      <c r="BE3210" s="52">
        <v>53</v>
      </c>
      <c r="BF3210" s="103">
        <v>5313</v>
      </c>
      <c r="BG3210" s="276" t="s">
        <v>47</v>
      </c>
    </row>
    <row r="3211" spans="1:59" s="63" customFormat="1" ht="12.75" x14ac:dyDescent="0.2">
      <c r="A3211" s="196">
        <v>5</v>
      </c>
      <c r="B3211" s="197" t="s">
        <v>938</v>
      </c>
      <c r="C3211" s="208">
        <v>53</v>
      </c>
      <c r="D3211" s="209" t="s">
        <v>1002</v>
      </c>
      <c r="E3211" s="210">
        <v>5325</v>
      </c>
      <c r="F3211" s="211" t="s">
        <v>1216</v>
      </c>
      <c r="G3211" s="231"/>
      <c r="H3211" s="81" t="s">
        <v>48</v>
      </c>
      <c r="I3211" s="223"/>
      <c r="J3211" s="73"/>
      <c r="K3211" s="73"/>
      <c r="L3211" s="73"/>
      <c r="M3211" s="74"/>
      <c r="N3211" s="247"/>
      <c r="O3211" s="306"/>
      <c r="P3211" s="105"/>
      <c r="Q3211" s="75"/>
      <c r="R3211" s="75"/>
      <c r="S3211" s="75"/>
      <c r="T3211" s="75"/>
      <c r="U3211" s="75"/>
      <c r="V3211" s="75"/>
      <c r="W3211" s="75"/>
      <c r="X3211" s="75"/>
      <c r="Y3211" s="82">
        <f>MIN(X3215:X3216)</f>
        <v>25000</v>
      </c>
      <c r="Z3211" s="83"/>
      <c r="AA3211" s="83"/>
      <c r="AB3211" s="75"/>
      <c r="AC3211" s="75"/>
      <c r="AD3211" s="75"/>
      <c r="AE3211" s="75"/>
      <c r="AF3211" s="75"/>
      <c r="AG3211" s="75"/>
      <c r="AH3211" s="75"/>
      <c r="AI3211" s="75"/>
      <c r="AJ3211" s="82">
        <f>MIN(AI3215:AI3216)</f>
        <v>0</v>
      </c>
      <c r="AK3211" s="83"/>
      <c r="AL3211" s="83"/>
      <c r="AM3211" s="75"/>
      <c r="AN3211" s="75"/>
      <c r="AO3211" s="75"/>
      <c r="AP3211" s="75"/>
      <c r="AQ3211" s="75"/>
      <c r="AR3211" s="75"/>
      <c r="AS3211" s="75"/>
      <c r="AT3211" s="75"/>
      <c r="AU3211" s="75"/>
      <c r="AV3211" s="75"/>
      <c r="AW3211" s="82">
        <f>MIN(AV3215:AV3216)</f>
        <v>100</v>
      </c>
      <c r="AX3211" s="83"/>
      <c r="AY3211" s="83"/>
      <c r="AZ3211" s="79"/>
      <c r="BA3211" s="80"/>
      <c r="BB3211" s="71"/>
      <c r="BC3211" s="54"/>
      <c r="BD3211" s="41">
        <v>5</v>
      </c>
      <c r="BE3211" s="52">
        <v>53</v>
      </c>
      <c r="BF3211" s="103">
        <v>5313</v>
      </c>
      <c r="BG3211" s="278" t="s">
        <v>48</v>
      </c>
    </row>
    <row r="3212" spans="1:59" s="63" customFormat="1" ht="12.75" x14ac:dyDescent="0.2">
      <c r="A3212" s="196">
        <v>5</v>
      </c>
      <c r="B3212" s="197" t="s">
        <v>938</v>
      </c>
      <c r="C3212" s="208">
        <v>53</v>
      </c>
      <c r="D3212" s="209" t="s">
        <v>1002</v>
      </c>
      <c r="E3212" s="210">
        <v>5325</v>
      </c>
      <c r="F3212" s="211" t="s">
        <v>1216</v>
      </c>
      <c r="G3212" s="231"/>
      <c r="H3212" s="81" t="s">
        <v>49</v>
      </c>
      <c r="I3212" s="223"/>
      <c r="J3212" s="73"/>
      <c r="K3212" s="73"/>
      <c r="L3212" s="73"/>
      <c r="M3212" s="74"/>
      <c r="N3212" s="247"/>
      <c r="O3212" s="306"/>
      <c r="P3212" s="105"/>
      <c r="Q3212" s="75"/>
      <c r="R3212" s="75"/>
      <c r="S3212" s="75"/>
      <c r="T3212" s="75"/>
      <c r="U3212" s="75"/>
      <c r="V3212" s="75"/>
      <c r="W3212" s="75"/>
      <c r="X3212" s="75"/>
      <c r="Y3212" s="84">
        <f>IF(ISNUMBER(AVERAGE(X3215:X3216)),AVERAGE(X3215:X3216),0)</f>
        <v>25000</v>
      </c>
      <c r="Z3212" s="83"/>
      <c r="AA3212" s="83"/>
      <c r="AB3212" s="75"/>
      <c r="AC3212" s="75"/>
      <c r="AD3212" s="75"/>
      <c r="AE3212" s="75"/>
      <c r="AF3212" s="75"/>
      <c r="AG3212" s="75"/>
      <c r="AH3212" s="75"/>
      <c r="AI3212" s="75"/>
      <c r="AJ3212" s="84">
        <f>IF(ISNUMBER(AVERAGE(AI3215:AI3216)),AVERAGE(AI3215:AI3216),0)</f>
        <v>0</v>
      </c>
      <c r="AK3212" s="83"/>
      <c r="AL3212" s="83"/>
      <c r="AM3212" s="75"/>
      <c r="AN3212" s="75"/>
      <c r="AO3212" s="75"/>
      <c r="AP3212" s="75"/>
      <c r="AQ3212" s="75"/>
      <c r="AR3212" s="75"/>
      <c r="AS3212" s="75"/>
      <c r="AT3212" s="75"/>
      <c r="AU3212" s="75"/>
      <c r="AV3212" s="75"/>
      <c r="AW3212" s="84">
        <f>IF(ISNUMBER(AVERAGE(AV3215:AV3216)),AVERAGE(AV3215:AV3216),0)</f>
        <v>100</v>
      </c>
      <c r="AX3212" s="83"/>
      <c r="AY3212" s="83"/>
      <c r="AZ3212" s="79"/>
      <c r="BA3212" s="80"/>
      <c r="BB3212" s="71"/>
      <c r="BC3212" s="54"/>
      <c r="BD3212" s="41">
        <v>5</v>
      </c>
      <c r="BE3212" s="52">
        <v>53</v>
      </c>
      <c r="BF3212" s="103">
        <v>5313</v>
      </c>
      <c r="BG3212" s="278" t="s">
        <v>49</v>
      </c>
    </row>
    <row r="3213" spans="1:59" s="63" customFormat="1" ht="12.75" x14ac:dyDescent="0.2">
      <c r="A3213" s="196">
        <v>5</v>
      </c>
      <c r="B3213" s="197" t="s">
        <v>938</v>
      </c>
      <c r="C3213" s="208">
        <v>53</v>
      </c>
      <c r="D3213" s="209" t="s">
        <v>1002</v>
      </c>
      <c r="E3213" s="210">
        <v>5325</v>
      </c>
      <c r="F3213" s="211" t="s">
        <v>1216</v>
      </c>
      <c r="G3213" s="231"/>
      <c r="H3213" s="81" t="s">
        <v>50</v>
      </c>
      <c r="I3213" s="223"/>
      <c r="J3213" s="73"/>
      <c r="K3213" s="73"/>
      <c r="L3213" s="73"/>
      <c r="M3213" s="74"/>
      <c r="N3213" s="247"/>
      <c r="O3213" s="306"/>
      <c r="P3213" s="105"/>
      <c r="Q3213" s="75"/>
      <c r="R3213" s="75"/>
      <c r="S3213" s="75"/>
      <c r="T3213" s="75"/>
      <c r="U3213" s="75"/>
      <c r="V3213" s="75"/>
      <c r="W3213" s="75"/>
      <c r="X3213" s="75"/>
      <c r="Y3213" s="84">
        <f>MAX(X3215:X3216)</f>
        <v>25000</v>
      </c>
      <c r="Z3213" s="83"/>
      <c r="AA3213" s="83"/>
      <c r="AB3213" s="75"/>
      <c r="AC3213" s="75"/>
      <c r="AD3213" s="75"/>
      <c r="AE3213" s="75"/>
      <c r="AF3213" s="75"/>
      <c r="AG3213" s="75"/>
      <c r="AH3213" s="75"/>
      <c r="AI3213" s="75"/>
      <c r="AJ3213" s="84">
        <f>MAX(AI3215:AI3216)</f>
        <v>0</v>
      </c>
      <c r="AK3213" s="83"/>
      <c r="AL3213" s="83"/>
      <c r="AM3213" s="75"/>
      <c r="AN3213" s="75"/>
      <c r="AO3213" s="75"/>
      <c r="AP3213" s="75"/>
      <c r="AQ3213" s="75"/>
      <c r="AR3213" s="75"/>
      <c r="AS3213" s="75"/>
      <c r="AT3213" s="75"/>
      <c r="AU3213" s="75"/>
      <c r="AV3213" s="75"/>
      <c r="AW3213" s="84">
        <f>MAX(AV3215:AV3216)</f>
        <v>100</v>
      </c>
      <c r="AX3213" s="83"/>
      <c r="AY3213" s="83"/>
      <c r="AZ3213" s="79"/>
      <c r="BA3213" s="80"/>
      <c r="BB3213" s="71"/>
      <c r="BC3213" s="54"/>
      <c r="BD3213" s="41">
        <v>5</v>
      </c>
      <c r="BE3213" s="52">
        <v>53</v>
      </c>
      <c r="BF3213" s="103">
        <v>5313</v>
      </c>
      <c r="BG3213" s="278" t="s">
        <v>50</v>
      </c>
    </row>
    <row r="3214" spans="1:59" s="63" customFormat="1" ht="12.75" x14ac:dyDescent="0.2">
      <c r="A3214" s="196">
        <v>5</v>
      </c>
      <c r="B3214" s="197" t="s">
        <v>938</v>
      </c>
      <c r="C3214" s="208">
        <v>53</v>
      </c>
      <c r="D3214" s="209" t="s">
        <v>1002</v>
      </c>
      <c r="E3214" s="210">
        <v>5325</v>
      </c>
      <c r="F3214" s="211" t="s">
        <v>1216</v>
      </c>
      <c r="G3214" s="231"/>
      <c r="H3214" s="85" t="s">
        <v>51</v>
      </c>
      <c r="I3214" s="223"/>
      <c r="J3214" s="73"/>
      <c r="K3214" s="73"/>
      <c r="L3214" s="73"/>
      <c r="M3214" s="74"/>
      <c r="N3214" s="248">
        <f>SUM(N3215:N3216)</f>
        <v>2</v>
      </c>
      <c r="O3214" s="293">
        <f>SUM(O3215:O3216)</f>
        <v>1</v>
      </c>
      <c r="P3214" s="292"/>
      <c r="Q3214" s="87"/>
      <c r="R3214" s="87"/>
      <c r="S3214" s="87"/>
      <c r="T3214" s="87"/>
      <c r="U3214" s="87"/>
      <c r="V3214" s="87"/>
      <c r="W3214" s="87"/>
      <c r="X3214" s="87"/>
      <c r="Y3214" s="88"/>
      <c r="Z3214" s="107">
        <f>SUM(Z3215:Z3216)</f>
        <v>25000</v>
      </c>
      <c r="AA3214" s="88"/>
      <c r="AB3214" s="87"/>
      <c r="AC3214" s="87"/>
      <c r="AD3214" s="87"/>
      <c r="AE3214" s="87"/>
      <c r="AF3214" s="87"/>
      <c r="AG3214" s="87"/>
      <c r="AH3214" s="87"/>
      <c r="AI3214" s="87"/>
      <c r="AJ3214" s="88"/>
      <c r="AK3214" s="107">
        <f>SUM(AK3215:AK3216)</f>
        <v>0</v>
      </c>
      <c r="AL3214" s="88"/>
      <c r="AM3214" s="87"/>
      <c r="AN3214" s="87"/>
      <c r="AO3214" s="87"/>
      <c r="AP3214" s="87"/>
      <c r="AQ3214" s="87"/>
      <c r="AR3214" s="87"/>
      <c r="AS3214" s="87"/>
      <c r="AT3214" s="87"/>
      <c r="AU3214" s="87"/>
      <c r="AV3214" s="87"/>
      <c r="AW3214" s="112"/>
      <c r="AX3214" s="107">
        <f>SUM(AX3215:AX3216)</f>
        <v>100</v>
      </c>
      <c r="AY3214" s="88"/>
      <c r="AZ3214" s="79"/>
      <c r="BA3214" s="80"/>
      <c r="BB3214" s="71"/>
      <c r="BC3214" s="54"/>
      <c r="BD3214" s="41">
        <v>5</v>
      </c>
      <c r="BE3214" s="52">
        <v>53</v>
      </c>
      <c r="BF3214" s="103">
        <v>5313</v>
      </c>
      <c r="BG3214" s="279" t="s">
        <v>51</v>
      </c>
    </row>
    <row r="3215" spans="1:59" s="63" customFormat="1" ht="12.75" x14ac:dyDescent="0.2">
      <c r="A3215" s="196">
        <v>5</v>
      </c>
      <c r="B3215" s="197" t="s">
        <v>938</v>
      </c>
      <c r="C3215" s="208">
        <v>53</v>
      </c>
      <c r="D3215" s="209" t="s">
        <v>1002</v>
      </c>
      <c r="E3215" s="210">
        <v>5325</v>
      </c>
      <c r="F3215" s="211" t="s">
        <v>1216</v>
      </c>
      <c r="G3215" s="231"/>
      <c r="H3215" s="89" t="s">
        <v>52</v>
      </c>
      <c r="I3215" s="90" t="s">
        <v>291</v>
      </c>
      <c r="J3215" s="90"/>
      <c r="K3215" s="90" t="s">
        <v>129</v>
      </c>
      <c r="L3215" s="90"/>
      <c r="M3215" s="91"/>
      <c r="N3215" s="312">
        <v>1</v>
      </c>
      <c r="O3215" s="313">
        <f>N3215/N$3214</f>
        <v>0.5</v>
      </c>
      <c r="P3215" s="104"/>
      <c r="Q3215" s="92"/>
      <c r="R3215" s="92"/>
      <c r="S3215" s="92"/>
      <c r="T3215" s="92"/>
      <c r="U3215" s="92"/>
      <c r="V3215" s="92"/>
      <c r="W3215" s="92">
        <v>1</v>
      </c>
      <c r="X3215" s="109">
        <f t="shared" ref="X3215:X3216" si="576">P3215*P$7+Q3215*Q$7+R3215*R$7+S3215*S$7+T3215*T$7+U3215*U$7+V3215*V$7+W3215*W$7</f>
        <v>25000</v>
      </c>
      <c r="Y3215" s="83"/>
      <c r="Z3215" s="110">
        <f t="shared" ref="Z3215:Z3216" si="577">X3215*$O3215</f>
        <v>12500</v>
      </c>
      <c r="AA3215" s="111"/>
      <c r="AB3215" s="92"/>
      <c r="AC3215" s="92"/>
      <c r="AD3215" s="92"/>
      <c r="AE3215" s="92"/>
      <c r="AF3215" s="92"/>
      <c r="AG3215" s="92"/>
      <c r="AH3215" s="92"/>
      <c r="AI3215" s="109">
        <f t="shared" ref="AI3215:AI3216" si="578">AB3215*AB$7+AC3215*AC$7+AD3215*AD$7+AE3215*AE$7+AF3215*AF$7+AG3215*AG$7+AH3215*AH$7</f>
        <v>0</v>
      </c>
      <c r="AJ3215" s="83"/>
      <c r="AK3215" s="110">
        <f t="shared" ref="AK3215:AK3216" si="579">AI3215*$O3215</f>
        <v>0</v>
      </c>
      <c r="AL3215" s="111"/>
      <c r="AM3215" s="92"/>
      <c r="AN3215" s="92"/>
      <c r="AO3215" s="92"/>
      <c r="AP3215" s="92">
        <v>1</v>
      </c>
      <c r="AQ3215" s="92"/>
      <c r="AR3215" s="92"/>
      <c r="AS3215" s="92"/>
      <c r="AT3215" s="92"/>
      <c r="AU3215" s="92"/>
      <c r="AV3215" s="109">
        <f t="shared" ref="AV3215:AV3216" si="580">AM3215*AM$7+AN3215*AN$7+AO3215*AO$7+AP3215*AP$7+AQ3215*AQ$7+AR3215*AR$7+AS3215*AS$7+AT3215*AT$7+AU3215*AU$7</f>
        <v>100</v>
      </c>
      <c r="AW3215" s="75"/>
      <c r="AX3215" s="110">
        <f t="shared" ref="AX3215:AX3216" si="581">AV3215*$O3215</f>
        <v>50</v>
      </c>
      <c r="AY3215" s="111"/>
      <c r="AZ3215" s="93"/>
      <c r="BA3215" s="94" t="s">
        <v>105</v>
      </c>
      <c r="BB3215" s="71"/>
      <c r="BC3215" s="54"/>
      <c r="BD3215" s="41">
        <v>5</v>
      </c>
      <c r="BE3215" s="52">
        <v>53</v>
      </c>
      <c r="BF3215" s="103">
        <v>5313</v>
      </c>
      <c r="BG3215" s="280" t="s">
        <v>52</v>
      </c>
    </row>
    <row r="3216" spans="1:59" s="63" customFormat="1" ht="12.75" x14ac:dyDescent="0.2">
      <c r="A3216" s="196">
        <v>5</v>
      </c>
      <c r="B3216" s="197" t="s">
        <v>938</v>
      </c>
      <c r="C3216" s="208">
        <v>53</v>
      </c>
      <c r="D3216" s="209" t="s">
        <v>1002</v>
      </c>
      <c r="E3216" s="210">
        <v>5325</v>
      </c>
      <c r="F3216" s="211" t="s">
        <v>1216</v>
      </c>
      <c r="G3216" s="231"/>
      <c r="H3216" s="89"/>
      <c r="I3216" s="90" t="s">
        <v>926</v>
      </c>
      <c r="J3216" s="90"/>
      <c r="K3216" s="90" t="s">
        <v>73</v>
      </c>
      <c r="L3216" s="90" t="s">
        <v>69</v>
      </c>
      <c r="M3216" s="91"/>
      <c r="N3216" s="312">
        <v>1</v>
      </c>
      <c r="O3216" s="313">
        <f>N3216/N$3214</f>
        <v>0.5</v>
      </c>
      <c r="P3216" s="104"/>
      <c r="Q3216" s="92"/>
      <c r="R3216" s="92"/>
      <c r="S3216" s="92"/>
      <c r="T3216" s="92"/>
      <c r="U3216" s="92"/>
      <c r="V3216" s="92"/>
      <c r="W3216" s="92">
        <v>1</v>
      </c>
      <c r="X3216" s="109">
        <f t="shared" si="576"/>
        <v>25000</v>
      </c>
      <c r="Y3216" s="83"/>
      <c r="Z3216" s="110">
        <f t="shared" si="577"/>
        <v>12500</v>
      </c>
      <c r="AA3216" s="111"/>
      <c r="AB3216" s="92"/>
      <c r="AC3216" s="92"/>
      <c r="AD3216" s="92"/>
      <c r="AE3216" s="92"/>
      <c r="AF3216" s="92"/>
      <c r="AG3216" s="92"/>
      <c r="AH3216" s="92"/>
      <c r="AI3216" s="109">
        <f t="shared" si="578"/>
        <v>0</v>
      </c>
      <c r="AJ3216" s="83"/>
      <c r="AK3216" s="110">
        <f t="shared" si="579"/>
        <v>0</v>
      </c>
      <c r="AL3216" s="111"/>
      <c r="AM3216" s="92"/>
      <c r="AN3216" s="92"/>
      <c r="AO3216" s="92"/>
      <c r="AP3216" s="92">
        <v>1</v>
      </c>
      <c r="AQ3216" s="92"/>
      <c r="AR3216" s="92"/>
      <c r="AS3216" s="92"/>
      <c r="AT3216" s="92"/>
      <c r="AU3216" s="92"/>
      <c r="AV3216" s="109">
        <f t="shared" si="580"/>
        <v>100</v>
      </c>
      <c r="AW3216" s="75"/>
      <c r="AX3216" s="110">
        <f t="shared" si="581"/>
        <v>50</v>
      </c>
      <c r="AY3216" s="111"/>
      <c r="AZ3216" s="93"/>
      <c r="BA3216" s="94" t="s">
        <v>131</v>
      </c>
      <c r="BB3216" s="71"/>
      <c r="BC3216" s="54"/>
      <c r="BD3216" s="41">
        <v>5</v>
      </c>
      <c r="BE3216" s="52">
        <v>53</v>
      </c>
      <c r="BF3216" s="103">
        <v>5313</v>
      </c>
      <c r="BG3216" s="280" t="s">
        <v>52</v>
      </c>
    </row>
    <row r="3217" spans="1:59" s="63" customFormat="1" ht="12.75" x14ac:dyDescent="0.2">
      <c r="A3217" s="196">
        <v>5</v>
      </c>
      <c r="B3217" s="197" t="s">
        <v>938</v>
      </c>
      <c r="C3217" s="208">
        <v>53</v>
      </c>
      <c r="D3217" s="209" t="s">
        <v>1002</v>
      </c>
      <c r="E3217" s="210">
        <v>5325</v>
      </c>
      <c r="F3217" s="211" t="s">
        <v>1216</v>
      </c>
      <c r="G3217" s="231"/>
      <c r="H3217" s="65"/>
      <c r="I3217" s="222"/>
      <c r="J3217" s="66"/>
      <c r="K3217" s="66"/>
      <c r="L3217" s="66"/>
      <c r="M3217" s="64"/>
      <c r="N3217" s="304"/>
      <c r="O3217" s="305"/>
      <c r="P3217" s="127"/>
      <c r="Q3217" s="67"/>
      <c r="R3217" s="67"/>
      <c r="S3217" s="67"/>
      <c r="T3217" s="67"/>
      <c r="U3217" s="67"/>
      <c r="V3217" s="67"/>
      <c r="W3217" s="67"/>
      <c r="X3217" s="67"/>
      <c r="Y3217" s="68"/>
      <c r="Z3217" s="68"/>
      <c r="AA3217" s="68"/>
      <c r="AB3217" s="67"/>
      <c r="AC3217" s="67"/>
      <c r="AD3217" s="67"/>
      <c r="AE3217" s="67"/>
      <c r="AF3217" s="67"/>
      <c r="AG3217" s="67"/>
      <c r="AH3217" s="67"/>
      <c r="AI3217" s="67"/>
      <c r="AJ3217" s="68"/>
      <c r="AK3217" s="68"/>
      <c r="AL3217" s="68"/>
      <c r="AM3217" s="67"/>
      <c r="AN3217" s="67"/>
      <c r="AO3217" s="67"/>
      <c r="AP3217" s="67"/>
      <c r="AQ3217" s="67"/>
      <c r="AR3217" s="67"/>
      <c r="AS3217" s="67"/>
      <c r="AT3217" s="67"/>
      <c r="AU3217" s="67"/>
      <c r="AV3217" s="67"/>
      <c r="AW3217" s="67"/>
      <c r="AX3217" s="68"/>
      <c r="AY3217" s="68"/>
      <c r="AZ3217" s="69"/>
      <c r="BA3217" s="70"/>
      <c r="BB3217" s="71"/>
      <c r="BC3217" s="54"/>
      <c r="BD3217" s="41">
        <v>5</v>
      </c>
      <c r="BE3217" s="52">
        <v>53</v>
      </c>
      <c r="BF3217" s="103">
        <v>5313</v>
      </c>
      <c r="BG3217" s="275"/>
    </row>
    <row r="3218" spans="1:59" s="63" customFormat="1" ht="12.75" x14ac:dyDescent="0.2">
      <c r="A3218" s="196">
        <v>5</v>
      </c>
      <c r="B3218" s="197" t="s">
        <v>938</v>
      </c>
      <c r="C3218" s="208">
        <v>53</v>
      </c>
      <c r="D3218" s="209" t="s">
        <v>1002</v>
      </c>
      <c r="E3218" s="210">
        <v>5325</v>
      </c>
      <c r="F3218" s="211" t="s">
        <v>1216</v>
      </c>
      <c r="G3218" s="230"/>
      <c r="H3218" s="56"/>
      <c r="I3218" s="221"/>
      <c r="J3218" s="57"/>
      <c r="K3218" s="57"/>
      <c r="L3218" s="57"/>
      <c r="M3218" s="55"/>
      <c r="N3218" s="303"/>
      <c r="O3218" s="245"/>
      <c r="P3218" s="122"/>
      <c r="Q3218" s="58"/>
      <c r="R3218" s="58"/>
      <c r="S3218" s="58"/>
      <c r="T3218" s="58"/>
      <c r="U3218" s="58"/>
      <c r="V3218" s="58"/>
      <c r="W3218" s="58"/>
      <c r="X3218" s="58"/>
      <c r="Y3218" s="59"/>
      <c r="Z3218" s="59"/>
      <c r="AA3218" s="59"/>
      <c r="AB3218" s="58"/>
      <c r="AC3218" s="58"/>
      <c r="AD3218" s="58"/>
      <c r="AE3218" s="58"/>
      <c r="AF3218" s="58"/>
      <c r="AG3218" s="58"/>
      <c r="AH3218" s="58"/>
      <c r="AI3218" s="58"/>
      <c r="AJ3218" s="59"/>
      <c r="AK3218" s="59"/>
      <c r="AL3218" s="59"/>
      <c r="AM3218" s="58"/>
      <c r="AN3218" s="58"/>
      <c r="AO3218" s="58"/>
      <c r="AP3218" s="58"/>
      <c r="AQ3218" s="58"/>
      <c r="AR3218" s="58"/>
      <c r="AS3218" s="58"/>
      <c r="AT3218" s="58"/>
      <c r="AU3218" s="58"/>
      <c r="AV3218" s="58"/>
      <c r="AW3218" s="58"/>
      <c r="AX3218" s="59"/>
      <c r="AY3218" s="59"/>
      <c r="AZ3218" s="60"/>
      <c r="BA3218" s="61"/>
      <c r="BB3218" s="54"/>
      <c r="BC3218" s="54"/>
      <c r="BD3218" s="41">
        <v>5</v>
      </c>
      <c r="BE3218" s="52">
        <v>53</v>
      </c>
      <c r="BF3218" s="103">
        <v>5313</v>
      </c>
      <c r="BG3218" s="277"/>
    </row>
    <row r="3219" spans="1:59" s="53" customFormat="1" ht="18.75" x14ac:dyDescent="0.3">
      <c r="A3219" s="202">
        <v>5</v>
      </c>
      <c r="B3219" s="203" t="s">
        <v>938</v>
      </c>
      <c r="C3219" s="205">
        <v>54</v>
      </c>
      <c r="D3219" s="206" t="s">
        <v>1007</v>
      </c>
      <c r="E3219" s="207"/>
      <c r="F3219" s="207"/>
      <c r="G3219" s="229"/>
      <c r="H3219" s="44"/>
      <c r="I3219" s="226"/>
      <c r="J3219" s="192"/>
      <c r="K3219" s="192"/>
      <c r="L3219" s="192"/>
      <c r="M3219" s="194"/>
      <c r="N3219" s="302"/>
      <c r="O3219" s="298"/>
      <c r="P3219" s="47"/>
      <c r="Q3219" s="47"/>
      <c r="R3219" s="47"/>
      <c r="S3219" s="47"/>
      <c r="T3219" s="47"/>
      <c r="U3219" s="47"/>
      <c r="V3219" s="47"/>
      <c r="W3219" s="47"/>
      <c r="X3219" s="47"/>
      <c r="Y3219" s="48"/>
      <c r="Z3219" s="48"/>
      <c r="AA3219" s="48"/>
      <c r="AB3219" s="47"/>
      <c r="AC3219" s="47"/>
      <c r="AD3219" s="47"/>
      <c r="AE3219" s="47"/>
      <c r="AF3219" s="47"/>
      <c r="AG3219" s="47"/>
      <c r="AH3219" s="47"/>
      <c r="AI3219" s="47"/>
      <c r="AJ3219" s="48"/>
      <c r="AK3219" s="48"/>
      <c r="AL3219" s="48"/>
      <c r="AM3219" s="47"/>
      <c r="AN3219" s="47"/>
      <c r="AO3219" s="47"/>
      <c r="AP3219" s="47"/>
      <c r="AQ3219" s="47"/>
      <c r="AR3219" s="47"/>
      <c r="AS3219" s="47"/>
      <c r="AT3219" s="47"/>
      <c r="AU3219" s="47"/>
      <c r="AV3219" s="47"/>
      <c r="AW3219" s="47"/>
      <c r="AX3219" s="48"/>
      <c r="AY3219" s="333"/>
      <c r="AZ3219" s="49"/>
      <c r="BA3219" s="50"/>
      <c r="BB3219" s="51"/>
      <c r="BC3219" s="45"/>
      <c r="BD3219" s="41">
        <v>5</v>
      </c>
      <c r="BE3219" s="52">
        <v>54</v>
      </c>
      <c r="BF3219" s="52" t="s">
        <v>1007</v>
      </c>
      <c r="BG3219" s="273"/>
    </row>
    <row r="3220" spans="1:59" x14ac:dyDescent="0.25">
      <c r="A3220" s="196">
        <v>5</v>
      </c>
      <c r="B3220" s="197" t="s">
        <v>938</v>
      </c>
      <c r="C3220" s="208">
        <v>54</v>
      </c>
      <c r="D3220" s="209" t="s">
        <v>1007</v>
      </c>
      <c r="E3220" s="212">
        <v>5411</v>
      </c>
      <c r="F3220" s="213" t="s">
        <v>1008</v>
      </c>
      <c r="G3220" s="234"/>
      <c r="H3220" s="138"/>
      <c r="I3220" s="224"/>
      <c r="J3220" s="98"/>
      <c r="K3220" s="98"/>
      <c r="L3220" s="98"/>
      <c r="M3220" s="137"/>
      <c r="N3220" s="322"/>
      <c r="O3220" s="323"/>
      <c r="P3220" s="139"/>
      <c r="Q3220" s="139"/>
      <c r="R3220" s="139"/>
      <c r="S3220" s="139"/>
      <c r="T3220" s="139"/>
      <c r="U3220" s="139"/>
      <c r="V3220" s="139"/>
      <c r="W3220" s="139"/>
      <c r="X3220" s="139"/>
      <c r="Y3220" s="100"/>
      <c r="Z3220" s="125"/>
      <c r="AA3220" s="125"/>
      <c r="AB3220" s="139"/>
      <c r="AC3220" s="139"/>
      <c r="AD3220" s="139"/>
      <c r="AE3220" s="139"/>
      <c r="AF3220" s="139"/>
      <c r="AG3220" s="139"/>
      <c r="AH3220" s="139"/>
      <c r="AI3220" s="139"/>
      <c r="AJ3220" s="100"/>
      <c r="AK3220" s="125"/>
      <c r="AL3220" s="125"/>
      <c r="AM3220" s="139"/>
      <c r="AN3220" s="139"/>
      <c r="AO3220" s="139"/>
      <c r="AP3220" s="139"/>
      <c r="AQ3220" s="139"/>
      <c r="AR3220" s="139"/>
      <c r="AS3220" s="139"/>
      <c r="AT3220" s="139"/>
      <c r="AU3220" s="139"/>
      <c r="AV3220" s="139"/>
      <c r="AW3220" s="99"/>
      <c r="AX3220" s="125"/>
      <c r="AY3220" s="100"/>
      <c r="AZ3220" s="140"/>
      <c r="BA3220" s="141"/>
      <c r="BB3220" s="136"/>
      <c r="BC3220" s="136"/>
      <c r="BD3220" s="41">
        <v>5</v>
      </c>
      <c r="BE3220" s="52">
        <v>54</v>
      </c>
      <c r="BF3220" s="103">
        <v>5411</v>
      </c>
      <c r="BG3220" s="283"/>
    </row>
    <row r="3221" spans="1:59" s="63" customFormat="1" ht="12.75" x14ac:dyDescent="0.2">
      <c r="A3221" s="196">
        <v>5</v>
      </c>
      <c r="B3221" s="197" t="s">
        <v>938</v>
      </c>
      <c r="C3221" s="208">
        <v>54</v>
      </c>
      <c r="D3221" s="209" t="s">
        <v>1007</v>
      </c>
      <c r="E3221" s="212">
        <v>5411</v>
      </c>
      <c r="F3221" s="213" t="s">
        <v>1008</v>
      </c>
      <c r="G3221" s="232"/>
      <c r="H3221" s="97"/>
      <c r="I3221" s="224"/>
      <c r="J3221" s="98"/>
      <c r="K3221" s="98"/>
      <c r="L3221" s="98"/>
      <c r="M3221" s="96"/>
      <c r="N3221" s="307"/>
      <c r="O3221" s="246"/>
      <c r="P3221" s="124"/>
      <c r="Q3221" s="99"/>
      <c r="R3221" s="99"/>
      <c r="S3221" s="99"/>
      <c r="T3221" s="99"/>
      <c r="U3221" s="99"/>
      <c r="V3221" s="99"/>
      <c r="W3221" s="99"/>
      <c r="X3221" s="99"/>
      <c r="Y3221" s="100"/>
      <c r="Z3221" s="100"/>
      <c r="AA3221" s="100"/>
      <c r="AB3221" s="99"/>
      <c r="AC3221" s="99"/>
      <c r="AD3221" s="99"/>
      <c r="AE3221" s="99"/>
      <c r="AF3221" s="99"/>
      <c r="AG3221" s="99"/>
      <c r="AH3221" s="99"/>
      <c r="AI3221" s="99"/>
      <c r="AJ3221" s="100"/>
      <c r="AK3221" s="100"/>
      <c r="AL3221" s="100"/>
      <c r="AM3221" s="99"/>
      <c r="AN3221" s="99"/>
      <c r="AO3221" s="99"/>
      <c r="AP3221" s="99"/>
      <c r="AQ3221" s="99"/>
      <c r="AR3221" s="99"/>
      <c r="AS3221" s="99"/>
      <c r="AT3221" s="99"/>
      <c r="AU3221" s="99"/>
      <c r="AV3221" s="99"/>
      <c r="AW3221" s="99"/>
      <c r="AX3221" s="100"/>
      <c r="AY3221" s="100"/>
      <c r="AZ3221" s="101"/>
      <c r="BA3221" s="102"/>
      <c r="BB3221" s="95"/>
      <c r="BC3221" s="95"/>
      <c r="BD3221" s="41">
        <v>5</v>
      </c>
      <c r="BE3221" s="52">
        <v>54</v>
      </c>
      <c r="BF3221" s="103">
        <v>5411</v>
      </c>
      <c r="BG3221" s="277"/>
    </row>
    <row r="3222" spans="1:59" s="63" customFormat="1" ht="12.75" x14ac:dyDescent="0.2">
      <c r="A3222" s="196">
        <v>5</v>
      </c>
      <c r="B3222" s="197" t="s">
        <v>938</v>
      </c>
      <c r="C3222" s="208">
        <v>54</v>
      </c>
      <c r="D3222" s="209" t="s">
        <v>1007</v>
      </c>
      <c r="E3222" s="212">
        <v>5411</v>
      </c>
      <c r="F3222" s="213" t="s">
        <v>1008</v>
      </c>
      <c r="G3222" s="231"/>
      <c r="H3222" s="65"/>
      <c r="I3222" s="222"/>
      <c r="J3222" s="66"/>
      <c r="K3222" s="66"/>
      <c r="L3222" s="66"/>
      <c r="M3222" s="64"/>
      <c r="N3222" s="304"/>
      <c r="O3222" s="305"/>
      <c r="P3222" s="127"/>
      <c r="Q3222" s="67"/>
      <c r="R3222" s="67"/>
      <c r="S3222" s="67"/>
      <c r="T3222" s="67"/>
      <c r="U3222" s="67"/>
      <c r="V3222" s="67"/>
      <c r="W3222" s="67"/>
      <c r="X3222" s="67"/>
      <c r="Y3222" s="68"/>
      <c r="Z3222" s="68"/>
      <c r="AA3222" s="68"/>
      <c r="AB3222" s="67"/>
      <c r="AC3222" s="67"/>
      <c r="AD3222" s="67"/>
      <c r="AE3222" s="67"/>
      <c r="AF3222" s="67"/>
      <c r="AG3222" s="67"/>
      <c r="AH3222" s="67"/>
      <c r="AI3222" s="67"/>
      <c r="AJ3222" s="68"/>
      <c r="AK3222" s="68"/>
      <c r="AL3222" s="68"/>
      <c r="AM3222" s="67"/>
      <c r="AN3222" s="67"/>
      <c r="AO3222" s="67"/>
      <c r="AP3222" s="67"/>
      <c r="AQ3222" s="67"/>
      <c r="AR3222" s="67"/>
      <c r="AS3222" s="67"/>
      <c r="AT3222" s="67"/>
      <c r="AU3222" s="67"/>
      <c r="AV3222" s="67"/>
      <c r="AW3222" s="67"/>
      <c r="AX3222" s="68"/>
      <c r="AY3222" s="68"/>
      <c r="AZ3222" s="69"/>
      <c r="BA3222" s="70"/>
      <c r="BB3222" s="71"/>
      <c r="BC3222" s="95"/>
      <c r="BD3222" s="41">
        <v>5</v>
      </c>
      <c r="BE3222" s="52">
        <v>54</v>
      </c>
      <c r="BF3222" s="103">
        <v>5411</v>
      </c>
      <c r="BG3222" s="275"/>
    </row>
    <row r="3223" spans="1:59" s="63" customFormat="1" ht="12.75" x14ac:dyDescent="0.2">
      <c r="A3223" s="196">
        <v>5</v>
      </c>
      <c r="B3223" s="197" t="s">
        <v>938</v>
      </c>
      <c r="C3223" s="208">
        <v>54</v>
      </c>
      <c r="D3223" s="209" t="s">
        <v>1007</v>
      </c>
      <c r="E3223" s="212">
        <v>5411</v>
      </c>
      <c r="F3223" s="213" t="s">
        <v>1008</v>
      </c>
      <c r="G3223" s="231"/>
      <c r="H3223" s="72" t="s">
        <v>47</v>
      </c>
      <c r="I3223" s="223"/>
      <c r="J3223" s="73"/>
      <c r="K3223" s="73"/>
      <c r="L3223" s="73"/>
      <c r="M3223" s="74"/>
      <c r="N3223" s="247"/>
      <c r="O3223" s="306"/>
      <c r="P3223" s="105"/>
      <c r="Q3223" s="75"/>
      <c r="R3223" s="75"/>
      <c r="S3223" s="75"/>
      <c r="T3223" s="75"/>
      <c r="U3223" s="75"/>
      <c r="V3223" s="75"/>
      <c r="W3223" s="75"/>
      <c r="X3223" s="75"/>
      <c r="Y3223" s="76">
        <f>IF(ISNUMBER(VLOOKUP(Y3225,P$7:W$7,MATCH(Y3225,P$7:W$7))),VLOOKUP(Y3225,P$7:W$7,MATCH(Y3225,P$7:W$7)),IF(N3227=0,"No Data",IF(Y3225&gt;0,"&lt;100",0)))</f>
        <v>10000</v>
      </c>
      <c r="Z3223" s="77">
        <f>IF(ISNUMBER(VLOOKUP(Z3227,P$7:W$7,MATCH(Z3227,P$7:W$7))),VLOOKUP(Z3227,P$7:W$7,MATCH(Z3227,P$7:W$7)),IF(N3227=0,"No Data",IF(Z3227&gt;0,"&lt;100",0)))</f>
        <v>10000</v>
      </c>
      <c r="AA3223" s="106">
        <f>IF(ISNUMBER(Z3223),Z3223,0)</f>
        <v>10000</v>
      </c>
      <c r="AB3223" s="75"/>
      <c r="AC3223" s="75"/>
      <c r="AD3223" s="75"/>
      <c r="AE3223" s="75"/>
      <c r="AF3223" s="75"/>
      <c r="AG3223" s="75"/>
      <c r="AH3223" s="75"/>
      <c r="AI3223" s="75"/>
      <c r="AJ3223" s="76">
        <f>IF(ISNUMBER(VLOOKUP(AJ3225,AB$7:AH$7,MATCH(AJ3225,AB$7:AH$7))),VLOOKUP(AJ3225,AB$7:AH$7,MATCH(AJ3225,AB$7:AH$7)),IF(N3227=0,"No Data",IF(AJ3225&gt;0,"&lt;50",0)))</f>
        <v>0</v>
      </c>
      <c r="AK3223" s="77">
        <f>IF(ISNUMBER(VLOOKUP(AK3227,AB$7:AH$7,MATCH(AK3227,AB$7:AH$7))),VLOOKUP(AK3227,AB$7:AH$7,MATCH(AK3227,AB$7:AH$7)),IF(N3227=0,"No Data",IF(AK3227&gt;0,"&lt;50",0)))</f>
        <v>0</v>
      </c>
      <c r="AL3223" s="106">
        <f>IF(ISNUMBER(AK3223),AK3223,0)</f>
        <v>0</v>
      </c>
      <c r="AM3223" s="75"/>
      <c r="AN3223" s="75"/>
      <c r="AO3223" s="75"/>
      <c r="AP3223" s="75"/>
      <c r="AQ3223" s="75"/>
      <c r="AR3223" s="75"/>
      <c r="AS3223" s="75"/>
      <c r="AT3223" s="75"/>
      <c r="AU3223" s="75"/>
      <c r="AV3223" s="75"/>
      <c r="AW3223" s="76">
        <f>IF(ISNUMBER(VLOOKUP(AW3225,AM$7:AU$7,MATCH(AW3225,AM$7:AU$7))),VLOOKUP(AW3225,AM$7:AU$7,MATCH(AW3225,AM$7:AU$7)),IF(N3227=0,"No Data",IF(AW3225&gt;0,"&lt;10",0)))</f>
        <v>100</v>
      </c>
      <c r="AX3223" s="77">
        <f>IF(ISNUMBER(VLOOKUP(AX3227,AM$7:AU$7,MATCH(AX3227,AM$7:AU$7))),VLOOKUP(AX3227,AM$7:AU$7,MATCH(AX3227,AM$7:AU$7)),IF(N3227=0,"No Data",IF(AX3227&gt;0,"&lt;10",0)))</f>
        <v>100</v>
      </c>
      <c r="AY3223" s="106">
        <f>IF(ISNUMBER(AX3223),AX3223,0)</f>
        <v>100</v>
      </c>
      <c r="AZ3223" s="79"/>
      <c r="BA3223" s="80"/>
      <c r="BB3223" s="71"/>
      <c r="BC3223" s="95"/>
      <c r="BD3223" s="41">
        <v>5</v>
      </c>
      <c r="BE3223" s="52">
        <v>54</v>
      </c>
      <c r="BF3223" s="103">
        <v>5411</v>
      </c>
      <c r="BG3223" s="276" t="s">
        <v>47</v>
      </c>
    </row>
    <row r="3224" spans="1:59" s="63" customFormat="1" ht="12.75" x14ac:dyDescent="0.2">
      <c r="A3224" s="196">
        <v>5</v>
      </c>
      <c r="B3224" s="197" t="s">
        <v>938</v>
      </c>
      <c r="C3224" s="208">
        <v>54</v>
      </c>
      <c r="D3224" s="209" t="s">
        <v>1007</v>
      </c>
      <c r="E3224" s="212">
        <v>5411</v>
      </c>
      <c r="F3224" s="213" t="s">
        <v>1008</v>
      </c>
      <c r="G3224" s="231"/>
      <c r="H3224" s="81" t="s">
        <v>48</v>
      </c>
      <c r="I3224" s="223"/>
      <c r="J3224" s="73"/>
      <c r="K3224" s="73"/>
      <c r="L3224" s="73"/>
      <c r="M3224" s="74"/>
      <c r="N3224" s="247"/>
      <c r="O3224" s="306"/>
      <c r="P3224" s="105"/>
      <c r="Q3224" s="75"/>
      <c r="R3224" s="75"/>
      <c r="S3224" s="75"/>
      <c r="T3224" s="75"/>
      <c r="U3224" s="75"/>
      <c r="V3224" s="75"/>
      <c r="W3224" s="75"/>
      <c r="X3224" s="75"/>
      <c r="Y3224" s="82">
        <f>MIN(X3228:X3230)</f>
        <v>0</v>
      </c>
      <c r="Z3224" s="83"/>
      <c r="AA3224" s="83"/>
      <c r="AB3224" s="75"/>
      <c r="AC3224" s="75"/>
      <c r="AD3224" s="75"/>
      <c r="AE3224" s="75"/>
      <c r="AF3224" s="75"/>
      <c r="AG3224" s="75"/>
      <c r="AH3224" s="75"/>
      <c r="AI3224" s="75"/>
      <c r="AJ3224" s="82">
        <f>MIN(AI3228:AI3230)</f>
        <v>0</v>
      </c>
      <c r="AK3224" s="83"/>
      <c r="AL3224" s="83"/>
      <c r="AM3224" s="75"/>
      <c r="AN3224" s="75"/>
      <c r="AO3224" s="75"/>
      <c r="AP3224" s="75"/>
      <c r="AQ3224" s="75"/>
      <c r="AR3224" s="75"/>
      <c r="AS3224" s="75"/>
      <c r="AT3224" s="75"/>
      <c r="AU3224" s="75"/>
      <c r="AV3224" s="75"/>
      <c r="AW3224" s="82">
        <f>MIN(AV3228:AV3230)</f>
        <v>100</v>
      </c>
      <c r="AX3224" s="83"/>
      <c r="AY3224" s="83"/>
      <c r="AZ3224" s="79"/>
      <c r="BA3224" s="80"/>
      <c r="BB3224" s="71"/>
      <c r="BC3224" s="95"/>
      <c r="BD3224" s="41">
        <v>5</v>
      </c>
      <c r="BE3224" s="52">
        <v>54</v>
      </c>
      <c r="BF3224" s="103">
        <v>5411</v>
      </c>
      <c r="BG3224" s="278" t="s">
        <v>48</v>
      </c>
    </row>
    <row r="3225" spans="1:59" s="63" customFormat="1" ht="12.75" x14ac:dyDescent="0.2">
      <c r="A3225" s="196">
        <v>5</v>
      </c>
      <c r="B3225" s="197" t="s">
        <v>938</v>
      </c>
      <c r="C3225" s="208">
        <v>54</v>
      </c>
      <c r="D3225" s="209" t="s">
        <v>1007</v>
      </c>
      <c r="E3225" s="212">
        <v>5411</v>
      </c>
      <c r="F3225" s="213" t="s">
        <v>1008</v>
      </c>
      <c r="G3225" s="231"/>
      <c r="H3225" s="81" t="s">
        <v>49</v>
      </c>
      <c r="I3225" s="223"/>
      <c r="J3225" s="73"/>
      <c r="K3225" s="73"/>
      <c r="L3225" s="73"/>
      <c r="M3225" s="74"/>
      <c r="N3225" s="247"/>
      <c r="O3225" s="306"/>
      <c r="P3225" s="105"/>
      <c r="Q3225" s="75"/>
      <c r="R3225" s="75"/>
      <c r="S3225" s="75"/>
      <c r="T3225" s="75"/>
      <c r="U3225" s="75"/>
      <c r="V3225" s="75"/>
      <c r="W3225" s="75"/>
      <c r="X3225" s="75"/>
      <c r="Y3225" s="84">
        <f>IF(ISNUMBER(AVERAGE(X3228:X3230)),AVERAGE(X3228:X3230),0)</f>
        <v>12500</v>
      </c>
      <c r="Z3225" s="83"/>
      <c r="AA3225" s="83"/>
      <c r="AB3225" s="75"/>
      <c r="AC3225" s="75"/>
      <c r="AD3225" s="75"/>
      <c r="AE3225" s="75"/>
      <c r="AF3225" s="75"/>
      <c r="AG3225" s="75"/>
      <c r="AH3225" s="75"/>
      <c r="AI3225" s="75"/>
      <c r="AJ3225" s="84">
        <f>IF(ISNUMBER(AVERAGE(AI3228:AI3230)),AVERAGE(AI3228:AI3230),0)</f>
        <v>0</v>
      </c>
      <c r="AK3225" s="83"/>
      <c r="AL3225" s="83"/>
      <c r="AM3225" s="75"/>
      <c r="AN3225" s="75"/>
      <c r="AO3225" s="75"/>
      <c r="AP3225" s="75"/>
      <c r="AQ3225" s="75"/>
      <c r="AR3225" s="75"/>
      <c r="AS3225" s="75"/>
      <c r="AT3225" s="75"/>
      <c r="AU3225" s="75"/>
      <c r="AV3225" s="75"/>
      <c r="AW3225" s="84">
        <f>IF(ISNUMBER(AVERAGE(AV3228:AV3230)),AVERAGE(AV3228:AV3230),0)</f>
        <v>175</v>
      </c>
      <c r="AX3225" s="83"/>
      <c r="AY3225" s="83"/>
      <c r="AZ3225" s="79"/>
      <c r="BA3225" s="80"/>
      <c r="BB3225" s="71"/>
      <c r="BC3225" s="95"/>
      <c r="BD3225" s="41">
        <v>5</v>
      </c>
      <c r="BE3225" s="52">
        <v>54</v>
      </c>
      <c r="BF3225" s="103">
        <v>5411</v>
      </c>
      <c r="BG3225" s="278" t="s">
        <v>49</v>
      </c>
    </row>
    <row r="3226" spans="1:59" s="63" customFormat="1" ht="12.75" x14ac:dyDescent="0.2">
      <c r="A3226" s="196">
        <v>5</v>
      </c>
      <c r="B3226" s="197" t="s">
        <v>938</v>
      </c>
      <c r="C3226" s="208">
        <v>54</v>
      </c>
      <c r="D3226" s="209" t="s">
        <v>1007</v>
      </c>
      <c r="E3226" s="212">
        <v>5411</v>
      </c>
      <c r="F3226" s="213" t="s">
        <v>1008</v>
      </c>
      <c r="G3226" s="231"/>
      <c r="H3226" s="81" t="s">
        <v>50</v>
      </c>
      <c r="I3226" s="223"/>
      <c r="J3226" s="73"/>
      <c r="K3226" s="73"/>
      <c r="L3226" s="73"/>
      <c r="M3226" s="74"/>
      <c r="N3226" s="247"/>
      <c r="O3226" s="306"/>
      <c r="P3226" s="105"/>
      <c r="Q3226" s="75"/>
      <c r="R3226" s="75"/>
      <c r="S3226" s="75"/>
      <c r="T3226" s="75"/>
      <c r="U3226" s="75"/>
      <c r="V3226" s="75"/>
      <c r="W3226" s="75"/>
      <c r="X3226" s="75"/>
      <c r="Y3226" s="84">
        <f>MAX(X3228:X3230)</f>
        <v>25000</v>
      </c>
      <c r="Z3226" s="83"/>
      <c r="AA3226" s="83"/>
      <c r="AB3226" s="75"/>
      <c r="AC3226" s="75"/>
      <c r="AD3226" s="75"/>
      <c r="AE3226" s="75"/>
      <c r="AF3226" s="75"/>
      <c r="AG3226" s="75"/>
      <c r="AH3226" s="75"/>
      <c r="AI3226" s="75"/>
      <c r="AJ3226" s="84">
        <f>MAX(AI3228:AI3230)</f>
        <v>0</v>
      </c>
      <c r="AK3226" s="83"/>
      <c r="AL3226" s="83"/>
      <c r="AM3226" s="75"/>
      <c r="AN3226" s="75"/>
      <c r="AO3226" s="75"/>
      <c r="AP3226" s="75"/>
      <c r="AQ3226" s="75"/>
      <c r="AR3226" s="75"/>
      <c r="AS3226" s="75"/>
      <c r="AT3226" s="75"/>
      <c r="AU3226" s="75"/>
      <c r="AV3226" s="75"/>
      <c r="AW3226" s="84">
        <f>MAX(AV3228:AV3230)</f>
        <v>250</v>
      </c>
      <c r="AX3226" s="83"/>
      <c r="AY3226" s="83"/>
      <c r="AZ3226" s="79"/>
      <c r="BA3226" s="80"/>
      <c r="BB3226" s="71"/>
      <c r="BC3226" s="95"/>
      <c r="BD3226" s="41">
        <v>5</v>
      </c>
      <c r="BE3226" s="52">
        <v>54</v>
      </c>
      <c r="BF3226" s="103">
        <v>5411</v>
      </c>
      <c r="BG3226" s="278" t="s">
        <v>50</v>
      </c>
    </row>
    <row r="3227" spans="1:59" s="63" customFormat="1" ht="12.75" x14ac:dyDescent="0.2">
      <c r="A3227" s="196">
        <v>5</v>
      </c>
      <c r="B3227" s="197" t="s">
        <v>938</v>
      </c>
      <c r="C3227" s="208">
        <v>54</v>
      </c>
      <c r="D3227" s="209" t="s">
        <v>1007</v>
      </c>
      <c r="E3227" s="212">
        <v>5411</v>
      </c>
      <c r="F3227" s="213" t="s">
        <v>1008</v>
      </c>
      <c r="G3227" s="231"/>
      <c r="H3227" s="85" t="s">
        <v>51</v>
      </c>
      <c r="I3227" s="223"/>
      <c r="J3227" s="73"/>
      <c r="K3227" s="73"/>
      <c r="L3227" s="73"/>
      <c r="M3227" s="74"/>
      <c r="N3227" s="317">
        <f>SUM(N3228:N3229)</f>
        <v>2</v>
      </c>
      <c r="O3227" s="293">
        <f>SUM(O3228:O3229)</f>
        <v>1</v>
      </c>
      <c r="P3227" s="292"/>
      <c r="Q3227" s="87"/>
      <c r="R3227" s="87"/>
      <c r="S3227" s="87"/>
      <c r="T3227" s="87"/>
      <c r="U3227" s="87"/>
      <c r="V3227" s="87"/>
      <c r="W3227" s="87"/>
      <c r="X3227" s="87"/>
      <c r="Y3227" s="112"/>
      <c r="Z3227" s="121">
        <f>SUM(Z3228:Z3229)</f>
        <v>12500</v>
      </c>
      <c r="AA3227" s="88"/>
      <c r="AB3227" s="87"/>
      <c r="AC3227" s="87"/>
      <c r="AD3227" s="87"/>
      <c r="AE3227" s="87"/>
      <c r="AF3227" s="87"/>
      <c r="AG3227" s="87"/>
      <c r="AH3227" s="87"/>
      <c r="AI3227" s="87"/>
      <c r="AJ3227" s="112"/>
      <c r="AK3227" s="121">
        <f>SUM(AK3228:AK3229)</f>
        <v>0</v>
      </c>
      <c r="AL3227" s="88"/>
      <c r="AM3227" s="87"/>
      <c r="AN3227" s="87"/>
      <c r="AO3227" s="87"/>
      <c r="AP3227" s="87"/>
      <c r="AQ3227" s="87"/>
      <c r="AR3227" s="87"/>
      <c r="AS3227" s="87"/>
      <c r="AT3227" s="87"/>
      <c r="AU3227" s="87"/>
      <c r="AV3227" s="87"/>
      <c r="AW3227" s="112"/>
      <c r="AX3227" s="121">
        <f>SUM(AX3228:AX3229)</f>
        <v>175</v>
      </c>
      <c r="AY3227" s="88"/>
      <c r="AZ3227" s="79"/>
      <c r="BA3227" s="80"/>
      <c r="BB3227" s="71"/>
      <c r="BC3227" s="95"/>
      <c r="BD3227" s="41">
        <v>5</v>
      </c>
      <c r="BE3227" s="52">
        <v>54</v>
      </c>
      <c r="BF3227" s="103">
        <v>5411</v>
      </c>
      <c r="BG3227" s="279" t="s">
        <v>51</v>
      </c>
    </row>
    <row r="3228" spans="1:59" s="63" customFormat="1" ht="12.75" x14ac:dyDescent="0.2">
      <c r="A3228" s="196">
        <v>5</v>
      </c>
      <c r="B3228" s="197" t="s">
        <v>938</v>
      </c>
      <c r="C3228" s="208">
        <v>54</v>
      </c>
      <c r="D3228" s="209" t="s">
        <v>1007</v>
      </c>
      <c r="E3228" s="212">
        <v>5411</v>
      </c>
      <c r="F3228" s="213" t="s">
        <v>1008</v>
      </c>
      <c r="G3228" s="231"/>
      <c r="H3228" s="89" t="s">
        <v>52</v>
      </c>
      <c r="I3228" s="90" t="s">
        <v>304</v>
      </c>
      <c r="J3228" s="90"/>
      <c r="K3228" s="90" t="s">
        <v>64</v>
      </c>
      <c r="L3228" s="90" t="s">
        <v>271</v>
      </c>
      <c r="M3228" s="91"/>
      <c r="N3228" s="312">
        <v>1</v>
      </c>
      <c r="O3228" s="313">
        <f>N3228/N$3227</f>
        <v>0.5</v>
      </c>
      <c r="P3228" s="104"/>
      <c r="Q3228" s="92"/>
      <c r="R3228" s="92"/>
      <c r="S3228" s="92"/>
      <c r="T3228" s="92"/>
      <c r="U3228" s="92"/>
      <c r="V3228" s="92"/>
      <c r="W3228" s="92"/>
      <c r="X3228" s="109">
        <f>P3228*P$7+Q3228*Q$7+R3228*R$7+S3228*S$7+T3228*T$7+U3228*U$7+V3228*V$7+W3228*W$7</f>
        <v>0</v>
      </c>
      <c r="Y3228" s="83"/>
      <c r="Z3228" s="110">
        <f>X3228*$O3228</f>
        <v>0</v>
      </c>
      <c r="AA3228" s="111"/>
      <c r="AB3228" s="92"/>
      <c r="AC3228" s="92"/>
      <c r="AD3228" s="92"/>
      <c r="AE3228" s="92"/>
      <c r="AF3228" s="92"/>
      <c r="AG3228" s="92"/>
      <c r="AH3228" s="92"/>
      <c r="AI3228" s="109">
        <f>AB3228*AB$7+AC3228*AC$7+AD3228*AD$7+AE3228*AE$7+AF3228*AF$7+AG3228*AG$7+AH3228*AH$7</f>
        <v>0</v>
      </c>
      <c r="AJ3228" s="83"/>
      <c r="AK3228" s="110">
        <f>AI3228*$O3228</f>
        <v>0</v>
      </c>
      <c r="AL3228" s="111"/>
      <c r="AM3228" s="92"/>
      <c r="AN3228" s="92"/>
      <c r="AO3228" s="92"/>
      <c r="AP3228" s="92"/>
      <c r="AQ3228" s="92">
        <v>1</v>
      </c>
      <c r="AR3228" s="92"/>
      <c r="AS3228" s="92"/>
      <c r="AT3228" s="92"/>
      <c r="AU3228" s="92"/>
      <c r="AV3228" s="109">
        <f>AM3228*AM$7+AN3228*AN$7+AO3228*AO$7+AP3228*AP$7+AQ3228*AQ$7+AR3228*AR$7+AS3228*AS$7+AT3228*AT$7+AU3228*AU$7</f>
        <v>250</v>
      </c>
      <c r="AW3228" s="75"/>
      <c r="AX3228" s="110">
        <f>AV3228*$O3228</f>
        <v>125</v>
      </c>
      <c r="AY3228" s="111"/>
      <c r="AZ3228" s="93"/>
      <c r="BA3228" s="94" t="s">
        <v>131</v>
      </c>
      <c r="BB3228" s="71"/>
      <c r="BC3228" s="95"/>
      <c r="BD3228" s="41">
        <v>5</v>
      </c>
      <c r="BE3228" s="52">
        <v>54</v>
      </c>
      <c r="BF3228" s="103">
        <v>5411</v>
      </c>
      <c r="BG3228" s="280" t="s">
        <v>52</v>
      </c>
    </row>
    <row r="3229" spans="1:59" s="63" customFormat="1" ht="12.75" x14ac:dyDescent="0.2">
      <c r="A3229" s="196">
        <v>5</v>
      </c>
      <c r="B3229" s="197" t="s">
        <v>938</v>
      </c>
      <c r="C3229" s="208">
        <v>54</v>
      </c>
      <c r="D3229" s="209" t="s">
        <v>1007</v>
      </c>
      <c r="E3229" s="212">
        <v>5411</v>
      </c>
      <c r="F3229" s="213" t="s">
        <v>1008</v>
      </c>
      <c r="G3229" s="231"/>
      <c r="H3229" s="89"/>
      <c r="I3229" s="90" t="s">
        <v>766</v>
      </c>
      <c r="J3229" s="90"/>
      <c r="K3229" s="90" t="s">
        <v>73</v>
      </c>
      <c r="L3229" s="90" t="s">
        <v>95</v>
      </c>
      <c r="M3229" s="91"/>
      <c r="N3229" s="312">
        <v>1</v>
      </c>
      <c r="O3229" s="313">
        <f>N3229/N$3227</f>
        <v>0.5</v>
      </c>
      <c r="P3229" s="104"/>
      <c r="Q3229" s="92"/>
      <c r="R3229" s="92"/>
      <c r="S3229" s="92"/>
      <c r="T3229" s="92"/>
      <c r="U3229" s="92"/>
      <c r="V3229" s="92"/>
      <c r="W3229" s="92">
        <v>1</v>
      </c>
      <c r="X3229" s="109">
        <f>P3229*P$7+Q3229*Q$7+R3229*R$7+S3229*S$7+T3229*T$7+U3229*U$7+V3229*V$7+W3229*W$7</f>
        <v>25000</v>
      </c>
      <c r="Y3229" s="83"/>
      <c r="Z3229" s="110">
        <f>X3229*$O3229</f>
        <v>12500</v>
      </c>
      <c r="AA3229" s="111"/>
      <c r="AB3229" s="92"/>
      <c r="AC3229" s="92"/>
      <c r="AD3229" s="92"/>
      <c r="AE3229" s="92"/>
      <c r="AF3229" s="92"/>
      <c r="AG3229" s="92"/>
      <c r="AH3229" s="92"/>
      <c r="AI3229" s="109">
        <f>AB3229*AB$7+AC3229*AC$7+AD3229*AD$7+AE3229*AE$7+AF3229*AF$7+AG3229*AG$7+AH3229*AH$7</f>
        <v>0</v>
      </c>
      <c r="AJ3229" s="83"/>
      <c r="AK3229" s="110">
        <f>AI3229*$O3229</f>
        <v>0</v>
      </c>
      <c r="AL3229" s="111"/>
      <c r="AM3229" s="92"/>
      <c r="AN3229" s="92"/>
      <c r="AO3229" s="92"/>
      <c r="AP3229" s="92">
        <v>1</v>
      </c>
      <c r="AQ3229" s="92"/>
      <c r="AR3229" s="92"/>
      <c r="AS3229" s="92"/>
      <c r="AT3229" s="92"/>
      <c r="AU3229" s="92"/>
      <c r="AV3229" s="109">
        <f>AM3229*AM$7+AN3229*AN$7+AO3229*AO$7+AP3229*AP$7+AQ3229*AQ$7+AR3229*AR$7+AS3229*AS$7+AT3229*AT$7+AU3229*AU$7</f>
        <v>100</v>
      </c>
      <c r="AW3229" s="75"/>
      <c r="AX3229" s="110">
        <f>AV3229*$O3229</f>
        <v>50</v>
      </c>
      <c r="AY3229" s="111"/>
      <c r="AZ3229" s="93"/>
      <c r="BA3229" s="94" t="s">
        <v>131</v>
      </c>
      <c r="BB3229" s="71"/>
      <c r="BC3229" s="95"/>
      <c r="BD3229" s="41">
        <v>5</v>
      </c>
      <c r="BE3229" s="52">
        <v>54</v>
      </c>
      <c r="BF3229" s="103">
        <v>5411</v>
      </c>
      <c r="BG3229" s="280" t="s">
        <v>52</v>
      </c>
    </row>
    <row r="3230" spans="1:59" s="63" customFormat="1" ht="12.75" x14ac:dyDescent="0.2">
      <c r="A3230" s="196">
        <v>5</v>
      </c>
      <c r="B3230" s="197" t="s">
        <v>938</v>
      </c>
      <c r="C3230" s="208">
        <v>54</v>
      </c>
      <c r="D3230" s="209" t="s">
        <v>1007</v>
      </c>
      <c r="E3230" s="212">
        <v>5411</v>
      </c>
      <c r="F3230" s="213" t="s">
        <v>1008</v>
      </c>
      <c r="G3230" s="231"/>
      <c r="H3230" s="89"/>
      <c r="I3230" s="219"/>
      <c r="J3230" s="90"/>
      <c r="K3230" s="90"/>
      <c r="L3230" s="90"/>
      <c r="M3230" s="91"/>
      <c r="N3230" s="247"/>
      <c r="O3230" s="306"/>
      <c r="P3230" s="104"/>
      <c r="Q3230" s="92"/>
      <c r="R3230" s="92"/>
      <c r="S3230" s="92"/>
      <c r="T3230" s="92"/>
      <c r="U3230" s="92"/>
      <c r="V3230" s="92"/>
      <c r="W3230" s="92"/>
      <c r="X3230" s="75"/>
      <c r="Y3230" s="83"/>
      <c r="Z3230" s="83"/>
      <c r="AA3230" s="83"/>
      <c r="AB3230" s="92"/>
      <c r="AC3230" s="92"/>
      <c r="AD3230" s="92"/>
      <c r="AE3230" s="92"/>
      <c r="AF3230" s="92"/>
      <c r="AG3230" s="92"/>
      <c r="AH3230" s="92"/>
      <c r="AI3230" s="75"/>
      <c r="AJ3230" s="83"/>
      <c r="AK3230" s="83"/>
      <c r="AL3230" s="83"/>
      <c r="AM3230" s="92"/>
      <c r="AN3230" s="92"/>
      <c r="AO3230" s="92"/>
      <c r="AP3230" s="92"/>
      <c r="AQ3230" s="92"/>
      <c r="AR3230" s="92"/>
      <c r="AS3230" s="92"/>
      <c r="AT3230" s="92"/>
      <c r="AU3230" s="92"/>
      <c r="AV3230" s="75"/>
      <c r="AW3230" s="75"/>
      <c r="AX3230" s="83"/>
      <c r="AY3230" s="83"/>
      <c r="AZ3230" s="93"/>
      <c r="BA3230" s="94"/>
      <c r="BB3230" s="71"/>
      <c r="BC3230" s="95"/>
      <c r="BD3230" s="41">
        <v>5</v>
      </c>
      <c r="BE3230" s="52">
        <v>54</v>
      </c>
      <c r="BF3230" s="103">
        <v>5411</v>
      </c>
      <c r="BG3230" s="280" t="s">
        <v>52</v>
      </c>
    </row>
    <row r="3231" spans="1:59" s="63" customFormat="1" ht="12.75" x14ac:dyDescent="0.2">
      <c r="A3231" s="196">
        <v>5</v>
      </c>
      <c r="B3231" s="197" t="s">
        <v>938</v>
      </c>
      <c r="C3231" s="208">
        <v>54</v>
      </c>
      <c r="D3231" s="209" t="s">
        <v>1007</v>
      </c>
      <c r="E3231" s="212">
        <v>5411</v>
      </c>
      <c r="F3231" s="213" t="s">
        <v>1008</v>
      </c>
      <c r="G3231" s="231"/>
      <c r="H3231" s="65"/>
      <c r="I3231" s="222"/>
      <c r="J3231" s="66"/>
      <c r="K3231" s="66"/>
      <c r="L3231" s="66"/>
      <c r="M3231" s="64"/>
      <c r="N3231" s="304"/>
      <c r="O3231" s="305"/>
      <c r="P3231" s="127"/>
      <c r="Q3231" s="67"/>
      <c r="R3231" s="67"/>
      <c r="S3231" s="67"/>
      <c r="T3231" s="67"/>
      <c r="U3231" s="67"/>
      <c r="V3231" s="67"/>
      <c r="W3231" s="67"/>
      <c r="X3231" s="67"/>
      <c r="Y3231" s="68"/>
      <c r="Z3231" s="68"/>
      <c r="AA3231" s="68"/>
      <c r="AB3231" s="67"/>
      <c r="AC3231" s="67"/>
      <c r="AD3231" s="67"/>
      <c r="AE3231" s="67"/>
      <c r="AF3231" s="67"/>
      <c r="AG3231" s="67"/>
      <c r="AH3231" s="67"/>
      <c r="AI3231" s="67"/>
      <c r="AJ3231" s="68"/>
      <c r="AK3231" s="68"/>
      <c r="AL3231" s="68"/>
      <c r="AM3231" s="67"/>
      <c r="AN3231" s="67"/>
      <c r="AO3231" s="67"/>
      <c r="AP3231" s="67"/>
      <c r="AQ3231" s="67"/>
      <c r="AR3231" s="67"/>
      <c r="AS3231" s="67"/>
      <c r="AT3231" s="67"/>
      <c r="AU3231" s="67"/>
      <c r="AV3231" s="67"/>
      <c r="AW3231" s="67"/>
      <c r="AX3231" s="68"/>
      <c r="AY3231" s="68"/>
      <c r="AZ3231" s="69"/>
      <c r="BA3231" s="70"/>
      <c r="BB3231" s="71"/>
      <c r="BC3231" s="95"/>
      <c r="BD3231" s="41">
        <v>5</v>
      </c>
      <c r="BE3231" s="52">
        <v>54</v>
      </c>
      <c r="BF3231" s="103">
        <v>5411</v>
      </c>
      <c r="BG3231" s="275"/>
    </row>
    <row r="3232" spans="1:59" s="63" customFormat="1" ht="12.75" x14ac:dyDescent="0.2">
      <c r="A3232" s="196">
        <v>5</v>
      </c>
      <c r="B3232" s="197" t="s">
        <v>938</v>
      </c>
      <c r="C3232" s="208">
        <v>54</v>
      </c>
      <c r="D3232" s="209" t="s">
        <v>1007</v>
      </c>
      <c r="E3232" s="212">
        <v>5411</v>
      </c>
      <c r="F3232" s="213" t="s">
        <v>1008</v>
      </c>
      <c r="G3232" s="232"/>
      <c r="H3232" s="97"/>
      <c r="I3232" s="224"/>
      <c r="J3232" s="98"/>
      <c r="K3232" s="98"/>
      <c r="L3232" s="98"/>
      <c r="M3232" s="96"/>
      <c r="N3232" s="307"/>
      <c r="O3232" s="246"/>
      <c r="P3232" s="124"/>
      <c r="Q3232" s="99"/>
      <c r="R3232" s="99"/>
      <c r="S3232" s="99"/>
      <c r="T3232" s="99"/>
      <c r="U3232" s="99"/>
      <c r="V3232" s="99"/>
      <c r="W3232" s="99"/>
      <c r="X3232" s="99"/>
      <c r="Y3232" s="100"/>
      <c r="Z3232" s="100"/>
      <c r="AA3232" s="100"/>
      <c r="AB3232" s="99"/>
      <c r="AC3232" s="99"/>
      <c r="AD3232" s="99"/>
      <c r="AE3232" s="99"/>
      <c r="AF3232" s="99"/>
      <c r="AG3232" s="99"/>
      <c r="AH3232" s="99"/>
      <c r="AI3232" s="99"/>
      <c r="AJ3232" s="100"/>
      <c r="AK3232" s="100"/>
      <c r="AL3232" s="100"/>
      <c r="AM3232" s="99"/>
      <c r="AN3232" s="99"/>
      <c r="AO3232" s="99"/>
      <c r="AP3232" s="99"/>
      <c r="AQ3232" s="99"/>
      <c r="AR3232" s="99"/>
      <c r="AS3232" s="99"/>
      <c r="AT3232" s="99"/>
      <c r="AU3232" s="99"/>
      <c r="AV3232" s="99"/>
      <c r="AW3232" s="99"/>
      <c r="AX3232" s="100"/>
      <c r="AY3232" s="100"/>
      <c r="AZ3232" s="101"/>
      <c r="BA3232" s="102"/>
      <c r="BB3232" s="95"/>
      <c r="BC3232" s="95"/>
      <c r="BD3232" s="41">
        <v>5</v>
      </c>
      <c r="BE3232" s="52">
        <v>54</v>
      </c>
      <c r="BF3232" s="103">
        <v>5411</v>
      </c>
      <c r="BG3232" s="277"/>
    </row>
    <row r="3233" spans="1:59" x14ac:dyDescent="0.25">
      <c r="A3233" s="196">
        <v>5</v>
      </c>
      <c r="B3233" s="197" t="s">
        <v>938</v>
      </c>
      <c r="C3233" s="208">
        <v>54</v>
      </c>
      <c r="D3233" s="209" t="s">
        <v>1007</v>
      </c>
      <c r="E3233" s="210">
        <v>5412</v>
      </c>
      <c r="F3233" s="211" t="s">
        <v>1009</v>
      </c>
      <c r="G3233" s="235"/>
      <c r="H3233" s="145"/>
      <c r="I3233" s="221"/>
      <c r="J3233" s="57"/>
      <c r="K3233" s="57"/>
      <c r="L3233" s="57"/>
      <c r="M3233" s="144"/>
      <c r="N3233" s="324"/>
      <c r="O3233" s="325"/>
      <c r="P3233" s="146"/>
      <c r="Q3233" s="146"/>
      <c r="R3233" s="146"/>
      <c r="S3233" s="146"/>
      <c r="T3233" s="146"/>
      <c r="U3233" s="146"/>
      <c r="V3233" s="146"/>
      <c r="W3233" s="146"/>
      <c r="X3233" s="146"/>
      <c r="Y3233" s="59"/>
      <c r="Z3233" s="123"/>
      <c r="AA3233" s="123"/>
      <c r="AB3233" s="146"/>
      <c r="AC3233" s="146"/>
      <c r="AD3233" s="146"/>
      <c r="AE3233" s="146"/>
      <c r="AF3233" s="146"/>
      <c r="AG3233" s="146"/>
      <c r="AH3233" s="146"/>
      <c r="AI3233" s="146"/>
      <c r="AJ3233" s="59"/>
      <c r="AK3233" s="123"/>
      <c r="AL3233" s="123"/>
      <c r="AM3233" s="146"/>
      <c r="AN3233" s="146"/>
      <c r="AO3233" s="146"/>
      <c r="AP3233" s="146"/>
      <c r="AQ3233" s="146"/>
      <c r="AR3233" s="146"/>
      <c r="AS3233" s="146"/>
      <c r="AT3233" s="146"/>
      <c r="AU3233" s="146"/>
      <c r="AV3233" s="146"/>
      <c r="AW3233" s="58"/>
      <c r="AX3233" s="123"/>
      <c r="AY3233" s="59"/>
      <c r="AZ3233" s="147"/>
      <c r="BA3233" s="148"/>
      <c r="BB3233" s="143"/>
      <c r="BC3233" s="143"/>
      <c r="BD3233" s="41">
        <v>5</v>
      </c>
      <c r="BE3233" s="52">
        <v>54</v>
      </c>
      <c r="BF3233" s="62">
        <v>5412</v>
      </c>
      <c r="BG3233" s="284"/>
    </row>
    <row r="3234" spans="1:59" s="63" customFormat="1" ht="12.75" x14ac:dyDescent="0.2">
      <c r="A3234" s="196">
        <v>5</v>
      </c>
      <c r="B3234" s="197" t="s">
        <v>938</v>
      </c>
      <c r="C3234" s="208">
        <v>54</v>
      </c>
      <c r="D3234" s="209" t="s">
        <v>1007</v>
      </c>
      <c r="E3234" s="210">
        <v>5412</v>
      </c>
      <c r="F3234" s="211" t="s">
        <v>1009</v>
      </c>
      <c r="G3234" s="230"/>
      <c r="H3234" s="56"/>
      <c r="I3234" s="221"/>
      <c r="J3234" s="57"/>
      <c r="K3234" s="57"/>
      <c r="L3234" s="57"/>
      <c r="M3234" s="55"/>
      <c r="N3234" s="303"/>
      <c r="O3234" s="245"/>
      <c r="P3234" s="122"/>
      <c r="Q3234" s="58"/>
      <c r="R3234" s="58"/>
      <c r="S3234" s="58"/>
      <c r="T3234" s="58"/>
      <c r="U3234" s="58"/>
      <c r="V3234" s="58"/>
      <c r="W3234" s="58"/>
      <c r="X3234" s="58"/>
      <c r="Y3234" s="59"/>
      <c r="Z3234" s="59"/>
      <c r="AA3234" s="59"/>
      <c r="AB3234" s="58"/>
      <c r="AC3234" s="58"/>
      <c r="AD3234" s="58"/>
      <c r="AE3234" s="58"/>
      <c r="AF3234" s="58"/>
      <c r="AG3234" s="58"/>
      <c r="AH3234" s="58"/>
      <c r="AI3234" s="58"/>
      <c r="AJ3234" s="59"/>
      <c r="AK3234" s="59"/>
      <c r="AL3234" s="59"/>
      <c r="AM3234" s="58"/>
      <c r="AN3234" s="58"/>
      <c r="AO3234" s="58"/>
      <c r="AP3234" s="58"/>
      <c r="AQ3234" s="58"/>
      <c r="AR3234" s="58"/>
      <c r="AS3234" s="58"/>
      <c r="AT3234" s="58"/>
      <c r="AU3234" s="58"/>
      <c r="AV3234" s="58"/>
      <c r="AW3234" s="58"/>
      <c r="AX3234" s="59"/>
      <c r="AY3234" s="59"/>
      <c r="AZ3234" s="60"/>
      <c r="BA3234" s="61"/>
      <c r="BB3234" s="54"/>
      <c r="BC3234" s="54"/>
      <c r="BD3234" s="41">
        <v>5</v>
      </c>
      <c r="BE3234" s="52">
        <v>54</v>
      </c>
      <c r="BF3234" s="62">
        <v>5412</v>
      </c>
      <c r="BG3234" s="274"/>
    </row>
    <row r="3235" spans="1:59" s="63" customFormat="1" ht="12.75" x14ac:dyDescent="0.2">
      <c r="A3235" s="196">
        <v>5</v>
      </c>
      <c r="B3235" s="197" t="s">
        <v>938</v>
      </c>
      <c r="C3235" s="208">
        <v>54</v>
      </c>
      <c r="D3235" s="209" t="s">
        <v>1007</v>
      </c>
      <c r="E3235" s="210">
        <v>5412</v>
      </c>
      <c r="F3235" s="211" t="s">
        <v>1009</v>
      </c>
      <c r="G3235" s="231"/>
      <c r="H3235" s="65"/>
      <c r="I3235" s="222"/>
      <c r="J3235" s="66"/>
      <c r="K3235" s="66"/>
      <c r="L3235" s="66"/>
      <c r="M3235" s="64"/>
      <c r="N3235" s="308"/>
      <c r="O3235" s="309"/>
      <c r="P3235" s="127"/>
      <c r="Q3235" s="67"/>
      <c r="R3235" s="67"/>
      <c r="S3235" s="67"/>
      <c r="T3235" s="67"/>
      <c r="U3235" s="67"/>
      <c r="V3235" s="67"/>
      <c r="W3235" s="67"/>
      <c r="X3235" s="67"/>
      <c r="Y3235" s="68"/>
      <c r="Z3235" s="68"/>
      <c r="AA3235" s="68"/>
      <c r="AB3235" s="67"/>
      <c r="AC3235" s="67"/>
      <c r="AD3235" s="67"/>
      <c r="AE3235" s="67"/>
      <c r="AF3235" s="67"/>
      <c r="AG3235" s="67"/>
      <c r="AH3235" s="67"/>
      <c r="AI3235" s="67"/>
      <c r="AJ3235" s="68"/>
      <c r="AK3235" s="68"/>
      <c r="AL3235" s="68"/>
      <c r="AM3235" s="67"/>
      <c r="AN3235" s="67"/>
      <c r="AO3235" s="67"/>
      <c r="AP3235" s="67"/>
      <c r="AQ3235" s="67"/>
      <c r="AR3235" s="67"/>
      <c r="AS3235" s="67"/>
      <c r="AT3235" s="67"/>
      <c r="AU3235" s="67"/>
      <c r="AV3235" s="67"/>
      <c r="AW3235" s="67"/>
      <c r="AX3235" s="68"/>
      <c r="AY3235" s="68"/>
      <c r="AZ3235" s="69"/>
      <c r="BA3235" s="70"/>
      <c r="BB3235" s="71"/>
      <c r="BC3235" s="54"/>
      <c r="BD3235" s="41">
        <v>5</v>
      </c>
      <c r="BE3235" s="52">
        <v>54</v>
      </c>
      <c r="BF3235" s="62">
        <v>5412</v>
      </c>
      <c r="BG3235" s="275"/>
    </row>
    <row r="3236" spans="1:59" s="63" customFormat="1" ht="12.75" x14ac:dyDescent="0.2">
      <c r="A3236" s="196">
        <v>5</v>
      </c>
      <c r="B3236" s="197" t="s">
        <v>938</v>
      </c>
      <c r="C3236" s="208">
        <v>54</v>
      </c>
      <c r="D3236" s="209" t="s">
        <v>1007</v>
      </c>
      <c r="E3236" s="210">
        <v>5412</v>
      </c>
      <c r="F3236" s="211" t="s">
        <v>1009</v>
      </c>
      <c r="G3236" s="231"/>
      <c r="H3236" s="72" t="s">
        <v>47</v>
      </c>
      <c r="I3236" s="223"/>
      <c r="J3236" s="73"/>
      <c r="K3236" s="73"/>
      <c r="L3236" s="73"/>
      <c r="M3236" s="74"/>
      <c r="N3236" s="247"/>
      <c r="O3236" s="306"/>
      <c r="P3236" s="105"/>
      <c r="Q3236" s="75"/>
      <c r="R3236" s="75"/>
      <c r="S3236" s="75"/>
      <c r="T3236" s="75"/>
      <c r="U3236" s="75"/>
      <c r="V3236" s="75"/>
      <c r="W3236" s="75"/>
      <c r="X3236" s="75"/>
      <c r="Y3236" s="76">
        <f>IF(ISNUMBER(VLOOKUP(Y3238,P$7:W$7,MATCH(Y3238,P$7:W$7))),VLOOKUP(Y3238,P$7:W$7,MATCH(Y3238,P$7:W$7)),IF(N3240=0,"No Data",IF(Y3238&gt;0,"&lt;100",0)))</f>
        <v>0</v>
      </c>
      <c r="Z3236" s="77">
        <f>IF(ISNUMBER(VLOOKUP(Z3240,P$7:W$7,MATCH(Z3240,P$7:W$7))),VLOOKUP(Z3240,P$7:W$7,MATCH(Z3240,P$7:W$7)),IF(N3240=0,"No Data",IF(Z3240&gt;0,"&lt;100",0)))</f>
        <v>0</v>
      </c>
      <c r="AA3236" s="106">
        <f>IF(ISNUMBER(Z3236),Z3236,0)</f>
        <v>0</v>
      </c>
      <c r="AB3236" s="75"/>
      <c r="AC3236" s="75"/>
      <c r="AD3236" s="75"/>
      <c r="AE3236" s="75"/>
      <c r="AF3236" s="75"/>
      <c r="AG3236" s="75"/>
      <c r="AH3236" s="75"/>
      <c r="AI3236" s="75"/>
      <c r="AJ3236" s="76">
        <f>IF(ISNUMBER(VLOOKUP(AJ3238,AB$7:AH$7,MATCH(AJ3238,AB$7:AH$7))),VLOOKUP(AJ3238,AB$7:AH$7,MATCH(AJ3238,AB$7:AH$7)),IF(N3240=0,"No Data",IF(AJ3238&gt;0,"&lt;50",0)))</f>
        <v>0</v>
      </c>
      <c r="AK3236" s="77">
        <f>IF(ISNUMBER(VLOOKUP(AK3240,AB$7:AH$7,MATCH(AK3240,AB$7:AH$7))),VLOOKUP(AK3240,AB$7:AH$7,MATCH(AK3240,AB$7:AH$7)),IF(N3240=0,"No Data",IF(AK3240&gt;0,"&lt;50",0)))</f>
        <v>0</v>
      </c>
      <c r="AL3236" s="106">
        <f>IF(ISNUMBER(AK3236),AK3236,0)</f>
        <v>0</v>
      </c>
      <c r="AM3236" s="75"/>
      <c r="AN3236" s="75"/>
      <c r="AO3236" s="75"/>
      <c r="AP3236" s="75"/>
      <c r="AQ3236" s="75"/>
      <c r="AR3236" s="75"/>
      <c r="AS3236" s="75"/>
      <c r="AT3236" s="75"/>
      <c r="AU3236" s="75"/>
      <c r="AV3236" s="75"/>
      <c r="AW3236" s="76">
        <f>IF(ISNUMBER(VLOOKUP(AW3238,AM$7:AU$7,MATCH(AW3238,AM$7:AU$7))),VLOOKUP(AW3238,AM$7:AU$7,MATCH(AW3238,AM$7:AU$7)),IF(N3240=0,"No Data",IF(AW3238&gt;0,"&lt;10",0)))</f>
        <v>50</v>
      </c>
      <c r="AX3236" s="77">
        <f>IF(ISNUMBER(VLOOKUP(AX3240,AM$7:AU$7,MATCH(AX3240,AM$7:AU$7))),VLOOKUP(AX3240,AM$7:AU$7,MATCH(AX3240,AM$7:AU$7)),IF(N3240=0,"No Data",IF(AX3240&gt;0,"&lt;10",0)))</f>
        <v>50</v>
      </c>
      <c r="AY3236" s="106">
        <f>IF(ISNUMBER(AX3236),AX3236,0)</f>
        <v>50</v>
      </c>
      <c r="AZ3236" s="79"/>
      <c r="BA3236" s="80"/>
      <c r="BB3236" s="71"/>
      <c r="BC3236" s="54"/>
      <c r="BD3236" s="41">
        <v>5</v>
      </c>
      <c r="BE3236" s="52">
        <v>54</v>
      </c>
      <c r="BF3236" s="62">
        <v>5412</v>
      </c>
      <c r="BG3236" s="276" t="s">
        <v>47</v>
      </c>
    </row>
    <row r="3237" spans="1:59" s="63" customFormat="1" ht="12.75" x14ac:dyDescent="0.2">
      <c r="A3237" s="196">
        <v>5</v>
      </c>
      <c r="B3237" s="197" t="s">
        <v>938</v>
      </c>
      <c r="C3237" s="208">
        <v>54</v>
      </c>
      <c r="D3237" s="209" t="s">
        <v>1007</v>
      </c>
      <c r="E3237" s="210">
        <v>5412</v>
      </c>
      <c r="F3237" s="211" t="s">
        <v>1009</v>
      </c>
      <c r="G3237" s="231"/>
      <c r="H3237" s="81" t="s">
        <v>48</v>
      </c>
      <c r="I3237" s="223"/>
      <c r="J3237" s="73"/>
      <c r="K3237" s="73"/>
      <c r="L3237" s="73"/>
      <c r="M3237" s="74"/>
      <c r="N3237" s="247"/>
      <c r="O3237" s="306"/>
      <c r="P3237" s="105"/>
      <c r="Q3237" s="75"/>
      <c r="R3237" s="75"/>
      <c r="S3237" s="75"/>
      <c r="T3237" s="75"/>
      <c r="U3237" s="75"/>
      <c r="V3237" s="75"/>
      <c r="W3237" s="75"/>
      <c r="X3237" s="75"/>
      <c r="Y3237" s="82">
        <f>MIN(X3241:X3243)</f>
        <v>0</v>
      </c>
      <c r="Z3237" s="83"/>
      <c r="AA3237" s="83"/>
      <c r="AB3237" s="75"/>
      <c r="AC3237" s="75"/>
      <c r="AD3237" s="75"/>
      <c r="AE3237" s="75"/>
      <c r="AF3237" s="75"/>
      <c r="AG3237" s="75"/>
      <c r="AH3237" s="75"/>
      <c r="AI3237" s="75"/>
      <c r="AJ3237" s="82">
        <f>MIN(AI3241:AI3243)</f>
        <v>0</v>
      </c>
      <c r="AK3237" s="83"/>
      <c r="AL3237" s="83"/>
      <c r="AM3237" s="75"/>
      <c r="AN3237" s="75"/>
      <c r="AO3237" s="75"/>
      <c r="AP3237" s="75"/>
      <c r="AQ3237" s="75"/>
      <c r="AR3237" s="75"/>
      <c r="AS3237" s="75"/>
      <c r="AT3237" s="75"/>
      <c r="AU3237" s="75"/>
      <c r="AV3237" s="75"/>
      <c r="AW3237" s="82">
        <f>MIN(AV3241:AV3243)</f>
        <v>50</v>
      </c>
      <c r="AX3237" s="83"/>
      <c r="AY3237" s="83"/>
      <c r="AZ3237" s="79"/>
      <c r="BA3237" s="80"/>
      <c r="BB3237" s="71"/>
      <c r="BC3237" s="54"/>
      <c r="BD3237" s="41">
        <v>5</v>
      </c>
      <c r="BE3237" s="52">
        <v>54</v>
      </c>
      <c r="BF3237" s="62">
        <v>5412</v>
      </c>
      <c r="BG3237" s="278" t="s">
        <v>48</v>
      </c>
    </row>
    <row r="3238" spans="1:59" s="63" customFormat="1" ht="12.75" x14ac:dyDescent="0.2">
      <c r="A3238" s="196">
        <v>5</v>
      </c>
      <c r="B3238" s="197" t="s">
        <v>938</v>
      </c>
      <c r="C3238" s="208">
        <v>54</v>
      </c>
      <c r="D3238" s="209" t="s">
        <v>1007</v>
      </c>
      <c r="E3238" s="210">
        <v>5412</v>
      </c>
      <c r="F3238" s="211" t="s">
        <v>1009</v>
      </c>
      <c r="G3238" s="231"/>
      <c r="H3238" s="81" t="s">
        <v>49</v>
      </c>
      <c r="I3238" s="223"/>
      <c r="J3238" s="73"/>
      <c r="K3238" s="73"/>
      <c r="L3238" s="73"/>
      <c r="M3238" s="74"/>
      <c r="N3238" s="247"/>
      <c r="O3238" s="306"/>
      <c r="P3238" s="105"/>
      <c r="Q3238" s="75"/>
      <c r="R3238" s="75"/>
      <c r="S3238" s="75"/>
      <c r="T3238" s="75"/>
      <c r="U3238" s="75"/>
      <c r="V3238" s="75"/>
      <c r="W3238" s="75"/>
      <c r="X3238" s="75"/>
      <c r="Y3238" s="84">
        <f>IF(ISNUMBER(AVERAGE(X3241:X3243)),AVERAGE(X3241:X3243),0)</f>
        <v>0</v>
      </c>
      <c r="Z3238" s="83"/>
      <c r="AA3238" s="83"/>
      <c r="AB3238" s="75"/>
      <c r="AC3238" s="75"/>
      <c r="AD3238" s="75"/>
      <c r="AE3238" s="75"/>
      <c r="AF3238" s="75"/>
      <c r="AG3238" s="75"/>
      <c r="AH3238" s="75"/>
      <c r="AI3238" s="75"/>
      <c r="AJ3238" s="84">
        <f>IF(ISNUMBER(AVERAGE(AI3241:AI3243)),AVERAGE(AI3241:AI3243),0)</f>
        <v>0</v>
      </c>
      <c r="AK3238" s="83"/>
      <c r="AL3238" s="83"/>
      <c r="AM3238" s="75"/>
      <c r="AN3238" s="75"/>
      <c r="AO3238" s="75"/>
      <c r="AP3238" s="75"/>
      <c r="AQ3238" s="75"/>
      <c r="AR3238" s="75"/>
      <c r="AS3238" s="75"/>
      <c r="AT3238" s="75"/>
      <c r="AU3238" s="75"/>
      <c r="AV3238" s="75"/>
      <c r="AW3238" s="84">
        <f>IF(ISNUMBER(AVERAGE(AV3241:AV3243)),AVERAGE(AV3241:AV3243),0)</f>
        <v>50</v>
      </c>
      <c r="AX3238" s="83"/>
      <c r="AY3238" s="83"/>
      <c r="AZ3238" s="79"/>
      <c r="BA3238" s="80"/>
      <c r="BB3238" s="71"/>
      <c r="BC3238" s="54"/>
      <c r="BD3238" s="41">
        <v>5</v>
      </c>
      <c r="BE3238" s="52">
        <v>54</v>
      </c>
      <c r="BF3238" s="62">
        <v>5412</v>
      </c>
      <c r="BG3238" s="278" t="s">
        <v>49</v>
      </c>
    </row>
    <row r="3239" spans="1:59" s="63" customFormat="1" ht="12.75" x14ac:dyDescent="0.2">
      <c r="A3239" s="196">
        <v>5</v>
      </c>
      <c r="B3239" s="197" t="s">
        <v>938</v>
      </c>
      <c r="C3239" s="208">
        <v>54</v>
      </c>
      <c r="D3239" s="209" t="s">
        <v>1007</v>
      </c>
      <c r="E3239" s="210">
        <v>5412</v>
      </c>
      <c r="F3239" s="211" t="s">
        <v>1009</v>
      </c>
      <c r="G3239" s="231"/>
      <c r="H3239" s="81" t="s">
        <v>50</v>
      </c>
      <c r="I3239" s="223"/>
      <c r="J3239" s="73"/>
      <c r="K3239" s="73"/>
      <c r="L3239" s="73"/>
      <c r="M3239" s="74"/>
      <c r="N3239" s="247"/>
      <c r="O3239" s="306"/>
      <c r="P3239" s="105"/>
      <c r="Q3239" s="75"/>
      <c r="R3239" s="75"/>
      <c r="S3239" s="75"/>
      <c r="T3239" s="75"/>
      <c r="U3239" s="75"/>
      <c r="V3239" s="75"/>
      <c r="W3239" s="75"/>
      <c r="X3239" s="75"/>
      <c r="Y3239" s="84">
        <f>MAX(X3241:X3243)</f>
        <v>0</v>
      </c>
      <c r="Z3239" s="83"/>
      <c r="AA3239" s="83"/>
      <c r="AB3239" s="75"/>
      <c r="AC3239" s="75"/>
      <c r="AD3239" s="75"/>
      <c r="AE3239" s="75"/>
      <c r="AF3239" s="75"/>
      <c r="AG3239" s="75"/>
      <c r="AH3239" s="75"/>
      <c r="AI3239" s="75"/>
      <c r="AJ3239" s="84">
        <f>MAX(AI3241:AI3243)</f>
        <v>0</v>
      </c>
      <c r="AK3239" s="83"/>
      <c r="AL3239" s="83"/>
      <c r="AM3239" s="75"/>
      <c r="AN3239" s="75"/>
      <c r="AO3239" s="75"/>
      <c r="AP3239" s="75"/>
      <c r="AQ3239" s="75"/>
      <c r="AR3239" s="75"/>
      <c r="AS3239" s="75"/>
      <c r="AT3239" s="75"/>
      <c r="AU3239" s="75"/>
      <c r="AV3239" s="75"/>
      <c r="AW3239" s="84">
        <f>MAX(AV3241:AV3243)</f>
        <v>50</v>
      </c>
      <c r="AX3239" s="83"/>
      <c r="AY3239" s="83"/>
      <c r="AZ3239" s="79"/>
      <c r="BA3239" s="80"/>
      <c r="BB3239" s="71"/>
      <c r="BC3239" s="54"/>
      <c r="BD3239" s="41">
        <v>5</v>
      </c>
      <c r="BE3239" s="52">
        <v>54</v>
      </c>
      <c r="BF3239" s="62">
        <v>5412</v>
      </c>
      <c r="BG3239" s="278" t="s">
        <v>50</v>
      </c>
    </row>
    <row r="3240" spans="1:59" s="63" customFormat="1" ht="12.75" x14ac:dyDescent="0.2">
      <c r="A3240" s="196">
        <v>5</v>
      </c>
      <c r="B3240" s="197" t="s">
        <v>938</v>
      </c>
      <c r="C3240" s="208">
        <v>54</v>
      </c>
      <c r="D3240" s="209" t="s">
        <v>1007</v>
      </c>
      <c r="E3240" s="210">
        <v>5412</v>
      </c>
      <c r="F3240" s="211" t="s">
        <v>1009</v>
      </c>
      <c r="G3240" s="231"/>
      <c r="H3240" s="85" t="s">
        <v>51</v>
      </c>
      <c r="I3240" s="223"/>
      <c r="J3240" s="73"/>
      <c r="K3240" s="73"/>
      <c r="L3240" s="73"/>
      <c r="M3240" s="74"/>
      <c r="N3240" s="248">
        <f>SUM(N3241:N3242)</f>
        <v>1</v>
      </c>
      <c r="O3240" s="293">
        <f>SUM(O3241:O3242)</f>
        <v>1</v>
      </c>
      <c r="P3240" s="292"/>
      <c r="Q3240" s="87"/>
      <c r="R3240" s="87"/>
      <c r="S3240" s="87"/>
      <c r="T3240" s="87"/>
      <c r="U3240" s="87"/>
      <c r="V3240" s="87"/>
      <c r="W3240" s="87"/>
      <c r="X3240" s="87"/>
      <c r="Y3240" s="88"/>
      <c r="Z3240" s="86">
        <f>SUM(Z3241:Z3242)</f>
        <v>0</v>
      </c>
      <c r="AA3240" s="88"/>
      <c r="AB3240" s="87"/>
      <c r="AC3240" s="87"/>
      <c r="AD3240" s="87"/>
      <c r="AE3240" s="87"/>
      <c r="AF3240" s="87"/>
      <c r="AG3240" s="87"/>
      <c r="AH3240" s="87"/>
      <c r="AI3240" s="87"/>
      <c r="AJ3240" s="88"/>
      <c r="AK3240" s="86">
        <f>SUM(AK3241:AK3242)</f>
        <v>0</v>
      </c>
      <c r="AL3240" s="88"/>
      <c r="AM3240" s="87"/>
      <c r="AN3240" s="87"/>
      <c r="AO3240" s="87"/>
      <c r="AP3240" s="87"/>
      <c r="AQ3240" s="87"/>
      <c r="AR3240" s="87"/>
      <c r="AS3240" s="87"/>
      <c r="AT3240" s="87"/>
      <c r="AU3240" s="87"/>
      <c r="AV3240" s="87"/>
      <c r="AW3240" s="112"/>
      <c r="AX3240" s="86">
        <f>SUM(AX3241:AX3242)</f>
        <v>50</v>
      </c>
      <c r="AY3240" s="88"/>
      <c r="AZ3240" s="79"/>
      <c r="BA3240" s="80"/>
      <c r="BB3240" s="71"/>
      <c r="BC3240" s="54"/>
      <c r="BD3240" s="41">
        <v>5</v>
      </c>
      <c r="BE3240" s="52">
        <v>54</v>
      </c>
      <c r="BF3240" s="62">
        <v>5412</v>
      </c>
      <c r="BG3240" s="279" t="s">
        <v>51</v>
      </c>
    </row>
    <row r="3241" spans="1:59" s="63" customFormat="1" ht="12.75" x14ac:dyDescent="0.2">
      <c r="A3241" s="196">
        <v>5</v>
      </c>
      <c r="B3241" s="197" t="s">
        <v>938</v>
      </c>
      <c r="C3241" s="208">
        <v>54</v>
      </c>
      <c r="D3241" s="209" t="s">
        <v>1007</v>
      </c>
      <c r="E3241" s="210">
        <v>5412</v>
      </c>
      <c r="F3241" s="211" t="s">
        <v>1009</v>
      </c>
      <c r="G3241" s="231"/>
      <c r="H3241" s="89" t="s">
        <v>52</v>
      </c>
      <c r="I3241" s="90" t="s">
        <v>958</v>
      </c>
      <c r="J3241" s="90"/>
      <c r="K3241" s="90" t="s">
        <v>64</v>
      </c>
      <c r="L3241" s="90" t="s">
        <v>119</v>
      </c>
      <c r="M3241" s="91"/>
      <c r="N3241" s="312">
        <v>1</v>
      </c>
      <c r="O3241" s="313">
        <f>N3241/N3240</f>
        <v>1</v>
      </c>
      <c r="P3241" s="104"/>
      <c r="Q3241" s="92"/>
      <c r="R3241" s="92"/>
      <c r="S3241" s="92"/>
      <c r="T3241" s="92"/>
      <c r="U3241" s="92"/>
      <c r="V3241" s="92"/>
      <c r="W3241" s="92"/>
      <c r="X3241" s="109">
        <f>P3241*P$7+Q3241*Q$7+R3241*R$7+S3241*S$7+T3241*T$7+U3241*U$7+V3241*V$7+W3241*W$7</f>
        <v>0</v>
      </c>
      <c r="Y3241" s="83"/>
      <c r="Z3241" s="110">
        <f>X3241*$O3241</f>
        <v>0</v>
      </c>
      <c r="AA3241" s="111"/>
      <c r="AB3241" s="92"/>
      <c r="AC3241" s="92"/>
      <c r="AD3241" s="92"/>
      <c r="AE3241" s="92"/>
      <c r="AF3241" s="92"/>
      <c r="AG3241" s="92"/>
      <c r="AH3241" s="92"/>
      <c r="AI3241" s="109">
        <f>AB3241*AB$7+AC3241*AC$7+AD3241*AD$7+AE3241*AE$7+AF3241*AF$7+AG3241*AG$7+AH3241*AH$7</f>
        <v>0</v>
      </c>
      <c r="AJ3241" s="83"/>
      <c r="AK3241" s="110">
        <f>AI3241*$O3241</f>
        <v>0</v>
      </c>
      <c r="AL3241" s="111"/>
      <c r="AM3241" s="92"/>
      <c r="AN3241" s="92"/>
      <c r="AO3241" s="92">
        <v>1</v>
      </c>
      <c r="AP3241" s="92"/>
      <c r="AQ3241" s="92"/>
      <c r="AR3241" s="92"/>
      <c r="AS3241" s="92"/>
      <c r="AT3241" s="92"/>
      <c r="AU3241" s="92"/>
      <c r="AV3241" s="109">
        <f>AM3241*AM$7+AN3241*AN$7+AO3241*AO$7+AP3241*AP$7+AQ3241*AQ$7+AR3241*AR$7+AS3241*AS$7+AT3241*AT$7+AU3241*AU$7</f>
        <v>50</v>
      </c>
      <c r="AW3241" s="75"/>
      <c r="AX3241" s="110">
        <f>AV3241*$O3241</f>
        <v>50</v>
      </c>
      <c r="AY3241" s="111"/>
      <c r="AZ3241" s="93"/>
      <c r="BA3241" s="94" t="s">
        <v>131</v>
      </c>
      <c r="BB3241" s="71"/>
      <c r="BC3241" s="54"/>
      <c r="BD3241" s="41">
        <v>5</v>
      </c>
      <c r="BE3241" s="52">
        <v>54</v>
      </c>
      <c r="BF3241" s="62">
        <v>5412</v>
      </c>
      <c r="BG3241" s="280" t="s">
        <v>52</v>
      </c>
    </row>
    <row r="3242" spans="1:59" s="63" customFormat="1" ht="12.75" x14ac:dyDescent="0.2">
      <c r="A3242" s="196">
        <v>5</v>
      </c>
      <c r="B3242" s="197" t="s">
        <v>938</v>
      </c>
      <c r="C3242" s="208">
        <v>54</v>
      </c>
      <c r="D3242" s="209" t="s">
        <v>1007</v>
      </c>
      <c r="E3242" s="210">
        <v>5412</v>
      </c>
      <c r="F3242" s="211" t="s">
        <v>1009</v>
      </c>
      <c r="G3242" s="231"/>
      <c r="H3242" s="89"/>
      <c r="I3242" s="219"/>
      <c r="J3242" s="90"/>
      <c r="K3242" s="90"/>
      <c r="L3242" s="90"/>
      <c r="M3242" s="91"/>
      <c r="N3242" s="247"/>
      <c r="O3242" s="306"/>
      <c r="P3242" s="104"/>
      <c r="Q3242" s="92"/>
      <c r="R3242" s="92"/>
      <c r="S3242" s="92"/>
      <c r="T3242" s="92"/>
      <c r="U3242" s="92"/>
      <c r="V3242" s="92"/>
      <c r="W3242" s="92"/>
      <c r="X3242" s="75"/>
      <c r="Y3242" s="83"/>
      <c r="Z3242" s="83"/>
      <c r="AA3242" s="83"/>
      <c r="AB3242" s="92"/>
      <c r="AC3242" s="92"/>
      <c r="AD3242" s="92"/>
      <c r="AE3242" s="92"/>
      <c r="AF3242" s="92"/>
      <c r="AG3242" s="92"/>
      <c r="AH3242" s="92"/>
      <c r="AI3242" s="75"/>
      <c r="AJ3242" s="83"/>
      <c r="AK3242" s="83"/>
      <c r="AL3242" s="83"/>
      <c r="AM3242" s="92"/>
      <c r="AN3242" s="92"/>
      <c r="AO3242" s="92"/>
      <c r="AP3242" s="92"/>
      <c r="AQ3242" s="92"/>
      <c r="AR3242" s="92"/>
      <c r="AS3242" s="92"/>
      <c r="AT3242" s="92"/>
      <c r="AU3242" s="92"/>
      <c r="AV3242" s="75"/>
      <c r="AW3242" s="75"/>
      <c r="AX3242" s="83"/>
      <c r="AY3242" s="83"/>
      <c r="AZ3242" s="93"/>
      <c r="BA3242" s="94"/>
      <c r="BB3242" s="71"/>
      <c r="BC3242" s="54"/>
      <c r="BD3242" s="41">
        <v>5</v>
      </c>
      <c r="BE3242" s="52">
        <v>54</v>
      </c>
      <c r="BF3242" s="62">
        <v>5412</v>
      </c>
      <c r="BG3242" s="280" t="s">
        <v>52</v>
      </c>
    </row>
    <row r="3243" spans="1:59" s="63" customFormat="1" ht="12.75" x14ac:dyDescent="0.2">
      <c r="A3243" s="196">
        <v>5</v>
      </c>
      <c r="B3243" s="197" t="s">
        <v>938</v>
      </c>
      <c r="C3243" s="208">
        <v>54</v>
      </c>
      <c r="D3243" s="209" t="s">
        <v>1007</v>
      </c>
      <c r="E3243" s="210">
        <v>5412</v>
      </c>
      <c r="F3243" s="211" t="s">
        <v>1009</v>
      </c>
      <c r="G3243" s="231"/>
      <c r="H3243" s="89"/>
      <c r="I3243" s="219"/>
      <c r="J3243" s="90"/>
      <c r="K3243" s="90"/>
      <c r="L3243" s="90"/>
      <c r="M3243" s="91"/>
      <c r="N3243" s="247"/>
      <c r="O3243" s="306"/>
      <c r="P3243" s="104"/>
      <c r="Q3243" s="92"/>
      <c r="R3243" s="92"/>
      <c r="S3243" s="92"/>
      <c r="T3243" s="92"/>
      <c r="U3243" s="92"/>
      <c r="V3243" s="92"/>
      <c r="W3243" s="92"/>
      <c r="X3243" s="75"/>
      <c r="Y3243" s="83"/>
      <c r="Z3243" s="83"/>
      <c r="AA3243" s="83"/>
      <c r="AB3243" s="92"/>
      <c r="AC3243" s="92"/>
      <c r="AD3243" s="92"/>
      <c r="AE3243" s="92"/>
      <c r="AF3243" s="92"/>
      <c r="AG3243" s="92"/>
      <c r="AH3243" s="92"/>
      <c r="AI3243" s="75"/>
      <c r="AJ3243" s="83"/>
      <c r="AK3243" s="83"/>
      <c r="AL3243" s="83"/>
      <c r="AM3243" s="92"/>
      <c r="AN3243" s="92"/>
      <c r="AO3243" s="92"/>
      <c r="AP3243" s="92"/>
      <c r="AQ3243" s="92"/>
      <c r="AR3243" s="92"/>
      <c r="AS3243" s="92"/>
      <c r="AT3243" s="92"/>
      <c r="AU3243" s="92"/>
      <c r="AV3243" s="75"/>
      <c r="AW3243" s="75"/>
      <c r="AX3243" s="83"/>
      <c r="AY3243" s="83"/>
      <c r="AZ3243" s="93"/>
      <c r="BA3243" s="94"/>
      <c r="BB3243" s="71"/>
      <c r="BC3243" s="54"/>
      <c r="BD3243" s="41">
        <v>5</v>
      </c>
      <c r="BE3243" s="52">
        <v>54</v>
      </c>
      <c r="BF3243" s="62">
        <v>5412</v>
      </c>
      <c r="BG3243" s="280" t="s">
        <v>52</v>
      </c>
    </row>
    <row r="3244" spans="1:59" s="63" customFormat="1" ht="12.75" x14ac:dyDescent="0.2">
      <c r="A3244" s="196">
        <v>5</v>
      </c>
      <c r="B3244" s="197" t="s">
        <v>938</v>
      </c>
      <c r="C3244" s="208">
        <v>54</v>
      </c>
      <c r="D3244" s="209" t="s">
        <v>1007</v>
      </c>
      <c r="E3244" s="210">
        <v>5412</v>
      </c>
      <c r="F3244" s="211" t="s">
        <v>1009</v>
      </c>
      <c r="G3244" s="231"/>
      <c r="H3244" s="65"/>
      <c r="I3244" s="222"/>
      <c r="J3244" s="66"/>
      <c r="K3244" s="66"/>
      <c r="L3244" s="66"/>
      <c r="M3244" s="64"/>
      <c r="N3244" s="304"/>
      <c r="O3244" s="305"/>
      <c r="P3244" s="127"/>
      <c r="Q3244" s="67"/>
      <c r="R3244" s="67"/>
      <c r="S3244" s="67"/>
      <c r="T3244" s="67"/>
      <c r="U3244" s="67"/>
      <c r="V3244" s="67"/>
      <c r="W3244" s="67"/>
      <c r="X3244" s="67"/>
      <c r="Y3244" s="68"/>
      <c r="Z3244" s="68"/>
      <c r="AA3244" s="68"/>
      <c r="AB3244" s="67"/>
      <c r="AC3244" s="67"/>
      <c r="AD3244" s="67"/>
      <c r="AE3244" s="67"/>
      <c r="AF3244" s="67"/>
      <c r="AG3244" s="67"/>
      <c r="AH3244" s="67"/>
      <c r="AI3244" s="67"/>
      <c r="AJ3244" s="68"/>
      <c r="AK3244" s="68"/>
      <c r="AL3244" s="68"/>
      <c r="AM3244" s="67"/>
      <c r="AN3244" s="67"/>
      <c r="AO3244" s="67"/>
      <c r="AP3244" s="67"/>
      <c r="AQ3244" s="67"/>
      <c r="AR3244" s="67"/>
      <c r="AS3244" s="67"/>
      <c r="AT3244" s="67"/>
      <c r="AU3244" s="67"/>
      <c r="AV3244" s="67"/>
      <c r="AW3244" s="67"/>
      <c r="AX3244" s="68"/>
      <c r="AY3244" s="68"/>
      <c r="AZ3244" s="69"/>
      <c r="BA3244" s="70"/>
      <c r="BB3244" s="71"/>
      <c r="BC3244" s="54"/>
      <c r="BD3244" s="41">
        <v>5</v>
      </c>
      <c r="BE3244" s="52">
        <v>54</v>
      </c>
      <c r="BF3244" s="62">
        <v>5412</v>
      </c>
      <c r="BG3244" s="275"/>
    </row>
    <row r="3245" spans="1:59" s="63" customFormat="1" ht="12.75" x14ac:dyDescent="0.2">
      <c r="A3245" s="196">
        <v>5</v>
      </c>
      <c r="B3245" s="197" t="s">
        <v>938</v>
      </c>
      <c r="C3245" s="208">
        <v>54</v>
      </c>
      <c r="D3245" s="209" t="s">
        <v>1007</v>
      </c>
      <c r="E3245" s="210">
        <v>5412</v>
      </c>
      <c r="F3245" s="211" t="s">
        <v>1009</v>
      </c>
      <c r="G3245" s="230"/>
      <c r="H3245" s="56"/>
      <c r="I3245" s="221"/>
      <c r="J3245" s="57"/>
      <c r="K3245" s="57"/>
      <c r="L3245" s="57"/>
      <c r="M3245" s="55"/>
      <c r="N3245" s="303"/>
      <c r="O3245" s="245"/>
      <c r="P3245" s="122"/>
      <c r="Q3245" s="58"/>
      <c r="R3245" s="58"/>
      <c r="S3245" s="58"/>
      <c r="T3245" s="58"/>
      <c r="U3245" s="58"/>
      <c r="V3245" s="58"/>
      <c r="W3245" s="58"/>
      <c r="X3245" s="58"/>
      <c r="Y3245" s="59"/>
      <c r="Z3245" s="59"/>
      <c r="AA3245" s="59"/>
      <c r="AB3245" s="58"/>
      <c r="AC3245" s="58"/>
      <c r="AD3245" s="58"/>
      <c r="AE3245" s="58"/>
      <c r="AF3245" s="58"/>
      <c r="AG3245" s="58"/>
      <c r="AH3245" s="58"/>
      <c r="AI3245" s="58"/>
      <c r="AJ3245" s="59"/>
      <c r="AK3245" s="59"/>
      <c r="AL3245" s="59"/>
      <c r="AM3245" s="58"/>
      <c r="AN3245" s="58"/>
      <c r="AO3245" s="58"/>
      <c r="AP3245" s="58"/>
      <c r="AQ3245" s="58"/>
      <c r="AR3245" s="58"/>
      <c r="AS3245" s="58"/>
      <c r="AT3245" s="58"/>
      <c r="AU3245" s="58"/>
      <c r="AV3245" s="58"/>
      <c r="AW3245" s="58"/>
      <c r="AX3245" s="59"/>
      <c r="AY3245" s="59"/>
      <c r="AZ3245" s="60"/>
      <c r="BA3245" s="61"/>
      <c r="BB3245" s="54"/>
      <c r="BC3245" s="54"/>
      <c r="BD3245" s="41">
        <v>5</v>
      </c>
      <c r="BE3245" s="52">
        <v>54</v>
      </c>
      <c r="BF3245" s="62">
        <v>5412</v>
      </c>
      <c r="BG3245" s="274"/>
    </row>
    <row r="3246" spans="1:59" x14ac:dyDescent="0.25">
      <c r="A3246" s="196">
        <v>5</v>
      </c>
      <c r="B3246" s="197" t="s">
        <v>938</v>
      </c>
      <c r="C3246" s="208">
        <v>54</v>
      </c>
      <c r="D3246" s="209" t="s">
        <v>1007</v>
      </c>
      <c r="E3246" s="212">
        <v>5431</v>
      </c>
      <c r="F3246" s="213" t="s">
        <v>1010</v>
      </c>
      <c r="G3246" s="234"/>
      <c r="H3246" s="138"/>
      <c r="I3246" s="224"/>
      <c r="J3246" s="98"/>
      <c r="K3246" s="98"/>
      <c r="L3246" s="98"/>
      <c r="M3246" s="137"/>
      <c r="N3246" s="322"/>
      <c r="O3246" s="323"/>
      <c r="P3246" s="139"/>
      <c r="Q3246" s="139"/>
      <c r="R3246" s="139"/>
      <c r="S3246" s="139"/>
      <c r="T3246" s="139"/>
      <c r="U3246" s="139"/>
      <c r="V3246" s="139"/>
      <c r="W3246" s="139"/>
      <c r="X3246" s="139"/>
      <c r="Y3246" s="100"/>
      <c r="Z3246" s="125"/>
      <c r="AA3246" s="125"/>
      <c r="AB3246" s="139"/>
      <c r="AC3246" s="139"/>
      <c r="AD3246" s="139"/>
      <c r="AE3246" s="139"/>
      <c r="AF3246" s="139"/>
      <c r="AG3246" s="139"/>
      <c r="AH3246" s="139"/>
      <c r="AI3246" s="139"/>
      <c r="AJ3246" s="100"/>
      <c r="AK3246" s="125"/>
      <c r="AL3246" s="125"/>
      <c r="AM3246" s="139"/>
      <c r="AN3246" s="139"/>
      <c r="AO3246" s="139"/>
      <c r="AP3246" s="139"/>
      <c r="AQ3246" s="139"/>
      <c r="AR3246" s="139"/>
      <c r="AS3246" s="139"/>
      <c r="AT3246" s="139"/>
      <c r="AU3246" s="139"/>
      <c r="AV3246" s="139"/>
      <c r="AW3246" s="99"/>
      <c r="AX3246" s="125"/>
      <c r="AY3246" s="100"/>
      <c r="AZ3246" s="140"/>
      <c r="BA3246" s="141"/>
      <c r="BB3246" s="136"/>
      <c r="BC3246" s="136"/>
      <c r="BD3246" s="41">
        <v>5</v>
      </c>
      <c r="BE3246" s="52">
        <v>54</v>
      </c>
      <c r="BF3246" s="103">
        <v>5431</v>
      </c>
      <c r="BG3246" s="283"/>
    </row>
    <row r="3247" spans="1:59" s="63" customFormat="1" ht="12.75" x14ac:dyDescent="0.2">
      <c r="A3247" s="196">
        <v>5</v>
      </c>
      <c r="B3247" s="197" t="s">
        <v>938</v>
      </c>
      <c r="C3247" s="208">
        <v>54</v>
      </c>
      <c r="D3247" s="209" t="s">
        <v>1007</v>
      </c>
      <c r="E3247" s="212">
        <v>5431</v>
      </c>
      <c r="F3247" s="213" t="s">
        <v>1010</v>
      </c>
      <c r="G3247" s="232"/>
      <c r="H3247" s="97"/>
      <c r="I3247" s="224"/>
      <c r="J3247" s="98"/>
      <c r="K3247" s="98"/>
      <c r="L3247" s="98"/>
      <c r="M3247" s="96"/>
      <c r="N3247" s="307"/>
      <c r="O3247" s="246"/>
      <c r="P3247" s="124"/>
      <c r="Q3247" s="99"/>
      <c r="R3247" s="99"/>
      <c r="S3247" s="99"/>
      <c r="T3247" s="99"/>
      <c r="U3247" s="99"/>
      <c r="V3247" s="99"/>
      <c r="W3247" s="99"/>
      <c r="X3247" s="99"/>
      <c r="Y3247" s="100"/>
      <c r="Z3247" s="100"/>
      <c r="AA3247" s="100"/>
      <c r="AB3247" s="99"/>
      <c r="AC3247" s="99"/>
      <c r="AD3247" s="99"/>
      <c r="AE3247" s="99"/>
      <c r="AF3247" s="99"/>
      <c r="AG3247" s="99"/>
      <c r="AH3247" s="99"/>
      <c r="AI3247" s="99"/>
      <c r="AJ3247" s="100"/>
      <c r="AK3247" s="100"/>
      <c r="AL3247" s="100"/>
      <c r="AM3247" s="99"/>
      <c r="AN3247" s="99"/>
      <c r="AO3247" s="99"/>
      <c r="AP3247" s="99"/>
      <c r="AQ3247" s="99"/>
      <c r="AR3247" s="99"/>
      <c r="AS3247" s="99"/>
      <c r="AT3247" s="99"/>
      <c r="AU3247" s="99"/>
      <c r="AV3247" s="99"/>
      <c r="AW3247" s="99"/>
      <c r="AX3247" s="100"/>
      <c r="AY3247" s="100"/>
      <c r="AZ3247" s="101"/>
      <c r="BA3247" s="102"/>
      <c r="BB3247" s="95"/>
      <c r="BC3247" s="95"/>
      <c r="BD3247" s="41">
        <v>5</v>
      </c>
      <c r="BE3247" s="52">
        <v>54</v>
      </c>
      <c r="BF3247" s="103">
        <v>5431</v>
      </c>
      <c r="BG3247" s="277"/>
    </row>
    <row r="3248" spans="1:59" s="63" customFormat="1" ht="12.75" x14ac:dyDescent="0.2">
      <c r="A3248" s="196">
        <v>5</v>
      </c>
      <c r="B3248" s="197" t="s">
        <v>938</v>
      </c>
      <c r="C3248" s="208">
        <v>54</v>
      </c>
      <c r="D3248" s="209" t="s">
        <v>1007</v>
      </c>
      <c r="E3248" s="212">
        <v>5431</v>
      </c>
      <c r="F3248" s="213" t="s">
        <v>1010</v>
      </c>
      <c r="G3248" s="231" t="s">
        <v>1198</v>
      </c>
      <c r="H3248" s="65"/>
      <c r="I3248" s="222"/>
      <c r="J3248" s="66"/>
      <c r="K3248" s="66"/>
      <c r="L3248" s="66"/>
      <c r="M3248" s="64"/>
      <c r="N3248" s="304"/>
      <c r="O3248" s="305"/>
      <c r="P3248" s="127"/>
      <c r="Q3248" s="67"/>
      <c r="R3248" s="67"/>
      <c r="S3248" s="67"/>
      <c r="T3248" s="67"/>
      <c r="U3248" s="67"/>
      <c r="V3248" s="67"/>
      <c r="W3248" s="67"/>
      <c r="X3248" s="67"/>
      <c r="Y3248" s="68"/>
      <c r="Z3248" s="68"/>
      <c r="AA3248" s="68"/>
      <c r="AB3248" s="67"/>
      <c r="AC3248" s="67"/>
      <c r="AD3248" s="67"/>
      <c r="AE3248" s="67"/>
      <c r="AF3248" s="67"/>
      <c r="AG3248" s="67"/>
      <c r="AH3248" s="67"/>
      <c r="AI3248" s="67"/>
      <c r="AJ3248" s="68"/>
      <c r="AK3248" s="68"/>
      <c r="AL3248" s="68"/>
      <c r="AM3248" s="67"/>
      <c r="AN3248" s="67"/>
      <c r="AO3248" s="67"/>
      <c r="AP3248" s="67"/>
      <c r="AQ3248" s="67"/>
      <c r="AR3248" s="67"/>
      <c r="AS3248" s="67"/>
      <c r="AT3248" s="67"/>
      <c r="AU3248" s="67"/>
      <c r="AV3248" s="67"/>
      <c r="AW3248" s="67"/>
      <c r="AX3248" s="68"/>
      <c r="AY3248" s="68"/>
      <c r="AZ3248" s="69"/>
      <c r="BA3248" s="70"/>
      <c r="BB3248" s="71"/>
      <c r="BC3248" s="95"/>
      <c r="BD3248" s="41">
        <v>5</v>
      </c>
      <c r="BE3248" s="52">
        <v>54</v>
      </c>
      <c r="BF3248" s="103">
        <v>5431</v>
      </c>
      <c r="BG3248" s="275"/>
    </row>
    <row r="3249" spans="1:59" s="63" customFormat="1" ht="12.75" x14ac:dyDescent="0.2">
      <c r="A3249" s="196">
        <v>5</v>
      </c>
      <c r="B3249" s="197" t="s">
        <v>938</v>
      </c>
      <c r="C3249" s="208">
        <v>54</v>
      </c>
      <c r="D3249" s="209" t="s">
        <v>1007</v>
      </c>
      <c r="E3249" s="212">
        <v>5431</v>
      </c>
      <c r="F3249" s="213" t="s">
        <v>1010</v>
      </c>
      <c r="G3249" s="231" t="s">
        <v>1198</v>
      </c>
      <c r="H3249" s="72" t="s">
        <v>47</v>
      </c>
      <c r="I3249" s="223"/>
      <c r="J3249" s="73"/>
      <c r="K3249" s="73"/>
      <c r="L3249" s="73"/>
      <c r="M3249" s="74"/>
      <c r="N3249" s="247"/>
      <c r="O3249" s="306"/>
      <c r="P3249" s="105"/>
      <c r="Q3249" s="75"/>
      <c r="R3249" s="75"/>
      <c r="S3249" s="75"/>
      <c r="T3249" s="75"/>
      <c r="U3249" s="75"/>
      <c r="V3249" s="75"/>
      <c r="W3249" s="75"/>
      <c r="X3249" s="75"/>
      <c r="Y3249" s="76">
        <f>IF(ISNUMBER(VLOOKUP(Y3251,P$7:W$7,MATCH(Y3251,P$7:W$7))),VLOOKUP(Y3251,P$7:W$7,MATCH(Y3251,P$7:W$7)),IF(N3253=0,"No Data",IF(Y3251&gt;0,"&lt;100",0)))</f>
        <v>5000</v>
      </c>
      <c r="Z3249" s="77">
        <f>IF(ISNUMBER(VLOOKUP(Z3253,P$7:W$7,MATCH(Z3253,P$7:W$7))),VLOOKUP(Z3253,P$7:W$7,MATCH(Z3253,P$7:W$7)),IF(N3253=0,"No Data",IF(Z3253&gt;0,"&lt;100",0)))</f>
        <v>5000</v>
      </c>
      <c r="AA3249" s="106">
        <f>IF(ISNUMBER(Z3249),Z3249,0)</f>
        <v>5000</v>
      </c>
      <c r="AB3249" s="75"/>
      <c r="AC3249" s="75"/>
      <c r="AD3249" s="75"/>
      <c r="AE3249" s="75"/>
      <c r="AF3249" s="75"/>
      <c r="AG3249" s="75"/>
      <c r="AH3249" s="75"/>
      <c r="AI3249" s="75"/>
      <c r="AJ3249" s="76">
        <f>IF(ISNUMBER(VLOOKUP(AJ3251,AB$7:AH$7,MATCH(AJ3251,AB$7:AH$7))),VLOOKUP(AJ3251,AB$7:AH$7,MATCH(AJ3251,AB$7:AH$7)),IF(N3253=0,"No Data",IF(AJ3251&gt;0,"&lt;50",0)))</f>
        <v>0</v>
      </c>
      <c r="AK3249" s="77">
        <f>IF(ISNUMBER(VLOOKUP(AK3253,AB$7:AH$7,MATCH(AK3253,AB$7:AH$7))),VLOOKUP(AK3253,AB$7:AH$7,MATCH(AK3253,AB$7:AH$7)),IF(N3253=0,"No Data",IF(AK3253&gt;0,"&lt;50",0)))</f>
        <v>0</v>
      </c>
      <c r="AL3249" s="106">
        <f>IF(ISNUMBER(AK3249),AK3249,0)</f>
        <v>0</v>
      </c>
      <c r="AM3249" s="75"/>
      <c r="AN3249" s="75"/>
      <c r="AO3249" s="75"/>
      <c r="AP3249" s="75"/>
      <c r="AQ3249" s="75"/>
      <c r="AR3249" s="75"/>
      <c r="AS3249" s="75"/>
      <c r="AT3249" s="75"/>
      <c r="AU3249" s="75"/>
      <c r="AV3249" s="75"/>
      <c r="AW3249" s="76">
        <f>IF(ISNUMBER(VLOOKUP(AW3251,AM$7:AU$7,MATCH(AW3251,AM$7:AU$7))),VLOOKUP(AW3251,AM$7:AU$7,MATCH(AW3251,AM$7:AU$7)),IF(N3253=0,"No Data",IF(AW3251&gt;0,"&lt;10",0)))</f>
        <v>250</v>
      </c>
      <c r="AX3249" s="77">
        <f>IF(ISNUMBER(VLOOKUP(AX3253,AM$7:AU$7,MATCH(AX3253,AM$7:AU$7))),VLOOKUP(AX3253,AM$7:AU$7,MATCH(AX3253,AM$7:AU$7)),IF(N3253=0,"No Data",IF(AX3253&gt;0,"&lt;10",0)))</f>
        <v>250</v>
      </c>
      <c r="AY3249" s="106">
        <f>IF(ISNUMBER(AX3249),AX3249,0)</f>
        <v>250</v>
      </c>
      <c r="AZ3249" s="79"/>
      <c r="BA3249" s="80"/>
      <c r="BB3249" s="71"/>
      <c r="BC3249" s="95"/>
      <c r="BD3249" s="41">
        <v>5</v>
      </c>
      <c r="BE3249" s="52">
        <v>54</v>
      </c>
      <c r="BF3249" s="103">
        <v>5431</v>
      </c>
      <c r="BG3249" s="276" t="s">
        <v>47</v>
      </c>
    </row>
    <row r="3250" spans="1:59" s="63" customFormat="1" ht="12.75" x14ac:dyDescent="0.2">
      <c r="A3250" s="196">
        <v>5</v>
      </c>
      <c r="B3250" s="197" t="s">
        <v>938</v>
      </c>
      <c r="C3250" s="208">
        <v>54</v>
      </c>
      <c r="D3250" s="209" t="s">
        <v>1007</v>
      </c>
      <c r="E3250" s="212">
        <v>5431</v>
      </c>
      <c r="F3250" s="213" t="s">
        <v>1010</v>
      </c>
      <c r="G3250" s="231" t="s">
        <v>1198</v>
      </c>
      <c r="H3250" s="81" t="s">
        <v>48</v>
      </c>
      <c r="I3250" s="223"/>
      <c r="J3250" s="73"/>
      <c r="K3250" s="73"/>
      <c r="L3250" s="73"/>
      <c r="M3250" s="74"/>
      <c r="N3250" s="247"/>
      <c r="O3250" s="306"/>
      <c r="P3250" s="105"/>
      <c r="Q3250" s="75"/>
      <c r="R3250" s="75"/>
      <c r="S3250" s="75"/>
      <c r="T3250" s="75"/>
      <c r="U3250" s="75"/>
      <c r="V3250" s="75"/>
      <c r="W3250" s="75"/>
      <c r="X3250" s="75"/>
      <c r="Y3250" s="82">
        <f>MIN(X3254:X3257)</f>
        <v>0</v>
      </c>
      <c r="Z3250" s="83"/>
      <c r="AA3250" s="83"/>
      <c r="AB3250" s="75"/>
      <c r="AC3250" s="75"/>
      <c r="AD3250" s="75"/>
      <c r="AE3250" s="75"/>
      <c r="AF3250" s="75"/>
      <c r="AG3250" s="75"/>
      <c r="AH3250" s="75"/>
      <c r="AI3250" s="75"/>
      <c r="AJ3250" s="82">
        <f>MIN(AI3254:AI3257)</f>
        <v>0</v>
      </c>
      <c r="AK3250" s="83"/>
      <c r="AL3250" s="83"/>
      <c r="AM3250" s="75"/>
      <c r="AN3250" s="75"/>
      <c r="AO3250" s="75"/>
      <c r="AP3250" s="75"/>
      <c r="AQ3250" s="75"/>
      <c r="AR3250" s="75"/>
      <c r="AS3250" s="75"/>
      <c r="AT3250" s="75"/>
      <c r="AU3250" s="75"/>
      <c r="AV3250" s="75"/>
      <c r="AW3250" s="82">
        <f>MIN(AV3254:AV3257)</f>
        <v>50</v>
      </c>
      <c r="AX3250" s="83"/>
      <c r="AY3250" s="83"/>
      <c r="AZ3250" s="79"/>
      <c r="BA3250" s="80"/>
      <c r="BB3250" s="71"/>
      <c r="BC3250" s="95"/>
      <c r="BD3250" s="41">
        <v>5</v>
      </c>
      <c r="BE3250" s="52">
        <v>54</v>
      </c>
      <c r="BF3250" s="103">
        <v>5431</v>
      </c>
      <c r="BG3250" s="278" t="s">
        <v>48</v>
      </c>
    </row>
    <row r="3251" spans="1:59" s="63" customFormat="1" ht="12.75" x14ac:dyDescent="0.2">
      <c r="A3251" s="196">
        <v>5</v>
      </c>
      <c r="B3251" s="197" t="s">
        <v>938</v>
      </c>
      <c r="C3251" s="208">
        <v>54</v>
      </c>
      <c r="D3251" s="209" t="s">
        <v>1007</v>
      </c>
      <c r="E3251" s="212">
        <v>5431</v>
      </c>
      <c r="F3251" s="213" t="s">
        <v>1010</v>
      </c>
      <c r="G3251" s="231" t="s">
        <v>1198</v>
      </c>
      <c r="H3251" s="81" t="s">
        <v>49</v>
      </c>
      <c r="I3251" s="223"/>
      <c r="J3251" s="73"/>
      <c r="K3251" s="73"/>
      <c r="L3251" s="73"/>
      <c r="M3251" s="74"/>
      <c r="N3251" s="247"/>
      <c r="O3251" s="306"/>
      <c r="P3251" s="105"/>
      <c r="Q3251" s="75"/>
      <c r="R3251" s="75"/>
      <c r="S3251" s="75"/>
      <c r="T3251" s="75"/>
      <c r="U3251" s="75"/>
      <c r="V3251" s="75"/>
      <c r="W3251" s="75"/>
      <c r="X3251" s="75"/>
      <c r="Y3251" s="84">
        <f>IF(ISNUMBER(AVERAGE(X3254:X3257)),AVERAGE(X3254:X3257),0)</f>
        <v>6250</v>
      </c>
      <c r="Z3251" s="83"/>
      <c r="AA3251" s="83"/>
      <c r="AB3251" s="75"/>
      <c r="AC3251" s="75"/>
      <c r="AD3251" s="75"/>
      <c r="AE3251" s="75"/>
      <c r="AF3251" s="75"/>
      <c r="AG3251" s="75"/>
      <c r="AH3251" s="75"/>
      <c r="AI3251" s="75"/>
      <c r="AJ3251" s="84">
        <f>IF(ISNUMBER(AVERAGE(AI3254:AI3257)),AVERAGE(AI3254:AI3257),0)</f>
        <v>0</v>
      </c>
      <c r="AK3251" s="83"/>
      <c r="AL3251" s="83"/>
      <c r="AM3251" s="75"/>
      <c r="AN3251" s="75"/>
      <c r="AO3251" s="75"/>
      <c r="AP3251" s="75"/>
      <c r="AQ3251" s="75"/>
      <c r="AR3251" s="75"/>
      <c r="AS3251" s="75"/>
      <c r="AT3251" s="75"/>
      <c r="AU3251" s="75"/>
      <c r="AV3251" s="75"/>
      <c r="AW3251" s="84">
        <f>IF(ISNUMBER(AVERAGE(AV3254:AV3257)),AVERAGE(AV3254:AV3257),0)</f>
        <v>412.5</v>
      </c>
      <c r="AX3251" s="83"/>
      <c r="AY3251" s="83"/>
      <c r="AZ3251" s="79"/>
      <c r="BA3251" s="80"/>
      <c r="BB3251" s="71"/>
      <c r="BC3251" s="95"/>
      <c r="BD3251" s="41">
        <v>5</v>
      </c>
      <c r="BE3251" s="52">
        <v>54</v>
      </c>
      <c r="BF3251" s="103">
        <v>5431</v>
      </c>
      <c r="BG3251" s="278" t="s">
        <v>49</v>
      </c>
    </row>
    <row r="3252" spans="1:59" s="63" customFormat="1" ht="12.75" x14ac:dyDescent="0.2">
      <c r="A3252" s="196">
        <v>5</v>
      </c>
      <c r="B3252" s="197" t="s">
        <v>938</v>
      </c>
      <c r="C3252" s="208">
        <v>54</v>
      </c>
      <c r="D3252" s="209" t="s">
        <v>1007</v>
      </c>
      <c r="E3252" s="212">
        <v>5431</v>
      </c>
      <c r="F3252" s="213" t="s">
        <v>1010</v>
      </c>
      <c r="G3252" s="231" t="s">
        <v>1198</v>
      </c>
      <c r="H3252" s="81" t="s">
        <v>50</v>
      </c>
      <c r="I3252" s="223"/>
      <c r="J3252" s="73"/>
      <c r="K3252" s="73"/>
      <c r="L3252" s="73"/>
      <c r="M3252" s="74"/>
      <c r="N3252" s="247"/>
      <c r="O3252" s="306"/>
      <c r="P3252" s="105"/>
      <c r="Q3252" s="75"/>
      <c r="R3252" s="75"/>
      <c r="S3252" s="75"/>
      <c r="T3252" s="75"/>
      <c r="U3252" s="75"/>
      <c r="V3252" s="75"/>
      <c r="W3252" s="75"/>
      <c r="X3252" s="75"/>
      <c r="Y3252" s="84">
        <f>MAX(X3254:X3257)</f>
        <v>25000</v>
      </c>
      <c r="Z3252" s="83"/>
      <c r="AA3252" s="83"/>
      <c r="AB3252" s="75"/>
      <c r="AC3252" s="75"/>
      <c r="AD3252" s="75"/>
      <c r="AE3252" s="75"/>
      <c r="AF3252" s="75"/>
      <c r="AG3252" s="75"/>
      <c r="AH3252" s="75"/>
      <c r="AI3252" s="75"/>
      <c r="AJ3252" s="84">
        <f>MAX(AI3254:AI3257)</f>
        <v>0</v>
      </c>
      <c r="AK3252" s="83"/>
      <c r="AL3252" s="83"/>
      <c r="AM3252" s="75"/>
      <c r="AN3252" s="75"/>
      <c r="AO3252" s="75"/>
      <c r="AP3252" s="75"/>
      <c r="AQ3252" s="75"/>
      <c r="AR3252" s="75"/>
      <c r="AS3252" s="75"/>
      <c r="AT3252" s="75"/>
      <c r="AU3252" s="75"/>
      <c r="AV3252" s="75"/>
      <c r="AW3252" s="84">
        <f>MAX(AV3254:AV3257)</f>
        <v>1000</v>
      </c>
      <c r="AX3252" s="83"/>
      <c r="AY3252" s="83"/>
      <c r="AZ3252" s="79"/>
      <c r="BA3252" s="80"/>
      <c r="BB3252" s="71"/>
      <c r="BC3252" s="95"/>
      <c r="BD3252" s="41">
        <v>5</v>
      </c>
      <c r="BE3252" s="52">
        <v>54</v>
      </c>
      <c r="BF3252" s="103">
        <v>5431</v>
      </c>
      <c r="BG3252" s="278" t="s">
        <v>50</v>
      </c>
    </row>
    <row r="3253" spans="1:59" s="63" customFormat="1" ht="12.75" x14ac:dyDescent="0.2">
      <c r="A3253" s="196">
        <v>5</v>
      </c>
      <c r="B3253" s="197" t="s">
        <v>938</v>
      </c>
      <c r="C3253" s="208">
        <v>54</v>
      </c>
      <c r="D3253" s="209" t="s">
        <v>1007</v>
      </c>
      <c r="E3253" s="212">
        <v>5431</v>
      </c>
      <c r="F3253" s="213" t="s">
        <v>1010</v>
      </c>
      <c r="G3253" s="231" t="s">
        <v>1198</v>
      </c>
      <c r="H3253" s="85" t="s">
        <v>51</v>
      </c>
      <c r="I3253" s="223"/>
      <c r="J3253" s="73"/>
      <c r="K3253" s="73"/>
      <c r="L3253" s="73"/>
      <c r="M3253" s="74"/>
      <c r="N3253" s="248">
        <f>SUM(N3254:N3257)</f>
        <v>4</v>
      </c>
      <c r="O3253" s="293">
        <f>SUM(O3254:O3257)</f>
        <v>1</v>
      </c>
      <c r="P3253" s="292"/>
      <c r="Q3253" s="87"/>
      <c r="R3253" s="87"/>
      <c r="S3253" s="87"/>
      <c r="T3253" s="87"/>
      <c r="U3253" s="87"/>
      <c r="V3253" s="87"/>
      <c r="W3253" s="87"/>
      <c r="X3253" s="87"/>
      <c r="Y3253" s="88"/>
      <c r="Z3253" s="107">
        <f>SUM(Z3254:Z3257)</f>
        <v>6250</v>
      </c>
      <c r="AA3253" s="88"/>
      <c r="AB3253" s="87"/>
      <c r="AC3253" s="87"/>
      <c r="AD3253" s="87"/>
      <c r="AE3253" s="87"/>
      <c r="AF3253" s="87"/>
      <c r="AG3253" s="87"/>
      <c r="AH3253" s="87"/>
      <c r="AI3253" s="87"/>
      <c r="AJ3253" s="88"/>
      <c r="AK3253" s="107">
        <f>SUM(AK3254:AK3257)</f>
        <v>0</v>
      </c>
      <c r="AL3253" s="88"/>
      <c r="AM3253" s="87"/>
      <c r="AN3253" s="87"/>
      <c r="AO3253" s="87"/>
      <c r="AP3253" s="87"/>
      <c r="AQ3253" s="87"/>
      <c r="AR3253" s="87"/>
      <c r="AS3253" s="87"/>
      <c r="AT3253" s="87"/>
      <c r="AU3253" s="87"/>
      <c r="AV3253" s="87"/>
      <c r="AW3253" s="112"/>
      <c r="AX3253" s="107">
        <f>SUM(AX3254:AX3257)</f>
        <v>412.5</v>
      </c>
      <c r="AY3253" s="88"/>
      <c r="AZ3253" s="79"/>
      <c r="BA3253" s="80"/>
      <c r="BB3253" s="71"/>
      <c r="BC3253" s="95"/>
      <c r="BD3253" s="41">
        <v>5</v>
      </c>
      <c r="BE3253" s="52">
        <v>54</v>
      </c>
      <c r="BF3253" s="103">
        <v>5431</v>
      </c>
      <c r="BG3253" s="279" t="s">
        <v>51</v>
      </c>
    </row>
    <row r="3254" spans="1:59" s="63" customFormat="1" ht="12.75" x14ac:dyDescent="0.2">
      <c r="A3254" s="196">
        <v>5</v>
      </c>
      <c r="B3254" s="197" t="s">
        <v>938</v>
      </c>
      <c r="C3254" s="208">
        <v>54</v>
      </c>
      <c r="D3254" s="209" t="s">
        <v>1007</v>
      </c>
      <c r="E3254" s="212">
        <v>5431</v>
      </c>
      <c r="F3254" s="213" t="s">
        <v>1010</v>
      </c>
      <c r="G3254" s="231" t="s">
        <v>1198</v>
      </c>
      <c r="H3254" s="89" t="s">
        <v>52</v>
      </c>
      <c r="I3254" s="90" t="s">
        <v>969</v>
      </c>
      <c r="J3254" s="90"/>
      <c r="K3254" s="90" t="s">
        <v>64</v>
      </c>
      <c r="L3254" s="90" t="s">
        <v>696</v>
      </c>
      <c r="M3254" s="91" t="s">
        <v>1098</v>
      </c>
      <c r="N3254" s="312">
        <v>1</v>
      </c>
      <c r="O3254" s="313">
        <f>N3254/N$3253</f>
        <v>0.25</v>
      </c>
      <c r="P3254" s="104"/>
      <c r="Q3254" s="92"/>
      <c r="R3254" s="92"/>
      <c r="S3254" s="92"/>
      <c r="T3254" s="92"/>
      <c r="U3254" s="92"/>
      <c r="V3254" s="92"/>
      <c r="W3254" s="92"/>
      <c r="X3254" s="109">
        <f>P3254*P$7+Q3254*Q$7+R3254*R$7+S3254*S$7+T3254*T$7+U3254*U$7+V3254*V$7+W3254*W$7</f>
        <v>0</v>
      </c>
      <c r="Y3254" s="83"/>
      <c r="Z3254" s="110">
        <f>X3254*$O3254</f>
        <v>0</v>
      </c>
      <c r="AA3254" s="111"/>
      <c r="AB3254" s="92"/>
      <c r="AC3254" s="92"/>
      <c r="AD3254" s="92"/>
      <c r="AE3254" s="92"/>
      <c r="AF3254" s="92"/>
      <c r="AG3254" s="92"/>
      <c r="AH3254" s="92"/>
      <c r="AI3254" s="109">
        <f>AB3254*AB$7+AC3254*AC$7+AD3254*AD$7+AE3254*AE$7+AF3254*AF$7+AG3254*AG$7+AH3254*AH$7</f>
        <v>0</v>
      </c>
      <c r="AJ3254" s="83"/>
      <c r="AK3254" s="110">
        <f>AI3254*$O3254</f>
        <v>0</v>
      </c>
      <c r="AL3254" s="111"/>
      <c r="AM3254" s="92"/>
      <c r="AN3254" s="92"/>
      <c r="AO3254" s="92"/>
      <c r="AP3254" s="92"/>
      <c r="AQ3254" s="92"/>
      <c r="AR3254" s="92">
        <v>1</v>
      </c>
      <c r="AS3254" s="92"/>
      <c r="AT3254" s="92"/>
      <c r="AU3254" s="92"/>
      <c r="AV3254" s="109">
        <f>AM3254*AM$7+AN3254*AN$7+AO3254*AO$7+AP3254*AP$7+AQ3254*AQ$7+AR3254*AR$7+AS3254*AS$7+AT3254*AT$7+AU3254*AU$7</f>
        <v>500</v>
      </c>
      <c r="AW3254" s="75"/>
      <c r="AX3254" s="110">
        <f>AV3254*$O3254</f>
        <v>125</v>
      </c>
      <c r="AY3254" s="111"/>
      <c r="AZ3254" s="93"/>
      <c r="BA3254" s="94" t="s">
        <v>131</v>
      </c>
      <c r="BB3254" s="71"/>
      <c r="BC3254" s="95"/>
      <c r="BD3254" s="41">
        <v>5</v>
      </c>
      <c r="BE3254" s="52">
        <v>54</v>
      </c>
      <c r="BF3254" s="103">
        <v>5431</v>
      </c>
      <c r="BG3254" s="280" t="s">
        <v>52</v>
      </c>
    </row>
    <row r="3255" spans="1:59" s="63" customFormat="1" ht="12.75" x14ac:dyDescent="0.2">
      <c r="A3255" s="196">
        <v>5</v>
      </c>
      <c r="B3255" s="197" t="s">
        <v>938</v>
      </c>
      <c r="C3255" s="208">
        <v>54</v>
      </c>
      <c r="D3255" s="209" t="s">
        <v>1007</v>
      </c>
      <c r="E3255" s="212">
        <v>5431</v>
      </c>
      <c r="F3255" s="213" t="s">
        <v>1010</v>
      </c>
      <c r="G3255" s="231" t="s">
        <v>1198</v>
      </c>
      <c r="H3255" s="89"/>
      <c r="I3255" s="90" t="s">
        <v>354</v>
      </c>
      <c r="J3255" s="90"/>
      <c r="K3255" s="90" t="s">
        <v>64</v>
      </c>
      <c r="L3255" s="90" t="s">
        <v>356</v>
      </c>
      <c r="M3255" s="91"/>
      <c r="N3255" s="312">
        <v>1</v>
      </c>
      <c r="O3255" s="313">
        <f>N3255/N$3253</f>
        <v>0.25</v>
      </c>
      <c r="P3255" s="104"/>
      <c r="Q3255" s="92"/>
      <c r="R3255" s="92"/>
      <c r="S3255" s="92"/>
      <c r="T3255" s="92"/>
      <c r="U3255" s="92"/>
      <c r="V3255" s="92"/>
      <c r="W3255" s="92"/>
      <c r="X3255" s="109">
        <f>P3255*P$7+Q3255*Q$7+R3255*R$7+S3255*S$7+T3255*T$7+U3255*U$7+V3255*V$7+W3255*W$7</f>
        <v>0</v>
      </c>
      <c r="Y3255" s="83"/>
      <c r="Z3255" s="110">
        <f>X3255*$O3255</f>
        <v>0</v>
      </c>
      <c r="AA3255" s="111"/>
      <c r="AB3255" s="92"/>
      <c r="AC3255" s="92"/>
      <c r="AD3255" s="92"/>
      <c r="AE3255" s="92"/>
      <c r="AF3255" s="92"/>
      <c r="AG3255" s="92"/>
      <c r="AH3255" s="92"/>
      <c r="AI3255" s="109">
        <f>AB3255*AB$7+AC3255*AC$7+AD3255*AD$7+AE3255*AE$7+AF3255*AF$7+AG3255*AG$7+AH3255*AH$7</f>
        <v>0</v>
      </c>
      <c r="AJ3255" s="83"/>
      <c r="AK3255" s="110">
        <f>AI3255*$O3255</f>
        <v>0</v>
      </c>
      <c r="AL3255" s="111"/>
      <c r="AM3255" s="92"/>
      <c r="AN3255" s="92"/>
      <c r="AO3255" s="92"/>
      <c r="AP3255" s="92"/>
      <c r="AQ3255" s="92"/>
      <c r="AR3255" s="92"/>
      <c r="AS3255" s="92">
        <v>1</v>
      </c>
      <c r="AT3255" s="92"/>
      <c r="AU3255" s="92"/>
      <c r="AV3255" s="109">
        <f>AM3255*AM$7+AN3255*AN$7+AO3255*AO$7+AP3255*AP$7+AQ3255*AQ$7+AR3255*AR$7+AS3255*AS$7+AT3255*AT$7+AU3255*AU$7</f>
        <v>1000</v>
      </c>
      <c r="AW3255" s="75"/>
      <c r="AX3255" s="110">
        <f>AV3255*$O3255</f>
        <v>250</v>
      </c>
      <c r="AY3255" s="111"/>
      <c r="AZ3255" s="93"/>
      <c r="BA3255" s="94" t="s">
        <v>131</v>
      </c>
      <c r="BB3255" s="71"/>
      <c r="BC3255" s="95"/>
      <c r="BD3255" s="41">
        <v>5</v>
      </c>
      <c r="BE3255" s="52">
        <v>54</v>
      </c>
      <c r="BF3255" s="103">
        <v>5431</v>
      </c>
      <c r="BG3255" s="280" t="s">
        <v>52</v>
      </c>
    </row>
    <row r="3256" spans="1:59" s="63" customFormat="1" ht="12.75" x14ac:dyDescent="0.2">
      <c r="A3256" s="196">
        <v>5</v>
      </c>
      <c r="B3256" s="197" t="s">
        <v>938</v>
      </c>
      <c r="C3256" s="208">
        <v>54</v>
      </c>
      <c r="D3256" s="209" t="s">
        <v>1007</v>
      </c>
      <c r="E3256" s="212">
        <v>5431</v>
      </c>
      <c r="F3256" s="213" t="s">
        <v>1010</v>
      </c>
      <c r="G3256" s="231" t="s">
        <v>1198</v>
      </c>
      <c r="H3256" s="89"/>
      <c r="I3256" s="90" t="s">
        <v>956</v>
      </c>
      <c r="J3256" s="90"/>
      <c r="K3256" s="90" t="s">
        <v>64</v>
      </c>
      <c r="L3256" s="90" t="s">
        <v>119</v>
      </c>
      <c r="M3256" s="91"/>
      <c r="N3256" s="312">
        <v>1</v>
      </c>
      <c r="O3256" s="313">
        <f>N3256/N$3253</f>
        <v>0.25</v>
      </c>
      <c r="P3256" s="104"/>
      <c r="Q3256" s="92"/>
      <c r="R3256" s="92"/>
      <c r="S3256" s="92"/>
      <c r="T3256" s="92"/>
      <c r="U3256" s="92"/>
      <c r="V3256" s="92"/>
      <c r="W3256" s="92"/>
      <c r="X3256" s="109">
        <f>P3256*P$7+Q3256*Q$7+R3256*R$7+S3256*S$7+T3256*T$7+U3256*U$7+V3256*V$7+W3256*W$7</f>
        <v>0</v>
      </c>
      <c r="Y3256" s="83"/>
      <c r="Z3256" s="110">
        <f>X3256*$O3256</f>
        <v>0</v>
      </c>
      <c r="AA3256" s="111"/>
      <c r="AB3256" s="92"/>
      <c r="AC3256" s="92"/>
      <c r="AD3256" s="92"/>
      <c r="AE3256" s="92"/>
      <c r="AF3256" s="92"/>
      <c r="AG3256" s="92"/>
      <c r="AH3256" s="92"/>
      <c r="AI3256" s="109">
        <f>AB3256*AB$7+AC3256*AC$7+AD3256*AD$7+AE3256*AE$7+AF3256*AF$7+AG3256*AG$7+AH3256*AH$7</f>
        <v>0</v>
      </c>
      <c r="AJ3256" s="83"/>
      <c r="AK3256" s="110">
        <f>AI3256*$O3256</f>
        <v>0</v>
      </c>
      <c r="AL3256" s="111"/>
      <c r="AM3256" s="92"/>
      <c r="AN3256" s="92"/>
      <c r="AO3256" s="92">
        <v>1</v>
      </c>
      <c r="AP3256" s="92"/>
      <c r="AQ3256" s="92"/>
      <c r="AR3256" s="92"/>
      <c r="AS3256" s="92"/>
      <c r="AT3256" s="92"/>
      <c r="AU3256" s="92"/>
      <c r="AV3256" s="109">
        <f>AM3256*AM$7+AN3256*AN$7+AO3256*AO$7+AP3256*AP$7+AQ3256*AQ$7+AR3256*AR$7+AS3256*AS$7+AT3256*AT$7+AU3256*AU$7</f>
        <v>50</v>
      </c>
      <c r="AW3256" s="75"/>
      <c r="AX3256" s="110">
        <f>AV3256*$O3256</f>
        <v>12.5</v>
      </c>
      <c r="AY3256" s="111"/>
      <c r="AZ3256" s="93"/>
      <c r="BA3256" s="94" t="s">
        <v>131</v>
      </c>
      <c r="BB3256" s="71"/>
      <c r="BC3256" s="95"/>
      <c r="BD3256" s="41">
        <v>5</v>
      </c>
      <c r="BE3256" s="52">
        <v>54</v>
      </c>
      <c r="BF3256" s="103">
        <v>5431</v>
      </c>
      <c r="BG3256" s="280" t="s">
        <v>52</v>
      </c>
    </row>
    <row r="3257" spans="1:59" s="63" customFormat="1" ht="12.75" x14ac:dyDescent="0.2">
      <c r="A3257" s="196">
        <v>5</v>
      </c>
      <c r="B3257" s="197" t="s">
        <v>938</v>
      </c>
      <c r="C3257" s="208">
        <v>54</v>
      </c>
      <c r="D3257" s="209" t="s">
        <v>1007</v>
      </c>
      <c r="E3257" s="212">
        <v>5431</v>
      </c>
      <c r="F3257" s="213" t="s">
        <v>1010</v>
      </c>
      <c r="G3257" s="231" t="s">
        <v>1198</v>
      </c>
      <c r="H3257" s="89"/>
      <c r="I3257" s="90" t="s">
        <v>96</v>
      </c>
      <c r="J3257" s="90"/>
      <c r="K3257" s="90" t="s">
        <v>73</v>
      </c>
      <c r="L3257" s="90" t="s">
        <v>95</v>
      </c>
      <c r="M3257" s="91"/>
      <c r="N3257" s="312">
        <v>1</v>
      </c>
      <c r="O3257" s="313">
        <f>N3257/N$3253</f>
        <v>0.25</v>
      </c>
      <c r="P3257" s="104"/>
      <c r="Q3257" s="92"/>
      <c r="R3257" s="92"/>
      <c r="S3257" s="92"/>
      <c r="T3257" s="92"/>
      <c r="U3257" s="92"/>
      <c r="V3257" s="92"/>
      <c r="W3257" s="92">
        <v>1</v>
      </c>
      <c r="X3257" s="109">
        <f>P3257*P$7+Q3257*Q$7+R3257*R$7+S3257*S$7+T3257*T$7+U3257*U$7+V3257*V$7+W3257*W$7</f>
        <v>25000</v>
      </c>
      <c r="Y3257" s="83"/>
      <c r="Z3257" s="110">
        <f>X3257*$O3257</f>
        <v>6250</v>
      </c>
      <c r="AA3257" s="111"/>
      <c r="AB3257" s="92"/>
      <c r="AC3257" s="92"/>
      <c r="AD3257" s="92"/>
      <c r="AE3257" s="92"/>
      <c r="AF3257" s="92"/>
      <c r="AG3257" s="92"/>
      <c r="AH3257" s="92"/>
      <c r="AI3257" s="109">
        <f>AB3257*AB$7+AC3257*AC$7+AD3257*AD$7+AE3257*AE$7+AF3257*AF$7+AG3257*AG$7+AH3257*AH$7</f>
        <v>0</v>
      </c>
      <c r="AJ3257" s="83"/>
      <c r="AK3257" s="110">
        <f>AI3257*$O3257</f>
        <v>0</v>
      </c>
      <c r="AL3257" s="111"/>
      <c r="AM3257" s="92"/>
      <c r="AN3257" s="92"/>
      <c r="AO3257" s="92"/>
      <c r="AP3257" s="92">
        <v>1</v>
      </c>
      <c r="AQ3257" s="92"/>
      <c r="AR3257" s="92"/>
      <c r="AS3257" s="92"/>
      <c r="AT3257" s="92"/>
      <c r="AU3257" s="92"/>
      <c r="AV3257" s="109">
        <f>AM3257*AM$7+AN3257*AN$7+AO3257*AO$7+AP3257*AP$7+AQ3257*AQ$7+AR3257*AR$7+AS3257*AS$7+AT3257*AT$7+AU3257*AU$7</f>
        <v>100</v>
      </c>
      <c r="AW3257" s="75"/>
      <c r="AX3257" s="110">
        <f>AV3257*$O3257</f>
        <v>25</v>
      </c>
      <c r="AY3257" s="111"/>
      <c r="AZ3257" s="93"/>
      <c r="BA3257" s="94" t="s">
        <v>131</v>
      </c>
      <c r="BB3257" s="71"/>
      <c r="BC3257" s="95"/>
      <c r="BD3257" s="41">
        <v>5</v>
      </c>
      <c r="BE3257" s="52">
        <v>54</v>
      </c>
      <c r="BF3257" s="103">
        <v>5431</v>
      </c>
      <c r="BG3257" s="280" t="s">
        <v>52</v>
      </c>
    </row>
    <row r="3258" spans="1:59" s="63" customFormat="1" ht="12.75" x14ac:dyDescent="0.2">
      <c r="A3258" s="196">
        <v>5</v>
      </c>
      <c r="B3258" s="197" t="s">
        <v>938</v>
      </c>
      <c r="C3258" s="208">
        <v>54</v>
      </c>
      <c r="D3258" s="209" t="s">
        <v>1007</v>
      </c>
      <c r="E3258" s="212">
        <v>5431</v>
      </c>
      <c r="F3258" s="213" t="s">
        <v>1010</v>
      </c>
      <c r="G3258" s="231" t="s">
        <v>1198</v>
      </c>
      <c r="H3258" s="65"/>
      <c r="I3258" s="222"/>
      <c r="J3258" s="66"/>
      <c r="K3258" s="66"/>
      <c r="L3258" s="66"/>
      <c r="M3258" s="64"/>
      <c r="N3258" s="304"/>
      <c r="O3258" s="305"/>
      <c r="P3258" s="127"/>
      <c r="Q3258" s="67"/>
      <c r="R3258" s="67"/>
      <c r="S3258" s="67"/>
      <c r="T3258" s="67"/>
      <c r="U3258" s="67"/>
      <c r="V3258" s="67"/>
      <c r="W3258" s="67"/>
      <c r="X3258" s="67"/>
      <c r="Y3258" s="68"/>
      <c r="Z3258" s="68"/>
      <c r="AA3258" s="68"/>
      <c r="AB3258" s="67"/>
      <c r="AC3258" s="67"/>
      <c r="AD3258" s="67"/>
      <c r="AE3258" s="67"/>
      <c r="AF3258" s="67"/>
      <c r="AG3258" s="67"/>
      <c r="AH3258" s="67"/>
      <c r="AI3258" s="67"/>
      <c r="AJ3258" s="68"/>
      <c r="AK3258" s="68"/>
      <c r="AL3258" s="68"/>
      <c r="AM3258" s="67"/>
      <c r="AN3258" s="67"/>
      <c r="AO3258" s="67"/>
      <c r="AP3258" s="67"/>
      <c r="AQ3258" s="67"/>
      <c r="AR3258" s="67"/>
      <c r="AS3258" s="67"/>
      <c r="AT3258" s="67"/>
      <c r="AU3258" s="67"/>
      <c r="AV3258" s="67"/>
      <c r="AW3258" s="67"/>
      <c r="AX3258" s="68"/>
      <c r="AY3258" s="68"/>
      <c r="AZ3258" s="69"/>
      <c r="BA3258" s="70"/>
      <c r="BB3258" s="71"/>
      <c r="BC3258" s="54"/>
      <c r="BD3258" s="41"/>
      <c r="BE3258" s="52"/>
      <c r="BF3258" s="62"/>
      <c r="BG3258" s="275"/>
    </row>
    <row r="3259" spans="1:59" s="63" customFormat="1" ht="12.75" x14ac:dyDescent="0.2">
      <c r="A3259" s="196">
        <v>5</v>
      </c>
      <c r="B3259" s="197" t="s">
        <v>938</v>
      </c>
      <c r="C3259" s="208">
        <v>54</v>
      </c>
      <c r="D3259" s="209" t="s">
        <v>1007</v>
      </c>
      <c r="E3259" s="212">
        <v>5431</v>
      </c>
      <c r="F3259" s="213" t="s">
        <v>1010</v>
      </c>
      <c r="G3259" s="232"/>
      <c r="H3259" s="97"/>
      <c r="I3259" s="224"/>
      <c r="J3259" s="98"/>
      <c r="K3259" s="98"/>
      <c r="L3259" s="98"/>
      <c r="M3259" s="96"/>
      <c r="N3259" s="307"/>
      <c r="O3259" s="246"/>
      <c r="P3259" s="124"/>
      <c r="Q3259" s="99"/>
      <c r="R3259" s="99"/>
      <c r="S3259" s="99"/>
      <c r="T3259" s="99"/>
      <c r="U3259" s="99"/>
      <c r="V3259" s="99"/>
      <c r="W3259" s="99"/>
      <c r="X3259" s="99"/>
      <c r="Y3259" s="100"/>
      <c r="Z3259" s="100"/>
      <c r="AA3259" s="100"/>
      <c r="AB3259" s="99"/>
      <c r="AC3259" s="99"/>
      <c r="AD3259" s="99"/>
      <c r="AE3259" s="99"/>
      <c r="AF3259" s="99"/>
      <c r="AG3259" s="99"/>
      <c r="AH3259" s="99"/>
      <c r="AI3259" s="99"/>
      <c r="AJ3259" s="100"/>
      <c r="AK3259" s="100"/>
      <c r="AL3259" s="100"/>
      <c r="AM3259" s="99"/>
      <c r="AN3259" s="99"/>
      <c r="AO3259" s="99"/>
      <c r="AP3259" s="99"/>
      <c r="AQ3259" s="99"/>
      <c r="AR3259" s="99"/>
      <c r="AS3259" s="99"/>
      <c r="AT3259" s="99"/>
      <c r="AU3259" s="99"/>
      <c r="AV3259" s="99"/>
      <c r="AW3259" s="99"/>
      <c r="AX3259" s="100"/>
      <c r="AY3259" s="100"/>
      <c r="AZ3259" s="101"/>
      <c r="BA3259" s="102"/>
      <c r="BB3259" s="95"/>
      <c r="BC3259" s="95"/>
      <c r="BD3259" s="41">
        <v>5</v>
      </c>
      <c r="BE3259" s="52">
        <v>54</v>
      </c>
      <c r="BF3259" s="103">
        <v>5431</v>
      </c>
      <c r="BG3259" s="277"/>
    </row>
    <row r="3260" spans="1:59" s="63" customFormat="1" ht="12.75" x14ac:dyDescent="0.2">
      <c r="A3260" s="196">
        <v>5</v>
      </c>
      <c r="B3260" s="197" t="s">
        <v>938</v>
      </c>
      <c r="C3260" s="208">
        <v>54</v>
      </c>
      <c r="D3260" s="209" t="s">
        <v>1007</v>
      </c>
      <c r="E3260" s="212">
        <v>5431</v>
      </c>
      <c r="F3260" s="213" t="s">
        <v>1010</v>
      </c>
      <c r="G3260" s="231"/>
      <c r="H3260" s="65"/>
      <c r="I3260" s="222"/>
      <c r="J3260" s="66"/>
      <c r="K3260" s="66"/>
      <c r="L3260" s="66"/>
      <c r="M3260" s="64"/>
      <c r="N3260" s="304"/>
      <c r="O3260" s="305"/>
      <c r="P3260" s="127"/>
      <c r="Q3260" s="67"/>
      <c r="R3260" s="67"/>
      <c r="S3260" s="67"/>
      <c r="T3260" s="67"/>
      <c r="U3260" s="67"/>
      <c r="V3260" s="67"/>
      <c r="W3260" s="67"/>
      <c r="X3260" s="67"/>
      <c r="Y3260" s="68"/>
      <c r="Z3260" s="68"/>
      <c r="AA3260" s="68"/>
      <c r="AB3260" s="67"/>
      <c r="AC3260" s="67"/>
      <c r="AD3260" s="67"/>
      <c r="AE3260" s="67"/>
      <c r="AF3260" s="67"/>
      <c r="AG3260" s="67"/>
      <c r="AH3260" s="67"/>
      <c r="AI3260" s="67"/>
      <c r="AJ3260" s="68"/>
      <c r="AK3260" s="68"/>
      <c r="AL3260" s="68"/>
      <c r="AM3260" s="67"/>
      <c r="AN3260" s="67"/>
      <c r="AO3260" s="67"/>
      <c r="AP3260" s="67"/>
      <c r="AQ3260" s="67"/>
      <c r="AR3260" s="67"/>
      <c r="AS3260" s="67"/>
      <c r="AT3260" s="67"/>
      <c r="AU3260" s="67"/>
      <c r="AV3260" s="67"/>
      <c r="AW3260" s="67"/>
      <c r="AX3260" s="68"/>
      <c r="AY3260" s="68"/>
      <c r="AZ3260" s="69"/>
      <c r="BA3260" s="70"/>
      <c r="BB3260" s="71"/>
      <c r="BC3260" s="95"/>
      <c r="BD3260" s="41">
        <v>5</v>
      </c>
      <c r="BE3260" s="52">
        <v>54</v>
      </c>
      <c r="BF3260" s="103">
        <v>5431</v>
      </c>
      <c r="BG3260" s="275"/>
    </row>
    <row r="3261" spans="1:59" s="63" customFormat="1" ht="12.75" x14ac:dyDescent="0.2">
      <c r="A3261" s="196">
        <v>5</v>
      </c>
      <c r="B3261" s="197" t="s">
        <v>938</v>
      </c>
      <c r="C3261" s="208">
        <v>54</v>
      </c>
      <c r="D3261" s="209" t="s">
        <v>1007</v>
      </c>
      <c r="E3261" s="212">
        <v>5431</v>
      </c>
      <c r="F3261" s="213" t="s">
        <v>1010</v>
      </c>
      <c r="G3261" s="231" t="s">
        <v>729</v>
      </c>
      <c r="H3261" s="72" t="s">
        <v>1233</v>
      </c>
      <c r="I3261" s="223" t="s">
        <v>1247</v>
      </c>
      <c r="J3261" s="73"/>
      <c r="K3261" s="73"/>
      <c r="L3261" s="73"/>
      <c r="M3261" s="74"/>
      <c r="N3261" s="247"/>
      <c r="O3261" s="306"/>
      <c r="P3261" s="105"/>
      <c r="Q3261" s="75"/>
      <c r="R3261" s="75"/>
      <c r="S3261" s="75"/>
      <c r="T3261" s="75"/>
      <c r="U3261" s="75"/>
      <c r="V3261" s="75"/>
      <c r="W3261" s="75"/>
      <c r="X3261" s="75"/>
      <c r="Y3261" s="76" t="s">
        <v>1241</v>
      </c>
      <c r="Z3261" s="77" t="s">
        <v>1241</v>
      </c>
      <c r="AA3261" s="78">
        <f>AA$2542</f>
        <v>5000</v>
      </c>
      <c r="AB3261" s="75"/>
      <c r="AC3261" s="75"/>
      <c r="AD3261" s="75"/>
      <c r="AE3261" s="75"/>
      <c r="AF3261" s="75"/>
      <c r="AG3261" s="75"/>
      <c r="AH3261" s="75"/>
      <c r="AI3261" s="75"/>
      <c r="AJ3261" s="76" t="s">
        <v>1241</v>
      </c>
      <c r="AK3261" s="77" t="s">
        <v>1241</v>
      </c>
      <c r="AL3261" s="78">
        <f>AL$2542</f>
        <v>0</v>
      </c>
      <c r="AM3261" s="75"/>
      <c r="AN3261" s="75"/>
      <c r="AO3261" s="75"/>
      <c r="AP3261" s="75"/>
      <c r="AQ3261" s="75"/>
      <c r="AR3261" s="75"/>
      <c r="AS3261" s="75"/>
      <c r="AT3261" s="75"/>
      <c r="AU3261" s="75"/>
      <c r="AV3261" s="75"/>
      <c r="AW3261" s="76" t="s">
        <v>1241</v>
      </c>
      <c r="AX3261" s="77" t="s">
        <v>1241</v>
      </c>
      <c r="AY3261" s="78">
        <f>AY$2542</f>
        <v>250</v>
      </c>
      <c r="AZ3261" s="79"/>
      <c r="BA3261" s="80" t="str">
        <f>I3261</f>
        <v>&gt; see 4711, Thermal insulation</v>
      </c>
      <c r="BB3261" s="71"/>
      <c r="BC3261" s="95"/>
      <c r="BD3261" s="41">
        <f>A3261</f>
        <v>5</v>
      </c>
      <c r="BE3261" s="52">
        <f>C3261</f>
        <v>54</v>
      </c>
      <c r="BF3261" s="62">
        <f>E3261</f>
        <v>5431</v>
      </c>
      <c r="BG3261" s="276" t="str">
        <f>H3261</f>
        <v>Default Scenario (Link)</v>
      </c>
    </row>
    <row r="3262" spans="1:59" s="63" customFormat="1" ht="12.75" x14ac:dyDescent="0.2">
      <c r="A3262" s="196">
        <v>5</v>
      </c>
      <c r="B3262" s="197" t="s">
        <v>938</v>
      </c>
      <c r="C3262" s="208">
        <v>54</v>
      </c>
      <c r="D3262" s="209" t="s">
        <v>1007</v>
      </c>
      <c r="E3262" s="212">
        <v>5431</v>
      </c>
      <c r="F3262" s="213" t="s">
        <v>1010</v>
      </c>
      <c r="G3262" s="231"/>
      <c r="H3262" s="65"/>
      <c r="I3262" s="222"/>
      <c r="J3262" s="66"/>
      <c r="K3262" s="66"/>
      <c r="L3262" s="66"/>
      <c r="M3262" s="64"/>
      <c r="N3262" s="304"/>
      <c r="O3262" s="305"/>
      <c r="P3262" s="127"/>
      <c r="Q3262" s="67"/>
      <c r="R3262" s="67"/>
      <c r="S3262" s="67"/>
      <c r="T3262" s="67"/>
      <c r="U3262" s="67"/>
      <c r="V3262" s="67"/>
      <c r="W3262" s="67"/>
      <c r="X3262" s="67"/>
      <c r="Y3262" s="68"/>
      <c r="Z3262" s="68"/>
      <c r="AA3262" s="68"/>
      <c r="AB3262" s="67"/>
      <c r="AC3262" s="67"/>
      <c r="AD3262" s="67"/>
      <c r="AE3262" s="67"/>
      <c r="AF3262" s="67"/>
      <c r="AG3262" s="67"/>
      <c r="AH3262" s="67"/>
      <c r="AI3262" s="67"/>
      <c r="AJ3262" s="68"/>
      <c r="AK3262" s="68"/>
      <c r="AL3262" s="68"/>
      <c r="AM3262" s="67"/>
      <c r="AN3262" s="67"/>
      <c r="AO3262" s="67"/>
      <c r="AP3262" s="67"/>
      <c r="AQ3262" s="67"/>
      <c r="AR3262" s="67"/>
      <c r="AS3262" s="67"/>
      <c r="AT3262" s="67"/>
      <c r="AU3262" s="67"/>
      <c r="AV3262" s="67"/>
      <c r="AW3262" s="67"/>
      <c r="AX3262" s="68"/>
      <c r="AY3262" s="68"/>
      <c r="AZ3262" s="69"/>
      <c r="BA3262" s="70"/>
      <c r="BB3262" s="71"/>
      <c r="BC3262" s="54"/>
      <c r="BD3262" s="41"/>
      <c r="BE3262" s="52"/>
      <c r="BF3262" s="62"/>
      <c r="BG3262" s="275"/>
    </row>
    <row r="3263" spans="1:59" s="63" customFormat="1" ht="12.75" x14ac:dyDescent="0.2">
      <c r="A3263" s="196">
        <v>5</v>
      </c>
      <c r="B3263" s="197" t="s">
        <v>938</v>
      </c>
      <c r="C3263" s="208">
        <v>54</v>
      </c>
      <c r="D3263" s="209" t="s">
        <v>1007</v>
      </c>
      <c r="E3263" s="212">
        <v>5431</v>
      </c>
      <c r="F3263" s="213" t="s">
        <v>1010</v>
      </c>
      <c r="G3263" s="232"/>
      <c r="H3263" s="97"/>
      <c r="I3263" s="224"/>
      <c r="J3263" s="98"/>
      <c r="K3263" s="98"/>
      <c r="L3263" s="98"/>
      <c r="M3263" s="96"/>
      <c r="N3263" s="307"/>
      <c r="O3263" s="246"/>
      <c r="P3263" s="124"/>
      <c r="Q3263" s="99"/>
      <c r="R3263" s="99"/>
      <c r="S3263" s="99"/>
      <c r="T3263" s="99"/>
      <c r="U3263" s="99"/>
      <c r="V3263" s="99"/>
      <c r="W3263" s="99"/>
      <c r="X3263" s="99"/>
      <c r="Y3263" s="100"/>
      <c r="Z3263" s="100"/>
      <c r="AA3263" s="100"/>
      <c r="AB3263" s="99"/>
      <c r="AC3263" s="99"/>
      <c r="AD3263" s="99"/>
      <c r="AE3263" s="99"/>
      <c r="AF3263" s="99"/>
      <c r="AG3263" s="99"/>
      <c r="AH3263" s="99"/>
      <c r="AI3263" s="99"/>
      <c r="AJ3263" s="100"/>
      <c r="AK3263" s="100"/>
      <c r="AL3263" s="100"/>
      <c r="AM3263" s="99"/>
      <c r="AN3263" s="99"/>
      <c r="AO3263" s="99"/>
      <c r="AP3263" s="99"/>
      <c r="AQ3263" s="99"/>
      <c r="AR3263" s="99"/>
      <c r="AS3263" s="99"/>
      <c r="AT3263" s="99"/>
      <c r="AU3263" s="99"/>
      <c r="AV3263" s="99"/>
      <c r="AW3263" s="99"/>
      <c r="AX3263" s="100"/>
      <c r="AY3263" s="100"/>
      <c r="AZ3263" s="101"/>
      <c r="BA3263" s="102"/>
      <c r="BB3263" s="95"/>
      <c r="BC3263" s="95"/>
      <c r="BD3263" s="41">
        <v>5</v>
      </c>
      <c r="BE3263" s="52">
        <v>54</v>
      </c>
      <c r="BF3263" s="103">
        <v>5431</v>
      </c>
      <c r="BG3263" s="277"/>
    </row>
    <row r="3264" spans="1:59" x14ac:dyDescent="0.25">
      <c r="A3264" s="196">
        <v>5</v>
      </c>
      <c r="B3264" s="197" t="s">
        <v>938</v>
      </c>
      <c r="C3264" s="208">
        <v>54</v>
      </c>
      <c r="D3264" s="209" t="s">
        <v>1007</v>
      </c>
      <c r="E3264" s="210">
        <v>5432</v>
      </c>
      <c r="F3264" s="211" t="s">
        <v>1011</v>
      </c>
      <c r="G3264" s="235"/>
      <c r="H3264" s="145"/>
      <c r="I3264" s="221"/>
      <c r="J3264" s="57"/>
      <c r="K3264" s="57"/>
      <c r="L3264" s="57"/>
      <c r="M3264" s="144"/>
      <c r="N3264" s="324"/>
      <c r="O3264" s="325"/>
      <c r="P3264" s="146"/>
      <c r="Q3264" s="146"/>
      <c r="R3264" s="146"/>
      <c r="S3264" s="146"/>
      <c r="T3264" s="146"/>
      <c r="U3264" s="146"/>
      <c r="V3264" s="146"/>
      <c r="W3264" s="146"/>
      <c r="X3264" s="146"/>
      <c r="Y3264" s="59"/>
      <c r="Z3264" s="123"/>
      <c r="AA3264" s="123"/>
      <c r="AB3264" s="146"/>
      <c r="AC3264" s="146"/>
      <c r="AD3264" s="146"/>
      <c r="AE3264" s="146"/>
      <c r="AF3264" s="146"/>
      <c r="AG3264" s="146"/>
      <c r="AH3264" s="146"/>
      <c r="AI3264" s="146"/>
      <c r="AJ3264" s="59"/>
      <c r="AK3264" s="123"/>
      <c r="AL3264" s="123"/>
      <c r="AM3264" s="146"/>
      <c r="AN3264" s="146"/>
      <c r="AO3264" s="146"/>
      <c r="AP3264" s="146"/>
      <c r="AQ3264" s="146"/>
      <c r="AR3264" s="146"/>
      <c r="AS3264" s="146"/>
      <c r="AT3264" s="146"/>
      <c r="AU3264" s="146"/>
      <c r="AV3264" s="146"/>
      <c r="AW3264" s="58"/>
      <c r="AX3264" s="123"/>
      <c r="AY3264" s="59"/>
      <c r="AZ3264" s="147"/>
      <c r="BA3264" s="148"/>
      <c r="BB3264" s="143"/>
      <c r="BC3264" s="143"/>
      <c r="BD3264" s="41">
        <v>5</v>
      </c>
      <c r="BE3264" s="52">
        <v>54</v>
      </c>
      <c r="BF3264" s="62">
        <v>5432</v>
      </c>
      <c r="BG3264" s="284"/>
    </row>
    <row r="3265" spans="1:59" s="63" customFormat="1" ht="12.75" x14ac:dyDescent="0.2">
      <c r="A3265" s="196">
        <v>5</v>
      </c>
      <c r="B3265" s="197" t="s">
        <v>938</v>
      </c>
      <c r="C3265" s="208">
        <v>54</v>
      </c>
      <c r="D3265" s="209" t="s">
        <v>1007</v>
      </c>
      <c r="E3265" s="210">
        <v>5432</v>
      </c>
      <c r="F3265" s="211" t="s">
        <v>1011</v>
      </c>
      <c r="G3265" s="230"/>
      <c r="H3265" s="56"/>
      <c r="I3265" s="221"/>
      <c r="J3265" s="57"/>
      <c r="K3265" s="57"/>
      <c r="L3265" s="57"/>
      <c r="M3265" s="55"/>
      <c r="N3265" s="303"/>
      <c r="O3265" s="245"/>
      <c r="P3265" s="122"/>
      <c r="Q3265" s="58"/>
      <c r="R3265" s="58"/>
      <c r="S3265" s="58"/>
      <c r="T3265" s="58"/>
      <c r="U3265" s="58"/>
      <c r="V3265" s="58"/>
      <c r="W3265" s="58"/>
      <c r="X3265" s="58"/>
      <c r="Y3265" s="59"/>
      <c r="Z3265" s="59"/>
      <c r="AA3265" s="59"/>
      <c r="AB3265" s="58"/>
      <c r="AC3265" s="58"/>
      <c r="AD3265" s="58"/>
      <c r="AE3265" s="58"/>
      <c r="AF3265" s="58"/>
      <c r="AG3265" s="58"/>
      <c r="AH3265" s="58"/>
      <c r="AI3265" s="58"/>
      <c r="AJ3265" s="59"/>
      <c r="AK3265" s="59"/>
      <c r="AL3265" s="59"/>
      <c r="AM3265" s="58"/>
      <c r="AN3265" s="58"/>
      <c r="AO3265" s="58"/>
      <c r="AP3265" s="58"/>
      <c r="AQ3265" s="58"/>
      <c r="AR3265" s="58"/>
      <c r="AS3265" s="58"/>
      <c r="AT3265" s="58"/>
      <c r="AU3265" s="58"/>
      <c r="AV3265" s="58"/>
      <c r="AW3265" s="58"/>
      <c r="AX3265" s="59"/>
      <c r="AY3265" s="59"/>
      <c r="AZ3265" s="60"/>
      <c r="BA3265" s="61"/>
      <c r="BB3265" s="54"/>
      <c r="BC3265" s="54"/>
      <c r="BD3265" s="41">
        <v>5</v>
      </c>
      <c r="BE3265" s="52">
        <v>54</v>
      </c>
      <c r="BF3265" s="62">
        <v>5432</v>
      </c>
      <c r="BG3265" s="274"/>
    </row>
    <row r="3266" spans="1:59" s="63" customFormat="1" ht="12.75" x14ac:dyDescent="0.2">
      <c r="A3266" s="196">
        <v>5</v>
      </c>
      <c r="B3266" s="197" t="s">
        <v>938</v>
      </c>
      <c r="C3266" s="208">
        <v>54</v>
      </c>
      <c r="D3266" s="209" t="s">
        <v>1007</v>
      </c>
      <c r="E3266" s="210">
        <v>5432</v>
      </c>
      <c r="F3266" s="211" t="s">
        <v>1011</v>
      </c>
      <c r="G3266" s="231" t="s">
        <v>1191</v>
      </c>
      <c r="H3266" s="65"/>
      <c r="I3266" s="222"/>
      <c r="J3266" s="66"/>
      <c r="K3266" s="66"/>
      <c r="L3266" s="66"/>
      <c r="M3266" s="64"/>
      <c r="N3266" s="308"/>
      <c r="O3266" s="309"/>
      <c r="P3266" s="127"/>
      <c r="Q3266" s="67"/>
      <c r="R3266" s="67"/>
      <c r="S3266" s="67"/>
      <c r="T3266" s="67"/>
      <c r="U3266" s="67"/>
      <c r="V3266" s="67"/>
      <c r="W3266" s="67"/>
      <c r="X3266" s="67"/>
      <c r="Y3266" s="68"/>
      <c r="Z3266" s="68"/>
      <c r="AA3266" s="68"/>
      <c r="AB3266" s="67"/>
      <c r="AC3266" s="67"/>
      <c r="AD3266" s="67"/>
      <c r="AE3266" s="67"/>
      <c r="AF3266" s="67"/>
      <c r="AG3266" s="67"/>
      <c r="AH3266" s="67"/>
      <c r="AI3266" s="67"/>
      <c r="AJ3266" s="68"/>
      <c r="AK3266" s="68"/>
      <c r="AL3266" s="68"/>
      <c r="AM3266" s="67"/>
      <c r="AN3266" s="67"/>
      <c r="AO3266" s="67"/>
      <c r="AP3266" s="67"/>
      <c r="AQ3266" s="67"/>
      <c r="AR3266" s="67"/>
      <c r="AS3266" s="67"/>
      <c r="AT3266" s="67"/>
      <c r="AU3266" s="67"/>
      <c r="AV3266" s="67"/>
      <c r="AW3266" s="67"/>
      <c r="AX3266" s="68"/>
      <c r="AY3266" s="68"/>
      <c r="AZ3266" s="69"/>
      <c r="BA3266" s="70"/>
      <c r="BB3266" s="71"/>
      <c r="BC3266" s="54"/>
      <c r="BD3266" s="41">
        <v>5</v>
      </c>
      <c r="BE3266" s="52">
        <v>54</v>
      </c>
      <c r="BF3266" s="62">
        <v>5432</v>
      </c>
      <c r="BG3266" s="275"/>
    </row>
    <row r="3267" spans="1:59" s="63" customFormat="1" ht="12.75" x14ac:dyDescent="0.2">
      <c r="A3267" s="196">
        <v>5</v>
      </c>
      <c r="B3267" s="197" t="s">
        <v>938</v>
      </c>
      <c r="C3267" s="208">
        <v>54</v>
      </c>
      <c r="D3267" s="209" t="s">
        <v>1007</v>
      </c>
      <c r="E3267" s="210">
        <v>5432</v>
      </c>
      <c r="F3267" s="211" t="s">
        <v>1011</v>
      </c>
      <c r="G3267" s="231" t="s">
        <v>1191</v>
      </c>
      <c r="H3267" s="72" t="s">
        <v>47</v>
      </c>
      <c r="I3267" s="223"/>
      <c r="J3267" s="73"/>
      <c r="K3267" s="73"/>
      <c r="L3267" s="73"/>
      <c r="M3267" s="74"/>
      <c r="N3267" s="247"/>
      <c r="O3267" s="306"/>
      <c r="P3267" s="105"/>
      <c r="Q3267" s="75"/>
      <c r="R3267" s="75"/>
      <c r="S3267" s="75"/>
      <c r="T3267" s="75"/>
      <c r="U3267" s="75"/>
      <c r="V3267" s="75"/>
      <c r="W3267" s="75"/>
      <c r="X3267" s="75"/>
      <c r="Y3267" s="76">
        <f>IF(ISNUMBER(VLOOKUP(Y3269,P$7:W$7,MATCH(Y3269,P$7:W$7))),VLOOKUP(Y3269,P$7:W$7,MATCH(Y3269,P$7:W$7)),IF(N3271=0,"No Data",IF(Y3269&gt;0,"&lt;100",0)))</f>
        <v>10000</v>
      </c>
      <c r="Z3267" s="77">
        <f>IF(ISNUMBER(VLOOKUP(Z3271,P$7:W$7,MATCH(Z3271,P$7:W$7))),VLOOKUP(Z3271,P$7:W$7,MATCH(Z3271,P$7:W$7)),IF(N3271=0,"No Data",IF(Z3271&gt;0,"&lt;100",0)))</f>
        <v>10000</v>
      </c>
      <c r="AA3267" s="106">
        <f>IF(ISNUMBER(Z3267),Z3267,0)</f>
        <v>10000</v>
      </c>
      <c r="AB3267" s="75"/>
      <c r="AC3267" s="75"/>
      <c r="AD3267" s="75"/>
      <c r="AE3267" s="75"/>
      <c r="AF3267" s="75"/>
      <c r="AG3267" s="75"/>
      <c r="AH3267" s="75"/>
      <c r="AI3267" s="75"/>
      <c r="AJ3267" s="76">
        <f>IF(ISNUMBER(VLOOKUP(AJ3269,AB$7:AH$7,MATCH(AJ3269,AB$7:AH$7))),VLOOKUP(AJ3269,AB$7:AH$7,MATCH(AJ3269,AB$7:AH$7)),IF(N3271=0,"No Data",IF(AJ3269&gt;0,"&lt;50",0)))</f>
        <v>0</v>
      </c>
      <c r="AK3267" s="77">
        <f>IF(ISNUMBER(VLOOKUP(AK3271,AB$7:AH$7,MATCH(AK3271,AB$7:AH$7))),VLOOKUP(AK3271,AB$7:AH$7,MATCH(AK3271,AB$7:AH$7)),IF(N3271=0,"No Data",IF(AK3271&gt;0,"&lt;50",0)))</f>
        <v>0</v>
      </c>
      <c r="AL3267" s="106">
        <f>IF(ISNUMBER(AK3267),AK3267,0)</f>
        <v>0</v>
      </c>
      <c r="AM3267" s="75"/>
      <c r="AN3267" s="75"/>
      <c r="AO3267" s="75"/>
      <c r="AP3267" s="75"/>
      <c r="AQ3267" s="75"/>
      <c r="AR3267" s="75"/>
      <c r="AS3267" s="75"/>
      <c r="AT3267" s="75"/>
      <c r="AU3267" s="75"/>
      <c r="AV3267" s="75"/>
      <c r="AW3267" s="76">
        <f>IF(ISNUMBER(VLOOKUP(AW3269,AM$7:AU$7,MATCH(AW3269,AM$7:AU$7))),VLOOKUP(AW3269,AM$7:AU$7,MATCH(AW3269,AM$7:AU$7)),IF(N3271=0,"No Data",IF(AW3269&gt;0,"&lt;10",0)))</f>
        <v>100</v>
      </c>
      <c r="AX3267" s="77">
        <f>IF(ISNUMBER(VLOOKUP(AX3271,AM$7:AU$7,MATCH(AX3271,AM$7:AU$7))),VLOOKUP(AX3271,AM$7:AU$7,MATCH(AX3271,AM$7:AU$7)),IF(N3271=0,"No Data",IF(AX3271&gt;0,"&lt;10",0)))</f>
        <v>100</v>
      </c>
      <c r="AY3267" s="106">
        <f>IF(ISNUMBER(AX3267),AX3267,0)</f>
        <v>100</v>
      </c>
      <c r="AZ3267" s="79"/>
      <c r="BA3267" s="80"/>
      <c r="BB3267" s="71"/>
      <c r="BC3267" s="54"/>
      <c r="BD3267" s="41">
        <v>5</v>
      </c>
      <c r="BE3267" s="52">
        <v>54</v>
      </c>
      <c r="BF3267" s="62">
        <v>5432</v>
      </c>
      <c r="BG3267" s="276" t="s">
        <v>47</v>
      </c>
    </row>
    <row r="3268" spans="1:59" s="63" customFormat="1" ht="12.75" x14ac:dyDescent="0.2">
      <c r="A3268" s="196">
        <v>5</v>
      </c>
      <c r="B3268" s="197" t="s">
        <v>938</v>
      </c>
      <c r="C3268" s="208">
        <v>54</v>
      </c>
      <c r="D3268" s="209" t="s">
        <v>1007</v>
      </c>
      <c r="E3268" s="210">
        <v>5432</v>
      </c>
      <c r="F3268" s="211" t="s">
        <v>1011</v>
      </c>
      <c r="G3268" s="231" t="s">
        <v>1191</v>
      </c>
      <c r="H3268" s="81" t="s">
        <v>48</v>
      </c>
      <c r="I3268" s="223"/>
      <c r="J3268" s="73"/>
      <c r="K3268" s="73"/>
      <c r="L3268" s="73"/>
      <c r="M3268" s="74"/>
      <c r="N3268" s="247"/>
      <c r="O3268" s="306"/>
      <c r="P3268" s="105"/>
      <c r="Q3268" s="75"/>
      <c r="R3268" s="75"/>
      <c r="S3268" s="75"/>
      <c r="T3268" s="75"/>
      <c r="U3268" s="75"/>
      <c r="V3268" s="75"/>
      <c r="W3268" s="75"/>
      <c r="X3268" s="75"/>
      <c r="Y3268" s="82">
        <f>MIN(X3272:X3281)</f>
        <v>0</v>
      </c>
      <c r="Z3268" s="83"/>
      <c r="AA3268" s="83"/>
      <c r="AB3268" s="75"/>
      <c r="AC3268" s="75"/>
      <c r="AD3268" s="75"/>
      <c r="AE3268" s="75"/>
      <c r="AF3268" s="75"/>
      <c r="AG3268" s="75"/>
      <c r="AH3268" s="75"/>
      <c r="AI3268" s="75"/>
      <c r="AJ3268" s="82">
        <f>MIN(AI3272:AI3281)</f>
        <v>0</v>
      </c>
      <c r="AK3268" s="83"/>
      <c r="AL3268" s="83"/>
      <c r="AM3268" s="75"/>
      <c r="AN3268" s="75"/>
      <c r="AO3268" s="75"/>
      <c r="AP3268" s="75"/>
      <c r="AQ3268" s="75"/>
      <c r="AR3268" s="75"/>
      <c r="AS3268" s="75"/>
      <c r="AT3268" s="75"/>
      <c r="AU3268" s="75"/>
      <c r="AV3268" s="75"/>
      <c r="AW3268" s="82">
        <f>MIN(AV3272:AV3281)</f>
        <v>25</v>
      </c>
      <c r="AX3268" s="83"/>
      <c r="AY3268" s="83"/>
      <c r="AZ3268" s="79"/>
      <c r="BA3268" s="80"/>
      <c r="BB3268" s="71"/>
      <c r="BC3268" s="54"/>
      <c r="BD3268" s="41">
        <v>5</v>
      </c>
      <c r="BE3268" s="52">
        <v>54</v>
      </c>
      <c r="BF3268" s="62">
        <v>5432</v>
      </c>
      <c r="BG3268" s="278" t="s">
        <v>48</v>
      </c>
    </row>
    <row r="3269" spans="1:59" s="63" customFormat="1" ht="12.75" x14ac:dyDescent="0.2">
      <c r="A3269" s="196">
        <v>5</v>
      </c>
      <c r="B3269" s="197" t="s">
        <v>938</v>
      </c>
      <c r="C3269" s="208">
        <v>54</v>
      </c>
      <c r="D3269" s="209" t="s">
        <v>1007</v>
      </c>
      <c r="E3269" s="210">
        <v>5432</v>
      </c>
      <c r="F3269" s="211" t="s">
        <v>1011</v>
      </c>
      <c r="G3269" s="231" t="s">
        <v>1191</v>
      </c>
      <c r="H3269" s="81" t="s">
        <v>49</v>
      </c>
      <c r="I3269" s="223"/>
      <c r="J3269" s="73"/>
      <c r="K3269" s="73"/>
      <c r="L3269" s="73"/>
      <c r="M3269" s="74"/>
      <c r="N3269" s="247"/>
      <c r="O3269" s="306"/>
      <c r="P3269" s="105"/>
      <c r="Q3269" s="75"/>
      <c r="R3269" s="75"/>
      <c r="S3269" s="75"/>
      <c r="T3269" s="75"/>
      <c r="U3269" s="75"/>
      <c r="V3269" s="75"/>
      <c r="W3269" s="75"/>
      <c r="X3269" s="75"/>
      <c r="Y3269" s="84">
        <f>IF(ISNUMBER(AVERAGE(X3272:X3281)),AVERAGE(X3272:X3281),0)</f>
        <v>18000</v>
      </c>
      <c r="Z3269" s="83"/>
      <c r="AA3269" s="83"/>
      <c r="AB3269" s="75"/>
      <c r="AC3269" s="75"/>
      <c r="AD3269" s="75"/>
      <c r="AE3269" s="75"/>
      <c r="AF3269" s="75"/>
      <c r="AG3269" s="75"/>
      <c r="AH3269" s="75"/>
      <c r="AI3269" s="75"/>
      <c r="AJ3269" s="84">
        <f>IF(ISNUMBER(AVERAGE(AI3272:AI3281)),AVERAGE(AI3272:AI3281),0)</f>
        <v>0</v>
      </c>
      <c r="AK3269" s="83"/>
      <c r="AL3269" s="83"/>
      <c r="AM3269" s="75"/>
      <c r="AN3269" s="75"/>
      <c r="AO3269" s="75"/>
      <c r="AP3269" s="75"/>
      <c r="AQ3269" s="75"/>
      <c r="AR3269" s="75"/>
      <c r="AS3269" s="75"/>
      <c r="AT3269" s="75"/>
      <c r="AU3269" s="75"/>
      <c r="AV3269" s="75"/>
      <c r="AW3269" s="84">
        <f>IF(ISNUMBER(AVERAGE(AV3272:AV3281)),AVERAGE(AV3272:AV3281),0)</f>
        <v>182.5</v>
      </c>
      <c r="AX3269" s="83"/>
      <c r="AY3269" s="83"/>
      <c r="AZ3269" s="79"/>
      <c r="BA3269" s="80"/>
      <c r="BB3269" s="71"/>
      <c r="BC3269" s="54"/>
      <c r="BD3269" s="41">
        <v>5</v>
      </c>
      <c r="BE3269" s="52">
        <v>54</v>
      </c>
      <c r="BF3269" s="62">
        <v>5432</v>
      </c>
      <c r="BG3269" s="278" t="s">
        <v>49</v>
      </c>
    </row>
    <row r="3270" spans="1:59" s="63" customFormat="1" ht="12.75" x14ac:dyDescent="0.2">
      <c r="A3270" s="196">
        <v>5</v>
      </c>
      <c r="B3270" s="197" t="s">
        <v>938</v>
      </c>
      <c r="C3270" s="208">
        <v>54</v>
      </c>
      <c r="D3270" s="209" t="s">
        <v>1007</v>
      </c>
      <c r="E3270" s="210">
        <v>5432</v>
      </c>
      <c r="F3270" s="211" t="s">
        <v>1011</v>
      </c>
      <c r="G3270" s="231" t="s">
        <v>1191</v>
      </c>
      <c r="H3270" s="81" t="s">
        <v>50</v>
      </c>
      <c r="I3270" s="223"/>
      <c r="J3270" s="73"/>
      <c r="K3270" s="73"/>
      <c r="L3270" s="73"/>
      <c r="M3270" s="74"/>
      <c r="N3270" s="247"/>
      <c r="O3270" s="306"/>
      <c r="P3270" s="105"/>
      <c r="Q3270" s="75"/>
      <c r="R3270" s="75"/>
      <c r="S3270" s="75"/>
      <c r="T3270" s="75"/>
      <c r="U3270" s="75"/>
      <c r="V3270" s="75"/>
      <c r="W3270" s="75"/>
      <c r="X3270" s="75"/>
      <c r="Y3270" s="84">
        <f>MAX(X3272:X3281)</f>
        <v>25000</v>
      </c>
      <c r="Z3270" s="83"/>
      <c r="AA3270" s="83"/>
      <c r="AB3270" s="75"/>
      <c r="AC3270" s="75"/>
      <c r="AD3270" s="75"/>
      <c r="AE3270" s="75"/>
      <c r="AF3270" s="75"/>
      <c r="AG3270" s="75"/>
      <c r="AH3270" s="75"/>
      <c r="AI3270" s="75"/>
      <c r="AJ3270" s="84">
        <f>MAX(AI3272:AI3281)</f>
        <v>0</v>
      </c>
      <c r="AK3270" s="83"/>
      <c r="AL3270" s="83"/>
      <c r="AM3270" s="75"/>
      <c r="AN3270" s="75"/>
      <c r="AO3270" s="75"/>
      <c r="AP3270" s="75"/>
      <c r="AQ3270" s="75"/>
      <c r="AR3270" s="75"/>
      <c r="AS3270" s="75"/>
      <c r="AT3270" s="75"/>
      <c r="AU3270" s="75"/>
      <c r="AV3270" s="75"/>
      <c r="AW3270" s="84">
        <f>MAX(AV3272:AV3281)</f>
        <v>1000</v>
      </c>
      <c r="AX3270" s="83"/>
      <c r="AY3270" s="83"/>
      <c r="AZ3270" s="79"/>
      <c r="BA3270" s="80"/>
      <c r="BB3270" s="71"/>
      <c r="BC3270" s="54"/>
      <c r="BD3270" s="41">
        <v>5</v>
      </c>
      <c r="BE3270" s="52">
        <v>54</v>
      </c>
      <c r="BF3270" s="62">
        <v>5432</v>
      </c>
      <c r="BG3270" s="278" t="s">
        <v>50</v>
      </c>
    </row>
    <row r="3271" spans="1:59" s="63" customFormat="1" ht="12.75" x14ac:dyDescent="0.2">
      <c r="A3271" s="196">
        <v>5</v>
      </c>
      <c r="B3271" s="197" t="s">
        <v>938</v>
      </c>
      <c r="C3271" s="208">
        <v>54</v>
      </c>
      <c r="D3271" s="209" t="s">
        <v>1007</v>
      </c>
      <c r="E3271" s="210">
        <v>5432</v>
      </c>
      <c r="F3271" s="211" t="s">
        <v>1011</v>
      </c>
      <c r="G3271" s="231" t="s">
        <v>1191</v>
      </c>
      <c r="H3271" s="85" t="s">
        <v>51</v>
      </c>
      <c r="I3271" s="223"/>
      <c r="J3271" s="73"/>
      <c r="K3271" s="73"/>
      <c r="L3271" s="73"/>
      <c r="M3271" s="74"/>
      <c r="N3271" s="248">
        <f>SUM(N3272:N3281)</f>
        <v>10</v>
      </c>
      <c r="O3271" s="293">
        <f>SUM(O3272:O3281)</f>
        <v>0.99999999999999989</v>
      </c>
      <c r="P3271" s="292"/>
      <c r="Q3271" s="87"/>
      <c r="R3271" s="87"/>
      <c r="S3271" s="87"/>
      <c r="T3271" s="87"/>
      <c r="U3271" s="87"/>
      <c r="V3271" s="87"/>
      <c r="W3271" s="87"/>
      <c r="X3271" s="87"/>
      <c r="Y3271" s="88"/>
      <c r="Z3271" s="119">
        <f>SUM(Z3272:Z3281)</f>
        <v>18000</v>
      </c>
      <c r="AA3271" s="88"/>
      <c r="AB3271" s="87"/>
      <c r="AC3271" s="87"/>
      <c r="AD3271" s="87"/>
      <c r="AE3271" s="87"/>
      <c r="AF3271" s="87"/>
      <c r="AG3271" s="87"/>
      <c r="AH3271" s="87"/>
      <c r="AI3271" s="87"/>
      <c r="AJ3271" s="88"/>
      <c r="AK3271" s="86">
        <f>SUM(AK3272:AK3281)</f>
        <v>0</v>
      </c>
      <c r="AL3271" s="88"/>
      <c r="AM3271" s="87"/>
      <c r="AN3271" s="87"/>
      <c r="AO3271" s="87"/>
      <c r="AP3271" s="87"/>
      <c r="AQ3271" s="87"/>
      <c r="AR3271" s="87"/>
      <c r="AS3271" s="87"/>
      <c r="AT3271" s="87"/>
      <c r="AU3271" s="87"/>
      <c r="AV3271" s="87"/>
      <c r="AW3271" s="112"/>
      <c r="AX3271" s="86">
        <f>SUM(AX3272:AX3281)</f>
        <v>182.5</v>
      </c>
      <c r="AY3271" s="88"/>
      <c r="AZ3271" s="79"/>
      <c r="BA3271" s="80"/>
      <c r="BB3271" s="71"/>
      <c r="BC3271" s="54"/>
      <c r="BD3271" s="41">
        <v>5</v>
      </c>
      <c r="BE3271" s="52">
        <v>54</v>
      </c>
      <c r="BF3271" s="62">
        <v>5432</v>
      </c>
      <c r="BG3271" s="279" t="s">
        <v>51</v>
      </c>
    </row>
    <row r="3272" spans="1:59" s="63" customFormat="1" ht="12.75" x14ac:dyDescent="0.2">
      <c r="A3272" s="196">
        <v>5</v>
      </c>
      <c r="B3272" s="197" t="s">
        <v>938</v>
      </c>
      <c r="C3272" s="208">
        <v>54</v>
      </c>
      <c r="D3272" s="209" t="s">
        <v>1007</v>
      </c>
      <c r="E3272" s="210">
        <v>5432</v>
      </c>
      <c r="F3272" s="211" t="s">
        <v>1011</v>
      </c>
      <c r="G3272" s="231" t="s">
        <v>1191</v>
      </c>
      <c r="H3272" s="89" t="s">
        <v>52</v>
      </c>
      <c r="I3272" s="90" t="s">
        <v>1012</v>
      </c>
      <c r="J3272" s="90"/>
      <c r="K3272" s="90" t="s">
        <v>73</v>
      </c>
      <c r="L3272" s="90" t="s">
        <v>69</v>
      </c>
      <c r="M3272" s="91"/>
      <c r="N3272" s="312">
        <v>1</v>
      </c>
      <c r="O3272" s="313">
        <f>N3272/N$3271</f>
        <v>0.1</v>
      </c>
      <c r="P3272" s="104"/>
      <c r="Q3272" s="92"/>
      <c r="R3272" s="92"/>
      <c r="S3272" s="92"/>
      <c r="T3272" s="92"/>
      <c r="U3272" s="92"/>
      <c r="V3272" s="92"/>
      <c r="W3272" s="92">
        <v>1</v>
      </c>
      <c r="X3272" s="109">
        <f t="shared" ref="X3272:X3281" si="582">P3272*P$7+Q3272*Q$7+R3272*R$7+S3272*S$7+T3272*T$7+U3272*U$7+V3272*V$7+W3272*W$7</f>
        <v>25000</v>
      </c>
      <c r="Y3272" s="83"/>
      <c r="Z3272" s="110">
        <f t="shared" ref="Z3272:Z3281" si="583">X3272*$O3272</f>
        <v>2500</v>
      </c>
      <c r="AA3272" s="111"/>
      <c r="AB3272" s="92"/>
      <c r="AC3272" s="92"/>
      <c r="AD3272" s="92"/>
      <c r="AE3272" s="92"/>
      <c r="AF3272" s="92"/>
      <c r="AG3272" s="92"/>
      <c r="AH3272" s="92"/>
      <c r="AI3272" s="109">
        <f t="shared" ref="AI3272:AI3281" si="584">AB3272*AB$7+AC3272*AC$7+AD3272*AD$7+AE3272*AE$7+AF3272*AF$7+AG3272*AG$7+AH3272*AH$7</f>
        <v>0</v>
      </c>
      <c r="AJ3272" s="83"/>
      <c r="AK3272" s="110">
        <f t="shared" ref="AK3272:AK3281" si="585">AI3272*$O3272</f>
        <v>0</v>
      </c>
      <c r="AL3272" s="111"/>
      <c r="AM3272" s="92"/>
      <c r="AN3272" s="92"/>
      <c r="AO3272" s="92"/>
      <c r="AP3272" s="92">
        <v>1</v>
      </c>
      <c r="AQ3272" s="92"/>
      <c r="AR3272" s="92"/>
      <c r="AS3272" s="92"/>
      <c r="AT3272" s="92"/>
      <c r="AU3272" s="92"/>
      <c r="AV3272" s="109">
        <f t="shared" ref="AV3272:AV3281" si="586">AM3272*AM$7+AN3272*AN$7+AO3272*AO$7+AP3272*AP$7+AQ3272*AQ$7+AR3272*AR$7+AS3272*AS$7+AT3272*AT$7+AU3272*AU$7</f>
        <v>100</v>
      </c>
      <c r="AW3272" s="75"/>
      <c r="AX3272" s="110">
        <f t="shared" ref="AX3272:AX3281" si="587">AV3272*$O3272</f>
        <v>10</v>
      </c>
      <c r="AY3272" s="111"/>
      <c r="AZ3272" s="93"/>
      <c r="BA3272" s="94" t="s">
        <v>131</v>
      </c>
      <c r="BB3272" s="71"/>
      <c r="BC3272" s="54"/>
      <c r="BD3272" s="41">
        <v>5</v>
      </c>
      <c r="BE3272" s="52">
        <v>54</v>
      </c>
      <c r="BF3272" s="62">
        <v>5432</v>
      </c>
      <c r="BG3272" s="280" t="s">
        <v>52</v>
      </c>
    </row>
    <row r="3273" spans="1:59" s="63" customFormat="1" ht="12.75" x14ac:dyDescent="0.2">
      <c r="A3273" s="196">
        <v>5</v>
      </c>
      <c r="B3273" s="197" t="s">
        <v>938</v>
      </c>
      <c r="C3273" s="208">
        <v>54</v>
      </c>
      <c r="D3273" s="209" t="s">
        <v>1007</v>
      </c>
      <c r="E3273" s="210">
        <v>5432</v>
      </c>
      <c r="F3273" s="211" t="s">
        <v>1011</v>
      </c>
      <c r="G3273" s="231" t="s">
        <v>1191</v>
      </c>
      <c r="H3273" s="89"/>
      <c r="I3273" s="90" t="s">
        <v>444</v>
      </c>
      <c r="J3273" s="90"/>
      <c r="K3273" s="90" t="s">
        <v>545</v>
      </c>
      <c r="L3273" s="90" t="s">
        <v>787</v>
      </c>
      <c r="M3273" s="91"/>
      <c r="N3273" s="312">
        <v>1</v>
      </c>
      <c r="O3273" s="313">
        <f t="shared" ref="O3273:O3281" si="588">N3273/N$3271</f>
        <v>0.1</v>
      </c>
      <c r="P3273" s="104"/>
      <c r="Q3273" s="92"/>
      <c r="R3273" s="92"/>
      <c r="S3273" s="92"/>
      <c r="T3273" s="92"/>
      <c r="U3273" s="92"/>
      <c r="V3273" s="92"/>
      <c r="W3273" s="92">
        <v>1</v>
      </c>
      <c r="X3273" s="109">
        <f t="shared" si="582"/>
        <v>25000</v>
      </c>
      <c r="Y3273" s="83"/>
      <c r="Z3273" s="110">
        <f t="shared" si="583"/>
        <v>2500</v>
      </c>
      <c r="AA3273" s="111"/>
      <c r="AB3273" s="92"/>
      <c r="AC3273" s="92"/>
      <c r="AD3273" s="92"/>
      <c r="AE3273" s="92"/>
      <c r="AF3273" s="92"/>
      <c r="AG3273" s="92"/>
      <c r="AH3273" s="92"/>
      <c r="AI3273" s="109">
        <f t="shared" si="584"/>
        <v>0</v>
      </c>
      <c r="AJ3273" s="83"/>
      <c r="AK3273" s="110">
        <f t="shared" si="585"/>
        <v>0</v>
      </c>
      <c r="AL3273" s="111"/>
      <c r="AM3273" s="92"/>
      <c r="AN3273" s="92"/>
      <c r="AO3273" s="92"/>
      <c r="AP3273" s="92">
        <v>1</v>
      </c>
      <c r="AQ3273" s="92"/>
      <c r="AR3273" s="92"/>
      <c r="AS3273" s="92"/>
      <c r="AT3273" s="92"/>
      <c r="AU3273" s="92"/>
      <c r="AV3273" s="109">
        <f t="shared" si="586"/>
        <v>100</v>
      </c>
      <c r="AW3273" s="75"/>
      <c r="AX3273" s="110">
        <f t="shared" si="587"/>
        <v>10</v>
      </c>
      <c r="AY3273" s="111"/>
      <c r="AZ3273" s="93"/>
      <c r="BA3273" s="94" t="s">
        <v>131</v>
      </c>
      <c r="BB3273" s="71"/>
      <c r="BC3273" s="54"/>
      <c r="BD3273" s="41">
        <v>5</v>
      </c>
      <c r="BE3273" s="52">
        <v>54</v>
      </c>
      <c r="BF3273" s="62">
        <v>5432</v>
      </c>
      <c r="BG3273" s="280" t="s">
        <v>52</v>
      </c>
    </row>
    <row r="3274" spans="1:59" s="63" customFormat="1" ht="12.75" x14ac:dyDescent="0.2">
      <c r="A3274" s="196">
        <v>5</v>
      </c>
      <c r="B3274" s="197" t="s">
        <v>938</v>
      </c>
      <c r="C3274" s="208">
        <v>54</v>
      </c>
      <c r="D3274" s="209" t="s">
        <v>1007</v>
      </c>
      <c r="E3274" s="210">
        <v>5432</v>
      </c>
      <c r="F3274" s="211" t="s">
        <v>1011</v>
      </c>
      <c r="G3274" s="231" t="s">
        <v>1191</v>
      </c>
      <c r="H3274" s="89"/>
      <c r="I3274" s="90" t="s">
        <v>1013</v>
      </c>
      <c r="J3274" s="90"/>
      <c r="K3274" s="90" t="s">
        <v>73</v>
      </c>
      <c r="L3274" s="90" t="s">
        <v>69</v>
      </c>
      <c r="M3274" s="91"/>
      <c r="N3274" s="312">
        <v>1</v>
      </c>
      <c r="O3274" s="313">
        <f t="shared" si="588"/>
        <v>0.1</v>
      </c>
      <c r="P3274" s="104"/>
      <c r="Q3274" s="92"/>
      <c r="R3274" s="92"/>
      <c r="S3274" s="92"/>
      <c r="T3274" s="92"/>
      <c r="U3274" s="92"/>
      <c r="V3274" s="92"/>
      <c r="W3274" s="92">
        <v>1</v>
      </c>
      <c r="X3274" s="109">
        <f t="shared" si="582"/>
        <v>25000</v>
      </c>
      <c r="Y3274" s="83"/>
      <c r="Z3274" s="110">
        <f t="shared" si="583"/>
        <v>2500</v>
      </c>
      <c r="AA3274" s="111"/>
      <c r="AB3274" s="92"/>
      <c r="AC3274" s="92"/>
      <c r="AD3274" s="92"/>
      <c r="AE3274" s="92"/>
      <c r="AF3274" s="92"/>
      <c r="AG3274" s="92"/>
      <c r="AH3274" s="92"/>
      <c r="AI3274" s="109">
        <f t="shared" si="584"/>
        <v>0</v>
      </c>
      <c r="AJ3274" s="83"/>
      <c r="AK3274" s="110">
        <f t="shared" si="585"/>
        <v>0</v>
      </c>
      <c r="AL3274" s="111"/>
      <c r="AM3274" s="92"/>
      <c r="AN3274" s="92"/>
      <c r="AO3274" s="92"/>
      <c r="AP3274" s="92">
        <v>1</v>
      </c>
      <c r="AQ3274" s="92"/>
      <c r="AR3274" s="92"/>
      <c r="AS3274" s="92"/>
      <c r="AT3274" s="92"/>
      <c r="AU3274" s="92"/>
      <c r="AV3274" s="109">
        <f t="shared" si="586"/>
        <v>100</v>
      </c>
      <c r="AW3274" s="75"/>
      <c r="AX3274" s="110">
        <f t="shared" si="587"/>
        <v>10</v>
      </c>
      <c r="AY3274" s="111"/>
      <c r="AZ3274" s="93"/>
      <c r="BA3274" s="94" t="s">
        <v>131</v>
      </c>
      <c r="BB3274" s="71"/>
      <c r="BC3274" s="54"/>
      <c r="BD3274" s="41">
        <v>5</v>
      </c>
      <c r="BE3274" s="52">
        <v>54</v>
      </c>
      <c r="BF3274" s="62">
        <v>5432</v>
      </c>
      <c r="BG3274" s="280" t="s">
        <v>52</v>
      </c>
    </row>
    <row r="3275" spans="1:59" s="63" customFormat="1" ht="12.75" x14ac:dyDescent="0.2">
      <c r="A3275" s="196">
        <v>5</v>
      </c>
      <c r="B3275" s="197" t="s">
        <v>938</v>
      </c>
      <c r="C3275" s="208">
        <v>54</v>
      </c>
      <c r="D3275" s="209" t="s">
        <v>1007</v>
      </c>
      <c r="E3275" s="210">
        <v>5432</v>
      </c>
      <c r="F3275" s="211" t="s">
        <v>1011</v>
      </c>
      <c r="G3275" s="231" t="s">
        <v>1191</v>
      </c>
      <c r="H3275" s="89"/>
      <c r="I3275" s="90" t="s">
        <v>1014</v>
      </c>
      <c r="J3275" s="90"/>
      <c r="K3275" s="90" t="s">
        <v>73</v>
      </c>
      <c r="L3275" s="90" t="s">
        <v>69</v>
      </c>
      <c r="M3275" s="91"/>
      <c r="N3275" s="312">
        <v>1</v>
      </c>
      <c r="O3275" s="313">
        <f t="shared" si="588"/>
        <v>0.1</v>
      </c>
      <c r="P3275" s="104"/>
      <c r="Q3275" s="92"/>
      <c r="R3275" s="92"/>
      <c r="S3275" s="92"/>
      <c r="T3275" s="92"/>
      <c r="U3275" s="92"/>
      <c r="V3275" s="92"/>
      <c r="W3275" s="92">
        <v>1</v>
      </c>
      <c r="X3275" s="109">
        <f t="shared" si="582"/>
        <v>25000</v>
      </c>
      <c r="Y3275" s="83"/>
      <c r="Z3275" s="110">
        <f t="shared" si="583"/>
        <v>2500</v>
      </c>
      <c r="AA3275" s="111"/>
      <c r="AB3275" s="92"/>
      <c r="AC3275" s="92"/>
      <c r="AD3275" s="92"/>
      <c r="AE3275" s="92"/>
      <c r="AF3275" s="92"/>
      <c r="AG3275" s="92"/>
      <c r="AH3275" s="92"/>
      <c r="AI3275" s="109">
        <f t="shared" si="584"/>
        <v>0</v>
      </c>
      <c r="AJ3275" s="83"/>
      <c r="AK3275" s="110">
        <f t="shared" si="585"/>
        <v>0</v>
      </c>
      <c r="AL3275" s="111"/>
      <c r="AM3275" s="92"/>
      <c r="AN3275" s="92"/>
      <c r="AO3275" s="92"/>
      <c r="AP3275" s="92">
        <v>1</v>
      </c>
      <c r="AQ3275" s="92"/>
      <c r="AR3275" s="92"/>
      <c r="AS3275" s="92"/>
      <c r="AT3275" s="92"/>
      <c r="AU3275" s="92"/>
      <c r="AV3275" s="109">
        <f t="shared" si="586"/>
        <v>100</v>
      </c>
      <c r="AW3275" s="75"/>
      <c r="AX3275" s="110">
        <f t="shared" si="587"/>
        <v>10</v>
      </c>
      <c r="AY3275" s="111"/>
      <c r="AZ3275" s="93"/>
      <c r="BA3275" s="94" t="s">
        <v>131</v>
      </c>
      <c r="BB3275" s="71"/>
      <c r="BC3275" s="54"/>
      <c r="BD3275" s="41">
        <v>5</v>
      </c>
      <c r="BE3275" s="52">
        <v>54</v>
      </c>
      <c r="BF3275" s="62">
        <v>5432</v>
      </c>
      <c r="BG3275" s="280" t="s">
        <v>52</v>
      </c>
    </row>
    <row r="3276" spans="1:59" s="63" customFormat="1" ht="12.75" x14ac:dyDescent="0.2">
      <c r="A3276" s="196">
        <v>5</v>
      </c>
      <c r="B3276" s="197" t="s">
        <v>938</v>
      </c>
      <c r="C3276" s="208">
        <v>54</v>
      </c>
      <c r="D3276" s="209" t="s">
        <v>1007</v>
      </c>
      <c r="E3276" s="210">
        <v>5432</v>
      </c>
      <c r="F3276" s="211" t="s">
        <v>1011</v>
      </c>
      <c r="G3276" s="231" t="s">
        <v>1191</v>
      </c>
      <c r="H3276" s="89"/>
      <c r="I3276" s="90" t="s">
        <v>1015</v>
      </c>
      <c r="J3276" s="90"/>
      <c r="K3276" s="90" t="s">
        <v>64</v>
      </c>
      <c r="L3276" s="90" t="s">
        <v>1282</v>
      </c>
      <c r="M3276" s="91"/>
      <c r="N3276" s="312">
        <v>1</v>
      </c>
      <c r="O3276" s="313">
        <f t="shared" si="588"/>
        <v>0.1</v>
      </c>
      <c r="P3276" s="104"/>
      <c r="Q3276" s="92"/>
      <c r="R3276" s="92"/>
      <c r="S3276" s="92"/>
      <c r="T3276" s="92"/>
      <c r="U3276" s="92"/>
      <c r="V3276" s="92"/>
      <c r="W3276" s="92"/>
      <c r="X3276" s="109">
        <f t="shared" si="582"/>
        <v>0</v>
      </c>
      <c r="Y3276" s="83"/>
      <c r="Z3276" s="110">
        <f t="shared" si="583"/>
        <v>0</v>
      </c>
      <c r="AA3276" s="111"/>
      <c r="AB3276" s="92"/>
      <c r="AC3276" s="92"/>
      <c r="AD3276" s="92"/>
      <c r="AE3276" s="92"/>
      <c r="AF3276" s="92"/>
      <c r="AG3276" s="92"/>
      <c r="AH3276" s="92"/>
      <c r="AI3276" s="109">
        <f t="shared" si="584"/>
        <v>0</v>
      </c>
      <c r="AJ3276" s="83"/>
      <c r="AK3276" s="110">
        <f t="shared" si="585"/>
        <v>0</v>
      </c>
      <c r="AL3276" s="111"/>
      <c r="AM3276" s="92"/>
      <c r="AN3276" s="92"/>
      <c r="AO3276" s="92"/>
      <c r="AP3276" s="92"/>
      <c r="AQ3276" s="92"/>
      <c r="AR3276" s="92"/>
      <c r="AS3276" s="92">
        <v>1</v>
      </c>
      <c r="AT3276" s="92"/>
      <c r="AU3276" s="92"/>
      <c r="AV3276" s="109">
        <f t="shared" si="586"/>
        <v>1000</v>
      </c>
      <c r="AW3276" s="75"/>
      <c r="AX3276" s="110">
        <f t="shared" si="587"/>
        <v>100</v>
      </c>
      <c r="AY3276" s="111"/>
      <c r="AZ3276" s="93"/>
      <c r="BA3276" s="94" t="s">
        <v>131</v>
      </c>
      <c r="BB3276" s="71"/>
      <c r="BC3276" s="54"/>
      <c r="BD3276" s="41">
        <v>5</v>
      </c>
      <c r="BE3276" s="52">
        <v>54</v>
      </c>
      <c r="BF3276" s="62">
        <v>5432</v>
      </c>
      <c r="BG3276" s="280" t="s">
        <v>52</v>
      </c>
    </row>
    <row r="3277" spans="1:59" s="63" customFormat="1" ht="12.75" x14ac:dyDescent="0.2">
      <c r="A3277" s="196">
        <v>5</v>
      </c>
      <c r="B3277" s="197" t="s">
        <v>938</v>
      </c>
      <c r="C3277" s="208">
        <v>54</v>
      </c>
      <c r="D3277" s="209" t="s">
        <v>1007</v>
      </c>
      <c r="E3277" s="210">
        <v>5432</v>
      </c>
      <c r="F3277" s="211" t="s">
        <v>1011</v>
      </c>
      <c r="G3277" s="231" t="s">
        <v>1191</v>
      </c>
      <c r="H3277" s="89"/>
      <c r="I3277" s="90" t="s">
        <v>410</v>
      </c>
      <c r="J3277" s="90"/>
      <c r="K3277" s="90" t="s">
        <v>64</v>
      </c>
      <c r="L3277" s="90" t="s">
        <v>141</v>
      </c>
      <c r="M3277" s="91"/>
      <c r="N3277" s="312">
        <v>1</v>
      </c>
      <c r="O3277" s="313">
        <f t="shared" si="588"/>
        <v>0.1</v>
      </c>
      <c r="P3277" s="104"/>
      <c r="Q3277" s="92"/>
      <c r="R3277" s="92"/>
      <c r="S3277" s="92"/>
      <c r="T3277" s="92"/>
      <c r="U3277" s="92"/>
      <c r="V3277" s="92"/>
      <c r="W3277" s="92"/>
      <c r="X3277" s="109">
        <f t="shared" si="582"/>
        <v>0</v>
      </c>
      <c r="Y3277" s="83"/>
      <c r="Z3277" s="110">
        <f t="shared" si="583"/>
        <v>0</v>
      </c>
      <c r="AA3277" s="111"/>
      <c r="AB3277" s="92"/>
      <c r="AC3277" s="92"/>
      <c r="AD3277" s="92"/>
      <c r="AE3277" s="92"/>
      <c r="AF3277" s="92"/>
      <c r="AG3277" s="92"/>
      <c r="AH3277" s="92"/>
      <c r="AI3277" s="109">
        <f t="shared" si="584"/>
        <v>0</v>
      </c>
      <c r="AJ3277" s="83"/>
      <c r="AK3277" s="110">
        <f t="shared" si="585"/>
        <v>0</v>
      </c>
      <c r="AL3277" s="111"/>
      <c r="AM3277" s="92"/>
      <c r="AN3277" s="92">
        <v>1</v>
      </c>
      <c r="AO3277" s="92"/>
      <c r="AP3277" s="92"/>
      <c r="AQ3277" s="92"/>
      <c r="AR3277" s="92"/>
      <c r="AS3277" s="92"/>
      <c r="AT3277" s="92"/>
      <c r="AU3277" s="92"/>
      <c r="AV3277" s="109">
        <f t="shared" si="586"/>
        <v>25</v>
      </c>
      <c r="AW3277" s="75"/>
      <c r="AX3277" s="110">
        <f t="shared" si="587"/>
        <v>2.5</v>
      </c>
      <c r="AY3277" s="111"/>
      <c r="AZ3277" s="93"/>
      <c r="BA3277" s="94" t="s">
        <v>131</v>
      </c>
      <c r="BB3277" s="71"/>
      <c r="BC3277" s="54"/>
      <c r="BD3277" s="41">
        <v>5</v>
      </c>
      <c r="BE3277" s="52">
        <v>54</v>
      </c>
      <c r="BF3277" s="62">
        <v>5432</v>
      </c>
      <c r="BG3277" s="280" t="s">
        <v>52</v>
      </c>
    </row>
    <row r="3278" spans="1:59" s="63" customFormat="1" ht="12.75" x14ac:dyDescent="0.2">
      <c r="A3278" s="196">
        <v>5</v>
      </c>
      <c r="B3278" s="197" t="s">
        <v>938</v>
      </c>
      <c r="C3278" s="208">
        <v>54</v>
      </c>
      <c r="D3278" s="209" t="s">
        <v>1007</v>
      </c>
      <c r="E3278" s="210">
        <v>5432</v>
      </c>
      <c r="F3278" s="211" t="s">
        <v>1011</v>
      </c>
      <c r="G3278" s="231" t="s">
        <v>1191</v>
      </c>
      <c r="H3278" s="89"/>
      <c r="I3278" s="90" t="s">
        <v>446</v>
      </c>
      <c r="J3278" s="90"/>
      <c r="K3278" s="90" t="s">
        <v>90</v>
      </c>
      <c r="L3278" s="90"/>
      <c r="M3278" s="91"/>
      <c r="N3278" s="312">
        <v>1</v>
      </c>
      <c r="O3278" s="313">
        <f t="shared" si="588"/>
        <v>0.1</v>
      </c>
      <c r="P3278" s="104"/>
      <c r="Q3278" s="92"/>
      <c r="R3278" s="92"/>
      <c r="S3278" s="92"/>
      <c r="T3278" s="92"/>
      <c r="U3278" s="92">
        <v>1</v>
      </c>
      <c r="V3278" s="92"/>
      <c r="W3278" s="92"/>
      <c r="X3278" s="109">
        <f t="shared" si="582"/>
        <v>5000</v>
      </c>
      <c r="Y3278" s="83"/>
      <c r="Z3278" s="110">
        <f t="shared" si="583"/>
        <v>500</v>
      </c>
      <c r="AA3278" s="111"/>
      <c r="AB3278" s="92"/>
      <c r="AC3278" s="92"/>
      <c r="AD3278" s="92"/>
      <c r="AE3278" s="92"/>
      <c r="AF3278" s="92"/>
      <c r="AG3278" s="92"/>
      <c r="AH3278" s="92"/>
      <c r="AI3278" s="109">
        <f t="shared" si="584"/>
        <v>0</v>
      </c>
      <c r="AJ3278" s="83"/>
      <c r="AK3278" s="110">
        <f t="shared" si="585"/>
        <v>0</v>
      </c>
      <c r="AL3278" s="111"/>
      <c r="AM3278" s="92"/>
      <c r="AN3278" s="92"/>
      <c r="AO3278" s="92"/>
      <c r="AP3278" s="92">
        <v>1</v>
      </c>
      <c r="AQ3278" s="92"/>
      <c r="AR3278" s="92"/>
      <c r="AS3278" s="92"/>
      <c r="AT3278" s="92"/>
      <c r="AU3278" s="92"/>
      <c r="AV3278" s="109">
        <f t="shared" si="586"/>
        <v>100</v>
      </c>
      <c r="AW3278" s="75"/>
      <c r="AX3278" s="110">
        <f t="shared" si="587"/>
        <v>10</v>
      </c>
      <c r="AY3278" s="111"/>
      <c r="AZ3278" s="93"/>
      <c r="BA3278" s="94" t="s">
        <v>131</v>
      </c>
      <c r="BB3278" s="71"/>
      <c r="BC3278" s="54"/>
      <c r="BD3278" s="41">
        <v>5</v>
      </c>
      <c r="BE3278" s="52">
        <v>54</v>
      </c>
      <c r="BF3278" s="62">
        <v>5432</v>
      </c>
      <c r="BG3278" s="280" t="s">
        <v>52</v>
      </c>
    </row>
    <row r="3279" spans="1:59" s="63" customFormat="1" ht="12.75" x14ac:dyDescent="0.2">
      <c r="A3279" s="196">
        <v>5</v>
      </c>
      <c r="B3279" s="197" t="s">
        <v>938</v>
      </c>
      <c r="C3279" s="208">
        <v>54</v>
      </c>
      <c r="D3279" s="209" t="s">
        <v>1007</v>
      </c>
      <c r="E3279" s="210">
        <v>5432</v>
      </c>
      <c r="F3279" s="211" t="s">
        <v>1011</v>
      </c>
      <c r="G3279" s="231" t="s">
        <v>1191</v>
      </c>
      <c r="H3279" s="89"/>
      <c r="I3279" s="90" t="s">
        <v>96</v>
      </c>
      <c r="J3279" s="90"/>
      <c r="K3279" s="90" t="s">
        <v>73</v>
      </c>
      <c r="L3279" s="90" t="s">
        <v>95</v>
      </c>
      <c r="M3279" s="91"/>
      <c r="N3279" s="312">
        <v>1</v>
      </c>
      <c r="O3279" s="313">
        <f t="shared" si="588"/>
        <v>0.1</v>
      </c>
      <c r="P3279" s="104"/>
      <c r="Q3279" s="92"/>
      <c r="R3279" s="92"/>
      <c r="S3279" s="92"/>
      <c r="T3279" s="92"/>
      <c r="U3279" s="92"/>
      <c r="V3279" s="92"/>
      <c r="W3279" s="92">
        <v>1</v>
      </c>
      <c r="X3279" s="109">
        <f t="shared" si="582"/>
        <v>25000</v>
      </c>
      <c r="Y3279" s="83"/>
      <c r="Z3279" s="110">
        <f t="shared" si="583"/>
        <v>2500</v>
      </c>
      <c r="AA3279" s="111"/>
      <c r="AB3279" s="92"/>
      <c r="AC3279" s="92"/>
      <c r="AD3279" s="92"/>
      <c r="AE3279" s="92"/>
      <c r="AF3279" s="92"/>
      <c r="AG3279" s="92"/>
      <c r="AH3279" s="92"/>
      <c r="AI3279" s="109">
        <f t="shared" si="584"/>
        <v>0</v>
      </c>
      <c r="AJ3279" s="83"/>
      <c r="AK3279" s="110">
        <f t="shared" si="585"/>
        <v>0</v>
      </c>
      <c r="AL3279" s="111"/>
      <c r="AM3279" s="92"/>
      <c r="AN3279" s="92"/>
      <c r="AO3279" s="92"/>
      <c r="AP3279" s="92">
        <v>1</v>
      </c>
      <c r="AQ3279" s="92"/>
      <c r="AR3279" s="92"/>
      <c r="AS3279" s="92"/>
      <c r="AT3279" s="92"/>
      <c r="AU3279" s="92"/>
      <c r="AV3279" s="109">
        <f t="shared" si="586"/>
        <v>100</v>
      </c>
      <c r="AW3279" s="75"/>
      <c r="AX3279" s="110">
        <f t="shared" si="587"/>
        <v>10</v>
      </c>
      <c r="AY3279" s="111"/>
      <c r="AZ3279" s="93"/>
      <c r="BA3279" s="94" t="s">
        <v>131</v>
      </c>
      <c r="BB3279" s="71"/>
      <c r="BC3279" s="54"/>
      <c r="BD3279" s="41">
        <v>5</v>
      </c>
      <c r="BE3279" s="52">
        <v>54</v>
      </c>
      <c r="BF3279" s="62">
        <v>5432</v>
      </c>
      <c r="BG3279" s="280" t="s">
        <v>52</v>
      </c>
    </row>
    <row r="3280" spans="1:59" s="63" customFormat="1" ht="12.75" x14ac:dyDescent="0.2">
      <c r="A3280" s="196">
        <v>5</v>
      </c>
      <c r="B3280" s="197" t="s">
        <v>938</v>
      </c>
      <c r="C3280" s="208">
        <v>54</v>
      </c>
      <c r="D3280" s="209" t="s">
        <v>1007</v>
      </c>
      <c r="E3280" s="210">
        <v>5432</v>
      </c>
      <c r="F3280" s="211" t="s">
        <v>1011</v>
      </c>
      <c r="G3280" s="231" t="s">
        <v>1191</v>
      </c>
      <c r="H3280" s="89"/>
      <c r="I3280" s="90" t="s">
        <v>560</v>
      </c>
      <c r="J3280" s="90"/>
      <c r="K3280" s="90" t="s">
        <v>73</v>
      </c>
      <c r="L3280" s="90" t="s">
        <v>69</v>
      </c>
      <c r="M3280" s="91"/>
      <c r="N3280" s="312">
        <v>1</v>
      </c>
      <c r="O3280" s="313">
        <f t="shared" si="588"/>
        <v>0.1</v>
      </c>
      <c r="P3280" s="104"/>
      <c r="Q3280" s="92"/>
      <c r="R3280" s="92"/>
      <c r="S3280" s="92"/>
      <c r="T3280" s="92"/>
      <c r="U3280" s="92"/>
      <c r="V3280" s="92"/>
      <c r="W3280" s="92">
        <v>1</v>
      </c>
      <c r="X3280" s="109">
        <f t="shared" si="582"/>
        <v>25000</v>
      </c>
      <c r="Y3280" s="83"/>
      <c r="Z3280" s="110">
        <f t="shared" si="583"/>
        <v>2500</v>
      </c>
      <c r="AA3280" s="111"/>
      <c r="AB3280" s="92"/>
      <c r="AC3280" s="92"/>
      <c r="AD3280" s="92"/>
      <c r="AE3280" s="92"/>
      <c r="AF3280" s="92"/>
      <c r="AG3280" s="92"/>
      <c r="AH3280" s="92"/>
      <c r="AI3280" s="109">
        <f t="shared" si="584"/>
        <v>0</v>
      </c>
      <c r="AJ3280" s="83"/>
      <c r="AK3280" s="110">
        <f t="shared" si="585"/>
        <v>0</v>
      </c>
      <c r="AL3280" s="111"/>
      <c r="AM3280" s="92"/>
      <c r="AN3280" s="92"/>
      <c r="AO3280" s="92"/>
      <c r="AP3280" s="92">
        <v>1</v>
      </c>
      <c r="AQ3280" s="92"/>
      <c r="AR3280" s="92"/>
      <c r="AS3280" s="92"/>
      <c r="AT3280" s="92"/>
      <c r="AU3280" s="92"/>
      <c r="AV3280" s="109">
        <f t="shared" si="586"/>
        <v>100</v>
      </c>
      <c r="AW3280" s="75"/>
      <c r="AX3280" s="110">
        <f t="shared" si="587"/>
        <v>10</v>
      </c>
      <c r="AY3280" s="111"/>
      <c r="AZ3280" s="93"/>
      <c r="BA3280" s="94" t="s">
        <v>131</v>
      </c>
      <c r="BB3280" s="71"/>
      <c r="BC3280" s="54"/>
      <c r="BD3280" s="41">
        <v>5</v>
      </c>
      <c r="BE3280" s="52">
        <v>54</v>
      </c>
      <c r="BF3280" s="62">
        <v>5432</v>
      </c>
      <c r="BG3280" s="280" t="s">
        <v>52</v>
      </c>
    </row>
    <row r="3281" spans="1:59" s="63" customFormat="1" ht="12.75" x14ac:dyDescent="0.2">
      <c r="A3281" s="196">
        <v>5</v>
      </c>
      <c r="B3281" s="197" t="s">
        <v>938</v>
      </c>
      <c r="C3281" s="208">
        <v>54</v>
      </c>
      <c r="D3281" s="209" t="s">
        <v>1007</v>
      </c>
      <c r="E3281" s="210">
        <v>5432</v>
      </c>
      <c r="F3281" s="211" t="s">
        <v>1011</v>
      </c>
      <c r="G3281" s="231" t="s">
        <v>1191</v>
      </c>
      <c r="H3281" s="89"/>
      <c r="I3281" s="90" t="s">
        <v>1016</v>
      </c>
      <c r="J3281" s="90"/>
      <c r="K3281" s="90" t="s">
        <v>73</v>
      </c>
      <c r="L3281" s="90" t="s">
        <v>69</v>
      </c>
      <c r="M3281" s="91"/>
      <c r="N3281" s="312">
        <v>1</v>
      </c>
      <c r="O3281" s="313">
        <f t="shared" si="588"/>
        <v>0.1</v>
      </c>
      <c r="P3281" s="104"/>
      <c r="Q3281" s="92"/>
      <c r="R3281" s="92"/>
      <c r="S3281" s="92"/>
      <c r="T3281" s="92"/>
      <c r="U3281" s="92"/>
      <c r="V3281" s="92"/>
      <c r="W3281" s="92">
        <v>1</v>
      </c>
      <c r="X3281" s="109">
        <f t="shared" si="582"/>
        <v>25000</v>
      </c>
      <c r="Y3281" s="83"/>
      <c r="Z3281" s="110">
        <f t="shared" si="583"/>
        <v>2500</v>
      </c>
      <c r="AA3281" s="111"/>
      <c r="AB3281" s="92"/>
      <c r="AC3281" s="92"/>
      <c r="AD3281" s="92"/>
      <c r="AE3281" s="92"/>
      <c r="AF3281" s="92"/>
      <c r="AG3281" s="92"/>
      <c r="AH3281" s="92"/>
      <c r="AI3281" s="109">
        <f t="shared" si="584"/>
        <v>0</v>
      </c>
      <c r="AJ3281" s="83"/>
      <c r="AK3281" s="110">
        <f t="shared" si="585"/>
        <v>0</v>
      </c>
      <c r="AL3281" s="111"/>
      <c r="AM3281" s="92"/>
      <c r="AN3281" s="92"/>
      <c r="AO3281" s="92"/>
      <c r="AP3281" s="92">
        <v>1</v>
      </c>
      <c r="AQ3281" s="92"/>
      <c r="AR3281" s="92"/>
      <c r="AS3281" s="92"/>
      <c r="AT3281" s="92"/>
      <c r="AU3281" s="92"/>
      <c r="AV3281" s="109">
        <f t="shared" si="586"/>
        <v>100</v>
      </c>
      <c r="AW3281" s="75"/>
      <c r="AX3281" s="110">
        <f t="shared" si="587"/>
        <v>10</v>
      </c>
      <c r="AY3281" s="111"/>
      <c r="AZ3281" s="93"/>
      <c r="BA3281" s="94" t="s">
        <v>131</v>
      </c>
      <c r="BB3281" s="71"/>
      <c r="BC3281" s="54"/>
      <c r="BD3281" s="41">
        <v>5</v>
      </c>
      <c r="BE3281" s="52">
        <v>54</v>
      </c>
      <c r="BF3281" s="62">
        <v>5432</v>
      </c>
      <c r="BG3281" s="280" t="s">
        <v>52</v>
      </c>
    </row>
    <row r="3282" spans="1:59" s="63" customFormat="1" ht="12.75" x14ac:dyDescent="0.2">
      <c r="A3282" s="196">
        <v>5</v>
      </c>
      <c r="B3282" s="197" t="s">
        <v>938</v>
      </c>
      <c r="C3282" s="208">
        <v>54</v>
      </c>
      <c r="D3282" s="209" t="s">
        <v>1007</v>
      </c>
      <c r="E3282" s="210">
        <v>5432</v>
      </c>
      <c r="F3282" s="211" t="s">
        <v>1011</v>
      </c>
      <c r="G3282" s="231" t="s">
        <v>1191</v>
      </c>
      <c r="H3282" s="65"/>
      <c r="I3282" s="222"/>
      <c r="J3282" s="66"/>
      <c r="K3282" s="66"/>
      <c r="L3282" s="66"/>
      <c r="M3282" s="64"/>
      <c r="N3282" s="304"/>
      <c r="O3282" s="305"/>
      <c r="P3282" s="127"/>
      <c r="Q3282" s="67"/>
      <c r="R3282" s="67"/>
      <c r="S3282" s="67"/>
      <c r="T3282" s="67"/>
      <c r="U3282" s="67"/>
      <c r="V3282" s="67"/>
      <c r="W3282" s="67"/>
      <c r="X3282" s="67"/>
      <c r="Y3282" s="68"/>
      <c r="Z3282" s="68"/>
      <c r="AA3282" s="68"/>
      <c r="AB3282" s="67"/>
      <c r="AC3282" s="67"/>
      <c r="AD3282" s="67"/>
      <c r="AE3282" s="67"/>
      <c r="AF3282" s="67"/>
      <c r="AG3282" s="67"/>
      <c r="AH3282" s="67"/>
      <c r="AI3282" s="67"/>
      <c r="AJ3282" s="68"/>
      <c r="AK3282" s="68"/>
      <c r="AL3282" s="68"/>
      <c r="AM3282" s="67"/>
      <c r="AN3282" s="67"/>
      <c r="AO3282" s="67"/>
      <c r="AP3282" s="67"/>
      <c r="AQ3282" s="67"/>
      <c r="AR3282" s="67"/>
      <c r="AS3282" s="67"/>
      <c r="AT3282" s="67"/>
      <c r="AU3282" s="67"/>
      <c r="AV3282" s="67"/>
      <c r="AW3282" s="67"/>
      <c r="AX3282" s="68"/>
      <c r="AY3282" s="68"/>
      <c r="AZ3282" s="69"/>
      <c r="BA3282" s="70"/>
      <c r="BB3282" s="71"/>
      <c r="BC3282" s="54"/>
      <c r="BD3282" s="41"/>
      <c r="BE3282" s="52"/>
      <c r="BF3282" s="62"/>
      <c r="BG3282" s="275"/>
    </row>
    <row r="3283" spans="1:59" s="63" customFormat="1" ht="12.75" x14ac:dyDescent="0.2">
      <c r="A3283" s="196">
        <v>5</v>
      </c>
      <c r="B3283" s="197" t="s">
        <v>938</v>
      </c>
      <c r="C3283" s="208">
        <v>54</v>
      </c>
      <c r="D3283" s="209" t="s">
        <v>1007</v>
      </c>
      <c r="E3283" s="210">
        <v>5432</v>
      </c>
      <c r="F3283" s="211" t="s">
        <v>1011</v>
      </c>
      <c r="G3283" s="230"/>
      <c r="H3283" s="56"/>
      <c r="I3283" s="221"/>
      <c r="J3283" s="57"/>
      <c r="K3283" s="57"/>
      <c r="L3283" s="57"/>
      <c r="M3283" s="55"/>
      <c r="N3283" s="303"/>
      <c r="O3283" s="245"/>
      <c r="P3283" s="122"/>
      <c r="Q3283" s="58"/>
      <c r="R3283" s="58"/>
      <c r="S3283" s="58"/>
      <c r="T3283" s="58"/>
      <c r="U3283" s="58"/>
      <c r="V3283" s="58"/>
      <c r="W3283" s="58"/>
      <c r="X3283" s="58"/>
      <c r="Y3283" s="59"/>
      <c r="Z3283" s="59"/>
      <c r="AA3283" s="59"/>
      <c r="AB3283" s="58"/>
      <c r="AC3283" s="58"/>
      <c r="AD3283" s="58"/>
      <c r="AE3283" s="58"/>
      <c r="AF3283" s="58"/>
      <c r="AG3283" s="58"/>
      <c r="AH3283" s="58"/>
      <c r="AI3283" s="58"/>
      <c r="AJ3283" s="59"/>
      <c r="AK3283" s="59"/>
      <c r="AL3283" s="59"/>
      <c r="AM3283" s="58"/>
      <c r="AN3283" s="58"/>
      <c r="AO3283" s="58"/>
      <c r="AP3283" s="58"/>
      <c r="AQ3283" s="58"/>
      <c r="AR3283" s="58"/>
      <c r="AS3283" s="58"/>
      <c r="AT3283" s="58"/>
      <c r="AU3283" s="58"/>
      <c r="AV3283" s="58"/>
      <c r="AW3283" s="58"/>
      <c r="AX3283" s="59"/>
      <c r="AY3283" s="59"/>
      <c r="AZ3283" s="60"/>
      <c r="BA3283" s="61"/>
      <c r="BB3283" s="54"/>
      <c r="BC3283" s="54"/>
      <c r="BD3283" s="41">
        <v>5</v>
      </c>
      <c r="BE3283" s="52">
        <v>54</v>
      </c>
      <c r="BF3283" s="62">
        <v>5432</v>
      </c>
      <c r="BG3283" s="274"/>
    </row>
    <row r="3284" spans="1:59" s="63" customFormat="1" ht="12.75" x14ac:dyDescent="0.2">
      <c r="A3284" s="196">
        <v>5</v>
      </c>
      <c r="B3284" s="197" t="s">
        <v>938</v>
      </c>
      <c r="C3284" s="208">
        <v>54</v>
      </c>
      <c r="D3284" s="209" t="s">
        <v>1007</v>
      </c>
      <c r="E3284" s="210">
        <v>5432</v>
      </c>
      <c r="F3284" s="211" t="s">
        <v>1011</v>
      </c>
      <c r="G3284" s="231"/>
      <c r="H3284" s="65"/>
      <c r="I3284" s="222"/>
      <c r="J3284" s="66"/>
      <c r="K3284" s="66"/>
      <c r="L3284" s="66"/>
      <c r="M3284" s="64"/>
      <c r="N3284" s="304"/>
      <c r="O3284" s="305"/>
      <c r="P3284" s="127"/>
      <c r="Q3284" s="67"/>
      <c r="R3284" s="67"/>
      <c r="S3284" s="67"/>
      <c r="T3284" s="67"/>
      <c r="U3284" s="67"/>
      <c r="V3284" s="67"/>
      <c r="W3284" s="67"/>
      <c r="X3284" s="67"/>
      <c r="Y3284" s="68"/>
      <c r="Z3284" s="68"/>
      <c r="AA3284" s="68"/>
      <c r="AB3284" s="67"/>
      <c r="AC3284" s="67"/>
      <c r="AD3284" s="67"/>
      <c r="AE3284" s="67"/>
      <c r="AF3284" s="67"/>
      <c r="AG3284" s="67"/>
      <c r="AH3284" s="67"/>
      <c r="AI3284" s="67"/>
      <c r="AJ3284" s="68"/>
      <c r="AK3284" s="68"/>
      <c r="AL3284" s="68"/>
      <c r="AM3284" s="67"/>
      <c r="AN3284" s="67"/>
      <c r="AO3284" s="67"/>
      <c r="AP3284" s="67"/>
      <c r="AQ3284" s="67"/>
      <c r="AR3284" s="67"/>
      <c r="AS3284" s="67"/>
      <c r="AT3284" s="67"/>
      <c r="AU3284" s="67"/>
      <c r="AV3284" s="67"/>
      <c r="AW3284" s="67"/>
      <c r="AX3284" s="68"/>
      <c r="AY3284" s="68"/>
      <c r="AZ3284" s="69"/>
      <c r="BA3284" s="70"/>
      <c r="BB3284" s="71"/>
      <c r="BC3284" s="54"/>
      <c r="BD3284" s="41">
        <v>5</v>
      </c>
      <c r="BE3284" s="52">
        <v>54</v>
      </c>
      <c r="BF3284" s="62">
        <v>5432</v>
      </c>
      <c r="BG3284" s="275"/>
    </row>
    <row r="3285" spans="1:59" s="63" customFormat="1" ht="12.75" x14ac:dyDescent="0.2">
      <c r="A3285" s="196">
        <v>5</v>
      </c>
      <c r="B3285" s="197" t="s">
        <v>938</v>
      </c>
      <c r="C3285" s="208">
        <v>54</v>
      </c>
      <c r="D3285" s="209" t="s">
        <v>1007</v>
      </c>
      <c r="E3285" s="210">
        <v>5432</v>
      </c>
      <c r="F3285" s="211" t="s">
        <v>1011</v>
      </c>
      <c r="G3285" s="231" t="s">
        <v>729</v>
      </c>
      <c r="H3285" s="72" t="s">
        <v>1233</v>
      </c>
      <c r="I3285" s="223" t="s">
        <v>1247</v>
      </c>
      <c r="J3285" s="73"/>
      <c r="K3285" s="73"/>
      <c r="L3285" s="73"/>
      <c r="M3285" s="74"/>
      <c r="N3285" s="247"/>
      <c r="O3285" s="306"/>
      <c r="P3285" s="105"/>
      <c r="Q3285" s="75"/>
      <c r="R3285" s="75"/>
      <c r="S3285" s="75"/>
      <c r="T3285" s="75"/>
      <c r="U3285" s="75"/>
      <c r="V3285" s="75"/>
      <c r="W3285" s="75"/>
      <c r="X3285" s="75"/>
      <c r="Y3285" s="76" t="s">
        <v>1241</v>
      </c>
      <c r="Z3285" s="77" t="s">
        <v>1241</v>
      </c>
      <c r="AA3285" s="78">
        <f>AA$2542</f>
        <v>5000</v>
      </c>
      <c r="AB3285" s="75"/>
      <c r="AC3285" s="75"/>
      <c r="AD3285" s="75"/>
      <c r="AE3285" s="75"/>
      <c r="AF3285" s="75"/>
      <c r="AG3285" s="75"/>
      <c r="AH3285" s="75"/>
      <c r="AI3285" s="75"/>
      <c r="AJ3285" s="76" t="s">
        <v>1241</v>
      </c>
      <c r="AK3285" s="77" t="s">
        <v>1241</v>
      </c>
      <c r="AL3285" s="78">
        <f>AL$2542</f>
        <v>0</v>
      </c>
      <c r="AM3285" s="75"/>
      <c r="AN3285" s="75"/>
      <c r="AO3285" s="75"/>
      <c r="AP3285" s="75"/>
      <c r="AQ3285" s="75"/>
      <c r="AR3285" s="75"/>
      <c r="AS3285" s="75"/>
      <c r="AT3285" s="75"/>
      <c r="AU3285" s="75"/>
      <c r="AV3285" s="75"/>
      <c r="AW3285" s="76" t="s">
        <v>1241</v>
      </c>
      <c r="AX3285" s="77" t="s">
        <v>1241</v>
      </c>
      <c r="AY3285" s="78">
        <f>AY$2542</f>
        <v>250</v>
      </c>
      <c r="AZ3285" s="79"/>
      <c r="BA3285" s="80" t="str">
        <f>I3285</f>
        <v>&gt; see 4711, Thermal insulation</v>
      </c>
      <c r="BB3285" s="71"/>
      <c r="BC3285" s="95"/>
      <c r="BD3285" s="41">
        <f>A3285</f>
        <v>5</v>
      </c>
      <c r="BE3285" s="52">
        <f>C3285</f>
        <v>54</v>
      </c>
      <c r="BF3285" s="62">
        <f>E3285</f>
        <v>5432</v>
      </c>
      <c r="BG3285" s="276" t="str">
        <f>H3285</f>
        <v>Default Scenario (Link)</v>
      </c>
    </row>
    <row r="3286" spans="1:59" s="63" customFormat="1" ht="12.75" x14ac:dyDescent="0.2">
      <c r="A3286" s="196">
        <v>5</v>
      </c>
      <c r="B3286" s="197" t="s">
        <v>938</v>
      </c>
      <c r="C3286" s="208">
        <v>54</v>
      </c>
      <c r="D3286" s="209" t="s">
        <v>1007</v>
      </c>
      <c r="E3286" s="210">
        <v>5432</v>
      </c>
      <c r="F3286" s="211" t="s">
        <v>1011</v>
      </c>
      <c r="G3286" s="231"/>
      <c r="H3286" s="65"/>
      <c r="I3286" s="222"/>
      <c r="J3286" s="66"/>
      <c r="K3286" s="66"/>
      <c r="L3286" s="66"/>
      <c r="M3286" s="64"/>
      <c r="N3286" s="304"/>
      <c r="O3286" s="305"/>
      <c r="P3286" s="127"/>
      <c r="Q3286" s="67"/>
      <c r="R3286" s="67"/>
      <c r="S3286" s="67"/>
      <c r="T3286" s="67"/>
      <c r="U3286" s="67"/>
      <c r="V3286" s="67"/>
      <c r="W3286" s="67"/>
      <c r="X3286" s="67"/>
      <c r="Y3286" s="68"/>
      <c r="Z3286" s="68"/>
      <c r="AA3286" s="68"/>
      <c r="AB3286" s="67"/>
      <c r="AC3286" s="67"/>
      <c r="AD3286" s="67"/>
      <c r="AE3286" s="67"/>
      <c r="AF3286" s="67"/>
      <c r="AG3286" s="67"/>
      <c r="AH3286" s="67"/>
      <c r="AI3286" s="67"/>
      <c r="AJ3286" s="68"/>
      <c r="AK3286" s="68"/>
      <c r="AL3286" s="68"/>
      <c r="AM3286" s="67"/>
      <c r="AN3286" s="67"/>
      <c r="AO3286" s="67"/>
      <c r="AP3286" s="67"/>
      <c r="AQ3286" s="67"/>
      <c r="AR3286" s="67"/>
      <c r="AS3286" s="67"/>
      <c r="AT3286" s="67"/>
      <c r="AU3286" s="67"/>
      <c r="AV3286" s="67"/>
      <c r="AW3286" s="67"/>
      <c r="AX3286" s="68"/>
      <c r="AY3286" s="68"/>
      <c r="AZ3286" s="69"/>
      <c r="BA3286" s="70"/>
      <c r="BB3286" s="71"/>
      <c r="BC3286" s="54"/>
      <c r="BD3286" s="41"/>
      <c r="BE3286" s="52"/>
      <c r="BF3286" s="62"/>
      <c r="BG3286" s="275"/>
    </row>
    <row r="3287" spans="1:59" s="63" customFormat="1" ht="12.75" x14ac:dyDescent="0.2">
      <c r="A3287" s="196">
        <v>5</v>
      </c>
      <c r="B3287" s="197" t="s">
        <v>938</v>
      </c>
      <c r="C3287" s="208">
        <v>54</v>
      </c>
      <c r="D3287" s="209" t="s">
        <v>1007</v>
      </c>
      <c r="E3287" s="210">
        <v>5432</v>
      </c>
      <c r="F3287" s="211" t="s">
        <v>1011</v>
      </c>
      <c r="G3287" s="230"/>
      <c r="H3287" s="56"/>
      <c r="I3287" s="221"/>
      <c r="J3287" s="57"/>
      <c r="K3287" s="57"/>
      <c r="L3287" s="57"/>
      <c r="M3287" s="55"/>
      <c r="N3287" s="303"/>
      <c r="O3287" s="245"/>
      <c r="P3287" s="122"/>
      <c r="Q3287" s="58"/>
      <c r="R3287" s="58"/>
      <c r="S3287" s="58"/>
      <c r="T3287" s="58"/>
      <c r="U3287" s="58"/>
      <c r="V3287" s="58"/>
      <c r="W3287" s="58"/>
      <c r="X3287" s="58"/>
      <c r="Y3287" s="59"/>
      <c r="Z3287" s="59"/>
      <c r="AA3287" s="59"/>
      <c r="AB3287" s="58"/>
      <c r="AC3287" s="58"/>
      <c r="AD3287" s="58"/>
      <c r="AE3287" s="58"/>
      <c r="AF3287" s="58"/>
      <c r="AG3287" s="58"/>
      <c r="AH3287" s="58"/>
      <c r="AI3287" s="58"/>
      <c r="AJ3287" s="59"/>
      <c r="AK3287" s="59"/>
      <c r="AL3287" s="59"/>
      <c r="AM3287" s="58"/>
      <c r="AN3287" s="58"/>
      <c r="AO3287" s="58"/>
      <c r="AP3287" s="58"/>
      <c r="AQ3287" s="58"/>
      <c r="AR3287" s="58"/>
      <c r="AS3287" s="58"/>
      <c r="AT3287" s="58"/>
      <c r="AU3287" s="58"/>
      <c r="AV3287" s="58"/>
      <c r="AW3287" s="58"/>
      <c r="AX3287" s="59"/>
      <c r="AY3287" s="59"/>
      <c r="AZ3287" s="60"/>
      <c r="BA3287" s="61"/>
      <c r="BB3287" s="54"/>
      <c r="BC3287" s="54"/>
      <c r="BD3287" s="41">
        <v>5</v>
      </c>
      <c r="BE3287" s="52">
        <v>54</v>
      </c>
      <c r="BF3287" s="62">
        <v>5432</v>
      </c>
      <c r="BG3287" s="274"/>
    </row>
    <row r="3288" spans="1:59" x14ac:dyDescent="0.25">
      <c r="A3288" s="196">
        <v>5</v>
      </c>
      <c r="B3288" s="197" t="s">
        <v>938</v>
      </c>
      <c r="C3288" s="208">
        <v>54</v>
      </c>
      <c r="D3288" s="209" t="s">
        <v>1007</v>
      </c>
      <c r="E3288" s="212">
        <v>5433</v>
      </c>
      <c r="F3288" s="213" t="s">
        <v>1017</v>
      </c>
      <c r="G3288" s="234"/>
      <c r="H3288" s="138"/>
      <c r="I3288" s="224"/>
      <c r="J3288" s="98"/>
      <c r="K3288" s="98"/>
      <c r="L3288" s="98"/>
      <c r="M3288" s="137"/>
      <c r="N3288" s="322"/>
      <c r="O3288" s="323"/>
      <c r="P3288" s="139"/>
      <c r="Q3288" s="139"/>
      <c r="R3288" s="139"/>
      <c r="S3288" s="139"/>
      <c r="T3288" s="139"/>
      <c r="U3288" s="139"/>
      <c r="V3288" s="139"/>
      <c r="W3288" s="139"/>
      <c r="X3288" s="139"/>
      <c r="Y3288" s="100"/>
      <c r="Z3288" s="125"/>
      <c r="AA3288" s="125"/>
      <c r="AB3288" s="139"/>
      <c r="AC3288" s="139"/>
      <c r="AD3288" s="139"/>
      <c r="AE3288" s="139"/>
      <c r="AF3288" s="139"/>
      <c r="AG3288" s="139"/>
      <c r="AH3288" s="139"/>
      <c r="AI3288" s="139"/>
      <c r="AJ3288" s="100"/>
      <c r="AK3288" s="125"/>
      <c r="AL3288" s="125"/>
      <c r="AM3288" s="139"/>
      <c r="AN3288" s="139"/>
      <c r="AO3288" s="139"/>
      <c r="AP3288" s="139"/>
      <c r="AQ3288" s="139"/>
      <c r="AR3288" s="139"/>
      <c r="AS3288" s="139"/>
      <c r="AT3288" s="139"/>
      <c r="AU3288" s="139"/>
      <c r="AV3288" s="139"/>
      <c r="AW3288" s="99"/>
      <c r="AX3288" s="125"/>
      <c r="AY3288" s="100"/>
      <c r="AZ3288" s="140"/>
      <c r="BA3288" s="141"/>
      <c r="BB3288" s="136"/>
      <c r="BC3288" s="136"/>
      <c r="BD3288" s="41">
        <v>5</v>
      </c>
      <c r="BE3288" s="52">
        <v>54</v>
      </c>
      <c r="BF3288" s="103">
        <v>5433</v>
      </c>
      <c r="BG3288" s="283"/>
    </row>
    <row r="3289" spans="1:59" s="63" customFormat="1" ht="12.75" x14ac:dyDescent="0.2">
      <c r="A3289" s="196">
        <v>5</v>
      </c>
      <c r="B3289" s="197" t="s">
        <v>938</v>
      </c>
      <c r="C3289" s="208">
        <v>54</v>
      </c>
      <c r="D3289" s="209" t="s">
        <v>1007</v>
      </c>
      <c r="E3289" s="212">
        <v>5433</v>
      </c>
      <c r="F3289" s="213" t="s">
        <v>1017</v>
      </c>
      <c r="G3289" s="232"/>
      <c r="H3289" s="97"/>
      <c r="I3289" s="224"/>
      <c r="J3289" s="98"/>
      <c r="K3289" s="98"/>
      <c r="L3289" s="98"/>
      <c r="M3289" s="96"/>
      <c r="N3289" s="307"/>
      <c r="O3289" s="246"/>
      <c r="P3289" s="124"/>
      <c r="Q3289" s="99"/>
      <c r="R3289" s="99"/>
      <c r="S3289" s="99"/>
      <c r="T3289" s="99"/>
      <c r="U3289" s="99"/>
      <c r="V3289" s="99"/>
      <c r="W3289" s="99"/>
      <c r="X3289" s="99"/>
      <c r="Y3289" s="100"/>
      <c r="Z3289" s="100"/>
      <c r="AA3289" s="100"/>
      <c r="AB3289" s="99"/>
      <c r="AC3289" s="99"/>
      <c r="AD3289" s="99"/>
      <c r="AE3289" s="99"/>
      <c r="AF3289" s="99"/>
      <c r="AG3289" s="99"/>
      <c r="AH3289" s="99"/>
      <c r="AI3289" s="99"/>
      <c r="AJ3289" s="100"/>
      <c r="AK3289" s="100"/>
      <c r="AL3289" s="100"/>
      <c r="AM3289" s="99"/>
      <c r="AN3289" s="99"/>
      <c r="AO3289" s="99"/>
      <c r="AP3289" s="99"/>
      <c r="AQ3289" s="99"/>
      <c r="AR3289" s="99"/>
      <c r="AS3289" s="99"/>
      <c r="AT3289" s="99"/>
      <c r="AU3289" s="99"/>
      <c r="AV3289" s="99"/>
      <c r="AW3289" s="99"/>
      <c r="AX3289" s="100"/>
      <c r="AY3289" s="100"/>
      <c r="AZ3289" s="101"/>
      <c r="BA3289" s="102"/>
      <c r="BB3289" s="95"/>
      <c r="BC3289" s="95"/>
      <c r="BD3289" s="41">
        <v>5</v>
      </c>
      <c r="BE3289" s="52">
        <v>54</v>
      </c>
      <c r="BF3289" s="103">
        <v>5433</v>
      </c>
      <c r="BG3289" s="277"/>
    </row>
    <row r="3290" spans="1:59" s="63" customFormat="1" ht="12.75" x14ac:dyDescent="0.2">
      <c r="A3290" s="196">
        <v>5</v>
      </c>
      <c r="B3290" s="197" t="s">
        <v>938</v>
      </c>
      <c r="C3290" s="208">
        <v>54</v>
      </c>
      <c r="D3290" s="209" t="s">
        <v>1007</v>
      </c>
      <c r="E3290" s="212">
        <v>5433</v>
      </c>
      <c r="F3290" s="213" t="s">
        <v>1017</v>
      </c>
      <c r="G3290" s="231" t="s">
        <v>360</v>
      </c>
      <c r="H3290" s="65"/>
      <c r="I3290" s="222"/>
      <c r="J3290" s="66"/>
      <c r="K3290" s="66"/>
      <c r="L3290" s="66"/>
      <c r="M3290" s="64"/>
      <c r="N3290" s="304"/>
      <c r="O3290" s="305"/>
      <c r="P3290" s="127"/>
      <c r="Q3290" s="67"/>
      <c r="R3290" s="67"/>
      <c r="S3290" s="67"/>
      <c r="T3290" s="67"/>
      <c r="U3290" s="67"/>
      <c r="V3290" s="67"/>
      <c r="W3290" s="67"/>
      <c r="X3290" s="67"/>
      <c r="Y3290" s="68"/>
      <c r="Z3290" s="68"/>
      <c r="AA3290" s="68"/>
      <c r="AB3290" s="67"/>
      <c r="AC3290" s="67"/>
      <c r="AD3290" s="67"/>
      <c r="AE3290" s="67"/>
      <c r="AF3290" s="67"/>
      <c r="AG3290" s="67"/>
      <c r="AH3290" s="67"/>
      <c r="AI3290" s="67"/>
      <c r="AJ3290" s="68"/>
      <c r="AK3290" s="68"/>
      <c r="AL3290" s="68"/>
      <c r="AM3290" s="67"/>
      <c r="AN3290" s="67"/>
      <c r="AO3290" s="67"/>
      <c r="AP3290" s="67"/>
      <c r="AQ3290" s="67"/>
      <c r="AR3290" s="67"/>
      <c r="AS3290" s="67"/>
      <c r="AT3290" s="67"/>
      <c r="AU3290" s="67"/>
      <c r="AV3290" s="67"/>
      <c r="AW3290" s="67"/>
      <c r="AX3290" s="68"/>
      <c r="AY3290" s="68"/>
      <c r="AZ3290" s="69"/>
      <c r="BA3290" s="70"/>
      <c r="BB3290" s="71"/>
      <c r="BC3290" s="95"/>
      <c r="BD3290" s="41">
        <v>5</v>
      </c>
      <c r="BE3290" s="52">
        <v>54</v>
      </c>
      <c r="BF3290" s="103">
        <v>5433</v>
      </c>
      <c r="BG3290" s="275"/>
    </row>
    <row r="3291" spans="1:59" s="63" customFormat="1" ht="12.75" x14ac:dyDescent="0.2">
      <c r="A3291" s="196">
        <v>5</v>
      </c>
      <c r="B3291" s="197" t="s">
        <v>938</v>
      </c>
      <c r="C3291" s="208">
        <v>54</v>
      </c>
      <c r="D3291" s="209" t="s">
        <v>1007</v>
      </c>
      <c r="E3291" s="212">
        <v>5433</v>
      </c>
      <c r="F3291" s="213" t="s">
        <v>1017</v>
      </c>
      <c r="G3291" s="231" t="s">
        <v>360</v>
      </c>
      <c r="H3291" s="72" t="s">
        <v>47</v>
      </c>
      <c r="I3291" s="223"/>
      <c r="J3291" s="73"/>
      <c r="K3291" s="73"/>
      <c r="L3291" s="73"/>
      <c r="M3291" s="74"/>
      <c r="N3291" s="247"/>
      <c r="O3291" s="306"/>
      <c r="P3291" s="105"/>
      <c r="Q3291" s="75"/>
      <c r="R3291" s="75"/>
      <c r="S3291" s="75"/>
      <c r="T3291" s="75"/>
      <c r="U3291" s="75"/>
      <c r="V3291" s="75"/>
      <c r="W3291" s="75"/>
      <c r="X3291" s="75"/>
      <c r="Y3291" s="76">
        <f>IF(ISNUMBER(VLOOKUP(Y3293,P$7:W$7,MATCH(Y3293,P$7:W$7))),VLOOKUP(Y3293,P$7:W$7,MATCH(Y3293,P$7:W$7)),IF(N3295=0,"No Data",IF(Y3293&gt;0,"&lt;100",0)))</f>
        <v>5000</v>
      </c>
      <c r="Z3291" s="77">
        <f>IF(ISNUMBER(VLOOKUP(Z3295,P$7:W$7,MATCH(Z3295,P$7:W$7))),VLOOKUP(Z3295,P$7:W$7,MATCH(Z3295,P$7:W$7)),IF(N3295=0,"No Data",IF(Z3295&gt;0,"&lt;100",0)))</f>
        <v>5000</v>
      </c>
      <c r="AA3291" s="106">
        <f>IF(ISNUMBER(Z3291),Z3291,0)</f>
        <v>5000</v>
      </c>
      <c r="AB3291" s="75"/>
      <c r="AC3291" s="75"/>
      <c r="AD3291" s="75"/>
      <c r="AE3291" s="75"/>
      <c r="AF3291" s="75"/>
      <c r="AG3291" s="75"/>
      <c r="AH3291" s="75"/>
      <c r="AI3291" s="75"/>
      <c r="AJ3291" s="76">
        <f>IF(ISNUMBER(VLOOKUP(AJ3293,AB$7:AH$7,MATCH(AJ3293,AB$7:AH$7))),VLOOKUP(AJ3293,AB$7:AH$7,MATCH(AJ3293,AB$7:AH$7)),IF(N3295=0,"No Data",IF(AJ3293&gt;0,"&lt;50",0)))</f>
        <v>0</v>
      </c>
      <c r="AK3291" s="77">
        <f>IF(ISNUMBER(VLOOKUP(AK3295,AB$7:AH$7,MATCH(AK3295,AB$7:AH$7))),VLOOKUP(AK3295,AB$7:AH$7,MATCH(AK3295,AB$7:AH$7)),IF(N3295=0,"No Data",IF(AK3295&gt;0,"&lt;50",0)))</f>
        <v>0</v>
      </c>
      <c r="AL3291" s="106">
        <f>IF(ISNUMBER(AK3291),AK3291,0)</f>
        <v>0</v>
      </c>
      <c r="AM3291" s="75"/>
      <c r="AN3291" s="75"/>
      <c r="AO3291" s="75"/>
      <c r="AP3291" s="75"/>
      <c r="AQ3291" s="75"/>
      <c r="AR3291" s="75"/>
      <c r="AS3291" s="75"/>
      <c r="AT3291" s="75"/>
      <c r="AU3291" s="75"/>
      <c r="AV3291" s="75"/>
      <c r="AW3291" s="76">
        <f>IF(ISNUMBER(VLOOKUP(AW3293,AM$7:AU$7,MATCH(AW3293,AM$7:AU$7))),VLOOKUP(AW3293,AM$7:AU$7,MATCH(AW3293,AM$7:AU$7)),IF(N3295=0,"No Data",IF(AW3293&gt;0,"&lt;10",0)))</f>
        <v>100</v>
      </c>
      <c r="AX3291" s="77">
        <f>IF(ISNUMBER(VLOOKUP(AX3295,AM$7:AU$7,MATCH(AX3295,AM$7:AU$7))),VLOOKUP(AX3295,AM$7:AU$7,MATCH(AX3295,AM$7:AU$7)),IF(N3295=0,"No Data",IF(AX3295&gt;0,"&lt;10",0)))</f>
        <v>100</v>
      </c>
      <c r="AY3291" s="106">
        <f>IF(ISNUMBER(AX3291),AX3291,0)</f>
        <v>100</v>
      </c>
      <c r="AZ3291" s="79"/>
      <c r="BA3291" s="80"/>
      <c r="BB3291" s="71"/>
      <c r="BC3291" s="95"/>
      <c r="BD3291" s="41">
        <v>5</v>
      </c>
      <c r="BE3291" s="52">
        <v>54</v>
      </c>
      <c r="BF3291" s="103">
        <v>5433</v>
      </c>
      <c r="BG3291" s="276" t="s">
        <v>47</v>
      </c>
    </row>
    <row r="3292" spans="1:59" s="63" customFormat="1" ht="12.75" x14ac:dyDescent="0.2">
      <c r="A3292" s="196">
        <v>5</v>
      </c>
      <c r="B3292" s="197" t="s">
        <v>938</v>
      </c>
      <c r="C3292" s="208">
        <v>54</v>
      </c>
      <c r="D3292" s="209" t="s">
        <v>1007</v>
      </c>
      <c r="E3292" s="212">
        <v>5433</v>
      </c>
      <c r="F3292" s="213" t="s">
        <v>1017</v>
      </c>
      <c r="G3292" s="231" t="s">
        <v>360</v>
      </c>
      <c r="H3292" s="81" t="s">
        <v>48</v>
      </c>
      <c r="I3292" s="223"/>
      <c r="J3292" s="73"/>
      <c r="K3292" s="73"/>
      <c r="L3292" s="73"/>
      <c r="M3292" s="74"/>
      <c r="N3292" s="247"/>
      <c r="O3292" s="306"/>
      <c r="P3292" s="105"/>
      <c r="Q3292" s="75"/>
      <c r="R3292" s="75"/>
      <c r="S3292" s="75"/>
      <c r="T3292" s="75"/>
      <c r="U3292" s="75"/>
      <c r="V3292" s="75"/>
      <c r="W3292" s="75"/>
      <c r="X3292" s="75"/>
      <c r="Y3292" s="82">
        <f>MIN(X3296:X3298)</f>
        <v>0</v>
      </c>
      <c r="Z3292" s="83"/>
      <c r="AA3292" s="83"/>
      <c r="AB3292" s="75"/>
      <c r="AC3292" s="75"/>
      <c r="AD3292" s="75"/>
      <c r="AE3292" s="75"/>
      <c r="AF3292" s="75"/>
      <c r="AG3292" s="75"/>
      <c r="AH3292" s="75"/>
      <c r="AI3292" s="75"/>
      <c r="AJ3292" s="82">
        <f>MIN(AI3296:AI3298)</f>
        <v>0</v>
      </c>
      <c r="AK3292" s="83"/>
      <c r="AL3292" s="83"/>
      <c r="AM3292" s="75"/>
      <c r="AN3292" s="75"/>
      <c r="AO3292" s="75"/>
      <c r="AP3292" s="75"/>
      <c r="AQ3292" s="75"/>
      <c r="AR3292" s="75"/>
      <c r="AS3292" s="75"/>
      <c r="AT3292" s="75"/>
      <c r="AU3292" s="75"/>
      <c r="AV3292" s="75"/>
      <c r="AW3292" s="82">
        <f>MIN(AV3296:AV3298)</f>
        <v>50</v>
      </c>
      <c r="AX3292" s="83"/>
      <c r="AY3292" s="83"/>
      <c r="AZ3292" s="79"/>
      <c r="BA3292" s="80"/>
      <c r="BB3292" s="71"/>
      <c r="BC3292" s="95"/>
      <c r="BD3292" s="41">
        <v>5</v>
      </c>
      <c r="BE3292" s="52">
        <v>54</v>
      </c>
      <c r="BF3292" s="103">
        <v>5433</v>
      </c>
      <c r="BG3292" s="278" t="s">
        <v>48</v>
      </c>
    </row>
    <row r="3293" spans="1:59" s="63" customFormat="1" ht="12.75" x14ac:dyDescent="0.2">
      <c r="A3293" s="196">
        <v>5</v>
      </c>
      <c r="B3293" s="197" t="s">
        <v>938</v>
      </c>
      <c r="C3293" s="208">
        <v>54</v>
      </c>
      <c r="D3293" s="209" t="s">
        <v>1007</v>
      </c>
      <c r="E3293" s="212">
        <v>5433</v>
      </c>
      <c r="F3293" s="213" t="s">
        <v>1017</v>
      </c>
      <c r="G3293" s="231" t="s">
        <v>360</v>
      </c>
      <c r="H3293" s="81" t="s">
        <v>49</v>
      </c>
      <c r="I3293" s="223"/>
      <c r="J3293" s="73"/>
      <c r="K3293" s="73"/>
      <c r="L3293" s="73"/>
      <c r="M3293" s="74"/>
      <c r="N3293" s="247"/>
      <c r="O3293" s="306"/>
      <c r="P3293" s="105"/>
      <c r="Q3293" s="75"/>
      <c r="R3293" s="75"/>
      <c r="S3293" s="75"/>
      <c r="T3293" s="75"/>
      <c r="U3293" s="75"/>
      <c r="V3293" s="75"/>
      <c r="W3293" s="75"/>
      <c r="X3293" s="75"/>
      <c r="Y3293" s="84">
        <f>IF(ISNUMBER(AVERAGE(X3296:X3298)),AVERAGE(X3296:X3298),0)</f>
        <v>8333.3333333333339</v>
      </c>
      <c r="Z3293" s="83"/>
      <c r="AA3293" s="83"/>
      <c r="AB3293" s="75"/>
      <c r="AC3293" s="75"/>
      <c r="AD3293" s="75"/>
      <c r="AE3293" s="75"/>
      <c r="AF3293" s="75"/>
      <c r="AG3293" s="75"/>
      <c r="AH3293" s="75"/>
      <c r="AI3293" s="75"/>
      <c r="AJ3293" s="84">
        <f>IF(ISNUMBER(AVERAGE(AI3296:AI3298)),AVERAGE(AI3296:AI3298),0)</f>
        <v>0</v>
      </c>
      <c r="AK3293" s="83"/>
      <c r="AL3293" s="83"/>
      <c r="AM3293" s="75"/>
      <c r="AN3293" s="75"/>
      <c r="AO3293" s="75"/>
      <c r="AP3293" s="75"/>
      <c r="AQ3293" s="75"/>
      <c r="AR3293" s="75"/>
      <c r="AS3293" s="75"/>
      <c r="AT3293" s="75"/>
      <c r="AU3293" s="75"/>
      <c r="AV3293" s="75"/>
      <c r="AW3293" s="84">
        <f>IF(ISNUMBER(AVERAGE(AV3296:AV3298)),AVERAGE(AV3296:AV3298),0)</f>
        <v>216.66666666666666</v>
      </c>
      <c r="AX3293" s="83"/>
      <c r="AY3293" s="83"/>
      <c r="AZ3293" s="79"/>
      <c r="BA3293" s="80"/>
      <c r="BB3293" s="71"/>
      <c r="BC3293" s="95"/>
      <c r="BD3293" s="41">
        <v>5</v>
      </c>
      <c r="BE3293" s="52">
        <v>54</v>
      </c>
      <c r="BF3293" s="103">
        <v>5433</v>
      </c>
      <c r="BG3293" s="278" t="s">
        <v>49</v>
      </c>
    </row>
    <row r="3294" spans="1:59" s="63" customFormat="1" ht="12.75" x14ac:dyDescent="0.2">
      <c r="A3294" s="196">
        <v>5</v>
      </c>
      <c r="B3294" s="197" t="s">
        <v>938</v>
      </c>
      <c r="C3294" s="208">
        <v>54</v>
      </c>
      <c r="D3294" s="209" t="s">
        <v>1007</v>
      </c>
      <c r="E3294" s="212">
        <v>5433</v>
      </c>
      <c r="F3294" s="213" t="s">
        <v>1017</v>
      </c>
      <c r="G3294" s="231" t="s">
        <v>360</v>
      </c>
      <c r="H3294" s="81" t="s">
        <v>50</v>
      </c>
      <c r="I3294" s="223"/>
      <c r="J3294" s="73"/>
      <c r="K3294" s="73"/>
      <c r="L3294" s="73"/>
      <c r="M3294" s="74"/>
      <c r="N3294" s="247"/>
      <c r="O3294" s="306"/>
      <c r="P3294" s="105"/>
      <c r="Q3294" s="75"/>
      <c r="R3294" s="75"/>
      <c r="S3294" s="75"/>
      <c r="T3294" s="75"/>
      <c r="U3294" s="75"/>
      <c r="V3294" s="75"/>
      <c r="W3294" s="75"/>
      <c r="X3294" s="75"/>
      <c r="Y3294" s="84">
        <f>MAX(X3296:X3298)</f>
        <v>25000</v>
      </c>
      <c r="Z3294" s="83"/>
      <c r="AA3294" s="83"/>
      <c r="AB3294" s="75"/>
      <c r="AC3294" s="75"/>
      <c r="AD3294" s="75"/>
      <c r="AE3294" s="75"/>
      <c r="AF3294" s="75"/>
      <c r="AG3294" s="75"/>
      <c r="AH3294" s="75"/>
      <c r="AI3294" s="75"/>
      <c r="AJ3294" s="84">
        <f>MAX(AI3296:AI3298)</f>
        <v>0</v>
      </c>
      <c r="AK3294" s="83"/>
      <c r="AL3294" s="83"/>
      <c r="AM3294" s="75"/>
      <c r="AN3294" s="75"/>
      <c r="AO3294" s="75"/>
      <c r="AP3294" s="75"/>
      <c r="AQ3294" s="75"/>
      <c r="AR3294" s="75"/>
      <c r="AS3294" s="75"/>
      <c r="AT3294" s="75"/>
      <c r="AU3294" s="75"/>
      <c r="AV3294" s="75"/>
      <c r="AW3294" s="84">
        <f>MAX(AV3296:AV3298)</f>
        <v>500</v>
      </c>
      <c r="AX3294" s="83"/>
      <c r="AY3294" s="83"/>
      <c r="AZ3294" s="79"/>
      <c r="BA3294" s="80"/>
      <c r="BB3294" s="71"/>
      <c r="BC3294" s="95"/>
      <c r="BD3294" s="41">
        <v>5</v>
      </c>
      <c r="BE3294" s="52">
        <v>54</v>
      </c>
      <c r="BF3294" s="103">
        <v>5433</v>
      </c>
      <c r="BG3294" s="278" t="s">
        <v>50</v>
      </c>
    </row>
    <row r="3295" spans="1:59" s="63" customFormat="1" ht="12.75" x14ac:dyDescent="0.2">
      <c r="A3295" s="196">
        <v>5</v>
      </c>
      <c r="B3295" s="197" t="s">
        <v>938</v>
      </c>
      <c r="C3295" s="208">
        <v>54</v>
      </c>
      <c r="D3295" s="209" t="s">
        <v>1007</v>
      </c>
      <c r="E3295" s="212">
        <v>5433</v>
      </c>
      <c r="F3295" s="213" t="s">
        <v>1017</v>
      </c>
      <c r="G3295" s="231" t="s">
        <v>360</v>
      </c>
      <c r="H3295" s="85" t="s">
        <v>51</v>
      </c>
      <c r="I3295" s="223"/>
      <c r="J3295" s="73"/>
      <c r="K3295" s="73"/>
      <c r="L3295" s="73"/>
      <c r="M3295" s="74"/>
      <c r="N3295" s="320">
        <f>SUM(N3296:N3301)</f>
        <v>3</v>
      </c>
      <c r="O3295" s="293">
        <f>SUM(O3296:O3301)</f>
        <v>1</v>
      </c>
      <c r="P3295" s="292"/>
      <c r="Q3295" s="87"/>
      <c r="R3295" s="87"/>
      <c r="S3295" s="87"/>
      <c r="T3295" s="87"/>
      <c r="U3295" s="87"/>
      <c r="V3295" s="87"/>
      <c r="W3295" s="87"/>
      <c r="X3295" s="87"/>
      <c r="Y3295" s="88"/>
      <c r="Z3295" s="119">
        <f>SUM(Z3296:Z3301)</f>
        <v>8333.3333333333321</v>
      </c>
      <c r="AA3295" s="88"/>
      <c r="AB3295" s="87"/>
      <c r="AC3295" s="87"/>
      <c r="AD3295" s="87"/>
      <c r="AE3295" s="87"/>
      <c r="AF3295" s="87"/>
      <c r="AG3295" s="87"/>
      <c r="AH3295" s="87"/>
      <c r="AI3295" s="87"/>
      <c r="AJ3295" s="88"/>
      <c r="AK3295" s="119">
        <f>SUM(AK3296:AK3301)</f>
        <v>0</v>
      </c>
      <c r="AL3295" s="88"/>
      <c r="AM3295" s="87"/>
      <c r="AN3295" s="87"/>
      <c r="AO3295" s="87"/>
      <c r="AP3295" s="87"/>
      <c r="AQ3295" s="87"/>
      <c r="AR3295" s="87"/>
      <c r="AS3295" s="87"/>
      <c r="AT3295" s="87"/>
      <c r="AU3295" s="87"/>
      <c r="AV3295" s="87"/>
      <c r="AW3295" s="112"/>
      <c r="AX3295" s="119">
        <f>SUM(AX3296:AX3301)</f>
        <v>216.66666666666666</v>
      </c>
      <c r="AY3295" s="88"/>
      <c r="AZ3295" s="79"/>
      <c r="BA3295" s="80"/>
      <c r="BB3295" s="71"/>
      <c r="BC3295" s="95"/>
      <c r="BD3295" s="41">
        <v>5</v>
      </c>
      <c r="BE3295" s="52">
        <v>54</v>
      </c>
      <c r="BF3295" s="103">
        <v>5433</v>
      </c>
      <c r="BG3295" s="279" t="s">
        <v>51</v>
      </c>
    </row>
    <row r="3296" spans="1:59" s="63" customFormat="1" ht="12.75" x14ac:dyDescent="0.2">
      <c r="A3296" s="196">
        <v>5</v>
      </c>
      <c r="B3296" s="197" t="s">
        <v>938</v>
      </c>
      <c r="C3296" s="208">
        <v>54</v>
      </c>
      <c r="D3296" s="209" t="s">
        <v>1007</v>
      </c>
      <c r="E3296" s="212">
        <v>5433</v>
      </c>
      <c r="F3296" s="213" t="s">
        <v>1017</v>
      </c>
      <c r="G3296" s="231" t="s">
        <v>360</v>
      </c>
      <c r="H3296" s="89" t="s">
        <v>52</v>
      </c>
      <c r="I3296" s="90" t="s">
        <v>338</v>
      </c>
      <c r="J3296" s="90"/>
      <c r="K3296" s="90" t="s">
        <v>64</v>
      </c>
      <c r="L3296" s="90" t="s">
        <v>340</v>
      </c>
      <c r="M3296" s="91"/>
      <c r="N3296" s="312">
        <v>1</v>
      </c>
      <c r="O3296" s="313">
        <f>N3296/N$3295</f>
        <v>0.33333333333333331</v>
      </c>
      <c r="P3296" s="104"/>
      <c r="Q3296" s="92"/>
      <c r="R3296" s="92"/>
      <c r="S3296" s="92"/>
      <c r="T3296" s="92"/>
      <c r="U3296" s="92"/>
      <c r="V3296" s="92"/>
      <c r="W3296" s="92"/>
      <c r="X3296" s="109">
        <f>P3296*P$7+Q3296*Q$7+R3296*R$7+S3296*S$7+T3296*T$7+U3296*U$7+V3296*V$7+W3296*W$7</f>
        <v>0</v>
      </c>
      <c r="Y3296" s="83"/>
      <c r="Z3296" s="110">
        <f>X3296*$O3296</f>
        <v>0</v>
      </c>
      <c r="AA3296" s="111"/>
      <c r="AB3296" s="92"/>
      <c r="AC3296" s="92"/>
      <c r="AD3296" s="92"/>
      <c r="AE3296" s="92"/>
      <c r="AF3296" s="92"/>
      <c r="AG3296" s="92"/>
      <c r="AH3296" s="92"/>
      <c r="AI3296" s="109">
        <f>AB3296*AB$7+AC3296*AC$7+AD3296*AD$7+AE3296*AE$7+AF3296*AF$7+AG3296*AG$7+AH3296*AH$7</f>
        <v>0</v>
      </c>
      <c r="AJ3296" s="83"/>
      <c r="AK3296" s="110">
        <f>AI3296*$O3296</f>
        <v>0</v>
      </c>
      <c r="AL3296" s="111"/>
      <c r="AM3296" s="92"/>
      <c r="AN3296" s="92"/>
      <c r="AO3296" s="92">
        <v>1</v>
      </c>
      <c r="AP3296" s="92"/>
      <c r="AQ3296" s="92"/>
      <c r="AR3296" s="92"/>
      <c r="AS3296" s="92"/>
      <c r="AT3296" s="92"/>
      <c r="AU3296" s="92"/>
      <c r="AV3296" s="109">
        <f>AM3296*AM$7+AN3296*AN$7+AO3296*AO$7+AP3296*AP$7+AQ3296*AQ$7+AR3296*AR$7+AS3296*AS$7+AT3296*AT$7+AU3296*AU$7</f>
        <v>50</v>
      </c>
      <c r="AW3296" s="75"/>
      <c r="AX3296" s="110">
        <f>AV3296*$O3296</f>
        <v>16.666666666666664</v>
      </c>
      <c r="AY3296" s="111"/>
      <c r="AZ3296" s="93"/>
      <c r="BA3296" s="94" t="s">
        <v>131</v>
      </c>
      <c r="BB3296" s="71"/>
      <c r="BC3296" s="95"/>
      <c r="BD3296" s="41">
        <v>5</v>
      </c>
      <c r="BE3296" s="52">
        <v>54</v>
      </c>
      <c r="BF3296" s="103">
        <v>5433</v>
      </c>
      <c r="BG3296" s="280" t="s">
        <v>52</v>
      </c>
    </row>
    <row r="3297" spans="1:59" s="63" customFormat="1" ht="12.75" x14ac:dyDescent="0.2">
      <c r="A3297" s="196">
        <v>5</v>
      </c>
      <c r="B3297" s="197" t="s">
        <v>938</v>
      </c>
      <c r="C3297" s="208">
        <v>54</v>
      </c>
      <c r="D3297" s="209" t="s">
        <v>1007</v>
      </c>
      <c r="E3297" s="212">
        <v>5433</v>
      </c>
      <c r="F3297" s="213" t="s">
        <v>1017</v>
      </c>
      <c r="G3297" s="231" t="s">
        <v>360</v>
      </c>
      <c r="H3297" s="89"/>
      <c r="I3297" s="90" t="s">
        <v>389</v>
      </c>
      <c r="J3297" s="90"/>
      <c r="K3297" s="90" t="s">
        <v>73</v>
      </c>
      <c r="L3297" s="90" t="s">
        <v>69</v>
      </c>
      <c r="M3297" s="91"/>
      <c r="N3297" s="312">
        <v>1</v>
      </c>
      <c r="O3297" s="313">
        <f>N3297/N$3295</f>
        <v>0.33333333333333331</v>
      </c>
      <c r="P3297" s="104"/>
      <c r="Q3297" s="92"/>
      <c r="R3297" s="92"/>
      <c r="S3297" s="92"/>
      <c r="T3297" s="92"/>
      <c r="U3297" s="92"/>
      <c r="V3297" s="92"/>
      <c r="W3297" s="92">
        <v>1</v>
      </c>
      <c r="X3297" s="109">
        <f>P3297*P$7+Q3297*Q$7+R3297*R$7+S3297*S$7+T3297*T$7+U3297*U$7+V3297*V$7+W3297*W$7</f>
        <v>25000</v>
      </c>
      <c r="Y3297" s="83"/>
      <c r="Z3297" s="110">
        <f>X3297*$O3297</f>
        <v>8333.3333333333321</v>
      </c>
      <c r="AA3297" s="111"/>
      <c r="AB3297" s="92"/>
      <c r="AC3297" s="92"/>
      <c r="AD3297" s="92"/>
      <c r="AE3297" s="92"/>
      <c r="AF3297" s="92"/>
      <c r="AG3297" s="92"/>
      <c r="AH3297" s="92"/>
      <c r="AI3297" s="109">
        <f>AB3297*AB$7+AC3297*AC$7+AD3297*AD$7+AE3297*AE$7+AF3297*AF$7+AG3297*AG$7+AH3297*AH$7</f>
        <v>0</v>
      </c>
      <c r="AJ3297" s="83"/>
      <c r="AK3297" s="110">
        <f>AI3297*$O3297</f>
        <v>0</v>
      </c>
      <c r="AL3297" s="111"/>
      <c r="AM3297" s="92"/>
      <c r="AN3297" s="92"/>
      <c r="AO3297" s="92"/>
      <c r="AP3297" s="92">
        <v>1</v>
      </c>
      <c r="AQ3297" s="92"/>
      <c r="AR3297" s="92"/>
      <c r="AS3297" s="92"/>
      <c r="AT3297" s="92"/>
      <c r="AU3297" s="92"/>
      <c r="AV3297" s="109">
        <f>AM3297*AM$7+AN3297*AN$7+AO3297*AO$7+AP3297*AP$7+AQ3297*AQ$7+AR3297*AR$7+AS3297*AS$7+AT3297*AT$7+AU3297*AU$7</f>
        <v>100</v>
      </c>
      <c r="AW3297" s="75"/>
      <c r="AX3297" s="110">
        <f>AV3297*$O3297</f>
        <v>33.333333333333329</v>
      </c>
      <c r="AY3297" s="111"/>
      <c r="AZ3297" s="93"/>
      <c r="BA3297" s="94" t="s">
        <v>131</v>
      </c>
      <c r="BB3297" s="71"/>
      <c r="BC3297" s="95"/>
      <c r="BD3297" s="41">
        <v>5</v>
      </c>
      <c r="BE3297" s="52">
        <v>54</v>
      </c>
      <c r="BF3297" s="103">
        <v>5433</v>
      </c>
      <c r="BG3297" s="280" t="s">
        <v>52</v>
      </c>
    </row>
    <row r="3298" spans="1:59" s="63" customFormat="1" ht="12.75" x14ac:dyDescent="0.2">
      <c r="A3298" s="196">
        <v>5</v>
      </c>
      <c r="B3298" s="197" t="s">
        <v>938</v>
      </c>
      <c r="C3298" s="208">
        <v>54</v>
      </c>
      <c r="D3298" s="209" t="s">
        <v>1007</v>
      </c>
      <c r="E3298" s="212">
        <v>5433</v>
      </c>
      <c r="F3298" s="213" t="s">
        <v>1017</v>
      </c>
      <c r="G3298" s="231" t="s">
        <v>360</v>
      </c>
      <c r="H3298" s="89"/>
      <c r="I3298" s="90" t="s">
        <v>969</v>
      </c>
      <c r="J3298" s="90"/>
      <c r="K3298" s="90" t="s">
        <v>64</v>
      </c>
      <c r="L3298" s="90" t="s">
        <v>696</v>
      </c>
      <c r="M3298" s="91" t="s">
        <v>1098</v>
      </c>
      <c r="N3298" s="312">
        <v>1</v>
      </c>
      <c r="O3298" s="313">
        <f>N3298/N$3295</f>
        <v>0.33333333333333331</v>
      </c>
      <c r="P3298" s="104"/>
      <c r="Q3298" s="92"/>
      <c r="R3298" s="92"/>
      <c r="S3298" s="92"/>
      <c r="T3298" s="92"/>
      <c r="U3298" s="92"/>
      <c r="V3298" s="92"/>
      <c r="W3298" s="92"/>
      <c r="X3298" s="109">
        <f>P3298*P$7+Q3298*Q$7+R3298*R$7+S3298*S$7+T3298*T$7+U3298*U$7+V3298*V$7+W3298*W$7</f>
        <v>0</v>
      </c>
      <c r="Y3298" s="83"/>
      <c r="Z3298" s="110">
        <f>X3298*$O3298</f>
        <v>0</v>
      </c>
      <c r="AA3298" s="111"/>
      <c r="AB3298" s="92"/>
      <c r="AC3298" s="92"/>
      <c r="AD3298" s="92"/>
      <c r="AE3298" s="92"/>
      <c r="AF3298" s="92"/>
      <c r="AG3298" s="92"/>
      <c r="AH3298" s="92"/>
      <c r="AI3298" s="109">
        <f>AB3298*AB$7+AC3298*AC$7+AD3298*AD$7+AE3298*AE$7+AF3298*AF$7+AG3298*AG$7+AH3298*AH$7</f>
        <v>0</v>
      </c>
      <c r="AJ3298" s="83"/>
      <c r="AK3298" s="110">
        <f>AI3298*$O3298</f>
        <v>0</v>
      </c>
      <c r="AL3298" s="111"/>
      <c r="AM3298" s="92"/>
      <c r="AN3298" s="92"/>
      <c r="AO3298" s="92"/>
      <c r="AP3298" s="92"/>
      <c r="AQ3298" s="92"/>
      <c r="AR3298" s="92">
        <v>1</v>
      </c>
      <c r="AS3298" s="92"/>
      <c r="AT3298" s="92"/>
      <c r="AU3298" s="92"/>
      <c r="AV3298" s="109">
        <f>AM3298*AM$7+AN3298*AN$7+AO3298*AO$7+AP3298*AP$7+AQ3298*AQ$7+AR3298*AR$7+AS3298*AS$7+AT3298*AT$7+AU3298*AU$7</f>
        <v>500</v>
      </c>
      <c r="AW3298" s="75"/>
      <c r="AX3298" s="110">
        <f>AV3298*$O3298</f>
        <v>166.66666666666666</v>
      </c>
      <c r="AY3298" s="111"/>
      <c r="AZ3298" s="93"/>
      <c r="BA3298" s="94" t="s">
        <v>131</v>
      </c>
      <c r="BB3298" s="71"/>
      <c r="BC3298" s="95"/>
      <c r="BD3298" s="41">
        <v>5</v>
      </c>
      <c r="BE3298" s="52">
        <v>54</v>
      </c>
      <c r="BF3298" s="103">
        <v>5433</v>
      </c>
      <c r="BG3298" s="280" t="s">
        <v>52</v>
      </c>
    </row>
    <row r="3299" spans="1:59" s="63" customFormat="1" ht="12.75" x14ac:dyDescent="0.2">
      <c r="A3299" s="196">
        <v>5</v>
      </c>
      <c r="B3299" s="197" t="s">
        <v>938</v>
      </c>
      <c r="C3299" s="208">
        <v>54</v>
      </c>
      <c r="D3299" s="209" t="s">
        <v>1007</v>
      </c>
      <c r="E3299" s="212">
        <v>5433</v>
      </c>
      <c r="F3299" s="213" t="s">
        <v>1017</v>
      </c>
      <c r="G3299" s="231" t="s">
        <v>360</v>
      </c>
      <c r="H3299" s="65"/>
      <c r="I3299" s="222"/>
      <c r="J3299" s="66"/>
      <c r="K3299" s="66"/>
      <c r="L3299" s="66"/>
      <c r="M3299" s="64"/>
      <c r="N3299" s="304"/>
      <c r="O3299" s="305"/>
      <c r="P3299" s="127"/>
      <c r="Q3299" s="67"/>
      <c r="R3299" s="67"/>
      <c r="S3299" s="67"/>
      <c r="T3299" s="67"/>
      <c r="U3299" s="67"/>
      <c r="V3299" s="67"/>
      <c r="W3299" s="67"/>
      <c r="X3299" s="67"/>
      <c r="Y3299" s="68"/>
      <c r="Z3299" s="68"/>
      <c r="AA3299" s="68"/>
      <c r="AB3299" s="67"/>
      <c r="AC3299" s="67"/>
      <c r="AD3299" s="67"/>
      <c r="AE3299" s="67"/>
      <c r="AF3299" s="67"/>
      <c r="AG3299" s="67"/>
      <c r="AH3299" s="67"/>
      <c r="AI3299" s="67"/>
      <c r="AJ3299" s="68"/>
      <c r="AK3299" s="68"/>
      <c r="AL3299" s="68"/>
      <c r="AM3299" s="67"/>
      <c r="AN3299" s="67"/>
      <c r="AO3299" s="67"/>
      <c r="AP3299" s="67"/>
      <c r="AQ3299" s="67"/>
      <c r="AR3299" s="67"/>
      <c r="AS3299" s="67"/>
      <c r="AT3299" s="67"/>
      <c r="AU3299" s="67"/>
      <c r="AV3299" s="67"/>
      <c r="AW3299" s="67"/>
      <c r="AX3299" s="68"/>
      <c r="AY3299" s="68"/>
      <c r="AZ3299" s="69"/>
      <c r="BA3299" s="70"/>
      <c r="BB3299" s="71"/>
      <c r="BC3299" s="54"/>
      <c r="BD3299" s="41"/>
      <c r="BE3299" s="52"/>
      <c r="BF3299" s="62"/>
      <c r="BG3299" s="275"/>
    </row>
    <row r="3300" spans="1:59" s="63" customFormat="1" ht="12.75" x14ac:dyDescent="0.2">
      <c r="A3300" s="196">
        <v>5</v>
      </c>
      <c r="B3300" s="197" t="s">
        <v>938</v>
      </c>
      <c r="C3300" s="208">
        <v>54</v>
      </c>
      <c r="D3300" s="209" t="s">
        <v>1007</v>
      </c>
      <c r="E3300" s="212">
        <v>5433</v>
      </c>
      <c r="F3300" s="213" t="s">
        <v>1017</v>
      </c>
      <c r="G3300" s="232"/>
      <c r="H3300" s="97"/>
      <c r="I3300" s="224"/>
      <c r="J3300" s="98"/>
      <c r="K3300" s="98"/>
      <c r="L3300" s="98"/>
      <c r="M3300" s="96"/>
      <c r="N3300" s="307"/>
      <c r="O3300" s="246"/>
      <c r="P3300" s="124"/>
      <c r="Q3300" s="99"/>
      <c r="R3300" s="99"/>
      <c r="S3300" s="99"/>
      <c r="T3300" s="99"/>
      <c r="U3300" s="99"/>
      <c r="V3300" s="99"/>
      <c r="W3300" s="99"/>
      <c r="X3300" s="99"/>
      <c r="Y3300" s="100"/>
      <c r="Z3300" s="100"/>
      <c r="AA3300" s="100"/>
      <c r="AB3300" s="99"/>
      <c r="AC3300" s="99"/>
      <c r="AD3300" s="99"/>
      <c r="AE3300" s="99"/>
      <c r="AF3300" s="99"/>
      <c r="AG3300" s="99"/>
      <c r="AH3300" s="99"/>
      <c r="AI3300" s="99"/>
      <c r="AJ3300" s="100"/>
      <c r="AK3300" s="100"/>
      <c r="AL3300" s="100"/>
      <c r="AM3300" s="99"/>
      <c r="AN3300" s="99"/>
      <c r="AO3300" s="99"/>
      <c r="AP3300" s="99"/>
      <c r="AQ3300" s="99"/>
      <c r="AR3300" s="99"/>
      <c r="AS3300" s="99"/>
      <c r="AT3300" s="99"/>
      <c r="AU3300" s="99"/>
      <c r="AV3300" s="99"/>
      <c r="AW3300" s="99"/>
      <c r="AX3300" s="100"/>
      <c r="AY3300" s="100"/>
      <c r="AZ3300" s="101"/>
      <c r="BA3300" s="102"/>
      <c r="BB3300" s="95"/>
      <c r="BC3300" s="95"/>
      <c r="BD3300" s="41">
        <v>5</v>
      </c>
      <c r="BE3300" s="52">
        <v>54</v>
      </c>
      <c r="BF3300" s="103">
        <v>5433</v>
      </c>
      <c r="BG3300" s="277"/>
    </row>
    <row r="3301" spans="1:59" s="63" customFormat="1" ht="12.75" x14ac:dyDescent="0.2">
      <c r="A3301" s="196">
        <v>5</v>
      </c>
      <c r="B3301" s="197" t="s">
        <v>938</v>
      </c>
      <c r="C3301" s="208">
        <v>54</v>
      </c>
      <c r="D3301" s="209" t="s">
        <v>1007</v>
      </c>
      <c r="E3301" s="212">
        <v>5433</v>
      </c>
      <c r="F3301" s="213" t="s">
        <v>1017</v>
      </c>
      <c r="G3301" s="231"/>
      <c r="H3301" s="65"/>
      <c r="I3301" s="222"/>
      <c r="J3301" s="66"/>
      <c r="K3301" s="66"/>
      <c r="L3301" s="66"/>
      <c r="M3301" s="64"/>
      <c r="N3301" s="304"/>
      <c r="O3301" s="305"/>
      <c r="P3301" s="127"/>
      <c r="Q3301" s="67"/>
      <c r="R3301" s="67"/>
      <c r="S3301" s="67"/>
      <c r="T3301" s="67"/>
      <c r="U3301" s="67"/>
      <c r="V3301" s="67"/>
      <c r="W3301" s="67"/>
      <c r="X3301" s="67"/>
      <c r="Y3301" s="68"/>
      <c r="Z3301" s="68"/>
      <c r="AA3301" s="68"/>
      <c r="AB3301" s="67"/>
      <c r="AC3301" s="67"/>
      <c r="AD3301" s="67"/>
      <c r="AE3301" s="67"/>
      <c r="AF3301" s="67"/>
      <c r="AG3301" s="67"/>
      <c r="AH3301" s="67"/>
      <c r="AI3301" s="67"/>
      <c r="AJ3301" s="68"/>
      <c r="AK3301" s="68"/>
      <c r="AL3301" s="68"/>
      <c r="AM3301" s="67"/>
      <c r="AN3301" s="67"/>
      <c r="AO3301" s="67"/>
      <c r="AP3301" s="67"/>
      <c r="AQ3301" s="67"/>
      <c r="AR3301" s="67"/>
      <c r="AS3301" s="67"/>
      <c r="AT3301" s="67"/>
      <c r="AU3301" s="67"/>
      <c r="AV3301" s="67"/>
      <c r="AW3301" s="67"/>
      <c r="AX3301" s="68"/>
      <c r="AY3301" s="68"/>
      <c r="AZ3301" s="69"/>
      <c r="BA3301" s="70"/>
      <c r="BB3301" s="71"/>
      <c r="BC3301" s="95"/>
      <c r="BD3301" s="41">
        <v>5</v>
      </c>
      <c r="BE3301" s="52">
        <v>54</v>
      </c>
      <c r="BF3301" s="103">
        <v>5433</v>
      </c>
      <c r="BG3301" s="275"/>
    </row>
    <row r="3302" spans="1:59" s="63" customFormat="1" ht="12.75" x14ac:dyDescent="0.2">
      <c r="A3302" s="196">
        <v>5</v>
      </c>
      <c r="B3302" s="197" t="s">
        <v>938</v>
      </c>
      <c r="C3302" s="208">
        <v>54</v>
      </c>
      <c r="D3302" s="209" t="s">
        <v>1007</v>
      </c>
      <c r="E3302" s="212">
        <v>5433</v>
      </c>
      <c r="F3302" s="213" t="s">
        <v>1017</v>
      </c>
      <c r="G3302" s="231" t="s">
        <v>729</v>
      </c>
      <c r="H3302" s="72" t="s">
        <v>1233</v>
      </c>
      <c r="I3302" s="223" t="s">
        <v>1247</v>
      </c>
      <c r="J3302" s="73"/>
      <c r="K3302" s="73"/>
      <c r="L3302" s="73"/>
      <c r="M3302" s="74"/>
      <c r="N3302" s="247"/>
      <c r="O3302" s="306"/>
      <c r="P3302" s="105"/>
      <c r="Q3302" s="75"/>
      <c r="R3302" s="75"/>
      <c r="S3302" s="75"/>
      <c r="T3302" s="75"/>
      <c r="U3302" s="75"/>
      <c r="V3302" s="75"/>
      <c r="W3302" s="75"/>
      <c r="X3302" s="75"/>
      <c r="Y3302" s="76" t="s">
        <v>1241</v>
      </c>
      <c r="Z3302" s="77" t="s">
        <v>1241</v>
      </c>
      <c r="AA3302" s="78">
        <f>AA$2542</f>
        <v>5000</v>
      </c>
      <c r="AB3302" s="75"/>
      <c r="AC3302" s="75"/>
      <c r="AD3302" s="75"/>
      <c r="AE3302" s="75"/>
      <c r="AF3302" s="75"/>
      <c r="AG3302" s="75"/>
      <c r="AH3302" s="75"/>
      <c r="AI3302" s="75"/>
      <c r="AJ3302" s="76" t="s">
        <v>1241</v>
      </c>
      <c r="AK3302" s="77" t="s">
        <v>1241</v>
      </c>
      <c r="AL3302" s="78">
        <f>AL$2542</f>
        <v>0</v>
      </c>
      <c r="AM3302" s="75"/>
      <c r="AN3302" s="75"/>
      <c r="AO3302" s="75"/>
      <c r="AP3302" s="75"/>
      <c r="AQ3302" s="75"/>
      <c r="AR3302" s="75"/>
      <c r="AS3302" s="75"/>
      <c r="AT3302" s="75"/>
      <c r="AU3302" s="75"/>
      <c r="AV3302" s="75"/>
      <c r="AW3302" s="76" t="s">
        <v>1241</v>
      </c>
      <c r="AX3302" s="77" t="s">
        <v>1241</v>
      </c>
      <c r="AY3302" s="78">
        <f>AY$2542</f>
        <v>250</v>
      </c>
      <c r="AZ3302" s="79"/>
      <c r="BA3302" s="80" t="str">
        <f>I3302</f>
        <v>&gt; see 4711, Thermal insulation</v>
      </c>
      <c r="BB3302" s="71"/>
      <c r="BC3302" s="95"/>
      <c r="BD3302" s="41">
        <f>A3302</f>
        <v>5</v>
      </c>
      <c r="BE3302" s="52">
        <f>C3302</f>
        <v>54</v>
      </c>
      <c r="BF3302" s="62">
        <f>E3302</f>
        <v>5433</v>
      </c>
      <c r="BG3302" s="276" t="str">
        <f>H3302</f>
        <v>Default Scenario (Link)</v>
      </c>
    </row>
    <row r="3303" spans="1:59" s="63" customFormat="1" ht="12.75" x14ac:dyDescent="0.2">
      <c r="A3303" s="196">
        <v>5</v>
      </c>
      <c r="B3303" s="197" t="s">
        <v>938</v>
      </c>
      <c r="C3303" s="208">
        <v>54</v>
      </c>
      <c r="D3303" s="209" t="s">
        <v>1007</v>
      </c>
      <c r="E3303" s="212">
        <v>5433</v>
      </c>
      <c r="F3303" s="213" t="s">
        <v>1017</v>
      </c>
      <c r="G3303" s="231"/>
      <c r="H3303" s="65"/>
      <c r="I3303" s="222"/>
      <c r="J3303" s="66"/>
      <c r="K3303" s="66"/>
      <c r="L3303" s="66"/>
      <c r="M3303" s="64"/>
      <c r="N3303" s="304"/>
      <c r="O3303" s="305"/>
      <c r="P3303" s="127"/>
      <c r="Q3303" s="67"/>
      <c r="R3303" s="67"/>
      <c r="S3303" s="67"/>
      <c r="T3303" s="67"/>
      <c r="U3303" s="67"/>
      <c r="V3303" s="67"/>
      <c r="W3303" s="67"/>
      <c r="X3303" s="67"/>
      <c r="Y3303" s="68"/>
      <c r="Z3303" s="68"/>
      <c r="AA3303" s="68"/>
      <c r="AB3303" s="67"/>
      <c r="AC3303" s="67"/>
      <c r="AD3303" s="67"/>
      <c r="AE3303" s="67"/>
      <c r="AF3303" s="67"/>
      <c r="AG3303" s="67"/>
      <c r="AH3303" s="67"/>
      <c r="AI3303" s="67"/>
      <c r="AJ3303" s="68"/>
      <c r="AK3303" s="68"/>
      <c r="AL3303" s="68"/>
      <c r="AM3303" s="67"/>
      <c r="AN3303" s="67"/>
      <c r="AO3303" s="67"/>
      <c r="AP3303" s="67"/>
      <c r="AQ3303" s="67"/>
      <c r="AR3303" s="67"/>
      <c r="AS3303" s="67"/>
      <c r="AT3303" s="67"/>
      <c r="AU3303" s="67"/>
      <c r="AV3303" s="67"/>
      <c r="AW3303" s="67"/>
      <c r="AX3303" s="68"/>
      <c r="AY3303" s="68"/>
      <c r="AZ3303" s="69"/>
      <c r="BA3303" s="70"/>
      <c r="BB3303" s="71"/>
      <c r="BC3303" s="54"/>
      <c r="BD3303" s="41"/>
      <c r="BE3303" s="52"/>
      <c r="BF3303" s="62"/>
      <c r="BG3303" s="275"/>
    </row>
    <row r="3304" spans="1:59" s="63" customFormat="1" ht="12.75" x14ac:dyDescent="0.2">
      <c r="A3304" s="196">
        <v>5</v>
      </c>
      <c r="B3304" s="197" t="s">
        <v>938</v>
      </c>
      <c r="C3304" s="208">
        <v>54</v>
      </c>
      <c r="D3304" s="209" t="s">
        <v>1007</v>
      </c>
      <c r="E3304" s="212">
        <v>5433</v>
      </c>
      <c r="F3304" s="213" t="s">
        <v>1017</v>
      </c>
      <c r="G3304" s="232"/>
      <c r="H3304" s="97"/>
      <c r="I3304" s="224"/>
      <c r="J3304" s="98"/>
      <c r="K3304" s="98"/>
      <c r="L3304" s="98"/>
      <c r="M3304" s="96"/>
      <c r="N3304" s="307"/>
      <c r="O3304" s="246"/>
      <c r="P3304" s="124"/>
      <c r="Q3304" s="99"/>
      <c r="R3304" s="99"/>
      <c r="S3304" s="99"/>
      <c r="T3304" s="99"/>
      <c r="U3304" s="99"/>
      <c r="V3304" s="99"/>
      <c r="W3304" s="99"/>
      <c r="X3304" s="99"/>
      <c r="Y3304" s="100"/>
      <c r="Z3304" s="100"/>
      <c r="AA3304" s="100"/>
      <c r="AB3304" s="99"/>
      <c r="AC3304" s="99"/>
      <c r="AD3304" s="99"/>
      <c r="AE3304" s="99"/>
      <c r="AF3304" s="99"/>
      <c r="AG3304" s="99"/>
      <c r="AH3304" s="99"/>
      <c r="AI3304" s="99"/>
      <c r="AJ3304" s="100"/>
      <c r="AK3304" s="100"/>
      <c r="AL3304" s="100"/>
      <c r="AM3304" s="99"/>
      <c r="AN3304" s="99"/>
      <c r="AO3304" s="99"/>
      <c r="AP3304" s="99"/>
      <c r="AQ3304" s="99"/>
      <c r="AR3304" s="99"/>
      <c r="AS3304" s="99"/>
      <c r="AT3304" s="99"/>
      <c r="AU3304" s="99"/>
      <c r="AV3304" s="99"/>
      <c r="AW3304" s="99"/>
      <c r="AX3304" s="100"/>
      <c r="AY3304" s="100"/>
      <c r="AZ3304" s="101"/>
      <c r="BA3304" s="102"/>
      <c r="BB3304" s="95"/>
      <c r="BC3304" s="95"/>
      <c r="BD3304" s="41">
        <v>5</v>
      </c>
      <c r="BE3304" s="52">
        <v>54</v>
      </c>
      <c r="BF3304" s="103">
        <v>5433</v>
      </c>
      <c r="BG3304" s="277"/>
    </row>
    <row r="3305" spans="1:59" x14ac:dyDescent="0.25">
      <c r="A3305" s="196">
        <v>5</v>
      </c>
      <c r="B3305" s="197" t="s">
        <v>938</v>
      </c>
      <c r="C3305" s="208">
        <v>54</v>
      </c>
      <c r="D3305" s="209" t="s">
        <v>1007</v>
      </c>
      <c r="E3305" s="210">
        <v>5434</v>
      </c>
      <c r="F3305" s="211" t="s">
        <v>1018</v>
      </c>
      <c r="G3305" s="235"/>
      <c r="H3305" s="145"/>
      <c r="I3305" s="221"/>
      <c r="J3305" s="57"/>
      <c r="K3305" s="57"/>
      <c r="L3305" s="57"/>
      <c r="M3305" s="144"/>
      <c r="N3305" s="324"/>
      <c r="O3305" s="325"/>
      <c r="P3305" s="146"/>
      <c r="Q3305" s="146"/>
      <c r="R3305" s="146"/>
      <c r="S3305" s="146"/>
      <c r="T3305" s="146"/>
      <c r="U3305" s="146"/>
      <c r="V3305" s="146"/>
      <c r="W3305" s="146"/>
      <c r="X3305" s="146"/>
      <c r="Y3305" s="59"/>
      <c r="Z3305" s="123"/>
      <c r="AA3305" s="123"/>
      <c r="AB3305" s="146"/>
      <c r="AC3305" s="146"/>
      <c r="AD3305" s="146"/>
      <c r="AE3305" s="146"/>
      <c r="AF3305" s="146"/>
      <c r="AG3305" s="146"/>
      <c r="AH3305" s="146"/>
      <c r="AI3305" s="146"/>
      <c r="AJ3305" s="59"/>
      <c r="AK3305" s="123"/>
      <c r="AL3305" s="123"/>
      <c r="AM3305" s="146"/>
      <c r="AN3305" s="146"/>
      <c r="AO3305" s="146"/>
      <c r="AP3305" s="146"/>
      <c r="AQ3305" s="146"/>
      <c r="AR3305" s="146"/>
      <c r="AS3305" s="146"/>
      <c r="AT3305" s="146"/>
      <c r="AU3305" s="146"/>
      <c r="AV3305" s="146"/>
      <c r="AW3305" s="58"/>
      <c r="AX3305" s="123"/>
      <c r="AY3305" s="59"/>
      <c r="AZ3305" s="147"/>
      <c r="BA3305" s="148"/>
      <c r="BB3305" s="143"/>
      <c r="BC3305" s="143"/>
      <c r="BD3305" s="41">
        <v>5</v>
      </c>
      <c r="BE3305" s="52">
        <v>54</v>
      </c>
      <c r="BF3305" s="62">
        <v>5434</v>
      </c>
      <c r="BG3305" s="284"/>
    </row>
    <row r="3306" spans="1:59" s="63" customFormat="1" ht="12.75" x14ac:dyDescent="0.2">
      <c r="A3306" s="196">
        <v>5</v>
      </c>
      <c r="B3306" s="197" t="s">
        <v>938</v>
      </c>
      <c r="C3306" s="208">
        <v>54</v>
      </c>
      <c r="D3306" s="209" t="s">
        <v>1007</v>
      </c>
      <c r="E3306" s="210">
        <v>5434</v>
      </c>
      <c r="F3306" s="211" t="s">
        <v>1018</v>
      </c>
      <c r="G3306" s="230"/>
      <c r="H3306" s="56"/>
      <c r="I3306" s="221"/>
      <c r="J3306" s="57"/>
      <c r="K3306" s="57"/>
      <c r="L3306" s="57"/>
      <c r="M3306" s="55"/>
      <c r="N3306" s="303"/>
      <c r="O3306" s="245"/>
      <c r="P3306" s="122"/>
      <c r="Q3306" s="58"/>
      <c r="R3306" s="58"/>
      <c r="S3306" s="58"/>
      <c r="T3306" s="58"/>
      <c r="U3306" s="58"/>
      <c r="V3306" s="58"/>
      <c r="W3306" s="58"/>
      <c r="X3306" s="58"/>
      <c r="Y3306" s="59"/>
      <c r="Z3306" s="59"/>
      <c r="AA3306" s="59"/>
      <c r="AB3306" s="58"/>
      <c r="AC3306" s="58"/>
      <c r="AD3306" s="58"/>
      <c r="AE3306" s="58"/>
      <c r="AF3306" s="58"/>
      <c r="AG3306" s="58"/>
      <c r="AH3306" s="58"/>
      <c r="AI3306" s="58"/>
      <c r="AJ3306" s="59"/>
      <c r="AK3306" s="59"/>
      <c r="AL3306" s="59"/>
      <c r="AM3306" s="58"/>
      <c r="AN3306" s="58"/>
      <c r="AO3306" s="58"/>
      <c r="AP3306" s="58"/>
      <c r="AQ3306" s="58"/>
      <c r="AR3306" s="58"/>
      <c r="AS3306" s="58"/>
      <c r="AT3306" s="58"/>
      <c r="AU3306" s="58"/>
      <c r="AV3306" s="58"/>
      <c r="AW3306" s="58"/>
      <c r="AX3306" s="59"/>
      <c r="AY3306" s="59"/>
      <c r="AZ3306" s="60"/>
      <c r="BA3306" s="61"/>
      <c r="BB3306" s="54"/>
      <c r="BC3306" s="54"/>
      <c r="BD3306" s="41">
        <v>5</v>
      </c>
      <c r="BE3306" s="52">
        <v>54</v>
      </c>
      <c r="BF3306" s="62">
        <v>5434</v>
      </c>
      <c r="BG3306" s="274"/>
    </row>
    <row r="3307" spans="1:59" s="63" customFormat="1" ht="12.75" x14ac:dyDescent="0.2">
      <c r="A3307" s="196">
        <v>5</v>
      </c>
      <c r="B3307" s="197" t="s">
        <v>938</v>
      </c>
      <c r="C3307" s="208">
        <v>54</v>
      </c>
      <c r="D3307" s="209" t="s">
        <v>1007</v>
      </c>
      <c r="E3307" s="210">
        <v>5434</v>
      </c>
      <c r="F3307" s="211" t="s">
        <v>1018</v>
      </c>
      <c r="G3307" s="231" t="s">
        <v>1192</v>
      </c>
      <c r="H3307" s="65"/>
      <c r="I3307" s="222"/>
      <c r="J3307" s="66"/>
      <c r="K3307" s="66"/>
      <c r="L3307" s="66"/>
      <c r="M3307" s="64"/>
      <c r="N3307" s="308"/>
      <c r="O3307" s="309"/>
      <c r="P3307" s="127"/>
      <c r="Q3307" s="67"/>
      <c r="R3307" s="67"/>
      <c r="S3307" s="67"/>
      <c r="T3307" s="67"/>
      <c r="U3307" s="67"/>
      <c r="V3307" s="67"/>
      <c r="W3307" s="67"/>
      <c r="X3307" s="67"/>
      <c r="Y3307" s="68"/>
      <c r="Z3307" s="68"/>
      <c r="AA3307" s="68"/>
      <c r="AB3307" s="67"/>
      <c r="AC3307" s="67"/>
      <c r="AD3307" s="67"/>
      <c r="AE3307" s="67"/>
      <c r="AF3307" s="67"/>
      <c r="AG3307" s="67"/>
      <c r="AH3307" s="67"/>
      <c r="AI3307" s="67"/>
      <c r="AJ3307" s="68"/>
      <c r="AK3307" s="68"/>
      <c r="AL3307" s="68"/>
      <c r="AM3307" s="67"/>
      <c r="AN3307" s="67"/>
      <c r="AO3307" s="67"/>
      <c r="AP3307" s="67"/>
      <c r="AQ3307" s="67"/>
      <c r="AR3307" s="67"/>
      <c r="AS3307" s="67"/>
      <c r="AT3307" s="67"/>
      <c r="AU3307" s="67"/>
      <c r="AV3307" s="67"/>
      <c r="AW3307" s="67"/>
      <c r="AX3307" s="68"/>
      <c r="AY3307" s="68"/>
      <c r="AZ3307" s="69"/>
      <c r="BA3307" s="70"/>
      <c r="BB3307" s="71"/>
      <c r="BC3307" s="54"/>
      <c r="BD3307" s="41">
        <v>5</v>
      </c>
      <c r="BE3307" s="52">
        <v>54</v>
      </c>
      <c r="BF3307" s="62">
        <v>5434</v>
      </c>
      <c r="BG3307" s="275"/>
    </row>
    <row r="3308" spans="1:59" s="63" customFormat="1" ht="12.75" x14ac:dyDescent="0.2">
      <c r="A3308" s="196">
        <v>5</v>
      </c>
      <c r="B3308" s="197" t="s">
        <v>938</v>
      </c>
      <c r="C3308" s="208">
        <v>54</v>
      </c>
      <c r="D3308" s="209" t="s">
        <v>1007</v>
      </c>
      <c r="E3308" s="210">
        <v>5434</v>
      </c>
      <c r="F3308" s="211" t="s">
        <v>1018</v>
      </c>
      <c r="G3308" s="231" t="s">
        <v>1192</v>
      </c>
      <c r="H3308" s="72" t="s">
        <v>47</v>
      </c>
      <c r="I3308" s="223"/>
      <c r="J3308" s="73"/>
      <c r="K3308" s="73"/>
      <c r="L3308" s="73"/>
      <c r="M3308" s="74"/>
      <c r="N3308" s="247"/>
      <c r="O3308" s="306"/>
      <c r="P3308" s="105"/>
      <c r="Q3308" s="75"/>
      <c r="R3308" s="75"/>
      <c r="S3308" s="75"/>
      <c r="T3308" s="75"/>
      <c r="U3308" s="75"/>
      <c r="V3308" s="75"/>
      <c r="W3308" s="75"/>
      <c r="X3308" s="75"/>
      <c r="Y3308" s="76">
        <f>IF(ISNUMBER(VLOOKUP(Y3310,P$7:W$7,MATCH(Y3310,P$7:W$7))),VLOOKUP(Y3310,P$7:W$7,MATCH(Y3310,P$7:W$7)),IF(N3312=0,"No Data",IF(Y3310&gt;0,"&lt;100",0)))</f>
        <v>10000</v>
      </c>
      <c r="Z3308" s="77">
        <f>IF(ISNUMBER(VLOOKUP(Z3312,P$7:W$7,MATCH(Z3312,P$7:W$7))),VLOOKUP(Z3312,P$7:W$7,MATCH(Z3312,P$7:W$7)),IF(N3312=0,"No Data",IF(Z3312&gt;0,"&lt;100",0)))</f>
        <v>10000</v>
      </c>
      <c r="AA3308" s="106">
        <f>IF(ISNUMBER(Z3308),Z3308,0)</f>
        <v>10000</v>
      </c>
      <c r="AB3308" s="75"/>
      <c r="AC3308" s="75"/>
      <c r="AD3308" s="75"/>
      <c r="AE3308" s="75"/>
      <c r="AF3308" s="75"/>
      <c r="AG3308" s="75"/>
      <c r="AH3308" s="75"/>
      <c r="AI3308" s="75"/>
      <c r="AJ3308" s="76">
        <f>IF(ISNUMBER(VLOOKUP(AJ3310,AB$7:AH$7,MATCH(AJ3310,AB$7:AH$7))),VLOOKUP(AJ3310,AB$7:AH$7,MATCH(AJ3310,AB$7:AH$7)),IF(N3312=0,"No Data",IF(AJ3310&gt;0,"&lt;50",0)))</f>
        <v>0</v>
      </c>
      <c r="AK3308" s="77">
        <f>IF(ISNUMBER(VLOOKUP(AK3312,AB$7:AH$7,MATCH(AK3312,AB$7:AH$7))),VLOOKUP(AK3312,AB$7:AH$7,MATCH(AK3312,AB$7:AH$7)),IF(N3312=0,"No Data",IF(AK3312&gt;0,"&lt;50",0)))</f>
        <v>0</v>
      </c>
      <c r="AL3308" s="106">
        <f>IF(ISNUMBER(AK3308),AK3308,0)</f>
        <v>0</v>
      </c>
      <c r="AM3308" s="75"/>
      <c r="AN3308" s="75"/>
      <c r="AO3308" s="75"/>
      <c r="AP3308" s="75"/>
      <c r="AQ3308" s="75"/>
      <c r="AR3308" s="75"/>
      <c r="AS3308" s="75"/>
      <c r="AT3308" s="75"/>
      <c r="AU3308" s="75"/>
      <c r="AV3308" s="75"/>
      <c r="AW3308" s="76">
        <f>IF(ISNUMBER(VLOOKUP(AW3310,AM$7:AU$7,MATCH(AW3310,AM$7:AU$7))),VLOOKUP(AW3310,AM$7:AU$7,MATCH(AW3310,AM$7:AU$7)),IF(N3312=0,"No Data",IF(AW3310&gt;0,"&lt;10",0)))</f>
        <v>50</v>
      </c>
      <c r="AX3308" s="77">
        <f>IF(ISNUMBER(VLOOKUP(AX3312,AM$7:AU$7,MATCH(AX3312,AM$7:AU$7))),VLOOKUP(AX3312,AM$7:AU$7,MATCH(AX3312,AM$7:AU$7)),IF(N3312=0,"No Data",IF(AX3312&gt;0,"&lt;10",0)))</f>
        <v>50</v>
      </c>
      <c r="AY3308" s="106">
        <f>IF(ISNUMBER(AX3308),AX3308,0)</f>
        <v>50</v>
      </c>
      <c r="AZ3308" s="79"/>
      <c r="BA3308" s="80"/>
      <c r="BB3308" s="71"/>
      <c r="BC3308" s="54"/>
      <c r="BD3308" s="41">
        <v>5</v>
      </c>
      <c r="BE3308" s="52">
        <v>54</v>
      </c>
      <c r="BF3308" s="62">
        <v>5434</v>
      </c>
      <c r="BG3308" s="276" t="s">
        <v>47</v>
      </c>
    </row>
    <row r="3309" spans="1:59" s="63" customFormat="1" ht="12.75" x14ac:dyDescent="0.2">
      <c r="A3309" s="196">
        <v>5</v>
      </c>
      <c r="B3309" s="197" t="s">
        <v>938</v>
      </c>
      <c r="C3309" s="208">
        <v>54</v>
      </c>
      <c r="D3309" s="209" t="s">
        <v>1007</v>
      </c>
      <c r="E3309" s="210">
        <v>5434</v>
      </c>
      <c r="F3309" s="211" t="s">
        <v>1018</v>
      </c>
      <c r="G3309" s="231" t="s">
        <v>1192</v>
      </c>
      <c r="H3309" s="81" t="s">
        <v>48</v>
      </c>
      <c r="I3309" s="223"/>
      <c r="J3309" s="73"/>
      <c r="K3309" s="73"/>
      <c r="L3309" s="73"/>
      <c r="M3309" s="74"/>
      <c r="N3309" s="247"/>
      <c r="O3309" s="306"/>
      <c r="P3309" s="105"/>
      <c r="Q3309" s="75"/>
      <c r="R3309" s="75"/>
      <c r="S3309" s="75"/>
      <c r="T3309" s="75"/>
      <c r="U3309" s="75"/>
      <c r="V3309" s="75"/>
      <c r="W3309" s="75"/>
      <c r="X3309" s="75"/>
      <c r="Y3309" s="82">
        <f>MIN(X3313:X3317)</f>
        <v>0</v>
      </c>
      <c r="Z3309" s="83"/>
      <c r="AA3309" s="83"/>
      <c r="AB3309" s="75"/>
      <c r="AC3309" s="75"/>
      <c r="AD3309" s="75"/>
      <c r="AE3309" s="75"/>
      <c r="AF3309" s="75"/>
      <c r="AG3309" s="75"/>
      <c r="AH3309" s="75"/>
      <c r="AI3309" s="75"/>
      <c r="AJ3309" s="82">
        <f>MIN(AI3313:AI3317)</f>
        <v>0</v>
      </c>
      <c r="AK3309" s="83"/>
      <c r="AL3309" s="83"/>
      <c r="AM3309" s="75"/>
      <c r="AN3309" s="75"/>
      <c r="AO3309" s="75"/>
      <c r="AP3309" s="75"/>
      <c r="AQ3309" s="75"/>
      <c r="AR3309" s="75"/>
      <c r="AS3309" s="75"/>
      <c r="AT3309" s="75"/>
      <c r="AU3309" s="75"/>
      <c r="AV3309" s="75"/>
      <c r="AW3309" s="82">
        <f>MIN(AV3313:AV3317)</f>
        <v>25</v>
      </c>
      <c r="AX3309" s="83"/>
      <c r="AY3309" s="83"/>
      <c r="AZ3309" s="79"/>
      <c r="BA3309" s="80"/>
      <c r="BB3309" s="71"/>
      <c r="BC3309" s="54"/>
      <c r="BD3309" s="41">
        <v>5</v>
      </c>
      <c r="BE3309" s="52">
        <v>54</v>
      </c>
      <c r="BF3309" s="62">
        <v>5434</v>
      </c>
      <c r="BG3309" s="278" t="s">
        <v>48</v>
      </c>
    </row>
    <row r="3310" spans="1:59" s="63" customFormat="1" ht="12.75" x14ac:dyDescent="0.2">
      <c r="A3310" s="196">
        <v>5</v>
      </c>
      <c r="B3310" s="197" t="s">
        <v>938</v>
      </c>
      <c r="C3310" s="208">
        <v>54</v>
      </c>
      <c r="D3310" s="209" t="s">
        <v>1007</v>
      </c>
      <c r="E3310" s="210">
        <v>5434</v>
      </c>
      <c r="F3310" s="211" t="s">
        <v>1018</v>
      </c>
      <c r="G3310" s="231" t="s">
        <v>1192</v>
      </c>
      <c r="H3310" s="81" t="s">
        <v>49</v>
      </c>
      <c r="I3310" s="223"/>
      <c r="J3310" s="73"/>
      <c r="K3310" s="73"/>
      <c r="L3310" s="73"/>
      <c r="M3310" s="74"/>
      <c r="N3310" s="247"/>
      <c r="O3310" s="306"/>
      <c r="P3310" s="105"/>
      <c r="Q3310" s="75"/>
      <c r="R3310" s="75"/>
      <c r="S3310" s="75"/>
      <c r="T3310" s="75"/>
      <c r="U3310" s="75"/>
      <c r="V3310" s="75"/>
      <c r="W3310" s="75"/>
      <c r="X3310" s="75"/>
      <c r="Y3310" s="84">
        <f>IF(ISNUMBER(AVERAGE(X3313:X3317)),AVERAGE(X3313:X3317),0)</f>
        <v>20000</v>
      </c>
      <c r="Z3310" s="83"/>
      <c r="AA3310" s="83"/>
      <c r="AB3310" s="75"/>
      <c r="AC3310" s="75"/>
      <c r="AD3310" s="75"/>
      <c r="AE3310" s="75"/>
      <c r="AF3310" s="75"/>
      <c r="AG3310" s="75"/>
      <c r="AH3310" s="75"/>
      <c r="AI3310" s="75"/>
      <c r="AJ3310" s="84">
        <f>IF(ISNUMBER(AVERAGE(AI3313:AI3317)),AVERAGE(AI3313:AI3317),0)</f>
        <v>0</v>
      </c>
      <c r="AK3310" s="83"/>
      <c r="AL3310" s="83"/>
      <c r="AM3310" s="75"/>
      <c r="AN3310" s="75"/>
      <c r="AO3310" s="75"/>
      <c r="AP3310" s="75"/>
      <c r="AQ3310" s="75"/>
      <c r="AR3310" s="75"/>
      <c r="AS3310" s="75"/>
      <c r="AT3310" s="75"/>
      <c r="AU3310" s="75"/>
      <c r="AV3310" s="75"/>
      <c r="AW3310" s="84">
        <f>IF(ISNUMBER(AVERAGE(AV3313:AV3317)),AVERAGE(AV3313:AV3317),0)</f>
        <v>85</v>
      </c>
      <c r="AX3310" s="83"/>
      <c r="AY3310" s="83"/>
      <c r="AZ3310" s="79"/>
      <c r="BA3310" s="80"/>
      <c r="BB3310" s="71"/>
      <c r="BC3310" s="54"/>
      <c r="BD3310" s="41">
        <v>5</v>
      </c>
      <c r="BE3310" s="52">
        <v>54</v>
      </c>
      <c r="BF3310" s="62">
        <v>5434</v>
      </c>
      <c r="BG3310" s="278" t="s">
        <v>49</v>
      </c>
    </row>
    <row r="3311" spans="1:59" s="63" customFormat="1" ht="12.75" x14ac:dyDescent="0.2">
      <c r="A3311" s="196">
        <v>5</v>
      </c>
      <c r="B3311" s="197" t="s">
        <v>938</v>
      </c>
      <c r="C3311" s="208">
        <v>54</v>
      </c>
      <c r="D3311" s="209" t="s">
        <v>1007</v>
      </c>
      <c r="E3311" s="210">
        <v>5434</v>
      </c>
      <c r="F3311" s="211" t="s">
        <v>1018</v>
      </c>
      <c r="G3311" s="231" t="s">
        <v>1192</v>
      </c>
      <c r="H3311" s="81" t="s">
        <v>50</v>
      </c>
      <c r="I3311" s="223"/>
      <c r="J3311" s="73"/>
      <c r="K3311" s="73"/>
      <c r="L3311" s="73"/>
      <c r="M3311" s="74"/>
      <c r="N3311" s="247"/>
      <c r="O3311" s="306"/>
      <c r="P3311" s="105"/>
      <c r="Q3311" s="75"/>
      <c r="R3311" s="75"/>
      <c r="S3311" s="75"/>
      <c r="T3311" s="75"/>
      <c r="U3311" s="75"/>
      <c r="V3311" s="75"/>
      <c r="W3311" s="75"/>
      <c r="X3311" s="75"/>
      <c r="Y3311" s="84">
        <f>MAX(X3313:X3317)</f>
        <v>25000</v>
      </c>
      <c r="Z3311" s="83"/>
      <c r="AA3311" s="83"/>
      <c r="AB3311" s="75"/>
      <c r="AC3311" s="75"/>
      <c r="AD3311" s="75"/>
      <c r="AE3311" s="75"/>
      <c r="AF3311" s="75"/>
      <c r="AG3311" s="75"/>
      <c r="AH3311" s="75"/>
      <c r="AI3311" s="75"/>
      <c r="AJ3311" s="84">
        <f>MAX(AI3313:AI3317)</f>
        <v>0</v>
      </c>
      <c r="AK3311" s="83"/>
      <c r="AL3311" s="83"/>
      <c r="AM3311" s="75"/>
      <c r="AN3311" s="75"/>
      <c r="AO3311" s="75"/>
      <c r="AP3311" s="75"/>
      <c r="AQ3311" s="75"/>
      <c r="AR3311" s="75"/>
      <c r="AS3311" s="75"/>
      <c r="AT3311" s="75"/>
      <c r="AU3311" s="75"/>
      <c r="AV3311" s="75"/>
      <c r="AW3311" s="84">
        <f>MAX(AV3313:AV3317)</f>
        <v>100</v>
      </c>
      <c r="AX3311" s="83"/>
      <c r="AY3311" s="83"/>
      <c r="AZ3311" s="79"/>
      <c r="BA3311" s="80"/>
      <c r="BB3311" s="71"/>
      <c r="BC3311" s="54"/>
      <c r="BD3311" s="41">
        <v>5</v>
      </c>
      <c r="BE3311" s="52">
        <v>54</v>
      </c>
      <c r="BF3311" s="62">
        <v>5434</v>
      </c>
      <c r="BG3311" s="278" t="s">
        <v>50</v>
      </c>
    </row>
    <row r="3312" spans="1:59" s="63" customFormat="1" ht="12.75" x14ac:dyDescent="0.2">
      <c r="A3312" s="196">
        <v>5</v>
      </c>
      <c r="B3312" s="197" t="s">
        <v>938</v>
      </c>
      <c r="C3312" s="208">
        <v>54</v>
      </c>
      <c r="D3312" s="209" t="s">
        <v>1007</v>
      </c>
      <c r="E3312" s="210">
        <v>5434</v>
      </c>
      <c r="F3312" s="211" t="s">
        <v>1018</v>
      </c>
      <c r="G3312" s="231" t="s">
        <v>1192</v>
      </c>
      <c r="H3312" s="85" t="s">
        <v>51</v>
      </c>
      <c r="I3312" s="223"/>
      <c r="J3312" s="73"/>
      <c r="K3312" s="73"/>
      <c r="L3312" s="73"/>
      <c r="M3312" s="74"/>
      <c r="N3312" s="248">
        <f>SUM(N3313:N3317)</f>
        <v>5</v>
      </c>
      <c r="O3312" s="293">
        <f>SUM(O3313:O3317)</f>
        <v>1</v>
      </c>
      <c r="P3312" s="292"/>
      <c r="Q3312" s="87"/>
      <c r="R3312" s="87"/>
      <c r="S3312" s="87"/>
      <c r="T3312" s="87"/>
      <c r="U3312" s="87"/>
      <c r="V3312" s="87"/>
      <c r="W3312" s="87"/>
      <c r="X3312" s="87"/>
      <c r="Y3312" s="88"/>
      <c r="Z3312" s="86">
        <f>SUM(Z3313:Z3317)</f>
        <v>20000</v>
      </c>
      <c r="AA3312" s="88"/>
      <c r="AB3312" s="87"/>
      <c r="AC3312" s="87"/>
      <c r="AD3312" s="87"/>
      <c r="AE3312" s="87"/>
      <c r="AF3312" s="87"/>
      <c r="AG3312" s="87"/>
      <c r="AH3312" s="87"/>
      <c r="AI3312" s="87"/>
      <c r="AJ3312" s="88"/>
      <c r="AK3312" s="86">
        <f>SUM(AK3313:AK3317)</f>
        <v>0</v>
      </c>
      <c r="AL3312" s="88"/>
      <c r="AM3312" s="87"/>
      <c r="AN3312" s="87"/>
      <c r="AO3312" s="87"/>
      <c r="AP3312" s="87"/>
      <c r="AQ3312" s="87"/>
      <c r="AR3312" s="87"/>
      <c r="AS3312" s="87"/>
      <c r="AT3312" s="87"/>
      <c r="AU3312" s="87"/>
      <c r="AV3312" s="87"/>
      <c r="AW3312" s="112"/>
      <c r="AX3312" s="86">
        <f>SUM(AX3313:AX3317)</f>
        <v>85</v>
      </c>
      <c r="AY3312" s="88"/>
      <c r="AZ3312" s="79"/>
      <c r="BA3312" s="80"/>
      <c r="BB3312" s="71"/>
      <c r="BC3312" s="54"/>
      <c r="BD3312" s="41">
        <v>5</v>
      </c>
      <c r="BE3312" s="52">
        <v>54</v>
      </c>
      <c r="BF3312" s="62">
        <v>5434</v>
      </c>
      <c r="BG3312" s="279" t="s">
        <v>51</v>
      </c>
    </row>
    <row r="3313" spans="1:59" s="63" customFormat="1" ht="12.75" x14ac:dyDescent="0.2">
      <c r="A3313" s="196">
        <v>5</v>
      </c>
      <c r="B3313" s="197" t="s">
        <v>938</v>
      </c>
      <c r="C3313" s="208">
        <v>54</v>
      </c>
      <c r="D3313" s="209" t="s">
        <v>1007</v>
      </c>
      <c r="E3313" s="210">
        <v>5434</v>
      </c>
      <c r="F3313" s="211" t="s">
        <v>1018</v>
      </c>
      <c r="G3313" s="231" t="s">
        <v>1192</v>
      </c>
      <c r="H3313" s="89" t="s">
        <v>52</v>
      </c>
      <c r="I3313" s="90" t="s">
        <v>1019</v>
      </c>
      <c r="J3313" s="90"/>
      <c r="K3313" s="90" t="s">
        <v>73</v>
      </c>
      <c r="L3313" s="90" t="s">
        <v>69</v>
      </c>
      <c r="M3313" s="91"/>
      <c r="N3313" s="312">
        <v>1</v>
      </c>
      <c r="O3313" s="313">
        <f>N3313/N$3312</f>
        <v>0.2</v>
      </c>
      <c r="P3313" s="104"/>
      <c r="Q3313" s="92"/>
      <c r="R3313" s="92"/>
      <c r="S3313" s="92"/>
      <c r="T3313" s="92"/>
      <c r="U3313" s="92"/>
      <c r="V3313" s="92"/>
      <c r="W3313" s="92">
        <v>1</v>
      </c>
      <c r="X3313" s="109">
        <f>P3313*P$7+Q3313*Q$7+R3313*R$7+S3313*S$7+T3313*T$7+U3313*U$7+V3313*V$7+W3313*W$7</f>
        <v>25000</v>
      </c>
      <c r="Y3313" s="83"/>
      <c r="Z3313" s="110">
        <f>X3313*$O3313</f>
        <v>5000</v>
      </c>
      <c r="AA3313" s="111"/>
      <c r="AB3313" s="92"/>
      <c r="AC3313" s="92"/>
      <c r="AD3313" s="92"/>
      <c r="AE3313" s="92"/>
      <c r="AF3313" s="92"/>
      <c r="AG3313" s="92"/>
      <c r="AH3313" s="92"/>
      <c r="AI3313" s="109">
        <f>AB3313*AB$7+AC3313*AC$7+AD3313*AD$7+AE3313*AE$7+AF3313*AF$7+AG3313*AG$7+AH3313*AH$7</f>
        <v>0</v>
      </c>
      <c r="AJ3313" s="83"/>
      <c r="AK3313" s="110">
        <f>AI3313*$O3313</f>
        <v>0</v>
      </c>
      <c r="AL3313" s="111"/>
      <c r="AM3313" s="92"/>
      <c r="AN3313" s="92"/>
      <c r="AO3313" s="92"/>
      <c r="AP3313" s="92">
        <v>1</v>
      </c>
      <c r="AQ3313" s="92"/>
      <c r="AR3313" s="92"/>
      <c r="AS3313" s="92"/>
      <c r="AT3313" s="92"/>
      <c r="AU3313" s="92"/>
      <c r="AV3313" s="109">
        <f>AM3313*AM$7+AN3313*AN$7+AO3313*AO$7+AP3313*AP$7+AQ3313*AQ$7+AR3313*AR$7+AS3313*AS$7+AT3313*AT$7+AU3313*AU$7</f>
        <v>100</v>
      </c>
      <c r="AW3313" s="75"/>
      <c r="AX3313" s="110">
        <f>AV3313*$O3313</f>
        <v>20</v>
      </c>
      <c r="AY3313" s="111"/>
      <c r="AZ3313" s="93"/>
      <c r="BA3313" s="94" t="s">
        <v>131</v>
      </c>
      <c r="BB3313" s="71"/>
      <c r="BC3313" s="54"/>
      <c r="BD3313" s="41">
        <v>5</v>
      </c>
      <c r="BE3313" s="52">
        <v>54</v>
      </c>
      <c r="BF3313" s="62">
        <v>5434</v>
      </c>
      <c r="BG3313" s="280" t="s">
        <v>52</v>
      </c>
    </row>
    <row r="3314" spans="1:59" s="63" customFormat="1" ht="12.75" x14ac:dyDescent="0.2">
      <c r="A3314" s="196">
        <v>5</v>
      </c>
      <c r="B3314" s="197" t="s">
        <v>938</v>
      </c>
      <c r="C3314" s="208">
        <v>54</v>
      </c>
      <c r="D3314" s="209" t="s">
        <v>1007</v>
      </c>
      <c r="E3314" s="210">
        <v>5434</v>
      </c>
      <c r="F3314" s="211" t="s">
        <v>1018</v>
      </c>
      <c r="G3314" s="231" t="s">
        <v>1192</v>
      </c>
      <c r="H3314" s="89"/>
      <c r="I3314" s="90" t="s">
        <v>1020</v>
      </c>
      <c r="J3314" s="90"/>
      <c r="K3314" s="90" t="s">
        <v>73</v>
      </c>
      <c r="L3314" s="90" t="s">
        <v>69</v>
      </c>
      <c r="M3314" s="91"/>
      <c r="N3314" s="312">
        <v>1</v>
      </c>
      <c r="O3314" s="313">
        <f>N3314/N$3312</f>
        <v>0.2</v>
      </c>
      <c r="P3314" s="104"/>
      <c r="Q3314" s="92"/>
      <c r="R3314" s="92"/>
      <c r="S3314" s="92"/>
      <c r="T3314" s="92"/>
      <c r="U3314" s="92"/>
      <c r="V3314" s="92"/>
      <c r="W3314" s="92">
        <v>1</v>
      </c>
      <c r="X3314" s="109">
        <f>P3314*P$7+Q3314*Q$7+R3314*R$7+S3314*S$7+T3314*T$7+U3314*U$7+V3314*V$7+W3314*W$7</f>
        <v>25000</v>
      </c>
      <c r="Y3314" s="83"/>
      <c r="Z3314" s="110">
        <f>X3314*$O3314</f>
        <v>5000</v>
      </c>
      <c r="AA3314" s="111"/>
      <c r="AB3314" s="92"/>
      <c r="AC3314" s="92"/>
      <c r="AD3314" s="92"/>
      <c r="AE3314" s="92"/>
      <c r="AF3314" s="92"/>
      <c r="AG3314" s="92"/>
      <c r="AH3314" s="92"/>
      <c r="AI3314" s="109">
        <f>AB3314*AB$7+AC3314*AC$7+AD3314*AD$7+AE3314*AE$7+AF3314*AF$7+AG3314*AG$7+AH3314*AH$7</f>
        <v>0</v>
      </c>
      <c r="AJ3314" s="83"/>
      <c r="AK3314" s="110">
        <f>AI3314*$O3314</f>
        <v>0</v>
      </c>
      <c r="AL3314" s="111"/>
      <c r="AM3314" s="92"/>
      <c r="AN3314" s="92"/>
      <c r="AO3314" s="92"/>
      <c r="AP3314" s="92">
        <v>1</v>
      </c>
      <c r="AQ3314" s="92"/>
      <c r="AR3314" s="92"/>
      <c r="AS3314" s="92"/>
      <c r="AT3314" s="92"/>
      <c r="AU3314" s="92"/>
      <c r="AV3314" s="109">
        <f>AM3314*AM$7+AN3314*AN$7+AO3314*AO$7+AP3314*AP$7+AQ3314*AQ$7+AR3314*AR$7+AS3314*AS$7+AT3314*AT$7+AU3314*AU$7</f>
        <v>100</v>
      </c>
      <c r="AW3314" s="75"/>
      <c r="AX3314" s="110">
        <f>AV3314*$O3314</f>
        <v>20</v>
      </c>
      <c r="AY3314" s="111"/>
      <c r="AZ3314" s="93"/>
      <c r="BA3314" s="94" t="s">
        <v>131</v>
      </c>
      <c r="BB3314" s="71"/>
      <c r="BC3314" s="54"/>
      <c r="BD3314" s="41">
        <v>5</v>
      </c>
      <c r="BE3314" s="52">
        <v>54</v>
      </c>
      <c r="BF3314" s="62">
        <v>5434</v>
      </c>
      <c r="BG3314" s="280" t="s">
        <v>52</v>
      </c>
    </row>
    <row r="3315" spans="1:59" s="63" customFormat="1" ht="12.75" x14ac:dyDescent="0.2">
      <c r="A3315" s="196">
        <v>5</v>
      </c>
      <c r="B3315" s="197" t="s">
        <v>938</v>
      </c>
      <c r="C3315" s="208">
        <v>54</v>
      </c>
      <c r="D3315" s="209" t="s">
        <v>1007</v>
      </c>
      <c r="E3315" s="210">
        <v>5434</v>
      </c>
      <c r="F3315" s="211" t="s">
        <v>1018</v>
      </c>
      <c r="G3315" s="231" t="s">
        <v>1192</v>
      </c>
      <c r="H3315" s="89"/>
      <c r="I3315" s="90" t="s">
        <v>1014</v>
      </c>
      <c r="J3315" s="90"/>
      <c r="K3315" s="90" t="s">
        <v>73</v>
      </c>
      <c r="L3315" s="90" t="s">
        <v>69</v>
      </c>
      <c r="M3315" s="91"/>
      <c r="N3315" s="312">
        <v>1</v>
      </c>
      <c r="O3315" s="313">
        <f>N3315/N$3312</f>
        <v>0.2</v>
      </c>
      <c r="P3315" s="104"/>
      <c r="Q3315" s="92"/>
      <c r="R3315" s="92"/>
      <c r="S3315" s="92"/>
      <c r="T3315" s="92"/>
      <c r="U3315" s="92"/>
      <c r="V3315" s="92"/>
      <c r="W3315" s="92">
        <v>1</v>
      </c>
      <c r="X3315" s="109">
        <f>P3315*P$7+Q3315*Q$7+R3315*R$7+S3315*S$7+T3315*T$7+U3315*U$7+V3315*V$7+W3315*W$7</f>
        <v>25000</v>
      </c>
      <c r="Y3315" s="83"/>
      <c r="Z3315" s="110">
        <f>X3315*$O3315</f>
        <v>5000</v>
      </c>
      <c r="AA3315" s="111"/>
      <c r="AB3315" s="92"/>
      <c r="AC3315" s="92"/>
      <c r="AD3315" s="92"/>
      <c r="AE3315" s="92"/>
      <c r="AF3315" s="92"/>
      <c r="AG3315" s="92"/>
      <c r="AH3315" s="92"/>
      <c r="AI3315" s="109">
        <f>AB3315*AB$7+AC3315*AC$7+AD3315*AD$7+AE3315*AE$7+AF3315*AF$7+AG3315*AG$7+AH3315*AH$7</f>
        <v>0</v>
      </c>
      <c r="AJ3315" s="83"/>
      <c r="AK3315" s="110">
        <f>AI3315*$O3315</f>
        <v>0</v>
      </c>
      <c r="AL3315" s="111"/>
      <c r="AM3315" s="92"/>
      <c r="AN3315" s="92"/>
      <c r="AO3315" s="92"/>
      <c r="AP3315" s="92">
        <v>1</v>
      </c>
      <c r="AQ3315" s="92"/>
      <c r="AR3315" s="92"/>
      <c r="AS3315" s="92"/>
      <c r="AT3315" s="92"/>
      <c r="AU3315" s="92"/>
      <c r="AV3315" s="109">
        <f>AM3315*AM$7+AN3315*AN$7+AO3315*AO$7+AP3315*AP$7+AQ3315*AQ$7+AR3315*AR$7+AS3315*AS$7+AT3315*AT$7+AU3315*AU$7</f>
        <v>100</v>
      </c>
      <c r="AW3315" s="75"/>
      <c r="AX3315" s="110">
        <f>AV3315*$O3315</f>
        <v>20</v>
      </c>
      <c r="AY3315" s="111"/>
      <c r="AZ3315" s="93"/>
      <c r="BA3315" s="94" t="s">
        <v>131</v>
      </c>
      <c r="BB3315" s="71"/>
      <c r="BC3315" s="54"/>
      <c r="BD3315" s="41">
        <v>5</v>
      </c>
      <c r="BE3315" s="52">
        <v>54</v>
      </c>
      <c r="BF3315" s="62">
        <v>5434</v>
      </c>
      <c r="BG3315" s="280" t="s">
        <v>52</v>
      </c>
    </row>
    <row r="3316" spans="1:59" s="63" customFormat="1" ht="12.75" x14ac:dyDescent="0.2">
      <c r="A3316" s="196">
        <v>5</v>
      </c>
      <c r="B3316" s="197" t="s">
        <v>938</v>
      </c>
      <c r="C3316" s="208">
        <v>54</v>
      </c>
      <c r="D3316" s="209" t="s">
        <v>1007</v>
      </c>
      <c r="E3316" s="210">
        <v>5434</v>
      </c>
      <c r="F3316" s="211" t="s">
        <v>1018</v>
      </c>
      <c r="G3316" s="231" t="s">
        <v>1192</v>
      </c>
      <c r="H3316" s="89"/>
      <c r="I3316" s="90" t="s">
        <v>1021</v>
      </c>
      <c r="J3316" s="90"/>
      <c r="K3316" s="90" t="s">
        <v>73</v>
      </c>
      <c r="L3316" s="90" t="s">
        <v>69</v>
      </c>
      <c r="M3316" s="91"/>
      <c r="N3316" s="312">
        <v>1</v>
      </c>
      <c r="O3316" s="313">
        <f>N3316/N$3312</f>
        <v>0.2</v>
      </c>
      <c r="P3316" s="104"/>
      <c r="Q3316" s="92"/>
      <c r="R3316" s="92"/>
      <c r="S3316" s="92"/>
      <c r="T3316" s="92"/>
      <c r="U3316" s="92"/>
      <c r="V3316" s="92"/>
      <c r="W3316" s="92">
        <v>1</v>
      </c>
      <c r="X3316" s="109">
        <f>P3316*P$7+Q3316*Q$7+R3316*R$7+S3316*S$7+T3316*T$7+U3316*U$7+V3316*V$7+W3316*W$7</f>
        <v>25000</v>
      </c>
      <c r="Y3316" s="83"/>
      <c r="Z3316" s="110">
        <f>X3316*$O3316</f>
        <v>5000</v>
      </c>
      <c r="AA3316" s="111"/>
      <c r="AB3316" s="92"/>
      <c r="AC3316" s="92"/>
      <c r="AD3316" s="92"/>
      <c r="AE3316" s="92"/>
      <c r="AF3316" s="92"/>
      <c r="AG3316" s="92"/>
      <c r="AH3316" s="92"/>
      <c r="AI3316" s="109">
        <f>AB3316*AB$7+AC3316*AC$7+AD3316*AD$7+AE3316*AE$7+AF3316*AF$7+AG3316*AG$7+AH3316*AH$7</f>
        <v>0</v>
      </c>
      <c r="AJ3316" s="83"/>
      <c r="AK3316" s="110">
        <f>AI3316*$O3316</f>
        <v>0</v>
      </c>
      <c r="AL3316" s="111"/>
      <c r="AM3316" s="92"/>
      <c r="AN3316" s="92"/>
      <c r="AO3316" s="92"/>
      <c r="AP3316" s="92">
        <v>1</v>
      </c>
      <c r="AQ3316" s="92"/>
      <c r="AR3316" s="92"/>
      <c r="AS3316" s="92"/>
      <c r="AT3316" s="92"/>
      <c r="AU3316" s="92"/>
      <c r="AV3316" s="109">
        <f>AM3316*AM$7+AN3316*AN$7+AO3316*AO$7+AP3316*AP$7+AQ3316*AQ$7+AR3316*AR$7+AS3316*AS$7+AT3316*AT$7+AU3316*AU$7</f>
        <v>100</v>
      </c>
      <c r="AW3316" s="75"/>
      <c r="AX3316" s="110">
        <f>AV3316*$O3316</f>
        <v>20</v>
      </c>
      <c r="AY3316" s="111"/>
      <c r="AZ3316" s="93"/>
      <c r="BA3316" s="94" t="s">
        <v>131</v>
      </c>
      <c r="BB3316" s="71"/>
      <c r="BC3316" s="54"/>
      <c r="BD3316" s="41">
        <v>5</v>
      </c>
      <c r="BE3316" s="52">
        <v>54</v>
      </c>
      <c r="BF3316" s="62">
        <v>5434</v>
      </c>
      <c r="BG3316" s="280" t="s">
        <v>52</v>
      </c>
    </row>
    <row r="3317" spans="1:59" s="63" customFormat="1" ht="12.75" x14ac:dyDescent="0.2">
      <c r="A3317" s="196">
        <v>5</v>
      </c>
      <c r="B3317" s="197" t="s">
        <v>938</v>
      </c>
      <c r="C3317" s="208">
        <v>54</v>
      </c>
      <c r="D3317" s="209" t="s">
        <v>1007</v>
      </c>
      <c r="E3317" s="210">
        <v>5434</v>
      </c>
      <c r="F3317" s="211" t="s">
        <v>1018</v>
      </c>
      <c r="G3317" s="231" t="s">
        <v>1192</v>
      </c>
      <c r="H3317" s="89"/>
      <c r="I3317" s="90" t="s">
        <v>410</v>
      </c>
      <c r="J3317" s="90"/>
      <c r="K3317" s="90" t="s">
        <v>64</v>
      </c>
      <c r="L3317" s="90" t="s">
        <v>141</v>
      </c>
      <c r="M3317" s="91"/>
      <c r="N3317" s="312">
        <v>1</v>
      </c>
      <c r="O3317" s="313">
        <f>N3317/N$3312</f>
        <v>0.2</v>
      </c>
      <c r="P3317" s="104"/>
      <c r="Q3317" s="92"/>
      <c r="R3317" s="92"/>
      <c r="S3317" s="92"/>
      <c r="T3317" s="92"/>
      <c r="U3317" s="92"/>
      <c r="V3317" s="92"/>
      <c r="W3317" s="92"/>
      <c r="X3317" s="109">
        <f>P3317*P$7+Q3317*Q$7+R3317*R$7+S3317*S$7+T3317*T$7+U3317*U$7+V3317*V$7+W3317*W$7</f>
        <v>0</v>
      </c>
      <c r="Y3317" s="83"/>
      <c r="Z3317" s="110">
        <f>X3317*$O3317</f>
        <v>0</v>
      </c>
      <c r="AA3317" s="111"/>
      <c r="AB3317" s="92"/>
      <c r="AC3317" s="92"/>
      <c r="AD3317" s="92"/>
      <c r="AE3317" s="92"/>
      <c r="AF3317" s="92"/>
      <c r="AG3317" s="92"/>
      <c r="AH3317" s="92"/>
      <c r="AI3317" s="109">
        <f>AB3317*AB$7+AC3317*AC$7+AD3317*AD$7+AE3317*AE$7+AF3317*AF$7+AG3317*AG$7+AH3317*AH$7</f>
        <v>0</v>
      </c>
      <c r="AJ3317" s="83"/>
      <c r="AK3317" s="110">
        <f>AI3317*$O3317</f>
        <v>0</v>
      </c>
      <c r="AL3317" s="111"/>
      <c r="AM3317" s="92"/>
      <c r="AN3317" s="92">
        <v>1</v>
      </c>
      <c r="AO3317" s="92"/>
      <c r="AP3317" s="92"/>
      <c r="AQ3317" s="92"/>
      <c r="AR3317" s="92"/>
      <c r="AS3317" s="92"/>
      <c r="AT3317" s="92"/>
      <c r="AU3317" s="92"/>
      <c r="AV3317" s="109">
        <f>AM3317*AM$7+AN3317*AN$7+AO3317*AO$7+AP3317*AP$7+AQ3317*AQ$7+AR3317*AR$7+AS3317*AS$7+AT3317*AT$7+AU3317*AU$7</f>
        <v>25</v>
      </c>
      <c r="AW3317" s="75"/>
      <c r="AX3317" s="110">
        <f>AV3317*$O3317</f>
        <v>5</v>
      </c>
      <c r="AY3317" s="111"/>
      <c r="AZ3317" s="93"/>
      <c r="BA3317" s="94" t="s">
        <v>131</v>
      </c>
      <c r="BB3317" s="71"/>
      <c r="BC3317" s="54"/>
      <c r="BD3317" s="41">
        <v>5</v>
      </c>
      <c r="BE3317" s="52">
        <v>54</v>
      </c>
      <c r="BF3317" s="62">
        <v>5434</v>
      </c>
      <c r="BG3317" s="280" t="s">
        <v>52</v>
      </c>
    </row>
    <row r="3318" spans="1:59" s="63" customFormat="1" ht="12.75" x14ac:dyDescent="0.2">
      <c r="A3318" s="196">
        <v>5</v>
      </c>
      <c r="B3318" s="197" t="s">
        <v>938</v>
      </c>
      <c r="C3318" s="208">
        <v>54</v>
      </c>
      <c r="D3318" s="209" t="s">
        <v>1007</v>
      </c>
      <c r="E3318" s="210">
        <v>5434</v>
      </c>
      <c r="F3318" s="211" t="s">
        <v>1018</v>
      </c>
      <c r="G3318" s="231" t="s">
        <v>1192</v>
      </c>
      <c r="H3318" s="65"/>
      <c r="I3318" s="222"/>
      <c r="J3318" s="66"/>
      <c r="K3318" s="66"/>
      <c r="L3318" s="66"/>
      <c r="M3318" s="64"/>
      <c r="N3318" s="304"/>
      <c r="O3318" s="305"/>
      <c r="P3318" s="127"/>
      <c r="Q3318" s="67"/>
      <c r="R3318" s="67"/>
      <c r="S3318" s="67"/>
      <c r="T3318" s="67"/>
      <c r="U3318" s="67"/>
      <c r="V3318" s="67"/>
      <c r="W3318" s="67"/>
      <c r="X3318" s="67"/>
      <c r="Y3318" s="68"/>
      <c r="Z3318" s="68"/>
      <c r="AA3318" s="68"/>
      <c r="AB3318" s="67"/>
      <c r="AC3318" s="67"/>
      <c r="AD3318" s="67"/>
      <c r="AE3318" s="67"/>
      <c r="AF3318" s="67"/>
      <c r="AG3318" s="67"/>
      <c r="AH3318" s="67"/>
      <c r="AI3318" s="67"/>
      <c r="AJ3318" s="68"/>
      <c r="AK3318" s="68"/>
      <c r="AL3318" s="68"/>
      <c r="AM3318" s="67"/>
      <c r="AN3318" s="67"/>
      <c r="AO3318" s="67"/>
      <c r="AP3318" s="67"/>
      <c r="AQ3318" s="67"/>
      <c r="AR3318" s="67"/>
      <c r="AS3318" s="67"/>
      <c r="AT3318" s="67"/>
      <c r="AU3318" s="67"/>
      <c r="AV3318" s="67"/>
      <c r="AW3318" s="67"/>
      <c r="AX3318" s="68"/>
      <c r="AY3318" s="68"/>
      <c r="AZ3318" s="69"/>
      <c r="BA3318" s="70"/>
      <c r="BB3318" s="71"/>
      <c r="BC3318" s="54"/>
      <c r="BD3318" s="41"/>
      <c r="BE3318" s="52"/>
      <c r="BF3318" s="62"/>
      <c r="BG3318" s="275"/>
    </row>
    <row r="3319" spans="1:59" s="63" customFormat="1" ht="12.75" x14ac:dyDescent="0.2">
      <c r="A3319" s="196">
        <v>5</v>
      </c>
      <c r="B3319" s="197" t="s">
        <v>938</v>
      </c>
      <c r="C3319" s="208">
        <v>54</v>
      </c>
      <c r="D3319" s="209" t="s">
        <v>1007</v>
      </c>
      <c r="E3319" s="210">
        <v>5434</v>
      </c>
      <c r="F3319" s="211" t="s">
        <v>1018</v>
      </c>
      <c r="G3319" s="230"/>
      <c r="H3319" s="56"/>
      <c r="I3319" s="221"/>
      <c r="J3319" s="57"/>
      <c r="K3319" s="57"/>
      <c r="L3319" s="57"/>
      <c r="M3319" s="55"/>
      <c r="N3319" s="303"/>
      <c r="O3319" s="245"/>
      <c r="P3319" s="122"/>
      <c r="Q3319" s="58"/>
      <c r="R3319" s="58"/>
      <c r="S3319" s="58"/>
      <c r="T3319" s="58"/>
      <c r="U3319" s="58"/>
      <c r="V3319" s="58"/>
      <c r="W3319" s="58"/>
      <c r="X3319" s="58"/>
      <c r="Y3319" s="59"/>
      <c r="Z3319" s="59"/>
      <c r="AA3319" s="59"/>
      <c r="AB3319" s="58"/>
      <c r="AC3319" s="58"/>
      <c r="AD3319" s="58"/>
      <c r="AE3319" s="58"/>
      <c r="AF3319" s="58"/>
      <c r="AG3319" s="58"/>
      <c r="AH3319" s="58"/>
      <c r="AI3319" s="58"/>
      <c r="AJ3319" s="59"/>
      <c r="AK3319" s="59"/>
      <c r="AL3319" s="59"/>
      <c r="AM3319" s="58"/>
      <c r="AN3319" s="58"/>
      <c r="AO3319" s="58"/>
      <c r="AP3319" s="58"/>
      <c r="AQ3319" s="58"/>
      <c r="AR3319" s="58"/>
      <c r="AS3319" s="58"/>
      <c r="AT3319" s="58"/>
      <c r="AU3319" s="58"/>
      <c r="AV3319" s="58"/>
      <c r="AW3319" s="58"/>
      <c r="AX3319" s="59"/>
      <c r="AY3319" s="59"/>
      <c r="AZ3319" s="60"/>
      <c r="BA3319" s="61"/>
      <c r="BB3319" s="54"/>
      <c r="BC3319" s="54"/>
      <c r="BD3319" s="41">
        <v>5</v>
      </c>
      <c r="BE3319" s="52">
        <v>54</v>
      </c>
      <c r="BF3319" s="62">
        <v>5434</v>
      </c>
      <c r="BG3319" s="274"/>
    </row>
    <row r="3320" spans="1:59" s="63" customFormat="1" ht="12.75" x14ac:dyDescent="0.2">
      <c r="A3320" s="196">
        <v>5</v>
      </c>
      <c r="B3320" s="197" t="s">
        <v>938</v>
      </c>
      <c r="C3320" s="208">
        <v>54</v>
      </c>
      <c r="D3320" s="209" t="s">
        <v>1007</v>
      </c>
      <c r="E3320" s="210">
        <v>5434</v>
      </c>
      <c r="F3320" s="211" t="s">
        <v>1018</v>
      </c>
      <c r="G3320" s="231"/>
      <c r="H3320" s="65"/>
      <c r="I3320" s="222"/>
      <c r="J3320" s="66"/>
      <c r="K3320" s="66"/>
      <c r="L3320" s="66"/>
      <c r="M3320" s="64"/>
      <c r="N3320" s="304"/>
      <c r="O3320" s="305"/>
      <c r="P3320" s="127"/>
      <c r="Q3320" s="67"/>
      <c r="R3320" s="67"/>
      <c r="S3320" s="67"/>
      <c r="T3320" s="67"/>
      <c r="U3320" s="67"/>
      <c r="V3320" s="67"/>
      <c r="W3320" s="67"/>
      <c r="X3320" s="67"/>
      <c r="Y3320" s="68"/>
      <c r="Z3320" s="68"/>
      <c r="AA3320" s="68"/>
      <c r="AB3320" s="67"/>
      <c r="AC3320" s="67"/>
      <c r="AD3320" s="67"/>
      <c r="AE3320" s="67"/>
      <c r="AF3320" s="67"/>
      <c r="AG3320" s="67"/>
      <c r="AH3320" s="67"/>
      <c r="AI3320" s="67"/>
      <c r="AJ3320" s="68"/>
      <c r="AK3320" s="68"/>
      <c r="AL3320" s="68"/>
      <c r="AM3320" s="67"/>
      <c r="AN3320" s="67"/>
      <c r="AO3320" s="67"/>
      <c r="AP3320" s="67"/>
      <c r="AQ3320" s="67"/>
      <c r="AR3320" s="67"/>
      <c r="AS3320" s="67"/>
      <c r="AT3320" s="67"/>
      <c r="AU3320" s="67"/>
      <c r="AV3320" s="67"/>
      <c r="AW3320" s="67"/>
      <c r="AX3320" s="68"/>
      <c r="AY3320" s="68"/>
      <c r="AZ3320" s="69"/>
      <c r="BA3320" s="70"/>
      <c r="BB3320" s="71"/>
      <c r="BC3320" s="54"/>
      <c r="BD3320" s="41">
        <v>5</v>
      </c>
      <c r="BE3320" s="52">
        <v>54</v>
      </c>
      <c r="BF3320" s="62">
        <v>5434</v>
      </c>
      <c r="BG3320" s="275"/>
    </row>
    <row r="3321" spans="1:59" s="63" customFormat="1" ht="12.75" x14ac:dyDescent="0.2">
      <c r="A3321" s="196">
        <v>5</v>
      </c>
      <c r="B3321" s="197" t="s">
        <v>938</v>
      </c>
      <c r="C3321" s="208">
        <v>54</v>
      </c>
      <c r="D3321" s="209" t="s">
        <v>1007</v>
      </c>
      <c r="E3321" s="210">
        <v>5434</v>
      </c>
      <c r="F3321" s="211" t="s">
        <v>1018</v>
      </c>
      <c r="G3321" s="231" t="s">
        <v>729</v>
      </c>
      <c r="H3321" s="72" t="s">
        <v>1233</v>
      </c>
      <c r="I3321" s="223" t="s">
        <v>1247</v>
      </c>
      <c r="J3321" s="73"/>
      <c r="K3321" s="73"/>
      <c r="L3321" s="73"/>
      <c r="M3321" s="74"/>
      <c r="N3321" s="247"/>
      <c r="O3321" s="306"/>
      <c r="P3321" s="105"/>
      <c r="Q3321" s="75"/>
      <c r="R3321" s="75"/>
      <c r="S3321" s="75"/>
      <c r="T3321" s="75"/>
      <c r="U3321" s="75"/>
      <c r="V3321" s="75"/>
      <c r="W3321" s="75"/>
      <c r="X3321" s="75"/>
      <c r="Y3321" s="76" t="s">
        <v>1241</v>
      </c>
      <c r="Z3321" s="77" t="s">
        <v>1241</v>
      </c>
      <c r="AA3321" s="78">
        <f>AA$2542</f>
        <v>5000</v>
      </c>
      <c r="AB3321" s="75"/>
      <c r="AC3321" s="75"/>
      <c r="AD3321" s="75"/>
      <c r="AE3321" s="75"/>
      <c r="AF3321" s="75"/>
      <c r="AG3321" s="75"/>
      <c r="AH3321" s="75"/>
      <c r="AI3321" s="75"/>
      <c r="AJ3321" s="76" t="s">
        <v>1241</v>
      </c>
      <c r="AK3321" s="77" t="s">
        <v>1241</v>
      </c>
      <c r="AL3321" s="78">
        <f>AL$2542</f>
        <v>0</v>
      </c>
      <c r="AM3321" s="75"/>
      <c r="AN3321" s="75"/>
      <c r="AO3321" s="75"/>
      <c r="AP3321" s="75"/>
      <c r="AQ3321" s="75"/>
      <c r="AR3321" s="75"/>
      <c r="AS3321" s="75"/>
      <c r="AT3321" s="75"/>
      <c r="AU3321" s="75"/>
      <c r="AV3321" s="75"/>
      <c r="AW3321" s="76" t="s">
        <v>1241</v>
      </c>
      <c r="AX3321" s="77" t="s">
        <v>1241</v>
      </c>
      <c r="AY3321" s="78">
        <f>AY$2542</f>
        <v>250</v>
      </c>
      <c r="AZ3321" s="79"/>
      <c r="BA3321" s="80" t="str">
        <f>I3321</f>
        <v>&gt; see 4711, Thermal insulation</v>
      </c>
      <c r="BB3321" s="71"/>
      <c r="BC3321" s="95"/>
      <c r="BD3321" s="41">
        <f>A3321</f>
        <v>5</v>
      </c>
      <c r="BE3321" s="52">
        <f>C3321</f>
        <v>54</v>
      </c>
      <c r="BF3321" s="62">
        <f>E3321</f>
        <v>5434</v>
      </c>
      <c r="BG3321" s="276" t="str">
        <f>H3321</f>
        <v>Default Scenario (Link)</v>
      </c>
    </row>
    <row r="3322" spans="1:59" s="63" customFormat="1" ht="12.75" x14ac:dyDescent="0.2">
      <c r="A3322" s="196">
        <v>5</v>
      </c>
      <c r="B3322" s="197" t="s">
        <v>938</v>
      </c>
      <c r="C3322" s="208">
        <v>54</v>
      </c>
      <c r="D3322" s="209" t="s">
        <v>1007</v>
      </c>
      <c r="E3322" s="210">
        <v>5434</v>
      </c>
      <c r="F3322" s="211" t="s">
        <v>1018</v>
      </c>
      <c r="G3322" s="231"/>
      <c r="H3322" s="65"/>
      <c r="I3322" s="222"/>
      <c r="J3322" s="66"/>
      <c r="K3322" s="66"/>
      <c r="L3322" s="66"/>
      <c r="M3322" s="64"/>
      <c r="N3322" s="304"/>
      <c r="O3322" s="305"/>
      <c r="P3322" s="127"/>
      <c r="Q3322" s="67"/>
      <c r="R3322" s="67"/>
      <c r="S3322" s="67"/>
      <c r="T3322" s="67"/>
      <c r="U3322" s="67"/>
      <c r="V3322" s="67"/>
      <c r="W3322" s="67"/>
      <c r="X3322" s="67"/>
      <c r="Y3322" s="68"/>
      <c r="Z3322" s="68"/>
      <c r="AA3322" s="68"/>
      <c r="AB3322" s="67"/>
      <c r="AC3322" s="67"/>
      <c r="AD3322" s="67"/>
      <c r="AE3322" s="67"/>
      <c r="AF3322" s="67"/>
      <c r="AG3322" s="67"/>
      <c r="AH3322" s="67"/>
      <c r="AI3322" s="67"/>
      <c r="AJ3322" s="68"/>
      <c r="AK3322" s="68"/>
      <c r="AL3322" s="68"/>
      <c r="AM3322" s="67"/>
      <c r="AN3322" s="67"/>
      <c r="AO3322" s="67"/>
      <c r="AP3322" s="67"/>
      <c r="AQ3322" s="67"/>
      <c r="AR3322" s="67"/>
      <c r="AS3322" s="67"/>
      <c r="AT3322" s="67"/>
      <c r="AU3322" s="67"/>
      <c r="AV3322" s="67"/>
      <c r="AW3322" s="67"/>
      <c r="AX3322" s="68"/>
      <c r="AY3322" s="68"/>
      <c r="AZ3322" s="69"/>
      <c r="BA3322" s="70"/>
      <c r="BB3322" s="71"/>
      <c r="BC3322" s="54"/>
      <c r="BD3322" s="41"/>
      <c r="BE3322" s="52"/>
      <c r="BF3322" s="62"/>
      <c r="BG3322" s="275"/>
    </row>
    <row r="3323" spans="1:59" s="63" customFormat="1" ht="12.75" x14ac:dyDescent="0.2">
      <c r="A3323" s="196">
        <v>5</v>
      </c>
      <c r="B3323" s="197" t="s">
        <v>938</v>
      </c>
      <c r="C3323" s="208">
        <v>54</v>
      </c>
      <c r="D3323" s="209" t="s">
        <v>1007</v>
      </c>
      <c r="E3323" s="210">
        <v>5434</v>
      </c>
      <c r="F3323" s="211" t="s">
        <v>1018</v>
      </c>
      <c r="G3323" s="230"/>
      <c r="H3323" s="56"/>
      <c r="I3323" s="221"/>
      <c r="J3323" s="57"/>
      <c r="K3323" s="57"/>
      <c r="L3323" s="57"/>
      <c r="M3323" s="55"/>
      <c r="N3323" s="303"/>
      <c r="O3323" s="245"/>
      <c r="P3323" s="122"/>
      <c r="Q3323" s="58"/>
      <c r="R3323" s="58"/>
      <c r="S3323" s="58"/>
      <c r="T3323" s="58"/>
      <c r="U3323" s="58"/>
      <c r="V3323" s="58"/>
      <c r="W3323" s="58"/>
      <c r="X3323" s="58"/>
      <c r="Y3323" s="59"/>
      <c r="Z3323" s="59"/>
      <c r="AA3323" s="59"/>
      <c r="AB3323" s="58"/>
      <c r="AC3323" s="58"/>
      <c r="AD3323" s="58"/>
      <c r="AE3323" s="58"/>
      <c r="AF3323" s="58"/>
      <c r="AG3323" s="58"/>
      <c r="AH3323" s="58"/>
      <c r="AI3323" s="58"/>
      <c r="AJ3323" s="59"/>
      <c r="AK3323" s="59"/>
      <c r="AL3323" s="59"/>
      <c r="AM3323" s="58"/>
      <c r="AN3323" s="58"/>
      <c r="AO3323" s="58"/>
      <c r="AP3323" s="58"/>
      <c r="AQ3323" s="58"/>
      <c r="AR3323" s="58"/>
      <c r="AS3323" s="58"/>
      <c r="AT3323" s="58"/>
      <c r="AU3323" s="58"/>
      <c r="AV3323" s="58"/>
      <c r="AW3323" s="58"/>
      <c r="AX3323" s="59"/>
      <c r="AY3323" s="59"/>
      <c r="AZ3323" s="60"/>
      <c r="BA3323" s="61"/>
      <c r="BB3323" s="54"/>
      <c r="BC3323" s="54"/>
      <c r="BD3323" s="41">
        <v>5</v>
      </c>
      <c r="BE3323" s="52">
        <v>54</v>
      </c>
      <c r="BF3323" s="62">
        <v>5434</v>
      </c>
      <c r="BG3323" s="274"/>
    </row>
    <row r="3324" spans="1:59" s="53" customFormat="1" ht="18.75" x14ac:dyDescent="0.3">
      <c r="A3324" s="202">
        <v>5</v>
      </c>
      <c r="B3324" s="203" t="s">
        <v>938</v>
      </c>
      <c r="C3324" s="205">
        <v>55</v>
      </c>
      <c r="D3324" s="206" t="s">
        <v>1022</v>
      </c>
      <c r="E3324" s="207"/>
      <c r="F3324" s="207"/>
      <c r="G3324" s="229"/>
      <c r="H3324" s="44"/>
      <c r="I3324" s="226"/>
      <c r="J3324" s="192"/>
      <c r="K3324" s="192"/>
      <c r="L3324" s="192"/>
      <c r="M3324" s="194"/>
      <c r="N3324" s="302"/>
      <c r="O3324" s="298"/>
      <c r="P3324" s="47"/>
      <c r="Q3324" s="47"/>
      <c r="R3324" s="47"/>
      <c r="S3324" s="47"/>
      <c r="T3324" s="47"/>
      <c r="U3324" s="47"/>
      <c r="V3324" s="47"/>
      <c r="W3324" s="47"/>
      <c r="X3324" s="47"/>
      <c r="Y3324" s="48"/>
      <c r="Z3324" s="48"/>
      <c r="AA3324" s="48"/>
      <c r="AB3324" s="47"/>
      <c r="AC3324" s="47"/>
      <c r="AD3324" s="47"/>
      <c r="AE3324" s="47"/>
      <c r="AF3324" s="47"/>
      <c r="AG3324" s="47"/>
      <c r="AH3324" s="47"/>
      <c r="AI3324" s="47"/>
      <c r="AJ3324" s="48"/>
      <c r="AK3324" s="48"/>
      <c r="AL3324" s="48"/>
      <c r="AM3324" s="47"/>
      <c r="AN3324" s="47"/>
      <c r="AO3324" s="47"/>
      <c r="AP3324" s="47"/>
      <c r="AQ3324" s="47"/>
      <c r="AR3324" s="47"/>
      <c r="AS3324" s="47"/>
      <c r="AT3324" s="47"/>
      <c r="AU3324" s="47"/>
      <c r="AV3324" s="47"/>
      <c r="AW3324" s="47"/>
      <c r="AX3324" s="48"/>
      <c r="AY3324" s="333"/>
      <c r="AZ3324" s="49"/>
      <c r="BA3324" s="50"/>
      <c r="BB3324" s="51"/>
      <c r="BC3324" s="45"/>
      <c r="BD3324" s="41">
        <v>5</v>
      </c>
      <c r="BE3324" s="52">
        <v>55</v>
      </c>
      <c r="BF3324" s="52" t="s">
        <v>1022</v>
      </c>
      <c r="BG3324" s="273"/>
    </row>
    <row r="3325" spans="1:59" x14ac:dyDescent="0.25">
      <c r="A3325" s="196">
        <v>5</v>
      </c>
      <c r="B3325" s="197" t="s">
        <v>938</v>
      </c>
      <c r="C3325" s="208">
        <v>55</v>
      </c>
      <c r="D3325" s="209" t="s">
        <v>1022</v>
      </c>
      <c r="E3325" s="212">
        <v>5571</v>
      </c>
      <c r="F3325" s="213" t="s">
        <v>1023</v>
      </c>
      <c r="G3325" s="234"/>
      <c r="H3325" s="138"/>
      <c r="I3325" s="224"/>
      <c r="J3325" s="98"/>
      <c r="K3325" s="98"/>
      <c r="L3325" s="98"/>
      <c r="M3325" s="137"/>
      <c r="N3325" s="322"/>
      <c r="O3325" s="323"/>
      <c r="P3325" s="139"/>
      <c r="Q3325" s="139"/>
      <c r="R3325" s="139"/>
      <c r="S3325" s="139"/>
      <c r="T3325" s="139"/>
      <c r="U3325" s="139"/>
      <c r="V3325" s="139"/>
      <c r="W3325" s="139"/>
      <c r="X3325" s="139"/>
      <c r="Y3325" s="100"/>
      <c r="Z3325" s="125"/>
      <c r="AA3325" s="125"/>
      <c r="AB3325" s="139"/>
      <c r="AC3325" s="139"/>
      <c r="AD3325" s="139"/>
      <c r="AE3325" s="139"/>
      <c r="AF3325" s="139"/>
      <c r="AG3325" s="139"/>
      <c r="AH3325" s="139"/>
      <c r="AI3325" s="139"/>
      <c r="AJ3325" s="100"/>
      <c r="AK3325" s="125"/>
      <c r="AL3325" s="125"/>
      <c r="AM3325" s="139"/>
      <c r="AN3325" s="139"/>
      <c r="AO3325" s="139"/>
      <c r="AP3325" s="139"/>
      <c r="AQ3325" s="139"/>
      <c r="AR3325" s="139"/>
      <c r="AS3325" s="139"/>
      <c r="AT3325" s="139"/>
      <c r="AU3325" s="139"/>
      <c r="AV3325" s="139"/>
      <c r="AW3325" s="99"/>
      <c r="AX3325" s="125"/>
      <c r="AY3325" s="100"/>
      <c r="AZ3325" s="140"/>
      <c r="BA3325" s="141"/>
      <c r="BB3325" s="136"/>
      <c r="BC3325" s="136"/>
      <c r="BD3325" s="41">
        <v>5</v>
      </c>
      <c r="BE3325" s="52">
        <v>55</v>
      </c>
      <c r="BF3325" s="103">
        <v>5571</v>
      </c>
      <c r="BG3325" s="283"/>
    </row>
    <row r="3326" spans="1:59" s="63" customFormat="1" ht="12.75" x14ac:dyDescent="0.2">
      <c r="A3326" s="196">
        <v>5</v>
      </c>
      <c r="B3326" s="197" t="s">
        <v>938</v>
      </c>
      <c r="C3326" s="208">
        <v>55</v>
      </c>
      <c r="D3326" s="209" t="s">
        <v>1022</v>
      </c>
      <c r="E3326" s="212">
        <v>5571</v>
      </c>
      <c r="F3326" s="213" t="s">
        <v>1023</v>
      </c>
      <c r="G3326" s="232"/>
      <c r="H3326" s="97"/>
      <c r="I3326" s="224"/>
      <c r="J3326" s="98"/>
      <c r="K3326" s="98"/>
      <c r="L3326" s="98"/>
      <c r="M3326" s="96"/>
      <c r="N3326" s="307"/>
      <c r="O3326" s="246"/>
      <c r="P3326" s="124"/>
      <c r="Q3326" s="99"/>
      <c r="R3326" s="99"/>
      <c r="S3326" s="99"/>
      <c r="T3326" s="99"/>
      <c r="U3326" s="99"/>
      <c r="V3326" s="99"/>
      <c r="W3326" s="99"/>
      <c r="X3326" s="99"/>
      <c r="Y3326" s="100"/>
      <c r="Z3326" s="100"/>
      <c r="AA3326" s="100"/>
      <c r="AB3326" s="99"/>
      <c r="AC3326" s="99"/>
      <c r="AD3326" s="99"/>
      <c r="AE3326" s="99"/>
      <c r="AF3326" s="99"/>
      <c r="AG3326" s="99"/>
      <c r="AH3326" s="99"/>
      <c r="AI3326" s="99"/>
      <c r="AJ3326" s="100"/>
      <c r="AK3326" s="100"/>
      <c r="AL3326" s="100"/>
      <c r="AM3326" s="99"/>
      <c r="AN3326" s="99"/>
      <c r="AO3326" s="99"/>
      <c r="AP3326" s="99"/>
      <c r="AQ3326" s="99"/>
      <c r="AR3326" s="99"/>
      <c r="AS3326" s="99"/>
      <c r="AT3326" s="99"/>
      <c r="AU3326" s="99"/>
      <c r="AV3326" s="99"/>
      <c r="AW3326" s="99"/>
      <c r="AX3326" s="100"/>
      <c r="AY3326" s="100"/>
      <c r="AZ3326" s="101"/>
      <c r="BA3326" s="102"/>
      <c r="BB3326" s="95"/>
      <c r="BC3326" s="95"/>
      <c r="BD3326" s="41">
        <v>5</v>
      </c>
      <c r="BE3326" s="52">
        <v>55</v>
      </c>
      <c r="BF3326" s="103">
        <v>5571</v>
      </c>
      <c r="BG3326" s="277"/>
    </row>
    <row r="3327" spans="1:59" s="63" customFormat="1" ht="12.75" x14ac:dyDescent="0.2">
      <c r="A3327" s="196">
        <v>5</v>
      </c>
      <c r="B3327" s="197" t="s">
        <v>938</v>
      </c>
      <c r="C3327" s="208">
        <v>55</v>
      </c>
      <c r="D3327" s="209" t="s">
        <v>1022</v>
      </c>
      <c r="E3327" s="212">
        <v>5571</v>
      </c>
      <c r="F3327" s="213" t="s">
        <v>1023</v>
      </c>
      <c r="G3327" s="231"/>
      <c r="H3327" s="65"/>
      <c r="I3327" s="222"/>
      <c r="J3327" s="66"/>
      <c r="K3327" s="66"/>
      <c r="L3327" s="66"/>
      <c r="M3327" s="64"/>
      <c r="N3327" s="304"/>
      <c r="O3327" s="305"/>
      <c r="P3327" s="127"/>
      <c r="Q3327" s="67"/>
      <c r="R3327" s="67"/>
      <c r="S3327" s="67"/>
      <c r="T3327" s="67"/>
      <c r="U3327" s="67"/>
      <c r="V3327" s="67"/>
      <c r="W3327" s="67"/>
      <c r="X3327" s="67"/>
      <c r="Y3327" s="68"/>
      <c r="Z3327" s="68"/>
      <c r="AA3327" s="68"/>
      <c r="AB3327" s="67"/>
      <c r="AC3327" s="67"/>
      <c r="AD3327" s="67"/>
      <c r="AE3327" s="67"/>
      <c r="AF3327" s="67"/>
      <c r="AG3327" s="67"/>
      <c r="AH3327" s="67"/>
      <c r="AI3327" s="67"/>
      <c r="AJ3327" s="68"/>
      <c r="AK3327" s="68"/>
      <c r="AL3327" s="68"/>
      <c r="AM3327" s="67"/>
      <c r="AN3327" s="67"/>
      <c r="AO3327" s="67"/>
      <c r="AP3327" s="67"/>
      <c r="AQ3327" s="67"/>
      <c r="AR3327" s="67"/>
      <c r="AS3327" s="67"/>
      <c r="AT3327" s="67"/>
      <c r="AU3327" s="67"/>
      <c r="AV3327" s="67"/>
      <c r="AW3327" s="67"/>
      <c r="AX3327" s="68"/>
      <c r="AY3327" s="68"/>
      <c r="AZ3327" s="69"/>
      <c r="BA3327" s="70"/>
      <c r="BB3327" s="71"/>
      <c r="BC3327" s="95"/>
      <c r="BD3327" s="41">
        <v>5</v>
      </c>
      <c r="BE3327" s="52">
        <v>55</v>
      </c>
      <c r="BF3327" s="103">
        <v>5571</v>
      </c>
      <c r="BG3327" s="275"/>
    </row>
    <row r="3328" spans="1:59" s="63" customFormat="1" ht="12.75" x14ac:dyDescent="0.2">
      <c r="A3328" s="196">
        <v>5</v>
      </c>
      <c r="B3328" s="197" t="s">
        <v>938</v>
      </c>
      <c r="C3328" s="208">
        <v>55</v>
      </c>
      <c r="D3328" s="209" t="s">
        <v>1022</v>
      </c>
      <c r="E3328" s="212">
        <v>5571</v>
      </c>
      <c r="F3328" s="213" t="s">
        <v>1023</v>
      </c>
      <c r="G3328" s="231"/>
      <c r="H3328" s="72" t="s">
        <v>47</v>
      </c>
      <c r="I3328" s="223"/>
      <c r="J3328" s="73"/>
      <c r="K3328" s="73"/>
      <c r="L3328" s="73"/>
      <c r="M3328" s="74"/>
      <c r="N3328" s="247"/>
      <c r="O3328" s="306"/>
      <c r="P3328" s="105"/>
      <c r="Q3328" s="75"/>
      <c r="R3328" s="75"/>
      <c r="S3328" s="75"/>
      <c r="T3328" s="75"/>
      <c r="U3328" s="75"/>
      <c r="V3328" s="75"/>
      <c r="W3328" s="75"/>
      <c r="X3328" s="75"/>
      <c r="Y3328" s="76">
        <f>IF(ISNUMBER(VLOOKUP(Y3330,P$7:W$7,MATCH(Y3330,P$7:W$7))),VLOOKUP(Y3330,P$7:W$7,MATCH(Y3330,P$7:W$7)),IF(N3332=0,"No Data",IF(Y3330&gt;0,"&lt;100",0)))</f>
        <v>10000</v>
      </c>
      <c r="Z3328" s="77">
        <f>IF(ISNUMBER(VLOOKUP(Z3332,P$7:W$7,MATCH(Z3332,P$7:W$7))),VLOOKUP(Z3332,P$7:W$7,MATCH(Z3332,P$7:W$7)),IF(N3332=0,"No Data",IF(Z3332&gt;0,"&lt;100",0)))</f>
        <v>10000</v>
      </c>
      <c r="AA3328" s="106">
        <f>IF(ISNUMBER(Z3328),Z3328,0)</f>
        <v>10000</v>
      </c>
      <c r="AB3328" s="75"/>
      <c r="AC3328" s="75"/>
      <c r="AD3328" s="75"/>
      <c r="AE3328" s="75"/>
      <c r="AF3328" s="75"/>
      <c r="AG3328" s="75"/>
      <c r="AH3328" s="75"/>
      <c r="AI3328" s="75"/>
      <c r="AJ3328" s="76">
        <f>IF(ISNUMBER(VLOOKUP(AJ3330,AB$7:AH$7,MATCH(AJ3330,AB$7:AH$7))),VLOOKUP(AJ3330,AB$7:AH$7,MATCH(AJ3330,AB$7:AH$7)),IF(N3332=0,"No Data",IF(AJ3330&gt;0,"&lt;50",0)))</f>
        <v>0</v>
      </c>
      <c r="AK3328" s="77">
        <f>IF(ISNUMBER(VLOOKUP(AK3332,AB$7:AH$7,MATCH(AK3332,AB$7:AH$7))),VLOOKUP(AK3332,AB$7:AH$7,MATCH(AK3332,AB$7:AH$7)),IF(N3332=0,"No Data",IF(AK3332&gt;0,"&lt;50",0)))</f>
        <v>0</v>
      </c>
      <c r="AL3328" s="106">
        <f>IF(ISNUMBER(AK3328),AK3328,0)</f>
        <v>0</v>
      </c>
      <c r="AM3328" s="75"/>
      <c r="AN3328" s="75"/>
      <c r="AO3328" s="75"/>
      <c r="AP3328" s="75"/>
      <c r="AQ3328" s="75"/>
      <c r="AR3328" s="75"/>
      <c r="AS3328" s="75"/>
      <c r="AT3328" s="75"/>
      <c r="AU3328" s="75"/>
      <c r="AV3328" s="75"/>
      <c r="AW3328" s="76">
        <f>IF(ISNUMBER(VLOOKUP(AW3330,AM$7:AU$7,MATCH(AW3330,AM$7:AU$7))),VLOOKUP(AW3330,AM$7:AU$7,MATCH(AW3330,AM$7:AU$7)),IF(N3332=0,"No Data",IF(AW3330&gt;0,"&lt;10",0)))</f>
        <v>50</v>
      </c>
      <c r="AX3328" s="77">
        <f>IF(ISNUMBER(VLOOKUP(AX3332,AM$7:AU$7,MATCH(AX3332,AM$7:AU$7))),VLOOKUP(AX3332,AM$7:AU$7,MATCH(AX3332,AM$7:AU$7)),IF(N3332=0,"No Data",IF(AX3332&gt;0,"&lt;10",0)))</f>
        <v>50</v>
      </c>
      <c r="AY3328" s="106">
        <f>IF(ISNUMBER(AX3328),AX3328,0)</f>
        <v>50</v>
      </c>
      <c r="AZ3328" s="79"/>
      <c r="BA3328" s="80"/>
      <c r="BB3328" s="71"/>
      <c r="BC3328" s="95"/>
      <c r="BD3328" s="41">
        <v>5</v>
      </c>
      <c r="BE3328" s="52">
        <v>55</v>
      </c>
      <c r="BF3328" s="103">
        <v>5571</v>
      </c>
      <c r="BG3328" s="276" t="s">
        <v>47</v>
      </c>
    </row>
    <row r="3329" spans="1:59" s="63" customFormat="1" ht="12.75" x14ac:dyDescent="0.2">
      <c r="A3329" s="196">
        <v>5</v>
      </c>
      <c r="B3329" s="197" t="s">
        <v>938</v>
      </c>
      <c r="C3329" s="208">
        <v>55</v>
      </c>
      <c r="D3329" s="209" t="s">
        <v>1022</v>
      </c>
      <c r="E3329" s="212">
        <v>5571</v>
      </c>
      <c r="F3329" s="213" t="s">
        <v>1023</v>
      </c>
      <c r="G3329" s="231"/>
      <c r="H3329" s="81" t="s">
        <v>48</v>
      </c>
      <c r="I3329" s="223"/>
      <c r="J3329" s="73"/>
      <c r="K3329" s="73"/>
      <c r="L3329" s="73"/>
      <c r="M3329" s="74"/>
      <c r="N3329" s="247"/>
      <c r="O3329" s="306"/>
      <c r="P3329" s="105"/>
      <c r="Q3329" s="75"/>
      <c r="R3329" s="75"/>
      <c r="S3329" s="75"/>
      <c r="T3329" s="75"/>
      <c r="U3329" s="75"/>
      <c r="V3329" s="75"/>
      <c r="W3329" s="75"/>
      <c r="X3329" s="75"/>
      <c r="Y3329" s="82">
        <f>MIN(X3333:X3337)</f>
        <v>0</v>
      </c>
      <c r="Z3329" s="83"/>
      <c r="AA3329" s="83"/>
      <c r="AB3329" s="75"/>
      <c r="AC3329" s="75"/>
      <c r="AD3329" s="75"/>
      <c r="AE3329" s="75"/>
      <c r="AF3329" s="75"/>
      <c r="AG3329" s="75"/>
      <c r="AH3329" s="75"/>
      <c r="AI3329" s="75"/>
      <c r="AJ3329" s="82">
        <f>MIN(AI3333:AI3337)</f>
        <v>0</v>
      </c>
      <c r="AK3329" s="83"/>
      <c r="AL3329" s="83"/>
      <c r="AM3329" s="75"/>
      <c r="AN3329" s="75"/>
      <c r="AO3329" s="75"/>
      <c r="AP3329" s="75"/>
      <c r="AQ3329" s="75"/>
      <c r="AR3329" s="75"/>
      <c r="AS3329" s="75"/>
      <c r="AT3329" s="75"/>
      <c r="AU3329" s="75"/>
      <c r="AV3329" s="75"/>
      <c r="AW3329" s="82">
        <f>MIN(AV3333:AV3337)</f>
        <v>50</v>
      </c>
      <c r="AX3329" s="83"/>
      <c r="AY3329" s="83"/>
      <c r="AZ3329" s="79"/>
      <c r="BA3329" s="80"/>
      <c r="BB3329" s="71"/>
      <c r="BC3329" s="95"/>
      <c r="BD3329" s="41">
        <v>5</v>
      </c>
      <c r="BE3329" s="52">
        <v>55</v>
      </c>
      <c r="BF3329" s="103">
        <v>5571</v>
      </c>
      <c r="BG3329" s="278" t="s">
        <v>48</v>
      </c>
    </row>
    <row r="3330" spans="1:59" s="63" customFormat="1" ht="12.75" x14ac:dyDescent="0.2">
      <c r="A3330" s="196">
        <v>5</v>
      </c>
      <c r="B3330" s="197" t="s">
        <v>938</v>
      </c>
      <c r="C3330" s="208">
        <v>55</v>
      </c>
      <c r="D3330" s="209" t="s">
        <v>1022</v>
      </c>
      <c r="E3330" s="212">
        <v>5571</v>
      </c>
      <c r="F3330" s="213" t="s">
        <v>1023</v>
      </c>
      <c r="G3330" s="231"/>
      <c r="H3330" s="81" t="s">
        <v>49</v>
      </c>
      <c r="I3330" s="223"/>
      <c r="J3330" s="73"/>
      <c r="K3330" s="73"/>
      <c r="L3330" s="73"/>
      <c r="M3330" s="74"/>
      <c r="N3330" s="247"/>
      <c r="O3330" s="306"/>
      <c r="P3330" s="105"/>
      <c r="Q3330" s="75"/>
      <c r="R3330" s="75"/>
      <c r="S3330" s="75"/>
      <c r="T3330" s="75"/>
      <c r="U3330" s="75"/>
      <c r="V3330" s="75"/>
      <c r="W3330" s="75"/>
      <c r="X3330" s="75"/>
      <c r="Y3330" s="84">
        <f>IF(ISNUMBER(AVERAGE(X3333:X3337)),AVERAGE(X3333:X3337),0)</f>
        <v>10000</v>
      </c>
      <c r="Z3330" s="83"/>
      <c r="AA3330" s="83"/>
      <c r="AB3330" s="75"/>
      <c r="AC3330" s="75"/>
      <c r="AD3330" s="75"/>
      <c r="AE3330" s="75"/>
      <c r="AF3330" s="75"/>
      <c r="AG3330" s="75"/>
      <c r="AH3330" s="75"/>
      <c r="AI3330" s="75"/>
      <c r="AJ3330" s="84">
        <f>IF(ISNUMBER(AVERAGE(AI3333:AI3337)),AVERAGE(AI3333:AI3337),0)</f>
        <v>0</v>
      </c>
      <c r="AK3330" s="83"/>
      <c r="AL3330" s="83"/>
      <c r="AM3330" s="75"/>
      <c r="AN3330" s="75"/>
      <c r="AO3330" s="75"/>
      <c r="AP3330" s="75"/>
      <c r="AQ3330" s="75"/>
      <c r="AR3330" s="75"/>
      <c r="AS3330" s="75"/>
      <c r="AT3330" s="75"/>
      <c r="AU3330" s="75"/>
      <c r="AV3330" s="75"/>
      <c r="AW3330" s="84">
        <f>IF(ISNUMBER(AVERAGE(AV3333:AV3337)),AVERAGE(AV3333:AV3337),0)</f>
        <v>80</v>
      </c>
      <c r="AX3330" s="83"/>
      <c r="AY3330" s="83"/>
      <c r="AZ3330" s="79"/>
      <c r="BA3330" s="80"/>
      <c r="BB3330" s="71"/>
      <c r="BC3330" s="95"/>
      <c r="BD3330" s="41">
        <v>5</v>
      </c>
      <c r="BE3330" s="52">
        <v>55</v>
      </c>
      <c r="BF3330" s="103">
        <v>5571</v>
      </c>
      <c r="BG3330" s="278" t="s">
        <v>49</v>
      </c>
    </row>
    <row r="3331" spans="1:59" s="63" customFormat="1" ht="12.75" x14ac:dyDescent="0.2">
      <c r="A3331" s="196">
        <v>5</v>
      </c>
      <c r="B3331" s="197" t="s">
        <v>938</v>
      </c>
      <c r="C3331" s="208">
        <v>55</v>
      </c>
      <c r="D3331" s="209" t="s">
        <v>1022</v>
      </c>
      <c r="E3331" s="212">
        <v>5571</v>
      </c>
      <c r="F3331" s="213" t="s">
        <v>1023</v>
      </c>
      <c r="G3331" s="231"/>
      <c r="H3331" s="81" t="s">
        <v>50</v>
      </c>
      <c r="I3331" s="223"/>
      <c r="J3331" s="73"/>
      <c r="K3331" s="73"/>
      <c r="L3331" s="73"/>
      <c r="M3331" s="74"/>
      <c r="N3331" s="247"/>
      <c r="O3331" s="306"/>
      <c r="P3331" s="105"/>
      <c r="Q3331" s="75"/>
      <c r="R3331" s="75"/>
      <c r="S3331" s="75"/>
      <c r="T3331" s="75"/>
      <c r="U3331" s="75"/>
      <c r="V3331" s="75"/>
      <c r="W3331" s="75"/>
      <c r="X3331" s="75"/>
      <c r="Y3331" s="84">
        <f>MAX(X3333:X3337)</f>
        <v>25000</v>
      </c>
      <c r="Z3331" s="83"/>
      <c r="AA3331" s="83"/>
      <c r="AB3331" s="75"/>
      <c r="AC3331" s="75"/>
      <c r="AD3331" s="75"/>
      <c r="AE3331" s="75"/>
      <c r="AF3331" s="75"/>
      <c r="AG3331" s="75"/>
      <c r="AH3331" s="75"/>
      <c r="AI3331" s="75"/>
      <c r="AJ3331" s="84">
        <f>MAX(AI3333:AI3337)</f>
        <v>0</v>
      </c>
      <c r="AK3331" s="83"/>
      <c r="AL3331" s="83"/>
      <c r="AM3331" s="75"/>
      <c r="AN3331" s="75"/>
      <c r="AO3331" s="75"/>
      <c r="AP3331" s="75"/>
      <c r="AQ3331" s="75"/>
      <c r="AR3331" s="75"/>
      <c r="AS3331" s="75"/>
      <c r="AT3331" s="75"/>
      <c r="AU3331" s="75"/>
      <c r="AV3331" s="75"/>
      <c r="AW3331" s="84">
        <f>MAX(AV3333:AV3337)</f>
        <v>100</v>
      </c>
      <c r="AX3331" s="83"/>
      <c r="AY3331" s="83"/>
      <c r="AZ3331" s="79"/>
      <c r="BA3331" s="80"/>
      <c r="BB3331" s="71"/>
      <c r="BC3331" s="95"/>
      <c r="BD3331" s="41">
        <v>5</v>
      </c>
      <c r="BE3331" s="52">
        <v>55</v>
      </c>
      <c r="BF3331" s="103">
        <v>5571</v>
      </c>
      <c r="BG3331" s="278" t="s">
        <v>50</v>
      </c>
    </row>
    <row r="3332" spans="1:59" s="63" customFormat="1" ht="12.75" x14ac:dyDescent="0.2">
      <c r="A3332" s="196">
        <v>5</v>
      </c>
      <c r="B3332" s="197" t="s">
        <v>938</v>
      </c>
      <c r="C3332" s="208">
        <v>55</v>
      </c>
      <c r="D3332" s="209" t="s">
        <v>1022</v>
      </c>
      <c r="E3332" s="212">
        <v>5571</v>
      </c>
      <c r="F3332" s="213" t="s">
        <v>1023</v>
      </c>
      <c r="G3332" s="231"/>
      <c r="H3332" s="85" t="s">
        <v>51</v>
      </c>
      <c r="I3332" s="223"/>
      <c r="J3332" s="73"/>
      <c r="K3332" s="73"/>
      <c r="L3332" s="73"/>
      <c r="M3332" s="74"/>
      <c r="N3332" s="248">
        <f>SUM(N3333:N3338)</f>
        <v>5</v>
      </c>
      <c r="O3332" s="293">
        <f>SUM(O3333:O3338)</f>
        <v>1</v>
      </c>
      <c r="P3332" s="292"/>
      <c r="Q3332" s="87"/>
      <c r="R3332" s="87"/>
      <c r="S3332" s="87"/>
      <c r="T3332" s="87"/>
      <c r="U3332" s="87"/>
      <c r="V3332" s="87"/>
      <c r="W3332" s="87"/>
      <c r="X3332" s="87"/>
      <c r="Y3332" s="88"/>
      <c r="Z3332" s="86">
        <f>SUM(Z3333:Z3337)</f>
        <v>10000</v>
      </c>
      <c r="AA3332" s="88"/>
      <c r="AB3332" s="87"/>
      <c r="AC3332" s="87"/>
      <c r="AD3332" s="87"/>
      <c r="AE3332" s="87"/>
      <c r="AF3332" s="87"/>
      <c r="AG3332" s="87"/>
      <c r="AH3332" s="87"/>
      <c r="AI3332" s="87"/>
      <c r="AJ3332" s="88"/>
      <c r="AK3332" s="86">
        <f>SUM(AK3333:AK3337)</f>
        <v>0</v>
      </c>
      <c r="AL3332" s="88"/>
      <c r="AM3332" s="87"/>
      <c r="AN3332" s="87"/>
      <c r="AO3332" s="87"/>
      <c r="AP3332" s="87"/>
      <c r="AQ3332" s="87"/>
      <c r="AR3332" s="87"/>
      <c r="AS3332" s="87"/>
      <c r="AT3332" s="87"/>
      <c r="AU3332" s="87"/>
      <c r="AV3332" s="87"/>
      <c r="AW3332" s="112"/>
      <c r="AX3332" s="86">
        <f>SUM(AX3333:AX3337)</f>
        <v>60</v>
      </c>
      <c r="AY3332" s="88"/>
      <c r="AZ3332" s="79"/>
      <c r="BA3332" s="80"/>
      <c r="BB3332" s="71"/>
      <c r="BC3332" s="95"/>
      <c r="BD3332" s="41">
        <v>5</v>
      </c>
      <c r="BE3332" s="52">
        <v>55</v>
      </c>
      <c r="BF3332" s="103">
        <v>5571</v>
      </c>
      <c r="BG3332" s="279" t="s">
        <v>51</v>
      </c>
    </row>
    <row r="3333" spans="1:59" s="63" customFormat="1" ht="12.75" x14ac:dyDescent="0.2">
      <c r="A3333" s="196">
        <v>5</v>
      </c>
      <c r="B3333" s="197" t="s">
        <v>938</v>
      </c>
      <c r="C3333" s="208">
        <v>55</v>
      </c>
      <c r="D3333" s="209" t="s">
        <v>1022</v>
      </c>
      <c r="E3333" s="212">
        <v>5571</v>
      </c>
      <c r="F3333" s="213" t="s">
        <v>1023</v>
      </c>
      <c r="G3333" s="231"/>
      <c r="H3333" s="89" t="s">
        <v>52</v>
      </c>
      <c r="I3333" s="90" t="s">
        <v>1167</v>
      </c>
      <c r="J3333" s="90" t="s">
        <v>995</v>
      </c>
      <c r="K3333" s="90" t="s">
        <v>64</v>
      </c>
      <c r="L3333" s="90" t="s">
        <v>528</v>
      </c>
      <c r="M3333" s="91"/>
      <c r="N3333" s="312">
        <v>0</v>
      </c>
      <c r="O3333" s="313">
        <f t="shared" ref="O3333:O3338" si="589">N3333/N$3332</f>
        <v>0</v>
      </c>
      <c r="P3333" s="104"/>
      <c r="Q3333" s="92"/>
      <c r="R3333" s="92"/>
      <c r="S3333" s="92"/>
      <c r="T3333" s="92"/>
      <c r="U3333" s="92"/>
      <c r="V3333" s="92"/>
      <c r="W3333" s="92"/>
      <c r="X3333" s="109">
        <f t="shared" ref="X3333:X3338" si="590">P3333*P$7+Q3333*Q$7+R3333*R$7+S3333*S$7+T3333*T$7+U3333*U$7+V3333*V$7+W3333*W$7</f>
        <v>0</v>
      </c>
      <c r="Y3333" s="83"/>
      <c r="Z3333" s="110">
        <f t="shared" ref="Z3333:Z3338" si="591">X3333*$O3333</f>
        <v>0</v>
      </c>
      <c r="AA3333" s="111"/>
      <c r="AB3333" s="92"/>
      <c r="AC3333" s="92"/>
      <c r="AD3333" s="92"/>
      <c r="AE3333" s="92"/>
      <c r="AF3333" s="92"/>
      <c r="AG3333" s="92"/>
      <c r="AH3333" s="92"/>
      <c r="AI3333" s="109">
        <f t="shared" ref="AI3333:AI3338" si="592">AB3333*AB$7+AC3333*AC$7+AD3333*AD$7+AE3333*AE$7+AF3333*AF$7+AG3333*AG$7+AH3333*AH$7</f>
        <v>0</v>
      </c>
      <c r="AJ3333" s="83"/>
      <c r="AK3333" s="110">
        <f t="shared" ref="AK3333:AK3338" si="593">AI3333*$O3333</f>
        <v>0</v>
      </c>
      <c r="AL3333" s="111"/>
      <c r="AM3333" s="92"/>
      <c r="AN3333" s="92"/>
      <c r="AO3333" s="92"/>
      <c r="AP3333" s="92">
        <v>1</v>
      </c>
      <c r="AQ3333" s="92"/>
      <c r="AR3333" s="92"/>
      <c r="AS3333" s="92"/>
      <c r="AT3333" s="92"/>
      <c r="AU3333" s="92"/>
      <c r="AV3333" s="109">
        <f t="shared" ref="AV3333:AV3338" si="594">AM3333*AM$7+AN3333*AN$7+AO3333*AO$7+AP3333*AP$7+AQ3333*AQ$7+AR3333*AR$7+AS3333*AS$7+AT3333*AT$7+AU3333*AU$7</f>
        <v>100</v>
      </c>
      <c r="AW3333" s="75"/>
      <c r="AX3333" s="110">
        <f t="shared" ref="AX3333:AX3338" si="595">AV3333*$O3333</f>
        <v>0</v>
      </c>
      <c r="AY3333" s="111"/>
      <c r="AZ3333" s="93"/>
      <c r="BA3333" s="94" t="s">
        <v>105</v>
      </c>
      <c r="BB3333" s="71"/>
      <c r="BC3333" s="95"/>
      <c r="BD3333" s="41">
        <v>5</v>
      </c>
      <c r="BE3333" s="52">
        <v>55</v>
      </c>
      <c r="BF3333" s="103">
        <v>5571</v>
      </c>
      <c r="BG3333" s="280" t="s">
        <v>52</v>
      </c>
    </row>
    <row r="3334" spans="1:59" s="63" customFormat="1" ht="12.75" x14ac:dyDescent="0.2">
      <c r="A3334" s="196">
        <v>5</v>
      </c>
      <c r="B3334" s="197" t="s">
        <v>938</v>
      </c>
      <c r="C3334" s="208">
        <v>55</v>
      </c>
      <c r="D3334" s="209" t="s">
        <v>1022</v>
      </c>
      <c r="E3334" s="212">
        <v>5571</v>
      </c>
      <c r="F3334" s="213" t="s">
        <v>1023</v>
      </c>
      <c r="G3334" s="231"/>
      <c r="H3334" s="89"/>
      <c r="I3334" s="90" t="s">
        <v>1024</v>
      </c>
      <c r="J3334" s="90"/>
      <c r="K3334" s="90" t="s">
        <v>64</v>
      </c>
      <c r="L3334" s="90" t="s">
        <v>119</v>
      </c>
      <c r="M3334" s="91"/>
      <c r="N3334" s="312">
        <v>1</v>
      </c>
      <c r="O3334" s="313">
        <f t="shared" si="589"/>
        <v>0.2</v>
      </c>
      <c r="P3334" s="104"/>
      <c r="Q3334" s="92"/>
      <c r="R3334" s="92"/>
      <c r="S3334" s="92"/>
      <c r="T3334" s="92"/>
      <c r="U3334" s="92"/>
      <c r="V3334" s="92"/>
      <c r="W3334" s="92"/>
      <c r="X3334" s="109">
        <f t="shared" si="590"/>
        <v>0</v>
      </c>
      <c r="Y3334" s="83"/>
      <c r="Z3334" s="110">
        <f t="shared" si="591"/>
        <v>0</v>
      </c>
      <c r="AA3334" s="111"/>
      <c r="AB3334" s="92"/>
      <c r="AC3334" s="92"/>
      <c r="AD3334" s="92"/>
      <c r="AE3334" s="92"/>
      <c r="AF3334" s="92"/>
      <c r="AG3334" s="92"/>
      <c r="AH3334" s="92"/>
      <c r="AI3334" s="109">
        <f t="shared" si="592"/>
        <v>0</v>
      </c>
      <c r="AJ3334" s="83"/>
      <c r="AK3334" s="110">
        <f t="shared" si="593"/>
        <v>0</v>
      </c>
      <c r="AL3334" s="111"/>
      <c r="AM3334" s="92"/>
      <c r="AN3334" s="92"/>
      <c r="AO3334" s="92">
        <v>1</v>
      </c>
      <c r="AP3334" s="92"/>
      <c r="AQ3334" s="92"/>
      <c r="AR3334" s="92"/>
      <c r="AS3334" s="92"/>
      <c r="AT3334" s="92"/>
      <c r="AU3334" s="92"/>
      <c r="AV3334" s="109">
        <f t="shared" si="594"/>
        <v>50</v>
      </c>
      <c r="AW3334" s="75"/>
      <c r="AX3334" s="110">
        <f t="shared" si="595"/>
        <v>10</v>
      </c>
      <c r="AY3334" s="111"/>
      <c r="AZ3334" s="93"/>
      <c r="BA3334" s="94" t="s">
        <v>131</v>
      </c>
      <c r="BB3334" s="71"/>
      <c r="BC3334" s="95"/>
      <c r="BD3334" s="41">
        <v>5</v>
      </c>
      <c r="BE3334" s="52">
        <v>55</v>
      </c>
      <c r="BF3334" s="103">
        <v>5571</v>
      </c>
      <c r="BG3334" s="280" t="s">
        <v>52</v>
      </c>
    </row>
    <row r="3335" spans="1:59" s="63" customFormat="1" ht="12.75" x14ac:dyDescent="0.2">
      <c r="A3335" s="196">
        <v>5</v>
      </c>
      <c r="B3335" s="197" t="s">
        <v>938</v>
      </c>
      <c r="C3335" s="208">
        <v>55</v>
      </c>
      <c r="D3335" s="209" t="s">
        <v>1022</v>
      </c>
      <c r="E3335" s="212">
        <v>5571</v>
      </c>
      <c r="F3335" s="213" t="s">
        <v>1023</v>
      </c>
      <c r="G3335" s="231"/>
      <c r="H3335" s="89"/>
      <c r="I3335" s="90" t="s">
        <v>389</v>
      </c>
      <c r="J3335" s="90"/>
      <c r="K3335" s="90" t="s">
        <v>73</v>
      </c>
      <c r="L3335" s="90" t="s">
        <v>69</v>
      </c>
      <c r="M3335" s="91"/>
      <c r="N3335" s="312">
        <v>1</v>
      </c>
      <c r="O3335" s="313">
        <f t="shared" si="589"/>
        <v>0.2</v>
      </c>
      <c r="P3335" s="104"/>
      <c r="Q3335" s="92"/>
      <c r="R3335" s="92"/>
      <c r="S3335" s="92"/>
      <c r="T3335" s="92"/>
      <c r="U3335" s="92"/>
      <c r="V3335" s="92"/>
      <c r="W3335" s="92">
        <v>1</v>
      </c>
      <c r="X3335" s="109">
        <f t="shared" si="590"/>
        <v>25000</v>
      </c>
      <c r="Y3335" s="83"/>
      <c r="Z3335" s="110">
        <f t="shared" si="591"/>
        <v>5000</v>
      </c>
      <c r="AA3335" s="111"/>
      <c r="AB3335" s="92"/>
      <c r="AC3335" s="92"/>
      <c r="AD3335" s="92"/>
      <c r="AE3335" s="92"/>
      <c r="AF3335" s="92"/>
      <c r="AG3335" s="92"/>
      <c r="AH3335" s="92"/>
      <c r="AI3335" s="109">
        <f t="shared" si="592"/>
        <v>0</v>
      </c>
      <c r="AJ3335" s="83"/>
      <c r="AK3335" s="110">
        <f t="shared" si="593"/>
        <v>0</v>
      </c>
      <c r="AL3335" s="111"/>
      <c r="AM3335" s="92"/>
      <c r="AN3335" s="92"/>
      <c r="AO3335" s="92"/>
      <c r="AP3335" s="92">
        <v>1</v>
      </c>
      <c r="AQ3335" s="92"/>
      <c r="AR3335" s="92"/>
      <c r="AS3335" s="92"/>
      <c r="AT3335" s="92"/>
      <c r="AU3335" s="92"/>
      <c r="AV3335" s="109">
        <f t="shared" si="594"/>
        <v>100</v>
      </c>
      <c r="AW3335" s="75"/>
      <c r="AX3335" s="110">
        <f t="shared" si="595"/>
        <v>20</v>
      </c>
      <c r="AY3335" s="111"/>
      <c r="AZ3335" s="93"/>
      <c r="BA3335" s="94" t="s">
        <v>131</v>
      </c>
      <c r="BB3335" s="71"/>
      <c r="BC3335" s="95"/>
      <c r="BD3335" s="41">
        <v>5</v>
      </c>
      <c r="BE3335" s="52">
        <v>55</v>
      </c>
      <c r="BF3335" s="103">
        <v>5571</v>
      </c>
      <c r="BG3335" s="280" t="s">
        <v>52</v>
      </c>
    </row>
    <row r="3336" spans="1:59" s="63" customFormat="1" ht="12.75" x14ac:dyDescent="0.2">
      <c r="A3336" s="196">
        <v>5</v>
      </c>
      <c r="B3336" s="197" t="s">
        <v>938</v>
      </c>
      <c r="C3336" s="208">
        <v>55</v>
      </c>
      <c r="D3336" s="209" t="s">
        <v>1022</v>
      </c>
      <c r="E3336" s="212">
        <v>5571</v>
      </c>
      <c r="F3336" s="213" t="s">
        <v>1023</v>
      </c>
      <c r="G3336" s="231"/>
      <c r="H3336" s="89"/>
      <c r="I3336" s="90" t="s">
        <v>1025</v>
      </c>
      <c r="J3336" s="90"/>
      <c r="K3336" s="90" t="s">
        <v>73</v>
      </c>
      <c r="L3336" s="90" t="s">
        <v>69</v>
      </c>
      <c r="M3336" s="91"/>
      <c r="N3336" s="312">
        <v>1</v>
      </c>
      <c r="O3336" s="313">
        <f t="shared" si="589"/>
        <v>0.2</v>
      </c>
      <c r="P3336" s="104"/>
      <c r="Q3336" s="92"/>
      <c r="R3336" s="92"/>
      <c r="S3336" s="92"/>
      <c r="T3336" s="92"/>
      <c r="U3336" s="92"/>
      <c r="V3336" s="92"/>
      <c r="W3336" s="92">
        <v>1</v>
      </c>
      <c r="X3336" s="109">
        <f t="shared" si="590"/>
        <v>25000</v>
      </c>
      <c r="Y3336" s="83"/>
      <c r="Z3336" s="110">
        <f t="shared" si="591"/>
        <v>5000</v>
      </c>
      <c r="AA3336" s="111"/>
      <c r="AB3336" s="92"/>
      <c r="AC3336" s="92"/>
      <c r="AD3336" s="92"/>
      <c r="AE3336" s="92"/>
      <c r="AF3336" s="92"/>
      <c r="AG3336" s="92"/>
      <c r="AH3336" s="92"/>
      <c r="AI3336" s="109">
        <f t="shared" si="592"/>
        <v>0</v>
      </c>
      <c r="AJ3336" s="83"/>
      <c r="AK3336" s="110">
        <f t="shared" si="593"/>
        <v>0</v>
      </c>
      <c r="AL3336" s="111"/>
      <c r="AM3336" s="92"/>
      <c r="AN3336" s="92"/>
      <c r="AO3336" s="92"/>
      <c r="AP3336" s="92">
        <v>1</v>
      </c>
      <c r="AQ3336" s="92"/>
      <c r="AR3336" s="92"/>
      <c r="AS3336" s="92"/>
      <c r="AT3336" s="92"/>
      <c r="AU3336" s="92"/>
      <c r="AV3336" s="109">
        <f t="shared" si="594"/>
        <v>100</v>
      </c>
      <c r="AW3336" s="75"/>
      <c r="AX3336" s="110">
        <f t="shared" si="595"/>
        <v>20</v>
      </c>
      <c r="AY3336" s="111"/>
      <c r="AZ3336" s="93"/>
      <c r="BA3336" s="94" t="s">
        <v>131</v>
      </c>
      <c r="BB3336" s="71"/>
      <c r="BC3336" s="95"/>
      <c r="BD3336" s="41">
        <v>5</v>
      </c>
      <c r="BE3336" s="52">
        <v>55</v>
      </c>
      <c r="BF3336" s="103">
        <v>5571</v>
      </c>
      <c r="BG3336" s="280" t="s">
        <v>52</v>
      </c>
    </row>
    <row r="3337" spans="1:59" s="63" customFormat="1" ht="12.75" x14ac:dyDescent="0.2">
      <c r="A3337" s="196">
        <v>5</v>
      </c>
      <c r="B3337" s="197" t="s">
        <v>938</v>
      </c>
      <c r="C3337" s="208">
        <v>55</v>
      </c>
      <c r="D3337" s="209" t="s">
        <v>1022</v>
      </c>
      <c r="E3337" s="212">
        <v>5571</v>
      </c>
      <c r="F3337" s="213" t="s">
        <v>1023</v>
      </c>
      <c r="G3337" s="231"/>
      <c r="H3337" s="89"/>
      <c r="I3337" s="90" t="s">
        <v>937</v>
      </c>
      <c r="J3337" s="90"/>
      <c r="K3337" s="90" t="s">
        <v>64</v>
      </c>
      <c r="L3337" s="90" t="s">
        <v>119</v>
      </c>
      <c r="M3337" s="91"/>
      <c r="N3337" s="312">
        <v>1</v>
      </c>
      <c r="O3337" s="313">
        <f t="shared" si="589"/>
        <v>0.2</v>
      </c>
      <c r="P3337" s="104"/>
      <c r="Q3337" s="92"/>
      <c r="R3337" s="92"/>
      <c r="S3337" s="92"/>
      <c r="T3337" s="92"/>
      <c r="U3337" s="92"/>
      <c r="V3337" s="92"/>
      <c r="W3337" s="92"/>
      <c r="X3337" s="109">
        <f t="shared" si="590"/>
        <v>0</v>
      </c>
      <c r="Y3337" s="83"/>
      <c r="Z3337" s="110">
        <f t="shared" si="591"/>
        <v>0</v>
      </c>
      <c r="AA3337" s="111"/>
      <c r="AB3337" s="92"/>
      <c r="AC3337" s="92"/>
      <c r="AD3337" s="92"/>
      <c r="AE3337" s="92"/>
      <c r="AF3337" s="92"/>
      <c r="AG3337" s="92"/>
      <c r="AH3337" s="92"/>
      <c r="AI3337" s="109">
        <f t="shared" si="592"/>
        <v>0</v>
      </c>
      <c r="AJ3337" s="83"/>
      <c r="AK3337" s="110">
        <f t="shared" si="593"/>
        <v>0</v>
      </c>
      <c r="AL3337" s="111"/>
      <c r="AM3337" s="92"/>
      <c r="AN3337" s="92"/>
      <c r="AO3337" s="92">
        <v>1</v>
      </c>
      <c r="AP3337" s="92"/>
      <c r="AQ3337" s="92"/>
      <c r="AR3337" s="92"/>
      <c r="AS3337" s="92"/>
      <c r="AT3337" s="92"/>
      <c r="AU3337" s="92"/>
      <c r="AV3337" s="109">
        <f t="shared" si="594"/>
        <v>50</v>
      </c>
      <c r="AW3337" s="75"/>
      <c r="AX3337" s="110">
        <f t="shared" si="595"/>
        <v>10</v>
      </c>
      <c r="AY3337" s="111"/>
      <c r="AZ3337" s="93"/>
      <c r="BA3337" s="94" t="s">
        <v>131</v>
      </c>
      <c r="BB3337" s="71"/>
      <c r="BC3337" s="95"/>
      <c r="BD3337" s="41">
        <v>5</v>
      </c>
      <c r="BE3337" s="52">
        <v>55</v>
      </c>
      <c r="BF3337" s="103">
        <v>5571</v>
      </c>
      <c r="BG3337" s="280" t="s">
        <v>52</v>
      </c>
    </row>
    <row r="3338" spans="1:59" s="63" customFormat="1" ht="12.75" x14ac:dyDescent="0.2">
      <c r="A3338" s="196">
        <v>5</v>
      </c>
      <c r="B3338" s="197" t="s">
        <v>938</v>
      </c>
      <c r="C3338" s="208">
        <v>55</v>
      </c>
      <c r="D3338" s="209" t="s">
        <v>1022</v>
      </c>
      <c r="E3338" s="212">
        <v>5571</v>
      </c>
      <c r="F3338" s="213" t="s">
        <v>1023</v>
      </c>
      <c r="G3338" s="231"/>
      <c r="H3338" s="89"/>
      <c r="I3338" s="90" t="s">
        <v>1026</v>
      </c>
      <c r="J3338" s="90"/>
      <c r="K3338" s="90" t="s">
        <v>64</v>
      </c>
      <c r="L3338" s="90" t="s">
        <v>232</v>
      </c>
      <c r="M3338" s="91"/>
      <c r="N3338" s="312">
        <v>1</v>
      </c>
      <c r="O3338" s="313">
        <f t="shared" si="589"/>
        <v>0.2</v>
      </c>
      <c r="P3338" s="104">
        <v>1</v>
      </c>
      <c r="Q3338" s="92"/>
      <c r="R3338" s="92"/>
      <c r="S3338" s="92"/>
      <c r="T3338" s="92"/>
      <c r="U3338" s="92"/>
      <c r="V3338" s="92"/>
      <c r="W3338" s="92"/>
      <c r="X3338" s="109">
        <f t="shared" si="590"/>
        <v>100</v>
      </c>
      <c r="Y3338" s="83"/>
      <c r="Z3338" s="110">
        <f t="shared" si="591"/>
        <v>20</v>
      </c>
      <c r="AA3338" s="111"/>
      <c r="AB3338" s="92"/>
      <c r="AC3338" s="92"/>
      <c r="AD3338" s="92"/>
      <c r="AE3338" s="92"/>
      <c r="AF3338" s="92"/>
      <c r="AG3338" s="92"/>
      <c r="AH3338" s="92"/>
      <c r="AI3338" s="109">
        <f t="shared" si="592"/>
        <v>0</v>
      </c>
      <c r="AJ3338" s="83"/>
      <c r="AK3338" s="110">
        <f t="shared" si="593"/>
        <v>0</v>
      </c>
      <c r="AL3338" s="111"/>
      <c r="AM3338" s="92"/>
      <c r="AN3338" s="92"/>
      <c r="AO3338" s="92"/>
      <c r="AP3338" s="92"/>
      <c r="AQ3338" s="92"/>
      <c r="AR3338" s="92"/>
      <c r="AS3338" s="92"/>
      <c r="AT3338" s="92">
        <v>1</v>
      </c>
      <c r="AU3338" s="92"/>
      <c r="AV3338" s="109">
        <f t="shared" si="594"/>
        <v>2500</v>
      </c>
      <c r="AW3338" s="75"/>
      <c r="AX3338" s="110">
        <f t="shared" si="595"/>
        <v>500</v>
      </c>
      <c r="AY3338" s="111"/>
      <c r="AZ3338" s="93"/>
      <c r="BA3338" s="94" t="s">
        <v>131</v>
      </c>
      <c r="BB3338" s="71"/>
      <c r="BC3338" s="95"/>
      <c r="BD3338" s="41">
        <v>5</v>
      </c>
      <c r="BE3338" s="52">
        <v>55</v>
      </c>
      <c r="BF3338" s="103">
        <v>5571</v>
      </c>
      <c r="BG3338" s="280" t="s">
        <v>52</v>
      </c>
    </row>
    <row r="3339" spans="1:59" s="63" customFormat="1" ht="12.75" x14ac:dyDescent="0.2">
      <c r="A3339" s="196">
        <v>5</v>
      </c>
      <c r="B3339" s="197" t="s">
        <v>938</v>
      </c>
      <c r="C3339" s="208">
        <v>55</v>
      </c>
      <c r="D3339" s="209" t="s">
        <v>1022</v>
      </c>
      <c r="E3339" s="212">
        <v>5571</v>
      </c>
      <c r="F3339" s="213" t="s">
        <v>1023</v>
      </c>
      <c r="G3339" s="231"/>
      <c r="H3339" s="65"/>
      <c r="I3339" s="222"/>
      <c r="J3339" s="66"/>
      <c r="K3339" s="66"/>
      <c r="L3339" s="66"/>
      <c r="M3339" s="64"/>
      <c r="N3339" s="304"/>
      <c r="O3339" s="305"/>
      <c r="P3339" s="127"/>
      <c r="Q3339" s="67"/>
      <c r="R3339" s="67"/>
      <c r="S3339" s="67"/>
      <c r="T3339" s="67"/>
      <c r="U3339" s="67"/>
      <c r="V3339" s="67"/>
      <c r="W3339" s="67"/>
      <c r="X3339" s="67"/>
      <c r="Y3339" s="68"/>
      <c r="Z3339" s="68"/>
      <c r="AA3339" s="68"/>
      <c r="AB3339" s="67"/>
      <c r="AC3339" s="67"/>
      <c r="AD3339" s="67"/>
      <c r="AE3339" s="67"/>
      <c r="AF3339" s="67"/>
      <c r="AG3339" s="67"/>
      <c r="AH3339" s="67"/>
      <c r="AI3339" s="67"/>
      <c r="AJ3339" s="68"/>
      <c r="AK3339" s="68"/>
      <c r="AL3339" s="68"/>
      <c r="AM3339" s="67"/>
      <c r="AN3339" s="67"/>
      <c r="AO3339" s="67"/>
      <c r="AP3339" s="67"/>
      <c r="AQ3339" s="67"/>
      <c r="AR3339" s="67"/>
      <c r="AS3339" s="67"/>
      <c r="AT3339" s="67"/>
      <c r="AU3339" s="67"/>
      <c r="AV3339" s="67"/>
      <c r="AW3339" s="67"/>
      <c r="AX3339" s="68"/>
      <c r="AY3339" s="68"/>
      <c r="AZ3339" s="69"/>
      <c r="BA3339" s="70"/>
      <c r="BB3339" s="71"/>
      <c r="BC3339" s="95"/>
      <c r="BD3339" s="41">
        <v>5</v>
      </c>
      <c r="BE3339" s="52">
        <v>55</v>
      </c>
      <c r="BF3339" s="103">
        <v>5571</v>
      </c>
      <c r="BG3339" s="275"/>
    </row>
    <row r="3340" spans="1:59" s="63" customFormat="1" ht="12.75" x14ac:dyDescent="0.2">
      <c r="A3340" s="196">
        <v>5</v>
      </c>
      <c r="B3340" s="197" t="s">
        <v>938</v>
      </c>
      <c r="C3340" s="208">
        <v>55</v>
      </c>
      <c r="D3340" s="209" t="s">
        <v>1022</v>
      </c>
      <c r="E3340" s="212">
        <v>5571</v>
      </c>
      <c r="F3340" s="213" t="s">
        <v>1023</v>
      </c>
      <c r="G3340" s="232"/>
      <c r="H3340" s="97"/>
      <c r="I3340" s="224"/>
      <c r="J3340" s="98"/>
      <c r="K3340" s="98"/>
      <c r="L3340" s="98"/>
      <c r="M3340" s="96"/>
      <c r="N3340" s="307"/>
      <c r="O3340" s="246"/>
      <c r="P3340" s="124"/>
      <c r="Q3340" s="99"/>
      <c r="R3340" s="99"/>
      <c r="S3340" s="99"/>
      <c r="T3340" s="99"/>
      <c r="U3340" s="99"/>
      <c r="V3340" s="99"/>
      <c r="W3340" s="99"/>
      <c r="X3340" s="99"/>
      <c r="Y3340" s="100"/>
      <c r="Z3340" s="100"/>
      <c r="AA3340" s="100"/>
      <c r="AB3340" s="99"/>
      <c r="AC3340" s="99"/>
      <c r="AD3340" s="99"/>
      <c r="AE3340" s="99"/>
      <c r="AF3340" s="99"/>
      <c r="AG3340" s="99"/>
      <c r="AH3340" s="99"/>
      <c r="AI3340" s="99"/>
      <c r="AJ3340" s="100"/>
      <c r="AK3340" s="100"/>
      <c r="AL3340" s="100"/>
      <c r="AM3340" s="99"/>
      <c r="AN3340" s="99"/>
      <c r="AO3340" s="99"/>
      <c r="AP3340" s="99"/>
      <c r="AQ3340" s="99"/>
      <c r="AR3340" s="99"/>
      <c r="AS3340" s="99"/>
      <c r="AT3340" s="99"/>
      <c r="AU3340" s="99"/>
      <c r="AV3340" s="99"/>
      <c r="AW3340" s="99"/>
      <c r="AX3340" s="100"/>
      <c r="AY3340" s="100"/>
      <c r="AZ3340" s="101"/>
      <c r="BA3340" s="102"/>
      <c r="BB3340" s="95"/>
      <c r="BC3340" s="95"/>
      <c r="BD3340" s="41">
        <v>5</v>
      </c>
      <c r="BE3340" s="52">
        <v>55</v>
      </c>
      <c r="BF3340" s="103">
        <v>5571</v>
      </c>
      <c r="BG3340" s="277"/>
    </row>
    <row r="3341" spans="1:59" s="43" customFormat="1" ht="18.75" x14ac:dyDescent="0.3">
      <c r="A3341" s="200">
        <v>6</v>
      </c>
      <c r="B3341" s="201" t="s">
        <v>1027</v>
      </c>
      <c r="C3341" s="201"/>
      <c r="D3341" s="201"/>
      <c r="E3341" s="197"/>
      <c r="F3341" s="204"/>
      <c r="G3341" s="228"/>
      <c r="H3341" s="36"/>
      <c r="I3341" s="225"/>
      <c r="J3341" s="191"/>
      <c r="K3341" s="191"/>
      <c r="L3341" s="191"/>
      <c r="M3341" s="193"/>
      <c r="N3341" s="318"/>
      <c r="O3341" s="319"/>
      <c r="P3341" s="37"/>
      <c r="Q3341" s="37"/>
      <c r="R3341" s="37"/>
      <c r="S3341" s="37"/>
      <c r="T3341" s="37"/>
      <c r="U3341" s="37"/>
      <c r="V3341" s="37"/>
      <c r="W3341" s="37"/>
      <c r="X3341" s="37"/>
      <c r="Y3341" s="37"/>
      <c r="Z3341" s="37"/>
      <c r="AA3341" s="37"/>
      <c r="AB3341" s="37"/>
      <c r="AC3341" s="37"/>
      <c r="AD3341" s="37"/>
      <c r="AE3341" s="37"/>
      <c r="AF3341" s="37"/>
      <c r="AG3341" s="37"/>
      <c r="AH3341" s="37"/>
      <c r="AI3341" s="37"/>
      <c r="AJ3341" s="37"/>
      <c r="AK3341" s="37"/>
      <c r="AL3341" s="37"/>
      <c r="AM3341" s="37"/>
      <c r="AN3341" s="37"/>
      <c r="AO3341" s="37"/>
      <c r="AP3341" s="37"/>
      <c r="AQ3341" s="37"/>
      <c r="AR3341" s="37"/>
      <c r="AS3341" s="37"/>
      <c r="AT3341" s="37"/>
      <c r="AU3341" s="37"/>
      <c r="AV3341" s="37"/>
      <c r="AW3341" s="37"/>
      <c r="AX3341" s="37"/>
      <c r="AY3341" s="334"/>
      <c r="AZ3341" s="39"/>
      <c r="BA3341" s="40"/>
      <c r="BB3341" s="38"/>
      <c r="BC3341" s="35"/>
      <c r="BD3341" s="41">
        <v>6</v>
      </c>
      <c r="BE3341" s="42" t="s">
        <v>1027</v>
      </c>
      <c r="BF3341" s="42"/>
      <c r="BG3341" s="281"/>
    </row>
    <row r="3342" spans="1:59" s="53" customFormat="1" ht="18.75" x14ac:dyDescent="0.3">
      <c r="A3342" s="202">
        <v>6</v>
      </c>
      <c r="B3342" s="203" t="s">
        <v>1027</v>
      </c>
      <c r="C3342" s="205">
        <v>61</v>
      </c>
      <c r="D3342" s="206" t="s">
        <v>1028</v>
      </c>
      <c r="E3342" s="207"/>
      <c r="F3342" s="207"/>
      <c r="G3342" s="229"/>
      <c r="H3342" s="44"/>
      <c r="I3342" s="226"/>
      <c r="J3342" s="192"/>
      <c r="K3342" s="192"/>
      <c r="L3342" s="192"/>
      <c r="M3342" s="194"/>
      <c r="N3342" s="302"/>
      <c r="O3342" s="298"/>
      <c r="P3342" s="47"/>
      <c r="Q3342" s="47"/>
      <c r="R3342" s="47"/>
      <c r="S3342" s="47"/>
      <c r="T3342" s="47"/>
      <c r="U3342" s="47"/>
      <c r="V3342" s="47"/>
      <c r="W3342" s="47"/>
      <c r="X3342" s="47"/>
      <c r="Y3342" s="48"/>
      <c r="Z3342" s="48"/>
      <c r="AA3342" s="48"/>
      <c r="AB3342" s="47"/>
      <c r="AC3342" s="47"/>
      <c r="AD3342" s="47"/>
      <c r="AE3342" s="47"/>
      <c r="AF3342" s="47"/>
      <c r="AG3342" s="47"/>
      <c r="AH3342" s="47"/>
      <c r="AI3342" s="47"/>
      <c r="AJ3342" s="48"/>
      <c r="AK3342" s="48"/>
      <c r="AL3342" s="48"/>
      <c r="AM3342" s="47"/>
      <c r="AN3342" s="47"/>
      <c r="AO3342" s="47"/>
      <c r="AP3342" s="47"/>
      <c r="AQ3342" s="47"/>
      <c r="AR3342" s="47"/>
      <c r="AS3342" s="47"/>
      <c r="AT3342" s="47"/>
      <c r="AU3342" s="47"/>
      <c r="AV3342" s="47"/>
      <c r="AW3342" s="47"/>
      <c r="AX3342" s="48"/>
      <c r="AY3342" s="333"/>
      <c r="AZ3342" s="49"/>
      <c r="BA3342" s="50"/>
      <c r="BB3342" s="51"/>
      <c r="BC3342" s="45"/>
      <c r="BD3342" s="41">
        <v>6</v>
      </c>
      <c r="BE3342" s="52">
        <v>61</v>
      </c>
      <c r="BF3342" s="52" t="s">
        <v>1028</v>
      </c>
      <c r="BG3342" s="273"/>
    </row>
    <row r="3343" spans="1:59" x14ac:dyDescent="0.25">
      <c r="A3343" s="196">
        <v>6</v>
      </c>
      <c r="B3343" s="197" t="s">
        <v>1027</v>
      </c>
      <c r="C3343" s="208">
        <v>61</v>
      </c>
      <c r="D3343" s="209" t="s">
        <v>1028</v>
      </c>
      <c r="E3343" s="212">
        <v>6112</v>
      </c>
      <c r="F3343" s="213" t="s">
        <v>1029</v>
      </c>
      <c r="G3343" s="234"/>
      <c r="H3343" s="138"/>
      <c r="I3343" s="224"/>
      <c r="J3343" s="98"/>
      <c r="K3343" s="98"/>
      <c r="L3343" s="98"/>
      <c r="M3343" s="137"/>
      <c r="N3343" s="322"/>
      <c r="O3343" s="323"/>
      <c r="P3343" s="139"/>
      <c r="Q3343" s="139"/>
      <c r="R3343" s="139"/>
      <c r="S3343" s="139"/>
      <c r="T3343" s="139"/>
      <c r="U3343" s="139"/>
      <c r="V3343" s="139"/>
      <c r="W3343" s="139"/>
      <c r="X3343" s="139"/>
      <c r="Y3343" s="100"/>
      <c r="Z3343" s="125"/>
      <c r="AA3343" s="125"/>
      <c r="AB3343" s="139"/>
      <c r="AC3343" s="139"/>
      <c r="AD3343" s="139"/>
      <c r="AE3343" s="139"/>
      <c r="AF3343" s="139"/>
      <c r="AG3343" s="139"/>
      <c r="AH3343" s="139"/>
      <c r="AI3343" s="139"/>
      <c r="AJ3343" s="100"/>
      <c r="AK3343" s="125"/>
      <c r="AL3343" s="125"/>
      <c r="AM3343" s="139"/>
      <c r="AN3343" s="139"/>
      <c r="AO3343" s="139"/>
      <c r="AP3343" s="139"/>
      <c r="AQ3343" s="139"/>
      <c r="AR3343" s="139"/>
      <c r="AS3343" s="139"/>
      <c r="AT3343" s="139"/>
      <c r="AU3343" s="139"/>
      <c r="AV3343" s="139"/>
      <c r="AW3343" s="99"/>
      <c r="AX3343" s="125"/>
      <c r="AY3343" s="100"/>
      <c r="AZ3343" s="140"/>
      <c r="BA3343" s="141"/>
      <c r="BB3343" s="136"/>
      <c r="BC3343" s="136"/>
      <c r="BD3343" s="41">
        <v>6</v>
      </c>
      <c r="BE3343" s="52">
        <v>61</v>
      </c>
      <c r="BF3343" s="103">
        <v>6112</v>
      </c>
      <c r="BG3343" s="283"/>
    </row>
    <row r="3344" spans="1:59" s="63" customFormat="1" ht="12.75" x14ac:dyDescent="0.2">
      <c r="A3344" s="196">
        <v>6</v>
      </c>
      <c r="B3344" s="197" t="s">
        <v>1027</v>
      </c>
      <c r="C3344" s="208">
        <v>61</v>
      </c>
      <c r="D3344" s="209" t="s">
        <v>1028</v>
      </c>
      <c r="E3344" s="212">
        <v>6112</v>
      </c>
      <c r="F3344" s="213" t="s">
        <v>1029</v>
      </c>
      <c r="G3344" s="232"/>
      <c r="H3344" s="97"/>
      <c r="I3344" s="224"/>
      <c r="J3344" s="98"/>
      <c r="K3344" s="98"/>
      <c r="L3344" s="98"/>
      <c r="M3344" s="96"/>
      <c r="N3344" s="307"/>
      <c r="O3344" s="246"/>
      <c r="P3344" s="124"/>
      <c r="Q3344" s="99"/>
      <c r="R3344" s="99"/>
      <c r="S3344" s="99"/>
      <c r="T3344" s="99"/>
      <c r="U3344" s="99"/>
      <c r="V3344" s="99"/>
      <c r="W3344" s="99"/>
      <c r="X3344" s="99"/>
      <c r="Y3344" s="100"/>
      <c r="Z3344" s="100"/>
      <c r="AA3344" s="100"/>
      <c r="AB3344" s="99"/>
      <c r="AC3344" s="99"/>
      <c r="AD3344" s="99"/>
      <c r="AE3344" s="99"/>
      <c r="AF3344" s="99"/>
      <c r="AG3344" s="99"/>
      <c r="AH3344" s="99"/>
      <c r="AI3344" s="99"/>
      <c r="AJ3344" s="100"/>
      <c r="AK3344" s="100"/>
      <c r="AL3344" s="100"/>
      <c r="AM3344" s="99"/>
      <c r="AN3344" s="99"/>
      <c r="AO3344" s="99"/>
      <c r="AP3344" s="99"/>
      <c r="AQ3344" s="99"/>
      <c r="AR3344" s="99"/>
      <c r="AS3344" s="99"/>
      <c r="AT3344" s="99"/>
      <c r="AU3344" s="99"/>
      <c r="AV3344" s="99"/>
      <c r="AW3344" s="99"/>
      <c r="AX3344" s="100"/>
      <c r="AY3344" s="100"/>
      <c r="AZ3344" s="101"/>
      <c r="BA3344" s="102"/>
      <c r="BB3344" s="95"/>
      <c r="BC3344" s="95"/>
      <c r="BD3344" s="41">
        <v>6</v>
      </c>
      <c r="BE3344" s="52">
        <v>61</v>
      </c>
      <c r="BF3344" s="103">
        <v>6112</v>
      </c>
      <c r="BG3344" s="277"/>
    </row>
    <row r="3345" spans="1:59" s="63" customFormat="1" ht="12.75" x14ac:dyDescent="0.2">
      <c r="A3345" s="196">
        <v>6</v>
      </c>
      <c r="B3345" s="197" t="s">
        <v>1027</v>
      </c>
      <c r="C3345" s="208">
        <v>61</v>
      </c>
      <c r="D3345" s="209" t="s">
        <v>1028</v>
      </c>
      <c r="E3345" s="212">
        <v>6112</v>
      </c>
      <c r="F3345" s="213" t="s">
        <v>1029</v>
      </c>
      <c r="G3345" s="231"/>
      <c r="H3345" s="65"/>
      <c r="I3345" s="222"/>
      <c r="J3345" s="66"/>
      <c r="K3345" s="66"/>
      <c r="L3345" s="66"/>
      <c r="M3345" s="64"/>
      <c r="N3345" s="304"/>
      <c r="O3345" s="305"/>
      <c r="P3345" s="127"/>
      <c r="Q3345" s="67"/>
      <c r="R3345" s="67"/>
      <c r="S3345" s="67"/>
      <c r="T3345" s="67"/>
      <c r="U3345" s="67"/>
      <c r="V3345" s="67"/>
      <c r="W3345" s="67"/>
      <c r="X3345" s="67"/>
      <c r="Y3345" s="68"/>
      <c r="Z3345" s="68"/>
      <c r="AA3345" s="68"/>
      <c r="AB3345" s="67"/>
      <c r="AC3345" s="67"/>
      <c r="AD3345" s="67"/>
      <c r="AE3345" s="67"/>
      <c r="AF3345" s="67"/>
      <c r="AG3345" s="67"/>
      <c r="AH3345" s="67"/>
      <c r="AI3345" s="67"/>
      <c r="AJ3345" s="68"/>
      <c r="AK3345" s="68"/>
      <c r="AL3345" s="68"/>
      <c r="AM3345" s="67"/>
      <c r="AN3345" s="67"/>
      <c r="AO3345" s="67"/>
      <c r="AP3345" s="67"/>
      <c r="AQ3345" s="67"/>
      <c r="AR3345" s="67"/>
      <c r="AS3345" s="67"/>
      <c r="AT3345" s="67"/>
      <c r="AU3345" s="67"/>
      <c r="AV3345" s="67"/>
      <c r="AW3345" s="67"/>
      <c r="AX3345" s="68"/>
      <c r="AY3345" s="68"/>
      <c r="AZ3345" s="69"/>
      <c r="BA3345" s="70"/>
      <c r="BB3345" s="71"/>
      <c r="BC3345" s="95"/>
      <c r="BD3345" s="41">
        <v>6</v>
      </c>
      <c r="BE3345" s="52">
        <v>61</v>
      </c>
      <c r="BF3345" s="103">
        <v>6112</v>
      </c>
      <c r="BG3345" s="275"/>
    </row>
    <row r="3346" spans="1:59" s="63" customFormat="1" ht="12.75" x14ac:dyDescent="0.2">
      <c r="A3346" s="196">
        <v>6</v>
      </c>
      <c r="B3346" s="197" t="s">
        <v>1027</v>
      </c>
      <c r="C3346" s="208">
        <v>61</v>
      </c>
      <c r="D3346" s="209" t="s">
        <v>1028</v>
      </c>
      <c r="E3346" s="212">
        <v>6112</v>
      </c>
      <c r="F3346" s="213" t="s">
        <v>1029</v>
      </c>
      <c r="G3346" s="231"/>
      <c r="H3346" s="72" t="s">
        <v>47</v>
      </c>
      <c r="I3346" s="223"/>
      <c r="J3346" s="73"/>
      <c r="K3346" s="73"/>
      <c r="L3346" s="73"/>
      <c r="M3346" s="74"/>
      <c r="N3346" s="247"/>
      <c r="O3346" s="306"/>
      <c r="P3346" s="105"/>
      <c r="Q3346" s="75"/>
      <c r="R3346" s="75"/>
      <c r="S3346" s="75"/>
      <c r="T3346" s="75"/>
      <c r="U3346" s="75"/>
      <c r="V3346" s="75"/>
      <c r="W3346" s="75"/>
      <c r="X3346" s="75"/>
      <c r="Y3346" s="76">
        <f>IF(ISNUMBER(VLOOKUP(Y3348,P$7:W$7,MATCH(Y3348,P$7:W$7))),VLOOKUP(Y3348,P$7:W$7,MATCH(Y3348,P$7:W$7)),IF(N3350=0,"No Data",IF(Y3348&gt;0,"&lt;100",0)))</f>
        <v>5000</v>
      </c>
      <c r="Z3346" s="77">
        <f>IF(ISNUMBER(VLOOKUP(Z3350,P$7:W$7,MATCH(Z3350,P$7:W$7))),VLOOKUP(Z3350,P$7:W$7,MATCH(Z3350,P$7:W$7)),IF(N3350=0,"No Data",IF(Z3350&gt;0,"&lt;100",0)))</f>
        <v>5000</v>
      </c>
      <c r="AA3346" s="106">
        <f>IF(ISNUMBER(Z3346),Z3346,0)</f>
        <v>5000</v>
      </c>
      <c r="AB3346" s="75"/>
      <c r="AC3346" s="75"/>
      <c r="AD3346" s="75"/>
      <c r="AE3346" s="75"/>
      <c r="AF3346" s="75"/>
      <c r="AG3346" s="75"/>
      <c r="AH3346" s="75"/>
      <c r="AI3346" s="75"/>
      <c r="AJ3346" s="76">
        <f>IF(ISNUMBER(VLOOKUP(AJ3348,AB$7:AH$7,MATCH(AJ3348,AB$7:AH$7))),VLOOKUP(AJ3348,AB$7:AH$7,MATCH(AJ3348,AB$7:AH$7)),IF(N3350=0,"No Data",IF(AJ3348&gt;0,"&lt;50",0)))</f>
        <v>0</v>
      </c>
      <c r="AK3346" s="77">
        <f>IF(ISNUMBER(VLOOKUP(AK3350,AB$7:AH$7,MATCH(AK3350,AB$7:AH$7))),VLOOKUP(AK3350,AB$7:AH$7,MATCH(AK3350,AB$7:AH$7)),IF(N3350=0,"No Data",IF(AK3350&gt;0,"&lt;50",0)))</f>
        <v>0</v>
      </c>
      <c r="AL3346" s="106">
        <f>IF(ISNUMBER(AK3346),AK3346,0)</f>
        <v>0</v>
      </c>
      <c r="AM3346" s="75"/>
      <c r="AN3346" s="75"/>
      <c r="AO3346" s="75"/>
      <c r="AP3346" s="75"/>
      <c r="AQ3346" s="75"/>
      <c r="AR3346" s="75"/>
      <c r="AS3346" s="75"/>
      <c r="AT3346" s="75"/>
      <c r="AU3346" s="75"/>
      <c r="AV3346" s="75"/>
      <c r="AW3346" s="76">
        <f>IF(ISNUMBER(VLOOKUP(AW3348,AM$7:AU$7,MATCH(AW3348,AM$7:AU$7))),VLOOKUP(AW3348,AM$7:AU$7,MATCH(AW3348,AM$7:AU$7)),IF(N3350=0,"No Data",IF(AW3348&gt;0,"&lt;10",0)))</f>
        <v>250</v>
      </c>
      <c r="AX3346" s="77">
        <f>IF(ISNUMBER(VLOOKUP(AX3350,AM$7:AU$7,MATCH(AX3350,AM$7:AU$7))),VLOOKUP(AX3350,AM$7:AU$7,MATCH(AX3350,AM$7:AU$7)),IF(N3350=0,"No Data",IF(AX3350&gt;0,"&lt;10",0)))</f>
        <v>250</v>
      </c>
      <c r="AY3346" s="106">
        <f>IF(ISNUMBER(AX3346),AX3346,0)</f>
        <v>250</v>
      </c>
      <c r="AZ3346" s="79"/>
      <c r="BA3346" s="80"/>
      <c r="BB3346" s="71"/>
      <c r="BC3346" s="95"/>
      <c r="BD3346" s="41">
        <v>6</v>
      </c>
      <c r="BE3346" s="52">
        <v>61</v>
      </c>
      <c r="BF3346" s="103">
        <v>6112</v>
      </c>
      <c r="BG3346" s="276" t="s">
        <v>47</v>
      </c>
    </row>
    <row r="3347" spans="1:59" s="63" customFormat="1" ht="12.75" x14ac:dyDescent="0.2">
      <c r="A3347" s="196">
        <v>6</v>
      </c>
      <c r="B3347" s="197" t="s">
        <v>1027</v>
      </c>
      <c r="C3347" s="208">
        <v>61</v>
      </c>
      <c r="D3347" s="209" t="s">
        <v>1028</v>
      </c>
      <c r="E3347" s="212">
        <v>6112</v>
      </c>
      <c r="F3347" s="213" t="s">
        <v>1029</v>
      </c>
      <c r="G3347" s="231"/>
      <c r="H3347" s="81" t="s">
        <v>48</v>
      </c>
      <c r="I3347" s="223"/>
      <c r="J3347" s="73"/>
      <c r="K3347" s="73"/>
      <c r="L3347" s="73"/>
      <c r="M3347" s="74"/>
      <c r="N3347" s="247"/>
      <c r="O3347" s="306"/>
      <c r="P3347" s="105"/>
      <c r="Q3347" s="75"/>
      <c r="R3347" s="75"/>
      <c r="S3347" s="75"/>
      <c r="T3347" s="75"/>
      <c r="U3347" s="75"/>
      <c r="V3347" s="75"/>
      <c r="W3347" s="75"/>
      <c r="X3347" s="75"/>
      <c r="Y3347" s="82">
        <f>MIN(X3351:X3354)</f>
        <v>0</v>
      </c>
      <c r="Z3347" s="83"/>
      <c r="AA3347" s="83"/>
      <c r="AB3347" s="75"/>
      <c r="AC3347" s="75"/>
      <c r="AD3347" s="75"/>
      <c r="AE3347" s="75"/>
      <c r="AF3347" s="75"/>
      <c r="AG3347" s="75"/>
      <c r="AH3347" s="75"/>
      <c r="AI3347" s="75"/>
      <c r="AJ3347" s="82">
        <f>MIN(AI3351:AI3354)</f>
        <v>0</v>
      </c>
      <c r="AK3347" s="83"/>
      <c r="AL3347" s="83"/>
      <c r="AM3347" s="75"/>
      <c r="AN3347" s="75"/>
      <c r="AO3347" s="75"/>
      <c r="AP3347" s="75"/>
      <c r="AQ3347" s="75"/>
      <c r="AR3347" s="75"/>
      <c r="AS3347" s="75"/>
      <c r="AT3347" s="75"/>
      <c r="AU3347" s="75"/>
      <c r="AV3347" s="75"/>
      <c r="AW3347" s="82">
        <f>MIN(AV3351:AV3354)</f>
        <v>50</v>
      </c>
      <c r="AX3347" s="83"/>
      <c r="AY3347" s="83"/>
      <c r="AZ3347" s="79"/>
      <c r="BA3347" s="80"/>
      <c r="BB3347" s="71"/>
      <c r="BC3347" s="95"/>
      <c r="BD3347" s="41">
        <v>6</v>
      </c>
      <c r="BE3347" s="52">
        <v>61</v>
      </c>
      <c r="BF3347" s="103">
        <v>6112</v>
      </c>
      <c r="BG3347" s="278" t="s">
        <v>48</v>
      </c>
    </row>
    <row r="3348" spans="1:59" s="63" customFormat="1" ht="12.75" x14ac:dyDescent="0.2">
      <c r="A3348" s="196">
        <v>6</v>
      </c>
      <c r="B3348" s="197" t="s">
        <v>1027</v>
      </c>
      <c r="C3348" s="208">
        <v>61</v>
      </c>
      <c r="D3348" s="209" t="s">
        <v>1028</v>
      </c>
      <c r="E3348" s="212">
        <v>6112</v>
      </c>
      <c r="F3348" s="213" t="s">
        <v>1029</v>
      </c>
      <c r="G3348" s="231"/>
      <c r="H3348" s="81" t="s">
        <v>49</v>
      </c>
      <c r="I3348" s="223"/>
      <c r="J3348" s="73"/>
      <c r="K3348" s="73"/>
      <c r="L3348" s="73"/>
      <c r="M3348" s="74"/>
      <c r="N3348" s="247"/>
      <c r="O3348" s="306"/>
      <c r="P3348" s="105"/>
      <c r="Q3348" s="75"/>
      <c r="R3348" s="75"/>
      <c r="S3348" s="75"/>
      <c r="T3348" s="75"/>
      <c r="U3348" s="75"/>
      <c r="V3348" s="75"/>
      <c r="W3348" s="75"/>
      <c r="X3348" s="75"/>
      <c r="Y3348" s="84">
        <f>IF(ISNUMBER(AVERAGE(X3351:X3354)),AVERAGE(X3351:X3354),0)</f>
        <v>7500</v>
      </c>
      <c r="Z3348" s="83"/>
      <c r="AA3348" s="83"/>
      <c r="AB3348" s="75"/>
      <c r="AC3348" s="75"/>
      <c r="AD3348" s="75"/>
      <c r="AE3348" s="75"/>
      <c r="AF3348" s="75"/>
      <c r="AG3348" s="75"/>
      <c r="AH3348" s="75"/>
      <c r="AI3348" s="75"/>
      <c r="AJ3348" s="84">
        <f>IF(ISNUMBER(AVERAGE(AI3351:AI3354)),AVERAGE(AI3351:AI3354),0)</f>
        <v>0</v>
      </c>
      <c r="AK3348" s="83"/>
      <c r="AL3348" s="83"/>
      <c r="AM3348" s="75"/>
      <c r="AN3348" s="75"/>
      <c r="AO3348" s="75"/>
      <c r="AP3348" s="75"/>
      <c r="AQ3348" s="75"/>
      <c r="AR3348" s="75"/>
      <c r="AS3348" s="75"/>
      <c r="AT3348" s="75"/>
      <c r="AU3348" s="75"/>
      <c r="AV3348" s="75"/>
      <c r="AW3348" s="84">
        <f>IF(ISNUMBER(AVERAGE(AV3351:AV3354)),AVERAGE(AV3351:AV3354),0)</f>
        <v>312.5</v>
      </c>
      <c r="AX3348" s="83"/>
      <c r="AY3348" s="83"/>
      <c r="AZ3348" s="79"/>
      <c r="BA3348" s="80"/>
      <c r="BB3348" s="71"/>
      <c r="BC3348" s="95"/>
      <c r="BD3348" s="41">
        <v>6</v>
      </c>
      <c r="BE3348" s="52">
        <v>61</v>
      </c>
      <c r="BF3348" s="103">
        <v>6112</v>
      </c>
      <c r="BG3348" s="278" t="s">
        <v>49</v>
      </c>
    </row>
    <row r="3349" spans="1:59" s="63" customFormat="1" ht="12.75" x14ac:dyDescent="0.2">
      <c r="A3349" s="196">
        <v>6</v>
      </c>
      <c r="B3349" s="197" t="s">
        <v>1027</v>
      </c>
      <c r="C3349" s="208">
        <v>61</v>
      </c>
      <c r="D3349" s="209" t="s">
        <v>1028</v>
      </c>
      <c r="E3349" s="212">
        <v>6112</v>
      </c>
      <c r="F3349" s="213" t="s">
        <v>1029</v>
      </c>
      <c r="G3349" s="231"/>
      <c r="H3349" s="81" t="s">
        <v>50</v>
      </c>
      <c r="I3349" s="223"/>
      <c r="J3349" s="73"/>
      <c r="K3349" s="73"/>
      <c r="L3349" s="73"/>
      <c r="M3349" s="74"/>
      <c r="N3349" s="247"/>
      <c r="O3349" s="306"/>
      <c r="P3349" s="105"/>
      <c r="Q3349" s="75"/>
      <c r="R3349" s="75"/>
      <c r="S3349" s="75"/>
      <c r="T3349" s="75"/>
      <c r="U3349" s="75"/>
      <c r="V3349" s="75"/>
      <c r="W3349" s="75"/>
      <c r="X3349" s="75"/>
      <c r="Y3349" s="84">
        <f>MAX(X3351:X3354)</f>
        <v>25000</v>
      </c>
      <c r="Z3349" s="83"/>
      <c r="AA3349" s="83"/>
      <c r="AB3349" s="75"/>
      <c r="AC3349" s="75"/>
      <c r="AD3349" s="75"/>
      <c r="AE3349" s="75"/>
      <c r="AF3349" s="75"/>
      <c r="AG3349" s="75"/>
      <c r="AH3349" s="75"/>
      <c r="AI3349" s="75"/>
      <c r="AJ3349" s="84">
        <f>MAX(AI3351:AI3354)</f>
        <v>0</v>
      </c>
      <c r="AK3349" s="83"/>
      <c r="AL3349" s="83"/>
      <c r="AM3349" s="75"/>
      <c r="AN3349" s="75"/>
      <c r="AO3349" s="75"/>
      <c r="AP3349" s="75"/>
      <c r="AQ3349" s="75"/>
      <c r="AR3349" s="75"/>
      <c r="AS3349" s="75"/>
      <c r="AT3349" s="75"/>
      <c r="AU3349" s="75"/>
      <c r="AV3349" s="75"/>
      <c r="AW3349" s="84">
        <f>MAX(AV3351:AV3354)</f>
        <v>1000</v>
      </c>
      <c r="AX3349" s="83"/>
      <c r="AY3349" s="83"/>
      <c r="AZ3349" s="79"/>
      <c r="BA3349" s="80"/>
      <c r="BB3349" s="71"/>
      <c r="BC3349" s="95"/>
      <c r="BD3349" s="41">
        <v>6</v>
      </c>
      <c r="BE3349" s="52">
        <v>61</v>
      </c>
      <c r="BF3349" s="103">
        <v>6112</v>
      </c>
      <c r="BG3349" s="278" t="s">
        <v>50</v>
      </c>
    </row>
    <row r="3350" spans="1:59" s="63" customFormat="1" ht="12.75" x14ac:dyDescent="0.2">
      <c r="A3350" s="196">
        <v>6</v>
      </c>
      <c r="B3350" s="197" t="s">
        <v>1027</v>
      </c>
      <c r="C3350" s="208">
        <v>61</v>
      </c>
      <c r="D3350" s="209" t="s">
        <v>1028</v>
      </c>
      <c r="E3350" s="212">
        <v>6112</v>
      </c>
      <c r="F3350" s="213" t="s">
        <v>1029</v>
      </c>
      <c r="G3350" s="231"/>
      <c r="H3350" s="85" t="s">
        <v>51</v>
      </c>
      <c r="I3350" s="223"/>
      <c r="J3350" s="73"/>
      <c r="K3350" s="73"/>
      <c r="L3350" s="73"/>
      <c r="M3350" s="74"/>
      <c r="N3350" s="248">
        <f>SUM(N3351:N3354)</f>
        <v>4</v>
      </c>
      <c r="O3350" s="293">
        <f>SUM(O3351:O3354)</f>
        <v>1</v>
      </c>
      <c r="P3350" s="292"/>
      <c r="Q3350" s="87"/>
      <c r="R3350" s="87"/>
      <c r="S3350" s="87"/>
      <c r="T3350" s="87"/>
      <c r="U3350" s="87"/>
      <c r="V3350" s="87"/>
      <c r="W3350" s="87"/>
      <c r="X3350" s="87"/>
      <c r="Y3350" s="88"/>
      <c r="Z3350" s="107">
        <f>SUM(Z3351:Z3354)</f>
        <v>7500</v>
      </c>
      <c r="AA3350" s="88"/>
      <c r="AB3350" s="87"/>
      <c r="AC3350" s="87"/>
      <c r="AD3350" s="87"/>
      <c r="AE3350" s="87"/>
      <c r="AF3350" s="87"/>
      <c r="AG3350" s="87"/>
      <c r="AH3350" s="87"/>
      <c r="AI3350" s="87"/>
      <c r="AJ3350" s="88"/>
      <c r="AK3350" s="107">
        <f>SUM(AK3351:AK3354)</f>
        <v>0</v>
      </c>
      <c r="AL3350" s="88"/>
      <c r="AM3350" s="87"/>
      <c r="AN3350" s="87"/>
      <c r="AO3350" s="87"/>
      <c r="AP3350" s="87"/>
      <c r="AQ3350" s="87"/>
      <c r="AR3350" s="87"/>
      <c r="AS3350" s="87"/>
      <c r="AT3350" s="87"/>
      <c r="AU3350" s="87"/>
      <c r="AV3350" s="87"/>
      <c r="AW3350" s="112"/>
      <c r="AX3350" s="107">
        <f>SUM(AX3351:AX3354)</f>
        <v>312.5</v>
      </c>
      <c r="AY3350" s="88"/>
      <c r="AZ3350" s="79"/>
      <c r="BA3350" s="80"/>
      <c r="BB3350" s="71"/>
      <c r="BC3350" s="95"/>
      <c r="BD3350" s="41">
        <v>6</v>
      </c>
      <c r="BE3350" s="52">
        <v>61</v>
      </c>
      <c r="BF3350" s="103">
        <v>6112</v>
      </c>
      <c r="BG3350" s="279" t="s">
        <v>51</v>
      </c>
    </row>
    <row r="3351" spans="1:59" s="63" customFormat="1" ht="12.75" x14ac:dyDescent="0.2">
      <c r="A3351" s="196">
        <v>6</v>
      </c>
      <c r="B3351" s="197" t="s">
        <v>1027</v>
      </c>
      <c r="C3351" s="208">
        <v>61</v>
      </c>
      <c r="D3351" s="209" t="s">
        <v>1028</v>
      </c>
      <c r="E3351" s="212">
        <v>6112</v>
      </c>
      <c r="F3351" s="213" t="s">
        <v>1029</v>
      </c>
      <c r="G3351" s="231"/>
      <c r="H3351" s="89" t="s">
        <v>52</v>
      </c>
      <c r="I3351" s="90" t="s">
        <v>666</v>
      </c>
      <c r="J3351" s="90"/>
      <c r="K3351" s="90" t="s">
        <v>64</v>
      </c>
      <c r="L3351" s="90" t="s">
        <v>258</v>
      </c>
      <c r="M3351" s="91"/>
      <c r="N3351" s="312">
        <v>1</v>
      </c>
      <c r="O3351" s="313">
        <f>N3351/N$3350</f>
        <v>0.25</v>
      </c>
      <c r="P3351" s="104"/>
      <c r="Q3351" s="92"/>
      <c r="R3351" s="92"/>
      <c r="S3351" s="92"/>
      <c r="T3351" s="92"/>
      <c r="U3351" s="92"/>
      <c r="V3351" s="92"/>
      <c r="W3351" s="92"/>
      <c r="X3351" s="109">
        <f>P3351*P$7+Q3351*Q$7+R3351*R$7+S3351*S$7+T3351*T$7+U3351*U$7+V3351*V$7+W3351*W$7</f>
        <v>0</v>
      </c>
      <c r="Y3351" s="83"/>
      <c r="Z3351" s="110">
        <f>X3351*$O3351</f>
        <v>0</v>
      </c>
      <c r="AA3351" s="111"/>
      <c r="AB3351" s="92"/>
      <c r="AC3351" s="92"/>
      <c r="AD3351" s="92"/>
      <c r="AE3351" s="92"/>
      <c r="AF3351" s="92"/>
      <c r="AG3351" s="92"/>
      <c r="AH3351" s="92"/>
      <c r="AI3351" s="109">
        <f>AB3351*AB$7+AC3351*AC$7+AD3351*AD$7+AE3351*AE$7+AF3351*AF$7+AG3351*AG$7+AH3351*AH$7</f>
        <v>0</v>
      </c>
      <c r="AJ3351" s="83"/>
      <c r="AK3351" s="110">
        <f>AI3351*$O3351</f>
        <v>0</v>
      </c>
      <c r="AL3351" s="111"/>
      <c r="AM3351" s="92"/>
      <c r="AN3351" s="92"/>
      <c r="AO3351" s="92"/>
      <c r="AP3351" s="92"/>
      <c r="AQ3351" s="92"/>
      <c r="AR3351" s="92"/>
      <c r="AS3351" s="92">
        <v>1</v>
      </c>
      <c r="AT3351" s="92"/>
      <c r="AU3351" s="92"/>
      <c r="AV3351" s="109">
        <f>AM3351*AM$7+AN3351*AN$7+AO3351*AO$7+AP3351*AP$7+AQ3351*AQ$7+AR3351*AR$7+AS3351*AS$7+AT3351*AT$7+AU3351*AU$7</f>
        <v>1000</v>
      </c>
      <c r="AW3351" s="75"/>
      <c r="AX3351" s="110">
        <f>AV3351*$O3351</f>
        <v>250</v>
      </c>
      <c r="AY3351" s="111"/>
      <c r="AZ3351" s="93"/>
      <c r="BA3351" s="94" t="s">
        <v>131</v>
      </c>
      <c r="BB3351" s="71"/>
      <c r="BC3351" s="95"/>
      <c r="BD3351" s="41">
        <v>6</v>
      </c>
      <c r="BE3351" s="52">
        <v>61</v>
      </c>
      <c r="BF3351" s="103">
        <v>6112</v>
      </c>
      <c r="BG3351" s="280" t="s">
        <v>52</v>
      </c>
    </row>
    <row r="3352" spans="1:59" s="63" customFormat="1" ht="12.75" x14ac:dyDescent="0.2">
      <c r="A3352" s="196">
        <v>6</v>
      </c>
      <c r="B3352" s="197" t="s">
        <v>1027</v>
      </c>
      <c r="C3352" s="208">
        <v>61</v>
      </c>
      <c r="D3352" s="209" t="s">
        <v>1028</v>
      </c>
      <c r="E3352" s="212">
        <v>6112</v>
      </c>
      <c r="F3352" s="213" t="s">
        <v>1029</v>
      </c>
      <c r="G3352" s="231"/>
      <c r="H3352" s="89"/>
      <c r="I3352" s="90" t="s">
        <v>632</v>
      </c>
      <c r="J3352" s="90"/>
      <c r="K3352" s="90" t="s">
        <v>64</v>
      </c>
      <c r="L3352" s="90" t="s">
        <v>633</v>
      </c>
      <c r="M3352" s="91"/>
      <c r="N3352" s="312">
        <v>1</v>
      </c>
      <c r="O3352" s="313">
        <f>N3352/N$3350</f>
        <v>0.25</v>
      </c>
      <c r="P3352" s="104"/>
      <c r="Q3352" s="92"/>
      <c r="R3352" s="92"/>
      <c r="S3352" s="92"/>
      <c r="T3352" s="92"/>
      <c r="U3352" s="92"/>
      <c r="V3352" s="92"/>
      <c r="W3352" s="92"/>
      <c r="X3352" s="109">
        <f>P3352*P$7+Q3352*Q$7+R3352*R$7+S3352*S$7+T3352*T$7+U3352*U$7+V3352*V$7+W3352*W$7</f>
        <v>0</v>
      </c>
      <c r="Y3352" s="83"/>
      <c r="Z3352" s="110">
        <f>X3352*$O3352</f>
        <v>0</v>
      </c>
      <c r="AA3352" s="111"/>
      <c r="AB3352" s="92"/>
      <c r="AC3352" s="92"/>
      <c r="AD3352" s="92"/>
      <c r="AE3352" s="92"/>
      <c r="AF3352" s="92"/>
      <c r="AG3352" s="92"/>
      <c r="AH3352" s="92"/>
      <c r="AI3352" s="109">
        <f>AB3352*AB$7+AC3352*AC$7+AD3352*AD$7+AE3352*AE$7+AF3352*AF$7+AG3352*AG$7+AH3352*AH$7</f>
        <v>0</v>
      </c>
      <c r="AJ3352" s="83"/>
      <c r="AK3352" s="110">
        <f>AI3352*$O3352</f>
        <v>0</v>
      </c>
      <c r="AL3352" s="111"/>
      <c r="AM3352" s="92"/>
      <c r="AN3352" s="92"/>
      <c r="AO3352" s="92">
        <v>1</v>
      </c>
      <c r="AP3352" s="92"/>
      <c r="AQ3352" s="92"/>
      <c r="AR3352" s="92"/>
      <c r="AS3352" s="92"/>
      <c r="AT3352" s="92"/>
      <c r="AU3352" s="92"/>
      <c r="AV3352" s="109">
        <f>AM3352*AM$7+AN3352*AN$7+AO3352*AO$7+AP3352*AP$7+AQ3352*AQ$7+AR3352*AR$7+AS3352*AS$7+AT3352*AT$7+AU3352*AU$7</f>
        <v>50</v>
      </c>
      <c r="AW3352" s="75"/>
      <c r="AX3352" s="110">
        <f>AV3352*$O3352</f>
        <v>12.5</v>
      </c>
      <c r="AY3352" s="111"/>
      <c r="AZ3352" s="93"/>
      <c r="BA3352" s="94" t="s">
        <v>131</v>
      </c>
      <c r="BB3352" s="71"/>
      <c r="BC3352" s="95"/>
      <c r="BD3352" s="41">
        <v>6</v>
      </c>
      <c r="BE3352" s="52">
        <v>61</v>
      </c>
      <c r="BF3352" s="103">
        <v>6112</v>
      </c>
      <c r="BG3352" s="280" t="s">
        <v>52</v>
      </c>
    </row>
    <row r="3353" spans="1:59" s="63" customFormat="1" ht="12.75" x14ac:dyDescent="0.2">
      <c r="A3353" s="196">
        <v>6</v>
      </c>
      <c r="B3353" s="197" t="s">
        <v>1027</v>
      </c>
      <c r="C3353" s="208">
        <v>61</v>
      </c>
      <c r="D3353" s="209" t="s">
        <v>1028</v>
      </c>
      <c r="E3353" s="212">
        <v>6112</v>
      </c>
      <c r="F3353" s="213" t="s">
        <v>1029</v>
      </c>
      <c r="G3353" s="231"/>
      <c r="H3353" s="89"/>
      <c r="I3353" s="90" t="s">
        <v>1030</v>
      </c>
      <c r="J3353" s="90"/>
      <c r="K3353" s="90" t="s">
        <v>237</v>
      </c>
      <c r="L3353" s="90"/>
      <c r="M3353" s="91"/>
      <c r="N3353" s="312">
        <v>1</v>
      </c>
      <c r="O3353" s="313">
        <f>N3353/N$3350</f>
        <v>0.25</v>
      </c>
      <c r="P3353" s="104"/>
      <c r="Q3353" s="92"/>
      <c r="R3353" s="92"/>
      <c r="S3353" s="92"/>
      <c r="T3353" s="92"/>
      <c r="U3353" s="92"/>
      <c r="V3353" s="92"/>
      <c r="W3353" s="92">
        <v>1</v>
      </c>
      <c r="X3353" s="109">
        <f>P3353*P$7+Q3353*Q$7+R3353*R$7+S3353*S$7+T3353*T$7+U3353*U$7+V3353*V$7+W3353*W$7</f>
        <v>25000</v>
      </c>
      <c r="Y3353" s="83"/>
      <c r="Z3353" s="110">
        <f>X3353*$O3353</f>
        <v>6250</v>
      </c>
      <c r="AA3353" s="111"/>
      <c r="AB3353" s="92"/>
      <c r="AC3353" s="92"/>
      <c r="AD3353" s="92"/>
      <c r="AE3353" s="92"/>
      <c r="AF3353" s="92"/>
      <c r="AG3353" s="92"/>
      <c r="AH3353" s="92"/>
      <c r="AI3353" s="109">
        <f>AB3353*AB$7+AC3353*AC$7+AD3353*AD$7+AE3353*AE$7+AF3353*AF$7+AG3353*AG$7+AH3353*AH$7</f>
        <v>0</v>
      </c>
      <c r="AJ3353" s="83"/>
      <c r="AK3353" s="110">
        <f>AI3353*$O3353</f>
        <v>0</v>
      </c>
      <c r="AL3353" s="111"/>
      <c r="AM3353" s="92"/>
      <c r="AN3353" s="92"/>
      <c r="AO3353" s="92"/>
      <c r="AP3353" s="92">
        <v>1</v>
      </c>
      <c r="AQ3353" s="92"/>
      <c r="AR3353" s="92"/>
      <c r="AS3353" s="92"/>
      <c r="AT3353" s="92"/>
      <c r="AU3353" s="92"/>
      <c r="AV3353" s="109">
        <f>AM3353*AM$7+AN3353*AN$7+AO3353*AO$7+AP3353*AP$7+AQ3353*AQ$7+AR3353*AR$7+AS3353*AS$7+AT3353*AT$7+AU3353*AU$7</f>
        <v>100</v>
      </c>
      <c r="AW3353" s="75"/>
      <c r="AX3353" s="110">
        <f>AV3353*$O3353</f>
        <v>25</v>
      </c>
      <c r="AY3353" s="111"/>
      <c r="AZ3353" s="93"/>
      <c r="BA3353" s="94" t="s">
        <v>131</v>
      </c>
      <c r="BB3353" s="71"/>
      <c r="BC3353" s="95"/>
      <c r="BD3353" s="41">
        <v>6</v>
      </c>
      <c r="BE3353" s="52">
        <v>61</v>
      </c>
      <c r="BF3353" s="103">
        <v>6112</v>
      </c>
      <c r="BG3353" s="280" t="s">
        <v>52</v>
      </c>
    </row>
    <row r="3354" spans="1:59" s="63" customFormat="1" ht="12.75" x14ac:dyDescent="0.2">
      <c r="A3354" s="196">
        <v>6</v>
      </c>
      <c r="B3354" s="197" t="s">
        <v>1027</v>
      </c>
      <c r="C3354" s="208">
        <v>61</v>
      </c>
      <c r="D3354" s="209" t="s">
        <v>1028</v>
      </c>
      <c r="E3354" s="212">
        <v>6112</v>
      </c>
      <c r="F3354" s="213" t="s">
        <v>1029</v>
      </c>
      <c r="G3354" s="231"/>
      <c r="H3354" s="89"/>
      <c r="I3354" s="90" t="s">
        <v>667</v>
      </c>
      <c r="J3354" s="90"/>
      <c r="K3354" s="90" t="s">
        <v>90</v>
      </c>
      <c r="L3354" s="90"/>
      <c r="M3354" s="91"/>
      <c r="N3354" s="312">
        <v>1</v>
      </c>
      <c r="O3354" s="313">
        <f>N3354/N$3350</f>
        <v>0.25</v>
      </c>
      <c r="P3354" s="104"/>
      <c r="Q3354" s="92"/>
      <c r="R3354" s="92"/>
      <c r="S3354" s="92"/>
      <c r="T3354" s="92"/>
      <c r="U3354" s="92">
        <v>1</v>
      </c>
      <c r="V3354" s="92"/>
      <c r="W3354" s="92"/>
      <c r="X3354" s="109">
        <f>P3354*P$7+Q3354*Q$7+R3354*R$7+S3354*S$7+T3354*T$7+U3354*U$7+V3354*V$7+W3354*W$7</f>
        <v>5000</v>
      </c>
      <c r="Y3354" s="83"/>
      <c r="Z3354" s="110">
        <f>X3354*$O3354</f>
        <v>1250</v>
      </c>
      <c r="AA3354" s="111"/>
      <c r="AB3354" s="92"/>
      <c r="AC3354" s="92"/>
      <c r="AD3354" s="92"/>
      <c r="AE3354" s="92"/>
      <c r="AF3354" s="92"/>
      <c r="AG3354" s="92"/>
      <c r="AH3354" s="92"/>
      <c r="AI3354" s="109">
        <f>AB3354*AB$7+AC3354*AC$7+AD3354*AD$7+AE3354*AE$7+AF3354*AF$7+AG3354*AG$7+AH3354*AH$7</f>
        <v>0</v>
      </c>
      <c r="AJ3354" s="83"/>
      <c r="AK3354" s="110">
        <f>AI3354*$O3354</f>
        <v>0</v>
      </c>
      <c r="AL3354" s="111"/>
      <c r="AM3354" s="92"/>
      <c r="AN3354" s="92"/>
      <c r="AO3354" s="92"/>
      <c r="AP3354" s="92">
        <v>1</v>
      </c>
      <c r="AQ3354" s="92"/>
      <c r="AR3354" s="92"/>
      <c r="AS3354" s="92"/>
      <c r="AT3354" s="92"/>
      <c r="AU3354" s="92"/>
      <c r="AV3354" s="109">
        <f>AM3354*AM$7+AN3354*AN$7+AO3354*AO$7+AP3354*AP$7+AQ3354*AQ$7+AR3354*AR$7+AS3354*AS$7+AT3354*AT$7+AU3354*AU$7</f>
        <v>100</v>
      </c>
      <c r="AW3354" s="75"/>
      <c r="AX3354" s="110">
        <f>AV3354*$O3354</f>
        <v>25</v>
      </c>
      <c r="AY3354" s="111"/>
      <c r="AZ3354" s="93"/>
      <c r="BA3354" s="94" t="s">
        <v>131</v>
      </c>
      <c r="BB3354" s="71"/>
      <c r="BC3354" s="95"/>
      <c r="BD3354" s="41">
        <v>6</v>
      </c>
      <c r="BE3354" s="52">
        <v>61</v>
      </c>
      <c r="BF3354" s="103">
        <v>6112</v>
      </c>
      <c r="BG3354" s="280" t="s">
        <v>52</v>
      </c>
    </row>
    <row r="3355" spans="1:59" s="63" customFormat="1" ht="12.75" x14ac:dyDescent="0.2">
      <c r="A3355" s="196">
        <v>6</v>
      </c>
      <c r="B3355" s="197" t="s">
        <v>1027</v>
      </c>
      <c r="C3355" s="208">
        <v>61</v>
      </c>
      <c r="D3355" s="209" t="s">
        <v>1028</v>
      </c>
      <c r="E3355" s="212">
        <v>6112</v>
      </c>
      <c r="F3355" s="213" t="s">
        <v>1029</v>
      </c>
      <c r="G3355" s="231"/>
      <c r="H3355" s="89"/>
      <c r="I3355" s="219"/>
      <c r="J3355" s="90"/>
      <c r="K3355" s="90"/>
      <c r="L3355" s="90"/>
      <c r="M3355" s="91"/>
      <c r="N3355" s="247"/>
      <c r="O3355" s="306"/>
      <c r="P3355" s="104"/>
      <c r="Q3355" s="92"/>
      <c r="R3355" s="92"/>
      <c r="S3355" s="92"/>
      <c r="T3355" s="92"/>
      <c r="U3355" s="92"/>
      <c r="V3355" s="92"/>
      <c r="W3355" s="92"/>
      <c r="X3355" s="75"/>
      <c r="Y3355" s="83"/>
      <c r="Z3355" s="83"/>
      <c r="AA3355" s="83"/>
      <c r="AB3355" s="92"/>
      <c r="AC3355" s="92"/>
      <c r="AD3355" s="92"/>
      <c r="AE3355" s="92"/>
      <c r="AF3355" s="92"/>
      <c r="AG3355" s="92"/>
      <c r="AH3355" s="92"/>
      <c r="AI3355" s="75"/>
      <c r="AJ3355" s="83"/>
      <c r="AK3355" s="83"/>
      <c r="AL3355" s="83"/>
      <c r="AM3355" s="92"/>
      <c r="AN3355" s="92"/>
      <c r="AO3355" s="92"/>
      <c r="AP3355" s="92"/>
      <c r="AQ3355" s="92"/>
      <c r="AR3355" s="92"/>
      <c r="AS3355" s="92"/>
      <c r="AT3355" s="92"/>
      <c r="AU3355" s="92"/>
      <c r="AV3355" s="75"/>
      <c r="AW3355" s="75"/>
      <c r="AX3355" s="83"/>
      <c r="AY3355" s="83"/>
      <c r="AZ3355" s="93"/>
      <c r="BA3355" s="94"/>
      <c r="BB3355" s="71"/>
      <c r="BC3355" s="95"/>
      <c r="BD3355" s="41">
        <v>6</v>
      </c>
      <c r="BE3355" s="52">
        <v>61</v>
      </c>
      <c r="BF3355" s="103">
        <v>6112</v>
      </c>
      <c r="BG3355" s="280" t="s">
        <v>52</v>
      </c>
    </row>
    <row r="3356" spans="1:59" s="63" customFormat="1" ht="12.75" x14ac:dyDescent="0.2">
      <c r="A3356" s="196">
        <v>6</v>
      </c>
      <c r="B3356" s="197" t="s">
        <v>1027</v>
      </c>
      <c r="C3356" s="208">
        <v>61</v>
      </c>
      <c r="D3356" s="209" t="s">
        <v>1028</v>
      </c>
      <c r="E3356" s="212">
        <v>6112</v>
      </c>
      <c r="F3356" s="213" t="s">
        <v>1029</v>
      </c>
      <c r="G3356" s="231"/>
      <c r="H3356" s="65"/>
      <c r="I3356" s="222"/>
      <c r="J3356" s="66"/>
      <c r="K3356" s="66"/>
      <c r="L3356" s="66"/>
      <c r="M3356" s="64"/>
      <c r="N3356" s="304"/>
      <c r="O3356" s="305"/>
      <c r="P3356" s="127"/>
      <c r="Q3356" s="67"/>
      <c r="R3356" s="67"/>
      <c r="S3356" s="67"/>
      <c r="T3356" s="67"/>
      <c r="U3356" s="67"/>
      <c r="V3356" s="67"/>
      <c r="W3356" s="67"/>
      <c r="X3356" s="67"/>
      <c r="Y3356" s="68"/>
      <c r="Z3356" s="68"/>
      <c r="AA3356" s="68"/>
      <c r="AB3356" s="67"/>
      <c r="AC3356" s="67"/>
      <c r="AD3356" s="67"/>
      <c r="AE3356" s="67"/>
      <c r="AF3356" s="67"/>
      <c r="AG3356" s="67"/>
      <c r="AH3356" s="67"/>
      <c r="AI3356" s="67"/>
      <c r="AJ3356" s="68"/>
      <c r="AK3356" s="68"/>
      <c r="AL3356" s="68"/>
      <c r="AM3356" s="67"/>
      <c r="AN3356" s="67"/>
      <c r="AO3356" s="67"/>
      <c r="AP3356" s="67"/>
      <c r="AQ3356" s="67"/>
      <c r="AR3356" s="67"/>
      <c r="AS3356" s="67"/>
      <c r="AT3356" s="67"/>
      <c r="AU3356" s="67"/>
      <c r="AV3356" s="67"/>
      <c r="AW3356" s="67"/>
      <c r="AX3356" s="68"/>
      <c r="AY3356" s="68"/>
      <c r="AZ3356" s="69"/>
      <c r="BA3356" s="70"/>
      <c r="BB3356" s="71"/>
      <c r="BC3356" s="95"/>
      <c r="BD3356" s="41">
        <v>6</v>
      </c>
      <c r="BE3356" s="52">
        <v>61</v>
      </c>
      <c r="BF3356" s="103">
        <v>6112</v>
      </c>
      <c r="BG3356" s="275"/>
    </row>
    <row r="3357" spans="1:59" s="63" customFormat="1" ht="12.75" x14ac:dyDescent="0.2">
      <c r="A3357" s="196">
        <v>6</v>
      </c>
      <c r="B3357" s="197" t="s">
        <v>1027</v>
      </c>
      <c r="C3357" s="208">
        <v>61</v>
      </c>
      <c r="D3357" s="209" t="s">
        <v>1028</v>
      </c>
      <c r="E3357" s="212">
        <v>6112</v>
      </c>
      <c r="F3357" s="213" t="s">
        <v>1029</v>
      </c>
      <c r="G3357" s="232"/>
      <c r="H3357" s="97"/>
      <c r="I3357" s="224"/>
      <c r="J3357" s="98"/>
      <c r="K3357" s="98"/>
      <c r="L3357" s="98"/>
      <c r="M3357" s="96"/>
      <c r="N3357" s="307"/>
      <c r="O3357" s="246"/>
      <c r="P3357" s="124"/>
      <c r="Q3357" s="99"/>
      <c r="R3357" s="99"/>
      <c r="S3357" s="99"/>
      <c r="T3357" s="99"/>
      <c r="U3357" s="99"/>
      <c r="V3357" s="99"/>
      <c r="W3357" s="99"/>
      <c r="X3357" s="99"/>
      <c r="Y3357" s="100"/>
      <c r="Z3357" s="100"/>
      <c r="AA3357" s="100"/>
      <c r="AB3357" s="99"/>
      <c r="AC3357" s="99"/>
      <c r="AD3357" s="99"/>
      <c r="AE3357" s="99"/>
      <c r="AF3357" s="99"/>
      <c r="AG3357" s="99"/>
      <c r="AH3357" s="99"/>
      <c r="AI3357" s="99"/>
      <c r="AJ3357" s="100"/>
      <c r="AK3357" s="100"/>
      <c r="AL3357" s="100"/>
      <c r="AM3357" s="99"/>
      <c r="AN3357" s="99"/>
      <c r="AO3357" s="99"/>
      <c r="AP3357" s="99"/>
      <c r="AQ3357" s="99"/>
      <c r="AR3357" s="99"/>
      <c r="AS3357" s="99"/>
      <c r="AT3357" s="99"/>
      <c r="AU3357" s="99"/>
      <c r="AV3357" s="99"/>
      <c r="AW3357" s="99"/>
      <c r="AX3357" s="100"/>
      <c r="AY3357" s="100"/>
      <c r="AZ3357" s="101"/>
      <c r="BA3357" s="102"/>
      <c r="BB3357" s="95"/>
      <c r="BC3357" s="95"/>
      <c r="BD3357" s="41">
        <v>6</v>
      </c>
      <c r="BE3357" s="52">
        <v>61</v>
      </c>
      <c r="BF3357" s="103">
        <v>6112</v>
      </c>
      <c r="BG3357" s="277"/>
    </row>
    <row r="3358" spans="1:59" x14ac:dyDescent="0.25">
      <c r="A3358" s="196">
        <v>6</v>
      </c>
      <c r="B3358" s="197" t="s">
        <v>1027</v>
      </c>
      <c r="C3358" s="208">
        <v>61</v>
      </c>
      <c r="D3358" s="209" t="s">
        <v>1028</v>
      </c>
      <c r="E3358" s="210">
        <v>6116</v>
      </c>
      <c r="F3358" s="211" t="s">
        <v>1031</v>
      </c>
      <c r="G3358" s="235"/>
      <c r="H3358" s="145"/>
      <c r="I3358" s="221"/>
      <c r="J3358" s="57"/>
      <c r="K3358" s="57"/>
      <c r="L3358" s="57"/>
      <c r="M3358" s="144"/>
      <c r="N3358" s="324"/>
      <c r="O3358" s="325"/>
      <c r="P3358" s="146"/>
      <c r="Q3358" s="146"/>
      <c r="R3358" s="146"/>
      <c r="S3358" s="146"/>
      <c r="T3358" s="146"/>
      <c r="U3358" s="146"/>
      <c r="V3358" s="146"/>
      <c r="W3358" s="146"/>
      <c r="X3358" s="146"/>
      <c r="Y3358" s="59"/>
      <c r="Z3358" s="123"/>
      <c r="AA3358" s="123"/>
      <c r="AB3358" s="146"/>
      <c r="AC3358" s="146"/>
      <c r="AD3358" s="146"/>
      <c r="AE3358" s="146"/>
      <c r="AF3358" s="146"/>
      <c r="AG3358" s="146"/>
      <c r="AH3358" s="146"/>
      <c r="AI3358" s="146"/>
      <c r="AJ3358" s="59"/>
      <c r="AK3358" s="123"/>
      <c r="AL3358" s="123"/>
      <c r="AM3358" s="146"/>
      <c r="AN3358" s="146"/>
      <c r="AO3358" s="146"/>
      <c r="AP3358" s="146"/>
      <c r="AQ3358" s="146"/>
      <c r="AR3358" s="146"/>
      <c r="AS3358" s="146"/>
      <c r="AT3358" s="146"/>
      <c r="AU3358" s="146"/>
      <c r="AV3358" s="146"/>
      <c r="AW3358" s="58"/>
      <c r="AX3358" s="123"/>
      <c r="AY3358" s="59"/>
      <c r="AZ3358" s="147"/>
      <c r="BA3358" s="148"/>
      <c r="BB3358" s="143"/>
      <c r="BC3358" s="143"/>
      <c r="BD3358" s="41">
        <v>6</v>
      </c>
      <c r="BE3358" s="52">
        <v>61</v>
      </c>
      <c r="BF3358" s="62">
        <v>6116</v>
      </c>
      <c r="BG3358" s="284"/>
    </row>
    <row r="3359" spans="1:59" s="63" customFormat="1" ht="12.75" x14ac:dyDescent="0.2">
      <c r="A3359" s="196">
        <v>6</v>
      </c>
      <c r="B3359" s="197" t="s">
        <v>1027</v>
      </c>
      <c r="C3359" s="208">
        <v>61</v>
      </c>
      <c r="D3359" s="209" t="s">
        <v>1028</v>
      </c>
      <c r="E3359" s="210">
        <v>6116</v>
      </c>
      <c r="F3359" s="211" t="s">
        <v>1031</v>
      </c>
      <c r="G3359" s="230"/>
      <c r="H3359" s="56"/>
      <c r="I3359" s="221"/>
      <c r="J3359" s="57"/>
      <c r="K3359" s="57"/>
      <c r="L3359" s="57"/>
      <c r="M3359" s="55"/>
      <c r="N3359" s="303"/>
      <c r="O3359" s="245"/>
      <c r="P3359" s="122"/>
      <c r="Q3359" s="58"/>
      <c r="R3359" s="58"/>
      <c r="S3359" s="58"/>
      <c r="T3359" s="58"/>
      <c r="U3359" s="58"/>
      <c r="V3359" s="58"/>
      <c r="W3359" s="58"/>
      <c r="X3359" s="58"/>
      <c r="Y3359" s="59"/>
      <c r="Z3359" s="59"/>
      <c r="AA3359" s="59"/>
      <c r="AB3359" s="58"/>
      <c r="AC3359" s="58"/>
      <c r="AD3359" s="58"/>
      <c r="AE3359" s="58"/>
      <c r="AF3359" s="58"/>
      <c r="AG3359" s="58"/>
      <c r="AH3359" s="58"/>
      <c r="AI3359" s="58"/>
      <c r="AJ3359" s="59"/>
      <c r="AK3359" s="59"/>
      <c r="AL3359" s="59"/>
      <c r="AM3359" s="58"/>
      <c r="AN3359" s="58"/>
      <c r="AO3359" s="58"/>
      <c r="AP3359" s="58"/>
      <c r="AQ3359" s="58"/>
      <c r="AR3359" s="58"/>
      <c r="AS3359" s="58"/>
      <c r="AT3359" s="58"/>
      <c r="AU3359" s="58"/>
      <c r="AV3359" s="58"/>
      <c r="AW3359" s="58"/>
      <c r="AX3359" s="59"/>
      <c r="AY3359" s="59"/>
      <c r="AZ3359" s="60"/>
      <c r="BA3359" s="61"/>
      <c r="BB3359" s="54"/>
      <c r="BC3359" s="54"/>
      <c r="BD3359" s="41">
        <v>6</v>
      </c>
      <c r="BE3359" s="52">
        <v>61</v>
      </c>
      <c r="BF3359" s="62">
        <v>6116</v>
      </c>
      <c r="BG3359" s="274"/>
    </row>
    <row r="3360" spans="1:59" s="63" customFormat="1" ht="12.75" x14ac:dyDescent="0.2">
      <c r="A3360" s="196">
        <v>6</v>
      </c>
      <c r="B3360" s="197" t="s">
        <v>1027</v>
      </c>
      <c r="C3360" s="208">
        <v>61</v>
      </c>
      <c r="D3360" s="209" t="s">
        <v>1028</v>
      </c>
      <c r="E3360" s="210">
        <v>6116</v>
      </c>
      <c r="F3360" s="211" t="s">
        <v>1031</v>
      </c>
      <c r="G3360" s="231"/>
      <c r="H3360" s="65"/>
      <c r="I3360" s="222"/>
      <c r="J3360" s="66"/>
      <c r="K3360" s="66"/>
      <c r="L3360" s="66"/>
      <c r="M3360" s="64"/>
      <c r="N3360" s="304"/>
      <c r="O3360" s="305"/>
      <c r="P3360" s="127"/>
      <c r="Q3360" s="67"/>
      <c r="R3360" s="67"/>
      <c r="S3360" s="67"/>
      <c r="T3360" s="67"/>
      <c r="U3360" s="67"/>
      <c r="V3360" s="67"/>
      <c r="W3360" s="67"/>
      <c r="X3360" s="67"/>
      <c r="Y3360" s="68"/>
      <c r="Z3360" s="68"/>
      <c r="AA3360" s="68"/>
      <c r="AB3360" s="67"/>
      <c r="AC3360" s="67"/>
      <c r="AD3360" s="67"/>
      <c r="AE3360" s="67"/>
      <c r="AF3360" s="67"/>
      <c r="AG3360" s="67"/>
      <c r="AH3360" s="67"/>
      <c r="AI3360" s="67"/>
      <c r="AJ3360" s="68"/>
      <c r="AK3360" s="68"/>
      <c r="AL3360" s="68"/>
      <c r="AM3360" s="67"/>
      <c r="AN3360" s="67"/>
      <c r="AO3360" s="67"/>
      <c r="AP3360" s="67"/>
      <c r="AQ3360" s="67"/>
      <c r="AR3360" s="67"/>
      <c r="AS3360" s="67"/>
      <c r="AT3360" s="67"/>
      <c r="AU3360" s="67"/>
      <c r="AV3360" s="67"/>
      <c r="AW3360" s="67"/>
      <c r="AX3360" s="68"/>
      <c r="AY3360" s="68"/>
      <c r="AZ3360" s="69"/>
      <c r="BA3360" s="70"/>
      <c r="BB3360" s="71"/>
      <c r="BC3360" s="54"/>
      <c r="BD3360" s="41">
        <v>6</v>
      </c>
      <c r="BE3360" s="52">
        <v>61</v>
      </c>
      <c r="BF3360" s="62">
        <v>6116</v>
      </c>
      <c r="BG3360" s="275"/>
    </row>
    <row r="3361" spans="1:59" s="63" customFormat="1" ht="12.75" x14ac:dyDescent="0.2">
      <c r="A3361" s="196">
        <v>6</v>
      </c>
      <c r="B3361" s="197" t="s">
        <v>1027</v>
      </c>
      <c r="C3361" s="208">
        <v>61</v>
      </c>
      <c r="D3361" s="209" t="s">
        <v>1028</v>
      </c>
      <c r="E3361" s="210">
        <v>6116</v>
      </c>
      <c r="F3361" s="211" t="s">
        <v>1031</v>
      </c>
      <c r="G3361" s="231"/>
      <c r="H3361" s="72" t="s">
        <v>47</v>
      </c>
      <c r="I3361" s="223"/>
      <c r="J3361" s="73"/>
      <c r="K3361" s="73"/>
      <c r="L3361" s="73"/>
      <c r="M3361" s="74"/>
      <c r="N3361" s="247"/>
      <c r="O3361" s="306"/>
      <c r="P3361" s="105"/>
      <c r="Q3361" s="75"/>
      <c r="R3361" s="75"/>
      <c r="S3361" s="75"/>
      <c r="T3361" s="75"/>
      <c r="U3361" s="75"/>
      <c r="V3361" s="75"/>
      <c r="W3361" s="75"/>
      <c r="X3361" s="75"/>
      <c r="Y3361" s="76">
        <f>IF(ISNUMBER(VLOOKUP(Y3363,P$7:W$7,MATCH(Y3363,P$7:W$7))),VLOOKUP(Y3363,P$7:W$7,MATCH(Y3363,P$7:W$7)),IF(N3365=0,"No Data",IF(Y3363&gt;0,"&lt;100",0)))</f>
        <v>0</v>
      </c>
      <c r="Z3361" s="77">
        <f>IF(ISNUMBER(VLOOKUP(Z3365,P$7:W$7,MATCH(Z3365,P$7:W$7))),VLOOKUP(Z3365,P$7:W$7,MATCH(Z3365,P$7:W$7)),IF(N3365=0,"No Data",IF(Z3365&gt;0,"&lt;100",0)))</f>
        <v>0</v>
      </c>
      <c r="AA3361" s="106">
        <f>IF(ISNUMBER(Z3361),Z3361,0)</f>
        <v>0</v>
      </c>
      <c r="AB3361" s="75"/>
      <c r="AC3361" s="75"/>
      <c r="AD3361" s="75"/>
      <c r="AE3361" s="75"/>
      <c r="AF3361" s="75"/>
      <c r="AG3361" s="75"/>
      <c r="AH3361" s="75"/>
      <c r="AI3361" s="75"/>
      <c r="AJ3361" s="76">
        <f>IF(ISNUMBER(VLOOKUP(AJ3363,AB$7:AH$7,MATCH(AJ3363,AB$7:AH$7))),VLOOKUP(AJ3363,AB$7:AH$7,MATCH(AJ3363,AB$7:AH$7)),IF(N3365=0,"No Data",IF(AJ3363&gt;0,"&lt;50",0)))</f>
        <v>0</v>
      </c>
      <c r="AK3361" s="77">
        <f>IF(ISNUMBER(VLOOKUP(AK3365,AB$7:AH$7,MATCH(AK3365,AB$7:AH$7))),VLOOKUP(AK3365,AB$7:AH$7,MATCH(AK3365,AB$7:AH$7)),IF(N3365=0,"No Data",IF(AK3365&gt;0,"&lt;50",0)))</f>
        <v>0</v>
      </c>
      <c r="AL3361" s="106">
        <f>IF(ISNUMBER(AK3361),AK3361,0)</f>
        <v>0</v>
      </c>
      <c r="AM3361" s="75"/>
      <c r="AN3361" s="75"/>
      <c r="AO3361" s="75"/>
      <c r="AP3361" s="75"/>
      <c r="AQ3361" s="75"/>
      <c r="AR3361" s="75"/>
      <c r="AS3361" s="75"/>
      <c r="AT3361" s="75"/>
      <c r="AU3361" s="75"/>
      <c r="AV3361" s="75"/>
      <c r="AW3361" s="76">
        <f>IF(ISNUMBER(VLOOKUP(AW3363,AM$7:AU$7,MATCH(AW3363,AM$7:AU$7))),VLOOKUP(AW3363,AM$7:AU$7,MATCH(AW3363,AM$7:AU$7)),IF(N3365=0,"No Data",IF(AW3363&gt;0,"&lt;10",0)))</f>
        <v>1000</v>
      </c>
      <c r="AX3361" s="77">
        <f>IF(ISNUMBER(VLOOKUP(AX3365,AM$7:AU$7,MATCH(AX3365,AM$7:AU$7))),VLOOKUP(AX3365,AM$7:AU$7,MATCH(AX3365,AM$7:AU$7)),IF(N3365=0,"No Data",IF(AX3365&gt;0,"&lt;10",0)))</f>
        <v>1000</v>
      </c>
      <c r="AY3361" s="106">
        <f>IF(ISNUMBER(AX3361),AX3361,0)</f>
        <v>1000</v>
      </c>
      <c r="AZ3361" s="79"/>
      <c r="BA3361" s="80"/>
      <c r="BB3361" s="71"/>
      <c r="BC3361" s="54"/>
      <c r="BD3361" s="41">
        <v>6</v>
      </c>
      <c r="BE3361" s="52">
        <v>61</v>
      </c>
      <c r="BF3361" s="62">
        <v>6116</v>
      </c>
      <c r="BG3361" s="276" t="s">
        <v>47</v>
      </c>
    </row>
    <row r="3362" spans="1:59" s="63" customFormat="1" ht="12.75" x14ac:dyDescent="0.2">
      <c r="A3362" s="196">
        <v>6</v>
      </c>
      <c r="B3362" s="197" t="s">
        <v>1027</v>
      </c>
      <c r="C3362" s="208">
        <v>61</v>
      </c>
      <c r="D3362" s="209" t="s">
        <v>1028</v>
      </c>
      <c r="E3362" s="210">
        <v>6116</v>
      </c>
      <c r="F3362" s="211" t="s">
        <v>1031</v>
      </c>
      <c r="G3362" s="231"/>
      <c r="H3362" s="81" t="s">
        <v>48</v>
      </c>
      <c r="I3362" s="223"/>
      <c r="J3362" s="73"/>
      <c r="K3362" s="73"/>
      <c r="L3362" s="73"/>
      <c r="M3362" s="74"/>
      <c r="N3362" s="247"/>
      <c r="O3362" s="306"/>
      <c r="P3362" s="105"/>
      <c r="Q3362" s="75"/>
      <c r="R3362" s="75"/>
      <c r="S3362" s="75"/>
      <c r="T3362" s="75"/>
      <c r="U3362" s="75"/>
      <c r="V3362" s="75"/>
      <c r="W3362" s="75"/>
      <c r="X3362" s="75"/>
      <c r="Y3362" s="82">
        <f>MIN(X3366:X3368)</f>
        <v>0</v>
      </c>
      <c r="Z3362" s="83"/>
      <c r="AA3362" s="83"/>
      <c r="AB3362" s="75"/>
      <c r="AC3362" s="75"/>
      <c r="AD3362" s="75"/>
      <c r="AE3362" s="75"/>
      <c r="AF3362" s="75"/>
      <c r="AG3362" s="75"/>
      <c r="AH3362" s="75"/>
      <c r="AI3362" s="75"/>
      <c r="AJ3362" s="82">
        <f>MIN(AI3366:AI3368)</f>
        <v>0</v>
      </c>
      <c r="AK3362" s="83"/>
      <c r="AL3362" s="83"/>
      <c r="AM3362" s="75"/>
      <c r="AN3362" s="75"/>
      <c r="AO3362" s="75"/>
      <c r="AP3362" s="75"/>
      <c r="AQ3362" s="75"/>
      <c r="AR3362" s="75"/>
      <c r="AS3362" s="75"/>
      <c r="AT3362" s="75"/>
      <c r="AU3362" s="75"/>
      <c r="AV3362" s="75"/>
      <c r="AW3362" s="82">
        <f>MIN(AV3366:AV3368)</f>
        <v>1000</v>
      </c>
      <c r="AX3362" s="83"/>
      <c r="AY3362" s="83"/>
      <c r="AZ3362" s="79"/>
      <c r="BA3362" s="80"/>
      <c r="BB3362" s="71"/>
      <c r="BC3362" s="54"/>
      <c r="BD3362" s="41">
        <v>6</v>
      </c>
      <c r="BE3362" s="52">
        <v>61</v>
      </c>
      <c r="BF3362" s="62">
        <v>6116</v>
      </c>
      <c r="BG3362" s="278" t="s">
        <v>48</v>
      </c>
    </row>
    <row r="3363" spans="1:59" s="63" customFormat="1" ht="12.75" x14ac:dyDescent="0.2">
      <c r="A3363" s="196">
        <v>6</v>
      </c>
      <c r="B3363" s="197" t="s">
        <v>1027</v>
      </c>
      <c r="C3363" s="208">
        <v>61</v>
      </c>
      <c r="D3363" s="209" t="s">
        <v>1028</v>
      </c>
      <c r="E3363" s="210">
        <v>6116</v>
      </c>
      <c r="F3363" s="211" t="s">
        <v>1031</v>
      </c>
      <c r="G3363" s="231"/>
      <c r="H3363" s="81" t="s">
        <v>49</v>
      </c>
      <c r="I3363" s="223"/>
      <c r="J3363" s="73"/>
      <c r="K3363" s="73"/>
      <c r="L3363" s="73"/>
      <c r="M3363" s="74"/>
      <c r="N3363" s="247"/>
      <c r="O3363" s="306"/>
      <c r="P3363" s="105"/>
      <c r="Q3363" s="75"/>
      <c r="R3363" s="75"/>
      <c r="S3363" s="75"/>
      <c r="T3363" s="75"/>
      <c r="U3363" s="75"/>
      <c r="V3363" s="75"/>
      <c r="W3363" s="75"/>
      <c r="X3363" s="75"/>
      <c r="Y3363" s="84">
        <f>IF(ISNUMBER(AVERAGE(X3366:X3368)),AVERAGE(X3366:X3368),0)</f>
        <v>0</v>
      </c>
      <c r="Z3363" s="83"/>
      <c r="AA3363" s="83"/>
      <c r="AB3363" s="75"/>
      <c r="AC3363" s="75"/>
      <c r="AD3363" s="75"/>
      <c r="AE3363" s="75"/>
      <c r="AF3363" s="75"/>
      <c r="AG3363" s="75"/>
      <c r="AH3363" s="75"/>
      <c r="AI3363" s="75"/>
      <c r="AJ3363" s="84">
        <f>IF(ISNUMBER(AVERAGE(AI3366:AI3368)),AVERAGE(AI3366:AI3368),0)</f>
        <v>0</v>
      </c>
      <c r="AK3363" s="83"/>
      <c r="AL3363" s="83"/>
      <c r="AM3363" s="75"/>
      <c r="AN3363" s="75"/>
      <c r="AO3363" s="75"/>
      <c r="AP3363" s="75"/>
      <c r="AQ3363" s="75"/>
      <c r="AR3363" s="75"/>
      <c r="AS3363" s="75"/>
      <c r="AT3363" s="75"/>
      <c r="AU3363" s="75"/>
      <c r="AV3363" s="75"/>
      <c r="AW3363" s="84">
        <f>IF(ISNUMBER(AVERAGE(AV3366:AV3368)),AVERAGE(AV3366:AV3368),0)</f>
        <v>1000</v>
      </c>
      <c r="AX3363" s="83"/>
      <c r="AY3363" s="83"/>
      <c r="AZ3363" s="79"/>
      <c r="BA3363" s="80"/>
      <c r="BB3363" s="71"/>
      <c r="BC3363" s="54"/>
      <c r="BD3363" s="41">
        <v>6</v>
      </c>
      <c r="BE3363" s="52">
        <v>61</v>
      </c>
      <c r="BF3363" s="62">
        <v>6116</v>
      </c>
      <c r="BG3363" s="278" t="s">
        <v>49</v>
      </c>
    </row>
    <row r="3364" spans="1:59" s="63" customFormat="1" ht="12.75" x14ac:dyDescent="0.2">
      <c r="A3364" s="196">
        <v>6</v>
      </c>
      <c r="B3364" s="197" t="s">
        <v>1027</v>
      </c>
      <c r="C3364" s="208">
        <v>61</v>
      </c>
      <c r="D3364" s="209" t="s">
        <v>1028</v>
      </c>
      <c r="E3364" s="210">
        <v>6116</v>
      </c>
      <c r="F3364" s="211" t="s">
        <v>1031</v>
      </c>
      <c r="G3364" s="231"/>
      <c r="H3364" s="81" t="s">
        <v>50</v>
      </c>
      <c r="I3364" s="223"/>
      <c r="J3364" s="73"/>
      <c r="K3364" s="73"/>
      <c r="L3364" s="73"/>
      <c r="M3364" s="74"/>
      <c r="N3364" s="247"/>
      <c r="O3364" s="306"/>
      <c r="P3364" s="105"/>
      <c r="Q3364" s="75"/>
      <c r="R3364" s="75"/>
      <c r="S3364" s="75"/>
      <c r="T3364" s="75"/>
      <c r="U3364" s="75"/>
      <c r="V3364" s="75"/>
      <c r="W3364" s="75"/>
      <c r="X3364" s="75"/>
      <c r="Y3364" s="84">
        <f>MAX(X3366:X3368)</f>
        <v>0</v>
      </c>
      <c r="Z3364" s="83"/>
      <c r="AA3364" s="83"/>
      <c r="AB3364" s="75"/>
      <c r="AC3364" s="75"/>
      <c r="AD3364" s="75"/>
      <c r="AE3364" s="75"/>
      <c r="AF3364" s="75"/>
      <c r="AG3364" s="75"/>
      <c r="AH3364" s="75"/>
      <c r="AI3364" s="75"/>
      <c r="AJ3364" s="84">
        <f>MAX(AI3366:AI3368)</f>
        <v>0</v>
      </c>
      <c r="AK3364" s="83"/>
      <c r="AL3364" s="83"/>
      <c r="AM3364" s="75"/>
      <c r="AN3364" s="75"/>
      <c r="AO3364" s="75"/>
      <c r="AP3364" s="75"/>
      <c r="AQ3364" s="75"/>
      <c r="AR3364" s="75"/>
      <c r="AS3364" s="75"/>
      <c r="AT3364" s="75"/>
      <c r="AU3364" s="75"/>
      <c r="AV3364" s="75"/>
      <c r="AW3364" s="84">
        <f>MAX(AV3366:AV3368)</f>
        <v>1000</v>
      </c>
      <c r="AX3364" s="83"/>
      <c r="AY3364" s="83"/>
      <c r="AZ3364" s="79"/>
      <c r="BA3364" s="80"/>
      <c r="BB3364" s="71"/>
      <c r="BC3364" s="54"/>
      <c r="BD3364" s="41">
        <v>6</v>
      </c>
      <c r="BE3364" s="52">
        <v>61</v>
      </c>
      <c r="BF3364" s="62">
        <v>6116</v>
      </c>
      <c r="BG3364" s="278" t="s">
        <v>50</v>
      </c>
    </row>
    <row r="3365" spans="1:59" s="63" customFormat="1" ht="12.75" x14ac:dyDescent="0.2">
      <c r="A3365" s="196">
        <v>6</v>
      </c>
      <c r="B3365" s="197" t="s">
        <v>1027</v>
      </c>
      <c r="C3365" s="208">
        <v>61</v>
      </c>
      <c r="D3365" s="209" t="s">
        <v>1028</v>
      </c>
      <c r="E3365" s="210">
        <v>6116</v>
      </c>
      <c r="F3365" s="211" t="s">
        <v>1031</v>
      </c>
      <c r="G3365" s="231"/>
      <c r="H3365" s="85" t="s">
        <v>51</v>
      </c>
      <c r="I3365" s="223"/>
      <c r="J3365" s="73"/>
      <c r="K3365" s="73"/>
      <c r="L3365" s="73"/>
      <c r="M3365" s="74"/>
      <c r="N3365" s="248">
        <f>SUM(N3366:N3367)</f>
        <v>1</v>
      </c>
      <c r="O3365" s="293">
        <f>SUM(O3366:O3367)</f>
        <v>1</v>
      </c>
      <c r="P3365" s="292"/>
      <c r="Q3365" s="87"/>
      <c r="R3365" s="87"/>
      <c r="S3365" s="87"/>
      <c r="T3365" s="87"/>
      <c r="U3365" s="87"/>
      <c r="V3365" s="87"/>
      <c r="W3365" s="87"/>
      <c r="X3365" s="87"/>
      <c r="Y3365" s="88"/>
      <c r="Z3365" s="86">
        <f>SUM(Z3366:Z3367)</f>
        <v>0</v>
      </c>
      <c r="AA3365" s="88"/>
      <c r="AB3365" s="87"/>
      <c r="AC3365" s="87"/>
      <c r="AD3365" s="87"/>
      <c r="AE3365" s="87"/>
      <c r="AF3365" s="87"/>
      <c r="AG3365" s="87"/>
      <c r="AH3365" s="87"/>
      <c r="AI3365" s="87"/>
      <c r="AJ3365" s="88"/>
      <c r="AK3365" s="86">
        <f>SUM(AK3366:AK3367)</f>
        <v>0</v>
      </c>
      <c r="AL3365" s="88"/>
      <c r="AM3365" s="87"/>
      <c r="AN3365" s="87"/>
      <c r="AO3365" s="87"/>
      <c r="AP3365" s="87"/>
      <c r="AQ3365" s="87"/>
      <c r="AR3365" s="87"/>
      <c r="AS3365" s="87"/>
      <c r="AT3365" s="87"/>
      <c r="AU3365" s="87"/>
      <c r="AV3365" s="87"/>
      <c r="AW3365" s="112"/>
      <c r="AX3365" s="86">
        <f>SUM(AX3366:AX3367)</f>
        <v>1000</v>
      </c>
      <c r="AY3365" s="88"/>
      <c r="AZ3365" s="79"/>
      <c r="BA3365" s="80"/>
      <c r="BB3365" s="71"/>
      <c r="BC3365" s="54"/>
      <c r="BD3365" s="41">
        <v>6</v>
      </c>
      <c r="BE3365" s="52">
        <v>61</v>
      </c>
      <c r="BF3365" s="62">
        <v>6116</v>
      </c>
      <c r="BG3365" s="279" t="s">
        <v>51</v>
      </c>
    </row>
    <row r="3366" spans="1:59" s="63" customFormat="1" ht="12.75" x14ac:dyDescent="0.2">
      <c r="A3366" s="196">
        <v>6</v>
      </c>
      <c r="B3366" s="197" t="s">
        <v>1027</v>
      </c>
      <c r="C3366" s="208">
        <v>61</v>
      </c>
      <c r="D3366" s="209" t="s">
        <v>1028</v>
      </c>
      <c r="E3366" s="210">
        <v>6116</v>
      </c>
      <c r="F3366" s="211" t="s">
        <v>1031</v>
      </c>
      <c r="G3366" s="231"/>
      <c r="H3366" s="89" t="s">
        <v>52</v>
      </c>
      <c r="I3366" s="90" t="s">
        <v>666</v>
      </c>
      <c r="J3366" s="90"/>
      <c r="K3366" s="90" t="s">
        <v>64</v>
      </c>
      <c r="L3366" s="90" t="s">
        <v>258</v>
      </c>
      <c r="M3366" s="91"/>
      <c r="N3366" s="312">
        <v>1</v>
      </c>
      <c r="O3366" s="313">
        <f>N3366/N3365</f>
        <v>1</v>
      </c>
      <c r="P3366" s="104"/>
      <c r="Q3366" s="92"/>
      <c r="R3366" s="92"/>
      <c r="S3366" s="92"/>
      <c r="T3366" s="92"/>
      <c r="U3366" s="92"/>
      <c r="V3366" s="92"/>
      <c r="W3366" s="92"/>
      <c r="X3366" s="109">
        <f>P3366*P$7+Q3366*Q$7+R3366*R$7+S3366*S$7+T3366*T$7+U3366*U$7+V3366*V$7+W3366*W$7</f>
        <v>0</v>
      </c>
      <c r="Y3366" s="83"/>
      <c r="Z3366" s="110">
        <f>X3366*$O3366</f>
        <v>0</v>
      </c>
      <c r="AA3366" s="111"/>
      <c r="AB3366" s="92"/>
      <c r="AC3366" s="92"/>
      <c r="AD3366" s="92"/>
      <c r="AE3366" s="92"/>
      <c r="AF3366" s="92"/>
      <c r="AG3366" s="92"/>
      <c r="AH3366" s="92"/>
      <c r="AI3366" s="109">
        <f>AB3366*AB$7+AC3366*AC$7+AD3366*AD$7+AE3366*AE$7+AF3366*AF$7+AG3366*AG$7+AH3366*AH$7</f>
        <v>0</v>
      </c>
      <c r="AJ3366" s="83"/>
      <c r="AK3366" s="110">
        <f>AI3366*$O3366</f>
        <v>0</v>
      </c>
      <c r="AL3366" s="111"/>
      <c r="AM3366" s="92"/>
      <c r="AN3366" s="92"/>
      <c r="AO3366" s="92"/>
      <c r="AP3366" s="92"/>
      <c r="AQ3366" s="92"/>
      <c r="AR3366" s="92"/>
      <c r="AS3366" s="92">
        <v>1</v>
      </c>
      <c r="AT3366" s="92"/>
      <c r="AU3366" s="92"/>
      <c r="AV3366" s="109">
        <f>AM3366*AM$7+AN3366*AN$7+AO3366*AO$7+AP3366*AP$7+AQ3366*AQ$7+AR3366*AR$7+AS3366*AS$7+AT3366*AT$7+AU3366*AU$7</f>
        <v>1000</v>
      </c>
      <c r="AW3366" s="75"/>
      <c r="AX3366" s="110">
        <f>AV3366*$O3366</f>
        <v>1000</v>
      </c>
      <c r="AY3366" s="111"/>
      <c r="AZ3366" s="93"/>
      <c r="BA3366" s="94" t="s">
        <v>131</v>
      </c>
      <c r="BB3366" s="71"/>
      <c r="BC3366" s="54"/>
      <c r="BD3366" s="41">
        <v>6</v>
      </c>
      <c r="BE3366" s="52">
        <v>61</v>
      </c>
      <c r="BF3366" s="62">
        <v>6116</v>
      </c>
      <c r="BG3366" s="280" t="s">
        <v>52</v>
      </c>
    </row>
    <row r="3367" spans="1:59" s="63" customFormat="1" ht="12.75" x14ac:dyDescent="0.2">
      <c r="A3367" s="196">
        <v>6</v>
      </c>
      <c r="B3367" s="197" t="s">
        <v>1027</v>
      </c>
      <c r="C3367" s="208">
        <v>61</v>
      </c>
      <c r="D3367" s="209" t="s">
        <v>1028</v>
      </c>
      <c r="E3367" s="210">
        <v>6116</v>
      </c>
      <c r="F3367" s="211" t="s">
        <v>1031</v>
      </c>
      <c r="G3367" s="231"/>
      <c r="H3367" s="89"/>
      <c r="I3367" s="219"/>
      <c r="J3367" s="90"/>
      <c r="K3367" s="90"/>
      <c r="L3367" s="90"/>
      <c r="M3367" s="91"/>
      <c r="N3367" s="247"/>
      <c r="O3367" s="306"/>
      <c r="P3367" s="104"/>
      <c r="Q3367" s="92"/>
      <c r="R3367" s="92"/>
      <c r="S3367" s="92"/>
      <c r="T3367" s="92"/>
      <c r="U3367" s="92"/>
      <c r="V3367" s="92"/>
      <c r="W3367" s="92"/>
      <c r="X3367" s="75"/>
      <c r="Y3367" s="83"/>
      <c r="Z3367" s="83"/>
      <c r="AA3367" s="83"/>
      <c r="AB3367" s="92"/>
      <c r="AC3367" s="92"/>
      <c r="AD3367" s="92"/>
      <c r="AE3367" s="92"/>
      <c r="AF3367" s="92"/>
      <c r="AG3367" s="92"/>
      <c r="AH3367" s="92"/>
      <c r="AI3367" s="75"/>
      <c r="AJ3367" s="83"/>
      <c r="AK3367" s="83"/>
      <c r="AL3367" s="83"/>
      <c r="AM3367" s="92"/>
      <c r="AN3367" s="92"/>
      <c r="AO3367" s="92"/>
      <c r="AP3367" s="92"/>
      <c r="AQ3367" s="92"/>
      <c r="AR3367" s="92"/>
      <c r="AS3367" s="92"/>
      <c r="AT3367" s="92"/>
      <c r="AU3367" s="92"/>
      <c r="AV3367" s="75"/>
      <c r="AW3367" s="75"/>
      <c r="AX3367" s="83"/>
      <c r="AY3367" s="83"/>
      <c r="AZ3367" s="93"/>
      <c r="BA3367" s="94"/>
      <c r="BB3367" s="71"/>
      <c r="BC3367" s="54"/>
      <c r="BD3367" s="41">
        <v>6</v>
      </c>
      <c r="BE3367" s="52">
        <v>61</v>
      </c>
      <c r="BF3367" s="62">
        <v>6116</v>
      </c>
      <c r="BG3367" s="280" t="s">
        <v>52</v>
      </c>
    </row>
    <row r="3368" spans="1:59" s="63" customFormat="1" ht="12.75" x14ac:dyDescent="0.2">
      <c r="A3368" s="196">
        <v>6</v>
      </c>
      <c r="B3368" s="197" t="s">
        <v>1027</v>
      </c>
      <c r="C3368" s="208">
        <v>61</v>
      </c>
      <c r="D3368" s="209" t="s">
        <v>1028</v>
      </c>
      <c r="E3368" s="210">
        <v>6116</v>
      </c>
      <c r="F3368" s="211" t="s">
        <v>1031</v>
      </c>
      <c r="G3368" s="231"/>
      <c r="H3368" s="89"/>
      <c r="I3368" s="219"/>
      <c r="J3368" s="90"/>
      <c r="K3368" s="90"/>
      <c r="L3368" s="90"/>
      <c r="M3368" s="91"/>
      <c r="N3368" s="247"/>
      <c r="O3368" s="306"/>
      <c r="P3368" s="104"/>
      <c r="Q3368" s="92"/>
      <c r="R3368" s="92"/>
      <c r="S3368" s="92"/>
      <c r="T3368" s="92"/>
      <c r="U3368" s="92"/>
      <c r="V3368" s="92"/>
      <c r="W3368" s="92"/>
      <c r="X3368" s="75"/>
      <c r="Y3368" s="83"/>
      <c r="Z3368" s="83"/>
      <c r="AA3368" s="83"/>
      <c r="AB3368" s="92"/>
      <c r="AC3368" s="92"/>
      <c r="AD3368" s="92"/>
      <c r="AE3368" s="92"/>
      <c r="AF3368" s="92"/>
      <c r="AG3368" s="92"/>
      <c r="AH3368" s="92"/>
      <c r="AI3368" s="75"/>
      <c r="AJ3368" s="83"/>
      <c r="AK3368" s="83"/>
      <c r="AL3368" s="83"/>
      <c r="AM3368" s="92"/>
      <c r="AN3368" s="92"/>
      <c r="AO3368" s="92"/>
      <c r="AP3368" s="92"/>
      <c r="AQ3368" s="92"/>
      <c r="AR3368" s="92"/>
      <c r="AS3368" s="92"/>
      <c r="AT3368" s="92"/>
      <c r="AU3368" s="92"/>
      <c r="AV3368" s="75"/>
      <c r="AW3368" s="75"/>
      <c r="AX3368" s="83"/>
      <c r="AY3368" s="83"/>
      <c r="AZ3368" s="93"/>
      <c r="BA3368" s="94"/>
      <c r="BB3368" s="71"/>
      <c r="BC3368" s="54"/>
      <c r="BD3368" s="41">
        <v>6</v>
      </c>
      <c r="BE3368" s="52">
        <v>61</v>
      </c>
      <c r="BF3368" s="62">
        <v>6116</v>
      </c>
      <c r="BG3368" s="280" t="s">
        <v>52</v>
      </c>
    </row>
    <row r="3369" spans="1:59" s="63" customFormat="1" ht="12.75" x14ac:dyDescent="0.2">
      <c r="A3369" s="196">
        <v>6</v>
      </c>
      <c r="B3369" s="197" t="s">
        <v>1027</v>
      </c>
      <c r="C3369" s="208">
        <v>61</v>
      </c>
      <c r="D3369" s="209" t="s">
        <v>1028</v>
      </c>
      <c r="E3369" s="210">
        <v>6116</v>
      </c>
      <c r="F3369" s="211" t="s">
        <v>1031</v>
      </c>
      <c r="G3369" s="231"/>
      <c r="H3369" s="65"/>
      <c r="I3369" s="222"/>
      <c r="J3369" s="66"/>
      <c r="K3369" s="66"/>
      <c r="L3369" s="66"/>
      <c r="M3369" s="64"/>
      <c r="N3369" s="304"/>
      <c r="O3369" s="305"/>
      <c r="P3369" s="127"/>
      <c r="Q3369" s="67"/>
      <c r="R3369" s="67"/>
      <c r="S3369" s="67"/>
      <c r="T3369" s="67"/>
      <c r="U3369" s="67"/>
      <c r="V3369" s="67"/>
      <c r="W3369" s="67"/>
      <c r="X3369" s="67"/>
      <c r="Y3369" s="68"/>
      <c r="Z3369" s="68"/>
      <c r="AA3369" s="68"/>
      <c r="AB3369" s="67"/>
      <c r="AC3369" s="67"/>
      <c r="AD3369" s="67"/>
      <c r="AE3369" s="67"/>
      <c r="AF3369" s="67"/>
      <c r="AG3369" s="67"/>
      <c r="AH3369" s="67"/>
      <c r="AI3369" s="67"/>
      <c r="AJ3369" s="68"/>
      <c r="AK3369" s="68"/>
      <c r="AL3369" s="68"/>
      <c r="AM3369" s="67"/>
      <c r="AN3369" s="67"/>
      <c r="AO3369" s="67"/>
      <c r="AP3369" s="67"/>
      <c r="AQ3369" s="67"/>
      <c r="AR3369" s="67"/>
      <c r="AS3369" s="67"/>
      <c r="AT3369" s="67"/>
      <c r="AU3369" s="67"/>
      <c r="AV3369" s="67"/>
      <c r="AW3369" s="67"/>
      <c r="AX3369" s="68"/>
      <c r="AY3369" s="68"/>
      <c r="AZ3369" s="69"/>
      <c r="BA3369" s="70"/>
      <c r="BB3369" s="71"/>
      <c r="BC3369" s="54"/>
      <c r="BD3369" s="41">
        <v>6</v>
      </c>
      <c r="BE3369" s="52">
        <v>61</v>
      </c>
      <c r="BF3369" s="62">
        <v>6116</v>
      </c>
      <c r="BG3369" s="275"/>
    </row>
    <row r="3370" spans="1:59" s="63" customFormat="1" ht="12.75" x14ac:dyDescent="0.2">
      <c r="A3370" s="196">
        <v>6</v>
      </c>
      <c r="B3370" s="197" t="s">
        <v>1027</v>
      </c>
      <c r="C3370" s="208">
        <v>61</v>
      </c>
      <c r="D3370" s="209" t="s">
        <v>1028</v>
      </c>
      <c r="E3370" s="210">
        <v>6116</v>
      </c>
      <c r="F3370" s="211" t="s">
        <v>1031</v>
      </c>
      <c r="G3370" s="230"/>
      <c r="H3370" s="56"/>
      <c r="I3370" s="221"/>
      <c r="J3370" s="57"/>
      <c r="K3370" s="57"/>
      <c r="L3370" s="57"/>
      <c r="M3370" s="55"/>
      <c r="N3370" s="303"/>
      <c r="O3370" s="245"/>
      <c r="P3370" s="122"/>
      <c r="Q3370" s="58"/>
      <c r="R3370" s="58"/>
      <c r="S3370" s="58"/>
      <c r="T3370" s="58"/>
      <c r="U3370" s="58"/>
      <c r="V3370" s="58"/>
      <c r="W3370" s="58"/>
      <c r="X3370" s="58"/>
      <c r="Y3370" s="59"/>
      <c r="Z3370" s="59"/>
      <c r="AA3370" s="59"/>
      <c r="AB3370" s="58"/>
      <c r="AC3370" s="58"/>
      <c r="AD3370" s="58"/>
      <c r="AE3370" s="58"/>
      <c r="AF3370" s="58"/>
      <c r="AG3370" s="58"/>
      <c r="AH3370" s="58"/>
      <c r="AI3370" s="58"/>
      <c r="AJ3370" s="59"/>
      <c r="AK3370" s="59"/>
      <c r="AL3370" s="59"/>
      <c r="AM3370" s="58"/>
      <c r="AN3370" s="58"/>
      <c r="AO3370" s="58"/>
      <c r="AP3370" s="58"/>
      <c r="AQ3370" s="58"/>
      <c r="AR3370" s="58"/>
      <c r="AS3370" s="58"/>
      <c r="AT3370" s="58"/>
      <c r="AU3370" s="58"/>
      <c r="AV3370" s="58"/>
      <c r="AW3370" s="58"/>
      <c r="AX3370" s="59"/>
      <c r="AY3370" s="59"/>
      <c r="AZ3370" s="60"/>
      <c r="BA3370" s="61"/>
      <c r="BB3370" s="54"/>
      <c r="BC3370" s="54"/>
      <c r="BD3370" s="41">
        <v>6</v>
      </c>
      <c r="BE3370" s="52">
        <v>61</v>
      </c>
      <c r="BF3370" s="62">
        <v>6116</v>
      </c>
      <c r="BG3370" s="274"/>
    </row>
    <row r="3371" spans="1:59" x14ac:dyDescent="0.25">
      <c r="A3371" s="196">
        <v>6</v>
      </c>
      <c r="B3371" s="197" t="s">
        <v>1027</v>
      </c>
      <c r="C3371" s="208">
        <v>61</v>
      </c>
      <c r="D3371" s="209" t="s">
        <v>1028</v>
      </c>
      <c r="E3371" s="212">
        <v>6122</v>
      </c>
      <c r="F3371" s="213" t="s">
        <v>1032</v>
      </c>
      <c r="G3371" s="234"/>
      <c r="H3371" s="138"/>
      <c r="I3371" s="224"/>
      <c r="J3371" s="98"/>
      <c r="K3371" s="98"/>
      <c r="L3371" s="98"/>
      <c r="M3371" s="137"/>
      <c r="N3371" s="322"/>
      <c r="O3371" s="323"/>
      <c r="P3371" s="139"/>
      <c r="Q3371" s="139"/>
      <c r="R3371" s="139"/>
      <c r="S3371" s="139"/>
      <c r="T3371" s="139"/>
      <c r="U3371" s="139"/>
      <c r="V3371" s="139"/>
      <c r="W3371" s="139"/>
      <c r="X3371" s="139"/>
      <c r="Y3371" s="100"/>
      <c r="Z3371" s="125"/>
      <c r="AA3371" s="125"/>
      <c r="AB3371" s="139"/>
      <c r="AC3371" s="139"/>
      <c r="AD3371" s="139"/>
      <c r="AE3371" s="139"/>
      <c r="AF3371" s="139"/>
      <c r="AG3371" s="139"/>
      <c r="AH3371" s="139"/>
      <c r="AI3371" s="139"/>
      <c r="AJ3371" s="100"/>
      <c r="AK3371" s="125"/>
      <c r="AL3371" s="125"/>
      <c r="AM3371" s="139"/>
      <c r="AN3371" s="139"/>
      <c r="AO3371" s="139"/>
      <c r="AP3371" s="139"/>
      <c r="AQ3371" s="139"/>
      <c r="AR3371" s="139"/>
      <c r="AS3371" s="139"/>
      <c r="AT3371" s="139"/>
      <c r="AU3371" s="139"/>
      <c r="AV3371" s="139"/>
      <c r="AW3371" s="99"/>
      <c r="AX3371" s="125"/>
      <c r="AY3371" s="100"/>
      <c r="AZ3371" s="140"/>
      <c r="BA3371" s="141"/>
      <c r="BB3371" s="136"/>
      <c r="BC3371" s="136"/>
      <c r="BD3371" s="41">
        <v>6</v>
      </c>
      <c r="BE3371" s="52">
        <v>61</v>
      </c>
      <c r="BF3371" s="103">
        <v>6122</v>
      </c>
      <c r="BG3371" s="283"/>
    </row>
    <row r="3372" spans="1:59" s="63" customFormat="1" ht="12.75" x14ac:dyDescent="0.2">
      <c r="A3372" s="196">
        <v>6</v>
      </c>
      <c r="B3372" s="197" t="s">
        <v>1027</v>
      </c>
      <c r="C3372" s="208">
        <v>61</v>
      </c>
      <c r="D3372" s="209" t="s">
        <v>1028</v>
      </c>
      <c r="E3372" s="212">
        <v>6122</v>
      </c>
      <c r="F3372" s="213" t="s">
        <v>1032</v>
      </c>
      <c r="G3372" s="232"/>
      <c r="H3372" s="97"/>
      <c r="I3372" s="224"/>
      <c r="J3372" s="98"/>
      <c r="K3372" s="98"/>
      <c r="L3372" s="98"/>
      <c r="M3372" s="96"/>
      <c r="N3372" s="307"/>
      <c r="O3372" s="246"/>
      <c r="P3372" s="124"/>
      <c r="Q3372" s="99"/>
      <c r="R3372" s="99"/>
      <c r="S3372" s="99"/>
      <c r="T3372" s="99"/>
      <c r="U3372" s="99"/>
      <c r="V3372" s="99"/>
      <c r="W3372" s="99"/>
      <c r="X3372" s="99"/>
      <c r="Y3372" s="100"/>
      <c r="Z3372" s="100"/>
      <c r="AA3372" s="100"/>
      <c r="AB3372" s="99"/>
      <c r="AC3372" s="99"/>
      <c r="AD3372" s="99"/>
      <c r="AE3372" s="99"/>
      <c r="AF3372" s="99"/>
      <c r="AG3372" s="99"/>
      <c r="AH3372" s="99"/>
      <c r="AI3372" s="99"/>
      <c r="AJ3372" s="100"/>
      <c r="AK3372" s="100"/>
      <c r="AL3372" s="100"/>
      <c r="AM3372" s="99"/>
      <c r="AN3372" s="99"/>
      <c r="AO3372" s="99"/>
      <c r="AP3372" s="99"/>
      <c r="AQ3372" s="99"/>
      <c r="AR3372" s="99"/>
      <c r="AS3372" s="99"/>
      <c r="AT3372" s="99"/>
      <c r="AU3372" s="99"/>
      <c r="AV3372" s="99"/>
      <c r="AW3372" s="99"/>
      <c r="AX3372" s="100"/>
      <c r="AY3372" s="100"/>
      <c r="AZ3372" s="101"/>
      <c r="BA3372" s="102"/>
      <c r="BB3372" s="95"/>
      <c r="BC3372" s="95"/>
      <c r="BD3372" s="41">
        <v>6</v>
      </c>
      <c r="BE3372" s="52">
        <v>61</v>
      </c>
      <c r="BF3372" s="103">
        <v>6122</v>
      </c>
      <c r="BG3372" s="277"/>
    </row>
    <row r="3373" spans="1:59" s="63" customFormat="1" ht="12.75" x14ac:dyDescent="0.2">
      <c r="A3373" s="196">
        <v>6</v>
      </c>
      <c r="B3373" s="197" t="s">
        <v>1027</v>
      </c>
      <c r="C3373" s="208">
        <v>61</v>
      </c>
      <c r="D3373" s="209" t="s">
        <v>1028</v>
      </c>
      <c r="E3373" s="212">
        <v>6122</v>
      </c>
      <c r="F3373" s="213" t="s">
        <v>1032</v>
      </c>
      <c r="G3373" s="231"/>
      <c r="H3373" s="65"/>
      <c r="I3373" s="222"/>
      <c r="J3373" s="66"/>
      <c r="K3373" s="66"/>
      <c r="L3373" s="66"/>
      <c r="M3373" s="64"/>
      <c r="N3373" s="304"/>
      <c r="O3373" s="305"/>
      <c r="P3373" s="127"/>
      <c r="Q3373" s="67"/>
      <c r="R3373" s="67"/>
      <c r="S3373" s="67"/>
      <c r="T3373" s="67"/>
      <c r="U3373" s="67"/>
      <c r="V3373" s="67"/>
      <c r="W3373" s="67"/>
      <c r="X3373" s="67"/>
      <c r="Y3373" s="68"/>
      <c r="Z3373" s="68"/>
      <c r="AA3373" s="68"/>
      <c r="AB3373" s="67"/>
      <c r="AC3373" s="67"/>
      <c r="AD3373" s="67"/>
      <c r="AE3373" s="67"/>
      <c r="AF3373" s="67"/>
      <c r="AG3373" s="67"/>
      <c r="AH3373" s="67"/>
      <c r="AI3373" s="67"/>
      <c r="AJ3373" s="68"/>
      <c r="AK3373" s="68"/>
      <c r="AL3373" s="68"/>
      <c r="AM3373" s="67"/>
      <c r="AN3373" s="67"/>
      <c r="AO3373" s="67"/>
      <c r="AP3373" s="67"/>
      <c r="AQ3373" s="67"/>
      <c r="AR3373" s="67"/>
      <c r="AS3373" s="67"/>
      <c r="AT3373" s="67"/>
      <c r="AU3373" s="67"/>
      <c r="AV3373" s="67"/>
      <c r="AW3373" s="67"/>
      <c r="AX3373" s="68"/>
      <c r="AY3373" s="68"/>
      <c r="AZ3373" s="69"/>
      <c r="BA3373" s="70"/>
      <c r="BB3373" s="71"/>
      <c r="BC3373" s="95"/>
      <c r="BD3373" s="41">
        <v>6</v>
      </c>
      <c r="BE3373" s="52">
        <v>61</v>
      </c>
      <c r="BF3373" s="103">
        <v>6122</v>
      </c>
      <c r="BG3373" s="275"/>
    </row>
    <row r="3374" spans="1:59" s="63" customFormat="1" ht="12.75" x14ac:dyDescent="0.2">
      <c r="A3374" s="196">
        <v>6</v>
      </c>
      <c r="B3374" s="197" t="s">
        <v>1027</v>
      </c>
      <c r="C3374" s="208">
        <v>61</v>
      </c>
      <c r="D3374" s="209" t="s">
        <v>1028</v>
      </c>
      <c r="E3374" s="212">
        <v>6122</v>
      </c>
      <c r="F3374" s="213" t="s">
        <v>1032</v>
      </c>
      <c r="G3374" s="231"/>
      <c r="H3374" s="72" t="s">
        <v>47</v>
      </c>
      <c r="I3374" s="223"/>
      <c r="J3374" s="73"/>
      <c r="K3374" s="73"/>
      <c r="L3374" s="73"/>
      <c r="M3374" s="74"/>
      <c r="N3374" s="247"/>
      <c r="O3374" s="306"/>
      <c r="P3374" s="105"/>
      <c r="Q3374" s="75"/>
      <c r="R3374" s="75"/>
      <c r="S3374" s="75"/>
      <c r="T3374" s="75"/>
      <c r="U3374" s="75"/>
      <c r="V3374" s="75"/>
      <c r="W3374" s="75"/>
      <c r="X3374" s="75"/>
      <c r="Y3374" s="76">
        <f>IF(ISNUMBER(VLOOKUP(Y3376,P$7:W$7,MATCH(Y3376,P$7:W$7))),VLOOKUP(Y3376,P$7:W$7,MATCH(Y3376,P$7:W$7)),IF(N3378=0,"No Data",IF(Y3376&gt;0,"&lt;100",0)))</f>
        <v>10000</v>
      </c>
      <c r="Z3374" s="77">
        <f>IF(ISNUMBER(VLOOKUP(Z3378,P$7:W$7,MATCH(Z3378,P$7:W$7))),VLOOKUP(Z3378,P$7:W$7,MATCH(Z3378,P$7:W$7)),IF(N3378=0,"No Data",IF(Z3378&gt;0,"&lt;100",0)))</f>
        <v>10000</v>
      </c>
      <c r="AA3374" s="106">
        <f>IF(ISNUMBER(Z3374),Z3374,0)</f>
        <v>10000</v>
      </c>
      <c r="AB3374" s="75"/>
      <c r="AC3374" s="75"/>
      <c r="AD3374" s="75"/>
      <c r="AE3374" s="75"/>
      <c r="AF3374" s="75"/>
      <c r="AG3374" s="75"/>
      <c r="AH3374" s="75"/>
      <c r="AI3374" s="75"/>
      <c r="AJ3374" s="76">
        <f>IF(ISNUMBER(VLOOKUP(AJ3376,AB$7:AH$7,MATCH(AJ3376,AB$7:AH$7))),VLOOKUP(AJ3376,AB$7:AH$7,MATCH(AJ3376,AB$7:AH$7)),IF(N3378=0,"No Data",IF(AJ3376&gt;0,"&lt;50",0)))</f>
        <v>0</v>
      </c>
      <c r="AK3374" s="77">
        <f>IF(ISNUMBER(VLOOKUP(AK3378,AB$7:AH$7,MATCH(AK3378,AB$7:AH$7))),VLOOKUP(AK3378,AB$7:AH$7,MATCH(AK3378,AB$7:AH$7)),IF(N3378=0,"No Data",IF(AK3378&gt;0,"&lt;50",0)))</f>
        <v>0</v>
      </c>
      <c r="AL3374" s="106">
        <f>IF(ISNUMBER(AK3374),AK3374,0)</f>
        <v>0</v>
      </c>
      <c r="AM3374" s="75"/>
      <c r="AN3374" s="75"/>
      <c r="AO3374" s="75"/>
      <c r="AP3374" s="75"/>
      <c r="AQ3374" s="75"/>
      <c r="AR3374" s="75"/>
      <c r="AS3374" s="75"/>
      <c r="AT3374" s="75"/>
      <c r="AU3374" s="75"/>
      <c r="AV3374" s="75"/>
      <c r="AW3374" s="76">
        <f>IF(ISNUMBER(VLOOKUP(AW3376,AM$7:AU$7,MATCH(AW3376,AM$7:AU$7))),VLOOKUP(AW3376,AM$7:AU$7,MATCH(AW3376,AM$7:AU$7)),IF(N3378=0,"No Data",IF(AW3376&gt;0,"&lt;10",0)))</f>
        <v>50</v>
      </c>
      <c r="AX3374" s="77">
        <f>IF(ISNUMBER(VLOOKUP(AX3378,AM$7:AU$7,MATCH(AX3378,AM$7:AU$7))),VLOOKUP(AX3378,AM$7:AU$7,MATCH(AX3378,AM$7:AU$7)),IF(N3378=0,"No Data",IF(AX3378&gt;0,"&lt;10",0)))</f>
        <v>50</v>
      </c>
      <c r="AY3374" s="106">
        <f>IF(ISNUMBER(AX3374),AX3374,0)</f>
        <v>50</v>
      </c>
      <c r="AZ3374" s="79"/>
      <c r="BA3374" s="80"/>
      <c r="BB3374" s="71"/>
      <c r="BC3374" s="95"/>
      <c r="BD3374" s="41">
        <v>6</v>
      </c>
      <c r="BE3374" s="52">
        <v>61</v>
      </c>
      <c r="BF3374" s="103">
        <v>6122</v>
      </c>
      <c r="BG3374" s="276" t="s">
        <v>47</v>
      </c>
    </row>
    <row r="3375" spans="1:59" s="63" customFormat="1" ht="12.75" x14ac:dyDescent="0.2">
      <c r="A3375" s="196">
        <v>6</v>
      </c>
      <c r="B3375" s="197" t="s">
        <v>1027</v>
      </c>
      <c r="C3375" s="208">
        <v>61</v>
      </c>
      <c r="D3375" s="209" t="s">
        <v>1028</v>
      </c>
      <c r="E3375" s="212">
        <v>6122</v>
      </c>
      <c r="F3375" s="213" t="s">
        <v>1032</v>
      </c>
      <c r="G3375" s="231"/>
      <c r="H3375" s="81" t="s">
        <v>48</v>
      </c>
      <c r="I3375" s="223"/>
      <c r="J3375" s="73"/>
      <c r="K3375" s="73"/>
      <c r="L3375" s="73"/>
      <c r="M3375" s="74"/>
      <c r="N3375" s="247"/>
      <c r="O3375" s="306"/>
      <c r="P3375" s="105"/>
      <c r="Q3375" s="75"/>
      <c r="R3375" s="75"/>
      <c r="S3375" s="75"/>
      <c r="T3375" s="75"/>
      <c r="U3375" s="75"/>
      <c r="V3375" s="75"/>
      <c r="W3375" s="75"/>
      <c r="X3375" s="75"/>
      <c r="Y3375" s="82">
        <f>MIN(X3379:X3382)</f>
        <v>0</v>
      </c>
      <c r="Z3375" s="83"/>
      <c r="AA3375" s="83"/>
      <c r="AB3375" s="75"/>
      <c r="AC3375" s="75"/>
      <c r="AD3375" s="75"/>
      <c r="AE3375" s="75"/>
      <c r="AF3375" s="75"/>
      <c r="AG3375" s="75"/>
      <c r="AH3375" s="75"/>
      <c r="AI3375" s="75"/>
      <c r="AJ3375" s="82">
        <f>MIN(AI3379:AI3382)</f>
        <v>0</v>
      </c>
      <c r="AK3375" s="83"/>
      <c r="AL3375" s="83"/>
      <c r="AM3375" s="75"/>
      <c r="AN3375" s="75"/>
      <c r="AO3375" s="75"/>
      <c r="AP3375" s="75"/>
      <c r="AQ3375" s="75"/>
      <c r="AR3375" s="75"/>
      <c r="AS3375" s="75"/>
      <c r="AT3375" s="75"/>
      <c r="AU3375" s="75"/>
      <c r="AV3375" s="75"/>
      <c r="AW3375" s="82">
        <f>MIN(AV3379:AV3382)</f>
        <v>50</v>
      </c>
      <c r="AX3375" s="83"/>
      <c r="AY3375" s="83"/>
      <c r="AZ3375" s="79"/>
      <c r="BA3375" s="80"/>
      <c r="BB3375" s="71"/>
      <c r="BC3375" s="95"/>
      <c r="BD3375" s="41">
        <v>6</v>
      </c>
      <c r="BE3375" s="52">
        <v>61</v>
      </c>
      <c r="BF3375" s="103">
        <v>6122</v>
      </c>
      <c r="BG3375" s="278" t="s">
        <v>48</v>
      </c>
    </row>
    <row r="3376" spans="1:59" s="63" customFormat="1" ht="12.75" x14ac:dyDescent="0.2">
      <c r="A3376" s="196">
        <v>6</v>
      </c>
      <c r="B3376" s="197" t="s">
        <v>1027</v>
      </c>
      <c r="C3376" s="208">
        <v>61</v>
      </c>
      <c r="D3376" s="209" t="s">
        <v>1028</v>
      </c>
      <c r="E3376" s="212">
        <v>6122</v>
      </c>
      <c r="F3376" s="213" t="s">
        <v>1032</v>
      </c>
      <c r="G3376" s="231"/>
      <c r="H3376" s="81" t="s">
        <v>49</v>
      </c>
      <c r="I3376" s="223"/>
      <c r="J3376" s="73"/>
      <c r="K3376" s="73"/>
      <c r="L3376" s="73"/>
      <c r="M3376" s="74"/>
      <c r="N3376" s="247"/>
      <c r="O3376" s="306"/>
      <c r="P3376" s="105"/>
      <c r="Q3376" s="75"/>
      <c r="R3376" s="75"/>
      <c r="S3376" s="75"/>
      <c r="T3376" s="75"/>
      <c r="U3376" s="75"/>
      <c r="V3376" s="75"/>
      <c r="W3376" s="75"/>
      <c r="X3376" s="75"/>
      <c r="Y3376" s="84">
        <f>IF(ISNUMBER(AVERAGE(X3379:X3382)),AVERAGE(X3379:X3382),0)</f>
        <v>18750</v>
      </c>
      <c r="Z3376" s="83"/>
      <c r="AA3376" s="83"/>
      <c r="AB3376" s="75"/>
      <c r="AC3376" s="75"/>
      <c r="AD3376" s="75"/>
      <c r="AE3376" s="75"/>
      <c r="AF3376" s="75"/>
      <c r="AG3376" s="75"/>
      <c r="AH3376" s="75"/>
      <c r="AI3376" s="75"/>
      <c r="AJ3376" s="84">
        <f>IF(ISNUMBER(AVERAGE(AI3379:AI3382)),AVERAGE(AI3379:AI3382),0)</f>
        <v>0</v>
      </c>
      <c r="AK3376" s="83"/>
      <c r="AL3376" s="83"/>
      <c r="AM3376" s="75"/>
      <c r="AN3376" s="75"/>
      <c r="AO3376" s="75"/>
      <c r="AP3376" s="75"/>
      <c r="AQ3376" s="75"/>
      <c r="AR3376" s="75"/>
      <c r="AS3376" s="75"/>
      <c r="AT3376" s="75"/>
      <c r="AU3376" s="75"/>
      <c r="AV3376" s="75"/>
      <c r="AW3376" s="84">
        <f>IF(ISNUMBER(AVERAGE(AV3379:AV3382)),AVERAGE(AV3379:AV3382),0)</f>
        <v>87.5</v>
      </c>
      <c r="AX3376" s="83"/>
      <c r="AY3376" s="83"/>
      <c r="AZ3376" s="79"/>
      <c r="BA3376" s="80"/>
      <c r="BB3376" s="71"/>
      <c r="BC3376" s="95"/>
      <c r="BD3376" s="41">
        <v>6</v>
      </c>
      <c r="BE3376" s="52">
        <v>61</v>
      </c>
      <c r="BF3376" s="103">
        <v>6122</v>
      </c>
      <c r="BG3376" s="278" t="s">
        <v>49</v>
      </c>
    </row>
    <row r="3377" spans="1:59" s="63" customFormat="1" ht="12.75" x14ac:dyDescent="0.2">
      <c r="A3377" s="196">
        <v>6</v>
      </c>
      <c r="B3377" s="197" t="s">
        <v>1027</v>
      </c>
      <c r="C3377" s="208">
        <v>61</v>
      </c>
      <c r="D3377" s="209" t="s">
        <v>1028</v>
      </c>
      <c r="E3377" s="212">
        <v>6122</v>
      </c>
      <c r="F3377" s="213" t="s">
        <v>1032</v>
      </c>
      <c r="G3377" s="231"/>
      <c r="H3377" s="81" t="s">
        <v>50</v>
      </c>
      <c r="I3377" s="223"/>
      <c r="J3377" s="73"/>
      <c r="K3377" s="73"/>
      <c r="L3377" s="73"/>
      <c r="M3377" s="74"/>
      <c r="N3377" s="247"/>
      <c r="O3377" s="306"/>
      <c r="P3377" s="105"/>
      <c r="Q3377" s="75"/>
      <c r="R3377" s="75"/>
      <c r="S3377" s="75"/>
      <c r="T3377" s="75"/>
      <c r="U3377" s="75"/>
      <c r="V3377" s="75"/>
      <c r="W3377" s="75"/>
      <c r="X3377" s="75"/>
      <c r="Y3377" s="84">
        <f>MAX(X3379:X3382)</f>
        <v>25000</v>
      </c>
      <c r="Z3377" s="83"/>
      <c r="AA3377" s="83"/>
      <c r="AB3377" s="75"/>
      <c r="AC3377" s="75"/>
      <c r="AD3377" s="75"/>
      <c r="AE3377" s="75"/>
      <c r="AF3377" s="75"/>
      <c r="AG3377" s="75"/>
      <c r="AH3377" s="75"/>
      <c r="AI3377" s="75"/>
      <c r="AJ3377" s="84">
        <f>MAX(AI3379:AI3382)</f>
        <v>0</v>
      </c>
      <c r="AK3377" s="83"/>
      <c r="AL3377" s="83"/>
      <c r="AM3377" s="75"/>
      <c r="AN3377" s="75"/>
      <c r="AO3377" s="75"/>
      <c r="AP3377" s="75"/>
      <c r="AQ3377" s="75"/>
      <c r="AR3377" s="75"/>
      <c r="AS3377" s="75"/>
      <c r="AT3377" s="75"/>
      <c r="AU3377" s="75"/>
      <c r="AV3377" s="75"/>
      <c r="AW3377" s="84">
        <f>MAX(AV3379:AV3382)</f>
        <v>100</v>
      </c>
      <c r="AX3377" s="83"/>
      <c r="AY3377" s="83"/>
      <c r="AZ3377" s="79"/>
      <c r="BA3377" s="80"/>
      <c r="BB3377" s="71"/>
      <c r="BC3377" s="95"/>
      <c r="BD3377" s="41">
        <v>6</v>
      </c>
      <c r="BE3377" s="52">
        <v>61</v>
      </c>
      <c r="BF3377" s="103">
        <v>6122</v>
      </c>
      <c r="BG3377" s="278" t="s">
        <v>50</v>
      </c>
    </row>
    <row r="3378" spans="1:59" s="63" customFormat="1" ht="12.75" x14ac:dyDescent="0.2">
      <c r="A3378" s="196">
        <v>6</v>
      </c>
      <c r="B3378" s="197" t="s">
        <v>1027</v>
      </c>
      <c r="C3378" s="208">
        <v>61</v>
      </c>
      <c r="D3378" s="209" t="s">
        <v>1028</v>
      </c>
      <c r="E3378" s="212">
        <v>6122</v>
      </c>
      <c r="F3378" s="213" t="s">
        <v>1032</v>
      </c>
      <c r="G3378" s="231"/>
      <c r="H3378" s="85" t="s">
        <v>51</v>
      </c>
      <c r="I3378" s="223"/>
      <c r="J3378" s="73"/>
      <c r="K3378" s="73"/>
      <c r="L3378" s="73"/>
      <c r="M3378" s="74"/>
      <c r="N3378" s="248">
        <f>SUM(N3379:N3382)</f>
        <v>4</v>
      </c>
      <c r="O3378" s="293">
        <f>SUM(O3379:O3382)</f>
        <v>1</v>
      </c>
      <c r="P3378" s="292"/>
      <c r="Q3378" s="87"/>
      <c r="R3378" s="87"/>
      <c r="S3378" s="87"/>
      <c r="T3378" s="87"/>
      <c r="U3378" s="87"/>
      <c r="V3378" s="87"/>
      <c r="W3378" s="87"/>
      <c r="X3378" s="87"/>
      <c r="Y3378" s="88"/>
      <c r="Z3378" s="107">
        <f>SUM(Z3379:Z3382)</f>
        <v>18750</v>
      </c>
      <c r="AA3378" s="88"/>
      <c r="AB3378" s="87"/>
      <c r="AC3378" s="87"/>
      <c r="AD3378" s="87"/>
      <c r="AE3378" s="87"/>
      <c r="AF3378" s="87"/>
      <c r="AG3378" s="87"/>
      <c r="AH3378" s="87"/>
      <c r="AI3378" s="87"/>
      <c r="AJ3378" s="88"/>
      <c r="AK3378" s="107">
        <f>SUM(AK3379:AK3382)</f>
        <v>0</v>
      </c>
      <c r="AL3378" s="88"/>
      <c r="AM3378" s="87"/>
      <c r="AN3378" s="87"/>
      <c r="AO3378" s="87"/>
      <c r="AP3378" s="87"/>
      <c r="AQ3378" s="87"/>
      <c r="AR3378" s="87"/>
      <c r="AS3378" s="87"/>
      <c r="AT3378" s="87"/>
      <c r="AU3378" s="87"/>
      <c r="AV3378" s="87"/>
      <c r="AW3378" s="112"/>
      <c r="AX3378" s="107">
        <f>SUM(AX3379:AX3382)</f>
        <v>87.5</v>
      </c>
      <c r="AY3378" s="88"/>
      <c r="AZ3378" s="79"/>
      <c r="BA3378" s="80"/>
      <c r="BB3378" s="71"/>
      <c r="BC3378" s="95"/>
      <c r="BD3378" s="41">
        <v>6</v>
      </c>
      <c r="BE3378" s="52">
        <v>61</v>
      </c>
      <c r="BF3378" s="103">
        <v>6122</v>
      </c>
      <c r="BG3378" s="279" t="s">
        <v>51</v>
      </c>
    </row>
    <row r="3379" spans="1:59" s="63" customFormat="1" ht="12.75" x14ac:dyDescent="0.2">
      <c r="A3379" s="196">
        <v>6</v>
      </c>
      <c r="B3379" s="197" t="s">
        <v>1027</v>
      </c>
      <c r="C3379" s="208">
        <v>61</v>
      </c>
      <c r="D3379" s="209" t="s">
        <v>1028</v>
      </c>
      <c r="E3379" s="212">
        <v>6122</v>
      </c>
      <c r="F3379" s="213" t="s">
        <v>1032</v>
      </c>
      <c r="G3379" s="231"/>
      <c r="H3379" s="89" t="s">
        <v>52</v>
      </c>
      <c r="I3379" s="90" t="s">
        <v>162</v>
      </c>
      <c r="J3379" s="90"/>
      <c r="K3379" s="90" t="s">
        <v>237</v>
      </c>
      <c r="L3379" s="90"/>
      <c r="M3379" s="91"/>
      <c r="N3379" s="312">
        <v>1</v>
      </c>
      <c r="O3379" s="313">
        <f>N3379/N$3378</f>
        <v>0.25</v>
      </c>
      <c r="P3379" s="104"/>
      <c r="Q3379" s="92"/>
      <c r="R3379" s="92"/>
      <c r="S3379" s="92"/>
      <c r="T3379" s="92"/>
      <c r="U3379" s="92"/>
      <c r="V3379" s="92"/>
      <c r="W3379" s="92">
        <v>1</v>
      </c>
      <c r="X3379" s="109">
        <f>P3379*P$7+Q3379*Q$7+R3379*R$7+S3379*S$7+T3379*T$7+U3379*U$7+V3379*V$7+W3379*W$7</f>
        <v>25000</v>
      </c>
      <c r="Y3379" s="83"/>
      <c r="Z3379" s="110">
        <f>X3379*$O3379</f>
        <v>6250</v>
      </c>
      <c r="AA3379" s="111"/>
      <c r="AB3379" s="92"/>
      <c r="AC3379" s="92"/>
      <c r="AD3379" s="92"/>
      <c r="AE3379" s="92"/>
      <c r="AF3379" s="92"/>
      <c r="AG3379" s="92"/>
      <c r="AH3379" s="92"/>
      <c r="AI3379" s="109">
        <f>AB3379*AB$7+AC3379*AC$7+AD3379*AD$7+AE3379*AE$7+AF3379*AF$7+AG3379*AG$7+AH3379*AH$7</f>
        <v>0</v>
      </c>
      <c r="AJ3379" s="83"/>
      <c r="AK3379" s="110">
        <f>AI3379*$O3379</f>
        <v>0</v>
      </c>
      <c r="AL3379" s="111"/>
      <c r="AM3379" s="92"/>
      <c r="AN3379" s="92"/>
      <c r="AO3379" s="92"/>
      <c r="AP3379" s="92">
        <v>1</v>
      </c>
      <c r="AQ3379" s="92"/>
      <c r="AR3379" s="92"/>
      <c r="AS3379" s="92"/>
      <c r="AT3379" s="92"/>
      <c r="AU3379" s="92"/>
      <c r="AV3379" s="109">
        <f>AM3379*AM$7+AN3379*AN$7+AO3379*AO$7+AP3379*AP$7+AQ3379*AQ$7+AR3379*AR$7+AS3379*AS$7+AT3379*AT$7+AU3379*AU$7</f>
        <v>100</v>
      </c>
      <c r="AW3379" s="75"/>
      <c r="AX3379" s="110">
        <f>AV3379*$O3379</f>
        <v>25</v>
      </c>
      <c r="AY3379" s="111"/>
      <c r="AZ3379" s="93"/>
      <c r="BA3379" s="94" t="s">
        <v>131</v>
      </c>
      <c r="BB3379" s="71"/>
      <c r="BC3379" s="95"/>
      <c r="BD3379" s="41">
        <v>6</v>
      </c>
      <c r="BE3379" s="52">
        <v>61</v>
      </c>
      <c r="BF3379" s="103">
        <v>6122</v>
      </c>
      <c r="BG3379" s="280" t="s">
        <v>52</v>
      </c>
    </row>
    <row r="3380" spans="1:59" s="63" customFormat="1" ht="12.75" x14ac:dyDescent="0.2">
      <c r="A3380" s="196">
        <v>6</v>
      </c>
      <c r="B3380" s="197" t="s">
        <v>1027</v>
      </c>
      <c r="C3380" s="208">
        <v>61</v>
      </c>
      <c r="D3380" s="209" t="s">
        <v>1028</v>
      </c>
      <c r="E3380" s="212">
        <v>6122</v>
      </c>
      <c r="F3380" s="213" t="s">
        <v>1032</v>
      </c>
      <c r="G3380" s="231"/>
      <c r="H3380" s="89"/>
      <c r="I3380" s="90" t="s">
        <v>160</v>
      </c>
      <c r="J3380" s="90"/>
      <c r="K3380" s="90" t="s">
        <v>459</v>
      </c>
      <c r="L3380" s="90" t="s">
        <v>69</v>
      </c>
      <c r="M3380" s="91"/>
      <c r="N3380" s="312">
        <v>1</v>
      </c>
      <c r="O3380" s="313">
        <f>N3380/N$3378</f>
        <v>0.25</v>
      </c>
      <c r="P3380" s="104"/>
      <c r="Q3380" s="92"/>
      <c r="R3380" s="92"/>
      <c r="S3380" s="92"/>
      <c r="T3380" s="92"/>
      <c r="U3380" s="92"/>
      <c r="V3380" s="92"/>
      <c r="W3380" s="92">
        <v>1</v>
      </c>
      <c r="X3380" s="109">
        <f>P3380*P$7+Q3380*Q$7+R3380*R$7+S3380*S$7+T3380*T$7+U3380*U$7+V3380*V$7+W3380*W$7</f>
        <v>25000</v>
      </c>
      <c r="Y3380" s="83"/>
      <c r="Z3380" s="110">
        <f>X3380*$O3380</f>
        <v>6250</v>
      </c>
      <c r="AA3380" s="111"/>
      <c r="AB3380" s="92"/>
      <c r="AC3380" s="92"/>
      <c r="AD3380" s="92"/>
      <c r="AE3380" s="92"/>
      <c r="AF3380" s="92"/>
      <c r="AG3380" s="92"/>
      <c r="AH3380" s="92"/>
      <c r="AI3380" s="109">
        <f>AB3380*AB$7+AC3380*AC$7+AD3380*AD$7+AE3380*AE$7+AF3380*AF$7+AG3380*AG$7+AH3380*AH$7</f>
        <v>0</v>
      </c>
      <c r="AJ3380" s="83"/>
      <c r="AK3380" s="110">
        <f>AI3380*$O3380</f>
        <v>0</v>
      </c>
      <c r="AL3380" s="111"/>
      <c r="AM3380" s="92"/>
      <c r="AN3380" s="92"/>
      <c r="AO3380" s="92"/>
      <c r="AP3380" s="92">
        <v>1</v>
      </c>
      <c r="AQ3380" s="92"/>
      <c r="AR3380" s="92"/>
      <c r="AS3380" s="92"/>
      <c r="AT3380" s="92"/>
      <c r="AU3380" s="92"/>
      <c r="AV3380" s="109">
        <f>AM3380*AM$7+AN3380*AN$7+AO3380*AO$7+AP3380*AP$7+AQ3380*AQ$7+AR3380*AR$7+AS3380*AS$7+AT3380*AT$7+AU3380*AU$7</f>
        <v>100</v>
      </c>
      <c r="AW3380" s="75"/>
      <c r="AX3380" s="110">
        <f>AV3380*$O3380</f>
        <v>25</v>
      </c>
      <c r="AY3380" s="111"/>
      <c r="AZ3380" s="93"/>
      <c r="BA3380" s="94" t="s">
        <v>131</v>
      </c>
      <c r="BB3380" s="71"/>
      <c r="BC3380" s="95"/>
      <c r="BD3380" s="41">
        <v>6</v>
      </c>
      <c r="BE3380" s="52">
        <v>61</v>
      </c>
      <c r="BF3380" s="103">
        <v>6122</v>
      </c>
      <c r="BG3380" s="280" t="s">
        <v>52</v>
      </c>
    </row>
    <row r="3381" spans="1:59" s="63" customFormat="1" ht="12.75" x14ac:dyDescent="0.2">
      <c r="A3381" s="196">
        <v>6</v>
      </c>
      <c r="B3381" s="197" t="s">
        <v>1027</v>
      </c>
      <c r="C3381" s="208">
        <v>61</v>
      </c>
      <c r="D3381" s="209" t="s">
        <v>1028</v>
      </c>
      <c r="E3381" s="212">
        <v>6122</v>
      </c>
      <c r="F3381" s="213" t="s">
        <v>1032</v>
      </c>
      <c r="G3381" s="231"/>
      <c r="H3381" s="89"/>
      <c r="I3381" s="90" t="s">
        <v>451</v>
      </c>
      <c r="J3381" s="90"/>
      <c r="K3381" s="90" t="s">
        <v>129</v>
      </c>
      <c r="L3381" s="90" t="s">
        <v>448</v>
      </c>
      <c r="M3381" s="91"/>
      <c r="N3381" s="312">
        <v>1</v>
      </c>
      <c r="O3381" s="313">
        <f>N3381/N$3378</f>
        <v>0.25</v>
      </c>
      <c r="P3381" s="104"/>
      <c r="Q3381" s="92"/>
      <c r="R3381" s="92"/>
      <c r="S3381" s="92"/>
      <c r="T3381" s="92"/>
      <c r="U3381" s="92"/>
      <c r="V3381" s="92"/>
      <c r="W3381" s="92">
        <v>1</v>
      </c>
      <c r="X3381" s="109">
        <f>P3381*P$7+Q3381*Q$7+R3381*R$7+S3381*S$7+T3381*T$7+U3381*U$7+V3381*V$7+W3381*W$7</f>
        <v>25000</v>
      </c>
      <c r="Y3381" s="83"/>
      <c r="Z3381" s="110">
        <f>X3381*$O3381</f>
        <v>6250</v>
      </c>
      <c r="AA3381" s="111"/>
      <c r="AB3381" s="92"/>
      <c r="AC3381" s="92"/>
      <c r="AD3381" s="92"/>
      <c r="AE3381" s="92"/>
      <c r="AF3381" s="92"/>
      <c r="AG3381" s="92"/>
      <c r="AH3381" s="92"/>
      <c r="AI3381" s="109">
        <f>AB3381*AB$7+AC3381*AC$7+AD3381*AD$7+AE3381*AE$7+AF3381*AF$7+AG3381*AG$7+AH3381*AH$7</f>
        <v>0</v>
      </c>
      <c r="AJ3381" s="83"/>
      <c r="AK3381" s="110">
        <f>AI3381*$O3381</f>
        <v>0</v>
      </c>
      <c r="AL3381" s="111"/>
      <c r="AM3381" s="92"/>
      <c r="AN3381" s="92"/>
      <c r="AO3381" s="92"/>
      <c r="AP3381" s="92">
        <v>1</v>
      </c>
      <c r="AQ3381" s="92"/>
      <c r="AR3381" s="92"/>
      <c r="AS3381" s="92"/>
      <c r="AT3381" s="92"/>
      <c r="AU3381" s="92"/>
      <c r="AV3381" s="109">
        <f>AM3381*AM$7+AN3381*AN$7+AO3381*AO$7+AP3381*AP$7+AQ3381*AQ$7+AR3381*AR$7+AS3381*AS$7+AT3381*AT$7+AU3381*AU$7</f>
        <v>100</v>
      </c>
      <c r="AW3381" s="75"/>
      <c r="AX3381" s="110">
        <f>AV3381*$O3381</f>
        <v>25</v>
      </c>
      <c r="AY3381" s="111"/>
      <c r="AZ3381" s="93"/>
      <c r="BA3381" s="94" t="s">
        <v>131</v>
      </c>
      <c r="BB3381" s="71"/>
      <c r="BC3381" s="95"/>
      <c r="BD3381" s="41">
        <v>6</v>
      </c>
      <c r="BE3381" s="52">
        <v>61</v>
      </c>
      <c r="BF3381" s="103">
        <v>6122</v>
      </c>
      <c r="BG3381" s="280" t="s">
        <v>52</v>
      </c>
    </row>
    <row r="3382" spans="1:59" s="63" customFormat="1" ht="12.75" x14ac:dyDescent="0.2">
      <c r="A3382" s="196">
        <v>6</v>
      </c>
      <c r="B3382" s="197" t="s">
        <v>1027</v>
      </c>
      <c r="C3382" s="208">
        <v>61</v>
      </c>
      <c r="D3382" s="209" t="s">
        <v>1028</v>
      </c>
      <c r="E3382" s="212">
        <v>6122</v>
      </c>
      <c r="F3382" s="213" t="s">
        <v>1032</v>
      </c>
      <c r="G3382" s="231"/>
      <c r="H3382" s="89"/>
      <c r="I3382" s="90" t="s">
        <v>1033</v>
      </c>
      <c r="J3382" s="90"/>
      <c r="K3382" s="90" t="s">
        <v>64</v>
      </c>
      <c r="L3382" s="90" t="s">
        <v>119</v>
      </c>
      <c r="M3382" s="91"/>
      <c r="N3382" s="312">
        <v>1</v>
      </c>
      <c r="O3382" s="313">
        <f>N3382/N$3378</f>
        <v>0.25</v>
      </c>
      <c r="P3382" s="104"/>
      <c r="Q3382" s="92"/>
      <c r="R3382" s="92"/>
      <c r="S3382" s="92"/>
      <c r="T3382" s="92"/>
      <c r="U3382" s="92"/>
      <c r="V3382" s="92"/>
      <c r="W3382" s="92"/>
      <c r="X3382" s="109">
        <f>P3382*P$7+Q3382*Q$7+R3382*R$7+S3382*S$7+T3382*T$7+U3382*U$7+V3382*V$7+W3382*W$7</f>
        <v>0</v>
      </c>
      <c r="Y3382" s="83"/>
      <c r="Z3382" s="110">
        <f>X3382*$O3382</f>
        <v>0</v>
      </c>
      <c r="AA3382" s="111"/>
      <c r="AB3382" s="92"/>
      <c r="AC3382" s="92"/>
      <c r="AD3382" s="92"/>
      <c r="AE3382" s="92"/>
      <c r="AF3382" s="92"/>
      <c r="AG3382" s="92"/>
      <c r="AH3382" s="92"/>
      <c r="AI3382" s="109">
        <f>AB3382*AB$7+AC3382*AC$7+AD3382*AD$7+AE3382*AE$7+AF3382*AF$7+AG3382*AG$7+AH3382*AH$7</f>
        <v>0</v>
      </c>
      <c r="AJ3382" s="83"/>
      <c r="AK3382" s="110">
        <f>AI3382*$O3382</f>
        <v>0</v>
      </c>
      <c r="AL3382" s="111"/>
      <c r="AM3382" s="92"/>
      <c r="AN3382" s="92"/>
      <c r="AO3382" s="92">
        <v>1</v>
      </c>
      <c r="AP3382" s="92"/>
      <c r="AQ3382" s="92"/>
      <c r="AR3382" s="92"/>
      <c r="AS3382" s="92"/>
      <c r="AT3382" s="92"/>
      <c r="AU3382" s="92"/>
      <c r="AV3382" s="109">
        <f>AM3382*AM$7+AN3382*AN$7+AO3382*AO$7+AP3382*AP$7+AQ3382*AQ$7+AR3382*AR$7+AS3382*AS$7+AT3382*AT$7+AU3382*AU$7</f>
        <v>50</v>
      </c>
      <c r="AW3382" s="75"/>
      <c r="AX3382" s="110">
        <f>AV3382*$O3382</f>
        <v>12.5</v>
      </c>
      <c r="AY3382" s="111"/>
      <c r="AZ3382" s="93"/>
      <c r="BA3382" s="94" t="s">
        <v>131</v>
      </c>
      <c r="BB3382" s="71"/>
      <c r="BC3382" s="95"/>
      <c r="BD3382" s="41">
        <v>6</v>
      </c>
      <c r="BE3382" s="52">
        <v>61</v>
      </c>
      <c r="BF3382" s="103">
        <v>6122</v>
      </c>
      <c r="BG3382" s="280" t="s">
        <v>52</v>
      </c>
    </row>
    <row r="3383" spans="1:59" s="63" customFormat="1" ht="12.75" x14ac:dyDescent="0.2">
      <c r="A3383" s="196">
        <v>6</v>
      </c>
      <c r="B3383" s="197" t="s">
        <v>1027</v>
      </c>
      <c r="C3383" s="208">
        <v>61</v>
      </c>
      <c r="D3383" s="209" t="s">
        <v>1028</v>
      </c>
      <c r="E3383" s="212">
        <v>6122</v>
      </c>
      <c r="F3383" s="213" t="s">
        <v>1032</v>
      </c>
      <c r="G3383" s="231"/>
      <c r="H3383" s="65"/>
      <c r="I3383" s="222"/>
      <c r="J3383" s="66"/>
      <c r="K3383" s="66"/>
      <c r="L3383" s="66"/>
      <c r="M3383" s="64"/>
      <c r="N3383" s="304"/>
      <c r="O3383" s="305"/>
      <c r="P3383" s="127"/>
      <c r="Q3383" s="67"/>
      <c r="R3383" s="67"/>
      <c r="S3383" s="67"/>
      <c r="T3383" s="67"/>
      <c r="U3383" s="67"/>
      <c r="V3383" s="67"/>
      <c r="W3383" s="67"/>
      <c r="X3383" s="67"/>
      <c r="Y3383" s="68"/>
      <c r="Z3383" s="68"/>
      <c r="AA3383" s="68"/>
      <c r="AB3383" s="67"/>
      <c r="AC3383" s="67"/>
      <c r="AD3383" s="67"/>
      <c r="AE3383" s="67"/>
      <c r="AF3383" s="67"/>
      <c r="AG3383" s="67"/>
      <c r="AH3383" s="67"/>
      <c r="AI3383" s="67"/>
      <c r="AJ3383" s="68"/>
      <c r="AK3383" s="68"/>
      <c r="AL3383" s="68"/>
      <c r="AM3383" s="67"/>
      <c r="AN3383" s="67"/>
      <c r="AO3383" s="67"/>
      <c r="AP3383" s="67"/>
      <c r="AQ3383" s="67"/>
      <c r="AR3383" s="67"/>
      <c r="AS3383" s="67"/>
      <c r="AT3383" s="67"/>
      <c r="AU3383" s="67"/>
      <c r="AV3383" s="67"/>
      <c r="AW3383" s="67"/>
      <c r="AX3383" s="68"/>
      <c r="AY3383" s="68"/>
      <c r="AZ3383" s="69"/>
      <c r="BA3383" s="70"/>
      <c r="BB3383" s="71"/>
      <c r="BC3383" s="95"/>
      <c r="BD3383" s="41">
        <v>6</v>
      </c>
      <c r="BE3383" s="52">
        <v>61</v>
      </c>
      <c r="BF3383" s="103">
        <v>6122</v>
      </c>
      <c r="BG3383" s="275"/>
    </row>
    <row r="3384" spans="1:59" s="63" customFormat="1" ht="12.75" x14ac:dyDescent="0.2">
      <c r="A3384" s="196">
        <v>6</v>
      </c>
      <c r="B3384" s="197" t="s">
        <v>1027</v>
      </c>
      <c r="C3384" s="208">
        <v>61</v>
      </c>
      <c r="D3384" s="209" t="s">
        <v>1028</v>
      </c>
      <c r="E3384" s="212">
        <v>6122</v>
      </c>
      <c r="F3384" s="213" t="s">
        <v>1032</v>
      </c>
      <c r="G3384" s="232"/>
      <c r="H3384" s="97"/>
      <c r="I3384" s="224"/>
      <c r="J3384" s="98"/>
      <c r="K3384" s="98"/>
      <c r="L3384" s="98"/>
      <c r="M3384" s="96"/>
      <c r="N3384" s="307"/>
      <c r="O3384" s="246"/>
      <c r="P3384" s="124"/>
      <c r="Q3384" s="99"/>
      <c r="R3384" s="99"/>
      <c r="S3384" s="99"/>
      <c r="T3384" s="99"/>
      <c r="U3384" s="99"/>
      <c r="V3384" s="99"/>
      <c r="W3384" s="99"/>
      <c r="X3384" s="99"/>
      <c r="Y3384" s="100"/>
      <c r="Z3384" s="100"/>
      <c r="AA3384" s="100"/>
      <c r="AB3384" s="99"/>
      <c r="AC3384" s="99"/>
      <c r="AD3384" s="99"/>
      <c r="AE3384" s="99"/>
      <c r="AF3384" s="99"/>
      <c r="AG3384" s="99"/>
      <c r="AH3384" s="99"/>
      <c r="AI3384" s="99"/>
      <c r="AJ3384" s="100"/>
      <c r="AK3384" s="100"/>
      <c r="AL3384" s="100"/>
      <c r="AM3384" s="99"/>
      <c r="AN3384" s="99"/>
      <c r="AO3384" s="99"/>
      <c r="AP3384" s="99"/>
      <c r="AQ3384" s="99"/>
      <c r="AR3384" s="99"/>
      <c r="AS3384" s="99"/>
      <c r="AT3384" s="99"/>
      <c r="AU3384" s="99"/>
      <c r="AV3384" s="99"/>
      <c r="AW3384" s="99"/>
      <c r="AX3384" s="100"/>
      <c r="AY3384" s="100"/>
      <c r="AZ3384" s="101"/>
      <c r="BA3384" s="102"/>
      <c r="BB3384" s="95"/>
      <c r="BC3384" s="95"/>
      <c r="BD3384" s="41">
        <v>6</v>
      </c>
      <c r="BE3384" s="52">
        <v>61</v>
      </c>
      <c r="BF3384" s="103">
        <v>6122</v>
      </c>
      <c r="BG3384" s="277"/>
    </row>
    <row r="3385" spans="1:59" x14ac:dyDescent="0.25">
      <c r="A3385" s="196">
        <v>6</v>
      </c>
      <c r="B3385" s="197" t="s">
        <v>1027</v>
      </c>
      <c r="C3385" s="208">
        <v>61</v>
      </c>
      <c r="D3385" s="209" t="s">
        <v>1028</v>
      </c>
      <c r="E3385" s="210">
        <v>6131</v>
      </c>
      <c r="F3385" s="211" t="s">
        <v>1034</v>
      </c>
      <c r="G3385" s="235"/>
      <c r="H3385" s="145"/>
      <c r="I3385" s="221"/>
      <c r="J3385" s="57"/>
      <c r="K3385" s="57"/>
      <c r="L3385" s="57"/>
      <c r="M3385" s="144"/>
      <c r="N3385" s="324"/>
      <c r="O3385" s="325"/>
      <c r="P3385" s="146"/>
      <c r="Q3385" s="146"/>
      <c r="R3385" s="146"/>
      <c r="S3385" s="146"/>
      <c r="T3385" s="146"/>
      <c r="U3385" s="146"/>
      <c r="V3385" s="146"/>
      <c r="W3385" s="146"/>
      <c r="X3385" s="146"/>
      <c r="Y3385" s="59"/>
      <c r="Z3385" s="123"/>
      <c r="AA3385" s="123"/>
      <c r="AB3385" s="146"/>
      <c r="AC3385" s="146"/>
      <c r="AD3385" s="146"/>
      <c r="AE3385" s="146"/>
      <c r="AF3385" s="146"/>
      <c r="AG3385" s="146"/>
      <c r="AH3385" s="146"/>
      <c r="AI3385" s="146"/>
      <c r="AJ3385" s="59"/>
      <c r="AK3385" s="123"/>
      <c r="AL3385" s="123"/>
      <c r="AM3385" s="146"/>
      <c r="AN3385" s="146"/>
      <c r="AO3385" s="146"/>
      <c r="AP3385" s="146"/>
      <c r="AQ3385" s="146"/>
      <c r="AR3385" s="146"/>
      <c r="AS3385" s="146"/>
      <c r="AT3385" s="146"/>
      <c r="AU3385" s="146"/>
      <c r="AV3385" s="146"/>
      <c r="AW3385" s="58"/>
      <c r="AX3385" s="123"/>
      <c r="AY3385" s="59"/>
      <c r="AZ3385" s="147"/>
      <c r="BA3385" s="148"/>
      <c r="BB3385" s="143"/>
      <c r="BC3385" s="143"/>
      <c r="BD3385" s="41">
        <v>6</v>
      </c>
      <c r="BE3385" s="52">
        <v>61</v>
      </c>
      <c r="BF3385" s="62">
        <v>6131</v>
      </c>
      <c r="BG3385" s="284"/>
    </row>
    <row r="3386" spans="1:59" s="63" customFormat="1" ht="12.75" x14ac:dyDescent="0.2">
      <c r="A3386" s="196">
        <v>6</v>
      </c>
      <c r="B3386" s="197" t="s">
        <v>1027</v>
      </c>
      <c r="C3386" s="208">
        <v>61</v>
      </c>
      <c r="D3386" s="209" t="s">
        <v>1028</v>
      </c>
      <c r="E3386" s="210">
        <v>6131</v>
      </c>
      <c r="F3386" s="211" t="s">
        <v>1034</v>
      </c>
      <c r="G3386" s="230"/>
      <c r="H3386" s="56"/>
      <c r="I3386" s="221"/>
      <c r="J3386" s="57"/>
      <c r="K3386" s="57"/>
      <c r="L3386" s="57"/>
      <c r="M3386" s="55"/>
      <c r="N3386" s="303"/>
      <c r="O3386" s="245"/>
      <c r="P3386" s="122"/>
      <c r="Q3386" s="58"/>
      <c r="R3386" s="58"/>
      <c r="S3386" s="58"/>
      <c r="T3386" s="58"/>
      <c r="U3386" s="58"/>
      <c r="V3386" s="58"/>
      <c r="W3386" s="58"/>
      <c r="X3386" s="58"/>
      <c r="Y3386" s="59"/>
      <c r="Z3386" s="59"/>
      <c r="AA3386" s="59"/>
      <c r="AB3386" s="58"/>
      <c r="AC3386" s="58"/>
      <c r="AD3386" s="58"/>
      <c r="AE3386" s="58"/>
      <c r="AF3386" s="58"/>
      <c r="AG3386" s="58"/>
      <c r="AH3386" s="58"/>
      <c r="AI3386" s="58"/>
      <c r="AJ3386" s="59"/>
      <c r="AK3386" s="59"/>
      <c r="AL3386" s="59"/>
      <c r="AM3386" s="58"/>
      <c r="AN3386" s="58"/>
      <c r="AO3386" s="58"/>
      <c r="AP3386" s="58"/>
      <c r="AQ3386" s="58"/>
      <c r="AR3386" s="58"/>
      <c r="AS3386" s="58"/>
      <c r="AT3386" s="58"/>
      <c r="AU3386" s="58"/>
      <c r="AV3386" s="58"/>
      <c r="AW3386" s="58"/>
      <c r="AX3386" s="59"/>
      <c r="AY3386" s="59"/>
      <c r="AZ3386" s="60"/>
      <c r="BA3386" s="61"/>
      <c r="BB3386" s="54"/>
      <c r="BC3386" s="54"/>
      <c r="BD3386" s="41">
        <v>6</v>
      </c>
      <c r="BE3386" s="52">
        <v>61</v>
      </c>
      <c r="BF3386" s="62">
        <v>6131</v>
      </c>
      <c r="BG3386" s="274"/>
    </row>
    <row r="3387" spans="1:59" s="63" customFormat="1" ht="12.75" x14ac:dyDescent="0.2">
      <c r="A3387" s="196">
        <v>6</v>
      </c>
      <c r="B3387" s="197" t="s">
        <v>1027</v>
      </c>
      <c r="C3387" s="208">
        <v>61</v>
      </c>
      <c r="D3387" s="209" t="s">
        <v>1028</v>
      </c>
      <c r="E3387" s="210">
        <v>6131</v>
      </c>
      <c r="F3387" s="211" t="s">
        <v>1034</v>
      </c>
      <c r="G3387" s="231"/>
      <c r="H3387" s="65"/>
      <c r="I3387" s="222"/>
      <c r="J3387" s="66"/>
      <c r="K3387" s="66"/>
      <c r="L3387" s="66"/>
      <c r="M3387" s="64"/>
      <c r="N3387" s="308"/>
      <c r="O3387" s="309"/>
      <c r="P3387" s="127"/>
      <c r="Q3387" s="67"/>
      <c r="R3387" s="67"/>
      <c r="S3387" s="67"/>
      <c r="T3387" s="67"/>
      <c r="U3387" s="67"/>
      <c r="V3387" s="67"/>
      <c r="W3387" s="67"/>
      <c r="X3387" s="67"/>
      <c r="Y3387" s="68"/>
      <c r="Z3387" s="68"/>
      <c r="AA3387" s="68"/>
      <c r="AB3387" s="67"/>
      <c r="AC3387" s="67"/>
      <c r="AD3387" s="67"/>
      <c r="AE3387" s="67"/>
      <c r="AF3387" s="67"/>
      <c r="AG3387" s="67"/>
      <c r="AH3387" s="67"/>
      <c r="AI3387" s="67"/>
      <c r="AJ3387" s="68"/>
      <c r="AK3387" s="68"/>
      <c r="AL3387" s="68"/>
      <c r="AM3387" s="67"/>
      <c r="AN3387" s="67"/>
      <c r="AO3387" s="67"/>
      <c r="AP3387" s="67"/>
      <c r="AQ3387" s="67"/>
      <c r="AR3387" s="67"/>
      <c r="AS3387" s="67"/>
      <c r="AT3387" s="67"/>
      <c r="AU3387" s="67"/>
      <c r="AV3387" s="67"/>
      <c r="AW3387" s="67"/>
      <c r="AX3387" s="68"/>
      <c r="AY3387" s="68"/>
      <c r="AZ3387" s="69"/>
      <c r="BA3387" s="70"/>
      <c r="BB3387" s="71"/>
      <c r="BC3387" s="54"/>
      <c r="BD3387" s="41">
        <v>6</v>
      </c>
      <c r="BE3387" s="52">
        <v>61</v>
      </c>
      <c r="BF3387" s="62">
        <v>6131</v>
      </c>
      <c r="BG3387" s="275"/>
    </row>
    <row r="3388" spans="1:59" s="63" customFormat="1" ht="12.75" x14ac:dyDescent="0.2">
      <c r="A3388" s="196">
        <v>6</v>
      </c>
      <c r="B3388" s="197" t="s">
        <v>1027</v>
      </c>
      <c r="C3388" s="208">
        <v>61</v>
      </c>
      <c r="D3388" s="209" t="s">
        <v>1028</v>
      </c>
      <c r="E3388" s="210">
        <v>6131</v>
      </c>
      <c r="F3388" s="211" t="s">
        <v>1034</v>
      </c>
      <c r="G3388" s="231"/>
      <c r="H3388" s="72" t="s">
        <v>47</v>
      </c>
      <c r="I3388" s="223"/>
      <c r="J3388" s="73"/>
      <c r="K3388" s="73"/>
      <c r="L3388" s="73"/>
      <c r="M3388" s="74"/>
      <c r="N3388" s="247"/>
      <c r="O3388" s="306"/>
      <c r="P3388" s="105"/>
      <c r="Q3388" s="75"/>
      <c r="R3388" s="75"/>
      <c r="S3388" s="75"/>
      <c r="T3388" s="75"/>
      <c r="U3388" s="75"/>
      <c r="V3388" s="75"/>
      <c r="W3388" s="75"/>
      <c r="X3388" s="75"/>
      <c r="Y3388" s="76">
        <f>IF(ISNUMBER(VLOOKUP(Y3390,P$7:W$7,MATCH(Y3390,P$7:W$7))),VLOOKUP(Y3390,P$7:W$7,MATCH(Y3390,P$7:W$7)),IF(N3392=0,"No Data",IF(Y3390&gt;0,"&lt;100",0)))</f>
        <v>25000</v>
      </c>
      <c r="Z3388" s="77">
        <f>IF(ISNUMBER(VLOOKUP(Z3392,P$7:W$7,MATCH(Z3392,P$7:W$7))),VLOOKUP(Z3392,P$7:W$7,MATCH(Z3392,P$7:W$7)),IF(N3392=0,"No Data",IF(Z3392&gt;0,"&lt;100",0)))</f>
        <v>25000</v>
      </c>
      <c r="AA3388" s="106">
        <f>IF(ISNUMBER(Z3388),Z3388,0)</f>
        <v>25000</v>
      </c>
      <c r="AB3388" s="75"/>
      <c r="AC3388" s="75"/>
      <c r="AD3388" s="75"/>
      <c r="AE3388" s="75"/>
      <c r="AF3388" s="75"/>
      <c r="AG3388" s="75"/>
      <c r="AH3388" s="75"/>
      <c r="AI3388" s="75"/>
      <c r="AJ3388" s="76">
        <f>IF(ISNUMBER(VLOOKUP(AJ3390,AB$7:AH$7,MATCH(AJ3390,AB$7:AH$7))),VLOOKUP(AJ3390,AB$7:AH$7,MATCH(AJ3390,AB$7:AH$7)),IF(N3392=0,"No Data",IF(AJ3390&gt;0,"&lt;50",0)))</f>
        <v>0</v>
      </c>
      <c r="AK3388" s="77">
        <f>IF(ISNUMBER(VLOOKUP(AK3392,AB$7:AH$7,MATCH(AK3392,AB$7:AH$7))),VLOOKUP(AK3392,AB$7:AH$7,MATCH(AK3392,AB$7:AH$7)),IF(N3392=0,"No Data",IF(AK3392&gt;0,"&lt;50",0)))</f>
        <v>0</v>
      </c>
      <c r="AL3388" s="106">
        <f>IF(ISNUMBER(AK3388),AK3388,0)</f>
        <v>0</v>
      </c>
      <c r="AM3388" s="75"/>
      <c r="AN3388" s="75"/>
      <c r="AO3388" s="75"/>
      <c r="AP3388" s="75"/>
      <c r="AQ3388" s="75"/>
      <c r="AR3388" s="75"/>
      <c r="AS3388" s="75"/>
      <c r="AT3388" s="75"/>
      <c r="AU3388" s="75"/>
      <c r="AV3388" s="75"/>
      <c r="AW3388" s="76">
        <f>IF(ISNUMBER(VLOOKUP(AW3390,AM$7:AU$7,MATCH(AW3390,AM$7:AU$7))),VLOOKUP(AW3390,AM$7:AU$7,MATCH(AW3390,AM$7:AU$7)),IF(N3392=0,"No Data",IF(AW3390&gt;0,"&lt;10",0)))</f>
        <v>100</v>
      </c>
      <c r="AX3388" s="77">
        <f>IF(ISNUMBER(VLOOKUP(AX3392,AM$7:AU$7,MATCH(AX3392,AM$7:AU$7))),VLOOKUP(AX3392,AM$7:AU$7,MATCH(AX3392,AM$7:AU$7)),IF(N3392=0,"No Data",IF(AX3392&gt;0,"&lt;10",0)))</f>
        <v>100</v>
      </c>
      <c r="AY3388" s="106">
        <f>IF(ISNUMBER(AX3388),AX3388,0)</f>
        <v>100</v>
      </c>
      <c r="AZ3388" s="79"/>
      <c r="BA3388" s="80"/>
      <c r="BB3388" s="71"/>
      <c r="BC3388" s="54"/>
      <c r="BD3388" s="41">
        <v>6</v>
      </c>
      <c r="BE3388" s="52">
        <v>61</v>
      </c>
      <c r="BF3388" s="62">
        <v>6131</v>
      </c>
      <c r="BG3388" s="276" t="s">
        <v>47</v>
      </c>
    </row>
    <row r="3389" spans="1:59" s="63" customFormat="1" ht="12.75" x14ac:dyDescent="0.2">
      <c r="A3389" s="196">
        <v>6</v>
      </c>
      <c r="B3389" s="197" t="s">
        <v>1027</v>
      </c>
      <c r="C3389" s="208">
        <v>61</v>
      </c>
      <c r="D3389" s="209" t="s">
        <v>1028</v>
      </c>
      <c r="E3389" s="210">
        <v>6131</v>
      </c>
      <c r="F3389" s="211" t="s">
        <v>1034</v>
      </c>
      <c r="G3389" s="231"/>
      <c r="H3389" s="81" t="s">
        <v>48</v>
      </c>
      <c r="I3389" s="223"/>
      <c r="J3389" s="73"/>
      <c r="K3389" s="73"/>
      <c r="L3389" s="73"/>
      <c r="M3389" s="74"/>
      <c r="N3389" s="247"/>
      <c r="O3389" s="306"/>
      <c r="P3389" s="105"/>
      <c r="Q3389" s="75"/>
      <c r="R3389" s="75"/>
      <c r="S3389" s="75"/>
      <c r="T3389" s="75"/>
      <c r="U3389" s="75"/>
      <c r="V3389" s="75"/>
      <c r="W3389" s="75"/>
      <c r="X3389" s="75"/>
      <c r="Y3389" s="82">
        <f>MIN(X3393:X3395)</f>
        <v>25000</v>
      </c>
      <c r="Z3389" s="83"/>
      <c r="AA3389" s="83"/>
      <c r="AB3389" s="75"/>
      <c r="AC3389" s="75"/>
      <c r="AD3389" s="75"/>
      <c r="AE3389" s="75"/>
      <c r="AF3389" s="75"/>
      <c r="AG3389" s="75"/>
      <c r="AH3389" s="75"/>
      <c r="AI3389" s="75"/>
      <c r="AJ3389" s="82">
        <f>MIN(AI3393:AI3395)</f>
        <v>0</v>
      </c>
      <c r="AK3389" s="83"/>
      <c r="AL3389" s="83"/>
      <c r="AM3389" s="75"/>
      <c r="AN3389" s="75"/>
      <c r="AO3389" s="75"/>
      <c r="AP3389" s="75"/>
      <c r="AQ3389" s="75"/>
      <c r="AR3389" s="75"/>
      <c r="AS3389" s="75"/>
      <c r="AT3389" s="75"/>
      <c r="AU3389" s="75"/>
      <c r="AV3389" s="75"/>
      <c r="AW3389" s="82">
        <f>MIN(AV3393:AV3395)</f>
        <v>100</v>
      </c>
      <c r="AX3389" s="83"/>
      <c r="AY3389" s="83"/>
      <c r="AZ3389" s="79"/>
      <c r="BA3389" s="80"/>
      <c r="BB3389" s="71"/>
      <c r="BC3389" s="54"/>
      <c r="BD3389" s="41">
        <v>6</v>
      </c>
      <c r="BE3389" s="52">
        <v>61</v>
      </c>
      <c r="BF3389" s="62">
        <v>6131</v>
      </c>
      <c r="BG3389" s="278" t="s">
        <v>48</v>
      </c>
    </row>
    <row r="3390" spans="1:59" s="63" customFormat="1" ht="12.75" x14ac:dyDescent="0.2">
      <c r="A3390" s="196">
        <v>6</v>
      </c>
      <c r="B3390" s="197" t="s">
        <v>1027</v>
      </c>
      <c r="C3390" s="208">
        <v>61</v>
      </c>
      <c r="D3390" s="209" t="s">
        <v>1028</v>
      </c>
      <c r="E3390" s="210">
        <v>6131</v>
      </c>
      <c r="F3390" s="211" t="s">
        <v>1034</v>
      </c>
      <c r="G3390" s="231"/>
      <c r="H3390" s="81" t="s">
        <v>49</v>
      </c>
      <c r="I3390" s="223"/>
      <c r="J3390" s="73"/>
      <c r="K3390" s="73"/>
      <c r="L3390" s="73"/>
      <c r="M3390" s="74"/>
      <c r="N3390" s="247"/>
      <c r="O3390" s="306"/>
      <c r="P3390" s="105"/>
      <c r="Q3390" s="75"/>
      <c r="R3390" s="75"/>
      <c r="S3390" s="75"/>
      <c r="T3390" s="75"/>
      <c r="U3390" s="75"/>
      <c r="V3390" s="75"/>
      <c r="W3390" s="75"/>
      <c r="X3390" s="75"/>
      <c r="Y3390" s="84">
        <f>IF(ISNUMBER(AVERAGE(X3393:X3395)),AVERAGE(X3393:X3395),0)</f>
        <v>25000</v>
      </c>
      <c r="Z3390" s="83"/>
      <c r="AA3390" s="83"/>
      <c r="AB3390" s="75"/>
      <c r="AC3390" s="75"/>
      <c r="AD3390" s="75"/>
      <c r="AE3390" s="75"/>
      <c r="AF3390" s="75"/>
      <c r="AG3390" s="75"/>
      <c r="AH3390" s="75"/>
      <c r="AI3390" s="75"/>
      <c r="AJ3390" s="84">
        <f>IF(ISNUMBER(AVERAGE(AI3393:AI3395)),AVERAGE(AI3393:AI3395),0)</f>
        <v>0</v>
      </c>
      <c r="AK3390" s="83"/>
      <c r="AL3390" s="83"/>
      <c r="AM3390" s="75"/>
      <c r="AN3390" s="75"/>
      <c r="AO3390" s="75"/>
      <c r="AP3390" s="75"/>
      <c r="AQ3390" s="75"/>
      <c r="AR3390" s="75"/>
      <c r="AS3390" s="75"/>
      <c r="AT3390" s="75"/>
      <c r="AU3390" s="75"/>
      <c r="AV3390" s="75"/>
      <c r="AW3390" s="84">
        <f>IF(ISNUMBER(AVERAGE(AV3393:AV3395)),AVERAGE(AV3393:AV3395),0)</f>
        <v>100</v>
      </c>
      <c r="AX3390" s="83"/>
      <c r="AY3390" s="83"/>
      <c r="AZ3390" s="79"/>
      <c r="BA3390" s="80"/>
      <c r="BB3390" s="71"/>
      <c r="BC3390" s="54"/>
      <c r="BD3390" s="41">
        <v>6</v>
      </c>
      <c r="BE3390" s="52">
        <v>61</v>
      </c>
      <c r="BF3390" s="62">
        <v>6131</v>
      </c>
      <c r="BG3390" s="278" t="s">
        <v>49</v>
      </c>
    </row>
    <row r="3391" spans="1:59" s="63" customFormat="1" ht="12.75" x14ac:dyDescent="0.2">
      <c r="A3391" s="196">
        <v>6</v>
      </c>
      <c r="B3391" s="197" t="s">
        <v>1027</v>
      </c>
      <c r="C3391" s="208">
        <v>61</v>
      </c>
      <c r="D3391" s="209" t="s">
        <v>1028</v>
      </c>
      <c r="E3391" s="210">
        <v>6131</v>
      </c>
      <c r="F3391" s="211" t="s">
        <v>1034</v>
      </c>
      <c r="G3391" s="231"/>
      <c r="H3391" s="81" t="s">
        <v>50</v>
      </c>
      <c r="I3391" s="223"/>
      <c r="J3391" s="73"/>
      <c r="K3391" s="73"/>
      <c r="L3391" s="73"/>
      <c r="M3391" s="74"/>
      <c r="N3391" s="247"/>
      <c r="O3391" s="306"/>
      <c r="P3391" s="105"/>
      <c r="Q3391" s="75"/>
      <c r="R3391" s="75"/>
      <c r="S3391" s="75"/>
      <c r="T3391" s="75"/>
      <c r="U3391" s="75"/>
      <c r="V3391" s="75"/>
      <c r="W3391" s="75"/>
      <c r="X3391" s="75"/>
      <c r="Y3391" s="84">
        <f>MAX(X3393:X3395)</f>
        <v>25000</v>
      </c>
      <c r="Z3391" s="83"/>
      <c r="AA3391" s="83"/>
      <c r="AB3391" s="75"/>
      <c r="AC3391" s="75"/>
      <c r="AD3391" s="75"/>
      <c r="AE3391" s="75"/>
      <c r="AF3391" s="75"/>
      <c r="AG3391" s="75"/>
      <c r="AH3391" s="75"/>
      <c r="AI3391" s="75"/>
      <c r="AJ3391" s="84">
        <f>MAX(AI3393:AI3395)</f>
        <v>0</v>
      </c>
      <c r="AK3391" s="83"/>
      <c r="AL3391" s="83"/>
      <c r="AM3391" s="75"/>
      <c r="AN3391" s="75"/>
      <c r="AO3391" s="75"/>
      <c r="AP3391" s="75"/>
      <c r="AQ3391" s="75"/>
      <c r="AR3391" s="75"/>
      <c r="AS3391" s="75"/>
      <c r="AT3391" s="75"/>
      <c r="AU3391" s="75"/>
      <c r="AV3391" s="75"/>
      <c r="AW3391" s="84">
        <f>MAX(AV3393:AV3395)</f>
        <v>100</v>
      </c>
      <c r="AX3391" s="83"/>
      <c r="AY3391" s="83"/>
      <c r="AZ3391" s="79"/>
      <c r="BA3391" s="80"/>
      <c r="BB3391" s="71"/>
      <c r="BC3391" s="54"/>
      <c r="BD3391" s="41">
        <v>6</v>
      </c>
      <c r="BE3391" s="52">
        <v>61</v>
      </c>
      <c r="BF3391" s="62">
        <v>6131</v>
      </c>
      <c r="BG3391" s="278" t="s">
        <v>50</v>
      </c>
    </row>
    <row r="3392" spans="1:59" s="63" customFormat="1" ht="12.75" x14ac:dyDescent="0.2">
      <c r="A3392" s="196">
        <v>6</v>
      </c>
      <c r="B3392" s="197" t="s">
        <v>1027</v>
      </c>
      <c r="C3392" s="208">
        <v>61</v>
      </c>
      <c r="D3392" s="209" t="s">
        <v>1028</v>
      </c>
      <c r="E3392" s="210">
        <v>6131</v>
      </c>
      <c r="F3392" s="211" t="s">
        <v>1034</v>
      </c>
      <c r="G3392" s="231"/>
      <c r="H3392" s="85" t="s">
        <v>51</v>
      </c>
      <c r="I3392" s="223"/>
      <c r="J3392" s="73"/>
      <c r="K3392" s="73"/>
      <c r="L3392" s="73"/>
      <c r="M3392" s="74"/>
      <c r="N3392" s="317">
        <f>SUM(N3393:N3394)</f>
        <v>2</v>
      </c>
      <c r="O3392" s="293">
        <f>SUM(O3393:O3394)</f>
        <v>1</v>
      </c>
      <c r="P3392" s="292"/>
      <c r="Q3392" s="87"/>
      <c r="R3392" s="87"/>
      <c r="S3392" s="87"/>
      <c r="T3392" s="87"/>
      <c r="U3392" s="87"/>
      <c r="V3392" s="87"/>
      <c r="W3392" s="87"/>
      <c r="X3392" s="87"/>
      <c r="Y3392" s="112"/>
      <c r="Z3392" s="121">
        <f>SUM(Z3393:Z3394)</f>
        <v>25000</v>
      </c>
      <c r="AA3392" s="88"/>
      <c r="AB3392" s="87"/>
      <c r="AC3392" s="87"/>
      <c r="AD3392" s="87"/>
      <c r="AE3392" s="87"/>
      <c r="AF3392" s="87"/>
      <c r="AG3392" s="87"/>
      <c r="AH3392" s="87"/>
      <c r="AI3392" s="87"/>
      <c r="AJ3392" s="112"/>
      <c r="AK3392" s="121">
        <f>SUM(AK3393:AK3394)</f>
        <v>0</v>
      </c>
      <c r="AL3392" s="88"/>
      <c r="AM3392" s="87"/>
      <c r="AN3392" s="87"/>
      <c r="AO3392" s="87"/>
      <c r="AP3392" s="87"/>
      <c r="AQ3392" s="87"/>
      <c r="AR3392" s="87"/>
      <c r="AS3392" s="87"/>
      <c r="AT3392" s="87"/>
      <c r="AU3392" s="87"/>
      <c r="AV3392" s="87"/>
      <c r="AW3392" s="112"/>
      <c r="AX3392" s="121">
        <f>SUM(AX3393:AX3394)</f>
        <v>100</v>
      </c>
      <c r="AY3392" s="88"/>
      <c r="AZ3392" s="79"/>
      <c r="BA3392" s="80"/>
      <c r="BB3392" s="71"/>
      <c r="BC3392" s="54"/>
      <c r="BD3392" s="41">
        <v>6</v>
      </c>
      <c r="BE3392" s="52">
        <v>61</v>
      </c>
      <c r="BF3392" s="62">
        <v>6131</v>
      </c>
      <c r="BG3392" s="279" t="s">
        <v>51</v>
      </c>
    </row>
    <row r="3393" spans="1:59" s="63" customFormat="1" ht="12.75" x14ac:dyDescent="0.2">
      <c r="A3393" s="196">
        <v>6</v>
      </c>
      <c r="B3393" s="197" t="s">
        <v>1027</v>
      </c>
      <c r="C3393" s="208">
        <v>61</v>
      </c>
      <c r="D3393" s="209" t="s">
        <v>1028</v>
      </c>
      <c r="E3393" s="210">
        <v>6131</v>
      </c>
      <c r="F3393" s="211" t="s">
        <v>1034</v>
      </c>
      <c r="G3393" s="231"/>
      <c r="H3393" s="89" t="s">
        <v>52</v>
      </c>
      <c r="I3393" s="90" t="s">
        <v>162</v>
      </c>
      <c r="J3393" s="90"/>
      <c r="K3393" s="90" t="s">
        <v>237</v>
      </c>
      <c r="L3393" s="90"/>
      <c r="M3393" s="91"/>
      <c r="N3393" s="312">
        <v>1</v>
      </c>
      <c r="O3393" s="313">
        <f>N3393/N$3392</f>
        <v>0.5</v>
      </c>
      <c r="P3393" s="104"/>
      <c r="Q3393" s="92"/>
      <c r="R3393" s="92"/>
      <c r="S3393" s="92"/>
      <c r="T3393" s="92"/>
      <c r="U3393" s="92"/>
      <c r="V3393" s="92"/>
      <c r="W3393" s="92">
        <v>1</v>
      </c>
      <c r="X3393" s="109">
        <f>P3393*P$7+Q3393*Q$7+R3393*R$7+S3393*S$7+T3393*T$7+U3393*U$7+V3393*V$7+W3393*W$7</f>
        <v>25000</v>
      </c>
      <c r="Y3393" s="83"/>
      <c r="Z3393" s="110">
        <f>X3393*$O3393</f>
        <v>12500</v>
      </c>
      <c r="AA3393" s="111"/>
      <c r="AB3393" s="92"/>
      <c r="AC3393" s="92"/>
      <c r="AD3393" s="92"/>
      <c r="AE3393" s="92"/>
      <c r="AF3393" s="92"/>
      <c r="AG3393" s="92"/>
      <c r="AH3393" s="92"/>
      <c r="AI3393" s="109">
        <f>AB3393*AB$7+AC3393*AC$7+AD3393*AD$7+AE3393*AE$7+AF3393*AF$7+AG3393*AG$7+AH3393*AH$7</f>
        <v>0</v>
      </c>
      <c r="AJ3393" s="83"/>
      <c r="AK3393" s="110">
        <f>AI3393*$O3393</f>
        <v>0</v>
      </c>
      <c r="AL3393" s="111"/>
      <c r="AM3393" s="92"/>
      <c r="AN3393" s="92"/>
      <c r="AO3393" s="92"/>
      <c r="AP3393" s="92">
        <v>1</v>
      </c>
      <c r="AQ3393" s="92"/>
      <c r="AR3393" s="92"/>
      <c r="AS3393" s="92"/>
      <c r="AT3393" s="92"/>
      <c r="AU3393" s="92"/>
      <c r="AV3393" s="109">
        <f>AM3393*AM$7+AN3393*AN$7+AO3393*AO$7+AP3393*AP$7+AQ3393*AQ$7+AR3393*AR$7+AS3393*AS$7+AT3393*AT$7+AU3393*AU$7</f>
        <v>100</v>
      </c>
      <c r="AW3393" s="75"/>
      <c r="AX3393" s="110">
        <f>AV3393*$O3393</f>
        <v>50</v>
      </c>
      <c r="AY3393" s="111"/>
      <c r="AZ3393" s="93"/>
      <c r="BA3393" s="94" t="s">
        <v>131</v>
      </c>
      <c r="BB3393" s="71"/>
      <c r="BC3393" s="54"/>
      <c r="BD3393" s="41">
        <v>6</v>
      </c>
      <c r="BE3393" s="52">
        <v>61</v>
      </c>
      <c r="BF3393" s="62">
        <v>6131</v>
      </c>
      <c r="BG3393" s="280" t="s">
        <v>52</v>
      </c>
    </row>
    <row r="3394" spans="1:59" s="63" customFormat="1" ht="12.75" x14ac:dyDescent="0.2">
      <c r="A3394" s="196">
        <v>6</v>
      </c>
      <c r="B3394" s="197" t="s">
        <v>1027</v>
      </c>
      <c r="C3394" s="208">
        <v>61</v>
      </c>
      <c r="D3394" s="209" t="s">
        <v>1028</v>
      </c>
      <c r="E3394" s="210">
        <v>6131</v>
      </c>
      <c r="F3394" s="211" t="s">
        <v>1034</v>
      </c>
      <c r="G3394" s="231"/>
      <c r="H3394" s="89"/>
      <c r="I3394" s="90" t="s">
        <v>1035</v>
      </c>
      <c r="J3394" s="90"/>
      <c r="K3394" s="90" t="s">
        <v>129</v>
      </c>
      <c r="L3394" s="90" t="s">
        <v>1036</v>
      </c>
      <c r="M3394" s="91"/>
      <c r="N3394" s="312">
        <v>1</v>
      </c>
      <c r="O3394" s="313">
        <f>N3394/N$3392</f>
        <v>0.5</v>
      </c>
      <c r="P3394" s="104"/>
      <c r="Q3394" s="92"/>
      <c r="R3394" s="92"/>
      <c r="S3394" s="92"/>
      <c r="T3394" s="92"/>
      <c r="U3394" s="92"/>
      <c r="V3394" s="92"/>
      <c r="W3394" s="92">
        <v>1</v>
      </c>
      <c r="X3394" s="109">
        <f>P3394*P$7+Q3394*Q$7+R3394*R$7+S3394*S$7+T3394*T$7+U3394*U$7+V3394*V$7+W3394*W$7</f>
        <v>25000</v>
      </c>
      <c r="Y3394" s="83"/>
      <c r="Z3394" s="110">
        <f>X3394*$O3394</f>
        <v>12500</v>
      </c>
      <c r="AA3394" s="111"/>
      <c r="AB3394" s="92"/>
      <c r="AC3394" s="92"/>
      <c r="AD3394" s="92"/>
      <c r="AE3394" s="92"/>
      <c r="AF3394" s="92"/>
      <c r="AG3394" s="92"/>
      <c r="AH3394" s="92"/>
      <c r="AI3394" s="109">
        <f>AB3394*AB$7+AC3394*AC$7+AD3394*AD$7+AE3394*AE$7+AF3394*AF$7+AG3394*AG$7+AH3394*AH$7</f>
        <v>0</v>
      </c>
      <c r="AJ3394" s="83"/>
      <c r="AK3394" s="110">
        <f>AI3394*$O3394</f>
        <v>0</v>
      </c>
      <c r="AL3394" s="111"/>
      <c r="AM3394" s="92"/>
      <c r="AN3394" s="92"/>
      <c r="AO3394" s="92"/>
      <c r="AP3394" s="92">
        <v>1</v>
      </c>
      <c r="AQ3394" s="92"/>
      <c r="AR3394" s="92"/>
      <c r="AS3394" s="92"/>
      <c r="AT3394" s="92"/>
      <c r="AU3394" s="92"/>
      <c r="AV3394" s="109">
        <f>AM3394*AM$7+AN3394*AN$7+AO3394*AO$7+AP3394*AP$7+AQ3394*AQ$7+AR3394*AR$7+AS3394*AS$7+AT3394*AT$7+AU3394*AU$7</f>
        <v>100</v>
      </c>
      <c r="AW3394" s="75"/>
      <c r="AX3394" s="110">
        <f>AV3394*$O3394</f>
        <v>50</v>
      </c>
      <c r="AY3394" s="111"/>
      <c r="AZ3394" s="93"/>
      <c r="BA3394" s="94" t="s">
        <v>131</v>
      </c>
      <c r="BB3394" s="71"/>
      <c r="BC3394" s="54"/>
      <c r="BD3394" s="41">
        <v>6</v>
      </c>
      <c r="BE3394" s="52">
        <v>61</v>
      </c>
      <c r="BF3394" s="62">
        <v>6131</v>
      </c>
      <c r="BG3394" s="280" t="s">
        <v>52</v>
      </c>
    </row>
    <row r="3395" spans="1:59" s="63" customFormat="1" ht="12.75" x14ac:dyDescent="0.2">
      <c r="A3395" s="196">
        <v>6</v>
      </c>
      <c r="B3395" s="197" t="s">
        <v>1027</v>
      </c>
      <c r="C3395" s="208">
        <v>61</v>
      </c>
      <c r="D3395" s="209" t="s">
        <v>1028</v>
      </c>
      <c r="E3395" s="210">
        <v>6131</v>
      </c>
      <c r="F3395" s="211" t="s">
        <v>1034</v>
      </c>
      <c r="G3395" s="231"/>
      <c r="H3395" s="89"/>
      <c r="I3395" s="219"/>
      <c r="J3395" s="90"/>
      <c r="K3395" s="90"/>
      <c r="L3395" s="90"/>
      <c r="M3395" s="91"/>
      <c r="N3395" s="247"/>
      <c r="O3395" s="306"/>
      <c r="P3395" s="104"/>
      <c r="Q3395" s="92"/>
      <c r="R3395" s="92"/>
      <c r="S3395" s="92"/>
      <c r="T3395" s="92"/>
      <c r="U3395" s="92"/>
      <c r="V3395" s="92"/>
      <c r="W3395" s="92"/>
      <c r="X3395" s="75"/>
      <c r="Y3395" s="83"/>
      <c r="Z3395" s="83"/>
      <c r="AA3395" s="83"/>
      <c r="AB3395" s="92"/>
      <c r="AC3395" s="92"/>
      <c r="AD3395" s="92"/>
      <c r="AE3395" s="92"/>
      <c r="AF3395" s="92"/>
      <c r="AG3395" s="92"/>
      <c r="AH3395" s="92"/>
      <c r="AI3395" s="75"/>
      <c r="AJ3395" s="83"/>
      <c r="AK3395" s="83"/>
      <c r="AL3395" s="83"/>
      <c r="AM3395" s="92"/>
      <c r="AN3395" s="92"/>
      <c r="AO3395" s="92"/>
      <c r="AP3395" s="92"/>
      <c r="AQ3395" s="92"/>
      <c r="AR3395" s="92"/>
      <c r="AS3395" s="92"/>
      <c r="AT3395" s="92"/>
      <c r="AU3395" s="92"/>
      <c r="AV3395" s="75"/>
      <c r="AW3395" s="75"/>
      <c r="AX3395" s="83"/>
      <c r="AY3395" s="83"/>
      <c r="AZ3395" s="93"/>
      <c r="BA3395" s="94"/>
      <c r="BB3395" s="71"/>
      <c r="BC3395" s="54"/>
      <c r="BD3395" s="41">
        <v>6</v>
      </c>
      <c r="BE3395" s="52">
        <v>61</v>
      </c>
      <c r="BF3395" s="62">
        <v>6131</v>
      </c>
      <c r="BG3395" s="280" t="s">
        <v>52</v>
      </c>
    </row>
    <row r="3396" spans="1:59" s="63" customFormat="1" ht="12.75" x14ac:dyDescent="0.2">
      <c r="A3396" s="196">
        <v>6</v>
      </c>
      <c r="B3396" s="197" t="s">
        <v>1027</v>
      </c>
      <c r="C3396" s="208">
        <v>61</v>
      </c>
      <c r="D3396" s="209" t="s">
        <v>1028</v>
      </c>
      <c r="E3396" s="210">
        <v>6131</v>
      </c>
      <c r="F3396" s="211" t="s">
        <v>1034</v>
      </c>
      <c r="G3396" s="231"/>
      <c r="H3396" s="65"/>
      <c r="I3396" s="222"/>
      <c r="J3396" s="66"/>
      <c r="K3396" s="66"/>
      <c r="L3396" s="66"/>
      <c r="M3396" s="64"/>
      <c r="N3396" s="304"/>
      <c r="O3396" s="305"/>
      <c r="P3396" s="127"/>
      <c r="Q3396" s="67"/>
      <c r="R3396" s="67"/>
      <c r="S3396" s="67"/>
      <c r="T3396" s="67"/>
      <c r="U3396" s="67"/>
      <c r="V3396" s="67"/>
      <c r="W3396" s="67"/>
      <c r="X3396" s="67"/>
      <c r="Y3396" s="68"/>
      <c r="Z3396" s="68"/>
      <c r="AA3396" s="68"/>
      <c r="AB3396" s="67"/>
      <c r="AC3396" s="67"/>
      <c r="AD3396" s="67"/>
      <c r="AE3396" s="67"/>
      <c r="AF3396" s="67"/>
      <c r="AG3396" s="67"/>
      <c r="AH3396" s="67"/>
      <c r="AI3396" s="67"/>
      <c r="AJ3396" s="68"/>
      <c r="AK3396" s="68"/>
      <c r="AL3396" s="68"/>
      <c r="AM3396" s="67"/>
      <c r="AN3396" s="67"/>
      <c r="AO3396" s="67"/>
      <c r="AP3396" s="67"/>
      <c r="AQ3396" s="67"/>
      <c r="AR3396" s="67"/>
      <c r="AS3396" s="67"/>
      <c r="AT3396" s="67"/>
      <c r="AU3396" s="67"/>
      <c r="AV3396" s="67"/>
      <c r="AW3396" s="67"/>
      <c r="AX3396" s="68"/>
      <c r="AY3396" s="68"/>
      <c r="AZ3396" s="69"/>
      <c r="BA3396" s="70"/>
      <c r="BB3396" s="71"/>
      <c r="BC3396" s="54"/>
      <c r="BD3396" s="41">
        <v>6</v>
      </c>
      <c r="BE3396" s="52">
        <v>61</v>
      </c>
      <c r="BF3396" s="62">
        <v>6131</v>
      </c>
      <c r="BG3396" s="275"/>
    </row>
    <row r="3397" spans="1:59" s="63" customFormat="1" ht="12.75" x14ac:dyDescent="0.2">
      <c r="A3397" s="196">
        <v>6</v>
      </c>
      <c r="B3397" s="197" t="s">
        <v>1027</v>
      </c>
      <c r="C3397" s="208">
        <v>61</v>
      </c>
      <c r="D3397" s="209" t="s">
        <v>1028</v>
      </c>
      <c r="E3397" s="210">
        <v>6131</v>
      </c>
      <c r="F3397" s="211" t="s">
        <v>1034</v>
      </c>
      <c r="G3397" s="230"/>
      <c r="H3397" s="56"/>
      <c r="I3397" s="221"/>
      <c r="J3397" s="57"/>
      <c r="K3397" s="57"/>
      <c r="L3397" s="57"/>
      <c r="M3397" s="55"/>
      <c r="N3397" s="303"/>
      <c r="O3397" s="245"/>
      <c r="P3397" s="122"/>
      <c r="Q3397" s="58"/>
      <c r="R3397" s="58"/>
      <c r="S3397" s="58"/>
      <c r="T3397" s="58"/>
      <c r="U3397" s="58"/>
      <c r="V3397" s="58"/>
      <c r="W3397" s="58"/>
      <c r="X3397" s="58"/>
      <c r="Y3397" s="59"/>
      <c r="Z3397" s="59"/>
      <c r="AA3397" s="59"/>
      <c r="AB3397" s="58"/>
      <c r="AC3397" s="58"/>
      <c r="AD3397" s="58"/>
      <c r="AE3397" s="58"/>
      <c r="AF3397" s="58"/>
      <c r="AG3397" s="58"/>
      <c r="AH3397" s="58"/>
      <c r="AI3397" s="58"/>
      <c r="AJ3397" s="59"/>
      <c r="AK3397" s="59"/>
      <c r="AL3397" s="59"/>
      <c r="AM3397" s="58"/>
      <c r="AN3397" s="58"/>
      <c r="AO3397" s="58"/>
      <c r="AP3397" s="58"/>
      <c r="AQ3397" s="58"/>
      <c r="AR3397" s="58"/>
      <c r="AS3397" s="58"/>
      <c r="AT3397" s="58"/>
      <c r="AU3397" s="58"/>
      <c r="AV3397" s="58"/>
      <c r="AW3397" s="58"/>
      <c r="AX3397" s="59"/>
      <c r="AY3397" s="59"/>
      <c r="AZ3397" s="60"/>
      <c r="BA3397" s="61"/>
      <c r="BB3397" s="54"/>
      <c r="BC3397" s="54"/>
      <c r="BD3397" s="41">
        <v>6</v>
      </c>
      <c r="BE3397" s="52">
        <v>61</v>
      </c>
      <c r="BF3397" s="62">
        <v>6131</v>
      </c>
      <c r="BG3397" s="274"/>
    </row>
    <row r="3398" spans="1:59" x14ac:dyDescent="0.25">
      <c r="A3398" s="196">
        <v>6</v>
      </c>
      <c r="B3398" s="197" t="s">
        <v>1027</v>
      </c>
      <c r="C3398" s="208">
        <v>61</v>
      </c>
      <c r="D3398" s="209" t="s">
        <v>1028</v>
      </c>
      <c r="E3398" s="212">
        <v>6132</v>
      </c>
      <c r="F3398" s="213" t="s">
        <v>1037</v>
      </c>
      <c r="G3398" s="234"/>
      <c r="H3398" s="138"/>
      <c r="I3398" s="224"/>
      <c r="J3398" s="98"/>
      <c r="K3398" s="98"/>
      <c r="L3398" s="98"/>
      <c r="M3398" s="137"/>
      <c r="N3398" s="322"/>
      <c r="O3398" s="323"/>
      <c r="P3398" s="139"/>
      <c r="Q3398" s="139"/>
      <c r="R3398" s="139"/>
      <c r="S3398" s="139"/>
      <c r="T3398" s="139"/>
      <c r="U3398" s="139"/>
      <c r="V3398" s="139"/>
      <c r="W3398" s="139"/>
      <c r="X3398" s="139"/>
      <c r="Y3398" s="100"/>
      <c r="Z3398" s="125"/>
      <c r="AA3398" s="125"/>
      <c r="AB3398" s="139"/>
      <c r="AC3398" s="139"/>
      <c r="AD3398" s="139"/>
      <c r="AE3398" s="139"/>
      <c r="AF3398" s="139"/>
      <c r="AG3398" s="139"/>
      <c r="AH3398" s="139"/>
      <c r="AI3398" s="139"/>
      <c r="AJ3398" s="100"/>
      <c r="AK3398" s="125"/>
      <c r="AL3398" s="125"/>
      <c r="AM3398" s="139"/>
      <c r="AN3398" s="139"/>
      <c r="AO3398" s="139"/>
      <c r="AP3398" s="139"/>
      <c r="AQ3398" s="139"/>
      <c r="AR3398" s="139"/>
      <c r="AS3398" s="139"/>
      <c r="AT3398" s="139"/>
      <c r="AU3398" s="139"/>
      <c r="AV3398" s="139"/>
      <c r="AW3398" s="99"/>
      <c r="AX3398" s="125"/>
      <c r="AY3398" s="100"/>
      <c r="AZ3398" s="140"/>
      <c r="BA3398" s="141"/>
      <c r="BB3398" s="136"/>
      <c r="BC3398" s="136"/>
      <c r="BD3398" s="41">
        <v>6</v>
      </c>
      <c r="BE3398" s="52">
        <v>61</v>
      </c>
      <c r="BF3398" s="103">
        <v>6132</v>
      </c>
      <c r="BG3398" s="283"/>
    </row>
    <row r="3399" spans="1:59" s="63" customFormat="1" ht="12.75" x14ac:dyDescent="0.2">
      <c r="A3399" s="196">
        <v>6</v>
      </c>
      <c r="B3399" s="197" t="s">
        <v>1027</v>
      </c>
      <c r="C3399" s="208">
        <v>61</v>
      </c>
      <c r="D3399" s="209" t="s">
        <v>1028</v>
      </c>
      <c r="E3399" s="212">
        <v>6132</v>
      </c>
      <c r="F3399" s="213" t="s">
        <v>1037</v>
      </c>
      <c r="G3399" s="232"/>
      <c r="H3399" s="97"/>
      <c r="I3399" s="224"/>
      <c r="J3399" s="98"/>
      <c r="K3399" s="98"/>
      <c r="L3399" s="98"/>
      <c r="M3399" s="96"/>
      <c r="N3399" s="307"/>
      <c r="O3399" s="246"/>
      <c r="P3399" s="124"/>
      <c r="Q3399" s="99"/>
      <c r="R3399" s="99"/>
      <c r="S3399" s="99"/>
      <c r="T3399" s="99"/>
      <c r="U3399" s="99"/>
      <c r="V3399" s="99"/>
      <c r="W3399" s="99"/>
      <c r="X3399" s="99"/>
      <c r="Y3399" s="100"/>
      <c r="Z3399" s="100"/>
      <c r="AA3399" s="100"/>
      <c r="AB3399" s="99"/>
      <c r="AC3399" s="99"/>
      <c r="AD3399" s="99"/>
      <c r="AE3399" s="99"/>
      <c r="AF3399" s="99"/>
      <c r="AG3399" s="99"/>
      <c r="AH3399" s="99"/>
      <c r="AI3399" s="99"/>
      <c r="AJ3399" s="100"/>
      <c r="AK3399" s="100"/>
      <c r="AL3399" s="100"/>
      <c r="AM3399" s="99"/>
      <c r="AN3399" s="99"/>
      <c r="AO3399" s="99"/>
      <c r="AP3399" s="99"/>
      <c r="AQ3399" s="99"/>
      <c r="AR3399" s="99"/>
      <c r="AS3399" s="99"/>
      <c r="AT3399" s="99"/>
      <c r="AU3399" s="99"/>
      <c r="AV3399" s="99"/>
      <c r="AW3399" s="99"/>
      <c r="AX3399" s="100"/>
      <c r="AY3399" s="100"/>
      <c r="AZ3399" s="101"/>
      <c r="BA3399" s="102"/>
      <c r="BB3399" s="95"/>
      <c r="BC3399" s="95"/>
      <c r="BD3399" s="41">
        <v>6</v>
      </c>
      <c r="BE3399" s="52">
        <v>61</v>
      </c>
      <c r="BF3399" s="103">
        <v>6132</v>
      </c>
      <c r="BG3399" s="277"/>
    </row>
    <row r="3400" spans="1:59" s="63" customFormat="1" ht="12.75" x14ac:dyDescent="0.2">
      <c r="A3400" s="196">
        <v>6</v>
      </c>
      <c r="B3400" s="197" t="s">
        <v>1027</v>
      </c>
      <c r="C3400" s="208">
        <v>61</v>
      </c>
      <c r="D3400" s="209" t="s">
        <v>1028</v>
      </c>
      <c r="E3400" s="212">
        <v>6132</v>
      </c>
      <c r="F3400" s="213" t="s">
        <v>1037</v>
      </c>
      <c r="G3400" s="231"/>
      <c r="H3400" s="65"/>
      <c r="I3400" s="222"/>
      <c r="J3400" s="66"/>
      <c r="K3400" s="66"/>
      <c r="L3400" s="66"/>
      <c r="M3400" s="64"/>
      <c r="N3400" s="304"/>
      <c r="O3400" s="305"/>
      <c r="P3400" s="127"/>
      <c r="Q3400" s="67"/>
      <c r="R3400" s="67"/>
      <c r="S3400" s="67"/>
      <c r="T3400" s="67"/>
      <c r="U3400" s="67"/>
      <c r="V3400" s="67"/>
      <c r="W3400" s="67"/>
      <c r="X3400" s="67"/>
      <c r="Y3400" s="68"/>
      <c r="Z3400" s="68"/>
      <c r="AA3400" s="68"/>
      <c r="AB3400" s="67"/>
      <c r="AC3400" s="67"/>
      <c r="AD3400" s="67"/>
      <c r="AE3400" s="67"/>
      <c r="AF3400" s="67"/>
      <c r="AG3400" s="67"/>
      <c r="AH3400" s="67"/>
      <c r="AI3400" s="67"/>
      <c r="AJ3400" s="68"/>
      <c r="AK3400" s="68"/>
      <c r="AL3400" s="68"/>
      <c r="AM3400" s="67"/>
      <c r="AN3400" s="67"/>
      <c r="AO3400" s="67"/>
      <c r="AP3400" s="67"/>
      <c r="AQ3400" s="67"/>
      <c r="AR3400" s="67"/>
      <c r="AS3400" s="67"/>
      <c r="AT3400" s="67"/>
      <c r="AU3400" s="67"/>
      <c r="AV3400" s="67"/>
      <c r="AW3400" s="67"/>
      <c r="AX3400" s="68"/>
      <c r="AY3400" s="68"/>
      <c r="AZ3400" s="69"/>
      <c r="BA3400" s="70"/>
      <c r="BB3400" s="71"/>
      <c r="BC3400" s="95"/>
      <c r="BD3400" s="41">
        <v>6</v>
      </c>
      <c r="BE3400" s="52">
        <v>61</v>
      </c>
      <c r="BF3400" s="103">
        <v>6132</v>
      </c>
      <c r="BG3400" s="275"/>
    </row>
    <row r="3401" spans="1:59" s="63" customFormat="1" ht="12.75" x14ac:dyDescent="0.2">
      <c r="A3401" s="196">
        <v>6</v>
      </c>
      <c r="B3401" s="197" t="s">
        <v>1027</v>
      </c>
      <c r="C3401" s="208">
        <v>61</v>
      </c>
      <c r="D3401" s="209" t="s">
        <v>1028</v>
      </c>
      <c r="E3401" s="212">
        <v>6132</v>
      </c>
      <c r="F3401" s="213" t="s">
        <v>1037</v>
      </c>
      <c r="G3401" s="231"/>
      <c r="H3401" s="72" t="s">
        <v>47</v>
      </c>
      <c r="I3401" s="223"/>
      <c r="J3401" s="73"/>
      <c r="K3401" s="73"/>
      <c r="L3401" s="73"/>
      <c r="M3401" s="74"/>
      <c r="N3401" s="247"/>
      <c r="O3401" s="306"/>
      <c r="P3401" s="105"/>
      <c r="Q3401" s="75"/>
      <c r="R3401" s="75"/>
      <c r="S3401" s="75"/>
      <c r="T3401" s="75"/>
      <c r="U3401" s="75"/>
      <c r="V3401" s="75"/>
      <c r="W3401" s="75"/>
      <c r="X3401" s="75"/>
      <c r="Y3401" s="76">
        <f>IF(ISNUMBER(VLOOKUP(Y3403,P$7:W$7,MATCH(Y3403,P$7:W$7))),VLOOKUP(Y3403,P$7:W$7,MATCH(Y3403,P$7:W$7)),IF(N3405=0,"No Data",IF(Y3403&gt;0,"&lt;100",0)))</f>
        <v>10000</v>
      </c>
      <c r="Z3401" s="77">
        <f>IF(ISNUMBER(VLOOKUP(Z3405,P$7:W$7,MATCH(Z3405,P$7:W$7))),VLOOKUP(Z3405,P$7:W$7,MATCH(Z3405,P$7:W$7)),IF(N3405=0,"No Data",IF(Z3405&gt;0,"&lt;100",0)))</f>
        <v>10000</v>
      </c>
      <c r="AA3401" s="106">
        <f>IF(ISNUMBER(Z3401),Z3401,0)</f>
        <v>10000</v>
      </c>
      <c r="AB3401" s="75"/>
      <c r="AC3401" s="75"/>
      <c r="AD3401" s="75"/>
      <c r="AE3401" s="75"/>
      <c r="AF3401" s="75"/>
      <c r="AG3401" s="75"/>
      <c r="AH3401" s="75"/>
      <c r="AI3401" s="75"/>
      <c r="AJ3401" s="76">
        <f>IF(ISNUMBER(VLOOKUP(AJ3403,AB$7:AH$7,MATCH(AJ3403,AB$7:AH$7))),VLOOKUP(AJ3403,AB$7:AH$7,MATCH(AJ3403,AB$7:AH$7)),IF(N3405=0,"No Data",IF(AJ3403&gt;0,"&lt;50",0)))</f>
        <v>0</v>
      </c>
      <c r="AK3401" s="77">
        <f>IF(ISNUMBER(VLOOKUP(AK3405,AB$7:AH$7,MATCH(AK3405,AB$7:AH$7))),VLOOKUP(AK3405,AB$7:AH$7,MATCH(AK3405,AB$7:AH$7)),IF(N3405=0,"No Data",IF(AK3405&gt;0,"&lt;50",0)))</f>
        <v>0</v>
      </c>
      <c r="AL3401" s="106">
        <f>IF(ISNUMBER(AK3401),AK3401,0)</f>
        <v>0</v>
      </c>
      <c r="AM3401" s="75"/>
      <c r="AN3401" s="75"/>
      <c r="AO3401" s="75"/>
      <c r="AP3401" s="75"/>
      <c r="AQ3401" s="75"/>
      <c r="AR3401" s="75"/>
      <c r="AS3401" s="75"/>
      <c r="AT3401" s="75"/>
      <c r="AU3401" s="75"/>
      <c r="AV3401" s="75"/>
      <c r="AW3401" s="76">
        <f>IF(ISNUMBER(VLOOKUP(AW3403,AM$7:AU$7,MATCH(AW3403,AM$7:AU$7))),VLOOKUP(AW3403,AM$7:AU$7,MATCH(AW3403,AM$7:AU$7)),IF(N3405=0,"No Data",IF(AW3403&gt;0,"&lt;10",0)))</f>
        <v>250</v>
      </c>
      <c r="AX3401" s="77">
        <f>IF(ISNUMBER(VLOOKUP(AX3405,AM$7:AU$7,MATCH(AX3405,AM$7:AU$7))),VLOOKUP(AX3405,AM$7:AU$7,MATCH(AX3405,AM$7:AU$7)),IF(N3405=0,"No Data",IF(AX3405&gt;0,"&lt;10",0)))</f>
        <v>250</v>
      </c>
      <c r="AY3401" s="106">
        <f>IF(ISNUMBER(AX3401),AX3401,0)</f>
        <v>250</v>
      </c>
      <c r="AZ3401" s="79"/>
      <c r="BA3401" s="80"/>
      <c r="BB3401" s="71"/>
      <c r="BC3401" s="95"/>
      <c r="BD3401" s="41">
        <v>6</v>
      </c>
      <c r="BE3401" s="52">
        <v>61</v>
      </c>
      <c r="BF3401" s="103">
        <v>6132</v>
      </c>
      <c r="BG3401" s="276" t="s">
        <v>47</v>
      </c>
    </row>
    <row r="3402" spans="1:59" s="63" customFormat="1" ht="12.75" x14ac:dyDescent="0.2">
      <c r="A3402" s="196">
        <v>6</v>
      </c>
      <c r="B3402" s="197" t="s">
        <v>1027</v>
      </c>
      <c r="C3402" s="208">
        <v>61</v>
      </c>
      <c r="D3402" s="209" t="s">
        <v>1028</v>
      </c>
      <c r="E3402" s="212">
        <v>6132</v>
      </c>
      <c r="F3402" s="213" t="s">
        <v>1037</v>
      </c>
      <c r="G3402" s="231"/>
      <c r="H3402" s="81" t="s">
        <v>48</v>
      </c>
      <c r="I3402" s="223"/>
      <c r="J3402" s="73"/>
      <c r="K3402" s="73"/>
      <c r="L3402" s="73"/>
      <c r="M3402" s="74"/>
      <c r="N3402" s="247"/>
      <c r="O3402" s="306"/>
      <c r="P3402" s="105"/>
      <c r="Q3402" s="75"/>
      <c r="R3402" s="75"/>
      <c r="S3402" s="75"/>
      <c r="T3402" s="75"/>
      <c r="U3402" s="75"/>
      <c r="V3402" s="75"/>
      <c r="W3402" s="75"/>
      <c r="X3402" s="75"/>
      <c r="Y3402" s="82">
        <f>MIN(X3406:X3410)</f>
        <v>0</v>
      </c>
      <c r="Z3402" s="83"/>
      <c r="AA3402" s="83"/>
      <c r="AB3402" s="75"/>
      <c r="AC3402" s="75"/>
      <c r="AD3402" s="75"/>
      <c r="AE3402" s="75"/>
      <c r="AF3402" s="75"/>
      <c r="AG3402" s="75"/>
      <c r="AH3402" s="75"/>
      <c r="AI3402" s="75"/>
      <c r="AJ3402" s="82">
        <f>MIN(AI3406:AI3410)</f>
        <v>0</v>
      </c>
      <c r="AK3402" s="83"/>
      <c r="AL3402" s="83"/>
      <c r="AM3402" s="75"/>
      <c r="AN3402" s="75"/>
      <c r="AO3402" s="75"/>
      <c r="AP3402" s="75"/>
      <c r="AQ3402" s="75"/>
      <c r="AR3402" s="75"/>
      <c r="AS3402" s="75"/>
      <c r="AT3402" s="75"/>
      <c r="AU3402" s="75"/>
      <c r="AV3402" s="75"/>
      <c r="AW3402" s="82">
        <f>MIN(AV3406:AV3410)</f>
        <v>50</v>
      </c>
      <c r="AX3402" s="83"/>
      <c r="AY3402" s="83"/>
      <c r="AZ3402" s="79"/>
      <c r="BA3402" s="80"/>
      <c r="BB3402" s="71"/>
      <c r="BC3402" s="95"/>
      <c r="BD3402" s="41">
        <v>6</v>
      </c>
      <c r="BE3402" s="52">
        <v>61</v>
      </c>
      <c r="BF3402" s="103">
        <v>6132</v>
      </c>
      <c r="BG3402" s="278" t="s">
        <v>48</v>
      </c>
    </row>
    <row r="3403" spans="1:59" s="63" customFormat="1" ht="12.75" x14ac:dyDescent="0.2">
      <c r="A3403" s="196">
        <v>6</v>
      </c>
      <c r="B3403" s="197" t="s">
        <v>1027</v>
      </c>
      <c r="C3403" s="208">
        <v>61</v>
      </c>
      <c r="D3403" s="209" t="s">
        <v>1028</v>
      </c>
      <c r="E3403" s="212">
        <v>6132</v>
      </c>
      <c r="F3403" s="213" t="s">
        <v>1037</v>
      </c>
      <c r="G3403" s="231"/>
      <c r="H3403" s="81" t="s">
        <v>49</v>
      </c>
      <c r="I3403" s="223"/>
      <c r="J3403" s="73"/>
      <c r="K3403" s="73"/>
      <c r="L3403" s="73"/>
      <c r="M3403" s="74"/>
      <c r="N3403" s="247"/>
      <c r="O3403" s="306"/>
      <c r="P3403" s="105"/>
      <c r="Q3403" s="75"/>
      <c r="R3403" s="75"/>
      <c r="S3403" s="75"/>
      <c r="T3403" s="75"/>
      <c r="U3403" s="75"/>
      <c r="V3403" s="75"/>
      <c r="W3403" s="75"/>
      <c r="X3403" s="75"/>
      <c r="Y3403" s="84">
        <f>IF(ISNUMBER(AVERAGE(X3406:X3410)),AVERAGE(X3406:X3410),0)</f>
        <v>15020</v>
      </c>
      <c r="Z3403" s="83"/>
      <c r="AA3403" s="83"/>
      <c r="AB3403" s="75"/>
      <c r="AC3403" s="75"/>
      <c r="AD3403" s="75"/>
      <c r="AE3403" s="75"/>
      <c r="AF3403" s="75"/>
      <c r="AG3403" s="75"/>
      <c r="AH3403" s="75"/>
      <c r="AI3403" s="75"/>
      <c r="AJ3403" s="84">
        <f>IF(ISNUMBER(AVERAGE(AI3406:AI3410)),AVERAGE(AI3406:AI3410),0)</f>
        <v>0</v>
      </c>
      <c r="AK3403" s="83"/>
      <c r="AL3403" s="83"/>
      <c r="AM3403" s="75"/>
      <c r="AN3403" s="75"/>
      <c r="AO3403" s="75"/>
      <c r="AP3403" s="75"/>
      <c r="AQ3403" s="75"/>
      <c r="AR3403" s="75"/>
      <c r="AS3403" s="75"/>
      <c r="AT3403" s="75"/>
      <c r="AU3403" s="75"/>
      <c r="AV3403" s="75"/>
      <c r="AW3403" s="84">
        <f>IF(ISNUMBER(AVERAGE(AV3406:AV3410)),AVERAGE(AV3406:AV3410),0)</f>
        <v>270</v>
      </c>
      <c r="AX3403" s="83"/>
      <c r="AY3403" s="83"/>
      <c r="AZ3403" s="79"/>
      <c r="BA3403" s="80"/>
      <c r="BB3403" s="71"/>
      <c r="BC3403" s="95"/>
      <c r="BD3403" s="41">
        <v>6</v>
      </c>
      <c r="BE3403" s="52">
        <v>61</v>
      </c>
      <c r="BF3403" s="103">
        <v>6132</v>
      </c>
      <c r="BG3403" s="278" t="s">
        <v>49</v>
      </c>
    </row>
    <row r="3404" spans="1:59" s="63" customFormat="1" ht="12.75" x14ac:dyDescent="0.2">
      <c r="A3404" s="196">
        <v>6</v>
      </c>
      <c r="B3404" s="197" t="s">
        <v>1027</v>
      </c>
      <c r="C3404" s="208">
        <v>61</v>
      </c>
      <c r="D3404" s="209" t="s">
        <v>1028</v>
      </c>
      <c r="E3404" s="212">
        <v>6132</v>
      </c>
      <c r="F3404" s="213" t="s">
        <v>1037</v>
      </c>
      <c r="G3404" s="231"/>
      <c r="H3404" s="81" t="s">
        <v>50</v>
      </c>
      <c r="I3404" s="223"/>
      <c r="J3404" s="73"/>
      <c r="K3404" s="73"/>
      <c r="L3404" s="73"/>
      <c r="M3404" s="74"/>
      <c r="N3404" s="247"/>
      <c r="O3404" s="306"/>
      <c r="P3404" s="105"/>
      <c r="Q3404" s="75"/>
      <c r="R3404" s="75"/>
      <c r="S3404" s="75"/>
      <c r="T3404" s="75"/>
      <c r="U3404" s="75"/>
      <c r="V3404" s="75"/>
      <c r="W3404" s="75"/>
      <c r="X3404" s="75"/>
      <c r="Y3404" s="84">
        <f>MAX(X3406:X3410)</f>
        <v>25000</v>
      </c>
      <c r="Z3404" s="83"/>
      <c r="AA3404" s="83"/>
      <c r="AB3404" s="75"/>
      <c r="AC3404" s="75"/>
      <c r="AD3404" s="75"/>
      <c r="AE3404" s="75"/>
      <c r="AF3404" s="75"/>
      <c r="AG3404" s="75"/>
      <c r="AH3404" s="75"/>
      <c r="AI3404" s="75"/>
      <c r="AJ3404" s="84">
        <f>MAX(AI3406:AI3410)</f>
        <v>0</v>
      </c>
      <c r="AK3404" s="83"/>
      <c r="AL3404" s="83"/>
      <c r="AM3404" s="75"/>
      <c r="AN3404" s="75"/>
      <c r="AO3404" s="75"/>
      <c r="AP3404" s="75"/>
      <c r="AQ3404" s="75"/>
      <c r="AR3404" s="75"/>
      <c r="AS3404" s="75"/>
      <c r="AT3404" s="75"/>
      <c r="AU3404" s="75"/>
      <c r="AV3404" s="75"/>
      <c r="AW3404" s="84">
        <f>MAX(AV3406:AV3410)</f>
        <v>1000</v>
      </c>
      <c r="AX3404" s="83"/>
      <c r="AY3404" s="83"/>
      <c r="AZ3404" s="79"/>
      <c r="BA3404" s="80"/>
      <c r="BB3404" s="71"/>
      <c r="BC3404" s="95"/>
      <c r="BD3404" s="41">
        <v>6</v>
      </c>
      <c r="BE3404" s="52">
        <v>61</v>
      </c>
      <c r="BF3404" s="103">
        <v>6132</v>
      </c>
      <c r="BG3404" s="278" t="s">
        <v>50</v>
      </c>
    </row>
    <row r="3405" spans="1:59" s="63" customFormat="1" ht="12.75" x14ac:dyDescent="0.2">
      <c r="A3405" s="196">
        <v>6</v>
      </c>
      <c r="B3405" s="197" t="s">
        <v>1027</v>
      </c>
      <c r="C3405" s="208">
        <v>61</v>
      </c>
      <c r="D3405" s="209" t="s">
        <v>1028</v>
      </c>
      <c r="E3405" s="212">
        <v>6132</v>
      </c>
      <c r="F3405" s="213" t="s">
        <v>1037</v>
      </c>
      <c r="G3405" s="231"/>
      <c r="H3405" s="85" t="s">
        <v>51</v>
      </c>
      <c r="I3405" s="223"/>
      <c r="J3405" s="73"/>
      <c r="K3405" s="73"/>
      <c r="L3405" s="73"/>
      <c r="M3405" s="74"/>
      <c r="N3405" s="248">
        <f>SUM(N3406:N3410)</f>
        <v>5</v>
      </c>
      <c r="O3405" s="293">
        <f>SUM(O3406:O3410)</f>
        <v>1</v>
      </c>
      <c r="P3405" s="292"/>
      <c r="Q3405" s="87"/>
      <c r="R3405" s="87"/>
      <c r="S3405" s="87"/>
      <c r="T3405" s="87"/>
      <c r="U3405" s="87"/>
      <c r="V3405" s="87"/>
      <c r="W3405" s="87"/>
      <c r="X3405" s="87"/>
      <c r="Y3405" s="88"/>
      <c r="Z3405" s="86">
        <f>SUM(Z3406:Z3410)</f>
        <v>15020</v>
      </c>
      <c r="AA3405" s="88"/>
      <c r="AB3405" s="87"/>
      <c r="AC3405" s="87"/>
      <c r="AD3405" s="87"/>
      <c r="AE3405" s="87"/>
      <c r="AF3405" s="87"/>
      <c r="AG3405" s="87"/>
      <c r="AH3405" s="87"/>
      <c r="AI3405" s="87"/>
      <c r="AJ3405" s="88"/>
      <c r="AK3405" s="86">
        <f>SUM(AK3406:AK3410)</f>
        <v>0</v>
      </c>
      <c r="AL3405" s="88"/>
      <c r="AM3405" s="87"/>
      <c r="AN3405" s="87"/>
      <c r="AO3405" s="87"/>
      <c r="AP3405" s="87"/>
      <c r="AQ3405" s="87"/>
      <c r="AR3405" s="87"/>
      <c r="AS3405" s="87"/>
      <c r="AT3405" s="87"/>
      <c r="AU3405" s="87"/>
      <c r="AV3405" s="87"/>
      <c r="AW3405" s="112"/>
      <c r="AX3405" s="86">
        <f>SUM(AX3406:AX3410)</f>
        <v>270</v>
      </c>
      <c r="AY3405" s="88"/>
      <c r="AZ3405" s="79"/>
      <c r="BA3405" s="80"/>
      <c r="BB3405" s="71"/>
      <c r="BC3405" s="95"/>
      <c r="BD3405" s="41">
        <v>6</v>
      </c>
      <c r="BE3405" s="52">
        <v>61</v>
      </c>
      <c r="BF3405" s="103">
        <v>6132</v>
      </c>
      <c r="BG3405" s="279" t="s">
        <v>51</v>
      </c>
    </row>
    <row r="3406" spans="1:59" s="63" customFormat="1" ht="12.75" x14ac:dyDescent="0.2">
      <c r="A3406" s="196">
        <v>6</v>
      </c>
      <c r="B3406" s="197" t="s">
        <v>1027</v>
      </c>
      <c r="C3406" s="208">
        <v>61</v>
      </c>
      <c r="D3406" s="209" t="s">
        <v>1028</v>
      </c>
      <c r="E3406" s="212">
        <v>6132</v>
      </c>
      <c r="F3406" s="213" t="s">
        <v>1037</v>
      </c>
      <c r="G3406" s="231"/>
      <c r="H3406" s="89" t="s">
        <v>52</v>
      </c>
      <c r="I3406" s="90" t="s">
        <v>162</v>
      </c>
      <c r="J3406" s="90"/>
      <c r="K3406" s="90" t="s">
        <v>237</v>
      </c>
      <c r="L3406" s="90"/>
      <c r="M3406" s="91"/>
      <c r="N3406" s="312">
        <v>1</v>
      </c>
      <c r="O3406" s="313">
        <f>N3406/N$3405</f>
        <v>0.2</v>
      </c>
      <c r="P3406" s="104"/>
      <c r="Q3406" s="92"/>
      <c r="R3406" s="92"/>
      <c r="S3406" s="92"/>
      <c r="T3406" s="92"/>
      <c r="U3406" s="92"/>
      <c r="V3406" s="92"/>
      <c r="W3406" s="92">
        <v>1</v>
      </c>
      <c r="X3406" s="109">
        <f>P3406*P$7+Q3406*Q$7+R3406*R$7+S3406*S$7+T3406*T$7+U3406*U$7+V3406*V$7+W3406*W$7</f>
        <v>25000</v>
      </c>
      <c r="Y3406" s="83"/>
      <c r="Z3406" s="110">
        <f>X3406*$O3406</f>
        <v>5000</v>
      </c>
      <c r="AA3406" s="111"/>
      <c r="AB3406" s="92"/>
      <c r="AC3406" s="92"/>
      <c r="AD3406" s="92"/>
      <c r="AE3406" s="92"/>
      <c r="AF3406" s="92"/>
      <c r="AG3406" s="92"/>
      <c r="AH3406" s="92"/>
      <c r="AI3406" s="109">
        <f>AB3406*AB$7+AC3406*AC$7+AD3406*AD$7+AE3406*AE$7+AF3406*AF$7+AG3406*AG$7+AH3406*AH$7</f>
        <v>0</v>
      </c>
      <c r="AJ3406" s="83"/>
      <c r="AK3406" s="110">
        <f>AI3406*$O3406</f>
        <v>0</v>
      </c>
      <c r="AL3406" s="111"/>
      <c r="AM3406" s="92"/>
      <c r="AN3406" s="92"/>
      <c r="AO3406" s="92"/>
      <c r="AP3406" s="92">
        <v>1</v>
      </c>
      <c r="AQ3406" s="92"/>
      <c r="AR3406" s="92"/>
      <c r="AS3406" s="92"/>
      <c r="AT3406" s="92"/>
      <c r="AU3406" s="92"/>
      <c r="AV3406" s="109">
        <f>AM3406*AM$7+AN3406*AN$7+AO3406*AO$7+AP3406*AP$7+AQ3406*AQ$7+AR3406*AR$7+AS3406*AS$7+AT3406*AT$7+AU3406*AU$7</f>
        <v>100</v>
      </c>
      <c r="AW3406" s="75"/>
      <c r="AX3406" s="110">
        <f>AV3406*$O3406</f>
        <v>20</v>
      </c>
      <c r="AY3406" s="111"/>
      <c r="AZ3406" s="93"/>
      <c r="BA3406" s="94" t="s">
        <v>131</v>
      </c>
      <c r="BB3406" s="71"/>
      <c r="BC3406" s="95"/>
      <c r="BD3406" s="41">
        <v>6</v>
      </c>
      <c r="BE3406" s="52">
        <v>61</v>
      </c>
      <c r="BF3406" s="103">
        <v>6132</v>
      </c>
      <c r="BG3406" s="280" t="s">
        <v>52</v>
      </c>
    </row>
    <row r="3407" spans="1:59" s="63" customFormat="1" ht="12.75" x14ac:dyDescent="0.2">
      <c r="A3407" s="196">
        <v>6</v>
      </c>
      <c r="B3407" s="197" t="s">
        <v>1027</v>
      </c>
      <c r="C3407" s="208">
        <v>61</v>
      </c>
      <c r="D3407" s="209" t="s">
        <v>1028</v>
      </c>
      <c r="E3407" s="212">
        <v>6132</v>
      </c>
      <c r="F3407" s="213" t="s">
        <v>1037</v>
      </c>
      <c r="G3407" s="231"/>
      <c r="H3407" s="89"/>
      <c r="I3407" s="90" t="s">
        <v>166</v>
      </c>
      <c r="J3407" s="90"/>
      <c r="K3407" s="90" t="s">
        <v>73</v>
      </c>
      <c r="L3407" s="90" t="s">
        <v>95</v>
      </c>
      <c r="M3407" s="91"/>
      <c r="N3407" s="312">
        <v>1</v>
      </c>
      <c r="O3407" s="313">
        <f>N3407/N$3405</f>
        <v>0.2</v>
      </c>
      <c r="P3407" s="104"/>
      <c r="Q3407" s="92"/>
      <c r="R3407" s="92"/>
      <c r="S3407" s="92"/>
      <c r="T3407" s="92"/>
      <c r="U3407" s="92"/>
      <c r="V3407" s="92"/>
      <c r="W3407" s="92">
        <v>1</v>
      </c>
      <c r="X3407" s="109">
        <f>P3407*P$7+Q3407*Q$7+R3407*R$7+S3407*S$7+T3407*T$7+U3407*U$7+V3407*V$7+W3407*W$7</f>
        <v>25000</v>
      </c>
      <c r="Y3407" s="83"/>
      <c r="Z3407" s="110">
        <f>X3407*$O3407</f>
        <v>5000</v>
      </c>
      <c r="AA3407" s="111"/>
      <c r="AB3407" s="92"/>
      <c r="AC3407" s="92"/>
      <c r="AD3407" s="92"/>
      <c r="AE3407" s="92"/>
      <c r="AF3407" s="92"/>
      <c r="AG3407" s="92"/>
      <c r="AH3407" s="92"/>
      <c r="AI3407" s="109">
        <f>AB3407*AB$7+AC3407*AC$7+AD3407*AD$7+AE3407*AE$7+AF3407*AF$7+AG3407*AG$7+AH3407*AH$7</f>
        <v>0</v>
      </c>
      <c r="AJ3407" s="83"/>
      <c r="AK3407" s="110">
        <f>AI3407*$O3407</f>
        <v>0</v>
      </c>
      <c r="AL3407" s="111"/>
      <c r="AM3407" s="92"/>
      <c r="AN3407" s="92"/>
      <c r="AO3407" s="92"/>
      <c r="AP3407" s="92">
        <v>1</v>
      </c>
      <c r="AQ3407" s="92"/>
      <c r="AR3407" s="92"/>
      <c r="AS3407" s="92"/>
      <c r="AT3407" s="92"/>
      <c r="AU3407" s="92"/>
      <c r="AV3407" s="109">
        <f>AM3407*AM$7+AN3407*AN$7+AO3407*AO$7+AP3407*AP$7+AQ3407*AQ$7+AR3407*AR$7+AS3407*AS$7+AT3407*AT$7+AU3407*AU$7</f>
        <v>100</v>
      </c>
      <c r="AW3407" s="75"/>
      <c r="AX3407" s="110">
        <f>AV3407*$O3407</f>
        <v>20</v>
      </c>
      <c r="AY3407" s="111"/>
      <c r="AZ3407" s="93"/>
      <c r="BA3407" s="94" t="s">
        <v>131</v>
      </c>
      <c r="BB3407" s="71"/>
      <c r="BC3407" s="95"/>
      <c r="BD3407" s="41">
        <v>6</v>
      </c>
      <c r="BE3407" s="52">
        <v>61</v>
      </c>
      <c r="BF3407" s="103">
        <v>6132</v>
      </c>
      <c r="BG3407" s="280" t="s">
        <v>52</v>
      </c>
    </row>
    <row r="3408" spans="1:59" s="63" customFormat="1" ht="12.75" x14ac:dyDescent="0.2">
      <c r="A3408" s="196">
        <v>6</v>
      </c>
      <c r="B3408" s="197" t="s">
        <v>1027</v>
      </c>
      <c r="C3408" s="208">
        <v>61</v>
      </c>
      <c r="D3408" s="209" t="s">
        <v>1028</v>
      </c>
      <c r="E3408" s="212">
        <v>6132</v>
      </c>
      <c r="F3408" s="213" t="s">
        <v>1037</v>
      </c>
      <c r="G3408" s="231"/>
      <c r="H3408" s="89"/>
      <c r="I3408" s="90" t="s">
        <v>96</v>
      </c>
      <c r="J3408" s="90"/>
      <c r="K3408" s="90" t="s">
        <v>73</v>
      </c>
      <c r="L3408" s="90" t="s">
        <v>95</v>
      </c>
      <c r="M3408" s="91"/>
      <c r="N3408" s="312">
        <v>1</v>
      </c>
      <c r="O3408" s="313">
        <f>N3408/N$3405</f>
        <v>0.2</v>
      </c>
      <c r="P3408" s="104"/>
      <c r="Q3408" s="92"/>
      <c r="R3408" s="92"/>
      <c r="S3408" s="92"/>
      <c r="T3408" s="92"/>
      <c r="U3408" s="92"/>
      <c r="V3408" s="92"/>
      <c r="W3408" s="92">
        <v>1</v>
      </c>
      <c r="X3408" s="109">
        <f>P3408*P$7+Q3408*Q$7+R3408*R$7+S3408*S$7+T3408*T$7+U3408*U$7+V3408*V$7+W3408*W$7</f>
        <v>25000</v>
      </c>
      <c r="Y3408" s="83"/>
      <c r="Z3408" s="110">
        <f>X3408*$O3408</f>
        <v>5000</v>
      </c>
      <c r="AA3408" s="111"/>
      <c r="AB3408" s="92"/>
      <c r="AC3408" s="92"/>
      <c r="AD3408" s="92"/>
      <c r="AE3408" s="92"/>
      <c r="AF3408" s="92"/>
      <c r="AG3408" s="92"/>
      <c r="AH3408" s="92"/>
      <c r="AI3408" s="109">
        <f>AB3408*AB$7+AC3408*AC$7+AD3408*AD$7+AE3408*AE$7+AF3408*AF$7+AG3408*AG$7+AH3408*AH$7</f>
        <v>0</v>
      </c>
      <c r="AJ3408" s="83"/>
      <c r="AK3408" s="110">
        <f>AI3408*$O3408</f>
        <v>0</v>
      </c>
      <c r="AL3408" s="111"/>
      <c r="AM3408" s="92"/>
      <c r="AN3408" s="92"/>
      <c r="AO3408" s="92"/>
      <c r="AP3408" s="92">
        <v>1</v>
      </c>
      <c r="AQ3408" s="92"/>
      <c r="AR3408" s="92"/>
      <c r="AS3408" s="92"/>
      <c r="AT3408" s="92"/>
      <c r="AU3408" s="92"/>
      <c r="AV3408" s="109">
        <f>AM3408*AM$7+AN3408*AN$7+AO3408*AO$7+AP3408*AP$7+AQ3408*AQ$7+AR3408*AR$7+AS3408*AS$7+AT3408*AT$7+AU3408*AU$7</f>
        <v>100</v>
      </c>
      <c r="AW3408" s="75"/>
      <c r="AX3408" s="110">
        <f>AV3408*$O3408</f>
        <v>20</v>
      </c>
      <c r="AY3408" s="111"/>
      <c r="AZ3408" s="93"/>
      <c r="BA3408" s="94" t="s">
        <v>131</v>
      </c>
      <c r="BB3408" s="71"/>
      <c r="BC3408" s="95"/>
      <c r="BD3408" s="41">
        <v>6</v>
      </c>
      <c r="BE3408" s="52">
        <v>61</v>
      </c>
      <c r="BF3408" s="103">
        <v>6132</v>
      </c>
      <c r="BG3408" s="280" t="s">
        <v>52</v>
      </c>
    </row>
    <row r="3409" spans="1:59" s="63" customFormat="1" ht="12.75" x14ac:dyDescent="0.2">
      <c r="A3409" s="196">
        <v>6</v>
      </c>
      <c r="B3409" s="197" t="s">
        <v>1027</v>
      </c>
      <c r="C3409" s="208">
        <v>61</v>
      </c>
      <c r="D3409" s="209" t="s">
        <v>1028</v>
      </c>
      <c r="E3409" s="212">
        <v>6132</v>
      </c>
      <c r="F3409" s="213" t="s">
        <v>1037</v>
      </c>
      <c r="G3409" s="231"/>
      <c r="H3409" s="89"/>
      <c r="I3409" s="90" t="s">
        <v>463</v>
      </c>
      <c r="J3409" s="90"/>
      <c r="K3409" s="90" t="s">
        <v>64</v>
      </c>
      <c r="L3409" s="90" t="s">
        <v>413</v>
      </c>
      <c r="M3409" s="91"/>
      <c r="N3409" s="312">
        <v>1</v>
      </c>
      <c r="O3409" s="313">
        <f>N3409/N$3405</f>
        <v>0.2</v>
      </c>
      <c r="P3409" s="104">
        <v>1</v>
      </c>
      <c r="Q3409" s="92"/>
      <c r="R3409" s="92"/>
      <c r="S3409" s="92"/>
      <c r="T3409" s="92"/>
      <c r="U3409" s="92"/>
      <c r="V3409" s="92"/>
      <c r="W3409" s="92"/>
      <c r="X3409" s="109">
        <f>P3409*P$7+Q3409*Q$7+R3409*R$7+S3409*S$7+T3409*T$7+U3409*U$7+V3409*V$7+W3409*W$7</f>
        <v>100</v>
      </c>
      <c r="Y3409" s="83"/>
      <c r="Z3409" s="110">
        <f>X3409*$O3409</f>
        <v>20</v>
      </c>
      <c r="AA3409" s="111"/>
      <c r="AB3409" s="92"/>
      <c r="AC3409" s="92"/>
      <c r="AD3409" s="92"/>
      <c r="AE3409" s="92"/>
      <c r="AF3409" s="92"/>
      <c r="AG3409" s="92"/>
      <c r="AH3409" s="92"/>
      <c r="AI3409" s="109">
        <f>AB3409*AB$7+AC3409*AC$7+AD3409*AD$7+AE3409*AE$7+AF3409*AF$7+AG3409*AG$7+AH3409*AH$7</f>
        <v>0</v>
      </c>
      <c r="AJ3409" s="83"/>
      <c r="AK3409" s="110">
        <f>AI3409*$O3409</f>
        <v>0</v>
      </c>
      <c r="AL3409" s="111"/>
      <c r="AM3409" s="92"/>
      <c r="AN3409" s="92"/>
      <c r="AO3409" s="92"/>
      <c r="AP3409" s="92"/>
      <c r="AQ3409" s="92"/>
      <c r="AR3409" s="92"/>
      <c r="AS3409" s="92">
        <v>1</v>
      </c>
      <c r="AT3409" s="92"/>
      <c r="AU3409" s="92"/>
      <c r="AV3409" s="109">
        <f>AM3409*AM$7+AN3409*AN$7+AO3409*AO$7+AP3409*AP$7+AQ3409*AQ$7+AR3409*AR$7+AS3409*AS$7+AT3409*AT$7+AU3409*AU$7</f>
        <v>1000</v>
      </c>
      <c r="AW3409" s="75"/>
      <c r="AX3409" s="110">
        <f>AV3409*$O3409</f>
        <v>200</v>
      </c>
      <c r="AY3409" s="111"/>
      <c r="AZ3409" s="93"/>
      <c r="BA3409" s="94" t="s">
        <v>131</v>
      </c>
      <c r="BB3409" s="71"/>
      <c r="BC3409" s="95"/>
      <c r="BD3409" s="41">
        <v>6</v>
      </c>
      <c r="BE3409" s="52">
        <v>61</v>
      </c>
      <c r="BF3409" s="103">
        <v>6132</v>
      </c>
      <c r="BG3409" s="280" t="s">
        <v>52</v>
      </c>
    </row>
    <row r="3410" spans="1:59" s="63" customFormat="1" ht="12.75" x14ac:dyDescent="0.2">
      <c r="A3410" s="196">
        <v>6</v>
      </c>
      <c r="B3410" s="197" t="s">
        <v>1027</v>
      </c>
      <c r="C3410" s="208">
        <v>61</v>
      </c>
      <c r="D3410" s="209" t="s">
        <v>1028</v>
      </c>
      <c r="E3410" s="212">
        <v>6132</v>
      </c>
      <c r="F3410" s="213" t="s">
        <v>1037</v>
      </c>
      <c r="G3410" s="231"/>
      <c r="H3410" s="89"/>
      <c r="I3410" s="90" t="s">
        <v>1038</v>
      </c>
      <c r="J3410" s="90"/>
      <c r="K3410" s="90" t="s">
        <v>64</v>
      </c>
      <c r="L3410" s="90" t="s">
        <v>119</v>
      </c>
      <c r="M3410" s="91"/>
      <c r="N3410" s="312">
        <v>1</v>
      </c>
      <c r="O3410" s="313">
        <f>N3410/N$3405</f>
        <v>0.2</v>
      </c>
      <c r="P3410" s="104"/>
      <c r="Q3410" s="92"/>
      <c r="R3410" s="92"/>
      <c r="S3410" s="92"/>
      <c r="T3410" s="92"/>
      <c r="U3410" s="92"/>
      <c r="V3410" s="92"/>
      <c r="W3410" s="92"/>
      <c r="X3410" s="109">
        <f>P3410*P$7+Q3410*Q$7+R3410*R$7+S3410*S$7+T3410*T$7+U3410*U$7+V3410*V$7+W3410*W$7</f>
        <v>0</v>
      </c>
      <c r="Y3410" s="83"/>
      <c r="Z3410" s="110">
        <f>X3410*$O3410</f>
        <v>0</v>
      </c>
      <c r="AA3410" s="111"/>
      <c r="AB3410" s="92"/>
      <c r="AC3410" s="92"/>
      <c r="AD3410" s="92"/>
      <c r="AE3410" s="92"/>
      <c r="AF3410" s="92"/>
      <c r="AG3410" s="92"/>
      <c r="AH3410" s="92"/>
      <c r="AI3410" s="109">
        <f>AB3410*AB$7+AC3410*AC$7+AD3410*AD$7+AE3410*AE$7+AF3410*AF$7+AG3410*AG$7+AH3410*AH$7</f>
        <v>0</v>
      </c>
      <c r="AJ3410" s="83"/>
      <c r="AK3410" s="110">
        <f>AI3410*$O3410</f>
        <v>0</v>
      </c>
      <c r="AL3410" s="111"/>
      <c r="AM3410" s="92"/>
      <c r="AN3410" s="92"/>
      <c r="AO3410" s="92">
        <v>1</v>
      </c>
      <c r="AP3410" s="92"/>
      <c r="AQ3410" s="92"/>
      <c r="AR3410" s="92"/>
      <c r="AS3410" s="92"/>
      <c r="AT3410" s="92"/>
      <c r="AU3410" s="92"/>
      <c r="AV3410" s="109">
        <f>AM3410*AM$7+AN3410*AN$7+AO3410*AO$7+AP3410*AP$7+AQ3410*AQ$7+AR3410*AR$7+AS3410*AS$7+AT3410*AT$7+AU3410*AU$7</f>
        <v>50</v>
      </c>
      <c r="AW3410" s="75"/>
      <c r="AX3410" s="110">
        <f>AV3410*$O3410</f>
        <v>10</v>
      </c>
      <c r="AY3410" s="111"/>
      <c r="AZ3410" s="93"/>
      <c r="BA3410" s="94" t="s">
        <v>131</v>
      </c>
      <c r="BB3410" s="71"/>
      <c r="BC3410" s="95"/>
      <c r="BD3410" s="41">
        <v>6</v>
      </c>
      <c r="BE3410" s="52">
        <v>61</v>
      </c>
      <c r="BF3410" s="103">
        <v>6132</v>
      </c>
      <c r="BG3410" s="280" t="s">
        <v>52</v>
      </c>
    </row>
    <row r="3411" spans="1:59" s="63" customFormat="1" ht="12.75" x14ac:dyDescent="0.2">
      <c r="A3411" s="196">
        <v>6</v>
      </c>
      <c r="B3411" s="197" t="s">
        <v>1027</v>
      </c>
      <c r="C3411" s="208">
        <v>61</v>
      </c>
      <c r="D3411" s="209" t="s">
        <v>1028</v>
      </c>
      <c r="E3411" s="212">
        <v>6132</v>
      </c>
      <c r="F3411" s="213" t="s">
        <v>1037</v>
      </c>
      <c r="G3411" s="231"/>
      <c r="H3411" s="89"/>
      <c r="I3411" s="219"/>
      <c r="J3411" s="90"/>
      <c r="K3411" s="90"/>
      <c r="L3411" s="90"/>
      <c r="M3411" s="91"/>
      <c r="N3411" s="247"/>
      <c r="O3411" s="306"/>
      <c r="P3411" s="104"/>
      <c r="Q3411" s="92"/>
      <c r="R3411" s="92"/>
      <c r="S3411" s="92"/>
      <c r="T3411" s="92"/>
      <c r="U3411" s="92"/>
      <c r="V3411" s="92"/>
      <c r="W3411" s="92"/>
      <c r="X3411" s="75"/>
      <c r="Y3411" s="83"/>
      <c r="Z3411" s="83"/>
      <c r="AA3411" s="83"/>
      <c r="AB3411" s="92"/>
      <c r="AC3411" s="92"/>
      <c r="AD3411" s="92"/>
      <c r="AE3411" s="92"/>
      <c r="AF3411" s="92"/>
      <c r="AG3411" s="92"/>
      <c r="AH3411" s="92"/>
      <c r="AI3411" s="75"/>
      <c r="AJ3411" s="83"/>
      <c r="AK3411" s="83"/>
      <c r="AL3411" s="83"/>
      <c r="AM3411" s="92"/>
      <c r="AN3411" s="92"/>
      <c r="AO3411" s="92"/>
      <c r="AP3411" s="92"/>
      <c r="AQ3411" s="92"/>
      <c r="AR3411" s="92"/>
      <c r="AS3411" s="92"/>
      <c r="AT3411" s="92"/>
      <c r="AU3411" s="92"/>
      <c r="AV3411" s="75"/>
      <c r="AW3411" s="75"/>
      <c r="AX3411" s="83"/>
      <c r="AY3411" s="83"/>
      <c r="AZ3411" s="93"/>
      <c r="BA3411" s="94"/>
      <c r="BB3411" s="71"/>
      <c r="BC3411" s="95"/>
      <c r="BD3411" s="41">
        <v>6</v>
      </c>
      <c r="BE3411" s="52">
        <v>61</v>
      </c>
      <c r="BF3411" s="103">
        <v>6132</v>
      </c>
      <c r="BG3411" s="280" t="s">
        <v>52</v>
      </c>
    </row>
    <row r="3412" spans="1:59" s="63" customFormat="1" ht="12.75" x14ac:dyDescent="0.2">
      <c r="A3412" s="196">
        <v>6</v>
      </c>
      <c r="B3412" s="197" t="s">
        <v>1027</v>
      </c>
      <c r="C3412" s="208">
        <v>61</v>
      </c>
      <c r="D3412" s="209" t="s">
        <v>1028</v>
      </c>
      <c r="E3412" s="212">
        <v>6132</v>
      </c>
      <c r="F3412" s="213" t="s">
        <v>1037</v>
      </c>
      <c r="G3412" s="231"/>
      <c r="H3412" s="65"/>
      <c r="I3412" s="222"/>
      <c r="J3412" s="66"/>
      <c r="K3412" s="66"/>
      <c r="L3412" s="66"/>
      <c r="M3412" s="64"/>
      <c r="N3412" s="304"/>
      <c r="O3412" s="305"/>
      <c r="P3412" s="127"/>
      <c r="Q3412" s="67"/>
      <c r="R3412" s="67"/>
      <c r="S3412" s="67"/>
      <c r="T3412" s="67"/>
      <c r="U3412" s="67"/>
      <c r="V3412" s="67"/>
      <c r="W3412" s="67"/>
      <c r="X3412" s="67"/>
      <c r="Y3412" s="68"/>
      <c r="Z3412" s="68"/>
      <c r="AA3412" s="68"/>
      <c r="AB3412" s="67"/>
      <c r="AC3412" s="67"/>
      <c r="AD3412" s="67"/>
      <c r="AE3412" s="67"/>
      <c r="AF3412" s="67"/>
      <c r="AG3412" s="67"/>
      <c r="AH3412" s="67"/>
      <c r="AI3412" s="67"/>
      <c r="AJ3412" s="68"/>
      <c r="AK3412" s="68"/>
      <c r="AL3412" s="68"/>
      <c r="AM3412" s="67"/>
      <c r="AN3412" s="67"/>
      <c r="AO3412" s="67"/>
      <c r="AP3412" s="67"/>
      <c r="AQ3412" s="67"/>
      <c r="AR3412" s="67"/>
      <c r="AS3412" s="67"/>
      <c r="AT3412" s="67"/>
      <c r="AU3412" s="67"/>
      <c r="AV3412" s="67"/>
      <c r="AW3412" s="67"/>
      <c r="AX3412" s="68"/>
      <c r="AY3412" s="68"/>
      <c r="AZ3412" s="69"/>
      <c r="BA3412" s="70"/>
      <c r="BB3412" s="71"/>
      <c r="BC3412" s="95"/>
      <c r="BD3412" s="41">
        <v>6</v>
      </c>
      <c r="BE3412" s="52">
        <v>61</v>
      </c>
      <c r="BF3412" s="103">
        <v>6132</v>
      </c>
      <c r="BG3412" s="275"/>
    </row>
    <row r="3413" spans="1:59" s="63" customFormat="1" ht="12.75" x14ac:dyDescent="0.2">
      <c r="A3413" s="196">
        <v>6</v>
      </c>
      <c r="B3413" s="197" t="s">
        <v>1027</v>
      </c>
      <c r="C3413" s="208">
        <v>61</v>
      </c>
      <c r="D3413" s="209" t="s">
        <v>1028</v>
      </c>
      <c r="E3413" s="212">
        <v>6132</v>
      </c>
      <c r="F3413" s="213" t="s">
        <v>1037</v>
      </c>
      <c r="G3413" s="232"/>
      <c r="H3413" s="97"/>
      <c r="I3413" s="224"/>
      <c r="J3413" s="98"/>
      <c r="K3413" s="98"/>
      <c r="L3413" s="98"/>
      <c r="M3413" s="96"/>
      <c r="N3413" s="307"/>
      <c r="O3413" s="246"/>
      <c r="P3413" s="124"/>
      <c r="Q3413" s="99"/>
      <c r="R3413" s="99"/>
      <c r="S3413" s="99"/>
      <c r="T3413" s="99"/>
      <c r="U3413" s="99"/>
      <c r="V3413" s="99"/>
      <c r="W3413" s="99"/>
      <c r="X3413" s="99"/>
      <c r="Y3413" s="100"/>
      <c r="Z3413" s="100"/>
      <c r="AA3413" s="100"/>
      <c r="AB3413" s="99"/>
      <c r="AC3413" s="99"/>
      <c r="AD3413" s="99"/>
      <c r="AE3413" s="99"/>
      <c r="AF3413" s="99"/>
      <c r="AG3413" s="99"/>
      <c r="AH3413" s="99"/>
      <c r="AI3413" s="99"/>
      <c r="AJ3413" s="100"/>
      <c r="AK3413" s="100"/>
      <c r="AL3413" s="100"/>
      <c r="AM3413" s="99"/>
      <c r="AN3413" s="99"/>
      <c r="AO3413" s="99"/>
      <c r="AP3413" s="99"/>
      <c r="AQ3413" s="99"/>
      <c r="AR3413" s="99"/>
      <c r="AS3413" s="99"/>
      <c r="AT3413" s="99"/>
      <c r="AU3413" s="99"/>
      <c r="AV3413" s="99"/>
      <c r="AW3413" s="99"/>
      <c r="AX3413" s="100"/>
      <c r="AY3413" s="100"/>
      <c r="AZ3413" s="101"/>
      <c r="BA3413" s="102"/>
      <c r="BB3413" s="95"/>
      <c r="BC3413" s="95"/>
      <c r="BD3413" s="41">
        <v>6</v>
      </c>
      <c r="BE3413" s="52">
        <v>61</v>
      </c>
      <c r="BF3413" s="103">
        <v>6132</v>
      </c>
      <c r="BG3413" s="277"/>
    </row>
    <row r="3414" spans="1:59" s="53" customFormat="1" ht="18.75" x14ac:dyDescent="0.3">
      <c r="A3414" s="202">
        <v>6</v>
      </c>
      <c r="B3414" s="203" t="s">
        <v>1027</v>
      </c>
      <c r="C3414" s="205">
        <v>62</v>
      </c>
      <c r="D3414" s="206" t="s">
        <v>1039</v>
      </c>
      <c r="E3414" s="207"/>
      <c r="F3414" s="207"/>
      <c r="G3414" s="229"/>
      <c r="H3414" s="44"/>
      <c r="I3414" s="226"/>
      <c r="J3414" s="192"/>
      <c r="K3414" s="192"/>
      <c r="L3414" s="192"/>
      <c r="M3414" s="194"/>
      <c r="N3414" s="302"/>
      <c r="O3414" s="298"/>
      <c r="P3414" s="47"/>
      <c r="Q3414" s="47"/>
      <c r="R3414" s="47"/>
      <c r="S3414" s="47"/>
      <c r="T3414" s="47"/>
      <c r="U3414" s="47"/>
      <c r="V3414" s="47"/>
      <c r="W3414" s="47"/>
      <c r="X3414" s="47"/>
      <c r="Y3414" s="48"/>
      <c r="Z3414" s="48"/>
      <c r="AA3414" s="48"/>
      <c r="AB3414" s="47"/>
      <c r="AC3414" s="47"/>
      <c r="AD3414" s="47"/>
      <c r="AE3414" s="47"/>
      <c r="AF3414" s="47"/>
      <c r="AG3414" s="47"/>
      <c r="AH3414" s="47"/>
      <c r="AI3414" s="47"/>
      <c r="AJ3414" s="48"/>
      <c r="AK3414" s="48"/>
      <c r="AL3414" s="48"/>
      <c r="AM3414" s="47"/>
      <c r="AN3414" s="47"/>
      <c r="AO3414" s="47"/>
      <c r="AP3414" s="47"/>
      <c r="AQ3414" s="47"/>
      <c r="AR3414" s="47"/>
      <c r="AS3414" s="47"/>
      <c r="AT3414" s="47"/>
      <c r="AU3414" s="47"/>
      <c r="AV3414" s="47"/>
      <c r="AW3414" s="47"/>
      <c r="AX3414" s="48"/>
      <c r="AY3414" s="333"/>
      <c r="AZ3414" s="49"/>
      <c r="BA3414" s="50"/>
      <c r="BB3414" s="51"/>
      <c r="BC3414" s="45"/>
      <c r="BD3414" s="41">
        <v>6</v>
      </c>
      <c r="BE3414" s="52">
        <v>62</v>
      </c>
      <c r="BF3414" s="52" t="s">
        <v>1039</v>
      </c>
      <c r="BG3414" s="273"/>
    </row>
    <row r="3415" spans="1:59" x14ac:dyDescent="0.25">
      <c r="A3415" s="196">
        <v>6</v>
      </c>
      <c r="B3415" s="197" t="s">
        <v>1027</v>
      </c>
      <c r="C3415" s="208">
        <v>62</v>
      </c>
      <c r="D3415" s="209" t="s">
        <v>1039</v>
      </c>
      <c r="E3415" s="212">
        <v>6211</v>
      </c>
      <c r="F3415" s="213" t="s">
        <v>1040</v>
      </c>
      <c r="G3415" s="234"/>
      <c r="H3415" s="138"/>
      <c r="I3415" s="224"/>
      <c r="J3415" s="98"/>
      <c r="K3415" s="98"/>
      <c r="L3415" s="98"/>
      <c r="M3415" s="137"/>
      <c r="N3415" s="322"/>
      <c r="O3415" s="323"/>
      <c r="P3415" s="139"/>
      <c r="Q3415" s="139"/>
      <c r="R3415" s="139"/>
      <c r="S3415" s="139"/>
      <c r="T3415" s="139"/>
      <c r="U3415" s="139"/>
      <c r="V3415" s="139"/>
      <c r="W3415" s="139"/>
      <c r="X3415" s="139"/>
      <c r="Y3415" s="100"/>
      <c r="Z3415" s="125"/>
      <c r="AA3415" s="125"/>
      <c r="AB3415" s="139"/>
      <c r="AC3415" s="139"/>
      <c r="AD3415" s="139"/>
      <c r="AE3415" s="139"/>
      <c r="AF3415" s="139"/>
      <c r="AG3415" s="139"/>
      <c r="AH3415" s="139"/>
      <c r="AI3415" s="139"/>
      <c r="AJ3415" s="100"/>
      <c r="AK3415" s="125"/>
      <c r="AL3415" s="125"/>
      <c r="AM3415" s="139"/>
      <c r="AN3415" s="139"/>
      <c r="AO3415" s="139"/>
      <c r="AP3415" s="139"/>
      <c r="AQ3415" s="139"/>
      <c r="AR3415" s="139"/>
      <c r="AS3415" s="139"/>
      <c r="AT3415" s="139"/>
      <c r="AU3415" s="139"/>
      <c r="AV3415" s="139"/>
      <c r="AW3415" s="99"/>
      <c r="AX3415" s="125"/>
      <c r="AY3415" s="100"/>
      <c r="AZ3415" s="140"/>
      <c r="BA3415" s="141"/>
      <c r="BB3415" s="136"/>
      <c r="BC3415" s="136"/>
      <c r="BD3415" s="41">
        <v>6</v>
      </c>
      <c r="BE3415" s="52">
        <v>62</v>
      </c>
      <c r="BF3415" s="103">
        <v>6211</v>
      </c>
      <c r="BG3415" s="283"/>
    </row>
    <row r="3416" spans="1:59" s="63" customFormat="1" ht="12.75" x14ac:dyDescent="0.2">
      <c r="A3416" s="196">
        <v>6</v>
      </c>
      <c r="B3416" s="197" t="s">
        <v>1027</v>
      </c>
      <c r="C3416" s="208">
        <v>62</v>
      </c>
      <c r="D3416" s="209" t="s">
        <v>1039</v>
      </c>
      <c r="E3416" s="212">
        <v>6211</v>
      </c>
      <c r="F3416" s="213" t="s">
        <v>1040</v>
      </c>
      <c r="G3416" s="232"/>
      <c r="H3416" s="97"/>
      <c r="I3416" s="224"/>
      <c r="J3416" s="98"/>
      <c r="K3416" s="98"/>
      <c r="L3416" s="98"/>
      <c r="M3416" s="96"/>
      <c r="N3416" s="307"/>
      <c r="O3416" s="246"/>
      <c r="P3416" s="124"/>
      <c r="Q3416" s="99"/>
      <c r="R3416" s="99"/>
      <c r="S3416" s="99"/>
      <c r="T3416" s="99"/>
      <c r="U3416" s="99"/>
      <c r="V3416" s="99"/>
      <c r="W3416" s="99"/>
      <c r="X3416" s="99"/>
      <c r="Y3416" s="100"/>
      <c r="Z3416" s="100"/>
      <c r="AA3416" s="100"/>
      <c r="AB3416" s="99"/>
      <c r="AC3416" s="99"/>
      <c r="AD3416" s="99"/>
      <c r="AE3416" s="99"/>
      <c r="AF3416" s="99"/>
      <c r="AG3416" s="99"/>
      <c r="AH3416" s="99"/>
      <c r="AI3416" s="99"/>
      <c r="AJ3416" s="100"/>
      <c r="AK3416" s="100"/>
      <c r="AL3416" s="100"/>
      <c r="AM3416" s="99"/>
      <c r="AN3416" s="99"/>
      <c r="AO3416" s="99"/>
      <c r="AP3416" s="99"/>
      <c r="AQ3416" s="99"/>
      <c r="AR3416" s="99"/>
      <c r="AS3416" s="99"/>
      <c r="AT3416" s="99"/>
      <c r="AU3416" s="99"/>
      <c r="AV3416" s="99"/>
      <c r="AW3416" s="99"/>
      <c r="AX3416" s="100"/>
      <c r="AY3416" s="100"/>
      <c r="AZ3416" s="101"/>
      <c r="BA3416" s="102"/>
      <c r="BB3416" s="95"/>
      <c r="BC3416" s="95"/>
      <c r="BD3416" s="41">
        <v>6</v>
      </c>
      <c r="BE3416" s="52">
        <v>62</v>
      </c>
      <c r="BF3416" s="103">
        <v>6211</v>
      </c>
      <c r="BG3416" s="277"/>
    </row>
    <row r="3417" spans="1:59" s="63" customFormat="1" ht="12.75" x14ac:dyDescent="0.2">
      <c r="A3417" s="196">
        <v>6</v>
      </c>
      <c r="B3417" s="197" t="s">
        <v>1027</v>
      </c>
      <c r="C3417" s="208">
        <v>62</v>
      </c>
      <c r="D3417" s="209" t="s">
        <v>1039</v>
      </c>
      <c r="E3417" s="212">
        <v>6211</v>
      </c>
      <c r="F3417" s="213" t="s">
        <v>1040</v>
      </c>
      <c r="G3417" s="231"/>
      <c r="H3417" s="65"/>
      <c r="I3417" s="222"/>
      <c r="J3417" s="66"/>
      <c r="K3417" s="66"/>
      <c r="L3417" s="66"/>
      <c r="M3417" s="64"/>
      <c r="N3417" s="304"/>
      <c r="O3417" s="305"/>
      <c r="P3417" s="127"/>
      <c r="Q3417" s="67"/>
      <c r="R3417" s="67"/>
      <c r="S3417" s="67"/>
      <c r="T3417" s="67"/>
      <c r="U3417" s="67"/>
      <c r="V3417" s="67"/>
      <c r="W3417" s="67"/>
      <c r="X3417" s="67"/>
      <c r="Y3417" s="68"/>
      <c r="Z3417" s="68"/>
      <c r="AA3417" s="68"/>
      <c r="AB3417" s="67"/>
      <c r="AC3417" s="67"/>
      <c r="AD3417" s="67"/>
      <c r="AE3417" s="67"/>
      <c r="AF3417" s="67"/>
      <c r="AG3417" s="67"/>
      <c r="AH3417" s="67"/>
      <c r="AI3417" s="67"/>
      <c r="AJ3417" s="68"/>
      <c r="AK3417" s="68"/>
      <c r="AL3417" s="68"/>
      <c r="AM3417" s="67"/>
      <c r="AN3417" s="67"/>
      <c r="AO3417" s="67"/>
      <c r="AP3417" s="67"/>
      <c r="AQ3417" s="67"/>
      <c r="AR3417" s="67"/>
      <c r="AS3417" s="67"/>
      <c r="AT3417" s="67"/>
      <c r="AU3417" s="67"/>
      <c r="AV3417" s="67"/>
      <c r="AW3417" s="67"/>
      <c r="AX3417" s="68"/>
      <c r="AY3417" s="68"/>
      <c r="AZ3417" s="69"/>
      <c r="BA3417" s="70"/>
      <c r="BB3417" s="71"/>
      <c r="BC3417" s="95"/>
      <c r="BD3417" s="41">
        <v>6</v>
      </c>
      <c r="BE3417" s="52">
        <v>62</v>
      </c>
      <c r="BF3417" s="103">
        <v>6211</v>
      </c>
      <c r="BG3417" s="275"/>
    </row>
    <row r="3418" spans="1:59" s="63" customFormat="1" ht="12.75" x14ac:dyDescent="0.2">
      <c r="A3418" s="196">
        <v>6</v>
      </c>
      <c r="B3418" s="197" t="s">
        <v>1027</v>
      </c>
      <c r="C3418" s="208">
        <v>62</v>
      </c>
      <c r="D3418" s="209" t="s">
        <v>1039</v>
      </c>
      <c r="E3418" s="212">
        <v>6211</v>
      </c>
      <c r="F3418" s="213" t="s">
        <v>1040</v>
      </c>
      <c r="G3418" s="231"/>
      <c r="H3418" s="72" t="s">
        <v>47</v>
      </c>
      <c r="I3418" s="223"/>
      <c r="J3418" s="73"/>
      <c r="K3418" s="73"/>
      <c r="L3418" s="73"/>
      <c r="M3418" s="74"/>
      <c r="N3418" s="247"/>
      <c r="O3418" s="306"/>
      <c r="P3418" s="105"/>
      <c r="Q3418" s="75"/>
      <c r="R3418" s="75"/>
      <c r="S3418" s="75"/>
      <c r="T3418" s="75"/>
      <c r="U3418" s="75"/>
      <c r="V3418" s="75"/>
      <c r="W3418" s="75"/>
      <c r="X3418" s="75"/>
      <c r="Y3418" s="76">
        <f>IF(ISNUMBER(VLOOKUP(Y3420,P$7:W$7,MATCH(Y3420,P$7:W$7))),VLOOKUP(Y3420,P$7:W$7,MATCH(Y3420,P$7:W$7)),IF(N3422=0,"No Data",IF(Y3420&gt;0,"&lt;100",0)))</f>
        <v>10000</v>
      </c>
      <c r="Z3418" s="77">
        <f>IF(ISNUMBER(VLOOKUP(Z3422,P$7:W$7,MATCH(Z3422,P$7:W$7))),VLOOKUP(Z3422,P$7:W$7,MATCH(Z3422,P$7:W$7)),IF(N3422=0,"No Data",IF(Z3422&gt;0,"&lt;100",0)))</f>
        <v>10000</v>
      </c>
      <c r="AA3418" s="106">
        <f>IF(ISNUMBER(Z3418),Z3418,0)</f>
        <v>10000</v>
      </c>
      <c r="AB3418" s="75"/>
      <c r="AC3418" s="75"/>
      <c r="AD3418" s="75"/>
      <c r="AE3418" s="75"/>
      <c r="AF3418" s="75"/>
      <c r="AG3418" s="75"/>
      <c r="AH3418" s="75"/>
      <c r="AI3418" s="75"/>
      <c r="AJ3418" s="76">
        <f>IF(ISNUMBER(VLOOKUP(AJ3420,AB$7:AH$7,MATCH(AJ3420,AB$7:AH$7))),VLOOKUP(AJ3420,AB$7:AH$7,MATCH(AJ3420,AB$7:AH$7)),IF(N3422=0,"No Data",IF(AJ3420&gt;0,"&lt;50",0)))</f>
        <v>0</v>
      </c>
      <c r="AK3418" s="77">
        <f>IF(ISNUMBER(VLOOKUP(AK3422,AB$7:AH$7,MATCH(AK3422,AB$7:AH$7))),VLOOKUP(AK3422,AB$7:AH$7,MATCH(AK3422,AB$7:AH$7)),IF(N3422=0,"No Data",IF(AK3422&gt;0,"&lt;50",0)))</f>
        <v>0</v>
      </c>
      <c r="AL3418" s="106">
        <f>IF(ISNUMBER(AK3418),AK3418,0)</f>
        <v>0</v>
      </c>
      <c r="AM3418" s="75"/>
      <c r="AN3418" s="75"/>
      <c r="AO3418" s="75"/>
      <c r="AP3418" s="75"/>
      <c r="AQ3418" s="75"/>
      <c r="AR3418" s="75"/>
      <c r="AS3418" s="75"/>
      <c r="AT3418" s="75"/>
      <c r="AU3418" s="75"/>
      <c r="AV3418" s="75"/>
      <c r="AW3418" s="76">
        <f>IF(ISNUMBER(VLOOKUP(AW3420,AM$7:AU$7,MATCH(AW3420,AM$7:AU$7))),VLOOKUP(AW3420,AM$7:AU$7,MATCH(AW3420,AM$7:AU$7)),IF(N3422=0,"No Data",IF(AW3420&gt;0,"&lt;10",0)))</f>
        <v>50</v>
      </c>
      <c r="AX3418" s="77">
        <f>IF(ISNUMBER(VLOOKUP(AX3422,AM$7:AU$7,MATCH(AX3422,AM$7:AU$7))),VLOOKUP(AX3422,AM$7:AU$7,MATCH(AX3422,AM$7:AU$7)),IF(N3422=0,"No Data",IF(AX3422&gt;0,"&lt;10",0)))</f>
        <v>50</v>
      </c>
      <c r="AY3418" s="106">
        <f>IF(ISNUMBER(AX3418),AX3418,0)</f>
        <v>50</v>
      </c>
      <c r="AZ3418" s="79"/>
      <c r="BA3418" s="80"/>
      <c r="BB3418" s="71"/>
      <c r="BC3418" s="95"/>
      <c r="BD3418" s="41">
        <v>6</v>
      </c>
      <c r="BE3418" s="52">
        <v>62</v>
      </c>
      <c r="BF3418" s="103">
        <v>6211</v>
      </c>
      <c r="BG3418" s="276" t="s">
        <v>47</v>
      </c>
    </row>
    <row r="3419" spans="1:59" s="63" customFormat="1" ht="12.75" x14ac:dyDescent="0.2">
      <c r="A3419" s="196">
        <v>6</v>
      </c>
      <c r="B3419" s="197" t="s">
        <v>1027</v>
      </c>
      <c r="C3419" s="208">
        <v>62</v>
      </c>
      <c r="D3419" s="209" t="s">
        <v>1039</v>
      </c>
      <c r="E3419" s="212">
        <v>6211</v>
      </c>
      <c r="F3419" s="213" t="s">
        <v>1040</v>
      </c>
      <c r="G3419" s="231"/>
      <c r="H3419" s="81" t="s">
        <v>48</v>
      </c>
      <c r="I3419" s="223"/>
      <c r="J3419" s="73"/>
      <c r="K3419" s="73"/>
      <c r="L3419" s="73"/>
      <c r="M3419" s="74"/>
      <c r="N3419" s="247"/>
      <c r="O3419" s="306"/>
      <c r="P3419" s="105"/>
      <c r="Q3419" s="75"/>
      <c r="R3419" s="75"/>
      <c r="S3419" s="75"/>
      <c r="T3419" s="75"/>
      <c r="U3419" s="75"/>
      <c r="V3419" s="75"/>
      <c r="W3419" s="75"/>
      <c r="X3419" s="75"/>
      <c r="Y3419" s="82">
        <f>MIN(X3423:X3426)</f>
        <v>0</v>
      </c>
      <c r="Z3419" s="83"/>
      <c r="AA3419" s="83"/>
      <c r="AB3419" s="75"/>
      <c r="AC3419" s="75"/>
      <c r="AD3419" s="75"/>
      <c r="AE3419" s="75"/>
      <c r="AF3419" s="75"/>
      <c r="AG3419" s="75"/>
      <c r="AH3419" s="75"/>
      <c r="AI3419" s="75"/>
      <c r="AJ3419" s="82">
        <f>MIN(AI3423:AI3426)</f>
        <v>0</v>
      </c>
      <c r="AK3419" s="83"/>
      <c r="AL3419" s="83"/>
      <c r="AM3419" s="75"/>
      <c r="AN3419" s="75"/>
      <c r="AO3419" s="75"/>
      <c r="AP3419" s="75"/>
      <c r="AQ3419" s="75"/>
      <c r="AR3419" s="75"/>
      <c r="AS3419" s="75"/>
      <c r="AT3419" s="75"/>
      <c r="AU3419" s="75"/>
      <c r="AV3419" s="75"/>
      <c r="AW3419" s="82">
        <f>MIN(AV3423:AV3426)</f>
        <v>50</v>
      </c>
      <c r="AX3419" s="83"/>
      <c r="AY3419" s="83"/>
      <c r="AZ3419" s="79"/>
      <c r="BA3419" s="80"/>
      <c r="BB3419" s="71"/>
      <c r="BC3419" s="95"/>
      <c r="BD3419" s="41">
        <v>6</v>
      </c>
      <c r="BE3419" s="52">
        <v>62</v>
      </c>
      <c r="BF3419" s="103">
        <v>6211</v>
      </c>
      <c r="BG3419" s="278" t="s">
        <v>48</v>
      </c>
    </row>
    <row r="3420" spans="1:59" s="63" customFormat="1" ht="12.75" x14ac:dyDescent="0.2">
      <c r="A3420" s="196">
        <v>6</v>
      </c>
      <c r="B3420" s="197" t="s">
        <v>1027</v>
      </c>
      <c r="C3420" s="208">
        <v>62</v>
      </c>
      <c r="D3420" s="209" t="s">
        <v>1039</v>
      </c>
      <c r="E3420" s="212">
        <v>6211</v>
      </c>
      <c r="F3420" s="213" t="s">
        <v>1040</v>
      </c>
      <c r="G3420" s="231"/>
      <c r="H3420" s="81" t="s">
        <v>49</v>
      </c>
      <c r="I3420" s="223"/>
      <c r="J3420" s="73"/>
      <c r="K3420" s="73"/>
      <c r="L3420" s="73"/>
      <c r="M3420" s="74"/>
      <c r="N3420" s="247"/>
      <c r="O3420" s="306"/>
      <c r="P3420" s="105"/>
      <c r="Q3420" s="75"/>
      <c r="R3420" s="75"/>
      <c r="S3420" s="75"/>
      <c r="T3420" s="75"/>
      <c r="U3420" s="75"/>
      <c r="V3420" s="75"/>
      <c r="W3420" s="75"/>
      <c r="X3420" s="75"/>
      <c r="Y3420" s="84">
        <f>IF(ISNUMBER(AVERAGE(X3423:X3426)),AVERAGE(X3423:X3426),0)</f>
        <v>18750</v>
      </c>
      <c r="Z3420" s="83"/>
      <c r="AA3420" s="83"/>
      <c r="AB3420" s="75"/>
      <c r="AC3420" s="75"/>
      <c r="AD3420" s="75"/>
      <c r="AE3420" s="75"/>
      <c r="AF3420" s="75"/>
      <c r="AG3420" s="75"/>
      <c r="AH3420" s="75"/>
      <c r="AI3420" s="75"/>
      <c r="AJ3420" s="84">
        <f>IF(ISNUMBER(AVERAGE(AI3423:AI3426)),AVERAGE(AI3423:AI3426),0)</f>
        <v>0</v>
      </c>
      <c r="AK3420" s="83"/>
      <c r="AL3420" s="83"/>
      <c r="AM3420" s="75"/>
      <c r="AN3420" s="75"/>
      <c r="AO3420" s="75"/>
      <c r="AP3420" s="75"/>
      <c r="AQ3420" s="75"/>
      <c r="AR3420" s="75"/>
      <c r="AS3420" s="75"/>
      <c r="AT3420" s="75"/>
      <c r="AU3420" s="75"/>
      <c r="AV3420" s="75"/>
      <c r="AW3420" s="84">
        <f>IF(ISNUMBER(AVERAGE(AV3423:AV3426)),AVERAGE(AV3423:AV3426),0)</f>
        <v>87.5</v>
      </c>
      <c r="AX3420" s="83"/>
      <c r="AY3420" s="83"/>
      <c r="AZ3420" s="79"/>
      <c r="BA3420" s="80"/>
      <c r="BB3420" s="71"/>
      <c r="BC3420" s="95"/>
      <c r="BD3420" s="41">
        <v>6</v>
      </c>
      <c r="BE3420" s="52">
        <v>62</v>
      </c>
      <c r="BF3420" s="103">
        <v>6211</v>
      </c>
      <c r="BG3420" s="278" t="s">
        <v>49</v>
      </c>
    </row>
    <row r="3421" spans="1:59" s="63" customFormat="1" ht="12.75" x14ac:dyDescent="0.2">
      <c r="A3421" s="196">
        <v>6</v>
      </c>
      <c r="B3421" s="197" t="s">
        <v>1027</v>
      </c>
      <c r="C3421" s="208">
        <v>62</v>
      </c>
      <c r="D3421" s="209" t="s">
        <v>1039</v>
      </c>
      <c r="E3421" s="212">
        <v>6211</v>
      </c>
      <c r="F3421" s="213" t="s">
        <v>1040</v>
      </c>
      <c r="G3421" s="231"/>
      <c r="H3421" s="81" t="s">
        <v>50</v>
      </c>
      <c r="I3421" s="223"/>
      <c r="J3421" s="73"/>
      <c r="K3421" s="73"/>
      <c r="L3421" s="73"/>
      <c r="M3421" s="74"/>
      <c r="N3421" s="247"/>
      <c r="O3421" s="306"/>
      <c r="P3421" s="105"/>
      <c r="Q3421" s="75"/>
      <c r="R3421" s="75"/>
      <c r="S3421" s="75"/>
      <c r="T3421" s="75"/>
      <c r="U3421" s="75"/>
      <c r="V3421" s="75"/>
      <c r="W3421" s="75"/>
      <c r="X3421" s="75"/>
      <c r="Y3421" s="84">
        <f>MAX(X3423:X3426)</f>
        <v>25000</v>
      </c>
      <c r="Z3421" s="83"/>
      <c r="AA3421" s="83"/>
      <c r="AB3421" s="75"/>
      <c r="AC3421" s="75"/>
      <c r="AD3421" s="75"/>
      <c r="AE3421" s="75"/>
      <c r="AF3421" s="75"/>
      <c r="AG3421" s="75"/>
      <c r="AH3421" s="75"/>
      <c r="AI3421" s="75"/>
      <c r="AJ3421" s="84">
        <f>MAX(AI3423:AI3426)</f>
        <v>0</v>
      </c>
      <c r="AK3421" s="83"/>
      <c r="AL3421" s="83"/>
      <c r="AM3421" s="75"/>
      <c r="AN3421" s="75"/>
      <c r="AO3421" s="75"/>
      <c r="AP3421" s="75"/>
      <c r="AQ3421" s="75"/>
      <c r="AR3421" s="75"/>
      <c r="AS3421" s="75"/>
      <c r="AT3421" s="75"/>
      <c r="AU3421" s="75"/>
      <c r="AV3421" s="75"/>
      <c r="AW3421" s="84">
        <f>MAX(AV3423:AV3426)</f>
        <v>100</v>
      </c>
      <c r="AX3421" s="83"/>
      <c r="AY3421" s="83"/>
      <c r="AZ3421" s="79"/>
      <c r="BA3421" s="80"/>
      <c r="BB3421" s="71"/>
      <c r="BC3421" s="95"/>
      <c r="BD3421" s="41">
        <v>6</v>
      </c>
      <c r="BE3421" s="52">
        <v>62</v>
      </c>
      <c r="BF3421" s="103">
        <v>6211</v>
      </c>
      <c r="BG3421" s="278" t="s">
        <v>50</v>
      </c>
    </row>
    <row r="3422" spans="1:59" s="63" customFormat="1" ht="12.75" x14ac:dyDescent="0.2">
      <c r="A3422" s="196">
        <v>6</v>
      </c>
      <c r="B3422" s="197" t="s">
        <v>1027</v>
      </c>
      <c r="C3422" s="208">
        <v>62</v>
      </c>
      <c r="D3422" s="209" t="s">
        <v>1039</v>
      </c>
      <c r="E3422" s="212">
        <v>6211</v>
      </c>
      <c r="F3422" s="213" t="s">
        <v>1040</v>
      </c>
      <c r="G3422" s="231"/>
      <c r="H3422" s="85" t="s">
        <v>51</v>
      </c>
      <c r="I3422" s="223"/>
      <c r="J3422" s="73"/>
      <c r="K3422" s="73"/>
      <c r="L3422" s="73"/>
      <c r="M3422" s="74"/>
      <c r="N3422" s="248">
        <f>SUM(N3423:N3426)</f>
        <v>4</v>
      </c>
      <c r="O3422" s="293">
        <f>SUM(O3423:O3426)</f>
        <v>1</v>
      </c>
      <c r="P3422" s="292"/>
      <c r="Q3422" s="87"/>
      <c r="R3422" s="87"/>
      <c r="S3422" s="87"/>
      <c r="T3422" s="87"/>
      <c r="U3422" s="87"/>
      <c r="V3422" s="87"/>
      <c r="W3422" s="87"/>
      <c r="X3422" s="87"/>
      <c r="Y3422" s="88"/>
      <c r="Z3422" s="107">
        <f>SUM(Z3423:Z3426)</f>
        <v>18750</v>
      </c>
      <c r="AA3422" s="88"/>
      <c r="AB3422" s="87"/>
      <c r="AC3422" s="87"/>
      <c r="AD3422" s="87"/>
      <c r="AE3422" s="87"/>
      <c r="AF3422" s="87"/>
      <c r="AG3422" s="87"/>
      <c r="AH3422" s="87"/>
      <c r="AI3422" s="87"/>
      <c r="AJ3422" s="88"/>
      <c r="AK3422" s="107">
        <f>SUM(AK3423:AK3426)</f>
        <v>0</v>
      </c>
      <c r="AL3422" s="88"/>
      <c r="AM3422" s="87"/>
      <c r="AN3422" s="87"/>
      <c r="AO3422" s="87"/>
      <c r="AP3422" s="87"/>
      <c r="AQ3422" s="87"/>
      <c r="AR3422" s="87"/>
      <c r="AS3422" s="87"/>
      <c r="AT3422" s="87"/>
      <c r="AU3422" s="87"/>
      <c r="AV3422" s="87"/>
      <c r="AW3422" s="112"/>
      <c r="AX3422" s="107">
        <f>SUM(AX3423:AX3426)</f>
        <v>87.5</v>
      </c>
      <c r="AY3422" s="88"/>
      <c r="AZ3422" s="79"/>
      <c r="BA3422" s="80"/>
      <c r="BB3422" s="71"/>
      <c r="BC3422" s="95"/>
      <c r="BD3422" s="41">
        <v>6</v>
      </c>
      <c r="BE3422" s="52">
        <v>62</v>
      </c>
      <c r="BF3422" s="103">
        <v>6211</v>
      </c>
      <c r="BG3422" s="279" t="s">
        <v>51</v>
      </c>
    </row>
    <row r="3423" spans="1:59" s="63" customFormat="1" ht="12.75" x14ac:dyDescent="0.2">
      <c r="A3423" s="196">
        <v>6</v>
      </c>
      <c r="B3423" s="197" t="s">
        <v>1027</v>
      </c>
      <c r="C3423" s="208">
        <v>62</v>
      </c>
      <c r="D3423" s="209" t="s">
        <v>1039</v>
      </c>
      <c r="E3423" s="212">
        <v>6211</v>
      </c>
      <c r="F3423" s="213" t="s">
        <v>1040</v>
      </c>
      <c r="G3423" s="231"/>
      <c r="H3423" s="89" t="s">
        <v>52</v>
      </c>
      <c r="I3423" s="90" t="s">
        <v>1041</v>
      </c>
      <c r="J3423" s="90"/>
      <c r="K3423" s="90" t="s">
        <v>73</v>
      </c>
      <c r="L3423" s="90" t="s">
        <v>69</v>
      </c>
      <c r="M3423" s="91"/>
      <c r="N3423" s="312">
        <v>1</v>
      </c>
      <c r="O3423" s="313">
        <f>N3423/N$3422</f>
        <v>0.25</v>
      </c>
      <c r="P3423" s="104"/>
      <c r="Q3423" s="92"/>
      <c r="R3423" s="92"/>
      <c r="S3423" s="92"/>
      <c r="T3423" s="92"/>
      <c r="U3423" s="92"/>
      <c r="V3423" s="92"/>
      <c r="W3423" s="92">
        <v>1</v>
      </c>
      <c r="X3423" s="109">
        <f>P3423*P$7+Q3423*Q$7+R3423*R$7+S3423*S$7+T3423*T$7+U3423*U$7+V3423*V$7+W3423*W$7</f>
        <v>25000</v>
      </c>
      <c r="Y3423" s="83"/>
      <c r="Z3423" s="110">
        <f>X3423*$O3423</f>
        <v>6250</v>
      </c>
      <c r="AA3423" s="111"/>
      <c r="AB3423" s="92"/>
      <c r="AC3423" s="92"/>
      <c r="AD3423" s="92"/>
      <c r="AE3423" s="92"/>
      <c r="AF3423" s="92"/>
      <c r="AG3423" s="92"/>
      <c r="AH3423" s="92"/>
      <c r="AI3423" s="109">
        <f>AB3423*AB$7+AC3423*AC$7+AD3423*AD$7+AE3423*AE$7+AF3423*AF$7+AG3423*AG$7+AH3423*AH$7</f>
        <v>0</v>
      </c>
      <c r="AJ3423" s="83"/>
      <c r="AK3423" s="110">
        <f>AI3423*$O3423</f>
        <v>0</v>
      </c>
      <c r="AL3423" s="111"/>
      <c r="AM3423" s="92"/>
      <c r="AN3423" s="92"/>
      <c r="AO3423" s="92"/>
      <c r="AP3423" s="92">
        <v>1</v>
      </c>
      <c r="AQ3423" s="92"/>
      <c r="AR3423" s="92"/>
      <c r="AS3423" s="92"/>
      <c r="AT3423" s="92"/>
      <c r="AU3423" s="92"/>
      <c r="AV3423" s="109">
        <f>AM3423*AM$7+AN3423*AN$7+AO3423*AO$7+AP3423*AP$7+AQ3423*AQ$7+AR3423*AR$7+AS3423*AS$7+AT3423*AT$7+AU3423*AU$7</f>
        <v>100</v>
      </c>
      <c r="AW3423" s="75"/>
      <c r="AX3423" s="110">
        <f>AV3423*$O3423</f>
        <v>25</v>
      </c>
      <c r="AY3423" s="111"/>
      <c r="AZ3423" s="93"/>
      <c r="BA3423" s="94" t="s">
        <v>131</v>
      </c>
      <c r="BB3423" s="71"/>
      <c r="BC3423" s="95"/>
      <c r="BD3423" s="41">
        <v>6</v>
      </c>
      <c r="BE3423" s="52">
        <v>62</v>
      </c>
      <c r="BF3423" s="103">
        <v>6211</v>
      </c>
      <c r="BG3423" s="280" t="s">
        <v>52</v>
      </c>
    </row>
    <row r="3424" spans="1:59" s="63" customFormat="1" ht="12.75" x14ac:dyDescent="0.2">
      <c r="A3424" s="196">
        <v>6</v>
      </c>
      <c r="B3424" s="197" t="s">
        <v>1027</v>
      </c>
      <c r="C3424" s="208">
        <v>62</v>
      </c>
      <c r="D3424" s="209" t="s">
        <v>1039</v>
      </c>
      <c r="E3424" s="212">
        <v>6211</v>
      </c>
      <c r="F3424" s="213" t="s">
        <v>1040</v>
      </c>
      <c r="G3424" s="231"/>
      <c r="H3424" s="89"/>
      <c r="I3424" s="90" t="s">
        <v>1042</v>
      </c>
      <c r="J3424" s="90"/>
      <c r="K3424" s="90" t="s">
        <v>73</v>
      </c>
      <c r="L3424" s="90" t="s">
        <v>69</v>
      </c>
      <c r="M3424" s="91"/>
      <c r="N3424" s="312">
        <v>1</v>
      </c>
      <c r="O3424" s="313">
        <f>N3424/N$3422</f>
        <v>0.25</v>
      </c>
      <c r="P3424" s="104"/>
      <c r="Q3424" s="92"/>
      <c r="R3424" s="92"/>
      <c r="S3424" s="92"/>
      <c r="T3424" s="92"/>
      <c r="U3424" s="92"/>
      <c r="V3424" s="92"/>
      <c r="W3424" s="92">
        <v>1</v>
      </c>
      <c r="X3424" s="109">
        <f>P3424*P$7+Q3424*Q$7+R3424*R$7+S3424*S$7+T3424*T$7+U3424*U$7+V3424*V$7+W3424*W$7</f>
        <v>25000</v>
      </c>
      <c r="Y3424" s="83"/>
      <c r="Z3424" s="110">
        <f>X3424*$O3424</f>
        <v>6250</v>
      </c>
      <c r="AA3424" s="111"/>
      <c r="AB3424" s="92"/>
      <c r="AC3424" s="92"/>
      <c r="AD3424" s="92"/>
      <c r="AE3424" s="92"/>
      <c r="AF3424" s="92"/>
      <c r="AG3424" s="92"/>
      <c r="AH3424" s="92"/>
      <c r="AI3424" s="109">
        <f>AB3424*AB$7+AC3424*AC$7+AD3424*AD$7+AE3424*AE$7+AF3424*AF$7+AG3424*AG$7+AH3424*AH$7</f>
        <v>0</v>
      </c>
      <c r="AJ3424" s="83"/>
      <c r="AK3424" s="110">
        <f>AI3424*$O3424</f>
        <v>0</v>
      </c>
      <c r="AL3424" s="111"/>
      <c r="AM3424" s="92"/>
      <c r="AN3424" s="92"/>
      <c r="AO3424" s="92"/>
      <c r="AP3424" s="92">
        <v>1</v>
      </c>
      <c r="AQ3424" s="92"/>
      <c r="AR3424" s="92"/>
      <c r="AS3424" s="92"/>
      <c r="AT3424" s="92"/>
      <c r="AU3424" s="92"/>
      <c r="AV3424" s="109">
        <f>AM3424*AM$7+AN3424*AN$7+AO3424*AO$7+AP3424*AP$7+AQ3424*AQ$7+AR3424*AR$7+AS3424*AS$7+AT3424*AT$7+AU3424*AU$7</f>
        <v>100</v>
      </c>
      <c r="AW3424" s="75"/>
      <c r="AX3424" s="110">
        <f>AV3424*$O3424</f>
        <v>25</v>
      </c>
      <c r="AY3424" s="111"/>
      <c r="AZ3424" s="93"/>
      <c r="BA3424" s="94" t="s">
        <v>131</v>
      </c>
      <c r="BB3424" s="71"/>
      <c r="BC3424" s="95"/>
      <c r="BD3424" s="41">
        <v>6</v>
      </c>
      <c r="BE3424" s="52">
        <v>62</v>
      </c>
      <c r="BF3424" s="103">
        <v>6211</v>
      </c>
      <c r="BG3424" s="280" t="s">
        <v>52</v>
      </c>
    </row>
    <row r="3425" spans="1:59" s="63" customFormat="1" ht="12.75" x14ac:dyDescent="0.2">
      <c r="A3425" s="196">
        <v>6</v>
      </c>
      <c r="B3425" s="197" t="s">
        <v>1027</v>
      </c>
      <c r="C3425" s="208">
        <v>62</v>
      </c>
      <c r="D3425" s="209" t="s">
        <v>1039</v>
      </c>
      <c r="E3425" s="212">
        <v>6211</v>
      </c>
      <c r="F3425" s="213" t="s">
        <v>1040</v>
      </c>
      <c r="G3425" s="231"/>
      <c r="H3425" s="89"/>
      <c r="I3425" s="90" t="s">
        <v>597</v>
      </c>
      <c r="J3425" s="90"/>
      <c r="K3425" s="90" t="s">
        <v>73</v>
      </c>
      <c r="L3425" s="90" t="s">
        <v>69</v>
      </c>
      <c r="M3425" s="91"/>
      <c r="N3425" s="312">
        <v>1</v>
      </c>
      <c r="O3425" s="313">
        <f>N3425/N$3422</f>
        <v>0.25</v>
      </c>
      <c r="P3425" s="104"/>
      <c r="Q3425" s="92"/>
      <c r="R3425" s="92"/>
      <c r="S3425" s="92"/>
      <c r="T3425" s="92"/>
      <c r="U3425" s="92"/>
      <c r="V3425" s="92"/>
      <c r="W3425" s="92">
        <v>1</v>
      </c>
      <c r="X3425" s="109">
        <f>P3425*P$7+Q3425*Q$7+R3425*R$7+S3425*S$7+T3425*T$7+U3425*U$7+V3425*V$7+W3425*W$7</f>
        <v>25000</v>
      </c>
      <c r="Y3425" s="83"/>
      <c r="Z3425" s="110">
        <f>X3425*$O3425</f>
        <v>6250</v>
      </c>
      <c r="AA3425" s="111"/>
      <c r="AB3425" s="92"/>
      <c r="AC3425" s="92"/>
      <c r="AD3425" s="92"/>
      <c r="AE3425" s="92"/>
      <c r="AF3425" s="92"/>
      <c r="AG3425" s="92"/>
      <c r="AH3425" s="92"/>
      <c r="AI3425" s="109">
        <f>AB3425*AB$7+AC3425*AC$7+AD3425*AD$7+AE3425*AE$7+AF3425*AF$7+AG3425*AG$7+AH3425*AH$7</f>
        <v>0</v>
      </c>
      <c r="AJ3425" s="83"/>
      <c r="AK3425" s="110">
        <f>AI3425*$O3425</f>
        <v>0</v>
      </c>
      <c r="AL3425" s="111"/>
      <c r="AM3425" s="92"/>
      <c r="AN3425" s="92"/>
      <c r="AO3425" s="92"/>
      <c r="AP3425" s="92">
        <v>1</v>
      </c>
      <c r="AQ3425" s="92"/>
      <c r="AR3425" s="92"/>
      <c r="AS3425" s="92"/>
      <c r="AT3425" s="92"/>
      <c r="AU3425" s="92"/>
      <c r="AV3425" s="109">
        <f>AM3425*AM$7+AN3425*AN$7+AO3425*AO$7+AP3425*AP$7+AQ3425*AQ$7+AR3425*AR$7+AS3425*AS$7+AT3425*AT$7+AU3425*AU$7</f>
        <v>100</v>
      </c>
      <c r="AW3425" s="75"/>
      <c r="AX3425" s="110">
        <f>AV3425*$O3425</f>
        <v>25</v>
      </c>
      <c r="AY3425" s="111"/>
      <c r="AZ3425" s="93"/>
      <c r="BA3425" s="94" t="s">
        <v>131</v>
      </c>
      <c r="BB3425" s="71"/>
      <c r="BC3425" s="95"/>
      <c r="BD3425" s="41">
        <v>6</v>
      </c>
      <c r="BE3425" s="52">
        <v>62</v>
      </c>
      <c r="BF3425" s="103">
        <v>6211</v>
      </c>
      <c r="BG3425" s="280" t="s">
        <v>52</v>
      </c>
    </row>
    <row r="3426" spans="1:59" s="63" customFormat="1" ht="12.75" x14ac:dyDescent="0.2">
      <c r="A3426" s="196">
        <v>6</v>
      </c>
      <c r="B3426" s="197" t="s">
        <v>1027</v>
      </c>
      <c r="C3426" s="208">
        <v>62</v>
      </c>
      <c r="D3426" s="209" t="s">
        <v>1039</v>
      </c>
      <c r="E3426" s="212">
        <v>6211</v>
      </c>
      <c r="F3426" s="213" t="s">
        <v>1040</v>
      </c>
      <c r="G3426" s="231"/>
      <c r="H3426" s="89"/>
      <c r="I3426" s="90" t="s">
        <v>956</v>
      </c>
      <c r="J3426" s="90"/>
      <c r="K3426" s="90" t="s">
        <v>64</v>
      </c>
      <c r="L3426" s="90" t="s">
        <v>119</v>
      </c>
      <c r="M3426" s="91"/>
      <c r="N3426" s="312">
        <v>1</v>
      </c>
      <c r="O3426" s="313">
        <f>N3426/N$3422</f>
        <v>0.25</v>
      </c>
      <c r="P3426" s="104"/>
      <c r="Q3426" s="92"/>
      <c r="R3426" s="92"/>
      <c r="S3426" s="92"/>
      <c r="T3426" s="92"/>
      <c r="U3426" s="92"/>
      <c r="V3426" s="92"/>
      <c r="W3426" s="92"/>
      <c r="X3426" s="109">
        <f>P3426*P$7+Q3426*Q$7+R3426*R$7+S3426*S$7+T3426*T$7+U3426*U$7+V3426*V$7+W3426*W$7</f>
        <v>0</v>
      </c>
      <c r="Y3426" s="83"/>
      <c r="Z3426" s="110">
        <f>X3426*$O3426</f>
        <v>0</v>
      </c>
      <c r="AA3426" s="111"/>
      <c r="AB3426" s="92"/>
      <c r="AC3426" s="92"/>
      <c r="AD3426" s="92"/>
      <c r="AE3426" s="92"/>
      <c r="AF3426" s="92"/>
      <c r="AG3426" s="92"/>
      <c r="AH3426" s="92"/>
      <c r="AI3426" s="109">
        <f>AB3426*AB$7+AC3426*AC$7+AD3426*AD$7+AE3426*AE$7+AF3426*AF$7+AG3426*AG$7+AH3426*AH$7</f>
        <v>0</v>
      </c>
      <c r="AJ3426" s="83"/>
      <c r="AK3426" s="110">
        <f>AI3426*$O3426</f>
        <v>0</v>
      </c>
      <c r="AL3426" s="111"/>
      <c r="AM3426" s="92"/>
      <c r="AN3426" s="92"/>
      <c r="AO3426" s="92">
        <v>1</v>
      </c>
      <c r="AP3426" s="92"/>
      <c r="AQ3426" s="92"/>
      <c r="AR3426" s="92"/>
      <c r="AS3426" s="92"/>
      <c r="AT3426" s="92"/>
      <c r="AU3426" s="92"/>
      <c r="AV3426" s="109">
        <f>AM3426*AM$7+AN3426*AN$7+AO3426*AO$7+AP3426*AP$7+AQ3426*AQ$7+AR3426*AR$7+AS3426*AS$7+AT3426*AT$7+AU3426*AU$7</f>
        <v>50</v>
      </c>
      <c r="AW3426" s="75"/>
      <c r="AX3426" s="110">
        <f>AV3426*$O3426</f>
        <v>12.5</v>
      </c>
      <c r="AY3426" s="111"/>
      <c r="AZ3426" s="93"/>
      <c r="BA3426" s="94" t="s">
        <v>131</v>
      </c>
      <c r="BB3426" s="71"/>
      <c r="BC3426" s="95"/>
      <c r="BD3426" s="41">
        <v>6</v>
      </c>
      <c r="BE3426" s="52">
        <v>62</v>
      </c>
      <c r="BF3426" s="103">
        <v>6211</v>
      </c>
      <c r="BG3426" s="280" t="s">
        <v>52</v>
      </c>
    </row>
    <row r="3427" spans="1:59" s="63" customFormat="1" ht="12.75" x14ac:dyDescent="0.2">
      <c r="A3427" s="196">
        <v>6</v>
      </c>
      <c r="B3427" s="197" t="s">
        <v>1027</v>
      </c>
      <c r="C3427" s="208">
        <v>62</v>
      </c>
      <c r="D3427" s="209" t="s">
        <v>1039</v>
      </c>
      <c r="E3427" s="212">
        <v>6211</v>
      </c>
      <c r="F3427" s="213" t="s">
        <v>1040</v>
      </c>
      <c r="G3427" s="231"/>
      <c r="H3427" s="65"/>
      <c r="I3427" s="222"/>
      <c r="J3427" s="66"/>
      <c r="K3427" s="66"/>
      <c r="L3427" s="66"/>
      <c r="M3427" s="64"/>
      <c r="N3427" s="304"/>
      <c r="O3427" s="305"/>
      <c r="P3427" s="127"/>
      <c r="Q3427" s="67"/>
      <c r="R3427" s="67"/>
      <c r="S3427" s="67"/>
      <c r="T3427" s="67"/>
      <c r="U3427" s="67"/>
      <c r="V3427" s="67"/>
      <c r="W3427" s="67"/>
      <c r="X3427" s="67"/>
      <c r="Y3427" s="68"/>
      <c r="Z3427" s="68"/>
      <c r="AA3427" s="68"/>
      <c r="AB3427" s="67"/>
      <c r="AC3427" s="67"/>
      <c r="AD3427" s="67"/>
      <c r="AE3427" s="67"/>
      <c r="AF3427" s="67"/>
      <c r="AG3427" s="67"/>
      <c r="AH3427" s="67"/>
      <c r="AI3427" s="67"/>
      <c r="AJ3427" s="68"/>
      <c r="AK3427" s="68"/>
      <c r="AL3427" s="68"/>
      <c r="AM3427" s="67"/>
      <c r="AN3427" s="67"/>
      <c r="AO3427" s="67"/>
      <c r="AP3427" s="67"/>
      <c r="AQ3427" s="67"/>
      <c r="AR3427" s="67"/>
      <c r="AS3427" s="67"/>
      <c r="AT3427" s="67"/>
      <c r="AU3427" s="67"/>
      <c r="AV3427" s="67"/>
      <c r="AW3427" s="67"/>
      <c r="AX3427" s="68"/>
      <c r="AY3427" s="68"/>
      <c r="AZ3427" s="69"/>
      <c r="BA3427" s="70"/>
      <c r="BB3427" s="71"/>
      <c r="BC3427" s="95"/>
      <c r="BD3427" s="41">
        <v>6</v>
      </c>
      <c r="BE3427" s="52">
        <v>62</v>
      </c>
      <c r="BF3427" s="103">
        <v>6211</v>
      </c>
      <c r="BG3427" s="275"/>
    </row>
    <row r="3428" spans="1:59" s="63" customFormat="1" ht="12.75" x14ac:dyDescent="0.2">
      <c r="A3428" s="196">
        <v>6</v>
      </c>
      <c r="B3428" s="197" t="s">
        <v>1027</v>
      </c>
      <c r="C3428" s="208">
        <v>62</v>
      </c>
      <c r="D3428" s="209" t="s">
        <v>1039</v>
      </c>
      <c r="E3428" s="212">
        <v>6211</v>
      </c>
      <c r="F3428" s="213" t="s">
        <v>1040</v>
      </c>
      <c r="G3428" s="232"/>
      <c r="H3428" s="97"/>
      <c r="I3428" s="224"/>
      <c r="J3428" s="98"/>
      <c r="K3428" s="98"/>
      <c r="L3428" s="98"/>
      <c r="M3428" s="96"/>
      <c r="N3428" s="307"/>
      <c r="O3428" s="246"/>
      <c r="P3428" s="124"/>
      <c r="Q3428" s="99"/>
      <c r="R3428" s="99"/>
      <c r="S3428" s="99"/>
      <c r="T3428" s="99"/>
      <c r="U3428" s="99"/>
      <c r="V3428" s="99"/>
      <c r="W3428" s="99"/>
      <c r="X3428" s="99"/>
      <c r="Y3428" s="100"/>
      <c r="Z3428" s="100"/>
      <c r="AA3428" s="100"/>
      <c r="AB3428" s="99"/>
      <c r="AC3428" s="99"/>
      <c r="AD3428" s="99"/>
      <c r="AE3428" s="99"/>
      <c r="AF3428" s="99"/>
      <c r="AG3428" s="99"/>
      <c r="AH3428" s="99"/>
      <c r="AI3428" s="99"/>
      <c r="AJ3428" s="100"/>
      <c r="AK3428" s="100"/>
      <c r="AL3428" s="100"/>
      <c r="AM3428" s="99"/>
      <c r="AN3428" s="99"/>
      <c r="AO3428" s="99"/>
      <c r="AP3428" s="99"/>
      <c r="AQ3428" s="99"/>
      <c r="AR3428" s="99"/>
      <c r="AS3428" s="99"/>
      <c r="AT3428" s="99"/>
      <c r="AU3428" s="99"/>
      <c r="AV3428" s="99"/>
      <c r="AW3428" s="99"/>
      <c r="AX3428" s="100"/>
      <c r="AY3428" s="100"/>
      <c r="AZ3428" s="101"/>
      <c r="BA3428" s="102"/>
      <c r="BB3428" s="95"/>
      <c r="BC3428" s="95"/>
      <c r="BD3428" s="41">
        <v>6</v>
      </c>
      <c r="BE3428" s="52">
        <v>62</v>
      </c>
      <c r="BF3428" s="103">
        <v>6211</v>
      </c>
      <c r="BG3428" s="277"/>
    </row>
    <row r="3429" spans="1:59" x14ac:dyDescent="0.25">
      <c r="A3429" s="196">
        <v>6</v>
      </c>
      <c r="B3429" s="197" t="s">
        <v>1027</v>
      </c>
      <c r="C3429" s="208">
        <v>62</v>
      </c>
      <c r="D3429" s="209" t="s">
        <v>1039</v>
      </c>
      <c r="E3429" s="210">
        <v>6214</v>
      </c>
      <c r="F3429" s="211" t="s">
        <v>1043</v>
      </c>
      <c r="G3429" s="235"/>
      <c r="H3429" s="145"/>
      <c r="I3429" s="221"/>
      <c r="J3429" s="57"/>
      <c r="K3429" s="57"/>
      <c r="L3429" s="57"/>
      <c r="M3429" s="144"/>
      <c r="N3429" s="324"/>
      <c r="O3429" s="325"/>
      <c r="P3429" s="146"/>
      <c r="Q3429" s="146"/>
      <c r="R3429" s="146"/>
      <c r="S3429" s="146"/>
      <c r="T3429" s="146"/>
      <c r="U3429" s="146"/>
      <c r="V3429" s="146"/>
      <c r="W3429" s="146"/>
      <c r="X3429" s="146"/>
      <c r="Y3429" s="59"/>
      <c r="Z3429" s="123"/>
      <c r="AA3429" s="123"/>
      <c r="AB3429" s="146"/>
      <c r="AC3429" s="146"/>
      <c r="AD3429" s="146"/>
      <c r="AE3429" s="146"/>
      <c r="AF3429" s="146"/>
      <c r="AG3429" s="146"/>
      <c r="AH3429" s="146"/>
      <c r="AI3429" s="146"/>
      <c r="AJ3429" s="59"/>
      <c r="AK3429" s="123"/>
      <c r="AL3429" s="123"/>
      <c r="AM3429" s="146"/>
      <c r="AN3429" s="146"/>
      <c r="AO3429" s="146"/>
      <c r="AP3429" s="146"/>
      <c r="AQ3429" s="146"/>
      <c r="AR3429" s="146"/>
      <c r="AS3429" s="146"/>
      <c r="AT3429" s="146"/>
      <c r="AU3429" s="146"/>
      <c r="AV3429" s="146"/>
      <c r="AW3429" s="58"/>
      <c r="AX3429" s="123"/>
      <c r="AY3429" s="59"/>
      <c r="AZ3429" s="147"/>
      <c r="BA3429" s="148"/>
      <c r="BB3429" s="143"/>
      <c r="BC3429" s="143"/>
      <c r="BD3429" s="41">
        <v>6</v>
      </c>
      <c r="BE3429" s="52">
        <v>62</v>
      </c>
      <c r="BF3429" s="62">
        <v>6214</v>
      </c>
      <c r="BG3429" s="284"/>
    </row>
    <row r="3430" spans="1:59" s="63" customFormat="1" ht="12.75" x14ac:dyDescent="0.2">
      <c r="A3430" s="196">
        <v>6</v>
      </c>
      <c r="B3430" s="197" t="s">
        <v>1027</v>
      </c>
      <c r="C3430" s="208">
        <v>62</v>
      </c>
      <c r="D3430" s="209" t="s">
        <v>1039</v>
      </c>
      <c r="E3430" s="210">
        <v>6214</v>
      </c>
      <c r="F3430" s="211" t="s">
        <v>1043</v>
      </c>
      <c r="G3430" s="230"/>
      <c r="H3430" s="56"/>
      <c r="I3430" s="221"/>
      <c r="J3430" s="57"/>
      <c r="K3430" s="57"/>
      <c r="L3430" s="57"/>
      <c r="M3430" s="55"/>
      <c r="N3430" s="303"/>
      <c r="O3430" s="245"/>
      <c r="P3430" s="122"/>
      <c r="Q3430" s="58"/>
      <c r="R3430" s="58"/>
      <c r="S3430" s="58"/>
      <c r="T3430" s="58"/>
      <c r="U3430" s="58"/>
      <c r="V3430" s="58"/>
      <c r="W3430" s="58"/>
      <c r="X3430" s="58"/>
      <c r="Y3430" s="59"/>
      <c r="Z3430" s="59"/>
      <c r="AA3430" s="59"/>
      <c r="AB3430" s="58"/>
      <c r="AC3430" s="58"/>
      <c r="AD3430" s="58"/>
      <c r="AE3430" s="58"/>
      <c r="AF3430" s="58"/>
      <c r="AG3430" s="58"/>
      <c r="AH3430" s="58"/>
      <c r="AI3430" s="58"/>
      <c r="AJ3430" s="59"/>
      <c r="AK3430" s="59"/>
      <c r="AL3430" s="59"/>
      <c r="AM3430" s="58"/>
      <c r="AN3430" s="58"/>
      <c r="AO3430" s="58"/>
      <c r="AP3430" s="58"/>
      <c r="AQ3430" s="58"/>
      <c r="AR3430" s="58"/>
      <c r="AS3430" s="58"/>
      <c r="AT3430" s="58"/>
      <c r="AU3430" s="58"/>
      <c r="AV3430" s="58"/>
      <c r="AW3430" s="58"/>
      <c r="AX3430" s="59"/>
      <c r="AY3430" s="59"/>
      <c r="AZ3430" s="60"/>
      <c r="BA3430" s="61"/>
      <c r="BB3430" s="54"/>
      <c r="BC3430" s="54"/>
      <c r="BD3430" s="41">
        <v>6</v>
      </c>
      <c r="BE3430" s="52">
        <v>62</v>
      </c>
      <c r="BF3430" s="62">
        <v>6214</v>
      </c>
      <c r="BG3430" s="274"/>
    </row>
    <row r="3431" spans="1:59" s="63" customFormat="1" ht="12.75" x14ac:dyDescent="0.2">
      <c r="A3431" s="196">
        <v>6</v>
      </c>
      <c r="B3431" s="197" t="s">
        <v>1027</v>
      </c>
      <c r="C3431" s="208">
        <v>62</v>
      </c>
      <c r="D3431" s="209" t="s">
        <v>1039</v>
      </c>
      <c r="E3431" s="210">
        <v>6214</v>
      </c>
      <c r="F3431" s="211" t="s">
        <v>1043</v>
      </c>
      <c r="G3431" s="231"/>
      <c r="H3431" s="65"/>
      <c r="I3431" s="222"/>
      <c r="J3431" s="66"/>
      <c r="K3431" s="66"/>
      <c r="L3431" s="66"/>
      <c r="M3431" s="64"/>
      <c r="N3431" s="308"/>
      <c r="O3431" s="309"/>
      <c r="P3431" s="127"/>
      <c r="Q3431" s="67"/>
      <c r="R3431" s="67"/>
      <c r="S3431" s="67"/>
      <c r="T3431" s="67"/>
      <c r="U3431" s="67"/>
      <c r="V3431" s="67"/>
      <c r="W3431" s="67"/>
      <c r="X3431" s="67"/>
      <c r="Y3431" s="68"/>
      <c r="Z3431" s="68"/>
      <c r="AA3431" s="68"/>
      <c r="AB3431" s="67"/>
      <c r="AC3431" s="67"/>
      <c r="AD3431" s="67"/>
      <c r="AE3431" s="67"/>
      <c r="AF3431" s="67"/>
      <c r="AG3431" s="67"/>
      <c r="AH3431" s="67"/>
      <c r="AI3431" s="67"/>
      <c r="AJ3431" s="68"/>
      <c r="AK3431" s="68"/>
      <c r="AL3431" s="68"/>
      <c r="AM3431" s="67"/>
      <c r="AN3431" s="67"/>
      <c r="AO3431" s="67"/>
      <c r="AP3431" s="67"/>
      <c r="AQ3431" s="67"/>
      <c r="AR3431" s="67"/>
      <c r="AS3431" s="67"/>
      <c r="AT3431" s="67"/>
      <c r="AU3431" s="67"/>
      <c r="AV3431" s="67"/>
      <c r="AW3431" s="67"/>
      <c r="AX3431" s="68"/>
      <c r="AY3431" s="68"/>
      <c r="AZ3431" s="69"/>
      <c r="BA3431" s="70"/>
      <c r="BB3431" s="71"/>
      <c r="BC3431" s="54"/>
      <c r="BD3431" s="41">
        <v>6</v>
      </c>
      <c r="BE3431" s="52">
        <v>62</v>
      </c>
      <c r="BF3431" s="62">
        <v>6214</v>
      </c>
      <c r="BG3431" s="275"/>
    </row>
    <row r="3432" spans="1:59" s="63" customFormat="1" ht="12.75" x14ac:dyDescent="0.2">
      <c r="A3432" s="196">
        <v>6</v>
      </c>
      <c r="B3432" s="197" t="s">
        <v>1027</v>
      </c>
      <c r="C3432" s="208">
        <v>62</v>
      </c>
      <c r="D3432" s="209" t="s">
        <v>1039</v>
      </c>
      <c r="E3432" s="210">
        <v>6214</v>
      </c>
      <c r="F3432" s="211" t="s">
        <v>1043</v>
      </c>
      <c r="G3432" s="231"/>
      <c r="H3432" s="72" t="s">
        <v>47</v>
      </c>
      <c r="I3432" s="223"/>
      <c r="J3432" s="73"/>
      <c r="K3432" s="73"/>
      <c r="L3432" s="73"/>
      <c r="M3432" s="74"/>
      <c r="N3432" s="247"/>
      <c r="O3432" s="306"/>
      <c r="P3432" s="105"/>
      <c r="Q3432" s="75"/>
      <c r="R3432" s="75"/>
      <c r="S3432" s="75"/>
      <c r="T3432" s="75"/>
      <c r="U3432" s="75"/>
      <c r="V3432" s="75"/>
      <c r="W3432" s="75"/>
      <c r="X3432" s="75"/>
      <c r="Y3432" s="76">
        <f>IF(ISNUMBER(VLOOKUP(Y3434,P$7:W$7,MATCH(Y3434,P$7:W$7))),VLOOKUP(Y3434,P$7:W$7,MATCH(Y3434,P$7:W$7)),IF(N3436=0,"No Data",IF(Y3434&gt;0,"&lt;100",0)))</f>
        <v>25000</v>
      </c>
      <c r="Z3432" s="77">
        <f>IF(ISNUMBER(VLOOKUP(Z3436,P$7:W$7,MATCH(Z3436,P$7:W$7))),VLOOKUP(Z3436,P$7:W$7,MATCH(Z3436,P$7:W$7)),IF(N3436=0,"No Data",IF(Z3436&gt;0,"&lt;100",0)))</f>
        <v>25000</v>
      </c>
      <c r="AA3432" s="106">
        <f>IF(ISNUMBER(Z3432),Z3432,0)</f>
        <v>25000</v>
      </c>
      <c r="AB3432" s="75"/>
      <c r="AC3432" s="75"/>
      <c r="AD3432" s="75"/>
      <c r="AE3432" s="75"/>
      <c r="AF3432" s="75"/>
      <c r="AG3432" s="75"/>
      <c r="AH3432" s="75"/>
      <c r="AI3432" s="75"/>
      <c r="AJ3432" s="76">
        <f>IF(ISNUMBER(VLOOKUP(AJ3434,AB$7:AH$7,MATCH(AJ3434,AB$7:AH$7))),VLOOKUP(AJ3434,AB$7:AH$7,MATCH(AJ3434,AB$7:AH$7)),IF(N3436=0,"No Data",IF(AJ3434&gt;0,"&lt;50",0)))</f>
        <v>0</v>
      </c>
      <c r="AK3432" s="77">
        <f>IF(ISNUMBER(VLOOKUP(AK3436,AB$7:AH$7,MATCH(AK3436,AB$7:AH$7))),VLOOKUP(AK3436,AB$7:AH$7,MATCH(AK3436,AB$7:AH$7)),IF(N3436=0,"No Data",IF(AK3436&gt;0,"&lt;50",0)))</f>
        <v>0</v>
      </c>
      <c r="AL3432" s="106">
        <f>IF(ISNUMBER(AK3432),AK3432,0)</f>
        <v>0</v>
      </c>
      <c r="AM3432" s="75"/>
      <c r="AN3432" s="75"/>
      <c r="AO3432" s="75"/>
      <c r="AP3432" s="75"/>
      <c r="AQ3432" s="75"/>
      <c r="AR3432" s="75"/>
      <c r="AS3432" s="75"/>
      <c r="AT3432" s="75"/>
      <c r="AU3432" s="75"/>
      <c r="AV3432" s="75"/>
      <c r="AW3432" s="76">
        <f>IF(ISNUMBER(VLOOKUP(AW3434,AM$7:AU$7,MATCH(AW3434,AM$7:AU$7))),VLOOKUP(AW3434,AM$7:AU$7,MATCH(AW3434,AM$7:AU$7)),IF(N3436=0,"No Data",IF(AW3434&gt;0,"&lt;10",0)))</f>
        <v>100</v>
      </c>
      <c r="AX3432" s="77">
        <f>IF(ISNUMBER(VLOOKUP(AX3436,AM$7:AU$7,MATCH(AX3436,AM$7:AU$7))),VLOOKUP(AX3436,AM$7:AU$7,MATCH(AX3436,AM$7:AU$7)),IF(N3436=0,"No Data",IF(AX3436&gt;0,"&lt;10",0)))</f>
        <v>100</v>
      </c>
      <c r="AY3432" s="106">
        <f>IF(ISNUMBER(AX3432),AX3432,0)</f>
        <v>100</v>
      </c>
      <c r="AZ3432" s="79"/>
      <c r="BA3432" s="80"/>
      <c r="BB3432" s="71"/>
      <c r="BC3432" s="54"/>
      <c r="BD3432" s="41">
        <v>6</v>
      </c>
      <c r="BE3432" s="52">
        <v>62</v>
      </c>
      <c r="BF3432" s="62">
        <v>6214</v>
      </c>
      <c r="BG3432" s="276" t="s">
        <v>47</v>
      </c>
    </row>
    <row r="3433" spans="1:59" s="63" customFormat="1" ht="12.75" x14ac:dyDescent="0.2">
      <c r="A3433" s="196">
        <v>6</v>
      </c>
      <c r="B3433" s="197" t="s">
        <v>1027</v>
      </c>
      <c r="C3433" s="208">
        <v>62</v>
      </c>
      <c r="D3433" s="209" t="s">
        <v>1039</v>
      </c>
      <c r="E3433" s="210">
        <v>6214</v>
      </c>
      <c r="F3433" s="211" t="s">
        <v>1043</v>
      </c>
      <c r="G3433" s="231"/>
      <c r="H3433" s="81" t="s">
        <v>48</v>
      </c>
      <c r="I3433" s="223"/>
      <c r="J3433" s="73"/>
      <c r="K3433" s="73"/>
      <c r="L3433" s="73"/>
      <c r="M3433" s="74"/>
      <c r="N3433" s="247"/>
      <c r="O3433" s="306"/>
      <c r="P3433" s="105"/>
      <c r="Q3433" s="75"/>
      <c r="R3433" s="75"/>
      <c r="S3433" s="75"/>
      <c r="T3433" s="75"/>
      <c r="U3433" s="75"/>
      <c r="V3433" s="75"/>
      <c r="W3433" s="75"/>
      <c r="X3433" s="75"/>
      <c r="Y3433" s="82">
        <f>MIN(X3437:X3439)</f>
        <v>25000</v>
      </c>
      <c r="Z3433" s="83"/>
      <c r="AA3433" s="83"/>
      <c r="AB3433" s="75"/>
      <c r="AC3433" s="75"/>
      <c r="AD3433" s="75"/>
      <c r="AE3433" s="75"/>
      <c r="AF3433" s="75"/>
      <c r="AG3433" s="75"/>
      <c r="AH3433" s="75"/>
      <c r="AI3433" s="75"/>
      <c r="AJ3433" s="82">
        <f>MIN(AI3437:AI3439)</f>
        <v>0</v>
      </c>
      <c r="AK3433" s="83"/>
      <c r="AL3433" s="83"/>
      <c r="AM3433" s="75"/>
      <c r="AN3433" s="75"/>
      <c r="AO3433" s="75"/>
      <c r="AP3433" s="75"/>
      <c r="AQ3433" s="75"/>
      <c r="AR3433" s="75"/>
      <c r="AS3433" s="75"/>
      <c r="AT3433" s="75"/>
      <c r="AU3433" s="75"/>
      <c r="AV3433" s="75"/>
      <c r="AW3433" s="82">
        <f>MIN(AV3437:AV3439)</f>
        <v>100</v>
      </c>
      <c r="AX3433" s="83"/>
      <c r="AY3433" s="83"/>
      <c r="AZ3433" s="79"/>
      <c r="BA3433" s="80"/>
      <c r="BB3433" s="71"/>
      <c r="BC3433" s="54"/>
      <c r="BD3433" s="41">
        <v>6</v>
      </c>
      <c r="BE3433" s="52">
        <v>62</v>
      </c>
      <c r="BF3433" s="62">
        <v>6214</v>
      </c>
      <c r="BG3433" s="278" t="s">
        <v>48</v>
      </c>
    </row>
    <row r="3434" spans="1:59" s="63" customFormat="1" ht="12.75" x14ac:dyDescent="0.2">
      <c r="A3434" s="196">
        <v>6</v>
      </c>
      <c r="B3434" s="197" t="s">
        <v>1027</v>
      </c>
      <c r="C3434" s="208">
        <v>62</v>
      </c>
      <c r="D3434" s="209" t="s">
        <v>1039</v>
      </c>
      <c r="E3434" s="210">
        <v>6214</v>
      </c>
      <c r="F3434" s="211" t="s">
        <v>1043</v>
      </c>
      <c r="G3434" s="231"/>
      <c r="H3434" s="81" t="s">
        <v>49</v>
      </c>
      <c r="I3434" s="223"/>
      <c r="J3434" s="73"/>
      <c r="K3434" s="73"/>
      <c r="L3434" s="73"/>
      <c r="M3434" s="74"/>
      <c r="N3434" s="247"/>
      <c r="O3434" s="306"/>
      <c r="P3434" s="105"/>
      <c r="Q3434" s="75"/>
      <c r="R3434" s="75"/>
      <c r="S3434" s="75"/>
      <c r="T3434" s="75"/>
      <c r="U3434" s="75"/>
      <c r="V3434" s="75"/>
      <c r="W3434" s="75"/>
      <c r="X3434" s="75"/>
      <c r="Y3434" s="84">
        <f>IF(ISNUMBER(AVERAGE(X3437:X3439)),AVERAGE(X3437:X3439),0)</f>
        <v>25000</v>
      </c>
      <c r="Z3434" s="83"/>
      <c r="AA3434" s="83"/>
      <c r="AB3434" s="75"/>
      <c r="AC3434" s="75"/>
      <c r="AD3434" s="75"/>
      <c r="AE3434" s="75"/>
      <c r="AF3434" s="75"/>
      <c r="AG3434" s="75"/>
      <c r="AH3434" s="75"/>
      <c r="AI3434" s="75"/>
      <c r="AJ3434" s="84">
        <f>IF(ISNUMBER(AVERAGE(AI3437:AI3439)),AVERAGE(AI3437:AI3439),0)</f>
        <v>0</v>
      </c>
      <c r="AK3434" s="83"/>
      <c r="AL3434" s="83"/>
      <c r="AM3434" s="75"/>
      <c r="AN3434" s="75"/>
      <c r="AO3434" s="75"/>
      <c r="AP3434" s="75"/>
      <c r="AQ3434" s="75"/>
      <c r="AR3434" s="75"/>
      <c r="AS3434" s="75"/>
      <c r="AT3434" s="75"/>
      <c r="AU3434" s="75"/>
      <c r="AV3434" s="75"/>
      <c r="AW3434" s="84">
        <f>IF(ISNUMBER(AVERAGE(AV3437:AV3439)),AVERAGE(AV3437:AV3439),0)</f>
        <v>100</v>
      </c>
      <c r="AX3434" s="83"/>
      <c r="AY3434" s="83"/>
      <c r="AZ3434" s="79"/>
      <c r="BA3434" s="80"/>
      <c r="BB3434" s="71"/>
      <c r="BC3434" s="54"/>
      <c r="BD3434" s="41">
        <v>6</v>
      </c>
      <c r="BE3434" s="52">
        <v>62</v>
      </c>
      <c r="BF3434" s="62">
        <v>6214</v>
      </c>
      <c r="BG3434" s="278" t="s">
        <v>49</v>
      </c>
    </row>
    <row r="3435" spans="1:59" s="63" customFormat="1" ht="12.75" x14ac:dyDescent="0.2">
      <c r="A3435" s="196">
        <v>6</v>
      </c>
      <c r="B3435" s="197" t="s">
        <v>1027</v>
      </c>
      <c r="C3435" s="208">
        <v>62</v>
      </c>
      <c r="D3435" s="209" t="s">
        <v>1039</v>
      </c>
      <c r="E3435" s="210">
        <v>6214</v>
      </c>
      <c r="F3435" s="211" t="s">
        <v>1043</v>
      </c>
      <c r="G3435" s="231"/>
      <c r="H3435" s="81" t="s">
        <v>50</v>
      </c>
      <c r="I3435" s="223"/>
      <c r="J3435" s="73"/>
      <c r="K3435" s="73"/>
      <c r="L3435" s="73"/>
      <c r="M3435" s="74"/>
      <c r="N3435" s="247"/>
      <c r="O3435" s="306"/>
      <c r="P3435" s="105"/>
      <c r="Q3435" s="75"/>
      <c r="R3435" s="75"/>
      <c r="S3435" s="75"/>
      <c r="T3435" s="75"/>
      <c r="U3435" s="75"/>
      <c r="V3435" s="75"/>
      <c r="W3435" s="75"/>
      <c r="X3435" s="75"/>
      <c r="Y3435" s="84">
        <f>MAX(X3437:X3439)</f>
        <v>25000</v>
      </c>
      <c r="Z3435" s="83"/>
      <c r="AA3435" s="83"/>
      <c r="AB3435" s="75"/>
      <c r="AC3435" s="75"/>
      <c r="AD3435" s="75"/>
      <c r="AE3435" s="75"/>
      <c r="AF3435" s="75"/>
      <c r="AG3435" s="75"/>
      <c r="AH3435" s="75"/>
      <c r="AI3435" s="75"/>
      <c r="AJ3435" s="84">
        <f>MAX(AI3437:AI3439)</f>
        <v>0</v>
      </c>
      <c r="AK3435" s="83"/>
      <c r="AL3435" s="83"/>
      <c r="AM3435" s="75"/>
      <c r="AN3435" s="75"/>
      <c r="AO3435" s="75"/>
      <c r="AP3435" s="75"/>
      <c r="AQ3435" s="75"/>
      <c r="AR3435" s="75"/>
      <c r="AS3435" s="75"/>
      <c r="AT3435" s="75"/>
      <c r="AU3435" s="75"/>
      <c r="AV3435" s="75"/>
      <c r="AW3435" s="84">
        <f>MAX(AV3437:AV3439)</f>
        <v>100</v>
      </c>
      <c r="AX3435" s="83"/>
      <c r="AY3435" s="83"/>
      <c r="AZ3435" s="79"/>
      <c r="BA3435" s="80"/>
      <c r="BB3435" s="71"/>
      <c r="BC3435" s="54"/>
      <c r="BD3435" s="41">
        <v>6</v>
      </c>
      <c r="BE3435" s="52">
        <v>62</v>
      </c>
      <c r="BF3435" s="62">
        <v>6214</v>
      </c>
      <c r="BG3435" s="278" t="s">
        <v>50</v>
      </c>
    </row>
    <row r="3436" spans="1:59" s="63" customFormat="1" ht="12.75" x14ac:dyDescent="0.2">
      <c r="A3436" s="196">
        <v>6</v>
      </c>
      <c r="B3436" s="197" t="s">
        <v>1027</v>
      </c>
      <c r="C3436" s="208">
        <v>62</v>
      </c>
      <c r="D3436" s="209" t="s">
        <v>1039</v>
      </c>
      <c r="E3436" s="210">
        <v>6214</v>
      </c>
      <c r="F3436" s="211" t="s">
        <v>1043</v>
      </c>
      <c r="G3436" s="231"/>
      <c r="H3436" s="85" t="s">
        <v>51</v>
      </c>
      <c r="I3436" s="223"/>
      <c r="J3436" s="73"/>
      <c r="K3436" s="73"/>
      <c r="L3436" s="73"/>
      <c r="M3436" s="74"/>
      <c r="N3436" s="317">
        <f>SUM(N3437:N3438)</f>
        <v>2</v>
      </c>
      <c r="O3436" s="293">
        <f>SUM(O3437:O3438)</f>
        <v>1</v>
      </c>
      <c r="P3436" s="292"/>
      <c r="Q3436" s="87"/>
      <c r="R3436" s="87"/>
      <c r="S3436" s="87"/>
      <c r="T3436" s="87"/>
      <c r="U3436" s="87"/>
      <c r="V3436" s="87"/>
      <c r="W3436" s="87"/>
      <c r="X3436" s="87"/>
      <c r="Y3436" s="112"/>
      <c r="Z3436" s="121">
        <f>SUM(Z3437:Z3438)</f>
        <v>25000</v>
      </c>
      <c r="AA3436" s="88"/>
      <c r="AB3436" s="87"/>
      <c r="AC3436" s="87"/>
      <c r="AD3436" s="87"/>
      <c r="AE3436" s="87"/>
      <c r="AF3436" s="87"/>
      <c r="AG3436" s="87"/>
      <c r="AH3436" s="87"/>
      <c r="AI3436" s="87"/>
      <c r="AJ3436" s="112"/>
      <c r="AK3436" s="121">
        <f>SUM(AK3437:AK3438)</f>
        <v>0</v>
      </c>
      <c r="AL3436" s="88"/>
      <c r="AM3436" s="87"/>
      <c r="AN3436" s="87"/>
      <c r="AO3436" s="87"/>
      <c r="AP3436" s="87"/>
      <c r="AQ3436" s="87"/>
      <c r="AR3436" s="87"/>
      <c r="AS3436" s="87"/>
      <c r="AT3436" s="87"/>
      <c r="AU3436" s="87"/>
      <c r="AV3436" s="87"/>
      <c r="AW3436" s="112"/>
      <c r="AX3436" s="121">
        <f>SUM(AX3437:AX3438)</f>
        <v>100</v>
      </c>
      <c r="AY3436" s="88"/>
      <c r="AZ3436" s="79"/>
      <c r="BA3436" s="80"/>
      <c r="BB3436" s="71"/>
      <c r="BC3436" s="54"/>
      <c r="BD3436" s="41">
        <v>6</v>
      </c>
      <c r="BE3436" s="52">
        <v>62</v>
      </c>
      <c r="BF3436" s="62">
        <v>6214</v>
      </c>
      <c r="BG3436" s="279" t="s">
        <v>51</v>
      </c>
    </row>
    <row r="3437" spans="1:59" s="63" customFormat="1" ht="12.75" x14ac:dyDescent="0.2">
      <c r="A3437" s="196">
        <v>6</v>
      </c>
      <c r="B3437" s="197" t="s">
        <v>1027</v>
      </c>
      <c r="C3437" s="208">
        <v>62</v>
      </c>
      <c r="D3437" s="209" t="s">
        <v>1039</v>
      </c>
      <c r="E3437" s="210">
        <v>6214</v>
      </c>
      <c r="F3437" s="211" t="s">
        <v>1043</v>
      </c>
      <c r="G3437" s="231"/>
      <c r="H3437" s="89" t="s">
        <v>52</v>
      </c>
      <c r="I3437" s="90" t="s">
        <v>1042</v>
      </c>
      <c r="J3437" s="90"/>
      <c r="K3437" s="90" t="s">
        <v>73</v>
      </c>
      <c r="L3437" s="90" t="s">
        <v>69</v>
      </c>
      <c r="M3437" s="91"/>
      <c r="N3437" s="312">
        <v>1</v>
      </c>
      <c r="O3437" s="313">
        <f>N3437/N$3436</f>
        <v>0.5</v>
      </c>
      <c r="P3437" s="104"/>
      <c r="Q3437" s="92"/>
      <c r="R3437" s="92"/>
      <c r="S3437" s="92"/>
      <c r="T3437" s="92"/>
      <c r="U3437" s="92"/>
      <c r="V3437" s="92"/>
      <c r="W3437" s="92">
        <v>1</v>
      </c>
      <c r="X3437" s="109">
        <f>P3437*P$7+Q3437*Q$7+R3437*R$7+S3437*S$7+T3437*T$7+U3437*U$7+V3437*V$7+W3437*W$7</f>
        <v>25000</v>
      </c>
      <c r="Y3437" s="83"/>
      <c r="Z3437" s="110">
        <f>X3437*$O3437</f>
        <v>12500</v>
      </c>
      <c r="AA3437" s="111"/>
      <c r="AB3437" s="92"/>
      <c r="AC3437" s="92"/>
      <c r="AD3437" s="92"/>
      <c r="AE3437" s="92"/>
      <c r="AF3437" s="92"/>
      <c r="AG3437" s="92"/>
      <c r="AH3437" s="92"/>
      <c r="AI3437" s="109">
        <f>AB3437*AB$7+AC3437*AC$7+AD3437*AD$7+AE3437*AE$7+AF3437*AF$7+AG3437*AG$7+AH3437*AH$7</f>
        <v>0</v>
      </c>
      <c r="AJ3437" s="83"/>
      <c r="AK3437" s="110">
        <f>AI3437*$O3437</f>
        <v>0</v>
      </c>
      <c r="AL3437" s="111"/>
      <c r="AM3437" s="92"/>
      <c r="AN3437" s="92"/>
      <c r="AO3437" s="92"/>
      <c r="AP3437" s="92">
        <v>1</v>
      </c>
      <c r="AQ3437" s="92"/>
      <c r="AR3437" s="92"/>
      <c r="AS3437" s="92"/>
      <c r="AT3437" s="92"/>
      <c r="AU3437" s="92"/>
      <c r="AV3437" s="109">
        <f>AM3437*AM$7+AN3437*AN$7+AO3437*AO$7+AP3437*AP$7+AQ3437*AQ$7+AR3437*AR$7+AS3437*AS$7+AT3437*AT$7+AU3437*AU$7</f>
        <v>100</v>
      </c>
      <c r="AW3437" s="75"/>
      <c r="AX3437" s="110">
        <f>AV3437*$O3437</f>
        <v>50</v>
      </c>
      <c r="AY3437" s="111"/>
      <c r="AZ3437" s="93"/>
      <c r="BA3437" s="94" t="s">
        <v>131</v>
      </c>
      <c r="BB3437" s="71"/>
      <c r="BC3437" s="54"/>
      <c r="BD3437" s="41">
        <v>6</v>
      </c>
      <c r="BE3437" s="52">
        <v>62</v>
      </c>
      <c r="BF3437" s="62">
        <v>6214</v>
      </c>
      <c r="BG3437" s="280" t="s">
        <v>52</v>
      </c>
    </row>
    <row r="3438" spans="1:59" s="63" customFormat="1" ht="12.75" x14ac:dyDescent="0.2">
      <c r="A3438" s="196">
        <v>6</v>
      </c>
      <c r="B3438" s="197" t="s">
        <v>1027</v>
      </c>
      <c r="C3438" s="208">
        <v>62</v>
      </c>
      <c r="D3438" s="209" t="s">
        <v>1039</v>
      </c>
      <c r="E3438" s="210">
        <v>6214</v>
      </c>
      <c r="F3438" s="211" t="s">
        <v>1043</v>
      </c>
      <c r="G3438" s="231"/>
      <c r="H3438" s="89"/>
      <c r="I3438" s="90" t="s">
        <v>1044</v>
      </c>
      <c r="J3438" s="90"/>
      <c r="K3438" s="90" t="s">
        <v>73</v>
      </c>
      <c r="L3438" s="90" t="s">
        <v>69</v>
      </c>
      <c r="M3438" s="91"/>
      <c r="N3438" s="312">
        <v>1</v>
      </c>
      <c r="O3438" s="313">
        <f>N3438/N$3436</f>
        <v>0.5</v>
      </c>
      <c r="P3438" s="104"/>
      <c r="Q3438" s="92"/>
      <c r="R3438" s="92"/>
      <c r="S3438" s="92"/>
      <c r="T3438" s="92"/>
      <c r="U3438" s="92"/>
      <c r="V3438" s="92"/>
      <c r="W3438" s="92">
        <v>1</v>
      </c>
      <c r="X3438" s="109">
        <f>P3438*P$7+Q3438*Q$7+R3438*R$7+S3438*S$7+T3438*T$7+U3438*U$7+V3438*V$7+W3438*W$7</f>
        <v>25000</v>
      </c>
      <c r="Y3438" s="83"/>
      <c r="Z3438" s="110">
        <f>X3438*$O3438</f>
        <v>12500</v>
      </c>
      <c r="AA3438" s="111"/>
      <c r="AB3438" s="92"/>
      <c r="AC3438" s="92"/>
      <c r="AD3438" s="92"/>
      <c r="AE3438" s="92"/>
      <c r="AF3438" s="92"/>
      <c r="AG3438" s="92"/>
      <c r="AH3438" s="92"/>
      <c r="AI3438" s="109">
        <f>AB3438*AB$7+AC3438*AC$7+AD3438*AD$7+AE3438*AE$7+AF3438*AF$7+AG3438*AG$7+AH3438*AH$7</f>
        <v>0</v>
      </c>
      <c r="AJ3438" s="83"/>
      <c r="AK3438" s="110">
        <f>AI3438*$O3438</f>
        <v>0</v>
      </c>
      <c r="AL3438" s="111"/>
      <c r="AM3438" s="92"/>
      <c r="AN3438" s="92"/>
      <c r="AO3438" s="92"/>
      <c r="AP3438" s="92">
        <v>1</v>
      </c>
      <c r="AQ3438" s="92"/>
      <c r="AR3438" s="92"/>
      <c r="AS3438" s="92"/>
      <c r="AT3438" s="92"/>
      <c r="AU3438" s="92"/>
      <c r="AV3438" s="109">
        <f>AM3438*AM$7+AN3438*AN$7+AO3438*AO$7+AP3438*AP$7+AQ3438*AQ$7+AR3438*AR$7+AS3438*AS$7+AT3438*AT$7+AU3438*AU$7</f>
        <v>100</v>
      </c>
      <c r="AW3438" s="75"/>
      <c r="AX3438" s="110">
        <f>AV3438*$O3438</f>
        <v>50</v>
      </c>
      <c r="AY3438" s="111"/>
      <c r="AZ3438" s="93"/>
      <c r="BA3438" s="94" t="s">
        <v>131</v>
      </c>
      <c r="BB3438" s="71"/>
      <c r="BC3438" s="54"/>
      <c r="BD3438" s="41">
        <v>6</v>
      </c>
      <c r="BE3438" s="52">
        <v>62</v>
      </c>
      <c r="BF3438" s="62">
        <v>6214</v>
      </c>
      <c r="BG3438" s="280" t="s">
        <v>52</v>
      </c>
    </row>
    <row r="3439" spans="1:59" s="63" customFormat="1" ht="12.75" x14ac:dyDescent="0.2">
      <c r="A3439" s="196">
        <v>6</v>
      </c>
      <c r="B3439" s="197" t="s">
        <v>1027</v>
      </c>
      <c r="C3439" s="208">
        <v>62</v>
      </c>
      <c r="D3439" s="209" t="s">
        <v>1039</v>
      </c>
      <c r="E3439" s="210">
        <v>6214</v>
      </c>
      <c r="F3439" s="211" t="s">
        <v>1043</v>
      </c>
      <c r="G3439" s="231"/>
      <c r="H3439" s="89"/>
      <c r="I3439" s="219"/>
      <c r="J3439" s="90"/>
      <c r="K3439" s="90"/>
      <c r="L3439" s="90"/>
      <c r="M3439" s="91"/>
      <c r="N3439" s="247"/>
      <c r="O3439" s="306"/>
      <c r="P3439" s="104"/>
      <c r="Q3439" s="92"/>
      <c r="R3439" s="92"/>
      <c r="S3439" s="92"/>
      <c r="T3439" s="92"/>
      <c r="U3439" s="92"/>
      <c r="V3439" s="92"/>
      <c r="W3439" s="92"/>
      <c r="X3439" s="75"/>
      <c r="Y3439" s="83"/>
      <c r="Z3439" s="83"/>
      <c r="AA3439" s="83"/>
      <c r="AB3439" s="92"/>
      <c r="AC3439" s="92"/>
      <c r="AD3439" s="92"/>
      <c r="AE3439" s="92"/>
      <c r="AF3439" s="92"/>
      <c r="AG3439" s="92"/>
      <c r="AH3439" s="92"/>
      <c r="AI3439" s="75"/>
      <c r="AJ3439" s="83"/>
      <c r="AK3439" s="83"/>
      <c r="AL3439" s="83"/>
      <c r="AM3439" s="92"/>
      <c r="AN3439" s="92"/>
      <c r="AO3439" s="92"/>
      <c r="AP3439" s="92"/>
      <c r="AQ3439" s="92"/>
      <c r="AR3439" s="92"/>
      <c r="AS3439" s="92"/>
      <c r="AT3439" s="92"/>
      <c r="AU3439" s="92"/>
      <c r="AV3439" s="75"/>
      <c r="AW3439" s="75"/>
      <c r="AX3439" s="83"/>
      <c r="AY3439" s="83"/>
      <c r="AZ3439" s="93"/>
      <c r="BA3439" s="94"/>
      <c r="BB3439" s="71"/>
      <c r="BC3439" s="54"/>
      <c r="BD3439" s="41">
        <v>6</v>
      </c>
      <c r="BE3439" s="52">
        <v>62</v>
      </c>
      <c r="BF3439" s="62">
        <v>6214</v>
      </c>
      <c r="BG3439" s="280" t="s">
        <v>52</v>
      </c>
    </row>
    <row r="3440" spans="1:59" s="63" customFormat="1" ht="12.75" x14ac:dyDescent="0.2">
      <c r="A3440" s="196">
        <v>6</v>
      </c>
      <c r="B3440" s="197" t="s">
        <v>1027</v>
      </c>
      <c r="C3440" s="208">
        <v>62</v>
      </c>
      <c r="D3440" s="209" t="s">
        <v>1039</v>
      </c>
      <c r="E3440" s="210">
        <v>6214</v>
      </c>
      <c r="F3440" s="211" t="s">
        <v>1043</v>
      </c>
      <c r="G3440" s="231"/>
      <c r="H3440" s="65"/>
      <c r="I3440" s="222"/>
      <c r="J3440" s="66"/>
      <c r="K3440" s="66"/>
      <c r="L3440" s="66"/>
      <c r="M3440" s="64"/>
      <c r="N3440" s="304"/>
      <c r="O3440" s="305"/>
      <c r="P3440" s="127"/>
      <c r="Q3440" s="67"/>
      <c r="R3440" s="67"/>
      <c r="S3440" s="67"/>
      <c r="T3440" s="67"/>
      <c r="U3440" s="67"/>
      <c r="V3440" s="67"/>
      <c r="W3440" s="67"/>
      <c r="X3440" s="67"/>
      <c r="Y3440" s="68"/>
      <c r="Z3440" s="68"/>
      <c r="AA3440" s="68"/>
      <c r="AB3440" s="67"/>
      <c r="AC3440" s="67"/>
      <c r="AD3440" s="67"/>
      <c r="AE3440" s="67"/>
      <c r="AF3440" s="67"/>
      <c r="AG3440" s="67"/>
      <c r="AH3440" s="67"/>
      <c r="AI3440" s="67"/>
      <c r="AJ3440" s="68"/>
      <c r="AK3440" s="68"/>
      <c r="AL3440" s="68"/>
      <c r="AM3440" s="67"/>
      <c r="AN3440" s="67"/>
      <c r="AO3440" s="67"/>
      <c r="AP3440" s="67"/>
      <c r="AQ3440" s="67"/>
      <c r="AR3440" s="67"/>
      <c r="AS3440" s="67"/>
      <c r="AT3440" s="67"/>
      <c r="AU3440" s="67"/>
      <c r="AV3440" s="67"/>
      <c r="AW3440" s="67"/>
      <c r="AX3440" s="68"/>
      <c r="AY3440" s="68"/>
      <c r="AZ3440" s="69"/>
      <c r="BA3440" s="70"/>
      <c r="BB3440" s="71"/>
      <c r="BC3440" s="54"/>
      <c r="BD3440" s="41">
        <v>6</v>
      </c>
      <c r="BE3440" s="52">
        <v>62</v>
      </c>
      <c r="BF3440" s="62">
        <v>6214</v>
      </c>
      <c r="BG3440" s="275"/>
    </row>
    <row r="3441" spans="1:59" s="63" customFormat="1" ht="12.75" x14ac:dyDescent="0.2">
      <c r="A3441" s="196">
        <v>6</v>
      </c>
      <c r="B3441" s="197" t="s">
        <v>1027</v>
      </c>
      <c r="C3441" s="208">
        <v>62</v>
      </c>
      <c r="D3441" s="209" t="s">
        <v>1039</v>
      </c>
      <c r="E3441" s="210">
        <v>6214</v>
      </c>
      <c r="F3441" s="211" t="s">
        <v>1043</v>
      </c>
      <c r="G3441" s="230"/>
      <c r="H3441" s="56"/>
      <c r="I3441" s="221"/>
      <c r="J3441" s="57"/>
      <c r="K3441" s="57"/>
      <c r="L3441" s="57"/>
      <c r="M3441" s="55"/>
      <c r="N3441" s="303"/>
      <c r="O3441" s="245"/>
      <c r="P3441" s="122"/>
      <c r="Q3441" s="58"/>
      <c r="R3441" s="58"/>
      <c r="S3441" s="58"/>
      <c r="T3441" s="58"/>
      <c r="U3441" s="58"/>
      <c r="V3441" s="58"/>
      <c r="W3441" s="58"/>
      <c r="X3441" s="58"/>
      <c r="Y3441" s="59"/>
      <c r="Z3441" s="59"/>
      <c r="AA3441" s="59"/>
      <c r="AB3441" s="58"/>
      <c r="AC3441" s="58"/>
      <c r="AD3441" s="58"/>
      <c r="AE3441" s="58"/>
      <c r="AF3441" s="58"/>
      <c r="AG3441" s="58"/>
      <c r="AH3441" s="58"/>
      <c r="AI3441" s="58"/>
      <c r="AJ3441" s="59"/>
      <c r="AK3441" s="59"/>
      <c r="AL3441" s="59"/>
      <c r="AM3441" s="58"/>
      <c r="AN3441" s="58"/>
      <c r="AO3441" s="58"/>
      <c r="AP3441" s="58"/>
      <c r="AQ3441" s="58"/>
      <c r="AR3441" s="58"/>
      <c r="AS3441" s="58"/>
      <c r="AT3441" s="58"/>
      <c r="AU3441" s="58"/>
      <c r="AV3441" s="58"/>
      <c r="AW3441" s="58"/>
      <c r="AX3441" s="59"/>
      <c r="AY3441" s="59"/>
      <c r="AZ3441" s="60"/>
      <c r="BA3441" s="61"/>
      <c r="BB3441" s="54"/>
      <c r="BC3441" s="54"/>
      <c r="BD3441" s="41">
        <v>6</v>
      </c>
      <c r="BE3441" s="52">
        <v>62</v>
      </c>
      <c r="BF3441" s="62">
        <v>6214</v>
      </c>
      <c r="BG3441" s="274"/>
    </row>
    <row r="3442" spans="1:59" x14ac:dyDescent="0.25">
      <c r="A3442" s="196">
        <v>6</v>
      </c>
      <c r="B3442" s="197" t="s">
        <v>1027</v>
      </c>
      <c r="C3442" s="208">
        <v>62</v>
      </c>
      <c r="D3442" s="209" t="s">
        <v>1039</v>
      </c>
      <c r="E3442" s="212">
        <v>6218</v>
      </c>
      <c r="F3442" s="213" t="s">
        <v>1045</v>
      </c>
      <c r="G3442" s="234"/>
      <c r="H3442" s="138"/>
      <c r="I3442" s="224"/>
      <c r="J3442" s="98"/>
      <c r="K3442" s="98"/>
      <c r="L3442" s="98"/>
      <c r="M3442" s="137"/>
      <c r="N3442" s="322"/>
      <c r="O3442" s="323"/>
      <c r="P3442" s="139"/>
      <c r="Q3442" s="139"/>
      <c r="R3442" s="139"/>
      <c r="S3442" s="139"/>
      <c r="T3442" s="139"/>
      <c r="U3442" s="139"/>
      <c r="V3442" s="139"/>
      <c r="W3442" s="139"/>
      <c r="X3442" s="139"/>
      <c r="Y3442" s="100"/>
      <c r="Z3442" s="125"/>
      <c r="AA3442" s="125"/>
      <c r="AB3442" s="139"/>
      <c r="AC3442" s="139"/>
      <c r="AD3442" s="139"/>
      <c r="AE3442" s="139"/>
      <c r="AF3442" s="139"/>
      <c r="AG3442" s="139"/>
      <c r="AH3442" s="139"/>
      <c r="AI3442" s="139"/>
      <c r="AJ3442" s="100"/>
      <c r="AK3442" s="125"/>
      <c r="AL3442" s="125"/>
      <c r="AM3442" s="139"/>
      <c r="AN3442" s="139"/>
      <c r="AO3442" s="139"/>
      <c r="AP3442" s="139"/>
      <c r="AQ3442" s="139"/>
      <c r="AR3442" s="139"/>
      <c r="AS3442" s="139"/>
      <c r="AT3442" s="139"/>
      <c r="AU3442" s="139"/>
      <c r="AV3442" s="139"/>
      <c r="AW3442" s="99"/>
      <c r="AX3442" s="125"/>
      <c r="AY3442" s="100"/>
      <c r="AZ3442" s="140"/>
      <c r="BA3442" s="141"/>
      <c r="BB3442" s="136"/>
      <c r="BC3442" s="136"/>
      <c r="BD3442" s="41">
        <v>6</v>
      </c>
      <c r="BE3442" s="52">
        <v>62</v>
      </c>
      <c r="BF3442" s="103">
        <v>6218</v>
      </c>
      <c r="BG3442" s="283"/>
    </row>
    <row r="3443" spans="1:59" s="63" customFormat="1" ht="12.75" x14ac:dyDescent="0.2">
      <c r="A3443" s="196">
        <v>6</v>
      </c>
      <c r="B3443" s="197" t="s">
        <v>1027</v>
      </c>
      <c r="C3443" s="208">
        <v>62</v>
      </c>
      <c r="D3443" s="209" t="s">
        <v>1039</v>
      </c>
      <c r="E3443" s="212">
        <v>6218</v>
      </c>
      <c r="F3443" s="213" t="s">
        <v>1045</v>
      </c>
      <c r="G3443" s="232"/>
      <c r="H3443" s="97"/>
      <c r="I3443" s="224"/>
      <c r="J3443" s="98"/>
      <c r="K3443" s="98"/>
      <c r="L3443" s="98"/>
      <c r="M3443" s="96"/>
      <c r="N3443" s="307"/>
      <c r="O3443" s="246"/>
      <c r="P3443" s="124"/>
      <c r="Q3443" s="99"/>
      <c r="R3443" s="99"/>
      <c r="S3443" s="99"/>
      <c r="T3443" s="99"/>
      <c r="U3443" s="99"/>
      <c r="V3443" s="99"/>
      <c r="W3443" s="99"/>
      <c r="X3443" s="99"/>
      <c r="Y3443" s="100"/>
      <c r="Z3443" s="100"/>
      <c r="AA3443" s="100"/>
      <c r="AB3443" s="99"/>
      <c r="AC3443" s="99"/>
      <c r="AD3443" s="99"/>
      <c r="AE3443" s="99"/>
      <c r="AF3443" s="99"/>
      <c r="AG3443" s="99"/>
      <c r="AH3443" s="99"/>
      <c r="AI3443" s="99"/>
      <c r="AJ3443" s="100"/>
      <c r="AK3443" s="100"/>
      <c r="AL3443" s="100"/>
      <c r="AM3443" s="99"/>
      <c r="AN3443" s="99"/>
      <c r="AO3443" s="99"/>
      <c r="AP3443" s="99"/>
      <c r="AQ3443" s="99"/>
      <c r="AR3443" s="99"/>
      <c r="AS3443" s="99"/>
      <c r="AT3443" s="99"/>
      <c r="AU3443" s="99"/>
      <c r="AV3443" s="99"/>
      <c r="AW3443" s="99"/>
      <c r="AX3443" s="100"/>
      <c r="AY3443" s="100"/>
      <c r="AZ3443" s="101"/>
      <c r="BA3443" s="102"/>
      <c r="BB3443" s="95"/>
      <c r="BC3443" s="95"/>
      <c r="BD3443" s="41">
        <v>6</v>
      </c>
      <c r="BE3443" s="52">
        <v>62</v>
      </c>
      <c r="BF3443" s="103">
        <v>6218</v>
      </c>
      <c r="BG3443" s="277"/>
    </row>
    <row r="3444" spans="1:59" s="63" customFormat="1" ht="12.75" x14ac:dyDescent="0.2">
      <c r="A3444" s="196">
        <v>6</v>
      </c>
      <c r="B3444" s="197" t="s">
        <v>1027</v>
      </c>
      <c r="C3444" s="208">
        <v>62</v>
      </c>
      <c r="D3444" s="209" t="s">
        <v>1039</v>
      </c>
      <c r="E3444" s="212">
        <v>6218</v>
      </c>
      <c r="F3444" s="213" t="s">
        <v>1045</v>
      </c>
      <c r="G3444" s="231"/>
      <c r="H3444" s="65"/>
      <c r="I3444" s="222"/>
      <c r="J3444" s="66"/>
      <c r="K3444" s="66"/>
      <c r="L3444" s="66"/>
      <c r="M3444" s="64"/>
      <c r="N3444" s="304"/>
      <c r="O3444" s="305"/>
      <c r="P3444" s="127"/>
      <c r="Q3444" s="67"/>
      <c r="R3444" s="67"/>
      <c r="S3444" s="67"/>
      <c r="T3444" s="67"/>
      <c r="U3444" s="67"/>
      <c r="V3444" s="67"/>
      <c r="W3444" s="67"/>
      <c r="X3444" s="67"/>
      <c r="Y3444" s="68"/>
      <c r="Z3444" s="68"/>
      <c r="AA3444" s="68"/>
      <c r="AB3444" s="67"/>
      <c r="AC3444" s="67"/>
      <c r="AD3444" s="67"/>
      <c r="AE3444" s="67"/>
      <c r="AF3444" s="67"/>
      <c r="AG3444" s="67"/>
      <c r="AH3444" s="67"/>
      <c r="AI3444" s="67"/>
      <c r="AJ3444" s="68"/>
      <c r="AK3444" s="68"/>
      <c r="AL3444" s="68"/>
      <c r="AM3444" s="67"/>
      <c r="AN3444" s="67"/>
      <c r="AO3444" s="67"/>
      <c r="AP3444" s="67"/>
      <c r="AQ3444" s="67"/>
      <c r="AR3444" s="67"/>
      <c r="AS3444" s="67"/>
      <c r="AT3444" s="67"/>
      <c r="AU3444" s="67"/>
      <c r="AV3444" s="67"/>
      <c r="AW3444" s="67"/>
      <c r="AX3444" s="68"/>
      <c r="AY3444" s="68"/>
      <c r="AZ3444" s="69"/>
      <c r="BA3444" s="70"/>
      <c r="BB3444" s="71"/>
      <c r="BC3444" s="95"/>
      <c r="BD3444" s="41">
        <v>6</v>
      </c>
      <c r="BE3444" s="52">
        <v>62</v>
      </c>
      <c r="BF3444" s="103">
        <v>6218</v>
      </c>
      <c r="BG3444" s="275"/>
    </row>
    <row r="3445" spans="1:59" s="63" customFormat="1" ht="12.75" x14ac:dyDescent="0.2">
      <c r="A3445" s="196">
        <v>6</v>
      </c>
      <c r="B3445" s="197" t="s">
        <v>1027</v>
      </c>
      <c r="C3445" s="208">
        <v>62</v>
      </c>
      <c r="D3445" s="209" t="s">
        <v>1039</v>
      </c>
      <c r="E3445" s="212">
        <v>6218</v>
      </c>
      <c r="F3445" s="213" t="s">
        <v>1045</v>
      </c>
      <c r="G3445" s="231"/>
      <c r="H3445" s="72" t="s">
        <v>47</v>
      </c>
      <c r="I3445" s="223"/>
      <c r="J3445" s="73"/>
      <c r="K3445" s="73"/>
      <c r="L3445" s="73"/>
      <c r="M3445" s="74"/>
      <c r="N3445" s="247"/>
      <c r="O3445" s="306"/>
      <c r="P3445" s="105"/>
      <c r="Q3445" s="75"/>
      <c r="R3445" s="75"/>
      <c r="S3445" s="75"/>
      <c r="T3445" s="75"/>
      <c r="U3445" s="75"/>
      <c r="V3445" s="75"/>
      <c r="W3445" s="75"/>
      <c r="X3445" s="75"/>
      <c r="Y3445" s="76">
        <f>IF(ISNUMBER(VLOOKUP(Y3447,P$7:W$7,MATCH(Y3447,P$7:W$7))),VLOOKUP(Y3447,P$7:W$7,MATCH(Y3447,P$7:W$7)),IF(N3449=0,"No Data",IF(Y3447&gt;0,"&lt;100",0)))</f>
        <v>10000</v>
      </c>
      <c r="Z3445" s="77">
        <f>IF(ISNUMBER(VLOOKUP(Z3449,P$7:W$7,MATCH(Z3449,P$7:W$7))),VLOOKUP(Z3449,P$7:W$7,MATCH(Z3449,P$7:W$7)),IF(N3449=0,"No Data",IF(Z3449&gt;0,"&lt;100",0)))</f>
        <v>10000</v>
      </c>
      <c r="AA3445" s="106">
        <f>IF(ISNUMBER(Z3445),Z3445,0)</f>
        <v>10000</v>
      </c>
      <c r="AB3445" s="75"/>
      <c r="AC3445" s="75"/>
      <c r="AD3445" s="75"/>
      <c r="AE3445" s="75"/>
      <c r="AF3445" s="75"/>
      <c r="AG3445" s="75"/>
      <c r="AH3445" s="75"/>
      <c r="AI3445" s="75"/>
      <c r="AJ3445" s="76">
        <f>IF(ISNUMBER(VLOOKUP(AJ3447,AB$7:AH$7,MATCH(AJ3447,AB$7:AH$7))),VLOOKUP(AJ3447,AB$7:AH$7,MATCH(AJ3447,AB$7:AH$7)),IF(N3449=0,"No Data",IF(AJ3447&gt;0,"&lt;50",0)))</f>
        <v>0</v>
      </c>
      <c r="AK3445" s="77">
        <f>IF(ISNUMBER(VLOOKUP(AK3449,AB$7:AH$7,MATCH(AK3449,AB$7:AH$7))),VLOOKUP(AK3449,AB$7:AH$7,MATCH(AK3449,AB$7:AH$7)),IF(N3449=0,"No Data",IF(AK3449&gt;0,"&lt;50",0)))</f>
        <v>0</v>
      </c>
      <c r="AL3445" s="106">
        <f>IF(ISNUMBER(AK3445),AK3445,0)</f>
        <v>0</v>
      </c>
      <c r="AM3445" s="75"/>
      <c r="AN3445" s="75"/>
      <c r="AO3445" s="75"/>
      <c r="AP3445" s="75"/>
      <c r="AQ3445" s="75"/>
      <c r="AR3445" s="75"/>
      <c r="AS3445" s="75"/>
      <c r="AT3445" s="75"/>
      <c r="AU3445" s="75"/>
      <c r="AV3445" s="75"/>
      <c r="AW3445" s="76">
        <f>IF(ISNUMBER(VLOOKUP(AW3447,AM$7:AU$7,MATCH(AW3447,AM$7:AU$7))),VLOOKUP(AW3447,AM$7:AU$7,MATCH(AW3447,AM$7:AU$7)),IF(N3449=0,"No Data",IF(AW3447&gt;0,"&lt;10",0)))</f>
        <v>500</v>
      </c>
      <c r="AX3445" s="77">
        <f>IF(ISNUMBER(VLOOKUP(AX3449,AM$7:AU$7,MATCH(AX3449,AM$7:AU$7))),VLOOKUP(AX3449,AM$7:AU$7,MATCH(AX3449,AM$7:AU$7)),IF(N3449=0,"No Data",IF(AX3449&gt;0,"&lt;10",0)))</f>
        <v>500</v>
      </c>
      <c r="AY3445" s="106">
        <f>IF(ISNUMBER(AX3445),AX3445,0)</f>
        <v>500</v>
      </c>
      <c r="AZ3445" s="79"/>
      <c r="BA3445" s="80"/>
      <c r="BB3445" s="71"/>
      <c r="BC3445" s="95"/>
      <c r="BD3445" s="41">
        <v>6</v>
      </c>
      <c r="BE3445" s="52">
        <v>62</v>
      </c>
      <c r="BF3445" s="103">
        <v>6218</v>
      </c>
      <c r="BG3445" s="276" t="s">
        <v>47</v>
      </c>
    </row>
    <row r="3446" spans="1:59" s="63" customFormat="1" ht="12.75" x14ac:dyDescent="0.2">
      <c r="A3446" s="196">
        <v>6</v>
      </c>
      <c r="B3446" s="197" t="s">
        <v>1027</v>
      </c>
      <c r="C3446" s="208">
        <v>62</v>
      </c>
      <c r="D3446" s="209" t="s">
        <v>1039</v>
      </c>
      <c r="E3446" s="212">
        <v>6218</v>
      </c>
      <c r="F3446" s="213" t="s">
        <v>1045</v>
      </c>
      <c r="G3446" s="231"/>
      <c r="H3446" s="81" t="s">
        <v>48</v>
      </c>
      <c r="I3446" s="223"/>
      <c r="J3446" s="73"/>
      <c r="K3446" s="73"/>
      <c r="L3446" s="73"/>
      <c r="M3446" s="74"/>
      <c r="N3446" s="247"/>
      <c r="O3446" s="306"/>
      <c r="P3446" s="105"/>
      <c r="Q3446" s="75"/>
      <c r="R3446" s="75"/>
      <c r="S3446" s="75"/>
      <c r="T3446" s="75"/>
      <c r="U3446" s="75"/>
      <c r="V3446" s="75"/>
      <c r="W3446" s="75"/>
      <c r="X3446" s="75"/>
      <c r="Y3446" s="82">
        <f>MIN(X3450:X3452)</f>
        <v>100</v>
      </c>
      <c r="Z3446" s="83"/>
      <c r="AA3446" s="83"/>
      <c r="AB3446" s="75"/>
      <c r="AC3446" s="75"/>
      <c r="AD3446" s="75"/>
      <c r="AE3446" s="75"/>
      <c r="AF3446" s="75"/>
      <c r="AG3446" s="75"/>
      <c r="AH3446" s="75"/>
      <c r="AI3446" s="75"/>
      <c r="AJ3446" s="82">
        <f>MIN(AI3450:AI3452)</f>
        <v>0</v>
      </c>
      <c r="AK3446" s="83"/>
      <c r="AL3446" s="83"/>
      <c r="AM3446" s="75"/>
      <c r="AN3446" s="75"/>
      <c r="AO3446" s="75"/>
      <c r="AP3446" s="75"/>
      <c r="AQ3446" s="75"/>
      <c r="AR3446" s="75"/>
      <c r="AS3446" s="75"/>
      <c r="AT3446" s="75"/>
      <c r="AU3446" s="75"/>
      <c r="AV3446" s="75"/>
      <c r="AW3446" s="82">
        <f>MIN(AV3450:AV3452)</f>
        <v>100</v>
      </c>
      <c r="AX3446" s="83"/>
      <c r="AY3446" s="83"/>
      <c r="AZ3446" s="79"/>
      <c r="BA3446" s="80"/>
      <c r="BB3446" s="71"/>
      <c r="BC3446" s="95"/>
      <c r="BD3446" s="41">
        <v>6</v>
      </c>
      <c r="BE3446" s="52">
        <v>62</v>
      </c>
      <c r="BF3446" s="103">
        <v>6218</v>
      </c>
      <c r="BG3446" s="278" t="s">
        <v>48</v>
      </c>
    </row>
    <row r="3447" spans="1:59" s="63" customFormat="1" ht="12.75" x14ac:dyDescent="0.2">
      <c r="A3447" s="196">
        <v>6</v>
      </c>
      <c r="B3447" s="197" t="s">
        <v>1027</v>
      </c>
      <c r="C3447" s="208">
        <v>62</v>
      </c>
      <c r="D3447" s="209" t="s">
        <v>1039</v>
      </c>
      <c r="E3447" s="212">
        <v>6218</v>
      </c>
      <c r="F3447" s="213" t="s">
        <v>1045</v>
      </c>
      <c r="G3447" s="231"/>
      <c r="H3447" s="81" t="s">
        <v>49</v>
      </c>
      <c r="I3447" s="223"/>
      <c r="J3447" s="73"/>
      <c r="K3447" s="73"/>
      <c r="L3447" s="73"/>
      <c r="M3447" s="74"/>
      <c r="N3447" s="247"/>
      <c r="O3447" s="306"/>
      <c r="P3447" s="105"/>
      <c r="Q3447" s="75"/>
      <c r="R3447" s="75"/>
      <c r="S3447" s="75"/>
      <c r="T3447" s="75"/>
      <c r="U3447" s="75"/>
      <c r="V3447" s="75"/>
      <c r="W3447" s="75"/>
      <c r="X3447" s="75"/>
      <c r="Y3447" s="84">
        <f>IF(ISNUMBER(AVERAGE(X3450:X3452)),AVERAGE(X3450:X3452),0)</f>
        <v>16700</v>
      </c>
      <c r="Z3447" s="83"/>
      <c r="AA3447" s="83"/>
      <c r="AB3447" s="75"/>
      <c r="AC3447" s="75"/>
      <c r="AD3447" s="75"/>
      <c r="AE3447" s="75"/>
      <c r="AF3447" s="75"/>
      <c r="AG3447" s="75"/>
      <c r="AH3447" s="75"/>
      <c r="AI3447" s="75"/>
      <c r="AJ3447" s="84">
        <f>IF(ISNUMBER(AVERAGE(AI3450:AI3452)),AVERAGE(AI3450:AI3452),0)</f>
        <v>0</v>
      </c>
      <c r="AK3447" s="83"/>
      <c r="AL3447" s="83"/>
      <c r="AM3447" s="75"/>
      <c r="AN3447" s="75"/>
      <c r="AO3447" s="75"/>
      <c r="AP3447" s="75"/>
      <c r="AQ3447" s="75"/>
      <c r="AR3447" s="75"/>
      <c r="AS3447" s="75"/>
      <c r="AT3447" s="75"/>
      <c r="AU3447" s="75"/>
      <c r="AV3447" s="75"/>
      <c r="AW3447" s="84">
        <f>IF(ISNUMBER(AVERAGE(AV3450:AV3452)),AVERAGE(AV3450:AV3452),0)</f>
        <v>900</v>
      </c>
      <c r="AX3447" s="83"/>
      <c r="AY3447" s="83"/>
      <c r="AZ3447" s="79"/>
      <c r="BA3447" s="80"/>
      <c r="BB3447" s="71"/>
      <c r="BC3447" s="95"/>
      <c r="BD3447" s="41">
        <v>6</v>
      </c>
      <c r="BE3447" s="52">
        <v>62</v>
      </c>
      <c r="BF3447" s="103">
        <v>6218</v>
      </c>
      <c r="BG3447" s="278" t="s">
        <v>49</v>
      </c>
    </row>
    <row r="3448" spans="1:59" s="63" customFormat="1" ht="12.75" x14ac:dyDescent="0.2">
      <c r="A3448" s="196">
        <v>6</v>
      </c>
      <c r="B3448" s="197" t="s">
        <v>1027</v>
      </c>
      <c r="C3448" s="208">
        <v>62</v>
      </c>
      <c r="D3448" s="209" t="s">
        <v>1039</v>
      </c>
      <c r="E3448" s="212">
        <v>6218</v>
      </c>
      <c r="F3448" s="213" t="s">
        <v>1045</v>
      </c>
      <c r="G3448" s="231"/>
      <c r="H3448" s="81" t="s">
        <v>50</v>
      </c>
      <c r="I3448" s="223"/>
      <c r="J3448" s="73"/>
      <c r="K3448" s="73"/>
      <c r="L3448" s="73"/>
      <c r="M3448" s="74"/>
      <c r="N3448" s="247"/>
      <c r="O3448" s="306"/>
      <c r="P3448" s="105"/>
      <c r="Q3448" s="75"/>
      <c r="R3448" s="75"/>
      <c r="S3448" s="75"/>
      <c r="T3448" s="75"/>
      <c r="U3448" s="75"/>
      <c r="V3448" s="75"/>
      <c r="W3448" s="75"/>
      <c r="X3448" s="75"/>
      <c r="Y3448" s="84">
        <f>MAX(X3450:X3452)</f>
        <v>25000</v>
      </c>
      <c r="Z3448" s="83"/>
      <c r="AA3448" s="83"/>
      <c r="AB3448" s="75"/>
      <c r="AC3448" s="75"/>
      <c r="AD3448" s="75"/>
      <c r="AE3448" s="75"/>
      <c r="AF3448" s="75"/>
      <c r="AG3448" s="75"/>
      <c r="AH3448" s="75"/>
      <c r="AI3448" s="75"/>
      <c r="AJ3448" s="84">
        <f>MAX(AI3450:AI3452)</f>
        <v>0</v>
      </c>
      <c r="AK3448" s="83"/>
      <c r="AL3448" s="83"/>
      <c r="AM3448" s="75"/>
      <c r="AN3448" s="75"/>
      <c r="AO3448" s="75"/>
      <c r="AP3448" s="75"/>
      <c r="AQ3448" s="75"/>
      <c r="AR3448" s="75"/>
      <c r="AS3448" s="75"/>
      <c r="AT3448" s="75"/>
      <c r="AU3448" s="75"/>
      <c r="AV3448" s="75"/>
      <c r="AW3448" s="84">
        <f>MAX(AV3450:AV3452)</f>
        <v>2500</v>
      </c>
      <c r="AX3448" s="83"/>
      <c r="AY3448" s="83"/>
      <c r="AZ3448" s="79"/>
      <c r="BA3448" s="80"/>
      <c r="BB3448" s="71"/>
      <c r="BC3448" s="95"/>
      <c r="BD3448" s="41">
        <v>6</v>
      </c>
      <c r="BE3448" s="52">
        <v>62</v>
      </c>
      <c r="BF3448" s="103">
        <v>6218</v>
      </c>
      <c r="BG3448" s="278" t="s">
        <v>50</v>
      </c>
    </row>
    <row r="3449" spans="1:59" s="63" customFormat="1" ht="12.75" x14ac:dyDescent="0.2">
      <c r="A3449" s="196">
        <v>6</v>
      </c>
      <c r="B3449" s="197" t="s">
        <v>1027</v>
      </c>
      <c r="C3449" s="208">
        <v>62</v>
      </c>
      <c r="D3449" s="209" t="s">
        <v>1039</v>
      </c>
      <c r="E3449" s="212">
        <v>6218</v>
      </c>
      <c r="F3449" s="213" t="s">
        <v>1045</v>
      </c>
      <c r="G3449" s="231"/>
      <c r="H3449" s="85" t="s">
        <v>51</v>
      </c>
      <c r="I3449" s="223"/>
      <c r="J3449" s="73"/>
      <c r="K3449" s="73"/>
      <c r="L3449" s="73"/>
      <c r="M3449" s="74"/>
      <c r="N3449" s="320">
        <f>SUM(N3450:N3453)</f>
        <v>3</v>
      </c>
      <c r="O3449" s="293">
        <f>SUM(O3450:O3453)</f>
        <v>1</v>
      </c>
      <c r="P3449" s="292"/>
      <c r="Q3449" s="87"/>
      <c r="R3449" s="87"/>
      <c r="S3449" s="87"/>
      <c r="T3449" s="87"/>
      <c r="U3449" s="87"/>
      <c r="V3449" s="87"/>
      <c r="W3449" s="87"/>
      <c r="X3449" s="87"/>
      <c r="Y3449" s="88"/>
      <c r="Z3449" s="119">
        <f>SUM(Z3450:Z3453)</f>
        <v>16700</v>
      </c>
      <c r="AA3449" s="88"/>
      <c r="AB3449" s="87"/>
      <c r="AC3449" s="87"/>
      <c r="AD3449" s="87"/>
      <c r="AE3449" s="87"/>
      <c r="AF3449" s="87"/>
      <c r="AG3449" s="87"/>
      <c r="AH3449" s="87"/>
      <c r="AI3449" s="87"/>
      <c r="AJ3449" s="88"/>
      <c r="AK3449" s="119">
        <f>SUM(AK3450:AK3453)</f>
        <v>0</v>
      </c>
      <c r="AL3449" s="88"/>
      <c r="AM3449" s="87"/>
      <c r="AN3449" s="87"/>
      <c r="AO3449" s="87"/>
      <c r="AP3449" s="87"/>
      <c r="AQ3449" s="87"/>
      <c r="AR3449" s="87"/>
      <c r="AS3449" s="87"/>
      <c r="AT3449" s="87"/>
      <c r="AU3449" s="87"/>
      <c r="AV3449" s="87"/>
      <c r="AW3449" s="112"/>
      <c r="AX3449" s="119">
        <f>SUM(AX3450:AX3453)</f>
        <v>900</v>
      </c>
      <c r="AY3449" s="88"/>
      <c r="AZ3449" s="79"/>
      <c r="BA3449" s="80"/>
      <c r="BB3449" s="71"/>
      <c r="BC3449" s="95"/>
      <c r="BD3449" s="41">
        <v>6</v>
      </c>
      <c r="BE3449" s="52">
        <v>62</v>
      </c>
      <c r="BF3449" s="103">
        <v>6218</v>
      </c>
      <c r="BG3449" s="279" t="s">
        <v>51</v>
      </c>
    </row>
    <row r="3450" spans="1:59" s="63" customFormat="1" ht="12.75" x14ac:dyDescent="0.2">
      <c r="A3450" s="196">
        <v>6</v>
      </c>
      <c r="B3450" s="197" t="s">
        <v>1027</v>
      </c>
      <c r="C3450" s="208">
        <v>62</v>
      </c>
      <c r="D3450" s="209" t="s">
        <v>1039</v>
      </c>
      <c r="E3450" s="212">
        <v>6218</v>
      </c>
      <c r="F3450" s="213" t="s">
        <v>1045</v>
      </c>
      <c r="G3450" s="231"/>
      <c r="H3450" s="89" t="s">
        <v>52</v>
      </c>
      <c r="I3450" s="90" t="s">
        <v>1041</v>
      </c>
      <c r="J3450" s="90"/>
      <c r="K3450" s="90" t="s">
        <v>73</v>
      </c>
      <c r="L3450" s="90" t="s">
        <v>69</v>
      </c>
      <c r="M3450" s="91"/>
      <c r="N3450" s="312">
        <v>1</v>
      </c>
      <c r="O3450" s="313">
        <f>N3450/N$3449</f>
        <v>0.33333333333333331</v>
      </c>
      <c r="P3450" s="104"/>
      <c r="Q3450" s="92"/>
      <c r="R3450" s="92"/>
      <c r="S3450" s="92"/>
      <c r="T3450" s="92"/>
      <c r="U3450" s="92"/>
      <c r="V3450" s="92"/>
      <c r="W3450" s="92">
        <v>1</v>
      </c>
      <c r="X3450" s="109">
        <f>P3450*P$7+Q3450*Q$7+R3450*R$7+S3450*S$7+T3450*T$7+U3450*U$7+V3450*V$7+W3450*W$7</f>
        <v>25000</v>
      </c>
      <c r="Y3450" s="83"/>
      <c r="Z3450" s="110">
        <f>X3450*$O3450</f>
        <v>8333.3333333333321</v>
      </c>
      <c r="AA3450" s="111"/>
      <c r="AB3450" s="92"/>
      <c r="AC3450" s="92"/>
      <c r="AD3450" s="92"/>
      <c r="AE3450" s="92"/>
      <c r="AF3450" s="92"/>
      <c r="AG3450" s="92"/>
      <c r="AH3450" s="92"/>
      <c r="AI3450" s="109">
        <f>AB3450*AB$7+AC3450*AC$7+AD3450*AD$7+AE3450*AE$7+AF3450*AF$7+AG3450*AG$7+AH3450*AH$7</f>
        <v>0</v>
      </c>
      <c r="AJ3450" s="83"/>
      <c r="AK3450" s="110">
        <f>AI3450*$O3450</f>
        <v>0</v>
      </c>
      <c r="AL3450" s="111"/>
      <c r="AM3450" s="92"/>
      <c r="AN3450" s="92"/>
      <c r="AO3450" s="92"/>
      <c r="AP3450" s="92">
        <v>1</v>
      </c>
      <c r="AQ3450" s="92"/>
      <c r="AR3450" s="92"/>
      <c r="AS3450" s="92"/>
      <c r="AT3450" s="92"/>
      <c r="AU3450" s="92"/>
      <c r="AV3450" s="109">
        <f>AM3450*AM$7+AN3450*AN$7+AO3450*AO$7+AP3450*AP$7+AQ3450*AQ$7+AR3450*AR$7+AS3450*AS$7+AT3450*AT$7+AU3450*AU$7</f>
        <v>100</v>
      </c>
      <c r="AW3450" s="75"/>
      <c r="AX3450" s="110">
        <f>AV3450*$O3450</f>
        <v>33.333333333333329</v>
      </c>
      <c r="AY3450" s="111"/>
      <c r="AZ3450" s="93"/>
      <c r="BA3450" s="94" t="s">
        <v>131</v>
      </c>
      <c r="BB3450" s="71"/>
      <c r="BC3450" s="95"/>
      <c r="BD3450" s="41">
        <v>6</v>
      </c>
      <c r="BE3450" s="52">
        <v>62</v>
      </c>
      <c r="BF3450" s="103">
        <v>6218</v>
      </c>
      <c r="BG3450" s="280" t="s">
        <v>52</v>
      </c>
    </row>
    <row r="3451" spans="1:59" s="63" customFormat="1" ht="12.75" x14ac:dyDescent="0.2">
      <c r="A3451" s="196">
        <v>6</v>
      </c>
      <c r="B3451" s="197" t="s">
        <v>1027</v>
      </c>
      <c r="C3451" s="208">
        <v>62</v>
      </c>
      <c r="D3451" s="209" t="s">
        <v>1039</v>
      </c>
      <c r="E3451" s="212">
        <v>6218</v>
      </c>
      <c r="F3451" s="213" t="s">
        <v>1045</v>
      </c>
      <c r="G3451" s="231"/>
      <c r="H3451" s="89"/>
      <c r="I3451" s="90" t="s">
        <v>1046</v>
      </c>
      <c r="J3451" s="90"/>
      <c r="K3451" s="90" t="s">
        <v>64</v>
      </c>
      <c r="L3451" s="90" t="s">
        <v>76</v>
      </c>
      <c r="M3451" s="91"/>
      <c r="N3451" s="312">
        <v>1</v>
      </c>
      <c r="O3451" s="313">
        <f>N3451/N$3449</f>
        <v>0.33333333333333331</v>
      </c>
      <c r="P3451" s="104">
        <v>1</v>
      </c>
      <c r="Q3451" s="92"/>
      <c r="R3451" s="92"/>
      <c r="S3451" s="92"/>
      <c r="T3451" s="92"/>
      <c r="U3451" s="92"/>
      <c r="V3451" s="92"/>
      <c r="W3451" s="92"/>
      <c r="X3451" s="109">
        <f>P3451*P$7+Q3451*Q$7+R3451*R$7+S3451*S$7+T3451*T$7+U3451*U$7+V3451*V$7+W3451*W$7</f>
        <v>100</v>
      </c>
      <c r="Y3451" s="83"/>
      <c r="Z3451" s="110">
        <f>X3451*$O3451</f>
        <v>33.333333333333329</v>
      </c>
      <c r="AA3451" s="111"/>
      <c r="AB3451" s="92"/>
      <c r="AC3451" s="92"/>
      <c r="AD3451" s="92"/>
      <c r="AE3451" s="92"/>
      <c r="AF3451" s="92"/>
      <c r="AG3451" s="92"/>
      <c r="AH3451" s="92"/>
      <c r="AI3451" s="109">
        <f>AB3451*AB$7+AC3451*AC$7+AD3451*AD$7+AE3451*AE$7+AF3451*AF$7+AG3451*AG$7+AH3451*AH$7</f>
        <v>0</v>
      </c>
      <c r="AJ3451" s="83"/>
      <c r="AK3451" s="110">
        <f>AI3451*$O3451</f>
        <v>0</v>
      </c>
      <c r="AL3451" s="111"/>
      <c r="AM3451" s="92"/>
      <c r="AN3451" s="92"/>
      <c r="AO3451" s="92"/>
      <c r="AP3451" s="92"/>
      <c r="AQ3451" s="92"/>
      <c r="AR3451" s="92"/>
      <c r="AS3451" s="92"/>
      <c r="AT3451" s="92">
        <v>1</v>
      </c>
      <c r="AU3451" s="92"/>
      <c r="AV3451" s="109">
        <f>AM3451*AM$7+AN3451*AN$7+AO3451*AO$7+AP3451*AP$7+AQ3451*AQ$7+AR3451*AR$7+AS3451*AS$7+AT3451*AT$7+AU3451*AU$7</f>
        <v>2500</v>
      </c>
      <c r="AW3451" s="75"/>
      <c r="AX3451" s="110">
        <f>AV3451*$O3451</f>
        <v>833.33333333333326</v>
      </c>
      <c r="AY3451" s="111"/>
      <c r="AZ3451" s="93"/>
      <c r="BA3451" s="94" t="s">
        <v>131</v>
      </c>
      <c r="BB3451" s="71"/>
      <c r="BC3451" s="95"/>
      <c r="BD3451" s="41">
        <v>6</v>
      </c>
      <c r="BE3451" s="52">
        <v>62</v>
      </c>
      <c r="BF3451" s="103">
        <v>6218</v>
      </c>
      <c r="BG3451" s="280" t="s">
        <v>52</v>
      </c>
    </row>
    <row r="3452" spans="1:59" s="63" customFormat="1" ht="12.75" x14ac:dyDescent="0.2">
      <c r="A3452" s="196">
        <v>6</v>
      </c>
      <c r="B3452" s="197" t="s">
        <v>1027</v>
      </c>
      <c r="C3452" s="208">
        <v>62</v>
      </c>
      <c r="D3452" s="209" t="s">
        <v>1039</v>
      </c>
      <c r="E3452" s="212">
        <v>6218</v>
      </c>
      <c r="F3452" s="213" t="s">
        <v>1045</v>
      </c>
      <c r="G3452" s="231"/>
      <c r="H3452" s="89"/>
      <c r="I3452" s="90" t="s">
        <v>1047</v>
      </c>
      <c r="J3452" s="90"/>
      <c r="K3452" s="90" t="s">
        <v>73</v>
      </c>
      <c r="L3452" s="90" t="s">
        <v>69</v>
      </c>
      <c r="M3452" s="91"/>
      <c r="N3452" s="312">
        <v>1</v>
      </c>
      <c r="O3452" s="313">
        <f>N3452/N$3449</f>
        <v>0.33333333333333331</v>
      </c>
      <c r="P3452" s="104"/>
      <c r="Q3452" s="92"/>
      <c r="R3452" s="92"/>
      <c r="S3452" s="92"/>
      <c r="T3452" s="92"/>
      <c r="U3452" s="92"/>
      <c r="V3452" s="92"/>
      <c r="W3452" s="92">
        <v>1</v>
      </c>
      <c r="X3452" s="109">
        <f>P3452*P$7+Q3452*Q$7+R3452*R$7+S3452*S$7+T3452*T$7+U3452*U$7+V3452*V$7+W3452*W$7</f>
        <v>25000</v>
      </c>
      <c r="Y3452" s="83"/>
      <c r="Z3452" s="110">
        <f>X3452*$O3452</f>
        <v>8333.3333333333321</v>
      </c>
      <c r="AA3452" s="111"/>
      <c r="AB3452" s="92"/>
      <c r="AC3452" s="92"/>
      <c r="AD3452" s="92"/>
      <c r="AE3452" s="92"/>
      <c r="AF3452" s="92"/>
      <c r="AG3452" s="92"/>
      <c r="AH3452" s="92"/>
      <c r="AI3452" s="109">
        <f>AB3452*AB$7+AC3452*AC$7+AD3452*AD$7+AE3452*AE$7+AF3452*AF$7+AG3452*AG$7+AH3452*AH$7</f>
        <v>0</v>
      </c>
      <c r="AJ3452" s="83"/>
      <c r="AK3452" s="110">
        <f>AI3452*$O3452</f>
        <v>0</v>
      </c>
      <c r="AL3452" s="111"/>
      <c r="AM3452" s="92"/>
      <c r="AN3452" s="92"/>
      <c r="AO3452" s="92"/>
      <c r="AP3452" s="92">
        <v>1</v>
      </c>
      <c r="AQ3452" s="92"/>
      <c r="AR3452" s="92"/>
      <c r="AS3452" s="92"/>
      <c r="AT3452" s="92"/>
      <c r="AU3452" s="92"/>
      <c r="AV3452" s="109">
        <f>AM3452*AM$7+AN3452*AN$7+AO3452*AO$7+AP3452*AP$7+AQ3452*AQ$7+AR3452*AR$7+AS3452*AS$7+AT3452*AT$7+AU3452*AU$7</f>
        <v>100</v>
      </c>
      <c r="AW3452" s="75"/>
      <c r="AX3452" s="110">
        <f>AV3452*$O3452</f>
        <v>33.333333333333329</v>
      </c>
      <c r="AY3452" s="111"/>
      <c r="AZ3452" s="93"/>
      <c r="BA3452" s="94" t="s">
        <v>131</v>
      </c>
      <c r="BB3452" s="71"/>
      <c r="BC3452" s="95"/>
      <c r="BD3452" s="41">
        <v>6</v>
      </c>
      <c r="BE3452" s="52">
        <v>62</v>
      </c>
      <c r="BF3452" s="103">
        <v>6218</v>
      </c>
      <c r="BG3452" s="280" t="s">
        <v>52</v>
      </c>
    </row>
    <row r="3453" spans="1:59" s="63" customFormat="1" ht="12.75" x14ac:dyDescent="0.2">
      <c r="A3453" s="196">
        <v>6</v>
      </c>
      <c r="B3453" s="197" t="s">
        <v>1027</v>
      </c>
      <c r="C3453" s="208">
        <v>62</v>
      </c>
      <c r="D3453" s="209" t="s">
        <v>1039</v>
      </c>
      <c r="E3453" s="212">
        <v>6218</v>
      </c>
      <c r="F3453" s="213" t="s">
        <v>1045</v>
      </c>
      <c r="G3453" s="231"/>
      <c r="H3453" s="65"/>
      <c r="I3453" s="222"/>
      <c r="J3453" s="66"/>
      <c r="K3453" s="66"/>
      <c r="L3453" s="66"/>
      <c r="M3453" s="64"/>
      <c r="N3453" s="304"/>
      <c r="O3453" s="305"/>
      <c r="P3453" s="127"/>
      <c r="Q3453" s="67"/>
      <c r="R3453" s="67"/>
      <c r="S3453" s="67"/>
      <c r="T3453" s="67"/>
      <c r="U3453" s="67"/>
      <c r="V3453" s="67"/>
      <c r="W3453" s="67"/>
      <c r="X3453" s="67"/>
      <c r="Y3453" s="68"/>
      <c r="Z3453" s="68"/>
      <c r="AA3453" s="68"/>
      <c r="AB3453" s="67"/>
      <c r="AC3453" s="67"/>
      <c r="AD3453" s="67"/>
      <c r="AE3453" s="67"/>
      <c r="AF3453" s="67"/>
      <c r="AG3453" s="67"/>
      <c r="AH3453" s="67"/>
      <c r="AI3453" s="67"/>
      <c r="AJ3453" s="68"/>
      <c r="AK3453" s="68"/>
      <c r="AL3453" s="68"/>
      <c r="AM3453" s="67"/>
      <c r="AN3453" s="67"/>
      <c r="AO3453" s="67"/>
      <c r="AP3453" s="67"/>
      <c r="AQ3453" s="67"/>
      <c r="AR3453" s="67"/>
      <c r="AS3453" s="67"/>
      <c r="AT3453" s="67"/>
      <c r="AU3453" s="67"/>
      <c r="AV3453" s="67"/>
      <c r="AW3453" s="67"/>
      <c r="AX3453" s="68"/>
      <c r="AY3453" s="68"/>
      <c r="AZ3453" s="69"/>
      <c r="BA3453" s="70"/>
      <c r="BB3453" s="71"/>
      <c r="BC3453" s="95"/>
      <c r="BD3453" s="41">
        <v>6</v>
      </c>
      <c r="BE3453" s="52">
        <v>62</v>
      </c>
      <c r="BF3453" s="103">
        <v>6218</v>
      </c>
      <c r="BG3453" s="275"/>
    </row>
    <row r="3454" spans="1:59" s="63" customFormat="1" ht="12.75" x14ac:dyDescent="0.2">
      <c r="A3454" s="196">
        <v>6</v>
      </c>
      <c r="B3454" s="197" t="s">
        <v>1027</v>
      </c>
      <c r="C3454" s="208">
        <v>62</v>
      </c>
      <c r="D3454" s="209" t="s">
        <v>1039</v>
      </c>
      <c r="E3454" s="212">
        <v>6218</v>
      </c>
      <c r="F3454" s="213" t="s">
        <v>1045</v>
      </c>
      <c r="G3454" s="232"/>
      <c r="H3454" s="97"/>
      <c r="I3454" s="224"/>
      <c r="J3454" s="98"/>
      <c r="K3454" s="98"/>
      <c r="L3454" s="98"/>
      <c r="M3454" s="96"/>
      <c r="N3454" s="307"/>
      <c r="O3454" s="246"/>
      <c r="P3454" s="124"/>
      <c r="Q3454" s="99"/>
      <c r="R3454" s="99"/>
      <c r="S3454" s="99"/>
      <c r="T3454" s="99"/>
      <c r="U3454" s="99"/>
      <c r="V3454" s="99"/>
      <c r="W3454" s="99"/>
      <c r="X3454" s="99"/>
      <c r="Y3454" s="100"/>
      <c r="Z3454" s="100"/>
      <c r="AA3454" s="100"/>
      <c r="AB3454" s="99"/>
      <c r="AC3454" s="99"/>
      <c r="AD3454" s="99"/>
      <c r="AE3454" s="99"/>
      <c r="AF3454" s="99"/>
      <c r="AG3454" s="99"/>
      <c r="AH3454" s="99"/>
      <c r="AI3454" s="99"/>
      <c r="AJ3454" s="100"/>
      <c r="AK3454" s="100"/>
      <c r="AL3454" s="100"/>
      <c r="AM3454" s="99"/>
      <c r="AN3454" s="99"/>
      <c r="AO3454" s="99"/>
      <c r="AP3454" s="99"/>
      <c r="AQ3454" s="99"/>
      <c r="AR3454" s="99"/>
      <c r="AS3454" s="99"/>
      <c r="AT3454" s="99"/>
      <c r="AU3454" s="99"/>
      <c r="AV3454" s="99"/>
      <c r="AW3454" s="99"/>
      <c r="AX3454" s="100"/>
      <c r="AY3454" s="100"/>
      <c r="AZ3454" s="101"/>
      <c r="BA3454" s="102"/>
      <c r="BB3454" s="95"/>
      <c r="BC3454" s="95"/>
      <c r="BD3454" s="41">
        <v>6</v>
      </c>
      <c r="BE3454" s="52">
        <v>62</v>
      </c>
      <c r="BF3454" s="103">
        <v>6218</v>
      </c>
      <c r="BG3454" s="277"/>
    </row>
    <row r="3455" spans="1:59" x14ac:dyDescent="0.25">
      <c r="A3455" s="196">
        <v>6</v>
      </c>
      <c r="B3455" s="197" t="s">
        <v>1027</v>
      </c>
      <c r="C3455" s="208">
        <v>62</v>
      </c>
      <c r="D3455" s="209" t="s">
        <v>1039</v>
      </c>
      <c r="E3455" s="210">
        <v>6221</v>
      </c>
      <c r="F3455" s="211" t="s">
        <v>1048</v>
      </c>
      <c r="G3455" s="235"/>
      <c r="H3455" s="145"/>
      <c r="I3455" s="221"/>
      <c r="J3455" s="57"/>
      <c r="K3455" s="57"/>
      <c r="L3455" s="57"/>
      <c r="M3455" s="144"/>
      <c r="N3455" s="324"/>
      <c r="O3455" s="325"/>
      <c r="P3455" s="146"/>
      <c r="Q3455" s="146"/>
      <c r="R3455" s="146"/>
      <c r="S3455" s="146"/>
      <c r="T3455" s="146"/>
      <c r="U3455" s="146"/>
      <c r="V3455" s="146"/>
      <c r="W3455" s="146"/>
      <c r="X3455" s="146"/>
      <c r="Y3455" s="59"/>
      <c r="Z3455" s="123"/>
      <c r="AA3455" s="123"/>
      <c r="AB3455" s="146"/>
      <c r="AC3455" s="146"/>
      <c r="AD3455" s="146"/>
      <c r="AE3455" s="146"/>
      <c r="AF3455" s="146"/>
      <c r="AG3455" s="146"/>
      <c r="AH3455" s="146"/>
      <c r="AI3455" s="146"/>
      <c r="AJ3455" s="59"/>
      <c r="AK3455" s="123"/>
      <c r="AL3455" s="123"/>
      <c r="AM3455" s="146"/>
      <c r="AN3455" s="146"/>
      <c r="AO3455" s="146"/>
      <c r="AP3455" s="146"/>
      <c r="AQ3455" s="146"/>
      <c r="AR3455" s="146"/>
      <c r="AS3455" s="146"/>
      <c r="AT3455" s="146"/>
      <c r="AU3455" s="146"/>
      <c r="AV3455" s="146"/>
      <c r="AW3455" s="58"/>
      <c r="AX3455" s="123"/>
      <c r="AY3455" s="59"/>
      <c r="AZ3455" s="147"/>
      <c r="BA3455" s="148"/>
      <c r="BB3455" s="143"/>
      <c r="BC3455" s="143"/>
      <c r="BD3455" s="41">
        <v>6</v>
      </c>
      <c r="BE3455" s="52">
        <v>62</v>
      </c>
      <c r="BF3455" s="62">
        <v>6221</v>
      </c>
      <c r="BG3455" s="284"/>
    </row>
    <row r="3456" spans="1:59" s="63" customFormat="1" ht="12.75" x14ac:dyDescent="0.2">
      <c r="A3456" s="196">
        <v>6</v>
      </c>
      <c r="B3456" s="197" t="s">
        <v>1027</v>
      </c>
      <c r="C3456" s="208">
        <v>62</v>
      </c>
      <c r="D3456" s="209" t="s">
        <v>1039</v>
      </c>
      <c r="E3456" s="210">
        <v>6221</v>
      </c>
      <c r="F3456" s="211" t="s">
        <v>1048</v>
      </c>
      <c r="G3456" s="230"/>
      <c r="H3456" s="56"/>
      <c r="I3456" s="221"/>
      <c r="J3456" s="57"/>
      <c r="K3456" s="57"/>
      <c r="L3456" s="57"/>
      <c r="M3456" s="55"/>
      <c r="N3456" s="303"/>
      <c r="O3456" s="245"/>
      <c r="P3456" s="122"/>
      <c r="Q3456" s="58"/>
      <c r="R3456" s="58"/>
      <c r="S3456" s="58"/>
      <c r="T3456" s="58"/>
      <c r="U3456" s="58"/>
      <c r="V3456" s="58"/>
      <c r="W3456" s="58"/>
      <c r="X3456" s="58"/>
      <c r="Y3456" s="59"/>
      <c r="Z3456" s="59"/>
      <c r="AA3456" s="59"/>
      <c r="AB3456" s="58"/>
      <c r="AC3456" s="58"/>
      <c r="AD3456" s="58"/>
      <c r="AE3456" s="58"/>
      <c r="AF3456" s="58"/>
      <c r="AG3456" s="58"/>
      <c r="AH3456" s="58"/>
      <c r="AI3456" s="58"/>
      <c r="AJ3456" s="59"/>
      <c r="AK3456" s="59"/>
      <c r="AL3456" s="59"/>
      <c r="AM3456" s="58"/>
      <c r="AN3456" s="58"/>
      <c r="AO3456" s="58"/>
      <c r="AP3456" s="58"/>
      <c r="AQ3456" s="58"/>
      <c r="AR3456" s="58"/>
      <c r="AS3456" s="58"/>
      <c r="AT3456" s="58"/>
      <c r="AU3456" s="58"/>
      <c r="AV3456" s="58"/>
      <c r="AW3456" s="58"/>
      <c r="AX3456" s="59"/>
      <c r="AY3456" s="59"/>
      <c r="AZ3456" s="60"/>
      <c r="BA3456" s="61"/>
      <c r="BB3456" s="54"/>
      <c r="BC3456" s="54"/>
      <c r="BD3456" s="41">
        <v>6</v>
      </c>
      <c r="BE3456" s="52">
        <v>62</v>
      </c>
      <c r="BF3456" s="62">
        <v>6221</v>
      </c>
      <c r="BG3456" s="274"/>
    </row>
    <row r="3457" spans="1:59" s="63" customFormat="1" ht="12.75" x14ac:dyDescent="0.2">
      <c r="A3457" s="196">
        <v>6</v>
      </c>
      <c r="B3457" s="197" t="s">
        <v>1027</v>
      </c>
      <c r="C3457" s="208">
        <v>62</v>
      </c>
      <c r="D3457" s="209" t="s">
        <v>1039</v>
      </c>
      <c r="E3457" s="210">
        <v>6221</v>
      </c>
      <c r="F3457" s="211" t="s">
        <v>1048</v>
      </c>
      <c r="G3457" s="231"/>
      <c r="H3457" s="65"/>
      <c r="I3457" s="222"/>
      <c r="J3457" s="66"/>
      <c r="K3457" s="66"/>
      <c r="L3457" s="66"/>
      <c r="M3457" s="64"/>
      <c r="N3457" s="308"/>
      <c r="O3457" s="309"/>
      <c r="P3457" s="127"/>
      <c r="Q3457" s="67"/>
      <c r="R3457" s="67"/>
      <c r="S3457" s="67"/>
      <c r="T3457" s="67"/>
      <c r="U3457" s="67"/>
      <c r="V3457" s="67"/>
      <c r="W3457" s="67"/>
      <c r="X3457" s="67"/>
      <c r="Y3457" s="68"/>
      <c r="Z3457" s="68"/>
      <c r="AA3457" s="68"/>
      <c r="AB3457" s="67"/>
      <c r="AC3457" s="67"/>
      <c r="AD3457" s="67"/>
      <c r="AE3457" s="67"/>
      <c r="AF3457" s="67"/>
      <c r="AG3457" s="67"/>
      <c r="AH3457" s="67"/>
      <c r="AI3457" s="67"/>
      <c r="AJ3457" s="68"/>
      <c r="AK3457" s="68"/>
      <c r="AL3457" s="68"/>
      <c r="AM3457" s="67"/>
      <c r="AN3457" s="67"/>
      <c r="AO3457" s="67"/>
      <c r="AP3457" s="67"/>
      <c r="AQ3457" s="67"/>
      <c r="AR3457" s="67"/>
      <c r="AS3457" s="67"/>
      <c r="AT3457" s="67"/>
      <c r="AU3457" s="67"/>
      <c r="AV3457" s="67"/>
      <c r="AW3457" s="67"/>
      <c r="AX3457" s="68"/>
      <c r="AY3457" s="68"/>
      <c r="AZ3457" s="69"/>
      <c r="BA3457" s="70"/>
      <c r="BB3457" s="71"/>
      <c r="BC3457" s="54"/>
      <c r="BD3457" s="41">
        <v>6</v>
      </c>
      <c r="BE3457" s="52">
        <v>62</v>
      </c>
      <c r="BF3457" s="62">
        <v>6221</v>
      </c>
      <c r="BG3457" s="275"/>
    </row>
    <row r="3458" spans="1:59" s="63" customFormat="1" ht="12.75" x14ac:dyDescent="0.2">
      <c r="A3458" s="196">
        <v>6</v>
      </c>
      <c r="B3458" s="197" t="s">
        <v>1027</v>
      </c>
      <c r="C3458" s="208">
        <v>62</v>
      </c>
      <c r="D3458" s="209" t="s">
        <v>1039</v>
      </c>
      <c r="E3458" s="210">
        <v>6221</v>
      </c>
      <c r="F3458" s="211" t="s">
        <v>1048</v>
      </c>
      <c r="G3458" s="231"/>
      <c r="H3458" s="72" t="s">
        <v>47</v>
      </c>
      <c r="I3458" s="223"/>
      <c r="J3458" s="73"/>
      <c r="K3458" s="73"/>
      <c r="L3458" s="73"/>
      <c r="M3458" s="74"/>
      <c r="N3458" s="247"/>
      <c r="O3458" s="306"/>
      <c r="P3458" s="105"/>
      <c r="Q3458" s="75"/>
      <c r="R3458" s="75"/>
      <c r="S3458" s="75"/>
      <c r="T3458" s="75"/>
      <c r="U3458" s="75"/>
      <c r="V3458" s="75"/>
      <c r="W3458" s="75"/>
      <c r="X3458" s="75"/>
      <c r="Y3458" s="76">
        <f>IF(ISNUMBER(VLOOKUP(Y3460,P$7:W$7,MATCH(Y3460,P$7:W$7))),VLOOKUP(Y3460,P$7:W$7,MATCH(Y3460,P$7:W$7)),IF(N3462=0,"No Data",IF(Y3460&gt;0,"&lt;100",0)))</f>
        <v>10000</v>
      </c>
      <c r="Z3458" s="77">
        <f>IF(ISNUMBER(VLOOKUP(Z3462,P$7:W$7,MATCH(Z3462,P$7:W$7))),VLOOKUP(Z3462,P$7:W$7,MATCH(Z3462,P$7:W$7)),IF(N3462=0,"No Data",IF(Z3462&gt;0,"&lt;100",0)))</f>
        <v>10000</v>
      </c>
      <c r="AA3458" s="106">
        <f>IF(ISNUMBER(Z3458),Z3458,0)</f>
        <v>10000</v>
      </c>
      <c r="AB3458" s="75"/>
      <c r="AC3458" s="75"/>
      <c r="AD3458" s="75"/>
      <c r="AE3458" s="75"/>
      <c r="AF3458" s="75"/>
      <c r="AG3458" s="75"/>
      <c r="AH3458" s="75"/>
      <c r="AI3458" s="75"/>
      <c r="AJ3458" s="76">
        <f>IF(ISNUMBER(VLOOKUP(AJ3460,AB$7:AH$7,MATCH(AJ3460,AB$7:AH$7))),VLOOKUP(AJ3460,AB$7:AH$7,MATCH(AJ3460,AB$7:AH$7)),IF(N3462=0,"No Data",IF(AJ3460&gt;0,"&lt;50",0)))</f>
        <v>0</v>
      </c>
      <c r="AK3458" s="77">
        <f>IF(ISNUMBER(VLOOKUP(AK3462,AB$7:AH$7,MATCH(AK3462,AB$7:AH$7))),VLOOKUP(AK3462,AB$7:AH$7,MATCH(AK3462,AB$7:AH$7)),IF(N3462=0,"No Data",IF(AK3462&gt;0,"&lt;50",0)))</f>
        <v>0</v>
      </c>
      <c r="AL3458" s="106">
        <f>IF(ISNUMBER(AK3458),AK3458,0)</f>
        <v>0</v>
      </c>
      <c r="AM3458" s="75"/>
      <c r="AN3458" s="75"/>
      <c r="AO3458" s="75"/>
      <c r="AP3458" s="75"/>
      <c r="AQ3458" s="75"/>
      <c r="AR3458" s="75"/>
      <c r="AS3458" s="75"/>
      <c r="AT3458" s="75"/>
      <c r="AU3458" s="75"/>
      <c r="AV3458" s="75"/>
      <c r="AW3458" s="76">
        <f>IF(ISNUMBER(VLOOKUP(AW3460,AM$7:AU$7,MATCH(AW3460,AM$7:AU$7))),VLOOKUP(AW3460,AM$7:AU$7,MATCH(AW3460,AM$7:AU$7)),IF(N3462=0,"No Data",IF(AW3460&gt;0,"&lt;10",0)))</f>
        <v>100</v>
      </c>
      <c r="AX3458" s="77">
        <f>IF(ISNUMBER(VLOOKUP(AX3462,AM$7:AU$7,MATCH(AX3462,AM$7:AU$7))),VLOOKUP(AX3462,AM$7:AU$7,MATCH(AX3462,AM$7:AU$7)),IF(N3462=0,"No Data",IF(AX3462&gt;0,"&lt;10",0)))</f>
        <v>100</v>
      </c>
      <c r="AY3458" s="106">
        <f>IF(ISNUMBER(AX3458),AX3458,0)</f>
        <v>100</v>
      </c>
      <c r="AZ3458" s="79"/>
      <c r="BA3458" s="80"/>
      <c r="BB3458" s="71"/>
      <c r="BC3458" s="54"/>
      <c r="BD3458" s="41">
        <v>6</v>
      </c>
      <c r="BE3458" s="52">
        <v>62</v>
      </c>
      <c r="BF3458" s="62">
        <v>6221</v>
      </c>
      <c r="BG3458" s="276" t="s">
        <v>47</v>
      </c>
    </row>
    <row r="3459" spans="1:59" s="63" customFormat="1" ht="12.75" x14ac:dyDescent="0.2">
      <c r="A3459" s="196">
        <v>6</v>
      </c>
      <c r="B3459" s="197" t="s">
        <v>1027</v>
      </c>
      <c r="C3459" s="208">
        <v>62</v>
      </c>
      <c r="D3459" s="209" t="s">
        <v>1039</v>
      </c>
      <c r="E3459" s="210">
        <v>6221</v>
      </c>
      <c r="F3459" s="211" t="s">
        <v>1048</v>
      </c>
      <c r="G3459" s="231"/>
      <c r="H3459" s="81" t="s">
        <v>48</v>
      </c>
      <c r="I3459" s="223"/>
      <c r="J3459" s="73"/>
      <c r="K3459" s="73"/>
      <c r="L3459" s="73"/>
      <c r="M3459" s="74"/>
      <c r="N3459" s="247"/>
      <c r="O3459" s="306"/>
      <c r="P3459" s="105"/>
      <c r="Q3459" s="75"/>
      <c r="R3459" s="75"/>
      <c r="S3459" s="75"/>
      <c r="T3459" s="75"/>
      <c r="U3459" s="75"/>
      <c r="V3459" s="75"/>
      <c r="W3459" s="75"/>
      <c r="X3459" s="75"/>
      <c r="Y3459" s="82">
        <f>MIN(X3463:X3468)</f>
        <v>0</v>
      </c>
      <c r="Z3459" s="83"/>
      <c r="AA3459" s="83"/>
      <c r="AB3459" s="75"/>
      <c r="AC3459" s="75"/>
      <c r="AD3459" s="75"/>
      <c r="AE3459" s="75"/>
      <c r="AF3459" s="75"/>
      <c r="AG3459" s="75"/>
      <c r="AH3459" s="75"/>
      <c r="AI3459" s="75"/>
      <c r="AJ3459" s="82">
        <f>MIN(AI3463:AI3468)</f>
        <v>0</v>
      </c>
      <c r="AK3459" s="83"/>
      <c r="AL3459" s="83"/>
      <c r="AM3459" s="75"/>
      <c r="AN3459" s="75"/>
      <c r="AO3459" s="75"/>
      <c r="AP3459" s="75"/>
      <c r="AQ3459" s="75"/>
      <c r="AR3459" s="75"/>
      <c r="AS3459" s="75"/>
      <c r="AT3459" s="75"/>
      <c r="AU3459" s="75"/>
      <c r="AV3459" s="75"/>
      <c r="AW3459" s="82">
        <f>MIN(AV3463:AV3468)</f>
        <v>50</v>
      </c>
      <c r="AX3459" s="83"/>
      <c r="AY3459" s="83"/>
      <c r="AZ3459" s="79"/>
      <c r="BA3459" s="80"/>
      <c r="BB3459" s="71"/>
      <c r="BC3459" s="54"/>
      <c r="BD3459" s="41">
        <v>6</v>
      </c>
      <c r="BE3459" s="52">
        <v>62</v>
      </c>
      <c r="BF3459" s="62">
        <v>6221</v>
      </c>
      <c r="BG3459" s="278" t="s">
        <v>48</v>
      </c>
    </row>
    <row r="3460" spans="1:59" s="63" customFormat="1" ht="12.75" x14ac:dyDescent="0.2">
      <c r="A3460" s="196">
        <v>6</v>
      </c>
      <c r="B3460" s="197" t="s">
        <v>1027</v>
      </c>
      <c r="C3460" s="208">
        <v>62</v>
      </c>
      <c r="D3460" s="209" t="s">
        <v>1039</v>
      </c>
      <c r="E3460" s="210">
        <v>6221</v>
      </c>
      <c r="F3460" s="211" t="s">
        <v>1048</v>
      </c>
      <c r="G3460" s="231"/>
      <c r="H3460" s="81" t="s">
        <v>49</v>
      </c>
      <c r="I3460" s="223"/>
      <c r="J3460" s="73"/>
      <c r="K3460" s="73"/>
      <c r="L3460" s="73"/>
      <c r="M3460" s="74"/>
      <c r="N3460" s="247"/>
      <c r="O3460" s="306"/>
      <c r="P3460" s="105"/>
      <c r="Q3460" s="75"/>
      <c r="R3460" s="75"/>
      <c r="S3460" s="75"/>
      <c r="T3460" s="75"/>
      <c r="U3460" s="75"/>
      <c r="V3460" s="75"/>
      <c r="W3460" s="75"/>
      <c r="X3460" s="75"/>
      <c r="Y3460" s="84">
        <f>IF(ISNUMBER(AVERAGE(X3463:X3468)),AVERAGE(X3463:X3468),0)</f>
        <v>16666.666666666668</v>
      </c>
      <c r="Z3460" s="83"/>
      <c r="AA3460" s="83"/>
      <c r="AB3460" s="75"/>
      <c r="AC3460" s="75"/>
      <c r="AD3460" s="75"/>
      <c r="AE3460" s="75"/>
      <c r="AF3460" s="75"/>
      <c r="AG3460" s="75"/>
      <c r="AH3460" s="75"/>
      <c r="AI3460" s="75"/>
      <c r="AJ3460" s="84">
        <f>IF(ISNUMBER(AVERAGE(AI3463:AI3468)),AVERAGE(AI3463:AI3468),0)</f>
        <v>0</v>
      </c>
      <c r="AK3460" s="83"/>
      <c r="AL3460" s="83"/>
      <c r="AM3460" s="75"/>
      <c r="AN3460" s="75"/>
      <c r="AO3460" s="75"/>
      <c r="AP3460" s="75"/>
      <c r="AQ3460" s="75"/>
      <c r="AR3460" s="75"/>
      <c r="AS3460" s="75"/>
      <c r="AT3460" s="75"/>
      <c r="AU3460" s="75"/>
      <c r="AV3460" s="75"/>
      <c r="AW3460" s="84">
        <f>IF(ISNUMBER(AVERAGE(AV3463:AV3468)),AVERAGE(AV3463:AV3468),0)</f>
        <v>158.33333333333334</v>
      </c>
      <c r="AX3460" s="83"/>
      <c r="AY3460" s="83"/>
      <c r="AZ3460" s="79"/>
      <c r="BA3460" s="80"/>
      <c r="BB3460" s="71"/>
      <c r="BC3460" s="54"/>
      <c r="BD3460" s="41">
        <v>6</v>
      </c>
      <c r="BE3460" s="52">
        <v>62</v>
      </c>
      <c r="BF3460" s="62">
        <v>6221</v>
      </c>
      <c r="BG3460" s="278" t="s">
        <v>49</v>
      </c>
    </row>
    <row r="3461" spans="1:59" s="63" customFormat="1" ht="12.75" x14ac:dyDescent="0.2">
      <c r="A3461" s="196">
        <v>6</v>
      </c>
      <c r="B3461" s="197" t="s">
        <v>1027</v>
      </c>
      <c r="C3461" s="208">
        <v>62</v>
      </c>
      <c r="D3461" s="209" t="s">
        <v>1039</v>
      </c>
      <c r="E3461" s="210">
        <v>6221</v>
      </c>
      <c r="F3461" s="211" t="s">
        <v>1048</v>
      </c>
      <c r="G3461" s="231"/>
      <c r="H3461" s="81" t="s">
        <v>50</v>
      </c>
      <c r="I3461" s="223"/>
      <c r="J3461" s="73"/>
      <c r="K3461" s="73"/>
      <c r="L3461" s="73"/>
      <c r="M3461" s="74"/>
      <c r="N3461" s="247"/>
      <c r="O3461" s="306"/>
      <c r="P3461" s="105"/>
      <c r="Q3461" s="75"/>
      <c r="R3461" s="75"/>
      <c r="S3461" s="75"/>
      <c r="T3461" s="75"/>
      <c r="U3461" s="75"/>
      <c r="V3461" s="75"/>
      <c r="W3461" s="75"/>
      <c r="X3461" s="75"/>
      <c r="Y3461" s="84">
        <f>MAX(X3463:X3468)</f>
        <v>25000</v>
      </c>
      <c r="Z3461" s="83"/>
      <c r="AA3461" s="83"/>
      <c r="AB3461" s="75"/>
      <c r="AC3461" s="75"/>
      <c r="AD3461" s="75"/>
      <c r="AE3461" s="75"/>
      <c r="AF3461" s="75"/>
      <c r="AG3461" s="75"/>
      <c r="AH3461" s="75"/>
      <c r="AI3461" s="75"/>
      <c r="AJ3461" s="84">
        <f>MAX(AI3463:AI3468)</f>
        <v>0</v>
      </c>
      <c r="AK3461" s="83"/>
      <c r="AL3461" s="83"/>
      <c r="AM3461" s="75"/>
      <c r="AN3461" s="75"/>
      <c r="AO3461" s="75"/>
      <c r="AP3461" s="75"/>
      <c r="AQ3461" s="75"/>
      <c r="AR3461" s="75"/>
      <c r="AS3461" s="75"/>
      <c r="AT3461" s="75"/>
      <c r="AU3461" s="75"/>
      <c r="AV3461" s="75"/>
      <c r="AW3461" s="84">
        <f>MAX(AV3463:AV3468)</f>
        <v>500</v>
      </c>
      <c r="AX3461" s="83"/>
      <c r="AY3461" s="83"/>
      <c r="AZ3461" s="79"/>
      <c r="BA3461" s="80"/>
      <c r="BB3461" s="71"/>
      <c r="BC3461" s="54"/>
      <c r="BD3461" s="41">
        <v>6</v>
      </c>
      <c r="BE3461" s="52">
        <v>62</v>
      </c>
      <c r="BF3461" s="62">
        <v>6221</v>
      </c>
      <c r="BG3461" s="278" t="s">
        <v>50</v>
      </c>
    </row>
    <row r="3462" spans="1:59" s="63" customFormat="1" ht="12.75" x14ac:dyDescent="0.2">
      <c r="A3462" s="196">
        <v>6</v>
      </c>
      <c r="B3462" s="197" t="s">
        <v>1027</v>
      </c>
      <c r="C3462" s="208">
        <v>62</v>
      </c>
      <c r="D3462" s="209" t="s">
        <v>1039</v>
      </c>
      <c r="E3462" s="210">
        <v>6221</v>
      </c>
      <c r="F3462" s="211" t="s">
        <v>1048</v>
      </c>
      <c r="G3462" s="231"/>
      <c r="H3462" s="85" t="s">
        <v>51</v>
      </c>
      <c r="I3462" s="223"/>
      <c r="J3462" s="73"/>
      <c r="K3462" s="73"/>
      <c r="L3462" s="73"/>
      <c r="M3462" s="74"/>
      <c r="N3462" s="248">
        <f>SUM(N3463:N3468)</f>
        <v>6</v>
      </c>
      <c r="O3462" s="293">
        <f>SUM(O3463:O3468)</f>
        <v>0.99999999999999989</v>
      </c>
      <c r="P3462" s="292"/>
      <c r="Q3462" s="87"/>
      <c r="R3462" s="87"/>
      <c r="S3462" s="87"/>
      <c r="T3462" s="87"/>
      <c r="U3462" s="87"/>
      <c r="V3462" s="87"/>
      <c r="W3462" s="87"/>
      <c r="X3462" s="87"/>
      <c r="Y3462" s="88"/>
      <c r="Z3462" s="119">
        <f>SUM(Z3463:Z3468)</f>
        <v>16666.666666666664</v>
      </c>
      <c r="AA3462" s="120"/>
      <c r="AB3462" s="111"/>
      <c r="AC3462" s="111"/>
      <c r="AD3462" s="111"/>
      <c r="AE3462" s="111"/>
      <c r="AF3462" s="111"/>
      <c r="AG3462" s="111"/>
      <c r="AH3462" s="111"/>
      <c r="AI3462" s="111"/>
      <c r="AJ3462" s="120"/>
      <c r="AK3462" s="119">
        <f>SUM(AK3463:AK3468)</f>
        <v>0</v>
      </c>
      <c r="AL3462" s="120"/>
      <c r="AM3462" s="111"/>
      <c r="AN3462" s="111"/>
      <c r="AO3462" s="111"/>
      <c r="AP3462" s="111"/>
      <c r="AQ3462" s="111"/>
      <c r="AR3462" s="111"/>
      <c r="AS3462" s="111"/>
      <c r="AT3462" s="111"/>
      <c r="AU3462" s="111"/>
      <c r="AV3462" s="111"/>
      <c r="AW3462" s="120"/>
      <c r="AX3462" s="119">
        <f>SUM(AX3463:AX3468)</f>
        <v>158.33333333333331</v>
      </c>
      <c r="AY3462" s="88"/>
      <c r="AZ3462" s="79"/>
      <c r="BA3462" s="80"/>
      <c r="BB3462" s="71"/>
      <c r="BC3462" s="54"/>
      <c r="BD3462" s="41">
        <v>6</v>
      </c>
      <c r="BE3462" s="52">
        <v>62</v>
      </c>
      <c r="BF3462" s="62">
        <v>6221</v>
      </c>
      <c r="BG3462" s="279" t="s">
        <v>51</v>
      </c>
    </row>
    <row r="3463" spans="1:59" s="63" customFormat="1" ht="12.75" x14ac:dyDescent="0.2">
      <c r="A3463" s="196">
        <v>6</v>
      </c>
      <c r="B3463" s="197" t="s">
        <v>1027</v>
      </c>
      <c r="C3463" s="208">
        <v>62</v>
      </c>
      <c r="D3463" s="209" t="s">
        <v>1039</v>
      </c>
      <c r="E3463" s="210">
        <v>6221</v>
      </c>
      <c r="F3463" s="211" t="s">
        <v>1048</v>
      </c>
      <c r="G3463" s="231"/>
      <c r="H3463" s="89" t="s">
        <v>52</v>
      </c>
      <c r="I3463" s="90" t="s">
        <v>1041</v>
      </c>
      <c r="J3463" s="90"/>
      <c r="K3463" s="90" t="s">
        <v>73</v>
      </c>
      <c r="L3463" s="90" t="s">
        <v>69</v>
      </c>
      <c r="M3463" s="91"/>
      <c r="N3463" s="312">
        <v>1</v>
      </c>
      <c r="O3463" s="313">
        <f t="shared" ref="O3463:O3468" si="596">N3463/N$3462</f>
        <v>0.16666666666666666</v>
      </c>
      <c r="P3463" s="104"/>
      <c r="Q3463" s="92"/>
      <c r="R3463" s="92"/>
      <c r="S3463" s="92"/>
      <c r="T3463" s="92"/>
      <c r="U3463" s="92"/>
      <c r="V3463" s="92"/>
      <c r="W3463" s="92">
        <v>1</v>
      </c>
      <c r="X3463" s="109">
        <f t="shared" ref="X3463:X3468" si="597">P3463*P$7+Q3463*Q$7+R3463*R$7+S3463*S$7+T3463*T$7+U3463*U$7+V3463*V$7+W3463*W$7</f>
        <v>25000</v>
      </c>
      <c r="Y3463" s="83"/>
      <c r="Z3463" s="110">
        <f t="shared" ref="Z3463:Z3468" si="598">X3463*$O3463</f>
        <v>4166.6666666666661</v>
      </c>
      <c r="AA3463" s="111"/>
      <c r="AB3463" s="92"/>
      <c r="AC3463" s="92"/>
      <c r="AD3463" s="92"/>
      <c r="AE3463" s="92"/>
      <c r="AF3463" s="92"/>
      <c r="AG3463" s="92"/>
      <c r="AH3463" s="92"/>
      <c r="AI3463" s="109">
        <f t="shared" ref="AI3463:AI3468" si="599">AB3463*AB$7+AC3463*AC$7+AD3463*AD$7+AE3463*AE$7+AF3463*AF$7+AG3463*AG$7+AH3463*AH$7</f>
        <v>0</v>
      </c>
      <c r="AJ3463" s="83"/>
      <c r="AK3463" s="110">
        <f t="shared" ref="AK3463:AK3468" si="600">AI3463*$O3463</f>
        <v>0</v>
      </c>
      <c r="AL3463" s="111"/>
      <c r="AM3463" s="92"/>
      <c r="AN3463" s="92"/>
      <c r="AO3463" s="92"/>
      <c r="AP3463" s="92">
        <v>1</v>
      </c>
      <c r="AQ3463" s="92"/>
      <c r="AR3463" s="92"/>
      <c r="AS3463" s="92"/>
      <c r="AT3463" s="92"/>
      <c r="AU3463" s="92"/>
      <c r="AV3463" s="109">
        <f t="shared" ref="AV3463:AV3468" si="601">AM3463*AM$7+AN3463*AN$7+AO3463*AO$7+AP3463*AP$7+AQ3463*AQ$7+AR3463*AR$7+AS3463*AS$7+AT3463*AT$7+AU3463*AU$7</f>
        <v>100</v>
      </c>
      <c r="AW3463" s="75"/>
      <c r="AX3463" s="110">
        <f t="shared" ref="AX3463:AX3468" si="602">AV3463*$O3463</f>
        <v>16.666666666666664</v>
      </c>
      <c r="AY3463" s="111"/>
      <c r="AZ3463" s="93"/>
      <c r="BA3463" s="94" t="s">
        <v>131</v>
      </c>
      <c r="BB3463" s="71"/>
      <c r="BC3463" s="54"/>
      <c r="BD3463" s="41">
        <v>6</v>
      </c>
      <c r="BE3463" s="52">
        <v>62</v>
      </c>
      <c r="BF3463" s="62">
        <v>6221</v>
      </c>
      <c r="BG3463" s="280" t="s">
        <v>52</v>
      </c>
    </row>
    <row r="3464" spans="1:59" s="63" customFormat="1" ht="12.75" x14ac:dyDescent="0.2">
      <c r="A3464" s="196">
        <v>6</v>
      </c>
      <c r="B3464" s="197" t="s">
        <v>1027</v>
      </c>
      <c r="C3464" s="208">
        <v>62</v>
      </c>
      <c r="D3464" s="209" t="s">
        <v>1039</v>
      </c>
      <c r="E3464" s="210">
        <v>6221</v>
      </c>
      <c r="F3464" s="211" t="s">
        <v>1048</v>
      </c>
      <c r="G3464" s="231"/>
      <c r="H3464" s="89"/>
      <c r="I3464" s="90" t="s">
        <v>597</v>
      </c>
      <c r="J3464" s="90"/>
      <c r="K3464" s="90" t="s">
        <v>73</v>
      </c>
      <c r="L3464" s="90" t="s">
        <v>69</v>
      </c>
      <c r="M3464" s="91"/>
      <c r="N3464" s="312">
        <v>1</v>
      </c>
      <c r="O3464" s="313">
        <f t="shared" si="596"/>
        <v>0.16666666666666666</v>
      </c>
      <c r="P3464" s="104"/>
      <c r="Q3464" s="92"/>
      <c r="R3464" s="92"/>
      <c r="S3464" s="92"/>
      <c r="T3464" s="92"/>
      <c r="U3464" s="92"/>
      <c r="V3464" s="92"/>
      <c r="W3464" s="92">
        <v>1</v>
      </c>
      <c r="X3464" s="109">
        <f t="shared" si="597"/>
        <v>25000</v>
      </c>
      <c r="Y3464" s="83"/>
      <c r="Z3464" s="110">
        <f t="shared" si="598"/>
        <v>4166.6666666666661</v>
      </c>
      <c r="AA3464" s="111"/>
      <c r="AB3464" s="92"/>
      <c r="AC3464" s="92"/>
      <c r="AD3464" s="92"/>
      <c r="AE3464" s="92"/>
      <c r="AF3464" s="92"/>
      <c r="AG3464" s="92"/>
      <c r="AH3464" s="92"/>
      <c r="AI3464" s="109">
        <f t="shared" si="599"/>
        <v>0</v>
      </c>
      <c r="AJ3464" s="83"/>
      <c r="AK3464" s="110">
        <f t="shared" si="600"/>
        <v>0</v>
      </c>
      <c r="AL3464" s="111"/>
      <c r="AM3464" s="92"/>
      <c r="AN3464" s="92"/>
      <c r="AO3464" s="92"/>
      <c r="AP3464" s="92">
        <v>1</v>
      </c>
      <c r="AQ3464" s="92"/>
      <c r="AR3464" s="92"/>
      <c r="AS3464" s="92"/>
      <c r="AT3464" s="92"/>
      <c r="AU3464" s="92"/>
      <c r="AV3464" s="109">
        <f t="shared" si="601"/>
        <v>100</v>
      </c>
      <c r="AW3464" s="75"/>
      <c r="AX3464" s="110">
        <f t="shared" si="602"/>
        <v>16.666666666666664</v>
      </c>
      <c r="AY3464" s="111"/>
      <c r="AZ3464" s="93"/>
      <c r="BA3464" s="94" t="s">
        <v>131</v>
      </c>
      <c r="BB3464" s="71"/>
      <c r="BC3464" s="54"/>
      <c r="BD3464" s="41">
        <v>6</v>
      </c>
      <c r="BE3464" s="52">
        <v>62</v>
      </c>
      <c r="BF3464" s="62">
        <v>6221</v>
      </c>
      <c r="BG3464" s="280" t="s">
        <v>52</v>
      </c>
    </row>
    <row r="3465" spans="1:59" s="63" customFormat="1" ht="12.75" x14ac:dyDescent="0.2">
      <c r="A3465" s="196">
        <v>6</v>
      </c>
      <c r="B3465" s="197" t="s">
        <v>1027</v>
      </c>
      <c r="C3465" s="208">
        <v>62</v>
      </c>
      <c r="D3465" s="209" t="s">
        <v>1039</v>
      </c>
      <c r="E3465" s="210">
        <v>6221</v>
      </c>
      <c r="F3465" s="211" t="s">
        <v>1048</v>
      </c>
      <c r="G3465" s="231"/>
      <c r="H3465" s="89"/>
      <c r="I3465" s="90" t="s">
        <v>1042</v>
      </c>
      <c r="J3465" s="90"/>
      <c r="K3465" s="90" t="s">
        <v>73</v>
      </c>
      <c r="L3465" s="90" t="s">
        <v>69</v>
      </c>
      <c r="M3465" s="91"/>
      <c r="N3465" s="312">
        <v>1</v>
      </c>
      <c r="O3465" s="313">
        <f t="shared" si="596"/>
        <v>0.16666666666666666</v>
      </c>
      <c r="P3465" s="104"/>
      <c r="Q3465" s="92"/>
      <c r="R3465" s="92"/>
      <c r="S3465" s="92"/>
      <c r="T3465" s="92"/>
      <c r="U3465" s="92"/>
      <c r="V3465" s="92"/>
      <c r="W3465" s="92">
        <v>1</v>
      </c>
      <c r="X3465" s="109">
        <f t="shared" si="597"/>
        <v>25000</v>
      </c>
      <c r="Y3465" s="83"/>
      <c r="Z3465" s="110">
        <f t="shared" si="598"/>
        <v>4166.6666666666661</v>
      </c>
      <c r="AA3465" s="111"/>
      <c r="AB3465" s="92"/>
      <c r="AC3465" s="92"/>
      <c r="AD3465" s="92"/>
      <c r="AE3465" s="92"/>
      <c r="AF3465" s="92"/>
      <c r="AG3465" s="92"/>
      <c r="AH3465" s="92"/>
      <c r="AI3465" s="109">
        <f t="shared" si="599"/>
        <v>0</v>
      </c>
      <c r="AJ3465" s="83"/>
      <c r="AK3465" s="110">
        <f t="shared" si="600"/>
        <v>0</v>
      </c>
      <c r="AL3465" s="111"/>
      <c r="AM3465" s="92"/>
      <c r="AN3465" s="92"/>
      <c r="AO3465" s="92"/>
      <c r="AP3465" s="92">
        <v>1</v>
      </c>
      <c r="AQ3465" s="92"/>
      <c r="AR3465" s="92"/>
      <c r="AS3465" s="92"/>
      <c r="AT3465" s="92"/>
      <c r="AU3465" s="92"/>
      <c r="AV3465" s="109">
        <f t="shared" si="601"/>
        <v>100</v>
      </c>
      <c r="AW3465" s="75"/>
      <c r="AX3465" s="110">
        <f t="shared" si="602"/>
        <v>16.666666666666664</v>
      </c>
      <c r="AY3465" s="111"/>
      <c r="AZ3465" s="93"/>
      <c r="BA3465" s="94" t="s">
        <v>131</v>
      </c>
      <c r="BB3465" s="71"/>
      <c r="BC3465" s="54"/>
      <c r="BD3465" s="41">
        <v>6</v>
      </c>
      <c r="BE3465" s="52">
        <v>62</v>
      </c>
      <c r="BF3465" s="62">
        <v>6221</v>
      </c>
      <c r="BG3465" s="280" t="s">
        <v>52</v>
      </c>
    </row>
    <row r="3466" spans="1:59" s="63" customFormat="1" ht="12.75" x14ac:dyDescent="0.2">
      <c r="A3466" s="196">
        <v>6</v>
      </c>
      <c r="B3466" s="197" t="s">
        <v>1027</v>
      </c>
      <c r="C3466" s="208">
        <v>62</v>
      </c>
      <c r="D3466" s="209" t="s">
        <v>1039</v>
      </c>
      <c r="E3466" s="210">
        <v>6221</v>
      </c>
      <c r="F3466" s="211" t="s">
        <v>1048</v>
      </c>
      <c r="G3466" s="231"/>
      <c r="H3466" s="89"/>
      <c r="I3466" s="90" t="s">
        <v>1049</v>
      </c>
      <c r="J3466" s="90"/>
      <c r="K3466" s="90" t="s">
        <v>64</v>
      </c>
      <c r="L3466" s="90" t="s">
        <v>191</v>
      </c>
      <c r="M3466" s="91"/>
      <c r="N3466" s="312">
        <v>1</v>
      </c>
      <c r="O3466" s="313">
        <f t="shared" si="596"/>
        <v>0.16666666666666666</v>
      </c>
      <c r="P3466" s="104"/>
      <c r="Q3466" s="92"/>
      <c r="R3466" s="92"/>
      <c r="S3466" s="92"/>
      <c r="T3466" s="92"/>
      <c r="U3466" s="92"/>
      <c r="V3466" s="92"/>
      <c r="W3466" s="92"/>
      <c r="X3466" s="109">
        <f t="shared" si="597"/>
        <v>0</v>
      </c>
      <c r="Y3466" s="83"/>
      <c r="Z3466" s="110">
        <f t="shared" si="598"/>
        <v>0</v>
      </c>
      <c r="AA3466" s="111"/>
      <c r="AB3466" s="92"/>
      <c r="AC3466" s="92"/>
      <c r="AD3466" s="92"/>
      <c r="AE3466" s="92"/>
      <c r="AF3466" s="92"/>
      <c r="AG3466" s="92"/>
      <c r="AH3466" s="92"/>
      <c r="AI3466" s="109">
        <f t="shared" si="599"/>
        <v>0</v>
      </c>
      <c r="AJ3466" s="83"/>
      <c r="AK3466" s="110">
        <f t="shared" si="600"/>
        <v>0</v>
      </c>
      <c r="AL3466" s="111"/>
      <c r="AM3466" s="92"/>
      <c r="AN3466" s="92"/>
      <c r="AO3466" s="92"/>
      <c r="AP3466" s="92"/>
      <c r="AQ3466" s="92"/>
      <c r="AR3466" s="92">
        <v>1</v>
      </c>
      <c r="AS3466" s="92"/>
      <c r="AT3466" s="92"/>
      <c r="AU3466" s="92"/>
      <c r="AV3466" s="109">
        <f t="shared" si="601"/>
        <v>500</v>
      </c>
      <c r="AW3466" s="75"/>
      <c r="AX3466" s="110">
        <f t="shared" si="602"/>
        <v>83.333333333333329</v>
      </c>
      <c r="AY3466" s="111"/>
      <c r="AZ3466" s="93"/>
      <c r="BA3466" s="94" t="s">
        <v>131</v>
      </c>
      <c r="BB3466" s="71"/>
      <c r="BC3466" s="54"/>
      <c r="BD3466" s="41">
        <v>6</v>
      </c>
      <c r="BE3466" s="52">
        <v>62</v>
      </c>
      <c r="BF3466" s="62">
        <v>6221</v>
      </c>
      <c r="BG3466" s="280" t="s">
        <v>52</v>
      </c>
    </row>
    <row r="3467" spans="1:59" s="63" customFormat="1" ht="12.75" x14ac:dyDescent="0.2">
      <c r="A3467" s="196">
        <v>6</v>
      </c>
      <c r="B3467" s="197" t="s">
        <v>1027</v>
      </c>
      <c r="C3467" s="208">
        <v>62</v>
      </c>
      <c r="D3467" s="209" t="s">
        <v>1039</v>
      </c>
      <c r="E3467" s="210">
        <v>6221</v>
      </c>
      <c r="F3467" s="211" t="s">
        <v>1048</v>
      </c>
      <c r="G3467" s="231"/>
      <c r="H3467" s="89"/>
      <c r="I3467" s="90" t="s">
        <v>958</v>
      </c>
      <c r="J3467" s="90"/>
      <c r="K3467" s="90" t="s">
        <v>64</v>
      </c>
      <c r="L3467" s="90" t="s">
        <v>119</v>
      </c>
      <c r="M3467" s="91"/>
      <c r="N3467" s="312">
        <v>1</v>
      </c>
      <c r="O3467" s="313">
        <f t="shared" si="596"/>
        <v>0.16666666666666666</v>
      </c>
      <c r="P3467" s="104"/>
      <c r="Q3467" s="92"/>
      <c r="R3467" s="92"/>
      <c r="S3467" s="92"/>
      <c r="T3467" s="92"/>
      <c r="U3467" s="92"/>
      <c r="V3467" s="92"/>
      <c r="W3467" s="92"/>
      <c r="X3467" s="109">
        <f t="shared" si="597"/>
        <v>0</v>
      </c>
      <c r="Y3467" s="83"/>
      <c r="Z3467" s="110">
        <f t="shared" si="598"/>
        <v>0</v>
      </c>
      <c r="AA3467" s="111"/>
      <c r="AB3467" s="92"/>
      <c r="AC3467" s="92"/>
      <c r="AD3467" s="92"/>
      <c r="AE3467" s="92"/>
      <c r="AF3467" s="92"/>
      <c r="AG3467" s="92"/>
      <c r="AH3467" s="92"/>
      <c r="AI3467" s="109">
        <f t="shared" si="599"/>
        <v>0</v>
      </c>
      <c r="AJ3467" s="83"/>
      <c r="AK3467" s="110">
        <f t="shared" si="600"/>
        <v>0</v>
      </c>
      <c r="AL3467" s="111"/>
      <c r="AM3467" s="92"/>
      <c r="AN3467" s="92"/>
      <c r="AO3467" s="92">
        <v>1</v>
      </c>
      <c r="AP3467" s="92"/>
      <c r="AQ3467" s="92"/>
      <c r="AR3467" s="92"/>
      <c r="AS3467" s="92"/>
      <c r="AT3467" s="92"/>
      <c r="AU3467" s="92"/>
      <c r="AV3467" s="109">
        <f t="shared" si="601"/>
        <v>50</v>
      </c>
      <c r="AW3467" s="75"/>
      <c r="AX3467" s="110">
        <f t="shared" si="602"/>
        <v>8.3333333333333321</v>
      </c>
      <c r="AY3467" s="111"/>
      <c r="AZ3467" s="93"/>
      <c r="BA3467" s="94" t="s">
        <v>131</v>
      </c>
      <c r="BB3467" s="71"/>
      <c r="BC3467" s="54"/>
      <c r="BD3467" s="41">
        <v>6</v>
      </c>
      <c r="BE3467" s="52">
        <v>62</v>
      </c>
      <c r="BF3467" s="62">
        <v>6221</v>
      </c>
      <c r="BG3467" s="280" t="s">
        <v>52</v>
      </c>
    </row>
    <row r="3468" spans="1:59" s="63" customFormat="1" ht="12.75" x14ac:dyDescent="0.2">
      <c r="A3468" s="196">
        <v>6</v>
      </c>
      <c r="B3468" s="197" t="s">
        <v>1027</v>
      </c>
      <c r="C3468" s="208">
        <v>62</v>
      </c>
      <c r="D3468" s="209" t="s">
        <v>1039</v>
      </c>
      <c r="E3468" s="210">
        <v>6221</v>
      </c>
      <c r="F3468" s="211" t="s">
        <v>1048</v>
      </c>
      <c r="G3468" s="231"/>
      <c r="H3468" s="89"/>
      <c r="I3468" s="90" t="s">
        <v>1050</v>
      </c>
      <c r="J3468" s="90"/>
      <c r="K3468" s="90" t="s">
        <v>73</v>
      </c>
      <c r="L3468" s="90" t="s">
        <v>69</v>
      </c>
      <c r="M3468" s="91"/>
      <c r="N3468" s="312">
        <v>1</v>
      </c>
      <c r="O3468" s="313">
        <f t="shared" si="596"/>
        <v>0.16666666666666666</v>
      </c>
      <c r="P3468" s="104"/>
      <c r="Q3468" s="92"/>
      <c r="R3468" s="92"/>
      <c r="S3468" s="92"/>
      <c r="T3468" s="92"/>
      <c r="U3468" s="92"/>
      <c r="V3468" s="92"/>
      <c r="W3468" s="92">
        <v>1</v>
      </c>
      <c r="X3468" s="109">
        <f t="shared" si="597"/>
        <v>25000</v>
      </c>
      <c r="Y3468" s="83"/>
      <c r="Z3468" s="110">
        <f t="shared" si="598"/>
        <v>4166.6666666666661</v>
      </c>
      <c r="AA3468" s="111"/>
      <c r="AB3468" s="92"/>
      <c r="AC3468" s="92"/>
      <c r="AD3468" s="92"/>
      <c r="AE3468" s="92"/>
      <c r="AF3468" s="92"/>
      <c r="AG3468" s="92"/>
      <c r="AH3468" s="92"/>
      <c r="AI3468" s="109">
        <f t="shared" si="599"/>
        <v>0</v>
      </c>
      <c r="AJ3468" s="83"/>
      <c r="AK3468" s="110">
        <f t="shared" si="600"/>
        <v>0</v>
      </c>
      <c r="AL3468" s="111"/>
      <c r="AM3468" s="92"/>
      <c r="AN3468" s="92"/>
      <c r="AO3468" s="92"/>
      <c r="AP3468" s="92">
        <v>1</v>
      </c>
      <c r="AQ3468" s="92"/>
      <c r="AR3468" s="92"/>
      <c r="AS3468" s="92"/>
      <c r="AT3468" s="92"/>
      <c r="AU3468" s="92"/>
      <c r="AV3468" s="109">
        <f t="shared" si="601"/>
        <v>100</v>
      </c>
      <c r="AW3468" s="75"/>
      <c r="AX3468" s="110">
        <f t="shared" si="602"/>
        <v>16.666666666666664</v>
      </c>
      <c r="AY3468" s="111"/>
      <c r="AZ3468" s="93"/>
      <c r="BA3468" s="94" t="s">
        <v>131</v>
      </c>
      <c r="BB3468" s="71"/>
      <c r="BC3468" s="54"/>
      <c r="BD3468" s="41">
        <v>6</v>
      </c>
      <c r="BE3468" s="52">
        <v>62</v>
      </c>
      <c r="BF3468" s="62">
        <v>6221</v>
      </c>
      <c r="BG3468" s="280" t="s">
        <v>52</v>
      </c>
    </row>
    <row r="3469" spans="1:59" s="63" customFormat="1" ht="12.75" x14ac:dyDescent="0.2">
      <c r="A3469" s="196">
        <v>6</v>
      </c>
      <c r="B3469" s="197" t="s">
        <v>1027</v>
      </c>
      <c r="C3469" s="208">
        <v>62</v>
      </c>
      <c r="D3469" s="209" t="s">
        <v>1039</v>
      </c>
      <c r="E3469" s="210">
        <v>6221</v>
      </c>
      <c r="F3469" s="211" t="s">
        <v>1048</v>
      </c>
      <c r="G3469" s="231"/>
      <c r="H3469" s="65"/>
      <c r="I3469" s="222"/>
      <c r="J3469" s="66"/>
      <c r="K3469" s="66"/>
      <c r="L3469" s="66"/>
      <c r="M3469" s="64"/>
      <c r="N3469" s="304"/>
      <c r="O3469" s="305"/>
      <c r="P3469" s="127"/>
      <c r="Q3469" s="67"/>
      <c r="R3469" s="67"/>
      <c r="S3469" s="67"/>
      <c r="T3469" s="67"/>
      <c r="U3469" s="67"/>
      <c r="V3469" s="67"/>
      <c r="W3469" s="67"/>
      <c r="X3469" s="67"/>
      <c r="Y3469" s="68"/>
      <c r="Z3469" s="68"/>
      <c r="AA3469" s="68"/>
      <c r="AB3469" s="67"/>
      <c r="AC3469" s="67"/>
      <c r="AD3469" s="67"/>
      <c r="AE3469" s="67"/>
      <c r="AF3469" s="67"/>
      <c r="AG3469" s="67"/>
      <c r="AH3469" s="67"/>
      <c r="AI3469" s="67"/>
      <c r="AJ3469" s="68"/>
      <c r="AK3469" s="68"/>
      <c r="AL3469" s="68"/>
      <c r="AM3469" s="67"/>
      <c r="AN3469" s="67"/>
      <c r="AO3469" s="67"/>
      <c r="AP3469" s="67"/>
      <c r="AQ3469" s="67"/>
      <c r="AR3469" s="67"/>
      <c r="AS3469" s="67"/>
      <c r="AT3469" s="67"/>
      <c r="AU3469" s="67"/>
      <c r="AV3469" s="67"/>
      <c r="AW3469" s="67"/>
      <c r="AX3469" s="68"/>
      <c r="AY3469" s="68"/>
      <c r="AZ3469" s="69"/>
      <c r="BA3469" s="70"/>
      <c r="BB3469" s="71"/>
      <c r="BC3469" s="54"/>
      <c r="BD3469" s="41">
        <v>6</v>
      </c>
      <c r="BE3469" s="52">
        <v>62</v>
      </c>
      <c r="BF3469" s="62">
        <v>6221</v>
      </c>
      <c r="BG3469" s="275"/>
    </row>
    <row r="3470" spans="1:59" s="63" customFormat="1" ht="12.75" x14ac:dyDescent="0.2">
      <c r="A3470" s="196">
        <v>6</v>
      </c>
      <c r="B3470" s="197" t="s">
        <v>1027</v>
      </c>
      <c r="C3470" s="208">
        <v>62</v>
      </c>
      <c r="D3470" s="209" t="s">
        <v>1039</v>
      </c>
      <c r="E3470" s="210">
        <v>6221</v>
      </c>
      <c r="F3470" s="211" t="s">
        <v>1048</v>
      </c>
      <c r="G3470" s="230"/>
      <c r="H3470" s="56"/>
      <c r="I3470" s="221"/>
      <c r="J3470" s="57"/>
      <c r="K3470" s="57"/>
      <c r="L3470" s="57"/>
      <c r="M3470" s="55"/>
      <c r="N3470" s="303"/>
      <c r="O3470" s="245"/>
      <c r="P3470" s="122"/>
      <c r="Q3470" s="58"/>
      <c r="R3470" s="58"/>
      <c r="S3470" s="58"/>
      <c r="T3470" s="58"/>
      <c r="U3470" s="58"/>
      <c r="V3470" s="58"/>
      <c r="W3470" s="58"/>
      <c r="X3470" s="58"/>
      <c r="Y3470" s="59"/>
      <c r="Z3470" s="59"/>
      <c r="AA3470" s="59"/>
      <c r="AB3470" s="58"/>
      <c r="AC3470" s="58"/>
      <c r="AD3470" s="58"/>
      <c r="AE3470" s="58"/>
      <c r="AF3470" s="58"/>
      <c r="AG3470" s="58"/>
      <c r="AH3470" s="58"/>
      <c r="AI3470" s="58"/>
      <c r="AJ3470" s="59"/>
      <c r="AK3470" s="59"/>
      <c r="AL3470" s="59"/>
      <c r="AM3470" s="58"/>
      <c r="AN3470" s="58"/>
      <c r="AO3470" s="58"/>
      <c r="AP3470" s="58"/>
      <c r="AQ3470" s="58"/>
      <c r="AR3470" s="58"/>
      <c r="AS3470" s="58"/>
      <c r="AT3470" s="58"/>
      <c r="AU3470" s="58"/>
      <c r="AV3470" s="58"/>
      <c r="AW3470" s="58"/>
      <c r="AX3470" s="59"/>
      <c r="AY3470" s="59"/>
      <c r="AZ3470" s="60"/>
      <c r="BA3470" s="61"/>
      <c r="BB3470" s="54"/>
      <c r="BC3470" s="54"/>
      <c r="BD3470" s="41">
        <v>6</v>
      </c>
      <c r="BE3470" s="52">
        <v>62</v>
      </c>
      <c r="BF3470" s="62">
        <v>6221</v>
      </c>
      <c r="BG3470" s="274"/>
    </row>
    <row r="3471" spans="1:59" x14ac:dyDescent="0.25">
      <c r="A3471" s="196">
        <v>6</v>
      </c>
      <c r="B3471" s="197" t="s">
        <v>1027</v>
      </c>
      <c r="C3471" s="208">
        <v>62</v>
      </c>
      <c r="D3471" s="209" t="s">
        <v>1039</v>
      </c>
      <c r="E3471" s="212">
        <v>6222</v>
      </c>
      <c r="F3471" s="213" t="s">
        <v>1051</v>
      </c>
      <c r="G3471" s="234"/>
      <c r="H3471" s="138"/>
      <c r="I3471" s="224"/>
      <c r="J3471" s="98"/>
      <c r="K3471" s="98"/>
      <c r="L3471" s="98"/>
      <c r="M3471" s="137"/>
      <c r="N3471" s="322"/>
      <c r="O3471" s="323"/>
      <c r="P3471" s="139"/>
      <c r="Q3471" s="139"/>
      <c r="R3471" s="139"/>
      <c r="S3471" s="139"/>
      <c r="T3471" s="139"/>
      <c r="U3471" s="139"/>
      <c r="V3471" s="139"/>
      <c r="W3471" s="139"/>
      <c r="X3471" s="139"/>
      <c r="Y3471" s="100"/>
      <c r="Z3471" s="125"/>
      <c r="AA3471" s="125"/>
      <c r="AB3471" s="139"/>
      <c r="AC3471" s="139"/>
      <c r="AD3471" s="139"/>
      <c r="AE3471" s="139"/>
      <c r="AF3471" s="139"/>
      <c r="AG3471" s="139"/>
      <c r="AH3471" s="139"/>
      <c r="AI3471" s="139"/>
      <c r="AJ3471" s="100"/>
      <c r="AK3471" s="125"/>
      <c r="AL3471" s="125"/>
      <c r="AM3471" s="139"/>
      <c r="AN3471" s="139"/>
      <c r="AO3471" s="139"/>
      <c r="AP3471" s="139"/>
      <c r="AQ3471" s="139"/>
      <c r="AR3471" s="139"/>
      <c r="AS3471" s="139"/>
      <c r="AT3471" s="139"/>
      <c r="AU3471" s="139"/>
      <c r="AV3471" s="139"/>
      <c r="AW3471" s="99"/>
      <c r="AX3471" s="125"/>
      <c r="AY3471" s="100"/>
      <c r="AZ3471" s="140"/>
      <c r="BA3471" s="141"/>
      <c r="BB3471" s="136"/>
      <c r="BC3471" s="136"/>
      <c r="BD3471" s="41">
        <v>6</v>
      </c>
      <c r="BE3471" s="52">
        <v>62</v>
      </c>
      <c r="BF3471" s="103">
        <v>6222</v>
      </c>
      <c r="BG3471" s="283"/>
    </row>
    <row r="3472" spans="1:59" s="63" customFormat="1" ht="12.75" x14ac:dyDescent="0.2">
      <c r="A3472" s="196">
        <v>6</v>
      </c>
      <c r="B3472" s="197" t="s">
        <v>1027</v>
      </c>
      <c r="C3472" s="208">
        <v>62</v>
      </c>
      <c r="D3472" s="209" t="s">
        <v>1039</v>
      </c>
      <c r="E3472" s="212">
        <v>6222</v>
      </c>
      <c r="F3472" s="213" t="s">
        <v>1051</v>
      </c>
      <c r="G3472" s="232"/>
      <c r="H3472" s="97"/>
      <c r="I3472" s="224"/>
      <c r="J3472" s="98"/>
      <c r="K3472" s="98"/>
      <c r="L3472" s="98"/>
      <c r="M3472" s="96"/>
      <c r="N3472" s="307"/>
      <c r="O3472" s="246"/>
      <c r="P3472" s="124"/>
      <c r="Q3472" s="99"/>
      <c r="R3472" s="99"/>
      <c r="S3472" s="99"/>
      <c r="T3472" s="99"/>
      <c r="U3472" s="99"/>
      <c r="V3472" s="99"/>
      <c r="W3472" s="99"/>
      <c r="X3472" s="99"/>
      <c r="Y3472" s="100"/>
      <c r="Z3472" s="100"/>
      <c r="AA3472" s="100"/>
      <c r="AB3472" s="99"/>
      <c r="AC3472" s="99"/>
      <c r="AD3472" s="99"/>
      <c r="AE3472" s="99"/>
      <c r="AF3472" s="99"/>
      <c r="AG3472" s="99"/>
      <c r="AH3472" s="99"/>
      <c r="AI3472" s="99"/>
      <c r="AJ3472" s="100"/>
      <c r="AK3472" s="100"/>
      <c r="AL3472" s="100"/>
      <c r="AM3472" s="99"/>
      <c r="AN3472" s="99"/>
      <c r="AO3472" s="99"/>
      <c r="AP3472" s="99"/>
      <c r="AQ3472" s="99"/>
      <c r="AR3472" s="99"/>
      <c r="AS3472" s="99"/>
      <c r="AT3472" s="99"/>
      <c r="AU3472" s="99"/>
      <c r="AV3472" s="99"/>
      <c r="AW3472" s="99"/>
      <c r="AX3472" s="100"/>
      <c r="AY3472" s="100"/>
      <c r="AZ3472" s="101"/>
      <c r="BA3472" s="102"/>
      <c r="BB3472" s="95"/>
      <c r="BC3472" s="95"/>
      <c r="BD3472" s="41">
        <v>6</v>
      </c>
      <c r="BE3472" s="52">
        <v>62</v>
      </c>
      <c r="BF3472" s="103">
        <v>6222</v>
      </c>
      <c r="BG3472" s="277"/>
    </row>
    <row r="3473" spans="1:59" s="63" customFormat="1" ht="12.75" x14ac:dyDescent="0.2">
      <c r="A3473" s="196">
        <v>6</v>
      </c>
      <c r="B3473" s="197" t="s">
        <v>1027</v>
      </c>
      <c r="C3473" s="208">
        <v>62</v>
      </c>
      <c r="D3473" s="209" t="s">
        <v>1039</v>
      </c>
      <c r="E3473" s="212">
        <v>6222</v>
      </c>
      <c r="F3473" s="213" t="s">
        <v>1051</v>
      </c>
      <c r="G3473" s="231"/>
      <c r="H3473" s="65"/>
      <c r="I3473" s="222"/>
      <c r="J3473" s="66"/>
      <c r="K3473" s="66"/>
      <c r="L3473" s="66"/>
      <c r="M3473" s="64"/>
      <c r="N3473" s="304"/>
      <c r="O3473" s="305"/>
      <c r="P3473" s="127"/>
      <c r="Q3473" s="67"/>
      <c r="R3473" s="67"/>
      <c r="S3473" s="67"/>
      <c r="T3473" s="67"/>
      <c r="U3473" s="67"/>
      <c r="V3473" s="67"/>
      <c r="W3473" s="67"/>
      <c r="X3473" s="67"/>
      <c r="Y3473" s="68"/>
      <c r="Z3473" s="68"/>
      <c r="AA3473" s="68"/>
      <c r="AB3473" s="67"/>
      <c r="AC3473" s="67"/>
      <c r="AD3473" s="67"/>
      <c r="AE3473" s="67"/>
      <c r="AF3473" s="67"/>
      <c r="AG3473" s="67"/>
      <c r="AH3473" s="67"/>
      <c r="AI3473" s="67"/>
      <c r="AJ3473" s="68"/>
      <c r="AK3473" s="68"/>
      <c r="AL3473" s="68"/>
      <c r="AM3473" s="67"/>
      <c r="AN3473" s="67"/>
      <c r="AO3473" s="67"/>
      <c r="AP3473" s="67"/>
      <c r="AQ3473" s="67"/>
      <c r="AR3473" s="67"/>
      <c r="AS3473" s="67"/>
      <c r="AT3473" s="67"/>
      <c r="AU3473" s="67"/>
      <c r="AV3473" s="67"/>
      <c r="AW3473" s="67"/>
      <c r="AX3473" s="68"/>
      <c r="AY3473" s="68"/>
      <c r="AZ3473" s="69"/>
      <c r="BA3473" s="70"/>
      <c r="BB3473" s="71"/>
      <c r="BC3473" s="95"/>
      <c r="BD3473" s="41">
        <v>6</v>
      </c>
      <c r="BE3473" s="52">
        <v>62</v>
      </c>
      <c r="BF3473" s="103">
        <v>6222</v>
      </c>
      <c r="BG3473" s="275"/>
    </row>
    <row r="3474" spans="1:59" s="63" customFormat="1" ht="12.75" x14ac:dyDescent="0.2">
      <c r="A3474" s="196">
        <v>6</v>
      </c>
      <c r="B3474" s="197" t="s">
        <v>1027</v>
      </c>
      <c r="C3474" s="208">
        <v>62</v>
      </c>
      <c r="D3474" s="209" t="s">
        <v>1039</v>
      </c>
      <c r="E3474" s="212">
        <v>6222</v>
      </c>
      <c r="F3474" s="213" t="s">
        <v>1051</v>
      </c>
      <c r="G3474" s="231"/>
      <c r="H3474" s="72" t="s">
        <v>47</v>
      </c>
      <c r="I3474" s="223"/>
      <c r="J3474" s="73"/>
      <c r="K3474" s="73"/>
      <c r="L3474" s="73"/>
      <c r="M3474" s="74"/>
      <c r="N3474" s="247"/>
      <c r="O3474" s="306"/>
      <c r="P3474" s="105"/>
      <c r="Q3474" s="75"/>
      <c r="R3474" s="75"/>
      <c r="S3474" s="75"/>
      <c r="T3474" s="75"/>
      <c r="U3474" s="75"/>
      <c r="V3474" s="75"/>
      <c r="W3474" s="75"/>
      <c r="X3474" s="75"/>
      <c r="Y3474" s="76">
        <f>IF(ISNUMBER(VLOOKUP(Y3476,P$7:W$7,MATCH(Y3476,P$7:W$7))),VLOOKUP(Y3476,P$7:W$7,MATCH(Y3476,P$7:W$7)),IF(N3478=0,"No Data",IF(Y3476&gt;0,"&lt;100",0)))</f>
        <v>25000</v>
      </c>
      <c r="Z3474" s="77">
        <f>IF(ISNUMBER(VLOOKUP(Z3478,P$7:W$7,MATCH(Z3478,P$7:W$7))),VLOOKUP(Z3478,P$7:W$7,MATCH(Z3478,P$7:W$7)),IF(N3478=0,"No Data",IF(Z3478&gt;0,"&lt;100",0)))</f>
        <v>25000</v>
      </c>
      <c r="AA3474" s="106">
        <f>IF(ISNUMBER(Z3474),Z3474,0)</f>
        <v>25000</v>
      </c>
      <c r="AB3474" s="75"/>
      <c r="AC3474" s="75"/>
      <c r="AD3474" s="75"/>
      <c r="AE3474" s="75"/>
      <c r="AF3474" s="75"/>
      <c r="AG3474" s="75"/>
      <c r="AH3474" s="75"/>
      <c r="AI3474" s="75"/>
      <c r="AJ3474" s="76">
        <f>IF(ISNUMBER(VLOOKUP(AJ3476,AB$7:AH$7,MATCH(AJ3476,AB$7:AH$7))),VLOOKUP(AJ3476,AB$7:AH$7,MATCH(AJ3476,AB$7:AH$7)),IF(N3478=0,"No Data",IF(AJ3476&gt;0,"&lt;50",0)))</f>
        <v>0</v>
      </c>
      <c r="AK3474" s="77">
        <f>IF(ISNUMBER(VLOOKUP(AK3478,AB$7:AH$7,MATCH(AK3478,AB$7:AH$7))),VLOOKUP(AK3478,AB$7:AH$7,MATCH(AK3478,AB$7:AH$7)),IF(N3478=0,"No Data",IF(AK3478&gt;0,"&lt;50",0)))</f>
        <v>0</v>
      </c>
      <c r="AL3474" s="106">
        <f>IF(ISNUMBER(AK3474),AK3474,0)</f>
        <v>0</v>
      </c>
      <c r="AM3474" s="75"/>
      <c r="AN3474" s="75"/>
      <c r="AO3474" s="75"/>
      <c r="AP3474" s="75"/>
      <c r="AQ3474" s="75"/>
      <c r="AR3474" s="75"/>
      <c r="AS3474" s="75"/>
      <c r="AT3474" s="75"/>
      <c r="AU3474" s="75"/>
      <c r="AV3474" s="75"/>
      <c r="AW3474" s="76">
        <f>IF(ISNUMBER(VLOOKUP(AW3476,AM$7:AU$7,MATCH(AW3476,AM$7:AU$7))),VLOOKUP(AW3476,AM$7:AU$7,MATCH(AW3476,AM$7:AU$7)),IF(N3478=0,"No Data",IF(AW3476&gt;0,"&lt;10",0)))</f>
        <v>100</v>
      </c>
      <c r="AX3474" s="77">
        <f>IF(ISNUMBER(VLOOKUP(AX3478,AM$7:AU$7,MATCH(AX3478,AM$7:AU$7))),VLOOKUP(AX3478,AM$7:AU$7,MATCH(AX3478,AM$7:AU$7)),IF(N3478=0,"No Data",IF(AX3478&gt;0,"&lt;10",0)))</f>
        <v>100</v>
      </c>
      <c r="AY3474" s="106">
        <f>IF(ISNUMBER(AX3474),AX3474,0)</f>
        <v>100</v>
      </c>
      <c r="AZ3474" s="79"/>
      <c r="BA3474" s="80"/>
      <c r="BB3474" s="71"/>
      <c r="BC3474" s="95"/>
      <c r="BD3474" s="41">
        <v>6</v>
      </c>
      <c r="BE3474" s="52">
        <v>62</v>
      </c>
      <c r="BF3474" s="103">
        <v>6222</v>
      </c>
      <c r="BG3474" s="276" t="s">
        <v>47</v>
      </c>
    </row>
    <row r="3475" spans="1:59" s="63" customFormat="1" ht="12.75" x14ac:dyDescent="0.2">
      <c r="A3475" s="196">
        <v>6</v>
      </c>
      <c r="B3475" s="197" t="s">
        <v>1027</v>
      </c>
      <c r="C3475" s="208">
        <v>62</v>
      </c>
      <c r="D3475" s="209" t="s">
        <v>1039</v>
      </c>
      <c r="E3475" s="212">
        <v>6222</v>
      </c>
      <c r="F3475" s="213" t="s">
        <v>1051</v>
      </c>
      <c r="G3475" s="231"/>
      <c r="H3475" s="81" t="s">
        <v>48</v>
      </c>
      <c r="I3475" s="223"/>
      <c r="J3475" s="73"/>
      <c r="K3475" s="73"/>
      <c r="L3475" s="73"/>
      <c r="M3475" s="74"/>
      <c r="N3475" s="247"/>
      <c r="O3475" s="306"/>
      <c r="P3475" s="105"/>
      <c r="Q3475" s="75"/>
      <c r="R3475" s="75"/>
      <c r="S3475" s="75"/>
      <c r="T3475" s="75"/>
      <c r="U3475" s="75"/>
      <c r="V3475" s="75"/>
      <c r="W3475" s="75"/>
      <c r="X3475" s="75"/>
      <c r="Y3475" s="82">
        <f>MIN(X3479:X3481)</f>
        <v>25000</v>
      </c>
      <c r="Z3475" s="83"/>
      <c r="AA3475" s="83"/>
      <c r="AB3475" s="75"/>
      <c r="AC3475" s="75"/>
      <c r="AD3475" s="75"/>
      <c r="AE3475" s="75"/>
      <c r="AF3475" s="75"/>
      <c r="AG3475" s="75"/>
      <c r="AH3475" s="75"/>
      <c r="AI3475" s="75"/>
      <c r="AJ3475" s="82">
        <f>MIN(AI3479:AI3481)</f>
        <v>0</v>
      </c>
      <c r="AK3475" s="83"/>
      <c r="AL3475" s="83"/>
      <c r="AM3475" s="75"/>
      <c r="AN3475" s="75"/>
      <c r="AO3475" s="75"/>
      <c r="AP3475" s="75"/>
      <c r="AQ3475" s="75"/>
      <c r="AR3475" s="75"/>
      <c r="AS3475" s="75"/>
      <c r="AT3475" s="75"/>
      <c r="AU3475" s="75"/>
      <c r="AV3475" s="75"/>
      <c r="AW3475" s="82">
        <f>MIN(AV3479:AV3481)</f>
        <v>100</v>
      </c>
      <c r="AX3475" s="83"/>
      <c r="AY3475" s="83"/>
      <c r="AZ3475" s="79"/>
      <c r="BA3475" s="80"/>
      <c r="BB3475" s="71"/>
      <c r="BC3475" s="95"/>
      <c r="BD3475" s="41">
        <v>6</v>
      </c>
      <c r="BE3475" s="52">
        <v>62</v>
      </c>
      <c r="BF3475" s="103">
        <v>6222</v>
      </c>
      <c r="BG3475" s="278" t="s">
        <v>48</v>
      </c>
    </row>
    <row r="3476" spans="1:59" s="63" customFormat="1" ht="12.75" x14ac:dyDescent="0.2">
      <c r="A3476" s="196">
        <v>6</v>
      </c>
      <c r="B3476" s="197" t="s">
        <v>1027</v>
      </c>
      <c r="C3476" s="208">
        <v>62</v>
      </c>
      <c r="D3476" s="209" t="s">
        <v>1039</v>
      </c>
      <c r="E3476" s="212">
        <v>6222</v>
      </c>
      <c r="F3476" s="213" t="s">
        <v>1051</v>
      </c>
      <c r="G3476" s="231"/>
      <c r="H3476" s="81" t="s">
        <v>49</v>
      </c>
      <c r="I3476" s="223"/>
      <c r="J3476" s="73"/>
      <c r="K3476" s="73"/>
      <c r="L3476" s="73"/>
      <c r="M3476" s="74"/>
      <c r="N3476" s="247"/>
      <c r="O3476" s="306"/>
      <c r="P3476" s="105"/>
      <c r="Q3476" s="75"/>
      <c r="R3476" s="75"/>
      <c r="S3476" s="75"/>
      <c r="T3476" s="75"/>
      <c r="U3476" s="75"/>
      <c r="V3476" s="75"/>
      <c r="W3476" s="75"/>
      <c r="X3476" s="75"/>
      <c r="Y3476" s="84">
        <f>IF(ISNUMBER(AVERAGE(X3479:X3481)),AVERAGE(X3479:X3481),0)</f>
        <v>25000</v>
      </c>
      <c r="Z3476" s="83"/>
      <c r="AA3476" s="83"/>
      <c r="AB3476" s="75"/>
      <c r="AC3476" s="75"/>
      <c r="AD3476" s="75"/>
      <c r="AE3476" s="75"/>
      <c r="AF3476" s="75"/>
      <c r="AG3476" s="75"/>
      <c r="AH3476" s="75"/>
      <c r="AI3476" s="75"/>
      <c r="AJ3476" s="84">
        <f>IF(ISNUMBER(AVERAGE(AI3479:AI3481)),AVERAGE(AI3479:AI3481),0)</f>
        <v>0</v>
      </c>
      <c r="AK3476" s="83"/>
      <c r="AL3476" s="83"/>
      <c r="AM3476" s="75"/>
      <c r="AN3476" s="75"/>
      <c r="AO3476" s="75"/>
      <c r="AP3476" s="75"/>
      <c r="AQ3476" s="75"/>
      <c r="AR3476" s="75"/>
      <c r="AS3476" s="75"/>
      <c r="AT3476" s="75"/>
      <c r="AU3476" s="75"/>
      <c r="AV3476" s="75"/>
      <c r="AW3476" s="84">
        <f>IF(ISNUMBER(AVERAGE(AV3479:AV3481)),AVERAGE(AV3479:AV3481),0)</f>
        <v>100</v>
      </c>
      <c r="AX3476" s="83"/>
      <c r="AY3476" s="83"/>
      <c r="AZ3476" s="79"/>
      <c r="BA3476" s="80"/>
      <c r="BB3476" s="71"/>
      <c r="BC3476" s="95"/>
      <c r="BD3476" s="41">
        <v>6</v>
      </c>
      <c r="BE3476" s="52">
        <v>62</v>
      </c>
      <c r="BF3476" s="103">
        <v>6222</v>
      </c>
      <c r="BG3476" s="278" t="s">
        <v>49</v>
      </c>
    </row>
    <row r="3477" spans="1:59" s="63" customFormat="1" ht="12.75" x14ac:dyDescent="0.2">
      <c r="A3477" s="196">
        <v>6</v>
      </c>
      <c r="B3477" s="197" t="s">
        <v>1027</v>
      </c>
      <c r="C3477" s="208">
        <v>62</v>
      </c>
      <c r="D3477" s="209" t="s">
        <v>1039</v>
      </c>
      <c r="E3477" s="212">
        <v>6222</v>
      </c>
      <c r="F3477" s="213" t="s">
        <v>1051</v>
      </c>
      <c r="G3477" s="231"/>
      <c r="H3477" s="81" t="s">
        <v>50</v>
      </c>
      <c r="I3477" s="223"/>
      <c r="J3477" s="73"/>
      <c r="K3477" s="73"/>
      <c r="L3477" s="73"/>
      <c r="M3477" s="74"/>
      <c r="N3477" s="247"/>
      <c r="O3477" s="306"/>
      <c r="P3477" s="105"/>
      <c r="Q3477" s="75"/>
      <c r="R3477" s="75"/>
      <c r="S3477" s="75"/>
      <c r="T3477" s="75"/>
      <c r="U3477" s="75"/>
      <c r="V3477" s="75"/>
      <c r="W3477" s="75"/>
      <c r="X3477" s="75"/>
      <c r="Y3477" s="84">
        <f>MAX(X3479:X3481)</f>
        <v>25000</v>
      </c>
      <c r="Z3477" s="83"/>
      <c r="AA3477" s="83"/>
      <c r="AB3477" s="75"/>
      <c r="AC3477" s="75"/>
      <c r="AD3477" s="75"/>
      <c r="AE3477" s="75"/>
      <c r="AF3477" s="75"/>
      <c r="AG3477" s="75"/>
      <c r="AH3477" s="75"/>
      <c r="AI3477" s="75"/>
      <c r="AJ3477" s="84">
        <f>MAX(AI3479:AI3481)</f>
        <v>0</v>
      </c>
      <c r="AK3477" s="83"/>
      <c r="AL3477" s="83"/>
      <c r="AM3477" s="75"/>
      <c r="AN3477" s="75"/>
      <c r="AO3477" s="75"/>
      <c r="AP3477" s="75"/>
      <c r="AQ3477" s="75"/>
      <c r="AR3477" s="75"/>
      <c r="AS3477" s="75"/>
      <c r="AT3477" s="75"/>
      <c r="AU3477" s="75"/>
      <c r="AV3477" s="75"/>
      <c r="AW3477" s="84">
        <f>MAX(AV3479:AV3481)</f>
        <v>100</v>
      </c>
      <c r="AX3477" s="83"/>
      <c r="AY3477" s="83"/>
      <c r="AZ3477" s="79"/>
      <c r="BA3477" s="80"/>
      <c r="BB3477" s="71"/>
      <c r="BC3477" s="95"/>
      <c r="BD3477" s="41">
        <v>6</v>
      </c>
      <c r="BE3477" s="52">
        <v>62</v>
      </c>
      <c r="BF3477" s="103">
        <v>6222</v>
      </c>
      <c r="BG3477" s="278" t="s">
        <v>50</v>
      </c>
    </row>
    <row r="3478" spans="1:59" s="63" customFormat="1" ht="12.75" x14ac:dyDescent="0.2">
      <c r="A3478" s="196">
        <v>6</v>
      </c>
      <c r="B3478" s="197" t="s">
        <v>1027</v>
      </c>
      <c r="C3478" s="208">
        <v>62</v>
      </c>
      <c r="D3478" s="209" t="s">
        <v>1039</v>
      </c>
      <c r="E3478" s="212">
        <v>6222</v>
      </c>
      <c r="F3478" s="213" t="s">
        <v>1051</v>
      </c>
      <c r="G3478" s="231"/>
      <c r="H3478" s="85" t="s">
        <v>51</v>
      </c>
      <c r="I3478" s="223"/>
      <c r="J3478" s="73"/>
      <c r="K3478" s="73"/>
      <c r="L3478" s="73"/>
      <c r="M3478" s="74"/>
      <c r="N3478" s="248">
        <f>SUM(N3479:N3480)</f>
        <v>1</v>
      </c>
      <c r="O3478" s="293">
        <f>SUM(O3479:O3480)</f>
        <v>1</v>
      </c>
      <c r="P3478" s="292"/>
      <c r="Q3478" s="87"/>
      <c r="R3478" s="87"/>
      <c r="S3478" s="87"/>
      <c r="T3478" s="87"/>
      <c r="U3478" s="87"/>
      <c r="V3478" s="87"/>
      <c r="W3478" s="87"/>
      <c r="X3478" s="87"/>
      <c r="Y3478" s="88"/>
      <c r="Z3478" s="86">
        <f>SUM(Z3479:Z3480)</f>
        <v>25000</v>
      </c>
      <c r="AA3478" s="88"/>
      <c r="AB3478" s="87"/>
      <c r="AC3478" s="87"/>
      <c r="AD3478" s="87"/>
      <c r="AE3478" s="87"/>
      <c r="AF3478" s="87"/>
      <c r="AG3478" s="87"/>
      <c r="AH3478" s="87"/>
      <c r="AI3478" s="87"/>
      <c r="AJ3478" s="88"/>
      <c r="AK3478" s="86">
        <f>SUM(AK3479:AK3480)</f>
        <v>0</v>
      </c>
      <c r="AL3478" s="88"/>
      <c r="AM3478" s="87"/>
      <c r="AN3478" s="87"/>
      <c r="AO3478" s="87"/>
      <c r="AP3478" s="87"/>
      <c r="AQ3478" s="87"/>
      <c r="AR3478" s="87"/>
      <c r="AS3478" s="87"/>
      <c r="AT3478" s="87"/>
      <c r="AU3478" s="87"/>
      <c r="AV3478" s="87"/>
      <c r="AW3478" s="112"/>
      <c r="AX3478" s="86">
        <f>SUM(AX3479:AX3480)</f>
        <v>100</v>
      </c>
      <c r="AY3478" s="88"/>
      <c r="AZ3478" s="79"/>
      <c r="BA3478" s="80"/>
      <c r="BB3478" s="71"/>
      <c r="BC3478" s="95"/>
      <c r="BD3478" s="41">
        <v>6</v>
      </c>
      <c r="BE3478" s="52">
        <v>62</v>
      </c>
      <c r="BF3478" s="103">
        <v>6222</v>
      </c>
      <c r="BG3478" s="279" t="s">
        <v>51</v>
      </c>
    </row>
    <row r="3479" spans="1:59" s="63" customFormat="1" ht="12.75" x14ac:dyDescent="0.2">
      <c r="A3479" s="196">
        <v>6</v>
      </c>
      <c r="B3479" s="197" t="s">
        <v>1027</v>
      </c>
      <c r="C3479" s="208">
        <v>62</v>
      </c>
      <c r="D3479" s="209" t="s">
        <v>1039</v>
      </c>
      <c r="E3479" s="212">
        <v>6222</v>
      </c>
      <c r="F3479" s="213" t="s">
        <v>1051</v>
      </c>
      <c r="G3479" s="231"/>
      <c r="H3479" s="89" t="s">
        <v>52</v>
      </c>
      <c r="I3479" s="90" t="s">
        <v>1052</v>
      </c>
      <c r="J3479" s="90"/>
      <c r="K3479" s="90" t="s">
        <v>73</v>
      </c>
      <c r="L3479" s="90" t="s">
        <v>69</v>
      </c>
      <c r="M3479" s="91"/>
      <c r="N3479" s="312">
        <v>1</v>
      </c>
      <c r="O3479" s="313">
        <f>N3479/N3478</f>
        <v>1</v>
      </c>
      <c r="P3479" s="104"/>
      <c r="Q3479" s="92"/>
      <c r="R3479" s="92"/>
      <c r="S3479" s="92"/>
      <c r="T3479" s="92"/>
      <c r="U3479" s="92"/>
      <c r="V3479" s="92"/>
      <c r="W3479" s="92">
        <v>1</v>
      </c>
      <c r="X3479" s="109">
        <f>P3479*P$7+Q3479*Q$7+R3479*R$7+S3479*S$7+T3479*T$7+U3479*U$7+V3479*V$7+W3479*W$7</f>
        <v>25000</v>
      </c>
      <c r="Y3479" s="83"/>
      <c r="Z3479" s="110">
        <f>X3479*$O3479</f>
        <v>25000</v>
      </c>
      <c r="AA3479" s="111"/>
      <c r="AB3479" s="92"/>
      <c r="AC3479" s="92"/>
      <c r="AD3479" s="92"/>
      <c r="AE3479" s="92"/>
      <c r="AF3479" s="92"/>
      <c r="AG3479" s="92"/>
      <c r="AH3479" s="92"/>
      <c r="AI3479" s="109">
        <f>AB3479*AB$7+AC3479*AC$7+AD3479*AD$7+AE3479*AE$7+AF3479*AF$7+AG3479*AG$7+AH3479*AH$7</f>
        <v>0</v>
      </c>
      <c r="AJ3479" s="83"/>
      <c r="AK3479" s="110">
        <f>AI3479*$O3479</f>
        <v>0</v>
      </c>
      <c r="AL3479" s="111"/>
      <c r="AM3479" s="92"/>
      <c r="AN3479" s="92"/>
      <c r="AO3479" s="92"/>
      <c r="AP3479" s="92">
        <v>1</v>
      </c>
      <c r="AQ3479" s="92"/>
      <c r="AR3479" s="92"/>
      <c r="AS3479" s="92"/>
      <c r="AT3479" s="92"/>
      <c r="AU3479" s="92"/>
      <c r="AV3479" s="109">
        <f>AM3479*AM$7+AN3479*AN$7+AO3479*AO$7+AP3479*AP$7+AQ3479*AQ$7+AR3479*AR$7+AS3479*AS$7+AT3479*AT$7+AU3479*AU$7</f>
        <v>100</v>
      </c>
      <c r="AW3479" s="75"/>
      <c r="AX3479" s="110">
        <f>AV3479*$O3479</f>
        <v>100</v>
      </c>
      <c r="AY3479" s="111"/>
      <c r="AZ3479" s="93"/>
      <c r="BA3479" s="94" t="s">
        <v>131</v>
      </c>
      <c r="BB3479" s="71"/>
      <c r="BC3479" s="95"/>
      <c r="BD3479" s="41">
        <v>6</v>
      </c>
      <c r="BE3479" s="52">
        <v>62</v>
      </c>
      <c r="BF3479" s="103">
        <v>6222</v>
      </c>
      <c r="BG3479" s="280" t="s">
        <v>52</v>
      </c>
    </row>
    <row r="3480" spans="1:59" s="63" customFormat="1" ht="12.75" x14ac:dyDescent="0.2">
      <c r="A3480" s="196">
        <v>6</v>
      </c>
      <c r="B3480" s="197" t="s">
        <v>1027</v>
      </c>
      <c r="C3480" s="208">
        <v>62</v>
      </c>
      <c r="D3480" s="209" t="s">
        <v>1039</v>
      </c>
      <c r="E3480" s="212">
        <v>6222</v>
      </c>
      <c r="F3480" s="213" t="s">
        <v>1051</v>
      </c>
      <c r="G3480" s="231"/>
      <c r="H3480" s="65"/>
      <c r="I3480" s="222"/>
      <c r="J3480" s="66"/>
      <c r="K3480" s="66"/>
      <c r="L3480" s="66"/>
      <c r="M3480" s="64"/>
      <c r="N3480" s="304"/>
      <c r="O3480" s="305"/>
      <c r="P3480" s="127"/>
      <c r="Q3480" s="67"/>
      <c r="R3480" s="67"/>
      <c r="S3480" s="67"/>
      <c r="T3480" s="67"/>
      <c r="U3480" s="67"/>
      <c r="V3480" s="67"/>
      <c r="W3480" s="67"/>
      <c r="X3480" s="67"/>
      <c r="Y3480" s="68"/>
      <c r="Z3480" s="68"/>
      <c r="AA3480" s="68"/>
      <c r="AB3480" s="67"/>
      <c r="AC3480" s="67"/>
      <c r="AD3480" s="67"/>
      <c r="AE3480" s="67"/>
      <c r="AF3480" s="67"/>
      <c r="AG3480" s="67"/>
      <c r="AH3480" s="67"/>
      <c r="AI3480" s="67"/>
      <c r="AJ3480" s="68"/>
      <c r="AK3480" s="68"/>
      <c r="AL3480" s="68"/>
      <c r="AM3480" s="67"/>
      <c r="AN3480" s="67"/>
      <c r="AO3480" s="67"/>
      <c r="AP3480" s="67"/>
      <c r="AQ3480" s="67"/>
      <c r="AR3480" s="67"/>
      <c r="AS3480" s="67"/>
      <c r="AT3480" s="67"/>
      <c r="AU3480" s="67"/>
      <c r="AV3480" s="67"/>
      <c r="AW3480" s="67"/>
      <c r="AX3480" s="68"/>
      <c r="AY3480" s="68"/>
      <c r="AZ3480" s="69"/>
      <c r="BA3480" s="70"/>
      <c r="BB3480" s="71"/>
      <c r="BC3480" s="95"/>
      <c r="BD3480" s="41">
        <v>6</v>
      </c>
      <c r="BE3480" s="52">
        <v>62</v>
      </c>
      <c r="BF3480" s="103">
        <v>6222</v>
      </c>
      <c r="BG3480" s="275"/>
    </row>
    <row r="3481" spans="1:59" s="63" customFormat="1" ht="12.75" x14ac:dyDescent="0.2">
      <c r="A3481" s="196">
        <v>6</v>
      </c>
      <c r="B3481" s="197" t="s">
        <v>1027</v>
      </c>
      <c r="C3481" s="208">
        <v>62</v>
      </c>
      <c r="D3481" s="209" t="s">
        <v>1039</v>
      </c>
      <c r="E3481" s="212">
        <v>6222</v>
      </c>
      <c r="F3481" s="213" t="s">
        <v>1051</v>
      </c>
      <c r="G3481" s="232"/>
      <c r="H3481" s="97"/>
      <c r="I3481" s="224"/>
      <c r="J3481" s="98"/>
      <c r="K3481" s="98"/>
      <c r="L3481" s="98"/>
      <c r="M3481" s="96"/>
      <c r="N3481" s="307"/>
      <c r="O3481" s="246"/>
      <c r="P3481" s="124"/>
      <c r="Q3481" s="99"/>
      <c r="R3481" s="99"/>
      <c r="S3481" s="99"/>
      <c r="T3481" s="99"/>
      <c r="U3481" s="99"/>
      <c r="V3481" s="99"/>
      <c r="W3481" s="99"/>
      <c r="X3481" s="99"/>
      <c r="Y3481" s="100"/>
      <c r="Z3481" s="100"/>
      <c r="AA3481" s="100"/>
      <c r="AB3481" s="99"/>
      <c r="AC3481" s="99"/>
      <c r="AD3481" s="99"/>
      <c r="AE3481" s="99"/>
      <c r="AF3481" s="99"/>
      <c r="AG3481" s="99"/>
      <c r="AH3481" s="99"/>
      <c r="AI3481" s="99"/>
      <c r="AJ3481" s="100"/>
      <c r="AK3481" s="100"/>
      <c r="AL3481" s="100"/>
      <c r="AM3481" s="99"/>
      <c r="AN3481" s="99"/>
      <c r="AO3481" s="99"/>
      <c r="AP3481" s="99"/>
      <c r="AQ3481" s="99"/>
      <c r="AR3481" s="99"/>
      <c r="AS3481" s="99"/>
      <c r="AT3481" s="99"/>
      <c r="AU3481" s="99"/>
      <c r="AV3481" s="99"/>
      <c r="AW3481" s="99"/>
      <c r="AX3481" s="100"/>
      <c r="AY3481" s="100"/>
      <c r="AZ3481" s="101"/>
      <c r="BA3481" s="102"/>
      <c r="BB3481" s="95"/>
      <c r="BC3481" s="95"/>
      <c r="BD3481" s="41">
        <v>6</v>
      </c>
      <c r="BE3481" s="52">
        <v>62</v>
      </c>
      <c r="BF3481" s="103">
        <v>6222</v>
      </c>
      <c r="BG3481" s="277"/>
    </row>
    <row r="3482" spans="1:59" x14ac:dyDescent="0.25">
      <c r="A3482" s="196">
        <v>6</v>
      </c>
      <c r="B3482" s="197" t="s">
        <v>1027</v>
      </c>
      <c r="C3482" s="208">
        <v>62</v>
      </c>
      <c r="D3482" s="209" t="s">
        <v>1039</v>
      </c>
      <c r="E3482" s="210">
        <v>6224</v>
      </c>
      <c r="F3482" s="211" t="s">
        <v>1053</v>
      </c>
      <c r="G3482" s="235"/>
      <c r="H3482" s="145"/>
      <c r="I3482" s="221"/>
      <c r="J3482" s="57"/>
      <c r="K3482" s="57"/>
      <c r="L3482" s="57"/>
      <c r="M3482" s="144"/>
      <c r="N3482" s="324"/>
      <c r="O3482" s="325"/>
      <c r="P3482" s="146"/>
      <c r="Q3482" s="146"/>
      <c r="R3482" s="146"/>
      <c r="S3482" s="146"/>
      <c r="T3482" s="146"/>
      <c r="U3482" s="146"/>
      <c r="V3482" s="146"/>
      <c r="W3482" s="146"/>
      <c r="X3482" s="146"/>
      <c r="Y3482" s="59"/>
      <c r="Z3482" s="123"/>
      <c r="AA3482" s="123"/>
      <c r="AB3482" s="146"/>
      <c r="AC3482" s="146"/>
      <c r="AD3482" s="146"/>
      <c r="AE3482" s="146"/>
      <c r="AF3482" s="146"/>
      <c r="AG3482" s="146"/>
      <c r="AH3482" s="146"/>
      <c r="AI3482" s="146"/>
      <c r="AJ3482" s="59"/>
      <c r="AK3482" s="123"/>
      <c r="AL3482" s="123"/>
      <c r="AM3482" s="146"/>
      <c r="AN3482" s="146"/>
      <c r="AO3482" s="146"/>
      <c r="AP3482" s="146"/>
      <c r="AQ3482" s="146"/>
      <c r="AR3482" s="146"/>
      <c r="AS3482" s="146"/>
      <c r="AT3482" s="146"/>
      <c r="AU3482" s="146"/>
      <c r="AV3482" s="146"/>
      <c r="AW3482" s="58"/>
      <c r="AX3482" s="123"/>
      <c r="AY3482" s="59"/>
      <c r="AZ3482" s="147"/>
      <c r="BA3482" s="148"/>
      <c r="BB3482" s="143"/>
      <c r="BC3482" s="143"/>
      <c r="BD3482" s="41">
        <v>6</v>
      </c>
      <c r="BE3482" s="52">
        <v>62</v>
      </c>
      <c r="BF3482" s="62">
        <v>6224</v>
      </c>
      <c r="BG3482" s="284"/>
    </row>
    <row r="3483" spans="1:59" s="63" customFormat="1" ht="12.75" x14ac:dyDescent="0.2">
      <c r="A3483" s="196">
        <v>6</v>
      </c>
      <c r="B3483" s="197" t="s">
        <v>1027</v>
      </c>
      <c r="C3483" s="208">
        <v>62</v>
      </c>
      <c r="D3483" s="209" t="s">
        <v>1039</v>
      </c>
      <c r="E3483" s="210">
        <v>6224</v>
      </c>
      <c r="F3483" s="211" t="s">
        <v>1053</v>
      </c>
      <c r="G3483" s="230"/>
      <c r="H3483" s="56"/>
      <c r="I3483" s="221"/>
      <c r="J3483" s="57"/>
      <c r="K3483" s="57"/>
      <c r="L3483" s="57"/>
      <c r="M3483" s="55"/>
      <c r="N3483" s="303"/>
      <c r="O3483" s="245"/>
      <c r="P3483" s="122"/>
      <c r="Q3483" s="58"/>
      <c r="R3483" s="58"/>
      <c r="S3483" s="58"/>
      <c r="T3483" s="58"/>
      <c r="U3483" s="58"/>
      <c r="V3483" s="58"/>
      <c r="W3483" s="58"/>
      <c r="X3483" s="58"/>
      <c r="Y3483" s="59"/>
      <c r="Z3483" s="59"/>
      <c r="AA3483" s="59"/>
      <c r="AB3483" s="58"/>
      <c r="AC3483" s="58"/>
      <c r="AD3483" s="58"/>
      <c r="AE3483" s="58"/>
      <c r="AF3483" s="58"/>
      <c r="AG3483" s="58"/>
      <c r="AH3483" s="58"/>
      <c r="AI3483" s="58"/>
      <c r="AJ3483" s="59"/>
      <c r="AK3483" s="59"/>
      <c r="AL3483" s="59"/>
      <c r="AM3483" s="58"/>
      <c r="AN3483" s="58"/>
      <c r="AO3483" s="58"/>
      <c r="AP3483" s="58"/>
      <c r="AQ3483" s="58"/>
      <c r="AR3483" s="58"/>
      <c r="AS3483" s="58"/>
      <c r="AT3483" s="58"/>
      <c r="AU3483" s="58"/>
      <c r="AV3483" s="58"/>
      <c r="AW3483" s="58"/>
      <c r="AX3483" s="59"/>
      <c r="AY3483" s="59"/>
      <c r="AZ3483" s="60"/>
      <c r="BA3483" s="61"/>
      <c r="BB3483" s="54"/>
      <c r="BC3483" s="54"/>
      <c r="BD3483" s="41">
        <v>6</v>
      </c>
      <c r="BE3483" s="52">
        <v>62</v>
      </c>
      <c r="BF3483" s="62">
        <v>6224</v>
      </c>
      <c r="BG3483" s="274"/>
    </row>
    <row r="3484" spans="1:59" s="63" customFormat="1" ht="12.75" x14ac:dyDescent="0.2">
      <c r="A3484" s="196">
        <v>6</v>
      </c>
      <c r="B3484" s="197" t="s">
        <v>1027</v>
      </c>
      <c r="C3484" s="208">
        <v>62</v>
      </c>
      <c r="D3484" s="209" t="s">
        <v>1039</v>
      </c>
      <c r="E3484" s="210">
        <v>6224</v>
      </c>
      <c r="F3484" s="211" t="s">
        <v>1053</v>
      </c>
      <c r="G3484" s="231"/>
      <c r="H3484" s="65"/>
      <c r="I3484" s="222"/>
      <c r="J3484" s="66"/>
      <c r="K3484" s="66"/>
      <c r="L3484" s="66"/>
      <c r="M3484" s="64"/>
      <c r="N3484" s="308"/>
      <c r="O3484" s="309"/>
      <c r="P3484" s="127"/>
      <c r="Q3484" s="67"/>
      <c r="R3484" s="67"/>
      <c r="S3484" s="67"/>
      <c r="T3484" s="67"/>
      <c r="U3484" s="67"/>
      <c r="V3484" s="67"/>
      <c r="W3484" s="67"/>
      <c r="X3484" s="67"/>
      <c r="Y3484" s="68"/>
      <c r="Z3484" s="68"/>
      <c r="AA3484" s="68"/>
      <c r="AB3484" s="67"/>
      <c r="AC3484" s="67"/>
      <c r="AD3484" s="67"/>
      <c r="AE3484" s="67"/>
      <c r="AF3484" s="67"/>
      <c r="AG3484" s="67"/>
      <c r="AH3484" s="67"/>
      <c r="AI3484" s="67"/>
      <c r="AJ3484" s="68"/>
      <c r="AK3484" s="68"/>
      <c r="AL3484" s="68"/>
      <c r="AM3484" s="67"/>
      <c r="AN3484" s="67"/>
      <c r="AO3484" s="67"/>
      <c r="AP3484" s="67"/>
      <c r="AQ3484" s="67"/>
      <c r="AR3484" s="67"/>
      <c r="AS3484" s="67"/>
      <c r="AT3484" s="67"/>
      <c r="AU3484" s="67"/>
      <c r="AV3484" s="67"/>
      <c r="AW3484" s="67"/>
      <c r="AX3484" s="68"/>
      <c r="AY3484" s="68"/>
      <c r="AZ3484" s="69"/>
      <c r="BA3484" s="70"/>
      <c r="BB3484" s="71"/>
      <c r="BC3484" s="54"/>
      <c r="BD3484" s="41">
        <v>6</v>
      </c>
      <c r="BE3484" s="52">
        <v>62</v>
      </c>
      <c r="BF3484" s="62">
        <v>6224</v>
      </c>
      <c r="BG3484" s="275"/>
    </row>
    <row r="3485" spans="1:59" s="63" customFormat="1" ht="12.75" x14ac:dyDescent="0.2">
      <c r="A3485" s="196">
        <v>6</v>
      </c>
      <c r="B3485" s="197" t="s">
        <v>1027</v>
      </c>
      <c r="C3485" s="208">
        <v>62</v>
      </c>
      <c r="D3485" s="209" t="s">
        <v>1039</v>
      </c>
      <c r="E3485" s="210">
        <v>6224</v>
      </c>
      <c r="F3485" s="211" t="s">
        <v>1053</v>
      </c>
      <c r="G3485" s="231"/>
      <c r="H3485" s="72" t="s">
        <v>47</v>
      </c>
      <c r="I3485" s="223"/>
      <c r="J3485" s="73"/>
      <c r="K3485" s="73"/>
      <c r="L3485" s="73"/>
      <c r="M3485" s="74"/>
      <c r="N3485" s="247"/>
      <c r="O3485" s="306"/>
      <c r="P3485" s="105"/>
      <c r="Q3485" s="75"/>
      <c r="R3485" s="75"/>
      <c r="S3485" s="75"/>
      <c r="T3485" s="75"/>
      <c r="U3485" s="75"/>
      <c r="V3485" s="75"/>
      <c r="W3485" s="75"/>
      <c r="X3485" s="75"/>
      <c r="Y3485" s="76">
        <f>IF(ISNUMBER(VLOOKUP(Y3487,P$7:W$7,MATCH(Y3487,P$7:W$7))),VLOOKUP(Y3487,P$7:W$7,MATCH(Y3487,P$7:W$7)),IF(N3489=0,"No Data",IF(Y3487&gt;0,"&lt;100",0)))</f>
        <v>5000</v>
      </c>
      <c r="Z3485" s="77">
        <f>IF(ISNUMBER(VLOOKUP(Z3489,P$7:W$7,MATCH(Z3489,P$7:W$7))),VLOOKUP(Z3489,P$7:W$7,MATCH(Z3489,P$7:W$7)),IF(N3489=0,"No Data",IF(Z3489&gt;0,"&lt;100",0)))</f>
        <v>5000</v>
      </c>
      <c r="AA3485" s="106">
        <f>IF(ISNUMBER(Z3485),Z3485,0)</f>
        <v>5000</v>
      </c>
      <c r="AB3485" s="75"/>
      <c r="AC3485" s="75"/>
      <c r="AD3485" s="75"/>
      <c r="AE3485" s="75"/>
      <c r="AF3485" s="75"/>
      <c r="AG3485" s="75"/>
      <c r="AH3485" s="75"/>
      <c r="AI3485" s="75"/>
      <c r="AJ3485" s="76">
        <f>IF(ISNUMBER(VLOOKUP(AJ3487,AB$7:AH$7,MATCH(AJ3487,AB$7:AH$7))),VLOOKUP(AJ3487,AB$7:AH$7,MATCH(AJ3487,AB$7:AH$7)),IF(N3489=0,"No Data",IF(AJ3487&gt;0,"&lt;50",0)))</f>
        <v>0</v>
      </c>
      <c r="AK3485" s="77">
        <f>IF(ISNUMBER(VLOOKUP(AK3489,AB$7:AH$7,MATCH(AK3489,AB$7:AH$7))),VLOOKUP(AK3489,AB$7:AH$7,MATCH(AK3489,AB$7:AH$7)),IF(N3489=0,"No Data",IF(AK3489&gt;0,"&lt;50",0)))</f>
        <v>0</v>
      </c>
      <c r="AL3485" s="106">
        <f>IF(ISNUMBER(AK3485),AK3485,0)</f>
        <v>0</v>
      </c>
      <c r="AM3485" s="75"/>
      <c r="AN3485" s="75"/>
      <c r="AO3485" s="75"/>
      <c r="AP3485" s="75"/>
      <c r="AQ3485" s="75"/>
      <c r="AR3485" s="75"/>
      <c r="AS3485" s="75"/>
      <c r="AT3485" s="75"/>
      <c r="AU3485" s="75"/>
      <c r="AV3485" s="75"/>
      <c r="AW3485" s="76">
        <f>IF(ISNUMBER(VLOOKUP(AW3487,AM$7:AU$7,MATCH(AW3487,AM$7:AU$7))),VLOOKUP(AW3487,AM$7:AU$7,MATCH(AW3487,AM$7:AU$7)),IF(N3489=0,"No Data",IF(AW3487&gt;0,"&lt;10",0)))</f>
        <v>500</v>
      </c>
      <c r="AX3485" s="77">
        <f>IF(ISNUMBER(VLOOKUP(AX3489,AM$7:AU$7,MATCH(AX3489,AM$7:AU$7))),VLOOKUP(AX3489,AM$7:AU$7,MATCH(AX3489,AM$7:AU$7)),IF(N3489=0,"No Data",IF(AX3489&gt;0,"&lt;10",0)))</f>
        <v>500</v>
      </c>
      <c r="AY3485" s="106">
        <f>IF(ISNUMBER(AX3485),AX3485,0)</f>
        <v>500</v>
      </c>
      <c r="AZ3485" s="79"/>
      <c r="BA3485" s="80"/>
      <c r="BB3485" s="71"/>
      <c r="BC3485" s="54"/>
      <c r="BD3485" s="41">
        <v>6</v>
      </c>
      <c r="BE3485" s="52">
        <v>62</v>
      </c>
      <c r="BF3485" s="62">
        <v>6224</v>
      </c>
      <c r="BG3485" s="276" t="s">
        <v>47</v>
      </c>
    </row>
    <row r="3486" spans="1:59" s="63" customFormat="1" ht="12.75" x14ac:dyDescent="0.2">
      <c r="A3486" s="196">
        <v>6</v>
      </c>
      <c r="B3486" s="197" t="s">
        <v>1027</v>
      </c>
      <c r="C3486" s="208">
        <v>62</v>
      </c>
      <c r="D3486" s="209" t="s">
        <v>1039</v>
      </c>
      <c r="E3486" s="210">
        <v>6224</v>
      </c>
      <c r="F3486" s="211" t="s">
        <v>1053</v>
      </c>
      <c r="G3486" s="231"/>
      <c r="H3486" s="81" t="s">
        <v>48</v>
      </c>
      <c r="I3486" s="223"/>
      <c r="J3486" s="73"/>
      <c r="K3486" s="73"/>
      <c r="L3486" s="73"/>
      <c r="M3486" s="74"/>
      <c r="N3486" s="247"/>
      <c r="O3486" s="306"/>
      <c r="P3486" s="105"/>
      <c r="Q3486" s="75"/>
      <c r="R3486" s="75"/>
      <c r="S3486" s="75"/>
      <c r="T3486" s="75"/>
      <c r="U3486" s="75"/>
      <c r="V3486" s="75"/>
      <c r="W3486" s="75"/>
      <c r="X3486" s="75"/>
      <c r="Y3486" s="82">
        <f>MIN(X3490:X3495)</f>
        <v>0</v>
      </c>
      <c r="Z3486" s="83"/>
      <c r="AA3486" s="83"/>
      <c r="AB3486" s="75"/>
      <c r="AC3486" s="75"/>
      <c r="AD3486" s="75"/>
      <c r="AE3486" s="75"/>
      <c r="AF3486" s="75"/>
      <c r="AG3486" s="75"/>
      <c r="AH3486" s="75"/>
      <c r="AI3486" s="75"/>
      <c r="AJ3486" s="82">
        <f>MIN(AI3490:AI3495)</f>
        <v>0</v>
      </c>
      <c r="AK3486" s="83"/>
      <c r="AL3486" s="83"/>
      <c r="AM3486" s="75"/>
      <c r="AN3486" s="75"/>
      <c r="AO3486" s="75"/>
      <c r="AP3486" s="75"/>
      <c r="AQ3486" s="75"/>
      <c r="AR3486" s="75"/>
      <c r="AS3486" s="75"/>
      <c r="AT3486" s="75"/>
      <c r="AU3486" s="75"/>
      <c r="AV3486" s="75"/>
      <c r="AW3486" s="82">
        <f>MIN(AV3490:AV3495)</f>
        <v>50</v>
      </c>
      <c r="AX3486" s="83"/>
      <c r="AY3486" s="83"/>
      <c r="AZ3486" s="79"/>
      <c r="BA3486" s="80"/>
      <c r="BB3486" s="71"/>
      <c r="BC3486" s="54"/>
      <c r="BD3486" s="41">
        <v>6</v>
      </c>
      <c r="BE3486" s="52">
        <v>62</v>
      </c>
      <c r="BF3486" s="62">
        <v>6224</v>
      </c>
      <c r="BG3486" s="278" t="s">
        <v>48</v>
      </c>
    </row>
    <row r="3487" spans="1:59" s="63" customFormat="1" ht="12.75" x14ac:dyDescent="0.2">
      <c r="A3487" s="196">
        <v>6</v>
      </c>
      <c r="B3487" s="197" t="s">
        <v>1027</v>
      </c>
      <c r="C3487" s="208">
        <v>62</v>
      </c>
      <c r="D3487" s="209" t="s">
        <v>1039</v>
      </c>
      <c r="E3487" s="210">
        <v>6224</v>
      </c>
      <c r="F3487" s="211" t="s">
        <v>1053</v>
      </c>
      <c r="G3487" s="231"/>
      <c r="H3487" s="81" t="s">
        <v>49</v>
      </c>
      <c r="I3487" s="223"/>
      <c r="J3487" s="73"/>
      <c r="K3487" s="73"/>
      <c r="L3487" s="73"/>
      <c r="M3487" s="74"/>
      <c r="N3487" s="247"/>
      <c r="O3487" s="306"/>
      <c r="P3487" s="105"/>
      <c r="Q3487" s="75"/>
      <c r="R3487" s="75"/>
      <c r="S3487" s="75"/>
      <c r="T3487" s="75"/>
      <c r="U3487" s="75"/>
      <c r="V3487" s="75"/>
      <c r="W3487" s="75"/>
      <c r="X3487" s="75"/>
      <c r="Y3487" s="84">
        <f>IF(ISNUMBER(AVERAGE(X3490:X3495)),AVERAGE(X3490:X3495),0)</f>
        <v>8350</v>
      </c>
      <c r="Z3487" s="83"/>
      <c r="AA3487" s="83"/>
      <c r="AB3487" s="75"/>
      <c r="AC3487" s="75"/>
      <c r="AD3487" s="75"/>
      <c r="AE3487" s="75"/>
      <c r="AF3487" s="75"/>
      <c r="AG3487" s="75"/>
      <c r="AH3487" s="75"/>
      <c r="AI3487" s="75"/>
      <c r="AJ3487" s="84">
        <f>IF(ISNUMBER(AVERAGE(AI3490:AI3495)),AVERAGE(AI3490:AI3495),0)</f>
        <v>0</v>
      </c>
      <c r="AK3487" s="83"/>
      <c r="AL3487" s="83"/>
      <c r="AM3487" s="75"/>
      <c r="AN3487" s="75"/>
      <c r="AO3487" s="75"/>
      <c r="AP3487" s="75"/>
      <c r="AQ3487" s="75"/>
      <c r="AR3487" s="75"/>
      <c r="AS3487" s="75"/>
      <c r="AT3487" s="75"/>
      <c r="AU3487" s="75"/>
      <c r="AV3487" s="75"/>
      <c r="AW3487" s="84">
        <f>IF(ISNUMBER(AVERAGE(AV3490:AV3495)),AVERAGE(AV3490:AV3495),0)</f>
        <v>508.33333333333331</v>
      </c>
      <c r="AX3487" s="83"/>
      <c r="AY3487" s="83"/>
      <c r="AZ3487" s="79"/>
      <c r="BA3487" s="80"/>
      <c r="BB3487" s="71"/>
      <c r="BC3487" s="54"/>
      <c r="BD3487" s="41">
        <v>6</v>
      </c>
      <c r="BE3487" s="52">
        <v>62</v>
      </c>
      <c r="BF3487" s="62">
        <v>6224</v>
      </c>
      <c r="BG3487" s="278" t="s">
        <v>49</v>
      </c>
    </row>
    <row r="3488" spans="1:59" s="63" customFormat="1" ht="12.75" x14ac:dyDescent="0.2">
      <c r="A3488" s="196">
        <v>6</v>
      </c>
      <c r="B3488" s="197" t="s">
        <v>1027</v>
      </c>
      <c r="C3488" s="208">
        <v>62</v>
      </c>
      <c r="D3488" s="209" t="s">
        <v>1039</v>
      </c>
      <c r="E3488" s="210">
        <v>6224</v>
      </c>
      <c r="F3488" s="211" t="s">
        <v>1053</v>
      </c>
      <c r="G3488" s="231"/>
      <c r="H3488" s="81" t="s">
        <v>50</v>
      </c>
      <c r="I3488" s="223"/>
      <c r="J3488" s="73"/>
      <c r="K3488" s="73"/>
      <c r="L3488" s="73"/>
      <c r="M3488" s="74"/>
      <c r="N3488" s="247"/>
      <c r="O3488" s="306"/>
      <c r="P3488" s="105"/>
      <c r="Q3488" s="75"/>
      <c r="R3488" s="75"/>
      <c r="S3488" s="75"/>
      <c r="T3488" s="75"/>
      <c r="U3488" s="75"/>
      <c r="V3488" s="75"/>
      <c r="W3488" s="75"/>
      <c r="X3488" s="75"/>
      <c r="Y3488" s="84">
        <f>MAX(X3490:X3495)</f>
        <v>25000</v>
      </c>
      <c r="Z3488" s="83"/>
      <c r="AA3488" s="83"/>
      <c r="AB3488" s="75"/>
      <c r="AC3488" s="75"/>
      <c r="AD3488" s="75"/>
      <c r="AE3488" s="75"/>
      <c r="AF3488" s="75"/>
      <c r="AG3488" s="75"/>
      <c r="AH3488" s="75"/>
      <c r="AI3488" s="75"/>
      <c r="AJ3488" s="84">
        <f>MAX(AI3490:AI3495)</f>
        <v>0</v>
      </c>
      <c r="AK3488" s="83"/>
      <c r="AL3488" s="83"/>
      <c r="AM3488" s="75"/>
      <c r="AN3488" s="75"/>
      <c r="AO3488" s="75"/>
      <c r="AP3488" s="75"/>
      <c r="AQ3488" s="75"/>
      <c r="AR3488" s="75"/>
      <c r="AS3488" s="75"/>
      <c r="AT3488" s="75"/>
      <c r="AU3488" s="75"/>
      <c r="AV3488" s="75"/>
      <c r="AW3488" s="84">
        <f>MAX(AV3490:AV3495)</f>
        <v>2500</v>
      </c>
      <c r="AX3488" s="83"/>
      <c r="AY3488" s="83"/>
      <c r="AZ3488" s="79"/>
      <c r="BA3488" s="80"/>
      <c r="BB3488" s="71"/>
      <c r="BC3488" s="54"/>
      <c r="BD3488" s="41">
        <v>6</v>
      </c>
      <c r="BE3488" s="52">
        <v>62</v>
      </c>
      <c r="BF3488" s="62">
        <v>6224</v>
      </c>
      <c r="BG3488" s="278" t="s">
        <v>50</v>
      </c>
    </row>
    <row r="3489" spans="1:59" s="63" customFormat="1" ht="12.75" x14ac:dyDescent="0.2">
      <c r="A3489" s="196">
        <v>6</v>
      </c>
      <c r="B3489" s="197" t="s">
        <v>1027</v>
      </c>
      <c r="C3489" s="208">
        <v>62</v>
      </c>
      <c r="D3489" s="209" t="s">
        <v>1039</v>
      </c>
      <c r="E3489" s="210">
        <v>6224</v>
      </c>
      <c r="F3489" s="211" t="s">
        <v>1053</v>
      </c>
      <c r="G3489" s="231"/>
      <c r="H3489" s="85" t="s">
        <v>51</v>
      </c>
      <c r="I3489" s="223"/>
      <c r="J3489" s="73"/>
      <c r="K3489" s="73"/>
      <c r="L3489" s="73"/>
      <c r="M3489" s="74"/>
      <c r="N3489" s="248">
        <f>SUM(N3490:N3495)</f>
        <v>6</v>
      </c>
      <c r="O3489" s="293">
        <f>SUM(O3490:O3495)</f>
        <v>0.99999999999999989</v>
      </c>
      <c r="P3489" s="292"/>
      <c r="Q3489" s="87"/>
      <c r="R3489" s="87"/>
      <c r="S3489" s="87"/>
      <c r="T3489" s="87"/>
      <c r="U3489" s="87"/>
      <c r="V3489" s="87"/>
      <c r="W3489" s="87"/>
      <c r="X3489" s="87"/>
      <c r="Y3489" s="88"/>
      <c r="Z3489" s="119">
        <f>SUM(Z3490:Z3495)</f>
        <v>8349.9999999999982</v>
      </c>
      <c r="AA3489" s="120"/>
      <c r="AB3489" s="111"/>
      <c r="AC3489" s="111"/>
      <c r="AD3489" s="111"/>
      <c r="AE3489" s="111"/>
      <c r="AF3489" s="111"/>
      <c r="AG3489" s="111"/>
      <c r="AH3489" s="111"/>
      <c r="AI3489" s="111"/>
      <c r="AJ3489" s="120"/>
      <c r="AK3489" s="119">
        <f>SUM(AK3490:AK3495)</f>
        <v>0</v>
      </c>
      <c r="AL3489" s="120"/>
      <c r="AM3489" s="111"/>
      <c r="AN3489" s="111"/>
      <c r="AO3489" s="111"/>
      <c r="AP3489" s="111"/>
      <c r="AQ3489" s="111"/>
      <c r="AR3489" s="111"/>
      <c r="AS3489" s="111"/>
      <c r="AT3489" s="111"/>
      <c r="AU3489" s="111"/>
      <c r="AV3489" s="111"/>
      <c r="AW3489" s="120"/>
      <c r="AX3489" s="119">
        <f>SUM(AX3490:AX3495)</f>
        <v>508.33333333333326</v>
      </c>
      <c r="AY3489" s="88"/>
      <c r="AZ3489" s="79"/>
      <c r="BA3489" s="80"/>
      <c r="BB3489" s="71"/>
      <c r="BC3489" s="54"/>
      <c r="BD3489" s="41">
        <v>6</v>
      </c>
      <c r="BE3489" s="52">
        <v>62</v>
      </c>
      <c r="BF3489" s="62">
        <v>6224</v>
      </c>
      <c r="BG3489" s="279" t="s">
        <v>51</v>
      </c>
    </row>
    <row r="3490" spans="1:59" s="63" customFormat="1" ht="12.75" x14ac:dyDescent="0.2">
      <c r="A3490" s="196">
        <v>6</v>
      </c>
      <c r="B3490" s="197" t="s">
        <v>1027</v>
      </c>
      <c r="C3490" s="208">
        <v>62</v>
      </c>
      <c r="D3490" s="209" t="s">
        <v>1039</v>
      </c>
      <c r="E3490" s="210">
        <v>6224</v>
      </c>
      <c r="F3490" s="211" t="s">
        <v>1053</v>
      </c>
      <c r="G3490" s="231"/>
      <c r="H3490" s="89" t="s">
        <v>52</v>
      </c>
      <c r="I3490" s="90" t="s">
        <v>1042</v>
      </c>
      <c r="J3490" s="90"/>
      <c r="K3490" s="90" t="s">
        <v>73</v>
      </c>
      <c r="L3490" s="90" t="s">
        <v>69</v>
      </c>
      <c r="M3490" s="91"/>
      <c r="N3490" s="312">
        <v>1</v>
      </c>
      <c r="O3490" s="313">
        <f t="shared" ref="O3490:O3495" si="603">N3490/N$3489</f>
        <v>0.16666666666666666</v>
      </c>
      <c r="P3490" s="104"/>
      <c r="Q3490" s="92"/>
      <c r="R3490" s="92"/>
      <c r="S3490" s="92"/>
      <c r="T3490" s="92"/>
      <c r="U3490" s="92"/>
      <c r="V3490" s="92"/>
      <c r="W3490" s="92">
        <v>1</v>
      </c>
      <c r="X3490" s="109">
        <f t="shared" ref="X3490:X3495" si="604">P3490*P$7+Q3490*Q$7+R3490*R$7+S3490*S$7+T3490*T$7+U3490*U$7+V3490*V$7+W3490*W$7</f>
        <v>25000</v>
      </c>
      <c r="Y3490" s="83"/>
      <c r="Z3490" s="110">
        <f t="shared" ref="Z3490:Z3495" si="605">X3490*$O3490</f>
        <v>4166.6666666666661</v>
      </c>
      <c r="AA3490" s="111"/>
      <c r="AB3490" s="92"/>
      <c r="AC3490" s="92"/>
      <c r="AD3490" s="92"/>
      <c r="AE3490" s="92"/>
      <c r="AF3490" s="92"/>
      <c r="AG3490" s="92"/>
      <c r="AH3490" s="92"/>
      <c r="AI3490" s="109">
        <f t="shared" ref="AI3490:AI3495" si="606">AB3490*AB$7+AC3490*AC$7+AD3490*AD$7+AE3490*AE$7+AF3490*AF$7+AG3490*AG$7+AH3490*AH$7</f>
        <v>0</v>
      </c>
      <c r="AJ3490" s="83"/>
      <c r="AK3490" s="110">
        <f t="shared" ref="AK3490:AK3495" si="607">AI3490*$O3490</f>
        <v>0</v>
      </c>
      <c r="AL3490" s="111"/>
      <c r="AM3490" s="92"/>
      <c r="AN3490" s="92"/>
      <c r="AO3490" s="92"/>
      <c r="AP3490" s="92">
        <v>1</v>
      </c>
      <c r="AQ3490" s="92"/>
      <c r="AR3490" s="92"/>
      <c r="AS3490" s="92"/>
      <c r="AT3490" s="92"/>
      <c r="AU3490" s="92"/>
      <c r="AV3490" s="109">
        <f t="shared" ref="AV3490:AV3495" si="608">AM3490*AM$7+AN3490*AN$7+AO3490*AO$7+AP3490*AP$7+AQ3490*AQ$7+AR3490*AR$7+AS3490*AS$7+AT3490*AT$7+AU3490*AU$7</f>
        <v>100</v>
      </c>
      <c r="AW3490" s="75"/>
      <c r="AX3490" s="110">
        <f t="shared" ref="AX3490:AX3495" si="609">AV3490*$O3490</f>
        <v>16.666666666666664</v>
      </c>
      <c r="AY3490" s="111"/>
      <c r="AZ3490" s="93"/>
      <c r="BA3490" s="94" t="s">
        <v>131</v>
      </c>
      <c r="BB3490" s="71"/>
      <c r="BC3490" s="54"/>
      <c r="BD3490" s="41">
        <v>6</v>
      </c>
      <c r="BE3490" s="52">
        <v>62</v>
      </c>
      <c r="BF3490" s="62">
        <v>6224</v>
      </c>
      <c r="BG3490" s="280" t="s">
        <v>52</v>
      </c>
    </row>
    <row r="3491" spans="1:59" s="63" customFormat="1" ht="12.75" x14ac:dyDescent="0.2">
      <c r="A3491" s="196">
        <v>6</v>
      </c>
      <c r="B3491" s="197" t="s">
        <v>1027</v>
      </c>
      <c r="C3491" s="208">
        <v>62</v>
      </c>
      <c r="D3491" s="209" t="s">
        <v>1039</v>
      </c>
      <c r="E3491" s="210">
        <v>6224</v>
      </c>
      <c r="F3491" s="211" t="s">
        <v>1053</v>
      </c>
      <c r="G3491" s="231"/>
      <c r="H3491" s="89"/>
      <c r="I3491" s="90" t="s">
        <v>1054</v>
      </c>
      <c r="J3491" s="90"/>
      <c r="K3491" s="90" t="s">
        <v>64</v>
      </c>
      <c r="L3491" s="90" t="s">
        <v>261</v>
      </c>
      <c r="M3491" s="91"/>
      <c r="N3491" s="312">
        <v>1</v>
      </c>
      <c r="O3491" s="313">
        <f t="shared" si="603"/>
        <v>0.16666666666666666</v>
      </c>
      <c r="P3491" s="104"/>
      <c r="Q3491" s="92"/>
      <c r="R3491" s="92"/>
      <c r="S3491" s="92"/>
      <c r="T3491" s="92"/>
      <c r="U3491" s="92"/>
      <c r="V3491" s="92"/>
      <c r="W3491" s="92"/>
      <c r="X3491" s="109">
        <f t="shared" si="604"/>
        <v>0</v>
      </c>
      <c r="Y3491" s="83"/>
      <c r="Z3491" s="110">
        <f t="shared" si="605"/>
        <v>0</v>
      </c>
      <c r="AA3491" s="111"/>
      <c r="AB3491" s="92"/>
      <c r="AC3491" s="92"/>
      <c r="AD3491" s="92"/>
      <c r="AE3491" s="92"/>
      <c r="AF3491" s="92"/>
      <c r="AG3491" s="92"/>
      <c r="AH3491" s="92"/>
      <c r="AI3491" s="109">
        <f t="shared" si="606"/>
        <v>0</v>
      </c>
      <c r="AJ3491" s="83"/>
      <c r="AK3491" s="110">
        <f t="shared" si="607"/>
        <v>0</v>
      </c>
      <c r="AL3491" s="111"/>
      <c r="AM3491" s="92"/>
      <c r="AN3491" s="92"/>
      <c r="AO3491" s="92"/>
      <c r="AP3491" s="92"/>
      <c r="AQ3491" s="92">
        <v>1</v>
      </c>
      <c r="AR3491" s="92"/>
      <c r="AS3491" s="92"/>
      <c r="AT3491" s="92"/>
      <c r="AU3491" s="92"/>
      <c r="AV3491" s="109">
        <f t="shared" si="608"/>
        <v>250</v>
      </c>
      <c r="AW3491" s="75"/>
      <c r="AX3491" s="110">
        <f t="shared" si="609"/>
        <v>41.666666666666664</v>
      </c>
      <c r="AY3491" s="111"/>
      <c r="AZ3491" s="93"/>
      <c r="BA3491" s="94" t="s">
        <v>131</v>
      </c>
      <c r="BB3491" s="71"/>
      <c r="BC3491" s="54"/>
      <c r="BD3491" s="41">
        <v>6</v>
      </c>
      <c r="BE3491" s="52">
        <v>62</v>
      </c>
      <c r="BF3491" s="62">
        <v>6224</v>
      </c>
      <c r="BG3491" s="280" t="s">
        <v>52</v>
      </c>
    </row>
    <row r="3492" spans="1:59" s="63" customFormat="1" ht="12.75" x14ac:dyDescent="0.2">
      <c r="A3492" s="196">
        <v>6</v>
      </c>
      <c r="B3492" s="197" t="s">
        <v>1027</v>
      </c>
      <c r="C3492" s="208">
        <v>62</v>
      </c>
      <c r="D3492" s="209" t="s">
        <v>1039</v>
      </c>
      <c r="E3492" s="210">
        <v>6224</v>
      </c>
      <c r="F3492" s="211" t="s">
        <v>1053</v>
      </c>
      <c r="G3492" s="231"/>
      <c r="H3492" s="89"/>
      <c r="I3492" s="90" t="s">
        <v>650</v>
      </c>
      <c r="J3492" s="90"/>
      <c r="K3492" s="90" t="s">
        <v>64</v>
      </c>
      <c r="L3492" s="90" t="s">
        <v>119</v>
      </c>
      <c r="M3492" s="91"/>
      <c r="N3492" s="312">
        <v>1</v>
      </c>
      <c r="O3492" s="313">
        <f t="shared" si="603"/>
        <v>0.16666666666666666</v>
      </c>
      <c r="P3492" s="104"/>
      <c r="Q3492" s="92"/>
      <c r="R3492" s="92"/>
      <c r="S3492" s="92"/>
      <c r="T3492" s="92"/>
      <c r="U3492" s="92"/>
      <c r="V3492" s="92"/>
      <c r="W3492" s="92"/>
      <c r="X3492" s="109">
        <f t="shared" si="604"/>
        <v>0</v>
      </c>
      <c r="Y3492" s="83"/>
      <c r="Z3492" s="110">
        <f t="shared" si="605"/>
        <v>0</v>
      </c>
      <c r="AA3492" s="111"/>
      <c r="AB3492" s="92"/>
      <c r="AC3492" s="92"/>
      <c r="AD3492" s="92"/>
      <c r="AE3492" s="92"/>
      <c r="AF3492" s="92"/>
      <c r="AG3492" s="92"/>
      <c r="AH3492" s="92"/>
      <c r="AI3492" s="109">
        <f t="shared" si="606"/>
        <v>0</v>
      </c>
      <c r="AJ3492" s="83"/>
      <c r="AK3492" s="110">
        <f t="shared" si="607"/>
        <v>0</v>
      </c>
      <c r="AL3492" s="111"/>
      <c r="AM3492" s="92"/>
      <c r="AN3492" s="92"/>
      <c r="AO3492" s="92">
        <v>1</v>
      </c>
      <c r="AP3492" s="92"/>
      <c r="AQ3492" s="92"/>
      <c r="AR3492" s="92"/>
      <c r="AS3492" s="92"/>
      <c r="AT3492" s="92"/>
      <c r="AU3492" s="92"/>
      <c r="AV3492" s="109">
        <f t="shared" si="608"/>
        <v>50</v>
      </c>
      <c r="AW3492" s="75"/>
      <c r="AX3492" s="110">
        <f t="shared" si="609"/>
        <v>8.3333333333333321</v>
      </c>
      <c r="AY3492" s="111"/>
      <c r="AZ3492" s="93"/>
      <c r="BA3492" s="94" t="s">
        <v>131</v>
      </c>
      <c r="BB3492" s="71"/>
      <c r="BC3492" s="54"/>
      <c r="BD3492" s="41">
        <v>6</v>
      </c>
      <c r="BE3492" s="52">
        <v>62</v>
      </c>
      <c r="BF3492" s="62">
        <v>6224</v>
      </c>
      <c r="BG3492" s="280" t="s">
        <v>52</v>
      </c>
    </row>
    <row r="3493" spans="1:59" s="63" customFormat="1" ht="12.75" x14ac:dyDescent="0.2">
      <c r="A3493" s="196">
        <v>6</v>
      </c>
      <c r="B3493" s="197" t="s">
        <v>1027</v>
      </c>
      <c r="C3493" s="208">
        <v>62</v>
      </c>
      <c r="D3493" s="209" t="s">
        <v>1039</v>
      </c>
      <c r="E3493" s="210">
        <v>6224</v>
      </c>
      <c r="F3493" s="211" t="s">
        <v>1053</v>
      </c>
      <c r="G3493" s="231"/>
      <c r="H3493" s="89"/>
      <c r="I3493" s="90" t="s">
        <v>958</v>
      </c>
      <c r="J3493" s="90"/>
      <c r="K3493" s="90" t="s">
        <v>64</v>
      </c>
      <c r="L3493" s="90" t="s">
        <v>119</v>
      </c>
      <c r="M3493" s="91"/>
      <c r="N3493" s="312">
        <v>1</v>
      </c>
      <c r="O3493" s="313">
        <f t="shared" si="603"/>
        <v>0.16666666666666666</v>
      </c>
      <c r="P3493" s="104"/>
      <c r="Q3493" s="92"/>
      <c r="R3493" s="92"/>
      <c r="S3493" s="92"/>
      <c r="T3493" s="92"/>
      <c r="U3493" s="92"/>
      <c r="V3493" s="92"/>
      <c r="W3493" s="92"/>
      <c r="X3493" s="109">
        <f t="shared" si="604"/>
        <v>0</v>
      </c>
      <c r="Y3493" s="83"/>
      <c r="Z3493" s="110">
        <f t="shared" si="605"/>
        <v>0</v>
      </c>
      <c r="AA3493" s="111"/>
      <c r="AB3493" s="92"/>
      <c r="AC3493" s="92"/>
      <c r="AD3493" s="92"/>
      <c r="AE3493" s="92"/>
      <c r="AF3493" s="92"/>
      <c r="AG3493" s="92"/>
      <c r="AH3493" s="92"/>
      <c r="AI3493" s="109">
        <f t="shared" si="606"/>
        <v>0</v>
      </c>
      <c r="AJ3493" s="83"/>
      <c r="AK3493" s="110">
        <f t="shared" si="607"/>
        <v>0</v>
      </c>
      <c r="AL3493" s="111"/>
      <c r="AM3493" s="92"/>
      <c r="AN3493" s="92"/>
      <c r="AO3493" s="92">
        <v>1</v>
      </c>
      <c r="AP3493" s="92"/>
      <c r="AQ3493" s="92"/>
      <c r="AR3493" s="92"/>
      <c r="AS3493" s="92"/>
      <c r="AT3493" s="92"/>
      <c r="AU3493" s="92"/>
      <c r="AV3493" s="109">
        <f t="shared" si="608"/>
        <v>50</v>
      </c>
      <c r="AW3493" s="75"/>
      <c r="AX3493" s="110">
        <f t="shared" si="609"/>
        <v>8.3333333333333321</v>
      </c>
      <c r="AY3493" s="111"/>
      <c r="AZ3493" s="93"/>
      <c r="BA3493" s="94" t="s">
        <v>131</v>
      </c>
      <c r="BB3493" s="71"/>
      <c r="BC3493" s="54"/>
      <c r="BD3493" s="41">
        <v>6</v>
      </c>
      <c r="BE3493" s="52">
        <v>62</v>
      </c>
      <c r="BF3493" s="62">
        <v>6224</v>
      </c>
      <c r="BG3493" s="280" t="s">
        <v>52</v>
      </c>
    </row>
    <row r="3494" spans="1:59" s="63" customFormat="1" ht="12.75" x14ac:dyDescent="0.2">
      <c r="A3494" s="196">
        <v>6</v>
      </c>
      <c r="B3494" s="197" t="s">
        <v>1027</v>
      </c>
      <c r="C3494" s="208">
        <v>62</v>
      </c>
      <c r="D3494" s="209" t="s">
        <v>1039</v>
      </c>
      <c r="E3494" s="210">
        <v>6224</v>
      </c>
      <c r="F3494" s="211" t="s">
        <v>1053</v>
      </c>
      <c r="G3494" s="231"/>
      <c r="H3494" s="89"/>
      <c r="I3494" s="90" t="s">
        <v>1044</v>
      </c>
      <c r="J3494" s="90"/>
      <c r="K3494" s="90" t="s">
        <v>73</v>
      </c>
      <c r="L3494" s="90" t="s">
        <v>69</v>
      </c>
      <c r="M3494" s="91"/>
      <c r="N3494" s="312">
        <v>1</v>
      </c>
      <c r="O3494" s="313">
        <f t="shared" si="603"/>
        <v>0.16666666666666666</v>
      </c>
      <c r="P3494" s="104"/>
      <c r="Q3494" s="92"/>
      <c r="R3494" s="92"/>
      <c r="S3494" s="92"/>
      <c r="T3494" s="92"/>
      <c r="U3494" s="92"/>
      <c r="V3494" s="92"/>
      <c r="W3494" s="92">
        <v>1</v>
      </c>
      <c r="X3494" s="109">
        <f t="shared" si="604"/>
        <v>25000</v>
      </c>
      <c r="Y3494" s="83"/>
      <c r="Z3494" s="110">
        <f t="shared" si="605"/>
        <v>4166.6666666666661</v>
      </c>
      <c r="AA3494" s="111"/>
      <c r="AB3494" s="92"/>
      <c r="AC3494" s="92"/>
      <c r="AD3494" s="92"/>
      <c r="AE3494" s="92"/>
      <c r="AF3494" s="92"/>
      <c r="AG3494" s="92"/>
      <c r="AH3494" s="92"/>
      <c r="AI3494" s="109">
        <f t="shared" si="606"/>
        <v>0</v>
      </c>
      <c r="AJ3494" s="83"/>
      <c r="AK3494" s="110">
        <f t="shared" si="607"/>
        <v>0</v>
      </c>
      <c r="AL3494" s="111"/>
      <c r="AM3494" s="92"/>
      <c r="AN3494" s="92"/>
      <c r="AO3494" s="92"/>
      <c r="AP3494" s="92">
        <v>1</v>
      </c>
      <c r="AQ3494" s="92"/>
      <c r="AR3494" s="92"/>
      <c r="AS3494" s="92"/>
      <c r="AT3494" s="92"/>
      <c r="AU3494" s="92"/>
      <c r="AV3494" s="109">
        <f t="shared" si="608"/>
        <v>100</v>
      </c>
      <c r="AW3494" s="75"/>
      <c r="AX3494" s="110">
        <f t="shared" si="609"/>
        <v>16.666666666666664</v>
      </c>
      <c r="AY3494" s="111"/>
      <c r="AZ3494" s="93"/>
      <c r="BA3494" s="94" t="s">
        <v>131</v>
      </c>
      <c r="BB3494" s="71"/>
      <c r="BC3494" s="54"/>
      <c r="BD3494" s="41">
        <v>6</v>
      </c>
      <c r="BE3494" s="52">
        <v>62</v>
      </c>
      <c r="BF3494" s="62">
        <v>6224</v>
      </c>
      <c r="BG3494" s="280" t="s">
        <v>52</v>
      </c>
    </row>
    <row r="3495" spans="1:59" s="63" customFormat="1" ht="12.75" x14ac:dyDescent="0.2">
      <c r="A3495" s="196">
        <v>6</v>
      </c>
      <c r="B3495" s="197" t="s">
        <v>1027</v>
      </c>
      <c r="C3495" s="208">
        <v>62</v>
      </c>
      <c r="D3495" s="209" t="s">
        <v>1039</v>
      </c>
      <c r="E3495" s="210">
        <v>6224</v>
      </c>
      <c r="F3495" s="211" t="s">
        <v>1053</v>
      </c>
      <c r="G3495" s="231"/>
      <c r="H3495" s="89"/>
      <c r="I3495" s="90" t="s">
        <v>1055</v>
      </c>
      <c r="J3495" s="90"/>
      <c r="K3495" s="90" t="s">
        <v>64</v>
      </c>
      <c r="L3495" s="90" t="s">
        <v>76</v>
      </c>
      <c r="M3495" s="91"/>
      <c r="N3495" s="312">
        <v>1</v>
      </c>
      <c r="O3495" s="313">
        <f t="shared" si="603"/>
        <v>0.16666666666666666</v>
      </c>
      <c r="P3495" s="104">
        <v>1</v>
      </c>
      <c r="Q3495" s="92"/>
      <c r="R3495" s="92"/>
      <c r="S3495" s="92"/>
      <c r="T3495" s="92"/>
      <c r="U3495" s="92"/>
      <c r="V3495" s="92"/>
      <c r="W3495" s="92"/>
      <c r="X3495" s="109">
        <f t="shared" si="604"/>
        <v>100</v>
      </c>
      <c r="Y3495" s="83"/>
      <c r="Z3495" s="110">
        <f t="shared" si="605"/>
        <v>16.666666666666664</v>
      </c>
      <c r="AA3495" s="111"/>
      <c r="AB3495" s="92"/>
      <c r="AC3495" s="92"/>
      <c r="AD3495" s="92"/>
      <c r="AE3495" s="92"/>
      <c r="AF3495" s="92"/>
      <c r="AG3495" s="92"/>
      <c r="AH3495" s="92"/>
      <c r="AI3495" s="109">
        <f t="shared" si="606"/>
        <v>0</v>
      </c>
      <c r="AJ3495" s="83"/>
      <c r="AK3495" s="110">
        <f t="shared" si="607"/>
        <v>0</v>
      </c>
      <c r="AL3495" s="111"/>
      <c r="AM3495" s="92"/>
      <c r="AN3495" s="92"/>
      <c r="AO3495" s="92"/>
      <c r="AP3495" s="92"/>
      <c r="AQ3495" s="92"/>
      <c r="AR3495" s="92"/>
      <c r="AS3495" s="92"/>
      <c r="AT3495" s="92">
        <v>1</v>
      </c>
      <c r="AU3495" s="92"/>
      <c r="AV3495" s="109">
        <f t="shared" si="608"/>
        <v>2500</v>
      </c>
      <c r="AW3495" s="75"/>
      <c r="AX3495" s="110">
        <f t="shared" si="609"/>
        <v>416.66666666666663</v>
      </c>
      <c r="AY3495" s="111"/>
      <c r="AZ3495" s="93"/>
      <c r="BA3495" s="94" t="s">
        <v>131</v>
      </c>
      <c r="BB3495" s="71"/>
      <c r="BC3495" s="54"/>
      <c r="BD3495" s="41">
        <v>6</v>
      </c>
      <c r="BE3495" s="52">
        <v>62</v>
      </c>
      <c r="BF3495" s="62">
        <v>6224</v>
      </c>
      <c r="BG3495" s="280" t="s">
        <v>52</v>
      </c>
    </row>
    <row r="3496" spans="1:59" s="63" customFormat="1" ht="12.75" x14ac:dyDescent="0.2">
      <c r="A3496" s="196">
        <v>6</v>
      </c>
      <c r="B3496" s="197" t="s">
        <v>1027</v>
      </c>
      <c r="C3496" s="208">
        <v>62</v>
      </c>
      <c r="D3496" s="209" t="s">
        <v>1039</v>
      </c>
      <c r="E3496" s="210">
        <v>6224</v>
      </c>
      <c r="F3496" s="211" t="s">
        <v>1053</v>
      </c>
      <c r="G3496" s="231"/>
      <c r="H3496" s="65"/>
      <c r="I3496" s="222"/>
      <c r="J3496" s="66"/>
      <c r="K3496" s="66"/>
      <c r="L3496" s="66"/>
      <c r="M3496" s="64"/>
      <c r="N3496" s="304"/>
      <c r="O3496" s="305"/>
      <c r="P3496" s="127"/>
      <c r="Q3496" s="67"/>
      <c r="R3496" s="67"/>
      <c r="S3496" s="67"/>
      <c r="T3496" s="67"/>
      <c r="U3496" s="67"/>
      <c r="V3496" s="67"/>
      <c r="W3496" s="67"/>
      <c r="X3496" s="67"/>
      <c r="Y3496" s="68"/>
      <c r="Z3496" s="68"/>
      <c r="AA3496" s="68"/>
      <c r="AB3496" s="67"/>
      <c r="AC3496" s="67"/>
      <c r="AD3496" s="67"/>
      <c r="AE3496" s="67"/>
      <c r="AF3496" s="67"/>
      <c r="AG3496" s="67"/>
      <c r="AH3496" s="67"/>
      <c r="AI3496" s="67"/>
      <c r="AJ3496" s="68"/>
      <c r="AK3496" s="68"/>
      <c r="AL3496" s="68"/>
      <c r="AM3496" s="67"/>
      <c r="AN3496" s="67"/>
      <c r="AO3496" s="67"/>
      <c r="AP3496" s="67"/>
      <c r="AQ3496" s="67"/>
      <c r="AR3496" s="67"/>
      <c r="AS3496" s="67"/>
      <c r="AT3496" s="67"/>
      <c r="AU3496" s="67"/>
      <c r="AV3496" s="67"/>
      <c r="AW3496" s="67"/>
      <c r="AX3496" s="68"/>
      <c r="AY3496" s="68"/>
      <c r="AZ3496" s="69"/>
      <c r="BA3496" s="70"/>
      <c r="BB3496" s="71"/>
      <c r="BC3496" s="54"/>
      <c r="BD3496" s="41">
        <v>6</v>
      </c>
      <c r="BE3496" s="52">
        <v>62</v>
      </c>
      <c r="BF3496" s="62">
        <v>6224</v>
      </c>
      <c r="BG3496" s="275"/>
    </row>
    <row r="3497" spans="1:59" s="63" customFormat="1" ht="12.75" x14ac:dyDescent="0.2">
      <c r="A3497" s="196">
        <v>6</v>
      </c>
      <c r="B3497" s="197" t="s">
        <v>1027</v>
      </c>
      <c r="C3497" s="208">
        <v>62</v>
      </c>
      <c r="D3497" s="209" t="s">
        <v>1039</v>
      </c>
      <c r="E3497" s="210">
        <v>6224</v>
      </c>
      <c r="F3497" s="211" t="s">
        <v>1053</v>
      </c>
      <c r="G3497" s="230"/>
      <c r="H3497" s="56"/>
      <c r="I3497" s="221"/>
      <c r="J3497" s="57"/>
      <c r="K3497" s="57"/>
      <c r="L3497" s="57"/>
      <c r="M3497" s="55"/>
      <c r="N3497" s="303"/>
      <c r="O3497" s="245"/>
      <c r="P3497" s="122"/>
      <c r="Q3497" s="58"/>
      <c r="R3497" s="58"/>
      <c r="S3497" s="58"/>
      <c r="T3497" s="58"/>
      <c r="U3497" s="58"/>
      <c r="V3497" s="58"/>
      <c r="W3497" s="58"/>
      <c r="X3497" s="58"/>
      <c r="Y3497" s="59"/>
      <c r="Z3497" s="59"/>
      <c r="AA3497" s="59"/>
      <c r="AB3497" s="58"/>
      <c r="AC3497" s="58"/>
      <c r="AD3497" s="58"/>
      <c r="AE3497" s="58"/>
      <c r="AF3497" s="58"/>
      <c r="AG3497" s="58"/>
      <c r="AH3497" s="58"/>
      <c r="AI3497" s="58"/>
      <c r="AJ3497" s="59"/>
      <c r="AK3497" s="59"/>
      <c r="AL3497" s="59"/>
      <c r="AM3497" s="58"/>
      <c r="AN3497" s="58"/>
      <c r="AO3497" s="58"/>
      <c r="AP3497" s="58"/>
      <c r="AQ3497" s="58"/>
      <c r="AR3497" s="58"/>
      <c r="AS3497" s="58"/>
      <c r="AT3497" s="58"/>
      <c r="AU3497" s="58"/>
      <c r="AV3497" s="58"/>
      <c r="AW3497" s="58"/>
      <c r="AX3497" s="59"/>
      <c r="AY3497" s="59"/>
      <c r="AZ3497" s="60"/>
      <c r="BA3497" s="61"/>
      <c r="BB3497" s="54"/>
      <c r="BC3497" s="54"/>
      <c r="BD3497" s="41">
        <v>6</v>
      </c>
      <c r="BE3497" s="52">
        <v>62</v>
      </c>
      <c r="BF3497" s="62">
        <v>6224</v>
      </c>
      <c r="BG3497" s="274"/>
    </row>
    <row r="3498" spans="1:59" s="53" customFormat="1" ht="18.75" x14ac:dyDescent="0.3">
      <c r="A3498" s="202">
        <v>6</v>
      </c>
      <c r="B3498" s="203" t="s">
        <v>1027</v>
      </c>
      <c r="C3498" s="205">
        <v>63</v>
      </c>
      <c r="D3498" s="206" t="s">
        <v>1056</v>
      </c>
      <c r="E3498" s="207"/>
      <c r="F3498" s="207"/>
      <c r="G3498" s="229"/>
      <c r="H3498" s="44"/>
      <c r="I3498" s="226"/>
      <c r="J3498" s="192"/>
      <c r="K3498" s="192"/>
      <c r="L3498" s="192"/>
      <c r="M3498" s="194"/>
      <c r="N3498" s="302"/>
      <c r="O3498" s="298"/>
      <c r="P3498" s="47"/>
      <c r="Q3498" s="47"/>
      <c r="R3498" s="47"/>
      <c r="S3498" s="47"/>
      <c r="T3498" s="47"/>
      <c r="U3498" s="47"/>
      <c r="V3498" s="47"/>
      <c r="W3498" s="47"/>
      <c r="X3498" s="47"/>
      <c r="Y3498" s="48"/>
      <c r="Z3498" s="48"/>
      <c r="AA3498" s="48"/>
      <c r="AB3498" s="47"/>
      <c r="AC3498" s="47"/>
      <c r="AD3498" s="47"/>
      <c r="AE3498" s="47"/>
      <c r="AF3498" s="47"/>
      <c r="AG3498" s="47"/>
      <c r="AH3498" s="47"/>
      <c r="AI3498" s="47"/>
      <c r="AJ3498" s="48"/>
      <c r="AK3498" s="48"/>
      <c r="AL3498" s="48"/>
      <c r="AM3498" s="47"/>
      <c r="AN3498" s="47"/>
      <c r="AO3498" s="47"/>
      <c r="AP3498" s="47"/>
      <c r="AQ3498" s="47"/>
      <c r="AR3498" s="47"/>
      <c r="AS3498" s="47"/>
      <c r="AT3498" s="47"/>
      <c r="AU3498" s="47"/>
      <c r="AV3498" s="47"/>
      <c r="AW3498" s="47"/>
      <c r="AX3498" s="48"/>
      <c r="AY3498" s="333"/>
      <c r="AZ3498" s="49"/>
      <c r="BA3498" s="50"/>
      <c r="BB3498" s="51"/>
      <c r="BC3498" s="45"/>
      <c r="BD3498" s="41">
        <v>6</v>
      </c>
      <c r="BE3498" s="52">
        <v>63</v>
      </c>
      <c r="BF3498" s="52" t="s">
        <v>1056</v>
      </c>
      <c r="BG3498" s="273"/>
    </row>
    <row r="3499" spans="1:59" s="159" customFormat="1" x14ac:dyDescent="0.25">
      <c r="A3499" s="196">
        <v>6</v>
      </c>
      <c r="B3499" s="197" t="s">
        <v>1027</v>
      </c>
      <c r="C3499" s="208">
        <v>63</v>
      </c>
      <c r="D3499" s="209" t="s">
        <v>1056</v>
      </c>
      <c r="E3499" s="217">
        <v>6311</v>
      </c>
      <c r="F3499" s="213" t="s">
        <v>1057</v>
      </c>
      <c r="G3499" s="237"/>
      <c r="H3499" s="154"/>
      <c r="I3499" s="224"/>
      <c r="J3499" s="98"/>
      <c r="K3499" s="98"/>
      <c r="L3499" s="98"/>
      <c r="M3499" s="153"/>
      <c r="N3499" s="322"/>
      <c r="O3499" s="323"/>
      <c r="P3499" s="155"/>
      <c r="Q3499" s="155"/>
      <c r="R3499" s="155"/>
      <c r="S3499" s="155"/>
      <c r="T3499" s="155"/>
      <c r="U3499" s="155"/>
      <c r="V3499" s="155"/>
      <c r="W3499" s="155"/>
      <c r="X3499" s="155"/>
      <c r="Y3499" s="100"/>
      <c r="Z3499" s="125"/>
      <c r="AA3499" s="125"/>
      <c r="AB3499" s="155"/>
      <c r="AC3499" s="155"/>
      <c r="AD3499" s="155"/>
      <c r="AE3499" s="155"/>
      <c r="AF3499" s="155"/>
      <c r="AG3499" s="155"/>
      <c r="AH3499" s="155"/>
      <c r="AI3499" s="155"/>
      <c r="AJ3499" s="100"/>
      <c r="AK3499" s="125"/>
      <c r="AL3499" s="125"/>
      <c r="AM3499" s="155"/>
      <c r="AN3499" s="155"/>
      <c r="AO3499" s="155"/>
      <c r="AP3499" s="155"/>
      <c r="AQ3499" s="155"/>
      <c r="AR3499" s="155"/>
      <c r="AS3499" s="155"/>
      <c r="AT3499" s="155"/>
      <c r="AU3499" s="155"/>
      <c r="AV3499" s="155"/>
      <c r="AW3499" s="99"/>
      <c r="AX3499" s="125"/>
      <c r="AY3499" s="100"/>
      <c r="AZ3499" s="156"/>
      <c r="BA3499" s="157"/>
      <c r="BB3499" s="152"/>
      <c r="BC3499" s="152"/>
      <c r="BD3499" s="41">
        <v>6</v>
      </c>
      <c r="BE3499" s="52">
        <v>63</v>
      </c>
      <c r="BF3499" s="158">
        <v>6311</v>
      </c>
      <c r="BG3499" s="285"/>
    </row>
    <row r="3500" spans="1:59" s="63" customFormat="1" ht="12.75" x14ac:dyDescent="0.2">
      <c r="A3500" s="196">
        <v>6</v>
      </c>
      <c r="B3500" s="197" t="s">
        <v>1027</v>
      </c>
      <c r="C3500" s="208">
        <v>63</v>
      </c>
      <c r="D3500" s="209" t="s">
        <v>1056</v>
      </c>
      <c r="E3500" s="212">
        <v>6311</v>
      </c>
      <c r="F3500" s="213" t="s">
        <v>1057</v>
      </c>
      <c r="G3500" s="232"/>
      <c r="H3500" s="97"/>
      <c r="I3500" s="224"/>
      <c r="J3500" s="98"/>
      <c r="K3500" s="98"/>
      <c r="L3500" s="98"/>
      <c r="M3500" s="96"/>
      <c r="N3500" s="307"/>
      <c r="O3500" s="246"/>
      <c r="P3500" s="124"/>
      <c r="Q3500" s="99"/>
      <c r="R3500" s="99"/>
      <c r="S3500" s="99"/>
      <c r="T3500" s="99"/>
      <c r="U3500" s="99"/>
      <c r="V3500" s="99"/>
      <c r="W3500" s="99"/>
      <c r="X3500" s="99"/>
      <c r="Y3500" s="100"/>
      <c r="Z3500" s="100"/>
      <c r="AA3500" s="100"/>
      <c r="AB3500" s="99"/>
      <c r="AC3500" s="99"/>
      <c r="AD3500" s="99"/>
      <c r="AE3500" s="99"/>
      <c r="AF3500" s="99"/>
      <c r="AG3500" s="99"/>
      <c r="AH3500" s="99"/>
      <c r="AI3500" s="99"/>
      <c r="AJ3500" s="100"/>
      <c r="AK3500" s="100"/>
      <c r="AL3500" s="100"/>
      <c r="AM3500" s="99"/>
      <c r="AN3500" s="99"/>
      <c r="AO3500" s="99"/>
      <c r="AP3500" s="99"/>
      <c r="AQ3500" s="99"/>
      <c r="AR3500" s="99"/>
      <c r="AS3500" s="99"/>
      <c r="AT3500" s="99"/>
      <c r="AU3500" s="99"/>
      <c r="AV3500" s="99"/>
      <c r="AW3500" s="99"/>
      <c r="AX3500" s="100"/>
      <c r="AY3500" s="100"/>
      <c r="AZ3500" s="101"/>
      <c r="BA3500" s="102"/>
      <c r="BB3500" s="95"/>
      <c r="BC3500" s="95"/>
      <c r="BD3500" s="41">
        <v>6</v>
      </c>
      <c r="BE3500" s="52">
        <v>63</v>
      </c>
      <c r="BF3500" s="158">
        <v>6311</v>
      </c>
      <c r="BG3500" s="277"/>
    </row>
    <row r="3501" spans="1:59" s="63" customFormat="1" ht="12.75" x14ac:dyDescent="0.2">
      <c r="A3501" s="196">
        <v>6</v>
      </c>
      <c r="B3501" s="197" t="s">
        <v>1027</v>
      </c>
      <c r="C3501" s="208">
        <v>63</v>
      </c>
      <c r="D3501" s="209" t="s">
        <v>1056</v>
      </c>
      <c r="E3501" s="212">
        <v>6311</v>
      </c>
      <c r="F3501" s="213" t="s">
        <v>1057</v>
      </c>
      <c r="G3501" s="231"/>
      <c r="H3501" s="65"/>
      <c r="I3501" s="222"/>
      <c r="J3501" s="66"/>
      <c r="K3501" s="66"/>
      <c r="L3501" s="66"/>
      <c r="M3501" s="64"/>
      <c r="N3501" s="304"/>
      <c r="O3501" s="305"/>
      <c r="P3501" s="127"/>
      <c r="Q3501" s="67"/>
      <c r="R3501" s="67"/>
      <c r="S3501" s="67"/>
      <c r="T3501" s="67"/>
      <c r="U3501" s="67"/>
      <c r="V3501" s="67"/>
      <c r="W3501" s="67"/>
      <c r="X3501" s="67"/>
      <c r="Y3501" s="68"/>
      <c r="Z3501" s="68"/>
      <c r="AA3501" s="68"/>
      <c r="AB3501" s="67"/>
      <c r="AC3501" s="67"/>
      <c r="AD3501" s="67"/>
      <c r="AE3501" s="67"/>
      <c r="AF3501" s="67"/>
      <c r="AG3501" s="67"/>
      <c r="AH3501" s="67"/>
      <c r="AI3501" s="67"/>
      <c r="AJ3501" s="68"/>
      <c r="AK3501" s="68"/>
      <c r="AL3501" s="68"/>
      <c r="AM3501" s="67"/>
      <c r="AN3501" s="67"/>
      <c r="AO3501" s="67"/>
      <c r="AP3501" s="67"/>
      <c r="AQ3501" s="67"/>
      <c r="AR3501" s="67"/>
      <c r="AS3501" s="67"/>
      <c r="AT3501" s="67"/>
      <c r="AU3501" s="67"/>
      <c r="AV3501" s="67"/>
      <c r="AW3501" s="67"/>
      <c r="AX3501" s="68"/>
      <c r="AY3501" s="68"/>
      <c r="AZ3501" s="69"/>
      <c r="BA3501" s="70"/>
      <c r="BB3501" s="71"/>
      <c r="BC3501" s="95"/>
      <c r="BD3501" s="41">
        <v>6</v>
      </c>
      <c r="BE3501" s="52">
        <v>63</v>
      </c>
      <c r="BF3501" s="158">
        <v>6311</v>
      </c>
      <c r="BG3501" s="275"/>
    </row>
    <row r="3502" spans="1:59" s="63" customFormat="1" ht="12.75" x14ac:dyDescent="0.2">
      <c r="A3502" s="196">
        <v>6</v>
      </c>
      <c r="B3502" s="197" t="s">
        <v>1027</v>
      </c>
      <c r="C3502" s="208">
        <v>63</v>
      </c>
      <c r="D3502" s="209" t="s">
        <v>1056</v>
      </c>
      <c r="E3502" s="212">
        <v>6311</v>
      </c>
      <c r="F3502" s="213" t="s">
        <v>1057</v>
      </c>
      <c r="G3502" s="231"/>
      <c r="H3502" s="72" t="s">
        <v>47</v>
      </c>
      <c r="I3502" s="223"/>
      <c r="J3502" s="73"/>
      <c r="K3502" s="73"/>
      <c r="L3502" s="73"/>
      <c r="M3502" s="74"/>
      <c r="N3502" s="247"/>
      <c r="O3502" s="306"/>
      <c r="P3502" s="105"/>
      <c r="Q3502" s="75"/>
      <c r="R3502" s="75"/>
      <c r="S3502" s="75"/>
      <c r="T3502" s="75"/>
      <c r="U3502" s="75"/>
      <c r="V3502" s="75"/>
      <c r="W3502" s="75"/>
      <c r="X3502" s="75"/>
      <c r="Y3502" s="76">
        <f>IF(ISNUMBER(VLOOKUP(Y3504,P$7:W$7,MATCH(Y3504,P$7:W$7))),VLOOKUP(Y3504,P$7:W$7,MATCH(Y3504,P$7:W$7)),IF(N3506=0,"No Data",IF(Y3504&gt;0,"&lt;100",0)))</f>
        <v>10000</v>
      </c>
      <c r="Z3502" s="77">
        <f>IF(ISNUMBER(VLOOKUP(Z3506,P$7:W$7,MATCH(Z3506,P$7:W$7))),VLOOKUP(Z3506,P$7:W$7,MATCH(Z3506,P$7:W$7)),IF(N3506=0,"No Data",IF(Z3506&gt;0,"&lt;100",0)))</f>
        <v>5000</v>
      </c>
      <c r="AA3502" s="106">
        <f>IF(ISNUMBER(Z3502),Z3502,0)</f>
        <v>5000</v>
      </c>
      <c r="AB3502" s="75"/>
      <c r="AC3502" s="75"/>
      <c r="AD3502" s="75"/>
      <c r="AE3502" s="75"/>
      <c r="AF3502" s="75"/>
      <c r="AG3502" s="75"/>
      <c r="AH3502" s="75"/>
      <c r="AI3502" s="75"/>
      <c r="AJ3502" s="76">
        <f>IF(ISNUMBER(VLOOKUP(AJ3504,AB$7:AH$7,MATCH(AJ3504,AB$7:AH$7))),VLOOKUP(AJ3504,AB$7:AH$7,MATCH(AJ3504,AB$7:AH$7)),IF(N3506=0,"No Data",IF(AJ3504&gt;0,"&lt;50",0)))</f>
        <v>0</v>
      </c>
      <c r="AK3502" s="77">
        <f>IF(ISNUMBER(VLOOKUP(AK3506,AB$7:AH$7,MATCH(AK3506,AB$7:AH$7))),VLOOKUP(AK3506,AB$7:AH$7,MATCH(AK3506,AB$7:AH$7)),IF(N3506=0,"No Data",IF(AK3506&gt;0,"&lt;50",0)))</f>
        <v>0</v>
      </c>
      <c r="AL3502" s="106">
        <f>IF(ISNUMBER(AK3502),AK3502,0)</f>
        <v>0</v>
      </c>
      <c r="AM3502" s="75"/>
      <c r="AN3502" s="75"/>
      <c r="AO3502" s="75"/>
      <c r="AP3502" s="75"/>
      <c r="AQ3502" s="75"/>
      <c r="AR3502" s="75"/>
      <c r="AS3502" s="75"/>
      <c r="AT3502" s="75"/>
      <c r="AU3502" s="75"/>
      <c r="AV3502" s="75"/>
      <c r="AW3502" s="76">
        <f>IF(ISNUMBER(VLOOKUP(AW3504,AM$7:AU$7,MATCH(AW3504,AM$7:AU$7))),VLOOKUP(AW3504,AM$7:AU$7,MATCH(AW3504,AM$7:AU$7)),IF(N3506=0,"No Data",IF(AW3504&gt;0,"&lt;10",0)))</f>
        <v>100</v>
      </c>
      <c r="AX3502" s="77">
        <f>IF(ISNUMBER(VLOOKUP(AX3506,AM$7:AU$7,MATCH(AX3506,AM$7:AU$7))),VLOOKUP(AX3506,AM$7:AU$7,MATCH(AX3506,AM$7:AU$7)),IF(N3506=0,"No Data",IF(AX3506&gt;0,"&lt;10",0)))</f>
        <v>100</v>
      </c>
      <c r="AY3502" s="106">
        <f>IF(ISNUMBER(AX3502),AX3502,0)</f>
        <v>100</v>
      </c>
      <c r="AZ3502" s="79"/>
      <c r="BA3502" s="80"/>
      <c r="BB3502" s="71"/>
      <c r="BC3502" s="95"/>
      <c r="BD3502" s="41">
        <v>6</v>
      </c>
      <c r="BE3502" s="52">
        <v>63</v>
      </c>
      <c r="BF3502" s="158">
        <v>6311</v>
      </c>
      <c r="BG3502" s="276" t="s">
        <v>47</v>
      </c>
    </row>
    <row r="3503" spans="1:59" s="63" customFormat="1" ht="12.75" x14ac:dyDescent="0.2">
      <c r="A3503" s="196">
        <v>6</v>
      </c>
      <c r="B3503" s="197" t="s">
        <v>1027</v>
      </c>
      <c r="C3503" s="208">
        <v>63</v>
      </c>
      <c r="D3503" s="209" t="s">
        <v>1056</v>
      </c>
      <c r="E3503" s="212">
        <v>6311</v>
      </c>
      <c r="F3503" s="213" t="s">
        <v>1057</v>
      </c>
      <c r="G3503" s="231"/>
      <c r="H3503" s="81" t="s">
        <v>48</v>
      </c>
      <c r="I3503" s="223"/>
      <c r="J3503" s="73"/>
      <c r="K3503" s="73"/>
      <c r="L3503" s="73"/>
      <c r="M3503" s="74"/>
      <c r="N3503" s="247"/>
      <c r="O3503" s="306"/>
      <c r="P3503" s="105"/>
      <c r="Q3503" s="75"/>
      <c r="R3503" s="75"/>
      <c r="S3503" s="75"/>
      <c r="T3503" s="75"/>
      <c r="U3503" s="75"/>
      <c r="V3503" s="75"/>
      <c r="W3503" s="75"/>
      <c r="X3503" s="75"/>
      <c r="Y3503" s="82">
        <f>MIN(X3507:X3509)</f>
        <v>0</v>
      </c>
      <c r="Z3503" s="83"/>
      <c r="AA3503" s="83"/>
      <c r="AB3503" s="75"/>
      <c r="AC3503" s="75"/>
      <c r="AD3503" s="75"/>
      <c r="AE3503" s="75"/>
      <c r="AF3503" s="75"/>
      <c r="AG3503" s="75"/>
      <c r="AH3503" s="75"/>
      <c r="AI3503" s="75"/>
      <c r="AJ3503" s="82">
        <f>MIN(AI3507:AI3509)</f>
        <v>0</v>
      </c>
      <c r="AK3503" s="83"/>
      <c r="AL3503" s="83"/>
      <c r="AM3503" s="75"/>
      <c r="AN3503" s="75"/>
      <c r="AO3503" s="75"/>
      <c r="AP3503" s="75"/>
      <c r="AQ3503" s="75"/>
      <c r="AR3503" s="75"/>
      <c r="AS3503" s="75"/>
      <c r="AT3503" s="75"/>
      <c r="AU3503" s="75"/>
      <c r="AV3503" s="75"/>
      <c r="AW3503" s="82">
        <f>MIN(AV3507:AV3509)</f>
        <v>100</v>
      </c>
      <c r="AX3503" s="83"/>
      <c r="AY3503" s="83"/>
      <c r="AZ3503" s="79"/>
      <c r="BA3503" s="80"/>
      <c r="BB3503" s="71"/>
      <c r="BC3503" s="95"/>
      <c r="BD3503" s="41">
        <v>6</v>
      </c>
      <c r="BE3503" s="52">
        <v>63</v>
      </c>
      <c r="BF3503" s="158">
        <v>6311</v>
      </c>
      <c r="BG3503" s="278" t="s">
        <v>48</v>
      </c>
    </row>
    <row r="3504" spans="1:59" s="63" customFormat="1" ht="12.75" x14ac:dyDescent="0.2">
      <c r="A3504" s="196">
        <v>6</v>
      </c>
      <c r="B3504" s="197" t="s">
        <v>1027</v>
      </c>
      <c r="C3504" s="208">
        <v>63</v>
      </c>
      <c r="D3504" s="209" t="s">
        <v>1056</v>
      </c>
      <c r="E3504" s="212">
        <v>6311</v>
      </c>
      <c r="F3504" s="213" t="s">
        <v>1057</v>
      </c>
      <c r="G3504" s="231"/>
      <c r="H3504" s="81" t="s">
        <v>49</v>
      </c>
      <c r="I3504" s="223"/>
      <c r="J3504" s="73"/>
      <c r="K3504" s="73"/>
      <c r="L3504" s="73"/>
      <c r="M3504" s="74"/>
      <c r="N3504" s="247"/>
      <c r="O3504" s="306"/>
      <c r="P3504" s="105"/>
      <c r="Q3504" s="75"/>
      <c r="R3504" s="75"/>
      <c r="S3504" s="75"/>
      <c r="T3504" s="75"/>
      <c r="U3504" s="75"/>
      <c r="V3504" s="75"/>
      <c r="W3504" s="75"/>
      <c r="X3504" s="75"/>
      <c r="Y3504" s="84">
        <f>IF(ISNUMBER(AVERAGE(X3507:X3509)),AVERAGE(X3507:X3509),0)</f>
        <v>10000</v>
      </c>
      <c r="Z3504" s="83"/>
      <c r="AA3504" s="83"/>
      <c r="AB3504" s="75"/>
      <c r="AC3504" s="75"/>
      <c r="AD3504" s="75"/>
      <c r="AE3504" s="75"/>
      <c r="AF3504" s="75"/>
      <c r="AG3504" s="75"/>
      <c r="AH3504" s="75"/>
      <c r="AI3504" s="75"/>
      <c r="AJ3504" s="84">
        <f>IF(ISNUMBER(AVERAGE(AI3507:AI3509)),AVERAGE(AI3507:AI3509),0)</f>
        <v>0</v>
      </c>
      <c r="AK3504" s="83"/>
      <c r="AL3504" s="83"/>
      <c r="AM3504" s="75"/>
      <c r="AN3504" s="75"/>
      <c r="AO3504" s="75"/>
      <c r="AP3504" s="75"/>
      <c r="AQ3504" s="75"/>
      <c r="AR3504" s="75"/>
      <c r="AS3504" s="75"/>
      <c r="AT3504" s="75"/>
      <c r="AU3504" s="75"/>
      <c r="AV3504" s="75"/>
      <c r="AW3504" s="84">
        <f>IF(ISNUMBER(AVERAGE(AV3507:AV3509)),AVERAGE(AV3507:AV3509),0)</f>
        <v>150</v>
      </c>
      <c r="AX3504" s="83"/>
      <c r="AY3504" s="83"/>
      <c r="AZ3504" s="79"/>
      <c r="BA3504" s="80"/>
      <c r="BB3504" s="71"/>
      <c r="BC3504" s="95"/>
      <c r="BD3504" s="41">
        <v>6</v>
      </c>
      <c r="BE3504" s="52">
        <v>63</v>
      </c>
      <c r="BF3504" s="158">
        <v>6311</v>
      </c>
      <c r="BG3504" s="278" t="s">
        <v>49</v>
      </c>
    </row>
    <row r="3505" spans="1:59" s="63" customFormat="1" ht="12.75" x14ac:dyDescent="0.2">
      <c r="A3505" s="196">
        <v>6</v>
      </c>
      <c r="B3505" s="197" t="s">
        <v>1027</v>
      </c>
      <c r="C3505" s="208">
        <v>63</v>
      </c>
      <c r="D3505" s="209" t="s">
        <v>1056</v>
      </c>
      <c r="E3505" s="212">
        <v>6311</v>
      </c>
      <c r="F3505" s="213" t="s">
        <v>1057</v>
      </c>
      <c r="G3505" s="231"/>
      <c r="H3505" s="81" t="s">
        <v>50</v>
      </c>
      <c r="I3505" s="223"/>
      <c r="J3505" s="73"/>
      <c r="K3505" s="73"/>
      <c r="L3505" s="73"/>
      <c r="M3505" s="74"/>
      <c r="N3505" s="247"/>
      <c r="O3505" s="306"/>
      <c r="P3505" s="105"/>
      <c r="Q3505" s="75"/>
      <c r="R3505" s="75"/>
      <c r="S3505" s="75"/>
      <c r="T3505" s="75"/>
      <c r="U3505" s="75"/>
      <c r="V3505" s="75"/>
      <c r="W3505" s="75"/>
      <c r="X3505" s="75"/>
      <c r="Y3505" s="84">
        <f>MAX(X3507:X3509)</f>
        <v>25000</v>
      </c>
      <c r="Z3505" s="83"/>
      <c r="AA3505" s="83"/>
      <c r="AB3505" s="75"/>
      <c r="AC3505" s="75"/>
      <c r="AD3505" s="75"/>
      <c r="AE3505" s="75"/>
      <c r="AF3505" s="75"/>
      <c r="AG3505" s="75"/>
      <c r="AH3505" s="75"/>
      <c r="AI3505" s="75"/>
      <c r="AJ3505" s="84">
        <f>MAX(AI3507:AI3509)</f>
        <v>0</v>
      </c>
      <c r="AK3505" s="83"/>
      <c r="AL3505" s="83"/>
      <c r="AM3505" s="75"/>
      <c r="AN3505" s="75"/>
      <c r="AO3505" s="75"/>
      <c r="AP3505" s="75"/>
      <c r="AQ3505" s="75"/>
      <c r="AR3505" s="75"/>
      <c r="AS3505" s="75"/>
      <c r="AT3505" s="75"/>
      <c r="AU3505" s="75"/>
      <c r="AV3505" s="75"/>
      <c r="AW3505" s="84">
        <f>MAX(AV3507:AV3509)</f>
        <v>250</v>
      </c>
      <c r="AX3505" s="83"/>
      <c r="AY3505" s="83"/>
      <c r="AZ3505" s="79"/>
      <c r="BA3505" s="80"/>
      <c r="BB3505" s="71"/>
      <c r="BC3505" s="95"/>
      <c r="BD3505" s="41">
        <v>6</v>
      </c>
      <c r="BE3505" s="52">
        <v>63</v>
      </c>
      <c r="BF3505" s="158">
        <v>6311</v>
      </c>
      <c r="BG3505" s="278" t="s">
        <v>50</v>
      </c>
    </row>
    <row r="3506" spans="1:59" s="63" customFormat="1" ht="12.75" x14ac:dyDescent="0.2">
      <c r="A3506" s="196">
        <v>6</v>
      </c>
      <c r="B3506" s="197" t="s">
        <v>1027</v>
      </c>
      <c r="C3506" s="208">
        <v>63</v>
      </c>
      <c r="D3506" s="209" t="s">
        <v>1056</v>
      </c>
      <c r="E3506" s="212">
        <v>6311</v>
      </c>
      <c r="F3506" s="213" t="s">
        <v>1057</v>
      </c>
      <c r="G3506" s="231"/>
      <c r="H3506" s="85" t="s">
        <v>51</v>
      </c>
      <c r="I3506" s="223"/>
      <c r="J3506" s="73"/>
      <c r="K3506" s="73"/>
      <c r="L3506" s="73"/>
      <c r="M3506" s="74"/>
      <c r="N3506" s="320">
        <f>SUM(N3507:N3510)</f>
        <v>3</v>
      </c>
      <c r="O3506" s="293">
        <f>SUM(O3507:O3510)</f>
        <v>1</v>
      </c>
      <c r="P3506" s="292"/>
      <c r="Q3506" s="87"/>
      <c r="R3506" s="87"/>
      <c r="S3506" s="87"/>
      <c r="T3506" s="87"/>
      <c r="U3506" s="87"/>
      <c r="V3506" s="87"/>
      <c r="W3506" s="87"/>
      <c r="X3506" s="87"/>
      <c r="Y3506" s="88"/>
      <c r="Z3506" s="119">
        <f>SUM(Z3507:Z3510)</f>
        <v>9999.9999999999982</v>
      </c>
      <c r="AA3506" s="88"/>
      <c r="AB3506" s="87"/>
      <c r="AC3506" s="87"/>
      <c r="AD3506" s="87"/>
      <c r="AE3506" s="87"/>
      <c r="AF3506" s="87"/>
      <c r="AG3506" s="87"/>
      <c r="AH3506" s="87"/>
      <c r="AI3506" s="87"/>
      <c r="AJ3506" s="88"/>
      <c r="AK3506" s="119">
        <f>SUM(AK3507:AK3510)</f>
        <v>0</v>
      </c>
      <c r="AL3506" s="88"/>
      <c r="AM3506" s="87"/>
      <c r="AN3506" s="87"/>
      <c r="AO3506" s="87"/>
      <c r="AP3506" s="87"/>
      <c r="AQ3506" s="87"/>
      <c r="AR3506" s="87"/>
      <c r="AS3506" s="87"/>
      <c r="AT3506" s="87"/>
      <c r="AU3506" s="87"/>
      <c r="AV3506" s="87"/>
      <c r="AW3506" s="112"/>
      <c r="AX3506" s="119">
        <f>SUM(AX3507:AX3510)</f>
        <v>150</v>
      </c>
      <c r="AY3506" s="88"/>
      <c r="AZ3506" s="79"/>
      <c r="BA3506" s="80"/>
      <c r="BB3506" s="71"/>
      <c r="BC3506" s="95"/>
      <c r="BD3506" s="41">
        <v>6</v>
      </c>
      <c r="BE3506" s="52">
        <v>63</v>
      </c>
      <c r="BF3506" s="158">
        <v>6311</v>
      </c>
      <c r="BG3506" s="279" t="s">
        <v>51</v>
      </c>
    </row>
    <row r="3507" spans="1:59" s="63" customFormat="1" ht="12.75" x14ac:dyDescent="0.2">
      <c r="A3507" s="196">
        <v>6</v>
      </c>
      <c r="B3507" s="197" t="s">
        <v>1027</v>
      </c>
      <c r="C3507" s="208">
        <v>63</v>
      </c>
      <c r="D3507" s="209" t="s">
        <v>1056</v>
      </c>
      <c r="E3507" s="212">
        <v>6311</v>
      </c>
      <c r="F3507" s="213" t="s">
        <v>1057</v>
      </c>
      <c r="G3507" s="231"/>
      <c r="H3507" s="89" t="s">
        <v>52</v>
      </c>
      <c r="I3507" s="90" t="s">
        <v>773</v>
      </c>
      <c r="J3507" s="90"/>
      <c r="K3507" s="90" t="s">
        <v>73</v>
      </c>
      <c r="L3507" s="90" t="s">
        <v>69</v>
      </c>
      <c r="M3507" s="91"/>
      <c r="N3507" s="312">
        <v>1</v>
      </c>
      <c r="O3507" s="313">
        <f>N3507/N$3506</f>
        <v>0.33333333333333331</v>
      </c>
      <c r="P3507" s="104"/>
      <c r="Q3507" s="92"/>
      <c r="R3507" s="92"/>
      <c r="S3507" s="92"/>
      <c r="T3507" s="92"/>
      <c r="U3507" s="92"/>
      <c r="V3507" s="92"/>
      <c r="W3507" s="92">
        <v>1</v>
      </c>
      <c r="X3507" s="109">
        <f>P3507*P$7+Q3507*Q$7+R3507*R$7+S3507*S$7+T3507*T$7+U3507*U$7+V3507*V$7+W3507*W$7</f>
        <v>25000</v>
      </c>
      <c r="Y3507" s="83"/>
      <c r="Z3507" s="110">
        <f>X3507*$O3507</f>
        <v>8333.3333333333321</v>
      </c>
      <c r="AA3507" s="111"/>
      <c r="AB3507" s="92"/>
      <c r="AC3507" s="92"/>
      <c r="AD3507" s="92"/>
      <c r="AE3507" s="92"/>
      <c r="AF3507" s="92"/>
      <c r="AG3507" s="92"/>
      <c r="AH3507" s="92"/>
      <c r="AI3507" s="109">
        <f>AB3507*AB$7+AC3507*AC$7+AD3507*AD$7+AE3507*AE$7+AF3507*AF$7+AG3507*AG$7+AH3507*AH$7</f>
        <v>0</v>
      </c>
      <c r="AJ3507" s="83"/>
      <c r="AK3507" s="110">
        <f>AI3507*$O3507</f>
        <v>0</v>
      </c>
      <c r="AL3507" s="111"/>
      <c r="AM3507" s="92"/>
      <c r="AN3507" s="92"/>
      <c r="AO3507" s="92"/>
      <c r="AP3507" s="92">
        <v>1</v>
      </c>
      <c r="AQ3507" s="92"/>
      <c r="AR3507" s="92"/>
      <c r="AS3507" s="92"/>
      <c r="AT3507" s="92"/>
      <c r="AU3507" s="92"/>
      <c r="AV3507" s="109">
        <f>AM3507*AM$7+AN3507*AN$7+AO3507*AO$7+AP3507*AP$7+AQ3507*AQ$7+AR3507*AR$7+AS3507*AS$7+AT3507*AT$7+AU3507*AU$7</f>
        <v>100</v>
      </c>
      <c r="AW3507" s="75"/>
      <c r="AX3507" s="110">
        <f>AV3507*$O3507</f>
        <v>33.333333333333329</v>
      </c>
      <c r="AY3507" s="111"/>
      <c r="AZ3507" s="93"/>
      <c r="BA3507" s="94" t="s">
        <v>131</v>
      </c>
      <c r="BB3507" s="71"/>
      <c r="BC3507" s="95"/>
      <c r="BD3507" s="41">
        <v>6</v>
      </c>
      <c r="BE3507" s="52">
        <v>63</v>
      </c>
      <c r="BF3507" s="158">
        <v>6311</v>
      </c>
      <c r="BG3507" s="280" t="s">
        <v>52</v>
      </c>
    </row>
    <row r="3508" spans="1:59" s="63" customFormat="1" ht="12.75" x14ac:dyDescent="0.2">
      <c r="A3508" s="196">
        <v>6</v>
      </c>
      <c r="B3508" s="197" t="s">
        <v>1027</v>
      </c>
      <c r="C3508" s="208">
        <v>63</v>
      </c>
      <c r="D3508" s="209" t="s">
        <v>1056</v>
      </c>
      <c r="E3508" s="212">
        <v>6311</v>
      </c>
      <c r="F3508" s="213" t="s">
        <v>1057</v>
      </c>
      <c r="G3508" s="231"/>
      <c r="H3508" s="89"/>
      <c r="I3508" s="90" t="s">
        <v>403</v>
      </c>
      <c r="J3508" s="90"/>
      <c r="K3508" s="90" t="s">
        <v>64</v>
      </c>
      <c r="L3508" s="90" t="s">
        <v>563</v>
      </c>
      <c r="M3508" s="91"/>
      <c r="N3508" s="312">
        <v>1</v>
      </c>
      <c r="O3508" s="313">
        <f>N3508/N$3506</f>
        <v>0.33333333333333331</v>
      </c>
      <c r="P3508" s="104"/>
      <c r="Q3508" s="92"/>
      <c r="R3508" s="92"/>
      <c r="S3508" s="92"/>
      <c r="T3508" s="92"/>
      <c r="U3508" s="92"/>
      <c r="V3508" s="92"/>
      <c r="W3508" s="92"/>
      <c r="X3508" s="109">
        <f>P3508*P$7+Q3508*Q$7+R3508*R$7+S3508*S$7+T3508*T$7+U3508*U$7+V3508*V$7+W3508*W$7</f>
        <v>0</v>
      </c>
      <c r="Y3508" s="83"/>
      <c r="Z3508" s="110">
        <f>X3508*$O3508</f>
        <v>0</v>
      </c>
      <c r="AA3508" s="111"/>
      <c r="AB3508" s="92"/>
      <c r="AC3508" s="92"/>
      <c r="AD3508" s="92"/>
      <c r="AE3508" s="92"/>
      <c r="AF3508" s="92"/>
      <c r="AG3508" s="92"/>
      <c r="AH3508" s="92"/>
      <c r="AI3508" s="109">
        <f>AB3508*AB$7+AC3508*AC$7+AD3508*AD$7+AE3508*AE$7+AF3508*AF$7+AG3508*AG$7+AH3508*AH$7</f>
        <v>0</v>
      </c>
      <c r="AJ3508" s="83"/>
      <c r="AK3508" s="110">
        <f>AI3508*$O3508</f>
        <v>0</v>
      </c>
      <c r="AL3508" s="111"/>
      <c r="AM3508" s="92"/>
      <c r="AN3508" s="92"/>
      <c r="AO3508" s="92"/>
      <c r="AP3508" s="92"/>
      <c r="AQ3508" s="92">
        <v>1</v>
      </c>
      <c r="AR3508" s="92"/>
      <c r="AS3508" s="92"/>
      <c r="AT3508" s="92"/>
      <c r="AU3508" s="92"/>
      <c r="AV3508" s="109">
        <f>AM3508*AM$7+AN3508*AN$7+AO3508*AO$7+AP3508*AP$7+AQ3508*AQ$7+AR3508*AR$7+AS3508*AS$7+AT3508*AT$7+AU3508*AU$7</f>
        <v>250</v>
      </c>
      <c r="AW3508" s="75"/>
      <c r="AX3508" s="110">
        <f>AV3508*$O3508</f>
        <v>83.333333333333329</v>
      </c>
      <c r="AY3508" s="111"/>
      <c r="AZ3508" s="93"/>
      <c r="BA3508" s="94" t="s">
        <v>131</v>
      </c>
      <c r="BB3508" s="71"/>
      <c r="BC3508" s="95"/>
      <c r="BD3508" s="41">
        <v>6</v>
      </c>
      <c r="BE3508" s="52">
        <v>63</v>
      </c>
      <c r="BF3508" s="158">
        <v>6311</v>
      </c>
      <c r="BG3508" s="280" t="s">
        <v>52</v>
      </c>
    </row>
    <row r="3509" spans="1:59" s="63" customFormat="1" ht="12.75" x14ac:dyDescent="0.2">
      <c r="A3509" s="196">
        <v>6</v>
      </c>
      <c r="B3509" s="197" t="s">
        <v>1027</v>
      </c>
      <c r="C3509" s="208">
        <v>63</v>
      </c>
      <c r="D3509" s="209" t="s">
        <v>1056</v>
      </c>
      <c r="E3509" s="212">
        <v>6311</v>
      </c>
      <c r="F3509" s="213" t="s">
        <v>1057</v>
      </c>
      <c r="G3509" s="231"/>
      <c r="H3509" s="89"/>
      <c r="I3509" s="90" t="s">
        <v>446</v>
      </c>
      <c r="J3509" s="90"/>
      <c r="K3509" s="90" t="s">
        <v>90</v>
      </c>
      <c r="L3509" s="90"/>
      <c r="M3509" s="91"/>
      <c r="N3509" s="312">
        <v>1</v>
      </c>
      <c r="O3509" s="313">
        <f>N3509/N$3506</f>
        <v>0.33333333333333331</v>
      </c>
      <c r="P3509" s="104"/>
      <c r="Q3509" s="92"/>
      <c r="R3509" s="92"/>
      <c r="S3509" s="92"/>
      <c r="T3509" s="92"/>
      <c r="U3509" s="92">
        <v>1</v>
      </c>
      <c r="V3509" s="92"/>
      <c r="W3509" s="92"/>
      <c r="X3509" s="109">
        <f>P3509*P$7+Q3509*Q$7+R3509*R$7+S3509*S$7+T3509*T$7+U3509*U$7+V3509*V$7+W3509*W$7</f>
        <v>5000</v>
      </c>
      <c r="Y3509" s="83"/>
      <c r="Z3509" s="110">
        <f>X3509*$O3509</f>
        <v>1666.6666666666665</v>
      </c>
      <c r="AA3509" s="111"/>
      <c r="AB3509" s="92"/>
      <c r="AC3509" s="92"/>
      <c r="AD3509" s="92"/>
      <c r="AE3509" s="92"/>
      <c r="AF3509" s="92"/>
      <c r="AG3509" s="92"/>
      <c r="AH3509" s="92"/>
      <c r="AI3509" s="109">
        <f>AB3509*AB$7+AC3509*AC$7+AD3509*AD$7+AE3509*AE$7+AF3509*AF$7+AG3509*AG$7+AH3509*AH$7</f>
        <v>0</v>
      </c>
      <c r="AJ3509" s="83"/>
      <c r="AK3509" s="110">
        <f>AI3509*$O3509</f>
        <v>0</v>
      </c>
      <c r="AL3509" s="111"/>
      <c r="AM3509" s="92"/>
      <c r="AN3509" s="92"/>
      <c r="AO3509" s="92"/>
      <c r="AP3509" s="92">
        <v>1</v>
      </c>
      <c r="AQ3509" s="92"/>
      <c r="AR3509" s="92"/>
      <c r="AS3509" s="92"/>
      <c r="AT3509" s="92"/>
      <c r="AU3509" s="92"/>
      <c r="AV3509" s="109">
        <f>AM3509*AM$7+AN3509*AN$7+AO3509*AO$7+AP3509*AP$7+AQ3509*AQ$7+AR3509*AR$7+AS3509*AS$7+AT3509*AT$7+AU3509*AU$7</f>
        <v>100</v>
      </c>
      <c r="AW3509" s="75"/>
      <c r="AX3509" s="110">
        <f>AV3509*$O3509</f>
        <v>33.333333333333329</v>
      </c>
      <c r="AY3509" s="111"/>
      <c r="AZ3509" s="93"/>
      <c r="BA3509" s="94" t="s">
        <v>131</v>
      </c>
      <c r="BB3509" s="71"/>
      <c r="BC3509" s="95"/>
      <c r="BD3509" s="41">
        <v>6</v>
      </c>
      <c r="BE3509" s="52">
        <v>63</v>
      </c>
      <c r="BF3509" s="158">
        <v>6311</v>
      </c>
      <c r="BG3509" s="280" t="s">
        <v>52</v>
      </c>
    </row>
    <row r="3510" spans="1:59" s="63" customFormat="1" ht="12.75" x14ac:dyDescent="0.2">
      <c r="A3510" s="196">
        <v>6</v>
      </c>
      <c r="B3510" s="197" t="s">
        <v>1027</v>
      </c>
      <c r="C3510" s="208">
        <v>63</v>
      </c>
      <c r="D3510" s="209" t="s">
        <v>1056</v>
      </c>
      <c r="E3510" s="212">
        <v>6311</v>
      </c>
      <c r="F3510" s="213" t="s">
        <v>1057</v>
      </c>
      <c r="G3510" s="231"/>
      <c r="H3510" s="65"/>
      <c r="I3510" s="222"/>
      <c r="J3510" s="66"/>
      <c r="K3510" s="66"/>
      <c r="L3510" s="66"/>
      <c r="M3510" s="64"/>
      <c r="N3510" s="304"/>
      <c r="O3510" s="305"/>
      <c r="P3510" s="127"/>
      <c r="Q3510" s="67"/>
      <c r="R3510" s="67"/>
      <c r="S3510" s="67"/>
      <c r="T3510" s="67"/>
      <c r="U3510" s="67"/>
      <c r="V3510" s="67"/>
      <c r="W3510" s="67"/>
      <c r="X3510" s="67"/>
      <c r="Y3510" s="68"/>
      <c r="Z3510" s="68"/>
      <c r="AA3510" s="68"/>
      <c r="AB3510" s="67"/>
      <c r="AC3510" s="67"/>
      <c r="AD3510" s="67"/>
      <c r="AE3510" s="67"/>
      <c r="AF3510" s="67"/>
      <c r="AG3510" s="67"/>
      <c r="AH3510" s="67"/>
      <c r="AI3510" s="67"/>
      <c r="AJ3510" s="68"/>
      <c r="AK3510" s="68"/>
      <c r="AL3510" s="68"/>
      <c r="AM3510" s="67"/>
      <c r="AN3510" s="67"/>
      <c r="AO3510" s="67"/>
      <c r="AP3510" s="67"/>
      <c r="AQ3510" s="67"/>
      <c r="AR3510" s="67"/>
      <c r="AS3510" s="67"/>
      <c r="AT3510" s="67"/>
      <c r="AU3510" s="67"/>
      <c r="AV3510" s="67"/>
      <c r="AW3510" s="67"/>
      <c r="AX3510" s="68"/>
      <c r="AY3510" s="68"/>
      <c r="AZ3510" s="69"/>
      <c r="BA3510" s="70"/>
      <c r="BB3510" s="71"/>
      <c r="BC3510" s="95"/>
      <c r="BD3510" s="41">
        <v>6</v>
      </c>
      <c r="BE3510" s="52">
        <v>63</v>
      </c>
      <c r="BF3510" s="158">
        <v>6311</v>
      </c>
      <c r="BG3510" s="275"/>
    </row>
    <row r="3511" spans="1:59" s="63" customFormat="1" ht="12.75" x14ac:dyDescent="0.2">
      <c r="A3511" s="196">
        <v>6</v>
      </c>
      <c r="B3511" s="197" t="s">
        <v>1027</v>
      </c>
      <c r="C3511" s="208">
        <v>63</v>
      </c>
      <c r="D3511" s="209" t="s">
        <v>1056</v>
      </c>
      <c r="E3511" s="212">
        <v>6311</v>
      </c>
      <c r="F3511" s="213" t="s">
        <v>1057</v>
      </c>
      <c r="G3511" s="232"/>
      <c r="H3511" s="97"/>
      <c r="I3511" s="224"/>
      <c r="J3511" s="98"/>
      <c r="K3511" s="98"/>
      <c r="L3511" s="98"/>
      <c r="M3511" s="96"/>
      <c r="N3511" s="307"/>
      <c r="O3511" s="246"/>
      <c r="P3511" s="124"/>
      <c r="Q3511" s="99"/>
      <c r="R3511" s="99"/>
      <c r="S3511" s="99"/>
      <c r="T3511" s="99"/>
      <c r="U3511" s="99"/>
      <c r="V3511" s="99"/>
      <c r="W3511" s="99"/>
      <c r="X3511" s="99"/>
      <c r="Y3511" s="100"/>
      <c r="Z3511" s="100"/>
      <c r="AA3511" s="100"/>
      <c r="AB3511" s="99"/>
      <c r="AC3511" s="99"/>
      <c r="AD3511" s="99"/>
      <c r="AE3511" s="99"/>
      <c r="AF3511" s="99"/>
      <c r="AG3511" s="99"/>
      <c r="AH3511" s="99"/>
      <c r="AI3511" s="99"/>
      <c r="AJ3511" s="100"/>
      <c r="AK3511" s="100"/>
      <c r="AL3511" s="100"/>
      <c r="AM3511" s="99"/>
      <c r="AN3511" s="99"/>
      <c r="AO3511" s="99"/>
      <c r="AP3511" s="99"/>
      <c r="AQ3511" s="99"/>
      <c r="AR3511" s="99"/>
      <c r="AS3511" s="99"/>
      <c r="AT3511" s="99"/>
      <c r="AU3511" s="99"/>
      <c r="AV3511" s="99"/>
      <c r="AW3511" s="99"/>
      <c r="AX3511" s="100"/>
      <c r="AY3511" s="100"/>
      <c r="AZ3511" s="101"/>
      <c r="BA3511" s="102"/>
      <c r="BB3511" s="95"/>
      <c r="BC3511" s="95"/>
      <c r="BD3511" s="41">
        <v>6</v>
      </c>
      <c r="BE3511" s="52">
        <v>63</v>
      </c>
      <c r="BF3511" s="158">
        <v>6311</v>
      </c>
      <c r="BG3511" s="277"/>
    </row>
    <row r="3512" spans="1:59" x14ac:dyDescent="0.25">
      <c r="A3512" s="196">
        <v>6</v>
      </c>
      <c r="B3512" s="197" t="s">
        <v>1027</v>
      </c>
      <c r="C3512" s="208">
        <v>63</v>
      </c>
      <c r="D3512" s="209" t="s">
        <v>1056</v>
      </c>
      <c r="E3512" s="210">
        <v>6312</v>
      </c>
      <c r="F3512" s="211" t="s">
        <v>1058</v>
      </c>
      <c r="G3512" s="235"/>
      <c r="H3512" s="145"/>
      <c r="I3512" s="221"/>
      <c r="J3512" s="57"/>
      <c r="K3512" s="57"/>
      <c r="L3512" s="57"/>
      <c r="M3512" s="144"/>
      <c r="N3512" s="324"/>
      <c r="O3512" s="325"/>
      <c r="P3512" s="146"/>
      <c r="Q3512" s="146"/>
      <c r="R3512" s="146"/>
      <c r="S3512" s="146"/>
      <c r="T3512" s="146"/>
      <c r="U3512" s="146"/>
      <c r="V3512" s="146"/>
      <c r="W3512" s="146"/>
      <c r="X3512" s="146"/>
      <c r="Y3512" s="59"/>
      <c r="Z3512" s="123"/>
      <c r="AA3512" s="123"/>
      <c r="AB3512" s="146"/>
      <c r="AC3512" s="146"/>
      <c r="AD3512" s="146"/>
      <c r="AE3512" s="146"/>
      <c r="AF3512" s="146"/>
      <c r="AG3512" s="146"/>
      <c r="AH3512" s="146"/>
      <c r="AI3512" s="146"/>
      <c r="AJ3512" s="59"/>
      <c r="AK3512" s="123"/>
      <c r="AL3512" s="123"/>
      <c r="AM3512" s="146"/>
      <c r="AN3512" s="146"/>
      <c r="AO3512" s="146"/>
      <c r="AP3512" s="146"/>
      <c r="AQ3512" s="146"/>
      <c r="AR3512" s="146"/>
      <c r="AS3512" s="146"/>
      <c r="AT3512" s="146"/>
      <c r="AU3512" s="146"/>
      <c r="AV3512" s="146"/>
      <c r="AW3512" s="58"/>
      <c r="AX3512" s="123"/>
      <c r="AY3512" s="59"/>
      <c r="AZ3512" s="147"/>
      <c r="BA3512" s="148"/>
      <c r="BB3512" s="143"/>
      <c r="BC3512" s="143"/>
      <c r="BD3512" s="41">
        <v>6</v>
      </c>
      <c r="BE3512" s="52">
        <v>63</v>
      </c>
      <c r="BF3512" s="62">
        <v>6312</v>
      </c>
      <c r="BG3512" s="284"/>
    </row>
    <row r="3513" spans="1:59" s="63" customFormat="1" ht="12.75" x14ac:dyDescent="0.2">
      <c r="A3513" s="196">
        <v>6</v>
      </c>
      <c r="B3513" s="197" t="s">
        <v>1027</v>
      </c>
      <c r="C3513" s="208">
        <v>63</v>
      </c>
      <c r="D3513" s="209" t="s">
        <v>1056</v>
      </c>
      <c r="E3513" s="210">
        <v>6312</v>
      </c>
      <c r="F3513" s="211" t="s">
        <v>1058</v>
      </c>
      <c r="G3513" s="230"/>
      <c r="H3513" s="56"/>
      <c r="I3513" s="221"/>
      <c r="J3513" s="57"/>
      <c r="K3513" s="57"/>
      <c r="L3513" s="57"/>
      <c r="M3513" s="55"/>
      <c r="N3513" s="303"/>
      <c r="O3513" s="245"/>
      <c r="P3513" s="122"/>
      <c r="Q3513" s="58"/>
      <c r="R3513" s="58"/>
      <c r="S3513" s="58"/>
      <c r="T3513" s="58"/>
      <c r="U3513" s="58"/>
      <c r="V3513" s="58"/>
      <c r="W3513" s="58"/>
      <c r="X3513" s="58"/>
      <c r="Y3513" s="59"/>
      <c r="Z3513" s="59"/>
      <c r="AA3513" s="59"/>
      <c r="AB3513" s="58"/>
      <c r="AC3513" s="58"/>
      <c r="AD3513" s="58"/>
      <c r="AE3513" s="58"/>
      <c r="AF3513" s="58"/>
      <c r="AG3513" s="58"/>
      <c r="AH3513" s="58"/>
      <c r="AI3513" s="58"/>
      <c r="AJ3513" s="59"/>
      <c r="AK3513" s="59"/>
      <c r="AL3513" s="59"/>
      <c r="AM3513" s="58"/>
      <c r="AN3513" s="58"/>
      <c r="AO3513" s="58"/>
      <c r="AP3513" s="58"/>
      <c r="AQ3513" s="58"/>
      <c r="AR3513" s="58"/>
      <c r="AS3513" s="58"/>
      <c r="AT3513" s="58"/>
      <c r="AU3513" s="58"/>
      <c r="AV3513" s="58"/>
      <c r="AW3513" s="58"/>
      <c r="AX3513" s="59"/>
      <c r="AY3513" s="59"/>
      <c r="AZ3513" s="60"/>
      <c r="BA3513" s="61"/>
      <c r="BB3513" s="54"/>
      <c r="BC3513" s="54"/>
      <c r="BD3513" s="41">
        <v>6</v>
      </c>
      <c r="BE3513" s="52">
        <v>63</v>
      </c>
      <c r="BF3513" s="62">
        <v>6312</v>
      </c>
      <c r="BG3513" s="274"/>
    </row>
    <row r="3514" spans="1:59" s="63" customFormat="1" ht="12.75" x14ac:dyDescent="0.2">
      <c r="A3514" s="196">
        <v>6</v>
      </c>
      <c r="B3514" s="197" t="s">
        <v>1027</v>
      </c>
      <c r="C3514" s="208">
        <v>63</v>
      </c>
      <c r="D3514" s="209" t="s">
        <v>1056</v>
      </c>
      <c r="E3514" s="210">
        <v>6312</v>
      </c>
      <c r="F3514" s="211" t="s">
        <v>1058</v>
      </c>
      <c r="G3514" s="231"/>
      <c r="H3514" s="65"/>
      <c r="I3514" s="222"/>
      <c r="J3514" s="66"/>
      <c r="K3514" s="66"/>
      <c r="L3514" s="66"/>
      <c r="M3514" s="64"/>
      <c r="N3514" s="308"/>
      <c r="O3514" s="309"/>
      <c r="P3514" s="127"/>
      <c r="Q3514" s="67"/>
      <c r="R3514" s="67"/>
      <c r="S3514" s="67"/>
      <c r="T3514" s="67"/>
      <c r="U3514" s="67"/>
      <c r="V3514" s="67"/>
      <c r="W3514" s="67"/>
      <c r="X3514" s="67"/>
      <c r="Y3514" s="68"/>
      <c r="Z3514" s="68"/>
      <c r="AA3514" s="68"/>
      <c r="AB3514" s="67"/>
      <c r="AC3514" s="67"/>
      <c r="AD3514" s="67"/>
      <c r="AE3514" s="67"/>
      <c r="AF3514" s="67"/>
      <c r="AG3514" s="67"/>
      <c r="AH3514" s="67"/>
      <c r="AI3514" s="67"/>
      <c r="AJ3514" s="68"/>
      <c r="AK3514" s="68"/>
      <c r="AL3514" s="68"/>
      <c r="AM3514" s="67"/>
      <c r="AN3514" s="67"/>
      <c r="AO3514" s="67"/>
      <c r="AP3514" s="67"/>
      <c r="AQ3514" s="67"/>
      <c r="AR3514" s="67"/>
      <c r="AS3514" s="67"/>
      <c r="AT3514" s="67"/>
      <c r="AU3514" s="67"/>
      <c r="AV3514" s="67"/>
      <c r="AW3514" s="67"/>
      <c r="AX3514" s="68"/>
      <c r="AY3514" s="68"/>
      <c r="AZ3514" s="69"/>
      <c r="BA3514" s="70"/>
      <c r="BB3514" s="71"/>
      <c r="BC3514" s="54"/>
      <c r="BD3514" s="41">
        <v>6</v>
      </c>
      <c r="BE3514" s="52">
        <v>63</v>
      </c>
      <c r="BF3514" s="62">
        <v>6312</v>
      </c>
      <c r="BG3514" s="275"/>
    </row>
    <row r="3515" spans="1:59" s="63" customFormat="1" ht="12.75" x14ac:dyDescent="0.2">
      <c r="A3515" s="196">
        <v>6</v>
      </c>
      <c r="B3515" s="197" t="s">
        <v>1027</v>
      </c>
      <c r="C3515" s="208">
        <v>63</v>
      </c>
      <c r="D3515" s="209" t="s">
        <v>1056</v>
      </c>
      <c r="E3515" s="210">
        <v>6312</v>
      </c>
      <c r="F3515" s="211" t="s">
        <v>1058</v>
      </c>
      <c r="G3515" s="231"/>
      <c r="H3515" s="72" t="s">
        <v>47</v>
      </c>
      <c r="I3515" s="223"/>
      <c r="J3515" s="73"/>
      <c r="K3515" s="73"/>
      <c r="L3515" s="73"/>
      <c r="M3515" s="74"/>
      <c r="N3515" s="247"/>
      <c r="O3515" s="306"/>
      <c r="P3515" s="105"/>
      <c r="Q3515" s="75"/>
      <c r="R3515" s="75"/>
      <c r="S3515" s="75"/>
      <c r="T3515" s="75"/>
      <c r="U3515" s="75"/>
      <c r="V3515" s="75"/>
      <c r="W3515" s="75"/>
      <c r="X3515" s="75"/>
      <c r="Y3515" s="76">
        <f>IF(ISNUMBER(VLOOKUP(Y3517,P$7:W$7,MATCH(Y3517,P$7:W$7))),VLOOKUP(Y3517,P$7:W$7,MATCH(Y3517,P$7:W$7)),IF(N3519=0,"No Data",IF(Y3517&gt;0,"&lt;100",0)))</f>
        <v>10000</v>
      </c>
      <c r="Z3515" s="77">
        <f>IF(ISNUMBER(VLOOKUP(Z3519,P$7:W$7,MATCH(Z3519,P$7:W$7))),VLOOKUP(Z3519,P$7:W$7,MATCH(Z3519,P$7:W$7)),IF(N3519=0,"No Data",IF(Z3519&gt;0,"&lt;100",0)))</f>
        <v>10000</v>
      </c>
      <c r="AA3515" s="106">
        <f>IF(ISNUMBER(Z3515),Z3515,0)</f>
        <v>10000</v>
      </c>
      <c r="AB3515" s="75"/>
      <c r="AC3515" s="75"/>
      <c r="AD3515" s="75"/>
      <c r="AE3515" s="75"/>
      <c r="AF3515" s="75"/>
      <c r="AG3515" s="75"/>
      <c r="AH3515" s="75"/>
      <c r="AI3515" s="75"/>
      <c r="AJ3515" s="76">
        <f>IF(ISNUMBER(VLOOKUP(AJ3517,AB$7:AH$7,MATCH(AJ3517,AB$7:AH$7))),VLOOKUP(AJ3517,AB$7:AH$7,MATCH(AJ3517,AB$7:AH$7)),IF(N3519=0,"No Data",IF(AJ3517&gt;0,"&lt;50",0)))</f>
        <v>0</v>
      </c>
      <c r="AK3515" s="77">
        <f>IF(ISNUMBER(VLOOKUP(AK3519,AB$7:AH$7,MATCH(AK3519,AB$7:AH$7))),VLOOKUP(AK3519,AB$7:AH$7,MATCH(AK3519,AB$7:AH$7)),IF(N3519=0,"No Data",IF(AK3519&gt;0,"&lt;50",0)))</f>
        <v>0</v>
      </c>
      <c r="AL3515" s="106">
        <f>IF(ISNUMBER(AK3515),AK3515,0)</f>
        <v>0</v>
      </c>
      <c r="AM3515" s="75"/>
      <c r="AN3515" s="75"/>
      <c r="AO3515" s="75"/>
      <c r="AP3515" s="75"/>
      <c r="AQ3515" s="75"/>
      <c r="AR3515" s="75"/>
      <c r="AS3515" s="75"/>
      <c r="AT3515" s="75"/>
      <c r="AU3515" s="75"/>
      <c r="AV3515" s="75"/>
      <c r="AW3515" s="76">
        <f>IF(ISNUMBER(VLOOKUP(AW3517,AM$7:AU$7,MATCH(AW3517,AM$7:AU$7))),VLOOKUP(AW3517,AM$7:AU$7,MATCH(AW3517,AM$7:AU$7)),IF(N3519=0,"No Data",IF(AW3517&gt;0,"&lt;10",0)))</f>
        <v>500</v>
      </c>
      <c r="AX3515" s="77">
        <f>IF(ISNUMBER(VLOOKUP(AX3519,AM$7:AU$7,MATCH(AX3519,AM$7:AU$7))),VLOOKUP(AX3519,AM$7:AU$7,MATCH(AX3519,AM$7:AU$7)),IF(N3519=0,"No Data",IF(AX3519&gt;0,"&lt;10",0)))</f>
        <v>500</v>
      </c>
      <c r="AY3515" s="106">
        <f>IF(ISNUMBER(AX3515),AX3515,0)</f>
        <v>500</v>
      </c>
      <c r="AZ3515" s="79"/>
      <c r="BA3515" s="80"/>
      <c r="BB3515" s="71"/>
      <c r="BC3515" s="54"/>
      <c r="BD3515" s="41">
        <v>6</v>
      </c>
      <c r="BE3515" s="52">
        <v>63</v>
      </c>
      <c r="BF3515" s="62">
        <v>6312</v>
      </c>
      <c r="BG3515" s="276" t="s">
        <v>47</v>
      </c>
    </row>
    <row r="3516" spans="1:59" s="63" customFormat="1" ht="12.75" x14ac:dyDescent="0.2">
      <c r="A3516" s="196">
        <v>6</v>
      </c>
      <c r="B3516" s="197" t="s">
        <v>1027</v>
      </c>
      <c r="C3516" s="208">
        <v>63</v>
      </c>
      <c r="D3516" s="209" t="s">
        <v>1056</v>
      </c>
      <c r="E3516" s="210">
        <v>6312</v>
      </c>
      <c r="F3516" s="211" t="s">
        <v>1058</v>
      </c>
      <c r="G3516" s="231"/>
      <c r="H3516" s="81" t="s">
        <v>48</v>
      </c>
      <c r="I3516" s="223"/>
      <c r="J3516" s="73"/>
      <c r="K3516" s="73"/>
      <c r="L3516" s="73"/>
      <c r="M3516" s="74"/>
      <c r="N3516" s="247"/>
      <c r="O3516" s="306"/>
      <c r="P3516" s="105"/>
      <c r="Q3516" s="75"/>
      <c r="R3516" s="75"/>
      <c r="S3516" s="75"/>
      <c r="T3516" s="75"/>
      <c r="U3516" s="75"/>
      <c r="V3516" s="75"/>
      <c r="W3516" s="75"/>
      <c r="X3516" s="75"/>
      <c r="Y3516" s="82">
        <f>MIN(X3520:X3525)</f>
        <v>100</v>
      </c>
      <c r="Z3516" s="83"/>
      <c r="AA3516" s="83"/>
      <c r="AB3516" s="75"/>
      <c r="AC3516" s="75"/>
      <c r="AD3516" s="75"/>
      <c r="AE3516" s="75"/>
      <c r="AF3516" s="75"/>
      <c r="AG3516" s="75"/>
      <c r="AH3516" s="75"/>
      <c r="AI3516" s="75"/>
      <c r="AJ3516" s="82">
        <f>MIN(AI3520:AI3525)</f>
        <v>0</v>
      </c>
      <c r="AK3516" s="83"/>
      <c r="AL3516" s="83"/>
      <c r="AM3516" s="75"/>
      <c r="AN3516" s="75"/>
      <c r="AO3516" s="75"/>
      <c r="AP3516" s="75"/>
      <c r="AQ3516" s="75"/>
      <c r="AR3516" s="75"/>
      <c r="AS3516" s="75"/>
      <c r="AT3516" s="75"/>
      <c r="AU3516" s="75"/>
      <c r="AV3516" s="75"/>
      <c r="AW3516" s="82">
        <f>MIN(AV3520:AV3525)</f>
        <v>100</v>
      </c>
      <c r="AX3516" s="83"/>
      <c r="AY3516" s="83"/>
      <c r="AZ3516" s="79"/>
      <c r="BA3516" s="80"/>
      <c r="BB3516" s="71"/>
      <c r="BC3516" s="54"/>
      <c r="BD3516" s="41">
        <v>6</v>
      </c>
      <c r="BE3516" s="52">
        <v>63</v>
      </c>
      <c r="BF3516" s="62">
        <v>6312</v>
      </c>
      <c r="BG3516" s="278" t="s">
        <v>48</v>
      </c>
    </row>
    <row r="3517" spans="1:59" s="63" customFormat="1" ht="12.75" x14ac:dyDescent="0.2">
      <c r="A3517" s="196">
        <v>6</v>
      </c>
      <c r="B3517" s="197" t="s">
        <v>1027</v>
      </c>
      <c r="C3517" s="208">
        <v>63</v>
      </c>
      <c r="D3517" s="209" t="s">
        <v>1056</v>
      </c>
      <c r="E3517" s="210">
        <v>6312</v>
      </c>
      <c r="F3517" s="211" t="s">
        <v>1058</v>
      </c>
      <c r="G3517" s="231"/>
      <c r="H3517" s="81" t="s">
        <v>49</v>
      </c>
      <c r="I3517" s="223"/>
      <c r="J3517" s="73"/>
      <c r="K3517" s="73"/>
      <c r="L3517" s="73"/>
      <c r="M3517" s="74"/>
      <c r="N3517" s="247"/>
      <c r="O3517" s="306"/>
      <c r="P3517" s="105"/>
      <c r="Q3517" s="75"/>
      <c r="R3517" s="75"/>
      <c r="S3517" s="75"/>
      <c r="T3517" s="75"/>
      <c r="U3517" s="75"/>
      <c r="V3517" s="75"/>
      <c r="W3517" s="75"/>
      <c r="X3517" s="75"/>
      <c r="Y3517" s="84">
        <f>IF(ISNUMBER(AVERAGE(X3520:X3525)),AVERAGE(X3520:X3525),0)</f>
        <v>16020</v>
      </c>
      <c r="Z3517" s="83"/>
      <c r="AA3517" s="83"/>
      <c r="AB3517" s="75"/>
      <c r="AC3517" s="75"/>
      <c r="AD3517" s="75"/>
      <c r="AE3517" s="75"/>
      <c r="AF3517" s="75"/>
      <c r="AG3517" s="75"/>
      <c r="AH3517" s="75"/>
      <c r="AI3517" s="75"/>
      <c r="AJ3517" s="84">
        <f>IF(ISNUMBER(AVERAGE(AI3520:AI3525)),AVERAGE(AI3520:AI3525),0)</f>
        <v>0</v>
      </c>
      <c r="AK3517" s="83"/>
      <c r="AL3517" s="83"/>
      <c r="AM3517" s="75"/>
      <c r="AN3517" s="75"/>
      <c r="AO3517" s="75"/>
      <c r="AP3517" s="75"/>
      <c r="AQ3517" s="75"/>
      <c r="AR3517" s="75"/>
      <c r="AS3517" s="75"/>
      <c r="AT3517" s="75"/>
      <c r="AU3517" s="75"/>
      <c r="AV3517" s="75"/>
      <c r="AW3517" s="84">
        <f>IF(ISNUMBER(AVERAGE(AV3520:AV3525)),AVERAGE(AV3520:AV3525),0)</f>
        <v>580</v>
      </c>
      <c r="AX3517" s="83"/>
      <c r="AY3517" s="83"/>
      <c r="AZ3517" s="79"/>
      <c r="BA3517" s="80"/>
      <c r="BB3517" s="71"/>
      <c r="BC3517" s="54"/>
      <c r="BD3517" s="41">
        <v>6</v>
      </c>
      <c r="BE3517" s="52">
        <v>63</v>
      </c>
      <c r="BF3517" s="62">
        <v>6312</v>
      </c>
      <c r="BG3517" s="278" t="s">
        <v>49</v>
      </c>
    </row>
    <row r="3518" spans="1:59" s="63" customFormat="1" ht="12.75" x14ac:dyDescent="0.2">
      <c r="A3518" s="196">
        <v>6</v>
      </c>
      <c r="B3518" s="197" t="s">
        <v>1027</v>
      </c>
      <c r="C3518" s="208">
        <v>63</v>
      </c>
      <c r="D3518" s="209" t="s">
        <v>1056</v>
      </c>
      <c r="E3518" s="210">
        <v>6312</v>
      </c>
      <c r="F3518" s="211" t="s">
        <v>1058</v>
      </c>
      <c r="G3518" s="231"/>
      <c r="H3518" s="81" t="s">
        <v>50</v>
      </c>
      <c r="I3518" s="223"/>
      <c r="J3518" s="73"/>
      <c r="K3518" s="73"/>
      <c r="L3518" s="73"/>
      <c r="M3518" s="74"/>
      <c r="N3518" s="247"/>
      <c r="O3518" s="306"/>
      <c r="P3518" s="105"/>
      <c r="Q3518" s="75"/>
      <c r="R3518" s="75"/>
      <c r="S3518" s="75"/>
      <c r="T3518" s="75"/>
      <c r="U3518" s="75"/>
      <c r="V3518" s="75"/>
      <c r="W3518" s="75"/>
      <c r="X3518" s="75"/>
      <c r="Y3518" s="84">
        <f>MAX(X3520:X3525)</f>
        <v>25000</v>
      </c>
      <c r="Z3518" s="83"/>
      <c r="AA3518" s="83"/>
      <c r="AB3518" s="75"/>
      <c r="AC3518" s="75"/>
      <c r="AD3518" s="75"/>
      <c r="AE3518" s="75"/>
      <c r="AF3518" s="75"/>
      <c r="AG3518" s="75"/>
      <c r="AH3518" s="75"/>
      <c r="AI3518" s="75"/>
      <c r="AJ3518" s="84">
        <f>MAX(AI3520:AI3525)</f>
        <v>0</v>
      </c>
      <c r="AK3518" s="83"/>
      <c r="AL3518" s="83"/>
      <c r="AM3518" s="75"/>
      <c r="AN3518" s="75"/>
      <c r="AO3518" s="75"/>
      <c r="AP3518" s="75"/>
      <c r="AQ3518" s="75"/>
      <c r="AR3518" s="75"/>
      <c r="AS3518" s="75"/>
      <c r="AT3518" s="75"/>
      <c r="AU3518" s="75"/>
      <c r="AV3518" s="75"/>
      <c r="AW3518" s="84">
        <f>MAX(AV3520:AV3525)</f>
        <v>2500</v>
      </c>
      <c r="AX3518" s="83"/>
      <c r="AY3518" s="83"/>
      <c r="AZ3518" s="79"/>
      <c r="BA3518" s="80"/>
      <c r="BB3518" s="71"/>
      <c r="BC3518" s="54"/>
      <c r="BD3518" s="41">
        <v>6</v>
      </c>
      <c r="BE3518" s="52">
        <v>63</v>
      </c>
      <c r="BF3518" s="62">
        <v>6312</v>
      </c>
      <c r="BG3518" s="278" t="s">
        <v>50</v>
      </c>
    </row>
    <row r="3519" spans="1:59" s="63" customFormat="1" ht="12.75" x14ac:dyDescent="0.2">
      <c r="A3519" s="196">
        <v>6</v>
      </c>
      <c r="B3519" s="197" t="s">
        <v>1027</v>
      </c>
      <c r="C3519" s="208">
        <v>63</v>
      </c>
      <c r="D3519" s="209" t="s">
        <v>1056</v>
      </c>
      <c r="E3519" s="210">
        <v>6312</v>
      </c>
      <c r="F3519" s="211" t="s">
        <v>1058</v>
      </c>
      <c r="G3519" s="231"/>
      <c r="H3519" s="85" t="s">
        <v>51</v>
      </c>
      <c r="I3519" s="223"/>
      <c r="J3519" s="73"/>
      <c r="K3519" s="73"/>
      <c r="L3519" s="73"/>
      <c r="M3519" s="74"/>
      <c r="N3519" s="248">
        <f>SUM(N3520:N3524)</f>
        <v>5</v>
      </c>
      <c r="O3519" s="293">
        <f>SUM(O3520:O3524)</f>
        <v>1</v>
      </c>
      <c r="P3519" s="292"/>
      <c r="Q3519" s="87"/>
      <c r="R3519" s="87"/>
      <c r="S3519" s="87"/>
      <c r="T3519" s="87"/>
      <c r="U3519" s="87"/>
      <c r="V3519" s="87"/>
      <c r="W3519" s="87"/>
      <c r="X3519" s="87"/>
      <c r="Y3519" s="88"/>
      <c r="Z3519" s="86">
        <f>SUM(Z3520:Z3524)</f>
        <v>16020</v>
      </c>
      <c r="AA3519" s="88"/>
      <c r="AB3519" s="87"/>
      <c r="AC3519" s="87"/>
      <c r="AD3519" s="87"/>
      <c r="AE3519" s="87"/>
      <c r="AF3519" s="87"/>
      <c r="AG3519" s="87"/>
      <c r="AH3519" s="87"/>
      <c r="AI3519" s="87"/>
      <c r="AJ3519" s="88"/>
      <c r="AK3519" s="86">
        <f>SUM(AK3520:AK3524)</f>
        <v>0</v>
      </c>
      <c r="AL3519" s="88"/>
      <c r="AM3519" s="87"/>
      <c r="AN3519" s="87"/>
      <c r="AO3519" s="87"/>
      <c r="AP3519" s="87"/>
      <c r="AQ3519" s="87"/>
      <c r="AR3519" s="87"/>
      <c r="AS3519" s="87"/>
      <c r="AT3519" s="87"/>
      <c r="AU3519" s="87"/>
      <c r="AV3519" s="87"/>
      <c r="AW3519" s="112"/>
      <c r="AX3519" s="86">
        <f>SUM(AX3520:AX3524)</f>
        <v>580</v>
      </c>
      <c r="AY3519" s="88"/>
      <c r="AZ3519" s="79"/>
      <c r="BA3519" s="80"/>
      <c r="BB3519" s="71"/>
      <c r="BC3519" s="54"/>
      <c r="BD3519" s="41">
        <v>6</v>
      </c>
      <c r="BE3519" s="52">
        <v>63</v>
      </c>
      <c r="BF3519" s="62">
        <v>6312</v>
      </c>
      <c r="BG3519" s="279" t="s">
        <v>51</v>
      </c>
    </row>
    <row r="3520" spans="1:59" s="63" customFormat="1" ht="12.75" x14ac:dyDescent="0.2">
      <c r="A3520" s="196">
        <v>6</v>
      </c>
      <c r="B3520" s="197" t="s">
        <v>1027</v>
      </c>
      <c r="C3520" s="208">
        <v>63</v>
      </c>
      <c r="D3520" s="209" t="s">
        <v>1056</v>
      </c>
      <c r="E3520" s="210">
        <v>6312</v>
      </c>
      <c r="F3520" s="211" t="s">
        <v>1058</v>
      </c>
      <c r="G3520" s="231"/>
      <c r="H3520" s="89" t="s">
        <v>52</v>
      </c>
      <c r="I3520" s="90" t="s">
        <v>597</v>
      </c>
      <c r="J3520" s="90"/>
      <c r="K3520" s="90" t="s">
        <v>73</v>
      </c>
      <c r="L3520" s="90" t="s">
        <v>69</v>
      </c>
      <c r="M3520" s="91"/>
      <c r="N3520" s="312">
        <v>1</v>
      </c>
      <c r="O3520" s="313">
        <f>N3520/N$3519</f>
        <v>0.2</v>
      </c>
      <c r="P3520" s="104"/>
      <c r="Q3520" s="92"/>
      <c r="R3520" s="92"/>
      <c r="S3520" s="92"/>
      <c r="T3520" s="92"/>
      <c r="U3520" s="92"/>
      <c r="V3520" s="92"/>
      <c r="W3520" s="92">
        <v>1</v>
      </c>
      <c r="X3520" s="109">
        <f>P3520*P$7+Q3520*Q$7+R3520*R$7+S3520*S$7+T3520*T$7+U3520*U$7+V3520*V$7+W3520*W$7</f>
        <v>25000</v>
      </c>
      <c r="Y3520" s="83"/>
      <c r="Z3520" s="110">
        <f>X3520*$O3520</f>
        <v>5000</v>
      </c>
      <c r="AA3520" s="111"/>
      <c r="AB3520" s="92"/>
      <c r="AC3520" s="92"/>
      <c r="AD3520" s="92"/>
      <c r="AE3520" s="92"/>
      <c r="AF3520" s="92"/>
      <c r="AG3520" s="92"/>
      <c r="AH3520" s="92"/>
      <c r="AI3520" s="109">
        <f>AB3520*AB$7+AC3520*AC$7+AD3520*AD$7+AE3520*AE$7+AF3520*AF$7+AG3520*AG$7+AH3520*AH$7</f>
        <v>0</v>
      </c>
      <c r="AJ3520" s="83"/>
      <c r="AK3520" s="110">
        <f>AI3520*$O3520</f>
        <v>0</v>
      </c>
      <c r="AL3520" s="111"/>
      <c r="AM3520" s="92"/>
      <c r="AN3520" s="92"/>
      <c r="AO3520" s="92"/>
      <c r="AP3520" s="92">
        <v>1</v>
      </c>
      <c r="AQ3520" s="92"/>
      <c r="AR3520" s="92"/>
      <c r="AS3520" s="92"/>
      <c r="AT3520" s="92"/>
      <c r="AU3520" s="92"/>
      <c r="AV3520" s="109">
        <f>AM3520*AM$7+AN3520*AN$7+AO3520*AO$7+AP3520*AP$7+AQ3520*AQ$7+AR3520*AR$7+AS3520*AS$7+AT3520*AT$7+AU3520*AU$7</f>
        <v>100</v>
      </c>
      <c r="AW3520" s="75"/>
      <c r="AX3520" s="110">
        <f>AV3520*$O3520</f>
        <v>20</v>
      </c>
      <c r="AY3520" s="111"/>
      <c r="AZ3520" s="93"/>
      <c r="BA3520" s="94" t="s">
        <v>131</v>
      </c>
      <c r="BB3520" s="71"/>
      <c r="BC3520" s="54"/>
      <c r="BD3520" s="41">
        <v>6</v>
      </c>
      <c r="BE3520" s="52">
        <v>63</v>
      </c>
      <c r="BF3520" s="62">
        <v>6312</v>
      </c>
      <c r="BG3520" s="280" t="s">
        <v>52</v>
      </c>
    </row>
    <row r="3521" spans="1:59" s="63" customFormat="1" ht="12.75" x14ac:dyDescent="0.2">
      <c r="A3521" s="196">
        <v>6</v>
      </c>
      <c r="B3521" s="197" t="s">
        <v>1027</v>
      </c>
      <c r="C3521" s="208">
        <v>63</v>
      </c>
      <c r="D3521" s="209" t="s">
        <v>1056</v>
      </c>
      <c r="E3521" s="210">
        <v>6312</v>
      </c>
      <c r="F3521" s="211" t="s">
        <v>1058</v>
      </c>
      <c r="G3521" s="231"/>
      <c r="H3521" s="89"/>
      <c r="I3521" s="90" t="s">
        <v>564</v>
      </c>
      <c r="J3521" s="90"/>
      <c r="K3521" s="90" t="s">
        <v>64</v>
      </c>
      <c r="L3521" s="90" t="s">
        <v>566</v>
      </c>
      <c r="M3521" s="91"/>
      <c r="N3521" s="312">
        <v>1</v>
      </c>
      <c r="O3521" s="313">
        <f>N3521/N$3519</f>
        <v>0.2</v>
      </c>
      <c r="P3521" s="104">
        <v>1</v>
      </c>
      <c r="Q3521" s="92"/>
      <c r="R3521" s="92"/>
      <c r="S3521" s="92"/>
      <c r="T3521" s="92"/>
      <c r="U3521" s="92"/>
      <c r="V3521" s="92"/>
      <c r="W3521" s="92"/>
      <c r="X3521" s="109">
        <f>P3521*P$7+Q3521*Q$7+R3521*R$7+S3521*S$7+T3521*T$7+U3521*U$7+V3521*V$7+W3521*W$7</f>
        <v>100</v>
      </c>
      <c r="Y3521" s="83"/>
      <c r="Z3521" s="110">
        <f>X3521*$O3521</f>
        <v>20</v>
      </c>
      <c r="AA3521" s="111"/>
      <c r="AB3521" s="92"/>
      <c r="AC3521" s="92"/>
      <c r="AD3521" s="92"/>
      <c r="AE3521" s="92"/>
      <c r="AF3521" s="92"/>
      <c r="AG3521" s="92"/>
      <c r="AH3521" s="92"/>
      <c r="AI3521" s="109">
        <f>AB3521*AB$7+AC3521*AC$7+AD3521*AD$7+AE3521*AE$7+AF3521*AF$7+AG3521*AG$7+AH3521*AH$7</f>
        <v>0</v>
      </c>
      <c r="AJ3521" s="83"/>
      <c r="AK3521" s="110">
        <f>AI3521*$O3521</f>
        <v>0</v>
      </c>
      <c r="AL3521" s="111"/>
      <c r="AM3521" s="92"/>
      <c r="AN3521" s="92"/>
      <c r="AO3521" s="92"/>
      <c r="AP3521" s="92"/>
      <c r="AQ3521" s="92"/>
      <c r="AR3521" s="92"/>
      <c r="AS3521" s="92"/>
      <c r="AT3521" s="92">
        <v>1</v>
      </c>
      <c r="AU3521" s="92"/>
      <c r="AV3521" s="109">
        <f>AM3521*AM$7+AN3521*AN$7+AO3521*AO$7+AP3521*AP$7+AQ3521*AQ$7+AR3521*AR$7+AS3521*AS$7+AT3521*AT$7+AU3521*AU$7</f>
        <v>2500</v>
      </c>
      <c r="AW3521" s="75"/>
      <c r="AX3521" s="110">
        <f>AV3521*$O3521</f>
        <v>500</v>
      </c>
      <c r="AY3521" s="111"/>
      <c r="AZ3521" s="93"/>
      <c r="BA3521" s="94" t="s">
        <v>131</v>
      </c>
      <c r="BB3521" s="71"/>
      <c r="BC3521" s="54"/>
      <c r="BD3521" s="41">
        <v>6</v>
      </c>
      <c r="BE3521" s="52">
        <v>63</v>
      </c>
      <c r="BF3521" s="62">
        <v>6312</v>
      </c>
      <c r="BG3521" s="280" t="s">
        <v>52</v>
      </c>
    </row>
    <row r="3522" spans="1:59" s="63" customFormat="1" ht="12.75" x14ac:dyDescent="0.2">
      <c r="A3522" s="196">
        <v>6</v>
      </c>
      <c r="B3522" s="197" t="s">
        <v>1027</v>
      </c>
      <c r="C3522" s="208">
        <v>63</v>
      </c>
      <c r="D3522" s="209" t="s">
        <v>1056</v>
      </c>
      <c r="E3522" s="210">
        <v>6312</v>
      </c>
      <c r="F3522" s="211" t="s">
        <v>1058</v>
      </c>
      <c r="G3522" s="231"/>
      <c r="H3522" s="89"/>
      <c r="I3522" s="90" t="s">
        <v>773</v>
      </c>
      <c r="J3522" s="90"/>
      <c r="K3522" s="90" t="s">
        <v>73</v>
      </c>
      <c r="L3522" s="90" t="s">
        <v>69</v>
      </c>
      <c r="M3522" s="91"/>
      <c r="N3522" s="312">
        <v>1</v>
      </c>
      <c r="O3522" s="313">
        <f>N3522/N$3519</f>
        <v>0.2</v>
      </c>
      <c r="P3522" s="104"/>
      <c r="Q3522" s="92"/>
      <c r="R3522" s="92"/>
      <c r="S3522" s="92"/>
      <c r="T3522" s="92"/>
      <c r="U3522" s="92"/>
      <c r="V3522" s="92"/>
      <c r="W3522" s="92">
        <v>1</v>
      </c>
      <c r="X3522" s="109">
        <f>P3522*P$7+Q3522*Q$7+R3522*R$7+S3522*S$7+T3522*T$7+U3522*U$7+V3522*V$7+W3522*W$7</f>
        <v>25000</v>
      </c>
      <c r="Y3522" s="83"/>
      <c r="Z3522" s="110">
        <f>X3522*$O3522</f>
        <v>5000</v>
      </c>
      <c r="AA3522" s="111"/>
      <c r="AB3522" s="92"/>
      <c r="AC3522" s="92"/>
      <c r="AD3522" s="92"/>
      <c r="AE3522" s="92"/>
      <c r="AF3522" s="92"/>
      <c r="AG3522" s="92"/>
      <c r="AH3522" s="92"/>
      <c r="AI3522" s="109">
        <f>AB3522*AB$7+AC3522*AC$7+AD3522*AD$7+AE3522*AE$7+AF3522*AF$7+AG3522*AG$7+AH3522*AH$7</f>
        <v>0</v>
      </c>
      <c r="AJ3522" s="83"/>
      <c r="AK3522" s="110">
        <f>AI3522*$O3522</f>
        <v>0</v>
      </c>
      <c r="AL3522" s="111"/>
      <c r="AM3522" s="92"/>
      <c r="AN3522" s="92"/>
      <c r="AO3522" s="92"/>
      <c r="AP3522" s="92">
        <v>1</v>
      </c>
      <c r="AQ3522" s="92"/>
      <c r="AR3522" s="92"/>
      <c r="AS3522" s="92"/>
      <c r="AT3522" s="92"/>
      <c r="AU3522" s="92"/>
      <c r="AV3522" s="109">
        <f>AM3522*AM$7+AN3522*AN$7+AO3522*AO$7+AP3522*AP$7+AQ3522*AQ$7+AR3522*AR$7+AS3522*AS$7+AT3522*AT$7+AU3522*AU$7</f>
        <v>100</v>
      </c>
      <c r="AW3522" s="75"/>
      <c r="AX3522" s="110">
        <f>AV3522*$O3522</f>
        <v>20</v>
      </c>
      <c r="AY3522" s="111"/>
      <c r="AZ3522" s="93"/>
      <c r="BA3522" s="94" t="s">
        <v>131</v>
      </c>
      <c r="BB3522" s="71"/>
      <c r="BC3522" s="54"/>
      <c r="BD3522" s="41">
        <v>6</v>
      </c>
      <c r="BE3522" s="52">
        <v>63</v>
      </c>
      <c r="BF3522" s="62">
        <v>6312</v>
      </c>
      <c r="BG3522" s="280" t="s">
        <v>52</v>
      </c>
    </row>
    <row r="3523" spans="1:59" s="63" customFormat="1" ht="12.75" x14ac:dyDescent="0.2">
      <c r="A3523" s="196">
        <v>6</v>
      </c>
      <c r="B3523" s="197" t="s">
        <v>1027</v>
      </c>
      <c r="C3523" s="208">
        <v>63</v>
      </c>
      <c r="D3523" s="209" t="s">
        <v>1056</v>
      </c>
      <c r="E3523" s="210">
        <v>6312</v>
      </c>
      <c r="F3523" s="211" t="s">
        <v>1058</v>
      </c>
      <c r="G3523" s="231"/>
      <c r="H3523" s="89"/>
      <c r="I3523" s="90" t="s">
        <v>446</v>
      </c>
      <c r="J3523" s="90"/>
      <c r="K3523" s="90" t="s">
        <v>90</v>
      </c>
      <c r="L3523" s="90"/>
      <c r="M3523" s="91"/>
      <c r="N3523" s="312">
        <v>1</v>
      </c>
      <c r="O3523" s="313">
        <f>N3523/N$3519</f>
        <v>0.2</v>
      </c>
      <c r="P3523" s="104"/>
      <c r="Q3523" s="92"/>
      <c r="R3523" s="92"/>
      <c r="S3523" s="92"/>
      <c r="T3523" s="92"/>
      <c r="U3523" s="92">
        <v>1</v>
      </c>
      <c r="V3523" s="92"/>
      <c r="W3523" s="92"/>
      <c r="X3523" s="109">
        <f>P3523*P$7+Q3523*Q$7+R3523*R$7+S3523*S$7+T3523*T$7+U3523*U$7+V3523*V$7+W3523*W$7</f>
        <v>5000</v>
      </c>
      <c r="Y3523" s="83"/>
      <c r="Z3523" s="110">
        <f>X3523*$O3523</f>
        <v>1000</v>
      </c>
      <c r="AA3523" s="111"/>
      <c r="AB3523" s="92"/>
      <c r="AC3523" s="92"/>
      <c r="AD3523" s="92"/>
      <c r="AE3523" s="92"/>
      <c r="AF3523" s="92"/>
      <c r="AG3523" s="92"/>
      <c r="AH3523" s="92"/>
      <c r="AI3523" s="109">
        <f>AB3523*AB$7+AC3523*AC$7+AD3523*AD$7+AE3523*AE$7+AF3523*AF$7+AG3523*AG$7+AH3523*AH$7</f>
        <v>0</v>
      </c>
      <c r="AJ3523" s="83"/>
      <c r="AK3523" s="110">
        <f>AI3523*$O3523</f>
        <v>0</v>
      </c>
      <c r="AL3523" s="111"/>
      <c r="AM3523" s="92"/>
      <c r="AN3523" s="92"/>
      <c r="AO3523" s="92"/>
      <c r="AP3523" s="92">
        <v>1</v>
      </c>
      <c r="AQ3523" s="92"/>
      <c r="AR3523" s="92"/>
      <c r="AS3523" s="92"/>
      <c r="AT3523" s="92"/>
      <c r="AU3523" s="92"/>
      <c r="AV3523" s="109">
        <f>AM3523*AM$7+AN3523*AN$7+AO3523*AO$7+AP3523*AP$7+AQ3523*AQ$7+AR3523*AR$7+AS3523*AS$7+AT3523*AT$7+AU3523*AU$7</f>
        <v>100</v>
      </c>
      <c r="AW3523" s="75"/>
      <c r="AX3523" s="110">
        <f>AV3523*$O3523</f>
        <v>20</v>
      </c>
      <c r="AY3523" s="111"/>
      <c r="AZ3523" s="93"/>
      <c r="BA3523" s="94" t="s">
        <v>131</v>
      </c>
      <c r="BB3523" s="71"/>
      <c r="BC3523" s="54"/>
      <c r="BD3523" s="41">
        <v>6</v>
      </c>
      <c r="BE3523" s="52">
        <v>63</v>
      </c>
      <c r="BF3523" s="62">
        <v>6312</v>
      </c>
      <c r="BG3523" s="280" t="s">
        <v>52</v>
      </c>
    </row>
    <row r="3524" spans="1:59" s="63" customFormat="1" ht="12.75" x14ac:dyDescent="0.2">
      <c r="A3524" s="196">
        <v>6</v>
      </c>
      <c r="B3524" s="197" t="s">
        <v>1027</v>
      </c>
      <c r="C3524" s="208">
        <v>63</v>
      </c>
      <c r="D3524" s="209" t="s">
        <v>1056</v>
      </c>
      <c r="E3524" s="210">
        <v>6312</v>
      </c>
      <c r="F3524" s="211" t="s">
        <v>1058</v>
      </c>
      <c r="G3524" s="231"/>
      <c r="H3524" s="89"/>
      <c r="I3524" s="90" t="s">
        <v>1059</v>
      </c>
      <c r="J3524" s="90"/>
      <c r="K3524" s="90" t="s">
        <v>73</v>
      </c>
      <c r="L3524" s="90" t="s">
        <v>69</v>
      </c>
      <c r="M3524" s="91"/>
      <c r="N3524" s="312">
        <v>1</v>
      </c>
      <c r="O3524" s="313">
        <f>N3524/N$3519</f>
        <v>0.2</v>
      </c>
      <c r="P3524" s="104"/>
      <c r="Q3524" s="92"/>
      <c r="R3524" s="92"/>
      <c r="S3524" s="92"/>
      <c r="T3524" s="92"/>
      <c r="U3524" s="92"/>
      <c r="V3524" s="92"/>
      <c r="W3524" s="92">
        <v>1</v>
      </c>
      <c r="X3524" s="109">
        <f>P3524*P$7+Q3524*Q$7+R3524*R$7+S3524*S$7+T3524*T$7+U3524*U$7+V3524*V$7+W3524*W$7</f>
        <v>25000</v>
      </c>
      <c r="Y3524" s="83"/>
      <c r="Z3524" s="110">
        <f>X3524*$O3524</f>
        <v>5000</v>
      </c>
      <c r="AA3524" s="111"/>
      <c r="AB3524" s="92"/>
      <c r="AC3524" s="92"/>
      <c r="AD3524" s="92"/>
      <c r="AE3524" s="92"/>
      <c r="AF3524" s="92"/>
      <c r="AG3524" s="92"/>
      <c r="AH3524" s="92"/>
      <c r="AI3524" s="109">
        <f>AB3524*AB$7+AC3524*AC$7+AD3524*AD$7+AE3524*AE$7+AF3524*AF$7+AG3524*AG$7+AH3524*AH$7</f>
        <v>0</v>
      </c>
      <c r="AJ3524" s="83"/>
      <c r="AK3524" s="110">
        <f>AI3524*$O3524</f>
        <v>0</v>
      </c>
      <c r="AL3524" s="111"/>
      <c r="AM3524" s="92"/>
      <c r="AN3524" s="92"/>
      <c r="AO3524" s="92"/>
      <c r="AP3524" s="92">
        <v>1</v>
      </c>
      <c r="AQ3524" s="92"/>
      <c r="AR3524" s="92"/>
      <c r="AS3524" s="92"/>
      <c r="AT3524" s="92"/>
      <c r="AU3524" s="92"/>
      <c r="AV3524" s="109">
        <f>AM3524*AM$7+AN3524*AN$7+AO3524*AO$7+AP3524*AP$7+AQ3524*AQ$7+AR3524*AR$7+AS3524*AS$7+AT3524*AT$7+AU3524*AU$7</f>
        <v>100</v>
      </c>
      <c r="AW3524" s="75"/>
      <c r="AX3524" s="110">
        <f>AV3524*$O3524</f>
        <v>20</v>
      </c>
      <c r="AY3524" s="111"/>
      <c r="AZ3524" s="93"/>
      <c r="BA3524" s="94" t="s">
        <v>131</v>
      </c>
      <c r="BB3524" s="71"/>
      <c r="BC3524" s="54"/>
      <c r="BD3524" s="41">
        <v>6</v>
      </c>
      <c r="BE3524" s="52">
        <v>63</v>
      </c>
      <c r="BF3524" s="62">
        <v>6312</v>
      </c>
      <c r="BG3524" s="280" t="s">
        <v>52</v>
      </c>
    </row>
    <row r="3525" spans="1:59" s="63" customFormat="1" ht="12.75" x14ac:dyDescent="0.2">
      <c r="A3525" s="196">
        <v>6</v>
      </c>
      <c r="B3525" s="197" t="s">
        <v>1027</v>
      </c>
      <c r="C3525" s="208">
        <v>63</v>
      </c>
      <c r="D3525" s="209" t="s">
        <v>1056</v>
      </c>
      <c r="E3525" s="210">
        <v>6312</v>
      </c>
      <c r="F3525" s="211" t="s">
        <v>1058</v>
      </c>
      <c r="G3525" s="231"/>
      <c r="H3525" s="65"/>
      <c r="I3525" s="222"/>
      <c r="J3525" s="66"/>
      <c r="K3525" s="66"/>
      <c r="L3525" s="66"/>
      <c r="M3525" s="64"/>
      <c r="N3525" s="304"/>
      <c r="O3525" s="305"/>
      <c r="P3525" s="127"/>
      <c r="Q3525" s="67"/>
      <c r="R3525" s="67"/>
      <c r="S3525" s="67"/>
      <c r="T3525" s="67"/>
      <c r="U3525" s="67"/>
      <c r="V3525" s="67"/>
      <c r="W3525" s="67"/>
      <c r="X3525" s="67"/>
      <c r="Y3525" s="68"/>
      <c r="Z3525" s="68"/>
      <c r="AA3525" s="68"/>
      <c r="AB3525" s="67"/>
      <c r="AC3525" s="67"/>
      <c r="AD3525" s="67"/>
      <c r="AE3525" s="67"/>
      <c r="AF3525" s="67"/>
      <c r="AG3525" s="67"/>
      <c r="AH3525" s="67"/>
      <c r="AI3525" s="67"/>
      <c r="AJ3525" s="68"/>
      <c r="AK3525" s="68"/>
      <c r="AL3525" s="68"/>
      <c r="AM3525" s="67"/>
      <c r="AN3525" s="67"/>
      <c r="AO3525" s="67"/>
      <c r="AP3525" s="67"/>
      <c r="AQ3525" s="67"/>
      <c r="AR3525" s="67"/>
      <c r="AS3525" s="67"/>
      <c r="AT3525" s="67"/>
      <c r="AU3525" s="67"/>
      <c r="AV3525" s="67"/>
      <c r="AW3525" s="67"/>
      <c r="AX3525" s="68"/>
      <c r="AY3525" s="68"/>
      <c r="AZ3525" s="69"/>
      <c r="BA3525" s="70"/>
      <c r="BB3525" s="71"/>
      <c r="BC3525" s="54"/>
      <c r="BD3525" s="41">
        <v>6</v>
      </c>
      <c r="BE3525" s="52">
        <v>63</v>
      </c>
      <c r="BF3525" s="62">
        <v>6312</v>
      </c>
      <c r="BG3525" s="275"/>
    </row>
    <row r="3526" spans="1:59" s="63" customFormat="1" ht="12.75" x14ac:dyDescent="0.2">
      <c r="A3526" s="196">
        <v>6</v>
      </c>
      <c r="B3526" s="197" t="s">
        <v>1027</v>
      </c>
      <c r="C3526" s="208">
        <v>63</v>
      </c>
      <c r="D3526" s="209" t="s">
        <v>1056</v>
      </c>
      <c r="E3526" s="210">
        <v>6312</v>
      </c>
      <c r="F3526" s="211" t="s">
        <v>1058</v>
      </c>
      <c r="G3526" s="230"/>
      <c r="H3526" s="56"/>
      <c r="I3526" s="221"/>
      <c r="J3526" s="57"/>
      <c r="K3526" s="57"/>
      <c r="L3526" s="57"/>
      <c r="M3526" s="55"/>
      <c r="N3526" s="303"/>
      <c r="O3526" s="245"/>
      <c r="P3526" s="122"/>
      <c r="Q3526" s="58"/>
      <c r="R3526" s="58"/>
      <c r="S3526" s="58"/>
      <c r="T3526" s="58"/>
      <c r="U3526" s="58"/>
      <c r="V3526" s="58"/>
      <c r="W3526" s="58"/>
      <c r="X3526" s="58"/>
      <c r="Y3526" s="59"/>
      <c r="Z3526" s="59"/>
      <c r="AA3526" s="59"/>
      <c r="AB3526" s="58"/>
      <c r="AC3526" s="58"/>
      <c r="AD3526" s="58"/>
      <c r="AE3526" s="58"/>
      <c r="AF3526" s="58"/>
      <c r="AG3526" s="58"/>
      <c r="AH3526" s="58"/>
      <c r="AI3526" s="58"/>
      <c r="AJ3526" s="59"/>
      <c r="AK3526" s="59"/>
      <c r="AL3526" s="59"/>
      <c r="AM3526" s="58"/>
      <c r="AN3526" s="58"/>
      <c r="AO3526" s="58"/>
      <c r="AP3526" s="58"/>
      <c r="AQ3526" s="58"/>
      <c r="AR3526" s="58"/>
      <c r="AS3526" s="58"/>
      <c r="AT3526" s="58"/>
      <c r="AU3526" s="58"/>
      <c r="AV3526" s="58"/>
      <c r="AW3526" s="58"/>
      <c r="AX3526" s="59"/>
      <c r="AY3526" s="59"/>
      <c r="AZ3526" s="60"/>
      <c r="BA3526" s="61"/>
      <c r="BB3526" s="54"/>
      <c r="BC3526" s="54"/>
      <c r="BD3526" s="41">
        <v>6</v>
      </c>
      <c r="BE3526" s="52">
        <v>63</v>
      </c>
      <c r="BF3526" s="62">
        <v>6312</v>
      </c>
      <c r="BG3526" s="274"/>
    </row>
    <row r="3527" spans="1:59" x14ac:dyDescent="0.25">
      <c r="A3527" s="196">
        <v>6</v>
      </c>
      <c r="B3527" s="197" t="s">
        <v>1027</v>
      </c>
      <c r="C3527" s="208">
        <v>63</v>
      </c>
      <c r="D3527" s="209" t="s">
        <v>1056</v>
      </c>
      <c r="E3527" s="212">
        <v>6314</v>
      </c>
      <c r="F3527" s="213" t="s">
        <v>1060</v>
      </c>
      <c r="G3527" s="234"/>
      <c r="H3527" s="138"/>
      <c r="I3527" s="224"/>
      <c r="J3527" s="98"/>
      <c r="K3527" s="98"/>
      <c r="L3527" s="98"/>
      <c r="M3527" s="137"/>
      <c r="N3527" s="322"/>
      <c r="O3527" s="323"/>
      <c r="P3527" s="139"/>
      <c r="Q3527" s="139"/>
      <c r="R3527" s="139"/>
      <c r="S3527" s="139"/>
      <c r="T3527" s="139"/>
      <c r="U3527" s="139"/>
      <c r="V3527" s="139"/>
      <c r="W3527" s="139"/>
      <c r="X3527" s="139"/>
      <c r="Y3527" s="100"/>
      <c r="Z3527" s="125"/>
      <c r="AA3527" s="125"/>
      <c r="AB3527" s="139"/>
      <c r="AC3527" s="139"/>
      <c r="AD3527" s="139"/>
      <c r="AE3527" s="139"/>
      <c r="AF3527" s="139"/>
      <c r="AG3527" s="139"/>
      <c r="AH3527" s="139"/>
      <c r="AI3527" s="139"/>
      <c r="AJ3527" s="100"/>
      <c r="AK3527" s="125"/>
      <c r="AL3527" s="125"/>
      <c r="AM3527" s="139"/>
      <c r="AN3527" s="139"/>
      <c r="AO3527" s="139"/>
      <c r="AP3527" s="139"/>
      <c r="AQ3527" s="139"/>
      <c r="AR3527" s="139"/>
      <c r="AS3527" s="139"/>
      <c r="AT3527" s="139"/>
      <c r="AU3527" s="139"/>
      <c r="AV3527" s="139"/>
      <c r="AW3527" s="99"/>
      <c r="AX3527" s="125"/>
      <c r="AY3527" s="100"/>
      <c r="AZ3527" s="140"/>
      <c r="BA3527" s="141"/>
      <c r="BB3527" s="136"/>
      <c r="BC3527" s="136"/>
      <c r="BD3527" s="41">
        <v>6</v>
      </c>
      <c r="BE3527" s="52">
        <v>63</v>
      </c>
      <c r="BF3527" s="103">
        <v>6314</v>
      </c>
      <c r="BG3527" s="283"/>
    </row>
    <row r="3528" spans="1:59" s="63" customFormat="1" ht="12.75" x14ac:dyDescent="0.2">
      <c r="A3528" s="196">
        <v>6</v>
      </c>
      <c r="B3528" s="197" t="s">
        <v>1027</v>
      </c>
      <c r="C3528" s="208">
        <v>63</v>
      </c>
      <c r="D3528" s="209" t="s">
        <v>1056</v>
      </c>
      <c r="E3528" s="212">
        <v>6314</v>
      </c>
      <c r="F3528" s="213" t="s">
        <v>1060</v>
      </c>
      <c r="G3528" s="232"/>
      <c r="H3528" s="97"/>
      <c r="I3528" s="224"/>
      <c r="J3528" s="98"/>
      <c r="K3528" s="98"/>
      <c r="L3528" s="98"/>
      <c r="M3528" s="96"/>
      <c r="N3528" s="307"/>
      <c r="O3528" s="246"/>
      <c r="P3528" s="124"/>
      <c r="Q3528" s="99"/>
      <c r="R3528" s="99"/>
      <c r="S3528" s="99"/>
      <c r="T3528" s="99"/>
      <c r="U3528" s="99"/>
      <c r="V3528" s="99"/>
      <c r="W3528" s="99"/>
      <c r="X3528" s="99"/>
      <c r="Y3528" s="100"/>
      <c r="Z3528" s="100"/>
      <c r="AA3528" s="100"/>
      <c r="AB3528" s="99"/>
      <c r="AC3528" s="99"/>
      <c r="AD3528" s="99"/>
      <c r="AE3528" s="99"/>
      <c r="AF3528" s="99"/>
      <c r="AG3528" s="99"/>
      <c r="AH3528" s="99"/>
      <c r="AI3528" s="99"/>
      <c r="AJ3528" s="100"/>
      <c r="AK3528" s="100"/>
      <c r="AL3528" s="100"/>
      <c r="AM3528" s="99"/>
      <c r="AN3528" s="99"/>
      <c r="AO3528" s="99"/>
      <c r="AP3528" s="99"/>
      <c r="AQ3528" s="99"/>
      <c r="AR3528" s="99"/>
      <c r="AS3528" s="99"/>
      <c r="AT3528" s="99"/>
      <c r="AU3528" s="99"/>
      <c r="AV3528" s="99"/>
      <c r="AW3528" s="99"/>
      <c r="AX3528" s="100"/>
      <c r="AY3528" s="100"/>
      <c r="AZ3528" s="101"/>
      <c r="BA3528" s="102"/>
      <c r="BB3528" s="95"/>
      <c r="BC3528" s="95"/>
      <c r="BD3528" s="41">
        <v>6</v>
      </c>
      <c r="BE3528" s="52">
        <v>63</v>
      </c>
      <c r="BF3528" s="103">
        <v>6314</v>
      </c>
      <c r="BG3528" s="277"/>
    </row>
    <row r="3529" spans="1:59" s="63" customFormat="1" ht="12.75" x14ac:dyDescent="0.2">
      <c r="A3529" s="196">
        <v>6</v>
      </c>
      <c r="B3529" s="197" t="s">
        <v>1027</v>
      </c>
      <c r="C3529" s="208">
        <v>63</v>
      </c>
      <c r="D3529" s="209" t="s">
        <v>1056</v>
      </c>
      <c r="E3529" s="212">
        <v>6314</v>
      </c>
      <c r="F3529" s="213" t="s">
        <v>1060</v>
      </c>
      <c r="G3529" s="231" t="s">
        <v>1061</v>
      </c>
      <c r="H3529" s="65"/>
      <c r="I3529" s="222"/>
      <c r="J3529" s="66"/>
      <c r="K3529" s="66"/>
      <c r="L3529" s="66"/>
      <c r="M3529" s="64"/>
      <c r="N3529" s="304"/>
      <c r="O3529" s="305"/>
      <c r="P3529" s="127"/>
      <c r="Q3529" s="67"/>
      <c r="R3529" s="67"/>
      <c r="S3529" s="67"/>
      <c r="T3529" s="67"/>
      <c r="U3529" s="67"/>
      <c r="V3529" s="67"/>
      <c r="W3529" s="67"/>
      <c r="X3529" s="67"/>
      <c r="Y3529" s="68"/>
      <c r="Z3529" s="68"/>
      <c r="AA3529" s="68"/>
      <c r="AB3529" s="67"/>
      <c r="AC3529" s="67"/>
      <c r="AD3529" s="67"/>
      <c r="AE3529" s="67"/>
      <c r="AF3529" s="67"/>
      <c r="AG3529" s="67"/>
      <c r="AH3529" s="67"/>
      <c r="AI3529" s="67"/>
      <c r="AJ3529" s="68"/>
      <c r="AK3529" s="68"/>
      <c r="AL3529" s="68"/>
      <c r="AM3529" s="67"/>
      <c r="AN3529" s="67"/>
      <c r="AO3529" s="67"/>
      <c r="AP3529" s="67"/>
      <c r="AQ3529" s="67"/>
      <c r="AR3529" s="67"/>
      <c r="AS3529" s="67"/>
      <c r="AT3529" s="67"/>
      <c r="AU3529" s="67"/>
      <c r="AV3529" s="67"/>
      <c r="AW3529" s="67"/>
      <c r="AX3529" s="68"/>
      <c r="AY3529" s="68"/>
      <c r="AZ3529" s="69"/>
      <c r="BA3529" s="70"/>
      <c r="BB3529" s="71"/>
      <c r="BC3529" s="95"/>
      <c r="BD3529" s="41">
        <v>6</v>
      </c>
      <c r="BE3529" s="52">
        <v>63</v>
      </c>
      <c r="BF3529" s="103">
        <v>6314</v>
      </c>
      <c r="BG3529" s="275"/>
    </row>
    <row r="3530" spans="1:59" s="63" customFormat="1" ht="12.75" x14ac:dyDescent="0.2">
      <c r="A3530" s="196">
        <v>6</v>
      </c>
      <c r="B3530" s="197" t="s">
        <v>1027</v>
      </c>
      <c r="C3530" s="208">
        <v>63</v>
      </c>
      <c r="D3530" s="209" t="s">
        <v>1056</v>
      </c>
      <c r="E3530" s="212">
        <v>6314</v>
      </c>
      <c r="F3530" s="213" t="s">
        <v>1060</v>
      </c>
      <c r="G3530" s="231" t="s">
        <v>1061</v>
      </c>
      <c r="H3530" s="72" t="s">
        <v>47</v>
      </c>
      <c r="I3530" s="223"/>
      <c r="J3530" s="73"/>
      <c r="K3530" s="73"/>
      <c r="L3530" s="73"/>
      <c r="M3530" s="74"/>
      <c r="N3530" s="247"/>
      <c r="O3530" s="306"/>
      <c r="P3530" s="105"/>
      <c r="Q3530" s="75"/>
      <c r="R3530" s="75"/>
      <c r="S3530" s="75"/>
      <c r="T3530" s="75"/>
      <c r="U3530" s="75"/>
      <c r="V3530" s="75"/>
      <c r="W3530" s="75"/>
      <c r="X3530" s="75"/>
      <c r="Y3530" s="76">
        <f>IF(ISNUMBER(VLOOKUP(Y3532,P$7:W$7,MATCH(Y3532,P$7:W$7))),VLOOKUP(Y3532,P$7:W$7,MATCH(Y3532,P$7:W$7)),IF(N3534=0,"No Data",IF(Y3532&gt;0,"&lt;100",0)))</f>
        <v>10000</v>
      </c>
      <c r="Z3530" s="77">
        <f>IF(ISNUMBER(VLOOKUP(Z3534,P$7:W$7,MATCH(Z3534,P$7:W$7))),VLOOKUP(Z3534,P$7:W$7,MATCH(Z3534,P$7:W$7)),IF(N3534=0,"No Data",IF(Z3534&gt;0,"&lt;100",0)))</f>
        <v>10000</v>
      </c>
      <c r="AA3530" s="106">
        <f>IF(ISNUMBER(Z3530),Z3530,0)</f>
        <v>10000</v>
      </c>
      <c r="AB3530" s="75"/>
      <c r="AC3530" s="75"/>
      <c r="AD3530" s="75"/>
      <c r="AE3530" s="75"/>
      <c r="AF3530" s="75"/>
      <c r="AG3530" s="75"/>
      <c r="AH3530" s="75"/>
      <c r="AI3530" s="75"/>
      <c r="AJ3530" s="76">
        <f>IF(ISNUMBER(VLOOKUP(AJ3532,AB$7:AH$7,MATCH(AJ3532,AB$7:AH$7))),VLOOKUP(AJ3532,AB$7:AH$7,MATCH(AJ3532,AB$7:AH$7)),IF(N3534=0,"No Data",IF(AJ3532&gt;0,"&lt;50",0)))</f>
        <v>0</v>
      </c>
      <c r="AK3530" s="77">
        <f>IF(ISNUMBER(VLOOKUP(AK3534,AB$7:AH$7,MATCH(AK3534,AB$7:AH$7))),VLOOKUP(AK3534,AB$7:AH$7,MATCH(AK3534,AB$7:AH$7)),IF(N3534=0,"No Data",IF(AK3534&gt;0,"&lt;50",0)))</f>
        <v>0</v>
      </c>
      <c r="AL3530" s="106">
        <f>IF(ISNUMBER(AK3530),AK3530,0)</f>
        <v>0</v>
      </c>
      <c r="AM3530" s="75"/>
      <c r="AN3530" s="75"/>
      <c r="AO3530" s="75"/>
      <c r="AP3530" s="75"/>
      <c r="AQ3530" s="75"/>
      <c r="AR3530" s="75"/>
      <c r="AS3530" s="75"/>
      <c r="AT3530" s="75"/>
      <c r="AU3530" s="75"/>
      <c r="AV3530" s="75"/>
      <c r="AW3530" s="76">
        <f>IF(ISNUMBER(VLOOKUP(AW3532,AM$7:AU$7,MATCH(AW3532,AM$7:AU$7))),VLOOKUP(AW3532,AM$7:AU$7,MATCH(AW3532,AM$7:AU$7)),IF(N3534=0,"No Data",IF(AW3532&gt;0,"&lt;10",0)))</f>
        <v>100</v>
      </c>
      <c r="AX3530" s="77">
        <f>IF(ISNUMBER(VLOOKUP(AX3534,AM$7:AU$7,MATCH(AX3534,AM$7:AU$7))),VLOOKUP(AX3534,AM$7:AU$7,MATCH(AX3534,AM$7:AU$7)),IF(N3534=0,"No Data",IF(AX3534&gt;0,"&lt;10",0)))</f>
        <v>50</v>
      </c>
      <c r="AY3530" s="106">
        <f>IF(ISNUMBER(AX3530),AX3530,0)</f>
        <v>50</v>
      </c>
      <c r="AZ3530" s="79"/>
      <c r="BA3530" s="80"/>
      <c r="BB3530" s="71"/>
      <c r="BC3530" s="95"/>
      <c r="BD3530" s="41">
        <v>6</v>
      </c>
      <c r="BE3530" s="52">
        <v>63</v>
      </c>
      <c r="BF3530" s="103">
        <v>6314</v>
      </c>
      <c r="BG3530" s="276" t="s">
        <v>47</v>
      </c>
    </row>
    <row r="3531" spans="1:59" s="63" customFormat="1" ht="12.75" x14ac:dyDescent="0.2">
      <c r="A3531" s="196">
        <v>6</v>
      </c>
      <c r="B3531" s="197" t="s">
        <v>1027</v>
      </c>
      <c r="C3531" s="208">
        <v>63</v>
      </c>
      <c r="D3531" s="209" t="s">
        <v>1056</v>
      </c>
      <c r="E3531" s="212">
        <v>6314</v>
      </c>
      <c r="F3531" s="213" t="s">
        <v>1060</v>
      </c>
      <c r="G3531" s="231" t="s">
        <v>1061</v>
      </c>
      <c r="H3531" s="81" t="s">
        <v>48</v>
      </c>
      <c r="I3531" s="223"/>
      <c r="J3531" s="73"/>
      <c r="K3531" s="73"/>
      <c r="L3531" s="73"/>
      <c r="M3531" s="74"/>
      <c r="N3531" s="247"/>
      <c r="O3531" s="306"/>
      <c r="P3531" s="105"/>
      <c r="Q3531" s="75"/>
      <c r="R3531" s="75"/>
      <c r="S3531" s="75"/>
      <c r="T3531" s="75"/>
      <c r="U3531" s="75"/>
      <c r="V3531" s="75"/>
      <c r="W3531" s="75"/>
      <c r="X3531" s="75"/>
      <c r="Y3531" s="82">
        <f>MIN(X3535:X3537)</f>
        <v>5000</v>
      </c>
      <c r="Z3531" s="83"/>
      <c r="AA3531" s="83"/>
      <c r="AB3531" s="75"/>
      <c r="AC3531" s="75"/>
      <c r="AD3531" s="75"/>
      <c r="AE3531" s="75"/>
      <c r="AF3531" s="75"/>
      <c r="AG3531" s="75"/>
      <c r="AH3531" s="75"/>
      <c r="AI3531" s="75"/>
      <c r="AJ3531" s="82">
        <f>MIN(AI3535:AI3537)</f>
        <v>0</v>
      </c>
      <c r="AK3531" s="83"/>
      <c r="AL3531" s="83"/>
      <c r="AM3531" s="75"/>
      <c r="AN3531" s="75"/>
      <c r="AO3531" s="75"/>
      <c r="AP3531" s="75"/>
      <c r="AQ3531" s="75"/>
      <c r="AR3531" s="75"/>
      <c r="AS3531" s="75"/>
      <c r="AT3531" s="75"/>
      <c r="AU3531" s="75"/>
      <c r="AV3531" s="75"/>
      <c r="AW3531" s="82">
        <f>MIN(AV3535:AV3537)</f>
        <v>100</v>
      </c>
      <c r="AX3531" s="83"/>
      <c r="AY3531" s="83"/>
      <c r="AZ3531" s="79"/>
      <c r="BA3531" s="80"/>
      <c r="BB3531" s="71"/>
      <c r="BC3531" s="95"/>
      <c r="BD3531" s="41">
        <v>6</v>
      </c>
      <c r="BE3531" s="52">
        <v>63</v>
      </c>
      <c r="BF3531" s="103">
        <v>6314</v>
      </c>
      <c r="BG3531" s="278" t="s">
        <v>48</v>
      </c>
    </row>
    <row r="3532" spans="1:59" s="63" customFormat="1" ht="12.75" x14ac:dyDescent="0.2">
      <c r="A3532" s="196">
        <v>6</v>
      </c>
      <c r="B3532" s="197" t="s">
        <v>1027</v>
      </c>
      <c r="C3532" s="208">
        <v>63</v>
      </c>
      <c r="D3532" s="209" t="s">
        <v>1056</v>
      </c>
      <c r="E3532" s="212">
        <v>6314</v>
      </c>
      <c r="F3532" s="213" t="s">
        <v>1060</v>
      </c>
      <c r="G3532" s="231" t="s">
        <v>1061</v>
      </c>
      <c r="H3532" s="81" t="s">
        <v>49</v>
      </c>
      <c r="I3532" s="223"/>
      <c r="J3532" s="73"/>
      <c r="K3532" s="73"/>
      <c r="L3532" s="73"/>
      <c r="M3532" s="74"/>
      <c r="N3532" s="247"/>
      <c r="O3532" s="306"/>
      <c r="P3532" s="105"/>
      <c r="Q3532" s="75"/>
      <c r="R3532" s="75"/>
      <c r="S3532" s="75"/>
      <c r="T3532" s="75"/>
      <c r="U3532" s="75"/>
      <c r="V3532" s="75"/>
      <c r="W3532" s="75"/>
      <c r="X3532" s="75"/>
      <c r="Y3532" s="84">
        <f>IF(ISNUMBER(AVERAGE(X3535:X3537)),AVERAGE(X3535:X3537),0)</f>
        <v>18333.333333333332</v>
      </c>
      <c r="Z3532" s="83"/>
      <c r="AA3532" s="83"/>
      <c r="AB3532" s="75"/>
      <c r="AC3532" s="75"/>
      <c r="AD3532" s="75"/>
      <c r="AE3532" s="75"/>
      <c r="AF3532" s="75"/>
      <c r="AG3532" s="75"/>
      <c r="AH3532" s="75"/>
      <c r="AI3532" s="75"/>
      <c r="AJ3532" s="84">
        <f>IF(ISNUMBER(AVERAGE(AI3535:AI3537)),AVERAGE(AI3535:AI3537),0)</f>
        <v>0</v>
      </c>
      <c r="AK3532" s="83"/>
      <c r="AL3532" s="83"/>
      <c r="AM3532" s="75"/>
      <c r="AN3532" s="75"/>
      <c r="AO3532" s="75"/>
      <c r="AP3532" s="75"/>
      <c r="AQ3532" s="75"/>
      <c r="AR3532" s="75"/>
      <c r="AS3532" s="75"/>
      <c r="AT3532" s="75"/>
      <c r="AU3532" s="75"/>
      <c r="AV3532" s="75"/>
      <c r="AW3532" s="84">
        <f>IF(ISNUMBER(AVERAGE(AV3535:AV3537)),AVERAGE(AV3535:AV3537),0)</f>
        <v>100</v>
      </c>
      <c r="AX3532" s="83"/>
      <c r="AY3532" s="83"/>
      <c r="AZ3532" s="79"/>
      <c r="BA3532" s="80"/>
      <c r="BB3532" s="71"/>
      <c r="BC3532" s="95"/>
      <c r="BD3532" s="41">
        <v>6</v>
      </c>
      <c r="BE3532" s="52">
        <v>63</v>
      </c>
      <c r="BF3532" s="103">
        <v>6314</v>
      </c>
      <c r="BG3532" s="278" t="s">
        <v>49</v>
      </c>
    </row>
    <row r="3533" spans="1:59" s="63" customFormat="1" ht="12.75" x14ac:dyDescent="0.2">
      <c r="A3533" s="196">
        <v>6</v>
      </c>
      <c r="B3533" s="197" t="s">
        <v>1027</v>
      </c>
      <c r="C3533" s="208">
        <v>63</v>
      </c>
      <c r="D3533" s="209" t="s">
        <v>1056</v>
      </c>
      <c r="E3533" s="212">
        <v>6314</v>
      </c>
      <c r="F3533" s="213" t="s">
        <v>1060</v>
      </c>
      <c r="G3533" s="231" t="s">
        <v>1061</v>
      </c>
      <c r="H3533" s="81" t="s">
        <v>50</v>
      </c>
      <c r="I3533" s="223"/>
      <c r="J3533" s="73"/>
      <c r="K3533" s="73"/>
      <c r="L3533" s="73"/>
      <c r="M3533" s="74"/>
      <c r="N3533" s="247"/>
      <c r="O3533" s="306"/>
      <c r="P3533" s="105"/>
      <c r="Q3533" s="75"/>
      <c r="R3533" s="75"/>
      <c r="S3533" s="75"/>
      <c r="T3533" s="75"/>
      <c r="U3533" s="75"/>
      <c r="V3533" s="75"/>
      <c r="W3533" s="75"/>
      <c r="X3533" s="75"/>
      <c r="Y3533" s="84">
        <f>MAX(X3535:X3537)</f>
        <v>25000</v>
      </c>
      <c r="Z3533" s="83"/>
      <c r="AA3533" s="83"/>
      <c r="AB3533" s="75"/>
      <c r="AC3533" s="75"/>
      <c r="AD3533" s="75"/>
      <c r="AE3533" s="75"/>
      <c r="AF3533" s="75"/>
      <c r="AG3533" s="75"/>
      <c r="AH3533" s="75"/>
      <c r="AI3533" s="75"/>
      <c r="AJ3533" s="84">
        <f>MAX(AI3535:AI3537)</f>
        <v>0</v>
      </c>
      <c r="AK3533" s="83"/>
      <c r="AL3533" s="83"/>
      <c r="AM3533" s="75"/>
      <c r="AN3533" s="75"/>
      <c r="AO3533" s="75"/>
      <c r="AP3533" s="75"/>
      <c r="AQ3533" s="75"/>
      <c r="AR3533" s="75"/>
      <c r="AS3533" s="75"/>
      <c r="AT3533" s="75"/>
      <c r="AU3533" s="75"/>
      <c r="AV3533" s="75"/>
      <c r="AW3533" s="84">
        <f>MAX(AV3535:AV3537)</f>
        <v>100</v>
      </c>
      <c r="AX3533" s="83"/>
      <c r="AY3533" s="83"/>
      <c r="AZ3533" s="79"/>
      <c r="BA3533" s="80"/>
      <c r="BB3533" s="71"/>
      <c r="BC3533" s="95"/>
      <c r="BD3533" s="41">
        <v>6</v>
      </c>
      <c r="BE3533" s="52">
        <v>63</v>
      </c>
      <c r="BF3533" s="103">
        <v>6314</v>
      </c>
      <c r="BG3533" s="278" t="s">
        <v>50</v>
      </c>
    </row>
    <row r="3534" spans="1:59" s="63" customFormat="1" ht="12.75" x14ac:dyDescent="0.2">
      <c r="A3534" s="196">
        <v>6</v>
      </c>
      <c r="B3534" s="197" t="s">
        <v>1027</v>
      </c>
      <c r="C3534" s="208">
        <v>63</v>
      </c>
      <c r="D3534" s="209" t="s">
        <v>1056</v>
      </c>
      <c r="E3534" s="212">
        <v>6314</v>
      </c>
      <c r="F3534" s="213" t="s">
        <v>1060</v>
      </c>
      <c r="G3534" s="231" t="s">
        <v>1061</v>
      </c>
      <c r="H3534" s="85" t="s">
        <v>51</v>
      </c>
      <c r="I3534" s="223"/>
      <c r="J3534" s="73"/>
      <c r="K3534" s="73"/>
      <c r="L3534" s="73"/>
      <c r="M3534" s="74"/>
      <c r="N3534" s="320">
        <f>SUM(N3535:N3540)</f>
        <v>3</v>
      </c>
      <c r="O3534" s="293">
        <f>SUM(O3535:O3540)</f>
        <v>1</v>
      </c>
      <c r="P3534" s="292"/>
      <c r="Q3534" s="87"/>
      <c r="R3534" s="87"/>
      <c r="S3534" s="87"/>
      <c r="T3534" s="87"/>
      <c r="U3534" s="87"/>
      <c r="V3534" s="87"/>
      <c r="W3534" s="87"/>
      <c r="X3534" s="87"/>
      <c r="Y3534" s="88"/>
      <c r="Z3534" s="119">
        <f>SUM(Z3535:Z3540)</f>
        <v>18333.333333333332</v>
      </c>
      <c r="AA3534" s="88"/>
      <c r="AB3534" s="87"/>
      <c r="AC3534" s="87"/>
      <c r="AD3534" s="87"/>
      <c r="AE3534" s="87"/>
      <c r="AF3534" s="87"/>
      <c r="AG3534" s="87"/>
      <c r="AH3534" s="87"/>
      <c r="AI3534" s="87"/>
      <c r="AJ3534" s="88"/>
      <c r="AK3534" s="119">
        <f>SUM(AK3535:AK3540)</f>
        <v>0</v>
      </c>
      <c r="AL3534" s="88"/>
      <c r="AM3534" s="87"/>
      <c r="AN3534" s="87"/>
      <c r="AO3534" s="87"/>
      <c r="AP3534" s="87"/>
      <c r="AQ3534" s="87"/>
      <c r="AR3534" s="87"/>
      <c r="AS3534" s="87"/>
      <c r="AT3534" s="87"/>
      <c r="AU3534" s="87"/>
      <c r="AV3534" s="87"/>
      <c r="AW3534" s="112"/>
      <c r="AX3534" s="119">
        <f>SUM(AX3535:AX3540)</f>
        <v>99.999999999999986</v>
      </c>
      <c r="AY3534" s="88"/>
      <c r="AZ3534" s="79"/>
      <c r="BA3534" s="80"/>
      <c r="BB3534" s="71"/>
      <c r="BC3534" s="95"/>
      <c r="BD3534" s="41">
        <v>6</v>
      </c>
      <c r="BE3534" s="52">
        <v>63</v>
      </c>
      <c r="BF3534" s="103">
        <v>6314</v>
      </c>
      <c r="BG3534" s="279" t="s">
        <v>51</v>
      </c>
    </row>
    <row r="3535" spans="1:59" s="63" customFormat="1" ht="12.75" x14ac:dyDescent="0.2">
      <c r="A3535" s="196">
        <v>6</v>
      </c>
      <c r="B3535" s="197" t="s">
        <v>1027</v>
      </c>
      <c r="C3535" s="208">
        <v>63</v>
      </c>
      <c r="D3535" s="209" t="s">
        <v>1056</v>
      </c>
      <c r="E3535" s="212">
        <v>6314</v>
      </c>
      <c r="F3535" s="213" t="s">
        <v>1060</v>
      </c>
      <c r="G3535" s="231" t="s">
        <v>1061</v>
      </c>
      <c r="H3535" s="89" t="s">
        <v>52</v>
      </c>
      <c r="I3535" s="90" t="s">
        <v>597</v>
      </c>
      <c r="J3535" s="90"/>
      <c r="K3535" s="90" t="s">
        <v>73</v>
      </c>
      <c r="L3535" s="90" t="s">
        <v>69</v>
      </c>
      <c r="M3535" s="91"/>
      <c r="N3535" s="312">
        <v>1</v>
      </c>
      <c r="O3535" s="313">
        <f>N3535/N$3534</f>
        <v>0.33333333333333331</v>
      </c>
      <c r="P3535" s="104"/>
      <c r="Q3535" s="92"/>
      <c r="R3535" s="92"/>
      <c r="S3535" s="92"/>
      <c r="T3535" s="92"/>
      <c r="U3535" s="92"/>
      <c r="V3535" s="92"/>
      <c r="W3535" s="92">
        <v>1</v>
      </c>
      <c r="X3535" s="109">
        <f>P3535*P$7+Q3535*Q$7+R3535*R$7+S3535*S$7+T3535*T$7+U3535*U$7+V3535*V$7+W3535*W$7</f>
        <v>25000</v>
      </c>
      <c r="Y3535" s="83"/>
      <c r="Z3535" s="110">
        <f>X3535*$O3535</f>
        <v>8333.3333333333321</v>
      </c>
      <c r="AA3535" s="111"/>
      <c r="AB3535" s="92"/>
      <c r="AC3535" s="92"/>
      <c r="AD3535" s="92"/>
      <c r="AE3535" s="92"/>
      <c r="AF3535" s="92"/>
      <c r="AG3535" s="92"/>
      <c r="AH3535" s="92"/>
      <c r="AI3535" s="109">
        <f>AB3535*AB$7+AC3535*AC$7+AD3535*AD$7+AE3535*AE$7+AF3535*AF$7+AG3535*AG$7+AH3535*AH$7</f>
        <v>0</v>
      </c>
      <c r="AJ3535" s="83"/>
      <c r="AK3535" s="110">
        <f>AI3535*$O3535</f>
        <v>0</v>
      </c>
      <c r="AL3535" s="111"/>
      <c r="AM3535" s="92"/>
      <c r="AN3535" s="92"/>
      <c r="AO3535" s="92"/>
      <c r="AP3535" s="92">
        <v>1</v>
      </c>
      <c r="AQ3535" s="92"/>
      <c r="AR3535" s="92"/>
      <c r="AS3535" s="92"/>
      <c r="AT3535" s="92"/>
      <c r="AU3535" s="92"/>
      <c r="AV3535" s="109">
        <f>AM3535*AM$7+AN3535*AN$7+AO3535*AO$7+AP3535*AP$7+AQ3535*AQ$7+AR3535*AR$7+AS3535*AS$7+AT3535*AT$7+AU3535*AU$7</f>
        <v>100</v>
      </c>
      <c r="AW3535" s="75"/>
      <c r="AX3535" s="110">
        <f>AV3535*$O3535</f>
        <v>33.333333333333329</v>
      </c>
      <c r="AY3535" s="111"/>
      <c r="AZ3535" s="93"/>
      <c r="BA3535" s="94" t="s">
        <v>131</v>
      </c>
      <c r="BB3535" s="71"/>
      <c r="BC3535" s="95"/>
      <c r="BD3535" s="41">
        <v>6</v>
      </c>
      <c r="BE3535" s="52">
        <v>63</v>
      </c>
      <c r="BF3535" s="103">
        <v>6314</v>
      </c>
      <c r="BG3535" s="280" t="s">
        <v>52</v>
      </c>
    </row>
    <row r="3536" spans="1:59" s="63" customFormat="1" ht="12.75" x14ac:dyDescent="0.2">
      <c r="A3536" s="196">
        <v>6</v>
      </c>
      <c r="B3536" s="197" t="s">
        <v>1027</v>
      </c>
      <c r="C3536" s="208">
        <v>63</v>
      </c>
      <c r="D3536" s="209" t="s">
        <v>1056</v>
      </c>
      <c r="E3536" s="212">
        <v>6314</v>
      </c>
      <c r="F3536" s="213" t="s">
        <v>1060</v>
      </c>
      <c r="G3536" s="231" t="s">
        <v>1061</v>
      </c>
      <c r="H3536" s="89"/>
      <c r="I3536" s="90" t="s">
        <v>773</v>
      </c>
      <c r="J3536" s="90"/>
      <c r="K3536" s="90" t="s">
        <v>73</v>
      </c>
      <c r="L3536" s="90" t="s">
        <v>69</v>
      </c>
      <c r="M3536" s="91"/>
      <c r="N3536" s="312">
        <v>1</v>
      </c>
      <c r="O3536" s="313">
        <f>N3536/N$3534</f>
        <v>0.33333333333333331</v>
      </c>
      <c r="P3536" s="104"/>
      <c r="Q3536" s="92"/>
      <c r="R3536" s="92"/>
      <c r="S3536" s="92"/>
      <c r="T3536" s="92"/>
      <c r="U3536" s="92"/>
      <c r="V3536" s="92"/>
      <c r="W3536" s="92">
        <v>1</v>
      </c>
      <c r="X3536" s="109">
        <f>P3536*P$7+Q3536*Q$7+R3536*R$7+S3536*S$7+T3536*T$7+U3536*U$7+V3536*V$7+W3536*W$7</f>
        <v>25000</v>
      </c>
      <c r="Y3536" s="83"/>
      <c r="Z3536" s="110">
        <f>X3536*$O3536</f>
        <v>8333.3333333333321</v>
      </c>
      <c r="AA3536" s="111"/>
      <c r="AB3536" s="92"/>
      <c r="AC3536" s="92"/>
      <c r="AD3536" s="92"/>
      <c r="AE3536" s="92"/>
      <c r="AF3536" s="92"/>
      <c r="AG3536" s="92"/>
      <c r="AH3536" s="92"/>
      <c r="AI3536" s="109">
        <f>AB3536*AB$7+AC3536*AC$7+AD3536*AD$7+AE3536*AE$7+AF3536*AF$7+AG3536*AG$7+AH3536*AH$7</f>
        <v>0</v>
      </c>
      <c r="AJ3536" s="83"/>
      <c r="AK3536" s="110">
        <f>AI3536*$O3536</f>
        <v>0</v>
      </c>
      <c r="AL3536" s="111"/>
      <c r="AM3536" s="92"/>
      <c r="AN3536" s="92"/>
      <c r="AO3536" s="92"/>
      <c r="AP3536" s="92">
        <v>1</v>
      </c>
      <c r="AQ3536" s="92"/>
      <c r="AR3536" s="92"/>
      <c r="AS3536" s="92"/>
      <c r="AT3536" s="92"/>
      <c r="AU3536" s="92"/>
      <c r="AV3536" s="109">
        <f>AM3536*AM$7+AN3536*AN$7+AO3536*AO$7+AP3536*AP$7+AQ3536*AQ$7+AR3536*AR$7+AS3536*AS$7+AT3536*AT$7+AU3536*AU$7</f>
        <v>100</v>
      </c>
      <c r="AW3536" s="75"/>
      <c r="AX3536" s="110">
        <f>AV3536*$O3536</f>
        <v>33.333333333333329</v>
      </c>
      <c r="AY3536" s="111"/>
      <c r="AZ3536" s="93"/>
      <c r="BA3536" s="94" t="s">
        <v>131</v>
      </c>
      <c r="BB3536" s="71"/>
      <c r="BC3536" s="95"/>
      <c r="BD3536" s="41">
        <v>6</v>
      </c>
      <c r="BE3536" s="52">
        <v>63</v>
      </c>
      <c r="BF3536" s="103">
        <v>6314</v>
      </c>
      <c r="BG3536" s="280" t="s">
        <v>52</v>
      </c>
    </row>
    <row r="3537" spans="1:59" s="63" customFormat="1" ht="12.75" x14ac:dyDescent="0.2">
      <c r="A3537" s="196">
        <v>6</v>
      </c>
      <c r="B3537" s="197" t="s">
        <v>1027</v>
      </c>
      <c r="C3537" s="208">
        <v>63</v>
      </c>
      <c r="D3537" s="209" t="s">
        <v>1056</v>
      </c>
      <c r="E3537" s="212">
        <v>6314</v>
      </c>
      <c r="F3537" s="213" t="s">
        <v>1060</v>
      </c>
      <c r="G3537" s="231" t="s">
        <v>1061</v>
      </c>
      <c r="H3537" s="89"/>
      <c r="I3537" s="90" t="s">
        <v>446</v>
      </c>
      <c r="J3537" s="90"/>
      <c r="K3537" s="90" t="s">
        <v>90</v>
      </c>
      <c r="L3537" s="90"/>
      <c r="M3537" s="91"/>
      <c r="N3537" s="312">
        <v>1</v>
      </c>
      <c r="O3537" s="313">
        <f>N3537/N$3534</f>
        <v>0.33333333333333331</v>
      </c>
      <c r="P3537" s="104"/>
      <c r="Q3537" s="92"/>
      <c r="R3537" s="92"/>
      <c r="S3537" s="92"/>
      <c r="T3537" s="92"/>
      <c r="U3537" s="92">
        <v>1</v>
      </c>
      <c r="V3537" s="92"/>
      <c r="W3537" s="92"/>
      <c r="X3537" s="109">
        <f>P3537*P$7+Q3537*Q$7+R3537*R$7+S3537*S$7+T3537*T$7+U3537*U$7+V3537*V$7+W3537*W$7</f>
        <v>5000</v>
      </c>
      <c r="Y3537" s="83"/>
      <c r="Z3537" s="110">
        <f>X3537*$O3537</f>
        <v>1666.6666666666665</v>
      </c>
      <c r="AA3537" s="111"/>
      <c r="AB3537" s="92"/>
      <c r="AC3537" s="92"/>
      <c r="AD3537" s="92"/>
      <c r="AE3537" s="92"/>
      <c r="AF3537" s="92"/>
      <c r="AG3537" s="92"/>
      <c r="AH3537" s="92"/>
      <c r="AI3537" s="109">
        <f>AB3537*AB$7+AC3537*AC$7+AD3537*AD$7+AE3537*AE$7+AF3537*AF$7+AG3537*AG$7+AH3537*AH$7</f>
        <v>0</v>
      </c>
      <c r="AJ3537" s="83"/>
      <c r="AK3537" s="110">
        <f>AI3537*$O3537</f>
        <v>0</v>
      </c>
      <c r="AL3537" s="111"/>
      <c r="AM3537" s="92"/>
      <c r="AN3537" s="92"/>
      <c r="AO3537" s="92"/>
      <c r="AP3537" s="92">
        <v>1</v>
      </c>
      <c r="AQ3537" s="92"/>
      <c r="AR3537" s="92"/>
      <c r="AS3537" s="92"/>
      <c r="AT3537" s="92"/>
      <c r="AU3537" s="92"/>
      <c r="AV3537" s="109">
        <f>AM3537*AM$7+AN3537*AN$7+AO3537*AO$7+AP3537*AP$7+AQ3537*AQ$7+AR3537*AR$7+AS3537*AS$7+AT3537*AT$7+AU3537*AU$7</f>
        <v>100</v>
      </c>
      <c r="AW3537" s="75"/>
      <c r="AX3537" s="110">
        <f>AV3537*$O3537</f>
        <v>33.333333333333329</v>
      </c>
      <c r="AY3537" s="111"/>
      <c r="AZ3537" s="93"/>
      <c r="BA3537" s="94" t="s">
        <v>131</v>
      </c>
      <c r="BB3537" s="71"/>
      <c r="BC3537" s="95"/>
      <c r="BD3537" s="41">
        <v>6</v>
      </c>
      <c r="BE3537" s="52">
        <v>63</v>
      </c>
      <c r="BF3537" s="103">
        <v>6314</v>
      </c>
      <c r="BG3537" s="280" t="s">
        <v>52</v>
      </c>
    </row>
    <row r="3538" spans="1:59" s="63" customFormat="1" ht="12.75" x14ac:dyDescent="0.2">
      <c r="A3538" s="196">
        <v>6</v>
      </c>
      <c r="B3538" s="197" t="s">
        <v>1027</v>
      </c>
      <c r="C3538" s="208">
        <v>63</v>
      </c>
      <c r="D3538" s="209" t="s">
        <v>1056</v>
      </c>
      <c r="E3538" s="212">
        <v>6314</v>
      </c>
      <c r="F3538" s="213" t="s">
        <v>1060</v>
      </c>
      <c r="G3538" s="231" t="s">
        <v>1061</v>
      </c>
      <c r="H3538" s="65"/>
      <c r="I3538" s="222"/>
      <c r="J3538" s="66"/>
      <c r="K3538" s="66"/>
      <c r="L3538" s="66"/>
      <c r="M3538" s="64"/>
      <c r="N3538" s="304"/>
      <c r="O3538" s="305"/>
      <c r="P3538" s="127"/>
      <c r="Q3538" s="67"/>
      <c r="R3538" s="67"/>
      <c r="S3538" s="67"/>
      <c r="T3538" s="67"/>
      <c r="U3538" s="67"/>
      <c r="V3538" s="67"/>
      <c r="W3538" s="67"/>
      <c r="X3538" s="67"/>
      <c r="Y3538" s="68"/>
      <c r="Z3538" s="68"/>
      <c r="AA3538" s="68"/>
      <c r="AB3538" s="67"/>
      <c r="AC3538" s="67"/>
      <c r="AD3538" s="67"/>
      <c r="AE3538" s="67"/>
      <c r="AF3538" s="67"/>
      <c r="AG3538" s="67"/>
      <c r="AH3538" s="67"/>
      <c r="AI3538" s="67"/>
      <c r="AJ3538" s="68"/>
      <c r="AK3538" s="68"/>
      <c r="AL3538" s="68"/>
      <c r="AM3538" s="67"/>
      <c r="AN3538" s="67"/>
      <c r="AO3538" s="67"/>
      <c r="AP3538" s="67"/>
      <c r="AQ3538" s="67"/>
      <c r="AR3538" s="67"/>
      <c r="AS3538" s="67"/>
      <c r="AT3538" s="67"/>
      <c r="AU3538" s="67"/>
      <c r="AV3538" s="67"/>
      <c r="AW3538" s="67"/>
      <c r="AX3538" s="68"/>
      <c r="AY3538" s="68"/>
      <c r="AZ3538" s="69"/>
      <c r="BA3538" s="70"/>
      <c r="BB3538" s="71"/>
      <c r="BC3538" s="54"/>
      <c r="BD3538" s="41"/>
      <c r="BE3538" s="52"/>
      <c r="BF3538" s="62"/>
      <c r="BG3538" s="275"/>
    </row>
    <row r="3539" spans="1:59" s="63" customFormat="1" ht="12.75" x14ac:dyDescent="0.2">
      <c r="A3539" s="196">
        <v>6</v>
      </c>
      <c r="B3539" s="197" t="s">
        <v>1027</v>
      </c>
      <c r="C3539" s="208">
        <v>63</v>
      </c>
      <c r="D3539" s="209" t="s">
        <v>1056</v>
      </c>
      <c r="E3539" s="212">
        <v>6314</v>
      </c>
      <c r="F3539" s="213" t="s">
        <v>1060</v>
      </c>
      <c r="G3539" s="232"/>
      <c r="H3539" s="97"/>
      <c r="I3539" s="224"/>
      <c r="J3539" s="98"/>
      <c r="K3539" s="98"/>
      <c r="L3539" s="98"/>
      <c r="M3539" s="96"/>
      <c r="N3539" s="307"/>
      <c r="O3539" s="246"/>
      <c r="P3539" s="124"/>
      <c r="Q3539" s="99"/>
      <c r="R3539" s="99"/>
      <c r="S3539" s="99"/>
      <c r="T3539" s="99"/>
      <c r="U3539" s="99"/>
      <c r="V3539" s="99"/>
      <c r="W3539" s="99"/>
      <c r="X3539" s="99"/>
      <c r="Y3539" s="100"/>
      <c r="Z3539" s="100"/>
      <c r="AA3539" s="100"/>
      <c r="AB3539" s="99"/>
      <c r="AC3539" s="99"/>
      <c r="AD3539" s="99"/>
      <c r="AE3539" s="99"/>
      <c r="AF3539" s="99"/>
      <c r="AG3539" s="99"/>
      <c r="AH3539" s="99"/>
      <c r="AI3539" s="99"/>
      <c r="AJ3539" s="100"/>
      <c r="AK3539" s="100"/>
      <c r="AL3539" s="100"/>
      <c r="AM3539" s="99"/>
      <c r="AN3539" s="99"/>
      <c r="AO3539" s="99"/>
      <c r="AP3539" s="99"/>
      <c r="AQ3539" s="99"/>
      <c r="AR3539" s="99"/>
      <c r="AS3539" s="99"/>
      <c r="AT3539" s="99"/>
      <c r="AU3539" s="99"/>
      <c r="AV3539" s="99"/>
      <c r="AW3539" s="99"/>
      <c r="AX3539" s="100"/>
      <c r="AY3539" s="100"/>
      <c r="AZ3539" s="101"/>
      <c r="BA3539" s="102"/>
      <c r="BB3539" s="95"/>
      <c r="BC3539" s="95"/>
      <c r="BD3539" s="41">
        <v>6</v>
      </c>
      <c r="BE3539" s="52">
        <v>63</v>
      </c>
      <c r="BF3539" s="103">
        <v>6314</v>
      </c>
      <c r="BG3539" s="277"/>
    </row>
    <row r="3540" spans="1:59" s="63" customFormat="1" ht="12.75" x14ac:dyDescent="0.2">
      <c r="A3540" s="196">
        <v>6</v>
      </c>
      <c r="B3540" s="197" t="s">
        <v>1027</v>
      </c>
      <c r="C3540" s="208">
        <v>63</v>
      </c>
      <c r="D3540" s="209" t="s">
        <v>1056</v>
      </c>
      <c r="E3540" s="212">
        <v>6314</v>
      </c>
      <c r="F3540" s="213" t="s">
        <v>1060</v>
      </c>
      <c r="G3540" s="231"/>
      <c r="H3540" s="65"/>
      <c r="I3540" s="222"/>
      <c r="J3540" s="66"/>
      <c r="K3540" s="66"/>
      <c r="L3540" s="66"/>
      <c r="M3540" s="64"/>
      <c r="N3540" s="304"/>
      <c r="O3540" s="305"/>
      <c r="P3540" s="127"/>
      <c r="Q3540" s="67"/>
      <c r="R3540" s="67"/>
      <c r="S3540" s="67"/>
      <c r="T3540" s="67"/>
      <c r="U3540" s="67"/>
      <c r="V3540" s="67"/>
      <c r="W3540" s="67"/>
      <c r="X3540" s="67"/>
      <c r="Y3540" s="68"/>
      <c r="Z3540" s="68"/>
      <c r="AA3540" s="68"/>
      <c r="AB3540" s="67"/>
      <c r="AC3540" s="67"/>
      <c r="AD3540" s="67"/>
      <c r="AE3540" s="67"/>
      <c r="AF3540" s="67"/>
      <c r="AG3540" s="67"/>
      <c r="AH3540" s="67"/>
      <c r="AI3540" s="67"/>
      <c r="AJ3540" s="68"/>
      <c r="AK3540" s="68"/>
      <c r="AL3540" s="68"/>
      <c r="AM3540" s="67"/>
      <c r="AN3540" s="67"/>
      <c r="AO3540" s="67"/>
      <c r="AP3540" s="67"/>
      <c r="AQ3540" s="67"/>
      <c r="AR3540" s="67"/>
      <c r="AS3540" s="67"/>
      <c r="AT3540" s="67"/>
      <c r="AU3540" s="67"/>
      <c r="AV3540" s="67"/>
      <c r="AW3540" s="67"/>
      <c r="AX3540" s="68"/>
      <c r="AY3540" s="68"/>
      <c r="AZ3540" s="69"/>
      <c r="BA3540" s="70"/>
      <c r="BB3540" s="71"/>
      <c r="BC3540" s="95"/>
      <c r="BD3540" s="41">
        <v>6</v>
      </c>
      <c r="BE3540" s="52">
        <v>63</v>
      </c>
      <c r="BF3540" s="103">
        <v>6314</v>
      </c>
      <c r="BG3540" s="275"/>
    </row>
    <row r="3541" spans="1:59" s="63" customFormat="1" ht="12.75" x14ac:dyDescent="0.2">
      <c r="A3541" s="196">
        <v>6</v>
      </c>
      <c r="B3541" s="197" t="s">
        <v>1027</v>
      </c>
      <c r="C3541" s="208">
        <v>63</v>
      </c>
      <c r="D3541" s="209" t="s">
        <v>1056</v>
      </c>
      <c r="E3541" s="212">
        <v>6314</v>
      </c>
      <c r="F3541" s="213" t="s">
        <v>1060</v>
      </c>
      <c r="G3541" s="231" t="s">
        <v>1191</v>
      </c>
      <c r="H3541" s="72" t="s">
        <v>1233</v>
      </c>
      <c r="I3541" s="223" t="s">
        <v>1256</v>
      </c>
      <c r="J3541" s="73"/>
      <c r="K3541" s="73"/>
      <c r="L3541" s="73"/>
      <c r="M3541" s="74"/>
      <c r="N3541" s="247"/>
      <c r="O3541" s="306"/>
      <c r="P3541" s="105"/>
      <c r="Q3541" s="75"/>
      <c r="R3541" s="75"/>
      <c r="S3541" s="75"/>
      <c r="T3541" s="75"/>
      <c r="U3541" s="75"/>
      <c r="V3541" s="75"/>
      <c r="W3541" s="75"/>
      <c r="X3541" s="75"/>
      <c r="Y3541" s="76" t="s">
        <v>1241</v>
      </c>
      <c r="Z3541" s="77" t="s">
        <v>1241</v>
      </c>
      <c r="AA3541" s="78">
        <f>AA$2859</f>
        <v>0</v>
      </c>
      <c r="AB3541" s="75"/>
      <c r="AC3541" s="75"/>
      <c r="AD3541" s="75"/>
      <c r="AE3541" s="75"/>
      <c r="AF3541" s="75"/>
      <c r="AG3541" s="75"/>
      <c r="AH3541" s="75"/>
      <c r="AI3541" s="75"/>
      <c r="AJ3541" s="76" t="s">
        <v>1241</v>
      </c>
      <c r="AK3541" s="77" t="s">
        <v>1241</v>
      </c>
      <c r="AL3541" s="78">
        <f>AL$2859</f>
        <v>0</v>
      </c>
      <c r="AM3541" s="75"/>
      <c r="AN3541" s="75"/>
      <c r="AO3541" s="75"/>
      <c r="AP3541" s="75"/>
      <c r="AQ3541" s="75"/>
      <c r="AR3541" s="75"/>
      <c r="AS3541" s="75"/>
      <c r="AT3541" s="75"/>
      <c r="AU3541" s="75"/>
      <c r="AV3541" s="75"/>
      <c r="AW3541" s="76" t="s">
        <v>1241</v>
      </c>
      <c r="AX3541" s="77" t="s">
        <v>1241</v>
      </c>
      <c r="AY3541" s="78">
        <f>AY$2859</f>
        <v>1000</v>
      </c>
      <c r="AZ3541" s="79"/>
      <c r="BA3541" s="80" t="str">
        <f>I3541</f>
        <v>&gt; see 5124, Solid timber board linings</v>
      </c>
      <c r="BB3541" s="71"/>
      <c r="BC3541" s="95"/>
      <c r="BD3541" s="41">
        <f>A3541</f>
        <v>6</v>
      </c>
      <c r="BE3541" s="52">
        <f>C3541</f>
        <v>63</v>
      </c>
      <c r="BF3541" s="62">
        <f>E3541</f>
        <v>6314</v>
      </c>
      <c r="BG3541" s="276" t="str">
        <f>H3541</f>
        <v>Default Scenario (Link)</v>
      </c>
    </row>
    <row r="3542" spans="1:59" s="63" customFormat="1" ht="12.75" x14ac:dyDescent="0.2">
      <c r="A3542" s="196">
        <v>6</v>
      </c>
      <c r="B3542" s="197" t="s">
        <v>1027</v>
      </c>
      <c r="C3542" s="208">
        <v>63</v>
      </c>
      <c r="D3542" s="209" t="s">
        <v>1056</v>
      </c>
      <c r="E3542" s="212">
        <v>6314</v>
      </c>
      <c r="F3542" s="213" t="s">
        <v>1060</v>
      </c>
      <c r="G3542" s="231"/>
      <c r="H3542" s="65"/>
      <c r="I3542" s="222"/>
      <c r="J3542" s="66"/>
      <c r="K3542" s="66"/>
      <c r="L3542" s="66"/>
      <c r="M3542" s="64"/>
      <c r="N3542" s="304"/>
      <c r="O3542" s="305"/>
      <c r="P3542" s="127"/>
      <c r="Q3542" s="67"/>
      <c r="R3542" s="67"/>
      <c r="S3542" s="67"/>
      <c r="T3542" s="67"/>
      <c r="U3542" s="67"/>
      <c r="V3542" s="67"/>
      <c r="W3542" s="67"/>
      <c r="X3542" s="67"/>
      <c r="Y3542" s="68"/>
      <c r="Z3542" s="68"/>
      <c r="AA3542" s="68"/>
      <c r="AB3542" s="67"/>
      <c r="AC3542" s="67"/>
      <c r="AD3542" s="67"/>
      <c r="AE3542" s="67"/>
      <c r="AF3542" s="67"/>
      <c r="AG3542" s="67"/>
      <c r="AH3542" s="67"/>
      <c r="AI3542" s="67"/>
      <c r="AJ3542" s="68"/>
      <c r="AK3542" s="68"/>
      <c r="AL3542" s="68"/>
      <c r="AM3542" s="67"/>
      <c r="AN3542" s="67"/>
      <c r="AO3542" s="67"/>
      <c r="AP3542" s="67"/>
      <c r="AQ3542" s="67"/>
      <c r="AR3542" s="67"/>
      <c r="AS3542" s="67"/>
      <c r="AT3542" s="67"/>
      <c r="AU3542" s="67"/>
      <c r="AV3542" s="67"/>
      <c r="AW3542" s="67"/>
      <c r="AX3542" s="68"/>
      <c r="AY3542" s="68"/>
      <c r="AZ3542" s="69"/>
      <c r="BA3542" s="70"/>
      <c r="BB3542" s="71"/>
      <c r="BC3542" s="54"/>
      <c r="BD3542" s="41"/>
      <c r="BE3542" s="52"/>
      <c r="BF3542" s="62"/>
      <c r="BG3542" s="275"/>
    </row>
    <row r="3543" spans="1:59" s="63" customFormat="1" ht="12.75" x14ac:dyDescent="0.2">
      <c r="A3543" s="196">
        <v>6</v>
      </c>
      <c r="B3543" s="197" t="s">
        <v>1027</v>
      </c>
      <c r="C3543" s="208">
        <v>63</v>
      </c>
      <c r="D3543" s="209" t="s">
        <v>1056</v>
      </c>
      <c r="E3543" s="212">
        <v>6314</v>
      </c>
      <c r="F3543" s="213" t="s">
        <v>1060</v>
      </c>
      <c r="G3543" s="232"/>
      <c r="H3543" s="97"/>
      <c r="I3543" s="224"/>
      <c r="J3543" s="98"/>
      <c r="K3543" s="98"/>
      <c r="L3543" s="98"/>
      <c r="M3543" s="96"/>
      <c r="N3543" s="307"/>
      <c r="O3543" s="246"/>
      <c r="P3543" s="124"/>
      <c r="Q3543" s="99"/>
      <c r="R3543" s="99"/>
      <c r="S3543" s="99"/>
      <c r="T3543" s="99"/>
      <c r="U3543" s="99"/>
      <c r="V3543" s="99"/>
      <c r="W3543" s="99"/>
      <c r="X3543" s="99"/>
      <c r="Y3543" s="100"/>
      <c r="Z3543" s="100"/>
      <c r="AA3543" s="100"/>
      <c r="AB3543" s="99"/>
      <c r="AC3543" s="99"/>
      <c r="AD3543" s="99"/>
      <c r="AE3543" s="99"/>
      <c r="AF3543" s="99"/>
      <c r="AG3543" s="99"/>
      <c r="AH3543" s="99"/>
      <c r="AI3543" s="99"/>
      <c r="AJ3543" s="100"/>
      <c r="AK3543" s="100"/>
      <c r="AL3543" s="100"/>
      <c r="AM3543" s="99"/>
      <c r="AN3543" s="99"/>
      <c r="AO3543" s="99"/>
      <c r="AP3543" s="99"/>
      <c r="AQ3543" s="99"/>
      <c r="AR3543" s="99"/>
      <c r="AS3543" s="99"/>
      <c r="AT3543" s="99"/>
      <c r="AU3543" s="99"/>
      <c r="AV3543" s="99"/>
      <c r="AW3543" s="99"/>
      <c r="AX3543" s="100"/>
      <c r="AY3543" s="100"/>
      <c r="AZ3543" s="101"/>
      <c r="BA3543" s="102"/>
      <c r="BB3543" s="95"/>
      <c r="BC3543" s="95"/>
      <c r="BD3543" s="41">
        <v>6</v>
      </c>
      <c r="BE3543" s="52">
        <v>63</v>
      </c>
      <c r="BF3543" s="103">
        <v>6314</v>
      </c>
      <c r="BG3543" s="277"/>
    </row>
    <row r="3544" spans="1:59" x14ac:dyDescent="0.25">
      <c r="A3544" s="196">
        <v>6</v>
      </c>
      <c r="B3544" s="197" t="s">
        <v>1027</v>
      </c>
      <c r="C3544" s="208">
        <v>63</v>
      </c>
      <c r="D3544" s="209" t="s">
        <v>1056</v>
      </c>
      <c r="E3544" s="210">
        <v>6341</v>
      </c>
      <c r="F3544" s="211" t="s">
        <v>1062</v>
      </c>
      <c r="G3544" s="235"/>
      <c r="H3544" s="145"/>
      <c r="I3544" s="221"/>
      <c r="J3544" s="57"/>
      <c r="K3544" s="57"/>
      <c r="L3544" s="57"/>
      <c r="M3544" s="144"/>
      <c r="N3544" s="324"/>
      <c r="O3544" s="325"/>
      <c r="P3544" s="146"/>
      <c r="Q3544" s="146"/>
      <c r="R3544" s="146"/>
      <c r="S3544" s="146"/>
      <c r="T3544" s="146"/>
      <c r="U3544" s="146"/>
      <c r="V3544" s="146"/>
      <c r="W3544" s="146"/>
      <c r="X3544" s="146"/>
      <c r="Y3544" s="59"/>
      <c r="Z3544" s="123"/>
      <c r="AA3544" s="123"/>
      <c r="AB3544" s="146"/>
      <c r="AC3544" s="146"/>
      <c r="AD3544" s="146"/>
      <c r="AE3544" s="146"/>
      <c r="AF3544" s="146"/>
      <c r="AG3544" s="146"/>
      <c r="AH3544" s="146"/>
      <c r="AI3544" s="146"/>
      <c r="AJ3544" s="59"/>
      <c r="AK3544" s="123"/>
      <c r="AL3544" s="123"/>
      <c r="AM3544" s="146"/>
      <c r="AN3544" s="146"/>
      <c r="AO3544" s="146"/>
      <c r="AP3544" s="146"/>
      <c r="AQ3544" s="146"/>
      <c r="AR3544" s="146"/>
      <c r="AS3544" s="146"/>
      <c r="AT3544" s="146"/>
      <c r="AU3544" s="146"/>
      <c r="AV3544" s="146"/>
      <c r="AW3544" s="58"/>
      <c r="AX3544" s="123"/>
      <c r="AY3544" s="59"/>
      <c r="AZ3544" s="147"/>
      <c r="BA3544" s="148"/>
      <c r="BB3544" s="143"/>
      <c r="BC3544" s="143"/>
      <c r="BD3544" s="41">
        <v>6</v>
      </c>
      <c r="BE3544" s="52">
        <v>63</v>
      </c>
      <c r="BF3544" s="62">
        <v>6341</v>
      </c>
      <c r="BG3544" s="284"/>
    </row>
    <row r="3545" spans="1:59" s="63" customFormat="1" ht="12.75" x14ac:dyDescent="0.2">
      <c r="A3545" s="196">
        <v>6</v>
      </c>
      <c r="B3545" s="197" t="s">
        <v>1027</v>
      </c>
      <c r="C3545" s="208">
        <v>63</v>
      </c>
      <c r="D3545" s="209" t="s">
        <v>1056</v>
      </c>
      <c r="E3545" s="210">
        <v>6341</v>
      </c>
      <c r="F3545" s="211" t="s">
        <v>1062</v>
      </c>
      <c r="G3545" s="230"/>
      <c r="H3545" s="56"/>
      <c r="I3545" s="221"/>
      <c r="J3545" s="57"/>
      <c r="K3545" s="57"/>
      <c r="L3545" s="57"/>
      <c r="M3545" s="55"/>
      <c r="N3545" s="303"/>
      <c r="O3545" s="245"/>
      <c r="P3545" s="122"/>
      <c r="Q3545" s="58"/>
      <c r="R3545" s="58"/>
      <c r="S3545" s="58"/>
      <c r="T3545" s="58"/>
      <c r="U3545" s="58"/>
      <c r="V3545" s="58"/>
      <c r="W3545" s="58"/>
      <c r="X3545" s="58"/>
      <c r="Y3545" s="59"/>
      <c r="Z3545" s="59"/>
      <c r="AA3545" s="59"/>
      <c r="AB3545" s="58"/>
      <c r="AC3545" s="58"/>
      <c r="AD3545" s="58"/>
      <c r="AE3545" s="58"/>
      <c r="AF3545" s="58"/>
      <c r="AG3545" s="58"/>
      <c r="AH3545" s="58"/>
      <c r="AI3545" s="58"/>
      <c r="AJ3545" s="59"/>
      <c r="AK3545" s="59"/>
      <c r="AL3545" s="59"/>
      <c r="AM3545" s="58"/>
      <c r="AN3545" s="58"/>
      <c r="AO3545" s="58"/>
      <c r="AP3545" s="58"/>
      <c r="AQ3545" s="58"/>
      <c r="AR3545" s="58"/>
      <c r="AS3545" s="58"/>
      <c r="AT3545" s="58"/>
      <c r="AU3545" s="58"/>
      <c r="AV3545" s="58"/>
      <c r="AW3545" s="58"/>
      <c r="AX3545" s="59"/>
      <c r="AY3545" s="59"/>
      <c r="AZ3545" s="60"/>
      <c r="BA3545" s="61"/>
      <c r="BB3545" s="54"/>
      <c r="BC3545" s="54"/>
      <c r="BD3545" s="41">
        <v>6</v>
      </c>
      <c r="BE3545" s="52">
        <v>63</v>
      </c>
      <c r="BF3545" s="62">
        <v>6341</v>
      </c>
      <c r="BG3545" s="274"/>
    </row>
    <row r="3546" spans="1:59" s="63" customFormat="1" ht="12.75" x14ac:dyDescent="0.2">
      <c r="A3546" s="196">
        <v>6</v>
      </c>
      <c r="B3546" s="197" t="s">
        <v>1027</v>
      </c>
      <c r="C3546" s="208">
        <v>63</v>
      </c>
      <c r="D3546" s="209" t="s">
        <v>1056</v>
      </c>
      <c r="E3546" s="210">
        <v>6341</v>
      </c>
      <c r="F3546" s="211" t="s">
        <v>1062</v>
      </c>
      <c r="G3546" s="231" t="s">
        <v>1192</v>
      </c>
      <c r="H3546" s="65"/>
      <c r="I3546" s="222"/>
      <c r="J3546" s="66"/>
      <c r="K3546" s="66"/>
      <c r="L3546" s="66"/>
      <c r="M3546" s="64"/>
      <c r="N3546" s="308"/>
      <c r="O3546" s="309"/>
      <c r="P3546" s="127"/>
      <c r="Q3546" s="67"/>
      <c r="R3546" s="67"/>
      <c r="S3546" s="67"/>
      <c r="T3546" s="67"/>
      <c r="U3546" s="67"/>
      <c r="V3546" s="67"/>
      <c r="W3546" s="67"/>
      <c r="X3546" s="67"/>
      <c r="Y3546" s="68"/>
      <c r="Z3546" s="68"/>
      <c r="AA3546" s="68"/>
      <c r="AB3546" s="67"/>
      <c r="AC3546" s="67"/>
      <c r="AD3546" s="67"/>
      <c r="AE3546" s="67"/>
      <c r="AF3546" s="67"/>
      <c r="AG3546" s="67"/>
      <c r="AH3546" s="67"/>
      <c r="AI3546" s="67"/>
      <c r="AJ3546" s="68"/>
      <c r="AK3546" s="68"/>
      <c r="AL3546" s="68"/>
      <c r="AM3546" s="67"/>
      <c r="AN3546" s="67"/>
      <c r="AO3546" s="67"/>
      <c r="AP3546" s="67"/>
      <c r="AQ3546" s="67"/>
      <c r="AR3546" s="67"/>
      <c r="AS3546" s="67"/>
      <c r="AT3546" s="67"/>
      <c r="AU3546" s="67"/>
      <c r="AV3546" s="67"/>
      <c r="AW3546" s="67"/>
      <c r="AX3546" s="68"/>
      <c r="AY3546" s="68"/>
      <c r="AZ3546" s="69"/>
      <c r="BA3546" s="70"/>
      <c r="BB3546" s="71"/>
      <c r="BC3546" s="54"/>
      <c r="BD3546" s="41">
        <v>6</v>
      </c>
      <c r="BE3546" s="52">
        <v>63</v>
      </c>
      <c r="BF3546" s="62">
        <v>6341</v>
      </c>
      <c r="BG3546" s="275"/>
    </row>
    <row r="3547" spans="1:59" s="63" customFormat="1" ht="12.75" x14ac:dyDescent="0.2">
      <c r="A3547" s="196">
        <v>6</v>
      </c>
      <c r="B3547" s="197" t="s">
        <v>1027</v>
      </c>
      <c r="C3547" s="208">
        <v>63</v>
      </c>
      <c r="D3547" s="209" t="s">
        <v>1056</v>
      </c>
      <c r="E3547" s="210">
        <v>6341</v>
      </c>
      <c r="F3547" s="211" t="s">
        <v>1062</v>
      </c>
      <c r="G3547" s="231" t="s">
        <v>1192</v>
      </c>
      <c r="H3547" s="72" t="s">
        <v>47</v>
      </c>
      <c r="I3547" s="223"/>
      <c r="J3547" s="73"/>
      <c r="K3547" s="73"/>
      <c r="L3547" s="73"/>
      <c r="M3547" s="74"/>
      <c r="N3547" s="247"/>
      <c r="O3547" s="306"/>
      <c r="P3547" s="105"/>
      <c r="Q3547" s="75"/>
      <c r="R3547" s="75"/>
      <c r="S3547" s="75"/>
      <c r="T3547" s="75"/>
      <c r="U3547" s="75"/>
      <c r="V3547" s="75"/>
      <c r="W3547" s="75"/>
      <c r="X3547" s="75"/>
      <c r="Y3547" s="76">
        <f>IF(ISNUMBER(VLOOKUP(Y3549,P$7:W$7,MATCH(Y3549,P$7:W$7))),VLOOKUP(Y3549,P$7:W$7,MATCH(Y3549,P$7:W$7)),IF(N3551=0,"No Data",IF(Y3549&gt;0,"&lt;100",0)))</f>
        <v>0</v>
      </c>
      <c r="Z3547" s="77">
        <f>IF(ISNUMBER(VLOOKUP(Z3551,P$7:W$7,MATCH(Z3551,P$7:W$7))),VLOOKUP(Z3551,P$7:W$7,MATCH(Z3551,P$7:W$7)),IF(N3551=0,"No Data",IF(Z3551&gt;0,"&lt;100",0)))</f>
        <v>0</v>
      </c>
      <c r="AA3547" s="106">
        <f>IF(ISNUMBER(Z3547),Z3547,0)</f>
        <v>0</v>
      </c>
      <c r="AB3547" s="75"/>
      <c r="AC3547" s="75"/>
      <c r="AD3547" s="75"/>
      <c r="AE3547" s="75"/>
      <c r="AF3547" s="75"/>
      <c r="AG3547" s="75"/>
      <c r="AH3547" s="75"/>
      <c r="AI3547" s="75"/>
      <c r="AJ3547" s="76">
        <f>IF(ISNUMBER(VLOOKUP(AJ3549,AB$7:AH$7,MATCH(AJ3549,AB$7:AH$7))),VLOOKUP(AJ3549,AB$7:AH$7,MATCH(AJ3549,AB$7:AH$7)),IF(N3551=0,"No Data",IF(AJ3549&gt;0,"&lt;50",0)))</f>
        <v>0</v>
      </c>
      <c r="AK3547" s="77">
        <f>IF(ISNUMBER(VLOOKUP(AK3551,AB$7:AH$7,MATCH(AK3551,AB$7:AH$7))),VLOOKUP(AK3551,AB$7:AH$7,MATCH(AK3551,AB$7:AH$7)),IF(N3551=0,"No Data",IF(AK3551&gt;0,"&lt;50",0)))</f>
        <v>0</v>
      </c>
      <c r="AL3547" s="106">
        <f>IF(ISNUMBER(AK3547),AK3547,0)</f>
        <v>0</v>
      </c>
      <c r="AM3547" s="75"/>
      <c r="AN3547" s="75"/>
      <c r="AO3547" s="75"/>
      <c r="AP3547" s="75"/>
      <c r="AQ3547" s="75"/>
      <c r="AR3547" s="75"/>
      <c r="AS3547" s="75"/>
      <c r="AT3547" s="75"/>
      <c r="AU3547" s="75"/>
      <c r="AV3547" s="75"/>
      <c r="AW3547" s="76">
        <f>IF(ISNUMBER(VLOOKUP(AW3549,AM$7:AU$7,MATCH(AW3549,AM$7:AU$7))),VLOOKUP(AW3549,AM$7:AU$7,MATCH(AW3549,AM$7:AU$7)),IF(N3551=0,"No Data",IF(AW3549&gt;0,"&lt;10",0)))</f>
        <v>1000</v>
      </c>
      <c r="AX3547" s="77">
        <f>IF(ISNUMBER(VLOOKUP(AX3551,AM$7:AU$7,MATCH(AX3551,AM$7:AU$7))),VLOOKUP(AX3551,AM$7:AU$7,MATCH(AX3551,AM$7:AU$7)),IF(N3551=0,"No Data",IF(AX3551&gt;0,"&lt;10",0)))</f>
        <v>1000</v>
      </c>
      <c r="AY3547" s="106">
        <f>IF(ISNUMBER(AX3547),AX3547,0)</f>
        <v>1000</v>
      </c>
      <c r="AZ3547" s="79"/>
      <c r="BA3547" s="80"/>
      <c r="BB3547" s="71"/>
      <c r="BC3547" s="54"/>
      <c r="BD3547" s="41">
        <v>6</v>
      </c>
      <c r="BE3547" s="52">
        <v>63</v>
      </c>
      <c r="BF3547" s="62">
        <v>6341</v>
      </c>
      <c r="BG3547" s="276" t="s">
        <v>47</v>
      </c>
    </row>
    <row r="3548" spans="1:59" s="63" customFormat="1" ht="12.75" x14ac:dyDescent="0.2">
      <c r="A3548" s="196">
        <v>6</v>
      </c>
      <c r="B3548" s="197" t="s">
        <v>1027</v>
      </c>
      <c r="C3548" s="208">
        <v>63</v>
      </c>
      <c r="D3548" s="209" t="s">
        <v>1056</v>
      </c>
      <c r="E3548" s="210">
        <v>6341</v>
      </c>
      <c r="F3548" s="211" t="s">
        <v>1062</v>
      </c>
      <c r="G3548" s="231" t="s">
        <v>1192</v>
      </c>
      <c r="H3548" s="81" t="s">
        <v>48</v>
      </c>
      <c r="I3548" s="223"/>
      <c r="J3548" s="73"/>
      <c r="K3548" s="73"/>
      <c r="L3548" s="73"/>
      <c r="M3548" s="74"/>
      <c r="N3548" s="247"/>
      <c r="O3548" s="306"/>
      <c r="P3548" s="105"/>
      <c r="Q3548" s="75"/>
      <c r="R3548" s="75"/>
      <c r="S3548" s="75"/>
      <c r="T3548" s="75"/>
      <c r="U3548" s="75"/>
      <c r="V3548" s="75"/>
      <c r="W3548" s="75"/>
      <c r="X3548" s="75"/>
      <c r="Y3548" s="82">
        <f>MIN(X3552:X3558)</f>
        <v>0</v>
      </c>
      <c r="Z3548" s="83"/>
      <c r="AA3548" s="83"/>
      <c r="AB3548" s="75"/>
      <c r="AC3548" s="75"/>
      <c r="AD3548" s="75"/>
      <c r="AE3548" s="75"/>
      <c r="AF3548" s="75"/>
      <c r="AG3548" s="75"/>
      <c r="AH3548" s="75"/>
      <c r="AI3548" s="75"/>
      <c r="AJ3548" s="82">
        <f>MIN(AI3552:AI3558)</f>
        <v>0</v>
      </c>
      <c r="AK3548" s="83"/>
      <c r="AL3548" s="83"/>
      <c r="AM3548" s="75"/>
      <c r="AN3548" s="75"/>
      <c r="AO3548" s="75"/>
      <c r="AP3548" s="75"/>
      <c r="AQ3548" s="75"/>
      <c r="AR3548" s="75"/>
      <c r="AS3548" s="75"/>
      <c r="AT3548" s="75"/>
      <c r="AU3548" s="75"/>
      <c r="AV3548" s="75"/>
      <c r="AW3548" s="82">
        <f>MIN(AV3552:AV3558)</f>
        <v>1000</v>
      </c>
      <c r="AX3548" s="83"/>
      <c r="AY3548" s="83"/>
      <c r="AZ3548" s="79"/>
      <c r="BA3548" s="80"/>
      <c r="BB3548" s="71"/>
      <c r="BC3548" s="54"/>
      <c r="BD3548" s="41">
        <v>6</v>
      </c>
      <c r="BE3548" s="52">
        <v>63</v>
      </c>
      <c r="BF3548" s="62">
        <v>6341</v>
      </c>
      <c r="BG3548" s="278" t="s">
        <v>48</v>
      </c>
    </row>
    <row r="3549" spans="1:59" s="63" customFormat="1" ht="12.75" x14ac:dyDescent="0.2">
      <c r="A3549" s="196">
        <v>6</v>
      </c>
      <c r="B3549" s="197" t="s">
        <v>1027</v>
      </c>
      <c r="C3549" s="208">
        <v>63</v>
      </c>
      <c r="D3549" s="209" t="s">
        <v>1056</v>
      </c>
      <c r="E3549" s="210">
        <v>6341</v>
      </c>
      <c r="F3549" s="211" t="s">
        <v>1062</v>
      </c>
      <c r="G3549" s="231" t="s">
        <v>1192</v>
      </c>
      <c r="H3549" s="81" t="s">
        <v>49</v>
      </c>
      <c r="I3549" s="223"/>
      <c r="J3549" s="73"/>
      <c r="K3549" s="73"/>
      <c r="L3549" s="73"/>
      <c r="M3549" s="74"/>
      <c r="N3549" s="247"/>
      <c r="O3549" s="306"/>
      <c r="P3549" s="105"/>
      <c r="Q3549" s="75"/>
      <c r="R3549" s="75"/>
      <c r="S3549" s="75"/>
      <c r="T3549" s="75"/>
      <c r="U3549" s="75"/>
      <c r="V3549" s="75"/>
      <c r="W3549" s="75"/>
      <c r="X3549" s="75"/>
      <c r="Y3549" s="84">
        <f>IF(ISNUMBER(AVERAGE(X3552:X3558)),AVERAGE(X3552:X3558),0)</f>
        <v>0</v>
      </c>
      <c r="Z3549" s="83"/>
      <c r="AA3549" s="83"/>
      <c r="AB3549" s="75"/>
      <c r="AC3549" s="75"/>
      <c r="AD3549" s="75"/>
      <c r="AE3549" s="75"/>
      <c r="AF3549" s="75"/>
      <c r="AG3549" s="75"/>
      <c r="AH3549" s="75"/>
      <c r="AI3549" s="75"/>
      <c r="AJ3549" s="84">
        <f>IF(ISNUMBER(AVERAGE(AI3552:AI3558)),AVERAGE(AI3552:AI3558),0)</f>
        <v>0</v>
      </c>
      <c r="AK3549" s="83"/>
      <c r="AL3549" s="83"/>
      <c r="AM3549" s="75"/>
      <c r="AN3549" s="75"/>
      <c r="AO3549" s="75"/>
      <c r="AP3549" s="75"/>
      <c r="AQ3549" s="75"/>
      <c r="AR3549" s="75"/>
      <c r="AS3549" s="75"/>
      <c r="AT3549" s="75"/>
      <c r="AU3549" s="75"/>
      <c r="AV3549" s="75"/>
      <c r="AW3549" s="84">
        <f>IF(ISNUMBER(AVERAGE(AV3552:AV3558)),AVERAGE(AV3552:AV3558),0)</f>
        <v>1000</v>
      </c>
      <c r="AX3549" s="83"/>
      <c r="AY3549" s="83"/>
      <c r="AZ3549" s="79"/>
      <c r="BA3549" s="80"/>
      <c r="BB3549" s="71"/>
      <c r="BC3549" s="54"/>
      <c r="BD3549" s="41">
        <v>6</v>
      </c>
      <c r="BE3549" s="52">
        <v>63</v>
      </c>
      <c r="BF3549" s="62">
        <v>6341</v>
      </c>
      <c r="BG3549" s="278" t="s">
        <v>49</v>
      </c>
    </row>
    <row r="3550" spans="1:59" s="63" customFormat="1" ht="12.75" x14ac:dyDescent="0.2">
      <c r="A3550" s="196">
        <v>6</v>
      </c>
      <c r="B3550" s="197" t="s">
        <v>1027</v>
      </c>
      <c r="C3550" s="208">
        <v>63</v>
      </c>
      <c r="D3550" s="209" t="s">
        <v>1056</v>
      </c>
      <c r="E3550" s="210">
        <v>6341</v>
      </c>
      <c r="F3550" s="211" t="s">
        <v>1062</v>
      </c>
      <c r="G3550" s="231" t="s">
        <v>1192</v>
      </c>
      <c r="H3550" s="81" t="s">
        <v>50</v>
      </c>
      <c r="I3550" s="223"/>
      <c r="J3550" s="73"/>
      <c r="K3550" s="73"/>
      <c r="L3550" s="73"/>
      <c r="M3550" s="74"/>
      <c r="N3550" s="247"/>
      <c r="O3550" s="306"/>
      <c r="P3550" s="105"/>
      <c r="Q3550" s="75"/>
      <c r="R3550" s="75"/>
      <c r="S3550" s="75"/>
      <c r="T3550" s="75"/>
      <c r="U3550" s="75"/>
      <c r="V3550" s="75"/>
      <c r="W3550" s="75"/>
      <c r="X3550" s="75"/>
      <c r="Y3550" s="84">
        <f>MAX(X3552:X3558)</f>
        <v>0</v>
      </c>
      <c r="Z3550" s="83"/>
      <c r="AA3550" s="83"/>
      <c r="AB3550" s="75"/>
      <c r="AC3550" s="75"/>
      <c r="AD3550" s="75"/>
      <c r="AE3550" s="75"/>
      <c r="AF3550" s="75"/>
      <c r="AG3550" s="75"/>
      <c r="AH3550" s="75"/>
      <c r="AI3550" s="75"/>
      <c r="AJ3550" s="84">
        <f>MAX(AI3552:AI3558)</f>
        <v>0</v>
      </c>
      <c r="AK3550" s="83"/>
      <c r="AL3550" s="83"/>
      <c r="AM3550" s="75"/>
      <c r="AN3550" s="75"/>
      <c r="AO3550" s="75"/>
      <c r="AP3550" s="75"/>
      <c r="AQ3550" s="75"/>
      <c r="AR3550" s="75"/>
      <c r="AS3550" s="75"/>
      <c r="AT3550" s="75"/>
      <c r="AU3550" s="75"/>
      <c r="AV3550" s="75"/>
      <c r="AW3550" s="84">
        <f>MAX(AV3552:AV3558)</f>
        <v>1000</v>
      </c>
      <c r="AX3550" s="83"/>
      <c r="AY3550" s="83"/>
      <c r="AZ3550" s="79"/>
      <c r="BA3550" s="80"/>
      <c r="BB3550" s="71"/>
      <c r="BC3550" s="54"/>
      <c r="BD3550" s="41">
        <v>6</v>
      </c>
      <c r="BE3550" s="52">
        <v>63</v>
      </c>
      <c r="BF3550" s="62">
        <v>6341</v>
      </c>
      <c r="BG3550" s="278" t="s">
        <v>50</v>
      </c>
    </row>
    <row r="3551" spans="1:59" s="63" customFormat="1" ht="12.75" x14ac:dyDescent="0.2">
      <c r="A3551" s="196">
        <v>6</v>
      </c>
      <c r="B3551" s="197" t="s">
        <v>1027</v>
      </c>
      <c r="C3551" s="208">
        <v>63</v>
      </c>
      <c r="D3551" s="209" t="s">
        <v>1056</v>
      </c>
      <c r="E3551" s="210">
        <v>6341</v>
      </c>
      <c r="F3551" s="211" t="s">
        <v>1062</v>
      </c>
      <c r="G3551" s="231" t="s">
        <v>1192</v>
      </c>
      <c r="H3551" s="85" t="s">
        <v>51</v>
      </c>
      <c r="I3551" s="223"/>
      <c r="J3551" s="73"/>
      <c r="K3551" s="73"/>
      <c r="L3551" s="73"/>
      <c r="M3551" s="74"/>
      <c r="N3551" s="248">
        <f>SUM(N3552:N3555)</f>
        <v>1</v>
      </c>
      <c r="O3551" s="293">
        <f>SUM(O3552:O3555)</f>
        <v>1</v>
      </c>
      <c r="P3551" s="292"/>
      <c r="Q3551" s="87"/>
      <c r="R3551" s="87"/>
      <c r="S3551" s="87"/>
      <c r="T3551" s="87"/>
      <c r="U3551" s="87"/>
      <c r="V3551" s="87"/>
      <c r="W3551" s="87"/>
      <c r="X3551" s="87"/>
      <c r="Y3551" s="88"/>
      <c r="Z3551" s="86">
        <f>SUM(Z3552:Z3555)</f>
        <v>0</v>
      </c>
      <c r="AA3551" s="88"/>
      <c r="AB3551" s="87"/>
      <c r="AC3551" s="87"/>
      <c r="AD3551" s="87"/>
      <c r="AE3551" s="87"/>
      <c r="AF3551" s="87"/>
      <c r="AG3551" s="87"/>
      <c r="AH3551" s="87"/>
      <c r="AI3551" s="87"/>
      <c r="AJ3551" s="88"/>
      <c r="AK3551" s="86">
        <f>SUM(AK3552:AK3555)</f>
        <v>0</v>
      </c>
      <c r="AL3551" s="88"/>
      <c r="AM3551" s="87"/>
      <c r="AN3551" s="87"/>
      <c r="AO3551" s="87"/>
      <c r="AP3551" s="87"/>
      <c r="AQ3551" s="87"/>
      <c r="AR3551" s="87"/>
      <c r="AS3551" s="87"/>
      <c r="AT3551" s="87"/>
      <c r="AU3551" s="87"/>
      <c r="AV3551" s="87"/>
      <c r="AW3551" s="112"/>
      <c r="AX3551" s="86">
        <f>SUM(AX3552:AX3555)</f>
        <v>1000</v>
      </c>
      <c r="AY3551" s="88"/>
      <c r="AZ3551" s="79"/>
      <c r="BA3551" s="80"/>
      <c r="BB3551" s="71"/>
      <c r="BC3551" s="54"/>
      <c r="BD3551" s="41">
        <v>6</v>
      </c>
      <c r="BE3551" s="52">
        <v>63</v>
      </c>
      <c r="BF3551" s="62">
        <v>6341</v>
      </c>
      <c r="BG3551" s="279" t="s">
        <v>51</v>
      </c>
    </row>
    <row r="3552" spans="1:59" s="63" customFormat="1" ht="12.75" x14ac:dyDescent="0.2">
      <c r="A3552" s="196">
        <v>6</v>
      </c>
      <c r="B3552" s="197" t="s">
        <v>1027</v>
      </c>
      <c r="C3552" s="208">
        <v>63</v>
      </c>
      <c r="D3552" s="209" t="s">
        <v>1056</v>
      </c>
      <c r="E3552" s="210">
        <v>6341</v>
      </c>
      <c r="F3552" s="211" t="s">
        <v>1062</v>
      </c>
      <c r="G3552" s="231" t="s">
        <v>1192</v>
      </c>
      <c r="H3552" s="89" t="s">
        <v>52</v>
      </c>
      <c r="I3552" s="90" t="s">
        <v>354</v>
      </c>
      <c r="J3552" s="90"/>
      <c r="K3552" s="90" t="s">
        <v>64</v>
      </c>
      <c r="L3552" s="90" t="s">
        <v>356</v>
      </c>
      <c r="M3552" s="91"/>
      <c r="N3552" s="312">
        <v>1</v>
      </c>
      <c r="O3552" s="313">
        <f>N3552/N3551</f>
        <v>1</v>
      </c>
      <c r="P3552" s="104"/>
      <c r="Q3552" s="92"/>
      <c r="R3552" s="92"/>
      <c r="S3552" s="92"/>
      <c r="T3552" s="92"/>
      <c r="U3552" s="92"/>
      <c r="V3552" s="92"/>
      <c r="W3552" s="92"/>
      <c r="X3552" s="109">
        <f>P3552*P$7+Q3552*Q$7+R3552*R$7+S3552*S$7+T3552*T$7+U3552*U$7+V3552*V$7+W3552*W$7</f>
        <v>0</v>
      </c>
      <c r="Y3552" s="83"/>
      <c r="Z3552" s="110">
        <f>X3552*$O3552</f>
        <v>0</v>
      </c>
      <c r="AA3552" s="111"/>
      <c r="AB3552" s="92"/>
      <c r="AC3552" s="92"/>
      <c r="AD3552" s="92"/>
      <c r="AE3552" s="92"/>
      <c r="AF3552" s="92"/>
      <c r="AG3552" s="92"/>
      <c r="AH3552" s="92"/>
      <c r="AI3552" s="109">
        <f>AB3552*AB$7+AC3552*AC$7+AD3552*AD$7+AE3552*AE$7+AF3552*AF$7+AG3552*AG$7+AH3552*AH$7</f>
        <v>0</v>
      </c>
      <c r="AJ3552" s="83"/>
      <c r="AK3552" s="110">
        <f>AI3552*$O3552</f>
        <v>0</v>
      </c>
      <c r="AL3552" s="111"/>
      <c r="AM3552" s="92"/>
      <c r="AN3552" s="92"/>
      <c r="AO3552" s="92"/>
      <c r="AP3552" s="92"/>
      <c r="AQ3552" s="92"/>
      <c r="AR3552" s="92"/>
      <c r="AS3552" s="92">
        <v>1</v>
      </c>
      <c r="AT3552" s="92"/>
      <c r="AU3552" s="92"/>
      <c r="AV3552" s="109">
        <f>AM3552*AM$7+AN3552*AN$7+AO3552*AO$7+AP3552*AP$7+AQ3552*AQ$7+AR3552*AR$7+AS3552*AS$7+AT3552*AT$7+AU3552*AU$7</f>
        <v>1000</v>
      </c>
      <c r="AW3552" s="75"/>
      <c r="AX3552" s="110">
        <f>AV3552*$O3552</f>
        <v>1000</v>
      </c>
      <c r="AY3552" s="111"/>
      <c r="AZ3552" s="93"/>
      <c r="BA3552" s="94" t="s">
        <v>105</v>
      </c>
      <c r="BB3552" s="71"/>
      <c r="BC3552" s="54"/>
      <c r="BD3552" s="41">
        <v>6</v>
      </c>
      <c r="BE3552" s="52">
        <v>63</v>
      </c>
      <c r="BF3552" s="62">
        <v>6341</v>
      </c>
      <c r="BG3552" s="280" t="s">
        <v>52</v>
      </c>
    </row>
    <row r="3553" spans="1:59" s="63" customFormat="1" ht="12.75" x14ac:dyDescent="0.2">
      <c r="A3553" s="196">
        <v>6</v>
      </c>
      <c r="B3553" s="197" t="s">
        <v>1027</v>
      </c>
      <c r="C3553" s="208">
        <v>63</v>
      </c>
      <c r="D3553" s="209" t="s">
        <v>1056</v>
      </c>
      <c r="E3553" s="210">
        <v>6341</v>
      </c>
      <c r="F3553" s="211" t="s">
        <v>1062</v>
      </c>
      <c r="G3553" s="231" t="s">
        <v>1192</v>
      </c>
      <c r="H3553" s="65"/>
      <c r="I3553" s="222"/>
      <c r="J3553" s="66"/>
      <c r="K3553" s="66"/>
      <c r="L3553" s="66"/>
      <c r="M3553" s="64"/>
      <c r="N3553" s="304"/>
      <c r="O3553" s="305"/>
      <c r="P3553" s="127"/>
      <c r="Q3553" s="67"/>
      <c r="R3553" s="67"/>
      <c r="S3553" s="67"/>
      <c r="T3553" s="67"/>
      <c r="U3553" s="67"/>
      <c r="V3553" s="67"/>
      <c r="W3553" s="67"/>
      <c r="X3553" s="67"/>
      <c r="Y3553" s="68"/>
      <c r="Z3553" s="68"/>
      <c r="AA3553" s="68"/>
      <c r="AB3553" s="67"/>
      <c r="AC3553" s="67"/>
      <c r="AD3553" s="67"/>
      <c r="AE3553" s="67"/>
      <c r="AF3553" s="67"/>
      <c r="AG3553" s="67"/>
      <c r="AH3553" s="67"/>
      <c r="AI3553" s="67"/>
      <c r="AJ3553" s="68"/>
      <c r="AK3553" s="68"/>
      <c r="AL3553" s="68"/>
      <c r="AM3553" s="67"/>
      <c r="AN3553" s="67"/>
      <c r="AO3553" s="67"/>
      <c r="AP3553" s="67"/>
      <c r="AQ3553" s="67"/>
      <c r="AR3553" s="67"/>
      <c r="AS3553" s="67"/>
      <c r="AT3553" s="67"/>
      <c r="AU3553" s="67"/>
      <c r="AV3553" s="67"/>
      <c r="AW3553" s="67"/>
      <c r="AX3553" s="68"/>
      <c r="AY3553" s="68"/>
      <c r="AZ3553" s="69"/>
      <c r="BA3553" s="70"/>
      <c r="BB3553" s="71"/>
      <c r="BC3553" s="54"/>
      <c r="BD3553" s="41"/>
      <c r="BE3553" s="52"/>
      <c r="BF3553" s="62"/>
      <c r="BG3553" s="275"/>
    </row>
    <row r="3554" spans="1:59" s="63" customFormat="1" ht="12.75" x14ac:dyDescent="0.2">
      <c r="A3554" s="196">
        <v>6</v>
      </c>
      <c r="B3554" s="197" t="s">
        <v>1027</v>
      </c>
      <c r="C3554" s="208">
        <v>63</v>
      </c>
      <c r="D3554" s="209" t="s">
        <v>1056</v>
      </c>
      <c r="E3554" s="210">
        <v>6341</v>
      </c>
      <c r="F3554" s="211" t="s">
        <v>1062</v>
      </c>
      <c r="G3554" s="230"/>
      <c r="H3554" s="56"/>
      <c r="I3554" s="221"/>
      <c r="J3554" s="57"/>
      <c r="K3554" s="57"/>
      <c r="L3554" s="57"/>
      <c r="M3554" s="55"/>
      <c r="N3554" s="303"/>
      <c r="O3554" s="245"/>
      <c r="P3554" s="122"/>
      <c r="Q3554" s="58"/>
      <c r="R3554" s="58"/>
      <c r="S3554" s="58"/>
      <c r="T3554" s="58"/>
      <c r="U3554" s="58"/>
      <c r="V3554" s="58"/>
      <c r="W3554" s="58"/>
      <c r="X3554" s="58"/>
      <c r="Y3554" s="59"/>
      <c r="Z3554" s="59"/>
      <c r="AA3554" s="59"/>
      <c r="AB3554" s="58"/>
      <c r="AC3554" s="58"/>
      <c r="AD3554" s="58"/>
      <c r="AE3554" s="58"/>
      <c r="AF3554" s="58"/>
      <c r="AG3554" s="58"/>
      <c r="AH3554" s="58"/>
      <c r="AI3554" s="58"/>
      <c r="AJ3554" s="59"/>
      <c r="AK3554" s="59"/>
      <c r="AL3554" s="59"/>
      <c r="AM3554" s="58"/>
      <c r="AN3554" s="58"/>
      <c r="AO3554" s="58"/>
      <c r="AP3554" s="58"/>
      <c r="AQ3554" s="58"/>
      <c r="AR3554" s="58"/>
      <c r="AS3554" s="58"/>
      <c r="AT3554" s="58"/>
      <c r="AU3554" s="58"/>
      <c r="AV3554" s="58"/>
      <c r="AW3554" s="58"/>
      <c r="AX3554" s="59"/>
      <c r="AY3554" s="59"/>
      <c r="AZ3554" s="60"/>
      <c r="BA3554" s="61"/>
      <c r="BB3554" s="54"/>
      <c r="BC3554" s="54"/>
      <c r="BD3554" s="41">
        <v>6</v>
      </c>
      <c r="BE3554" s="52">
        <v>63</v>
      </c>
      <c r="BF3554" s="62">
        <v>6341</v>
      </c>
      <c r="BG3554" s="274"/>
    </row>
    <row r="3555" spans="1:59" s="63" customFormat="1" ht="12.75" x14ac:dyDescent="0.2">
      <c r="A3555" s="196">
        <v>6</v>
      </c>
      <c r="B3555" s="197" t="s">
        <v>1027</v>
      </c>
      <c r="C3555" s="208">
        <v>63</v>
      </c>
      <c r="D3555" s="209" t="s">
        <v>1056</v>
      </c>
      <c r="E3555" s="210">
        <v>6341</v>
      </c>
      <c r="F3555" s="211" t="s">
        <v>1062</v>
      </c>
      <c r="G3555" s="231"/>
      <c r="H3555" s="65"/>
      <c r="I3555" s="222"/>
      <c r="J3555" s="66"/>
      <c r="K3555" s="66"/>
      <c r="L3555" s="66"/>
      <c r="M3555" s="64"/>
      <c r="N3555" s="304"/>
      <c r="O3555" s="305"/>
      <c r="P3555" s="127"/>
      <c r="Q3555" s="67"/>
      <c r="R3555" s="67"/>
      <c r="S3555" s="67"/>
      <c r="T3555" s="67"/>
      <c r="U3555" s="67"/>
      <c r="V3555" s="67"/>
      <c r="W3555" s="67"/>
      <c r="X3555" s="67"/>
      <c r="Y3555" s="68"/>
      <c r="Z3555" s="68"/>
      <c r="AA3555" s="68"/>
      <c r="AB3555" s="67"/>
      <c r="AC3555" s="67"/>
      <c r="AD3555" s="67"/>
      <c r="AE3555" s="67"/>
      <c r="AF3555" s="67"/>
      <c r="AG3555" s="67"/>
      <c r="AH3555" s="67"/>
      <c r="AI3555" s="67"/>
      <c r="AJ3555" s="68"/>
      <c r="AK3555" s="68"/>
      <c r="AL3555" s="68"/>
      <c r="AM3555" s="67"/>
      <c r="AN3555" s="67"/>
      <c r="AO3555" s="67"/>
      <c r="AP3555" s="67"/>
      <c r="AQ3555" s="67"/>
      <c r="AR3555" s="67"/>
      <c r="AS3555" s="67"/>
      <c r="AT3555" s="67"/>
      <c r="AU3555" s="67"/>
      <c r="AV3555" s="67"/>
      <c r="AW3555" s="67"/>
      <c r="AX3555" s="68"/>
      <c r="AY3555" s="68"/>
      <c r="AZ3555" s="69"/>
      <c r="BA3555" s="70"/>
      <c r="BB3555" s="71"/>
      <c r="BC3555" s="54"/>
      <c r="BD3555" s="41">
        <v>6</v>
      </c>
      <c r="BE3555" s="52">
        <v>63</v>
      </c>
      <c r="BF3555" s="62">
        <v>6341</v>
      </c>
      <c r="BG3555" s="275"/>
    </row>
    <row r="3556" spans="1:59" s="63" customFormat="1" ht="12.75" x14ac:dyDescent="0.2">
      <c r="A3556" s="196">
        <v>6</v>
      </c>
      <c r="B3556" s="197" t="s">
        <v>1027</v>
      </c>
      <c r="C3556" s="208">
        <v>63</v>
      </c>
      <c r="D3556" s="209" t="s">
        <v>1056</v>
      </c>
      <c r="E3556" s="210">
        <v>6341</v>
      </c>
      <c r="F3556" s="211" t="s">
        <v>1062</v>
      </c>
      <c r="G3556" s="231" t="s">
        <v>1191</v>
      </c>
      <c r="H3556" s="72" t="s">
        <v>1233</v>
      </c>
      <c r="I3556" s="223" t="s">
        <v>1256</v>
      </c>
      <c r="J3556" s="73"/>
      <c r="K3556" s="73"/>
      <c r="L3556" s="73"/>
      <c r="M3556" s="74"/>
      <c r="N3556" s="247"/>
      <c r="O3556" s="306"/>
      <c r="P3556" s="105"/>
      <c r="Q3556" s="75"/>
      <c r="R3556" s="75"/>
      <c r="S3556" s="75"/>
      <c r="T3556" s="75"/>
      <c r="U3556" s="75"/>
      <c r="V3556" s="75"/>
      <c r="W3556" s="75"/>
      <c r="X3556" s="75"/>
      <c r="Y3556" s="76" t="s">
        <v>1241</v>
      </c>
      <c r="Z3556" s="77" t="s">
        <v>1241</v>
      </c>
      <c r="AA3556" s="78">
        <f>AA$2859</f>
        <v>0</v>
      </c>
      <c r="AB3556" s="75"/>
      <c r="AC3556" s="75"/>
      <c r="AD3556" s="75"/>
      <c r="AE3556" s="75"/>
      <c r="AF3556" s="75"/>
      <c r="AG3556" s="75"/>
      <c r="AH3556" s="75"/>
      <c r="AI3556" s="75"/>
      <c r="AJ3556" s="76" t="s">
        <v>1241</v>
      </c>
      <c r="AK3556" s="77" t="s">
        <v>1241</v>
      </c>
      <c r="AL3556" s="78">
        <f>AL$2859</f>
        <v>0</v>
      </c>
      <c r="AM3556" s="75"/>
      <c r="AN3556" s="75"/>
      <c r="AO3556" s="75"/>
      <c r="AP3556" s="75"/>
      <c r="AQ3556" s="75"/>
      <c r="AR3556" s="75"/>
      <c r="AS3556" s="75"/>
      <c r="AT3556" s="75"/>
      <c r="AU3556" s="75"/>
      <c r="AV3556" s="75"/>
      <c r="AW3556" s="76" t="s">
        <v>1241</v>
      </c>
      <c r="AX3556" s="77" t="s">
        <v>1241</v>
      </c>
      <c r="AY3556" s="78">
        <f>AY$2859</f>
        <v>1000</v>
      </c>
      <c r="AZ3556" s="79"/>
      <c r="BA3556" s="80" t="str">
        <f>I3556</f>
        <v>&gt; see 5124, Solid timber board linings</v>
      </c>
      <c r="BB3556" s="71"/>
      <c r="BC3556" s="95"/>
      <c r="BD3556" s="41">
        <f>A3556</f>
        <v>6</v>
      </c>
      <c r="BE3556" s="52">
        <f>C3556</f>
        <v>63</v>
      </c>
      <c r="BF3556" s="62">
        <f>E3556</f>
        <v>6341</v>
      </c>
      <c r="BG3556" s="276" t="str">
        <f>H3556</f>
        <v>Default Scenario (Link)</v>
      </c>
    </row>
    <row r="3557" spans="1:59" s="63" customFormat="1" ht="12.75" x14ac:dyDescent="0.2">
      <c r="A3557" s="196">
        <v>6</v>
      </c>
      <c r="B3557" s="197" t="s">
        <v>1027</v>
      </c>
      <c r="C3557" s="208">
        <v>63</v>
      </c>
      <c r="D3557" s="209" t="s">
        <v>1056</v>
      </c>
      <c r="E3557" s="210">
        <v>6341</v>
      </c>
      <c r="F3557" s="211" t="s">
        <v>1062</v>
      </c>
      <c r="G3557" s="231"/>
      <c r="H3557" s="65"/>
      <c r="I3557" s="222"/>
      <c r="J3557" s="66"/>
      <c r="K3557" s="66"/>
      <c r="L3557" s="66"/>
      <c r="M3557" s="64"/>
      <c r="N3557" s="304"/>
      <c r="O3557" s="305"/>
      <c r="P3557" s="127"/>
      <c r="Q3557" s="67"/>
      <c r="R3557" s="67"/>
      <c r="S3557" s="67"/>
      <c r="T3557" s="67"/>
      <c r="U3557" s="67"/>
      <c r="V3557" s="67"/>
      <c r="W3557" s="67"/>
      <c r="X3557" s="67"/>
      <c r="Y3557" s="68"/>
      <c r="Z3557" s="68"/>
      <c r="AA3557" s="68"/>
      <c r="AB3557" s="67"/>
      <c r="AC3557" s="67"/>
      <c r="AD3557" s="67"/>
      <c r="AE3557" s="67"/>
      <c r="AF3557" s="67"/>
      <c r="AG3557" s="67"/>
      <c r="AH3557" s="67"/>
      <c r="AI3557" s="67"/>
      <c r="AJ3557" s="68"/>
      <c r="AK3557" s="68"/>
      <c r="AL3557" s="68"/>
      <c r="AM3557" s="67"/>
      <c r="AN3557" s="67"/>
      <c r="AO3557" s="67"/>
      <c r="AP3557" s="67"/>
      <c r="AQ3557" s="67"/>
      <c r="AR3557" s="67"/>
      <c r="AS3557" s="67"/>
      <c r="AT3557" s="67"/>
      <c r="AU3557" s="67"/>
      <c r="AV3557" s="67"/>
      <c r="AW3557" s="67"/>
      <c r="AX3557" s="68"/>
      <c r="AY3557" s="68"/>
      <c r="AZ3557" s="69"/>
      <c r="BA3557" s="70"/>
      <c r="BB3557" s="71"/>
      <c r="BC3557" s="54"/>
      <c r="BD3557" s="41"/>
      <c r="BE3557" s="52"/>
      <c r="BF3557" s="62"/>
      <c r="BG3557" s="275"/>
    </row>
    <row r="3558" spans="1:59" s="63" customFormat="1" ht="12.75" x14ac:dyDescent="0.2">
      <c r="A3558" s="196">
        <v>6</v>
      </c>
      <c r="B3558" s="197" t="s">
        <v>1027</v>
      </c>
      <c r="C3558" s="208">
        <v>63</v>
      </c>
      <c r="D3558" s="209" t="s">
        <v>1056</v>
      </c>
      <c r="E3558" s="210">
        <v>6341</v>
      </c>
      <c r="F3558" s="211" t="s">
        <v>1062</v>
      </c>
      <c r="G3558" s="230"/>
      <c r="H3558" s="56"/>
      <c r="I3558" s="221"/>
      <c r="J3558" s="57"/>
      <c r="K3558" s="57"/>
      <c r="L3558" s="57"/>
      <c r="M3558" s="55"/>
      <c r="N3558" s="303"/>
      <c r="O3558" s="245"/>
      <c r="P3558" s="122"/>
      <c r="Q3558" s="58"/>
      <c r="R3558" s="58"/>
      <c r="S3558" s="58"/>
      <c r="T3558" s="58"/>
      <c r="U3558" s="58"/>
      <c r="V3558" s="58"/>
      <c r="W3558" s="58"/>
      <c r="X3558" s="58"/>
      <c r="Y3558" s="59"/>
      <c r="Z3558" s="59"/>
      <c r="AA3558" s="59"/>
      <c r="AB3558" s="58"/>
      <c r="AC3558" s="58"/>
      <c r="AD3558" s="58"/>
      <c r="AE3558" s="58"/>
      <c r="AF3558" s="58"/>
      <c r="AG3558" s="58"/>
      <c r="AH3558" s="58"/>
      <c r="AI3558" s="58"/>
      <c r="AJ3558" s="59"/>
      <c r="AK3558" s="59"/>
      <c r="AL3558" s="59"/>
      <c r="AM3558" s="58"/>
      <c r="AN3558" s="58"/>
      <c r="AO3558" s="58"/>
      <c r="AP3558" s="58"/>
      <c r="AQ3558" s="58"/>
      <c r="AR3558" s="58"/>
      <c r="AS3558" s="58"/>
      <c r="AT3558" s="58"/>
      <c r="AU3558" s="58"/>
      <c r="AV3558" s="58"/>
      <c r="AW3558" s="58"/>
      <c r="AX3558" s="59"/>
      <c r="AY3558" s="59"/>
      <c r="AZ3558" s="60"/>
      <c r="BA3558" s="61"/>
      <c r="BB3558" s="54"/>
      <c r="BC3558" s="54"/>
      <c r="BD3558" s="41">
        <v>6</v>
      </c>
      <c r="BE3558" s="52">
        <v>63</v>
      </c>
      <c r="BF3558" s="62">
        <v>6341</v>
      </c>
      <c r="BG3558" s="274"/>
    </row>
    <row r="3559" spans="1:59" s="53" customFormat="1" ht="18.75" x14ac:dyDescent="0.3">
      <c r="A3559" s="202">
        <v>6</v>
      </c>
      <c r="B3559" s="203" t="s">
        <v>1027</v>
      </c>
      <c r="C3559" s="205">
        <v>64</v>
      </c>
      <c r="D3559" s="206" t="s">
        <v>1063</v>
      </c>
      <c r="E3559" s="207"/>
      <c r="F3559" s="207"/>
      <c r="G3559" s="229"/>
      <c r="H3559" s="44"/>
      <c r="I3559" s="226"/>
      <c r="J3559" s="192"/>
      <c r="K3559" s="192"/>
      <c r="L3559" s="192"/>
      <c r="M3559" s="194"/>
      <c r="N3559" s="302"/>
      <c r="O3559" s="298"/>
      <c r="P3559" s="47"/>
      <c r="Q3559" s="47"/>
      <c r="R3559" s="47"/>
      <c r="S3559" s="47"/>
      <c r="T3559" s="47"/>
      <c r="U3559" s="47"/>
      <c r="V3559" s="47"/>
      <c r="W3559" s="47"/>
      <c r="X3559" s="47"/>
      <c r="Y3559" s="48"/>
      <c r="Z3559" s="48"/>
      <c r="AA3559" s="48"/>
      <c r="AB3559" s="47"/>
      <c r="AC3559" s="47"/>
      <c r="AD3559" s="47"/>
      <c r="AE3559" s="47"/>
      <c r="AF3559" s="47"/>
      <c r="AG3559" s="47"/>
      <c r="AH3559" s="47"/>
      <c r="AI3559" s="47"/>
      <c r="AJ3559" s="48"/>
      <c r="AK3559" s="48"/>
      <c r="AL3559" s="48"/>
      <c r="AM3559" s="47"/>
      <c r="AN3559" s="47"/>
      <c r="AO3559" s="47"/>
      <c r="AP3559" s="47"/>
      <c r="AQ3559" s="47"/>
      <c r="AR3559" s="47"/>
      <c r="AS3559" s="47"/>
      <c r="AT3559" s="47"/>
      <c r="AU3559" s="47"/>
      <c r="AV3559" s="47"/>
      <c r="AW3559" s="47"/>
      <c r="AX3559" s="48"/>
      <c r="AY3559" s="333"/>
      <c r="AZ3559" s="49"/>
      <c r="BA3559" s="50"/>
      <c r="BB3559" s="51"/>
      <c r="BC3559" s="45"/>
      <c r="BD3559" s="41">
        <v>6</v>
      </c>
      <c r="BE3559" s="52">
        <v>64</v>
      </c>
      <c r="BF3559" s="52" t="s">
        <v>1063</v>
      </c>
      <c r="BG3559" s="273"/>
    </row>
    <row r="3560" spans="1:59" x14ac:dyDescent="0.25">
      <c r="A3560" s="196">
        <v>6</v>
      </c>
      <c r="B3560" s="197" t="s">
        <v>1027</v>
      </c>
      <c r="C3560" s="208">
        <v>64</v>
      </c>
      <c r="D3560" s="209" t="s">
        <v>1063</v>
      </c>
      <c r="E3560" s="212">
        <v>6411</v>
      </c>
      <c r="F3560" s="213" t="s">
        <v>1064</v>
      </c>
      <c r="G3560" s="234"/>
      <c r="H3560" s="138"/>
      <c r="I3560" s="224"/>
      <c r="J3560" s="98"/>
      <c r="K3560" s="98"/>
      <c r="L3560" s="98"/>
      <c r="M3560" s="137"/>
      <c r="N3560" s="322"/>
      <c r="O3560" s="323"/>
      <c r="P3560" s="139"/>
      <c r="Q3560" s="139"/>
      <c r="R3560" s="139"/>
      <c r="S3560" s="139"/>
      <c r="T3560" s="139"/>
      <c r="U3560" s="139"/>
      <c r="V3560" s="139"/>
      <c r="W3560" s="139"/>
      <c r="X3560" s="139"/>
      <c r="Y3560" s="100"/>
      <c r="Z3560" s="125"/>
      <c r="AA3560" s="125"/>
      <c r="AB3560" s="139"/>
      <c r="AC3560" s="139"/>
      <c r="AD3560" s="139"/>
      <c r="AE3560" s="139"/>
      <c r="AF3560" s="139"/>
      <c r="AG3560" s="139"/>
      <c r="AH3560" s="139"/>
      <c r="AI3560" s="139"/>
      <c r="AJ3560" s="100"/>
      <c r="AK3560" s="125"/>
      <c r="AL3560" s="125"/>
      <c r="AM3560" s="139"/>
      <c r="AN3560" s="139"/>
      <c r="AO3560" s="139"/>
      <c r="AP3560" s="139"/>
      <c r="AQ3560" s="139"/>
      <c r="AR3560" s="139"/>
      <c r="AS3560" s="139"/>
      <c r="AT3560" s="139"/>
      <c r="AU3560" s="139"/>
      <c r="AV3560" s="139"/>
      <c r="AW3560" s="99"/>
      <c r="AX3560" s="125"/>
      <c r="AY3560" s="100"/>
      <c r="AZ3560" s="140"/>
      <c r="BA3560" s="141"/>
      <c r="BB3560" s="136"/>
      <c r="BC3560" s="136"/>
      <c r="BD3560" s="41">
        <v>6</v>
      </c>
      <c r="BE3560" s="52">
        <v>64</v>
      </c>
      <c r="BF3560" s="103">
        <v>6411</v>
      </c>
      <c r="BG3560" s="283"/>
    </row>
    <row r="3561" spans="1:59" s="63" customFormat="1" ht="12.75" x14ac:dyDescent="0.2">
      <c r="A3561" s="196">
        <v>6</v>
      </c>
      <c r="B3561" s="197" t="s">
        <v>1027</v>
      </c>
      <c r="C3561" s="208">
        <v>64</v>
      </c>
      <c r="D3561" s="209" t="s">
        <v>1063</v>
      </c>
      <c r="E3561" s="212">
        <v>6411</v>
      </c>
      <c r="F3561" s="213" t="s">
        <v>1064</v>
      </c>
      <c r="G3561" s="232"/>
      <c r="H3561" s="97"/>
      <c r="I3561" s="224"/>
      <c r="J3561" s="98"/>
      <c r="K3561" s="98"/>
      <c r="L3561" s="98"/>
      <c r="M3561" s="96"/>
      <c r="N3561" s="307"/>
      <c r="O3561" s="246"/>
      <c r="P3561" s="124"/>
      <c r="Q3561" s="99"/>
      <c r="R3561" s="99"/>
      <c r="S3561" s="99"/>
      <c r="T3561" s="99"/>
      <c r="U3561" s="99"/>
      <c r="V3561" s="99"/>
      <c r="W3561" s="99"/>
      <c r="X3561" s="99"/>
      <c r="Y3561" s="100"/>
      <c r="Z3561" s="100"/>
      <c r="AA3561" s="100"/>
      <c r="AB3561" s="99"/>
      <c r="AC3561" s="99"/>
      <c r="AD3561" s="99"/>
      <c r="AE3561" s="99"/>
      <c r="AF3561" s="99"/>
      <c r="AG3561" s="99"/>
      <c r="AH3561" s="99"/>
      <c r="AI3561" s="99"/>
      <c r="AJ3561" s="100"/>
      <c r="AK3561" s="100"/>
      <c r="AL3561" s="100"/>
      <c r="AM3561" s="99"/>
      <c r="AN3561" s="99"/>
      <c r="AO3561" s="99"/>
      <c r="AP3561" s="99"/>
      <c r="AQ3561" s="99"/>
      <c r="AR3561" s="99"/>
      <c r="AS3561" s="99"/>
      <c r="AT3561" s="99"/>
      <c r="AU3561" s="99"/>
      <c r="AV3561" s="99"/>
      <c r="AW3561" s="99"/>
      <c r="AX3561" s="100"/>
      <c r="AY3561" s="100"/>
      <c r="AZ3561" s="101"/>
      <c r="BA3561" s="102"/>
      <c r="BB3561" s="95"/>
      <c r="BC3561" s="95"/>
      <c r="BD3561" s="41">
        <v>6</v>
      </c>
      <c r="BE3561" s="52">
        <v>64</v>
      </c>
      <c r="BF3561" s="103">
        <v>6411</v>
      </c>
      <c r="BG3561" s="277"/>
    </row>
    <row r="3562" spans="1:59" s="63" customFormat="1" ht="12.75" x14ac:dyDescent="0.2">
      <c r="A3562" s="196">
        <v>6</v>
      </c>
      <c r="B3562" s="197" t="s">
        <v>1027</v>
      </c>
      <c r="C3562" s="208">
        <v>64</v>
      </c>
      <c r="D3562" s="209" t="s">
        <v>1063</v>
      </c>
      <c r="E3562" s="212">
        <v>6411</v>
      </c>
      <c r="F3562" s="213" t="s">
        <v>1064</v>
      </c>
      <c r="G3562" s="231"/>
      <c r="H3562" s="65"/>
      <c r="I3562" s="222"/>
      <c r="J3562" s="66"/>
      <c r="K3562" s="66"/>
      <c r="L3562" s="66"/>
      <c r="M3562" s="64"/>
      <c r="N3562" s="304"/>
      <c r="O3562" s="305"/>
      <c r="P3562" s="127"/>
      <c r="Q3562" s="67"/>
      <c r="R3562" s="67"/>
      <c r="S3562" s="67"/>
      <c r="T3562" s="67"/>
      <c r="U3562" s="67"/>
      <c r="V3562" s="67"/>
      <c r="W3562" s="67"/>
      <c r="X3562" s="67"/>
      <c r="Y3562" s="68"/>
      <c r="Z3562" s="68"/>
      <c r="AA3562" s="68"/>
      <c r="AB3562" s="67"/>
      <c r="AC3562" s="67"/>
      <c r="AD3562" s="67"/>
      <c r="AE3562" s="67"/>
      <c r="AF3562" s="67"/>
      <c r="AG3562" s="67"/>
      <c r="AH3562" s="67"/>
      <c r="AI3562" s="67"/>
      <c r="AJ3562" s="68"/>
      <c r="AK3562" s="68"/>
      <c r="AL3562" s="68"/>
      <c r="AM3562" s="67"/>
      <c r="AN3562" s="67"/>
      <c r="AO3562" s="67"/>
      <c r="AP3562" s="67"/>
      <c r="AQ3562" s="67"/>
      <c r="AR3562" s="67"/>
      <c r="AS3562" s="67"/>
      <c r="AT3562" s="67"/>
      <c r="AU3562" s="67"/>
      <c r="AV3562" s="67"/>
      <c r="AW3562" s="67"/>
      <c r="AX3562" s="68"/>
      <c r="AY3562" s="68"/>
      <c r="AZ3562" s="69"/>
      <c r="BA3562" s="70"/>
      <c r="BB3562" s="71"/>
      <c r="BC3562" s="95"/>
      <c r="BD3562" s="41">
        <v>6</v>
      </c>
      <c r="BE3562" s="52">
        <v>64</v>
      </c>
      <c r="BF3562" s="103">
        <v>6411</v>
      </c>
      <c r="BG3562" s="275"/>
    </row>
    <row r="3563" spans="1:59" s="63" customFormat="1" ht="12.75" x14ac:dyDescent="0.2">
      <c r="A3563" s="196">
        <v>6</v>
      </c>
      <c r="B3563" s="197" t="s">
        <v>1027</v>
      </c>
      <c r="C3563" s="208">
        <v>64</v>
      </c>
      <c r="D3563" s="209" t="s">
        <v>1063</v>
      </c>
      <c r="E3563" s="212">
        <v>6411</v>
      </c>
      <c r="F3563" s="213" t="s">
        <v>1064</v>
      </c>
      <c r="G3563" s="231"/>
      <c r="H3563" s="72" t="s">
        <v>47</v>
      </c>
      <c r="I3563" s="223"/>
      <c r="J3563" s="73"/>
      <c r="K3563" s="73"/>
      <c r="L3563" s="73"/>
      <c r="M3563" s="74"/>
      <c r="N3563" s="247"/>
      <c r="O3563" s="306"/>
      <c r="P3563" s="105"/>
      <c r="Q3563" s="75"/>
      <c r="R3563" s="75"/>
      <c r="S3563" s="75"/>
      <c r="T3563" s="75"/>
      <c r="U3563" s="75"/>
      <c r="V3563" s="75"/>
      <c r="W3563" s="75"/>
      <c r="X3563" s="75"/>
      <c r="Y3563" s="76">
        <f>IF(ISNUMBER(VLOOKUP(Y3565,P$7:W$7,MATCH(Y3565,P$7:W$7))),VLOOKUP(Y3565,P$7:W$7,MATCH(Y3565,P$7:W$7)),IF(N3567=0,"No Data",IF(Y3565&gt;0,"&lt;100",0)))</f>
        <v>10000</v>
      </c>
      <c r="Z3563" s="77">
        <f>IF(ISNUMBER(VLOOKUP(Z3567,P$7:W$7,MATCH(Z3567,P$7:W$7))),VLOOKUP(Z3567,P$7:W$7,MATCH(Z3567,P$7:W$7)),IF(N3567=0,"No Data",IF(Z3567&gt;0,"&lt;100",0)))</f>
        <v>10000</v>
      </c>
      <c r="AA3563" s="106">
        <f>IF(ISNUMBER(Z3563),Z3563,0)</f>
        <v>10000</v>
      </c>
      <c r="AB3563" s="75"/>
      <c r="AC3563" s="75"/>
      <c r="AD3563" s="75"/>
      <c r="AE3563" s="75"/>
      <c r="AF3563" s="75"/>
      <c r="AG3563" s="75"/>
      <c r="AH3563" s="75"/>
      <c r="AI3563" s="75"/>
      <c r="AJ3563" s="76">
        <f>IF(ISNUMBER(VLOOKUP(AJ3565,AB$7:AH$7,MATCH(AJ3565,AB$7:AH$7))),VLOOKUP(AJ3565,AB$7:AH$7,MATCH(AJ3565,AB$7:AH$7)),IF(N3567=0,"No Data",IF(AJ3565&gt;0,"&lt;50",0)))</f>
        <v>0</v>
      </c>
      <c r="AK3563" s="77">
        <f>IF(ISNUMBER(VLOOKUP(AK3567,AB$7:AH$7,MATCH(AK3567,AB$7:AH$7))),VLOOKUP(AK3567,AB$7:AH$7,MATCH(AK3567,AB$7:AH$7)),IF(N3567=0,"No Data",IF(AK3567&gt;0,"&lt;50",0)))</f>
        <v>0</v>
      </c>
      <c r="AL3563" s="106">
        <f>IF(ISNUMBER(AK3563),AK3563,0)</f>
        <v>0</v>
      </c>
      <c r="AM3563" s="75"/>
      <c r="AN3563" s="75"/>
      <c r="AO3563" s="75"/>
      <c r="AP3563" s="75"/>
      <c r="AQ3563" s="75"/>
      <c r="AR3563" s="75"/>
      <c r="AS3563" s="75"/>
      <c r="AT3563" s="75"/>
      <c r="AU3563" s="75"/>
      <c r="AV3563" s="75"/>
      <c r="AW3563" s="76">
        <f>IF(ISNUMBER(VLOOKUP(AW3565,AM$7:AU$7,MATCH(AW3565,AM$7:AU$7))),VLOOKUP(AW3565,AM$7:AU$7,MATCH(AW3565,AM$7:AU$7)),IF(N3567=0,"No Data",IF(AW3565&gt;0,"&lt;10",0)))</f>
        <v>50</v>
      </c>
      <c r="AX3563" s="77">
        <f>IF(ISNUMBER(VLOOKUP(AX3567,AM$7:AU$7,MATCH(AX3567,AM$7:AU$7))),VLOOKUP(AX3567,AM$7:AU$7,MATCH(AX3567,AM$7:AU$7)),IF(N3567=0,"No Data",IF(AX3567&gt;0,"&lt;10",0)))</f>
        <v>50</v>
      </c>
      <c r="AY3563" s="106">
        <f>IF(ISNUMBER(AX3563),AX3563,0)</f>
        <v>50</v>
      </c>
      <c r="AZ3563" s="79"/>
      <c r="BA3563" s="80"/>
      <c r="BB3563" s="71"/>
      <c r="BC3563" s="95"/>
      <c r="BD3563" s="41">
        <v>6</v>
      </c>
      <c r="BE3563" s="52">
        <v>64</v>
      </c>
      <c r="BF3563" s="103">
        <v>6411</v>
      </c>
      <c r="BG3563" s="276" t="s">
        <v>47</v>
      </c>
    </row>
    <row r="3564" spans="1:59" s="63" customFormat="1" ht="12.75" x14ac:dyDescent="0.2">
      <c r="A3564" s="196">
        <v>6</v>
      </c>
      <c r="B3564" s="197" t="s">
        <v>1027</v>
      </c>
      <c r="C3564" s="208">
        <v>64</v>
      </c>
      <c r="D3564" s="209" t="s">
        <v>1063</v>
      </c>
      <c r="E3564" s="212">
        <v>6411</v>
      </c>
      <c r="F3564" s="213" t="s">
        <v>1064</v>
      </c>
      <c r="G3564" s="231"/>
      <c r="H3564" s="81" t="s">
        <v>48</v>
      </c>
      <c r="I3564" s="223"/>
      <c r="J3564" s="73"/>
      <c r="K3564" s="73"/>
      <c r="L3564" s="73"/>
      <c r="M3564" s="74"/>
      <c r="N3564" s="247"/>
      <c r="O3564" s="306"/>
      <c r="P3564" s="105"/>
      <c r="Q3564" s="75"/>
      <c r="R3564" s="75"/>
      <c r="S3564" s="75"/>
      <c r="T3564" s="75"/>
      <c r="U3564" s="75"/>
      <c r="V3564" s="75"/>
      <c r="W3564" s="75"/>
      <c r="X3564" s="75"/>
      <c r="Y3564" s="82">
        <f>MIN(X3568:X3574)</f>
        <v>0</v>
      </c>
      <c r="Z3564" s="83"/>
      <c r="AA3564" s="83"/>
      <c r="AB3564" s="75"/>
      <c r="AC3564" s="75"/>
      <c r="AD3564" s="75"/>
      <c r="AE3564" s="75"/>
      <c r="AF3564" s="75"/>
      <c r="AG3564" s="75"/>
      <c r="AH3564" s="75"/>
      <c r="AI3564" s="75"/>
      <c r="AJ3564" s="82">
        <f>MIN(AI3568:AI3574)</f>
        <v>0</v>
      </c>
      <c r="AK3564" s="83"/>
      <c r="AL3564" s="83"/>
      <c r="AM3564" s="75"/>
      <c r="AN3564" s="75"/>
      <c r="AO3564" s="75"/>
      <c r="AP3564" s="75"/>
      <c r="AQ3564" s="75"/>
      <c r="AR3564" s="75"/>
      <c r="AS3564" s="75"/>
      <c r="AT3564" s="75"/>
      <c r="AU3564" s="75"/>
      <c r="AV3564" s="75"/>
      <c r="AW3564" s="82">
        <f>MIN(AV3568:AV3574)</f>
        <v>50</v>
      </c>
      <c r="AX3564" s="83"/>
      <c r="AY3564" s="83"/>
      <c r="AZ3564" s="79"/>
      <c r="BA3564" s="80"/>
      <c r="BB3564" s="71"/>
      <c r="BC3564" s="95"/>
      <c r="BD3564" s="41">
        <v>6</v>
      </c>
      <c r="BE3564" s="52">
        <v>64</v>
      </c>
      <c r="BF3564" s="103">
        <v>6411</v>
      </c>
      <c r="BG3564" s="278" t="s">
        <v>48</v>
      </c>
    </row>
    <row r="3565" spans="1:59" s="63" customFormat="1" ht="12.75" x14ac:dyDescent="0.2">
      <c r="A3565" s="196">
        <v>6</v>
      </c>
      <c r="B3565" s="197" t="s">
        <v>1027</v>
      </c>
      <c r="C3565" s="208">
        <v>64</v>
      </c>
      <c r="D3565" s="209" t="s">
        <v>1063</v>
      </c>
      <c r="E3565" s="212">
        <v>6411</v>
      </c>
      <c r="F3565" s="213" t="s">
        <v>1064</v>
      </c>
      <c r="G3565" s="231"/>
      <c r="H3565" s="81" t="s">
        <v>49</v>
      </c>
      <c r="I3565" s="223"/>
      <c r="J3565" s="73"/>
      <c r="K3565" s="73"/>
      <c r="L3565" s="73"/>
      <c r="M3565" s="74"/>
      <c r="N3565" s="247"/>
      <c r="O3565" s="306"/>
      <c r="P3565" s="105"/>
      <c r="Q3565" s="75"/>
      <c r="R3565" s="75"/>
      <c r="S3565" s="75"/>
      <c r="T3565" s="75"/>
      <c r="U3565" s="75"/>
      <c r="V3565" s="75"/>
      <c r="W3565" s="75"/>
      <c r="X3565" s="75"/>
      <c r="Y3565" s="84">
        <f>IF(ISNUMBER(AVERAGE(X3568:X3574)),AVERAGE(X3568:X3574),0)</f>
        <v>18571.428571428572</v>
      </c>
      <c r="Z3565" s="83"/>
      <c r="AA3565" s="83"/>
      <c r="AB3565" s="75"/>
      <c r="AC3565" s="75"/>
      <c r="AD3565" s="75"/>
      <c r="AE3565" s="75"/>
      <c r="AF3565" s="75"/>
      <c r="AG3565" s="75"/>
      <c r="AH3565" s="75"/>
      <c r="AI3565" s="75"/>
      <c r="AJ3565" s="84">
        <f>IF(ISNUMBER(AVERAGE(AI3568:AI3574)),AVERAGE(AI3568:AI3574),0)</f>
        <v>0</v>
      </c>
      <c r="AK3565" s="83"/>
      <c r="AL3565" s="83"/>
      <c r="AM3565" s="75"/>
      <c r="AN3565" s="75"/>
      <c r="AO3565" s="75"/>
      <c r="AP3565" s="75"/>
      <c r="AQ3565" s="75"/>
      <c r="AR3565" s="75"/>
      <c r="AS3565" s="75"/>
      <c r="AT3565" s="75"/>
      <c r="AU3565" s="75"/>
      <c r="AV3565" s="75"/>
      <c r="AW3565" s="84">
        <f>IF(ISNUMBER(AVERAGE(AV3568:AV3574)),AVERAGE(AV3568:AV3574),0)</f>
        <v>92.857142857142861</v>
      </c>
      <c r="AX3565" s="83"/>
      <c r="AY3565" s="83"/>
      <c r="AZ3565" s="79"/>
      <c r="BA3565" s="80"/>
      <c r="BB3565" s="71"/>
      <c r="BC3565" s="95"/>
      <c r="BD3565" s="41">
        <v>6</v>
      </c>
      <c r="BE3565" s="52">
        <v>64</v>
      </c>
      <c r="BF3565" s="103">
        <v>6411</v>
      </c>
      <c r="BG3565" s="278" t="s">
        <v>49</v>
      </c>
    </row>
    <row r="3566" spans="1:59" s="63" customFormat="1" ht="12.75" x14ac:dyDescent="0.2">
      <c r="A3566" s="196">
        <v>6</v>
      </c>
      <c r="B3566" s="197" t="s">
        <v>1027</v>
      </c>
      <c r="C3566" s="208">
        <v>64</v>
      </c>
      <c r="D3566" s="209" t="s">
        <v>1063</v>
      </c>
      <c r="E3566" s="212">
        <v>6411</v>
      </c>
      <c r="F3566" s="213" t="s">
        <v>1064</v>
      </c>
      <c r="G3566" s="231"/>
      <c r="H3566" s="81" t="s">
        <v>50</v>
      </c>
      <c r="I3566" s="223"/>
      <c r="J3566" s="73"/>
      <c r="K3566" s="73"/>
      <c r="L3566" s="73"/>
      <c r="M3566" s="74"/>
      <c r="N3566" s="247"/>
      <c r="O3566" s="306"/>
      <c r="P3566" s="105"/>
      <c r="Q3566" s="75"/>
      <c r="R3566" s="75"/>
      <c r="S3566" s="75"/>
      <c r="T3566" s="75"/>
      <c r="U3566" s="75"/>
      <c r="V3566" s="75"/>
      <c r="W3566" s="75"/>
      <c r="X3566" s="75"/>
      <c r="Y3566" s="84">
        <f>MAX(X3568:X3574)</f>
        <v>25000</v>
      </c>
      <c r="Z3566" s="83"/>
      <c r="AA3566" s="83"/>
      <c r="AB3566" s="75"/>
      <c r="AC3566" s="75"/>
      <c r="AD3566" s="75"/>
      <c r="AE3566" s="75"/>
      <c r="AF3566" s="75"/>
      <c r="AG3566" s="75"/>
      <c r="AH3566" s="75"/>
      <c r="AI3566" s="75"/>
      <c r="AJ3566" s="84">
        <f>MAX(AI3568:AI3574)</f>
        <v>0</v>
      </c>
      <c r="AK3566" s="83"/>
      <c r="AL3566" s="83"/>
      <c r="AM3566" s="75"/>
      <c r="AN3566" s="75"/>
      <c r="AO3566" s="75"/>
      <c r="AP3566" s="75"/>
      <c r="AQ3566" s="75"/>
      <c r="AR3566" s="75"/>
      <c r="AS3566" s="75"/>
      <c r="AT3566" s="75"/>
      <c r="AU3566" s="75"/>
      <c r="AV3566" s="75"/>
      <c r="AW3566" s="84">
        <f>MAX(AV3568:AV3574)</f>
        <v>100</v>
      </c>
      <c r="AX3566" s="83"/>
      <c r="AY3566" s="83"/>
      <c r="AZ3566" s="79"/>
      <c r="BA3566" s="80"/>
      <c r="BB3566" s="71"/>
      <c r="BC3566" s="95"/>
      <c r="BD3566" s="41">
        <v>6</v>
      </c>
      <c r="BE3566" s="52">
        <v>64</v>
      </c>
      <c r="BF3566" s="103">
        <v>6411</v>
      </c>
      <c r="BG3566" s="278" t="s">
        <v>50</v>
      </c>
    </row>
    <row r="3567" spans="1:59" s="63" customFormat="1" ht="12.75" x14ac:dyDescent="0.2">
      <c r="A3567" s="196">
        <v>6</v>
      </c>
      <c r="B3567" s="197" t="s">
        <v>1027</v>
      </c>
      <c r="C3567" s="208">
        <v>64</v>
      </c>
      <c r="D3567" s="209" t="s">
        <v>1063</v>
      </c>
      <c r="E3567" s="212">
        <v>6411</v>
      </c>
      <c r="F3567" s="213" t="s">
        <v>1064</v>
      </c>
      <c r="G3567" s="231"/>
      <c r="H3567" s="85" t="s">
        <v>51</v>
      </c>
      <c r="I3567" s="223"/>
      <c r="J3567" s="73"/>
      <c r="K3567" s="73"/>
      <c r="L3567" s="73"/>
      <c r="M3567" s="74"/>
      <c r="N3567" s="248">
        <f>SUM(N3568:N3574)</f>
        <v>7</v>
      </c>
      <c r="O3567" s="293">
        <f>SUM(O3568:O3574)</f>
        <v>0.99999999999999978</v>
      </c>
      <c r="P3567" s="292"/>
      <c r="Q3567" s="87"/>
      <c r="R3567" s="87"/>
      <c r="S3567" s="87"/>
      <c r="T3567" s="87"/>
      <c r="U3567" s="87"/>
      <c r="V3567" s="87"/>
      <c r="W3567" s="87"/>
      <c r="X3567" s="87"/>
      <c r="Y3567" s="88"/>
      <c r="Z3567" s="119">
        <f>SUM(Z3568:Z3574)</f>
        <v>18571.428571428569</v>
      </c>
      <c r="AA3567" s="120"/>
      <c r="AB3567" s="111"/>
      <c r="AC3567" s="111"/>
      <c r="AD3567" s="111"/>
      <c r="AE3567" s="111"/>
      <c r="AF3567" s="111"/>
      <c r="AG3567" s="111"/>
      <c r="AH3567" s="111"/>
      <c r="AI3567" s="111"/>
      <c r="AJ3567" s="120"/>
      <c r="AK3567" s="119">
        <f>SUM(AK3568:AK3574)</f>
        <v>0</v>
      </c>
      <c r="AL3567" s="120"/>
      <c r="AM3567" s="111"/>
      <c r="AN3567" s="111"/>
      <c r="AO3567" s="111"/>
      <c r="AP3567" s="111"/>
      <c r="AQ3567" s="111"/>
      <c r="AR3567" s="111"/>
      <c r="AS3567" s="111"/>
      <c r="AT3567" s="111"/>
      <c r="AU3567" s="111"/>
      <c r="AV3567" s="111"/>
      <c r="AW3567" s="120"/>
      <c r="AX3567" s="119">
        <f>SUM(AX3568:AX3574)</f>
        <v>92.857142857142833</v>
      </c>
      <c r="AY3567" s="88"/>
      <c r="AZ3567" s="79"/>
      <c r="BA3567" s="80"/>
      <c r="BB3567" s="71"/>
      <c r="BC3567" s="95"/>
      <c r="BD3567" s="41">
        <v>6</v>
      </c>
      <c r="BE3567" s="52">
        <v>64</v>
      </c>
      <c r="BF3567" s="103">
        <v>6411</v>
      </c>
      <c r="BG3567" s="279" t="s">
        <v>51</v>
      </c>
    </row>
    <row r="3568" spans="1:59" s="63" customFormat="1" ht="12.75" x14ac:dyDescent="0.2">
      <c r="A3568" s="196">
        <v>6</v>
      </c>
      <c r="B3568" s="197" t="s">
        <v>1027</v>
      </c>
      <c r="C3568" s="208">
        <v>64</v>
      </c>
      <c r="D3568" s="209" t="s">
        <v>1063</v>
      </c>
      <c r="E3568" s="212">
        <v>6411</v>
      </c>
      <c r="F3568" s="213" t="s">
        <v>1064</v>
      </c>
      <c r="G3568" s="231"/>
      <c r="H3568" s="89" t="s">
        <v>52</v>
      </c>
      <c r="I3568" s="90" t="s">
        <v>597</v>
      </c>
      <c r="J3568" s="90"/>
      <c r="K3568" s="90" t="s">
        <v>73</v>
      </c>
      <c r="L3568" s="90" t="s">
        <v>69</v>
      </c>
      <c r="M3568" s="91"/>
      <c r="N3568" s="312">
        <v>1</v>
      </c>
      <c r="O3568" s="313">
        <f>N3568/N$3567</f>
        <v>0.14285714285714285</v>
      </c>
      <c r="P3568" s="104"/>
      <c r="Q3568" s="92"/>
      <c r="R3568" s="92"/>
      <c r="S3568" s="92"/>
      <c r="T3568" s="92"/>
      <c r="U3568" s="92"/>
      <c r="V3568" s="92"/>
      <c r="W3568" s="92">
        <v>1</v>
      </c>
      <c r="X3568" s="109">
        <f t="shared" ref="X3568:X3574" si="610">P3568*P$7+Q3568*Q$7+R3568*R$7+S3568*S$7+T3568*T$7+U3568*U$7+V3568*V$7+W3568*W$7</f>
        <v>25000</v>
      </c>
      <c r="Y3568" s="83"/>
      <c r="Z3568" s="110">
        <f t="shared" ref="Z3568:Z3574" si="611">X3568*$O3568</f>
        <v>3571.4285714285711</v>
      </c>
      <c r="AA3568" s="111"/>
      <c r="AB3568" s="92"/>
      <c r="AC3568" s="92"/>
      <c r="AD3568" s="92"/>
      <c r="AE3568" s="92"/>
      <c r="AF3568" s="92"/>
      <c r="AG3568" s="92"/>
      <c r="AH3568" s="92"/>
      <c r="AI3568" s="109">
        <f t="shared" ref="AI3568:AI3574" si="612">AB3568*AB$7+AC3568*AC$7+AD3568*AD$7+AE3568*AE$7+AF3568*AF$7+AG3568*AG$7+AH3568*AH$7</f>
        <v>0</v>
      </c>
      <c r="AJ3568" s="83"/>
      <c r="AK3568" s="110">
        <f t="shared" ref="AK3568:AK3574" si="613">AI3568*$O3568</f>
        <v>0</v>
      </c>
      <c r="AL3568" s="111"/>
      <c r="AM3568" s="92"/>
      <c r="AN3568" s="92"/>
      <c r="AO3568" s="92"/>
      <c r="AP3568" s="92">
        <v>1</v>
      </c>
      <c r="AQ3568" s="92"/>
      <c r="AR3568" s="92"/>
      <c r="AS3568" s="92"/>
      <c r="AT3568" s="92"/>
      <c r="AU3568" s="92"/>
      <c r="AV3568" s="109">
        <f t="shared" ref="AV3568:AV3574" si="614">AM3568*AM$7+AN3568*AN$7+AO3568*AO$7+AP3568*AP$7+AQ3568*AQ$7+AR3568*AR$7+AS3568*AS$7+AT3568*AT$7+AU3568*AU$7</f>
        <v>100</v>
      </c>
      <c r="AW3568" s="75"/>
      <c r="AX3568" s="110">
        <f t="shared" ref="AX3568:AX3574" si="615">AV3568*$O3568</f>
        <v>14.285714285714285</v>
      </c>
      <c r="AY3568" s="111"/>
      <c r="AZ3568" s="93"/>
      <c r="BA3568" s="94" t="s">
        <v>131</v>
      </c>
      <c r="BB3568" s="71"/>
      <c r="BC3568" s="95"/>
      <c r="BD3568" s="41">
        <v>6</v>
      </c>
      <c r="BE3568" s="52">
        <v>64</v>
      </c>
      <c r="BF3568" s="103">
        <v>6411</v>
      </c>
      <c r="BG3568" s="280" t="s">
        <v>52</v>
      </c>
    </row>
    <row r="3569" spans="1:59" s="63" customFormat="1" ht="12.75" x14ac:dyDescent="0.2">
      <c r="A3569" s="196">
        <v>6</v>
      </c>
      <c r="B3569" s="197" t="s">
        <v>1027</v>
      </c>
      <c r="C3569" s="208">
        <v>64</v>
      </c>
      <c r="D3569" s="209" t="s">
        <v>1063</v>
      </c>
      <c r="E3569" s="212">
        <v>6411</v>
      </c>
      <c r="F3569" s="213" t="s">
        <v>1064</v>
      </c>
      <c r="G3569" s="231"/>
      <c r="H3569" s="89"/>
      <c r="I3569" s="90" t="s">
        <v>1065</v>
      </c>
      <c r="J3569" s="90"/>
      <c r="K3569" s="90" t="s">
        <v>1066</v>
      </c>
      <c r="L3569" s="90"/>
      <c r="M3569" s="91"/>
      <c r="N3569" s="312">
        <v>1</v>
      </c>
      <c r="O3569" s="313">
        <f t="shared" ref="O3569:O3574" si="616">N3569/N$3567</f>
        <v>0.14285714285714285</v>
      </c>
      <c r="P3569" s="104"/>
      <c r="Q3569" s="92"/>
      <c r="R3569" s="92"/>
      <c r="S3569" s="92"/>
      <c r="T3569" s="92"/>
      <c r="U3569" s="92"/>
      <c r="V3569" s="92"/>
      <c r="W3569" s="92">
        <v>1</v>
      </c>
      <c r="X3569" s="109">
        <f t="shared" si="610"/>
        <v>25000</v>
      </c>
      <c r="Y3569" s="83"/>
      <c r="Z3569" s="110">
        <f t="shared" si="611"/>
        <v>3571.4285714285711</v>
      </c>
      <c r="AA3569" s="111"/>
      <c r="AB3569" s="92"/>
      <c r="AC3569" s="92"/>
      <c r="AD3569" s="92"/>
      <c r="AE3569" s="92"/>
      <c r="AF3569" s="92"/>
      <c r="AG3569" s="92"/>
      <c r="AH3569" s="92"/>
      <c r="AI3569" s="109">
        <f t="shared" si="612"/>
        <v>0</v>
      </c>
      <c r="AJ3569" s="83"/>
      <c r="AK3569" s="110">
        <f t="shared" si="613"/>
        <v>0</v>
      </c>
      <c r="AL3569" s="111"/>
      <c r="AM3569" s="92"/>
      <c r="AN3569" s="92"/>
      <c r="AO3569" s="92"/>
      <c r="AP3569" s="92">
        <v>1</v>
      </c>
      <c r="AQ3569" s="92"/>
      <c r="AR3569" s="92"/>
      <c r="AS3569" s="92"/>
      <c r="AT3569" s="92"/>
      <c r="AU3569" s="92"/>
      <c r="AV3569" s="109">
        <f t="shared" si="614"/>
        <v>100</v>
      </c>
      <c r="AW3569" s="75"/>
      <c r="AX3569" s="110">
        <f t="shared" si="615"/>
        <v>14.285714285714285</v>
      </c>
      <c r="AY3569" s="111"/>
      <c r="AZ3569" s="93"/>
      <c r="BA3569" s="94" t="s">
        <v>131</v>
      </c>
      <c r="BB3569" s="71"/>
      <c r="BC3569" s="95"/>
      <c r="BD3569" s="41">
        <v>6</v>
      </c>
      <c r="BE3569" s="52">
        <v>64</v>
      </c>
      <c r="BF3569" s="103">
        <v>6411</v>
      </c>
      <c r="BG3569" s="280" t="s">
        <v>52</v>
      </c>
    </row>
    <row r="3570" spans="1:59" s="63" customFormat="1" ht="12.75" x14ac:dyDescent="0.2">
      <c r="A3570" s="196">
        <v>6</v>
      </c>
      <c r="B3570" s="197" t="s">
        <v>1027</v>
      </c>
      <c r="C3570" s="208">
        <v>64</v>
      </c>
      <c r="D3570" s="209" t="s">
        <v>1063</v>
      </c>
      <c r="E3570" s="212">
        <v>6411</v>
      </c>
      <c r="F3570" s="213" t="s">
        <v>1064</v>
      </c>
      <c r="G3570" s="231"/>
      <c r="H3570" s="89"/>
      <c r="I3570" s="90" t="s">
        <v>1067</v>
      </c>
      <c r="J3570" s="90"/>
      <c r="K3570" s="90" t="s">
        <v>73</v>
      </c>
      <c r="L3570" s="90" t="s">
        <v>69</v>
      </c>
      <c r="M3570" s="91"/>
      <c r="N3570" s="312">
        <v>1</v>
      </c>
      <c r="O3570" s="313">
        <f t="shared" si="616"/>
        <v>0.14285714285714285</v>
      </c>
      <c r="P3570" s="104"/>
      <c r="Q3570" s="92"/>
      <c r="R3570" s="92"/>
      <c r="S3570" s="92"/>
      <c r="T3570" s="92"/>
      <c r="U3570" s="92"/>
      <c r="V3570" s="92"/>
      <c r="W3570" s="92">
        <v>1</v>
      </c>
      <c r="X3570" s="109">
        <f t="shared" si="610"/>
        <v>25000</v>
      </c>
      <c r="Y3570" s="83"/>
      <c r="Z3570" s="110">
        <f t="shared" si="611"/>
        <v>3571.4285714285711</v>
      </c>
      <c r="AA3570" s="111"/>
      <c r="AB3570" s="92"/>
      <c r="AC3570" s="92"/>
      <c r="AD3570" s="92"/>
      <c r="AE3570" s="92"/>
      <c r="AF3570" s="92"/>
      <c r="AG3570" s="92"/>
      <c r="AH3570" s="92"/>
      <c r="AI3570" s="109">
        <f t="shared" si="612"/>
        <v>0</v>
      </c>
      <c r="AJ3570" s="83"/>
      <c r="AK3570" s="110">
        <f t="shared" si="613"/>
        <v>0</v>
      </c>
      <c r="AL3570" s="111"/>
      <c r="AM3570" s="92"/>
      <c r="AN3570" s="92"/>
      <c r="AO3570" s="92"/>
      <c r="AP3570" s="92">
        <v>1</v>
      </c>
      <c r="AQ3570" s="92"/>
      <c r="AR3570" s="92"/>
      <c r="AS3570" s="92"/>
      <c r="AT3570" s="92"/>
      <c r="AU3570" s="92"/>
      <c r="AV3570" s="109">
        <f t="shared" si="614"/>
        <v>100</v>
      </c>
      <c r="AW3570" s="75"/>
      <c r="AX3570" s="110">
        <f t="shared" si="615"/>
        <v>14.285714285714285</v>
      </c>
      <c r="AY3570" s="111"/>
      <c r="AZ3570" s="93"/>
      <c r="BA3570" s="94" t="s">
        <v>131</v>
      </c>
      <c r="BB3570" s="71"/>
      <c r="BC3570" s="95"/>
      <c r="BD3570" s="41">
        <v>6</v>
      </c>
      <c r="BE3570" s="52">
        <v>64</v>
      </c>
      <c r="BF3570" s="103">
        <v>6411</v>
      </c>
      <c r="BG3570" s="280" t="s">
        <v>52</v>
      </c>
    </row>
    <row r="3571" spans="1:59" s="63" customFormat="1" ht="12.75" x14ac:dyDescent="0.2">
      <c r="A3571" s="196">
        <v>6</v>
      </c>
      <c r="B3571" s="197" t="s">
        <v>1027</v>
      </c>
      <c r="C3571" s="208">
        <v>64</v>
      </c>
      <c r="D3571" s="209" t="s">
        <v>1063</v>
      </c>
      <c r="E3571" s="212">
        <v>6411</v>
      </c>
      <c r="F3571" s="213" t="s">
        <v>1064</v>
      </c>
      <c r="G3571" s="231"/>
      <c r="H3571" s="89"/>
      <c r="I3571" s="90" t="s">
        <v>1068</v>
      </c>
      <c r="J3571" s="90"/>
      <c r="K3571" s="90" t="s">
        <v>73</v>
      </c>
      <c r="L3571" s="90" t="s">
        <v>69</v>
      </c>
      <c r="M3571" s="91"/>
      <c r="N3571" s="312">
        <v>1</v>
      </c>
      <c r="O3571" s="313">
        <f t="shared" si="616"/>
        <v>0.14285714285714285</v>
      </c>
      <c r="P3571" s="104"/>
      <c r="Q3571" s="92"/>
      <c r="R3571" s="92"/>
      <c r="S3571" s="92"/>
      <c r="T3571" s="92"/>
      <c r="U3571" s="92"/>
      <c r="V3571" s="92"/>
      <c r="W3571" s="92">
        <v>1</v>
      </c>
      <c r="X3571" s="109">
        <f t="shared" si="610"/>
        <v>25000</v>
      </c>
      <c r="Y3571" s="83"/>
      <c r="Z3571" s="110">
        <f t="shared" si="611"/>
        <v>3571.4285714285711</v>
      </c>
      <c r="AA3571" s="111"/>
      <c r="AB3571" s="92"/>
      <c r="AC3571" s="92"/>
      <c r="AD3571" s="92"/>
      <c r="AE3571" s="92"/>
      <c r="AF3571" s="92"/>
      <c r="AG3571" s="92"/>
      <c r="AH3571" s="92"/>
      <c r="AI3571" s="109">
        <f t="shared" si="612"/>
        <v>0</v>
      </c>
      <c r="AJ3571" s="83"/>
      <c r="AK3571" s="110">
        <f t="shared" si="613"/>
        <v>0</v>
      </c>
      <c r="AL3571" s="111"/>
      <c r="AM3571" s="92"/>
      <c r="AN3571" s="92"/>
      <c r="AO3571" s="92"/>
      <c r="AP3571" s="92">
        <v>1</v>
      </c>
      <c r="AQ3571" s="92"/>
      <c r="AR3571" s="92"/>
      <c r="AS3571" s="92"/>
      <c r="AT3571" s="92"/>
      <c r="AU3571" s="92"/>
      <c r="AV3571" s="109">
        <f t="shared" si="614"/>
        <v>100</v>
      </c>
      <c r="AW3571" s="75"/>
      <c r="AX3571" s="110">
        <f t="shared" si="615"/>
        <v>14.285714285714285</v>
      </c>
      <c r="AY3571" s="111"/>
      <c r="AZ3571" s="93"/>
      <c r="BA3571" s="94" t="s">
        <v>131</v>
      </c>
      <c r="BB3571" s="71"/>
      <c r="BC3571" s="95"/>
      <c r="BD3571" s="41">
        <v>6</v>
      </c>
      <c r="BE3571" s="52">
        <v>64</v>
      </c>
      <c r="BF3571" s="103">
        <v>6411</v>
      </c>
      <c r="BG3571" s="280" t="s">
        <v>52</v>
      </c>
    </row>
    <row r="3572" spans="1:59" s="63" customFormat="1" ht="12.75" x14ac:dyDescent="0.2">
      <c r="A3572" s="196">
        <v>6</v>
      </c>
      <c r="B3572" s="197" t="s">
        <v>1027</v>
      </c>
      <c r="C3572" s="208">
        <v>64</v>
      </c>
      <c r="D3572" s="209" t="s">
        <v>1063</v>
      </c>
      <c r="E3572" s="212">
        <v>6411</v>
      </c>
      <c r="F3572" s="213" t="s">
        <v>1064</v>
      </c>
      <c r="G3572" s="231"/>
      <c r="H3572" s="89"/>
      <c r="I3572" s="90" t="s">
        <v>1069</v>
      </c>
      <c r="J3572" s="90"/>
      <c r="K3572" s="90" t="s">
        <v>90</v>
      </c>
      <c r="L3572" s="90" t="s">
        <v>1070</v>
      </c>
      <c r="M3572" s="91"/>
      <c r="N3572" s="312">
        <v>1</v>
      </c>
      <c r="O3572" s="313">
        <f t="shared" si="616"/>
        <v>0.14285714285714285</v>
      </c>
      <c r="P3572" s="104"/>
      <c r="Q3572" s="92"/>
      <c r="R3572" s="92"/>
      <c r="S3572" s="92"/>
      <c r="T3572" s="92"/>
      <c r="U3572" s="92">
        <v>1</v>
      </c>
      <c r="V3572" s="92"/>
      <c r="W3572" s="92"/>
      <c r="X3572" s="109">
        <f t="shared" si="610"/>
        <v>5000</v>
      </c>
      <c r="Y3572" s="83"/>
      <c r="Z3572" s="110">
        <f t="shared" si="611"/>
        <v>714.28571428571422</v>
      </c>
      <c r="AA3572" s="111"/>
      <c r="AB3572" s="92"/>
      <c r="AC3572" s="92"/>
      <c r="AD3572" s="92"/>
      <c r="AE3572" s="92"/>
      <c r="AF3572" s="92"/>
      <c r="AG3572" s="92"/>
      <c r="AH3572" s="92"/>
      <c r="AI3572" s="109">
        <f t="shared" si="612"/>
        <v>0</v>
      </c>
      <c r="AJ3572" s="83"/>
      <c r="AK3572" s="110">
        <f t="shared" si="613"/>
        <v>0</v>
      </c>
      <c r="AL3572" s="111"/>
      <c r="AM3572" s="92"/>
      <c r="AN3572" s="92"/>
      <c r="AO3572" s="92"/>
      <c r="AP3572" s="92">
        <v>1</v>
      </c>
      <c r="AQ3572" s="92"/>
      <c r="AR3572" s="92"/>
      <c r="AS3572" s="92"/>
      <c r="AT3572" s="92"/>
      <c r="AU3572" s="92"/>
      <c r="AV3572" s="109">
        <f t="shared" si="614"/>
        <v>100</v>
      </c>
      <c r="AW3572" s="75"/>
      <c r="AX3572" s="110">
        <f t="shared" si="615"/>
        <v>14.285714285714285</v>
      </c>
      <c r="AY3572" s="111"/>
      <c r="AZ3572" s="93"/>
      <c r="BA3572" s="94" t="s">
        <v>131</v>
      </c>
      <c r="BB3572" s="71"/>
      <c r="BC3572" s="95"/>
      <c r="BD3572" s="41">
        <v>6</v>
      </c>
      <c r="BE3572" s="52">
        <v>64</v>
      </c>
      <c r="BF3572" s="103">
        <v>6411</v>
      </c>
      <c r="BG3572" s="280" t="s">
        <v>52</v>
      </c>
    </row>
    <row r="3573" spans="1:59" s="63" customFormat="1" ht="12.75" x14ac:dyDescent="0.2">
      <c r="A3573" s="196">
        <v>6</v>
      </c>
      <c r="B3573" s="197" t="s">
        <v>1027</v>
      </c>
      <c r="C3573" s="208">
        <v>64</v>
      </c>
      <c r="D3573" s="209" t="s">
        <v>1063</v>
      </c>
      <c r="E3573" s="212">
        <v>6411</v>
      </c>
      <c r="F3573" s="213" t="s">
        <v>1064</v>
      </c>
      <c r="G3573" s="231"/>
      <c r="H3573" s="89"/>
      <c r="I3573" s="90" t="s">
        <v>956</v>
      </c>
      <c r="J3573" s="90"/>
      <c r="K3573" s="90" t="s">
        <v>64</v>
      </c>
      <c r="L3573" s="90" t="s">
        <v>119</v>
      </c>
      <c r="M3573" s="91"/>
      <c r="N3573" s="312">
        <v>1</v>
      </c>
      <c r="O3573" s="313">
        <f t="shared" si="616"/>
        <v>0.14285714285714285</v>
      </c>
      <c r="P3573" s="104"/>
      <c r="Q3573" s="92"/>
      <c r="R3573" s="92"/>
      <c r="S3573" s="92"/>
      <c r="T3573" s="92"/>
      <c r="U3573" s="92"/>
      <c r="V3573" s="92"/>
      <c r="W3573" s="92"/>
      <c r="X3573" s="109">
        <f t="shared" si="610"/>
        <v>0</v>
      </c>
      <c r="Y3573" s="83"/>
      <c r="Z3573" s="110">
        <f t="shared" si="611"/>
        <v>0</v>
      </c>
      <c r="AA3573" s="111"/>
      <c r="AB3573" s="92"/>
      <c r="AC3573" s="92"/>
      <c r="AD3573" s="92"/>
      <c r="AE3573" s="92"/>
      <c r="AF3573" s="92"/>
      <c r="AG3573" s="92"/>
      <c r="AH3573" s="92"/>
      <c r="AI3573" s="109">
        <f t="shared" si="612"/>
        <v>0</v>
      </c>
      <c r="AJ3573" s="83"/>
      <c r="AK3573" s="110">
        <f t="shared" si="613"/>
        <v>0</v>
      </c>
      <c r="AL3573" s="111"/>
      <c r="AM3573" s="92"/>
      <c r="AN3573" s="92"/>
      <c r="AO3573" s="92">
        <v>1</v>
      </c>
      <c r="AP3573" s="92"/>
      <c r="AQ3573" s="92"/>
      <c r="AR3573" s="92"/>
      <c r="AS3573" s="92"/>
      <c r="AT3573" s="92"/>
      <c r="AU3573" s="92"/>
      <c r="AV3573" s="109">
        <f t="shared" si="614"/>
        <v>50</v>
      </c>
      <c r="AW3573" s="75"/>
      <c r="AX3573" s="110">
        <f t="shared" si="615"/>
        <v>7.1428571428571423</v>
      </c>
      <c r="AY3573" s="111"/>
      <c r="AZ3573" s="93"/>
      <c r="BA3573" s="94" t="s">
        <v>131</v>
      </c>
      <c r="BB3573" s="71"/>
      <c r="BC3573" s="95"/>
      <c r="BD3573" s="41">
        <v>6</v>
      </c>
      <c r="BE3573" s="52">
        <v>64</v>
      </c>
      <c r="BF3573" s="103">
        <v>6411</v>
      </c>
      <c r="BG3573" s="280" t="s">
        <v>52</v>
      </c>
    </row>
    <row r="3574" spans="1:59" s="63" customFormat="1" ht="12.75" x14ac:dyDescent="0.2">
      <c r="A3574" s="196">
        <v>6</v>
      </c>
      <c r="B3574" s="197" t="s">
        <v>1027</v>
      </c>
      <c r="C3574" s="208">
        <v>64</v>
      </c>
      <c r="D3574" s="209" t="s">
        <v>1063</v>
      </c>
      <c r="E3574" s="212">
        <v>6411</v>
      </c>
      <c r="F3574" s="213" t="s">
        <v>1064</v>
      </c>
      <c r="G3574" s="231"/>
      <c r="H3574" s="89"/>
      <c r="I3574" s="90" t="s">
        <v>1071</v>
      </c>
      <c r="J3574" s="90"/>
      <c r="K3574" s="90" t="s">
        <v>73</v>
      </c>
      <c r="L3574" s="90" t="s">
        <v>69</v>
      </c>
      <c r="M3574" s="91"/>
      <c r="N3574" s="312">
        <v>1</v>
      </c>
      <c r="O3574" s="313">
        <f t="shared" si="616"/>
        <v>0.14285714285714285</v>
      </c>
      <c r="P3574" s="104"/>
      <c r="Q3574" s="92"/>
      <c r="R3574" s="92"/>
      <c r="S3574" s="92"/>
      <c r="T3574" s="92"/>
      <c r="U3574" s="92"/>
      <c r="V3574" s="92"/>
      <c r="W3574" s="92">
        <v>1</v>
      </c>
      <c r="X3574" s="109">
        <f t="shared" si="610"/>
        <v>25000</v>
      </c>
      <c r="Y3574" s="83"/>
      <c r="Z3574" s="110">
        <f t="shared" si="611"/>
        <v>3571.4285714285711</v>
      </c>
      <c r="AA3574" s="111"/>
      <c r="AB3574" s="92"/>
      <c r="AC3574" s="92"/>
      <c r="AD3574" s="92"/>
      <c r="AE3574" s="92"/>
      <c r="AF3574" s="92"/>
      <c r="AG3574" s="92"/>
      <c r="AH3574" s="92"/>
      <c r="AI3574" s="109">
        <f t="shared" si="612"/>
        <v>0</v>
      </c>
      <c r="AJ3574" s="83"/>
      <c r="AK3574" s="110">
        <f t="shared" si="613"/>
        <v>0</v>
      </c>
      <c r="AL3574" s="111"/>
      <c r="AM3574" s="92"/>
      <c r="AN3574" s="92"/>
      <c r="AO3574" s="92"/>
      <c r="AP3574" s="92">
        <v>1</v>
      </c>
      <c r="AQ3574" s="92"/>
      <c r="AR3574" s="92"/>
      <c r="AS3574" s="92"/>
      <c r="AT3574" s="92"/>
      <c r="AU3574" s="92"/>
      <c r="AV3574" s="109">
        <f t="shared" si="614"/>
        <v>100</v>
      </c>
      <c r="AW3574" s="75"/>
      <c r="AX3574" s="110">
        <f t="shared" si="615"/>
        <v>14.285714285714285</v>
      </c>
      <c r="AY3574" s="111"/>
      <c r="AZ3574" s="93"/>
      <c r="BA3574" s="94" t="s">
        <v>131</v>
      </c>
      <c r="BB3574" s="71"/>
      <c r="BC3574" s="95"/>
      <c r="BD3574" s="41">
        <v>6</v>
      </c>
      <c r="BE3574" s="52">
        <v>64</v>
      </c>
      <c r="BF3574" s="103">
        <v>6411</v>
      </c>
      <c r="BG3574" s="280" t="s">
        <v>52</v>
      </c>
    </row>
    <row r="3575" spans="1:59" s="63" customFormat="1" ht="12.75" x14ac:dyDescent="0.2">
      <c r="A3575" s="196">
        <v>6</v>
      </c>
      <c r="B3575" s="197" t="s">
        <v>1027</v>
      </c>
      <c r="C3575" s="208">
        <v>64</v>
      </c>
      <c r="D3575" s="209" t="s">
        <v>1063</v>
      </c>
      <c r="E3575" s="212">
        <v>6411</v>
      </c>
      <c r="F3575" s="213" t="s">
        <v>1064</v>
      </c>
      <c r="G3575" s="231"/>
      <c r="H3575" s="65"/>
      <c r="I3575" s="222"/>
      <c r="J3575" s="66"/>
      <c r="K3575" s="66"/>
      <c r="L3575" s="66"/>
      <c r="M3575" s="64"/>
      <c r="N3575" s="304"/>
      <c r="O3575" s="305"/>
      <c r="P3575" s="127"/>
      <c r="Q3575" s="67"/>
      <c r="R3575" s="67"/>
      <c r="S3575" s="67"/>
      <c r="T3575" s="67"/>
      <c r="U3575" s="67"/>
      <c r="V3575" s="67"/>
      <c r="W3575" s="67"/>
      <c r="X3575" s="67"/>
      <c r="Y3575" s="68"/>
      <c r="Z3575" s="68"/>
      <c r="AA3575" s="68"/>
      <c r="AB3575" s="67"/>
      <c r="AC3575" s="67"/>
      <c r="AD3575" s="67"/>
      <c r="AE3575" s="67"/>
      <c r="AF3575" s="67"/>
      <c r="AG3575" s="67"/>
      <c r="AH3575" s="67"/>
      <c r="AI3575" s="67"/>
      <c r="AJ3575" s="68"/>
      <c r="AK3575" s="68"/>
      <c r="AL3575" s="68"/>
      <c r="AM3575" s="67"/>
      <c r="AN3575" s="67"/>
      <c r="AO3575" s="67"/>
      <c r="AP3575" s="67"/>
      <c r="AQ3575" s="67"/>
      <c r="AR3575" s="67"/>
      <c r="AS3575" s="67"/>
      <c r="AT3575" s="67"/>
      <c r="AU3575" s="67"/>
      <c r="AV3575" s="67"/>
      <c r="AW3575" s="67"/>
      <c r="AX3575" s="68"/>
      <c r="AY3575" s="68"/>
      <c r="AZ3575" s="69"/>
      <c r="BA3575" s="70"/>
      <c r="BB3575" s="71"/>
      <c r="BC3575" s="95"/>
      <c r="BD3575" s="41">
        <v>6</v>
      </c>
      <c r="BE3575" s="52">
        <v>64</v>
      </c>
      <c r="BF3575" s="103">
        <v>6411</v>
      </c>
      <c r="BG3575" s="275"/>
    </row>
    <row r="3576" spans="1:59" s="63" customFormat="1" ht="12.75" x14ac:dyDescent="0.2">
      <c r="A3576" s="196">
        <v>6</v>
      </c>
      <c r="B3576" s="197" t="s">
        <v>1027</v>
      </c>
      <c r="C3576" s="208">
        <v>64</v>
      </c>
      <c r="D3576" s="209" t="s">
        <v>1063</v>
      </c>
      <c r="E3576" s="212">
        <v>6411</v>
      </c>
      <c r="F3576" s="213" t="s">
        <v>1064</v>
      </c>
      <c r="G3576" s="232"/>
      <c r="H3576" s="97"/>
      <c r="I3576" s="224"/>
      <c r="J3576" s="98"/>
      <c r="K3576" s="98"/>
      <c r="L3576" s="98"/>
      <c r="M3576" s="96"/>
      <c r="N3576" s="307"/>
      <c r="O3576" s="246"/>
      <c r="P3576" s="124"/>
      <c r="Q3576" s="99"/>
      <c r="R3576" s="99"/>
      <c r="S3576" s="99"/>
      <c r="T3576" s="99"/>
      <c r="U3576" s="99"/>
      <c r="V3576" s="99"/>
      <c r="W3576" s="99"/>
      <c r="X3576" s="99"/>
      <c r="Y3576" s="100"/>
      <c r="Z3576" s="100"/>
      <c r="AA3576" s="100"/>
      <c r="AB3576" s="99"/>
      <c r="AC3576" s="99"/>
      <c r="AD3576" s="99"/>
      <c r="AE3576" s="99"/>
      <c r="AF3576" s="99"/>
      <c r="AG3576" s="99"/>
      <c r="AH3576" s="99"/>
      <c r="AI3576" s="99"/>
      <c r="AJ3576" s="100"/>
      <c r="AK3576" s="100"/>
      <c r="AL3576" s="100"/>
      <c r="AM3576" s="99"/>
      <c r="AN3576" s="99"/>
      <c r="AO3576" s="99"/>
      <c r="AP3576" s="99"/>
      <c r="AQ3576" s="99"/>
      <c r="AR3576" s="99"/>
      <c r="AS3576" s="99"/>
      <c r="AT3576" s="99"/>
      <c r="AU3576" s="99"/>
      <c r="AV3576" s="99"/>
      <c r="AW3576" s="99"/>
      <c r="AX3576" s="100"/>
      <c r="AY3576" s="100"/>
      <c r="AZ3576" s="101"/>
      <c r="BA3576" s="102"/>
      <c r="BB3576" s="95"/>
      <c r="BC3576" s="95"/>
      <c r="BD3576" s="41">
        <v>6</v>
      </c>
      <c r="BE3576" s="52">
        <v>64</v>
      </c>
      <c r="BF3576" s="103">
        <v>6411</v>
      </c>
      <c r="BG3576" s="277"/>
    </row>
    <row r="3577" spans="1:59" x14ac:dyDescent="0.25">
      <c r="A3577" s="196">
        <v>6</v>
      </c>
      <c r="B3577" s="197" t="s">
        <v>1027</v>
      </c>
      <c r="C3577" s="208">
        <v>64</v>
      </c>
      <c r="D3577" s="209" t="s">
        <v>1063</v>
      </c>
      <c r="E3577" s="210">
        <v>6412</v>
      </c>
      <c r="F3577" s="211" t="s">
        <v>1072</v>
      </c>
      <c r="G3577" s="235"/>
      <c r="H3577" s="145"/>
      <c r="I3577" s="221"/>
      <c r="J3577" s="57"/>
      <c r="K3577" s="57"/>
      <c r="L3577" s="57"/>
      <c r="M3577" s="144"/>
      <c r="N3577" s="324"/>
      <c r="O3577" s="325"/>
      <c r="P3577" s="146"/>
      <c r="Q3577" s="146"/>
      <c r="R3577" s="146"/>
      <c r="S3577" s="146"/>
      <c r="T3577" s="146"/>
      <c r="U3577" s="146"/>
      <c r="V3577" s="146"/>
      <c r="W3577" s="146"/>
      <c r="X3577" s="146"/>
      <c r="Y3577" s="59"/>
      <c r="Z3577" s="123"/>
      <c r="AA3577" s="123"/>
      <c r="AB3577" s="146"/>
      <c r="AC3577" s="146"/>
      <c r="AD3577" s="146"/>
      <c r="AE3577" s="146"/>
      <c r="AF3577" s="146"/>
      <c r="AG3577" s="146"/>
      <c r="AH3577" s="146"/>
      <c r="AI3577" s="146"/>
      <c r="AJ3577" s="59"/>
      <c r="AK3577" s="123"/>
      <c r="AL3577" s="123"/>
      <c r="AM3577" s="146"/>
      <c r="AN3577" s="146"/>
      <c r="AO3577" s="146"/>
      <c r="AP3577" s="146"/>
      <c r="AQ3577" s="146"/>
      <c r="AR3577" s="146"/>
      <c r="AS3577" s="146"/>
      <c r="AT3577" s="146"/>
      <c r="AU3577" s="146"/>
      <c r="AV3577" s="146"/>
      <c r="AW3577" s="58"/>
      <c r="AX3577" s="123"/>
      <c r="AY3577" s="59"/>
      <c r="AZ3577" s="147"/>
      <c r="BA3577" s="148"/>
      <c r="BB3577" s="143"/>
      <c r="BC3577" s="143"/>
      <c r="BD3577" s="41">
        <v>6</v>
      </c>
      <c r="BE3577" s="52">
        <v>64</v>
      </c>
      <c r="BF3577" s="62">
        <v>6412</v>
      </c>
      <c r="BG3577" s="284"/>
    </row>
    <row r="3578" spans="1:59" s="63" customFormat="1" ht="12.75" x14ac:dyDescent="0.2">
      <c r="A3578" s="196">
        <v>6</v>
      </c>
      <c r="B3578" s="197" t="s">
        <v>1027</v>
      </c>
      <c r="C3578" s="208">
        <v>64</v>
      </c>
      <c r="D3578" s="209" t="s">
        <v>1063</v>
      </c>
      <c r="E3578" s="210">
        <v>6412</v>
      </c>
      <c r="F3578" s="211" t="s">
        <v>1072</v>
      </c>
      <c r="G3578" s="230"/>
      <c r="H3578" s="56"/>
      <c r="I3578" s="221"/>
      <c r="J3578" s="57"/>
      <c r="K3578" s="57"/>
      <c r="L3578" s="57"/>
      <c r="M3578" s="55"/>
      <c r="N3578" s="303"/>
      <c r="O3578" s="245"/>
      <c r="P3578" s="122"/>
      <c r="Q3578" s="58"/>
      <c r="R3578" s="58"/>
      <c r="S3578" s="58"/>
      <c r="T3578" s="58"/>
      <c r="U3578" s="58"/>
      <c r="V3578" s="58"/>
      <c r="W3578" s="58"/>
      <c r="X3578" s="58"/>
      <c r="Y3578" s="59"/>
      <c r="Z3578" s="59"/>
      <c r="AA3578" s="59"/>
      <c r="AB3578" s="58"/>
      <c r="AC3578" s="58"/>
      <c r="AD3578" s="58"/>
      <c r="AE3578" s="58"/>
      <c r="AF3578" s="58"/>
      <c r="AG3578" s="58"/>
      <c r="AH3578" s="58"/>
      <c r="AI3578" s="58"/>
      <c r="AJ3578" s="59"/>
      <c r="AK3578" s="59"/>
      <c r="AL3578" s="59"/>
      <c r="AM3578" s="58"/>
      <c r="AN3578" s="58"/>
      <c r="AO3578" s="58"/>
      <c r="AP3578" s="58"/>
      <c r="AQ3578" s="58"/>
      <c r="AR3578" s="58"/>
      <c r="AS3578" s="58"/>
      <c r="AT3578" s="58"/>
      <c r="AU3578" s="58"/>
      <c r="AV3578" s="58"/>
      <c r="AW3578" s="58"/>
      <c r="AX3578" s="59"/>
      <c r="AY3578" s="59"/>
      <c r="AZ3578" s="60"/>
      <c r="BA3578" s="61"/>
      <c r="BB3578" s="54"/>
      <c r="BC3578" s="54"/>
      <c r="BD3578" s="41">
        <v>6</v>
      </c>
      <c r="BE3578" s="52">
        <v>64</v>
      </c>
      <c r="BF3578" s="62">
        <v>6412</v>
      </c>
      <c r="BG3578" s="274"/>
    </row>
    <row r="3579" spans="1:59" s="63" customFormat="1" ht="12.75" x14ac:dyDescent="0.2">
      <c r="A3579" s="196">
        <v>6</v>
      </c>
      <c r="B3579" s="197" t="s">
        <v>1027</v>
      </c>
      <c r="C3579" s="208">
        <v>64</v>
      </c>
      <c r="D3579" s="209" t="s">
        <v>1063</v>
      </c>
      <c r="E3579" s="210">
        <v>6412</v>
      </c>
      <c r="F3579" s="211" t="s">
        <v>1072</v>
      </c>
      <c r="G3579" s="231"/>
      <c r="H3579" s="65"/>
      <c r="I3579" s="222"/>
      <c r="J3579" s="66"/>
      <c r="K3579" s="66"/>
      <c r="L3579" s="66"/>
      <c r="M3579" s="64"/>
      <c r="N3579" s="308"/>
      <c r="O3579" s="309"/>
      <c r="P3579" s="127"/>
      <c r="Q3579" s="67"/>
      <c r="R3579" s="67"/>
      <c r="S3579" s="67"/>
      <c r="T3579" s="67"/>
      <c r="U3579" s="67"/>
      <c r="V3579" s="67"/>
      <c r="W3579" s="67"/>
      <c r="X3579" s="67"/>
      <c r="Y3579" s="68"/>
      <c r="Z3579" s="68"/>
      <c r="AA3579" s="68"/>
      <c r="AB3579" s="67"/>
      <c r="AC3579" s="67"/>
      <c r="AD3579" s="67"/>
      <c r="AE3579" s="67"/>
      <c r="AF3579" s="67"/>
      <c r="AG3579" s="67"/>
      <c r="AH3579" s="67"/>
      <c r="AI3579" s="67"/>
      <c r="AJ3579" s="68"/>
      <c r="AK3579" s="68"/>
      <c r="AL3579" s="68"/>
      <c r="AM3579" s="67"/>
      <c r="AN3579" s="67"/>
      <c r="AO3579" s="67"/>
      <c r="AP3579" s="67"/>
      <c r="AQ3579" s="67"/>
      <c r="AR3579" s="67"/>
      <c r="AS3579" s="67"/>
      <c r="AT3579" s="67"/>
      <c r="AU3579" s="67"/>
      <c r="AV3579" s="67"/>
      <c r="AW3579" s="67"/>
      <c r="AX3579" s="68"/>
      <c r="AY3579" s="68"/>
      <c r="AZ3579" s="69"/>
      <c r="BA3579" s="70"/>
      <c r="BB3579" s="71"/>
      <c r="BC3579" s="54"/>
      <c r="BD3579" s="41">
        <v>6</v>
      </c>
      <c r="BE3579" s="52">
        <v>64</v>
      </c>
      <c r="BF3579" s="62">
        <v>6412</v>
      </c>
      <c r="BG3579" s="275"/>
    </row>
    <row r="3580" spans="1:59" s="63" customFormat="1" ht="12.75" x14ac:dyDescent="0.2">
      <c r="A3580" s="196">
        <v>6</v>
      </c>
      <c r="B3580" s="197" t="s">
        <v>1027</v>
      </c>
      <c r="C3580" s="208">
        <v>64</v>
      </c>
      <c r="D3580" s="209" t="s">
        <v>1063</v>
      </c>
      <c r="E3580" s="210">
        <v>6412</v>
      </c>
      <c r="F3580" s="211" t="s">
        <v>1072</v>
      </c>
      <c r="G3580" s="231"/>
      <c r="H3580" s="72" t="s">
        <v>47</v>
      </c>
      <c r="I3580" s="223"/>
      <c r="J3580" s="73"/>
      <c r="K3580" s="73"/>
      <c r="L3580" s="73"/>
      <c r="M3580" s="74"/>
      <c r="N3580" s="247"/>
      <c r="O3580" s="306"/>
      <c r="P3580" s="105"/>
      <c r="Q3580" s="75"/>
      <c r="R3580" s="75"/>
      <c r="S3580" s="75"/>
      <c r="T3580" s="75"/>
      <c r="U3580" s="75"/>
      <c r="V3580" s="75"/>
      <c r="W3580" s="75"/>
      <c r="X3580" s="75"/>
      <c r="Y3580" s="76">
        <f>IF(ISNUMBER(VLOOKUP(Y3582,P$7:W$7,MATCH(Y3582,P$7:W$7))),VLOOKUP(Y3582,P$7:W$7,MATCH(Y3582,P$7:W$7)),IF(N3584=0,"No Data",IF(Y3582&gt;0,"&lt;100",0)))</f>
        <v>10000</v>
      </c>
      <c r="Z3580" s="77">
        <f>IF(ISNUMBER(VLOOKUP(Z3584,P$7:W$7,MATCH(Z3584,P$7:W$7))),VLOOKUP(Z3584,P$7:W$7,MATCH(Z3584,P$7:W$7)),IF(N3584=0,"No Data",IF(Z3584&gt;0,"&lt;100",0)))</f>
        <v>10000</v>
      </c>
      <c r="AA3580" s="106">
        <f>IF(ISNUMBER(Z3580),Z3580,0)</f>
        <v>10000</v>
      </c>
      <c r="AB3580" s="75"/>
      <c r="AC3580" s="75"/>
      <c r="AD3580" s="75"/>
      <c r="AE3580" s="75"/>
      <c r="AF3580" s="75"/>
      <c r="AG3580" s="75"/>
      <c r="AH3580" s="75"/>
      <c r="AI3580" s="75"/>
      <c r="AJ3580" s="76">
        <f>IF(ISNUMBER(VLOOKUP(AJ3582,AB$7:AH$7,MATCH(AJ3582,AB$7:AH$7))),VLOOKUP(AJ3582,AB$7:AH$7,MATCH(AJ3582,AB$7:AH$7)),IF(N3584=0,"No Data",IF(AJ3582&gt;0,"&lt;50",0)))</f>
        <v>0</v>
      </c>
      <c r="AK3580" s="77">
        <f>IF(ISNUMBER(VLOOKUP(AK3584,AB$7:AH$7,MATCH(AK3584,AB$7:AH$7))),VLOOKUP(AK3584,AB$7:AH$7,MATCH(AK3584,AB$7:AH$7)),IF(N3584=0,"No Data",IF(AK3584&gt;0,"&lt;50",0)))</f>
        <v>0</v>
      </c>
      <c r="AL3580" s="106">
        <f>IF(ISNUMBER(AK3580),AK3580,0)</f>
        <v>0</v>
      </c>
      <c r="AM3580" s="75"/>
      <c r="AN3580" s="75"/>
      <c r="AO3580" s="75"/>
      <c r="AP3580" s="75"/>
      <c r="AQ3580" s="75"/>
      <c r="AR3580" s="75"/>
      <c r="AS3580" s="75"/>
      <c r="AT3580" s="75"/>
      <c r="AU3580" s="75"/>
      <c r="AV3580" s="75"/>
      <c r="AW3580" s="76">
        <f>IF(ISNUMBER(VLOOKUP(AW3582,AM$7:AU$7,MATCH(AW3582,AM$7:AU$7))),VLOOKUP(AW3582,AM$7:AU$7,MATCH(AW3582,AM$7:AU$7)),IF(N3584=0,"No Data",IF(AW3582&gt;0,"&lt;10",0)))</f>
        <v>100</v>
      </c>
      <c r="AX3580" s="77">
        <f>IF(ISNUMBER(VLOOKUP(AX3584,AM$7:AU$7,MATCH(AX3584,AM$7:AU$7))),VLOOKUP(AX3584,AM$7:AU$7,MATCH(AX3584,AM$7:AU$7)),IF(N3584=0,"No Data",IF(AX3584&gt;0,"&lt;10",0)))</f>
        <v>100</v>
      </c>
      <c r="AY3580" s="106">
        <f>IF(ISNUMBER(AX3580),AX3580,0)</f>
        <v>100</v>
      </c>
      <c r="AZ3580" s="79"/>
      <c r="BA3580" s="80"/>
      <c r="BB3580" s="71"/>
      <c r="BC3580" s="54"/>
      <c r="BD3580" s="41">
        <v>6</v>
      </c>
      <c r="BE3580" s="52">
        <v>64</v>
      </c>
      <c r="BF3580" s="62">
        <v>6412</v>
      </c>
      <c r="BG3580" s="276" t="s">
        <v>47</v>
      </c>
    </row>
    <row r="3581" spans="1:59" s="63" customFormat="1" ht="12.75" x14ac:dyDescent="0.2">
      <c r="A3581" s="196">
        <v>6</v>
      </c>
      <c r="B3581" s="197" t="s">
        <v>1027</v>
      </c>
      <c r="C3581" s="208">
        <v>64</v>
      </c>
      <c r="D3581" s="209" t="s">
        <v>1063</v>
      </c>
      <c r="E3581" s="210">
        <v>6412</v>
      </c>
      <c r="F3581" s="211" t="s">
        <v>1072</v>
      </c>
      <c r="G3581" s="231"/>
      <c r="H3581" s="81" t="s">
        <v>48</v>
      </c>
      <c r="I3581" s="223"/>
      <c r="J3581" s="73"/>
      <c r="K3581" s="73"/>
      <c r="L3581" s="73"/>
      <c r="M3581" s="74"/>
      <c r="N3581" s="247"/>
      <c r="O3581" s="306"/>
      <c r="P3581" s="105"/>
      <c r="Q3581" s="75"/>
      <c r="R3581" s="75"/>
      <c r="S3581" s="75"/>
      <c r="T3581" s="75"/>
      <c r="U3581" s="75"/>
      <c r="V3581" s="75"/>
      <c r="W3581" s="75"/>
      <c r="X3581" s="75"/>
      <c r="Y3581" s="82">
        <f>MIN(X3585:X3587)</f>
        <v>5000</v>
      </c>
      <c r="Z3581" s="83"/>
      <c r="AA3581" s="83"/>
      <c r="AB3581" s="75"/>
      <c r="AC3581" s="75"/>
      <c r="AD3581" s="75"/>
      <c r="AE3581" s="75"/>
      <c r="AF3581" s="75"/>
      <c r="AG3581" s="75"/>
      <c r="AH3581" s="75"/>
      <c r="AI3581" s="75"/>
      <c r="AJ3581" s="82">
        <f>MIN(AI3585:AI3587)</f>
        <v>0</v>
      </c>
      <c r="AK3581" s="83"/>
      <c r="AL3581" s="83"/>
      <c r="AM3581" s="75"/>
      <c r="AN3581" s="75"/>
      <c r="AO3581" s="75"/>
      <c r="AP3581" s="75"/>
      <c r="AQ3581" s="75"/>
      <c r="AR3581" s="75"/>
      <c r="AS3581" s="75"/>
      <c r="AT3581" s="75"/>
      <c r="AU3581" s="75"/>
      <c r="AV3581" s="75"/>
      <c r="AW3581" s="82">
        <f>MIN(AV3585:AV3587)</f>
        <v>100</v>
      </c>
      <c r="AX3581" s="83"/>
      <c r="AY3581" s="83"/>
      <c r="AZ3581" s="79"/>
      <c r="BA3581" s="80"/>
      <c r="BB3581" s="71"/>
      <c r="BC3581" s="54"/>
      <c r="BD3581" s="41">
        <v>6</v>
      </c>
      <c r="BE3581" s="52">
        <v>64</v>
      </c>
      <c r="BF3581" s="62">
        <v>6412</v>
      </c>
      <c r="BG3581" s="278" t="s">
        <v>48</v>
      </c>
    </row>
    <row r="3582" spans="1:59" s="63" customFormat="1" ht="12.75" x14ac:dyDescent="0.2">
      <c r="A3582" s="196">
        <v>6</v>
      </c>
      <c r="B3582" s="197" t="s">
        <v>1027</v>
      </c>
      <c r="C3582" s="208">
        <v>64</v>
      </c>
      <c r="D3582" s="209" t="s">
        <v>1063</v>
      </c>
      <c r="E3582" s="210">
        <v>6412</v>
      </c>
      <c r="F3582" s="211" t="s">
        <v>1072</v>
      </c>
      <c r="G3582" s="231"/>
      <c r="H3582" s="81" t="s">
        <v>49</v>
      </c>
      <c r="I3582" s="223"/>
      <c r="J3582" s="73"/>
      <c r="K3582" s="73"/>
      <c r="L3582" s="73"/>
      <c r="M3582" s="74"/>
      <c r="N3582" s="247"/>
      <c r="O3582" s="306"/>
      <c r="P3582" s="105"/>
      <c r="Q3582" s="75"/>
      <c r="R3582" s="75"/>
      <c r="S3582" s="75"/>
      <c r="T3582" s="75"/>
      <c r="U3582" s="75"/>
      <c r="V3582" s="75"/>
      <c r="W3582" s="75"/>
      <c r="X3582" s="75"/>
      <c r="Y3582" s="84">
        <f>IF(ISNUMBER(AVERAGE(X3585:X3587)),AVERAGE(X3585:X3587),0)</f>
        <v>15000</v>
      </c>
      <c r="Z3582" s="83"/>
      <c r="AA3582" s="83"/>
      <c r="AB3582" s="75"/>
      <c r="AC3582" s="75"/>
      <c r="AD3582" s="75"/>
      <c r="AE3582" s="75"/>
      <c r="AF3582" s="75"/>
      <c r="AG3582" s="75"/>
      <c r="AH3582" s="75"/>
      <c r="AI3582" s="75"/>
      <c r="AJ3582" s="84">
        <f>IF(ISNUMBER(AVERAGE(AI3585:AI3587)),AVERAGE(AI3585:AI3587),0)</f>
        <v>0</v>
      </c>
      <c r="AK3582" s="83"/>
      <c r="AL3582" s="83"/>
      <c r="AM3582" s="75"/>
      <c r="AN3582" s="75"/>
      <c r="AO3582" s="75"/>
      <c r="AP3582" s="75"/>
      <c r="AQ3582" s="75"/>
      <c r="AR3582" s="75"/>
      <c r="AS3582" s="75"/>
      <c r="AT3582" s="75"/>
      <c r="AU3582" s="75"/>
      <c r="AV3582" s="75"/>
      <c r="AW3582" s="84">
        <f>IF(ISNUMBER(AVERAGE(AV3585:AV3587)),AVERAGE(AV3585:AV3587),0)</f>
        <v>100</v>
      </c>
      <c r="AX3582" s="83"/>
      <c r="AY3582" s="83"/>
      <c r="AZ3582" s="79"/>
      <c r="BA3582" s="80"/>
      <c r="BB3582" s="71"/>
      <c r="BC3582" s="54"/>
      <c r="BD3582" s="41">
        <v>6</v>
      </c>
      <c r="BE3582" s="52">
        <v>64</v>
      </c>
      <c r="BF3582" s="62">
        <v>6412</v>
      </c>
      <c r="BG3582" s="278" t="s">
        <v>49</v>
      </c>
    </row>
    <row r="3583" spans="1:59" s="63" customFormat="1" ht="12.75" x14ac:dyDescent="0.2">
      <c r="A3583" s="196">
        <v>6</v>
      </c>
      <c r="B3583" s="197" t="s">
        <v>1027</v>
      </c>
      <c r="C3583" s="208">
        <v>64</v>
      </c>
      <c r="D3583" s="209" t="s">
        <v>1063</v>
      </c>
      <c r="E3583" s="210">
        <v>6412</v>
      </c>
      <c r="F3583" s="211" t="s">
        <v>1072</v>
      </c>
      <c r="G3583" s="231"/>
      <c r="H3583" s="81" t="s">
        <v>50</v>
      </c>
      <c r="I3583" s="223"/>
      <c r="J3583" s="73"/>
      <c r="K3583" s="73"/>
      <c r="L3583" s="73"/>
      <c r="M3583" s="74"/>
      <c r="N3583" s="247"/>
      <c r="O3583" s="306"/>
      <c r="P3583" s="105"/>
      <c r="Q3583" s="75"/>
      <c r="R3583" s="75"/>
      <c r="S3583" s="75"/>
      <c r="T3583" s="75"/>
      <c r="U3583" s="75"/>
      <c r="V3583" s="75"/>
      <c r="W3583" s="75"/>
      <c r="X3583" s="75"/>
      <c r="Y3583" s="84">
        <f>MAX(X3585:X3587)</f>
        <v>25000</v>
      </c>
      <c r="Z3583" s="83"/>
      <c r="AA3583" s="83"/>
      <c r="AB3583" s="75"/>
      <c r="AC3583" s="75"/>
      <c r="AD3583" s="75"/>
      <c r="AE3583" s="75"/>
      <c r="AF3583" s="75"/>
      <c r="AG3583" s="75"/>
      <c r="AH3583" s="75"/>
      <c r="AI3583" s="75"/>
      <c r="AJ3583" s="84">
        <f>MAX(AI3585:AI3587)</f>
        <v>0</v>
      </c>
      <c r="AK3583" s="83"/>
      <c r="AL3583" s="83"/>
      <c r="AM3583" s="75"/>
      <c r="AN3583" s="75"/>
      <c r="AO3583" s="75"/>
      <c r="AP3583" s="75"/>
      <c r="AQ3583" s="75"/>
      <c r="AR3583" s="75"/>
      <c r="AS3583" s="75"/>
      <c r="AT3583" s="75"/>
      <c r="AU3583" s="75"/>
      <c r="AV3583" s="75"/>
      <c r="AW3583" s="84">
        <f>MAX(AV3585:AV3587)</f>
        <v>100</v>
      </c>
      <c r="AX3583" s="83"/>
      <c r="AY3583" s="83"/>
      <c r="AZ3583" s="79"/>
      <c r="BA3583" s="80"/>
      <c r="BB3583" s="71"/>
      <c r="BC3583" s="54"/>
      <c r="BD3583" s="41">
        <v>6</v>
      </c>
      <c r="BE3583" s="52">
        <v>64</v>
      </c>
      <c r="BF3583" s="62">
        <v>6412</v>
      </c>
      <c r="BG3583" s="278" t="s">
        <v>50</v>
      </c>
    </row>
    <row r="3584" spans="1:59" s="63" customFormat="1" ht="12.75" x14ac:dyDescent="0.2">
      <c r="A3584" s="196">
        <v>6</v>
      </c>
      <c r="B3584" s="197" t="s">
        <v>1027</v>
      </c>
      <c r="C3584" s="208">
        <v>64</v>
      </c>
      <c r="D3584" s="209" t="s">
        <v>1063</v>
      </c>
      <c r="E3584" s="210">
        <v>6412</v>
      </c>
      <c r="F3584" s="211" t="s">
        <v>1072</v>
      </c>
      <c r="G3584" s="231"/>
      <c r="H3584" s="85" t="s">
        <v>51</v>
      </c>
      <c r="I3584" s="223"/>
      <c r="J3584" s="73"/>
      <c r="K3584" s="73"/>
      <c r="L3584" s="73"/>
      <c r="M3584" s="74"/>
      <c r="N3584" s="317">
        <f>SUM(N3585:N3586)</f>
        <v>2</v>
      </c>
      <c r="O3584" s="293">
        <f>SUM(O3585:O3586)</f>
        <v>1</v>
      </c>
      <c r="P3584" s="292"/>
      <c r="Q3584" s="87"/>
      <c r="R3584" s="87"/>
      <c r="S3584" s="87"/>
      <c r="T3584" s="87"/>
      <c r="U3584" s="87"/>
      <c r="V3584" s="87"/>
      <c r="W3584" s="87"/>
      <c r="X3584" s="87"/>
      <c r="Y3584" s="112"/>
      <c r="Z3584" s="121">
        <f>SUM(Z3585:Z3586)</f>
        <v>15000</v>
      </c>
      <c r="AA3584" s="88"/>
      <c r="AB3584" s="87"/>
      <c r="AC3584" s="87"/>
      <c r="AD3584" s="87"/>
      <c r="AE3584" s="87"/>
      <c r="AF3584" s="87"/>
      <c r="AG3584" s="87"/>
      <c r="AH3584" s="87"/>
      <c r="AI3584" s="87"/>
      <c r="AJ3584" s="112"/>
      <c r="AK3584" s="121">
        <f>SUM(AK3585:AK3586)</f>
        <v>0</v>
      </c>
      <c r="AL3584" s="88"/>
      <c r="AM3584" s="87"/>
      <c r="AN3584" s="87"/>
      <c r="AO3584" s="87"/>
      <c r="AP3584" s="87"/>
      <c r="AQ3584" s="87"/>
      <c r="AR3584" s="87"/>
      <c r="AS3584" s="87"/>
      <c r="AT3584" s="87"/>
      <c r="AU3584" s="87"/>
      <c r="AV3584" s="87"/>
      <c r="AW3584" s="112"/>
      <c r="AX3584" s="121">
        <f>SUM(AX3585:AX3586)</f>
        <v>100</v>
      </c>
      <c r="AY3584" s="88"/>
      <c r="AZ3584" s="79"/>
      <c r="BA3584" s="80"/>
      <c r="BB3584" s="71"/>
      <c r="BC3584" s="54"/>
      <c r="BD3584" s="41">
        <v>6</v>
      </c>
      <c r="BE3584" s="52">
        <v>64</v>
      </c>
      <c r="BF3584" s="62">
        <v>6412</v>
      </c>
      <c r="BG3584" s="279" t="s">
        <v>51</v>
      </c>
    </row>
    <row r="3585" spans="1:59" s="63" customFormat="1" ht="12.75" x14ac:dyDescent="0.2">
      <c r="A3585" s="196">
        <v>6</v>
      </c>
      <c r="B3585" s="197" t="s">
        <v>1027</v>
      </c>
      <c r="C3585" s="208">
        <v>64</v>
      </c>
      <c r="D3585" s="209" t="s">
        <v>1063</v>
      </c>
      <c r="E3585" s="210">
        <v>6412</v>
      </c>
      <c r="F3585" s="211" t="s">
        <v>1072</v>
      </c>
      <c r="G3585" s="231"/>
      <c r="H3585" s="89" t="s">
        <v>52</v>
      </c>
      <c r="I3585" s="90" t="s">
        <v>1069</v>
      </c>
      <c r="J3585" s="90"/>
      <c r="K3585" s="90" t="s">
        <v>90</v>
      </c>
      <c r="L3585" s="90" t="s">
        <v>1070</v>
      </c>
      <c r="M3585" s="91"/>
      <c r="N3585" s="312">
        <v>1</v>
      </c>
      <c r="O3585" s="313">
        <f>N3585/N$3584</f>
        <v>0.5</v>
      </c>
      <c r="P3585" s="104"/>
      <c r="Q3585" s="92"/>
      <c r="R3585" s="92"/>
      <c r="S3585" s="92"/>
      <c r="T3585" s="92"/>
      <c r="U3585" s="92">
        <v>1</v>
      </c>
      <c r="V3585" s="92"/>
      <c r="W3585" s="92"/>
      <c r="X3585" s="109">
        <f>P3585*P$7+Q3585*Q$7+R3585*R$7+S3585*S$7+T3585*T$7+U3585*U$7+V3585*V$7+W3585*W$7</f>
        <v>5000</v>
      </c>
      <c r="Y3585" s="83"/>
      <c r="Z3585" s="110">
        <f>X3585*$O3585</f>
        <v>2500</v>
      </c>
      <c r="AA3585" s="111"/>
      <c r="AB3585" s="92"/>
      <c r="AC3585" s="92"/>
      <c r="AD3585" s="92"/>
      <c r="AE3585" s="92"/>
      <c r="AF3585" s="92"/>
      <c r="AG3585" s="92"/>
      <c r="AH3585" s="92"/>
      <c r="AI3585" s="109">
        <f>AB3585*AB$7+AC3585*AC$7+AD3585*AD$7+AE3585*AE$7+AF3585*AF$7+AG3585*AG$7+AH3585*AH$7</f>
        <v>0</v>
      </c>
      <c r="AJ3585" s="83"/>
      <c r="AK3585" s="110">
        <f>AI3585*$O3585</f>
        <v>0</v>
      </c>
      <c r="AL3585" s="111"/>
      <c r="AM3585" s="92"/>
      <c r="AN3585" s="92"/>
      <c r="AO3585" s="92"/>
      <c r="AP3585" s="92">
        <v>1</v>
      </c>
      <c r="AQ3585" s="92"/>
      <c r="AR3585" s="92"/>
      <c r="AS3585" s="92"/>
      <c r="AT3585" s="92"/>
      <c r="AU3585" s="92"/>
      <c r="AV3585" s="109">
        <f>AM3585*AM$7+AN3585*AN$7+AO3585*AO$7+AP3585*AP$7+AQ3585*AQ$7+AR3585*AR$7+AS3585*AS$7+AT3585*AT$7+AU3585*AU$7</f>
        <v>100</v>
      </c>
      <c r="AW3585" s="75"/>
      <c r="AX3585" s="110">
        <f>AV3585*$O3585</f>
        <v>50</v>
      </c>
      <c r="AY3585" s="111"/>
      <c r="AZ3585" s="93"/>
      <c r="BA3585" s="94" t="s">
        <v>131</v>
      </c>
      <c r="BB3585" s="71"/>
      <c r="BC3585" s="54"/>
      <c r="BD3585" s="41">
        <v>6</v>
      </c>
      <c r="BE3585" s="52">
        <v>64</v>
      </c>
      <c r="BF3585" s="62">
        <v>6412</v>
      </c>
      <c r="BG3585" s="280" t="s">
        <v>52</v>
      </c>
    </row>
    <row r="3586" spans="1:59" s="63" customFormat="1" ht="12.75" x14ac:dyDescent="0.2">
      <c r="A3586" s="196">
        <v>6</v>
      </c>
      <c r="B3586" s="197" t="s">
        <v>1027</v>
      </c>
      <c r="C3586" s="208">
        <v>64</v>
      </c>
      <c r="D3586" s="209" t="s">
        <v>1063</v>
      </c>
      <c r="E3586" s="210">
        <v>6412</v>
      </c>
      <c r="F3586" s="211" t="s">
        <v>1072</v>
      </c>
      <c r="G3586" s="231"/>
      <c r="H3586" s="89"/>
      <c r="I3586" s="90" t="s">
        <v>597</v>
      </c>
      <c r="J3586" s="90"/>
      <c r="K3586" s="90" t="s">
        <v>73</v>
      </c>
      <c r="L3586" s="90" t="s">
        <v>69</v>
      </c>
      <c r="M3586" s="91"/>
      <c r="N3586" s="312">
        <v>1</v>
      </c>
      <c r="O3586" s="313">
        <f>N3586/N$3584</f>
        <v>0.5</v>
      </c>
      <c r="P3586" s="104"/>
      <c r="Q3586" s="92"/>
      <c r="R3586" s="92"/>
      <c r="S3586" s="92"/>
      <c r="T3586" s="92"/>
      <c r="U3586" s="92"/>
      <c r="V3586" s="92"/>
      <c r="W3586" s="92">
        <v>1</v>
      </c>
      <c r="X3586" s="109">
        <f>P3586*P$7+Q3586*Q$7+R3586*R$7+S3586*S$7+T3586*T$7+U3586*U$7+V3586*V$7+W3586*W$7</f>
        <v>25000</v>
      </c>
      <c r="Y3586" s="83"/>
      <c r="Z3586" s="110">
        <f>X3586*$O3586</f>
        <v>12500</v>
      </c>
      <c r="AA3586" s="111"/>
      <c r="AB3586" s="92"/>
      <c r="AC3586" s="92"/>
      <c r="AD3586" s="92"/>
      <c r="AE3586" s="92"/>
      <c r="AF3586" s="92"/>
      <c r="AG3586" s="92"/>
      <c r="AH3586" s="92"/>
      <c r="AI3586" s="109">
        <f>AB3586*AB$7+AC3586*AC$7+AD3586*AD$7+AE3586*AE$7+AF3586*AF$7+AG3586*AG$7+AH3586*AH$7</f>
        <v>0</v>
      </c>
      <c r="AJ3586" s="83"/>
      <c r="AK3586" s="110">
        <f>AI3586*$O3586</f>
        <v>0</v>
      </c>
      <c r="AL3586" s="111"/>
      <c r="AM3586" s="92"/>
      <c r="AN3586" s="92"/>
      <c r="AO3586" s="92"/>
      <c r="AP3586" s="92">
        <v>1</v>
      </c>
      <c r="AQ3586" s="92"/>
      <c r="AR3586" s="92"/>
      <c r="AS3586" s="92"/>
      <c r="AT3586" s="92"/>
      <c r="AU3586" s="92"/>
      <c r="AV3586" s="109">
        <f>AM3586*AM$7+AN3586*AN$7+AO3586*AO$7+AP3586*AP$7+AQ3586*AQ$7+AR3586*AR$7+AS3586*AS$7+AT3586*AT$7+AU3586*AU$7</f>
        <v>100</v>
      </c>
      <c r="AW3586" s="75"/>
      <c r="AX3586" s="110">
        <f>AV3586*$O3586</f>
        <v>50</v>
      </c>
      <c r="AY3586" s="111"/>
      <c r="AZ3586" s="93"/>
      <c r="BA3586" s="94" t="s">
        <v>131</v>
      </c>
      <c r="BB3586" s="71"/>
      <c r="BC3586" s="54"/>
      <c r="BD3586" s="41">
        <v>6</v>
      </c>
      <c r="BE3586" s="52">
        <v>64</v>
      </c>
      <c r="BF3586" s="62">
        <v>6412</v>
      </c>
      <c r="BG3586" s="280" t="s">
        <v>52</v>
      </c>
    </row>
    <row r="3587" spans="1:59" s="63" customFormat="1" ht="12.75" x14ac:dyDescent="0.2">
      <c r="A3587" s="196">
        <v>6</v>
      </c>
      <c r="B3587" s="197" t="s">
        <v>1027</v>
      </c>
      <c r="C3587" s="208">
        <v>64</v>
      </c>
      <c r="D3587" s="209" t="s">
        <v>1063</v>
      </c>
      <c r="E3587" s="210">
        <v>6412</v>
      </c>
      <c r="F3587" s="211" t="s">
        <v>1072</v>
      </c>
      <c r="G3587" s="231"/>
      <c r="H3587" s="65"/>
      <c r="I3587" s="222"/>
      <c r="J3587" s="66"/>
      <c r="K3587" s="66"/>
      <c r="L3587" s="66"/>
      <c r="M3587" s="64"/>
      <c r="N3587" s="304"/>
      <c r="O3587" s="305"/>
      <c r="P3587" s="127"/>
      <c r="Q3587" s="67"/>
      <c r="R3587" s="67"/>
      <c r="S3587" s="67"/>
      <c r="T3587" s="67"/>
      <c r="U3587" s="67"/>
      <c r="V3587" s="67"/>
      <c r="W3587" s="67"/>
      <c r="X3587" s="67"/>
      <c r="Y3587" s="68"/>
      <c r="Z3587" s="68"/>
      <c r="AA3587" s="68"/>
      <c r="AB3587" s="67"/>
      <c r="AC3587" s="67"/>
      <c r="AD3587" s="67"/>
      <c r="AE3587" s="67"/>
      <c r="AF3587" s="67"/>
      <c r="AG3587" s="67"/>
      <c r="AH3587" s="67"/>
      <c r="AI3587" s="67"/>
      <c r="AJ3587" s="68"/>
      <c r="AK3587" s="68"/>
      <c r="AL3587" s="68"/>
      <c r="AM3587" s="67"/>
      <c r="AN3587" s="67"/>
      <c r="AO3587" s="67"/>
      <c r="AP3587" s="67"/>
      <c r="AQ3587" s="67"/>
      <c r="AR3587" s="67"/>
      <c r="AS3587" s="67"/>
      <c r="AT3587" s="67"/>
      <c r="AU3587" s="67"/>
      <c r="AV3587" s="67"/>
      <c r="AW3587" s="67"/>
      <c r="AX3587" s="68"/>
      <c r="AY3587" s="68"/>
      <c r="AZ3587" s="69"/>
      <c r="BA3587" s="70"/>
      <c r="BB3587" s="71"/>
      <c r="BC3587" s="54"/>
      <c r="BD3587" s="41">
        <v>6</v>
      </c>
      <c r="BE3587" s="52">
        <v>64</v>
      </c>
      <c r="BF3587" s="62">
        <v>6412</v>
      </c>
      <c r="BG3587" s="275"/>
    </row>
    <row r="3588" spans="1:59" s="63" customFormat="1" ht="12.75" x14ac:dyDescent="0.2">
      <c r="A3588" s="196">
        <v>6</v>
      </c>
      <c r="B3588" s="197" t="s">
        <v>1027</v>
      </c>
      <c r="C3588" s="208">
        <v>64</v>
      </c>
      <c r="D3588" s="209" t="s">
        <v>1063</v>
      </c>
      <c r="E3588" s="210">
        <v>6412</v>
      </c>
      <c r="F3588" s="211" t="s">
        <v>1072</v>
      </c>
      <c r="G3588" s="230"/>
      <c r="H3588" s="56"/>
      <c r="I3588" s="221"/>
      <c r="J3588" s="57"/>
      <c r="K3588" s="57"/>
      <c r="L3588" s="57"/>
      <c r="M3588" s="55"/>
      <c r="N3588" s="303"/>
      <c r="O3588" s="245"/>
      <c r="P3588" s="122"/>
      <c r="Q3588" s="58"/>
      <c r="R3588" s="58"/>
      <c r="S3588" s="58"/>
      <c r="T3588" s="58"/>
      <c r="U3588" s="58"/>
      <c r="V3588" s="58"/>
      <c r="W3588" s="58"/>
      <c r="X3588" s="58"/>
      <c r="Y3588" s="59"/>
      <c r="Z3588" s="59"/>
      <c r="AA3588" s="59"/>
      <c r="AB3588" s="58"/>
      <c r="AC3588" s="58"/>
      <c r="AD3588" s="58"/>
      <c r="AE3588" s="58"/>
      <c r="AF3588" s="58"/>
      <c r="AG3588" s="58"/>
      <c r="AH3588" s="58"/>
      <c r="AI3588" s="58"/>
      <c r="AJ3588" s="59"/>
      <c r="AK3588" s="59"/>
      <c r="AL3588" s="59"/>
      <c r="AM3588" s="58"/>
      <c r="AN3588" s="58"/>
      <c r="AO3588" s="58"/>
      <c r="AP3588" s="58"/>
      <c r="AQ3588" s="58"/>
      <c r="AR3588" s="58"/>
      <c r="AS3588" s="58"/>
      <c r="AT3588" s="58"/>
      <c r="AU3588" s="58"/>
      <c r="AV3588" s="58"/>
      <c r="AW3588" s="58"/>
      <c r="AX3588" s="59"/>
      <c r="AY3588" s="59"/>
      <c r="AZ3588" s="60"/>
      <c r="BA3588" s="61"/>
      <c r="BB3588" s="54"/>
      <c r="BC3588" s="54"/>
      <c r="BD3588" s="41">
        <v>6</v>
      </c>
      <c r="BE3588" s="52">
        <v>64</v>
      </c>
      <c r="BF3588" s="62">
        <v>6412</v>
      </c>
      <c r="BG3588" s="274"/>
    </row>
    <row r="3589" spans="1:59" x14ac:dyDescent="0.25">
      <c r="A3589" s="196">
        <v>6</v>
      </c>
      <c r="B3589" s="197" t="s">
        <v>1027</v>
      </c>
      <c r="C3589" s="208">
        <v>64</v>
      </c>
      <c r="D3589" s="209" t="s">
        <v>1063</v>
      </c>
      <c r="E3589" s="212">
        <v>6413</v>
      </c>
      <c r="F3589" s="213" t="s">
        <v>1073</v>
      </c>
      <c r="G3589" s="234"/>
      <c r="H3589" s="138"/>
      <c r="I3589" s="224"/>
      <c r="J3589" s="98"/>
      <c r="K3589" s="98"/>
      <c r="L3589" s="98"/>
      <c r="M3589" s="137"/>
      <c r="N3589" s="322"/>
      <c r="O3589" s="323"/>
      <c r="P3589" s="139"/>
      <c r="Q3589" s="139"/>
      <c r="R3589" s="139"/>
      <c r="S3589" s="139"/>
      <c r="T3589" s="139"/>
      <c r="U3589" s="139"/>
      <c r="V3589" s="139"/>
      <c r="W3589" s="139"/>
      <c r="X3589" s="139"/>
      <c r="Y3589" s="100"/>
      <c r="Z3589" s="125"/>
      <c r="AA3589" s="125"/>
      <c r="AB3589" s="139"/>
      <c r="AC3589" s="139"/>
      <c r="AD3589" s="139"/>
      <c r="AE3589" s="139"/>
      <c r="AF3589" s="139"/>
      <c r="AG3589" s="139"/>
      <c r="AH3589" s="139"/>
      <c r="AI3589" s="139"/>
      <c r="AJ3589" s="100"/>
      <c r="AK3589" s="125"/>
      <c r="AL3589" s="125"/>
      <c r="AM3589" s="139"/>
      <c r="AN3589" s="139"/>
      <c r="AO3589" s="139"/>
      <c r="AP3589" s="139"/>
      <c r="AQ3589" s="139"/>
      <c r="AR3589" s="139"/>
      <c r="AS3589" s="139"/>
      <c r="AT3589" s="139"/>
      <c r="AU3589" s="139"/>
      <c r="AV3589" s="139"/>
      <c r="AW3589" s="99"/>
      <c r="AX3589" s="125"/>
      <c r="AY3589" s="100"/>
      <c r="AZ3589" s="140"/>
      <c r="BA3589" s="141"/>
      <c r="BB3589" s="136"/>
      <c r="BC3589" s="136"/>
      <c r="BD3589" s="41">
        <v>6</v>
      </c>
      <c r="BE3589" s="52">
        <v>64</v>
      </c>
      <c r="BF3589" s="103">
        <v>6413</v>
      </c>
      <c r="BG3589" s="283"/>
    </row>
    <row r="3590" spans="1:59" s="63" customFormat="1" ht="12.75" x14ac:dyDescent="0.2">
      <c r="A3590" s="196">
        <v>6</v>
      </c>
      <c r="B3590" s="197" t="s">
        <v>1027</v>
      </c>
      <c r="C3590" s="208">
        <v>64</v>
      </c>
      <c r="D3590" s="209" t="s">
        <v>1063</v>
      </c>
      <c r="E3590" s="212">
        <v>6413</v>
      </c>
      <c r="F3590" s="213" t="s">
        <v>1073</v>
      </c>
      <c r="G3590" s="232"/>
      <c r="H3590" s="97"/>
      <c r="I3590" s="224"/>
      <c r="J3590" s="98"/>
      <c r="K3590" s="98"/>
      <c r="L3590" s="98"/>
      <c r="M3590" s="96"/>
      <c r="N3590" s="307"/>
      <c r="O3590" s="246"/>
      <c r="P3590" s="124"/>
      <c r="Q3590" s="99"/>
      <c r="R3590" s="99"/>
      <c r="S3590" s="99"/>
      <c r="T3590" s="99"/>
      <c r="U3590" s="99"/>
      <c r="V3590" s="99"/>
      <c r="W3590" s="99"/>
      <c r="X3590" s="99"/>
      <c r="Y3590" s="100"/>
      <c r="Z3590" s="100"/>
      <c r="AA3590" s="100"/>
      <c r="AB3590" s="99"/>
      <c r="AC3590" s="99"/>
      <c r="AD3590" s="99"/>
      <c r="AE3590" s="99"/>
      <c r="AF3590" s="99"/>
      <c r="AG3590" s="99"/>
      <c r="AH3590" s="99"/>
      <c r="AI3590" s="99"/>
      <c r="AJ3590" s="100"/>
      <c r="AK3590" s="100"/>
      <c r="AL3590" s="100"/>
      <c r="AM3590" s="99"/>
      <c r="AN3590" s="99"/>
      <c r="AO3590" s="99"/>
      <c r="AP3590" s="99"/>
      <c r="AQ3590" s="99"/>
      <c r="AR3590" s="99"/>
      <c r="AS3590" s="99"/>
      <c r="AT3590" s="99"/>
      <c r="AU3590" s="99"/>
      <c r="AV3590" s="99"/>
      <c r="AW3590" s="99"/>
      <c r="AX3590" s="100"/>
      <c r="AY3590" s="100"/>
      <c r="AZ3590" s="101"/>
      <c r="BA3590" s="102"/>
      <c r="BB3590" s="95"/>
      <c r="BC3590" s="95"/>
      <c r="BD3590" s="41">
        <v>6</v>
      </c>
      <c r="BE3590" s="52">
        <v>64</v>
      </c>
      <c r="BF3590" s="103">
        <v>6413</v>
      </c>
      <c r="BG3590" s="277"/>
    </row>
    <row r="3591" spans="1:59" s="63" customFormat="1" ht="12.75" x14ac:dyDescent="0.2">
      <c r="A3591" s="196">
        <v>6</v>
      </c>
      <c r="B3591" s="197" t="s">
        <v>1027</v>
      </c>
      <c r="C3591" s="208">
        <v>64</v>
      </c>
      <c r="D3591" s="209" t="s">
        <v>1063</v>
      </c>
      <c r="E3591" s="212">
        <v>6413</v>
      </c>
      <c r="F3591" s="213" t="s">
        <v>1073</v>
      </c>
      <c r="G3591" s="231"/>
      <c r="H3591" s="65"/>
      <c r="I3591" s="222"/>
      <c r="J3591" s="66"/>
      <c r="K3591" s="66"/>
      <c r="L3591" s="66"/>
      <c r="M3591" s="64"/>
      <c r="N3591" s="304"/>
      <c r="O3591" s="305"/>
      <c r="P3591" s="127"/>
      <c r="Q3591" s="67"/>
      <c r="R3591" s="67"/>
      <c r="S3591" s="67"/>
      <c r="T3591" s="67"/>
      <c r="U3591" s="67"/>
      <c r="V3591" s="67"/>
      <c r="W3591" s="67"/>
      <c r="X3591" s="67"/>
      <c r="Y3591" s="68"/>
      <c r="Z3591" s="68"/>
      <c r="AA3591" s="68"/>
      <c r="AB3591" s="67"/>
      <c r="AC3591" s="67"/>
      <c r="AD3591" s="67"/>
      <c r="AE3591" s="67"/>
      <c r="AF3591" s="67"/>
      <c r="AG3591" s="67"/>
      <c r="AH3591" s="67"/>
      <c r="AI3591" s="67"/>
      <c r="AJ3591" s="68"/>
      <c r="AK3591" s="68"/>
      <c r="AL3591" s="68"/>
      <c r="AM3591" s="67"/>
      <c r="AN3591" s="67"/>
      <c r="AO3591" s="67"/>
      <c r="AP3591" s="67"/>
      <c r="AQ3591" s="67"/>
      <c r="AR3591" s="67"/>
      <c r="AS3591" s="67"/>
      <c r="AT3591" s="67"/>
      <c r="AU3591" s="67"/>
      <c r="AV3591" s="67"/>
      <c r="AW3591" s="67"/>
      <c r="AX3591" s="68"/>
      <c r="AY3591" s="68"/>
      <c r="AZ3591" s="69"/>
      <c r="BA3591" s="70"/>
      <c r="BB3591" s="71"/>
      <c r="BC3591" s="95"/>
      <c r="BD3591" s="41">
        <v>6</v>
      </c>
      <c r="BE3591" s="52">
        <v>64</v>
      </c>
      <c r="BF3591" s="103">
        <v>6413</v>
      </c>
      <c r="BG3591" s="275"/>
    </row>
    <row r="3592" spans="1:59" s="63" customFormat="1" ht="12.75" x14ac:dyDescent="0.2">
      <c r="A3592" s="196">
        <v>6</v>
      </c>
      <c r="B3592" s="197" t="s">
        <v>1027</v>
      </c>
      <c r="C3592" s="208">
        <v>64</v>
      </c>
      <c r="D3592" s="209" t="s">
        <v>1063</v>
      </c>
      <c r="E3592" s="212">
        <v>6413</v>
      </c>
      <c r="F3592" s="213" t="s">
        <v>1073</v>
      </c>
      <c r="G3592" s="231"/>
      <c r="H3592" s="72" t="s">
        <v>47</v>
      </c>
      <c r="I3592" s="223"/>
      <c r="J3592" s="73"/>
      <c r="K3592" s="73"/>
      <c r="L3592" s="73"/>
      <c r="M3592" s="74"/>
      <c r="N3592" s="247"/>
      <c r="O3592" s="306"/>
      <c r="P3592" s="105"/>
      <c r="Q3592" s="75"/>
      <c r="R3592" s="75"/>
      <c r="S3592" s="75"/>
      <c r="T3592" s="75"/>
      <c r="U3592" s="75"/>
      <c r="V3592" s="75"/>
      <c r="W3592" s="75"/>
      <c r="X3592" s="75"/>
      <c r="Y3592" s="76">
        <f>IF(ISNUMBER(VLOOKUP(Y3594,P$7:W$7,MATCH(Y3594,P$7:W$7))),VLOOKUP(Y3594,P$7:W$7,MATCH(Y3594,P$7:W$7)),IF(N3596=0,"No Data",IF(Y3594&gt;0,"&lt;100",0)))</f>
        <v>10000</v>
      </c>
      <c r="Z3592" s="77">
        <f>IF(ISNUMBER(VLOOKUP(Z3596,P$7:W$7,MATCH(Z3596,P$7:W$7))),VLOOKUP(Z3596,P$7:W$7,MATCH(Z3596,P$7:W$7)),IF(N3596=0,"No Data",IF(Z3596&gt;0,"&lt;100",0)))</f>
        <v>10000</v>
      </c>
      <c r="AA3592" s="106">
        <f>IF(ISNUMBER(Z3592),Z3592,0)</f>
        <v>10000</v>
      </c>
      <c r="AB3592" s="75"/>
      <c r="AC3592" s="75"/>
      <c r="AD3592" s="75"/>
      <c r="AE3592" s="75"/>
      <c r="AF3592" s="75"/>
      <c r="AG3592" s="75"/>
      <c r="AH3592" s="75"/>
      <c r="AI3592" s="75"/>
      <c r="AJ3592" s="76">
        <f>IF(ISNUMBER(VLOOKUP(AJ3594,AB$7:AH$7,MATCH(AJ3594,AB$7:AH$7))),VLOOKUP(AJ3594,AB$7:AH$7,MATCH(AJ3594,AB$7:AH$7)),IF(N3596=0,"No Data",IF(AJ3594&gt;0,"&lt;50",0)))</f>
        <v>0</v>
      </c>
      <c r="AK3592" s="77">
        <f>IF(ISNUMBER(VLOOKUP(AK3596,AB$7:AH$7,MATCH(AK3596,AB$7:AH$7))),VLOOKUP(AK3596,AB$7:AH$7,MATCH(AK3596,AB$7:AH$7)),IF(N3596=0,"No Data",IF(AK3596&gt;0,"&lt;50",0)))</f>
        <v>0</v>
      </c>
      <c r="AL3592" s="106">
        <f>IF(ISNUMBER(AK3592),AK3592,0)</f>
        <v>0</v>
      </c>
      <c r="AM3592" s="75"/>
      <c r="AN3592" s="75"/>
      <c r="AO3592" s="75"/>
      <c r="AP3592" s="75"/>
      <c r="AQ3592" s="75"/>
      <c r="AR3592" s="75"/>
      <c r="AS3592" s="75"/>
      <c r="AT3592" s="75"/>
      <c r="AU3592" s="75"/>
      <c r="AV3592" s="75"/>
      <c r="AW3592" s="76">
        <f>IF(ISNUMBER(VLOOKUP(AW3594,AM$7:AU$7,MATCH(AW3594,AM$7:AU$7))),VLOOKUP(AW3594,AM$7:AU$7,MATCH(AW3594,AM$7:AU$7)),IF(N3596=0,"No Data",IF(AW3594&gt;0,"&lt;10",0)))</f>
        <v>250</v>
      </c>
      <c r="AX3592" s="77">
        <f>IF(ISNUMBER(VLOOKUP(AX3596,AM$7:AU$7,MATCH(AX3596,AM$7:AU$7))),VLOOKUP(AX3596,AM$7:AU$7,MATCH(AX3596,AM$7:AU$7)),IF(N3596=0,"No Data",IF(AX3596&gt;0,"&lt;10",0)))</f>
        <v>250</v>
      </c>
      <c r="AY3592" s="106">
        <f>IF(ISNUMBER(AX3592),AX3592,0)</f>
        <v>250</v>
      </c>
      <c r="AZ3592" s="79"/>
      <c r="BA3592" s="80"/>
      <c r="BB3592" s="71"/>
      <c r="BC3592" s="95"/>
      <c r="BD3592" s="41">
        <v>6</v>
      </c>
      <c r="BE3592" s="52">
        <v>64</v>
      </c>
      <c r="BF3592" s="103">
        <v>6413</v>
      </c>
      <c r="BG3592" s="276" t="s">
        <v>47</v>
      </c>
    </row>
    <row r="3593" spans="1:59" s="63" customFormat="1" ht="12.75" x14ac:dyDescent="0.2">
      <c r="A3593" s="196">
        <v>6</v>
      </c>
      <c r="B3593" s="197" t="s">
        <v>1027</v>
      </c>
      <c r="C3593" s="208">
        <v>64</v>
      </c>
      <c r="D3593" s="209" t="s">
        <v>1063</v>
      </c>
      <c r="E3593" s="212">
        <v>6413</v>
      </c>
      <c r="F3593" s="213" t="s">
        <v>1073</v>
      </c>
      <c r="G3593" s="231"/>
      <c r="H3593" s="81" t="s">
        <v>48</v>
      </c>
      <c r="I3593" s="223"/>
      <c r="J3593" s="73"/>
      <c r="K3593" s="73"/>
      <c r="L3593" s="73"/>
      <c r="M3593" s="74"/>
      <c r="N3593" s="247"/>
      <c r="O3593" s="306"/>
      <c r="P3593" s="105"/>
      <c r="Q3593" s="75"/>
      <c r="R3593" s="75"/>
      <c r="S3593" s="75"/>
      <c r="T3593" s="75"/>
      <c r="U3593" s="75"/>
      <c r="V3593" s="75"/>
      <c r="W3593" s="75"/>
      <c r="X3593" s="75"/>
      <c r="Y3593" s="82">
        <f>MIN(X3597:X3599)</f>
        <v>0</v>
      </c>
      <c r="Z3593" s="83"/>
      <c r="AA3593" s="83"/>
      <c r="AB3593" s="75"/>
      <c r="AC3593" s="75"/>
      <c r="AD3593" s="75"/>
      <c r="AE3593" s="75"/>
      <c r="AF3593" s="75"/>
      <c r="AG3593" s="75"/>
      <c r="AH3593" s="75"/>
      <c r="AI3593" s="75"/>
      <c r="AJ3593" s="82">
        <f>MIN(AI3597:AI3599)</f>
        <v>0</v>
      </c>
      <c r="AK3593" s="83"/>
      <c r="AL3593" s="83"/>
      <c r="AM3593" s="75"/>
      <c r="AN3593" s="75"/>
      <c r="AO3593" s="75"/>
      <c r="AP3593" s="75"/>
      <c r="AQ3593" s="75"/>
      <c r="AR3593" s="75"/>
      <c r="AS3593" s="75"/>
      <c r="AT3593" s="75"/>
      <c r="AU3593" s="75"/>
      <c r="AV3593" s="75"/>
      <c r="AW3593" s="82">
        <f>MIN(AV3597:AV3599)</f>
        <v>100</v>
      </c>
      <c r="AX3593" s="83"/>
      <c r="AY3593" s="83"/>
      <c r="AZ3593" s="79"/>
      <c r="BA3593" s="80"/>
      <c r="BB3593" s="71"/>
      <c r="BC3593" s="95"/>
      <c r="BD3593" s="41">
        <v>6</v>
      </c>
      <c r="BE3593" s="52">
        <v>64</v>
      </c>
      <c r="BF3593" s="103">
        <v>6413</v>
      </c>
      <c r="BG3593" s="278" t="s">
        <v>48</v>
      </c>
    </row>
    <row r="3594" spans="1:59" s="63" customFormat="1" ht="12.75" x14ac:dyDescent="0.2">
      <c r="A3594" s="196">
        <v>6</v>
      </c>
      <c r="B3594" s="197" t="s">
        <v>1027</v>
      </c>
      <c r="C3594" s="208">
        <v>64</v>
      </c>
      <c r="D3594" s="209" t="s">
        <v>1063</v>
      </c>
      <c r="E3594" s="212">
        <v>6413</v>
      </c>
      <c r="F3594" s="213" t="s">
        <v>1073</v>
      </c>
      <c r="G3594" s="231"/>
      <c r="H3594" s="81" t="s">
        <v>49</v>
      </c>
      <c r="I3594" s="223"/>
      <c r="J3594" s="73"/>
      <c r="K3594" s="73"/>
      <c r="L3594" s="73"/>
      <c r="M3594" s="74"/>
      <c r="N3594" s="247"/>
      <c r="O3594" s="306"/>
      <c r="P3594" s="105"/>
      <c r="Q3594" s="75"/>
      <c r="R3594" s="75"/>
      <c r="S3594" s="75"/>
      <c r="T3594" s="75"/>
      <c r="U3594" s="75"/>
      <c r="V3594" s="75"/>
      <c r="W3594" s="75"/>
      <c r="X3594" s="75"/>
      <c r="Y3594" s="84">
        <f>IF(ISNUMBER(AVERAGE(X3597:X3599)),AVERAGE(X3597:X3599),0)</f>
        <v>12500</v>
      </c>
      <c r="Z3594" s="83"/>
      <c r="AA3594" s="83"/>
      <c r="AB3594" s="75"/>
      <c r="AC3594" s="75"/>
      <c r="AD3594" s="75"/>
      <c r="AE3594" s="75"/>
      <c r="AF3594" s="75"/>
      <c r="AG3594" s="75"/>
      <c r="AH3594" s="75"/>
      <c r="AI3594" s="75"/>
      <c r="AJ3594" s="84">
        <f>IF(ISNUMBER(AVERAGE(AI3597:AI3599)),AVERAGE(AI3597:AI3599),0)</f>
        <v>0</v>
      </c>
      <c r="AK3594" s="83"/>
      <c r="AL3594" s="83"/>
      <c r="AM3594" s="75"/>
      <c r="AN3594" s="75"/>
      <c r="AO3594" s="75"/>
      <c r="AP3594" s="75"/>
      <c r="AQ3594" s="75"/>
      <c r="AR3594" s="75"/>
      <c r="AS3594" s="75"/>
      <c r="AT3594" s="75"/>
      <c r="AU3594" s="75"/>
      <c r="AV3594" s="75"/>
      <c r="AW3594" s="84">
        <f>IF(ISNUMBER(AVERAGE(AV3597:AV3599)),AVERAGE(AV3597:AV3599),0)</f>
        <v>300</v>
      </c>
      <c r="AX3594" s="83"/>
      <c r="AY3594" s="83"/>
      <c r="AZ3594" s="79"/>
      <c r="BA3594" s="80"/>
      <c r="BB3594" s="71"/>
      <c r="BC3594" s="95"/>
      <c r="BD3594" s="41">
        <v>6</v>
      </c>
      <c r="BE3594" s="52">
        <v>64</v>
      </c>
      <c r="BF3594" s="103">
        <v>6413</v>
      </c>
      <c r="BG3594" s="278" t="s">
        <v>49</v>
      </c>
    </row>
    <row r="3595" spans="1:59" s="63" customFormat="1" ht="12.75" x14ac:dyDescent="0.2">
      <c r="A3595" s="196">
        <v>6</v>
      </c>
      <c r="B3595" s="197" t="s">
        <v>1027</v>
      </c>
      <c r="C3595" s="208">
        <v>64</v>
      </c>
      <c r="D3595" s="209" t="s">
        <v>1063</v>
      </c>
      <c r="E3595" s="212">
        <v>6413</v>
      </c>
      <c r="F3595" s="213" t="s">
        <v>1073</v>
      </c>
      <c r="G3595" s="231"/>
      <c r="H3595" s="81" t="s">
        <v>50</v>
      </c>
      <c r="I3595" s="223"/>
      <c r="J3595" s="73"/>
      <c r="K3595" s="73"/>
      <c r="L3595" s="73"/>
      <c r="M3595" s="74"/>
      <c r="N3595" s="247"/>
      <c r="O3595" s="306"/>
      <c r="P3595" s="105"/>
      <c r="Q3595" s="75"/>
      <c r="R3595" s="75"/>
      <c r="S3595" s="75"/>
      <c r="T3595" s="75"/>
      <c r="U3595" s="75"/>
      <c r="V3595" s="75"/>
      <c r="W3595" s="75"/>
      <c r="X3595" s="75"/>
      <c r="Y3595" s="84">
        <f>MAX(X3597:X3599)</f>
        <v>25000</v>
      </c>
      <c r="Z3595" s="83"/>
      <c r="AA3595" s="83"/>
      <c r="AB3595" s="75"/>
      <c r="AC3595" s="75"/>
      <c r="AD3595" s="75"/>
      <c r="AE3595" s="75"/>
      <c r="AF3595" s="75"/>
      <c r="AG3595" s="75"/>
      <c r="AH3595" s="75"/>
      <c r="AI3595" s="75"/>
      <c r="AJ3595" s="84">
        <f>MAX(AI3597:AI3599)</f>
        <v>0</v>
      </c>
      <c r="AK3595" s="83"/>
      <c r="AL3595" s="83"/>
      <c r="AM3595" s="75"/>
      <c r="AN3595" s="75"/>
      <c r="AO3595" s="75"/>
      <c r="AP3595" s="75"/>
      <c r="AQ3595" s="75"/>
      <c r="AR3595" s="75"/>
      <c r="AS3595" s="75"/>
      <c r="AT3595" s="75"/>
      <c r="AU3595" s="75"/>
      <c r="AV3595" s="75"/>
      <c r="AW3595" s="84">
        <f>MAX(AV3597:AV3599)</f>
        <v>500</v>
      </c>
      <c r="AX3595" s="83"/>
      <c r="AY3595" s="83"/>
      <c r="AZ3595" s="79"/>
      <c r="BA3595" s="80"/>
      <c r="BB3595" s="71"/>
      <c r="BC3595" s="95"/>
      <c r="BD3595" s="41">
        <v>6</v>
      </c>
      <c r="BE3595" s="52">
        <v>64</v>
      </c>
      <c r="BF3595" s="103">
        <v>6413</v>
      </c>
      <c r="BG3595" s="278" t="s">
        <v>50</v>
      </c>
    </row>
    <row r="3596" spans="1:59" s="63" customFormat="1" ht="12.75" x14ac:dyDescent="0.2">
      <c r="A3596" s="196">
        <v>6</v>
      </c>
      <c r="B3596" s="197" t="s">
        <v>1027</v>
      </c>
      <c r="C3596" s="208">
        <v>64</v>
      </c>
      <c r="D3596" s="209" t="s">
        <v>1063</v>
      </c>
      <c r="E3596" s="212">
        <v>6413</v>
      </c>
      <c r="F3596" s="213" t="s">
        <v>1073</v>
      </c>
      <c r="G3596" s="231"/>
      <c r="H3596" s="85" t="s">
        <v>51</v>
      </c>
      <c r="I3596" s="223"/>
      <c r="J3596" s="73"/>
      <c r="K3596" s="73"/>
      <c r="L3596" s="73"/>
      <c r="M3596" s="74"/>
      <c r="N3596" s="317">
        <f>SUM(N3597:N3598)</f>
        <v>2</v>
      </c>
      <c r="O3596" s="293">
        <f>SUM(O3597:O3598)</f>
        <v>1</v>
      </c>
      <c r="P3596" s="292"/>
      <c r="Q3596" s="87"/>
      <c r="R3596" s="87"/>
      <c r="S3596" s="87"/>
      <c r="T3596" s="87"/>
      <c r="U3596" s="87"/>
      <c r="V3596" s="87"/>
      <c r="W3596" s="87"/>
      <c r="X3596" s="87"/>
      <c r="Y3596" s="112"/>
      <c r="Z3596" s="121">
        <f>SUM(Z3597:Z3598)</f>
        <v>12500</v>
      </c>
      <c r="AA3596" s="88"/>
      <c r="AB3596" s="87"/>
      <c r="AC3596" s="87"/>
      <c r="AD3596" s="87"/>
      <c r="AE3596" s="87"/>
      <c r="AF3596" s="87"/>
      <c r="AG3596" s="87"/>
      <c r="AH3596" s="87"/>
      <c r="AI3596" s="87"/>
      <c r="AJ3596" s="112"/>
      <c r="AK3596" s="121">
        <f>SUM(AK3597:AK3598)</f>
        <v>0</v>
      </c>
      <c r="AL3596" s="88"/>
      <c r="AM3596" s="87"/>
      <c r="AN3596" s="87"/>
      <c r="AO3596" s="87"/>
      <c r="AP3596" s="87"/>
      <c r="AQ3596" s="87"/>
      <c r="AR3596" s="87"/>
      <c r="AS3596" s="87"/>
      <c r="AT3596" s="87"/>
      <c r="AU3596" s="87"/>
      <c r="AV3596" s="87"/>
      <c r="AW3596" s="112"/>
      <c r="AX3596" s="121">
        <f>SUM(AX3597:AX3598)</f>
        <v>300</v>
      </c>
      <c r="AY3596" s="88"/>
      <c r="AZ3596" s="79"/>
      <c r="BA3596" s="80"/>
      <c r="BB3596" s="71"/>
      <c r="BC3596" s="95"/>
      <c r="BD3596" s="41">
        <v>6</v>
      </c>
      <c r="BE3596" s="52">
        <v>64</v>
      </c>
      <c r="BF3596" s="103">
        <v>6413</v>
      </c>
      <c r="BG3596" s="279" t="s">
        <v>51</v>
      </c>
    </row>
    <row r="3597" spans="1:59" s="63" customFormat="1" ht="12.75" x14ac:dyDescent="0.2">
      <c r="A3597" s="196">
        <v>6</v>
      </c>
      <c r="B3597" s="197" t="s">
        <v>1027</v>
      </c>
      <c r="C3597" s="208">
        <v>64</v>
      </c>
      <c r="D3597" s="209" t="s">
        <v>1063</v>
      </c>
      <c r="E3597" s="212">
        <v>6413</v>
      </c>
      <c r="F3597" s="213" t="s">
        <v>1073</v>
      </c>
      <c r="G3597" s="231"/>
      <c r="H3597" s="89" t="s">
        <v>52</v>
      </c>
      <c r="I3597" s="90" t="s">
        <v>1074</v>
      </c>
      <c r="J3597" s="90"/>
      <c r="K3597" s="90" t="s">
        <v>64</v>
      </c>
      <c r="L3597" s="90" t="s">
        <v>195</v>
      </c>
      <c r="M3597" s="91"/>
      <c r="N3597" s="312">
        <v>1</v>
      </c>
      <c r="O3597" s="313">
        <f>N3597/N$3596</f>
        <v>0.5</v>
      </c>
      <c r="P3597" s="104"/>
      <c r="Q3597" s="92"/>
      <c r="R3597" s="92"/>
      <c r="S3597" s="92"/>
      <c r="T3597" s="92"/>
      <c r="U3597" s="92"/>
      <c r="V3597" s="92"/>
      <c r="W3597" s="92"/>
      <c r="X3597" s="109">
        <f>P3597*P$7+Q3597*Q$7+R3597*R$7+S3597*S$7+T3597*T$7+U3597*U$7+V3597*V$7+W3597*W$7</f>
        <v>0</v>
      </c>
      <c r="Y3597" s="83"/>
      <c r="Z3597" s="110">
        <f>X3597*$O3597</f>
        <v>0</v>
      </c>
      <c r="AA3597" s="111"/>
      <c r="AB3597" s="92"/>
      <c r="AC3597" s="92"/>
      <c r="AD3597" s="92"/>
      <c r="AE3597" s="92"/>
      <c r="AF3597" s="92"/>
      <c r="AG3597" s="92"/>
      <c r="AH3597" s="92"/>
      <c r="AI3597" s="109">
        <f>AB3597*AB$7+AC3597*AC$7+AD3597*AD$7+AE3597*AE$7+AF3597*AF$7+AG3597*AG$7+AH3597*AH$7</f>
        <v>0</v>
      </c>
      <c r="AJ3597" s="83"/>
      <c r="AK3597" s="110">
        <f>AI3597*$O3597</f>
        <v>0</v>
      </c>
      <c r="AL3597" s="111"/>
      <c r="AM3597" s="92"/>
      <c r="AN3597" s="92"/>
      <c r="AO3597" s="92"/>
      <c r="AP3597" s="92"/>
      <c r="AQ3597" s="92"/>
      <c r="AR3597" s="92">
        <v>1</v>
      </c>
      <c r="AS3597" s="92"/>
      <c r="AT3597" s="92"/>
      <c r="AU3597" s="92"/>
      <c r="AV3597" s="109">
        <f>AM3597*AM$7+AN3597*AN$7+AO3597*AO$7+AP3597*AP$7+AQ3597*AQ$7+AR3597*AR$7+AS3597*AS$7+AT3597*AT$7+AU3597*AU$7</f>
        <v>500</v>
      </c>
      <c r="AW3597" s="75"/>
      <c r="AX3597" s="110">
        <f>AV3597*$O3597</f>
        <v>250</v>
      </c>
      <c r="AY3597" s="111"/>
      <c r="AZ3597" s="93"/>
      <c r="BA3597" s="94" t="s">
        <v>131</v>
      </c>
      <c r="BB3597" s="71"/>
      <c r="BC3597" s="95"/>
      <c r="BD3597" s="41">
        <v>6</v>
      </c>
      <c r="BE3597" s="52">
        <v>64</v>
      </c>
      <c r="BF3597" s="103">
        <v>6413</v>
      </c>
      <c r="BG3597" s="280" t="s">
        <v>52</v>
      </c>
    </row>
    <row r="3598" spans="1:59" s="63" customFormat="1" ht="12.75" x14ac:dyDescent="0.2">
      <c r="A3598" s="196">
        <v>6</v>
      </c>
      <c r="B3598" s="197" t="s">
        <v>1027</v>
      </c>
      <c r="C3598" s="208">
        <v>64</v>
      </c>
      <c r="D3598" s="209" t="s">
        <v>1063</v>
      </c>
      <c r="E3598" s="212">
        <v>6413</v>
      </c>
      <c r="F3598" s="213" t="s">
        <v>1073</v>
      </c>
      <c r="G3598" s="231"/>
      <c r="H3598" s="89"/>
      <c r="I3598" s="90" t="s">
        <v>597</v>
      </c>
      <c r="J3598" s="90"/>
      <c r="K3598" s="90" t="s">
        <v>73</v>
      </c>
      <c r="L3598" s="90" t="s">
        <v>69</v>
      </c>
      <c r="M3598" s="91"/>
      <c r="N3598" s="312">
        <v>1</v>
      </c>
      <c r="O3598" s="313">
        <f>N3598/N$3596</f>
        <v>0.5</v>
      </c>
      <c r="P3598" s="104"/>
      <c r="Q3598" s="92"/>
      <c r="R3598" s="92"/>
      <c r="S3598" s="92"/>
      <c r="T3598" s="92"/>
      <c r="U3598" s="92"/>
      <c r="V3598" s="92"/>
      <c r="W3598" s="92">
        <v>1</v>
      </c>
      <c r="X3598" s="109">
        <f>P3598*P$7+Q3598*Q$7+R3598*R$7+S3598*S$7+T3598*T$7+U3598*U$7+V3598*V$7+W3598*W$7</f>
        <v>25000</v>
      </c>
      <c r="Y3598" s="83"/>
      <c r="Z3598" s="110">
        <f>X3598*$O3598</f>
        <v>12500</v>
      </c>
      <c r="AA3598" s="111"/>
      <c r="AB3598" s="92"/>
      <c r="AC3598" s="92"/>
      <c r="AD3598" s="92"/>
      <c r="AE3598" s="92"/>
      <c r="AF3598" s="92"/>
      <c r="AG3598" s="92"/>
      <c r="AH3598" s="92"/>
      <c r="AI3598" s="109">
        <f>AB3598*AB$7+AC3598*AC$7+AD3598*AD$7+AE3598*AE$7+AF3598*AF$7+AG3598*AG$7+AH3598*AH$7</f>
        <v>0</v>
      </c>
      <c r="AJ3598" s="83"/>
      <c r="AK3598" s="110">
        <f>AI3598*$O3598</f>
        <v>0</v>
      </c>
      <c r="AL3598" s="111"/>
      <c r="AM3598" s="92"/>
      <c r="AN3598" s="92"/>
      <c r="AO3598" s="92"/>
      <c r="AP3598" s="92">
        <v>1</v>
      </c>
      <c r="AQ3598" s="92"/>
      <c r="AR3598" s="92"/>
      <c r="AS3598" s="92"/>
      <c r="AT3598" s="92"/>
      <c r="AU3598" s="92"/>
      <c r="AV3598" s="109">
        <f>AM3598*AM$7+AN3598*AN$7+AO3598*AO$7+AP3598*AP$7+AQ3598*AQ$7+AR3598*AR$7+AS3598*AS$7+AT3598*AT$7+AU3598*AU$7</f>
        <v>100</v>
      </c>
      <c r="AW3598" s="75"/>
      <c r="AX3598" s="110">
        <f>AV3598*$O3598</f>
        <v>50</v>
      </c>
      <c r="AY3598" s="111"/>
      <c r="AZ3598" s="93"/>
      <c r="BA3598" s="94" t="s">
        <v>131</v>
      </c>
      <c r="BB3598" s="71"/>
      <c r="BC3598" s="95"/>
      <c r="BD3598" s="41">
        <v>6</v>
      </c>
      <c r="BE3598" s="52">
        <v>64</v>
      </c>
      <c r="BF3598" s="103">
        <v>6413</v>
      </c>
      <c r="BG3598" s="280" t="s">
        <v>52</v>
      </c>
    </row>
    <row r="3599" spans="1:59" s="63" customFormat="1" ht="12.75" x14ac:dyDescent="0.2">
      <c r="A3599" s="196">
        <v>6</v>
      </c>
      <c r="B3599" s="197" t="s">
        <v>1027</v>
      </c>
      <c r="C3599" s="208">
        <v>64</v>
      </c>
      <c r="D3599" s="209" t="s">
        <v>1063</v>
      </c>
      <c r="E3599" s="212">
        <v>6413</v>
      </c>
      <c r="F3599" s="213" t="s">
        <v>1073</v>
      </c>
      <c r="G3599" s="231"/>
      <c r="H3599" s="65"/>
      <c r="I3599" s="222"/>
      <c r="J3599" s="66"/>
      <c r="K3599" s="66"/>
      <c r="L3599" s="66"/>
      <c r="M3599" s="64"/>
      <c r="N3599" s="304"/>
      <c r="O3599" s="305"/>
      <c r="P3599" s="127"/>
      <c r="Q3599" s="67"/>
      <c r="R3599" s="67"/>
      <c r="S3599" s="67"/>
      <c r="T3599" s="67"/>
      <c r="U3599" s="67"/>
      <c r="V3599" s="67"/>
      <c r="W3599" s="67"/>
      <c r="X3599" s="67"/>
      <c r="Y3599" s="68"/>
      <c r="Z3599" s="68"/>
      <c r="AA3599" s="68"/>
      <c r="AB3599" s="67"/>
      <c r="AC3599" s="67"/>
      <c r="AD3599" s="67"/>
      <c r="AE3599" s="67"/>
      <c r="AF3599" s="67"/>
      <c r="AG3599" s="67"/>
      <c r="AH3599" s="67"/>
      <c r="AI3599" s="67"/>
      <c r="AJ3599" s="68"/>
      <c r="AK3599" s="68"/>
      <c r="AL3599" s="68"/>
      <c r="AM3599" s="67"/>
      <c r="AN3599" s="67"/>
      <c r="AO3599" s="67"/>
      <c r="AP3599" s="67"/>
      <c r="AQ3599" s="67"/>
      <c r="AR3599" s="67"/>
      <c r="AS3599" s="67"/>
      <c r="AT3599" s="67"/>
      <c r="AU3599" s="67"/>
      <c r="AV3599" s="67"/>
      <c r="AW3599" s="67"/>
      <c r="AX3599" s="68"/>
      <c r="AY3599" s="68"/>
      <c r="AZ3599" s="69"/>
      <c r="BA3599" s="70"/>
      <c r="BB3599" s="71"/>
      <c r="BC3599" s="95"/>
      <c r="BD3599" s="41">
        <v>6</v>
      </c>
      <c r="BE3599" s="52">
        <v>64</v>
      </c>
      <c r="BF3599" s="103">
        <v>6413</v>
      </c>
      <c r="BG3599" s="275"/>
    </row>
    <row r="3600" spans="1:59" s="63" customFormat="1" ht="12.75" x14ac:dyDescent="0.2">
      <c r="A3600" s="196">
        <v>6</v>
      </c>
      <c r="B3600" s="197" t="s">
        <v>1027</v>
      </c>
      <c r="C3600" s="208">
        <v>64</v>
      </c>
      <c r="D3600" s="209" t="s">
        <v>1063</v>
      </c>
      <c r="E3600" s="212">
        <v>6413</v>
      </c>
      <c r="F3600" s="213" t="s">
        <v>1073</v>
      </c>
      <c r="G3600" s="232"/>
      <c r="H3600" s="97"/>
      <c r="I3600" s="224"/>
      <c r="J3600" s="98"/>
      <c r="K3600" s="98"/>
      <c r="L3600" s="98"/>
      <c r="M3600" s="96"/>
      <c r="N3600" s="307"/>
      <c r="O3600" s="246"/>
      <c r="P3600" s="124"/>
      <c r="Q3600" s="99"/>
      <c r="R3600" s="99"/>
      <c r="S3600" s="99"/>
      <c r="T3600" s="99"/>
      <c r="U3600" s="99"/>
      <c r="V3600" s="99"/>
      <c r="W3600" s="99"/>
      <c r="X3600" s="99"/>
      <c r="Y3600" s="100"/>
      <c r="Z3600" s="100"/>
      <c r="AA3600" s="100"/>
      <c r="AB3600" s="99"/>
      <c r="AC3600" s="99"/>
      <c r="AD3600" s="99"/>
      <c r="AE3600" s="99"/>
      <c r="AF3600" s="99"/>
      <c r="AG3600" s="99"/>
      <c r="AH3600" s="99"/>
      <c r="AI3600" s="99"/>
      <c r="AJ3600" s="100"/>
      <c r="AK3600" s="100"/>
      <c r="AL3600" s="100"/>
      <c r="AM3600" s="99"/>
      <c r="AN3600" s="99"/>
      <c r="AO3600" s="99"/>
      <c r="AP3600" s="99"/>
      <c r="AQ3600" s="99"/>
      <c r="AR3600" s="99"/>
      <c r="AS3600" s="99"/>
      <c r="AT3600" s="99"/>
      <c r="AU3600" s="99"/>
      <c r="AV3600" s="99"/>
      <c r="AW3600" s="99"/>
      <c r="AX3600" s="100"/>
      <c r="AY3600" s="100"/>
      <c r="AZ3600" s="101"/>
      <c r="BA3600" s="102"/>
      <c r="BB3600" s="95"/>
      <c r="BC3600" s="95"/>
      <c r="BD3600" s="41">
        <v>6</v>
      </c>
      <c r="BE3600" s="52">
        <v>64</v>
      </c>
      <c r="BF3600" s="103">
        <v>6413</v>
      </c>
      <c r="BG3600" s="277"/>
    </row>
    <row r="3601" spans="1:59" s="53" customFormat="1" ht="18.75" x14ac:dyDescent="0.3">
      <c r="A3601" s="202">
        <v>6</v>
      </c>
      <c r="B3601" s="203" t="s">
        <v>1027</v>
      </c>
      <c r="C3601" s="205">
        <v>65</v>
      </c>
      <c r="D3601" s="206" t="s">
        <v>1075</v>
      </c>
      <c r="E3601" s="207"/>
      <c r="F3601" s="207"/>
      <c r="G3601" s="229"/>
      <c r="H3601" s="44"/>
      <c r="I3601" s="226"/>
      <c r="J3601" s="192"/>
      <c r="K3601" s="192"/>
      <c r="L3601" s="192"/>
      <c r="M3601" s="194"/>
      <c r="N3601" s="302"/>
      <c r="O3601" s="298"/>
      <c r="P3601" s="47"/>
      <c r="Q3601" s="47"/>
      <c r="R3601" s="47"/>
      <c r="S3601" s="47"/>
      <c r="T3601" s="47"/>
      <c r="U3601" s="47"/>
      <c r="V3601" s="47"/>
      <c r="W3601" s="47"/>
      <c r="X3601" s="47"/>
      <c r="Y3601" s="48"/>
      <c r="Z3601" s="48"/>
      <c r="AA3601" s="48"/>
      <c r="AB3601" s="47"/>
      <c r="AC3601" s="47"/>
      <c r="AD3601" s="47"/>
      <c r="AE3601" s="47"/>
      <c r="AF3601" s="47"/>
      <c r="AG3601" s="47"/>
      <c r="AH3601" s="47"/>
      <c r="AI3601" s="47"/>
      <c r="AJ3601" s="48"/>
      <c r="AK3601" s="48"/>
      <c r="AL3601" s="48"/>
      <c r="AM3601" s="47"/>
      <c r="AN3601" s="47"/>
      <c r="AO3601" s="47"/>
      <c r="AP3601" s="47"/>
      <c r="AQ3601" s="47"/>
      <c r="AR3601" s="47"/>
      <c r="AS3601" s="47"/>
      <c r="AT3601" s="47"/>
      <c r="AU3601" s="47"/>
      <c r="AV3601" s="47"/>
      <c r="AW3601" s="47"/>
      <c r="AX3601" s="48"/>
      <c r="AY3601" s="333"/>
      <c r="AZ3601" s="49"/>
      <c r="BA3601" s="50"/>
      <c r="BB3601" s="51"/>
      <c r="BC3601" s="45"/>
      <c r="BD3601" s="41">
        <v>6</v>
      </c>
      <c r="BE3601" s="52">
        <v>65</v>
      </c>
      <c r="BF3601" s="52" t="s">
        <v>1075</v>
      </c>
      <c r="BG3601" s="273"/>
    </row>
    <row r="3602" spans="1:59" x14ac:dyDescent="0.25">
      <c r="A3602" s="196">
        <v>6</v>
      </c>
      <c r="B3602" s="197" t="s">
        <v>1027</v>
      </c>
      <c r="C3602" s="208">
        <v>65</v>
      </c>
      <c r="D3602" s="209" t="s">
        <v>1075</v>
      </c>
      <c r="E3602" s="210">
        <v>6511</v>
      </c>
      <c r="F3602" s="211" t="s">
        <v>1076</v>
      </c>
      <c r="G3602" s="235"/>
      <c r="H3602" s="145"/>
      <c r="I3602" s="221"/>
      <c r="J3602" s="57"/>
      <c r="K3602" s="57"/>
      <c r="L3602" s="57"/>
      <c r="M3602" s="144"/>
      <c r="N3602" s="324"/>
      <c r="O3602" s="325"/>
      <c r="P3602" s="146"/>
      <c r="Q3602" s="146"/>
      <c r="R3602" s="146"/>
      <c r="S3602" s="146"/>
      <c r="T3602" s="146"/>
      <c r="U3602" s="146"/>
      <c r="V3602" s="146"/>
      <c r="W3602" s="146"/>
      <c r="X3602" s="146"/>
      <c r="Y3602" s="59"/>
      <c r="Z3602" s="123"/>
      <c r="AA3602" s="123"/>
      <c r="AB3602" s="146"/>
      <c r="AC3602" s="146"/>
      <c r="AD3602" s="146"/>
      <c r="AE3602" s="146"/>
      <c r="AF3602" s="146"/>
      <c r="AG3602" s="146"/>
      <c r="AH3602" s="146"/>
      <c r="AI3602" s="146"/>
      <c r="AJ3602" s="59"/>
      <c r="AK3602" s="123"/>
      <c r="AL3602" s="123"/>
      <c r="AM3602" s="146"/>
      <c r="AN3602" s="146"/>
      <c r="AO3602" s="146"/>
      <c r="AP3602" s="146"/>
      <c r="AQ3602" s="146"/>
      <c r="AR3602" s="146"/>
      <c r="AS3602" s="146"/>
      <c r="AT3602" s="146"/>
      <c r="AU3602" s="146"/>
      <c r="AV3602" s="146"/>
      <c r="AW3602" s="58"/>
      <c r="AX3602" s="123"/>
      <c r="AY3602" s="59"/>
      <c r="AZ3602" s="147"/>
      <c r="BA3602" s="148"/>
      <c r="BB3602" s="143"/>
      <c r="BC3602" s="143"/>
      <c r="BD3602" s="41">
        <v>6</v>
      </c>
      <c r="BE3602" s="52">
        <v>65</v>
      </c>
      <c r="BF3602" s="62">
        <v>6511</v>
      </c>
      <c r="BG3602" s="284"/>
    </row>
    <row r="3603" spans="1:59" s="63" customFormat="1" ht="12.75" x14ac:dyDescent="0.2">
      <c r="A3603" s="196">
        <v>6</v>
      </c>
      <c r="B3603" s="197" t="s">
        <v>1027</v>
      </c>
      <c r="C3603" s="208">
        <v>65</v>
      </c>
      <c r="D3603" s="209" t="s">
        <v>1075</v>
      </c>
      <c r="E3603" s="210">
        <v>6511</v>
      </c>
      <c r="F3603" s="211" t="s">
        <v>1076</v>
      </c>
      <c r="G3603" s="230"/>
      <c r="H3603" s="56"/>
      <c r="I3603" s="221"/>
      <c r="J3603" s="57"/>
      <c r="K3603" s="57"/>
      <c r="L3603" s="57"/>
      <c r="M3603" s="55"/>
      <c r="N3603" s="303"/>
      <c r="O3603" s="245"/>
      <c r="P3603" s="122"/>
      <c r="Q3603" s="58"/>
      <c r="R3603" s="58"/>
      <c r="S3603" s="58"/>
      <c r="T3603" s="58"/>
      <c r="U3603" s="58"/>
      <c r="V3603" s="58"/>
      <c r="W3603" s="58"/>
      <c r="X3603" s="58"/>
      <c r="Y3603" s="59"/>
      <c r="Z3603" s="59"/>
      <c r="AA3603" s="59"/>
      <c r="AB3603" s="58"/>
      <c r="AC3603" s="58"/>
      <c r="AD3603" s="58"/>
      <c r="AE3603" s="58"/>
      <c r="AF3603" s="58"/>
      <c r="AG3603" s="58"/>
      <c r="AH3603" s="58"/>
      <c r="AI3603" s="58"/>
      <c r="AJ3603" s="59"/>
      <c r="AK3603" s="59"/>
      <c r="AL3603" s="59"/>
      <c r="AM3603" s="58"/>
      <c r="AN3603" s="58"/>
      <c r="AO3603" s="58"/>
      <c r="AP3603" s="58"/>
      <c r="AQ3603" s="58"/>
      <c r="AR3603" s="58"/>
      <c r="AS3603" s="58"/>
      <c r="AT3603" s="58"/>
      <c r="AU3603" s="58"/>
      <c r="AV3603" s="58"/>
      <c r="AW3603" s="58"/>
      <c r="AX3603" s="59"/>
      <c r="AY3603" s="59"/>
      <c r="AZ3603" s="60"/>
      <c r="BA3603" s="61"/>
      <c r="BB3603" s="54"/>
      <c r="BC3603" s="54"/>
      <c r="BD3603" s="41">
        <v>6</v>
      </c>
      <c r="BE3603" s="52">
        <v>65</v>
      </c>
      <c r="BF3603" s="62">
        <v>6511</v>
      </c>
      <c r="BG3603" s="274"/>
    </row>
    <row r="3604" spans="1:59" s="63" customFormat="1" ht="12.75" x14ac:dyDescent="0.2">
      <c r="A3604" s="196">
        <v>6</v>
      </c>
      <c r="B3604" s="197" t="s">
        <v>1027</v>
      </c>
      <c r="C3604" s="208">
        <v>65</v>
      </c>
      <c r="D3604" s="209" t="s">
        <v>1075</v>
      </c>
      <c r="E3604" s="210">
        <v>6511</v>
      </c>
      <c r="F3604" s="211" t="s">
        <v>1076</v>
      </c>
      <c r="G3604" s="231"/>
      <c r="H3604" s="65"/>
      <c r="I3604" s="222"/>
      <c r="J3604" s="66"/>
      <c r="K3604" s="66"/>
      <c r="L3604" s="66"/>
      <c r="M3604" s="64"/>
      <c r="N3604" s="308"/>
      <c r="O3604" s="309"/>
      <c r="P3604" s="127"/>
      <c r="Q3604" s="67"/>
      <c r="R3604" s="67"/>
      <c r="S3604" s="67"/>
      <c r="T3604" s="67"/>
      <c r="U3604" s="67"/>
      <c r="V3604" s="67"/>
      <c r="W3604" s="67"/>
      <c r="X3604" s="67"/>
      <c r="Y3604" s="68"/>
      <c r="Z3604" s="68"/>
      <c r="AA3604" s="68"/>
      <c r="AB3604" s="67"/>
      <c r="AC3604" s="67"/>
      <c r="AD3604" s="67"/>
      <c r="AE3604" s="67"/>
      <c r="AF3604" s="67"/>
      <c r="AG3604" s="67"/>
      <c r="AH3604" s="67"/>
      <c r="AI3604" s="67"/>
      <c r="AJ3604" s="68"/>
      <c r="AK3604" s="68"/>
      <c r="AL3604" s="68"/>
      <c r="AM3604" s="67"/>
      <c r="AN3604" s="67"/>
      <c r="AO3604" s="67"/>
      <c r="AP3604" s="67"/>
      <c r="AQ3604" s="67"/>
      <c r="AR3604" s="67"/>
      <c r="AS3604" s="67"/>
      <c r="AT3604" s="67"/>
      <c r="AU3604" s="67"/>
      <c r="AV3604" s="67"/>
      <c r="AW3604" s="67"/>
      <c r="AX3604" s="68"/>
      <c r="AY3604" s="68"/>
      <c r="AZ3604" s="69"/>
      <c r="BA3604" s="70"/>
      <c r="BB3604" s="71"/>
      <c r="BC3604" s="54"/>
      <c r="BD3604" s="41">
        <v>6</v>
      </c>
      <c r="BE3604" s="52">
        <v>65</v>
      </c>
      <c r="BF3604" s="62">
        <v>6511</v>
      </c>
      <c r="BG3604" s="275"/>
    </row>
    <row r="3605" spans="1:59" s="63" customFormat="1" ht="12.75" x14ac:dyDescent="0.2">
      <c r="A3605" s="196">
        <v>6</v>
      </c>
      <c r="B3605" s="197" t="s">
        <v>1027</v>
      </c>
      <c r="C3605" s="208">
        <v>65</v>
      </c>
      <c r="D3605" s="209" t="s">
        <v>1075</v>
      </c>
      <c r="E3605" s="210">
        <v>6511</v>
      </c>
      <c r="F3605" s="211" t="s">
        <v>1076</v>
      </c>
      <c r="G3605" s="231"/>
      <c r="H3605" s="72" t="s">
        <v>47</v>
      </c>
      <c r="I3605" s="223"/>
      <c r="J3605" s="73"/>
      <c r="K3605" s="73"/>
      <c r="L3605" s="73"/>
      <c r="M3605" s="74"/>
      <c r="N3605" s="247"/>
      <c r="O3605" s="306"/>
      <c r="P3605" s="105"/>
      <c r="Q3605" s="75"/>
      <c r="R3605" s="75"/>
      <c r="S3605" s="75"/>
      <c r="T3605" s="75"/>
      <c r="U3605" s="75"/>
      <c r="V3605" s="75"/>
      <c r="W3605" s="75"/>
      <c r="X3605" s="75"/>
      <c r="Y3605" s="76">
        <f>IF(ISNUMBER(VLOOKUP(Y3607,P$7:W$7,MATCH(Y3607,P$7:W$7))),VLOOKUP(Y3607,P$7:W$7,MATCH(Y3607,P$7:W$7)),IF(N3609=0,"No Data",IF(Y3607&gt;0,"&lt;100",0)))</f>
        <v>5000</v>
      </c>
      <c r="Z3605" s="77">
        <f>IF(ISNUMBER(VLOOKUP(Z3609,P$7:W$7,MATCH(Z3609,P$7:W$7))),VLOOKUP(Z3609,P$7:W$7,MATCH(Z3609,P$7:W$7)),IF(N3609=0,"No Data",IF(Z3609&gt;0,"&lt;100",0)))</f>
        <v>5000</v>
      </c>
      <c r="AA3605" s="106">
        <f>IF(ISNUMBER(Z3605),Z3605,0)</f>
        <v>5000</v>
      </c>
      <c r="AB3605" s="75"/>
      <c r="AC3605" s="75"/>
      <c r="AD3605" s="75"/>
      <c r="AE3605" s="75"/>
      <c r="AF3605" s="75"/>
      <c r="AG3605" s="75"/>
      <c r="AH3605" s="75"/>
      <c r="AI3605" s="75"/>
      <c r="AJ3605" s="76">
        <f>IF(ISNUMBER(VLOOKUP(AJ3607,AB$7:AH$7,MATCH(AJ3607,AB$7:AH$7))),VLOOKUP(AJ3607,AB$7:AH$7,MATCH(AJ3607,AB$7:AH$7)),IF(N3609=0,"No Data",IF(AJ3607&gt;0,"&lt;50",0)))</f>
        <v>0</v>
      </c>
      <c r="AK3605" s="77">
        <f>IF(ISNUMBER(VLOOKUP(AK3609,AB$7:AH$7,MATCH(AK3609,AB$7:AH$7))),VLOOKUP(AK3609,AB$7:AH$7,MATCH(AK3609,AB$7:AH$7)),IF(N3609=0,"No Data",IF(AK3609&gt;0,"&lt;50",0)))</f>
        <v>0</v>
      </c>
      <c r="AL3605" s="106">
        <f>IF(ISNUMBER(AK3605),AK3605,0)</f>
        <v>0</v>
      </c>
      <c r="AM3605" s="75"/>
      <c r="AN3605" s="75"/>
      <c r="AO3605" s="75"/>
      <c r="AP3605" s="75"/>
      <c r="AQ3605" s="75"/>
      <c r="AR3605" s="75"/>
      <c r="AS3605" s="75"/>
      <c r="AT3605" s="75"/>
      <c r="AU3605" s="75"/>
      <c r="AV3605" s="75"/>
      <c r="AW3605" s="76">
        <f>IF(ISNUMBER(VLOOKUP(AW3607,AM$7:AU$7,MATCH(AW3607,AM$7:AU$7))),VLOOKUP(AW3607,AM$7:AU$7,MATCH(AW3607,AM$7:AU$7)),IF(N3609=0,"No Data",IF(AW3607&gt;0,"&lt;10",0)))</f>
        <v>250</v>
      </c>
      <c r="AX3605" s="77">
        <f>IF(ISNUMBER(VLOOKUP(AX3609,AM$7:AU$7,MATCH(AX3609,AM$7:AU$7))),VLOOKUP(AX3609,AM$7:AU$7,MATCH(AX3609,AM$7:AU$7)),IF(N3609=0,"No Data",IF(AX3609&gt;0,"&lt;10",0)))</f>
        <v>250</v>
      </c>
      <c r="AY3605" s="106">
        <f>IF(ISNUMBER(AX3605),AX3605,0)</f>
        <v>250</v>
      </c>
      <c r="AZ3605" s="79"/>
      <c r="BA3605" s="80"/>
      <c r="BB3605" s="71"/>
      <c r="BC3605" s="54"/>
      <c r="BD3605" s="41">
        <v>6</v>
      </c>
      <c r="BE3605" s="52">
        <v>65</v>
      </c>
      <c r="BF3605" s="62">
        <v>6511</v>
      </c>
      <c r="BG3605" s="276" t="s">
        <v>47</v>
      </c>
    </row>
    <row r="3606" spans="1:59" s="63" customFormat="1" ht="12.75" x14ac:dyDescent="0.2">
      <c r="A3606" s="196">
        <v>6</v>
      </c>
      <c r="B3606" s="197" t="s">
        <v>1027</v>
      </c>
      <c r="C3606" s="208">
        <v>65</v>
      </c>
      <c r="D3606" s="209" t="s">
        <v>1075</v>
      </c>
      <c r="E3606" s="210">
        <v>6511</v>
      </c>
      <c r="F3606" s="211" t="s">
        <v>1076</v>
      </c>
      <c r="G3606" s="231"/>
      <c r="H3606" s="81" t="s">
        <v>48</v>
      </c>
      <c r="I3606" s="223"/>
      <c r="J3606" s="73"/>
      <c r="K3606" s="73"/>
      <c r="L3606" s="73"/>
      <c r="M3606" s="74"/>
      <c r="N3606" s="247"/>
      <c r="O3606" s="306"/>
      <c r="P3606" s="105"/>
      <c r="Q3606" s="75"/>
      <c r="R3606" s="75"/>
      <c r="S3606" s="75"/>
      <c r="T3606" s="75"/>
      <c r="U3606" s="75"/>
      <c r="V3606" s="75"/>
      <c r="W3606" s="75"/>
      <c r="X3606" s="75"/>
      <c r="Y3606" s="82">
        <f>MIN(X3610:X3629)</f>
        <v>0</v>
      </c>
      <c r="Z3606" s="83"/>
      <c r="AA3606" s="83"/>
      <c r="AB3606" s="75"/>
      <c r="AC3606" s="75"/>
      <c r="AD3606" s="75"/>
      <c r="AE3606" s="75"/>
      <c r="AF3606" s="75"/>
      <c r="AG3606" s="75"/>
      <c r="AH3606" s="75"/>
      <c r="AI3606" s="75"/>
      <c r="AJ3606" s="82">
        <f>MIN(AI3610:AI3629)</f>
        <v>0</v>
      </c>
      <c r="AK3606" s="83"/>
      <c r="AL3606" s="83"/>
      <c r="AM3606" s="75"/>
      <c r="AN3606" s="75"/>
      <c r="AO3606" s="75"/>
      <c r="AP3606" s="75"/>
      <c r="AQ3606" s="75"/>
      <c r="AR3606" s="75"/>
      <c r="AS3606" s="75"/>
      <c r="AT3606" s="75"/>
      <c r="AU3606" s="75"/>
      <c r="AV3606" s="75"/>
      <c r="AW3606" s="82">
        <f>MIN(AV3610:AV3629)</f>
        <v>50</v>
      </c>
      <c r="AX3606" s="83"/>
      <c r="AY3606" s="83"/>
      <c r="AZ3606" s="79"/>
      <c r="BA3606" s="80"/>
      <c r="BB3606" s="71"/>
      <c r="BC3606" s="54"/>
      <c r="BD3606" s="41">
        <v>6</v>
      </c>
      <c r="BE3606" s="52">
        <v>65</v>
      </c>
      <c r="BF3606" s="62">
        <v>6511</v>
      </c>
      <c r="BG3606" s="278" t="s">
        <v>48</v>
      </c>
    </row>
    <row r="3607" spans="1:59" s="63" customFormat="1" ht="12.75" x14ac:dyDescent="0.2">
      <c r="A3607" s="196">
        <v>6</v>
      </c>
      <c r="B3607" s="197" t="s">
        <v>1027</v>
      </c>
      <c r="C3607" s="208">
        <v>65</v>
      </c>
      <c r="D3607" s="209" t="s">
        <v>1075</v>
      </c>
      <c r="E3607" s="210">
        <v>6511</v>
      </c>
      <c r="F3607" s="211" t="s">
        <v>1076</v>
      </c>
      <c r="G3607" s="231"/>
      <c r="H3607" s="81" t="s">
        <v>49</v>
      </c>
      <c r="I3607" s="223"/>
      <c r="J3607" s="73"/>
      <c r="K3607" s="73"/>
      <c r="L3607" s="73"/>
      <c r="M3607" s="74"/>
      <c r="N3607" s="247"/>
      <c r="O3607" s="306"/>
      <c r="P3607" s="105"/>
      <c r="Q3607" s="75"/>
      <c r="R3607" s="75"/>
      <c r="S3607" s="75"/>
      <c r="T3607" s="75"/>
      <c r="U3607" s="75"/>
      <c r="V3607" s="75"/>
      <c r="W3607" s="75"/>
      <c r="X3607" s="75"/>
      <c r="Y3607" s="84">
        <f>IF(ISNUMBER(AVERAGE(X3610:X3629)),AVERAGE(X3610:X3629),0)</f>
        <v>8765</v>
      </c>
      <c r="Z3607" s="83"/>
      <c r="AA3607" s="83"/>
      <c r="AB3607" s="75"/>
      <c r="AC3607" s="75"/>
      <c r="AD3607" s="75"/>
      <c r="AE3607" s="75"/>
      <c r="AF3607" s="75"/>
      <c r="AG3607" s="75"/>
      <c r="AH3607" s="75"/>
      <c r="AI3607" s="75"/>
      <c r="AJ3607" s="84">
        <f>IF(ISNUMBER(AVERAGE(AI3610:AI3629)),AVERAGE(AI3610:AI3629),0)</f>
        <v>0</v>
      </c>
      <c r="AK3607" s="83"/>
      <c r="AL3607" s="83"/>
      <c r="AM3607" s="75"/>
      <c r="AN3607" s="75"/>
      <c r="AO3607" s="75"/>
      <c r="AP3607" s="75"/>
      <c r="AQ3607" s="75"/>
      <c r="AR3607" s="75"/>
      <c r="AS3607" s="75"/>
      <c r="AT3607" s="75"/>
      <c r="AU3607" s="75"/>
      <c r="AV3607" s="75"/>
      <c r="AW3607" s="84">
        <f>IF(ISNUMBER(AVERAGE(AV3610:AV3629)),AVERAGE(AV3610:AV3629),0)</f>
        <v>457.5</v>
      </c>
      <c r="AX3607" s="83"/>
      <c r="AY3607" s="83"/>
      <c r="AZ3607" s="79"/>
      <c r="BA3607" s="80"/>
      <c r="BB3607" s="71"/>
      <c r="BC3607" s="54"/>
      <c r="BD3607" s="41">
        <v>6</v>
      </c>
      <c r="BE3607" s="52">
        <v>65</v>
      </c>
      <c r="BF3607" s="62">
        <v>6511</v>
      </c>
      <c r="BG3607" s="278" t="s">
        <v>49</v>
      </c>
    </row>
    <row r="3608" spans="1:59" s="63" customFormat="1" ht="12.75" x14ac:dyDescent="0.2">
      <c r="A3608" s="196">
        <v>6</v>
      </c>
      <c r="B3608" s="197" t="s">
        <v>1027</v>
      </c>
      <c r="C3608" s="208">
        <v>65</v>
      </c>
      <c r="D3608" s="209" t="s">
        <v>1075</v>
      </c>
      <c r="E3608" s="210">
        <v>6511</v>
      </c>
      <c r="F3608" s="211" t="s">
        <v>1076</v>
      </c>
      <c r="G3608" s="231"/>
      <c r="H3608" s="81" t="s">
        <v>50</v>
      </c>
      <c r="I3608" s="223"/>
      <c r="J3608" s="73"/>
      <c r="K3608" s="73"/>
      <c r="L3608" s="73"/>
      <c r="M3608" s="74"/>
      <c r="N3608" s="247"/>
      <c r="O3608" s="306"/>
      <c r="P3608" s="105"/>
      <c r="Q3608" s="75"/>
      <c r="R3608" s="75"/>
      <c r="S3608" s="75"/>
      <c r="T3608" s="75"/>
      <c r="U3608" s="75"/>
      <c r="V3608" s="75"/>
      <c r="W3608" s="75"/>
      <c r="X3608" s="75"/>
      <c r="Y3608" s="84">
        <f>MAX(X3610:X3629)</f>
        <v>25000</v>
      </c>
      <c r="Z3608" s="83"/>
      <c r="AA3608" s="83"/>
      <c r="AB3608" s="75"/>
      <c r="AC3608" s="75"/>
      <c r="AD3608" s="75"/>
      <c r="AE3608" s="75"/>
      <c r="AF3608" s="75"/>
      <c r="AG3608" s="75"/>
      <c r="AH3608" s="75"/>
      <c r="AI3608" s="75"/>
      <c r="AJ3608" s="84">
        <f>MAX(AI3610:AI3629)</f>
        <v>0</v>
      </c>
      <c r="AK3608" s="83"/>
      <c r="AL3608" s="83"/>
      <c r="AM3608" s="75"/>
      <c r="AN3608" s="75"/>
      <c r="AO3608" s="75"/>
      <c r="AP3608" s="75"/>
      <c r="AQ3608" s="75"/>
      <c r="AR3608" s="75"/>
      <c r="AS3608" s="75"/>
      <c r="AT3608" s="75"/>
      <c r="AU3608" s="75"/>
      <c r="AV3608" s="75"/>
      <c r="AW3608" s="84">
        <f>MAX(AV3610:AV3629)</f>
        <v>2500</v>
      </c>
      <c r="AX3608" s="83"/>
      <c r="AY3608" s="83"/>
      <c r="AZ3608" s="79"/>
      <c r="BA3608" s="80"/>
      <c r="BB3608" s="71"/>
      <c r="BC3608" s="54"/>
      <c r="BD3608" s="41">
        <v>6</v>
      </c>
      <c r="BE3608" s="52">
        <v>65</v>
      </c>
      <c r="BF3608" s="62">
        <v>6511</v>
      </c>
      <c r="BG3608" s="278" t="s">
        <v>50</v>
      </c>
    </row>
    <row r="3609" spans="1:59" s="63" customFormat="1" ht="12.75" x14ac:dyDescent="0.2">
      <c r="A3609" s="196">
        <v>6</v>
      </c>
      <c r="B3609" s="197" t="s">
        <v>1027</v>
      </c>
      <c r="C3609" s="208">
        <v>65</v>
      </c>
      <c r="D3609" s="209" t="s">
        <v>1075</v>
      </c>
      <c r="E3609" s="210">
        <v>6511</v>
      </c>
      <c r="F3609" s="211" t="s">
        <v>1076</v>
      </c>
      <c r="G3609" s="231"/>
      <c r="H3609" s="85" t="s">
        <v>51</v>
      </c>
      <c r="I3609" s="223"/>
      <c r="J3609" s="73"/>
      <c r="K3609" s="73"/>
      <c r="L3609" s="73"/>
      <c r="M3609" s="74"/>
      <c r="N3609" s="248">
        <f>SUM(N3610:N3629)</f>
        <v>20</v>
      </c>
      <c r="O3609" s="293">
        <f>SUM(O3610:O3629)</f>
        <v>1.0000000000000002</v>
      </c>
      <c r="P3609" s="292"/>
      <c r="Q3609" s="87"/>
      <c r="R3609" s="87"/>
      <c r="S3609" s="87"/>
      <c r="T3609" s="87"/>
      <c r="U3609" s="87"/>
      <c r="V3609" s="87"/>
      <c r="W3609" s="87"/>
      <c r="X3609" s="87"/>
      <c r="Y3609" s="88"/>
      <c r="Z3609" s="119">
        <f>SUM(Z3610:Z3629)</f>
        <v>8765</v>
      </c>
      <c r="AA3609" s="120"/>
      <c r="AB3609" s="111"/>
      <c r="AC3609" s="111"/>
      <c r="AD3609" s="111"/>
      <c r="AE3609" s="111"/>
      <c r="AF3609" s="111"/>
      <c r="AG3609" s="111"/>
      <c r="AH3609" s="111"/>
      <c r="AI3609" s="111"/>
      <c r="AJ3609" s="120"/>
      <c r="AK3609" s="119">
        <f>SUM(AK3610:AK3629)</f>
        <v>0</v>
      </c>
      <c r="AL3609" s="120"/>
      <c r="AM3609" s="111"/>
      <c r="AN3609" s="111"/>
      <c r="AO3609" s="111"/>
      <c r="AP3609" s="111"/>
      <c r="AQ3609" s="111"/>
      <c r="AR3609" s="111"/>
      <c r="AS3609" s="111"/>
      <c r="AT3609" s="111"/>
      <c r="AU3609" s="111"/>
      <c r="AV3609" s="111"/>
      <c r="AW3609" s="120"/>
      <c r="AX3609" s="119">
        <f>SUM(AX3610:AX3629)</f>
        <v>457.5</v>
      </c>
      <c r="AY3609" s="88"/>
      <c r="AZ3609" s="79"/>
      <c r="BA3609" s="80"/>
      <c r="BB3609" s="71"/>
      <c r="BC3609" s="54"/>
      <c r="BD3609" s="41">
        <v>6</v>
      </c>
      <c r="BE3609" s="52">
        <v>65</v>
      </c>
      <c r="BF3609" s="62">
        <v>6511</v>
      </c>
      <c r="BG3609" s="279" t="s">
        <v>51</v>
      </c>
    </row>
    <row r="3610" spans="1:59" s="63" customFormat="1" ht="12.75" x14ac:dyDescent="0.2">
      <c r="A3610" s="196">
        <v>6</v>
      </c>
      <c r="B3610" s="197" t="s">
        <v>1027</v>
      </c>
      <c r="C3610" s="208">
        <v>65</v>
      </c>
      <c r="D3610" s="209" t="s">
        <v>1075</v>
      </c>
      <c r="E3610" s="210">
        <v>6511</v>
      </c>
      <c r="F3610" s="211" t="s">
        <v>1076</v>
      </c>
      <c r="G3610" s="231"/>
      <c r="H3610" s="89" t="s">
        <v>52</v>
      </c>
      <c r="I3610" s="90" t="s">
        <v>1077</v>
      </c>
      <c r="J3610" s="90"/>
      <c r="K3610" s="90" t="s">
        <v>64</v>
      </c>
      <c r="L3610" s="90" t="s">
        <v>119</v>
      </c>
      <c r="M3610" s="91"/>
      <c r="N3610" s="312">
        <v>1</v>
      </c>
      <c r="O3610" s="313">
        <f>N3610/N$3609</f>
        <v>0.05</v>
      </c>
      <c r="P3610" s="104"/>
      <c r="Q3610" s="92"/>
      <c r="R3610" s="92"/>
      <c r="S3610" s="92"/>
      <c r="T3610" s="92"/>
      <c r="U3610" s="92"/>
      <c r="V3610" s="92"/>
      <c r="W3610" s="92"/>
      <c r="X3610" s="109">
        <f t="shared" ref="X3610:X3629" si="617">P3610*P$7+Q3610*Q$7+R3610*R$7+S3610*S$7+T3610*T$7+U3610*U$7+V3610*V$7+W3610*W$7</f>
        <v>0</v>
      </c>
      <c r="Y3610" s="83"/>
      <c r="Z3610" s="110">
        <f t="shared" ref="Z3610:Z3629" si="618">X3610*$O3610</f>
        <v>0</v>
      </c>
      <c r="AA3610" s="111"/>
      <c r="AB3610" s="92"/>
      <c r="AC3610" s="92"/>
      <c r="AD3610" s="92"/>
      <c r="AE3610" s="92"/>
      <c r="AF3610" s="92"/>
      <c r="AG3610" s="92"/>
      <c r="AH3610" s="92"/>
      <c r="AI3610" s="109">
        <f t="shared" ref="AI3610:AI3629" si="619">AB3610*AB$7+AC3610*AC$7+AD3610*AD$7+AE3610*AE$7+AF3610*AF$7+AG3610*AG$7+AH3610*AH$7</f>
        <v>0</v>
      </c>
      <c r="AJ3610" s="83"/>
      <c r="AK3610" s="110">
        <f t="shared" ref="AK3610:AK3629" si="620">AI3610*$O3610</f>
        <v>0</v>
      </c>
      <c r="AL3610" s="111"/>
      <c r="AM3610" s="92"/>
      <c r="AN3610" s="92"/>
      <c r="AO3610" s="92">
        <v>1</v>
      </c>
      <c r="AP3610" s="92"/>
      <c r="AQ3610" s="92"/>
      <c r="AR3610" s="92"/>
      <c r="AS3610" s="92"/>
      <c r="AT3610" s="92"/>
      <c r="AU3610" s="92"/>
      <c r="AV3610" s="109">
        <f t="shared" ref="AV3610:AV3629" si="621">AM3610*AM$7+AN3610*AN$7+AO3610*AO$7+AP3610*AP$7+AQ3610*AQ$7+AR3610*AR$7+AS3610*AS$7+AT3610*AT$7+AU3610*AU$7</f>
        <v>50</v>
      </c>
      <c r="AW3610" s="75"/>
      <c r="AX3610" s="110">
        <f t="shared" ref="AX3610:AX3629" si="622">AV3610*$O3610</f>
        <v>2.5</v>
      </c>
      <c r="AY3610" s="111"/>
      <c r="AZ3610" s="93"/>
      <c r="BA3610" s="94" t="s">
        <v>131</v>
      </c>
      <c r="BB3610" s="71"/>
      <c r="BC3610" s="54"/>
      <c r="BD3610" s="41">
        <v>6</v>
      </c>
      <c r="BE3610" s="52">
        <v>65</v>
      </c>
      <c r="BF3610" s="62">
        <v>6511</v>
      </c>
      <c r="BG3610" s="280" t="s">
        <v>52</v>
      </c>
    </row>
    <row r="3611" spans="1:59" s="63" customFormat="1" ht="12.75" x14ac:dyDescent="0.2">
      <c r="A3611" s="196">
        <v>6</v>
      </c>
      <c r="B3611" s="197" t="s">
        <v>1027</v>
      </c>
      <c r="C3611" s="208">
        <v>65</v>
      </c>
      <c r="D3611" s="209" t="s">
        <v>1075</v>
      </c>
      <c r="E3611" s="210">
        <v>6511</v>
      </c>
      <c r="F3611" s="211" t="s">
        <v>1076</v>
      </c>
      <c r="G3611" s="231"/>
      <c r="H3611" s="89"/>
      <c r="I3611" s="90" t="s">
        <v>1078</v>
      </c>
      <c r="J3611" s="90"/>
      <c r="K3611" s="90" t="s">
        <v>73</v>
      </c>
      <c r="L3611" s="90" t="s">
        <v>69</v>
      </c>
      <c r="M3611" s="91"/>
      <c r="N3611" s="312">
        <v>1</v>
      </c>
      <c r="O3611" s="313">
        <f t="shared" ref="O3611:O3629" si="623">N3611/N$3609</f>
        <v>0.05</v>
      </c>
      <c r="P3611" s="104"/>
      <c r="Q3611" s="92"/>
      <c r="R3611" s="92"/>
      <c r="S3611" s="92"/>
      <c r="T3611" s="92"/>
      <c r="U3611" s="92"/>
      <c r="V3611" s="92"/>
      <c r="W3611" s="92">
        <v>1</v>
      </c>
      <c r="X3611" s="109">
        <f t="shared" si="617"/>
        <v>25000</v>
      </c>
      <c r="Y3611" s="83"/>
      <c r="Z3611" s="110">
        <f t="shared" si="618"/>
        <v>1250</v>
      </c>
      <c r="AA3611" s="111"/>
      <c r="AB3611" s="92"/>
      <c r="AC3611" s="92"/>
      <c r="AD3611" s="92"/>
      <c r="AE3611" s="92"/>
      <c r="AF3611" s="92"/>
      <c r="AG3611" s="92"/>
      <c r="AH3611" s="92"/>
      <c r="AI3611" s="109">
        <f t="shared" si="619"/>
        <v>0</v>
      </c>
      <c r="AJ3611" s="83"/>
      <c r="AK3611" s="110">
        <f t="shared" si="620"/>
        <v>0</v>
      </c>
      <c r="AL3611" s="111"/>
      <c r="AM3611" s="92"/>
      <c r="AN3611" s="92"/>
      <c r="AO3611" s="92"/>
      <c r="AP3611" s="92">
        <v>1</v>
      </c>
      <c r="AQ3611" s="92"/>
      <c r="AR3611" s="92"/>
      <c r="AS3611" s="92"/>
      <c r="AT3611" s="92"/>
      <c r="AU3611" s="92"/>
      <c r="AV3611" s="109">
        <f t="shared" si="621"/>
        <v>100</v>
      </c>
      <c r="AW3611" s="75"/>
      <c r="AX3611" s="110">
        <f t="shared" si="622"/>
        <v>5</v>
      </c>
      <c r="AY3611" s="111"/>
      <c r="AZ3611" s="93"/>
      <c r="BA3611" s="94" t="s">
        <v>131</v>
      </c>
      <c r="BB3611" s="71"/>
      <c r="BC3611" s="54"/>
      <c r="BD3611" s="41">
        <v>6</v>
      </c>
      <c r="BE3611" s="52">
        <v>65</v>
      </c>
      <c r="BF3611" s="62">
        <v>6511</v>
      </c>
      <c r="BG3611" s="280" t="s">
        <v>52</v>
      </c>
    </row>
    <row r="3612" spans="1:59" s="63" customFormat="1" ht="12.75" x14ac:dyDescent="0.2">
      <c r="A3612" s="196">
        <v>6</v>
      </c>
      <c r="B3612" s="197" t="s">
        <v>1027</v>
      </c>
      <c r="C3612" s="208">
        <v>65</v>
      </c>
      <c r="D3612" s="209" t="s">
        <v>1075</v>
      </c>
      <c r="E3612" s="210">
        <v>6511</v>
      </c>
      <c r="F3612" s="211" t="s">
        <v>1076</v>
      </c>
      <c r="G3612" s="231"/>
      <c r="H3612" s="89"/>
      <c r="I3612" s="90" t="s">
        <v>1079</v>
      </c>
      <c r="J3612" s="90"/>
      <c r="K3612" s="90" t="s">
        <v>64</v>
      </c>
      <c r="L3612" s="90" t="s">
        <v>119</v>
      </c>
      <c r="M3612" s="91"/>
      <c r="N3612" s="312">
        <v>1</v>
      </c>
      <c r="O3612" s="313">
        <f t="shared" si="623"/>
        <v>0.05</v>
      </c>
      <c r="P3612" s="104"/>
      <c r="Q3612" s="92"/>
      <c r="R3612" s="92"/>
      <c r="S3612" s="92"/>
      <c r="T3612" s="92"/>
      <c r="U3612" s="92"/>
      <c r="V3612" s="92"/>
      <c r="W3612" s="92"/>
      <c r="X3612" s="109">
        <f t="shared" si="617"/>
        <v>0</v>
      </c>
      <c r="Y3612" s="83"/>
      <c r="Z3612" s="110">
        <f t="shared" si="618"/>
        <v>0</v>
      </c>
      <c r="AA3612" s="111"/>
      <c r="AB3612" s="92"/>
      <c r="AC3612" s="92"/>
      <c r="AD3612" s="92"/>
      <c r="AE3612" s="92"/>
      <c r="AF3612" s="92"/>
      <c r="AG3612" s="92"/>
      <c r="AH3612" s="92"/>
      <c r="AI3612" s="109">
        <f t="shared" si="619"/>
        <v>0</v>
      </c>
      <c r="AJ3612" s="83"/>
      <c r="AK3612" s="110">
        <f t="shared" si="620"/>
        <v>0</v>
      </c>
      <c r="AL3612" s="111"/>
      <c r="AM3612" s="92"/>
      <c r="AN3612" s="92"/>
      <c r="AO3612" s="92">
        <v>1</v>
      </c>
      <c r="AP3612" s="92"/>
      <c r="AQ3612" s="92"/>
      <c r="AR3612" s="92"/>
      <c r="AS3612" s="92"/>
      <c r="AT3612" s="92"/>
      <c r="AU3612" s="92"/>
      <c r="AV3612" s="109">
        <f t="shared" si="621"/>
        <v>50</v>
      </c>
      <c r="AW3612" s="75"/>
      <c r="AX3612" s="110">
        <f t="shared" si="622"/>
        <v>2.5</v>
      </c>
      <c r="AY3612" s="111"/>
      <c r="AZ3612" s="93"/>
      <c r="BA3612" s="94" t="s">
        <v>131</v>
      </c>
      <c r="BB3612" s="71"/>
      <c r="BC3612" s="54"/>
      <c r="BD3612" s="41">
        <v>6</v>
      </c>
      <c r="BE3612" s="52">
        <v>65</v>
      </c>
      <c r="BF3612" s="62">
        <v>6511</v>
      </c>
      <c r="BG3612" s="280" t="s">
        <v>52</v>
      </c>
    </row>
    <row r="3613" spans="1:59" s="63" customFormat="1" ht="12.75" x14ac:dyDescent="0.2">
      <c r="A3613" s="196">
        <v>6</v>
      </c>
      <c r="B3613" s="197" t="s">
        <v>1027</v>
      </c>
      <c r="C3613" s="208">
        <v>65</v>
      </c>
      <c r="D3613" s="209" t="s">
        <v>1075</v>
      </c>
      <c r="E3613" s="210">
        <v>6511</v>
      </c>
      <c r="F3613" s="211" t="s">
        <v>1076</v>
      </c>
      <c r="G3613" s="231"/>
      <c r="H3613" s="89"/>
      <c r="I3613" s="90" t="s">
        <v>1067</v>
      </c>
      <c r="J3613" s="90"/>
      <c r="K3613" s="90" t="s">
        <v>73</v>
      </c>
      <c r="L3613" s="90" t="s">
        <v>69</v>
      </c>
      <c r="M3613" s="91"/>
      <c r="N3613" s="312">
        <v>1</v>
      </c>
      <c r="O3613" s="313">
        <f t="shared" si="623"/>
        <v>0.05</v>
      </c>
      <c r="P3613" s="104"/>
      <c r="Q3613" s="92"/>
      <c r="R3613" s="92"/>
      <c r="S3613" s="92"/>
      <c r="T3613" s="92"/>
      <c r="U3613" s="92"/>
      <c r="V3613" s="92"/>
      <c r="W3613" s="92">
        <v>1</v>
      </c>
      <c r="X3613" s="109">
        <f t="shared" si="617"/>
        <v>25000</v>
      </c>
      <c r="Y3613" s="83"/>
      <c r="Z3613" s="110">
        <f t="shared" si="618"/>
        <v>1250</v>
      </c>
      <c r="AA3613" s="111"/>
      <c r="AB3613" s="92"/>
      <c r="AC3613" s="92"/>
      <c r="AD3613" s="92"/>
      <c r="AE3613" s="92"/>
      <c r="AF3613" s="92"/>
      <c r="AG3613" s="92"/>
      <c r="AH3613" s="92"/>
      <c r="AI3613" s="109">
        <f t="shared" si="619"/>
        <v>0</v>
      </c>
      <c r="AJ3613" s="83"/>
      <c r="AK3613" s="110">
        <f t="shared" si="620"/>
        <v>0</v>
      </c>
      <c r="AL3613" s="111"/>
      <c r="AM3613" s="92"/>
      <c r="AN3613" s="92"/>
      <c r="AO3613" s="92"/>
      <c r="AP3613" s="92">
        <v>1</v>
      </c>
      <c r="AQ3613" s="92"/>
      <c r="AR3613" s="92"/>
      <c r="AS3613" s="92"/>
      <c r="AT3613" s="92"/>
      <c r="AU3613" s="92"/>
      <c r="AV3613" s="109">
        <f t="shared" si="621"/>
        <v>100</v>
      </c>
      <c r="AW3613" s="75"/>
      <c r="AX3613" s="110">
        <f t="shared" si="622"/>
        <v>5</v>
      </c>
      <c r="AY3613" s="111"/>
      <c r="AZ3613" s="93"/>
      <c r="BA3613" s="94" t="s">
        <v>131</v>
      </c>
      <c r="BB3613" s="71"/>
      <c r="BC3613" s="54"/>
      <c r="BD3613" s="41">
        <v>6</v>
      </c>
      <c r="BE3613" s="52">
        <v>65</v>
      </c>
      <c r="BF3613" s="62">
        <v>6511</v>
      </c>
      <c r="BG3613" s="280" t="s">
        <v>52</v>
      </c>
    </row>
    <row r="3614" spans="1:59" s="63" customFormat="1" ht="12.75" x14ac:dyDescent="0.2">
      <c r="A3614" s="196">
        <v>6</v>
      </c>
      <c r="B3614" s="197" t="s">
        <v>1027</v>
      </c>
      <c r="C3614" s="208">
        <v>65</v>
      </c>
      <c r="D3614" s="209" t="s">
        <v>1075</v>
      </c>
      <c r="E3614" s="210">
        <v>6511</v>
      </c>
      <c r="F3614" s="211" t="s">
        <v>1076</v>
      </c>
      <c r="G3614" s="231"/>
      <c r="H3614" s="89"/>
      <c r="I3614" s="90" t="s">
        <v>1080</v>
      </c>
      <c r="J3614" s="90"/>
      <c r="K3614" s="90" t="s">
        <v>64</v>
      </c>
      <c r="L3614" s="90" t="s">
        <v>119</v>
      </c>
      <c r="M3614" s="91"/>
      <c r="N3614" s="312">
        <v>1</v>
      </c>
      <c r="O3614" s="313">
        <f t="shared" si="623"/>
        <v>0.05</v>
      </c>
      <c r="P3614" s="104"/>
      <c r="Q3614" s="92"/>
      <c r="R3614" s="92"/>
      <c r="S3614" s="92"/>
      <c r="T3614" s="92"/>
      <c r="U3614" s="92"/>
      <c r="V3614" s="92"/>
      <c r="W3614" s="92"/>
      <c r="X3614" s="109">
        <f t="shared" si="617"/>
        <v>0</v>
      </c>
      <c r="Y3614" s="83"/>
      <c r="Z3614" s="110">
        <f t="shared" si="618"/>
        <v>0</v>
      </c>
      <c r="AA3614" s="111"/>
      <c r="AB3614" s="92"/>
      <c r="AC3614" s="92"/>
      <c r="AD3614" s="92"/>
      <c r="AE3614" s="92"/>
      <c r="AF3614" s="92"/>
      <c r="AG3614" s="92"/>
      <c r="AH3614" s="92"/>
      <c r="AI3614" s="109">
        <f t="shared" si="619"/>
        <v>0</v>
      </c>
      <c r="AJ3614" s="83"/>
      <c r="AK3614" s="110">
        <f t="shared" si="620"/>
        <v>0</v>
      </c>
      <c r="AL3614" s="111"/>
      <c r="AM3614" s="92"/>
      <c r="AN3614" s="92"/>
      <c r="AO3614" s="92">
        <v>1</v>
      </c>
      <c r="AP3614" s="92"/>
      <c r="AQ3614" s="92"/>
      <c r="AR3614" s="92"/>
      <c r="AS3614" s="92"/>
      <c r="AT3614" s="92"/>
      <c r="AU3614" s="92"/>
      <c r="AV3614" s="109">
        <f t="shared" si="621"/>
        <v>50</v>
      </c>
      <c r="AW3614" s="75"/>
      <c r="AX3614" s="110">
        <f t="shared" si="622"/>
        <v>2.5</v>
      </c>
      <c r="AY3614" s="111"/>
      <c r="AZ3614" s="93"/>
      <c r="BA3614" s="94" t="s">
        <v>131</v>
      </c>
      <c r="BB3614" s="71"/>
      <c r="BC3614" s="54"/>
      <c r="BD3614" s="41">
        <v>6</v>
      </c>
      <c r="BE3614" s="52">
        <v>65</v>
      </c>
      <c r="BF3614" s="62">
        <v>6511</v>
      </c>
      <c r="BG3614" s="280" t="s">
        <v>52</v>
      </c>
    </row>
    <row r="3615" spans="1:59" s="63" customFormat="1" ht="12.75" x14ac:dyDescent="0.2">
      <c r="A3615" s="196">
        <v>6</v>
      </c>
      <c r="B3615" s="197" t="s">
        <v>1027</v>
      </c>
      <c r="C3615" s="208">
        <v>65</v>
      </c>
      <c r="D3615" s="209" t="s">
        <v>1075</v>
      </c>
      <c r="E3615" s="210">
        <v>6511</v>
      </c>
      <c r="F3615" s="211" t="s">
        <v>1076</v>
      </c>
      <c r="G3615" s="231"/>
      <c r="H3615" s="89"/>
      <c r="I3615" s="90" t="s">
        <v>1081</v>
      </c>
      <c r="J3615" s="90"/>
      <c r="K3615" s="90" t="s">
        <v>64</v>
      </c>
      <c r="L3615" s="90" t="s">
        <v>119</v>
      </c>
      <c r="M3615" s="91"/>
      <c r="N3615" s="312">
        <v>1</v>
      </c>
      <c r="O3615" s="313">
        <f t="shared" si="623"/>
        <v>0.05</v>
      </c>
      <c r="P3615" s="104"/>
      <c r="Q3615" s="92"/>
      <c r="R3615" s="92"/>
      <c r="S3615" s="92"/>
      <c r="T3615" s="92"/>
      <c r="U3615" s="92"/>
      <c r="V3615" s="92"/>
      <c r="W3615" s="92"/>
      <c r="X3615" s="109">
        <f t="shared" si="617"/>
        <v>0</v>
      </c>
      <c r="Y3615" s="83"/>
      <c r="Z3615" s="110">
        <f t="shared" si="618"/>
        <v>0</v>
      </c>
      <c r="AA3615" s="111"/>
      <c r="AB3615" s="92"/>
      <c r="AC3615" s="92"/>
      <c r="AD3615" s="92"/>
      <c r="AE3615" s="92"/>
      <c r="AF3615" s="92"/>
      <c r="AG3615" s="92"/>
      <c r="AH3615" s="92"/>
      <c r="AI3615" s="109">
        <f t="shared" si="619"/>
        <v>0</v>
      </c>
      <c r="AJ3615" s="83"/>
      <c r="AK3615" s="110">
        <f t="shared" si="620"/>
        <v>0</v>
      </c>
      <c r="AL3615" s="111"/>
      <c r="AM3615" s="92"/>
      <c r="AN3615" s="92"/>
      <c r="AO3615" s="92">
        <v>1</v>
      </c>
      <c r="AP3615" s="92"/>
      <c r="AQ3615" s="92"/>
      <c r="AR3615" s="92"/>
      <c r="AS3615" s="92"/>
      <c r="AT3615" s="92"/>
      <c r="AU3615" s="92"/>
      <c r="AV3615" s="109">
        <f t="shared" si="621"/>
        <v>50</v>
      </c>
      <c r="AW3615" s="75"/>
      <c r="AX3615" s="110">
        <f t="shared" si="622"/>
        <v>2.5</v>
      </c>
      <c r="AY3615" s="111"/>
      <c r="AZ3615" s="93"/>
      <c r="BA3615" s="94" t="s">
        <v>131</v>
      </c>
      <c r="BB3615" s="71"/>
      <c r="BC3615" s="54"/>
      <c r="BD3615" s="41">
        <v>6</v>
      </c>
      <c r="BE3615" s="52">
        <v>65</v>
      </c>
      <c r="BF3615" s="62">
        <v>6511</v>
      </c>
      <c r="BG3615" s="280" t="s">
        <v>52</v>
      </c>
    </row>
    <row r="3616" spans="1:59" s="63" customFormat="1" ht="12.75" x14ac:dyDescent="0.2">
      <c r="A3616" s="196">
        <v>6</v>
      </c>
      <c r="B3616" s="197" t="s">
        <v>1027</v>
      </c>
      <c r="C3616" s="208">
        <v>65</v>
      </c>
      <c r="D3616" s="209" t="s">
        <v>1075</v>
      </c>
      <c r="E3616" s="210">
        <v>6511</v>
      </c>
      <c r="F3616" s="211" t="s">
        <v>1076</v>
      </c>
      <c r="G3616" s="231"/>
      <c r="H3616" s="89"/>
      <c r="I3616" s="90" t="s">
        <v>1082</v>
      </c>
      <c r="J3616" s="90"/>
      <c r="K3616" s="90" t="s">
        <v>64</v>
      </c>
      <c r="L3616" s="90" t="s">
        <v>119</v>
      </c>
      <c r="M3616" s="91"/>
      <c r="N3616" s="312">
        <v>1</v>
      </c>
      <c r="O3616" s="313">
        <f t="shared" si="623"/>
        <v>0.05</v>
      </c>
      <c r="P3616" s="104"/>
      <c r="Q3616" s="92"/>
      <c r="R3616" s="92"/>
      <c r="S3616" s="92"/>
      <c r="T3616" s="92"/>
      <c r="U3616" s="92"/>
      <c r="V3616" s="92"/>
      <c r="W3616" s="92"/>
      <c r="X3616" s="109">
        <f t="shared" si="617"/>
        <v>0</v>
      </c>
      <c r="Y3616" s="83"/>
      <c r="Z3616" s="110">
        <f t="shared" si="618"/>
        <v>0</v>
      </c>
      <c r="AA3616" s="111"/>
      <c r="AB3616" s="92"/>
      <c r="AC3616" s="92"/>
      <c r="AD3616" s="92"/>
      <c r="AE3616" s="92"/>
      <c r="AF3616" s="92"/>
      <c r="AG3616" s="92"/>
      <c r="AH3616" s="92"/>
      <c r="AI3616" s="109">
        <f t="shared" si="619"/>
        <v>0</v>
      </c>
      <c r="AJ3616" s="83"/>
      <c r="AK3616" s="110">
        <f t="shared" si="620"/>
        <v>0</v>
      </c>
      <c r="AL3616" s="111"/>
      <c r="AM3616" s="92"/>
      <c r="AN3616" s="92"/>
      <c r="AO3616" s="92">
        <v>1</v>
      </c>
      <c r="AP3616" s="92"/>
      <c r="AQ3616" s="92"/>
      <c r="AR3616" s="92"/>
      <c r="AS3616" s="92"/>
      <c r="AT3616" s="92"/>
      <c r="AU3616" s="92"/>
      <c r="AV3616" s="109">
        <f t="shared" si="621"/>
        <v>50</v>
      </c>
      <c r="AW3616" s="75"/>
      <c r="AX3616" s="110">
        <f t="shared" si="622"/>
        <v>2.5</v>
      </c>
      <c r="AY3616" s="111"/>
      <c r="AZ3616" s="93"/>
      <c r="BA3616" s="94" t="s">
        <v>131</v>
      </c>
      <c r="BB3616" s="71"/>
      <c r="BC3616" s="54"/>
      <c r="BD3616" s="41">
        <v>6</v>
      </c>
      <c r="BE3616" s="52">
        <v>65</v>
      </c>
      <c r="BF3616" s="62">
        <v>6511</v>
      </c>
      <c r="BG3616" s="280" t="s">
        <v>52</v>
      </c>
    </row>
    <row r="3617" spans="1:59" s="63" customFormat="1" ht="12.75" x14ac:dyDescent="0.2">
      <c r="A3617" s="196">
        <v>6</v>
      </c>
      <c r="B3617" s="197" t="s">
        <v>1027</v>
      </c>
      <c r="C3617" s="208">
        <v>65</v>
      </c>
      <c r="D3617" s="209" t="s">
        <v>1075</v>
      </c>
      <c r="E3617" s="210">
        <v>6511</v>
      </c>
      <c r="F3617" s="211" t="s">
        <v>1076</v>
      </c>
      <c r="G3617" s="231"/>
      <c r="H3617" s="89"/>
      <c r="I3617" s="90" t="s">
        <v>1083</v>
      </c>
      <c r="J3617" s="90"/>
      <c r="K3617" s="90" t="s">
        <v>64</v>
      </c>
      <c r="L3617" s="90" t="s">
        <v>633</v>
      </c>
      <c r="M3617" s="91"/>
      <c r="N3617" s="312">
        <v>1</v>
      </c>
      <c r="O3617" s="313">
        <f t="shared" si="623"/>
        <v>0.05</v>
      </c>
      <c r="P3617" s="104"/>
      <c r="Q3617" s="92"/>
      <c r="R3617" s="92"/>
      <c r="S3617" s="92"/>
      <c r="T3617" s="92"/>
      <c r="U3617" s="92"/>
      <c r="V3617" s="92"/>
      <c r="W3617" s="92"/>
      <c r="X3617" s="109">
        <f t="shared" si="617"/>
        <v>0</v>
      </c>
      <c r="Y3617" s="83"/>
      <c r="Z3617" s="110">
        <f t="shared" si="618"/>
        <v>0</v>
      </c>
      <c r="AA3617" s="111"/>
      <c r="AB3617" s="92"/>
      <c r="AC3617" s="92"/>
      <c r="AD3617" s="92"/>
      <c r="AE3617" s="92"/>
      <c r="AF3617" s="92"/>
      <c r="AG3617" s="92"/>
      <c r="AH3617" s="92"/>
      <c r="AI3617" s="109">
        <f t="shared" si="619"/>
        <v>0</v>
      </c>
      <c r="AJ3617" s="83"/>
      <c r="AK3617" s="110">
        <f t="shared" si="620"/>
        <v>0</v>
      </c>
      <c r="AL3617" s="111"/>
      <c r="AM3617" s="92"/>
      <c r="AN3617" s="92"/>
      <c r="AO3617" s="92">
        <v>1</v>
      </c>
      <c r="AP3617" s="92"/>
      <c r="AQ3617" s="92"/>
      <c r="AR3617" s="92"/>
      <c r="AS3617" s="92"/>
      <c r="AT3617" s="92"/>
      <c r="AU3617" s="92"/>
      <c r="AV3617" s="109">
        <f t="shared" si="621"/>
        <v>50</v>
      </c>
      <c r="AW3617" s="75"/>
      <c r="AX3617" s="110">
        <f t="shared" si="622"/>
        <v>2.5</v>
      </c>
      <c r="AY3617" s="111"/>
      <c r="AZ3617" s="93"/>
      <c r="BA3617" s="94" t="s">
        <v>131</v>
      </c>
      <c r="BB3617" s="71"/>
      <c r="BC3617" s="54"/>
      <c r="BD3617" s="41">
        <v>6</v>
      </c>
      <c r="BE3617" s="52">
        <v>65</v>
      </c>
      <c r="BF3617" s="62">
        <v>6511</v>
      </c>
      <c r="BG3617" s="280" t="s">
        <v>52</v>
      </c>
    </row>
    <row r="3618" spans="1:59" s="63" customFormat="1" ht="12.75" x14ac:dyDescent="0.2">
      <c r="A3618" s="196">
        <v>6</v>
      </c>
      <c r="B3618" s="197" t="s">
        <v>1027</v>
      </c>
      <c r="C3618" s="208">
        <v>65</v>
      </c>
      <c r="D3618" s="209" t="s">
        <v>1075</v>
      </c>
      <c r="E3618" s="210">
        <v>6511</v>
      </c>
      <c r="F3618" s="211" t="s">
        <v>1076</v>
      </c>
      <c r="G3618" s="231"/>
      <c r="H3618" s="89"/>
      <c r="I3618" s="90" t="s">
        <v>904</v>
      </c>
      <c r="J3618" s="90"/>
      <c r="K3618" s="90" t="s">
        <v>64</v>
      </c>
      <c r="L3618" s="90" t="s">
        <v>119</v>
      </c>
      <c r="M3618" s="91"/>
      <c r="N3618" s="312">
        <v>1</v>
      </c>
      <c r="O3618" s="313">
        <f t="shared" si="623"/>
        <v>0.05</v>
      </c>
      <c r="P3618" s="104"/>
      <c r="Q3618" s="92"/>
      <c r="R3618" s="92"/>
      <c r="S3618" s="92"/>
      <c r="T3618" s="92"/>
      <c r="U3618" s="92"/>
      <c r="V3618" s="92"/>
      <c r="W3618" s="92"/>
      <c r="X3618" s="109">
        <f t="shared" si="617"/>
        <v>0</v>
      </c>
      <c r="Y3618" s="83"/>
      <c r="Z3618" s="110">
        <f t="shared" si="618"/>
        <v>0</v>
      </c>
      <c r="AA3618" s="111"/>
      <c r="AB3618" s="92"/>
      <c r="AC3618" s="92"/>
      <c r="AD3618" s="92"/>
      <c r="AE3618" s="92"/>
      <c r="AF3618" s="92"/>
      <c r="AG3618" s="92"/>
      <c r="AH3618" s="92"/>
      <c r="AI3618" s="109">
        <f t="shared" si="619"/>
        <v>0</v>
      </c>
      <c r="AJ3618" s="83"/>
      <c r="AK3618" s="110">
        <f t="shared" si="620"/>
        <v>0</v>
      </c>
      <c r="AL3618" s="111"/>
      <c r="AM3618" s="92"/>
      <c r="AN3618" s="92"/>
      <c r="AO3618" s="92">
        <v>1</v>
      </c>
      <c r="AP3618" s="92"/>
      <c r="AQ3618" s="92"/>
      <c r="AR3618" s="92"/>
      <c r="AS3618" s="92"/>
      <c r="AT3618" s="92"/>
      <c r="AU3618" s="92"/>
      <c r="AV3618" s="109">
        <f t="shared" si="621"/>
        <v>50</v>
      </c>
      <c r="AW3618" s="75"/>
      <c r="AX3618" s="110">
        <f t="shared" si="622"/>
        <v>2.5</v>
      </c>
      <c r="AY3618" s="111"/>
      <c r="AZ3618" s="93"/>
      <c r="BA3618" s="94" t="s">
        <v>131</v>
      </c>
      <c r="BB3618" s="71"/>
      <c r="BC3618" s="54"/>
      <c r="BD3618" s="41">
        <v>6</v>
      </c>
      <c r="BE3618" s="52">
        <v>65</v>
      </c>
      <c r="BF3618" s="62">
        <v>6511</v>
      </c>
      <c r="BG3618" s="280" t="s">
        <v>52</v>
      </c>
    </row>
    <row r="3619" spans="1:59" s="63" customFormat="1" ht="12.75" x14ac:dyDescent="0.2">
      <c r="A3619" s="196">
        <v>6</v>
      </c>
      <c r="B3619" s="197" t="s">
        <v>1027</v>
      </c>
      <c r="C3619" s="208">
        <v>65</v>
      </c>
      <c r="D3619" s="209" t="s">
        <v>1075</v>
      </c>
      <c r="E3619" s="210">
        <v>6511</v>
      </c>
      <c r="F3619" s="211" t="s">
        <v>1076</v>
      </c>
      <c r="G3619" s="231"/>
      <c r="H3619" s="89"/>
      <c r="I3619" s="90" t="s">
        <v>444</v>
      </c>
      <c r="J3619" s="90"/>
      <c r="K3619" s="90" t="s">
        <v>545</v>
      </c>
      <c r="L3619" s="90" t="s">
        <v>787</v>
      </c>
      <c r="M3619" s="91"/>
      <c r="N3619" s="312">
        <v>1</v>
      </c>
      <c r="O3619" s="313">
        <f t="shared" si="623"/>
        <v>0.05</v>
      </c>
      <c r="P3619" s="104"/>
      <c r="Q3619" s="92"/>
      <c r="R3619" s="92"/>
      <c r="S3619" s="92"/>
      <c r="T3619" s="92"/>
      <c r="U3619" s="92"/>
      <c r="V3619" s="92"/>
      <c r="W3619" s="92">
        <v>1</v>
      </c>
      <c r="X3619" s="109">
        <f t="shared" si="617"/>
        <v>25000</v>
      </c>
      <c r="Y3619" s="83"/>
      <c r="Z3619" s="110">
        <f t="shared" si="618"/>
        <v>1250</v>
      </c>
      <c r="AA3619" s="111"/>
      <c r="AB3619" s="92"/>
      <c r="AC3619" s="92"/>
      <c r="AD3619" s="92"/>
      <c r="AE3619" s="92"/>
      <c r="AF3619" s="92"/>
      <c r="AG3619" s="92"/>
      <c r="AH3619" s="92"/>
      <c r="AI3619" s="109">
        <f t="shared" si="619"/>
        <v>0</v>
      </c>
      <c r="AJ3619" s="83"/>
      <c r="AK3619" s="110">
        <f t="shared" si="620"/>
        <v>0</v>
      </c>
      <c r="AL3619" s="111"/>
      <c r="AM3619" s="92"/>
      <c r="AN3619" s="92"/>
      <c r="AO3619" s="92"/>
      <c r="AP3619" s="92">
        <v>1</v>
      </c>
      <c r="AQ3619" s="92"/>
      <c r="AR3619" s="92"/>
      <c r="AS3619" s="92"/>
      <c r="AT3619" s="92"/>
      <c r="AU3619" s="92"/>
      <c r="AV3619" s="109">
        <f t="shared" si="621"/>
        <v>100</v>
      </c>
      <c r="AW3619" s="75"/>
      <c r="AX3619" s="110">
        <f t="shared" si="622"/>
        <v>5</v>
      </c>
      <c r="AY3619" s="111"/>
      <c r="AZ3619" s="93"/>
      <c r="BA3619" s="94" t="s">
        <v>131</v>
      </c>
      <c r="BB3619" s="71"/>
      <c r="BC3619" s="54"/>
      <c r="BD3619" s="41">
        <v>6</v>
      </c>
      <c r="BE3619" s="52">
        <v>65</v>
      </c>
      <c r="BF3619" s="62">
        <v>6511</v>
      </c>
      <c r="BG3619" s="280" t="s">
        <v>52</v>
      </c>
    </row>
    <row r="3620" spans="1:59" s="63" customFormat="1" ht="12.75" x14ac:dyDescent="0.2">
      <c r="A3620" s="196">
        <v>6</v>
      </c>
      <c r="B3620" s="197" t="s">
        <v>1027</v>
      </c>
      <c r="C3620" s="208">
        <v>65</v>
      </c>
      <c r="D3620" s="209" t="s">
        <v>1075</v>
      </c>
      <c r="E3620" s="210">
        <v>6511</v>
      </c>
      <c r="F3620" s="211" t="s">
        <v>1076</v>
      </c>
      <c r="G3620" s="231"/>
      <c r="H3620" s="89"/>
      <c r="I3620" s="90" t="s">
        <v>1074</v>
      </c>
      <c r="J3620" s="90"/>
      <c r="K3620" s="90" t="s">
        <v>64</v>
      </c>
      <c r="L3620" s="90" t="s">
        <v>195</v>
      </c>
      <c r="M3620" s="91"/>
      <c r="N3620" s="312">
        <v>1</v>
      </c>
      <c r="O3620" s="313">
        <f t="shared" si="623"/>
        <v>0.05</v>
      </c>
      <c r="P3620" s="104"/>
      <c r="Q3620" s="92"/>
      <c r="R3620" s="92"/>
      <c r="S3620" s="92"/>
      <c r="T3620" s="92"/>
      <c r="U3620" s="92"/>
      <c r="V3620" s="92"/>
      <c r="W3620" s="92"/>
      <c r="X3620" s="109">
        <f t="shared" si="617"/>
        <v>0</v>
      </c>
      <c r="Y3620" s="83"/>
      <c r="Z3620" s="110">
        <f t="shared" si="618"/>
        <v>0</v>
      </c>
      <c r="AA3620" s="111"/>
      <c r="AB3620" s="92"/>
      <c r="AC3620" s="92"/>
      <c r="AD3620" s="92"/>
      <c r="AE3620" s="92"/>
      <c r="AF3620" s="92"/>
      <c r="AG3620" s="92"/>
      <c r="AH3620" s="92"/>
      <c r="AI3620" s="109">
        <f t="shared" si="619"/>
        <v>0</v>
      </c>
      <c r="AJ3620" s="83"/>
      <c r="AK3620" s="110">
        <f t="shared" si="620"/>
        <v>0</v>
      </c>
      <c r="AL3620" s="111"/>
      <c r="AM3620" s="92"/>
      <c r="AN3620" s="92"/>
      <c r="AO3620" s="92"/>
      <c r="AP3620" s="92"/>
      <c r="AQ3620" s="92"/>
      <c r="AR3620" s="92">
        <v>1</v>
      </c>
      <c r="AS3620" s="92"/>
      <c r="AT3620" s="92"/>
      <c r="AU3620" s="92"/>
      <c r="AV3620" s="109">
        <f t="shared" si="621"/>
        <v>500</v>
      </c>
      <c r="AW3620" s="75"/>
      <c r="AX3620" s="110">
        <f t="shared" si="622"/>
        <v>25</v>
      </c>
      <c r="AY3620" s="111"/>
      <c r="AZ3620" s="93"/>
      <c r="BA3620" s="94" t="s">
        <v>131</v>
      </c>
      <c r="BB3620" s="71"/>
      <c r="BC3620" s="54"/>
      <c r="BD3620" s="41">
        <v>6</v>
      </c>
      <c r="BE3620" s="52">
        <v>65</v>
      </c>
      <c r="BF3620" s="62">
        <v>6511</v>
      </c>
      <c r="BG3620" s="280" t="s">
        <v>52</v>
      </c>
    </row>
    <row r="3621" spans="1:59" s="63" customFormat="1" ht="12.75" x14ac:dyDescent="0.2">
      <c r="A3621" s="196">
        <v>6</v>
      </c>
      <c r="B3621" s="197" t="s">
        <v>1027</v>
      </c>
      <c r="C3621" s="208">
        <v>65</v>
      </c>
      <c r="D3621" s="209" t="s">
        <v>1075</v>
      </c>
      <c r="E3621" s="210">
        <v>6511</v>
      </c>
      <c r="F3621" s="211" t="s">
        <v>1076</v>
      </c>
      <c r="G3621" s="231"/>
      <c r="H3621" s="89"/>
      <c r="I3621" s="90" t="s">
        <v>1084</v>
      </c>
      <c r="J3621" s="90"/>
      <c r="K3621" s="90" t="s">
        <v>73</v>
      </c>
      <c r="L3621" s="90" t="s">
        <v>95</v>
      </c>
      <c r="M3621" s="91"/>
      <c r="N3621" s="312">
        <v>1</v>
      </c>
      <c r="O3621" s="313">
        <f t="shared" si="623"/>
        <v>0.05</v>
      </c>
      <c r="P3621" s="104"/>
      <c r="Q3621" s="92"/>
      <c r="R3621" s="92"/>
      <c r="S3621" s="92"/>
      <c r="T3621" s="92"/>
      <c r="U3621" s="92"/>
      <c r="V3621" s="92"/>
      <c r="W3621" s="92">
        <v>1</v>
      </c>
      <c r="X3621" s="109">
        <f t="shared" si="617"/>
        <v>25000</v>
      </c>
      <c r="Y3621" s="83"/>
      <c r="Z3621" s="110">
        <f t="shared" si="618"/>
        <v>1250</v>
      </c>
      <c r="AA3621" s="111"/>
      <c r="AB3621" s="92"/>
      <c r="AC3621" s="92"/>
      <c r="AD3621" s="92"/>
      <c r="AE3621" s="92"/>
      <c r="AF3621" s="92"/>
      <c r="AG3621" s="92"/>
      <c r="AH3621" s="92"/>
      <c r="AI3621" s="109">
        <f t="shared" si="619"/>
        <v>0</v>
      </c>
      <c r="AJ3621" s="83"/>
      <c r="AK3621" s="110">
        <f t="shared" si="620"/>
        <v>0</v>
      </c>
      <c r="AL3621" s="111"/>
      <c r="AM3621" s="92"/>
      <c r="AN3621" s="92"/>
      <c r="AO3621" s="92"/>
      <c r="AP3621" s="92">
        <v>1</v>
      </c>
      <c r="AQ3621" s="92"/>
      <c r="AR3621" s="92"/>
      <c r="AS3621" s="92"/>
      <c r="AT3621" s="92"/>
      <c r="AU3621" s="92"/>
      <c r="AV3621" s="109">
        <f t="shared" si="621"/>
        <v>100</v>
      </c>
      <c r="AW3621" s="75"/>
      <c r="AX3621" s="110">
        <f t="shared" si="622"/>
        <v>5</v>
      </c>
      <c r="AY3621" s="111"/>
      <c r="AZ3621" s="93"/>
      <c r="BA3621" s="94" t="s">
        <v>131</v>
      </c>
      <c r="BB3621" s="71"/>
      <c r="BC3621" s="54"/>
      <c r="BD3621" s="41">
        <v>6</v>
      </c>
      <c r="BE3621" s="52">
        <v>65</v>
      </c>
      <c r="BF3621" s="62">
        <v>6511</v>
      </c>
      <c r="BG3621" s="280" t="s">
        <v>52</v>
      </c>
    </row>
    <row r="3622" spans="1:59" s="63" customFormat="1" ht="12.75" x14ac:dyDescent="0.2">
      <c r="A3622" s="196">
        <v>6</v>
      </c>
      <c r="B3622" s="197" t="s">
        <v>1027</v>
      </c>
      <c r="C3622" s="208">
        <v>65</v>
      </c>
      <c r="D3622" s="209" t="s">
        <v>1075</v>
      </c>
      <c r="E3622" s="210">
        <v>6511</v>
      </c>
      <c r="F3622" s="211" t="s">
        <v>1076</v>
      </c>
      <c r="G3622" s="231"/>
      <c r="H3622" s="89"/>
      <c r="I3622" s="90" t="s">
        <v>1085</v>
      </c>
      <c r="J3622" s="90"/>
      <c r="K3622" s="90" t="s">
        <v>64</v>
      </c>
      <c r="L3622" s="90" t="s">
        <v>76</v>
      </c>
      <c r="M3622" s="91"/>
      <c r="N3622" s="312">
        <v>1</v>
      </c>
      <c r="O3622" s="313">
        <f t="shared" si="623"/>
        <v>0.05</v>
      </c>
      <c r="P3622" s="104">
        <v>1</v>
      </c>
      <c r="Q3622" s="92"/>
      <c r="R3622" s="92"/>
      <c r="S3622" s="92"/>
      <c r="T3622" s="92"/>
      <c r="U3622" s="92"/>
      <c r="V3622" s="92"/>
      <c r="W3622" s="92"/>
      <c r="X3622" s="109">
        <f t="shared" si="617"/>
        <v>100</v>
      </c>
      <c r="Y3622" s="83"/>
      <c r="Z3622" s="110">
        <f t="shared" si="618"/>
        <v>5</v>
      </c>
      <c r="AA3622" s="111"/>
      <c r="AB3622" s="92"/>
      <c r="AC3622" s="92"/>
      <c r="AD3622" s="92"/>
      <c r="AE3622" s="92"/>
      <c r="AF3622" s="92"/>
      <c r="AG3622" s="92"/>
      <c r="AH3622" s="92"/>
      <c r="AI3622" s="109">
        <f t="shared" si="619"/>
        <v>0</v>
      </c>
      <c r="AJ3622" s="83"/>
      <c r="AK3622" s="110">
        <f t="shared" si="620"/>
        <v>0</v>
      </c>
      <c r="AL3622" s="111"/>
      <c r="AM3622" s="92"/>
      <c r="AN3622" s="92"/>
      <c r="AO3622" s="92"/>
      <c r="AP3622" s="92"/>
      <c r="AQ3622" s="92"/>
      <c r="AR3622" s="92"/>
      <c r="AS3622" s="92"/>
      <c r="AT3622" s="92">
        <v>1</v>
      </c>
      <c r="AU3622" s="92"/>
      <c r="AV3622" s="109">
        <f t="shared" si="621"/>
        <v>2500</v>
      </c>
      <c r="AW3622" s="75"/>
      <c r="AX3622" s="110">
        <f t="shared" si="622"/>
        <v>125</v>
      </c>
      <c r="AY3622" s="111"/>
      <c r="AZ3622" s="93"/>
      <c r="BA3622" s="94" t="s">
        <v>131</v>
      </c>
      <c r="BB3622" s="71"/>
      <c r="BC3622" s="54"/>
      <c r="BD3622" s="41">
        <v>6</v>
      </c>
      <c r="BE3622" s="52">
        <v>65</v>
      </c>
      <c r="BF3622" s="62">
        <v>6511</v>
      </c>
      <c r="BG3622" s="280" t="s">
        <v>52</v>
      </c>
    </row>
    <row r="3623" spans="1:59" s="63" customFormat="1" ht="12.75" x14ac:dyDescent="0.2">
      <c r="A3623" s="196">
        <v>6</v>
      </c>
      <c r="B3623" s="197" t="s">
        <v>1027</v>
      </c>
      <c r="C3623" s="208">
        <v>65</v>
      </c>
      <c r="D3623" s="209" t="s">
        <v>1075</v>
      </c>
      <c r="E3623" s="210">
        <v>6511</v>
      </c>
      <c r="F3623" s="211" t="s">
        <v>1076</v>
      </c>
      <c r="G3623" s="231"/>
      <c r="H3623" s="89"/>
      <c r="I3623" s="90" t="s">
        <v>1086</v>
      </c>
      <c r="J3623" s="90"/>
      <c r="K3623" s="90" t="s">
        <v>64</v>
      </c>
      <c r="L3623" s="90" t="s">
        <v>76</v>
      </c>
      <c r="M3623" s="91"/>
      <c r="N3623" s="312">
        <v>1</v>
      </c>
      <c r="O3623" s="313">
        <f t="shared" si="623"/>
        <v>0.05</v>
      </c>
      <c r="P3623" s="104">
        <v>1</v>
      </c>
      <c r="Q3623" s="92"/>
      <c r="R3623" s="92"/>
      <c r="S3623" s="92"/>
      <c r="T3623" s="92"/>
      <c r="U3623" s="92"/>
      <c r="V3623" s="92"/>
      <c r="W3623" s="92"/>
      <c r="X3623" s="109">
        <f t="shared" si="617"/>
        <v>100</v>
      </c>
      <c r="Y3623" s="83"/>
      <c r="Z3623" s="110">
        <f t="shared" si="618"/>
        <v>5</v>
      </c>
      <c r="AA3623" s="111"/>
      <c r="AB3623" s="92"/>
      <c r="AC3623" s="92"/>
      <c r="AD3623" s="92"/>
      <c r="AE3623" s="92"/>
      <c r="AF3623" s="92"/>
      <c r="AG3623" s="92"/>
      <c r="AH3623" s="92"/>
      <c r="AI3623" s="109">
        <f t="shared" si="619"/>
        <v>0</v>
      </c>
      <c r="AJ3623" s="83"/>
      <c r="AK3623" s="110">
        <f t="shared" si="620"/>
        <v>0</v>
      </c>
      <c r="AL3623" s="111"/>
      <c r="AM3623" s="92"/>
      <c r="AN3623" s="92"/>
      <c r="AO3623" s="92"/>
      <c r="AP3623" s="92"/>
      <c r="AQ3623" s="92"/>
      <c r="AR3623" s="92"/>
      <c r="AS3623" s="92"/>
      <c r="AT3623" s="92">
        <v>1</v>
      </c>
      <c r="AU3623" s="92"/>
      <c r="AV3623" s="109">
        <f t="shared" si="621"/>
        <v>2500</v>
      </c>
      <c r="AW3623" s="75"/>
      <c r="AX3623" s="110">
        <f t="shared" si="622"/>
        <v>125</v>
      </c>
      <c r="AY3623" s="111"/>
      <c r="AZ3623" s="93"/>
      <c r="BA3623" s="94" t="s">
        <v>131</v>
      </c>
      <c r="BB3623" s="71"/>
      <c r="BC3623" s="54"/>
      <c r="BD3623" s="41">
        <v>6</v>
      </c>
      <c r="BE3623" s="52">
        <v>65</v>
      </c>
      <c r="BF3623" s="62">
        <v>6511</v>
      </c>
      <c r="BG3623" s="280" t="s">
        <v>52</v>
      </c>
    </row>
    <row r="3624" spans="1:59" s="63" customFormat="1" ht="12.75" x14ac:dyDescent="0.2">
      <c r="A3624" s="196">
        <v>6</v>
      </c>
      <c r="B3624" s="197" t="s">
        <v>1027</v>
      </c>
      <c r="C3624" s="208">
        <v>65</v>
      </c>
      <c r="D3624" s="209" t="s">
        <v>1075</v>
      </c>
      <c r="E3624" s="210">
        <v>6511</v>
      </c>
      <c r="F3624" s="211" t="s">
        <v>1076</v>
      </c>
      <c r="G3624" s="231"/>
      <c r="H3624" s="89"/>
      <c r="I3624" s="90" t="s">
        <v>1087</v>
      </c>
      <c r="J3624" s="90"/>
      <c r="K3624" s="90" t="s">
        <v>64</v>
      </c>
      <c r="L3624" s="90" t="s">
        <v>119</v>
      </c>
      <c r="M3624" s="91"/>
      <c r="N3624" s="312">
        <v>1</v>
      </c>
      <c r="O3624" s="313">
        <f t="shared" si="623"/>
        <v>0.05</v>
      </c>
      <c r="P3624" s="104"/>
      <c r="Q3624" s="92"/>
      <c r="R3624" s="92"/>
      <c r="S3624" s="92"/>
      <c r="T3624" s="92"/>
      <c r="U3624" s="92"/>
      <c r="V3624" s="92"/>
      <c r="W3624" s="92"/>
      <c r="X3624" s="109">
        <f t="shared" si="617"/>
        <v>0</v>
      </c>
      <c r="Y3624" s="83"/>
      <c r="Z3624" s="110">
        <f t="shared" si="618"/>
        <v>0</v>
      </c>
      <c r="AA3624" s="111"/>
      <c r="AB3624" s="92"/>
      <c r="AC3624" s="92"/>
      <c r="AD3624" s="92"/>
      <c r="AE3624" s="92"/>
      <c r="AF3624" s="92"/>
      <c r="AG3624" s="92"/>
      <c r="AH3624" s="92"/>
      <c r="AI3624" s="109">
        <f t="shared" si="619"/>
        <v>0</v>
      </c>
      <c r="AJ3624" s="83"/>
      <c r="AK3624" s="110">
        <f t="shared" si="620"/>
        <v>0</v>
      </c>
      <c r="AL3624" s="111"/>
      <c r="AM3624" s="92"/>
      <c r="AN3624" s="92"/>
      <c r="AO3624" s="92">
        <v>1</v>
      </c>
      <c r="AP3624" s="92"/>
      <c r="AQ3624" s="92"/>
      <c r="AR3624" s="92"/>
      <c r="AS3624" s="92"/>
      <c r="AT3624" s="92"/>
      <c r="AU3624" s="92"/>
      <c r="AV3624" s="109">
        <f t="shared" si="621"/>
        <v>50</v>
      </c>
      <c r="AW3624" s="75"/>
      <c r="AX3624" s="110">
        <f t="shared" si="622"/>
        <v>2.5</v>
      </c>
      <c r="AY3624" s="111"/>
      <c r="AZ3624" s="93"/>
      <c r="BA3624" s="94" t="s">
        <v>131</v>
      </c>
      <c r="BB3624" s="71"/>
      <c r="BC3624" s="54"/>
      <c r="BD3624" s="41">
        <v>6</v>
      </c>
      <c r="BE3624" s="52">
        <v>65</v>
      </c>
      <c r="BF3624" s="62">
        <v>6511</v>
      </c>
      <c r="BG3624" s="280" t="s">
        <v>52</v>
      </c>
    </row>
    <row r="3625" spans="1:59" s="63" customFormat="1" ht="12.75" x14ac:dyDescent="0.2">
      <c r="A3625" s="196">
        <v>6</v>
      </c>
      <c r="B3625" s="197" t="s">
        <v>1027</v>
      </c>
      <c r="C3625" s="208">
        <v>65</v>
      </c>
      <c r="D3625" s="209" t="s">
        <v>1075</v>
      </c>
      <c r="E3625" s="210">
        <v>6511</v>
      </c>
      <c r="F3625" s="211" t="s">
        <v>1076</v>
      </c>
      <c r="G3625" s="231"/>
      <c r="H3625" s="89"/>
      <c r="I3625" s="90" t="s">
        <v>1088</v>
      </c>
      <c r="J3625" s="90"/>
      <c r="K3625" s="90" t="s">
        <v>64</v>
      </c>
      <c r="L3625" s="90" t="s">
        <v>76</v>
      </c>
      <c r="M3625" s="91"/>
      <c r="N3625" s="312">
        <v>1</v>
      </c>
      <c r="O3625" s="313">
        <f t="shared" si="623"/>
        <v>0.05</v>
      </c>
      <c r="P3625" s="104">
        <v>1</v>
      </c>
      <c r="Q3625" s="92"/>
      <c r="R3625" s="92"/>
      <c r="S3625" s="92"/>
      <c r="T3625" s="92"/>
      <c r="U3625" s="92"/>
      <c r="V3625" s="92"/>
      <c r="W3625" s="92"/>
      <c r="X3625" s="109">
        <f t="shared" si="617"/>
        <v>100</v>
      </c>
      <c r="Y3625" s="83"/>
      <c r="Z3625" s="110">
        <f t="shared" si="618"/>
        <v>5</v>
      </c>
      <c r="AA3625" s="111"/>
      <c r="AB3625" s="92"/>
      <c r="AC3625" s="92"/>
      <c r="AD3625" s="92"/>
      <c r="AE3625" s="92"/>
      <c r="AF3625" s="92"/>
      <c r="AG3625" s="92"/>
      <c r="AH3625" s="92"/>
      <c r="AI3625" s="109">
        <f t="shared" si="619"/>
        <v>0</v>
      </c>
      <c r="AJ3625" s="83"/>
      <c r="AK3625" s="110">
        <f t="shared" si="620"/>
        <v>0</v>
      </c>
      <c r="AL3625" s="111"/>
      <c r="AM3625" s="92"/>
      <c r="AN3625" s="92"/>
      <c r="AO3625" s="92"/>
      <c r="AP3625" s="92"/>
      <c r="AQ3625" s="92"/>
      <c r="AR3625" s="92"/>
      <c r="AS3625" s="92"/>
      <c r="AT3625" s="92">
        <v>1</v>
      </c>
      <c r="AU3625" s="92"/>
      <c r="AV3625" s="109">
        <f t="shared" si="621"/>
        <v>2500</v>
      </c>
      <c r="AW3625" s="75"/>
      <c r="AX3625" s="110">
        <f t="shared" si="622"/>
        <v>125</v>
      </c>
      <c r="AY3625" s="111"/>
      <c r="AZ3625" s="93"/>
      <c r="BA3625" s="94" t="s">
        <v>131</v>
      </c>
      <c r="BB3625" s="71"/>
      <c r="BC3625" s="54"/>
      <c r="BD3625" s="41">
        <v>6</v>
      </c>
      <c r="BE3625" s="52">
        <v>65</v>
      </c>
      <c r="BF3625" s="62">
        <v>6511</v>
      </c>
      <c r="BG3625" s="280" t="s">
        <v>52</v>
      </c>
    </row>
    <row r="3626" spans="1:59" s="63" customFormat="1" ht="12.75" x14ac:dyDescent="0.2">
      <c r="A3626" s="196">
        <v>6</v>
      </c>
      <c r="B3626" s="197" t="s">
        <v>1027</v>
      </c>
      <c r="C3626" s="208">
        <v>65</v>
      </c>
      <c r="D3626" s="209" t="s">
        <v>1075</v>
      </c>
      <c r="E3626" s="210">
        <v>6511</v>
      </c>
      <c r="F3626" s="211" t="s">
        <v>1076</v>
      </c>
      <c r="G3626" s="231"/>
      <c r="H3626" s="89"/>
      <c r="I3626" s="90" t="s">
        <v>1089</v>
      </c>
      <c r="J3626" s="90"/>
      <c r="K3626" s="90" t="s">
        <v>73</v>
      </c>
      <c r="L3626" s="90" t="s">
        <v>69</v>
      </c>
      <c r="M3626" s="91"/>
      <c r="N3626" s="312">
        <v>1</v>
      </c>
      <c r="O3626" s="313">
        <f t="shared" si="623"/>
        <v>0.05</v>
      </c>
      <c r="P3626" s="104"/>
      <c r="Q3626" s="92"/>
      <c r="R3626" s="92"/>
      <c r="S3626" s="92"/>
      <c r="T3626" s="92"/>
      <c r="U3626" s="92"/>
      <c r="V3626" s="92"/>
      <c r="W3626" s="92">
        <v>1</v>
      </c>
      <c r="X3626" s="109">
        <f t="shared" si="617"/>
        <v>25000</v>
      </c>
      <c r="Y3626" s="83"/>
      <c r="Z3626" s="110">
        <f t="shared" si="618"/>
        <v>1250</v>
      </c>
      <c r="AA3626" s="111"/>
      <c r="AB3626" s="92"/>
      <c r="AC3626" s="92"/>
      <c r="AD3626" s="92"/>
      <c r="AE3626" s="92"/>
      <c r="AF3626" s="92"/>
      <c r="AG3626" s="92"/>
      <c r="AH3626" s="92"/>
      <c r="AI3626" s="109">
        <f t="shared" si="619"/>
        <v>0</v>
      </c>
      <c r="AJ3626" s="83"/>
      <c r="AK3626" s="110">
        <f t="shared" si="620"/>
        <v>0</v>
      </c>
      <c r="AL3626" s="111"/>
      <c r="AM3626" s="92"/>
      <c r="AN3626" s="92"/>
      <c r="AO3626" s="92"/>
      <c r="AP3626" s="92">
        <v>1</v>
      </c>
      <c r="AQ3626" s="92"/>
      <c r="AR3626" s="92"/>
      <c r="AS3626" s="92"/>
      <c r="AT3626" s="92"/>
      <c r="AU3626" s="92"/>
      <c r="AV3626" s="109">
        <f t="shared" si="621"/>
        <v>100</v>
      </c>
      <c r="AW3626" s="75"/>
      <c r="AX3626" s="110">
        <f t="shared" si="622"/>
        <v>5</v>
      </c>
      <c r="AY3626" s="111"/>
      <c r="AZ3626" s="93"/>
      <c r="BA3626" s="94" t="s">
        <v>131</v>
      </c>
      <c r="BB3626" s="71"/>
      <c r="BC3626" s="54"/>
      <c r="BD3626" s="41">
        <v>6</v>
      </c>
      <c r="BE3626" s="52">
        <v>65</v>
      </c>
      <c r="BF3626" s="62">
        <v>6511</v>
      </c>
      <c r="BG3626" s="280" t="s">
        <v>52</v>
      </c>
    </row>
    <row r="3627" spans="1:59" s="63" customFormat="1" ht="12.75" x14ac:dyDescent="0.2">
      <c r="A3627" s="196">
        <v>6</v>
      </c>
      <c r="B3627" s="197" t="s">
        <v>1027</v>
      </c>
      <c r="C3627" s="208">
        <v>65</v>
      </c>
      <c r="D3627" s="209" t="s">
        <v>1075</v>
      </c>
      <c r="E3627" s="210">
        <v>6511</v>
      </c>
      <c r="F3627" s="211" t="s">
        <v>1076</v>
      </c>
      <c r="G3627" s="231"/>
      <c r="H3627" s="89"/>
      <c r="I3627" s="90" t="s">
        <v>1090</v>
      </c>
      <c r="J3627" s="90"/>
      <c r="K3627" s="90" t="s">
        <v>73</v>
      </c>
      <c r="L3627" s="90" t="s">
        <v>69</v>
      </c>
      <c r="M3627" s="91"/>
      <c r="N3627" s="312">
        <v>1</v>
      </c>
      <c r="O3627" s="313">
        <f t="shared" si="623"/>
        <v>0.05</v>
      </c>
      <c r="P3627" s="104"/>
      <c r="Q3627" s="92"/>
      <c r="R3627" s="92"/>
      <c r="S3627" s="92"/>
      <c r="T3627" s="92"/>
      <c r="U3627" s="92"/>
      <c r="V3627" s="92"/>
      <c r="W3627" s="92">
        <v>1</v>
      </c>
      <c r="X3627" s="109">
        <f t="shared" si="617"/>
        <v>25000</v>
      </c>
      <c r="Y3627" s="83"/>
      <c r="Z3627" s="110">
        <f t="shared" si="618"/>
        <v>1250</v>
      </c>
      <c r="AA3627" s="111"/>
      <c r="AB3627" s="92"/>
      <c r="AC3627" s="92"/>
      <c r="AD3627" s="92"/>
      <c r="AE3627" s="92"/>
      <c r="AF3627" s="92"/>
      <c r="AG3627" s="92"/>
      <c r="AH3627" s="92"/>
      <c r="AI3627" s="109">
        <f t="shared" si="619"/>
        <v>0</v>
      </c>
      <c r="AJ3627" s="83"/>
      <c r="AK3627" s="110">
        <f t="shared" si="620"/>
        <v>0</v>
      </c>
      <c r="AL3627" s="111"/>
      <c r="AM3627" s="92"/>
      <c r="AN3627" s="92"/>
      <c r="AO3627" s="92"/>
      <c r="AP3627" s="92">
        <v>1</v>
      </c>
      <c r="AQ3627" s="92"/>
      <c r="AR3627" s="92"/>
      <c r="AS3627" s="92"/>
      <c r="AT3627" s="92"/>
      <c r="AU3627" s="92"/>
      <c r="AV3627" s="109">
        <f t="shared" si="621"/>
        <v>100</v>
      </c>
      <c r="AW3627" s="75"/>
      <c r="AX3627" s="110">
        <f t="shared" si="622"/>
        <v>5</v>
      </c>
      <c r="AY3627" s="111"/>
      <c r="AZ3627" s="93"/>
      <c r="BA3627" s="94" t="s">
        <v>131</v>
      </c>
      <c r="BB3627" s="71"/>
      <c r="BC3627" s="54"/>
      <c r="BD3627" s="41">
        <v>6</v>
      </c>
      <c r="BE3627" s="52">
        <v>65</v>
      </c>
      <c r="BF3627" s="62">
        <v>6511</v>
      </c>
      <c r="BG3627" s="280" t="s">
        <v>52</v>
      </c>
    </row>
    <row r="3628" spans="1:59" s="63" customFormat="1" ht="12.75" x14ac:dyDescent="0.2">
      <c r="A3628" s="196">
        <v>6</v>
      </c>
      <c r="B3628" s="197" t="s">
        <v>1027</v>
      </c>
      <c r="C3628" s="208">
        <v>65</v>
      </c>
      <c r="D3628" s="209" t="s">
        <v>1075</v>
      </c>
      <c r="E3628" s="210">
        <v>6511</v>
      </c>
      <c r="F3628" s="211" t="s">
        <v>1076</v>
      </c>
      <c r="G3628" s="231"/>
      <c r="H3628" s="89"/>
      <c r="I3628" s="90" t="s">
        <v>1091</v>
      </c>
      <c r="J3628" s="90"/>
      <c r="K3628" s="90" t="s">
        <v>64</v>
      </c>
      <c r="L3628" s="90" t="s">
        <v>119</v>
      </c>
      <c r="M3628" s="91"/>
      <c r="N3628" s="312">
        <v>1</v>
      </c>
      <c r="O3628" s="313">
        <f t="shared" si="623"/>
        <v>0.05</v>
      </c>
      <c r="P3628" s="104"/>
      <c r="Q3628" s="92"/>
      <c r="R3628" s="92"/>
      <c r="S3628" s="92"/>
      <c r="T3628" s="92"/>
      <c r="U3628" s="92"/>
      <c r="V3628" s="92"/>
      <c r="W3628" s="92"/>
      <c r="X3628" s="109">
        <f t="shared" si="617"/>
        <v>0</v>
      </c>
      <c r="Y3628" s="83"/>
      <c r="Z3628" s="110">
        <f t="shared" si="618"/>
        <v>0</v>
      </c>
      <c r="AA3628" s="111"/>
      <c r="AB3628" s="92"/>
      <c r="AC3628" s="92"/>
      <c r="AD3628" s="92"/>
      <c r="AE3628" s="92"/>
      <c r="AF3628" s="92"/>
      <c r="AG3628" s="92"/>
      <c r="AH3628" s="92"/>
      <c r="AI3628" s="109">
        <f t="shared" si="619"/>
        <v>0</v>
      </c>
      <c r="AJ3628" s="83"/>
      <c r="AK3628" s="110">
        <f t="shared" si="620"/>
        <v>0</v>
      </c>
      <c r="AL3628" s="111"/>
      <c r="AM3628" s="92"/>
      <c r="AN3628" s="92"/>
      <c r="AO3628" s="92">
        <v>1</v>
      </c>
      <c r="AP3628" s="92"/>
      <c r="AQ3628" s="92"/>
      <c r="AR3628" s="92"/>
      <c r="AS3628" s="92"/>
      <c r="AT3628" s="92"/>
      <c r="AU3628" s="92"/>
      <c r="AV3628" s="109">
        <f t="shared" si="621"/>
        <v>50</v>
      </c>
      <c r="AW3628" s="75"/>
      <c r="AX3628" s="110">
        <f t="shared" si="622"/>
        <v>2.5</v>
      </c>
      <c r="AY3628" s="111"/>
      <c r="AZ3628" s="93"/>
      <c r="BA3628" s="94" t="s">
        <v>131</v>
      </c>
      <c r="BB3628" s="71"/>
      <c r="BC3628" s="54"/>
      <c r="BD3628" s="41">
        <v>6</v>
      </c>
      <c r="BE3628" s="52">
        <v>65</v>
      </c>
      <c r="BF3628" s="62">
        <v>6511</v>
      </c>
      <c r="BG3628" s="280" t="s">
        <v>52</v>
      </c>
    </row>
    <row r="3629" spans="1:59" s="63" customFormat="1" ht="12.75" x14ac:dyDescent="0.2">
      <c r="A3629" s="196">
        <v>6</v>
      </c>
      <c r="B3629" s="197" t="s">
        <v>1027</v>
      </c>
      <c r="C3629" s="208">
        <v>65</v>
      </c>
      <c r="D3629" s="209" t="s">
        <v>1075</v>
      </c>
      <c r="E3629" s="210">
        <v>6511</v>
      </c>
      <c r="F3629" s="211" t="s">
        <v>1076</v>
      </c>
      <c r="G3629" s="231"/>
      <c r="H3629" s="89"/>
      <c r="I3629" s="90" t="s">
        <v>1092</v>
      </c>
      <c r="J3629" s="90"/>
      <c r="K3629" s="90" t="s">
        <v>73</v>
      </c>
      <c r="L3629" s="90" t="s">
        <v>69</v>
      </c>
      <c r="M3629" s="91"/>
      <c r="N3629" s="312">
        <v>1</v>
      </c>
      <c r="O3629" s="313">
        <f t="shared" si="623"/>
        <v>0.05</v>
      </c>
      <c r="P3629" s="104"/>
      <c r="Q3629" s="92"/>
      <c r="R3629" s="92"/>
      <c r="S3629" s="92"/>
      <c r="T3629" s="92"/>
      <c r="U3629" s="92"/>
      <c r="V3629" s="92"/>
      <c r="W3629" s="92">
        <v>1</v>
      </c>
      <c r="X3629" s="109">
        <f t="shared" si="617"/>
        <v>25000</v>
      </c>
      <c r="Y3629" s="83"/>
      <c r="Z3629" s="110">
        <f t="shared" si="618"/>
        <v>1250</v>
      </c>
      <c r="AA3629" s="111"/>
      <c r="AB3629" s="92"/>
      <c r="AC3629" s="92"/>
      <c r="AD3629" s="92"/>
      <c r="AE3629" s="92"/>
      <c r="AF3629" s="92"/>
      <c r="AG3629" s="92"/>
      <c r="AH3629" s="92"/>
      <c r="AI3629" s="109">
        <f t="shared" si="619"/>
        <v>0</v>
      </c>
      <c r="AJ3629" s="83"/>
      <c r="AK3629" s="110">
        <f t="shared" si="620"/>
        <v>0</v>
      </c>
      <c r="AL3629" s="111"/>
      <c r="AM3629" s="92"/>
      <c r="AN3629" s="92"/>
      <c r="AO3629" s="92"/>
      <c r="AP3629" s="92">
        <v>1</v>
      </c>
      <c r="AQ3629" s="92"/>
      <c r="AR3629" s="92"/>
      <c r="AS3629" s="92"/>
      <c r="AT3629" s="92"/>
      <c r="AU3629" s="92"/>
      <c r="AV3629" s="109">
        <f t="shared" si="621"/>
        <v>100</v>
      </c>
      <c r="AW3629" s="75"/>
      <c r="AX3629" s="110">
        <f t="shared" si="622"/>
        <v>5</v>
      </c>
      <c r="AY3629" s="111"/>
      <c r="AZ3629" s="93"/>
      <c r="BA3629" s="94" t="s">
        <v>131</v>
      </c>
      <c r="BB3629" s="71"/>
      <c r="BC3629" s="54"/>
      <c r="BD3629" s="41">
        <v>6</v>
      </c>
      <c r="BE3629" s="52">
        <v>65</v>
      </c>
      <c r="BF3629" s="62">
        <v>6511</v>
      </c>
      <c r="BG3629" s="280" t="s">
        <v>52</v>
      </c>
    </row>
    <row r="3630" spans="1:59" s="63" customFormat="1" ht="12.75" x14ac:dyDescent="0.2">
      <c r="A3630" s="196">
        <v>6</v>
      </c>
      <c r="B3630" s="197" t="s">
        <v>1027</v>
      </c>
      <c r="C3630" s="208">
        <v>65</v>
      </c>
      <c r="D3630" s="209" t="s">
        <v>1075</v>
      </c>
      <c r="E3630" s="210">
        <v>6511</v>
      </c>
      <c r="F3630" s="211" t="s">
        <v>1076</v>
      </c>
      <c r="G3630" s="231"/>
      <c r="H3630" s="65"/>
      <c r="I3630" s="222"/>
      <c r="J3630" s="66"/>
      <c r="K3630" s="66"/>
      <c r="L3630" s="66"/>
      <c r="M3630" s="64"/>
      <c r="N3630" s="304"/>
      <c r="O3630" s="305"/>
      <c r="P3630" s="127"/>
      <c r="Q3630" s="67"/>
      <c r="R3630" s="67"/>
      <c r="S3630" s="67"/>
      <c r="T3630" s="67"/>
      <c r="U3630" s="67"/>
      <c r="V3630" s="67"/>
      <c r="W3630" s="67"/>
      <c r="X3630" s="67"/>
      <c r="Y3630" s="68"/>
      <c r="Z3630" s="68"/>
      <c r="AA3630" s="68"/>
      <c r="AB3630" s="67"/>
      <c r="AC3630" s="67"/>
      <c r="AD3630" s="67"/>
      <c r="AE3630" s="67"/>
      <c r="AF3630" s="67"/>
      <c r="AG3630" s="67"/>
      <c r="AH3630" s="67"/>
      <c r="AI3630" s="67"/>
      <c r="AJ3630" s="68"/>
      <c r="AK3630" s="68"/>
      <c r="AL3630" s="68"/>
      <c r="AM3630" s="67"/>
      <c r="AN3630" s="67"/>
      <c r="AO3630" s="67"/>
      <c r="AP3630" s="67"/>
      <c r="AQ3630" s="67"/>
      <c r="AR3630" s="67"/>
      <c r="AS3630" s="67"/>
      <c r="AT3630" s="67"/>
      <c r="AU3630" s="67"/>
      <c r="AV3630" s="67"/>
      <c r="AW3630" s="67"/>
      <c r="AX3630" s="68"/>
      <c r="AY3630" s="68"/>
      <c r="AZ3630" s="69"/>
      <c r="BA3630" s="70"/>
      <c r="BB3630" s="71"/>
      <c r="BC3630" s="54"/>
      <c r="BD3630" s="41">
        <v>6</v>
      </c>
      <c r="BE3630" s="52">
        <v>65</v>
      </c>
      <c r="BF3630" s="62">
        <v>6511</v>
      </c>
      <c r="BG3630" s="275"/>
    </row>
    <row r="3631" spans="1:59" s="63" customFormat="1" ht="12.75" x14ac:dyDescent="0.2">
      <c r="A3631" s="286">
        <v>6</v>
      </c>
      <c r="B3631" s="287" t="s">
        <v>1027</v>
      </c>
      <c r="C3631" s="288">
        <v>65</v>
      </c>
      <c r="D3631" s="289" t="s">
        <v>1075</v>
      </c>
      <c r="E3631" s="218">
        <v>6511</v>
      </c>
      <c r="F3631" s="290" t="s">
        <v>1076</v>
      </c>
      <c r="G3631" s="238"/>
      <c r="H3631" s="162"/>
      <c r="I3631" s="227"/>
      <c r="J3631" s="163"/>
      <c r="K3631" s="163"/>
      <c r="L3631" s="163"/>
      <c r="M3631" s="161"/>
      <c r="N3631" s="328"/>
      <c r="O3631" s="329"/>
      <c r="P3631" s="300"/>
      <c r="Q3631" s="164"/>
      <c r="R3631" s="164"/>
      <c r="S3631" s="164"/>
      <c r="T3631" s="164"/>
      <c r="U3631" s="164"/>
      <c r="V3631" s="164"/>
      <c r="W3631" s="164"/>
      <c r="X3631" s="164"/>
      <c r="Y3631" s="165"/>
      <c r="Z3631" s="165"/>
      <c r="AA3631" s="165"/>
      <c r="AB3631" s="164"/>
      <c r="AC3631" s="164"/>
      <c r="AD3631" s="164"/>
      <c r="AE3631" s="164"/>
      <c r="AF3631" s="164"/>
      <c r="AG3631" s="164"/>
      <c r="AH3631" s="164"/>
      <c r="AI3631" s="164"/>
      <c r="AJ3631" s="165"/>
      <c r="AK3631" s="165"/>
      <c r="AL3631" s="165"/>
      <c r="AM3631" s="164"/>
      <c r="AN3631" s="164"/>
      <c r="AO3631" s="164"/>
      <c r="AP3631" s="164"/>
      <c r="AQ3631" s="164"/>
      <c r="AR3631" s="164"/>
      <c r="AS3631" s="164"/>
      <c r="AT3631" s="164"/>
      <c r="AU3631" s="164"/>
      <c r="AV3631" s="164"/>
      <c r="AW3631" s="164"/>
      <c r="AX3631" s="165"/>
      <c r="AY3631" s="165"/>
      <c r="AZ3631" s="166"/>
      <c r="BA3631" s="167"/>
      <c r="BB3631" s="160"/>
      <c r="BC3631" s="160"/>
      <c r="BD3631" s="294">
        <v>6</v>
      </c>
      <c r="BE3631" s="295">
        <v>65</v>
      </c>
      <c r="BF3631" s="296">
        <v>6511</v>
      </c>
      <c r="BG3631" s="291"/>
    </row>
    <row r="3634" spans="1:59" ht="60" customHeight="1" x14ac:dyDescent="0.25">
      <c r="A3634" s="430" t="s">
        <v>1277</v>
      </c>
      <c r="B3634" s="431"/>
      <c r="C3634" s="431"/>
      <c r="D3634" s="431"/>
      <c r="E3634" s="335"/>
      <c r="F3634" s="336"/>
      <c r="G3634" s="337"/>
      <c r="H3634" s="337"/>
      <c r="I3634" s="338"/>
      <c r="J3634" s="338"/>
      <c r="K3634" s="338"/>
      <c r="L3634" s="338"/>
      <c r="M3634" s="337"/>
      <c r="N3634" s="338"/>
      <c r="O3634" s="338"/>
      <c r="P3634" s="335"/>
      <c r="Q3634" s="335"/>
      <c r="R3634" s="335"/>
      <c r="S3634" s="335"/>
      <c r="T3634" s="335"/>
      <c r="U3634" s="335"/>
      <c r="V3634" s="335"/>
      <c r="W3634" s="335"/>
      <c r="X3634" s="335"/>
      <c r="Y3634" s="335"/>
      <c r="Z3634" s="335"/>
      <c r="AA3634" s="335"/>
      <c r="AB3634" s="335"/>
      <c r="AC3634" s="335"/>
      <c r="AD3634" s="335"/>
      <c r="AE3634" s="335"/>
      <c r="AF3634" s="335"/>
      <c r="AG3634" s="335"/>
      <c r="AH3634" s="335"/>
      <c r="AI3634" s="335"/>
      <c r="AJ3634" s="335"/>
      <c r="AK3634" s="335"/>
      <c r="AL3634" s="335"/>
      <c r="AM3634" s="335"/>
      <c r="AN3634" s="335"/>
      <c r="AO3634" s="335"/>
      <c r="AP3634" s="335"/>
      <c r="AQ3634" s="335"/>
      <c r="AR3634" s="335"/>
      <c r="AS3634" s="335"/>
      <c r="AT3634" s="335"/>
      <c r="AU3634" s="335"/>
      <c r="AV3634" s="335"/>
      <c r="AW3634" s="335"/>
      <c r="AX3634" s="335"/>
      <c r="AY3634" s="335"/>
      <c r="AZ3634" s="335"/>
      <c r="BA3634" s="335"/>
      <c r="BB3634" s="335"/>
      <c r="BC3634" s="335"/>
      <c r="BD3634" s="339"/>
      <c r="BE3634" s="339"/>
      <c r="BF3634" s="339"/>
      <c r="BG3634" s="340"/>
    </row>
    <row r="3635" spans="1:59" x14ac:dyDescent="0.25">
      <c r="A3635" s="196">
        <v>-1</v>
      </c>
      <c r="B3635" s="197" t="s">
        <v>1278</v>
      </c>
      <c r="C3635" s="208">
        <v>-11</v>
      </c>
      <c r="D3635" s="209" t="s">
        <v>1263</v>
      </c>
      <c r="E3635" s="212">
        <v>-1110</v>
      </c>
      <c r="F3635" s="213" t="s">
        <v>1264</v>
      </c>
      <c r="G3635" s="234"/>
      <c r="H3635" s="138"/>
      <c r="I3635" s="224"/>
      <c r="J3635" s="98"/>
      <c r="K3635" s="98"/>
      <c r="L3635" s="98"/>
      <c r="M3635" s="137"/>
      <c r="N3635" s="322"/>
      <c r="O3635" s="323"/>
      <c r="P3635" s="139"/>
      <c r="Q3635" s="139"/>
      <c r="R3635" s="139"/>
      <c r="S3635" s="139"/>
      <c r="T3635" s="139"/>
      <c r="U3635" s="139"/>
      <c r="V3635" s="139"/>
      <c r="W3635" s="139"/>
      <c r="X3635" s="139"/>
      <c r="Y3635" s="100"/>
      <c r="Z3635" s="125"/>
      <c r="AA3635" s="125"/>
      <c r="AB3635" s="139"/>
      <c r="AC3635" s="139"/>
      <c r="AD3635" s="139"/>
      <c r="AE3635" s="139"/>
      <c r="AF3635" s="139"/>
      <c r="AG3635" s="139"/>
      <c r="AH3635" s="139"/>
      <c r="AI3635" s="139"/>
      <c r="AJ3635" s="100"/>
      <c r="AK3635" s="125"/>
      <c r="AL3635" s="125"/>
      <c r="AM3635" s="139"/>
      <c r="AN3635" s="139"/>
      <c r="AO3635" s="139"/>
      <c r="AP3635" s="139"/>
      <c r="AQ3635" s="139"/>
      <c r="AR3635" s="139"/>
      <c r="AS3635" s="139"/>
      <c r="AT3635" s="139"/>
      <c r="AU3635" s="139"/>
      <c r="AV3635" s="139"/>
      <c r="AW3635" s="99"/>
      <c r="AX3635" s="125"/>
      <c r="AY3635" s="100"/>
      <c r="AZ3635" s="140"/>
      <c r="BA3635" s="141"/>
      <c r="BB3635" s="136"/>
      <c r="BC3635" s="136"/>
      <c r="BD3635" s="41">
        <v>5</v>
      </c>
      <c r="BE3635" s="52">
        <v>54</v>
      </c>
      <c r="BF3635" s="103">
        <v>5431</v>
      </c>
      <c r="BG3635" s="283"/>
    </row>
    <row r="3636" spans="1:59" s="63" customFormat="1" ht="12.75" x14ac:dyDescent="0.2">
      <c r="A3636" s="196">
        <v>-1</v>
      </c>
      <c r="B3636" s="197" t="s">
        <v>1278</v>
      </c>
      <c r="C3636" s="208">
        <v>-11</v>
      </c>
      <c r="D3636" s="209" t="s">
        <v>1263</v>
      </c>
      <c r="E3636" s="212">
        <v>-1110</v>
      </c>
      <c r="F3636" s="213" t="s">
        <v>1264</v>
      </c>
      <c r="G3636" s="232"/>
      <c r="H3636" s="97"/>
      <c r="I3636" s="224"/>
      <c r="J3636" s="98"/>
      <c r="K3636" s="98"/>
      <c r="L3636" s="98"/>
      <c r="M3636" s="96"/>
      <c r="N3636" s="307"/>
      <c r="O3636" s="246"/>
      <c r="P3636" s="124"/>
      <c r="Q3636" s="99"/>
      <c r="R3636" s="99"/>
      <c r="S3636" s="99"/>
      <c r="T3636" s="99"/>
      <c r="U3636" s="99"/>
      <c r="V3636" s="99"/>
      <c r="W3636" s="99"/>
      <c r="X3636" s="99"/>
      <c r="Y3636" s="100"/>
      <c r="Z3636" s="100"/>
      <c r="AA3636" s="100"/>
      <c r="AB3636" s="99"/>
      <c r="AC3636" s="99"/>
      <c r="AD3636" s="99"/>
      <c r="AE3636" s="99"/>
      <c r="AF3636" s="99"/>
      <c r="AG3636" s="99"/>
      <c r="AH3636" s="99"/>
      <c r="AI3636" s="99"/>
      <c r="AJ3636" s="100"/>
      <c r="AK3636" s="100"/>
      <c r="AL3636" s="100"/>
      <c r="AM3636" s="99"/>
      <c r="AN3636" s="99"/>
      <c r="AO3636" s="99"/>
      <c r="AP3636" s="99"/>
      <c r="AQ3636" s="99"/>
      <c r="AR3636" s="99"/>
      <c r="AS3636" s="99"/>
      <c r="AT3636" s="99"/>
      <c r="AU3636" s="99"/>
      <c r="AV3636" s="99"/>
      <c r="AW3636" s="99"/>
      <c r="AX3636" s="100"/>
      <c r="AY3636" s="100"/>
      <c r="AZ3636" s="101"/>
      <c r="BA3636" s="102"/>
      <c r="BB3636" s="95"/>
      <c r="BC3636" s="95"/>
      <c r="BD3636" s="41">
        <v>5</v>
      </c>
      <c r="BE3636" s="52">
        <v>54</v>
      </c>
      <c r="BF3636" s="103">
        <v>5431</v>
      </c>
      <c r="BG3636" s="277"/>
    </row>
    <row r="3637" spans="1:59" s="63" customFormat="1" ht="12.75" x14ac:dyDescent="0.2">
      <c r="A3637" s="196">
        <v>-1</v>
      </c>
      <c r="B3637" s="197" t="s">
        <v>1278</v>
      </c>
      <c r="C3637" s="208">
        <v>-11</v>
      </c>
      <c r="D3637" s="209" t="s">
        <v>1263</v>
      </c>
      <c r="E3637" s="212">
        <v>-1110</v>
      </c>
      <c r="F3637" s="213" t="s">
        <v>1264</v>
      </c>
      <c r="G3637" s="231" t="s">
        <v>1265</v>
      </c>
      <c r="H3637" s="65"/>
      <c r="I3637" s="222"/>
      <c r="J3637" s="66"/>
      <c r="K3637" s="66"/>
      <c r="L3637" s="66"/>
      <c r="M3637" s="64"/>
      <c r="N3637" s="304"/>
      <c r="O3637" s="305"/>
      <c r="P3637" s="127"/>
      <c r="Q3637" s="67"/>
      <c r="R3637" s="67"/>
      <c r="S3637" s="67"/>
      <c r="T3637" s="67"/>
      <c r="U3637" s="67"/>
      <c r="V3637" s="67"/>
      <c r="W3637" s="67"/>
      <c r="X3637" s="67"/>
      <c r="Y3637" s="68"/>
      <c r="Z3637" s="68"/>
      <c r="AA3637" s="68"/>
      <c r="AB3637" s="67"/>
      <c r="AC3637" s="67"/>
      <c r="AD3637" s="67"/>
      <c r="AE3637" s="67"/>
      <c r="AF3637" s="67"/>
      <c r="AG3637" s="67"/>
      <c r="AH3637" s="67"/>
      <c r="AI3637" s="67"/>
      <c r="AJ3637" s="68"/>
      <c r="AK3637" s="68"/>
      <c r="AL3637" s="68"/>
      <c r="AM3637" s="67"/>
      <c r="AN3637" s="67"/>
      <c r="AO3637" s="67"/>
      <c r="AP3637" s="67"/>
      <c r="AQ3637" s="67"/>
      <c r="AR3637" s="67"/>
      <c r="AS3637" s="67"/>
      <c r="AT3637" s="67"/>
      <c r="AU3637" s="67"/>
      <c r="AV3637" s="67"/>
      <c r="AW3637" s="67"/>
      <c r="AX3637" s="68"/>
      <c r="AY3637" s="68"/>
      <c r="AZ3637" s="69"/>
      <c r="BA3637" s="70"/>
      <c r="BB3637" s="71"/>
      <c r="BC3637" s="95"/>
      <c r="BD3637" s="41">
        <v>5</v>
      </c>
      <c r="BE3637" s="52">
        <v>54</v>
      </c>
      <c r="BF3637" s="103">
        <v>5431</v>
      </c>
      <c r="BG3637" s="275"/>
    </row>
    <row r="3638" spans="1:59" s="63" customFormat="1" ht="12.75" x14ac:dyDescent="0.2">
      <c r="A3638" s="196">
        <v>-1</v>
      </c>
      <c r="B3638" s="197" t="s">
        <v>1278</v>
      </c>
      <c r="C3638" s="208">
        <v>-11</v>
      </c>
      <c r="D3638" s="209" t="s">
        <v>1263</v>
      </c>
      <c r="E3638" s="212">
        <v>-1110</v>
      </c>
      <c r="F3638" s="213" t="s">
        <v>1264</v>
      </c>
      <c r="G3638" s="231" t="s">
        <v>1265</v>
      </c>
      <c r="H3638" s="72" t="s">
        <v>47</v>
      </c>
      <c r="I3638" s="223"/>
      <c r="J3638" s="73"/>
      <c r="K3638" s="73"/>
      <c r="L3638" s="73"/>
      <c r="M3638" s="74"/>
      <c r="N3638" s="247"/>
      <c r="O3638" s="306"/>
      <c r="P3638" s="105"/>
      <c r="Q3638" s="75"/>
      <c r="R3638" s="75"/>
      <c r="S3638" s="75"/>
      <c r="T3638" s="75"/>
      <c r="U3638" s="75"/>
      <c r="V3638" s="75"/>
      <c r="W3638" s="75"/>
      <c r="X3638" s="75"/>
      <c r="Y3638" s="76">
        <f>IF(ISNUMBER(VLOOKUP(Y3640,P$7:W$7,MATCH(Y3640,P$7:W$7))),VLOOKUP(Y3640,P$7:W$7,MATCH(Y3640,P$7:W$7)),IF(N3642=0,"No Data",IF(Y3640&gt;0,"&lt;100",0)))</f>
        <v>5000</v>
      </c>
      <c r="Z3638" s="77">
        <f>IF(ISNUMBER(VLOOKUP(Z3642,P$7:W$7,MATCH(Z3642,P$7:W$7))),VLOOKUP(Z3642,P$7:W$7,MATCH(Z3642,P$7:W$7)),IF(N3642=0,"No Data",IF(Z3642&gt;0,"&lt;100",0)))</f>
        <v>5000</v>
      </c>
      <c r="AA3638" s="106">
        <f>IF(ISNUMBER(Z3638),Z3638,0)</f>
        <v>5000</v>
      </c>
      <c r="AB3638" s="75"/>
      <c r="AC3638" s="75"/>
      <c r="AD3638" s="75"/>
      <c r="AE3638" s="75"/>
      <c r="AF3638" s="75"/>
      <c r="AG3638" s="75"/>
      <c r="AH3638" s="75"/>
      <c r="AI3638" s="75"/>
      <c r="AJ3638" s="76">
        <f>IF(ISNUMBER(VLOOKUP(AJ3640,AB$7:AH$7,MATCH(AJ3640,AB$7:AH$7))),VLOOKUP(AJ3640,AB$7:AH$7,MATCH(AJ3640,AB$7:AH$7)),IF(N3642=0,"No Data",IF(AJ3640&gt;0,"&lt;50",0)))</f>
        <v>0</v>
      </c>
      <c r="AK3638" s="77">
        <f>IF(ISNUMBER(VLOOKUP(AK3642,AB$7:AH$7,MATCH(AK3642,AB$7:AH$7))),VLOOKUP(AK3642,AB$7:AH$7,MATCH(AK3642,AB$7:AH$7)),IF(N3642=0,"No Data",IF(AK3642&gt;0,"&lt;50",0)))</f>
        <v>0</v>
      </c>
      <c r="AL3638" s="106">
        <f>IF(ISNUMBER(AK3638),AK3638,0)</f>
        <v>0</v>
      </c>
      <c r="AM3638" s="75"/>
      <c r="AN3638" s="75"/>
      <c r="AO3638" s="75"/>
      <c r="AP3638" s="75"/>
      <c r="AQ3638" s="75"/>
      <c r="AR3638" s="75"/>
      <c r="AS3638" s="75"/>
      <c r="AT3638" s="75"/>
      <c r="AU3638" s="75"/>
      <c r="AV3638" s="75"/>
      <c r="AW3638" s="76">
        <f>IF(ISNUMBER(VLOOKUP(AW3640,AM$7:AU$7,MATCH(AW3640,AM$7:AU$7))),VLOOKUP(AW3640,AM$7:AU$7,MATCH(AW3640,AM$7:AU$7)),IF(N3642=0,"No Data",IF(AW3640&gt;0,"&lt;10",0)))</f>
        <v>250</v>
      </c>
      <c r="AX3638" s="77">
        <f>IF(ISNUMBER(VLOOKUP(AX3642,AM$7:AU$7,MATCH(AX3642,AM$7:AU$7))),VLOOKUP(AX3642,AM$7:AU$7,MATCH(AX3642,AM$7:AU$7)),IF(N3642=0,"No Data",IF(AX3642&gt;0,"&lt;10",0)))</f>
        <v>250</v>
      </c>
      <c r="AY3638" s="106">
        <f>IF(ISNUMBER(AX3638),AX3638,0)</f>
        <v>250</v>
      </c>
      <c r="AZ3638" s="79"/>
      <c r="BA3638" s="80"/>
      <c r="BB3638" s="71"/>
      <c r="BC3638" s="95"/>
      <c r="BD3638" s="41">
        <v>5</v>
      </c>
      <c r="BE3638" s="52">
        <v>54</v>
      </c>
      <c r="BF3638" s="103">
        <v>5431</v>
      </c>
      <c r="BG3638" s="276" t="s">
        <v>47</v>
      </c>
    </row>
    <row r="3639" spans="1:59" s="63" customFormat="1" ht="12.75" x14ac:dyDescent="0.2">
      <c r="A3639" s="196">
        <v>-1</v>
      </c>
      <c r="B3639" s="197" t="s">
        <v>1278</v>
      </c>
      <c r="C3639" s="208">
        <v>-11</v>
      </c>
      <c r="D3639" s="209" t="s">
        <v>1263</v>
      </c>
      <c r="E3639" s="212">
        <v>-1110</v>
      </c>
      <c r="F3639" s="213" t="s">
        <v>1264</v>
      </c>
      <c r="G3639" s="231" t="s">
        <v>1265</v>
      </c>
      <c r="H3639" s="81" t="s">
        <v>48</v>
      </c>
      <c r="I3639" s="223"/>
      <c r="J3639" s="73"/>
      <c r="K3639" s="73"/>
      <c r="L3639" s="73"/>
      <c r="M3639" s="74"/>
      <c r="N3639" s="247"/>
      <c r="O3639" s="306"/>
      <c r="P3639" s="105"/>
      <c r="Q3639" s="75"/>
      <c r="R3639" s="75"/>
      <c r="S3639" s="75"/>
      <c r="T3639" s="75"/>
      <c r="U3639" s="75"/>
      <c r="V3639" s="75"/>
      <c r="W3639" s="75"/>
      <c r="X3639" s="75"/>
      <c r="Y3639" s="82">
        <f>MIN(X3643:X3646)</f>
        <v>0</v>
      </c>
      <c r="Z3639" s="83"/>
      <c r="AA3639" s="83"/>
      <c r="AB3639" s="75"/>
      <c r="AC3639" s="75"/>
      <c r="AD3639" s="75"/>
      <c r="AE3639" s="75"/>
      <c r="AF3639" s="75"/>
      <c r="AG3639" s="75"/>
      <c r="AH3639" s="75"/>
      <c r="AI3639" s="75"/>
      <c r="AJ3639" s="82">
        <f>MIN(AI3643:AI3646)</f>
        <v>0</v>
      </c>
      <c r="AK3639" s="83"/>
      <c r="AL3639" s="83"/>
      <c r="AM3639" s="75"/>
      <c r="AN3639" s="75"/>
      <c r="AO3639" s="75"/>
      <c r="AP3639" s="75"/>
      <c r="AQ3639" s="75"/>
      <c r="AR3639" s="75"/>
      <c r="AS3639" s="75"/>
      <c r="AT3639" s="75"/>
      <c r="AU3639" s="75"/>
      <c r="AV3639" s="75"/>
      <c r="AW3639" s="82">
        <f>MIN(AV3643:AV3646)</f>
        <v>50</v>
      </c>
      <c r="AX3639" s="83"/>
      <c r="AY3639" s="83"/>
      <c r="AZ3639" s="79"/>
      <c r="BA3639" s="80"/>
      <c r="BB3639" s="71"/>
      <c r="BC3639" s="95"/>
      <c r="BD3639" s="41">
        <v>5</v>
      </c>
      <c r="BE3639" s="52">
        <v>54</v>
      </c>
      <c r="BF3639" s="103">
        <v>5431</v>
      </c>
      <c r="BG3639" s="278" t="s">
        <v>48</v>
      </c>
    </row>
    <row r="3640" spans="1:59" s="63" customFormat="1" ht="12.75" x14ac:dyDescent="0.2">
      <c r="A3640" s="196">
        <v>-1</v>
      </c>
      <c r="B3640" s="197" t="s">
        <v>1278</v>
      </c>
      <c r="C3640" s="208">
        <v>-11</v>
      </c>
      <c r="D3640" s="209" t="s">
        <v>1263</v>
      </c>
      <c r="E3640" s="212">
        <v>-1110</v>
      </c>
      <c r="F3640" s="213" t="s">
        <v>1264</v>
      </c>
      <c r="G3640" s="231" t="s">
        <v>1265</v>
      </c>
      <c r="H3640" s="81" t="s">
        <v>49</v>
      </c>
      <c r="I3640" s="223"/>
      <c r="J3640" s="73"/>
      <c r="K3640" s="73"/>
      <c r="L3640" s="73"/>
      <c r="M3640" s="74"/>
      <c r="N3640" s="247"/>
      <c r="O3640" s="306"/>
      <c r="P3640" s="105"/>
      <c r="Q3640" s="75"/>
      <c r="R3640" s="75"/>
      <c r="S3640" s="75"/>
      <c r="T3640" s="75"/>
      <c r="U3640" s="75"/>
      <c r="V3640" s="75"/>
      <c r="W3640" s="75"/>
      <c r="X3640" s="75"/>
      <c r="Y3640" s="84">
        <f>IF(ISNUMBER(AVERAGE(X3643:X3646)),AVERAGE(X3643:X3646),0)</f>
        <v>6250</v>
      </c>
      <c r="Z3640" s="83"/>
      <c r="AA3640" s="83"/>
      <c r="AB3640" s="75"/>
      <c r="AC3640" s="75"/>
      <c r="AD3640" s="75"/>
      <c r="AE3640" s="75"/>
      <c r="AF3640" s="75"/>
      <c r="AG3640" s="75"/>
      <c r="AH3640" s="75"/>
      <c r="AI3640" s="75"/>
      <c r="AJ3640" s="84">
        <f>IF(ISNUMBER(AVERAGE(AI3643:AI3646)),AVERAGE(AI3643:AI3646),0)</f>
        <v>0</v>
      </c>
      <c r="AK3640" s="83"/>
      <c r="AL3640" s="83"/>
      <c r="AM3640" s="75"/>
      <c r="AN3640" s="75"/>
      <c r="AO3640" s="75"/>
      <c r="AP3640" s="75"/>
      <c r="AQ3640" s="75"/>
      <c r="AR3640" s="75"/>
      <c r="AS3640" s="75"/>
      <c r="AT3640" s="75"/>
      <c r="AU3640" s="75"/>
      <c r="AV3640" s="75"/>
      <c r="AW3640" s="84">
        <f>IF(ISNUMBER(AVERAGE(AV3643:AV3646)),AVERAGE(AV3643:AV3646),0)</f>
        <v>412.5</v>
      </c>
      <c r="AX3640" s="83"/>
      <c r="AY3640" s="83"/>
      <c r="AZ3640" s="79"/>
      <c r="BA3640" s="80"/>
      <c r="BB3640" s="71"/>
      <c r="BC3640" s="95"/>
      <c r="BD3640" s="41">
        <v>5</v>
      </c>
      <c r="BE3640" s="52">
        <v>54</v>
      </c>
      <c r="BF3640" s="103">
        <v>5431</v>
      </c>
      <c r="BG3640" s="278" t="s">
        <v>49</v>
      </c>
    </row>
    <row r="3641" spans="1:59" s="63" customFormat="1" ht="12.75" x14ac:dyDescent="0.2">
      <c r="A3641" s="196">
        <v>-1</v>
      </c>
      <c r="B3641" s="197" t="s">
        <v>1278</v>
      </c>
      <c r="C3641" s="208">
        <v>-11</v>
      </c>
      <c r="D3641" s="209" t="s">
        <v>1263</v>
      </c>
      <c r="E3641" s="212">
        <v>-1110</v>
      </c>
      <c r="F3641" s="213" t="s">
        <v>1264</v>
      </c>
      <c r="G3641" s="231" t="s">
        <v>1265</v>
      </c>
      <c r="H3641" s="81" t="s">
        <v>50</v>
      </c>
      <c r="I3641" s="223"/>
      <c r="J3641" s="73"/>
      <c r="K3641" s="73"/>
      <c r="L3641" s="73"/>
      <c r="M3641" s="74"/>
      <c r="N3641" s="247"/>
      <c r="O3641" s="306"/>
      <c r="P3641" s="105"/>
      <c r="Q3641" s="75"/>
      <c r="R3641" s="75"/>
      <c r="S3641" s="75"/>
      <c r="T3641" s="75"/>
      <c r="U3641" s="75"/>
      <c r="V3641" s="75"/>
      <c r="W3641" s="75"/>
      <c r="X3641" s="75"/>
      <c r="Y3641" s="84">
        <f>MAX(X3643:X3646)</f>
        <v>25000</v>
      </c>
      <c r="Z3641" s="83"/>
      <c r="AA3641" s="83"/>
      <c r="AB3641" s="75"/>
      <c r="AC3641" s="75"/>
      <c r="AD3641" s="75"/>
      <c r="AE3641" s="75"/>
      <c r="AF3641" s="75"/>
      <c r="AG3641" s="75"/>
      <c r="AH3641" s="75"/>
      <c r="AI3641" s="75"/>
      <c r="AJ3641" s="84">
        <f>MAX(AI3643:AI3646)</f>
        <v>0</v>
      </c>
      <c r="AK3641" s="83"/>
      <c r="AL3641" s="83"/>
      <c r="AM3641" s="75"/>
      <c r="AN3641" s="75"/>
      <c r="AO3641" s="75"/>
      <c r="AP3641" s="75"/>
      <c r="AQ3641" s="75"/>
      <c r="AR3641" s="75"/>
      <c r="AS3641" s="75"/>
      <c r="AT3641" s="75"/>
      <c r="AU3641" s="75"/>
      <c r="AV3641" s="75"/>
      <c r="AW3641" s="84">
        <f>MAX(AV3643:AV3646)</f>
        <v>1000</v>
      </c>
      <c r="AX3641" s="83"/>
      <c r="AY3641" s="83"/>
      <c r="AZ3641" s="79"/>
      <c r="BA3641" s="80"/>
      <c r="BB3641" s="71"/>
      <c r="BC3641" s="95"/>
      <c r="BD3641" s="41">
        <v>5</v>
      </c>
      <c r="BE3641" s="52">
        <v>54</v>
      </c>
      <c r="BF3641" s="103">
        <v>5431</v>
      </c>
      <c r="BG3641" s="278" t="s">
        <v>50</v>
      </c>
    </row>
    <row r="3642" spans="1:59" s="63" customFormat="1" ht="12.75" x14ac:dyDescent="0.2">
      <c r="A3642" s="196">
        <v>-1</v>
      </c>
      <c r="B3642" s="197" t="s">
        <v>1278</v>
      </c>
      <c r="C3642" s="208">
        <v>-11</v>
      </c>
      <c r="D3642" s="209" t="s">
        <v>1263</v>
      </c>
      <c r="E3642" s="212">
        <v>-1110</v>
      </c>
      <c r="F3642" s="213" t="s">
        <v>1264</v>
      </c>
      <c r="G3642" s="231" t="s">
        <v>1265</v>
      </c>
      <c r="H3642" s="85" t="s">
        <v>51</v>
      </c>
      <c r="I3642" s="223"/>
      <c r="J3642" s="73"/>
      <c r="K3642" s="73"/>
      <c r="L3642" s="73"/>
      <c r="M3642" s="74"/>
      <c r="N3642" s="248">
        <f>SUM(N3643:N3646)</f>
        <v>4</v>
      </c>
      <c r="O3642" s="293">
        <f>SUM(O3643:O3646)</f>
        <v>1</v>
      </c>
      <c r="P3642" s="292"/>
      <c r="Q3642" s="87"/>
      <c r="R3642" s="87"/>
      <c r="S3642" s="87"/>
      <c r="T3642" s="87"/>
      <c r="U3642" s="87"/>
      <c r="V3642" s="87"/>
      <c r="W3642" s="87"/>
      <c r="X3642" s="87"/>
      <c r="Y3642" s="88"/>
      <c r="Z3642" s="107">
        <f>SUM(Z3643:Z3646)</f>
        <v>6250</v>
      </c>
      <c r="AA3642" s="88"/>
      <c r="AB3642" s="87"/>
      <c r="AC3642" s="87"/>
      <c r="AD3642" s="87"/>
      <c r="AE3642" s="87"/>
      <c r="AF3642" s="87"/>
      <c r="AG3642" s="87"/>
      <c r="AH3642" s="87"/>
      <c r="AI3642" s="87"/>
      <c r="AJ3642" s="88"/>
      <c r="AK3642" s="107">
        <f>SUM(AK3643:AK3646)</f>
        <v>0</v>
      </c>
      <c r="AL3642" s="88"/>
      <c r="AM3642" s="87"/>
      <c r="AN3642" s="87"/>
      <c r="AO3642" s="87"/>
      <c r="AP3642" s="87"/>
      <c r="AQ3642" s="87"/>
      <c r="AR3642" s="87"/>
      <c r="AS3642" s="87"/>
      <c r="AT3642" s="87"/>
      <c r="AU3642" s="87"/>
      <c r="AV3642" s="87"/>
      <c r="AW3642" s="112"/>
      <c r="AX3642" s="107">
        <f>SUM(AX3643:AX3646)</f>
        <v>412.5</v>
      </c>
      <c r="AY3642" s="88"/>
      <c r="AZ3642" s="79"/>
      <c r="BA3642" s="80"/>
      <c r="BB3642" s="71"/>
      <c r="BC3642" s="95"/>
      <c r="BD3642" s="41">
        <v>5</v>
      </c>
      <c r="BE3642" s="52">
        <v>54</v>
      </c>
      <c r="BF3642" s="103">
        <v>5431</v>
      </c>
      <c r="BG3642" s="279" t="s">
        <v>51</v>
      </c>
    </row>
    <row r="3643" spans="1:59" s="63" customFormat="1" ht="12.75" x14ac:dyDescent="0.2">
      <c r="A3643" s="196">
        <v>-1</v>
      </c>
      <c r="B3643" s="197" t="s">
        <v>1278</v>
      </c>
      <c r="C3643" s="208">
        <v>-11</v>
      </c>
      <c r="D3643" s="209" t="s">
        <v>1263</v>
      </c>
      <c r="E3643" s="212">
        <v>-1110</v>
      </c>
      <c r="F3643" s="213" t="s">
        <v>1264</v>
      </c>
      <c r="G3643" s="231" t="s">
        <v>1265</v>
      </c>
      <c r="H3643" s="89" t="s">
        <v>52</v>
      </c>
      <c r="I3643" s="90" t="s">
        <v>1267</v>
      </c>
      <c r="J3643" s="90"/>
      <c r="K3643" s="90" t="s">
        <v>64</v>
      </c>
      <c r="L3643" s="90" t="s">
        <v>696</v>
      </c>
      <c r="M3643" s="91"/>
      <c r="N3643" s="312">
        <v>1</v>
      </c>
      <c r="O3643" s="313">
        <f>N3643/N$3253</f>
        <v>0.25</v>
      </c>
      <c r="P3643" s="104"/>
      <c r="Q3643" s="92"/>
      <c r="R3643" s="92"/>
      <c r="S3643" s="92"/>
      <c r="T3643" s="92"/>
      <c r="U3643" s="92"/>
      <c r="V3643" s="92"/>
      <c r="W3643" s="92"/>
      <c r="X3643" s="109">
        <f>P3643*P$7+Q3643*Q$7+R3643*R$7+S3643*S$7+T3643*T$7+U3643*U$7+V3643*V$7+W3643*W$7</f>
        <v>0</v>
      </c>
      <c r="Y3643" s="83"/>
      <c r="Z3643" s="110">
        <f>X3643*$O3643</f>
        <v>0</v>
      </c>
      <c r="AA3643" s="111"/>
      <c r="AB3643" s="92"/>
      <c r="AC3643" s="92"/>
      <c r="AD3643" s="92"/>
      <c r="AE3643" s="92"/>
      <c r="AF3643" s="92"/>
      <c r="AG3643" s="92"/>
      <c r="AH3643" s="92"/>
      <c r="AI3643" s="109">
        <f>AB3643*AB$7+AC3643*AC$7+AD3643*AD$7+AE3643*AE$7+AF3643*AF$7+AG3643*AG$7+AH3643*AH$7</f>
        <v>0</v>
      </c>
      <c r="AJ3643" s="83"/>
      <c r="AK3643" s="110">
        <f>AI3643*$O3643</f>
        <v>0</v>
      </c>
      <c r="AL3643" s="111"/>
      <c r="AM3643" s="92"/>
      <c r="AN3643" s="92"/>
      <c r="AO3643" s="92"/>
      <c r="AP3643" s="92"/>
      <c r="AQ3643" s="92"/>
      <c r="AR3643" s="92">
        <v>1</v>
      </c>
      <c r="AS3643" s="92"/>
      <c r="AT3643" s="92"/>
      <c r="AU3643" s="92"/>
      <c r="AV3643" s="109">
        <f>AM3643*AM$7+AN3643*AN$7+AO3643*AO$7+AP3643*AP$7+AQ3643*AQ$7+AR3643*AR$7+AS3643*AS$7+AT3643*AT$7+AU3643*AU$7</f>
        <v>500</v>
      </c>
      <c r="AW3643" s="75"/>
      <c r="AX3643" s="110">
        <f>AV3643*$O3643</f>
        <v>125</v>
      </c>
      <c r="AY3643" s="111"/>
      <c r="AZ3643" s="93"/>
      <c r="BA3643" s="94" t="s">
        <v>131</v>
      </c>
      <c r="BB3643" s="71"/>
      <c r="BC3643" s="95"/>
      <c r="BD3643" s="41">
        <v>5</v>
      </c>
      <c r="BE3643" s="52">
        <v>54</v>
      </c>
      <c r="BF3643" s="103">
        <v>5431</v>
      </c>
      <c r="BG3643" s="280" t="s">
        <v>52</v>
      </c>
    </row>
    <row r="3644" spans="1:59" s="63" customFormat="1" ht="12.75" x14ac:dyDescent="0.2">
      <c r="A3644" s="196">
        <v>-1</v>
      </c>
      <c r="B3644" s="197" t="s">
        <v>1278</v>
      </c>
      <c r="C3644" s="208">
        <v>-11</v>
      </c>
      <c r="D3644" s="209" t="s">
        <v>1263</v>
      </c>
      <c r="E3644" s="212">
        <v>-1110</v>
      </c>
      <c r="F3644" s="213" t="s">
        <v>1264</v>
      </c>
      <c r="G3644" s="231" t="s">
        <v>1265</v>
      </c>
      <c r="H3644" s="89"/>
      <c r="I3644" s="90" t="s">
        <v>1268</v>
      </c>
      <c r="J3644" s="90"/>
      <c r="K3644" s="90" t="s">
        <v>64</v>
      </c>
      <c r="L3644" s="90" t="s">
        <v>356</v>
      </c>
      <c r="M3644" s="91"/>
      <c r="N3644" s="312">
        <v>1</v>
      </c>
      <c r="O3644" s="313">
        <f>N3644/N$3253</f>
        <v>0.25</v>
      </c>
      <c r="P3644" s="104"/>
      <c r="Q3644" s="92"/>
      <c r="R3644" s="92"/>
      <c r="S3644" s="92"/>
      <c r="T3644" s="92"/>
      <c r="U3644" s="92"/>
      <c r="V3644" s="92"/>
      <c r="W3644" s="92"/>
      <c r="X3644" s="109">
        <f>P3644*P$7+Q3644*Q$7+R3644*R$7+S3644*S$7+T3644*T$7+U3644*U$7+V3644*V$7+W3644*W$7</f>
        <v>0</v>
      </c>
      <c r="Y3644" s="83"/>
      <c r="Z3644" s="110">
        <f>X3644*$O3644</f>
        <v>0</v>
      </c>
      <c r="AA3644" s="111"/>
      <c r="AB3644" s="92"/>
      <c r="AC3644" s="92"/>
      <c r="AD3644" s="92"/>
      <c r="AE3644" s="92"/>
      <c r="AF3644" s="92"/>
      <c r="AG3644" s="92"/>
      <c r="AH3644" s="92"/>
      <c r="AI3644" s="109">
        <f>AB3644*AB$7+AC3644*AC$7+AD3644*AD$7+AE3644*AE$7+AF3644*AF$7+AG3644*AG$7+AH3644*AH$7</f>
        <v>0</v>
      </c>
      <c r="AJ3644" s="83"/>
      <c r="AK3644" s="110">
        <f>AI3644*$O3644</f>
        <v>0</v>
      </c>
      <c r="AL3644" s="111"/>
      <c r="AM3644" s="92"/>
      <c r="AN3644" s="92"/>
      <c r="AO3644" s="92"/>
      <c r="AP3644" s="92"/>
      <c r="AQ3644" s="92"/>
      <c r="AR3644" s="92"/>
      <c r="AS3644" s="92">
        <v>1</v>
      </c>
      <c r="AT3644" s="92"/>
      <c r="AU3644" s="92"/>
      <c r="AV3644" s="109">
        <f>AM3644*AM$7+AN3644*AN$7+AO3644*AO$7+AP3644*AP$7+AQ3644*AQ$7+AR3644*AR$7+AS3644*AS$7+AT3644*AT$7+AU3644*AU$7</f>
        <v>1000</v>
      </c>
      <c r="AW3644" s="75"/>
      <c r="AX3644" s="110">
        <f>AV3644*$O3644</f>
        <v>250</v>
      </c>
      <c r="AY3644" s="111"/>
      <c r="AZ3644" s="93"/>
      <c r="BA3644" s="94" t="s">
        <v>131</v>
      </c>
      <c r="BB3644" s="71"/>
      <c r="BC3644" s="95"/>
      <c r="BD3644" s="41">
        <v>5</v>
      </c>
      <c r="BE3644" s="52">
        <v>54</v>
      </c>
      <c r="BF3644" s="103">
        <v>5431</v>
      </c>
      <c r="BG3644" s="280" t="s">
        <v>52</v>
      </c>
    </row>
    <row r="3645" spans="1:59" s="63" customFormat="1" ht="12.75" x14ac:dyDescent="0.2">
      <c r="A3645" s="196">
        <v>-1</v>
      </c>
      <c r="B3645" s="197" t="s">
        <v>1278</v>
      </c>
      <c r="C3645" s="208">
        <v>-11</v>
      </c>
      <c r="D3645" s="209" t="s">
        <v>1263</v>
      </c>
      <c r="E3645" s="212">
        <v>-1110</v>
      </c>
      <c r="F3645" s="213" t="s">
        <v>1264</v>
      </c>
      <c r="G3645" s="231" t="s">
        <v>1265</v>
      </c>
      <c r="H3645" s="89"/>
      <c r="I3645" s="90" t="s">
        <v>1269</v>
      </c>
      <c r="J3645" s="90"/>
      <c r="K3645" s="90" t="s">
        <v>64</v>
      </c>
      <c r="L3645" s="90" t="s">
        <v>119</v>
      </c>
      <c r="M3645" s="91"/>
      <c r="N3645" s="312">
        <v>1</v>
      </c>
      <c r="O3645" s="313">
        <f>N3645/N$3253</f>
        <v>0.25</v>
      </c>
      <c r="P3645" s="104"/>
      <c r="Q3645" s="92"/>
      <c r="R3645" s="92"/>
      <c r="S3645" s="92"/>
      <c r="T3645" s="92"/>
      <c r="U3645" s="92"/>
      <c r="V3645" s="92"/>
      <c r="W3645" s="92"/>
      <c r="X3645" s="109">
        <f>P3645*P$7+Q3645*Q$7+R3645*R$7+S3645*S$7+T3645*T$7+U3645*U$7+V3645*V$7+W3645*W$7</f>
        <v>0</v>
      </c>
      <c r="Y3645" s="83"/>
      <c r="Z3645" s="110">
        <f>X3645*$O3645</f>
        <v>0</v>
      </c>
      <c r="AA3645" s="111"/>
      <c r="AB3645" s="92"/>
      <c r="AC3645" s="92"/>
      <c r="AD3645" s="92"/>
      <c r="AE3645" s="92"/>
      <c r="AF3645" s="92"/>
      <c r="AG3645" s="92"/>
      <c r="AH3645" s="92"/>
      <c r="AI3645" s="109">
        <f>AB3645*AB$7+AC3645*AC$7+AD3645*AD$7+AE3645*AE$7+AF3645*AF$7+AG3645*AG$7+AH3645*AH$7</f>
        <v>0</v>
      </c>
      <c r="AJ3645" s="83"/>
      <c r="AK3645" s="110">
        <f>AI3645*$O3645</f>
        <v>0</v>
      </c>
      <c r="AL3645" s="111"/>
      <c r="AM3645" s="92"/>
      <c r="AN3645" s="92"/>
      <c r="AO3645" s="92">
        <v>1</v>
      </c>
      <c r="AP3645" s="92"/>
      <c r="AQ3645" s="92"/>
      <c r="AR3645" s="92"/>
      <c r="AS3645" s="92"/>
      <c r="AT3645" s="92"/>
      <c r="AU3645" s="92"/>
      <c r="AV3645" s="109">
        <f>AM3645*AM$7+AN3645*AN$7+AO3645*AO$7+AP3645*AP$7+AQ3645*AQ$7+AR3645*AR$7+AS3645*AS$7+AT3645*AT$7+AU3645*AU$7</f>
        <v>50</v>
      </c>
      <c r="AW3645" s="75"/>
      <c r="AX3645" s="110">
        <f>AV3645*$O3645</f>
        <v>12.5</v>
      </c>
      <c r="AY3645" s="111"/>
      <c r="AZ3645" s="93"/>
      <c r="BA3645" s="94" t="s">
        <v>131</v>
      </c>
      <c r="BB3645" s="71"/>
      <c r="BC3645" s="95"/>
      <c r="BD3645" s="41">
        <v>5</v>
      </c>
      <c r="BE3645" s="52">
        <v>54</v>
      </c>
      <c r="BF3645" s="103">
        <v>5431</v>
      </c>
      <c r="BG3645" s="280" t="s">
        <v>52</v>
      </c>
    </row>
    <row r="3646" spans="1:59" s="63" customFormat="1" ht="12.75" x14ac:dyDescent="0.2">
      <c r="A3646" s="196">
        <v>-1</v>
      </c>
      <c r="B3646" s="197" t="s">
        <v>1278</v>
      </c>
      <c r="C3646" s="208">
        <v>-11</v>
      </c>
      <c r="D3646" s="209" t="s">
        <v>1263</v>
      </c>
      <c r="E3646" s="212">
        <v>-1110</v>
      </c>
      <c r="F3646" s="213" t="s">
        <v>1264</v>
      </c>
      <c r="G3646" s="231" t="s">
        <v>1265</v>
      </c>
      <c r="H3646" s="89"/>
      <c r="I3646" s="90" t="s">
        <v>1270</v>
      </c>
      <c r="J3646" s="90"/>
      <c r="K3646" s="90" t="s">
        <v>73</v>
      </c>
      <c r="L3646" s="90" t="s">
        <v>95</v>
      </c>
      <c r="M3646" s="91"/>
      <c r="N3646" s="312">
        <v>1</v>
      </c>
      <c r="O3646" s="313">
        <f>N3646/N$3253</f>
        <v>0.25</v>
      </c>
      <c r="P3646" s="104"/>
      <c r="Q3646" s="92"/>
      <c r="R3646" s="92"/>
      <c r="S3646" s="92"/>
      <c r="T3646" s="92"/>
      <c r="U3646" s="92"/>
      <c r="V3646" s="92"/>
      <c r="W3646" s="92">
        <v>1</v>
      </c>
      <c r="X3646" s="109">
        <f>P3646*P$7+Q3646*Q$7+R3646*R$7+S3646*S$7+T3646*T$7+U3646*U$7+V3646*V$7+W3646*W$7</f>
        <v>25000</v>
      </c>
      <c r="Y3646" s="83"/>
      <c r="Z3646" s="110">
        <f>X3646*$O3646</f>
        <v>6250</v>
      </c>
      <c r="AA3646" s="111"/>
      <c r="AB3646" s="92"/>
      <c r="AC3646" s="92"/>
      <c r="AD3646" s="92"/>
      <c r="AE3646" s="92"/>
      <c r="AF3646" s="92"/>
      <c r="AG3646" s="92"/>
      <c r="AH3646" s="92"/>
      <c r="AI3646" s="109">
        <f>AB3646*AB$7+AC3646*AC$7+AD3646*AD$7+AE3646*AE$7+AF3646*AF$7+AG3646*AG$7+AH3646*AH$7</f>
        <v>0</v>
      </c>
      <c r="AJ3646" s="83"/>
      <c r="AK3646" s="110">
        <f>AI3646*$O3646</f>
        <v>0</v>
      </c>
      <c r="AL3646" s="111"/>
      <c r="AM3646" s="92"/>
      <c r="AN3646" s="92"/>
      <c r="AO3646" s="92"/>
      <c r="AP3646" s="92">
        <v>1</v>
      </c>
      <c r="AQ3646" s="92"/>
      <c r="AR3646" s="92"/>
      <c r="AS3646" s="92"/>
      <c r="AT3646" s="92"/>
      <c r="AU3646" s="92"/>
      <c r="AV3646" s="109">
        <f>AM3646*AM$7+AN3646*AN$7+AO3646*AO$7+AP3646*AP$7+AQ3646*AQ$7+AR3646*AR$7+AS3646*AS$7+AT3646*AT$7+AU3646*AU$7</f>
        <v>100</v>
      </c>
      <c r="AW3646" s="75"/>
      <c r="AX3646" s="110">
        <f>AV3646*$O3646</f>
        <v>25</v>
      </c>
      <c r="AY3646" s="111"/>
      <c r="AZ3646" s="93"/>
      <c r="BA3646" s="94" t="s">
        <v>131</v>
      </c>
      <c r="BB3646" s="71"/>
      <c r="BC3646" s="95"/>
      <c r="BD3646" s="41">
        <v>5</v>
      </c>
      <c r="BE3646" s="52">
        <v>54</v>
      </c>
      <c r="BF3646" s="103">
        <v>5431</v>
      </c>
      <c r="BG3646" s="280" t="s">
        <v>52</v>
      </c>
    </row>
    <row r="3647" spans="1:59" s="63" customFormat="1" ht="12.75" x14ac:dyDescent="0.2">
      <c r="A3647" s="196">
        <v>-1</v>
      </c>
      <c r="B3647" s="197" t="s">
        <v>1278</v>
      </c>
      <c r="C3647" s="208">
        <v>-11</v>
      </c>
      <c r="D3647" s="209" t="s">
        <v>1263</v>
      </c>
      <c r="E3647" s="212">
        <v>-1110</v>
      </c>
      <c r="F3647" s="213" t="s">
        <v>1264</v>
      </c>
      <c r="G3647" s="231" t="s">
        <v>1265</v>
      </c>
      <c r="H3647" s="65"/>
      <c r="I3647" s="222"/>
      <c r="J3647" s="66"/>
      <c r="K3647" s="66"/>
      <c r="L3647" s="66"/>
      <c r="M3647" s="64"/>
      <c r="N3647" s="304"/>
      <c r="O3647" s="305"/>
      <c r="P3647" s="127"/>
      <c r="Q3647" s="67"/>
      <c r="R3647" s="67"/>
      <c r="S3647" s="67"/>
      <c r="T3647" s="67"/>
      <c r="U3647" s="67"/>
      <c r="V3647" s="67"/>
      <c r="W3647" s="67"/>
      <c r="X3647" s="67"/>
      <c r="Y3647" s="68"/>
      <c r="Z3647" s="68"/>
      <c r="AA3647" s="68"/>
      <c r="AB3647" s="67"/>
      <c r="AC3647" s="67"/>
      <c r="AD3647" s="67"/>
      <c r="AE3647" s="67"/>
      <c r="AF3647" s="67"/>
      <c r="AG3647" s="67"/>
      <c r="AH3647" s="67"/>
      <c r="AI3647" s="67"/>
      <c r="AJ3647" s="68"/>
      <c r="AK3647" s="68"/>
      <c r="AL3647" s="68"/>
      <c r="AM3647" s="67"/>
      <c r="AN3647" s="67"/>
      <c r="AO3647" s="67"/>
      <c r="AP3647" s="67"/>
      <c r="AQ3647" s="67"/>
      <c r="AR3647" s="67"/>
      <c r="AS3647" s="67"/>
      <c r="AT3647" s="67"/>
      <c r="AU3647" s="67"/>
      <c r="AV3647" s="67"/>
      <c r="AW3647" s="67"/>
      <c r="AX3647" s="68"/>
      <c r="AY3647" s="68"/>
      <c r="AZ3647" s="69"/>
      <c r="BA3647" s="70"/>
      <c r="BB3647" s="71"/>
      <c r="BC3647" s="54"/>
      <c r="BD3647" s="41"/>
      <c r="BE3647" s="52"/>
      <c r="BF3647" s="62"/>
      <c r="BG3647" s="275"/>
    </row>
    <row r="3648" spans="1:59" s="63" customFormat="1" ht="12.75" x14ac:dyDescent="0.2">
      <c r="A3648" s="196">
        <v>-1</v>
      </c>
      <c r="B3648" s="197" t="s">
        <v>1278</v>
      </c>
      <c r="C3648" s="208">
        <v>-11</v>
      </c>
      <c r="D3648" s="209" t="s">
        <v>1263</v>
      </c>
      <c r="E3648" s="212">
        <v>-1110</v>
      </c>
      <c r="F3648" s="213" t="s">
        <v>1264</v>
      </c>
      <c r="G3648" s="232"/>
      <c r="H3648" s="97"/>
      <c r="I3648" s="224"/>
      <c r="J3648" s="98"/>
      <c r="K3648" s="98"/>
      <c r="L3648" s="98"/>
      <c r="M3648" s="96"/>
      <c r="N3648" s="307"/>
      <c r="O3648" s="246"/>
      <c r="P3648" s="124"/>
      <c r="Q3648" s="99"/>
      <c r="R3648" s="99"/>
      <c r="S3648" s="99"/>
      <c r="T3648" s="99"/>
      <c r="U3648" s="99"/>
      <c r="V3648" s="99"/>
      <c r="W3648" s="99"/>
      <c r="X3648" s="99"/>
      <c r="Y3648" s="100"/>
      <c r="Z3648" s="100"/>
      <c r="AA3648" s="100"/>
      <c r="AB3648" s="99"/>
      <c r="AC3648" s="99"/>
      <c r="AD3648" s="99"/>
      <c r="AE3648" s="99"/>
      <c r="AF3648" s="99"/>
      <c r="AG3648" s="99"/>
      <c r="AH3648" s="99"/>
      <c r="AI3648" s="99"/>
      <c r="AJ3648" s="100"/>
      <c r="AK3648" s="100"/>
      <c r="AL3648" s="100"/>
      <c r="AM3648" s="99"/>
      <c r="AN3648" s="99"/>
      <c r="AO3648" s="99"/>
      <c r="AP3648" s="99"/>
      <c r="AQ3648" s="99"/>
      <c r="AR3648" s="99"/>
      <c r="AS3648" s="99"/>
      <c r="AT3648" s="99"/>
      <c r="AU3648" s="99"/>
      <c r="AV3648" s="99"/>
      <c r="AW3648" s="99"/>
      <c r="AX3648" s="100"/>
      <c r="AY3648" s="100"/>
      <c r="AZ3648" s="101"/>
      <c r="BA3648" s="102"/>
      <c r="BB3648" s="95"/>
      <c r="BC3648" s="95"/>
      <c r="BD3648" s="41">
        <v>5</v>
      </c>
      <c r="BE3648" s="52">
        <v>54</v>
      </c>
      <c r="BF3648" s="103">
        <v>5431</v>
      </c>
      <c r="BG3648" s="277"/>
    </row>
    <row r="3649" spans="1:59" s="63" customFormat="1" ht="12.75" x14ac:dyDescent="0.2">
      <c r="A3649" s="196">
        <v>-1</v>
      </c>
      <c r="B3649" s="197" t="s">
        <v>1278</v>
      </c>
      <c r="C3649" s="208">
        <v>-11</v>
      </c>
      <c r="D3649" s="209" t="s">
        <v>1263</v>
      </c>
      <c r="E3649" s="212">
        <v>-1110</v>
      </c>
      <c r="F3649" s="213" t="s">
        <v>1264</v>
      </c>
      <c r="G3649" s="231"/>
      <c r="H3649" s="65"/>
      <c r="I3649" s="222"/>
      <c r="J3649" s="66"/>
      <c r="K3649" s="66"/>
      <c r="L3649" s="66"/>
      <c r="M3649" s="64"/>
      <c r="N3649" s="304"/>
      <c r="O3649" s="305"/>
      <c r="P3649" s="127"/>
      <c r="Q3649" s="67"/>
      <c r="R3649" s="67"/>
      <c r="S3649" s="67"/>
      <c r="T3649" s="67"/>
      <c r="U3649" s="67"/>
      <c r="V3649" s="67"/>
      <c r="W3649" s="67"/>
      <c r="X3649" s="67"/>
      <c r="Y3649" s="68"/>
      <c r="Z3649" s="68"/>
      <c r="AA3649" s="68"/>
      <c r="AB3649" s="67"/>
      <c r="AC3649" s="67"/>
      <c r="AD3649" s="67"/>
      <c r="AE3649" s="67"/>
      <c r="AF3649" s="67"/>
      <c r="AG3649" s="67"/>
      <c r="AH3649" s="67"/>
      <c r="AI3649" s="67"/>
      <c r="AJ3649" s="68"/>
      <c r="AK3649" s="68"/>
      <c r="AL3649" s="68"/>
      <c r="AM3649" s="67"/>
      <c r="AN3649" s="67"/>
      <c r="AO3649" s="67"/>
      <c r="AP3649" s="67"/>
      <c r="AQ3649" s="67"/>
      <c r="AR3649" s="67"/>
      <c r="AS3649" s="67"/>
      <c r="AT3649" s="67"/>
      <c r="AU3649" s="67"/>
      <c r="AV3649" s="67"/>
      <c r="AW3649" s="67"/>
      <c r="AX3649" s="68"/>
      <c r="AY3649" s="68"/>
      <c r="AZ3649" s="69"/>
      <c r="BA3649" s="70"/>
      <c r="BB3649" s="71"/>
      <c r="BC3649" s="95"/>
      <c r="BD3649" s="41">
        <v>5</v>
      </c>
      <c r="BE3649" s="52">
        <v>54</v>
      </c>
      <c r="BF3649" s="103">
        <v>5431</v>
      </c>
      <c r="BG3649" s="275"/>
    </row>
    <row r="3650" spans="1:59" s="63" customFormat="1" ht="12.75" x14ac:dyDescent="0.2">
      <c r="A3650" s="196">
        <v>-1</v>
      </c>
      <c r="B3650" s="197" t="s">
        <v>1278</v>
      </c>
      <c r="C3650" s="208">
        <v>-11</v>
      </c>
      <c r="D3650" s="209" t="s">
        <v>1263</v>
      </c>
      <c r="E3650" s="212">
        <v>-1110</v>
      </c>
      <c r="F3650" s="213" t="s">
        <v>1264</v>
      </c>
      <c r="G3650" s="231" t="s">
        <v>1266</v>
      </c>
      <c r="H3650" s="72" t="s">
        <v>1233</v>
      </c>
      <c r="I3650" s="223" t="s">
        <v>1247</v>
      </c>
      <c r="J3650" s="73"/>
      <c r="K3650" s="73"/>
      <c r="L3650" s="73"/>
      <c r="M3650" s="74"/>
      <c r="N3650" s="247"/>
      <c r="O3650" s="306"/>
      <c r="P3650" s="105"/>
      <c r="Q3650" s="75"/>
      <c r="R3650" s="75"/>
      <c r="S3650" s="75"/>
      <c r="T3650" s="75"/>
      <c r="U3650" s="75"/>
      <c r="V3650" s="75"/>
      <c r="W3650" s="75"/>
      <c r="X3650" s="75"/>
      <c r="Y3650" s="76" t="s">
        <v>1241</v>
      </c>
      <c r="Z3650" s="77" t="s">
        <v>1241</v>
      </c>
      <c r="AA3650" s="78">
        <f>AA$2542</f>
        <v>5000</v>
      </c>
      <c r="AB3650" s="75"/>
      <c r="AC3650" s="75"/>
      <c r="AD3650" s="75"/>
      <c r="AE3650" s="75"/>
      <c r="AF3650" s="75"/>
      <c r="AG3650" s="75"/>
      <c r="AH3650" s="75"/>
      <c r="AI3650" s="75"/>
      <c r="AJ3650" s="76" t="s">
        <v>1241</v>
      </c>
      <c r="AK3650" s="77" t="s">
        <v>1241</v>
      </c>
      <c r="AL3650" s="78">
        <f>AL$2542</f>
        <v>0</v>
      </c>
      <c r="AM3650" s="75"/>
      <c r="AN3650" s="75"/>
      <c r="AO3650" s="75"/>
      <c r="AP3650" s="75"/>
      <c r="AQ3650" s="75"/>
      <c r="AR3650" s="75"/>
      <c r="AS3650" s="75"/>
      <c r="AT3650" s="75"/>
      <c r="AU3650" s="75"/>
      <c r="AV3650" s="75"/>
      <c r="AW3650" s="76" t="s">
        <v>1241</v>
      </c>
      <c r="AX3650" s="77" t="s">
        <v>1241</v>
      </c>
      <c r="AY3650" s="78">
        <f>AY$2542</f>
        <v>250</v>
      </c>
      <c r="AZ3650" s="79"/>
      <c r="BA3650" s="80" t="str">
        <f>I3650</f>
        <v>&gt; see 4711, Thermal insulation</v>
      </c>
      <c r="BB3650" s="71"/>
      <c r="BC3650" s="95"/>
      <c r="BD3650" s="41">
        <f>A3650</f>
        <v>-1</v>
      </c>
      <c r="BE3650" s="52">
        <f>C3650</f>
        <v>-11</v>
      </c>
      <c r="BF3650" s="62">
        <f>E3650</f>
        <v>-1110</v>
      </c>
      <c r="BG3650" s="276" t="str">
        <f>H3650</f>
        <v>Default Scenario (Link)</v>
      </c>
    </row>
    <row r="3651" spans="1:59" s="63" customFormat="1" ht="12.75" x14ac:dyDescent="0.2">
      <c r="A3651" s="196">
        <v>-1</v>
      </c>
      <c r="B3651" s="197" t="s">
        <v>1278</v>
      </c>
      <c r="C3651" s="208">
        <v>-11</v>
      </c>
      <c r="D3651" s="209" t="s">
        <v>1263</v>
      </c>
      <c r="E3651" s="212">
        <v>-1110</v>
      </c>
      <c r="F3651" s="213" t="s">
        <v>1264</v>
      </c>
      <c r="G3651" s="231"/>
      <c r="H3651" s="65"/>
      <c r="I3651" s="222"/>
      <c r="J3651" s="66"/>
      <c r="K3651" s="66"/>
      <c r="L3651" s="66"/>
      <c r="M3651" s="64"/>
      <c r="N3651" s="304"/>
      <c r="O3651" s="305"/>
      <c r="P3651" s="127"/>
      <c r="Q3651" s="67"/>
      <c r="R3651" s="67"/>
      <c r="S3651" s="67"/>
      <c r="T3651" s="67"/>
      <c r="U3651" s="67"/>
      <c r="V3651" s="67"/>
      <c r="W3651" s="67"/>
      <c r="X3651" s="67"/>
      <c r="Y3651" s="68"/>
      <c r="Z3651" s="68"/>
      <c r="AA3651" s="68"/>
      <c r="AB3651" s="67"/>
      <c r="AC3651" s="67"/>
      <c r="AD3651" s="67"/>
      <c r="AE3651" s="67"/>
      <c r="AF3651" s="67"/>
      <c r="AG3651" s="67"/>
      <c r="AH3651" s="67"/>
      <c r="AI3651" s="67"/>
      <c r="AJ3651" s="68"/>
      <c r="AK3651" s="68"/>
      <c r="AL3651" s="68"/>
      <c r="AM3651" s="67"/>
      <c r="AN3651" s="67"/>
      <c r="AO3651" s="67"/>
      <c r="AP3651" s="67"/>
      <c r="AQ3651" s="67"/>
      <c r="AR3651" s="67"/>
      <c r="AS3651" s="67"/>
      <c r="AT3651" s="67"/>
      <c r="AU3651" s="67"/>
      <c r="AV3651" s="67"/>
      <c r="AW3651" s="67"/>
      <c r="AX3651" s="68"/>
      <c r="AY3651" s="68"/>
      <c r="AZ3651" s="69"/>
      <c r="BA3651" s="70"/>
      <c r="BB3651" s="71"/>
      <c r="BC3651" s="54"/>
      <c r="BD3651" s="41"/>
      <c r="BE3651" s="52"/>
      <c r="BF3651" s="62"/>
      <c r="BG3651" s="275"/>
    </row>
    <row r="3652" spans="1:59" s="63" customFormat="1" ht="12.75" x14ac:dyDescent="0.2">
      <c r="A3652" s="196">
        <v>-1</v>
      </c>
      <c r="B3652" s="197" t="s">
        <v>1278</v>
      </c>
      <c r="C3652" s="208">
        <v>-11</v>
      </c>
      <c r="D3652" s="209" t="s">
        <v>1263</v>
      </c>
      <c r="E3652" s="212">
        <v>-1110</v>
      </c>
      <c r="F3652" s="213" t="s">
        <v>1264</v>
      </c>
      <c r="G3652" s="232"/>
      <c r="H3652" s="97"/>
      <c r="I3652" s="224"/>
      <c r="J3652" s="98"/>
      <c r="K3652" s="98"/>
      <c r="L3652" s="98"/>
      <c r="M3652" s="96"/>
      <c r="N3652" s="307"/>
      <c r="O3652" s="246"/>
      <c r="P3652" s="124"/>
      <c r="Q3652" s="99"/>
      <c r="R3652" s="99"/>
      <c r="S3652" s="99"/>
      <c r="T3652" s="99"/>
      <c r="U3652" s="99"/>
      <c r="V3652" s="99"/>
      <c r="W3652" s="99"/>
      <c r="X3652" s="99"/>
      <c r="Y3652" s="100"/>
      <c r="Z3652" s="100"/>
      <c r="AA3652" s="100"/>
      <c r="AB3652" s="99"/>
      <c r="AC3652" s="99"/>
      <c r="AD3652" s="99"/>
      <c r="AE3652" s="99"/>
      <c r="AF3652" s="99"/>
      <c r="AG3652" s="99"/>
      <c r="AH3652" s="99"/>
      <c r="AI3652" s="99"/>
      <c r="AJ3652" s="100"/>
      <c r="AK3652" s="100"/>
      <c r="AL3652" s="100"/>
      <c r="AM3652" s="99"/>
      <c r="AN3652" s="99"/>
      <c r="AO3652" s="99"/>
      <c r="AP3652" s="99"/>
      <c r="AQ3652" s="99"/>
      <c r="AR3652" s="99"/>
      <c r="AS3652" s="99"/>
      <c r="AT3652" s="99"/>
      <c r="AU3652" s="99"/>
      <c r="AV3652" s="99"/>
      <c r="AW3652" s="99"/>
      <c r="AX3652" s="100"/>
      <c r="AY3652" s="100"/>
      <c r="AZ3652" s="101"/>
      <c r="BA3652" s="102"/>
      <c r="BB3652" s="95"/>
      <c r="BC3652" s="95"/>
      <c r="BD3652" s="41">
        <v>5</v>
      </c>
      <c r="BE3652" s="52">
        <v>54</v>
      </c>
      <c r="BF3652" s="103">
        <v>5431</v>
      </c>
      <c r="BG3652" s="277"/>
    </row>
    <row r="3653" spans="1:59" x14ac:dyDescent="0.25">
      <c r="A3653" s="196">
        <v>-1</v>
      </c>
      <c r="B3653" s="197" t="s">
        <v>1278</v>
      </c>
      <c r="C3653" s="208">
        <v>-11</v>
      </c>
      <c r="D3653" s="209" t="s">
        <v>1263</v>
      </c>
      <c r="E3653" s="210">
        <v>-1111</v>
      </c>
      <c r="F3653" s="211" t="s">
        <v>1264</v>
      </c>
      <c r="G3653" s="235"/>
      <c r="H3653" s="145"/>
      <c r="I3653" s="221"/>
      <c r="J3653" s="57"/>
      <c r="K3653" s="57"/>
      <c r="L3653" s="57"/>
      <c r="M3653" s="144"/>
      <c r="N3653" s="324"/>
      <c r="O3653" s="325"/>
      <c r="P3653" s="146"/>
      <c r="Q3653" s="146"/>
      <c r="R3653" s="146"/>
      <c r="S3653" s="146"/>
      <c r="T3653" s="146"/>
      <c r="U3653" s="146"/>
      <c r="V3653" s="146"/>
      <c r="W3653" s="146"/>
      <c r="X3653" s="146"/>
      <c r="Y3653" s="59"/>
      <c r="Z3653" s="123"/>
      <c r="AA3653" s="123"/>
      <c r="AB3653" s="146"/>
      <c r="AC3653" s="146"/>
      <c r="AD3653" s="146"/>
      <c r="AE3653" s="146"/>
      <c r="AF3653" s="146"/>
      <c r="AG3653" s="146"/>
      <c r="AH3653" s="146"/>
      <c r="AI3653" s="146"/>
      <c r="AJ3653" s="59"/>
      <c r="AK3653" s="123"/>
      <c r="AL3653" s="123"/>
      <c r="AM3653" s="146"/>
      <c r="AN3653" s="146"/>
      <c r="AO3653" s="146"/>
      <c r="AP3653" s="146"/>
      <c r="AQ3653" s="146"/>
      <c r="AR3653" s="146"/>
      <c r="AS3653" s="146"/>
      <c r="AT3653" s="146"/>
      <c r="AU3653" s="146"/>
      <c r="AV3653" s="146"/>
      <c r="AW3653" s="58"/>
      <c r="AX3653" s="123"/>
      <c r="AY3653" s="59"/>
      <c r="AZ3653" s="147"/>
      <c r="BA3653" s="148"/>
      <c r="BB3653" s="143"/>
      <c r="BC3653" s="143"/>
      <c r="BD3653" s="41">
        <v>5</v>
      </c>
      <c r="BE3653" s="52">
        <v>54</v>
      </c>
      <c r="BF3653" s="62">
        <v>5432</v>
      </c>
      <c r="BG3653" s="284"/>
    </row>
    <row r="3654" spans="1:59" s="63" customFormat="1" ht="12.75" x14ac:dyDescent="0.2">
      <c r="A3654" s="196">
        <v>-1</v>
      </c>
      <c r="B3654" s="197" t="s">
        <v>1278</v>
      </c>
      <c r="C3654" s="208">
        <v>-11</v>
      </c>
      <c r="D3654" s="209" t="s">
        <v>1263</v>
      </c>
      <c r="E3654" s="210">
        <v>-1111</v>
      </c>
      <c r="F3654" s="211" t="s">
        <v>1264</v>
      </c>
      <c r="G3654" s="230"/>
      <c r="H3654" s="56"/>
      <c r="I3654" s="221"/>
      <c r="J3654" s="57"/>
      <c r="K3654" s="57"/>
      <c r="L3654" s="57"/>
      <c r="M3654" s="55"/>
      <c r="N3654" s="303"/>
      <c r="O3654" s="245"/>
      <c r="P3654" s="122"/>
      <c r="Q3654" s="58"/>
      <c r="R3654" s="58"/>
      <c r="S3654" s="58"/>
      <c r="T3654" s="58"/>
      <c r="U3654" s="58"/>
      <c r="V3654" s="58"/>
      <c r="W3654" s="58"/>
      <c r="X3654" s="58"/>
      <c r="Y3654" s="59"/>
      <c r="Z3654" s="59"/>
      <c r="AA3654" s="59"/>
      <c r="AB3654" s="58"/>
      <c r="AC3654" s="58"/>
      <c r="AD3654" s="58"/>
      <c r="AE3654" s="58"/>
      <c r="AF3654" s="58"/>
      <c r="AG3654" s="58"/>
      <c r="AH3654" s="58"/>
      <c r="AI3654" s="58"/>
      <c r="AJ3654" s="59"/>
      <c r="AK3654" s="59"/>
      <c r="AL3654" s="59"/>
      <c r="AM3654" s="58"/>
      <c r="AN3654" s="58"/>
      <c r="AO3654" s="58"/>
      <c r="AP3654" s="58"/>
      <c r="AQ3654" s="58"/>
      <c r="AR3654" s="58"/>
      <c r="AS3654" s="58"/>
      <c r="AT3654" s="58"/>
      <c r="AU3654" s="58"/>
      <c r="AV3654" s="58"/>
      <c r="AW3654" s="58"/>
      <c r="AX3654" s="59"/>
      <c r="AY3654" s="59"/>
      <c r="AZ3654" s="60"/>
      <c r="BA3654" s="61"/>
      <c r="BB3654" s="54"/>
      <c r="BC3654" s="54"/>
      <c r="BD3654" s="41">
        <v>5</v>
      </c>
      <c r="BE3654" s="52">
        <v>54</v>
      </c>
      <c r="BF3654" s="62">
        <v>5432</v>
      </c>
      <c r="BG3654" s="274"/>
    </row>
    <row r="3655" spans="1:59" s="63" customFormat="1" ht="12.75" x14ac:dyDescent="0.2">
      <c r="A3655" s="196">
        <v>-1</v>
      </c>
      <c r="B3655" s="197" t="s">
        <v>1278</v>
      </c>
      <c r="C3655" s="208">
        <v>-11</v>
      </c>
      <c r="D3655" s="209" t="s">
        <v>1263</v>
      </c>
      <c r="E3655" s="210">
        <v>-1111</v>
      </c>
      <c r="F3655" s="211" t="s">
        <v>1264</v>
      </c>
      <c r="G3655" s="231" t="s">
        <v>1265</v>
      </c>
      <c r="H3655" s="65"/>
      <c r="I3655" s="222"/>
      <c r="J3655" s="66"/>
      <c r="K3655" s="66"/>
      <c r="L3655" s="66"/>
      <c r="M3655" s="64"/>
      <c r="N3655" s="308"/>
      <c r="O3655" s="309"/>
      <c r="P3655" s="127"/>
      <c r="Q3655" s="67"/>
      <c r="R3655" s="67"/>
      <c r="S3655" s="67"/>
      <c r="T3655" s="67"/>
      <c r="U3655" s="67"/>
      <c r="V3655" s="67"/>
      <c r="W3655" s="67"/>
      <c r="X3655" s="67"/>
      <c r="Y3655" s="68"/>
      <c r="Z3655" s="68"/>
      <c r="AA3655" s="68"/>
      <c r="AB3655" s="67"/>
      <c r="AC3655" s="67"/>
      <c r="AD3655" s="67"/>
      <c r="AE3655" s="67"/>
      <c r="AF3655" s="67"/>
      <c r="AG3655" s="67"/>
      <c r="AH3655" s="67"/>
      <c r="AI3655" s="67"/>
      <c r="AJ3655" s="68"/>
      <c r="AK3655" s="68"/>
      <c r="AL3655" s="68"/>
      <c r="AM3655" s="67"/>
      <c r="AN3655" s="67"/>
      <c r="AO3655" s="67"/>
      <c r="AP3655" s="67"/>
      <c r="AQ3655" s="67"/>
      <c r="AR3655" s="67"/>
      <c r="AS3655" s="67"/>
      <c r="AT3655" s="67"/>
      <c r="AU3655" s="67"/>
      <c r="AV3655" s="67"/>
      <c r="AW3655" s="67"/>
      <c r="AX3655" s="68"/>
      <c r="AY3655" s="68"/>
      <c r="AZ3655" s="69"/>
      <c r="BA3655" s="70"/>
      <c r="BB3655" s="71"/>
      <c r="BC3655" s="54"/>
      <c r="BD3655" s="41">
        <v>5</v>
      </c>
      <c r="BE3655" s="52">
        <v>54</v>
      </c>
      <c r="BF3655" s="62">
        <v>5432</v>
      </c>
      <c r="BG3655" s="275"/>
    </row>
    <row r="3656" spans="1:59" s="63" customFormat="1" ht="12.75" x14ac:dyDescent="0.2">
      <c r="A3656" s="196">
        <v>-1</v>
      </c>
      <c r="B3656" s="197" t="s">
        <v>1278</v>
      </c>
      <c r="C3656" s="208">
        <v>-11</v>
      </c>
      <c r="D3656" s="209" t="s">
        <v>1263</v>
      </c>
      <c r="E3656" s="210">
        <v>-1111</v>
      </c>
      <c r="F3656" s="211" t="s">
        <v>1264</v>
      </c>
      <c r="G3656" s="231" t="s">
        <v>1265</v>
      </c>
      <c r="H3656" s="72" t="s">
        <v>47</v>
      </c>
      <c r="I3656" s="223"/>
      <c r="J3656" s="73"/>
      <c r="K3656" s="73"/>
      <c r="L3656" s="73"/>
      <c r="M3656" s="74"/>
      <c r="N3656" s="247"/>
      <c r="O3656" s="306"/>
      <c r="P3656" s="105"/>
      <c r="Q3656" s="75"/>
      <c r="R3656" s="75"/>
      <c r="S3656" s="75"/>
      <c r="T3656" s="75"/>
      <c r="U3656" s="75"/>
      <c r="V3656" s="75"/>
      <c r="W3656" s="75"/>
      <c r="X3656" s="75"/>
      <c r="Y3656" s="76">
        <f>IF(ISNUMBER(VLOOKUP(Y3658,P$7:W$7,MATCH(Y3658,P$7:W$7))),VLOOKUP(Y3658,P$7:W$7,MATCH(Y3658,P$7:W$7)),IF(N3660=0,"No Data",IF(Y3658&gt;0,"&lt;100",0)))</f>
        <v>10000</v>
      </c>
      <c r="Z3656" s="77">
        <f>IF(ISNUMBER(VLOOKUP(Z3660,P$7:W$7,MATCH(Z3660,P$7:W$7))),VLOOKUP(Z3660,P$7:W$7,MATCH(Z3660,P$7:W$7)),IF(N3660=0,"No Data",IF(Z3660&gt;0,"&lt;100",0)))</f>
        <v>10000</v>
      </c>
      <c r="AA3656" s="106">
        <f>IF(ISNUMBER(Z3656),Z3656,0)</f>
        <v>10000</v>
      </c>
      <c r="AB3656" s="75"/>
      <c r="AC3656" s="75"/>
      <c r="AD3656" s="75"/>
      <c r="AE3656" s="75"/>
      <c r="AF3656" s="75"/>
      <c r="AG3656" s="75"/>
      <c r="AH3656" s="75"/>
      <c r="AI3656" s="75"/>
      <c r="AJ3656" s="76">
        <f>IF(ISNUMBER(VLOOKUP(AJ3658,AB$7:AH$7,MATCH(AJ3658,AB$7:AH$7))),VLOOKUP(AJ3658,AB$7:AH$7,MATCH(AJ3658,AB$7:AH$7)),IF(N3660=0,"No Data",IF(AJ3658&gt;0,"&lt;50",0)))</f>
        <v>0</v>
      </c>
      <c r="AK3656" s="77">
        <f>IF(ISNUMBER(VLOOKUP(AK3660,AB$7:AH$7,MATCH(AK3660,AB$7:AH$7))),VLOOKUP(AK3660,AB$7:AH$7,MATCH(AK3660,AB$7:AH$7)),IF(N3660=0,"No Data",IF(AK3660&gt;0,"&lt;50",0)))</f>
        <v>0</v>
      </c>
      <c r="AL3656" s="106">
        <f>IF(ISNUMBER(AK3656),AK3656,0)</f>
        <v>0</v>
      </c>
      <c r="AM3656" s="75"/>
      <c r="AN3656" s="75"/>
      <c r="AO3656" s="75"/>
      <c r="AP3656" s="75"/>
      <c r="AQ3656" s="75"/>
      <c r="AR3656" s="75"/>
      <c r="AS3656" s="75"/>
      <c r="AT3656" s="75"/>
      <c r="AU3656" s="75"/>
      <c r="AV3656" s="75"/>
      <c r="AW3656" s="76">
        <f>IF(ISNUMBER(VLOOKUP(AW3658,AM$7:AU$7,MATCH(AW3658,AM$7:AU$7))),VLOOKUP(AW3658,AM$7:AU$7,MATCH(AW3658,AM$7:AU$7)),IF(N3660=0,"No Data",IF(AW3658&gt;0,"&lt;10",0)))</f>
        <v>100</v>
      </c>
      <c r="AX3656" s="77">
        <f>IF(ISNUMBER(VLOOKUP(AX3660,AM$7:AU$7,MATCH(AX3660,AM$7:AU$7))),VLOOKUP(AX3660,AM$7:AU$7,MATCH(AX3660,AM$7:AU$7)),IF(N3660=0,"No Data",IF(AX3660&gt;0,"&lt;10",0)))</f>
        <v>100</v>
      </c>
      <c r="AY3656" s="106">
        <f>IF(ISNUMBER(AX3656),AX3656,0)</f>
        <v>100</v>
      </c>
      <c r="AZ3656" s="79"/>
      <c r="BA3656" s="80"/>
      <c r="BB3656" s="71"/>
      <c r="BC3656" s="54"/>
      <c r="BD3656" s="41">
        <v>5</v>
      </c>
      <c r="BE3656" s="52">
        <v>54</v>
      </c>
      <c r="BF3656" s="62">
        <v>5432</v>
      </c>
      <c r="BG3656" s="276" t="s">
        <v>47</v>
      </c>
    </row>
    <row r="3657" spans="1:59" s="63" customFormat="1" ht="12.75" x14ac:dyDescent="0.2">
      <c r="A3657" s="196">
        <v>-1</v>
      </c>
      <c r="B3657" s="197" t="s">
        <v>1278</v>
      </c>
      <c r="C3657" s="208">
        <v>-11</v>
      </c>
      <c r="D3657" s="209" t="s">
        <v>1263</v>
      </c>
      <c r="E3657" s="210">
        <v>-1111</v>
      </c>
      <c r="F3657" s="211" t="s">
        <v>1264</v>
      </c>
      <c r="G3657" s="231" t="s">
        <v>1265</v>
      </c>
      <c r="H3657" s="81" t="s">
        <v>48</v>
      </c>
      <c r="I3657" s="223"/>
      <c r="J3657" s="73"/>
      <c r="K3657" s="73"/>
      <c r="L3657" s="73"/>
      <c r="M3657" s="74"/>
      <c r="N3657" s="247"/>
      <c r="O3657" s="306"/>
      <c r="P3657" s="105"/>
      <c r="Q3657" s="75"/>
      <c r="R3657" s="75"/>
      <c r="S3657" s="75"/>
      <c r="T3657" s="75"/>
      <c r="U3657" s="75"/>
      <c r="V3657" s="75"/>
      <c r="W3657" s="75"/>
      <c r="X3657" s="75"/>
      <c r="Y3657" s="82">
        <f>MIN(X3661:X3670)</f>
        <v>0</v>
      </c>
      <c r="Z3657" s="83"/>
      <c r="AA3657" s="83"/>
      <c r="AB3657" s="75"/>
      <c r="AC3657" s="75"/>
      <c r="AD3657" s="75"/>
      <c r="AE3657" s="75"/>
      <c r="AF3657" s="75"/>
      <c r="AG3657" s="75"/>
      <c r="AH3657" s="75"/>
      <c r="AI3657" s="75"/>
      <c r="AJ3657" s="82">
        <f>MIN(AI3661:AI3670)</f>
        <v>0</v>
      </c>
      <c r="AK3657" s="83"/>
      <c r="AL3657" s="83"/>
      <c r="AM3657" s="75"/>
      <c r="AN3657" s="75"/>
      <c r="AO3657" s="75"/>
      <c r="AP3657" s="75"/>
      <c r="AQ3657" s="75"/>
      <c r="AR3657" s="75"/>
      <c r="AS3657" s="75"/>
      <c r="AT3657" s="75"/>
      <c r="AU3657" s="75"/>
      <c r="AV3657" s="75"/>
      <c r="AW3657" s="82">
        <f>MIN(AV3661:AV3670)</f>
        <v>25</v>
      </c>
      <c r="AX3657" s="83"/>
      <c r="AY3657" s="83"/>
      <c r="AZ3657" s="79"/>
      <c r="BA3657" s="80"/>
      <c r="BB3657" s="71"/>
      <c r="BC3657" s="54"/>
      <c r="BD3657" s="41">
        <v>5</v>
      </c>
      <c r="BE3657" s="52">
        <v>54</v>
      </c>
      <c r="BF3657" s="62">
        <v>5432</v>
      </c>
      <c r="BG3657" s="278" t="s">
        <v>48</v>
      </c>
    </row>
    <row r="3658" spans="1:59" s="63" customFormat="1" ht="12.75" x14ac:dyDescent="0.2">
      <c r="A3658" s="196">
        <v>-1</v>
      </c>
      <c r="B3658" s="197" t="s">
        <v>1278</v>
      </c>
      <c r="C3658" s="208">
        <v>-11</v>
      </c>
      <c r="D3658" s="209" t="s">
        <v>1263</v>
      </c>
      <c r="E3658" s="210">
        <v>-1111</v>
      </c>
      <c r="F3658" s="211" t="s">
        <v>1264</v>
      </c>
      <c r="G3658" s="231" t="s">
        <v>1265</v>
      </c>
      <c r="H3658" s="81" t="s">
        <v>49</v>
      </c>
      <c r="I3658" s="223"/>
      <c r="J3658" s="73"/>
      <c r="K3658" s="73"/>
      <c r="L3658" s="73"/>
      <c r="M3658" s="74"/>
      <c r="N3658" s="247"/>
      <c r="O3658" s="306"/>
      <c r="P3658" s="105"/>
      <c r="Q3658" s="75"/>
      <c r="R3658" s="75"/>
      <c r="S3658" s="75"/>
      <c r="T3658" s="75"/>
      <c r="U3658" s="75"/>
      <c r="V3658" s="75"/>
      <c r="W3658" s="75"/>
      <c r="X3658" s="75"/>
      <c r="Y3658" s="84">
        <f>IF(ISNUMBER(AVERAGE(X3661:X3670)),AVERAGE(X3661:X3670),0)</f>
        <v>18000</v>
      </c>
      <c r="Z3658" s="83"/>
      <c r="AA3658" s="83"/>
      <c r="AB3658" s="75"/>
      <c r="AC3658" s="75"/>
      <c r="AD3658" s="75"/>
      <c r="AE3658" s="75"/>
      <c r="AF3658" s="75"/>
      <c r="AG3658" s="75"/>
      <c r="AH3658" s="75"/>
      <c r="AI3658" s="75"/>
      <c r="AJ3658" s="84">
        <f>IF(ISNUMBER(AVERAGE(AI3661:AI3670)),AVERAGE(AI3661:AI3670),0)</f>
        <v>0</v>
      </c>
      <c r="AK3658" s="83"/>
      <c r="AL3658" s="83"/>
      <c r="AM3658" s="75"/>
      <c r="AN3658" s="75"/>
      <c r="AO3658" s="75"/>
      <c r="AP3658" s="75"/>
      <c r="AQ3658" s="75"/>
      <c r="AR3658" s="75"/>
      <c r="AS3658" s="75"/>
      <c r="AT3658" s="75"/>
      <c r="AU3658" s="75"/>
      <c r="AV3658" s="75"/>
      <c r="AW3658" s="84">
        <f>IF(ISNUMBER(AVERAGE(AV3661:AV3670)),AVERAGE(AV3661:AV3670),0)</f>
        <v>182.5</v>
      </c>
      <c r="AX3658" s="83"/>
      <c r="AY3658" s="83"/>
      <c r="AZ3658" s="79"/>
      <c r="BA3658" s="80"/>
      <c r="BB3658" s="71"/>
      <c r="BC3658" s="54"/>
      <c r="BD3658" s="41">
        <v>5</v>
      </c>
      <c r="BE3658" s="52">
        <v>54</v>
      </c>
      <c r="BF3658" s="62">
        <v>5432</v>
      </c>
      <c r="BG3658" s="278" t="s">
        <v>49</v>
      </c>
    </row>
    <row r="3659" spans="1:59" s="63" customFormat="1" ht="12.75" x14ac:dyDescent="0.2">
      <c r="A3659" s="196">
        <v>-1</v>
      </c>
      <c r="B3659" s="197" t="s">
        <v>1278</v>
      </c>
      <c r="C3659" s="208">
        <v>-11</v>
      </c>
      <c r="D3659" s="209" t="s">
        <v>1263</v>
      </c>
      <c r="E3659" s="210">
        <v>-1111</v>
      </c>
      <c r="F3659" s="211" t="s">
        <v>1264</v>
      </c>
      <c r="G3659" s="231" t="s">
        <v>1265</v>
      </c>
      <c r="H3659" s="81" t="s">
        <v>50</v>
      </c>
      <c r="I3659" s="223"/>
      <c r="J3659" s="73"/>
      <c r="K3659" s="73"/>
      <c r="L3659" s="73"/>
      <c r="M3659" s="74"/>
      <c r="N3659" s="247"/>
      <c r="O3659" s="306"/>
      <c r="P3659" s="105"/>
      <c r="Q3659" s="75"/>
      <c r="R3659" s="75"/>
      <c r="S3659" s="75"/>
      <c r="T3659" s="75"/>
      <c r="U3659" s="75"/>
      <c r="V3659" s="75"/>
      <c r="W3659" s="75"/>
      <c r="X3659" s="75"/>
      <c r="Y3659" s="84">
        <f>MAX(X3661:X3670)</f>
        <v>25000</v>
      </c>
      <c r="Z3659" s="83"/>
      <c r="AA3659" s="83"/>
      <c r="AB3659" s="75"/>
      <c r="AC3659" s="75"/>
      <c r="AD3659" s="75"/>
      <c r="AE3659" s="75"/>
      <c r="AF3659" s="75"/>
      <c r="AG3659" s="75"/>
      <c r="AH3659" s="75"/>
      <c r="AI3659" s="75"/>
      <c r="AJ3659" s="84">
        <f>MAX(AI3661:AI3670)</f>
        <v>0</v>
      </c>
      <c r="AK3659" s="83"/>
      <c r="AL3659" s="83"/>
      <c r="AM3659" s="75"/>
      <c r="AN3659" s="75"/>
      <c r="AO3659" s="75"/>
      <c r="AP3659" s="75"/>
      <c r="AQ3659" s="75"/>
      <c r="AR3659" s="75"/>
      <c r="AS3659" s="75"/>
      <c r="AT3659" s="75"/>
      <c r="AU3659" s="75"/>
      <c r="AV3659" s="75"/>
      <c r="AW3659" s="84">
        <f>MAX(AV3661:AV3670)</f>
        <v>1000</v>
      </c>
      <c r="AX3659" s="83"/>
      <c r="AY3659" s="83"/>
      <c r="AZ3659" s="79"/>
      <c r="BA3659" s="80"/>
      <c r="BB3659" s="71"/>
      <c r="BC3659" s="54"/>
      <c r="BD3659" s="41">
        <v>5</v>
      </c>
      <c r="BE3659" s="52">
        <v>54</v>
      </c>
      <c r="BF3659" s="62">
        <v>5432</v>
      </c>
      <c r="BG3659" s="278" t="s">
        <v>50</v>
      </c>
    </row>
    <row r="3660" spans="1:59" s="63" customFormat="1" ht="12.75" x14ac:dyDescent="0.2">
      <c r="A3660" s="196">
        <v>-1</v>
      </c>
      <c r="B3660" s="197" t="s">
        <v>1278</v>
      </c>
      <c r="C3660" s="208">
        <v>-11</v>
      </c>
      <c r="D3660" s="209" t="s">
        <v>1263</v>
      </c>
      <c r="E3660" s="210">
        <v>-1111</v>
      </c>
      <c r="F3660" s="211" t="s">
        <v>1264</v>
      </c>
      <c r="G3660" s="231" t="s">
        <v>1265</v>
      </c>
      <c r="H3660" s="85" t="s">
        <v>51</v>
      </c>
      <c r="I3660" s="223"/>
      <c r="J3660" s="73"/>
      <c r="K3660" s="73"/>
      <c r="L3660" s="73"/>
      <c r="M3660" s="74"/>
      <c r="N3660" s="248">
        <f>SUM(N3661:N3670)</f>
        <v>10</v>
      </c>
      <c r="O3660" s="293">
        <f>SUM(O3661:O3670)</f>
        <v>0.99999999999999989</v>
      </c>
      <c r="P3660" s="292"/>
      <c r="Q3660" s="87"/>
      <c r="R3660" s="87"/>
      <c r="S3660" s="87"/>
      <c r="T3660" s="87"/>
      <c r="U3660" s="87"/>
      <c r="V3660" s="87"/>
      <c r="W3660" s="87"/>
      <c r="X3660" s="87"/>
      <c r="Y3660" s="88"/>
      <c r="Z3660" s="119">
        <f>SUM(Z3661:Z3670)</f>
        <v>18000</v>
      </c>
      <c r="AA3660" s="88"/>
      <c r="AB3660" s="87"/>
      <c r="AC3660" s="87"/>
      <c r="AD3660" s="87"/>
      <c r="AE3660" s="87"/>
      <c r="AF3660" s="87"/>
      <c r="AG3660" s="87"/>
      <c r="AH3660" s="87"/>
      <c r="AI3660" s="87"/>
      <c r="AJ3660" s="88"/>
      <c r="AK3660" s="86">
        <f>SUM(AK3661:AK3670)</f>
        <v>0</v>
      </c>
      <c r="AL3660" s="88"/>
      <c r="AM3660" s="87"/>
      <c r="AN3660" s="87"/>
      <c r="AO3660" s="87"/>
      <c r="AP3660" s="87"/>
      <c r="AQ3660" s="87"/>
      <c r="AR3660" s="87"/>
      <c r="AS3660" s="87"/>
      <c r="AT3660" s="87"/>
      <c r="AU3660" s="87"/>
      <c r="AV3660" s="87"/>
      <c r="AW3660" s="112"/>
      <c r="AX3660" s="86">
        <f>SUM(AX3661:AX3670)</f>
        <v>182.5</v>
      </c>
      <c r="AY3660" s="88"/>
      <c r="AZ3660" s="79"/>
      <c r="BA3660" s="80"/>
      <c r="BB3660" s="71"/>
      <c r="BC3660" s="54"/>
      <c r="BD3660" s="41">
        <v>5</v>
      </c>
      <c r="BE3660" s="52">
        <v>54</v>
      </c>
      <c r="BF3660" s="62">
        <v>5432</v>
      </c>
      <c r="BG3660" s="279" t="s">
        <v>51</v>
      </c>
    </row>
    <row r="3661" spans="1:59" s="63" customFormat="1" ht="12.75" x14ac:dyDescent="0.2">
      <c r="A3661" s="196">
        <v>-1</v>
      </c>
      <c r="B3661" s="197" t="s">
        <v>1278</v>
      </c>
      <c r="C3661" s="208">
        <v>-11</v>
      </c>
      <c r="D3661" s="209" t="s">
        <v>1263</v>
      </c>
      <c r="E3661" s="210">
        <v>-1111</v>
      </c>
      <c r="F3661" s="211" t="s">
        <v>1264</v>
      </c>
      <c r="G3661" s="231" t="s">
        <v>1265</v>
      </c>
      <c r="H3661" s="89" t="s">
        <v>52</v>
      </c>
      <c r="I3661" s="90" t="s">
        <v>1267</v>
      </c>
      <c r="J3661" s="90"/>
      <c r="K3661" s="90" t="s">
        <v>73</v>
      </c>
      <c r="L3661" s="90" t="s">
        <v>69</v>
      </c>
      <c r="M3661" s="91"/>
      <c r="N3661" s="312">
        <v>1</v>
      </c>
      <c r="O3661" s="313">
        <f>N3661/N$3271</f>
        <v>0.1</v>
      </c>
      <c r="P3661" s="104"/>
      <c r="Q3661" s="92"/>
      <c r="R3661" s="92"/>
      <c r="S3661" s="92"/>
      <c r="T3661" s="92"/>
      <c r="U3661" s="92"/>
      <c r="V3661" s="92"/>
      <c r="W3661" s="92">
        <v>1</v>
      </c>
      <c r="X3661" s="109">
        <f t="shared" ref="X3661:X3670" si="624">P3661*P$7+Q3661*Q$7+R3661*R$7+S3661*S$7+T3661*T$7+U3661*U$7+V3661*V$7+W3661*W$7</f>
        <v>25000</v>
      </c>
      <c r="Y3661" s="83"/>
      <c r="Z3661" s="110">
        <f t="shared" ref="Z3661:Z3670" si="625">X3661*$O3661</f>
        <v>2500</v>
      </c>
      <c r="AA3661" s="111"/>
      <c r="AB3661" s="92"/>
      <c r="AC3661" s="92"/>
      <c r="AD3661" s="92"/>
      <c r="AE3661" s="92"/>
      <c r="AF3661" s="92"/>
      <c r="AG3661" s="92"/>
      <c r="AH3661" s="92"/>
      <c r="AI3661" s="109">
        <f t="shared" ref="AI3661:AI3670" si="626">AB3661*AB$7+AC3661*AC$7+AD3661*AD$7+AE3661*AE$7+AF3661*AF$7+AG3661*AG$7+AH3661*AH$7</f>
        <v>0</v>
      </c>
      <c r="AJ3661" s="83"/>
      <c r="AK3661" s="110">
        <f t="shared" ref="AK3661:AK3670" si="627">AI3661*$O3661</f>
        <v>0</v>
      </c>
      <c r="AL3661" s="111"/>
      <c r="AM3661" s="92"/>
      <c r="AN3661" s="92"/>
      <c r="AO3661" s="92"/>
      <c r="AP3661" s="92">
        <v>1</v>
      </c>
      <c r="AQ3661" s="92"/>
      <c r="AR3661" s="92"/>
      <c r="AS3661" s="92"/>
      <c r="AT3661" s="92"/>
      <c r="AU3661" s="92"/>
      <c r="AV3661" s="109">
        <f t="shared" ref="AV3661:AV3670" si="628">AM3661*AM$7+AN3661*AN$7+AO3661*AO$7+AP3661*AP$7+AQ3661*AQ$7+AR3661*AR$7+AS3661*AS$7+AT3661*AT$7+AU3661*AU$7</f>
        <v>100</v>
      </c>
      <c r="AW3661" s="75"/>
      <c r="AX3661" s="110">
        <f t="shared" ref="AX3661:AX3670" si="629">AV3661*$O3661</f>
        <v>10</v>
      </c>
      <c r="AY3661" s="111"/>
      <c r="AZ3661" s="93"/>
      <c r="BA3661" s="94" t="s">
        <v>131</v>
      </c>
      <c r="BB3661" s="71"/>
      <c r="BC3661" s="54"/>
      <c r="BD3661" s="41">
        <v>5</v>
      </c>
      <c r="BE3661" s="52">
        <v>54</v>
      </c>
      <c r="BF3661" s="62">
        <v>5432</v>
      </c>
      <c r="BG3661" s="280" t="s">
        <v>52</v>
      </c>
    </row>
    <row r="3662" spans="1:59" s="63" customFormat="1" ht="12.75" x14ac:dyDescent="0.2">
      <c r="A3662" s="196">
        <v>-1</v>
      </c>
      <c r="B3662" s="197" t="s">
        <v>1278</v>
      </c>
      <c r="C3662" s="208">
        <v>-11</v>
      </c>
      <c r="D3662" s="209" t="s">
        <v>1263</v>
      </c>
      <c r="E3662" s="210">
        <v>-1111</v>
      </c>
      <c r="F3662" s="211" t="s">
        <v>1264</v>
      </c>
      <c r="G3662" s="231" t="s">
        <v>1265</v>
      </c>
      <c r="H3662" s="89"/>
      <c r="I3662" s="90" t="s">
        <v>1268</v>
      </c>
      <c r="J3662" s="90"/>
      <c r="K3662" s="90" t="s">
        <v>545</v>
      </c>
      <c r="L3662" s="90" t="s">
        <v>787</v>
      </c>
      <c r="M3662" s="91"/>
      <c r="N3662" s="312">
        <v>1</v>
      </c>
      <c r="O3662" s="313">
        <f t="shared" ref="O3662:O3670" si="630">N3662/N$3271</f>
        <v>0.1</v>
      </c>
      <c r="P3662" s="104"/>
      <c r="Q3662" s="92"/>
      <c r="R3662" s="92"/>
      <c r="S3662" s="92"/>
      <c r="T3662" s="92"/>
      <c r="U3662" s="92"/>
      <c r="V3662" s="92"/>
      <c r="W3662" s="92">
        <v>1</v>
      </c>
      <c r="X3662" s="109">
        <f t="shared" si="624"/>
        <v>25000</v>
      </c>
      <c r="Y3662" s="83"/>
      <c r="Z3662" s="110">
        <f t="shared" si="625"/>
        <v>2500</v>
      </c>
      <c r="AA3662" s="111"/>
      <c r="AB3662" s="92"/>
      <c r="AC3662" s="92"/>
      <c r="AD3662" s="92"/>
      <c r="AE3662" s="92"/>
      <c r="AF3662" s="92"/>
      <c r="AG3662" s="92"/>
      <c r="AH3662" s="92"/>
      <c r="AI3662" s="109">
        <f t="shared" si="626"/>
        <v>0</v>
      </c>
      <c r="AJ3662" s="83"/>
      <c r="AK3662" s="110">
        <f t="shared" si="627"/>
        <v>0</v>
      </c>
      <c r="AL3662" s="111"/>
      <c r="AM3662" s="92"/>
      <c r="AN3662" s="92"/>
      <c r="AO3662" s="92"/>
      <c r="AP3662" s="92">
        <v>1</v>
      </c>
      <c r="AQ3662" s="92"/>
      <c r="AR3662" s="92"/>
      <c r="AS3662" s="92"/>
      <c r="AT3662" s="92"/>
      <c r="AU3662" s="92"/>
      <c r="AV3662" s="109">
        <f t="shared" si="628"/>
        <v>100</v>
      </c>
      <c r="AW3662" s="75"/>
      <c r="AX3662" s="110">
        <f t="shared" si="629"/>
        <v>10</v>
      </c>
      <c r="AY3662" s="111"/>
      <c r="AZ3662" s="93"/>
      <c r="BA3662" s="94" t="s">
        <v>131</v>
      </c>
      <c r="BB3662" s="71"/>
      <c r="BC3662" s="54"/>
      <c r="BD3662" s="41">
        <v>5</v>
      </c>
      <c r="BE3662" s="52">
        <v>54</v>
      </c>
      <c r="BF3662" s="62">
        <v>5432</v>
      </c>
      <c r="BG3662" s="280" t="s">
        <v>52</v>
      </c>
    </row>
    <row r="3663" spans="1:59" s="63" customFormat="1" ht="12.75" x14ac:dyDescent="0.2">
      <c r="A3663" s="196">
        <v>-1</v>
      </c>
      <c r="B3663" s="197" t="s">
        <v>1278</v>
      </c>
      <c r="C3663" s="208">
        <v>-11</v>
      </c>
      <c r="D3663" s="209" t="s">
        <v>1263</v>
      </c>
      <c r="E3663" s="210">
        <v>-1111</v>
      </c>
      <c r="F3663" s="211" t="s">
        <v>1264</v>
      </c>
      <c r="G3663" s="231" t="s">
        <v>1265</v>
      </c>
      <c r="H3663" s="89"/>
      <c r="I3663" s="90" t="s">
        <v>1269</v>
      </c>
      <c r="J3663" s="90"/>
      <c r="K3663" s="90" t="s">
        <v>73</v>
      </c>
      <c r="L3663" s="90" t="s">
        <v>69</v>
      </c>
      <c r="M3663" s="91"/>
      <c r="N3663" s="312">
        <v>1</v>
      </c>
      <c r="O3663" s="313">
        <f t="shared" si="630"/>
        <v>0.1</v>
      </c>
      <c r="P3663" s="104"/>
      <c r="Q3663" s="92"/>
      <c r="R3663" s="92"/>
      <c r="S3663" s="92"/>
      <c r="T3663" s="92"/>
      <c r="U3663" s="92"/>
      <c r="V3663" s="92"/>
      <c r="W3663" s="92">
        <v>1</v>
      </c>
      <c r="X3663" s="109">
        <f t="shared" si="624"/>
        <v>25000</v>
      </c>
      <c r="Y3663" s="83"/>
      <c r="Z3663" s="110">
        <f t="shared" si="625"/>
        <v>2500</v>
      </c>
      <c r="AA3663" s="111"/>
      <c r="AB3663" s="92"/>
      <c r="AC3663" s="92"/>
      <c r="AD3663" s="92"/>
      <c r="AE3663" s="92"/>
      <c r="AF3663" s="92"/>
      <c r="AG3663" s="92"/>
      <c r="AH3663" s="92"/>
      <c r="AI3663" s="109">
        <f t="shared" si="626"/>
        <v>0</v>
      </c>
      <c r="AJ3663" s="83"/>
      <c r="AK3663" s="110">
        <f t="shared" si="627"/>
        <v>0</v>
      </c>
      <c r="AL3663" s="111"/>
      <c r="AM3663" s="92"/>
      <c r="AN3663" s="92"/>
      <c r="AO3663" s="92"/>
      <c r="AP3663" s="92">
        <v>1</v>
      </c>
      <c r="AQ3663" s="92"/>
      <c r="AR3663" s="92"/>
      <c r="AS3663" s="92"/>
      <c r="AT3663" s="92"/>
      <c r="AU3663" s="92"/>
      <c r="AV3663" s="109">
        <f t="shared" si="628"/>
        <v>100</v>
      </c>
      <c r="AW3663" s="75"/>
      <c r="AX3663" s="110">
        <f t="shared" si="629"/>
        <v>10</v>
      </c>
      <c r="AY3663" s="111"/>
      <c r="AZ3663" s="93"/>
      <c r="BA3663" s="94" t="s">
        <v>131</v>
      </c>
      <c r="BB3663" s="71"/>
      <c r="BC3663" s="54"/>
      <c r="BD3663" s="41">
        <v>5</v>
      </c>
      <c r="BE3663" s="52">
        <v>54</v>
      </c>
      <c r="BF3663" s="62">
        <v>5432</v>
      </c>
      <c r="BG3663" s="280" t="s">
        <v>52</v>
      </c>
    </row>
    <row r="3664" spans="1:59" s="63" customFormat="1" ht="12.75" x14ac:dyDescent="0.2">
      <c r="A3664" s="196">
        <v>-1</v>
      </c>
      <c r="B3664" s="197" t="s">
        <v>1278</v>
      </c>
      <c r="C3664" s="208">
        <v>-11</v>
      </c>
      <c r="D3664" s="209" t="s">
        <v>1263</v>
      </c>
      <c r="E3664" s="210">
        <v>-1111</v>
      </c>
      <c r="F3664" s="211" t="s">
        <v>1264</v>
      </c>
      <c r="G3664" s="231" t="s">
        <v>1265</v>
      </c>
      <c r="H3664" s="89"/>
      <c r="I3664" s="90" t="s">
        <v>1270</v>
      </c>
      <c r="J3664" s="90"/>
      <c r="K3664" s="90" t="s">
        <v>73</v>
      </c>
      <c r="L3664" s="90" t="s">
        <v>69</v>
      </c>
      <c r="M3664" s="91"/>
      <c r="N3664" s="312">
        <v>1</v>
      </c>
      <c r="O3664" s="313">
        <f t="shared" si="630"/>
        <v>0.1</v>
      </c>
      <c r="P3664" s="104"/>
      <c r="Q3664" s="92"/>
      <c r="R3664" s="92"/>
      <c r="S3664" s="92"/>
      <c r="T3664" s="92"/>
      <c r="U3664" s="92"/>
      <c r="V3664" s="92"/>
      <c r="W3664" s="92">
        <v>1</v>
      </c>
      <c r="X3664" s="109">
        <f t="shared" si="624"/>
        <v>25000</v>
      </c>
      <c r="Y3664" s="83"/>
      <c r="Z3664" s="110">
        <f t="shared" si="625"/>
        <v>2500</v>
      </c>
      <c r="AA3664" s="111"/>
      <c r="AB3664" s="92"/>
      <c r="AC3664" s="92"/>
      <c r="AD3664" s="92"/>
      <c r="AE3664" s="92"/>
      <c r="AF3664" s="92"/>
      <c r="AG3664" s="92"/>
      <c r="AH3664" s="92"/>
      <c r="AI3664" s="109">
        <f t="shared" si="626"/>
        <v>0</v>
      </c>
      <c r="AJ3664" s="83"/>
      <c r="AK3664" s="110">
        <f t="shared" si="627"/>
        <v>0</v>
      </c>
      <c r="AL3664" s="111"/>
      <c r="AM3664" s="92"/>
      <c r="AN3664" s="92"/>
      <c r="AO3664" s="92"/>
      <c r="AP3664" s="92">
        <v>1</v>
      </c>
      <c r="AQ3664" s="92"/>
      <c r="AR3664" s="92"/>
      <c r="AS3664" s="92"/>
      <c r="AT3664" s="92"/>
      <c r="AU3664" s="92"/>
      <c r="AV3664" s="109">
        <f t="shared" si="628"/>
        <v>100</v>
      </c>
      <c r="AW3664" s="75"/>
      <c r="AX3664" s="110">
        <f t="shared" si="629"/>
        <v>10</v>
      </c>
      <c r="AY3664" s="111"/>
      <c r="AZ3664" s="93"/>
      <c r="BA3664" s="94" t="s">
        <v>131</v>
      </c>
      <c r="BB3664" s="71"/>
      <c r="BC3664" s="54"/>
      <c r="BD3664" s="41">
        <v>5</v>
      </c>
      <c r="BE3664" s="52">
        <v>54</v>
      </c>
      <c r="BF3664" s="62">
        <v>5432</v>
      </c>
      <c r="BG3664" s="280" t="s">
        <v>52</v>
      </c>
    </row>
    <row r="3665" spans="1:59" s="63" customFormat="1" ht="12.75" x14ac:dyDescent="0.2">
      <c r="A3665" s="196">
        <v>-1</v>
      </c>
      <c r="B3665" s="197" t="s">
        <v>1278</v>
      </c>
      <c r="C3665" s="208">
        <v>-11</v>
      </c>
      <c r="D3665" s="209" t="s">
        <v>1263</v>
      </c>
      <c r="E3665" s="210">
        <v>-1111</v>
      </c>
      <c r="F3665" s="211" t="s">
        <v>1264</v>
      </c>
      <c r="G3665" s="231" t="s">
        <v>1265</v>
      </c>
      <c r="H3665" s="89"/>
      <c r="I3665" s="90" t="s">
        <v>1271</v>
      </c>
      <c r="J3665" s="90"/>
      <c r="K3665" s="90" t="s">
        <v>64</v>
      </c>
      <c r="L3665" s="90" t="s">
        <v>934</v>
      </c>
      <c r="M3665" s="91"/>
      <c r="N3665" s="312">
        <v>1</v>
      </c>
      <c r="O3665" s="313">
        <f t="shared" si="630"/>
        <v>0.1</v>
      </c>
      <c r="P3665" s="104"/>
      <c r="Q3665" s="92"/>
      <c r="R3665" s="92"/>
      <c r="S3665" s="92"/>
      <c r="T3665" s="92"/>
      <c r="U3665" s="92"/>
      <c r="V3665" s="92"/>
      <c r="W3665" s="92"/>
      <c r="X3665" s="109">
        <f t="shared" si="624"/>
        <v>0</v>
      </c>
      <c r="Y3665" s="83"/>
      <c r="Z3665" s="110">
        <f t="shared" si="625"/>
        <v>0</v>
      </c>
      <c r="AA3665" s="111"/>
      <c r="AB3665" s="92"/>
      <c r="AC3665" s="92"/>
      <c r="AD3665" s="92"/>
      <c r="AE3665" s="92"/>
      <c r="AF3665" s="92"/>
      <c r="AG3665" s="92"/>
      <c r="AH3665" s="92"/>
      <c r="AI3665" s="109">
        <f t="shared" si="626"/>
        <v>0</v>
      </c>
      <c r="AJ3665" s="83"/>
      <c r="AK3665" s="110">
        <f t="shared" si="627"/>
        <v>0</v>
      </c>
      <c r="AL3665" s="111"/>
      <c r="AM3665" s="92"/>
      <c r="AN3665" s="92"/>
      <c r="AO3665" s="92"/>
      <c r="AP3665" s="92"/>
      <c r="AQ3665" s="92"/>
      <c r="AR3665" s="92"/>
      <c r="AS3665" s="92">
        <v>1</v>
      </c>
      <c r="AT3665" s="92"/>
      <c r="AU3665" s="92"/>
      <c r="AV3665" s="109">
        <f t="shared" si="628"/>
        <v>1000</v>
      </c>
      <c r="AW3665" s="75"/>
      <c r="AX3665" s="110">
        <f t="shared" si="629"/>
        <v>100</v>
      </c>
      <c r="AY3665" s="111"/>
      <c r="AZ3665" s="93"/>
      <c r="BA3665" s="94" t="s">
        <v>131</v>
      </c>
      <c r="BB3665" s="71"/>
      <c r="BC3665" s="54"/>
      <c r="BD3665" s="41">
        <v>5</v>
      </c>
      <c r="BE3665" s="52">
        <v>54</v>
      </c>
      <c r="BF3665" s="62">
        <v>5432</v>
      </c>
      <c r="BG3665" s="280" t="s">
        <v>52</v>
      </c>
    </row>
    <row r="3666" spans="1:59" s="63" customFormat="1" ht="12.75" x14ac:dyDescent="0.2">
      <c r="A3666" s="196">
        <v>-1</v>
      </c>
      <c r="B3666" s="197" t="s">
        <v>1278</v>
      </c>
      <c r="C3666" s="208">
        <v>-11</v>
      </c>
      <c r="D3666" s="209" t="s">
        <v>1263</v>
      </c>
      <c r="E3666" s="210">
        <v>-1111</v>
      </c>
      <c r="F3666" s="211" t="s">
        <v>1264</v>
      </c>
      <c r="G3666" s="231" t="s">
        <v>1265</v>
      </c>
      <c r="H3666" s="89"/>
      <c r="I3666" s="90" t="s">
        <v>1272</v>
      </c>
      <c r="J3666" s="90"/>
      <c r="K3666" s="90" t="s">
        <v>64</v>
      </c>
      <c r="L3666" s="90" t="s">
        <v>141</v>
      </c>
      <c r="M3666" s="91"/>
      <c r="N3666" s="312">
        <v>1</v>
      </c>
      <c r="O3666" s="313">
        <f t="shared" si="630"/>
        <v>0.1</v>
      </c>
      <c r="P3666" s="104"/>
      <c r="Q3666" s="92"/>
      <c r="R3666" s="92"/>
      <c r="S3666" s="92"/>
      <c r="T3666" s="92"/>
      <c r="U3666" s="92"/>
      <c r="V3666" s="92"/>
      <c r="W3666" s="92"/>
      <c r="X3666" s="109">
        <f t="shared" si="624"/>
        <v>0</v>
      </c>
      <c r="Y3666" s="83"/>
      <c r="Z3666" s="110">
        <f t="shared" si="625"/>
        <v>0</v>
      </c>
      <c r="AA3666" s="111"/>
      <c r="AB3666" s="92"/>
      <c r="AC3666" s="92"/>
      <c r="AD3666" s="92"/>
      <c r="AE3666" s="92"/>
      <c r="AF3666" s="92"/>
      <c r="AG3666" s="92"/>
      <c r="AH3666" s="92"/>
      <c r="AI3666" s="109">
        <f t="shared" si="626"/>
        <v>0</v>
      </c>
      <c r="AJ3666" s="83"/>
      <c r="AK3666" s="110">
        <f t="shared" si="627"/>
        <v>0</v>
      </c>
      <c r="AL3666" s="111"/>
      <c r="AM3666" s="92"/>
      <c r="AN3666" s="92">
        <v>1</v>
      </c>
      <c r="AO3666" s="92"/>
      <c r="AP3666" s="92"/>
      <c r="AQ3666" s="92"/>
      <c r="AR3666" s="92"/>
      <c r="AS3666" s="92"/>
      <c r="AT3666" s="92"/>
      <c r="AU3666" s="92"/>
      <c r="AV3666" s="109">
        <f t="shared" si="628"/>
        <v>25</v>
      </c>
      <c r="AW3666" s="75"/>
      <c r="AX3666" s="110">
        <f t="shared" si="629"/>
        <v>2.5</v>
      </c>
      <c r="AY3666" s="111"/>
      <c r="AZ3666" s="93"/>
      <c r="BA3666" s="94" t="s">
        <v>131</v>
      </c>
      <c r="BB3666" s="71"/>
      <c r="BC3666" s="54"/>
      <c r="BD3666" s="41">
        <v>5</v>
      </c>
      <c r="BE3666" s="52">
        <v>54</v>
      </c>
      <c r="BF3666" s="62">
        <v>5432</v>
      </c>
      <c r="BG3666" s="280" t="s">
        <v>52</v>
      </c>
    </row>
    <row r="3667" spans="1:59" s="63" customFormat="1" ht="12.75" x14ac:dyDescent="0.2">
      <c r="A3667" s="196">
        <v>-1</v>
      </c>
      <c r="B3667" s="197" t="s">
        <v>1278</v>
      </c>
      <c r="C3667" s="208">
        <v>-11</v>
      </c>
      <c r="D3667" s="209" t="s">
        <v>1263</v>
      </c>
      <c r="E3667" s="210">
        <v>-1111</v>
      </c>
      <c r="F3667" s="211" t="s">
        <v>1264</v>
      </c>
      <c r="G3667" s="231" t="s">
        <v>1265</v>
      </c>
      <c r="H3667" s="89"/>
      <c r="I3667" s="90" t="s">
        <v>1273</v>
      </c>
      <c r="J3667" s="90"/>
      <c r="K3667" s="90" t="s">
        <v>90</v>
      </c>
      <c r="L3667" s="90"/>
      <c r="M3667" s="91"/>
      <c r="N3667" s="312">
        <v>1</v>
      </c>
      <c r="O3667" s="313">
        <f t="shared" si="630"/>
        <v>0.1</v>
      </c>
      <c r="P3667" s="104"/>
      <c r="Q3667" s="92"/>
      <c r="R3667" s="92"/>
      <c r="S3667" s="92"/>
      <c r="T3667" s="92"/>
      <c r="U3667" s="92">
        <v>1</v>
      </c>
      <c r="V3667" s="92"/>
      <c r="W3667" s="92"/>
      <c r="X3667" s="109">
        <f t="shared" si="624"/>
        <v>5000</v>
      </c>
      <c r="Y3667" s="83"/>
      <c r="Z3667" s="110">
        <f t="shared" si="625"/>
        <v>500</v>
      </c>
      <c r="AA3667" s="111"/>
      <c r="AB3667" s="92"/>
      <c r="AC3667" s="92"/>
      <c r="AD3667" s="92"/>
      <c r="AE3667" s="92"/>
      <c r="AF3667" s="92"/>
      <c r="AG3667" s="92"/>
      <c r="AH3667" s="92"/>
      <c r="AI3667" s="109">
        <f t="shared" si="626"/>
        <v>0</v>
      </c>
      <c r="AJ3667" s="83"/>
      <c r="AK3667" s="110">
        <f t="shared" si="627"/>
        <v>0</v>
      </c>
      <c r="AL3667" s="111"/>
      <c r="AM3667" s="92"/>
      <c r="AN3667" s="92"/>
      <c r="AO3667" s="92"/>
      <c r="AP3667" s="92">
        <v>1</v>
      </c>
      <c r="AQ3667" s="92"/>
      <c r="AR3667" s="92"/>
      <c r="AS3667" s="92"/>
      <c r="AT3667" s="92"/>
      <c r="AU3667" s="92"/>
      <c r="AV3667" s="109">
        <f t="shared" si="628"/>
        <v>100</v>
      </c>
      <c r="AW3667" s="75"/>
      <c r="AX3667" s="110">
        <f t="shared" si="629"/>
        <v>10</v>
      </c>
      <c r="AY3667" s="111"/>
      <c r="AZ3667" s="93"/>
      <c r="BA3667" s="94" t="s">
        <v>131</v>
      </c>
      <c r="BB3667" s="71"/>
      <c r="BC3667" s="54"/>
      <c r="BD3667" s="41">
        <v>5</v>
      </c>
      <c r="BE3667" s="52">
        <v>54</v>
      </c>
      <c r="BF3667" s="62">
        <v>5432</v>
      </c>
      <c r="BG3667" s="280" t="s">
        <v>52</v>
      </c>
    </row>
    <row r="3668" spans="1:59" s="63" customFormat="1" ht="12.75" x14ac:dyDescent="0.2">
      <c r="A3668" s="196">
        <v>-1</v>
      </c>
      <c r="B3668" s="197" t="s">
        <v>1278</v>
      </c>
      <c r="C3668" s="208">
        <v>-11</v>
      </c>
      <c r="D3668" s="209" t="s">
        <v>1263</v>
      </c>
      <c r="E3668" s="210">
        <v>-1111</v>
      </c>
      <c r="F3668" s="211" t="s">
        <v>1264</v>
      </c>
      <c r="G3668" s="231" t="s">
        <v>1265</v>
      </c>
      <c r="H3668" s="89"/>
      <c r="I3668" s="90" t="s">
        <v>1274</v>
      </c>
      <c r="J3668" s="90"/>
      <c r="K3668" s="90" t="s">
        <v>73</v>
      </c>
      <c r="L3668" s="90" t="s">
        <v>95</v>
      </c>
      <c r="M3668" s="91"/>
      <c r="N3668" s="312">
        <v>1</v>
      </c>
      <c r="O3668" s="313">
        <f t="shared" si="630"/>
        <v>0.1</v>
      </c>
      <c r="P3668" s="104"/>
      <c r="Q3668" s="92"/>
      <c r="R3668" s="92"/>
      <c r="S3668" s="92"/>
      <c r="T3668" s="92"/>
      <c r="U3668" s="92"/>
      <c r="V3668" s="92"/>
      <c r="W3668" s="92">
        <v>1</v>
      </c>
      <c r="X3668" s="109">
        <f t="shared" si="624"/>
        <v>25000</v>
      </c>
      <c r="Y3668" s="83"/>
      <c r="Z3668" s="110">
        <f t="shared" si="625"/>
        <v>2500</v>
      </c>
      <c r="AA3668" s="111"/>
      <c r="AB3668" s="92"/>
      <c r="AC3668" s="92"/>
      <c r="AD3668" s="92"/>
      <c r="AE3668" s="92"/>
      <c r="AF3668" s="92"/>
      <c r="AG3668" s="92"/>
      <c r="AH3668" s="92"/>
      <c r="AI3668" s="109">
        <f t="shared" si="626"/>
        <v>0</v>
      </c>
      <c r="AJ3668" s="83"/>
      <c r="AK3668" s="110">
        <f t="shared" si="627"/>
        <v>0</v>
      </c>
      <c r="AL3668" s="111"/>
      <c r="AM3668" s="92"/>
      <c r="AN3668" s="92"/>
      <c r="AO3668" s="92"/>
      <c r="AP3668" s="92">
        <v>1</v>
      </c>
      <c r="AQ3668" s="92"/>
      <c r="AR3668" s="92"/>
      <c r="AS3668" s="92"/>
      <c r="AT3668" s="92"/>
      <c r="AU3668" s="92"/>
      <c r="AV3668" s="109">
        <f t="shared" si="628"/>
        <v>100</v>
      </c>
      <c r="AW3668" s="75"/>
      <c r="AX3668" s="110">
        <f t="shared" si="629"/>
        <v>10</v>
      </c>
      <c r="AY3668" s="111"/>
      <c r="AZ3668" s="93"/>
      <c r="BA3668" s="94" t="s">
        <v>131</v>
      </c>
      <c r="BB3668" s="71"/>
      <c r="BC3668" s="54"/>
      <c r="BD3668" s="41">
        <v>5</v>
      </c>
      <c r="BE3668" s="52">
        <v>54</v>
      </c>
      <c r="BF3668" s="62">
        <v>5432</v>
      </c>
      <c r="BG3668" s="280" t="s">
        <v>52</v>
      </c>
    </row>
    <row r="3669" spans="1:59" s="63" customFormat="1" ht="12.75" x14ac:dyDescent="0.2">
      <c r="A3669" s="196">
        <v>-1</v>
      </c>
      <c r="B3669" s="197" t="s">
        <v>1278</v>
      </c>
      <c r="C3669" s="208">
        <v>-11</v>
      </c>
      <c r="D3669" s="209" t="s">
        <v>1263</v>
      </c>
      <c r="E3669" s="210">
        <v>-1111</v>
      </c>
      <c r="F3669" s="211" t="s">
        <v>1264</v>
      </c>
      <c r="G3669" s="231" t="s">
        <v>1265</v>
      </c>
      <c r="H3669" s="89"/>
      <c r="I3669" s="90" t="s">
        <v>1275</v>
      </c>
      <c r="J3669" s="90"/>
      <c r="K3669" s="90" t="s">
        <v>73</v>
      </c>
      <c r="L3669" s="90" t="s">
        <v>69</v>
      </c>
      <c r="M3669" s="91"/>
      <c r="N3669" s="312">
        <v>1</v>
      </c>
      <c r="O3669" s="313">
        <f t="shared" si="630"/>
        <v>0.1</v>
      </c>
      <c r="P3669" s="104"/>
      <c r="Q3669" s="92"/>
      <c r="R3669" s="92"/>
      <c r="S3669" s="92"/>
      <c r="T3669" s="92"/>
      <c r="U3669" s="92"/>
      <c r="V3669" s="92"/>
      <c r="W3669" s="92">
        <v>1</v>
      </c>
      <c r="X3669" s="109">
        <f t="shared" si="624"/>
        <v>25000</v>
      </c>
      <c r="Y3669" s="83"/>
      <c r="Z3669" s="110">
        <f t="shared" si="625"/>
        <v>2500</v>
      </c>
      <c r="AA3669" s="111"/>
      <c r="AB3669" s="92"/>
      <c r="AC3669" s="92"/>
      <c r="AD3669" s="92"/>
      <c r="AE3669" s="92"/>
      <c r="AF3669" s="92"/>
      <c r="AG3669" s="92"/>
      <c r="AH3669" s="92"/>
      <c r="AI3669" s="109">
        <f t="shared" si="626"/>
        <v>0</v>
      </c>
      <c r="AJ3669" s="83"/>
      <c r="AK3669" s="110">
        <f t="shared" si="627"/>
        <v>0</v>
      </c>
      <c r="AL3669" s="111"/>
      <c r="AM3669" s="92"/>
      <c r="AN3669" s="92"/>
      <c r="AO3669" s="92"/>
      <c r="AP3669" s="92">
        <v>1</v>
      </c>
      <c r="AQ3669" s="92"/>
      <c r="AR3669" s="92"/>
      <c r="AS3669" s="92"/>
      <c r="AT3669" s="92"/>
      <c r="AU3669" s="92"/>
      <c r="AV3669" s="109">
        <f t="shared" si="628"/>
        <v>100</v>
      </c>
      <c r="AW3669" s="75"/>
      <c r="AX3669" s="110">
        <f t="shared" si="629"/>
        <v>10</v>
      </c>
      <c r="AY3669" s="111"/>
      <c r="AZ3669" s="93"/>
      <c r="BA3669" s="94" t="s">
        <v>131</v>
      </c>
      <c r="BB3669" s="71"/>
      <c r="BC3669" s="54"/>
      <c r="BD3669" s="41">
        <v>5</v>
      </c>
      <c r="BE3669" s="52">
        <v>54</v>
      </c>
      <c r="BF3669" s="62">
        <v>5432</v>
      </c>
      <c r="BG3669" s="280" t="s">
        <v>52</v>
      </c>
    </row>
    <row r="3670" spans="1:59" s="63" customFormat="1" ht="12.75" x14ac:dyDescent="0.2">
      <c r="A3670" s="196">
        <v>-1</v>
      </c>
      <c r="B3670" s="197" t="s">
        <v>1278</v>
      </c>
      <c r="C3670" s="208">
        <v>-11</v>
      </c>
      <c r="D3670" s="209" t="s">
        <v>1263</v>
      </c>
      <c r="E3670" s="210">
        <v>-1111</v>
      </c>
      <c r="F3670" s="211" t="s">
        <v>1264</v>
      </c>
      <c r="G3670" s="231" t="s">
        <v>1265</v>
      </c>
      <c r="H3670" s="89"/>
      <c r="I3670" s="90" t="s">
        <v>1276</v>
      </c>
      <c r="J3670" s="90"/>
      <c r="K3670" s="90" t="s">
        <v>73</v>
      </c>
      <c r="L3670" s="90" t="s">
        <v>69</v>
      </c>
      <c r="M3670" s="91"/>
      <c r="N3670" s="312">
        <v>1</v>
      </c>
      <c r="O3670" s="313">
        <f t="shared" si="630"/>
        <v>0.1</v>
      </c>
      <c r="P3670" s="104"/>
      <c r="Q3670" s="92"/>
      <c r="R3670" s="92"/>
      <c r="S3670" s="92"/>
      <c r="T3670" s="92"/>
      <c r="U3670" s="92"/>
      <c r="V3670" s="92"/>
      <c r="W3670" s="92">
        <v>1</v>
      </c>
      <c r="X3670" s="109">
        <f t="shared" si="624"/>
        <v>25000</v>
      </c>
      <c r="Y3670" s="83"/>
      <c r="Z3670" s="110">
        <f t="shared" si="625"/>
        <v>2500</v>
      </c>
      <c r="AA3670" s="111"/>
      <c r="AB3670" s="92"/>
      <c r="AC3670" s="92"/>
      <c r="AD3670" s="92"/>
      <c r="AE3670" s="92"/>
      <c r="AF3670" s="92"/>
      <c r="AG3670" s="92"/>
      <c r="AH3670" s="92"/>
      <c r="AI3670" s="109">
        <f t="shared" si="626"/>
        <v>0</v>
      </c>
      <c r="AJ3670" s="83"/>
      <c r="AK3670" s="110">
        <f t="shared" si="627"/>
        <v>0</v>
      </c>
      <c r="AL3670" s="111"/>
      <c r="AM3670" s="92"/>
      <c r="AN3670" s="92"/>
      <c r="AO3670" s="92"/>
      <c r="AP3670" s="92">
        <v>1</v>
      </c>
      <c r="AQ3670" s="92"/>
      <c r="AR3670" s="92"/>
      <c r="AS3670" s="92"/>
      <c r="AT3670" s="92"/>
      <c r="AU3670" s="92"/>
      <c r="AV3670" s="109">
        <f t="shared" si="628"/>
        <v>100</v>
      </c>
      <c r="AW3670" s="75"/>
      <c r="AX3670" s="110">
        <f t="shared" si="629"/>
        <v>10</v>
      </c>
      <c r="AY3670" s="111"/>
      <c r="AZ3670" s="93"/>
      <c r="BA3670" s="94" t="s">
        <v>131</v>
      </c>
      <c r="BB3670" s="71"/>
      <c r="BC3670" s="54"/>
      <c r="BD3670" s="41">
        <v>5</v>
      </c>
      <c r="BE3670" s="52">
        <v>54</v>
      </c>
      <c r="BF3670" s="62">
        <v>5432</v>
      </c>
      <c r="BG3670" s="280" t="s">
        <v>52</v>
      </c>
    </row>
    <row r="3671" spans="1:59" s="63" customFormat="1" ht="12.75" x14ac:dyDescent="0.2">
      <c r="A3671" s="196">
        <v>-1</v>
      </c>
      <c r="B3671" s="197" t="s">
        <v>1278</v>
      </c>
      <c r="C3671" s="208">
        <v>-11</v>
      </c>
      <c r="D3671" s="209" t="s">
        <v>1263</v>
      </c>
      <c r="E3671" s="210">
        <v>-1111</v>
      </c>
      <c r="F3671" s="211" t="s">
        <v>1264</v>
      </c>
      <c r="G3671" s="231" t="s">
        <v>1265</v>
      </c>
      <c r="H3671" s="65"/>
      <c r="I3671" s="222"/>
      <c r="J3671" s="66"/>
      <c r="K3671" s="66"/>
      <c r="L3671" s="66"/>
      <c r="M3671" s="64"/>
      <c r="N3671" s="304"/>
      <c r="O3671" s="305"/>
      <c r="P3671" s="127"/>
      <c r="Q3671" s="67"/>
      <c r="R3671" s="67"/>
      <c r="S3671" s="67"/>
      <c r="T3671" s="67"/>
      <c r="U3671" s="67"/>
      <c r="V3671" s="67"/>
      <c r="W3671" s="67"/>
      <c r="X3671" s="67"/>
      <c r="Y3671" s="68"/>
      <c r="Z3671" s="68"/>
      <c r="AA3671" s="68"/>
      <c r="AB3671" s="67"/>
      <c r="AC3671" s="67"/>
      <c r="AD3671" s="67"/>
      <c r="AE3671" s="67"/>
      <c r="AF3671" s="67"/>
      <c r="AG3671" s="67"/>
      <c r="AH3671" s="67"/>
      <c r="AI3671" s="67"/>
      <c r="AJ3671" s="68"/>
      <c r="AK3671" s="68"/>
      <c r="AL3671" s="68"/>
      <c r="AM3671" s="67"/>
      <c r="AN3671" s="67"/>
      <c r="AO3671" s="67"/>
      <c r="AP3671" s="67"/>
      <c r="AQ3671" s="67"/>
      <c r="AR3671" s="67"/>
      <c r="AS3671" s="67"/>
      <c r="AT3671" s="67"/>
      <c r="AU3671" s="67"/>
      <c r="AV3671" s="67"/>
      <c r="AW3671" s="67"/>
      <c r="AX3671" s="68"/>
      <c r="AY3671" s="68"/>
      <c r="AZ3671" s="69"/>
      <c r="BA3671" s="70"/>
      <c r="BB3671" s="71"/>
      <c r="BC3671" s="54"/>
      <c r="BD3671" s="41"/>
      <c r="BE3671" s="52"/>
      <c r="BF3671" s="62"/>
      <c r="BG3671" s="275"/>
    </row>
    <row r="3672" spans="1:59" s="63" customFormat="1" ht="12.75" x14ac:dyDescent="0.2">
      <c r="A3672" s="196">
        <v>-1</v>
      </c>
      <c r="B3672" s="197" t="s">
        <v>1278</v>
      </c>
      <c r="C3672" s="208">
        <v>-11</v>
      </c>
      <c r="D3672" s="209" t="s">
        <v>1263</v>
      </c>
      <c r="E3672" s="210">
        <v>-1111</v>
      </c>
      <c r="F3672" s="211" t="s">
        <v>1264</v>
      </c>
      <c r="G3672" s="230"/>
      <c r="H3672" s="56"/>
      <c r="I3672" s="221"/>
      <c r="J3672" s="57"/>
      <c r="K3672" s="57"/>
      <c r="L3672" s="57"/>
      <c r="M3672" s="55"/>
      <c r="N3672" s="303"/>
      <c r="O3672" s="245"/>
      <c r="P3672" s="122"/>
      <c r="Q3672" s="58"/>
      <c r="R3672" s="58"/>
      <c r="S3672" s="58"/>
      <c r="T3672" s="58"/>
      <c r="U3672" s="58"/>
      <c r="V3672" s="58"/>
      <c r="W3672" s="58"/>
      <c r="X3672" s="58"/>
      <c r="Y3672" s="59"/>
      <c r="Z3672" s="59"/>
      <c r="AA3672" s="59"/>
      <c r="AB3672" s="58"/>
      <c r="AC3672" s="58"/>
      <c r="AD3672" s="58"/>
      <c r="AE3672" s="58"/>
      <c r="AF3672" s="58"/>
      <c r="AG3672" s="58"/>
      <c r="AH3672" s="58"/>
      <c r="AI3672" s="58"/>
      <c r="AJ3672" s="59"/>
      <c r="AK3672" s="59"/>
      <c r="AL3672" s="59"/>
      <c r="AM3672" s="58"/>
      <c r="AN3672" s="58"/>
      <c r="AO3672" s="58"/>
      <c r="AP3672" s="58"/>
      <c r="AQ3672" s="58"/>
      <c r="AR3672" s="58"/>
      <c r="AS3672" s="58"/>
      <c r="AT3672" s="58"/>
      <c r="AU3672" s="58"/>
      <c r="AV3672" s="58"/>
      <c r="AW3672" s="58"/>
      <c r="AX3672" s="59"/>
      <c r="AY3672" s="59"/>
      <c r="AZ3672" s="60"/>
      <c r="BA3672" s="61"/>
      <c r="BB3672" s="54"/>
      <c r="BC3672" s="54"/>
      <c r="BD3672" s="41">
        <v>5</v>
      </c>
      <c r="BE3672" s="52">
        <v>54</v>
      </c>
      <c r="BF3672" s="62">
        <v>5432</v>
      </c>
      <c r="BG3672" s="274"/>
    </row>
    <row r="3673" spans="1:59" s="63" customFormat="1" ht="12.75" x14ac:dyDescent="0.2">
      <c r="A3673" s="196">
        <v>-1</v>
      </c>
      <c r="B3673" s="197" t="s">
        <v>1278</v>
      </c>
      <c r="C3673" s="208">
        <v>-11</v>
      </c>
      <c r="D3673" s="209" t="s">
        <v>1263</v>
      </c>
      <c r="E3673" s="210">
        <v>-1111</v>
      </c>
      <c r="F3673" s="211" t="s">
        <v>1264</v>
      </c>
      <c r="G3673" s="231"/>
      <c r="H3673" s="65"/>
      <c r="I3673" s="222"/>
      <c r="J3673" s="66"/>
      <c r="K3673" s="66"/>
      <c r="L3673" s="66"/>
      <c r="M3673" s="64"/>
      <c r="N3673" s="304"/>
      <c r="O3673" s="305"/>
      <c r="P3673" s="127"/>
      <c r="Q3673" s="67"/>
      <c r="R3673" s="67"/>
      <c r="S3673" s="67"/>
      <c r="T3673" s="67"/>
      <c r="U3673" s="67"/>
      <c r="V3673" s="67"/>
      <c r="W3673" s="67"/>
      <c r="X3673" s="67"/>
      <c r="Y3673" s="68"/>
      <c r="Z3673" s="68"/>
      <c r="AA3673" s="68"/>
      <c r="AB3673" s="67"/>
      <c r="AC3673" s="67"/>
      <c r="AD3673" s="67"/>
      <c r="AE3673" s="67"/>
      <c r="AF3673" s="67"/>
      <c r="AG3673" s="67"/>
      <c r="AH3673" s="67"/>
      <c r="AI3673" s="67"/>
      <c r="AJ3673" s="68"/>
      <c r="AK3673" s="68"/>
      <c r="AL3673" s="68"/>
      <c r="AM3673" s="67"/>
      <c r="AN3673" s="67"/>
      <c r="AO3673" s="67"/>
      <c r="AP3673" s="67"/>
      <c r="AQ3673" s="67"/>
      <c r="AR3673" s="67"/>
      <c r="AS3673" s="67"/>
      <c r="AT3673" s="67"/>
      <c r="AU3673" s="67"/>
      <c r="AV3673" s="67"/>
      <c r="AW3673" s="67"/>
      <c r="AX3673" s="68"/>
      <c r="AY3673" s="68"/>
      <c r="AZ3673" s="69"/>
      <c r="BA3673" s="70"/>
      <c r="BB3673" s="71"/>
      <c r="BC3673" s="54"/>
      <c r="BD3673" s="41">
        <v>5</v>
      </c>
      <c r="BE3673" s="52">
        <v>54</v>
      </c>
      <c r="BF3673" s="62">
        <v>5432</v>
      </c>
      <c r="BG3673" s="275"/>
    </row>
    <row r="3674" spans="1:59" s="63" customFormat="1" ht="12.75" x14ac:dyDescent="0.2">
      <c r="A3674" s="196">
        <v>-1</v>
      </c>
      <c r="B3674" s="197" t="s">
        <v>1278</v>
      </c>
      <c r="C3674" s="208">
        <v>-11</v>
      </c>
      <c r="D3674" s="209" t="s">
        <v>1263</v>
      </c>
      <c r="E3674" s="210">
        <v>-1111</v>
      </c>
      <c r="F3674" s="211" t="s">
        <v>1264</v>
      </c>
      <c r="G3674" s="231" t="s">
        <v>1266</v>
      </c>
      <c r="H3674" s="72" t="s">
        <v>1233</v>
      </c>
      <c r="I3674" s="223" t="s">
        <v>1247</v>
      </c>
      <c r="J3674" s="73"/>
      <c r="K3674" s="73"/>
      <c r="L3674" s="73"/>
      <c r="M3674" s="74"/>
      <c r="N3674" s="247"/>
      <c r="O3674" s="306"/>
      <c r="P3674" s="105"/>
      <c r="Q3674" s="75"/>
      <c r="R3674" s="75"/>
      <c r="S3674" s="75"/>
      <c r="T3674" s="75"/>
      <c r="U3674" s="75"/>
      <c r="V3674" s="75"/>
      <c r="W3674" s="75"/>
      <c r="X3674" s="75"/>
      <c r="Y3674" s="76" t="s">
        <v>1241</v>
      </c>
      <c r="Z3674" s="77" t="s">
        <v>1241</v>
      </c>
      <c r="AA3674" s="78">
        <f>AA$2542</f>
        <v>5000</v>
      </c>
      <c r="AB3674" s="75"/>
      <c r="AC3674" s="75"/>
      <c r="AD3674" s="75"/>
      <c r="AE3674" s="75"/>
      <c r="AF3674" s="75"/>
      <c r="AG3674" s="75"/>
      <c r="AH3674" s="75"/>
      <c r="AI3674" s="75"/>
      <c r="AJ3674" s="76" t="s">
        <v>1241</v>
      </c>
      <c r="AK3674" s="77" t="s">
        <v>1241</v>
      </c>
      <c r="AL3674" s="78">
        <f>AL$2542</f>
        <v>0</v>
      </c>
      <c r="AM3674" s="75"/>
      <c r="AN3674" s="75"/>
      <c r="AO3674" s="75"/>
      <c r="AP3674" s="75"/>
      <c r="AQ3674" s="75"/>
      <c r="AR3674" s="75"/>
      <c r="AS3674" s="75"/>
      <c r="AT3674" s="75"/>
      <c r="AU3674" s="75"/>
      <c r="AV3674" s="75"/>
      <c r="AW3674" s="76" t="s">
        <v>1241</v>
      </c>
      <c r="AX3674" s="77" t="s">
        <v>1241</v>
      </c>
      <c r="AY3674" s="78">
        <f>AY$2542</f>
        <v>250</v>
      </c>
      <c r="AZ3674" s="79"/>
      <c r="BA3674" s="80" t="str">
        <f>I3674</f>
        <v>&gt; see 4711, Thermal insulation</v>
      </c>
      <c r="BB3674" s="71"/>
      <c r="BC3674" s="95"/>
      <c r="BD3674" s="41">
        <f>A3674</f>
        <v>-1</v>
      </c>
      <c r="BE3674" s="52">
        <f>C3674</f>
        <v>-11</v>
      </c>
      <c r="BF3674" s="62">
        <f>E3674</f>
        <v>-1111</v>
      </c>
      <c r="BG3674" s="276" t="str">
        <f>H3674</f>
        <v>Default Scenario (Link)</v>
      </c>
    </row>
    <row r="3675" spans="1:59" s="63" customFormat="1" ht="12.75" x14ac:dyDescent="0.2">
      <c r="A3675" s="196">
        <v>-1</v>
      </c>
      <c r="B3675" s="197" t="s">
        <v>1278</v>
      </c>
      <c r="C3675" s="208">
        <v>-11</v>
      </c>
      <c r="D3675" s="209" t="s">
        <v>1263</v>
      </c>
      <c r="E3675" s="210">
        <v>-1111</v>
      </c>
      <c r="F3675" s="211" t="s">
        <v>1264</v>
      </c>
      <c r="G3675" s="231"/>
      <c r="H3675" s="65"/>
      <c r="I3675" s="222"/>
      <c r="J3675" s="66"/>
      <c r="K3675" s="66"/>
      <c r="L3675" s="66"/>
      <c r="M3675" s="64"/>
      <c r="N3675" s="304"/>
      <c r="O3675" s="305"/>
      <c r="P3675" s="127"/>
      <c r="Q3675" s="67"/>
      <c r="R3675" s="67"/>
      <c r="S3675" s="67"/>
      <c r="T3675" s="67"/>
      <c r="U3675" s="67"/>
      <c r="V3675" s="67"/>
      <c r="W3675" s="67"/>
      <c r="X3675" s="67"/>
      <c r="Y3675" s="68"/>
      <c r="Z3675" s="68"/>
      <c r="AA3675" s="68"/>
      <c r="AB3675" s="67"/>
      <c r="AC3675" s="67"/>
      <c r="AD3675" s="67"/>
      <c r="AE3675" s="67"/>
      <c r="AF3675" s="67"/>
      <c r="AG3675" s="67"/>
      <c r="AH3675" s="67"/>
      <c r="AI3675" s="67"/>
      <c r="AJ3675" s="68"/>
      <c r="AK3675" s="68"/>
      <c r="AL3675" s="68"/>
      <c r="AM3675" s="67"/>
      <c r="AN3675" s="67"/>
      <c r="AO3675" s="67"/>
      <c r="AP3675" s="67"/>
      <c r="AQ3675" s="67"/>
      <c r="AR3675" s="67"/>
      <c r="AS3675" s="67"/>
      <c r="AT3675" s="67"/>
      <c r="AU3675" s="67"/>
      <c r="AV3675" s="67"/>
      <c r="AW3675" s="67"/>
      <c r="AX3675" s="68"/>
      <c r="AY3675" s="68"/>
      <c r="AZ3675" s="69"/>
      <c r="BA3675" s="70"/>
      <c r="BB3675" s="71"/>
      <c r="BC3675" s="54"/>
      <c r="BD3675" s="41"/>
      <c r="BE3675" s="52"/>
      <c r="BF3675" s="62"/>
      <c r="BG3675" s="275"/>
    </row>
    <row r="3676" spans="1:59" s="63" customFormat="1" ht="12.75" x14ac:dyDescent="0.2">
      <c r="A3676" s="196">
        <v>-1</v>
      </c>
      <c r="B3676" s="197" t="s">
        <v>1278</v>
      </c>
      <c r="C3676" s="208">
        <v>-11</v>
      </c>
      <c r="D3676" s="209" t="s">
        <v>1263</v>
      </c>
      <c r="E3676" s="210">
        <v>-1111</v>
      </c>
      <c r="F3676" s="211" t="s">
        <v>1264</v>
      </c>
      <c r="G3676" s="230"/>
      <c r="H3676" s="56"/>
      <c r="I3676" s="221"/>
      <c r="J3676" s="57"/>
      <c r="K3676" s="57"/>
      <c r="L3676" s="57"/>
      <c r="M3676" s="55"/>
      <c r="N3676" s="303"/>
      <c r="O3676" s="245"/>
      <c r="P3676" s="122"/>
      <c r="Q3676" s="58"/>
      <c r="R3676" s="58"/>
      <c r="S3676" s="58"/>
      <c r="T3676" s="58"/>
      <c r="U3676" s="58"/>
      <c r="V3676" s="58"/>
      <c r="W3676" s="58"/>
      <c r="X3676" s="58"/>
      <c r="Y3676" s="59"/>
      <c r="Z3676" s="59"/>
      <c r="AA3676" s="59"/>
      <c r="AB3676" s="58"/>
      <c r="AC3676" s="58"/>
      <c r="AD3676" s="58"/>
      <c r="AE3676" s="58"/>
      <c r="AF3676" s="58"/>
      <c r="AG3676" s="58"/>
      <c r="AH3676" s="58"/>
      <c r="AI3676" s="58"/>
      <c r="AJ3676" s="59"/>
      <c r="AK3676" s="59"/>
      <c r="AL3676" s="59"/>
      <c r="AM3676" s="58"/>
      <c r="AN3676" s="58"/>
      <c r="AO3676" s="58"/>
      <c r="AP3676" s="58"/>
      <c r="AQ3676" s="58"/>
      <c r="AR3676" s="58"/>
      <c r="AS3676" s="58"/>
      <c r="AT3676" s="58"/>
      <c r="AU3676" s="58"/>
      <c r="AV3676" s="58"/>
      <c r="AW3676" s="58"/>
      <c r="AX3676" s="59"/>
      <c r="AY3676" s="59"/>
      <c r="AZ3676" s="60"/>
      <c r="BA3676" s="61"/>
      <c r="BB3676" s="54"/>
      <c r="BC3676" s="54"/>
      <c r="BD3676" s="41">
        <v>5</v>
      </c>
      <c r="BE3676" s="52">
        <v>54</v>
      </c>
      <c r="BF3676" s="62">
        <v>5432</v>
      </c>
      <c r="BG3676" s="274"/>
    </row>
  </sheetData>
  <sheetProtection algorithmName="SHA-512" hashValue="0+/aITNjVyG1qoOKz+dSJOqmKI08ZJ9Bne1/6EJdnLbF8BF3ENB+mdnm64lLcGXvcjV387Cv+TJQgT+z2VQvqQ==" saltValue="OK10zTqadV90QGPaj4HOdg==" spinCount="100000" sheet="1" objects="1" scenarios="1"/>
  <autoFilter ref="A7:BG3631"/>
  <mergeCells count="11">
    <mergeCell ref="A3634:D3634"/>
    <mergeCell ref="P5:Y5"/>
    <mergeCell ref="AB5:AJ5"/>
    <mergeCell ref="AK5:BA5"/>
    <mergeCell ref="F1:I1"/>
    <mergeCell ref="P1:W1"/>
    <mergeCell ref="P3:BA3"/>
    <mergeCell ref="A4:F4"/>
    <mergeCell ref="P4:BA4"/>
    <mergeCell ref="B1:C1"/>
    <mergeCell ref="D1:E1"/>
  </mergeCells>
  <pageMargins left="0.7" right="0.7" top="0.75" bottom="0.75" header="0.3" footer="0.3"/>
  <pageSetup paperSize="8"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G3703"/>
  <sheetViews>
    <sheetView zoomScale="70" zoomScaleNormal="70" workbookViewId="0">
      <pane ySplit="7" topLeftCell="A8" activePane="bottomLeft" state="frozen"/>
      <selection pane="bottomLeft" activeCell="H19" sqref="H19"/>
    </sheetView>
  </sheetViews>
  <sheetFormatPr defaultColWidth="15.7109375" defaultRowHeight="15" x14ac:dyDescent="0.25"/>
  <cols>
    <col min="1" max="1" width="10.7109375" style="170" customWidth="1"/>
    <col min="2" max="2" width="12.5703125" style="142" customWidth="1"/>
    <col min="3" max="3" width="12.5703125" style="199" customWidth="1"/>
    <col min="4" max="4" width="21.28515625" style="199" customWidth="1"/>
    <col min="5" max="5" width="11.28515625" style="142" customWidth="1"/>
    <col min="6" max="6" width="80.7109375" style="168" customWidth="1"/>
    <col min="7" max="7" width="53.85546875" style="171" customWidth="1"/>
    <col min="8" max="8" width="22.85546875" style="171" customWidth="1"/>
    <col min="9" max="9" width="44.28515625" style="169" customWidth="1"/>
    <col min="10" max="10" width="37.42578125" style="169" customWidth="1"/>
    <col min="11" max="11" width="10.5703125" style="169" customWidth="1"/>
    <col min="12" max="12" width="30.7109375" style="169" customWidth="1"/>
    <col min="13" max="13" width="29.140625" style="171" customWidth="1"/>
    <col min="14" max="15" width="11" style="169" customWidth="1"/>
    <col min="16" max="16" width="5.28515625" style="142" customWidth="1"/>
    <col min="17" max="21" width="4.28515625" style="142" customWidth="1"/>
    <col min="22" max="22" width="5.42578125" style="142" customWidth="1"/>
    <col min="23" max="23" width="4.85546875" style="142" customWidth="1"/>
    <col min="24" max="24" width="7.5703125" style="142" customWidth="1"/>
    <col min="25" max="27" width="10.7109375" style="142" customWidth="1"/>
    <col min="28" max="34" width="4.28515625" style="142" customWidth="1"/>
    <col min="35" max="35" width="7.140625" style="142" customWidth="1"/>
    <col min="36" max="38" width="11.140625" style="142" customWidth="1"/>
    <col min="39" max="47" width="4.28515625" style="142" customWidth="1"/>
    <col min="48" max="48" width="7.7109375" style="142" customWidth="1"/>
    <col min="49" max="51" width="11.140625" style="142" customWidth="1"/>
    <col min="52" max="52" width="18.85546875" style="142" customWidth="1"/>
    <col min="53" max="53" width="48.140625" style="142" customWidth="1"/>
    <col min="54" max="54" width="8.85546875" style="142" customWidth="1"/>
    <col min="55" max="55" width="9.42578125" style="142" customWidth="1"/>
    <col min="56" max="56" width="8.140625" style="172" customWidth="1"/>
    <col min="57" max="57" width="11.140625" style="172" customWidth="1"/>
    <col min="58" max="58" width="14" style="172" customWidth="1"/>
    <col min="59" max="59" width="28.42578125" style="142" customWidth="1"/>
    <col min="60" max="16384" width="15.7109375" style="142"/>
  </cols>
  <sheetData>
    <row r="1" spans="1:59" s="1" customFormat="1" ht="23.25" customHeight="1" x14ac:dyDescent="0.35">
      <c r="A1" s="396"/>
      <c r="B1" s="387"/>
      <c r="C1" s="387"/>
      <c r="D1" s="387"/>
      <c r="E1" s="387"/>
      <c r="F1" s="440"/>
      <c r="G1" s="440"/>
      <c r="H1" s="440"/>
      <c r="I1" s="440"/>
      <c r="J1" s="382"/>
      <c r="K1" s="382"/>
      <c r="L1" s="382"/>
      <c r="M1" s="383"/>
      <c r="N1" s="382"/>
      <c r="O1" s="382"/>
      <c r="P1" s="441"/>
      <c r="Q1" s="441"/>
      <c r="R1" s="441"/>
      <c r="S1" s="441"/>
      <c r="T1" s="441"/>
      <c r="U1" s="441"/>
      <c r="V1" s="441"/>
      <c r="W1" s="441"/>
      <c r="X1" s="384"/>
      <c r="Y1" s="385"/>
      <c r="Z1" s="385"/>
      <c r="AA1" s="385"/>
      <c r="AB1" s="385"/>
      <c r="AC1" s="385"/>
      <c r="AD1" s="385"/>
      <c r="AE1" s="385"/>
      <c r="AF1" s="385"/>
      <c r="AG1" s="385"/>
      <c r="AH1" s="385"/>
      <c r="AI1" s="384"/>
      <c r="AJ1" s="385"/>
      <c r="AK1" s="385"/>
      <c r="AL1" s="385"/>
      <c r="AM1" s="385"/>
      <c r="AN1" s="385"/>
      <c r="AO1" s="385"/>
      <c r="AP1" s="385"/>
      <c r="AQ1" s="385"/>
      <c r="AR1" s="385"/>
      <c r="AS1" s="385"/>
      <c r="AT1" s="385"/>
      <c r="AU1" s="385"/>
      <c r="AV1" s="384"/>
      <c r="AW1" s="385"/>
      <c r="AX1" s="385"/>
      <c r="AY1" s="385"/>
      <c r="AZ1" s="386"/>
      <c r="BA1" s="386"/>
      <c r="BB1" s="386"/>
      <c r="BC1" s="387"/>
      <c r="BD1" s="393"/>
      <c r="BE1" s="394"/>
      <c r="BF1" s="394"/>
      <c r="BG1" s="388"/>
    </row>
    <row r="2" spans="1:59" s="3" customFormat="1" ht="46.5" customHeight="1" x14ac:dyDescent="0.25">
      <c r="A2" s="391"/>
      <c r="B2" s="443"/>
      <c r="C2" s="444"/>
      <c r="D2" s="444" t="s">
        <v>1319</v>
      </c>
      <c r="E2" s="444"/>
      <c r="F2" s="445" t="s">
        <v>1320</v>
      </c>
      <c r="G2" s="445"/>
      <c r="H2" s="445"/>
      <c r="I2" s="445"/>
      <c r="J2" s="390"/>
      <c r="K2" s="390"/>
      <c r="L2" s="390"/>
      <c r="M2" s="389"/>
      <c r="N2" s="390"/>
      <c r="O2" s="390"/>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5"/>
      <c r="BE2" s="395"/>
      <c r="BF2" s="395"/>
      <c r="BG2" s="392"/>
    </row>
    <row r="3" spans="1:59" s="3" customFormat="1" ht="15.75" x14ac:dyDescent="0.25">
      <c r="A3" s="4"/>
      <c r="B3" s="5"/>
      <c r="C3" s="198"/>
      <c r="D3" s="198"/>
      <c r="E3" s="5"/>
      <c r="F3" s="6"/>
      <c r="G3" s="7"/>
      <c r="H3" s="7"/>
      <c r="I3" s="7"/>
      <c r="J3" s="7"/>
      <c r="K3" s="7"/>
      <c r="L3" s="7"/>
      <c r="M3" s="7"/>
      <c r="N3" s="7"/>
      <c r="O3" s="7"/>
      <c r="P3" s="442" t="s">
        <v>0</v>
      </c>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8"/>
      <c r="BC3" s="8"/>
      <c r="BD3" s="9"/>
      <c r="BE3" s="10"/>
      <c r="BF3" s="10"/>
      <c r="BG3" s="11"/>
    </row>
    <row r="4" spans="1:59" s="18" customFormat="1" ht="32.25" x14ac:dyDescent="0.3">
      <c r="A4" s="436" t="s">
        <v>1</v>
      </c>
      <c r="B4" s="436"/>
      <c r="C4" s="436"/>
      <c r="D4" s="436"/>
      <c r="E4" s="436"/>
      <c r="F4" s="436"/>
      <c r="G4" s="253" t="s">
        <v>1182</v>
      </c>
      <c r="H4" s="14" t="s">
        <v>2</v>
      </c>
      <c r="I4" s="14" t="s">
        <v>3</v>
      </c>
      <c r="J4" s="14" t="s">
        <v>4</v>
      </c>
      <c r="K4" s="14" t="s">
        <v>5</v>
      </c>
      <c r="L4" s="14" t="s">
        <v>6</v>
      </c>
      <c r="M4" s="14" t="s">
        <v>7</v>
      </c>
      <c r="N4" s="15" t="s">
        <v>8</v>
      </c>
      <c r="O4" s="16" t="s">
        <v>9</v>
      </c>
      <c r="P4" s="437" t="s">
        <v>10</v>
      </c>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254"/>
      <c r="BC4" s="254"/>
      <c r="BD4" s="9"/>
      <c r="BE4" s="10"/>
      <c r="BF4" s="10"/>
      <c r="BG4" s="11"/>
    </row>
    <row r="5" spans="1:59" s="18" customFormat="1" ht="32.25" x14ac:dyDescent="0.3">
      <c r="A5" s="253" t="s">
        <v>1177</v>
      </c>
      <c r="B5" s="253" t="s">
        <v>1180</v>
      </c>
      <c r="C5" s="253" t="s">
        <v>1178</v>
      </c>
      <c r="D5" s="253" t="s">
        <v>1181</v>
      </c>
      <c r="E5" s="253" t="s">
        <v>1179</v>
      </c>
      <c r="F5" s="13" t="s">
        <v>1187</v>
      </c>
      <c r="G5" s="253"/>
      <c r="H5" s="14"/>
      <c r="I5" s="14"/>
      <c r="J5" s="14"/>
      <c r="K5" s="14"/>
      <c r="L5" s="14"/>
      <c r="M5" s="14"/>
      <c r="N5" s="19"/>
      <c r="O5" s="20"/>
      <c r="P5" s="432" t="s">
        <v>11</v>
      </c>
      <c r="Q5" s="432"/>
      <c r="R5" s="432"/>
      <c r="S5" s="432"/>
      <c r="T5" s="432"/>
      <c r="U5" s="432"/>
      <c r="V5" s="432"/>
      <c r="W5" s="432"/>
      <c r="X5" s="432"/>
      <c r="Y5" s="432"/>
      <c r="Z5" s="252"/>
      <c r="AA5" s="252"/>
      <c r="AB5" s="432" t="s">
        <v>12</v>
      </c>
      <c r="AC5" s="432"/>
      <c r="AD5" s="432"/>
      <c r="AE5" s="432"/>
      <c r="AF5" s="432"/>
      <c r="AG5" s="432"/>
      <c r="AH5" s="432"/>
      <c r="AI5" s="432"/>
      <c r="AJ5" s="432"/>
      <c r="AK5" s="432" t="s">
        <v>13</v>
      </c>
      <c r="AL5" s="432"/>
      <c r="AM5" s="432"/>
      <c r="AN5" s="432"/>
      <c r="AO5" s="432"/>
      <c r="AP5" s="432"/>
      <c r="AQ5" s="432"/>
      <c r="AR5" s="432"/>
      <c r="AS5" s="432"/>
      <c r="AT5" s="432"/>
      <c r="AU5" s="432"/>
      <c r="AV5" s="432"/>
      <c r="AW5" s="432"/>
      <c r="AX5" s="432"/>
      <c r="AY5" s="432"/>
      <c r="AZ5" s="432"/>
      <c r="BA5" s="432"/>
      <c r="BB5" s="252"/>
      <c r="BC5" s="252"/>
      <c r="BD5" s="9"/>
      <c r="BE5" s="10"/>
      <c r="BF5" s="10"/>
      <c r="BG5" s="11"/>
    </row>
    <row r="6" spans="1:59" s="34" customFormat="1" ht="31.5" x14ac:dyDescent="0.25">
      <c r="A6" s="22"/>
      <c r="B6" s="22"/>
      <c r="C6" s="22"/>
      <c r="D6" s="22"/>
      <c r="E6" s="22"/>
      <c r="F6" s="23"/>
      <c r="G6" s="22"/>
      <c r="H6" s="24"/>
      <c r="I6" s="24"/>
      <c r="J6" s="24"/>
      <c r="K6" s="24"/>
      <c r="L6" s="24"/>
      <c r="M6" s="24"/>
      <c r="N6" s="25"/>
      <c r="O6" s="26"/>
      <c r="P6" s="27" t="s">
        <v>14</v>
      </c>
      <c r="Q6" s="27" t="s">
        <v>15</v>
      </c>
      <c r="R6" s="27" t="s">
        <v>16</v>
      </c>
      <c r="S6" s="27" t="s">
        <v>17</v>
      </c>
      <c r="T6" s="27" t="s">
        <v>18</v>
      </c>
      <c r="U6" s="27" t="s">
        <v>19</v>
      </c>
      <c r="V6" s="27" t="s">
        <v>20</v>
      </c>
      <c r="W6" s="27" t="s">
        <v>21</v>
      </c>
      <c r="X6" s="28" t="s">
        <v>22</v>
      </c>
      <c r="Y6" s="29" t="s">
        <v>1159</v>
      </c>
      <c r="Z6" s="30" t="s">
        <v>1160</v>
      </c>
      <c r="AA6" s="31" t="s">
        <v>47</v>
      </c>
      <c r="AB6" s="27" t="s">
        <v>23</v>
      </c>
      <c r="AC6" s="27" t="s">
        <v>24</v>
      </c>
      <c r="AD6" s="27" t="s">
        <v>25</v>
      </c>
      <c r="AE6" s="27" t="s">
        <v>26</v>
      </c>
      <c r="AF6" s="27" t="s">
        <v>27</v>
      </c>
      <c r="AG6" s="27" t="s">
        <v>28</v>
      </c>
      <c r="AH6" s="27" t="s">
        <v>29</v>
      </c>
      <c r="AI6" s="28" t="s">
        <v>22</v>
      </c>
      <c r="AJ6" s="29" t="s">
        <v>1159</v>
      </c>
      <c r="AK6" s="30" t="s">
        <v>1160</v>
      </c>
      <c r="AL6" s="31" t="s">
        <v>47</v>
      </c>
      <c r="AM6" s="27" t="s">
        <v>30</v>
      </c>
      <c r="AN6" s="27" t="s">
        <v>31</v>
      </c>
      <c r="AO6" s="27" t="s">
        <v>32</v>
      </c>
      <c r="AP6" s="27" t="s">
        <v>33</v>
      </c>
      <c r="AQ6" s="27" t="s">
        <v>34</v>
      </c>
      <c r="AR6" s="27" t="s">
        <v>35</v>
      </c>
      <c r="AS6" s="27" t="s">
        <v>36</v>
      </c>
      <c r="AT6" s="27" t="s">
        <v>37</v>
      </c>
      <c r="AU6" s="27" t="s">
        <v>38</v>
      </c>
      <c r="AV6" s="28" t="s">
        <v>22</v>
      </c>
      <c r="AW6" s="29" t="s">
        <v>1159</v>
      </c>
      <c r="AX6" s="30" t="s">
        <v>1160</v>
      </c>
      <c r="AY6" s="31" t="s">
        <v>47</v>
      </c>
      <c r="AZ6" s="32" t="s">
        <v>39</v>
      </c>
      <c r="BA6" s="32" t="s">
        <v>40</v>
      </c>
      <c r="BB6" s="32"/>
      <c r="BC6" s="32"/>
      <c r="BD6" s="9"/>
      <c r="BE6" s="10"/>
      <c r="BF6" s="10"/>
      <c r="BG6" s="33"/>
    </row>
    <row r="7" spans="1:59" s="34" customFormat="1" ht="45" customHeight="1" x14ac:dyDescent="0.25">
      <c r="A7" s="22"/>
      <c r="B7" s="22"/>
      <c r="C7" s="22"/>
      <c r="D7" s="22"/>
      <c r="E7" s="22"/>
      <c r="F7" s="23"/>
      <c r="G7" s="22"/>
      <c r="H7" s="24"/>
      <c r="I7" s="24"/>
      <c r="J7" s="24"/>
      <c r="K7" s="24"/>
      <c r="L7" s="24"/>
      <c r="M7" s="24"/>
      <c r="N7" s="25"/>
      <c r="O7" s="26"/>
      <c r="P7" s="255">
        <v>100</v>
      </c>
      <c r="Q7" s="255">
        <v>250</v>
      </c>
      <c r="R7" s="255">
        <v>500</v>
      </c>
      <c r="S7" s="255">
        <v>1000</v>
      </c>
      <c r="T7" s="255">
        <v>2500</v>
      </c>
      <c r="U7" s="255">
        <v>5000</v>
      </c>
      <c r="V7" s="255">
        <v>10000</v>
      </c>
      <c r="W7" s="255">
        <v>25000</v>
      </c>
      <c r="X7" s="256"/>
      <c r="Y7" s="29" t="s">
        <v>41</v>
      </c>
      <c r="Z7" s="30" t="s">
        <v>42</v>
      </c>
      <c r="AA7" s="31"/>
      <c r="AB7" s="255">
        <v>50</v>
      </c>
      <c r="AC7" s="255">
        <v>100</v>
      </c>
      <c r="AD7" s="255">
        <v>250</v>
      </c>
      <c r="AE7" s="255">
        <v>500</v>
      </c>
      <c r="AF7" s="255">
        <v>1000</v>
      </c>
      <c r="AG7" s="255">
        <v>2500</v>
      </c>
      <c r="AH7" s="255">
        <v>5000</v>
      </c>
      <c r="AI7" s="256"/>
      <c r="AJ7" s="29" t="s">
        <v>41</v>
      </c>
      <c r="AK7" s="30" t="s">
        <v>42</v>
      </c>
      <c r="AL7" s="31"/>
      <c r="AM7" s="255">
        <v>10</v>
      </c>
      <c r="AN7" s="255">
        <v>25</v>
      </c>
      <c r="AO7" s="255">
        <v>50</v>
      </c>
      <c r="AP7" s="255">
        <v>100</v>
      </c>
      <c r="AQ7" s="255">
        <v>250</v>
      </c>
      <c r="AR7" s="255">
        <v>500</v>
      </c>
      <c r="AS7" s="255">
        <v>1000</v>
      </c>
      <c r="AT7" s="255">
        <v>2500</v>
      </c>
      <c r="AU7" s="255">
        <v>5000</v>
      </c>
      <c r="AV7" s="256"/>
      <c r="AW7" s="29" t="s">
        <v>41</v>
      </c>
      <c r="AX7" s="30" t="s">
        <v>42</v>
      </c>
      <c r="AY7" s="31"/>
      <c r="AZ7" s="32"/>
      <c r="BA7" s="32"/>
      <c r="BB7" s="32"/>
      <c r="BC7" s="32"/>
      <c r="BD7" s="9"/>
      <c r="BE7" s="10"/>
      <c r="BF7" s="10"/>
      <c r="BG7" s="33"/>
    </row>
    <row r="8" spans="1:59" s="43" customFormat="1" ht="18.75" x14ac:dyDescent="0.3">
      <c r="A8" s="257">
        <v>2</v>
      </c>
      <c r="B8" s="258" t="s">
        <v>43</v>
      </c>
      <c r="C8" s="258"/>
      <c r="D8" s="258"/>
      <c r="E8" s="259"/>
      <c r="F8" s="260"/>
      <c r="G8" s="228"/>
      <c r="H8" s="261"/>
      <c r="I8" s="262"/>
      <c r="J8" s="261"/>
      <c r="K8" s="261"/>
      <c r="L8" s="261"/>
      <c r="M8" s="263"/>
      <c r="N8" s="301"/>
      <c r="O8" s="297"/>
      <c r="P8" s="264"/>
      <c r="Q8" s="264"/>
      <c r="R8" s="264"/>
      <c r="S8" s="264"/>
      <c r="T8" s="264"/>
      <c r="U8" s="264"/>
      <c r="V8" s="264"/>
      <c r="W8" s="264"/>
      <c r="X8" s="264"/>
      <c r="Y8" s="264"/>
      <c r="Z8" s="264"/>
      <c r="AA8" s="264"/>
      <c r="AB8" s="264"/>
      <c r="AC8" s="264"/>
      <c r="AD8" s="264"/>
      <c r="AE8" s="264"/>
      <c r="AF8" s="264"/>
      <c r="AG8" s="264"/>
      <c r="AH8" s="264"/>
      <c r="AI8" s="264"/>
      <c r="AJ8" s="264"/>
      <c r="AK8" s="264"/>
      <c r="AL8" s="264"/>
      <c r="AM8" s="265"/>
      <c r="AN8" s="265"/>
      <c r="AO8" s="265"/>
      <c r="AP8" s="265"/>
      <c r="AQ8" s="265"/>
      <c r="AR8" s="265"/>
      <c r="AS8" s="265"/>
      <c r="AT8" s="264"/>
      <c r="AU8" s="264"/>
      <c r="AV8" s="264"/>
      <c r="AW8" s="264"/>
      <c r="AX8" s="264"/>
      <c r="AY8" s="332"/>
      <c r="AZ8" s="267"/>
      <c r="BA8" s="268"/>
      <c r="BB8" s="266"/>
      <c r="BC8" s="269"/>
      <c r="BD8" s="270">
        <v>2</v>
      </c>
      <c r="BE8" s="271"/>
      <c r="BF8" s="271"/>
      <c r="BG8" s="272"/>
    </row>
    <row r="9" spans="1:59" s="53" customFormat="1" ht="18.75" x14ac:dyDescent="0.3">
      <c r="A9" s="202">
        <v>2</v>
      </c>
      <c r="B9" s="203" t="s">
        <v>43</v>
      </c>
      <c r="C9" s="205">
        <v>23</v>
      </c>
      <c r="D9" s="206" t="s">
        <v>44</v>
      </c>
      <c r="E9" s="207"/>
      <c r="F9" s="207"/>
      <c r="G9" s="229"/>
      <c r="H9" s="44"/>
      <c r="I9" s="220"/>
      <c r="J9" s="44"/>
      <c r="K9" s="44"/>
      <c r="L9" s="44"/>
      <c r="M9" s="46"/>
      <c r="N9" s="302"/>
      <c r="O9" s="298"/>
      <c r="P9" s="47"/>
      <c r="Q9" s="47"/>
      <c r="R9" s="47"/>
      <c r="S9" s="47"/>
      <c r="T9" s="47"/>
      <c r="U9" s="47"/>
      <c r="V9" s="47"/>
      <c r="W9" s="47"/>
      <c r="X9" s="47"/>
      <c r="Y9" s="48"/>
      <c r="Z9" s="48"/>
      <c r="AA9" s="48"/>
      <c r="AB9" s="47"/>
      <c r="AC9" s="47"/>
      <c r="AD9" s="47"/>
      <c r="AE9" s="47"/>
      <c r="AF9" s="47"/>
      <c r="AG9" s="47"/>
      <c r="AH9" s="47"/>
      <c r="AI9" s="47"/>
      <c r="AJ9" s="48"/>
      <c r="AK9" s="48"/>
      <c r="AL9" s="48"/>
      <c r="AM9" s="47"/>
      <c r="AN9" s="47"/>
      <c r="AO9" s="47"/>
      <c r="AP9" s="47"/>
      <c r="AQ9" s="47"/>
      <c r="AR9" s="47"/>
      <c r="AS9" s="47"/>
      <c r="AT9" s="47"/>
      <c r="AU9" s="47"/>
      <c r="AV9" s="47"/>
      <c r="AW9" s="47"/>
      <c r="AX9" s="48"/>
      <c r="AY9" s="333"/>
      <c r="AZ9" s="49"/>
      <c r="BA9" s="50"/>
      <c r="BB9" s="51"/>
      <c r="BC9" s="45"/>
      <c r="BD9" s="41">
        <v>2</v>
      </c>
      <c r="BE9" s="52">
        <v>23</v>
      </c>
      <c r="BF9" s="52" t="s">
        <v>44</v>
      </c>
      <c r="BG9" s="273"/>
    </row>
    <row r="10" spans="1:59" s="63" customFormat="1" ht="12.75" x14ac:dyDescent="0.2">
      <c r="A10" s="196">
        <v>2</v>
      </c>
      <c r="B10" s="197" t="s">
        <v>43</v>
      </c>
      <c r="C10" s="208">
        <v>23</v>
      </c>
      <c r="D10" s="209" t="s">
        <v>44</v>
      </c>
      <c r="E10" s="210">
        <v>2311</v>
      </c>
      <c r="F10" s="211" t="s">
        <v>45</v>
      </c>
      <c r="G10" s="230"/>
      <c r="H10" s="56"/>
      <c r="I10" s="221"/>
      <c r="J10" s="57"/>
      <c r="K10" s="57"/>
      <c r="L10" s="57"/>
      <c r="M10" s="55"/>
      <c r="N10" s="303"/>
      <c r="O10" s="245"/>
      <c r="P10" s="122"/>
      <c r="Q10" s="58"/>
      <c r="R10" s="58"/>
      <c r="S10" s="58"/>
      <c r="T10" s="58"/>
      <c r="U10" s="58"/>
      <c r="V10" s="58"/>
      <c r="W10" s="58"/>
      <c r="X10" s="58"/>
      <c r="Y10" s="59"/>
      <c r="Z10" s="59"/>
      <c r="AA10" s="59"/>
      <c r="AB10" s="58"/>
      <c r="AC10" s="58"/>
      <c r="AD10" s="58"/>
      <c r="AE10" s="58"/>
      <c r="AF10" s="58"/>
      <c r="AG10" s="58"/>
      <c r="AH10" s="58"/>
      <c r="AI10" s="58"/>
      <c r="AJ10" s="59"/>
      <c r="AK10" s="59"/>
      <c r="AL10" s="59"/>
      <c r="AM10" s="58"/>
      <c r="AN10" s="58"/>
      <c r="AO10" s="58"/>
      <c r="AP10" s="58"/>
      <c r="AQ10" s="58"/>
      <c r="AR10" s="58"/>
      <c r="AS10" s="58"/>
      <c r="AT10" s="58"/>
      <c r="AU10" s="58"/>
      <c r="AV10" s="58"/>
      <c r="AW10" s="58"/>
      <c r="AX10" s="59"/>
      <c r="AY10" s="59"/>
      <c r="AZ10" s="60"/>
      <c r="BA10" s="61"/>
      <c r="BB10" s="54"/>
      <c r="BC10" s="54"/>
      <c r="BD10" s="41">
        <v>2</v>
      </c>
      <c r="BE10" s="52">
        <v>23</v>
      </c>
      <c r="BF10" s="62">
        <v>2311</v>
      </c>
      <c r="BG10" s="274"/>
    </row>
    <row r="11" spans="1:59" s="63" customFormat="1" ht="12.75" x14ac:dyDescent="0.2">
      <c r="A11" s="196">
        <v>2</v>
      </c>
      <c r="B11" s="197" t="s">
        <v>43</v>
      </c>
      <c r="C11" s="208">
        <v>23</v>
      </c>
      <c r="D11" s="209" t="s">
        <v>44</v>
      </c>
      <c r="E11" s="210">
        <v>2311</v>
      </c>
      <c r="F11" s="211" t="s">
        <v>45</v>
      </c>
      <c r="G11" s="231"/>
      <c r="H11" s="65"/>
      <c r="I11" s="66"/>
      <c r="J11" s="66"/>
      <c r="K11" s="66"/>
      <c r="L11" s="66"/>
      <c r="M11" s="64"/>
      <c r="N11" s="304"/>
      <c r="O11" s="305"/>
      <c r="P11" s="127"/>
      <c r="Q11" s="67"/>
      <c r="R11" s="67"/>
      <c r="S11" s="67"/>
      <c r="T11" s="67"/>
      <c r="U11" s="67"/>
      <c r="V11" s="67"/>
      <c r="W11" s="67"/>
      <c r="X11" s="67"/>
      <c r="Y11" s="68"/>
      <c r="Z11" s="68"/>
      <c r="AA11" s="68"/>
      <c r="AB11" s="67"/>
      <c r="AC11" s="67"/>
      <c r="AD11" s="67"/>
      <c r="AE11" s="67"/>
      <c r="AF11" s="67"/>
      <c r="AG11" s="67"/>
      <c r="AH11" s="67"/>
      <c r="AI11" s="67"/>
      <c r="AJ11" s="68"/>
      <c r="AK11" s="68"/>
      <c r="AL11" s="68"/>
      <c r="AM11" s="67"/>
      <c r="AN11" s="67"/>
      <c r="AO11" s="67"/>
      <c r="AP11" s="67"/>
      <c r="AQ11" s="67"/>
      <c r="AR11" s="67"/>
      <c r="AS11" s="67"/>
      <c r="AT11" s="67"/>
      <c r="AU11" s="67"/>
      <c r="AV11" s="67"/>
      <c r="AW11" s="67"/>
      <c r="AX11" s="68"/>
      <c r="AY11" s="68"/>
      <c r="AZ11" s="69"/>
      <c r="BA11" s="70"/>
      <c r="BB11" s="71"/>
      <c r="BC11" s="54"/>
      <c r="BD11" s="41">
        <v>2</v>
      </c>
      <c r="BE11" s="52">
        <v>23</v>
      </c>
      <c r="BF11" s="62">
        <v>2311</v>
      </c>
      <c r="BG11" s="275"/>
    </row>
    <row r="12" spans="1:59" s="63" customFormat="1" ht="12.75" x14ac:dyDescent="0.2">
      <c r="A12" s="196">
        <v>2</v>
      </c>
      <c r="B12" s="197" t="s">
        <v>43</v>
      </c>
      <c r="C12" s="208">
        <v>23</v>
      </c>
      <c r="D12" s="209" t="s">
        <v>44</v>
      </c>
      <c r="E12" s="210">
        <v>2311</v>
      </c>
      <c r="F12" s="211" t="s">
        <v>45</v>
      </c>
      <c r="G12" s="231" t="s">
        <v>46</v>
      </c>
      <c r="H12" s="72" t="s">
        <v>1233</v>
      </c>
      <c r="I12" s="73" t="s">
        <v>1164</v>
      </c>
      <c r="J12" s="73"/>
      <c r="K12" s="73"/>
      <c r="L12" s="73"/>
      <c r="M12" s="74"/>
      <c r="N12" s="247"/>
      <c r="O12" s="306"/>
      <c r="P12" s="105"/>
      <c r="Q12" s="75"/>
      <c r="R12" s="75"/>
      <c r="S12" s="75"/>
      <c r="T12" s="75"/>
      <c r="U12" s="75"/>
      <c r="V12" s="75"/>
      <c r="W12" s="75"/>
      <c r="X12" s="75"/>
      <c r="Y12" s="76" t="s">
        <v>1241</v>
      </c>
      <c r="Z12" s="77" t="s">
        <v>1241</v>
      </c>
      <c r="AA12" s="78">
        <f>AA$143</f>
        <v>0</v>
      </c>
      <c r="AB12" s="75"/>
      <c r="AC12" s="75"/>
      <c r="AD12" s="75"/>
      <c r="AE12" s="75"/>
      <c r="AF12" s="75"/>
      <c r="AG12" s="75"/>
      <c r="AH12" s="75"/>
      <c r="AI12" s="75"/>
      <c r="AJ12" s="76" t="s">
        <v>1241</v>
      </c>
      <c r="AK12" s="77" t="s">
        <v>1241</v>
      </c>
      <c r="AL12" s="78">
        <f>AL$143</f>
        <v>0</v>
      </c>
      <c r="AM12" s="75"/>
      <c r="AN12" s="75"/>
      <c r="AO12" s="75"/>
      <c r="AP12" s="75"/>
      <c r="AQ12" s="75"/>
      <c r="AR12" s="75"/>
      <c r="AS12" s="75"/>
      <c r="AT12" s="75"/>
      <c r="AU12" s="75"/>
      <c r="AV12" s="75"/>
      <c r="AW12" s="76" t="s">
        <v>1241</v>
      </c>
      <c r="AX12" s="77" t="s">
        <v>1241</v>
      </c>
      <c r="AY12" s="78">
        <f>AY$143</f>
        <v>10</v>
      </c>
      <c r="AZ12" s="79"/>
      <c r="BA12" s="80" t="str">
        <f>I12</f>
        <v>&gt; see 3121, In situ concrete</v>
      </c>
      <c r="BB12" s="71"/>
      <c r="BC12" s="54"/>
      <c r="BD12" s="41">
        <v>2</v>
      </c>
      <c r="BE12" s="52">
        <v>23</v>
      </c>
      <c r="BF12" s="62">
        <v>2311</v>
      </c>
      <c r="BG12" s="276" t="str">
        <f>H12</f>
        <v>Default Scenario (Link)</v>
      </c>
    </row>
    <row r="13" spans="1:59" s="63" customFormat="1" ht="12.75" x14ac:dyDescent="0.2">
      <c r="A13" s="196">
        <v>2</v>
      </c>
      <c r="B13" s="197" t="s">
        <v>43</v>
      </c>
      <c r="C13" s="208">
        <v>23</v>
      </c>
      <c r="D13" s="209" t="s">
        <v>44</v>
      </c>
      <c r="E13" s="210">
        <v>2311</v>
      </c>
      <c r="F13" s="211" t="s">
        <v>45</v>
      </c>
      <c r="G13" s="231"/>
      <c r="H13" s="65"/>
      <c r="I13" s="222"/>
      <c r="J13" s="66"/>
      <c r="K13" s="66"/>
      <c r="L13" s="66"/>
      <c r="M13" s="64"/>
      <c r="N13" s="304"/>
      <c r="O13" s="305"/>
      <c r="P13" s="127"/>
      <c r="Q13" s="67"/>
      <c r="R13" s="67"/>
      <c r="S13" s="67"/>
      <c r="T13" s="67"/>
      <c r="U13" s="67"/>
      <c r="V13" s="67"/>
      <c r="W13" s="67"/>
      <c r="X13" s="67"/>
      <c r="Y13" s="68"/>
      <c r="Z13" s="68"/>
      <c r="AA13" s="68"/>
      <c r="AB13" s="67"/>
      <c r="AC13" s="67"/>
      <c r="AD13" s="67"/>
      <c r="AE13" s="67"/>
      <c r="AF13" s="67"/>
      <c r="AG13" s="67"/>
      <c r="AH13" s="67"/>
      <c r="AI13" s="67"/>
      <c r="AJ13" s="68"/>
      <c r="AK13" s="68"/>
      <c r="AL13" s="68"/>
      <c r="AM13" s="67"/>
      <c r="AN13" s="67"/>
      <c r="AO13" s="67"/>
      <c r="AP13" s="67"/>
      <c r="AQ13" s="67"/>
      <c r="AR13" s="67"/>
      <c r="AS13" s="67"/>
      <c r="AT13" s="67"/>
      <c r="AU13" s="67"/>
      <c r="AV13" s="67"/>
      <c r="AW13" s="67"/>
      <c r="AX13" s="68"/>
      <c r="AY13" s="68"/>
      <c r="AZ13" s="69"/>
      <c r="BA13" s="70"/>
      <c r="BB13" s="71"/>
      <c r="BC13" s="54"/>
      <c r="BD13" s="41">
        <v>2</v>
      </c>
      <c r="BE13" s="52">
        <v>23</v>
      </c>
      <c r="BF13" s="62">
        <v>2311</v>
      </c>
      <c r="BG13" s="275"/>
    </row>
    <row r="14" spans="1:59" s="63" customFormat="1" ht="12.75" x14ac:dyDescent="0.2">
      <c r="A14" s="196">
        <v>2</v>
      </c>
      <c r="B14" s="197" t="s">
        <v>43</v>
      </c>
      <c r="C14" s="208">
        <v>23</v>
      </c>
      <c r="D14" s="209" t="s">
        <v>44</v>
      </c>
      <c r="E14" s="210">
        <v>2311</v>
      </c>
      <c r="F14" s="211" t="s">
        <v>45</v>
      </c>
      <c r="G14" s="230"/>
      <c r="H14" s="56"/>
      <c r="I14" s="221"/>
      <c r="J14" s="57"/>
      <c r="K14" s="57"/>
      <c r="L14" s="57"/>
      <c r="M14" s="55"/>
      <c r="N14" s="303"/>
      <c r="O14" s="245"/>
      <c r="P14" s="122"/>
      <c r="Q14" s="58"/>
      <c r="R14" s="58"/>
      <c r="S14" s="58"/>
      <c r="T14" s="58"/>
      <c r="U14" s="58"/>
      <c r="V14" s="58"/>
      <c r="W14" s="58"/>
      <c r="X14" s="58"/>
      <c r="Y14" s="59"/>
      <c r="Z14" s="59"/>
      <c r="AA14" s="59"/>
      <c r="AB14" s="58"/>
      <c r="AC14" s="58"/>
      <c r="AD14" s="58"/>
      <c r="AE14" s="58"/>
      <c r="AF14" s="58"/>
      <c r="AG14" s="58"/>
      <c r="AH14" s="58"/>
      <c r="AI14" s="58"/>
      <c r="AJ14" s="59"/>
      <c r="AK14" s="59"/>
      <c r="AL14" s="59"/>
      <c r="AM14" s="58"/>
      <c r="AN14" s="58"/>
      <c r="AO14" s="58"/>
      <c r="AP14" s="58"/>
      <c r="AQ14" s="58"/>
      <c r="AR14" s="58"/>
      <c r="AS14" s="58"/>
      <c r="AT14" s="58"/>
      <c r="AU14" s="58"/>
      <c r="AV14" s="58"/>
      <c r="AW14" s="58"/>
      <c r="AX14" s="59"/>
      <c r="AY14" s="59"/>
      <c r="AZ14" s="60"/>
      <c r="BA14" s="61"/>
      <c r="BB14" s="54"/>
      <c r="BC14" s="54"/>
      <c r="BD14" s="41">
        <v>2</v>
      </c>
      <c r="BE14" s="52">
        <v>23</v>
      </c>
      <c r="BF14" s="62">
        <v>2311</v>
      </c>
      <c r="BG14" s="274"/>
    </row>
    <row r="15" spans="1:59" s="63" customFormat="1" ht="12.75" x14ac:dyDescent="0.2">
      <c r="A15" s="196">
        <v>2</v>
      </c>
      <c r="B15" s="197" t="s">
        <v>43</v>
      </c>
      <c r="C15" s="208">
        <v>23</v>
      </c>
      <c r="D15" s="209" t="s">
        <v>44</v>
      </c>
      <c r="E15" s="210">
        <v>2311</v>
      </c>
      <c r="F15" s="211" t="s">
        <v>45</v>
      </c>
      <c r="G15" s="231"/>
      <c r="H15" s="65"/>
      <c r="I15" s="222"/>
      <c r="J15" s="66"/>
      <c r="K15" s="66"/>
      <c r="L15" s="66"/>
      <c r="M15" s="64"/>
      <c r="N15" s="304"/>
      <c r="O15" s="305"/>
      <c r="P15" s="127"/>
      <c r="Q15" s="67"/>
      <c r="R15" s="67"/>
      <c r="S15" s="67"/>
      <c r="T15" s="67"/>
      <c r="U15" s="67"/>
      <c r="V15" s="67"/>
      <c r="W15" s="67"/>
      <c r="X15" s="67"/>
      <c r="Y15" s="68"/>
      <c r="Z15" s="68"/>
      <c r="AA15" s="68"/>
      <c r="AB15" s="67"/>
      <c r="AC15" s="67"/>
      <c r="AD15" s="67"/>
      <c r="AE15" s="67"/>
      <c r="AF15" s="67"/>
      <c r="AG15" s="67"/>
      <c r="AH15" s="67"/>
      <c r="AI15" s="67"/>
      <c r="AJ15" s="68"/>
      <c r="AK15" s="68"/>
      <c r="AL15" s="68"/>
      <c r="AM15" s="67"/>
      <c r="AN15" s="67"/>
      <c r="AO15" s="67"/>
      <c r="AP15" s="67"/>
      <c r="AQ15" s="67"/>
      <c r="AR15" s="67"/>
      <c r="AS15" s="67"/>
      <c r="AT15" s="67"/>
      <c r="AU15" s="67"/>
      <c r="AV15" s="67"/>
      <c r="AW15" s="67"/>
      <c r="AX15" s="68"/>
      <c r="AY15" s="68"/>
      <c r="AZ15" s="69"/>
      <c r="BA15" s="70"/>
      <c r="BB15" s="71"/>
      <c r="BC15" s="54"/>
      <c r="BD15" s="41">
        <v>2</v>
      </c>
      <c r="BE15" s="52">
        <v>23</v>
      </c>
      <c r="BF15" s="62">
        <v>2311</v>
      </c>
      <c r="BG15" s="275"/>
    </row>
    <row r="16" spans="1:59" s="63" customFormat="1" ht="12.75" x14ac:dyDescent="0.2">
      <c r="A16" s="196">
        <v>2</v>
      </c>
      <c r="B16" s="197" t="s">
        <v>43</v>
      </c>
      <c r="C16" s="208">
        <v>23</v>
      </c>
      <c r="D16" s="209" t="s">
        <v>44</v>
      </c>
      <c r="E16" s="210">
        <v>2311</v>
      </c>
      <c r="F16" s="211" t="s">
        <v>45</v>
      </c>
      <c r="G16" s="231" t="s">
        <v>53</v>
      </c>
      <c r="H16" s="72" t="s">
        <v>1233</v>
      </c>
      <c r="I16" s="223" t="s">
        <v>1183</v>
      </c>
      <c r="J16" s="73"/>
      <c r="K16" s="73"/>
      <c r="L16" s="73"/>
      <c r="M16" s="74"/>
      <c r="N16" s="247"/>
      <c r="O16" s="306"/>
      <c r="P16" s="105"/>
      <c r="Q16" s="75"/>
      <c r="R16" s="75"/>
      <c r="S16" s="75"/>
      <c r="T16" s="75"/>
      <c r="U16" s="75"/>
      <c r="V16" s="75"/>
      <c r="W16" s="75"/>
      <c r="X16" s="75"/>
      <c r="Y16" s="76" t="s">
        <v>1241</v>
      </c>
      <c r="Z16" s="77" t="s">
        <v>1241</v>
      </c>
      <c r="AA16" s="78">
        <f>AA$126</f>
        <v>1000</v>
      </c>
      <c r="AB16" s="75"/>
      <c r="AC16" s="75"/>
      <c r="AD16" s="75"/>
      <c r="AE16" s="75"/>
      <c r="AF16" s="75"/>
      <c r="AG16" s="75"/>
      <c r="AH16" s="75"/>
      <c r="AI16" s="75"/>
      <c r="AJ16" s="76" t="s">
        <v>1241</v>
      </c>
      <c r="AK16" s="77" t="s">
        <v>1241</v>
      </c>
      <c r="AL16" s="78">
        <f>AL$126</f>
        <v>0</v>
      </c>
      <c r="AM16" s="75"/>
      <c r="AN16" s="75"/>
      <c r="AO16" s="75"/>
      <c r="AP16" s="75"/>
      <c r="AQ16" s="75"/>
      <c r="AR16" s="75"/>
      <c r="AS16" s="75"/>
      <c r="AT16" s="75"/>
      <c r="AU16" s="75"/>
      <c r="AV16" s="75"/>
      <c r="AW16" s="76" t="s">
        <v>1241</v>
      </c>
      <c r="AX16" s="77" t="s">
        <v>1241</v>
      </c>
      <c r="AY16" s="78">
        <f>AY$126</f>
        <v>500</v>
      </c>
      <c r="AZ16" s="79"/>
      <c r="BA16" s="80" t="str">
        <f>I16</f>
        <v>&gt; see 3112, Reinforcement for in situ concrete</v>
      </c>
      <c r="BB16" s="71"/>
      <c r="BC16" s="54"/>
      <c r="BD16" s="41">
        <v>2</v>
      </c>
      <c r="BE16" s="52">
        <v>23</v>
      </c>
      <c r="BF16" s="62">
        <v>2311</v>
      </c>
      <c r="BG16" s="276" t="s">
        <v>47</v>
      </c>
    </row>
    <row r="17" spans="1:59" s="63" customFormat="1" ht="12.75" x14ac:dyDescent="0.2">
      <c r="A17" s="196">
        <v>2</v>
      </c>
      <c r="B17" s="197" t="s">
        <v>43</v>
      </c>
      <c r="C17" s="208">
        <v>23</v>
      </c>
      <c r="D17" s="209" t="s">
        <v>44</v>
      </c>
      <c r="E17" s="210">
        <v>2311</v>
      </c>
      <c r="F17" s="211" t="s">
        <v>45</v>
      </c>
      <c r="G17" s="231"/>
      <c r="H17" s="65"/>
      <c r="I17" s="222"/>
      <c r="J17" s="66"/>
      <c r="K17" s="66"/>
      <c r="L17" s="66"/>
      <c r="M17" s="64"/>
      <c r="N17" s="304"/>
      <c r="O17" s="305"/>
      <c r="P17" s="127"/>
      <c r="Q17" s="67"/>
      <c r="R17" s="67"/>
      <c r="S17" s="67"/>
      <c r="T17" s="67"/>
      <c r="U17" s="67"/>
      <c r="V17" s="67"/>
      <c r="W17" s="67"/>
      <c r="X17" s="67"/>
      <c r="Y17" s="68"/>
      <c r="Z17" s="68"/>
      <c r="AA17" s="68"/>
      <c r="AB17" s="67"/>
      <c r="AC17" s="67"/>
      <c r="AD17" s="67"/>
      <c r="AE17" s="67"/>
      <c r="AF17" s="67"/>
      <c r="AG17" s="67"/>
      <c r="AH17" s="67"/>
      <c r="AI17" s="67"/>
      <c r="AJ17" s="68"/>
      <c r="AK17" s="68"/>
      <c r="AL17" s="68"/>
      <c r="AM17" s="67"/>
      <c r="AN17" s="67"/>
      <c r="AO17" s="67"/>
      <c r="AP17" s="67"/>
      <c r="AQ17" s="67"/>
      <c r="AR17" s="67"/>
      <c r="AS17" s="67"/>
      <c r="AT17" s="67"/>
      <c r="AU17" s="67"/>
      <c r="AV17" s="67"/>
      <c r="AW17" s="67"/>
      <c r="AX17" s="68"/>
      <c r="AY17" s="68"/>
      <c r="AZ17" s="69"/>
      <c r="BA17" s="70"/>
      <c r="BB17" s="71"/>
      <c r="BC17" s="54"/>
      <c r="BD17" s="41">
        <v>2</v>
      </c>
      <c r="BE17" s="52">
        <v>23</v>
      </c>
      <c r="BF17" s="62">
        <v>2311</v>
      </c>
      <c r="BG17" s="275"/>
    </row>
    <row r="18" spans="1:59" s="63" customFormat="1" ht="12.75" x14ac:dyDescent="0.2">
      <c r="A18" s="196">
        <v>2</v>
      </c>
      <c r="B18" s="197" t="s">
        <v>43</v>
      </c>
      <c r="C18" s="208">
        <v>23</v>
      </c>
      <c r="D18" s="209" t="s">
        <v>44</v>
      </c>
      <c r="E18" s="210">
        <v>2311</v>
      </c>
      <c r="F18" s="211" t="s">
        <v>45</v>
      </c>
      <c r="G18" s="230"/>
      <c r="H18" s="56"/>
      <c r="I18" s="221"/>
      <c r="J18" s="57"/>
      <c r="K18" s="57"/>
      <c r="L18" s="57"/>
      <c r="M18" s="55"/>
      <c r="N18" s="303"/>
      <c r="O18" s="245"/>
      <c r="P18" s="122"/>
      <c r="Q18" s="58"/>
      <c r="R18" s="58"/>
      <c r="S18" s="58"/>
      <c r="T18" s="58"/>
      <c r="U18" s="58"/>
      <c r="V18" s="58"/>
      <c r="W18" s="58"/>
      <c r="X18" s="58"/>
      <c r="Y18" s="59"/>
      <c r="Z18" s="59"/>
      <c r="AA18" s="59"/>
      <c r="AB18" s="58"/>
      <c r="AC18" s="58"/>
      <c r="AD18" s="58"/>
      <c r="AE18" s="58"/>
      <c r="AF18" s="58"/>
      <c r="AG18" s="58"/>
      <c r="AH18" s="58"/>
      <c r="AI18" s="58"/>
      <c r="AJ18" s="59"/>
      <c r="AK18" s="59"/>
      <c r="AL18" s="59"/>
      <c r="AM18" s="58"/>
      <c r="AN18" s="58"/>
      <c r="AO18" s="58"/>
      <c r="AP18" s="58"/>
      <c r="AQ18" s="58"/>
      <c r="AR18" s="58"/>
      <c r="AS18" s="58"/>
      <c r="AT18" s="58"/>
      <c r="AU18" s="58"/>
      <c r="AV18" s="58"/>
      <c r="AW18" s="58"/>
      <c r="AX18" s="59"/>
      <c r="AY18" s="59"/>
      <c r="AZ18" s="60"/>
      <c r="BA18" s="61"/>
      <c r="BB18" s="54"/>
      <c r="BC18" s="54"/>
      <c r="BD18" s="41">
        <v>2</v>
      </c>
      <c r="BE18" s="52">
        <v>23</v>
      </c>
      <c r="BF18" s="62">
        <v>2311</v>
      </c>
      <c r="BG18" s="274"/>
    </row>
    <row r="19" spans="1:59" s="63" customFormat="1" ht="12.75" x14ac:dyDescent="0.2">
      <c r="A19" s="196">
        <v>2</v>
      </c>
      <c r="B19" s="197" t="s">
        <v>43</v>
      </c>
      <c r="C19" s="208">
        <v>23</v>
      </c>
      <c r="D19" s="209" t="s">
        <v>44</v>
      </c>
      <c r="E19" s="212">
        <v>2312</v>
      </c>
      <c r="F19" s="213" t="s">
        <v>55</v>
      </c>
      <c r="G19" s="232"/>
      <c r="H19" s="97"/>
      <c r="I19" s="224"/>
      <c r="J19" s="98"/>
      <c r="K19" s="98"/>
      <c r="L19" s="98"/>
      <c r="M19" s="96"/>
      <c r="N19" s="307"/>
      <c r="O19" s="246"/>
      <c r="P19" s="124"/>
      <c r="Q19" s="99"/>
      <c r="R19" s="99"/>
      <c r="S19" s="99"/>
      <c r="T19" s="99"/>
      <c r="U19" s="99"/>
      <c r="V19" s="99"/>
      <c r="W19" s="99"/>
      <c r="X19" s="99"/>
      <c r="Y19" s="100"/>
      <c r="Z19" s="100"/>
      <c r="AA19" s="100"/>
      <c r="AB19" s="99"/>
      <c r="AC19" s="99"/>
      <c r="AD19" s="99"/>
      <c r="AE19" s="99"/>
      <c r="AF19" s="99"/>
      <c r="AG19" s="99"/>
      <c r="AH19" s="99"/>
      <c r="AI19" s="99"/>
      <c r="AJ19" s="100"/>
      <c r="AK19" s="100"/>
      <c r="AL19" s="100"/>
      <c r="AM19" s="99"/>
      <c r="AN19" s="99"/>
      <c r="AO19" s="99"/>
      <c r="AP19" s="99"/>
      <c r="AQ19" s="99"/>
      <c r="AR19" s="99"/>
      <c r="AS19" s="99"/>
      <c r="AT19" s="99"/>
      <c r="AU19" s="99"/>
      <c r="AV19" s="99"/>
      <c r="AW19" s="99"/>
      <c r="AX19" s="100"/>
      <c r="AY19" s="100"/>
      <c r="AZ19" s="101"/>
      <c r="BA19" s="102"/>
      <c r="BB19" s="95"/>
      <c r="BC19" s="95"/>
      <c r="BD19" s="41">
        <v>2</v>
      </c>
      <c r="BE19" s="52">
        <v>23</v>
      </c>
      <c r="BF19" s="103">
        <v>2312</v>
      </c>
      <c r="BG19" s="277"/>
    </row>
    <row r="20" spans="1:59" s="63" customFormat="1" ht="12.75" x14ac:dyDescent="0.2">
      <c r="A20" s="196">
        <v>2</v>
      </c>
      <c r="B20" s="197" t="s">
        <v>43</v>
      </c>
      <c r="C20" s="208">
        <v>23</v>
      </c>
      <c r="D20" s="209" t="s">
        <v>44</v>
      </c>
      <c r="E20" s="212">
        <v>2312</v>
      </c>
      <c r="F20" s="213" t="s">
        <v>55</v>
      </c>
      <c r="G20" s="231"/>
      <c r="H20" s="65"/>
      <c r="I20" s="222"/>
      <c r="J20" s="66"/>
      <c r="K20" s="66"/>
      <c r="L20" s="66"/>
      <c r="M20" s="64"/>
      <c r="N20" s="308"/>
      <c r="O20" s="309"/>
      <c r="P20" s="127"/>
      <c r="Q20" s="67"/>
      <c r="R20" s="67"/>
      <c r="S20" s="67"/>
      <c r="T20" s="67"/>
      <c r="U20" s="67"/>
      <c r="V20" s="67"/>
      <c r="W20" s="67"/>
      <c r="X20" s="67"/>
      <c r="Y20" s="68"/>
      <c r="Z20" s="68"/>
      <c r="AA20" s="68"/>
      <c r="AB20" s="67"/>
      <c r="AC20" s="67"/>
      <c r="AD20" s="67"/>
      <c r="AE20" s="67"/>
      <c r="AF20" s="67"/>
      <c r="AG20" s="67"/>
      <c r="AH20" s="67"/>
      <c r="AI20" s="67"/>
      <c r="AJ20" s="68"/>
      <c r="AK20" s="68"/>
      <c r="AL20" s="68"/>
      <c r="AM20" s="67"/>
      <c r="AN20" s="67"/>
      <c r="AO20" s="67"/>
      <c r="AP20" s="67"/>
      <c r="AQ20" s="67"/>
      <c r="AR20" s="67"/>
      <c r="AS20" s="67"/>
      <c r="AT20" s="67"/>
      <c r="AU20" s="67"/>
      <c r="AV20" s="67"/>
      <c r="AW20" s="67"/>
      <c r="AX20" s="68"/>
      <c r="AY20" s="68"/>
      <c r="AZ20" s="69"/>
      <c r="BA20" s="70"/>
      <c r="BB20" s="71"/>
      <c r="BC20" s="95"/>
      <c r="BD20" s="41">
        <v>2</v>
      </c>
      <c r="BE20" s="52">
        <v>23</v>
      </c>
      <c r="BF20" s="103">
        <v>2312</v>
      </c>
      <c r="BG20" s="275"/>
    </row>
    <row r="21" spans="1:59" s="63" customFormat="1" ht="12.75" x14ac:dyDescent="0.2">
      <c r="A21" s="196">
        <v>2</v>
      </c>
      <c r="B21" s="197" t="s">
        <v>43</v>
      </c>
      <c r="C21" s="208">
        <v>23</v>
      </c>
      <c r="D21" s="209" t="s">
        <v>44</v>
      </c>
      <c r="E21" s="212">
        <v>2312</v>
      </c>
      <c r="F21" s="213" t="s">
        <v>55</v>
      </c>
      <c r="G21" s="231" t="s">
        <v>56</v>
      </c>
      <c r="H21" s="72" t="s">
        <v>1233</v>
      </c>
      <c r="I21" s="223" t="s">
        <v>1163</v>
      </c>
      <c r="J21" s="73"/>
      <c r="K21" s="73"/>
      <c r="L21" s="73"/>
      <c r="M21" s="74"/>
      <c r="N21" s="247"/>
      <c r="O21" s="306"/>
      <c r="P21" s="105"/>
      <c r="Q21" s="75"/>
      <c r="R21" s="75"/>
      <c r="S21" s="75"/>
      <c r="T21" s="75"/>
      <c r="U21" s="75"/>
      <c r="V21" s="75"/>
      <c r="W21" s="75"/>
      <c r="X21" s="75"/>
      <c r="Y21" s="76" t="s">
        <v>1241</v>
      </c>
      <c r="Z21" s="77" t="s">
        <v>1241</v>
      </c>
      <c r="AA21" s="78">
        <f>AA$229</f>
        <v>0</v>
      </c>
      <c r="AB21" s="75"/>
      <c r="AC21" s="75"/>
      <c r="AD21" s="75"/>
      <c r="AE21" s="75"/>
      <c r="AF21" s="75"/>
      <c r="AG21" s="75"/>
      <c r="AH21" s="75"/>
      <c r="AI21" s="75"/>
      <c r="AJ21" s="76" t="s">
        <v>1241</v>
      </c>
      <c r="AK21" s="77" t="s">
        <v>1241</v>
      </c>
      <c r="AL21" s="78">
        <f>AL$229</f>
        <v>0</v>
      </c>
      <c r="AM21" s="75"/>
      <c r="AN21" s="75"/>
      <c r="AO21" s="75"/>
      <c r="AP21" s="75"/>
      <c r="AQ21" s="75"/>
      <c r="AR21" s="75"/>
      <c r="AS21" s="75"/>
      <c r="AT21" s="75"/>
      <c r="AU21" s="75"/>
      <c r="AV21" s="75"/>
      <c r="AW21" s="76" t="s">
        <v>1241</v>
      </c>
      <c r="AX21" s="77" t="s">
        <v>1241</v>
      </c>
      <c r="AY21" s="78">
        <f>AY$229</f>
        <v>100</v>
      </c>
      <c r="AZ21" s="79"/>
      <c r="BA21" s="80" t="str">
        <f>I21</f>
        <v>&gt; see 3131, Precast concrete</v>
      </c>
      <c r="BB21" s="71"/>
      <c r="BC21" s="95"/>
      <c r="BD21" s="41">
        <v>2</v>
      </c>
      <c r="BE21" s="52">
        <v>23</v>
      </c>
      <c r="BF21" s="103">
        <v>2312</v>
      </c>
      <c r="BG21" s="276" t="s">
        <v>47</v>
      </c>
    </row>
    <row r="22" spans="1:59" s="63" customFormat="1" ht="12.75" x14ac:dyDescent="0.2">
      <c r="A22" s="196">
        <v>2</v>
      </c>
      <c r="B22" s="197" t="s">
        <v>43</v>
      </c>
      <c r="C22" s="208">
        <v>23</v>
      </c>
      <c r="D22" s="209" t="s">
        <v>44</v>
      </c>
      <c r="E22" s="212">
        <v>2312</v>
      </c>
      <c r="F22" s="213" t="s">
        <v>55</v>
      </c>
      <c r="G22" s="231"/>
      <c r="H22" s="65"/>
      <c r="I22" s="222"/>
      <c r="J22" s="66"/>
      <c r="K22" s="66"/>
      <c r="L22" s="66"/>
      <c r="M22" s="64"/>
      <c r="N22" s="308"/>
      <c r="O22" s="309"/>
      <c r="P22" s="127"/>
      <c r="Q22" s="67"/>
      <c r="R22" s="67"/>
      <c r="S22" s="67"/>
      <c r="T22" s="67"/>
      <c r="U22" s="67"/>
      <c r="V22" s="67"/>
      <c r="W22" s="67"/>
      <c r="X22" s="67"/>
      <c r="Y22" s="68"/>
      <c r="Z22" s="68"/>
      <c r="AA22" s="68"/>
      <c r="AB22" s="67"/>
      <c r="AC22" s="67"/>
      <c r="AD22" s="67"/>
      <c r="AE22" s="67"/>
      <c r="AF22" s="67"/>
      <c r="AG22" s="67"/>
      <c r="AH22" s="67"/>
      <c r="AI22" s="67"/>
      <c r="AJ22" s="68"/>
      <c r="AK22" s="68"/>
      <c r="AL22" s="68"/>
      <c r="AM22" s="67"/>
      <c r="AN22" s="67"/>
      <c r="AO22" s="67"/>
      <c r="AP22" s="67"/>
      <c r="AQ22" s="67"/>
      <c r="AR22" s="67"/>
      <c r="AS22" s="67"/>
      <c r="AT22" s="67"/>
      <c r="AU22" s="67"/>
      <c r="AV22" s="67"/>
      <c r="AW22" s="67"/>
      <c r="AX22" s="68"/>
      <c r="AY22" s="68"/>
      <c r="AZ22" s="69"/>
      <c r="BA22" s="70"/>
      <c r="BB22" s="71"/>
      <c r="BC22" s="95"/>
      <c r="BD22" s="41">
        <v>2</v>
      </c>
      <c r="BE22" s="52">
        <v>23</v>
      </c>
      <c r="BF22" s="103">
        <v>2312</v>
      </c>
      <c r="BG22" s="275"/>
    </row>
    <row r="23" spans="1:59" s="63" customFormat="1" ht="12.75" x14ac:dyDescent="0.2">
      <c r="A23" s="196">
        <v>2</v>
      </c>
      <c r="B23" s="197" t="s">
        <v>43</v>
      </c>
      <c r="C23" s="208">
        <v>23</v>
      </c>
      <c r="D23" s="209" t="s">
        <v>44</v>
      </c>
      <c r="E23" s="212">
        <v>2312</v>
      </c>
      <c r="F23" s="213" t="s">
        <v>55</v>
      </c>
      <c r="G23" s="232"/>
      <c r="H23" s="97"/>
      <c r="I23" s="224"/>
      <c r="J23" s="98"/>
      <c r="K23" s="98"/>
      <c r="L23" s="98"/>
      <c r="M23" s="96"/>
      <c r="N23" s="310"/>
      <c r="O23" s="311"/>
      <c r="P23" s="124"/>
      <c r="Q23" s="99"/>
      <c r="R23" s="99"/>
      <c r="S23" s="99"/>
      <c r="T23" s="99"/>
      <c r="U23" s="99"/>
      <c r="V23" s="99"/>
      <c r="W23" s="99"/>
      <c r="X23" s="99"/>
      <c r="Y23" s="100"/>
      <c r="Z23" s="100"/>
      <c r="AA23" s="100"/>
      <c r="AB23" s="99"/>
      <c r="AC23" s="99"/>
      <c r="AD23" s="99"/>
      <c r="AE23" s="99"/>
      <c r="AF23" s="99"/>
      <c r="AG23" s="99"/>
      <c r="AH23" s="99"/>
      <c r="AI23" s="99"/>
      <c r="AJ23" s="100"/>
      <c r="AK23" s="100"/>
      <c r="AL23" s="100"/>
      <c r="AM23" s="99"/>
      <c r="AN23" s="99"/>
      <c r="AO23" s="99"/>
      <c r="AP23" s="99"/>
      <c r="AQ23" s="99"/>
      <c r="AR23" s="99"/>
      <c r="AS23" s="99"/>
      <c r="AT23" s="99"/>
      <c r="AU23" s="99"/>
      <c r="AV23" s="99"/>
      <c r="AW23" s="99"/>
      <c r="AX23" s="100"/>
      <c r="AY23" s="100"/>
      <c r="AZ23" s="101"/>
      <c r="BA23" s="102"/>
      <c r="BB23" s="95"/>
      <c r="BC23" s="95"/>
      <c r="BD23" s="41">
        <v>2</v>
      </c>
      <c r="BE23" s="52">
        <v>23</v>
      </c>
      <c r="BF23" s="103">
        <v>2312</v>
      </c>
      <c r="BG23" s="277"/>
    </row>
    <row r="24" spans="1:59" s="63" customFormat="1" ht="12.75" x14ac:dyDescent="0.2">
      <c r="A24" s="196">
        <v>2</v>
      </c>
      <c r="B24" s="197" t="s">
        <v>43</v>
      </c>
      <c r="C24" s="208">
        <v>23</v>
      </c>
      <c r="D24" s="209" t="s">
        <v>44</v>
      </c>
      <c r="E24" s="210">
        <v>2313</v>
      </c>
      <c r="F24" s="211" t="s">
        <v>57</v>
      </c>
      <c r="G24" s="230"/>
      <c r="H24" s="56"/>
      <c r="I24" s="221"/>
      <c r="J24" s="57"/>
      <c r="K24" s="57"/>
      <c r="L24" s="57"/>
      <c r="M24" s="55"/>
      <c r="N24" s="303"/>
      <c r="O24" s="245"/>
      <c r="P24" s="122"/>
      <c r="Q24" s="58"/>
      <c r="R24" s="58"/>
      <c r="S24" s="58"/>
      <c r="T24" s="58"/>
      <c r="U24" s="58"/>
      <c r="V24" s="58"/>
      <c r="W24" s="58"/>
      <c r="X24" s="58"/>
      <c r="Y24" s="59"/>
      <c r="Z24" s="59"/>
      <c r="AA24" s="59"/>
      <c r="AB24" s="58"/>
      <c r="AC24" s="58"/>
      <c r="AD24" s="58"/>
      <c r="AE24" s="58"/>
      <c r="AF24" s="58"/>
      <c r="AG24" s="58"/>
      <c r="AH24" s="58"/>
      <c r="AI24" s="58"/>
      <c r="AJ24" s="59"/>
      <c r="AK24" s="59"/>
      <c r="AL24" s="59"/>
      <c r="AM24" s="58"/>
      <c r="AN24" s="58"/>
      <c r="AO24" s="58"/>
      <c r="AP24" s="58"/>
      <c r="AQ24" s="58"/>
      <c r="AR24" s="58"/>
      <c r="AS24" s="58"/>
      <c r="AT24" s="58"/>
      <c r="AU24" s="58"/>
      <c r="AV24" s="58"/>
      <c r="AW24" s="58"/>
      <c r="AX24" s="59"/>
      <c r="AY24" s="59"/>
      <c r="AZ24" s="60"/>
      <c r="BA24" s="61"/>
      <c r="BB24" s="54"/>
      <c r="BC24" s="54"/>
      <c r="BD24" s="41">
        <v>2</v>
      </c>
      <c r="BE24" s="52">
        <v>23</v>
      </c>
      <c r="BF24" s="62">
        <v>2313</v>
      </c>
      <c r="BG24" s="274"/>
    </row>
    <row r="25" spans="1:59" s="63" customFormat="1" ht="12.75" x14ac:dyDescent="0.2">
      <c r="A25" s="196">
        <v>2</v>
      </c>
      <c r="B25" s="197" t="s">
        <v>43</v>
      </c>
      <c r="C25" s="208">
        <v>23</v>
      </c>
      <c r="D25" s="209" t="s">
        <v>44</v>
      </c>
      <c r="E25" s="210">
        <v>2313</v>
      </c>
      <c r="F25" s="211" t="s">
        <v>57</v>
      </c>
      <c r="G25" s="231" t="s">
        <v>1188</v>
      </c>
      <c r="H25" s="65"/>
      <c r="I25" s="222"/>
      <c r="J25" s="66"/>
      <c r="K25" s="66"/>
      <c r="L25" s="66"/>
      <c r="M25" s="64"/>
      <c r="N25" s="308"/>
      <c r="O25" s="309"/>
      <c r="P25" s="127"/>
      <c r="Q25" s="67"/>
      <c r="R25" s="67"/>
      <c r="S25" s="67"/>
      <c r="T25" s="67"/>
      <c r="U25" s="67"/>
      <c r="V25" s="67"/>
      <c r="W25" s="67"/>
      <c r="X25" s="67"/>
      <c r="Y25" s="68"/>
      <c r="Z25" s="68"/>
      <c r="AA25" s="68"/>
      <c r="AB25" s="67"/>
      <c r="AC25" s="67"/>
      <c r="AD25" s="67"/>
      <c r="AE25" s="67"/>
      <c r="AF25" s="67"/>
      <c r="AG25" s="67"/>
      <c r="AH25" s="67"/>
      <c r="AI25" s="67"/>
      <c r="AJ25" s="68"/>
      <c r="AK25" s="68"/>
      <c r="AL25" s="68"/>
      <c r="AM25" s="67"/>
      <c r="AN25" s="67"/>
      <c r="AO25" s="67"/>
      <c r="AP25" s="67"/>
      <c r="AQ25" s="67"/>
      <c r="AR25" s="67"/>
      <c r="AS25" s="67"/>
      <c r="AT25" s="67"/>
      <c r="AU25" s="67"/>
      <c r="AV25" s="67"/>
      <c r="AW25" s="67"/>
      <c r="AX25" s="68"/>
      <c r="AY25" s="68"/>
      <c r="AZ25" s="69"/>
      <c r="BA25" s="70"/>
      <c r="BB25" s="71"/>
      <c r="BC25" s="54"/>
      <c r="BD25" s="41">
        <v>2</v>
      </c>
      <c r="BE25" s="52">
        <v>23</v>
      </c>
      <c r="BF25" s="62">
        <v>2313</v>
      </c>
      <c r="BG25" s="275"/>
    </row>
    <row r="26" spans="1:59" s="63" customFormat="1" ht="12.75" x14ac:dyDescent="0.2">
      <c r="A26" s="196">
        <v>2</v>
      </c>
      <c r="B26" s="197" t="s">
        <v>43</v>
      </c>
      <c r="C26" s="208">
        <v>23</v>
      </c>
      <c r="D26" s="209" t="s">
        <v>44</v>
      </c>
      <c r="E26" s="210">
        <v>2313</v>
      </c>
      <c r="F26" s="211" t="s">
        <v>57</v>
      </c>
      <c r="G26" s="231" t="s">
        <v>1188</v>
      </c>
      <c r="H26" s="72" t="s">
        <v>47</v>
      </c>
      <c r="I26" s="223"/>
      <c r="J26" s="73"/>
      <c r="K26" s="73"/>
      <c r="L26" s="73"/>
      <c r="M26" s="74"/>
      <c r="N26" s="247"/>
      <c r="O26" s="306"/>
      <c r="P26" s="105"/>
      <c r="Q26" s="75"/>
      <c r="R26" s="75"/>
      <c r="S26" s="75"/>
      <c r="T26" s="75"/>
      <c r="U26" s="75"/>
      <c r="V26" s="75"/>
      <c r="W26" s="75"/>
      <c r="X26" s="75"/>
      <c r="Y26" s="76">
        <f>IF(ISNUMBER(VLOOKUP(Y28,P$7:W$7,MATCH(Y28,P$7:W$7))),VLOOKUP(Y28,P$7:W$7,MATCH(Y28,P$7:W$7)),IF(N30=0,"No Data",IF(Y28&gt;0,"&lt;100",0)))</f>
        <v>10000</v>
      </c>
      <c r="Z26" s="77">
        <f>IF(ISNUMBER(VLOOKUP(Z30,P$7:W$7,MATCH(Z30,P$7:W$7))),VLOOKUP(Z30,P$7:W$7,MATCH(Z30,P$7:W$7)),IF(N30=0,"No Data",IF(Z30&gt;0,"&lt;100",0)))</f>
        <v>10000</v>
      </c>
      <c r="AA26" s="106">
        <f>IF(ISNUMBER(Z26),Z26,0)</f>
        <v>10000</v>
      </c>
      <c r="AB26" s="75"/>
      <c r="AC26" s="75"/>
      <c r="AD26" s="75"/>
      <c r="AE26" s="75"/>
      <c r="AF26" s="75"/>
      <c r="AG26" s="75"/>
      <c r="AH26" s="75"/>
      <c r="AI26" s="75"/>
      <c r="AJ26" s="76">
        <f>IF(ISNUMBER(VLOOKUP(AJ28,AB$7:AH$7,MATCH(AJ28,AB$7:AH$7))),VLOOKUP(AJ28,AB$7:AH$7,MATCH(AJ28,AB$7:AH$7)),IF(N30=0,"No Data",IF(AJ28&gt;0,"&lt;50",0)))</f>
        <v>0</v>
      </c>
      <c r="AK26" s="77">
        <f>IF(ISNUMBER(VLOOKUP(AK30,AB$7:AH$7,MATCH(AK30,AB$7:AH$7))),VLOOKUP(AK30,AB$7:AH$7,MATCH(AK30,AB$7:AH$7)),IF(N30=0,"No Data",IF(AK30&gt;0,"&lt;50",0)))</f>
        <v>0</v>
      </c>
      <c r="AL26" s="106">
        <f>IF(ISNUMBER(AK26),AK26,0)</f>
        <v>0</v>
      </c>
      <c r="AM26" s="75"/>
      <c r="AN26" s="75"/>
      <c r="AO26" s="75"/>
      <c r="AP26" s="75"/>
      <c r="AQ26" s="75"/>
      <c r="AR26" s="75"/>
      <c r="AS26" s="75"/>
      <c r="AT26" s="75"/>
      <c r="AU26" s="75"/>
      <c r="AV26" s="75"/>
      <c r="AW26" s="76">
        <f>IF(ISNUMBER(VLOOKUP(AW28,AM$7:AU$7,MATCH(AW28,AM$7:AU$7))),VLOOKUP(AW28,AM$7:AU$7,MATCH(AW28,AM$7:AU$7)),IF(N30=0,"No Data",IF(AW28&gt;0,"&lt;10",0)))</f>
        <v>250</v>
      </c>
      <c r="AX26" s="77">
        <f>IF(ISNUMBER(VLOOKUP(AX30,AM$7:AU$7,MATCH(AX30,AM$7:AU$7))),VLOOKUP(AX30,AM$7:AU$7,MATCH(AX30,AM$7:AU$7)),IF(N30=0,"No Data",IF(AX30&gt;0,"&lt;10",0)))</f>
        <v>250</v>
      </c>
      <c r="AY26" s="106">
        <f>IF(ISNUMBER(AX26),AX26,0)</f>
        <v>250</v>
      </c>
      <c r="AZ26" s="79"/>
      <c r="BA26" s="80"/>
      <c r="BB26" s="71"/>
      <c r="BC26" s="54"/>
      <c r="BD26" s="41">
        <v>2</v>
      </c>
      <c r="BE26" s="52">
        <v>23</v>
      </c>
      <c r="BF26" s="62">
        <v>2313</v>
      </c>
      <c r="BG26" s="276" t="s">
        <v>47</v>
      </c>
    </row>
    <row r="27" spans="1:59" s="63" customFormat="1" ht="12.75" x14ac:dyDescent="0.2">
      <c r="A27" s="196">
        <v>2</v>
      </c>
      <c r="B27" s="197" t="s">
        <v>43</v>
      </c>
      <c r="C27" s="208">
        <v>23</v>
      </c>
      <c r="D27" s="209" t="s">
        <v>44</v>
      </c>
      <c r="E27" s="210">
        <v>2313</v>
      </c>
      <c r="F27" s="211" t="s">
        <v>57</v>
      </c>
      <c r="G27" s="231" t="s">
        <v>1188</v>
      </c>
      <c r="H27" s="81" t="s">
        <v>48</v>
      </c>
      <c r="I27" s="223"/>
      <c r="J27" s="73"/>
      <c r="K27" s="73"/>
      <c r="L27" s="73"/>
      <c r="M27" s="74"/>
      <c r="N27" s="247"/>
      <c r="O27" s="306"/>
      <c r="P27" s="105"/>
      <c r="Q27" s="75"/>
      <c r="R27" s="75"/>
      <c r="S27" s="75"/>
      <c r="T27" s="75"/>
      <c r="U27" s="75"/>
      <c r="V27" s="75"/>
      <c r="W27" s="75"/>
      <c r="X27" s="75"/>
      <c r="Y27" s="82">
        <f>MIN(X31:X34)</f>
        <v>0</v>
      </c>
      <c r="Z27" s="83"/>
      <c r="AA27" s="83"/>
      <c r="AB27" s="75"/>
      <c r="AC27" s="75"/>
      <c r="AD27" s="75"/>
      <c r="AE27" s="75"/>
      <c r="AF27" s="75"/>
      <c r="AG27" s="75"/>
      <c r="AH27" s="75"/>
      <c r="AI27" s="75"/>
      <c r="AJ27" s="82">
        <f>MIN(AI31:AI34)</f>
        <v>0</v>
      </c>
      <c r="AK27" s="83"/>
      <c r="AL27" s="83"/>
      <c r="AM27" s="75"/>
      <c r="AN27" s="75"/>
      <c r="AO27" s="75"/>
      <c r="AP27" s="75"/>
      <c r="AQ27" s="75"/>
      <c r="AR27" s="75"/>
      <c r="AS27" s="75"/>
      <c r="AT27" s="75"/>
      <c r="AU27" s="75"/>
      <c r="AV27" s="75"/>
      <c r="AW27" s="82">
        <f>MIN(AV31:AV34)</f>
        <v>100</v>
      </c>
      <c r="AX27" s="83"/>
      <c r="AY27" s="83"/>
      <c r="AZ27" s="79"/>
      <c r="BA27" s="80"/>
      <c r="BB27" s="71"/>
      <c r="BC27" s="54"/>
      <c r="BD27" s="41">
        <v>2</v>
      </c>
      <c r="BE27" s="52">
        <v>23</v>
      </c>
      <c r="BF27" s="62">
        <v>2313</v>
      </c>
      <c r="BG27" s="278" t="s">
        <v>48</v>
      </c>
    </row>
    <row r="28" spans="1:59" s="63" customFormat="1" ht="12.75" x14ac:dyDescent="0.2">
      <c r="A28" s="196">
        <v>2</v>
      </c>
      <c r="B28" s="197" t="s">
        <v>43</v>
      </c>
      <c r="C28" s="208">
        <v>23</v>
      </c>
      <c r="D28" s="209" t="s">
        <v>44</v>
      </c>
      <c r="E28" s="210">
        <v>2313</v>
      </c>
      <c r="F28" s="211" t="s">
        <v>57</v>
      </c>
      <c r="G28" s="231" t="s">
        <v>1188</v>
      </c>
      <c r="H28" s="81" t="s">
        <v>49</v>
      </c>
      <c r="I28" s="223"/>
      <c r="J28" s="73"/>
      <c r="K28" s="73"/>
      <c r="L28" s="73"/>
      <c r="M28" s="74"/>
      <c r="N28" s="247"/>
      <c r="O28" s="306"/>
      <c r="P28" s="105"/>
      <c r="Q28" s="75"/>
      <c r="R28" s="75"/>
      <c r="S28" s="75"/>
      <c r="T28" s="75"/>
      <c r="U28" s="75"/>
      <c r="V28" s="75"/>
      <c r="W28" s="75"/>
      <c r="X28" s="75"/>
      <c r="Y28" s="84">
        <f>IF(ISNUMBER(AVERAGE(X31:X34)),AVERAGE(X31:X34),0)</f>
        <v>12500</v>
      </c>
      <c r="Z28" s="83"/>
      <c r="AA28" s="83"/>
      <c r="AB28" s="75"/>
      <c r="AC28" s="75"/>
      <c r="AD28" s="75"/>
      <c r="AE28" s="75"/>
      <c r="AF28" s="75"/>
      <c r="AG28" s="75"/>
      <c r="AH28" s="75"/>
      <c r="AI28" s="75"/>
      <c r="AJ28" s="84">
        <f>IF(ISNUMBER(AVERAGE(AI31:AI34)),AVERAGE(AI31:AI34),0)</f>
        <v>0</v>
      </c>
      <c r="AK28" s="83"/>
      <c r="AL28" s="83"/>
      <c r="AM28" s="75"/>
      <c r="AN28" s="75"/>
      <c r="AO28" s="75"/>
      <c r="AP28" s="75"/>
      <c r="AQ28" s="75"/>
      <c r="AR28" s="75"/>
      <c r="AS28" s="75"/>
      <c r="AT28" s="75"/>
      <c r="AU28" s="75"/>
      <c r="AV28" s="75"/>
      <c r="AW28" s="84">
        <f>IF(ISNUMBER(AVERAGE(AV31:AV34)),AVERAGE(AV31:AV34),0)</f>
        <v>362.5</v>
      </c>
      <c r="AX28" s="83"/>
      <c r="AY28" s="83"/>
      <c r="AZ28" s="79"/>
      <c r="BA28" s="80"/>
      <c r="BB28" s="71"/>
      <c r="BC28" s="54"/>
      <c r="BD28" s="41">
        <v>2</v>
      </c>
      <c r="BE28" s="52">
        <v>23</v>
      </c>
      <c r="BF28" s="62">
        <v>2313</v>
      </c>
      <c r="BG28" s="278" t="s">
        <v>49</v>
      </c>
    </row>
    <row r="29" spans="1:59" s="63" customFormat="1" ht="12.75" x14ac:dyDescent="0.2">
      <c r="A29" s="196">
        <v>2</v>
      </c>
      <c r="B29" s="197" t="s">
        <v>43</v>
      </c>
      <c r="C29" s="208">
        <v>23</v>
      </c>
      <c r="D29" s="209" t="s">
        <v>44</v>
      </c>
      <c r="E29" s="210">
        <v>2313</v>
      </c>
      <c r="F29" s="211" t="s">
        <v>57</v>
      </c>
      <c r="G29" s="231" t="s">
        <v>1188</v>
      </c>
      <c r="H29" s="81" t="s">
        <v>50</v>
      </c>
      <c r="I29" s="223"/>
      <c r="J29" s="73"/>
      <c r="K29" s="73"/>
      <c r="L29" s="73"/>
      <c r="M29" s="74"/>
      <c r="N29" s="247"/>
      <c r="O29" s="306"/>
      <c r="P29" s="105"/>
      <c r="Q29" s="75"/>
      <c r="R29" s="75"/>
      <c r="S29" s="75"/>
      <c r="T29" s="75"/>
      <c r="U29" s="75"/>
      <c r="V29" s="75"/>
      <c r="W29" s="75"/>
      <c r="X29" s="75"/>
      <c r="Y29" s="84">
        <f>MAX(X31:X34)</f>
        <v>25000</v>
      </c>
      <c r="Z29" s="83"/>
      <c r="AA29" s="83"/>
      <c r="AB29" s="75"/>
      <c r="AC29" s="75"/>
      <c r="AD29" s="75"/>
      <c r="AE29" s="75"/>
      <c r="AF29" s="75"/>
      <c r="AG29" s="75"/>
      <c r="AH29" s="75"/>
      <c r="AI29" s="75"/>
      <c r="AJ29" s="84">
        <f>MAX(AI31:AI34)</f>
        <v>0</v>
      </c>
      <c r="AK29" s="83"/>
      <c r="AL29" s="83"/>
      <c r="AM29" s="75"/>
      <c r="AN29" s="75"/>
      <c r="AO29" s="75"/>
      <c r="AP29" s="75"/>
      <c r="AQ29" s="75"/>
      <c r="AR29" s="75"/>
      <c r="AS29" s="75"/>
      <c r="AT29" s="75"/>
      <c r="AU29" s="75"/>
      <c r="AV29" s="75"/>
      <c r="AW29" s="84">
        <f>MAX(AV31:AV34)</f>
        <v>1000</v>
      </c>
      <c r="AX29" s="83"/>
      <c r="AY29" s="83"/>
      <c r="AZ29" s="79"/>
      <c r="BA29" s="80"/>
      <c r="BB29" s="71"/>
      <c r="BC29" s="54"/>
      <c r="BD29" s="41">
        <v>2</v>
      </c>
      <c r="BE29" s="52">
        <v>23</v>
      </c>
      <c r="BF29" s="62">
        <v>2313</v>
      </c>
      <c r="BG29" s="278" t="s">
        <v>50</v>
      </c>
    </row>
    <row r="30" spans="1:59" s="63" customFormat="1" ht="12.75" x14ac:dyDescent="0.2">
      <c r="A30" s="196">
        <v>2</v>
      </c>
      <c r="B30" s="197" t="s">
        <v>43</v>
      </c>
      <c r="C30" s="208">
        <v>23</v>
      </c>
      <c r="D30" s="209" t="s">
        <v>44</v>
      </c>
      <c r="E30" s="210">
        <v>2313</v>
      </c>
      <c r="F30" s="211" t="s">
        <v>57</v>
      </c>
      <c r="G30" s="231" t="s">
        <v>1188</v>
      </c>
      <c r="H30" s="85" t="s">
        <v>51</v>
      </c>
      <c r="I30" s="223"/>
      <c r="J30" s="73"/>
      <c r="K30" s="73"/>
      <c r="L30" s="73"/>
      <c r="M30" s="74"/>
      <c r="N30" s="248">
        <f>SUM(N31:N34)</f>
        <v>4</v>
      </c>
      <c r="O30" s="293">
        <f>SUM(O31:O34)</f>
        <v>1</v>
      </c>
      <c r="P30" s="292"/>
      <c r="Q30" s="87"/>
      <c r="R30" s="87"/>
      <c r="S30" s="87"/>
      <c r="T30" s="87"/>
      <c r="U30" s="87"/>
      <c r="V30" s="87"/>
      <c r="W30" s="87"/>
      <c r="X30" s="87"/>
      <c r="Y30" s="88"/>
      <c r="Z30" s="107">
        <f>SUM(Z$31:Z$34)</f>
        <v>12500</v>
      </c>
      <c r="AA30" s="88"/>
      <c r="AB30" s="87"/>
      <c r="AC30" s="87"/>
      <c r="AD30" s="87"/>
      <c r="AE30" s="87"/>
      <c r="AF30" s="87"/>
      <c r="AG30" s="87"/>
      <c r="AH30" s="87"/>
      <c r="AI30" s="87"/>
      <c r="AJ30" s="88"/>
      <c r="AK30" s="107">
        <f>SUM(AK31:AK34)</f>
        <v>0</v>
      </c>
      <c r="AL30" s="88"/>
      <c r="AM30" s="87"/>
      <c r="AN30" s="87"/>
      <c r="AO30" s="87"/>
      <c r="AP30" s="87"/>
      <c r="AQ30" s="87"/>
      <c r="AR30" s="87"/>
      <c r="AS30" s="87"/>
      <c r="AT30" s="87"/>
      <c r="AU30" s="87"/>
      <c r="AV30" s="87"/>
      <c r="AW30" s="88"/>
      <c r="AX30" s="107">
        <f>SUM(AX31:AX34)</f>
        <v>362.5</v>
      </c>
      <c r="AY30" s="88"/>
      <c r="AZ30" s="79"/>
      <c r="BA30" s="80"/>
      <c r="BB30" s="71"/>
      <c r="BC30" s="54"/>
      <c r="BD30" s="41">
        <v>2</v>
      </c>
      <c r="BE30" s="52">
        <v>23</v>
      </c>
      <c r="BF30" s="62">
        <v>2313</v>
      </c>
      <c r="BG30" s="279" t="s">
        <v>51</v>
      </c>
    </row>
    <row r="31" spans="1:59" s="63" customFormat="1" ht="12.75" x14ac:dyDescent="0.2">
      <c r="A31" s="196">
        <v>2</v>
      </c>
      <c r="B31" s="197" t="s">
        <v>43</v>
      </c>
      <c r="C31" s="208">
        <v>23</v>
      </c>
      <c r="D31" s="209" t="s">
        <v>44</v>
      </c>
      <c r="E31" s="210">
        <v>2313</v>
      </c>
      <c r="F31" s="211" t="s">
        <v>57</v>
      </c>
      <c r="G31" s="231" t="s">
        <v>1188</v>
      </c>
      <c r="H31" s="89" t="s">
        <v>52</v>
      </c>
      <c r="I31" s="90" t="s">
        <v>58</v>
      </c>
      <c r="J31" s="90" t="s">
        <v>59</v>
      </c>
      <c r="K31" s="90" t="s">
        <v>60</v>
      </c>
      <c r="L31" s="90" t="s">
        <v>61</v>
      </c>
      <c r="M31" s="91"/>
      <c r="N31" s="312">
        <v>1</v>
      </c>
      <c r="O31" s="313">
        <f>N31/N$30</f>
        <v>0.25</v>
      </c>
      <c r="P31" s="104"/>
      <c r="Q31" s="92"/>
      <c r="R31" s="92"/>
      <c r="S31" s="92"/>
      <c r="T31" s="92"/>
      <c r="U31" s="92"/>
      <c r="V31" s="92"/>
      <c r="W31" s="92">
        <v>1</v>
      </c>
      <c r="X31" s="109">
        <f>P31*P$7+Q31*Q$7+R31*R$7+S31*S$7+T31*T$7+U31*U$7+V31*V$7+W31*W$7</f>
        <v>25000</v>
      </c>
      <c r="Y31" s="83"/>
      <c r="Z31" s="110">
        <f>X31*$O31</f>
        <v>6250</v>
      </c>
      <c r="AA31" s="111"/>
      <c r="AB31" s="92"/>
      <c r="AC31" s="92"/>
      <c r="AD31" s="92"/>
      <c r="AE31" s="92"/>
      <c r="AF31" s="92"/>
      <c r="AG31" s="92"/>
      <c r="AH31" s="92"/>
      <c r="AI31" s="109">
        <f>AB31*AB$7+AC31*AC$7+AD31*AD$7+AE31*AE$7+AF31*AF$7+AG31*AG$7+AH31*AH$7</f>
        <v>0</v>
      </c>
      <c r="AJ31" s="83"/>
      <c r="AK31" s="110">
        <f>AI31*$O31</f>
        <v>0</v>
      </c>
      <c r="AL31" s="111"/>
      <c r="AM31" s="92"/>
      <c r="AN31" s="92"/>
      <c r="AO31" s="92"/>
      <c r="AP31" s="92">
        <v>1</v>
      </c>
      <c r="AQ31" s="92"/>
      <c r="AR31" s="92"/>
      <c r="AS31" s="92"/>
      <c r="AT31" s="92"/>
      <c r="AU31" s="92"/>
      <c r="AV31" s="109">
        <f>AM31*AM$7+AN31*AN$7+AO31*AO$7+AP31*AP$7+AQ31*AQ$7+AR31*AR$7+AS31*AS$7+AT31*AT$7+AU31*AU$7</f>
        <v>100</v>
      </c>
      <c r="AW31" s="75"/>
      <c r="AX31" s="110">
        <f>AV31*$O31</f>
        <v>25</v>
      </c>
      <c r="AY31" s="111"/>
      <c r="AZ31" s="93"/>
      <c r="BA31" s="94" t="s">
        <v>62</v>
      </c>
      <c r="BB31" s="71"/>
      <c r="BC31" s="54"/>
      <c r="BD31" s="41">
        <v>2</v>
      </c>
      <c r="BE31" s="52">
        <v>23</v>
      </c>
      <c r="BF31" s="62">
        <v>2313</v>
      </c>
      <c r="BG31" s="280" t="s">
        <v>52</v>
      </c>
    </row>
    <row r="32" spans="1:59" s="63" customFormat="1" ht="12.75" x14ac:dyDescent="0.2">
      <c r="A32" s="196">
        <v>2</v>
      </c>
      <c r="B32" s="197" t="s">
        <v>43</v>
      </c>
      <c r="C32" s="208">
        <v>23</v>
      </c>
      <c r="D32" s="209" t="s">
        <v>44</v>
      </c>
      <c r="E32" s="210">
        <v>2313</v>
      </c>
      <c r="F32" s="211" t="s">
        <v>57</v>
      </c>
      <c r="G32" s="231" t="s">
        <v>1188</v>
      </c>
      <c r="H32" s="89"/>
      <c r="I32" s="90" t="s">
        <v>63</v>
      </c>
      <c r="J32" s="90"/>
      <c r="K32" s="90" t="s">
        <v>64</v>
      </c>
      <c r="L32" s="90" t="s">
        <v>65</v>
      </c>
      <c r="M32" s="91"/>
      <c r="N32" s="312">
        <v>1</v>
      </c>
      <c r="O32" s="313">
        <f>N32/N$30</f>
        <v>0.25</v>
      </c>
      <c r="P32" s="104"/>
      <c r="Q32" s="92"/>
      <c r="R32" s="92"/>
      <c r="S32" s="92"/>
      <c r="T32" s="92"/>
      <c r="U32" s="92"/>
      <c r="V32" s="92"/>
      <c r="W32" s="92"/>
      <c r="X32" s="109">
        <f>P32*P$7+Q32*Q$7+R32*R$7+S32*S$7+T32*T$7+U32*U$7+V32*V$7+W32*W$7</f>
        <v>0</v>
      </c>
      <c r="Y32" s="83"/>
      <c r="Z32" s="110">
        <f>X32*$O32</f>
        <v>0</v>
      </c>
      <c r="AA32" s="111"/>
      <c r="AB32" s="92"/>
      <c r="AC32" s="92"/>
      <c r="AD32" s="92"/>
      <c r="AE32" s="92"/>
      <c r="AF32" s="92"/>
      <c r="AG32" s="92"/>
      <c r="AH32" s="92"/>
      <c r="AI32" s="109">
        <f>AB32*AB$7+AC32*AC$7+AD32*AD$7+AE32*AE$7+AF32*AF$7+AG32*AG$7+AH32*AH$7</f>
        <v>0</v>
      </c>
      <c r="AJ32" s="83"/>
      <c r="AK32" s="110">
        <f>AI32*$O32</f>
        <v>0</v>
      </c>
      <c r="AL32" s="111"/>
      <c r="AM32" s="92"/>
      <c r="AN32" s="92"/>
      <c r="AO32" s="92"/>
      <c r="AP32" s="92"/>
      <c r="AQ32" s="92"/>
      <c r="AR32" s="92"/>
      <c r="AS32" s="92">
        <v>1</v>
      </c>
      <c r="AT32" s="92"/>
      <c r="AU32" s="92"/>
      <c r="AV32" s="109">
        <f>AM32*AM$7+AN32*AN$7+AO32*AO$7+AP32*AP$7+AQ32*AQ$7+AR32*AR$7+AS32*AS$7+AT32*AT$7+AU32*AU$7</f>
        <v>1000</v>
      </c>
      <c r="AW32" s="75"/>
      <c r="AX32" s="110">
        <f>AV32*$O32</f>
        <v>250</v>
      </c>
      <c r="AY32" s="111"/>
      <c r="AZ32" s="93"/>
      <c r="BA32" s="94" t="s">
        <v>62</v>
      </c>
      <c r="BB32" s="71"/>
      <c r="BC32" s="54"/>
      <c r="BD32" s="41">
        <v>2</v>
      </c>
      <c r="BE32" s="52">
        <v>23</v>
      </c>
      <c r="BF32" s="62">
        <v>2313</v>
      </c>
      <c r="BG32" s="280" t="s">
        <v>52</v>
      </c>
    </row>
    <row r="33" spans="1:59" s="63" customFormat="1" ht="24" x14ac:dyDescent="0.2">
      <c r="A33" s="196">
        <v>2</v>
      </c>
      <c r="B33" s="197" t="s">
        <v>43</v>
      </c>
      <c r="C33" s="208">
        <v>23</v>
      </c>
      <c r="D33" s="209" t="s">
        <v>44</v>
      </c>
      <c r="E33" s="210">
        <v>2313</v>
      </c>
      <c r="F33" s="211" t="s">
        <v>57</v>
      </c>
      <c r="G33" s="231" t="s">
        <v>1188</v>
      </c>
      <c r="H33" s="89"/>
      <c r="I33" s="90" t="s">
        <v>66</v>
      </c>
      <c r="J33" s="90"/>
      <c r="K33" s="90" t="s">
        <v>64</v>
      </c>
      <c r="L33" s="90" t="s">
        <v>1221</v>
      </c>
      <c r="M33" s="91"/>
      <c r="N33" s="312">
        <v>1</v>
      </c>
      <c r="O33" s="313">
        <f>N33/N$30</f>
        <v>0.25</v>
      </c>
      <c r="P33" s="104"/>
      <c r="Q33" s="92"/>
      <c r="R33" s="92"/>
      <c r="S33" s="92"/>
      <c r="T33" s="92"/>
      <c r="U33" s="92"/>
      <c r="V33" s="92"/>
      <c r="W33" s="92"/>
      <c r="X33" s="109">
        <f>P33*P$7+Q33*Q$7+R33*R$7+S33*S$7+T33*T$7+U33*U$7+V33*V$7+W33*W$7</f>
        <v>0</v>
      </c>
      <c r="Y33" s="83"/>
      <c r="Z33" s="110">
        <f>X33*$O33</f>
        <v>0</v>
      </c>
      <c r="AA33" s="111"/>
      <c r="AB33" s="92"/>
      <c r="AC33" s="92"/>
      <c r="AD33" s="92"/>
      <c r="AE33" s="92"/>
      <c r="AF33" s="92"/>
      <c r="AG33" s="92"/>
      <c r="AH33" s="92"/>
      <c r="AI33" s="109">
        <f>AB33*AB$7+AC33*AC$7+AD33*AD$7+AE33*AE$7+AF33*AF$7+AG33*AG$7+AH33*AH$7</f>
        <v>0</v>
      </c>
      <c r="AJ33" s="83"/>
      <c r="AK33" s="110">
        <f>AI33*$O33</f>
        <v>0</v>
      </c>
      <c r="AL33" s="111"/>
      <c r="AM33" s="92"/>
      <c r="AN33" s="92"/>
      <c r="AO33" s="92"/>
      <c r="AP33" s="92"/>
      <c r="AQ33" s="92">
        <v>1</v>
      </c>
      <c r="AR33" s="92"/>
      <c r="AS33" s="92"/>
      <c r="AT33" s="92"/>
      <c r="AU33" s="92"/>
      <c r="AV33" s="109">
        <f>AM33*AM$7+AN33*AN$7+AO33*AO$7+AP33*AP$7+AQ33*AQ$7+AR33*AR$7+AS33*AS$7+AT33*AT$7+AU33*AU$7</f>
        <v>250</v>
      </c>
      <c r="AW33" s="75"/>
      <c r="AX33" s="110">
        <f>AV33*$O33</f>
        <v>62.5</v>
      </c>
      <c r="AY33" s="111"/>
      <c r="AZ33" s="93"/>
      <c r="BA33" s="94" t="s">
        <v>62</v>
      </c>
      <c r="BB33" s="71"/>
      <c r="BC33" s="54"/>
      <c r="BD33" s="41">
        <v>2</v>
      </c>
      <c r="BE33" s="52">
        <v>23</v>
      </c>
      <c r="BF33" s="62">
        <v>2313</v>
      </c>
      <c r="BG33" s="280" t="s">
        <v>52</v>
      </c>
    </row>
    <row r="34" spans="1:59" s="63" customFormat="1" ht="12.75" x14ac:dyDescent="0.2">
      <c r="A34" s="196">
        <v>2</v>
      </c>
      <c r="B34" s="197" t="s">
        <v>43</v>
      </c>
      <c r="C34" s="208">
        <v>23</v>
      </c>
      <c r="D34" s="209" t="s">
        <v>44</v>
      </c>
      <c r="E34" s="210">
        <v>2313</v>
      </c>
      <c r="F34" s="211" t="s">
        <v>57</v>
      </c>
      <c r="G34" s="231" t="s">
        <v>1188</v>
      </c>
      <c r="H34" s="89"/>
      <c r="I34" s="90" t="s">
        <v>67</v>
      </c>
      <c r="J34" s="90"/>
      <c r="K34" s="90" t="s">
        <v>68</v>
      </c>
      <c r="L34" s="90" t="s">
        <v>69</v>
      </c>
      <c r="M34" s="91"/>
      <c r="N34" s="312">
        <v>1</v>
      </c>
      <c r="O34" s="313">
        <f>N34/N$30</f>
        <v>0.25</v>
      </c>
      <c r="P34" s="104"/>
      <c r="Q34" s="92"/>
      <c r="R34" s="92"/>
      <c r="S34" s="92"/>
      <c r="T34" s="92"/>
      <c r="U34" s="92"/>
      <c r="V34" s="92"/>
      <c r="W34" s="92">
        <v>1</v>
      </c>
      <c r="X34" s="109">
        <f>P34*P$7+Q34*Q$7+R34*R$7+S34*S$7+T34*T$7+U34*U$7+V34*V$7+W34*W$7</f>
        <v>25000</v>
      </c>
      <c r="Y34" s="83"/>
      <c r="Z34" s="110">
        <f>X34*$O34</f>
        <v>6250</v>
      </c>
      <c r="AA34" s="111"/>
      <c r="AB34" s="92"/>
      <c r="AC34" s="92"/>
      <c r="AD34" s="92"/>
      <c r="AE34" s="92"/>
      <c r="AF34" s="92"/>
      <c r="AG34" s="92"/>
      <c r="AH34" s="92"/>
      <c r="AI34" s="109">
        <f>AB34*AB$7+AC34*AC$7+AD34*AD$7+AE34*AE$7+AF34*AF$7+AG34*AG$7+AH34*AH$7</f>
        <v>0</v>
      </c>
      <c r="AJ34" s="83"/>
      <c r="AK34" s="110">
        <f>AI34*$O34</f>
        <v>0</v>
      </c>
      <c r="AL34" s="111"/>
      <c r="AM34" s="92"/>
      <c r="AN34" s="92"/>
      <c r="AO34" s="92"/>
      <c r="AP34" s="92">
        <v>1</v>
      </c>
      <c r="AQ34" s="92"/>
      <c r="AR34" s="92"/>
      <c r="AS34" s="92"/>
      <c r="AT34" s="92"/>
      <c r="AU34" s="92"/>
      <c r="AV34" s="109">
        <f>AM34*AM$7+AN34*AN$7+AO34*AO$7+AP34*AP$7+AQ34*AQ$7+AR34*AR$7+AS34*AS$7+AT34*AT$7+AU34*AU$7</f>
        <v>100</v>
      </c>
      <c r="AW34" s="75"/>
      <c r="AX34" s="110">
        <f>AV34*$O34</f>
        <v>25</v>
      </c>
      <c r="AY34" s="111"/>
      <c r="AZ34" s="93"/>
      <c r="BA34" s="94" t="s">
        <v>62</v>
      </c>
      <c r="BB34" s="71"/>
      <c r="BC34" s="54"/>
      <c r="BD34" s="41">
        <v>2</v>
      </c>
      <c r="BE34" s="52">
        <v>23</v>
      </c>
      <c r="BF34" s="62">
        <v>2313</v>
      </c>
      <c r="BG34" s="280" t="s">
        <v>52</v>
      </c>
    </row>
    <row r="35" spans="1:59" s="63" customFormat="1" ht="12.75" x14ac:dyDescent="0.2">
      <c r="A35" s="196">
        <v>2</v>
      </c>
      <c r="B35" s="197" t="s">
        <v>43</v>
      </c>
      <c r="C35" s="208">
        <v>23</v>
      </c>
      <c r="D35" s="209" t="s">
        <v>44</v>
      </c>
      <c r="E35" s="210">
        <v>2313</v>
      </c>
      <c r="F35" s="211" t="s">
        <v>57</v>
      </c>
      <c r="G35" s="231" t="s">
        <v>1188</v>
      </c>
      <c r="H35" s="65"/>
      <c r="I35" s="222"/>
      <c r="J35" s="66"/>
      <c r="K35" s="66"/>
      <c r="L35" s="66"/>
      <c r="M35" s="64"/>
      <c r="N35" s="308"/>
      <c r="O35" s="309"/>
      <c r="P35" s="127"/>
      <c r="Q35" s="67"/>
      <c r="R35" s="67"/>
      <c r="S35" s="67"/>
      <c r="T35" s="67"/>
      <c r="U35" s="67"/>
      <c r="V35" s="67"/>
      <c r="W35" s="67"/>
      <c r="X35" s="67"/>
      <c r="Y35" s="68"/>
      <c r="Z35" s="68"/>
      <c r="AA35" s="68"/>
      <c r="AB35" s="67"/>
      <c r="AC35" s="67"/>
      <c r="AD35" s="67"/>
      <c r="AE35" s="67"/>
      <c r="AF35" s="67"/>
      <c r="AG35" s="67"/>
      <c r="AH35" s="67"/>
      <c r="AI35" s="67"/>
      <c r="AJ35" s="68"/>
      <c r="AK35" s="68"/>
      <c r="AL35" s="68"/>
      <c r="AM35" s="67"/>
      <c r="AN35" s="67"/>
      <c r="AO35" s="67"/>
      <c r="AP35" s="67"/>
      <c r="AQ35" s="67"/>
      <c r="AR35" s="67"/>
      <c r="AS35" s="67"/>
      <c r="AT35" s="67"/>
      <c r="AU35" s="67"/>
      <c r="AV35" s="67"/>
      <c r="AW35" s="67"/>
      <c r="AX35" s="68"/>
      <c r="AY35" s="68"/>
      <c r="AZ35" s="69"/>
      <c r="BA35" s="70"/>
      <c r="BB35" s="71"/>
      <c r="BC35" s="54"/>
      <c r="BD35" s="41">
        <v>2</v>
      </c>
      <c r="BE35" s="52">
        <v>23</v>
      </c>
      <c r="BF35" s="62">
        <v>2313</v>
      </c>
      <c r="BG35" s="275"/>
    </row>
    <row r="36" spans="1:59" s="63" customFormat="1" ht="12.75" x14ac:dyDescent="0.2">
      <c r="A36" s="196">
        <v>2</v>
      </c>
      <c r="B36" s="197" t="s">
        <v>43</v>
      </c>
      <c r="C36" s="208">
        <v>23</v>
      </c>
      <c r="D36" s="209" t="s">
        <v>44</v>
      </c>
      <c r="E36" s="210">
        <v>2313</v>
      </c>
      <c r="F36" s="211" t="s">
        <v>57</v>
      </c>
      <c r="G36" s="230"/>
      <c r="H36" s="56"/>
      <c r="I36" s="221"/>
      <c r="J36" s="57"/>
      <c r="K36" s="57"/>
      <c r="L36" s="57"/>
      <c r="M36" s="55"/>
      <c r="N36" s="303"/>
      <c r="O36" s="245"/>
      <c r="P36" s="122"/>
      <c r="Q36" s="58"/>
      <c r="R36" s="58"/>
      <c r="S36" s="58"/>
      <c r="T36" s="58"/>
      <c r="U36" s="58"/>
      <c r="V36" s="58"/>
      <c r="W36" s="58"/>
      <c r="X36" s="58"/>
      <c r="Y36" s="59"/>
      <c r="Z36" s="59"/>
      <c r="AA36" s="59"/>
      <c r="AB36" s="58"/>
      <c r="AC36" s="58"/>
      <c r="AD36" s="58"/>
      <c r="AE36" s="58"/>
      <c r="AF36" s="58"/>
      <c r="AG36" s="58"/>
      <c r="AH36" s="58"/>
      <c r="AI36" s="58"/>
      <c r="AJ36" s="59"/>
      <c r="AK36" s="59"/>
      <c r="AL36" s="59"/>
      <c r="AM36" s="58"/>
      <c r="AN36" s="58"/>
      <c r="AO36" s="58"/>
      <c r="AP36" s="58"/>
      <c r="AQ36" s="58"/>
      <c r="AR36" s="58"/>
      <c r="AS36" s="58"/>
      <c r="AT36" s="58"/>
      <c r="AU36" s="58"/>
      <c r="AV36" s="58"/>
      <c r="AW36" s="58"/>
      <c r="AX36" s="59"/>
      <c r="AY36" s="59"/>
      <c r="AZ36" s="60"/>
      <c r="BA36" s="61"/>
      <c r="BB36" s="54"/>
      <c r="BC36" s="54"/>
      <c r="BD36" s="41">
        <v>2</v>
      </c>
      <c r="BE36" s="52">
        <v>23</v>
      </c>
      <c r="BF36" s="62">
        <v>2313</v>
      </c>
      <c r="BG36" s="274"/>
    </row>
    <row r="37" spans="1:59" s="63" customFormat="1" ht="12.75" x14ac:dyDescent="0.2">
      <c r="A37" s="196">
        <v>2</v>
      </c>
      <c r="B37" s="197" t="s">
        <v>43</v>
      </c>
      <c r="C37" s="208">
        <v>23</v>
      </c>
      <c r="D37" s="209" t="s">
        <v>44</v>
      </c>
      <c r="E37" s="212">
        <v>2314</v>
      </c>
      <c r="F37" s="213" t="s">
        <v>70</v>
      </c>
      <c r="G37" s="232"/>
      <c r="H37" s="97"/>
      <c r="I37" s="224"/>
      <c r="J37" s="98"/>
      <c r="K37" s="98"/>
      <c r="L37" s="98"/>
      <c r="M37" s="96"/>
      <c r="N37" s="307"/>
      <c r="O37" s="246"/>
      <c r="P37" s="124"/>
      <c r="Q37" s="99"/>
      <c r="R37" s="99"/>
      <c r="S37" s="99"/>
      <c r="T37" s="99"/>
      <c r="U37" s="99"/>
      <c r="V37" s="99"/>
      <c r="W37" s="99"/>
      <c r="X37" s="99"/>
      <c r="Y37" s="100"/>
      <c r="Z37" s="100"/>
      <c r="AA37" s="100"/>
      <c r="AB37" s="99"/>
      <c r="AC37" s="99"/>
      <c r="AD37" s="99"/>
      <c r="AE37" s="99"/>
      <c r="AF37" s="99"/>
      <c r="AG37" s="99"/>
      <c r="AH37" s="99"/>
      <c r="AI37" s="99"/>
      <c r="AJ37" s="100"/>
      <c r="AK37" s="100"/>
      <c r="AL37" s="100"/>
      <c r="AM37" s="99"/>
      <c r="AN37" s="99"/>
      <c r="AO37" s="99"/>
      <c r="AP37" s="99"/>
      <c r="AQ37" s="99"/>
      <c r="AR37" s="99"/>
      <c r="AS37" s="99"/>
      <c r="AT37" s="99"/>
      <c r="AU37" s="99"/>
      <c r="AV37" s="99"/>
      <c r="AW37" s="99"/>
      <c r="AX37" s="100"/>
      <c r="AY37" s="100"/>
      <c r="AZ37" s="101"/>
      <c r="BA37" s="102"/>
      <c r="BB37" s="95"/>
      <c r="BC37" s="95"/>
      <c r="BD37" s="41">
        <v>2</v>
      </c>
      <c r="BE37" s="52">
        <v>23</v>
      </c>
      <c r="BF37" s="103">
        <v>2314</v>
      </c>
      <c r="BG37" s="277"/>
    </row>
    <row r="38" spans="1:59" s="63" customFormat="1" ht="12.75" x14ac:dyDescent="0.2">
      <c r="A38" s="196">
        <v>2</v>
      </c>
      <c r="B38" s="197" t="s">
        <v>43</v>
      </c>
      <c r="C38" s="208">
        <v>23</v>
      </c>
      <c r="D38" s="209" t="s">
        <v>44</v>
      </c>
      <c r="E38" s="212">
        <v>2314</v>
      </c>
      <c r="F38" s="213" t="s">
        <v>70</v>
      </c>
      <c r="G38" s="231" t="s">
        <v>1188</v>
      </c>
      <c r="H38" s="65"/>
      <c r="I38" s="222"/>
      <c r="J38" s="66"/>
      <c r="K38" s="66"/>
      <c r="L38" s="66"/>
      <c r="M38" s="64"/>
      <c r="N38" s="308"/>
      <c r="O38" s="309"/>
      <c r="P38" s="127"/>
      <c r="Q38" s="67"/>
      <c r="R38" s="67"/>
      <c r="S38" s="67"/>
      <c r="T38" s="67"/>
      <c r="U38" s="67"/>
      <c r="V38" s="67"/>
      <c r="W38" s="67"/>
      <c r="X38" s="67"/>
      <c r="Y38" s="68"/>
      <c r="Z38" s="68"/>
      <c r="AA38" s="68"/>
      <c r="AB38" s="67"/>
      <c r="AC38" s="67"/>
      <c r="AD38" s="67"/>
      <c r="AE38" s="67"/>
      <c r="AF38" s="67"/>
      <c r="AG38" s="67"/>
      <c r="AH38" s="67"/>
      <c r="AI38" s="67"/>
      <c r="AJ38" s="68"/>
      <c r="AK38" s="68"/>
      <c r="AL38" s="68"/>
      <c r="AM38" s="67"/>
      <c r="AN38" s="67"/>
      <c r="AO38" s="67"/>
      <c r="AP38" s="67"/>
      <c r="AQ38" s="67"/>
      <c r="AR38" s="67"/>
      <c r="AS38" s="67"/>
      <c r="AT38" s="67"/>
      <c r="AU38" s="67"/>
      <c r="AV38" s="67"/>
      <c r="AW38" s="67"/>
      <c r="AX38" s="68"/>
      <c r="AY38" s="68"/>
      <c r="AZ38" s="69"/>
      <c r="BA38" s="70"/>
      <c r="BB38" s="71"/>
      <c r="BC38" s="95"/>
      <c r="BD38" s="41">
        <v>2</v>
      </c>
      <c r="BE38" s="52">
        <v>23</v>
      </c>
      <c r="BF38" s="103">
        <v>2314</v>
      </c>
      <c r="BG38" s="275"/>
    </row>
    <row r="39" spans="1:59" s="63" customFormat="1" ht="12.75" x14ac:dyDescent="0.2">
      <c r="A39" s="196">
        <v>2</v>
      </c>
      <c r="B39" s="197" t="s">
        <v>43</v>
      </c>
      <c r="C39" s="208">
        <v>23</v>
      </c>
      <c r="D39" s="209" t="s">
        <v>44</v>
      </c>
      <c r="E39" s="212">
        <v>2314</v>
      </c>
      <c r="F39" s="213" t="s">
        <v>70</v>
      </c>
      <c r="G39" s="231" t="s">
        <v>1188</v>
      </c>
      <c r="H39" s="72" t="s">
        <v>47</v>
      </c>
      <c r="I39" s="223"/>
      <c r="J39" s="73"/>
      <c r="K39" s="73"/>
      <c r="L39" s="73"/>
      <c r="M39" s="74"/>
      <c r="N39" s="247"/>
      <c r="O39" s="306"/>
      <c r="P39" s="105"/>
      <c r="Q39" s="75"/>
      <c r="R39" s="75"/>
      <c r="S39" s="75"/>
      <c r="T39" s="75"/>
      <c r="U39" s="75"/>
      <c r="V39" s="75"/>
      <c r="W39" s="75"/>
      <c r="X39" s="75"/>
      <c r="Y39" s="76">
        <f>IF(ISNUMBER(VLOOKUP(Y41,P$7:W$7,MATCH(Y41,P$7:W$7))),VLOOKUP(Y41,P$7:W$7,MATCH(Y41,P$7:W$7)),IF(N43=0,"No Data",IF(Y41&gt;0,"&lt;100",0)))</f>
        <v>5000</v>
      </c>
      <c r="Z39" s="77">
        <f>IF(ISNUMBER(VLOOKUP(Z43,P$7:W$7,MATCH(Z43,P$7:W$7))),VLOOKUP(Z43,P$7:W$7,MATCH(Z43,P$7:W$7)),IF(N43=0,"No Data",IF(Z43&gt;0,"&lt;100",0)))</f>
        <v>5000</v>
      </c>
      <c r="AA39" s="106">
        <f>IF(ISNUMBER(Z39),Z39,0)</f>
        <v>5000</v>
      </c>
      <c r="AB39" s="75"/>
      <c r="AC39" s="75"/>
      <c r="AD39" s="75"/>
      <c r="AE39" s="75"/>
      <c r="AF39" s="75"/>
      <c r="AG39" s="75"/>
      <c r="AH39" s="75"/>
      <c r="AI39" s="75"/>
      <c r="AJ39" s="76">
        <f>IF(ISNUMBER(VLOOKUP(AJ41,AB$7:AH$7,MATCH(AJ41,AB$7:AH$7))),VLOOKUP(AJ41,AB$7:AH$7,MATCH(AJ41,AB$7:AH$7)),IF(N43=0,"No Data",IF(AJ41&gt;0,"&lt;50",0)))</f>
        <v>0</v>
      </c>
      <c r="AK39" s="77">
        <f>IF(ISNUMBER(VLOOKUP(AK43,AB$7:AH$7,MATCH(AK43,AB$7:AH$7))),VLOOKUP(AK43,AB$7:AH$7,MATCH(AK43,AB$7:AH$7)),IF(N43=0,"No Data",IF(AK43&gt;0,"&lt;50",0)))</f>
        <v>0</v>
      </c>
      <c r="AL39" s="106">
        <f>IF(ISNUMBER(AK39),AK39,0)</f>
        <v>0</v>
      </c>
      <c r="AM39" s="75"/>
      <c r="AN39" s="75"/>
      <c r="AO39" s="75"/>
      <c r="AP39" s="75"/>
      <c r="AQ39" s="75"/>
      <c r="AR39" s="75"/>
      <c r="AS39" s="75"/>
      <c r="AT39" s="75"/>
      <c r="AU39" s="75"/>
      <c r="AV39" s="75"/>
      <c r="AW39" s="76">
        <f>IF(ISNUMBER(VLOOKUP(AW41,AM$7:AU$7,MATCH(AW41,AM$7:AU$7))),VLOOKUP(AW41,AM$7:AU$7,MATCH(AW41,AM$7:AU$7)),IF(N43=0,"No Data",IF(AW41&gt;0,"&lt;10",0)))</f>
        <v>500</v>
      </c>
      <c r="AX39" s="77">
        <f>IF(ISNUMBER(VLOOKUP(AX43,AM$7:AU$7,MATCH(AX43,AM$7:AU$7))),VLOOKUP(AX43,AM$7:AU$7,MATCH(AX43,AM$7:AU$7)),IF(N43=0,"No Data",IF(AX43&gt;0,"&lt;10",0)))</f>
        <v>500</v>
      </c>
      <c r="AY39" s="106">
        <f>IF(ISNUMBER(AX39),AX39,0)</f>
        <v>500</v>
      </c>
      <c r="AZ39" s="79"/>
      <c r="BA39" s="80"/>
      <c r="BB39" s="71"/>
      <c r="BC39" s="95"/>
      <c r="BD39" s="41">
        <v>2</v>
      </c>
      <c r="BE39" s="52">
        <v>23</v>
      </c>
      <c r="BF39" s="103">
        <v>2314</v>
      </c>
      <c r="BG39" s="276" t="s">
        <v>47</v>
      </c>
    </row>
    <row r="40" spans="1:59" s="63" customFormat="1" ht="12.75" x14ac:dyDescent="0.2">
      <c r="A40" s="196">
        <v>2</v>
      </c>
      <c r="B40" s="197" t="s">
        <v>43</v>
      </c>
      <c r="C40" s="208">
        <v>23</v>
      </c>
      <c r="D40" s="209" t="s">
        <v>44</v>
      </c>
      <c r="E40" s="212">
        <v>2314</v>
      </c>
      <c r="F40" s="213" t="s">
        <v>70</v>
      </c>
      <c r="G40" s="231" t="s">
        <v>1188</v>
      </c>
      <c r="H40" s="81" t="s">
        <v>48</v>
      </c>
      <c r="I40" s="223"/>
      <c r="J40" s="73"/>
      <c r="K40" s="73"/>
      <c r="L40" s="73"/>
      <c r="M40" s="74"/>
      <c r="N40" s="247"/>
      <c r="O40" s="306"/>
      <c r="P40" s="105"/>
      <c r="Q40" s="75"/>
      <c r="R40" s="75"/>
      <c r="S40" s="75"/>
      <c r="T40" s="75"/>
      <c r="U40" s="75"/>
      <c r="V40" s="75"/>
      <c r="W40" s="75"/>
      <c r="X40" s="75"/>
      <c r="Y40" s="82">
        <f>MIN(X44:X47)</f>
        <v>0</v>
      </c>
      <c r="Z40" s="83"/>
      <c r="AA40" s="83"/>
      <c r="AB40" s="75"/>
      <c r="AC40" s="75"/>
      <c r="AD40" s="75"/>
      <c r="AE40" s="75"/>
      <c r="AF40" s="75"/>
      <c r="AG40" s="75"/>
      <c r="AH40" s="75"/>
      <c r="AI40" s="75"/>
      <c r="AJ40" s="82">
        <f>MIN(AI44:AI47)</f>
        <v>0</v>
      </c>
      <c r="AK40" s="83"/>
      <c r="AL40" s="83"/>
      <c r="AM40" s="75"/>
      <c r="AN40" s="75"/>
      <c r="AO40" s="75"/>
      <c r="AP40" s="75"/>
      <c r="AQ40" s="75"/>
      <c r="AR40" s="75"/>
      <c r="AS40" s="75"/>
      <c r="AT40" s="75"/>
      <c r="AU40" s="75"/>
      <c r="AV40" s="75"/>
      <c r="AW40" s="82">
        <f>MIN(AV44:AV47)</f>
        <v>100</v>
      </c>
      <c r="AX40" s="83"/>
      <c r="AY40" s="83"/>
      <c r="AZ40" s="79"/>
      <c r="BA40" s="80"/>
      <c r="BB40" s="71"/>
      <c r="BC40" s="95"/>
      <c r="BD40" s="41">
        <v>2</v>
      </c>
      <c r="BE40" s="52">
        <v>23</v>
      </c>
      <c r="BF40" s="103">
        <v>2314</v>
      </c>
      <c r="BG40" s="278" t="s">
        <v>48</v>
      </c>
    </row>
    <row r="41" spans="1:59" s="63" customFormat="1" ht="12.75" x14ac:dyDescent="0.2">
      <c r="A41" s="196">
        <v>2</v>
      </c>
      <c r="B41" s="197" t="s">
        <v>43</v>
      </c>
      <c r="C41" s="208">
        <v>23</v>
      </c>
      <c r="D41" s="209" t="s">
        <v>44</v>
      </c>
      <c r="E41" s="212">
        <v>2314</v>
      </c>
      <c r="F41" s="213" t="s">
        <v>70</v>
      </c>
      <c r="G41" s="231" t="s">
        <v>1188</v>
      </c>
      <c r="H41" s="81" t="s">
        <v>49</v>
      </c>
      <c r="I41" s="223"/>
      <c r="J41" s="73"/>
      <c r="K41" s="73"/>
      <c r="L41" s="73"/>
      <c r="M41" s="74"/>
      <c r="N41" s="247"/>
      <c r="O41" s="306"/>
      <c r="P41" s="105"/>
      <c r="Q41" s="75"/>
      <c r="R41" s="75"/>
      <c r="S41" s="75"/>
      <c r="T41" s="75"/>
      <c r="U41" s="75"/>
      <c r="V41" s="75"/>
      <c r="W41" s="75"/>
      <c r="X41" s="75"/>
      <c r="Y41" s="84">
        <f>IF(ISNUMBER(AVERAGE(X44:X47)),AVERAGE(X44:X47),0)</f>
        <v>6300</v>
      </c>
      <c r="Z41" s="83"/>
      <c r="AA41" s="83"/>
      <c r="AB41" s="75"/>
      <c r="AC41" s="75"/>
      <c r="AD41" s="75"/>
      <c r="AE41" s="75"/>
      <c r="AF41" s="75"/>
      <c r="AG41" s="75"/>
      <c r="AH41" s="75"/>
      <c r="AI41" s="75"/>
      <c r="AJ41" s="84">
        <f>IF(ISNUMBER(AVERAGE(AI44:AI47)),AVERAGE(AI44:AI47),0)</f>
        <v>0</v>
      </c>
      <c r="AK41" s="83"/>
      <c r="AL41" s="83"/>
      <c r="AM41" s="75"/>
      <c r="AN41" s="75"/>
      <c r="AO41" s="75"/>
      <c r="AP41" s="75"/>
      <c r="AQ41" s="75"/>
      <c r="AR41" s="75"/>
      <c r="AS41" s="75"/>
      <c r="AT41" s="75"/>
      <c r="AU41" s="75"/>
      <c r="AV41" s="75"/>
      <c r="AW41" s="84">
        <f>IF(ISNUMBER(AVERAGE(AV44:AV47)),AVERAGE(AV44:AV47),0)</f>
        <v>525</v>
      </c>
      <c r="AX41" s="83"/>
      <c r="AY41" s="83"/>
      <c r="AZ41" s="79"/>
      <c r="BA41" s="80"/>
      <c r="BB41" s="71"/>
      <c r="BC41" s="95"/>
      <c r="BD41" s="41">
        <v>2</v>
      </c>
      <c r="BE41" s="52">
        <v>23</v>
      </c>
      <c r="BF41" s="103">
        <v>2314</v>
      </c>
      <c r="BG41" s="278" t="s">
        <v>49</v>
      </c>
    </row>
    <row r="42" spans="1:59" s="63" customFormat="1" ht="12.75" x14ac:dyDescent="0.2">
      <c r="A42" s="196">
        <v>2</v>
      </c>
      <c r="B42" s="197" t="s">
        <v>43</v>
      </c>
      <c r="C42" s="208">
        <v>23</v>
      </c>
      <c r="D42" s="209" t="s">
        <v>44</v>
      </c>
      <c r="E42" s="212">
        <v>2314</v>
      </c>
      <c r="F42" s="213" t="s">
        <v>70</v>
      </c>
      <c r="G42" s="231" t="s">
        <v>1188</v>
      </c>
      <c r="H42" s="81" t="s">
        <v>50</v>
      </c>
      <c r="I42" s="223"/>
      <c r="J42" s="73"/>
      <c r="K42" s="73"/>
      <c r="L42" s="73"/>
      <c r="M42" s="74"/>
      <c r="N42" s="247"/>
      <c r="O42" s="306"/>
      <c r="P42" s="105"/>
      <c r="Q42" s="75"/>
      <c r="R42" s="75"/>
      <c r="S42" s="75"/>
      <c r="T42" s="75"/>
      <c r="U42" s="75"/>
      <c r="V42" s="75"/>
      <c r="W42" s="75"/>
      <c r="X42" s="75"/>
      <c r="Y42" s="84">
        <f>MAX(X44:X47)</f>
        <v>25000</v>
      </c>
      <c r="Z42" s="83"/>
      <c r="AA42" s="83"/>
      <c r="AB42" s="75"/>
      <c r="AC42" s="75"/>
      <c r="AD42" s="75"/>
      <c r="AE42" s="75"/>
      <c r="AF42" s="75"/>
      <c r="AG42" s="75"/>
      <c r="AH42" s="75"/>
      <c r="AI42" s="75"/>
      <c r="AJ42" s="84">
        <f>MAX(AI44:AI47)</f>
        <v>0</v>
      </c>
      <c r="AK42" s="83"/>
      <c r="AL42" s="83"/>
      <c r="AM42" s="75"/>
      <c r="AN42" s="75"/>
      <c r="AO42" s="75"/>
      <c r="AP42" s="75"/>
      <c r="AQ42" s="75"/>
      <c r="AR42" s="75"/>
      <c r="AS42" s="75"/>
      <c r="AT42" s="75"/>
      <c r="AU42" s="75"/>
      <c r="AV42" s="75"/>
      <c r="AW42" s="84">
        <f>MAX(AV44:AV47)</f>
        <v>1000</v>
      </c>
      <c r="AX42" s="83"/>
      <c r="AY42" s="83"/>
      <c r="AZ42" s="79"/>
      <c r="BA42" s="80"/>
      <c r="BB42" s="71"/>
      <c r="BC42" s="95"/>
      <c r="BD42" s="41">
        <v>2</v>
      </c>
      <c r="BE42" s="52">
        <v>23</v>
      </c>
      <c r="BF42" s="103">
        <v>2314</v>
      </c>
      <c r="BG42" s="278" t="s">
        <v>50</v>
      </c>
    </row>
    <row r="43" spans="1:59" s="63" customFormat="1" ht="12.75" x14ac:dyDescent="0.2">
      <c r="A43" s="196">
        <v>2</v>
      </c>
      <c r="B43" s="197" t="s">
        <v>43</v>
      </c>
      <c r="C43" s="208">
        <v>23</v>
      </c>
      <c r="D43" s="209" t="s">
        <v>44</v>
      </c>
      <c r="E43" s="212">
        <v>2314</v>
      </c>
      <c r="F43" s="213" t="s">
        <v>70</v>
      </c>
      <c r="G43" s="231" t="s">
        <v>1188</v>
      </c>
      <c r="H43" s="85" t="s">
        <v>51</v>
      </c>
      <c r="I43" s="223"/>
      <c r="J43" s="73"/>
      <c r="K43" s="73"/>
      <c r="L43" s="73"/>
      <c r="M43" s="74"/>
      <c r="N43" s="248">
        <f>SUM(N44:N47)</f>
        <v>4</v>
      </c>
      <c r="O43" s="293">
        <f>SUM(O44:O47)</f>
        <v>1</v>
      </c>
      <c r="P43" s="292"/>
      <c r="Q43" s="87"/>
      <c r="R43" s="87"/>
      <c r="S43" s="87"/>
      <c r="T43" s="87"/>
      <c r="U43" s="87"/>
      <c r="V43" s="87"/>
      <c r="W43" s="87"/>
      <c r="X43" s="87"/>
      <c r="Y43" s="88"/>
      <c r="Z43" s="107">
        <f>SUM(Z44:Z47)</f>
        <v>6300</v>
      </c>
      <c r="AA43" s="88"/>
      <c r="AB43" s="87"/>
      <c r="AC43" s="87"/>
      <c r="AD43" s="87"/>
      <c r="AE43" s="87"/>
      <c r="AF43" s="87"/>
      <c r="AG43" s="87"/>
      <c r="AH43" s="87"/>
      <c r="AI43" s="87"/>
      <c r="AJ43" s="88"/>
      <c r="AK43" s="107">
        <f>SUM(AK44:AK47)</f>
        <v>0</v>
      </c>
      <c r="AL43" s="88"/>
      <c r="AM43" s="87"/>
      <c r="AN43" s="87"/>
      <c r="AO43" s="87"/>
      <c r="AP43" s="87"/>
      <c r="AQ43" s="87"/>
      <c r="AR43" s="87"/>
      <c r="AS43" s="87"/>
      <c r="AT43" s="87"/>
      <c r="AU43" s="87"/>
      <c r="AV43" s="87"/>
      <c r="AW43" s="112"/>
      <c r="AX43" s="107">
        <f>SUM(AX44:AX47)</f>
        <v>525</v>
      </c>
      <c r="AY43" s="88"/>
      <c r="AZ43" s="79"/>
      <c r="BA43" s="80"/>
      <c r="BB43" s="71"/>
      <c r="BC43" s="95"/>
      <c r="BD43" s="41">
        <v>2</v>
      </c>
      <c r="BE43" s="52">
        <v>23</v>
      </c>
      <c r="BF43" s="103">
        <v>2314</v>
      </c>
      <c r="BG43" s="279" t="s">
        <v>51</v>
      </c>
    </row>
    <row r="44" spans="1:59" s="63" customFormat="1" ht="12.75" x14ac:dyDescent="0.2">
      <c r="A44" s="196">
        <v>2</v>
      </c>
      <c r="B44" s="197" t="s">
        <v>43</v>
      </c>
      <c r="C44" s="208">
        <v>23</v>
      </c>
      <c r="D44" s="209" t="s">
        <v>44</v>
      </c>
      <c r="E44" s="212">
        <v>2314</v>
      </c>
      <c r="F44" s="213" t="s">
        <v>70</v>
      </c>
      <c r="G44" s="231" t="s">
        <v>1188</v>
      </c>
      <c r="H44" s="89" t="s">
        <v>52</v>
      </c>
      <c r="I44" s="90" t="s">
        <v>63</v>
      </c>
      <c r="J44" s="90"/>
      <c r="K44" s="90" t="s">
        <v>64</v>
      </c>
      <c r="L44" s="90" t="s">
        <v>65</v>
      </c>
      <c r="M44" s="91"/>
      <c r="N44" s="312">
        <v>1</v>
      </c>
      <c r="O44" s="313">
        <f>N44/N$43</f>
        <v>0.25</v>
      </c>
      <c r="P44" s="104"/>
      <c r="Q44" s="92"/>
      <c r="R44" s="92"/>
      <c r="S44" s="92"/>
      <c r="T44" s="92"/>
      <c r="U44" s="92"/>
      <c r="V44" s="92"/>
      <c r="W44" s="92"/>
      <c r="X44" s="109">
        <f>P44*P$7+Q44*Q$7+R44*R$7+S44*S$7+T44*T$7+U44*U$7+V44*V$7+W44*W$7</f>
        <v>0</v>
      </c>
      <c r="Y44" s="83"/>
      <c r="Z44" s="110">
        <f>X44*$O44</f>
        <v>0</v>
      </c>
      <c r="AA44" s="111"/>
      <c r="AB44" s="92"/>
      <c r="AC44" s="92"/>
      <c r="AD44" s="92"/>
      <c r="AE44" s="92"/>
      <c r="AF44" s="92"/>
      <c r="AG44" s="92"/>
      <c r="AH44" s="92"/>
      <c r="AI44" s="109">
        <f>AB44*AB$7+AC44*AC$7+AD44*AD$7+AE44*AE$7+AF44*AF$7+AG44*AG$7+AH44*AH$7</f>
        <v>0</v>
      </c>
      <c r="AJ44" s="83"/>
      <c r="AK44" s="110">
        <f>AI44*$O44</f>
        <v>0</v>
      </c>
      <c r="AL44" s="111"/>
      <c r="AM44" s="92"/>
      <c r="AN44" s="92"/>
      <c r="AO44" s="92"/>
      <c r="AP44" s="92"/>
      <c r="AQ44" s="92"/>
      <c r="AR44" s="92"/>
      <c r="AS44" s="92">
        <v>1</v>
      </c>
      <c r="AT44" s="92"/>
      <c r="AU44" s="92"/>
      <c r="AV44" s="109">
        <f>AM44*AM$7+AN44*AN$7+AO44*AO$7+AP44*AP$7+AQ44*AQ$7+AR44*AR$7+AS44*AS$7+AT44*AT$7+AU44*AU$7</f>
        <v>1000</v>
      </c>
      <c r="AW44" s="75"/>
      <c r="AX44" s="110">
        <f>AV44*$O44</f>
        <v>250</v>
      </c>
      <c r="AY44" s="111"/>
      <c r="AZ44" s="93"/>
      <c r="BA44" s="94" t="s">
        <v>62</v>
      </c>
      <c r="BB44" s="71"/>
      <c r="BC44" s="95"/>
      <c r="BD44" s="41">
        <v>2</v>
      </c>
      <c r="BE44" s="52">
        <v>23</v>
      </c>
      <c r="BF44" s="103">
        <v>2314</v>
      </c>
      <c r="BG44" s="280" t="s">
        <v>52</v>
      </c>
    </row>
    <row r="45" spans="1:59" s="63" customFormat="1" ht="12.75" x14ac:dyDescent="0.2">
      <c r="A45" s="196">
        <v>2</v>
      </c>
      <c r="B45" s="197" t="s">
        <v>43</v>
      </c>
      <c r="C45" s="208">
        <v>23</v>
      </c>
      <c r="D45" s="209" t="s">
        <v>44</v>
      </c>
      <c r="E45" s="212">
        <v>2314</v>
      </c>
      <c r="F45" s="213" t="s">
        <v>70</v>
      </c>
      <c r="G45" s="231" t="s">
        <v>1188</v>
      </c>
      <c r="H45" s="89"/>
      <c r="I45" s="90" t="s">
        <v>71</v>
      </c>
      <c r="J45" s="90" t="s">
        <v>72</v>
      </c>
      <c r="K45" s="90" t="s">
        <v>73</v>
      </c>
      <c r="L45" s="90" t="s">
        <v>69</v>
      </c>
      <c r="M45" s="91"/>
      <c r="N45" s="312">
        <v>1</v>
      </c>
      <c r="O45" s="313">
        <f>N45/N$43</f>
        <v>0.25</v>
      </c>
      <c r="P45" s="104"/>
      <c r="Q45" s="92"/>
      <c r="R45" s="92"/>
      <c r="S45" s="92"/>
      <c r="T45" s="92"/>
      <c r="U45" s="92"/>
      <c r="V45" s="92"/>
      <c r="W45" s="92">
        <v>1</v>
      </c>
      <c r="X45" s="109">
        <f>P45*P$7+Q45*Q$7+R45*R$7+S45*S$7+T45*T$7+U45*U$7+V45*V$7+W45*W$7</f>
        <v>25000</v>
      </c>
      <c r="Y45" s="83"/>
      <c r="Z45" s="110">
        <f>X45*$O45</f>
        <v>6250</v>
      </c>
      <c r="AA45" s="111"/>
      <c r="AB45" s="92"/>
      <c r="AC45" s="92"/>
      <c r="AD45" s="92"/>
      <c r="AE45" s="92"/>
      <c r="AF45" s="92"/>
      <c r="AG45" s="92"/>
      <c r="AH45" s="92"/>
      <c r="AI45" s="109">
        <f>AB45*AB$7+AC45*AC$7+AD45*AD$7+AE45*AE$7+AF45*AF$7+AG45*AG$7+AH45*AH$7</f>
        <v>0</v>
      </c>
      <c r="AJ45" s="83"/>
      <c r="AK45" s="110">
        <f>AI45*$O45</f>
        <v>0</v>
      </c>
      <c r="AL45" s="111"/>
      <c r="AM45" s="92"/>
      <c r="AN45" s="92"/>
      <c r="AO45" s="92"/>
      <c r="AP45" s="92">
        <v>1</v>
      </c>
      <c r="AQ45" s="92"/>
      <c r="AR45" s="92"/>
      <c r="AS45" s="92"/>
      <c r="AT45" s="92"/>
      <c r="AU45" s="92"/>
      <c r="AV45" s="109">
        <f>AM45*AM$7+AN45*AN$7+AO45*AO$7+AP45*AP$7+AQ45*AQ$7+AR45*AR$7+AS45*AS$7+AT45*AT$7+AU45*AU$7</f>
        <v>100</v>
      </c>
      <c r="AW45" s="75"/>
      <c r="AX45" s="110">
        <f>AV45*$O45</f>
        <v>25</v>
      </c>
      <c r="AY45" s="111"/>
      <c r="AZ45" s="93"/>
      <c r="BA45" s="94" t="s">
        <v>62</v>
      </c>
      <c r="BB45" s="71"/>
      <c r="BC45" s="95"/>
      <c r="BD45" s="41">
        <v>2</v>
      </c>
      <c r="BE45" s="52">
        <v>23</v>
      </c>
      <c r="BF45" s="103">
        <v>2314</v>
      </c>
      <c r="BG45" s="280" t="s">
        <v>52</v>
      </c>
    </row>
    <row r="46" spans="1:59" s="63" customFormat="1" ht="24" x14ac:dyDescent="0.2">
      <c r="A46" s="196">
        <v>2</v>
      </c>
      <c r="B46" s="197" t="s">
        <v>43</v>
      </c>
      <c r="C46" s="208">
        <v>23</v>
      </c>
      <c r="D46" s="209" t="s">
        <v>44</v>
      </c>
      <c r="E46" s="212">
        <v>2314</v>
      </c>
      <c r="F46" s="213" t="s">
        <v>70</v>
      </c>
      <c r="G46" s="231" t="s">
        <v>1188</v>
      </c>
      <c r="H46" s="89"/>
      <c r="I46" s="90" t="s">
        <v>74</v>
      </c>
      <c r="J46" s="90" t="s">
        <v>75</v>
      </c>
      <c r="K46" s="90" t="s">
        <v>64</v>
      </c>
      <c r="L46" s="90" t="s">
        <v>76</v>
      </c>
      <c r="M46" s="91"/>
      <c r="N46" s="312">
        <v>1</v>
      </c>
      <c r="O46" s="313">
        <f>N46/N$43</f>
        <v>0.25</v>
      </c>
      <c r="P46" s="104">
        <v>1</v>
      </c>
      <c r="Q46" s="92"/>
      <c r="R46" s="92"/>
      <c r="S46" s="92"/>
      <c r="T46" s="92"/>
      <c r="U46" s="92"/>
      <c r="V46" s="92"/>
      <c r="W46" s="92"/>
      <c r="X46" s="109">
        <f>P46*P$7+Q46*Q$7+R46*R$7+S46*S$7+T46*T$7+U46*U$7+V46*V$7+W46*W$7</f>
        <v>100</v>
      </c>
      <c r="Y46" s="83"/>
      <c r="Z46" s="110">
        <f>X46*$O46</f>
        <v>25</v>
      </c>
      <c r="AA46" s="111"/>
      <c r="AB46" s="92"/>
      <c r="AC46" s="92"/>
      <c r="AD46" s="92"/>
      <c r="AE46" s="92"/>
      <c r="AF46" s="92"/>
      <c r="AG46" s="92"/>
      <c r="AH46" s="92"/>
      <c r="AI46" s="109">
        <f>AB46*AB$7+AC46*AC$7+AD46*AD$7+AE46*AE$7+AF46*AF$7+AG46*AG$7+AH46*AH$7</f>
        <v>0</v>
      </c>
      <c r="AJ46" s="83"/>
      <c r="AK46" s="110">
        <f>AI46*$O46</f>
        <v>0</v>
      </c>
      <c r="AL46" s="111"/>
      <c r="AM46" s="92"/>
      <c r="AN46" s="92"/>
      <c r="AO46" s="92"/>
      <c r="AP46" s="92"/>
      <c r="AQ46" s="92"/>
      <c r="AR46" s="92">
        <v>1</v>
      </c>
      <c r="AS46" s="92"/>
      <c r="AT46" s="92"/>
      <c r="AU46" s="92"/>
      <c r="AV46" s="109">
        <f>AM46*AM$7+AN46*AN$7+AO46*AO$7+AP46*AP$7+AQ46*AQ$7+AR46*AR$7+AS46*AS$7+AT46*AT$7+AU46*AU$7</f>
        <v>500</v>
      </c>
      <c r="AW46" s="75"/>
      <c r="AX46" s="110">
        <f>AV46*$O46</f>
        <v>125</v>
      </c>
      <c r="AY46" s="111"/>
      <c r="AZ46" s="93"/>
      <c r="BA46" s="94" t="s">
        <v>62</v>
      </c>
      <c r="BB46" s="71"/>
      <c r="BC46" s="95"/>
      <c r="BD46" s="41">
        <v>2</v>
      </c>
      <c r="BE46" s="52">
        <v>23</v>
      </c>
      <c r="BF46" s="103">
        <v>2314</v>
      </c>
      <c r="BG46" s="280" t="s">
        <v>52</v>
      </c>
    </row>
    <row r="47" spans="1:59" s="63" customFormat="1" ht="12.75" x14ac:dyDescent="0.2">
      <c r="A47" s="196">
        <v>2</v>
      </c>
      <c r="B47" s="197" t="s">
        <v>43</v>
      </c>
      <c r="C47" s="208">
        <v>23</v>
      </c>
      <c r="D47" s="209" t="s">
        <v>44</v>
      </c>
      <c r="E47" s="212">
        <v>2314</v>
      </c>
      <c r="F47" s="213" t="s">
        <v>70</v>
      </c>
      <c r="G47" s="231" t="s">
        <v>1188</v>
      </c>
      <c r="H47" s="89"/>
      <c r="I47" s="90" t="s">
        <v>77</v>
      </c>
      <c r="J47" s="90" t="s">
        <v>78</v>
      </c>
      <c r="K47" s="90" t="s">
        <v>64</v>
      </c>
      <c r="L47" s="90" t="s">
        <v>76</v>
      </c>
      <c r="M47" s="91"/>
      <c r="N47" s="312">
        <v>1</v>
      </c>
      <c r="O47" s="313">
        <f>N47/N$43</f>
        <v>0.25</v>
      </c>
      <c r="P47" s="104">
        <v>1</v>
      </c>
      <c r="Q47" s="92"/>
      <c r="R47" s="92"/>
      <c r="S47" s="92"/>
      <c r="T47" s="92"/>
      <c r="U47" s="92"/>
      <c r="V47" s="92"/>
      <c r="W47" s="92"/>
      <c r="X47" s="109">
        <f>P47*P$7+Q47*Q$7+R47*R$7+S47*S$7+T47*T$7+U47*U$7+V47*V$7+W47*W$7</f>
        <v>100</v>
      </c>
      <c r="Y47" s="83"/>
      <c r="Z47" s="110">
        <f>X47*$O47</f>
        <v>25</v>
      </c>
      <c r="AA47" s="111"/>
      <c r="AB47" s="92"/>
      <c r="AC47" s="92"/>
      <c r="AD47" s="92"/>
      <c r="AE47" s="92"/>
      <c r="AF47" s="92"/>
      <c r="AG47" s="92"/>
      <c r="AH47" s="92"/>
      <c r="AI47" s="109">
        <f>AB47*AB$7+AC47*AC$7+AD47*AD$7+AE47*AE$7+AF47*AF$7+AG47*AG$7+AH47*AH$7</f>
        <v>0</v>
      </c>
      <c r="AJ47" s="83"/>
      <c r="AK47" s="110">
        <f>AI47*$O47</f>
        <v>0</v>
      </c>
      <c r="AL47" s="111"/>
      <c r="AM47" s="92"/>
      <c r="AN47" s="92"/>
      <c r="AO47" s="92"/>
      <c r="AP47" s="92"/>
      <c r="AQ47" s="92"/>
      <c r="AR47" s="92">
        <v>1</v>
      </c>
      <c r="AS47" s="92"/>
      <c r="AT47" s="92"/>
      <c r="AU47" s="92"/>
      <c r="AV47" s="109">
        <f>AM47*AM$7+AN47*AN$7+AO47*AO$7+AP47*AP$7+AQ47*AQ$7+AR47*AR$7+AS47*AS$7+AT47*AT$7+AU47*AU$7</f>
        <v>500</v>
      </c>
      <c r="AW47" s="75"/>
      <c r="AX47" s="110">
        <f>AV47*$O47</f>
        <v>125</v>
      </c>
      <c r="AY47" s="111"/>
      <c r="AZ47" s="93"/>
      <c r="BA47" s="94" t="s">
        <v>62</v>
      </c>
      <c r="BB47" s="71"/>
      <c r="BC47" s="95"/>
      <c r="BD47" s="41">
        <v>2</v>
      </c>
      <c r="BE47" s="52">
        <v>23</v>
      </c>
      <c r="BF47" s="103">
        <v>2314</v>
      </c>
      <c r="BG47" s="280" t="s">
        <v>52</v>
      </c>
    </row>
    <row r="48" spans="1:59" s="63" customFormat="1" ht="12.75" x14ac:dyDescent="0.2">
      <c r="A48" s="196">
        <v>2</v>
      </c>
      <c r="B48" s="197" t="s">
        <v>43</v>
      </c>
      <c r="C48" s="208">
        <v>23</v>
      </c>
      <c r="D48" s="209" t="s">
        <v>44</v>
      </c>
      <c r="E48" s="212">
        <v>2314</v>
      </c>
      <c r="F48" s="213" t="s">
        <v>70</v>
      </c>
      <c r="G48" s="231" t="s">
        <v>1188</v>
      </c>
      <c r="H48" s="65"/>
      <c r="I48" s="222"/>
      <c r="J48" s="66"/>
      <c r="K48" s="66"/>
      <c r="L48" s="66"/>
      <c r="M48" s="64"/>
      <c r="N48" s="304"/>
      <c r="O48" s="314"/>
      <c r="P48" s="127"/>
      <c r="Q48" s="67"/>
      <c r="R48" s="67"/>
      <c r="S48" s="67"/>
      <c r="T48" s="67"/>
      <c r="U48" s="67"/>
      <c r="V48" s="67"/>
      <c r="W48" s="67"/>
      <c r="X48" s="67"/>
      <c r="Y48" s="68"/>
      <c r="Z48" s="68"/>
      <c r="AA48" s="68"/>
      <c r="AB48" s="67"/>
      <c r="AC48" s="67"/>
      <c r="AD48" s="67"/>
      <c r="AE48" s="67"/>
      <c r="AF48" s="67"/>
      <c r="AG48" s="67"/>
      <c r="AH48" s="67"/>
      <c r="AI48" s="67"/>
      <c r="AJ48" s="68"/>
      <c r="AK48" s="68"/>
      <c r="AL48" s="68"/>
      <c r="AM48" s="67"/>
      <c r="AN48" s="67"/>
      <c r="AO48" s="67"/>
      <c r="AP48" s="67"/>
      <c r="AQ48" s="67"/>
      <c r="AR48" s="67"/>
      <c r="AS48" s="67"/>
      <c r="AT48" s="67"/>
      <c r="AU48" s="67"/>
      <c r="AV48" s="67"/>
      <c r="AW48" s="67"/>
      <c r="AX48" s="68"/>
      <c r="AY48" s="68"/>
      <c r="AZ48" s="69"/>
      <c r="BA48" s="70"/>
      <c r="BB48" s="71"/>
      <c r="BC48" s="95"/>
      <c r="BD48" s="41">
        <v>2</v>
      </c>
      <c r="BE48" s="52">
        <v>23</v>
      </c>
      <c r="BF48" s="103">
        <v>2314</v>
      </c>
      <c r="BG48" s="275"/>
    </row>
    <row r="49" spans="1:59" s="63" customFormat="1" ht="12.75" x14ac:dyDescent="0.2">
      <c r="A49" s="196">
        <v>2</v>
      </c>
      <c r="B49" s="197" t="s">
        <v>43</v>
      </c>
      <c r="C49" s="208">
        <v>23</v>
      </c>
      <c r="D49" s="209" t="s">
        <v>44</v>
      </c>
      <c r="E49" s="212">
        <v>2314</v>
      </c>
      <c r="F49" s="213" t="s">
        <v>70</v>
      </c>
      <c r="G49" s="232"/>
      <c r="H49" s="97"/>
      <c r="I49" s="224"/>
      <c r="J49" s="98"/>
      <c r="K49" s="98"/>
      <c r="L49" s="98"/>
      <c r="M49" s="96"/>
      <c r="N49" s="307"/>
      <c r="O49" s="246"/>
      <c r="P49" s="124"/>
      <c r="Q49" s="99"/>
      <c r="R49" s="99"/>
      <c r="S49" s="99"/>
      <c r="T49" s="99"/>
      <c r="U49" s="99"/>
      <c r="V49" s="99"/>
      <c r="W49" s="99"/>
      <c r="X49" s="99"/>
      <c r="Y49" s="100"/>
      <c r="Z49" s="100"/>
      <c r="AA49" s="100"/>
      <c r="AB49" s="99"/>
      <c r="AC49" s="99"/>
      <c r="AD49" s="99"/>
      <c r="AE49" s="99"/>
      <c r="AF49" s="99"/>
      <c r="AG49" s="99"/>
      <c r="AH49" s="99"/>
      <c r="AI49" s="99"/>
      <c r="AJ49" s="100"/>
      <c r="AK49" s="100"/>
      <c r="AL49" s="100"/>
      <c r="AM49" s="99"/>
      <c r="AN49" s="99"/>
      <c r="AO49" s="99"/>
      <c r="AP49" s="99"/>
      <c r="AQ49" s="99"/>
      <c r="AR49" s="99"/>
      <c r="AS49" s="99"/>
      <c r="AT49" s="99"/>
      <c r="AU49" s="99"/>
      <c r="AV49" s="99"/>
      <c r="AW49" s="99"/>
      <c r="AX49" s="100"/>
      <c r="AY49" s="100"/>
      <c r="AZ49" s="101"/>
      <c r="BA49" s="102"/>
      <c r="BB49" s="95"/>
      <c r="BC49" s="95"/>
      <c r="BD49" s="41">
        <v>2</v>
      </c>
      <c r="BE49" s="52">
        <v>23</v>
      </c>
      <c r="BF49" s="103">
        <v>2314</v>
      </c>
      <c r="BG49" s="277"/>
    </row>
    <row r="50" spans="1:59" s="63" customFormat="1" ht="12.75" x14ac:dyDescent="0.2">
      <c r="A50" s="196">
        <v>2</v>
      </c>
      <c r="B50" s="197" t="s">
        <v>43</v>
      </c>
      <c r="C50" s="208">
        <v>23</v>
      </c>
      <c r="D50" s="209" t="s">
        <v>44</v>
      </c>
      <c r="E50" s="212">
        <v>2314</v>
      </c>
      <c r="F50" s="213" t="s">
        <v>70</v>
      </c>
      <c r="G50" s="231"/>
      <c r="H50" s="65"/>
      <c r="I50" s="222"/>
      <c r="J50" s="66"/>
      <c r="K50" s="66"/>
      <c r="L50" s="66"/>
      <c r="M50" s="64"/>
      <c r="N50" s="304"/>
      <c r="O50" s="305"/>
      <c r="P50" s="127"/>
      <c r="Q50" s="67"/>
      <c r="R50" s="67"/>
      <c r="S50" s="67"/>
      <c r="T50" s="67"/>
      <c r="U50" s="67"/>
      <c r="V50" s="67"/>
      <c r="W50" s="67"/>
      <c r="X50" s="67"/>
      <c r="Y50" s="68"/>
      <c r="Z50" s="68"/>
      <c r="AA50" s="68"/>
      <c r="AB50" s="67"/>
      <c r="AC50" s="67"/>
      <c r="AD50" s="67"/>
      <c r="AE50" s="67"/>
      <c r="AF50" s="67"/>
      <c r="AG50" s="67"/>
      <c r="AH50" s="67"/>
      <c r="AI50" s="67"/>
      <c r="AJ50" s="68"/>
      <c r="AK50" s="68"/>
      <c r="AL50" s="68"/>
      <c r="AM50" s="67"/>
      <c r="AN50" s="67"/>
      <c r="AO50" s="67"/>
      <c r="AP50" s="67"/>
      <c r="AQ50" s="67"/>
      <c r="AR50" s="67"/>
      <c r="AS50" s="67"/>
      <c r="AT50" s="67"/>
      <c r="AU50" s="67"/>
      <c r="AV50" s="67"/>
      <c r="AW50" s="67"/>
      <c r="AX50" s="68"/>
      <c r="AY50" s="68"/>
      <c r="AZ50" s="69"/>
      <c r="BA50" s="70"/>
      <c r="BB50" s="71"/>
      <c r="BC50" s="95"/>
      <c r="BD50" s="41">
        <v>2</v>
      </c>
      <c r="BE50" s="52">
        <v>23</v>
      </c>
      <c r="BF50" s="103">
        <v>2341</v>
      </c>
      <c r="BG50" s="275"/>
    </row>
    <row r="51" spans="1:59" s="63" customFormat="1" ht="12.75" x14ac:dyDescent="0.2">
      <c r="A51" s="196">
        <v>2</v>
      </c>
      <c r="B51" s="197" t="s">
        <v>43</v>
      </c>
      <c r="C51" s="208">
        <v>23</v>
      </c>
      <c r="D51" s="209" t="s">
        <v>44</v>
      </c>
      <c r="E51" s="212">
        <v>2314</v>
      </c>
      <c r="F51" s="213" t="s">
        <v>70</v>
      </c>
      <c r="G51" s="231" t="s">
        <v>46</v>
      </c>
      <c r="H51" s="72" t="s">
        <v>1233</v>
      </c>
      <c r="I51" s="73" t="s">
        <v>1164</v>
      </c>
      <c r="J51" s="73"/>
      <c r="K51" s="73"/>
      <c r="L51" s="73"/>
      <c r="M51" s="74"/>
      <c r="N51" s="247"/>
      <c r="O51" s="306"/>
      <c r="P51" s="105"/>
      <c r="Q51" s="75"/>
      <c r="R51" s="75"/>
      <c r="S51" s="75"/>
      <c r="T51" s="75"/>
      <c r="U51" s="75"/>
      <c r="V51" s="75"/>
      <c r="W51" s="75"/>
      <c r="X51" s="75"/>
      <c r="Y51" s="76" t="s">
        <v>1241</v>
      </c>
      <c r="Z51" s="77" t="s">
        <v>1241</v>
      </c>
      <c r="AA51" s="78">
        <f>AA$143</f>
        <v>0</v>
      </c>
      <c r="AB51" s="75"/>
      <c r="AC51" s="75"/>
      <c r="AD51" s="75"/>
      <c r="AE51" s="75"/>
      <c r="AF51" s="75"/>
      <c r="AG51" s="75"/>
      <c r="AH51" s="75"/>
      <c r="AI51" s="75"/>
      <c r="AJ51" s="76" t="s">
        <v>1241</v>
      </c>
      <c r="AK51" s="77" t="s">
        <v>1241</v>
      </c>
      <c r="AL51" s="78">
        <f>AL$143</f>
        <v>0</v>
      </c>
      <c r="AM51" s="75"/>
      <c r="AN51" s="75"/>
      <c r="AO51" s="75"/>
      <c r="AP51" s="75"/>
      <c r="AQ51" s="75"/>
      <c r="AR51" s="75"/>
      <c r="AS51" s="75"/>
      <c r="AT51" s="75"/>
      <c r="AU51" s="75"/>
      <c r="AV51" s="75"/>
      <c r="AW51" s="76" t="s">
        <v>1241</v>
      </c>
      <c r="AX51" s="77" t="s">
        <v>1241</v>
      </c>
      <c r="AY51" s="78">
        <f>AY$143</f>
        <v>10</v>
      </c>
      <c r="AZ51" s="79"/>
      <c r="BA51" s="80" t="str">
        <f>I51</f>
        <v>&gt; see 3121, In situ concrete</v>
      </c>
      <c r="BB51" s="71"/>
      <c r="BC51" s="95"/>
      <c r="BD51" s="41">
        <v>2</v>
      </c>
      <c r="BE51" s="52">
        <v>23</v>
      </c>
      <c r="BF51" s="103">
        <v>2341</v>
      </c>
      <c r="BG51" s="276" t="str">
        <f>H51</f>
        <v>Default Scenario (Link)</v>
      </c>
    </row>
    <row r="52" spans="1:59" s="63" customFormat="1" ht="12.75" x14ac:dyDescent="0.2">
      <c r="A52" s="196">
        <v>2</v>
      </c>
      <c r="B52" s="197" t="s">
        <v>43</v>
      </c>
      <c r="C52" s="208">
        <v>23</v>
      </c>
      <c r="D52" s="209" t="s">
        <v>44</v>
      </c>
      <c r="E52" s="212">
        <v>2314</v>
      </c>
      <c r="F52" s="213" t="s">
        <v>70</v>
      </c>
      <c r="G52" s="231"/>
      <c r="H52" s="65"/>
      <c r="I52" s="222"/>
      <c r="J52" s="66"/>
      <c r="K52" s="66"/>
      <c r="L52" s="66"/>
      <c r="M52" s="64"/>
      <c r="N52" s="304"/>
      <c r="O52" s="305"/>
      <c r="P52" s="127"/>
      <c r="Q52" s="67"/>
      <c r="R52" s="67"/>
      <c r="S52" s="67"/>
      <c r="T52" s="67"/>
      <c r="U52" s="67"/>
      <c r="V52" s="67"/>
      <c r="W52" s="67"/>
      <c r="X52" s="67"/>
      <c r="Y52" s="68"/>
      <c r="Z52" s="68"/>
      <c r="AA52" s="68"/>
      <c r="AB52" s="67"/>
      <c r="AC52" s="67"/>
      <c r="AD52" s="67"/>
      <c r="AE52" s="67"/>
      <c r="AF52" s="67"/>
      <c r="AG52" s="67"/>
      <c r="AH52" s="67"/>
      <c r="AI52" s="67"/>
      <c r="AJ52" s="68"/>
      <c r="AK52" s="68"/>
      <c r="AL52" s="68"/>
      <c r="AM52" s="67"/>
      <c r="AN52" s="67"/>
      <c r="AO52" s="67"/>
      <c r="AP52" s="67"/>
      <c r="AQ52" s="67"/>
      <c r="AR52" s="67"/>
      <c r="AS52" s="67"/>
      <c r="AT52" s="67"/>
      <c r="AU52" s="67"/>
      <c r="AV52" s="67"/>
      <c r="AW52" s="67"/>
      <c r="AX52" s="68"/>
      <c r="AY52" s="68"/>
      <c r="AZ52" s="69"/>
      <c r="BA52" s="70"/>
      <c r="BB52" s="71"/>
      <c r="BC52" s="95"/>
      <c r="BD52" s="41">
        <v>2</v>
      </c>
      <c r="BE52" s="52">
        <v>23</v>
      </c>
      <c r="BF52" s="103">
        <v>2341</v>
      </c>
      <c r="BG52" s="275"/>
    </row>
    <row r="53" spans="1:59" s="63" customFormat="1" ht="12.75" x14ac:dyDescent="0.2">
      <c r="A53" s="196">
        <v>2</v>
      </c>
      <c r="B53" s="197" t="s">
        <v>43</v>
      </c>
      <c r="C53" s="208">
        <v>23</v>
      </c>
      <c r="D53" s="209" t="s">
        <v>44</v>
      </c>
      <c r="E53" s="212">
        <v>2314</v>
      </c>
      <c r="F53" s="213" t="s">
        <v>70</v>
      </c>
      <c r="G53" s="232"/>
      <c r="H53" s="97"/>
      <c r="I53" s="224"/>
      <c r="J53" s="98"/>
      <c r="K53" s="98"/>
      <c r="L53" s="98"/>
      <c r="M53" s="96"/>
      <c r="N53" s="307"/>
      <c r="O53" s="246"/>
      <c r="P53" s="124"/>
      <c r="Q53" s="99"/>
      <c r="R53" s="99"/>
      <c r="S53" s="99"/>
      <c r="T53" s="99"/>
      <c r="U53" s="99"/>
      <c r="V53" s="99"/>
      <c r="W53" s="99"/>
      <c r="X53" s="99"/>
      <c r="Y53" s="100"/>
      <c r="Z53" s="100"/>
      <c r="AA53" s="100"/>
      <c r="AB53" s="99"/>
      <c r="AC53" s="99"/>
      <c r="AD53" s="99"/>
      <c r="AE53" s="99"/>
      <c r="AF53" s="99"/>
      <c r="AG53" s="99"/>
      <c r="AH53" s="99"/>
      <c r="AI53" s="99"/>
      <c r="AJ53" s="100"/>
      <c r="AK53" s="100"/>
      <c r="AL53" s="100"/>
      <c r="AM53" s="99"/>
      <c r="AN53" s="99"/>
      <c r="AO53" s="99"/>
      <c r="AP53" s="99"/>
      <c r="AQ53" s="99"/>
      <c r="AR53" s="99"/>
      <c r="AS53" s="99"/>
      <c r="AT53" s="99"/>
      <c r="AU53" s="99"/>
      <c r="AV53" s="99"/>
      <c r="AW53" s="99"/>
      <c r="AX53" s="100"/>
      <c r="AY53" s="100"/>
      <c r="AZ53" s="101"/>
      <c r="BA53" s="102"/>
      <c r="BB53" s="95"/>
      <c r="BC53" s="95"/>
      <c r="BD53" s="41">
        <v>2</v>
      </c>
      <c r="BE53" s="52">
        <v>23</v>
      </c>
      <c r="BF53" s="103">
        <v>2341</v>
      </c>
      <c r="BG53" s="277"/>
    </row>
    <row r="54" spans="1:59" s="63" customFormat="1" ht="12.75" x14ac:dyDescent="0.2">
      <c r="A54" s="196">
        <v>2</v>
      </c>
      <c r="B54" s="197" t="s">
        <v>43</v>
      </c>
      <c r="C54" s="208">
        <v>23</v>
      </c>
      <c r="D54" s="209" t="s">
        <v>44</v>
      </c>
      <c r="E54" s="210">
        <v>2331</v>
      </c>
      <c r="F54" s="211" t="s">
        <v>79</v>
      </c>
      <c r="G54" s="230"/>
      <c r="H54" s="56"/>
      <c r="I54" s="221"/>
      <c r="J54" s="57"/>
      <c r="K54" s="57"/>
      <c r="L54" s="57"/>
      <c r="M54" s="55"/>
      <c r="N54" s="303"/>
      <c r="O54" s="245"/>
      <c r="P54" s="122"/>
      <c r="Q54" s="58"/>
      <c r="R54" s="58"/>
      <c r="S54" s="58"/>
      <c r="T54" s="58"/>
      <c r="U54" s="58"/>
      <c r="V54" s="58"/>
      <c r="W54" s="58"/>
      <c r="X54" s="58"/>
      <c r="Y54" s="59"/>
      <c r="Z54" s="59"/>
      <c r="AA54" s="59"/>
      <c r="AB54" s="58"/>
      <c r="AC54" s="58"/>
      <c r="AD54" s="58"/>
      <c r="AE54" s="58"/>
      <c r="AF54" s="58"/>
      <c r="AG54" s="58"/>
      <c r="AH54" s="58"/>
      <c r="AI54" s="58"/>
      <c r="AJ54" s="59"/>
      <c r="AK54" s="59"/>
      <c r="AL54" s="59"/>
      <c r="AM54" s="58"/>
      <c r="AN54" s="58"/>
      <c r="AO54" s="58"/>
      <c r="AP54" s="58"/>
      <c r="AQ54" s="58"/>
      <c r="AR54" s="58"/>
      <c r="AS54" s="58"/>
      <c r="AT54" s="58"/>
      <c r="AU54" s="58"/>
      <c r="AV54" s="58"/>
      <c r="AW54" s="58"/>
      <c r="AX54" s="59"/>
      <c r="AY54" s="59"/>
      <c r="AZ54" s="60"/>
      <c r="BA54" s="61"/>
      <c r="BB54" s="54"/>
      <c r="BC54" s="54"/>
      <c r="BD54" s="41">
        <v>2</v>
      </c>
      <c r="BE54" s="52">
        <v>23</v>
      </c>
      <c r="BF54" s="62">
        <v>2331</v>
      </c>
      <c r="BG54" s="274"/>
    </row>
    <row r="55" spans="1:59" s="63" customFormat="1" ht="12.75" x14ac:dyDescent="0.2">
      <c r="A55" s="196">
        <v>2</v>
      </c>
      <c r="B55" s="197" t="s">
        <v>43</v>
      </c>
      <c r="C55" s="208">
        <v>23</v>
      </c>
      <c r="D55" s="209" t="s">
        <v>44</v>
      </c>
      <c r="E55" s="210">
        <v>2331</v>
      </c>
      <c r="F55" s="211" t="s">
        <v>79</v>
      </c>
      <c r="G55" s="231"/>
      <c r="H55" s="65"/>
      <c r="I55" s="222"/>
      <c r="J55" s="66"/>
      <c r="K55" s="66"/>
      <c r="L55" s="66"/>
      <c r="M55" s="64"/>
      <c r="N55" s="308"/>
      <c r="O55" s="309"/>
      <c r="P55" s="127"/>
      <c r="Q55" s="67"/>
      <c r="R55" s="67"/>
      <c r="S55" s="67"/>
      <c r="T55" s="67"/>
      <c r="U55" s="67"/>
      <c r="V55" s="67"/>
      <c r="W55" s="67"/>
      <c r="X55" s="67"/>
      <c r="Y55" s="68"/>
      <c r="Z55" s="68"/>
      <c r="AA55" s="68"/>
      <c r="AB55" s="67"/>
      <c r="AC55" s="67"/>
      <c r="AD55" s="67"/>
      <c r="AE55" s="67"/>
      <c r="AF55" s="67"/>
      <c r="AG55" s="67"/>
      <c r="AH55" s="67"/>
      <c r="AI55" s="67"/>
      <c r="AJ55" s="68"/>
      <c r="AK55" s="68"/>
      <c r="AL55" s="68"/>
      <c r="AM55" s="67"/>
      <c r="AN55" s="67"/>
      <c r="AO55" s="67"/>
      <c r="AP55" s="67"/>
      <c r="AQ55" s="67"/>
      <c r="AR55" s="67"/>
      <c r="AS55" s="67"/>
      <c r="AT55" s="67"/>
      <c r="AU55" s="67"/>
      <c r="AV55" s="67"/>
      <c r="AW55" s="67"/>
      <c r="AX55" s="68"/>
      <c r="AY55" s="68"/>
      <c r="AZ55" s="69"/>
      <c r="BA55" s="70"/>
      <c r="BB55" s="71"/>
      <c r="BC55" s="54"/>
      <c r="BD55" s="41">
        <v>2</v>
      </c>
      <c r="BE55" s="52">
        <v>23</v>
      </c>
      <c r="BF55" s="62">
        <v>2331</v>
      </c>
      <c r="BG55" s="275"/>
    </row>
    <row r="56" spans="1:59" s="63" customFormat="1" ht="12.75" x14ac:dyDescent="0.2">
      <c r="A56" s="196">
        <v>2</v>
      </c>
      <c r="B56" s="197" t="s">
        <v>43</v>
      </c>
      <c r="C56" s="208">
        <v>23</v>
      </c>
      <c r="D56" s="209" t="s">
        <v>44</v>
      </c>
      <c r="E56" s="210">
        <v>2331</v>
      </c>
      <c r="F56" s="211" t="s">
        <v>79</v>
      </c>
      <c r="G56" s="231" t="s">
        <v>46</v>
      </c>
      <c r="H56" s="72" t="s">
        <v>1233</v>
      </c>
      <c r="I56" s="73" t="s">
        <v>1164</v>
      </c>
      <c r="J56" s="73"/>
      <c r="K56" s="73"/>
      <c r="L56" s="73"/>
      <c r="M56" s="74"/>
      <c r="N56" s="247"/>
      <c r="O56" s="306"/>
      <c r="P56" s="105"/>
      <c r="Q56" s="75"/>
      <c r="R56" s="75"/>
      <c r="S56" s="75"/>
      <c r="T56" s="75"/>
      <c r="U56" s="75"/>
      <c r="V56" s="75"/>
      <c r="W56" s="75"/>
      <c r="X56" s="75"/>
      <c r="Y56" s="76" t="s">
        <v>1241</v>
      </c>
      <c r="Z56" s="77" t="s">
        <v>1241</v>
      </c>
      <c r="AA56" s="78">
        <f>AA$143</f>
        <v>0</v>
      </c>
      <c r="AB56" s="75"/>
      <c r="AC56" s="75"/>
      <c r="AD56" s="75"/>
      <c r="AE56" s="75"/>
      <c r="AF56" s="75"/>
      <c r="AG56" s="75"/>
      <c r="AH56" s="75"/>
      <c r="AI56" s="75"/>
      <c r="AJ56" s="76" t="s">
        <v>1241</v>
      </c>
      <c r="AK56" s="77" t="s">
        <v>1241</v>
      </c>
      <c r="AL56" s="78">
        <f>AL$143</f>
        <v>0</v>
      </c>
      <c r="AM56" s="75"/>
      <c r="AN56" s="75"/>
      <c r="AO56" s="75"/>
      <c r="AP56" s="75"/>
      <c r="AQ56" s="75"/>
      <c r="AR56" s="75"/>
      <c r="AS56" s="75"/>
      <c r="AT56" s="75"/>
      <c r="AU56" s="75"/>
      <c r="AV56" s="75"/>
      <c r="AW56" s="76" t="s">
        <v>1241</v>
      </c>
      <c r="AX56" s="77" t="s">
        <v>1241</v>
      </c>
      <c r="AY56" s="78">
        <f>AY$143</f>
        <v>10</v>
      </c>
      <c r="AZ56" s="79"/>
      <c r="BA56" s="80" t="str">
        <f>I56</f>
        <v>&gt; see 3121, In situ concrete</v>
      </c>
      <c r="BB56" s="71"/>
      <c r="BC56" s="54"/>
      <c r="BD56" s="41">
        <v>2</v>
      </c>
      <c r="BE56" s="52">
        <v>23</v>
      </c>
      <c r="BF56" s="62">
        <v>2331</v>
      </c>
      <c r="BG56" s="276" t="str">
        <f>H56</f>
        <v>Default Scenario (Link)</v>
      </c>
    </row>
    <row r="57" spans="1:59" s="63" customFormat="1" ht="12.75" x14ac:dyDescent="0.2">
      <c r="A57" s="196">
        <v>2</v>
      </c>
      <c r="B57" s="197" t="s">
        <v>43</v>
      </c>
      <c r="C57" s="208">
        <v>23</v>
      </c>
      <c r="D57" s="209" t="s">
        <v>44</v>
      </c>
      <c r="E57" s="210">
        <v>2331</v>
      </c>
      <c r="F57" s="211" t="s">
        <v>79</v>
      </c>
      <c r="G57" s="231"/>
      <c r="H57" s="65"/>
      <c r="I57" s="222"/>
      <c r="J57" s="66"/>
      <c r="K57" s="66"/>
      <c r="L57" s="66"/>
      <c r="M57" s="64"/>
      <c r="N57" s="304"/>
      <c r="O57" s="305"/>
      <c r="P57" s="127"/>
      <c r="Q57" s="67"/>
      <c r="R57" s="67"/>
      <c r="S57" s="67"/>
      <c r="T57" s="67"/>
      <c r="U57" s="67"/>
      <c r="V57" s="67"/>
      <c r="W57" s="67"/>
      <c r="X57" s="67"/>
      <c r="Y57" s="68"/>
      <c r="Z57" s="68"/>
      <c r="AA57" s="68"/>
      <c r="AB57" s="67"/>
      <c r="AC57" s="67"/>
      <c r="AD57" s="67"/>
      <c r="AE57" s="67"/>
      <c r="AF57" s="67"/>
      <c r="AG57" s="67"/>
      <c r="AH57" s="67"/>
      <c r="AI57" s="67"/>
      <c r="AJ57" s="68"/>
      <c r="AK57" s="68"/>
      <c r="AL57" s="68"/>
      <c r="AM57" s="67"/>
      <c r="AN57" s="67"/>
      <c r="AO57" s="67"/>
      <c r="AP57" s="67"/>
      <c r="AQ57" s="67"/>
      <c r="AR57" s="67"/>
      <c r="AS57" s="67"/>
      <c r="AT57" s="67"/>
      <c r="AU57" s="67"/>
      <c r="AV57" s="67"/>
      <c r="AW57" s="67"/>
      <c r="AX57" s="68"/>
      <c r="AY57" s="68"/>
      <c r="AZ57" s="69"/>
      <c r="BA57" s="70"/>
      <c r="BB57" s="71"/>
      <c r="BC57" s="54"/>
      <c r="BD57" s="41">
        <v>2</v>
      </c>
      <c r="BE57" s="52">
        <v>23</v>
      </c>
      <c r="BF57" s="62">
        <v>2331</v>
      </c>
      <c r="BG57" s="275"/>
    </row>
    <row r="58" spans="1:59" s="63" customFormat="1" ht="12.75" x14ac:dyDescent="0.2">
      <c r="A58" s="196">
        <v>2</v>
      </c>
      <c r="B58" s="197" t="s">
        <v>43</v>
      </c>
      <c r="C58" s="208">
        <v>23</v>
      </c>
      <c r="D58" s="209" t="s">
        <v>44</v>
      </c>
      <c r="E58" s="210">
        <v>2331</v>
      </c>
      <c r="F58" s="211" t="s">
        <v>79</v>
      </c>
      <c r="G58" s="230"/>
      <c r="H58" s="56"/>
      <c r="I58" s="221"/>
      <c r="J58" s="57"/>
      <c r="K58" s="57"/>
      <c r="L58" s="57"/>
      <c r="M58" s="55"/>
      <c r="N58" s="303"/>
      <c r="O58" s="245"/>
      <c r="P58" s="122"/>
      <c r="Q58" s="58"/>
      <c r="R58" s="58"/>
      <c r="S58" s="58"/>
      <c r="T58" s="58"/>
      <c r="U58" s="58"/>
      <c r="V58" s="58"/>
      <c r="W58" s="58"/>
      <c r="X58" s="58"/>
      <c r="Y58" s="59"/>
      <c r="Z58" s="59"/>
      <c r="AA58" s="59"/>
      <c r="AB58" s="58"/>
      <c r="AC58" s="58"/>
      <c r="AD58" s="58"/>
      <c r="AE58" s="58"/>
      <c r="AF58" s="58"/>
      <c r="AG58" s="58"/>
      <c r="AH58" s="58"/>
      <c r="AI58" s="58"/>
      <c r="AJ58" s="59"/>
      <c r="AK58" s="59"/>
      <c r="AL58" s="59"/>
      <c r="AM58" s="58"/>
      <c r="AN58" s="58"/>
      <c r="AO58" s="58"/>
      <c r="AP58" s="58"/>
      <c r="AQ58" s="58"/>
      <c r="AR58" s="58"/>
      <c r="AS58" s="58"/>
      <c r="AT58" s="58"/>
      <c r="AU58" s="58"/>
      <c r="AV58" s="58"/>
      <c r="AW58" s="58"/>
      <c r="AX58" s="59"/>
      <c r="AY58" s="59"/>
      <c r="AZ58" s="60"/>
      <c r="BA58" s="61"/>
      <c r="BB58" s="54"/>
      <c r="BC58" s="54"/>
      <c r="BD58" s="41">
        <v>2</v>
      </c>
      <c r="BE58" s="52">
        <v>23</v>
      </c>
      <c r="BF58" s="62">
        <v>2331</v>
      </c>
      <c r="BG58" s="274"/>
    </row>
    <row r="59" spans="1:59" s="63" customFormat="1" ht="12.75" x14ac:dyDescent="0.2">
      <c r="A59" s="196">
        <v>2</v>
      </c>
      <c r="B59" s="197" t="s">
        <v>43</v>
      </c>
      <c r="C59" s="208">
        <v>23</v>
      </c>
      <c r="D59" s="209" t="s">
        <v>44</v>
      </c>
      <c r="E59" s="210">
        <v>2331</v>
      </c>
      <c r="F59" s="211" t="s">
        <v>79</v>
      </c>
      <c r="G59" s="231"/>
      <c r="H59" s="65"/>
      <c r="I59" s="222"/>
      <c r="J59" s="66"/>
      <c r="K59" s="66"/>
      <c r="L59" s="66"/>
      <c r="M59" s="64"/>
      <c r="N59" s="308"/>
      <c r="O59" s="309"/>
      <c r="P59" s="127"/>
      <c r="Q59" s="67"/>
      <c r="R59" s="67"/>
      <c r="S59" s="67"/>
      <c r="T59" s="67"/>
      <c r="U59" s="67"/>
      <c r="V59" s="67"/>
      <c r="W59" s="67"/>
      <c r="X59" s="67"/>
      <c r="Y59" s="68"/>
      <c r="Z59" s="68"/>
      <c r="AA59" s="68"/>
      <c r="AB59" s="67"/>
      <c r="AC59" s="67"/>
      <c r="AD59" s="67"/>
      <c r="AE59" s="67"/>
      <c r="AF59" s="67"/>
      <c r="AG59" s="67"/>
      <c r="AH59" s="67"/>
      <c r="AI59" s="67"/>
      <c r="AJ59" s="68"/>
      <c r="AK59" s="68"/>
      <c r="AL59" s="68"/>
      <c r="AM59" s="67"/>
      <c r="AN59" s="67"/>
      <c r="AO59" s="67"/>
      <c r="AP59" s="67"/>
      <c r="AQ59" s="67"/>
      <c r="AR59" s="67"/>
      <c r="AS59" s="67"/>
      <c r="AT59" s="67"/>
      <c r="AU59" s="67"/>
      <c r="AV59" s="67"/>
      <c r="AW59" s="67"/>
      <c r="AX59" s="68"/>
      <c r="AY59" s="68"/>
      <c r="AZ59" s="69"/>
      <c r="BA59" s="70"/>
      <c r="BB59" s="71"/>
      <c r="BC59" s="54"/>
      <c r="BD59" s="41">
        <v>2</v>
      </c>
      <c r="BE59" s="52">
        <v>23</v>
      </c>
      <c r="BF59" s="62">
        <v>2331</v>
      </c>
      <c r="BG59" s="275"/>
    </row>
    <row r="60" spans="1:59" s="63" customFormat="1" ht="12.75" x14ac:dyDescent="0.2">
      <c r="A60" s="196">
        <v>2</v>
      </c>
      <c r="B60" s="197" t="s">
        <v>43</v>
      </c>
      <c r="C60" s="208">
        <v>23</v>
      </c>
      <c r="D60" s="209" t="s">
        <v>44</v>
      </c>
      <c r="E60" s="210">
        <v>2331</v>
      </c>
      <c r="F60" s="211" t="s">
        <v>79</v>
      </c>
      <c r="G60" s="231" t="s">
        <v>53</v>
      </c>
      <c r="H60" s="72" t="s">
        <v>1233</v>
      </c>
      <c r="I60" s="223" t="s">
        <v>1183</v>
      </c>
      <c r="J60" s="73"/>
      <c r="K60" s="73"/>
      <c r="L60" s="73"/>
      <c r="M60" s="74"/>
      <c r="N60" s="247"/>
      <c r="O60" s="306"/>
      <c r="P60" s="105"/>
      <c r="Q60" s="75"/>
      <c r="R60" s="75"/>
      <c r="S60" s="75"/>
      <c r="T60" s="75"/>
      <c r="U60" s="75"/>
      <c r="V60" s="75"/>
      <c r="W60" s="75"/>
      <c r="X60" s="75"/>
      <c r="Y60" s="76" t="s">
        <v>1241</v>
      </c>
      <c r="Z60" s="77" t="s">
        <v>1241</v>
      </c>
      <c r="AA60" s="78">
        <f>AA$126</f>
        <v>1000</v>
      </c>
      <c r="AB60" s="75"/>
      <c r="AC60" s="75"/>
      <c r="AD60" s="75"/>
      <c r="AE60" s="75"/>
      <c r="AF60" s="75"/>
      <c r="AG60" s="75"/>
      <c r="AH60" s="75"/>
      <c r="AI60" s="75"/>
      <c r="AJ60" s="76" t="s">
        <v>1241</v>
      </c>
      <c r="AK60" s="77" t="s">
        <v>1241</v>
      </c>
      <c r="AL60" s="78">
        <f>AL$126</f>
        <v>0</v>
      </c>
      <c r="AM60" s="75"/>
      <c r="AN60" s="75"/>
      <c r="AO60" s="75"/>
      <c r="AP60" s="75"/>
      <c r="AQ60" s="75"/>
      <c r="AR60" s="75"/>
      <c r="AS60" s="75"/>
      <c r="AT60" s="75"/>
      <c r="AU60" s="75"/>
      <c r="AV60" s="75"/>
      <c r="AW60" s="76" t="s">
        <v>1241</v>
      </c>
      <c r="AX60" s="77" t="s">
        <v>1241</v>
      </c>
      <c r="AY60" s="78">
        <f>AY$126</f>
        <v>500</v>
      </c>
      <c r="AZ60" s="79"/>
      <c r="BA60" s="80" t="str">
        <f>I60</f>
        <v>&gt; see 3112, Reinforcement for in situ concrete</v>
      </c>
      <c r="BB60" s="71"/>
      <c r="BC60" s="54"/>
      <c r="BD60" s="41">
        <v>2</v>
      </c>
      <c r="BE60" s="52">
        <v>23</v>
      </c>
      <c r="BF60" s="62">
        <v>2331</v>
      </c>
      <c r="BG60" s="276" t="s">
        <v>47</v>
      </c>
    </row>
    <row r="61" spans="1:59" s="63" customFormat="1" ht="12.75" x14ac:dyDescent="0.2">
      <c r="A61" s="196">
        <v>2</v>
      </c>
      <c r="B61" s="197" t="s">
        <v>43</v>
      </c>
      <c r="C61" s="208">
        <v>23</v>
      </c>
      <c r="D61" s="209" t="s">
        <v>44</v>
      </c>
      <c r="E61" s="210">
        <v>2331</v>
      </c>
      <c r="F61" s="211" t="s">
        <v>79</v>
      </c>
      <c r="G61" s="231"/>
      <c r="H61" s="65"/>
      <c r="I61" s="222"/>
      <c r="J61" s="66"/>
      <c r="K61" s="66"/>
      <c r="L61" s="66"/>
      <c r="M61" s="64"/>
      <c r="N61" s="304"/>
      <c r="O61" s="305"/>
      <c r="P61" s="127"/>
      <c r="Q61" s="67"/>
      <c r="R61" s="67"/>
      <c r="S61" s="67"/>
      <c r="T61" s="67"/>
      <c r="U61" s="67"/>
      <c r="V61" s="67"/>
      <c r="W61" s="67"/>
      <c r="X61" s="67"/>
      <c r="Y61" s="68"/>
      <c r="Z61" s="68"/>
      <c r="AA61" s="68"/>
      <c r="AB61" s="67"/>
      <c r="AC61" s="67"/>
      <c r="AD61" s="67"/>
      <c r="AE61" s="67"/>
      <c r="AF61" s="67"/>
      <c r="AG61" s="67"/>
      <c r="AH61" s="67"/>
      <c r="AI61" s="67"/>
      <c r="AJ61" s="68"/>
      <c r="AK61" s="68"/>
      <c r="AL61" s="68"/>
      <c r="AM61" s="67"/>
      <c r="AN61" s="67"/>
      <c r="AO61" s="67"/>
      <c r="AP61" s="67"/>
      <c r="AQ61" s="67"/>
      <c r="AR61" s="67"/>
      <c r="AS61" s="67"/>
      <c r="AT61" s="67"/>
      <c r="AU61" s="67"/>
      <c r="AV61" s="67"/>
      <c r="AW61" s="67"/>
      <c r="AX61" s="68"/>
      <c r="AY61" s="68"/>
      <c r="AZ61" s="69"/>
      <c r="BA61" s="70"/>
      <c r="BB61" s="71"/>
      <c r="BC61" s="54"/>
      <c r="BD61" s="41">
        <v>2</v>
      </c>
      <c r="BE61" s="52">
        <v>23</v>
      </c>
      <c r="BF61" s="62">
        <v>2331</v>
      </c>
      <c r="BG61" s="275"/>
    </row>
    <row r="62" spans="1:59" s="63" customFormat="1" ht="12.75" x14ac:dyDescent="0.2">
      <c r="A62" s="196">
        <v>2</v>
      </c>
      <c r="B62" s="197" t="s">
        <v>43</v>
      </c>
      <c r="C62" s="208">
        <v>23</v>
      </c>
      <c r="D62" s="209" t="s">
        <v>44</v>
      </c>
      <c r="E62" s="210">
        <v>2331</v>
      </c>
      <c r="F62" s="211" t="s">
        <v>79</v>
      </c>
      <c r="G62" s="230"/>
      <c r="H62" s="56"/>
      <c r="I62" s="221"/>
      <c r="J62" s="57"/>
      <c r="K62" s="57"/>
      <c r="L62" s="57"/>
      <c r="M62" s="55"/>
      <c r="N62" s="303"/>
      <c r="O62" s="245"/>
      <c r="P62" s="122"/>
      <c r="Q62" s="58"/>
      <c r="R62" s="58"/>
      <c r="S62" s="58"/>
      <c r="T62" s="58"/>
      <c r="U62" s="58"/>
      <c r="V62" s="58"/>
      <c r="W62" s="58"/>
      <c r="X62" s="58"/>
      <c r="Y62" s="59"/>
      <c r="Z62" s="59"/>
      <c r="AA62" s="59"/>
      <c r="AB62" s="58"/>
      <c r="AC62" s="58"/>
      <c r="AD62" s="58"/>
      <c r="AE62" s="58"/>
      <c r="AF62" s="58"/>
      <c r="AG62" s="58"/>
      <c r="AH62" s="58"/>
      <c r="AI62" s="58"/>
      <c r="AJ62" s="59"/>
      <c r="AK62" s="59"/>
      <c r="AL62" s="59"/>
      <c r="AM62" s="58"/>
      <c r="AN62" s="58"/>
      <c r="AO62" s="58"/>
      <c r="AP62" s="58"/>
      <c r="AQ62" s="58"/>
      <c r="AR62" s="58"/>
      <c r="AS62" s="58"/>
      <c r="AT62" s="58"/>
      <c r="AU62" s="58"/>
      <c r="AV62" s="58"/>
      <c r="AW62" s="58"/>
      <c r="AX62" s="59"/>
      <c r="AY62" s="59"/>
      <c r="AZ62" s="60"/>
      <c r="BA62" s="61"/>
      <c r="BB62" s="54"/>
      <c r="BC62" s="54"/>
      <c r="BD62" s="41">
        <v>2</v>
      </c>
      <c r="BE62" s="52">
        <v>23</v>
      </c>
      <c r="BF62" s="62">
        <v>2331</v>
      </c>
      <c r="BG62" s="274"/>
    </row>
    <row r="63" spans="1:59" s="63" customFormat="1" ht="12.75" x14ac:dyDescent="0.2">
      <c r="A63" s="196">
        <v>2</v>
      </c>
      <c r="B63" s="197" t="s">
        <v>43</v>
      </c>
      <c r="C63" s="208">
        <v>23</v>
      </c>
      <c r="D63" s="209" t="s">
        <v>44</v>
      </c>
      <c r="E63" s="212">
        <v>2341</v>
      </c>
      <c r="F63" s="213" t="s">
        <v>80</v>
      </c>
      <c r="G63" s="232"/>
      <c r="H63" s="97"/>
      <c r="I63" s="224"/>
      <c r="J63" s="113"/>
      <c r="K63" s="113"/>
      <c r="L63" s="113"/>
      <c r="M63" s="114"/>
      <c r="N63" s="315"/>
      <c r="O63" s="316"/>
      <c r="P63" s="299"/>
      <c r="Q63" s="115"/>
      <c r="R63" s="115"/>
      <c r="S63" s="115"/>
      <c r="T63" s="115"/>
      <c r="U63" s="115"/>
      <c r="V63" s="115"/>
      <c r="W63" s="115"/>
      <c r="X63" s="115"/>
      <c r="Y63" s="116"/>
      <c r="Z63" s="116"/>
      <c r="AA63" s="116"/>
      <c r="AB63" s="115"/>
      <c r="AC63" s="115"/>
      <c r="AD63" s="115"/>
      <c r="AE63" s="115"/>
      <c r="AF63" s="115"/>
      <c r="AG63" s="115"/>
      <c r="AH63" s="115"/>
      <c r="AI63" s="115"/>
      <c r="AJ63" s="116"/>
      <c r="AK63" s="116"/>
      <c r="AL63" s="116"/>
      <c r="AM63" s="115"/>
      <c r="AN63" s="115"/>
      <c r="AO63" s="115"/>
      <c r="AP63" s="115"/>
      <c r="AQ63" s="115"/>
      <c r="AR63" s="115"/>
      <c r="AS63" s="115"/>
      <c r="AT63" s="115"/>
      <c r="AU63" s="115"/>
      <c r="AV63" s="115"/>
      <c r="AW63" s="115"/>
      <c r="AX63" s="116"/>
      <c r="AY63" s="116"/>
      <c r="AZ63" s="117"/>
      <c r="BA63" s="118"/>
      <c r="BB63" s="95"/>
      <c r="BC63" s="95"/>
      <c r="BD63" s="41">
        <v>2</v>
      </c>
      <c r="BE63" s="52">
        <v>23</v>
      </c>
      <c r="BF63" s="103">
        <v>2341</v>
      </c>
      <c r="BG63" s="277"/>
    </row>
    <row r="64" spans="1:59" s="63" customFormat="1" ht="12.75" x14ac:dyDescent="0.2">
      <c r="A64" s="196">
        <v>2</v>
      </c>
      <c r="B64" s="197" t="s">
        <v>43</v>
      </c>
      <c r="C64" s="208">
        <v>23</v>
      </c>
      <c r="D64" s="209" t="s">
        <v>44</v>
      </c>
      <c r="E64" s="212">
        <v>2341</v>
      </c>
      <c r="F64" s="213" t="s">
        <v>80</v>
      </c>
      <c r="G64" s="231"/>
      <c r="H64" s="65"/>
      <c r="I64" s="222"/>
      <c r="J64" s="66"/>
      <c r="K64" s="66"/>
      <c r="L64" s="66"/>
      <c r="M64" s="64"/>
      <c r="N64" s="304"/>
      <c r="O64" s="305"/>
      <c r="P64" s="127"/>
      <c r="Q64" s="67"/>
      <c r="R64" s="67"/>
      <c r="S64" s="67"/>
      <c r="T64" s="67"/>
      <c r="U64" s="67"/>
      <c r="V64" s="67"/>
      <c r="W64" s="67"/>
      <c r="X64" s="67"/>
      <c r="Y64" s="68"/>
      <c r="Z64" s="68"/>
      <c r="AA64" s="68"/>
      <c r="AB64" s="67"/>
      <c r="AC64" s="67"/>
      <c r="AD64" s="67"/>
      <c r="AE64" s="67"/>
      <c r="AF64" s="67"/>
      <c r="AG64" s="67"/>
      <c r="AH64" s="67"/>
      <c r="AI64" s="67"/>
      <c r="AJ64" s="68"/>
      <c r="AK64" s="68"/>
      <c r="AL64" s="68"/>
      <c r="AM64" s="67"/>
      <c r="AN64" s="67"/>
      <c r="AO64" s="67"/>
      <c r="AP64" s="67"/>
      <c r="AQ64" s="67"/>
      <c r="AR64" s="67"/>
      <c r="AS64" s="67"/>
      <c r="AT64" s="67"/>
      <c r="AU64" s="67"/>
      <c r="AV64" s="67"/>
      <c r="AW64" s="67"/>
      <c r="AX64" s="68"/>
      <c r="AY64" s="68"/>
      <c r="AZ64" s="69"/>
      <c r="BA64" s="70"/>
      <c r="BB64" s="71"/>
      <c r="BC64" s="95"/>
      <c r="BD64" s="41">
        <v>2</v>
      </c>
      <c r="BE64" s="52">
        <v>23</v>
      </c>
      <c r="BF64" s="103">
        <v>2341</v>
      </c>
      <c r="BG64" s="275"/>
    </row>
    <row r="65" spans="1:59" s="63" customFormat="1" ht="12.75" x14ac:dyDescent="0.2">
      <c r="A65" s="196">
        <v>2</v>
      </c>
      <c r="B65" s="197" t="s">
        <v>43</v>
      </c>
      <c r="C65" s="208">
        <v>23</v>
      </c>
      <c r="D65" s="209" t="s">
        <v>44</v>
      </c>
      <c r="E65" s="212">
        <v>2341</v>
      </c>
      <c r="F65" s="213" t="s">
        <v>80</v>
      </c>
      <c r="G65" s="231" t="s">
        <v>46</v>
      </c>
      <c r="H65" s="72" t="s">
        <v>1233</v>
      </c>
      <c r="I65" s="73" t="s">
        <v>1164</v>
      </c>
      <c r="J65" s="73"/>
      <c r="K65" s="73"/>
      <c r="L65" s="73"/>
      <c r="M65" s="74"/>
      <c r="N65" s="247"/>
      <c r="O65" s="306"/>
      <c r="P65" s="105"/>
      <c r="Q65" s="75"/>
      <c r="R65" s="75"/>
      <c r="S65" s="75"/>
      <c r="T65" s="75"/>
      <c r="U65" s="75"/>
      <c r="V65" s="75"/>
      <c r="W65" s="75"/>
      <c r="X65" s="75"/>
      <c r="Y65" s="76" t="s">
        <v>1241</v>
      </c>
      <c r="Z65" s="77" t="s">
        <v>1241</v>
      </c>
      <c r="AA65" s="78">
        <f>AA$143</f>
        <v>0</v>
      </c>
      <c r="AB65" s="75"/>
      <c r="AC65" s="75"/>
      <c r="AD65" s="75"/>
      <c r="AE65" s="75"/>
      <c r="AF65" s="75"/>
      <c r="AG65" s="75"/>
      <c r="AH65" s="75"/>
      <c r="AI65" s="75"/>
      <c r="AJ65" s="76" t="s">
        <v>1241</v>
      </c>
      <c r="AK65" s="77" t="s">
        <v>1241</v>
      </c>
      <c r="AL65" s="78">
        <f>AL$143</f>
        <v>0</v>
      </c>
      <c r="AM65" s="75"/>
      <c r="AN65" s="75"/>
      <c r="AO65" s="75"/>
      <c r="AP65" s="75"/>
      <c r="AQ65" s="75"/>
      <c r="AR65" s="75"/>
      <c r="AS65" s="75"/>
      <c r="AT65" s="75"/>
      <c r="AU65" s="75"/>
      <c r="AV65" s="75"/>
      <c r="AW65" s="76" t="s">
        <v>1241</v>
      </c>
      <c r="AX65" s="77" t="s">
        <v>1241</v>
      </c>
      <c r="AY65" s="78">
        <f>AY$143</f>
        <v>10</v>
      </c>
      <c r="AZ65" s="79"/>
      <c r="BA65" s="80" t="str">
        <f>I65</f>
        <v>&gt; see 3121, In situ concrete</v>
      </c>
      <c r="BB65" s="71"/>
      <c r="BC65" s="95"/>
      <c r="BD65" s="41">
        <v>2</v>
      </c>
      <c r="BE65" s="52">
        <v>23</v>
      </c>
      <c r="BF65" s="103">
        <v>2341</v>
      </c>
      <c r="BG65" s="276" t="str">
        <f>H65</f>
        <v>Default Scenario (Link)</v>
      </c>
    </row>
    <row r="66" spans="1:59" s="63" customFormat="1" ht="12.75" x14ac:dyDescent="0.2">
      <c r="A66" s="196">
        <v>2</v>
      </c>
      <c r="B66" s="197" t="s">
        <v>43</v>
      </c>
      <c r="C66" s="208">
        <v>23</v>
      </c>
      <c r="D66" s="209" t="s">
        <v>44</v>
      </c>
      <c r="E66" s="212">
        <v>2341</v>
      </c>
      <c r="F66" s="213" t="s">
        <v>80</v>
      </c>
      <c r="G66" s="231"/>
      <c r="H66" s="65"/>
      <c r="I66" s="222"/>
      <c r="J66" s="66"/>
      <c r="K66" s="66"/>
      <c r="L66" s="66"/>
      <c r="M66" s="64"/>
      <c r="N66" s="304"/>
      <c r="O66" s="305"/>
      <c r="P66" s="127"/>
      <c r="Q66" s="67"/>
      <c r="R66" s="67"/>
      <c r="S66" s="67"/>
      <c r="T66" s="67"/>
      <c r="U66" s="67"/>
      <c r="V66" s="67"/>
      <c r="W66" s="67"/>
      <c r="X66" s="67"/>
      <c r="Y66" s="68"/>
      <c r="Z66" s="68"/>
      <c r="AA66" s="68"/>
      <c r="AB66" s="67"/>
      <c r="AC66" s="67"/>
      <c r="AD66" s="67"/>
      <c r="AE66" s="67"/>
      <c r="AF66" s="67"/>
      <c r="AG66" s="67"/>
      <c r="AH66" s="67"/>
      <c r="AI66" s="67"/>
      <c r="AJ66" s="68"/>
      <c r="AK66" s="68"/>
      <c r="AL66" s="68"/>
      <c r="AM66" s="67"/>
      <c r="AN66" s="67"/>
      <c r="AO66" s="67"/>
      <c r="AP66" s="67"/>
      <c r="AQ66" s="67"/>
      <c r="AR66" s="67"/>
      <c r="AS66" s="67"/>
      <c r="AT66" s="67"/>
      <c r="AU66" s="67"/>
      <c r="AV66" s="67"/>
      <c r="AW66" s="67"/>
      <c r="AX66" s="68"/>
      <c r="AY66" s="68"/>
      <c r="AZ66" s="69"/>
      <c r="BA66" s="70"/>
      <c r="BB66" s="71"/>
      <c r="BC66" s="95"/>
      <c r="BD66" s="41">
        <v>2</v>
      </c>
      <c r="BE66" s="52">
        <v>23</v>
      </c>
      <c r="BF66" s="103">
        <v>2341</v>
      </c>
      <c r="BG66" s="275"/>
    </row>
    <row r="67" spans="1:59" s="63" customFormat="1" ht="12.75" x14ac:dyDescent="0.2">
      <c r="A67" s="196">
        <v>2</v>
      </c>
      <c r="B67" s="197" t="s">
        <v>43</v>
      </c>
      <c r="C67" s="208">
        <v>23</v>
      </c>
      <c r="D67" s="209" t="s">
        <v>44</v>
      </c>
      <c r="E67" s="212">
        <v>2341</v>
      </c>
      <c r="F67" s="213" t="s">
        <v>80</v>
      </c>
      <c r="G67" s="232"/>
      <c r="H67" s="97"/>
      <c r="I67" s="224"/>
      <c r="J67" s="98"/>
      <c r="K67" s="98"/>
      <c r="L67" s="98"/>
      <c r="M67" s="96"/>
      <c r="N67" s="307"/>
      <c r="O67" s="246"/>
      <c r="P67" s="124"/>
      <c r="Q67" s="99"/>
      <c r="R67" s="99"/>
      <c r="S67" s="99"/>
      <c r="T67" s="99"/>
      <c r="U67" s="99"/>
      <c r="V67" s="99"/>
      <c r="W67" s="99"/>
      <c r="X67" s="99"/>
      <c r="Y67" s="100"/>
      <c r="Z67" s="100"/>
      <c r="AA67" s="100"/>
      <c r="AB67" s="99"/>
      <c r="AC67" s="99"/>
      <c r="AD67" s="99"/>
      <c r="AE67" s="99"/>
      <c r="AF67" s="99"/>
      <c r="AG67" s="99"/>
      <c r="AH67" s="99"/>
      <c r="AI67" s="99"/>
      <c r="AJ67" s="100"/>
      <c r="AK67" s="100"/>
      <c r="AL67" s="100"/>
      <c r="AM67" s="99"/>
      <c r="AN67" s="99"/>
      <c r="AO67" s="99"/>
      <c r="AP67" s="99"/>
      <c r="AQ67" s="99"/>
      <c r="AR67" s="99"/>
      <c r="AS67" s="99"/>
      <c r="AT67" s="99"/>
      <c r="AU67" s="99"/>
      <c r="AV67" s="99"/>
      <c r="AW67" s="99"/>
      <c r="AX67" s="100"/>
      <c r="AY67" s="100"/>
      <c r="AZ67" s="101"/>
      <c r="BA67" s="102"/>
      <c r="BB67" s="95"/>
      <c r="BC67" s="95"/>
      <c r="BD67" s="41">
        <v>2</v>
      </c>
      <c r="BE67" s="52">
        <v>23</v>
      </c>
      <c r="BF67" s="103">
        <v>2341</v>
      </c>
      <c r="BG67" s="277"/>
    </row>
    <row r="68" spans="1:59" s="63" customFormat="1" ht="12.75" x14ac:dyDescent="0.2">
      <c r="A68" s="196">
        <v>2</v>
      </c>
      <c r="B68" s="197" t="s">
        <v>43</v>
      </c>
      <c r="C68" s="208">
        <v>23</v>
      </c>
      <c r="D68" s="209" t="s">
        <v>44</v>
      </c>
      <c r="E68" s="212">
        <v>2341</v>
      </c>
      <c r="F68" s="213" t="s">
        <v>80</v>
      </c>
      <c r="G68" s="231"/>
      <c r="H68" s="65"/>
      <c r="I68" s="222"/>
      <c r="J68" s="66"/>
      <c r="K68" s="66"/>
      <c r="L68" s="66"/>
      <c r="M68" s="64"/>
      <c r="N68" s="304"/>
      <c r="O68" s="305"/>
      <c r="P68" s="127"/>
      <c r="Q68" s="67"/>
      <c r="R68" s="67"/>
      <c r="S68" s="67"/>
      <c r="T68" s="67"/>
      <c r="U68" s="67"/>
      <c r="V68" s="67"/>
      <c r="W68" s="67"/>
      <c r="X68" s="67"/>
      <c r="Y68" s="68"/>
      <c r="Z68" s="68"/>
      <c r="AA68" s="68"/>
      <c r="AB68" s="67"/>
      <c r="AC68" s="67"/>
      <c r="AD68" s="67"/>
      <c r="AE68" s="67"/>
      <c r="AF68" s="67"/>
      <c r="AG68" s="67"/>
      <c r="AH68" s="67"/>
      <c r="AI68" s="67"/>
      <c r="AJ68" s="68"/>
      <c r="AK68" s="68"/>
      <c r="AL68" s="68"/>
      <c r="AM68" s="67"/>
      <c r="AN68" s="67"/>
      <c r="AO68" s="67"/>
      <c r="AP68" s="67"/>
      <c r="AQ68" s="67"/>
      <c r="AR68" s="67"/>
      <c r="AS68" s="67"/>
      <c r="AT68" s="67"/>
      <c r="AU68" s="67"/>
      <c r="AV68" s="67"/>
      <c r="AW68" s="67"/>
      <c r="AX68" s="68"/>
      <c r="AY68" s="68"/>
      <c r="AZ68" s="69"/>
      <c r="BA68" s="70"/>
      <c r="BB68" s="71"/>
      <c r="BC68" s="95"/>
      <c r="BD68" s="41">
        <v>2</v>
      </c>
      <c r="BE68" s="52">
        <v>23</v>
      </c>
      <c r="BF68" s="103">
        <v>2341</v>
      </c>
      <c r="BG68" s="275"/>
    </row>
    <row r="69" spans="1:59" s="63" customFormat="1" ht="12.75" x14ac:dyDescent="0.2">
      <c r="A69" s="196">
        <v>2</v>
      </c>
      <c r="B69" s="197" t="s">
        <v>43</v>
      </c>
      <c r="C69" s="208">
        <v>23</v>
      </c>
      <c r="D69" s="209" t="s">
        <v>44</v>
      </c>
      <c r="E69" s="212">
        <v>2341</v>
      </c>
      <c r="F69" s="213" t="s">
        <v>80</v>
      </c>
      <c r="G69" s="231" t="s">
        <v>53</v>
      </c>
      <c r="H69" s="72" t="s">
        <v>1233</v>
      </c>
      <c r="I69" s="223" t="s">
        <v>1183</v>
      </c>
      <c r="J69" s="73"/>
      <c r="K69" s="73"/>
      <c r="L69" s="73"/>
      <c r="M69" s="74"/>
      <c r="N69" s="247"/>
      <c r="O69" s="306"/>
      <c r="P69" s="105"/>
      <c r="Q69" s="75"/>
      <c r="R69" s="75"/>
      <c r="S69" s="75"/>
      <c r="T69" s="75"/>
      <c r="U69" s="75"/>
      <c r="V69" s="75"/>
      <c r="W69" s="75"/>
      <c r="X69" s="75"/>
      <c r="Y69" s="76" t="s">
        <v>1241</v>
      </c>
      <c r="Z69" s="77" t="s">
        <v>1241</v>
      </c>
      <c r="AA69" s="78">
        <f>AA$126</f>
        <v>1000</v>
      </c>
      <c r="AB69" s="75"/>
      <c r="AC69" s="75"/>
      <c r="AD69" s="75"/>
      <c r="AE69" s="75"/>
      <c r="AF69" s="75"/>
      <c r="AG69" s="75"/>
      <c r="AH69" s="75"/>
      <c r="AI69" s="75"/>
      <c r="AJ69" s="76" t="s">
        <v>1241</v>
      </c>
      <c r="AK69" s="77" t="s">
        <v>1241</v>
      </c>
      <c r="AL69" s="78">
        <f>AL$126</f>
        <v>0</v>
      </c>
      <c r="AM69" s="75"/>
      <c r="AN69" s="75"/>
      <c r="AO69" s="75"/>
      <c r="AP69" s="75"/>
      <c r="AQ69" s="75"/>
      <c r="AR69" s="75"/>
      <c r="AS69" s="75"/>
      <c r="AT69" s="75"/>
      <c r="AU69" s="75"/>
      <c r="AV69" s="75"/>
      <c r="AW69" s="76" t="s">
        <v>1241</v>
      </c>
      <c r="AX69" s="77" t="s">
        <v>1241</v>
      </c>
      <c r="AY69" s="78">
        <f>AY$126</f>
        <v>500</v>
      </c>
      <c r="AZ69" s="79"/>
      <c r="BA69" s="80" t="str">
        <f>I69</f>
        <v>&gt; see 3112, Reinforcement for in situ concrete</v>
      </c>
      <c r="BB69" s="71"/>
      <c r="BC69" s="95"/>
      <c r="BD69" s="41">
        <v>2</v>
      </c>
      <c r="BE69" s="52">
        <v>23</v>
      </c>
      <c r="BF69" s="103">
        <v>2341</v>
      </c>
      <c r="BG69" s="276" t="s">
        <v>47</v>
      </c>
    </row>
    <row r="70" spans="1:59" s="63" customFormat="1" ht="12.75" x14ac:dyDescent="0.2">
      <c r="A70" s="196">
        <v>2</v>
      </c>
      <c r="B70" s="197" t="s">
        <v>43</v>
      </c>
      <c r="C70" s="208">
        <v>23</v>
      </c>
      <c r="D70" s="209" t="s">
        <v>44</v>
      </c>
      <c r="E70" s="212">
        <v>2341</v>
      </c>
      <c r="F70" s="213" t="s">
        <v>80</v>
      </c>
      <c r="G70" s="231"/>
      <c r="H70" s="65"/>
      <c r="I70" s="222"/>
      <c r="J70" s="66"/>
      <c r="K70" s="66"/>
      <c r="L70" s="66"/>
      <c r="M70" s="64"/>
      <c r="N70" s="304"/>
      <c r="O70" s="305"/>
      <c r="P70" s="127"/>
      <c r="Q70" s="67"/>
      <c r="R70" s="67"/>
      <c r="S70" s="67"/>
      <c r="T70" s="67"/>
      <c r="U70" s="67"/>
      <c r="V70" s="67"/>
      <c r="W70" s="67"/>
      <c r="X70" s="67"/>
      <c r="Y70" s="68"/>
      <c r="Z70" s="68"/>
      <c r="AA70" s="68"/>
      <c r="AB70" s="67"/>
      <c r="AC70" s="67"/>
      <c r="AD70" s="67"/>
      <c r="AE70" s="67"/>
      <c r="AF70" s="67"/>
      <c r="AG70" s="67"/>
      <c r="AH70" s="67"/>
      <c r="AI70" s="67"/>
      <c r="AJ70" s="68"/>
      <c r="AK70" s="68"/>
      <c r="AL70" s="68"/>
      <c r="AM70" s="67"/>
      <c r="AN70" s="67"/>
      <c r="AO70" s="67"/>
      <c r="AP70" s="67"/>
      <c r="AQ70" s="67"/>
      <c r="AR70" s="67"/>
      <c r="AS70" s="67"/>
      <c r="AT70" s="67"/>
      <c r="AU70" s="67"/>
      <c r="AV70" s="67"/>
      <c r="AW70" s="67"/>
      <c r="AX70" s="68"/>
      <c r="AY70" s="68"/>
      <c r="AZ70" s="69"/>
      <c r="BA70" s="70"/>
      <c r="BB70" s="71"/>
      <c r="BC70" s="95"/>
      <c r="BD70" s="41">
        <v>2</v>
      </c>
      <c r="BE70" s="52">
        <v>23</v>
      </c>
      <c r="BF70" s="103">
        <v>2341</v>
      </c>
      <c r="BG70" s="275"/>
    </row>
    <row r="71" spans="1:59" s="63" customFormat="1" ht="12.75" x14ac:dyDescent="0.2">
      <c r="A71" s="196">
        <v>2</v>
      </c>
      <c r="B71" s="197" t="s">
        <v>43</v>
      </c>
      <c r="C71" s="208">
        <v>23</v>
      </c>
      <c r="D71" s="209" t="s">
        <v>44</v>
      </c>
      <c r="E71" s="212">
        <v>2341</v>
      </c>
      <c r="F71" s="213" t="s">
        <v>80</v>
      </c>
      <c r="G71" s="232"/>
      <c r="H71" s="97"/>
      <c r="I71" s="224"/>
      <c r="J71" s="98"/>
      <c r="K71" s="98"/>
      <c r="L71" s="98"/>
      <c r="M71" s="96"/>
      <c r="N71" s="307"/>
      <c r="O71" s="246"/>
      <c r="P71" s="124"/>
      <c r="Q71" s="99"/>
      <c r="R71" s="99"/>
      <c r="S71" s="99"/>
      <c r="T71" s="99"/>
      <c r="U71" s="99"/>
      <c r="V71" s="99"/>
      <c r="W71" s="99"/>
      <c r="X71" s="99"/>
      <c r="Y71" s="100"/>
      <c r="Z71" s="100"/>
      <c r="AA71" s="100"/>
      <c r="AB71" s="99"/>
      <c r="AC71" s="99"/>
      <c r="AD71" s="99"/>
      <c r="AE71" s="99"/>
      <c r="AF71" s="99"/>
      <c r="AG71" s="99"/>
      <c r="AH71" s="99"/>
      <c r="AI71" s="99"/>
      <c r="AJ71" s="100"/>
      <c r="AK71" s="100"/>
      <c r="AL71" s="100"/>
      <c r="AM71" s="99"/>
      <c r="AN71" s="99"/>
      <c r="AO71" s="99"/>
      <c r="AP71" s="99"/>
      <c r="AQ71" s="99"/>
      <c r="AR71" s="99"/>
      <c r="AS71" s="99"/>
      <c r="AT71" s="99"/>
      <c r="AU71" s="99"/>
      <c r="AV71" s="99"/>
      <c r="AW71" s="99"/>
      <c r="AX71" s="100"/>
      <c r="AY71" s="100"/>
      <c r="AZ71" s="101"/>
      <c r="BA71" s="102"/>
      <c r="BB71" s="95"/>
      <c r="BC71" s="95"/>
      <c r="BD71" s="41">
        <v>2</v>
      </c>
      <c r="BE71" s="52">
        <v>23</v>
      </c>
      <c r="BF71" s="103">
        <v>2341</v>
      </c>
      <c r="BG71" s="277"/>
    </row>
    <row r="72" spans="1:59" s="63" customFormat="1" ht="12.75" x14ac:dyDescent="0.2">
      <c r="A72" s="196">
        <v>2</v>
      </c>
      <c r="B72" s="197" t="s">
        <v>43</v>
      </c>
      <c r="C72" s="208">
        <v>23</v>
      </c>
      <c r="D72" s="209" t="s">
        <v>44</v>
      </c>
      <c r="E72" s="212">
        <v>2341</v>
      </c>
      <c r="F72" s="213" t="s">
        <v>80</v>
      </c>
      <c r="G72" s="231" t="s">
        <v>81</v>
      </c>
      <c r="H72" s="65"/>
      <c r="I72" s="222"/>
      <c r="J72" s="66"/>
      <c r="K72" s="66"/>
      <c r="L72" s="66"/>
      <c r="M72" s="64"/>
      <c r="N72" s="304"/>
      <c r="O72" s="305"/>
      <c r="P72" s="127"/>
      <c r="Q72" s="67"/>
      <c r="R72" s="67"/>
      <c r="S72" s="67"/>
      <c r="T72" s="67"/>
      <c r="U72" s="67"/>
      <c r="V72" s="67"/>
      <c r="W72" s="67"/>
      <c r="X72" s="67"/>
      <c r="Y72" s="68"/>
      <c r="Z72" s="68"/>
      <c r="AA72" s="68"/>
      <c r="AB72" s="67"/>
      <c r="AC72" s="67"/>
      <c r="AD72" s="67"/>
      <c r="AE72" s="67"/>
      <c r="AF72" s="67"/>
      <c r="AG72" s="67"/>
      <c r="AH72" s="67"/>
      <c r="AI72" s="67"/>
      <c r="AJ72" s="68"/>
      <c r="AK72" s="68"/>
      <c r="AL72" s="68"/>
      <c r="AM72" s="67"/>
      <c r="AN72" s="67"/>
      <c r="AO72" s="67"/>
      <c r="AP72" s="67"/>
      <c r="AQ72" s="67"/>
      <c r="AR72" s="67"/>
      <c r="AS72" s="67"/>
      <c r="AT72" s="67"/>
      <c r="AU72" s="67"/>
      <c r="AV72" s="67"/>
      <c r="AW72" s="67"/>
      <c r="AX72" s="68"/>
      <c r="AY72" s="68"/>
      <c r="AZ72" s="69"/>
      <c r="BA72" s="70"/>
      <c r="BB72" s="71"/>
      <c r="BC72" s="95"/>
      <c r="BD72" s="41">
        <v>2</v>
      </c>
      <c r="BE72" s="52">
        <v>23</v>
      </c>
      <c r="BF72" s="103">
        <v>2341</v>
      </c>
      <c r="BG72" s="275"/>
    </row>
    <row r="73" spans="1:59" s="63" customFormat="1" ht="12.75" x14ac:dyDescent="0.2">
      <c r="A73" s="196">
        <v>2</v>
      </c>
      <c r="B73" s="197" t="s">
        <v>43</v>
      </c>
      <c r="C73" s="208">
        <v>23</v>
      </c>
      <c r="D73" s="209" t="s">
        <v>44</v>
      </c>
      <c r="E73" s="212">
        <v>2341</v>
      </c>
      <c r="F73" s="213" t="s">
        <v>80</v>
      </c>
      <c r="G73" s="231" t="s">
        <v>81</v>
      </c>
      <c r="H73" s="72" t="s">
        <v>47</v>
      </c>
      <c r="I73" s="223"/>
      <c r="J73" s="73"/>
      <c r="K73" s="73"/>
      <c r="L73" s="73"/>
      <c r="M73" s="74"/>
      <c r="N73" s="247"/>
      <c r="O73" s="306"/>
      <c r="P73" s="105"/>
      <c r="Q73" s="75"/>
      <c r="R73" s="75"/>
      <c r="S73" s="75"/>
      <c r="T73" s="75"/>
      <c r="U73" s="75"/>
      <c r="V73" s="75"/>
      <c r="W73" s="75"/>
      <c r="X73" s="75"/>
      <c r="Y73" s="76">
        <f>IF(ISNUMBER(VLOOKUP(Y75,P$7:W$7,MATCH(Y75,P$7:W$7))),VLOOKUP(Y75,P$7:W$7,MATCH(Y75,P$7:W$7)),IF(N77=0,"No Data",IF(Y75&gt;0,"&lt;100",0)))</f>
        <v>10000</v>
      </c>
      <c r="Z73" s="77">
        <f>IF(ISNUMBER(VLOOKUP(Z77,P$7:W$7,MATCH(Z77,P$7:W$7))),VLOOKUP(Z77,P$7:W$7,MATCH(Z77,P$7:W$7)),IF(N77=0,"No Data",IF(Z77&gt;0,"&lt;100",0)))</f>
        <v>10000</v>
      </c>
      <c r="AA73" s="106">
        <f>IF(ISNUMBER(Z73),Z73,0)</f>
        <v>10000</v>
      </c>
      <c r="AB73" s="75"/>
      <c r="AC73" s="75"/>
      <c r="AD73" s="75"/>
      <c r="AE73" s="75"/>
      <c r="AF73" s="75"/>
      <c r="AG73" s="75"/>
      <c r="AH73" s="75"/>
      <c r="AI73" s="75"/>
      <c r="AJ73" s="76">
        <f>IF(ISNUMBER(VLOOKUP(AJ75,AB$7:AH$7,MATCH(AJ75,AB$7:AH$7))),VLOOKUP(AJ75,AB$7:AH$7,MATCH(AJ75,AB$7:AH$7)),IF(N77=0,"No Data",IF(AJ75&gt;0,"&lt;50",0)))</f>
        <v>0</v>
      </c>
      <c r="AK73" s="77">
        <f>IF(ISNUMBER(VLOOKUP(AK77,AB$7:AH$7,MATCH(AK77,AB$7:AH$7))),VLOOKUP(AK77,AB$7:AH$7,MATCH(AK77,AB$7:AH$7)),IF(N77=0,"No Data",IF(AK77&gt;0,"&lt;50",0)))</f>
        <v>0</v>
      </c>
      <c r="AL73" s="106">
        <f>IF(ISNUMBER(AK73),AK73,0)</f>
        <v>0</v>
      </c>
      <c r="AM73" s="75"/>
      <c r="AN73" s="75"/>
      <c r="AO73" s="75"/>
      <c r="AP73" s="75"/>
      <c r="AQ73" s="75"/>
      <c r="AR73" s="75"/>
      <c r="AS73" s="75"/>
      <c r="AT73" s="75"/>
      <c r="AU73" s="75"/>
      <c r="AV73" s="75"/>
      <c r="AW73" s="76">
        <f>IF(ISNUMBER(VLOOKUP(AW75,AM$7:AU$7,MATCH(AW75,AM$7:AU$7))),VLOOKUP(AW75,AM$7:AU$7,MATCH(AW75,AM$7:AU$7)),IF(N77=0,"No Data",IF(AW75&gt;0,"&lt;10",0)))</f>
        <v>100</v>
      </c>
      <c r="AX73" s="77">
        <f>IF(ISNUMBER(VLOOKUP(AX77,AM$7:AU$7,MATCH(AX77,AM$7:AU$7))),VLOOKUP(AX77,AM$7:AU$7,MATCH(AX77,AM$7:AU$7)),IF(N77=0,"No Data",IF(AX77&gt;0,"&lt;10",0)))</f>
        <v>100</v>
      </c>
      <c r="AY73" s="106">
        <f>IF(ISNUMBER(AX73),AX73,0)</f>
        <v>100</v>
      </c>
      <c r="AZ73" s="79"/>
      <c r="BA73" s="80"/>
      <c r="BB73" s="71"/>
      <c r="BC73" s="95"/>
      <c r="BD73" s="41">
        <v>2</v>
      </c>
      <c r="BE73" s="52">
        <v>23</v>
      </c>
      <c r="BF73" s="103">
        <v>2341</v>
      </c>
      <c r="BG73" s="276" t="s">
        <v>47</v>
      </c>
    </row>
    <row r="74" spans="1:59" s="63" customFormat="1" ht="12.75" x14ac:dyDescent="0.2">
      <c r="A74" s="196">
        <v>2</v>
      </c>
      <c r="B74" s="197" t="s">
        <v>43</v>
      </c>
      <c r="C74" s="208">
        <v>23</v>
      </c>
      <c r="D74" s="209" t="s">
        <v>44</v>
      </c>
      <c r="E74" s="212">
        <v>2341</v>
      </c>
      <c r="F74" s="213" t="s">
        <v>80</v>
      </c>
      <c r="G74" s="231" t="s">
        <v>81</v>
      </c>
      <c r="H74" s="81" t="s">
        <v>48</v>
      </c>
      <c r="I74" s="223"/>
      <c r="J74" s="73"/>
      <c r="K74" s="73"/>
      <c r="L74" s="73"/>
      <c r="M74" s="74"/>
      <c r="N74" s="247"/>
      <c r="O74" s="306"/>
      <c r="P74" s="105"/>
      <c r="Q74" s="75"/>
      <c r="R74" s="75"/>
      <c r="S74" s="75"/>
      <c r="T74" s="75"/>
      <c r="U74" s="75"/>
      <c r="V74" s="75"/>
      <c r="W74" s="75"/>
      <c r="X74" s="75"/>
      <c r="Y74" s="82">
        <f>MIN(X78:X83)</f>
        <v>0</v>
      </c>
      <c r="Z74" s="83"/>
      <c r="AA74" s="83"/>
      <c r="AB74" s="75"/>
      <c r="AC74" s="75"/>
      <c r="AD74" s="75"/>
      <c r="AE74" s="75"/>
      <c r="AF74" s="75"/>
      <c r="AG74" s="75"/>
      <c r="AH74" s="75"/>
      <c r="AI74" s="75"/>
      <c r="AJ74" s="82">
        <f>MIN(AI78:AI83)</f>
        <v>0</v>
      </c>
      <c r="AK74" s="83"/>
      <c r="AL74" s="83"/>
      <c r="AM74" s="75"/>
      <c r="AN74" s="75"/>
      <c r="AO74" s="75"/>
      <c r="AP74" s="75"/>
      <c r="AQ74" s="75"/>
      <c r="AR74" s="75"/>
      <c r="AS74" s="75"/>
      <c r="AT74" s="75"/>
      <c r="AU74" s="75"/>
      <c r="AV74" s="75"/>
      <c r="AW74" s="82">
        <f>MIN(AV78:AV83)</f>
        <v>100</v>
      </c>
      <c r="AX74" s="83"/>
      <c r="AY74" s="83"/>
      <c r="AZ74" s="79"/>
      <c r="BA74" s="80"/>
      <c r="BB74" s="71"/>
      <c r="BC74" s="95"/>
      <c r="BD74" s="41">
        <v>2</v>
      </c>
      <c r="BE74" s="52">
        <v>23</v>
      </c>
      <c r="BF74" s="103">
        <v>2341</v>
      </c>
      <c r="BG74" s="278" t="s">
        <v>48</v>
      </c>
    </row>
    <row r="75" spans="1:59" s="63" customFormat="1" ht="12.75" x14ac:dyDescent="0.2">
      <c r="A75" s="196">
        <v>2</v>
      </c>
      <c r="B75" s="197" t="s">
        <v>43</v>
      </c>
      <c r="C75" s="208">
        <v>23</v>
      </c>
      <c r="D75" s="209" t="s">
        <v>44</v>
      </c>
      <c r="E75" s="212">
        <v>2341</v>
      </c>
      <c r="F75" s="213" t="s">
        <v>80</v>
      </c>
      <c r="G75" s="231" t="s">
        <v>81</v>
      </c>
      <c r="H75" s="81" t="s">
        <v>49</v>
      </c>
      <c r="I75" s="223"/>
      <c r="J75" s="73"/>
      <c r="K75" s="73"/>
      <c r="L75" s="73"/>
      <c r="M75" s="74"/>
      <c r="N75" s="247"/>
      <c r="O75" s="306"/>
      <c r="P75" s="105"/>
      <c r="Q75" s="75"/>
      <c r="R75" s="75"/>
      <c r="S75" s="75"/>
      <c r="T75" s="75"/>
      <c r="U75" s="75"/>
      <c r="V75" s="75"/>
      <c r="W75" s="75"/>
      <c r="X75" s="75"/>
      <c r="Y75" s="84">
        <f>IF(ISNUMBER(AVERAGE(X78:X83)),AVERAGE(X78:X83),0)</f>
        <v>13350</v>
      </c>
      <c r="Z75" s="83"/>
      <c r="AA75" s="83"/>
      <c r="AB75" s="75"/>
      <c r="AC75" s="75"/>
      <c r="AD75" s="75"/>
      <c r="AE75" s="75"/>
      <c r="AF75" s="75"/>
      <c r="AG75" s="75"/>
      <c r="AH75" s="75"/>
      <c r="AI75" s="75"/>
      <c r="AJ75" s="84">
        <f>IF(ISNUMBER(AVERAGE(AI78:AI83)),AVERAGE(AI78:AI83),0)</f>
        <v>0</v>
      </c>
      <c r="AK75" s="83"/>
      <c r="AL75" s="83"/>
      <c r="AM75" s="75"/>
      <c r="AN75" s="75"/>
      <c r="AO75" s="75"/>
      <c r="AP75" s="75"/>
      <c r="AQ75" s="75"/>
      <c r="AR75" s="75"/>
      <c r="AS75" s="75"/>
      <c r="AT75" s="75"/>
      <c r="AU75" s="75"/>
      <c r="AV75" s="75"/>
      <c r="AW75" s="84">
        <f>IF(ISNUMBER(AVERAGE(AV78:AV83)),AVERAGE(AV78:AV83),0)</f>
        <v>233.33333333333334</v>
      </c>
      <c r="AX75" s="83"/>
      <c r="AY75" s="83"/>
      <c r="AZ75" s="79"/>
      <c r="BA75" s="80"/>
      <c r="BB75" s="71"/>
      <c r="BC75" s="95"/>
      <c r="BD75" s="41">
        <v>2</v>
      </c>
      <c r="BE75" s="52">
        <v>23</v>
      </c>
      <c r="BF75" s="103">
        <v>2341</v>
      </c>
      <c r="BG75" s="278" t="s">
        <v>49</v>
      </c>
    </row>
    <row r="76" spans="1:59" s="63" customFormat="1" ht="12.75" x14ac:dyDescent="0.2">
      <c r="A76" s="196">
        <v>2</v>
      </c>
      <c r="B76" s="197" t="s">
        <v>43</v>
      </c>
      <c r="C76" s="208">
        <v>23</v>
      </c>
      <c r="D76" s="209" t="s">
        <v>44</v>
      </c>
      <c r="E76" s="212">
        <v>2341</v>
      </c>
      <c r="F76" s="213" t="s">
        <v>80</v>
      </c>
      <c r="G76" s="231" t="s">
        <v>81</v>
      </c>
      <c r="H76" s="81" t="s">
        <v>50</v>
      </c>
      <c r="I76" s="223"/>
      <c r="J76" s="73"/>
      <c r="K76" s="73"/>
      <c r="L76" s="73"/>
      <c r="M76" s="74"/>
      <c r="N76" s="247"/>
      <c r="O76" s="306"/>
      <c r="P76" s="105"/>
      <c r="Q76" s="75"/>
      <c r="R76" s="75"/>
      <c r="S76" s="75"/>
      <c r="T76" s="75"/>
      <c r="U76" s="75"/>
      <c r="V76" s="75"/>
      <c r="W76" s="75"/>
      <c r="X76" s="75"/>
      <c r="Y76" s="84">
        <f>MAX(X78:X83)</f>
        <v>25000</v>
      </c>
      <c r="Z76" s="83"/>
      <c r="AA76" s="83"/>
      <c r="AB76" s="75"/>
      <c r="AC76" s="75"/>
      <c r="AD76" s="75"/>
      <c r="AE76" s="75"/>
      <c r="AF76" s="75"/>
      <c r="AG76" s="75"/>
      <c r="AH76" s="75"/>
      <c r="AI76" s="75"/>
      <c r="AJ76" s="84">
        <f>MAX(AI78:AI83)</f>
        <v>0</v>
      </c>
      <c r="AK76" s="83"/>
      <c r="AL76" s="83"/>
      <c r="AM76" s="75"/>
      <c r="AN76" s="75"/>
      <c r="AO76" s="75"/>
      <c r="AP76" s="75"/>
      <c r="AQ76" s="75"/>
      <c r="AR76" s="75"/>
      <c r="AS76" s="75"/>
      <c r="AT76" s="75"/>
      <c r="AU76" s="75"/>
      <c r="AV76" s="75"/>
      <c r="AW76" s="84">
        <f>MAX(AV78:AV83)</f>
        <v>500</v>
      </c>
      <c r="AX76" s="83"/>
      <c r="AY76" s="83"/>
      <c r="AZ76" s="79"/>
      <c r="BA76" s="80"/>
      <c r="BB76" s="71"/>
      <c r="BC76" s="95"/>
      <c r="BD76" s="41">
        <v>2</v>
      </c>
      <c r="BE76" s="52">
        <v>23</v>
      </c>
      <c r="BF76" s="103">
        <v>2341</v>
      </c>
      <c r="BG76" s="278" t="s">
        <v>50</v>
      </c>
    </row>
    <row r="77" spans="1:59" s="63" customFormat="1" ht="12.75" x14ac:dyDescent="0.2">
      <c r="A77" s="196">
        <v>2</v>
      </c>
      <c r="B77" s="197" t="s">
        <v>43</v>
      </c>
      <c r="C77" s="208">
        <v>23</v>
      </c>
      <c r="D77" s="209" t="s">
        <v>44</v>
      </c>
      <c r="E77" s="212">
        <v>2341</v>
      </c>
      <c r="F77" s="213" t="s">
        <v>80</v>
      </c>
      <c r="G77" s="231" t="s">
        <v>81</v>
      </c>
      <c r="H77" s="85" t="s">
        <v>51</v>
      </c>
      <c r="I77" s="223"/>
      <c r="J77" s="73"/>
      <c r="K77" s="73"/>
      <c r="L77" s="73"/>
      <c r="M77" s="74"/>
      <c r="N77" s="248">
        <f>SUM(N78:N83)</f>
        <v>6</v>
      </c>
      <c r="O77" s="293">
        <f>SUM(O78:O83)</f>
        <v>0.99999999999999989</v>
      </c>
      <c r="P77" s="292"/>
      <c r="Q77" s="87"/>
      <c r="R77" s="87"/>
      <c r="S77" s="87"/>
      <c r="T77" s="87"/>
      <c r="U77" s="87"/>
      <c r="V77" s="87"/>
      <c r="W77" s="87"/>
      <c r="X77" s="87"/>
      <c r="Y77" s="88"/>
      <c r="Z77" s="119">
        <f>SUM(Z78:Z83)</f>
        <v>13349.999999999998</v>
      </c>
      <c r="AA77" s="120"/>
      <c r="AB77" s="111"/>
      <c r="AC77" s="111"/>
      <c r="AD77" s="111"/>
      <c r="AE77" s="111"/>
      <c r="AF77" s="111"/>
      <c r="AG77" s="111"/>
      <c r="AH77" s="111"/>
      <c r="AI77" s="111"/>
      <c r="AJ77" s="120"/>
      <c r="AK77" s="119">
        <f>SUM(AK78:AK83)</f>
        <v>0</v>
      </c>
      <c r="AL77" s="120"/>
      <c r="AM77" s="111"/>
      <c r="AN77" s="111"/>
      <c r="AO77" s="111"/>
      <c r="AP77" s="111"/>
      <c r="AQ77" s="111"/>
      <c r="AR77" s="111"/>
      <c r="AS77" s="111"/>
      <c r="AT77" s="111"/>
      <c r="AU77" s="111"/>
      <c r="AV77" s="111"/>
      <c r="AW77" s="120"/>
      <c r="AX77" s="119">
        <f>SUM(AX78:AX83)</f>
        <v>233.33333333333329</v>
      </c>
      <c r="AY77" s="88"/>
      <c r="AZ77" s="79"/>
      <c r="BA77" s="80"/>
      <c r="BB77" s="71"/>
      <c r="BC77" s="95"/>
      <c r="BD77" s="41">
        <v>2</v>
      </c>
      <c r="BE77" s="52">
        <v>23</v>
      </c>
      <c r="BF77" s="103">
        <v>2341</v>
      </c>
      <c r="BG77" s="279" t="s">
        <v>51</v>
      </c>
    </row>
    <row r="78" spans="1:59" s="63" customFormat="1" ht="12.75" x14ac:dyDescent="0.2">
      <c r="A78" s="196">
        <v>2</v>
      </c>
      <c r="B78" s="197" t="s">
        <v>43</v>
      </c>
      <c r="C78" s="208">
        <v>23</v>
      </c>
      <c r="D78" s="209" t="s">
        <v>44</v>
      </c>
      <c r="E78" s="212">
        <v>2341</v>
      </c>
      <c r="F78" s="213" t="s">
        <v>80</v>
      </c>
      <c r="G78" s="231" t="s">
        <v>81</v>
      </c>
      <c r="H78" s="89" t="s">
        <v>52</v>
      </c>
      <c r="I78" s="90" t="s">
        <v>82</v>
      </c>
      <c r="J78" s="90" t="s">
        <v>83</v>
      </c>
      <c r="K78" s="90" t="s">
        <v>64</v>
      </c>
      <c r="L78" s="90" t="s">
        <v>84</v>
      </c>
      <c r="M78" s="91" t="s">
        <v>81</v>
      </c>
      <c r="N78" s="312">
        <v>1</v>
      </c>
      <c r="O78" s="313">
        <f t="shared" ref="O78:O83" si="0">N78/N$77</f>
        <v>0.16666666666666666</v>
      </c>
      <c r="P78" s="104">
        <v>1</v>
      </c>
      <c r="Q78" s="92"/>
      <c r="R78" s="92"/>
      <c r="S78" s="92"/>
      <c r="T78" s="92"/>
      <c r="U78" s="92"/>
      <c r="V78" s="92"/>
      <c r="W78" s="92"/>
      <c r="X78" s="109">
        <f t="shared" ref="X78:X83" si="1">P78*P$7+Q78*Q$7+R78*R$7+S78*S$7+T78*T$7+U78*U$7+V78*V$7+W78*W$7</f>
        <v>100</v>
      </c>
      <c r="Y78" s="83"/>
      <c r="Z78" s="110">
        <f t="shared" ref="Z78:Z83" si="2">X78*$O78</f>
        <v>16.666666666666664</v>
      </c>
      <c r="AA78" s="111"/>
      <c r="AB78" s="92"/>
      <c r="AC78" s="92"/>
      <c r="AD78" s="92"/>
      <c r="AE78" s="92"/>
      <c r="AF78" s="92"/>
      <c r="AG78" s="92"/>
      <c r="AH78" s="92"/>
      <c r="AI78" s="109">
        <f t="shared" ref="AI78:AI83" si="3">AB78*AB$7+AC78*AC$7+AD78*AD$7+AE78*AE$7+AF78*AF$7+AG78*AG$7+AH78*AH$7</f>
        <v>0</v>
      </c>
      <c r="AJ78" s="83"/>
      <c r="AK78" s="110">
        <f t="shared" ref="AK78:AK83" si="4">AI78*$O78</f>
        <v>0</v>
      </c>
      <c r="AL78" s="111"/>
      <c r="AM78" s="92"/>
      <c r="AN78" s="92"/>
      <c r="AO78" s="92"/>
      <c r="AP78" s="92"/>
      <c r="AQ78" s="92"/>
      <c r="AR78" s="92">
        <v>1</v>
      </c>
      <c r="AS78" s="92"/>
      <c r="AT78" s="92"/>
      <c r="AU78" s="92"/>
      <c r="AV78" s="109">
        <f t="shared" ref="AV78:AV83" si="5">AM78*AM$7+AN78*AN$7+AO78*AO$7+AP78*AP$7+AQ78*AQ$7+AR78*AR$7+AS78*AS$7+AT78*AT$7+AU78*AU$7</f>
        <v>500</v>
      </c>
      <c r="AW78" s="75"/>
      <c r="AX78" s="110">
        <f t="shared" ref="AX78:AX83" si="6">AV78*$O78</f>
        <v>83.333333333333329</v>
      </c>
      <c r="AY78" s="111"/>
      <c r="AZ78" s="93"/>
      <c r="BA78" s="94" t="s">
        <v>85</v>
      </c>
      <c r="BB78" s="71"/>
      <c r="BC78" s="95"/>
      <c r="BD78" s="41">
        <v>2</v>
      </c>
      <c r="BE78" s="52">
        <v>23</v>
      </c>
      <c r="BF78" s="103">
        <v>2341</v>
      </c>
      <c r="BG78" s="280" t="s">
        <v>52</v>
      </c>
    </row>
    <row r="79" spans="1:59" s="63" customFormat="1" ht="12.75" x14ac:dyDescent="0.2">
      <c r="A79" s="196">
        <v>2</v>
      </c>
      <c r="B79" s="197" t="s">
        <v>43</v>
      </c>
      <c r="C79" s="208">
        <v>23</v>
      </c>
      <c r="D79" s="209" t="s">
        <v>44</v>
      </c>
      <c r="E79" s="212">
        <v>2341</v>
      </c>
      <c r="F79" s="213" t="s">
        <v>80</v>
      </c>
      <c r="G79" s="231" t="s">
        <v>81</v>
      </c>
      <c r="H79" s="89"/>
      <c r="I79" s="90" t="s">
        <v>1169</v>
      </c>
      <c r="J79" s="90" t="s">
        <v>86</v>
      </c>
      <c r="K79" s="90" t="s">
        <v>64</v>
      </c>
      <c r="L79" s="90" t="s">
        <v>87</v>
      </c>
      <c r="M79" s="91"/>
      <c r="N79" s="312">
        <v>1</v>
      </c>
      <c r="O79" s="313">
        <f t="shared" si="0"/>
        <v>0.16666666666666666</v>
      </c>
      <c r="P79" s="104"/>
      <c r="Q79" s="92"/>
      <c r="R79" s="92"/>
      <c r="S79" s="92"/>
      <c r="T79" s="92"/>
      <c r="U79" s="92"/>
      <c r="V79" s="92"/>
      <c r="W79" s="92"/>
      <c r="X79" s="109">
        <f t="shared" si="1"/>
        <v>0</v>
      </c>
      <c r="Y79" s="83"/>
      <c r="Z79" s="110">
        <f t="shared" si="2"/>
        <v>0</v>
      </c>
      <c r="AA79" s="111"/>
      <c r="AB79" s="92"/>
      <c r="AC79" s="92"/>
      <c r="AD79" s="92"/>
      <c r="AE79" s="92"/>
      <c r="AF79" s="92"/>
      <c r="AG79" s="92"/>
      <c r="AH79" s="92"/>
      <c r="AI79" s="109">
        <f t="shared" si="3"/>
        <v>0</v>
      </c>
      <c r="AJ79" s="83"/>
      <c r="AK79" s="110">
        <f t="shared" si="4"/>
        <v>0</v>
      </c>
      <c r="AL79" s="111"/>
      <c r="AM79" s="92"/>
      <c r="AN79" s="92"/>
      <c r="AO79" s="92"/>
      <c r="AP79" s="92"/>
      <c r="AQ79" s="92"/>
      <c r="AR79" s="92">
        <v>1</v>
      </c>
      <c r="AS79" s="92"/>
      <c r="AT79" s="92"/>
      <c r="AU79" s="92"/>
      <c r="AV79" s="109">
        <f t="shared" si="5"/>
        <v>500</v>
      </c>
      <c r="AW79" s="75"/>
      <c r="AX79" s="110">
        <f t="shared" si="6"/>
        <v>83.333333333333329</v>
      </c>
      <c r="AY79" s="111"/>
      <c r="AZ79" s="93"/>
      <c r="BA79" s="94" t="s">
        <v>85</v>
      </c>
      <c r="BB79" s="71"/>
      <c r="BC79" s="95"/>
      <c r="BD79" s="41">
        <v>2</v>
      </c>
      <c r="BE79" s="52">
        <v>23</v>
      </c>
      <c r="BF79" s="103">
        <v>2341</v>
      </c>
      <c r="BG79" s="280" t="s">
        <v>52</v>
      </c>
    </row>
    <row r="80" spans="1:59" s="63" customFormat="1" ht="12.75" x14ac:dyDescent="0.2">
      <c r="A80" s="196">
        <v>2</v>
      </c>
      <c r="B80" s="197" t="s">
        <v>43</v>
      </c>
      <c r="C80" s="208">
        <v>23</v>
      </c>
      <c r="D80" s="209" t="s">
        <v>44</v>
      </c>
      <c r="E80" s="212">
        <v>2341</v>
      </c>
      <c r="F80" s="213" t="s">
        <v>80</v>
      </c>
      <c r="G80" s="231" t="s">
        <v>81</v>
      </c>
      <c r="H80" s="89"/>
      <c r="I80" s="90" t="s">
        <v>88</v>
      </c>
      <c r="J80" s="90" t="s">
        <v>89</v>
      </c>
      <c r="K80" s="90" t="s">
        <v>90</v>
      </c>
      <c r="L80" s="90"/>
      <c r="M80" s="91"/>
      <c r="N80" s="312">
        <v>1</v>
      </c>
      <c r="O80" s="313">
        <f t="shared" si="0"/>
        <v>0.16666666666666666</v>
      </c>
      <c r="P80" s="104"/>
      <c r="Q80" s="92"/>
      <c r="R80" s="92"/>
      <c r="S80" s="92"/>
      <c r="T80" s="92"/>
      <c r="U80" s="92">
        <v>1</v>
      </c>
      <c r="V80" s="92"/>
      <c r="W80" s="92"/>
      <c r="X80" s="109">
        <f t="shared" si="1"/>
        <v>5000</v>
      </c>
      <c r="Y80" s="83"/>
      <c r="Z80" s="110">
        <f t="shared" si="2"/>
        <v>833.33333333333326</v>
      </c>
      <c r="AA80" s="111"/>
      <c r="AB80" s="92"/>
      <c r="AC80" s="92"/>
      <c r="AD80" s="92"/>
      <c r="AE80" s="92"/>
      <c r="AF80" s="92"/>
      <c r="AG80" s="92"/>
      <c r="AH80" s="92"/>
      <c r="AI80" s="109">
        <f t="shared" si="3"/>
        <v>0</v>
      </c>
      <c r="AJ80" s="83"/>
      <c r="AK80" s="110">
        <f t="shared" si="4"/>
        <v>0</v>
      </c>
      <c r="AL80" s="111"/>
      <c r="AM80" s="92"/>
      <c r="AN80" s="92"/>
      <c r="AO80" s="92"/>
      <c r="AP80" s="92">
        <v>1</v>
      </c>
      <c r="AQ80" s="92"/>
      <c r="AR80" s="92"/>
      <c r="AS80" s="92"/>
      <c r="AT80" s="92"/>
      <c r="AU80" s="92"/>
      <c r="AV80" s="109">
        <f t="shared" si="5"/>
        <v>100</v>
      </c>
      <c r="AW80" s="75"/>
      <c r="AX80" s="110">
        <f t="shared" si="6"/>
        <v>16.666666666666664</v>
      </c>
      <c r="AY80" s="111"/>
      <c r="AZ80" s="93"/>
      <c r="BA80" s="94" t="s">
        <v>85</v>
      </c>
      <c r="BB80" s="71"/>
      <c r="BC80" s="95"/>
      <c r="BD80" s="41">
        <v>2</v>
      </c>
      <c r="BE80" s="52">
        <v>23</v>
      </c>
      <c r="BF80" s="103">
        <v>2341</v>
      </c>
      <c r="BG80" s="280" t="s">
        <v>52</v>
      </c>
    </row>
    <row r="81" spans="1:59" s="63" customFormat="1" ht="12.75" x14ac:dyDescent="0.2">
      <c r="A81" s="196">
        <v>2</v>
      </c>
      <c r="B81" s="197" t="s">
        <v>43</v>
      </c>
      <c r="C81" s="208">
        <v>23</v>
      </c>
      <c r="D81" s="209" t="s">
        <v>44</v>
      </c>
      <c r="E81" s="212">
        <v>2341</v>
      </c>
      <c r="F81" s="213" t="s">
        <v>80</v>
      </c>
      <c r="G81" s="231" t="s">
        <v>81</v>
      </c>
      <c r="H81" s="89"/>
      <c r="I81" s="90" t="s">
        <v>91</v>
      </c>
      <c r="J81" s="90" t="s">
        <v>92</v>
      </c>
      <c r="K81" s="90" t="s">
        <v>60</v>
      </c>
      <c r="L81" s="90" t="s">
        <v>93</v>
      </c>
      <c r="M81" s="91"/>
      <c r="N81" s="312">
        <v>1</v>
      </c>
      <c r="O81" s="313">
        <f t="shared" si="0"/>
        <v>0.16666666666666666</v>
      </c>
      <c r="P81" s="104"/>
      <c r="Q81" s="92"/>
      <c r="R81" s="92"/>
      <c r="S81" s="92"/>
      <c r="T81" s="92"/>
      <c r="U81" s="92"/>
      <c r="V81" s="92"/>
      <c r="W81" s="92">
        <v>1</v>
      </c>
      <c r="X81" s="109">
        <f t="shared" si="1"/>
        <v>25000</v>
      </c>
      <c r="Y81" s="83"/>
      <c r="Z81" s="110">
        <f t="shared" si="2"/>
        <v>4166.6666666666661</v>
      </c>
      <c r="AA81" s="111"/>
      <c r="AB81" s="92"/>
      <c r="AC81" s="92"/>
      <c r="AD81" s="92"/>
      <c r="AE81" s="92"/>
      <c r="AF81" s="92"/>
      <c r="AG81" s="92"/>
      <c r="AH81" s="92"/>
      <c r="AI81" s="109">
        <f t="shared" si="3"/>
        <v>0</v>
      </c>
      <c r="AJ81" s="83"/>
      <c r="AK81" s="110">
        <f t="shared" si="4"/>
        <v>0</v>
      </c>
      <c r="AL81" s="111"/>
      <c r="AM81" s="92"/>
      <c r="AN81" s="92"/>
      <c r="AO81" s="92"/>
      <c r="AP81" s="92">
        <v>1</v>
      </c>
      <c r="AQ81" s="92"/>
      <c r="AR81" s="92"/>
      <c r="AS81" s="92"/>
      <c r="AT81" s="92"/>
      <c r="AU81" s="92"/>
      <c r="AV81" s="109">
        <f t="shared" si="5"/>
        <v>100</v>
      </c>
      <c r="AW81" s="75"/>
      <c r="AX81" s="110">
        <f t="shared" si="6"/>
        <v>16.666666666666664</v>
      </c>
      <c r="AY81" s="111"/>
      <c r="AZ81" s="93"/>
      <c r="BA81" s="94" t="s">
        <v>85</v>
      </c>
      <c r="BB81" s="71"/>
      <c r="BC81" s="95"/>
      <c r="BD81" s="41">
        <v>2</v>
      </c>
      <c r="BE81" s="52">
        <v>23</v>
      </c>
      <c r="BF81" s="103">
        <v>2341</v>
      </c>
      <c r="BG81" s="280" t="s">
        <v>52</v>
      </c>
    </row>
    <row r="82" spans="1:59" s="63" customFormat="1" ht="12.75" x14ac:dyDescent="0.2">
      <c r="A82" s="196">
        <v>2</v>
      </c>
      <c r="B82" s="197" t="s">
        <v>43</v>
      </c>
      <c r="C82" s="208">
        <v>23</v>
      </c>
      <c r="D82" s="209" t="s">
        <v>44</v>
      </c>
      <c r="E82" s="212">
        <v>2341</v>
      </c>
      <c r="F82" s="213" t="s">
        <v>80</v>
      </c>
      <c r="G82" s="231" t="s">
        <v>81</v>
      </c>
      <c r="H82" s="89"/>
      <c r="I82" s="90" t="s">
        <v>94</v>
      </c>
      <c r="J82" s="90"/>
      <c r="K82" s="90" t="s">
        <v>73</v>
      </c>
      <c r="L82" s="90" t="s">
        <v>95</v>
      </c>
      <c r="M82" s="91"/>
      <c r="N82" s="312">
        <v>1</v>
      </c>
      <c r="O82" s="313">
        <f t="shared" si="0"/>
        <v>0.16666666666666666</v>
      </c>
      <c r="P82" s="104"/>
      <c r="Q82" s="92"/>
      <c r="R82" s="92"/>
      <c r="S82" s="92"/>
      <c r="T82" s="92"/>
      <c r="U82" s="92"/>
      <c r="V82" s="92"/>
      <c r="W82" s="92">
        <v>1</v>
      </c>
      <c r="X82" s="109">
        <f t="shared" si="1"/>
        <v>25000</v>
      </c>
      <c r="Y82" s="83"/>
      <c r="Z82" s="110">
        <f t="shared" si="2"/>
        <v>4166.6666666666661</v>
      </c>
      <c r="AA82" s="111"/>
      <c r="AB82" s="92"/>
      <c r="AC82" s="92"/>
      <c r="AD82" s="92"/>
      <c r="AE82" s="92"/>
      <c r="AF82" s="92"/>
      <c r="AG82" s="92"/>
      <c r="AH82" s="92"/>
      <c r="AI82" s="109">
        <f t="shared" si="3"/>
        <v>0</v>
      </c>
      <c r="AJ82" s="83"/>
      <c r="AK82" s="110">
        <f t="shared" si="4"/>
        <v>0</v>
      </c>
      <c r="AL82" s="111"/>
      <c r="AM82" s="92"/>
      <c r="AN82" s="92"/>
      <c r="AO82" s="92"/>
      <c r="AP82" s="92">
        <v>1</v>
      </c>
      <c r="AQ82" s="92"/>
      <c r="AR82" s="92"/>
      <c r="AS82" s="92"/>
      <c r="AT82" s="92"/>
      <c r="AU82" s="92"/>
      <c r="AV82" s="109">
        <f t="shared" si="5"/>
        <v>100</v>
      </c>
      <c r="AW82" s="75"/>
      <c r="AX82" s="110">
        <f t="shared" si="6"/>
        <v>16.666666666666664</v>
      </c>
      <c r="AY82" s="111"/>
      <c r="AZ82" s="93"/>
      <c r="BA82" s="94" t="s">
        <v>85</v>
      </c>
      <c r="BB82" s="71"/>
      <c r="BC82" s="95"/>
      <c r="BD82" s="41">
        <v>2</v>
      </c>
      <c r="BE82" s="52">
        <v>23</v>
      </c>
      <c r="BF82" s="103">
        <v>2341</v>
      </c>
      <c r="BG82" s="280" t="s">
        <v>52</v>
      </c>
    </row>
    <row r="83" spans="1:59" s="63" customFormat="1" ht="12.75" x14ac:dyDescent="0.2">
      <c r="A83" s="196">
        <v>2</v>
      </c>
      <c r="B83" s="197" t="s">
        <v>43</v>
      </c>
      <c r="C83" s="208">
        <v>23</v>
      </c>
      <c r="D83" s="209" t="s">
        <v>44</v>
      </c>
      <c r="E83" s="212">
        <v>2341</v>
      </c>
      <c r="F83" s="213" t="s">
        <v>80</v>
      </c>
      <c r="G83" s="231" t="s">
        <v>81</v>
      </c>
      <c r="H83" s="89"/>
      <c r="I83" s="90" t="s">
        <v>96</v>
      </c>
      <c r="J83" s="90" t="s">
        <v>97</v>
      </c>
      <c r="K83" s="90" t="s">
        <v>73</v>
      </c>
      <c r="L83" s="90" t="s">
        <v>95</v>
      </c>
      <c r="M83" s="91"/>
      <c r="N83" s="312">
        <v>1</v>
      </c>
      <c r="O83" s="313">
        <f t="shared" si="0"/>
        <v>0.16666666666666666</v>
      </c>
      <c r="P83" s="104"/>
      <c r="Q83" s="92"/>
      <c r="R83" s="92"/>
      <c r="S83" s="92"/>
      <c r="T83" s="92"/>
      <c r="U83" s="92"/>
      <c r="V83" s="92"/>
      <c r="W83" s="92">
        <v>1</v>
      </c>
      <c r="X83" s="109">
        <f t="shared" si="1"/>
        <v>25000</v>
      </c>
      <c r="Y83" s="83"/>
      <c r="Z83" s="110">
        <f t="shared" si="2"/>
        <v>4166.6666666666661</v>
      </c>
      <c r="AA83" s="111"/>
      <c r="AB83" s="92"/>
      <c r="AC83" s="92"/>
      <c r="AD83" s="92"/>
      <c r="AE83" s="92"/>
      <c r="AF83" s="92"/>
      <c r="AG83" s="92"/>
      <c r="AH83" s="92"/>
      <c r="AI83" s="109">
        <f t="shared" si="3"/>
        <v>0</v>
      </c>
      <c r="AJ83" s="83"/>
      <c r="AK83" s="110">
        <f t="shared" si="4"/>
        <v>0</v>
      </c>
      <c r="AL83" s="111"/>
      <c r="AM83" s="92"/>
      <c r="AN83" s="92"/>
      <c r="AO83" s="92"/>
      <c r="AP83" s="92">
        <v>1</v>
      </c>
      <c r="AQ83" s="92"/>
      <c r="AR83" s="92"/>
      <c r="AS83" s="92"/>
      <c r="AT83" s="92"/>
      <c r="AU83" s="92"/>
      <c r="AV83" s="109">
        <f t="shared" si="5"/>
        <v>100</v>
      </c>
      <c r="AW83" s="75"/>
      <c r="AX83" s="110">
        <f t="shared" si="6"/>
        <v>16.666666666666664</v>
      </c>
      <c r="AY83" s="111"/>
      <c r="AZ83" s="93"/>
      <c r="BA83" s="94" t="s">
        <v>85</v>
      </c>
      <c r="BB83" s="71"/>
      <c r="BC83" s="95"/>
      <c r="BD83" s="41">
        <v>2</v>
      </c>
      <c r="BE83" s="52">
        <v>23</v>
      </c>
      <c r="BF83" s="103">
        <v>2341</v>
      </c>
      <c r="BG83" s="280" t="s">
        <v>52</v>
      </c>
    </row>
    <row r="84" spans="1:59" s="63" customFormat="1" ht="12.75" x14ac:dyDescent="0.2">
      <c r="A84" s="196">
        <v>2</v>
      </c>
      <c r="B84" s="197" t="s">
        <v>43</v>
      </c>
      <c r="C84" s="208">
        <v>23</v>
      </c>
      <c r="D84" s="209" t="s">
        <v>44</v>
      </c>
      <c r="E84" s="212">
        <v>2341</v>
      </c>
      <c r="F84" s="213" t="s">
        <v>80</v>
      </c>
      <c r="G84" s="231" t="s">
        <v>81</v>
      </c>
      <c r="H84" s="65"/>
      <c r="I84" s="222"/>
      <c r="J84" s="66"/>
      <c r="K84" s="66"/>
      <c r="L84" s="66"/>
      <c r="M84" s="64"/>
      <c r="N84" s="304"/>
      <c r="O84" s="305"/>
      <c r="P84" s="127"/>
      <c r="Q84" s="67"/>
      <c r="R84" s="67"/>
      <c r="S84" s="67"/>
      <c r="T84" s="67"/>
      <c r="U84" s="67"/>
      <c r="V84" s="67"/>
      <c r="W84" s="67"/>
      <c r="X84" s="67"/>
      <c r="Y84" s="68"/>
      <c r="Z84" s="68"/>
      <c r="AA84" s="68"/>
      <c r="AB84" s="67"/>
      <c r="AC84" s="67"/>
      <c r="AD84" s="67"/>
      <c r="AE84" s="67"/>
      <c r="AF84" s="67"/>
      <c r="AG84" s="67"/>
      <c r="AH84" s="67"/>
      <c r="AI84" s="67"/>
      <c r="AJ84" s="68"/>
      <c r="AK84" s="68"/>
      <c r="AL84" s="68"/>
      <c r="AM84" s="67"/>
      <c r="AN84" s="67"/>
      <c r="AO84" s="67"/>
      <c r="AP84" s="67"/>
      <c r="AQ84" s="67"/>
      <c r="AR84" s="67"/>
      <c r="AS84" s="67"/>
      <c r="AT84" s="67"/>
      <c r="AU84" s="67"/>
      <c r="AV84" s="67"/>
      <c r="AW84" s="67"/>
      <c r="AX84" s="68"/>
      <c r="AY84" s="68"/>
      <c r="AZ84" s="69"/>
      <c r="BA84" s="70"/>
      <c r="BB84" s="71"/>
      <c r="BC84" s="95"/>
      <c r="BD84" s="41">
        <v>2</v>
      </c>
      <c r="BE84" s="52">
        <v>23</v>
      </c>
      <c r="BF84" s="103">
        <v>2341</v>
      </c>
      <c r="BG84" s="275"/>
    </row>
    <row r="85" spans="1:59" s="63" customFormat="1" ht="12.75" x14ac:dyDescent="0.2">
      <c r="A85" s="196">
        <v>2</v>
      </c>
      <c r="B85" s="197" t="s">
        <v>43</v>
      </c>
      <c r="C85" s="208">
        <v>23</v>
      </c>
      <c r="D85" s="209" t="s">
        <v>44</v>
      </c>
      <c r="E85" s="212">
        <v>2341</v>
      </c>
      <c r="F85" s="213" t="s">
        <v>80</v>
      </c>
      <c r="G85" s="231" t="s">
        <v>81</v>
      </c>
      <c r="H85" s="65"/>
      <c r="I85" s="222"/>
      <c r="J85" s="66"/>
      <c r="K85" s="66"/>
      <c r="L85" s="66"/>
      <c r="M85" s="64"/>
      <c r="N85" s="304"/>
      <c r="O85" s="305"/>
      <c r="P85" s="127"/>
      <c r="Q85" s="67"/>
      <c r="R85" s="67"/>
      <c r="S85" s="67"/>
      <c r="T85" s="67"/>
      <c r="U85" s="67"/>
      <c r="V85" s="67"/>
      <c r="W85" s="67"/>
      <c r="X85" s="67"/>
      <c r="Y85" s="68"/>
      <c r="Z85" s="68"/>
      <c r="AA85" s="68"/>
      <c r="AB85" s="67"/>
      <c r="AC85" s="67"/>
      <c r="AD85" s="67"/>
      <c r="AE85" s="67"/>
      <c r="AF85" s="67"/>
      <c r="AG85" s="67"/>
      <c r="AH85" s="67"/>
      <c r="AI85" s="67"/>
      <c r="AJ85" s="68"/>
      <c r="AK85" s="68"/>
      <c r="AL85" s="68"/>
      <c r="AM85" s="67"/>
      <c r="AN85" s="67"/>
      <c r="AO85" s="67"/>
      <c r="AP85" s="67"/>
      <c r="AQ85" s="67"/>
      <c r="AR85" s="67"/>
      <c r="AS85" s="67"/>
      <c r="AT85" s="67"/>
      <c r="AU85" s="67"/>
      <c r="AV85" s="67"/>
      <c r="AW85" s="67"/>
      <c r="AX85" s="68"/>
      <c r="AY85" s="68"/>
      <c r="AZ85" s="69"/>
      <c r="BA85" s="70"/>
      <c r="BB85" s="71"/>
      <c r="BC85" s="95"/>
      <c r="BD85" s="41">
        <v>2</v>
      </c>
      <c r="BE85" s="52">
        <v>23</v>
      </c>
      <c r="BF85" s="103">
        <v>2341</v>
      </c>
      <c r="BG85" s="275"/>
    </row>
    <row r="86" spans="1:59" s="63" customFormat="1" ht="12.75" x14ac:dyDescent="0.2">
      <c r="A86" s="196">
        <v>2</v>
      </c>
      <c r="B86" s="197" t="s">
        <v>43</v>
      </c>
      <c r="C86" s="208">
        <v>23</v>
      </c>
      <c r="D86" s="209" t="s">
        <v>44</v>
      </c>
      <c r="E86" s="212">
        <v>2341</v>
      </c>
      <c r="F86" s="213" t="s">
        <v>80</v>
      </c>
      <c r="G86" s="232"/>
      <c r="H86" s="97"/>
      <c r="I86" s="224"/>
      <c r="J86" s="98"/>
      <c r="K86" s="98"/>
      <c r="L86" s="98"/>
      <c r="M86" s="96"/>
      <c r="N86" s="307"/>
      <c r="O86" s="246"/>
      <c r="P86" s="124"/>
      <c r="Q86" s="99"/>
      <c r="R86" s="99"/>
      <c r="S86" s="99"/>
      <c r="T86" s="99"/>
      <c r="U86" s="99"/>
      <c r="V86" s="99"/>
      <c r="W86" s="99"/>
      <c r="X86" s="99"/>
      <c r="Y86" s="100"/>
      <c r="Z86" s="100"/>
      <c r="AA86" s="100"/>
      <c r="AB86" s="99"/>
      <c r="AC86" s="99"/>
      <c r="AD86" s="99"/>
      <c r="AE86" s="99"/>
      <c r="AF86" s="99"/>
      <c r="AG86" s="99"/>
      <c r="AH86" s="99"/>
      <c r="AI86" s="99"/>
      <c r="AJ86" s="100"/>
      <c r="AK86" s="100"/>
      <c r="AL86" s="100"/>
      <c r="AM86" s="99"/>
      <c r="AN86" s="99"/>
      <c r="AO86" s="99"/>
      <c r="AP86" s="99"/>
      <c r="AQ86" s="99"/>
      <c r="AR86" s="99"/>
      <c r="AS86" s="99"/>
      <c r="AT86" s="99"/>
      <c r="AU86" s="99"/>
      <c r="AV86" s="99"/>
      <c r="AW86" s="99"/>
      <c r="AX86" s="100"/>
      <c r="AY86" s="100"/>
      <c r="AZ86" s="101"/>
      <c r="BA86" s="102"/>
      <c r="BB86" s="95"/>
      <c r="BC86" s="95"/>
      <c r="BD86" s="41">
        <v>2</v>
      </c>
      <c r="BE86" s="52">
        <v>23</v>
      </c>
      <c r="BF86" s="103">
        <v>2341</v>
      </c>
      <c r="BG86" s="277"/>
    </row>
    <row r="87" spans="1:59" s="63" customFormat="1" ht="12.75" x14ac:dyDescent="0.2">
      <c r="A87" s="196">
        <v>2</v>
      </c>
      <c r="B87" s="197" t="s">
        <v>43</v>
      </c>
      <c r="C87" s="208">
        <v>23</v>
      </c>
      <c r="D87" s="209" t="s">
        <v>44</v>
      </c>
      <c r="E87" s="210">
        <v>2342</v>
      </c>
      <c r="F87" s="211" t="s">
        <v>98</v>
      </c>
      <c r="G87" s="230"/>
      <c r="H87" s="56"/>
      <c r="I87" s="221"/>
      <c r="J87" s="57"/>
      <c r="K87" s="57"/>
      <c r="L87" s="57"/>
      <c r="M87" s="55"/>
      <c r="N87" s="303"/>
      <c r="O87" s="245"/>
      <c r="P87" s="122"/>
      <c r="Q87" s="58"/>
      <c r="R87" s="58"/>
      <c r="S87" s="58"/>
      <c r="T87" s="58"/>
      <c r="U87" s="58"/>
      <c r="V87" s="58"/>
      <c r="W87" s="58"/>
      <c r="X87" s="58"/>
      <c r="Y87" s="59"/>
      <c r="Z87" s="59"/>
      <c r="AA87" s="59"/>
      <c r="AB87" s="58"/>
      <c r="AC87" s="58"/>
      <c r="AD87" s="58"/>
      <c r="AE87" s="58"/>
      <c r="AF87" s="58"/>
      <c r="AG87" s="58"/>
      <c r="AH87" s="58"/>
      <c r="AI87" s="58"/>
      <c r="AJ87" s="59"/>
      <c r="AK87" s="59"/>
      <c r="AL87" s="59"/>
      <c r="AM87" s="58"/>
      <c r="AN87" s="58"/>
      <c r="AO87" s="58"/>
      <c r="AP87" s="58"/>
      <c r="AQ87" s="58"/>
      <c r="AR87" s="58"/>
      <c r="AS87" s="58"/>
      <c r="AT87" s="58"/>
      <c r="AU87" s="58"/>
      <c r="AV87" s="58"/>
      <c r="AW87" s="58"/>
      <c r="AX87" s="59"/>
      <c r="AY87" s="59"/>
      <c r="AZ87" s="60"/>
      <c r="BA87" s="61"/>
      <c r="BB87" s="54"/>
      <c r="BC87" s="54"/>
      <c r="BD87" s="41">
        <v>2</v>
      </c>
      <c r="BE87" s="52">
        <v>23</v>
      </c>
      <c r="BF87" s="62">
        <v>2342</v>
      </c>
      <c r="BG87" s="274"/>
    </row>
    <row r="88" spans="1:59" s="63" customFormat="1" ht="12.75" x14ac:dyDescent="0.2">
      <c r="A88" s="196">
        <v>2</v>
      </c>
      <c r="B88" s="197" t="s">
        <v>43</v>
      </c>
      <c r="C88" s="208">
        <v>23</v>
      </c>
      <c r="D88" s="209" t="s">
        <v>44</v>
      </c>
      <c r="E88" s="210">
        <v>2342</v>
      </c>
      <c r="F88" s="211" t="s">
        <v>98</v>
      </c>
      <c r="G88" s="231"/>
      <c r="H88" s="65"/>
      <c r="I88" s="222"/>
      <c r="J88" s="66"/>
      <c r="K88" s="66"/>
      <c r="L88" s="66"/>
      <c r="M88" s="64"/>
      <c r="N88" s="308"/>
      <c r="O88" s="309"/>
      <c r="P88" s="127"/>
      <c r="Q88" s="67"/>
      <c r="R88" s="67"/>
      <c r="S88" s="67"/>
      <c r="T88" s="67"/>
      <c r="U88" s="67"/>
      <c r="V88" s="67"/>
      <c r="W88" s="67"/>
      <c r="X88" s="67"/>
      <c r="Y88" s="68"/>
      <c r="Z88" s="68"/>
      <c r="AA88" s="68"/>
      <c r="AB88" s="67"/>
      <c r="AC88" s="67"/>
      <c r="AD88" s="67"/>
      <c r="AE88" s="67"/>
      <c r="AF88" s="67"/>
      <c r="AG88" s="67"/>
      <c r="AH88" s="67"/>
      <c r="AI88" s="67"/>
      <c r="AJ88" s="68"/>
      <c r="AK88" s="68"/>
      <c r="AL88" s="68"/>
      <c r="AM88" s="67"/>
      <c r="AN88" s="67"/>
      <c r="AO88" s="67"/>
      <c r="AP88" s="67"/>
      <c r="AQ88" s="67"/>
      <c r="AR88" s="67"/>
      <c r="AS88" s="67"/>
      <c r="AT88" s="67"/>
      <c r="AU88" s="67"/>
      <c r="AV88" s="67"/>
      <c r="AW88" s="67"/>
      <c r="AX88" s="68"/>
      <c r="AY88" s="68"/>
      <c r="AZ88" s="69"/>
      <c r="BA88" s="70"/>
      <c r="BB88" s="71"/>
      <c r="BC88" s="54"/>
      <c r="BD88" s="41">
        <v>2</v>
      </c>
      <c r="BE88" s="52">
        <v>23</v>
      </c>
      <c r="BF88" s="62">
        <v>2342</v>
      </c>
      <c r="BG88" s="275"/>
    </row>
    <row r="89" spans="1:59" s="63" customFormat="1" ht="12.75" x14ac:dyDescent="0.2">
      <c r="A89" s="196">
        <v>2</v>
      </c>
      <c r="B89" s="197" t="s">
        <v>43</v>
      </c>
      <c r="C89" s="208">
        <v>23</v>
      </c>
      <c r="D89" s="209" t="s">
        <v>44</v>
      </c>
      <c r="E89" s="210">
        <v>2342</v>
      </c>
      <c r="F89" s="211" t="s">
        <v>98</v>
      </c>
      <c r="G89" s="231" t="s">
        <v>107</v>
      </c>
      <c r="H89" s="72" t="s">
        <v>1233</v>
      </c>
      <c r="I89" s="223" t="s">
        <v>1184</v>
      </c>
      <c r="J89" s="73"/>
      <c r="K89" s="73"/>
      <c r="L89" s="73"/>
      <c r="M89" s="74"/>
      <c r="N89" s="247"/>
      <c r="O89" s="306"/>
      <c r="P89" s="105"/>
      <c r="Q89" s="75"/>
      <c r="R89" s="75"/>
      <c r="S89" s="75"/>
      <c r="T89" s="75"/>
      <c r="U89" s="75"/>
      <c r="V89" s="75"/>
      <c r="W89" s="75"/>
      <c r="X89" s="75"/>
      <c r="Y89" s="76" t="s">
        <v>1241</v>
      </c>
      <c r="Z89" s="77" t="s">
        <v>1241</v>
      </c>
      <c r="AA89" s="78">
        <f>AA$200</f>
        <v>10000</v>
      </c>
      <c r="AB89" s="75"/>
      <c r="AC89" s="75"/>
      <c r="AD89" s="75"/>
      <c r="AE89" s="75"/>
      <c r="AF89" s="75"/>
      <c r="AG89" s="75"/>
      <c r="AH89" s="75"/>
      <c r="AI89" s="75"/>
      <c r="AJ89" s="76" t="s">
        <v>1241</v>
      </c>
      <c r="AK89" s="77" t="s">
        <v>1241</v>
      </c>
      <c r="AL89" s="78">
        <f>AL$200</f>
        <v>0</v>
      </c>
      <c r="AM89" s="75"/>
      <c r="AN89" s="75"/>
      <c r="AO89" s="75"/>
      <c r="AP89" s="75"/>
      <c r="AQ89" s="75"/>
      <c r="AR89" s="75"/>
      <c r="AS89" s="75"/>
      <c r="AT89" s="75"/>
      <c r="AU89" s="75"/>
      <c r="AV89" s="75"/>
      <c r="AW89" s="76" t="s">
        <v>1241</v>
      </c>
      <c r="AX89" s="77" t="s">
        <v>1241</v>
      </c>
      <c r="AY89" s="78">
        <f>AY$200</f>
        <v>100</v>
      </c>
      <c r="AZ89" s="79"/>
      <c r="BA89" s="80" t="str">
        <f>I89</f>
        <v>&gt; see 3125 Grout (cementitious)</v>
      </c>
      <c r="BB89" s="71"/>
      <c r="BC89" s="54"/>
      <c r="BD89" s="41">
        <v>2</v>
      </c>
      <c r="BE89" s="52">
        <v>23</v>
      </c>
      <c r="BF89" s="62">
        <v>2342</v>
      </c>
      <c r="BG89" s="276" t="s">
        <v>47</v>
      </c>
    </row>
    <row r="90" spans="1:59" s="63" customFormat="1" ht="12.75" x14ac:dyDescent="0.2">
      <c r="A90" s="196">
        <v>2</v>
      </c>
      <c r="B90" s="197" t="s">
        <v>43</v>
      </c>
      <c r="C90" s="208">
        <v>23</v>
      </c>
      <c r="D90" s="209" t="s">
        <v>44</v>
      </c>
      <c r="E90" s="210">
        <v>2342</v>
      </c>
      <c r="F90" s="211" t="s">
        <v>98</v>
      </c>
      <c r="G90" s="231"/>
      <c r="H90" s="65"/>
      <c r="I90" s="222"/>
      <c r="J90" s="66"/>
      <c r="K90" s="66"/>
      <c r="L90" s="66"/>
      <c r="M90" s="64"/>
      <c r="N90" s="304"/>
      <c r="O90" s="305"/>
      <c r="P90" s="127"/>
      <c r="Q90" s="67"/>
      <c r="R90" s="67"/>
      <c r="S90" s="67"/>
      <c r="T90" s="67"/>
      <c r="U90" s="67"/>
      <c r="V90" s="67"/>
      <c r="W90" s="67"/>
      <c r="X90" s="67"/>
      <c r="Y90" s="68"/>
      <c r="Z90" s="68"/>
      <c r="AA90" s="68"/>
      <c r="AB90" s="67"/>
      <c r="AC90" s="67"/>
      <c r="AD90" s="67"/>
      <c r="AE90" s="67"/>
      <c r="AF90" s="67"/>
      <c r="AG90" s="67"/>
      <c r="AH90" s="67"/>
      <c r="AI90" s="67"/>
      <c r="AJ90" s="68"/>
      <c r="AK90" s="68"/>
      <c r="AL90" s="68"/>
      <c r="AM90" s="67"/>
      <c r="AN90" s="67"/>
      <c r="AO90" s="67"/>
      <c r="AP90" s="67"/>
      <c r="AQ90" s="67"/>
      <c r="AR90" s="67"/>
      <c r="AS90" s="67"/>
      <c r="AT90" s="67"/>
      <c r="AU90" s="67"/>
      <c r="AV90" s="67"/>
      <c r="AW90" s="67"/>
      <c r="AX90" s="68"/>
      <c r="AY90" s="68"/>
      <c r="AZ90" s="69"/>
      <c r="BA90" s="70"/>
      <c r="BB90" s="71"/>
      <c r="BC90" s="54"/>
      <c r="BD90" s="41">
        <v>2</v>
      </c>
      <c r="BE90" s="52">
        <v>23</v>
      </c>
      <c r="BF90" s="62">
        <v>2342</v>
      </c>
      <c r="BG90" s="275"/>
    </row>
    <row r="91" spans="1:59" s="63" customFormat="1" ht="12.75" x14ac:dyDescent="0.2">
      <c r="A91" s="196">
        <v>2</v>
      </c>
      <c r="B91" s="197" t="s">
        <v>43</v>
      </c>
      <c r="C91" s="208">
        <v>23</v>
      </c>
      <c r="D91" s="209" t="s">
        <v>44</v>
      </c>
      <c r="E91" s="210">
        <v>2342</v>
      </c>
      <c r="F91" s="211" t="s">
        <v>98</v>
      </c>
      <c r="G91" s="230"/>
      <c r="H91" s="56"/>
      <c r="I91" s="221"/>
      <c r="J91" s="57"/>
      <c r="K91" s="57"/>
      <c r="L91" s="57"/>
      <c r="M91" s="55"/>
      <c r="N91" s="303"/>
      <c r="O91" s="245"/>
      <c r="P91" s="122"/>
      <c r="Q91" s="58"/>
      <c r="R91" s="58"/>
      <c r="S91" s="58"/>
      <c r="T91" s="58"/>
      <c r="U91" s="58"/>
      <c r="V91" s="58"/>
      <c r="W91" s="58"/>
      <c r="X91" s="58"/>
      <c r="Y91" s="59"/>
      <c r="Z91" s="59"/>
      <c r="AA91" s="59"/>
      <c r="AB91" s="58"/>
      <c r="AC91" s="58"/>
      <c r="AD91" s="58"/>
      <c r="AE91" s="58"/>
      <c r="AF91" s="58"/>
      <c r="AG91" s="58"/>
      <c r="AH91" s="58"/>
      <c r="AI91" s="58"/>
      <c r="AJ91" s="59"/>
      <c r="AK91" s="59"/>
      <c r="AL91" s="59"/>
      <c r="AM91" s="58"/>
      <c r="AN91" s="58"/>
      <c r="AO91" s="58"/>
      <c r="AP91" s="58"/>
      <c r="AQ91" s="58"/>
      <c r="AR91" s="58"/>
      <c r="AS91" s="58"/>
      <c r="AT91" s="58"/>
      <c r="AU91" s="58"/>
      <c r="AV91" s="58"/>
      <c r="AW91" s="58"/>
      <c r="AX91" s="59"/>
      <c r="AY91" s="59"/>
      <c r="AZ91" s="60"/>
      <c r="BA91" s="61"/>
      <c r="BB91" s="54"/>
      <c r="BC91" s="54"/>
      <c r="BD91" s="41">
        <v>2</v>
      </c>
      <c r="BE91" s="52">
        <v>23</v>
      </c>
      <c r="BF91" s="62">
        <v>2342</v>
      </c>
      <c r="BG91" s="274"/>
    </row>
    <row r="92" spans="1:59" s="63" customFormat="1" ht="12.75" x14ac:dyDescent="0.2">
      <c r="A92" s="196">
        <v>2</v>
      </c>
      <c r="B92" s="197" t="s">
        <v>43</v>
      </c>
      <c r="C92" s="208">
        <v>23</v>
      </c>
      <c r="D92" s="209" t="s">
        <v>44</v>
      </c>
      <c r="E92" s="212">
        <v>2343</v>
      </c>
      <c r="F92" s="213" t="s">
        <v>100</v>
      </c>
      <c r="G92" s="232"/>
      <c r="H92" s="97"/>
      <c r="I92" s="224"/>
      <c r="J92" s="98"/>
      <c r="K92" s="98"/>
      <c r="L92" s="98"/>
      <c r="M92" s="96"/>
      <c r="N92" s="307"/>
      <c r="O92" s="246"/>
      <c r="P92" s="124"/>
      <c r="Q92" s="99"/>
      <c r="R92" s="99"/>
      <c r="S92" s="99"/>
      <c r="T92" s="99"/>
      <c r="U92" s="99"/>
      <c r="V92" s="99"/>
      <c r="W92" s="99"/>
      <c r="X92" s="99"/>
      <c r="Y92" s="100"/>
      <c r="Z92" s="100"/>
      <c r="AA92" s="100"/>
      <c r="AB92" s="99"/>
      <c r="AC92" s="99"/>
      <c r="AD92" s="99"/>
      <c r="AE92" s="99"/>
      <c r="AF92" s="99"/>
      <c r="AG92" s="99"/>
      <c r="AH92" s="99"/>
      <c r="AI92" s="99"/>
      <c r="AJ92" s="100"/>
      <c r="AK92" s="100"/>
      <c r="AL92" s="100"/>
      <c r="AM92" s="99"/>
      <c r="AN92" s="99"/>
      <c r="AO92" s="99"/>
      <c r="AP92" s="99"/>
      <c r="AQ92" s="99"/>
      <c r="AR92" s="99"/>
      <c r="AS92" s="99"/>
      <c r="AT92" s="99"/>
      <c r="AU92" s="99"/>
      <c r="AV92" s="99"/>
      <c r="AW92" s="99"/>
      <c r="AX92" s="100"/>
      <c r="AY92" s="100"/>
      <c r="AZ92" s="101"/>
      <c r="BA92" s="102"/>
      <c r="BB92" s="95"/>
      <c r="BC92" s="95"/>
      <c r="BD92" s="41">
        <v>2</v>
      </c>
      <c r="BE92" s="52">
        <v>23</v>
      </c>
      <c r="BF92" s="103">
        <v>2343</v>
      </c>
      <c r="BG92" s="277"/>
    </row>
    <row r="93" spans="1:59" s="63" customFormat="1" ht="12.75" x14ac:dyDescent="0.2">
      <c r="A93" s="196">
        <v>2</v>
      </c>
      <c r="B93" s="197" t="s">
        <v>43</v>
      </c>
      <c r="C93" s="208">
        <v>23</v>
      </c>
      <c r="D93" s="209" t="s">
        <v>44</v>
      </c>
      <c r="E93" s="212">
        <v>2343</v>
      </c>
      <c r="F93" s="213" t="s">
        <v>100</v>
      </c>
      <c r="G93" s="231"/>
      <c r="H93" s="65"/>
      <c r="I93" s="222"/>
      <c r="J93" s="66"/>
      <c r="K93" s="66"/>
      <c r="L93" s="66"/>
      <c r="M93" s="64"/>
      <c r="N93" s="304"/>
      <c r="O93" s="305"/>
      <c r="P93" s="127"/>
      <c r="Q93" s="67"/>
      <c r="R93" s="67"/>
      <c r="S93" s="67"/>
      <c r="T93" s="67"/>
      <c r="U93" s="67"/>
      <c r="V93" s="67"/>
      <c r="W93" s="67"/>
      <c r="X93" s="67"/>
      <c r="Y93" s="68"/>
      <c r="Z93" s="68"/>
      <c r="AA93" s="68"/>
      <c r="AB93" s="67"/>
      <c r="AC93" s="67"/>
      <c r="AD93" s="67"/>
      <c r="AE93" s="67"/>
      <c r="AF93" s="67"/>
      <c r="AG93" s="67"/>
      <c r="AH93" s="67"/>
      <c r="AI93" s="67"/>
      <c r="AJ93" s="68"/>
      <c r="AK93" s="68"/>
      <c r="AL93" s="68"/>
      <c r="AM93" s="67"/>
      <c r="AN93" s="67"/>
      <c r="AO93" s="67"/>
      <c r="AP93" s="67"/>
      <c r="AQ93" s="67"/>
      <c r="AR93" s="67"/>
      <c r="AS93" s="67"/>
      <c r="AT93" s="67"/>
      <c r="AU93" s="67"/>
      <c r="AV93" s="67"/>
      <c r="AW93" s="67"/>
      <c r="AX93" s="68"/>
      <c r="AY93" s="68"/>
      <c r="AZ93" s="69"/>
      <c r="BA93" s="70"/>
      <c r="BB93" s="71"/>
      <c r="BC93" s="95"/>
      <c r="BD93" s="41">
        <v>2</v>
      </c>
      <c r="BE93" s="52">
        <v>23</v>
      </c>
      <c r="BF93" s="103">
        <v>2343</v>
      </c>
      <c r="BG93" s="275"/>
    </row>
    <row r="94" spans="1:59" s="63" customFormat="1" ht="24" x14ac:dyDescent="0.2">
      <c r="A94" s="196">
        <v>2</v>
      </c>
      <c r="B94" s="197" t="s">
        <v>43</v>
      </c>
      <c r="C94" s="208">
        <v>23</v>
      </c>
      <c r="D94" s="209" t="s">
        <v>44</v>
      </c>
      <c r="E94" s="212">
        <v>2343</v>
      </c>
      <c r="F94" s="213" t="s">
        <v>100</v>
      </c>
      <c r="G94" s="231" t="s">
        <v>1188</v>
      </c>
      <c r="H94" s="72" t="s">
        <v>1233</v>
      </c>
      <c r="I94" s="223" t="s">
        <v>1185</v>
      </c>
      <c r="J94" s="73"/>
      <c r="K94" s="73"/>
      <c r="L94" s="73"/>
      <c r="M94" s="74"/>
      <c r="N94" s="247"/>
      <c r="O94" s="306"/>
      <c r="P94" s="105"/>
      <c r="Q94" s="75"/>
      <c r="R94" s="75"/>
      <c r="S94" s="75"/>
      <c r="T94" s="75"/>
      <c r="U94" s="75"/>
      <c r="V94" s="75"/>
      <c r="W94" s="75"/>
      <c r="X94" s="75"/>
      <c r="Y94" s="76" t="s">
        <v>1241</v>
      </c>
      <c r="Z94" s="77" t="s">
        <v>1241</v>
      </c>
      <c r="AA94" s="78">
        <f>AA$480</f>
        <v>250</v>
      </c>
      <c r="AB94" s="75"/>
      <c r="AC94" s="75"/>
      <c r="AD94" s="75"/>
      <c r="AE94" s="75"/>
      <c r="AF94" s="75"/>
      <c r="AG94" s="75"/>
      <c r="AH94" s="75"/>
      <c r="AI94" s="75"/>
      <c r="AJ94" s="76" t="s">
        <v>1241</v>
      </c>
      <c r="AK94" s="77" t="s">
        <v>1241</v>
      </c>
      <c r="AL94" s="78">
        <f>AL$480</f>
        <v>0</v>
      </c>
      <c r="AM94" s="75"/>
      <c r="AN94" s="75"/>
      <c r="AO94" s="75"/>
      <c r="AP94" s="75"/>
      <c r="AQ94" s="75"/>
      <c r="AR94" s="75"/>
      <c r="AS94" s="75"/>
      <c r="AT94" s="75"/>
      <c r="AU94" s="75"/>
      <c r="AV94" s="75"/>
      <c r="AW94" s="76" t="s">
        <v>1241</v>
      </c>
      <c r="AX94" s="77" t="s">
        <v>1241</v>
      </c>
      <c r="AY94" s="78">
        <f>AY$480</f>
        <v>500</v>
      </c>
      <c r="AZ94" s="79"/>
      <c r="BA94" s="80" t="s">
        <v>54</v>
      </c>
      <c r="BB94" s="71"/>
      <c r="BC94" s="95"/>
      <c r="BD94" s="41">
        <v>2</v>
      </c>
      <c r="BE94" s="52">
        <v>23</v>
      </c>
      <c r="BF94" s="103">
        <v>2343</v>
      </c>
      <c r="BG94" s="276" t="s">
        <v>47</v>
      </c>
    </row>
    <row r="95" spans="1:59" s="63" customFormat="1" ht="12.75" x14ac:dyDescent="0.2">
      <c r="A95" s="196">
        <v>2</v>
      </c>
      <c r="B95" s="197" t="s">
        <v>43</v>
      </c>
      <c r="C95" s="208">
        <v>23</v>
      </c>
      <c r="D95" s="209" t="s">
        <v>44</v>
      </c>
      <c r="E95" s="212">
        <v>2343</v>
      </c>
      <c r="F95" s="213" t="s">
        <v>100</v>
      </c>
      <c r="G95" s="231"/>
      <c r="H95" s="65"/>
      <c r="I95" s="222"/>
      <c r="J95" s="66"/>
      <c r="K95" s="66"/>
      <c r="L95" s="66"/>
      <c r="M95" s="64"/>
      <c r="N95" s="304"/>
      <c r="O95" s="305"/>
      <c r="P95" s="127"/>
      <c r="Q95" s="67"/>
      <c r="R95" s="67"/>
      <c r="S95" s="67"/>
      <c r="T95" s="67"/>
      <c r="U95" s="67"/>
      <c r="V95" s="67"/>
      <c r="W95" s="67"/>
      <c r="X95" s="67"/>
      <c r="Y95" s="68"/>
      <c r="Z95" s="68"/>
      <c r="AA95" s="68"/>
      <c r="AB95" s="67"/>
      <c r="AC95" s="67"/>
      <c r="AD95" s="67"/>
      <c r="AE95" s="67"/>
      <c r="AF95" s="67"/>
      <c r="AG95" s="67"/>
      <c r="AH95" s="67"/>
      <c r="AI95" s="67"/>
      <c r="AJ95" s="68"/>
      <c r="AK95" s="68"/>
      <c r="AL95" s="68"/>
      <c r="AM95" s="67"/>
      <c r="AN95" s="67"/>
      <c r="AO95" s="67"/>
      <c r="AP95" s="67"/>
      <c r="AQ95" s="67"/>
      <c r="AR95" s="67"/>
      <c r="AS95" s="67"/>
      <c r="AT95" s="67"/>
      <c r="AU95" s="67"/>
      <c r="AV95" s="67"/>
      <c r="AW95" s="67"/>
      <c r="AX95" s="68"/>
      <c r="AY95" s="68"/>
      <c r="AZ95" s="69"/>
      <c r="BA95" s="70"/>
      <c r="BB95" s="71"/>
      <c r="BC95" s="95"/>
      <c r="BD95" s="41">
        <v>2</v>
      </c>
      <c r="BE95" s="52">
        <v>23</v>
      </c>
      <c r="BF95" s="103">
        <v>2343</v>
      </c>
      <c r="BG95" s="275"/>
    </row>
    <row r="96" spans="1:59" s="63" customFormat="1" ht="12.75" x14ac:dyDescent="0.2">
      <c r="A96" s="196">
        <v>2</v>
      </c>
      <c r="B96" s="197" t="s">
        <v>43</v>
      </c>
      <c r="C96" s="208">
        <v>23</v>
      </c>
      <c r="D96" s="209" t="s">
        <v>44</v>
      </c>
      <c r="E96" s="212">
        <v>2343</v>
      </c>
      <c r="F96" s="213" t="s">
        <v>100</v>
      </c>
      <c r="G96" s="232"/>
      <c r="H96" s="97"/>
      <c r="I96" s="224"/>
      <c r="J96" s="98"/>
      <c r="K96" s="98"/>
      <c r="L96" s="98"/>
      <c r="M96" s="96"/>
      <c r="N96" s="307"/>
      <c r="O96" s="246"/>
      <c r="P96" s="124"/>
      <c r="Q96" s="99"/>
      <c r="R96" s="99"/>
      <c r="S96" s="99"/>
      <c r="T96" s="99"/>
      <c r="U96" s="99"/>
      <c r="V96" s="99"/>
      <c r="W96" s="99"/>
      <c r="X96" s="99"/>
      <c r="Y96" s="100"/>
      <c r="Z96" s="100"/>
      <c r="AA96" s="100"/>
      <c r="AB96" s="99"/>
      <c r="AC96" s="99"/>
      <c r="AD96" s="99"/>
      <c r="AE96" s="99"/>
      <c r="AF96" s="99"/>
      <c r="AG96" s="99"/>
      <c r="AH96" s="99"/>
      <c r="AI96" s="99"/>
      <c r="AJ96" s="100"/>
      <c r="AK96" s="100"/>
      <c r="AL96" s="100"/>
      <c r="AM96" s="99"/>
      <c r="AN96" s="99"/>
      <c r="AO96" s="99"/>
      <c r="AP96" s="99"/>
      <c r="AQ96" s="99"/>
      <c r="AR96" s="99"/>
      <c r="AS96" s="99"/>
      <c r="AT96" s="99"/>
      <c r="AU96" s="99"/>
      <c r="AV96" s="99"/>
      <c r="AW96" s="99"/>
      <c r="AX96" s="100"/>
      <c r="AY96" s="100"/>
      <c r="AZ96" s="101"/>
      <c r="BA96" s="102"/>
      <c r="BB96" s="95"/>
      <c r="BC96" s="95"/>
      <c r="BD96" s="41">
        <v>2</v>
      </c>
      <c r="BE96" s="52">
        <v>23</v>
      </c>
      <c r="BF96" s="103">
        <v>2343</v>
      </c>
      <c r="BG96" s="277"/>
    </row>
    <row r="97" spans="1:59" s="63" customFormat="1" ht="12.75" x14ac:dyDescent="0.2">
      <c r="A97" s="196">
        <v>2</v>
      </c>
      <c r="B97" s="197" t="s">
        <v>43</v>
      </c>
      <c r="C97" s="208">
        <v>23</v>
      </c>
      <c r="D97" s="209" t="s">
        <v>44</v>
      </c>
      <c r="E97" s="212">
        <v>2343</v>
      </c>
      <c r="F97" s="213" t="s">
        <v>100</v>
      </c>
      <c r="G97" s="231"/>
      <c r="H97" s="65"/>
      <c r="I97" s="222"/>
      <c r="J97" s="66"/>
      <c r="K97" s="66"/>
      <c r="L97" s="66"/>
      <c r="M97" s="64"/>
      <c r="N97" s="304"/>
      <c r="O97" s="305"/>
      <c r="P97" s="127"/>
      <c r="Q97" s="67"/>
      <c r="R97" s="67"/>
      <c r="S97" s="67"/>
      <c r="T97" s="67"/>
      <c r="U97" s="67"/>
      <c r="V97" s="67"/>
      <c r="W97" s="67"/>
      <c r="X97" s="67"/>
      <c r="Y97" s="68"/>
      <c r="Z97" s="68"/>
      <c r="AA97" s="68"/>
      <c r="AB97" s="67"/>
      <c r="AC97" s="67"/>
      <c r="AD97" s="67"/>
      <c r="AE97" s="67"/>
      <c r="AF97" s="67"/>
      <c r="AG97" s="67"/>
      <c r="AH97" s="67"/>
      <c r="AI97" s="67"/>
      <c r="AJ97" s="68"/>
      <c r="AK97" s="68"/>
      <c r="AL97" s="68"/>
      <c r="AM97" s="67"/>
      <c r="AN97" s="67"/>
      <c r="AO97" s="67"/>
      <c r="AP97" s="67"/>
      <c r="AQ97" s="67"/>
      <c r="AR97" s="67"/>
      <c r="AS97" s="67"/>
      <c r="AT97" s="67"/>
      <c r="AU97" s="67"/>
      <c r="AV97" s="67"/>
      <c r="AW97" s="67"/>
      <c r="AX97" s="68"/>
      <c r="AY97" s="68"/>
      <c r="AZ97" s="69"/>
      <c r="BA97" s="70"/>
      <c r="BB97" s="71"/>
      <c r="BC97" s="95"/>
      <c r="BD97" s="41">
        <v>2</v>
      </c>
      <c r="BE97" s="52">
        <v>23</v>
      </c>
      <c r="BF97" s="103">
        <v>2343</v>
      </c>
      <c r="BG97" s="275"/>
    </row>
    <row r="98" spans="1:59" s="63" customFormat="1" ht="12.75" x14ac:dyDescent="0.2">
      <c r="A98" s="196">
        <v>2</v>
      </c>
      <c r="B98" s="197" t="s">
        <v>43</v>
      </c>
      <c r="C98" s="208">
        <v>23</v>
      </c>
      <c r="D98" s="209" t="s">
        <v>44</v>
      </c>
      <c r="E98" s="212">
        <v>2343</v>
      </c>
      <c r="F98" s="213" t="s">
        <v>100</v>
      </c>
      <c r="G98" s="231" t="s">
        <v>107</v>
      </c>
      <c r="H98" s="72" t="s">
        <v>1233</v>
      </c>
      <c r="I98" s="223" t="s">
        <v>1184</v>
      </c>
      <c r="J98" s="73"/>
      <c r="K98" s="73"/>
      <c r="L98" s="73"/>
      <c r="M98" s="74"/>
      <c r="N98" s="247"/>
      <c r="O98" s="306"/>
      <c r="P98" s="105"/>
      <c r="Q98" s="75"/>
      <c r="R98" s="75"/>
      <c r="S98" s="75"/>
      <c r="T98" s="75"/>
      <c r="U98" s="75"/>
      <c r="V98" s="75"/>
      <c r="W98" s="75"/>
      <c r="X98" s="75"/>
      <c r="Y98" s="76" t="s">
        <v>1241</v>
      </c>
      <c r="Z98" s="77" t="s">
        <v>1241</v>
      </c>
      <c r="AA98" s="78">
        <f>AA$200</f>
        <v>10000</v>
      </c>
      <c r="AB98" s="75"/>
      <c r="AC98" s="75"/>
      <c r="AD98" s="75"/>
      <c r="AE98" s="75"/>
      <c r="AF98" s="75"/>
      <c r="AG98" s="75"/>
      <c r="AH98" s="75"/>
      <c r="AI98" s="75"/>
      <c r="AJ98" s="76" t="s">
        <v>1241</v>
      </c>
      <c r="AK98" s="77" t="s">
        <v>1241</v>
      </c>
      <c r="AL98" s="78">
        <f>AL$200</f>
        <v>0</v>
      </c>
      <c r="AM98" s="75"/>
      <c r="AN98" s="75"/>
      <c r="AO98" s="75"/>
      <c r="AP98" s="75"/>
      <c r="AQ98" s="75"/>
      <c r="AR98" s="75"/>
      <c r="AS98" s="75"/>
      <c r="AT98" s="75"/>
      <c r="AU98" s="75"/>
      <c r="AV98" s="75"/>
      <c r="AW98" s="76" t="s">
        <v>1241</v>
      </c>
      <c r="AX98" s="77" t="s">
        <v>1241</v>
      </c>
      <c r="AY98" s="78">
        <f>AY$200</f>
        <v>100</v>
      </c>
      <c r="AZ98" s="79"/>
      <c r="BA98" s="80" t="str">
        <f>I98</f>
        <v>&gt; see 3125 Grout (cementitious)</v>
      </c>
      <c r="BB98" s="71"/>
      <c r="BC98" s="95"/>
      <c r="BD98" s="41">
        <v>2</v>
      </c>
      <c r="BE98" s="52">
        <v>23</v>
      </c>
      <c r="BF98" s="103">
        <v>2343</v>
      </c>
      <c r="BG98" s="276" t="s">
        <v>47</v>
      </c>
    </row>
    <row r="99" spans="1:59" s="63" customFormat="1" ht="12.75" x14ac:dyDescent="0.2">
      <c r="A99" s="196">
        <v>2</v>
      </c>
      <c r="B99" s="197" t="s">
        <v>43</v>
      </c>
      <c r="C99" s="208">
        <v>23</v>
      </c>
      <c r="D99" s="209" t="s">
        <v>44</v>
      </c>
      <c r="E99" s="212">
        <v>2343</v>
      </c>
      <c r="F99" s="213" t="s">
        <v>100</v>
      </c>
      <c r="G99" s="231"/>
      <c r="H99" s="65"/>
      <c r="I99" s="222"/>
      <c r="J99" s="66"/>
      <c r="K99" s="66"/>
      <c r="L99" s="66"/>
      <c r="M99" s="64"/>
      <c r="N99" s="304"/>
      <c r="O99" s="305"/>
      <c r="P99" s="127"/>
      <c r="Q99" s="67"/>
      <c r="R99" s="67"/>
      <c r="S99" s="67"/>
      <c r="T99" s="67"/>
      <c r="U99" s="67"/>
      <c r="V99" s="67"/>
      <c r="W99" s="67"/>
      <c r="X99" s="67"/>
      <c r="Y99" s="68"/>
      <c r="Z99" s="68"/>
      <c r="AA99" s="68"/>
      <c r="AB99" s="67"/>
      <c r="AC99" s="67"/>
      <c r="AD99" s="67"/>
      <c r="AE99" s="67"/>
      <c r="AF99" s="67"/>
      <c r="AG99" s="67"/>
      <c r="AH99" s="67"/>
      <c r="AI99" s="67"/>
      <c r="AJ99" s="68"/>
      <c r="AK99" s="68"/>
      <c r="AL99" s="68"/>
      <c r="AM99" s="67"/>
      <c r="AN99" s="67"/>
      <c r="AO99" s="67"/>
      <c r="AP99" s="67"/>
      <c r="AQ99" s="67"/>
      <c r="AR99" s="67"/>
      <c r="AS99" s="67"/>
      <c r="AT99" s="67"/>
      <c r="AU99" s="67"/>
      <c r="AV99" s="67"/>
      <c r="AW99" s="67"/>
      <c r="AX99" s="68"/>
      <c r="AY99" s="68"/>
      <c r="AZ99" s="69"/>
      <c r="BA99" s="70"/>
      <c r="BB99" s="71"/>
      <c r="BC99" s="95"/>
      <c r="BD99" s="41">
        <v>2</v>
      </c>
      <c r="BE99" s="52">
        <v>23</v>
      </c>
      <c r="BF99" s="103">
        <v>2343</v>
      </c>
      <c r="BG99" s="275"/>
    </row>
    <row r="100" spans="1:59" s="63" customFormat="1" ht="12.75" x14ac:dyDescent="0.2">
      <c r="A100" s="196">
        <v>2</v>
      </c>
      <c r="B100" s="197" t="s">
        <v>43</v>
      </c>
      <c r="C100" s="208">
        <v>23</v>
      </c>
      <c r="D100" s="209" t="s">
        <v>44</v>
      </c>
      <c r="E100" s="212">
        <v>2343</v>
      </c>
      <c r="F100" s="213" t="s">
        <v>100</v>
      </c>
      <c r="G100" s="232"/>
      <c r="H100" s="97"/>
      <c r="I100" s="224"/>
      <c r="J100" s="98"/>
      <c r="K100" s="98"/>
      <c r="L100" s="98"/>
      <c r="M100" s="96"/>
      <c r="N100" s="307"/>
      <c r="O100" s="246"/>
      <c r="P100" s="124"/>
      <c r="Q100" s="99"/>
      <c r="R100" s="99"/>
      <c r="S100" s="99"/>
      <c r="T100" s="99"/>
      <c r="U100" s="99"/>
      <c r="V100" s="99"/>
      <c r="W100" s="99"/>
      <c r="X100" s="99"/>
      <c r="Y100" s="100"/>
      <c r="Z100" s="100"/>
      <c r="AA100" s="100"/>
      <c r="AB100" s="99"/>
      <c r="AC100" s="99"/>
      <c r="AD100" s="99"/>
      <c r="AE100" s="99"/>
      <c r="AF100" s="99"/>
      <c r="AG100" s="99"/>
      <c r="AH100" s="99"/>
      <c r="AI100" s="99"/>
      <c r="AJ100" s="100"/>
      <c r="AK100" s="100"/>
      <c r="AL100" s="100"/>
      <c r="AM100" s="99"/>
      <c r="AN100" s="99"/>
      <c r="AO100" s="99"/>
      <c r="AP100" s="99"/>
      <c r="AQ100" s="99"/>
      <c r="AR100" s="99"/>
      <c r="AS100" s="99"/>
      <c r="AT100" s="99"/>
      <c r="AU100" s="99"/>
      <c r="AV100" s="99"/>
      <c r="AW100" s="99"/>
      <c r="AX100" s="100"/>
      <c r="AY100" s="100"/>
      <c r="AZ100" s="101"/>
      <c r="BA100" s="102"/>
      <c r="BB100" s="95"/>
      <c r="BC100" s="95"/>
      <c r="BD100" s="41">
        <v>2</v>
      </c>
      <c r="BE100" s="52">
        <v>23</v>
      </c>
      <c r="BF100" s="103">
        <v>2343</v>
      </c>
      <c r="BG100" s="277"/>
    </row>
    <row r="101" spans="1:59" s="63" customFormat="1" ht="12.75" x14ac:dyDescent="0.2">
      <c r="A101" s="196">
        <v>2</v>
      </c>
      <c r="B101" s="197" t="s">
        <v>43</v>
      </c>
      <c r="C101" s="208">
        <v>23</v>
      </c>
      <c r="D101" s="209" t="s">
        <v>44</v>
      </c>
      <c r="E101" s="210">
        <v>2362</v>
      </c>
      <c r="F101" s="211" t="s">
        <v>101</v>
      </c>
      <c r="G101" s="230"/>
      <c r="H101" s="56"/>
      <c r="I101" s="221"/>
      <c r="J101" s="57"/>
      <c r="K101" s="57"/>
      <c r="L101" s="57"/>
      <c r="M101" s="55"/>
      <c r="N101" s="303"/>
      <c r="O101" s="245"/>
      <c r="P101" s="122"/>
      <c r="Q101" s="58"/>
      <c r="R101" s="58"/>
      <c r="S101" s="58"/>
      <c r="T101" s="58"/>
      <c r="U101" s="58"/>
      <c r="V101" s="58"/>
      <c r="W101" s="58"/>
      <c r="X101" s="58"/>
      <c r="Y101" s="59"/>
      <c r="Z101" s="59"/>
      <c r="AA101" s="59"/>
      <c r="AB101" s="58"/>
      <c r="AC101" s="58"/>
      <c r="AD101" s="58"/>
      <c r="AE101" s="58"/>
      <c r="AF101" s="58"/>
      <c r="AG101" s="58"/>
      <c r="AH101" s="58"/>
      <c r="AI101" s="58"/>
      <c r="AJ101" s="59"/>
      <c r="AK101" s="59"/>
      <c r="AL101" s="59"/>
      <c r="AM101" s="58"/>
      <c r="AN101" s="58"/>
      <c r="AO101" s="58"/>
      <c r="AP101" s="58"/>
      <c r="AQ101" s="58"/>
      <c r="AR101" s="58"/>
      <c r="AS101" s="58"/>
      <c r="AT101" s="58"/>
      <c r="AU101" s="58"/>
      <c r="AV101" s="58"/>
      <c r="AW101" s="58"/>
      <c r="AX101" s="59"/>
      <c r="AY101" s="59"/>
      <c r="AZ101" s="60"/>
      <c r="BA101" s="61"/>
      <c r="BB101" s="54"/>
      <c r="BC101" s="54"/>
      <c r="BD101" s="41">
        <v>2</v>
      </c>
      <c r="BE101" s="52">
        <v>23</v>
      </c>
      <c r="BF101" s="62">
        <v>2362</v>
      </c>
      <c r="BG101" s="274"/>
    </row>
    <row r="102" spans="1:59" s="63" customFormat="1" ht="12.75" x14ac:dyDescent="0.2">
      <c r="A102" s="196">
        <v>2</v>
      </c>
      <c r="B102" s="197" t="s">
        <v>43</v>
      </c>
      <c r="C102" s="208">
        <v>23</v>
      </c>
      <c r="D102" s="209" t="s">
        <v>44</v>
      </c>
      <c r="E102" s="210">
        <v>2362</v>
      </c>
      <c r="F102" s="211" t="s">
        <v>101</v>
      </c>
      <c r="G102" s="231" t="s">
        <v>102</v>
      </c>
      <c r="H102" s="65"/>
      <c r="I102" s="222"/>
      <c r="J102" s="66"/>
      <c r="K102" s="66"/>
      <c r="L102" s="66"/>
      <c r="M102" s="64"/>
      <c r="N102" s="308"/>
      <c r="O102" s="309"/>
      <c r="P102" s="127"/>
      <c r="Q102" s="67"/>
      <c r="R102" s="67"/>
      <c r="S102" s="67"/>
      <c r="T102" s="67"/>
      <c r="U102" s="67"/>
      <c r="V102" s="67"/>
      <c r="W102" s="67"/>
      <c r="X102" s="67"/>
      <c r="Y102" s="68"/>
      <c r="Z102" s="68"/>
      <c r="AA102" s="68"/>
      <c r="AB102" s="67"/>
      <c r="AC102" s="67"/>
      <c r="AD102" s="67"/>
      <c r="AE102" s="67"/>
      <c r="AF102" s="67"/>
      <c r="AG102" s="67"/>
      <c r="AH102" s="67"/>
      <c r="AI102" s="67"/>
      <c r="AJ102" s="68"/>
      <c r="AK102" s="68"/>
      <c r="AL102" s="68"/>
      <c r="AM102" s="67"/>
      <c r="AN102" s="67"/>
      <c r="AO102" s="67"/>
      <c r="AP102" s="67"/>
      <c r="AQ102" s="67"/>
      <c r="AR102" s="67"/>
      <c r="AS102" s="67"/>
      <c r="AT102" s="67"/>
      <c r="AU102" s="67"/>
      <c r="AV102" s="67"/>
      <c r="AW102" s="67"/>
      <c r="AX102" s="68"/>
      <c r="AY102" s="68"/>
      <c r="AZ102" s="69"/>
      <c r="BA102" s="70"/>
      <c r="BB102" s="71"/>
      <c r="BC102" s="54"/>
      <c r="BD102" s="41">
        <v>2</v>
      </c>
      <c r="BE102" s="52">
        <v>23</v>
      </c>
      <c r="BF102" s="62">
        <v>2362</v>
      </c>
      <c r="BG102" s="275"/>
    </row>
    <row r="103" spans="1:59" s="63" customFormat="1" ht="12.75" x14ac:dyDescent="0.2">
      <c r="A103" s="196">
        <v>2</v>
      </c>
      <c r="B103" s="197" t="s">
        <v>43</v>
      </c>
      <c r="C103" s="208">
        <v>23</v>
      </c>
      <c r="D103" s="209" t="s">
        <v>44</v>
      </c>
      <c r="E103" s="210">
        <v>2362</v>
      </c>
      <c r="F103" s="211" t="s">
        <v>101</v>
      </c>
      <c r="G103" s="231" t="s">
        <v>102</v>
      </c>
      <c r="H103" s="72" t="s">
        <v>47</v>
      </c>
      <c r="I103" s="223"/>
      <c r="J103" s="73"/>
      <c r="K103" s="73"/>
      <c r="L103" s="73"/>
      <c r="M103" s="74"/>
      <c r="N103" s="247"/>
      <c r="O103" s="306"/>
      <c r="P103" s="105"/>
      <c r="Q103" s="75"/>
      <c r="R103" s="75"/>
      <c r="S103" s="75"/>
      <c r="T103" s="75"/>
      <c r="U103" s="75"/>
      <c r="V103" s="75"/>
      <c r="W103" s="75"/>
      <c r="X103" s="75"/>
      <c r="Y103" s="76">
        <f>IF(ISNUMBER(VLOOKUP(Y105,P$7:W$7,MATCH(Y105,P$7:W$7))),VLOOKUP(Y105,P$7:W$7,MATCH(Y105,P$7:W$7)),IF(N107=0,"No Data",IF(Y105&gt;0,"&lt;100",0)))</f>
        <v>0</v>
      </c>
      <c r="Z103" s="77">
        <f>IF(ISNUMBER(VLOOKUP(Z107,P$7:W$7,MATCH(Z107,P$7:W$7))),VLOOKUP(Z107,P$7:W$7,MATCH(Z107,P$7:W$7)),IF(N107=0,"No Data",IF(Z107&gt;0,"&lt;100",0)))</f>
        <v>0</v>
      </c>
      <c r="AA103" s="106">
        <f>IF(ISNUMBER(Z103),Z103,0)</f>
        <v>0</v>
      </c>
      <c r="AB103" s="75"/>
      <c r="AC103" s="75"/>
      <c r="AD103" s="75"/>
      <c r="AE103" s="75"/>
      <c r="AF103" s="75"/>
      <c r="AG103" s="75"/>
      <c r="AH103" s="75"/>
      <c r="AI103" s="75"/>
      <c r="AJ103" s="76">
        <f>IF(ISNUMBER(VLOOKUP(AJ105,AB$7:AH$7,MATCH(AJ105,AB$7:AH$7))),VLOOKUP(AJ105,AB$7:AH$7,MATCH(AJ105,AB$7:AH$7)),IF(N107=0,"No Data",IF(AJ105&gt;0,"&lt;50",0)))</f>
        <v>0</v>
      </c>
      <c r="AK103" s="77">
        <f>IF(ISNUMBER(VLOOKUP(AK107,AB$7:AH$7,MATCH(AK107,AB$7:AH$7))),VLOOKUP(AK107,AB$7:AH$7,MATCH(AK107,AB$7:AH$7)),IF(N107=0,"No Data",IF(AK107&gt;0,"&lt;50",0)))</f>
        <v>0</v>
      </c>
      <c r="AL103" s="106">
        <f>IF(ISNUMBER(AK103),AK103,0)</f>
        <v>0</v>
      </c>
      <c r="AM103" s="75"/>
      <c r="AN103" s="75"/>
      <c r="AO103" s="75"/>
      <c r="AP103" s="75"/>
      <c r="AQ103" s="75"/>
      <c r="AR103" s="75"/>
      <c r="AS103" s="75"/>
      <c r="AT103" s="75"/>
      <c r="AU103" s="75"/>
      <c r="AV103" s="75"/>
      <c r="AW103" s="76">
        <f>IF(ISNUMBER(VLOOKUP(AW105,AM$7:AU$7,MATCH(AW105,AM$7:AU$7))),VLOOKUP(AW105,AM$7:AU$7,MATCH(AW105,AM$7:AU$7)),IF(N107=0,"No Data",IF(AW105&gt;0,"&lt;10",0)))</f>
        <v>500</v>
      </c>
      <c r="AX103" s="77">
        <f>IF(ISNUMBER(VLOOKUP(AX107,AM$7:AU$7,MATCH(AX107,AM$7:AU$7))),VLOOKUP(AX107,AM$7:AU$7,MATCH(AX107,AM$7:AU$7)),IF(N107=0,"No Data",IF(AX107&gt;0,"&lt;10",0)))</f>
        <v>500</v>
      </c>
      <c r="AY103" s="106">
        <f>IF(ISNUMBER(AX103),AX103,0)</f>
        <v>500</v>
      </c>
      <c r="AZ103" s="79"/>
      <c r="BA103" s="80"/>
      <c r="BB103" s="71"/>
      <c r="BC103" s="54"/>
      <c r="BD103" s="41">
        <v>2</v>
      </c>
      <c r="BE103" s="52">
        <v>23</v>
      </c>
      <c r="BF103" s="62">
        <v>2362</v>
      </c>
      <c r="BG103" s="276" t="s">
        <v>47</v>
      </c>
    </row>
    <row r="104" spans="1:59" s="63" customFormat="1" ht="12.75" x14ac:dyDescent="0.2">
      <c r="A104" s="196">
        <v>2</v>
      </c>
      <c r="B104" s="197" t="s">
        <v>43</v>
      </c>
      <c r="C104" s="208">
        <v>23</v>
      </c>
      <c r="D104" s="209" t="s">
        <v>44</v>
      </c>
      <c r="E104" s="210">
        <v>2362</v>
      </c>
      <c r="F104" s="211" t="s">
        <v>101</v>
      </c>
      <c r="G104" s="231" t="s">
        <v>102</v>
      </c>
      <c r="H104" s="81" t="s">
        <v>48</v>
      </c>
      <c r="I104" s="223"/>
      <c r="J104" s="73"/>
      <c r="K104" s="73"/>
      <c r="L104" s="73"/>
      <c r="M104" s="74"/>
      <c r="N104" s="247"/>
      <c r="O104" s="306"/>
      <c r="P104" s="105"/>
      <c r="Q104" s="75"/>
      <c r="R104" s="75"/>
      <c r="S104" s="75"/>
      <c r="T104" s="75"/>
      <c r="U104" s="75"/>
      <c r="V104" s="75"/>
      <c r="W104" s="75"/>
      <c r="X104" s="75"/>
      <c r="Y104" s="82">
        <f>MIN(X108:X110)</f>
        <v>0</v>
      </c>
      <c r="Z104" s="83"/>
      <c r="AA104" s="83"/>
      <c r="AB104" s="75"/>
      <c r="AC104" s="75"/>
      <c r="AD104" s="75"/>
      <c r="AE104" s="75"/>
      <c r="AF104" s="75"/>
      <c r="AG104" s="75"/>
      <c r="AH104" s="75"/>
      <c r="AI104" s="75"/>
      <c r="AJ104" s="82">
        <f>MIN(AI108:AI110)</f>
        <v>0</v>
      </c>
      <c r="AK104" s="83"/>
      <c r="AL104" s="83"/>
      <c r="AM104" s="75"/>
      <c r="AN104" s="75"/>
      <c r="AO104" s="75"/>
      <c r="AP104" s="75"/>
      <c r="AQ104" s="75"/>
      <c r="AR104" s="75"/>
      <c r="AS104" s="75"/>
      <c r="AT104" s="75"/>
      <c r="AU104" s="75"/>
      <c r="AV104" s="75"/>
      <c r="AW104" s="82">
        <f>MIN(AV108:AV110)</f>
        <v>25</v>
      </c>
      <c r="AX104" s="83"/>
      <c r="AY104" s="83"/>
      <c r="AZ104" s="79"/>
      <c r="BA104" s="80"/>
      <c r="BB104" s="71"/>
      <c r="BC104" s="54"/>
      <c r="BD104" s="41">
        <v>2</v>
      </c>
      <c r="BE104" s="52">
        <v>23</v>
      </c>
      <c r="BF104" s="62">
        <v>2362</v>
      </c>
      <c r="BG104" s="278" t="s">
        <v>48</v>
      </c>
    </row>
    <row r="105" spans="1:59" s="63" customFormat="1" ht="12.75" x14ac:dyDescent="0.2">
      <c r="A105" s="196">
        <v>2</v>
      </c>
      <c r="B105" s="197" t="s">
        <v>43</v>
      </c>
      <c r="C105" s="208">
        <v>23</v>
      </c>
      <c r="D105" s="209" t="s">
        <v>44</v>
      </c>
      <c r="E105" s="210">
        <v>2362</v>
      </c>
      <c r="F105" s="211" t="s">
        <v>101</v>
      </c>
      <c r="G105" s="231" t="s">
        <v>102</v>
      </c>
      <c r="H105" s="81" t="s">
        <v>49</v>
      </c>
      <c r="I105" s="223"/>
      <c r="J105" s="73"/>
      <c r="K105" s="73"/>
      <c r="L105" s="73"/>
      <c r="M105" s="74"/>
      <c r="N105" s="247"/>
      <c r="O105" s="306"/>
      <c r="P105" s="105"/>
      <c r="Q105" s="75"/>
      <c r="R105" s="75"/>
      <c r="S105" s="75"/>
      <c r="T105" s="75"/>
      <c r="U105" s="75"/>
      <c r="V105" s="75"/>
      <c r="W105" s="75"/>
      <c r="X105" s="75"/>
      <c r="Y105" s="84">
        <f>IF(ISNUMBER(AVERAGE(X108:X110)),AVERAGE(X108:X110),0)</f>
        <v>0</v>
      </c>
      <c r="Z105" s="83"/>
      <c r="AA105" s="83"/>
      <c r="AB105" s="75"/>
      <c r="AC105" s="75"/>
      <c r="AD105" s="75"/>
      <c r="AE105" s="75"/>
      <c r="AF105" s="75"/>
      <c r="AG105" s="75"/>
      <c r="AH105" s="75"/>
      <c r="AI105" s="75"/>
      <c r="AJ105" s="84">
        <f>IF(ISNUMBER(AVERAGE(AI108:AI110)),AVERAGE(AI108:AI110),0)</f>
        <v>0</v>
      </c>
      <c r="AK105" s="83"/>
      <c r="AL105" s="83"/>
      <c r="AM105" s="75"/>
      <c r="AN105" s="75"/>
      <c r="AO105" s="75"/>
      <c r="AP105" s="75"/>
      <c r="AQ105" s="75"/>
      <c r="AR105" s="75"/>
      <c r="AS105" s="75"/>
      <c r="AT105" s="75"/>
      <c r="AU105" s="75"/>
      <c r="AV105" s="75"/>
      <c r="AW105" s="84">
        <f>IF(ISNUMBER(AVERAGE(AV108:AV110)),AVERAGE(AV108:AV110),0)</f>
        <v>508.33333333333331</v>
      </c>
      <c r="AX105" s="83"/>
      <c r="AY105" s="83"/>
      <c r="AZ105" s="79"/>
      <c r="BA105" s="80"/>
      <c r="BB105" s="71"/>
      <c r="BC105" s="54"/>
      <c r="BD105" s="41">
        <v>2</v>
      </c>
      <c r="BE105" s="52">
        <v>23</v>
      </c>
      <c r="BF105" s="62">
        <v>2362</v>
      </c>
      <c r="BG105" s="278" t="s">
        <v>49</v>
      </c>
    </row>
    <row r="106" spans="1:59" s="63" customFormat="1" ht="12.75" x14ac:dyDescent="0.2">
      <c r="A106" s="196">
        <v>2</v>
      </c>
      <c r="B106" s="197" t="s">
        <v>43</v>
      </c>
      <c r="C106" s="208">
        <v>23</v>
      </c>
      <c r="D106" s="209" t="s">
        <v>44</v>
      </c>
      <c r="E106" s="210">
        <v>2362</v>
      </c>
      <c r="F106" s="211" t="s">
        <v>101</v>
      </c>
      <c r="G106" s="231" t="s">
        <v>102</v>
      </c>
      <c r="H106" s="81" t="s">
        <v>50</v>
      </c>
      <c r="I106" s="223"/>
      <c r="J106" s="73"/>
      <c r="K106" s="73"/>
      <c r="L106" s="73"/>
      <c r="M106" s="74"/>
      <c r="N106" s="247"/>
      <c r="O106" s="306"/>
      <c r="P106" s="105"/>
      <c r="Q106" s="75"/>
      <c r="R106" s="75"/>
      <c r="S106" s="75"/>
      <c r="T106" s="75"/>
      <c r="U106" s="75"/>
      <c r="V106" s="75"/>
      <c r="W106" s="75"/>
      <c r="X106" s="75"/>
      <c r="Y106" s="84">
        <f>MAX(X108:X110)</f>
        <v>0</v>
      </c>
      <c r="Z106" s="83"/>
      <c r="AA106" s="83"/>
      <c r="AB106" s="75"/>
      <c r="AC106" s="75"/>
      <c r="AD106" s="75"/>
      <c r="AE106" s="75"/>
      <c r="AF106" s="75"/>
      <c r="AG106" s="75"/>
      <c r="AH106" s="75"/>
      <c r="AI106" s="75"/>
      <c r="AJ106" s="84">
        <f>MAX(AI108:AI110)</f>
        <v>0</v>
      </c>
      <c r="AK106" s="83"/>
      <c r="AL106" s="83"/>
      <c r="AM106" s="75"/>
      <c r="AN106" s="75"/>
      <c r="AO106" s="75"/>
      <c r="AP106" s="75"/>
      <c r="AQ106" s="75"/>
      <c r="AR106" s="75"/>
      <c r="AS106" s="75"/>
      <c r="AT106" s="75"/>
      <c r="AU106" s="75"/>
      <c r="AV106" s="75"/>
      <c r="AW106" s="84">
        <f>MAX(AV108:AV110)</f>
        <v>1000</v>
      </c>
      <c r="AX106" s="83"/>
      <c r="AY106" s="83"/>
      <c r="AZ106" s="79"/>
      <c r="BA106" s="80"/>
      <c r="BB106" s="71"/>
      <c r="BC106" s="54"/>
      <c r="BD106" s="41">
        <v>2</v>
      </c>
      <c r="BE106" s="52">
        <v>23</v>
      </c>
      <c r="BF106" s="62">
        <v>2362</v>
      </c>
      <c r="BG106" s="278" t="s">
        <v>50</v>
      </c>
    </row>
    <row r="107" spans="1:59" s="63" customFormat="1" ht="12.75" x14ac:dyDescent="0.2">
      <c r="A107" s="196">
        <v>2</v>
      </c>
      <c r="B107" s="197" t="s">
        <v>43</v>
      </c>
      <c r="C107" s="208">
        <v>23</v>
      </c>
      <c r="D107" s="209" t="s">
        <v>44</v>
      </c>
      <c r="E107" s="210">
        <v>2362</v>
      </c>
      <c r="F107" s="211" t="s">
        <v>101</v>
      </c>
      <c r="G107" s="231" t="s">
        <v>102</v>
      </c>
      <c r="H107" s="85" t="s">
        <v>51</v>
      </c>
      <c r="I107" s="223"/>
      <c r="J107" s="73"/>
      <c r="K107" s="73"/>
      <c r="L107" s="73"/>
      <c r="M107" s="74"/>
      <c r="N107" s="317">
        <f>SUM(N108:N110)</f>
        <v>3</v>
      </c>
      <c r="O107" s="293">
        <f>SUM(O108:O110)</f>
        <v>1</v>
      </c>
      <c r="P107" s="292"/>
      <c r="Q107" s="87"/>
      <c r="R107" s="87"/>
      <c r="S107" s="87"/>
      <c r="T107" s="87"/>
      <c r="U107" s="87"/>
      <c r="V107" s="87"/>
      <c r="W107" s="87"/>
      <c r="X107" s="87"/>
      <c r="Y107" s="112"/>
      <c r="Z107" s="121">
        <f>SUM(Z108:Z110)</f>
        <v>0</v>
      </c>
      <c r="AA107" s="88"/>
      <c r="AB107" s="87"/>
      <c r="AC107" s="87"/>
      <c r="AD107" s="87"/>
      <c r="AE107" s="87"/>
      <c r="AF107" s="87"/>
      <c r="AG107" s="87"/>
      <c r="AH107" s="87"/>
      <c r="AI107" s="87"/>
      <c r="AJ107" s="112"/>
      <c r="AK107" s="121">
        <f>SUM(AK108:AK110)</f>
        <v>0</v>
      </c>
      <c r="AL107" s="88"/>
      <c r="AM107" s="87"/>
      <c r="AN107" s="87"/>
      <c r="AO107" s="87"/>
      <c r="AP107" s="87"/>
      <c r="AQ107" s="87"/>
      <c r="AR107" s="87"/>
      <c r="AS107" s="87"/>
      <c r="AT107" s="87"/>
      <c r="AU107" s="87"/>
      <c r="AV107" s="87"/>
      <c r="AW107" s="112"/>
      <c r="AX107" s="121">
        <f>SUM(AX108:AX110)</f>
        <v>508.33333333333331</v>
      </c>
      <c r="AY107" s="88"/>
      <c r="AZ107" s="79"/>
      <c r="BA107" s="80"/>
      <c r="BB107" s="71"/>
      <c r="BC107" s="54"/>
      <c r="BD107" s="41">
        <v>2</v>
      </c>
      <c r="BE107" s="52">
        <v>23</v>
      </c>
      <c r="BF107" s="62">
        <v>2362</v>
      </c>
      <c r="BG107" s="279" t="s">
        <v>51</v>
      </c>
    </row>
    <row r="108" spans="1:59" s="63" customFormat="1" ht="24" x14ac:dyDescent="0.2">
      <c r="A108" s="196">
        <v>2</v>
      </c>
      <c r="B108" s="197" t="s">
        <v>43</v>
      </c>
      <c r="C108" s="208">
        <v>23</v>
      </c>
      <c r="D108" s="209" t="s">
        <v>44</v>
      </c>
      <c r="E108" s="210">
        <v>2362</v>
      </c>
      <c r="F108" s="211" t="s">
        <v>101</v>
      </c>
      <c r="G108" s="231" t="s">
        <v>102</v>
      </c>
      <c r="H108" s="89" t="s">
        <v>52</v>
      </c>
      <c r="I108" s="90" t="s">
        <v>103</v>
      </c>
      <c r="J108" s="90"/>
      <c r="K108" s="90" t="s">
        <v>64</v>
      </c>
      <c r="L108" s="90" t="s">
        <v>104</v>
      </c>
      <c r="M108" s="91"/>
      <c r="N108" s="312">
        <v>1</v>
      </c>
      <c r="O108" s="313">
        <f>N108/N$107</f>
        <v>0.33333333333333331</v>
      </c>
      <c r="P108" s="104"/>
      <c r="Q108" s="92"/>
      <c r="R108" s="92"/>
      <c r="S108" s="92"/>
      <c r="T108" s="92"/>
      <c r="U108" s="92"/>
      <c r="V108" s="92"/>
      <c r="W108" s="92"/>
      <c r="X108" s="109">
        <f>P108*P$7+Q108*Q$7+R108*R$7+S108*S$7+T108*T$7+U108*U$7+V108*V$7+W108*W$7</f>
        <v>0</v>
      </c>
      <c r="Y108" s="83"/>
      <c r="Z108" s="110">
        <f>X108*$O108</f>
        <v>0</v>
      </c>
      <c r="AA108" s="111"/>
      <c r="AB108" s="92"/>
      <c r="AC108" s="92"/>
      <c r="AD108" s="92"/>
      <c r="AE108" s="92"/>
      <c r="AF108" s="92"/>
      <c r="AG108" s="92"/>
      <c r="AH108" s="92"/>
      <c r="AI108" s="109">
        <f>AB108*AB$7+AC108*AC$7+AD108*AD$7+AE108*AE$7+AF108*AF$7+AG108*AG$7+AH108*AH$7</f>
        <v>0</v>
      </c>
      <c r="AJ108" s="83"/>
      <c r="AK108" s="110">
        <f>AI108*$O108</f>
        <v>0</v>
      </c>
      <c r="AL108" s="111"/>
      <c r="AM108" s="92"/>
      <c r="AN108" s="92"/>
      <c r="AO108" s="92"/>
      <c r="AP108" s="92"/>
      <c r="AQ108" s="92"/>
      <c r="AR108" s="92"/>
      <c r="AS108" s="92">
        <v>1</v>
      </c>
      <c r="AT108" s="92"/>
      <c r="AU108" s="92"/>
      <c r="AV108" s="109">
        <f>AM108*AM$7+AN108*AN$7+AO108*AO$7+AP108*AP$7+AQ108*AQ$7+AR108*AR$7+AS108*AS$7+AT108*AT$7+AU108*AU$7</f>
        <v>1000</v>
      </c>
      <c r="AW108" s="75"/>
      <c r="AX108" s="110">
        <f>AV108*$O108</f>
        <v>333.33333333333331</v>
      </c>
      <c r="AY108" s="111"/>
      <c r="AZ108" s="93"/>
      <c r="BA108" s="94" t="s">
        <v>105</v>
      </c>
      <c r="BB108" s="71"/>
      <c r="BC108" s="54"/>
      <c r="BD108" s="41">
        <v>2</v>
      </c>
      <c r="BE108" s="52">
        <v>23</v>
      </c>
      <c r="BF108" s="62">
        <v>2362</v>
      </c>
      <c r="BG108" s="280" t="s">
        <v>52</v>
      </c>
    </row>
    <row r="109" spans="1:59" s="63" customFormat="1" ht="12.75" x14ac:dyDescent="0.2">
      <c r="A109" s="196"/>
      <c r="B109" s="197"/>
      <c r="C109" s="208"/>
      <c r="D109" s="209"/>
      <c r="E109" s="210"/>
      <c r="F109" s="211"/>
      <c r="G109" s="231"/>
      <c r="H109" s="89"/>
      <c r="I109" s="90" t="s">
        <v>259</v>
      </c>
      <c r="J109" s="90" t="s">
        <v>260</v>
      </c>
      <c r="K109" s="90" t="s">
        <v>64</v>
      </c>
      <c r="L109" s="90" t="s">
        <v>261</v>
      </c>
      <c r="M109" s="91"/>
      <c r="N109" s="312">
        <v>1</v>
      </c>
      <c r="O109" s="313">
        <f>N109/N$107</f>
        <v>0.33333333333333331</v>
      </c>
      <c r="P109" s="104"/>
      <c r="Q109" s="92"/>
      <c r="R109" s="92"/>
      <c r="S109" s="92"/>
      <c r="T109" s="92"/>
      <c r="U109" s="92"/>
      <c r="V109" s="92"/>
      <c r="W109" s="92"/>
      <c r="X109" s="109">
        <f>P109*P$7+Q109*Q$7+R109*R$7+S109*S$7+T109*T$7+U109*U$7+V109*V$7+W109*W$7</f>
        <v>0</v>
      </c>
      <c r="Y109" s="83"/>
      <c r="Z109" s="110">
        <f>X109*$O109</f>
        <v>0</v>
      </c>
      <c r="AA109" s="111"/>
      <c r="AB109" s="92"/>
      <c r="AC109" s="92"/>
      <c r="AD109" s="92"/>
      <c r="AE109" s="92"/>
      <c r="AF109" s="92"/>
      <c r="AG109" s="92"/>
      <c r="AH109" s="92"/>
      <c r="AI109" s="109">
        <f>AB109*AB$7+AC109*AC$7+AD109*AD$7+AE109*AE$7+AF109*AF$7+AG109*AG$7+AH109*AH$7</f>
        <v>0</v>
      </c>
      <c r="AJ109" s="83"/>
      <c r="AK109" s="110">
        <f>AI109*$O109</f>
        <v>0</v>
      </c>
      <c r="AL109" s="111"/>
      <c r="AM109" s="92"/>
      <c r="AN109" s="92"/>
      <c r="AO109" s="92"/>
      <c r="AP109" s="92"/>
      <c r="AQ109" s="92"/>
      <c r="AR109" s="92">
        <v>1</v>
      </c>
      <c r="AS109" s="92"/>
      <c r="AT109" s="92"/>
      <c r="AU109" s="92"/>
      <c r="AV109" s="109">
        <f>AM109*AM$7+AN109*AN$7+AO109*AO$7+AP109*AP$7+AQ109*AQ$7+AR109*AR$7+AS109*AS$7+AT109*AT$7+AU109*AU$7</f>
        <v>500</v>
      </c>
      <c r="AW109" s="75"/>
      <c r="AX109" s="110">
        <f>AV109*$O109</f>
        <v>166.66666666666666</v>
      </c>
      <c r="AY109" s="111"/>
      <c r="AZ109" s="93"/>
      <c r="BA109" s="94" t="s">
        <v>1286</v>
      </c>
      <c r="BB109" s="71"/>
      <c r="BC109" s="54"/>
      <c r="BD109" s="41"/>
      <c r="BE109" s="52"/>
      <c r="BF109" s="62"/>
      <c r="BG109" s="280"/>
    </row>
    <row r="110" spans="1:59" s="63" customFormat="1" ht="12.75" x14ac:dyDescent="0.2">
      <c r="A110" s="196">
        <v>2</v>
      </c>
      <c r="B110" s="197" t="s">
        <v>43</v>
      </c>
      <c r="C110" s="208">
        <v>23</v>
      </c>
      <c r="D110" s="209" t="s">
        <v>44</v>
      </c>
      <c r="E110" s="210">
        <v>2362</v>
      </c>
      <c r="F110" s="211" t="s">
        <v>101</v>
      </c>
      <c r="G110" s="231" t="s">
        <v>102</v>
      </c>
      <c r="H110" s="89"/>
      <c r="I110" s="90" t="s">
        <v>106</v>
      </c>
      <c r="J110" s="90"/>
      <c r="K110" s="90" t="s">
        <v>64</v>
      </c>
      <c r="L110" s="90" t="s">
        <v>258</v>
      </c>
      <c r="M110" s="91"/>
      <c r="N110" s="312">
        <v>1</v>
      </c>
      <c r="O110" s="313">
        <f>N110/N$107</f>
        <v>0.33333333333333331</v>
      </c>
      <c r="P110" s="104"/>
      <c r="Q110" s="92"/>
      <c r="R110" s="92"/>
      <c r="S110" s="92"/>
      <c r="T110" s="92"/>
      <c r="U110" s="92"/>
      <c r="V110" s="92"/>
      <c r="W110" s="92"/>
      <c r="X110" s="109">
        <f>P110*P$7+Q110*Q$7+R110*R$7+S110*S$7+T110*T$7+U110*U$7+V110*V$7+W110*W$7</f>
        <v>0</v>
      </c>
      <c r="Y110" s="83"/>
      <c r="Z110" s="110">
        <f>X110*$O110</f>
        <v>0</v>
      </c>
      <c r="AA110" s="111"/>
      <c r="AB110" s="92"/>
      <c r="AC110" s="92"/>
      <c r="AD110" s="92"/>
      <c r="AE110" s="92"/>
      <c r="AF110" s="92"/>
      <c r="AG110" s="92"/>
      <c r="AH110" s="92"/>
      <c r="AI110" s="109">
        <f>AB110*AB$7+AC110*AC$7+AD110*AD$7+AE110*AE$7+AF110*AF$7+AG110*AG$7+AH110*AH$7</f>
        <v>0</v>
      </c>
      <c r="AJ110" s="83"/>
      <c r="AK110" s="110">
        <f>AI110*$O110</f>
        <v>0</v>
      </c>
      <c r="AL110" s="111"/>
      <c r="AM110" s="92"/>
      <c r="AN110" s="92">
        <v>1</v>
      </c>
      <c r="AO110" s="92"/>
      <c r="AP110" s="92"/>
      <c r="AQ110" s="92"/>
      <c r="AR110" s="92"/>
      <c r="AS110" s="92"/>
      <c r="AT110" s="92"/>
      <c r="AU110" s="92"/>
      <c r="AV110" s="109">
        <f>AM110*AM$7+AN110*AN$7+AO110*AO$7+AP110*AP$7+AQ110*AQ$7+AR110*AR$7+AS110*AS$7+AT110*AT$7+AU110*AU$7</f>
        <v>25</v>
      </c>
      <c r="AW110" s="75"/>
      <c r="AX110" s="110">
        <f>AV110*$O110</f>
        <v>8.3333333333333321</v>
      </c>
      <c r="AY110" s="111"/>
      <c r="AZ110" s="93"/>
      <c r="BA110" s="94" t="s">
        <v>105</v>
      </c>
      <c r="BB110" s="71"/>
      <c r="BC110" s="54"/>
      <c r="BD110" s="41">
        <v>2</v>
      </c>
      <c r="BE110" s="52">
        <v>23</v>
      </c>
      <c r="BF110" s="62">
        <v>2362</v>
      </c>
      <c r="BG110" s="280" t="s">
        <v>52</v>
      </c>
    </row>
    <row r="111" spans="1:59" s="63" customFormat="1" ht="12.75" x14ac:dyDescent="0.2">
      <c r="A111" s="196">
        <v>2</v>
      </c>
      <c r="B111" s="197" t="s">
        <v>43</v>
      </c>
      <c r="C111" s="208">
        <v>23</v>
      </c>
      <c r="D111" s="209" t="s">
        <v>44</v>
      </c>
      <c r="E111" s="210">
        <v>2362</v>
      </c>
      <c r="F111" s="211" t="s">
        <v>101</v>
      </c>
      <c r="G111" s="231" t="s">
        <v>102</v>
      </c>
      <c r="H111" s="65"/>
      <c r="I111" s="222"/>
      <c r="J111" s="66"/>
      <c r="K111" s="66"/>
      <c r="L111" s="66"/>
      <c r="M111" s="64"/>
      <c r="N111" s="304"/>
      <c r="O111" s="305"/>
      <c r="P111" s="127"/>
      <c r="Q111" s="67"/>
      <c r="R111" s="67"/>
      <c r="S111" s="67"/>
      <c r="T111" s="67"/>
      <c r="U111" s="67"/>
      <c r="V111" s="67"/>
      <c r="W111" s="67"/>
      <c r="X111" s="67"/>
      <c r="Y111" s="68"/>
      <c r="Z111" s="68"/>
      <c r="AA111" s="68"/>
      <c r="AB111" s="67"/>
      <c r="AC111" s="67"/>
      <c r="AD111" s="67"/>
      <c r="AE111" s="67"/>
      <c r="AF111" s="67"/>
      <c r="AG111" s="67"/>
      <c r="AH111" s="67"/>
      <c r="AI111" s="67"/>
      <c r="AJ111" s="68"/>
      <c r="AK111" s="68"/>
      <c r="AL111" s="68"/>
      <c r="AM111" s="67"/>
      <c r="AN111" s="67"/>
      <c r="AO111" s="67"/>
      <c r="AP111" s="67"/>
      <c r="AQ111" s="67"/>
      <c r="AR111" s="67"/>
      <c r="AS111" s="67"/>
      <c r="AT111" s="67"/>
      <c r="AU111" s="67"/>
      <c r="AV111" s="67"/>
      <c r="AW111" s="67"/>
      <c r="AX111" s="68"/>
      <c r="AY111" s="68"/>
      <c r="AZ111" s="69"/>
      <c r="BA111" s="70"/>
      <c r="BB111" s="71"/>
      <c r="BC111" s="54"/>
      <c r="BD111" s="41">
        <v>2</v>
      </c>
      <c r="BE111" s="52">
        <v>23</v>
      </c>
      <c r="BF111" s="62">
        <v>2362</v>
      </c>
      <c r="BG111" s="275"/>
    </row>
    <row r="112" spans="1:59" s="63" customFormat="1" ht="12.75" x14ac:dyDescent="0.2">
      <c r="A112" s="196">
        <v>2</v>
      </c>
      <c r="B112" s="197" t="s">
        <v>43</v>
      </c>
      <c r="C112" s="208">
        <v>23</v>
      </c>
      <c r="D112" s="209" t="s">
        <v>44</v>
      </c>
      <c r="E112" s="210">
        <v>2362</v>
      </c>
      <c r="F112" s="211" t="s">
        <v>101</v>
      </c>
      <c r="G112" s="230"/>
      <c r="H112" s="56"/>
      <c r="I112" s="221"/>
      <c r="J112" s="57"/>
      <c r="K112" s="57"/>
      <c r="L112" s="57"/>
      <c r="M112" s="55"/>
      <c r="N112" s="303"/>
      <c r="O112" s="245"/>
      <c r="P112" s="122"/>
      <c r="Q112" s="58"/>
      <c r="R112" s="58"/>
      <c r="S112" s="58"/>
      <c r="T112" s="58"/>
      <c r="U112" s="58"/>
      <c r="V112" s="58"/>
      <c r="W112" s="58"/>
      <c r="X112" s="58"/>
      <c r="Y112" s="59"/>
      <c r="Z112" s="59"/>
      <c r="AA112" s="59"/>
      <c r="AB112" s="58"/>
      <c r="AC112" s="58"/>
      <c r="AD112" s="58"/>
      <c r="AE112" s="58"/>
      <c r="AF112" s="58"/>
      <c r="AG112" s="58"/>
      <c r="AH112" s="58"/>
      <c r="AI112" s="58"/>
      <c r="AJ112" s="59"/>
      <c r="AK112" s="59"/>
      <c r="AL112" s="59"/>
      <c r="AM112" s="58"/>
      <c r="AN112" s="58"/>
      <c r="AO112" s="58"/>
      <c r="AP112" s="58"/>
      <c r="AQ112" s="58"/>
      <c r="AR112" s="58"/>
      <c r="AS112" s="58"/>
      <c r="AT112" s="58"/>
      <c r="AU112" s="58"/>
      <c r="AV112" s="58"/>
      <c r="AW112" s="58"/>
      <c r="AX112" s="59"/>
      <c r="AY112" s="59"/>
      <c r="AZ112" s="60"/>
      <c r="BA112" s="61"/>
      <c r="BB112" s="54"/>
      <c r="BC112" s="54"/>
      <c r="BD112" s="41">
        <v>2</v>
      </c>
      <c r="BE112" s="52">
        <v>23</v>
      </c>
      <c r="BF112" s="62">
        <v>2362</v>
      </c>
      <c r="BG112" s="274"/>
    </row>
    <row r="113" spans="1:59" s="63" customFormat="1" ht="12.75" x14ac:dyDescent="0.2">
      <c r="A113" s="196">
        <v>2</v>
      </c>
      <c r="B113" s="197" t="s">
        <v>43</v>
      </c>
      <c r="C113" s="208">
        <v>23</v>
      </c>
      <c r="D113" s="209" t="s">
        <v>44</v>
      </c>
      <c r="E113" s="210">
        <v>2362</v>
      </c>
      <c r="F113" s="211" t="s">
        <v>101</v>
      </c>
      <c r="G113" s="231"/>
      <c r="H113" s="65"/>
      <c r="I113" s="222"/>
      <c r="J113" s="66"/>
      <c r="K113" s="66"/>
      <c r="L113" s="66"/>
      <c r="M113" s="64"/>
      <c r="N113" s="308"/>
      <c r="O113" s="309"/>
      <c r="P113" s="127"/>
      <c r="Q113" s="67"/>
      <c r="R113" s="67"/>
      <c r="S113" s="67"/>
      <c r="T113" s="67"/>
      <c r="U113" s="67"/>
      <c r="V113" s="67"/>
      <c r="W113" s="67"/>
      <c r="X113" s="67"/>
      <c r="Y113" s="68"/>
      <c r="Z113" s="68"/>
      <c r="AA113" s="68"/>
      <c r="AB113" s="67"/>
      <c r="AC113" s="67"/>
      <c r="AD113" s="67"/>
      <c r="AE113" s="67"/>
      <c r="AF113" s="67"/>
      <c r="AG113" s="67"/>
      <c r="AH113" s="67"/>
      <c r="AI113" s="67"/>
      <c r="AJ113" s="68"/>
      <c r="AK113" s="68"/>
      <c r="AL113" s="68"/>
      <c r="AM113" s="67"/>
      <c r="AN113" s="67"/>
      <c r="AO113" s="67"/>
      <c r="AP113" s="67"/>
      <c r="AQ113" s="67"/>
      <c r="AR113" s="67"/>
      <c r="AS113" s="67"/>
      <c r="AT113" s="67"/>
      <c r="AU113" s="67"/>
      <c r="AV113" s="67"/>
      <c r="AW113" s="67"/>
      <c r="AX113" s="68"/>
      <c r="AY113" s="68"/>
      <c r="AZ113" s="69"/>
      <c r="BA113" s="70"/>
      <c r="BB113" s="71"/>
      <c r="BC113" s="54"/>
      <c r="BD113" s="41">
        <v>2</v>
      </c>
      <c r="BE113" s="52">
        <v>23</v>
      </c>
      <c r="BF113" s="62">
        <v>2362</v>
      </c>
      <c r="BG113" s="275"/>
    </row>
    <row r="114" spans="1:59" s="63" customFormat="1" ht="12.75" x14ac:dyDescent="0.2">
      <c r="A114" s="196">
        <v>2</v>
      </c>
      <c r="B114" s="197" t="s">
        <v>43</v>
      </c>
      <c r="C114" s="208">
        <v>23</v>
      </c>
      <c r="D114" s="209" t="s">
        <v>44</v>
      </c>
      <c r="E114" s="210">
        <v>2362</v>
      </c>
      <c r="F114" s="211" t="s">
        <v>101</v>
      </c>
      <c r="G114" s="231" t="s">
        <v>53</v>
      </c>
      <c r="H114" s="72" t="s">
        <v>1233</v>
      </c>
      <c r="I114" s="223" t="s">
        <v>1183</v>
      </c>
      <c r="J114" s="73"/>
      <c r="K114" s="73"/>
      <c r="L114" s="73"/>
      <c r="M114" s="74"/>
      <c r="N114" s="247"/>
      <c r="O114" s="306"/>
      <c r="P114" s="105"/>
      <c r="Q114" s="75"/>
      <c r="R114" s="75"/>
      <c r="S114" s="75"/>
      <c r="T114" s="75"/>
      <c r="U114" s="75"/>
      <c r="V114" s="75"/>
      <c r="W114" s="75"/>
      <c r="X114" s="75"/>
      <c r="Y114" s="76" t="s">
        <v>1241</v>
      </c>
      <c r="Z114" s="77" t="s">
        <v>1241</v>
      </c>
      <c r="AA114" s="78">
        <f>AA$126</f>
        <v>1000</v>
      </c>
      <c r="AB114" s="75"/>
      <c r="AC114" s="75"/>
      <c r="AD114" s="75"/>
      <c r="AE114" s="75"/>
      <c r="AF114" s="75"/>
      <c r="AG114" s="75"/>
      <c r="AH114" s="75"/>
      <c r="AI114" s="75"/>
      <c r="AJ114" s="76" t="s">
        <v>1241</v>
      </c>
      <c r="AK114" s="77" t="s">
        <v>1241</v>
      </c>
      <c r="AL114" s="78">
        <f>AL$126</f>
        <v>0</v>
      </c>
      <c r="AM114" s="75"/>
      <c r="AN114" s="75"/>
      <c r="AO114" s="75"/>
      <c r="AP114" s="75"/>
      <c r="AQ114" s="75"/>
      <c r="AR114" s="75"/>
      <c r="AS114" s="75"/>
      <c r="AT114" s="75"/>
      <c r="AU114" s="75"/>
      <c r="AV114" s="75"/>
      <c r="AW114" s="76" t="s">
        <v>1241</v>
      </c>
      <c r="AX114" s="77" t="s">
        <v>1241</v>
      </c>
      <c r="AY114" s="78">
        <f>AY$126</f>
        <v>500</v>
      </c>
      <c r="AZ114" s="79"/>
      <c r="BA114" s="80" t="str">
        <f>I114</f>
        <v>&gt; see 3112, Reinforcement for in situ concrete</v>
      </c>
      <c r="BB114" s="71"/>
      <c r="BC114" s="54"/>
      <c r="BD114" s="41">
        <v>2</v>
      </c>
      <c r="BE114" s="52">
        <v>23</v>
      </c>
      <c r="BF114" s="62">
        <v>2362</v>
      </c>
      <c r="BG114" s="276" t="s">
        <v>47</v>
      </c>
    </row>
    <row r="115" spans="1:59" s="63" customFormat="1" ht="12.75" x14ac:dyDescent="0.2">
      <c r="A115" s="196">
        <v>2</v>
      </c>
      <c r="B115" s="197" t="s">
        <v>43</v>
      </c>
      <c r="C115" s="208">
        <v>23</v>
      </c>
      <c r="D115" s="209" t="s">
        <v>44</v>
      </c>
      <c r="E115" s="210">
        <v>2362</v>
      </c>
      <c r="F115" s="211" t="s">
        <v>101</v>
      </c>
      <c r="G115" s="231"/>
      <c r="H115" s="65"/>
      <c r="I115" s="222"/>
      <c r="J115" s="66"/>
      <c r="K115" s="66"/>
      <c r="L115" s="66"/>
      <c r="M115" s="64"/>
      <c r="N115" s="304"/>
      <c r="O115" s="305"/>
      <c r="P115" s="127"/>
      <c r="Q115" s="67"/>
      <c r="R115" s="67"/>
      <c r="S115" s="67"/>
      <c r="T115" s="67"/>
      <c r="U115" s="67"/>
      <c r="V115" s="67"/>
      <c r="W115" s="67"/>
      <c r="X115" s="67"/>
      <c r="Y115" s="68"/>
      <c r="Z115" s="68"/>
      <c r="AA115" s="68"/>
      <c r="AB115" s="67"/>
      <c r="AC115" s="67"/>
      <c r="AD115" s="67"/>
      <c r="AE115" s="67"/>
      <c r="AF115" s="67"/>
      <c r="AG115" s="67"/>
      <c r="AH115" s="67"/>
      <c r="AI115" s="67"/>
      <c r="AJ115" s="68"/>
      <c r="AK115" s="68"/>
      <c r="AL115" s="68"/>
      <c r="AM115" s="67"/>
      <c r="AN115" s="67"/>
      <c r="AO115" s="67"/>
      <c r="AP115" s="67"/>
      <c r="AQ115" s="67"/>
      <c r="AR115" s="67"/>
      <c r="AS115" s="67"/>
      <c r="AT115" s="67"/>
      <c r="AU115" s="67"/>
      <c r="AV115" s="67"/>
      <c r="AW115" s="67"/>
      <c r="AX115" s="68"/>
      <c r="AY115" s="68"/>
      <c r="AZ115" s="69"/>
      <c r="BA115" s="70"/>
      <c r="BB115" s="71"/>
      <c r="BC115" s="54"/>
      <c r="BD115" s="41">
        <v>2</v>
      </c>
      <c r="BE115" s="52">
        <v>23</v>
      </c>
      <c r="BF115" s="62">
        <v>2362</v>
      </c>
      <c r="BG115" s="275"/>
    </row>
    <row r="116" spans="1:59" s="63" customFormat="1" ht="12.75" x14ac:dyDescent="0.2">
      <c r="A116" s="196">
        <v>2</v>
      </c>
      <c r="B116" s="197" t="s">
        <v>43</v>
      </c>
      <c r="C116" s="208">
        <v>23</v>
      </c>
      <c r="D116" s="209" t="s">
        <v>44</v>
      </c>
      <c r="E116" s="210">
        <v>2362</v>
      </c>
      <c r="F116" s="211" t="s">
        <v>101</v>
      </c>
      <c r="G116" s="230"/>
      <c r="H116" s="56"/>
      <c r="I116" s="221"/>
      <c r="J116" s="57"/>
      <c r="K116" s="57"/>
      <c r="L116" s="57"/>
      <c r="M116" s="55"/>
      <c r="N116" s="303"/>
      <c r="O116" s="245"/>
      <c r="P116" s="122"/>
      <c r="Q116" s="58"/>
      <c r="R116" s="58"/>
      <c r="S116" s="58"/>
      <c r="T116" s="58"/>
      <c r="U116" s="58"/>
      <c r="V116" s="58"/>
      <c r="W116" s="58"/>
      <c r="X116" s="58"/>
      <c r="Y116" s="59"/>
      <c r="Z116" s="59"/>
      <c r="AA116" s="59"/>
      <c r="AB116" s="58"/>
      <c r="AC116" s="58"/>
      <c r="AD116" s="58"/>
      <c r="AE116" s="58"/>
      <c r="AF116" s="58"/>
      <c r="AG116" s="58"/>
      <c r="AH116" s="58"/>
      <c r="AI116" s="58"/>
      <c r="AJ116" s="59"/>
      <c r="AK116" s="59"/>
      <c r="AL116" s="59"/>
      <c r="AM116" s="58"/>
      <c r="AN116" s="58"/>
      <c r="AO116" s="58"/>
      <c r="AP116" s="58"/>
      <c r="AQ116" s="58"/>
      <c r="AR116" s="58"/>
      <c r="AS116" s="58"/>
      <c r="AT116" s="58"/>
      <c r="AU116" s="58"/>
      <c r="AV116" s="58"/>
      <c r="AW116" s="58"/>
      <c r="AX116" s="59"/>
      <c r="AY116" s="59"/>
      <c r="AZ116" s="60"/>
      <c r="BA116" s="61"/>
      <c r="BB116" s="54"/>
      <c r="BC116" s="54"/>
      <c r="BD116" s="41">
        <v>2</v>
      </c>
      <c r="BE116" s="52">
        <v>23</v>
      </c>
      <c r="BF116" s="62">
        <v>2362</v>
      </c>
      <c r="BG116" s="274"/>
    </row>
    <row r="117" spans="1:59" s="63" customFormat="1" ht="12.75" x14ac:dyDescent="0.2">
      <c r="A117" s="196">
        <v>2</v>
      </c>
      <c r="B117" s="197" t="s">
        <v>43</v>
      </c>
      <c r="C117" s="208">
        <v>23</v>
      </c>
      <c r="D117" s="209" t="s">
        <v>44</v>
      </c>
      <c r="E117" s="210">
        <v>2362</v>
      </c>
      <c r="F117" s="211" t="s">
        <v>101</v>
      </c>
      <c r="G117" s="231"/>
      <c r="H117" s="65"/>
      <c r="I117" s="222"/>
      <c r="J117" s="66"/>
      <c r="K117" s="66"/>
      <c r="L117" s="66"/>
      <c r="M117" s="64"/>
      <c r="N117" s="308"/>
      <c r="O117" s="309"/>
      <c r="P117" s="127"/>
      <c r="Q117" s="67"/>
      <c r="R117" s="67"/>
      <c r="S117" s="67"/>
      <c r="T117" s="67"/>
      <c r="U117" s="67"/>
      <c r="V117" s="67"/>
      <c r="W117" s="67"/>
      <c r="X117" s="67"/>
      <c r="Y117" s="68"/>
      <c r="Z117" s="68"/>
      <c r="AA117" s="68"/>
      <c r="AB117" s="67"/>
      <c r="AC117" s="67"/>
      <c r="AD117" s="67"/>
      <c r="AE117" s="67"/>
      <c r="AF117" s="67"/>
      <c r="AG117" s="67"/>
      <c r="AH117" s="67"/>
      <c r="AI117" s="67"/>
      <c r="AJ117" s="68"/>
      <c r="AK117" s="68"/>
      <c r="AL117" s="68"/>
      <c r="AM117" s="67"/>
      <c r="AN117" s="67"/>
      <c r="AO117" s="67"/>
      <c r="AP117" s="67"/>
      <c r="AQ117" s="67"/>
      <c r="AR117" s="67"/>
      <c r="AS117" s="67"/>
      <c r="AT117" s="67"/>
      <c r="AU117" s="67"/>
      <c r="AV117" s="67"/>
      <c r="AW117" s="67"/>
      <c r="AX117" s="68"/>
      <c r="AY117" s="68"/>
      <c r="AZ117" s="69"/>
      <c r="BA117" s="70"/>
      <c r="BB117" s="71"/>
      <c r="BC117" s="54"/>
      <c r="BD117" s="41">
        <v>2</v>
      </c>
      <c r="BE117" s="52">
        <v>23</v>
      </c>
      <c r="BF117" s="62">
        <v>2362</v>
      </c>
      <c r="BG117" s="275"/>
    </row>
    <row r="118" spans="1:59" s="63" customFormat="1" ht="12.75" x14ac:dyDescent="0.2">
      <c r="A118" s="196">
        <v>2</v>
      </c>
      <c r="B118" s="197" t="s">
        <v>43</v>
      </c>
      <c r="C118" s="208">
        <v>23</v>
      </c>
      <c r="D118" s="209" t="s">
        <v>44</v>
      </c>
      <c r="E118" s="210">
        <v>2362</v>
      </c>
      <c r="F118" s="211" t="s">
        <v>101</v>
      </c>
      <c r="G118" s="231" t="s">
        <v>107</v>
      </c>
      <c r="H118" s="72" t="s">
        <v>1233</v>
      </c>
      <c r="I118" s="223" t="s">
        <v>1184</v>
      </c>
      <c r="J118" s="73"/>
      <c r="K118" s="73"/>
      <c r="L118" s="73"/>
      <c r="M118" s="74"/>
      <c r="N118" s="247"/>
      <c r="O118" s="306"/>
      <c r="P118" s="105"/>
      <c r="Q118" s="75"/>
      <c r="R118" s="75"/>
      <c r="S118" s="75"/>
      <c r="T118" s="75"/>
      <c r="U118" s="75"/>
      <c r="V118" s="75"/>
      <c r="W118" s="75"/>
      <c r="X118" s="75"/>
      <c r="Y118" s="76" t="s">
        <v>1241</v>
      </c>
      <c r="Z118" s="77" t="s">
        <v>1241</v>
      </c>
      <c r="AA118" s="78">
        <f>AA$200</f>
        <v>10000</v>
      </c>
      <c r="AB118" s="75"/>
      <c r="AC118" s="75"/>
      <c r="AD118" s="75"/>
      <c r="AE118" s="75"/>
      <c r="AF118" s="75"/>
      <c r="AG118" s="75"/>
      <c r="AH118" s="75"/>
      <c r="AI118" s="75"/>
      <c r="AJ118" s="76" t="s">
        <v>1241</v>
      </c>
      <c r="AK118" s="77" t="s">
        <v>1241</v>
      </c>
      <c r="AL118" s="78">
        <f>AL$200</f>
        <v>0</v>
      </c>
      <c r="AM118" s="75"/>
      <c r="AN118" s="75"/>
      <c r="AO118" s="75"/>
      <c r="AP118" s="75"/>
      <c r="AQ118" s="75"/>
      <c r="AR118" s="75"/>
      <c r="AS118" s="75"/>
      <c r="AT118" s="75"/>
      <c r="AU118" s="75"/>
      <c r="AV118" s="75"/>
      <c r="AW118" s="76" t="s">
        <v>1241</v>
      </c>
      <c r="AX118" s="77" t="s">
        <v>1241</v>
      </c>
      <c r="AY118" s="78">
        <f>AY$200</f>
        <v>100</v>
      </c>
      <c r="AZ118" s="79"/>
      <c r="BA118" s="80" t="str">
        <f>I118</f>
        <v>&gt; see 3125 Grout (cementitious)</v>
      </c>
      <c r="BB118" s="71"/>
      <c r="BC118" s="54"/>
      <c r="BD118" s="41">
        <v>2</v>
      </c>
      <c r="BE118" s="52">
        <v>23</v>
      </c>
      <c r="BF118" s="62">
        <v>2362</v>
      </c>
      <c r="BG118" s="276" t="s">
        <v>47</v>
      </c>
    </row>
    <row r="119" spans="1:59" s="63" customFormat="1" ht="12.75" x14ac:dyDescent="0.2">
      <c r="A119" s="196">
        <v>2</v>
      </c>
      <c r="B119" s="197" t="s">
        <v>43</v>
      </c>
      <c r="C119" s="208">
        <v>23</v>
      </c>
      <c r="D119" s="209" t="s">
        <v>44</v>
      </c>
      <c r="E119" s="210">
        <v>2362</v>
      </c>
      <c r="F119" s="211" t="s">
        <v>101</v>
      </c>
      <c r="G119" s="231"/>
      <c r="H119" s="65"/>
      <c r="I119" s="222"/>
      <c r="J119" s="66"/>
      <c r="K119" s="66"/>
      <c r="L119" s="66"/>
      <c r="M119" s="64"/>
      <c r="N119" s="304"/>
      <c r="O119" s="305"/>
      <c r="P119" s="127"/>
      <c r="Q119" s="67"/>
      <c r="R119" s="67"/>
      <c r="S119" s="67"/>
      <c r="T119" s="67"/>
      <c r="U119" s="67"/>
      <c r="V119" s="67"/>
      <c r="W119" s="67"/>
      <c r="X119" s="67"/>
      <c r="Y119" s="68"/>
      <c r="Z119" s="68"/>
      <c r="AA119" s="68"/>
      <c r="AB119" s="67"/>
      <c r="AC119" s="67"/>
      <c r="AD119" s="67"/>
      <c r="AE119" s="67"/>
      <c r="AF119" s="67"/>
      <c r="AG119" s="67"/>
      <c r="AH119" s="67"/>
      <c r="AI119" s="67"/>
      <c r="AJ119" s="68"/>
      <c r="AK119" s="68"/>
      <c r="AL119" s="68"/>
      <c r="AM119" s="67"/>
      <c r="AN119" s="67"/>
      <c r="AO119" s="67"/>
      <c r="AP119" s="67"/>
      <c r="AQ119" s="67"/>
      <c r="AR119" s="67"/>
      <c r="AS119" s="67"/>
      <c r="AT119" s="67"/>
      <c r="AU119" s="67"/>
      <c r="AV119" s="67"/>
      <c r="AW119" s="67"/>
      <c r="AX119" s="68"/>
      <c r="AY119" s="68"/>
      <c r="AZ119" s="69"/>
      <c r="BA119" s="70"/>
      <c r="BB119" s="71"/>
      <c r="BC119" s="54"/>
      <c r="BD119" s="41">
        <v>2</v>
      </c>
      <c r="BE119" s="52">
        <v>23</v>
      </c>
      <c r="BF119" s="62">
        <v>2362</v>
      </c>
      <c r="BG119" s="275"/>
    </row>
    <row r="120" spans="1:59" s="63" customFormat="1" ht="12.75" x14ac:dyDescent="0.2">
      <c r="A120" s="196">
        <v>2</v>
      </c>
      <c r="B120" s="197" t="s">
        <v>43</v>
      </c>
      <c r="C120" s="208">
        <v>23</v>
      </c>
      <c r="D120" s="209" t="s">
        <v>44</v>
      </c>
      <c r="E120" s="210">
        <v>2362</v>
      </c>
      <c r="F120" s="211" t="s">
        <v>101</v>
      </c>
      <c r="G120" s="230"/>
      <c r="H120" s="56"/>
      <c r="I120" s="221"/>
      <c r="J120" s="57"/>
      <c r="K120" s="57"/>
      <c r="L120" s="57"/>
      <c r="M120" s="55"/>
      <c r="N120" s="303"/>
      <c r="O120" s="245"/>
      <c r="P120" s="122"/>
      <c r="Q120" s="122"/>
      <c r="R120" s="122"/>
      <c r="S120" s="122"/>
      <c r="T120" s="122"/>
      <c r="U120" s="122"/>
      <c r="V120" s="122"/>
      <c r="W120" s="122"/>
      <c r="X120" s="122"/>
      <c r="Y120" s="123"/>
      <c r="Z120" s="123"/>
      <c r="AA120" s="123"/>
      <c r="AB120" s="122"/>
      <c r="AC120" s="122"/>
      <c r="AD120" s="122"/>
      <c r="AE120" s="122"/>
      <c r="AF120" s="122"/>
      <c r="AG120" s="122"/>
      <c r="AH120" s="122"/>
      <c r="AI120" s="122"/>
      <c r="AJ120" s="123"/>
      <c r="AK120" s="123"/>
      <c r="AL120" s="123"/>
      <c r="AM120" s="122"/>
      <c r="AN120" s="122"/>
      <c r="AO120" s="122"/>
      <c r="AP120" s="122"/>
      <c r="AQ120" s="122"/>
      <c r="AR120" s="122"/>
      <c r="AS120" s="122"/>
      <c r="AT120" s="122"/>
      <c r="AU120" s="122"/>
      <c r="AV120" s="122"/>
      <c r="AW120" s="122"/>
      <c r="AX120" s="123"/>
      <c r="AY120" s="59"/>
      <c r="AZ120" s="60"/>
      <c r="BA120" s="61"/>
      <c r="BB120" s="54"/>
      <c r="BC120" s="54"/>
      <c r="BD120" s="41">
        <v>2</v>
      </c>
      <c r="BE120" s="52">
        <v>23</v>
      </c>
      <c r="BF120" s="62">
        <v>2362</v>
      </c>
      <c r="BG120" s="274"/>
    </row>
    <row r="121" spans="1:59" s="43" customFormat="1" ht="18.75" x14ac:dyDescent="0.3">
      <c r="A121" s="200">
        <v>3</v>
      </c>
      <c r="B121" s="201" t="s">
        <v>108</v>
      </c>
      <c r="C121" s="201"/>
      <c r="D121" s="201"/>
      <c r="E121" s="197"/>
      <c r="F121" s="204"/>
      <c r="G121" s="228"/>
      <c r="H121" s="36"/>
      <c r="I121" s="225"/>
      <c r="J121" s="191"/>
      <c r="K121" s="191"/>
      <c r="L121" s="191"/>
      <c r="M121" s="193"/>
      <c r="N121" s="318"/>
      <c r="O121" s="319"/>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34"/>
      <c r="AZ121" s="39"/>
      <c r="BA121" s="40"/>
      <c r="BB121" s="38"/>
      <c r="BC121" s="35"/>
      <c r="BD121" s="41">
        <v>3</v>
      </c>
      <c r="BE121" s="42"/>
      <c r="BF121" s="42"/>
      <c r="BG121" s="281"/>
    </row>
    <row r="122" spans="1:59" s="53" customFormat="1" ht="18.75" x14ac:dyDescent="0.3">
      <c r="A122" s="202">
        <v>3</v>
      </c>
      <c r="B122" s="203" t="s">
        <v>108</v>
      </c>
      <c r="C122" s="205">
        <v>31</v>
      </c>
      <c r="D122" s="206" t="s">
        <v>109</v>
      </c>
      <c r="E122" s="207"/>
      <c r="F122" s="207"/>
      <c r="G122" s="229"/>
      <c r="H122" s="44"/>
      <c r="I122" s="226"/>
      <c r="J122" s="192"/>
      <c r="K122" s="192"/>
      <c r="L122" s="192"/>
      <c r="M122" s="194"/>
      <c r="N122" s="302"/>
      <c r="O122" s="298"/>
      <c r="P122" s="47"/>
      <c r="Q122" s="47"/>
      <c r="R122" s="47"/>
      <c r="S122" s="47"/>
      <c r="T122" s="47"/>
      <c r="U122" s="47"/>
      <c r="V122" s="47"/>
      <c r="W122" s="47"/>
      <c r="X122" s="47"/>
      <c r="Y122" s="48"/>
      <c r="Z122" s="48"/>
      <c r="AA122" s="48"/>
      <c r="AB122" s="47"/>
      <c r="AC122" s="47"/>
      <c r="AD122" s="47"/>
      <c r="AE122" s="47"/>
      <c r="AF122" s="47"/>
      <c r="AG122" s="47"/>
      <c r="AH122" s="47"/>
      <c r="AI122" s="47"/>
      <c r="AJ122" s="48"/>
      <c r="AK122" s="48"/>
      <c r="AL122" s="48"/>
      <c r="AM122" s="47"/>
      <c r="AN122" s="47"/>
      <c r="AO122" s="47"/>
      <c r="AP122" s="47"/>
      <c r="AQ122" s="47"/>
      <c r="AR122" s="47"/>
      <c r="AS122" s="47"/>
      <c r="AT122" s="47"/>
      <c r="AU122" s="47"/>
      <c r="AV122" s="47"/>
      <c r="AW122" s="47"/>
      <c r="AX122" s="48"/>
      <c r="AY122" s="333"/>
      <c r="AZ122" s="49"/>
      <c r="BA122" s="50"/>
      <c r="BB122" s="51"/>
      <c r="BC122" s="45"/>
      <c r="BD122" s="41">
        <v>3</v>
      </c>
      <c r="BE122" s="52">
        <v>31</v>
      </c>
      <c r="BF122" s="52" t="s">
        <v>109</v>
      </c>
      <c r="BG122" s="273"/>
    </row>
    <row r="123" spans="1:59" s="63" customFormat="1" ht="12.75" x14ac:dyDescent="0.2">
      <c r="A123" s="196">
        <v>3</v>
      </c>
      <c r="B123" s="197" t="s">
        <v>108</v>
      </c>
      <c r="C123" s="208">
        <v>31</v>
      </c>
      <c r="D123" s="209" t="s">
        <v>109</v>
      </c>
      <c r="E123" s="212">
        <v>3112</v>
      </c>
      <c r="F123" s="213" t="s">
        <v>110</v>
      </c>
      <c r="G123" s="232"/>
      <c r="H123" s="97"/>
      <c r="I123" s="224"/>
      <c r="J123" s="98"/>
      <c r="K123" s="98"/>
      <c r="L123" s="98"/>
      <c r="M123" s="96"/>
      <c r="N123" s="307"/>
      <c r="O123" s="246"/>
      <c r="P123" s="124"/>
      <c r="Q123" s="124"/>
      <c r="R123" s="124"/>
      <c r="S123" s="124"/>
      <c r="T123" s="124"/>
      <c r="U123" s="124"/>
      <c r="V123" s="124"/>
      <c r="W123" s="124"/>
      <c r="X123" s="124"/>
      <c r="Y123" s="100"/>
      <c r="Z123" s="125"/>
      <c r="AA123" s="125"/>
      <c r="AB123" s="124"/>
      <c r="AC123" s="124"/>
      <c r="AD123" s="124"/>
      <c r="AE123" s="124"/>
      <c r="AF123" s="124"/>
      <c r="AG123" s="124"/>
      <c r="AH123" s="124"/>
      <c r="AI123" s="124"/>
      <c r="AJ123" s="100"/>
      <c r="AK123" s="125"/>
      <c r="AL123" s="125"/>
      <c r="AM123" s="124"/>
      <c r="AN123" s="124"/>
      <c r="AO123" s="124"/>
      <c r="AP123" s="124"/>
      <c r="AQ123" s="124"/>
      <c r="AR123" s="124"/>
      <c r="AS123" s="124"/>
      <c r="AT123" s="124"/>
      <c r="AU123" s="124"/>
      <c r="AV123" s="124"/>
      <c r="AW123" s="99"/>
      <c r="AX123" s="125"/>
      <c r="AY123" s="100"/>
      <c r="AZ123" s="101"/>
      <c r="BA123" s="102"/>
      <c r="BB123" s="95"/>
      <c r="BC123" s="95"/>
      <c r="BD123" s="41">
        <v>3</v>
      </c>
      <c r="BE123" s="52">
        <v>31</v>
      </c>
      <c r="BF123" s="103">
        <v>3112</v>
      </c>
      <c r="BG123" s="277"/>
    </row>
    <row r="124" spans="1:59" s="63" customFormat="1" ht="12.75" x14ac:dyDescent="0.2">
      <c r="A124" s="196">
        <v>3</v>
      </c>
      <c r="B124" s="197" t="s">
        <v>108</v>
      </c>
      <c r="C124" s="208">
        <v>31</v>
      </c>
      <c r="D124" s="209" t="s">
        <v>109</v>
      </c>
      <c r="E124" s="212">
        <v>3112</v>
      </c>
      <c r="F124" s="213" t="s">
        <v>110</v>
      </c>
      <c r="G124" s="232"/>
      <c r="H124" s="97"/>
      <c r="I124" s="224"/>
      <c r="J124" s="98"/>
      <c r="K124" s="98"/>
      <c r="L124" s="98"/>
      <c r="M124" s="96"/>
      <c r="N124" s="307"/>
      <c r="O124" s="246"/>
      <c r="P124" s="124"/>
      <c r="Q124" s="99"/>
      <c r="R124" s="99"/>
      <c r="S124" s="99"/>
      <c r="T124" s="99"/>
      <c r="U124" s="99"/>
      <c r="V124" s="99"/>
      <c r="W124" s="99"/>
      <c r="X124" s="99"/>
      <c r="Y124" s="100"/>
      <c r="Z124" s="100"/>
      <c r="AA124" s="100"/>
      <c r="AB124" s="99"/>
      <c r="AC124" s="99"/>
      <c r="AD124" s="99"/>
      <c r="AE124" s="99"/>
      <c r="AF124" s="99"/>
      <c r="AG124" s="99"/>
      <c r="AH124" s="99"/>
      <c r="AI124" s="99"/>
      <c r="AJ124" s="100"/>
      <c r="AK124" s="100"/>
      <c r="AL124" s="100"/>
      <c r="AM124" s="99"/>
      <c r="AN124" s="99"/>
      <c r="AO124" s="99"/>
      <c r="AP124" s="99"/>
      <c r="AQ124" s="99"/>
      <c r="AR124" s="99"/>
      <c r="AS124" s="99"/>
      <c r="AT124" s="99"/>
      <c r="AU124" s="99"/>
      <c r="AV124" s="99"/>
      <c r="AW124" s="99"/>
      <c r="AX124" s="100"/>
      <c r="AY124" s="100"/>
      <c r="AZ124" s="101"/>
      <c r="BA124" s="102"/>
      <c r="BB124" s="95"/>
      <c r="BC124" s="95"/>
      <c r="BD124" s="41">
        <v>3</v>
      </c>
      <c r="BE124" s="52">
        <v>31</v>
      </c>
      <c r="BF124" s="103">
        <v>3112</v>
      </c>
      <c r="BG124" s="277"/>
    </row>
    <row r="125" spans="1:59" s="63" customFormat="1" ht="12.75" x14ac:dyDescent="0.2">
      <c r="A125" s="196">
        <v>3</v>
      </c>
      <c r="B125" s="197" t="s">
        <v>108</v>
      </c>
      <c r="C125" s="208">
        <v>31</v>
      </c>
      <c r="D125" s="209" t="s">
        <v>109</v>
      </c>
      <c r="E125" s="212">
        <v>3112</v>
      </c>
      <c r="F125" s="213" t="s">
        <v>110</v>
      </c>
      <c r="G125" s="231" t="s">
        <v>53</v>
      </c>
      <c r="H125" s="65"/>
      <c r="I125" s="222"/>
      <c r="J125" s="66"/>
      <c r="K125" s="66"/>
      <c r="L125" s="66"/>
      <c r="M125" s="64"/>
      <c r="N125" s="304"/>
      <c r="O125" s="305"/>
      <c r="P125" s="127"/>
      <c r="Q125" s="67"/>
      <c r="R125" s="67"/>
      <c r="S125" s="67"/>
      <c r="T125" s="67"/>
      <c r="U125" s="67"/>
      <c r="V125" s="67"/>
      <c r="W125" s="67"/>
      <c r="X125" s="67"/>
      <c r="Y125" s="68"/>
      <c r="Z125" s="68"/>
      <c r="AA125" s="68"/>
      <c r="AB125" s="67"/>
      <c r="AC125" s="67"/>
      <c r="AD125" s="67"/>
      <c r="AE125" s="67"/>
      <c r="AF125" s="67"/>
      <c r="AG125" s="67"/>
      <c r="AH125" s="67"/>
      <c r="AI125" s="67"/>
      <c r="AJ125" s="68"/>
      <c r="AK125" s="68"/>
      <c r="AL125" s="68"/>
      <c r="AM125" s="67"/>
      <c r="AN125" s="67"/>
      <c r="AO125" s="67"/>
      <c r="AP125" s="67"/>
      <c r="AQ125" s="67"/>
      <c r="AR125" s="67"/>
      <c r="AS125" s="67"/>
      <c r="AT125" s="67"/>
      <c r="AU125" s="67"/>
      <c r="AV125" s="67"/>
      <c r="AW125" s="67"/>
      <c r="AX125" s="68"/>
      <c r="AY125" s="68"/>
      <c r="AZ125" s="69"/>
      <c r="BA125" s="70"/>
      <c r="BB125" s="71"/>
      <c r="BC125" s="95"/>
      <c r="BD125" s="41">
        <v>3</v>
      </c>
      <c r="BE125" s="52">
        <v>31</v>
      </c>
      <c r="BF125" s="103">
        <v>3112</v>
      </c>
      <c r="BG125" s="275"/>
    </row>
    <row r="126" spans="1:59" s="63" customFormat="1" ht="12.75" x14ac:dyDescent="0.2">
      <c r="A126" s="196">
        <v>3</v>
      </c>
      <c r="B126" s="197" t="s">
        <v>108</v>
      </c>
      <c r="C126" s="208">
        <v>31</v>
      </c>
      <c r="D126" s="209" t="s">
        <v>109</v>
      </c>
      <c r="E126" s="212">
        <v>3112</v>
      </c>
      <c r="F126" s="213" t="s">
        <v>110</v>
      </c>
      <c r="G126" s="231" t="s">
        <v>53</v>
      </c>
      <c r="H126" s="72" t="s">
        <v>47</v>
      </c>
      <c r="I126" s="223"/>
      <c r="J126" s="73"/>
      <c r="K126" s="73"/>
      <c r="L126" s="73"/>
      <c r="M126" s="74"/>
      <c r="N126" s="247"/>
      <c r="O126" s="306"/>
      <c r="P126" s="105"/>
      <c r="Q126" s="75"/>
      <c r="R126" s="75"/>
      <c r="S126" s="75"/>
      <c r="T126" s="75"/>
      <c r="U126" s="75"/>
      <c r="V126" s="75"/>
      <c r="W126" s="75"/>
      <c r="X126" s="75"/>
      <c r="Y126" s="76">
        <f>IF(ISNUMBER(VLOOKUP(Y128,P$7:W$7,MATCH(Y128,P$7:W$7))),VLOOKUP(Y128,P$7:W$7,MATCH(Y128,P$7:W$7)),IF(N130=0,"No Data",IF(Y128&gt;0,"&lt;100",0)))</f>
        <v>5000</v>
      </c>
      <c r="Z126" s="77">
        <f>IF(ISNUMBER(VLOOKUP(Z130,P$7:W$7,MATCH(Z130,P$7:W$7))),VLOOKUP(Z130,P$7:W$7,MATCH(Z130,P$7:W$7)),IF(N130=0,"No Data",IF(Z130&gt;0,"&lt;100",0)))</f>
        <v>1000</v>
      </c>
      <c r="AA126" s="106">
        <f>IF(ISNUMBER(Z126),Z126,0)</f>
        <v>1000</v>
      </c>
      <c r="AB126" s="75"/>
      <c r="AC126" s="75"/>
      <c r="AD126" s="75"/>
      <c r="AE126" s="75"/>
      <c r="AF126" s="75"/>
      <c r="AG126" s="75"/>
      <c r="AH126" s="75"/>
      <c r="AI126" s="75"/>
      <c r="AJ126" s="76">
        <f>IF(ISNUMBER(VLOOKUP(AJ128,AB$7:AH$7,MATCH(AJ128,AB$7:AH$7))),VLOOKUP(AJ128,AB$7:AH$7,MATCH(AJ128,AB$7:AH$7)),IF(N130=0,"No Data",IF(AJ128&gt;0,"&lt;50",0)))</f>
        <v>0</v>
      </c>
      <c r="AK126" s="77">
        <f>IF(ISNUMBER(VLOOKUP(AK130,AB$7:AH$7,MATCH(AK130,AB$7:AH$7))),VLOOKUP(AK130,AB$7:AH$7,MATCH(AK130,AB$7:AH$7)),IF(N130=0,"No Data",IF(AK130&gt;0,"&lt;50",0)))</f>
        <v>0</v>
      </c>
      <c r="AL126" s="106">
        <f>IF(ISNUMBER(AK126),AK126,0)</f>
        <v>0</v>
      </c>
      <c r="AM126" s="75"/>
      <c r="AN126" s="75"/>
      <c r="AO126" s="75"/>
      <c r="AP126" s="75"/>
      <c r="AQ126" s="75"/>
      <c r="AR126" s="75"/>
      <c r="AS126" s="75"/>
      <c r="AT126" s="75"/>
      <c r="AU126" s="75"/>
      <c r="AV126" s="75"/>
      <c r="AW126" s="76">
        <f>IF(ISNUMBER(VLOOKUP(AW128,AM$7:AU$7,MATCH(AW128,AM$7:AU$7))),VLOOKUP(AW128,AM$7:AU$7,MATCH(AW128,AM$7:AU$7)),IF(N130=0,"No Data",IF(AW128&gt;0,"&lt;10",0)))</f>
        <v>250</v>
      </c>
      <c r="AX126" s="77">
        <f>IF(ISNUMBER(VLOOKUP(AX130,AM$7:AU$7,MATCH(AX130,AM$7:AU$7))),VLOOKUP(AX130,AM$7:AU$7,MATCH(AX130,AM$7:AU$7)),IF(N130=0,"No Data",IF(AX130&gt;0,"&lt;10",0)))</f>
        <v>500</v>
      </c>
      <c r="AY126" s="106">
        <f>IF(ISNUMBER(AX126),AX126,0)</f>
        <v>500</v>
      </c>
      <c r="AZ126" s="79"/>
      <c r="BA126" s="80"/>
      <c r="BB126" s="71"/>
      <c r="BC126" s="95"/>
      <c r="BD126" s="41">
        <v>3</v>
      </c>
      <c r="BE126" s="52">
        <v>31</v>
      </c>
      <c r="BF126" s="103">
        <v>3112</v>
      </c>
      <c r="BG126" s="276" t="s">
        <v>47</v>
      </c>
    </row>
    <row r="127" spans="1:59" s="63" customFormat="1" ht="12.75" x14ac:dyDescent="0.2">
      <c r="A127" s="196">
        <v>3</v>
      </c>
      <c r="B127" s="197" t="s">
        <v>108</v>
      </c>
      <c r="C127" s="208">
        <v>31</v>
      </c>
      <c r="D127" s="209" t="s">
        <v>109</v>
      </c>
      <c r="E127" s="212">
        <v>3112</v>
      </c>
      <c r="F127" s="213" t="s">
        <v>110</v>
      </c>
      <c r="G127" s="231" t="s">
        <v>53</v>
      </c>
      <c r="H127" s="81" t="s">
        <v>48</v>
      </c>
      <c r="I127" s="223"/>
      <c r="J127" s="73"/>
      <c r="K127" s="73"/>
      <c r="L127" s="73"/>
      <c r="M127" s="74"/>
      <c r="N127" s="247"/>
      <c r="O127" s="306"/>
      <c r="P127" s="105"/>
      <c r="Q127" s="75"/>
      <c r="R127" s="75"/>
      <c r="S127" s="75"/>
      <c r="T127" s="75"/>
      <c r="U127" s="75"/>
      <c r="V127" s="75"/>
      <c r="W127" s="75"/>
      <c r="X127" s="75"/>
      <c r="Y127" s="82">
        <f>MIN(X131:X136)</f>
        <v>0</v>
      </c>
      <c r="Z127" s="83"/>
      <c r="AA127" s="83"/>
      <c r="AB127" s="75"/>
      <c r="AC127" s="75"/>
      <c r="AD127" s="75"/>
      <c r="AE127" s="75"/>
      <c r="AF127" s="75"/>
      <c r="AG127" s="75"/>
      <c r="AH127" s="75"/>
      <c r="AI127" s="75"/>
      <c r="AJ127" s="82">
        <f>MIN(AI131:AI136)</f>
        <v>0</v>
      </c>
      <c r="AK127" s="83"/>
      <c r="AL127" s="83"/>
      <c r="AM127" s="75"/>
      <c r="AN127" s="75"/>
      <c r="AO127" s="75"/>
      <c r="AP127" s="75"/>
      <c r="AQ127" s="75"/>
      <c r="AR127" s="75"/>
      <c r="AS127" s="75"/>
      <c r="AT127" s="75"/>
      <c r="AU127" s="75"/>
      <c r="AV127" s="75"/>
      <c r="AW127" s="82">
        <f>MIN(AV131:AV136)</f>
        <v>100</v>
      </c>
      <c r="AX127" s="83"/>
      <c r="AY127" s="83"/>
      <c r="AZ127" s="79"/>
      <c r="BA127" s="80"/>
      <c r="BB127" s="71"/>
      <c r="BC127" s="95"/>
      <c r="BD127" s="41">
        <v>3</v>
      </c>
      <c r="BE127" s="52">
        <v>31</v>
      </c>
      <c r="BF127" s="103">
        <v>3112</v>
      </c>
      <c r="BG127" s="278" t="s">
        <v>48</v>
      </c>
    </row>
    <row r="128" spans="1:59" s="63" customFormat="1" ht="12.75" x14ac:dyDescent="0.2">
      <c r="A128" s="196">
        <v>3</v>
      </c>
      <c r="B128" s="197" t="s">
        <v>108</v>
      </c>
      <c r="C128" s="208">
        <v>31</v>
      </c>
      <c r="D128" s="209" t="s">
        <v>109</v>
      </c>
      <c r="E128" s="212">
        <v>3112</v>
      </c>
      <c r="F128" s="213" t="s">
        <v>110</v>
      </c>
      <c r="G128" s="231" t="s">
        <v>53</v>
      </c>
      <c r="H128" s="81" t="s">
        <v>49</v>
      </c>
      <c r="I128" s="223"/>
      <c r="J128" s="73"/>
      <c r="K128" s="73"/>
      <c r="L128" s="73"/>
      <c r="M128" s="74"/>
      <c r="N128" s="247"/>
      <c r="O128" s="306"/>
      <c r="P128" s="105"/>
      <c r="Q128" s="75"/>
      <c r="R128" s="75"/>
      <c r="S128" s="75"/>
      <c r="T128" s="75"/>
      <c r="U128" s="75"/>
      <c r="V128" s="75"/>
      <c r="W128" s="75"/>
      <c r="X128" s="75"/>
      <c r="Y128" s="84">
        <f>IF(ISNUMBER(AVERAGE(X131:X136)),AVERAGE(X131:X136),0)</f>
        <v>8333.3333333333339</v>
      </c>
      <c r="Z128" s="83"/>
      <c r="AA128" s="83"/>
      <c r="AB128" s="75"/>
      <c r="AC128" s="75"/>
      <c r="AD128" s="75"/>
      <c r="AE128" s="75"/>
      <c r="AF128" s="75"/>
      <c r="AG128" s="75"/>
      <c r="AH128" s="75"/>
      <c r="AI128" s="75"/>
      <c r="AJ128" s="84">
        <f>IF(ISNUMBER(AVERAGE(AI131:AI134)),AVERAGE(AI131:AI134),0)</f>
        <v>0</v>
      </c>
      <c r="AK128" s="83"/>
      <c r="AL128" s="83"/>
      <c r="AM128" s="75"/>
      <c r="AN128" s="75"/>
      <c r="AO128" s="75"/>
      <c r="AP128" s="75"/>
      <c r="AQ128" s="75"/>
      <c r="AR128" s="75"/>
      <c r="AS128" s="75"/>
      <c r="AT128" s="75"/>
      <c r="AU128" s="75"/>
      <c r="AV128" s="75"/>
      <c r="AW128" s="84">
        <f>IF(ISNUMBER(AVERAGE(AV131:AV136)),AVERAGE(AV131:AV136),0)</f>
        <v>400</v>
      </c>
      <c r="AX128" s="83"/>
      <c r="AY128" s="83"/>
      <c r="AZ128" s="79"/>
      <c r="BA128" s="80"/>
      <c r="BB128" s="71"/>
      <c r="BC128" s="95"/>
      <c r="BD128" s="41">
        <v>3</v>
      </c>
      <c r="BE128" s="52">
        <v>31</v>
      </c>
      <c r="BF128" s="103">
        <v>3112</v>
      </c>
      <c r="BG128" s="278" t="s">
        <v>49</v>
      </c>
    </row>
    <row r="129" spans="1:59" s="63" customFormat="1" ht="12.75" x14ac:dyDescent="0.2">
      <c r="A129" s="196">
        <v>3</v>
      </c>
      <c r="B129" s="197" t="s">
        <v>108</v>
      </c>
      <c r="C129" s="208">
        <v>31</v>
      </c>
      <c r="D129" s="209" t="s">
        <v>109</v>
      </c>
      <c r="E129" s="212">
        <v>3112</v>
      </c>
      <c r="F129" s="213" t="s">
        <v>110</v>
      </c>
      <c r="G129" s="231" t="s">
        <v>53</v>
      </c>
      <c r="H129" s="81" t="s">
        <v>50</v>
      </c>
      <c r="I129" s="223"/>
      <c r="J129" s="73"/>
      <c r="K129" s="73"/>
      <c r="L129" s="73"/>
      <c r="M129" s="74"/>
      <c r="N129" s="247"/>
      <c r="O129" s="306"/>
      <c r="P129" s="105"/>
      <c r="Q129" s="75"/>
      <c r="R129" s="75"/>
      <c r="S129" s="75"/>
      <c r="T129" s="75"/>
      <c r="U129" s="75"/>
      <c r="V129" s="75"/>
      <c r="W129" s="75"/>
      <c r="X129" s="75"/>
      <c r="Y129" s="84">
        <f>MAX(X131:X136)</f>
        <v>25000</v>
      </c>
      <c r="Z129" s="83"/>
      <c r="AA129" s="83"/>
      <c r="AB129" s="75"/>
      <c r="AC129" s="75"/>
      <c r="AD129" s="75"/>
      <c r="AE129" s="75"/>
      <c r="AF129" s="75"/>
      <c r="AG129" s="75"/>
      <c r="AH129" s="75"/>
      <c r="AI129" s="75"/>
      <c r="AJ129" s="84">
        <f>MAX(AI131:AI136)</f>
        <v>0</v>
      </c>
      <c r="AK129" s="83"/>
      <c r="AL129" s="83"/>
      <c r="AM129" s="75"/>
      <c r="AN129" s="75"/>
      <c r="AO129" s="75"/>
      <c r="AP129" s="75"/>
      <c r="AQ129" s="75"/>
      <c r="AR129" s="75"/>
      <c r="AS129" s="75"/>
      <c r="AT129" s="75"/>
      <c r="AU129" s="75"/>
      <c r="AV129" s="75"/>
      <c r="AW129" s="84">
        <f>MAX(AV131:AV136)</f>
        <v>1000</v>
      </c>
      <c r="AX129" s="83"/>
      <c r="AY129" s="83"/>
      <c r="AZ129" s="79"/>
      <c r="BA129" s="80"/>
      <c r="BB129" s="71"/>
      <c r="BC129" s="95"/>
      <c r="BD129" s="41">
        <v>3</v>
      </c>
      <c r="BE129" s="52">
        <v>31</v>
      </c>
      <c r="BF129" s="103">
        <v>3112</v>
      </c>
      <c r="BG129" s="278" t="s">
        <v>50</v>
      </c>
    </row>
    <row r="130" spans="1:59" s="63" customFormat="1" ht="12.75" x14ac:dyDescent="0.2">
      <c r="A130" s="196">
        <v>3</v>
      </c>
      <c r="B130" s="197" t="s">
        <v>108</v>
      </c>
      <c r="C130" s="208">
        <v>31</v>
      </c>
      <c r="D130" s="209" t="s">
        <v>109</v>
      </c>
      <c r="E130" s="212">
        <v>3112</v>
      </c>
      <c r="F130" s="213" t="s">
        <v>110</v>
      </c>
      <c r="G130" s="231" t="s">
        <v>53</v>
      </c>
      <c r="H130" s="85" t="s">
        <v>51</v>
      </c>
      <c r="I130" s="223"/>
      <c r="J130" s="73"/>
      <c r="K130" s="73"/>
      <c r="L130" s="73"/>
      <c r="M130" s="74"/>
      <c r="N130" s="248">
        <f>SUM(N131:N136)</f>
        <v>33</v>
      </c>
      <c r="O130" s="293">
        <f>SUM(O131:O136)</f>
        <v>0.99999999999999989</v>
      </c>
      <c r="P130" s="292"/>
      <c r="Q130" s="87"/>
      <c r="R130" s="87"/>
      <c r="S130" s="87"/>
      <c r="T130" s="87"/>
      <c r="U130" s="87"/>
      <c r="V130" s="87"/>
      <c r="W130" s="87"/>
      <c r="X130" s="87"/>
      <c r="Y130" s="88"/>
      <c r="Z130" s="119">
        <f>SUM(Z131:Z136)</f>
        <v>1515.1515151515152</v>
      </c>
      <c r="AA130" s="120"/>
      <c r="AB130" s="111"/>
      <c r="AC130" s="111"/>
      <c r="AD130" s="111"/>
      <c r="AE130" s="111"/>
      <c r="AF130" s="111"/>
      <c r="AG130" s="111"/>
      <c r="AH130" s="111"/>
      <c r="AI130" s="111"/>
      <c r="AJ130" s="120"/>
      <c r="AK130" s="119">
        <f>SUM(AK131:AK136)</f>
        <v>0</v>
      </c>
      <c r="AL130" s="120"/>
      <c r="AM130" s="111"/>
      <c r="AN130" s="111"/>
      <c r="AO130" s="111"/>
      <c r="AP130" s="111"/>
      <c r="AQ130" s="111"/>
      <c r="AR130" s="111"/>
      <c r="AS130" s="111"/>
      <c r="AT130" s="111"/>
      <c r="AU130" s="111"/>
      <c r="AV130" s="111"/>
      <c r="AW130" s="120"/>
      <c r="AX130" s="119">
        <f>SUM(AX131:AX136)</f>
        <v>890.90909090909076</v>
      </c>
      <c r="AY130" s="88"/>
      <c r="AZ130" s="79"/>
      <c r="BA130" s="80"/>
      <c r="BB130" s="71"/>
      <c r="BC130" s="95"/>
      <c r="BD130" s="41">
        <v>3</v>
      </c>
      <c r="BE130" s="52">
        <v>31</v>
      </c>
      <c r="BF130" s="103">
        <v>3112</v>
      </c>
      <c r="BG130" s="279" t="s">
        <v>51</v>
      </c>
    </row>
    <row r="131" spans="1:59" s="63" customFormat="1" ht="24" x14ac:dyDescent="0.2">
      <c r="A131" s="196">
        <v>3</v>
      </c>
      <c r="B131" s="197" t="s">
        <v>108</v>
      </c>
      <c r="C131" s="208">
        <v>31</v>
      </c>
      <c r="D131" s="209" t="s">
        <v>109</v>
      </c>
      <c r="E131" s="212">
        <v>3112</v>
      </c>
      <c r="F131" s="213" t="s">
        <v>110</v>
      </c>
      <c r="G131" s="231" t="s">
        <v>53</v>
      </c>
      <c r="H131" s="89" t="s">
        <v>52</v>
      </c>
      <c r="I131" s="90" t="s">
        <v>111</v>
      </c>
      <c r="J131" s="90" t="s">
        <v>112</v>
      </c>
      <c r="K131" s="90" t="s">
        <v>64</v>
      </c>
      <c r="L131" s="90" t="s">
        <v>340</v>
      </c>
      <c r="M131" s="91" t="s">
        <v>53</v>
      </c>
      <c r="N131" s="312">
        <v>28</v>
      </c>
      <c r="O131" s="313">
        <f t="shared" ref="O131:O136" si="7">N131/N$130</f>
        <v>0.84848484848484851</v>
      </c>
      <c r="P131" s="104"/>
      <c r="Q131" s="92"/>
      <c r="R131" s="92"/>
      <c r="S131" s="92"/>
      <c r="T131" s="92"/>
      <c r="U131" s="92"/>
      <c r="V131" s="92"/>
      <c r="W131" s="92"/>
      <c r="X131" s="109">
        <f t="shared" ref="X131:X136" si="8">P131*P$7+Q131*Q$7+R131*R$7+S131*S$7+T131*T$7+U131*U$7+V131*V$7+W131*W$7</f>
        <v>0</v>
      </c>
      <c r="Y131" s="83"/>
      <c r="Z131" s="110">
        <f t="shared" ref="Z131:Z136" si="9">X131*$O131</f>
        <v>0</v>
      </c>
      <c r="AA131" s="111"/>
      <c r="AB131" s="92"/>
      <c r="AC131" s="92"/>
      <c r="AD131" s="92"/>
      <c r="AE131" s="92"/>
      <c r="AF131" s="92"/>
      <c r="AG131" s="92"/>
      <c r="AH131" s="92"/>
      <c r="AI131" s="109">
        <f t="shared" ref="AI131:AI136" si="10">AB131*AB$7+AC131*AC$7+AD131*AD$7+AE131*AE$7+AF131*AF$7+AG131*AG$7+AH131*AH$7</f>
        <v>0</v>
      </c>
      <c r="AJ131" s="83"/>
      <c r="AK131" s="110">
        <f t="shared" ref="AK131:AK136" si="11">AI131*$O131</f>
        <v>0</v>
      </c>
      <c r="AL131" s="111"/>
      <c r="AM131" s="92"/>
      <c r="AN131" s="92"/>
      <c r="AO131" s="92"/>
      <c r="AP131" s="92"/>
      <c r="AQ131" s="92"/>
      <c r="AR131" s="92"/>
      <c r="AS131" s="92">
        <v>1</v>
      </c>
      <c r="AT131" s="92"/>
      <c r="AU131" s="92"/>
      <c r="AV131" s="109">
        <f t="shared" ref="AV131:AV136" si="12">AM131*AM$7+AN131*AN$7+AO131*AO$7+AP131*AP$7+AQ131*AQ$7+AR131*AR$7+AS131*AS$7+AT131*AT$7+AU131*AU$7</f>
        <v>1000</v>
      </c>
      <c r="AW131" s="75"/>
      <c r="AX131" s="110">
        <f t="shared" ref="AX131:AX136" si="13">AV131*$O131</f>
        <v>848.4848484848485</v>
      </c>
      <c r="AY131" s="111"/>
      <c r="AZ131" s="93"/>
      <c r="BA131" s="94" t="s">
        <v>1222</v>
      </c>
      <c r="BB131" s="71"/>
      <c r="BC131" s="95"/>
      <c r="BD131" s="41">
        <v>3</v>
      </c>
      <c r="BE131" s="52">
        <v>31</v>
      </c>
      <c r="BF131" s="103">
        <v>3112</v>
      </c>
      <c r="BG131" s="280" t="s">
        <v>52</v>
      </c>
    </row>
    <row r="132" spans="1:59" s="63" customFormat="1" ht="60" x14ac:dyDescent="0.2">
      <c r="A132" s="196">
        <v>3</v>
      </c>
      <c r="B132" s="197" t="s">
        <v>108</v>
      </c>
      <c r="C132" s="208">
        <v>31</v>
      </c>
      <c r="D132" s="209" t="s">
        <v>109</v>
      </c>
      <c r="E132" s="212">
        <v>3112</v>
      </c>
      <c r="F132" s="213" t="s">
        <v>110</v>
      </c>
      <c r="G132" s="231" t="s">
        <v>53</v>
      </c>
      <c r="H132" s="89"/>
      <c r="I132" s="90" t="s">
        <v>114</v>
      </c>
      <c r="J132" s="90" t="s">
        <v>115</v>
      </c>
      <c r="K132" s="90" t="s">
        <v>73</v>
      </c>
      <c r="L132" s="90" t="s">
        <v>95</v>
      </c>
      <c r="M132" s="91" t="s">
        <v>53</v>
      </c>
      <c r="N132" s="312">
        <v>1</v>
      </c>
      <c r="O132" s="313">
        <f t="shared" si="7"/>
        <v>3.0303030303030304E-2</v>
      </c>
      <c r="P132" s="104"/>
      <c r="Q132" s="92"/>
      <c r="R132" s="92"/>
      <c r="S132" s="92"/>
      <c r="T132" s="92"/>
      <c r="U132" s="92"/>
      <c r="V132" s="92"/>
      <c r="W132" s="92">
        <v>1</v>
      </c>
      <c r="X132" s="109">
        <f t="shared" si="8"/>
        <v>25000</v>
      </c>
      <c r="Y132" s="83"/>
      <c r="Z132" s="110">
        <f t="shared" si="9"/>
        <v>757.57575757575762</v>
      </c>
      <c r="AA132" s="111"/>
      <c r="AB132" s="92"/>
      <c r="AC132" s="92"/>
      <c r="AD132" s="92"/>
      <c r="AE132" s="92"/>
      <c r="AF132" s="92"/>
      <c r="AG132" s="92"/>
      <c r="AH132" s="92"/>
      <c r="AI132" s="109">
        <f t="shared" si="10"/>
        <v>0</v>
      </c>
      <c r="AJ132" s="83"/>
      <c r="AK132" s="110">
        <f t="shared" si="11"/>
        <v>0</v>
      </c>
      <c r="AL132" s="111"/>
      <c r="AM132" s="92"/>
      <c r="AN132" s="92"/>
      <c r="AO132" s="92"/>
      <c r="AP132" s="92">
        <v>1</v>
      </c>
      <c r="AQ132" s="92"/>
      <c r="AR132" s="92"/>
      <c r="AS132" s="92"/>
      <c r="AT132" s="92"/>
      <c r="AU132" s="92"/>
      <c r="AV132" s="109">
        <f t="shared" si="12"/>
        <v>100</v>
      </c>
      <c r="AW132" s="75"/>
      <c r="AX132" s="110">
        <f t="shared" si="13"/>
        <v>3.0303030303030303</v>
      </c>
      <c r="AY132" s="111"/>
      <c r="AZ132" s="93"/>
      <c r="BA132" s="94" t="s">
        <v>116</v>
      </c>
      <c r="BB132" s="71"/>
      <c r="BC132" s="95"/>
      <c r="BD132" s="41">
        <v>3</v>
      </c>
      <c r="BE132" s="52">
        <v>31</v>
      </c>
      <c r="BF132" s="103">
        <v>3112</v>
      </c>
      <c r="BG132" s="280" t="s">
        <v>52</v>
      </c>
    </row>
    <row r="133" spans="1:59" s="63" customFormat="1" ht="12.75" x14ac:dyDescent="0.2">
      <c r="A133" s="196">
        <v>3</v>
      </c>
      <c r="B133" s="197" t="s">
        <v>108</v>
      </c>
      <c r="C133" s="208">
        <v>31</v>
      </c>
      <c r="D133" s="209" t="s">
        <v>109</v>
      </c>
      <c r="E133" s="212">
        <v>3112</v>
      </c>
      <c r="F133" s="213" t="s">
        <v>110</v>
      </c>
      <c r="G133" s="231" t="s">
        <v>53</v>
      </c>
      <c r="H133" s="89"/>
      <c r="I133" s="90" t="s">
        <v>117</v>
      </c>
      <c r="J133" s="90" t="s">
        <v>118</v>
      </c>
      <c r="K133" s="90" t="s">
        <v>64</v>
      </c>
      <c r="L133" s="90" t="s">
        <v>119</v>
      </c>
      <c r="M133" s="91"/>
      <c r="N133" s="312">
        <v>1</v>
      </c>
      <c r="O133" s="313">
        <f t="shared" si="7"/>
        <v>3.0303030303030304E-2</v>
      </c>
      <c r="P133" s="104"/>
      <c r="Q133" s="92"/>
      <c r="R133" s="92"/>
      <c r="S133" s="92"/>
      <c r="T133" s="92"/>
      <c r="U133" s="92"/>
      <c r="V133" s="92"/>
      <c r="W133" s="92"/>
      <c r="X133" s="109">
        <f t="shared" si="8"/>
        <v>0</v>
      </c>
      <c r="Y133" s="83"/>
      <c r="Z133" s="110">
        <f t="shared" si="9"/>
        <v>0</v>
      </c>
      <c r="AA133" s="111"/>
      <c r="AB133" s="92"/>
      <c r="AC133" s="92"/>
      <c r="AD133" s="92"/>
      <c r="AE133" s="92"/>
      <c r="AF133" s="92"/>
      <c r="AG133" s="92"/>
      <c r="AH133" s="92"/>
      <c r="AI133" s="109">
        <f t="shared" si="10"/>
        <v>0</v>
      </c>
      <c r="AJ133" s="83"/>
      <c r="AK133" s="110">
        <f t="shared" si="11"/>
        <v>0</v>
      </c>
      <c r="AL133" s="111"/>
      <c r="AM133" s="92"/>
      <c r="AN133" s="92"/>
      <c r="AO133" s="92"/>
      <c r="AP133" s="92"/>
      <c r="AQ133" s="92"/>
      <c r="AR133" s="92"/>
      <c r="AS133" s="92">
        <v>1</v>
      </c>
      <c r="AT133" s="92"/>
      <c r="AU133" s="92"/>
      <c r="AV133" s="109">
        <f t="shared" si="12"/>
        <v>1000</v>
      </c>
      <c r="AW133" s="75"/>
      <c r="AX133" s="110">
        <f t="shared" si="13"/>
        <v>30.303030303030305</v>
      </c>
      <c r="AY133" s="111"/>
      <c r="AZ133" s="93"/>
      <c r="BA133" s="94" t="s">
        <v>113</v>
      </c>
      <c r="BB133" s="71"/>
      <c r="BC133" s="95"/>
      <c r="BD133" s="41">
        <v>3</v>
      </c>
      <c r="BE133" s="52">
        <v>31</v>
      </c>
      <c r="BF133" s="103">
        <v>3112</v>
      </c>
      <c r="BG133" s="280" t="s">
        <v>52</v>
      </c>
    </row>
    <row r="134" spans="1:59" s="63" customFormat="1" ht="12.75" x14ac:dyDescent="0.2">
      <c r="A134" s="196">
        <v>3</v>
      </c>
      <c r="B134" s="197" t="s">
        <v>108</v>
      </c>
      <c r="C134" s="208">
        <v>31</v>
      </c>
      <c r="D134" s="209" t="s">
        <v>109</v>
      </c>
      <c r="E134" s="212">
        <v>3112</v>
      </c>
      <c r="F134" s="213" t="s">
        <v>110</v>
      </c>
      <c r="G134" s="231" t="s">
        <v>53</v>
      </c>
      <c r="H134" s="89"/>
      <c r="I134" s="90" t="s">
        <v>120</v>
      </c>
      <c r="J134" s="90" t="s">
        <v>121</v>
      </c>
      <c r="K134" s="90" t="s">
        <v>90</v>
      </c>
      <c r="L134" s="90"/>
      <c r="M134" s="91" t="s">
        <v>53</v>
      </c>
      <c r="N134" s="312">
        <v>1</v>
      </c>
      <c r="O134" s="313">
        <f t="shared" si="7"/>
        <v>3.0303030303030304E-2</v>
      </c>
      <c r="P134" s="104"/>
      <c r="Q134" s="92"/>
      <c r="R134" s="92"/>
      <c r="S134" s="92"/>
      <c r="T134" s="92"/>
      <c r="U134" s="92">
        <v>1</v>
      </c>
      <c r="V134" s="92"/>
      <c r="W134" s="92"/>
      <c r="X134" s="109">
        <f t="shared" si="8"/>
        <v>5000</v>
      </c>
      <c r="Y134" s="83"/>
      <c r="Z134" s="110">
        <f t="shared" si="9"/>
        <v>151.51515151515153</v>
      </c>
      <c r="AA134" s="111"/>
      <c r="AB134" s="92"/>
      <c r="AC134" s="92"/>
      <c r="AD134" s="92"/>
      <c r="AE134" s="92"/>
      <c r="AF134" s="92"/>
      <c r="AG134" s="92"/>
      <c r="AH134" s="92"/>
      <c r="AI134" s="109">
        <f t="shared" si="10"/>
        <v>0</v>
      </c>
      <c r="AJ134" s="83"/>
      <c r="AK134" s="110">
        <f t="shared" si="11"/>
        <v>0</v>
      </c>
      <c r="AL134" s="111"/>
      <c r="AM134" s="92"/>
      <c r="AN134" s="92"/>
      <c r="AO134" s="92"/>
      <c r="AP134" s="92">
        <v>1</v>
      </c>
      <c r="AQ134" s="92"/>
      <c r="AR134" s="92"/>
      <c r="AS134" s="92"/>
      <c r="AT134" s="92"/>
      <c r="AU134" s="92"/>
      <c r="AV134" s="109">
        <f t="shared" si="12"/>
        <v>100</v>
      </c>
      <c r="AW134" s="75"/>
      <c r="AX134" s="110">
        <f t="shared" si="13"/>
        <v>3.0303030303030303</v>
      </c>
      <c r="AY134" s="111"/>
      <c r="AZ134" s="93"/>
      <c r="BA134" s="94" t="s">
        <v>113</v>
      </c>
      <c r="BB134" s="71"/>
      <c r="BC134" s="95"/>
      <c r="BD134" s="41">
        <v>3</v>
      </c>
      <c r="BE134" s="52">
        <v>31</v>
      </c>
      <c r="BF134" s="103">
        <v>3112</v>
      </c>
      <c r="BG134" s="280" t="s">
        <v>52</v>
      </c>
    </row>
    <row r="135" spans="1:59" s="63" customFormat="1" ht="12.75" x14ac:dyDescent="0.2">
      <c r="A135" s="196">
        <v>3</v>
      </c>
      <c r="B135" s="197" t="s">
        <v>108</v>
      </c>
      <c r="C135" s="208">
        <v>31</v>
      </c>
      <c r="D135" s="209" t="s">
        <v>109</v>
      </c>
      <c r="E135" s="212">
        <v>3112</v>
      </c>
      <c r="F135" s="213" t="s">
        <v>110</v>
      </c>
      <c r="G135" s="231" t="s">
        <v>53</v>
      </c>
      <c r="H135" s="89"/>
      <c r="I135" s="90" t="s">
        <v>122</v>
      </c>
      <c r="J135" s="90" t="s">
        <v>123</v>
      </c>
      <c r="K135" s="90" t="s">
        <v>124</v>
      </c>
      <c r="L135" s="90" t="s">
        <v>124</v>
      </c>
      <c r="M135" s="91" t="s">
        <v>53</v>
      </c>
      <c r="N135" s="312">
        <v>1</v>
      </c>
      <c r="O135" s="313">
        <f t="shared" si="7"/>
        <v>3.0303030303030304E-2</v>
      </c>
      <c r="P135" s="104"/>
      <c r="Q135" s="92"/>
      <c r="R135" s="92"/>
      <c r="S135" s="92"/>
      <c r="T135" s="92"/>
      <c r="U135" s="92"/>
      <c r="V135" s="92">
        <v>1</v>
      </c>
      <c r="W135" s="92"/>
      <c r="X135" s="109">
        <f t="shared" si="8"/>
        <v>10000</v>
      </c>
      <c r="Y135" s="83"/>
      <c r="Z135" s="110">
        <f t="shared" si="9"/>
        <v>303.03030303030306</v>
      </c>
      <c r="AA135" s="111"/>
      <c r="AB135" s="92"/>
      <c r="AC135" s="92"/>
      <c r="AD135" s="92"/>
      <c r="AE135" s="92"/>
      <c r="AF135" s="92"/>
      <c r="AG135" s="92"/>
      <c r="AH135" s="92"/>
      <c r="AI135" s="109">
        <f t="shared" si="10"/>
        <v>0</v>
      </c>
      <c r="AJ135" s="83"/>
      <c r="AK135" s="110">
        <f t="shared" si="11"/>
        <v>0</v>
      </c>
      <c r="AL135" s="111"/>
      <c r="AM135" s="92"/>
      <c r="AN135" s="92"/>
      <c r="AO135" s="92"/>
      <c r="AP135" s="92">
        <v>1</v>
      </c>
      <c r="AQ135" s="92"/>
      <c r="AR135" s="92"/>
      <c r="AS135" s="92"/>
      <c r="AT135" s="92"/>
      <c r="AU135" s="92"/>
      <c r="AV135" s="109">
        <f t="shared" si="12"/>
        <v>100</v>
      </c>
      <c r="AW135" s="75"/>
      <c r="AX135" s="110">
        <f t="shared" si="13"/>
        <v>3.0303030303030303</v>
      </c>
      <c r="AY135" s="111"/>
      <c r="AZ135" s="93"/>
      <c r="BA135" s="94" t="s">
        <v>113</v>
      </c>
      <c r="BB135" s="71"/>
      <c r="BC135" s="95"/>
      <c r="BD135" s="41">
        <v>3</v>
      </c>
      <c r="BE135" s="52">
        <v>31</v>
      </c>
      <c r="BF135" s="103">
        <v>3112</v>
      </c>
      <c r="BG135" s="280" t="s">
        <v>52</v>
      </c>
    </row>
    <row r="136" spans="1:59" s="63" customFormat="1" ht="12.75" x14ac:dyDescent="0.2">
      <c r="A136" s="196">
        <v>3</v>
      </c>
      <c r="B136" s="197" t="s">
        <v>108</v>
      </c>
      <c r="C136" s="208">
        <v>31</v>
      </c>
      <c r="D136" s="209" t="s">
        <v>109</v>
      </c>
      <c r="E136" s="212">
        <v>3112</v>
      </c>
      <c r="F136" s="213" t="s">
        <v>110</v>
      </c>
      <c r="G136" s="231" t="s">
        <v>53</v>
      </c>
      <c r="H136" s="89"/>
      <c r="I136" s="90" t="s">
        <v>125</v>
      </c>
      <c r="J136" s="90" t="s">
        <v>123</v>
      </c>
      <c r="K136" s="90" t="s">
        <v>126</v>
      </c>
      <c r="L136" s="90" t="s">
        <v>127</v>
      </c>
      <c r="M136" s="91" t="s">
        <v>53</v>
      </c>
      <c r="N136" s="312">
        <v>1</v>
      </c>
      <c r="O136" s="313">
        <f t="shared" si="7"/>
        <v>3.0303030303030304E-2</v>
      </c>
      <c r="P136" s="104"/>
      <c r="Q136" s="92"/>
      <c r="R136" s="92"/>
      <c r="S136" s="92"/>
      <c r="T136" s="92"/>
      <c r="U136" s="92"/>
      <c r="V136" s="92">
        <v>1</v>
      </c>
      <c r="W136" s="92"/>
      <c r="X136" s="109">
        <f t="shared" si="8"/>
        <v>10000</v>
      </c>
      <c r="Y136" s="83"/>
      <c r="Z136" s="110">
        <f t="shared" si="9"/>
        <v>303.03030303030306</v>
      </c>
      <c r="AA136" s="111"/>
      <c r="AB136" s="92"/>
      <c r="AC136" s="92"/>
      <c r="AD136" s="92"/>
      <c r="AE136" s="92"/>
      <c r="AF136" s="92"/>
      <c r="AG136" s="92"/>
      <c r="AH136" s="92"/>
      <c r="AI136" s="109">
        <f t="shared" si="10"/>
        <v>0</v>
      </c>
      <c r="AJ136" s="83"/>
      <c r="AK136" s="110">
        <f t="shared" si="11"/>
        <v>0</v>
      </c>
      <c r="AL136" s="111"/>
      <c r="AM136" s="92"/>
      <c r="AN136" s="92"/>
      <c r="AO136" s="92"/>
      <c r="AP136" s="92">
        <v>1</v>
      </c>
      <c r="AQ136" s="92"/>
      <c r="AR136" s="92"/>
      <c r="AS136" s="92"/>
      <c r="AT136" s="92"/>
      <c r="AU136" s="92"/>
      <c r="AV136" s="109">
        <f t="shared" si="12"/>
        <v>100</v>
      </c>
      <c r="AW136" s="75"/>
      <c r="AX136" s="110">
        <f t="shared" si="13"/>
        <v>3.0303030303030303</v>
      </c>
      <c r="AY136" s="111"/>
      <c r="AZ136" s="93"/>
      <c r="BA136" s="94" t="s">
        <v>113</v>
      </c>
      <c r="BB136" s="71"/>
      <c r="BC136" s="95"/>
      <c r="BD136" s="41">
        <v>3</v>
      </c>
      <c r="BE136" s="52">
        <v>31</v>
      </c>
      <c r="BF136" s="103">
        <v>3112</v>
      </c>
      <c r="BG136" s="280" t="s">
        <v>52</v>
      </c>
    </row>
    <row r="137" spans="1:59" s="63" customFormat="1" ht="12.75" x14ac:dyDescent="0.2">
      <c r="A137" s="196">
        <v>3</v>
      </c>
      <c r="B137" s="197" t="s">
        <v>108</v>
      </c>
      <c r="C137" s="208">
        <v>31</v>
      </c>
      <c r="D137" s="209" t="s">
        <v>109</v>
      </c>
      <c r="E137" s="212">
        <v>3112</v>
      </c>
      <c r="F137" s="213" t="s">
        <v>110</v>
      </c>
      <c r="G137" s="231" t="s">
        <v>53</v>
      </c>
      <c r="H137" s="65"/>
      <c r="I137" s="222"/>
      <c r="J137" s="66"/>
      <c r="K137" s="66"/>
      <c r="L137" s="66"/>
      <c r="M137" s="64"/>
      <c r="N137" s="304"/>
      <c r="O137" s="305"/>
      <c r="P137" s="127"/>
      <c r="Q137" s="67"/>
      <c r="R137" s="67"/>
      <c r="S137" s="67"/>
      <c r="T137" s="67"/>
      <c r="U137" s="67"/>
      <c r="V137" s="67"/>
      <c r="W137" s="67"/>
      <c r="X137" s="67"/>
      <c r="Y137" s="68"/>
      <c r="Z137" s="68"/>
      <c r="AA137" s="68"/>
      <c r="AB137" s="67"/>
      <c r="AC137" s="67"/>
      <c r="AD137" s="67"/>
      <c r="AE137" s="67"/>
      <c r="AF137" s="67"/>
      <c r="AG137" s="67"/>
      <c r="AH137" s="67"/>
      <c r="AI137" s="67"/>
      <c r="AJ137" s="68"/>
      <c r="AK137" s="68"/>
      <c r="AL137" s="68"/>
      <c r="AM137" s="67"/>
      <c r="AN137" s="67"/>
      <c r="AO137" s="67"/>
      <c r="AP137" s="67"/>
      <c r="AQ137" s="67"/>
      <c r="AR137" s="67"/>
      <c r="AS137" s="67"/>
      <c r="AT137" s="67"/>
      <c r="AU137" s="67"/>
      <c r="AV137" s="67"/>
      <c r="AW137" s="67"/>
      <c r="AX137" s="68"/>
      <c r="AY137" s="68"/>
      <c r="AZ137" s="69"/>
      <c r="BA137" s="70"/>
      <c r="BB137" s="71"/>
      <c r="BC137" s="95"/>
      <c r="BD137" s="41">
        <v>3</v>
      </c>
      <c r="BE137" s="52">
        <v>31</v>
      </c>
      <c r="BF137" s="103">
        <v>3112</v>
      </c>
      <c r="BG137" s="275"/>
    </row>
    <row r="138" spans="1:59" s="63" customFormat="1" ht="12.75" x14ac:dyDescent="0.2">
      <c r="A138" s="196">
        <v>3</v>
      </c>
      <c r="B138" s="197" t="s">
        <v>108</v>
      </c>
      <c r="C138" s="208">
        <v>31</v>
      </c>
      <c r="D138" s="209" t="s">
        <v>109</v>
      </c>
      <c r="E138" s="212">
        <v>3112</v>
      </c>
      <c r="F138" s="213" t="s">
        <v>110</v>
      </c>
      <c r="G138" s="232"/>
      <c r="H138" s="97"/>
      <c r="I138" s="224"/>
      <c r="J138" s="98"/>
      <c r="K138" s="98"/>
      <c r="L138" s="98"/>
      <c r="M138" s="96"/>
      <c r="N138" s="307"/>
      <c r="O138" s="246"/>
      <c r="P138" s="124"/>
      <c r="Q138" s="99"/>
      <c r="R138" s="99"/>
      <c r="S138" s="99"/>
      <c r="T138" s="99"/>
      <c r="U138" s="99"/>
      <c r="V138" s="99"/>
      <c r="W138" s="99"/>
      <c r="X138" s="99"/>
      <c r="Y138" s="100"/>
      <c r="Z138" s="100"/>
      <c r="AA138" s="100"/>
      <c r="AB138" s="99"/>
      <c r="AC138" s="99"/>
      <c r="AD138" s="99"/>
      <c r="AE138" s="99"/>
      <c r="AF138" s="99"/>
      <c r="AG138" s="99"/>
      <c r="AH138" s="99"/>
      <c r="AI138" s="99"/>
      <c r="AJ138" s="100"/>
      <c r="AK138" s="100"/>
      <c r="AL138" s="100"/>
      <c r="AM138" s="99"/>
      <c r="AN138" s="99"/>
      <c r="AO138" s="99"/>
      <c r="AP138" s="99"/>
      <c r="AQ138" s="99"/>
      <c r="AR138" s="99"/>
      <c r="AS138" s="99"/>
      <c r="AT138" s="99"/>
      <c r="AU138" s="99"/>
      <c r="AV138" s="99"/>
      <c r="AW138" s="99"/>
      <c r="AX138" s="100"/>
      <c r="AY138" s="100"/>
      <c r="AZ138" s="101"/>
      <c r="BA138" s="102"/>
      <c r="BB138" s="95"/>
      <c r="BC138" s="95"/>
      <c r="BD138" s="41">
        <v>3</v>
      </c>
      <c r="BE138" s="52">
        <v>31</v>
      </c>
      <c r="BF138" s="103">
        <v>3112</v>
      </c>
      <c r="BG138" s="277"/>
    </row>
    <row r="139" spans="1:59" s="63" customFormat="1" ht="12.75" x14ac:dyDescent="0.2">
      <c r="A139" s="196">
        <v>3</v>
      </c>
      <c r="B139" s="197" t="s">
        <v>108</v>
      </c>
      <c r="C139" s="208">
        <v>31</v>
      </c>
      <c r="D139" s="209" t="s">
        <v>109</v>
      </c>
      <c r="E139" s="212">
        <v>3112</v>
      </c>
      <c r="F139" s="213" t="s">
        <v>110</v>
      </c>
      <c r="G139" s="232"/>
      <c r="H139" s="97"/>
      <c r="I139" s="224"/>
      <c r="J139" s="98"/>
      <c r="K139" s="98"/>
      <c r="L139" s="98"/>
      <c r="M139" s="96"/>
      <c r="N139" s="307"/>
      <c r="O139" s="246"/>
      <c r="P139" s="124"/>
      <c r="Q139" s="124"/>
      <c r="R139" s="124"/>
      <c r="S139" s="124"/>
      <c r="T139" s="124"/>
      <c r="U139" s="124"/>
      <c r="V139" s="124"/>
      <c r="W139" s="124"/>
      <c r="X139" s="124"/>
      <c r="Y139" s="100"/>
      <c r="Z139" s="125"/>
      <c r="AA139" s="125"/>
      <c r="AB139" s="124"/>
      <c r="AC139" s="124"/>
      <c r="AD139" s="124"/>
      <c r="AE139" s="124"/>
      <c r="AF139" s="124"/>
      <c r="AG139" s="124"/>
      <c r="AH139" s="124"/>
      <c r="AI139" s="124"/>
      <c r="AJ139" s="100"/>
      <c r="AK139" s="125"/>
      <c r="AL139" s="125"/>
      <c r="AM139" s="124"/>
      <c r="AN139" s="124"/>
      <c r="AO139" s="124"/>
      <c r="AP139" s="124"/>
      <c r="AQ139" s="124"/>
      <c r="AR139" s="124"/>
      <c r="AS139" s="124"/>
      <c r="AT139" s="124"/>
      <c r="AU139" s="124"/>
      <c r="AV139" s="124"/>
      <c r="AW139" s="99"/>
      <c r="AX139" s="125"/>
      <c r="AY139" s="100"/>
      <c r="AZ139" s="101"/>
      <c r="BA139" s="102"/>
      <c r="BB139" s="95"/>
      <c r="BC139" s="95"/>
      <c r="BD139" s="41">
        <v>3</v>
      </c>
      <c r="BE139" s="52">
        <v>31</v>
      </c>
      <c r="BF139" s="103">
        <v>3112</v>
      </c>
      <c r="BG139" s="277"/>
    </row>
    <row r="140" spans="1:59" s="63" customFormat="1" ht="12.75" x14ac:dyDescent="0.2">
      <c r="A140" s="196">
        <v>3</v>
      </c>
      <c r="B140" s="197" t="s">
        <v>108</v>
      </c>
      <c r="C140" s="208">
        <v>31</v>
      </c>
      <c r="D140" s="209" t="s">
        <v>109</v>
      </c>
      <c r="E140" s="210">
        <v>3121</v>
      </c>
      <c r="F140" s="211" t="s">
        <v>133</v>
      </c>
      <c r="G140" s="230"/>
      <c r="H140" s="56"/>
      <c r="I140" s="221"/>
      <c r="J140" s="57"/>
      <c r="K140" s="57"/>
      <c r="L140" s="57"/>
      <c r="M140" s="55"/>
      <c r="N140" s="303"/>
      <c r="O140" s="245"/>
      <c r="P140" s="122"/>
      <c r="Q140" s="122"/>
      <c r="R140" s="122"/>
      <c r="S140" s="122"/>
      <c r="T140" s="122"/>
      <c r="U140" s="122"/>
      <c r="V140" s="122"/>
      <c r="W140" s="122"/>
      <c r="X140" s="122"/>
      <c r="Y140" s="59"/>
      <c r="Z140" s="123"/>
      <c r="AA140" s="123"/>
      <c r="AB140" s="122"/>
      <c r="AC140" s="122"/>
      <c r="AD140" s="122"/>
      <c r="AE140" s="122"/>
      <c r="AF140" s="122"/>
      <c r="AG140" s="122"/>
      <c r="AH140" s="122"/>
      <c r="AI140" s="122"/>
      <c r="AJ140" s="59"/>
      <c r="AK140" s="123"/>
      <c r="AL140" s="123"/>
      <c r="AM140" s="122"/>
      <c r="AN140" s="122"/>
      <c r="AO140" s="122"/>
      <c r="AP140" s="122"/>
      <c r="AQ140" s="122"/>
      <c r="AR140" s="122"/>
      <c r="AS140" s="122"/>
      <c r="AT140" s="122"/>
      <c r="AU140" s="122"/>
      <c r="AV140" s="122"/>
      <c r="AW140" s="58"/>
      <c r="AX140" s="123"/>
      <c r="AY140" s="59"/>
      <c r="AZ140" s="60"/>
      <c r="BA140" s="61"/>
      <c r="BB140" s="54"/>
      <c r="BC140" s="54"/>
      <c r="BD140" s="41">
        <v>3</v>
      </c>
      <c r="BE140" s="52">
        <v>31</v>
      </c>
      <c r="BF140" s="62">
        <v>3121</v>
      </c>
      <c r="BG140" s="274"/>
    </row>
    <row r="141" spans="1:59" s="63" customFormat="1" ht="12.75" x14ac:dyDescent="0.2">
      <c r="A141" s="196">
        <v>3</v>
      </c>
      <c r="B141" s="197" t="s">
        <v>108</v>
      </c>
      <c r="C141" s="208">
        <v>31</v>
      </c>
      <c r="D141" s="209" t="s">
        <v>109</v>
      </c>
      <c r="E141" s="210">
        <v>3121</v>
      </c>
      <c r="F141" s="211" t="s">
        <v>133</v>
      </c>
      <c r="G141" s="230"/>
      <c r="H141" s="56"/>
      <c r="I141" s="221"/>
      <c r="J141" s="57"/>
      <c r="K141" s="57"/>
      <c r="L141" s="57"/>
      <c r="M141" s="55"/>
      <c r="N141" s="303"/>
      <c r="O141" s="245"/>
      <c r="P141" s="122"/>
      <c r="Q141" s="58"/>
      <c r="R141" s="58"/>
      <c r="S141" s="58"/>
      <c r="T141" s="58"/>
      <c r="U141" s="58"/>
      <c r="V141" s="58"/>
      <c r="W141" s="58"/>
      <c r="X141" s="58"/>
      <c r="Y141" s="59"/>
      <c r="Z141" s="59"/>
      <c r="AA141" s="59"/>
      <c r="AB141" s="58"/>
      <c r="AC141" s="58"/>
      <c r="AD141" s="58"/>
      <c r="AE141" s="58"/>
      <c r="AF141" s="58"/>
      <c r="AG141" s="58"/>
      <c r="AH141" s="58"/>
      <c r="AI141" s="58"/>
      <c r="AJ141" s="59"/>
      <c r="AK141" s="59"/>
      <c r="AL141" s="59"/>
      <c r="AM141" s="58"/>
      <c r="AN141" s="58"/>
      <c r="AO141" s="58"/>
      <c r="AP141" s="58"/>
      <c r="AQ141" s="58"/>
      <c r="AR141" s="58"/>
      <c r="AS141" s="58"/>
      <c r="AT141" s="58"/>
      <c r="AU141" s="58"/>
      <c r="AV141" s="58"/>
      <c r="AW141" s="58"/>
      <c r="AX141" s="59"/>
      <c r="AY141" s="59"/>
      <c r="AZ141" s="60"/>
      <c r="BA141" s="61"/>
      <c r="BB141" s="54"/>
      <c r="BC141" s="54"/>
      <c r="BD141" s="41">
        <v>3</v>
      </c>
      <c r="BE141" s="52">
        <v>31</v>
      </c>
      <c r="BF141" s="62">
        <v>3121</v>
      </c>
      <c r="BG141" s="274"/>
    </row>
    <row r="142" spans="1:59" s="63" customFormat="1" ht="12.75" x14ac:dyDescent="0.2">
      <c r="A142" s="196">
        <v>3</v>
      </c>
      <c r="B142" s="197" t="s">
        <v>108</v>
      </c>
      <c r="C142" s="208">
        <v>31</v>
      </c>
      <c r="D142" s="209" t="s">
        <v>109</v>
      </c>
      <c r="E142" s="210">
        <v>3121</v>
      </c>
      <c r="F142" s="211" t="s">
        <v>133</v>
      </c>
      <c r="G142" s="231" t="s">
        <v>46</v>
      </c>
      <c r="H142" s="65"/>
      <c r="I142" s="222"/>
      <c r="J142" s="66"/>
      <c r="K142" s="66"/>
      <c r="L142" s="66"/>
      <c r="M142" s="64"/>
      <c r="N142" s="308"/>
      <c r="O142" s="309"/>
      <c r="P142" s="127"/>
      <c r="Q142" s="67"/>
      <c r="R142" s="67"/>
      <c r="S142" s="67"/>
      <c r="T142" s="67"/>
      <c r="U142" s="67"/>
      <c r="V142" s="67"/>
      <c r="W142" s="67"/>
      <c r="X142" s="67"/>
      <c r="Y142" s="68"/>
      <c r="Z142" s="68"/>
      <c r="AA142" s="68"/>
      <c r="AB142" s="67"/>
      <c r="AC142" s="67"/>
      <c r="AD142" s="67"/>
      <c r="AE142" s="67"/>
      <c r="AF142" s="67"/>
      <c r="AG142" s="67"/>
      <c r="AH142" s="67"/>
      <c r="AI142" s="67"/>
      <c r="AJ142" s="68"/>
      <c r="AK142" s="68"/>
      <c r="AL142" s="68"/>
      <c r="AM142" s="67"/>
      <c r="AN142" s="67"/>
      <c r="AO142" s="67"/>
      <c r="AP142" s="67"/>
      <c r="AQ142" s="67"/>
      <c r="AR142" s="67"/>
      <c r="AS142" s="67"/>
      <c r="AT142" s="67"/>
      <c r="AU142" s="67"/>
      <c r="AV142" s="67"/>
      <c r="AW142" s="67"/>
      <c r="AX142" s="68"/>
      <c r="AY142" s="68"/>
      <c r="AZ142" s="69"/>
      <c r="BA142" s="70"/>
      <c r="BB142" s="71"/>
      <c r="BC142" s="54"/>
      <c r="BD142" s="41">
        <v>3</v>
      </c>
      <c r="BE142" s="52">
        <v>31</v>
      </c>
      <c r="BF142" s="62">
        <v>3121</v>
      </c>
      <c r="BG142" s="275"/>
    </row>
    <row r="143" spans="1:59" s="63" customFormat="1" ht="12.75" x14ac:dyDescent="0.2">
      <c r="A143" s="196">
        <v>3</v>
      </c>
      <c r="B143" s="197" t="s">
        <v>108</v>
      </c>
      <c r="C143" s="208">
        <v>31</v>
      </c>
      <c r="D143" s="209" t="s">
        <v>109</v>
      </c>
      <c r="E143" s="210">
        <v>3121</v>
      </c>
      <c r="F143" s="211" t="s">
        <v>133</v>
      </c>
      <c r="G143" s="231" t="s">
        <v>46</v>
      </c>
      <c r="H143" s="72" t="s">
        <v>47</v>
      </c>
      <c r="I143" s="223"/>
      <c r="J143" s="73"/>
      <c r="K143" s="73"/>
      <c r="L143" s="73"/>
      <c r="M143" s="74"/>
      <c r="N143" s="247"/>
      <c r="O143" s="306"/>
      <c r="P143" s="105"/>
      <c r="Q143" s="75"/>
      <c r="R143" s="75"/>
      <c r="S143" s="75"/>
      <c r="T143" s="75"/>
      <c r="U143" s="75"/>
      <c r="V143" s="75"/>
      <c r="W143" s="75"/>
      <c r="X143" s="75"/>
      <c r="Y143" s="76">
        <f>IF(ISNUMBER(VLOOKUP(Y145,P$7:W$7,MATCH(Y145,P$7:W$7))),VLOOKUP(Y145,P$7:W$7,MATCH(Y145,P$7:W$7)),IF(N147=0,"No Data",IF(Y145&gt;0,"&lt;100",0)))</f>
        <v>0</v>
      </c>
      <c r="Z143" s="77">
        <f>IF(ISNUMBER(VLOOKUP(Z147,P$7:W$7,MATCH(Z147,P$7:W$7))),VLOOKUP(Z147,P$7:W$7,MATCH(Z147,P$7:W$7)),IF(N147=0,"No Data",IF(Z147&gt;0,"&lt;100",0)))</f>
        <v>0</v>
      </c>
      <c r="AA143" s="106">
        <f>IF(ISNUMBER(Z143),Z143,0)</f>
        <v>0</v>
      </c>
      <c r="AB143" s="75"/>
      <c r="AC143" s="75"/>
      <c r="AD143" s="75"/>
      <c r="AE143" s="75"/>
      <c r="AF143" s="75"/>
      <c r="AG143" s="75"/>
      <c r="AH143" s="75"/>
      <c r="AI143" s="75"/>
      <c r="AJ143" s="76">
        <f>IF(ISNUMBER(VLOOKUP(AJ145,AB$7:AH$7,MATCH(AJ145,AB$7:AH$7))),VLOOKUP(AJ145,AB$7:AH$7,MATCH(AJ145,AB$7:AH$7)),IF(N147=0,"No Data",IF(AJ145&gt;0,"&lt;50",0)))</f>
        <v>0</v>
      </c>
      <c r="AK143" s="77">
        <f>IF(ISNUMBER(VLOOKUP(AK147,AB$7:AH$7,MATCH(AK147,AB$7:AH$7))),VLOOKUP(AK147,AB$7:AH$7,MATCH(AK147,AB$7:AH$7)),IF(N147=0,"No Data",IF(AK147&gt;0,"&lt;50",0)))</f>
        <v>0</v>
      </c>
      <c r="AL143" s="106">
        <f>IF(ISNUMBER(AK143),AK143,0)</f>
        <v>0</v>
      </c>
      <c r="AM143" s="75"/>
      <c r="AN143" s="75"/>
      <c r="AO143" s="75"/>
      <c r="AP143" s="75"/>
      <c r="AQ143" s="75"/>
      <c r="AR143" s="75"/>
      <c r="AS143" s="75"/>
      <c r="AT143" s="75"/>
      <c r="AU143" s="75"/>
      <c r="AV143" s="75"/>
      <c r="AW143" s="76">
        <f>IF(ISNUMBER(VLOOKUP(AW145,AM$7:AU$7,MATCH(AW145,AM$7:AU$7))),VLOOKUP(AW145,AM$7:AU$7,MATCH(AW145,AM$7:AU$7)),IF(N147=0,"No Data",IF(AW145&gt;0,"&lt;10",0)))</f>
        <v>250</v>
      </c>
      <c r="AX143" s="77">
        <f>IF(ISNUMBER(VLOOKUP(AX147,AM$7:AU$7,MATCH(AX147,AM$7:AU$7))),VLOOKUP(AX147,AM$7:AU$7,MATCH(AX147,AM$7:AU$7)),IF(N147=0,"No Data",IF(AX147&gt;0,"&lt;10",0)))</f>
        <v>10</v>
      </c>
      <c r="AY143" s="106">
        <f>IF(ISNUMBER(AX143),AX143,0)</f>
        <v>10</v>
      </c>
      <c r="AZ143" s="79"/>
      <c r="BA143" s="80"/>
      <c r="BB143" s="71"/>
      <c r="BC143" s="54"/>
      <c r="BD143" s="41">
        <v>3</v>
      </c>
      <c r="BE143" s="52">
        <v>31</v>
      </c>
      <c r="BF143" s="62">
        <v>3121</v>
      </c>
      <c r="BG143" s="276" t="s">
        <v>47</v>
      </c>
    </row>
    <row r="144" spans="1:59" s="63" customFormat="1" ht="12.75" x14ac:dyDescent="0.2">
      <c r="A144" s="196">
        <v>3</v>
      </c>
      <c r="B144" s="197" t="s">
        <v>108</v>
      </c>
      <c r="C144" s="208">
        <v>31</v>
      </c>
      <c r="D144" s="209" t="s">
        <v>109</v>
      </c>
      <c r="E144" s="210">
        <v>3121</v>
      </c>
      <c r="F144" s="211" t="s">
        <v>133</v>
      </c>
      <c r="G144" s="231" t="s">
        <v>46</v>
      </c>
      <c r="H144" s="81" t="s">
        <v>48</v>
      </c>
      <c r="I144" s="223"/>
      <c r="J144" s="73"/>
      <c r="K144" s="73"/>
      <c r="L144" s="73"/>
      <c r="M144" s="74"/>
      <c r="N144" s="247"/>
      <c r="O144" s="306"/>
      <c r="P144" s="105"/>
      <c r="Q144" s="75"/>
      <c r="R144" s="75"/>
      <c r="S144" s="75"/>
      <c r="T144" s="75"/>
      <c r="U144" s="75"/>
      <c r="V144" s="75"/>
      <c r="W144" s="75"/>
      <c r="X144" s="75"/>
      <c r="Y144" s="82">
        <f>MIN(X148:X188)</f>
        <v>0</v>
      </c>
      <c r="Z144" s="83"/>
      <c r="AA144" s="83"/>
      <c r="AB144" s="75"/>
      <c r="AC144" s="75"/>
      <c r="AD144" s="75"/>
      <c r="AE144" s="75"/>
      <c r="AF144" s="75"/>
      <c r="AG144" s="75"/>
      <c r="AH144" s="75"/>
      <c r="AI144" s="75"/>
      <c r="AJ144" s="82">
        <f>MIN(AI148:AI188)</f>
        <v>0</v>
      </c>
      <c r="AK144" s="83"/>
      <c r="AL144" s="83"/>
      <c r="AM144" s="75"/>
      <c r="AN144" s="75"/>
      <c r="AO144" s="75"/>
      <c r="AP144" s="75"/>
      <c r="AQ144" s="75"/>
      <c r="AR144" s="75"/>
      <c r="AS144" s="75"/>
      <c r="AT144" s="75"/>
      <c r="AU144" s="75"/>
      <c r="AV144" s="75"/>
      <c r="AW144" s="82">
        <f>MIN(AV148:AV188)</f>
        <v>10</v>
      </c>
      <c r="AX144" s="83"/>
      <c r="AY144" s="83"/>
      <c r="AZ144" s="79"/>
      <c r="BA144" s="80"/>
      <c r="BB144" s="71"/>
      <c r="BC144" s="54"/>
      <c r="BD144" s="41">
        <v>3</v>
      </c>
      <c r="BE144" s="52">
        <v>31</v>
      </c>
      <c r="BF144" s="62">
        <v>3121</v>
      </c>
      <c r="BG144" s="278" t="s">
        <v>48</v>
      </c>
    </row>
    <row r="145" spans="1:59" s="63" customFormat="1" ht="12.75" x14ac:dyDescent="0.2">
      <c r="A145" s="196">
        <v>3</v>
      </c>
      <c r="B145" s="197" t="s">
        <v>108</v>
      </c>
      <c r="C145" s="208">
        <v>31</v>
      </c>
      <c r="D145" s="209" t="s">
        <v>109</v>
      </c>
      <c r="E145" s="210">
        <v>3121</v>
      </c>
      <c r="F145" s="211" t="s">
        <v>133</v>
      </c>
      <c r="G145" s="231" t="s">
        <v>46</v>
      </c>
      <c r="H145" s="81" t="s">
        <v>49</v>
      </c>
      <c r="I145" s="223"/>
      <c r="J145" s="73"/>
      <c r="K145" s="73"/>
      <c r="L145" s="73"/>
      <c r="M145" s="74"/>
      <c r="N145" s="247"/>
      <c r="O145" s="306"/>
      <c r="P145" s="105"/>
      <c r="Q145" s="75"/>
      <c r="R145" s="75"/>
      <c r="S145" s="75"/>
      <c r="T145" s="75"/>
      <c r="U145" s="75"/>
      <c r="V145" s="75"/>
      <c r="W145" s="75"/>
      <c r="X145" s="75"/>
      <c r="Y145" s="84">
        <f>IF(ISNUMBER(AVERAGE(X148:X188)),AVERAGE(X148:X188),0)</f>
        <v>0</v>
      </c>
      <c r="Z145" s="83"/>
      <c r="AA145" s="83"/>
      <c r="AB145" s="75"/>
      <c r="AC145" s="75"/>
      <c r="AD145" s="75"/>
      <c r="AE145" s="75"/>
      <c r="AF145" s="75"/>
      <c r="AG145" s="75"/>
      <c r="AH145" s="75"/>
      <c r="AI145" s="75"/>
      <c r="AJ145" s="84">
        <f>IF(ISNUMBER(AVERAGE(AI148:AI188)),AVERAGE(AI148:AI188),0)</f>
        <v>0</v>
      </c>
      <c r="AK145" s="83"/>
      <c r="AL145" s="83"/>
      <c r="AM145" s="75"/>
      <c r="AN145" s="75"/>
      <c r="AO145" s="75"/>
      <c r="AP145" s="75"/>
      <c r="AQ145" s="75"/>
      <c r="AR145" s="75"/>
      <c r="AS145" s="75"/>
      <c r="AT145" s="75"/>
      <c r="AU145" s="75"/>
      <c r="AV145" s="75"/>
      <c r="AW145" s="84">
        <f>IF(ISNUMBER(AVERAGE(AV148:AV188)),AVERAGE(AV148:AV188),0)</f>
        <v>304.63414634146341</v>
      </c>
      <c r="AX145" s="83"/>
      <c r="AY145" s="83"/>
      <c r="AZ145" s="79"/>
      <c r="BA145" s="80"/>
      <c r="BB145" s="71"/>
      <c r="BC145" s="54"/>
      <c r="BD145" s="41">
        <v>3</v>
      </c>
      <c r="BE145" s="52">
        <v>31</v>
      </c>
      <c r="BF145" s="62">
        <v>3121</v>
      </c>
      <c r="BG145" s="278" t="s">
        <v>49</v>
      </c>
    </row>
    <row r="146" spans="1:59" s="63" customFormat="1" ht="12.75" x14ac:dyDescent="0.2">
      <c r="A146" s="196">
        <v>3</v>
      </c>
      <c r="B146" s="197" t="s">
        <v>108</v>
      </c>
      <c r="C146" s="208">
        <v>31</v>
      </c>
      <c r="D146" s="209" t="s">
        <v>109</v>
      </c>
      <c r="E146" s="210">
        <v>3121</v>
      </c>
      <c r="F146" s="211" t="s">
        <v>133</v>
      </c>
      <c r="G146" s="231" t="s">
        <v>46</v>
      </c>
      <c r="H146" s="81" t="s">
        <v>50</v>
      </c>
      <c r="I146" s="223"/>
      <c r="J146" s="73"/>
      <c r="K146" s="73"/>
      <c r="L146" s="73"/>
      <c r="M146" s="74"/>
      <c r="N146" s="247"/>
      <c r="O146" s="306"/>
      <c r="P146" s="105"/>
      <c r="Q146" s="75"/>
      <c r="R146" s="75"/>
      <c r="S146" s="75"/>
      <c r="T146" s="75"/>
      <c r="U146" s="75"/>
      <c r="V146" s="75"/>
      <c r="W146" s="75"/>
      <c r="X146" s="75"/>
      <c r="Y146" s="84">
        <f>MAX(X148:X188)</f>
        <v>0</v>
      </c>
      <c r="Z146" s="83"/>
      <c r="AA146" s="83"/>
      <c r="AB146" s="75"/>
      <c r="AC146" s="75"/>
      <c r="AD146" s="75"/>
      <c r="AE146" s="75"/>
      <c r="AF146" s="75"/>
      <c r="AG146" s="75"/>
      <c r="AH146" s="75"/>
      <c r="AI146" s="75"/>
      <c r="AJ146" s="84">
        <f>MAX(AI148:AI188)</f>
        <v>0</v>
      </c>
      <c r="AK146" s="83"/>
      <c r="AL146" s="83"/>
      <c r="AM146" s="75"/>
      <c r="AN146" s="75"/>
      <c r="AO146" s="75"/>
      <c r="AP146" s="75"/>
      <c r="AQ146" s="75"/>
      <c r="AR146" s="75"/>
      <c r="AS146" s="75"/>
      <c r="AT146" s="75"/>
      <c r="AU146" s="75"/>
      <c r="AV146" s="75"/>
      <c r="AW146" s="84">
        <f>MAX(AV148:AV188)</f>
        <v>1000</v>
      </c>
      <c r="AX146" s="83"/>
      <c r="AY146" s="83"/>
      <c r="AZ146" s="79"/>
      <c r="BA146" s="80"/>
      <c r="BB146" s="71"/>
      <c r="BC146" s="54"/>
      <c r="BD146" s="41">
        <v>3</v>
      </c>
      <c r="BE146" s="52">
        <v>31</v>
      </c>
      <c r="BF146" s="62">
        <v>3121</v>
      </c>
      <c r="BG146" s="278" t="s">
        <v>50</v>
      </c>
    </row>
    <row r="147" spans="1:59" s="63" customFormat="1" ht="12.75" x14ac:dyDescent="0.2">
      <c r="A147" s="196">
        <v>3</v>
      </c>
      <c r="B147" s="197" t="s">
        <v>108</v>
      </c>
      <c r="C147" s="208">
        <v>31</v>
      </c>
      <c r="D147" s="209" t="s">
        <v>109</v>
      </c>
      <c r="E147" s="210">
        <v>3121</v>
      </c>
      <c r="F147" s="211" t="s">
        <v>133</v>
      </c>
      <c r="G147" s="231" t="s">
        <v>46</v>
      </c>
      <c r="H147" s="85" t="s">
        <v>51</v>
      </c>
      <c r="I147" s="223"/>
      <c r="J147" s="73"/>
      <c r="K147" s="73"/>
      <c r="L147" s="73"/>
      <c r="M147" s="74"/>
      <c r="N147" s="248">
        <f>SUM(N148:N188)</f>
        <v>60</v>
      </c>
      <c r="O147" s="293">
        <f>SUM(O148:O188)</f>
        <v>1</v>
      </c>
      <c r="P147" s="292"/>
      <c r="Q147" s="87"/>
      <c r="R147" s="87"/>
      <c r="S147" s="87"/>
      <c r="T147" s="87"/>
      <c r="U147" s="87"/>
      <c r="V147" s="87"/>
      <c r="W147" s="87"/>
      <c r="X147" s="87"/>
      <c r="Y147" s="88"/>
      <c r="Z147" s="119">
        <f>SUM(Z148:Z188)</f>
        <v>0</v>
      </c>
      <c r="AA147" s="120"/>
      <c r="AB147" s="111"/>
      <c r="AC147" s="111"/>
      <c r="AD147" s="111"/>
      <c r="AE147" s="111"/>
      <c r="AF147" s="111"/>
      <c r="AG147" s="111"/>
      <c r="AH147" s="111"/>
      <c r="AI147" s="111"/>
      <c r="AJ147" s="120"/>
      <c r="AK147" s="119">
        <f>SUM(AK148:AK188)</f>
        <v>0</v>
      </c>
      <c r="AL147" s="120"/>
      <c r="AM147" s="111"/>
      <c r="AN147" s="111"/>
      <c r="AO147" s="111"/>
      <c r="AP147" s="111"/>
      <c r="AQ147" s="111"/>
      <c r="AR147" s="111"/>
      <c r="AS147" s="111"/>
      <c r="AT147" s="111"/>
      <c r="AU147" s="111"/>
      <c r="AV147" s="111"/>
      <c r="AW147" s="120"/>
      <c r="AX147" s="119">
        <f>SUM(AX148:AX188)</f>
        <v>20</v>
      </c>
      <c r="AY147" s="88"/>
      <c r="AZ147" s="79"/>
      <c r="BA147" s="80"/>
      <c r="BB147" s="71"/>
      <c r="BC147" s="54"/>
      <c r="BD147" s="41">
        <v>3</v>
      </c>
      <c r="BE147" s="52">
        <v>31</v>
      </c>
      <c r="BF147" s="62">
        <v>3121</v>
      </c>
      <c r="BG147" s="279" t="s">
        <v>51</v>
      </c>
    </row>
    <row r="148" spans="1:59" s="63" customFormat="1" ht="12.75" x14ac:dyDescent="0.2">
      <c r="A148" s="196">
        <v>3</v>
      </c>
      <c r="B148" s="197" t="s">
        <v>108</v>
      </c>
      <c r="C148" s="208">
        <v>31</v>
      </c>
      <c r="D148" s="209" t="s">
        <v>109</v>
      </c>
      <c r="E148" s="210">
        <v>3121</v>
      </c>
      <c r="F148" s="211" t="s">
        <v>133</v>
      </c>
      <c r="G148" s="231" t="s">
        <v>46</v>
      </c>
      <c r="H148" s="89" t="s">
        <v>52</v>
      </c>
      <c r="I148" s="90" t="s">
        <v>1103</v>
      </c>
      <c r="J148" s="90" t="s">
        <v>135</v>
      </c>
      <c r="K148" s="90" t="s">
        <v>64</v>
      </c>
      <c r="L148" s="90" t="s">
        <v>130</v>
      </c>
      <c r="M148" s="91"/>
      <c r="N148" s="108">
        <v>0</v>
      </c>
      <c r="O148" s="313">
        <f>N148/N$147</f>
        <v>0</v>
      </c>
      <c r="P148" s="104"/>
      <c r="Q148" s="92"/>
      <c r="R148" s="92"/>
      <c r="S148" s="92"/>
      <c r="T148" s="92"/>
      <c r="U148" s="92"/>
      <c r="V148" s="92"/>
      <c r="W148" s="92"/>
      <c r="X148" s="109">
        <f t="shared" ref="X148:X188" si="14">P148*P$7+Q148*Q$7+R148*R$7+S148*S$7+T148*T$7+U148*U$7+V148*V$7+W148*W$7</f>
        <v>0</v>
      </c>
      <c r="Y148" s="83"/>
      <c r="Z148" s="110">
        <f t="shared" ref="Z148:Z188" si="15">X148*$O148</f>
        <v>0</v>
      </c>
      <c r="AA148" s="111"/>
      <c r="AB148" s="92"/>
      <c r="AC148" s="92"/>
      <c r="AD148" s="92"/>
      <c r="AE148" s="92"/>
      <c r="AF148" s="92"/>
      <c r="AG148" s="92"/>
      <c r="AH148" s="92"/>
      <c r="AI148" s="109">
        <f t="shared" ref="AI148:AI188" si="16">AB148*AB$7+AC148*AC$7+AD148*AD$7+AE148*AE$7+AF148*AF$7+AG148*AG$7+AH148*AH$7</f>
        <v>0</v>
      </c>
      <c r="AJ148" s="83"/>
      <c r="AK148" s="110">
        <f t="shared" ref="AK148:AK188" si="17">AI148*$O148</f>
        <v>0</v>
      </c>
      <c r="AL148" s="111"/>
      <c r="AM148" s="92"/>
      <c r="AN148" s="92"/>
      <c r="AO148" s="92"/>
      <c r="AP148" s="92"/>
      <c r="AQ148" s="92"/>
      <c r="AR148" s="92"/>
      <c r="AS148" s="92">
        <v>1</v>
      </c>
      <c r="AT148" s="92"/>
      <c r="AU148" s="92"/>
      <c r="AV148" s="109">
        <f t="shared" ref="AV148:AV188" si="18">AM148*AM$7+AN148*AN$7+AO148*AO$7+AP148*AP$7+AQ148*AQ$7+AR148*AR$7+AS148*AS$7+AT148*AT$7+AU148*AU$7</f>
        <v>1000</v>
      </c>
      <c r="AW148" s="75"/>
      <c r="AX148" s="110">
        <f t="shared" ref="AX148:AX188" si="19">AV148*$O148</f>
        <v>0</v>
      </c>
      <c r="AY148" s="111"/>
      <c r="AZ148" s="93"/>
      <c r="BA148" s="94" t="s">
        <v>137</v>
      </c>
      <c r="BB148" s="71"/>
      <c r="BC148" s="54"/>
      <c r="BD148" s="41">
        <v>3</v>
      </c>
      <c r="BE148" s="52">
        <v>31</v>
      </c>
      <c r="BF148" s="62">
        <v>3121</v>
      </c>
      <c r="BG148" s="280" t="s">
        <v>52</v>
      </c>
    </row>
    <row r="149" spans="1:59" s="63" customFormat="1" ht="12.75" x14ac:dyDescent="0.2">
      <c r="A149" s="196">
        <v>3</v>
      </c>
      <c r="B149" s="197" t="s">
        <v>108</v>
      </c>
      <c r="C149" s="208">
        <v>31</v>
      </c>
      <c r="D149" s="209" t="s">
        <v>109</v>
      </c>
      <c r="E149" s="210">
        <v>3121</v>
      </c>
      <c r="F149" s="211" t="s">
        <v>133</v>
      </c>
      <c r="G149" s="231" t="s">
        <v>46</v>
      </c>
      <c r="H149" s="89"/>
      <c r="I149" s="90" t="s">
        <v>134</v>
      </c>
      <c r="J149" s="90" t="s">
        <v>135</v>
      </c>
      <c r="K149" s="90" t="s">
        <v>64</v>
      </c>
      <c r="L149" s="90" t="s">
        <v>1124</v>
      </c>
      <c r="M149" s="91"/>
      <c r="N149" s="108">
        <v>10</v>
      </c>
      <c r="O149" s="313">
        <f t="shared" ref="O149:O188" si="20">N149/N$147</f>
        <v>0.16666666666666666</v>
      </c>
      <c r="P149" s="104"/>
      <c r="Q149" s="92"/>
      <c r="R149" s="92"/>
      <c r="S149" s="92"/>
      <c r="T149" s="92"/>
      <c r="U149" s="92"/>
      <c r="V149" s="92"/>
      <c r="W149" s="92"/>
      <c r="X149" s="109">
        <f t="shared" si="14"/>
        <v>0</v>
      </c>
      <c r="Y149" s="83"/>
      <c r="Z149" s="110">
        <f t="shared" si="15"/>
        <v>0</v>
      </c>
      <c r="AA149" s="111"/>
      <c r="AB149" s="92"/>
      <c r="AC149" s="92"/>
      <c r="AD149" s="92"/>
      <c r="AE149" s="92"/>
      <c r="AF149" s="92"/>
      <c r="AG149" s="92"/>
      <c r="AH149" s="92"/>
      <c r="AI149" s="109">
        <f t="shared" si="16"/>
        <v>0</v>
      </c>
      <c r="AJ149" s="83"/>
      <c r="AK149" s="110">
        <f t="shared" si="17"/>
        <v>0</v>
      </c>
      <c r="AL149" s="111"/>
      <c r="AM149" s="92">
        <v>1</v>
      </c>
      <c r="AN149" s="92"/>
      <c r="AO149" s="92"/>
      <c r="AP149" s="92"/>
      <c r="AQ149" s="92"/>
      <c r="AR149" s="92"/>
      <c r="AS149" s="92"/>
      <c r="AT149" s="92"/>
      <c r="AU149" s="92"/>
      <c r="AV149" s="109">
        <f t="shared" si="18"/>
        <v>10</v>
      </c>
      <c r="AW149" s="75"/>
      <c r="AX149" s="110">
        <f t="shared" si="19"/>
        <v>1.6666666666666665</v>
      </c>
      <c r="AY149" s="111"/>
      <c r="AZ149" s="93"/>
      <c r="BA149" s="94" t="s">
        <v>137</v>
      </c>
      <c r="BB149" s="71"/>
      <c r="BC149" s="54"/>
      <c r="BD149" s="41">
        <v>3</v>
      </c>
      <c r="BE149" s="52">
        <v>31</v>
      </c>
      <c r="BF149" s="62">
        <v>3121</v>
      </c>
      <c r="BG149" s="280" t="s">
        <v>52</v>
      </c>
    </row>
    <row r="150" spans="1:59" s="63" customFormat="1" ht="12.75" x14ac:dyDescent="0.2">
      <c r="A150" s="196">
        <v>3</v>
      </c>
      <c r="B150" s="197" t="s">
        <v>108</v>
      </c>
      <c r="C150" s="208">
        <v>31</v>
      </c>
      <c r="D150" s="209" t="s">
        <v>109</v>
      </c>
      <c r="E150" s="210">
        <v>3121</v>
      </c>
      <c r="F150" s="211" t="s">
        <v>133</v>
      </c>
      <c r="G150" s="231" t="s">
        <v>46</v>
      </c>
      <c r="H150" s="89"/>
      <c r="I150" s="90" t="s">
        <v>134</v>
      </c>
      <c r="J150" s="90" t="s">
        <v>135</v>
      </c>
      <c r="K150" s="90" t="s">
        <v>64</v>
      </c>
      <c r="L150" s="90" t="s">
        <v>467</v>
      </c>
      <c r="M150" s="91"/>
      <c r="N150" s="108">
        <v>3</v>
      </c>
      <c r="O150" s="313">
        <f t="shared" si="20"/>
        <v>0.05</v>
      </c>
      <c r="P150" s="104"/>
      <c r="Q150" s="92"/>
      <c r="R150" s="92"/>
      <c r="S150" s="92"/>
      <c r="T150" s="92"/>
      <c r="U150" s="92"/>
      <c r="V150" s="92"/>
      <c r="W150" s="92"/>
      <c r="X150" s="109">
        <f t="shared" si="14"/>
        <v>0</v>
      </c>
      <c r="Y150" s="83"/>
      <c r="Z150" s="110">
        <f t="shared" si="15"/>
        <v>0</v>
      </c>
      <c r="AA150" s="111"/>
      <c r="AB150" s="92"/>
      <c r="AC150" s="92"/>
      <c r="AD150" s="92"/>
      <c r="AE150" s="92"/>
      <c r="AF150" s="92"/>
      <c r="AG150" s="92"/>
      <c r="AH150" s="92"/>
      <c r="AI150" s="109">
        <f t="shared" si="16"/>
        <v>0</v>
      </c>
      <c r="AJ150" s="83"/>
      <c r="AK150" s="110">
        <f t="shared" si="17"/>
        <v>0</v>
      </c>
      <c r="AL150" s="111"/>
      <c r="AM150" s="92"/>
      <c r="AN150" s="92"/>
      <c r="AO150" s="92">
        <v>1</v>
      </c>
      <c r="AP150" s="92"/>
      <c r="AQ150" s="92"/>
      <c r="AR150" s="92"/>
      <c r="AS150" s="92"/>
      <c r="AT150" s="92"/>
      <c r="AU150" s="92"/>
      <c r="AV150" s="109">
        <f t="shared" si="18"/>
        <v>50</v>
      </c>
      <c r="AW150" s="75"/>
      <c r="AX150" s="110">
        <f t="shared" si="19"/>
        <v>2.5</v>
      </c>
      <c r="AY150" s="111"/>
      <c r="AZ150" s="93"/>
      <c r="BA150" s="94" t="s">
        <v>137</v>
      </c>
      <c r="BB150" s="71"/>
      <c r="BC150" s="54"/>
      <c r="BD150" s="41">
        <v>3</v>
      </c>
      <c r="BE150" s="52">
        <v>31</v>
      </c>
      <c r="BF150" s="62">
        <v>3121</v>
      </c>
      <c r="BG150" s="280" t="s">
        <v>52</v>
      </c>
    </row>
    <row r="151" spans="1:59" s="63" customFormat="1" ht="12.75" x14ac:dyDescent="0.2">
      <c r="A151" s="196">
        <v>3</v>
      </c>
      <c r="B151" s="197" t="s">
        <v>108</v>
      </c>
      <c r="C151" s="208">
        <v>31</v>
      </c>
      <c r="D151" s="209" t="s">
        <v>109</v>
      </c>
      <c r="E151" s="210">
        <v>3121</v>
      </c>
      <c r="F151" s="211" t="s">
        <v>133</v>
      </c>
      <c r="G151" s="231" t="s">
        <v>46</v>
      </c>
      <c r="H151" s="89"/>
      <c r="I151" s="90" t="s">
        <v>134</v>
      </c>
      <c r="J151" s="90" t="s">
        <v>135</v>
      </c>
      <c r="K151" s="90" t="s">
        <v>64</v>
      </c>
      <c r="L151" s="90" t="s">
        <v>1104</v>
      </c>
      <c r="M151" s="91"/>
      <c r="N151" s="108">
        <v>0</v>
      </c>
      <c r="O151" s="313">
        <f t="shared" si="20"/>
        <v>0</v>
      </c>
      <c r="P151" s="104"/>
      <c r="Q151" s="92"/>
      <c r="R151" s="92"/>
      <c r="S151" s="92"/>
      <c r="T151" s="92"/>
      <c r="U151" s="92"/>
      <c r="V151" s="92"/>
      <c r="W151" s="92"/>
      <c r="X151" s="109">
        <f t="shared" si="14"/>
        <v>0</v>
      </c>
      <c r="Y151" s="83"/>
      <c r="Z151" s="110">
        <f t="shared" si="15"/>
        <v>0</v>
      </c>
      <c r="AA151" s="111"/>
      <c r="AB151" s="92"/>
      <c r="AC151" s="92"/>
      <c r="AD151" s="92"/>
      <c r="AE151" s="92"/>
      <c r="AF151" s="92"/>
      <c r="AG151" s="92"/>
      <c r="AH151" s="92"/>
      <c r="AI151" s="109">
        <f t="shared" si="16"/>
        <v>0</v>
      </c>
      <c r="AJ151" s="83"/>
      <c r="AK151" s="110">
        <f t="shared" si="17"/>
        <v>0</v>
      </c>
      <c r="AL151" s="111"/>
      <c r="AM151" s="92"/>
      <c r="AN151" s="92"/>
      <c r="AO151" s="92"/>
      <c r="AP151" s="92">
        <v>1</v>
      </c>
      <c r="AQ151" s="92"/>
      <c r="AR151" s="92"/>
      <c r="AS151" s="92"/>
      <c r="AT151" s="92"/>
      <c r="AU151" s="92"/>
      <c r="AV151" s="109">
        <f t="shared" si="18"/>
        <v>100</v>
      </c>
      <c r="AW151" s="75"/>
      <c r="AX151" s="110">
        <f t="shared" si="19"/>
        <v>0</v>
      </c>
      <c r="AY151" s="111"/>
      <c r="AZ151" s="93"/>
      <c r="BA151" s="94" t="s">
        <v>137</v>
      </c>
      <c r="BB151" s="71"/>
      <c r="BC151" s="54"/>
      <c r="BD151" s="41">
        <v>3</v>
      </c>
      <c r="BE151" s="52">
        <v>31</v>
      </c>
      <c r="BF151" s="62">
        <v>3121</v>
      </c>
      <c r="BG151" s="280" t="s">
        <v>52</v>
      </c>
    </row>
    <row r="152" spans="1:59" s="63" customFormat="1" ht="12.75" x14ac:dyDescent="0.2">
      <c r="A152" s="196">
        <v>3</v>
      </c>
      <c r="B152" s="197" t="s">
        <v>108</v>
      </c>
      <c r="C152" s="208">
        <v>31</v>
      </c>
      <c r="D152" s="209" t="s">
        <v>109</v>
      </c>
      <c r="E152" s="210">
        <v>3121</v>
      </c>
      <c r="F152" s="211" t="s">
        <v>133</v>
      </c>
      <c r="G152" s="231" t="s">
        <v>46</v>
      </c>
      <c r="H152" s="89"/>
      <c r="I152" s="90" t="s">
        <v>134</v>
      </c>
      <c r="J152" s="90" t="s">
        <v>135</v>
      </c>
      <c r="K152" s="90" t="s">
        <v>64</v>
      </c>
      <c r="L152" s="90" t="s">
        <v>1105</v>
      </c>
      <c r="M152" s="91"/>
      <c r="N152" s="108">
        <v>1</v>
      </c>
      <c r="O152" s="313">
        <f t="shared" si="20"/>
        <v>1.6666666666666666E-2</v>
      </c>
      <c r="P152" s="104"/>
      <c r="Q152" s="92"/>
      <c r="R152" s="92"/>
      <c r="S152" s="92"/>
      <c r="T152" s="92"/>
      <c r="U152" s="92"/>
      <c r="V152" s="92"/>
      <c r="W152" s="92"/>
      <c r="X152" s="109">
        <f t="shared" si="14"/>
        <v>0</v>
      </c>
      <c r="Y152" s="83"/>
      <c r="Z152" s="110">
        <f t="shared" si="15"/>
        <v>0</v>
      </c>
      <c r="AA152" s="111"/>
      <c r="AB152" s="92"/>
      <c r="AC152" s="92"/>
      <c r="AD152" s="92"/>
      <c r="AE152" s="92"/>
      <c r="AF152" s="92"/>
      <c r="AG152" s="92"/>
      <c r="AH152" s="92"/>
      <c r="AI152" s="109">
        <f t="shared" si="16"/>
        <v>0</v>
      </c>
      <c r="AJ152" s="83"/>
      <c r="AK152" s="110">
        <f t="shared" si="17"/>
        <v>0</v>
      </c>
      <c r="AL152" s="111"/>
      <c r="AM152" s="92"/>
      <c r="AN152" s="92"/>
      <c r="AO152" s="92"/>
      <c r="AP152" s="92">
        <v>1</v>
      </c>
      <c r="AQ152" s="92"/>
      <c r="AR152" s="92"/>
      <c r="AS152" s="92"/>
      <c r="AT152" s="92"/>
      <c r="AU152" s="92"/>
      <c r="AV152" s="109">
        <f t="shared" si="18"/>
        <v>100</v>
      </c>
      <c r="AW152" s="75"/>
      <c r="AX152" s="110">
        <f t="shared" si="19"/>
        <v>1.6666666666666667</v>
      </c>
      <c r="AY152" s="111"/>
      <c r="AZ152" s="93"/>
      <c r="BA152" s="94" t="s">
        <v>137</v>
      </c>
      <c r="BB152" s="71"/>
      <c r="BC152" s="54"/>
      <c r="BD152" s="41">
        <v>3</v>
      </c>
      <c r="BE152" s="52">
        <v>31</v>
      </c>
      <c r="BF152" s="62">
        <v>3121</v>
      </c>
      <c r="BG152" s="280" t="s">
        <v>52</v>
      </c>
    </row>
    <row r="153" spans="1:59" s="63" customFormat="1" ht="12.75" x14ac:dyDescent="0.2">
      <c r="A153" s="196">
        <v>3</v>
      </c>
      <c r="B153" s="197" t="s">
        <v>108</v>
      </c>
      <c r="C153" s="208">
        <v>31</v>
      </c>
      <c r="D153" s="209" t="s">
        <v>109</v>
      </c>
      <c r="E153" s="210">
        <v>3121</v>
      </c>
      <c r="F153" s="211" t="s">
        <v>133</v>
      </c>
      <c r="G153" s="231" t="s">
        <v>46</v>
      </c>
      <c r="H153" s="89"/>
      <c r="I153" s="90" t="s">
        <v>134</v>
      </c>
      <c r="J153" s="90" t="s">
        <v>135</v>
      </c>
      <c r="K153" s="90" t="s">
        <v>64</v>
      </c>
      <c r="L153" s="90" t="s">
        <v>329</v>
      </c>
      <c r="M153" s="91"/>
      <c r="N153" s="108">
        <v>0</v>
      </c>
      <c r="O153" s="313">
        <f t="shared" si="20"/>
        <v>0</v>
      </c>
      <c r="P153" s="104"/>
      <c r="Q153" s="92"/>
      <c r="R153" s="92"/>
      <c r="S153" s="92"/>
      <c r="T153" s="92"/>
      <c r="U153" s="92"/>
      <c r="V153" s="92"/>
      <c r="W153" s="92"/>
      <c r="X153" s="109">
        <f t="shared" si="14"/>
        <v>0</v>
      </c>
      <c r="Y153" s="83"/>
      <c r="Z153" s="110">
        <f t="shared" si="15"/>
        <v>0</v>
      </c>
      <c r="AA153" s="111"/>
      <c r="AB153" s="92"/>
      <c r="AC153" s="92"/>
      <c r="AD153" s="92"/>
      <c r="AE153" s="92"/>
      <c r="AF153" s="92"/>
      <c r="AG153" s="92"/>
      <c r="AH153" s="92"/>
      <c r="AI153" s="109">
        <f t="shared" si="16"/>
        <v>0</v>
      </c>
      <c r="AJ153" s="83"/>
      <c r="AK153" s="110">
        <f t="shared" si="17"/>
        <v>0</v>
      </c>
      <c r="AL153" s="111"/>
      <c r="AM153" s="92"/>
      <c r="AN153" s="92"/>
      <c r="AO153" s="92"/>
      <c r="AP153" s="92"/>
      <c r="AQ153" s="92">
        <v>1</v>
      </c>
      <c r="AR153" s="92"/>
      <c r="AS153" s="92"/>
      <c r="AT153" s="92"/>
      <c r="AU153" s="92"/>
      <c r="AV153" s="109">
        <f t="shared" si="18"/>
        <v>250</v>
      </c>
      <c r="AW153" s="75"/>
      <c r="AX153" s="110">
        <f t="shared" si="19"/>
        <v>0</v>
      </c>
      <c r="AY153" s="111"/>
      <c r="AZ153" s="93"/>
      <c r="BA153" s="94" t="s">
        <v>137</v>
      </c>
      <c r="BB153" s="71"/>
      <c r="BC153" s="54"/>
      <c r="BD153" s="41">
        <v>3</v>
      </c>
      <c r="BE153" s="52">
        <v>31</v>
      </c>
      <c r="BF153" s="62">
        <v>3121</v>
      </c>
      <c r="BG153" s="280" t="s">
        <v>52</v>
      </c>
    </row>
    <row r="154" spans="1:59" s="63" customFormat="1" ht="12.75" x14ac:dyDescent="0.2">
      <c r="A154" s="196">
        <v>3</v>
      </c>
      <c r="B154" s="197" t="s">
        <v>108</v>
      </c>
      <c r="C154" s="208">
        <v>31</v>
      </c>
      <c r="D154" s="209" t="s">
        <v>109</v>
      </c>
      <c r="E154" s="210">
        <v>3121</v>
      </c>
      <c r="F154" s="211" t="s">
        <v>133</v>
      </c>
      <c r="G154" s="231" t="s">
        <v>46</v>
      </c>
      <c r="H154" s="89"/>
      <c r="I154" s="90" t="s">
        <v>134</v>
      </c>
      <c r="J154" s="90" t="s">
        <v>135</v>
      </c>
      <c r="K154" s="90" t="s">
        <v>64</v>
      </c>
      <c r="L154" s="90" t="s">
        <v>879</v>
      </c>
      <c r="M154" s="91"/>
      <c r="N154" s="108">
        <v>0</v>
      </c>
      <c r="O154" s="313">
        <f t="shared" si="20"/>
        <v>0</v>
      </c>
      <c r="P154" s="104"/>
      <c r="Q154" s="92"/>
      <c r="R154" s="92"/>
      <c r="S154" s="92"/>
      <c r="T154" s="92"/>
      <c r="U154" s="92"/>
      <c r="V154" s="92"/>
      <c r="W154" s="92"/>
      <c r="X154" s="109">
        <f t="shared" si="14"/>
        <v>0</v>
      </c>
      <c r="Y154" s="83"/>
      <c r="Z154" s="110">
        <f t="shared" si="15"/>
        <v>0</v>
      </c>
      <c r="AA154" s="111"/>
      <c r="AB154" s="92"/>
      <c r="AC154" s="92"/>
      <c r="AD154" s="92"/>
      <c r="AE154" s="92"/>
      <c r="AF154" s="92"/>
      <c r="AG154" s="92"/>
      <c r="AH154" s="92"/>
      <c r="AI154" s="109">
        <f t="shared" si="16"/>
        <v>0</v>
      </c>
      <c r="AJ154" s="83"/>
      <c r="AK154" s="110">
        <f t="shared" si="17"/>
        <v>0</v>
      </c>
      <c r="AL154" s="111"/>
      <c r="AM154" s="92"/>
      <c r="AN154" s="92"/>
      <c r="AO154" s="92"/>
      <c r="AP154" s="92">
        <v>1</v>
      </c>
      <c r="AQ154" s="92"/>
      <c r="AR154" s="92"/>
      <c r="AS154" s="92"/>
      <c r="AT154" s="92"/>
      <c r="AU154" s="92"/>
      <c r="AV154" s="109">
        <f t="shared" si="18"/>
        <v>100</v>
      </c>
      <c r="AW154" s="75"/>
      <c r="AX154" s="110">
        <f t="shared" si="19"/>
        <v>0</v>
      </c>
      <c r="AY154" s="111"/>
      <c r="AZ154" s="93"/>
      <c r="BA154" s="94" t="s">
        <v>137</v>
      </c>
      <c r="BB154" s="71"/>
      <c r="BC154" s="54"/>
      <c r="BD154" s="41">
        <v>3</v>
      </c>
      <c r="BE154" s="52">
        <v>31</v>
      </c>
      <c r="BF154" s="62">
        <v>3121</v>
      </c>
      <c r="BG154" s="280" t="s">
        <v>52</v>
      </c>
    </row>
    <row r="155" spans="1:59" s="63" customFormat="1" ht="12.75" x14ac:dyDescent="0.2">
      <c r="A155" s="196">
        <v>3</v>
      </c>
      <c r="B155" s="197" t="s">
        <v>108</v>
      </c>
      <c r="C155" s="208">
        <v>31</v>
      </c>
      <c r="D155" s="209" t="s">
        <v>109</v>
      </c>
      <c r="E155" s="210">
        <v>3121</v>
      </c>
      <c r="F155" s="211" t="s">
        <v>133</v>
      </c>
      <c r="G155" s="231" t="s">
        <v>46</v>
      </c>
      <c r="H155" s="89"/>
      <c r="I155" s="90" t="s">
        <v>134</v>
      </c>
      <c r="J155" s="90" t="s">
        <v>135</v>
      </c>
      <c r="K155" s="90" t="s">
        <v>64</v>
      </c>
      <c r="L155" s="90" t="s">
        <v>195</v>
      </c>
      <c r="M155" s="91"/>
      <c r="N155" s="108">
        <v>0</v>
      </c>
      <c r="O155" s="313">
        <f t="shared" si="20"/>
        <v>0</v>
      </c>
      <c r="P155" s="104"/>
      <c r="Q155" s="92"/>
      <c r="R155" s="92"/>
      <c r="S155" s="92"/>
      <c r="T155" s="92"/>
      <c r="U155" s="92"/>
      <c r="V155" s="92"/>
      <c r="W155" s="92"/>
      <c r="X155" s="109">
        <f t="shared" si="14"/>
        <v>0</v>
      </c>
      <c r="Y155" s="83"/>
      <c r="Z155" s="110">
        <f t="shared" si="15"/>
        <v>0</v>
      </c>
      <c r="AA155" s="111"/>
      <c r="AB155" s="92"/>
      <c r="AC155" s="92"/>
      <c r="AD155" s="92"/>
      <c r="AE155" s="92"/>
      <c r="AF155" s="92"/>
      <c r="AG155" s="92"/>
      <c r="AH155" s="92"/>
      <c r="AI155" s="109">
        <f t="shared" si="16"/>
        <v>0</v>
      </c>
      <c r="AJ155" s="83"/>
      <c r="AK155" s="110">
        <f t="shared" si="17"/>
        <v>0</v>
      </c>
      <c r="AL155" s="111"/>
      <c r="AM155" s="92"/>
      <c r="AN155" s="92"/>
      <c r="AO155" s="92"/>
      <c r="AP155" s="92"/>
      <c r="AQ155" s="92">
        <v>1</v>
      </c>
      <c r="AR155" s="92"/>
      <c r="AS155" s="92"/>
      <c r="AT155" s="92"/>
      <c r="AU155" s="92"/>
      <c r="AV155" s="109">
        <f t="shared" si="18"/>
        <v>250</v>
      </c>
      <c r="AW155" s="75"/>
      <c r="AX155" s="110">
        <f t="shared" si="19"/>
        <v>0</v>
      </c>
      <c r="AY155" s="111"/>
      <c r="AZ155" s="93"/>
      <c r="BA155" s="94" t="s">
        <v>137</v>
      </c>
      <c r="BB155" s="71"/>
      <c r="BC155" s="54"/>
      <c r="BD155" s="41">
        <v>3</v>
      </c>
      <c r="BE155" s="52">
        <v>31</v>
      </c>
      <c r="BF155" s="62">
        <v>3121</v>
      </c>
      <c r="BG155" s="280" t="s">
        <v>52</v>
      </c>
    </row>
    <row r="156" spans="1:59" s="63" customFormat="1" ht="12.75" x14ac:dyDescent="0.2">
      <c r="A156" s="196">
        <v>3</v>
      </c>
      <c r="B156" s="197" t="s">
        <v>108</v>
      </c>
      <c r="C156" s="208">
        <v>31</v>
      </c>
      <c r="D156" s="209" t="s">
        <v>109</v>
      </c>
      <c r="E156" s="210">
        <v>3121</v>
      </c>
      <c r="F156" s="211" t="s">
        <v>133</v>
      </c>
      <c r="G156" s="231" t="s">
        <v>46</v>
      </c>
      <c r="H156" s="89"/>
      <c r="I156" s="90" t="s">
        <v>134</v>
      </c>
      <c r="J156" s="90" t="s">
        <v>135</v>
      </c>
      <c r="K156" s="90" t="s">
        <v>64</v>
      </c>
      <c r="L156" s="90" t="s">
        <v>386</v>
      </c>
      <c r="M156" s="91"/>
      <c r="N156" s="108">
        <v>0</v>
      </c>
      <c r="O156" s="313">
        <f t="shared" si="20"/>
        <v>0</v>
      </c>
      <c r="P156" s="104"/>
      <c r="Q156" s="92"/>
      <c r="R156" s="92"/>
      <c r="S156" s="92"/>
      <c r="T156" s="92"/>
      <c r="U156" s="92"/>
      <c r="V156" s="92"/>
      <c r="W156" s="92"/>
      <c r="X156" s="109">
        <f t="shared" si="14"/>
        <v>0</v>
      </c>
      <c r="Y156" s="83"/>
      <c r="Z156" s="110">
        <f t="shared" si="15"/>
        <v>0</v>
      </c>
      <c r="AA156" s="111"/>
      <c r="AB156" s="92"/>
      <c r="AC156" s="92"/>
      <c r="AD156" s="92"/>
      <c r="AE156" s="92"/>
      <c r="AF156" s="92"/>
      <c r="AG156" s="92"/>
      <c r="AH156" s="92"/>
      <c r="AI156" s="109">
        <f t="shared" si="16"/>
        <v>0</v>
      </c>
      <c r="AJ156" s="83"/>
      <c r="AK156" s="110">
        <f t="shared" si="17"/>
        <v>0</v>
      </c>
      <c r="AL156" s="111"/>
      <c r="AM156" s="92"/>
      <c r="AN156" s="92"/>
      <c r="AO156" s="92"/>
      <c r="AP156" s="92"/>
      <c r="AQ156" s="92"/>
      <c r="AR156" s="92">
        <v>1</v>
      </c>
      <c r="AS156" s="92"/>
      <c r="AT156" s="92"/>
      <c r="AU156" s="92"/>
      <c r="AV156" s="109">
        <f t="shared" si="18"/>
        <v>500</v>
      </c>
      <c r="AW156" s="75"/>
      <c r="AX156" s="110">
        <f t="shared" si="19"/>
        <v>0</v>
      </c>
      <c r="AY156" s="111"/>
      <c r="AZ156" s="93"/>
      <c r="BA156" s="94" t="s">
        <v>137</v>
      </c>
      <c r="BB156" s="71"/>
      <c r="BC156" s="54"/>
      <c r="BD156" s="41">
        <v>3</v>
      </c>
      <c r="BE156" s="52">
        <v>31</v>
      </c>
      <c r="BF156" s="62">
        <v>3121</v>
      </c>
      <c r="BG156" s="280" t="s">
        <v>52</v>
      </c>
    </row>
    <row r="157" spans="1:59" s="63" customFormat="1" ht="12.75" x14ac:dyDescent="0.2">
      <c r="A157" s="196">
        <v>3</v>
      </c>
      <c r="B157" s="197" t="s">
        <v>108</v>
      </c>
      <c r="C157" s="208">
        <v>31</v>
      </c>
      <c r="D157" s="209" t="s">
        <v>109</v>
      </c>
      <c r="E157" s="210">
        <v>3121</v>
      </c>
      <c r="F157" s="211" t="s">
        <v>133</v>
      </c>
      <c r="G157" s="231" t="s">
        <v>46</v>
      </c>
      <c r="H157" s="89"/>
      <c r="I157" s="90" t="s">
        <v>134</v>
      </c>
      <c r="J157" s="90" t="s">
        <v>135</v>
      </c>
      <c r="K157" s="90" t="s">
        <v>64</v>
      </c>
      <c r="L157" s="90" t="s">
        <v>1125</v>
      </c>
      <c r="M157" s="91"/>
      <c r="N157" s="108">
        <v>10</v>
      </c>
      <c r="O157" s="313">
        <f t="shared" si="20"/>
        <v>0.16666666666666666</v>
      </c>
      <c r="P157" s="104"/>
      <c r="Q157" s="92"/>
      <c r="R157" s="92"/>
      <c r="S157" s="92"/>
      <c r="T157" s="92"/>
      <c r="U157" s="92"/>
      <c r="V157" s="92"/>
      <c r="W157" s="92"/>
      <c r="X157" s="109">
        <f t="shared" si="14"/>
        <v>0</v>
      </c>
      <c r="Y157" s="83"/>
      <c r="Z157" s="110">
        <f t="shared" si="15"/>
        <v>0</v>
      </c>
      <c r="AA157" s="111"/>
      <c r="AB157" s="92"/>
      <c r="AC157" s="92"/>
      <c r="AD157" s="92"/>
      <c r="AE157" s="92"/>
      <c r="AF157" s="92"/>
      <c r="AG157" s="92"/>
      <c r="AH157" s="92"/>
      <c r="AI157" s="109">
        <f t="shared" si="16"/>
        <v>0</v>
      </c>
      <c r="AJ157" s="83"/>
      <c r="AK157" s="110">
        <f t="shared" si="17"/>
        <v>0</v>
      </c>
      <c r="AL157" s="111"/>
      <c r="AM157" s="92">
        <v>1</v>
      </c>
      <c r="AN157" s="92"/>
      <c r="AO157" s="92"/>
      <c r="AP157" s="92"/>
      <c r="AQ157" s="92"/>
      <c r="AR157" s="92"/>
      <c r="AS157" s="92"/>
      <c r="AT157" s="92"/>
      <c r="AU157" s="92"/>
      <c r="AV157" s="109">
        <f t="shared" si="18"/>
        <v>10</v>
      </c>
      <c r="AW157" s="75"/>
      <c r="AX157" s="110">
        <f t="shared" si="19"/>
        <v>1.6666666666666665</v>
      </c>
      <c r="AY157" s="111"/>
      <c r="AZ157" s="93"/>
      <c r="BA157" s="94" t="s">
        <v>137</v>
      </c>
      <c r="BB157" s="71"/>
      <c r="BC157" s="54"/>
      <c r="BD157" s="41">
        <v>3</v>
      </c>
      <c r="BE157" s="52">
        <v>31</v>
      </c>
      <c r="BF157" s="62">
        <v>3121</v>
      </c>
      <c r="BG157" s="280" t="s">
        <v>52</v>
      </c>
    </row>
    <row r="158" spans="1:59" s="63" customFormat="1" ht="12.75" x14ac:dyDescent="0.2">
      <c r="A158" s="196">
        <v>3</v>
      </c>
      <c r="B158" s="197" t="s">
        <v>108</v>
      </c>
      <c r="C158" s="208">
        <v>31</v>
      </c>
      <c r="D158" s="209" t="s">
        <v>109</v>
      </c>
      <c r="E158" s="210">
        <v>3121</v>
      </c>
      <c r="F158" s="211" t="s">
        <v>133</v>
      </c>
      <c r="G158" s="231" t="s">
        <v>46</v>
      </c>
      <c r="H158" s="89"/>
      <c r="I158" s="90" t="s">
        <v>134</v>
      </c>
      <c r="J158" s="90" t="s">
        <v>135</v>
      </c>
      <c r="K158" s="90" t="s">
        <v>64</v>
      </c>
      <c r="L158" s="90" t="s">
        <v>1133</v>
      </c>
      <c r="M158" s="91"/>
      <c r="N158" s="108">
        <v>0</v>
      </c>
      <c r="O158" s="313">
        <f t="shared" si="20"/>
        <v>0</v>
      </c>
      <c r="P158" s="104"/>
      <c r="Q158" s="92"/>
      <c r="R158" s="92"/>
      <c r="S158" s="92"/>
      <c r="T158" s="92"/>
      <c r="U158" s="92"/>
      <c r="V158" s="92"/>
      <c r="W158" s="92"/>
      <c r="X158" s="109">
        <f t="shared" si="14"/>
        <v>0</v>
      </c>
      <c r="Y158" s="83"/>
      <c r="Z158" s="110">
        <f t="shared" si="15"/>
        <v>0</v>
      </c>
      <c r="AA158" s="111"/>
      <c r="AB158" s="92"/>
      <c r="AC158" s="92"/>
      <c r="AD158" s="92"/>
      <c r="AE158" s="92"/>
      <c r="AF158" s="92"/>
      <c r="AG158" s="92"/>
      <c r="AH158" s="92"/>
      <c r="AI158" s="109">
        <f t="shared" si="16"/>
        <v>0</v>
      </c>
      <c r="AJ158" s="83"/>
      <c r="AK158" s="110">
        <f t="shared" si="17"/>
        <v>0</v>
      </c>
      <c r="AL158" s="111"/>
      <c r="AM158" s="92"/>
      <c r="AN158" s="92"/>
      <c r="AO158" s="92"/>
      <c r="AP158" s="92"/>
      <c r="AQ158" s="92"/>
      <c r="AR158" s="92">
        <v>1</v>
      </c>
      <c r="AS158" s="92"/>
      <c r="AT158" s="92"/>
      <c r="AU158" s="92"/>
      <c r="AV158" s="109">
        <f t="shared" si="18"/>
        <v>500</v>
      </c>
      <c r="AW158" s="75"/>
      <c r="AX158" s="110">
        <f t="shared" si="19"/>
        <v>0</v>
      </c>
      <c r="AY158" s="111"/>
      <c r="AZ158" s="93"/>
      <c r="BA158" s="94" t="s">
        <v>137</v>
      </c>
      <c r="BB158" s="71"/>
      <c r="BC158" s="54"/>
      <c r="BD158" s="41">
        <v>3</v>
      </c>
      <c r="BE158" s="52">
        <v>31</v>
      </c>
      <c r="BF158" s="62">
        <v>3121</v>
      </c>
      <c r="BG158" s="280" t="s">
        <v>52</v>
      </c>
    </row>
    <row r="159" spans="1:59" s="63" customFormat="1" ht="12.75" x14ac:dyDescent="0.2">
      <c r="A159" s="196">
        <v>3</v>
      </c>
      <c r="B159" s="197" t="s">
        <v>108</v>
      </c>
      <c r="C159" s="208">
        <v>31</v>
      </c>
      <c r="D159" s="209" t="s">
        <v>109</v>
      </c>
      <c r="E159" s="210">
        <v>3121</v>
      </c>
      <c r="F159" s="211" t="s">
        <v>133</v>
      </c>
      <c r="G159" s="231" t="s">
        <v>46</v>
      </c>
      <c r="H159" s="89"/>
      <c r="I159" s="90" t="s">
        <v>134</v>
      </c>
      <c r="J159" s="90" t="s">
        <v>135</v>
      </c>
      <c r="K159" s="90" t="s">
        <v>64</v>
      </c>
      <c r="L159" s="90" t="s">
        <v>1111</v>
      </c>
      <c r="M159" s="91"/>
      <c r="N159" s="108">
        <v>0</v>
      </c>
      <c r="O159" s="313">
        <f t="shared" si="20"/>
        <v>0</v>
      </c>
      <c r="P159" s="104"/>
      <c r="Q159" s="92"/>
      <c r="R159" s="92"/>
      <c r="S159" s="92"/>
      <c r="T159" s="92"/>
      <c r="U159" s="92"/>
      <c r="V159" s="92"/>
      <c r="W159" s="92"/>
      <c r="X159" s="109">
        <f t="shared" si="14"/>
        <v>0</v>
      </c>
      <c r="Y159" s="83"/>
      <c r="Z159" s="110">
        <f t="shared" si="15"/>
        <v>0</v>
      </c>
      <c r="AA159" s="111"/>
      <c r="AB159" s="92"/>
      <c r="AC159" s="92"/>
      <c r="AD159" s="92"/>
      <c r="AE159" s="92"/>
      <c r="AF159" s="92"/>
      <c r="AG159" s="92"/>
      <c r="AH159" s="92"/>
      <c r="AI159" s="109">
        <f t="shared" si="16"/>
        <v>0</v>
      </c>
      <c r="AJ159" s="83"/>
      <c r="AK159" s="110">
        <f t="shared" si="17"/>
        <v>0</v>
      </c>
      <c r="AL159" s="111"/>
      <c r="AM159" s="92"/>
      <c r="AN159" s="92"/>
      <c r="AO159" s="92"/>
      <c r="AP159" s="92"/>
      <c r="AQ159" s="92"/>
      <c r="AR159" s="92">
        <v>1</v>
      </c>
      <c r="AS159" s="92"/>
      <c r="AT159" s="92"/>
      <c r="AU159" s="92"/>
      <c r="AV159" s="109">
        <f t="shared" si="18"/>
        <v>500</v>
      </c>
      <c r="AW159" s="75"/>
      <c r="AX159" s="110">
        <f t="shared" si="19"/>
        <v>0</v>
      </c>
      <c r="AY159" s="111"/>
      <c r="AZ159" s="93"/>
      <c r="BA159" s="94" t="s">
        <v>137</v>
      </c>
      <c r="BB159" s="71"/>
      <c r="BC159" s="54"/>
      <c r="BD159" s="41">
        <v>3</v>
      </c>
      <c r="BE159" s="52">
        <v>31</v>
      </c>
      <c r="BF159" s="62">
        <v>3121</v>
      </c>
      <c r="BG159" s="280" t="s">
        <v>52</v>
      </c>
    </row>
    <row r="160" spans="1:59" s="63" customFormat="1" ht="12.75" x14ac:dyDescent="0.2">
      <c r="A160" s="196">
        <v>3</v>
      </c>
      <c r="B160" s="197" t="s">
        <v>108</v>
      </c>
      <c r="C160" s="208">
        <v>31</v>
      </c>
      <c r="D160" s="209" t="s">
        <v>109</v>
      </c>
      <c r="E160" s="210">
        <v>3121</v>
      </c>
      <c r="F160" s="211" t="s">
        <v>133</v>
      </c>
      <c r="G160" s="231" t="s">
        <v>46</v>
      </c>
      <c r="H160" s="89"/>
      <c r="I160" s="90" t="s">
        <v>134</v>
      </c>
      <c r="J160" s="90" t="s">
        <v>135</v>
      </c>
      <c r="K160" s="90" t="s">
        <v>64</v>
      </c>
      <c r="L160" s="90" t="s">
        <v>1106</v>
      </c>
      <c r="M160" s="91"/>
      <c r="N160" s="108">
        <v>0</v>
      </c>
      <c r="O160" s="313">
        <f t="shared" si="20"/>
        <v>0</v>
      </c>
      <c r="P160" s="104"/>
      <c r="Q160" s="92"/>
      <c r="R160" s="92"/>
      <c r="S160" s="92"/>
      <c r="T160" s="92"/>
      <c r="U160" s="92"/>
      <c r="V160" s="92"/>
      <c r="W160" s="92"/>
      <c r="X160" s="109">
        <f t="shared" ref="X160:X174" si="21">P160*P$7+Q160*Q$7+R160*R$7+S160*S$7+T160*T$7+U160*U$7+V160*V$7+W160*W$7</f>
        <v>0</v>
      </c>
      <c r="Y160" s="83"/>
      <c r="Z160" s="110">
        <f t="shared" ref="Z160:Z174" si="22">X160*$O160</f>
        <v>0</v>
      </c>
      <c r="AA160" s="111"/>
      <c r="AB160" s="92"/>
      <c r="AC160" s="92"/>
      <c r="AD160" s="92"/>
      <c r="AE160" s="92"/>
      <c r="AF160" s="92"/>
      <c r="AG160" s="92"/>
      <c r="AH160" s="92"/>
      <c r="AI160" s="109">
        <f t="shared" ref="AI160:AI174" si="23">AB160*AB$7+AC160*AC$7+AD160*AD$7+AE160*AE$7+AF160*AF$7+AG160*AG$7+AH160*AH$7</f>
        <v>0</v>
      </c>
      <c r="AJ160" s="83"/>
      <c r="AK160" s="110">
        <f t="shared" ref="AK160:AK174" si="24">AI160*$O160</f>
        <v>0</v>
      </c>
      <c r="AL160" s="111"/>
      <c r="AM160" s="92"/>
      <c r="AN160" s="92"/>
      <c r="AO160" s="92"/>
      <c r="AP160" s="92"/>
      <c r="AQ160" s="92"/>
      <c r="AR160" s="92">
        <v>1</v>
      </c>
      <c r="AS160" s="92"/>
      <c r="AT160" s="92"/>
      <c r="AU160" s="92"/>
      <c r="AV160" s="109">
        <f t="shared" ref="AV160:AV174" si="25">AM160*AM$7+AN160*AN$7+AO160*AO$7+AP160*AP$7+AQ160*AQ$7+AR160*AR$7+AS160*AS$7+AT160*AT$7+AU160*AU$7</f>
        <v>500</v>
      </c>
      <c r="AW160" s="75"/>
      <c r="AX160" s="110">
        <f t="shared" si="19"/>
        <v>0</v>
      </c>
      <c r="AY160" s="111"/>
      <c r="AZ160" s="93"/>
      <c r="BA160" s="94" t="s">
        <v>137</v>
      </c>
      <c r="BB160" s="71"/>
      <c r="BC160" s="54"/>
      <c r="BD160" s="41">
        <v>3</v>
      </c>
      <c r="BE160" s="52">
        <v>31</v>
      </c>
      <c r="BF160" s="62">
        <v>3121</v>
      </c>
      <c r="BG160" s="280" t="s">
        <v>52</v>
      </c>
    </row>
    <row r="161" spans="1:59" s="63" customFormat="1" ht="12.75" x14ac:dyDescent="0.2">
      <c r="A161" s="196">
        <v>3</v>
      </c>
      <c r="B161" s="197" t="s">
        <v>108</v>
      </c>
      <c r="C161" s="208">
        <v>31</v>
      </c>
      <c r="D161" s="209" t="s">
        <v>109</v>
      </c>
      <c r="E161" s="210">
        <v>3121</v>
      </c>
      <c r="F161" s="211" t="s">
        <v>133</v>
      </c>
      <c r="G161" s="231" t="s">
        <v>46</v>
      </c>
      <c r="H161" s="89"/>
      <c r="I161" s="90" t="s">
        <v>1107</v>
      </c>
      <c r="J161" s="90" t="s">
        <v>135</v>
      </c>
      <c r="K161" s="90" t="s">
        <v>64</v>
      </c>
      <c r="L161" s="90" t="s">
        <v>195</v>
      </c>
      <c r="M161" s="91"/>
      <c r="N161" s="108">
        <v>0</v>
      </c>
      <c r="O161" s="313">
        <f t="shared" si="20"/>
        <v>0</v>
      </c>
      <c r="P161" s="104"/>
      <c r="Q161" s="92"/>
      <c r="R161" s="92"/>
      <c r="S161" s="92"/>
      <c r="T161" s="92"/>
      <c r="U161" s="92"/>
      <c r="V161" s="92"/>
      <c r="W161" s="92"/>
      <c r="X161" s="109">
        <f t="shared" si="21"/>
        <v>0</v>
      </c>
      <c r="Y161" s="83"/>
      <c r="Z161" s="110">
        <f t="shared" si="22"/>
        <v>0</v>
      </c>
      <c r="AA161" s="111"/>
      <c r="AB161" s="92"/>
      <c r="AC161" s="92"/>
      <c r="AD161" s="92"/>
      <c r="AE161" s="92"/>
      <c r="AF161" s="92"/>
      <c r="AG161" s="92"/>
      <c r="AH161" s="92"/>
      <c r="AI161" s="109">
        <f t="shared" si="23"/>
        <v>0</v>
      </c>
      <c r="AJ161" s="83"/>
      <c r="AK161" s="110">
        <f t="shared" si="24"/>
        <v>0</v>
      </c>
      <c r="AL161" s="111"/>
      <c r="AM161" s="92"/>
      <c r="AN161" s="92"/>
      <c r="AO161" s="92"/>
      <c r="AP161" s="92"/>
      <c r="AQ161" s="92">
        <v>1</v>
      </c>
      <c r="AR161" s="92"/>
      <c r="AS161" s="92"/>
      <c r="AT161" s="92"/>
      <c r="AU161" s="92"/>
      <c r="AV161" s="109">
        <f t="shared" si="25"/>
        <v>250</v>
      </c>
      <c r="AW161" s="75"/>
      <c r="AX161" s="110">
        <f t="shared" si="19"/>
        <v>0</v>
      </c>
      <c r="AY161" s="111"/>
      <c r="AZ161" s="93"/>
      <c r="BA161" s="94" t="s">
        <v>137</v>
      </c>
      <c r="BB161" s="71"/>
      <c r="BC161" s="54"/>
      <c r="BD161" s="41">
        <v>3</v>
      </c>
      <c r="BE161" s="52">
        <v>31</v>
      </c>
      <c r="BF161" s="62">
        <v>3121</v>
      </c>
      <c r="BG161" s="280" t="s">
        <v>52</v>
      </c>
    </row>
    <row r="162" spans="1:59" s="63" customFormat="1" ht="12.75" x14ac:dyDescent="0.2">
      <c r="A162" s="196">
        <v>3</v>
      </c>
      <c r="B162" s="197" t="s">
        <v>108</v>
      </c>
      <c r="C162" s="208">
        <v>31</v>
      </c>
      <c r="D162" s="209" t="s">
        <v>109</v>
      </c>
      <c r="E162" s="210">
        <v>3121</v>
      </c>
      <c r="F162" s="211" t="s">
        <v>133</v>
      </c>
      <c r="G162" s="231" t="s">
        <v>46</v>
      </c>
      <c r="H162" s="89"/>
      <c r="I162" s="90" t="s">
        <v>1108</v>
      </c>
      <c r="J162" s="90" t="s">
        <v>135</v>
      </c>
      <c r="K162" s="90" t="s">
        <v>64</v>
      </c>
      <c r="L162" s="90" t="s">
        <v>1109</v>
      </c>
      <c r="M162" s="91"/>
      <c r="N162" s="108">
        <v>0</v>
      </c>
      <c r="O162" s="313">
        <f t="shared" si="20"/>
        <v>0</v>
      </c>
      <c r="P162" s="104"/>
      <c r="Q162" s="92"/>
      <c r="R162" s="92"/>
      <c r="S162" s="92"/>
      <c r="T162" s="92"/>
      <c r="U162" s="92"/>
      <c r="V162" s="92"/>
      <c r="W162" s="92"/>
      <c r="X162" s="109">
        <f t="shared" si="21"/>
        <v>0</v>
      </c>
      <c r="Y162" s="83"/>
      <c r="Z162" s="110">
        <f t="shared" si="22"/>
        <v>0</v>
      </c>
      <c r="AA162" s="111"/>
      <c r="AB162" s="92"/>
      <c r="AC162" s="92"/>
      <c r="AD162" s="92"/>
      <c r="AE162" s="92"/>
      <c r="AF162" s="92"/>
      <c r="AG162" s="92"/>
      <c r="AH162" s="92"/>
      <c r="AI162" s="109">
        <f t="shared" si="23"/>
        <v>0</v>
      </c>
      <c r="AJ162" s="83"/>
      <c r="AK162" s="110">
        <f t="shared" si="24"/>
        <v>0</v>
      </c>
      <c r="AL162" s="111"/>
      <c r="AM162" s="92"/>
      <c r="AN162" s="92"/>
      <c r="AO162" s="92"/>
      <c r="AP162" s="92"/>
      <c r="AQ162" s="92">
        <v>1</v>
      </c>
      <c r="AR162" s="92"/>
      <c r="AS162" s="92"/>
      <c r="AT162" s="92"/>
      <c r="AU162" s="92"/>
      <c r="AV162" s="109">
        <f t="shared" si="25"/>
        <v>250</v>
      </c>
      <c r="AW162" s="75"/>
      <c r="AX162" s="110">
        <f t="shared" si="19"/>
        <v>0</v>
      </c>
      <c r="AY162" s="111"/>
      <c r="AZ162" s="93"/>
      <c r="BA162" s="94" t="s">
        <v>137</v>
      </c>
      <c r="BB162" s="71"/>
      <c r="BC162" s="54"/>
      <c r="BD162" s="41">
        <v>3</v>
      </c>
      <c r="BE162" s="52">
        <v>31</v>
      </c>
      <c r="BF162" s="62">
        <v>3121</v>
      </c>
      <c r="BG162" s="280" t="s">
        <v>52</v>
      </c>
    </row>
    <row r="163" spans="1:59" s="63" customFormat="1" ht="12.75" x14ac:dyDescent="0.2">
      <c r="A163" s="196">
        <v>3</v>
      </c>
      <c r="B163" s="197" t="s">
        <v>108</v>
      </c>
      <c r="C163" s="208">
        <v>31</v>
      </c>
      <c r="D163" s="209" t="s">
        <v>109</v>
      </c>
      <c r="E163" s="210">
        <v>3121</v>
      </c>
      <c r="F163" s="211" t="s">
        <v>133</v>
      </c>
      <c r="G163" s="231" t="s">
        <v>46</v>
      </c>
      <c r="H163" s="89"/>
      <c r="I163" s="90" t="s">
        <v>1108</v>
      </c>
      <c r="J163" s="90" t="s">
        <v>135</v>
      </c>
      <c r="K163" s="90" t="s">
        <v>64</v>
      </c>
      <c r="L163" s="90" t="s">
        <v>1132</v>
      </c>
      <c r="M163" s="91"/>
      <c r="N163" s="108">
        <v>0</v>
      </c>
      <c r="O163" s="313">
        <f t="shared" si="20"/>
        <v>0</v>
      </c>
      <c r="P163" s="104"/>
      <c r="Q163" s="92"/>
      <c r="R163" s="92"/>
      <c r="S163" s="92"/>
      <c r="T163" s="92"/>
      <c r="U163" s="92"/>
      <c r="V163" s="92"/>
      <c r="W163" s="92"/>
      <c r="X163" s="109">
        <f t="shared" si="21"/>
        <v>0</v>
      </c>
      <c r="Y163" s="83"/>
      <c r="Z163" s="110">
        <f t="shared" si="22"/>
        <v>0</v>
      </c>
      <c r="AA163" s="111"/>
      <c r="AB163" s="92"/>
      <c r="AC163" s="92"/>
      <c r="AD163" s="92"/>
      <c r="AE163" s="92"/>
      <c r="AF163" s="92"/>
      <c r="AG163" s="92"/>
      <c r="AH163" s="92"/>
      <c r="AI163" s="109">
        <f t="shared" si="23"/>
        <v>0</v>
      </c>
      <c r="AJ163" s="83"/>
      <c r="AK163" s="110">
        <f t="shared" si="24"/>
        <v>0</v>
      </c>
      <c r="AL163" s="111"/>
      <c r="AM163" s="92"/>
      <c r="AN163" s="92"/>
      <c r="AO163" s="92"/>
      <c r="AP163" s="92"/>
      <c r="AQ163" s="92"/>
      <c r="AR163" s="92">
        <v>1</v>
      </c>
      <c r="AS163" s="92"/>
      <c r="AT163" s="92"/>
      <c r="AU163" s="92"/>
      <c r="AV163" s="109">
        <f t="shared" si="25"/>
        <v>500</v>
      </c>
      <c r="AW163" s="75"/>
      <c r="AX163" s="110">
        <f t="shared" si="19"/>
        <v>0</v>
      </c>
      <c r="AY163" s="111"/>
      <c r="AZ163" s="93"/>
      <c r="BA163" s="94" t="s">
        <v>137</v>
      </c>
      <c r="BB163" s="71"/>
      <c r="BC163" s="54"/>
      <c r="BD163" s="41">
        <v>3</v>
      </c>
      <c r="BE163" s="52">
        <v>31</v>
      </c>
      <c r="BF163" s="62">
        <v>3121</v>
      </c>
      <c r="BG163" s="280" t="s">
        <v>52</v>
      </c>
    </row>
    <row r="164" spans="1:59" s="63" customFormat="1" ht="12.75" x14ac:dyDescent="0.2">
      <c r="A164" s="196">
        <v>3</v>
      </c>
      <c r="B164" s="197" t="s">
        <v>108</v>
      </c>
      <c r="C164" s="208">
        <v>31</v>
      </c>
      <c r="D164" s="209" t="s">
        <v>109</v>
      </c>
      <c r="E164" s="210">
        <v>3121</v>
      </c>
      <c r="F164" s="211" t="s">
        <v>133</v>
      </c>
      <c r="G164" s="231" t="s">
        <v>46</v>
      </c>
      <c r="H164" s="89"/>
      <c r="I164" s="90" t="s">
        <v>1108</v>
      </c>
      <c r="J164" s="90" t="s">
        <v>135</v>
      </c>
      <c r="K164" s="90" t="s">
        <v>64</v>
      </c>
      <c r="L164" s="90" t="s">
        <v>1110</v>
      </c>
      <c r="M164" s="91"/>
      <c r="N164" s="108">
        <v>0</v>
      </c>
      <c r="O164" s="313">
        <f t="shared" si="20"/>
        <v>0</v>
      </c>
      <c r="P164" s="104"/>
      <c r="Q164" s="92"/>
      <c r="R164" s="92"/>
      <c r="S164" s="92"/>
      <c r="T164" s="92"/>
      <c r="U164" s="92"/>
      <c r="V164" s="92"/>
      <c r="W164" s="92"/>
      <c r="X164" s="109">
        <f t="shared" si="21"/>
        <v>0</v>
      </c>
      <c r="Y164" s="83"/>
      <c r="Z164" s="110">
        <f t="shared" si="22"/>
        <v>0</v>
      </c>
      <c r="AA164" s="111"/>
      <c r="AB164" s="92"/>
      <c r="AC164" s="92"/>
      <c r="AD164" s="92"/>
      <c r="AE164" s="92"/>
      <c r="AF164" s="92"/>
      <c r="AG164" s="92"/>
      <c r="AH164" s="92"/>
      <c r="AI164" s="109">
        <f t="shared" si="23"/>
        <v>0</v>
      </c>
      <c r="AJ164" s="83"/>
      <c r="AK164" s="110">
        <f t="shared" si="24"/>
        <v>0</v>
      </c>
      <c r="AL164" s="111"/>
      <c r="AM164" s="92"/>
      <c r="AN164" s="92"/>
      <c r="AO164" s="92"/>
      <c r="AP164" s="92"/>
      <c r="AQ164" s="92"/>
      <c r="AR164" s="92">
        <v>1</v>
      </c>
      <c r="AS164" s="92"/>
      <c r="AT164" s="92"/>
      <c r="AU164" s="92"/>
      <c r="AV164" s="109">
        <f t="shared" si="25"/>
        <v>500</v>
      </c>
      <c r="AW164" s="75"/>
      <c r="AX164" s="110">
        <f t="shared" si="19"/>
        <v>0</v>
      </c>
      <c r="AY164" s="111"/>
      <c r="AZ164" s="93"/>
      <c r="BA164" s="94" t="s">
        <v>137</v>
      </c>
      <c r="BB164" s="71"/>
      <c r="BC164" s="54"/>
      <c r="BD164" s="41">
        <v>3</v>
      </c>
      <c r="BE164" s="52">
        <v>31</v>
      </c>
      <c r="BF164" s="62">
        <v>3121</v>
      </c>
      <c r="BG164" s="280" t="s">
        <v>52</v>
      </c>
    </row>
    <row r="165" spans="1:59" s="63" customFormat="1" ht="12.75" x14ac:dyDescent="0.2">
      <c r="A165" s="196">
        <v>3</v>
      </c>
      <c r="B165" s="197" t="s">
        <v>108</v>
      </c>
      <c r="C165" s="208">
        <v>31</v>
      </c>
      <c r="D165" s="209" t="s">
        <v>109</v>
      </c>
      <c r="E165" s="210">
        <v>3121</v>
      </c>
      <c r="F165" s="211" t="s">
        <v>133</v>
      </c>
      <c r="G165" s="231" t="s">
        <v>46</v>
      </c>
      <c r="H165" s="89"/>
      <c r="I165" s="90" t="s">
        <v>1108</v>
      </c>
      <c r="J165" s="90" t="s">
        <v>135</v>
      </c>
      <c r="K165" s="90" t="s">
        <v>64</v>
      </c>
      <c r="L165" s="90" t="s">
        <v>1131</v>
      </c>
      <c r="M165" s="91"/>
      <c r="N165" s="108">
        <v>0</v>
      </c>
      <c r="O165" s="313">
        <f t="shared" si="20"/>
        <v>0</v>
      </c>
      <c r="P165" s="104"/>
      <c r="Q165" s="92"/>
      <c r="R165" s="92"/>
      <c r="S165" s="92"/>
      <c r="T165" s="92"/>
      <c r="U165" s="92"/>
      <c r="V165" s="92"/>
      <c r="W165" s="92"/>
      <c r="X165" s="109">
        <f t="shared" si="21"/>
        <v>0</v>
      </c>
      <c r="Y165" s="83"/>
      <c r="Z165" s="110">
        <f t="shared" si="22"/>
        <v>0</v>
      </c>
      <c r="AA165" s="111"/>
      <c r="AB165" s="92"/>
      <c r="AC165" s="92"/>
      <c r="AD165" s="92"/>
      <c r="AE165" s="92"/>
      <c r="AF165" s="92"/>
      <c r="AG165" s="92"/>
      <c r="AH165" s="92"/>
      <c r="AI165" s="109">
        <f t="shared" si="23"/>
        <v>0</v>
      </c>
      <c r="AJ165" s="83"/>
      <c r="AK165" s="110">
        <f t="shared" si="24"/>
        <v>0</v>
      </c>
      <c r="AL165" s="111"/>
      <c r="AM165" s="92"/>
      <c r="AN165" s="92"/>
      <c r="AO165" s="92"/>
      <c r="AP165" s="92"/>
      <c r="AQ165" s="92"/>
      <c r="AR165" s="92">
        <v>1</v>
      </c>
      <c r="AS165" s="92"/>
      <c r="AT165" s="92"/>
      <c r="AU165" s="92"/>
      <c r="AV165" s="109">
        <f t="shared" si="25"/>
        <v>500</v>
      </c>
      <c r="AW165" s="75"/>
      <c r="AX165" s="110">
        <f t="shared" si="19"/>
        <v>0</v>
      </c>
      <c r="AY165" s="111"/>
      <c r="AZ165" s="93"/>
      <c r="BA165" s="94" t="s">
        <v>137</v>
      </c>
      <c r="BB165" s="71"/>
      <c r="BC165" s="54"/>
      <c r="BD165" s="41">
        <v>3</v>
      </c>
      <c r="BE165" s="52">
        <v>31</v>
      </c>
      <c r="BF165" s="62">
        <v>3121</v>
      </c>
      <c r="BG165" s="280" t="s">
        <v>52</v>
      </c>
    </row>
    <row r="166" spans="1:59" s="63" customFormat="1" ht="12.75" x14ac:dyDescent="0.2">
      <c r="A166" s="196">
        <v>3</v>
      </c>
      <c r="B166" s="197" t="s">
        <v>108</v>
      </c>
      <c r="C166" s="208">
        <v>31</v>
      </c>
      <c r="D166" s="209" t="s">
        <v>109</v>
      </c>
      <c r="E166" s="210">
        <v>3121</v>
      </c>
      <c r="F166" s="211" t="s">
        <v>133</v>
      </c>
      <c r="G166" s="231" t="s">
        <v>46</v>
      </c>
      <c r="H166" s="89"/>
      <c r="I166" s="90" t="s">
        <v>106</v>
      </c>
      <c r="J166" s="90" t="s">
        <v>135</v>
      </c>
      <c r="K166" s="90" t="s">
        <v>64</v>
      </c>
      <c r="L166" s="90" t="s">
        <v>193</v>
      </c>
      <c r="M166" s="91"/>
      <c r="N166" s="108">
        <v>0</v>
      </c>
      <c r="O166" s="313">
        <f t="shared" si="20"/>
        <v>0</v>
      </c>
      <c r="P166" s="104"/>
      <c r="Q166" s="92"/>
      <c r="R166" s="92"/>
      <c r="S166" s="92"/>
      <c r="T166" s="92"/>
      <c r="U166" s="92"/>
      <c r="V166" s="92"/>
      <c r="W166" s="92"/>
      <c r="X166" s="109">
        <f t="shared" si="21"/>
        <v>0</v>
      </c>
      <c r="Y166" s="83"/>
      <c r="Z166" s="110">
        <f t="shared" si="22"/>
        <v>0</v>
      </c>
      <c r="AA166" s="111"/>
      <c r="AB166" s="92"/>
      <c r="AC166" s="92"/>
      <c r="AD166" s="92"/>
      <c r="AE166" s="92"/>
      <c r="AF166" s="92"/>
      <c r="AG166" s="92"/>
      <c r="AH166" s="92"/>
      <c r="AI166" s="109">
        <f t="shared" si="23"/>
        <v>0</v>
      </c>
      <c r="AJ166" s="83"/>
      <c r="AK166" s="110">
        <f t="shared" si="24"/>
        <v>0</v>
      </c>
      <c r="AL166" s="111"/>
      <c r="AM166" s="92"/>
      <c r="AN166" s="92"/>
      <c r="AO166" s="92"/>
      <c r="AP166" s="92"/>
      <c r="AQ166" s="92"/>
      <c r="AR166" s="92">
        <v>1</v>
      </c>
      <c r="AS166" s="92"/>
      <c r="AT166" s="92"/>
      <c r="AU166" s="92"/>
      <c r="AV166" s="109">
        <f t="shared" si="25"/>
        <v>500</v>
      </c>
      <c r="AW166" s="75"/>
      <c r="AX166" s="110">
        <f t="shared" si="19"/>
        <v>0</v>
      </c>
      <c r="AY166" s="111"/>
      <c r="AZ166" s="93"/>
      <c r="BA166" s="94" t="s">
        <v>137</v>
      </c>
      <c r="BB166" s="71"/>
      <c r="BC166" s="54"/>
      <c r="BD166" s="41">
        <v>3</v>
      </c>
      <c r="BE166" s="52">
        <v>31</v>
      </c>
      <c r="BF166" s="62">
        <v>3121</v>
      </c>
      <c r="BG166" s="280" t="s">
        <v>52</v>
      </c>
    </row>
    <row r="167" spans="1:59" s="63" customFormat="1" ht="12.75" x14ac:dyDescent="0.2">
      <c r="A167" s="196">
        <v>3</v>
      </c>
      <c r="B167" s="197" t="s">
        <v>108</v>
      </c>
      <c r="C167" s="208">
        <v>31</v>
      </c>
      <c r="D167" s="209" t="s">
        <v>109</v>
      </c>
      <c r="E167" s="210">
        <v>3121</v>
      </c>
      <c r="F167" s="211" t="s">
        <v>133</v>
      </c>
      <c r="G167" s="231" t="s">
        <v>46</v>
      </c>
      <c r="H167" s="89"/>
      <c r="I167" s="90" t="s">
        <v>106</v>
      </c>
      <c r="J167" s="90" t="s">
        <v>135</v>
      </c>
      <c r="K167" s="90" t="s">
        <v>64</v>
      </c>
      <c r="L167" s="90" t="s">
        <v>191</v>
      </c>
      <c r="M167" s="91"/>
      <c r="N167" s="108">
        <v>0</v>
      </c>
      <c r="O167" s="313">
        <f t="shared" si="20"/>
        <v>0</v>
      </c>
      <c r="P167" s="104"/>
      <c r="Q167" s="92"/>
      <c r="R167" s="92"/>
      <c r="S167" s="92"/>
      <c r="T167" s="92"/>
      <c r="U167" s="92"/>
      <c r="V167" s="92"/>
      <c r="W167" s="92"/>
      <c r="X167" s="109">
        <f t="shared" si="21"/>
        <v>0</v>
      </c>
      <c r="Y167" s="83"/>
      <c r="Z167" s="110">
        <f t="shared" si="22"/>
        <v>0</v>
      </c>
      <c r="AA167" s="111"/>
      <c r="AB167" s="92"/>
      <c r="AC167" s="92"/>
      <c r="AD167" s="92"/>
      <c r="AE167" s="92"/>
      <c r="AF167" s="92"/>
      <c r="AG167" s="92"/>
      <c r="AH167" s="92"/>
      <c r="AI167" s="109">
        <f t="shared" si="23"/>
        <v>0</v>
      </c>
      <c r="AJ167" s="83"/>
      <c r="AK167" s="110">
        <f t="shared" si="24"/>
        <v>0</v>
      </c>
      <c r="AL167" s="111"/>
      <c r="AM167" s="92"/>
      <c r="AN167" s="92"/>
      <c r="AO167" s="92"/>
      <c r="AP167" s="92"/>
      <c r="AQ167" s="92"/>
      <c r="AR167" s="92">
        <v>1</v>
      </c>
      <c r="AS167" s="92"/>
      <c r="AT167" s="92"/>
      <c r="AU167" s="92"/>
      <c r="AV167" s="109">
        <f t="shared" si="25"/>
        <v>500</v>
      </c>
      <c r="AW167" s="75"/>
      <c r="AX167" s="110">
        <f t="shared" si="19"/>
        <v>0</v>
      </c>
      <c r="AY167" s="111"/>
      <c r="AZ167" s="93"/>
      <c r="BA167" s="94" t="s">
        <v>137</v>
      </c>
      <c r="BB167" s="71"/>
      <c r="BC167" s="54"/>
      <c r="BD167" s="41">
        <v>3</v>
      </c>
      <c r="BE167" s="52">
        <v>31</v>
      </c>
      <c r="BF167" s="62">
        <v>3121</v>
      </c>
      <c r="BG167" s="280" t="s">
        <v>52</v>
      </c>
    </row>
    <row r="168" spans="1:59" s="63" customFormat="1" ht="12.75" x14ac:dyDescent="0.2">
      <c r="A168" s="196">
        <v>3</v>
      </c>
      <c r="B168" s="197" t="s">
        <v>108</v>
      </c>
      <c r="C168" s="208">
        <v>31</v>
      </c>
      <c r="D168" s="209" t="s">
        <v>109</v>
      </c>
      <c r="E168" s="210">
        <v>3121</v>
      </c>
      <c r="F168" s="211" t="s">
        <v>133</v>
      </c>
      <c r="G168" s="231" t="s">
        <v>46</v>
      </c>
      <c r="H168" s="89"/>
      <c r="I168" s="90" t="s">
        <v>106</v>
      </c>
      <c r="J168" s="90" t="s">
        <v>135</v>
      </c>
      <c r="K168" s="90" t="s">
        <v>64</v>
      </c>
      <c r="L168" s="90" t="s">
        <v>329</v>
      </c>
      <c r="M168" s="91"/>
      <c r="N168" s="108">
        <v>0</v>
      </c>
      <c r="O168" s="313">
        <f t="shared" si="20"/>
        <v>0</v>
      </c>
      <c r="P168" s="104"/>
      <c r="Q168" s="92"/>
      <c r="R168" s="92"/>
      <c r="S168" s="92"/>
      <c r="T168" s="92"/>
      <c r="U168" s="92"/>
      <c r="V168" s="92"/>
      <c r="W168" s="92"/>
      <c r="X168" s="109">
        <f t="shared" si="21"/>
        <v>0</v>
      </c>
      <c r="Y168" s="83"/>
      <c r="Z168" s="110">
        <f t="shared" si="22"/>
        <v>0</v>
      </c>
      <c r="AA168" s="111"/>
      <c r="AB168" s="92"/>
      <c r="AC168" s="92"/>
      <c r="AD168" s="92"/>
      <c r="AE168" s="92"/>
      <c r="AF168" s="92"/>
      <c r="AG168" s="92"/>
      <c r="AH168" s="92"/>
      <c r="AI168" s="109">
        <f t="shared" si="23"/>
        <v>0</v>
      </c>
      <c r="AJ168" s="83"/>
      <c r="AK168" s="110">
        <f t="shared" si="24"/>
        <v>0</v>
      </c>
      <c r="AL168" s="111"/>
      <c r="AM168" s="92"/>
      <c r="AN168" s="92"/>
      <c r="AO168" s="92"/>
      <c r="AP168" s="92"/>
      <c r="AQ168" s="92">
        <v>1</v>
      </c>
      <c r="AR168" s="92"/>
      <c r="AS168" s="92"/>
      <c r="AT168" s="92"/>
      <c r="AU168" s="92"/>
      <c r="AV168" s="109">
        <f t="shared" si="25"/>
        <v>250</v>
      </c>
      <c r="AW168" s="75"/>
      <c r="AX168" s="110">
        <f t="shared" si="19"/>
        <v>0</v>
      </c>
      <c r="AY168" s="111"/>
      <c r="AZ168" s="93"/>
      <c r="BA168" s="94" t="s">
        <v>137</v>
      </c>
      <c r="BB168" s="71"/>
      <c r="BC168" s="54"/>
      <c r="BD168" s="41">
        <v>3</v>
      </c>
      <c r="BE168" s="52">
        <v>31</v>
      </c>
      <c r="BF168" s="62">
        <v>3121</v>
      </c>
      <c r="BG168" s="280" t="s">
        <v>52</v>
      </c>
    </row>
    <row r="169" spans="1:59" s="63" customFormat="1" ht="12.75" x14ac:dyDescent="0.2">
      <c r="A169" s="196">
        <v>3</v>
      </c>
      <c r="B169" s="197" t="s">
        <v>108</v>
      </c>
      <c r="C169" s="208">
        <v>31</v>
      </c>
      <c r="D169" s="209" t="s">
        <v>109</v>
      </c>
      <c r="E169" s="210">
        <v>3121</v>
      </c>
      <c r="F169" s="211" t="s">
        <v>133</v>
      </c>
      <c r="G169" s="231" t="s">
        <v>46</v>
      </c>
      <c r="H169" s="89"/>
      <c r="I169" s="90" t="s">
        <v>106</v>
      </c>
      <c r="J169" s="90" t="s">
        <v>135</v>
      </c>
      <c r="K169" s="90" t="s">
        <v>64</v>
      </c>
      <c r="L169" s="90" t="s">
        <v>1126</v>
      </c>
      <c r="M169" s="91"/>
      <c r="N169" s="108">
        <v>10</v>
      </c>
      <c r="O169" s="313">
        <f t="shared" si="20"/>
        <v>0.16666666666666666</v>
      </c>
      <c r="P169" s="104"/>
      <c r="Q169" s="92"/>
      <c r="R169" s="92"/>
      <c r="S169" s="92"/>
      <c r="T169" s="92"/>
      <c r="U169" s="92"/>
      <c r="V169" s="92"/>
      <c r="W169" s="92"/>
      <c r="X169" s="109">
        <f t="shared" si="21"/>
        <v>0</v>
      </c>
      <c r="Y169" s="83"/>
      <c r="Z169" s="110">
        <f t="shared" si="22"/>
        <v>0</v>
      </c>
      <c r="AA169" s="111"/>
      <c r="AB169" s="92"/>
      <c r="AC169" s="92"/>
      <c r="AD169" s="92"/>
      <c r="AE169" s="92"/>
      <c r="AF169" s="92"/>
      <c r="AG169" s="92"/>
      <c r="AH169" s="92"/>
      <c r="AI169" s="109">
        <f t="shared" si="23"/>
        <v>0</v>
      </c>
      <c r="AJ169" s="83"/>
      <c r="AK169" s="110">
        <f t="shared" si="24"/>
        <v>0</v>
      </c>
      <c r="AL169" s="111"/>
      <c r="AM169" s="92">
        <v>1</v>
      </c>
      <c r="AN169" s="92"/>
      <c r="AO169" s="92"/>
      <c r="AP169" s="92"/>
      <c r="AQ169" s="92"/>
      <c r="AR169" s="92"/>
      <c r="AS169" s="92"/>
      <c r="AT169" s="92"/>
      <c r="AU169" s="92"/>
      <c r="AV169" s="109">
        <f t="shared" si="25"/>
        <v>10</v>
      </c>
      <c r="AW169" s="75"/>
      <c r="AX169" s="110">
        <f t="shared" si="19"/>
        <v>1.6666666666666665</v>
      </c>
      <c r="AY169" s="111"/>
      <c r="AZ169" s="93"/>
      <c r="BA169" s="94" t="s">
        <v>137</v>
      </c>
      <c r="BB169" s="71"/>
      <c r="BC169" s="54"/>
      <c r="BD169" s="41">
        <v>3</v>
      </c>
      <c r="BE169" s="52">
        <v>31</v>
      </c>
      <c r="BF169" s="62">
        <v>3121</v>
      </c>
      <c r="BG169" s="280" t="s">
        <v>52</v>
      </c>
    </row>
    <row r="170" spans="1:59" s="63" customFormat="1" ht="12.75" x14ac:dyDescent="0.2">
      <c r="A170" s="196">
        <v>3</v>
      </c>
      <c r="B170" s="197" t="s">
        <v>108</v>
      </c>
      <c r="C170" s="208">
        <v>31</v>
      </c>
      <c r="D170" s="209" t="s">
        <v>109</v>
      </c>
      <c r="E170" s="210">
        <v>3121</v>
      </c>
      <c r="F170" s="211" t="s">
        <v>133</v>
      </c>
      <c r="G170" s="231" t="s">
        <v>46</v>
      </c>
      <c r="H170" s="89"/>
      <c r="I170" s="90" t="s">
        <v>106</v>
      </c>
      <c r="J170" s="90" t="s">
        <v>135</v>
      </c>
      <c r="K170" s="90" t="s">
        <v>64</v>
      </c>
      <c r="L170" s="90" t="s">
        <v>1127</v>
      </c>
      <c r="M170" s="91"/>
      <c r="N170" s="108">
        <v>6</v>
      </c>
      <c r="O170" s="313">
        <f t="shared" si="20"/>
        <v>0.1</v>
      </c>
      <c r="P170" s="104"/>
      <c r="Q170" s="92"/>
      <c r="R170" s="92"/>
      <c r="S170" s="92"/>
      <c r="T170" s="92"/>
      <c r="U170" s="92"/>
      <c r="V170" s="92"/>
      <c r="W170" s="92"/>
      <c r="X170" s="109">
        <f t="shared" si="21"/>
        <v>0</v>
      </c>
      <c r="Y170" s="83"/>
      <c r="Z170" s="110">
        <f t="shared" si="22"/>
        <v>0</v>
      </c>
      <c r="AA170" s="111"/>
      <c r="AB170" s="92"/>
      <c r="AC170" s="92"/>
      <c r="AD170" s="92"/>
      <c r="AE170" s="92"/>
      <c r="AF170" s="92"/>
      <c r="AG170" s="92"/>
      <c r="AH170" s="92"/>
      <c r="AI170" s="109">
        <f t="shared" si="23"/>
        <v>0</v>
      </c>
      <c r="AJ170" s="83"/>
      <c r="AK170" s="110">
        <f t="shared" si="24"/>
        <v>0</v>
      </c>
      <c r="AL170" s="111"/>
      <c r="AM170" s="92"/>
      <c r="AN170" s="92">
        <v>1</v>
      </c>
      <c r="AO170" s="92"/>
      <c r="AP170" s="92"/>
      <c r="AQ170" s="92"/>
      <c r="AR170" s="92"/>
      <c r="AS170" s="92"/>
      <c r="AT170" s="92"/>
      <c r="AU170" s="92"/>
      <c r="AV170" s="109">
        <f t="shared" si="25"/>
        <v>25</v>
      </c>
      <c r="AW170" s="75"/>
      <c r="AX170" s="110">
        <f t="shared" si="19"/>
        <v>2.5</v>
      </c>
      <c r="AY170" s="111"/>
      <c r="AZ170" s="93"/>
      <c r="BA170" s="94" t="s">
        <v>137</v>
      </c>
      <c r="BB170" s="71"/>
      <c r="BC170" s="54"/>
      <c r="BD170" s="41">
        <v>3</v>
      </c>
      <c r="BE170" s="52">
        <v>31</v>
      </c>
      <c r="BF170" s="62">
        <v>3121</v>
      </c>
      <c r="BG170" s="280" t="s">
        <v>52</v>
      </c>
    </row>
    <row r="171" spans="1:59" s="63" customFormat="1" ht="12.75" x14ac:dyDescent="0.2">
      <c r="A171" s="196">
        <v>3</v>
      </c>
      <c r="B171" s="197" t="s">
        <v>108</v>
      </c>
      <c r="C171" s="208">
        <v>31</v>
      </c>
      <c r="D171" s="209" t="s">
        <v>109</v>
      </c>
      <c r="E171" s="210">
        <v>3121</v>
      </c>
      <c r="F171" s="211" t="s">
        <v>133</v>
      </c>
      <c r="G171" s="231" t="s">
        <v>46</v>
      </c>
      <c r="H171" s="89"/>
      <c r="I171" s="90" t="s">
        <v>106</v>
      </c>
      <c r="J171" s="90" t="s">
        <v>135</v>
      </c>
      <c r="K171" s="90" t="s">
        <v>64</v>
      </c>
      <c r="L171" s="90" t="s">
        <v>198</v>
      </c>
      <c r="M171" s="91"/>
      <c r="N171" s="108">
        <v>0</v>
      </c>
      <c r="O171" s="313">
        <f t="shared" si="20"/>
        <v>0</v>
      </c>
      <c r="P171" s="104"/>
      <c r="Q171" s="92"/>
      <c r="R171" s="92"/>
      <c r="S171" s="92"/>
      <c r="T171" s="92"/>
      <c r="U171" s="92"/>
      <c r="V171" s="92"/>
      <c r="W171" s="92"/>
      <c r="X171" s="109">
        <f t="shared" si="21"/>
        <v>0</v>
      </c>
      <c r="Y171" s="83"/>
      <c r="Z171" s="110">
        <f t="shared" si="22"/>
        <v>0</v>
      </c>
      <c r="AA171" s="111"/>
      <c r="AB171" s="92"/>
      <c r="AC171" s="92"/>
      <c r="AD171" s="92"/>
      <c r="AE171" s="92"/>
      <c r="AF171" s="92"/>
      <c r="AG171" s="92"/>
      <c r="AH171" s="92"/>
      <c r="AI171" s="109">
        <f t="shared" si="23"/>
        <v>0</v>
      </c>
      <c r="AJ171" s="83"/>
      <c r="AK171" s="110">
        <f t="shared" si="24"/>
        <v>0</v>
      </c>
      <c r="AL171" s="111"/>
      <c r="AM171" s="92"/>
      <c r="AN171" s="92"/>
      <c r="AO171" s="92"/>
      <c r="AP171" s="92">
        <v>1</v>
      </c>
      <c r="AQ171" s="92"/>
      <c r="AR171" s="92"/>
      <c r="AS171" s="92"/>
      <c r="AT171" s="92"/>
      <c r="AU171" s="92"/>
      <c r="AV171" s="109">
        <f t="shared" si="25"/>
        <v>100</v>
      </c>
      <c r="AW171" s="75"/>
      <c r="AX171" s="110">
        <f t="shared" si="19"/>
        <v>0</v>
      </c>
      <c r="AY171" s="111"/>
      <c r="AZ171" s="93"/>
      <c r="BA171" s="94" t="s">
        <v>137</v>
      </c>
      <c r="BB171" s="71"/>
      <c r="BC171" s="54"/>
      <c r="BD171" s="41">
        <v>3</v>
      </c>
      <c r="BE171" s="52">
        <v>31</v>
      </c>
      <c r="BF171" s="62">
        <v>3121</v>
      </c>
      <c r="BG171" s="280" t="s">
        <v>52</v>
      </c>
    </row>
    <row r="172" spans="1:59" s="63" customFormat="1" ht="12.75" x14ac:dyDescent="0.2">
      <c r="A172" s="196">
        <v>3</v>
      </c>
      <c r="B172" s="197" t="s">
        <v>108</v>
      </c>
      <c r="C172" s="208">
        <v>31</v>
      </c>
      <c r="D172" s="209" t="s">
        <v>109</v>
      </c>
      <c r="E172" s="210">
        <v>3121</v>
      </c>
      <c r="F172" s="211" t="s">
        <v>133</v>
      </c>
      <c r="G172" s="231" t="s">
        <v>46</v>
      </c>
      <c r="H172" s="89"/>
      <c r="I172" s="90" t="s">
        <v>106</v>
      </c>
      <c r="J172" s="90" t="s">
        <v>135</v>
      </c>
      <c r="K172" s="90" t="s">
        <v>64</v>
      </c>
      <c r="L172" s="90" t="s">
        <v>1105</v>
      </c>
      <c r="M172" s="91"/>
      <c r="N172" s="108">
        <v>1</v>
      </c>
      <c r="O172" s="313">
        <f t="shared" si="20"/>
        <v>1.6666666666666666E-2</v>
      </c>
      <c r="P172" s="104"/>
      <c r="Q172" s="92"/>
      <c r="R172" s="92"/>
      <c r="S172" s="92"/>
      <c r="T172" s="92"/>
      <c r="U172" s="92"/>
      <c r="V172" s="92"/>
      <c r="W172" s="92"/>
      <c r="X172" s="109">
        <f t="shared" si="21"/>
        <v>0</v>
      </c>
      <c r="Y172" s="83"/>
      <c r="Z172" s="110">
        <f t="shared" si="22"/>
        <v>0</v>
      </c>
      <c r="AA172" s="111"/>
      <c r="AB172" s="92"/>
      <c r="AC172" s="92"/>
      <c r="AD172" s="92"/>
      <c r="AE172" s="92"/>
      <c r="AF172" s="92"/>
      <c r="AG172" s="92"/>
      <c r="AH172" s="92"/>
      <c r="AI172" s="109">
        <f t="shared" si="23"/>
        <v>0</v>
      </c>
      <c r="AJ172" s="83"/>
      <c r="AK172" s="110">
        <f t="shared" si="24"/>
        <v>0</v>
      </c>
      <c r="AL172" s="111"/>
      <c r="AM172" s="92"/>
      <c r="AN172" s="92"/>
      <c r="AO172" s="92"/>
      <c r="AP172" s="92">
        <v>1</v>
      </c>
      <c r="AQ172" s="92"/>
      <c r="AR172" s="92"/>
      <c r="AS172" s="92"/>
      <c r="AT172" s="92"/>
      <c r="AU172" s="92"/>
      <c r="AV172" s="109">
        <f t="shared" si="25"/>
        <v>100</v>
      </c>
      <c r="AW172" s="75"/>
      <c r="AX172" s="110">
        <f t="shared" si="19"/>
        <v>1.6666666666666667</v>
      </c>
      <c r="AY172" s="111"/>
      <c r="AZ172" s="93"/>
      <c r="BA172" s="94" t="s">
        <v>137</v>
      </c>
      <c r="BB172" s="71"/>
      <c r="BC172" s="54"/>
      <c r="BD172" s="41">
        <v>3</v>
      </c>
      <c r="BE172" s="52">
        <v>31</v>
      </c>
      <c r="BF172" s="62">
        <v>3121</v>
      </c>
      <c r="BG172" s="280" t="s">
        <v>52</v>
      </c>
    </row>
    <row r="173" spans="1:59" s="63" customFormat="1" ht="12.75" x14ac:dyDescent="0.2">
      <c r="A173" s="196">
        <v>3</v>
      </c>
      <c r="B173" s="197" t="s">
        <v>108</v>
      </c>
      <c r="C173" s="208">
        <v>31</v>
      </c>
      <c r="D173" s="209" t="s">
        <v>109</v>
      </c>
      <c r="E173" s="210">
        <v>3121</v>
      </c>
      <c r="F173" s="211" t="s">
        <v>133</v>
      </c>
      <c r="G173" s="231" t="s">
        <v>46</v>
      </c>
      <c r="H173" s="89"/>
      <c r="I173" s="90" t="s">
        <v>106</v>
      </c>
      <c r="J173" s="90" t="s">
        <v>135</v>
      </c>
      <c r="K173" s="90" t="s">
        <v>64</v>
      </c>
      <c r="L173" s="90" t="s">
        <v>1130</v>
      </c>
      <c r="M173" s="91"/>
      <c r="N173" s="108">
        <v>0</v>
      </c>
      <c r="O173" s="313">
        <f t="shared" si="20"/>
        <v>0</v>
      </c>
      <c r="P173" s="104"/>
      <c r="Q173" s="92"/>
      <c r="R173" s="92"/>
      <c r="S173" s="92"/>
      <c r="T173" s="92"/>
      <c r="U173" s="92"/>
      <c r="V173" s="92"/>
      <c r="W173" s="92"/>
      <c r="X173" s="109">
        <f t="shared" si="21"/>
        <v>0</v>
      </c>
      <c r="Y173" s="83"/>
      <c r="Z173" s="110">
        <f t="shared" si="22"/>
        <v>0</v>
      </c>
      <c r="AA173" s="111"/>
      <c r="AB173" s="92"/>
      <c r="AC173" s="92"/>
      <c r="AD173" s="92"/>
      <c r="AE173" s="92"/>
      <c r="AF173" s="92"/>
      <c r="AG173" s="92"/>
      <c r="AH173" s="92"/>
      <c r="AI173" s="109">
        <f t="shared" si="23"/>
        <v>0</v>
      </c>
      <c r="AJ173" s="83"/>
      <c r="AK173" s="110">
        <f t="shared" si="24"/>
        <v>0</v>
      </c>
      <c r="AL173" s="111"/>
      <c r="AM173" s="92"/>
      <c r="AN173" s="92"/>
      <c r="AO173" s="92"/>
      <c r="AP173" s="92"/>
      <c r="AQ173" s="92"/>
      <c r="AR173" s="92">
        <v>1</v>
      </c>
      <c r="AS173" s="92"/>
      <c r="AT173" s="92"/>
      <c r="AU173" s="92"/>
      <c r="AV173" s="109">
        <f t="shared" si="25"/>
        <v>500</v>
      </c>
      <c r="AW173" s="75"/>
      <c r="AX173" s="110">
        <f t="shared" si="19"/>
        <v>0</v>
      </c>
      <c r="AY173" s="111"/>
      <c r="AZ173" s="93"/>
      <c r="BA173" s="94" t="s">
        <v>137</v>
      </c>
      <c r="BB173" s="71"/>
      <c r="BC173" s="54"/>
      <c r="BD173" s="41">
        <v>3</v>
      </c>
      <c r="BE173" s="52">
        <v>31</v>
      </c>
      <c r="BF173" s="62">
        <v>3121</v>
      </c>
      <c r="BG173" s="280" t="s">
        <v>52</v>
      </c>
    </row>
    <row r="174" spans="1:59" s="63" customFormat="1" ht="12.75" x14ac:dyDescent="0.2">
      <c r="A174" s="196">
        <v>3</v>
      </c>
      <c r="B174" s="197" t="s">
        <v>108</v>
      </c>
      <c r="C174" s="208">
        <v>31</v>
      </c>
      <c r="D174" s="209" t="s">
        <v>109</v>
      </c>
      <c r="E174" s="210">
        <v>3121</v>
      </c>
      <c r="F174" s="211" t="s">
        <v>133</v>
      </c>
      <c r="G174" s="231" t="s">
        <v>46</v>
      </c>
      <c r="H174" s="89"/>
      <c r="I174" s="90" t="s">
        <v>106</v>
      </c>
      <c r="J174" s="90" t="s">
        <v>135</v>
      </c>
      <c r="K174" s="90" t="s">
        <v>64</v>
      </c>
      <c r="L174" s="90" t="s">
        <v>386</v>
      </c>
      <c r="M174" s="91"/>
      <c r="N174" s="108">
        <v>0</v>
      </c>
      <c r="O174" s="313">
        <f t="shared" si="20"/>
        <v>0</v>
      </c>
      <c r="P174" s="104"/>
      <c r="Q174" s="92"/>
      <c r="R174" s="92"/>
      <c r="S174" s="92"/>
      <c r="T174" s="92"/>
      <c r="U174" s="92"/>
      <c r="V174" s="92"/>
      <c r="W174" s="92"/>
      <c r="X174" s="109">
        <f t="shared" si="21"/>
        <v>0</v>
      </c>
      <c r="Y174" s="83"/>
      <c r="Z174" s="110">
        <f t="shared" si="22"/>
        <v>0</v>
      </c>
      <c r="AA174" s="111"/>
      <c r="AB174" s="92"/>
      <c r="AC174" s="92"/>
      <c r="AD174" s="92"/>
      <c r="AE174" s="92"/>
      <c r="AF174" s="92"/>
      <c r="AG174" s="92"/>
      <c r="AH174" s="92"/>
      <c r="AI174" s="109">
        <f t="shared" si="23"/>
        <v>0</v>
      </c>
      <c r="AJ174" s="83"/>
      <c r="AK174" s="110">
        <f t="shared" si="24"/>
        <v>0</v>
      </c>
      <c r="AL174" s="111"/>
      <c r="AM174" s="92"/>
      <c r="AN174" s="92"/>
      <c r="AO174" s="92"/>
      <c r="AP174" s="92"/>
      <c r="AQ174" s="92"/>
      <c r="AR174" s="92">
        <v>1</v>
      </c>
      <c r="AS174" s="92"/>
      <c r="AT174" s="92"/>
      <c r="AU174" s="92"/>
      <c r="AV174" s="109">
        <f t="shared" si="25"/>
        <v>500</v>
      </c>
      <c r="AW174" s="75"/>
      <c r="AX174" s="110">
        <f t="shared" si="19"/>
        <v>0</v>
      </c>
      <c r="AY174" s="111"/>
      <c r="AZ174" s="93"/>
      <c r="BA174" s="94" t="s">
        <v>137</v>
      </c>
      <c r="BB174" s="71"/>
      <c r="BC174" s="54"/>
      <c r="BD174" s="41">
        <v>3</v>
      </c>
      <c r="BE174" s="52">
        <v>31</v>
      </c>
      <c r="BF174" s="62">
        <v>3121</v>
      </c>
      <c r="BG174" s="280" t="s">
        <v>52</v>
      </c>
    </row>
    <row r="175" spans="1:59" s="63" customFormat="1" ht="12.75" x14ac:dyDescent="0.2">
      <c r="A175" s="196">
        <v>3</v>
      </c>
      <c r="B175" s="197" t="s">
        <v>108</v>
      </c>
      <c r="C175" s="208">
        <v>31</v>
      </c>
      <c r="D175" s="209" t="s">
        <v>109</v>
      </c>
      <c r="E175" s="210">
        <v>3121</v>
      </c>
      <c r="F175" s="211" t="s">
        <v>133</v>
      </c>
      <c r="G175" s="231" t="s">
        <v>46</v>
      </c>
      <c r="H175" s="89"/>
      <c r="I175" s="90" t="s">
        <v>106</v>
      </c>
      <c r="J175" s="90" t="s">
        <v>135</v>
      </c>
      <c r="K175" s="90" t="s">
        <v>64</v>
      </c>
      <c r="L175" s="90" t="s">
        <v>1111</v>
      </c>
      <c r="M175" s="91"/>
      <c r="N175" s="108">
        <v>0</v>
      </c>
      <c r="O175" s="313">
        <f t="shared" si="20"/>
        <v>0</v>
      </c>
      <c r="P175" s="104"/>
      <c r="Q175" s="92"/>
      <c r="R175" s="92"/>
      <c r="S175" s="92"/>
      <c r="T175" s="92"/>
      <c r="U175" s="92"/>
      <c r="V175" s="92"/>
      <c r="W175" s="92"/>
      <c r="X175" s="109">
        <f t="shared" si="14"/>
        <v>0</v>
      </c>
      <c r="Y175" s="83"/>
      <c r="Z175" s="110">
        <f t="shared" si="15"/>
        <v>0</v>
      </c>
      <c r="AA175" s="111"/>
      <c r="AB175" s="92"/>
      <c r="AC175" s="92"/>
      <c r="AD175" s="92"/>
      <c r="AE175" s="92"/>
      <c r="AF175" s="92"/>
      <c r="AG175" s="92"/>
      <c r="AH175" s="92"/>
      <c r="AI175" s="109">
        <f t="shared" si="16"/>
        <v>0</v>
      </c>
      <c r="AJ175" s="83"/>
      <c r="AK175" s="110">
        <f t="shared" si="17"/>
        <v>0</v>
      </c>
      <c r="AL175" s="111"/>
      <c r="AM175" s="92"/>
      <c r="AN175" s="92"/>
      <c r="AO175" s="92"/>
      <c r="AP175" s="92"/>
      <c r="AQ175" s="92"/>
      <c r="AR175" s="92">
        <v>1</v>
      </c>
      <c r="AS175" s="92"/>
      <c r="AT175" s="92"/>
      <c r="AU175" s="92"/>
      <c r="AV175" s="109">
        <f t="shared" si="18"/>
        <v>500</v>
      </c>
      <c r="AW175" s="75"/>
      <c r="AX175" s="110">
        <f t="shared" si="19"/>
        <v>0</v>
      </c>
      <c r="AY175" s="111"/>
      <c r="AZ175" s="93"/>
      <c r="BA175" s="94" t="s">
        <v>137</v>
      </c>
      <c r="BB175" s="71"/>
      <c r="BC175" s="54"/>
      <c r="BD175" s="41">
        <v>3</v>
      </c>
      <c r="BE175" s="52">
        <v>31</v>
      </c>
      <c r="BF175" s="62">
        <v>3121</v>
      </c>
      <c r="BG175" s="280" t="s">
        <v>52</v>
      </c>
    </row>
    <row r="176" spans="1:59" s="63" customFormat="1" ht="12.75" x14ac:dyDescent="0.2">
      <c r="A176" s="196">
        <v>3</v>
      </c>
      <c r="B176" s="197" t="s">
        <v>108</v>
      </c>
      <c r="C176" s="208">
        <v>31</v>
      </c>
      <c r="D176" s="209" t="s">
        <v>109</v>
      </c>
      <c r="E176" s="210">
        <v>3121</v>
      </c>
      <c r="F176" s="211" t="s">
        <v>133</v>
      </c>
      <c r="G176" s="231" t="s">
        <v>46</v>
      </c>
      <c r="H176" s="89"/>
      <c r="I176" s="90" t="s">
        <v>1102</v>
      </c>
      <c r="J176" s="90" t="s">
        <v>135</v>
      </c>
      <c r="K176" s="90" t="s">
        <v>64</v>
      </c>
      <c r="L176" s="90" t="s">
        <v>918</v>
      </c>
      <c r="M176" s="91"/>
      <c r="N176" s="108">
        <v>0</v>
      </c>
      <c r="O176" s="313">
        <f t="shared" si="20"/>
        <v>0</v>
      </c>
      <c r="P176" s="104"/>
      <c r="Q176" s="92"/>
      <c r="R176" s="92"/>
      <c r="S176" s="92"/>
      <c r="T176" s="92"/>
      <c r="U176" s="92"/>
      <c r="V176" s="92"/>
      <c r="W176" s="92"/>
      <c r="X176" s="109">
        <f t="shared" si="14"/>
        <v>0</v>
      </c>
      <c r="Y176" s="83"/>
      <c r="Z176" s="110">
        <f t="shared" si="15"/>
        <v>0</v>
      </c>
      <c r="AA176" s="111"/>
      <c r="AB176" s="92"/>
      <c r="AC176" s="92"/>
      <c r="AD176" s="92"/>
      <c r="AE176" s="92"/>
      <c r="AF176" s="92"/>
      <c r="AG176" s="92"/>
      <c r="AH176" s="92"/>
      <c r="AI176" s="109">
        <f t="shared" si="16"/>
        <v>0</v>
      </c>
      <c r="AJ176" s="83"/>
      <c r="AK176" s="110">
        <f t="shared" si="17"/>
        <v>0</v>
      </c>
      <c r="AL176" s="111"/>
      <c r="AM176" s="92"/>
      <c r="AN176" s="92"/>
      <c r="AO176" s="92"/>
      <c r="AP176" s="92"/>
      <c r="AQ176" s="92">
        <v>1</v>
      </c>
      <c r="AR176" s="92"/>
      <c r="AS176" s="92"/>
      <c r="AT176" s="92"/>
      <c r="AU176" s="92"/>
      <c r="AV176" s="109">
        <f t="shared" si="18"/>
        <v>250</v>
      </c>
      <c r="AW176" s="75"/>
      <c r="AX176" s="110">
        <f t="shared" si="19"/>
        <v>0</v>
      </c>
      <c r="AY176" s="111"/>
      <c r="AZ176" s="93"/>
      <c r="BA176" s="94" t="s">
        <v>137</v>
      </c>
      <c r="BB176" s="71"/>
      <c r="BC176" s="54"/>
      <c r="BD176" s="41">
        <v>3</v>
      </c>
      <c r="BE176" s="52">
        <v>31</v>
      </c>
      <c r="BF176" s="62">
        <v>3121</v>
      </c>
      <c r="BG176" s="280" t="s">
        <v>52</v>
      </c>
    </row>
    <row r="177" spans="1:59" s="63" customFormat="1" ht="12.75" x14ac:dyDescent="0.2">
      <c r="A177" s="196">
        <v>3</v>
      </c>
      <c r="B177" s="197" t="s">
        <v>108</v>
      </c>
      <c r="C177" s="208">
        <v>31</v>
      </c>
      <c r="D177" s="209" t="s">
        <v>109</v>
      </c>
      <c r="E177" s="210">
        <v>3121</v>
      </c>
      <c r="F177" s="211" t="s">
        <v>133</v>
      </c>
      <c r="G177" s="231" t="s">
        <v>46</v>
      </c>
      <c r="H177" s="89"/>
      <c r="I177" s="90" t="s">
        <v>1102</v>
      </c>
      <c r="J177" s="90" t="s">
        <v>135</v>
      </c>
      <c r="K177" s="90" t="s">
        <v>64</v>
      </c>
      <c r="L177" s="90" t="s">
        <v>329</v>
      </c>
      <c r="M177" s="91"/>
      <c r="N177" s="108">
        <v>0</v>
      </c>
      <c r="O177" s="313">
        <f t="shared" si="20"/>
        <v>0</v>
      </c>
      <c r="P177" s="104"/>
      <c r="Q177" s="92"/>
      <c r="R177" s="92"/>
      <c r="S177" s="92"/>
      <c r="T177" s="92"/>
      <c r="U177" s="92"/>
      <c r="V177" s="92"/>
      <c r="W177" s="92"/>
      <c r="X177" s="109">
        <f t="shared" si="14"/>
        <v>0</v>
      </c>
      <c r="Y177" s="83"/>
      <c r="Z177" s="110">
        <f t="shared" si="15"/>
        <v>0</v>
      </c>
      <c r="AA177" s="111"/>
      <c r="AB177" s="92"/>
      <c r="AC177" s="92"/>
      <c r="AD177" s="92"/>
      <c r="AE177" s="92"/>
      <c r="AF177" s="92"/>
      <c r="AG177" s="92"/>
      <c r="AH177" s="92"/>
      <c r="AI177" s="109">
        <f t="shared" si="16"/>
        <v>0</v>
      </c>
      <c r="AJ177" s="83"/>
      <c r="AK177" s="110">
        <f t="shared" si="17"/>
        <v>0</v>
      </c>
      <c r="AL177" s="111"/>
      <c r="AM177" s="92"/>
      <c r="AN177" s="92"/>
      <c r="AO177" s="92"/>
      <c r="AP177" s="92"/>
      <c r="AQ177" s="92">
        <v>1</v>
      </c>
      <c r="AR177" s="92"/>
      <c r="AS177" s="92"/>
      <c r="AT177" s="92"/>
      <c r="AU177" s="92"/>
      <c r="AV177" s="109">
        <f t="shared" si="18"/>
        <v>250</v>
      </c>
      <c r="AW177" s="75"/>
      <c r="AX177" s="110">
        <f t="shared" si="19"/>
        <v>0</v>
      </c>
      <c r="AY177" s="111"/>
      <c r="AZ177" s="93"/>
      <c r="BA177" s="94" t="s">
        <v>137</v>
      </c>
      <c r="BB177" s="71"/>
      <c r="BC177" s="54"/>
      <c r="BD177" s="41">
        <v>3</v>
      </c>
      <c r="BE177" s="52">
        <v>31</v>
      </c>
      <c r="BF177" s="62">
        <v>3121</v>
      </c>
      <c r="BG177" s="280" t="s">
        <v>52</v>
      </c>
    </row>
    <row r="178" spans="1:59" s="63" customFormat="1" ht="12.75" x14ac:dyDescent="0.2">
      <c r="A178" s="196">
        <v>3</v>
      </c>
      <c r="B178" s="197" t="s">
        <v>108</v>
      </c>
      <c r="C178" s="208">
        <v>31</v>
      </c>
      <c r="D178" s="209" t="s">
        <v>109</v>
      </c>
      <c r="E178" s="210">
        <v>3121</v>
      </c>
      <c r="F178" s="211" t="s">
        <v>133</v>
      </c>
      <c r="G178" s="231" t="s">
        <v>46</v>
      </c>
      <c r="H178" s="89"/>
      <c r="I178" s="90" t="s">
        <v>1102</v>
      </c>
      <c r="J178" s="90" t="s">
        <v>135</v>
      </c>
      <c r="K178" s="90" t="s">
        <v>64</v>
      </c>
      <c r="L178" s="90" t="s">
        <v>1112</v>
      </c>
      <c r="M178" s="91"/>
      <c r="N178" s="108">
        <v>6</v>
      </c>
      <c r="O178" s="313">
        <f t="shared" si="20"/>
        <v>0.1</v>
      </c>
      <c r="P178" s="104"/>
      <c r="Q178" s="92"/>
      <c r="R178" s="92"/>
      <c r="S178" s="92"/>
      <c r="T178" s="92"/>
      <c r="U178" s="92"/>
      <c r="V178" s="92"/>
      <c r="W178" s="92"/>
      <c r="X178" s="109">
        <f t="shared" si="14"/>
        <v>0</v>
      </c>
      <c r="Y178" s="83"/>
      <c r="Z178" s="110">
        <f t="shared" si="15"/>
        <v>0</v>
      </c>
      <c r="AA178" s="111"/>
      <c r="AB178" s="92"/>
      <c r="AC178" s="92"/>
      <c r="AD178" s="92"/>
      <c r="AE178" s="92"/>
      <c r="AF178" s="92"/>
      <c r="AG178" s="92"/>
      <c r="AH178" s="92"/>
      <c r="AI178" s="109">
        <f t="shared" si="16"/>
        <v>0</v>
      </c>
      <c r="AJ178" s="83"/>
      <c r="AK178" s="110">
        <f t="shared" si="17"/>
        <v>0</v>
      </c>
      <c r="AL178" s="111"/>
      <c r="AM178" s="92"/>
      <c r="AN178" s="92">
        <v>1</v>
      </c>
      <c r="AO178" s="92"/>
      <c r="AP178" s="92"/>
      <c r="AQ178" s="92"/>
      <c r="AR178" s="92"/>
      <c r="AS178" s="92"/>
      <c r="AT178" s="92"/>
      <c r="AU178" s="92"/>
      <c r="AV178" s="109">
        <f t="shared" si="18"/>
        <v>25</v>
      </c>
      <c r="AW178" s="75"/>
      <c r="AX178" s="110">
        <f t="shared" si="19"/>
        <v>2.5</v>
      </c>
      <c r="AY178" s="111"/>
      <c r="AZ178" s="93"/>
      <c r="BA178" s="94" t="s">
        <v>137</v>
      </c>
      <c r="BB178" s="71"/>
      <c r="BC178" s="54"/>
      <c r="BD178" s="41">
        <v>3</v>
      </c>
      <c r="BE178" s="52">
        <v>31</v>
      </c>
      <c r="BF178" s="62">
        <v>3121</v>
      </c>
      <c r="BG178" s="280" t="s">
        <v>52</v>
      </c>
    </row>
    <row r="179" spans="1:59" s="63" customFormat="1" ht="12.75" x14ac:dyDescent="0.2">
      <c r="A179" s="196">
        <v>3</v>
      </c>
      <c r="B179" s="197" t="s">
        <v>108</v>
      </c>
      <c r="C179" s="208">
        <v>31</v>
      </c>
      <c r="D179" s="209" t="s">
        <v>109</v>
      </c>
      <c r="E179" s="210">
        <v>3121</v>
      </c>
      <c r="F179" s="211" t="s">
        <v>133</v>
      </c>
      <c r="G179" s="231" t="s">
        <v>46</v>
      </c>
      <c r="H179" s="89"/>
      <c r="I179" s="90" t="s">
        <v>1102</v>
      </c>
      <c r="J179" s="90" t="s">
        <v>135</v>
      </c>
      <c r="K179" s="90" t="s">
        <v>64</v>
      </c>
      <c r="L179" s="90" t="s">
        <v>1128</v>
      </c>
      <c r="M179" s="91"/>
      <c r="N179" s="108">
        <v>0</v>
      </c>
      <c r="O179" s="313">
        <f t="shared" si="20"/>
        <v>0</v>
      </c>
      <c r="P179" s="104"/>
      <c r="Q179" s="92"/>
      <c r="R179" s="92"/>
      <c r="S179" s="92"/>
      <c r="T179" s="92"/>
      <c r="U179" s="92"/>
      <c r="V179" s="92"/>
      <c r="W179" s="92"/>
      <c r="X179" s="109">
        <f t="shared" si="14"/>
        <v>0</v>
      </c>
      <c r="Y179" s="83"/>
      <c r="Z179" s="110">
        <f t="shared" si="15"/>
        <v>0</v>
      </c>
      <c r="AA179" s="111"/>
      <c r="AB179" s="92"/>
      <c r="AC179" s="92"/>
      <c r="AD179" s="92"/>
      <c r="AE179" s="92"/>
      <c r="AF179" s="92"/>
      <c r="AG179" s="92"/>
      <c r="AH179" s="92"/>
      <c r="AI179" s="109">
        <f t="shared" si="16"/>
        <v>0</v>
      </c>
      <c r="AJ179" s="83"/>
      <c r="AK179" s="110">
        <f t="shared" si="17"/>
        <v>0</v>
      </c>
      <c r="AL179" s="111"/>
      <c r="AM179" s="92"/>
      <c r="AN179" s="92"/>
      <c r="AO179" s="92"/>
      <c r="AP179" s="92">
        <v>1</v>
      </c>
      <c r="AQ179" s="92"/>
      <c r="AR179" s="92"/>
      <c r="AS179" s="92"/>
      <c r="AT179" s="92"/>
      <c r="AU179" s="92"/>
      <c r="AV179" s="109">
        <f t="shared" si="18"/>
        <v>100</v>
      </c>
      <c r="AW179" s="75"/>
      <c r="AX179" s="110">
        <f t="shared" si="19"/>
        <v>0</v>
      </c>
      <c r="AY179" s="111"/>
      <c r="AZ179" s="93"/>
      <c r="BA179" s="94" t="s">
        <v>137</v>
      </c>
      <c r="BB179" s="71"/>
      <c r="BC179" s="54"/>
      <c r="BD179" s="41">
        <v>3</v>
      </c>
      <c r="BE179" s="52">
        <v>31</v>
      </c>
      <c r="BF179" s="62">
        <v>3121</v>
      </c>
      <c r="BG179" s="280" t="s">
        <v>52</v>
      </c>
    </row>
    <row r="180" spans="1:59" s="63" customFormat="1" ht="12.75" x14ac:dyDescent="0.2">
      <c r="A180" s="196">
        <v>3</v>
      </c>
      <c r="B180" s="197" t="s">
        <v>108</v>
      </c>
      <c r="C180" s="208">
        <v>31</v>
      </c>
      <c r="D180" s="209" t="s">
        <v>109</v>
      </c>
      <c r="E180" s="210">
        <v>3121</v>
      </c>
      <c r="F180" s="211" t="s">
        <v>133</v>
      </c>
      <c r="G180" s="231" t="s">
        <v>46</v>
      </c>
      <c r="H180" s="89"/>
      <c r="I180" s="90" t="s">
        <v>1102</v>
      </c>
      <c r="J180" s="90" t="s">
        <v>135</v>
      </c>
      <c r="K180" s="90" t="s">
        <v>64</v>
      </c>
      <c r="L180" s="90" t="s">
        <v>934</v>
      </c>
      <c r="M180" s="91"/>
      <c r="N180" s="108">
        <v>10</v>
      </c>
      <c r="O180" s="313">
        <f t="shared" si="20"/>
        <v>0.16666666666666666</v>
      </c>
      <c r="P180" s="104"/>
      <c r="Q180" s="92"/>
      <c r="R180" s="92"/>
      <c r="S180" s="92"/>
      <c r="T180" s="92"/>
      <c r="U180" s="92"/>
      <c r="V180" s="92"/>
      <c r="W180" s="92"/>
      <c r="X180" s="109">
        <f t="shared" si="14"/>
        <v>0</v>
      </c>
      <c r="Y180" s="83"/>
      <c r="Z180" s="110">
        <f t="shared" si="15"/>
        <v>0</v>
      </c>
      <c r="AA180" s="111"/>
      <c r="AB180" s="92"/>
      <c r="AC180" s="92"/>
      <c r="AD180" s="92"/>
      <c r="AE180" s="92"/>
      <c r="AF180" s="92"/>
      <c r="AG180" s="92"/>
      <c r="AH180" s="92"/>
      <c r="AI180" s="109">
        <f t="shared" si="16"/>
        <v>0</v>
      </c>
      <c r="AJ180" s="83"/>
      <c r="AK180" s="110">
        <f t="shared" si="17"/>
        <v>0</v>
      </c>
      <c r="AL180" s="111"/>
      <c r="AM180" s="92">
        <v>1</v>
      </c>
      <c r="AN180" s="92"/>
      <c r="AO180" s="92"/>
      <c r="AP180" s="92"/>
      <c r="AQ180" s="92"/>
      <c r="AR180" s="92"/>
      <c r="AS180" s="92"/>
      <c r="AT180" s="92"/>
      <c r="AU180" s="92"/>
      <c r="AV180" s="109">
        <f t="shared" si="18"/>
        <v>10</v>
      </c>
      <c r="AW180" s="75"/>
      <c r="AX180" s="110">
        <f t="shared" si="19"/>
        <v>1.6666666666666665</v>
      </c>
      <c r="AY180" s="111"/>
      <c r="AZ180" s="93"/>
      <c r="BA180" s="94" t="s">
        <v>137</v>
      </c>
      <c r="BB180" s="71"/>
      <c r="BC180" s="54"/>
      <c r="BD180" s="41">
        <v>3</v>
      </c>
      <c r="BE180" s="52">
        <v>31</v>
      </c>
      <c r="BF180" s="62">
        <v>3121</v>
      </c>
      <c r="BG180" s="280" t="s">
        <v>52</v>
      </c>
    </row>
    <row r="181" spans="1:59" s="63" customFormat="1" ht="12.75" x14ac:dyDescent="0.2">
      <c r="A181" s="196">
        <v>3</v>
      </c>
      <c r="B181" s="197" t="s">
        <v>108</v>
      </c>
      <c r="C181" s="208">
        <v>31</v>
      </c>
      <c r="D181" s="209" t="s">
        <v>109</v>
      </c>
      <c r="E181" s="210">
        <v>3121</v>
      </c>
      <c r="F181" s="211" t="s">
        <v>133</v>
      </c>
      <c r="G181" s="231" t="s">
        <v>46</v>
      </c>
      <c r="H181" s="89"/>
      <c r="I181" s="90" t="s">
        <v>1113</v>
      </c>
      <c r="J181" s="90" t="s">
        <v>135</v>
      </c>
      <c r="K181" s="90" t="s">
        <v>64</v>
      </c>
      <c r="L181" s="90" t="s">
        <v>1114</v>
      </c>
      <c r="M181" s="91"/>
      <c r="N181" s="108">
        <v>0</v>
      </c>
      <c r="O181" s="313">
        <f t="shared" si="20"/>
        <v>0</v>
      </c>
      <c r="P181" s="104"/>
      <c r="Q181" s="92"/>
      <c r="R181" s="92"/>
      <c r="S181" s="92"/>
      <c r="T181" s="92"/>
      <c r="U181" s="92"/>
      <c r="V181" s="92"/>
      <c r="W181" s="92"/>
      <c r="X181" s="109">
        <f t="shared" si="14"/>
        <v>0</v>
      </c>
      <c r="Y181" s="83"/>
      <c r="Z181" s="110">
        <f t="shared" si="15"/>
        <v>0</v>
      </c>
      <c r="AA181" s="111"/>
      <c r="AB181" s="92"/>
      <c r="AC181" s="92"/>
      <c r="AD181" s="92"/>
      <c r="AE181" s="92"/>
      <c r="AF181" s="92"/>
      <c r="AG181" s="92"/>
      <c r="AH181" s="92"/>
      <c r="AI181" s="109">
        <f t="shared" si="16"/>
        <v>0</v>
      </c>
      <c r="AJ181" s="83"/>
      <c r="AK181" s="110">
        <f t="shared" si="17"/>
        <v>0</v>
      </c>
      <c r="AL181" s="111"/>
      <c r="AM181" s="92"/>
      <c r="AN181" s="92"/>
      <c r="AO181" s="92"/>
      <c r="AP181" s="92">
        <v>1</v>
      </c>
      <c r="AQ181" s="92"/>
      <c r="AR181" s="92"/>
      <c r="AS181" s="92"/>
      <c r="AT181" s="92"/>
      <c r="AU181" s="92"/>
      <c r="AV181" s="109">
        <f t="shared" si="18"/>
        <v>100</v>
      </c>
      <c r="AW181" s="75"/>
      <c r="AX181" s="110">
        <f t="shared" si="19"/>
        <v>0</v>
      </c>
      <c r="AY181" s="111"/>
      <c r="AZ181" s="93"/>
      <c r="BA181" s="94" t="s">
        <v>137</v>
      </c>
      <c r="BB181" s="71"/>
      <c r="BC181" s="54"/>
      <c r="BD181" s="41">
        <v>3</v>
      </c>
      <c r="BE181" s="52">
        <v>31</v>
      </c>
      <c r="BF181" s="62">
        <v>3121</v>
      </c>
      <c r="BG181" s="280" t="s">
        <v>52</v>
      </c>
    </row>
    <row r="182" spans="1:59" s="63" customFormat="1" ht="12.75" x14ac:dyDescent="0.2">
      <c r="A182" s="196">
        <v>3</v>
      </c>
      <c r="B182" s="197" t="s">
        <v>108</v>
      </c>
      <c r="C182" s="208">
        <v>31</v>
      </c>
      <c r="D182" s="209" t="s">
        <v>109</v>
      </c>
      <c r="E182" s="210">
        <v>3121</v>
      </c>
      <c r="F182" s="211" t="s">
        <v>133</v>
      </c>
      <c r="G182" s="231" t="s">
        <v>46</v>
      </c>
      <c r="H182" s="89"/>
      <c r="I182" s="90" t="s">
        <v>1115</v>
      </c>
      <c r="J182" s="90" t="s">
        <v>135</v>
      </c>
      <c r="K182" s="90" t="s">
        <v>64</v>
      </c>
      <c r="L182" s="90" t="s">
        <v>130</v>
      </c>
      <c r="M182" s="91"/>
      <c r="N182" s="108">
        <v>0</v>
      </c>
      <c r="O182" s="313">
        <f t="shared" si="20"/>
        <v>0</v>
      </c>
      <c r="P182" s="104"/>
      <c r="Q182" s="92"/>
      <c r="R182" s="92"/>
      <c r="S182" s="92"/>
      <c r="T182" s="92"/>
      <c r="U182" s="92"/>
      <c r="V182" s="92"/>
      <c r="W182" s="92"/>
      <c r="X182" s="109">
        <f t="shared" si="14"/>
        <v>0</v>
      </c>
      <c r="Y182" s="83"/>
      <c r="Z182" s="110">
        <f t="shared" si="15"/>
        <v>0</v>
      </c>
      <c r="AA182" s="111"/>
      <c r="AB182" s="92"/>
      <c r="AC182" s="92"/>
      <c r="AD182" s="92"/>
      <c r="AE182" s="92"/>
      <c r="AF182" s="92"/>
      <c r="AG182" s="92"/>
      <c r="AH182" s="92"/>
      <c r="AI182" s="109">
        <f t="shared" si="16"/>
        <v>0</v>
      </c>
      <c r="AJ182" s="83"/>
      <c r="AK182" s="110">
        <f t="shared" si="17"/>
        <v>0</v>
      </c>
      <c r="AL182" s="111"/>
      <c r="AM182" s="92"/>
      <c r="AN182" s="92"/>
      <c r="AO182" s="92"/>
      <c r="AP182" s="92"/>
      <c r="AQ182" s="92"/>
      <c r="AR182" s="92"/>
      <c r="AS182" s="92">
        <v>1</v>
      </c>
      <c r="AT182" s="92"/>
      <c r="AU182" s="92"/>
      <c r="AV182" s="109">
        <f t="shared" si="18"/>
        <v>1000</v>
      </c>
      <c r="AW182" s="75"/>
      <c r="AX182" s="110">
        <f t="shared" si="19"/>
        <v>0</v>
      </c>
      <c r="AY182" s="111"/>
      <c r="AZ182" s="93"/>
      <c r="BA182" s="94" t="s">
        <v>137</v>
      </c>
      <c r="BB182" s="71"/>
      <c r="BC182" s="54"/>
      <c r="BD182" s="41">
        <v>3</v>
      </c>
      <c r="BE182" s="52">
        <v>31</v>
      </c>
      <c r="BF182" s="62">
        <v>3121</v>
      </c>
      <c r="BG182" s="280" t="s">
        <v>52</v>
      </c>
    </row>
    <row r="183" spans="1:59" s="63" customFormat="1" ht="12.75" x14ac:dyDescent="0.2">
      <c r="A183" s="196">
        <v>3</v>
      </c>
      <c r="B183" s="197" t="s">
        <v>108</v>
      </c>
      <c r="C183" s="208">
        <v>31</v>
      </c>
      <c r="D183" s="209" t="s">
        <v>109</v>
      </c>
      <c r="E183" s="210">
        <v>3121</v>
      </c>
      <c r="F183" s="211" t="s">
        <v>133</v>
      </c>
      <c r="G183" s="231" t="s">
        <v>46</v>
      </c>
      <c r="H183" s="89"/>
      <c r="I183" s="90" t="s">
        <v>1116</v>
      </c>
      <c r="J183" s="90" t="s">
        <v>135</v>
      </c>
      <c r="K183" s="90" t="s">
        <v>64</v>
      </c>
      <c r="L183" s="90" t="s">
        <v>195</v>
      </c>
      <c r="M183" s="91"/>
      <c r="N183" s="108">
        <v>0</v>
      </c>
      <c r="O183" s="313">
        <f t="shared" si="20"/>
        <v>0</v>
      </c>
      <c r="P183" s="104"/>
      <c r="Q183" s="92"/>
      <c r="R183" s="92"/>
      <c r="S183" s="92"/>
      <c r="T183" s="92"/>
      <c r="U183" s="92"/>
      <c r="V183" s="92"/>
      <c r="W183" s="92"/>
      <c r="X183" s="109">
        <f t="shared" si="14"/>
        <v>0</v>
      </c>
      <c r="Y183" s="83"/>
      <c r="Z183" s="110">
        <f t="shared" si="15"/>
        <v>0</v>
      </c>
      <c r="AA183" s="111"/>
      <c r="AB183" s="92"/>
      <c r="AC183" s="92"/>
      <c r="AD183" s="92"/>
      <c r="AE183" s="92"/>
      <c r="AF183" s="92"/>
      <c r="AG183" s="92"/>
      <c r="AH183" s="92"/>
      <c r="AI183" s="109">
        <f t="shared" si="16"/>
        <v>0</v>
      </c>
      <c r="AJ183" s="83"/>
      <c r="AK183" s="110">
        <f t="shared" si="17"/>
        <v>0</v>
      </c>
      <c r="AL183" s="111"/>
      <c r="AM183" s="92"/>
      <c r="AN183" s="92"/>
      <c r="AO183" s="92"/>
      <c r="AP183" s="92"/>
      <c r="AQ183" s="92">
        <v>1</v>
      </c>
      <c r="AR183" s="92"/>
      <c r="AS183" s="92"/>
      <c r="AT183" s="92"/>
      <c r="AU183" s="92"/>
      <c r="AV183" s="109">
        <f t="shared" si="18"/>
        <v>250</v>
      </c>
      <c r="AW183" s="75"/>
      <c r="AX183" s="110">
        <f t="shared" si="19"/>
        <v>0</v>
      </c>
      <c r="AY183" s="111"/>
      <c r="AZ183" s="93"/>
      <c r="BA183" s="94" t="s">
        <v>137</v>
      </c>
      <c r="BB183" s="71"/>
      <c r="BC183" s="54"/>
      <c r="BD183" s="41">
        <v>3</v>
      </c>
      <c r="BE183" s="52">
        <v>31</v>
      </c>
      <c r="BF183" s="62">
        <v>3121</v>
      </c>
      <c r="BG183" s="280" t="s">
        <v>52</v>
      </c>
    </row>
    <row r="184" spans="1:59" s="63" customFormat="1" ht="12.75" x14ac:dyDescent="0.2">
      <c r="A184" s="196">
        <v>3</v>
      </c>
      <c r="B184" s="197" t="s">
        <v>108</v>
      </c>
      <c r="C184" s="208">
        <v>31</v>
      </c>
      <c r="D184" s="209" t="s">
        <v>109</v>
      </c>
      <c r="E184" s="210">
        <v>3121</v>
      </c>
      <c r="F184" s="211" t="s">
        <v>133</v>
      </c>
      <c r="G184" s="231" t="s">
        <v>46</v>
      </c>
      <c r="H184" s="89"/>
      <c r="I184" s="90" t="s">
        <v>1117</v>
      </c>
      <c r="J184" s="90" t="s">
        <v>135</v>
      </c>
      <c r="K184" s="90" t="s">
        <v>64</v>
      </c>
      <c r="L184" s="90" t="s">
        <v>1118</v>
      </c>
      <c r="M184" s="91"/>
      <c r="N184" s="108">
        <v>0</v>
      </c>
      <c r="O184" s="313">
        <f t="shared" si="20"/>
        <v>0</v>
      </c>
      <c r="P184" s="104"/>
      <c r="Q184" s="92"/>
      <c r="R184" s="92"/>
      <c r="S184" s="92"/>
      <c r="T184" s="92"/>
      <c r="U184" s="92"/>
      <c r="V184" s="92"/>
      <c r="W184" s="92"/>
      <c r="X184" s="109">
        <f t="shared" si="14"/>
        <v>0</v>
      </c>
      <c r="Y184" s="83"/>
      <c r="Z184" s="110">
        <f t="shared" si="15"/>
        <v>0</v>
      </c>
      <c r="AA184" s="111"/>
      <c r="AB184" s="92"/>
      <c r="AC184" s="92"/>
      <c r="AD184" s="92"/>
      <c r="AE184" s="92"/>
      <c r="AF184" s="92"/>
      <c r="AG184" s="92"/>
      <c r="AH184" s="92"/>
      <c r="AI184" s="109">
        <f t="shared" si="16"/>
        <v>0</v>
      </c>
      <c r="AJ184" s="83"/>
      <c r="AK184" s="110">
        <f t="shared" si="17"/>
        <v>0</v>
      </c>
      <c r="AL184" s="111"/>
      <c r="AM184" s="92"/>
      <c r="AN184" s="92"/>
      <c r="AO184" s="92"/>
      <c r="AP184" s="92"/>
      <c r="AQ184" s="92">
        <v>1</v>
      </c>
      <c r="AR184" s="92"/>
      <c r="AS184" s="92"/>
      <c r="AT184" s="92"/>
      <c r="AU184" s="92"/>
      <c r="AV184" s="109">
        <f t="shared" si="18"/>
        <v>250</v>
      </c>
      <c r="AW184" s="75"/>
      <c r="AX184" s="110">
        <f t="shared" si="19"/>
        <v>0</v>
      </c>
      <c r="AY184" s="111"/>
      <c r="AZ184" s="93"/>
      <c r="BA184" s="94" t="s">
        <v>137</v>
      </c>
      <c r="BB184" s="71"/>
      <c r="BC184" s="54"/>
      <c r="BD184" s="41">
        <v>3</v>
      </c>
      <c r="BE184" s="52">
        <v>31</v>
      </c>
      <c r="BF184" s="62">
        <v>3121</v>
      </c>
      <c r="BG184" s="280" t="s">
        <v>52</v>
      </c>
    </row>
    <row r="185" spans="1:59" s="63" customFormat="1" ht="12.75" x14ac:dyDescent="0.2">
      <c r="A185" s="196">
        <v>3</v>
      </c>
      <c r="B185" s="197" t="s">
        <v>108</v>
      </c>
      <c r="C185" s="208">
        <v>31</v>
      </c>
      <c r="D185" s="209" t="s">
        <v>109</v>
      </c>
      <c r="E185" s="210">
        <v>3121</v>
      </c>
      <c r="F185" s="211" t="s">
        <v>133</v>
      </c>
      <c r="G185" s="231" t="s">
        <v>46</v>
      </c>
      <c r="H185" s="89"/>
      <c r="I185" s="90" t="s">
        <v>1117</v>
      </c>
      <c r="J185" s="90" t="s">
        <v>135</v>
      </c>
      <c r="K185" s="90" t="s">
        <v>64</v>
      </c>
      <c r="L185" s="90" t="s">
        <v>1129</v>
      </c>
      <c r="M185" s="91"/>
      <c r="N185" s="108">
        <v>0</v>
      </c>
      <c r="O185" s="313">
        <f t="shared" si="20"/>
        <v>0</v>
      </c>
      <c r="P185" s="104"/>
      <c r="Q185" s="92"/>
      <c r="R185" s="92"/>
      <c r="S185" s="92"/>
      <c r="T185" s="92"/>
      <c r="U185" s="92"/>
      <c r="V185" s="92"/>
      <c r="W185" s="92"/>
      <c r="X185" s="109">
        <f t="shared" si="14"/>
        <v>0</v>
      </c>
      <c r="Y185" s="83"/>
      <c r="Z185" s="110">
        <f t="shared" si="15"/>
        <v>0</v>
      </c>
      <c r="AA185" s="111"/>
      <c r="AB185" s="92"/>
      <c r="AC185" s="92"/>
      <c r="AD185" s="92"/>
      <c r="AE185" s="92"/>
      <c r="AF185" s="92"/>
      <c r="AG185" s="92"/>
      <c r="AH185" s="92"/>
      <c r="AI185" s="109">
        <f t="shared" si="16"/>
        <v>0</v>
      </c>
      <c r="AJ185" s="83"/>
      <c r="AK185" s="110">
        <f t="shared" si="17"/>
        <v>0</v>
      </c>
      <c r="AL185" s="111"/>
      <c r="AM185" s="92"/>
      <c r="AN185" s="92"/>
      <c r="AO185" s="92"/>
      <c r="AP185" s="92"/>
      <c r="AQ185" s="92">
        <v>1</v>
      </c>
      <c r="AR185" s="92"/>
      <c r="AS185" s="92"/>
      <c r="AT185" s="92"/>
      <c r="AU185" s="92"/>
      <c r="AV185" s="109">
        <f t="shared" si="18"/>
        <v>250</v>
      </c>
      <c r="AW185" s="75"/>
      <c r="AX185" s="110">
        <f t="shared" si="19"/>
        <v>0</v>
      </c>
      <c r="AY185" s="111"/>
      <c r="AZ185" s="93"/>
      <c r="BA185" s="94" t="s">
        <v>137</v>
      </c>
      <c r="BB185" s="71"/>
      <c r="BC185" s="54"/>
      <c r="BD185" s="41">
        <v>3</v>
      </c>
      <c r="BE185" s="52">
        <v>31</v>
      </c>
      <c r="BF185" s="62">
        <v>3121</v>
      </c>
      <c r="BG185" s="280" t="s">
        <v>52</v>
      </c>
    </row>
    <row r="186" spans="1:59" s="63" customFormat="1" ht="12.75" x14ac:dyDescent="0.2">
      <c r="A186" s="196">
        <v>3</v>
      </c>
      <c r="B186" s="197" t="s">
        <v>108</v>
      </c>
      <c r="C186" s="208">
        <v>31</v>
      </c>
      <c r="D186" s="209" t="s">
        <v>109</v>
      </c>
      <c r="E186" s="210">
        <v>3121</v>
      </c>
      <c r="F186" s="211" t="s">
        <v>133</v>
      </c>
      <c r="G186" s="231" t="s">
        <v>46</v>
      </c>
      <c r="H186" s="89"/>
      <c r="I186" s="90" t="s">
        <v>1119</v>
      </c>
      <c r="J186" s="90" t="s">
        <v>135</v>
      </c>
      <c r="K186" s="90" t="s">
        <v>64</v>
      </c>
      <c r="L186" s="90" t="s">
        <v>1120</v>
      </c>
      <c r="M186" s="91"/>
      <c r="N186" s="108">
        <v>0</v>
      </c>
      <c r="O186" s="313">
        <f t="shared" si="20"/>
        <v>0</v>
      </c>
      <c r="P186" s="104"/>
      <c r="Q186" s="92"/>
      <c r="R186" s="92"/>
      <c r="S186" s="92"/>
      <c r="T186" s="92"/>
      <c r="U186" s="92"/>
      <c r="V186" s="92"/>
      <c r="W186" s="92"/>
      <c r="X186" s="109">
        <f t="shared" si="14"/>
        <v>0</v>
      </c>
      <c r="Y186" s="83"/>
      <c r="Z186" s="110">
        <f t="shared" si="15"/>
        <v>0</v>
      </c>
      <c r="AA186" s="111"/>
      <c r="AB186" s="92"/>
      <c r="AC186" s="92"/>
      <c r="AD186" s="92"/>
      <c r="AE186" s="92"/>
      <c r="AF186" s="92"/>
      <c r="AG186" s="92"/>
      <c r="AH186" s="92"/>
      <c r="AI186" s="109">
        <f t="shared" si="16"/>
        <v>0</v>
      </c>
      <c r="AJ186" s="83"/>
      <c r="AK186" s="110">
        <f t="shared" si="17"/>
        <v>0</v>
      </c>
      <c r="AL186" s="111"/>
      <c r="AM186" s="92"/>
      <c r="AN186" s="92"/>
      <c r="AO186" s="92"/>
      <c r="AP186" s="92">
        <v>1</v>
      </c>
      <c r="AQ186" s="92"/>
      <c r="AR186" s="92"/>
      <c r="AS186" s="92"/>
      <c r="AT186" s="92"/>
      <c r="AU186" s="92"/>
      <c r="AV186" s="109">
        <f t="shared" si="18"/>
        <v>100</v>
      </c>
      <c r="AW186" s="75"/>
      <c r="AX186" s="110">
        <f t="shared" si="19"/>
        <v>0</v>
      </c>
      <c r="AY186" s="111"/>
      <c r="AZ186" s="93"/>
      <c r="BA186" s="94" t="s">
        <v>137</v>
      </c>
      <c r="BB186" s="71"/>
      <c r="BC186" s="54"/>
      <c r="BD186" s="41">
        <v>3</v>
      </c>
      <c r="BE186" s="52">
        <v>31</v>
      </c>
      <c r="BF186" s="62">
        <v>3121</v>
      </c>
      <c r="BG186" s="280" t="s">
        <v>52</v>
      </c>
    </row>
    <row r="187" spans="1:59" s="63" customFormat="1" ht="12.75" x14ac:dyDescent="0.2">
      <c r="A187" s="196">
        <v>3</v>
      </c>
      <c r="B187" s="197" t="s">
        <v>108</v>
      </c>
      <c r="C187" s="208">
        <v>31</v>
      </c>
      <c r="D187" s="209" t="s">
        <v>109</v>
      </c>
      <c r="E187" s="210">
        <v>3121</v>
      </c>
      <c r="F187" s="211" t="s">
        <v>133</v>
      </c>
      <c r="G187" s="231" t="s">
        <v>46</v>
      </c>
      <c r="H187" s="89"/>
      <c r="I187" s="90" t="s">
        <v>1121</v>
      </c>
      <c r="J187" s="90" t="s">
        <v>135</v>
      </c>
      <c r="K187" s="90" t="s">
        <v>64</v>
      </c>
      <c r="L187" s="90" t="s">
        <v>467</v>
      </c>
      <c r="M187" s="91"/>
      <c r="N187" s="108">
        <v>3</v>
      </c>
      <c r="O187" s="313">
        <f t="shared" si="20"/>
        <v>0.05</v>
      </c>
      <c r="P187" s="104"/>
      <c r="Q187" s="92"/>
      <c r="R187" s="92"/>
      <c r="S187" s="92"/>
      <c r="T187" s="92"/>
      <c r="U187" s="92"/>
      <c r="V187" s="92"/>
      <c r="W187" s="92"/>
      <c r="X187" s="109">
        <f t="shared" si="14"/>
        <v>0</v>
      </c>
      <c r="Y187" s="83"/>
      <c r="Z187" s="110">
        <f t="shared" si="15"/>
        <v>0</v>
      </c>
      <c r="AA187" s="111"/>
      <c r="AB187" s="92"/>
      <c r="AC187" s="92"/>
      <c r="AD187" s="92"/>
      <c r="AE187" s="92"/>
      <c r="AF187" s="92"/>
      <c r="AG187" s="92"/>
      <c r="AH187" s="92"/>
      <c r="AI187" s="109">
        <f t="shared" si="16"/>
        <v>0</v>
      </c>
      <c r="AJ187" s="83"/>
      <c r="AK187" s="110">
        <f t="shared" si="17"/>
        <v>0</v>
      </c>
      <c r="AL187" s="111"/>
      <c r="AM187" s="92"/>
      <c r="AN187" s="92"/>
      <c r="AO187" s="92">
        <v>1</v>
      </c>
      <c r="AP187" s="92"/>
      <c r="AQ187" s="92"/>
      <c r="AR187" s="92"/>
      <c r="AS187" s="92"/>
      <c r="AT187" s="92"/>
      <c r="AU187" s="92"/>
      <c r="AV187" s="109">
        <f t="shared" si="18"/>
        <v>50</v>
      </c>
      <c r="AW187" s="75"/>
      <c r="AX187" s="110">
        <f t="shared" si="19"/>
        <v>2.5</v>
      </c>
      <c r="AY187" s="111"/>
      <c r="AZ187" s="93"/>
      <c r="BA187" s="94" t="s">
        <v>137</v>
      </c>
      <c r="BB187" s="71"/>
      <c r="BC187" s="54"/>
      <c r="BD187" s="41">
        <v>3</v>
      </c>
      <c r="BE187" s="52">
        <v>31</v>
      </c>
      <c r="BF187" s="62">
        <v>3121</v>
      </c>
      <c r="BG187" s="280" t="s">
        <v>52</v>
      </c>
    </row>
    <row r="188" spans="1:59" s="63" customFormat="1" ht="12.75" x14ac:dyDescent="0.2">
      <c r="A188" s="196">
        <v>3</v>
      </c>
      <c r="B188" s="197" t="s">
        <v>108</v>
      </c>
      <c r="C188" s="208">
        <v>31</v>
      </c>
      <c r="D188" s="209" t="s">
        <v>109</v>
      </c>
      <c r="E188" s="210">
        <v>3121</v>
      </c>
      <c r="F188" s="211" t="s">
        <v>133</v>
      </c>
      <c r="G188" s="231" t="s">
        <v>46</v>
      </c>
      <c r="H188" s="89"/>
      <c r="I188" s="90" t="s">
        <v>1122</v>
      </c>
      <c r="J188" s="90" t="s">
        <v>135</v>
      </c>
      <c r="K188" s="90" t="s">
        <v>64</v>
      </c>
      <c r="L188" s="90" t="s">
        <v>1123</v>
      </c>
      <c r="M188" s="91"/>
      <c r="N188" s="108">
        <v>0</v>
      </c>
      <c r="O188" s="313">
        <f t="shared" si="20"/>
        <v>0</v>
      </c>
      <c r="P188" s="104"/>
      <c r="Q188" s="92"/>
      <c r="R188" s="92"/>
      <c r="S188" s="92"/>
      <c r="T188" s="92"/>
      <c r="U188" s="92"/>
      <c r="V188" s="92"/>
      <c r="W188" s="92"/>
      <c r="X188" s="109">
        <f t="shared" si="14"/>
        <v>0</v>
      </c>
      <c r="Y188" s="83"/>
      <c r="Z188" s="110">
        <f t="shared" si="15"/>
        <v>0</v>
      </c>
      <c r="AA188" s="111"/>
      <c r="AB188" s="92"/>
      <c r="AC188" s="92"/>
      <c r="AD188" s="92"/>
      <c r="AE188" s="92"/>
      <c r="AF188" s="92"/>
      <c r="AG188" s="92"/>
      <c r="AH188" s="92"/>
      <c r="AI188" s="109">
        <f t="shared" si="16"/>
        <v>0</v>
      </c>
      <c r="AJ188" s="83"/>
      <c r="AK188" s="110">
        <f t="shared" si="17"/>
        <v>0</v>
      </c>
      <c r="AL188" s="111"/>
      <c r="AM188" s="92"/>
      <c r="AN188" s="92"/>
      <c r="AO188" s="92"/>
      <c r="AP188" s="92"/>
      <c r="AQ188" s="92"/>
      <c r="AR188" s="92"/>
      <c r="AS188" s="92">
        <v>1</v>
      </c>
      <c r="AT188" s="92"/>
      <c r="AU188" s="92"/>
      <c r="AV188" s="109">
        <f t="shared" si="18"/>
        <v>1000</v>
      </c>
      <c r="AW188" s="75"/>
      <c r="AX188" s="110">
        <f t="shared" si="19"/>
        <v>0</v>
      </c>
      <c r="AY188" s="111"/>
      <c r="AZ188" s="93"/>
      <c r="BA188" s="94" t="s">
        <v>137</v>
      </c>
      <c r="BB188" s="71"/>
      <c r="BC188" s="54"/>
      <c r="BD188" s="41">
        <v>3</v>
      </c>
      <c r="BE188" s="52">
        <v>31</v>
      </c>
      <c r="BF188" s="62">
        <v>3121</v>
      </c>
      <c r="BG188" s="280" t="s">
        <v>52</v>
      </c>
    </row>
    <row r="189" spans="1:59" s="63" customFormat="1" ht="12.75" x14ac:dyDescent="0.2">
      <c r="A189" s="196">
        <v>3</v>
      </c>
      <c r="B189" s="197" t="s">
        <v>108</v>
      </c>
      <c r="C189" s="208">
        <v>31</v>
      </c>
      <c r="D189" s="209" t="s">
        <v>109</v>
      </c>
      <c r="E189" s="210">
        <v>3121</v>
      </c>
      <c r="F189" s="211" t="s">
        <v>133</v>
      </c>
      <c r="G189" s="231" t="s">
        <v>46</v>
      </c>
      <c r="H189" s="65"/>
      <c r="I189" s="222"/>
      <c r="J189" s="66"/>
      <c r="K189" s="66"/>
      <c r="L189" s="66"/>
      <c r="M189" s="64"/>
      <c r="N189" s="304"/>
      <c r="O189" s="305"/>
      <c r="P189" s="127"/>
      <c r="Q189" s="67"/>
      <c r="R189" s="67"/>
      <c r="S189" s="67"/>
      <c r="T189" s="67"/>
      <c r="U189" s="67"/>
      <c r="V189" s="67"/>
      <c r="W189" s="67"/>
      <c r="X189" s="67"/>
      <c r="Y189" s="68"/>
      <c r="Z189" s="68"/>
      <c r="AA189" s="68"/>
      <c r="AB189" s="67"/>
      <c r="AC189" s="67"/>
      <c r="AD189" s="67"/>
      <c r="AE189" s="67"/>
      <c r="AF189" s="67"/>
      <c r="AG189" s="67"/>
      <c r="AH189" s="67"/>
      <c r="AI189" s="67"/>
      <c r="AJ189" s="68"/>
      <c r="AK189" s="68"/>
      <c r="AL189" s="68"/>
      <c r="AM189" s="67"/>
      <c r="AN189" s="67"/>
      <c r="AO189" s="67"/>
      <c r="AP189" s="67"/>
      <c r="AQ189" s="67"/>
      <c r="AR189" s="67"/>
      <c r="AS189" s="67"/>
      <c r="AT189" s="67"/>
      <c r="AU189" s="67"/>
      <c r="AV189" s="67"/>
      <c r="AW189" s="67"/>
      <c r="AX189" s="68"/>
      <c r="AY189" s="68"/>
      <c r="AZ189" s="69"/>
      <c r="BA189" s="70"/>
      <c r="BB189" s="71"/>
      <c r="BC189" s="54"/>
      <c r="BD189" s="41">
        <v>3</v>
      </c>
      <c r="BE189" s="52">
        <v>31</v>
      </c>
      <c r="BF189" s="62">
        <v>3121</v>
      </c>
      <c r="BG189" s="275"/>
    </row>
    <row r="190" spans="1:59" s="63" customFormat="1" ht="12.75" x14ac:dyDescent="0.2">
      <c r="A190" s="196">
        <v>3</v>
      </c>
      <c r="B190" s="197" t="s">
        <v>108</v>
      </c>
      <c r="C190" s="208">
        <v>31</v>
      </c>
      <c r="D190" s="209" t="s">
        <v>109</v>
      </c>
      <c r="E190" s="210">
        <v>3121</v>
      </c>
      <c r="F190" s="211" t="s">
        <v>133</v>
      </c>
      <c r="G190" s="230"/>
      <c r="H190" s="56"/>
      <c r="I190" s="221"/>
      <c r="J190" s="57"/>
      <c r="K190" s="57"/>
      <c r="L190" s="57"/>
      <c r="M190" s="55"/>
      <c r="N190" s="303"/>
      <c r="O190" s="245"/>
      <c r="P190" s="122"/>
      <c r="Q190" s="58"/>
      <c r="R190" s="58"/>
      <c r="S190" s="58"/>
      <c r="T190" s="58"/>
      <c r="U190" s="58"/>
      <c r="V190" s="58"/>
      <c r="W190" s="58"/>
      <c r="X190" s="58"/>
      <c r="Y190" s="59"/>
      <c r="Z190" s="59"/>
      <c r="AA190" s="59"/>
      <c r="AB190" s="58"/>
      <c r="AC190" s="58"/>
      <c r="AD190" s="58"/>
      <c r="AE190" s="58"/>
      <c r="AF190" s="58"/>
      <c r="AG190" s="58"/>
      <c r="AH190" s="58"/>
      <c r="AI190" s="58"/>
      <c r="AJ190" s="59"/>
      <c r="AK190" s="59"/>
      <c r="AL190" s="59"/>
      <c r="AM190" s="58"/>
      <c r="AN190" s="58"/>
      <c r="AO190" s="58"/>
      <c r="AP190" s="58"/>
      <c r="AQ190" s="58"/>
      <c r="AR190" s="58"/>
      <c r="AS190" s="58"/>
      <c r="AT190" s="58"/>
      <c r="AU190" s="58"/>
      <c r="AV190" s="58"/>
      <c r="AW190" s="58"/>
      <c r="AX190" s="59"/>
      <c r="AY190" s="59"/>
      <c r="AZ190" s="60"/>
      <c r="BA190" s="61"/>
      <c r="BB190" s="54"/>
      <c r="BC190" s="54"/>
      <c r="BD190" s="41">
        <v>3</v>
      </c>
      <c r="BE190" s="52">
        <v>31</v>
      </c>
      <c r="BF190" s="62">
        <v>3121</v>
      </c>
      <c r="BG190" s="274"/>
    </row>
    <row r="191" spans="1:59" s="63" customFormat="1" ht="12.75" x14ac:dyDescent="0.2">
      <c r="A191" s="196">
        <v>3</v>
      </c>
      <c r="B191" s="197" t="s">
        <v>108</v>
      </c>
      <c r="C191" s="208">
        <v>31</v>
      </c>
      <c r="D191" s="209" t="s">
        <v>109</v>
      </c>
      <c r="E191" s="212">
        <v>3122</v>
      </c>
      <c r="F191" s="213" t="s">
        <v>158</v>
      </c>
      <c r="G191" s="232"/>
      <c r="H191" s="97"/>
      <c r="I191" s="224"/>
      <c r="J191" s="98"/>
      <c r="K191" s="98"/>
      <c r="L191" s="98"/>
      <c r="M191" s="96"/>
      <c r="N191" s="307"/>
      <c r="O191" s="246"/>
      <c r="P191" s="124"/>
      <c r="Q191" s="124"/>
      <c r="R191" s="124"/>
      <c r="S191" s="124"/>
      <c r="T191" s="124"/>
      <c r="U191" s="124"/>
      <c r="V191" s="124"/>
      <c r="W191" s="124"/>
      <c r="X191" s="124"/>
      <c r="Y191" s="100"/>
      <c r="Z191" s="125"/>
      <c r="AA191" s="125"/>
      <c r="AB191" s="124"/>
      <c r="AC191" s="124"/>
      <c r="AD191" s="124"/>
      <c r="AE191" s="124"/>
      <c r="AF191" s="124"/>
      <c r="AG191" s="124"/>
      <c r="AH191" s="124"/>
      <c r="AI191" s="124"/>
      <c r="AJ191" s="100"/>
      <c r="AK191" s="125"/>
      <c r="AL191" s="125"/>
      <c r="AM191" s="124"/>
      <c r="AN191" s="124"/>
      <c r="AO191" s="124"/>
      <c r="AP191" s="124"/>
      <c r="AQ191" s="124"/>
      <c r="AR191" s="124"/>
      <c r="AS191" s="124"/>
      <c r="AT191" s="124"/>
      <c r="AU191" s="124"/>
      <c r="AV191" s="124"/>
      <c r="AW191" s="99"/>
      <c r="AX191" s="125"/>
      <c r="AY191" s="100"/>
      <c r="AZ191" s="101"/>
      <c r="BA191" s="102"/>
      <c r="BB191" s="95"/>
      <c r="BC191" s="95"/>
      <c r="BD191" s="41">
        <v>3</v>
      </c>
      <c r="BE191" s="52">
        <v>31</v>
      </c>
      <c r="BF191" s="103">
        <v>3122</v>
      </c>
      <c r="BG191" s="277"/>
    </row>
    <row r="192" spans="1:59" s="63" customFormat="1" ht="12.75" x14ac:dyDescent="0.2">
      <c r="A192" s="196">
        <v>3</v>
      </c>
      <c r="B192" s="197" t="s">
        <v>108</v>
      </c>
      <c r="C192" s="208">
        <v>31</v>
      </c>
      <c r="D192" s="209" t="s">
        <v>109</v>
      </c>
      <c r="E192" s="212">
        <v>3122</v>
      </c>
      <c r="F192" s="213" t="s">
        <v>158</v>
      </c>
      <c r="G192" s="232"/>
      <c r="H192" s="97"/>
      <c r="I192" s="224"/>
      <c r="J192" s="98"/>
      <c r="K192" s="98"/>
      <c r="L192" s="98"/>
      <c r="M192" s="96"/>
      <c r="N192" s="307"/>
      <c r="O192" s="246"/>
      <c r="P192" s="124"/>
      <c r="Q192" s="99"/>
      <c r="R192" s="99"/>
      <c r="S192" s="99"/>
      <c r="T192" s="99"/>
      <c r="U192" s="99"/>
      <c r="V192" s="99"/>
      <c r="W192" s="99"/>
      <c r="X192" s="99"/>
      <c r="Y192" s="100"/>
      <c r="Z192" s="100"/>
      <c r="AA192" s="100"/>
      <c r="AB192" s="99"/>
      <c r="AC192" s="99"/>
      <c r="AD192" s="99"/>
      <c r="AE192" s="99"/>
      <c r="AF192" s="99"/>
      <c r="AG192" s="99"/>
      <c r="AH192" s="99"/>
      <c r="AI192" s="99"/>
      <c r="AJ192" s="100"/>
      <c r="AK192" s="100"/>
      <c r="AL192" s="100"/>
      <c r="AM192" s="99"/>
      <c r="AN192" s="99"/>
      <c r="AO192" s="99"/>
      <c r="AP192" s="99"/>
      <c r="AQ192" s="99"/>
      <c r="AR192" s="99"/>
      <c r="AS192" s="99"/>
      <c r="AT192" s="99"/>
      <c r="AU192" s="99"/>
      <c r="AV192" s="99"/>
      <c r="AW192" s="99"/>
      <c r="AX192" s="100"/>
      <c r="AY192" s="100"/>
      <c r="AZ192" s="101"/>
      <c r="BA192" s="102"/>
      <c r="BB192" s="95"/>
      <c r="BC192" s="95"/>
      <c r="BD192" s="41">
        <v>3</v>
      </c>
      <c r="BE192" s="52">
        <v>31</v>
      </c>
      <c r="BF192" s="103">
        <v>3122</v>
      </c>
      <c r="BG192" s="277"/>
    </row>
    <row r="193" spans="1:59" s="63" customFormat="1" ht="12.75" x14ac:dyDescent="0.2">
      <c r="A193" s="196">
        <v>3</v>
      </c>
      <c r="B193" s="197" t="s">
        <v>108</v>
      </c>
      <c r="C193" s="208">
        <v>31</v>
      </c>
      <c r="D193" s="209" t="s">
        <v>109</v>
      </c>
      <c r="E193" s="212">
        <v>3122</v>
      </c>
      <c r="F193" s="213" t="s">
        <v>158</v>
      </c>
      <c r="G193" s="231"/>
      <c r="H193" s="65"/>
      <c r="I193" s="222"/>
      <c r="J193" s="66"/>
      <c r="K193" s="66"/>
      <c r="L193" s="66"/>
      <c r="M193" s="64"/>
      <c r="N193" s="304"/>
      <c r="O193" s="305"/>
      <c r="P193" s="127"/>
      <c r="Q193" s="67"/>
      <c r="R193" s="67"/>
      <c r="S193" s="67"/>
      <c r="T193" s="67"/>
      <c r="U193" s="67"/>
      <c r="V193" s="67"/>
      <c r="W193" s="67"/>
      <c r="X193" s="67"/>
      <c r="Y193" s="68"/>
      <c r="Z193" s="68"/>
      <c r="AA193" s="68"/>
      <c r="AB193" s="67"/>
      <c r="AC193" s="67"/>
      <c r="AD193" s="67"/>
      <c r="AE193" s="67"/>
      <c r="AF193" s="67"/>
      <c r="AG193" s="67"/>
      <c r="AH193" s="67"/>
      <c r="AI193" s="67"/>
      <c r="AJ193" s="68"/>
      <c r="AK193" s="68"/>
      <c r="AL193" s="68"/>
      <c r="AM193" s="67"/>
      <c r="AN193" s="67"/>
      <c r="AO193" s="67"/>
      <c r="AP193" s="67"/>
      <c r="AQ193" s="67"/>
      <c r="AR193" s="67"/>
      <c r="AS193" s="67"/>
      <c r="AT193" s="67"/>
      <c r="AU193" s="67"/>
      <c r="AV193" s="67"/>
      <c r="AW193" s="67"/>
      <c r="AX193" s="68"/>
      <c r="AY193" s="68"/>
      <c r="AZ193" s="69"/>
      <c r="BA193" s="70"/>
      <c r="BB193" s="71"/>
      <c r="BC193" s="95"/>
      <c r="BD193" s="41">
        <v>3</v>
      </c>
      <c r="BE193" s="52">
        <v>31</v>
      </c>
      <c r="BF193" s="103">
        <v>3122</v>
      </c>
      <c r="BG193" s="275"/>
    </row>
    <row r="194" spans="1:59" s="63" customFormat="1" ht="12.75" x14ac:dyDescent="0.2">
      <c r="A194" s="196">
        <v>3</v>
      </c>
      <c r="B194" s="197" t="s">
        <v>108</v>
      </c>
      <c r="C194" s="208">
        <v>31</v>
      </c>
      <c r="D194" s="209" t="s">
        <v>109</v>
      </c>
      <c r="E194" s="212">
        <v>3122</v>
      </c>
      <c r="F194" s="213" t="s">
        <v>158</v>
      </c>
      <c r="G194" s="231" t="s">
        <v>46</v>
      </c>
      <c r="H194" s="72" t="s">
        <v>1233</v>
      </c>
      <c r="I194" s="73" t="s">
        <v>1164</v>
      </c>
      <c r="J194" s="73"/>
      <c r="K194" s="73"/>
      <c r="L194" s="73"/>
      <c r="M194" s="74"/>
      <c r="N194" s="247"/>
      <c r="O194" s="306"/>
      <c r="P194" s="105"/>
      <c r="Q194" s="75"/>
      <c r="R194" s="75"/>
      <c r="S194" s="75"/>
      <c r="T194" s="75"/>
      <c r="U194" s="75"/>
      <c r="V194" s="75"/>
      <c r="W194" s="75"/>
      <c r="X194" s="75"/>
      <c r="Y194" s="76" t="s">
        <v>1241</v>
      </c>
      <c r="Z194" s="77" t="s">
        <v>1241</v>
      </c>
      <c r="AA194" s="78">
        <f>AA$143</f>
        <v>0</v>
      </c>
      <c r="AB194" s="75"/>
      <c r="AC194" s="75"/>
      <c r="AD194" s="75"/>
      <c r="AE194" s="75"/>
      <c r="AF194" s="75"/>
      <c r="AG194" s="75"/>
      <c r="AH194" s="75"/>
      <c r="AI194" s="75"/>
      <c r="AJ194" s="76" t="s">
        <v>1241</v>
      </c>
      <c r="AK194" s="77" t="s">
        <v>1241</v>
      </c>
      <c r="AL194" s="78">
        <f>AL$143</f>
        <v>0</v>
      </c>
      <c r="AM194" s="75"/>
      <c r="AN194" s="75"/>
      <c r="AO194" s="75"/>
      <c r="AP194" s="75"/>
      <c r="AQ194" s="75"/>
      <c r="AR194" s="75"/>
      <c r="AS194" s="75"/>
      <c r="AT194" s="75"/>
      <c r="AU194" s="75"/>
      <c r="AV194" s="75"/>
      <c r="AW194" s="76" t="s">
        <v>1241</v>
      </c>
      <c r="AX194" s="77" t="s">
        <v>1241</v>
      </c>
      <c r="AY194" s="78">
        <f>AY$143</f>
        <v>10</v>
      </c>
      <c r="AZ194" s="79"/>
      <c r="BA194" s="80" t="str">
        <f>I194</f>
        <v>&gt; see 3121, In situ concrete</v>
      </c>
      <c r="BB194" s="71"/>
      <c r="BC194" s="95"/>
      <c r="BD194" s="41">
        <v>3</v>
      </c>
      <c r="BE194" s="52">
        <v>31</v>
      </c>
      <c r="BF194" s="103">
        <v>3122</v>
      </c>
      <c r="BG194" s="276" t="str">
        <f>H194</f>
        <v>Default Scenario (Link)</v>
      </c>
    </row>
    <row r="195" spans="1:59" s="63" customFormat="1" ht="12.75" x14ac:dyDescent="0.2">
      <c r="A195" s="196">
        <v>3</v>
      </c>
      <c r="B195" s="197" t="s">
        <v>108</v>
      </c>
      <c r="C195" s="208">
        <v>31</v>
      </c>
      <c r="D195" s="209" t="s">
        <v>109</v>
      </c>
      <c r="E195" s="212">
        <v>3122</v>
      </c>
      <c r="F195" s="213" t="s">
        <v>158</v>
      </c>
      <c r="G195" s="231"/>
      <c r="H195" s="65"/>
      <c r="I195" s="222"/>
      <c r="J195" s="66"/>
      <c r="K195" s="66"/>
      <c r="L195" s="66"/>
      <c r="M195" s="64"/>
      <c r="N195" s="304"/>
      <c r="O195" s="305"/>
      <c r="P195" s="127"/>
      <c r="Q195" s="67"/>
      <c r="R195" s="67"/>
      <c r="S195" s="67"/>
      <c r="T195" s="67"/>
      <c r="U195" s="67"/>
      <c r="V195" s="67"/>
      <c r="W195" s="67"/>
      <c r="X195" s="67"/>
      <c r="Y195" s="68"/>
      <c r="Z195" s="68"/>
      <c r="AA195" s="68"/>
      <c r="AB195" s="67"/>
      <c r="AC195" s="67"/>
      <c r="AD195" s="67"/>
      <c r="AE195" s="67"/>
      <c r="AF195" s="67"/>
      <c r="AG195" s="67"/>
      <c r="AH195" s="67"/>
      <c r="AI195" s="67"/>
      <c r="AJ195" s="68"/>
      <c r="AK195" s="68"/>
      <c r="AL195" s="68"/>
      <c r="AM195" s="67"/>
      <c r="AN195" s="67"/>
      <c r="AO195" s="67"/>
      <c r="AP195" s="67"/>
      <c r="AQ195" s="67"/>
      <c r="AR195" s="67"/>
      <c r="AS195" s="67"/>
      <c r="AT195" s="67"/>
      <c r="AU195" s="67"/>
      <c r="AV195" s="67"/>
      <c r="AW195" s="67"/>
      <c r="AX195" s="68"/>
      <c r="AY195" s="68"/>
      <c r="AZ195" s="69"/>
      <c r="BA195" s="70"/>
      <c r="BB195" s="71"/>
      <c r="BC195" s="95"/>
      <c r="BD195" s="41">
        <v>3</v>
      </c>
      <c r="BE195" s="52">
        <v>31</v>
      </c>
      <c r="BF195" s="103">
        <v>3122</v>
      </c>
      <c r="BG195" s="275"/>
    </row>
    <row r="196" spans="1:59" s="63" customFormat="1" ht="12.75" x14ac:dyDescent="0.2">
      <c r="A196" s="196">
        <v>3</v>
      </c>
      <c r="B196" s="197" t="s">
        <v>108</v>
      </c>
      <c r="C196" s="208">
        <v>31</v>
      </c>
      <c r="D196" s="209" t="s">
        <v>109</v>
      </c>
      <c r="E196" s="212">
        <v>3122</v>
      </c>
      <c r="F196" s="213" t="s">
        <v>158</v>
      </c>
      <c r="G196" s="232"/>
      <c r="H196" s="97"/>
      <c r="I196" s="224"/>
      <c r="J196" s="98"/>
      <c r="K196" s="98"/>
      <c r="L196" s="98"/>
      <c r="M196" s="96"/>
      <c r="N196" s="307"/>
      <c r="O196" s="246"/>
      <c r="P196" s="124"/>
      <c r="Q196" s="99"/>
      <c r="R196" s="99"/>
      <c r="S196" s="99"/>
      <c r="T196" s="99"/>
      <c r="U196" s="99"/>
      <c r="V196" s="99"/>
      <c r="W196" s="99"/>
      <c r="X196" s="99"/>
      <c r="Y196" s="100"/>
      <c r="Z196" s="100"/>
      <c r="AA196" s="100"/>
      <c r="AB196" s="99"/>
      <c r="AC196" s="99"/>
      <c r="AD196" s="99"/>
      <c r="AE196" s="99"/>
      <c r="AF196" s="99"/>
      <c r="AG196" s="99"/>
      <c r="AH196" s="99"/>
      <c r="AI196" s="99"/>
      <c r="AJ196" s="100"/>
      <c r="AK196" s="100"/>
      <c r="AL196" s="100"/>
      <c r="AM196" s="99"/>
      <c r="AN196" s="99"/>
      <c r="AO196" s="99"/>
      <c r="AP196" s="99"/>
      <c r="AQ196" s="99"/>
      <c r="AR196" s="99"/>
      <c r="AS196" s="99"/>
      <c r="AT196" s="99"/>
      <c r="AU196" s="99"/>
      <c r="AV196" s="99"/>
      <c r="AW196" s="99"/>
      <c r="AX196" s="100"/>
      <c r="AY196" s="100"/>
      <c r="AZ196" s="101"/>
      <c r="BA196" s="102"/>
      <c r="BB196" s="95"/>
      <c r="BC196" s="95"/>
      <c r="BD196" s="41">
        <v>3</v>
      </c>
      <c r="BE196" s="52">
        <v>31</v>
      </c>
      <c r="BF196" s="103">
        <v>3122</v>
      </c>
      <c r="BG196" s="277"/>
    </row>
    <row r="197" spans="1:59" s="63" customFormat="1" ht="12.75" x14ac:dyDescent="0.2">
      <c r="A197" s="196">
        <v>3</v>
      </c>
      <c r="B197" s="197" t="s">
        <v>108</v>
      </c>
      <c r="C197" s="208">
        <v>31</v>
      </c>
      <c r="D197" s="209" t="s">
        <v>109</v>
      </c>
      <c r="E197" s="210">
        <v>3125</v>
      </c>
      <c r="F197" s="211" t="s">
        <v>107</v>
      </c>
      <c r="G197" s="230"/>
      <c r="H197" s="56"/>
      <c r="I197" s="221"/>
      <c r="J197" s="57"/>
      <c r="K197" s="57"/>
      <c r="L197" s="57"/>
      <c r="M197" s="55"/>
      <c r="N197" s="303"/>
      <c r="O197" s="245"/>
      <c r="P197" s="122"/>
      <c r="Q197" s="122"/>
      <c r="R197" s="122"/>
      <c r="S197" s="122"/>
      <c r="T197" s="122"/>
      <c r="U197" s="122"/>
      <c r="V197" s="122"/>
      <c r="W197" s="122"/>
      <c r="X197" s="122"/>
      <c r="Y197" s="59"/>
      <c r="Z197" s="123"/>
      <c r="AA197" s="123"/>
      <c r="AB197" s="122"/>
      <c r="AC197" s="122"/>
      <c r="AD197" s="122"/>
      <c r="AE197" s="122"/>
      <c r="AF197" s="122"/>
      <c r="AG197" s="122"/>
      <c r="AH197" s="122"/>
      <c r="AI197" s="122"/>
      <c r="AJ197" s="59"/>
      <c r="AK197" s="123"/>
      <c r="AL197" s="123"/>
      <c r="AM197" s="122"/>
      <c r="AN197" s="122"/>
      <c r="AO197" s="122"/>
      <c r="AP197" s="122"/>
      <c r="AQ197" s="122"/>
      <c r="AR197" s="122"/>
      <c r="AS197" s="122"/>
      <c r="AT197" s="122"/>
      <c r="AU197" s="122"/>
      <c r="AV197" s="122"/>
      <c r="AW197" s="58"/>
      <c r="AX197" s="123"/>
      <c r="AY197" s="59"/>
      <c r="AZ197" s="60"/>
      <c r="BA197" s="61"/>
      <c r="BB197" s="54"/>
      <c r="BC197" s="54"/>
      <c r="BD197" s="41">
        <v>3</v>
      </c>
      <c r="BE197" s="52">
        <v>31</v>
      </c>
      <c r="BF197" s="62">
        <v>3125</v>
      </c>
      <c r="BG197" s="274"/>
    </row>
    <row r="198" spans="1:59" s="63" customFormat="1" ht="12.75" x14ac:dyDescent="0.2">
      <c r="A198" s="196">
        <v>3</v>
      </c>
      <c r="B198" s="197" t="s">
        <v>108</v>
      </c>
      <c r="C198" s="208">
        <v>31</v>
      </c>
      <c r="D198" s="209" t="s">
        <v>109</v>
      </c>
      <c r="E198" s="210">
        <v>3125</v>
      </c>
      <c r="F198" s="211" t="s">
        <v>107</v>
      </c>
      <c r="G198" s="230"/>
      <c r="H198" s="56"/>
      <c r="I198" s="221"/>
      <c r="J198" s="57"/>
      <c r="K198" s="57"/>
      <c r="L198" s="57"/>
      <c r="M198" s="55"/>
      <c r="N198" s="303"/>
      <c r="O198" s="245"/>
      <c r="P198" s="122"/>
      <c r="Q198" s="58"/>
      <c r="R198" s="58"/>
      <c r="S198" s="58"/>
      <c r="T198" s="58"/>
      <c r="U198" s="58"/>
      <c r="V198" s="58"/>
      <c r="W198" s="58"/>
      <c r="X198" s="58"/>
      <c r="Y198" s="59"/>
      <c r="Z198" s="59"/>
      <c r="AA198" s="59"/>
      <c r="AB198" s="58"/>
      <c r="AC198" s="58"/>
      <c r="AD198" s="58"/>
      <c r="AE198" s="58"/>
      <c r="AF198" s="58"/>
      <c r="AG198" s="58"/>
      <c r="AH198" s="58"/>
      <c r="AI198" s="58"/>
      <c r="AJ198" s="59"/>
      <c r="AK198" s="59"/>
      <c r="AL198" s="59"/>
      <c r="AM198" s="58"/>
      <c r="AN198" s="58"/>
      <c r="AO198" s="58"/>
      <c r="AP198" s="58"/>
      <c r="AQ198" s="58"/>
      <c r="AR198" s="58"/>
      <c r="AS198" s="58"/>
      <c r="AT198" s="58"/>
      <c r="AU198" s="58"/>
      <c r="AV198" s="58"/>
      <c r="AW198" s="58"/>
      <c r="AX198" s="59"/>
      <c r="AY198" s="59"/>
      <c r="AZ198" s="60"/>
      <c r="BA198" s="61"/>
      <c r="BB198" s="54"/>
      <c r="BC198" s="54"/>
      <c r="BD198" s="41">
        <v>3</v>
      </c>
      <c r="BE198" s="52">
        <v>31</v>
      </c>
      <c r="BF198" s="62">
        <v>3125</v>
      </c>
      <c r="BG198" s="274"/>
    </row>
    <row r="199" spans="1:59" s="63" customFormat="1" ht="12.75" x14ac:dyDescent="0.2">
      <c r="A199" s="196">
        <v>3</v>
      </c>
      <c r="B199" s="197" t="s">
        <v>108</v>
      </c>
      <c r="C199" s="208">
        <v>31</v>
      </c>
      <c r="D199" s="209" t="s">
        <v>109</v>
      </c>
      <c r="E199" s="210">
        <v>3125</v>
      </c>
      <c r="F199" s="211" t="s">
        <v>107</v>
      </c>
      <c r="G199" s="231" t="s">
        <v>107</v>
      </c>
      <c r="H199" s="65"/>
      <c r="I199" s="222"/>
      <c r="J199" s="66"/>
      <c r="K199" s="66"/>
      <c r="L199" s="66"/>
      <c r="M199" s="64"/>
      <c r="N199" s="308"/>
      <c r="O199" s="309"/>
      <c r="P199" s="127"/>
      <c r="Q199" s="67"/>
      <c r="R199" s="67"/>
      <c r="S199" s="67"/>
      <c r="T199" s="67"/>
      <c r="U199" s="67"/>
      <c r="V199" s="67"/>
      <c r="W199" s="67"/>
      <c r="X199" s="67"/>
      <c r="Y199" s="68"/>
      <c r="Z199" s="68"/>
      <c r="AA199" s="68"/>
      <c r="AB199" s="67"/>
      <c r="AC199" s="67"/>
      <c r="AD199" s="67"/>
      <c r="AE199" s="67"/>
      <c r="AF199" s="67"/>
      <c r="AG199" s="67"/>
      <c r="AH199" s="67"/>
      <c r="AI199" s="67"/>
      <c r="AJ199" s="68"/>
      <c r="AK199" s="68"/>
      <c r="AL199" s="68"/>
      <c r="AM199" s="67"/>
      <c r="AN199" s="67"/>
      <c r="AO199" s="67"/>
      <c r="AP199" s="67"/>
      <c r="AQ199" s="67"/>
      <c r="AR199" s="67"/>
      <c r="AS199" s="67"/>
      <c r="AT199" s="67"/>
      <c r="AU199" s="67"/>
      <c r="AV199" s="67"/>
      <c r="AW199" s="67"/>
      <c r="AX199" s="68"/>
      <c r="AY199" s="68"/>
      <c r="AZ199" s="69"/>
      <c r="BA199" s="70"/>
      <c r="BB199" s="71"/>
      <c r="BC199" s="54"/>
      <c r="BD199" s="41">
        <v>3</v>
      </c>
      <c r="BE199" s="52">
        <v>31</v>
      </c>
      <c r="BF199" s="62">
        <v>3125</v>
      </c>
      <c r="BG199" s="275"/>
    </row>
    <row r="200" spans="1:59" s="63" customFormat="1" ht="12.75" x14ac:dyDescent="0.2">
      <c r="A200" s="196">
        <v>3</v>
      </c>
      <c r="B200" s="197" t="s">
        <v>108</v>
      </c>
      <c r="C200" s="208">
        <v>31</v>
      </c>
      <c r="D200" s="209" t="s">
        <v>109</v>
      </c>
      <c r="E200" s="210">
        <v>3125</v>
      </c>
      <c r="F200" s="211" t="s">
        <v>107</v>
      </c>
      <c r="G200" s="231" t="s">
        <v>107</v>
      </c>
      <c r="H200" s="72" t="s">
        <v>47</v>
      </c>
      <c r="I200" s="223"/>
      <c r="J200" s="73"/>
      <c r="K200" s="73"/>
      <c r="L200" s="73"/>
      <c r="M200" s="74"/>
      <c r="N200" s="247"/>
      <c r="O200" s="306"/>
      <c r="P200" s="105"/>
      <c r="Q200" s="75"/>
      <c r="R200" s="75"/>
      <c r="S200" s="75"/>
      <c r="T200" s="75"/>
      <c r="U200" s="75"/>
      <c r="V200" s="75"/>
      <c r="W200" s="75"/>
      <c r="X200" s="75"/>
      <c r="Y200" s="76">
        <f>IF(ISNUMBER(VLOOKUP(Y202,P$7:W$7,MATCH(Y202,P$7:W$7))),VLOOKUP(Y202,P$7:W$7,MATCH(Y202,P$7:W$7)),IF(N204=0,"No Data",IF(Y202&gt;0,"&lt;100",0)))</f>
        <v>10000</v>
      </c>
      <c r="Z200" s="77">
        <f>IF(ISNUMBER(VLOOKUP(Z204,P$7:W$7,MATCH(Z204,P$7:W$7))),VLOOKUP(Z204,P$7:W$7,MATCH(Z204,P$7:W$7)),IF(N204=0,"No Data",IF(Z204&gt;0,"&lt;100",0)))</f>
        <v>10000</v>
      </c>
      <c r="AA200" s="106">
        <f>IF(ISNUMBER(Z200),Z200,0)</f>
        <v>10000</v>
      </c>
      <c r="AB200" s="75"/>
      <c r="AC200" s="75"/>
      <c r="AD200" s="75"/>
      <c r="AE200" s="75"/>
      <c r="AF200" s="75"/>
      <c r="AG200" s="75"/>
      <c r="AH200" s="75"/>
      <c r="AI200" s="75"/>
      <c r="AJ200" s="76">
        <f>IF(ISNUMBER(VLOOKUP(AJ202,AB$7:AH$7,MATCH(AJ202,AB$7:AH$7))),VLOOKUP(AJ202,AB$7:AH$7,MATCH(AJ202,AB$7:AH$7)),IF(N204=0,"No Data",IF(AJ202&gt;0,"&lt;50",0)))</f>
        <v>0</v>
      </c>
      <c r="AK200" s="77">
        <f>IF(ISNUMBER(VLOOKUP(AK204,AB$7:AH$7,MATCH(AK204,AB$7:AH$7))),VLOOKUP(AK204,AB$7:AH$7,MATCH(AK204,AB$7:AH$7)),IF(N204=0,"No Data",IF(AK204&gt;0,"&lt;50",0)))</f>
        <v>0</v>
      </c>
      <c r="AL200" s="106">
        <f>IF(ISNUMBER(AK200),AK200,0)</f>
        <v>0</v>
      </c>
      <c r="AM200" s="75"/>
      <c r="AN200" s="75"/>
      <c r="AO200" s="75"/>
      <c r="AP200" s="75"/>
      <c r="AQ200" s="75"/>
      <c r="AR200" s="75"/>
      <c r="AS200" s="75"/>
      <c r="AT200" s="75"/>
      <c r="AU200" s="75"/>
      <c r="AV200" s="75"/>
      <c r="AW200" s="76">
        <f>IF(ISNUMBER(VLOOKUP(AW202,AM$7:AU$7,MATCH(AW202,AM$7:AU$7))),VLOOKUP(AW202,AM$7:AU$7,MATCH(AW202,AM$7:AU$7)),IF(N204=0,"No Data",IF(AW202&gt;0,"&lt;10",0)))</f>
        <v>100</v>
      </c>
      <c r="AX200" s="77">
        <f>IF(ISNUMBER(VLOOKUP(AX204,AM$7:AU$7,MATCH(AX204,AM$7:AU$7))),VLOOKUP(AX204,AM$7:AU$7,MATCH(AX204,AM$7:AU$7)),IF(N204=0,"No Data",IF(AX204&gt;0,"&lt;10",0)))</f>
        <v>100</v>
      </c>
      <c r="AY200" s="106">
        <f>IF(ISNUMBER(AX200),AX200,0)</f>
        <v>100</v>
      </c>
      <c r="AZ200" s="79"/>
      <c r="BA200" s="80"/>
      <c r="BB200" s="71"/>
      <c r="BC200" s="54"/>
      <c r="BD200" s="41">
        <v>3</v>
      </c>
      <c r="BE200" s="52">
        <v>31</v>
      </c>
      <c r="BF200" s="62">
        <v>3125</v>
      </c>
      <c r="BG200" s="276" t="s">
        <v>47</v>
      </c>
    </row>
    <row r="201" spans="1:59" s="63" customFormat="1" ht="12.75" x14ac:dyDescent="0.2">
      <c r="A201" s="196">
        <v>3</v>
      </c>
      <c r="B201" s="197" t="s">
        <v>108</v>
      </c>
      <c r="C201" s="208">
        <v>31</v>
      </c>
      <c r="D201" s="209" t="s">
        <v>109</v>
      </c>
      <c r="E201" s="210">
        <v>3125</v>
      </c>
      <c r="F201" s="211" t="s">
        <v>107</v>
      </c>
      <c r="G201" s="231" t="s">
        <v>107</v>
      </c>
      <c r="H201" s="81" t="s">
        <v>48</v>
      </c>
      <c r="I201" s="223"/>
      <c r="J201" s="73"/>
      <c r="K201" s="73"/>
      <c r="L201" s="73"/>
      <c r="M201" s="74"/>
      <c r="N201" s="247"/>
      <c r="O201" s="306"/>
      <c r="P201" s="105"/>
      <c r="Q201" s="75"/>
      <c r="R201" s="75"/>
      <c r="S201" s="75"/>
      <c r="T201" s="75"/>
      <c r="U201" s="75"/>
      <c r="V201" s="75"/>
      <c r="W201" s="75"/>
      <c r="X201" s="75"/>
      <c r="Y201" s="82">
        <f>MIN(X205:X207)</f>
        <v>5000</v>
      </c>
      <c r="Z201" s="83"/>
      <c r="AA201" s="83"/>
      <c r="AB201" s="75"/>
      <c r="AC201" s="75"/>
      <c r="AD201" s="75"/>
      <c r="AE201" s="75"/>
      <c r="AF201" s="75"/>
      <c r="AG201" s="75"/>
      <c r="AH201" s="75"/>
      <c r="AI201" s="75"/>
      <c r="AJ201" s="82">
        <f>MIN(AI205:AI207)</f>
        <v>0</v>
      </c>
      <c r="AK201" s="83"/>
      <c r="AL201" s="83"/>
      <c r="AM201" s="75"/>
      <c r="AN201" s="75"/>
      <c r="AO201" s="75"/>
      <c r="AP201" s="75"/>
      <c r="AQ201" s="75"/>
      <c r="AR201" s="75"/>
      <c r="AS201" s="75"/>
      <c r="AT201" s="75"/>
      <c r="AU201" s="75"/>
      <c r="AV201" s="75"/>
      <c r="AW201" s="82">
        <f>MIN(AV205:AV207)</f>
        <v>100</v>
      </c>
      <c r="AX201" s="83"/>
      <c r="AY201" s="83"/>
      <c r="AZ201" s="79"/>
      <c r="BA201" s="80"/>
      <c r="BB201" s="71"/>
      <c r="BC201" s="54"/>
      <c r="BD201" s="41">
        <v>3</v>
      </c>
      <c r="BE201" s="52">
        <v>31</v>
      </c>
      <c r="BF201" s="62">
        <v>3125</v>
      </c>
      <c r="BG201" s="278" t="s">
        <v>48</v>
      </c>
    </row>
    <row r="202" spans="1:59" s="63" customFormat="1" ht="12.75" x14ac:dyDescent="0.2">
      <c r="A202" s="196">
        <v>3</v>
      </c>
      <c r="B202" s="197" t="s">
        <v>108</v>
      </c>
      <c r="C202" s="208">
        <v>31</v>
      </c>
      <c r="D202" s="209" t="s">
        <v>109</v>
      </c>
      <c r="E202" s="210">
        <v>3125</v>
      </c>
      <c r="F202" s="211" t="s">
        <v>107</v>
      </c>
      <c r="G202" s="231" t="s">
        <v>107</v>
      </c>
      <c r="H202" s="81" t="s">
        <v>49</v>
      </c>
      <c r="I202" s="223"/>
      <c r="J202" s="73"/>
      <c r="K202" s="73"/>
      <c r="L202" s="73"/>
      <c r="M202" s="74"/>
      <c r="N202" s="247"/>
      <c r="O202" s="306"/>
      <c r="P202" s="105"/>
      <c r="Q202" s="75"/>
      <c r="R202" s="75"/>
      <c r="S202" s="75"/>
      <c r="T202" s="75"/>
      <c r="U202" s="75"/>
      <c r="V202" s="75"/>
      <c r="W202" s="75"/>
      <c r="X202" s="75"/>
      <c r="Y202" s="84">
        <f>IF(ISNUMBER(AVERAGE(X205:X207)),AVERAGE(X205:X207),0)</f>
        <v>11666.666666666666</v>
      </c>
      <c r="Z202" s="83"/>
      <c r="AA202" s="83"/>
      <c r="AB202" s="75"/>
      <c r="AC202" s="75"/>
      <c r="AD202" s="75"/>
      <c r="AE202" s="75"/>
      <c r="AF202" s="75"/>
      <c r="AG202" s="75"/>
      <c r="AH202" s="75"/>
      <c r="AI202" s="75"/>
      <c r="AJ202" s="84">
        <f>IF(ISNUMBER(AVERAGE(AI205:AI207)),AVERAGE(AI205:AI207),0)</f>
        <v>0</v>
      </c>
      <c r="AK202" s="83"/>
      <c r="AL202" s="83"/>
      <c r="AM202" s="75"/>
      <c r="AN202" s="75"/>
      <c r="AO202" s="75"/>
      <c r="AP202" s="75"/>
      <c r="AQ202" s="75"/>
      <c r="AR202" s="75"/>
      <c r="AS202" s="75"/>
      <c r="AT202" s="75"/>
      <c r="AU202" s="75"/>
      <c r="AV202" s="75"/>
      <c r="AW202" s="84">
        <f>IF(ISNUMBER(AVERAGE(AV205:AV207)),AVERAGE(AV205:AV207),0)</f>
        <v>100</v>
      </c>
      <c r="AX202" s="83"/>
      <c r="AY202" s="83"/>
      <c r="AZ202" s="79"/>
      <c r="BA202" s="80"/>
      <c r="BB202" s="71"/>
      <c r="BC202" s="54"/>
      <c r="BD202" s="41">
        <v>3</v>
      </c>
      <c r="BE202" s="52">
        <v>31</v>
      </c>
      <c r="BF202" s="62">
        <v>3125</v>
      </c>
      <c r="BG202" s="278" t="s">
        <v>49</v>
      </c>
    </row>
    <row r="203" spans="1:59" s="63" customFormat="1" ht="12.75" x14ac:dyDescent="0.2">
      <c r="A203" s="196">
        <v>3</v>
      </c>
      <c r="B203" s="197" t="s">
        <v>108</v>
      </c>
      <c r="C203" s="208">
        <v>31</v>
      </c>
      <c r="D203" s="209" t="s">
        <v>109</v>
      </c>
      <c r="E203" s="210">
        <v>3125</v>
      </c>
      <c r="F203" s="211" t="s">
        <v>107</v>
      </c>
      <c r="G203" s="231" t="s">
        <v>107</v>
      </c>
      <c r="H203" s="81" t="s">
        <v>50</v>
      </c>
      <c r="I203" s="223"/>
      <c r="J203" s="73"/>
      <c r="K203" s="73"/>
      <c r="L203" s="73"/>
      <c r="M203" s="74"/>
      <c r="N203" s="247"/>
      <c r="O203" s="306"/>
      <c r="P203" s="105"/>
      <c r="Q203" s="75"/>
      <c r="R203" s="75"/>
      <c r="S203" s="75"/>
      <c r="T203" s="75"/>
      <c r="U203" s="75"/>
      <c r="V203" s="75"/>
      <c r="W203" s="75"/>
      <c r="X203" s="75"/>
      <c r="Y203" s="84">
        <f>MAX(X205:X207)</f>
        <v>25000</v>
      </c>
      <c r="Z203" s="83"/>
      <c r="AA203" s="83"/>
      <c r="AB203" s="75"/>
      <c r="AC203" s="75"/>
      <c r="AD203" s="75"/>
      <c r="AE203" s="75"/>
      <c r="AF203" s="75"/>
      <c r="AG203" s="75"/>
      <c r="AH203" s="75"/>
      <c r="AI203" s="75"/>
      <c r="AJ203" s="84">
        <f>MAX(AI205:AI207)</f>
        <v>0</v>
      </c>
      <c r="AK203" s="83"/>
      <c r="AL203" s="83"/>
      <c r="AM203" s="75"/>
      <c r="AN203" s="75"/>
      <c r="AO203" s="75"/>
      <c r="AP203" s="75"/>
      <c r="AQ203" s="75"/>
      <c r="AR203" s="75"/>
      <c r="AS203" s="75"/>
      <c r="AT203" s="75"/>
      <c r="AU203" s="75"/>
      <c r="AV203" s="75"/>
      <c r="AW203" s="84">
        <f>MAX(AV205:AV207)</f>
        <v>100</v>
      </c>
      <c r="AX203" s="83"/>
      <c r="AY203" s="83"/>
      <c r="AZ203" s="79"/>
      <c r="BA203" s="80"/>
      <c r="BB203" s="71"/>
      <c r="BC203" s="54"/>
      <c r="BD203" s="41">
        <v>3</v>
      </c>
      <c r="BE203" s="52">
        <v>31</v>
      </c>
      <c r="BF203" s="62">
        <v>3125</v>
      </c>
      <c r="BG203" s="278" t="s">
        <v>50</v>
      </c>
    </row>
    <row r="204" spans="1:59" s="63" customFormat="1" ht="12.75" x14ac:dyDescent="0.2">
      <c r="A204" s="196">
        <v>3</v>
      </c>
      <c r="B204" s="197" t="s">
        <v>108</v>
      </c>
      <c r="C204" s="208">
        <v>31</v>
      </c>
      <c r="D204" s="209" t="s">
        <v>109</v>
      </c>
      <c r="E204" s="210">
        <v>3125</v>
      </c>
      <c r="F204" s="211" t="s">
        <v>107</v>
      </c>
      <c r="G204" s="231" t="s">
        <v>107</v>
      </c>
      <c r="H204" s="85" t="s">
        <v>51</v>
      </c>
      <c r="I204" s="223"/>
      <c r="J204" s="73"/>
      <c r="K204" s="73"/>
      <c r="L204" s="73"/>
      <c r="M204" s="74"/>
      <c r="N204" s="248">
        <f>SUM(N205:N209)</f>
        <v>7</v>
      </c>
      <c r="O204" s="293">
        <f>SUM(O205:O209)</f>
        <v>0.99999999999999978</v>
      </c>
      <c r="P204" s="292"/>
      <c r="Q204" s="87"/>
      <c r="R204" s="87"/>
      <c r="S204" s="87"/>
      <c r="T204" s="87"/>
      <c r="U204" s="87"/>
      <c r="V204" s="87"/>
      <c r="W204" s="87"/>
      <c r="X204" s="87"/>
      <c r="Y204" s="88"/>
      <c r="Z204" s="119">
        <f>SUM(Z205:Z209)</f>
        <v>12857.142857142855</v>
      </c>
      <c r="AA204" s="88"/>
      <c r="AB204" s="87"/>
      <c r="AC204" s="87"/>
      <c r="AD204" s="87"/>
      <c r="AE204" s="87"/>
      <c r="AF204" s="87"/>
      <c r="AG204" s="87"/>
      <c r="AH204" s="87"/>
      <c r="AI204" s="87"/>
      <c r="AJ204" s="88"/>
      <c r="AK204" s="119">
        <f>SUM(AK205:AK209)</f>
        <v>0</v>
      </c>
      <c r="AL204" s="88"/>
      <c r="AM204" s="87"/>
      <c r="AN204" s="87"/>
      <c r="AO204" s="87"/>
      <c r="AP204" s="87"/>
      <c r="AQ204" s="87"/>
      <c r="AR204" s="87"/>
      <c r="AS204" s="87"/>
      <c r="AT204" s="87"/>
      <c r="AU204" s="87"/>
      <c r="AV204" s="87"/>
      <c r="AW204" s="112"/>
      <c r="AX204" s="119">
        <f>SUM(AX205:AX209)</f>
        <v>228.57142857142856</v>
      </c>
      <c r="AY204" s="88"/>
      <c r="AZ204" s="79"/>
      <c r="BA204" s="80"/>
      <c r="BB204" s="71"/>
      <c r="BC204" s="54"/>
      <c r="BD204" s="41">
        <v>3</v>
      </c>
      <c r="BE204" s="52">
        <v>31</v>
      </c>
      <c r="BF204" s="62">
        <v>3125</v>
      </c>
      <c r="BG204" s="279" t="s">
        <v>51</v>
      </c>
    </row>
    <row r="205" spans="1:59" s="63" customFormat="1" ht="12.75" x14ac:dyDescent="0.2">
      <c r="A205" s="196">
        <v>3</v>
      </c>
      <c r="B205" s="197" t="s">
        <v>108</v>
      </c>
      <c r="C205" s="208">
        <v>31</v>
      </c>
      <c r="D205" s="209" t="s">
        <v>109</v>
      </c>
      <c r="E205" s="210">
        <v>3125</v>
      </c>
      <c r="F205" s="211" t="s">
        <v>107</v>
      </c>
      <c r="G205" s="231" t="s">
        <v>107</v>
      </c>
      <c r="H205" s="89" t="s">
        <v>52</v>
      </c>
      <c r="I205" s="90" t="s">
        <v>96</v>
      </c>
      <c r="J205" s="90"/>
      <c r="K205" s="90" t="s">
        <v>73</v>
      </c>
      <c r="L205" s="90" t="s">
        <v>95</v>
      </c>
      <c r="M205" s="91" t="s">
        <v>99</v>
      </c>
      <c r="N205" s="312">
        <v>2</v>
      </c>
      <c r="O205" s="313">
        <f>N205/N$204</f>
        <v>0.2857142857142857</v>
      </c>
      <c r="P205" s="104"/>
      <c r="Q205" s="92"/>
      <c r="R205" s="92"/>
      <c r="S205" s="92"/>
      <c r="T205" s="92"/>
      <c r="U205" s="92"/>
      <c r="V205" s="92"/>
      <c r="W205" s="92">
        <v>1</v>
      </c>
      <c r="X205" s="109">
        <f>P205*P$7+Q205*Q$7+R205*R$7+S205*S$7+T205*T$7+U205*U$7+V205*V$7+W205*W$7</f>
        <v>25000</v>
      </c>
      <c r="Y205" s="83"/>
      <c r="Z205" s="110">
        <f>X205*$O205</f>
        <v>7142.8571428571422</v>
      </c>
      <c r="AA205" s="111"/>
      <c r="AB205" s="92"/>
      <c r="AC205" s="92"/>
      <c r="AD205" s="92"/>
      <c r="AE205" s="92"/>
      <c r="AF205" s="92"/>
      <c r="AG205" s="92"/>
      <c r="AH205" s="92"/>
      <c r="AI205" s="109">
        <f>AB205*AB$7+AC205*AC$7+AD205*AD$7+AE205*AE$7+AF205*AF$7+AG205*AG$7+AH205*AH$7</f>
        <v>0</v>
      </c>
      <c r="AJ205" s="83"/>
      <c r="AK205" s="110">
        <f>AI205*$O205</f>
        <v>0</v>
      </c>
      <c r="AL205" s="111"/>
      <c r="AM205" s="92"/>
      <c r="AN205" s="92"/>
      <c r="AO205" s="92"/>
      <c r="AP205" s="92">
        <v>1</v>
      </c>
      <c r="AQ205" s="92"/>
      <c r="AR205" s="92"/>
      <c r="AS205" s="92"/>
      <c r="AT205" s="92"/>
      <c r="AU205" s="92"/>
      <c r="AV205" s="109">
        <f>AM205*AM$7+AN205*AN$7+AO205*AO$7+AP205*AP$7+AQ205*AQ$7+AR205*AR$7+AS205*AS$7+AT205*AT$7+AU205*AU$7</f>
        <v>100</v>
      </c>
      <c r="AW205" s="75"/>
      <c r="AX205" s="110">
        <f>AV205*$O205</f>
        <v>28.571428571428569</v>
      </c>
      <c r="AY205" s="111"/>
      <c r="AZ205" s="93"/>
      <c r="BA205" s="94" t="s">
        <v>159</v>
      </c>
      <c r="BB205" s="71"/>
      <c r="BC205" s="54"/>
      <c r="BD205" s="41">
        <v>3</v>
      </c>
      <c r="BE205" s="52">
        <v>31</v>
      </c>
      <c r="BF205" s="62">
        <v>3125</v>
      </c>
      <c r="BG205" s="280" t="s">
        <v>52</v>
      </c>
    </row>
    <row r="206" spans="1:59" s="63" customFormat="1" ht="12.75" x14ac:dyDescent="0.2">
      <c r="A206" s="196">
        <v>3</v>
      </c>
      <c r="B206" s="197" t="s">
        <v>108</v>
      </c>
      <c r="C206" s="208">
        <v>31</v>
      </c>
      <c r="D206" s="209" t="s">
        <v>109</v>
      </c>
      <c r="E206" s="210">
        <v>3125</v>
      </c>
      <c r="F206" s="211" t="s">
        <v>107</v>
      </c>
      <c r="G206" s="231" t="s">
        <v>107</v>
      </c>
      <c r="H206" s="89"/>
      <c r="I206" s="90" t="s">
        <v>160</v>
      </c>
      <c r="J206" s="90"/>
      <c r="K206" s="90" t="s">
        <v>90</v>
      </c>
      <c r="L206" s="90" t="s">
        <v>161</v>
      </c>
      <c r="M206" s="91" t="s">
        <v>99</v>
      </c>
      <c r="N206" s="312">
        <v>2</v>
      </c>
      <c r="O206" s="313">
        <f>N206/N$204</f>
        <v>0.2857142857142857</v>
      </c>
      <c r="P206" s="104"/>
      <c r="Q206" s="92"/>
      <c r="R206" s="92"/>
      <c r="S206" s="92"/>
      <c r="T206" s="92"/>
      <c r="U206" s="92">
        <v>1</v>
      </c>
      <c r="V206" s="92"/>
      <c r="W206" s="92"/>
      <c r="X206" s="109">
        <f>P206*P$7+Q206*Q$7+R206*R$7+S206*S$7+T206*T$7+U206*U$7+V206*V$7+W206*W$7</f>
        <v>5000</v>
      </c>
      <c r="Y206" s="83"/>
      <c r="Z206" s="110">
        <f>X206*$O206</f>
        <v>1428.5714285714284</v>
      </c>
      <c r="AA206" s="111"/>
      <c r="AB206" s="92"/>
      <c r="AC206" s="92"/>
      <c r="AD206" s="92"/>
      <c r="AE206" s="92"/>
      <c r="AF206" s="92"/>
      <c r="AG206" s="92"/>
      <c r="AH206" s="92"/>
      <c r="AI206" s="109">
        <f>AB206*AB$7+AC206*AC$7+AD206*AD$7+AE206*AE$7+AF206*AF$7+AG206*AG$7+AH206*AH$7</f>
        <v>0</v>
      </c>
      <c r="AJ206" s="83"/>
      <c r="AK206" s="110">
        <f>AI206*$O206</f>
        <v>0</v>
      </c>
      <c r="AL206" s="111"/>
      <c r="AM206" s="92"/>
      <c r="AN206" s="92"/>
      <c r="AO206" s="92"/>
      <c r="AP206" s="92">
        <v>1</v>
      </c>
      <c r="AQ206" s="92"/>
      <c r="AR206" s="92"/>
      <c r="AS206" s="92"/>
      <c r="AT206" s="92"/>
      <c r="AU206" s="92"/>
      <c r="AV206" s="109">
        <f>AM206*AM$7+AN206*AN$7+AO206*AO$7+AP206*AP$7+AQ206*AQ$7+AR206*AR$7+AS206*AS$7+AT206*AT$7+AU206*AU$7</f>
        <v>100</v>
      </c>
      <c r="AW206" s="75"/>
      <c r="AX206" s="110">
        <f>AV206*$O206</f>
        <v>28.571428571428569</v>
      </c>
      <c r="AY206" s="111"/>
      <c r="AZ206" s="93"/>
      <c r="BA206" s="94" t="s">
        <v>159</v>
      </c>
      <c r="BB206" s="71"/>
      <c r="BC206" s="54"/>
      <c r="BD206" s="41">
        <v>3</v>
      </c>
      <c r="BE206" s="52">
        <v>31</v>
      </c>
      <c r="BF206" s="62">
        <v>3125</v>
      </c>
      <c r="BG206" s="280" t="s">
        <v>52</v>
      </c>
    </row>
    <row r="207" spans="1:59" s="63" customFormat="1" ht="12.75" x14ac:dyDescent="0.2">
      <c r="A207" s="196">
        <v>3</v>
      </c>
      <c r="B207" s="197" t="s">
        <v>108</v>
      </c>
      <c r="C207" s="208">
        <v>31</v>
      </c>
      <c r="D207" s="209" t="s">
        <v>109</v>
      </c>
      <c r="E207" s="210">
        <v>3125</v>
      </c>
      <c r="F207" s="211" t="s">
        <v>107</v>
      </c>
      <c r="G207" s="231" t="s">
        <v>107</v>
      </c>
      <c r="H207" s="89"/>
      <c r="I207" s="90" t="s">
        <v>162</v>
      </c>
      <c r="J207" s="90"/>
      <c r="K207" s="90" t="s">
        <v>163</v>
      </c>
      <c r="L207" s="90" t="s">
        <v>164</v>
      </c>
      <c r="M207" s="91" t="s">
        <v>99</v>
      </c>
      <c r="N207" s="312">
        <v>1</v>
      </c>
      <c r="O207" s="313">
        <f>N207/N$204</f>
        <v>0.14285714285714285</v>
      </c>
      <c r="P207" s="104"/>
      <c r="Q207" s="92"/>
      <c r="R207" s="92"/>
      <c r="S207" s="92"/>
      <c r="T207" s="92"/>
      <c r="U207" s="92">
        <v>1</v>
      </c>
      <c r="V207" s="92"/>
      <c r="W207" s="92"/>
      <c r="X207" s="109">
        <f>P207*P$7+Q207*Q$7+R207*R$7+S207*S$7+T207*T$7+U207*U$7+V207*V$7+W207*W$7</f>
        <v>5000</v>
      </c>
      <c r="Y207" s="83"/>
      <c r="Z207" s="110">
        <f>X207*$O207</f>
        <v>714.28571428571422</v>
      </c>
      <c r="AA207" s="111"/>
      <c r="AB207" s="92"/>
      <c r="AC207" s="92"/>
      <c r="AD207" s="92"/>
      <c r="AE207" s="92"/>
      <c r="AF207" s="92"/>
      <c r="AG207" s="92"/>
      <c r="AH207" s="92"/>
      <c r="AI207" s="109">
        <f>AB207*AB$7+AC207*AC$7+AD207*AD$7+AE207*AE$7+AF207*AF$7+AG207*AG$7+AH207*AH$7</f>
        <v>0</v>
      </c>
      <c r="AJ207" s="83"/>
      <c r="AK207" s="110">
        <f>AI207*$O207</f>
        <v>0</v>
      </c>
      <c r="AL207" s="111"/>
      <c r="AM207" s="92"/>
      <c r="AN207" s="92"/>
      <c r="AO207" s="92"/>
      <c r="AP207" s="92">
        <v>1</v>
      </c>
      <c r="AQ207" s="92"/>
      <c r="AR207" s="92"/>
      <c r="AS207" s="92"/>
      <c r="AT207" s="92"/>
      <c r="AU207" s="92"/>
      <c r="AV207" s="109">
        <f>AM207*AM$7+AN207*AN$7+AO207*AO$7+AP207*AP$7+AQ207*AQ$7+AR207*AR$7+AS207*AS$7+AT207*AT$7+AU207*AU$7</f>
        <v>100</v>
      </c>
      <c r="AW207" s="75"/>
      <c r="AX207" s="110">
        <f>AV207*$O207</f>
        <v>14.285714285714285</v>
      </c>
      <c r="AY207" s="111"/>
      <c r="AZ207" s="93"/>
      <c r="BA207" s="94" t="s">
        <v>105</v>
      </c>
      <c r="BB207" s="71"/>
      <c r="BC207" s="54"/>
      <c r="BD207" s="41">
        <v>3</v>
      </c>
      <c r="BE207" s="52">
        <v>31</v>
      </c>
      <c r="BF207" s="62">
        <v>3125</v>
      </c>
      <c r="BG207" s="280" t="s">
        <v>52</v>
      </c>
    </row>
    <row r="208" spans="1:59" s="63" customFormat="1" ht="12.75" x14ac:dyDescent="0.2">
      <c r="A208" s="196">
        <v>3</v>
      </c>
      <c r="B208" s="197" t="s">
        <v>108</v>
      </c>
      <c r="C208" s="208">
        <v>31</v>
      </c>
      <c r="D208" s="209" t="s">
        <v>109</v>
      </c>
      <c r="E208" s="210">
        <v>3125</v>
      </c>
      <c r="F208" s="211" t="s">
        <v>107</v>
      </c>
      <c r="G208" s="231" t="s">
        <v>107</v>
      </c>
      <c r="H208" s="89"/>
      <c r="I208" s="90" t="s">
        <v>166</v>
      </c>
      <c r="J208" s="90"/>
      <c r="K208" s="90" t="s">
        <v>73</v>
      </c>
      <c r="L208" s="90" t="s">
        <v>95</v>
      </c>
      <c r="M208" s="91" t="s">
        <v>165</v>
      </c>
      <c r="N208" s="312">
        <v>1</v>
      </c>
      <c r="O208" s="313">
        <f t="shared" ref="O208:O209" si="26">N208/N$204</f>
        <v>0.14285714285714285</v>
      </c>
      <c r="P208" s="104"/>
      <c r="Q208" s="104"/>
      <c r="R208" s="104"/>
      <c r="S208" s="104"/>
      <c r="T208" s="104"/>
      <c r="U208" s="104"/>
      <c r="V208" s="104"/>
      <c r="W208" s="92">
        <v>1</v>
      </c>
      <c r="X208" s="109">
        <f>P208*P$7+Q208*Q$7+R208*R$7+S208*S$7+T208*T$7+U208*U$7+V208*V$7+W208*W$7</f>
        <v>25000</v>
      </c>
      <c r="Y208" s="83"/>
      <c r="Z208" s="110">
        <f>X208*$O208</f>
        <v>3571.4285714285711</v>
      </c>
      <c r="AA208" s="111"/>
      <c r="AB208" s="92"/>
      <c r="AC208" s="92"/>
      <c r="AD208" s="92"/>
      <c r="AE208" s="92"/>
      <c r="AF208" s="92"/>
      <c r="AG208" s="92"/>
      <c r="AH208" s="92"/>
      <c r="AI208" s="109">
        <f>AB208*AB$7+AC208*AC$7+AD208*AD$7+AE208*AE$7+AF208*AF$7+AG208*AG$7+AH208*AH$7</f>
        <v>0</v>
      </c>
      <c r="AJ208" s="83"/>
      <c r="AK208" s="110">
        <f>AI208*$O208</f>
        <v>0</v>
      </c>
      <c r="AL208" s="111"/>
      <c r="AM208" s="92"/>
      <c r="AN208" s="92"/>
      <c r="AO208" s="92"/>
      <c r="AP208" s="92">
        <v>1</v>
      </c>
      <c r="AQ208" s="92"/>
      <c r="AR208" s="92"/>
      <c r="AS208" s="92"/>
      <c r="AT208" s="92"/>
      <c r="AU208" s="92"/>
      <c r="AV208" s="109">
        <f>AM208*AM$7+AN208*AN$7+AO208*AO$7+AP208*AP$7+AQ208*AQ$7+AR208*AR$7+AS208*AS$7+AT208*AT$7+AU208*AU$7</f>
        <v>100</v>
      </c>
      <c r="AW208" s="75"/>
      <c r="AX208" s="110">
        <f>AV208*$O208</f>
        <v>14.285714285714285</v>
      </c>
      <c r="AY208" s="111"/>
      <c r="AZ208" s="93"/>
      <c r="BA208" s="94" t="s">
        <v>131</v>
      </c>
      <c r="BB208" s="71"/>
      <c r="BC208" s="54"/>
      <c r="BD208" s="41">
        <v>3</v>
      </c>
      <c r="BE208" s="52">
        <v>31</v>
      </c>
      <c r="BF208" s="62">
        <v>3125</v>
      </c>
      <c r="BG208" s="280" t="s">
        <v>52</v>
      </c>
    </row>
    <row r="209" spans="1:59" s="63" customFormat="1" ht="12.75" x14ac:dyDescent="0.2">
      <c r="A209" s="196">
        <v>3</v>
      </c>
      <c r="B209" s="197" t="s">
        <v>108</v>
      </c>
      <c r="C209" s="208">
        <v>31</v>
      </c>
      <c r="D209" s="209" t="s">
        <v>109</v>
      </c>
      <c r="E209" s="210">
        <v>3125</v>
      </c>
      <c r="F209" s="211" t="s">
        <v>107</v>
      </c>
      <c r="G209" s="231" t="s">
        <v>107</v>
      </c>
      <c r="H209" s="89"/>
      <c r="I209" s="90" t="s">
        <v>167</v>
      </c>
      <c r="J209" s="90"/>
      <c r="K209" s="90" t="s">
        <v>64</v>
      </c>
      <c r="L209" s="90" t="s">
        <v>141</v>
      </c>
      <c r="M209" s="91" t="s">
        <v>165</v>
      </c>
      <c r="N209" s="312">
        <v>1</v>
      </c>
      <c r="O209" s="313">
        <f t="shared" si="26"/>
        <v>0.14285714285714285</v>
      </c>
      <c r="P209" s="104"/>
      <c r="Q209" s="104"/>
      <c r="R209" s="104"/>
      <c r="S209" s="104"/>
      <c r="T209" s="104"/>
      <c r="U209" s="104"/>
      <c r="V209" s="104"/>
      <c r="W209" s="104"/>
      <c r="X209" s="109">
        <f>P209*P$7+Q209*Q$7+R209*R$7+S209*S$7+T209*T$7+U209*U$7+V209*V$7+W209*W$7</f>
        <v>0</v>
      </c>
      <c r="Y209" s="83"/>
      <c r="Z209" s="110">
        <f>X209*$O209</f>
        <v>0</v>
      </c>
      <c r="AA209" s="126"/>
      <c r="AB209" s="104"/>
      <c r="AC209" s="104"/>
      <c r="AD209" s="104"/>
      <c r="AE209" s="104"/>
      <c r="AF209" s="104"/>
      <c r="AG209" s="104"/>
      <c r="AH209" s="104"/>
      <c r="AI209" s="109">
        <f>AB209*AB$7+AC209*AC$7+AD209*AD$7+AE209*AE$7+AF209*AF$7+AG209*AG$7+AH209*AH$7</f>
        <v>0</v>
      </c>
      <c r="AJ209" s="83"/>
      <c r="AK209" s="110">
        <f>AI209*$O209</f>
        <v>0</v>
      </c>
      <c r="AL209" s="126"/>
      <c r="AM209" s="104"/>
      <c r="AN209" s="104"/>
      <c r="AO209" s="104"/>
      <c r="AP209" s="104"/>
      <c r="AQ209" s="104"/>
      <c r="AR209" s="104"/>
      <c r="AS209" s="104">
        <v>1</v>
      </c>
      <c r="AT209" s="104"/>
      <c r="AU209" s="104"/>
      <c r="AV209" s="109">
        <f>AM209*AM$7+AN209*AN$7+AO209*AO$7+AP209*AP$7+AQ209*AQ$7+AR209*AR$7+AS209*AS$7+AT209*AT$7+AU209*AU$7</f>
        <v>1000</v>
      </c>
      <c r="AW209" s="75"/>
      <c r="AX209" s="110">
        <f>AV209*$O209</f>
        <v>142.85714285714286</v>
      </c>
      <c r="AY209" s="111"/>
      <c r="AZ209" s="93"/>
      <c r="BA209" s="94" t="s">
        <v>131</v>
      </c>
      <c r="BB209" s="71"/>
      <c r="BC209" s="54"/>
      <c r="BD209" s="41">
        <v>3</v>
      </c>
      <c r="BE209" s="52">
        <v>31</v>
      </c>
      <c r="BF209" s="62">
        <v>3125</v>
      </c>
      <c r="BG209" s="280" t="s">
        <v>52</v>
      </c>
    </row>
    <row r="210" spans="1:59" s="63" customFormat="1" ht="12.75" x14ac:dyDescent="0.2">
      <c r="A210" s="196">
        <v>3</v>
      </c>
      <c r="B210" s="197" t="s">
        <v>108</v>
      </c>
      <c r="C210" s="208">
        <v>31</v>
      </c>
      <c r="D210" s="209" t="s">
        <v>109</v>
      </c>
      <c r="E210" s="210">
        <v>3125</v>
      </c>
      <c r="F210" s="211" t="s">
        <v>107</v>
      </c>
      <c r="G210" s="231" t="s">
        <v>107</v>
      </c>
      <c r="H210" s="89"/>
      <c r="I210" s="219"/>
      <c r="J210" s="90"/>
      <c r="K210" s="90"/>
      <c r="L210" s="90"/>
      <c r="M210" s="91"/>
      <c r="N210" s="247"/>
      <c r="O210" s="306"/>
      <c r="P210" s="104"/>
      <c r="Q210" s="92"/>
      <c r="R210" s="92"/>
      <c r="S210" s="92"/>
      <c r="T210" s="92"/>
      <c r="U210" s="92"/>
      <c r="V210" s="92"/>
      <c r="W210" s="92"/>
      <c r="X210" s="75"/>
      <c r="Y210" s="83"/>
      <c r="Z210" s="83"/>
      <c r="AA210" s="83"/>
      <c r="AB210" s="92"/>
      <c r="AC210" s="92"/>
      <c r="AD210" s="92"/>
      <c r="AE210" s="92"/>
      <c r="AF210" s="92"/>
      <c r="AG210" s="92"/>
      <c r="AH210" s="92"/>
      <c r="AI210" s="75"/>
      <c r="AJ210" s="83"/>
      <c r="AK210" s="83"/>
      <c r="AL210" s="83"/>
      <c r="AM210" s="92"/>
      <c r="AN210" s="92"/>
      <c r="AO210" s="92"/>
      <c r="AP210" s="92"/>
      <c r="AQ210" s="92"/>
      <c r="AR210" s="92"/>
      <c r="AS210" s="92"/>
      <c r="AT210" s="92"/>
      <c r="AU210" s="92"/>
      <c r="AV210" s="75"/>
      <c r="AW210" s="75"/>
      <c r="AX210" s="83"/>
      <c r="AY210" s="83"/>
      <c r="AZ210" s="93"/>
      <c r="BA210" s="94"/>
      <c r="BB210" s="71"/>
      <c r="BC210" s="54"/>
      <c r="BD210" s="41">
        <v>3</v>
      </c>
      <c r="BE210" s="52">
        <v>31</v>
      </c>
      <c r="BF210" s="62">
        <v>3125</v>
      </c>
      <c r="BG210" s="280" t="s">
        <v>52</v>
      </c>
    </row>
    <row r="211" spans="1:59" s="63" customFormat="1" ht="12.75" x14ac:dyDescent="0.2">
      <c r="A211" s="196">
        <v>3</v>
      </c>
      <c r="B211" s="197" t="s">
        <v>108</v>
      </c>
      <c r="C211" s="208">
        <v>31</v>
      </c>
      <c r="D211" s="209" t="s">
        <v>109</v>
      </c>
      <c r="E211" s="210">
        <v>3125</v>
      </c>
      <c r="F211" s="211" t="s">
        <v>107</v>
      </c>
      <c r="G211" s="231" t="s">
        <v>107</v>
      </c>
      <c r="H211" s="65"/>
      <c r="I211" s="222"/>
      <c r="J211" s="66"/>
      <c r="K211" s="66"/>
      <c r="L211" s="66"/>
      <c r="M211" s="64"/>
      <c r="N211" s="304"/>
      <c r="O211" s="305"/>
      <c r="P211" s="127"/>
      <c r="Q211" s="67"/>
      <c r="R211" s="67"/>
      <c r="S211" s="67"/>
      <c r="T211" s="67"/>
      <c r="U211" s="67"/>
      <c r="V211" s="67"/>
      <c r="W211" s="67"/>
      <c r="X211" s="67"/>
      <c r="Y211" s="68"/>
      <c r="Z211" s="68"/>
      <c r="AA211" s="68"/>
      <c r="AB211" s="67"/>
      <c r="AC211" s="67"/>
      <c r="AD211" s="67"/>
      <c r="AE211" s="67"/>
      <c r="AF211" s="67"/>
      <c r="AG211" s="67"/>
      <c r="AH211" s="67"/>
      <c r="AI211" s="67"/>
      <c r="AJ211" s="68"/>
      <c r="AK211" s="68"/>
      <c r="AL211" s="68"/>
      <c r="AM211" s="67"/>
      <c r="AN211" s="67"/>
      <c r="AO211" s="67"/>
      <c r="AP211" s="67"/>
      <c r="AQ211" s="67"/>
      <c r="AR211" s="67"/>
      <c r="AS211" s="67"/>
      <c r="AT211" s="67"/>
      <c r="AU211" s="67"/>
      <c r="AV211" s="67"/>
      <c r="AW211" s="67"/>
      <c r="AX211" s="68"/>
      <c r="AY211" s="68"/>
      <c r="AZ211" s="69"/>
      <c r="BA211" s="70"/>
      <c r="BB211" s="71"/>
      <c r="BC211" s="54"/>
      <c r="BD211" s="41">
        <v>3</v>
      </c>
      <c r="BE211" s="52">
        <v>31</v>
      </c>
      <c r="BF211" s="62">
        <v>3125</v>
      </c>
      <c r="BG211" s="275"/>
    </row>
    <row r="212" spans="1:59" s="63" customFormat="1" ht="12.75" x14ac:dyDescent="0.2">
      <c r="A212" s="196">
        <v>3</v>
      </c>
      <c r="B212" s="197" t="s">
        <v>108</v>
      </c>
      <c r="C212" s="208">
        <v>31</v>
      </c>
      <c r="D212" s="209" t="s">
        <v>109</v>
      </c>
      <c r="E212" s="210">
        <v>3125</v>
      </c>
      <c r="F212" s="211" t="s">
        <v>107</v>
      </c>
      <c r="G212" s="230"/>
      <c r="H212" s="56"/>
      <c r="I212" s="221"/>
      <c r="J212" s="57"/>
      <c r="K212" s="57"/>
      <c r="L212" s="57"/>
      <c r="M212" s="55"/>
      <c r="N212" s="303"/>
      <c r="O212" s="245"/>
      <c r="P212" s="122"/>
      <c r="Q212" s="58"/>
      <c r="R212" s="58"/>
      <c r="S212" s="58"/>
      <c r="T212" s="58"/>
      <c r="U212" s="58"/>
      <c r="V212" s="58"/>
      <c r="W212" s="58"/>
      <c r="X212" s="58"/>
      <c r="Y212" s="59"/>
      <c r="Z212" s="59"/>
      <c r="AA212" s="59"/>
      <c r="AB212" s="58"/>
      <c r="AC212" s="58"/>
      <c r="AD212" s="58"/>
      <c r="AE212" s="58"/>
      <c r="AF212" s="58"/>
      <c r="AG212" s="58"/>
      <c r="AH212" s="58"/>
      <c r="AI212" s="58"/>
      <c r="AJ212" s="59"/>
      <c r="AK212" s="59"/>
      <c r="AL212" s="59"/>
      <c r="AM212" s="58"/>
      <c r="AN212" s="58"/>
      <c r="AO212" s="58"/>
      <c r="AP212" s="58"/>
      <c r="AQ212" s="58"/>
      <c r="AR212" s="58"/>
      <c r="AS212" s="58"/>
      <c r="AT212" s="58"/>
      <c r="AU212" s="58"/>
      <c r="AV212" s="58"/>
      <c r="AW212" s="58"/>
      <c r="AX212" s="59"/>
      <c r="AY212" s="59"/>
      <c r="AZ212" s="60"/>
      <c r="BA212" s="61"/>
      <c r="BB212" s="54"/>
      <c r="BC212" s="54"/>
      <c r="BD212" s="41">
        <v>3</v>
      </c>
      <c r="BE212" s="52">
        <v>31</v>
      </c>
      <c r="BF212" s="62">
        <v>3125</v>
      </c>
      <c r="BG212" s="274"/>
    </row>
    <row r="213" spans="1:59" s="63" customFormat="1" ht="12.75" x14ac:dyDescent="0.2">
      <c r="A213" s="196">
        <v>3</v>
      </c>
      <c r="B213" s="197" t="s">
        <v>108</v>
      </c>
      <c r="C213" s="208">
        <v>31</v>
      </c>
      <c r="D213" s="209" t="s">
        <v>109</v>
      </c>
      <c r="E213" s="210">
        <v>3125</v>
      </c>
      <c r="F213" s="211" t="s">
        <v>107</v>
      </c>
      <c r="G213" s="230"/>
      <c r="H213" s="56"/>
      <c r="I213" s="221"/>
      <c r="J213" s="57"/>
      <c r="K213" s="57"/>
      <c r="L213" s="57"/>
      <c r="M213" s="55"/>
      <c r="N213" s="303"/>
      <c r="O213" s="245"/>
      <c r="P213" s="122"/>
      <c r="Q213" s="122"/>
      <c r="R213" s="122"/>
      <c r="S213" s="122"/>
      <c r="T213" s="122"/>
      <c r="U213" s="122"/>
      <c r="V213" s="122"/>
      <c r="W213" s="122"/>
      <c r="X213" s="122"/>
      <c r="Y213" s="59"/>
      <c r="Z213" s="123"/>
      <c r="AA213" s="123"/>
      <c r="AB213" s="122"/>
      <c r="AC213" s="122"/>
      <c r="AD213" s="122"/>
      <c r="AE213" s="122"/>
      <c r="AF213" s="122"/>
      <c r="AG213" s="122"/>
      <c r="AH213" s="122"/>
      <c r="AI213" s="122"/>
      <c r="AJ213" s="59"/>
      <c r="AK213" s="123"/>
      <c r="AL213" s="123"/>
      <c r="AM213" s="122"/>
      <c r="AN213" s="122"/>
      <c r="AO213" s="122"/>
      <c r="AP213" s="122"/>
      <c r="AQ213" s="122"/>
      <c r="AR213" s="122"/>
      <c r="AS213" s="122"/>
      <c r="AT213" s="122"/>
      <c r="AU213" s="122"/>
      <c r="AV213" s="122"/>
      <c r="AW213" s="58"/>
      <c r="AX213" s="123"/>
      <c r="AY213" s="59"/>
      <c r="AZ213" s="60"/>
      <c r="BA213" s="61"/>
      <c r="BB213" s="54"/>
      <c r="BC213" s="54"/>
      <c r="BD213" s="41">
        <v>3</v>
      </c>
      <c r="BE213" s="52">
        <v>31</v>
      </c>
      <c r="BF213" s="62">
        <v>3125</v>
      </c>
      <c r="BG213" s="274"/>
    </row>
    <row r="214" spans="1:59" s="63" customFormat="1" ht="12.75" x14ac:dyDescent="0.2">
      <c r="A214" s="196">
        <v>3</v>
      </c>
      <c r="B214" s="197" t="s">
        <v>108</v>
      </c>
      <c r="C214" s="208">
        <v>31</v>
      </c>
      <c r="D214" s="209" t="s">
        <v>109</v>
      </c>
      <c r="E214" s="210">
        <v>3125</v>
      </c>
      <c r="F214" s="211" t="s">
        <v>107</v>
      </c>
      <c r="G214" s="230"/>
      <c r="H214" s="56"/>
      <c r="I214" s="221"/>
      <c r="J214" s="57"/>
      <c r="K214" s="57"/>
      <c r="L214" s="57"/>
      <c r="M214" s="55"/>
      <c r="N214" s="303"/>
      <c r="O214" s="245"/>
      <c r="P214" s="122"/>
      <c r="Q214" s="122"/>
      <c r="R214" s="122"/>
      <c r="S214" s="122"/>
      <c r="T214" s="122"/>
      <c r="U214" s="122"/>
      <c r="V214" s="122"/>
      <c r="W214" s="122"/>
      <c r="X214" s="122"/>
      <c r="Y214" s="59"/>
      <c r="Z214" s="123"/>
      <c r="AA214" s="123"/>
      <c r="AB214" s="122"/>
      <c r="AC214" s="122"/>
      <c r="AD214" s="122"/>
      <c r="AE214" s="122"/>
      <c r="AF214" s="122"/>
      <c r="AG214" s="122"/>
      <c r="AH214" s="122"/>
      <c r="AI214" s="122"/>
      <c r="AJ214" s="59"/>
      <c r="AK214" s="123"/>
      <c r="AL214" s="123"/>
      <c r="AM214" s="122"/>
      <c r="AN214" s="122"/>
      <c r="AO214" s="122"/>
      <c r="AP214" s="122"/>
      <c r="AQ214" s="122"/>
      <c r="AR214" s="122"/>
      <c r="AS214" s="122"/>
      <c r="AT214" s="122"/>
      <c r="AU214" s="122"/>
      <c r="AV214" s="122"/>
      <c r="AW214" s="58"/>
      <c r="AX214" s="123"/>
      <c r="AY214" s="59"/>
      <c r="AZ214" s="60"/>
      <c r="BA214" s="61"/>
      <c r="BB214" s="54"/>
      <c r="BC214" s="54"/>
      <c r="BD214" s="41">
        <v>3</v>
      </c>
      <c r="BE214" s="52">
        <v>31</v>
      </c>
      <c r="BF214" s="62">
        <v>3125</v>
      </c>
      <c r="BG214" s="274"/>
    </row>
    <row r="215" spans="1:59" s="63" customFormat="1" ht="12.75" x14ac:dyDescent="0.2">
      <c r="A215" s="196">
        <v>3</v>
      </c>
      <c r="B215" s="197" t="s">
        <v>108</v>
      </c>
      <c r="C215" s="208">
        <v>31</v>
      </c>
      <c r="D215" s="209" t="s">
        <v>109</v>
      </c>
      <c r="E215" s="212">
        <v>3126</v>
      </c>
      <c r="F215" s="213" t="s">
        <v>168</v>
      </c>
      <c r="G215" s="232"/>
      <c r="H215" s="97"/>
      <c r="I215" s="224"/>
      <c r="J215" s="98"/>
      <c r="K215" s="98"/>
      <c r="L215" s="98"/>
      <c r="M215" s="96"/>
      <c r="N215" s="307"/>
      <c r="O215" s="246"/>
      <c r="P215" s="124"/>
      <c r="Q215" s="124"/>
      <c r="R215" s="124"/>
      <c r="S215" s="124"/>
      <c r="T215" s="124"/>
      <c r="U215" s="124"/>
      <c r="V215" s="124"/>
      <c r="W215" s="124"/>
      <c r="X215" s="124"/>
      <c r="Y215" s="100"/>
      <c r="Z215" s="125"/>
      <c r="AA215" s="125"/>
      <c r="AB215" s="124"/>
      <c r="AC215" s="124"/>
      <c r="AD215" s="124"/>
      <c r="AE215" s="124"/>
      <c r="AF215" s="124"/>
      <c r="AG215" s="124"/>
      <c r="AH215" s="124"/>
      <c r="AI215" s="124"/>
      <c r="AJ215" s="100"/>
      <c r="AK215" s="125"/>
      <c r="AL215" s="125"/>
      <c r="AM215" s="124"/>
      <c r="AN215" s="124"/>
      <c r="AO215" s="124"/>
      <c r="AP215" s="124"/>
      <c r="AQ215" s="124"/>
      <c r="AR215" s="124"/>
      <c r="AS215" s="124"/>
      <c r="AT215" s="124"/>
      <c r="AU215" s="124"/>
      <c r="AV215" s="124"/>
      <c r="AW215" s="99"/>
      <c r="AX215" s="125"/>
      <c r="AY215" s="100"/>
      <c r="AZ215" s="101"/>
      <c r="BA215" s="102"/>
      <c r="BB215" s="95"/>
      <c r="BC215" s="95"/>
      <c r="BD215" s="41">
        <v>3</v>
      </c>
      <c r="BE215" s="52">
        <v>31</v>
      </c>
      <c r="BF215" s="103">
        <v>3126</v>
      </c>
      <c r="BG215" s="277"/>
    </row>
    <row r="216" spans="1:59" s="63" customFormat="1" ht="12.75" x14ac:dyDescent="0.2">
      <c r="A216" s="196">
        <v>3</v>
      </c>
      <c r="B216" s="197" t="s">
        <v>108</v>
      </c>
      <c r="C216" s="208">
        <v>31</v>
      </c>
      <c r="D216" s="209" t="s">
        <v>109</v>
      </c>
      <c r="E216" s="212">
        <v>3126</v>
      </c>
      <c r="F216" s="213" t="s">
        <v>168</v>
      </c>
      <c r="G216" s="232"/>
      <c r="H216" s="97"/>
      <c r="I216" s="224"/>
      <c r="J216" s="98"/>
      <c r="K216" s="98"/>
      <c r="L216" s="98"/>
      <c r="M216" s="96"/>
      <c r="N216" s="307"/>
      <c r="O216" s="246"/>
      <c r="P216" s="124"/>
      <c r="Q216" s="99"/>
      <c r="R216" s="99"/>
      <c r="S216" s="99"/>
      <c r="T216" s="99"/>
      <c r="U216" s="99"/>
      <c r="V216" s="99"/>
      <c r="W216" s="99"/>
      <c r="X216" s="99"/>
      <c r="Y216" s="100"/>
      <c r="Z216" s="100"/>
      <c r="AA216" s="100"/>
      <c r="AB216" s="99"/>
      <c r="AC216" s="99"/>
      <c r="AD216" s="99"/>
      <c r="AE216" s="99"/>
      <c r="AF216" s="99"/>
      <c r="AG216" s="99"/>
      <c r="AH216" s="99"/>
      <c r="AI216" s="99"/>
      <c r="AJ216" s="100"/>
      <c r="AK216" s="100"/>
      <c r="AL216" s="100"/>
      <c r="AM216" s="99"/>
      <c r="AN216" s="99"/>
      <c r="AO216" s="99"/>
      <c r="AP216" s="99"/>
      <c r="AQ216" s="99"/>
      <c r="AR216" s="99"/>
      <c r="AS216" s="99"/>
      <c r="AT216" s="99"/>
      <c r="AU216" s="99"/>
      <c r="AV216" s="99"/>
      <c r="AW216" s="99"/>
      <c r="AX216" s="100"/>
      <c r="AY216" s="100"/>
      <c r="AZ216" s="101"/>
      <c r="BA216" s="102"/>
      <c r="BB216" s="95"/>
      <c r="BC216" s="95"/>
      <c r="BD216" s="41">
        <v>3</v>
      </c>
      <c r="BE216" s="52">
        <v>31</v>
      </c>
      <c r="BF216" s="103">
        <v>3126</v>
      </c>
      <c r="BG216" s="277"/>
    </row>
    <row r="217" spans="1:59" s="63" customFormat="1" ht="12.75" x14ac:dyDescent="0.2">
      <c r="A217" s="196">
        <v>3</v>
      </c>
      <c r="B217" s="197" t="s">
        <v>108</v>
      </c>
      <c r="C217" s="208">
        <v>31</v>
      </c>
      <c r="D217" s="209" t="s">
        <v>109</v>
      </c>
      <c r="E217" s="212">
        <v>3126</v>
      </c>
      <c r="F217" s="213" t="s">
        <v>168</v>
      </c>
      <c r="G217" s="231" t="s">
        <v>169</v>
      </c>
      <c r="H217" s="65"/>
      <c r="I217" s="222"/>
      <c r="J217" s="66"/>
      <c r="K217" s="66"/>
      <c r="L217" s="66"/>
      <c r="M217" s="64"/>
      <c r="N217" s="304"/>
      <c r="O217" s="305"/>
      <c r="P217" s="127"/>
      <c r="Q217" s="67"/>
      <c r="R217" s="67"/>
      <c r="S217" s="67"/>
      <c r="T217" s="67"/>
      <c r="U217" s="67"/>
      <c r="V217" s="67"/>
      <c r="W217" s="67"/>
      <c r="X217" s="67"/>
      <c r="Y217" s="68"/>
      <c r="Z217" s="68"/>
      <c r="AA217" s="68"/>
      <c r="AB217" s="67"/>
      <c r="AC217" s="67"/>
      <c r="AD217" s="67"/>
      <c r="AE217" s="67"/>
      <c r="AF217" s="67"/>
      <c r="AG217" s="67"/>
      <c r="AH217" s="67"/>
      <c r="AI217" s="67"/>
      <c r="AJ217" s="68"/>
      <c r="AK217" s="68"/>
      <c r="AL217" s="68"/>
      <c r="AM217" s="67"/>
      <c r="AN217" s="67"/>
      <c r="AO217" s="67"/>
      <c r="AP217" s="67"/>
      <c r="AQ217" s="67"/>
      <c r="AR217" s="67"/>
      <c r="AS217" s="67"/>
      <c r="AT217" s="67"/>
      <c r="AU217" s="67"/>
      <c r="AV217" s="67"/>
      <c r="AW217" s="67"/>
      <c r="AX217" s="68"/>
      <c r="AY217" s="68"/>
      <c r="AZ217" s="69"/>
      <c r="BA217" s="70"/>
      <c r="BB217" s="71"/>
      <c r="BC217" s="95"/>
      <c r="BD217" s="41">
        <v>3</v>
      </c>
      <c r="BE217" s="52">
        <v>31</v>
      </c>
      <c r="BF217" s="103">
        <v>3126</v>
      </c>
      <c r="BG217" s="275"/>
    </row>
    <row r="218" spans="1:59" s="63" customFormat="1" ht="12.75" x14ac:dyDescent="0.2">
      <c r="A218" s="196">
        <v>3</v>
      </c>
      <c r="B218" s="197" t="s">
        <v>108</v>
      </c>
      <c r="C218" s="208">
        <v>31</v>
      </c>
      <c r="D218" s="209" t="s">
        <v>109</v>
      </c>
      <c r="E218" s="212">
        <v>3126</v>
      </c>
      <c r="F218" s="213" t="s">
        <v>168</v>
      </c>
      <c r="G218" s="231" t="s">
        <v>169</v>
      </c>
      <c r="H218" s="72" t="s">
        <v>47</v>
      </c>
      <c r="I218" s="223"/>
      <c r="J218" s="73"/>
      <c r="K218" s="73"/>
      <c r="L218" s="73"/>
      <c r="M218" s="74"/>
      <c r="N218" s="247"/>
      <c r="O218" s="306"/>
      <c r="P218" s="105"/>
      <c r="Q218" s="75"/>
      <c r="R218" s="75"/>
      <c r="S218" s="75"/>
      <c r="T218" s="75"/>
      <c r="U218" s="75"/>
      <c r="V218" s="75"/>
      <c r="W218" s="75"/>
      <c r="X218" s="75"/>
      <c r="Y218" s="76">
        <f>IF(ISNUMBER(VLOOKUP(Y220,P$7:W$7,MATCH(Y220,P$7:W$7))),VLOOKUP(Y220,P$7:W$7,MATCH(Y220,P$7:W$7)),IF(N222=0,"No Data",IF(Y220&gt;0,"&lt;100",0)))</f>
        <v>0</v>
      </c>
      <c r="Z218" s="77">
        <f>IF(ISNUMBER(VLOOKUP(Z222,P$7:W$7,MATCH(Z222,P$7:W$7))),VLOOKUP(Z222,P$7:W$7,MATCH(Z222,P$7:W$7)),IF(N222=0,"No Data",IF(Z222&gt;0,"&lt;100",0)))</f>
        <v>0</v>
      </c>
      <c r="AA218" s="106">
        <f>IF(ISNUMBER(Z218),Z218,0)</f>
        <v>0</v>
      </c>
      <c r="AB218" s="75"/>
      <c r="AC218" s="75"/>
      <c r="AD218" s="75"/>
      <c r="AE218" s="75"/>
      <c r="AF218" s="75"/>
      <c r="AG218" s="75"/>
      <c r="AH218" s="75"/>
      <c r="AI218" s="75"/>
      <c r="AJ218" s="76">
        <f>IF(ISNUMBER(VLOOKUP(AJ220,AB$7:AH$7,MATCH(AJ220,AB$7:AH$7))),VLOOKUP(AJ220,AB$7:AH$7,MATCH(AJ220,AB$7:AH$7)),IF(N222=0,"No Data",IF(AJ220&gt;0,"&lt;50",0)))</f>
        <v>0</v>
      </c>
      <c r="AK218" s="77">
        <f>IF(ISNUMBER(VLOOKUP(AK222,AB$7:AH$7,MATCH(AK222,AB$7:AH$7))),VLOOKUP(AK222,AB$7:AH$7,MATCH(AK222,AB$7:AH$7)),IF(N222=0,"No Data",IF(AK222&gt;0,"&lt;50",0)))</f>
        <v>0</v>
      </c>
      <c r="AL218" s="106">
        <f>IF(ISNUMBER(AK218),AK218,0)</f>
        <v>0</v>
      </c>
      <c r="AM218" s="75"/>
      <c r="AN218" s="75"/>
      <c r="AO218" s="75"/>
      <c r="AP218" s="75"/>
      <c r="AQ218" s="75"/>
      <c r="AR218" s="75"/>
      <c r="AS218" s="75"/>
      <c r="AT218" s="75"/>
      <c r="AU218" s="75"/>
      <c r="AV218" s="75"/>
      <c r="AW218" s="76">
        <f>IF(ISNUMBER(VLOOKUP(AW220,AM$7:AU$7,MATCH(AW220,AM$7:AU$7))),VLOOKUP(AW220,AM$7:AU$7,MATCH(AW220,AM$7:AU$7)),IF(N222=0,"No Data",IF(AW220&gt;0,"&lt;10",0)))</f>
        <v>25</v>
      </c>
      <c r="AX218" s="77">
        <f>IF(ISNUMBER(VLOOKUP(AX222,AM$7:AU$7,MATCH(AX222,AM$7:AU$7))),VLOOKUP(AX222,AM$7:AU$7,MATCH(AX222,AM$7:AU$7)),IF(N222=0,"No Data",IF(AX222&gt;0,"&lt;10",0)))</f>
        <v>25</v>
      </c>
      <c r="AY218" s="106">
        <f>IF(ISNUMBER(AX218),AX218,0)</f>
        <v>25</v>
      </c>
      <c r="AZ218" s="79"/>
      <c r="BA218" s="80"/>
      <c r="BB218" s="71"/>
      <c r="BC218" s="95"/>
      <c r="BD218" s="41">
        <v>3</v>
      </c>
      <c r="BE218" s="52">
        <v>31</v>
      </c>
      <c r="BF218" s="103">
        <v>3126</v>
      </c>
      <c r="BG218" s="276" t="s">
        <v>47</v>
      </c>
    </row>
    <row r="219" spans="1:59" s="63" customFormat="1" ht="12.75" x14ac:dyDescent="0.2">
      <c r="A219" s="196">
        <v>3</v>
      </c>
      <c r="B219" s="197" t="s">
        <v>108</v>
      </c>
      <c r="C219" s="208">
        <v>31</v>
      </c>
      <c r="D219" s="209" t="s">
        <v>109</v>
      </c>
      <c r="E219" s="212">
        <v>3126</v>
      </c>
      <c r="F219" s="213" t="s">
        <v>168</v>
      </c>
      <c r="G219" s="231" t="s">
        <v>169</v>
      </c>
      <c r="H219" s="81" t="s">
        <v>48</v>
      </c>
      <c r="I219" s="223"/>
      <c r="J219" s="73"/>
      <c r="K219" s="73"/>
      <c r="L219" s="73"/>
      <c r="M219" s="74"/>
      <c r="N219" s="247"/>
      <c r="O219" s="306"/>
      <c r="P219" s="105"/>
      <c r="Q219" s="75"/>
      <c r="R219" s="75"/>
      <c r="S219" s="75"/>
      <c r="T219" s="75"/>
      <c r="U219" s="75"/>
      <c r="V219" s="75"/>
      <c r="W219" s="75"/>
      <c r="X219" s="75"/>
      <c r="Y219" s="82">
        <f>MIN(X223)</f>
        <v>0</v>
      </c>
      <c r="Z219" s="83"/>
      <c r="AA219" s="83"/>
      <c r="AB219" s="75"/>
      <c r="AC219" s="75"/>
      <c r="AD219" s="75"/>
      <c r="AE219" s="75"/>
      <c r="AF219" s="75"/>
      <c r="AG219" s="75"/>
      <c r="AH219" s="75"/>
      <c r="AI219" s="75"/>
      <c r="AJ219" s="82">
        <f>MIN(AI223)</f>
        <v>0</v>
      </c>
      <c r="AK219" s="83"/>
      <c r="AL219" s="83"/>
      <c r="AM219" s="75"/>
      <c r="AN219" s="75"/>
      <c r="AO219" s="75"/>
      <c r="AP219" s="75"/>
      <c r="AQ219" s="75"/>
      <c r="AR219" s="75"/>
      <c r="AS219" s="75"/>
      <c r="AT219" s="75"/>
      <c r="AU219" s="75"/>
      <c r="AV219" s="75"/>
      <c r="AW219" s="82">
        <f>MIN(AV223)</f>
        <v>25</v>
      </c>
      <c r="AX219" s="83"/>
      <c r="AY219" s="83"/>
      <c r="AZ219" s="79"/>
      <c r="BA219" s="80"/>
      <c r="BB219" s="71"/>
      <c r="BC219" s="95"/>
      <c r="BD219" s="41">
        <v>3</v>
      </c>
      <c r="BE219" s="52">
        <v>31</v>
      </c>
      <c r="BF219" s="103">
        <v>3126</v>
      </c>
      <c r="BG219" s="278" t="s">
        <v>48</v>
      </c>
    </row>
    <row r="220" spans="1:59" s="63" customFormat="1" ht="12.75" x14ac:dyDescent="0.2">
      <c r="A220" s="196">
        <v>3</v>
      </c>
      <c r="B220" s="197" t="s">
        <v>108</v>
      </c>
      <c r="C220" s="208">
        <v>31</v>
      </c>
      <c r="D220" s="209" t="s">
        <v>109</v>
      </c>
      <c r="E220" s="212">
        <v>3126</v>
      </c>
      <c r="F220" s="213" t="s">
        <v>168</v>
      </c>
      <c r="G220" s="231" t="s">
        <v>169</v>
      </c>
      <c r="H220" s="81" t="s">
        <v>49</v>
      </c>
      <c r="I220" s="223"/>
      <c r="J220" s="73"/>
      <c r="K220" s="73"/>
      <c r="L220" s="73"/>
      <c r="M220" s="74"/>
      <c r="N220" s="247"/>
      <c r="O220" s="306"/>
      <c r="P220" s="105"/>
      <c r="Q220" s="75"/>
      <c r="R220" s="75"/>
      <c r="S220" s="75"/>
      <c r="T220" s="75"/>
      <c r="U220" s="75"/>
      <c r="V220" s="75"/>
      <c r="W220" s="75"/>
      <c r="X220" s="75"/>
      <c r="Y220" s="84">
        <f>IF(ISNUMBER(AVERAGE(X223)),AVERAGE(X223),0)</f>
        <v>0</v>
      </c>
      <c r="Z220" s="83"/>
      <c r="AA220" s="83"/>
      <c r="AB220" s="75"/>
      <c r="AC220" s="75"/>
      <c r="AD220" s="75"/>
      <c r="AE220" s="75"/>
      <c r="AF220" s="75"/>
      <c r="AG220" s="75"/>
      <c r="AH220" s="75"/>
      <c r="AI220" s="75"/>
      <c r="AJ220" s="84">
        <f>IF(ISNUMBER(AVERAGE(AI223)),AVERAGE(AI223),0)</f>
        <v>0</v>
      </c>
      <c r="AK220" s="83"/>
      <c r="AL220" s="83"/>
      <c r="AM220" s="75"/>
      <c r="AN220" s="75"/>
      <c r="AO220" s="75"/>
      <c r="AP220" s="75"/>
      <c r="AQ220" s="75"/>
      <c r="AR220" s="75"/>
      <c r="AS220" s="75"/>
      <c r="AT220" s="75"/>
      <c r="AU220" s="75"/>
      <c r="AV220" s="75"/>
      <c r="AW220" s="84">
        <f>IF(ISNUMBER(AVERAGE(AV223)),AVERAGE(AV223),0)</f>
        <v>25</v>
      </c>
      <c r="AX220" s="83"/>
      <c r="AY220" s="83"/>
      <c r="AZ220" s="79"/>
      <c r="BA220" s="80"/>
      <c r="BB220" s="71"/>
      <c r="BC220" s="95"/>
      <c r="BD220" s="41">
        <v>3</v>
      </c>
      <c r="BE220" s="52">
        <v>31</v>
      </c>
      <c r="BF220" s="103">
        <v>3126</v>
      </c>
      <c r="BG220" s="278" t="s">
        <v>49</v>
      </c>
    </row>
    <row r="221" spans="1:59" s="63" customFormat="1" ht="12.75" x14ac:dyDescent="0.2">
      <c r="A221" s="196">
        <v>3</v>
      </c>
      <c r="B221" s="197" t="s">
        <v>108</v>
      </c>
      <c r="C221" s="208">
        <v>31</v>
      </c>
      <c r="D221" s="209" t="s">
        <v>109</v>
      </c>
      <c r="E221" s="212">
        <v>3126</v>
      </c>
      <c r="F221" s="213" t="s">
        <v>168</v>
      </c>
      <c r="G221" s="231" t="s">
        <v>169</v>
      </c>
      <c r="H221" s="81" t="s">
        <v>50</v>
      </c>
      <c r="I221" s="223"/>
      <c r="J221" s="73"/>
      <c r="K221" s="73"/>
      <c r="L221" s="73"/>
      <c r="M221" s="74"/>
      <c r="N221" s="247"/>
      <c r="O221" s="306"/>
      <c r="P221" s="105"/>
      <c r="Q221" s="75"/>
      <c r="R221" s="75"/>
      <c r="S221" s="75"/>
      <c r="T221" s="75"/>
      <c r="U221" s="75"/>
      <c r="V221" s="75"/>
      <c r="W221" s="75"/>
      <c r="X221" s="75"/>
      <c r="Y221" s="84">
        <f>MAX(X223:X226)</f>
        <v>0</v>
      </c>
      <c r="Z221" s="83"/>
      <c r="AA221" s="83"/>
      <c r="AB221" s="75"/>
      <c r="AC221" s="75"/>
      <c r="AD221" s="75"/>
      <c r="AE221" s="75"/>
      <c r="AF221" s="75"/>
      <c r="AG221" s="75"/>
      <c r="AH221" s="75"/>
      <c r="AI221" s="75"/>
      <c r="AJ221" s="84">
        <f>MAX(AI223:AI226)</f>
        <v>0</v>
      </c>
      <c r="AK221" s="83"/>
      <c r="AL221" s="83"/>
      <c r="AM221" s="75"/>
      <c r="AN221" s="75"/>
      <c r="AO221" s="75"/>
      <c r="AP221" s="75"/>
      <c r="AQ221" s="75"/>
      <c r="AR221" s="75"/>
      <c r="AS221" s="75"/>
      <c r="AT221" s="75"/>
      <c r="AU221" s="75"/>
      <c r="AV221" s="75"/>
      <c r="AW221" s="84">
        <f>MAX(AV223:AV226)</f>
        <v>25</v>
      </c>
      <c r="AX221" s="83"/>
      <c r="AY221" s="83"/>
      <c r="AZ221" s="79"/>
      <c r="BA221" s="80"/>
      <c r="BB221" s="71"/>
      <c r="BC221" s="95"/>
      <c r="BD221" s="41">
        <v>3</v>
      </c>
      <c r="BE221" s="52">
        <v>31</v>
      </c>
      <c r="BF221" s="103">
        <v>3126</v>
      </c>
      <c r="BG221" s="278" t="s">
        <v>50</v>
      </c>
    </row>
    <row r="222" spans="1:59" s="63" customFormat="1" ht="12.75" x14ac:dyDescent="0.2">
      <c r="A222" s="196">
        <v>3</v>
      </c>
      <c r="B222" s="197" t="s">
        <v>108</v>
      </c>
      <c r="C222" s="208">
        <v>31</v>
      </c>
      <c r="D222" s="209" t="s">
        <v>109</v>
      </c>
      <c r="E222" s="212">
        <v>3126</v>
      </c>
      <c r="F222" s="213" t="s">
        <v>168</v>
      </c>
      <c r="G222" s="231" t="s">
        <v>169</v>
      </c>
      <c r="H222" s="85" t="s">
        <v>51</v>
      </c>
      <c r="I222" s="223"/>
      <c r="J222" s="73"/>
      <c r="K222" s="73"/>
      <c r="L222" s="73"/>
      <c r="M222" s="74"/>
      <c r="N222" s="248">
        <f>SUM(N223:N224)</f>
        <v>1</v>
      </c>
      <c r="O222" s="293">
        <f>SUM(O223:O224)</f>
        <v>1</v>
      </c>
      <c r="P222" s="292"/>
      <c r="Q222" s="87"/>
      <c r="R222" s="87"/>
      <c r="S222" s="87"/>
      <c r="T222" s="87"/>
      <c r="U222" s="87"/>
      <c r="V222" s="87"/>
      <c r="W222" s="87"/>
      <c r="X222" s="87"/>
      <c r="Y222" s="88"/>
      <c r="Z222" s="86">
        <f>SUM(Z223:Z224)</f>
        <v>0</v>
      </c>
      <c r="AA222" s="88"/>
      <c r="AB222" s="87"/>
      <c r="AC222" s="87"/>
      <c r="AD222" s="87"/>
      <c r="AE222" s="87"/>
      <c r="AF222" s="87"/>
      <c r="AG222" s="87"/>
      <c r="AH222" s="87"/>
      <c r="AI222" s="87"/>
      <c r="AJ222" s="88"/>
      <c r="AK222" s="86">
        <f>SUM(AK223:AK224)</f>
        <v>0</v>
      </c>
      <c r="AL222" s="88"/>
      <c r="AM222" s="87"/>
      <c r="AN222" s="87"/>
      <c r="AO222" s="87"/>
      <c r="AP222" s="87"/>
      <c r="AQ222" s="87"/>
      <c r="AR222" s="87"/>
      <c r="AS222" s="87"/>
      <c r="AT222" s="87"/>
      <c r="AU222" s="87"/>
      <c r="AV222" s="87"/>
      <c r="AW222" s="112"/>
      <c r="AX222" s="86">
        <f>SUM(AX223:AX224)</f>
        <v>25</v>
      </c>
      <c r="AY222" s="88"/>
      <c r="AZ222" s="79"/>
      <c r="BA222" s="80"/>
      <c r="BB222" s="71"/>
      <c r="BC222" s="95"/>
      <c r="BD222" s="41">
        <v>3</v>
      </c>
      <c r="BE222" s="52">
        <v>31</v>
      </c>
      <c r="BF222" s="103">
        <v>3126</v>
      </c>
      <c r="BG222" s="279" t="s">
        <v>51</v>
      </c>
    </row>
    <row r="223" spans="1:59" s="63" customFormat="1" ht="12.75" x14ac:dyDescent="0.2">
      <c r="A223" s="196">
        <v>3</v>
      </c>
      <c r="B223" s="197" t="s">
        <v>108</v>
      </c>
      <c r="C223" s="208">
        <v>31</v>
      </c>
      <c r="D223" s="209" t="s">
        <v>109</v>
      </c>
      <c r="E223" s="212">
        <v>3126</v>
      </c>
      <c r="F223" s="213" t="s">
        <v>168</v>
      </c>
      <c r="G223" s="231" t="s">
        <v>169</v>
      </c>
      <c r="H223" s="89" t="s">
        <v>52</v>
      </c>
      <c r="I223" s="90" t="s">
        <v>170</v>
      </c>
      <c r="J223" s="90"/>
      <c r="K223" s="90" t="s">
        <v>64</v>
      </c>
      <c r="L223" s="90" t="s">
        <v>171</v>
      </c>
      <c r="M223" s="91"/>
      <c r="N223" s="312">
        <v>1</v>
      </c>
      <c r="O223" s="313">
        <f>N223/N222</f>
        <v>1</v>
      </c>
      <c r="P223" s="104"/>
      <c r="Q223" s="92"/>
      <c r="R223" s="92"/>
      <c r="S223" s="92"/>
      <c r="T223" s="92"/>
      <c r="U223" s="92"/>
      <c r="V223" s="92"/>
      <c r="W223" s="92"/>
      <c r="X223" s="109">
        <f>P223*P$7+Q223*Q$7+R223*R$7+S223*S$7+T223*T$7+U223*U$7+V223*V$7+W223*W$7</f>
        <v>0</v>
      </c>
      <c r="Y223" s="83"/>
      <c r="Z223" s="110">
        <f>X223*$O223</f>
        <v>0</v>
      </c>
      <c r="AA223" s="111"/>
      <c r="AB223" s="92"/>
      <c r="AC223" s="92"/>
      <c r="AD223" s="92"/>
      <c r="AE223" s="92"/>
      <c r="AF223" s="92"/>
      <c r="AG223" s="92"/>
      <c r="AH223" s="92"/>
      <c r="AI223" s="109">
        <f>AB223*AB$7+AC223*AC$7+AD223*AD$7+AE223*AE$7+AF223*AF$7+AG223*AG$7+AH223*AH$7</f>
        <v>0</v>
      </c>
      <c r="AJ223" s="83"/>
      <c r="AK223" s="110">
        <f>AI223*$O223</f>
        <v>0</v>
      </c>
      <c r="AL223" s="111"/>
      <c r="AM223" s="92"/>
      <c r="AN223" s="92">
        <v>1</v>
      </c>
      <c r="AO223" s="92"/>
      <c r="AP223" s="92"/>
      <c r="AQ223" s="92"/>
      <c r="AR223" s="92"/>
      <c r="AS223" s="92"/>
      <c r="AT223" s="92"/>
      <c r="AU223" s="92"/>
      <c r="AV223" s="109">
        <f>AM223*AM$7+AN223*AN$7+AO223*AO$7+AP223*AP$7+AQ223*AQ$7+AR223*AR$7+AS223*AS$7+AT223*AT$7+AU223*AU$7</f>
        <v>25</v>
      </c>
      <c r="AW223" s="75"/>
      <c r="AX223" s="110">
        <f>AV223*$O223</f>
        <v>25</v>
      </c>
      <c r="AY223" s="111"/>
      <c r="AZ223" s="93"/>
      <c r="BA223" s="94" t="s">
        <v>85</v>
      </c>
      <c r="BB223" s="71"/>
      <c r="BC223" s="95"/>
      <c r="BD223" s="41">
        <v>3</v>
      </c>
      <c r="BE223" s="52">
        <v>31</v>
      </c>
      <c r="BF223" s="103">
        <v>3126</v>
      </c>
      <c r="BG223" s="280" t="s">
        <v>52</v>
      </c>
    </row>
    <row r="224" spans="1:59" s="63" customFormat="1" ht="12.75" x14ac:dyDescent="0.2">
      <c r="A224" s="196">
        <v>3</v>
      </c>
      <c r="B224" s="197" t="s">
        <v>108</v>
      </c>
      <c r="C224" s="208">
        <v>31</v>
      </c>
      <c r="D224" s="209" t="s">
        <v>109</v>
      </c>
      <c r="E224" s="212">
        <v>3126</v>
      </c>
      <c r="F224" s="213" t="s">
        <v>168</v>
      </c>
      <c r="G224" s="231" t="s">
        <v>169</v>
      </c>
      <c r="H224" s="65"/>
      <c r="I224" s="222"/>
      <c r="J224" s="66"/>
      <c r="K224" s="66"/>
      <c r="L224" s="66"/>
      <c r="M224" s="64"/>
      <c r="N224" s="304"/>
      <c r="O224" s="305"/>
      <c r="P224" s="127"/>
      <c r="Q224" s="67"/>
      <c r="R224" s="67"/>
      <c r="S224" s="67"/>
      <c r="T224" s="67"/>
      <c r="U224" s="67"/>
      <c r="V224" s="67"/>
      <c r="W224" s="67"/>
      <c r="X224" s="67"/>
      <c r="Y224" s="68"/>
      <c r="Z224" s="68"/>
      <c r="AA224" s="68"/>
      <c r="AB224" s="67"/>
      <c r="AC224" s="67"/>
      <c r="AD224" s="67"/>
      <c r="AE224" s="67"/>
      <c r="AF224" s="67"/>
      <c r="AG224" s="67"/>
      <c r="AH224" s="67"/>
      <c r="AI224" s="67"/>
      <c r="AJ224" s="68"/>
      <c r="AK224" s="68"/>
      <c r="AL224" s="68"/>
      <c r="AM224" s="67"/>
      <c r="AN224" s="67"/>
      <c r="AO224" s="67"/>
      <c r="AP224" s="67"/>
      <c r="AQ224" s="67"/>
      <c r="AR224" s="67"/>
      <c r="AS224" s="67"/>
      <c r="AT224" s="67"/>
      <c r="AU224" s="67"/>
      <c r="AV224" s="67"/>
      <c r="AW224" s="67"/>
      <c r="AX224" s="68"/>
      <c r="AY224" s="68"/>
      <c r="AZ224" s="69"/>
      <c r="BA224" s="70"/>
      <c r="BB224" s="71"/>
      <c r="BC224" s="95"/>
      <c r="BD224" s="41">
        <v>3</v>
      </c>
      <c r="BE224" s="52">
        <v>31</v>
      </c>
      <c r="BF224" s="103">
        <v>3126</v>
      </c>
      <c r="BG224" s="275"/>
    </row>
    <row r="225" spans="1:59" s="63" customFormat="1" ht="12.75" x14ac:dyDescent="0.2">
      <c r="A225" s="196">
        <v>3</v>
      </c>
      <c r="B225" s="197" t="s">
        <v>108</v>
      </c>
      <c r="C225" s="208">
        <v>31</v>
      </c>
      <c r="D225" s="209" t="s">
        <v>109</v>
      </c>
      <c r="E225" s="212">
        <v>3126</v>
      </c>
      <c r="F225" s="213" t="s">
        <v>168</v>
      </c>
      <c r="G225" s="232"/>
      <c r="H225" s="97"/>
      <c r="I225" s="224"/>
      <c r="J225" s="98"/>
      <c r="K225" s="98"/>
      <c r="L225" s="98"/>
      <c r="M225" s="96"/>
      <c r="N225" s="307"/>
      <c r="O225" s="246"/>
      <c r="P225" s="124"/>
      <c r="Q225" s="124"/>
      <c r="R225" s="124"/>
      <c r="S225" s="124"/>
      <c r="T225" s="124"/>
      <c r="U225" s="124"/>
      <c r="V225" s="124"/>
      <c r="W225" s="124"/>
      <c r="X225" s="124"/>
      <c r="Y225" s="100"/>
      <c r="Z225" s="125"/>
      <c r="AA225" s="125"/>
      <c r="AB225" s="124"/>
      <c r="AC225" s="124"/>
      <c r="AD225" s="124"/>
      <c r="AE225" s="124"/>
      <c r="AF225" s="124"/>
      <c r="AG225" s="124"/>
      <c r="AH225" s="124"/>
      <c r="AI225" s="124"/>
      <c r="AJ225" s="100"/>
      <c r="AK225" s="125"/>
      <c r="AL225" s="125"/>
      <c r="AM225" s="124"/>
      <c r="AN225" s="124"/>
      <c r="AO225" s="124"/>
      <c r="AP225" s="124"/>
      <c r="AQ225" s="124"/>
      <c r="AR225" s="124"/>
      <c r="AS225" s="124"/>
      <c r="AT225" s="124"/>
      <c r="AU225" s="124"/>
      <c r="AV225" s="124"/>
      <c r="AW225" s="99"/>
      <c r="AX225" s="125"/>
      <c r="AY225" s="100"/>
      <c r="AZ225" s="101"/>
      <c r="BA225" s="102"/>
      <c r="BB225" s="95"/>
      <c r="BC225" s="95"/>
      <c r="BD225" s="41">
        <v>3</v>
      </c>
      <c r="BE225" s="52">
        <v>31</v>
      </c>
      <c r="BF225" s="103">
        <v>3126</v>
      </c>
      <c r="BG225" s="277"/>
    </row>
    <row r="226" spans="1:59" s="63" customFormat="1" ht="12.75" x14ac:dyDescent="0.2">
      <c r="A226" s="196">
        <v>3</v>
      </c>
      <c r="B226" s="197" t="s">
        <v>108</v>
      </c>
      <c r="C226" s="208">
        <v>31</v>
      </c>
      <c r="D226" s="209" t="s">
        <v>109</v>
      </c>
      <c r="E226" s="210">
        <v>3131</v>
      </c>
      <c r="F226" s="211" t="s">
        <v>172</v>
      </c>
      <c r="G226" s="230"/>
      <c r="H226" s="56"/>
      <c r="I226" s="221"/>
      <c r="J226" s="57"/>
      <c r="K226" s="57"/>
      <c r="L226" s="57"/>
      <c r="M226" s="55"/>
      <c r="N226" s="303"/>
      <c r="O226" s="245"/>
      <c r="P226" s="122"/>
      <c r="Q226" s="122"/>
      <c r="R226" s="122"/>
      <c r="S226" s="122"/>
      <c r="T226" s="122"/>
      <c r="U226" s="122"/>
      <c r="V226" s="122"/>
      <c r="W226" s="122"/>
      <c r="X226" s="122"/>
      <c r="Y226" s="59"/>
      <c r="Z226" s="123"/>
      <c r="AA226" s="123"/>
      <c r="AB226" s="122"/>
      <c r="AC226" s="122"/>
      <c r="AD226" s="122"/>
      <c r="AE226" s="122"/>
      <c r="AF226" s="122"/>
      <c r="AG226" s="122"/>
      <c r="AH226" s="122"/>
      <c r="AI226" s="122"/>
      <c r="AJ226" s="59"/>
      <c r="AK226" s="123"/>
      <c r="AL226" s="123"/>
      <c r="AM226" s="122"/>
      <c r="AN226" s="122"/>
      <c r="AO226" s="122"/>
      <c r="AP226" s="122"/>
      <c r="AQ226" s="122"/>
      <c r="AR226" s="122"/>
      <c r="AS226" s="122"/>
      <c r="AT226" s="122"/>
      <c r="AU226" s="122"/>
      <c r="AV226" s="122"/>
      <c r="AW226" s="58"/>
      <c r="AX226" s="123"/>
      <c r="AY226" s="59"/>
      <c r="AZ226" s="60"/>
      <c r="BA226" s="61"/>
      <c r="BB226" s="54"/>
      <c r="BC226" s="54"/>
      <c r="BD226" s="41">
        <v>3</v>
      </c>
      <c r="BE226" s="52">
        <v>31</v>
      </c>
      <c r="BF226" s="62">
        <v>3131</v>
      </c>
      <c r="BG226" s="274"/>
    </row>
    <row r="227" spans="1:59" s="63" customFormat="1" ht="12.75" x14ac:dyDescent="0.2">
      <c r="A227" s="196">
        <v>3</v>
      </c>
      <c r="B227" s="197" t="s">
        <v>108</v>
      </c>
      <c r="C227" s="208">
        <v>31</v>
      </c>
      <c r="D227" s="209" t="s">
        <v>109</v>
      </c>
      <c r="E227" s="210">
        <v>3131</v>
      </c>
      <c r="F227" s="211" t="s">
        <v>172</v>
      </c>
      <c r="G227" s="230"/>
      <c r="H227" s="56"/>
      <c r="I227" s="221"/>
      <c r="J227" s="57"/>
      <c r="K227" s="57"/>
      <c r="L227" s="57"/>
      <c r="M227" s="55"/>
      <c r="N227" s="303"/>
      <c r="O227" s="245"/>
      <c r="P227" s="122"/>
      <c r="Q227" s="58"/>
      <c r="R227" s="58"/>
      <c r="S227" s="58"/>
      <c r="T227" s="58"/>
      <c r="U227" s="58"/>
      <c r="V227" s="58"/>
      <c r="W227" s="58"/>
      <c r="X227" s="58"/>
      <c r="Y227" s="59"/>
      <c r="Z227" s="59"/>
      <c r="AA227" s="59"/>
      <c r="AB227" s="58"/>
      <c r="AC227" s="58"/>
      <c r="AD227" s="58"/>
      <c r="AE227" s="58"/>
      <c r="AF227" s="58"/>
      <c r="AG227" s="58"/>
      <c r="AH227" s="58"/>
      <c r="AI227" s="58"/>
      <c r="AJ227" s="59"/>
      <c r="AK227" s="59"/>
      <c r="AL227" s="59"/>
      <c r="AM227" s="58"/>
      <c r="AN227" s="58"/>
      <c r="AO227" s="58"/>
      <c r="AP227" s="58"/>
      <c r="AQ227" s="58"/>
      <c r="AR227" s="58"/>
      <c r="AS227" s="58"/>
      <c r="AT227" s="58"/>
      <c r="AU227" s="58"/>
      <c r="AV227" s="58"/>
      <c r="AW227" s="58"/>
      <c r="AX227" s="59"/>
      <c r="AY227" s="59"/>
      <c r="AZ227" s="60"/>
      <c r="BA227" s="61"/>
      <c r="BB227" s="54"/>
      <c r="BC227" s="54"/>
      <c r="BD227" s="41">
        <v>3</v>
      </c>
      <c r="BE227" s="52">
        <v>31</v>
      </c>
      <c r="BF227" s="62">
        <v>3131</v>
      </c>
      <c r="BG227" s="274"/>
    </row>
    <row r="228" spans="1:59" s="63" customFormat="1" ht="12.75" x14ac:dyDescent="0.2">
      <c r="A228" s="196">
        <v>3</v>
      </c>
      <c r="B228" s="197" t="s">
        <v>108</v>
      </c>
      <c r="C228" s="208">
        <v>31</v>
      </c>
      <c r="D228" s="209" t="s">
        <v>109</v>
      </c>
      <c r="E228" s="210">
        <v>3131</v>
      </c>
      <c r="F228" s="211" t="s">
        <v>172</v>
      </c>
      <c r="G228" s="231" t="s">
        <v>56</v>
      </c>
      <c r="H228" s="65"/>
      <c r="I228" s="222"/>
      <c r="J228" s="66"/>
      <c r="K228" s="66"/>
      <c r="L228" s="66"/>
      <c r="M228" s="64"/>
      <c r="N228" s="308"/>
      <c r="O228" s="309"/>
      <c r="P228" s="127"/>
      <c r="Q228" s="67"/>
      <c r="R228" s="67"/>
      <c r="S228" s="67"/>
      <c r="T228" s="67"/>
      <c r="U228" s="67"/>
      <c r="V228" s="67"/>
      <c r="W228" s="67"/>
      <c r="X228" s="67"/>
      <c r="Y228" s="68"/>
      <c r="Z228" s="68"/>
      <c r="AA228" s="68"/>
      <c r="AB228" s="67"/>
      <c r="AC228" s="67"/>
      <c r="AD228" s="67"/>
      <c r="AE228" s="67"/>
      <c r="AF228" s="67"/>
      <c r="AG228" s="67"/>
      <c r="AH228" s="67"/>
      <c r="AI228" s="67"/>
      <c r="AJ228" s="68"/>
      <c r="AK228" s="68"/>
      <c r="AL228" s="68"/>
      <c r="AM228" s="67"/>
      <c r="AN228" s="67"/>
      <c r="AO228" s="67"/>
      <c r="AP228" s="67"/>
      <c r="AQ228" s="67"/>
      <c r="AR228" s="67"/>
      <c r="AS228" s="67"/>
      <c r="AT228" s="67"/>
      <c r="AU228" s="67"/>
      <c r="AV228" s="67"/>
      <c r="AW228" s="67"/>
      <c r="AX228" s="68"/>
      <c r="AY228" s="68"/>
      <c r="AZ228" s="69"/>
      <c r="BA228" s="70"/>
      <c r="BB228" s="71"/>
      <c r="BC228" s="54"/>
      <c r="BD228" s="41">
        <v>3</v>
      </c>
      <c r="BE228" s="52">
        <v>31</v>
      </c>
      <c r="BF228" s="62">
        <v>3131</v>
      </c>
      <c r="BG228" s="275"/>
    </row>
    <row r="229" spans="1:59" s="63" customFormat="1" ht="12.75" x14ac:dyDescent="0.2">
      <c r="A229" s="196">
        <v>3</v>
      </c>
      <c r="B229" s="197" t="s">
        <v>108</v>
      </c>
      <c r="C229" s="208">
        <v>31</v>
      </c>
      <c r="D229" s="209" t="s">
        <v>109</v>
      </c>
      <c r="E229" s="210">
        <v>3131</v>
      </c>
      <c r="F229" s="211" t="s">
        <v>172</v>
      </c>
      <c r="G229" s="231" t="s">
        <v>56</v>
      </c>
      <c r="H229" s="72" t="s">
        <v>47</v>
      </c>
      <c r="I229" s="223"/>
      <c r="J229" s="73"/>
      <c r="K229" s="73"/>
      <c r="L229" s="73"/>
      <c r="M229" s="74"/>
      <c r="N229" s="247"/>
      <c r="O229" s="306"/>
      <c r="P229" s="105"/>
      <c r="Q229" s="75"/>
      <c r="R229" s="75"/>
      <c r="S229" s="75"/>
      <c r="T229" s="75"/>
      <c r="U229" s="75"/>
      <c r="V229" s="75"/>
      <c r="W229" s="75"/>
      <c r="X229" s="75"/>
      <c r="Y229" s="76" t="str">
        <f>IF(ISNUMBER(VLOOKUP(Y231,P$7:W$7,MATCH(Y231,P$7:W$7))),VLOOKUP(Y231,P$7:W$7,MATCH(Y231,P$7:W$7)),IF(N233=0,"No Data",IF(Y231&gt;0,"&lt;100",0)))</f>
        <v>&lt;100</v>
      </c>
      <c r="Z229" s="77" t="str">
        <f>IF(ISNUMBER(VLOOKUP(Z233,P$7:W$7,MATCH(Z233,P$7:W$7))),VLOOKUP(Z233,P$7:W$7,MATCH(Z233,P$7:W$7)),IF(N233=0,"No Data",IF(Z233&gt;0,"&lt;100",0)))</f>
        <v>&lt;100</v>
      </c>
      <c r="AA229" s="106">
        <f>IF(ISNUMBER(Z229),Z229,0)</f>
        <v>0</v>
      </c>
      <c r="AB229" s="75"/>
      <c r="AC229" s="75"/>
      <c r="AD229" s="75"/>
      <c r="AE229" s="75"/>
      <c r="AF229" s="75"/>
      <c r="AG229" s="75"/>
      <c r="AH229" s="75"/>
      <c r="AI229" s="75"/>
      <c r="AJ229" s="76">
        <f>IF(ISNUMBER(VLOOKUP(AJ231,AB$7:AH$7,MATCH(AJ231,AB$7:AH$7))),VLOOKUP(AJ231,AB$7:AH$7,MATCH(AJ231,AB$7:AH$7)),IF(N233=0,"No Data",IF(AJ231&gt;0,"&lt;50",0)))</f>
        <v>0</v>
      </c>
      <c r="AK229" s="77">
        <f>IF(ISNUMBER(VLOOKUP(AK233,AB$7:AH$7,MATCH(AK233,AB$7:AH$7))),VLOOKUP(AK233,AB$7:AH$7,MATCH(AK233,AB$7:AH$7)),IF(N233=0,"No Data",IF(AK233&gt;0,"&lt;50",0)))</f>
        <v>0</v>
      </c>
      <c r="AL229" s="106">
        <f>IF(ISNUMBER(AK229),AK229,0)</f>
        <v>0</v>
      </c>
      <c r="AM229" s="75"/>
      <c r="AN229" s="75"/>
      <c r="AO229" s="75"/>
      <c r="AP229" s="75"/>
      <c r="AQ229" s="75"/>
      <c r="AR229" s="75"/>
      <c r="AS229" s="75"/>
      <c r="AT229" s="75"/>
      <c r="AU229" s="75"/>
      <c r="AV229" s="75"/>
      <c r="AW229" s="76">
        <f>IF(ISNUMBER(VLOOKUP(AW231,AM$7:AU$7,MATCH(AW231,AM$7:AU$7))),VLOOKUP(AW231,AM$7:AU$7,MATCH(AW231,AM$7:AU$7)),IF(N233=0,"No Data",IF(AW231&gt;0,"&lt;10",0)))</f>
        <v>500</v>
      </c>
      <c r="AX229" s="77">
        <f>IF(ISNUMBER(VLOOKUP(AX233,AM$7:AU$7,MATCH(AX233,AM$7:AU$7))),VLOOKUP(AX233,AM$7:AU$7,MATCH(AX233,AM$7:AU$7)),IF(N233=0,"No Data",IF(AX233&gt;0,"&lt;10",0)))</f>
        <v>100</v>
      </c>
      <c r="AY229" s="106">
        <f>IF(ISNUMBER(AX229),AX229,0)</f>
        <v>100</v>
      </c>
      <c r="AZ229" s="79"/>
      <c r="BA229" s="80"/>
      <c r="BB229" s="71"/>
      <c r="BC229" s="54"/>
      <c r="BD229" s="41">
        <v>3</v>
      </c>
      <c r="BE229" s="52">
        <v>31</v>
      </c>
      <c r="BF229" s="62">
        <v>3131</v>
      </c>
      <c r="BG229" s="276" t="s">
        <v>47</v>
      </c>
    </row>
    <row r="230" spans="1:59" s="63" customFormat="1" ht="12.75" x14ac:dyDescent="0.2">
      <c r="A230" s="196">
        <v>3</v>
      </c>
      <c r="B230" s="197" t="s">
        <v>108</v>
      </c>
      <c r="C230" s="208">
        <v>31</v>
      </c>
      <c r="D230" s="209" t="s">
        <v>109</v>
      </c>
      <c r="E230" s="210">
        <v>3131</v>
      </c>
      <c r="F230" s="211" t="s">
        <v>172</v>
      </c>
      <c r="G230" s="231" t="s">
        <v>56</v>
      </c>
      <c r="H230" s="81" t="s">
        <v>48</v>
      </c>
      <c r="I230" s="223"/>
      <c r="J230" s="73"/>
      <c r="K230" s="73"/>
      <c r="L230" s="73"/>
      <c r="M230" s="74"/>
      <c r="N230" s="247"/>
      <c r="O230" s="306"/>
      <c r="P230" s="105"/>
      <c r="Q230" s="75"/>
      <c r="R230" s="75"/>
      <c r="S230" s="75"/>
      <c r="T230" s="75"/>
      <c r="U230" s="75"/>
      <c r="V230" s="75"/>
      <c r="W230" s="75"/>
      <c r="X230" s="75"/>
      <c r="Y230" s="82">
        <f>MIN(X234:X260)</f>
        <v>0</v>
      </c>
      <c r="Z230" s="83"/>
      <c r="AA230" s="83"/>
      <c r="AB230" s="75"/>
      <c r="AC230" s="75"/>
      <c r="AD230" s="75"/>
      <c r="AE230" s="75"/>
      <c r="AF230" s="75"/>
      <c r="AG230" s="75"/>
      <c r="AH230" s="75"/>
      <c r="AI230" s="75"/>
      <c r="AJ230" s="82">
        <f>MIN(AI234:AI260)</f>
        <v>0</v>
      </c>
      <c r="AK230" s="83"/>
      <c r="AL230" s="83"/>
      <c r="AM230" s="75"/>
      <c r="AN230" s="75"/>
      <c r="AO230" s="75"/>
      <c r="AP230" s="75"/>
      <c r="AQ230" s="75"/>
      <c r="AR230" s="75"/>
      <c r="AS230" s="75"/>
      <c r="AT230" s="75"/>
      <c r="AU230" s="75"/>
      <c r="AV230" s="75"/>
      <c r="AW230" s="82">
        <f>MIN(AV234:AV260)</f>
        <v>100</v>
      </c>
      <c r="AX230" s="83"/>
      <c r="AY230" s="83"/>
      <c r="AZ230" s="79"/>
      <c r="BA230" s="80"/>
      <c r="BB230" s="71"/>
      <c r="BC230" s="54"/>
      <c r="BD230" s="41">
        <v>3</v>
      </c>
      <c r="BE230" s="52">
        <v>31</v>
      </c>
      <c r="BF230" s="62">
        <v>3131</v>
      </c>
      <c r="BG230" s="278" t="s">
        <v>48</v>
      </c>
    </row>
    <row r="231" spans="1:59" s="63" customFormat="1" ht="12.75" x14ac:dyDescent="0.2">
      <c r="A231" s="196">
        <v>3</v>
      </c>
      <c r="B231" s="197" t="s">
        <v>108</v>
      </c>
      <c r="C231" s="208">
        <v>31</v>
      </c>
      <c r="D231" s="209" t="s">
        <v>109</v>
      </c>
      <c r="E231" s="210">
        <v>3131</v>
      </c>
      <c r="F231" s="211" t="s">
        <v>172</v>
      </c>
      <c r="G231" s="231" t="s">
        <v>56</v>
      </c>
      <c r="H231" s="81" t="s">
        <v>49</v>
      </c>
      <c r="I231" s="223"/>
      <c r="J231" s="73"/>
      <c r="K231" s="73"/>
      <c r="L231" s="73"/>
      <c r="M231" s="74"/>
      <c r="N231" s="247"/>
      <c r="O231" s="306"/>
      <c r="P231" s="105"/>
      <c r="Q231" s="75"/>
      <c r="R231" s="75"/>
      <c r="S231" s="75"/>
      <c r="T231" s="75"/>
      <c r="U231" s="75"/>
      <c r="V231" s="75"/>
      <c r="W231" s="75"/>
      <c r="X231" s="75"/>
      <c r="Y231" s="84">
        <f>IF(ISNUMBER(AVERAGE(X234:X260)),AVERAGE(X234:X260),0)</f>
        <v>29.62962962962963</v>
      </c>
      <c r="Z231" s="83"/>
      <c r="AA231" s="83"/>
      <c r="AB231" s="75"/>
      <c r="AC231" s="75"/>
      <c r="AD231" s="75"/>
      <c r="AE231" s="75"/>
      <c r="AF231" s="75"/>
      <c r="AG231" s="75"/>
      <c r="AH231" s="75"/>
      <c r="AI231" s="75"/>
      <c r="AJ231" s="84">
        <f>IF(ISNUMBER(AVERAGE(AI234:AI260)),AVERAGE(AI234:AI260),0)</f>
        <v>0</v>
      </c>
      <c r="AK231" s="83"/>
      <c r="AL231" s="83"/>
      <c r="AM231" s="75"/>
      <c r="AN231" s="75"/>
      <c r="AO231" s="75"/>
      <c r="AP231" s="75"/>
      <c r="AQ231" s="75"/>
      <c r="AR231" s="75"/>
      <c r="AS231" s="75"/>
      <c r="AT231" s="75"/>
      <c r="AU231" s="75"/>
      <c r="AV231" s="75"/>
      <c r="AW231" s="84">
        <f>IF(ISNUMBER(AVERAGE(AV234:AV260)),AVERAGE(AV234:AV260),0)</f>
        <v>738.88888888888891</v>
      </c>
      <c r="AX231" s="83"/>
      <c r="AY231" s="83"/>
      <c r="AZ231" s="79"/>
      <c r="BA231" s="80"/>
      <c r="BB231" s="71"/>
      <c r="BC231" s="54"/>
      <c r="BD231" s="41">
        <v>3</v>
      </c>
      <c r="BE231" s="52">
        <v>31</v>
      </c>
      <c r="BF231" s="62">
        <v>3131</v>
      </c>
      <c r="BG231" s="278" t="s">
        <v>49</v>
      </c>
    </row>
    <row r="232" spans="1:59" s="63" customFormat="1" ht="12.75" x14ac:dyDescent="0.2">
      <c r="A232" s="196">
        <v>3</v>
      </c>
      <c r="B232" s="197" t="s">
        <v>108</v>
      </c>
      <c r="C232" s="208">
        <v>31</v>
      </c>
      <c r="D232" s="209" t="s">
        <v>109</v>
      </c>
      <c r="E232" s="210">
        <v>3131</v>
      </c>
      <c r="F232" s="211" t="s">
        <v>172</v>
      </c>
      <c r="G232" s="231" t="s">
        <v>56</v>
      </c>
      <c r="H232" s="81" t="s">
        <v>50</v>
      </c>
      <c r="I232" s="223"/>
      <c r="J232" s="73"/>
      <c r="K232" s="73"/>
      <c r="L232" s="73"/>
      <c r="M232" s="74"/>
      <c r="N232" s="247"/>
      <c r="O232" s="306"/>
      <c r="P232" s="105"/>
      <c r="Q232" s="75"/>
      <c r="R232" s="75"/>
      <c r="S232" s="75"/>
      <c r="T232" s="75"/>
      <c r="U232" s="75"/>
      <c r="V232" s="75"/>
      <c r="W232" s="75"/>
      <c r="X232" s="75"/>
      <c r="Y232" s="84">
        <f>MAX(X234:X260)</f>
        <v>100</v>
      </c>
      <c r="Z232" s="83"/>
      <c r="AA232" s="83"/>
      <c r="AB232" s="75"/>
      <c r="AC232" s="75"/>
      <c r="AD232" s="75"/>
      <c r="AE232" s="75"/>
      <c r="AF232" s="75"/>
      <c r="AG232" s="75"/>
      <c r="AH232" s="75"/>
      <c r="AI232" s="75"/>
      <c r="AJ232" s="84">
        <f>MAX(AI234:AI260)</f>
        <v>0</v>
      </c>
      <c r="AK232" s="83"/>
      <c r="AL232" s="83"/>
      <c r="AM232" s="75"/>
      <c r="AN232" s="75"/>
      <c r="AO232" s="75"/>
      <c r="AP232" s="75"/>
      <c r="AQ232" s="75"/>
      <c r="AR232" s="75"/>
      <c r="AS232" s="75"/>
      <c r="AT232" s="75"/>
      <c r="AU232" s="75"/>
      <c r="AV232" s="75"/>
      <c r="AW232" s="84">
        <f>MAX(AV234:AV260)</f>
        <v>1000</v>
      </c>
      <c r="AX232" s="83"/>
      <c r="AY232" s="83"/>
      <c r="AZ232" s="79"/>
      <c r="BA232" s="80"/>
      <c r="BB232" s="71"/>
      <c r="BC232" s="54"/>
      <c r="BD232" s="41">
        <v>3</v>
      </c>
      <c r="BE232" s="52">
        <v>31</v>
      </c>
      <c r="BF232" s="62">
        <v>3131</v>
      </c>
      <c r="BG232" s="278" t="s">
        <v>50</v>
      </c>
    </row>
    <row r="233" spans="1:59" s="63" customFormat="1" ht="12.75" x14ac:dyDescent="0.2">
      <c r="A233" s="196">
        <v>3</v>
      </c>
      <c r="B233" s="197" t="s">
        <v>108</v>
      </c>
      <c r="C233" s="208">
        <v>31</v>
      </c>
      <c r="D233" s="209" t="s">
        <v>109</v>
      </c>
      <c r="E233" s="210">
        <v>3131</v>
      </c>
      <c r="F233" s="211" t="s">
        <v>172</v>
      </c>
      <c r="G233" s="231" t="s">
        <v>56</v>
      </c>
      <c r="H233" s="85" t="s">
        <v>51</v>
      </c>
      <c r="I233" s="223"/>
      <c r="J233" s="73"/>
      <c r="K233" s="73"/>
      <c r="L233" s="73"/>
      <c r="M233" s="74"/>
      <c r="N233" s="248">
        <f>SUM(N234:N260)</f>
        <v>333</v>
      </c>
      <c r="O233" s="293">
        <f>SUM(O234:O260)</f>
        <v>1.0000000000000002</v>
      </c>
      <c r="P233" s="292"/>
      <c r="Q233" s="87"/>
      <c r="R233" s="87"/>
      <c r="S233" s="87"/>
      <c r="T233" s="87"/>
      <c r="U233" s="87"/>
      <c r="V233" s="87"/>
      <c r="W233" s="87"/>
      <c r="X233" s="87"/>
      <c r="Y233" s="88"/>
      <c r="Z233" s="119">
        <f>SUM(Z234:Z260)</f>
        <v>2.402402402402402</v>
      </c>
      <c r="AA233" s="88"/>
      <c r="AB233" s="87"/>
      <c r="AC233" s="87"/>
      <c r="AD233" s="87"/>
      <c r="AE233" s="87"/>
      <c r="AF233" s="87"/>
      <c r="AG233" s="87"/>
      <c r="AH233" s="87"/>
      <c r="AI233" s="87"/>
      <c r="AJ233" s="88"/>
      <c r="AK233" s="119">
        <f>SUM(AK234:AK260)</f>
        <v>0</v>
      </c>
      <c r="AL233" s="88"/>
      <c r="AM233" s="87"/>
      <c r="AN233" s="87"/>
      <c r="AO233" s="87"/>
      <c r="AP233" s="87"/>
      <c r="AQ233" s="87"/>
      <c r="AR233" s="87"/>
      <c r="AS233" s="87"/>
      <c r="AT233" s="87"/>
      <c r="AU233" s="87"/>
      <c r="AV233" s="87"/>
      <c r="AW233" s="112"/>
      <c r="AX233" s="119">
        <f>SUM(AX234:AX260)</f>
        <v>240.99099099099101</v>
      </c>
      <c r="AY233" s="88"/>
      <c r="AZ233" s="79"/>
      <c r="BA233" s="80"/>
      <c r="BB233" s="71"/>
      <c r="BC233" s="54"/>
      <c r="BD233" s="41">
        <v>3</v>
      </c>
      <c r="BE233" s="52">
        <v>31</v>
      </c>
      <c r="BF233" s="62">
        <v>3131</v>
      </c>
      <c r="BG233" s="279" t="s">
        <v>51</v>
      </c>
    </row>
    <row r="234" spans="1:59" s="63" customFormat="1" ht="12.75" x14ac:dyDescent="0.2">
      <c r="A234" s="196">
        <v>3</v>
      </c>
      <c r="B234" s="197" t="s">
        <v>108</v>
      </c>
      <c r="C234" s="208">
        <v>31</v>
      </c>
      <c r="D234" s="209" t="s">
        <v>109</v>
      </c>
      <c r="E234" s="210">
        <v>3131</v>
      </c>
      <c r="F234" s="211" t="s">
        <v>172</v>
      </c>
      <c r="G234" s="231" t="s">
        <v>56</v>
      </c>
      <c r="H234" s="89" t="s">
        <v>52</v>
      </c>
      <c r="I234" s="90" t="s">
        <v>173</v>
      </c>
      <c r="J234" s="90"/>
      <c r="K234" s="90" t="s">
        <v>64</v>
      </c>
      <c r="L234" s="90" t="s">
        <v>174</v>
      </c>
      <c r="M234" s="91" t="s">
        <v>56</v>
      </c>
      <c r="N234" s="108">
        <v>1</v>
      </c>
      <c r="O234" s="313">
        <f>N234/N$233</f>
        <v>3.003003003003003E-3</v>
      </c>
      <c r="P234" s="104"/>
      <c r="Q234" s="92"/>
      <c r="R234" s="92"/>
      <c r="S234" s="92"/>
      <c r="T234" s="92"/>
      <c r="U234" s="92"/>
      <c r="V234" s="92"/>
      <c r="W234" s="92"/>
      <c r="X234" s="109">
        <f t="shared" ref="X234:X260" si="27">P234*P$7+Q234*Q$7+R234*R$7+S234*S$7+T234*T$7+U234*U$7+V234*V$7+W234*W$7</f>
        <v>0</v>
      </c>
      <c r="Y234" s="83"/>
      <c r="Z234" s="110">
        <f t="shared" ref="Z234:Z260" si="28">X234*$O234</f>
        <v>0</v>
      </c>
      <c r="AA234" s="111"/>
      <c r="AB234" s="92"/>
      <c r="AC234" s="92"/>
      <c r="AD234" s="92"/>
      <c r="AE234" s="92"/>
      <c r="AF234" s="92"/>
      <c r="AG234" s="92"/>
      <c r="AH234" s="92"/>
      <c r="AI234" s="109">
        <f t="shared" ref="AI234:AI260" si="29">AB234*AB$7+AC234*AC$7+AD234*AD$7+AE234*AE$7+AF234*AF$7+AG234*AG$7+AH234*AH$7</f>
        <v>0</v>
      </c>
      <c r="AJ234" s="83"/>
      <c r="AK234" s="110">
        <f t="shared" ref="AK234:AK260" si="30">AI234*$O234</f>
        <v>0</v>
      </c>
      <c r="AL234" s="111"/>
      <c r="AM234" s="92"/>
      <c r="AN234" s="92"/>
      <c r="AO234" s="92"/>
      <c r="AP234" s="92"/>
      <c r="AQ234" s="92"/>
      <c r="AR234" s="92"/>
      <c r="AS234" s="92">
        <v>1</v>
      </c>
      <c r="AT234" s="92"/>
      <c r="AU234" s="92"/>
      <c r="AV234" s="109">
        <f t="shared" ref="AV234:AV260" si="31">AM234*AM$7+AN234*AN$7+AO234*AO$7+AP234*AP$7+AQ234*AQ$7+AR234*AR$7+AS234*AS$7+AT234*AT$7+AU234*AU$7</f>
        <v>1000</v>
      </c>
      <c r="AW234" s="75"/>
      <c r="AX234" s="110">
        <f t="shared" ref="AX234:AX260" si="32">AV234*$O234</f>
        <v>3.0030030030030028</v>
      </c>
      <c r="AY234" s="111"/>
      <c r="AZ234" s="93"/>
      <c r="BA234" s="94" t="s">
        <v>175</v>
      </c>
      <c r="BB234" s="71"/>
      <c r="BC234" s="54"/>
      <c r="BD234" s="41">
        <v>3</v>
      </c>
      <c r="BE234" s="52">
        <v>31</v>
      </c>
      <c r="BF234" s="62">
        <v>3131</v>
      </c>
      <c r="BG234" s="280" t="s">
        <v>52</v>
      </c>
    </row>
    <row r="235" spans="1:59" s="63" customFormat="1" ht="12.75" x14ac:dyDescent="0.2">
      <c r="A235" s="196">
        <v>3</v>
      </c>
      <c r="B235" s="197" t="s">
        <v>108</v>
      </c>
      <c r="C235" s="208">
        <v>31</v>
      </c>
      <c r="D235" s="209" t="s">
        <v>109</v>
      </c>
      <c r="E235" s="210">
        <v>3131</v>
      </c>
      <c r="F235" s="211" t="s">
        <v>172</v>
      </c>
      <c r="G235" s="231" t="s">
        <v>56</v>
      </c>
      <c r="H235" s="89"/>
      <c r="I235" s="90" t="s">
        <v>176</v>
      </c>
      <c r="J235" s="90"/>
      <c r="K235" s="90" t="s">
        <v>64</v>
      </c>
      <c r="L235" s="90" t="s">
        <v>138</v>
      </c>
      <c r="M235" s="91" t="s">
        <v>56</v>
      </c>
      <c r="N235" s="108">
        <v>1</v>
      </c>
      <c r="O235" s="313">
        <f t="shared" ref="O235:O260" si="33">N235/N$233</f>
        <v>3.003003003003003E-3</v>
      </c>
      <c r="P235" s="104"/>
      <c r="Q235" s="92"/>
      <c r="R235" s="92"/>
      <c r="S235" s="92"/>
      <c r="T235" s="92"/>
      <c r="U235" s="92"/>
      <c r="V235" s="92"/>
      <c r="W235" s="92"/>
      <c r="X235" s="109">
        <f t="shared" si="27"/>
        <v>0</v>
      </c>
      <c r="Y235" s="83"/>
      <c r="Z235" s="110">
        <f t="shared" si="28"/>
        <v>0</v>
      </c>
      <c r="AA235" s="111"/>
      <c r="AB235" s="92"/>
      <c r="AC235" s="92"/>
      <c r="AD235" s="92"/>
      <c r="AE235" s="92"/>
      <c r="AF235" s="92"/>
      <c r="AG235" s="92"/>
      <c r="AH235" s="92"/>
      <c r="AI235" s="109">
        <f t="shared" si="29"/>
        <v>0</v>
      </c>
      <c r="AJ235" s="83"/>
      <c r="AK235" s="110">
        <f t="shared" si="30"/>
        <v>0</v>
      </c>
      <c r="AL235" s="111"/>
      <c r="AM235" s="92"/>
      <c r="AN235" s="92"/>
      <c r="AO235" s="92"/>
      <c r="AP235" s="92"/>
      <c r="AQ235" s="92"/>
      <c r="AR235" s="92"/>
      <c r="AS235" s="92">
        <v>1</v>
      </c>
      <c r="AT235" s="92"/>
      <c r="AU235" s="92"/>
      <c r="AV235" s="109">
        <f t="shared" si="31"/>
        <v>1000</v>
      </c>
      <c r="AW235" s="75"/>
      <c r="AX235" s="110">
        <f t="shared" si="32"/>
        <v>3.0030030030030028</v>
      </c>
      <c r="AY235" s="111"/>
      <c r="AZ235" s="93"/>
      <c r="BA235" s="94" t="s">
        <v>175</v>
      </c>
      <c r="BB235" s="71"/>
      <c r="BC235" s="54"/>
      <c r="BD235" s="41">
        <v>3</v>
      </c>
      <c r="BE235" s="52">
        <v>31</v>
      </c>
      <c r="BF235" s="62">
        <v>3131</v>
      </c>
      <c r="BG235" s="280" t="s">
        <v>52</v>
      </c>
    </row>
    <row r="236" spans="1:59" s="63" customFormat="1" ht="12.75" x14ac:dyDescent="0.2">
      <c r="A236" s="196">
        <v>3</v>
      </c>
      <c r="B236" s="197" t="s">
        <v>108</v>
      </c>
      <c r="C236" s="208">
        <v>31</v>
      </c>
      <c r="D236" s="209" t="s">
        <v>109</v>
      </c>
      <c r="E236" s="210">
        <v>3131</v>
      </c>
      <c r="F236" s="211" t="s">
        <v>172</v>
      </c>
      <c r="G236" s="231" t="s">
        <v>56</v>
      </c>
      <c r="H236" s="89"/>
      <c r="I236" s="90" t="s">
        <v>177</v>
      </c>
      <c r="J236" s="90"/>
      <c r="K236" s="90" t="s">
        <v>64</v>
      </c>
      <c r="L236" s="90" t="s">
        <v>119</v>
      </c>
      <c r="M236" s="91" t="s">
        <v>56</v>
      </c>
      <c r="N236" s="108">
        <v>1</v>
      </c>
      <c r="O236" s="313">
        <f t="shared" si="33"/>
        <v>3.003003003003003E-3</v>
      </c>
      <c r="P236" s="104"/>
      <c r="Q236" s="92"/>
      <c r="R236" s="92"/>
      <c r="S236" s="92"/>
      <c r="T236" s="92"/>
      <c r="U236" s="92"/>
      <c r="V236" s="92"/>
      <c r="W236" s="92"/>
      <c r="X236" s="109">
        <f t="shared" si="27"/>
        <v>0</v>
      </c>
      <c r="Y236" s="83"/>
      <c r="Z236" s="110">
        <f t="shared" si="28"/>
        <v>0</v>
      </c>
      <c r="AA236" s="111"/>
      <c r="AB236" s="92"/>
      <c r="AC236" s="92"/>
      <c r="AD236" s="92"/>
      <c r="AE236" s="92"/>
      <c r="AF236" s="92"/>
      <c r="AG236" s="92"/>
      <c r="AH236" s="92"/>
      <c r="AI236" s="109">
        <f t="shared" si="29"/>
        <v>0</v>
      </c>
      <c r="AJ236" s="83"/>
      <c r="AK236" s="110">
        <f t="shared" si="30"/>
        <v>0</v>
      </c>
      <c r="AL236" s="111"/>
      <c r="AM236" s="92"/>
      <c r="AN236" s="92"/>
      <c r="AO236" s="92"/>
      <c r="AP236" s="92"/>
      <c r="AQ236" s="92"/>
      <c r="AR236" s="92"/>
      <c r="AS236" s="92">
        <v>1</v>
      </c>
      <c r="AT236" s="92"/>
      <c r="AU236" s="92"/>
      <c r="AV236" s="109">
        <f t="shared" si="31"/>
        <v>1000</v>
      </c>
      <c r="AW236" s="75"/>
      <c r="AX236" s="110">
        <f t="shared" si="32"/>
        <v>3.0030030030030028</v>
      </c>
      <c r="AY236" s="111"/>
      <c r="AZ236" s="93"/>
      <c r="BA236" s="94" t="s">
        <v>175</v>
      </c>
      <c r="BB236" s="71"/>
      <c r="BC236" s="54"/>
      <c r="BD236" s="41">
        <v>3</v>
      </c>
      <c r="BE236" s="52">
        <v>31</v>
      </c>
      <c r="BF236" s="62">
        <v>3131</v>
      </c>
      <c r="BG236" s="280" t="s">
        <v>52</v>
      </c>
    </row>
    <row r="237" spans="1:59" s="63" customFormat="1" ht="12.75" x14ac:dyDescent="0.2">
      <c r="A237" s="196">
        <v>3</v>
      </c>
      <c r="B237" s="197" t="s">
        <v>108</v>
      </c>
      <c r="C237" s="208">
        <v>31</v>
      </c>
      <c r="D237" s="209" t="s">
        <v>109</v>
      </c>
      <c r="E237" s="210">
        <v>3131</v>
      </c>
      <c r="F237" s="211" t="s">
        <v>172</v>
      </c>
      <c r="G237" s="231" t="s">
        <v>56</v>
      </c>
      <c r="H237" s="89"/>
      <c r="I237" s="90" t="s">
        <v>178</v>
      </c>
      <c r="J237" s="90"/>
      <c r="K237" s="90" t="s">
        <v>64</v>
      </c>
      <c r="L237" s="90" t="s">
        <v>119</v>
      </c>
      <c r="M237" s="91" t="s">
        <v>56</v>
      </c>
      <c r="N237" s="108">
        <v>1</v>
      </c>
      <c r="O237" s="313">
        <f t="shared" si="33"/>
        <v>3.003003003003003E-3</v>
      </c>
      <c r="P237" s="104"/>
      <c r="Q237" s="92"/>
      <c r="R237" s="92"/>
      <c r="S237" s="92"/>
      <c r="T237" s="92"/>
      <c r="U237" s="92"/>
      <c r="V237" s="92"/>
      <c r="W237" s="92"/>
      <c r="X237" s="109">
        <f t="shared" si="27"/>
        <v>0</v>
      </c>
      <c r="Y237" s="83"/>
      <c r="Z237" s="110">
        <f t="shared" si="28"/>
        <v>0</v>
      </c>
      <c r="AA237" s="111"/>
      <c r="AB237" s="92"/>
      <c r="AC237" s="92"/>
      <c r="AD237" s="92"/>
      <c r="AE237" s="92"/>
      <c r="AF237" s="92"/>
      <c r="AG237" s="92"/>
      <c r="AH237" s="92"/>
      <c r="AI237" s="109">
        <f t="shared" si="29"/>
        <v>0</v>
      </c>
      <c r="AJ237" s="83"/>
      <c r="AK237" s="110">
        <f t="shared" si="30"/>
        <v>0</v>
      </c>
      <c r="AL237" s="111"/>
      <c r="AM237" s="92"/>
      <c r="AN237" s="92"/>
      <c r="AO237" s="92"/>
      <c r="AP237" s="92"/>
      <c r="AQ237" s="92"/>
      <c r="AR237" s="92"/>
      <c r="AS237" s="92">
        <v>1</v>
      </c>
      <c r="AT237" s="92"/>
      <c r="AU237" s="92"/>
      <c r="AV237" s="109">
        <f t="shared" si="31"/>
        <v>1000</v>
      </c>
      <c r="AW237" s="75"/>
      <c r="AX237" s="110">
        <f t="shared" si="32"/>
        <v>3.0030030030030028</v>
      </c>
      <c r="AY237" s="111"/>
      <c r="AZ237" s="93"/>
      <c r="BA237" s="94" t="s">
        <v>175</v>
      </c>
      <c r="BB237" s="71"/>
      <c r="BC237" s="54"/>
      <c r="BD237" s="41">
        <v>3</v>
      </c>
      <c r="BE237" s="52">
        <v>31</v>
      </c>
      <c r="BF237" s="62">
        <v>3131</v>
      </c>
      <c r="BG237" s="280" t="s">
        <v>52</v>
      </c>
    </row>
    <row r="238" spans="1:59" s="63" customFormat="1" ht="12.75" x14ac:dyDescent="0.2">
      <c r="A238" s="196">
        <v>3</v>
      </c>
      <c r="B238" s="197" t="s">
        <v>108</v>
      </c>
      <c r="C238" s="208">
        <v>31</v>
      </c>
      <c r="D238" s="209" t="s">
        <v>109</v>
      </c>
      <c r="E238" s="210">
        <v>3131</v>
      </c>
      <c r="F238" s="211" t="s">
        <v>172</v>
      </c>
      <c r="G238" s="231" t="s">
        <v>56</v>
      </c>
      <c r="H238" s="89"/>
      <c r="I238" s="90" t="s">
        <v>179</v>
      </c>
      <c r="J238" s="90"/>
      <c r="K238" s="90" t="s">
        <v>64</v>
      </c>
      <c r="L238" s="90" t="s">
        <v>119</v>
      </c>
      <c r="M238" s="91" t="s">
        <v>56</v>
      </c>
      <c r="N238" s="108">
        <v>1</v>
      </c>
      <c r="O238" s="313">
        <f t="shared" si="33"/>
        <v>3.003003003003003E-3</v>
      </c>
      <c r="P238" s="104"/>
      <c r="Q238" s="92"/>
      <c r="R238" s="92"/>
      <c r="S238" s="92"/>
      <c r="T238" s="92"/>
      <c r="U238" s="92"/>
      <c r="V238" s="92"/>
      <c r="W238" s="92"/>
      <c r="X238" s="109">
        <f t="shared" si="27"/>
        <v>0</v>
      </c>
      <c r="Y238" s="83"/>
      <c r="Z238" s="110">
        <f t="shared" si="28"/>
        <v>0</v>
      </c>
      <c r="AA238" s="111"/>
      <c r="AB238" s="92"/>
      <c r="AC238" s="92"/>
      <c r="AD238" s="92"/>
      <c r="AE238" s="92"/>
      <c r="AF238" s="92"/>
      <c r="AG238" s="92"/>
      <c r="AH238" s="92"/>
      <c r="AI238" s="109">
        <f t="shared" si="29"/>
        <v>0</v>
      </c>
      <c r="AJ238" s="83"/>
      <c r="AK238" s="110">
        <f t="shared" si="30"/>
        <v>0</v>
      </c>
      <c r="AL238" s="111"/>
      <c r="AM238" s="92"/>
      <c r="AN238" s="92"/>
      <c r="AO238" s="92"/>
      <c r="AP238" s="92"/>
      <c r="AQ238" s="92"/>
      <c r="AR238" s="92"/>
      <c r="AS238" s="92">
        <v>1</v>
      </c>
      <c r="AT238" s="92"/>
      <c r="AU238" s="92"/>
      <c r="AV238" s="109">
        <f t="shared" si="31"/>
        <v>1000</v>
      </c>
      <c r="AW238" s="75"/>
      <c r="AX238" s="110">
        <f t="shared" si="32"/>
        <v>3.0030030030030028</v>
      </c>
      <c r="AY238" s="111"/>
      <c r="AZ238" s="93"/>
      <c r="BA238" s="94" t="s">
        <v>175</v>
      </c>
      <c r="BB238" s="71"/>
      <c r="BC238" s="54"/>
      <c r="BD238" s="41">
        <v>3</v>
      </c>
      <c r="BE238" s="52">
        <v>31</v>
      </c>
      <c r="BF238" s="62">
        <v>3131</v>
      </c>
      <c r="BG238" s="280" t="s">
        <v>52</v>
      </c>
    </row>
    <row r="239" spans="1:59" s="63" customFormat="1" ht="12.75" x14ac:dyDescent="0.2">
      <c r="A239" s="196">
        <v>3</v>
      </c>
      <c r="B239" s="197" t="s">
        <v>108</v>
      </c>
      <c r="C239" s="208">
        <v>31</v>
      </c>
      <c r="D239" s="209" t="s">
        <v>109</v>
      </c>
      <c r="E239" s="210">
        <v>3131</v>
      </c>
      <c r="F239" s="211" t="s">
        <v>172</v>
      </c>
      <c r="G239" s="231" t="s">
        <v>56</v>
      </c>
      <c r="H239" s="89"/>
      <c r="I239" s="90" t="s">
        <v>180</v>
      </c>
      <c r="J239" s="90"/>
      <c r="K239" s="90" t="s">
        <v>64</v>
      </c>
      <c r="L239" s="90" t="s">
        <v>119</v>
      </c>
      <c r="M239" s="91" t="s">
        <v>56</v>
      </c>
      <c r="N239" s="108">
        <v>1</v>
      </c>
      <c r="O239" s="313">
        <f t="shared" si="33"/>
        <v>3.003003003003003E-3</v>
      </c>
      <c r="P239" s="104"/>
      <c r="Q239" s="92"/>
      <c r="R239" s="92"/>
      <c r="S239" s="92"/>
      <c r="T239" s="92"/>
      <c r="U239" s="92"/>
      <c r="V239" s="92"/>
      <c r="W239" s="92"/>
      <c r="X239" s="109">
        <f t="shared" si="27"/>
        <v>0</v>
      </c>
      <c r="Y239" s="83"/>
      <c r="Z239" s="110">
        <f t="shared" si="28"/>
        <v>0</v>
      </c>
      <c r="AA239" s="111"/>
      <c r="AB239" s="92"/>
      <c r="AC239" s="92"/>
      <c r="AD239" s="92"/>
      <c r="AE239" s="92"/>
      <c r="AF239" s="92"/>
      <c r="AG239" s="92"/>
      <c r="AH239" s="92"/>
      <c r="AI239" s="109">
        <f t="shared" si="29"/>
        <v>0</v>
      </c>
      <c r="AJ239" s="83"/>
      <c r="AK239" s="110">
        <f t="shared" si="30"/>
        <v>0</v>
      </c>
      <c r="AL239" s="111"/>
      <c r="AM239" s="92"/>
      <c r="AN239" s="92"/>
      <c r="AO239" s="92"/>
      <c r="AP239" s="92"/>
      <c r="AQ239" s="92"/>
      <c r="AR239" s="92"/>
      <c r="AS239" s="92">
        <v>1</v>
      </c>
      <c r="AT239" s="92"/>
      <c r="AU239" s="92"/>
      <c r="AV239" s="109">
        <f t="shared" si="31"/>
        <v>1000</v>
      </c>
      <c r="AW239" s="75"/>
      <c r="AX239" s="110">
        <f t="shared" si="32"/>
        <v>3.0030030030030028</v>
      </c>
      <c r="AY239" s="111"/>
      <c r="AZ239" s="93"/>
      <c r="BA239" s="94" t="s">
        <v>175</v>
      </c>
      <c r="BB239" s="71"/>
      <c r="BC239" s="54"/>
      <c r="BD239" s="41">
        <v>3</v>
      </c>
      <c r="BE239" s="52">
        <v>31</v>
      </c>
      <c r="BF239" s="62">
        <v>3131</v>
      </c>
      <c r="BG239" s="280" t="s">
        <v>52</v>
      </c>
    </row>
    <row r="240" spans="1:59" s="63" customFormat="1" ht="12.75" x14ac:dyDescent="0.2">
      <c r="A240" s="196">
        <v>3</v>
      </c>
      <c r="B240" s="197" t="s">
        <v>108</v>
      </c>
      <c r="C240" s="208">
        <v>31</v>
      </c>
      <c r="D240" s="209" t="s">
        <v>109</v>
      </c>
      <c r="E240" s="210">
        <v>3131</v>
      </c>
      <c r="F240" s="211" t="s">
        <v>172</v>
      </c>
      <c r="G240" s="231" t="s">
        <v>56</v>
      </c>
      <c r="H240" s="89"/>
      <c r="I240" s="90" t="s">
        <v>181</v>
      </c>
      <c r="J240" s="90"/>
      <c r="K240" s="90" t="s">
        <v>64</v>
      </c>
      <c r="L240" s="90" t="s">
        <v>119</v>
      </c>
      <c r="M240" s="91" t="s">
        <v>56</v>
      </c>
      <c r="N240" s="108">
        <v>1</v>
      </c>
      <c r="O240" s="313">
        <f t="shared" si="33"/>
        <v>3.003003003003003E-3</v>
      </c>
      <c r="P240" s="104"/>
      <c r="Q240" s="92"/>
      <c r="R240" s="92"/>
      <c r="S240" s="92"/>
      <c r="T240" s="92"/>
      <c r="U240" s="92"/>
      <c r="V240" s="92"/>
      <c r="W240" s="92"/>
      <c r="X240" s="109">
        <f t="shared" si="27"/>
        <v>0</v>
      </c>
      <c r="Y240" s="83"/>
      <c r="Z240" s="110">
        <f t="shared" si="28"/>
        <v>0</v>
      </c>
      <c r="AA240" s="111"/>
      <c r="AB240" s="92"/>
      <c r="AC240" s="92"/>
      <c r="AD240" s="92"/>
      <c r="AE240" s="92"/>
      <c r="AF240" s="92"/>
      <c r="AG240" s="92"/>
      <c r="AH240" s="92"/>
      <c r="AI240" s="109">
        <f t="shared" si="29"/>
        <v>0</v>
      </c>
      <c r="AJ240" s="83"/>
      <c r="AK240" s="110">
        <f t="shared" si="30"/>
        <v>0</v>
      </c>
      <c r="AL240" s="111"/>
      <c r="AM240" s="92"/>
      <c r="AN240" s="92"/>
      <c r="AO240" s="92"/>
      <c r="AP240" s="92"/>
      <c r="AQ240" s="92"/>
      <c r="AR240" s="92"/>
      <c r="AS240" s="92">
        <v>1</v>
      </c>
      <c r="AT240" s="92"/>
      <c r="AU240" s="92"/>
      <c r="AV240" s="109">
        <f t="shared" si="31"/>
        <v>1000</v>
      </c>
      <c r="AW240" s="75"/>
      <c r="AX240" s="110">
        <f t="shared" si="32"/>
        <v>3.0030030030030028</v>
      </c>
      <c r="AY240" s="111"/>
      <c r="AZ240" s="93"/>
      <c r="BA240" s="94" t="s">
        <v>175</v>
      </c>
      <c r="BB240" s="71"/>
      <c r="BC240" s="54"/>
      <c r="BD240" s="41">
        <v>3</v>
      </c>
      <c r="BE240" s="52">
        <v>31</v>
      </c>
      <c r="BF240" s="62">
        <v>3131</v>
      </c>
      <c r="BG240" s="280" t="s">
        <v>52</v>
      </c>
    </row>
    <row r="241" spans="1:59" s="63" customFormat="1" ht="12.75" x14ac:dyDescent="0.2">
      <c r="A241" s="196">
        <v>3</v>
      </c>
      <c r="B241" s="197" t="s">
        <v>108</v>
      </c>
      <c r="C241" s="208">
        <v>31</v>
      </c>
      <c r="D241" s="209" t="s">
        <v>109</v>
      </c>
      <c r="E241" s="210">
        <v>3131</v>
      </c>
      <c r="F241" s="211" t="s">
        <v>172</v>
      </c>
      <c r="G241" s="231" t="s">
        <v>56</v>
      </c>
      <c r="H241" s="89"/>
      <c r="I241" s="90" t="s">
        <v>182</v>
      </c>
      <c r="J241" s="90"/>
      <c r="K241" s="90" t="s">
        <v>64</v>
      </c>
      <c r="L241" s="90" t="s">
        <v>153</v>
      </c>
      <c r="M241" s="91" t="s">
        <v>56</v>
      </c>
      <c r="N241" s="108">
        <v>1</v>
      </c>
      <c r="O241" s="313">
        <f t="shared" si="33"/>
        <v>3.003003003003003E-3</v>
      </c>
      <c r="P241" s="104"/>
      <c r="Q241" s="92"/>
      <c r="R241" s="92"/>
      <c r="S241" s="92"/>
      <c r="T241" s="92"/>
      <c r="U241" s="92"/>
      <c r="V241" s="92"/>
      <c r="W241" s="92"/>
      <c r="X241" s="109">
        <f t="shared" si="27"/>
        <v>0</v>
      </c>
      <c r="Y241" s="83"/>
      <c r="Z241" s="110">
        <f t="shared" si="28"/>
        <v>0</v>
      </c>
      <c r="AA241" s="111"/>
      <c r="AB241" s="92"/>
      <c r="AC241" s="92"/>
      <c r="AD241" s="92"/>
      <c r="AE241" s="92"/>
      <c r="AF241" s="92"/>
      <c r="AG241" s="92"/>
      <c r="AH241" s="92"/>
      <c r="AI241" s="109">
        <f t="shared" si="29"/>
        <v>0</v>
      </c>
      <c r="AJ241" s="83"/>
      <c r="AK241" s="110">
        <f t="shared" si="30"/>
        <v>0</v>
      </c>
      <c r="AL241" s="111"/>
      <c r="AM241" s="92"/>
      <c r="AN241" s="92"/>
      <c r="AO241" s="92"/>
      <c r="AP241" s="92"/>
      <c r="AQ241" s="92"/>
      <c r="AR241" s="92"/>
      <c r="AS241" s="92">
        <v>1</v>
      </c>
      <c r="AT241" s="92"/>
      <c r="AU241" s="92"/>
      <c r="AV241" s="109">
        <f t="shared" si="31"/>
        <v>1000</v>
      </c>
      <c r="AW241" s="75"/>
      <c r="AX241" s="110">
        <f t="shared" si="32"/>
        <v>3.0030030030030028</v>
      </c>
      <c r="AY241" s="111"/>
      <c r="AZ241" s="93"/>
      <c r="BA241" s="94" t="s">
        <v>175</v>
      </c>
      <c r="BB241" s="71"/>
      <c r="BC241" s="54"/>
      <c r="BD241" s="41">
        <v>3</v>
      </c>
      <c r="BE241" s="52">
        <v>31</v>
      </c>
      <c r="BF241" s="62">
        <v>3131</v>
      </c>
      <c r="BG241" s="280" t="s">
        <v>52</v>
      </c>
    </row>
    <row r="242" spans="1:59" s="63" customFormat="1" ht="12.75" x14ac:dyDescent="0.2">
      <c r="A242" s="196">
        <v>3</v>
      </c>
      <c r="B242" s="197" t="s">
        <v>108</v>
      </c>
      <c r="C242" s="208">
        <v>31</v>
      </c>
      <c r="D242" s="209" t="s">
        <v>109</v>
      </c>
      <c r="E242" s="210">
        <v>3131</v>
      </c>
      <c r="F242" s="211" t="s">
        <v>172</v>
      </c>
      <c r="G242" s="231" t="s">
        <v>56</v>
      </c>
      <c r="H242" s="89"/>
      <c r="I242" s="90" t="s">
        <v>183</v>
      </c>
      <c r="J242" s="90"/>
      <c r="K242" s="90" t="s">
        <v>64</v>
      </c>
      <c r="L242" s="90" t="s">
        <v>153</v>
      </c>
      <c r="M242" s="91" t="s">
        <v>56</v>
      </c>
      <c r="N242" s="108">
        <v>1</v>
      </c>
      <c r="O242" s="313">
        <f t="shared" si="33"/>
        <v>3.003003003003003E-3</v>
      </c>
      <c r="P242" s="104"/>
      <c r="Q242" s="92"/>
      <c r="R242" s="92"/>
      <c r="S242" s="92"/>
      <c r="T242" s="92"/>
      <c r="U242" s="92"/>
      <c r="V242" s="92"/>
      <c r="W242" s="92"/>
      <c r="X242" s="109">
        <f t="shared" si="27"/>
        <v>0</v>
      </c>
      <c r="Y242" s="83"/>
      <c r="Z242" s="110">
        <f t="shared" si="28"/>
        <v>0</v>
      </c>
      <c r="AA242" s="111"/>
      <c r="AB242" s="92"/>
      <c r="AC242" s="92"/>
      <c r="AD242" s="92"/>
      <c r="AE242" s="92"/>
      <c r="AF242" s="92"/>
      <c r="AG242" s="92"/>
      <c r="AH242" s="92"/>
      <c r="AI242" s="109">
        <f t="shared" si="29"/>
        <v>0</v>
      </c>
      <c r="AJ242" s="83"/>
      <c r="AK242" s="110">
        <f t="shared" si="30"/>
        <v>0</v>
      </c>
      <c r="AL242" s="111"/>
      <c r="AM242" s="92"/>
      <c r="AN242" s="92"/>
      <c r="AO242" s="92"/>
      <c r="AP242" s="92"/>
      <c r="AQ242" s="92"/>
      <c r="AR242" s="92"/>
      <c r="AS242" s="92">
        <v>1</v>
      </c>
      <c r="AT242" s="92"/>
      <c r="AU242" s="92"/>
      <c r="AV242" s="109">
        <f t="shared" si="31"/>
        <v>1000</v>
      </c>
      <c r="AW242" s="75"/>
      <c r="AX242" s="110">
        <f t="shared" si="32"/>
        <v>3.0030030030030028</v>
      </c>
      <c r="AY242" s="111"/>
      <c r="AZ242" s="93"/>
      <c r="BA242" s="94" t="s">
        <v>175</v>
      </c>
      <c r="BB242" s="71"/>
      <c r="BC242" s="54"/>
      <c r="BD242" s="41">
        <v>3</v>
      </c>
      <c r="BE242" s="52">
        <v>31</v>
      </c>
      <c r="BF242" s="62">
        <v>3131</v>
      </c>
      <c r="BG242" s="280" t="s">
        <v>52</v>
      </c>
    </row>
    <row r="243" spans="1:59" s="63" customFormat="1" ht="12.75" x14ac:dyDescent="0.2">
      <c r="A243" s="196">
        <v>3</v>
      </c>
      <c r="B243" s="197" t="s">
        <v>108</v>
      </c>
      <c r="C243" s="208">
        <v>31</v>
      </c>
      <c r="D243" s="209" t="s">
        <v>109</v>
      </c>
      <c r="E243" s="210">
        <v>3131</v>
      </c>
      <c r="F243" s="211" t="s">
        <v>172</v>
      </c>
      <c r="G243" s="231" t="s">
        <v>56</v>
      </c>
      <c r="H243" s="89"/>
      <c r="I243" s="90" t="s">
        <v>184</v>
      </c>
      <c r="J243" s="90"/>
      <c r="K243" s="90" t="s">
        <v>64</v>
      </c>
      <c r="L243" s="90" t="s">
        <v>1096</v>
      </c>
      <c r="M243" s="91" t="s">
        <v>56</v>
      </c>
      <c r="N243" s="108">
        <v>1</v>
      </c>
      <c r="O243" s="313">
        <f t="shared" si="33"/>
        <v>3.003003003003003E-3</v>
      </c>
      <c r="P243" s="104"/>
      <c r="Q243" s="92"/>
      <c r="R243" s="92"/>
      <c r="S243" s="92"/>
      <c r="T243" s="92"/>
      <c r="U243" s="92"/>
      <c r="V243" s="92"/>
      <c r="W243" s="92"/>
      <c r="X243" s="109">
        <f t="shared" si="27"/>
        <v>0</v>
      </c>
      <c r="Y243" s="83"/>
      <c r="Z243" s="110">
        <f t="shared" si="28"/>
        <v>0</v>
      </c>
      <c r="AA243" s="111"/>
      <c r="AB243" s="92"/>
      <c r="AC243" s="92"/>
      <c r="AD243" s="92"/>
      <c r="AE243" s="92"/>
      <c r="AF243" s="92"/>
      <c r="AG243" s="92"/>
      <c r="AH243" s="92"/>
      <c r="AI243" s="109">
        <f t="shared" si="29"/>
        <v>0</v>
      </c>
      <c r="AJ243" s="83"/>
      <c r="AK243" s="110">
        <f t="shared" si="30"/>
        <v>0</v>
      </c>
      <c r="AL243" s="111"/>
      <c r="AM243" s="92"/>
      <c r="AN243" s="92"/>
      <c r="AO243" s="92"/>
      <c r="AP243" s="92"/>
      <c r="AQ243" s="92"/>
      <c r="AR243" s="92"/>
      <c r="AS243" s="92">
        <v>1</v>
      </c>
      <c r="AT243" s="92"/>
      <c r="AU243" s="92"/>
      <c r="AV243" s="109">
        <f t="shared" si="31"/>
        <v>1000</v>
      </c>
      <c r="AW243" s="75"/>
      <c r="AX243" s="110">
        <f t="shared" si="32"/>
        <v>3.0030030030030028</v>
      </c>
      <c r="AY243" s="111"/>
      <c r="AZ243" s="93"/>
      <c r="BA243" s="94" t="s">
        <v>175</v>
      </c>
      <c r="BB243" s="71"/>
      <c r="BC243" s="54"/>
      <c r="BD243" s="41">
        <v>3</v>
      </c>
      <c r="BE243" s="52">
        <v>31</v>
      </c>
      <c r="BF243" s="62">
        <v>3131</v>
      </c>
      <c r="BG243" s="280" t="s">
        <v>52</v>
      </c>
    </row>
    <row r="244" spans="1:59" s="63" customFormat="1" ht="12.75" x14ac:dyDescent="0.2">
      <c r="A244" s="196">
        <v>3</v>
      </c>
      <c r="B244" s="197" t="s">
        <v>108</v>
      </c>
      <c r="C244" s="208">
        <v>31</v>
      </c>
      <c r="D244" s="209" t="s">
        <v>109</v>
      </c>
      <c r="E244" s="210">
        <v>3131</v>
      </c>
      <c r="F244" s="211" t="s">
        <v>172</v>
      </c>
      <c r="G244" s="231" t="s">
        <v>56</v>
      </c>
      <c r="H244" s="89"/>
      <c r="I244" s="90" t="s">
        <v>185</v>
      </c>
      <c r="J244" s="90"/>
      <c r="K244" s="90" t="s">
        <v>64</v>
      </c>
      <c r="L244" s="90" t="s">
        <v>186</v>
      </c>
      <c r="M244" s="91" t="s">
        <v>56</v>
      </c>
      <c r="N244" s="108">
        <v>5</v>
      </c>
      <c r="O244" s="313">
        <f t="shared" si="33"/>
        <v>1.5015015015015015E-2</v>
      </c>
      <c r="P244" s="104"/>
      <c r="Q244" s="92"/>
      <c r="R244" s="92"/>
      <c r="S244" s="92"/>
      <c r="T244" s="92"/>
      <c r="U244" s="92"/>
      <c r="V244" s="92"/>
      <c r="W244" s="92"/>
      <c r="X244" s="109">
        <f t="shared" si="27"/>
        <v>0</v>
      </c>
      <c r="Y244" s="83"/>
      <c r="Z244" s="110">
        <f t="shared" si="28"/>
        <v>0</v>
      </c>
      <c r="AA244" s="111"/>
      <c r="AB244" s="92"/>
      <c r="AC244" s="92"/>
      <c r="AD244" s="92"/>
      <c r="AE244" s="92"/>
      <c r="AF244" s="92"/>
      <c r="AG244" s="92"/>
      <c r="AH244" s="92"/>
      <c r="AI244" s="109">
        <f t="shared" si="29"/>
        <v>0</v>
      </c>
      <c r="AJ244" s="83"/>
      <c r="AK244" s="110">
        <f t="shared" si="30"/>
        <v>0</v>
      </c>
      <c r="AL244" s="111"/>
      <c r="AM244" s="92"/>
      <c r="AN244" s="92"/>
      <c r="AO244" s="92"/>
      <c r="AP244" s="92"/>
      <c r="AQ244" s="92"/>
      <c r="AR244" s="92"/>
      <c r="AS244" s="92">
        <v>1</v>
      </c>
      <c r="AT244" s="92"/>
      <c r="AU244" s="92"/>
      <c r="AV244" s="109">
        <f t="shared" si="31"/>
        <v>1000</v>
      </c>
      <c r="AW244" s="75"/>
      <c r="AX244" s="110">
        <f t="shared" si="32"/>
        <v>15.015015015015015</v>
      </c>
      <c r="AY244" s="111"/>
      <c r="AZ244" s="93"/>
      <c r="BA244" s="94" t="s">
        <v>175</v>
      </c>
      <c r="BB244" s="71"/>
      <c r="BC244" s="54"/>
      <c r="BD244" s="41">
        <v>3</v>
      </c>
      <c r="BE244" s="52">
        <v>31</v>
      </c>
      <c r="BF244" s="62">
        <v>3131</v>
      </c>
      <c r="BG244" s="280" t="s">
        <v>52</v>
      </c>
    </row>
    <row r="245" spans="1:59" s="63" customFormat="1" ht="12.75" x14ac:dyDescent="0.2">
      <c r="A245" s="196">
        <v>3</v>
      </c>
      <c r="B245" s="197" t="s">
        <v>108</v>
      </c>
      <c r="C245" s="208">
        <v>31</v>
      </c>
      <c r="D245" s="209" t="s">
        <v>109</v>
      </c>
      <c r="E245" s="210">
        <v>3131</v>
      </c>
      <c r="F245" s="211" t="s">
        <v>172</v>
      </c>
      <c r="G245" s="231" t="s">
        <v>56</v>
      </c>
      <c r="H245" s="89"/>
      <c r="I245" s="90" t="s">
        <v>187</v>
      </c>
      <c r="J245" s="90"/>
      <c r="K245" s="90" t="s">
        <v>64</v>
      </c>
      <c r="L245" s="90" t="s">
        <v>188</v>
      </c>
      <c r="M245" s="91" t="s">
        <v>56</v>
      </c>
      <c r="N245" s="108">
        <v>5</v>
      </c>
      <c r="O245" s="313">
        <f t="shared" si="33"/>
        <v>1.5015015015015015E-2</v>
      </c>
      <c r="P245" s="104"/>
      <c r="Q245" s="92"/>
      <c r="R245" s="92"/>
      <c r="S245" s="92"/>
      <c r="T245" s="92"/>
      <c r="U245" s="92"/>
      <c r="V245" s="92"/>
      <c r="W245" s="92"/>
      <c r="X245" s="109">
        <f t="shared" si="27"/>
        <v>0</v>
      </c>
      <c r="Y245" s="83"/>
      <c r="Z245" s="110">
        <f t="shared" si="28"/>
        <v>0</v>
      </c>
      <c r="AA245" s="111"/>
      <c r="AB245" s="92"/>
      <c r="AC245" s="92"/>
      <c r="AD245" s="92"/>
      <c r="AE245" s="92"/>
      <c r="AF245" s="92"/>
      <c r="AG245" s="92"/>
      <c r="AH245" s="92"/>
      <c r="AI245" s="109">
        <f t="shared" si="29"/>
        <v>0</v>
      </c>
      <c r="AJ245" s="83"/>
      <c r="AK245" s="110">
        <f t="shared" si="30"/>
        <v>0</v>
      </c>
      <c r="AL245" s="111"/>
      <c r="AM245" s="92"/>
      <c r="AN245" s="92"/>
      <c r="AO245" s="92"/>
      <c r="AP245" s="92"/>
      <c r="AQ245" s="92"/>
      <c r="AR245" s="92"/>
      <c r="AS245" s="92">
        <v>1</v>
      </c>
      <c r="AT245" s="92"/>
      <c r="AU245" s="92"/>
      <c r="AV245" s="109">
        <f t="shared" si="31"/>
        <v>1000</v>
      </c>
      <c r="AW245" s="75"/>
      <c r="AX245" s="110">
        <f t="shared" si="32"/>
        <v>15.015015015015015</v>
      </c>
      <c r="AY245" s="111"/>
      <c r="AZ245" s="93"/>
      <c r="BA245" s="94" t="s">
        <v>175</v>
      </c>
      <c r="BB245" s="71"/>
      <c r="BC245" s="54"/>
      <c r="BD245" s="41">
        <v>3</v>
      </c>
      <c r="BE245" s="52">
        <v>31</v>
      </c>
      <c r="BF245" s="62">
        <v>3131</v>
      </c>
      <c r="BG245" s="280" t="s">
        <v>52</v>
      </c>
    </row>
    <row r="246" spans="1:59" s="63" customFormat="1" ht="12.75" x14ac:dyDescent="0.2">
      <c r="A246" s="196">
        <v>3</v>
      </c>
      <c r="B246" s="197" t="s">
        <v>108</v>
      </c>
      <c r="C246" s="208">
        <v>31</v>
      </c>
      <c r="D246" s="209" t="s">
        <v>109</v>
      </c>
      <c r="E246" s="210">
        <v>3131</v>
      </c>
      <c r="F246" s="211" t="s">
        <v>172</v>
      </c>
      <c r="G246" s="231" t="s">
        <v>56</v>
      </c>
      <c r="H246" s="89"/>
      <c r="I246" s="90" t="s">
        <v>189</v>
      </c>
      <c r="J246" s="90"/>
      <c r="K246" s="90" t="s">
        <v>64</v>
      </c>
      <c r="L246" s="90" t="s">
        <v>271</v>
      </c>
      <c r="M246" s="91" t="s">
        <v>56</v>
      </c>
      <c r="N246" s="108">
        <v>5</v>
      </c>
      <c r="O246" s="313">
        <f t="shared" si="33"/>
        <v>1.5015015015015015E-2</v>
      </c>
      <c r="P246" s="104"/>
      <c r="Q246" s="92"/>
      <c r="R246" s="92"/>
      <c r="S246" s="92"/>
      <c r="T246" s="92"/>
      <c r="U246" s="92"/>
      <c r="V246" s="92"/>
      <c r="W246" s="92"/>
      <c r="X246" s="109">
        <f t="shared" si="27"/>
        <v>0</v>
      </c>
      <c r="Y246" s="83"/>
      <c r="Z246" s="110">
        <f t="shared" si="28"/>
        <v>0</v>
      </c>
      <c r="AA246" s="111"/>
      <c r="AB246" s="92"/>
      <c r="AC246" s="92"/>
      <c r="AD246" s="92"/>
      <c r="AE246" s="92"/>
      <c r="AF246" s="92"/>
      <c r="AG246" s="92"/>
      <c r="AH246" s="92"/>
      <c r="AI246" s="109">
        <f t="shared" si="29"/>
        <v>0</v>
      </c>
      <c r="AJ246" s="83"/>
      <c r="AK246" s="110">
        <f t="shared" si="30"/>
        <v>0</v>
      </c>
      <c r="AL246" s="111"/>
      <c r="AM246" s="92"/>
      <c r="AN246" s="92"/>
      <c r="AO246" s="92"/>
      <c r="AP246" s="92"/>
      <c r="AQ246" s="92"/>
      <c r="AR246" s="92"/>
      <c r="AS246" s="92">
        <v>1</v>
      </c>
      <c r="AT246" s="92"/>
      <c r="AU246" s="92"/>
      <c r="AV246" s="109">
        <f t="shared" si="31"/>
        <v>1000</v>
      </c>
      <c r="AW246" s="75"/>
      <c r="AX246" s="110">
        <f t="shared" si="32"/>
        <v>15.015015015015015</v>
      </c>
      <c r="AY246" s="111"/>
      <c r="AZ246" s="93"/>
      <c r="BA246" s="94" t="s">
        <v>175</v>
      </c>
      <c r="BB246" s="71"/>
      <c r="BC246" s="54"/>
      <c r="BD246" s="41">
        <v>3</v>
      </c>
      <c r="BE246" s="52">
        <v>31</v>
      </c>
      <c r="BF246" s="62">
        <v>3131</v>
      </c>
      <c r="BG246" s="280" t="s">
        <v>52</v>
      </c>
    </row>
    <row r="247" spans="1:59" s="63" customFormat="1" ht="12.75" x14ac:dyDescent="0.2">
      <c r="A247" s="196">
        <v>3</v>
      </c>
      <c r="B247" s="197" t="s">
        <v>108</v>
      </c>
      <c r="C247" s="208">
        <v>31</v>
      </c>
      <c r="D247" s="209" t="s">
        <v>109</v>
      </c>
      <c r="E247" s="210">
        <v>3131</v>
      </c>
      <c r="F247" s="211" t="s">
        <v>172</v>
      </c>
      <c r="G247" s="231" t="s">
        <v>56</v>
      </c>
      <c r="H247" s="89"/>
      <c r="I247" s="90" t="s">
        <v>190</v>
      </c>
      <c r="J247" s="90"/>
      <c r="K247" s="90" t="s">
        <v>64</v>
      </c>
      <c r="L247" s="90" t="s">
        <v>191</v>
      </c>
      <c r="M247" s="91" t="s">
        <v>56</v>
      </c>
      <c r="N247" s="108">
        <v>10</v>
      </c>
      <c r="O247" s="313">
        <f t="shared" si="33"/>
        <v>3.003003003003003E-2</v>
      </c>
      <c r="P247" s="104"/>
      <c r="Q247" s="92"/>
      <c r="R247" s="92"/>
      <c r="S247" s="92"/>
      <c r="T247" s="92"/>
      <c r="U247" s="92"/>
      <c r="V247" s="92"/>
      <c r="W247" s="92"/>
      <c r="X247" s="109">
        <f t="shared" si="27"/>
        <v>0</v>
      </c>
      <c r="Y247" s="83"/>
      <c r="Z247" s="110">
        <f t="shared" si="28"/>
        <v>0</v>
      </c>
      <c r="AA247" s="111"/>
      <c r="AB247" s="92"/>
      <c r="AC247" s="92"/>
      <c r="AD247" s="92"/>
      <c r="AE247" s="92"/>
      <c r="AF247" s="92"/>
      <c r="AG247" s="92"/>
      <c r="AH247" s="92"/>
      <c r="AI247" s="109">
        <f t="shared" si="29"/>
        <v>0</v>
      </c>
      <c r="AJ247" s="83"/>
      <c r="AK247" s="110">
        <f t="shared" si="30"/>
        <v>0</v>
      </c>
      <c r="AL247" s="111"/>
      <c r="AM247" s="92"/>
      <c r="AN247" s="92"/>
      <c r="AO247" s="92"/>
      <c r="AP247" s="92"/>
      <c r="AQ247" s="92"/>
      <c r="AR247" s="92">
        <v>1</v>
      </c>
      <c r="AS247" s="92"/>
      <c r="AT247" s="92"/>
      <c r="AU247" s="92"/>
      <c r="AV247" s="109">
        <f t="shared" si="31"/>
        <v>500</v>
      </c>
      <c r="AW247" s="75"/>
      <c r="AX247" s="110">
        <f t="shared" si="32"/>
        <v>15.015015015015015</v>
      </c>
      <c r="AY247" s="111"/>
      <c r="AZ247" s="93"/>
      <c r="BA247" s="94" t="s">
        <v>175</v>
      </c>
      <c r="BB247" s="71"/>
      <c r="BC247" s="54"/>
      <c r="BD247" s="41">
        <v>3</v>
      </c>
      <c r="BE247" s="52">
        <v>31</v>
      </c>
      <c r="BF247" s="62">
        <v>3131</v>
      </c>
      <c r="BG247" s="280" t="s">
        <v>52</v>
      </c>
    </row>
    <row r="248" spans="1:59" s="63" customFormat="1" ht="12.75" x14ac:dyDescent="0.2">
      <c r="A248" s="196">
        <v>3</v>
      </c>
      <c r="B248" s="197" t="s">
        <v>108</v>
      </c>
      <c r="C248" s="208">
        <v>31</v>
      </c>
      <c r="D248" s="209" t="s">
        <v>109</v>
      </c>
      <c r="E248" s="210">
        <v>3131</v>
      </c>
      <c r="F248" s="211" t="s">
        <v>172</v>
      </c>
      <c r="G248" s="231" t="s">
        <v>56</v>
      </c>
      <c r="H248" s="89"/>
      <c r="I248" s="90" t="s">
        <v>192</v>
      </c>
      <c r="J248" s="90"/>
      <c r="K248" s="90" t="s">
        <v>64</v>
      </c>
      <c r="L248" s="90" t="s">
        <v>193</v>
      </c>
      <c r="M248" s="91" t="s">
        <v>56</v>
      </c>
      <c r="N248" s="108">
        <v>10</v>
      </c>
      <c r="O248" s="313">
        <f t="shared" si="33"/>
        <v>3.003003003003003E-2</v>
      </c>
      <c r="P248" s="104"/>
      <c r="Q248" s="92"/>
      <c r="R248" s="92"/>
      <c r="S248" s="92"/>
      <c r="T248" s="92"/>
      <c r="U248" s="92"/>
      <c r="V248" s="92"/>
      <c r="W248" s="92"/>
      <c r="X248" s="109">
        <f t="shared" si="27"/>
        <v>0</v>
      </c>
      <c r="Y248" s="83"/>
      <c r="Z248" s="110">
        <f t="shared" si="28"/>
        <v>0</v>
      </c>
      <c r="AA248" s="111"/>
      <c r="AB248" s="92"/>
      <c r="AC248" s="92"/>
      <c r="AD248" s="92"/>
      <c r="AE248" s="92"/>
      <c r="AF248" s="92"/>
      <c r="AG248" s="92"/>
      <c r="AH248" s="92"/>
      <c r="AI248" s="109">
        <f t="shared" si="29"/>
        <v>0</v>
      </c>
      <c r="AJ248" s="83"/>
      <c r="AK248" s="110">
        <f t="shared" si="30"/>
        <v>0</v>
      </c>
      <c r="AL248" s="111"/>
      <c r="AM248" s="92"/>
      <c r="AN248" s="92"/>
      <c r="AO248" s="92"/>
      <c r="AP248" s="92"/>
      <c r="AQ248" s="92"/>
      <c r="AR248" s="92">
        <v>1</v>
      </c>
      <c r="AS248" s="92"/>
      <c r="AT248" s="92"/>
      <c r="AU248" s="92"/>
      <c r="AV248" s="109">
        <f t="shared" si="31"/>
        <v>500</v>
      </c>
      <c r="AW248" s="75"/>
      <c r="AX248" s="110">
        <f t="shared" si="32"/>
        <v>15.015015015015015</v>
      </c>
      <c r="AY248" s="111"/>
      <c r="AZ248" s="93"/>
      <c r="BA248" s="94" t="s">
        <v>175</v>
      </c>
      <c r="BB248" s="71"/>
      <c r="BC248" s="54"/>
      <c r="BD248" s="41">
        <v>3</v>
      </c>
      <c r="BE248" s="52">
        <v>31</v>
      </c>
      <c r="BF248" s="62">
        <v>3131</v>
      </c>
      <c r="BG248" s="280" t="s">
        <v>52</v>
      </c>
    </row>
    <row r="249" spans="1:59" s="63" customFormat="1" ht="12.75" x14ac:dyDescent="0.2">
      <c r="A249" s="196">
        <v>3</v>
      </c>
      <c r="B249" s="197" t="s">
        <v>108</v>
      </c>
      <c r="C249" s="208">
        <v>31</v>
      </c>
      <c r="D249" s="209" t="s">
        <v>109</v>
      </c>
      <c r="E249" s="210">
        <v>3131</v>
      </c>
      <c r="F249" s="211" t="s">
        <v>172</v>
      </c>
      <c r="G249" s="231" t="s">
        <v>56</v>
      </c>
      <c r="H249" s="89"/>
      <c r="I249" s="90" t="s">
        <v>194</v>
      </c>
      <c r="J249" s="90"/>
      <c r="K249" s="90" t="s">
        <v>64</v>
      </c>
      <c r="L249" s="90" t="s">
        <v>195</v>
      </c>
      <c r="M249" s="91" t="s">
        <v>56</v>
      </c>
      <c r="N249" s="108">
        <v>30</v>
      </c>
      <c r="O249" s="313">
        <f t="shared" si="33"/>
        <v>9.0090090090090086E-2</v>
      </c>
      <c r="P249" s="104"/>
      <c r="Q249" s="92"/>
      <c r="R249" s="92"/>
      <c r="S249" s="92"/>
      <c r="T249" s="92"/>
      <c r="U249" s="92"/>
      <c r="V249" s="92"/>
      <c r="W249" s="92"/>
      <c r="X249" s="109">
        <f t="shared" si="27"/>
        <v>0</v>
      </c>
      <c r="Y249" s="83"/>
      <c r="Z249" s="110">
        <f t="shared" si="28"/>
        <v>0</v>
      </c>
      <c r="AA249" s="111"/>
      <c r="AB249" s="92"/>
      <c r="AC249" s="92"/>
      <c r="AD249" s="92"/>
      <c r="AE249" s="92"/>
      <c r="AF249" s="92"/>
      <c r="AG249" s="92"/>
      <c r="AH249" s="92"/>
      <c r="AI249" s="109">
        <f t="shared" si="29"/>
        <v>0</v>
      </c>
      <c r="AJ249" s="83"/>
      <c r="AK249" s="110">
        <f t="shared" si="30"/>
        <v>0</v>
      </c>
      <c r="AL249" s="111"/>
      <c r="AM249" s="92"/>
      <c r="AN249" s="92"/>
      <c r="AO249" s="92"/>
      <c r="AP249" s="92"/>
      <c r="AQ249" s="92">
        <v>1</v>
      </c>
      <c r="AR249" s="92"/>
      <c r="AS249" s="92"/>
      <c r="AT249" s="92"/>
      <c r="AU249" s="92"/>
      <c r="AV249" s="109">
        <f t="shared" si="31"/>
        <v>250</v>
      </c>
      <c r="AW249" s="75"/>
      <c r="AX249" s="110">
        <f t="shared" si="32"/>
        <v>22.522522522522522</v>
      </c>
      <c r="AY249" s="111"/>
      <c r="AZ249" s="93"/>
      <c r="BA249" s="94" t="s">
        <v>175</v>
      </c>
      <c r="BB249" s="71"/>
      <c r="BC249" s="54"/>
      <c r="BD249" s="41">
        <v>3</v>
      </c>
      <c r="BE249" s="52">
        <v>31</v>
      </c>
      <c r="BF249" s="62">
        <v>3131</v>
      </c>
      <c r="BG249" s="280" t="s">
        <v>52</v>
      </c>
    </row>
    <row r="250" spans="1:59" s="63" customFormat="1" ht="12.75" x14ac:dyDescent="0.2">
      <c r="A250" s="196">
        <v>3</v>
      </c>
      <c r="B250" s="197" t="s">
        <v>108</v>
      </c>
      <c r="C250" s="208">
        <v>31</v>
      </c>
      <c r="D250" s="209" t="s">
        <v>109</v>
      </c>
      <c r="E250" s="210">
        <v>3131</v>
      </c>
      <c r="F250" s="211" t="s">
        <v>172</v>
      </c>
      <c r="G250" s="231" t="s">
        <v>56</v>
      </c>
      <c r="H250" s="89"/>
      <c r="I250" s="90" t="s">
        <v>196</v>
      </c>
      <c r="J250" s="90"/>
      <c r="K250" s="90" t="s">
        <v>64</v>
      </c>
      <c r="L250" s="90" t="s">
        <v>197</v>
      </c>
      <c r="M250" s="91" t="s">
        <v>56</v>
      </c>
      <c r="N250" s="108">
        <v>50</v>
      </c>
      <c r="O250" s="313">
        <f t="shared" si="33"/>
        <v>0.15015015015015015</v>
      </c>
      <c r="P250" s="104"/>
      <c r="Q250" s="92"/>
      <c r="R250" s="92"/>
      <c r="S250" s="92"/>
      <c r="T250" s="92"/>
      <c r="U250" s="92"/>
      <c r="V250" s="92"/>
      <c r="W250" s="92"/>
      <c r="X250" s="109">
        <f t="shared" si="27"/>
        <v>0</v>
      </c>
      <c r="Y250" s="83"/>
      <c r="Z250" s="110">
        <f t="shared" si="28"/>
        <v>0</v>
      </c>
      <c r="AA250" s="111"/>
      <c r="AB250" s="92"/>
      <c r="AC250" s="92"/>
      <c r="AD250" s="92"/>
      <c r="AE250" s="92"/>
      <c r="AF250" s="92"/>
      <c r="AG250" s="92"/>
      <c r="AH250" s="92"/>
      <c r="AI250" s="109">
        <f t="shared" si="29"/>
        <v>0</v>
      </c>
      <c r="AJ250" s="83"/>
      <c r="AK250" s="110">
        <f t="shared" si="30"/>
        <v>0</v>
      </c>
      <c r="AL250" s="111"/>
      <c r="AM250" s="92"/>
      <c r="AN250" s="92"/>
      <c r="AO250" s="92"/>
      <c r="AP250" s="92"/>
      <c r="AQ250" s="92">
        <v>1</v>
      </c>
      <c r="AR250" s="92"/>
      <c r="AS250" s="92"/>
      <c r="AT250" s="92"/>
      <c r="AU250" s="92"/>
      <c r="AV250" s="109">
        <f t="shared" si="31"/>
        <v>250</v>
      </c>
      <c r="AW250" s="75"/>
      <c r="AX250" s="110">
        <f t="shared" si="32"/>
        <v>37.537537537537538</v>
      </c>
      <c r="AY250" s="111"/>
      <c r="AZ250" s="93"/>
      <c r="BA250" s="94" t="s">
        <v>175</v>
      </c>
      <c r="BB250" s="71"/>
      <c r="BC250" s="54"/>
      <c r="BD250" s="41">
        <v>3</v>
      </c>
      <c r="BE250" s="52">
        <v>31</v>
      </c>
      <c r="BF250" s="62">
        <v>3131</v>
      </c>
      <c r="BG250" s="280" t="s">
        <v>52</v>
      </c>
    </row>
    <row r="251" spans="1:59" s="63" customFormat="1" ht="12.75" x14ac:dyDescent="0.2">
      <c r="A251" s="196">
        <v>3</v>
      </c>
      <c r="B251" s="197" t="s">
        <v>108</v>
      </c>
      <c r="C251" s="208">
        <v>31</v>
      </c>
      <c r="D251" s="209" t="s">
        <v>109</v>
      </c>
      <c r="E251" s="210">
        <v>3131</v>
      </c>
      <c r="F251" s="211" t="s">
        <v>172</v>
      </c>
      <c r="G251" s="231" t="s">
        <v>56</v>
      </c>
      <c r="H251" s="89"/>
      <c r="I251" s="90" t="s">
        <v>177</v>
      </c>
      <c r="J251" s="90"/>
      <c r="K251" s="90" t="s">
        <v>64</v>
      </c>
      <c r="L251" s="90" t="s">
        <v>198</v>
      </c>
      <c r="M251" s="91" t="s">
        <v>56</v>
      </c>
      <c r="N251" s="108">
        <v>100</v>
      </c>
      <c r="O251" s="313">
        <f t="shared" si="33"/>
        <v>0.3003003003003003</v>
      </c>
      <c r="P251" s="104"/>
      <c r="Q251" s="92"/>
      <c r="R251" s="92"/>
      <c r="S251" s="92"/>
      <c r="T251" s="92"/>
      <c r="U251" s="92"/>
      <c r="V251" s="92"/>
      <c r="W251" s="92"/>
      <c r="X251" s="109">
        <f t="shared" si="27"/>
        <v>0</v>
      </c>
      <c r="Y251" s="83"/>
      <c r="Z251" s="110">
        <f t="shared" si="28"/>
        <v>0</v>
      </c>
      <c r="AA251" s="111"/>
      <c r="AB251" s="92"/>
      <c r="AC251" s="92"/>
      <c r="AD251" s="92"/>
      <c r="AE251" s="92"/>
      <c r="AF251" s="92"/>
      <c r="AG251" s="92"/>
      <c r="AH251" s="92"/>
      <c r="AI251" s="109">
        <f t="shared" si="29"/>
        <v>0</v>
      </c>
      <c r="AJ251" s="83"/>
      <c r="AK251" s="110">
        <f t="shared" si="30"/>
        <v>0</v>
      </c>
      <c r="AL251" s="111"/>
      <c r="AM251" s="92"/>
      <c r="AN251" s="92"/>
      <c r="AO251" s="92"/>
      <c r="AP251" s="92">
        <v>1</v>
      </c>
      <c r="AQ251" s="92"/>
      <c r="AR251" s="92"/>
      <c r="AS251" s="92"/>
      <c r="AT251" s="92"/>
      <c r="AU251" s="92"/>
      <c r="AV251" s="109">
        <f t="shared" si="31"/>
        <v>100</v>
      </c>
      <c r="AW251" s="75"/>
      <c r="AX251" s="110">
        <f t="shared" si="32"/>
        <v>30.03003003003003</v>
      </c>
      <c r="AY251" s="111"/>
      <c r="AZ251" s="93"/>
      <c r="BA251" s="94" t="s">
        <v>175</v>
      </c>
      <c r="BB251" s="71"/>
      <c r="BC251" s="54"/>
      <c r="BD251" s="41">
        <v>3</v>
      </c>
      <c r="BE251" s="52">
        <v>31</v>
      </c>
      <c r="BF251" s="62">
        <v>3131</v>
      </c>
      <c r="BG251" s="280" t="s">
        <v>52</v>
      </c>
    </row>
    <row r="252" spans="1:59" s="63" customFormat="1" ht="12.75" x14ac:dyDescent="0.2">
      <c r="A252" s="196">
        <v>3</v>
      </c>
      <c r="B252" s="197" t="s">
        <v>108</v>
      </c>
      <c r="C252" s="208">
        <v>31</v>
      </c>
      <c r="D252" s="209" t="s">
        <v>109</v>
      </c>
      <c r="E252" s="210">
        <v>3131</v>
      </c>
      <c r="F252" s="211" t="s">
        <v>172</v>
      </c>
      <c r="G252" s="231" t="s">
        <v>56</v>
      </c>
      <c r="H252" s="89"/>
      <c r="I252" s="90" t="s">
        <v>199</v>
      </c>
      <c r="J252" s="90"/>
      <c r="K252" s="90" t="s">
        <v>64</v>
      </c>
      <c r="L252" s="90" t="s">
        <v>200</v>
      </c>
      <c r="M252" s="91" t="s">
        <v>56</v>
      </c>
      <c r="N252" s="108">
        <v>100</v>
      </c>
      <c r="O252" s="313">
        <f t="shared" si="33"/>
        <v>0.3003003003003003</v>
      </c>
      <c r="P252" s="104"/>
      <c r="Q252" s="92"/>
      <c r="R252" s="92"/>
      <c r="S252" s="92"/>
      <c r="T252" s="92"/>
      <c r="U252" s="92"/>
      <c r="V252" s="92"/>
      <c r="W252" s="92"/>
      <c r="X252" s="109">
        <f t="shared" si="27"/>
        <v>0</v>
      </c>
      <c r="Y252" s="83"/>
      <c r="Z252" s="110">
        <f t="shared" si="28"/>
        <v>0</v>
      </c>
      <c r="AA252" s="111"/>
      <c r="AB252" s="92"/>
      <c r="AC252" s="92"/>
      <c r="AD252" s="92"/>
      <c r="AE252" s="92"/>
      <c r="AF252" s="92"/>
      <c r="AG252" s="92"/>
      <c r="AH252" s="92"/>
      <c r="AI252" s="109">
        <f t="shared" si="29"/>
        <v>0</v>
      </c>
      <c r="AJ252" s="83"/>
      <c r="AK252" s="110">
        <f t="shared" si="30"/>
        <v>0</v>
      </c>
      <c r="AL252" s="111"/>
      <c r="AM252" s="92"/>
      <c r="AN252" s="92"/>
      <c r="AO252" s="92"/>
      <c r="AP252" s="92">
        <v>1</v>
      </c>
      <c r="AQ252" s="92"/>
      <c r="AR252" s="92"/>
      <c r="AS252" s="92"/>
      <c r="AT252" s="92"/>
      <c r="AU252" s="92"/>
      <c r="AV252" s="109">
        <f t="shared" si="31"/>
        <v>100</v>
      </c>
      <c r="AW252" s="75"/>
      <c r="AX252" s="110">
        <f t="shared" si="32"/>
        <v>30.03003003003003</v>
      </c>
      <c r="AY252" s="111"/>
      <c r="AZ252" s="93"/>
      <c r="BA252" s="94" t="s">
        <v>175</v>
      </c>
      <c r="BB252" s="71"/>
      <c r="BC252" s="54"/>
      <c r="BD252" s="41">
        <v>3</v>
      </c>
      <c r="BE252" s="52">
        <v>31</v>
      </c>
      <c r="BF252" s="62">
        <v>3131</v>
      </c>
      <c r="BG252" s="280" t="s">
        <v>52</v>
      </c>
    </row>
    <row r="253" spans="1:59" s="63" customFormat="1" ht="12.75" x14ac:dyDescent="0.2">
      <c r="A253" s="196">
        <v>3</v>
      </c>
      <c r="B253" s="197" t="s">
        <v>108</v>
      </c>
      <c r="C253" s="208">
        <v>31</v>
      </c>
      <c r="D253" s="209" t="s">
        <v>109</v>
      </c>
      <c r="E253" s="210">
        <v>3131</v>
      </c>
      <c r="F253" s="211" t="s">
        <v>172</v>
      </c>
      <c r="G253" s="231" t="s">
        <v>56</v>
      </c>
      <c r="H253" s="89"/>
      <c r="I253" s="90" t="s">
        <v>201</v>
      </c>
      <c r="J253" s="90"/>
      <c r="K253" s="90" t="s">
        <v>64</v>
      </c>
      <c r="L253" s="90" t="s">
        <v>202</v>
      </c>
      <c r="M253" s="91" t="s">
        <v>56</v>
      </c>
      <c r="N253" s="108">
        <v>1</v>
      </c>
      <c r="O253" s="313">
        <f t="shared" si="33"/>
        <v>3.003003003003003E-3</v>
      </c>
      <c r="P253" s="104">
        <v>1</v>
      </c>
      <c r="Q253" s="92"/>
      <c r="R253" s="92"/>
      <c r="S253" s="92"/>
      <c r="T253" s="92"/>
      <c r="U253" s="92"/>
      <c r="V253" s="92"/>
      <c r="W253" s="92"/>
      <c r="X253" s="109">
        <f t="shared" si="27"/>
        <v>100</v>
      </c>
      <c r="Y253" s="83"/>
      <c r="Z253" s="110">
        <f t="shared" si="28"/>
        <v>0.3003003003003003</v>
      </c>
      <c r="AA253" s="111"/>
      <c r="AB253" s="92"/>
      <c r="AC253" s="92"/>
      <c r="AD253" s="92"/>
      <c r="AE253" s="92"/>
      <c r="AF253" s="92"/>
      <c r="AG253" s="92"/>
      <c r="AH253" s="92"/>
      <c r="AI253" s="109">
        <f t="shared" si="29"/>
        <v>0</v>
      </c>
      <c r="AJ253" s="83"/>
      <c r="AK253" s="110">
        <f t="shared" si="30"/>
        <v>0</v>
      </c>
      <c r="AL253" s="111"/>
      <c r="AM253" s="92"/>
      <c r="AN253" s="92"/>
      <c r="AO253" s="92"/>
      <c r="AP253" s="92"/>
      <c r="AQ253" s="92">
        <v>1</v>
      </c>
      <c r="AR253" s="92"/>
      <c r="AS253" s="92"/>
      <c r="AT253" s="92"/>
      <c r="AU253" s="92"/>
      <c r="AV253" s="109">
        <f t="shared" si="31"/>
        <v>250</v>
      </c>
      <c r="AW253" s="75"/>
      <c r="AX253" s="110">
        <f t="shared" si="32"/>
        <v>0.75075075075075071</v>
      </c>
      <c r="AY253" s="111"/>
      <c r="AZ253" s="93"/>
      <c r="BA253" s="94" t="s">
        <v>175</v>
      </c>
      <c r="BB253" s="71"/>
      <c r="BC253" s="54"/>
      <c r="BD253" s="41">
        <v>3</v>
      </c>
      <c r="BE253" s="52">
        <v>31</v>
      </c>
      <c r="BF253" s="62">
        <v>3131</v>
      </c>
      <c r="BG253" s="280" t="s">
        <v>52</v>
      </c>
    </row>
    <row r="254" spans="1:59" s="63" customFormat="1" ht="12.75" x14ac:dyDescent="0.2">
      <c r="A254" s="196">
        <v>3</v>
      </c>
      <c r="B254" s="197" t="s">
        <v>108</v>
      </c>
      <c r="C254" s="208">
        <v>31</v>
      </c>
      <c r="D254" s="209" t="s">
        <v>109</v>
      </c>
      <c r="E254" s="210">
        <v>3131</v>
      </c>
      <c r="F254" s="211" t="s">
        <v>172</v>
      </c>
      <c r="G254" s="231" t="s">
        <v>56</v>
      </c>
      <c r="H254" s="89"/>
      <c r="I254" s="90" t="s">
        <v>203</v>
      </c>
      <c r="J254" s="90"/>
      <c r="K254" s="90" t="s">
        <v>64</v>
      </c>
      <c r="L254" s="90" t="s">
        <v>76</v>
      </c>
      <c r="M254" s="91" t="s">
        <v>56</v>
      </c>
      <c r="N254" s="108">
        <v>1</v>
      </c>
      <c r="O254" s="313">
        <f t="shared" si="33"/>
        <v>3.003003003003003E-3</v>
      </c>
      <c r="P254" s="104">
        <v>1</v>
      </c>
      <c r="Q254" s="92"/>
      <c r="R254" s="92"/>
      <c r="S254" s="92"/>
      <c r="T254" s="92"/>
      <c r="U254" s="92"/>
      <c r="V254" s="92"/>
      <c r="W254" s="92"/>
      <c r="X254" s="109">
        <f t="shared" si="27"/>
        <v>100</v>
      </c>
      <c r="Y254" s="83"/>
      <c r="Z254" s="110">
        <f t="shared" si="28"/>
        <v>0.3003003003003003</v>
      </c>
      <c r="AA254" s="111"/>
      <c r="AB254" s="92"/>
      <c r="AC254" s="92"/>
      <c r="AD254" s="92"/>
      <c r="AE254" s="92"/>
      <c r="AF254" s="92"/>
      <c r="AG254" s="92"/>
      <c r="AH254" s="92"/>
      <c r="AI254" s="109">
        <f t="shared" si="29"/>
        <v>0</v>
      </c>
      <c r="AJ254" s="83"/>
      <c r="AK254" s="110">
        <f t="shared" si="30"/>
        <v>0</v>
      </c>
      <c r="AL254" s="111"/>
      <c r="AM254" s="92"/>
      <c r="AN254" s="92"/>
      <c r="AO254" s="92"/>
      <c r="AP254" s="92"/>
      <c r="AQ254" s="92"/>
      <c r="AR254" s="92">
        <v>1</v>
      </c>
      <c r="AS254" s="92"/>
      <c r="AT254" s="92"/>
      <c r="AU254" s="92"/>
      <c r="AV254" s="109">
        <f t="shared" si="31"/>
        <v>500</v>
      </c>
      <c r="AW254" s="75"/>
      <c r="AX254" s="110">
        <f t="shared" si="32"/>
        <v>1.5015015015015014</v>
      </c>
      <c r="AY254" s="111"/>
      <c r="AZ254" s="93"/>
      <c r="BA254" s="94" t="s">
        <v>175</v>
      </c>
      <c r="BB254" s="71"/>
      <c r="BC254" s="54"/>
      <c r="BD254" s="41">
        <v>3</v>
      </c>
      <c r="BE254" s="52">
        <v>31</v>
      </c>
      <c r="BF254" s="62">
        <v>3131</v>
      </c>
      <c r="BG254" s="280" t="s">
        <v>52</v>
      </c>
    </row>
    <row r="255" spans="1:59" s="63" customFormat="1" ht="12.75" x14ac:dyDescent="0.2">
      <c r="A255" s="196">
        <v>3</v>
      </c>
      <c r="B255" s="197" t="s">
        <v>108</v>
      </c>
      <c r="C255" s="208">
        <v>31</v>
      </c>
      <c r="D255" s="209" t="s">
        <v>109</v>
      </c>
      <c r="E255" s="210">
        <v>3131</v>
      </c>
      <c r="F255" s="211" t="s">
        <v>172</v>
      </c>
      <c r="G255" s="231" t="s">
        <v>56</v>
      </c>
      <c r="H255" s="89"/>
      <c r="I255" s="90" t="s">
        <v>177</v>
      </c>
      <c r="J255" s="90"/>
      <c r="K255" s="90" t="s">
        <v>64</v>
      </c>
      <c r="L255" s="90" t="s">
        <v>76</v>
      </c>
      <c r="M255" s="91" t="s">
        <v>56</v>
      </c>
      <c r="N255" s="108">
        <v>1</v>
      </c>
      <c r="O255" s="313">
        <f t="shared" si="33"/>
        <v>3.003003003003003E-3</v>
      </c>
      <c r="P255" s="104">
        <v>1</v>
      </c>
      <c r="Q255" s="92"/>
      <c r="R255" s="92"/>
      <c r="S255" s="92"/>
      <c r="T255" s="92"/>
      <c r="U255" s="92"/>
      <c r="V255" s="92"/>
      <c r="W255" s="92"/>
      <c r="X255" s="109">
        <f t="shared" si="27"/>
        <v>100</v>
      </c>
      <c r="Y255" s="83"/>
      <c r="Z255" s="110">
        <f t="shared" si="28"/>
        <v>0.3003003003003003</v>
      </c>
      <c r="AA255" s="111"/>
      <c r="AB255" s="92"/>
      <c r="AC255" s="92"/>
      <c r="AD255" s="92"/>
      <c r="AE255" s="92"/>
      <c r="AF255" s="92"/>
      <c r="AG255" s="92"/>
      <c r="AH255" s="92"/>
      <c r="AI255" s="109">
        <f t="shared" si="29"/>
        <v>0</v>
      </c>
      <c r="AJ255" s="83"/>
      <c r="AK255" s="110">
        <f t="shared" si="30"/>
        <v>0</v>
      </c>
      <c r="AL255" s="111"/>
      <c r="AM255" s="92"/>
      <c r="AN255" s="92"/>
      <c r="AO255" s="92"/>
      <c r="AP255" s="92"/>
      <c r="AQ255" s="92"/>
      <c r="AR255" s="92">
        <v>1</v>
      </c>
      <c r="AS255" s="92"/>
      <c r="AT255" s="92"/>
      <c r="AU255" s="92"/>
      <c r="AV255" s="109">
        <f t="shared" si="31"/>
        <v>500</v>
      </c>
      <c r="AW255" s="75"/>
      <c r="AX255" s="110">
        <f t="shared" si="32"/>
        <v>1.5015015015015014</v>
      </c>
      <c r="AY255" s="111"/>
      <c r="AZ255" s="93"/>
      <c r="BA255" s="94" t="s">
        <v>175</v>
      </c>
      <c r="BB255" s="71"/>
      <c r="BC255" s="54"/>
      <c r="BD255" s="41">
        <v>3</v>
      </c>
      <c r="BE255" s="52">
        <v>31</v>
      </c>
      <c r="BF255" s="62">
        <v>3131</v>
      </c>
      <c r="BG255" s="280" t="s">
        <v>52</v>
      </c>
    </row>
    <row r="256" spans="1:59" s="63" customFormat="1" ht="12.75" x14ac:dyDescent="0.2">
      <c r="A256" s="196">
        <v>3</v>
      </c>
      <c r="B256" s="197" t="s">
        <v>108</v>
      </c>
      <c r="C256" s="208">
        <v>31</v>
      </c>
      <c r="D256" s="209" t="s">
        <v>109</v>
      </c>
      <c r="E256" s="210">
        <v>3131</v>
      </c>
      <c r="F256" s="211" t="s">
        <v>172</v>
      </c>
      <c r="G256" s="231" t="s">
        <v>56</v>
      </c>
      <c r="H256" s="89"/>
      <c r="I256" s="90" t="s">
        <v>204</v>
      </c>
      <c r="J256" s="90"/>
      <c r="K256" s="90" t="s">
        <v>64</v>
      </c>
      <c r="L256" s="90" t="s">
        <v>76</v>
      </c>
      <c r="M256" s="91" t="s">
        <v>56</v>
      </c>
      <c r="N256" s="108">
        <v>1</v>
      </c>
      <c r="O256" s="313">
        <f t="shared" si="33"/>
        <v>3.003003003003003E-3</v>
      </c>
      <c r="P256" s="104">
        <v>1</v>
      </c>
      <c r="Q256" s="92"/>
      <c r="R256" s="92"/>
      <c r="S256" s="92"/>
      <c r="T256" s="92"/>
      <c r="U256" s="92"/>
      <c r="V256" s="92"/>
      <c r="W256" s="92"/>
      <c r="X256" s="109">
        <f t="shared" si="27"/>
        <v>100</v>
      </c>
      <c r="Y256" s="83"/>
      <c r="Z256" s="110">
        <f t="shared" si="28"/>
        <v>0.3003003003003003</v>
      </c>
      <c r="AA256" s="111"/>
      <c r="AB256" s="92"/>
      <c r="AC256" s="92"/>
      <c r="AD256" s="92"/>
      <c r="AE256" s="92"/>
      <c r="AF256" s="92"/>
      <c r="AG256" s="92"/>
      <c r="AH256" s="92"/>
      <c r="AI256" s="109">
        <f t="shared" si="29"/>
        <v>0</v>
      </c>
      <c r="AJ256" s="83"/>
      <c r="AK256" s="110">
        <f t="shared" si="30"/>
        <v>0</v>
      </c>
      <c r="AL256" s="111"/>
      <c r="AM256" s="92"/>
      <c r="AN256" s="92"/>
      <c r="AO256" s="92"/>
      <c r="AP256" s="92"/>
      <c r="AQ256" s="92"/>
      <c r="AR256" s="92">
        <v>1</v>
      </c>
      <c r="AS256" s="92"/>
      <c r="AT256" s="92"/>
      <c r="AU256" s="92"/>
      <c r="AV256" s="109">
        <f t="shared" si="31"/>
        <v>500</v>
      </c>
      <c r="AW256" s="75"/>
      <c r="AX256" s="110">
        <f t="shared" si="32"/>
        <v>1.5015015015015014</v>
      </c>
      <c r="AY256" s="111"/>
      <c r="AZ256" s="93"/>
      <c r="BA256" s="94" t="s">
        <v>175</v>
      </c>
      <c r="BB256" s="71"/>
      <c r="BC256" s="54"/>
      <c r="BD256" s="41">
        <v>3</v>
      </c>
      <c r="BE256" s="52">
        <v>31</v>
      </c>
      <c r="BF256" s="62">
        <v>3131</v>
      </c>
      <c r="BG256" s="280" t="s">
        <v>52</v>
      </c>
    </row>
    <row r="257" spans="1:59" s="63" customFormat="1" ht="12.75" x14ac:dyDescent="0.2">
      <c r="A257" s="196">
        <v>3</v>
      </c>
      <c r="B257" s="197" t="s">
        <v>108</v>
      </c>
      <c r="C257" s="208">
        <v>31</v>
      </c>
      <c r="D257" s="209" t="s">
        <v>109</v>
      </c>
      <c r="E257" s="210">
        <v>3131</v>
      </c>
      <c r="F257" s="211" t="s">
        <v>172</v>
      </c>
      <c r="G257" s="231" t="s">
        <v>56</v>
      </c>
      <c r="H257" s="89"/>
      <c r="I257" s="90" t="s">
        <v>205</v>
      </c>
      <c r="J257" s="90"/>
      <c r="K257" s="90" t="s">
        <v>64</v>
      </c>
      <c r="L257" s="90" t="s">
        <v>76</v>
      </c>
      <c r="M257" s="91" t="s">
        <v>56</v>
      </c>
      <c r="N257" s="108">
        <v>1</v>
      </c>
      <c r="O257" s="313">
        <f t="shared" si="33"/>
        <v>3.003003003003003E-3</v>
      </c>
      <c r="P257" s="104">
        <v>1</v>
      </c>
      <c r="Q257" s="92"/>
      <c r="R257" s="92"/>
      <c r="S257" s="92"/>
      <c r="T257" s="92"/>
      <c r="U257" s="92"/>
      <c r="V257" s="92"/>
      <c r="W257" s="92"/>
      <c r="X257" s="109">
        <f t="shared" si="27"/>
        <v>100</v>
      </c>
      <c r="Y257" s="83"/>
      <c r="Z257" s="110">
        <f t="shared" si="28"/>
        <v>0.3003003003003003</v>
      </c>
      <c r="AA257" s="111"/>
      <c r="AB257" s="92"/>
      <c r="AC257" s="92"/>
      <c r="AD257" s="92"/>
      <c r="AE257" s="92"/>
      <c r="AF257" s="92"/>
      <c r="AG257" s="92"/>
      <c r="AH257" s="92"/>
      <c r="AI257" s="109">
        <f t="shared" si="29"/>
        <v>0</v>
      </c>
      <c r="AJ257" s="83"/>
      <c r="AK257" s="110">
        <f t="shared" si="30"/>
        <v>0</v>
      </c>
      <c r="AL257" s="111"/>
      <c r="AM257" s="92"/>
      <c r="AN257" s="92"/>
      <c r="AO257" s="92"/>
      <c r="AP257" s="92"/>
      <c r="AQ257" s="92"/>
      <c r="AR257" s="92">
        <v>1</v>
      </c>
      <c r="AS257" s="92"/>
      <c r="AT257" s="92"/>
      <c r="AU257" s="92"/>
      <c r="AV257" s="109">
        <f t="shared" si="31"/>
        <v>500</v>
      </c>
      <c r="AW257" s="75"/>
      <c r="AX257" s="110">
        <f t="shared" si="32"/>
        <v>1.5015015015015014</v>
      </c>
      <c r="AY257" s="111"/>
      <c r="AZ257" s="93"/>
      <c r="BA257" s="94" t="s">
        <v>175</v>
      </c>
      <c r="BB257" s="71"/>
      <c r="BC257" s="54"/>
      <c r="BD257" s="41">
        <v>3</v>
      </c>
      <c r="BE257" s="52">
        <v>31</v>
      </c>
      <c r="BF257" s="62">
        <v>3131</v>
      </c>
      <c r="BG257" s="280" t="s">
        <v>52</v>
      </c>
    </row>
    <row r="258" spans="1:59" s="63" customFormat="1" ht="12.75" x14ac:dyDescent="0.2">
      <c r="A258" s="196">
        <v>3</v>
      </c>
      <c r="B258" s="197" t="s">
        <v>108</v>
      </c>
      <c r="C258" s="208">
        <v>31</v>
      </c>
      <c r="D258" s="209" t="s">
        <v>109</v>
      </c>
      <c r="E258" s="210">
        <v>3131</v>
      </c>
      <c r="F258" s="211" t="s">
        <v>172</v>
      </c>
      <c r="G258" s="231" t="s">
        <v>56</v>
      </c>
      <c r="H258" s="89"/>
      <c r="I258" s="90" t="s">
        <v>206</v>
      </c>
      <c r="J258" s="90"/>
      <c r="K258" s="90" t="s">
        <v>64</v>
      </c>
      <c r="L258" s="90" t="s">
        <v>207</v>
      </c>
      <c r="M258" s="91" t="s">
        <v>56</v>
      </c>
      <c r="N258" s="108">
        <v>1</v>
      </c>
      <c r="O258" s="313">
        <f t="shared" si="33"/>
        <v>3.003003003003003E-3</v>
      </c>
      <c r="P258" s="104">
        <v>1</v>
      </c>
      <c r="Q258" s="92"/>
      <c r="R258" s="92"/>
      <c r="S258" s="92"/>
      <c r="T258" s="92"/>
      <c r="U258" s="92"/>
      <c r="V258" s="92"/>
      <c r="W258" s="92"/>
      <c r="X258" s="109">
        <f t="shared" si="27"/>
        <v>100</v>
      </c>
      <c r="Y258" s="83"/>
      <c r="Z258" s="110">
        <f t="shared" si="28"/>
        <v>0.3003003003003003</v>
      </c>
      <c r="AA258" s="111"/>
      <c r="AB258" s="92"/>
      <c r="AC258" s="92"/>
      <c r="AD258" s="92"/>
      <c r="AE258" s="92"/>
      <c r="AF258" s="92"/>
      <c r="AG258" s="92"/>
      <c r="AH258" s="92"/>
      <c r="AI258" s="109">
        <f t="shared" si="29"/>
        <v>0</v>
      </c>
      <c r="AJ258" s="83"/>
      <c r="AK258" s="110">
        <f t="shared" si="30"/>
        <v>0</v>
      </c>
      <c r="AL258" s="111"/>
      <c r="AM258" s="92"/>
      <c r="AN258" s="92"/>
      <c r="AO258" s="92"/>
      <c r="AP258" s="92"/>
      <c r="AQ258" s="92"/>
      <c r="AR258" s="92"/>
      <c r="AS258" s="92">
        <v>1</v>
      </c>
      <c r="AT258" s="92"/>
      <c r="AU258" s="92"/>
      <c r="AV258" s="109">
        <f t="shared" si="31"/>
        <v>1000</v>
      </c>
      <c r="AW258" s="75"/>
      <c r="AX258" s="110">
        <f t="shared" si="32"/>
        <v>3.0030030030030028</v>
      </c>
      <c r="AY258" s="111"/>
      <c r="AZ258" s="93"/>
      <c r="BA258" s="94" t="s">
        <v>175</v>
      </c>
      <c r="BB258" s="71"/>
      <c r="BC258" s="54"/>
      <c r="BD258" s="41">
        <v>3</v>
      </c>
      <c r="BE258" s="52">
        <v>31</v>
      </c>
      <c r="BF258" s="62">
        <v>3131</v>
      </c>
      <c r="BG258" s="280" t="s">
        <v>52</v>
      </c>
    </row>
    <row r="259" spans="1:59" s="63" customFormat="1" ht="12.75" x14ac:dyDescent="0.2">
      <c r="A259" s="196">
        <v>3</v>
      </c>
      <c r="B259" s="197" t="s">
        <v>108</v>
      </c>
      <c r="C259" s="208">
        <v>31</v>
      </c>
      <c r="D259" s="209" t="s">
        <v>109</v>
      </c>
      <c r="E259" s="210">
        <v>3131</v>
      </c>
      <c r="F259" s="211" t="s">
        <v>172</v>
      </c>
      <c r="G259" s="231" t="s">
        <v>56</v>
      </c>
      <c r="H259" s="89"/>
      <c r="I259" s="90" t="s">
        <v>208</v>
      </c>
      <c r="J259" s="90"/>
      <c r="K259" s="90" t="s">
        <v>64</v>
      </c>
      <c r="L259" s="90" t="s">
        <v>207</v>
      </c>
      <c r="M259" s="91" t="s">
        <v>56</v>
      </c>
      <c r="N259" s="108">
        <v>1</v>
      </c>
      <c r="O259" s="313">
        <f t="shared" si="33"/>
        <v>3.003003003003003E-3</v>
      </c>
      <c r="P259" s="104">
        <v>1</v>
      </c>
      <c r="Q259" s="92"/>
      <c r="R259" s="92"/>
      <c r="S259" s="92"/>
      <c r="T259" s="92"/>
      <c r="U259" s="92"/>
      <c r="V259" s="92"/>
      <c r="W259" s="92"/>
      <c r="X259" s="109">
        <f t="shared" si="27"/>
        <v>100</v>
      </c>
      <c r="Y259" s="83"/>
      <c r="Z259" s="110">
        <f t="shared" si="28"/>
        <v>0.3003003003003003</v>
      </c>
      <c r="AA259" s="111"/>
      <c r="AB259" s="92"/>
      <c r="AC259" s="92"/>
      <c r="AD259" s="92"/>
      <c r="AE259" s="92"/>
      <c r="AF259" s="92"/>
      <c r="AG259" s="92"/>
      <c r="AH259" s="92"/>
      <c r="AI259" s="109">
        <f t="shared" si="29"/>
        <v>0</v>
      </c>
      <c r="AJ259" s="83"/>
      <c r="AK259" s="110">
        <f t="shared" si="30"/>
        <v>0</v>
      </c>
      <c r="AL259" s="111"/>
      <c r="AM259" s="92"/>
      <c r="AN259" s="92"/>
      <c r="AO259" s="92"/>
      <c r="AP259" s="92"/>
      <c r="AQ259" s="92"/>
      <c r="AR259" s="92"/>
      <c r="AS259" s="92">
        <v>1</v>
      </c>
      <c r="AT259" s="92"/>
      <c r="AU259" s="92"/>
      <c r="AV259" s="109">
        <f t="shared" si="31"/>
        <v>1000</v>
      </c>
      <c r="AW259" s="75"/>
      <c r="AX259" s="110">
        <f t="shared" si="32"/>
        <v>3.0030030030030028</v>
      </c>
      <c r="AY259" s="111"/>
      <c r="AZ259" s="93"/>
      <c r="BA259" s="94" t="s">
        <v>175</v>
      </c>
      <c r="BB259" s="71"/>
      <c r="BC259" s="54"/>
      <c r="BD259" s="41">
        <v>3</v>
      </c>
      <c r="BE259" s="52">
        <v>31</v>
      </c>
      <c r="BF259" s="62">
        <v>3131</v>
      </c>
      <c r="BG259" s="280" t="s">
        <v>52</v>
      </c>
    </row>
    <row r="260" spans="1:59" s="63" customFormat="1" ht="12.75" x14ac:dyDescent="0.2">
      <c r="A260" s="196">
        <v>3</v>
      </c>
      <c r="B260" s="197" t="s">
        <v>108</v>
      </c>
      <c r="C260" s="208">
        <v>31</v>
      </c>
      <c r="D260" s="209" t="s">
        <v>109</v>
      </c>
      <c r="E260" s="210">
        <v>3131</v>
      </c>
      <c r="F260" s="211" t="s">
        <v>172</v>
      </c>
      <c r="G260" s="231" t="s">
        <v>56</v>
      </c>
      <c r="H260" s="89"/>
      <c r="I260" s="90" t="s">
        <v>209</v>
      </c>
      <c r="J260" s="90"/>
      <c r="K260" s="90" t="s">
        <v>64</v>
      </c>
      <c r="L260" s="90" t="s">
        <v>210</v>
      </c>
      <c r="M260" s="91" t="s">
        <v>56</v>
      </c>
      <c r="N260" s="108">
        <v>1</v>
      </c>
      <c r="O260" s="313">
        <f t="shared" si="33"/>
        <v>3.003003003003003E-3</v>
      </c>
      <c r="P260" s="104">
        <v>1</v>
      </c>
      <c r="Q260" s="92"/>
      <c r="R260" s="92"/>
      <c r="S260" s="92"/>
      <c r="T260" s="92"/>
      <c r="U260" s="92"/>
      <c r="V260" s="92"/>
      <c r="W260" s="92"/>
      <c r="X260" s="109">
        <f t="shared" si="27"/>
        <v>100</v>
      </c>
      <c r="Y260" s="83"/>
      <c r="Z260" s="110">
        <f t="shared" si="28"/>
        <v>0.3003003003003003</v>
      </c>
      <c r="AA260" s="111"/>
      <c r="AB260" s="92"/>
      <c r="AC260" s="92"/>
      <c r="AD260" s="92"/>
      <c r="AE260" s="92"/>
      <c r="AF260" s="92"/>
      <c r="AG260" s="92"/>
      <c r="AH260" s="92"/>
      <c r="AI260" s="109">
        <f t="shared" si="29"/>
        <v>0</v>
      </c>
      <c r="AJ260" s="83"/>
      <c r="AK260" s="110">
        <f t="shared" si="30"/>
        <v>0</v>
      </c>
      <c r="AL260" s="111"/>
      <c r="AM260" s="92"/>
      <c r="AN260" s="92"/>
      <c r="AO260" s="92"/>
      <c r="AP260" s="92"/>
      <c r="AQ260" s="92"/>
      <c r="AR260" s="92"/>
      <c r="AS260" s="92">
        <v>1</v>
      </c>
      <c r="AT260" s="92"/>
      <c r="AU260" s="92"/>
      <c r="AV260" s="109">
        <f t="shared" si="31"/>
        <v>1000</v>
      </c>
      <c r="AW260" s="75"/>
      <c r="AX260" s="110">
        <f t="shared" si="32"/>
        <v>3.0030030030030028</v>
      </c>
      <c r="AY260" s="111"/>
      <c r="AZ260" s="93"/>
      <c r="BA260" s="94" t="s">
        <v>175</v>
      </c>
      <c r="BB260" s="71"/>
      <c r="BC260" s="54"/>
      <c r="BD260" s="41">
        <v>3</v>
      </c>
      <c r="BE260" s="52">
        <v>31</v>
      </c>
      <c r="BF260" s="62">
        <v>3131</v>
      </c>
      <c r="BG260" s="280" t="s">
        <v>52</v>
      </c>
    </row>
    <row r="261" spans="1:59" s="63" customFormat="1" ht="12.75" x14ac:dyDescent="0.2">
      <c r="A261" s="196">
        <v>3</v>
      </c>
      <c r="B261" s="197" t="s">
        <v>108</v>
      </c>
      <c r="C261" s="208">
        <v>31</v>
      </c>
      <c r="D261" s="209" t="s">
        <v>109</v>
      </c>
      <c r="E261" s="210">
        <v>3131</v>
      </c>
      <c r="F261" s="211" t="s">
        <v>172</v>
      </c>
      <c r="G261" s="231" t="s">
        <v>56</v>
      </c>
      <c r="H261" s="65"/>
      <c r="I261" s="222"/>
      <c r="J261" s="66"/>
      <c r="K261" s="66"/>
      <c r="L261" s="66"/>
      <c r="M261" s="64"/>
      <c r="N261" s="304"/>
      <c r="O261" s="305"/>
      <c r="P261" s="127"/>
      <c r="Q261" s="67"/>
      <c r="R261" s="67"/>
      <c r="S261" s="67"/>
      <c r="T261" s="67"/>
      <c r="U261" s="67"/>
      <c r="V261" s="67"/>
      <c r="W261" s="67"/>
      <c r="X261" s="67"/>
      <c r="Y261" s="68"/>
      <c r="Z261" s="68"/>
      <c r="AA261" s="68"/>
      <c r="AB261" s="67"/>
      <c r="AC261" s="67"/>
      <c r="AD261" s="67"/>
      <c r="AE261" s="67"/>
      <c r="AF261" s="67"/>
      <c r="AG261" s="67"/>
      <c r="AH261" s="67"/>
      <c r="AI261" s="67"/>
      <c r="AJ261" s="68"/>
      <c r="AK261" s="68"/>
      <c r="AL261" s="68"/>
      <c r="AM261" s="67"/>
      <c r="AN261" s="67"/>
      <c r="AO261" s="67"/>
      <c r="AP261" s="67"/>
      <c r="AQ261" s="67"/>
      <c r="AR261" s="67"/>
      <c r="AS261" s="67"/>
      <c r="AT261" s="67"/>
      <c r="AU261" s="67"/>
      <c r="AV261" s="67"/>
      <c r="AW261" s="67"/>
      <c r="AX261" s="68"/>
      <c r="AY261" s="68"/>
      <c r="AZ261" s="69"/>
      <c r="BA261" s="70"/>
      <c r="BB261" s="71"/>
      <c r="BC261" s="54"/>
      <c r="BD261" s="41">
        <v>3</v>
      </c>
      <c r="BE261" s="52">
        <v>31</v>
      </c>
      <c r="BF261" s="62">
        <v>3131</v>
      </c>
      <c r="BG261" s="275"/>
    </row>
    <row r="262" spans="1:59" s="63" customFormat="1" ht="12.75" x14ac:dyDescent="0.2">
      <c r="A262" s="196">
        <v>3</v>
      </c>
      <c r="B262" s="197" t="s">
        <v>108</v>
      </c>
      <c r="C262" s="208">
        <v>31</v>
      </c>
      <c r="D262" s="209" t="s">
        <v>109</v>
      </c>
      <c r="E262" s="210">
        <v>3131</v>
      </c>
      <c r="F262" s="211" t="s">
        <v>172</v>
      </c>
      <c r="G262" s="230"/>
      <c r="H262" s="56"/>
      <c r="I262" s="221"/>
      <c r="J262" s="57"/>
      <c r="K262" s="57"/>
      <c r="L262" s="57"/>
      <c r="M262" s="55"/>
      <c r="N262" s="303"/>
      <c r="O262" s="245"/>
      <c r="P262" s="122"/>
      <c r="Q262" s="58"/>
      <c r="R262" s="58"/>
      <c r="S262" s="58"/>
      <c r="T262" s="58"/>
      <c r="U262" s="58"/>
      <c r="V262" s="58"/>
      <c r="W262" s="58"/>
      <c r="X262" s="58"/>
      <c r="Y262" s="59"/>
      <c r="Z262" s="59"/>
      <c r="AA262" s="59"/>
      <c r="AB262" s="58"/>
      <c r="AC262" s="58"/>
      <c r="AD262" s="58"/>
      <c r="AE262" s="58"/>
      <c r="AF262" s="58"/>
      <c r="AG262" s="58"/>
      <c r="AH262" s="58"/>
      <c r="AI262" s="58"/>
      <c r="AJ262" s="59"/>
      <c r="AK262" s="59"/>
      <c r="AL262" s="59"/>
      <c r="AM262" s="58"/>
      <c r="AN262" s="58"/>
      <c r="AO262" s="58"/>
      <c r="AP262" s="58"/>
      <c r="AQ262" s="58"/>
      <c r="AR262" s="58"/>
      <c r="AS262" s="58"/>
      <c r="AT262" s="58"/>
      <c r="AU262" s="58"/>
      <c r="AV262" s="58"/>
      <c r="AW262" s="58"/>
      <c r="AX262" s="59"/>
      <c r="AY262" s="59"/>
      <c r="AZ262" s="60"/>
      <c r="BA262" s="61"/>
      <c r="BB262" s="54"/>
      <c r="BC262" s="54"/>
      <c r="BD262" s="41">
        <v>3</v>
      </c>
      <c r="BE262" s="52">
        <v>31</v>
      </c>
      <c r="BF262" s="62">
        <v>3131</v>
      </c>
      <c r="BG262" s="274"/>
    </row>
    <row r="263" spans="1:59" s="63" customFormat="1" ht="12.75" x14ac:dyDescent="0.2">
      <c r="A263" s="196">
        <v>3</v>
      </c>
      <c r="B263" s="197" t="s">
        <v>108</v>
      </c>
      <c r="C263" s="208">
        <v>31</v>
      </c>
      <c r="D263" s="209" t="s">
        <v>109</v>
      </c>
      <c r="E263" s="210">
        <v>3131</v>
      </c>
      <c r="F263" s="211" t="s">
        <v>172</v>
      </c>
      <c r="G263" s="231" t="s">
        <v>1190</v>
      </c>
      <c r="H263" s="65"/>
      <c r="I263" s="222"/>
      <c r="J263" s="66"/>
      <c r="K263" s="66"/>
      <c r="L263" s="66"/>
      <c r="M263" s="64"/>
      <c r="N263" s="304"/>
      <c r="O263" s="305"/>
      <c r="P263" s="127"/>
      <c r="Q263" s="67"/>
      <c r="R263" s="67"/>
      <c r="S263" s="67"/>
      <c r="T263" s="67"/>
      <c r="U263" s="67"/>
      <c r="V263" s="67"/>
      <c r="W263" s="67"/>
      <c r="X263" s="67"/>
      <c r="Y263" s="68"/>
      <c r="Z263" s="68"/>
      <c r="AA263" s="68"/>
      <c r="AB263" s="67"/>
      <c r="AC263" s="67"/>
      <c r="AD263" s="67"/>
      <c r="AE263" s="67"/>
      <c r="AF263" s="67"/>
      <c r="AG263" s="67"/>
      <c r="AH263" s="67"/>
      <c r="AI263" s="67"/>
      <c r="AJ263" s="68"/>
      <c r="AK263" s="68"/>
      <c r="AL263" s="68"/>
      <c r="AM263" s="67"/>
      <c r="AN263" s="67"/>
      <c r="AO263" s="67"/>
      <c r="AP263" s="67"/>
      <c r="AQ263" s="67"/>
      <c r="AR263" s="67"/>
      <c r="AS263" s="67"/>
      <c r="AT263" s="67"/>
      <c r="AU263" s="67"/>
      <c r="AV263" s="67"/>
      <c r="AW263" s="67"/>
      <c r="AX263" s="68"/>
      <c r="AY263" s="68"/>
      <c r="AZ263" s="69"/>
      <c r="BA263" s="70"/>
      <c r="BB263" s="71"/>
      <c r="BC263" s="54"/>
      <c r="BD263" s="41">
        <v>3</v>
      </c>
      <c r="BE263" s="52">
        <v>31</v>
      </c>
      <c r="BF263" s="62">
        <v>3131</v>
      </c>
      <c r="BG263" s="274"/>
    </row>
    <row r="264" spans="1:59" s="63" customFormat="1" ht="12.75" x14ac:dyDescent="0.2">
      <c r="A264" s="196">
        <v>3</v>
      </c>
      <c r="B264" s="197" t="s">
        <v>108</v>
      </c>
      <c r="C264" s="208">
        <v>31</v>
      </c>
      <c r="D264" s="209" t="s">
        <v>109</v>
      </c>
      <c r="E264" s="210">
        <v>3131</v>
      </c>
      <c r="F264" s="211" t="s">
        <v>172</v>
      </c>
      <c r="G264" s="231" t="s">
        <v>1190</v>
      </c>
      <c r="H264" s="72" t="s">
        <v>47</v>
      </c>
      <c r="I264" s="223"/>
      <c r="J264" s="223"/>
      <c r="K264" s="223"/>
      <c r="L264" s="223"/>
      <c r="M264" s="223"/>
      <c r="N264" s="247"/>
      <c r="O264" s="306"/>
      <c r="P264" s="105"/>
      <c r="Q264" s="75"/>
      <c r="R264" s="75"/>
      <c r="S264" s="75"/>
      <c r="T264" s="75"/>
      <c r="U264" s="75"/>
      <c r="V264" s="75"/>
      <c r="W264" s="75"/>
      <c r="X264" s="75"/>
      <c r="Y264" s="76">
        <f>IF(ISNUMBER(VLOOKUP(Y266,P$7:W$7,MATCH(Y266,P$7:W$7))),VLOOKUP(Y266,P$7:W$7,MATCH(Y266,P$7:W$7)),IF(N268=0,"No Data",IF(Y266&gt;0,"&lt;100",0)))</f>
        <v>1000</v>
      </c>
      <c r="Z264" s="77">
        <f>IF(ISNUMBER(VLOOKUP(Z268,P$7:W$7,MATCH(Z268,P$7:W$7))),VLOOKUP(Z268,P$7:W$7,MATCH(Z268,P$7:W$7)),IF(N268=0,"No Data",IF(Z268&gt;0,"&lt;100",0)))</f>
        <v>2500</v>
      </c>
      <c r="AA264" s="106">
        <f>IF(ISNUMBER(Z264),Z264,0)</f>
        <v>2500</v>
      </c>
      <c r="AB264" s="75"/>
      <c r="AC264" s="75"/>
      <c r="AD264" s="75"/>
      <c r="AE264" s="75"/>
      <c r="AF264" s="75"/>
      <c r="AG264" s="75"/>
      <c r="AH264" s="75"/>
      <c r="AI264" s="75"/>
      <c r="AJ264" s="76">
        <f>IF(ISNUMBER(VLOOKUP(AJ266,AB$7:AH$7,MATCH(AJ266,AB$7:AH$7))),VLOOKUP(AJ266,AB$7:AH$7,MATCH(AJ266,AB$7:AH$7)),IF(N268=0,"No Data",IF(AJ266&gt;0,"&lt;50",0)))</f>
        <v>0</v>
      </c>
      <c r="AK264" s="77">
        <f>IF(ISNUMBER(VLOOKUP(AK268,AB$7:AH$7,MATCH(AK268,AB$7:AH$7))),VLOOKUP(AK268,AB$7:AH$7,MATCH(AK268,AB$7:AH$7)),IF(N268=0,"No Data",IF(AK268&gt;0,"&lt;50",0)))</f>
        <v>0</v>
      </c>
      <c r="AL264" s="106">
        <f>IF(ISNUMBER(AK264),AK264,0)</f>
        <v>0</v>
      </c>
      <c r="AM264" s="75"/>
      <c r="AN264" s="75"/>
      <c r="AO264" s="75"/>
      <c r="AP264" s="75"/>
      <c r="AQ264" s="75"/>
      <c r="AR264" s="75"/>
      <c r="AS264" s="75"/>
      <c r="AT264" s="75"/>
      <c r="AU264" s="75"/>
      <c r="AV264" s="75"/>
      <c r="AW264" s="76">
        <f>IF(ISNUMBER(VLOOKUP(AW266,AM$7:AU$7,MATCH(AW266,AM$7:AU$7))),VLOOKUP(AW266,AM$7:AU$7,MATCH(AW266,AM$7:AU$7)),IF(N268=0,"No Data",IF(AW266&gt;0,"&lt;10",0)))</f>
        <v>500</v>
      </c>
      <c r="AX264" s="77">
        <f>IF(ISNUMBER(VLOOKUP(AX268,AM$7:AU$7,MATCH(AX268,AM$7:AU$7))),VLOOKUP(AX268,AM$7:AU$7,MATCH(AX268,AM$7:AU$7)),IF(N268=0,"No Data",IF(AX268&gt;0,"&lt;10",0)))</f>
        <v>500</v>
      </c>
      <c r="AY264" s="106">
        <f>IF(ISNUMBER(AX264),AX264,0)</f>
        <v>500</v>
      </c>
      <c r="AZ264" s="79"/>
      <c r="BA264" s="80"/>
      <c r="BB264" s="71"/>
      <c r="BC264" s="54"/>
      <c r="BD264" s="41">
        <v>3</v>
      </c>
      <c r="BE264" s="52">
        <v>31</v>
      </c>
      <c r="BF264" s="62">
        <v>3131</v>
      </c>
      <c r="BG264" s="276" t="s">
        <v>47</v>
      </c>
    </row>
    <row r="265" spans="1:59" s="63" customFormat="1" ht="12.75" x14ac:dyDescent="0.2">
      <c r="A265" s="196">
        <v>3</v>
      </c>
      <c r="B265" s="197" t="s">
        <v>108</v>
      </c>
      <c r="C265" s="208">
        <v>31</v>
      </c>
      <c r="D265" s="209" t="s">
        <v>109</v>
      </c>
      <c r="E265" s="210">
        <v>3131</v>
      </c>
      <c r="F265" s="211" t="s">
        <v>172</v>
      </c>
      <c r="G265" s="231" t="s">
        <v>1190</v>
      </c>
      <c r="H265" s="81" t="s">
        <v>48</v>
      </c>
      <c r="I265" s="223"/>
      <c r="J265" s="223"/>
      <c r="K265" s="223"/>
      <c r="L265" s="223"/>
      <c r="M265" s="223"/>
      <c r="N265" s="247"/>
      <c r="O265" s="306"/>
      <c r="P265" s="105"/>
      <c r="Q265" s="75"/>
      <c r="R265" s="75"/>
      <c r="S265" s="75"/>
      <c r="T265" s="75"/>
      <c r="U265" s="75"/>
      <c r="V265" s="75"/>
      <c r="W265" s="75"/>
      <c r="X265" s="75"/>
      <c r="Y265" s="82">
        <f>MIN(X269:X291)</f>
        <v>0</v>
      </c>
      <c r="Z265" s="83"/>
      <c r="AA265" s="83"/>
      <c r="AB265" s="75"/>
      <c r="AC265" s="75"/>
      <c r="AD265" s="75"/>
      <c r="AE265" s="75"/>
      <c r="AF265" s="75"/>
      <c r="AG265" s="75"/>
      <c r="AH265" s="75"/>
      <c r="AI265" s="75"/>
      <c r="AJ265" s="82">
        <f>MIN(AI269:AI291)</f>
        <v>0</v>
      </c>
      <c r="AK265" s="83"/>
      <c r="AL265" s="83"/>
      <c r="AM265" s="75"/>
      <c r="AN265" s="75"/>
      <c r="AO265" s="75"/>
      <c r="AP265" s="75"/>
      <c r="AQ265" s="75"/>
      <c r="AR265" s="75"/>
      <c r="AS265" s="75"/>
      <c r="AT265" s="75"/>
      <c r="AU265" s="75"/>
      <c r="AV265" s="75"/>
      <c r="AW265" s="82">
        <f>MIN(AV269:AV291)</f>
        <v>100</v>
      </c>
      <c r="AX265" s="83"/>
      <c r="AY265" s="83"/>
      <c r="AZ265" s="79"/>
      <c r="BA265" s="80"/>
      <c r="BB265" s="71"/>
      <c r="BC265" s="54"/>
      <c r="BD265" s="41">
        <v>3</v>
      </c>
      <c r="BE265" s="52">
        <v>31</v>
      </c>
      <c r="BF265" s="62">
        <v>3131</v>
      </c>
      <c r="BG265" s="278" t="s">
        <v>48</v>
      </c>
    </row>
    <row r="266" spans="1:59" s="63" customFormat="1" ht="12.75" x14ac:dyDescent="0.2">
      <c r="A266" s="196">
        <v>3</v>
      </c>
      <c r="B266" s="197" t="s">
        <v>108</v>
      </c>
      <c r="C266" s="208">
        <v>31</v>
      </c>
      <c r="D266" s="209" t="s">
        <v>109</v>
      </c>
      <c r="E266" s="210">
        <v>3131</v>
      </c>
      <c r="F266" s="211" t="s">
        <v>172</v>
      </c>
      <c r="G266" s="231" t="s">
        <v>1190</v>
      </c>
      <c r="H266" s="81" t="s">
        <v>49</v>
      </c>
      <c r="I266" s="223"/>
      <c r="J266" s="223"/>
      <c r="K266" s="223"/>
      <c r="L266" s="223"/>
      <c r="M266" s="223"/>
      <c r="N266" s="247"/>
      <c r="O266" s="306"/>
      <c r="P266" s="105"/>
      <c r="Q266" s="75"/>
      <c r="R266" s="75"/>
      <c r="S266" s="75"/>
      <c r="T266" s="75"/>
      <c r="U266" s="75"/>
      <c r="V266" s="75"/>
      <c r="W266" s="75"/>
      <c r="X266" s="75"/>
      <c r="Y266" s="84">
        <f>IF(ISNUMBER(AVERAGE(X269:X291)),AVERAGE(X269:X291),0)</f>
        <v>1666.6666666666667</v>
      </c>
      <c r="Z266" s="83"/>
      <c r="AA266" s="83"/>
      <c r="AB266" s="75"/>
      <c r="AC266" s="75"/>
      <c r="AD266" s="75"/>
      <c r="AE266" s="75"/>
      <c r="AF266" s="75"/>
      <c r="AG266" s="75"/>
      <c r="AH266" s="75"/>
      <c r="AI266" s="75"/>
      <c r="AJ266" s="84">
        <f>IF(ISNUMBER(AVERAGE(AI269:AI291)),AVERAGE(AI269:AI291),0)</f>
        <v>0</v>
      </c>
      <c r="AK266" s="83"/>
      <c r="AL266" s="83"/>
      <c r="AM266" s="75"/>
      <c r="AN266" s="75"/>
      <c r="AO266" s="75"/>
      <c r="AP266" s="75"/>
      <c r="AQ266" s="75"/>
      <c r="AR266" s="75"/>
      <c r="AS266" s="75"/>
      <c r="AT266" s="75"/>
      <c r="AU266" s="75"/>
      <c r="AV266" s="75"/>
      <c r="AW266" s="84">
        <f>IF(ISNUMBER(AVERAGE(AV269:AV291)),AVERAGE(AV269:AV291),0)</f>
        <v>700</v>
      </c>
      <c r="AX266" s="83"/>
      <c r="AY266" s="83"/>
      <c r="AZ266" s="79"/>
      <c r="BA266" s="80"/>
      <c r="BB266" s="71"/>
      <c r="BC266" s="54"/>
      <c r="BD266" s="41">
        <v>3</v>
      </c>
      <c r="BE266" s="52">
        <v>31</v>
      </c>
      <c r="BF266" s="62">
        <v>3131</v>
      </c>
      <c r="BG266" s="278" t="s">
        <v>49</v>
      </c>
    </row>
    <row r="267" spans="1:59" s="63" customFormat="1" ht="12.75" x14ac:dyDescent="0.2">
      <c r="A267" s="196">
        <v>3</v>
      </c>
      <c r="B267" s="197" t="s">
        <v>108</v>
      </c>
      <c r="C267" s="208">
        <v>31</v>
      </c>
      <c r="D267" s="209" t="s">
        <v>109</v>
      </c>
      <c r="E267" s="210">
        <v>3131</v>
      </c>
      <c r="F267" s="211" t="s">
        <v>172</v>
      </c>
      <c r="G267" s="231" t="s">
        <v>1190</v>
      </c>
      <c r="H267" s="81" t="s">
        <v>50</v>
      </c>
      <c r="I267" s="223"/>
      <c r="J267" s="223"/>
      <c r="K267" s="223"/>
      <c r="L267" s="223"/>
      <c r="M267" s="223"/>
      <c r="N267" s="247"/>
      <c r="O267" s="306"/>
      <c r="P267" s="105"/>
      <c r="Q267" s="75"/>
      <c r="R267" s="75"/>
      <c r="S267" s="75"/>
      <c r="T267" s="75"/>
      <c r="U267" s="75"/>
      <c r="V267" s="75"/>
      <c r="W267" s="75"/>
      <c r="X267" s="75"/>
      <c r="Y267" s="84">
        <f>MAX(X269:X291)</f>
        <v>5000</v>
      </c>
      <c r="Z267" s="83"/>
      <c r="AA267" s="83"/>
      <c r="AB267" s="75"/>
      <c r="AC267" s="75"/>
      <c r="AD267" s="75"/>
      <c r="AE267" s="75"/>
      <c r="AF267" s="75"/>
      <c r="AG267" s="75"/>
      <c r="AH267" s="75"/>
      <c r="AI267" s="75"/>
      <c r="AJ267" s="84">
        <f>MAX(AI269:AI291)</f>
        <v>0</v>
      </c>
      <c r="AK267" s="83"/>
      <c r="AL267" s="83"/>
      <c r="AM267" s="75"/>
      <c r="AN267" s="75"/>
      <c r="AO267" s="75"/>
      <c r="AP267" s="75"/>
      <c r="AQ267" s="75"/>
      <c r="AR267" s="75"/>
      <c r="AS267" s="75"/>
      <c r="AT267" s="75"/>
      <c r="AU267" s="75"/>
      <c r="AV267" s="75"/>
      <c r="AW267" s="84">
        <f>MAX(AV269:AV291)</f>
        <v>1000</v>
      </c>
      <c r="AX267" s="83"/>
      <c r="AY267" s="83"/>
      <c r="AZ267" s="79"/>
      <c r="BA267" s="80"/>
      <c r="BB267" s="71"/>
      <c r="BC267" s="54"/>
      <c r="BD267" s="41">
        <v>3</v>
      </c>
      <c r="BE267" s="52">
        <v>31</v>
      </c>
      <c r="BF267" s="62">
        <v>3131</v>
      </c>
      <c r="BG267" s="278" t="s">
        <v>50</v>
      </c>
    </row>
    <row r="268" spans="1:59" s="63" customFormat="1" ht="12.75" x14ac:dyDescent="0.2">
      <c r="A268" s="196">
        <v>3</v>
      </c>
      <c r="B268" s="197" t="s">
        <v>108</v>
      </c>
      <c r="C268" s="208">
        <v>31</v>
      </c>
      <c r="D268" s="209" t="s">
        <v>109</v>
      </c>
      <c r="E268" s="210">
        <v>3131</v>
      </c>
      <c r="F268" s="211" t="s">
        <v>172</v>
      </c>
      <c r="G268" s="231" t="s">
        <v>1190</v>
      </c>
      <c r="H268" s="85" t="s">
        <v>51</v>
      </c>
      <c r="I268" s="223"/>
      <c r="J268" s="223"/>
      <c r="K268" s="223"/>
      <c r="L268" s="223"/>
      <c r="M268" s="223"/>
      <c r="N268" s="248">
        <f>SUM(N269:N270)</f>
        <v>2</v>
      </c>
      <c r="O268" s="293">
        <f>SUM(O269:O270)</f>
        <v>1</v>
      </c>
      <c r="P268" s="292"/>
      <c r="Q268" s="87"/>
      <c r="R268" s="87"/>
      <c r="S268" s="87"/>
      <c r="T268" s="87"/>
      <c r="U268" s="87"/>
      <c r="V268" s="87"/>
      <c r="W268" s="87"/>
      <c r="X268" s="87"/>
      <c r="Y268" s="88"/>
      <c r="Z268" s="119">
        <f>SUM(Z269:Z270)</f>
        <v>2500</v>
      </c>
      <c r="AA268" s="88"/>
      <c r="AB268" s="87"/>
      <c r="AC268" s="87"/>
      <c r="AD268" s="87"/>
      <c r="AE268" s="87"/>
      <c r="AF268" s="87"/>
      <c r="AG268" s="87"/>
      <c r="AH268" s="87"/>
      <c r="AI268" s="87"/>
      <c r="AJ268" s="88"/>
      <c r="AK268" s="119">
        <f>SUM(AK269:AK270)</f>
        <v>0</v>
      </c>
      <c r="AL268" s="88"/>
      <c r="AM268" s="87"/>
      <c r="AN268" s="87"/>
      <c r="AO268" s="87"/>
      <c r="AP268" s="87"/>
      <c r="AQ268" s="87"/>
      <c r="AR268" s="87"/>
      <c r="AS268" s="87"/>
      <c r="AT268" s="87"/>
      <c r="AU268" s="87"/>
      <c r="AV268" s="87"/>
      <c r="AW268" s="112"/>
      <c r="AX268" s="119">
        <f>SUM(AX269:AX270)</f>
        <v>550</v>
      </c>
      <c r="AY268" s="88"/>
      <c r="AZ268" s="79"/>
      <c r="BA268" s="80"/>
      <c r="BB268" s="71"/>
      <c r="BC268" s="54"/>
      <c r="BD268" s="41">
        <v>3</v>
      </c>
      <c r="BE268" s="52">
        <v>31</v>
      </c>
      <c r="BF268" s="62">
        <v>3131</v>
      </c>
      <c r="BG268" s="279" t="s">
        <v>51</v>
      </c>
    </row>
    <row r="269" spans="1:59" s="63" customFormat="1" ht="12.75" x14ac:dyDescent="0.2">
      <c r="A269" s="196">
        <v>3</v>
      </c>
      <c r="B269" s="197" t="s">
        <v>108</v>
      </c>
      <c r="C269" s="208">
        <v>31</v>
      </c>
      <c r="D269" s="209" t="s">
        <v>109</v>
      </c>
      <c r="E269" s="210">
        <v>3131</v>
      </c>
      <c r="F269" s="211" t="s">
        <v>172</v>
      </c>
      <c r="G269" s="231" t="s">
        <v>1190</v>
      </c>
      <c r="H269" s="89" t="s">
        <v>52</v>
      </c>
      <c r="I269" s="90" t="s">
        <v>1223</v>
      </c>
      <c r="J269" s="90" t="s">
        <v>1226</v>
      </c>
      <c r="K269" s="90" t="s">
        <v>64</v>
      </c>
      <c r="L269" s="90" t="s">
        <v>402</v>
      </c>
      <c r="M269" s="91" t="s">
        <v>1225</v>
      </c>
      <c r="N269" s="312">
        <v>1</v>
      </c>
      <c r="O269" s="313">
        <f>N269/N$268</f>
        <v>0.5</v>
      </c>
      <c r="P269" s="104"/>
      <c r="Q269" s="92"/>
      <c r="R269" s="92"/>
      <c r="S269" s="92"/>
      <c r="T269" s="92"/>
      <c r="U269" s="92"/>
      <c r="V269" s="92"/>
      <c r="W269" s="92"/>
      <c r="X269" s="109">
        <f t="shared" ref="X269:X270" si="34">P269*P$7+Q269*Q$7+R269*R$7+S269*S$7+T269*T$7+U269*U$7+V269*V$7+W269*W$7</f>
        <v>0</v>
      </c>
      <c r="Y269" s="83"/>
      <c r="Z269" s="110">
        <f t="shared" ref="Z269:Z270" si="35">X269*$O269</f>
        <v>0</v>
      </c>
      <c r="AA269" s="111"/>
      <c r="AB269" s="92"/>
      <c r="AC269" s="92"/>
      <c r="AD269" s="92"/>
      <c r="AE269" s="92"/>
      <c r="AF269" s="92"/>
      <c r="AG269" s="92"/>
      <c r="AH269" s="92"/>
      <c r="AI269" s="109">
        <f t="shared" ref="AI269:AI270" si="36">AB269*AB$7+AC269*AC$7+AD269*AD$7+AE269*AE$7+AF269*AF$7+AG269*AG$7+AH269*AH$7</f>
        <v>0</v>
      </c>
      <c r="AJ269" s="83"/>
      <c r="AK269" s="110">
        <f t="shared" ref="AK269:AK270" si="37">AI269*$O269</f>
        <v>0</v>
      </c>
      <c r="AL269" s="111"/>
      <c r="AM269" s="92"/>
      <c r="AN269" s="92"/>
      <c r="AO269" s="92"/>
      <c r="AP269" s="92"/>
      <c r="AQ269" s="92"/>
      <c r="AR269" s="92"/>
      <c r="AS269" s="92">
        <v>1</v>
      </c>
      <c r="AT269" s="92"/>
      <c r="AU269" s="92"/>
      <c r="AV269" s="109">
        <f t="shared" ref="AV269:AV270" si="38">AM269*AM$7+AN269*AN$7+AO269*AO$7+AP269*AP$7+AQ269*AQ$7+AR269*AR$7+AS269*AS$7+AT269*AT$7+AU269*AU$7</f>
        <v>1000</v>
      </c>
      <c r="AW269" s="75"/>
      <c r="AX269" s="110">
        <f t="shared" ref="AX269:AX270" si="39">AV269*$O269</f>
        <v>500</v>
      </c>
      <c r="AY269" s="111"/>
      <c r="AZ269" s="93"/>
      <c r="BA269" s="94" t="s">
        <v>131</v>
      </c>
      <c r="BB269" s="71"/>
      <c r="BC269" s="54"/>
      <c r="BD269" s="41">
        <v>3</v>
      </c>
      <c r="BE269" s="52">
        <v>31</v>
      </c>
      <c r="BF269" s="62">
        <v>3131</v>
      </c>
      <c r="BG269" s="280" t="s">
        <v>52</v>
      </c>
    </row>
    <row r="270" spans="1:59" s="63" customFormat="1" ht="12.75" x14ac:dyDescent="0.2">
      <c r="A270" s="196">
        <v>3</v>
      </c>
      <c r="B270" s="197" t="s">
        <v>108</v>
      </c>
      <c r="C270" s="208">
        <v>31</v>
      </c>
      <c r="D270" s="209" t="s">
        <v>109</v>
      </c>
      <c r="E270" s="210">
        <v>3131</v>
      </c>
      <c r="F270" s="211" t="s">
        <v>172</v>
      </c>
      <c r="G270" s="231" t="s">
        <v>1190</v>
      </c>
      <c r="H270" s="89"/>
      <c r="I270" s="90" t="s">
        <v>1228</v>
      </c>
      <c r="J270" s="90" t="s">
        <v>1227</v>
      </c>
      <c r="K270" s="90" t="s">
        <v>90</v>
      </c>
      <c r="L270" s="90" t="s">
        <v>618</v>
      </c>
      <c r="M270" s="91" t="s">
        <v>1225</v>
      </c>
      <c r="N270" s="312">
        <v>1</v>
      </c>
      <c r="O270" s="313">
        <f>N270/N$268</f>
        <v>0.5</v>
      </c>
      <c r="P270" s="104"/>
      <c r="Q270" s="92"/>
      <c r="R270" s="92"/>
      <c r="S270" s="92"/>
      <c r="T270" s="92"/>
      <c r="U270" s="92">
        <v>1</v>
      </c>
      <c r="V270" s="92"/>
      <c r="W270" s="92"/>
      <c r="X270" s="109">
        <f t="shared" si="34"/>
        <v>5000</v>
      </c>
      <c r="Y270" s="83"/>
      <c r="Z270" s="110">
        <f t="shared" si="35"/>
        <v>2500</v>
      </c>
      <c r="AA270" s="111"/>
      <c r="AB270" s="92"/>
      <c r="AC270" s="92"/>
      <c r="AD270" s="92"/>
      <c r="AE270" s="92"/>
      <c r="AF270" s="92"/>
      <c r="AG270" s="92"/>
      <c r="AH270" s="92"/>
      <c r="AI270" s="109">
        <f t="shared" si="36"/>
        <v>0</v>
      </c>
      <c r="AJ270" s="83"/>
      <c r="AK270" s="110">
        <f t="shared" si="37"/>
        <v>0</v>
      </c>
      <c r="AL270" s="111"/>
      <c r="AM270" s="92"/>
      <c r="AN270" s="92"/>
      <c r="AO270" s="92"/>
      <c r="AP270" s="92">
        <v>1</v>
      </c>
      <c r="AQ270" s="92"/>
      <c r="AR270" s="92"/>
      <c r="AS270" s="92"/>
      <c r="AT270" s="92"/>
      <c r="AU270" s="92"/>
      <c r="AV270" s="109">
        <f t="shared" si="38"/>
        <v>100</v>
      </c>
      <c r="AW270" s="75"/>
      <c r="AX270" s="110">
        <f t="shared" si="39"/>
        <v>50</v>
      </c>
      <c r="AY270" s="111"/>
      <c r="AZ270" s="93"/>
      <c r="BA270" s="94" t="s">
        <v>1229</v>
      </c>
      <c r="BB270" s="71"/>
      <c r="BC270" s="54"/>
      <c r="BD270" s="41">
        <v>3</v>
      </c>
      <c r="BE270" s="52">
        <v>31</v>
      </c>
      <c r="BF270" s="62">
        <v>3131</v>
      </c>
      <c r="BG270" s="280"/>
    </row>
    <row r="271" spans="1:59" s="63" customFormat="1" ht="12.75" x14ac:dyDescent="0.2">
      <c r="A271" s="196">
        <v>3</v>
      </c>
      <c r="B271" s="197" t="s">
        <v>108</v>
      </c>
      <c r="C271" s="208">
        <v>31</v>
      </c>
      <c r="D271" s="209" t="s">
        <v>109</v>
      </c>
      <c r="E271" s="210">
        <v>3131</v>
      </c>
      <c r="F271" s="211" t="s">
        <v>172</v>
      </c>
      <c r="G271" s="231" t="s">
        <v>1190</v>
      </c>
      <c r="H271" s="65"/>
      <c r="I271" s="222"/>
      <c r="J271" s="66"/>
      <c r="K271" s="66"/>
      <c r="L271" s="66"/>
      <c r="M271" s="64"/>
      <c r="N271" s="304"/>
      <c r="O271" s="305"/>
      <c r="P271" s="127"/>
      <c r="Q271" s="67"/>
      <c r="R271" s="67"/>
      <c r="S271" s="67"/>
      <c r="T271" s="67"/>
      <c r="U271" s="67"/>
      <c r="V271" s="67"/>
      <c r="W271" s="67"/>
      <c r="X271" s="67"/>
      <c r="Y271" s="68"/>
      <c r="Z271" s="68"/>
      <c r="AA271" s="68"/>
      <c r="AB271" s="67"/>
      <c r="AC271" s="67"/>
      <c r="AD271" s="67"/>
      <c r="AE271" s="67"/>
      <c r="AF271" s="67"/>
      <c r="AG271" s="67"/>
      <c r="AH271" s="67"/>
      <c r="AI271" s="67"/>
      <c r="AJ271" s="68"/>
      <c r="AK271" s="68"/>
      <c r="AL271" s="68"/>
      <c r="AM271" s="67"/>
      <c r="AN271" s="67"/>
      <c r="AO271" s="67"/>
      <c r="AP271" s="67"/>
      <c r="AQ271" s="67"/>
      <c r="AR271" s="67"/>
      <c r="AS271" s="67"/>
      <c r="AT271" s="67"/>
      <c r="AU271" s="67"/>
      <c r="AV271" s="67"/>
      <c r="AW271" s="67"/>
      <c r="AX271" s="68"/>
      <c r="AY271" s="68"/>
      <c r="AZ271" s="69"/>
      <c r="BA271" s="70"/>
      <c r="BB271" s="71"/>
      <c r="BC271" s="54"/>
      <c r="BD271" s="41">
        <v>3</v>
      </c>
      <c r="BE271" s="52">
        <v>31</v>
      </c>
      <c r="BF271" s="62">
        <v>3131</v>
      </c>
      <c r="BG271" s="274"/>
    </row>
    <row r="272" spans="1:59" s="63" customFormat="1" ht="12.75" x14ac:dyDescent="0.2">
      <c r="A272" s="196"/>
      <c r="B272" s="197"/>
      <c r="C272" s="208"/>
      <c r="D272" s="209" t="s">
        <v>109</v>
      </c>
      <c r="E272" s="210">
        <v>3132</v>
      </c>
      <c r="F272" s="211" t="s">
        <v>172</v>
      </c>
      <c r="G272" s="230"/>
      <c r="H272" s="56"/>
      <c r="I272" s="221"/>
      <c r="J272" s="57"/>
      <c r="K272" s="57"/>
      <c r="L272" s="57"/>
      <c r="M272" s="55"/>
      <c r="N272" s="303"/>
      <c r="O272" s="245"/>
      <c r="P272" s="122"/>
      <c r="Q272" s="58"/>
      <c r="R272" s="58"/>
      <c r="S272" s="58"/>
      <c r="T272" s="58"/>
      <c r="U272" s="58"/>
      <c r="V272" s="58"/>
      <c r="W272" s="58"/>
      <c r="X272" s="58"/>
      <c r="Y272" s="59"/>
      <c r="Z272" s="59"/>
      <c r="AA272" s="59"/>
      <c r="AB272" s="58"/>
      <c r="AC272" s="58"/>
      <c r="AD272" s="58"/>
      <c r="AE272" s="58"/>
      <c r="AF272" s="58"/>
      <c r="AG272" s="58"/>
      <c r="AH272" s="58"/>
      <c r="AI272" s="58"/>
      <c r="AJ272" s="59"/>
      <c r="AK272" s="59"/>
      <c r="AL272" s="59"/>
      <c r="AM272" s="58"/>
      <c r="AN272" s="58"/>
      <c r="AO272" s="58"/>
      <c r="AP272" s="58"/>
      <c r="AQ272" s="58"/>
      <c r="AR272" s="58"/>
      <c r="AS272" s="58"/>
      <c r="AT272" s="58"/>
      <c r="AU272" s="58"/>
      <c r="AV272" s="58"/>
      <c r="AW272" s="58"/>
      <c r="AX272" s="59"/>
      <c r="AY272" s="59"/>
      <c r="AZ272" s="60"/>
      <c r="BA272" s="61"/>
      <c r="BB272" s="54"/>
      <c r="BC272" s="54"/>
      <c r="BD272" s="41"/>
      <c r="BE272" s="52"/>
      <c r="BF272" s="62"/>
      <c r="BG272" s="274"/>
    </row>
    <row r="273" spans="1:59" s="63" customFormat="1" ht="12.75" x14ac:dyDescent="0.2">
      <c r="A273" s="196">
        <v>3</v>
      </c>
      <c r="B273" s="197" t="s">
        <v>108</v>
      </c>
      <c r="C273" s="208">
        <v>31</v>
      </c>
      <c r="D273" s="209" t="s">
        <v>109</v>
      </c>
      <c r="E273" s="210">
        <v>3131</v>
      </c>
      <c r="F273" s="211" t="s">
        <v>172</v>
      </c>
      <c r="G273" s="231"/>
      <c r="H273" s="65"/>
      <c r="I273" s="222"/>
      <c r="J273" s="66"/>
      <c r="K273" s="66"/>
      <c r="L273" s="66"/>
      <c r="M273" s="64"/>
      <c r="N273" s="304"/>
      <c r="O273" s="305"/>
      <c r="P273" s="127"/>
      <c r="Q273" s="67"/>
      <c r="R273" s="67"/>
      <c r="S273" s="67"/>
      <c r="T273" s="67"/>
      <c r="U273" s="67"/>
      <c r="V273" s="67"/>
      <c r="W273" s="67"/>
      <c r="X273" s="67"/>
      <c r="Y273" s="68"/>
      <c r="Z273" s="68"/>
      <c r="AA273" s="68"/>
      <c r="AB273" s="67"/>
      <c r="AC273" s="67"/>
      <c r="AD273" s="67"/>
      <c r="AE273" s="67"/>
      <c r="AF273" s="67"/>
      <c r="AG273" s="67"/>
      <c r="AH273" s="67"/>
      <c r="AI273" s="67"/>
      <c r="AJ273" s="68"/>
      <c r="AK273" s="68"/>
      <c r="AL273" s="68"/>
      <c r="AM273" s="67"/>
      <c r="AN273" s="67"/>
      <c r="AO273" s="67"/>
      <c r="AP273" s="67"/>
      <c r="AQ273" s="67"/>
      <c r="AR273" s="67"/>
      <c r="AS273" s="67"/>
      <c r="AT273" s="67"/>
      <c r="AU273" s="67"/>
      <c r="AV273" s="67"/>
      <c r="AW273" s="67"/>
      <c r="AX273" s="68"/>
      <c r="AY273" s="68"/>
      <c r="AZ273" s="69"/>
      <c r="BA273" s="70"/>
      <c r="BB273" s="71"/>
      <c r="BC273" s="54"/>
      <c r="BD273" s="41">
        <v>3</v>
      </c>
      <c r="BE273" s="52">
        <v>31</v>
      </c>
      <c r="BF273" s="62">
        <v>3131</v>
      </c>
      <c r="BG273" s="274"/>
    </row>
    <row r="274" spans="1:59" s="63" customFormat="1" ht="12.75" x14ac:dyDescent="0.2">
      <c r="A274" s="196">
        <v>3</v>
      </c>
      <c r="B274" s="197" t="s">
        <v>108</v>
      </c>
      <c r="C274" s="208">
        <v>31</v>
      </c>
      <c r="D274" s="209" t="s">
        <v>109</v>
      </c>
      <c r="E274" s="210">
        <v>3131</v>
      </c>
      <c r="F274" s="211" t="s">
        <v>172</v>
      </c>
      <c r="G274" s="231" t="s">
        <v>53</v>
      </c>
      <c r="H274" s="72" t="s">
        <v>1233</v>
      </c>
      <c r="I274" s="223" t="s">
        <v>1183</v>
      </c>
      <c r="J274" s="73"/>
      <c r="K274" s="73"/>
      <c r="L274" s="73"/>
      <c r="M274" s="74"/>
      <c r="N274" s="247"/>
      <c r="O274" s="306"/>
      <c r="P274" s="105"/>
      <c r="Q274" s="75"/>
      <c r="R274" s="75"/>
      <c r="S274" s="75"/>
      <c r="T274" s="75"/>
      <c r="U274" s="75"/>
      <c r="V274" s="75"/>
      <c r="W274" s="75"/>
      <c r="X274" s="75"/>
      <c r="Y274" s="76" t="s">
        <v>1241</v>
      </c>
      <c r="Z274" s="77" t="s">
        <v>1241</v>
      </c>
      <c r="AA274" s="78">
        <f>AA$126</f>
        <v>1000</v>
      </c>
      <c r="AB274" s="75"/>
      <c r="AC274" s="75"/>
      <c r="AD274" s="75"/>
      <c r="AE274" s="75"/>
      <c r="AF274" s="75"/>
      <c r="AG274" s="75"/>
      <c r="AH274" s="75"/>
      <c r="AI274" s="75"/>
      <c r="AJ274" s="76" t="s">
        <v>1241</v>
      </c>
      <c r="AK274" s="77" t="s">
        <v>1241</v>
      </c>
      <c r="AL274" s="78">
        <f>AL$126</f>
        <v>0</v>
      </c>
      <c r="AM274" s="75"/>
      <c r="AN274" s="75"/>
      <c r="AO274" s="75"/>
      <c r="AP274" s="75"/>
      <c r="AQ274" s="75"/>
      <c r="AR274" s="75"/>
      <c r="AS274" s="75"/>
      <c r="AT274" s="75"/>
      <c r="AU274" s="75"/>
      <c r="AV274" s="75"/>
      <c r="AW274" s="76" t="s">
        <v>1241</v>
      </c>
      <c r="AX274" s="77" t="s">
        <v>1241</v>
      </c>
      <c r="AY274" s="78">
        <f>AY$126</f>
        <v>500</v>
      </c>
      <c r="AZ274" s="79"/>
      <c r="BA274" s="80" t="str">
        <f>I274</f>
        <v>&gt; see 3112, Reinforcement for in situ concrete</v>
      </c>
      <c r="BB274" s="71"/>
      <c r="BC274" s="54"/>
      <c r="BD274" s="41">
        <v>3</v>
      </c>
      <c r="BE274" s="52">
        <v>31</v>
      </c>
      <c r="BF274" s="62">
        <v>3131</v>
      </c>
      <c r="BG274" s="276" t="s">
        <v>47</v>
      </c>
    </row>
    <row r="275" spans="1:59" s="63" customFormat="1" ht="12.75" x14ac:dyDescent="0.2">
      <c r="A275" s="196">
        <v>3</v>
      </c>
      <c r="B275" s="197" t="s">
        <v>108</v>
      </c>
      <c r="C275" s="208">
        <v>31</v>
      </c>
      <c r="D275" s="209" t="s">
        <v>109</v>
      </c>
      <c r="E275" s="210">
        <v>3131</v>
      </c>
      <c r="F275" s="211" t="s">
        <v>172</v>
      </c>
      <c r="G275" s="231"/>
      <c r="H275" s="65"/>
      <c r="I275" s="222"/>
      <c r="J275" s="66"/>
      <c r="K275" s="66"/>
      <c r="L275" s="66"/>
      <c r="M275" s="64"/>
      <c r="N275" s="304"/>
      <c r="O275" s="305"/>
      <c r="P275" s="127"/>
      <c r="Q275" s="67"/>
      <c r="R275" s="67"/>
      <c r="S275" s="67"/>
      <c r="T275" s="67"/>
      <c r="U275" s="67"/>
      <c r="V275" s="67"/>
      <c r="W275" s="67"/>
      <c r="X275" s="67"/>
      <c r="Y275" s="68"/>
      <c r="Z275" s="68"/>
      <c r="AA275" s="68"/>
      <c r="AB275" s="67"/>
      <c r="AC275" s="67"/>
      <c r="AD275" s="67"/>
      <c r="AE275" s="67"/>
      <c r="AF275" s="67"/>
      <c r="AG275" s="67"/>
      <c r="AH275" s="67"/>
      <c r="AI275" s="67"/>
      <c r="AJ275" s="68"/>
      <c r="AK275" s="68"/>
      <c r="AL275" s="68"/>
      <c r="AM275" s="67"/>
      <c r="AN275" s="67"/>
      <c r="AO275" s="67"/>
      <c r="AP275" s="67"/>
      <c r="AQ275" s="67"/>
      <c r="AR275" s="67"/>
      <c r="AS275" s="67"/>
      <c r="AT275" s="67"/>
      <c r="AU275" s="67"/>
      <c r="AV275" s="67"/>
      <c r="AW275" s="67"/>
      <c r="AX275" s="68"/>
      <c r="AY275" s="68"/>
      <c r="AZ275" s="69"/>
      <c r="BA275" s="70"/>
      <c r="BB275" s="71"/>
      <c r="BC275" s="54"/>
      <c r="BD275" s="41">
        <v>3</v>
      </c>
      <c r="BE275" s="52">
        <v>31</v>
      </c>
      <c r="BF275" s="62">
        <v>3131</v>
      </c>
      <c r="BG275" s="275"/>
    </row>
    <row r="276" spans="1:59" s="63" customFormat="1" ht="12.75" x14ac:dyDescent="0.2">
      <c r="A276" s="196">
        <v>3</v>
      </c>
      <c r="B276" s="197" t="s">
        <v>108</v>
      </c>
      <c r="C276" s="208">
        <v>31</v>
      </c>
      <c r="D276" s="209" t="s">
        <v>109</v>
      </c>
      <c r="E276" s="210">
        <v>3131</v>
      </c>
      <c r="F276" s="211" t="s">
        <v>172</v>
      </c>
      <c r="G276" s="230"/>
      <c r="H276" s="56"/>
      <c r="I276" s="221"/>
      <c r="J276" s="57"/>
      <c r="K276" s="57"/>
      <c r="L276" s="57"/>
      <c r="M276" s="55"/>
      <c r="N276" s="303"/>
      <c r="O276" s="245"/>
      <c r="P276" s="122"/>
      <c r="Q276" s="122"/>
      <c r="R276" s="122"/>
      <c r="S276" s="122"/>
      <c r="T276" s="122"/>
      <c r="U276" s="122"/>
      <c r="V276" s="122"/>
      <c r="W276" s="122"/>
      <c r="X276" s="122"/>
      <c r="Y276" s="59"/>
      <c r="Z276" s="123"/>
      <c r="AA276" s="123"/>
      <c r="AB276" s="122"/>
      <c r="AC276" s="122"/>
      <c r="AD276" s="122"/>
      <c r="AE276" s="122"/>
      <c r="AF276" s="122"/>
      <c r="AG276" s="122"/>
      <c r="AH276" s="122"/>
      <c r="AI276" s="122"/>
      <c r="AJ276" s="59"/>
      <c r="AK276" s="123"/>
      <c r="AL276" s="123"/>
      <c r="AM276" s="122"/>
      <c r="AN276" s="122"/>
      <c r="AO276" s="122"/>
      <c r="AP276" s="122"/>
      <c r="AQ276" s="122"/>
      <c r="AR276" s="122"/>
      <c r="AS276" s="122"/>
      <c r="AT276" s="122"/>
      <c r="AU276" s="122"/>
      <c r="AV276" s="122"/>
      <c r="AW276" s="58"/>
      <c r="AX276" s="123"/>
      <c r="AY276" s="59"/>
      <c r="AZ276" s="60"/>
      <c r="BA276" s="61"/>
      <c r="BB276" s="54"/>
      <c r="BC276" s="54"/>
      <c r="BD276" s="41">
        <v>3</v>
      </c>
      <c r="BE276" s="52">
        <v>31</v>
      </c>
      <c r="BF276" s="62">
        <v>3131</v>
      </c>
      <c r="BG276" s="274"/>
    </row>
    <row r="277" spans="1:59" s="63" customFormat="1" ht="12.75" x14ac:dyDescent="0.2">
      <c r="A277" s="196">
        <v>3</v>
      </c>
      <c r="B277" s="197" t="s">
        <v>108</v>
      </c>
      <c r="C277" s="208">
        <v>31</v>
      </c>
      <c r="D277" s="209" t="s">
        <v>109</v>
      </c>
      <c r="E277" s="212">
        <v>3132</v>
      </c>
      <c r="F277" s="213" t="s">
        <v>211</v>
      </c>
      <c r="G277" s="232"/>
      <c r="H277" s="97"/>
      <c r="I277" s="224"/>
      <c r="J277" s="98"/>
      <c r="K277" s="98"/>
      <c r="L277" s="98"/>
      <c r="M277" s="96"/>
      <c r="N277" s="307"/>
      <c r="O277" s="246"/>
      <c r="P277" s="124"/>
      <c r="Q277" s="124"/>
      <c r="R277" s="124"/>
      <c r="S277" s="124"/>
      <c r="T277" s="124"/>
      <c r="U277" s="124"/>
      <c r="V277" s="124"/>
      <c r="W277" s="124"/>
      <c r="X277" s="124"/>
      <c r="Y277" s="100"/>
      <c r="Z277" s="125"/>
      <c r="AA277" s="125"/>
      <c r="AB277" s="124"/>
      <c r="AC277" s="124"/>
      <c r="AD277" s="124"/>
      <c r="AE277" s="124"/>
      <c r="AF277" s="124"/>
      <c r="AG277" s="124"/>
      <c r="AH277" s="124"/>
      <c r="AI277" s="124"/>
      <c r="AJ277" s="100"/>
      <c r="AK277" s="125"/>
      <c r="AL277" s="125"/>
      <c r="AM277" s="124"/>
      <c r="AN277" s="124"/>
      <c r="AO277" s="124"/>
      <c r="AP277" s="124"/>
      <c r="AQ277" s="124"/>
      <c r="AR277" s="124"/>
      <c r="AS277" s="124"/>
      <c r="AT277" s="124"/>
      <c r="AU277" s="124"/>
      <c r="AV277" s="124"/>
      <c r="AW277" s="99"/>
      <c r="AX277" s="125"/>
      <c r="AY277" s="100"/>
      <c r="AZ277" s="101"/>
      <c r="BA277" s="102"/>
      <c r="BB277" s="95"/>
      <c r="BC277" s="95"/>
      <c r="BD277" s="41">
        <v>3</v>
      </c>
      <c r="BE277" s="52">
        <v>31</v>
      </c>
      <c r="BF277" s="103">
        <v>3132</v>
      </c>
      <c r="BG277" s="277"/>
    </row>
    <row r="278" spans="1:59" s="63" customFormat="1" ht="12.75" x14ac:dyDescent="0.2">
      <c r="A278" s="196">
        <v>3</v>
      </c>
      <c r="B278" s="197" t="s">
        <v>108</v>
      </c>
      <c r="C278" s="208">
        <v>31</v>
      </c>
      <c r="D278" s="209" t="s">
        <v>109</v>
      </c>
      <c r="E278" s="212">
        <v>3132</v>
      </c>
      <c r="F278" s="213" t="s">
        <v>211</v>
      </c>
      <c r="G278" s="232"/>
      <c r="H278" s="97"/>
      <c r="I278" s="224"/>
      <c r="J278" s="98"/>
      <c r="K278" s="98"/>
      <c r="L278" s="98"/>
      <c r="M278" s="96"/>
      <c r="N278" s="307"/>
      <c r="O278" s="246"/>
      <c r="P278" s="124"/>
      <c r="Q278" s="99"/>
      <c r="R278" s="99"/>
      <c r="S278" s="99"/>
      <c r="T278" s="99"/>
      <c r="U278" s="99"/>
      <c r="V278" s="99"/>
      <c r="W278" s="99"/>
      <c r="X278" s="99"/>
      <c r="Y278" s="100"/>
      <c r="Z278" s="100"/>
      <c r="AA278" s="100"/>
      <c r="AB278" s="99"/>
      <c r="AC278" s="99"/>
      <c r="AD278" s="99"/>
      <c r="AE278" s="99"/>
      <c r="AF278" s="99"/>
      <c r="AG278" s="99"/>
      <c r="AH278" s="99"/>
      <c r="AI278" s="99"/>
      <c r="AJ278" s="100"/>
      <c r="AK278" s="100"/>
      <c r="AL278" s="100"/>
      <c r="AM278" s="99"/>
      <c r="AN278" s="99"/>
      <c r="AO278" s="99"/>
      <c r="AP278" s="99"/>
      <c r="AQ278" s="99"/>
      <c r="AR278" s="99"/>
      <c r="AS278" s="99"/>
      <c r="AT278" s="99"/>
      <c r="AU278" s="99"/>
      <c r="AV278" s="99"/>
      <c r="AW278" s="99"/>
      <c r="AX278" s="100"/>
      <c r="AY278" s="100"/>
      <c r="AZ278" s="101"/>
      <c r="BA278" s="102"/>
      <c r="BB278" s="95"/>
      <c r="BC278" s="95"/>
      <c r="BD278" s="41">
        <v>3</v>
      </c>
      <c r="BE278" s="52">
        <v>31</v>
      </c>
      <c r="BF278" s="103">
        <v>3132</v>
      </c>
      <c r="BG278" s="277"/>
    </row>
    <row r="279" spans="1:59" s="63" customFormat="1" ht="12.75" x14ac:dyDescent="0.2">
      <c r="A279" s="196">
        <v>3</v>
      </c>
      <c r="B279" s="197" t="s">
        <v>108</v>
      </c>
      <c r="C279" s="208">
        <v>31</v>
      </c>
      <c r="D279" s="209" t="s">
        <v>109</v>
      </c>
      <c r="E279" s="212">
        <v>3132</v>
      </c>
      <c r="F279" s="213" t="s">
        <v>211</v>
      </c>
      <c r="G279" s="231"/>
      <c r="H279" s="65"/>
      <c r="I279" s="222"/>
      <c r="J279" s="66"/>
      <c r="K279" s="66"/>
      <c r="L279" s="66"/>
      <c r="M279" s="64"/>
      <c r="N279" s="304"/>
      <c r="O279" s="305"/>
      <c r="P279" s="127"/>
      <c r="Q279" s="67"/>
      <c r="R279" s="67"/>
      <c r="S279" s="67"/>
      <c r="T279" s="67"/>
      <c r="U279" s="67"/>
      <c r="V279" s="67"/>
      <c r="W279" s="67"/>
      <c r="X279" s="67"/>
      <c r="Y279" s="68"/>
      <c r="Z279" s="68"/>
      <c r="AA279" s="68"/>
      <c r="AB279" s="67"/>
      <c r="AC279" s="67"/>
      <c r="AD279" s="67"/>
      <c r="AE279" s="67"/>
      <c r="AF279" s="67"/>
      <c r="AG279" s="67"/>
      <c r="AH279" s="67"/>
      <c r="AI279" s="67"/>
      <c r="AJ279" s="68"/>
      <c r="AK279" s="68"/>
      <c r="AL279" s="68"/>
      <c r="AM279" s="67"/>
      <c r="AN279" s="67"/>
      <c r="AO279" s="67"/>
      <c r="AP279" s="67"/>
      <c r="AQ279" s="67"/>
      <c r="AR279" s="67"/>
      <c r="AS279" s="67"/>
      <c r="AT279" s="67"/>
      <c r="AU279" s="67"/>
      <c r="AV279" s="67"/>
      <c r="AW279" s="67"/>
      <c r="AX279" s="68"/>
      <c r="AY279" s="68"/>
      <c r="AZ279" s="69"/>
      <c r="BA279" s="70"/>
      <c r="BB279" s="71"/>
      <c r="BC279" s="95"/>
      <c r="BD279" s="41">
        <v>3</v>
      </c>
      <c r="BE279" s="52">
        <v>31</v>
      </c>
      <c r="BF279" s="103">
        <v>3132</v>
      </c>
      <c r="BG279" s="275"/>
    </row>
    <row r="280" spans="1:59" s="63" customFormat="1" ht="12.75" x14ac:dyDescent="0.2">
      <c r="A280" s="196">
        <v>3</v>
      </c>
      <c r="B280" s="197" t="s">
        <v>108</v>
      </c>
      <c r="C280" s="208">
        <v>31</v>
      </c>
      <c r="D280" s="209" t="s">
        <v>109</v>
      </c>
      <c r="E280" s="212">
        <v>3132</v>
      </c>
      <c r="F280" s="213" t="s">
        <v>211</v>
      </c>
      <c r="G280" s="231" t="s">
        <v>56</v>
      </c>
      <c r="H280" s="72" t="s">
        <v>1233</v>
      </c>
      <c r="I280" s="223" t="s">
        <v>1163</v>
      </c>
      <c r="J280" s="73"/>
      <c r="K280" s="73"/>
      <c r="L280" s="73"/>
      <c r="M280" s="74"/>
      <c r="N280" s="247"/>
      <c r="O280" s="306"/>
      <c r="P280" s="105"/>
      <c r="Q280" s="75"/>
      <c r="R280" s="75"/>
      <c r="S280" s="75"/>
      <c r="T280" s="75"/>
      <c r="U280" s="75"/>
      <c r="V280" s="75"/>
      <c r="W280" s="75"/>
      <c r="X280" s="75"/>
      <c r="Y280" s="76" t="s">
        <v>1241</v>
      </c>
      <c r="Z280" s="77" t="s">
        <v>1241</v>
      </c>
      <c r="AA280" s="78">
        <f>AA$229</f>
        <v>0</v>
      </c>
      <c r="AB280" s="75"/>
      <c r="AC280" s="75"/>
      <c r="AD280" s="75"/>
      <c r="AE280" s="75"/>
      <c r="AF280" s="75"/>
      <c r="AG280" s="75"/>
      <c r="AH280" s="75"/>
      <c r="AI280" s="75"/>
      <c r="AJ280" s="76" t="s">
        <v>1241</v>
      </c>
      <c r="AK280" s="77" t="s">
        <v>1241</v>
      </c>
      <c r="AL280" s="78">
        <f>AL$229</f>
        <v>0</v>
      </c>
      <c r="AM280" s="75"/>
      <c r="AN280" s="75"/>
      <c r="AO280" s="75"/>
      <c r="AP280" s="75"/>
      <c r="AQ280" s="75"/>
      <c r="AR280" s="75"/>
      <c r="AS280" s="75"/>
      <c r="AT280" s="75"/>
      <c r="AU280" s="75"/>
      <c r="AV280" s="75"/>
      <c r="AW280" s="76" t="s">
        <v>1241</v>
      </c>
      <c r="AX280" s="77" t="s">
        <v>1241</v>
      </c>
      <c r="AY280" s="78">
        <f>AY$229</f>
        <v>100</v>
      </c>
      <c r="AZ280" s="79"/>
      <c r="BA280" s="80" t="str">
        <f>I280</f>
        <v>&gt; see 3131, Precast concrete</v>
      </c>
      <c r="BB280" s="71"/>
      <c r="BC280" s="95"/>
      <c r="BD280" s="41">
        <v>3</v>
      </c>
      <c r="BE280" s="52">
        <v>31</v>
      </c>
      <c r="BF280" s="103">
        <v>3132</v>
      </c>
      <c r="BG280" s="276" t="s">
        <v>47</v>
      </c>
    </row>
    <row r="281" spans="1:59" s="63" customFormat="1" ht="12.75" x14ac:dyDescent="0.2">
      <c r="A281" s="196">
        <v>3</v>
      </c>
      <c r="B281" s="197" t="s">
        <v>108</v>
      </c>
      <c r="C281" s="208">
        <v>31</v>
      </c>
      <c r="D281" s="209" t="s">
        <v>109</v>
      </c>
      <c r="E281" s="212">
        <v>3132</v>
      </c>
      <c r="F281" s="213" t="s">
        <v>211</v>
      </c>
      <c r="G281" s="231"/>
      <c r="H281" s="65"/>
      <c r="I281" s="222"/>
      <c r="J281" s="66"/>
      <c r="K281" s="66"/>
      <c r="L281" s="66"/>
      <c r="M281" s="64"/>
      <c r="N281" s="304"/>
      <c r="O281" s="305"/>
      <c r="P281" s="127"/>
      <c r="Q281" s="67"/>
      <c r="R281" s="67"/>
      <c r="S281" s="67"/>
      <c r="T281" s="67"/>
      <c r="U281" s="67"/>
      <c r="V281" s="67"/>
      <c r="W281" s="67"/>
      <c r="X281" s="67"/>
      <c r="Y281" s="68"/>
      <c r="Z281" s="68"/>
      <c r="AA281" s="68"/>
      <c r="AB281" s="67"/>
      <c r="AC281" s="67"/>
      <c r="AD281" s="67"/>
      <c r="AE281" s="67"/>
      <c r="AF281" s="67"/>
      <c r="AG281" s="67"/>
      <c r="AH281" s="67"/>
      <c r="AI281" s="67"/>
      <c r="AJ281" s="68"/>
      <c r="AK281" s="68"/>
      <c r="AL281" s="68"/>
      <c r="AM281" s="67"/>
      <c r="AN281" s="67"/>
      <c r="AO281" s="67"/>
      <c r="AP281" s="67"/>
      <c r="AQ281" s="67"/>
      <c r="AR281" s="67"/>
      <c r="AS281" s="67"/>
      <c r="AT281" s="67"/>
      <c r="AU281" s="67"/>
      <c r="AV281" s="67"/>
      <c r="AW281" s="67"/>
      <c r="AX281" s="68"/>
      <c r="AY281" s="68"/>
      <c r="AZ281" s="69"/>
      <c r="BA281" s="70"/>
      <c r="BB281" s="71"/>
      <c r="BC281" s="95"/>
      <c r="BD281" s="41">
        <v>3</v>
      </c>
      <c r="BE281" s="52">
        <v>31</v>
      </c>
      <c r="BF281" s="103">
        <v>3132</v>
      </c>
      <c r="BG281" s="275"/>
    </row>
    <row r="282" spans="1:59" s="63" customFormat="1" ht="12.75" x14ac:dyDescent="0.2">
      <c r="A282" s="196">
        <v>3</v>
      </c>
      <c r="B282" s="197" t="s">
        <v>108</v>
      </c>
      <c r="C282" s="208">
        <v>31</v>
      </c>
      <c r="D282" s="209" t="s">
        <v>109</v>
      </c>
      <c r="E282" s="212">
        <v>3132</v>
      </c>
      <c r="F282" s="213" t="s">
        <v>211</v>
      </c>
      <c r="G282" s="232"/>
      <c r="H282" s="97"/>
      <c r="I282" s="224"/>
      <c r="J282" s="98"/>
      <c r="K282" s="98"/>
      <c r="L282" s="98"/>
      <c r="M282" s="96"/>
      <c r="N282" s="307"/>
      <c r="O282" s="246"/>
      <c r="P282" s="124"/>
      <c r="Q282" s="99"/>
      <c r="R282" s="99"/>
      <c r="S282" s="99"/>
      <c r="T282" s="99"/>
      <c r="U282" s="99"/>
      <c r="V282" s="99"/>
      <c r="W282" s="99"/>
      <c r="X282" s="99"/>
      <c r="Y282" s="100"/>
      <c r="Z282" s="100"/>
      <c r="AA282" s="100"/>
      <c r="AB282" s="99"/>
      <c r="AC282" s="99"/>
      <c r="AD282" s="99"/>
      <c r="AE282" s="99"/>
      <c r="AF282" s="99"/>
      <c r="AG282" s="99"/>
      <c r="AH282" s="99"/>
      <c r="AI282" s="99"/>
      <c r="AJ282" s="100"/>
      <c r="AK282" s="100"/>
      <c r="AL282" s="100"/>
      <c r="AM282" s="99"/>
      <c r="AN282" s="99"/>
      <c r="AO282" s="99"/>
      <c r="AP282" s="99"/>
      <c r="AQ282" s="99"/>
      <c r="AR282" s="99"/>
      <c r="AS282" s="99"/>
      <c r="AT282" s="99"/>
      <c r="AU282" s="99"/>
      <c r="AV282" s="99"/>
      <c r="AW282" s="99"/>
      <c r="AX282" s="100"/>
      <c r="AY282" s="100"/>
      <c r="AZ282" s="101"/>
      <c r="BA282" s="102"/>
      <c r="BB282" s="95"/>
      <c r="BC282" s="95"/>
      <c r="BD282" s="41">
        <v>3</v>
      </c>
      <c r="BE282" s="52">
        <v>31</v>
      </c>
      <c r="BF282" s="103">
        <v>3132</v>
      </c>
      <c r="BG282" s="277"/>
    </row>
    <row r="283" spans="1:59" s="63" customFormat="1" ht="12.75" x14ac:dyDescent="0.2">
      <c r="A283" s="196">
        <v>3</v>
      </c>
      <c r="B283" s="197" t="s">
        <v>108</v>
      </c>
      <c r="C283" s="208">
        <v>31</v>
      </c>
      <c r="D283" s="209" t="s">
        <v>109</v>
      </c>
      <c r="E283" s="210">
        <v>3133</v>
      </c>
      <c r="F283" s="211" t="s">
        <v>212</v>
      </c>
      <c r="G283" s="230"/>
      <c r="H283" s="56"/>
      <c r="I283" s="221"/>
      <c r="J283" s="57"/>
      <c r="K283" s="57"/>
      <c r="L283" s="57"/>
      <c r="M283" s="55"/>
      <c r="N283" s="303"/>
      <c r="O283" s="245"/>
      <c r="P283" s="122"/>
      <c r="Q283" s="122"/>
      <c r="R283" s="122"/>
      <c r="S283" s="122"/>
      <c r="T283" s="122"/>
      <c r="U283" s="122"/>
      <c r="V283" s="122"/>
      <c r="W283" s="122"/>
      <c r="X283" s="122"/>
      <c r="Y283" s="59"/>
      <c r="Z283" s="123"/>
      <c r="AA283" s="123"/>
      <c r="AB283" s="122"/>
      <c r="AC283" s="122"/>
      <c r="AD283" s="122"/>
      <c r="AE283" s="122"/>
      <c r="AF283" s="122"/>
      <c r="AG283" s="122"/>
      <c r="AH283" s="122"/>
      <c r="AI283" s="122"/>
      <c r="AJ283" s="59"/>
      <c r="AK283" s="123"/>
      <c r="AL283" s="123"/>
      <c r="AM283" s="122"/>
      <c r="AN283" s="122"/>
      <c r="AO283" s="122"/>
      <c r="AP283" s="122"/>
      <c r="AQ283" s="122"/>
      <c r="AR283" s="122"/>
      <c r="AS283" s="122"/>
      <c r="AT283" s="122"/>
      <c r="AU283" s="122"/>
      <c r="AV283" s="122"/>
      <c r="AW283" s="58"/>
      <c r="AX283" s="123"/>
      <c r="AY283" s="59"/>
      <c r="AZ283" s="60"/>
      <c r="BA283" s="61"/>
      <c r="BB283" s="54"/>
      <c r="BC283" s="54"/>
      <c r="BD283" s="41">
        <v>3</v>
      </c>
      <c r="BE283" s="52">
        <v>31</v>
      </c>
      <c r="BF283" s="62">
        <v>3133</v>
      </c>
      <c r="BG283" s="274"/>
    </row>
    <row r="284" spans="1:59" s="63" customFormat="1" ht="12.75" x14ac:dyDescent="0.2">
      <c r="A284" s="196">
        <v>3</v>
      </c>
      <c r="B284" s="197" t="s">
        <v>108</v>
      </c>
      <c r="C284" s="208">
        <v>31</v>
      </c>
      <c r="D284" s="209" t="s">
        <v>109</v>
      </c>
      <c r="E284" s="210">
        <v>3133</v>
      </c>
      <c r="F284" s="211" t="s">
        <v>212</v>
      </c>
      <c r="G284" s="230"/>
      <c r="H284" s="56"/>
      <c r="I284" s="221"/>
      <c r="J284" s="57"/>
      <c r="K284" s="57"/>
      <c r="L284" s="57"/>
      <c r="M284" s="55"/>
      <c r="N284" s="303"/>
      <c r="O284" s="245"/>
      <c r="P284" s="122"/>
      <c r="Q284" s="58"/>
      <c r="R284" s="58"/>
      <c r="S284" s="58"/>
      <c r="T284" s="58"/>
      <c r="U284" s="58"/>
      <c r="V284" s="58"/>
      <c r="W284" s="58"/>
      <c r="X284" s="58"/>
      <c r="Y284" s="59"/>
      <c r="Z284" s="59"/>
      <c r="AA284" s="59"/>
      <c r="AB284" s="58"/>
      <c r="AC284" s="58"/>
      <c r="AD284" s="58"/>
      <c r="AE284" s="58"/>
      <c r="AF284" s="58"/>
      <c r="AG284" s="58"/>
      <c r="AH284" s="58"/>
      <c r="AI284" s="58"/>
      <c r="AJ284" s="59"/>
      <c r="AK284" s="59"/>
      <c r="AL284" s="59"/>
      <c r="AM284" s="58"/>
      <c r="AN284" s="58"/>
      <c r="AO284" s="58"/>
      <c r="AP284" s="58"/>
      <c r="AQ284" s="58"/>
      <c r="AR284" s="58"/>
      <c r="AS284" s="58"/>
      <c r="AT284" s="58"/>
      <c r="AU284" s="58"/>
      <c r="AV284" s="58"/>
      <c r="AW284" s="58"/>
      <c r="AX284" s="59"/>
      <c r="AY284" s="59"/>
      <c r="AZ284" s="60"/>
      <c r="BA284" s="61"/>
      <c r="BB284" s="54"/>
      <c r="BC284" s="54"/>
      <c r="BD284" s="41">
        <v>3</v>
      </c>
      <c r="BE284" s="52">
        <v>31</v>
      </c>
      <c r="BF284" s="62">
        <v>3133</v>
      </c>
      <c r="BG284" s="274"/>
    </row>
    <row r="285" spans="1:59" s="63" customFormat="1" ht="12.75" x14ac:dyDescent="0.2">
      <c r="A285" s="196">
        <v>3</v>
      </c>
      <c r="B285" s="197" t="s">
        <v>108</v>
      </c>
      <c r="C285" s="208">
        <v>31</v>
      </c>
      <c r="D285" s="209" t="s">
        <v>109</v>
      </c>
      <c r="E285" s="210">
        <v>3133</v>
      </c>
      <c r="F285" s="211" t="s">
        <v>212</v>
      </c>
      <c r="G285" s="231" t="s">
        <v>1230</v>
      </c>
      <c r="H285" s="65"/>
      <c r="I285" s="222"/>
      <c r="J285" s="66"/>
      <c r="K285" s="66"/>
      <c r="L285" s="66"/>
      <c r="M285" s="64"/>
      <c r="N285" s="308"/>
      <c r="O285" s="309"/>
      <c r="P285" s="127"/>
      <c r="Q285" s="67"/>
      <c r="R285" s="67"/>
      <c r="S285" s="67"/>
      <c r="T285" s="67"/>
      <c r="U285" s="67"/>
      <c r="V285" s="67"/>
      <c r="W285" s="67"/>
      <c r="X285" s="67"/>
      <c r="Y285" s="68"/>
      <c r="Z285" s="68"/>
      <c r="AA285" s="68"/>
      <c r="AB285" s="67"/>
      <c r="AC285" s="67"/>
      <c r="AD285" s="67"/>
      <c r="AE285" s="67"/>
      <c r="AF285" s="67"/>
      <c r="AG285" s="67"/>
      <c r="AH285" s="67"/>
      <c r="AI285" s="67"/>
      <c r="AJ285" s="68"/>
      <c r="AK285" s="68"/>
      <c r="AL285" s="68"/>
      <c r="AM285" s="67"/>
      <c r="AN285" s="67"/>
      <c r="AO285" s="67"/>
      <c r="AP285" s="67"/>
      <c r="AQ285" s="67"/>
      <c r="AR285" s="67"/>
      <c r="AS285" s="67"/>
      <c r="AT285" s="67"/>
      <c r="AU285" s="67"/>
      <c r="AV285" s="67"/>
      <c r="AW285" s="67"/>
      <c r="AX285" s="68"/>
      <c r="AY285" s="68"/>
      <c r="AZ285" s="69"/>
      <c r="BA285" s="70"/>
      <c r="BB285" s="71"/>
      <c r="BC285" s="54"/>
      <c r="BD285" s="41">
        <v>3</v>
      </c>
      <c r="BE285" s="52">
        <v>31</v>
      </c>
      <c r="BF285" s="62">
        <v>3133</v>
      </c>
      <c r="BG285" s="275"/>
    </row>
    <row r="286" spans="1:59" s="63" customFormat="1" ht="12.75" x14ac:dyDescent="0.2">
      <c r="A286" s="196">
        <v>3</v>
      </c>
      <c r="B286" s="197" t="s">
        <v>108</v>
      </c>
      <c r="C286" s="208">
        <v>31</v>
      </c>
      <c r="D286" s="209" t="s">
        <v>109</v>
      </c>
      <c r="E286" s="210">
        <v>3133</v>
      </c>
      <c r="F286" s="211" t="s">
        <v>212</v>
      </c>
      <c r="G286" s="231" t="s">
        <v>1230</v>
      </c>
      <c r="H286" s="72" t="s">
        <v>47</v>
      </c>
      <c r="I286" s="223"/>
      <c r="J286" s="73"/>
      <c r="K286" s="73"/>
      <c r="L286" s="73"/>
      <c r="M286" s="74"/>
      <c r="N286" s="247"/>
      <c r="O286" s="306"/>
      <c r="P286" s="105"/>
      <c r="Q286" s="75"/>
      <c r="R286" s="75"/>
      <c r="S286" s="75"/>
      <c r="T286" s="75"/>
      <c r="U286" s="75"/>
      <c r="V286" s="75"/>
      <c r="W286" s="75"/>
      <c r="X286" s="75"/>
      <c r="Y286" s="76">
        <f>IF(ISNUMBER(VLOOKUP(Y288,P$7:W$7,MATCH(Y288,P$7:W$7))),VLOOKUP(Y288,P$7:W$7,MATCH(Y288,P$7:W$7)),IF(N290=0,"No Data",IF(Y288&gt;0,"&lt;100",0)))</f>
        <v>0</v>
      </c>
      <c r="Z286" s="77">
        <f>IF(ISNUMBER(VLOOKUP(Z290,P$7:W$7,MATCH(Z290,P$7:W$7))),VLOOKUP(Z290,P$7:W$7,MATCH(Z290,P$7:W$7)),IF(N290=0,"No Data",IF(Z290&gt;0,"&lt;100",0)))</f>
        <v>0</v>
      </c>
      <c r="AA286" s="106">
        <f>IF(ISNUMBER(Z286),Z286,0)</f>
        <v>0</v>
      </c>
      <c r="AB286" s="75"/>
      <c r="AC286" s="75"/>
      <c r="AD286" s="75"/>
      <c r="AE286" s="75"/>
      <c r="AF286" s="75"/>
      <c r="AG286" s="75"/>
      <c r="AH286" s="75"/>
      <c r="AI286" s="75"/>
      <c r="AJ286" s="76">
        <f>IF(ISNUMBER(VLOOKUP(AJ288,AB$7:AH$7,MATCH(AJ288,AB$7:AH$7))),VLOOKUP(AJ288,AB$7:AH$7,MATCH(AJ288,AB$7:AH$7)),IF(N290=0,"No Data",IF(AJ288&gt;0,"&lt;50",0)))</f>
        <v>0</v>
      </c>
      <c r="AK286" s="77">
        <f>IF(ISNUMBER(VLOOKUP(AK290,AB$7:AH$7,MATCH(AK290,AB$7:AH$7))),VLOOKUP(AK290,AB$7:AH$7,MATCH(AK290,AB$7:AH$7)),IF(N290=0,"No Data",IF(AK290&gt;0,"&lt;50",0)))</f>
        <v>0</v>
      </c>
      <c r="AL286" s="106">
        <f>IF(ISNUMBER(AK286),AK286,0)</f>
        <v>0</v>
      </c>
      <c r="AM286" s="75"/>
      <c r="AN286" s="75"/>
      <c r="AO286" s="75"/>
      <c r="AP286" s="75"/>
      <c r="AQ286" s="75"/>
      <c r="AR286" s="75"/>
      <c r="AS286" s="75"/>
      <c r="AT286" s="75"/>
      <c r="AU286" s="75"/>
      <c r="AV286" s="75"/>
      <c r="AW286" s="76">
        <f>IF(ISNUMBER(VLOOKUP(AW288,AM$7:AU$7,MATCH(AW288,AM$7:AU$7))),VLOOKUP(AW288,AM$7:AU$7,MATCH(AW288,AM$7:AU$7)),IF(N290=0,"No Data",IF(AW288&gt;0,"&lt;10",0)))</f>
        <v>1000</v>
      </c>
      <c r="AX286" s="77">
        <f>IF(ISNUMBER(VLOOKUP(AX290,AM$7:AU$7,MATCH(AX290,AM$7:AU$7))),VLOOKUP(AX290,AM$7:AU$7,MATCH(AX290,AM$7:AU$7)),IF(N290=0,"No Data",IF(AX290&gt;0,"&lt;10",0)))</f>
        <v>1000</v>
      </c>
      <c r="AY286" s="106">
        <f>IF(ISNUMBER(AX286),AX286,0)</f>
        <v>1000</v>
      </c>
      <c r="AZ286" s="79"/>
      <c r="BA286" s="80"/>
      <c r="BB286" s="71"/>
      <c r="BC286" s="54"/>
      <c r="BD286" s="41">
        <v>3</v>
      </c>
      <c r="BE286" s="52">
        <v>31</v>
      </c>
      <c r="BF286" s="62">
        <v>3133</v>
      </c>
      <c r="BG286" s="276" t="s">
        <v>47</v>
      </c>
    </row>
    <row r="287" spans="1:59" s="63" customFormat="1" ht="12.75" x14ac:dyDescent="0.2">
      <c r="A287" s="196">
        <v>3</v>
      </c>
      <c r="B287" s="197" t="s">
        <v>108</v>
      </c>
      <c r="C287" s="208">
        <v>31</v>
      </c>
      <c r="D287" s="209" t="s">
        <v>109</v>
      </c>
      <c r="E287" s="210">
        <v>3133</v>
      </c>
      <c r="F287" s="211" t="s">
        <v>212</v>
      </c>
      <c r="G287" s="231" t="s">
        <v>1230</v>
      </c>
      <c r="H287" s="81" t="s">
        <v>48</v>
      </c>
      <c r="I287" s="223"/>
      <c r="J287" s="73"/>
      <c r="K287" s="73"/>
      <c r="L287" s="73"/>
      <c r="M287" s="74"/>
      <c r="N287" s="247"/>
      <c r="O287" s="306"/>
      <c r="P287" s="105"/>
      <c r="Q287" s="75"/>
      <c r="R287" s="75"/>
      <c r="S287" s="75"/>
      <c r="T287" s="75"/>
      <c r="U287" s="75"/>
      <c r="V287" s="75"/>
      <c r="W287" s="75"/>
      <c r="X287" s="75"/>
      <c r="Y287" s="82">
        <f>MIN(X291:X294)</f>
        <v>0</v>
      </c>
      <c r="Z287" s="83"/>
      <c r="AA287" s="83"/>
      <c r="AB287" s="75"/>
      <c r="AC287" s="75"/>
      <c r="AD287" s="75"/>
      <c r="AE287" s="75"/>
      <c r="AF287" s="75"/>
      <c r="AG287" s="75"/>
      <c r="AH287" s="75"/>
      <c r="AI287" s="75"/>
      <c r="AJ287" s="82">
        <f>MIN(AI291:AI294)</f>
        <v>0</v>
      </c>
      <c r="AK287" s="83"/>
      <c r="AL287" s="83"/>
      <c r="AM287" s="75"/>
      <c r="AN287" s="75"/>
      <c r="AO287" s="75"/>
      <c r="AP287" s="75"/>
      <c r="AQ287" s="75"/>
      <c r="AR287" s="75"/>
      <c r="AS287" s="75"/>
      <c r="AT287" s="75"/>
      <c r="AU287" s="75"/>
      <c r="AV287" s="75"/>
      <c r="AW287" s="82">
        <f>MIN(AV291:AV294)</f>
        <v>1000</v>
      </c>
      <c r="AX287" s="83"/>
      <c r="AY287" s="83"/>
      <c r="AZ287" s="79"/>
      <c r="BA287" s="80"/>
      <c r="BB287" s="71"/>
      <c r="BC287" s="54"/>
      <c r="BD287" s="41">
        <v>3</v>
      </c>
      <c r="BE287" s="52">
        <v>31</v>
      </c>
      <c r="BF287" s="62">
        <v>3133</v>
      </c>
      <c r="BG287" s="278" t="s">
        <v>48</v>
      </c>
    </row>
    <row r="288" spans="1:59" s="63" customFormat="1" ht="12.75" x14ac:dyDescent="0.2">
      <c r="A288" s="196">
        <v>3</v>
      </c>
      <c r="B288" s="197" t="s">
        <v>108</v>
      </c>
      <c r="C288" s="208">
        <v>31</v>
      </c>
      <c r="D288" s="209" t="s">
        <v>109</v>
      </c>
      <c r="E288" s="210">
        <v>3133</v>
      </c>
      <c r="F288" s="211" t="s">
        <v>212</v>
      </c>
      <c r="G288" s="231" t="s">
        <v>1230</v>
      </c>
      <c r="H288" s="81" t="s">
        <v>49</v>
      </c>
      <c r="I288" s="223"/>
      <c r="J288" s="73"/>
      <c r="K288" s="73"/>
      <c r="L288" s="73"/>
      <c r="M288" s="74"/>
      <c r="N288" s="247"/>
      <c r="O288" s="306"/>
      <c r="P288" s="105"/>
      <c r="Q288" s="75"/>
      <c r="R288" s="75"/>
      <c r="S288" s="75"/>
      <c r="T288" s="75"/>
      <c r="U288" s="75"/>
      <c r="V288" s="75"/>
      <c r="W288" s="75"/>
      <c r="X288" s="75"/>
      <c r="Y288" s="84">
        <f>IF(ISNUMBER(AVERAGE(X291:X294)),AVERAGE(X291:X294),0)</f>
        <v>0</v>
      </c>
      <c r="Z288" s="83"/>
      <c r="AA288" s="83"/>
      <c r="AB288" s="75"/>
      <c r="AC288" s="75"/>
      <c r="AD288" s="75"/>
      <c r="AE288" s="75"/>
      <c r="AF288" s="75"/>
      <c r="AG288" s="75"/>
      <c r="AH288" s="75"/>
      <c r="AI288" s="75"/>
      <c r="AJ288" s="84">
        <f>IF(ISNUMBER(AVERAGE(AI291:AI294)),AVERAGE(AI291:AI294),0)</f>
        <v>0</v>
      </c>
      <c r="AK288" s="83"/>
      <c r="AL288" s="83"/>
      <c r="AM288" s="75"/>
      <c r="AN288" s="75"/>
      <c r="AO288" s="75"/>
      <c r="AP288" s="75"/>
      <c r="AQ288" s="75"/>
      <c r="AR288" s="75"/>
      <c r="AS288" s="75"/>
      <c r="AT288" s="75"/>
      <c r="AU288" s="75"/>
      <c r="AV288" s="75"/>
      <c r="AW288" s="84">
        <f>IF(ISNUMBER(AVERAGE(AV291:AV294)),AVERAGE(AV291:AV294),0)</f>
        <v>1000</v>
      </c>
      <c r="AX288" s="83"/>
      <c r="AY288" s="83"/>
      <c r="AZ288" s="79"/>
      <c r="BA288" s="80"/>
      <c r="BB288" s="71"/>
      <c r="BC288" s="54"/>
      <c r="BD288" s="41">
        <v>3</v>
      </c>
      <c r="BE288" s="52">
        <v>31</v>
      </c>
      <c r="BF288" s="62">
        <v>3133</v>
      </c>
      <c r="BG288" s="278" t="s">
        <v>49</v>
      </c>
    </row>
    <row r="289" spans="1:59" s="63" customFormat="1" ht="12.75" x14ac:dyDescent="0.2">
      <c r="A289" s="196">
        <v>3</v>
      </c>
      <c r="B289" s="197" t="s">
        <v>108</v>
      </c>
      <c r="C289" s="208">
        <v>31</v>
      </c>
      <c r="D289" s="209" t="s">
        <v>109</v>
      </c>
      <c r="E289" s="210">
        <v>3133</v>
      </c>
      <c r="F289" s="211" t="s">
        <v>212</v>
      </c>
      <c r="G289" s="231" t="s">
        <v>1230</v>
      </c>
      <c r="H289" s="81" t="s">
        <v>50</v>
      </c>
      <c r="I289" s="223"/>
      <c r="J289" s="73"/>
      <c r="K289" s="73"/>
      <c r="L289" s="73"/>
      <c r="M289" s="74"/>
      <c r="N289" s="247"/>
      <c r="O289" s="306"/>
      <c r="P289" s="105"/>
      <c r="Q289" s="75"/>
      <c r="R289" s="75"/>
      <c r="S289" s="75"/>
      <c r="T289" s="75"/>
      <c r="U289" s="75"/>
      <c r="V289" s="75"/>
      <c r="W289" s="75"/>
      <c r="X289" s="75"/>
      <c r="Y289" s="84">
        <f>MAX(X291:X294)</f>
        <v>0</v>
      </c>
      <c r="Z289" s="83"/>
      <c r="AA289" s="83"/>
      <c r="AB289" s="75"/>
      <c r="AC289" s="75"/>
      <c r="AD289" s="75"/>
      <c r="AE289" s="75"/>
      <c r="AF289" s="75"/>
      <c r="AG289" s="75"/>
      <c r="AH289" s="75"/>
      <c r="AI289" s="75"/>
      <c r="AJ289" s="84">
        <f>MAX(AI291:AI294)</f>
        <v>0</v>
      </c>
      <c r="AK289" s="83"/>
      <c r="AL289" s="83"/>
      <c r="AM289" s="75"/>
      <c r="AN289" s="75"/>
      <c r="AO289" s="75"/>
      <c r="AP289" s="75"/>
      <c r="AQ289" s="75"/>
      <c r="AR289" s="75"/>
      <c r="AS289" s="75"/>
      <c r="AT289" s="75"/>
      <c r="AU289" s="75"/>
      <c r="AV289" s="75"/>
      <c r="AW289" s="84">
        <f>MAX(AV291:AV294)</f>
        <v>1000</v>
      </c>
      <c r="AX289" s="83"/>
      <c r="AY289" s="83"/>
      <c r="AZ289" s="79"/>
      <c r="BA289" s="80"/>
      <c r="BB289" s="71"/>
      <c r="BC289" s="54"/>
      <c r="BD289" s="41">
        <v>3</v>
      </c>
      <c r="BE289" s="52">
        <v>31</v>
      </c>
      <c r="BF289" s="62">
        <v>3133</v>
      </c>
      <c r="BG289" s="278" t="s">
        <v>50</v>
      </c>
    </row>
    <row r="290" spans="1:59" s="63" customFormat="1" ht="12.75" x14ac:dyDescent="0.2">
      <c r="A290" s="196">
        <v>3</v>
      </c>
      <c r="B290" s="197" t="s">
        <v>108</v>
      </c>
      <c r="C290" s="208">
        <v>31</v>
      </c>
      <c r="D290" s="209" t="s">
        <v>109</v>
      </c>
      <c r="E290" s="210">
        <v>3133</v>
      </c>
      <c r="F290" s="211" t="s">
        <v>212</v>
      </c>
      <c r="G290" s="231" t="s">
        <v>1230</v>
      </c>
      <c r="H290" s="85" t="s">
        <v>51</v>
      </c>
      <c r="I290" s="223"/>
      <c r="J290" s="73"/>
      <c r="K290" s="73"/>
      <c r="L290" s="73"/>
      <c r="M290" s="74"/>
      <c r="N290" s="248">
        <f>SUM(N291:N292)</f>
        <v>1</v>
      </c>
      <c r="O290" s="293">
        <f>SUM(O291:O292)</f>
        <v>1</v>
      </c>
      <c r="P290" s="292"/>
      <c r="Q290" s="87"/>
      <c r="R290" s="87"/>
      <c r="S290" s="87"/>
      <c r="T290" s="87"/>
      <c r="U290" s="87"/>
      <c r="V290" s="87"/>
      <c r="W290" s="87"/>
      <c r="X290" s="87"/>
      <c r="Y290" s="88"/>
      <c r="Z290" s="86">
        <f>SUM(Z291:Z292)</f>
        <v>0</v>
      </c>
      <c r="AA290" s="88"/>
      <c r="AB290" s="87"/>
      <c r="AC290" s="87"/>
      <c r="AD290" s="87"/>
      <c r="AE290" s="87"/>
      <c r="AF290" s="87"/>
      <c r="AG290" s="87"/>
      <c r="AH290" s="87"/>
      <c r="AI290" s="87"/>
      <c r="AJ290" s="88"/>
      <c r="AK290" s="86">
        <f>SUM(AK291:AK292)</f>
        <v>0</v>
      </c>
      <c r="AL290" s="88"/>
      <c r="AM290" s="87"/>
      <c r="AN290" s="87"/>
      <c r="AO290" s="87"/>
      <c r="AP290" s="87"/>
      <c r="AQ290" s="87"/>
      <c r="AR290" s="87"/>
      <c r="AS290" s="87"/>
      <c r="AT290" s="87"/>
      <c r="AU290" s="87"/>
      <c r="AV290" s="87"/>
      <c r="AW290" s="112"/>
      <c r="AX290" s="86">
        <f>SUM(AX291:AX292)</f>
        <v>1000</v>
      </c>
      <c r="AY290" s="88"/>
      <c r="AZ290" s="79"/>
      <c r="BA290" s="80"/>
      <c r="BB290" s="71"/>
      <c r="BC290" s="54"/>
      <c r="BD290" s="41">
        <v>3</v>
      </c>
      <c r="BE290" s="52">
        <v>31</v>
      </c>
      <c r="BF290" s="62">
        <v>3133</v>
      </c>
      <c r="BG290" s="279" t="s">
        <v>51</v>
      </c>
    </row>
    <row r="291" spans="1:59" s="63" customFormat="1" ht="12.75" x14ac:dyDescent="0.2">
      <c r="A291" s="196">
        <v>3</v>
      </c>
      <c r="B291" s="197" t="s">
        <v>108</v>
      </c>
      <c r="C291" s="208">
        <v>31</v>
      </c>
      <c r="D291" s="209" t="s">
        <v>109</v>
      </c>
      <c r="E291" s="210">
        <v>3133</v>
      </c>
      <c r="F291" s="211" t="s">
        <v>212</v>
      </c>
      <c r="G291" s="231" t="s">
        <v>1230</v>
      </c>
      <c r="H291" s="89" t="s">
        <v>52</v>
      </c>
      <c r="I291" s="90" t="s">
        <v>213</v>
      </c>
      <c r="J291" s="90"/>
      <c r="K291" s="90" t="s">
        <v>64</v>
      </c>
      <c r="L291" s="90" t="s">
        <v>148</v>
      </c>
      <c r="M291" s="91"/>
      <c r="N291" s="312">
        <v>1</v>
      </c>
      <c r="O291" s="313">
        <f>N291/N290</f>
        <v>1</v>
      </c>
      <c r="P291" s="104"/>
      <c r="Q291" s="92"/>
      <c r="R291" s="92"/>
      <c r="S291" s="92"/>
      <c r="T291" s="92"/>
      <c r="U291" s="92"/>
      <c r="V291" s="92"/>
      <c r="W291" s="92"/>
      <c r="X291" s="109">
        <f>P291*P$7+Q291*Q$7+R291*R$7+S291*S$7+T291*T$7+U291*U$7+V291*V$7+W291*W$7</f>
        <v>0</v>
      </c>
      <c r="Y291" s="83"/>
      <c r="Z291" s="110">
        <f>X291*$O291</f>
        <v>0</v>
      </c>
      <c r="AA291" s="111"/>
      <c r="AB291" s="92"/>
      <c r="AC291" s="92"/>
      <c r="AD291" s="92"/>
      <c r="AE291" s="92"/>
      <c r="AF291" s="92"/>
      <c r="AG291" s="92"/>
      <c r="AH291" s="92"/>
      <c r="AI291" s="109">
        <f>AB291*AB$7+AC291*AC$7+AD291*AD$7+AE291*AE$7+AF291*AF$7+AG291*AG$7+AH291*AH$7</f>
        <v>0</v>
      </c>
      <c r="AJ291" s="83"/>
      <c r="AK291" s="110">
        <f>AI291*$O291</f>
        <v>0</v>
      </c>
      <c r="AL291" s="111"/>
      <c r="AM291" s="92"/>
      <c r="AN291" s="92"/>
      <c r="AO291" s="92"/>
      <c r="AP291" s="92"/>
      <c r="AQ291" s="92"/>
      <c r="AR291" s="92"/>
      <c r="AS291" s="92">
        <v>1</v>
      </c>
      <c r="AT291" s="92"/>
      <c r="AU291" s="92"/>
      <c r="AV291" s="109">
        <f>AM291*AM$7+AN291*AN$7+AO291*AO$7+AP291*AP$7+AQ291*AQ$7+AR291*AR$7+AS291*AS$7+AT291*AT$7+AU291*AU$7</f>
        <v>1000</v>
      </c>
      <c r="AW291" s="75"/>
      <c r="AX291" s="110">
        <f>AV291*$O291</f>
        <v>1000</v>
      </c>
      <c r="AY291" s="111"/>
      <c r="AZ291" s="93"/>
      <c r="BA291" s="94" t="s">
        <v>62</v>
      </c>
      <c r="BB291" s="71"/>
      <c r="BC291" s="54"/>
      <c r="BD291" s="41">
        <v>3</v>
      </c>
      <c r="BE291" s="52">
        <v>31</v>
      </c>
      <c r="BF291" s="62">
        <v>3133</v>
      </c>
      <c r="BG291" s="280" t="s">
        <v>52</v>
      </c>
    </row>
    <row r="292" spans="1:59" s="63" customFormat="1" ht="12.75" x14ac:dyDescent="0.2">
      <c r="A292" s="196">
        <v>3</v>
      </c>
      <c r="B292" s="197" t="s">
        <v>108</v>
      </c>
      <c r="C292" s="208">
        <v>31</v>
      </c>
      <c r="D292" s="209" t="s">
        <v>109</v>
      </c>
      <c r="E292" s="210">
        <v>3133</v>
      </c>
      <c r="F292" s="211" t="s">
        <v>212</v>
      </c>
      <c r="G292" s="231" t="s">
        <v>1230</v>
      </c>
      <c r="H292" s="89"/>
      <c r="I292" s="90" t="s">
        <v>1164</v>
      </c>
      <c r="J292" s="90"/>
      <c r="K292" s="90"/>
      <c r="L292" s="90"/>
      <c r="M292" s="91"/>
      <c r="N292" s="247"/>
      <c r="O292" s="306"/>
      <c r="P292" s="104"/>
      <c r="Q292" s="92"/>
      <c r="R292" s="92"/>
      <c r="S292" s="92"/>
      <c r="T292" s="92"/>
      <c r="U292" s="92"/>
      <c r="V292" s="92"/>
      <c r="W292" s="92"/>
      <c r="X292" s="75"/>
      <c r="Y292" s="83"/>
      <c r="Z292" s="83"/>
      <c r="AA292" s="83"/>
      <c r="AB292" s="92"/>
      <c r="AC292" s="92"/>
      <c r="AD292" s="92"/>
      <c r="AE292" s="92"/>
      <c r="AF292" s="92"/>
      <c r="AG292" s="92"/>
      <c r="AH292" s="92"/>
      <c r="AI292" s="75"/>
      <c r="AJ292" s="83"/>
      <c r="AK292" s="83"/>
      <c r="AL292" s="83"/>
      <c r="AM292" s="92"/>
      <c r="AN292" s="92"/>
      <c r="AO292" s="92"/>
      <c r="AP292" s="92"/>
      <c r="AQ292" s="92"/>
      <c r="AR292" s="92"/>
      <c r="AS292" s="92"/>
      <c r="AT292" s="92"/>
      <c r="AU292" s="92"/>
      <c r="AV292" s="75"/>
      <c r="AW292" s="75"/>
      <c r="AX292" s="83"/>
      <c r="AY292" s="83"/>
      <c r="AZ292" s="93"/>
      <c r="BA292" s="94"/>
      <c r="BB292" s="71"/>
      <c r="BC292" s="54"/>
      <c r="BD292" s="41">
        <v>3</v>
      </c>
      <c r="BE292" s="52">
        <v>31</v>
      </c>
      <c r="BF292" s="62">
        <v>3133</v>
      </c>
      <c r="BG292" s="280" t="s">
        <v>52</v>
      </c>
    </row>
    <row r="293" spans="1:59" s="63" customFormat="1" ht="12.75" x14ac:dyDescent="0.2">
      <c r="A293" s="196">
        <v>3</v>
      </c>
      <c r="B293" s="197" t="s">
        <v>108</v>
      </c>
      <c r="C293" s="208">
        <v>31</v>
      </c>
      <c r="D293" s="209" t="s">
        <v>109</v>
      </c>
      <c r="E293" s="210">
        <v>3133</v>
      </c>
      <c r="F293" s="211" t="s">
        <v>212</v>
      </c>
      <c r="G293" s="231" t="s">
        <v>1230</v>
      </c>
      <c r="H293" s="65"/>
      <c r="I293" s="222"/>
      <c r="J293" s="66"/>
      <c r="K293" s="66"/>
      <c r="L293" s="66"/>
      <c r="M293" s="64"/>
      <c r="N293" s="304"/>
      <c r="O293" s="305"/>
      <c r="P293" s="127"/>
      <c r="Q293" s="67"/>
      <c r="R293" s="67"/>
      <c r="S293" s="67"/>
      <c r="T293" s="67"/>
      <c r="U293" s="67"/>
      <c r="V293" s="67"/>
      <c r="W293" s="67"/>
      <c r="X293" s="67"/>
      <c r="Y293" s="68"/>
      <c r="Z293" s="68"/>
      <c r="AA293" s="68"/>
      <c r="AB293" s="67"/>
      <c r="AC293" s="67"/>
      <c r="AD293" s="67"/>
      <c r="AE293" s="67"/>
      <c r="AF293" s="67"/>
      <c r="AG293" s="67"/>
      <c r="AH293" s="67"/>
      <c r="AI293" s="67"/>
      <c r="AJ293" s="68"/>
      <c r="AK293" s="68"/>
      <c r="AL293" s="68"/>
      <c r="AM293" s="67"/>
      <c r="AN293" s="67"/>
      <c r="AO293" s="67"/>
      <c r="AP293" s="67"/>
      <c r="AQ293" s="67"/>
      <c r="AR293" s="67"/>
      <c r="AS293" s="67"/>
      <c r="AT293" s="67"/>
      <c r="AU293" s="67"/>
      <c r="AV293" s="67"/>
      <c r="AW293" s="67"/>
      <c r="AX293" s="68"/>
      <c r="AY293" s="68"/>
      <c r="AZ293" s="69"/>
      <c r="BA293" s="70"/>
      <c r="BB293" s="71"/>
      <c r="BC293" s="54"/>
      <c r="BD293" s="41">
        <v>3</v>
      </c>
      <c r="BE293" s="52">
        <v>31</v>
      </c>
      <c r="BF293" s="62">
        <v>3133</v>
      </c>
      <c r="BG293" s="275"/>
    </row>
    <row r="294" spans="1:59" s="63" customFormat="1" ht="12.75" x14ac:dyDescent="0.2">
      <c r="A294" s="196">
        <v>3</v>
      </c>
      <c r="B294" s="197" t="s">
        <v>108</v>
      </c>
      <c r="C294" s="208">
        <v>31</v>
      </c>
      <c r="D294" s="209" t="s">
        <v>109</v>
      </c>
      <c r="E294" s="210">
        <v>3133</v>
      </c>
      <c r="F294" s="211" t="s">
        <v>212</v>
      </c>
      <c r="G294" s="230"/>
      <c r="H294" s="56"/>
      <c r="I294" s="221"/>
      <c r="J294" s="57"/>
      <c r="K294" s="57"/>
      <c r="L294" s="57"/>
      <c r="M294" s="55"/>
      <c r="N294" s="303"/>
      <c r="O294" s="245"/>
      <c r="P294" s="122"/>
      <c r="Q294" s="58"/>
      <c r="R294" s="58"/>
      <c r="S294" s="58"/>
      <c r="T294" s="58"/>
      <c r="U294" s="58"/>
      <c r="V294" s="58"/>
      <c r="W294" s="58"/>
      <c r="X294" s="58"/>
      <c r="Y294" s="59"/>
      <c r="Z294" s="59"/>
      <c r="AA294" s="59"/>
      <c r="AB294" s="58"/>
      <c r="AC294" s="58"/>
      <c r="AD294" s="58"/>
      <c r="AE294" s="58"/>
      <c r="AF294" s="58"/>
      <c r="AG294" s="58"/>
      <c r="AH294" s="58"/>
      <c r="AI294" s="58"/>
      <c r="AJ294" s="59"/>
      <c r="AK294" s="59"/>
      <c r="AL294" s="59"/>
      <c r="AM294" s="58"/>
      <c r="AN294" s="58"/>
      <c r="AO294" s="58"/>
      <c r="AP294" s="58"/>
      <c r="AQ294" s="58"/>
      <c r="AR294" s="58"/>
      <c r="AS294" s="58"/>
      <c r="AT294" s="58"/>
      <c r="AU294" s="58"/>
      <c r="AV294" s="58"/>
      <c r="AW294" s="58"/>
      <c r="AX294" s="59"/>
      <c r="AY294" s="59"/>
      <c r="AZ294" s="60"/>
      <c r="BA294" s="61"/>
      <c r="BB294" s="54"/>
      <c r="BC294" s="54"/>
      <c r="BD294" s="41">
        <v>3</v>
      </c>
      <c r="BE294" s="52">
        <v>31</v>
      </c>
      <c r="BF294" s="62">
        <v>3133</v>
      </c>
      <c r="BG294" s="274"/>
    </row>
    <row r="295" spans="1:59" s="63" customFormat="1" ht="12.75" x14ac:dyDescent="0.2">
      <c r="A295" s="196">
        <v>3</v>
      </c>
      <c r="B295" s="197" t="s">
        <v>108</v>
      </c>
      <c r="C295" s="208">
        <v>31</v>
      </c>
      <c r="D295" s="209" t="s">
        <v>109</v>
      </c>
      <c r="E295" s="212">
        <v>3151</v>
      </c>
      <c r="F295" s="213" t="s">
        <v>214</v>
      </c>
      <c r="G295" s="232"/>
      <c r="H295" s="97"/>
      <c r="I295" s="224"/>
      <c r="J295" s="98"/>
      <c r="K295" s="98"/>
      <c r="L295" s="98"/>
      <c r="M295" s="96"/>
      <c r="N295" s="307"/>
      <c r="O295" s="246"/>
      <c r="P295" s="124"/>
      <c r="Q295" s="124"/>
      <c r="R295" s="124"/>
      <c r="S295" s="124"/>
      <c r="T295" s="124"/>
      <c r="U295" s="124"/>
      <c r="V295" s="124"/>
      <c r="W295" s="124"/>
      <c r="X295" s="124"/>
      <c r="Y295" s="100"/>
      <c r="Z295" s="125"/>
      <c r="AA295" s="125"/>
      <c r="AB295" s="124"/>
      <c r="AC295" s="124"/>
      <c r="AD295" s="124"/>
      <c r="AE295" s="124"/>
      <c r="AF295" s="124"/>
      <c r="AG295" s="124"/>
      <c r="AH295" s="124"/>
      <c r="AI295" s="124"/>
      <c r="AJ295" s="100"/>
      <c r="AK295" s="125"/>
      <c r="AL295" s="125"/>
      <c r="AM295" s="124"/>
      <c r="AN295" s="124"/>
      <c r="AO295" s="124"/>
      <c r="AP295" s="124"/>
      <c r="AQ295" s="124"/>
      <c r="AR295" s="124"/>
      <c r="AS295" s="124"/>
      <c r="AT295" s="124"/>
      <c r="AU295" s="124"/>
      <c r="AV295" s="124"/>
      <c r="AW295" s="99"/>
      <c r="AX295" s="125"/>
      <c r="AY295" s="100"/>
      <c r="AZ295" s="101"/>
      <c r="BA295" s="102"/>
      <c r="BB295" s="95"/>
      <c r="BC295" s="95"/>
      <c r="BD295" s="41">
        <v>3</v>
      </c>
      <c r="BE295" s="52">
        <v>31</v>
      </c>
      <c r="BF295" s="103">
        <v>3151</v>
      </c>
      <c r="BG295" s="277"/>
    </row>
    <row r="296" spans="1:59" s="63" customFormat="1" ht="12.75" x14ac:dyDescent="0.2">
      <c r="A296" s="196">
        <v>3</v>
      </c>
      <c r="B296" s="197" t="s">
        <v>108</v>
      </c>
      <c r="C296" s="208">
        <v>31</v>
      </c>
      <c r="D296" s="209" t="s">
        <v>109</v>
      </c>
      <c r="E296" s="212">
        <v>3151</v>
      </c>
      <c r="F296" s="213" t="s">
        <v>214</v>
      </c>
      <c r="G296" s="232"/>
      <c r="H296" s="97"/>
      <c r="I296" s="224"/>
      <c r="J296" s="98"/>
      <c r="K296" s="98"/>
      <c r="L296" s="98"/>
      <c r="M296" s="96"/>
      <c r="N296" s="307"/>
      <c r="O296" s="246"/>
      <c r="P296" s="124"/>
      <c r="Q296" s="99"/>
      <c r="R296" s="99"/>
      <c r="S296" s="99"/>
      <c r="T296" s="99"/>
      <c r="U296" s="99"/>
      <c r="V296" s="99"/>
      <c r="W296" s="99"/>
      <c r="X296" s="99"/>
      <c r="Y296" s="100"/>
      <c r="Z296" s="100"/>
      <c r="AA296" s="100"/>
      <c r="AB296" s="99"/>
      <c r="AC296" s="99"/>
      <c r="AD296" s="99"/>
      <c r="AE296" s="99"/>
      <c r="AF296" s="99"/>
      <c r="AG296" s="99"/>
      <c r="AH296" s="99"/>
      <c r="AI296" s="99"/>
      <c r="AJ296" s="100"/>
      <c r="AK296" s="100"/>
      <c r="AL296" s="100"/>
      <c r="AM296" s="99"/>
      <c r="AN296" s="99"/>
      <c r="AO296" s="99"/>
      <c r="AP296" s="99"/>
      <c r="AQ296" s="99"/>
      <c r="AR296" s="99"/>
      <c r="AS296" s="99"/>
      <c r="AT296" s="99"/>
      <c r="AU296" s="99"/>
      <c r="AV296" s="99"/>
      <c r="AW296" s="99"/>
      <c r="AX296" s="100"/>
      <c r="AY296" s="100"/>
      <c r="AZ296" s="101"/>
      <c r="BA296" s="102"/>
      <c r="BB296" s="95"/>
      <c r="BC296" s="95"/>
      <c r="BD296" s="41">
        <v>3</v>
      </c>
      <c r="BE296" s="52">
        <v>31</v>
      </c>
      <c r="BF296" s="103">
        <v>3151</v>
      </c>
      <c r="BG296" s="277"/>
    </row>
    <row r="297" spans="1:59" s="63" customFormat="1" ht="12.75" x14ac:dyDescent="0.2">
      <c r="A297" s="196">
        <v>3</v>
      </c>
      <c r="B297" s="197" t="s">
        <v>108</v>
      </c>
      <c r="C297" s="208">
        <v>31</v>
      </c>
      <c r="D297" s="209" t="s">
        <v>109</v>
      </c>
      <c r="E297" s="212">
        <v>3151</v>
      </c>
      <c r="F297" s="213" t="s">
        <v>214</v>
      </c>
      <c r="G297" s="231" t="s">
        <v>215</v>
      </c>
      <c r="H297" s="65"/>
      <c r="I297" s="222"/>
      <c r="J297" s="66"/>
      <c r="K297" s="66"/>
      <c r="L297" s="66"/>
      <c r="M297" s="64"/>
      <c r="N297" s="304"/>
      <c r="O297" s="305"/>
      <c r="P297" s="127"/>
      <c r="Q297" s="67"/>
      <c r="R297" s="67"/>
      <c r="S297" s="67"/>
      <c r="T297" s="67"/>
      <c r="U297" s="67"/>
      <c r="V297" s="67"/>
      <c r="W297" s="67"/>
      <c r="X297" s="67"/>
      <c r="Y297" s="68"/>
      <c r="Z297" s="68"/>
      <c r="AA297" s="68"/>
      <c r="AB297" s="67"/>
      <c r="AC297" s="67"/>
      <c r="AD297" s="67"/>
      <c r="AE297" s="67"/>
      <c r="AF297" s="67"/>
      <c r="AG297" s="67"/>
      <c r="AH297" s="67"/>
      <c r="AI297" s="67"/>
      <c r="AJ297" s="68"/>
      <c r="AK297" s="68"/>
      <c r="AL297" s="68"/>
      <c r="AM297" s="67"/>
      <c r="AN297" s="67"/>
      <c r="AO297" s="67"/>
      <c r="AP297" s="67"/>
      <c r="AQ297" s="67"/>
      <c r="AR297" s="67"/>
      <c r="AS297" s="67"/>
      <c r="AT297" s="67"/>
      <c r="AU297" s="67"/>
      <c r="AV297" s="67"/>
      <c r="AW297" s="67"/>
      <c r="AX297" s="68"/>
      <c r="AY297" s="68"/>
      <c r="AZ297" s="69"/>
      <c r="BA297" s="70"/>
      <c r="BB297" s="71"/>
      <c r="BC297" s="95"/>
      <c r="BD297" s="41">
        <v>3</v>
      </c>
      <c r="BE297" s="52">
        <v>31</v>
      </c>
      <c r="BF297" s="103">
        <v>3151</v>
      </c>
      <c r="BG297" s="275"/>
    </row>
    <row r="298" spans="1:59" s="63" customFormat="1" ht="12.75" x14ac:dyDescent="0.2">
      <c r="A298" s="196">
        <v>3</v>
      </c>
      <c r="B298" s="197" t="s">
        <v>108</v>
      </c>
      <c r="C298" s="208">
        <v>31</v>
      </c>
      <c r="D298" s="209" t="s">
        <v>109</v>
      </c>
      <c r="E298" s="212">
        <v>3151</v>
      </c>
      <c r="F298" s="213" t="s">
        <v>214</v>
      </c>
      <c r="G298" s="231" t="s">
        <v>215</v>
      </c>
      <c r="H298" s="72" t="s">
        <v>47</v>
      </c>
      <c r="I298" s="223"/>
      <c r="J298" s="73"/>
      <c r="K298" s="73"/>
      <c r="L298" s="73"/>
      <c r="M298" s="74"/>
      <c r="N298" s="247"/>
      <c r="O298" s="306"/>
      <c r="P298" s="105"/>
      <c r="Q298" s="75"/>
      <c r="R298" s="75"/>
      <c r="S298" s="75"/>
      <c r="T298" s="75"/>
      <c r="U298" s="75"/>
      <c r="V298" s="75"/>
      <c r="W298" s="75"/>
      <c r="X298" s="75"/>
      <c r="Y298" s="76">
        <f>IF(ISNUMBER(VLOOKUP(Y300,P$7:W$7,MATCH(Y300,P$7:W$7))),VLOOKUP(Y300,P$7:W$7,MATCH(Y300,P$7:W$7)),IF(N302=0,"No Data",IF(Y300&gt;0,"&lt;100",0)))</f>
        <v>5000</v>
      </c>
      <c r="Z298" s="77">
        <f>IF(ISNUMBER(VLOOKUP(Z302,P$7:W$7,MATCH(Z302,P$7:W$7))),VLOOKUP(Z302,P$7:W$7,MATCH(Z302,P$7:W$7)),IF(N302=0,"No Data",IF(Z302&gt;0,"&lt;100",0)))</f>
        <v>5000</v>
      </c>
      <c r="AA298" s="106">
        <f>IF(ISNUMBER(Z298),Z298,0)</f>
        <v>5000</v>
      </c>
      <c r="AB298" s="75"/>
      <c r="AC298" s="75"/>
      <c r="AD298" s="75"/>
      <c r="AE298" s="75"/>
      <c r="AF298" s="75"/>
      <c r="AG298" s="75"/>
      <c r="AH298" s="75"/>
      <c r="AI298" s="75"/>
      <c r="AJ298" s="76">
        <f>IF(ISNUMBER(VLOOKUP(AJ300,AB$7:AH$7,MATCH(AJ300,AB$7:AH$7))),VLOOKUP(AJ300,AB$7:AH$7,MATCH(AJ300,AB$7:AH$7)),IF(N302=0,"No Data",IF(AJ300&gt;0,"&lt;50",0)))</f>
        <v>0</v>
      </c>
      <c r="AK298" s="77">
        <f>IF(ISNUMBER(VLOOKUP(AK302,AB$7:AH$7,MATCH(AK302,AB$7:AH$7))),VLOOKUP(AK302,AB$7:AH$7,MATCH(AK302,AB$7:AH$7)),IF(N302=0,"No Data",IF(AK302&gt;0,"&lt;50",0)))</f>
        <v>0</v>
      </c>
      <c r="AL298" s="106">
        <f>IF(ISNUMBER(AK298),AK298,0)</f>
        <v>0</v>
      </c>
      <c r="AM298" s="75"/>
      <c r="AN298" s="75"/>
      <c r="AO298" s="75"/>
      <c r="AP298" s="75"/>
      <c r="AQ298" s="75"/>
      <c r="AR298" s="75"/>
      <c r="AS298" s="75"/>
      <c r="AT298" s="75"/>
      <c r="AU298" s="75"/>
      <c r="AV298" s="75"/>
      <c r="AW298" s="76">
        <f>IF(ISNUMBER(VLOOKUP(AW300,AM$7:AU$7,MATCH(AW300,AM$7:AU$7))),VLOOKUP(AW300,AM$7:AU$7,MATCH(AW300,AM$7:AU$7)),IF(N302=0,"No Data",IF(AW300&gt;0,"&lt;10",0)))</f>
        <v>250</v>
      </c>
      <c r="AX298" s="77">
        <f>IF(ISNUMBER(VLOOKUP(AX302,AM$7:AU$7,MATCH(AX302,AM$7:AU$7))),VLOOKUP(AX302,AM$7:AU$7,MATCH(AX302,AM$7:AU$7)),IF(N302=0,"No Data",IF(AX302&gt;0,"&lt;10",0)))</f>
        <v>500</v>
      </c>
      <c r="AY298" s="106">
        <f>IF(ISNUMBER(AX298),AX298,0)</f>
        <v>500</v>
      </c>
      <c r="AZ298" s="79"/>
      <c r="BA298" s="80"/>
      <c r="BB298" s="71"/>
      <c r="BC298" s="95"/>
      <c r="BD298" s="41">
        <v>3</v>
      </c>
      <c r="BE298" s="52">
        <v>31</v>
      </c>
      <c r="BF298" s="103">
        <v>3151</v>
      </c>
      <c r="BG298" s="276" t="s">
        <v>47</v>
      </c>
    </row>
    <row r="299" spans="1:59" s="63" customFormat="1" ht="12.75" x14ac:dyDescent="0.2">
      <c r="A299" s="196">
        <v>3</v>
      </c>
      <c r="B299" s="197" t="s">
        <v>108</v>
      </c>
      <c r="C299" s="208">
        <v>31</v>
      </c>
      <c r="D299" s="209" t="s">
        <v>109</v>
      </c>
      <c r="E299" s="212">
        <v>3151</v>
      </c>
      <c r="F299" s="213" t="s">
        <v>214</v>
      </c>
      <c r="G299" s="231" t="s">
        <v>215</v>
      </c>
      <c r="H299" s="81" t="s">
        <v>48</v>
      </c>
      <c r="I299" s="223"/>
      <c r="J299" s="73"/>
      <c r="K299" s="73"/>
      <c r="L299" s="73"/>
      <c r="M299" s="74"/>
      <c r="N299" s="247"/>
      <c r="O299" s="306"/>
      <c r="P299" s="105"/>
      <c r="Q299" s="75"/>
      <c r="R299" s="75"/>
      <c r="S299" s="75"/>
      <c r="T299" s="75"/>
      <c r="U299" s="75"/>
      <c r="V299" s="75"/>
      <c r="W299" s="75"/>
      <c r="X299" s="75"/>
      <c r="Y299" s="82">
        <f>MIN(X303:X306)</f>
        <v>5000</v>
      </c>
      <c r="Z299" s="83"/>
      <c r="AA299" s="83"/>
      <c r="AB299" s="75"/>
      <c r="AC299" s="75"/>
      <c r="AD299" s="75"/>
      <c r="AE299" s="75"/>
      <c r="AF299" s="75"/>
      <c r="AG299" s="75"/>
      <c r="AH299" s="75"/>
      <c r="AI299" s="75"/>
      <c r="AJ299" s="82">
        <f>MIN(AI303:AI306)</f>
        <v>0</v>
      </c>
      <c r="AK299" s="83"/>
      <c r="AL299" s="83"/>
      <c r="AM299" s="75"/>
      <c r="AN299" s="75"/>
      <c r="AO299" s="75"/>
      <c r="AP299" s="75"/>
      <c r="AQ299" s="75"/>
      <c r="AR299" s="75"/>
      <c r="AS299" s="75"/>
      <c r="AT299" s="75"/>
      <c r="AU299" s="75"/>
      <c r="AV299" s="75"/>
      <c r="AW299" s="82">
        <f>MIN(AV303:AV306)</f>
        <v>100</v>
      </c>
      <c r="AX299" s="83"/>
      <c r="AY299" s="83"/>
      <c r="AZ299" s="79"/>
      <c r="BA299" s="80"/>
      <c r="BB299" s="71"/>
      <c r="BC299" s="95"/>
      <c r="BD299" s="41">
        <v>3</v>
      </c>
      <c r="BE299" s="52">
        <v>31</v>
      </c>
      <c r="BF299" s="103">
        <v>3151</v>
      </c>
      <c r="BG299" s="278" t="s">
        <v>48</v>
      </c>
    </row>
    <row r="300" spans="1:59" s="63" customFormat="1" ht="12.75" x14ac:dyDescent="0.2">
      <c r="A300" s="196">
        <v>3</v>
      </c>
      <c r="B300" s="197" t="s">
        <v>108</v>
      </c>
      <c r="C300" s="208">
        <v>31</v>
      </c>
      <c r="D300" s="209" t="s">
        <v>109</v>
      </c>
      <c r="E300" s="212">
        <v>3151</v>
      </c>
      <c r="F300" s="213" t="s">
        <v>214</v>
      </c>
      <c r="G300" s="231" t="s">
        <v>215</v>
      </c>
      <c r="H300" s="81" t="s">
        <v>49</v>
      </c>
      <c r="I300" s="223"/>
      <c r="J300" s="73"/>
      <c r="K300" s="73"/>
      <c r="L300" s="73"/>
      <c r="M300" s="74"/>
      <c r="N300" s="247"/>
      <c r="O300" s="306"/>
      <c r="P300" s="105"/>
      <c r="Q300" s="75"/>
      <c r="R300" s="75"/>
      <c r="S300" s="75"/>
      <c r="T300" s="75"/>
      <c r="U300" s="75"/>
      <c r="V300" s="75"/>
      <c r="W300" s="75"/>
      <c r="X300" s="75"/>
      <c r="Y300" s="84">
        <f>IF(ISNUMBER(AVERAGE(X303:X305)),AVERAGE(X303:X305),0)</f>
        <v>5000</v>
      </c>
      <c r="Z300" s="83"/>
      <c r="AA300" s="83"/>
      <c r="AB300" s="75"/>
      <c r="AC300" s="75"/>
      <c r="AD300" s="75"/>
      <c r="AE300" s="75"/>
      <c r="AF300" s="75"/>
      <c r="AG300" s="75"/>
      <c r="AH300" s="75"/>
      <c r="AI300" s="75"/>
      <c r="AJ300" s="84">
        <f>IF(ISNUMBER(AVERAGE(AI303:AI305)),AVERAGE(AI303:AI305),0)</f>
        <v>0</v>
      </c>
      <c r="AK300" s="83"/>
      <c r="AL300" s="83"/>
      <c r="AM300" s="75"/>
      <c r="AN300" s="75"/>
      <c r="AO300" s="75"/>
      <c r="AP300" s="75"/>
      <c r="AQ300" s="75"/>
      <c r="AR300" s="75"/>
      <c r="AS300" s="75"/>
      <c r="AT300" s="75"/>
      <c r="AU300" s="75"/>
      <c r="AV300" s="75"/>
      <c r="AW300" s="84">
        <f>IF(ISNUMBER(AVERAGE(AV303:AV305)),AVERAGE(AV303:AV305),0)</f>
        <v>450</v>
      </c>
      <c r="AX300" s="83"/>
      <c r="AY300" s="83"/>
      <c r="AZ300" s="79"/>
      <c r="BA300" s="80"/>
      <c r="BB300" s="71"/>
      <c r="BC300" s="95"/>
      <c r="BD300" s="41">
        <v>3</v>
      </c>
      <c r="BE300" s="52">
        <v>31</v>
      </c>
      <c r="BF300" s="103">
        <v>3151</v>
      </c>
      <c r="BG300" s="278" t="s">
        <v>49</v>
      </c>
    </row>
    <row r="301" spans="1:59" s="63" customFormat="1" ht="12.75" x14ac:dyDescent="0.2">
      <c r="A301" s="196">
        <v>3</v>
      </c>
      <c r="B301" s="197" t="s">
        <v>108</v>
      </c>
      <c r="C301" s="208">
        <v>31</v>
      </c>
      <c r="D301" s="209" t="s">
        <v>109</v>
      </c>
      <c r="E301" s="212">
        <v>3151</v>
      </c>
      <c r="F301" s="213" t="s">
        <v>214</v>
      </c>
      <c r="G301" s="231" t="s">
        <v>215</v>
      </c>
      <c r="H301" s="81" t="s">
        <v>50</v>
      </c>
      <c r="I301" s="223"/>
      <c r="J301" s="73"/>
      <c r="K301" s="73"/>
      <c r="L301" s="73"/>
      <c r="M301" s="74"/>
      <c r="N301" s="247"/>
      <c r="O301" s="306"/>
      <c r="P301" s="105"/>
      <c r="Q301" s="75"/>
      <c r="R301" s="75"/>
      <c r="S301" s="75"/>
      <c r="T301" s="75"/>
      <c r="U301" s="75"/>
      <c r="V301" s="75"/>
      <c r="W301" s="75"/>
      <c r="X301" s="75"/>
      <c r="Y301" s="84">
        <f>MAX(X303:X306)</f>
        <v>5000</v>
      </c>
      <c r="Z301" s="83"/>
      <c r="AA301" s="83"/>
      <c r="AB301" s="75"/>
      <c r="AC301" s="75"/>
      <c r="AD301" s="75"/>
      <c r="AE301" s="75"/>
      <c r="AF301" s="75"/>
      <c r="AG301" s="75"/>
      <c r="AH301" s="75"/>
      <c r="AI301" s="75"/>
      <c r="AJ301" s="84">
        <f>MAX(AI303:AI306)</f>
        <v>0</v>
      </c>
      <c r="AK301" s="83"/>
      <c r="AL301" s="83"/>
      <c r="AM301" s="75"/>
      <c r="AN301" s="75"/>
      <c r="AO301" s="75"/>
      <c r="AP301" s="75"/>
      <c r="AQ301" s="75"/>
      <c r="AR301" s="75"/>
      <c r="AS301" s="75"/>
      <c r="AT301" s="75"/>
      <c r="AU301" s="75"/>
      <c r="AV301" s="75"/>
      <c r="AW301" s="84">
        <f>MAX(AV303:AV306)</f>
        <v>1000</v>
      </c>
      <c r="AX301" s="83"/>
      <c r="AY301" s="83"/>
      <c r="AZ301" s="79"/>
      <c r="BA301" s="80"/>
      <c r="BB301" s="71"/>
      <c r="BC301" s="95"/>
      <c r="BD301" s="41">
        <v>3</v>
      </c>
      <c r="BE301" s="52">
        <v>31</v>
      </c>
      <c r="BF301" s="103">
        <v>3151</v>
      </c>
      <c r="BG301" s="278" t="s">
        <v>50</v>
      </c>
    </row>
    <row r="302" spans="1:59" s="63" customFormat="1" ht="12.75" x14ac:dyDescent="0.2">
      <c r="A302" s="196">
        <v>3</v>
      </c>
      <c r="B302" s="197" t="s">
        <v>108</v>
      </c>
      <c r="C302" s="208">
        <v>31</v>
      </c>
      <c r="D302" s="209" t="s">
        <v>109</v>
      </c>
      <c r="E302" s="212">
        <v>3151</v>
      </c>
      <c r="F302" s="213" t="s">
        <v>214</v>
      </c>
      <c r="G302" s="231" t="s">
        <v>215</v>
      </c>
      <c r="H302" s="85" t="s">
        <v>51</v>
      </c>
      <c r="I302" s="223"/>
      <c r="J302" s="73"/>
      <c r="K302" s="73"/>
      <c r="L302" s="73"/>
      <c r="M302" s="74"/>
      <c r="N302" s="320">
        <f>SUM(N303:N305)</f>
        <v>91</v>
      </c>
      <c r="O302" s="293">
        <f>SUM(O303:O305)</f>
        <v>1</v>
      </c>
      <c r="P302" s="292"/>
      <c r="Q302" s="87"/>
      <c r="R302" s="87"/>
      <c r="S302" s="87"/>
      <c r="T302" s="87"/>
      <c r="U302" s="87"/>
      <c r="V302" s="87"/>
      <c r="W302" s="87"/>
      <c r="X302" s="87"/>
      <c r="Y302" s="88"/>
      <c r="Z302" s="119">
        <f>SUM(Z303:Z305)</f>
        <v>5000</v>
      </c>
      <c r="AA302" s="88"/>
      <c r="AB302" s="87"/>
      <c r="AC302" s="87"/>
      <c r="AD302" s="87"/>
      <c r="AE302" s="87"/>
      <c r="AF302" s="87"/>
      <c r="AG302" s="87"/>
      <c r="AH302" s="87"/>
      <c r="AI302" s="87"/>
      <c r="AJ302" s="88"/>
      <c r="AK302" s="107">
        <f>SUM(AK303:AK305)</f>
        <v>0</v>
      </c>
      <c r="AL302" s="88"/>
      <c r="AM302" s="87"/>
      <c r="AN302" s="87"/>
      <c r="AO302" s="87"/>
      <c r="AP302" s="87"/>
      <c r="AQ302" s="87"/>
      <c r="AR302" s="87"/>
      <c r="AS302" s="87"/>
      <c r="AT302" s="87"/>
      <c r="AU302" s="87"/>
      <c r="AV302" s="87"/>
      <c r="AW302" s="112"/>
      <c r="AX302" s="107">
        <f>SUM(AX303:AX305)</f>
        <v>619.23076923076928</v>
      </c>
      <c r="AY302" s="88"/>
      <c r="AZ302" s="79"/>
      <c r="BA302" s="80"/>
      <c r="BB302" s="71"/>
      <c r="BC302" s="95"/>
      <c r="BD302" s="41">
        <v>3</v>
      </c>
      <c r="BE302" s="52">
        <v>31</v>
      </c>
      <c r="BF302" s="103">
        <v>3151</v>
      </c>
      <c r="BG302" s="279" t="s">
        <v>51</v>
      </c>
    </row>
    <row r="303" spans="1:59" s="63" customFormat="1" ht="24" x14ac:dyDescent="0.2">
      <c r="A303" s="196">
        <v>3</v>
      </c>
      <c r="B303" s="197" t="s">
        <v>108</v>
      </c>
      <c r="C303" s="208">
        <v>31</v>
      </c>
      <c r="D303" s="209" t="s">
        <v>109</v>
      </c>
      <c r="E303" s="212">
        <v>3151</v>
      </c>
      <c r="F303" s="213" t="s">
        <v>214</v>
      </c>
      <c r="G303" s="231" t="s">
        <v>215</v>
      </c>
      <c r="H303" s="89" t="s">
        <v>52</v>
      </c>
      <c r="I303" s="90" t="s">
        <v>216</v>
      </c>
      <c r="J303" s="90" t="s">
        <v>217</v>
      </c>
      <c r="K303" s="90" t="s">
        <v>64</v>
      </c>
      <c r="L303" s="90" t="s">
        <v>218</v>
      </c>
      <c r="M303" s="91" t="s">
        <v>215</v>
      </c>
      <c r="N303" s="312">
        <v>45</v>
      </c>
      <c r="O303" s="313">
        <f>N303/N$302</f>
        <v>0.49450549450549453</v>
      </c>
      <c r="P303" s="104"/>
      <c r="Q303" s="92"/>
      <c r="R303" s="92"/>
      <c r="S303" s="92"/>
      <c r="T303" s="92"/>
      <c r="U303" s="92">
        <v>1</v>
      </c>
      <c r="V303" s="92"/>
      <c r="W303" s="92"/>
      <c r="X303" s="109">
        <f>P303*P$7+Q303*Q$7+R303*R$7+S303*S$7+T303*T$7+U303*U$7+V303*V$7+W303*W$7</f>
        <v>5000</v>
      </c>
      <c r="Y303" s="83"/>
      <c r="Z303" s="110">
        <f>X303*$O303</f>
        <v>2472.5274725274726</v>
      </c>
      <c r="AA303" s="111"/>
      <c r="AB303" s="92"/>
      <c r="AC303" s="92"/>
      <c r="AD303" s="92"/>
      <c r="AE303" s="92"/>
      <c r="AF303" s="92"/>
      <c r="AG303" s="92"/>
      <c r="AH303" s="92"/>
      <c r="AI303" s="109">
        <f>AB303*AB$7+AC303*AC$7+AD303*AD$7+AE303*AE$7+AF303*AF$7+AG303*AG$7+AH303*AH$7</f>
        <v>0</v>
      </c>
      <c r="AJ303" s="83"/>
      <c r="AK303" s="110">
        <f>AI303*$O303</f>
        <v>0</v>
      </c>
      <c r="AL303" s="111"/>
      <c r="AM303" s="92"/>
      <c r="AN303" s="92"/>
      <c r="AO303" s="92"/>
      <c r="AP303" s="92"/>
      <c r="AQ303" s="92">
        <v>1</v>
      </c>
      <c r="AR303" s="92"/>
      <c r="AS303" s="92"/>
      <c r="AT303" s="92"/>
      <c r="AU303" s="92"/>
      <c r="AV303" s="109">
        <f>AM303*AM$7+AN303*AN$7+AO303*AO$7+AP303*AP$7+AQ303*AQ$7+AR303*AR$7+AS303*AS$7+AT303*AT$7+AU303*AU$7</f>
        <v>250</v>
      </c>
      <c r="AW303" s="75"/>
      <c r="AX303" s="110">
        <f>AV303*$O303</f>
        <v>123.62637362637363</v>
      </c>
      <c r="AY303" s="111"/>
      <c r="AZ303" s="93"/>
      <c r="BA303" s="94" t="s">
        <v>131</v>
      </c>
      <c r="BB303" s="71"/>
      <c r="BC303" s="95"/>
      <c r="BD303" s="41">
        <v>3</v>
      </c>
      <c r="BE303" s="52">
        <v>31</v>
      </c>
      <c r="BF303" s="103">
        <v>3151</v>
      </c>
      <c r="BG303" s="280" t="s">
        <v>52</v>
      </c>
    </row>
    <row r="304" spans="1:59" s="63" customFormat="1" ht="24" x14ac:dyDescent="0.2">
      <c r="A304" s="196">
        <v>3</v>
      </c>
      <c r="B304" s="197" t="s">
        <v>108</v>
      </c>
      <c r="C304" s="208">
        <v>31</v>
      </c>
      <c r="D304" s="209" t="s">
        <v>109</v>
      </c>
      <c r="E304" s="212">
        <v>3151</v>
      </c>
      <c r="F304" s="213" t="s">
        <v>214</v>
      </c>
      <c r="G304" s="231" t="s">
        <v>215</v>
      </c>
      <c r="H304" s="89"/>
      <c r="I304" s="90" t="s">
        <v>219</v>
      </c>
      <c r="J304" s="90" t="s">
        <v>220</v>
      </c>
      <c r="K304" s="90" t="s">
        <v>64</v>
      </c>
      <c r="L304" s="90" t="s">
        <v>119</v>
      </c>
      <c r="M304" s="91" t="s">
        <v>215</v>
      </c>
      <c r="N304" s="312">
        <v>45</v>
      </c>
      <c r="O304" s="313">
        <f>N304/N$302</f>
        <v>0.49450549450549453</v>
      </c>
      <c r="P304" s="104"/>
      <c r="Q304" s="92"/>
      <c r="R304" s="92"/>
      <c r="S304" s="92"/>
      <c r="T304" s="92"/>
      <c r="U304" s="92">
        <v>1</v>
      </c>
      <c r="V304" s="92"/>
      <c r="W304" s="92"/>
      <c r="X304" s="109">
        <f>P304*P$7+Q304*Q$7+R304*R$7+S304*S$7+T304*T$7+U304*U$7+V304*V$7+W304*W$7</f>
        <v>5000</v>
      </c>
      <c r="Y304" s="83"/>
      <c r="Z304" s="110">
        <f>X304*$O304</f>
        <v>2472.5274725274726</v>
      </c>
      <c r="AA304" s="111"/>
      <c r="AB304" s="92"/>
      <c r="AC304" s="92"/>
      <c r="AD304" s="92"/>
      <c r="AE304" s="92"/>
      <c r="AF304" s="92"/>
      <c r="AG304" s="92"/>
      <c r="AH304" s="92"/>
      <c r="AI304" s="109">
        <f>AB304*AB$7+AC304*AC$7+AD304*AD$7+AE304*AE$7+AF304*AF$7+AG304*AG$7+AH304*AH$7</f>
        <v>0</v>
      </c>
      <c r="AJ304" s="83"/>
      <c r="AK304" s="110">
        <f>AI304*$O304</f>
        <v>0</v>
      </c>
      <c r="AL304" s="111"/>
      <c r="AM304" s="92"/>
      <c r="AN304" s="92"/>
      <c r="AO304" s="92"/>
      <c r="AP304" s="92"/>
      <c r="AQ304" s="92"/>
      <c r="AR304" s="92"/>
      <c r="AS304" s="92">
        <v>1</v>
      </c>
      <c r="AT304" s="92"/>
      <c r="AU304" s="92"/>
      <c r="AV304" s="109">
        <f>AM304*AM$7+AN304*AN$7+AO304*AO$7+AP304*AP$7+AQ304*AQ$7+AR304*AR$7+AS304*AS$7+AT304*AT$7+AU304*AU$7</f>
        <v>1000</v>
      </c>
      <c r="AW304" s="75"/>
      <c r="AX304" s="110">
        <f>AV304*$O304</f>
        <v>494.50549450549454</v>
      </c>
      <c r="AY304" s="111"/>
      <c r="AZ304" s="93"/>
      <c r="BA304" s="94" t="s">
        <v>221</v>
      </c>
      <c r="BB304" s="71"/>
      <c r="BC304" s="95"/>
      <c r="BD304" s="41">
        <v>3</v>
      </c>
      <c r="BE304" s="52">
        <v>31</v>
      </c>
      <c r="BF304" s="103">
        <v>3151</v>
      </c>
      <c r="BG304" s="280" t="s">
        <v>52</v>
      </c>
    </row>
    <row r="305" spans="1:59" s="63" customFormat="1" ht="12.75" x14ac:dyDescent="0.2">
      <c r="A305" s="196">
        <v>3</v>
      </c>
      <c r="B305" s="197" t="s">
        <v>108</v>
      </c>
      <c r="C305" s="208">
        <v>31</v>
      </c>
      <c r="D305" s="209" t="s">
        <v>109</v>
      </c>
      <c r="E305" s="212">
        <v>3151</v>
      </c>
      <c r="F305" s="213" t="s">
        <v>214</v>
      </c>
      <c r="G305" s="231" t="s">
        <v>215</v>
      </c>
      <c r="H305" s="89"/>
      <c r="I305" s="90" t="s">
        <v>120</v>
      </c>
      <c r="J305" s="90" t="s">
        <v>222</v>
      </c>
      <c r="K305" s="90" t="s">
        <v>90</v>
      </c>
      <c r="L305" s="90" t="s">
        <v>223</v>
      </c>
      <c r="M305" s="91" t="s">
        <v>215</v>
      </c>
      <c r="N305" s="312">
        <v>1</v>
      </c>
      <c r="O305" s="313">
        <f>N305/N$302</f>
        <v>1.098901098901099E-2</v>
      </c>
      <c r="P305" s="104"/>
      <c r="Q305" s="92"/>
      <c r="R305" s="92"/>
      <c r="S305" s="92"/>
      <c r="T305" s="92"/>
      <c r="U305" s="92">
        <v>1</v>
      </c>
      <c r="V305" s="92"/>
      <c r="W305" s="92"/>
      <c r="X305" s="109">
        <f>P305*P$7+Q305*Q$7+R305*R$7+S305*S$7+T305*T$7+U305*U$7+V305*V$7+W305*W$7</f>
        <v>5000</v>
      </c>
      <c r="Y305" s="83"/>
      <c r="Z305" s="110">
        <f>X305*$O305</f>
        <v>54.945054945054949</v>
      </c>
      <c r="AA305" s="111"/>
      <c r="AB305" s="92"/>
      <c r="AC305" s="92"/>
      <c r="AD305" s="92"/>
      <c r="AE305" s="92"/>
      <c r="AF305" s="92"/>
      <c r="AG305" s="92"/>
      <c r="AH305" s="92"/>
      <c r="AI305" s="109">
        <f>AB305*AB$7+AC305*AC$7+AD305*AD$7+AE305*AE$7+AF305*AF$7+AG305*AG$7+AH305*AH$7</f>
        <v>0</v>
      </c>
      <c r="AJ305" s="83"/>
      <c r="AK305" s="110">
        <f>AI305*$O305</f>
        <v>0</v>
      </c>
      <c r="AL305" s="111"/>
      <c r="AM305" s="92"/>
      <c r="AN305" s="92"/>
      <c r="AO305" s="92"/>
      <c r="AP305" s="92">
        <v>1</v>
      </c>
      <c r="AQ305" s="92"/>
      <c r="AR305" s="92"/>
      <c r="AS305" s="92"/>
      <c r="AT305" s="92"/>
      <c r="AU305" s="92"/>
      <c r="AV305" s="109">
        <f>AM305*AM$7+AN305*AN$7+AO305*AO$7+AP305*AP$7+AQ305*AQ$7+AR305*AR$7+AS305*AS$7+AT305*AT$7+AU305*AU$7</f>
        <v>100</v>
      </c>
      <c r="AW305" s="75"/>
      <c r="AX305" s="110">
        <f>AV305*$O305</f>
        <v>1.098901098901099</v>
      </c>
      <c r="AY305" s="111"/>
      <c r="AZ305" s="93"/>
      <c r="BA305" s="94" t="s">
        <v>221</v>
      </c>
      <c r="BB305" s="71"/>
      <c r="BC305" s="95"/>
      <c r="BD305" s="41">
        <v>3</v>
      </c>
      <c r="BE305" s="52">
        <v>31</v>
      </c>
      <c r="BF305" s="103">
        <v>3151</v>
      </c>
      <c r="BG305" s="280" t="s">
        <v>52</v>
      </c>
    </row>
    <row r="306" spans="1:59" s="63" customFormat="1" ht="12.75" x14ac:dyDescent="0.2">
      <c r="A306" s="196">
        <v>3</v>
      </c>
      <c r="B306" s="197" t="s">
        <v>108</v>
      </c>
      <c r="C306" s="208">
        <v>31</v>
      </c>
      <c r="D306" s="209" t="s">
        <v>109</v>
      </c>
      <c r="E306" s="212">
        <v>3151</v>
      </c>
      <c r="F306" s="213" t="s">
        <v>214</v>
      </c>
      <c r="G306" s="231" t="s">
        <v>215</v>
      </c>
      <c r="H306" s="65"/>
      <c r="I306" s="222"/>
      <c r="J306" s="66"/>
      <c r="K306" s="66"/>
      <c r="L306" s="66"/>
      <c r="M306" s="64"/>
      <c r="N306" s="304"/>
      <c r="O306" s="305"/>
      <c r="P306" s="127"/>
      <c r="Q306" s="67"/>
      <c r="R306" s="67"/>
      <c r="S306" s="67"/>
      <c r="T306" s="67"/>
      <c r="U306" s="67"/>
      <c r="V306" s="67"/>
      <c r="W306" s="67"/>
      <c r="X306" s="67"/>
      <c r="Y306" s="68"/>
      <c r="Z306" s="68"/>
      <c r="AA306" s="68"/>
      <c r="AB306" s="67"/>
      <c r="AC306" s="67"/>
      <c r="AD306" s="67"/>
      <c r="AE306" s="67"/>
      <c r="AF306" s="67"/>
      <c r="AG306" s="67"/>
      <c r="AH306" s="67"/>
      <c r="AI306" s="67"/>
      <c r="AJ306" s="68"/>
      <c r="AK306" s="68"/>
      <c r="AL306" s="68"/>
      <c r="AM306" s="67"/>
      <c r="AN306" s="67"/>
      <c r="AO306" s="67"/>
      <c r="AP306" s="67"/>
      <c r="AQ306" s="67"/>
      <c r="AR306" s="67"/>
      <c r="AS306" s="67"/>
      <c r="AT306" s="67"/>
      <c r="AU306" s="67"/>
      <c r="AV306" s="67"/>
      <c r="AW306" s="67"/>
      <c r="AX306" s="68"/>
      <c r="AY306" s="68"/>
      <c r="AZ306" s="69"/>
      <c r="BA306" s="70"/>
      <c r="BB306" s="71"/>
      <c r="BC306" s="95"/>
      <c r="BD306" s="41">
        <v>3</v>
      </c>
      <c r="BE306" s="52">
        <v>31</v>
      </c>
      <c r="BF306" s="103">
        <v>3151</v>
      </c>
      <c r="BG306" s="275"/>
    </row>
    <row r="307" spans="1:59" s="63" customFormat="1" ht="12.75" x14ac:dyDescent="0.2">
      <c r="A307" s="196">
        <v>3</v>
      </c>
      <c r="B307" s="197" t="s">
        <v>108</v>
      </c>
      <c r="C307" s="208">
        <v>31</v>
      </c>
      <c r="D307" s="209" t="s">
        <v>109</v>
      </c>
      <c r="E307" s="212">
        <v>3151</v>
      </c>
      <c r="F307" s="213" t="s">
        <v>214</v>
      </c>
      <c r="G307" s="232"/>
      <c r="H307" s="97"/>
      <c r="I307" s="224"/>
      <c r="J307" s="98"/>
      <c r="K307" s="98"/>
      <c r="L307" s="98"/>
      <c r="M307" s="96"/>
      <c r="N307" s="307"/>
      <c r="O307" s="246"/>
      <c r="P307" s="124"/>
      <c r="Q307" s="99"/>
      <c r="R307" s="99"/>
      <c r="S307" s="99"/>
      <c r="T307" s="99"/>
      <c r="U307" s="99"/>
      <c r="V307" s="99"/>
      <c r="W307" s="99"/>
      <c r="X307" s="99"/>
      <c r="Y307" s="100"/>
      <c r="Z307" s="100"/>
      <c r="AA307" s="100"/>
      <c r="AB307" s="99"/>
      <c r="AC307" s="99"/>
      <c r="AD307" s="99"/>
      <c r="AE307" s="99"/>
      <c r="AF307" s="99"/>
      <c r="AG307" s="99"/>
      <c r="AH307" s="99"/>
      <c r="AI307" s="99"/>
      <c r="AJ307" s="100"/>
      <c r="AK307" s="100"/>
      <c r="AL307" s="100"/>
      <c r="AM307" s="99"/>
      <c r="AN307" s="99"/>
      <c r="AO307" s="99"/>
      <c r="AP307" s="99"/>
      <c r="AQ307" s="99"/>
      <c r="AR307" s="99"/>
      <c r="AS307" s="99"/>
      <c r="AT307" s="99"/>
      <c r="AU307" s="99"/>
      <c r="AV307" s="99"/>
      <c r="AW307" s="99"/>
      <c r="AX307" s="100"/>
      <c r="AY307" s="100"/>
      <c r="AZ307" s="101"/>
      <c r="BA307" s="102"/>
      <c r="BB307" s="95"/>
      <c r="BC307" s="95"/>
      <c r="BD307" s="41">
        <v>3</v>
      </c>
      <c r="BE307" s="52">
        <v>31</v>
      </c>
      <c r="BF307" s="103">
        <v>3151</v>
      </c>
      <c r="BG307" s="277"/>
    </row>
    <row r="308" spans="1:59" s="63" customFormat="1" ht="12.75" x14ac:dyDescent="0.2">
      <c r="A308" s="196">
        <v>3</v>
      </c>
      <c r="B308" s="197" t="s">
        <v>108</v>
      </c>
      <c r="C308" s="208">
        <v>31</v>
      </c>
      <c r="D308" s="209" t="s">
        <v>109</v>
      </c>
      <c r="E308" s="212">
        <v>3151</v>
      </c>
      <c r="F308" s="213" t="s">
        <v>214</v>
      </c>
      <c r="G308" s="231"/>
      <c r="H308" s="65"/>
      <c r="I308" s="222"/>
      <c r="J308" s="66"/>
      <c r="K308" s="66"/>
      <c r="L308" s="66"/>
      <c r="M308" s="64"/>
      <c r="N308" s="304"/>
      <c r="O308" s="305"/>
      <c r="P308" s="127"/>
      <c r="Q308" s="67"/>
      <c r="R308" s="67"/>
      <c r="S308" s="67"/>
      <c r="T308" s="67"/>
      <c r="U308" s="67"/>
      <c r="V308" s="67"/>
      <c r="W308" s="67"/>
      <c r="X308" s="67"/>
      <c r="Y308" s="68"/>
      <c r="Z308" s="68"/>
      <c r="AA308" s="68"/>
      <c r="AB308" s="67"/>
      <c r="AC308" s="67"/>
      <c r="AD308" s="67"/>
      <c r="AE308" s="67"/>
      <c r="AF308" s="67"/>
      <c r="AG308" s="67"/>
      <c r="AH308" s="67"/>
      <c r="AI308" s="67"/>
      <c r="AJ308" s="68"/>
      <c r="AK308" s="68"/>
      <c r="AL308" s="68"/>
      <c r="AM308" s="67"/>
      <c r="AN308" s="67"/>
      <c r="AO308" s="67"/>
      <c r="AP308" s="67"/>
      <c r="AQ308" s="67"/>
      <c r="AR308" s="67"/>
      <c r="AS308" s="67"/>
      <c r="AT308" s="67"/>
      <c r="AU308" s="67"/>
      <c r="AV308" s="67"/>
      <c r="AW308" s="67"/>
      <c r="AX308" s="68"/>
      <c r="AY308" s="68"/>
      <c r="AZ308" s="69"/>
      <c r="BA308" s="70"/>
      <c r="BB308" s="71"/>
      <c r="BC308" s="95"/>
      <c r="BD308" s="41">
        <v>3</v>
      </c>
      <c r="BE308" s="52">
        <v>31</v>
      </c>
      <c r="BF308" s="103">
        <v>3151</v>
      </c>
      <c r="BG308" s="275"/>
    </row>
    <row r="309" spans="1:59" s="63" customFormat="1" ht="12.75" x14ac:dyDescent="0.2">
      <c r="A309" s="196">
        <v>3</v>
      </c>
      <c r="B309" s="197" t="s">
        <v>108</v>
      </c>
      <c r="C309" s="208">
        <v>31</v>
      </c>
      <c r="D309" s="209" t="s">
        <v>109</v>
      </c>
      <c r="E309" s="212">
        <v>3151</v>
      </c>
      <c r="F309" s="213" t="s">
        <v>214</v>
      </c>
      <c r="G309" s="231" t="s">
        <v>46</v>
      </c>
      <c r="H309" s="72" t="s">
        <v>1233</v>
      </c>
      <c r="I309" s="73" t="s">
        <v>1164</v>
      </c>
      <c r="J309" s="73"/>
      <c r="K309" s="73"/>
      <c r="L309" s="73"/>
      <c r="M309" s="74"/>
      <c r="N309" s="247"/>
      <c r="O309" s="306"/>
      <c r="P309" s="105"/>
      <c r="Q309" s="75"/>
      <c r="R309" s="75"/>
      <c r="S309" s="75"/>
      <c r="T309" s="75"/>
      <c r="U309" s="75"/>
      <c r="V309" s="75"/>
      <c r="W309" s="75"/>
      <c r="X309" s="75"/>
      <c r="Y309" s="76" t="s">
        <v>1241</v>
      </c>
      <c r="Z309" s="77" t="s">
        <v>1241</v>
      </c>
      <c r="AA309" s="78">
        <f>AA$143</f>
        <v>0</v>
      </c>
      <c r="AB309" s="75"/>
      <c r="AC309" s="75"/>
      <c r="AD309" s="75"/>
      <c r="AE309" s="75"/>
      <c r="AF309" s="75"/>
      <c r="AG309" s="75"/>
      <c r="AH309" s="75"/>
      <c r="AI309" s="75"/>
      <c r="AJ309" s="76" t="s">
        <v>1241</v>
      </c>
      <c r="AK309" s="77" t="s">
        <v>1241</v>
      </c>
      <c r="AL309" s="78">
        <f>AL$143</f>
        <v>0</v>
      </c>
      <c r="AM309" s="75"/>
      <c r="AN309" s="75"/>
      <c r="AO309" s="75"/>
      <c r="AP309" s="75"/>
      <c r="AQ309" s="75"/>
      <c r="AR309" s="75"/>
      <c r="AS309" s="75"/>
      <c r="AT309" s="75"/>
      <c r="AU309" s="75"/>
      <c r="AV309" s="75"/>
      <c r="AW309" s="76" t="s">
        <v>1241</v>
      </c>
      <c r="AX309" s="77" t="s">
        <v>1241</v>
      </c>
      <c r="AY309" s="78">
        <f>AY$143</f>
        <v>10</v>
      </c>
      <c r="AZ309" s="79"/>
      <c r="BA309" s="80" t="str">
        <f>I309</f>
        <v>&gt; see 3121, In situ concrete</v>
      </c>
      <c r="BB309" s="71"/>
      <c r="BC309" s="95"/>
      <c r="BD309" s="41">
        <v>3</v>
      </c>
      <c r="BE309" s="52">
        <v>31</v>
      </c>
      <c r="BF309" s="103">
        <v>3151</v>
      </c>
      <c r="BG309" s="276" t="str">
        <f>H309</f>
        <v>Default Scenario (Link)</v>
      </c>
    </row>
    <row r="310" spans="1:59" s="63" customFormat="1" ht="12.75" x14ac:dyDescent="0.2">
      <c r="A310" s="196">
        <v>3</v>
      </c>
      <c r="B310" s="197" t="s">
        <v>108</v>
      </c>
      <c r="C310" s="208">
        <v>31</v>
      </c>
      <c r="D310" s="209" t="s">
        <v>109</v>
      </c>
      <c r="E310" s="212">
        <v>3151</v>
      </c>
      <c r="F310" s="213" t="s">
        <v>214</v>
      </c>
      <c r="G310" s="231"/>
      <c r="H310" s="65"/>
      <c r="I310" s="222"/>
      <c r="J310" s="66"/>
      <c r="K310" s="66"/>
      <c r="L310" s="66"/>
      <c r="M310" s="64"/>
      <c r="N310" s="304"/>
      <c r="O310" s="305"/>
      <c r="P310" s="127"/>
      <c r="Q310" s="67"/>
      <c r="R310" s="67"/>
      <c r="S310" s="67"/>
      <c r="T310" s="67"/>
      <c r="U310" s="67"/>
      <c r="V310" s="67"/>
      <c r="W310" s="67"/>
      <c r="X310" s="67"/>
      <c r="Y310" s="68"/>
      <c r="Z310" s="68"/>
      <c r="AA310" s="68"/>
      <c r="AB310" s="67"/>
      <c r="AC310" s="67"/>
      <c r="AD310" s="67"/>
      <c r="AE310" s="67"/>
      <c r="AF310" s="67"/>
      <c r="AG310" s="67"/>
      <c r="AH310" s="67"/>
      <c r="AI310" s="67"/>
      <c r="AJ310" s="68"/>
      <c r="AK310" s="68"/>
      <c r="AL310" s="68"/>
      <c r="AM310" s="67"/>
      <c r="AN310" s="67"/>
      <c r="AO310" s="67"/>
      <c r="AP310" s="67"/>
      <c r="AQ310" s="67"/>
      <c r="AR310" s="67"/>
      <c r="AS310" s="67"/>
      <c r="AT310" s="67"/>
      <c r="AU310" s="67"/>
      <c r="AV310" s="67"/>
      <c r="AW310" s="67"/>
      <c r="AX310" s="68"/>
      <c r="AY310" s="68"/>
      <c r="AZ310" s="69"/>
      <c r="BA310" s="70"/>
      <c r="BB310" s="71"/>
      <c r="BC310" s="95"/>
      <c r="BD310" s="41">
        <v>3</v>
      </c>
      <c r="BE310" s="52">
        <v>31</v>
      </c>
      <c r="BF310" s="103">
        <v>3151</v>
      </c>
      <c r="BG310" s="275"/>
    </row>
    <row r="311" spans="1:59" s="63" customFormat="1" ht="12.75" x14ac:dyDescent="0.2">
      <c r="A311" s="196">
        <v>3</v>
      </c>
      <c r="B311" s="197" t="s">
        <v>108</v>
      </c>
      <c r="C311" s="208">
        <v>31</v>
      </c>
      <c r="D311" s="209" t="s">
        <v>109</v>
      </c>
      <c r="E311" s="212">
        <v>3151</v>
      </c>
      <c r="F311" s="213" t="s">
        <v>214</v>
      </c>
      <c r="G311" s="232"/>
      <c r="H311" s="97"/>
      <c r="I311" s="224"/>
      <c r="J311" s="98"/>
      <c r="K311" s="98"/>
      <c r="L311" s="98"/>
      <c r="M311" s="96"/>
      <c r="N311" s="307"/>
      <c r="O311" s="246"/>
      <c r="P311" s="124"/>
      <c r="Q311" s="99"/>
      <c r="R311" s="99"/>
      <c r="S311" s="99"/>
      <c r="T311" s="99"/>
      <c r="U311" s="99"/>
      <c r="V311" s="99"/>
      <c r="W311" s="99"/>
      <c r="X311" s="99"/>
      <c r="Y311" s="100"/>
      <c r="Z311" s="100"/>
      <c r="AA311" s="100"/>
      <c r="AB311" s="99"/>
      <c r="AC311" s="99"/>
      <c r="AD311" s="99"/>
      <c r="AE311" s="99"/>
      <c r="AF311" s="99"/>
      <c r="AG311" s="99"/>
      <c r="AH311" s="99"/>
      <c r="AI311" s="99"/>
      <c r="AJ311" s="100"/>
      <c r="AK311" s="100"/>
      <c r="AL311" s="100"/>
      <c r="AM311" s="99"/>
      <c r="AN311" s="99"/>
      <c r="AO311" s="99"/>
      <c r="AP311" s="99"/>
      <c r="AQ311" s="99"/>
      <c r="AR311" s="99"/>
      <c r="AS311" s="99"/>
      <c r="AT311" s="99"/>
      <c r="AU311" s="99"/>
      <c r="AV311" s="99"/>
      <c r="AW311" s="99"/>
      <c r="AX311" s="100"/>
      <c r="AY311" s="100"/>
      <c r="AZ311" s="101"/>
      <c r="BA311" s="102"/>
      <c r="BB311" s="95"/>
      <c r="BC311" s="95"/>
      <c r="BD311" s="41">
        <v>3</v>
      </c>
      <c r="BE311" s="52">
        <v>31</v>
      </c>
      <c r="BF311" s="103">
        <v>3151</v>
      </c>
      <c r="BG311" s="277"/>
    </row>
    <row r="312" spans="1:59" s="63" customFormat="1" ht="12.75" x14ac:dyDescent="0.2">
      <c r="A312" s="196">
        <v>3</v>
      </c>
      <c r="B312" s="197" t="s">
        <v>108</v>
      </c>
      <c r="C312" s="208">
        <v>31</v>
      </c>
      <c r="D312" s="209" t="s">
        <v>109</v>
      </c>
      <c r="E312" s="212">
        <v>3151</v>
      </c>
      <c r="F312" s="213" t="s">
        <v>214</v>
      </c>
      <c r="G312" s="231"/>
      <c r="H312" s="65"/>
      <c r="I312" s="222"/>
      <c r="J312" s="66"/>
      <c r="K312" s="66"/>
      <c r="L312" s="66"/>
      <c r="M312" s="64"/>
      <c r="N312" s="304"/>
      <c r="O312" s="305"/>
      <c r="P312" s="127"/>
      <c r="Q312" s="67"/>
      <c r="R312" s="67"/>
      <c r="S312" s="67"/>
      <c r="T312" s="67"/>
      <c r="U312" s="67"/>
      <c r="V312" s="67"/>
      <c r="W312" s="67"/>
      <c r="X312" s="67"/>
      <c r="Y312" s="68"/>
      <c r="Z312" s="68"/>
      <c r="AA312" s="68"/>
      <c r="AB312" s="67"/>
      <c r="AC312" s="67"/>
      <c r="AD312" s="67"/>
      <c r="AE312" s="67"/>
      <c r="AF312" s="67"/>
      <c r="AG312" s="67"/>
      <c r="AH312" s="67"/>
      <c r="AI312" s="67"/>
      <c r="AJ312" s="68"/>
      <c r="AK312" s="68"/>
      <c r="AL312" s="68"/>
      <c r="AM312" s="67"/>
      <c r="AN312" s="67"/>
      <c r="AO312" s="67"/>
      <c r="AP312" s="67"/>
      <c r="AQ312" s="67"/>
      <c r="AR312" s="67"/>
      <c r="AS312" s="67"/>
      <c r="AT312" s="67"/>
      <c r="AU312" s="67"/>
      <c r="AV312" s="67"/>
      <c r="AW312" s="67"/>
      <c r="AX312" s="68"/>
      <c r="AY312" s="68"/>
      <c r="AZ312" s="69"/>
      <c r="BA312" s="70"/>
      <c r="BB312" s="71"/>
      <c r="BC312" s="95"/>
      <c r="BD312" s="41">
        <v>3</v>
      </c>
      <c r="BE312" s="52">
        <v>31</v>
      </c>
      <c r="BF312" s="103">
        <v>3151</v>
      </c>
      <c r="BG312" s="275"/>
    </row>
    <row r="313" spans="1:59" s="63" customFormat="1" ht="12.75" x14ac:dyDescent="0.2">
      <c r="A313" s="196">
        <v>3</v>
      </c>
      <c r="B313" s="197" t="s">
        <v>108</v>
      </c>
      <c r="C313" s="208">
        <v>31</v>
      </c>
      <c r="D313" s="209" t="s">
        <v>109</v>
      </c>
      <c r="E313" s="212">
        <v>3151</v>
      </c>
      <c r="F313" s="213" t="s">
        <v>214</v>
      </c>
      <c r="G313" s="231" t="s">
        <v>53</v>
      </c>
      <c r="H313" s="72" t="s">
        <v>1233</v>
      </c>
      <c r="I313" s="223" t="s">
        <v>1183</v>
      </c>
      <c r="J313" s="73"/>
      <c r="K313" s="73"/>
      <c r="L313" s="73"/>
      <c r="M313" s="74"/>
      <c r="N313" s="247"/>
      <c r="O313" s="306"/>
      <c r="P313" s="105"/>
      <c r="Q313" s="75"/>
      <c r="R313" s="75"/>
      <c r="S313" s="75"/>
      <c r="T313" s="75"/>
      <c r="U313" s="75"/>
      <c r="V313" s="75"/>
      <c r="W313" s="75"/>
      <c r="X313" s="75"/>
      <c r="Y313" s="76" t="s">
        <v>1241</v>
      </c>
      <c r="Z313" s="77" t="s">
        <v>1241</v>
      </c>
      <c r="AA313" s="78">
        <f>AA$126</f>
        <v>1000</v>
      </c>
      <c r="AB313" s="75"/>
      <c r="AC313" s="75"/>
      <c r="AD313" s="75"/>
      <c r="AE313" s="75"/>
      <c r="AF313" s="75"/>
      <c r="AG313" s="75"/>
      <c r="AH313" s="75"/>
      <c r="AI313" s="75"/>
      <c r="AJ313" s="76" t="s">
        <v>1241</v>
      </c>
      <c r="AK313" s="77" t="s">
        <v>1241</v>
      </c>
      <c r="AL313" s="78">
        <f>AL$126</f>
        <v>0</v>
      </c>
      <c r="AM313" s="75"/>
      <c r="AN313" s="75"/>
      <c r="AO313" s="75"/>
      <c r="AP313" s="75"/>
      <c r="AQ313" s="75"/>
      <c r="AR313" s="75"/>
      <c r="AS313" s="75"/>
      <c r="AT313" s="75"/>
      <c r="AU313" s="75"/>
      <c r="AV313" s="75"/>
      <c r="AW313" s="76" t="s">
        <v>1241</v>
      </c>
      <c r="AX313" s="77" t="s">
        <v>1241</v>
      </c>
      <c r="AY313" s="78">
        <f>AY$126</f>
        <v>500</v>
      </c>
      <c r="AZ313" s="79"/>
      <c r="BA313" s="80" t="str">
        <f>I313</f>
        <v>&gt; see 3112, Reinforcement for in situ concrete</v>
      </c>
      <c r="BB313" s="71"/>
      <c r="BC313" s="95"/>
      <c r="BD313" s="41">
        <v>3</v>
      </c>
      <c r="BE313" s="52">
        <v>31</v>
      </c>
      <c r="BF313" s="103">
        <v>3151</v>
      </c>
      <c r="BG313" s="276" t="s">
        <v>47</v>
      </c>
    </row>
    <row r="314" spans="1:59" s="63" customFormat="1" ht="12.75" x14ac:dyDescent="0.2">
      <c r="A314" s="196">
        <v>3</v>
      </c>
      <c r="B314" s="197" t="s">
        <v>108</v>
      </c>
      <c r="C314" s="208">
        <v>31</v>
      </c>
      <c r="D314" s="209" t="s">
        <v>109</v>
      </c>
      <c r="E314" s="212">
        <v>3151</v>
      </c>
      <c r="F314" s="213" t="s">
        <v>214</v>
      </c>
      <c r="G314" s="231"/>
      <c r="H314" s="65"/>
      <c r="I314" s="222"/>
      <c r="J314" s="66"/>
      <c r="K314" s="66"/>
      <c r="L314" s="66"/>
      <c r="M314" s="64"/>
      <c r="N314" s="304"/>
      <c r="O314" s="305"/>
      <c r="P314" s="127"/>
      <c r="Q314" s="67"/>
      <c r="R314" s="67"/>
      <c r="S314" s="67"/>
      <c r="T314" s="67"/>
      <c r="U314" s="67"/>
      <c r="V314" s="67"/>
      <c r="W314" s="67"/>
      <c r="X314" s="67"/>
      <c r="Y314" s="68"/>
      <c r="Z314" s="68"/>
      <c r="AA314" s="68"/>
      <c r="AB314" s="67"/>
      <c r="AC314" s="67"/>
      <c r="AD314" s="67"/>
      <c r="AE314" s="67"/>
      <c r="AF314" s="67"/>
      <c r="AG314" s="67"/>
      <c r="AH314" s="67"/>
      <c r="AI314" s="67"/>
      <c r="AJ314" s="68"/>
      <c r="AK314" s="68"/>
      <c r="AL314" s="68"/>
      <c r="AM314" s="67"/>
      <c r="AN314" s="67"/>
      <c r="AO314" s="67"/>
      <c r="AP314" s="67"/>
      <c r="AQ314" s="67"/>
      <c r="AR314" s="67"/>
      <c r="AS314" s="67"/>
      <c r="AT314" s="67"/>
      <c r="AU314" s="67"/>
      <c r="AV314" s="67"/>
      <c r="AW314" s="67"/>
      <c r="AX314" s="68"/>
      <c r="AY314" s="68"/>
      <c r="AZ314" s="69"/>
      <c r="BA314" s="70"/>
      <c r="BB314" s="71"/>
      <c r="BC314" s="95"/>
      <c r="BD314" s="41">
        <v>3</v>
      </c>
      <c r="BE314" s="52">
        <v>31</v>
      </c>
      <c r="BF314" s="103">
        <v>3151</v>
      </c>
      <c r="BG314" s="275"/>
    </row>
    <row r="315" spans="1:59" s="63" customFormat="1" ht="12.75" x14ac:dyDescent="0.2">
      <c r="A315" s="196">
        <v>3</v>
      </c>
      <c r="B315" s="197" t="s">
        <v>108</v>
      </c>
      <c r="C315" s="208">
        <v>31</v>
      </c>
      <c r="D315" s="209" t="s">
        <v>109</v>
      </c>
      <c r="E315" s="212">
        <v>3151</v>
      </c>
      <c r="F315" s="213" t="s">
        <v>214</v>
      </c>
      <c r="G315" s="232"/>
      <c r="H315" s="97"/>
      <c r="I315" s="224"/>
      <c r="J315" s="98"/>
      <c r="K315" s="98"/>
      <c r="L315" s="98"/>
      <c r="M315" s="96"/>
      <c r="N315" s="307"/>
      <c r="O315" s="246"/>
      <c r="P315" s="124"/>
      <c r="Q315" s="99"/>
      <c r="R315" s="99"/>
      <c r="S315" s="99"/>
      <c r="T315" s="99"/>
      <c r="U315" s="99"/>
      <c r="V315" s="99"/>
      <c r="W315" s="99"/>
      <c r="X315" s="99"/>
      <c r="Y315" s="100"/>
      <c r="Z315" s="100"/>
      <c r="AA315" s="100"/>
      <c r="AB315" s="99"/>
      <c r="AC315" s="99"/>
      <c r="AD315" s="99"/>
      <c r="AE315" s="99"/>
      <c r="AF315" s="99"/>
      <c r="AG315" s="99"/>
      <c r="AH315" s="99"/>
      <c r="AI315" s="99"/>
      <c r="AJ315" s="100"/>
      <c r="AK315" s="100"/>
      <c r="AL315" s="100"/>
      <c r="AM315" s="99"/>
      <c r="AN315" s="99"/>
      <c r="AO315" s="99"/>
      <c r="AP315" s="99"/>
      <c r="AQ315" s="99"/>
      <c r="AR315" s="99"/>
      <c r="AS315" s="99"/>
      <c r="AT315" s="99"/>
      <c r="AU315" s="99"/>
      <c r="AV315" s="99"/>
      <c r="AW315" s="99"/>
      <c r="AX315" s="100"/>
      <c r="AY315" s="100"/>
      <c r="AZ315" s="101"/>
      <c r="BA315" s="102"/>
      <c r="BB315" s="95"/>
      <c r="BC315" s="95"/>
      <c r="BD315" s="41">
        <v>3</v>
      </c>
      <c r="BE315" s="52">
        <v>31</v>
      </c>
      <c r="BF315" s="103">
        <v>3151</v>
      </c>
      <c r="BG315" s="277"/>
    </row>
    <row r="316" spans="1:59" s="63" customFormat="1" ht="12.75" x14ac:dyDescent="0.2">
      <c r="A316" s="196">
        <v>3</v>
      </c>
      <c r="B316" s="197" t="s">
        <v>108</v>
      </c>
      <c r="C316" s="208">
        <v>31</v>
      </c>
      <c r="D316" s="209" t="s">
        <v>109</v>
      </c>
      <c r="E316" s="210">
        <v>3152</v>
      </c>
      <c r="F316" s="211" t="s">
        <v>224</v>
      </c>
      <c r="G316" s="230"/>
      <c r="H316" s="56"/>
      <c r="I316" s="221"/>
      <c r="J316" s="57"/>
      <c r="K316" s="57"/>
      <c r="L316" s="57"/>
      <c r="M316" s="55"/>
      <c r="N316" s="303"/>
      <c r="O316" s="245"/>
      <c r="P316" s="122"/>
      <c r="Q316" s="122"/>
      <c r="R316" s="122"/>
      <c r="S316" s="122"/>
      <c r="T316" s="122"/>
      <c r="U316" s="122"/>
      <c r="V316" s="122"/>
      <c r="W316" s="122"/>
      <c r="X316" s="122"/>
      <c r="Y316" s="59"/>
      <c r="Z316" s="123"/>
      <c r="AA316" s="123"/>
      <c r="AB316" s="122"/>
      <c r="AC316" s="122"/>
      <c r="AD316" s="122"/>
      <c r="AE316" s="122"/>
      <c r="AF316" s="122"/>
      <c r="AG316" s="122"/>
      <c r="AH316" s="122"/>
      <c r="AI316" s="122"/>
      <c r="AJ316" s="59"/>
      <c r="AK316" s="123"/>
      <c r="AL316" s="123"/>
      <c r="AM316" s="122"/>
      <c r="AN316" s="122"/>
      <c r="AO316" s="122"/>
      <c r="AP316" s="122"/>
      <c r="AQ316" s="122"/>
      <c r="AR316" s="122"/>
      <c r="AS316" s="122"/>
      <c r="AT316" s="122"/>
      <c r="AU316" s="122"/>
      <c r="AV316" s="122"/>
      <c r="AW316" s="58"/>
      <c r="AX316" s="123"/>
      <c r="AY316" s="59"/>
      <c r="AZ316" s="60"/>
      <c r="BA316" s="61"/>
      <c r="BB316" s="54"/>
      <c r="BC316" s="54"/>
      <c r="BD316" s="41">
        <v>3</v>
      </c>
      <c r="BE316" s="52">
        <v>31</v>
      </c>
      <c r="BF316" s="62">
        <v>3152</v>
      </c>
      <c r="BG316" s="274"/>
    </row>
    <row r="317" spans="1:59" s="63" customFormat="1" ht="12.75" x14ac:dyDescent="0.2">
      <c r="A317" s="196">
        <v>3</v>
      </c>
      <c r="B317" s="197" t="s">
        <v>108</v>
      </c>
      <c r="C317" s="208">
        <v>31</v>
      </c>
      <c r="D317" s="209" t="s">
        <v>109</v>
      </c>
      <c r="E317" s="210">
        <v>3152</v>
      </c>
      <c r="F317" s="211" t="s">
        <v>224</v>
      </c>
      <c r="G317" s="230"/>
      <c r="H317" s="56"/>
      <c r="I317" s="221"/>
      <c r="J317" s="57"/>
      <c r="K317" s="57"/>
      <c r="L317" s="57"/>
      <c r="M317" s="55"/>
      <c r="N317" s="303"/>
      <c r="O317" s="245"/>
      <c r="P317" s="122"/>
      <c r="Q317" s="58"/>
      <c r="R317" s="58"/>
      <c r="S317" s="58"/>
      <c r="T317" s="58"/>
      <c r="U317" s="58"/>
      <c r="V317" s="58"/>
      <c r="W317" s="58"/>
      <c r="X317" s="58"/>
      <c r="Y317" s="59"/>
      <c r="Z317" s="59"/>
      <c r="AA317" s="59"/>
      <c r="AB317" s="58"/>
      <c r="AC317" s="58"/>
      <c r="AD317" s="58"/>
      <c r="AE317" s="58"/>
      <c r="AF317" s="58"/>
      <c r="AG317" s="58"/>
      <c r="AH317" s="58"/>
      <c r="AI317" s="58"/>
      <c r="AJ317" s="59"/>
      <c r="AK317" s="59"/>
      <c r="AL317" s="59"/>
      <c r="AM317" s="58"/>
      <c r="AN317" s="58"/>
      <c r="AO317" s="58"/>
      <c r="AP317" s="58"/>
      <c r="AQ317" s="58"/>
      <c r="AR317" s="58"/>
      <c r="AS317" s="58"/>
      <c r="AT317" s="58"/>
      <c r="AU317" s="58"/>
      <c r="AV317" s="58"/>
      <c r="AW317" s="58"/>
      <c r="AX317" s="59"/>
      <c r="AY317" s="59"/>
      <c r="AZ317" s="60"/>
      <c r="BA317" s="61"/>
      <c r="BB317" s="54"/>
      <c r="BC317" s="54"/>
      <c r="BD317" s="41">
        <v>3</v>
      </c>
      <c r="BE317" s="52">
        <v>31</v>
      </c>
      <c r="BF317" s="62">
        <v>3152</v>
      </c>
      <c r="BG317" s="274"/>
    </row>
    <row r="318" spans="1:59" s="63" customFormat="1" ht="12.75" x14ac:dyDescent="0.2">
      <c r="A318" s="196">
        <v>3</v>
      </c>
      <c r="B318" s="197" t="s">
        <v>108</v>
      </c>
      <c r="C318" s="208">
        <v>31</v>
      </c>
      <c r="D318" s="209" t="s">
        <v>109</v>
      </c>
      <c r="E318" s="210">
        <v>3152</v>
      </c>
      <c r="F318" s="211" t="s">
        <v>224</v>
      </c>
      <c r="G318" s="231"/>
      <c r="H318" s="65"/>
      <c r="I318" s="222"/>
      <c r="J318" s="66"/>
      <c r="K318" s="66"/>
      <c r="L318" s="66"/>
      <c r="M318" s="64"/>
      <c r="N318" s="308"/>
      <c r="O318" s="309"/>
      <c r="P318" s="127"/>
      <c r="Q318" s="67"/>
      <c r="R318" s="67"/>
      <c r="S318" s="67"/>
      <c r="T318" s="67"/>
      <c r="U318" s="67"/>
      <c r="V318" s="67"/>
      <c r="W318" s="67"/>
      <c r="X318" s="67"/>
      <c r="Y318" s="68"/>
      <c r="Z318" s="68"/>
      <c r="AA318" s="68"/>
      <c r="AB318" s="67"/>
      <c r="AC318" s="67"/>
      <c r="AD318" s="67"/>
      <c r="AE318" s="67"/>
      <c r="AF318" s="67"/>
      <c r="AG318" s="67"/>
      <c r="AH318" s="67"/>
      <c r="AI318" s="67"/>
      <c r="AJ318" s="68"/>
      <c r="AK318" s="68"/>
      <c r="AL318" s="68"/>
      <c r="AM318" s="67"/>
      <c r="AN318" s="67"/>
      <c r="AO318" s="67"/>
      <c r="AP318" s="67"/>
      <c r="AQ318" s="67"/>
      <c r="AR318" s="67"/>
      <c r="AS318" s="67"/>
      <c r="AT318" s="67"/>
      <c r="AU318" s="67"/>
      <c r="AV318" s="67"/>
      <c r="AW318" s="67"/>
      <c r="AX318" s="68"/>
      <c r="AY318" s="68"/>
      <c r="AZ318" s="69"/>
      <c r="BA318" s="70"/>
      <c r="BB318" s="71"/>
      <c r="BC318" s="54"/>
      <c r="BD318" s="41">
        <v>3</v>
      </c>
      <c r="BE318" s="52">
        <v>31</v>
      </c>
      <c r="BF318" s="62">
        <v>3152</v>
      </c>
      <c r="BG318" s="275"/>
    </row>
    <row r="319" spans="1:59" s="63" customFormat="1" ht="12.75" x14ac:dyDescent="0.2">
      <c r="A319" s="196">
        <v>3</v>
      </c>
      <c r="B319" s="197" t="s">
        <v>108</v>
      </c>
      <c r="C319" s="208">
        <v>31</v>
      </c>
      <c r="D319" s="209" t="s">
        <v>109</v>
      </c>
      <c r="E319" s="210">
        <v>3152</v>
      </c>
      <c r="F319" s="211" t="s">
        <v>224</v>
      </c>
      <c r="G319" s="231" t="s">
        <v>46</v>
      </c>
      <c r="H319" s="72" t="s">
        <v>1233</v>
      </c>
      <c r="I319" s="73" t="s">
        <v>1164</v>
      </c>
      <c r="J319" s="73"/>
      <c r="K319" s="73"/>
      <c r="L319" s="73"/>
      <c r="M319" s="74"/>
      <c r="N319" s="247"/>
      <c r="O319" s="306"/>
      <c r="P319" s="105"/>
      <c r="Q319" s="75"/>
      <c r="R319" s="75"/>
      <c r="S319" s="75"/>
      <c r="T319" s="75"/>
      <c r="U319" s="75"/>
      <c r="V319" s="75"/>
      <c r="W319" s="75"/>
      <c r="X319" s="75"/>
      <c r="Y319" s="76" t="s">
        <v>1241</v>
      </c>
      <c r="Z319" s="77" t="s">
        <v>1241</v>
      </c>
      <c r="AA319" s="78">
        <f>AA$143</f>
        <v>0</v>
      </c>
      <c r="AB319" s="75"/>
      <c r="AC319" s="75"/>
      <c r="AD319" s="75"/>
      <c r="AE319" s="75"/>
      <c r="AF319" s="75"/>
      <c r="AG319" s="75"/>
      <c r="AH319" s="75"/>
      <c r="AI319" s="75"/>
      <c r="AJ319" s="76" t="s">
        <v>1241</v>
      </c>
      <c r="AK319" s="77" t="s">
        <v>1241</v>
      </c>
      <c r="AL319" s="78">
        <f>AL$143</f>
        <v>0</v>
      </c>
      <c r="AM319" s="75"/>
      <c r="AN319" s="75"/>
      <c r="AO319" s="75"/>
      <c r="AP319" s="75"/>
      <c r="AQ319" s="75"/>
      <c r="AR319" s="75"/>
      <c r="AS319" s="75"/>
      <c r="AT319" s="75"/>
      <c r="AU319" s="75"/>
      <c r="AV319" s="75"/>
      <c r="AW319" s="76" t="s">
        <v>1241</v>
      </c>
      <c r="AX319" s="77" t="s">
        <v>1241</v>
      </c>
      <c r="AY319" s="78">
        <f>AY$143</f>
        <v>10</v>
      </c>
      <c r="AZ319" s="79"/>
      <c r="BA319" s="80" t="str">
        <f>I319</f>
        <v>&gt; see 3121, In situ concrete</v>
      </c>
      <c r="BB319" s="71"/>
      <c r="BC319" s="54"/>
      <c r="BD319" s="41">
        <v>3</v>
      </c>
      <c r="BE319" s="52">
        <v>31</v>
      </c>
      <c r="BF319" s="62">
        <v>3152</v>
      </c>
      <c r="BG319" s="276" t="str">
        <f>H319</f>
        <v>Default Scenario (Link)</v>
      </c>
    </row>
    <row r="320" spans="1:59" s="63" customFormat="1" ht="12.75" x14ac:dyDescent="0.2">
      <c r="A320" s="196">
        <v>3</v>
      </c>
      <c r="B320" s="197" t="s">
        <v>108</v>
      </c>
      <c r="C320" s="208">
        <v>31</v>
      </c>
      <c r="D320" s="209" t="s">
        <v>109</v>
      </c>
      <c r="E320" s="210">
        <v>3152</v>
      </c>
      <c r="F320" s="211" t="s">
        <v>224</v>
      </c>
      <c r="G320" s="231"/>
      <c r="H320" s="65"/>
      <c r="I320" s="222"/>
      <c r="J320" s="66"/>
      <c r="K320" s="66"/>
      <c r="L320" s="66"/>
      <c r="M320" s="64"/>
      <c r="N320" s="304"/>
      <c r="O320" s="305"/>
      <c r="P320" s="127"/>
      <c r="Q320" s="67"/>
      <c r="R320" s="67"/>
      <c r="S320" s="67"/>
      <c r="T320" s="67"/>
      <c r="U320" s="67"/>
      <c r="V320" s="67"/>
      <c r="W320" s="67"/>
      <c r="X320" s="67"/>
      <c r="Y320" s="68"/>
      <c r="Z320" s="68"/>
      <c r="AA320" s="68"/>
      <c r="AB320" s="67"/>
      <c r="AC320" s="67"/>
      <c r="AD320" s="67"/>
      <c r="AE320" s="67"/>
      <c r="AF320" s="67"/>
      <c r="AG320" s="67"/>
      <c r="AH320" s="67"/>
      <c r="AI320" s="67"/>
      <c r="AJ320" s="68"/>
      <c r="AK320" s="68"/>
      <c r="AL320" s="68"/>
      <c r="AM320" s="67"/>
      <c r="AN320" s="67"/>
      <c r="AO320" s="67"/>
      <c r="AP320" s="67"/>
      <c r="AQ320" s="67"/>
      <c r="AR320" s="67"/>
      <c r="AS320" s="67"/>
      <c r="AT320" s="67"/>
      <c r="AU320" s="67"/>
      <c r="AV320" s="67"/>
      <c r="AW320" s="67"/>
      <c r="AX320" s="68"/>
      <c r="AY320" s="68"/>
      <c r="AZ320" s="69"/>
      <c r="BA320" s="70"/>
      <c r="BB320" s="71"/>
      <c r="BC320" s="54"/>
      <c r="BD320" s="41">
        <v>3</v>
      </c>
      <c r="BE320" s="52">
        <v>31</v>
      </c>
      <c r="BF320" s="62">
        <v>3152</v>
      </c>
      <c r="BG320" s="275"/>
    </row>
    <row r="321" spans="1:59" s="63" customFormat="1" ht="12.75" x14ac:dyDescent="0.2">
      <c r="A321" s="196">
        <v>3</v>
      </c>
      <c r="B321" s="197" t="s">
        <v>108</v>
      </c>
      <c r="C321" s="208">
        <v>31</v>
      </c>
      <c r="D321" s="209" t="s">
        <v>109</v>
      </c>
      <c r="E321" s="210">
        <v>3152</v>
      </c>
      <c r="F321" s="211" t="s">
        <v>224</v>
      </c>
      <c r="G321" s="230"/>
      <c r="H321" s="56"/>
      <c r="I321" s="221"/>
      <c r="J321" s="57"/>
      <c r="K321" s="57"/>
      <c r="L321" s="57"/>
      <c r="M321" s="55"/>
      <c r="N321" s="303"/>
      <c r="O321" s="245"/>
      <c r="P321" s="122"/>
      <c r="Q321" s="58"/>
      <c r="R321" s="58"/>
      <c r="S321" s="58"/>
      <c r="T321" s="58"/>
      <c r="U321" s="58"/>
      <c r="V321" s="58"/>
      <c r="W321" s="58"/>
      <c r="X321" s="58"/>
      <c r="Y321" s="59"/>
      <c r="Z321" s="59"/>
      <c r="AA321" s="59"/>
      <c r="AB321" s="58"/>
      <c r="AC321" s="58"/>
      <c r="AD321" s="58"/>
      <c r="AE321" s="58"/>
      <c r="AF321" s="58"/>
      <c r="AG321" s="58"/>
      <c r="AH321" s="58"/>
      <c r="AI321" s="58"/>
      <c r="AJ321" s="59"/>
      <c r="AK321" s="59"/>
      <c r="AL321" s="59"/>
      <c r="AM321" s="58"/>
      <c r="AN321" s="58"/>
      <c r="AO321" s="58"/>
      <c r="AP321" s="58"/>
      <c r="AQ321" s="58"/>
      <c r="AR321" s="58"/>
      <c r="AS321" s="58"/>
      <c r="AT321" s="58"/>
      <c r="AU321" s="58"/>
      <c r="AV321" s="58"/>
      <c r="AW321" s="58"/>
      <c r="AX321" s="59"/>
      <c r="AY321" s="59"/>
      <c r="AZ321" s="60"/>
      <c r="BA321" s="61"/>
      <c r="BB321" s="54"/>
      <c r="BC321" s="54"/>
      <c r="BD321" s="41">
        <v>3</v>
      </c>
      <c r="BE321" s="52">
        <v>31</v>
      </c>
      <c r="BF321" s="62">
        <v>3152</v>
      </c>
      <c r="BG321" s="274"/>
    </row>
    <row r="322" spans="1:59" s="63" customFormat="1" ht="12.75" x14ac:dyDescent="0.2">
      <c r="A322" s="196">
        <v>3</v>
      </c>
      <c r="B322" s="197" t="s">
        <v>108</v>
      </c>
      <c r="C322" s="208">
        <v>31</v>
      </c>
      <c r="D322" s="209" t="s">
        <v>109</v>
      </c>
      <c r="E322" s="210">
        <v>3152</v>
      </c>
      <c r="F322" s="211" t="s">
        <v>224</v>
      </c>
      <c r="G322" s="231"/>
      <c r="H322" s="65"/>
      <c r="I322" s="222"/>
      <c r="J322" s="66"/>
      <c r="K322" s="66"/>
      <c r="L322" s="66"/>
      <c r="M322" s="64"/>
      <c r="N322" s="304"/>
      <c r="O322" s="305"/>
      <c r="P322" s="127"/>
      <c r="Q322" s="67"/>
      <c r="R322" s="67"/>
      <c r="S322" s="67"/>
      <c r="T322" s="67"/>
      <c r="U322" s="67"/>
      <c r="V322" s="67"/>
      <c r="W322" s="67"/>
      <c r="X322" s="67"/>
      <c r="Y322" s="68"/>
      <c r="Z322" s="68"/>
      <c r="AA322" s="68"/>
      <c r="AB322" s="67"/>
      <c r="AC322" s="67"/>
      <c r="AD322" s="67"/>
      <c r="AE322" s="67"/>
      <c r="AF322" s="67"/>
      <c r="AG322" s="67"/>
      <c r="AH322" s="67"/>
      <c r="AI322" s="67"/>
      <c r="AJ322" s="68"/>
      <c r="AK322" s="68"/>
      <c r="AL322" s="68"/>
      <c r="AM322" s="67"/>
      <c r="AN322" s="67"/>
      <c r="AO322" s="67"/>
      <c r="AP322" s="67"/>
      <c r="AQ322" s="67"/>
      <c r="AR322" s="67"/>
      <c r="AS322" s="67"/>
      <c r="AT322" s="67"/>
      <c r="AU322" s="67"/>
      <c r="AV322" s="67"/>
      <c r="AW322" s="67"/>
      <c r="AX322" s="68"/>
      <c r="AY322" s="68"/>
      <c r="AZ322" s="69"/>
      <c r="BA322" s="70"/>
      <c r="BB322" s="71"/>
      <c r="BC322" s="54"/>
      <c r="BD322" s="41">
        <v>3</v>
      </c>
      <c r="BE322" s="52">
        <v>31</v>
      </c>
      <c r="BF322" s="62">
        <v>3152</v>
      </c>
      <c r="BG322" s="275"/>
    </row>
    <row r="323" spans="1:59" s="63" customFormat="1" ht="12.75" x14ac:dyDescent="0.2">
      <c r="A323" s="196">
        <v>3</v>
      </c>
      <c r="B323" s="197" t="s">
        <v>108</v>
      </c>
      <c r="C323" s="208">
        <v>31</v>
      </c>
      <c r="D323" s="209" t="s">
        <v>109</v>
      </c>
      <c r="E323" s="210">
        <v>3152</v>
      </c>
      <c r="F323" s="211" t="s">
        <v>224</v>
      </c>
      <c r="G323" s="231" t="s">
        <v>56</v>
      </c>
      <c r="H323" s="72" t="s">
        <v>1233</v>
      </c>
      <c r="I323" s="223" t="s">
        <v>1163</v>
      </c>
      <c r="J323" s="73"/>
      <c r="K323" s="73"/>
      <c r="L323" s="73"/>
      <c r="M323" s="74"/>
      <c r="N323" s="247"/>
      <c r="O323" s="306"/>
      <c r="P323" s="105"/>
      <c r="Q323" s="75"/>
      <c r="R323" s="75"/>
      <c r="S323" s="75"/>
      <c r="T323" s="75"/>
      <c r="U323" s="75"/>
      <c r="V323" s="75"/>
      <c r="W323" s="75"/>
      <c r="X323" s="75"/>
      <c r="Y323" s="76" t="s">
        <v>1241</v>
      </c>
      <c r="Z323" s="77" t="s">
        <v>1241</v>
      </c>
      <c r="AA323" s="78">
        <f>AA$229</f>
        <v>0</v>
      </c>
      <c r="AB323" s="75"/>
      <c r="AC323" s="75"/>
      <c r="AD323" s="75"/>
      <c r="AE323" s="75"/>
      <c r="AF323" s="75"/>
      <c r="AG323" s="75"/>
      <c r="AH323" s="75"/>
      <c r="AI323" s="75"/>
      <c r="AJ323" s="76" t="s">
        <v>1241</v>
      </c>
      <c r="AK323" s="77" t="s">
        <v>1241</v>
      </c>
      <c r="AL323" s="78">
        <f>AL$229</f>
        <v>0</v>
      </c>
      <c r="AM323" s="75"/>
      <c r="AN323" s="75"/>
      <c r="AO323" s="75"/>
      <c r="AP323" s="75"/>
      <c r="AQ323" s="75"/>
      <c r="AR323" s="75"/>
      <c r="AS323" s="75"/>
      <c r="AT323" s="75"/>
      <c r="AU323" s="75"/>
      <c r="AV323" s="75"/>
      <c r="AW323" s="76" t="s">
        <v>1241</v>
      </c>
      <c r="AX323" s="77" t="s">
        <v>1241</v>
      </c>
      <c r="AY323" s="78">
        <f>AY$229</f>
        <v>100</v>
      </c>
      <c r="AZ323" s="79"/>
      <c r="BA323" s="80" t="str">
        <f>I323</f>
        <v>&gt; see 3131, Precast concrete</v>
      </c>
      <c r="BB323" s="71"/>
      <c r="BC323" s="54"/>
      <c r="BD323" s="41">
        <v>3</v>
      </c>
      <c r="BE323" s="52">
        <v>31</v>
      </c>
      <c r="BF323" s="62">
        <v>3152</v>
      </c>
      <c r="BG323" s="276" t="s">
        <v>47</v>
      </c>
    </row>
    <row r="324" spans="1:59" s="63" customFormat="1" ht="12.75" x14ac:dyDescent="0.2">
      <c r="A324" s="196">
        <v>3</v>
      </c>
      <c r="B324" s="197" t="s">
        <v>108</v>
      </c>
      <c r="C324" s="208">
        <v>31</v>
      </c>
      <c r="D324" s="209" t="s">
        <v>109</v>
      </c>
      <c r="E324" s="210">
        <v>3152</v>
      </c>
      <c r="F324" s="211" t="s">
        <v>224</v>
      </c>
      <c r="G324" s="231"/>
      <c r="H324" s="65"/>
      <c r="I324" s="222"/>
      <c r="J324" s="66"/>
      <c r="K324" s="66"/>
      <c r="L324" s="66"/>
      <c r="M324" s="64"/>
      <c r="N324" s="304"/>
      <c r="O324" s="305"/>
      <c r="P324" s="127"/>
      <c r="Q324" s="67"/>
      <c r="R324" s="67"/>
      <c r="S324" s="67"/>
      <c r="T324" s="67"/>
      <c r="U324" s="67"/>
      <c r="V324" s="67"/>
      <c r="W324" s="67"/>
      <c r="X324" s="67"/>
      <c r="Y324" s="68"/>
      <c r="Z324" s="68"/>
      <c r="AA324" s="68"/>
      <c r="AB324" s="67"/>
      <c r="AC324" s="67"/>
      <c r="AD324" s="67"/>
      <c r="AE324" s="67"/>
      <c r="AF324" s="67"/>
      <c r="AG324" s="67"/>
      <c r="AH324" s="67"/>
      <c r="AI324" s="67"/>
      <c r="AJ324" s="68"/>
      <c r="AK324" s="68"/>
      <c r="AL324" s="68"/>
      <c r="AM324" s="67"/>
      <c r="AN324" s="67"/>
      <c r="AO324" s="67"/>
      <c r="AP324" s="67"/>
      <c r="AQ324" s="67"/>
      <c r="AR324" s="67"/>
      <c r="AS324" s="67"/>
      <c r="AT324" s="67"/>
      <c r="AU324" s="67"/>
      <c r="AV324" s="67"/>
      <c r="AW324" s="67"/>
      <c r="AX324" s="68"/>
      <c r="AY324" s="68"/>
      <c r="AZ324" s="69"/>
      <c r="BA324" s="70"/>
      <c r="BB324" s="71"/>
      <c r="BC324" s="54"/>
      <c r="BD324" s="41">
        <v>3</v>
      </c>
      <c r="BE324" s="52">
        <v>31</v>
      </c>
      <c r="BF324" s="62">
        <v>3152</v>
      </c>
      <c r="BG324" s="275"/>
    </row>
    <row r="325" spans="1:59" s="63" customFormat="1" ht="12.75" x14ac:dyDescent="0.2">
      <c r="A325" s="196">
        <v>3</v>
      </c>
      <c r="B325" s="197" t="s">
        <v>108</v>
      </c>
      <c r="C325" s="208">
        <v>31</v>
      </c>
      <c r="D325" s="209" t="s">
        <v>109</v>
      </c>
      <c r="E325" s="210">
        <v>3152</v>
      </c>
      <c r="F325" s="211" t="s">
        <v>224</v>
      </c>
      <c r="G325" s="230"/>
      <c r="H325" s="56"/>
      <c r="I325" s="221"/>
      <c r="J325" s="57"/>
      <c r="K325" s="57"/>
      <c r="L325" s="57"/>
      <c r="M325" s="55"/>
      <c r="N325" s="303"/>
      <c r="O325" s="245"/>
      <c r="P325" s="122"/>
      <c r="Q325" s="58"/>
      <c r="R325" s="58"/>
      <c r="S325" s="58"/>
      <c r="T325" s="58"/>
      <c r="U325" s="58"/>
      <c r="V325" s="58"/>
      <c r="W325" s="58"/>
      <c r="X325" s="58"/>
      <c r="Y325" s="59"/>
      <c r="Z325" s="59"/>
      <c r="AA325" s="59"/>
      <c r="AB325" s="58"/>
      <c r="AC325" s="58"/>
      <c r="AD325" s="58"/>
      <c r="AE325" s="58"/>
      <c r="AF325" s="58"/>
      <c r="AG325" s="58"/>
      <c r="AH325" s="58"/>
      <c r="AI325" s="58"/>
      <c r="AJ325" s="59"/>
      <c r="AK325" s="59"/>
      <c r="AL325" s="59"/>
      <c r="AM325" s="58"/>
      <c r="AN325" s="58"/>
      <c r="AO325" s="58"/>
      <c r="AP325" s="58"/>
      <c r="AQ325" s="58"/>
      <c r="AR325" s="58"/>
      <c r="AS325" s="58"/>
      <c r="AT325" s="58"/>
      <c r="AU325" s="58"/>
      <c r="AV325" s="58"/>
      <c r="AW325" s="58"/>
      <c r="AX325" s="59"/>
      <c r="AY325" s="59"/>
      <c r="AZ325" s="60"/>
      <c r="BA325" s="61"/>
      <c r="BB325" s="54"/>
      <c r="BC325" s="54"/>
      <c r="BD325" s="41">
        <v>3</v>
      </c>
      <c r="BE325" s="52">
        <v>31</v>
      </c>
      <c r="BF325" s="62">
        <v>3152</v>
      </c>
      <c r="BG325" s="274"/>
    </row>
    <row r="326" spans="1:59" s="63" customFormat="1" ht="12.75" x14ac:dyDescent="0.2">
      <c r="A326" s="196">
        <v>3</v>
      </c>
      <c r="B326" s="197" t="s">
        <v>108</v>
      </c>
      <c r="C326" s="208">
        <v>31</v>
      </c>
      <c r="D326" s="209" t="s">
        <v>109</v>
      </c>
      <c r="E326" s="210">
        <v>3152</v>
      </c>
      <c r="F326" s="211" t="s">
        <v>224</v>
      </c>
      <c r="G326" s="231"/>
      <c r="H326" s="65"/>
      <c r="I326" s="222"/>
      <c r="J326" s="66"/>
      <c r="K326" s="66"/>
      <c r="L326" s="66"/>
      <c r="M326" s="64"/>
      <c r="N326" s="308"/>
      <c r="O326" s="309"/>
      <c r="P326" s="127"/>
      <c r="Q326" s="67"/>
      <c r="R326" s="67"/>
      <c r="S326" s="67"/>
      <c r="T326" s="67"/>
      <c r="U326" s="67"/>
      <c r="V326" s="67"/>
      <c r="W326" s="67"/>
      <c r="X326" s="67"/>
      <c r="Y326" s="68"/>
      <c r="Z326" s="68"/>
      <c r="AA326" s="68"/>
      <c r="AB326" s="67"/>
      <c r="AC326" s="67"/>
      <c r="AD326" s="67"/>
      <c r="AE326" s="67"/>
      <c r="AF326" s="67"/>
      <c r="AG326" s="67"/>
      <c r="AH326" s="67"/>
      <c r="AI326" s="67"/>
      <c r="AJ326" s="68"/>
      <c r="AK326" s="68"/>
      <c r="AL326" s="68"/>
      <c r="AM326" s="67"/>
      <c r="AN326" s="67"/>
      <c r="AO326" s="67"/>
      <c r="AP326" s="67"/>
      <c r="AQ326" s="67"/>
      <c r="AR326" s="67"/>
      <c r="AS326" s="67"/>
      <c r="AT326" s="67"/>
      <c r="AU326" s="67"/>
      <c r="AV326" s="67"/>
      <c r="AW326" s="67"/>
      <c r="AX326" s="68"/>
      <c r="AY326" s="68"/>
      <c r="AZ326" s="69"/>
      <c r="BA326" s="70"/>
      <c r="BB326" s="71"/>
      <c r="BC326" s="54"/>
      <c r="BD326" s="41">
        <v>3</v>
      </c>
      <c r="BE326" s="52">
        <v>31</v>
      </c>
      <c r="BF326" s="62">
        <v>3152</v>
      </c>
      <c r="BG326" s="275"/>
    </row>
    <row r="327" spans="1:59" s="63" customFormat="1" ht="12.75" x14ac:dyDescent="0.2">
      <c r="A327" s="196">
        <v>3</v>
      </c>
      <c r="B327" s="197" t="s">
        <v>108</v>
      </c>
      <c r="C327" s="208">
        <v>31</v>
      </c>
      <c r="D327" s="209" t="s">
        <v>109</v>
      </c>
      <c r="E327" s="210">
        <v>3152</v>
      </c>
      <c r="F327" s="211" t="s">
        <v>224</v>
      </c>
      <c r="G327" s="231" t="s">
        <v>53</v>
      </c>
      <c r="H327" s="72" t="s">
        <v>1233</v>
      </c>
      <c r="I327" s="223" t="s">
        <v>1183</v>
      </c>
      <c r="J327" s="73"/>
      <c r="K327" s="73"/>
      <c r="L327" s="73"/>
      <c r="M327" s="74"/>
      <c r="N327" s="247"/>
      <c r="O327" s="306"/>
      <c r="P327" s="105"/>
      <c r="Q327" s="75"/>
      <c r="R327" s="75"/>
      <c r="S327" s="75"/>
      <c r="T327" s="75"/>
      <c r="U327" s="75"/>
      <c r="V327" s="75"/>
      <c r="W327" s="75"/>
      <c r="X327" s="75"/>
      <c r="Y327" s="76" t="s">
        <v>1241</v>
      </c>
      <c r="Z327" s="77" t="s">
        <v>1241</v>
      </c>
      <c r="AA327" s="78">
        <f>AA$126</f>
        <v>1000</v>
      </c>
      <c r="AB327" s="75"/>
      <c r="AC327" s="75"/>
      <c r="AD327" s="75"/>
      <c r="AE327" s="75"/>
      <c r="AF327" s="75"/>
      <c r="AG327" s="75"/>
      <c r="AH327" s="75"/>
      <c r="AI327" s="75"/>
      <c r="AJ327" s="76" t="s">
        <v>1241</v>
      </c>
      <c r="AK327" s="77" t="s">
        <v>1241</v>
      </c>
      <c r="AL327" s="78">
        <f>AL$126</f>
        <v>0</v>
      </c>
      <c r="AM327" s="75"/>
      <c r="AN327" s="75"/>
      <c r="AO327" s="75"/>
      <c r="AP327" s="75"/>
      <c r="AQ327" s="75"/>
      <c r="AR327" s="75"/>
      <c r="AS327" s="75"/>
      <c r="AT327" s="75"/>
      <c r="AU327" s="75"/>
      <c r="AV327" s="75"/>
      <c r="AW327" s="76" t="s">
        <v>1241</v>
      </c>
      <c r="AX327" s="77" t="s">
        <v>1241</v>
      </c>
      <c r="AY327" s="78">
        <f>AY$126</f>
        <v>500</v>
      </c>
      <c r="AZ327" s="79"/>
      <c r="BA327" s="80" t="str">
        <f>I327</f>
        <v>&gt; see 3112, Reinforcement for in situ concrete</v>
      </c>
      <c r="BB327" s="71"/>
      <c r="BC327" s="54"/>
      <c r="BD327" s="41">
        <v>3</v>
      </c>
      <c r="BE327" s="52">
        <v>31</v>
      </c>
      <c r="BF327" s="62">
        <v>3152</v>
      </c>
      <c r="BG327" s="276" t="s">
        <v>47</v>
      </c>
    </row>
    <row r="328" spans="1:59" s="63" customFormat="1" ht="12.75" x14ac:dyDescent="0.2">
      <c r="A328" s="196">
        <v>3</v>
      </c>
      <c r="B328" s="197" t="s">
        <v>108</v>
      </c>
      <c r="C328" s="208">
        <v>31</v>
      </c>
      <c r="D328" s="209" t="s">
        <v>109</v>
      </c>
      <c r="E328" s="210">
        <v>3152</v>
      </c>
      <c r="F328" s="211" t="s">
        <v>224</v>
      </c>
      <c r="G328" s="231"/>
      <c r="H328" s="65"/>
      <c r="I328" s="222"/>
      <c r="J328" s="66"/>
      <c r="K328" s="66"/>
      <c r="L328" s="66"/>
      <c r="M328" s="64"/>
      <c r="N328" s="304"/>
      <c r="O328" s="305"/>
      <c r="P328" s="127"/>
      <c r="Q328" s="67"/>
      <c r="R328" s="67"/>
      <c r="S328" s="67"/>
      <c r="T328" s="67"/>
      <c r="U328" s="67"/>
      <c r="V328" s="67"/>
      <c r="W328" s="67"/>
      <c r="X328" s="67"/>
      <c r="Y328" s="68"/>
      <c r="Z328" s="68"/>
      <c r="AA328" s="68"/>
      <c r="AB328" s="67"/>
      <c r="AC328" s="67"/>
      <c r="AD328" s="67"/>
      <c r="AE328" s="67"/>
      <c r="AF328" s="67"/>
      <c r="AG328" s="67"/>
      <c r="AH328" s="67"/>
      <c r="AI328" s="67"/>
      <c r="AJ328" s="68"/>
      <c r="AK328" s="68"/>
      <c r="AL328" s="68"/>
      <c r="AM328" s="67"/>
      <c r="AN328" s="67"/>
      <c r="AO328" s="67"/>
      <c r="AP328" s="67"/>
      <c r="AQ328" s="67"/>
      <c r="AR328" s="67"/>
      <c r="AS328" s="67"/>
      <c r="AT328" s="67"/>
      <c r="AU328" s="67"/>
      <c r="AV328" s="67"/>
      <c r="AW328" s="67"/>
      <c r="AX328" s="68"/>
      <c r="AY328" s="68"/>
      <c r="AZ328" s="69"/>
      <c r="BA328" s="70"/>
      <c r="BB328" s="71"/>
      <c r="BC328" s="54"/>
      <c r="BD328" s="41">
        <v>3</v>
      </c>
      <c r="BE328" s="52">
        <v>31</v>
      </c>
      <c r="BF328" s="62">
        <v>3152</v>
      </c>
      <c r="BG328" s="275"/>
    </row>
    <row r="329" spans="1:59" s="63" customFormat="1" ht="12.75" x14ac:dyDescent="0.2">
      <c r="A329" s="196">
        <v>3</v>
      </c>
      <c r="B329" s="197" t="s">
        <v>108</v>
      </c>
      <c r="C329" s="208">
        <v>31</v>
      </c>
      <c r="D329" s="209" t="s">
        <v>109</v>
      </c>
      <c r="E329" s="210">
        <v>3152</v>
      </c>
      <c r="F329" s="211" t="s">
        <v>224</v>
      </c>
      <c r="G329" s="230"/>
      <c r="H329" s="56"/>
      <c r="I329" s="221"/>
      <c r="J329" s="57"/>
      <c r="K329" s="57"/>
      <c r="L329" s="57"/>
      <c r="M329" s="55"/>
      <c r="N329" s="303"/>
      <c r="O329" s="245"/>
      <c r="P329" s="122"/>
      <c r="Q329" s="58"/>
      <c r="R329" s="58"/>
      <c r="S329" s="58"/>
      <c r="T329" s="58"/>
      <c r="U329" s="58"/>
      <c r="V329" s="58"/>
      <c r="W329" s="58"/>
      <c r="X329" s="58"/>
      <c r="Y329" s="59"/>
      <c r="Z329" s="59"/>
      <c r="AA329" s="59"/>
      <c r="AB329" s="58"/>
      <c r="AC329" s="58"/>
      <c r="AD329" s="58"/>
      <c r="AE329" s="58"/>
      <c r="AF329" s="58"/>
      <c r="AG329" s="58"/>
      <c r="AH329" s="58"/>
      <c r="AI329" s="58"/>
      <c r="AJ329" s="59"/>
      <c r="AK329" s="59"/>
      <c r="AL329" s="59"/>
      <c r="AM329" s="58"/>
      <c r="AN329" s="58"/>
      <c r="AO329" s="58"/>
      <c r="AP329" s="58"/>
      <c r="AQ329" s="58"/>
      <c r="AR329" s="58"/>
      <c r="AS329" s="58"/>
      <c r="AT329" s="58"/>
      <c r="AU329" s="58"/>
      <c r="AV329" s="58"/>
      <c r="AW329" s="58"/>
      <c r="AX329" s="59"/>
      <c r="AY329" s="59"/>
      <c r="AZ329" s="60"/>
      <c r="BA329" s="61"/>
      <c r="BB329" s="54"/>
      <c r="BC329" s="54"/>
      <c r="BD329" s="41">
        <v>3</v>
      </c>
      <c r="BE329" s="52">
        <v>31</v>
      </c>
      <c r="BF329" s="62">
        <v>3152</v>
      </c>
      <c r="BG329" s="274"/>
    </row>
    <row r="330" spans="1:59" s="63" customFormat="1" ht="12.75" x14ac:dyDescent="0.2">
      <c r="A330" s="196">
        <v>3</v>
      </c>
      <c r="B330" s="197" t="s">
        <v>108</v>
      </c>
      <c r="C330" s="208">
        <v>31</v>
      </c>
      <c r="D330" s="209" t="s">
        <v>109</v>
      </c>
      <c r="E330" s="212">
        <v>3161</v>
      </c>
      <c r="F330" s="213" t="s">
        <v>225</v>
      </c>
      <c r="G330" s="232"/>
      <c r="H330" s="97"/>
      <c r="I330" s="224"/>
      <c r="J330" s="98"/>
      <c r="K330" s="98"/>
      <c r="L330" s="98"/>
      <c r="M330" s="96"/>
      <c r="N330" s="307"/>
      <c r="O330" s="246"/>
      <c r="P330" s="124"/>
      <c r="Q330" s="124"/>
      <c r="R330" s="124"/>
      <c r="S330" s="124"/>
      <c r="T330" s="124"/>
      <c r="U330" s="124"/>
      <c r="V330" s="124"/>
      <c r="W330" s="124"/>
      <c r="X330" s="124"/>
      <c r="Y330" s="100"/>
      <c r="Z330" s="125"/>
      <c r="AA330" s="125"/>
      <c r="AB330" s="124"/>
      <c r="AC330" s="124"/>
      <c r="AD330" s="124"/>
      <c r="AE330" s="124"/>
      <c r="AF330" s="124"/>
      <c r="AG330" s="124"/>
      <c r="AH330" s="124"/>
      <c r="AI330" s="124"/>
      <c r="AJ330" s="100"/>
      <c r="AK330" s="125"/>
      <c r="AL330" s="125"/>
      <c r="AM330" s="124"/>
      <c r="AN330" s="124"/>
      <c r="AO330" s="124"/>
      <c r="AP330" s="124"/>
      <c r="AQ330" s="124"/>
      <c r="AR330" s="124"/>
      <c r="AS330" s="124"/>
      <c r="AT330" s="124"/>
      <c r="AU330" s="124"/>
      <c r="AV330" s="124"/>
      <c r="AW330" s="99"/>
      <c r="AX330" s="125"/>
      <c r="AY330" s="100"/>
      <c r="AZ330" s="101"/>
      <c r="BA330" s="102"/>
      <c r="BB330" s="95"/>
      <c r="BC330" s="95"/>
      <c r="BD330" s="41">
        <v>3</v>
      </c>
      <c r="BE330" s="52">
        <v>31</v>
      </c>
      <c r="BF330" s="103">
        <v>3161</v>
      </c>
      <c r="BG330" s="277"/>
    </row>
    <row r="331" spans="1:59" s="63" customFormat="1" ht="12.75" x14ac:dyDescent="0.2">
      <c r="A331" s="196">
        <v>3</v>
      </c>
      <c r="B331" s="197" t="s">
        <v>108</v>
      </c>
      <c r="C331" s="208">
        <v>31</v>
      </c>
      <c r="D331" s="209" t="s">
        <v>109</v>
      </c>
      <c r="E331" s="212">
        <v>3161</v>
      </c>
      <c r="F331" s="213" t="s">
        <v>225</v>
      </c>
      <c r="G331" s="231"/>
      <c r="H331" s="65"/>
      <c r="I331" s="222"/>
      <c r="J331" s="66"/>
      <c r="K331" s="66"/>
      <c r="L331" s="66"/>
      <c r="M331" s="64"/>
      <c r="N331" s="304"/>
      <c r="O331" s="305"/>
      <c r="P331" s="127"/>
      <c r="Q331" s="67"/>
      <c r="R331" s="67"/>
      <c r="S331" s="67"/>
      <c r="T331" s="67"/>
      <c r="U331" s="67"/>
      <c r="V331" s="67"/>
      <c r="W331" s="67"/>
      <c r="X331" s="67"/>
      <c r="Y331" s="68"/>
      <c r="Z331" s="68"/>
      <c r="AA331" s="68"/>
      <c r="AB331" s="67"/>
      <c r="AC331" s="67"/>
      <c r="AD331" s="67"/>
      <c r="AE331" s="67"/>
      <c r="AF331" s="67"/>
      <c r="AG331" s="67"/>
      <c r="AH331" s="67"/>
      <c r="AI331" s="67"/>
      <c r="AJ331" s="68"/>
      <c r="AK331" s="68"/>
      <c r="AL331" s="68"/>
      <c r="AM331" s="67"/>
      <c r="AN331" s="67"/>
      <c r="AO331" s="67"/>
      <c r="AP331" s="67"/>
      <c r="AQ331" s="67"/>
      <c r="AR331" s="67"/>
      <c r="AS331" s="67"/>
      <c r="AT331" s="67"/>
      <c r="AU331" s="67"/>
      <c r="AV331" s="67"/>
      <c r="AW331" s="67"/>
      <c r="AX331" s="68"/>
      <c r="AY331" s="68"/>
      <c r="AZ331" s="69"/>
      <c r="BA331" s="70"/>
      <c r="BB331" s="71"/>
      <c r="BC331" s="95"/>
      <c r="BD331" s="41">
        <v>3</v>
      </c>
      <c r="BE331" s="52">
        <v>31</v>
      </c>
      <c r="BF331" s="103">
        <v>3161</v>
      </c>
      <c r="BG331" s="275"/>
    </row>
    <row r="332" spans="1:59" s="63" customFormat="1" ht="12.75" x14ac:dyDescent="0.2">
      <c r="A332" s="196">
        <v>3</v>
      </c>
      <c r="B332" s="197" t="s">
        <v>108</v>
      </c>
      <c r="C332" s="208">
        <v>31</v>
      </c>
      <c r="D332" s="209" t="s">
        <v>109</v>
      </c>
      <c r="E332" s="212">
        <v>3161</v>
      </c>
      <c r="F332" s="213" t="s">
        <v>225</v>
      </c>
      <c r="G332" s="231" t="s">
        <v>46</v>
      </c>
      <c r="H332" s="72" t="s">
        <v>1233</v>
      </c>
      <c r="I332" s="73" t="s">
        <v>1164</v>
      </c>
      <c r="J332" s="73"/>
      <c r="K332" s="73"/>
      <c r="L332" s="73"/>
      <c r="M332" s="74"/>
      <c r="N332" s="247"/>
      <c r="O332" s="306"/>
      <c r="P332" s="105"/>
      <c r="Q332" s="75"/>
      <c r="R332" s="75"/>
      <c r="S332" s="75"/>
      <c r="T332" s="75"/>
      <c r="U332" s="75"/>
      <c r="V332" s="75"/>
      <c r="W332" s="75"/>
      <c r="X332" s="75"/>
      <c r="Y332" s="76" t="s">
        <v>1241</v>
      </c>
      <c r="Z332" s="77" t="s">
        <v>1241</v>
      </c>
      <c r="AA332" s="78">
        <f>AA$143</f>
        <v>0</v>
      </c>
      <c r="AB332" s="75"/>
      <c r="AC332" s="75"/>
      <c r="AD332" s="75"/>
      <c r="AE332" s="75"/>
      <c r="AF332" s="75"/>
      <c r="AG332" s="75"/>
      <c r="AH332" s="75"/>
      <c r="AI332" s="75"/>
      <c r="AJ332" s="76" t="s">
        <v>1241</v>
      </c>
      <c r="AK332" s="77" t="s">
        <v>1241</v>
      </c>
      <c r="AL332" s="78">
        <f>AL$143</f>
        <v>0</v>
      </c>
      <c r="AM332" s="75"/>
      <c r="AN332" s="75"/>
      <c r="AO332" s="75"/>
      <c r="AP332" s="75"/>
      <c r="AQ332" s="75"/>
      <c r="AR332" s="75"/>
      <c r="AS332" s="75"/>
      <c r="AT332" s="75"/>
      <c r="AU332" s="75"/>
      <c r="AV332" s="75"/>
      <c r="AW332" s="76" t="s">
        <v>1241</v>
      </c>
      <c r="AX332" s="77" t="s">
        <v>1241</v>
      </c>
      <c r="AY332" s="78">
        <f>AY$143</f>
        <v>10</v>
      </c>
      <c r="AZ332" s="79"/>
      <c r="BA332" s="80" t="str">
        <f>I332</f>
        <v>&gt; see 3121, In situ concrete</v>
      </c>
      <c r="BB332" s="71"/>
      <c r="BC332" s="95"/>
      <c r="BD332" s="41">
        <v>3</v>
      </c>
      <c r="BE332" s="52">
        <v>31</v>
      </c>
      <c r="BF332" s="103">
        <v>3161</v>
      </c>
      <c r="BG332" s="276" t="str">
        <f>H332</f>
        <v>Default Scenario (Link)</v>
      </c>
    </row>
    <row r="333" spans="1:59" s="63" customFormat="1" ht="12.75" x14ac:dyDescent="0.2">
      <c r="A333" s="196">
        <v>3</v>
      </c>
      <c r="B333" s="197" t="s">
        <v>108</v>
      </c>
      <c r="C333" s="208">
        <v>31</v>
      </c>
      <c r="D333" s="209" t="s">
        <v>109</v>
      </c>
      <c r="E333" s="212">
        <v>3161</v>
      </c>
      <c r="F333" s="213" t="s">
        <v>225</v>
      </c>
      <c r="G333" s="231"/>
      <c r="H333" s="65"/>
      <c r="I333" s="222"/>
      <c r="J333" s="66"/>
      <c r="K333" s="66"/>
      <c r="L333" s="66"/>
      <c r="M333" s="64"/>
      <c r="N333" s="304"/>
      <c r="O333" s="305"/>
      <c r="P333" s="127"/>
      <c r="Q333" s="67"/>
      <c r="R333" s="67"/>
      <c r="S333" s="67"/>
      <c r="T333" s="67"/>
      <c r="U333" s="67"/>
      <c r="V333" s="67"/>
      <c r="W333" s="67"/>
      <c r="X333" s="67"/>
      <c r="Y333" s="68"/>
      <c r="Z333" s="68"/>
      <c r="AA333" s="68"/>
      <c r="AB333" s="67"/>
      <c r="AC333" s="67"/>
      <c r="AD333" s="67"/>
      <c r="AE333" s="67"/>
      <c r="AF333" s="67"/>
      <c r="AG333" s="67"/>
      <c r="AH333" s="67"/>
      <c r="AI333" s="67"/>
      <c r="AJ333" s="68"/>
      <c r="AK333" s="68"/>
      <c r="AL333" s="68"/>
      <c r="AM333" s="67"/>
      <c r="AN333" s="67"/>
      <c r="AO333" s="67"/>
      <c r="AP333" s="67"/>
      <c r="AQ333" s="67"/>
      <c r="AR333" s="67"/>
      <c r="AS333" s="67"/>
      <c r="AT333" s="67"/>
      <c r="AU333" s="67"/>
      <c r="AV333" s="67"/>
      <c r="AW333" s="67"/>
      <c r="AX333" s="68"/>
      <c r="AY333" s="68"/>
      <c r="AZ333" s="69"/>
      <c r="BA333" s="70"/>
      <c r="BB333" s="71"/>
      <c r="BC333" s="95"/>
      <c r="BD333" s="41">
        <v>3</v>
      </c>
      <c r="BE333" s="52">
        <v>31</v>
      </c>
      <c r="BF333" s="103">
        <v>3161</v>
      </c>
      <c r="BG333" s="275"/>
    </row>
    <row r="334" spans="1:59" s="63" customFormat="1" ht="12.75" x14ac:dyDescent="0.2">
      <c r="A334" s="196">
        <v>3</v>
      </c>
      <c r="B334" s="197" t="s">
        <v>108</v>
      </c>
      <c r="C334" s="208">
        <v>31</v>
      </c>
      <c r="D334" s="209" t="s">
        <v>109</v>
      </c>
      <c r="E334" s="212">
        <v>3161</v>
      </c>
      <c r="F334" s="213" t="s">
        <v>225</v>
      </c>
      <c r="G334" s="232"/>
      <c r="H334" s="97"/>
      <c r="I334" s="224"/>
      <c r="J334" s="98"/>
      <c r="K334" s="98"/>
      <c r="L334" s="98"/>
      <c r="M334" s="96"/>
      <c r="N334" s="307"/>
      <c r="O334" s="246"/>
      <c r="P334" s="124"/>
      <c r="Q334" s="99"/>
      <c r="R334" s="99"/>
      <c r="S334" s="99"/>
      <c r="T334" s="99"/>
      <c r="U334" s="99"/>
      <c r="V334" s="99"/>
      <c r="W334" s="99"/>
      <c r="X334" s="99"/>
      <c r="Y334" s="100"/>
      <c r="Z334" s="100"/>
      <c r="AA334" s="100"/>
      <c r="AB334" s="99"/>
      <c r="AC334" s="99"/>
      <c r="AD334" s="99"/>
      <c r="AE334" s="99"/>
      <c r="AF334" s="99"/>
      <c r="AG334" s="99"/>
      <c r="AH334" s="99"/>
      <c r="AI334" s="99"/>
      <c r="AJ334" s="100"/>
      <c r="AK334" s="100"/>
      <c r="AL334" s="100"/>
      <c r="AM334" s="99"/>
      <c r="AN334" s="99"/>
      <c r="AO334" s="99"/>
      <c r="AP334" s="99"/>
      <c r="AQ334" s="99"/>
      <c r="AR334" s="99"/>
      <c r="AS334" s="99"/>
      <c r="AT334" s="99"/>
      <c r="AU334" s="99"/>
      <c r="AV334" s="99"/>
      <c r="AW334" s="99"/>
      <c r="AX334" s="100"/>
      <c r="AY334" s="100"/>
      <c r="AZ334" s="101"/>
      <c r="BA334" s="102"/>
      <c r="BB334" s="95"/>
      <c r="BC334" s="95"/>
      <c r="BD334" s="41">
        <v>3</v>
      </c>
      <c r="BE334" s="52">
        <v>31</v>
      </c>
      <c r="BF334" s="103">
        <v>3161</v>
      </c>
      <c r="BG334" s="277"/>
    </row>
    <row r="335" spans="1:59" s="63" customFormat="1" ht="12.75" x14ac:dyDescent="0.2">
      <c r="A335" s="196">
        <v>3</v>
      </c>
      <c r="B335" s="197" t="s">
        <v>108</v>
      </c>
      <c r="C335" s="208">
        <v>31</v>
      </c>
      <c r="D335" s="209" t="s">
        <v>109</v>
      </c>
      <c r="E335" s="210">
        <v>3162</v>
      </c>
      <c r="F335" s="211" t="s">
        <v>226</v>
      </c>
      <c r="G335" s="230"/>
      <c r="H335" s="56"/>
      <c r="I335" s="221"/>
      <c r="J335" s="57"/>
      <c r="K335" s="57"/>
      <c r="L335" s="57"/>
      <c r="M335" s="55"/>
      <c r="N335" s="303"/>
      <c r="O335" s="245"/>
      <c r="P335" s="122"/>
      <c r="Q335" s="122"/>
      <c r="R335" s="122"/>
      <c r="S335" s="122"/>
      <c r="T335" s="122"/>
      <c r="U335" s="122"/>
      <c r="V335" s="122"/>
      <c r="W335" s="122"/>
      <c r="X335" s="122"/>
      <c r="Y335" s="59"/>
      <c r="Z335" s="123"/>
      <c r="AA335" s="123"/>
      <c r="AB335" s="122"/>
      <c r="AC335" s="122"/>
      <c r="AD335" s="122"/>
      <c r="AE335" s="122"/>
      <c r="AF335" s="122"/>
      <c r="AG335" s="122"/>
      <c r="AH335" s="122"/>
      <c r="AI335" s="122"/>
      <c r="AJ335" s="59"/>
      <c r="AK335" s="123"/>
      <c r="AL335" s="123"/>
      <c r="AM335" s="122"/>
      <c r="AN335" s="122"/>
      <c r="AO335" s="122"/>
      <c r="AP335" s="122"/>
      <c r="AQ335" s="122"/>
      <c r="AR335" s="122"/>
      <c r="AS335" s="122"/>
      <c r="AT335" s="122"/>
      <c r="AU335" s="122"/>
      <c r="AV335" s="122"/>
      <c r="AW335" s="58"/>
      <c r="AX335" s="123"/>
      <c r="AY335" s="59"/>
      <c r="AZ335" s="60"/>
      <c r="BA335" s="61"/>
      <c r="BB335" s="54"/>
      <c r="BC335" s="54"/>
      <c r="BD335" s="41">
        <v>3</v>
      </c>
      <c r="BE335" s="52">
        <v>31</v>
      </c>
      <c r="BF335" s="62">
        <v>3162</v>
      </c>
      <c r="BG335" s="274"/>
    </row>
    <row r="336" spans="1:59" s="63" customFormat="1" ht="12.75" x14ac:dyDescent="0.2">
      <c r="A336" s="196">
        <v>3</v>
      </c>
      <c r="B336" s="197" t="s">
        <v>108</v>
      </c>
      <c r="C336" s="208">
        <v>31</v>
      </c>
      <c r="D336" s="209" t="s">
        <v>109</v>
      </c>
      <c r="E336" s="210">
        <v>3162</v>
      </c>
      <c r="F336" s="211" t="s">
        <v>226</v>
      </c>
      <c r="G336" s="230"/>
      <c r="H336" s="56"/>
      <c r="I336" s="221"/>
      <c r="J336" s="57"/>
      <c r="K336" s="57"/>
      <c r="L336" s="57"/>
      <c r="M336" s="55"/>
      <c r="N336" s="303"/>
      <c r="O336" s="245"/>
      <c r="P336" s="122"/>
      <c r="Q336" s="58"/>
      <c r="R336" s="58"/>
      <c r="S336" s="58"/>
      <c r="T336" s="58"/>
      <c r="U336" s="58"/>
      <c r="V336" s="58"/>
      <c r="W336" s="58"/>
      <c r="X336" s="58"/>
      <c r="Y336" s="59"/>
      <c r="Z336" s="59"/>
      <c r="AA336" s="59"/>
      <c r="AB336" s="58"/>
      <c r="AC336" s="58"/>
      <c r="AD336" s="58"/>
      <c r="AE336" s="58"/>
      <c r="AF336" s="58"/>
      <c r="AG336" s="58"/>
      <c r="AH336" s="58"/>
      <c r="AI336" s="58"/>
      <c r="AJ336" s="59"/>
      <c r="AK336" s="59"/>
      <c r="AL336" s="59"/>
      <c r="AM336" s="58"/>
      <c r="AN336" s="58"/>
      <c r="AO336" s="58"/>
      <c r="AP336" s="58"/>
      <c r="AQ336" s="58"/>
      <c r="AR336" s="58"/>
      <c r="AS336" s="58"/>
      <c r="AT336" s="58"/>
      <c r="AU336" s="58"/>
      <c r="AV336" s="58"/>
      <c r="AW336" s="58"/>
      <c r="AX336" s="59"/>
      <c r="AY336" s="59"/>
      <c r="AZ336" s="60"/>
      <c r="BA336" s="61"/>
      <c r="BB336" s="54"/>
      <c r="BC336" s="54"/>
      <c r="BD336" s="41">
        <v>3</v>
      </c>
      <c r="BE336" s="52">
        <v>31</v>
      </c>
      <c r="BF336" s="62">
        <v>3162</v>
      </c>
      <c r="BG336" s="274"/>
    </row>
    <row r="337" spans="1:59" s="63" customFormat="1" ht="12.75" x14ac:dyDescent="0.2">
      <c r="A337" s="196">
        <v>3</v>
      </c>
      <c r="B337" s="197" t="s">
        <v>108</v>
      </c>
      <c r="C337" s="208">
        <v>31</v>
      </c>
      <c r="D337" s="209" t="s">
        <v>109</v>
      </c>
      <c r="E337" s="210">
        <v>3162</v>
      </c>
      <c r="F337" s="211" t="s">
        <v>226</v>
      </c>
      <c r="G337" s="231"/>
      <c r="H337" s="65"/>
      <c r="I337" s="222"/>
      <c r="J337" s="66"/>
      <c r="K337" s="66"/>
      <c r="L337" s="66"/>
      <c r="M337" s="64"/>
      <c r="N337" s="308"/>
      <c r="O337" s="309"/>
      <c r="P337" s="127"/>
      <c r="Q337" s="67"/>
      <c r="R337" s="67"/>
      <c r="S337" s="67"/>
      <c r="T337" s="67"/>
      <c r="U337" s="67"/>
      <c r="V337" s="67"/>
      <c r="W337" s="67"/>
      <c r="X337" s="67"/>
      <c r="Y337" s="68"/>
      <c r="Z337" s="68"/>
      <c r="AA337" s="68"/>
      <c r="AB337" s="67"/>
      <c r="AC337" s="67"/>
      <c r="AD337" s="67"/>
      <c r="AE337" s="67"/>
      <c r="AF337" s="67"/>
      <c r="AG337" s="67"/>
      <c r="AH337" s="67"/>
      <c r="AI337" s="67"/>
      <c r="AJ337" s="68"/>
      <c r="AK337" s="68"/>
      <c r="AL337" s="68"/>
      <c r="AM337" s="67"/>
      <c r="AN337" s="67"/>
      <c r="AO337" s="67"/>
      <c r="AP337" s="67"/>
      <c r="AQ337" s="67"/>
      <c r="AR337" s="67"/>
      <c r="AS337" s="67"/>
      <c r="AT337" s="67"/>
      <c r="AU337" s="67"/>
      <c r="AV337" s="67"/>
      <c r="AW337" s="67"/>
      <c r="AX337" s="68"/>
      <c r="AY337" s="68"/>
      <c r="AZ337" s="69"/>
      <c r="BA337" s="70"/>
      <c r="BB337" s="71"/>
      <c r="BC337" s="54"/>
      <c r="BD337" s="41">
        <v>3</v>
      </c>
      <c r="BE337" s="52">
        <v>31</v>
      </c>
      <c r="BF337" s="62">
        <v>3162</v>
      </c>
      <c r="BG337" s="275"/>
    </row>
    <row r="338" spans="1:59" s="63" customFormat="1" ht="12.75" x14ac:dyDescent="0.2">
      <c r="A338" s="196">
        <v>3</v>
      </c>
      <c r="B338" s="197" t="s">
        <v>108</v>
      </c>
      <c r="C338" s="208">
        <v>31</v>
      </c>
      <c r="D338" s="209" t="s">
        <v>109</v>
      </c>
      <c r="E338" s="210">
        <v>3162</v>
      </c>
      <c r="F338" s="211" t="s">
        <v>226</v>
      </c>
      <c r="G338" s="231" t="s">
        <v>56</v>
      </c>
      <c r="H338" s="72" t="s">
        <v>1233</v>
      </c>
      <c r="I338" s="223" t="s">
        <v>1163</v>
      </c>
      <c r="J338" s="73"/>
      <c r="K338" s="73"/>
      <c r="L338" s="73"/>
      <c r="M338" s="74"/>
      <c r="N338" s="247"/>
      <c r="O338" s="306"/>
      <c r="P338" s="105"/>
      <c r="Q338" s="75"/>
      <c r="R338" s="75"/>
      <c r="S338" s="75"/>
      <c r="T338" s="75"/>
      <c r="U338" s="75"/>
      <c r="V338" s="75"/>
      <c r="W338" s="75"/>
      <c r="X338" s="75"/>
      <c r="Y338" s="76" t="s">
        <v>1241</v>
      </c>
      <c r="Z338" s="77" t="s">
        <v>1241</v>
      </c>
      <c r="AA338" s="78">
        <f>AA$229</f>
        <v>0</v>
      </c>
      <c r="AB338" s="75"/>
      <c r="AC338" s="75"/>
      <c r="AD338" s="75"/>
      <c r="AE338" s="75"/>
      <c r="AF338" s="75"/>
      <c r="AG338" s="75"/>
      <c r="AH338" s="75"/>
      <c r="AI338" s="75"/>
      <c r="AJ338" s="76" t="s">
        <v>1241</v>
      </c>
      <c r="AK338" s="77" t="s">
        <v>1241</v>
      </c>
      <c r="AL338" s="78">
        <f>AL$229</f>
        <v>0</v>
      </c>
      <c r="AM338" s="75"/>
      <c r="AN338" s="75"/>
      <c r="AO338" s="75"/>
      <c r="AP338" s="75"/>
      <c r="AQ338" s="75"/>
      <c r="AR338" s="75"/>
      <c r="AS338" s="75"/>
      <c r="AT338" s="75"/>
      <c r="AU338" s="75"/>
      <c r="AV338" s="75"/>
      <c r="AW338" s="76" t="s">
        <v>1241</v>
      </c>
      <c r="AX338" s="77" t="s">
        <v>1241</v>
      </c>
      <c r="AY338" s="78">
        <f>AY$229</f>
        <v>100</v>
      </c>
      <c r="AZ338" s="79"/>
      <c r="BA338" s="80" t="str">
        <f>I338</f>
        <v>&gt; see 3131, Precast concrete</v>
      </c>
      <c r="BB338" s="71"/>
      <c r="BC338" s="54"/>
      <c r="BD338" s="41">
        <v>3</v>
      </c>
      <c r="BE338" s="52">
        <v>31</v>
      </c>
      <c r="BF338" s="62">
        <v>3162</v>
      </c>
      <c r="BG338" s="276" t="s">
        <v>47</v>
      </c>
    </row>
    <row r="339" spans="1:59" s="63" customFormat="1" ht="12.75" x14ac:dyDescent="0.2">
      <c r="A339" s="196">
        <v>3</v>
      </c>
      <c r="B339" s="197" t="s">
        <v>108</v>
      </c>
      <c r="C339" s="208">
        <v>31</v>
      </c>
      <c r="D339" s="209" t="s">
        <v>109</v>
      </c>
      <c r="E339" s="210">
        <v>3162</v>
      </c>
      <c r="F339" s="211" t="s">
        <v>226</v>
      </c>
      <c r="G339" s="231"/>
      <c r="H339" s="65"/>
      <c r="I339" s="222"/>
      <c r="J339" s="66"/>
      <c r="K339" s="66"/>
      <c r="L339" s="66"/>
      <c r="M339" s="64"/>
      <c r="N339" s="304"/>
      <c r="O339" s="305"/>
      <c r="P339" s="127"/>
      <c r="Q339" s="67"/>
      <c r="R339" s="67"/>
      <c r="S339" s="67"/>
      <c r="T339" s="67"/>
      <c r="U339" s="67"/>
      <c r="V339" s="67"/>
      <c r="W339" s="67"/>
      <c r="X339" s="67"/>
      <c r="Y339" s="68"/>
      <c r="Z339" s="68"/>
      <c r="AA339" s="68"/>
      <c r="AB339" s="67"/>
      <c r="AC339" s="67"/>
      <c r="AD339" s="67"/>
      <c r="AE339" s="67"/>
      <c r="AF339" s="67"/>
      <c r="AG339" s="67"/>
      <c r="AH339" s="67"/>
      <c r="AI339" s="67"/>
      <c r="AJ339" s="68"/>
      <c r="AK339" s="68"/>
      <c r="AL339" s="68"/>
      <c r="AM339" s="67"/>
      <c r="AN339" s="67"/>
      <c r="AO339" s="67"/>
      <c r="AP339" s="67"/>
      <c r="AQ339" s="67"/>
      <c r="AR339" s="67"/>
      <c r="AS339" s="67"/>
      <c r="AT339" s="67"/>
      <c r="AU339" s="67"/>
      <c r="AV339" s="67"/>
      <c r="AW339" s="67"/>
      <c r="AX339" s="68"/>
      <c r="AY339" s="68"/>
      <c r="AZ339" s="69"/>
      <c r="BA339" s="70"/>
      <c r="BB339" s="71"/>
      <c r="BC339" s="54"/>
      <c r="BD339" s="41">
        <v>3</v>
      </c>
      <c r="BE339" s="52">
        <v>31</v>
      </c>
      <c r="BF339" s="62">
        <v>3162</v>
      </c>
      <c r="BG339" s="275"/>
    </row>
    <row r="340" spans="1:59" s="63" customFormat="1" ht="12.75" x14ac:dyDescent="0.2">
      <c r="A340" s="196">
        <v>3</v>
      </c>
      <c r="B340" s="197" t="s">
        <v>108</v>
      </c>
      <c r="C340" s="208">
        <v>31</v>
      </c>
      <c r="D340" s="209" t="s">
        <v>109</v>
      </c>
      <c r="E340" s="210">
        <v>3162</v>
      </c>
      <c r="F340" s="211" t="s">
        <v>226</v>
      </c>
      <c r="G340" s="230"/>
      <c r="H340" s="56"/>
      <c r="I340" s="221"/>
      <c r="J340" s="57"/>
      <c r="K340" s="57"/>
      <c r="L340" s="57"/>
      <c r="M340" s="55"/>
      <c r="N340" s="303"/>
      <c r="O340" s="245"/>
      <c r="P340" s="122"/>
      <c r="Q340" s="58"/>
      <c r="R340" s="58"/>
      <c r="S340" s="58"/>
      <c r="T340" s="58"/>
      <c r="U340" s="58"/>
      <c r="V340" s="58"/>
      <c r="W340" s="58"/>
      <c r="X340" s="58"/>
      <c r="Y340" s="59"/>
      <c r="Z340" s="59"/>
      <c r="AA340" s="59"/>
      <c r="AB340" s="58"/>
      <c r="AC340" s="58"/>
      <c r="AD340" s="58"/>
      <c r="AE340" s="58"/>
      <c r="AF340" s="58"/>
      <c r="AG340" s="58"/>
      <c r="AH340" s="58"/>
      <c r="AI340" s="58"/>
      <c r="AJ340" s="59"/>
      <c r="AK340" s="59"/>
      <c r="AL340" s="59"/>
      <c r="AM340" s="58"/>
      <c r="AN340" s="58"/>
      <c r="AO340" s="58"/>
      <c r="AP340" s="58"/>
      <c r="AQ340" s="58"/>
      <c r="AR340" s="58"/>
      <c r="AS340" s="58"/>
      <c r="AT340" s="58"/>
      <c r="AU340" s="58"/>
      <c r="AV340" s="58"/>
      <c r="AW340" s="58"/>
      <c r="AX340" s="59"/>
      <c r="AY340" s="59"/>
      <c r="AZ340" s="60"/>
      <c r="BA340" s="61"/>
      <c r="BB340" s="54"/>
      <c r="BC340" s="54"/>
      <c r="BD340" s="41">
        <v>3</v>
      </c>
      <c r="BE340" s="52">
        <v>31</v>
      </c>
      <c r="BF340" s="62">
        <v>3162</v>
      </c>
      <c r="BG340" s="274"/>
    </row>
    <row r="341" spans="1:59" s="63" customFormat="1" ht="12.75" x14ac:dyDescent="0.2">
      <c r="A341" s="196">
        <v>3</v>
      </c>
      <c r="B341" s="197" t="s">
        <v>108</v>
      </c>
      <c r="C341" s="208">
        <v>31</v>
      </c>
      <c r="D341" s="209" t="s">
        <v>109</v>
      </c>
      <c r="E341" s="212">
        <v>3163</v>
      </c>
      <c r="F341" s="213" t="s">
        <v>227</v>
      </c>
      <c r="G341" s="232"/>
      <c r="H341" s="97"/>
      <c r="I341" s="224"/>
      <c r="J341" s="98"/>
      <c r="K341" s="98"/>
      <c r="L341" s="98"/>
      <c r="M341" s="96"/>
      <c r="N341" s="307"/>
      <c r="O341" s="246"/>
      <c r="P341" s="124"/>
      <c r="Q341" s="124"/>
      <c r="R341" s="124"/>
      <c r="S341" s="124"/>
      <c r="T341" s="124"/>
      <c r="U341" s="124"/>
      <c r="V341" s="124"/>
      <c r="W341" s="124"/>
      <c r="X341" s="124"/>
      <c r="Y341" s="100"/>
      <c r="Z341" s="125"/>
      <c r="AA341" s="125"/>
      <c r="AB341" s="124"/>
      <c r="AC341" s="124"/>
      <c r="AD341" s="124"/>
      <c r="AE341" s="124"/>
      <c r="AF341" s="124"/>
      <c r="AG341" s="124"/>
      <c r="AH341" s="124"/>
      <c r="AI341" s="124"/>
      <c r="AJ341" s="100"/>
      <c r="AK341" s="125"/>
      <c r="AL341" s="125"/>
      <c r="AM341" s="124"/>
      <c r="AN341" s="124"/>
      <c r="AO341" s="124"/>
      <c r="AP341" s="124"/>
      <c r="AQ341" s="124"/>
      <c r="AR341" s="124"/>
      <c r="AS341" s="124"/>
      <c r="AT341" s="124"/>
      <c r="AU341" s="124"/>
      <c r="AV341" s="124"/>
      <c r="AW341" s="99"/>
      <c r="AX341" s="125"/>
      <c r="AY341" s="100"/>
      <c r="AZ341" s="101"/>
      <c r="BA341" s="102"/>
      <c r="BB341" s="95"/>
      <c r="BC341" s="95"/>
      <c r="BD341" s="41">
        <v>3</v>
      </c>
      <c r="BE341" s="52">
        <v>31</v>
      </c>
      <c r="BF341" s="103">
        <v>3163</v>
      </c>
      <c r="BG341" s="277"/>
    </row>
    <row r="342" spans="1:59" s="63" customFormat="1" ht="12.75" x14ac:dyDescent="0.2">
      <c r="A342" s="196">
        <v>3</v>
      </c>
      <c r="B342" s="197" t="s">
        <v>108</v>
      </c>
      <c r="C342" s="208">
        <v>31</v>
      </c>
      <c r="D342" s="209" t="s">
        <v>109</v>
      </c>
      <c r="E342" s="212">
        <v>3163</v>
      </c>
      <c r="F342" s="213" t="s">
        <v>227</v>
      </c>
      <c r="G342" s="232"/>
      <c r="H342" s="97"/>
      <c r="I342" s="224"/>
      <c r="J342" s="98"/>
      <c r="K342" s="98"/>
      <c r="L342" s="98"/>
      <c r="M342" s="96"/>
      <c r="N342" s="307"/>
      <c r="O342" s="246"/>
      <c r="P342" s="124"/>
      <c r="Q342" s="99"/>
      <c r="R342" s="99"/>
      <c r="S342" s="99"/>
      <c r="T342" s="99"/>
      <c r="U342" s="99"/>
      <c r="V342" s="99"/>
      <c r="W342" s="99"/>
      <c r="X342" s="99"/>
      <c r="Y342" s="100"/>
      <c r="Z342" s="100"/>
      <c r="AA342" s="100"/>
      <c r="AB342" s="99"/>
      <c r="AC342" s="99"/>
      <c r="AD342" s="99"/>
      <c r="AE342" s="99"/>
      <c r="AF342" s="99"/>
      <c r="AG342" s="99"/>
      <c r="AH342" s="99"/>
      <c r="AI342" s="99"/>
      <c r="AJ342" s="100"/>
      <c r="AK342" s="100"/>
      <c r="AL342" s="100"/>
      <c r="AM342" s="99"/>
      <c r="AN342" s="99"/>
      <c r="AO342" s="99"/>
      <c r="AP342" s="99"/>
      <c r="AQ342" s="99"/>
      <c r="AR342" s="99"/>
      <c r="AS342" s="99"/>
      <c r="AT342" s="99"/>
      <c r="AU342" s="99"/>
      <c r="AV342" s="99"/>
      <c r="AW342" s="99"/>
      <c r="AX342" s="100"/>
      <c r="AY342" s="100"/>
      <c r="AZ342" s="101"/>
      <c r="BA342" s="102"/>
      <c r="BB342" s="95"/>
      <c r="BC342" s="95"/>
      <c r="BD342" s="41">
        <v>3</v>
      </c>
      <c r="BE342" s="52">
        <v>31</v>
      </c>
      <c r="BF342" s="103">
        <v>3163</v>
      </c>
      <c r="BG342" s="277"/>
    </row>
    <row r="343" spans="1:59" s="63" customFormat="1" ht="12.75" x14ac:dyDescent="0.2">
      <c r="A343" s="196">
        <v>3</v>
      </c>
      <c r="B343" s="197" t="s">
        <v>108</v>
      </c>
      <c r="C343" s="208">
        <v>31</v>
      </c>
      <c r="D343" s="209" t="s">
        <v>109</v>
      </c>
      <c r="E343" s="212">
        <v>3163</v>
      </c>
      <c r="F343" s="213" t="s">
        <v>227</v>
      </c>
      <c r="G343" s="231" t="s">
        <v>56</v>
      </c>
      <c r="H343" s="65"/>
      <c r="I343" s="222"/>
      <c r="J343" s="66"/>
      <c r="K343" s="66"/>
      <c r="L343" s="66"/>
      <c r="M343" s="64"/>
      <c r="N343" s="304"/>
      <c r="O343" s="305"/>
      <c r="P343" s="127"/>
      <c r="Q343" s="67"/>
      <c r="R343" s="67"/>
      <c r="S343" s="67"/>
      <c r="T343" s="67"/>
      <c r="U343" s="67"/>
      <c r="V343" s="67"/>
      <c r="W343" s="67"/>
      <c r="X343" s="67"/>
      <c r="Y343" s="68"/>
      <c r="Z343" s="68"/>
      <c r="AA343" s="68"/>
      <c r="AB343" s="67"/>
      <c r="AC343" s="67"/>
      <c r="AD343" s="67"/>
      <c r="AE343" s="67"/>
      <c r="AF343" s="67"/>
      <c r="AG343" s="67"/>
      <c r="AH343" s="67"/>
      <c r="AI343" s="67"/>
      <c r="AJ343" s="68"/>
      <c r="AK343" s="68"/>
      <c r="AL343" s="68"/>
      <c r="AM343" s="67"/>
      <c r="AN343" s="67"/>
      <c r="AO343" s="67"/>
      <c r="AP343" s="67"/>
      <c r="AQ343" s="67"/>
      <c r="AR343" s="67"/>
      <c r="AS343" s="67"/>
      <c r="AT343" s="67"/>
      <c r="AU343" s="67"/>
      <c r="AV343" s="67"/>
      <c r="AW343" s="67"/>
      <c r="AX343" s="68"/>
      <c r="AY343" s="68"/>
      <c r="AZ343" s="69"/>
      <c r="BA343" s="70"/>
      <c r="BB343" s="71"/>
      <c r="BC343" s="95"/>
      <c r="BD343" s="41">
        <v>3</v>
      </c>
      <c r="BE343" s="52">
        <v>31</v>
      </c>
      <c r="BF343" s="103">
        <v>3163</v>
      </c>
      <c r="BG343" s="275"/>
    </row>
    <row r="344" spans="1:59" s="63" customFormat="1" ht="12.75" x14ac:dyDescent="0.2">
      <c r="A344" s="196">
        <v>3</v>
      </c>
      <c r="B344" s="197" t="s">
        <v>108</v>
      </c>
      <c r="C344" s="208">
        <v>31</v>
      </c>
      <c r="D344" s="209" t="s">
        <v>109</v>
      </c>
      <c r="E344" s="212">
        <v>3163</v>
      </c>
      <c r="F344" s="213" t="s">
        <v>227</v>
      </c>
      <c r="G344" s="231" t="s">
        <v>56</v>
      </c>
      <c r="H344" s="72" t="s">
        <v>47</v>
      </c>
      <c r="I344" s="223"/>
      <c r="J344" s="73"/>
      <c r="K344" s="73"/>
      <c r="L344" s="73"/>
      <c r="M344" s="74"/>
      <c r="N344" s="247"/>
      <c r="O344" s="306"/>
      <c r="P344" s="105"/>
      <c r="Q344" s="75"/>
      <c r="R344" s="75"/>
      <c r="S344" s="75"/>
      <c r="T344" s="75"/>
      <c r="U344" s="75"/>
      <c r="V344" s="75"/>
      <c r="W344" s="75"/>
      <c r="X344" s="75"/>
      <c r="Y344" s="76" t="str">
        <f>IF(ISNUMBER(VLOOKUP(Y346,P$7:W$7,MATCH(Y346,P$7:W$7))),VLOOKUP(Y346,P$7:W$7,MATCH(Y346,P$7:W$7)),IF(N348=0,"No Data",IF(Y346&gt;0,"&lt;100",0)))</f>
        <v>&lt;100</v>
      </c>
      <c r="Z344" s="77" t="str">
        <f>IF(ISNUMBER(VLOOKUP(Z348,P$7:W$7,MATCH(Z348,P$7:W$7))),VLOOKUP(Z348,P$7:W$7,MATCH(Z348,P$7:W$7)),IF(N348=0,"No Data",IF(Z348&gt;0,"&lt;100",0)))</f>
        <v>&lt;100</v>
      </c>
      <c r="AA344" s="106">
        <f>IF(ISNUMBER(Z344),Z344,0)</f>
        <v>0</v>
      </c>
      <c r="AB344" s="75"/>
      <c r="AC344" s="75"/>
      <c r="AD344" s="75"/>
      <c r="AE344" s="75"/>
      <c r="AF344" s="75"/>
      <c r="AG344" s="75"/>
      <c r="AH344" s="75"/>
      <c r="AI344" s="75"/>
      <c r="AJ344" s="76">
        <f>IF(ISNUMBER(VLOOKUP(AJ346,AB$7:AH$7,MATCH(AJ346,AB$7:AH$7))),VLOOKUP(AJ346,AB$7:AH$7,MATCH(AJ346,AB$7:AH$7)),IF(N348=0,"No Data",IF(AJ346&gt;0,"&lt;50",0)))</f>
        <v>0</v>
      </c>
      <c r="AK344" s="77">
        <f>IF(ISNUMBER(VLOOKUP(AK348,AB$7:AH$7,MATCH(AK348,AB$7:AH$7))),VLOOKUP(AK348,AB$7:AH$7,MATCH(AK348,AB$7:AH$7)),IF(N348=0,"No Data",IF(AK348&gt;0,"&lt;50",0)))</f>
        <v>0</v>
      </c>
      <c r="AL344" s="106">
        <f>IF(ISNUMBER(AK344),AK344,0)</f>
        <v>0</v>
      </c>
      <c r="AM344" s="75"/>
      <c r="AN344" s="75"/>
      <c r="AO344" s="75"/>
      <c r="AP344" s="75"/>
      <c r="AQ344" s="75"/>
      <c r="AR344" s="75"/>
      <c r="AS344" s="75"/>
      <c r="AT344" s="75"/>
      <c r="AU344" s="75"/>
      <c r="AV344" s="75"/>
      <c r="AW344" s="76">
        <f>IF(ISNUMBER(VLOOKUP(AW346,AM$7:AU$7,MATCH(AW346,AM$7:AU$7))),VLOOKUP(AW346,AM$7:AU$7,MATCH(AW346,AM$7:AU$7)),IF(N348=0,"No Data",IF(AW346&gt;0,"&lt;10",0)))</f>
        <v>1000</v>
      </c>
      <c r="AX344" s="77">
        <f>IF(ISNUMBER(VLOOKUP(AX348,AM$7:AU$7,MATCH(AX348,AM$7:AU$7))),VLOOKUP(AX348,AM$7:AU$7,MATCH(AX348,AM$7:AU$7)),IF(N348=0,"No Data",IF(AX348&gt;0,"&lt;10",0)))</f>
        <v>1000</v>
      </c>
      <c r="AY344" s="106">
        <f>IF(ISNUMBER(AX344),AX344,0)</f>
        <v>1000</v>
      </c>
      <c r="AZ344" s="79"/>
      <c r="BA344" s="80"/>
      <c r="BB344" s="71"/>
      <c r="BC344" s="95"/>
      <c r="BD344" s="41">
        <v>3</v>
      </c>
      <c r="BE344" s="52">
        <v>31</v>
      </c>
      <c r="BF344" s="103">
        <v>3163</v>
      </c>
      <c r="BG344" s="276" t="s">
        <v>47</v>
      </c>
    </row>
    <row r="345" spans="1:59" s="63" customFormat="1" ht="12.75" x14ac:dyDescent="0.2">
      <c r="A345" s="196">
        <v>3</v>
      </c>
      <c r="B345" s="197" t="s">
        <v>108</v>
      </c>
      <c r="C345" s="208">
        <v>31</v>
      </c>
      <c r="D345" s="209" t="s">
        <v>109</v>
      </c>
      <c r="E345" s="212">
        <v>3163</v>
      </c>
      <c r="F345" s="213" t="s">
        <v>227</v>
      </c>
      <c r="G345" s="231" t="s">
        <v>56</v>
      </c>
      <c r="H345" s="81" t="s">
        <v>48</v>
      </c>
      <c r="I345" s="223"/>
      <c r="J345" s="73"/>
      <c r="K345" s="73"/>
      <c r="L345" s="73"/>
      <c r="M345" s="74"/>
      <c r="N345" s="247"/>
      <c r="O345" s="306"/>
      <c r="P345" s="105"/>
      <c r="Q345" s="75"/>
      <c r="R345" s="75"/>
      <c r="S345" s="75"/>
      <c r="T345" s="75"/>
      <c r="U345" s="75"/>
      <c r="V345" s="75"/>
      <c r="W345" s="75"/>
      <c r="X345" s="75"/>
      <c r="Y345" s="82">
        <f>MIN(X349:X351)</f>
        <v>0</v>
      </c>
      <c r="Z345" s="83"/>
      <c r="AA345" s="83"/>
      <c r="AB345" s="75"/>
      <c r="AC345" s="75"/>
      <c r="AD345" s="75"/>
      <c r="AE345" s="75"/>
      <c r="AF345" s="75"/>
      <c r="AG345" s="75"/>
      <c r="AH345" s="75"/>
      <c r="AI345" s="75"/>
      <c r="AJ345" s="82">
        <f>MIN(AI349:AI351)</f>
        <v>0</v>
      </c>
      <c r="AK345" s="83"/>
      <c r="AL345" s="83"/>
      <c r="AM345" s="75"/>
      <c r="AN345" s="75"/>
      <c r="AO345" s="75"/>
      <c r="AP345" s="75"/>
      <c r="AQ345" s="75"/>
      <c r="AR345" s="75"/>
      <c r="AS345" s="75"/>
      <c r="AT345" s="75"/>
      <c r="AU345" s="75"/>
      <c r="AV345" s="75"/>
      <c r="AW345" s="82">
        <f>MIN(AV349:AV351)</f>
        <v>1000</v>
      </c>
      <c r="AX345" s="83"/>
      <c r="AY345" s="83"/>
      <c r="AZ345" s="79"/>
      <c r="BA345" s="80"/>
      <c r="BB345" s="71"/>
      <c r="BC345" s="95"/>
      <c r="BD345" s="41">
        <v>3</v>
      </c>
      <c r="BE345" s="52">
        <v>31</v>
      </c>
      <c r="BF345" s="103">
        <v>3163</v>
      </c>
      <c r="BG345" s="278" t="s">
        <v>48</v>
      </c>
    </row>
    <row r="346" spans="1:59" s="63" customFormat="1" ht="12.75" x14ac:dyDescent="0.2">
      <c r="A346" s="196">
        <v>3</v>
      </c>
      <c r="B346" s="197" t="s">
        <v>108</v>
      </c>
      <c r="C346" s="208">
        <v>31</v>
      </c>
      <c r="D346" s="209" t="s">
        <v>109</v>
      </c>
      <c r="E346" s="212">
        <v>3163</v>
      </c>
      <c r="F346" s="213" t="s">
        <v>227</v>
      </c>
      <c r="G346" s="231" t="s">
        <v>56</v>
      </c>
      <c r="H346" s="81" t="s">
        <v>49</v>
      </c>
      <c r="I346" s="223"/>
      <c r="J346" s="73"/>
      <c r="K346" s="73"/>
      <c r="L346" s="73"/>
      <c r="M346" s="74"/>
      <c r="N346" s="247"/>
      <c r="O346" s="306"/>
      <c r="P346" s="105"/>
      <c r="Q346" s="75"/>
      <c r="R346" s="75"/>
      <c r="S346" s="75"/>
      <c r="T346" s="75"/>
      <c r="U346" s="75"/>
      <c r="V346" s="75"/>
      <c r="W346" s="75"/>
      <c r="X346" s="75"/>
      <c r="Y346" s="84">
        <f>IF(ISNUMBER(AVERAGE(X349:X351)),AVERAGE(X349:X351),0)</f>
        <v>50</v>
      </c>
      <c r="Z346" s="83"/>
      <c r="AA346" s="83"/>
      <c r="AB346" s="75"/>
      <c r="AC346" s="75"/>
      <c r="AD346" s="75"/>
      <c r="AE346" s="75"/>
      <c r="AF346" s="75"/>
      <c r="AG346" s="75"/>
      <c r="AH346" s="75"/>
      <c r="AI346" s="75"/>
      <c r="AJ346" s="84">
        <f>IF(ISNUMBER(AVERAGE(AI349:AI351)),AVERAGE(AI349:AI351),0)</f>
        <v>0</v>
      </c>
      <c r="AK346" s="83"/>
      <c r="AL346" s="83"/>
      <c r="AM346" s="75"/>
      <c r="AN346" s="75"/>
      <c r="AO346" s="75"/>
      <c r="AP346" s="75"/>
      <c r="AQ346" s="75"/>
      <c r="AR346" s="75"/>
      <c r="AS346" s="75"/>
      <c r="AT346" s="75"/>
      <c r="AU346" s="75"/>
      <c r="AV346" s="75"/>
      <c r="AW346" s="84">
        <f>IF(ISNUMBER(AVERAGE(AV349:AV351)),AVERAGE(AV349:AV351),0)</f>
        <v>1000</v>
      </c>
      <c r="AX346" s="83"/>
      <c r="AY346" s="83"/>
      <c r="AZ346" s="79"/>
      <c r="BA346" s="80"/>
      <c r="BB346" s="71"/>
      <c r="BC346" s="95"/>
      <c r="BD346" s="41">
        <v>3</v>
      </c>
      <c r="BE346" s="52">
        <v>31</v>
      </c>
      <c r="BF346" s="103">
        <v>3163</v>
      </c>
      <c r="BG346" s="278" t="s">
        <v>49</v>
      </c>
    </row>
    <row r="347" spans="1:59" s="63" customFormat="1" ht="12.75" x14ac:dyDescent="0.2">
      <c r="A347" s="196">
        <v>3</v>
      </c>
      <c r="B347" s="197" t="s">
        <v>108</v>
      </c>
      <c r="C347" s="208">
        <v>31</v>
      </c>
      <c r="D347" s="209" t="s">
        <v>109</v>
      </c>
      <c r="E347" s="212">
        <v>3163</v>
      </c>
      <c r="F347" s="213" t="s">
        <v>227</v>
      </c>
      <c r="G347" s="231" t="s">
        <v>56</v>
      </c>
      <c r="H347" s="81" t="s">
        <v>50</v>
      </c>
      <c r="I347" s="223"/>
      <c r="J347" s="73"/>
      <c r="K347" s="73"/>
      <c r="L347" s="73"/>
      <c r="M347" s="74"/>
      <c r="N347" s="247"/>
      <c r="O347" s="306"/>
      <c r="P347" s="105"/>
      <c r="Q347" s="75"/>
      <c r="R347" s="75"/>
      <c r="S347" s="75"/>
      <c r="T347" s="75"/>
      <c r="U347" s="75"/>
      <c r="V347" s="75"/>
      <c r="W347" s="75"/>
      <c r="X347" s="75"/>
      <c r="Y347" s="84">
        <f>MAX(X349:X351)</f>
        <v>100</v>
      </c>
      <c r="Z347" s="83"/>
      <c r="AA347" s="83"/>
      <c r="AB347" s="75"/>
      <c r="AC347" s="75"/>
      <c r="AD347" s="75"/>
      <c r="AE347" s="75"/>
      <c r="AF347" s="75"/>
      <c r="AG347" s="75"/>
      <c r="AH347" s="75"/>
      <c r="AI347" s="75"/>
      <c r="AJ347" s="84">
        <f>MAX(AI349:AI351)</f>
        <v>0</v>
      </c>
      <c r="AK347" s="83"/>
      <c r="AL347" s="83"/>
      <c r="AM347" s="75"/>
      <c r="AN347" s="75"/>
      <c r="AO347" s="75"/>
      <c r="AP347" s="75"/>
      <c r="AQ347" s="75"/>
      <c r="AR347" s="75"/>
      <c r="AS347" s="75"/>
      <c r="AT347" s="75"/>
      <c r="AU347" s="75"/>
      <c r="AV347" s="75"/>
      <c r="AW347" s="84">
        <f>MAX(AV349:AV351)</f>
        <v>1000</v>
      </c>
      <c r="AX347" s="83"/>
      <c r="AY347" s="83"/>
      <c r="AZ347" s="79"/>
      <c r="BA347" s="80"/>
      <c r="BB347" s="71"/>
      <c r="BC347" s="95"/>
      <c r="BD347" s="41">
        <v>3</v>
      </c>
      <c r="BE347" s="52">
        <v>31</v>
      </c>
      <c r="BF347" s="103">
        <v>3163</v>
      </c>
      <c r="BG347" s="278" t="s">
        <v>50</v>
      </c>
    </row>
    <row r="348" spans="1:59" s="63" customFormat="1" ht="12.75" x14ac:dyDescent="0.2">
      <c r="A348" s="196">
        <v>3</v>
      </c>
      <c r="B348" s="197" t="s">
        <v>108</v>
      </c>
      <c r="C348" s="208">
        <v>31</v>
      </c>
      <c r="D348" s="209" t="s">
        <v>109</v>
      </c>
      <c r="E348" s="212">
        <v>3163</v>
      </c>
      <c r="F348" s="213" t="s">
        <v>227</v>
      </c>
      <c r="G348" s="231" t="s">
        <v>56</v>
      </c>
      <c r="H348" s="85" t="s">
        <v>51</v>
      </c>
      <c r="I348" s="223"/>
      <c r="J348" s="73"/>
      <c r="K348" s="73"/>
      <c r="L348" s="73"/>
      <c r="M348" s="74"/>
      <c r="N348" s="248">
        <f>SUM(N349:N351)</f>
        <v>2</v>
      </c>
      <c r="O348" s="293">
        <f>SUM(O349:O351)</f>
        <v>1</v>
      </c>
      <c r="P348" s="292"/>
      <c r="Q348" s="87"/>
      <c r="R348" s="87"/>
      <c r="S348" s="87"/>
      <c r="T348" s="87"/>
      <c r="U348" s="87"/>
      <c r="V348" s="87"/>
      <c r="W348" s="87"/>
      <c r="X348" s="87"/>
      <c r="Y348" s="88"/>
      <c r="Z348" s="86">
        <f>SUM(Z349:Z351)</f>
        <v>50</v>
      </c>
      <c r="AA348" s="88"/>
      <c r="AB348" s="87"/>
      <c r="AC348" s="87"/>
      <c r="AD348" s="87"/>
      <c r="AE348" s="87"/>
      <c r="AF348" s="87"/>
      <c r="AG348" s="87"/>
      <c r="AH348" s="87"/>
      <c r="AI348" s="87"/>
      <c r="AJ348" s="88"/>
      <c r="AK348" s="86">
        <f>SUM(AK349:AK351)</f>
        <v>0</v>
      </c>
      <c r="AL348" s="88"/>
      <c r="AM348" s="87"/>
      <c r="AN348" s="87"/>
      <c r="AO348" s="87"/>
      <c r="AP348" s="87"/>
      <c r="AQ348" s="87"/>
      <c r="AR348" s="87"/>
      <c r="AS348" s="87"/>
      <c r="AT348" s="87"/>
      <c r="AU348" s="87"/>
      <c r="AV348" s="87"/>
      <c r="AW348" s="112"/>
      <c r="AX348" s="86">
        <f>SUM(AX349:AX351)</f>
        <v>1000</v>
      </c>
      <c r="AY348" s="88"/>
      <c r="AZ348" s="79"/>
      <c r="BA348" s="80"/>
      <c r="BB348" s="71"/>
      <c r="BC348" s="95"/>
      <c r="BD348" s="41">
        <v>3</v>
      </c>
      <c r="BE348" s="52">
        <v>31</v>
      </c>
      <c r="BF348" s="103">
        <v>3163</v>
      </c>
      <c r="BG348" s="279" t="s">
        <v>51</v>
      </c>
    </row>
    <row r="349" spans="1:59" s="63" customFormat="1" ht="12.75" x14ac:dyDescent="0.2">
      <c r="A349" s="196">
        <v>3</v>
      </c>
      <c r="B349" s="197" t="s">
        <v>108</v>
      </c>
      <c r="C349" s="208">
        <v>31</v>
      </c>
      <c r="D349" s="209" t="s">
        <v>109</v>
      </c>
      <c r="E349" s="212">
        <v>3163</v>
      </c>
      <c r="F349" s="213" t="s">
        <v>227</v>
      </c>
      <c r="G349" s="231" t="s">
        <v>56</v>
      </c>
      <c r="H349" s="89" t="s">
        <v>52</v>
      </c>
      <c r="I349" s="90" t="s">
        <v>228</v>
      </c>
      <c r="J349" s="90"/>
      <c r="K349" s="90" t="s">
        <v>64</v>
      </c>
      <c r="L349" s="90" t="s">
        <v>229</v>
      </c>
      <c r="M349" s="91"/>
      <c r="N349" s="312">
        <v>1</v>
      </c>
      <c r="O349" s="313">
        <f>N349/N$348</f>
        <v>0.5</v>
      </c>
      <c r="P349" s="104"/>
      <c r="Q349" s="92"/>
      <c r="R349" s="92"/>
      <c r="S349" s="92"/>
      <c r="T349" s="92"/>
      <c r="U349" s="92"/>
      <c r="V349" s="92"/>
      <c r="W349" s="92"/>
      <c r="X349" s="109">
        <f>P349*P$7+Q349*Q$7+R349*R$7+S349*S$7+T349*T$7+U349*U$7+V349*V$7+W349*W$7</f>
        <v>0</v>
      </c>
      <c r="Y349" s="83"/>
      <c r="Z349" s="110">
        <f>X349*$O349</f>
        <v>0</v>
      </c>
      <c r="AA349" s="111"/>
      <c r="AB349" s="92"/>
      <c r="AC349" s="92"/>
      <c r="AD349" s="92"/>
      <c r="AE349" s="92"/>
      <c r="AF349" s="92"/>
      <c r="AG349" s="92"/>
      <c r="AH349" s="92"/>
      <c r="AI349" s="109">
        <f>AB349*AB$7+AC349*AC$7+AD349*AD$7+AE349*AE$7+AF349*AF$7+AG349*AG$7+AH349*AH$7</f>
        <v>0</v>
      </c>
      <c r="AJ349" s="83"/>
      <c r="AK349" s="110">
        <f>AI349*$O349</f>
        <v>0</v>
      </c>
      <c r="AL349" s="111"/>
      <c r="AM349" s="92"/>
      <c r="AN349" s="92"/>
      <c r="AO349" s="92"/>
      <c r="AP349" s="92"/>
      <c r="AQ349" s="92"/>
      <c r="AR349" s="92"/>
      <c r="AS349" s="92">
        <v>1</v>
      </c>
      <c r="AT349" s="92"/>
      <c r="AU349" s="92"/>
      <c r="AV349" s="109">
        <f>AM349*AM$7+AN349*AN$7+AO349*AO$7+AP349*AP$7+AQ349*AQ$7+AR349*AR$7+AS349*AS$7+AT349*AT$7+AU349*AU$7</f>
        <v>1000</v>
      </c>
      <c r="AW349" s="75"/>
      <c r="AX349" s="110">
        <f>AV349*$O349</f>
        <v>500</v>
      </c>
      <c r="AY349" s="111"/>
      <c r="AZ349" s="93"/>
      <c r="BA349" s="94" t="s">
        <v>105</v>
      </c>
      <c r="BB349" s="71"/>
      <c r="BC349" s="95"/>
      <c r="BD349" s="41">
        <v>3</v>
      </c>
      <c r="BE349" s="52">
        <v>31</v>
      </c>
      <c r="BF349" s="103">
        <v>3163</v>
      </c>
      <c r="BG349" s="280" t="s">
        <v>52</v>
      </c>
    </row>
    <row r="350" spans="1:59" s="63" customFormat="1" ht="12.75" x14ac:dyDescent="0.2">
      <c r="A350" s="196">
        <v>3</v>
      </c>
      <c r="B350" s="197" t="s">
        <v>108</v>
      </c>
      <c r="C350" s="208">
        <v>31</v>
      </c>
      <c r="D350" s="209" t="s">
        <v>109</v>
      </c>
      <c r="E350" s="212">
        <v>3163</v>
      </c>
      <c r="F350" s="213" t="s">
        <v>227</v>
      </c>
      <c r="G350" s="231" t="s">
        <v>56</v>
      </c>
      <c r="H350" s="89"/>
      <c r="I350" s="90" t="s">
        <v>230</v>
      </c>
      <c r="J350" s="90" t="s">
        <v>231</v>
      </c>
      <c r="K350" s="90" t="s">
        <v>64</v>
      </c>
      <c r="L350" s="90" t="s">
        <v>232</v>
      </c>
      <c r="M350" s="91"/>
      <c r="N350" s="312">
        <v>1</v>
      </c>
      <c r="O350" s="313">
        <f>N350/N$348</f>
        <v>0.5</v>
      </c>
      <c r="P350" s="104">
        <v>1</v>
      </c>
      <c r="Q350" s="92"/>
      <c r="R350" s="92"/>
      <c r="S350" s="92"/>
      <c r="T350" s="92"/>
      <c r="U350" s="92"/>
      <c r="V350" s="92"/>
      <c r="W350" s="92"/>
      <c r="X350" s="109">
        <f>P350*P$7+Q350*Q$7+R350*R$7+S350*S$7+T350*T$7+U350*U$7+V350*V$7+W350*W$7</f>
        <v>100</v>
      </c>
      <c r="Y350" s="83"/>
      <c r="Z350" s="110">
        <f>X350*$O350</f>
        <v>50</v>
      </c>
      <c r="AA350" s="111"/>
      <c r="AB350" s="92"/>
      <c r="AC350" s="92"/>
      <c r="AD350" s="92"/>
      <c r="AE350" s="92"/>
      <c r="AF350" s="92"/>
      <c r="AG350" s="92"/>
      <c r="AH350" s="92"/>
      <c r="AI350" s="109">
        <f>AB350*AB$7+AC350*AC$7+AD350*AD$7+AE350*AE$7+AF350*AF$7+AG350*AG$7+AH350*AH$7</f>
        <v>0</v>
      </c>
      <c r="AJ350" s="83"/>
      <c r="AK350" s="110">
        <f>AI350*$O350</f>
        <v>0</v>
      </c>
      <c r="AL350" s="111"/>
      <c r="AM350" s="92"/>
      <c r="AN350" s="92"/>
      <c r="AO350" s="92"/>
      <c r="AP350" s="92"/>
      <c r="AQ350" s="92"/>
      <c r="AR350" s="92"/>
      <c r="AS350" s="92">
        <v>1</v>
      </c>
      <c r="AT350" s="92"/>
      <c r="AU350" s="92"/>
      <c r="AV350" s="109">
        <f>AM350*AM$7+AN350*AN$7+AO350*AO$7+AP350*AP$7+AQ350*AQ$7+AR350*AR$7+AS350*AS$7+AT350*AT$7+AU350*AU$7</f>
        <v>1000</v>
      </c>
      <c r="AW350" s="75"/>
      <c r="AX350" s="110">
        <f>AV350*$O350</f>
        <v>500</v>
      </c>
      <c r="AY350" s="111"/>
      <c r="AZ350" s="93"/>
      <c r="BA350" s="94" t="s">
        <v>131</v>
      </c>
      <c r="BB350" s="71"/>
      <c r="BC350" s="95"/>
      <c r="BD350" s="41">
        <v>3</v>
      </c>
      <c r="BE350" s="52">
        <v>31</v>
      </c>
      <c r="BF350" s="103">
        <v>3163</v>
      </c>
      <c r="BG350" s="280" t="s">
        <v>52</v>
      </c>
    </row>
    <row r="351" spans="1:59" s="63" customFormat="1" ht="12.75" x14ac:dyDescent="0.2">
      <c r="A351" s="196">
        <v>3</v>
      </c>
      <c r="B351" s="197" t="s">
        <v>108</v>
      </c>
      <c r="C351" s="208">
        <v>31</v>
      </c>
      <c r="D351" s="209" t="s">
        <v>109</v>
      </c>
      <c r="E351" s="212">
        <v>3163</v>
      </c>
      <c r="F351" s="213" t="s">
        <v>227</v>
      </c>
      <c r="G351" s="231" t="s">
        <v>56</v>
      </c>
      <c r="H351" s="89"/>
      <c r="I351" s="90"/>
      <c r="J351" s="90"/>
      <c r="K351" s="90"/>
      <c r="L351" s="90"/>
      <c r="M351" s="91"/>
      <c r="N351" s="247"/>
      <c r="O351" s="306"/>
      <c r="P351" s="104"/>
      <c r="Q351" s="92"/>
      <c r="R351" s="92"/>
      <c r="S351" s="92"/>
      <c r="T351" s="92"/>
      <c r="U351" s="92"/>
      <c r="V351" s="92"/>
      <c r="W351" s="92"/>
      <c r="X351" s="75"/>
      <c r="Y351" s="83"/>
      <c r="Z351" s="83"/>
      <c r="AA351" s="83"/>
      <c r="AB351" s="92"/>
      <c r="AC351" s="92"/>
      <c r="AD351" s="92"/>
      <c r="AE351" s="92"/>
      <c r="AF351" s="92"/>
      <c r="AG351" s="92"/>
      <c r="AH351" s="92"/>
      <c r="AI351" s="75"/>
      <c r="AJ351" s="83"/>
      <c r="AK351" s="83"/>
      <c r="AL351" s="83"/>
      <c r="AM351" s="92"/>
      <c r="AN351" s="92"/>
      <c r="AO351" s="92"/>
      <c r="AP351" s="92"/>
      <c r="AQ351" s="92"/>
      <c r="AR351" s="92"/>
      <c r="AS351" s="92"/>
      <c r="AT351" s="92"/>
      <c r="AU351" s="92"/>
      <c r="AV351" s="75"/>
      <c r="AW351" s="75"/>
      <c r="AX351" s="83"/>
      <c r="AY351" s="83"/>
      <c r="AZ351" s="93"/>
      <c r="BA351" s="94"/>
      <c r="BB351" s="71"/>
      <c r="BC351" s="95"/>
      <c r="BD351" s="41">
        <v>3</v>
      </c>
      <c r="BE351" s="52">
        <v>31</v>
      </c>
      <c r="BF351" s="103">
        <v>3163</v>
      </c>
      <c r="BG351" s="280" t="s">
        <v>52</v>
      </c>
    </row>
    <row r="352" spans="1:59" s="63" customFormat="1" ht="12.75" x14ac:dyDescent="0.2">
      <c r="A352" s="196">
        <v>3</v>
      </c>
      <c r="B352" s="197" t="s">
        <v>108</v>
      </c>
      <c r="C352" s="208">
        <v>31</v>
      </c>
      <c r="D352" s="209" t="s">
        <v>109</v>
      </c>
      <c r="E352" s="212">
        <v>3163</v>
      </c>
      <c r="F352" s="213" t="s">
        <v>227</v>
      </c>
      <c r="G352" s="231" t="s">
        <v>56</v>
      </c>
      <c r="H352" s="65"/>
      <c r="I352" s="222"/>
      <c r="J352" s="66"/>
      <c r="K352" s="66"/>
      <c r="L352" s="66"/>
      <c r="M352" s="64"/>
      <c r="N352" s="304"/>
      <c r="O352" s="305"/>
      <c r="P352" s="127"/>
      <c r="Q352" s="67"/>
      <c r="R352" s="67"/>
      <c r="S352" s="67"/>
      <c r="T352" s="67"/>
      <c r="U352" s="67"/>
      <c r="V352" s="67"/>
      <c r="W352" s="67"/>
      <c r="X352" s="67"/>
      <c r="Y352" s="68"/>
      <c r="Z352" s="68"/>
      <c r="AA352" s="68"/>
      <c r="AB352" s="67"/>
      <c r="AC352" s="67"/>
      <c r="AD352" s="67"/>
      <c r="AE352" s="67"/>
      <c r="AF352" s="67"/>
      <c r="AG352" s="67"/>
      <c r="AH352" s="67"/>
      <c r="AI352" s="67"/>
      <c r="AJ352" s="68"/>
      <c r="AK352" s="68"/>
      <c r="AL352" s="68"/>
      <c r="AM352" s="67"/>
      <c r="AN352" s="67"/>
      <c r="AO352" s="67"/>
      <c r="AP352" s="67"/>
      <c r="AQ352" s="67"/>
      <c r="AR352" s="67"/>
      <c r="AS352" s="67"/>
      <c r="AT352" s="67"/>
      <c r="AU352" s="67"/>
      <c r="AV352" s="67"/>
      <c r="AW352" s="67"/>
      <c r="AX352" s="68"/>
      <c r="AY352" s="68"/>
      <c r="AZ352" s="69"/>
      <c r="BA352" s="70"/>
      <c r="BB352" s="71"/>
      <c r="BC352" s="95"/>
      <c r="BD352" s="41">
        <v>3</v>
      </c>
      <c r="BE352" s="52">
        <v>31</v>
      </c>
      <c r="BF352" s="103">
        <v>3163</v>
      </c>
      <c r="BG352" s="275"/>
    </row>
    <row r="353" spans="1:59" s="63" customFormat="1" ht="12.75" x14ac:dyDescent="0.2">
      <c r="A353" s="196">
        <v>3</v>
      </c>
      <c r="B353" s="197" t="s">
        <v>108</v>
      </c>
      <c r="C353" s="208">
        <v>31</v>
      </c>
      <c r="D353" s="209" t="s">
        <v>109</v>
      </c>
      <c r="E353" s="212">
        <v>3163</v>
      </c>
      <c r="F353" s="213" t="s">
        <v>227</v>
      </c>
      <c r="G353" s="232"/>
      <c r="H353" s="97"/>
      <c r="I353" s="224"/>
      <c r="J353" s="98"/>
      <c r="K353" s="98"/>
      <c r="L353" s="98"/>
      <c r="M353" s="96"/>
      <c r="N353" s="307"/>
      <c r="O353" s="246"/>
      <c r="P353" s="124"/>
      <c r="Q353" s="99"/>
      <c r="R353" s="99"/>
      <c r="S353" s="99"/>
      <c r="T353" s="99"/>
      <c r="U353" s="99"/>
      <c r="V353" s="99"/>
      <c r="W353" s="99"/>
      <c r="X353" s="99"/>
      <c r="Y353" s="100"/>
      <c r="Z353" s="100"/>
      <c r="AA353" s="100"/>
      <c r="AB353" s="99"/>
      <c r="AC353" s="99"/>
      <c r="AD353" s="99"/>
      <c r="AE353" s="99"/>
      <c r="AF353" s="99"/>
      <c r="AG353" s="99"/>
      <c r="AH353" s="99"/>
      <c r="AI353" s="99"/>
      <c r="AJ353" s="100"/>
      <c r="AK353" s="100"/>
      <c r="AL353" s="100"/>
      <c r="AM353" s="99"/>
      <c r="AN353" s="99"/>
      <c r="AO353" s="99"/>
      <c r="AP353" s="99"/>
      <c r="AQ353" s="99"/>
      <c r="AR353" s="99"/>
      <c r="AS353" s="99"/>
      <c r="AT353" s="99"/>
      <c r="AU353" s="99"/>
      <c r="AV353" s="99"/>
      <c r="AW353" s="99"/>
      <c r="AX353" s="100"/>
      <c r="AY353" s="100"/>
      <c r="AZ353" s="101"/>
      <c r="BA353" s="102"/>
      <c r="BB353" s="95"/>
      <c r="BC353" s="95"/>
      <c r="BD353" s="41">
        <v>3</v>
      </c>
      <c r="BE353" s="52">
        <v>31</v>
      </c>
      <c r="BF353" s="103">
        <v>3163</v>
      </c>
      <c r="BG353" s="277"/>
    </row>
    <row r="354" spans="1:59" s="63" customFormat="1" ht="12.75" x14ac:dyDescent="0.2">
      <c r="A354" s="196">
        <v>3</v>
      </c>
      <c r="B354" s="197" t="s">
        <v>108</v>
      </c>
      <c r="C354" s="208">
        <v>31</v>
      </c>
      <c r="D354" s="209" t="s">
        <v>109</v>
      </c>
      <c r="E354" s="212">
        <v>3163</v>
      </c>
      <c r="F354" s="213" t="s">
        <v>227</v>
      </c>
      <c r="G354" s="231"/>
      <c r="H354" s="65"/>
      <c r="I354" s="222"/>
      <c r="J354" s="66"/>
      <c r="K354" s="66"/>
      <c r="L354" s="66"/>
      <c r="M354" s="64"/>
      <c r="N354" s="304"/>
      <c r="O354" s="305"/>
      <c r="P354" s="127"/>
      <c r="Q354" s="67"/>
      <c r="R354" s="67"/>
      <c r="S354" s="67"/>
      <c r="T354" s="67"/>
      <c r="U354" s="67"/>
      <c r="V354" s="67"/>
      <c r="W354" s="67"/>
      <c r="X354" s="67"/>
      <c r="Y354" s="68"/>
      <c r="Z354" s="68"/>
      <c r="AA354" s="68"/>
      <c r="AB354" s="67"/>
      <c r="AC354" s="67"/>
      <c r="AD354" s="67"/>
      <c r="AE354" s="67"/>
      <c r="AF354" s="67"/>
      <c r="AG354" s="67"/>
      <c r="AH354" s="67"/>
      <c r="AI354" s="67"/>
      <c r="AJ354" s="68"/>
      <c r="AK354" s="68"/>
      <c r="AL354" s="68"/>
      <c r="AM354" s="67"/>
      <c r="AN354" s="67"/>
      <c r="AO354" s="67"/>
      <c r="AP354" s="67"/>
      <c r="AQ354" s="67"/>
      <c r="AR354" s="67"/>
      <c r="AS354" s="67"/>
      <c r="AT354" s="67"/>
      <c r="AU354" s="67"/>
      <c r="AV354" s="67"/>
      <c r="AW354" s="67"/>
      <c r="AX354" s="68"/>
      <c r="AY354" s="68"/>
      <c r="AZ354" s="69"/>
      <c r="BA354" s="70"/>
      <c r="BB354" s="71"/>
      <c r="BC354" s="95"/>
      <c r="BD354" s="41">
        <v>3</v>
      </c>
      <c r="BE354" s="52">
        <v>31</v>
      </c>
      <c r="BF354" s="103">
        <v>3163</v>
      </c>
      <c r="BG354" s="275"/>
    </row>
    <row r="355" spans="1:59" s="63" customFormat="1" ht="12.75" x14ac:dyDescent="0.2">
      <c r="A355" s="196">
        <v>3</v>
      </c>
      <c r="B355" s="197" t="s">
        <v>108</v>
      </c>
      <c r="C355" s="208">
        <v>31</v>
      </c>
      <c r="D355" s="209" t="s">
        <v>109</v>
      </c>
      <c r="E355" s="212">
        <v>3163</v>
      </c>
      <c r="F355" s="213" t="s">
        <v>227</v>
      </c>
      <c r="G355" s="231" t="s">
        <v>53</v>
      </c>
      <c r="H355" s="72" t="s">
        <v>1233</v>
      </c>
      <c r="I355" s="223" t="s">
        <v>1183</v>
      </c>
      <c r="J355" s="73"/>
      <c r="K355" s="73"/>
      <c r="L355" s="73"/>
      <c r="M355" s="74"/>
      <c r="N355" s="247"/>
      <c r="O355" s="306"/>
      <c r="P355" s="105"/>
      <c r="Q355" s="75"/>
      <c r="R355" s="75"/>
      <c r="S355" s="75"/>
      <c r="T355" s="75"/>
      <c r="U355" s="75"/>
      <c r="V355" s="75"/>
      <c r="W355" s="75"/>
      <c r="X355" s="75"/>
      <c r="Y355" s="76" t="s">
        <v>1241</v>
      </c>
      <c r="Z355" s="77" t="s">
        <v>1241</v>
      </c>
      <c r="AA355" s="78">
        <f>AA$126</f>
        <v>1000</v>
      </c>
      <c r="AB355" s="75"/>
      <c r="AC355" s="75"/>
      <c r="AD355" s="75"/>
      <c r="AE355" s="75"/>
      <c r="AF355" s="75"/>
      <c r="AG355" s="75"/>
      <c r="AH355" s="75"/>
      <c r="AI355" s="75"/>
      <c r="AJ355" s="76" t="s">
        <v>1241</v>
      </c>
      <c r="AK355" s="77" t="s">
        <v>1241</v>
      </c>
      <c r="AL355" s="78">
        <f>AL$126</f>
        <v>0</v>
      </c>
      <c r="AM355" s="75"/>
      <c r="AN355" s="75"/>
      <c r="AO355" s="75"/>
      <c r="AP355" s="75"/>
      <c r="AQ355" s="75"/>
      <c r="AR355" s="75"/>
      <c r="AS355" s="75"/>
      <c r="AT355" s="75"/>
      <c r="AU355" s="75"/>
      <c r="AV355" s="75"/>
      <c r="AW355" s="76" t="s">
        <v>1241</v>
      </c>
      <c r="AX355" s="77" t="s">
        <v>1241</v>
      </c>
      <c r="AY355" s="78">
        <f>AY$126</f>
        <v>500</v>
      </c>
      <c r="AZ355" s="79"/>
      <c r="BA355" s="80" t="str">
        <f>I355</f>
        <v>&gt; see 3112, Reinforcement for in situ concrete</v>
      </c>
      <c r="BB355" s="71"/>
      <c r="BC355" s="95"/>
      <c r="BD355" s="41">
        <v>3</v>
      </c>
      <c r="BE355" s="52">
        <v>31</v>
      </c>
      <c r="BF355" s="103">
        <v>3163</v>
      </c>
      <c r="BG355" s="276" t="s">
        <v>47</v>
      </c>
    </row>
    <row r="356" spans="1:59" s="63" customFormat="1" ht="12.75" x14ac:dyDescent="0.2">
      <c r="A356" s="196">
        <v>3</v>
      </c>
      <c r="B356" s="197" t="s">
        <v>108</v>
      </c>
      <c r="C356" s="208">
        <v>31</v>
      </c>
      <c r="D356" s="209" t="s">
        <v>109</v>
      </c>
      <c r="E356" s="212">
        <v>3163</v>
      </c>
      <c r="F356" s="213" t="s">
        <v>227</v>
      </c>
      <c r="G356" s="231"/>
      <c r="H356" s="65"/>
      <c r="I356" s="222"/>
      <c r="J356" s="66"/>
      <c r="K356" s="66"/>
      <c r="L356" s="66"/>
      <c r="M356" s="64"/>
      <c r="N356" s="304"/>
      <c r="O356" s="305"/>
      <c r="P356" s="127"/>
      <c r="Q356" s="67"/>
      <c r="R356" s="67"/>
      <c r="S356" s="67"/>
      <c r="T356" s="67"/>
      <c r="U356" s="67"/>
      <c r="V356" s="67"/>
      <c r="W356" s="67"/>
      <c r="X356" s="67"/>
      <c r="Y356" s="68"/>
      <c r="Z356" s="68"/>
      <c r="AA356" s="68"/>
      <c r="AB356" s="67"/>
      <c r="AC356" s="67"/>
      <c r="AD356" s="67"/>
      <c r="AE356" s="67"/>
      <c r="AF356" s="67"/>
      <c r="AG356" s="67"/>
      <c r="AH356" s="67"/>
      <c r="AI356" s="67"/>
      <c r="AJ356" s="68"/>
      <c r="AK356" s="68"/>
      <c r="AL356" s="68"/>
      <c r="AM356" s="67"/>
      <c r="AN356" s="67"/>
      <c r="AO356" s="67"/>
      <c r="AP356" s="67"/>
      <c r="AQ356" s="67"/>
      <c r="AR356" s="67"/>
      <c r="AS356" s="67"/>
      <c r="AT356" s="67"/>
      <c r="AU356" s="67"/>
      <c r="AV356" s="67"/>
      <c r="AW356" s="67"/>
      <c r="AX356" s="68"/>
      <c r="AY356" s="68"/>
      <c r="AZ356" s="69"/>
      <c r="BA356" s="70"/>
      <c r="BB356" s="71"/>
      <c r="BC356" s="95"/>
      <c r="BD356" s="41">
        <v>3</v>
      </c>
      <c r="BE356" s="52">
        <v>31</v>
      </c>
      <c r="BF356" s="103">
        <v>3163</v>
      </c>
      <c r="BG356" s="275"/>
    </row>
    <row r="357" spans="1:59" s="63" customFormat="1" ht="12.75" x14ac:dyDescent="0.2">
      <c r="A357" s="196">
        <v>3</v>
      </c>
      <c r="B357" s="197" t="s">
        <v>108</v>
      </c>
      <c r="C357" s="208">
        <v>31</v>
      </c>
      <c r="D357" s="209" t="s">
        <v>109</v>
      </c>
      <c r="E357" s="212">
        <v>3163</v>
      </c>
      <c r="F357" s="213" t="s">
        <v>227</v>
      </c>
      <c r="G357" s="232"/>
      <c r="H357" s="97"/>
      <c r="I357" s="224"/>
      <c r="J357" s="98"/>
      <c r="K357" s="98"/>
      <c r="L357" s="98"/>
      <c r="M357" s="96"/>
      <c r="N357" s="307"/>
      <c r="O357" s="246"/>
      <c r="P357" s="124"/>
      <c r="Q357" s="124"/>
      <c r="R357" s="124"/>
      <c r="S357" s="124"/>
      <c r="T357" s="124"/>
      <c r="U357" s="124"/>
      <c r="V357" s="124"/>
      <c r="W357" s="124"/>
      <c r="X357" s="124"/>
      <c r="Y357" s="100"/>
      <c r="Z357" s="125"/>
      <c r="AA357" s="125"/>
      <c r="AB357" s="124"/>
      <c r="AC357" s="124"/>
      <c r="AD357" s="124"/>
      <c r="AE357" s="124"/>
      <c r="AF357" s="124"/>
      <c r="AG357" s="124"/>
      <c r="AH357" s="124"/>
      <c r="AI357" s="124"/>
      <c r="AJ357" s="100"/>
      <c r="AK357" s="125"/>
      <c r="AL357" s="125"/>
      <c r="AM357" s="124"/>
      <c r="AN357" s="124"/>
      <c r="AO357" s="124"/>
      <c r="AP357" s="124"/>
      <c r="AQ357" s="124"/>
      <c r="AR357" s="124"/>
      <c r="AS357" s="124"/>
      <c r="AT357" s="124"/>
      <c r="AU357" s="124"/>
      <c r="AV357" s="124"/>
      <c r="AW357" s="99"/>
      <c r="AX357" s="125"/>
      <c r="AY357" s="100"/>
      <c r="AZ357" s="101"/>
      <c r="BA357" s="102"/>
      <c r="BB357" s="95"/>
      <c r="BC357" s="95"/>
      <c r="BD357" s="41">
        <v>3</v>
      </c>
      <c r="BE357" s="52">
        <v>31</v>
      </c>
      <c r="BF357" s="103">
        <v>3163</v>
      </c>
      <c r="BG357" s="277"/>
    </row>
    <row r="358" spans="1:59" s="63" customFormat="1" ht="12.75" x14ac:dyDescent="0.2">
      <c r="A358" s="196">
        <v>3</v>
      </c>
      <c r="B358" s="197" t="s">
        <v>108</v>
      </c>
      <c r="C358" s="208">
        <v>31</v>
      </c>
      <c r="D358" s="209" t="s">
        <v>109</v>
      </c>
      <c r="E358" s="212">
        <v>3163</v>
      </c>
      <c r="F358" s="213" t="s">
        <v>227</v>
      </c>
      <c r="G358" s="231"/>
      <c r="H358" s="65"/>
      <c r="I358" s="222"/>
      <c r="J358" s="66"/>
      <c r="K358" s="66"/>
      <c r="L358" s="66"/>
      <c r="M358" s="64"/>
      <c r="N358" s="304"/>
      <c r="O358" s="305"/>
      <c r="P358" s="127"/>
      <c r="Q358" s="67"/>
      <c r="R358" s="67"/>
      <c r="S358" s="67"/>
      <c r="T358" s="67"/>
      <c r="U358" s="67"/>
      <c r="V358" s="67"/>
      <c r="W358" s="67"/>
      <c r="X358" s="67"/>
      <c r="Y358" s="68"/>
      <c r="Z358" s="68"/>
      <c r="AA358" s="68"/>
      <c r="AB358" s="67"/>
      <c r="AC358" s="67"/>
      <c r="AD358" s="67"/>
      <c r="AE358" s="67"/>
      <c r="AF358" s="67"/>
      <c r="AG358" s="67"/>
      <c r="AH358" s="67"/>
      <c r="AI358" s="67"/>
      <c r="AJ358" s="68"/>
      <c r="AK358" s="68"/>
      <c r="AL358" s="68"/>
      <c r="AM358" s="67"/>
      <c r="AN358" s="67"/>
      <c r="AO358" s="67"/>
      <c r="AP358" s="67"/>
      <c r="AQ358" s="67"/>
      <c r="AR358" s="67"/>
      <c r="AS358" s="67"/>
      <c r="AT358" s="67"/>
      <c r="AU358" s="67"/>
      <c r="AV358" s="67"/>
      <c r="AW358" s="67"/>
      <c r="AX358" s="68"/>
      <c r="AY358" s="68"/>
      <c r="AZ358" s="69"/>
      <c r="BA358" s="70"/>
      <c r="BB358" s="71"/>
      <c r="BC358" s="95"/>
      <c r="BD358" s="41">
        <v>3</v>
      </c>
      <c r="BE358" s="52">
        <v>31</v>
      </c>
      <c r="BF358" s="103">
        <v>3163</v>
      </c>
      <c r="BG358" s="275"/>
    </row>
    <row r="359" spans="1:59" s="63" customFormat="1" ht="12.75" x14ac:dyDescent="0.2">
      <c r="A359" s="196">
        <v>3</v>
      </c>
      <c r="B359" s="197" t="s">
        <v>108</v>
      </c>
      <c r="C359" s="208">
        <v>31</v>
      </c>
      <c r="D359" s="209" t="s">
        <v>109</v>
      </c>
      <c r="E359" s="212">
        <v>3163</v>
      </c>
      <c r="F359" s="213" t="s">
        <v>227</v>
      </c>
      <c r="G359" s="231" t="s">
        <v>46</v>
      </c>
      <c r="H359" s="72" t="s">
        <v>1233</v>
      </c>
      <c r="I359" s="73" t="s">
        <v>1164</v>
      </c>
      <c r="J359" s="73"/>
      <c r="K359" s="73"/>
      <c r="L359" s="73"/>
      <c r="M359" s="74"/>
      <c r="N359" s="247"/>
      <c r="O359" s="306"/>
      <c r="P359" s="105"/>
      <c r="Q359" s="75"/>
      <c r="R359" s="75"/>
      <c r="S359" s="75"/>
      <c r="T359" s="75"/>
      <c r="U359" s="75"/>
      <c r="V359" s="75"/>
      <c r="W359" s="75"/>
      <c r="X359" s="75"/>
      <c r="Y359" s="76" t="s">
        <v>1241</v>
      </c>
      <c r="Z359" s="77" t="s">
        <v>1241</v>
      </c>
      <c r="AA359" s="78">
        <f>AA$143</f>
        <v>0</v>
      </c>
      <c r="AB359" s="75"/>
      <c r="AC359" s="75"/>
      <c r="AD359" s="75"/>
      <c r="AE359" s="75"/>
      <c r="AF359" s="75"/>
      <c r="AG359" s="75"/>
      <c r="AH359" s="75"/>
      <c r="AI359" s="75"/>
      <c r="AJ359" s="76" t="s">
        <v>1241</v>
      </c>
      <c r="AK359" s="77" t="s">
        <v>1241</v>
      </c>
      <c r="AL359" s="78">
        <f>AL$143</f>
        <v>0</v>
      </c>
      <c r="AM359" s="75"/>
      <c r="AN359" s="75"/>
      <c r="AO359" s="75"/>
      <c r="AP359" s="75"/>
      <c r="AQ359" s="75"/>
      <c r="AR359" s="75"/>
      <c r="AS359" s="75"/>
      <c r="AT359" s="75"/>
      <c r="AU359" s="75"/>
      <c r="AV359" s="75"/>
      <c r="AW359" s="76" t="s">
        <v>1241</v>
      </c>
      <c r="AX359" s="77" t="s">
        <v>1241</v>
      </c>
      <c r="AY359" s="78">
        <f>AY$143</f>
        <v>10</v>
      </c>
      <c r="AZ359" s="79"/>
      <c r="BA359" s="80" t="str">
        <f>I359</f>
        <v>&gt; see 3121, In situ concrete</v>
      </c>
      <c r="BB359" s="71"/>
      <c r="BC359" s="95"/>
      <c r="BD359" s="41">
        <v>3</v>
      </c>
      <c r="BE359" s="52">
        <v>31</v>
      </c>
      <c r="BF359" s="103">
        <v>3163</v>
      </c>
      <c r="BG359" s="276" t="str">
        <f>H359</f>
        <v>Default Scenario (Link)</v>
      </c>
    </row>
    <row r="360" spans="1:59" s="63" customFormat="1" ht="12.75" x14ac:dyDescent="0.2">
      <c r="A360" s="196">
        <v>3</v>
      </c>
      <c r="B360" s="197" t="s">
        <v>108</v>
      </c>
      <c r="C360" s="208">
        <v>31</v>
      </c>
      <c r="D360" s="209" t="s">
        <v>109</v>
      </c>
      <c r="E360" s="212">
        <v>3163</v>
      </c>
      <c r="F360" s="213" t="s">
        <v>227</v>
      </c>
      <c r="G360" s="231"/>
      <c r="H360" s="65"/>
      <c r="I360" s="222"/>
      <c r="J360" s="66"/>
      <c r="K360" s="66"/>
      <c r="L360" s="66"/>
      <c r="M360" s="64"/>
      <c r="N360" s="304"/>
      <c r="O360" s="305"/>
      <c r="P360" s="127"/>
      <c r="Q360" s="67"/>
      <c r="R360" s="67"/>
      <c r="S360" s="67"/>
      <c r="T360" s="67"/>
      <c r="U360" s="67"/>
      <c r="V360" s="67"/>
      <c r="W360" s="67"/>
      <c r="X360" s="67"/>
      <c r="Y360" s="68"/>
      <c r="Z360" s="68"/>
      <c r="AA360" s="68"/>
      <c r="AB360" s="67"/>
      <c r="AC360" s="67"/>
      <c r="AD360" s="67"/>
      <c r="AE360" s="67"/>
      <c r="AF360" s="67"/>
      <c r="AG360" s="67"/>
      <c r="AH360" s="67"/>
      <c r="AI360" s="67"/>
      <c r="AJ360" s="68"/>
      <c r="AK360" s="68"/>
      <c r="AL360" s="68"/>
      <c r="AM360" s="67"/>
      <c r="AN360" s="67"/>
      <c r="AO360" s="67"/>
      <c r="AP360" s="67"/>
      <c r="AQ360" s="67"/>
      <c r="AR360" s="67"/>
      <c r="AS360" s="67"/>
      <c r="AT360" s="67"/>
      <c r="AU360" s="67"/>
      <c r="AV360" s="67"/>
      <c r="AW360" s="67"/>
      <c r="AX360" s="68"/>
      <c r="AY360" s="68"/>
      <c r="AZ360" s="69"/>
      <c r="BA360" s="70"/>
      <c r="BB360" s="71"/>
      <c r="BC360" s="95"/>
      <c r="BD360" s="41">
        <v>3</v>
      </c>
      <c r="BE360" s="52">
        <v>31</v>
      </c>
      <c r="BF360" s="103">
        <v>3163</v>
      </c>
      <c r="BG360" s="275"/>
    </row>
    <row r="361" spans="1:59" s="63" customFormat="1" ht="12.75" x14ac:dyDescent="0.2">
      <c r="A361" s="196">
        <v>3</v>
      </c>
      <c r="B361" s="197" t="s">
        <v>108</v>
      </c>
      <c r="C361" s="208">
        <v>31</v>
      </c>
      <c r="D361" s="209" t="s">
        <v>109</v>
      </c>
      <c r="E361" s="212">
        <v>3163</v>
      </c>
      <c r="F361" s="213" t="s">
        <v>227</v>
      </c>
      <c r="G361" s="232"/>
      <c r="H361" s="97"/>
      <c r="I361" s="224"/>
      <c r="J361" s="98"/>
      <c r="K361" s="98"/>
      <c r="L361" s="98"/>
      <c r="M361" s="96"/>
      <c r="N361" s="307"/>
      <c r="O361" s="246"/>
      <c r="P361" s="124"/>
      <c r="Q361" s="124"/>
      <c r="R361" s="124"/>
      <c r="S361" s="124"/>
      <c r="T361" s="124"/>
      <c r="U361" s="124"/>
      <c r="V361" s="124"/>
      <c r="W361" s="124"/>
      <c r="X361" s="124"/>
      <c r="Y361" s="100"/>
      <c r="Z361" s="125"/>
      <c r="AA361" s="125"/>
      <c r="AB361" s="124"/>
      <c r="AC361" s="124"/>
      <c r="AD361" s="124"/>
      <c r="AE361" s="124"/>
      <c r="AF361" s="124"/>
      <c r="AG361" s="124"/>
      <c r="AH361" s="124"/>
      <c r="AI361" s="124"/>
      <c r="AJ361" s="100"/>
      <c r="AK361" s="125"/>
      <c r="AL361" s="125"/>
      <c r="AM361" s="124"/>
      <c r="AN361" s="124"/>
      <c r="AO361" s="124"/>
      <c r="AP361" s="124"/>
      <c r="AQ361" s="124"/>
      <c r="AR361" s="124"/>
      <c r="AS361" s="124"/>
      <c r="AT361" s="124"/>
      <c r="AU361" s="124"/>
      <c r="AV361" s="124"/>
      <c r="AW361" s="99"/>
      <c r="AX361" s="125"/>
      <c r="AY361" s="100"/>
      <c r="AZ361" s="101"/>
      <c r="BA361" s="102"/>
      <c r="BB361" s="95"/>
      <c r="BC361" s="95"/>
      <c r="BD361" s="41">
        <v>3</v>
      </c>
      <c r="BE361" s="52">
        <v>31</v>
      </c>
      <c r="BF361" s="103">
        <v>3163</v>
      </c>
      <c r="BG361" s="277"/>
    </row>
    <row r="362" spans="1:59" s="63" customFormat="1" ht="12.75" x14ac:dyDescent="0.2">
      <c r="A362" s="196">
        <v>3</v>
      </c>
      <c r="B362" s="197" t="s">
        <v>108</v>
      </c>
      <c r="C362" s="208">
        <v>31</v>
      </c>
      <c r="D362" s="209" t="s">
        <v>109</v>
      </c>
      <c r="E362" s="210">
        <v>3181</v>
      </c>
      <c r="F362" s="211" t="s">
        <v>233</v>
      </c>
      <c r="G362" s="230"/>
      <c r="H362" s="56"/>
      <c r="I362" s="221"/>
      <c r="J362" s="57"/>
      <c r="K362" s="57"/>
      <c r="L362" s="57"/>
      <c r="M362" s="55"/>
      <c r="N362" s="303"/>
      <c r="O362" s="245"/>
      <c r="P362" s="122"/>
      <c r="Q362" s="122"/>
      <c r="R362" s="122"/>
      <c r="S362" s="122"/>
      <c r="T362" s="122"/>
      <c r="U362" s="122"/>
      <c r="V362" s="122"/>
      <c r="W362" s="122"/>
      <c r="X362" s="122"/>
      <c r="Y362" s="59"/>
      <c r="Z362" s="123"/>
      <c r="AA362" s="123"/>
      <c r="AB362" s="122"/>
      <c r="AC362" s="122"/>
      <c r="AD362" s="122"/>
      <c r="AE362" s="122"/>
      <c r="AF362" s="122"/>
      <c r="AG362" s="122"/>
      <c r="AH362" s="122"/>
      <c r="AI362" s="122"/>
      <c r="AJ362" s="59"/>
      <c r="AK362" s="123"/>
      <c r="AL362" s="123"/>
      <c r="AM362" s="122"/>
      <c r="AN362" s="122"/>
      <c r="AO362" s="122"/>
      <c r="AP362" s="122"/>
      <c r="AQ362" s="122"/>
      <c r="AR362" s="122"/>
      <c r="AS362" s="122"/>
      <c r="AT362" s="122"/>
      <c r="AU362" s="122"/>
      <c r="AV362" s="122"/>
      <c r="AW362" s="58"/>
      <c r="AX362" s="123"/>
      <c r="AY362" s="59"/>
      <c r="AZ362" s="60"/>
      <c r="BA362" s="61"/>
      <c r="BB362" s="54"/>
      <c r="BC362" s="54"/>
      <c r="BD362" s="41">
        <v>3</v>
      </c>
      <c r="BE362" s="52">
        <v>31</v>
      </c>
      <c r="BF362" s="62">
        <v>3181</v>
      </c>
      <c r="BG362" s="274"/>
    </row>
    <row r="363" spans="1:59" s="63" customFormat="1" ht="12.75" x14ac:dyDescent="0.2">
      <c r="A363" s="196">
        <v>3</v>
      </c>
      <c r="B363" s="197" t="s">
        <v>108</v>
      </c>
      <c r="C363" s="208">
        <v>31</v>
      </c>
      <c r="D363" s="209" t="s">
        <v>109</v>
      </c>
      <c r="E363" s="210">
        <v>3181</v>
      </c>
      <c r="F363" s="211" t="s">
        <v>233</v>
      </c>
      <c r="G363" s="230"/>
      <c r="H363" s="56"/>
      <c r="I363" s="221"/>
      <c r="J363" s="57"/>
      <c r="K363" s="57"/>
      <c r="L363" s="57"/>
      <c r="M363" s="55"/>
      <c r="N363" s="303"/>
      <c r="O363" s="245"/>
      <c r="P363" s="122"/>
      <c r="Q363" s="58"/>
      <c r="R363" s="58"/>
      <c r="S363" s="58"/>
      <c r="T363" s="58"/>
      <c r="U363" s="58"/>
      <c r="V363" s="58"/>
      <c r="W363" s="58"/>
      <c r="X363" s="58"/>
      <c r="Y363" s="59"/>
      <c r="Z363" s="59"/>
      <c r="AA363" s="59"/>
      <c r="AB363" s="58"/>
      <c r="AC363" s="58"/>
      <c r="AD363" s="58"/>
      <c r="AE363" s="58"/>
      <c r="AF363" s="58"/>
      <c r="AG363" s="58"/>
      <c r="AH363" s="58"/>
      <c r="AI363" s="58"/>
      <c r="AJ363" s="59"/>
      <c r="AK363" s="59"/>
      <c r="AL363" s="59"/>
      <c r="AM363" s="58"/>
      <c r="AN363" s="58"/>
      <c r="AO363" s="58"/>
      <c r="AP363" s="58"/>
      <c r="AQ363" s="58"/>
      <c r="AR363" s="58"/>
      <c r="AS363" s="58"/>
      <c r="AT363" s="58"/>
      <c r="AU363" s="58"/>
      <c r="AV363" s="58"/>
      <c r="AW363" s="58"/>
      <c r="AX363" s="59"/>
      <c r="AY363" s="59"/>
      <c r="AZ363" s="60"/>
      <c r="BA363" s="61"/>
      <c r="BB363" s="54"/>
      <c r="BC363" s="54"/>
      <c r="BD363" s="41">
        <v>3</v>
      </c>
      <c r="BE363" s="52">
        <v>31</v>
      </c>
      <c r="BF363" s="62">
        <v>3181</v>
      </c>
      <c r="BG363" s="274"/>
    </row>
    <row r="364" spans="1:59" s="63" customFormat="1" ht="12.75" x14ac:dyDescent="0.2">
      <c r="A364" s="196">
        <v>3</v>
      </c>
      <c r="B364" s="197" t="s">
        <v>108</v>
      </c>
      <c r="C364" s="208">
        <v>31</v>
      </c>
      <c r="D364" s="209" t="s">
        <v>109</v>
      </c>
      <c r="E364" s="210">
        <v>3181</v>
      </c>
      <c r="F364" s="211" t="s">
        <v>233</v>
      </c>
      <c r="G364" s="231" t="s">
        <v>1188</v>
      </c>
      <c r="H364" s="65"/>
      <c r="I364" s="222"/>
      <c r="J364" s="66"/>
      <c r="K364" s="66"/>
      <c r="L364" s="66"/>
      <c r="M364" s="64"/>
      <c r="N364" s="308"/>
      <c r="O364" s="309"/>
      <c r="P364" s="127"/>
      <c r="Q364" s="67"/>
      <c r="R364" s="67"/>
      <c r="S364" s="67"/>
      <c r="T364" s="67"/>
      <c r="U364" s="67"/>
      <c r="V364" s="67"/>
      <c r="W364" s="67"/>
      <c r="X364" s="67"/>
      <c r="Y364" s="68"/>
      <c r="Z364" s="68"/>
      <c r="AA364" s="68"/>
      <c r="AB364" s="67"/>
      <c r="AC364" s="67"/>
      <c r="AD364" s="67"/>
      <c r="AE364" s="67"/>
      <c r="AF364" s="67"/>
      <c r="AG364" s="67"/>
      <c r="AH364" s="67"/>
      <c r="AI364" s="67"/>
      <c r="AJ364" s="68"/>
      <c r="AK364" s="68"/>
      <c r="AL364" s="68"/>
      <c r="AM364" s="67"/>
      <c r="AN364" s="67"/>
      <c r="AO364" s="67"/>
      <c r="AP364" s="67"/>
      <c r="AQ364" s="67"/>
      <c r="AR364" s="67"/>
      <c r="AS364" s="67"/>
      <c r="AT364" s="67"/>
      <c r="AU364" s="67"/>
      <c r="AV364" s="67"/>
      <c r="AW364" s="67"/>
      <c r="AX364" s="68"/>
      <c r="AY364" s="68"/>
      <c r="AZ364" s="69"/>
      <c r="BA364" s="70"/>
      <c r="BB364" s="71"/>
      <c r="BC364" s="54"/>
      <c r="BD364" s="41">
        <v>3</v>
      </c>
      <c r="BE364" s="52">
        <v>31</v>
      </c>
      <c r="BF364" s="62">
        <v>3181</v>
      </c>
      <c r="BG364" s="275"/>
    </row>
    <row r="365" spans="1:59" s="63" customFormat="1" ht="12.75" x14ac:dyDescent="0.2">
      <c r="A365" s="196">
        <v>3</v>
      </c>
      <c r="B365" s="197" t="s">
        <v>108</v>
      </c>
      <c r="C365" s="208">
        <v>31</v>
      </c>
      <c r="D365" s="209" t="s">
        <v>109</v>
      </c>
      <c r="E365" s="210">
        <v>3181</v>
      </c>
      <c r="F365" s="211" t="s">
        <v>233</v>
      </c>
      <c r="G365" s="231" t="s">
        <v>1188</v>
      </c>
      <c r="H365" s="72" t="s">
        <v>47</v>
      </c>
      <c r="I365" s="223"/>
      <c r="J365" s="73"/>
      <c r="K365" s="73"/>
      <c r="L365" s="73"/>
      <c r="M365" s="74"/>
      <c r="N365" s="247"/>
      <c r="O365" s="306"/>
      <c r="P365" s="105"/>
      <c r="Q365" s="75"/>
      <c r="R365" s="75"/>
      <c r="S365" s="75"/>
      <c r="T365" s="75"/>
      <c r="U365" s="75"/>
      <c r="V365" s="75"/>
      <c r="W365" s="75"/>
      <c r="X365" s="75"/>
      <c r="Y365" s="76">
        <f>IF(ISNUMBER(VLOOKUP(Y367,P$7:W$7,MATCH(Y367,P$7:W$7))),VLOOKUP(Y367,P$7:W$7,MATCH(Y367,P$7:W$7)),IF(N369=0,"No Data",IF(Y367&gt;0,"&lt;100",0)))</f>
        <v>25000</v>
      </c>
      <c r="Z365" s="77">
        <f>IF(ISNUMBER(VLOOKUP(Z369,P$7:W$7,MATCH(Z369,P$7:W$7))),VLOOKUP(Z369,P$7:W$7,MATCH(Z369,P$7:W$7)),IF(N369=0,"No Data",IF(Z369&gt;0,"&lt;100",0)))</f>
        <v>25000</v>
      </c>
      <c r="AA365" s="106">
        <f>IF(ISNUMBER(Z365),Z365,0)</f>
        <v>25000</v>
      </c>
      <c r="AB365" s="75"/>
      <c r="AC365" s="75"/>
      <c r="AD365" s="75"/>
      <c r="AE365" s="75"/>
      <c r="AF365" s="75"/>
      <c r="AG365" s="75"/>
      <c r="AH365" s="75"/>
      <c r="AI365" s="75"/>
      <c r="AJ365" s="76">
        <f>IF(ISNUMBER(VLOOKUP(AJ367,AB$7:AH$7,MATCH(AJ367,AB$7:AH$7))),VLOOKUP(AJ367,AB$7:AH$7,MATCH(AJ367,AB$7:AH$7)),IF(N369=0,"No Data",IF(AJ367&gt;0,"&lt;50",0)))</f>
        <v>0</v>
      </c>
      <c r="AK365" s="77">
        <f>IF(ISNUMBER(VLOOKUP(AK369,AB$7:AH$7,MATCH(AK369,AB$7:AH$7))),VLOOKUP(AK369,AB$7:AH$7,MATCH(AK369,AB$7:AH$7)),IF(N369=0,"No Data",IF(AK369&gt;0,"&lt;50",0)))</f>
        <v>0</v>
      </c>
      <c r="AL365" s="106">
        <f>IF(ISNUMBER(AK365),AK365,0)</f>
        <v>0</v>
      </c>
      <c r="AM365" s="75"/>
      <c r="AN365" s="75"/>
      <c r="AO365" s="75"/>
      <c r="AP365" s="75"/>
      <c r="AQ365" s="75"/>
      <c r="AR365" s="75"/>
      <c r="AS365" s="75"/>
      <c r="AT365" s="75"/>
      <c r="AU365" s="75"/>
      <c r="AV365" s="75"/>
      <c r="AW365" s="76">
        <f>IF(ISNUMBER(VLOOKUP(AW367,AM$7:AU$7,MATCH(AW367,AM$7:AU$7))),VLOOKUP(AW367,AM$7:AU$7,MATCH(AW367,AM$7:AU$7)),IF(N369=0,"No Data",IF(AW367&gt;0,"&lt;10",0)))</f>
        <v>100</v>
      </c>
      <c r="AX365" s="77">
        <f>IF(ISNUMBER(VLOOKUP(AX369,AM$7:AU$7,MATCH(AX369,AM$7:AU$7))),VLOOKUP(AX369,AM$7:AU$7,MATCH(AX369,AM$7:AU$7)),IF(N369=0,"No Data",IF(AX369&gt;0,"&lt;10",0)))</f>
        <v>100</v>
      </c>
      <c r="AY365" s="106">
        <f>IF(ISNUMBER(AX365),AX365,0)</f>
        <v>100</v>
      </c>
      <c r="AZ365" s="79"/>
      <c r="BA365" s="80"/>
      <c r="BB365" s="71"/>
      <c r="BC365" s="54"/>
      <c r="BD365" s="41">
        <v>3</v>
      </c>
      <c r="BE365" s="52">
        <v>31</v>
      </c>
      <c r="BF365" s="62">
        <v>3181</v>
      </c>
      <c r="BG365" s="276" t="s">
        <v>47</v>
      </c>
    </row>
    <row r="366" spans="1:59" s="63" customFormat="1" ht="12.75" x14ac:dyDescent="0.2">
      <c r="A366" s="196">
        <v>3</v>
      </c>
      <c r="B366" s="197" t="s">
        <v>108</v>
      </c>
      <c r="C366" s="208">
        <v>31</v>
      </c>
      <c r="D366" s="209" t="s">
        <v>109</v>
      </c>
      <c r="E366" s="210">
        <v>3181</v>
      </c>
      <c r="F366" s="211" t="s">
        <v>233</v>
      </c>
      <c r="G366" s="231" t="s">
        <v>1188</v>
      </c>
      <c r="H366" s="81" t="s">
        <v>48</v>
      </c>
      <c r="I366" s="223"/>
      <c r="J366" s="73"/>
      <c r="K366" s="73"/>
      <c r="L366" s="73"/>
      <c r="M366" s="74"/>
      <c r="N366" s="247"/>
      <c r="O366" s="306"/>
      <c r="P366" s="105"/>
      <c r="Q366" s="75"/>
      <c r="R366" s="75"/>
      <c r="S366" s="75"/>
      <c r="T366" s="75"/>
      <c r="U366" s="75"/>
      <c r="V366" s="75"/>
      <c r="W366" s="75"/>
      <c r="X366" s="75"/>
      <c r="Y366" s="82">
        <f>MIN(X370:X371)</f>
        <v>25000</v>
      </c>
      <c r="Z366" s="83"/>
      <c r="AA366" s="83"/>
      <c r="AB366" s="75"/>
      <c r="AC366" s="75"/>
      <c r="AD366" s="75"/>
      <c r="AE366" s="75"/>
      <c r="AF366" s="75"/>
      <c r="AG366" s="75"/>
      <c r="AH366" s="75"/>
      <c r="AI366" s="75"/>
      <c r="AJ366" s="82">
        <f>MIN(AI370:AI371)</f>
        <v>0</v>
      </c>
      <c r="AK366" s="83"/>
      <c r="AL366" s="83"/>
      <c r="AM366" s="75"/>
      <c r="AN366" s="75"/>
      <c r="AO366" s="75"/>
      <c r="AP366" s="75"/>
      <c r="AQ366" s="75"/>
      <c r="AR366" s="75"/>
      <c r="AS366" s="75"/>
      <c r="AT366" s="75"/>
      <c r="AU366" s="75"/>
      <c r="AV366" s="75"/>
      <c r="AW366" s="82">
        <f>MIN(AV370:AV371)</f>
        <v>100</v>
      </c>
      <c r="AX366" s="83"/>
      <c r="AY366" s="83"/>
      <c r="AZ366" s="79"/>
      <c r="BA366" s="80"/>
      <c r="BB366" s="71"/>
      <c r="BC366" s="54"/>
      <c r="BD366" s="41">
        <v>3</v>
      </c>
      <c r="BE366" s="52">
        <v>31</v>
      </c>
      <c r="BF366" s="62">
        <v>3181</v>
      </c>
      <c r="BG366" s="278" t="s">
        <v>48</v>
      </c>
    </row>
    <row r="367" spans="1:59" s="63" customFormat="1" ht="12.75" x14ac:dyDescent="0.2">
      <c r="A367" s="196">
        <v>3</v>
      </c>
      <c r="B367" s="197" t="s">
        <v>108</v>
      </c>
      <c r="C367" s="208">
        <v>31</v>
      </c>
      <c r="D367" s="209" t="s">
        <v>109</v>
      </c>
      <c r="E367" s="210">
        <v>3181</v>
      </c>
      <c r="F367" s="211" t="s">
        <v>233</v>
      </c>
      <c r="G367" s="231" t="s">
        <v>1188</v>
      </c>
      <c r="H367" s="81" t="s">
        <v>49</v>
      </c>
      <c r="I367" s="223"/>
      <c r="J367" s="73"/>
      <c r="K367" s="73"/>
      <c r="L367" s="73"/>
      <c r="M367" s="74"/>
      <c r="N367" s="247"/>
      <c r="O367" s="306"/>
      <c r="P367" s="105"/>
      <c r="Q367" s="75"/>
      <c r="R367" s="75"/>
      <c r="S367" s="75"/>
      <c r="T367" s="75"/>
      <c r="U367" s="75"/>
      <c r="V367" s="75"/>
      <c r="W367" s="75"/>
      <c r="X367" s="75"/>
      <c r="Y367" s="84">
        <f>IF(ISNUMBER(AVERAGE(X370:X371)),AVERAGE(X370:X371),0)</f>
        <v>25000</v>
      </c>
      <c r="Z367" s="83"/>
      <c r="AA367" s="83"/>
      <c r="AB367" s="75"/>
      <c r="AC367" s="75"/>
      <c r="AD367" s="75"/>
      <c r="AE367" s="75"/>
      <c r="AF367" s="75"/>
      <c r="AG367" s="75"/>
      <c r="AH367" s="75"/>
      <c r="AI367" s="75"/>
      <c r="AJ367" s="84">
        <f>IF(ISNUMBER(AVERAGE(AI370:AI371)),AVERAGE(AI370:AI371),0)</f>
        <v>0</v>
      </c>
      <c r="AK367" s="83"/>
      <c r="AL367" s="83"/>
      <c r="AM367" s="75"/>
      <c r="AN367" s="75"/>
      <c r="AO367" s="75"/>
      <c r="AP367" s="75"/>
      <c r="AQ367" s="75"/>
      <c r="AR367" s="75"/>
      <c r="AS367" s="75"/>
      <c r="AT367" s="75"/>
      <c r="AU367" s="75"/>
      <c r="AV367" s="75"/>
      <c r="AW367" s="84">
        <f>IF(ISNUMBER(AVERAGE(AV370:AV371)),AVERAGE(AV370:AV371),0)</f>
        <v>100</v>
      </c>
      <c r="AX367" s="83"/>
      <c r="AY367" s="83"/>
      <c r="AZ367" s="79"/>
      <c r="BA367" s="80"/>
      <c r="BB367" s="71"/>
      <c r="BC367" s="54"/>
      <c r="BD367" s="41">
        <v>3</v>
      </c>
      <c r="BE367" s="52">
        <v>31</v>
      </c>
      <c r="BF367" s="62">
        <v>3181</v>
      </c>
      <c r="BG367" s="278" t="s">
        <v>49</v>
      </c>
    </row>
    <row r="368" spans="1:59" s="63" customFormat="1" ht="12.75" x14ac:dyDescent="0.2">
      <c r="A368" s="196">
        <v>3</v>
      </c>
      <c r="B368" s="197" t="s">
        <v>108</v>
      </c>
      <c r="C368" s="208">
        <v>31</v>
      </c>
      <c r="D368" s="209" t="s">
        <v>109</v>
      </c>
      <c r="E368" s="210">
        <v>3181</v>
      </c>
      <c r="F368" s="211" t="s">
        <v>233</v>
      </c>
      <c r="G368" s="231" t="s">
        <v>1188</v>
      </c>
      <c r="H368" s="81" t="s">
        <v>50</v>
      </c>
      <c r="I368" s="223"/>
      <c r="J368" s="73"/>
      <c r="K368" s="73"/>
      <c r="L368" s="73"/>
      <c r="M368" s="74"/>
      <c r="N368" s="247"/>
      <c r="O368" s="306"/>
      <c r="P368" s="105"/>
      <c r="Q368" s="75"/>
      <c r="R368" s="75"/>
      <c r="S368" s="75"/>
      <c r="T368" s="75"/>
      <c r="U368" s="75"/>
      <c r="V368" s="75"/>
      <c r="W368" s="75"/>
      <c r="X368" s="75"/>
      <c r="Y368" s="84">
        <f>MAX(X370:X371)</f>
        <v>25000</v>
      </c>
      <c r="Z368" s="83"/>
      <c r="AA368" s="83"/>
      <c r="AB368" s="75"/>
      <c r="AC368" s="75"/>
      <c r="AD368" s="75"/>
      <c r="AE368" s="75"/>
      <c r="AF368" s="75"/>
      <c r="AG368" s="75"/>
      <c r="AH368" s="75"/>
      <c r="AI368" s="75"/>
      <c r="AJ368" s="84">
        <f>MAX(AI370:AI371)</f>
        <v>0</v>
      </c>
      <c r="AK368" s="83"/>
      <c r="AL368" s="83"/>
      <c r="AM368" s="75"/>
      <c r="AN368" s="75"/>
      <c r="AO368" s="75"/>
      <c r="AP368" s="75"/>
      <c r="AQ368" s="75"/>
      <c r="AR368" s="75"/>
      <c r="AS368" s="75"/>
      <c r="AT368" s="75"/>
      <c r="AU368" s="75"/>
      <c r="AV368" s="75"/>
      <c r="AW368" s="84">
        <f>MAX(AV370:AV371)</f>
        <v>100</v>
      </c>
      <c r="AX368" s="83"/>
      <c r="AY368" s="83"/>
      <c r="AZ368" s="79"/>
      <c r="BA368" s="80"/>
      <c r="BB368" s="71"/>
      <c r="BC368" s="54"/>
      <c r="BD368" s="41">
        <v>3</v>
      </c>
      <c r="BE368" s="52">
        <v>31</v>
      </c>
      <c r="BF368" s="62">
        <v>3181</v>
      </c>
      <c r="BG368" s="278" t="s">
        <v>50</v>
      </c>
    </row>
    <row r="369" spans="1:59" s="63" customFormat="1" ht="12.75" x14ac:dyDescent="0.2">
      <c r="A369" s="196">
        <v>3</v>
      </c>
      <c r="B369" s="197" t="s">
        <v>108</v>
      </c>
      <c r="C369" s="208">
        <v>31</v>
      </c>
      <c r="D369" s="209" t="s">
        <v>109</v>
      </c>
      <c r="E369" s="210">
        <v>3181</v>
      </c>
      <c r="F369" s="211" t="s">
        <v>233</v>
      </c>
      <c r="G369" s="231" t="s">
        <v>1188</v>
      </c>
      <c r="H369" s="85" t="s">
        <v>51</v>
      </c>
      <c r="I369" s="223"/>
      <c r="J369" s="73"/>
      <c r="K369" s="73"/>
      <c r="L369" s="73"/>
      <c r="M369" s="74"/>
      <c r="N369" s="248">
        <f>SUM(N370:N371)</f>
        <v>1</v>
      </c>
      <c r="O369" s="293">
        <f>SUM(O370:O371)</f>
        <v>1</v>
      </c>
      <c r="P369" s="292"/>
      <c r="Q369" s="87"/>
      <c r="R369" s="87"/>
      <c r="S369" s="87"/>
      <c r="T369" s="87"/>
      <c r="U369" s="87"/>
      <c r="V369" s="87"/>
      <c r="W369" s="87"/>
      <c r="X369" s="87"/>
      <c r="Y369" s="88"/>
      <c r="Z369" s="86">
        <f>SUM(Z370:Z371)</f>
        <v>25000</v>
      </c>
      <c r="AA369" s="88"/>
      <c r="AB369" s="87"/>
      <c r="AC369" s="87"/>
      <c r="AD369" s="87"/>
      <c r="AE369" s="87"/>
      <c r="AF369" s="87"/>
      <c r="AG369" s="87"/>
      <c r="AH369" s="87"/>
      <c r="AI369" s="87"/>
      <c r="AJ369" s="88"/>
      <c r="AK369" s="86">
        <f>SUM(AK370:AK371)</f>
        <v>0</v>
      </c>
      <c r="AL369" s="88"/>
      <c r="AM369" s="87"/>
      <c r="AN369" s="87"/>
      <c r="AO369" s="87"/>
      <c r="AP369" s="87"/>
      <c r="AQ369" s="87"/>
      <c r="AR369" s="87"/>
      <c r="AS369" s="87"/>
      <c r="AT369" s="87"/>
      <c r="AU369" s="87"/>
      <c r="AV369" s="87"/>
      <c r="AW369" s="112"/>
      <c r="AX369" s="86">
        <f>SUM(AX370:AX371)</f>
        <v>100</v>
      </c>
      <c r="AY369" s="88"/>
      <c r="AZ369" s="79"/>
      <c r="BA369" s="80"/>
      <c r="BB369" s="71"/>
      <c r="BC369" s="54"/>
      <c r="BD369" s="41">
        <v>3</v>
      </c>
      <c r="BE369" s="52">
        <v>31</v>
      </c>
      <c r="BF369" s="62">
        <v>3181</v>
      </c>
      <c r="BG369" s="279" t="s">
        <v>51</v>
      </c>
    </row>
    <row r="370" spans="1:59" s="63" customFormat="1" ht="24" x14ac:dyDescent="0.2">
      <c r="A370" s="196">
        <v>3</v>
      </c>
      <c r="B370" s="197" t="s">
        <v>108</v>
      </c>
      <c r="C370" s="208">
        <v>31</v>
      </c>
      <c r="D370" s="209" t="s">
        <v>109</v>
      </c>
      <c r="E370" s="210">
        <v>3181</v>
      </c>
      <c r="F370" s="211" t="s">
        <v>233</v>
      </c>
      <c r="G370" s="231" t="s">
        <v>1188</v>
      </c>
      <c r="H370" s="89" t="s">
        <v>52</v>
      </c>
      <c r="I370" s="90" t="s">
        <v>234</v>
      </c>
      <c r="J370" s="90"/>
      <c r="K370" s="90" t="s">
        <v>235</v>
      </c>
      <c r="L370" s="90" t="s">
        <v>69</v>
      </c>
      <c r="M370" s="91" t="s">
        <v>236</v>
      </c>
      <c r="N370" s="312">
        <v>1</v>
      </c>
      <c r="O370" s="313">
        <f>N370/N369</f>
        <v>1</v>
      </c>
      <c r="P370" s="104"/>
      <c r="Q370" s="92"/>
      <c r="R370" s="92"/>
      <c r="S370" s="92"/>
      <c r="T370" s="92"/>
      <c r="U370" s="92"/>
      <c r="V370" s="92"/>
      <c r="W370" s="92">
        <v>1</v>
      </c>
      <c r="X370" s="109">
        <f>P370*P$7+Q370*Q$7+R370*R$7+S370*S$7+T370*T$7+U370*U$7+V370*V$7+W370*W$7</f>
        <v>25000</v>
      </c>
      <c r="Y370" s="83"/>
      <c r="Z370" s="110">
        <f>X370*$O370</f>
        <v>25000</v>
      </c>
      <c r="AA370" s="111"/>
      <c r="AB370" s="92"/>
      <c r="AC370" s="92"/>
      <c r="AD370" s="92"/>
      <c r="AE370" s="92"/>
      <c r="AF370" s="92"/>
      <c r="AG370" s="92"/>
      <c r="AH370" s="92"/>
      <c r="AI370" s="109">
        <f>AB370*AB$7+AC370*AC$7+AD370*AD$7+AE370*AE$7+AF370*AF$7+AG370*AG$7+AH370*AH$7</f>
        <v>0</v>
      </c>
      <c r="AJ370" s="83"/>
      <c r="AK370" s="110">
        <f>AI370*$O370</f>
        <v>0</v>
      </c>
      <c r="AL370" s="111"/>
      <c r="AM370" s="92"/>
      <c r="AN370" s="92"/>
      <c r="AO370" s="92"/>
      <c r="AP370" s="92">
        <v>1</v>
      </c>
      <c r="AQ370" s="92"/>
      <c r="AR370" s="92"/>
      <c r="AS370" s="92"/>
      <c r="AT370" s="92"/>
      <c r="AU370" s="92"/>
      <c r="AV370" s="109">
        <f>AM370*AM$7+AN370*AN$7+AO370*AO$7+AP370*AP$7+AQ370*AQ$7+AR370*AR$7+AS370*AS$7+AT370*AT$7+AU370*AU$7</f>
        <v>100</v>
      </c>
      <c r="AW370" s="75"/>
      <c r="AX370" s="110">
        <f>AV370*$O370</f>
        <v>100</v>
      </c>
      <c r="AY370" s="111"/>
      <c r="AZ370" s="93"/>
      <c r="BA370" s="94" t="s">
        <v>105</v>
      </c>
      <c r="BB370" s="71"/>
      <c r="BC370" s="54"/>
      <c r="BD370" s="41">
        <v>3</v>
      </c>
      <c r="BE370" s="52">
        <v>31</v>
      </c>
      <c r="BF370" s="62">
        <v>3181</v>
      </c>
      <c r="BG370" s="280" t="s">
        <v>52</v>
      </c>
    </row>
    <row r="371" spans="1:59" s="63" customFormat="1" ht="12.75" x14ac:dyDescent="0.2">
      <c r="A371" s="196">
        <v>3</v>
      </c>
      <c r="B371" s="197" t="s">
        <v>108</v>
      </c>
      <c r="C371" s="208">
        <v>31</v>
      </c>
      <c r="D371" s="209" t="s">
        <v>109</v>
      </c>
      <c r="E371" s="210">
        <v>3181</v>
      </c>
      <c r="F371" s="211" t="s">
        <v>233</v>
      </c>
      <c r="G371" s="231" t="s">
        <v>1188</v>
      </c>
      <c r="H371" s="89"/>
      <c r="I371" s="219"/>
      <c r="J371" s="90"/>
      <c r="K371" s="90"/>
      <c r="L371" s="90"/>
      <c r="M371" s="91"/>
      <c r="N371" s="247"/>
      <c r="O371" s="306"/>
      <c r="P371" s="104"/>
      <c r="Q371" s="92"/>
      <c r="R371" s="92"/>
      <c r="S371" s="92"/>
      <c r="T371" s="92"/>
      <c r="U371" s="92"/>
      <c r="V371" s="92"/>
      <c r="W371" s="92"/>
      <c r="X371" s="75"/>
      <c r="Y371" s="83"/>
      <c r="Z371" s="83"/>
      <c r="AA371" s="83"/>
      <c r="AB371" s="92"/>
      <c r="AC371" s="92"/>
      <c r="AD371" s="92"/>
      <c r="AE371" s="92"/>
      <c r="AF371" s="92"/>
      <c r="AG371" s="92"/>
      <c r="AH371" s="92"/>
      <c r="AI371" s="75"/>
      <c r="AJ371" s="83"/>
      <c r="AK371" s="83"/>
      <c r="AL371" s="83"/>
      <c r="AM371" s="92"/>
      <c r="AN371" s="92"/>
      <c r="AO371" s="92"/>
      <c r="AP371" s="92"/>
      <c r="AQ371" s="92"/>
      <c r="AR371" s="92"/>
      <c r="AS371" s="92"/>
      <c r="AT371" s="92"/>
      <c r="AU371" s="92"/>
      <c r="AV371" s="75"/>
      <c r="AW371" s="75"/>
      <c r="AX371" s="83"/>
      <c r="AY371" s="83"/>
      <c r="AZ371" s="93"/>
      <c r="BA371" s="94"/>
      <c r="BB371" s="71"/>
      <c r="BC371" s="54"/>
      <c r="BD371" s="41">
        <v>3</v>
      </c>
      <c r="BE371" s="52">
        <v>31</v>
      </c>
      <c r="BF371" s="62">
        <v>3181</v>
      </c>
      <c r="BG371" s="280" t="s">
        <v>52</v>
      </c>
    </row>
    <row r="372" spans="1:59" s="63" customFormat="1" ht="12.75" x14ac:dyDescent="0.2">
      <c r="A372" s="196">
        <v>3</v>
      </c>
      <c r="B372" s="197" t="s">
        <v>108</v>
      </c>
      <c r="C372" s="208">
        <v>31</v>
      </c>
      <c r="D372" s="209" t="s">
        <v>109</v>
      </c>
      <c r="E372" s="210">
        <v>3181</v>
      </c>
      <c r="F372" s="211" t="s">
        <v>233</v>
      </c>
      <c r="G372" s="231" t="s">
        <v>1188</v>
      </c>
      <c r="H372" s="65"/>
      <c r="I372" s="222"/>
      <c r="J372" s="66"/>
      <c r="K372" s="66"/>
      <c r="L372" s="66"/>
      <c r="M372" s="64"/>
      <c r="N372" s="304"/>
      <c r="O372" s="305"/>
      <c r="P372" s="127"/>
      <c r="Q372" s="67"/>
      <c r="R372" s="67"/>
      <c r="S372" s="67"/>
      <c r="T372" s="67"/>
      <c r="U372" s="67"/>
      <c r="V372" s="67"/>
      <c r="W372" s="67"/>
      <c r="X372" s="67"/>
      <c r="Y372" s="68"/>
      <c r="Z372" s="68"/>
      <c r="AA372" s="68"/>
      <c r="AB372" s="67"/>
      <c r="AC372" s="67"/>
      <c r="AD372" s="67"/>
      <c r="AE372" s="67"/>
      <c r="AF372" s="67"/>
      <c r="AG372" s="67"/>
      <c r="AH372" s="67"/>
      <c r="AI372" s="67"/>
      <c r="AJ372" s="68"/>
      <c r="AK372" s="68"/>
      <c r="AL372" s="68"/>
      <c r="AM372" s="67"/>
      <c r="AN372" s="67"/>
      <c r="AO372" s="67"/>
      <c r="AP372" s="67"/>
      <c r="AQ372" s="67"/>
      <c r="AR372" s="67"/>
      <c r="AS372" s="67"/>
      <c r="AT372" s="67"/>
      <c r="AU372" s="67"/>
      <c r="AV372" s="67"/>
      <c r="AW372" s="67"/>
      <c r="AX372" s="68"/>
      <c r="AY372" s="68"/>
      <c r="AZ372" s="69"/>
      <c r="BA372" s="70"/>
      <c r="BB372" s="71"/>
      <c r="BC372" s="54"/>
      <c r="BD372" s="41">
        <v>3</v>
      </c>
      <c r="BE372" s="52">
        <v>31</v>
      </c>
      <c r="BF372" s="62">
        <v>3181</v>
      </c>
      <c r="BG372" s="275"/>
    </row>
    <row r="373" spans="1:59" s="63" customFormat="1" ht="12.75" x14ac:dyDescent="0.2">
      <c r="A373" s="196">
        <v>3</v>
      </c>
      <c r="B373" s="197" t="s">
        <v>108</v>
      </c>
      <c r="C373" s="208">
        <v>31</v>
      </c>
      <c r="D373" s="209" t="s">
        <v>109</v>
      </c>
      <c r="E373" s="210">
        <v>3181</v>
      </c>
      <c r="F373" s="211" t="s">
        <v>233</v>
      </c>
      <c r="G373" s="230"/>
      <c r="H373" s="56"/>
      <c r="I373" s="221"/>
      <c r="J373" s="57"/>
      <c r="K373" s="57"/>
      <c r="L373" s="57"/>
      <c r="M373" s="55"/>
      <c r="N373" s="303"/>
      <c r="O373" s="245"/>
      <c r="P373" s="122"/>
      <c r="Q373" s="58"/>
      <c r="R373" s="58"/>
      <c r="S373" s="58"/>
      <c r="T373" s="58"/>
      <c r="U373" s="58"/>
      <c r="V373" s="58"/>
      <c r="W373" s="58"/>
      <c r="X373" s="58"/>
      <c r="Y373" s="59"/>
      <c r="Z373" s="59"/>
      <c r="AA373" s="59"/>
      <c r="AB373" s="58"/>
      <c r="AC373" s="58"/>
      <c r="AD373" s="58"/>
      <c r="AE373" s="58"/>
      <c r="AF373" s="58"/>
      <c r="AG373" s="58"/>
      <c r="AH373" s="58"/>
      <c r="AI373" s="58"/>
      <c r="AJ373" s="59"/>
      <c r="AK373" s="59"/>
      <c r="AL373" s="59"/>
      <c r="AM373" s="58"/>
      <c r="AN373" s="58"/>
      <c r="AO373" s="58"/>
      <c r="AP373" s="58"/>
      <c r="AQ373" s="58"/>
      <c r="AR373" s="58"/>
      <c r="AS373" s="58"/>
      <c r="AT373" s="58"/>
      <c r="AU373" s="58"/>
      <c r="AV373" s="58"/>
      <c r="AW373" s="58"/>
      <c r="AX373" s="59"/>
      <c r="AY373" s="59"/>
      <c r="AZ373" s="60"/>
      <c r="BA373" s="61"/>
      <c r="BB373" s="54"/>
      <c r="BC373" s="54"/>
      <c r="BD373" s="41">
        <v>3</v>
      </c>
      <c r="BE373" s="52">
        <v>31</v>
      </c>
      <c r="BF373" s="62">
        <v>3181</v>
      </c>
      <c r="BG373" s="274"/>
    </row>
    <row r="374" spans="1:59" s="63" customFormat="1" ht="12.75" x14ac:dyDescent="0.2">
      <c r="A374" s="196">
        <v>3</v>
      </c>
      <c r="B374" s="197" t="s">
        <v>108</v>
      </c>
      <c r="C374" s="208">
        <v>31</v>
      </c>
      <c r="D374" s="209" t="s">
        <v>109</v>
      </c>
      <c r="E374" s="210">
        <v>3181</v>
      </c>
      <c r="F374" s="211" t="s">
        <v>233</v>
      </c>
      <c r="G374" s="231" t="s">
        <v>264</v>
      </c>
      <c r="H374" s="65"/>
      <c r="I374" s="222"/>
      <c r="J374" s="66"/>
      <c r="K374" s="66"/>
      <c r="L374" s="66"/>
      <c r="M374" s="64"/>
      <c r="N374" s="308"/>
      <c r="O374" s="309"/>
      <c r="P374" s="127"/>
      <c r="Q374" s="67"/>
      <c r="R374" s="67"/>
      <c r="S374" s="67"/>
      <c r="T374" s="67"/>
      <c r="U374" s="67"/>
      <c r="V374" s="67"/>
      <c r="W374" s="67"/>
      <c r="X374" s="67"/>
      <c r="Y374" s="68"/>
      <c r="Z374" s="68"/>
      <c r="AA374" s="68"/>
      <c r="AB374" s="67"/>
      <c r="AC374" s="67"/>
      <c r="AD374" s="67"/>
      <c r="AE374" s="67"/>
      <c r="AF374" s="67"/>
      <c r="AG374" s="67"/>
      <c r="AH374" s="67"/>
      <c r="AI374" s="67"/>
      <c r="AJ374" s="68"/>
      <c r="AK374" s="68"/>
      <c r="AL374" s="68"/>
      <c r="AM374" s="67"/>
      <c r="AN374" s="67"/>
      <c r="AO374" s="67"/>
      <c r="AP374" s="67"/>
      <c r="AQ374" s="67"/>
      <c r="AR374" s="67"/>
      <c r="AS374" s="67"/>
      <c r="AT374" s="67"/>
      <c r="AU374" s="67"/>
      <c r="AV374" s="67"/>
      <c r="AW374" s="67"/>
      <c r="AX374" s="68"/>
      <c r="AY374" s="68"/>
      <c r="AZ374" s="69"/>
      <c r="BA374" s="70"/>
      <c r="BB374" s="71"/>
      <c r="BC374" s="54"/>
      <c r="BD374" s="41">
        <v>3</v>
      </c>
      <c r="BE374" s="52">
        <v>31</v>
      </c>
      <c r="BF374" s="62">
        <v>3181</v>
      </c>
      <c r="BG374" s="275"/>
    </row>
    <row r="375" spans="1:59" s="63" customFormat="1" ht="12.75" x14ac:dyDescent="0.2">
      <c r="A375" s="196">
        <v>3</v>
      </c>
      <c r="B375" s="197" t="s">
        <v>108</v>
      </c>
      <c r="C375" s="208">
        <v>31</v>
      </c>
      <c r="D375" s="209" t="s">
        <v>109</v>
      </c>
      <c r="E375" s="210">
        <v>3181</v>
      </c>
      <c r="F375" s="211" t="s">
        <v>233</v>
      </c>
      <c r="G375" s="231" t="s">
        <v>264</v>
      </c>
      <c r="H375" s="72" t="s">
        <v>47</v>
      </c>
      <c r="I375" s="223"/>
      <c r="J375" s="73"/>
      <c r="K375" s="73"/>
      <c r="L375" s="73"/>
      <c r="M375" s="74"/>
      <c r="N375" s="247"/>
      <c r="O375" s="306"/>
      <c r="P375" s="105"/>
      <c r="Q375" s="75"/>
      <c r="R375" s="75"/>
      <c r="S375" s="75"/>
      <c r="T375" s="75"/>
      <c r="U375" s="75"/>
      <c r="V375" s="75"/>
      <c r="W375" s="75"/>
      <c r="X375" s="75"/>
      <c r="Y375" s="76">
        <f>IF(ISNUMBER(VLOOKUP(Y377,P$7:W$7,MATCH(Y377,P$7:W$7))),VLOOKUP(Y377,P$7:W$7,MATCH(Y377,P$7:W$7)),IF(N379=0,"No Data",IF(Y377&gt;0,"&lt;100",0)))</f>
        <v>25000</v>
      </c>
      <c r="Z375" s="77">
        <f>IF(ISNUMBER(VLOOKUP(Z379,P$7:W$7,MATCH(Z379,P$7:W$7))),VLOOKUP(Z379,P$7:W$7,MATCH(Z379,P$7:W$7)),IF(N379=0,"No Data",IF(Z379&gt;0,"&lt;100",0)))</f>
        <v>25000</v>
      </c>
      <c r="AA375" s="106">
        <f>IF(ISNUMBER(Z375),Z375,0)</f>
        <v>25000</v>
      </c>
      <c r="AB375" s="75"/>
      <c r="AC375" s="75"/>
      <c r="AD375" s="75"/>
      <c r="AE375" s="75"/>
      <c r="AF375" s="75"/>
      <c r="AG375" s="75"/>
      <c r="AH375" s="75"/>
      <c r="AI375" s="75"/>
      <c r="AJ375" s="76">
        <f>IF(ISNUMBER(VLOOKUP(AJ377,AB$7:AH$7,MATCH(AJ377,AB$7:AH$7))),VLOOKUP(AJ377,AB$7:AH$7,MATCH(AJ377,AB$7:AH$7)),IF(N379=0,"No Data",IF(AJ377&gt;0,"&lt;50",0)))</f>
        <v>0</v>
      </c>
      <c r="AK375" s="77">
        <f>IF(ISNUMBER(VLOOKUP(AK379,AB$7:AH$7,MATCH(AK379,AB$7:AH$7))),VLOOKUP(AK379,AB$7:AH$7,MATCH(AK379,AB$7:AH$7)),IF(N379=0,"No Data",IF(AK379&gt;0,"&lt;50",0)))</f>
        <v>0</v>
      </c>
      <c r="AL375" s="106">
        <f>IF(ISNUMBER(AK375),AK375,0)</f>
        <v>0</v>
      </c>
      <c r="AM375" s="75"/>
      <c r="AN375" s="75"/>
      <c r="AO375" s="75"/>
      <c r="AP375" s="75"/>
      <c r="AQ375" s="75"/>
      <c r="AR375" s="75"/>
      <c r="AS375" s="75"/>
      <c r="AT375" s="75"/>
      <c r="AU375" s="75"/>
      <c r="AV375" s="75"/>
      <c r="AW375" s="76">
        <f>IF(ISNUMBER(VLOOKUP(AW377,AM$7:AU$7,MATCH(AW377,AM$7:AU$7))),VLOOKUP(AW377,AM$7:AU$7,MATCH(AW377,AM$7:AU$7)),IF(N379=0,"No Data",IF(AW377&gt;0,"&lt;10",0)))</f>
        <v>100</v>
      </c>
      <c r="AX375" s="77">
        <f>IF(ISNUMBER(VLOOKUP(AX379,AM$7:AU$7,MATCH(AX379,AM$7:AU$7))),VLOOKUP(AX379,AM$7:AU$7,MATCH(AX379,AM$7:AU$7)),IF(N379=0,"No Data",IF(AX379&gt;0,"&lt;10",0)))</f>
        <v>100</v>
      </c>
      <c r="AY375" s="106">
        <f>IF(ISNUMBER(AX375),AX375,0)</f>
        <v>100</v>
      </c>
      <c r="AZ375" s="79"/>
      <c r="BA375" s="80"/>
      <c r="BB375" s="71"/>
      <c r="BC375" s="54"/>
      <c r="BD375" s="41">
        <v>3</v>
      </c>
      <c r="BE375" s="52">
        <v>31</v>
      </c>
      <c r="BF375" s="62">
        <v>3181</v>
      </c>
      <c r="BG375" s="276" t="s">
        <v>47</v>
      </c>
    </row>
    <row r="376" spans="1:59" s="63" customFormat="1" ht="12.75" x14ac:dyDescent="0.2">
      <c r="A376" s="196">
        <v>3</v>
      </c>
      <c r="B376" s="197" t="s">
        <v>108</v>
      </c>
      <c r="C376" s="208">
        <v>31</v>
      </c>
      <c r="D376" s="209" t="s">
        <v>109</v>
      </c>
      <c r="E376" s="210">
        <v>3181</v>
      </c>
      <c r="F376" s="211" t="s">
        <v>233</v>
      </c>
      <c r="G376" s="231" t="s">
        <v>264</v>
      </c>
      <c r="H376" s="81" t="s">
        <v>48</v>
      </c>
      <c r="I376" s="223"/>
      <c r="J376" s="73"/>
      <c r="K376" s="73"/>
      <c r="L376" s="73"/>
      <c r="M376" s="74"/>
      <c r="N376" s="247"/>
      <c r="O376" s="306"/>
      <c r="P376" s="105"/>
      <c r="Q376" s="75"/>
      <c r="R376" s="75"/>
      <c r="S376" s="75"/>
      <c r="T376" s="75"/>
      <c r="U376" s="75"/>
      <c r="V376" s="75"/>
      <c r="W376" s="75"/>
      <c r="X376" s="75"/>
      <c r="Y376" s="82">
        <f>MIN(X380:X381)</f>
        <v>25000</v>
      </c>
      <c r="Z376" s="83"/>
      <c r="AA376" s="83"/>
      <c r="AB376" s="75"/>
      <c r="AC376" s="75"/>
      <c r="AD376" s="75"/>
      <c r="AE376" s="75"/>
      <c r="AF376" s="75"/>
      <c r="AG376" s="75"/>
      <c r="AH376" s="75"/>
      <c r="AI376" s="75"/>
      <c r="AJ376" s="82">
        <f>MIN(AI380:AI381)</f>
        <v>0</v>
      </c>
      <c r="AK376" s="83"/>
      <c r="AL376" s="83"/>
      <c r="AM376" s="75"/>
      <c r="AN376" s="75"/>
      <c r="AO376" s="75"/>
      <c r="AP376" s="75"/>
      <c r="AQ376" s="75"/>
      <c r="AR376" s="75"/>
      <c r="AS376" s="75"/>
      <c r="AT376" s="75"/>
      <c r="AU376" s="75"/>
      <c r="AV376" s="75"/>
      <c r="AW376" s="82">
        <f>MIN(AV380:AV381)</f>
        <v>100</v>
      </c>
      <c r="AX376" s="83"/>
      <c r="AY376" s="83"/>
      <c r="AZ376" s="79"/>
      <c r="BA376" s="80"/>
      <c r="BB376" s="71"/>
      <c r="BC376" s="54"/>
      <c r="BD376" s="41">
        <v>3</v>
      </c>
      <c r="BE376" s="52">
        <v>31</v>
      </c>
      <c r="BF376" s="62">
        <v>3181</v>
      </c>
      <c r="BG376" s="278" t="s">
        <v>48</v>
      </c>
    </row>
    <row r="377" spans="1:59" s="63" customFormat="1" ht="12.75" x14ac:dyDescent="0.2">
      <c r="A377" s="196">
        <v>3</v>
      </c>
      <c r="B377" s="197" t="s">
        <v>108</v>
      </c>
      <c r="C377" s="208">
        <v>31</v>
      </c>
      <c r="D377" s="209" t="s">
        <v>109</v>
      </c>
      <c r="E377" s="210">
        <v>3181</v>
      </c>
      <c r="F377" s="211" t="s">
        <v>233</v>
      </c>
      <c r="G377" s="231" t="s">
        <v>264</v>
      </c>
      <c r="H377" s="81" t="s">
        <v>49</v>
      </c>
      <c r="I377" s="223"/>
      <c r="J377" s="73"/>
      <c r="K377" s="73"/>
      <c r="L377" s="73"/>
      <c r="M377" s="74"/>
      <c r="N377" s="247"/>
      <c r="O377" s="306"/>
      <c r="P377" s="105"/>
      <c r="Q377" s="75"/>
      <c r="R377" s="75"/>
      <c r="S377" s="75"/>
      <c r="T377" s="75"/>
      <c r="U377" s="75"/>
      <c r="V377" s="75"/>
      <c r="W377" s="75"/>
      <c r="X377" s="75"/>
      <c r="Y377" s="84">
        <f>IF(ISNUMBER(AVERAGE(X380:X381)),AVERAGE(X380:X381),0)</f>
        <v>25000</v>
      </c>
      <c r="Z377" s="83"/>
      <c r="AA377" s="83"/>
      <c r="AB377" s="75"/>
      <c r="AC377" s="75"/>
      <c r="AD377" s="75"/>
      <c r="AE377" s="75"/>
      <c r="AF377" s="75"/>
      <c r="AG377" s="75"/>
      <c r="AH377" s="75"/>
      <c r="AI377" s="75"/>
      <c r="AJ377" s="84">
        <f>IF(ISNUMBER(AVERAGE(AI380:AI381)),AVERAGE(AI380:AI381),0)</f>
        <v>0</v>
      </c>
      <c r="AK377" s="83"/>
      <c r="AL377" s="83"/>
      <c r="AM377" s="75"/>
      <c r="AN377" s="75"/>
      <c r="AO377" s="75"/>
      <c r="AP377" s="75"/>
      <c r="AQ377" s="75"/>
      <c r="AR377" s="75"/>
      <c r="AS377" s="75"/>
      <c r="AT377" s="75"/>
      <c r="AU377" s="75"/>
      <c r="AV377" s="75"/>
      <c r="AW377" s="84">
        <f>IF(ISNUMBER(AVERAGE(AV380:AV381)),AVERAGE(AV380:AV381),0)</f>
        <v>100</v>
      </c>
      <c r="AX377" s="83"/>
      <c r="AY377" s="83"/>
      <c r="AZ377" s="79"/>
      <c r="BA377" s="80"/>
      <c r="BB377" s="71"/>
      <c r="BC377" s="54"/>
      <c r="BD377" s="41">
        <v>3</v>
      </c>
      <c r="BE377" s="52">
        <v>31</v>
      </c>
      <c r="BF377" s="62">
        <v>3181</v>
      </c>
      <c r="BG377" s="278" t="s">
        <v>49</v>
      </c>
    </row>
    <row r="378" spans="1:59" s="63" customFormat="1" ht="12.75" x14ac:dyDescent="0.2">
      <c r="A378" s="196">
        <v>3</v>
      </c>
      <c r="B378" s="197" t="s">
        <v>108</v>
      </c>
      <c r="C378" s="208">
        <v>31</v>
      </c>
      <c r="D378" s="209" t="s">
        <v>109</v>
      </c>
      <c r="E378" s="210">
        <v>3181</v>
      </c>
      <c r="F378" s="211" t="s">
        <v>233</v>
      </c>
      <c r="G378" s="231" t="s">
        <v>264</v>
      </c>
      <c r="H378" s="81" t="s">
        <v>50</v>
      </c>
      <c r="I378" s="223"/>
      <c r="J378" s="73"/>
      <c r="K378" s="73"/>
      <c r="L378" s="73"/>
      <c r="M378" s="74"/>
      <c r="N378" s="247"/>
      <c r="O378" s="306"/>
      <c r="P378" s="105"/>
      <c r="Q378" s="75"/>
      <c r="R378" s="75"/>
      <c r="S378" s="75"/>
      <c r="T378" s="75"/>
      <c r="U378" s="75"/>
      <c r="V378" s="75"/>
      <c r="W378" s="75"/>
      <c r="X378" s="75"/>
      <c r="Y378" s="84">
        <f>MAX(X380:X381)</f>
        <v>25000</v>
      </c>
      <c r="Z378" s="83"/>
      <c r="AA378" s="83"/>
      <c r="AB378" s="75"/>
      <c r="AC378" s="75"/>
      <c r="AD378" s="75"/>
      <c r="AE378" s="75"/>
      <c r="AF378" s="75"/>
      <c r="AG378" s="75"/>
      <c r="AH378" s="75"/>
      <c r="AI378" s="75"/>
      <c r="AJ378" s="84">
        <f>MAX(AI380:AI381)</f>
        <v>0</v>
      </c>
      <c r="AK378" s="83"/>
      <c r="AL378" s="83"/>
      <c r="AM378" s="75"/>
      <c r="AN378" s="75"/>
      <c r="AO378" s="75"/>
      <c r="AP378" s="75"/>
      <c r="AQ378" s="75"/>
      <c r="AR378" s="75"/>
      <c r="AS378" s="75"/>
      <c r="AT378" s="75"/>
      <c r="AU378" s="75"/>
      <c r="AV378" s="75"/>
      <c r="AW378" s="84">
        <f>MAX(AV380:AV381)</f>
        <v>100</v>
      </c>
      <c r="AX378" s="83"/>
      <c r="AY378" s="83"/>
      <c r="AZ378" s="79"/>
      <c r="BA378" s="80"/>
      <c r="BB378" s="71"/>
      <c r="BC378" s="54"/>
      <c r="BD378" s="41">
        <v>3</v>
      </c>
      <c r="BE378" s="52">
        <v>31</v>
      </c>
      <c r="BF378" s="62">
        <v>3181</v>
      </c>
      <c r="BG378" s="278" t="s">
        <v>50</v>
      </c>
    </row>
    <row r="379" spans="1:59" s="63" customFormat="1" ht="12.75" x14ac:dyDescent="0.2">
      <c r="A379" s="196">
        <v>3</v>
      </c>
      <c r="B379" s="197" t="s">
        <v>108</v>
      </c>
      <c r="C379" s="208">
        <v>31</v>
      </c>
      <c r="D379" s="209" t="s">
        <v>109</v>
      </c>
      <c r="E379" s="210">
        <v>3181</v>
      </c>
      <c r="F379" s="211" t="s">
        <v>233</v>
      </c>
      <c r="G379" s="231" t="s">
        <v>264</v>
      </c>
      <c r="H379" s="85" t="s">
        <v>51</v>
      </c>
      <c r="I379" s="223"/>
      <c r="J379" s="73"/>
      <c r="K379" s="73"/>
      <c r="L379" s="73"/>
      <c r="M379" s="74"/>
      <c r="N379" s="317">
        <f>SUM(N380:N381)</f>
        <v>2</v>
      </c>
      <c r="O379" s="293">
        <f>SUM(O380:O381)</f>
        <v>1</v>
      </c>
      <c r="P379" s="292"/>
      <c r="Q379" s="87"/>
      <c r="R379" s="87"/>
      <c r="S379" s="87"/>
      <c r="T379" s="87"/>
      <c r="U379" s="87"/>
      <c r="V379" s="87"/>
      <c r="W379" s="87"/>
      <c r="X379" s="87"/>
      <c r="Y379" s="112"/>
      <c r="Z379" s="121">
        <f>SUM(Z380:Z381)</f>
        <v>25000</v>
      </c>
      <c r="AA379" s="88"/>
      <c r="AB379" s="87"/>
      <c r="AC379" s="87"/>
      <c r="AD379" s="87"/>
      <c r="AE379" s="87"/>
      <c r="AF379" s="87"/>
      <c r="AG379" s="87"/>
      <c r="AH379" s="87"/>
      <c r="AI379" s="87"/>
      <c r="AJ379" s="112"/>
      <c r="AK379" s="121">
        <f>SUM(AK380:AK381)</f>
        <v>0</v>
      </c>
      <c r="AL379" s="88"/>
      <c r="AM379" s="87"/>
      <c r="AN379" s="87"/>
      <c r="AO379" s="87"/>
      <c r="AP379" s="87"/>
      <c r="AQ379" s="87"/>
      <c r="AR379" s="87"/>
      <c r="AS379" s="87"/>
      <c r="AT379" s="87"/>
      <c r="AU379" s="87"/>
      <c r="AV379" s="87"/>
      <c r="AW379" s="112"/>
      <c r="AX379" s="121">
        <f>SUM(AX380:AX381)</f>
        <v>100</v>
      </c>
      <c r="AY379" s="88"/>
      <c r="AZ379" s="79"/>
      <c r="BA379" s="80"/>
      <c r="BB379" s="71"/>
      <c r="BC379" s="54"/>
      <c r="BD379" s="41">
        <v>3</v>
      </c>
      <c r="BE379" s="52">
        <v>31</v>
      </c>
      <c r="BF379" s="62">
        <v>3181</v>
      </c>
      <c r="BG379" s="279" t="s">
        <v>51</v>
      </c>
    </row>
    <row r="380" spans="1:59" s="63" customFormat="1" ht="24" x14ac:dyDescent="0.2">
      <c r="A380" s="196">
        <v>3</v>
      </c>
      <c r="B380" s="197" t="s">
        <v>108</v>
      </c>
      <c r="C380" s="208">
        <v>31</v>
      </c>
      <c r="D380" s="209" t="s">
        <v>109</v>
      </c>
      <c r="E380" s="210">
        <v>3181</v>
      </c>
      <c r="F380" s="211" t="s">
        <v>233</v>
      </c>
      <c r="G380" s="231" t="s">
        <v>264</v>
      </c>
      <c r="H380" s="89" t="s">
        <v>52</v>
      </c>
      <c r="I380" s="90" t="s">
        <v>234</v>
      </c>
      <c r="J380" s="90"/>
      <c r="K380" s="90" t="s">
        <v>235</v>
      </c>
      <c r="L380" s="90" t="s">
        <v>69</v>
      </c>
      <c r="M380" s="91" t="s">
        <v>236</v>
      </c>
      <c r="N380" s="312">
        <v>1</v>
      </c>
      <c r="O380" s="313">
        <f>N380/N$379</f>
        <v>0.5</v>
      </c>
      <c r="P380" s="104"/>
      <c r="Q380" s="92"/>
      <c r="R380" s="92"/>
      <c r="S380" s="92"/>
      <c r="T380" s="92"/>
      <c r="U380" s="92"/>
      <c r="V380" s="92"/>
      <c r="W380" s="92">
        <v>1</v>
      </c>
      <c r="X380" s="109">
        <f>P380*P$7+Q380*Q$7+R380*R$7+S380*S$7+T380*T$7+U380*U$7+V380*V$7+W380*W$7</f>
        <v>25000</v>
      </c>
      <c r="Y380" s="83"/>
      <c r="Z380" s="110">
        <f>X380*$O380</f>
        <v>12500</v>
      </c>
      <c r="AA380" s="111"/>
      <c r="AB380" s="92"/>
      <c r="AC380" s="92"/>
      <c r="AD380" s="92"/>
      <c r="AE380" s="92"/>
      <c r="AF380" s="92"/>
      <c r="AG380" s="92"/>
      <c r="AH380" s="92"/>
      <c r="AI380" s="109">
        <f>AB380*AB$7+AC380*AC$7+AD380*AD$7+AE380*AE$7+AF380*AF$7+AG380*AG$7+AH380*AH$7</f>
        <v>0</v>
      </c>
      <c r="AJ380" s="83"/>
      <c r="AK380" s="110">
        <f>AI380*$O380</f>
        <v>0</v>
      </c>
      <c r="AL380" s="111"/>
      <c r="AM380" s="92"/>
      <c r="AN380" s="92"/>
      <c r="AO380" s="92"/>
      <c r="AP380" s="92">
        <v>1</v>
      </c>
      <c r="AQ380" s="92"/>
      <c r="AR380" s="92"/>
      <c r="AS380" s="92"/>
      <c r="AT380" s="92"/>
      <c r="AU380" s="92"/>
      <c r="AV380" s="109">
        <f>AM380*AM$7+AN380*AN$7+AO380*AO$7+AP380*AP$7+AQ380*AQ$7+AR380*AR$7+AS380*AS$7+AT380*AT$7+AU380*AU$7</f>
        <v>100</v>
      </c>
      <c r="AW380" s="75"/>
      <c r="AX380" s="110">
        <f>AV380*$O380</f>
        <v>50</v>
      </c>
      <c r="AY380" s="111"/>
      <c r="AZ380" s="93"/>
      <c r="BA380" s="94" t="s">
        <v>105</v>
      </c>
      <c r="BB380" s="71"/>
      <c r="BC380" s="54"/>
      <c r="BD380" s="41">
        <v>3</v>
      </c>
      <c r="BE380" s="52">
        <v>31</v>
      </c>
      <c r="BF380" s="62">
        <v>3181</v>
      </c>
      <c r="BG380" s="280" t="s">
        <v>52</v>
      </c>
    </row>
    <row r="381" spans="1:59" s="63" customFormat="1" ht="12.75" x14ac:dyDescent="0.2">
      <c r="A381" s="196">
        <v>3</v>
      </c>
      <c r="B381" s="197" t="s">
        <v>108</v>
      </c>
      <c r="C381" s="208">
        <v>31</v>
      </c>
      <c r="D381" s="209" t="s">
        <v>109</v>
      </c>
      <c r="E381" s="210">
        <v>3181</v>
      </c>
      <c r="F381" s="211" t="s">
        <v>233</v>
      </c>
      <c r="G381" s="231" t="s">
        <v>264</v>
      </c>
      <c r="H381" s="89"/>
      <c r="I381" s="90" t="s">
        <v>162</v>
      </c>
      <c r="J381" s="90"/>
      <c r="K381" s="90" t="s">
        <v>237</v>
      </c>
      <c r="L381" s="90"/>
      <c r="M381" s="91"/>
      <c r="N381" s="312">
        <v>1</v>
      </c>
      <c r="O381" s="313">
        <f>N381/N$379</f>
        <v>0.5</v>
      </c>
      <c r="P381" s="104"/>
      <c r="Q381" s="92"/>
      <c r="R381" s="92"/>
      <c r="S381" s="92"/>
      <c r="T381" s="92"/>
      <c r="U381" s="92"/>
      <c r="V381" s="92"/>
      <c r="W381" s="92">
        <v>1</v>
      </c>
      <c r="X381" s="109">
        <f>P381*P$7+Q381*Q$7+R381*R$7+S381*S$7+T381*T$7+U381*U$7+V381*V$7+W381*W$7</f>
        <v>25000</v>
      </c>
      <c r="Y381" s="83"/>
      <c r="Z381" s="110">
        <f>X381*$O381</f>
        <v>12500</v>
      </c>
      <c r="AA381" s="111"/>
      <c r="AB381" s="92"/>
      <c r="AC381" s="92"/>
      <c r="AD381" s="92"/>
      <c r="AE381" s="92"/>
      <c r="AF381" s="92"/>
      <c r="AG381" s="92"/>
      <c r="AH381" s="92"/>
      <c r="AI381" s="109">
        <f>AB381*AB$7+AC381*AC$7+AD381*AD$7+AE381*AE$7+AF381*AF$7+AG381*AG$7+AH381*AH$7</f>
        <v>0</v>
      </c>
      <c r="AJ381" s="83"/>
      <c r="AK381" s="110">
        <f>AI381*$O381</f>
        <v>0</v>
      </c>
      <c r="AL381" s="111"/>
      <c r="AM381" s="92"/>
      <c r="AN381" s="92"/>
      <c r="AO381" s="92"/>
      <c r="AP381" s="92">
        <v>1</v>
      </c>
      <c r="AQ381" s="92"/>
      <c r="AR381" s="92"/>
      <c r="AS381" s="92"/>
      <c r="AT381" s="92"/>
      <c r="AU381" s="92"/>
      <c r="AV381" s="109">
        <f>AM381*AM$7+AN381*AN$7+AO381*AO$7+AP381*AP$7+AQ381*AQ$7+AR381*AR$7+AS381*AS$7+AT381*AT$7+AU381*AU$7</f>
        <v>100</v>
      </c>
      <c r="AW381" s="75"/>
      <c r="AX381" s="110">
        <f>AV381*$O381</f>
        <v>50</v>
      </c>
      <c r="AY381" s="111"/>
      <c r="AZ381" s="93"/>
      <c r="BA381" s="94" t="s">
        <v>131</v>
      </c>
      <c r="BB381" s="71"/>
      <c r="BC381" s="54"/>
      <c r="BD381" s="41">
        <v>3</v>
      </c>
      <c r="BE381" s="52">
        <v>31</v>
      </c>
      <c r="BF381" s="62">
        <v>3181</v>
      </c>
      <c r="BG381" s="280" t="s">
        <v>52</v>
      </c>
    </row>
    <row r="382" spans="1:59" s="63" customFormat="1" ht="12.75" x14ac:dyDescent="0.2">
      <c r="A382" s="196">
        <v>3</v>
      </c>
      <c r="B382" s="197" t="s">
        <v>108</v>
      </c>
      <c r="C382" s="208">
        <v>31</v>
      </c>
      <c r="D382" s="209" t="s">
        <v>109</v>
      </c>
      <c r="E382" s="210">
        <v>3181</v>
      </c>
      <c r="F382" s="211" t="s">
        <v>233</v>
      </c>
      <c r="G382" s="231" t="s">
        <v>264</v>
      </c>
      <c r="H382" s="65"/>
      <c r="I382" s="222"/>
      <c r="J382" s="66"/>
      <c r="K382" s="66"/>
      <c r="L382" s="66"/>
      <c r="M382" s="64"/>
      <c r="N382" s="304"/>
      <c r="O382" s="305"/>
      <c r="P382" s="127"/>
      <c r="Q382" s="67"/>
      <c r="R382" s="67"/>
      <c r="S382" s="67"/>
      <c r="T382" s="67"/>
      <c r="U382" s="67"/>
      <c r="V382" s="67"/>
      <c r="W382" s="67"/>
      <c r="X382" s="67"/>
      <c r="Y382" s="68"/>
      <c r="Z382" s="68"/>
      <c r="AA382" s="68"/>
      <c r="AB382" s="67"/>
      <c r="AC382" s="67"/>
      <c r="AD382" s="67"/>
      <c r="AE382" s="67"/>
      <c r="AF382" s="67"/>
      <c r="AG382" s="67"/>
      <c r="AH382" s="67"/>
      <c r="AI382" s="67"/>
      <c r="AJ382" s="68"/>
      <c r="AK382" s="68"/>
      <c r="AL382" s="68"/>
      <c r="AM382" s="67"/>
      <c r="AN382" s="67"/>
      <c r="AO382" s="67"/>
      <c r="AP382" s="67"/>
      <c r="AQ382" s="67"/>
      <c r="AR382" s="67"/>
      <c r="AS382" s="67"/>
      <c r="AT382" s="67"/>
      <c r="AU382" s="67"/>
      <c r="AV382" s="67"/>
      <c r="AW382" s="67"/>
      <c r="AX382" s="68"/>
      <c r="AY382" s="68"/>
      <c r="AZ382" s="69"/>
      <c r="BA382" s="70"/>
      <c r="BB382" s="71"/>
      <c r="BC382" s="54"/>
      <c r="BD382" s="41">
        <v>3</v>
      </c>
      <c r="BE382" s="52">
        <v>31</v>
      </c>
      <c r="BF382" s="62">
        <v>3181</v>
      </c>
      <c r="BG382" s="275"/>
    </row>
    <row r="383" spans="1:59" s="63" customFormat="1" ht="12.75" x14ac:dyDescent="0.2">
      <c r="A383" s="196">
        <v>3</v>
      </c>
      <c r="B383" s="197" t="s">
        <v>108</v>
      </c>
      <c r="C383" s="208">
        <v>31</v>
      </c>
      <c r="D383" s="209" t="s">
        <v>109</v>
      </c>
      <c r="E383" s="210">
        <v>3181</v>
      </c>
      <c r="F383" s="211" t="s">
        <v>233</v>
      </c>
      <c r="G383" s="230"/>
      <c r="H383" s="56"/>
      <c r="I383" s="221"/>
      <c r="J383" s="57"/>
      <c r="K383" s="57"/>
      <c r="L383" s="57"/>
      <c r="M383" s="55"/>
      <c r="N383" s="303"/>
      <c r="O383" s="245"/>
      <c r="P383" s="122"/>
      <c r="Q383" s="58"/>
      <c r="R383" s="58"/>
      <c r="S383" s="58"/>
      <c r="T383" s="58"/>
      <c r="U383" s="58"/>
      <c r="V383" s="58"/>
      <c r="W383" s="58"/>
      <c r="X383" s="58"/>
      <c r="Y383" s="59"/>
      <c r="Z383" s="59"/>
      <c r="AA383" s="59"/>
      <c r="AB383" s="58"/>
      <c r="AC383" s="58"/>
      <c r="AD383" s="58"/>
      <c r="AE383" s="58"/>
      <c r="AF383" s="58"/>
      <c r="AG383" s="58"/>
      <c r="AH383" s="58"/>
      <c r="AI383" s="58"/>
      <c r="AJ383" s="59"/>
      <c r="AK383" s="59"/>
      <c r="AL383" s="59"/>
      <c r="AM383" s="58"/>
      <c r="AN383" s="58"/>
      <c r="AO383" s="58"/>
      <c r="AP383" s="58"/>
      <c r="AQ383" s="58"/>
      <c r="AR383" s="58"/>
      <c r="AS383" s="58"/>
      <c r="AT383" s="58"/>
      <c r="AU383" s="58"/>
      <c r="AV383" s="58"/>
      <c r="AW383" s="58"/>
      <c r="AX383" s="59"/>
      <c r="AY383" s="59"/>
      <c r="AZ383" s="60"/>
      <c r="BA383" s="61"/>
      <c r="BB383" s="54"/>
      <c r="BC383" s="54"/>
      <c r="BD383" s="41">
        <v>3</v>
      </c>
      <c r="BE383" s="52">
        <v>31</v>
      </c>
      <c r="BF383" s="62">
        <v>3181</v>
      </c>
      <c r="BG383" s="274"/>
    </row>
    <row r="384" spans="1:59" s="53" customFormat="1" ht="18.75" x14ac:dyDescent="0.3">
      <c r="A384" s="202">
        <v>3</v>
      </c>
      <c r="B384" s="203" t="s">
        <v>108</v>
      </c>
      <c r="C384" s="205">
        <v>33</v>
      </c>
      <c r="D384" s="206" t="s">
        <v>238</v>
      </c>
      <c r="E384" s="207"/>
      <c r="F384" s="207"/>
      <c r="G384" s="229"/>
      <c r="H384" s="44"/>
      <c r="I384" s="226"/>
      <c r="J384" s="192"/>
      <c r="K384" s="192"/>
      <c r="L384" s="192"/>
      <c r="M384" s="194"/>
      <c r="N384" s="302"/>
      <c r="O384" s="298"/>
      <c r="P384" s="47"/>
      <c r="Q384" s="47"/>
      <c r="R384" s="47"/>
      <c r="S384" s="47"/>
      <c r="T384" s="47"/>
      <c r="U384" s="47"/>
      <c r="V384" s="47"/>
      <c r="W384" s="47"/>
      <c r="X384" s="47"/>
      <c r="Y384" s="48"/>
      <c r="Z384" s="48"/>
      <c r="AA384" s="48"/>
      <c r="AB384" s="47"/>
      <c r="AC384" s="47"/>
      <c r="AD384" s="47"/>
      <c r="AE384" s="47"/>
      <c r="AF384" s="47"/>
      <c r="AG384" s="47"/>
      <c r="AH384" s="47"/>
      <c r="AI384" s="47"/>
      <c r="AJ384" s="48"/>
      <c r="AK384" s="48"/>
      <c r="AL384" s="48"/>
      <c r="AM384" s="47"/>
      <c r="AN384" s="47"/>
      <c r="AO384" s="47"/>
      <c r="AP384" s="47"/>
      <c r="AQ384" s="47"/>
      <c r="AR384" s="47"/>
      <c r="AS384" s="47"/>
      <c r="AT384" s="47"/>
      <c r="AU384" s="47"/>
      <c r="AV384" s="47"/>
      <c r="AW384" s="47"/>
      <c r="AX384" s="48"/>
      <c r="AY384" s="333"/>
      <c r="AZ384" s="49"/>
      <c r="BA384" s="50"/>
      <c r="BB384" s="51"/>
      <c r="BC384" s="45"/>
      <c r="BD384" s="41">
        <v>3</v>
      </c>
      <c r="BE384" s="52">
        <v>33</v>
      </c>
      <c r="BF384" s="52" t="s">
        <v>238</v>
      </c>
      <c r="BG384" s="273"/>
    </row>
    <row r="385" spans="1:59" s="63" customFormat="1" ht="12.75" x14ac:dyDescent="0.2">
      <c r="A385" s="196">
        <v>3</v>
      </c>
      <c r="B385" s="197" t="s">
        <v>108</v>
      </c>
      <c r="C385" s="208">
        <v>33</v>
      </c>
      <c r="D385" s="209" t="s">
        <v>238</v>
      </c>
      <c r="E385" s="212">
        <v>3311</v>
      </c>
      <c r="F385" s="213" t="s">
        <v>239</v>
      </c>
      <c r="G385" s="232"/>
      <c r="H385" s="97"/>
      <c r="I385" s="224"/>
      <c r="J385" s="98"/>
      <c r="K385" s="98"/>
      <c r="L385" s="98"/>
      <c r="M385" s="96"/>
      <c r="N385" s="307"/>
      <c r="O385" s="246"/>
      <c r="P385" s="124"/>
      <c r="Q385" s="124"/>
      <c r="R385" s="124"/>
      <c r="S385" s="124"/>
      <c r="T385" s="124"/>
      <c r="U385" s="124"/>
      <c r="V385" s="124"/>
      <c r="W385" s="124"/>
      <c r="X385" s="124"/>
      <c r="Y385" s="100"/>
      <c r="Z385" s="125"/>
      <c r="AA385" s="125"/>
      <c r="AB385" s="124"/>
      <c r="AC385" s="124"/>
      <c r="AD385" s="124"/>
      <c r="AE385" s="124"/>
      <c r="AF385" s="124"/>
      <c r="AG385" s="124"/>
      <c r="AH385" s="124"/>
      <c r="AI385" s="124"/>
      <c r="AJ385" s="100"/>
      <c r="AK385" s="125"/>
      <c r="AL385" s="125"/>
      <c r="AM385" s="124"/>
      <c r="AN385" s="124"/>
      <c r="AO385" s="124"/>
      <c r="AP385" s="124"/>
      <c r="AQ385" s="124"/>
      <c r="AR385" s="124"/>
      <c r="AS385" s="124"/>
      <c r="AT385" s="124"/>
      <c r="AU385" s="124"/>
      <c r="AV385" s="124"/>
      <c r="AW385" s="99"/>
      <c r="AX385" s="125"/>
      <c r="AY385" s="100"/>
      <c r="AZ385" s="101"/>
      <c r="BA385" s="102"/>
      <c r="BB385" s="95"/>
      <c r="BC385" s="95"/>
      <c r="BD385" s="41">
        <v>3</v>
      </c>
      <c r="BE385" s="52">
        <v>33</v>
      </c>
      <c r="BF385" s="103">
        <v>3311</v>
      </c>
      <c r="BG385" s="277"/>
    </row>
    <row r="386" spans="1:59" s="63" customFormat="1" ht="12.75" x14ac:dyDescent="0.2">
      <c r="A386" s="196">
        <v>3</v>
      </c>
      <c r="B386" s="197" t="s">
        <v>108</v>
      </c>
      <c r="C386" s="208">
        <v>33</v>
      </c>
      <c r="D386" s="209" t="s">
        <v>238</v>
      </c>
      <c r="E386" s="212">
        <v>3311</v>
      </c>
      <c r="F386" s="213" t="s">
        <v>239</v>
      </c>
      <c r="G386" s="232"/>
      <c r="H386" s="97"/>
      <c r="I386" s="224"/>
      <c r="J386" s="98"/>
      <c r="K386" s="98"/>
      <c r="L386" s="98"/>
      <c r="M386" s="96"/>
      <c r="N386" s="307"/>
      <c r="O386" s="246"/>
      <c r="P386" s="124"/>
      <c r="Q386" s="99"/>
      <c r="R386" s="99"/>
      <c r="S386" s="99"/>
      <c r="T386" s="99"/>
      <c r="U386" s="99"/>
      <c r="V386" s="99"/>
      <c r="W386" s="99"/>
      <c r="X386" s="99"/>
      <c r="Y386" s="100"/>
      <c r="Z386" s="100"/>
      <c r="AA386" s="100"/>
      <c r="AB386" s="99"/>
      <c r="AC386" s="99"/>
      <c r="AD386" s="99"/>
      <c r="AE386" s="99"/>
      <c r="AF386" s="99"/>
      <c r="AG386" s="99"/>
      <c r="AH386" s="99"/>
      <c r="AI386" s="99"/>
      <c r="AJ386" s="100"/>
      <c r="AK386" s="100"/>
      <c r="AL386" s="100"/>
      <c r="AM386" s="99"/>
      <c r="AN386" s="99"/>
      <c r="AO386" s="99"/>
      <c r="AP386" s="99"/>
      <c r="AQ386" s="99"/>
      <c r="AR386" s="99"/>
      <c r="AS386" s="99"/>
      <c r="AT386" s="99"/>
      <c r="AU386" s="99"/>
      <c r="AV386" s="99"/>
      <c r="AW386" s="99"/>
      <c r="AX386" s="100"/>
      <c r="AY386" s="100"/>
      <c r="AZ386" s="101"/>
      <c r="BA386" s="102"/>
      <c r="BB386" s="95"/>
      <c r="BC386" s="95"/>
      <c r="BD386" s="41">
        <v>3</v>
      </c>
      <c r="BE386" s="52">
        <v>33</v>
      </c>
      <c r="BF386" s="103">
        <v>3311</v>
      </c>
      <c r="BG386" s="277"/>
    </row>
    <row r="387" spans="1:59" s="63" customFormat="1" ht="12.75" x14ac:dyDescent="0.2">
      <c r="A387" s="196">
        <v>3</v>
      </c>
      <c r="B387" s="197" t="s">
        <v>108</v>
      </c>
      <c r="C387" s="208">
        <v>33</v>
      </c>
      <c r="D387" s="209" t="s">
        <v>238</v>
      </c>
      <c r="E387" s="212">
        <v>3311</v>
      </c>
      <c r="F387" s="213" t="s">
        <v>239</v>
      </c>
      <c r="G387" s="231" t="s">
        <v>240</v>
      </c>
      <c r="H387" s="65"/>
      <c r="I387" s="222"/>
      <c r="J387" s="66"/>
      <c r="K387" s="66"/>
      <c r="L387" s="66"/>
      <c r="M387" s="64"/>
      <c r="N387" s="304"/>
      <c r="O387" s="305"/>
      <c r="P387" s="127"/>
      <c r="Q387" s="67"/>
      <c r="R387" s="67"/>
      <c r="S387" s="67"/>
      <c r="T387" s="67"/>
      <c r="U387" s="67"/>
      <c r="V387" s="67"/>
      <c r="W387" s="67"/>
      <c r="X387" s="67"/>
      <c r="Y387" s="68"/>
      <c r="Z387" s="68"/>
      <c r="AA387" s="68"/>
      <c r="AB387" s="67"/>
      <c r="AC387" s="67"/>
      <c r="AD387" s="67"/>
      <c r="AE387" s="67"/>
      <c r="AF387" s="67"/>
      <c r="AG387" s="67"/>
      <c r="AH387" s="67"/>
      <c r="AI387" s="67"/>
      <c r="AJ387" s="68"/>
      <c r="AK387" s="68"/>
      <c r="AL387" s="68"/>
      <c r="AM387" s="67"/>
      <c r="AN387" s="67"/>
      <c r="AO387" s="67"/>
      <c r="AP387" s="67"/>
      <c r="AQ387" s="67"/>
      <c r="AR387" s="67"/>
      <c r="AS387" s="67"/>
      <c r="AT387" s="67"/>
      <c r="AU387" s="67"/>
      <c r="AV387" s="67"/>
      <c r="AW387" s="67"/>
      <c r="AX387" s="68"/>
      <c r="AY387" s="68"/>
      <c r="AZ387" s="69"/>
      <c r="BA387" s="70"/>
      <c r="BB387" s="71"/>
      <c r="BC387" s="95"/>
      <c r="BD387" s="41">
        <v>3</v>
      </c>
      <c r="BE387" s="52">
        <v>33</v>
      </c>
      <c r="BF387" s="103">
        <v>3311</v>
      </c>
      <c r="BG387" s="275"/>
    </row>
    <row r="388" spans="1:59" s="63" customFormat="1" ht="12.75" x14ac:dyDescent="0.2">
      <c r="A388" s="196">
        <v>3</v>
      </c>
      <c r="B388" s="197" t="s">
        <v>108</v>
      </c>
      <c r="C388" s="208">
        <v>33</v>
      </c>
      <c r="D388" s="209" t="s">
        <v>238</v>
      </c>
      <c r="E388" s="212">
        <v>3311</v>
      </c>
      <c r="F388" s="213" t="s">
        <v>239</v>
      </c>
      <c r="G388" s="231" t="s">
        <v>240</v>
      </c>
      <c r="H388" s="72" t="s">
        <v>47</v>
      </c>
      <c r="I388" s="223"/>
      <c r="J388" s="73"/>
      <c r="K388" s="73"/>
      <c r="L388" s="73"/>
      <c r="M388" s="74"/>
      <c r="N388" s="247"/>
      <c r="O388" s="306"/>
      <c r="P388" s="105"/>
      <c r="Q388" s="75"/>
      <c r="R388" s="75"/>
      <c r="S388" s="75"/>
      <c r="T388" s="75"/>
      <c r="U388" s="75"/>
      <c r="V388" s="75"/>
      <c r="W388" s="75"/>
      <c r="X388" s="75"/>
      <c r="Y388" s="76">
        <f>IF(ISNUMBER(VLOOKUP(Y390,P$7:W$7,MATCH(Y390,P$7:W$7))),VLOOKUP(Y390,P$7:W$7,MATCH(Y390,P$7:W$7)),IF(N392=0,"No Data",IF(Y390&gt;0,"&lt;100",0)))</f>
        <v>2500</v>
      </c>
      <c r="Z388" s="77">
        <f>IF(ISNUMBER(VLOOKUP(Z392,P$7:W$7,MATCH(Z392,P$7:W$7))),VLOOKUP(Z392,P$7:W$7,MATCH(Z392,P$7:W$7)),IF(N392=0,"No Data",IF(Z392&gt;0,"&lt;100",0)))</f>
        <v>2500</v>
      </c>
      <c r="AA388" s="106">
        <f>IF(ISNUMBER(Z388),Z388,0)</f>
        <v>2500</v>
      </c>
      <c r="AB388" s="75"/>
      <c r="AC388" s="75"/>
      <c r="AD388" s="75"/>
      <c r="AE388" s="75"/>
      <c r="AF388" s="75"/>
      <c r="AG388" s="75"/>
      <c r="AH388" s="75"/>
      <c r="AI388" s="75"/>
      <c r="AJ388" s="76">
        <f>IF(ISNUMBER(VLOOKUP(AJ390,AB$7:AH$7,MATCH(AJ390,AB$7:AH$7))),VLOOKUP(AJ390,AB$7:AH$7,MATCH(AJ390,AB$7:AH$7)),IF(N392=0,"No Data",IF(AJ390&gt;0,"&lt;50",0)))</f>
        <v>0</v>
      </c>
      <c r="AK388" s="77">
        <f>IF(ISNUMBER(VLOOKUP(AK392,AB$7:AH$7,MATCH(AK392,AB$7:AH$7))),VLOOKUP(AK392,AB$7:AH$7,MATCH(AK392,AB$7:AH$7)),IF(N392=0,"No Data",IF(AK392&gt;0,"&lt;50",0)))</f>
        <v>0</v>
      </c>
      <c r="AL388" s="106">
        <f>IF(ISNUMBER(AK388),AK388,0)</f>
        <v>0</v>
      </c>
      <c r="AM388" s="75"/>
      <c r="AN388" s="75"/>
      <c r="AO388" s="75"/>
      <c r="AP388" s="75"/>
      <c r="AQ388" s="75"/>
      <c r="AR388" s="75"/>
      <c r="AS388" s="75"/>
      <c r="AT388" s="75"/>
      <c r="AU388" s="75"/>
      <c r="AV388" s="75"/>
      <c r="AW388" s="76">
        <f>IF(ISNUMBER(VLOOKUP(AW390,AM$7:AU$7,MATCH(AW390,AM$7:AU$7))),VLOOKUP(AW390,AM$7:AU$7,MATCH(AW390,AM$7:AU$7)),IF(N392=0,"No Data",IF(AW390&gt;0,"&lt;10",0)))</f>
        <v>250</v>
      </c>
      <c r="AX388" s="77">
        <f>IF(ISNUMBER(VLOOKUP(AX392,AM$7:AU$7,MATCH(AX392,AM$7:AU$7))),VLOOKUP(AX392,AM$7:AU$7,MATCH(AX392,AM$7:AU$7)),IF(N392=0,"No Data",IF(AX392&gt;0,"&lt;10",0)))</f>
        <v>250</v>
      </c>
      <c r="AY388" s="106">
        <f>IF(ISNUMBER(AX388),AX388,0)</f>
        <v>250</v>
      </c>
      <c r="AZ388" s="79"/>
      <c r="BA388" s="80"/>
      <c r="BB388" s="71"/>
      <c r="BC388" s="95"/>
      <c r="BD388" s="41">
        <v>3</v>
      </c>
      <c r="BE388" s="52">
        <v>33</v>
      </c>
      <c r="BF388" s="103">
        <v>3311</v>
      </c>
      <c r="BG388" s="276" t="s">
        <v>47</v>
      </c>
    </row>
    <row r="389" spans="1:59" s="63" customFormat="1" ht="12.75" x14ac:dyDescent="0.2">
      <c r="A389" s="196">
        <v>3</v>
      </c>
      <c r="B389" s="197" t="s">
        <v>108</v>
      </c>
      <c r="C389" s="208">
        <v>33</v>
      </c>
      <c r="D389" s="209" t="s">
        <v>238</v>
      </c>
      <c r="E389" s="212">
        <v>3311</v>
      </c>
      <c r="F389" s="213" t="s">
        <v>239</v>
      </c>
      <c r="G389" s="231" t="s">
        <v>240</v>
      </c>
      <c r="H389" s="81" t="s">
        <v>48</v>
      </c>
      <c r="I389" s="223"/>
      <c r="J389" s="73"/>
      <c r="K389" s="73"/>
      <c r="L389" s="73"/>
      <c r="M389" s="74"/>
      <c r="N389" s="247"/>
      <c r="O389" s="306"/>
      <c r="P389" s="105"/>
      <c r="Q389" s="75"/>
      <c r="R389" s="75"/>
      <c r="S389" s="75"/>
      <c r="T389" s="75"/>
      <c r="U389" s="75"/>
      <c r="V389" s="75"/>
      <c r="W389" s="75"/>
      <c r="X389" s="75"/>
      <c r="Y389" s="82">
        <f>MIN(X393:X397)</f>
        <v>0</v>
      </c>
      <c r="Z389" s="83"/>
      <c r="AA389" s="83"/>
      <c r="AB389" s="75"/>
      <c r="AC389" s="75"/>
      <c r="AD389" s="75"/>
      <c r="AE389" s="75"/>
      <c r="AF389" s="75"/>
      <c r="AG389" s="75"/>
      <c r="AH389" s="75"/>
      <c r="AI389" s="75"/>
      <c r="AJ389" s="82">
        <f>MIN(AI393:AI397)</f>
        <v>0</v>
      </c>
      <c r="AK389" s="83"/>
      <c r="AL389" s="83"/>
      <c r="AM389" s="75"/>
      <c r="AN389" s="75"/>
      <c r="AO389" s="75"/>
      <c r="AP389" s="75"/>
      <c r="AQ389" s="75"/>
      <c r="AR389" s="75"/>
      <c r="AS389" s="75"/>
      <c r="AT389" s="75"/>
      <c r="AU389" s="75"/>
      <c r="AV389" s="75"/>
      <c r="AW389" s="82">
        <f>MIN(AV393:AV397)</f>
        <v>100</v>
      </c>
      <c r="AX389" s="83"/>
      <c r="AY389" s="83"/>
      <c r="AZ389" s="79"/>
      <c r="BA389" s="80"/>
      <c r="BB389" s="71"/>
      <c r="BC389" s="95"/>
      <c r="BD389" s="41">
        <v>3</v>
      </c>
      <c r="BE389" s="52">
        <v>33</v>
      </c>
      <c r="BF389" s="103">
        <v>3311</v>
      </c>
      <c r="BG389" s="278" t="s">
        <v>48</v>
      </c>
    </row>
    <row r="390" spans="1:59" s="63" customFormat="1" ht="12.75" x14ac:dyDescent="0.2">
      <c r="A390" s="196">
        <v>3</v>
      </c>
      <c r="B390" s="197" t="s">
        <v>108</v>
      </c>
      <c r="C390" s="208">
        <v>33</v>
      </c>
      <c r="D390" s="209" t="s">
        <v>238</v>
      </c>
      <c r="E390" s="212">
        <v>3311</v>
      </c>
      <c r="F390" s="213" t="s">
        <v>239</v>
      </c>
      <c r="G390" s="231" t="s">
        <v>240</v>
      </c>
      <c r="H390" s="81" t="s">
        <v>49</v>
      </c>
      <c r="I390" s="223"/>
      <c r="J390" s="73"/>
      <c r="K390" s="73"/>
      <c r="L390" s="73"/>
      <c r="M390" s="74"/>
      <c r="N390" s="247"/>
      <c r="O390" s="306"/>
      <c r="P390" s="105"/>
      <c r="Q390" s="75"/>
      <c r="R390" s="75"/>
      <c r="S390" s="75"/>
      <c r="T390" s="75"/>
      <c r="U390" s="75"/>
      <c r="V390" s="75"/>
      <c r="W390" s="75"/>
      <c r="X390" s="75"/>
      <c r="Y390" s="84">
        <f>IF(ISNUMBER(AVERAGE(X393:X397)),AVERAGE(X393:X397),0)</f>
        <v>3020</v>
      </c>
      <c r="Z390" s="83"/>
      <c r="AA390" s="83"/>
      <c r="AB390" s="75"/>
      <c r="AC390" s="75"/>
      <c r="AD390" s="75"/>
      <c r="AE390" s="75"/>
      <c r="AF390" s="75"/>
      <c r="AG390" s="75"/>
      <c r="AH390" s="75"/>
      <c r="AI390" s="75"/>
      <c r="AJ390" s="84">
        <f>IF(ISNUMBER(AVERAGE(AI393:AI397)),AVERAGE(AI393:AI397),0)</f>
        <v>0</v>
      </c>
      <c r="AK390" s="83"/>
      <c r="AL390" s="83"/>
      <c r="AM390" s="75"/>
      <c r="AN390" s="75"/>
      <c r="AO390" s="75"/>
      <c r="AP390" s="75"/>
      <c r="AQ390" s="75"/>
      <c r="AR390" s="75"/>
      <c r="AS390" s="75"/>
      <c r="AT390" s="75"/>
      <c r="AU390" s="75"/>
      <c r="AV390" s="75"/>
      <c r="AW390" s="84">
        <f>IF(ISNUMBER(AVERAGE(AV393:AV397)),AVERAGE(AV393:AV397),0)</f>
        <v>360</v>
      </c>
      <c r="AX390" s="83"/>
      <c r="AY390" s="83"/>
      <c r="AZ390" s="79"/>
      <c r="BA390" s="80"/>
      <c r="BB390" s="71"/>
      <c r="BC390" s="95"/>
      <c r="BD390" s="41">
        <v>3</v>
      </c>
      <c r="BE390" s="52">
        <v>33</v>
      </c>
      <c r="BF390" s="103">
        <v>3311</v>
      </c>
      <c r="BG390" s="278" t="s">
        <v>49</v>
      </c>
    </row>
    <row r="391" spans="1:59" s="63" customFormat="1" ht="12.75" x14ac:dyDescent="0.2">
      <c r="A391" s="196">
        <v>3</v>
      </c>
      <c r="B391" s="197" t="s">
        <v>108</v>
      </c>
      <c r="C391" s="208">
        <v>33</v>
      </c>
      <c r="D391" s="209" t="s">
        <v>238</v>
      </c>
      <c r="E391" s="212">
        <v>3311</v>
      </c>
      <c r="F391" s="213" t="s">
        <v>239</v>
      </c>
      <c r="G391" s="231" t="s">
        <v>240</v>
      </c>
      <c r="H391" s="81" t="s">
        <v>50</v>
      </c>
      <c r="I391" s="223"/>
      <c r="J391" s="73"/>
      <c r="K391" s="73"/>
      <c r="L391" s="73"/>
      <c r="M391" s="74"/>
      <c r="N391" s="247"/>
      <c r="O391" s="306"/>
      <c r="P391" s="105"/>
      <c r="Q391" s="75"/>
      <c r="R391" s="75"/>
      <c r="S391" s="75"/>
      <c r="T391" s="75"/>
      <c r="U391" s="75"/>
      <c r="V391" s="75"/>
      <c r="W391" s="75"/>
      <c r="X391" s="75"/>
      <c r="Y391" s="84">
        <f>MAX(X393:X397)</f>
        <v>5000</v>
      </c>
      <c r="Z391" s="83"/>
      <c r="AA391" s="83"/>
      <c r="AB391" s="75"/>
      <c r="AC391" s="75"/>
      <c r="AD391" s="75"/>
      <c r="AE391" s="75"/>
      <c r="AF391" s="75"/>
      <c r="AG391" s="75"/>
      <c r="AH391" s="75"/>
      <c r="AI391" s="75"/>
      <c r="AJ391" s="84">
        <f>MAX(AI393:AI397)</f>
        <v>0</v>
      </c>
      <c r="AK391" s="83"/>
      <c r="AL391" s="83"/>
      <c r="AM391" s="75"/>
      <c r="AN391" s="75"/>
      <c r="AO391" s="75"/>
      <c r="AP391" s="75"/>
      <c r="AQ391" s="75"/>
      <c r="AR391" s="75"/>
      <c r="AS391" s="75"/>
      <c r="AT391" s="75"/>
      <c r="AU391" s="75"/>
      <c r="AV391" s="75"/>
      <c r="AW391" s="84">
        <f>MAX(AV393:AV397)</f>
        <v>1000</v>
      </c>
      <c r="AX391" s="83"/>
      <c r="AY391" s="83"/>
      <c r="AZ391" s="79"/>
      <c r="BA391" s="80"/>
      <c r="BB391" s="71"/>
      <c r="BC391" s="95"/>
      <c r="BD391" s="41">
        <v>3</v>
      </c>
      <c r="BE391" s="52">
        <v>33</v>
      </c>
      <c r="BF391" s="103">
        <v>3311</v>
      </c>
      <c r="BG391" s="278" t="s">
        <v>50</v>
      </c>
    </row>
    <row r="392" spans="1:59" s="63" customFormat="1" ht="12.75" x14ac:dyDescent="0.2">
      <c r="A392" s="196">
        <v>3</v>
      </c>
      <c r="B392" s="197" t="s">
        <v>108</v>
      </c>
      <c r="C392" s="208">
        <v>33</v>
      </c>
      <c r="D392" s="209" t="s">
        <v>238</v>
      </c>
      <c r="E392" s="212">
        <v>3311</v>
      </c>
      <c r="F392" s="213" t="s">
        <v>239</v>
      </c>
      <c r="G392" s="231" t="s">
        <v>240</v>
      </c>
      <c r="H392" s="85" t="s">
        <v>51</v>
      </c>
      <c r="I392" s="223"/>
      <c r="J392" s="73"/>
      <c r="K392" s="73"/>
      <c r="L392" s="73"/>
      <c r="M392" s="74"/>
      <c r="N392" s="248">
        <f>SUM(N393:N397)</f>
        <v>5</v>
      </c>
      <c r="O392" s="293">
        <f>SUM(O393:O397)</f>
        <v>1</v>
      </c>
      <c r="P392" s="292"/>
      <c r="Q392" s="87"/>
      <c r="R392" s="87"/>
      <c r="S392" s="87"/>
      <c r="T392" s="87"/>
      <c r="U392" s="87"/>
      <c r="V392" s="87"/>
      <c r="W392" s="87"/>
      <c r="X392" s="87"/>
      <c r="Y392" s="88"/>
      <c r="Z392" s="86">
        <f>SUM(Z393:Z397)</f>
        <v>3020</v>
      </c>
      <c r="AA392" s="88"/>
      <c r="AB392" s="87"/>
      <c r="AC392" s="87"/>
      <c r="AD392" s="87"/>
      <c r="AE392" s="87"/>
      <c r="AF392" s="87"/>
      <c r="AG392" s="87"/>
      <c r="AH392" s="87"/>
      <c r="AI392" s="87"/>
      <c r="AJ392" s="88"/>
      <c r="AK392" s="86">
        <f>SUM(AK393:AK397)</f>
        <v>0</v>
      </c>
      <c r="AL392" s="88"/>
      <c r="AM392" s="87"/>
      <c r="AN392" s="87"/>
      <c r="AO392" s="87"/>
      <c r="AP392" s="87"/>
      <c r="AQ392" s="87"/>
      <c r="AR392" s="87"/>
      <c r="AS392" s="87"/>
      <c r="AT392" s="87"/>
      <c r="AU392" s="87"/>
      <c r="AV392" s="87"/>
      <c r="AW392" s="112"/>
      <c r="AX392" s="86">
        <f>SUM(AX393:AX397)</f>
        <v>360</v>
      </c>
      <c r="AY392" s="88"/>
      <c r="AZ392" s="79"/>
      <c r="BA392" s="80"/>
      <c r="BB392" s="71"/>
      <c r="BC392" s="95"/>
      <c r="BD392" s="41">
        <v>3</v>
      </c>
      <c r="BE392" s="52">
        <v>33</v>
      </c>
      <c r="BF392" s="103">
        <v>3311</v>
      </c>
      <c r="BG392" s="279" t="s">
        <v>51</v>
      </c>
    </row>
    <row r="393" spans="1:59" s="63" customFormat="1" ht="12.75" x14ac:dyDescent="0.2">
      <c r="A393" s="196">
        <v>3</v>
      </c>
      <c r="B393" s="197" t="s">
        <v>108</v>
      </c>
      <c r="C393" s="208">
        <v>33</v>
      </c>
      <c r="D393" s="209" t="s">
        <v>238</v>
      </c>
      <c r="E393" s="212">
        <v>3311</v>
      </c>
      <c r="F393" s="213" t="s">
        <v>239</v>
      </c>
      <c r="G393" s="231" t="s">
        <v>240</v>
      </c>
      <c r="H393" s="89" t="s">
        <v>52</v>
      </c>
      <c r="I393" s="90" t="s">
        <v>241</v>
      </c>
      <c r="J393" s="90" t="s">
        <v>242</v>
      </c>
      <c r="K393" s="90" t="s">
        <v>64</v>
      </c>
      <c r="L393" s="90" t="s">
        <v>243</v>
      </c>
      <c r="M393" s="91"/>
      <c r="N393" s="312">
        <v>1</v>
      </c>
      <c r="O393" s="313">
        <f>N393/N$392</f>
        <v>0.2</v>
      </c>
      <c r="P393" s="104">
        <v>1</v>
      </c>
      <c r="Q393" s="92"/>
      <c r="R393" s="92"/>
      <c r="S393" s="92"/>
      <c r="T393" s="92"/>
      <c r="U393" s="92"/>
      <c r="V393" s="92"/>
      <c r="W393" s="92"/>
      <c r="X393" s="109">
        <f>P393*P$7+Q393*Q$7+R393*R$7+S393*S$7+T393*T$7+U393*U$7+V393*V$7+W393*W$7</f>
        <v>100</v>
      </c>
      <c r="Y393" s="83"/>
      <c r="Z393" s="110">
        <f>X393*$O393</f>
        <v>20</v>
      </c>
      <c r="AA393" s="111"/>
      <c r="AB393" s="92"/>
      <c r="AC393" s="92"/>
      <c r="AD393" s="92"/>
      <c r="AE393" s="92"/>
      <c r="AF393" s="92"/>
      <c r="AG393" s="92"/>
      <c r="AH393" s="92"/>
      <c r="AI393" s="109">
        <f>AB393*AB$7+AC393*AC$7+AD393*AD$7+AE393*AE$7+AF393*AF$7+AG393*AG$7+AH393*AH$7</f>
        <v>0</v>
      </c>
      <c r="AJ393" s="83"/>
      <c r="AK393" s="110">
        <f>AI393*$O393</f>
        <v>0</v>
      </c>
      <c r="AL393" s="111"/>
      <c r="AM393" s="92"/>
      <c r="AN393" s="92"/>
      <c r="AO393" s="92"/>
      <c r="AP393" s="92"/>
      <c r="AQ393" s="92"/>
      <c r="AR393" s="92">
        <v>1</v>
      </c>
      <c r="AS393" s="92"/>
      <c r="AT393" s="92"/>
      <c r="AU393" s="92"/>
      <c r="AV393" s="109">
        <f>AM393*AM$7+AN393*AN$7+AO393*AO$7+AP393*AP$7+AQ393*AQ$7+AR393*AR$7+AS393*AS$7+AT393*AT$7+AU393*AU$7</f>
        <v>500</v>
      </c>
      <c r="AW393" s="75"/>
      <c r="AX393" s="110">
        <f>AV393*$O393</f>
        <v>100</v>
      </c>
      <c r="AY393" s="111"/>
      <c r="AZ393" s="93"/>
      <c r="BA393" s="94" t="s">
        <v>159</v>
      </c>
      <c r="BB393" s="71"/>
      <c r="BC393" s="95"/>
      <c r="BD393" s="41">
        <v>3</v>
      </c>
      <c r="BE393" s="52">
        <v>33</v>
      </c>
      <c r="BF393" s="103">
        <v>3311</v>
      </c>
      <c r="BG393" s="280" t="s">
        <v>52</v>
      </c>
    </row>
    <row r="394" spans="1:59" s="63" customFormat="1" ht="12.75" x14ac:dyDescent="0.2">
      <c r="A394" s="196">
        <v>3</v>
      </c>
      <c r="B394" s="197" t="s">
        <v>108</v>
      </c>
      <c r="C394" s="208">
        <v>33</v>
      </c>
      <c r="D394" s="209" t="s">
        <v>238</v>
      </c>
      <c r="E394" s="212">
        <v>3311</v>
      </c>
      <c r="F394" s="213" t="s">
        <v>239</v>
      </c>
      <c r="G394" s="231" t="s">
        <v>240</v>
      </c>
      <c r="H394" s="89"/>
      <c r="I394" s="90" t="s">
        <v>244</v>
      </c>
      <c r="J394" s="90"/>
      <c r="K394" s="90" t="s">
        <v>90</v>
      </c>
      <c r="L394" s="90" t="s">
        <v>245</v>
      </c>
      <c r="M394" s="91"/>
      <c r="N394" s="312">
        <v>1</v>
      </c>
      <c r="O394" s="313">
        <f>N394/N$392</f>
        <v>0.2</v>
      </c>
      <c r="P394" s="104"/>
      <c r="Q394" s="92"/>
      <c r="R394" s="92"/>
      <c r="S394" s="92"/>
      <c r="T394" s="92"/>
      <c r="U394" s="92">
        <v>1</v>
      </c>
      <c r="V394" s="92"/>
      <c r="W394" s="92"/>
      <c r="X394" s="109">
        <f>P394*P$7+Q394*Q$7+R394*R$7+S394*S$7+T394*T$7+U394*U$7+V394*V$7+W394*W$7</f>
        <v>5000</v>
      </c>
      <c r="Y394" s="83"/>
      <c r="Z394" s="110">
        <f>X394*$O394</f>
        <v>1000</v>
      </c>
      <c r="AA394" s="111"/>
      <c r="AB394" s="92"/>
      <c r="AC394" s="92"/>
      <c r="AD394" s="92"/>
      <c r="AE394" s="92"/>
      <c r="AF394" s="92"/>
      <c r="AG394" s="92"/>
      <c r="AH394" s="92"/>
      <c r="AI394" s="109">
        <f>AB394*AB$7+AC394*AC$7+AD394*AD$7+AE394*AE$7+AF394*AF$7+AG394*AG$7+AH394*AH$7</f>
        <v>0</v>
      </c>
      <c r="AJ394" s="83"/>
      <c r="AK394" s="110">
        <f>AI394*$O394</f>
        <v>0</v>
      </c>
      <c r="AL394" s="111"/>
      <c r="AM394" s="92"/>
      <c r="AN394" s="92"/>
      <c r="AO394" s="92"/>
      <c r="AP394" s="92">
        <v>1</v>
      </c>
      <c r="AQ394" s="92"/>
      <c r="AR394" s="92"/>
      <c r="AS394" s="92"/>
      <c r="AT394" s="92"/>
      <c r="AU394" s="92"/>
      <c r="AV394" s="109">
        <f>AM394*AM$7+AN394*AN$7+AO394*AO$7+AP394*AP$7+AQ394*AQ$7+AR394*AR$7+AS394*AS$7+AT394*AT$7+AU394*AU$7</f>
        <v>100</v>
      </c>
      <c r="AW394" s="75"/>
      <c r="AX394" s="110">
        <f>AV394*$O394</f>
        <v>20</v>
      </c>
      <c r="AY394" s="111"/>
      <c r="AZ394" s="93"/>
      <c r="BA394" s="94" t="s">
        <v>105</v>
      </c>
      <c r="BB394" s="71"/>
      <c r="BC394" s="95"/>
      <c r="BD394" s="41">
        <v>3</v>
      </c>
      <c r="BE394" s="52">
        <v>33</v>
      </c>
      <c r="BF394" s="103">
        <v>3311</v>
      </c>
      <c r="BG394" s="280" t="s">
        <v>52</v>
      </c>
    </row>
    <row r="395" spans="1:59" s="63" customFormat="1" ht="12.75" x14ac:dyDescent="0.2">
      <c r="A395" s="196">
        <v>3</v>
      </c>
      <c r="B395" s="197" t="s">
        <v>108</v>
      </c>
      <c r="C395" s="208">
        <v>33</v>
      </c>
      <c r="D395" s="209" t="s">
        <v>238</v>
      </c>
      <c r="E395" s="212">
        <v>3311</v>
      </c>
      <c r="F395" s="213" t="s">
        <v>239</v>
      </c>
      <c r="G395" s="231" t="s">
        <v>240</v>
      </c>
      <c r="H395" s="89"/>
      <c r="I395" s="90" t="s">
        <v>246</v>
      </c>
      <c r="J395" s="90"/>
      <c r="K395" s="90" t="s">
        <v>90</v>
      </c>
      <c r="L395" s="90" t="s">
        <v>245</v>
      </c>
      <c r="M395" s="91"/>
      <c r="N395" s="312">
        <v>1</v>
      </c>
      <c r="O395" s="313">
        <f>N395/N$392</f>
        <v>0.2</v>
      </c>
      <c r="P395" s="104"/>
      <c r="Q395" s="92"/>
      <c r="R395" s="92"/>
      <c r="S395" s="92"/>
      <c r="T395" s="92"/>
      <c r="U395" s="92">
        <v>1</v>
      </c>
      <c r="V395" s="92"/>
      <c r="W395" s="92"/>
      <c r="X395" s="109">
        <f>P395*P$7+Q395*Q$7+R395*R$7+S395*S$7+T395*T$7+U395*U$7+V395*V$7+W395*W$7</f>
        <v>5000</v>
      </c>
      <c r="Y395" s="83"/>
      <c r="Z395" s="110">
        <f>X395*$O395</f>
        <v>1000</v>
      </c>
      <c r="AA395" s="111"/>
      <c r="AB395" s="92"/>
      <c r="AC395" s="92"/>
      <c r="AD395" s="92"/>
      <c r="AE395" s="92"/>
      <c r="AF395" s="92"/>
      <c r="AG395" s="92"/>
      <c r="AH395" s="92"/>
      <c r="AI395" s="109">
        <f>AB395*AB$7+AC395*AC$7+AD395*AD$7+AE395*AE$7+AF395*AF$7+AG395*AG$7+AH395*AH$7</f>
        <v>0</v>
      </c>
      <c r="AJ395" s="83"/>
      <c r="AK395" s="110">
        <f>AI395*$O395</f>
        <v>0</v>
      </c>
      <c r="AL395" s="111"/>
      <c r="AM395" s="92"/>
      <c r="AN395" s="92"/>
      <c r="AO395" s="92"/>
      <c r="AP395" s="92">
        <v>1</v>
      </c>
      <c r="AQ395" s="92"/>
      <c r="AR395" s="92"/>
      <c r="AS395" s="92"/>
      <c r="AT395" s="92"/>
      <c r="AU395" s="92"/>
      <c r="AV395" s="109">
        <f>AM395*AM$7+AN395*AN$7+AO395*AO$7+AP395*AP$7+AQ395*AQ$7+AR395*AR$7+AS395*AS$7+AT395*AT$7+AU395*AU$7</f>
        <v>100</v>
      </c>
      <c r="AW395" s="75"/>
      <c r="AX395" s="110">
        <f>AV395*$O395</f>
        <v>20</v>
      </c>
      <c r="AY395" s="111"/>
      <c r="AZ395" s="93"/>
      <c r="BA395" s="94" t="s">
        <v>105</v>
      </c>
      <c r="BB395" s="71"/>
      <c r="BC395" s="95"/>
      <c r="BD395" s="41">
        <v>3</v>
      </c>
      <c r="BE395" s="52">
        <v>33</v>
      </c>
      <c r="BF395" s="103">
        <v>3311</v>
      </c>
      <c r="BG395" s="280" t="s">
        <v>52</v>
      </c>
    </row>
    <row r="396" spans="1:59" s="63" customFormat="1" ht="12.75" x14ac:dyDescent="0.2">
      <c r="A396" s="196">
        <v>3</v>
      </c>
      <c r="B396" s="197" t="s">
        <v>108</v>
      </c>
      <c r="C396" s="208">
        <v>33</v>
      </c>
      <c r="D396" s="209" t="s">
        <v>238</v>
      </c>
      <c r="E396" s="212">
        <v>3311</v>
      </c>
      <c r="F396" s="213" t="s">
        <v>239</v>
      </c>
      <c r="G396" s="231" t="s">
        <v>240</v>
      </c>
      <c r="H396" s="89"/>
      <c r="I396" s="90" t="s">
        <v>247</v>
      </c>
      <c r="J396" s="90"/>
      <c r="K396" s="90" t="s">
        <v>64</v>
      </c>
      <c r="L396" s="90" t="s">
        <v>248</v>
      </c>
      <c r="M396" s="91"/>
      <c r="N396" s="312">
        <v>1</v>
      </c>
      <c r="O396" s="313">
        <f>N396/N$392</f>
        <v>0.2</v>
      </c>
      <c r="P396" s="104"/>
      <c r="Q396" s="92"/>
      <c r="R396" s="92"/>
      <c r="S396" s="92"/>
      <c r="T396" s="92"/>
      <c r="U396" s="92"/>
      <c r="V396" s="92"/>
      <c r="W396" s="92"/>
      <c r="X396" s="109">
        <f>P396*P$7+Q396*Q$7+R396*R$7+S396*S$7+T396*T$7+U396*U$7+V396*V$7+W396*W$7</f>
        <v>0</v>
      </c>
      <c r="Y396" s="83"/>
      <c r="Z396" s="110">
        <f>X396*$O396</f>
        <v>0</v>
      </c>
      <c r="AA396" s="111"/>
      <c r="AB396" s="92"/>
      <c r="AC396" s="92"/>
      <c r="AD396" s="92"/>
      <c r="AE396" s="92"/>
      <c r="AF396" s="92"/>
      <c r="AG396" s="92"/>
      <c r="AH396" s="92"/>
      <c r="AI396" s="109">
        <f>AB396*AB$7+AC396*AC$7+AD396*AD$7+AE396*AE$7+AF396*AF$7+AG396*AG$7+AH396*AH$7</f>
        <v>0</v>
      </c>
      <c r="AJ396" s="83"/>
      <c r="AK396" s="110">
        <f>AI396*$O396</f>
        <v>0</v>
      </c>
      <c r="AL396" s="111"/>
      <c r="AM396" s="92"/>
      <c r="AN396" s="92"/>
      <c r="AO396" s="92"/>
      <c r="AP396" s="92"/>
      <c r="AQ396" s="92"/>
      <c r="AR396" s="92"/>
      <c r="AS396" s="92">
        <v>1</v>
      </c>
      <c r="AT396" s="92"/>
      <c r="AU396" s="92"/>
      <c r="AV396" s="109">
        <f>AM396*AM$7+AN396*AN$7+AO396*AO$7+AP396*AP$7+AQ396*AQ$7+AR396*AR$7+AS396*AS$7+AT396*AT$7+AU396*AU$7</f>
        <v>1000</v>
      </c>
      <c r="AW396" s="75"/>
      <c r="AX396" s="110">
        <f>AV396*$O396</f>
        <v>200</v>
      </c>
      <c r="AY396" s="111"/>
      <c r="AZ396" s="93"/>
      <c r="BA396" s="94" t="s">
        <v>105</v>
      </c>
      <c r="BB396" s="71"/>
      <c r="BC396" s="95"/>
      <c r="BD396" s="41">
        <v>3</v>
      </c>
      <c r="BE396" s="52">
        <v>33</v>
      </c>
      <c r="BF396" s="103">
        <v>3311</v>
      </c>
      <c r="BG396" s="280" t="s">
        <v>52</v>
      </c>
    </row>
    <row r="397" spans="1:59" s="63" customFormat="1" ht="12.75" x14ac:dyDescent="0.2">
      <c r="A397" s="196">
        <v>3</v>
      </c>
      <c r="B397" s="197" t="s">
        <v>108</v>
      </c>
      <c r="C397" s="208">
        <v>33</v>
      </c>
      <c r="D397" s="209" t="s">
        <v>238</v>
      </c>
      <c r="E397" s="212">
        <v>3311</v>
      </c>
      <c r="F397" s="213" t="s">
        <v>239</v>
      </c>
      <c r="G397" s="231" t="s">
        <v>240</v>
      </c>
      <c r="H397" s="89"/>
      <c r="I397" s="90" t="s">
        <v>249</v>
      </c>
      <c r="J397" s="90"/>
      <c r="K397" s="90" t="s">
        <v>90</v>
      </c>
      <c r="L397" s="90" t="s">
        <v>164</v>
      </c>
      <c r="M397" s="91"/>
      <c r="N397" s="312">
        <v>1</v>
      </c>
      <c r="O397" s="313">
        <f>N397/N$392</f>
        <v>0.2</v>
      </c>
      <c r="P397" s="104"/>
      <c r="Q397" s="92"/>
      <c r="R397" s="92"/>
      <c r="S397" s="92"/>
      <c r="T397" s="92"/>
      <c r="U397" s="92">
        <v>1</v>
      </c>
      <c r="V397" s="92"/>
      <c r="W397" s="92"/>
      <c r="X397" s="109">
        <f>P397*P$7+Q397*Q$7+R397*R$7+S397*S$7+T397*T$7+U397*U$7+V397*V$7+W397*W$7</f>
        <v>5000</v>
      </c>
      <c r="Y397" s="83"/>
      <c r="Z397" s="110">
        <f>X397*$O397</f>
        <v>1000</v>
      </c>
      <c r="AA397" s="111"/>
      <c r="AB397" s="92"/>
      <c r="AC397" s="92"/>
      <c r="AD397" s="92"/>
      <c r="AE397" s="92"/>
      <c r="AF397" s="92"/>
      <c r="AG397" s="92"/>
      <c r="AH397" s="92"/>
      <c r="AI397" s="109">
        <f>AB397*AB$7+AC397*AC$7+AD397*AD$7+AE397*AE$7+AF397*AF$7+AG397*AG$7+AH397*AH$7</f>
        <v>0</v>
      </c>
      <c r="AJ397" s="83"/>
      <c r="AK397" s="110">
        <f>AI397*$O397</f>
        <v>0</v>
      </c>
      <c r="AL397" s="111"/>
      <c r="AM397" s="92"/>
      <c r="AN397" s="92"/>
      <c r="AO397" s="92"/>
      <c r="AP397" s="92">
        <v>1</v>
      </c>
      <c r="AQ397" s="92"/>
      <c r="AR397" s="92"/>
      <c r="AS397" s="92"/>
      <c r="AT397" s="92"/>
      <c r="AU397" s="92"/>
      <c r="AV397" s="109">
        <f>AM397*AM$7+AN397*AN$7+AO397*AO$7+AP397*AP$7+AQ397*AQ$7+AR397*AR$7+AS397*AS$7+AT397*AT$7+AU397*AU$7</f>
        <v>100</v>
      </c>
      <c r="AW397" s="75"/>
      <c r="AX397" s="110">
        <f>AV397*$O397</f>
        <v>20</v>
      </c>
      <c r="AY397" s="111"/>
      <c r="AZ397" s="93"/>
      <c r="BA397" s="94" t="s">
        <v>105</v>
      </c>
      <c r="BB397" s="71"/>
      <c r="BC397" s="95"/>
      <c r="BD397" s="41">
        <v>3</v>
      </c>
      <c r="BE397" s="52">
        <v>33</v>
      </c>
      <c r="BF397" s="103">
        <v>3311</v>
      </c>
      <c r="BG397" s="280" t="s">
        <v>52</v>
      </c>
    </row>
    <row r="398" spans="1:59" s="63" customFormat="1" ht="12.75" x14ac:dyDescent="0.2">
      <c r="A398" s="196">
        <v>3</v>
      </c>
      <c r="B398" s="197" t="s">
        <v>108</v>
      </c>
      <c r="C398" s="208">
        <v>33</v>
      </c>
      <c r="D398" s="209" t="s">
        <v>238</v>
      </c>
      <c r="E398" s="212">
        <v>3311</v>
      </c>
      <c r="F398" s="213" t="s">
        <v>239</v>
      </c>
      <c r="G398" s="231" t="s">
        <v>240</v>
      </c>
      <c r="H398" s="65"/>
      <c r="I398" s="222"/>
      <c r="J398" s="66"/>
      <c r="K398" s="66"/>
      <c r="L398" s="66"/>
      <c r="M398" s="64"/>
      <c r="N398" s="304"/>
      <c r="O398" s="305"/>
      <c r="P398" s="127"/>
      <c r="Q398" s="67"/>
      <c r="R398" s="67"/>
      <c r="S398" s="67"/>
      <c r="T398" s="67"/>
      <c r="U398" s="67"/>
      <c r="V398" s="67"/>
      <c r="W398" s="67"/>
      <c r="X398" s="67"/>
      <c r="Y398" s="68"/>
      <c r="Z398" s="68"/>
      <c r="AA398" s="68"/>
      <c r="AB398" s="67"/>
      <c r="AC398" s="67"/>
      <c r="AD398" s="67"/>
      <c r="AE398" s="67"/>
      <c r="AF398" s="67"/>
      <c r="AG398" s="67"/>
      <c r="AH398" s="67"/>
      <c r="AI398" s="67"/>
      <c r="AJ398" s="68"/>
      <c r="AK398" s="68"/>
      <c r="AL398" s="68"/>
      <c r="AM398" s="67"/>
      <c r="AN398" s="67"/>
      <c r="AO398" s="67"/>
      <c r="AP398" s="67"/>
      <c r="AQ398" s="67"/>
      <c r="AR398" s="67"/>
      <c r="AS398" s="67"/>
      <c r="AT398" s="67"/>
      <c r="AU398" s="67"/>
      <c r="AV398" s="67"/>
      <c r="AW398" s="67"/>
      <c r="AX398" s="68"/>
      <c r="AY398" s="68"/>
      <c r="AZ398" s="69"/>
      <c r="BA398" s="70"/>
      <c r="BB398" s="71"/>
      <c r="BC398" s="95"/>
      <c r="BD398" s="41">
        <v>3</v>
      </c>
      <c r="BE398" s="52">
        <v>33</v>
      </c>
      <c r="BF398" s="103">
        <v>3311</v>
      </c>
      <c r="BG398" s="275"/>
    </row>
    <row r="399" spans="1:59" s="63" customFormat="1" ht="12.75" x14ac:dyDescent="0.2">
      <c r="A399" s="196">
        <v>3</v>
      </c>
      <c r="B399" s="197" t="s">
        <v>108</v>
      </c>
      <c r="C399" s="208">
        <v>33</v>
      </c>
      <c r="D399" s="209" t="s">
        <v>238</v>
      </c>
      <c r="E399" s="212">
        <v>3311</v>
      </c>
      <c r="F399" s="213" t="s">
        <v>239</v>
      </c>
      <c r="G399" s="232"/>
      <c r="H399" s="97"/>
      <c r="I399" s="224"/>
      <c r="J399" s="98"/>
      <c r="K399" s="98"/>
      <c r="L399" s="98"/>
      <c r="M399" s="96"/>
      <c r="N399" s="307"/>
      <c r="O399" s="246"/>
      <c r="P399" s="124"/>
      <c r="Q399" s="99"/>
      <c r="R399" s="99"/>
      <c r="S399" s="99"/>
      <c r="T399" s="99"/>
      <c r="U399" s="99"/>
      <c r="V399" s="99"/>
      <c r="W399" s="99"/>
      <c r="X399" s="99"/>
      <c r="Y399" s="100"/>
      <c r="Z399" s="100"/>
      <c r="AA399" s="100"/>
      <c r="AB399" s="99"/>
      <c r="AC399" s="99"/>
      <c r="AD399" s="99"/>
      <c r="AE399" s="99"/>
      <c r="AF399" s="99"/>
      <c r="AG399" s="99"/>
      <c r="AH399" s="99"/>
      <c r="AI399" s="99"/>
      <c r="AJ399" s="100"/>
      <c r="AK399" s="100"/>
      <c r="AL399" s="100"/>
      <c r="AM399" s="99"/>
      <c r="AN399" s="99"/>
      <c r="AO399" s="99"/>
      <c r="AP399" s="99"/>
      <c r="AQ399" s="99"/>
      <c r="AR399" s="99"/>
      <c r="AS399" s="99"/>
      <c r="AT399" s="99"/>
      <c r="AU399" s="99"/>
      <c r="AV399" s="99"/>
      <c r="AW399" s="99"/>
      <c r="AX399" s="100"/>
      <c r="AY399" s="100"/>
      <c r="AZ399" s="101"/>
      <c r="BA399" s="102"/>
      <c r="BB399" s="95"/>
      <c r="BC399" s="95"/>
      <c r="BD399" s="41">
        <v>3</v>
      </c>
      <c r="BE399" s="52">
        <v>33</v>
      </c>
      <c r="BF399" s="103">
        <v>3311</v>
      </c>
      <c r="BG399" s="277"/>
    </row>
    <row r="400" spans="1:59" s="63" customFormat="1" ht="12.75" x14ac:dyDescent="0.2">
      <c r="A400" s="196">
        <v>3</v>
      </c>
      <c r="B400" s="197" t="s">
        <v>108</v>
      </c>
      <c r="C400" s="208">
        <v>33</v>
      </c>
      <c r="D400" s="209" t="s">
        <v>238</v>
      </c>
      <c r="E400" s="212">
        <v>3311</v>
      </c>
      <c r="F400" s="213" t="s">
        <v>239</v>
      </c>
      <c r="G400" s="231" t="s">
        <v>264</v>
      </c>
      <c r="H400" s="65"/>
      <c r="I400" s="222"/>
      <c r="J400" s="66"/>
      <c r="K400" s="66"/>
      <c r="L400" s="66"/>
      <c r="M400" s="64"/>
      <c r="N400" s="304"/>
      <c r="O400" s="305"/>
      <c r="P400" s="127"/>
      <c r="Q400" s="67"/>
      <c r="R400" s="67"/>
      <c r="S400" s="67"/>
      <c r="T400" s="67"/>
      <c r="U400" s="67"/>
      <c r="V400" s="67"/>
      <c r="W400" s="67"/>
      <c r="X400" s="67"/>
      <c r="Y400" s="68"/>
      <c r="Z400" s="68"/>
      <c r="AA400" s="68"/>
      <c r="AB400" s="67"/>
      <c r="AC400" s="67"/>
      <c r="AD400" s="67"/>
      <c r="AE400" s="67"/>
      <c r="AF400" s="67"/>
      <c r="AG400" s="67"/>
      <c r="AH400" s="67"/>
      <c r="AI400" s="67"/>
      <c r="AJ400" s="68"/>
      <c r="AK400" s="68"/>
      <c r="AL400" s="68"/>
      <c r="AM400" s="67"/>
      <c r="AN400" s="67"/>
      <c r="AO400" s="67"/>
      <c r="AP400" s="67"/>
      <c r="AQ400" s="67"/>
      <c r="AR400" s="67"/>
      <c r="AS400" s="67"/>
      <c r="AT400" s="67"/>
      <c r="AU400" s="67"/>
      <c r="AV400" s="67"/>
      <c r="AW400" s="67"/>
      <c r="AX400" s="68"/>
      <c r="AY400" s="68"/>
      <c r="AZ400" s="69"/>
      <c r="BA400" s="70"/>
      <c r="BB400" s="71"/>
      <c r="BC400" s="95"/>
      <c r="BD400" s="41">
        <v>3</v>
      </c>
      <c r="BE400" s="52">
        <v>33</v>
      </c>
      <c r="BF400" s="103">
        <v>3311</v>
      </c>
      <c r="BG400" s="275"/>
    </row>
    <row r="401" spans="1:59" s="63" customFormat="1" ht="12.75" x14ac:dyDescent="0.2">
      <c r="A401" s="196">
        <v>3</v>
      </c>
      <c r="B401" s="197" t="s">
        <v>108</v>
      </c>
      <c r="C401" s="208">
        <v>33</v>
      </c>
      <c r="D401" s="209" t="s">
        <v>238</v>
      </c>
      <c r="E401" s="212">
        <v>3311</v>
      </c>
      <c r="F401" s="213" t="s">
        <v>239</v>
      </c>
      <c r="G401" s="231" t="s">
        <v>264</v>
      </c>
      <c r="H401" s="72" t="s">
        <v>47</v>
      </c>
      <c r="I401" s="223"/>
      <c r="J401" s="73"/>
      <c r="K401" s="73"/>
      <c r="L401" s="73"/>
      <c r="M401" s="74"/>
      <c r="N401" s="247"/>
      <c r="O401" s="306"/>
      <c r="P401" s="105"/>
      <c r="Q401" s="75"/>
      <c r="R401" s="75"/>
      <c r="S401" s="75"/>
      <c r="T401" s="75"/>
      <c r="U401" s="75"/>
      <c r="V401" s="75"/>
      <c r="W401" s="75"/>
      <c r="X401" s="75"/>
      <c r="Y401" s="76">
        <f>IF(ISNUMBER(VLOOKUP(Y403,P$7:W$7,MATCH(Y403,P$7:W$7))),VLOOKUP(Y403,P$7:W$7,MATCH(Y403,P$7:W$7)),IF(N405=0,"No Data",IF(Y403&gt;0,"&lt;100",0)))</f>
        <v>2500</v>
      </c>
      <c r="Z401" s="77">
        <f>IF(ISNUMBER(VLOOKUP(Z405,P$7:W$7,MATCH(Z405,P$7:W$7))),VLOOKUP(Z405,P$7:W$7,MATCH(Z405,P$7:W$7)),IF(N405=0,"No Data",IF(Z405&gt;0,"&lt;100",0)))</f>
        <v>2500</v>
      </c>
      <c r="AA401" s="106">
        <f>IF(ISNUMBER(Z401),Z401,0)</f>
        <v>2500</v>
      </c>
      <c r="AB401" s="75"/>
      <c r="AC401" s="75"/>
      <c r="AD401" s="75"/>
      <c r="AE401" s="75"/>
      <c r="AF401" s="75"/>
      <c r="AG401" s="75"/>
      <c r="AH401" s="75"/>
      <c r="AI401" s="75"/>
      <c r="AJ401" s="76">
        <f>IF(ISNUMBER(VLOOKUP(AJ403,AB$7:AH$7,MATCH(AJ403,AB$7:AH$7))),VLOOKUP(AJ403,AB$7:AH$7,MATCH(AJ403,AB$7:AH$7)),IF(N405=0,"No Data",IF(AJ403&gt;0,"&lt;50",0)))</f>
        <v>0</v>
      </c>
      <c r="AK401" s="77">
        <f>IF(ISNUMBER(VLOOKUP(AK405,AB$7:AH$7,MATCH(AK405,AB$7:AH$7))),VLOOKUP(AK405,AB$7:AH$7,MATCH(AK405,AB$7:AH$7)),IF(N405=0,"No Data",IF(AK405&gt;0,"&lt;50",0)))</f>
        <v>0</v>
      </c>
      <c r="AL401" s="106">
        <f>IF(ISNUMBER(AK401),AK401,0)</f>
        <v>0</v>
      </c>
      <c r="AM401" s="75"/>
      <c r="AN401" s="75"/>
      <c r="AO401" s="75"/>
      <c r="AP401" s="75"/>
      <c r="AQ401" s="75"/>
      <c r="AR401" s="75"/>
      <c r="AS401" s="75"/>
      <c r="AT401" s="75"/>
      <c r="AU401" s="75"/>
      <c r="AV401" s="75"/>
      <c r="AW401" s="76">
        <f>IF(ISNUMBER(VLOOKUP(AW403,AM$7:AU$7,MATCH(AW403,AM$7:AU$7))),VLOOKUP(AW403,AM$7:AU$7,MATCH(AW403,AM$7:AU$7)),IF(N405=0,"No Data",IF(AW403&gt;0,"&lt;10",0)))</f>
        <v>500</v>
      </c>
      <c r="AX401" s="77">
        <f>IF(ISNUMBER(VLOOKUP(AX405,AM$7:AU$7,MATCH(AX405,AM$7:AU$7))),VLOOKUP(AX405,AM$7:AU$7,MATCH(AX405,AM$7:AU$7)),IF(N405=0,"No Data",IF(AX405&gt;0,"&lt;10",0)))</f>
        <v>500</v>
      </c>
      <c r="AY401" s="106">
        <f>IF(ISNUMBER(AX401),AX401,0)</f>
        <v>500</v>
      </c>
      <c r="AZ401" s="79"/>
      <c r="BA401" s="80"/>
      <c r="BB401" s="71"/>
      <c r="BC401" s="95"/>
      <c r="BD401" s="41">
        <v>3</v>
      </c>
      <c r="BE401" s="52">
        <v>33</v>
      </c>
      <c r="BF401" s="103">
        <v>3311</v>
      </c>
      <c r="BG401" s="276" t="s">
        <v>47</v>
      </c>
    </row>
    <row r="402" spans="1:59" s="63" customFormat="1" ht="12.75" x14ac:dyDescent="0.2">
      <c r="A402" s="196">
        <v>3</v>
      </c>
      <c r="B402" s="197" t="s">
        <v>108</v>
      </c>
      <c r="C402" s="208">
        <v>33</v>
      </c>
      <c r="D402" s="209" t="s">
        <v>238</v>
      </c>
      <c r="E402" s="212">
        <v>3311</v>
      </c>
      <c r="F402" s="213" t="s">
        <v>239</v>
      </c>
      <c r="G402" s="231" t="s">
        <v>264</v>
      </c>
      <c r="H402" s="81" t="s">
        <v>48</v>
      </c>
      <c r="I402" s="223"/>
      <c r="J402" s="73"/>
      <c r="K402" s="73"/>
      <c r="L402" s="73"/>
      <c r="M402" s="74"/>
      <c r="N402" s="247"/>
      <c r="O402" s="306"/>
      <c r="P402" s="105"/>
      <c r="Q402" s="75"/>
      <c r="R402" s="75"/>
      <c r="S402" s="75"/>
      <c r="T402" s="75"/>
      <c r="U402" s="75"/>
      <c r="V402" s="75"/>
      <c r="W402" s="75"/>
      <c r="X402" s="75"/>
      <c r="Y402" s="82">
        <f>MIN(X406:X407)</f>
        <v>0</v>
      </c>
      <c r="Z402" s="83"/>
      <c r="AA402" s="83"/>
      <c r="AB402" s="75"/>
      <c r="AC402" s="75"/>
      <c r="AD402" s="75"/>
      <c r="AE402" s="75"/>
      <c r="AF402" s="75"/>
      <c r="AG402" s="75"/>
      <c r="AH402" s="75"/>
      <c r="AI402" s="75"/>
      <c r="AJ402" s="82">
        <f>MIN(AI406:AI407)</f>
        <v>0</v>
      </c>
      <c r="AK402" s="83"/>
      <c r="AL402" s="83"/>
      <c r="AM402" s="75"/>
      <c r="AN402" s="75"/>
      <c r="AO402" s="75"/>
      <c r="AP402" s="75"/>
      <c r="AQ402" s="75"/>
      <c r="AR402" s="75"/>
      <c r="AS402" s="75"/>
      <c r="AT402" s="75"/>
      <c r="AU402" s="75"/>
      <c r="AV402" s="75"/>
      <c r="AW402" s="82">
        <f>MIN(AV406:AV407)</f>
        <v>100</v>
      </c>
      <c r="AX402" s="83"/>
      <c r="AY402" s="83"/>
      <c r="AZ402" s="79"/>
      <c r="BA402" s="80"/>
      <c r="BB402" s="71"/>
      <c r="BC402" s="95"/>
      <c r="BD402" s="41">
        <v>3</v>
      </c>
      <c r="BE402" s="52">
        <v>33</v>
      </c>
      <c r="BF402" s="103">
        <v>3311</v>
      </c>
      <c r="BG402" s="278" t="s">
        <v>48</v>
      </c>
    </row>
    <row r="403" spans="1:59" s="63" customFormat="1" ht="12.75" x14ac:dyDescent="0.2">
      <c r="A403" s="196">
        <v>3</v>
      </c>
      <c r="B403" s="197" t="s">
        <v>108</v>
      </c>
      <c r="C403" s="208">
        <v>33</v>
      </c>
      <c r="D403" s="209" t="s">
        <v>238</v>
      </c>
      <c r="E403" s="212">
        <v>3311</v>
      </c>
      <c r="F403" s="213" t="s">
        <v>239</v>
      </c>
      <c r="G403" s="231" t="s">
        <v>264</v>
      </c>
      <c r="H403" s="81" t="s">
        <v>49</v>
      </c>
      <c r="I403" s="223"/>
      <c r="J403" s="73"/>
      <c r="K403" s="73"/>
      <c r="L403" s="73"/>
      <c r="M403" s="74"/>
      <c r="N403" s="247"/>
      <c r="O403" s="306"/>
      <c r="P403" s="105"/>
      <c r="Q403" s="75"/>
      <c r="R403" s="75"/>
      <c r="S403" s="75"/>
      <c r="T403" s="75"/>
      <c r="U403" s="75"/>
      <c r="V403" s="75"/>
      <c r="W403" s="75"/>
      <c r="X403" s="75"/>
      <c r="Y403" s="84">
        <f>IF(ISNUMBER(AVERAGE(X406:X407)),AVERAGE(X406:X407),0)</f>
        <v>2500</v>
      </c>
      <c r="Z403" s="83"/>
      <c r="AA403" s="83"/>
      <c r="AB403" s="75"/>
      <c r="AC403" s="75"/>
      <c r="AD403" s="75"/>
      <c r="AE403" s="75"/>
      <c r="AF403" s="75"/>
      <c r="AG403" s="75"/>
      <c r="AH403" s="75"/>
      <c r="AI403" s="75"/>
      <c r="AJ403" s="84">
        <f>IF(ISNUMBER(AVERAGE(AI406:AI407)),AVERAGE(AI406:AI407),0)</f>
        <v>0</v>
      </c>
      <c r="AK403" s="83"/>
      <c r="AL403" s="83"/>
      <c r="AM403" s="75"/>
      <c r="AN403" s="75"/>
      <c r="AO403" s="75"/>
      <c r="AP403" s="75"/>
      <c r="AQ403" s="75"/>
      <c r="AR403" s="75"/>
      <c r="AS403" s="75"/>
      <c r="AT403" s="75"/>
      <c r="AU403" s="75"/>
      <c r="AV403" s="75"/>
      <c r="AW403" s="84">
        <f>IF(ISNUMBER(AVERAGE(AV406:AV407)),AVERAGE(AV406:AV407),0)</f>
        <v>550</v>
      </c>
      <c r="AX403" s="83"/>
      <c r="AY403" s="83"/>
      <c r="AZ403" s="79"/>
      <c r="BA403" s="80"/>
      <c r="BB403" s="71"/>
      <c r="BC403" s="95"/>
      <c r="BD403" s="41">
        <v>3</v>
      </c>
      <c r="BE403" s="52">
        <v>33</v>
      </c>
      <c r="BF403" s="103">
        <v>3311</v>
      </c>
      <c r="BG403" s="278" t="s">
        <v>49</v>
      </c>
    </row>
    <row r="404" spans="1:59" s="63" customFormat="1" ht="12.75" x14ac:dyDescent="0.2">
      <c r="A404" s="196">
        <v>3</v>
      </c>
      <c r="B404" s="197" t="s">
        <v>108</v>
      </c>
      <c r="C404" s="208">
        <v>33</v>
      </c>
      <c r="D404" s="209" t="s">
        <v>238</v>
      </c>
      <c r="E404" s="212">
        <v>3311</v>
      </c>
      <c r="F404" s="213" t="s">
        <v>239</v>
      </c>
      <c r="G404" s="231" t="s">
        <v>264</v>
      </c>
      <c r="H404" s="81" t="s">
        <v>50</v>
      </c>
      <c r="I404" s="223"/>
      <c r="J404" s="73"/>
      <c r="K404" s="73"/>
      <c r="L404" s="73"/>
      <c r="M404" s="74"/>
      <c r="N404" s="247"/>
      <c r="O404" s="306"/>
      <c r="P404" s="105"/>
      <c r="Q404" s="75"/>
      <c r="R404" s="75"/>
      <c r="S404" s="75"/>
      <c r="T404" s="75"/>
      <c r="U404" s="75"/>
      <c r="V404" s="75"/>
      <c r="W404" s="75"/>
      <c r="X404" s="75"/>
      <c r="Y404" s="84">
        <f>MAX(X406:X407)</f>
        <v>5000</v>
      </c>
      <c r="Z404" s="83"/>
      <c r="AA404" s="83"/>
      <c r="AB404" s="75"/>
      <c r="AC404" s="75"/>
      <c r="AD404" s="75"/>
      <c r="AE404" s="75"/>
      <c r="AF404" s="75"/>
      <c r="AG404" s="75"/>
      <c r="AH404" s="75"/>
      <c r="AI404" s="75"/>
      <c r="AJ404" s="84">
        <f>MAX(AI406:AI407)</f>
        <v>0</v>
      </c>
      <c r="AK404" s="83"/>
      <c r="AL404" s="83"/>
      <c r="AM404" s="75"/>
      <c r="AN404" s="75"/>
      <c r="AO404" s="75"/>
      <c r="AP404" s="75"/>
      <c r="AQ404" s="75"/>
      <c r="AR404" s="75"/>
      <c r="AS404" s="75"/>
      <c r="AT404" s="75"/>
      <c r="AU404" s="75"/>
      <c r="AV404" s="75"/>
      <c r="AW404" s="84">
        <f>MAX(AV406:AV407)</f>
        <v>1000</v>
      </c>
      <c r="AX404" s="83"/>
      <c r="AY404" s="83"/>
      <c r="AZ404" s="79"/>
      <c r="BA404" s="80"/>
      <c r="BB404" s="71"/>
      <c r="BC404" s="95"/>
      <c r="BD404" s="41">
        <v>3</v>
      </c>
      <c r="BE404" s="52">
        <v>33</v>
      </c>
      <c r="BF404" s="103">
        <v>3311</v>
      </c>
      <c r="BG404" s="278" t="s">
        <v>50</v>
      </c>
    </row>
    <row r="405" spans="1:59" s="63" customFormat="1" ht="12.75" x14ac:dyDescent="0.2">
      <c r="A405" s="196">
        <v>3</v>
      </c>
      <c r="B405" s="197" t="s">
        <v>108</v>
      </c>
      <c r="C405" s="208">
        <v>33</v>
      </c>
      <c r="D405" s="209" t="s">
        <v>238</v>
      </c>
      <c r="E405" s="212">
        <v>3311</v>
      </c>
      <c r="F405" s="213" t="s">
        <v>239</v>
      </c>
      <c r="G405" s="231" t="s">
        <v>264</v>
      </c>
      <c r="H405" s="85" t="s">
        <v>51</v>
      </c>
      <c r="I405" s="223"/>
      <c r="J405" s="73"/>
      <c r="K405" s="73"/>
      <c r="L405" s="73"/>
      <c r="M405" s="74"/>
      <c r="N405" s="317">
        <f>SUM(N406:N407)</f>
        <v>2</v>
      </c>
      <c r="O405" s="293">
        <f>SUM(O406:O407)</f>
        <v>1</v>
      </c>
      <c r="P405" s="292"/>
      <c r="Q405" s="87"/>
      <c r="R405" s="87"/>
      <c r="S405" s="87"/>
      <c r="T405" s="87"/>
      <c r="U405" s="87"/>
      <c r="V405" s="87"/>
      <c r="W405" s="87"/>
      <c r="X405" s="87"/>
      <c r="Y405" s="112"/>
      <c r="Z405" s="121">
        <f>SUM(Z406:Z407)</f>
        <v>2500</v>
      </c>
      <c r="AA405" s="88"/>
      <c r="AB405" s="87"/>
      <c r="AC405" s="87"/>
      <c r="AD405" s="87"/>
      <c r="AE405" s="87"/>
      <c r="AF405" s="87"/>
      <c r="AG405" s="87"/>
      <c r="AH405" s="87"/>
      <c r="AI405" s="87"/>
      <c r="AJ405" s="112"/>
      <c r="AK405" s="121">
        <f>SUM(AK406:AK407)</f>
        <v>0</v>
      </c>
      <c r="AL405" s="88"/>
      <c r="AM405" s="87"/>
      <c r="AN405" s="87"/>
      <c r="AO405" s="87"/>
      <c r="AP405" s="87"/>
      <c r="AQ405" s="87"/>
      <c r="AR405" s="87"/>
      <c r="AS405" s="87"/>
      <c r="AT405" s="87"/>
      <c r="AU405" s="87"/>
      <c r="AV405" s="87"/>
      <c r="AW405" s="112"/>
      <c r="AX405" s="121">
        <f>SUM(AX406:AX407)</f>
        <v>550</v>
      </c>
      <c r="AY405" s="88"/>
      <c r="AZ405" s="79"/>
      <c r="BA405" s="80"/>
      <c r="BB405" s="71"/>
      <c r="BC405" s="95"/>
      <c r="BD405" s="41">
        <v>3</v>
      </c>
      <c r="BE405" s="52">
        <v>33</v>
      </c>
      <c r="BF405" s="103">
        <v>3311</v>
      </c>
      <c r="BG405" s="279" t="s">
        <v>51</v>
      </c>
    </row>
    <row r="406" spans="1:59" s="63" customFormat="1" ht="12.75" x14ac:dyDescent="0.2">
      <c r="A406" s="196">
        <v>3</v>
      </c>
      <c r="B406" s="197" t="s">
        <v>108</v>
      </c>
      <c r="C406" s="208">
        <v>33</v>
      </c>
      <c r="D406" s="209" t="s">
        <v>238</v>
      </c>
      <c r="E406" s="212">
        <v>3311</v>
      </c>
      <c r="F406" s="213" t="s">
        <v>239</v>
      </c>
      <c r="G406" s="231" t="s">
        <v>264</v>
      </c>
      <c r="H406" s="89" t="s">
        <v>52</v>
      </c>
      <c r="I406" s="90" t="s">
        <v>251</v>
      </c>
      <c r="J406" s="90"/>
      <c r="K406" s="90" t="s">
        <v>64</v>
      </c>
      <c r="L406" s="90" t="s">
        <v>252</v>
      </c>
      <c r="M406" s="91"/>
      <c r="N406" s="312">
        <v>1</v>
      </c>
      <c r="O406" s="313">
        <f>N406/N$405</f>
        <v>0.5</v>
      </c>
      <c r="P406" s="104"/>
      <c r="Q406" s="92"/>
      <c r="R406" s="92"/>
      <c r="S406" s="92"/>
      <c r="T406" s="92"/>
      <c r="U406" s="92"/>
      <c r="V406" s="92"/>
      <c r="W406" s="92"/>
      <c r="X406" s="109">
        <f>P406*P$7+Q406*Q$7+R406*R$7+S406*S$7+T406*T$7+U406*U$7+V406*V$7+W406*W$7</f>
        <v>0</v>
      </c>
      <c r="Y406" s="83"/>
      <c r="Z406" s="110">
        <f>X406*$O406</f>
        <v>0</v>
      </c>
      <c r="AA406" s="111"/>
      <c r="AB406" s="92"/>
      <c r="AC406" s="92"/>
      <c r="AD406" s="92"/>
      <c r="AE406" s="92"/>
      <c r="AF406" s="92"/>
      <c r="AG406" s="92"/>
      <c r="AH406" s="92"/>
      <c r="AI406" s="109">
        <f>AB406*AB$7+AC406*AC$7+AD406*AD$7+AE406*AE$7+AF406*AF$7+AG406*AG$7+AH406*AH$7</f>
        <v>0</v>
      </c>
      <c r="AJ406" s="83"/>
      <c r="AK406" s="110">
        <f>AI406*$O406</f>
        <v>0</v>
      </c>
      <c r="AL406" s="111"/>
      <c r="AM406" s="92"/>
      <c r="AN406" s="92"/>
      <c r="AO406" s="92"/>
      <c r="AP406" s="92"/>
      <c r="AQ406" s="92"/>
      <c r="AR406" s="92"/>
      <c r="AS406" s="92">
        <v>1</v>
      </c>
      <c r="AT406" s="92"/>
      <c r="AU406" s="92"/>
      <c r="AV406" s="109">
        <f>AM406*AM$7+AN406*AN$7+AO406*AO$7+AP406*AP$7+AQ406*AQ$7+AR406*AR$7+AS406*AS$7+AT406*AT$7+AU406*AU$7</f>
        <v>1000</v>
      </c>
      <c r="AW406" s="75"/>
      <c r="AX406" s="110">
        <f>AV406*$O406</f>
        <v>500</v>
      </c>
      <c r="AY406" s="111"/>
      <c r="AZ406" s="93"/>
      <c r="BA406" s="94" t="s">
        <v>62</v>
      </c>
      <c r="BB406" s="71"/>
      <c r="BC406" s="95"/>
      <c r="BD406" s="41">
        <v>3</v>
      </c>
      <c r="BE406" s="52">
        <v>33</v>
      </c>
      <c r="BF406" s="103">
        <v>3311</v>
      </c>
      <c r="BG406" s="280" t="s">
        <v>52</v>
      </c>
    </row>
    <row r="407" spans="1:59" s="63" customFormat="1" ht="12.75" x14ac:dyDescent="0.2">
      <c r="A407" s="196">
        <v>3</v>
      </c>
      <c r="B407" s="197" t="s">
        <v>108</v>
      </c>
      <c r="C407" s="208">
        <v>33</v>
      </c>
      <c r="D407" s="209" t="s">
        <v>238</v>
      </c>
      <c r="E407" s="212">
        <v>3311</v>
      </c>
      <c r="F407" s="213" t="s">
        <v>239</v>
      </c>
      <c r="G407" s="231" t="s">
        <v>264</v>
      </c>
      <c r="H407" s="89"/>
      <c r="I407" s="90" t="s">
        <v>253</v>
      </c>
      <c r="J407" s="90"/>
      <c r="K407" s="90" t="s">
        <v>254</v>
      </c>
      <c r="L407" s="90" t="s">
        <v>255</v>
      </c>
      <c r="M407" s="91"/>
      <c r="N407" s="312">
        <v>1</v>
      </c>
      <c r="O407" s="313">
        <f>N407/N$405</f>
        <v>0.5</v>
      </c>
      <c r="P407" s="104"/>
      <c r="Q407" s="92"/>
      <c r="R407" s="92"/>
      <c r="S407" s="92"/>
      <c r="T407" s="92"/>
      <c r="U407" s="92">
        <v>1</v>
      </c>
      <c r="V407" s="92"/>
      <c r="W407" s="92"/>
      <c r="X407" s="109">
        <f>P407*P$7+Q407*Q$7+R407*R$7+S407*S$7+T407*T$7+U407*U$7+V407*V$7+W407*W$7</f>
        <v>5000</v>
      </c>
      <c r="Y407" s="83"/>
      <c r="Z407" s="110">
        <f>X407*$O407</f>
        <v>2500</v>
      </c>
      <c r="AA407" s="111"/>
      <c r="AB407" s="92"/>
      <c r="AC407" s="92"/>
      <c r="AD407" s="92"/>
      <c r="AE407" s="92"/>
      <c r="AF407" s="92"/>
      <c r="AG407" s="92"/>
      <c r="AH407" s="92"/>
      <c r="AI407" s="109">
        <f>AB407*AB$7+AC407*AC$7+AD407*AD$7+AE407*AE$7+AF407*AF$7+AG407*AG$7+AH407*AH$7</f>
        <v>0</v>
      </c>
      <c r="AJ407" s="83"/>
      <c r="AK407" s="110">
        <f>AI407*$O407</f>
        <v>0</v>
      </c>
      <c r="AL407" s="111"/>
      <c r="AM407" s="92"/>
      <c r="AN407" s="92"/>
      <c r="AO407" s="92"/>
      <c r="AP407" s="92">
        <v>1</v>
      </c>
      <c r="AQ407" s="92"/>
      <c r="AR407" s="92"/>
      <c r="AS407" s="92"/>
      <c r="AT407" s="92"/>
      <c r="AU407" s="92"/>
      <c r="AV407" s="109">
        <f>AM407*AM$7+AN407*AN$7+AO407*AO$7+AP407*AP$7+AQ407*AQ$7+AR407*AR$7+AS407*AS$7+AT407*AT$7+AU407*AU$7</f>
        <v>100</v>
      </c>
      <c r="AW407" s="75"/>
      <c r="AX407" s="110">
        <f>AV407*$O407</f>
        <v>50</v>
      </c>
      <c r="AY407" s="111"/>
      <c r="AZ407" s="93"/>
      <c r="BA407" s="94" t="s">
        <v>62</v>
      </c>
      <c r="BB407" s="71"/>
      <c r="BC407" s="95"/>
      <c r="BD407" s="41">
        <v>3</v>
      </c>
      <c r="BE407" s="52">
        <v>33</v>
      </c>
      <c r="BF407" s="103">
        <v>3311</v>
      </c>
      <c r="BG407" s="280" t="s">
        <v>52</v>
      </c>
    </row>
    <row r="408" spans="1:59" s="63" customFormat="1" ht="12.75" x14ac:dyDescent="0.2">
      <c r="A408" s="196">
        <v>3</v>
      </c>
      <c r="B408" s="197" t="s">
        <v>108</v>
      </c>
      <c r="C408" s="208">
        <v>33</v>
      </c>
      <c r="D408" s="209" t="s">
        <v>238</v>
      </c>
      <c r="E408" s="212">
        <v>3311</v>
      </c>
      <c r="F408" s="213" t="s">
        <v>239</v>
      </c>
      <c r="G408" s="231" t="s">
        <v>264</v>
      </c>
      <c r="H408" s="65"/>
      <c r="I408" s="222"/>
      <c r="J408" s="66"/>
      <c r="K408" s="66"/>
      <c r="L408" s="66"/>
      <c r="M408" s="64"/>
      <c r="N408" s="304"/>
      <c r="O408" s="305"/>
      <c r="P408" s="127"/>
      <c r="Q408" s="67"/>
      <c r="R408" s="67"/>
      <c r="S408" s="67"/>
      <c r="T408" s="67"/>
      <c r="U408" s="67"/>
      <c r="V408" s="67"/>
      <c r="W408" s="67"/>
      <c r="X408" s="67"/>
      <c r="Y408" s="68"/>
      <c r="Z408" s="68"/>
      <c r="AA408" s="68"/>
      <c r="AB408" s="67"/>
      <c r="AC408" s="67"/>
      <c r="AD408" s="67"/>
      <c r="AE408" s="67"/>
      <c r="AF408" s="67"/>
      <c r="AG408" s="67"/>
      <c r="AH408" s="67"/>
      <c r="AI408" s="67"/>
      <c r="AJ408" s="68"/>
      <c r="AK408" s="68"/>
      <c r="AL408" s="68"/>
      <c r="AM408" s="67"/>
      <c r="AN408" s="67"/>
      <c r="AO408" s="67"/>
      <c r="AP408" s="67"/>
      <c r="AQ408" s="67"/>
      <c r="AR408" s="67"/>
      <c r="AS408" s="67"/>
      <c r="AT408" s="67"/>
      <c r="AU408" s="67"/>
      <c r="AV408" s="67"/>
      <c r="AW408" s="67"/>
      <c r="AX408" s="68"/>
      <c r="AY408" s="68"/>
      <c r="AZ408" s="69"/>
      <c r="BA408" s="70"/>
      <c r="BB408" s="71"/>
      <c r="BC408" s="95"/>
      <c r="BD408" s="41">
        <v>3</v>
      </c>
      <c r="BE408" s="52">
        <v>33</v>
      </c>
      <c r="BF408" s="103">
        <v>3311</v>
      </c>
      <c r="BG408" s="275"/>
    </row>
    <row r="409" spans="1:59" s="63" customFormat="1" ht="12.75" x14ac:dyDescent="0.2">
      <c r="A409" s="196">
        <v>3</v>
      </c>
      <c r="B409" s="197" t="s">
        <v>108</v>
      </c>
      <c r="C409" s="208">
        <v>33</v>
      </c>
      <c r="D409" s="209" t="s">
        <v>238</v>
      </c>
      <c r="E409" s="212">
        <v>3311</v>
      </c>
      <c r="F409" s="213" t="s">
        <v>239</v>
      </c>
      <c r="G409" s="232"/>
      <c r="H409" s="97"/>
      <c r="I409" s="224"/>
      <c r="J409" s="98"/>
      <c r="K409" s="98"/>
      <c r="L409" s="98"/>
      <c r="M409" s="96"/>
      <c r="N409" s="307"/>
      <c r="O409" s="246"/>
      <c r="P409" s="124"/>
      <c r="Q409" s="99"/>
      <c r="R409" s="99"/>
      <c r="S409" s="99"/>
      <c r="T409" s="99"/>
      <c r="U409" s="99"/>
      <c r="V409" s="99"/>
      <c r="W409" s="99"/>
      <c r="X409" s="99"/>
      <c r="Y409" s="100"/>
      <c r="Z409" s="100"/>
      <c r="AA409" s="100"/>
      <c r="AB409" s="99"/>
      <c r="AC409" s="99"/>
      <c r="AD409" s="99"/>
      <c r="AE409" s="99"/>
      <c r="AF409" s="99"/>
      <c r="AG409" s="99"/>
      <c r="AH409" s="99"/>
      <c r="AI409" s="99"/>
      <c r="AJ409" s="100"/>
      <c r="AK409" s="100"/>
      <c r="AL409" s="100"/>
      <c r="AM409" s="99"/>
      <c r="AN409" s="99"/>
      <c r="AO409" s="99"/>
      <c r="AP409" s="99"/>
      <c r="AQ409" s="99"/>
      <c r="AR409" s="99"/>
      <c r="AS409" s="99"/>
      <c r="AT409" s="99"/>
      <c r="AU409" s="99"/>
      <c r="AV409" s="99"/>
      <c r="AW409" s="99"/>
      <c r="AX409" s="100"/>
      <c r="AY409" s="100"/>
      <c r="AZ409" s="101"/>
      <c r="BA409" s="102"/>
      <c r="BB409" s="95"/>
      <c r="BC409" s="95"/>
      <c r="BD409" s="41">
        <v>3</v>
      </c>
      <c r="BE409" s="52">
        <v>33</v>
      </c>
      <c r="BF409" s="103">
        <v>3311</v>
      </c>
      <c r="BG409" s="277"/>
    </row>
    <row r="410" spans="1:59" s="63" customFormat="1" ht="12.75" x14ac:dyDescent="0.2">
      <c r="A410" s="196">
        <v>3</v>
      </c>
      <c r="B410" s="197" t="s">
        <v>108</v>
      </c>
      <c r="C410" s="208">
        <v>33</v>
      </c>
      <c r="D410" s="209" t="s">
        <v>238</v>
      </c>
      <c r="E410" s="212">
        <v>3311</v>
      </c>
      <c r="F410" s="213" t="s">
        <v>239</v>
      </c>
      <c r="G410" s="231"/>
      <c r="H410" s="65"/>
      <c r="I410" s="222"/>
      <c r="J410" s="66"/>
      <c r="K410" s="66"/>
      <c r="L410" s="66"/>
      <c r="M410" s="64"/>
      <c r="N410" s="304"/>
      <c r="O410" s="305"/>
      <c r="P410" s="127"/>
      <c r="Q410" s="67"/>
      <c r="R410" s="67"/>
      <c r="S410" s="67"/>
      <c r="T410" s="67"/>
      <c r="U410" s="67"/>
      <c r="V410" s="67"/>
      <c r="W410" s="67"/>
      <c r="X410" s="67"/>
      <c r="Y410" s="68"/>
      <c r="Z410" s="68"/>
      <c r="AA410" s="68"/>
      <c r="AB410" s="67"/>
      <c r="AC410" s="67"/>
      <c r="AD410" s="67"/>
      <c r="AE410" s="67"/>
      <c r="AF410" s="67"/>
      <c r="AG410" s="67"/>
      <c r="AH410" s="67"/>
      <c r="AI410" s="67"/>
      <c r="AJ410" s="68"/>
      <c r="AK410" s="68"/>
      <c r="AL410" s="68"/>
      <c r="AM410" s="67"/>
      <c r="AN410" s="67"/>
      <c r="AO410" s="67"/>
      <c r="AP410" s="67"/>
      <c r="AQ410" s="67"/>
      <c r="AR410" s="67"/>
      <c r="AS410" s="67"/>
      <c r="AT410" s="67"/>
      <c r="AU410" s="67"/>
      <c r="AV410" s="67"/>
      <c r="AW410" s="67"/>
      <c r="AX410" s="68"/>
      <c r="AY410" s="68"/>
      <c r="AZ410" s="69"/>
      <c r="BA410" s="70"/>
      <c r="BB410" s="71"/>
      <c r="BC410" s="95"/>
      <c r="BD410" s="41">
        <v>3</v>
      </c>
      <c r="BE410" s="52">
        <v>33</v>
      </c>
      <c r="BF410" s="103">
        <v>3311</v>
      </c>
      <c r="BG410" s="275"/>
    </row>
    <row r="411" spans="1:59" s="63" customFormat="1" ht="12.75" x14ac:dyDescent="0.2">
      <c r="A411" s="196">
        <v>3</v>
      </c>
      <c r="B411" s="197" t="s">
        <v>108</v>
      </c>
      <c r="C411" s="208">
        <v>33</v>
      </c>
      <c r="D411" s="209" t="s">
        <v>238</v>
      </c>
      <c r="E411" s="212">
        <v>3311</v>
      </c>
      <c r="F411" s="213" t="s">
        <v>239</v>
      </c>
      <c r="G411" s="231" t="s">
        <v>53</v>
      </c>
      <c r="H411" s="72" t="s">
        <v>1233</v>
      </c>
      <c r="I411" s="223" t="s">
        <v>1183</v>
      </c>
      <c r="J411" s="73"/>
      <c r="K411" s="73"/>
      <c r="L411" s="73"/>
      <c r="M411" s="74"/>
      <c r="N411" s="247"/>
      <c r="O411" s="306"/>
      <c r="P411" s="105"/>
      <c r="Q411" s="75"/>
      <c r="R411" s="75"/>
      <c r="S411" s="75"/>
      <c r="T411" s="75"/>
      <c r="U411" s="75"/>
      <c r="V411" s="75"/>
      <c r="W411" s="75"/>
      <c r="X411" s="75"/>
      <c r="Y411" s="76" t="s">
        <v>1241</v>
      </c>
      <c r="Z411" s="77" t="s">
        <v>1241</v>
      </c>
      <c r="AA411" s="78">
        <f>AA$126</f>
        <v>1000</v>
      </c>
      <c r="AB411" s="75"/>
      <c r="AC411" s="75"/>
      <c r="AD411" s="75"/>
      <c r="AE411" s="75"/>
      <c r="AF411" s="75"/>
      <c r="AG411" s="75"/>
      <c r="AH411" s="75"/>
      <c r="AI411" s="75"/>
      <c r="AJ411" s="76" t="s">
        <v>1241</v>
      </c>
      <c r="AK411" s="77" t="s">
        <v>1241</v>
      </c>
      <c r="AL411" s="78">
        <f>AL$126</f>
        <v>0</v>
      </c>
      <c r="AM411" s="75"/>
      <c r="AN411" s="75"/>
      <c r="AO411" s="75"/>
      <c r="AP411" s="75"/>
      <c r="AQ411" s="75"/>
      <c r="AR411" s="75"/>
      <c r="AS411" s="75"/>
      <c r="AT411" s="75"/>
      <c r="AU411" s="75"/>
      <c r="AV411" s="75"/>
      <c r="AW411" s="76" t="s">
        <v>1241</v>
      </c>
      <c r="AX411" s="77" t="s">
        <v>1241</v>
      </c>
      <c r="AY411" s="78">
        <f>AY$126</f>
        <v>500</v>
      </c>
      <c r="AZ411" s="79"/>
      <c r="BA411" s="80" t="str">
        <f>I411</f>
        <v>&gt; see 3112, Reinforcement for in situ concrete</v>
      </c>
      <c r="BB411" s="71"/>
      <c r="BC411" s="95"/>
      <c r="BD411" s="41">
        <v>3</v>
      </c>
      <c r="BE411" s="52">
        <v>33</v>
      </c>
      <c r="BF411" s="103">
        <v>3311</v>
      </c>
      <c r="BG411" s="276" t="s">
        <v>47</v>
      </c>
    </row>
    <row r="412" spans="1:59" s="63" customFormat="1" ht="12.75" x14ac:dyDescent="0.2">
      <c r="A412" s="196">
        <v>3</v>
      </c>
      <c r="B412" s="197" t="s">
        <v>108</v>
      </c>
      <c r="C412" s="208">
        <v>33</v>
      </c>
      <c r="D412" s="209" t="s">
        <v>238</v>
      </c>
      <c r="E412" s="212">
        <v>3311</v>
      </c>
      <c r="F412" s="213" t="s">
        <v>239</v>
      </c>
      <c r="G412" s="231"/>
      <c r="H412" s="65"/>
      <c r="I412" s="222"/>
      <c r="J412" s="66"/>
      <c r="K412" s="66"/>
      <c r="L412" s="66"/>
      <c r="M412" s="64"/>
      <c r="N412" s="304"/>
      <c r="O412" s="305"/>
      <c r="P412" s="127"/>
      <c r="Q412" s="67"/>
      <c r="R412" s="67"/>
      <c r="S412" s="67"/>
      <c r="T412" s="67"/>
      <c r="U412" s="67"/>
      <c r="V412" s="67"/>
      <c r="W412" s="67"/>
      <c r="X412" s="67"/>
      <c r="Y412" s="68"/>
      <c r="Z412" s="68"/>
      <c r="AA412" s="68"/>
      <c r="AB412" s="67"/>
      <c r="AC412" s="67"/>
      <c r="AD412" s="67"/>
      <c r="AE412" s="67"/>
      <c r="AF412" s="67"/>
      <c r="AG412" s="67"/>
      <c r="AH412" s="67"/>
      <c r="AI412" s="67"/>
      <c r="AJ412" s="68"/>
      <c r="AK412" s="68"/>
      <c r="AL412" s="68"/>
      <c r="AM412" s="67"/>
      <c r="AN412" s="67"/>
      <c r="AO412" s="67"/>
      <c r="AP412" s="67"/>
      <c r="AQ412" s="67"/>
      <c r="AR412" s="67"/>
      <c r="AS412" s="67"/>
      <c r="AT412" s="67"/>
      <c r="AU412" s="67"/>
      <c r="AV412" s="67"/>
      <c r="AW412" s="67"/>
      <c r="AX412" s="68"/>
      <c r="AY412" s="68"/>
      <c r="AZ412" s="69"/>
      <c r="BA412" s="70"/>
      <c r="BB412" s="71"/>
      <c r="BC412" s="95"/>
      <c r="BD412" s="41">
        <v>3</v>
      </c>
      <c r="BE412" s="52">
        <v>33</v>
      </c>
      <c r="BF412" s="103">
        <v>3311</v>
      </c>
      <c r="BG412" s="275"/>
    </row>
    <row r="413" spans="1:59" s="63" customFormat="1" ht="12.75" x14ac:dyDescent="0.2">
      <c r="A413" s="196">
        <v>3</v>
      </c>
      <c r="B413" s="197" t="s">
        <v>108</v>
      </c>
      <c r="C413" s="208">
        <v>33</v>
      </c>
      <c r="D413" s="209" t="s">
        <v>238</v>
      </c>
      <c r="E413" s="212">
        <v>3311</v>
      </c>
      <c r="F413" s="213" t="s">
        <v>239</v>
      </c>
      <c r="G413" s="232"/>
      <c r="H413" s="97"/>
      <c r="I413" s="224"/>
      <c r="J413" s="98"/>
      <c r="K413" s="98"/>
      <c r="L413" s="98"/>
      <c r="M413" s="96"/>
      <c r="N413" s="307"/>
      <c r="O413" s="246"/>
      <c r="P413" s="124"/>
      <c r="Q413" s="99"/>
      <c r="R413" s="99"/>
      <c r="S413" s="99"/>
      <c r="T413" s="99"/>
      <c r="U413" s="99"/>
      <c r="V413" s="99"/>
      <c r="W413" s="99"/>
      <c r="X413" s="99"/>
      <c r="Y413" s="100"/>
      <c r="Z413" s="100"/>
      <c r="AA413" s="100"/>
      <c r="AB413" s="99"/>
      <c r="AC413" s="99"/>
      <c r="AD413" s="99"/>
      <c r="AE413" s="99"/>
      <c r="AF413" s="99"/>
      <c r="AG413" s="99"/>
      <c r="AH413" s="99"/>
      <c r="AI413" s="99"/>
      <c r="AJ413" s="100"/>
      <c r="AK413" s="100"/>
      <c r="AL413" s="100"/>
      <c r="AM413" s="99"/>
      <c r="AN413" s="99"/>
      <c r="AO413" s="99"/>
      <c r="AP413" s="99"/>
      <c r="AQ413" s="99"/>
      <c r="AR413" s="99"/>
      <c r="AS413" s="99"/>
      <c r="AT413" s="99"/>
      <c r="AU413" s="99"/>
      <c r="AV413" s="99"/>
      <c r="AW413" s="99"/>
      <c r="AX413" s="100"/>
      <c r="AY413" s="100"/>
      <c r="AZ413" s="101"/>
      <c r="BA413" s="102"/>
      <c r="BB413" s="95"/>
      <c r="BC413" s="95"/>
      <c r="BD413" s="41">
        <v>3</v>
      </c>
      <c r="BE413" s="52">
        <v>33</v>
      </c>
      <c r="BF413" s="103">
        <v>3311</v>
      </c>
      <c r="BG413" s="277"/>
    </row>
    <row r="414" spans="1:59" s="63" customFormat="1" ht="12.75" x14ac:dyDescent="0.2">
      <c r="A414" s="196">
        <v>3</v>
      </c>
      <c r="B414" s="197" t="s">
        <v>108</v>
      </c>
      <c r="C414" s="208">
        <v>33</v>
      </c>
      <c r="D414" s="209" t="s">
        <v>238</v>
      </c>
      <c r="E414" s="210">
        <v>3321</v>
      </c>
      <c r="F414" s="211" t="s">
        <v>256</v>
      </c>
      <c r="G414" s="230"/>
      <c r="H414" s="56"/>
      <c r="I414" s="221"/>
      <c r="J414" s="57"/>
      <c r="K414" s="57"/>
      <c r="L414" s="57"/>
      <c r="M414" s="55"/>
      <c r="N414" s="303"/>
      <c r="O414" s="245"/>
      <c r="P414" s="122"/>
      <c r="Q414" s="122"/>
      <c r="R414" s="122"/>
      <c r="S414" s="122"/>
      <c r="T414" s="122"/>
      <c r="U414" s="122"/>
      <c r="V414" s="122"/>
      <c r="W414" s="122"/>
      <c r="X414" s="122"/>
      <c r="Y414" s="59"/>
      <c r="Z414" s="123"/>
      <c r="AA414" s="123"/>
      <c r="AB414" s="122"/>
      <c r="AC414" s="122"/>
      <c r="AD414" s="122"/>
      <c r="AE414" s="122"/>
      <c r="AF414" s="122"/>
      <c r="AG414" s="122"/>
      <c r="AH414" s="122"/>
      <c r="AI414" s="122"/>
      <c r="AJ414" s="59"/>
      <c r="AK414" s="123"/>
      <c r="AL414" s="123"/>
      <c r="AM414" s="122"/>
      <c r="AN414" s="122"/>
      <c r="AO414" s="122"/>
      <c r="AP414" s="122"/>
      <c r="AQ414" s="122"/>
      <c r="AR414" s="122"/>
      <c r="AS414" s="122"/>
      <c r="AT414" s="122"/>
      <c r="AU414" s="122"/>
      <c r="AV414" s="122"/>
      <c r="AW414" s="58"/>
      <c r="AX414" s="123"/>
      <c r="AY414" s="59"/>
      <c r="AZ414" s="60"/>
      <c r="BA414" s="61"/>
      <c r="BB414" s="54"/>
      <c r="BC414" s="54"/>
      <c r="BD414" s="41">
        <v>3</v>
      </c>
      <c r="BE414" s="52">
        <v>33</v>
      </c>
      <c r="BF414" s="62">
        <v>3321</v>
      </c>
      <c r="BG414" s="274"/>
    </row>
    <row r="415" spans="1:59" s="63" customFormat="1" ht="12.75" x14ac:dyDescent="0.2">
      <c r="A415" s="196">
        <v>3</v>
      </c>
      <c r="B415" s="197" t="s">
        <v>108</v>
      </c>
      <c r="C415" s="208">
        <v>33</v>
      </c>
      <c r="D415" s="209" t="s">
        <v>238</v>
      </c>
      <c r="E415" s="210">
        <v>3321</v>
      </c>
      <c r="F415" s="211" t="s">
        <v>256</v>
      </c>
      <c r="G415" s="230"/>
      <c r="H415" s="56"/>
      <c r="I415" s="221"/>
      <c r="J415" s="57"/>
      <c r="K415" s="57"/>
      <c r="L415" s="57"/>
      <c r="M415" s="55"/>
      <c r="N415" s="303"/>
      <c r="O415" s="245"/>
      <c r="P415" s="122"/>
      <c r="Q415" s="58"/>
      <c r="R415" s="58"/>
      <c r="S415" s="58"/>
      <c r="T415" s="58"/>
      <c r="U415" s="58"/>
      <c r="V415" s="58"/>
      <c r="W415" s="58"/>
      <c r="X415" s="58"/>
      <c r="Y415" s="59"/>
      <c r="Z415" s="59"/>
      <c r="AA415" s="59"/>
      <c r="AB415" s="58"/>
      <c r="AC415" s="58"/>
      <c r="AD415" s="58"/>
      <c r="AE415" s="58"/>
      <c r="AF415" s="58"/>
      <c r="AG415" s="58"/>
      <c r="AH415" s="58"/>
      <c r="AI415" s="58"/>
      <c r="AJ415" s="59"/>
      <c r="AK415" s="59"/>
      <c r="AL415" s="59"/>
      <c r="AM415" s="58"/>
      <c r="AN415" s="58"/>
      <c r="AO415" s="58"/>
      <c r="AP415" s="58"/>
      <c r="AQ415" s="58"/>
      <c r="AR415" s="58"/>
      <c r="AS415" s="58"/>
      <c r="AT415" s="58"/>
      <c r="AU415" s="58"/>
      <c r="AV415" s="58"/>
      <c r="AW415" s="58"/>
      <c r="AX415" s="59"/>
      <c r="AY415" s="59"/>
      <c r="AZ415" s="60"/>
      <c r="BA415" s="61"/>
      <c r="BB415" s="54"/>
      <c r="BC415" s="54"/>
      <c r="BD415" s="41">
        <v>3</v>
      </c>
      <c r="BE415" s="52">
        <v>33</v>
      </c>
      <c r="BF415" s="62">
        <v>3321</v>
      </c>
      <c r="BG415" s="274"/>
    </row>
    <row r="416" spans="1:59" s="63" customFormat="1" ht="12.75" x14ac:dyDescent="0.2">
      <c r="A416" s="196">
        <v>3</v>
      </c>
      <c r="B416" s="197" t="s">
        <v>108</v>
      </c>
      <c r="C416" s="208">
        <v>33</v>
      </c>
      <c r="D416" s="209" t="s">
        <v>238</v>
      </c>
      <c r="E416" s="210">
        <v>3321</v>
      </c>
      <c r="F416" s="211" t="s">
        <v>256</v>
      </c>
      <c r="G416" s="231" t="s">
        <v>102</v>
      </c>
      <c r="H416" s="65"/>
      <c r="I416" s="222"/>
      <c r="J416" s="66"/>
      <c r="K416" s="66"/>
      <c r="L416" s="66"/>
      <c r="M416" s="64"/>
      <c r="N416" s="308"/>
      <c r="O416" s="309"/>
      <c r="P416" s="127"/>
      <c r="Q416" s="67"/>
      <c r="R416" s="67"/>
      <c r="S416" s="67"/>
      <c r="T416" s="67"/>
      <c r="U416" s="67"/>
      <c r="V416" s="67"/>
      <c r="W416" s="67"/>
      <c r="X416" s="67"/>
      <c r="Y416" s="68"/>
      <c r="Z416" s="68"/>
      <c r="AA416" s="68"/>
      <c r="AB416" s="67"/>
      <c r="AC416" s="67"/>
      <c r="AD416" s="67"/>
      <c r="AE416" s="67"/>
      <c r="AF416" s="67"/>
      <c r="AG416" s="67"/>
      <c r="AH416" s="67"/>
      <c r="AI416" s="67"/>
      <c r="AJ416" s="68"/>
      <c r="AK416" s="68"/>
      <c r="AL416" s="68"/>
      <c r="AM416" s="67"/>
      <c r="AN416" s="67"/>
      <c r="AO416" s="67"/>
      <c r="AP416" s="67"/>
      <c r="AQ416" s="67"/>
      <c r="AR416" s="67"/>
      <c r="AS416" s="67"/>
      <c r="AT416" s="67"/>
      <c r="AU416" s="67"/>
      <c r="AV416" s="67"/>
      <c r="AW416" s="67"/>
      <c r="AX416" s="68"/>
      <c r="AY416" s="68"/>
      <c r="AZ416" s="69"/>
      <c r="BA416" s="70"/>
      <c r="BB416" s="71"/>
      <c r="BC416" s="54"/>
      <c r="BD416" s="41">
        <v>3</v>
      </c>
      <c r="BE416" s="52">
        <v>33</v>
      </c>
      <c r="BF416" s="62">
        <v>3321</v>
      </c>
      <c r="BG416" s="275"/>
    </row>
    <row r="417" spans="1:59" s="63" customFormat="1" ht="12.75" x14ac:dyDescent="0.2">
      <c r="A417" s="196">
        <v>3</v>
      </c>
      <c r="B417" s="197" t="s">
        <v>108</v>
      </c>
      <c r="C417" s="208">
        <v>33</v>
      </c>
      <c r="D417" s="209" t="s">
        <v>238</v>
      </c>
      <c r="E417" s="210">
        <v>3321</v>
      </c>
      <c r="F417" s="211" t="s">
        <v>256</v>
      </c>
      <c r="G417" s="231" t="s">
        <v>102</v>
      </c>
      <c r="H417" s="72" t="s">
        <v>47</v>
      </c>
      <c r="I417" s="223"/>
      <c r="J417" s="73"/>
      <c r="K417" s="73"/>
      <c r="L417" s="73"/>
      <c r="M417" s="74"/>
      <c r="N417" s="247"/>
      <c r="O417" s="306"/>
      <c r="P417" s="105"/>
      <c r="Q417" s="75"/>
      <c r="R417" s="75"/>
      <c r="S417" s="75"/>
      <c r="T417" s="75"/>
      <c r="U417" s="75"/>
      <c r="V417" s="75"/>
      <c r="W417" s="75"/>
      <c r="X417" s="75"/>
      <c r="Y417" s="76">
        <f>IF(ISNUMBER(VLOOKUP(Y419,P$7:W$7,MATCH(Y419,P$7:W$7))),VLOOKUP(Y419,P$7:W$7,MATCH(Y419,P$7:W$7)),IF(N421=0,"No Data",IF(Y419&gt;0,"&lt;100",0)))</f>
        <v>0</v>
      </c>
      <c r="Z417" s="77">
        <f>IF(ISNUMBER(VLOOKUP(Z421,P$7:W$7,MATCH(Z421,P$7:W$7))),VLOOKUP(Z421,P$7:W$7,MATCH(Z421,P$7:W$7)),IF(N421=0,"No Data",IF(Z421&gt;0,"&lt;100",0)))</f>
        <v>0</v>
      </c>
      <c r="AA417" s="106">
        <f>IF(ISNUMBER(Z417),Z417,0)</f>
        <v>0</v>
      </c>
      <c r="AB417" s="75"/>
      <c r="AC417" s="75"/>
      <c r="AD417" s="75"/>
      <c r="AE417" s="75"/>
      <c r="AF417" s="75"/>
      <c r="AG417" s="75"/>
      <c r="AH417" s="75"/>
      <c r="AI417" s="75"/>
      <c r="AJ417" s="76">
        <f>IF(ISNUMBER(VLOOKUP(AJ419,AB$7:AH$7,MATCH(AJ419,AB$7:AH$7))),VLOOKUP(AJ419,AB$7:AH$7,MATCH(AJ419,AB$7:AH$7)),IF(N421=0,"No Data",IF(AJ419&gt;0,"&lt;50",0)))</f>
        <v>0</v>
      </c>
      <c r="AK417" s="77">
        <f>IF(ISNUMBER(VLOOKUP(AK421,AB$7:AH$7,MATCH(AK421,AB$7:AH$7))),VLOOKUP(AK421,AB$7:AH$7,MATCH(AK421,AB$7:AH$7)),IF(N421=0,"No Data",IF(AK421&gt;0,"&lt;50",0)))</f>
        <v>0</v>
      </c>
      <c r="AL417" s="106">
        <f>IF(ISNUMBER(AK417),AK417,0)</f>
        <v>0</v>
      </c>
      <c r="AM417" s="75"/>
      <c r="AN417" s="75"/>
      <c r="AO417" s="75"/>
      <c r="AP417" s="75"/>
      <c r="AQ417" s="75"/>
      <c r="AR417" s="75"/>
      <c r="AS417" s="75"/>
      <c r="AT417" s="75"/>
      <c r="AU417" s="75"/>
      <c r="AV417" s="75"/>
      <c r="AW417" s="76">
        <f>IF(ISNUMBER(VLOOKUP(AW419,AM$7:AU$7,MATCH(AW419,AM$7:AU$7))),VLOOKUP(AW419,AM$7:AU$7,MATCH(AW419,AM$7:AU$7)),IF(N421=0,"No Data",IF(AW419&gt;0,"&lt;10",0)))</f>
        <v>500</v>
      </c>
      <c r="AX417" s="77">
        <f>IF(ISNUMBER(VLOOKUP(AX421,AM$7:AU$7,MATCH(AX421,AM$7:AU$7))),VLOOKUP(AX421,AM$7:AU$7,MATCH(AX421,AM$7:AU$7)),IF(N421=0,"No Data",IF(AX421&gt;0,"&lt;10",0)))</f>
        <v>500</v>
      </c>
      <c r="AY417" s="106">
        <f>IF(ISNUMBER(AX417),AX417,0)</f>
        <v>500</v>
      </c>
      <c r="AZ417" s="79"/>
      <c r="BA417" s="80"/>
      <c r="BB417" s="71"/>
      <c r="BC417" s="54"/>
      <c r="BD417" s="41">
        <v>3</v>
      </c>
      <c r="BE417" s="52">
        <v>33</v>
      </c>
      <c r="BF417" s="62">
        <v>3321</v>
      </c>
      <c r="BG417" s="276" t="s">
        <v>47</v>
      </c>
    </row>
    <row r="418" spans="1:59" s="63" customFormat="1" ht="12.75" x14ac:dyDescent="0.2">
      <c r="A418" s="196">
        <v>3</v>
      </c>
      <c r="B418" s="197" t="s">
        <v>108</v>
      </c>
      <c r="C418" s="208">
        <v>33</v>
      </c>
      <c r="D418" s="209" t="s">
        <v>238</v>
      </c>
      <c r="E418" s="210">
        <v>3321</v>
      </c>
      <c r="F418" s="211" t="s">
        <v>256</v>
      </c>
      <c r="G418" s="231" t="s">
        <v>102</v>
      </c>
      <c r="H418" s="81" t="s">
        <v>48</v>
      </c>
      <c r="I418" s="223"/>
      <c r="J418" s="73"/>
      <c r="K418" s="73"/>
      <c r="L418" s="73"/>
      <c r="M418" s="74"/>
      <c r="N418" s="247"/>
      <c r="O418" s="306"/>
      <c r="P418" s="105"/>
      <c r="Q418" s="75"/>
      <c r="R418" s="75"/>
      <c r="S418" s="75"/>
      <c r="T418" s="75"/>
      <c r="U418" s="75"/>
      <c r="V418" s="75"/>
      <c r="W418" s="75"/>
      <c r="X418" s="75"/>
      <c r="Y418" s="82">
        <f>MIN(X422:X424)</f>
        <v>0</v>
      </c>
      <c r="Z418" s="83"/>
      <c r="AA418" s="83"/>
      <c r="AB418" s="75"/>
      <c r="AC418" s="75"/>
      <c r="AD418" s="75"/>
      <c r="AE418" s="75"/>
      <c r="AF418" s="75"/>
      <c r="AG418" s="75"/>
      <c r="AH418" s="75"/>
      <c r="AI418" s="75"/>
      <c r="AJ418" s="82">
        <f>MIN(AI422:AI424)</f>
        <v>0</v>
      </c>
      <c r="AK418" s="83"/>
      <c r="AL418" s="83"/>
      <c r="AM418" s="75"/>
      <c r="AN418" s="75"/>
      <c r="AO418" s="75"/>
      <c r="AP418" s="75"/>
      <c r="AQ418" s="75"/>
      <c r="AR418" s="75"/>
      <c r="AS418" s="75"/>
      <c r="AT418" s="75"/>
      <c r="AU418" s="75"/>
      <c r="AV418" s="75"/>
      <c r="AW418" s="82">
        <f>MIN(AV422:AV424)</f>
        <v>25</v>
      </c>
      <c r="AX418" s="83"/>
      <c r="AY418" s="83"/>
      <c r="AZ418" s="79"/>
      <c r="BA418" s="80"/>
      <c r="BB418" s="71"/>
      <c r="BC418" s="54"/>
      <c r="BD418" s="41">
        <v>3</v>
      </c>
      <c r="BE418" s="52">
        <v>33</v>
      </c>
      <c r="BF418" s="62">
        <v>3321</v>
      </c>
      <c r="BG418" s="278" t="s">
        <v>48</v>
      </c>
    </row>
    <row r="419" spans="1:59" s="63" customFormat="1" ht="12.75" x14ac:dyDescent="0.2">
      <c r="A419" s="196">
        <v>3</v>
      </c>
      <c r="B419" s="197" t="s">
        <v>108</v>
      </c>
      <c r="C419" s="208">
        <v>33</v>
      </c>
      <c r="D419" s="209" t="s">
        <v>238</v>
      </c>
      <c r="E419" s="210">
        <v>3321</v>
      </c>
      <c r="F419" s="211" t="s">
        <v>256</v>
      </c>
      <c r="G419" s="231" t="s">
        <v>102</v>
      </c>
      <c r="H419" s="81" t="s">
        <v>49</v>
      </c>
      <c r="I419" s="223"/>
      <c r="J419" s="73"/>
      <c r="K419" s="73"/>
      <c r="L419" s="73"/>
      <c r="M419" s="74"/>
      <c r="N419" s="247"/>
      <c r="O419" s="306"/>
      <c r="P419" s="105"/>
      <c r="Q419" s="75"/>
      <c r="R419" s="75"/>
      <c r="S419" s="75"/>
      <c r="T419" s="75"/>
      <c r="U419" s="75"/>
      <c r="V419" s="75"/>
      <c r="W419" s="75"/>
      <c r="X419" s="75"/>
      <c r="Y419" s="84">
        <f>IF(ISNUMBER(AVERAGE(X422:X424)),AVERAGE(X422:X424),0)</f>
        <v>0</v>
      </c>
      <c r="Z419" s="83"/>
      <c r="AA419" s="83"/>
      <c r="AB419" s="75"/>
      <c r="AC419" s="75"/>
      <c r="AD419" s="75"/>
      <c r="AE419" s="75"/>
      <c r="AF419" s="75"/>
      <c r="AG419" s="75"/>
      <c r="AH419" s="75"/>
      <c r="AI419" s="75"/>
      <c r="AJ419" s="84">
        <f>IF(ISNUMBER(AVERAGE(AI422:AI424)),AVERAGE(AI422:AI424),0)</f>
        <v>0</v>
      </c>
      <c r="AK419" s="83"/>
      <c r="AL419" s="83"/>
      <c r="AM419" s="75"/>
      <c r="AN419" s="75"/>
      <c r="AO419" s="75"/>
      <c r="AP419" s="75"/>
      <c r="AQ419" s="75"/>
      <c r="AR419" s="75"/>
      <c r="AS419" s="75"/>
      <c r="AT419" s="75"/>
      <c r="AU419" s="75"/>
      <c r="AV419" s="75"/>
      <c r="AW419" s="84">
        <f>IF(ISNUMBER(AVERAGE(AV422:AV424)),AVERAGE(AV422:AV424),0)</f>
        <v>675</v>
      </c>
      <c r="AX419" s="83"/>
      <c r="AY419" s="83"/>
      <c r="AZ419" s="79"/>
      <c r="BA419" s="80"/>
      <c r="BB419" s="71"/>
      <c r="BC419" s="54"/>
      <c r="BD419" s="41">
        <v>3</v>
      </c>
      <c r="BE419" s="52">
        <v>33</v>
      </c>
      <c r="BF419" s="62">
        <v>3321</v>
      </c>
      <c r="BG419" s="278" t="s">
        <v>49</v>
      </c>
    </row>
    <row r="420" spans="1:59" s="63" customFormat="1" ht="12.75" x14ac:dyDescent="0.2">
      <c r="A420" s="196">
        <v>3</v>
      </c>
      <c r="B420" s="197" t="s">
        <v>108</v>
      </c>
      <c r="C420" s="208">
        <v>33</v>
      </c>
      <c r="D420" s="209" t="s">
        <v>238</v>
      </c>
      <c r="E420" s="210">
        <v>3321</v>
      </c>
      <c r="F420" s="211" t="s">
        <v>256</v>
      </c>
      <c r="G420" s="231" t="s">
        <v>102</v>
      </c>
      <c r="H420" s="81" t="s">
        <v>50</v>
      </c>
      <c r="I420" s="223"/>
      <c r="J420" s="73"/>
      <c r="K420" s="73"/>
      <c r="L420" s="73"/>
      <c r="M420" s="74"/>
      <c r="N420" s="247"/>
      <c r="O420" s="306"/>
      <c r="P420" s="105"/>
      <c r="Q420" s="75"/>
      <c r="R420" s="75"/>
      <c r="S420" s="75"/>
      <c r="T420" s="75"/>
      <c r="U420" s="75"/>
      <c r="V420" s="75"/>
      <c r="W420" s="75"/>
      <c r="X420" s="75"/>
      <c r="Y420" s="84">
        <f>MAX(X422:X424)</f>
        <v>0</v>
      </c>
      <c r="Z420" s="83"/>
      <c r="AA420" s="83"/>
      <c r="AB420" s="75"/>
      <c r="AC420" s="75"/>
      <c r="AD420" s="75"/>
      <c r="AE420" s="75"/>
      <c r="AF420" s="75"/>
      <c r="AG420" s="75"/>
      <c r="AH420" s="75"/>
      <c r="AI420" s="75"/>
      <c r="AJ420" s="84">
        <f>MAX(AI422:AI424)</f>
        <v>0</v>
      </c>
      <c r="AK420" s="83"/>
      <c r="AL420" s="83"/>
      <c r="AM420" s="75"/>
      <c r="AN420" s="75"/>
      <c r="AO420" s="75"/>
      <c r="AP420" s="75"/>
      <c r="AQ420" s="75"/>
      <c r="AR420" s="75"/>
      <c r="AS420" s="75"/>
      <c r="AT420" s="75"/>
      <c r="AU420" s="75"/>
      <c r="AV420" s="75"/>
      <c r="AW420" s="84">
        <f>MAX(AV422:AV424)</f>
        <v>1000</v>
      </c>
      <c r="AX420" s="83"/>
      <c r="AY420" s="83"/>
      <c r="AZ420" s="79"/>
      <c r="BA420" s="80"/>
      <c r="BB420" s="71"/>
      <c r="BC420" s="54"/>
      <c r="BD420" s="41">
        <v>3</v>
      </c>
      <c r="BE420" s="52">
        <v>33</v>
      </c>
      <c r="BF420" s="62">
        <v>3321</v>
      </c>
      <c r="BG420" s="278" t="s">
        <v>50</v>
      </c>
    </row>
    <row r="421" spans="1:59" s="63" customFormat="1" ht="12.75" x14ac:dyDescent="0.2">
      <c r="A421" s="196">
        <v>3</v>
      </c>
      <c r="B421" s="197" t="s">
        <v>108</v>
      </c>
      <c r="C421" s="208">
        <v>33</v>
      </c>
      <c r="D421" s="209" t="s">
        <v>238</v>
      </c>
      <c r="E421" s="210">
        <v>3321</v>
      </c>
      <c r="F421" s="211" t="s">
        <v>256</v>
      </c>
      <c r="G421" s="231" t="s">
        <v>102</v>
      </c>
      <c r="H421" s="85" t="s">
        <v>51</v>
      </c>
      <c r="I421" s="223"/>
      <c r="J421" s="73"/>
      <c r="K421" s="73"/>
      <c r="L421" s="73"/>
      <c r="M421" s="74"/>
      <c r="N421" s="317">
        <f>SUM(N422:N424)</f>
        <v>3</v>
      </c>
      <c r="O421" s="293">
        <f>SUM(O422:O424)</f>
        <v>1</v>
      </c>
      <c r="P421" s="292"/>
      <c r="Q421" s="87"/>
      <c r="R421" s="87"/>
      <c r="S421" s="87"/>
      <c r="T421" s="87"/>
      <c r="U421" s="87"/>
      <c r="V421" s="87"/>
      <c r="W421" s="87"/>
      <c r="X421" s="87"/>
      <c r="Y421" s="112"/>
      <c r="Z421" s="121">
        <f>SUM(Z422:Z424)</f>
        <v>0</v>
      </c>
      <c r="AA421" s="88"/>
      <c r="AB421" s="87"/>
      <c r="AC421" s="87"/>
      <c r="AD421" s="87"/>
      <c r="AE421" s="87"/>
      <c r="AF421" s="87"/>
      <c r="AG421" s="87"/>
      <c r="AH421" s="87"/>
      <c r="AI421" s="87"/>
      <c r="AJ421" s="112"/>
      <c r="AK421" s="121">
        <f>SUM(AK422:AK424)</f>
        <v>0</v>
      </c>
      <c r="AL421" s="88"/>
      <c r="AM421" s="87"/>
      <c r="AN421" s="87"/>
      <c r="AO421" s="87"/>
      <c r="AP421" s="87"/>
      <c r="AQ421" s="87"/>
      <c r="AR421" s="87"/>
      <c r="AS421" s="87"/>
      <c r="AT421" s="87"/>
      <c r="AU421" s="87"/>
      <c r="AV421" s="87"/>
      <c r="AW421" s="112"/>
      <c r="AX421" s="121">
        <f>SUM(AX422:AX424)</f>
        <v>675</v>
      </c>
      <c r="AY421" s="88"/>
      <c r="AZ421" s="79"/>
      <c r="BA421" s="80"/>
      <c r="BB421" s="71"/>
      <c r="BC421" s="54"/>
      <c r="BD421" s="41">
        <v>3</v>
      </c>
      <c r="BE421" s="52">
        <v>33</v>
      </c>
      <c r="BF421" s="62">
        <v>3321</v>
      </c>
      <c r="BG421" s="279" t="s">
        <v>51</v>
      </c>
    </row>
    <row r="422" spans="1:59" s="63" customFormat="1" ht="24" x14ac:dyDescent="0.2">
      <c r="A422" s="196">
        <v>3</v>
      </c>
      <c r="B422" s="197" t="s">
        <v>108</v>
      </c>
      <c r="C422" s="208">
        <v>33</v>
      </c>
      <c r="D422" s="209" t="s">
        <v>238</v>
      </c>
      <c r="E422" s="210">
        <v>3321</v>
      </c>
      <c r="F422" s="211" t="s">
        <v>256</v>
      </c>
      <c r="G422" s="231" t="s">
        <v>102</v>
      </c>
      <c r="H422" s="89" t="s">
        <v>52</v>
      </c>
      <c r="I422" s="90" t="s">
        <v>106</v>
      </c>
      <c r="J422" s="90" t="s">
        <v>257</v>
      </c>
      <c r="K422" s="90" t="s">
        <v>64</v>
      </c>
      <c r="L422" s="90" t="s">
        <v>258</v>
      </c>
      <c r="M422" s="91"/>
      <c r="N422" s="312">
        <v>1</v>
      </c>
      <c r="O422" s="313">
        <f>N422/N$421</f>
        <v>0.33333333333333331</v>
      </c>
      <c r="P422" s="104"/>
      <c r="Q422" s="92"/>
      <c r="R422" s="92"/>
      <c r="S422" s="92"/>
      <c r="T422" s="92"/>
      <c r="U422" s="92"/>
      <c r="V422" s="92"/>
      <c r="W422" s="92"/>
      <c r="X422" s="109">
        <f>P422*P$7+Q422*Q$7+R422*R$7+S422*S$7+T422*T$7+U422*U$7+V422*V$7+W422*W$7</f>
        <v>0</v>
      </c>
      <c r="Y422" s="83"/>
      <c r="Z422" s="110">
        <f>X422*$O422</f>
        <v>0</v>
      </c>
      <c r="AA422" s="111"/>
      <c r="AB422" s="92"/>
      <c r="AC422" s="92"/>
      <c r="AD422" s="92"/>
      <c r="AE422" s="92"/>
      <c r="AF422" s="92"/>
      <c r="AG422" s="92"/>
      <c r="AH422" s="92"/>
      <c r="AI422" s="109">
        <f>AB422*AB$7+AC422*AC$7+AD422*AD$7+AE422*AE$7+AF422*AF$7+AG422*AG$7+AH422*AH$7</f>
        <v>0</v>
      </c>
      <c r="AJ422" s="83"/>
      <c r="AK422" s="110">
        <f>AI422*$O422</f>
        <v>0</v>
      </c>
      <c r="AL422" s="111"/>
      <c r="AM422" s="92"/>
      <c r="AN422" s="92">
        <v>1</v>
      </c>
      <c r="AO422" s="92"/>
      <c r="AP422" s="92"/>
      <c r="AQ422" s="92"/>
      <c r="AR422" s="92"/>
      <c r="AS422" s="92"/>
      <c r="AT422" s="92"/>
      <c r="AU422" s="92"/>
      <c r="AV422" s="109">
        <f>AM422*AM$7+AN422*AN$7+AO422*AO$7+AP422*AP$7+AQ422*AQ$7+AR422*AR$7+AS422*AS$7+AT422*AT$7+AU422*AU$7</f>
        <v>25</v>
      </c>
      <c r="AW422" s="75"/>
      <c r="AX422" s="110">
        <f>AV422*$O422</f>
        <v>8.3333333333333321</v>
      </c>
      <c r="AY422" s="111"/>
      <c r="AZ422" s="93"/>
      <c r="BA422" s="94" t="s">
        <v>131</v>
      </c>
      <c r="BB422" s="71"/>
      <c r="BC422" s="54"/>
      <c r="BD422" s="41">
        <v>3</v>
      </c>
      <c r="BE422" s="52">
        <v>33</v>
      </c>
      <c r="BF422" s="62">
        <v>3321</v>
      </c>
      <c r="BG422" s="280" t="s">
        <v>52</v>
      </c>
    </row>
    <row r="423" spans="1:59" s="63" customFormat="1" ht="24" x14ac:dyDescent="0.2">
      <c r="A423" s="196"/>
      <c r="B423" s="197"/>
      <c r="C423" s="208"/>
      <c r="D423" s="209"/>
      <c r="E423" s="210"/>
      <c r="F423" s="211"/>
      <c r="G423" s="231"/>
      <c r="H423" s="89"/>
      <c r="I423" s="90" t="s">
        <v>103</v>
      </c>
      <c r="J423" s="90"/>
      <c r="K423" s="90" t="s">
        <v>64</v>
      </c>
      <c r="L423" s="90" t="s">
        <v>104</v>
      </c>
      <c r="M423" s="91"/>
      <c r="N423" s="312">
        <v>1</v>
      </c>
      <c r="O423" s="313">
        <f>N423/N$421</f>
        <v>0.33333333333333331</v>
      </c>
      <c r="P423" s="104"/>
      <c r="Q423" s="92"/>
      <c r="R423" s="92"/>
      <c r="S423" s="92"/>
      <c r="T423" s="92"/>
      <c r="U423" s="92"/>
      <c r="V423" s="92"/>
      <c r="W423" s="92"/>
      <c r="X423" s="109">
        <f>P423*P$7+Q423*Q$7+R423*R$7+S423*S$7+T423*T$7+U423*U$7+V423*V$7+W423*W$7</f>
        <v>0</v>
      </c>
      <c r="Y423" s="83"/>
      <c r="Z423" s="110">
        <f>X423*$O423</f>
        <v>0</v>
      </c>
      <c r="AA423" s="111"/>
      <c r="AB423" s="92"/>
      <c r="AC423" s="92"/>
      <c r="AD423" s="92"/>
      <c r="AE423" s="92"/>
      <c r="AF423" s="92"/>
      <c r="AG423" s="92"/>
      <c r="AH423" s="92"/>
      <c r="AI423" s="109">
        <f>AB423*AB$7+AC423*AC$7+AD423*AD$7+AE423*AE$7+AF423*AF$7+AG423*AG$7+AH423*AH$7</f>
        <v>0</v>
      </c>
      <c r="AJ423" s="83"/>
      <c r="AK423" s="110">
        <f>AI423*$O423</f>
        <v>0</v>
      </c>
      <c r="AL423" s="111"/>
      <c r="AM423" s="92"/>
      <c r="AN423" s="92"/>
      <c r="AO423" s="92"/>
      <c r="AP423" s="92"/>
      <c r="AQ423" s="92"/>
      <c r="AR423" s="92"/>
      <c r="AS423" s="92">
        <v>1</v>
      </c>
      <c r="AT423" s="92"/>
      <c r="AU423" s="92"/>
      <c r="AV423" s="109">
        <f>AM423*AM$7+AN423*AN$7+AO423*AO$7+AP423*AP$7+AQ423*AQ$7+AR423*AR$7+AS423*AS$7+AT423*AT$7+AU423*AU$7</f>
        <v>1000</v>
      </c>
      <c r="AW423" s="75"/>
      <c r="AX423" s="110">
        <f>AV423*$O423</f>
        <v>333.33333333333331</v>
      </c>
      <c r="AY423" s="111"/>
      <c r="AZ423" s="93"/>
      <c r="BA423" s="94" t="s">
        <v>131</v>
      </c>
      <c r="BB423" s="71"/>
      <c r="BC423" s="54"/>
      <c r="BD423" s="41"/>
      <c r="BE423" s="52"/>
      <c r="BF423" s="62"/>
      <c r="BG423" s="280"/>
    </row>
    <row r="424" spans="1:59" s="63" customFormat="1" ht="12.75" x14ac:dyDescent="0.2">
      <c r="A424" s="196">
        <v>3</v>
      </c>
      <c r="B424" s="197" t="s">
        <v>108</v>
      </c>
      <c r="C424" s="208">
        <v>33</v>
      </c>
      <c r="D424" s="209" t="s">
        <v>238</v>
      </c>
      <c r="E424" s="210">
        <v>3321</v>
      </c>
      <c r="F424" s="211" t="s">
        <v>256</v>
      </c>
      <c r="G424" s="231" t="s">
        <v>102</v>
      </c>
      <c r="H424" s="89"/>
      <c r="I424" s="90" t="s">
        <v>259</v>
      </c>
      <c r="J424" s="90" t="s">
        <v>260</v>
      </c>
      <c r="K424" s="90" t="s">
        <v>64</v>
      </c>
      <c r="L424" s="90" t="s">
        <v>261</v>
      </c>
      <c r="M424" s="91"/>
      <c r="N424" s="312">
        <v>1</v>
      </c>
      <c r="O424" s="313">
        <f>N424/N$421</f>
        <v>0.33333333333333331</v>
      </c>
      <c r="P424" s="104"/>
      <c r="Q424" s="92"/>
      <c r="R424" s="92"/>
      <c r="S424" s="92"/>
      <c r="T424" s="92"/>
      <c r="U424" s="92"/>
      <c r="V424" s="92"/>
      <c r="W424" s="92"/>
      <c r="X424" s="109">
        <f>P424*P$7+Q424*Q$7+R424*R$7+S424*S$7+T424*T$7+U424*U$7+V424*V$7+W424*W$7</f>
        <v>0</v>
      </c>
      <c r="Y424" s="83"/>
      <c r="Z424" s="110">
        <f>X424*$O424</f>
        <v>0</v>
      </c>
      <c r="AA424" s="111"/>
      <c r="AB424" s="92"/>
      <c r="AC424" s="92"/>
      <c r="AD424" s="92"/>
      <c r="AE424" s="92"/>
      <c r="AF424" s="92"/>
      <c r="AG424" s="92"/>
      <c r="AH424" s="92"/>
      <c r="AI424" s="109">
        <f>AB424*AB$7+AC424*AC$7+AD424*AD$7+AE424*AE$7+AF424*AF$7+AG424*AG$7+AH424*AH$7</f>
        <v>0</v>
      </c>
      <c r="AJ424" s="83"/>
      <c r="AK424" s="110">
        <f>AI424*$O424</f>
        <v>0</v>
      </c>
      <c r="AL424" s="111"/>
      <c r="AM424" s="92"/>
      <c r="AN424" s="92"/>
      <c r="AO424" s="92"/>
      <c r="AP424" s="92"/>
      <c r="AQ424" s="92"/>
      <c r="AR424" s="92"/>
      <c r="AS424" s="92">
        <v>1</v>
      </c>
      <c r="AT424" s="92"/>
      <c r="AU424" s="92"/>
      <c r="AV424" s="109">
        <f>AM424*AM$7+AN424*AN$7+AO424*AO$7+AP424*AP$7+AQ424*AQ$7+AR424*AR$7+AS424*AS$7+AT424*AT$7+AU424*AU$7</f>
        <v>1000</v>
      </c>
      <c r="AW424" s="75"/>
      <c r="AX424" s="110">
        <f>AV424*$O424</f>
        <v>333.33333333333331</v>
      </c>
      <c r="AY424" s="111"/>
      <c r="AZ424" s="93"/>
      <c r="BA424" s="94" t="s">
        <v>131</v>
      </c>
      <c r="BB424" s="71"/>
      <c r="BC424" s="54"/>
      <c r="BD424" s="41">
        <v>3</v>
      </c>
      <c r="BE424" s="52">
        <v>33</v>
      </c>
      <c r="BF424" s="62">
        <v>3321</v>
      </c>
      <c r="BG424" s="280" t="s">
        <v>52</v>
      </c>
    </row>
    <row r="425" spans="1:59" s="63" customFormat="1" ht="12.75" x14ac:dyDescent="0.2">
      <c r="A425" s="196">
        <v>3</v>
      </c>
      <c r="B425" s="197" t="s">
        <v>108</v>
      </c>
      <c r="C425" s="208">
        <v>33</v>
      </c>
      <c r="D425" s="209" t="s">
        <v>238</v>
      </c>
      <c r="E425" s="210">
        <v>3321</v>
      </c>
      <c r="F425" s="211" t="s">
        <v>256</v>
      </c>
      <c r="G425" s="231" t="s">
        <v>102</v>
      </c>
      <c r="H425" s="65"/>
      <c r="I425" s="222"/>
      <c r="J425" s="66"/>
      <c r="K425" s="66"/>
      <c r="L425" s="66"/>
      <c r="M425" s="64"/>
      <c r="N425" s="304"/>
      <c r="O425" s="305"/>
      <c r="P425" s="127"/>
      <c r="Q425" s="67"/>
      <c r="R425" s="67"/>
      <c r="S425" s="67"/>
      <c r="T425" s="67"/>
      <c r="U425" s="67"/>
      <c r="V425" s="67"/>
      <c r="W425" s="67"/>
      <c r="X425" s="67"/>
      <c r="Y425" s="68"/>
      <c r="Z425" s="68"/>
      <c r="AA425" s="68"/>
      <c r="AB425" s="67"/>
      <c r="AC425" s="67"/>
      <c r="AD425" s="67"/>
      <c r="AE425" s="67"/>
      <c r="AF425" s="67"/>
      <c r="AG425" s="67"/>
      <c r="AH425" s="67"/>
      <c r="AI425" s="67"/>
      <c r="AJ425" s="68"/>
      <c r="AK425" s="68"/>
      <c r="AL425" s="68"/>
      <c r="AM425" s="67"/>
      <c r="AN425" s="67"/>
      <c r="AO425" s="67"/>
      <c r="AP425" s="67"/>
      <c r="AQ425" s="67"/>
      <c r="AR425" s="67"/>
      <c r="AS425" s="67"/>
      <c r="AT425" s="67"/>
      <c r="AU425" s="67"/>
      <c r="AV425" s="67"/>
      <c r="AW425" s="67"/>
      <c r="AX425" s="68"/>
      <c r="AY425" s="68"/>
      <c r="AZ425" s="69"/>
      <c r="BA425" s="70"/>
      <c r="BB425" s="71"/>
      <c r="BC425" s="54"/>
      <c r="BD425" s="41">
        <v>3</v>
      </c>
      <c r="BE425" s="52">
        <v>33</v>
      </c>
      <c r="BF425" s="62">
        <v>3321</v>
      </c>
      <c r="BG425" s="275"/>
    </row>
    <row r="426" spans="1:59" s="63" customFormat="1" ht="12.75" x14ac:dyDescent="0.2">
      <c r="A426" s="196">
        <v>3</v>
      </c>
      <c r="B426" s="197" t="s">
        <v>108</v>
      </c>
      <c r="C426" s="208">
        <v>33</v>
      </c>
      <c r="D426" s="209" t="s">
        <v>238</v>
      </c>
      <c r="E426" s="210">
        <v>3321</v>
      </c>
      <c r="F426" s="211" t="s">
        <v>256</v>
      </c>
      <c r="G426" s="230"/>
      <c r="H426" s="56"/>
      <c r="I426" s="221"/>
      <c r="J426" s="57"/>
      <c r="K426" s="57"/>
      <c r="L426" s="57"/>
      <c r="M426" s="55"/>
      <c r="N426" s="303"/>
      <c r="O426" s="245"/>
      <c r="P426" s="122"/>
      <c r="Q426" s="58"/>
      <c r="R426" s="58"/>
      <c r="S426" s="58"/>
      <c r="T426" s="58"/>
      <c r="U426" s="58"/>
      <c r="V426" s="58"/>
      <c r="W426" s="58"/>
      <c r="X426" s="58"/>
      <c r="Y426" s="59"/>
      <c r="Z426" s="59"/>
      <c r="AA426" s="59"/>
      <c r="AB426" s="58"/>
      <c r="AC426" s="58"/>
      <c r="AD426" s="58"/>
      <c r="AE426" s="58"/>
      <c r="AF426" s="58"/>
      <c r="AG426" s="58"/>
      <c r="AH426" s="58"/>
      <c r="AI426" s="58"/>
      <c r="AJ426" s="59"/>
      <c r="AK426" s="59"/>
      <c r="AL426" s="59"/>
      <c r="AM426" s="58"/>
      <c r="AN426" s="58"/>
      <c r="AO426" s="58"/>
      <c r="AP426" s="58"/>
      <c r="AQ426" s="58"/>
      <c r="AR426" s="58"/>
      <c r="AS426" s="58"/>
      <c r="AT426" s="58"/>
      <c r="AU426" s="58"/>
      <c r="AV426" s="58"/>
      <c r="AW426" s="58"/>
      <c r="AX426" s="59"/>
      <c r="AY426" s="59"/>
      <c r="AZ426" s="60"/>
      <c r="BA426" s="61"/>
      <c r="BB426" s="54"/>
      <c r="BC426" s="54"/>
      <c r="BD426" s="41">
        <v>3</v>
      </c>
      <c r="BE426" s="52">
        <v>33</v>
      </c>
      <c r="BF426" s="62">
        <v>3321</v>
      </c>
      <c r="BG426" s="274"/>
    </row>
    <row r="427" spans="1:59" s="63" customFormat="1" ht="12.75" x14ac:dyDescent="0.2">
      <c r="A427" s="196">
        <v>3</v>
      </c>
      <c r="B427" s="197" t="s">
        <v>108</v>
      </c>
      <c r="C427" s="208">
        <v>33</v>
      </c>
      <c r="D427" s="209" t="s">
        <v>238</v>
      </c>
      <c r="E427" s="210">
        <v>3321</v>
      </c>
      <c r="F427" s="211" t="s">
        <v>256</v>
      </c>
      <c r="G427" s="231" t="s">
        <v>729</v>
      </c>
      <c r="H427" s="65"/>
      <c r="I427" s="222"/>
      <c r="J427" s="66"/>
      <c r="K427" s="66"/>
      <c r="L427" s="66"/>
      <c r="M427" s="64"/>
      <c r="N427" s="304"/>
      <c r="O427" s="305"/>
      <c r="P427" s="127"/>
      <c r="Q427" s="67"/>
      <c r="R427" s="67"/>
      <c r="S427" s="67"/>
      <c r="T427" s="67"/>
      <c r="U427" s="67"/>
      <c r="V427" s="67"/>
      <c r="W427" s="67"/>
      <c r="X427" s="67"/>
      <c r="Y427" s="68"/>
      <c r="Z427" s="68"/>
      <c r="AA427" s="68"/>
      <c r="AB427" s="67"/>
      <c r="AC427" s="67"/>
      <c r="AD427" s="67"/>
      <c r="AE427" s="67"/>
      <c r="AF427" s="67"/>
      <c r="AG427" s="67"/>
      <c r="AH427" s="67"/>
      <c r="AI427" s="67"/>
      <c r="AJ427" s="68"/>
      <c r="AK427" s="68"/>
      <c r="AL427" s="68"/>
      <c r="AM427" s="67"/>
      <c r="AN427" s="67"/>
      <c r="AO427" s="67"/>
      <c r="AP427" s="67"/>
      <c r="AQ427" s="67"/>
      <c r="AR427" s="67"/>
      <c r="AS427" s="67"/>
      <c r="AT427" s="67"/>
      <c r="AU427" s="67"/>
      <c r="AV427" s="67"/>
      <c r="AW427" s="67"/>
      <c r="AX427" s="68"/>
      <c r="AY427" s="68"/>
      <c r="AZ427" s="69"/>
      <c r="BA427" s="70"/>
      <c r="BB427" s="71"/>
      <c r="BC427" s="95"/>
      <c r="BD427" s="41">
        <v>3</v>
      </c>
      <c r="BE427" s="52">
        <v>33</v>
      </c>
      <c r="BF427" s="62">
        <v>3321</v>
      </c>
      <c r="BG427" s="275"/>
    </row>
    <row r="428" spans="1:59" s="63" customFormat="1" ht="12.75" x14ac:dyDescent="0.2">
      <c r="A428" s="196">
        <v>3</v>
      </c>
      <c r="B428" s="197" t="s">
        <v>108</v>
      </c>
      <c r="C428" s="208">
        <v>33</v>
      </c>
      <c r="D428" s="209" t="s">
        <v>238</v>
      </c>
      <c r="E428" s="210">
        <v>3321</v>
      </c>
      <c r="F428" s="211" t="s">
        <v>256</v>
      </c>
      <c r="G428" s="231" t="s">
        <v>729</v>
      </c>
      <c r="H428" s="72" t="s">
        <v>1233</v>
      </c>
      <c r="I428" s="223" t="s">
        <v>1247</v>
      </c>
      <c r="J428" s="73"/>
      <c r="K428" s="73"/>
      <c r="L428" s="73"/>
      <c r="M428" s="74"/>
      <c r="N428" s="247"/>
      <c r="O428" s="306"/>
      <c r="P428" s="105"/>
      <c r="Q428" s="75"/>
      <c r="R428" s="75"/>
      <c r="S428" s="75"/>
      <c r="T428" s="75"/>
      <c r="U428" s="75"/>
      <c r="V428" s="75"/>
      <c r="W428" s="75"/>
      <c r="X428" s="75"/>
      <c r="Y428" s="76" t="s">
        <v>1241</v>
      </c>
      <c r="Z428" s="77" t="s">
        <v>1241</v>
      </c>
      <c r="AA428" s="78">
        <f>AA$2569</f>
        <v>5000</v>
      </c>
      <c r="AB428" s="75"/>
      <c r="AC428" s="75"/>
      <c r="AD428" s="75"/>
      <c r="AE428" s="75"/>
      <c r="AF428" s="75"/>
      <c r="AG428" s="75"/>
      <c r="AH428" s="75"/>
      <c r="AI428" s="75"/>
      <c r="AJ428" s="76" t="s">
        <v>1241</v>
      </c>
      <c r="AK428" s="77" t="s">
        <v>1241</v>
      </c>
      <c r="AL428" s="78">
        <f>AL$2569</f>
        <v>0</v>
      </c>
      <c r="AM428" s="75"/>
      <c r="AN428" s="75"/>
      <c r="AO428" s="75"/>
      <c r="AP428" s="75"/>
      <c r="AQ428" s="75"/>
      <c r="AR428" s="75"/>
      <c r="AS428" s="75"/>
      <c r="AT428" s="75"/>
      <c r="AU428" s="75"/>
      <c r="AV428" s="75"/>
      <c r="AW428" s="76" t="s">
        <v>1241</v>
      </c>
      <c r="AX428" s="77" t="s">
        <v>1241</v>
      </c>
      <c r="AY428" s="78">
        <f>AY$2569</f>
        <v>500</v>
      </c>
      <c r="AZ428" s="79"/>
      <c r="BA428" s="80" t="str">
        <f>I428</f>
        <v>&gt; see 4711, Thermal insulation</v>
      </c>
      <c r="BB428" s="71"/>
      <c r="BC428" s="95"/>
      <c r="BD428" s="41">
        <v>3</v>
      </c>
      <c r="BE428" s="52">
        <v>33</v>
      </c>
      <c r="BF428" s="62">
        <v>3321</v>
      </c>
      <c r="BG428" s="276" t="s">
        <v>47</v>
      </c>
    </row>
    <row r="429" spans="1:59" s="63" customFormat="1" ht="12.75" x14ac:dyDescent="0.2">
      <c r="A429" s="196">
        <v>3</v>
      </c>
      <c r="B429" s="197" t="s">
        <v>108</v>
      </c>
      <c r="C429" s="208">
        <v>33</v>
      </c>
      <c r="D429" s="209" t="s">
        <v>238</v>
      </c>
      <c r="E429" s="210">
        <v>3321</v>
      </c>
      <c r="F429" s="211" t="s">
        <v>256</v>
      </c>
      <c r="G429" s="231" t="s">
        <v>729</v>
      </c>
      <c r="H429" s="81" t="s">
        <v>48</v>
      </c>
      <c r="I429" s="223"/>
      <c r="J429" s="73"/>
      <c r="K429" s="73"/>
      <c r="L429" s="73"/>
      <c r="M429" s="74"/>
      <c r="N429" s="247"/>
      <c r="O429" s="306"/>
      <c r="P429" s="105"/>
      <c r="Q429" s="75"/>
      <c r="R429" s="75"/>
      <c r="S429" s="75"/>
      <c r="T429" s="75"/>
      <c r="U429" s="75"/>
      <c r="V429" s="75"/>
      <c r="W429" s="75"/>
      <c r="X429" s="75"/>
      <c r="Y429" s="82">
        <f>MIN(X433:X459)</f>
        <v>0</v>
      </c>
      <c r="Z429" s="83"/>
      <c r="AA429" s="83"/>
      <c r="AB429" s="75"/>
      <c r="AC429" s="75"/>
      <c r="AD429" s="75"/>
      <c r="AE429" s="75"/>
      <c r="AF429" s="75"/>
      <c r="AG429" s="75"/>
      <c r="AH429" s="75"/>
      <c r="AI429" s="75"/>
      <c r="AJ429" s="82">
        <f>MIN(AI433:AI459)</f>
        <v>0</v>
      </c>
      <c r="AK429" s="83"/>
      <c r="AL429" s="83"/>
      <c r="AM429" s="75"/>
      <c r="AN429" s="75"/>
      <c r="AO429" s="75"/>
      <c r="AP429" s="75"/>
      <c r="AQ429" s="75"/>
      <c r="AR429" s="75"/>
      <c r="AS429" s="75"/>
      <c r="AT429" s="75"/>
      <c r="AU429" s="75"/>
      <c r="AV429" s="75"/>
      <c r="AW429" s="82">
        <f>MIN(AV433:AV459)</f>
        <v>25</v>
      </c>
      <c r="AX429" s="83"/>
      <c r="AY429" s="83"/>
      <c r="AZ429" s="79"/>
      <c r="BA429" s="80"/>
      <c r="BB429" s="71"/>
      <c r="BC429" s="95"/>
      <c r="BD429" s="41">
        <v>3</v>
      </c>
      <c r="BE429" s="52">
        <v>33</v>
      </c>
      <c r="BF429" s="62">
        <v>3321</v>
      </c>
      <c r="BG429" s="278" t="s">
        <v>48</v>
      </c>
    </row>
    <row r="430" spans="1:59" s="63" customFormat="1" ht="12.75" x14ac:dyDescent="0.2">
      <c r="A430" s="196">
        <v>3</v>
      </c>
      <c r="B430" s="197" t="s">
        <v>108</v>
      </c>
      <c r="C430" s="208">
        <v>33</v>
      </c>
      <c r="D430" s="209" t="s">
        <v>238</v>
      </c>
      <c r="E430" s="210">
        <v>3321</v>
      </c>
      <c r="F430" s="211" t="s">
        <v>256</v>
      </c>
      <c r="G430" s="231" t="s">
        <v>729</v>
      </c>
      <c r="H430" s="81" t="s">
        <v>49</v>
      </c>
      <c r="I430" s="223"/>
      <c r="J430" s="73"/>
      <c r="K430" s="73"/>
      <c r="L430" s="73"/>
      <c r="M430" s="74"/>
      <c r="N430" s="247"/>
      <c r="O430" s="306"/>
      <c r="P430" s="105"/>
      <c r="Q430" s="75"/>
      <c r="R430" s="75"/>
      <c r="S430" s="75"/>
      <c r="T430" s="75"/>
      <c r="U430" s="75"/>
      <c r="V430" s="75"/>
      <c r="W430" s="75"/>
      <c r="X430" s="75"/>
      <c r="Y430" s="84">
        <f>IF(ISNUMBER(AVERAGE(X433:X459)),AVERAGE(X433:X459),0)</f>
        <v>0</v>
      </c>
      <c r="Z430" s="83"/>
      <c r="AA430" s="83"/>
      <c r="AB430" s="75"/>
      <c r="AC430" s="75"/>
      <c r="AD430" s="75"/>
      <c r="AE430" s="75"/>
      <c r="AF430" s="75"/>
      <c r="AG430" s="75"/>
      <c r="AH430" s="75"/>
      <c r="AI430" s="75"/>
      <c r="AJ430" s="84">
        <f>IF(ISNUMBER(AVERAGE(AI433:AI459)),AVERAGE(AI433:AI459),0)</f>
        <v>0</v>
      </c>
      <c r="AK430" s="83"/>
      <c r="AL430" s="83"/>
      <c r="AM430" s="75"/>
      <c r="AN430" s="75"/>
      <c r="AO430" s="75"/>
      <c r="AP430" s="75"/>
      <c r="AQ430" s="75"/>
      <c r="AR430" s="75"/>
      <c r="AS430" s="75"/>
      <c r="AT430" s="75"/>
      <c r="AU430" s="75"/>
      <c r="AV430" s="75"/>
      <c r="AW430" s="84">
        <f>IF(ISNUMBER(AVERAGE(AV433:AV459)),AVERAGE(AV433:AV459),0)</f>
        <v>675</v>
      </c>
      <c r="AX430" s="83"/>
      <c r="AY430" s="83"/>
      <c r="AZ430" s="79"/>
      <c r="BA430" s="80"/>
      <c r="BB430" s="71"/>
      <c r="BC430" s="95"/>
      <c r="BD430" s="41">
        <v>3</v>
      </c>
      <c r="BE430" s="52">
        <v>33</v>
      </c>
      <c r="BF430" s="62">
        <v>3321</v>
      </c>
      <c r="BG430" s="278" t="s">
        <v>49</v>
      </c>
    </row>
    <row r="431" spans="1:59" s="63" customFormat="1" ht="12.75" x14ac:dyDescent="0.2">
      <c r="A431" s="196">
        <v>3</v>
      </c>
      <c r="B431" s="197" t="s">
        <v>108</v>
      </c>
      <c r="C431" s="208">
        <v>33</v>
      </c>
      <c r="D431" s="209" t="s">
        <v>238</v>
      </c>
      <c r="E431" s="210">
        <v>3321</v>
      </c>
      <c r="F431" s="211" t="s">
        <v>256</v>
      </c>
      <c r="G431" s="231" t="s">
        <v>729</v>
      </c>
      <c r="H431" s="81" t="s">
        <v>50</v>
      </c>
      <c r="I431" s="223"/>
      <c r="J431" s="73"/>
      <c r="K431" s="73"/>
      <c r="L431" s="73"/>
      <c r="M431" s="74"/>
      <c r="N431" s="247"/>
      <c r="O431" s="306"/>
      <c r="P431" s="105"/>
      <c r="Q431" s="75"/>
      <c r="R431" s="75"/>
      <c r="S431" s="75"/>
      <c r="T431" s="75"/>
      <c r="U431" s="75"/>
      <c r="V431" s="75"/>
      <c r="W431" s="75"/>
      <c r="X431" s="75"/>
      <c r="Y431" s="84">
        <f>MAX(X433:X459)</f>
        <v>0</v>
      </c>
      <c r="Z431" s="83"/>
      <c r="AA431" s="83"/>
      <c r="AB431" s="75"/>
      <c r="AC431" s="75"/>
      <c r="AD431" s="75"/>
      <c r="AE431" s="75"/>
      <c r="AF431" s="75"/>
      <c r="AG431" s="75"/>
      <c r="AH431" s="75"/>
      <c r="AI431" s="75"/>
      <c r="AJ431" s="84">
        <f>MAX(AI433:AI459)</f>
        <v>0</v>
      </c>
      <c r="AK431" s="83"/>
      <c r="AL431" s="83"/>
      <c r="AM431" s="75"/>
      <c r="AN431" s="75"/>
      <c r="AO431" s="75"/>
      <c r="AP431" s="75"/>
      <c r="AQ431" s="75"/>
      <c r="AR431" s="75"/>
      <c r="AS431" s="75"/>
      <c r="AT431" s="75"/>
      <c r="AU431" s="75"/>
      <c r="AV431" s="75"/>
      <c r="AW431" s="84">
        <f>MAX(AV433:AV459)</f>
        <v>1000</v>
      </c>
      <c r="AX431" s="83"/>
      <c r="AY431" s="83"/>
      <c r="AZ431" s="79"/>
      <c r="BA431" s="80"/>
      <c r="BB431" s="71"/>
      <c r="BC431" s="95"/>
      <c r="BD431" s="41">
        <v>3</v>
      </c>
      <c r="BE431" s="52">
        <v>33</v>
      </c>
      <c r="BF431" s="62">
        <v>3321</v>
      </c>
      <c r="BG431" s="278" t="s">
        <v>50</v>
      </c>
    </row>
    <row r="432" spans="1:59" s="63" customFormat="1" ht="12.75" x14ac:dyDescent="0.2">
      <c r="A432" s="196">
        <v>3</v>
      </c>
      <c r="B432" s="197" t="s">
        <v>108</v>
      </c>
      <c r="C432" s="208">
        <v>33</v>
      </c>
      <c r="D432" s="209" t="s">
        <v>238</v>
      </c>
      <c r="E432" s="210">
        <v>3321</v>
      </c>
      <c r="F432" s="211" t="s">
        <v>256</v>
      </c>
      <c r="G432" s="231" t="s">
        <v>729</v>
      </c>
      <c r="H432" s="85" t="s">
        <v>51</v>
      </c>
      <c r="I432" s="223"/>
      <c r="J432" s="73"/>
      <c r="K432" s="73"/>
      <c r="L432" s="73"/>
      <c r="M432" s="74"/>
      <c r="N432" s="320">
        <f>SUM(N433:N435)</f>
        <v>1</v>
      </c>
      <c r="O432" s="293">
        <f>SUM(O433:O435)</f>
        <v>1</v>
      </c>
      <c r="P432" s="292"/>
      <c r="Q432" s="87"/>
      <c r="R432" s="87"/>
      <c r="S432" s="87"/>
      <c r="T432" s="87"/>
      <c r="U432" s="87"/>
      <c r="V432" s="87"/>
      <c r="W432" s="87"/>
      <c r="X432" s="87"/>
      <c r="Y432" s="88"/>
      <c r="Z432" s="119">
        <f>SUM(Z433:Z435)</f>
        <v>0</v>
      </c>
      <c r="AA432" s="88"/>
      <c r="AB432" s="87"/>
      <c r="AC432" s="87"/>
      <c r="AD432" s="87"/>
      <c r="AE432" s="87"/>
      <c r="AF432" s="87"/>
      <c r="AG432" s="87"/>
      <c r="AH432" s="87"/>
      <c r="AI432" s="87"/>
      <c r="AJ432" s="88"/>
      <c r="AK432" s="119">
        <f>SUM(AK433:AK435)</f>
        <v>0</v>
      </c>
      <c r="AL432" s="88"/>
      <c r="AM432" s="87"/>
      <c r="AN432" s="87"/>
      <c r="AO432" s="87"/>
      <c r="AP432" s="87"/>
      <c r="AQ432" s="87"/>
      <c r="AR432" s="87"/>
      <c r="AS432" s="87"/>
      <c r="AT432" s="87"/>
      <c r="AU432" s="87"/>
      <c r="AV432" s="87"/>
      <c r="AW432" s="88"/>
      <c r="AX432" s="119">
        <f>SUM(AX433:AX435)</f>
        <v>1000</v>
      </c>
      <c r="AY432" s="88"/>
      <c r="AZ432" s="79"/>
      <c r="BA432" s="80"/>
      <c r="BB432" s="71"/>
      <c r="BC432" s="95"/>
      <c r="BD432" s="41">
        <v>3</v>
      </c>
      <c r="BE432" s="52">
        <v>33</v>
      </c>
      <c r="BF432" s="62">
        <v>3321</v>
      </c>
      <c r="BG432" s="279" t="s">
        <v>51</v>
      </c>
    </row>
    <row r="433" spans="1:59" s="63" customFormat="1" ht="12.75" x14ac:dyDescent="0.2">
      <c r="A433" s="196">
        <v>3</v>
      </c>
      <c r="B433" s="197" t="s">
        <v>108</v>
      </c>
      <c r="C433" s="208">
        <v>33</v>
      </c>
      <c r="D433" s="209" t="s">
        <v>238</v>
      </c>
      <c r="E433" s="210">
        <v>3321</v>
      </c>
      <c r="F433" s="211" t="s">
        <v>256</v>
      </c>
      <c r="G433" s="231" t="s">
        <v>729</v>
      </c>
      <c r="H433" s="89" t="s">
        <v>52</v>
      </c>
      <c r="I433" s="90" t="s">
        <v>904</v>
      </c>
      <c r="J433" s="90"/>
      <c r="K433" s="90" t="s">
        <v>64</v>
      </c>
      <c r="L433" s="90" t="s">
        <v>119</v>
      </c>
      <c r="M433" s="91"/>
      <c r="N433" s="312">
        <v>1</v>
      </c>
      <c r="O433" s="313">
        <f>N433/N$432</f>
        <v>1</v>
      </c>
      <c r="P433" s="104"/>
      <c r="Q433" s="92"/>
      <c r="R433" s="92"/>
      <c r="S433" s="92"/>
      <c r="T433" s="92"/>
      <c r="U433" s="92"/>
      <c r="V433" s="92"/>
      <c r="W433" s="92"/>
      <c r="X433" s="109">
        <f t="shared" ref="X433" si="40">P433*P$7+Q433*Q$7+R433*R$7+S433*S$7+T433*T$7+U433*U$7+V433*V$7+W433*W$7</f>
        <v>0</v>
      </c>
      <c r="Y433" s="83"/>
      <c r="Z433" s="110">
        <f t="shared" ref="Z433" si="41">X433*$O433</f>
        <v>0</v>
      </c>
      <c r="AA433" s="111"/>
      <c r="AB433" s="92"/>
      <c r="AC433" s="92"/>
      <c r="AD433" s="92"/>
      <c r="AE433" s="92"/>
      <c r="AF433" s="92"/>
      <c r="AG433" s="92"/>
      <c r="AH433" s="92"/>
      <c r="AI433" s="109">
        <f t="shared" ref="AI433" si="42">AB433*AB$7+AC433*AC$7+AD433*AD$7+AE433*AE$7+AF433*AF$7+AG433*AG$7+AH433*AH$7</f>
        <v>0</v>
      </c>
      <c r="AJ433" s="83"/>
      <c r="AK433" s="110">
        <f t="shared" ref="AK433" si="43">AI433*$O433</f>
        <v>0</v>
      </c>
      <c r="AL433" s="111"/>
      <c r="AM433" s="92"/>
      <c r="AN433" s="92"/>
      <c r="AO433" s="92"/>
      <c r="AP433" s="92"/>
      <c r="AQ433" s="92"/>
      <c r="AR433" s="92"/>
      <c r="AS433" s="92">
        <v>1</v>
      </c>
      <c r="AT433" s="92"/>
      <c r="AU433" s="92"/>
      <c r="AV433" s="109">
        <f t="shared" ref="AV433" si="44">AM433*AM$7+AN433*AN$7+AO433*AO$7+AP433*AP$7+AQ433*AQ$7+AR433*AR$7+AS433*AS$7+AT433*AT$7+AU433*AU$7</f>
        <v>1000</v>
      </c>
      <c r="AW433" s="75"/>
      <c r="AX433" s="110">
        <f t="shared" ref="AX433" si="45">AV433*$O433</f>
        <v>1000</v>
      </c>
      <c r="AY433" s="111"/>
      <c r="AZ433" s="93"/>
      <c r="BA433" s="94" t="s">
        <v>131</v>
      </c>
      <c r="BB433" s="71"/>
      <c r="BC433" s="95"/>
      <c r="BD433" s="41">
        <v>3</v>
      </c>
      <c r="BE433" s="52">
        <v>33</v>
      </c>
      <c r="BF433" s="62">
        <v>3321</v>
      </c>
      <c r="BG433" s="280" t="s">
        <v>52</v>
      </c>
    </row>
    <row r="434" spans="1:59" s="63" customFormat="1" ht="12.75" x14ac:dyDescent="0.2">
      <c r="A434" s="196">
        <v>3</v>
      </c>
      <c r="B434" s="197" t="s">
        <v>108</v>
      </c>
      <c r="C434" s="208">
        <v>33</v>
      </c>
      <c r="D434" s="209" t="s">
        <v>238</v>
      </c>
      <c r="E434" s="210">
        <v>3321</v>
      </c>
      <c r="F434" s="211" t="s">
        <v>256</v>
      </c>
      <c r="G434" s="231" t="s">
        <v>729</v>
      </c>
      <c r="H434" s="65"/>
      <c r="I434" s="222"/>
      <c r="J434" s="66"/>
      <c r="K434" s="66"/>
      <c r="L434" s="66"/>
      <c r="M434" s="64"/>
      <c r="N434" s="304"/>
      <c r="O434" s="305"/>
      <c r="P434" s="127"/>
      <c r="Q434" s="67"/>
      <c r="R434" s="67"/>
      <c r="S434" s="67"/>
      <c r="T434" s="67"/>
      <c r="U434" s="67"/>
      <c r="V434" s="67"/>
      <c r="W434" s="67"/>
      <c r="X434" s="67"/>
      <c r="Y434" s="68"/>
      <c r="Z434" s="68"/>
      <c r="AA434" s="68"/>
      <c r="AB434" s="67"/>
      <c r="AC434" s="67"/>
      <c r="AD434" s="67"/>
      <c r="AE434" s="67"/>
      <c r="AF434" s="67"/>
      <c r="AG434" s="67"/>
      <c r="AH434" s="67"/>
      <c r="AI434" s="67"/>
      <c r="AJ434" s="68"/>
      <c r="AK434" s="68"/>
      <c r="AL434" s="68"/>
      <c r="AM434" s="67"/>
      <c r="AN434" s="67"/>
      <c r="AO434" s="67"/>
      <c r="AP434" s="67"/>
      <c r="AQ434" s="67"/>
      <c r="AR434" s="67"/>
      <c r="AS434" s="67"/>
      <c r="AT434" s="67"/>
      <c r="AU434" s="67"/>
      <c r="AV434" s="67"/>
      <c r="AW434" s="67"/>
      <c r="AX434" s="68"/>
      <c r="AY434" s="68"/>
      <c r="AZ434" s="69"/>
      <c r="BA434" s="70"/>
      <c r="BB434" s="71"/>
      <c r="BC434" s="95"/>
      <c r="BD434" s="41">
        <v>3</v>
      </c>
      <c r="BE434" s="52">
        <v>33</v>
      </c>
      <c r="BF434" s="62">
        <v>3321</v>
      </c>
      <c r="BG434" s="275"/>
    </row>
    <row r="435" spans="1:59" s="63" customFormat="1" ht="12.75" x14ac:dyDescent="0.2">
      <c r="A435" s="196">
        <v>3</v>
      </c>
      <c r="B435" s="197" t="s">
        <v>108</v>
      </c>
      <c r="C435" s="208">
        <v>33</v>
      </c>
      <c r="D435" s="209" t="s">
        <v>238</v>
      </c>
      <c r="E435" s="210">
        <v>3321</v>
      </c>
      <c r="F435" s="211" t="s">
        <v>256</v>
      </c>
      <c r="G435" s="230"/>
      <c r="H435" s="56"/>
      <c r="I435" s="221"/>
      <c r="J435" s="57"/>
      <c r="K435" s="57"/>
      <c r="L435" s="57"/>
      <c r="M435" s="55"/>
      <c r="N435" s="303"/>
      <c r="O435" s="245"/>
      <c r="P435" s="122"/>
      <c r="Q435" s="58"/>
      <c r="R435" s="58"/>
      <c r="S435" s="58"/>
      <c r="T435" s="58"/>
      <c r="U435" s="58"/>
      <c r="V435" s="58"/>
      <c r="W435" s="58"/>
      <c r="X435" s="58"/>
      <c r="Y435" s="59"/>
      <c r="Z435" s="59"/>
      <c r="AA435" s="59"/>
      <c r="AB435" s="58"/>
      <c r="AC435" s="58"/>
      <c r="AD435" s="58"/>
      <c r="AE435" s="58"/>
      <c r="AF435" s="58"/>
      <c r="AG435" s="58"/>
      <c r="AH435" s="58"/>
      <c r="AI435" s="58"/>
      <c r="AJ435" s="59"/>
      <c r="AK435" s="59"/>
      <c r="AL435" s="59"/>
      <c r="AM435" s="58"/>
      <c r="AN435" s="58"/>
      <c r="AO435" s="58"/>
      <c r="AP435" s="58"/>
      <c r="AQ435" s="58"/>
      <c r="AR435" s="58"/>
      <c r="AS435" s="58"/>
      <c r="AT435" s="58"/>
      <c r="AU435" s="58"/>
      <c r="AV435" s="58"/>
      <c r="AW435" s="58"/>
      <c r="AX435" s="59"/>
      <c r="AY435" s="59"/>
      <c r="AZ435" s="60"/>
      <c r="BA435" s="61"/>
      <c r="BB435" s="54"/>
      <c r="BC435" s="54"/>
      <c r="BD435" s="41">
        <v>3</v>
      </c>
      <c r="BE435" s="52">
        <v>33</v>
      </c>
      <c r="BF435" s="62">
        <v>3321</v>
      </c>
      <c r="BG435" s="274"/>
    </row>
    <row r="436" spans="1:59" s="63" customFormat="1" ht="12.75" x14ac:dyDescent="0.2">
      <c r="A436" s="196">
        <v>3</v>
      </c>
      <c r="B436" s="197" t="s">
        <v>108</v>
      </c>
      <c r="C436" s="208">
        <v>33</v>
      </c>
      <c r="D436" s="209" t="s">
        <v>238</v>
      </c>
      <c r="E436" s="210">
        <v>3321</v>
      </c>
      <c r="F436" s="211" t="s">
        <v>256</v>
      </c>
      <c r="G436" s="231"/>
      <c r="H436" s="65"/>
      <c r="I436" s="222"/>
      <c r="J436" s="66"/>
      <c r="K436" s="66"/>
      <c r="L436" s="66"/>
      <c r="M436" s="64"/>
      <c r="N436" s="308"/>
      <c r="O436" s="309"/>
      <c r="P436" s="127"/>
      <c r="Q436" s="67"/>
      <c r="R436" s="67"/>
      <c r="S436" s="67"/>
      <c r="T436" s="67"/>
      <c r="U436" s="67"/>
      <c r="V436" s="67"/>
      <c r="W436" s="67"/>
      <c r="X436" s="67"/>
      <c r="Y436" s="68"/>
      <c r="Z436" s="68"/>
      <c r="AA436" s="68"/>
      <c r="AB436" s="67"/>
      <c r="AC436" s="67"/>
      <c r="AD436" s="67"/>
      <c r="AE436" s="67"/>
      <c r="AF436" s="67"/>
      <c r="AG436" s="67"/>
      <c r="AH436" s="67"/>
      <c r="AI436" s="67"/>
      <c r="AJ436" s="68"/>
      <c r="AK436" s="68"/>
      <c r="AL436" s="68"/>
      <c r="AM436" s="67"/>
      <c r="AN436" s="67"/>
      <c r="AO436" s="67"/>
      <c r="AP436" s="67"/>
      <c r="AQ436" s="67"/>
      <c r="AR436" s="67"/>
      <c r="AS436" s="67"/>
      <c r="AT436" s="67"/>
      <c r="AU436" s="67"/>
      <c r="AV436" s="67"/>
      <c r="AW436" s="67"/>
      <c r="AX436" s="68"/>
      <c r="AY436" s="68"/>
      <c r="AZ436" s="69"/>
      <c r="BA436" s="70"/>
      <c r="BB436" s="71"/>
      <c r="BC436" s="54"/>
      <c r="BD436" s="41">
        <v>3</v>
      </c>
      <c r="BE436" s="52">
        <v>33</v>
      </c>
      <c r="BF436" s="62">
        <v>3321</v>
      </c>
      <c r="BG436" s="275"/>
    </row>
    <row r="437" spans="1:59" s="63" customFormat="1" ht="12.75" x14ac:dyDescent="0.2">
      <c r="A437" s="196">
        <v>3</v>
      </c>
      <c r="B437" s="197" t="s">
        <v>108</v>
      </c>
      <c r="C437" s="208">
        <v>33</v>
      </c>
      <c r="D437" s="209" t="s">
        <v>238</v>
      </c>
      <c r="E437" s="210">
        <v>3321</v>
      </c>
      <c r="F437" s="211" t="s">
        <v>256</v>
      </c>
      <c r="G437" s="231" t="s">
        <v>53</v>
      </c>
      <c r="H437" s="72" t="s">
        <v>1233</v>
      </c>
      <c r="I437" s="223" t="s">
        <v>1183</v>
      </c>
      <c r="J437" s="73"/>
      <c r="K437" s="73"/>
      <c r="L437" s="73"/>
      <c r="M437" s="74"/>
      <c r="N437" s="247"/>
      <c r="O437" s="306"/>
      <c r="P437" s="105"/>
      <c r="Q437" s="75"/>
      <c r="R437" s="75"/>
      <c r="S437" s="75"/>
      <c r="T437" s="75"/>
      <c r="U437" s="75"/>
      <c r="V437" s="75"/>
      <c r="W437" s="75"/>
      <c r="X437" s="75"/>
      <c r="Y437" s="76" t="s">
        <v>1241</v>
      </c>
      <c r="Z437" s="77" t="s">
        <v>1241</v>
      </c>
      <c r="AA437" s="78">
        <f>AA$126</f>
        <v>1000</v>
      </c>
      <c r="AB437" s="75"/>
      <c r="AC437" s="75"/>
      <c r="AD437" s="75"/>
      <c r="AE437" s="75"/>
      <c r="AF437" s="75"/>
      <c r="AG437" s="75"/>
      <c r="AH437" s="75"/>
      <c r="AI437" s="75"/>
      <c r="AJ437" s="76" t="s">
        <v>1241</v>
      </c>
      <c r="AK437" s="77" t="s">
        <v>1241</v>
      </c>
      <c r="AL437" s="78">
        <f>AL$126</f>
        <v>0</v>
      </c>
      <c r="AM437" s="75"/>
      <c r="AN437" s="75"/>
      <c r="AO437" s="75"/>
      <c r="AP437" s="75"/>
      <c r="AQ437" s="75"/>
      <c r="AR437" s="75"/>
      <c r="AS437" s="75"/>
      <c r="AT437" s="75"/>
      <c r="AU437" s="75"/>
      <c r="AV437" s="75"/>
      <c r="AW437" s="76" t="s">
        <v>1241</v>
      </c>
      <c r="AX437" s="77" t="s">
        <v>1241</v>
      </c>
      <c r="AY437" s="78">
        <f>AY$126</f>
        <v>500</v>
      </c>
      <c r="AZ437" s="79"/>
      <c r="BA437" s="80" t="str">
        <f>I437</f>
        <v>&gt; see 3112, Reinforcement for in situ concrete</v>
      </c>
      <c r="BB437" s="71"/>
      <c r="BC437" s="54"/>
      <c r="BD437" s="41">
        <v>3</v>
      </c>
      <c r="BE437" s="52">
        <v>33</v>
      </c>
      <c r="BF437" s="62">
        <v>3321</v>
      </c>
      <c r="BG437" s="276" t="s">
        <v>47</v>
      </c>
    </row>
    <row r="438" spans="1:59" s="63" customFormat="1" ht="12.75" x14ac:dyDescent="0.2">
      <c r="A438" s="196">
        <v>3</v>
      </c>
      <c r="B438" s="197" t="s">
        <v>108</v>
      </c>
      <c r="C438" s="208">
        <v>33</v>
      </c>
      <c r="D438" s="209" t="s">
        <v>238</v>
      </c>
      <c r="E438" s="210">
        <v>3321</v>
      </c>
      <c r="F438" s="211" t="s">
        <v>256</v>
      </c>
      <c r="G438" s="231"/>
      <c r="H438" s="65"/>
      <c r="I438" s="222"/>
      <c r="J438" s="66"/>
      <c r="K438" s="66"/>
      <c r="L438" s="66"/>
      <c r="M438" s="64"/>
      <c r="N438" s="304"/>
      <c r="O438" s="305"/>
      <c r="P438" s="127"/>
      <c r="Q438" s="67"/>
      <c r="R438" s="67"/>
      <c r="S438" s="67"/>
      <c r="T438" s="67"/>
      <c r="U438" s="67"/>
      <c r="V438" s="67"/>
      <c r="W438" s="67"/>
      <c r="X438" s="67"/>
      <c r="Y438" s="68"/>
      <c r="Z438" s="68"/>
      <c r="AA438" s="68"/>
      <c r="AB438" s="67"/>
      <c r="AC438" s="67"/>
      <c r="AD438" s="67"/>
      <c r="AE438" s="67"/>
      <c r="AF438" s="67"/>
      <c r="AG438" s="67"/>
      <c r="AH438" s="67"/>
      <c r="AI438" s="67"/>
      <c r="AJ438" s="68"/>
      <c r="AK438" s="68"/>
      <c r="AL438" s="68"/>
      <c r="AM438" s="67"/>
      <c r="AN438" s="67"/>
      <c r="AO438" s="67"/>
      <c r="AP438" s="67"/>
      <c r="AQ438" s="67"/>
      <c r="AR438" s="67"/>
      <c r="AS438" s="67"/>
      <c r="AT438" s="67"/>
      <c r="AU438" s="67"/>
      <c r="AV438" s="67"/>
      <c r="AW438" s="67"/>
      <c r="AX438" s="68"/>
      <c r="AY438" s="68"/>
      <c r="AZ438" s="69"/>
      <c r="BA438" s="70"/>
      <c r="BB438" s="71"/>
      <c r="BC438" s="54"/>
      <c r="BD438" s="41">
        <v>3</v>
      </c>
      <c r="BE438" s="52">
        <v>33</v>
      </c>
      <c r="BF438" s="62">
        <v>3321</v>
      </c>
      <c r="BG438" s="275"/>
    </row>
    <row r="439" spans="1:59" s="63" customFormat="1" ht="12.75" x14ac:dyDescent="0.2">
      <c r="A439" s="196">
        <v>3</v>
      </c>
      <c r="B439" s="197" t="s">
        <v>108</v>
      </c>
      <c r="C439" s="208">
        <v>33</v>
      </c>
      <c r="D439" s="209" t="s">
        <v>238</v>
      </c>
      <c r="E439" s="210">
        <v>3321</v>
      </c>
      <c r="F439" s="211" t="s">
        <v>256</v>
      </c>
      <c r="G439" s="230"/>
      <c r="H439" s="56"/>
      <c r="I439" s="221"/>
      <c r="J439" s="57"/>
      <c r="K439" s="57"/>
      <c r="L439" s="57"/>
      <c r="M439" s="55"/>
      <c r="N439" s="303"/>
      <c r="O439" s="245"/>
      <c r="P439" s="122"/>
      <c r="Q439" s="58"/>
      <c r="R439" s="58"/>
      <c r="S439" s="58"/>
      <c r="T439" s="58"/>
      <c r="U439" s="58"/>
      <c r="V439" s="58"/>
      <c r="W439" s="58"/>
      <c r="X439" s="58"/>
      <c r="Y439" s="59"/>
      <c r="Z439" s="59"/>
      <c r="AA439" s="59"/>
      <c r="AB439" s="58"/>
      <c r="AC439" s="58"/>
      <c r="AD439" s="58"/>
      <c r="AE439" s="58"/>
      <c r="AF439" s="58"/>
      <c r="AG439" s="58"/>
      <c r="AH439" s="58"/>
      <c r="AI439" s="58"/>
      <c r="AJ439" s="59"/>
      <c r="AK439" s="59"/>
      <c r="AL439" s="59"/>
      <c r="AM439" s="58"/>
      <c r="AN439" s="58"/>
      <c r="AO439" s="58"/>
      <c r="AP439" s="58"/>
      <c r="AQ439" s="58"/>
      <c r="AR439" s="58"/>
      <c r="AS439" s="58"/>
      <c r="AT439" s="58"/>
      <c r="AU439" s="58"/>
      <c r="AV439" s="58"/>
      <c r="AW439" s="58"/>
      <c r="AX439" s="59"/>
      <c r="AY439" s="59"/>
      <c r="AZ439" s="60"/>
      <c r="BA439" s="61"/>
      <c r="BB439" s="54"/>
      <c r="BC439" s="54"/>
      <c r="BD439" s="41">
        <v>3</v>
      </c>
      <c r="BE439" s="52">
        <v>33</v>
      </c>
      <c r="BF439" s="62">
        <v>3321</v>
      </c>
      <c r="BG439" s="274"/>
    </row>
    <row r="440" spans="1:59" s="63" customFormat="1" ht="12.75" x14ac:dyDescent="0.2">
      <c r="A440" s="196">
        <v>3</v>
      </c>
      <c r="B440" s="197" t="s">
        <v>108</v>
      </c>
      <c r="C440" s="208">
        <v>33</v>
      </c>
      <c r="D440" s="209" t="s">
        <v>238</v>
      </c>
      <c r="E440" s="212">
        <v>3323</v>
      </c>
      <c r="F440" s="213" t="s">
        <v>262</v>
      </c>
      <c r="G440" s="232"/>
      <c r="H440" s="97"/>
      <c r="I440" s="224"/>
      <c r="J440" s="98"/>
      <c r="K440" s="98"/>
      <c r="L440" s="98"/>
      <c r="M440" s="96"/>
      <c r="N440" s="307"/>
      <c r="O440" s="246"/>
      <c r="P440" s="124"/>
      <c r="Q440" s="124"/>
      <c r="R440" s="124"/>
      <c r="S440" s="124"/>
      <c r="T440" s="124"/>
      <c r="U440" s="124"/>
      <c r="V440" s="124"/>
      <c r="W440" s="124"/>
      <c r="X440" s="124"/>
      <c r="Y440" s="100"/>
      <c r="Z440" s="125"/>
      <c r="AA440" s="125"/>
      <c r="AB440" s="124"/>
      <c r="AC440" s="124"/>
      <c r="AD440" s="124"/>
      <c r="AE440" s="124"/>
      <c r="AF440" s="124"/>
      <c r="AG440" s="124"/>
      <c r="AH440" s="124"/>
      <c r="AI440" s="124"/>
      <c r="AJ440" s="100"/>
      <c r="AK440" s="125"/>
      <c r="AL440" s="125"/>
      <c r="AM440" s="124"/>
      <c r="AN440" s="124"/>
      <c r="AO440" s="124"/>
      <c r="AP440" s="124"/>
      <c r="AQ440" s="124"/>
      <c r="AR440" s="124"/>
      <c r="AS440" s="124"/>
      <c r="AT440" s="124"/>
      <c r="AU440" s="124"/>
      <c r="AV440" s="124"/>
      <c r="AW440" s="99"/>
      <c r="AX440" s="125"/>
      <c r="AY440" s="100"/>
      <c r="AZ440" s="101"/>
      <c r="BA440" s="102"/>
      <c r="BB440" s="95"/>
      <c r="BC440" s="95"/>
      <c r="BD440" s="41">
        <v>3</v>
      </c>
      <c r="BE440" s="52">
        <v>33</v>
      </c>
      <c r="BF440" s="103">
        <v>3323</v>
      </c>
      <c r="BG440" s="277"/>
    </row>
    <row r="441" spans="1:59" s="63" customFormat="1" ht="12.75" x14ac:dyDescent="0.2">
      <c r="A441" s="196">
        <v>3</v>
      </c>
      <c r="B441" s="197" t="s">
        <v>108</v>
      </c>
      <c r="C441" s="208">
        <v>33</v>
      </c>
      <c r="D441" s="209" t="s">
        <v>238</v>
      </c>
      <c r="E441" s="212">
        <v>3323</v>
      </c>
      <c r="F441" s="213" t="s">
        <v>262</v>
      </c>
      <c r="G441" s="232"/>
      <c r="H441" s="97"/>
      <c r="I441" s="224"/>
      <c r="J441" s="98"/>
      <c r="K441" s="98"/>
      <c r="L441" s="98"/>
      <c r="M441" s="96"/>
      <c r="N441" s="307"/>
      <c r="O441" s="246"/>
      <c r="P441" s="124"/>
      <c r="Q441" s="99"/>
      <c r="R441" s="99"/>
      <c r="S441" s="99"/>
      <c r="T441" s="99"/>
      <c r="U441" s="99"/>
      <c r="V441" s="99"/>
      <c r="W441" s="99"/>
      <c r="X441" s="99"/>
      <c r="Y441" s="100"/>
      <c r="Z441" s="100"/>
      <c r="AA441" s="100"/>
      <c r="AB441" s="99"/>
      <c r="AC441" s="99"/>
      <c r="AD441" s="99"/>
      <c r="AE441" s="99"/>
      <c r="AF441" s="99"/>
      <c r="AG441" s="99"/>
      <c r="AH441" s="99"/>
      <c r="AI441" s="99"/>
      <c r="AJ441" s="100"/>
      <c r="AK441" s="100"/>
      <c r="AL441" s="100"/>
      <c r="AM441" s="99"/>
      <c r="AN441" s="99"/>
      <c r="AO441" s="99"/>
      <c r="AP441" s="99"/>
      <c r="AQ441" s="99"/>
      <c r="AR441" s="99"/>
      <c r="AS441" s="99"/>
      <c r="AT441" s="99"/>
      <c r="AU441" s="99"/>
      <c r="AV441" s="99"/>
      <c r="AW441" s="99"/>
      <c r="AX441" s="100"/>
      <c r="AY441" s="100"/>
      <c r="AZ441" s="101"/>
      <c r="BA441" s="102"/>
      <c r="BB441" s="95"/>
      <c r="BC441" s="95"/>
      <c r="BD441" s="41">
        <v>3</v>
      </c>
      <c r="BE441" s="52">
        <v>33</v>
      </c>
      <c r="BF441" s="103">
        <v>3323</v>
      </c>
      <c r="BG441" s="277"/>
    </row>
    <row r="442" spans="1:59" s="63" customFormat="1" ht="12.75" x14ac:dyDescent="0.2">
      <c r="A442" s="196">
        <v>3</v>
      </c>
      <c r="B442" s="197" t="s">
        <v>108</v>
      </c>
      <c r="C442" s="208">
        <v>33</v>
      </c>
      <c r="D442" s="209" t="s">
        <v>238</v>
      </c>
      <c r="E442" s="212">
        <v>3323</v>
      </c>
      <c r="F442" s="213" t="s">
        <v>262</v>
      </c>
      <c r="G442" s="231" t="s">
        <v>263</v>
      </c>
      <c r="H442" s="65"/>
      <c r="I442" s="222"/>
      <c r="J442" s="66"/>
      <c r="K442" s="66"/>
      <c r="L442" s="66"/>
      <c r="M442" s="64"/>
      <c r="N442" s="304"/>
      <c r="O442" s="305"/>
      <c r="P442" s="127"/>
      <c r="Q442" s="67"/>
      <c r="R442" s="67"/>
      <c r="S442" s="67"/>
      <c r="T442" s="67"/>
      <c r="U442" s="67"/>
      <c r="V442" s="67"/>
      <c r="W442" s="67"/>
      <c r="X442" s="67"/>
      <c r="Y442" s="68"/>
      <c r="Z442" s="68"/>
      <c r="AA442" s="68"/>
      <c r="AB442" s="67"/>
      <c r="AC442" s="67"/>
      <c r="AD442" s="67"/>
      <c r="AE442" s="67"/>
      <c r="AF442" s="67"/>
      <c r="AG442" s="67"/>
      <c r="AH442" s="67"/>
      <c r="AI442" s="67"/>
      <c r="AJ442" s="68"/>
      <c r="AK442" s="68"/>
      <c r="AL442" s="68"/>
      <c r="AM442" s="67"/>
      <c r="AN442" s="67"/>
      <c r="AO442" s="67"/>
      <c r="AP442" s="67"/>
      <c r="AQ442" s="67"/>
      <c r="AR442" s="67"/>
      <c r="AS442" s="67"/>
      <c r="AT442" s="67"/>
      <c r="AU442" s="67"/>
      <c r="AV442" s="67"/>
      <c r="AW442" s="67"/>
      <c r="AX442" s="68"/>
      <c r="AY442" s="68"/>
      <c r="AZ442" s="69"/>
      <c r="BA442" s="70"/>
      <c r="BB442" s="71"/>
      <c r="BC442" s="95"/>
      <c r="BD442" s="41">
        <v>3</v>
      </c>
      <c r="BE442" s="52">
        <v>33</v>
      </c>
      <c r="BF442" s="103">
        <v>3323</v>
      </c>
      <c r="BG442" s="275"/>
    </row>
    <row r="443" spans="1:59" s="63" customFormat="1" ht="12.75" x14ac:dyDescent="0.2">
      <c r="A443" s="196">
        <v>3</v>
      </c>
      <c r="B443" s="197" t="s">
        <v>108</v>
      </c>
      <c r="C443" s="208">
        <v>33</v>
      </c>
      <c r="D443" s="209" t="s">
        <v>238</v>
      </c>
      <c r="E443" s="212">
        <v>3323</v>
      </c>
      <c r="F443" s="213" t="s">
        <v>262</v>
      </c>
      <c r="G443" s="231" t="s">
        <v>263</v>
      </c>
      <c r="H443" s="72" t="s">
        <v>47</v>
      </c>
      <c r="I443" s="223"/>
      <c r="J443" s="73"/>
      <c r="K443" s="73"/>
      <c r="L443" s="73"/>
      <c r="M443" s="74"/>
      <c r="N443" s="247"/>
      <c r="O443" s="306"/>
      <c r="P443" s="105"/>
      <c r="Q443" s="75"/>
      <c r="R443" s="75"/>
      <c r="S443" s="75"/>
      <c r="T443" s="75"/>
      <c r="U443" s="75"/>
      <c r="V443" s="75"/>
      <c r="W443" s="75"/>
      <c r="X443" s="75"/>
      <c r="Y443" s="76">
        <f>IF(ISNUMBER(VLOOKUP(Y445,P$7:W$7,MATCH(Y445,P$7:W$7))),VLOOKUP(Y445,P$7:W$7,MATCH(Y445,P$7:W$7)),IF(N447=0,"No Data",IF(Y445&gt;0,"&lt;100",0)))</f>
        <v>0</v>
      </c>
      <c r="Z443" s="77">
        <f>IF(ISNUMBER(VLOOKUP(Z447,P$7:W$7,MATCH(Z447,P$7:W$7))),VLOOKUP(Z447,P$7:W$7,MATCH(Z447,P$7:W$7)),IF(N447=0,"No Data",IF(Z447&gt;0,"&lt;100",0)))</f>
        <v>0</v>
      </c>
      <c r="AA443" s="106">
        <f>IF(ISNUMBER(Z443),Z443,0)</f>
        <v>0</v>
      </c>
      <c r="AB443" s="75"/>
      <c r="AC443" s="75"/>
      <c r="AD443" s="75"/>
      <c r="AE443" s="75"/>
      <c r="AF443" s="75"/>
      <c r="AG443" s="75"/>
      <c r="AH443" s="75"/>
      <c r="AI443" s="75"/>
      <c r="AJ443" s="76">
        <f>IF(ISNUMBER(VLOOKUP(AJ445,AB$7:AH$7,MATCH(AJ445,AB$7:AH$7))),VLOOKUP(AJ445,AB$7:AH$7,MATCH(AJ445,AB$7:AH$7)),IF(N447=0,"No Data",IF(AJ445&gt;0,"&lt;50",0)))</f>
        <v>0</v>
      </c>
      <c r="AK443" s="77">
        <f>IF(ISNUMBER(VLOOKUP(AK447,AB$7:AH$7,MATCH(AK447,AB$7:AH$7))),VLOOKUP(AK447,AB$7:AH$7,MATCH(AK447,AB$7:AH$7)),IF(N447=0,"No Data",IF(AK447&gt;0,"&lt;50",0)))</f>
        <v>0</v>
      </c>
      <c r="AL443" s="106">
        <f>IF(ISNUMBER(AK443),AK443,0)</f>
        <v>0</v>
      </c>
      <c r="AM443" s="75"/>
      <c r="AN443" s="75"/>
      <c r="AO443" s="75"/>
      <c r="AP443" s="75"/>
      <c r="AQ443" s="75"/>
      <c r="AR443" s="75"/>
      <c r="AS443" s="75"/>
      <c r="AT443" s="75"/>
      <c r="AU443" s="75"/>
      <c r="AV443" s="75"/>
      <c r="AW443" s="76">
        <f>IF(ISNUMBER(VLOOKUP(AW445,AM$7:AU$7,MATCH(AW445,AM$7:AU$7))),VLOOKUP(AW445,AM$7:AU$7,MATCH(AW445,AM$7:AU$7)),IF(N447=0,"No Data",IF(AW445&gt;0,"&lt;10",0)))</f>
        <v>500</v>
      </c>
      <c r="AX443" s="77">
        <f>IF(ISNUMBER(VLOOKUP(AX447,AM$7:AU$7,MATCH(AX447,AM$7:AU$7))),VLOOKUP(AX447,AM$7:AU$7,MATCH(AX447,AM$7:AU$7)),IF(N447=0,"No Data",IF(AX447&gt;0,"&lt;10",0)))</f>
        <v>500</v>
      </c>
      <c r="AY443" s="106">
        <f>IF(ISNUMBER(AX443),AX443,0)</f>
        <v>500</v>
      </c>
      <c r="AZ443" s="79"/>
      <c r="BA443" s="80"/>
      <c r="BB443" s="71"/>
      <c r="BC443" s="95"/>
      <c r="BD443" s="41">
        <v>3</v>
      </c>
      <c r="BE443" s="52">
        <v>33</v>
      </c>
      <c r="BF443" s="103">
        <v>3323</v>
      </c>
      <c r="BG443" s="276" t="s">
        <v>47</v>
      </c>
    </row>
    <row r="444" spans="1:59" s="63" customFormat="1" ht="12.75" x14ac:dyDescent="0.2">
      <c r="A444" s="196">
        <v>3</v>
      </c>
      <c r="B444" s="197" t="s">
        <v>108</v>
      </c>
      <c r="C444" s="208">
        <v>33</v>
      </c>
      <c r="D444" s="209" t="s">
        <v>238</v>
      </c>
      <c r="E444" s="212">
        <v>3323</v>
      </c>
      <c r="F444" s="213" t="s">
        <v>262</v>
      </c>
      <c r="G444" s="231" t="s">
        <v>263</v>
      </c>
      <c r="H444" s="81" t="s">
        <v>48</v>
      </c>
      <c r="I444" s="223"/>
      <c r="J444" s="73"/>
      <c r="K444" s="73"/>
      <c r="L444" s="73"/>
      <c r="M444" s="74"/>
      <c r="N444" s="247"/>
      <c r="O444" s="306"/>
      <c r="P444" s="105"/>
      <c r="Q444" s="75"/>
      <c r="R444" s="75"/>
      <c r="S444" s="75"/>
      <c r="T444" s="75"/>
      <c r="U444" s="75"/>
      <c r="V444" s="75"/>
      <c r="W444" s="75"/>
      <c r="X444" s="75"/>
      <c r="Y444" s="82">
        <f>MIN(X448:X450)</f>
        <v>0</v>
      </c>
      <c r="Z444" s="83"/>
      <c r="AA444" s="83"/>
      <c r="AB444" s="75"/>
      <c r="AC444" s="75"/>
      <c r="AD444" s="75"/>
      <c r="AE444" s="75"/>
      <c r="AF444" s="75"/>
      <c r="AG444" s="75"/>
      <c r="AH444" s="75"/>
      <c r="AI444" s="75"/>
      <c r="AJ444" s="82">
        <f>MIN(AI448:AI450)</f>
        <v>0</v>
      </c>
      <c r="AK444" s="83"/>
      <c r="AL444" s="83"/>
      <c r="AM444" s="75"/>
      <c r="AN444" s="75"/>
      <c r="AO444" s="75"/>
      <c r="AP444" s="75"/>
      <c r="AQ444" s="75"/>
      <c r="AR444" s="75"/>
      <c r="AS444" s="75"/>
      <c r="AT444" s="75"/>
      <c r="AU444" s="75"/>
      <c r="AV444" s="75"/>
      <c r="AW444" s="82">
        <f>MIN(AV448:AV450)</f>
        <v>25</v>
      </c>
      <c r="AX444" s="83"/>
      <c r="AY444" s="83"/>
      <c r="AZ444" s="79"/>
      <c r="BA444" s="80"/>
      <c r="BB444" s="71"/>
      <c r="BC444" s="95"/>
      <c r="BD444" s="41">
        <v>3</v>
      </c>
      <c r="BE444" s="52">
        <v>33</v>
      </c>
      <c r="BF444" s="103">
        <v>3323</v>
      </c>
      <c r="BG444" s="278" t="s">
        <v>48</v>
      </c>
    </row>
    <row r="445" spans="1:59" s="63" customFormat="1" ht="12.75" x14ac:dyDescent="0.2">
      <c r="A445" s="196">
        <v>3</v>
      </c>
      <c r="B445" s="197" t="s">
        <v>108</v>
      </c>
      <c r="C445" s="208">
        <v>33</v>
      </c>
      <c r="D445" s="209" t="s">
        <v>238</v>
      </c>
      <c r="E445" s="212">
        <v>3323</v>
      </c>
      <c r="F445" s="213" t="s">
        <v>262</v>
      </c>
      <c r="G445" s="231" t="s">
        <v>263</v>
      </c>
      <c r="H445" s="81" t="s">
        <v>49</v>
      </c>
      <c r="I445" s="223"/>
      <c r="J445" s="73"/>
      <c r="K445" s="73"/>
      <c r="L445" s="73"/>
      <c r="M445" s="74"/>
      <c r="N445" s="247"/>
      <c r="O445" s="306"/>
      <c r="P445" s="105"/>
      <c r="Q445" s="75"/>
      <c r="R445" s="75"/>
      <c r="S445" s="75"/>
      <c r="T445" s="75"/>
      <c r="U445" s="75"/>
      <c r="V445" s="75"/>
      <c r="W445" s="75"/>
      <c r="X445" s="75"/>
      <c r="Y445" s="84">
        <f>IF(ISNUMBER(AVERAGE(X448:X450)),AVERAGE(X448:X450),0)</f>
        <v>0</v>
      </c>
      <c r="Z445" s="83"/>
      <c r="AA445" s="83"/>
      <c r="AB445" s="75"/>
      <c r="AC445" s="75"/>
      <c r="AD445" s="75"/>
      <c r="AE445" s="75"/>
      <c r="AF445" s="75"/>
      <c r="AG445" s="75"/>
      <c r="AH445" s="75"/>
      <c r="AI445" s="75"/>
      <c r="AJ445" s="84">
        <f>IF(ISNUMBER(AVERAGE(AI448:AI450)),AVERAGE(AI448:AI450),0)</f>
        <v>0</v>
      </c>
      <c r="AK445" s="83"/>
      <c r="AL445" s="83"/>
      <c r="AM445" s="75"/>
      <c r="AN445" s="75"/>
      <c r="AO445" s="75"/>
      <c r="AP445" s="75"/>
      <c r="AQ445" s="75"/>
      <c r="AR445" s="75"/>
      <c r="AS445" s="75"/>
      <c r="AT445" s="75"/>
      <c r="AU445" s="75"/>
      <c r="AV445" s="75"/>
      <c r="AW445" s="84">
        <f>IF(ISNUMBER(AVERAGE(AV448:AV450)),AVERAGE(AV448:AV450),0)</f>
        <v>512.5</v>
      </c>
      <c r="AX445" s="83"/>
      <c r="AY445" s="83"/>
      <c r="AZ445" s="79"/>
      <c r="BA445" s="80"/>
      <c r="BB445" s="71"/>
      <c r="BC445" s="95"/>
      <c r="BD445" s="41">
        <v>3</v>
      </c>
      <c r="BE445" s="52">
        <v>33</v>
      </c>
      <c r="BF445" s="103">
        <v>3323</v>
      </c>
      <c r="BG445" s="278" t="s">
        <v>49</v>
      </c>
    </row>
    <row r="446" spans="1:59" s="63" customFormat="1" ht="12.75" x14ac:dyDescent="0.2">
      <c r="A446" s="196">
        <v>3</v>
      </c>
      <c r="B446" s="197" t="s">
        <v>108</v>
      </c>
      <c r="C446" s="208">
        <v>33</v>
      </c>
      <c r="D446" s="209" t="s">
        <v>238</v>
      </c>
      <c r="E446" s="212">
        <v>3323</v>
      </c>
      <c r="F446" s="213" t="s">
        <v>262</v>
      </c>
      <c r="G446" s="231" t="s">
        <v>263</v>
      </c>
      <c r="H446" s="81" t="s">
        <v>50</v>
      </c>
      <c r="I446" s="223"/>
      <c r="J446" s="73"/>
      <c r="K446" s="73"/>
      <c r="L446" s="73"/>
      <c r="M446" s="74"/>
      <c r="N446" s="247"/>
      <c r="O446" s="306"/>
      <c r="P446" s="105"/>
      <c r="Q446" s="75"/>
      <c r="R446" s="75"/>
      <c r="S446" s="75"/>
      <c r="T446" s="75"/>
      <c r="U446" s="75"/>
      <c r="V446" s="75"/>
      <c r="W446" s="75"/>
      <c r="X446" s="75"/>
      <c r="Y446" s="84">
        <f>MAX(X448:X450)</f>
        <v>0</v>
      </c>
      <c r="Z446" s="83"/>
      <c r="AA446" s="83"/>
      <c r="AB446" s="75"/>
      <c r="AC446" s="75"/>
      <c r="AD446" s="75"/>
      <c r="AE446" s="75"/>
      <c r="AF446" s="75"/>
      <c r="AG446" s="75"/>
      <c r="AH446" s="75"/>
      <c r="AI446" s="75"/>
      <c r="AJ446" s="84">
        <f>MAX(AI448:AI450)</f>
        <v>0</v>
      </c>
      <c r="AK446" s="83"/>
      <c r="AL446" s="83"/>
      <c r="AM446" s="75"/>
      <c r="AN446" s="75"/>
      <c r="AO446" s="75"/>
      <c r="AP446" s="75"/>
      <c r="AQ446" s="75"/>
      <c r="AR446" s="75"/>
      <c r="AS446" s="75"/>
      <c r="AT446" s="75"/>
      <c r="AU446" s="75"/>
      <c r="AV446" s="75"/>
      <c r="AW446" s="84">
        <f>MAX(AV448:AV450)</f>
        <v>1000</v>
      </c>
      <c r="AX446" s="83"/>
      <c r="AY446" s="83"/>
      <c r="AZ446" s="79"/>
      <c r="BA446" s="80"/>
      <c r="BB446" s="71"/>
      <c r="BC446" s="95"/>
      <c r="BD446" s="41">
        <v>3</v>
      </c>
      <c r="BE446" s="52">
        <v>33</v>
      </c>
      <c r="BF446" s="103">
        <v>3323</v>
      </c>
      <c r="BG446" s="278" t="s">
        <v>50</v>
      </c>
    </row>
    <row r="447" spans="1:59" s="63" customFormat="1" ht="12.75" x14ac:dyDescent="0.2">
      <c r="A447" s="196">
        <v>3</v>
      </c>
      <c r="B447" s="197" t="s">
        <v>108</v>
      </c>
      <c r="C447" s="208">
        <v>33</v>
      </c>
      <c r="D447" s="209" t="s">
        <v>238</v>
      </c>
      <c r="E447" s="212">
        <v>3323</v>
      </c>
      <c r="F447" s="213" t="s">
        <v>262</v>
      </c>
      <c r="G447" s="231" t="s">
        <v>263</v>
      </c>
      <c r="H447" s="85" t="s">
        <v>51</v>
      </c>
      <c r="I447" s="223"/>
      <c r="J447" s="73"/>
      <c r="K447" s="73"/>
      <c r="L447" s="73"/>
      <c r="M447" s="74"/>
      <c r="N447" s="248">
        <f>SUM(N448:N450)</f>
        <v>2</v>
      </c>
      <c r="O447" s="293">
        <f>SUM(O448:O450)</f>
        <v>1</v>
      </c>
      <c r="P447" s="292"/>
      <c r="Q447" s="87"/>
      <c r="R447" s="87"/>
      <c r="S447" s="87"/>
      <c r="T447" s="87"/>
      <c r="U447" s="87"/>
      <c r="V447" s="87"/>
      <c r="W447" s="87"/>
      <c r="X447" s="87"/>
      <c r="Y447" s="88"/>
      <c r="Z447" s="86">
        <f>SUM(Z448:Z450)</f>
        <v>0</v>
      </c>
      <c r="AA447" s="88"/>
      <c r="AB447" s="87"/>
      <c r="AC447" s="87"/>
      <c r="AD447" s="87"/>
      <c r="AE447" s="87"/>
      <c r="AF447" s="87"/>
      <c r="AG447" s="87"/>
      <c r="AH447" s="87"/>
      <c r="AI447" s="87"/>
      <c r="AJ447" s="88"/>
      <c r="AK447" s="86">
        <f>SUM(AK448:AK450)</f>
        <v>0</v>
      </c>
      <c r="AL447" s="88"/>
      <c r="AM447" s="87"/>
      <c r="AN447" s="87"/>
      <c r="AO447" s="87"/>
      <c r="AP447" s="87"/>
      <c r="AQ447" s="87"/>
      <c r="AR447" s="87"/>
      <c r="AS447" s="87"/>
      <c r="AT447" s="87"/>
      <c r="AU447" s="87"/>
      <c r="AV447" s="87"/>
      <c r="AW447" s="112"/>
      <c r="AX447" s="86">
        <f>SUM(AX448:AX450)</f>
        <v>512.5</v>
      </c>
      <c r="AY447" s="88"/>
      <c r="AZ447" s="79"/>
      <c r="BA447" s="80"/>
      <c r="BB447" s="71"/>
      <c r="BC447" s="95"/>
      <c r="BD447" s="41">
        <v>3</v>
      </c>
      <c r="BE447" s="52">
        <v>33</v>
      </c>
      <c r="BF447" s="103">
        <v>3323</v>
      </c>
      <c r="BG447" s="279" t="s">
        <v>51</v>
      </c>
    </row>
    <row r="448" spans="1:59" s="63" customFormat="1" ht="12.75" x14ac:dyDescent="0.2">
      <c r="A448" s="196">
        <v>3</v>
      </c>
      <c r="B448" s="197" t="s">
        <v>108</v>
      </c>
      <c r="C448" s="208">
        <v>33</v>
      </c>
      <c r="D448" s="209" t="s">
        <v>238</v>
      </c>
      <c r="E448" s="212">
        <v>3323</v>
      </c>
      <c r="F448" s="213" t="s">
        <v>262</v>
      </c>
      <c r="G448" s="231" t="s">
        <v>263</v>
      </c>
      <c r="H448" s="89" t="s">
        <v>52</v>
      </c>
      <c r="I448" s="90" t="s">
        <v>265</v>
      </c>
      <c r="J448" s="90" t="s">
        <v>266</v>
      </c>
      <c r="K448" s="90" t="s">
        <v>64</v>
      </c>
      <c r="L448" s="90" t="s">
        <v>267</v>
      </c>
      <c r="M448" s="91"/>
      <c r="N448" s="312">
        <v>1</v>
      </c>
      <c r="O448" s="313">
        <f>N448/N$447</f>
        <v>0.5</v>
      </c>
      <c r="P448" s="104"/>
      <c r="Q448" s="92"/>
      <c r="R448" s="92"/>
      <c r="S448" s="92"/>
      <c r="T448" s="92"/>
      <c r="U448" s="92"/>
      <c r="V448" s="92"/>
      <c r="W448" s="92"/>
      <c r="X448" s="109">
        <f>P448*P$7+Q448*Q$7+R448*R$7+S448*S$7+T448*T$7+U448*U$7+V448*V$7+W448*W$7</f>
        <v>0</v>
      </c>
      <c r="Y448" s="83"/>
      <c r="Z448" s="110">
        <f>X448*$O448</f>
        <v>0</v>
      </c>
      <c r="AA448" s="111"/>
      <c r="AB448" s="92"/>
      <c r="AC448" s="92"/>
      <c r="AD448" s="92"/>
      <c r="AE448" s="92"/>
      <c r="AF448" s="92"/>
      <c r="AG448" s="92"/>
      <c r="AH448" s="92"/>
      <c r="AI448" s="109">
        <f>AB448*AB$7+AC448*AC$7+AD448*AD$7+AE448*AE$7+AF448*AF$7+AG448*AG$7+AH448*AH$7</f>
        <v>0</v>
      </c>
      <c r="AJ448" s="83"/>
      <c r="AK448" s="110">
        <f>AI448*$O448</f>
        <v>0</v>
      </c>
      <c r="AL448" s="111"/>
      <c r="AM448" s="92"/>
      <c r="AN448" s="92"/>
      <c r="AO448" s="92"/>
      <c r="AP448" s="92"/>
      <c r="AQ448" s="92"/>
      <c r="AR448" s="92"/>
      <c r="AS448" s="92">
        <v>1</v>
      </c>
      <c r="AT448" s="92"/>
      <c r="AU448" s="92"/>
      <c r="AV448" s="109">
        <f>AM448*AM$7+AN448*AN$7+AO448*AO$7+AP448*AP$7+AQ448*AQ$7+AR448*AR$7+AS448*AS$7+AT448*AT$7+AU448*AU$7</f>
        <v>1000</v>
      </c>
      <c r="AW448" s="75"/>
      <c r="AX448" s="110">
        <f>AV448*$O448</f>
        <v>500</v>
      </c>
      <c r="AY448" s="111"/>
      <c r="AZ448" s="93"/>
      <c r="BA448" s="94" t="s">
        <v>131</v>
      </c>
      <c r="BB448" s="71"/>
      <c r="BC448" s="95"/>
      <c r="BD448" s="41">
        <v>3</v>
      </c>
      <c r="BE448" s="52">
        <v>33</v>
      </c>
      <c r="BF448" s="103">
        <v>3323</v>
      </c>
      <c r="BG448" s="280" t="s">
        <v>52</v>
      </c>
    </row>
    <row r="449" spans="1:59" s="63" customFormat="1" ht="24" x14ac:dyDescent="0.2">
      <c r="A449" s="196"/>
      <c r="B449" s="197"/>
      <c r="C449" s="208"/>
      <c r="D449" s="209"/>
      <c r="E449" s="212"/>
      <c r="F449" s="213"/>
      <c r="G449" s="231"/>
      <c r="H449" s="89"/>
      <c r="I449" s="90" t="s">
        <v>106</v>
      </c>
      <c r="J449" s="90" t="s">
        <v>257</v>
      </c>
      <c r="K449" s="90" t="s">
        <v>64</v>
      </c>
      <c r="L449" s="90" t="s">
        <v>258</v>
      </c>
      <c r="M449" s="149" t="s">
        <v>642</v>
      </c>
      <c r="N449" s="312">
        <v>1</v>
      </c>
      <c r="O449" s="313">
        <f>N449/N$447</f>
        <v>0.5</v>
      </c>
      <c r="P449" s="104"/>
      <c r="Q449" s="92"/>
      <c r="R449" s="92"/>
      <c r="S449" s="92"/>
      <c r="T449" s="92"/>
      <c r="U449" s="92"/>
      <c r="V449" s="92"/>
      <c r="W449" s="92"/>
      <c r="X449" s="109">
        <f>P449*P$7+Q449*Q$7+R449*R$7+S449*S$7+T449*T$7+U449*U$7+V449*V$7+W449*W$7</f>
        <v>0</v>
      </c>
      <c r="Y449" s="83"/>
      <c r="Z449" s="110">
        <f>X449*$O449</f>
        <v>0</v>
      </c>
      <c r="AA449" s="111"/>
      <c r="AB449" s="92"/>
      <c r="AC449" s="92"/>
      <c r="AD449" s="92"/>
      <c r="AE449" s="92"/>
      <c r="AF449" s="92"/>
      <c r="AG449" s="92"/>
      <c r="AH449" s="92"/>
      <c r="AI449" s="109">
        <f>AB449*AB$7+AC449*AC$7+AD449*AD$7+AE449*AE$7+AF449*AF$7+AG449*AG$7+AH449*AH$7</f>
        <v>0</v>
      </c>
      <c r="AJ449" s="83"/>
      <c r="AK449" s="110">
        <f>AI449*$O449</f>
        <v>0</v>
      </c>
      <c r="AL449" s="111"/>
      <c r="AM449" s="92"/>
      <c r="AN449" s="92">
        <v>1</v>
      </c>
      <c r="AO449" s="92"/>
      <c r="AP449" s="92"/>
      <c r="AQ449" s="92"/>
      <c r="AR449" s="92"/>
      <c r="AS449" s="92"/>
      <c r="AT449" s="92"/>
      <c r="AU449" s="92"/>
      <c r="AV449" s="109">
        <f>AM449*AM$7+AN449*AN$7+AO449*AO$7+AP449*AP$7+AQ449*AQ$7+AR449*AR$7+AS449*AS$7+AT449*AT$7+AU449*AU$7</f>
        <v>25</v>
      </c>
      <c r="AW449" s="75"/>
      <c r="AX449" s="110">
        <f>AV449*$O449</f>
        <v>12.5</v>
      </c>
      <c r="AY449" s="111"/>
      <c r="AZ449" s="93"/>
      <c r="BA449" s="94" t="s">
        <v>131</v>
      </c>
      <c r="BB449" s="71"/>
      <c r="BC449" s="95"/>
      <c r="BD449" s="41"/>
      <c r="BE449" s="52"/>
      <c r="BF449" s="103"/>
      <c r="BG449" s="280"/>
    </row>
    <row r="450" spans="1:59" s="63" customFormat="1" ht="12.75" x14ac:dyDescent="0.2">
      <c r="A450" s="196">
        <v>3</v>
      </c>
      <c r="B450" s="197" t="s">
        <v>108</v>
      </c>
      <c r="C450" s="208">
        <v>33</v>
      </c>
      <c r="D450" s="209" t="s">
        <v>238</v>
      </c>
      <c r="E450" s="212">
        <v>3323</v>
      </c>
      <c r="F450" s="213" t="s">
        <v>262</v>
      </c>
      <c r="G450" s="231" t="s">
        <v>263</v>
      </c>
      <c r="H450" s="89"/>
      <c r="I450" s="219"/>
      <c r="J450" s="90"/>
      <c r="K450" s="90"/>
      <c r="L450" s="90"/>
      <c r="M450" s="91"/>
      <c r="N450" s="247"/>
      <c r="O450" s="306"/>
      <c r="P450" s="104"/>
      <c r="Q450" s="92"/>
      <c r="R450" s="92"/>
      <c r="S450" s="92"/>
      <c r="T450" s="92"/>
      <c r="U450" s="92"/>
      <c r="V450" s="92"/>
      <c r="W450" s="92"/>
      <c r="X450" s="75"/>
      <c r="Y450" s="83"/>
      <c r="Z450" s="83"/>
      <c r="AA450" s="83"/>
      <c r="AB450" s="92"/>
      <c r="AC450" s="92"/>
      <c r="AD450" s="92"/>
      <c r="AE450" s="92"/>
      <c r="AF450" s="92"/>
      <c r="AG450" s="92"/>
      <c r="AH450" s="92"/>
      <c r="AI450" s="75"/>
      <c r="AJ450" s="83"/>
      <c r="AK450" s="83"/>
      <c r="AL450" s="83"/>
      <c r="AM450" s="92"/>
      <c r="AN450" s="92"/>
      <c r="AO450" s="92"/>
      <c r="AP450" s="92"/>
      <c r="AQ450" s="92"/>
      <c r="AR450" s="92"/>
      <c r="AS450" s="92"/>
      <c r="AT450" s="92"/>
      <c r="AU450" s="92"/>
      <c r="AV450" s="75"/>
      <c r="AW450" s="75"/>
      <c r="AX450" s="83"/>
      <c r="AY450" s="83"/>
      <c r="AZ450" s="93"/>
      <c r="BA450" s="94"/>
      <c r="BB450" s="71"/>
      <c r="BC450" s="95"/>
      <c r="BD450" s="41">
        <v>3</v>
      </c>
      <c r="BE450" s="52">
        <v>33</v>
      </c>
      <c r="BF450" s="103">
        <v>3323</v>
      </c>
      <c r="BG450" s="280" t="s">
        <v>52</v>
      </c>
    </row>
    <row r="451" spans="1:59" s="63" customFormat="1" ht="12.75" x14ac:dyDescent="0.2">
      <c r="A451" s="196">
        <v>3</v>
      </c>
      <c r="B451" s="197" t="s">
        <v>108</v>
      </c>
      <c r="C451" s="208">
        <v>33</v>
      </c>
      <c r="D451" s="209" t="s">
        <v>238</v>
      </c>
      <c r="E451" s="212">
        <v>3323</v>
      </c>
      <c r="F451" s="213" t="s">
        <v>262</v>
      </c>
      <c r="G451" s="231" t="s">
        <v>263</v>
      </c>
      <c r="H451" s="65"/>
      <c r="I451" s="222"/>
      <c r="J451" s="66"/>
      <c r="K451" s="66"/>
      <c r="L451" s="66"/>
      <c r="M451" s="64"/>
      <c r="N451" s="304"/>
      <c r="O451" s="305"/>
      <c r="P451" s="127"/>
      <c r="Q451" s="67"/>
      <c r="R451" s="67"/>
      <c r="S451" s="67"/>
      <c r="T451" s="67"/>
      <c r="U451" s="67"/>
      <c r="V451" s="67"/>
      <c r="W451" s="67"/>
      <c r="X451" s="67"/>
      <c r="Y451" s="68"/>
      <c r="Z451" s="68"/>
      <c r="AA451" s="68"/>
      <c r="AB451" s="67"/>
      <c r="AC451" s="67"/>
      <c r="AD451" s="67"/>
      <c r="AE451" s="67"/>
      <c r="AF451" s="67"/>
      <c r="AG451" s="67"/>
      <c r="AH451" s="67"/>
      <c r="AI451" s="67"/>
      <c r="AJ451" s="68"/>
      <c r="AK451" s="68"/>
      <c r="AL451" s="68"/>
      <c r="AM451" s="67"/>
      <c r="AN451" s="67"/>
      <c r="AO451" s="67"/>
      <c r="AP451" s="67"/>
      <c r="AQ451" s="67"/>
      <c r="AR451" s="67"/>
      <c r="AS451" s="67"/>
      <c r="AT451" s="67"/>
      <c r="AU451" s="67"/>
      <c r="AV451" s="67"/>
      <c r="AW451" s="67"/>
      <c r="AX451" s="68"/>
      <c r="AY451" s="68"/>
      <c r="AZ451" s="69"/>
      <c r="BA451" s="70"/>
      <c r="BB451" s="71"/>
      <c r="BC451" s="95"/>
      <c r="BD451" s="41">
        <v>3</v>
      </c>
      <c r="BE451" s="52">
        <v>33</v>
      </c>
      <c r="BF451" s="103">
        <v>3323</v>
      </c>
      <c r="BG451" s="275"/>
    </row>
    <row r="452" spans="1:59" s="63" customFormat="1" ht="12.75" x14ac:dyDescent="0.2">
      <c r="A452" s="196">
        <v>3</v>
      </c>
      <c r="B452" s="197" t="s">
        <v>108</v>
      </c>
      <c r="C452" s="208">
        <v>33</v>
      </c>
      <c r="D452" s="209" t="s">
        <v>238</v>
      </c>
      <c r="E452" s="212">
        <v>3323</v>
      </c>
      <c r="F452" s="213" t="s">
        <v>262</v>
      </c>
      <c r="G452" s="232"/>
      <c r="H452" s="97"/>
      <c r="I452" s="224"/>
      <c r="J452" s="98"/>
      <c r="K452" s="98"/>
      <c r="L452" s="98"/>
      <c r="M452" s="96"/>
      <c r="N452" s="307"/>
      <c r="O452" s="246"/>
      <c r="P452" s="124"/>
      <c r="Q452" s="99"/>
      <c r="R452" s="99"/>
      <c r="S452" s="99"/>
      <c r="T452" s="99"/>
      <c r="U452" s="99"/>
      <c r="V452" s="99"/>
      <c r="W452" s="99"/>
      <c r="X452" s="99"/>
      <c r="Y452" s="100"/>
      <c r="Z452" s="100"/>
      <c r="AA452" s="100"/>
      <c r="AB452" s="99"/>
      <c r="AC452" s="99"/>
      <c r="AD452" s="99"/>
      <c r="AE452" s="99"/>
      <c r="AF452" s="99"/>
      <c r="AG452" s="99"/>
      <c r="AH452" s="99"/>
      <c r="AI452" s="99"/>
      <c r="AJ452" s="100"/>
      <c r="AK452" s="100"/>
      <c r="AL452" s="100"/>
      <c r="AM452" s="99"/>
      <c r="AN452" s="99"/>
      <c r="AO452" s="99"/>
      <c r="AP452" s="99"/>
      <c r="AQ452" s="99"/>
      <c r="AR452" s="99"/>
      <c r="AS452" s="99"/>
      <c r="AT452" s="99"/>
      <c r="AU452" s="99"/>
      <c r="AV452" s="99"/>
      <c r="AW452" s="99"/>
      <c r="AX452" s="100"/>
      <c r="AY452" s="100"/>
      <c r="AZ452" s="101"/>
      <c r="BA452" s="102"/>
      <c r="BB452" s="95"/>
      <c r="BC452" s="95"/>
      <c r="BD452" s="41">
        <v>3</v>
      </c>
      <c r="BE452" s="52">
        <v>33</v>
      </c>
      <c r="BF452" s="103">
        <v>3323</v>
      </c>
      <c r="BG452" s="277"/>
    </row>
    <row r="453" spans="1:59" s="63" customFormat="1" ht="12.75" x14ac:dyDescent="0.2">
      <c r="A453" s="196">
        <v>3</v>
      </c>
      <c r="B453" s="197" t="s">
        <v>108</v>
      </c>
      <c r="C453" s="208">
        <v>33</v>
      </c>
      <c r="D453" s="209" t="s">
        <v>238</v>
      </c>
      <c r="E453" s="212">
        <v>3323</v>
      </c>
      <c r="F453" s="213" t="s">
        <v>262</v>
      </c>
      <c r="G453" s="231"/>
      <c r="H453" s="65"/>
      <c r="I453" s="222"/>
      <c r="J453" s="66"/>
      <c r="K453" s="66"/>
      <c r="L453" s="66"/>
      <c r="M453" s="64"/>
      <c r="N453" s="304"/>
      <c r="O453" s="305"/>
      <c r="P453" s="127"/>
      <c r="Q453" s="67"/>
      <c r="R453" s="67"/>
      <c r="S453" s="67"/>
      <c r="T453" s="67"/>
      <c r="U453" s="67"/>
      <c r="V453" s="67"/>
      <c r="W453" s="67"/>
      <c r="X453" s="67"/>
      <c r="Y453" s="68"/>
      <c r="Z453" s="68"/>
      <c r="AA453" s="68"/>
      <c r="AB453" s="67"/>
      <c r="AC453" s="67"/>
      <c r="AD453" s="67"/>
      <c r="AE453" s="67"/>
      <c r="AF453" s="67"/>
      <c r="AG453" s="67"/>
      <c r="AH453" s="67"/>
      <c r="AI453" s="67"/>
      <c r="AJ453" s="68"/>
      <c r="AK453" s="68"/>
      <c r="AL453" s="68"/>
      <c r="AM453" s="67"/>
      <c r="AN453" s="67"/>
      <c r="AO453" s="67"/>
      <c r="AP453" s="67"/>
      <c r="AQ453" s="67"/>
      <c r="AR453" s="67"/>
      <c r="AS453" s="67"/>
      <c r="AT453" s="67"/>
      <c r="AU453" s="67"/>
      <c r="AV453" s="67"/>
      <c r="AW453" s="67"/>
      <c r="AX453" s="68"/>
      <c r="AY453" s="68"/>
      <c r="AZ453" s="69"/>
      <c r="BA453" s="70"/>
      <c r="BB453" s="71"/>
      <c r="BC453" s="95"/>
      <c r="BD453" s="41">
        <v>3</v>
      </c>
      <c r="BE453" s="52">
        <v>33</v>
      </c>
      <c r="BF453" s="103">
        <v>3323</v>
      </c>
      <c r="BG453" s="275"/>
    </row>
    <row r="454" spans="1:59" s="63" customFormat="1" ht="12.75" x14ac:dyDescent="0.2">
      <c r="A454" s="196">
        <v>3</v>
      </c>
      <c r="B454" s="197" t="s">
        <v>108</v>
      </c>
      <c r="C454" s="208">
        <v>33</v>
      </c>
      <c r="D454" s="209" t="s">
        <v>238</v>
      </c>
      <c r="E454" s="212">
        <v>3323</v>
      </c>
      <c r="F454" s="213" t="s">
        <v>262</v>
      </c>
      <c r="G454" s="231" t="s">
        <v>53</v>
      </c>
      <c r="H454" s="72" t="s">
        <v>1233</v>
      </c>
      <c r="I454" s="223" t="s">
        <v>1183</v>
      </c>
      <c r="J454" s="73"/>
      <c r="K454" s="73"/>
      <c r="L454" s="73"/>
      <c r="M454" s="74"/>
      <c r="N454" s="247"/>
      <c r="O454" s="306"/>
      <c r="P454" s="105"/>
      <c r="Q454" s="75"/>
      <c r="R454" s="75"/>
      <c r="S454" s="75"/>
      <c r="T454" s="75"/>
      <c r="U454" s="75"/>
      <c r="V454" s="75"/>
      <c r="W454" s="75"/>
      <c r="X454" s="75"/>
      <c r="Y454" s="76" t="s">
        <v>1241</v>
      </c>
      <c r="Z454" s="77" t="s">
        <v>1241</v>
      </c>
      <c r="AA454" s="78">
        <f>AA$126</f>
        <v>1000</v>
      </c>
      <c r="AB454" s="75"/>
      <c r="AC454" s="75"/>
      <c r="AD454" s="75"/>
      <c r="AE454" s="75"/>
      <c r="AF454" s="75"/>
      <c r="AG454" s="75"/>
      <c r="AH454" s="75"/>
      <c r="AI454" s="75"/>
      <c r="AJ454" s="76" t="s">
        <v>1241</v>
      </c>
      <c r="AK454" s="77" t="s">
        <v>1241</v>
      </c>
      <c r="AL454" s="78">
        <f>AL$126</f>
        <v>0</v>
      </c>
      <c r="AM454" s="75"/>
      <c r="AN454" s="75"/>
      <c r="AO454" s="75"/>
      <c r="AP454" s="75"/>
      <c r="AQ454" s="75"/>
      <c r="AR454" s="75"/>
      <c r="AS454" s="75"/>
      <c r="AT454" s="75"/>
      <c r="AU454" s="75"/>
      <c r="AV454" s="75"/>
      <c r="AW454" s="76" t="s">
        <v>1241</v>
      </c>
      <c r="AX454" s="77" t="s">
        <v>1241</v>
      </c>
      <c r="AY454" s="78">
        <f>AY$126</f>
        <v>500</v>
      </c>
      <c r="AZ454" s="79"/>
      <c r="BA454" s="80" t="str">
        <f>I454</f>
        <v>&gt; see 3112, Reinforcement for in situ concrete</v>
      </c>
      <c r="BB454" s="71"/>
      <c r="BC454" s="95"/>
      <c r="BD454" s="41">
        <v>3</v>
      </c>
      <c r="BE454" s="52">
        <v>33</v>
      </c>
      <c r="BF454" s="103">
        <v>3323</v>
      </c>
      <c r="BG454" s="276" t="s">
        <v>47</v>
      </c>
    </row>
    <row r="455" spans="1:59" s="63" customFormat="1" ht="12.75" x14ac:dyDescent="0.2">
      <c r="A455" s="196">
        <v>3</v>
      </c>
      <c r="B455" s="197" t="s">
        <v>108</v>
      </c>
      <c r="C455" s="208">
        <v>33</v>
      </c>
      <c r="D455" s="209" t="s">
        <v>238</v>
      </c>
      <c r="E455" s="212">
        <v>3323</v>
      </c>
      <c r="F455" s="213" t="s">
        <v>262</v>
      </c>
      <c r="G455" s="231"/>
      <c r="H455" s="65"/>
      <c r="I455" s="222"/>
      <c r="J455" s="66"/>
      <c r="K455" s="66"/>
      <c r="L455" s="66"/>
      <c r="M455" s="64"/>
      <c r="N455" s="304"/>
      <c r="O455" s="305"/>
      <c r="P455" s="127"/>
      <c r="Q455" s="67"/>
      <c r="R455" s="67"/>
      <c r="S455" s="67"/>
      <c r="T455" s="67"/>
      <c r="U455" s="67"/>
      <c r="V455" s="67"/>
      <c r="W455" s="67"/>
      <c r="X455" s="67"/>
      <c r="Y455" s="68"/>
      <c r="Z455" s="68"/>
      <c r="AA455" s="68"/>
      <c r="AB455" s="67"/>
      <c r="AC455" s="67"/>
      <c r="AD455" s="67"/>
      <c r="AE455" s="67"/>
      <c r="AF455" s="67"/>
      <c r="AG455" s="67"/>
      <c r="AH455" s="67"/>
      <c r="AI455" s="67"/>
      <c r="AJ455" s="68"/>
      <c r="AK455" s="68"/>
      <c r="AL455" s="68"/>
      <c r="AM455" s="67"/>
      <c r="AN455" s="67"/>
      <c r="AO455" s="67"/>
      <c r="AP455" s="67"/>
      <c r="AQ455" s="67"/>
      <c r="AR455" s="67"/>
      <c r="AS455" s="67"/>
      <c r="AT455" s="67"/>
      <c r="AU455" s="67"/>
      <c r="AV455" s="67"/>
      <c r="AW455" s="67"/>
      <c r="AX455" s="68"/>
      <c r="AY455" s="68"/>
      <c r="AZ455" s="69"/>
      <c r="BA455" s="70"/>
      <c r="BB455" s="71"/>
      <c r="BC455" s="95"/>
      <c r="BD455" s="41">
        <v>3</v>
      </c>
      <c r="BE455" s="52">
        <v>33</v>
      </c>
      <c r="BF455" s="103">
        <v>3323</v>
      </c>
      <c r="BG455" s="275"/>
    </row>
    <row r="456" spans="1:59" s="63" customFormat="1" ht="12.75" x14ac:dyDescent="0.2">
      <c r="A456" s="196">
        <v>3</v>
      </c>
      <c r="B456" s="197" t="s">
        <v>108</v>
      </c>
      <c r="C456" s="208">
        <v>33</v>
      </c>
      <c r="D456" s="209" t="s">
        <v>238</v>
      </c>
      <c r="E456" s="212">
        <v>3323</v>
      </c>
      <c r="F456" s="213" t="s">
        <v>262</v>
      </c>
      <c r="G456" s="232"/>
      <c r="H456" s="97"/>
      <c r="I456" s="224"/>
      <c r="J456" s="98"/>
      <c r="K456" s="98"/>
      <c r="L456" s="98"/>
      <c r="M456" s="96"/>
      <c r="N456" s="307"/>
      <c r="O456" s="246"/>
      <c r="P456" s="124"/>
      <c r="Q456" s="99"/>
      <c r="R456" s="99"/>
      <c r="S456" s="99"/>
      <c r="T456" s="99"/>
      <c r="U456" s="99"/>
      <c r="V456" s="99"/>
      <c r="W456" s="99"/>
      <c r="X456" s="99"/>
      <c r="Y456" s="100"/>
      <c r="Z456" s="100"/>
      <c r="AA456" s="100"/>
      <c r="AB456" s="99"/>
      <c r="AC456" s="99"/>
      <c r="AD456" s="99"/>
      <c r="AE456" s="99"/>
      <c r="AF456" s="99"/>
      <c r="AG456" s="99"/>
      <c r="AH456" s="99"/>
      <c r="AI456" s="99"/>
      <c r="AJ456" s="100"/>
      <c r="AK456" s="100"/>
      <c r="AL456" s="100"/>
      <c r="AM456" s="99"/>
      <c r="AN456" s="99"/>
      <c r="AO456" s="99"/>
      <c r="AP456" s="99"/>
      <c r="AQ456" s="99"/>
      <c r="AR456" s="99"/>
      <c r="AS456" s="99"/>
      <c r="AT456" s="99"/>
      <c r="AU456" s="99"/>
      <c r="AV456" s="99"/>
      <c r="AW456" s="99"/>
      <c r="AX456" s="100"/>
      <c r="AY456" s="100"/>
      <c r="AZ456" s="101"/>
      <c r="BA456" s="102"/>
      <c r="BB456" s="95"/>
      <c r="BC456" s="95"/>
      <c r="BD456" s="41">
        <v>3</v>
      </c>
      <c r="BE456" s="52">
        <v>33</v>
      </c>
      <c r="BF456" s="103">
        <v>3323</v>
      </c>
      <c r="BG456" s="277"/>
    </row>
    <row r="457" spans="1:59" s="54" customFormat="1" ht="12.75" x14ac:dyDescent="0.2">
      <c r="A457" s="196">
        <v>3</v>
      </c>
      <c r="B457" s="197" t="s">
        <v>108</v>
      </c>
      <c r="C457" s="208">
        <v>33</v>
      </c>
      <c r="D457" s="209" t="s">
        <v>238</v>
      </c>
      <c r="E457" s="210">
        <v>3324</v>
      </c>
      <c r="F457" s="211" t="s">
        <v>1243</v>
      </c>
      <c r="G457" s="230"/>
      <c r="H457" s="56"/>
      <c r="I457" s="221"/>
      <c r="J457" s="57"/>
      <c r="K457" s="57"/>
      <c r="L457" s="57"/>
      <c r="M457" s="55"/>
      <c r="N457" s="303"/>
      <c r="O457" s="245"/>
      <c r="P457" s="122"/>
      <c r="Q457" s="58"/>
      <c r="R457" s="58"/>
      <c r="S457" s="58"/>
      <c r="T457" s="58"/>
      <c r="U457" s="58"/>
      <c r="V457" s="58"/>
      <c r="W457" s="58"/>
      <c r="X457" s="58"/>
      <c r="Y457" s="59"/>
      <c r="Z457" s="59"/>
      <c r="AA457" s="59"/>
      <c r="AB457" s="58"/>
      <c r="AC457" s="58"/>
      <c r="AD457" s="58"/>
      <c r="AE457" s="58"/>
      <c r="AF457" s="58"/>
      <c r="AG457" s="58"/>
      <c r="AH457" s="58"/>
      <c r="AI457" s="58"/>
      <c r="AJ457" s="59"/>
      <c r="AK457" s="59"/>
      <c r="AL457" s="59"/>
      <c r="AM457" s="58"/>
      <c r="AN457" s="58"/>
      <c r="AO457" s="58"/>
      <c r="AP457" s="58"/>
      <c r="AQ457" s="58"/>
      <c r="AR457" s="58"/>
      <c r="AS457" s="58"/>
      <c r="AT457" s="58"/>
      <c r="AU457" s="58"/>
      <c r="AV457" s="58"/>
      <c r="AW457" s="58"/>
      <c r="AX457" s="59"/>
      <c r="AY457" s="59"/>
      <c r="AZ457" s="60"/>
      <c r="BA457" s="61"/>
      <c r="BD457" s="41">
        <v>3</v>
      </c>
      <c r="BE457" s="52">
        <v>33</v>
      </c>
      <c r="BF457" s="62">
        <v>3324</v>
      </c>
      <c r="BG457" s="274"/>
    </row>
    <row r="458" spans="1:59" s="54" customFormat="1" ht="12.75" x14ac:dyDescent="0.2">
      <c r="A458" s="196">
        <v>3</v>
      </c>
      <c r="B458" s="197" t="s">
        <v>108</v>
      </c>
      <c r="C458" s="208">
        <v>33</v>
      </c>
      <c r="D458" s="209" t="s">
        <v>238</v>
      </c>
      <c r="E458" s="210">
        <v>3324</v>
      </c>
      <c r="F458" s="211" t="s">
        <v>1243</v>
      </c>
      <c r="G458" s="230"/>
      <c r="H458" s="56"/>
      <c r="I458" s="221"/>
      <c r="J458" s="57"/>
      <c r="K458" s="57"/>
      <c r="L458" s="57"/>
      <c r="M458" s="55"/>
      <c r="N458" s="303"/>
      <c r="O458" s="245"/>
      <c r="P458" s="122"/>
      <c r="Q458" s="58"/>
      <c r="R458" s="58"/>
      <c r="S458" s="58"/>
      <c r="T458" s="58"/>
      <c r="U458" s="58"/>
      <c r="V458" s="58"/>
      <c r="W458" s="58"/>
      <c r="X458" s="58"/>
      <c r="Y458" s="59"/>
      <c r="Z458" s="59"/>
      <c r="AA458" s="59"/>
      <c r="AB458" s="58"/>
      <c r="AC458" s="58"/>
      <c r="AD458" s="58"/>
      <c r="AE458" s="58"/>
      <c r="AF458" s="58"/>
      <c r="AG458" s="58"/>
      <c r="AH458" s="58"/>
      <c r="AI458" s="58"/>
      <c r="AJ458" s="59"/>
      <c r="AK458" s="59"/>
      <c r="AL458" s="59"/>
      <c r="AM458" s="58"/>
      <c r="AN458" s="58"/>
      <c r="AO458" s="58"/>
      <c r="AP458" s="58"/>
      <c r="AQ458" s="58"/>
      <c r="AR458" s="58"/>
      <c r="AS458" s="58"/>
      <c r="AT458" s="58"/>
      <c r="AU458" s="58"/>
      <c r="AV458" s="58"/>
      <c r="AW458" s="58"/>
      <c r="AX458" s="59"/>
      <c r="AY458" s="59"/>
      <c r="AZ458" s="60"/>
      <c r="BA458" s="61"/>
      <c r="BD458" s="41">
        <v>3</v>
      </c>
      <c r="BE458" s="52">
        <v>33</v>
      </c>
      <c r="BF458" s="62">
        <v>3324</v>
      </c>
      <c r="BG458" s="274"/>
    </row>
    <row r="459" spans="1:59" s="63" customFormat="1" ht="12.75" x14ac:dyDescent="0.2">
      <c r="A459" s="196">
        <v>3</v>
      </c>
      <c r="B459" s="197" t="s">
        <v>108</v>
      </c>
      <c r="C459" s="208">
        <v>33</v>
      </c>
      <c r="D459" s="209" t="s">
        <v>238</v>
      </c>
      <c r="E459" s="210">
        <v>3324</v>
      </c>
      <c r="F459" s="211" t="s">
        <v>1243</v>
      </c>
      <c r="G459" s="231" t="s">
        <v>268</v>
      </c>
      <c r="H459" s="65"/>
      <c r="I459" s="222"/>
      <c r="J459" s="66"/>
      <c r="K459" s="66"/>
      <c r="L459" s="66"/>
      <c r="M459" s="64"/>
      <c r="N459" s="304"/>
      <c r="O459" s="305"/>
      <c r="P459" s="127"/>
      <c r="Q459" s="67"/>
      <c r="R459" s="67"/>
      <c r="S459" s="67"/>
      <c r="T459" s="67"/>
      <c r="U459" s="67"/>
      <c r="V459" s="67"/>
      <c r="W459" s="67"/>
      <c r="X459" s="67"/>
      <c r="Y459" s="68"/>
      <c r="Z459" s="68"/>
      <c r="AA459" s="68"/>
      <c r="AB459" s="67"/>
      <c r="AC459" s="67"/>
      <c r="AD459" s="67"/>
      <c r="AE459" s="67"/>
      <c r="AF459" s="67"/>
      <c r="AG459" s="67"/>
      <c r="AH459" s="67"/>
      <c r="AI459" s="67"/>
      <c r="AJ459" s="68"/>
      <c r="AK459" s="68"/>
      <c r="AL459" s="68"/>
      <c r="AM459" s="67"/>
      <c r="AN459" s="67"/>
      <c r="AO459" s="67"/>
      <c r="AP459" s="67"/>
      <c r="AQ459" s="67"/>
      <c r="AR459" s="67"/>
      <c r="AS459" s="67"/>
      <c r="AT459" s="67"/>
      <c r="AU459" s="67"/>
      <c r="AV459" s="67"/>
      <c r="AW459" s="67"/>
      <c r="AX459" s="68"/>
      <c r="AY459" s="68"/>
      <c r="AZ459" s="69"/>
      <c r="BA459" s="70"/>
      <c r="BB459" s="71"/>
      <c r="BC459" s="54"/>
      <c r="BD459" s="41">
        <v>3</v>
      </c>
      <c r="BE459" s="52">
        <v>33</v>
      </c>
      <c r="BF459" s="62">
        <v>3324</v>
      </c>
      <c r="BG459" s="275"/>
    </row>
    <row r="460" spans="1:59" s="63" customFormat="1" ht="12.75" x14ac:dyDescent="0.2">
      <c r="A460" s="196">
        <v>3</v>
      </c>
      <c r="B460" s="197" t="s">
        <v>108</v>
      </c>
      <c r="C460" s="208">
        <v>33</v>
      </c>
      <c r="D460" s="209" t="s">
        <v>238</v>
      </c>
      <c r="E460" s="210">
        <v>3324</v>
      </c>
      <c r="F460" s="211" t="s">
        <v>1243</v>
      </c>
      <c r="G460" s="231" t="s">
        <v>268</v>
      </c>
      <c r="H460" s="72" t="s">
        <v>47</v>
      </c>
      <c r="I460" s="223"/>
      <c r="J460" s="73"/>
      <c r="K460" s="73"/>
      <c r="L460" s="73"/>
      <c r="M460" s="74"/>
      <c r="N460" s="247"/>
      <c r="O460" s="306"/>
      <c r="P460" s="105"/>
      <c r="Q460" s="75"/>
      <c r="R460" s="75"/>
      <c r="S460" s="75"/>
      <c r="T460" s="75"/>
      <c r="U460" s="75"/>
      <c r="V460" s="75"/>
      <c r="W460" s="75"/>
      <c r="X460" s="75"/>
      <c r="Y460" s="76">
        <f>IF(ISNUMBER(VLOOKUP(Y462,P$7:W$7,MATCH(Y462,P$7:W$7))),VLOOKUP(Y462,P$7:W$7,MATCH(Y462,P$7:W$7)),IF(N464=0,"No Data",IF(Y462&gt;0,"&lt;100",0)))</f>
        <v>1000</v>
      </c>
      <c r="Z460" s="77">
        <f>IF(ISNUMBER(VLOOKUP(Z464,P$7:W$7,MATCH(Z464,P$7:W$7))),VLOOKUP(Z464,P$7:W$7,MATCH(Z464,P$7:W$7)),IF(N464=0,"No Data",IF(Z464&gt;0,"&lt;100",0)))</f>
        <v>1000</v>
      </c>
      <c r="AA460" s="106">
        <f>IF(ISNUMBER(Z460),Z460,0)</f>
        <v>1000</v>
      </c>
      <c r="AB460" s="75"/>
      <c r="AC460" s="75"/>
      <c r="AD460" s="75"/>
      <c r="AE460" s="75"/>
      <c r="AF460" s="75"/>
      <c r="AG460" s="75"/>
      <c r="AH460" s="75"/>
      <c r="AI460" s="75"/>
      <c r="AJ460" s="76">
        <f>IF(ISNUMBER(VLOOKUP(AJ462,AB$7:AH$7,MATCH(AJ462,AB$7:AH$7))),VLOOKUP(AJ462,AB$7:AH$7,MATCH(AJ462,AB$7:AH$7)),IF(N464=0,"No Data",IF(AJ462&gt;0,"&lt;50",0)))</f>
        <v>0</v>
      </c>
      <c r="AK460" s="77">
        <f>IF(ISNUMBER(VLOOKUP(AK464,AB$7:AH$7,MATCH(AK464,AB$7:AH$7))),VLOOKUP(AK464,AB$7:AH$7,MATCH(AK464,AB$7:AH$7)),IF(N464=0,"No Data",IF(AK464&gt;0,"&lt;50",0)))</f>
        <v>0</v>
      </c>
      <c r="AL460" s="106">
        <f>IF(ISNUMBER(AK460),AK460,0)</f>
        <v>0</v>
      </c>
      <c r="AM460" s="75"/>
      <c r="AN460" s="75"/>
      <c r="AO460" s="75"/>
      <c r="AP460" s="75"/>
      <c r="AQ460" s="75"/>
      <c r="AR460" s="75"/>
      <c r="AS460" s="75"/>
      <c r="AT460" s="75"/>
      <c r="AU460" s="75"/>
      <c r="AV460" s="75"/>
      <c r="AW460" s="76">
        <f>IF(ISNUMBER(VLOOKUP(AW462,AM$7:AU$7,MATCH(AW462,AM$7:AU$7))),VLOOKUP(AW462,AM$7:AU$7,MATCH(AW462,AM$7:AU$7)),IF(N464=0,"No Data",IF(AW462&gt;0,"&lt;10",0)))</f>
        <v>1000</v>
      </c>
      <c r="AX460" s="77">
        <f>IF(ISNUMBER(VLOOKUP(AX464,AM$7:AU$7,MATCH(AX464,AM$7:AU$7))),VLOOKUP(AX464,AM$7:AU$7,MATCH(AX464,AM$7:AU$7)),IF(N464=0,"No Data",IF(AX464&gt;0,"&lt;10",0)))</f>
        <v>1000</v>
      </c>
      <c r="AY460" s="106">
        <f>IF(ISNUMBER(AX460),AX460,0)</f>
        <v>1000</v>
      </c>
      <c r="AZ460" s="79"/>
      <c r="BA460" s="80"/>
      <c r="BB460" s="71"/>
      <c r="BC460" s="54"/>
      <c r="BD460" s="41">
        <v>3</v>
      </c>
      <c r="BE460" s="52">
        <v>33</v>
      </c>
      <c r="BF460" s="62">
        <v>3324</v>
      </c>
      <c r="BG460" s="276" t="s">
        <v>47</v>
      </c>
    </row>
    <row r="461" spans="1:59" s="63" customFormat="1" ht="12.75" x14ac:dyDescent="0.2">
      <c r="A461" s="196">
        <v>3</v>
      </c>
      <c r="B461" s="197" t="s">
        <v>108</v>
      </c>
      <c r="C461" s="208">
        <v>33</v>
      </c>
      <c r="D461" s="209" t="s">
        <v>238</v>
      </c>
      <c r="E461" s="210">
        <v>3324</v>
      </c>
      <c r="F461" s="211" t="s">
        <v>1243</v>
      </c>
      <c r="G461" s="231" t="s">
        <v>268</v>
      </c>
      <c r="H461" s="81" t="s">
        <v>48</v>
      </c>
      <c r="I461" s="223"/>
      <c r="J461" s="73"/>
      <c r="K461" s="73"/>
      <c r="L461" s="73"/>
      <c r="M461" s="74"/>
      <c r="N461" s="247"/>
      <c r="O461" s="306"/>
      <c r="P461" s="105"/>
      <c r="Q461" s="75"/>
      <c r="R461" s="75"/>
      <c r="S461" s="75"/>
      <c r="T461" s="75"/>
      <c r="U461" s="75"/>
      <c r="V461" s="75"/>
      <c r="W461" s="75"/>
      <c r="X461" s="75"/>
      <c r="Y461" s="82">
        <f>MIN(X465:X468)</f>
        <v>0</v>
      </c>
      <c r="Z461" s="83"/>
      <c r="AA461" s="83"/>
      <c r="AB461" s="75"/>
      <c r="AC461" s="75"/>
      <c r="AD461" s="75"/>
      <c r="AE461" s="75"/>
      <c r="AF461" s="75"/>
      <c r="AG461" s="75"/>
      <c r="AH461" s="75"/>
      <c r="AI461" s="75"/>
      <c r="AJ461" s="82">
        <f>MIN(AI465:AI468)</f>
        <v>0</v>
      </c>
      <c r="AK461" s="83"/>
      <c r="AL461" s="83"/>
      <c r="AM461" s="75"/>
      <c r="AN461" s="75"/>
      <c r="AO461" s="75"/>
      <c r="AP461" s="75"/>
      <c r="AQ461" s="75"/>
      <c r="AR461" s="75"/>
      <c r="AS461" s="75"/>
      <c r="AT461" s="75"/>
      <c r="AU461" s="75"/>
      <c r="AV461" s="75"/>
      <c r="AW461" s="82">
        <f>MIN(AV465:AV468)</f>
        <v>1000</v>
      </c>
      <c r="AX461" s="83"/>
      <c r="AY461" s="83"/>
      <c r="AZ461" s="79"/>
      <c r="BA461" s="80"/>
      <c r="BB461" s="71"/>
      <c r="BC461" s="54"/>
      <c r="BD461" s="41">
        <v>3</v>
      </c>
      <c r="BE461" s="52">
        <v>33</v>
      </c>
      <c r="BF461" s="62">
        <v>3324</v>
      </c>
      <c r="BG461" s="278" t="s">
        <v>48</v>
      </c>
    </row>
    <row r="462" spans="1:59" s="63" customFormat="1" ht="12.75" x14ac:dyDescent="0.2">
      <c r="A462" s="196">
        <v>3</v>
      </c>
      <c r="B462" s="197" t="s">
        <v>108</v>
      </c>
      <c r="C462" s="208">
        <v>33</v>
      </c>
      <c r="D462" s="209" t="s">
        <v>238</v>
      </c>
      <c r="E462" s="210">
        <v>3324</v>
      </c>
      <c r="F462" s="211" t="s">
        <v>1243</v>
      </c>
      <c r="G462" s="231" t="s">
        <v>268</v>
      </c>
      <c r="H462" s="81" t="s">
        <v>49</v>
      </c>
      <c r="I462" s="223"/>
      <c r="J462" s="73"/>
      <c r="K462" s="73"/>
      <c r="L462" s="73"/>
      <c r="M462" s="74"/>
      <c r="N462" s="247"/>
      <c r="O462" s="306"/>
      <c r="P462" s="105"/>
      <c r="Q462" s="75"/>
      <c r="R462" s="75"/>
      <c r="S462" s="75"/>
      <c r="T462" s="75"/>
      <c r="U462" s="75"/>
      <c r="V462" s="75"/>
      <c r="W462" s="75"/>
      <c r="X462" s="75"/>
      <c r="Y462" s="84">
        <f>IF(ISNUMBER(AVERAGE(X465:X468)),AVERAGE(X465:X468),0)</f>
        <v>1700</v>
      </c>
      <c r="Z462" s="83"/>
      <c r="AA462" s="83"/>
      <c r="AB462" s="75"/>
      <c r="AC462" s="75"/>
      <c r="AD462" s="75"/>
      <c r="AE462" s="75"/>
      <c r="AF462" s="75"/>
      <c r="AG462" s="75"/>
      <c r="AH462" s="75"/>
      <c r="AI462" s="75"/>
      <c r="AJ462" s="84">
        <f>IF(ISNUMBER(AVERAGE(AI465:AI468)),AVERAGE(AI465:AI468),0)</f>
        <v>0</v>
      </c>
      <c r="AK462" s="83"/>
      <c r="AL462" s="83"/>
      <c r="AM462" s="75"/>
      <c r="AN462" s="75"/>
      <c r="AO462" s="75"/>
      <c r="AP462" s="75"/>
      <c r="AQ462" s="75"/>
      <c r="AR462" s="75"/>
      <c r="AS462" s="75"/>
      <c r="AT462" s="75"/>
      <c r="AU462" s="75"/>
      <c r="AV462" s="75"/>
      <c r="AW462" s="84">
        <f>IF(ISNUMBER(AVERAGE(AV465:AV468)),AVERAGE(AV465:AV468),0)</f>
        <v>1500</v>
      </c>
      <c r="AX462" s="83"/>
      <c r="AY462" s="83"/>
      <c r="AZ462" s="79"/>
      <c r="BA462" s="80"/>
      <c r="BB462" s="71"/>
      <c r="BC462" s="54"/>
      <c r="BD462" s="41">
        <v>3</v>
      </c>
      <c r="BE462" s="52">
        <v>33</v>
      </c>
      <c r="BF462" s="62">
        <v>3324</v>
      </c>
      <c r="BG462" s="278" t="s">
        <v>49</v>
      </c>
    </row>
    <row r="463" spans="1:59" s="63" customFormat="1" ht="12.75" x14ac:dyDescent="0.2">
      <c r="A463" s="196">
        <v>3</v>
      </c>
      <c r="B463" s="197" t="s">
        <v>108</v>
      </c>
      <c r="C463" s="208">
        <v>33</v>
      </c>
      <c r="D463" s="209" t="s">
        <v>238</v>
      </c>
      <c r="E463" s="210">
        <v>3324</v>
      </c>
      <c r="F463" s="211" t="s">
        <v>1243</v>
      </c>
      <c r="G463" s="231" t="s">
        <v>268</v>
      </c>
      <c r="H463" s="81" t="s">
        <v>50</v>
      </c>
      <c r="I463" s="223"/>
      <c r="J463" s="73"/>
      <c r="K463" s="73"/>
      <c r="L463" s="73"/>
      <c r="M463" s="74"/>
      <c r="N463" s="247"/>
      <c r="O463" s="306"/>
      <c r="P463" s="105"/>
      <c r="Q463" s="75"/>
      <c r="R463" s="75"/>
      <c r="S463" s="75"/>
      <c r="T463" s="75"/>
      <c r="U463" s="75"/>
      <c r="V463" s="75"/>
      <c r="W463" s="75"/>
      <c r="X463" s="75"/>
      <c r="Y463" s="84">
        <f>MAX(X465:X468)</f>
        <v>5000</v>
      </c>
      <c r="Z463" s="83"/>
      <c r="AA463" s="83"/>
      <c r="AB463" s="75"/>
      <c r="AC463" s="75"/>
      <c r="AD463" s="75"/>
      <c r="AE463" s="75"/>
      <c r="AF463" s="75"/>
      <c r="AG463" s="75"/>
      <c r="AH463" s="75"/>
      <c r="AI463" s="75"/>
      <c r="AJ463" s="84">
        <f>MAX(AI465:AI468)</f>
        <v>0</v>
      </c>
      <c r="AK463" s="83"/>
      <c r="AL463" s="83"/>
      <c r="AM463" s="75"/>
      <c r="AN463" s="75"/>
      <c r="AO463" s="75"/>
      <c r="AP463" s="75"/>
      <c r="AQ463" s="75"/>
      <c r="AR463" s="75"/>
      <c r="AS463" s="75"/>
      <c r="AT463" s="75"/>
      <c r="AU463" s="75"/>
      <c r="AV463" s="75"/>
      <c r="AW463" s="84">
        <f>MAX(AV465:AV468)</f>
        <v>2500</v>
      </c>
      <c r="AX463" s="83"/>
      <c r="AY463" s="83"/>
      <c r="AZ463" s="79"/>
      <c r="BA463" s="80"/>
      <c r="BB463" s="71"/>
      <c r="BC463" s="54"/>
      <c r="BD463" s="41">
        <v>3</v>
      </c>
      <c r="BE463" s="52">
        <v>33</v>
      </c>
      <c r="BF463" s="62">
        <v>3324</v>
      </c>
      <c r="BG463" s="278" t="s">
        <v>50</v>
      </c>
    </row>
    <row r="464" spans="1:59" s="63" customFormat="1" ht="12.75" x14ac:dyDescent="0.2">
      <c r="A464" s="196">
        <v>3</v>
      </c>
      <c r="B464" s="197" t="s">
        <v>108</v>
      </c>
      <c r="C464" s="208">
        <v>33</v>
      </c>
      <c r="D464" s="209" t="s">
        <v>238</v>
      </c>
      <c r="E464" s="210">
        <v>3324</v>
      </c>
      <c r="F464" s="211" t="s">
        <v>1243</v>
      </c>
      <c r="G464" s="231" t="s">
        <v>268</v>
      </c>
      <c r="H464" s="85" t="s">
        <v>51</v>
      </c>
      <c r="I464" s="223"/>
      <c r="J464" s="73"/>
      <c r="K464" s="73"/>
      <c r="L464" s="73"/>
      <c r="M464" s="74"/>
      <c r="N464" s="320">
        <f>SUM(N465:N468)</f>
        <v>3</v>
      </c>
      <c r="O464" s="293">
        <f>SUM(O465:O468)</f>
        <v>1</v>
      </c>
      <c r="P464" s="292"/>
      <c r="Q464" s="87"/>
      <c r="R464" s="87"/>
      <c r="S464" s="87"/>
      <c r="T464" s="87"/>
      <c r="U464" s="87"/>
      <c r="V464" s="87"/>
      <c r="W464" s="87"/>
      <c r="X464" s="87"/>
      <c r="Y464" s="88"/>
      <c r="Z464" s="119">
        <f>SUM(Z465:Z468)</f>
        <v>1699.9999999999998</v>
      </c>
      <c r="AA464" s="88"/>
      <c r="AB464" s="87"/>
      <c r="AC464" s="87"/>
      <c r="AD464" s="87"/>
      <c r="AE464" s="87"/>
      <c r="AF464" s="87"/>
      <c r="AG464" s="87"/>
      <c r="AH464" s="87"/>
      <c r="AI464" s="87"/>
      <c r="AJ464" s="88"/>
      <c r="AK464" s="119">
        <f>SUM(AK465:AK468)</f>
        <v>0</v>
      </c>
      <c r="AL464" s="88"/>
      <c r="AM464" s="87"/>
      <c r="AN464" s="87"/>
      <c r="AO464" s="87"/>
      <c r="AP464" s="87"/>
      <c r="AQ464" s="87"/>
      <c r="AR464" s="87"/>
      <c r="AS464" s="87"/>
      <c r="AT464" s="87"/>
      <c r="AU464" s="87"/>
      <c r="AV464" s="87"/>
      <c r="AW464" s="112"/>
      <c r="AX464" s="119">
        <f>SUM(AX465:AX468)</f>
        <v>1500</v>
      </c>
      <c r="AY464" s="88"/>
      <c r="AZ464" s="79"/>
      <c r="BA464" s="80"/>
      <c r="BB464" s="71"/>
      <c r="BC464" s="54"/>
      <c r="BD464" s="41">
        <v>3</v>
      </c>
      <c r="BE464" s="52">
        <v>33</v>
      </c>
      <c r="BF464" s="62">
        <v>3324</v>
      </c>
      <c r="BG464" s="279" t="s">
        <v>51</v>
      </c>
    </row>
    <row r="465" spans="1:59" s="63" customFormat="1" ht="12.75" x14ac:dyDescent="0.2">
      <c r="A465" s="196">
        <v>3</v>
      </c>
      <c r="B465" s="197" t="s">
        <v>108</v>
      </c>
      <c r="C465" s="208">
        <v>33</v>
      </c>
      <c r="D465" s="209" t="s">
        <v>238</v>
      </c>
      <c r="E465" s="210">
        <v>3324</v>
      </c>
      <c r="F465" s="211" t="s">
        <v>1243</v>
      </c>
      <c r="G465" s="231" t="s">
        <v>268</v>
      </c>
      <c r="H465" s="89" t="s">
        <v>52</v>
      </c>
      <c r="I465" s="90" t="s">
        <v>269</v>
      </c>
      <c r="J465" s="90" t="s">
        <v>270</v>
      </c>
      <c r="K465" s="90" t="s">
        <v>64</v>
      </c>
      <c r="L465" s="90" t="s">
        <v>271</v>
      </c>
      <c r="M465" s="91"/>
      <c r="N465" s="312">
        <v>1</v>
      </c>
      <c r="O465" s="313">
        <f>N465/N$464</f>
        <v>0.33333333333333331</v>
      </c>
      <c r="P465" s="104"/>
      <c r="Q465" s="92"/>
      <c r="R465" s="92"/>
      <c r="S465" s="92"/>
      <c r="T465" s="92"/>
      <c r="U465" s="92"/>
      <c r="V465" s="92"/>
      <c r="W465" s="92"/>
      <c r="X465" s="109">
        <f>P465*P$7+Q465*Q$7+R465*R$7+S465*S$7+T465*T$7+U465*U$7+V465*V$7+W465*W$7</f>
        <v>0</v>
      </c>
      <c r="Y465" s="83"/>
      <c r="Z465" s="110">
        <f>X465*$O465</f>
        <v>0</v>
      </c>
      <c r="AA465" s="111"/>
      <c r="AB465" s="92"/>
      <c r="AC465" s="92"/>
      <c r="AD465" s="92"/>
      <c r="AE465" s="92"/>
      <c r="AF465" s="92"/>
      <c r="AG465" s="92"/>
      <c r="AH465" s="92"/>
      <c r="AI465" s="109">
        <f>AB465*AB$7+AC465*AC$7+AD465*AD$7+AE465*AE$7+AF465*AF$7+AG465*AG$7+AH465*AH$7</f>
        <v>0</v>
      </c>
      <c r="AJ465" s="83"/>
      <c r="AK465" s="110">
        <f>AI465*$O465</f>
        <v>0</v>
      </c>
      <c r="AL465" s="111"/>
      <c r="AM465" s="92"/>
      <c r="AN465" s="92"/>
      <c r="AO465" s="92"/>
      <c r="AP465" s="92"/>
      <c r="AQ465" s="92"/>
      <c r="AR465" s="92"/>
      <c r="AS465" s="92">
        <v>1</v>
      </c>
      <c r="AT465" s="92"/>
      <c r="AU465" s="92"/>
      <c r="AV465" s="109">
        <f>AM465*AM$7+AN465*AN$7+AO465*AO$7+AP465*AP$7+AQ465*AQ$7+AR465*AR$7+AS465*AS$7+AT465*AT$7+AU465*AU$7</f>
        <v>1000</v>
      </c>
      <c r="AW465" s="75"/>
      <c r="AX465" s="110">
        <f>AV465*$O465</f>
        <v>333.33333333333331</v>
      </c>
      <c r="AY465" s="111"/>
      <c r="AZ465" s="93"/>
      <c r="BA465" s="94" t="s">
        <v>131</v>
      </c>
      <c r="BB465" s="71"/>
      <c r="BC465" s="54"/>
      <c r="BD465" s="41">
        <v>3</v>
      </c>
      <c r="BE465" s="52">
        <v>33</v>
      </c>
      <c r="BF465" s="62">
        <v>3324</v>
      </c>
      <c r="BG465" s="280" t="s">
        <v>52</v>
      </c>
    </row>
    <row r="466" spans="1:59" s="63" customFormat="1" ht="12.75" x14ac:dyDescent="0.2">
      <c r="A466" s="196">
        <v>3</v>
      </c>
      <c r="B466" s="197" t="s">
        <v>108</v>
      </c>
      <c r="C466" s="208">
        <v>33</v>
      </c>
      <c r="D466" s="209" t="s">
        <v>238</v>
      </c>
      <c r="E466" s="210">
        <v>3324</v>
      </c>
      <c r="F466" s="211" t="s">
        <v>1243</v>
      </c>
      <c r="G466" s="231" t="s">
        <v>268</v>
      </c>
      <c r="H466" s="89"/>
      <c r="I466" s="90" t="s">
        <v>230</v>
      </c>
      <c r="J466" s="90" t="s">
        <v>272</v>
      </c>
      <c r="K466" s="90" t="s">
        <v>64</v>
      </c>
      <c r="L466" s="90" t="s">
        <v>232</v>
      </c>
      <c r="M466" s="91"/>
      <c r="N466" s="312">
        <v>1</v>
      </c>
      <c r="O466" s="313">
        <f>N466/N$464</f>
        <v>0.33333333333333331</v>
      </c>
      <c r="P466" s="104">
        <v>1</v>
      </c>
      <c r="Q466" s="92"/>
      <c r="R466" s="92"/>
      <c r="S466" s="92"/>
      <c r="T466" s="92"/>
      <c r="U466" s="92"/>
      <c r="V466" s="92"/>
      <c r="W466" s="92"/>
      <c r="X466" s="109">
        <f>P466*P$7+Q466*Q$7+R466*R$7+S466*S$7+T466*T$7+U466*U$7+V466*V$7+W466*W$7</f>
        <v>100</v>
      </c>
      <c r="Y466" s="83"/>
      <c r="Z466" s="110">
        <f>X466*$O466</f>
        <v>33.333333333333329</v>
      </c>
      <c r="AA466" s="111"/>
      <c r="AB466" s="92"/>
      <c r="AC466" s="92"/>
      <c r="AD466" s="92"/>
      <c r="AE466" s="92"/>
      <c r="AF466" s="92"/>
      <c r="AG466" s="92"/>
      <c r="AH466" s="92"/>
      <c r="AI466" s="109">
        <f>AB466*AB$7+AC466*AC$7+AD466*AD$7+AE466*AE$7+AF466*AF$7+AG466*AG$7+AH466*AH$7</f>
        <v>0</v>
      </c>
      <c r="AJ466" s="83"/>
      <c r="AK466" s="110">
        <f>AI466*$O466</f>
        <v>0</v>
      </c>
      <c r="AL466" s="111"/>
      <c r="AM466" s="92"/>
      <c r="AN466" s="92"/>
      <c r="AO466" s="92"/>
      <c r="AP466" s="92"/>
      <c r="AQ466" s="92"/>
      <c r="AR466" s="92"/>
      <c r="AS466" s="92">
        <v>1</v>
      </c>
      <c r="AT466" s="92"/>
      <c r="AU466" s="92"/>
      <c r="AV466" s="109">
        <f>AM466*AM$7+AN466*AN$7+AO466*AO$7+AP466*AP$7+AQ466*AQ$7+AR466*AR$7+AS466*AS$7+AT466*AT$7+AU466*AU$7</f>
        <v>1000</v>
      </c>
      <c r="AW466" s="75"/>
      <c r="AX466" s="110">
        <f>AV466*$O466</f>
        <v>333.33333333333331</v>
      </c>
      <c r="AY466" s="111"/>
      <c r="AZ466" s="93"/>
      <c r="BA466" s="94" t="s">
        <v>131</v>
      </c>
      <c r="BB466" s="71"/>
      <c r="BC466" s="54"/>
      <c r="BD466" s="41">
        <v>3</v>
      </c>
      <c r="BE466" s="52">
        <v>33</v>
      </c>
      <c r="BF466" s="62">
        <v>3324</v>
      </c>
      <c r="BG466" s="280" t="s">
        <v>52</v>
      </c>
    </row>
    <row r="467" spans="1:59" s="63" customFormat="1" ht="12.75" x14ac:dyDescent="0.2">
      <c r="A467" s="196">
        <v>3</v>
      </c>
      <c r="B467" s="197" t="s">
        <v>108</v>
      </c>
      <c r="C467" s="208">
        <v>33</v>
      </c>
      <c r="D467" s="209" t="s">
        <v>238</v>
      </c>
      <c r="E467" s="210">
        <v>3324</v>
      </c>
      <c r="F467" s="211" t="s">
        <v>1243</v>
      </c>
      <c r="G467" s="231" t="s">
        <v>268</v>
      </c>
      <c r="H467" s="89"/>
      <c r="I467" s="90" t="s">
        <v>273</v>
      </c>
      <c r="J467" s="90" t="s">
        <v>274</v>
      </c>
      <c r="K467" s="90" t="s">
        <v>90</v>
      </c>
      <c r="L467" s="90" t="s">
        <v>618</v>
      </c>
      <c r="M467" s="91"/>
      <c r="N467" s="312">
        <v>1</v>
      </c>
      <c r="O467" s="313">
        <f>N467/N$464</f>
        <v>0.33333333333333331</v>
      </c>
      <c r="P467" s="104"/>
      <c r="Q467" s="92"/>
      <c r="R467" s="92"/>
      <c r="S467" s="92"/>
      <c r="T467" s="92"/>
      <c r="U467" s="92">
        <v>1</v>
      </c>
      <c r="V467" s="92"/>
      <c r="W467" s="92"/>
      <c r="X467" s="109">
        <f>P467*P$7+Q467*Q$7+R467*R$7+S467*S$7+T467*T$7+U467*U$7+V467*V$7+W467*W$7</f>
        <v>5000</v>
      </c>
      <c r="Y467" s="83"/>
      <c r="Z467" s="110">
        <f>X467*$O467</f>
        <v>1666.6666666666665</v>
      </c>
      <c r="AA467" s="111"/>
      <c r="AB467" s="92"/>
      <c r="AC467" s="92"/>
      <c r="AD467" s="92"/>
      <c r="AE467" s="92"/>
      <c r="AF467" s="92"/>
      <c r="AG467" s="92"/>
      <c r="AH467" s="92"/>
      <c r="AI467" s="109">
        <f>AB467*AB$7+AC467*AC$7+AD467*AD$7+AE467*AE$7+AF467*AF$7+AG467*AG$7+AH467*AH$7</f>
        <v>0</v>
      </c>
      <c r="AJ467" s="83"/>
      <c r="AK467" s="110">
        <f>AI467*$O467</f>
        <v>0</v>
      </c>
      <c r="AL467" s="111"/>
      <c r="AM467" s="92"/>
      <c r="AN467" s="92"/>
      <c r="AO467" s="92"/>
      <c r="AP467" s="92"/>
      <c r="AQ467" s="92"/>
      <c r="AR467" s="92"/>
      <c r="AS467" s="92"/>
      <c r="AT467" s="92">
        <v>1</v>
      </c>
      <c r="AU467" s="92"/>
      <c r="AV467" s="109">
        <f>AM467*AM$7+AN467*AN$7+AO467*AO$7+AP467*AP$7+AQ467*AQ$7+AR467*AR$7+AS467*AS$7+AT467*AT$7+AU467*AU$7</f>
        <v>2500</v>
      </c>
      <c r="AW467" s="75"/>
      <c r="AX467" s="110">
        <f>AV467*$O467</f>
        <v>833.33333333333326</v>
      </c>
      <c r="AY467" s="111"/>
      <c r="AZ467" s="93"/>
      <c r="BA467" s="94" t="s">
        <v>131</v>
      </c>
      <c r="BB467" s="71"/>
      <c r="BC467" s="54"/>
      <c r="BD467" s="41">
        <v>3</v>
      </c>
      <c r="BE467" s="52">
        <v>33</v>
      </c>
      <c r="BF467" s="62">
        <v>3324</v>
      </c>
      <c r="BG467" s="280" t="s">
        <v>52</v>
      </c>
    </row>
    <row r="468" spans="1:59" s="63" customFormat="1" ht="12.75" x14ac:dyDescent="0.2">
      <c r="A468" s="196">
        <v>3</v>
      </c>
      <c r="B468" s="197" t="s">
        <v>108</v>
      </c>
      <c r="C468" s="208">
        <v>33</v>
      </c>
      <c r="D468" s="209" t="s">
        <v>238</v>
      </c>
      <c r="E468" s="210">
        <v>3324</v>
      </c>
      <c r="F468" s="211" t="s">
        <v>1243</v>
      </c>
      <c r="G468" s="231" t="s">
        <v>268</v>
      </c>
      <c r="H468" s="89"/>
      <c r="I468" s="219"/>
      <c r="J468" s="90"/>
      <c r="K468" s="90"/>
      <c r="L468" s="90"/>
      <c r="M468" s="91"/>
      <c r="N468" s="247"/>
      <c r="O468" s="306"/>
      <c r="P468" s="104"/>
      <c r="Q468" s="92"/>
      <c r="R468" s="92"/>
      <c r="S468" s="92"/>
      <c r="T468" s="92"/>
      <c r="U468" s="92"/>
      <c r="V468" s="92"/>
      <c r="W468" s="92"/>
      <c r="X468" s="75"/>
      <c r="Y468" s="83"/>
      <c r="Z468" s="83"/>
      <c r="AA468" s="83"/>
      <c r="AB468" s="92"/>
      <c r="AC468" s="92"/>
      <c r="AD468" s="92"/>
      <c r="AE468" s="92"/>
      <c r="AF468" s="92"/>
      <c r="AG468" s="92"/>
      <c r="AH468" s="92"/>
      <c r="AI468" s="75"/>
      <c r="AJ468" s="83"/>
      <c r="AK468" s="83"/>
      <c r="AL468" s="83"/>
      <c r="AM468" s="92"/>
      <c r="AN468" s="92"/>
      <c r="AO468" s="92"/>
      <c r="AP468" s="92"/>
      <c r="AQ468" s="92"/>
      <c r="AR468" s="92"/>
      <c r="AS468" s="92"/>
      <c r="AT468" s="92"/>
      <c r="AU468" s="92"/>
      <c r="AV468" s="75"/>
      <c r="AW468" s="75"/>
      <c r="AX468" s="83"/>
      <c r="AY468" s="83"/>
      <c r="AZ468" s="93"/>
      <c r="BA468" s="94"/>
      <c r="BB468" s="71"/>
      <c r="BC468" s="54"/>
      <c r="BD468" s="41">
        <v>3</v>
      </c>
      <c r="BE468" s="52">
        <v>33</v>
      </c>
      <c r="BF468" s="62">
        <v>3324</v>
      </c>
      <c r="BG468" s="280" t="s">
        <v>52</v>
      </c>
    </row>
    <row r="469" spans="1:59" s="63" customFormat="1" ht="12.75" x14ac:dyDescent="0.2">
      <c r="A469" s="196">
        <v>3</v>
      </c>
      <c r="B469" s="197" t="s">
        <v>108</v>
      </c>
      <c r="C469" s="208">
        <v>33</v>
      </c>
      <c r="D469" s="209" t="s">
        <v>238</v>
      </c>
      <c r="E469" s="210">
        <v>3324</v>
      </c>
      <c r="F469" s="211" t="s">
        <v>1243</v>
      </c>
      <c r="G469" s="231" t="s">
        <v>268</v>
      </c>
      <c r="H469" s="65"/>
      <c r="I469" s="222"/>
      <c r="J469" s="66"/>
      <c r="K469" s="66"/>
      <c r="L469" s="66"/>
      <c r="M469" s="64"/>
      <c r="N469" s="304"/>
      <c r="O469" s="305"/>
      <c r="P469" s="127"/>
      <c r="Q469" s="67"/>
      <c r="R469" s="67"/>
      <c r="S469" s="67"/>
      <c r="T469" s="67"/>
      <c r="U469" s="67"/>
      <c r="V469" s="67"/>
      <c r="W469" s="67"/>
      <c r="X469" s="67"/>
      <c r="Y469" s="68"/>
      <c r="Z469" s="68"/>
      <c r="AA469" s="68"/>
      <c r="AB469" s="67"/>
      <c r="AC469" s="67"/>
      <c r="AD469" s="67"/>
      <c r="AE469" s="67"/>
      <c r="AF469" s="67"/>
      <c r="AG469" s="67"/>
      <c r="AH469" s="67"/>
      <c r="AI469" s="67"/>
      <c r="AJ469" s="68"/>
      <c r="AK469" s="68"/>
      <c r="AL469" s="68"/>
      <c r="AM469" s="67"/>
      <c r="AN469" s="67"/>
      <c r="AO469" s="67"/>
      <c r="AP469" s="67"/>
      <c r="AQ469" s="67"/>
      <c r="AR469" s="67"/>
      <c r="AS469" s="67"/>
      <c r="AT469" s="67"/>
      <c r="AU469" s="67"/>
      <c r="AV469" s="67"/>
      <c r="AW469" s="67"/>
      <c r="AX469" s="68"/>
      <c r="AY469" s="68"/>
      <c r="AZ469" s="69"/>
      <c r="BA469" s="70"/>
      <c r="BB469" s="71"/>
      <c r="BC469" s="54"/>
      <c r="BD469" s="41">
        <v>3</v>
      </c>
      <c r="BE469" s="52">
        <v>33</v>
      </c>
      <c r="BF469" s="62">
        <v>3324</v>
      </c>
      <c r="BG469" s="275"/>
    </row>
    <row r="470" spans="1:59" s="63" customFormat="1" ht="12.75" x14ac:dyDescent="0.2">
      <c r="A470" s="196">
        <v>3</v>
      </c>
      <c r="B470" s="197" t="s">
        <v>108</v>
      </c>
      <c r="C470" s="208">
        <v>33</v>
      </c>
      <c r="D470" s="209" t="s">
        <v>238</v>
      </c>
      <c r="E470" s="210">
        <v>3324</v>
      </c>
      <c r="F470" s="211" t="s">
        <v>1243</v>
      </c>
      <c r="G470" s="231"/>
      <c r="H470" s="65"/>
      <c r="I470" s="222"/>
      <c r="J470" s="66"/>
      <c r="K470" s="66"/>
      <c r="L470" s="66"/>
      <c r="M470" s="64"/>
      <c r="N470" s="304"/>
      <c r="O470" s="305"/>
      <c r="P470" s="127"/>
      <c r="Q470" s="67"/>
      <c r="R470" s="67"/>
      <c r="S470" s="67"/>
      <c r="T470" s="67"/>
      <c r="U470" s="67"/>
      <c r="V470" s="67"/>
      <c r="W470" s="67"/>
      <c r="X470" s="67"/>
      <c r="Y470" s="68"/>
      <c r="Z470" s="68"/>
      <c r="AA470" s="68"/>
      <c r="AB470" s="67"/>
      <c r="AC470" s="67"/>
      <c r="AD470" s="67"/>
      <c r="AE470" s="67"/>
      <c r="AF470" s="67"/>
      <c r="AG470" s="67"/>
      <c r="AH470" s="67"/>
      <c r="AI470" s="67"/>
      <c r="AJ470" s="68"/>
      <c r="AK470" s="68"/>
      <c r="AL470" s="68"/>
      <c r="AM470" s="67"/>
      <c r="AN470" s="67"/>
      <c r="AO470" s="67"/>
      <c r="AP470" s="67"/>
      <c r="AQ470" s="67"/>
      <c r="AR470" s="67"/>
      <c r="AS470" s="67"/>
      <c r="AT470" s="67"/>
      <c r="AU470" s="67"/>
      <c r="AV470" s="67"/>
      <c r="AW470" s="67"/>
      <c r="AX470" s="68"/>
      <c r="AY470" s="68"/>
      <c r="AZ470" s="69"/>
      <c r="BA470" s="70"/>
      <c r="BB470" s="71"/>
      <c r="BC470" s="54"/>
      <c r="BD470" s="41"/>
      <c r="BE470" s="52"/>
      <c r="BF470" s="62"/>
      <c r="BG470" s="275"/>
    </row>
    <row r="471" spans="1:59" s="54" customFormat="1" ht="12.75" x14ac:dyDescent="0.2">
      <c r="A471" s="196">
        <v>3</v>
      </c>
      <c r="B471" s="197" t="s">
        <v>108</v>
      </c>
      <c r="C471" s="208">
        <v>33</v>
      </c>
      <c r="D471" s="209" t="s">
        <v>238</v>
      </c>
      <c r="E471" s="210">
        <v>3324</v>
      </c>
      <c r="F471" s="211" t="s">
        <v>1243</v>
      </c>
      <c r="G471" s="230"/>
      <c r="H471" s="56"/>
      <c r="I471" s="221"/>
      <c r="J471" s="57"/>
      <c r="K471" s="57"/>
      <c r="L471" s="57"/>
      <c r="M471" s="55"/>
      <c r="N471" s="303"/>
      <c r="O471" s="245"/>
      <c r="P471" s="122"/>
      <c r="Q471" s="58"/>
      <c r="R471" s="58"/>
      <c r="S471" s="58"/>
      <c r="T471" s="58"/>
      <c r="U471" s="58"/>
      <c r="V471" s="58"/>
      <c r="W471" s="58"/>
      <c r="X471" s="58"/>
      <c r="Y471" s="59"/>
      <c r="Z471" s="59"/>
      <c r="AA471" s="59"/>
      <c r="AB471" s="58"/>
      <c r="AC471" s="58"/>
      <c r="AD471" s="58"/>
      <c r="AE471" s="58"/>
      <c r="AF471" s="58"/>
      <c r="AG471" s="58"/>
      <c r="AH471" s="58"/>
      <c r="AI471" s="58"/>
      <c r="AJ471" s="59"/>
      <c r="AK471" s="59"/>
      <c r="AL471" s="59"/>
      <c r="AM471" s="58"/>
      <c r="AN471" s="58"/>
      <c r="AO471" s="58"/>
      <c r="AP471" s="58"/>
      <c r="AQ471" s="58"/>
      <c r="AR471" s="58"/>
      <c r="AS471" s="58"/>
      <c r="AT471" s="58"/>
      <c r="AU471" s="58"/>
      <c r="AV471" s="58"/>
      <c r="AW471" s="58"/>
      <c r="AX471" s="59"/>
      <c r="AY471" s="59"/>
      <c r="AZ471" s="60"/>
      <c r="BA471" s="61"/>
      <c r="BD471" s="41">
        <v>3</v>
      </c>
      <c r="BE471" s="52">
        <v>33</v>
      </c>
      <c r="BF471" s="62">
        <v>3324</v>
      </c>
      <c r="BG471" s="274"/>
    </row>
    <row r="472" spans="1:59" s="63" customFormat="1" ht="12.75" x14ac:dyDescent="0.2">
      <c r="A472" s="196">
        <v>3</v>
      </c>
      <c r="B472" s="197" t="s">
        <v>108</v>
      </c>
      <c r="C472" s="208">
        <v>33</v>
      </c>
      <c r="D472" s="209" t="s">
        <v>238</v>
      </c>
      <c r="E472" s="210">
        <v>3324</v>
      </c>
      <c r="F472" s="211" t="s">
        <v>1243</v>
      </c>
      <c r="G472" s="231"/>
      <c r="H472" s="65"/>
      <c r="I472" s="222"/>
      <c r="J472" s="66"/>
      <c r="K472" s="66"/>
      <c r="L472" s="66"/>
      <c r="M472" s="64"/>
      <c r="N472" s="304"/>
      <c r="O472" s="305"/>
      <c r="P472" s="127"/>
      <c r="Q472" s="67"/>
      <c r="R472" s="67"/>
      <c r="S472" s="67"/>
      <c r="T472" s="67"/>
      <c r="U472" s="67"/>
      <c r="V472" s="67"/>
      <c r="W472" s="67"/>
      <c r="X472" s="67"/>
      <c r="Y472" s="68"/>
      <c r="Z472" s="68"/>
      <c r="AA472" s="68"/>
      <c r="AB472" s="67"/>
      <c r="AC472" s="67"/>
      <c r="AD472" s="67"/>
      <c r="AE472" s="67"/>
      <c r="AF472" s="67"/>
      <c r="AG472" s="67"/>
      <c r="AH472" s="67"/>
      <c r="AI472" s="67"/>
      <c r="AJ472" s="68"/>
      <c r="AK472" s="68"/>
      <c r="AL472" s="68"/>
      <c r="AM472" s="67"/>
      <c r="AN472" s="67"/>
      <c r="AO472" s="67"/>
      <c r="AP472" s="67"/>
      <c r="AQ472" s="67"/>
      <c r="AR472" s="67"/>
      <c r="AS472" s="67"/>
      <c r="AT472" s="67"/>
      <c r="AU472" s="67"/>
      <c r="AV472" s="67"/>
      <c r="AW472" s="67"/>
      <c r="AX472" s="68"/>
      <c r="AY472" s="68"/>
      <c r="AZ472" s="69"/>
      <c r="BA472" s="70"/>
      <c r="BB472" s="71"/>
      <c r="BC472" s="54"/>
      <c r="BD472" s="41">
        <v>3</v>
      </c>
      <c r="BE472" s="52">
        <v>33</v>
      </c>
      <c r="BF472" s="62">
        <v>3324</v>
      </c>
      <c r="BG472" s="275"/>
    </row>
    <row r="473" spans="1:59" s="63" customFormat="1" ht="12.75" x14ac:dyDescent="0.2">
      <c r="A473" s="196">
        <v>3</v>
      </c>
      <c r="B473" s="197" t="s">
        <v>108</v>
      </c>
      <c r="C473" s="208">
        <v>33</v>
      </c>
      <c r="D473" s="209" t="s">
        <v>238</v>
      </c>
      <c r="E473" s="210">
        <v>3324</v>
      </c>
      <c r="F473" s="211" t="s">
        <v>1243</v>
      </c>
      <c r="G473" s="231" t="s">
        <v>53</v>
      </c>
      <c r="H473" s="72" t="s">
        <v>1233</v>
      </c>
      <c r="I473" s="223" t="s">
        <v>1183</v>
      </c>
      <c r="J473" s="73"/>
      <c r="K473" s="73"/>
      <c r="L473" s="73"/>
      <c r="M473" s="74"/>
      <c r="N473" s="247"/>
      <c r="O473" s="306"/>
      <c r="P473" s="105"/>
      <c r="Q473" s="75"/>
      <c r="R473" s="75"/>
      <c r="S473" s="75"/>
      <c r="T473" s="75"/>
      <c r="U473" s="75"/>
      <c r="V473" s="75"/>
      <c r="W473" s="75"/>
      <c r="X473" s="75"/>
      <c r="Y473" s="76" t="s">
        <v>1241</v>
      </c>
      <c r="Z473" s="77" t="s">
        <v>1241</v>
      </c>
      <c r="AA473" s="78">
        <f>AA$126</f>
        <v>1000</v>
      </c>
      <c r="AB473" s="75"/>
      <c r="AC473" s="75"/>
      <c r="AD473" s="75"/>
      <c r="AE473" s="75"/>
      <c r="AF473" s="75"/>
      <c r="AG473" s="75"/>
      <c r="AH473" s="75"/>
      <c r="AI473" s="75"/>
      <c r="AJ473" s="76" t="s">
        <v>1241</v>
      </c>
      <c r="AK473" s="77" t="s">
        <v>1241</v>
      </c>
      <c r="AL473" s="78">
        <f>AL$126</f>
        <v>0</v>
      </c>
      <c r="AM473" s="75"/>
      <c r="AN473" s="75"/>
      <c r="AO473" s="75"/>
      <c r="AP473" s="75"/>
      <c r="AQ473" s="75"/>
      <c r="AR473" s="75"/>
      <c r="AS473" s="75"/>
      <c r="AT473" s="75"/>
      <c r="AU473" s="75"/>
      <c r="AV473" s="75"/>
      <c r="AW473" s="76" t="s">
        <v>1241</v>
      </c>
      <c r="AX473" s="77" t="s">
        <v>1241</v>
      </c>
      <c r="AY473" s="78">
        <f>AY$126</f>
        <v>500</v>
      </c>
      <c r="AZ473" s="79"/>
      <c r="BA473" s="80" t="str">
        <f>I473</f>
        <v>&gt; see 3112, Reinforcement for in situ concrete</v>
      </c>
      <c r="BB473" s="71"/>
      <c r="BC473" s="54"/>
      <c r="BD473" s="41"/>
      <c r="BE473" s="52"/>
      <c r="BF473" s="62"/>
      <c r="BG473" s="276" t="s">
        <v>47</v>
      </c>
    </row>
    <row r="474" spans="1:59" s="63" customFormat="1" ht="12.75" x14ac:dyDescent="0.2">
      <c r="A474" s="196">
        <v>3</v>
      </c>
      <c r="B474" s="197" t="s">
        <v>108</v>
      </c>
      <c r="C474" s="208">
        <v>33</v>
      </c>
      <c r="D474" s="209" t="s">
        <v>238</v>
      </c>
      <c r="E474" s="210">
        <v>3324</v>
      </c>
      <c r="F474" s="211" t="s">
        <v>1243</v>
      </c>
      <c r="G474" s="231"/>
      <c r="H474" s="65"/>
      <c r="I474" s="222"/>
      <c r="J474" s="66"/>
      <c r="K474" s="66"/>
      <c r="L474" s="66"/>
      <c r="M474" s="64"/>
      <c r="N474" s="304"/>
      <c r="O474" s="305"/>
      <c r="P474" s="127"/>
      <c r="Q474" s="67"/>
      <c r="R474" s="67"/>
      <c r="S474" s="67"/>
      <c r="T474" s="67"/>
      <c r="U474" s="67"/>
      <c r="V474" s="67"/>
      <c r="W474" s="67"/>
      <c r="X474" s="67"/>
      <c r="Y474" s="68"/>
      <c r="Z474" s="68"/>
      <c r="AA474" s="68"/>
      <c r="AB474" s="67"/>
      <c r="AC474" s="67"/>
      <c r="AD474" s="67"/>
      <c r="AE474" s="67"/>
      <c r="AF474" s="67"/>
      <c r="AG474" s="67"/>
      <c r="AH474" s="67"/>
      <c r="AI474" s="67"/>
      <c r="AJ474" s="68"/>
      <c r="AK474" s="68"/>
      <c r="AL474" s="68"/>
      <c r="AM474" s="67"/>
      <c r="AN474" s="67"/>
      <c r="AO474" s="67"/>
      <c r="AP474" s="67"/>
      <c r="AQ474" s="67"/>
      <c r="AR474" s="67"/>
      <c r="AS474" s="67"/>
      <c r="AT474" s="67"/>
      <c r="AU474" s="67"/>
      <c r="AV474" s="67"/>
      <c r="AW474" s="67"/>
      <c r="AX474" s="68"/>
      <c r="AY474" s="68"/>
      <c r="AZ474" s="69"/>
      <c r="BA474" s="70"/>
      <c r="BB474" s="71"/>
      <c r="BC474" s="54"/>
      <c r="BD474" s="41"/>
      <c r="BE474" s="52"/>
      <c r="BF474" s="62"/>
      <c r="BG474" s="275"/>
    </row>
    <row r="475" spans="1:59" s="54" customFormat="1" ht="12.75" x14ac:dyDescent="0.2">
      <c r="A475" s="196">
        <v>3</v>
      </c>
      <c r="B475" s="197" t="s">
        <v>108</v>
      </c>
      <c r="C475" s="208">
        <v>33</v>
      </c>
      <c r="D475" s="209" t="s">
        <v>238</v>
      </c>
      <c r="E475" s="210">
        <v>3324</v>
      </c>
      <c r="F475" s="211" t="s">
        <v>1243</v>
      </c>
      <c r="G475" s="230"/>
      <c r="H475" s="56"/>
      <c r="I475" s="221"/>
      <c r="J475" s="57"/>
      <c r="K475" s="57"/>
      <c r="L475" s="57"/>
      <c r="M475" s="55"/>
      <c r="N475" s="303"/>
      <c r="O475" s="245"/>
      <c r="P475" s="122"/>
      <c r="Q475" s="58"/>
      <c r="R475" s="58"/>
      <c r="S475" s="58"/>
      <c r="T475" s="58"/>
      <c r="U475" s="58"/>
      <c r="V475" s="58"/>
      <c r="W475" s="58"/>
      <c r="X475" s="58"/>
      <c r="Y475" s="59"/>
      <c r="Z475" s="59"/>
      <c r="AA475" s="59"/>
      <c r="AB475" s="58"/>
      <c r="AC475" s="58"/>
      <c r="AD475" s="58"/>
      <c r="AE475" s="58"/>
      <c r="AF475" s="58"/>
      <c r="AG475" s="58"/>
      <c r="AH475" s="58"/>
      <c r="AI475" s="58"/>
      <c r="AJ475" s="59"/>
      <c r="AK475" s="59"/>
      <c r="AL475" s="59"/>
      <c r="AM475" s="58"/>
      <c r="AN475" s="58"/>
      <c r="AO475" s="58"/>
      <c r="AP475" s="58"/>
      <c r="AQ475" s="58"/>
      <c r="AR475" s="58"/>
      <c r="AS475" s="58"/>
      <c r="AT475" s="58"/>
      <c r="AU475" s="58"/>
      <c r="AV475" s="58"/>
      <c r="AW475" s="58"/>
      <c r="AX475" s="59"/>
      <c r="AY475" s="59"/>
      <c r="AZ475" s="60"/>
      <c r="BA475" s="61"/>
      <c r="BD475" s="41">
        <v>3</v>
      </c>
      <c r="BE475" s="52">
        <v>33</v>
      </c>
      <c r="BF475" s="62">
        <v>3324</v>
      </c>
      <c r="BG475" s="274"/>
    </row>
    <row r="476" spans="1:59" s="53" customFormat="1" ht="18.75" x14ac:dyDescent="0.3">
      <c r="A476" s="202">
        <v>3</v>
      </c>
      <c r="B476" s="203" t="s">
        <v>108</v>
      </c>
      <c r="C476" s="205">
        <v>34</v>
      </c>
      <c r="D476" s="206" t="s">
        <v>275</v>
      </c>
      <c r="E476" s="207"/>
      <c r="F476" s="207"/>
      <c r="G476" s="229"/>
      <c r="H476" s="44"/>
      <c r="I476" s="226"/>
      <c r="J476" s="192"/>
      <c r="K476" s="192"/>
      <c r="L476" s="192"/>
      <c r="M476" s="194"/>
      <c r="N476" s="302"/>
      <c r="O476" s="298"/>
      <c r="P476" s="47"/>
      <c r="Q476" s="47"/>
      <c r="R476" s="47"/>
      <c r="S476" s="47"/>
      <c r="T476" s="47"/>
      <c r="U476" s="47"/>
      <c r="V476" s="47"/>
      <c r="W476" s="47"/>
      <c r="X476" s="47"/>
      <c r="Y476" s="48"/>
      <c r="Z476" s="48"/>
      <c r="AA476" s="48"/>
      <c r="AB476" s="47"/>
      <c r="AC476" s="47"/>
      <c r="AD476" s="47"/>
      <c r="AE476" s="47"/>
      <c r="AF476" s="47"/>
      <c r="AG476" s="47"/>
      <c r="AH476" s="47"/>
      <c r="AI476" s="47"/>
      <c r="AJ476" s="48"/>
      <c r="AK476" s="48"/>
      <c r="AL476" s="48"/>
      <c r="AM476" s="47"/>
      <c r="AN476" s="47"/>
      <c r="AO476" s="47"/>
      <c r="AP476" s="47"/>
      <c r="AQ476" s="47"/>
      <c r="AR476" s="47"/>
      <c r="AS476" s="47"/>
      <c r="AT476" s="47"/>
      <c r="AU476" s="47"/>
      <c r="AV476" s="47"/>
      <c r="AW476" s="47"/>
      <c r="AX476" s="48"/>
      <c r="AY476" s="333"/>
      <c r="AZ476" s="49"/>
      <c r="BA476" s="50"/>
      <c r="BB476" s="51"/>
      <c r="BC476" s="45"/>
      <c r="BD476" s="41">
        <v>3</v>
      </c>
      <c r="BE476" s="52">
        <v>34</v>
      </c>
      <c r="BF476" s="52" t="s">
        <v>275</v>
      </c>
      <c r="BG476" s="273"/>
    </row>
    <row r="477" spans="1:59" s="63" customFormat="1" ht="12.75" x14ac:dyDescent="0.2">
      <c r="A477" s="196">
        <v>3</v>
      </c>
      <c r="B477" s="197" t="s">
        <v>108</v>
      </c>
      <c r="C477" s="208">
        <v>34</v>
      </c>
      <c r="D477" s="209" t="s">
        <v>275</v>
      </c>
      <c r="E477" s="212">
        <v>3411</v>
      </c>
      <c r="F477" s="213" t="s">
        <v>276</v>
      </c>
      <c r="G477" s="232"/>
      <c r="H477" s="97"/>
      <c r="I477" s="224"/>
      <c r="J477" s="98"/>
      <c r="K477" s="98"/>
      <c r="L477" s="98"/>
      <c r="M477" s="96"/>
      <c r="N477" s="307"/>
      <c r="O477" s="246"/>
      <c r="P477" s="124"/>
      <c r="Q477" s="124"/>
      <c r="R477" s="124"/>
      <c r="S477" s="124"/>
      <c r="T477" s="124"/>
      <c r="U477" s="124"/>
      <c r="V477" s="124"/>
      <c r="W477" s="124"/>
      <c r="X477" s="124"/>
      <c r="Y477" s="100"/>
      <c r="Z477" s="125"/>
      <c r="AA477" s="125"/>
      <c r="AB477" s="124"/>
      <c r="AC477" s="124"/>
      <c r="AD477" s="124"/>
      <c r="AE477" s="124"/>
      <c r="AF477" s="124"/>
      <c r="AG477" s="124"/>
      <c r="AH477" s="124"/>
      <c r="AI477" s="124"/>
      <c r="AJ477" s="100"/>
      <c r="AK477" s="125"/>
      <c r="AL477" s="125"/>
      <c r="AM477" s="124"/>
      <c r="AN477" s="124"/>
      <c r="AO477" s="124"/>
      <c r="AP477" s="124"/>
      <c r="AQ477" s="124"/>
      <c r="AR477" s="124"/>
      <c r="AS477" s="124"/>
      <c r="AT477" s="124"/>
      <c r="AU477" s="124"/>
      <c r="AV477" s="124"/>
      <c r="AW477" s="99"/>
      <c r="AX477" s="125"/>
      <c r="AY477" s="100"/>
      <c r="AZ477" s="101"/>
      <c r="BA477" s="102"/>
      <c r="BB477" s="95"/>
      <c r="BC477" s="95"/>
      <c r="BD477" s="41">
        <v>3</v>
      </c>
      <c r="BE477" s="52">
        <v>34</v>
      </c>
      <c r="BF477" s="103">
        <v>3411</v>
      </c>
      <c r="BG477" s="277"/>
    </row>
    <row r="478" spans="1:59" s="63" customFormat="1" ht="12.75" x14ac:dyDescent="0.2">
      <c r="A478" s="196">
        <v>3</v>
      </c>
      <c r="B478" s="197" t="s">
        <v>108</v>
      </c>
      <c r="C478" s="208">
        <v>34</v>
      </c>
      <c r="D478" s="209" t="s">
        <v>275</v>
      </c>
      <c r="E478" s="212">
        <v>3411</v>
      </c>
      <c r="F478" s="213" t="s">
        <v>276</v>
      </c>
      <c r="G478" s="232"/>
      <c r="H478" s="97"/>
      <c r="I478" s="224"/>
      <c r="J478" s="98"/>
      <c r="K478" s="98"/>
      <c r="L478" s="98"/>
      <c r="M478" s="96"/>
      <c r="N478" s="307"/>
      <c r="O478" s="246"/>
      <c r="P478" s="124"/>
      <c r="Q478" s="99"/>
      <c r="R478" s="99"/>
      <c r="S478" s="99"/>
      <c r="T478" s="99"/>
      <c r="U478" s="99"/>
      <c r="V478" s="99"/>
      <c r="W478" s="99"/>
      <c r="X478" s="99"/>
      <c r="Y478" s="100"/>
      <c r="Z478" s="100"/>
      <c r="AA478" s="100"/>
      <c r="AB478" s="99"/>
      <c r="AC478" s="99"/>
      <c r="AD478" s="99"/>
      <c r="AE478" s="99"/>
      <c r="AF478" s="99"/>
      <c r="AG478" s="99"/>
      <c r="AH478" s="99"/>
      <c r="AI478" s="99"/>
      <c r="AJ478" s="100"/>
      <c r="AK478" s="100"/>
      <c r="AL478" s="100"/>
      <c r="AM478" s="99"/>
      <c r="AN478" s="99"/>
      <c r="AO478" s="99"/>
      <c r="AP478" s="99"/>
      <c r="AQ478" s="99"/>
      <c r="AR478" s="99"/>
      <c r="AS478" s="99"/>
      <c r="AT478" s="99"/>
      <c r="AU478" s="99"/>
      <c r="AV478" s="99"/>
      <c r="AW478" s="99"/>
      <c r="AX478" s="100"/>
      <c r="AY478" s="100"/>
      <c r="AZ478" s="101"/>
      <c r="BA478" s="102"/>
      <c r="BB478" s="95"/>
      <c r="BC478" s="95"/>
      <c r="BD478" s="41">
        <v>3</v>
      </c>
      <c r="BE478" s="52">
        <v>34</v>
      </c>
      <c r="BF478" s="103">
        <v>3411</v>
      </c>
      <c r="BG478" s="277"/>
    </row>
    <row r="479" spans="1:59" s="63" customFormat="1" ht="12.75" x14ac:dyDescent="0.2">
      <c r="A479" s="196">
        <v>3</v>
      </c>
      <c r="B479" s="197" t="s">
        <v>108</v>
      </c>
      <c r="C479" s="208">
        <v>34</v>
      </c>
      <c r="D479" s="209" t="s">
        <v>275</v>
      </c>
      <c r="E479" s="212">
        <v>3411</v>
      </c>
      <c r="F479" s="213" t="s">
        <v>276</v>
      </c>
      <c r="G479" s="231" t="s">
        <v>1188</v>
      </c>
      <c r="H479" s="65"/>
      <c r="I479" s="222"/>
      <c r="J479" s="66"/>
      <c r="K479" s="66"/>
      <c r="L479" s="66"/>
      <c r="M479" s="64"/>
      <c r="N479" s="304"/>
      <c r="O479" s="305"/>
      <c r="P479" s="127"/>
      <c r="Q479" s="67"/>
      <c r="R479" s="67"/>
      <c r="S479" s="67"/>
      <c r="T479" s="67"/>
      <c r="U479" s="67"/>
      <c r="V479" s="67"/>
      <c r="W479" s="67"/>
      <c r="X479" s="67"/>
      <c r="Y479" s="68"/>
      <c r="Z479" s="68"/>
      <c r="AA479" s="68"/>
      <c r="AB479" s="67"/>
      <c r="AC479" s="67"/>
      <c r="AD479" s="67"/>
      <c r="AE479" s="67"/>
      <c r="AF479" s="67"/>
      <c r="AG479" s="67"/>
      <c r="AH479" s="67"/>
      <c r="AI479" s="67"/>
      <c r="AJ479" s="68"/>
      <c r="AK479" s="68"/>
      <c r="AL479" s="68"/>
      <c r="AM479" s="67"/>
      <c r="AN479" s="67"/>
      <c r="AO479" s="67"/>
      <c r="AP479" s="67"/>
      <c r="AQ479" s="67"/>
      <c r="AR479" s="67"/>
      <c r="AS479" s="67"/>
      <c r="AT479" s="67"/>
      <c r="AU479" s="67"/>
      <c r="AV479" s="67"/>
      <c r="AW479" s="67"/>
      <c r="AX479" s="68"/>
      <c r="AY479" s="68"/>
      <c r="AZ479" s="69"/>
      <c r="BA479" s="70"/>
      <c r="BB479" s="71"/>
      <c r="BC479" s="95"/>
      <c r="BD479" s="41">
        <v>3</v>
      </c>
      <c r="BE479" s="52">
        <v>34</v>
      </c>
      <c r="BF479" s="103">
        <v>3411</v>
      </c>
      <c r="BG479" s="275"/>
    </row>
    <row r="480" spans="1:59" s="63" customFormat="1" ht="12.75" x14ac:dyDescent="0.2">
      <c r="A480" s="196">
        <v>3</v>
      </c>
      <c r="B480" s="197" t="s">
        <v>108</v>
      </c>
      <c r="C480" s="208">
        <v>34</v>
      </c>
      <c r="D480" s="209" t="s">
        <v>275</v>
      </c>
      <c r="E480" s="212">
        <v>3411</v>
      </c>
      <c r="F480" s="213" t="s">
        <v>276</v>
      </c>
      <c r="G480" s="231" t="s">
        <v>1188</v>
      </c>
      <c r="H480" s="72" t="s">
        <v>47</v>
      </c>
      <c r="I480" s="223"/>
      <c r="J480" s="73"/>
      <c r="K480" s="73"/>
      <c r="L480" s="73"/>
      <c r="M480" s="74"/>
      <c r="N480" s="247"/>
      <c r="O480" s="306"/>
      <c r="P480" s="105"/>
      <c r="Q480" s="75"/>
      <c r="R480" s="75"/>
      <c r="S480" s="75"/>
      <c r="T480" s="75"/>
      <c r="U480" s="75"/>
      <c r="V480" s="75"/>
      <c r="W480" s="75"/>
      <c r="X480" s="75"/>
      <c r="Y480" s="76">
        <f>IF(ISNUMBER(VLOOKUP(Y482,P$7:W$7,MATCH(Y482,P$7:W$7))),VLOOKUP(Y482,P$7:W$7,MATCH(Y482,P$7:W$7)),IF(N484=0,"No Data",IF(Y482&gt;0,"&lt;100",0)))</f>
        <v>250</v>
      </c>
      <c r="Z480" s="77">
        <f>IF(ISNUMBER(VLOOKUP(Z484,P$7:W$7,MATCH(Z484,P$7:W$7))),VLOOKUP(Z484,P$7:W$7,MATCH(Z484,P$7:W$7)),IF(N484=0,"No Data",IF(Z484&gt;0,"&lt;100",0)))</f>
        <v>250</v>
      </c>
      <c r="AA480" s="106">
        <f>IF(ISNUMBER(Z480),Z480,0)</f>
        <v>250</v>
      </c>
      <c r="AB480" s="75"/>
      <c r="AC480" s="75"/>
      <c r="AD480" s="75"/>
      <c r="AE480" s="75"/>
      <c r="AF480" s="75"/>
      <c r="AG480" s="75"/>
      <c r="AH480" s="75"/>
      <c r="AI480" s="75"/>
      <c r="AJ480" s="76">
        <f>IF(ISNUMBER(VLOOKUP(AJ482,AB$7:AH$7,MATCH(AJ482,AB$7:AH$7))),VLOOKUP(AJ482,AB$7:AH$7,MATCH(AJ482,AB$7:AH$7)),IF(N484=0,"No Data",IF(AJ482&gt;0,"&lt;50",0)))</f>
        <v>0</v>
      </c>
      <c r="AK480" s="77">
        <f>IF(ISNUMBER(VLOOKUP(AK484,AB$7:AH$7,MATCH(AK484,AB$7:AH$7))),VLOOKUP(AK484,AB$7:AH$7,MATCH(AK484,AB$7:AH$7)),IF(N484=0,"No Data",IF(AK484&gt;0,"&lt;50",0)))</f>
        <v>0</v>
      </c>
      <c r="AL480" s="106">
        <f>IF(ISNUMBER(AK480),AK480,0)</f>
        <v>0</v>
      </c>
      <c r="AM480" s="75"/>
      <c r="AN480" s="75"/>
      <c r="AO480" s="75"/>
      <c r="AP480" s="75"/>
      <c r="AQ480" s="75"/>
      <c r="AR480" s="75"/>
      <c r="AS480" s="75"/>
      <c r="AT480" s="75"/>
      <c r="AU480" s="75"/>
      <c r="AV480" s="75"/>
      <c r="AW480" s="76">
        <f>IF(ISNUMBER(VLOOKUP(AW482,AM$7:AU$7,MATCH(AW482,AM$7:AU$7))),VLOOKUP(AW482,AM$7:AU$7,MATCH(AW482,AM$7:AU$7)),IF(N484=0,"No Data",IF(AW482&gt;0,"&lt;10",0)))</f>
        <v>500</v>
      </c>
      <c r="AX480" s="77">
        <f>IF(ISNUMBER(VLOOKUP(AX484,AM$7:AU$7,MATCH(AX484,AM$7:AU$7))),VLOOKUP(AX484,AM$7:AU$7,MATCH(AX484,AM$7:AU$7)),IF(N484=0,"No Data",IF(AX484&gt;0,"&lt;10",0)))</f>
        <v>500</v>
      </c>
      <c r="AY480" s="106">
        <f>IF(ISNUMBER(AX480),AX480,0)</f>
        <v>500</v>
      </c>
      <c r="AZ480" s="79"/>
      <c r="BA480" s="80"/>
      <c r="BB480" s="71"/>
      <c r="BC480" s="95"/>
      <c r="BD480" s="41">
        <v>3</v>
      </c>
      <c r="BE480" s="52">
        <v>34</v>
      </c>
      <c r="BF480" s="103">
        <v>3411</v>
      </c>
      <c r="BG480" s="276" t="s">
        <v>47</v>
      </c>
    </row>
    <row r="481" spans="1:59" s="63" customFormat="1" ht="12.75" x14ac:dyDescent="0.2">
      <c r="A481" s="196">
        <v>3</v>
      </c>
      <c r="B481" s="197" t="s">
        <v>108</v>
      </c>
      <c r="C481" s="208">
        <v>34</v>
      </c>
      <c r="D481" s="209" t="s">
        <v>275</v>
      </c>
      <c r="E481" s="212">
        <v>3411</v>
      </c>
      <c r="F481" s="213" t="s">
        <v>276</v>
      </c>
      <c r="G481" s="231" t="s">
        <v>1188</v>
      </c>
      <c r="H481" s="81" t="s">
        <v>48</v>
      </c>
      <c r="I481" s="223"/>
      <c r="J481" s="73"/>
      <c r="K481" s="73"/>
      <c r="L481" s="73"/>
      <c r="M481" s="74"/>
      <c r="N481" s="247"/>
      <c r="O481" s="306"/>
      <c r="P481" s="105"/>
      <c r="Q481" s="75"/>
      <c r="R481" s="75"/>
      <c r="S481" s="75"/>
      <c r="T481" s="75"/>
      <c r="U481" s="75"/>
      <c r="V481" s="75"/>
      <c r="W481" s="75"/>
      <c r="X481" s="75"/>
      <c r="Y481" s="82">
        <f>MIN(X485:X496)</f>
        <v>0</v>
      </c>
      <c r="Z481" s="83"/>
      <c r="AA481" s="83"/>
      <c r="AB481" s="75"/>
      <c r="AC481" s="75"/>
      <c r="AD481" s="75"/>
      <c r="AE481" s="75"/>
      <c r="AF481" s="75"/>
      <c r="AG481" s="75"/>
      <c r="AH481" s="75"/>
      <c r="AI481" s="75"/>
      <c r="AJ481" s="82">
        <f>MIN(AI485:AI496)</f>
        <v>0</v>
      </c>
      <c r="AK481" s="83"/>
      <c r="AL481" s="83"/>
      <c r="AM481" s="75"/>
      <c r="AN481" s="75"/>
      <c r="AO481" s="75"/>
      <c r="AP481" s="75"/>
      <c r="AQ481" s="75"/>
      <c r="AR481" s="75"/>
      <c r="AS481" s="75"/>
      <c r="AT481" s="75"/>
      <c r="AU481" s="75"/>
      <c r="AV481" s="75"/>
      <c r="AW481" s="82">
        <f>MIN(AV485:AV496)</f>
        <v>100</v>
      </c>
      <c r="AX481" s="83"/>
      <c r="AY481" s="83"/>
      <c r="AZ481" s="79"/>
      <c r="BA481" s="80"/>
      <c r="BB481" s="71"/>
      <c r="BC481" s="95"/>
      <c r="BD481" s="41">
        <v>3</v>
      </c>
      <c r="BE481" s="52">
        <v>34</v>
      </c>
      <c r="BF481" s="103">
        <v>3411</v>
      </c>
      <c r="BG481" s="278" t="s">
        <v>48</v>
      </c>
    </row>
    <row r="482" spans="1:59" s="63" customFormat="1" ht="12.75" x14ac:dyDescent="0.2">
      <c r="A482" s="196">
        <v>3</v>
      </c>
      <c r="B482" s="197" t="s">
        <v>108</v>
      </c>
      <c r="C482" s="208">
        <v>34</v>
      </c>
      <c r="D482" s="209" t="s">
        <v>275</v>
      </c>
      <c r="E482" s="212">
        <v>3411</v>
      </c>
      <c r="F482" s="213" t="s">
        <v>276</v>
      </c>
      <c r="G482" s="231" t="s">
        <v>1188</v>
      </c>
      <c r="H482" s="81" t="s">
        <v>49</v>
      </c>
      <c r="I482" s="223"/>
      <c r="J482" s="73"/>
      <c r="K482" s="73"/>
      <c r="L482" s="73"/>
      <c r="M482" s="74"/>
      <c r="N482" s="247"/>
      <c r="O482" s="306"/>
      <c r="P482" s="105"/>
      <c r="Q482" s="75"/>
      <c r="R482" s="75"/>
      <c r="S482" s="75"/>
      <c r="T482" s="75"/>
      <c r="U482" s="75"/>
      <c r="V482" s="75"/>
      <c r="W482" s="75"/>
      <c r="X482" s="75"/>
      <c r="Y482" s="84">
        <f>IF(ISNUMBER(AVERAGE(X485:X496)),AVERAGE(X485:X496),0)</f>
        <v>463.63636363636363</v>
      </c>
      <c r="Z482" s="83"/>
      <c r="AA482" s="83"/>
      <c r="AB482" s="75"/>
      <c r="AC482" s="75"/>
      <c r="AD482" s="75"/>
      <c r="AE482" s="75"/>
      <c r="AF482" s="75"/>
      <c r="AG482" s="75"/>
      <c r="AH482" s="75"/>
      <c r="AI482" s="75"/>
      <c r="AJ482" s="84">
        <f>IF(ISNUMBER(AVERAGE(AI485:AI496)),AVERAGE(AI485:AI496),0)</f>
        <v>0</v>
      </c>
      <c r="AK482" s="83"/>
      <c r="AL482" s="83"/>
      <c r="AM482" s="75"/>
      <c r="AN482" s="75"/>
      <c r="AO482" s="75"/>
      <c r="AP482" s="75"/>
      <c r="AQ482" s="75"/>
      <c r="AR482" s="75"/>
      <c r="AS482" s="75"/>
      <c r="AT482" s="75"/>
      <c r="AU482" s="75"/>
      <c r="AV482" s="75"/>
      <c r="AW482" s="84">
        <f>IF(ISNUMBER(AVERAGE(AV485:AV496)),AVERAGE(AV485:AV496),0)</f>
        <v>850</v>
      </c>
      <c r="AX482" s="83"/>
      <c r="AY482" s="83"/>
      <c r="AZ482" s="79"/>
      <c r="BA482" s="80"/>
      <c r="BB482" s="71"/>
      <c r="BC482" s="95"/>
      <c r="BD482" s="41">
        <v>3</v>
      </c>
      <c r="BE482" s="52">
        <v>34</v>
      </c>
      <c r="BF482" s="103">
        <v>3411</v>
      </c>
      <c r="BG482" s="278" t="s">
        <v>49</v>
      </c>
    </row>
    <row r="483" spans="1:59" s="63" customFormat="1" ht="12.75" x14ac:dyDescent="0.2">
      <c r="A483" s="196">
        <v>3</v>
      </c>
      <c r="B483" s="197" t="s">
        <v>108</v>
      </c>
      <c r="C483" s="208">
        <v>34</v>
      </c>
      <c r="D483" s="209" t="s">
        <v>275</v>
      </c>
      <c r="E483" s="212">
        <v>3411</v>
      </c>
      <c r="F483" s="213" t="s">
        <v>276</v>
      </c>
      <c r="G483" s="231" t="s">
        <v>1188</v>
      </c>
      <c r="H483" s="81" t="s">
        <v>50</v>
      </c>
      <c r="I483" s="223"/>
      <c r="J483" s="73"/>
      <c r="K483" s="73"/>
      <c r="L483" s="73"/>
      <c r="M483" s="74"/>
      <c r="N483" s="247"/>
      <c r="O483" s="306"/>
      <c r="P483" s="105"/>
      <c r="Q483" s="75"/>
      <c r="R483" s="75"/>
      <c r="S483" s="75"/>
      <c r="T483" s="75"/>
      <c r="U483" s="75"/>
      <c r="V483" s="75"/>
      <c r="W483" s="75"/>
      <c r="X483" s="75"/>
      <c r="Y483" s="84">
        <f>MAX(X485:X496)</f>
        <v>5000</v>
      </c>
      <c r="Z483" s="83"/>
      <c r="AA483" s="83"/>
      <c r="AB483" s="75"/>
      <c r="AC483" s="75"/>
      <c r="AD483" s="75"/>
      <c r="AE483" s="75"/>
      <c r="AF483" s="75"/>
      <c r="AG483" s="75"/>
      <c r="AH483" s="75"/>
      <c r="AI483" s="75"/>
      <c r="AJ483" s="84">
        <f>MAX(AI485:AI496)</f>
        <v>0</v>
      </c>
      <c r="AK483" s="83"/>
      <c r="AL483" s="83"/>
      <c r="AM483" s="75"/>
      <c r="AN483" s="75"/>
      <c r="AO483" s="75"/>
      <c r="AP483" s="75"/>
      <c r="AQ483" s="75"/>
      <c r="AR483" s="75"/>
      <c r="AS483" s="75"/>
      <c r="AT483" s="75"/>
      <c r="AU483" s="75"/>
      <c r="AV483" s="75"/>
      <c r="AW483" s="84">
        <f>MAX(AV485:AV496)</f>
        <v>1000</v>
      </c>
      <c r="AX483" s="83"/>
      <c r="AY483" s="83"/>
      <c r="AZ483" s="79"/>
      <c r="BA483" s="80"/>
      <c r="BB483" s="71"/>
      <c r="BC483" s="95"/>
      <c r="BD483" s="41">
        <v>3</v>
      </c>
      <c r="BE483" s="52">
        <v>34</v>
      </c>
      <c r="BF483" s="103">
        <v>3411</v>
      </c>
      <c r="BG483" s="278" t="s">
        <v>50</v>
      </c>
    </row>
    <row r="484" spans="1:59" s="63" customFormat="1" ht="12.75" x14ac:dyDescent="0.2">
      <c r="A484" s="196">
        <v>3</v>
      </c>
      <c r="B484" s="197" t="s">
        <v>108</v>
      </c>
      <c r="C484" s="208">
        <v>34</v>
      </c>
      <c r="D484" s="209" t="s">
        <v>275</v>
      </c>
      <c r="E484" s="212">
        <v>3411</v>
      </c>
      <c r="F484" s="213" t="s">
        <v>276</v>
      </c>
      <c r="G484" s="231" t="s">
        <v>1188</v>
      </c>
      <c r="H484" s="85" t="s">
        <v>51</v>
      </c>
      <c r="I484" s="223"/>
      <c r="J484" s="73"/>
      <c r="K484" s="73"/>
      <c r="L484" s="73"/>
      <c r="M484" s="74"/>
      <c r="N484" s="248">
        <f>SUM(N485:N495)</f>
        <v>11</v>
      </c>
      <c r="O484" s="293">
        <f>SUM(O485:O495)</f>
        <v>1.0000000000000002</v>
      </c>
      <c r="P484" s="292"/>
      <c r="Q484" s="87"/>
      <c r="R484" s="87"/>
      <c r="S484" s="87"/>
      <c r="T484" s="87"/>
      <c r="U484" s="87"/>
      <c r="V484" s="87"/>
      <c r="W484" s="87"/>
      <c r="X484" s="87"/>
      <c r="Y484" s="88"/>
      <c r="Z484" s="107">
        <f>SUM(Z485:Z495)</f>
        <v>463.63636363636363</v>
      </c>
      <c r="AA484" s="88"/>
      <c r="AB484" s="87"/>
      <c r="AC484" s="87"/>
      <c r="AD484" s="87"/>
      <c r="AE484" s="87"/>
      <c r="AF484" s="87"/>
      <c r="AG484" s="87"/>
      <c r="AH484" s="87"/>
      <c r="AI484" s="87"/>
      <c r="AJ484" s="88"/>
      <c r="AK484" s="107">
        <f>SUM(AK485:AK495)</f>
        <v>0</v>
      </c>
      <c r="AL484" s="88"/>
      <c r="AM484" s="87"/>
      <c r="AN484" s="87"/>
      <c r="AO484" s="87"/>
      <c r="AP484" s="87"/>
      <c r="AQ484" s="87"/>
      <c r="AR484" s="87"/>
      <c r="AS484" s="87"/>
      <c r="AT484" s="87"/>
      <c r="AU484" s="87"/>
      <c r="AV484" s="87"/>
      <c r="AW484" s="112"/>
      <c r="AX484" s="107">
        <f>SUM(AX485:AX495)</f>
        <v>849.99999999999989</v>
      </c>
      <c r="AY484" s="88"/>
      <c r="AZ484" s="79"/>
      <c r="BA484" s="80"/>
      <c r="BB484" s="71"/>
      <c r="BC484" s="95"/>
      <c r="BD484" s="41">
        <v>3</v>
      </c>
      <c r="BE484" s="52">
        <v>34</v>
      </c>
      <c r="BF484" s="103">
        <v>3411</v>
      </c>
      <c r="BG484" s="279" t="s">
        <v>51</v>
      </c>
    </row>
    <row r="485" spans="1:59" s="63" customFormat="1" ht="12.75" x14ac:dyDescent="0.2">
      <c r="A485" s="196">
        <v>3</v>
      </c>
      <c r="B485" s="197" t="s">
        <v>108</v>
      </c>
      <c r="C485" s="208">
        <v>34</v>
      </c>
      <c r="D485" s="209" t="s">
        <v>275</v>
      </c>
      <c r="E485" s="212">
        <v>3411</v>
      </c>
      <c r="F485" s="213" t="s">
        <v>276</v>
      </c>
      <c r="G485" s="231" t="s">
        <v>1188</v>
      </c>
      <c r="H485" s="89" t="s">
        <v>52</v>
      </c>
      <c r="I485" s="90" t="s">
        <v>277</v>
      </c>
      <c r="J485" s="90" t="s">
        <v>278</v>
      </c>
      <c r="K485" s="90" t="s">
        <v>64</v>
      </c>
      <c r="L485" s="90" t="s">
        <v>279</v>
      </c>
      <c r="M485" s="91"/>
      <c r="N485" s="312">
        <v>1</v>
      </c>
      <c r="O485" s="313">
        <f>N485/N$484</f>
        <v>9.0909090909090912E-2</v>
      </c>
      <c r="P485" s="104"/>
      <c r="Q485" s="92"/>
      <c r="R485" s="92"/>
      <c r="S485" s="92"/>
      <c r="T485" s="92"/>
      <c r="U485" s="92"/>
      <c r="V485" s="92"/>
      <c r="W485" s="92"/>
      <c r="X485" s="109">
        <f t="shared" ref="X485:X495" si="46">P485*P$7+Q485*Q$7+R485*R$7+S485*S$7+T485*T$7+U485*U$7+V485*V$7+W485*W$7</f>
        <v>0</v>
      </c>
      <c r="Y485" s="83"/>
      <c r="Z485" s="110">
        <f t="shared" ref="Z485:Z495" si="47">X485*$O485</f>
        <v>0</v>
      </c>
      <c r="AA485" s="111"/>
      <c r="AB485" s="92"/>
      <c r="AC485" s="92"/>
      <c r="AD485" s="92"/>
      <c r="AE485" s="92"/>
      <c r="AF485" s="92"/>
      <c r="AG485" s="92"/>
      <c r="AH485" s="92"/>
      <c r="AI485" s="109">
        <f t="shared" ref="AI485:AI495" si="48">AB485*AB$7+AC485*AC$7+AD485*AD$7+AE485*AE$7+AF485*AF$7+AG485*AG$7+AH485*AH$7</f>
        <v>0</v>
      </c>
      <c r="AJ485" s="83"/>
      <c r="AK485" s="110">
        <f t="shared" ref="AK485:AK495" si="49">AI485*$O485</f>
        <v>0</v>
      </c>
      <c r="AL485" s="111"/>
      <c r="AM485" s="92"/>
      <c r="AN485" s="92"/>
      <c r="AO485" s="92"/>
      <c r="AP485" s="92"/>
      <c r="AQ485" s="92"/>
      <c r="AR485" s="92"/>
      <c r="AS485" s="92">
        <v>1</v>
      </c>
      <c r="AT485" s="92"/>
      <c r="AU485" s="92"/>
      <c r="AV485" s="109">
        <f t="shared" ref="AV485:AV495" si="50">AM485*AM$7+AN485*AN$7+AO485*AO$7+AP485*AP$7+AQ485*AQ$7+AR485*AR$7+AS485*AS$7+AT485*AT$7+AU485*AU$7</f>
        <v>1000</v>
      </c>
      <c r="AW485" s="75"/>
      <c r="AX485" s="110">
        <f t="shared" ref="AX485:AX495" si="51">AV485*$O485</f>
        <v>90.909090909090907</v>
      </c>
      <c r="AY485" s="111"/>
      <c r="AZ485" s="93"/>
      <c r="BA485" s="94" t="s">
        <v>131</v>
      </c>
      <c r="BB485" s="71"/>
      <c r="BC485" s="95"/>
      <c r="BD485" s="41">
        <v>3</v>
      </c>
      <c r="BE485" s="52">
        <v>34</v>
      </c>
      <c r="BF485" s="103">
        <v>3411</v>
      </c>
      <c r="BG485" s="280" t="s">
        <v>52</v>
      </c>
    </row>
    <row r="486" spans="1:59" s="63" customFormat="1" ht="12.75" x14ac:dyDescent="0.2">
      <c r="A486" s="196">
        <v>3</v>
      </c>
      <c r="B486" s="197" t="s">
        <v>108</v>
      </c>
      <c r="C486" s="208">
        <v>34</v>
      </c>
      <c r="D486" s="209" t="s">
        <v>275</v>
      </c>
      <c r="E486" s="212">
        <v>3411</v>
      </c>
      <c r="F486" s="213" t="s">
        <v>276</v>
      </c>
      <c r="G486" s="231" t="s">
        <v>1188</v>
      </c>
      <c r="H486" s="89"/>
      <c r="I486" s="90" t="s">
        <v>280</v>
      </c>
      <c r="J486" s="90" t="s">
        <v>281</v>
      </c>
      <c r="K486" s="90" t="s">
        <v>64</v>
      </c>
      <c r="L486" s="90" t="s">
        <v>282</v>
      </c>
      <c r="M486" s="91"/>
      <c r="N486" s="312">
        <v>1</v>
      </c>
      <c r="O486" s="313">
        <f t="shared" ref="O486:O495" si="52">N486/N$484</f>
        <v>9.0909090909090912E-2</v>
      </c>
      <c r="P486" s="104"/>
      <c r="Q486" s="92"/>
      <c r="R486" s="92"/>
      <c r="S486" s="92"/>
      <c r="T486" s="92"/>
      <c r="U486" s="92"/>
      <c r="V486" s="92"/>
      <c r="W486" s="92"/>
      <c r="X486" s="109">
        <f t="shared" si="46"/>
        <v>0</v>
      </c>
      <c r="Y486" s="83"/>
      <c r="Z486" s="110">
        <f t="shared" si="47"/>
        <v>0</v>
      </c>
      <c r="AA486" s="111"/>
      <c r="AB486" s="92"/>
      <c r="AC486" s="92"/>
      <c r="AD486" s="92"/>
      <c r="AE486" s="92"/>
      <c r="AF486" s="92"/>
      <c r="AG486" s="92"/>
      <c r="AH486" s="92"/>
      <c r="AI486" s="109">
        <f t="shared" si="48"/>
        <v>0</v>
      </c>
      <c r="AJ486" s="83"/>
      <c r="AK486" s="110">
        <f t="shared" si="49"/>
        <v>0</v>
      </c>
      <c r="AL486" s="111"/>
      <c r="AM486" s="92"/>
      <c r="AN486" s="92"/>
      <c r="AO486" s="92"/>
      <c r="AP486" s="92"/>
      <c r="AQ486" s="92"/>
      <c r="AR486" s="92"/>
      <c r="AS486" s="92">
        <v>1</v>
      </c>
      <c r="AT486" s="92"/>
      <c r="AU486" s="92"/>
      <c r="AV486" s="109">
        <f t="shared" si="50"/>
        <v>1000</v>
      </c>
      <c r="AW486" s="75"/>
      <c r="AX486" s="110">
        <f t="shared" si="51"/>
        <v>90.909090909090907</v>
      </c>
      <c r="AY486" s="111"/>
      <c r="AZ486" s="93"/>
      <c r="BA486" s="94" t="s">
        <v>131</v>
      </c>
      <c r="BB486" s="71"/>
      <c r="BC486" s="95"/>
      <c r="BD486" s="41">
        <v>3</v>
      </c>
      <c r="BE486" s="52">
        <v>34</v>
      </c>
      <c r="BF486" s="103">
        <v>3411</v>
      </c>
      <c r="BG486" s="280" t="s">
        <v>52</v>
      </c>
    </row>
    <row r="487" spans="1:59" s="63" customFormat="1" ht="12.75" x14ac:dyDescent="0.2">
      <c r="A487" s="196">
        <v>3</v>
      </c>
      <c r="B487" s="197" t="s">
        <v>108</v>
      </c>
      <c r="C487" s="208">
        <v>34</v>
      </c>
      <c r="D487" s="209" t="s">
        <v>275</v>
      </c>
      <c r="E487" s="212">
        <v>3411</v>
      </c>
      <c r="F487" s="213" t="s">
        <v>276</v>
      </c>
      <c r="G487" s="231" t="s">
        <v>1188</v>
      </c>
      <c r="H487" s="89"/>
      <c r="I487" s="90" t="s">
        <v>283</v>
      </c>
      <c r="J487" s="90" t="s">
        <v>284</v>
      </c>
      <c r="K487" s="90" t="s">
        <v>64</v>
      </c>
      <c r="L487" s="90" t="s">
        <v>148</v>
      </c>
      <c r="M487" s="91"/>
      <c r="N487" s="312">
        <v>1</v>
      </c>
      <c r="O487" s="313">
        <f t="shared" si="52"/>
        <v>9.0909090909090912E-2</v>
      </c>
      <c r="P487" s="104"/>
      <c r="Q487" s="92"/>
      <c r="R487" s="92"/>
      <c r="S487" s="92"/>
      <c r="T487" s="92"/>
      <c r="U487" s="92"/>
      <c r="V487" s="92"/>
      <c r="W487" s="92"/>
      <c r="X487" s="109">
        <f t="shared" si="46"/>
        <v>0</v>
      </c>
      <c r="Y487" s="83"/>
      <c r="Z487" s="110">
        <f t="shared" si="47"/>
        <v>0</v>
      </c>
      <c r="AA487" s="111"/>
      <c r="AB487" s="92"/>
      <c r="AC487" s="92"/>
      <c r="AD487" s="92"/>
      <c r="AE487" s="92"/>
      <c r="AF487" s="92"/>
      <c r="AG487" s="92"/>
      <c r="AH487" s="92"/>
      <c r="AI487" s="109">
        <f t="shared" si="48"/>
        <v>0</v>
      </c>
      <c r="AJ487" s="83"/>
      <c r="AK487" s="110">
        <f t="shared" si="49"/>
        <v>0</v>
      </c>
      <c r="AL487" s="111"/>
      <c r="AM487" s="92"/>
      <c r="AN487" s="92"/>
      <c r="AO487" s="92"/>
      <c r="AP487" s="92"/>
      <c r="AQ487" s="92"/>
      <c r="AR487" s="92"/>
      <c r="AS487" s="92">
        <v>1</v>
      </c>
      <c r="AT487" s="92"/>
      <c r="AU487" s="92"/>
      <c r="AV487" s="109">
        <f t="shared" si="50"/>
        <v>1000</v>
      </c>
      <c r="AW487" s="75"/>
      <c r="AX487" s="110">
        <f t="shared" si="51"/>
        <v>90.909090909090907</v>
      </c>
      <c r="AY487" s="111"/>
      <c r="AZ487" s="93"/>
      <c r="BA487" s="94" t="s">
        <v>131</v>
      </c>
      <c r="BB487" s="71"/>
      <c r="BC487" s="95"/>
      <c r="BD487" s="41">
        <v>3</v>
      </c>
      <c r="BE487" s="52">
        <v>34</v>
      </c>
      <c r="BF487" s="103">
        <v>3411</v>
      </c>
      <c r="BG487" s="280" t="s">
        <v>52</v>
      </c>
    </row>
    <row r="488" spans="1:59" s="63" customFormat="1" ht="12.75" x14ac:dyDescent="0.2">
      <c r="A488" s="196">
        <v>3</v>
      </c>
      <c r="B488" s="197" t="s">
        <v>108</v>
      </c>
      <c r="C488" s="208">
        <v>34</v>
      </c>
      <c r="D488" s="209" t="s">
        <v>275</v>
      </c>
      <c r="E488" s="212">
        <v>3411</v>
      </c>
      <c r="F488" s="213" t="s">
        <v>276</v>
      </c>
      <c r="G488" s="231" t="s">
        <v>1188</v>
      </c>
      <c r="H488" s="89"/>
      <c r="I488" s="90" t="s">
        <v>216</v>
      </c>
      <c r="J488" s="90" t="s">
        <v>285</v>
      </c>
      <c r="K488" s="90" t="s">
        <v>64</v>
      </c>
      <c r="L488" s="90" t="s">
        <v>286</v>
      </c>
      <c r="M488" s="91"/>
      <c r="N488" s="312">
        <v>1</v>
      </c>
      <c r="O488" s="313">
        <f t="shared" si="52"/>
        <v>9.0909090909090912E-2</v>
      </c>
      <c r="P488" s="104"/>
      <c r="Q488" s="92"/>
      <c r="R488" s="92"/>
      <c r="S488" s="92"/>
      <c r="T488" s="92"/>
      <c r="U488" s="92"/>
      <c r="V488" s="92"/>
      <c r="W488" s="92"/>
      <c r="X488" s="109">
        <f t="shared" si="46"/>
        <v>0</v>
      </c>
      <c r="Y488" s="83"/>
      <c r="Z488" s="110">
        <f t="shared" si="47"/>
        <v>0</v>
      </c>
      <c r="AA488" s="111"/>
      <c r="AB488" s="92"/>
      <c r="AC488" s="92"/>
      <c r="AD488" s="92"/>
      <c r="AE488" s="92"/>
      <c r="AF488" s="92"/>
      <c r="AG488" s="92"/>
      <c r="AH488" s="92"/>
      <c r="AI488" s="109">
        <f t="shared" si="48"/>
        <v>0</v>
      </c>
      <c r="AJ488" s="83"/>
      <c r="AK488" s="110">
        <f t="shared" si="49"/>
        <v>0</v>
      </c>
      <c r="AL488" s="111"/>
      <c r="AM488" s="92"/>
      <c r="AN488" s="92"/>
      <c r="AO488" s="92"/>
      <c r="AP488" s="92"/>
      <c r="AQ488" s="92"/>
      <c r="AR488" s="92"/>
      <c r="AS488" s="92">
        <v>1</v>
      </c>
      <c r="AT488" s="92"/>
      <c r="AU488" s="92"/>
      <c r="AV488" s="109">
        <f t="shared" si="50"/>
        <v>1000</v>
      </c>
      <c r="AW488" s="75"/>
      <c r="AX488" s="110">
        <f t="shared" si="51"/>
        <v>90.909090909090907</v>
      </c>
      <c r="AY488" s="111"/>
      <c r="AZ488" s="93"/>
      <c r="BA488" s="94" t="s">
        <v>131</v>
      </c>
      <c r="BB488" s="71"/>
      <c r="BC488" s="95"/>
      <c r="BD488" s="41">
        <v>3</v>
      </c>
      <c r="BE488" s="52">
        <v>34</v>
      </c>
      <c r="BF488" s="103">
        <v>3411</v>
      </c>
      <c r="BG488" s="280" t="s">
        <v>52</v>
      </c>
    </row>
    <row r="489" spans="1:59" s="63" customFormat="1" ht="12.75" x14ac:dyDescent="0.2">
      <c r="A489" s="196">
        <v>3</v>
      </c>
      <c r="B489" s="197" t="s">
        <v>108</v>
      </c>
      <c r="C489" s="208">
        <v>34</v>
      </c>
      <c r="D489" s="209" t="s">
        <v>275</v>
      </c>
      <c r="E489" s="212">
        <v>3411</v>
      </c>
      <c r="F489" s="213" t="s">
        <v>276</v>
      </c>
      <c r="G489" s="231" t="s">
        <v>1188</v>
      </c>
      <c r="H489" s="89"/>
      <c r="I489" s="90" t="s">
        <v>287</v>
      </c>
      <c r="J489" s="90" t="s">
        <v>288</v>
      </c>
      <c r="K489" s="90" t="s">
        <v>64</v>
      </c>
      <c r="L489" s="90" t="s">
        <v>141</v>
      </c>
      <c r="M489" s="91"/>
      <c r="N489" s="312">
        <v>1</v>
      </c>
      <c r="O489" s="313">
        <f t="shared" si="52"/>
        <v>9.0909090909090912E-2</v>
      </c>
      <c r="P489" s="104"/>
      <c r="Q489" s="92"/>
      <c r="R489" s="92"/>
      <c r="S489" s="92"/>
      <c r="T489" s="92"/>
      <c r="U489" s="92"/>
      <c r="V489" s="92"/>
      <c r="W489" s="92"/>
      <c r="X489" s="109">
        <f t="shared" si="46"/>
        <v>0</v>
      </c>
      <c r="Y489" s="83"/>
      <c r="Z489" s="110">
        <f t="shared" si="47"/>
        <v>0</v>
      </c>
      <c r="AA489" s="111"/>
      <c r="AB489" s="92"/>
      <c r="AC489" s="92"/>
      <c r="AD489" s="92"/>
      <c r="AE489" s="92"/>
      <c r="AF489" s="92"/>
      <c r="AG489" s="92"/>
      <c r="AH489" s="92"/>
      <c r="AI489" s="109">
        <f t="shared" si="48"/>
        <v>0</v>
      </c>
      <c r="AJ489" s="83"/>
      <c r="AK489" s="110">
        <f t="shared" si="49"/>
        <v>0</v>
      </c>
      <c r="AL489" s="111"/>
      <c r="AM489" s="92"/>
      <c r="AN489" s="92"/>
      <c r="AO489" s="92"/>
      <c r="AP489" s="92"/>
      <c r="AQ489" s="92"/>
      <c r="AR489" s="92"/>
      <c r="AS489" s="92">
        <v>1</v>
      </c>
      <c r="AT489" s="92"/>
      <c r="AU489" s="92"/>
      <c r="AV489" s="109">
        <f t="shared" si="50"/>
        <v>1000</v>
      </c>
      <c r="AW489" s="75"/>
      <c r="AX489" s="110">
        <f t="shared" si="51"/>
        <v>90.909090909090907</v>
      </c>
      <c r="AY489" s="111"/>
      <c r="AZ489" s="93"/>
      <c r="BA489" s="94" t="s">
        <v>131</v>
      </c>
      <c r="BB489" s="71"/>
      <c r="BC489" s="95"/>
      <c r="BD489" s="41">
        <v>3</v>
      </c>
      <c r="BE489" s="52">
        <v>34</v>
      </c>
      <c r="BF489" s="103">
        <v>3411</v>
      </c>
      <c r="BG489" s="280" t="s">
        <v>52</v>
      </c>
    </row>
    <row r="490" spans="1:59" s="63" customFormat="1" ht="12.75" x14ac:dyDescent="0.2">
      <c r="A490" s="196">
        <v>3</v>
      </c>
      <c r="B490" s="197" t="s">
        <v>108</v>
      </c>
      <c r="C490" s="208">
        <v>34</v>
      </c>
      <c r="D490" s="209" t="s">
        <v>275</v>
      </c>
      <c r="E490" s="212">
        <v>3411</v>
      </c>
      <c r="F490" s="213" t="s">
        <v>276</v>
      </c>
      <c r="G490" s="231" t="s">
        <v>1188</v>
      </c>
      <c r="H490" s="89"/>
      <c r="I490" s="90" t="s">
        <v>289</v>
      </c>
      <c r="J490" s="90"/>
      <c r="K490" s="90" t="s">
        <v>64</v>
      </c>
      <c r="L490" s="90" t="s">
        <v>138</v>
      </c>
      <c r="M490" s="91"/>
      <c r="N490" s="312">
        <v>1</v>
      </c>
      <c r="O490" s="313">
        <f t="shared" si="52"/>
        <v>9.0909090909090912E-2</v>
      </c>
      <c r="P490" s="104"/>
      <c r="Q490" s="92"/>
      <c r="R490" s="92"/>
      <c r="S490" s="92"/>
      <c r="T490" s="92"/>
      <c r="U490" s="92"/>
      <c r="V490" s="92"/>
      <c r="W490" s="92"/>
      <c r="X490" s="109">
        <f t="shared" si="46"/>
        <v>0</v>
      </c>
      <c r="Y490" s="83"/>
      <c r="Z490" s="110">
        <f t="shared" si="47"/>
        <v>0</v>
      </c>
      <c r="AA490" s="111"/>
      <c r="AB490" s="92"/>
      <c r="AC490" s="92"/>
      <c r="AD490" s="92"/>
      <c r="AE490" s="92"/>
      <c r="AF490" s="92"/>
      <c r="AG490" s="92"/>
      <c r="AH490" s="92"/>
      <c r="AI490" s="109">
        <f t="shared" si="48"/>
        <v>0</v>
      </c>
      <c r="AJ490" s="83"/>
      <c r="AK490" s="110">
        <f t="shared" si="49"/>
        <v>0</v>
      </c>
      <c r="AL490" s="111"/>
      <c r="AM490" s="92"/>
      <c r="AN490" s="92"/>
      <c r="AO490" s="92"/>
      <c r="AP490" s="92"/>
      <c r="AQ490" s="92"/>
      <c r="AR490" s="92"/>
      <c r="AS490" s="92">
        <v>1</v>
      </c>
      <c r="AT490" s="92"/>
      <c r="AU490" s="92"/>
      <c r="AV490" s="109">
        <f t="shared" si="50"/>
        <v>1000</v>
      </c>
      <c r="AW490" s="75"/>
      <c r="AX490" s="110">
        <f t="shared" si="51"/>
        <v>90.909090909090907</v>
      </c>
      <c r="AY490" s="111"/>
      <c r="AZ490" s="93"/>
      <c r="BA490" s="94" t="s">
        <v>131</v>
      </c>
      <c r="BB490" s="71"/>
      <c r="BC490" s="95"/>
      <c r="BD490" s="41">
        <v>3</v>
      </c>
      <c r="BE490" s="52">
        <v>34</v>
      </c>
      <c r="BF490" s="103">
        <v>3411</v>
      </c>
      <c r="BG490" s="280" t="s">
        <v>52</v>
      </c>
    </row>
    <row r="491" spans="1:59" s="63" customFormat="1" ht="12.75" x14ac:dyDescent="0.2">
      <c r="A491" s="196">
        <v>3</v>
      </c>
      <c r="B491" s="197" t="s">
        <v>108</v>
      </c>
      <c r="C491" s="208">
        <v>34</v>
      </c>
      <c r="D491" s="209" t="s">
        <v>275</v>
      </c>
      <c r="E491" s="212">
        <v>3411</v>
      </c>
      <c r="F491" s="213" t="s">
        <v>276</v>
      </c>
      <c r="G491" s="231" t="s">
        <v>1188</v>
      </c>
      <c r="H491" s="89"/>
      <c r="I491" s="90" t="s">
        <v>290</v>
      </c>
      <c r="J491" s="90"/>
      <c r="K491" s="90" t="s">
        <v>64</v>
      </c>
      <c r="L491" s="90" t="s">
        <v>136</v>
      </c>
      <c r="M491" s="91"/>
      <c r="N491" s="312">
        <v>1</v>
      </c>
      <c r="O491" s="313">
        <f t="shared" si="52"/>
        <v>9.0909090909090912E-2</v>
      </c>
      <c r="P491" s="104"/>
      <c r="Q491" s="92"/>
      <c r="R491" s="92"/>
      <c r="S491" s="92"/>
      <c r="T491" s="92"/>
      <c r="U491" s="92"/>
      <c r="V491" s="92"/>
      <c r="W491" s="92"/>
      <c r="X491" s="109">
        <f t="shared" si="46"/>
        <v>0</v>
      </c>
      <c r="Y491" s="83"/>
      <c r="Z491" s="110">
        <f t="shared" si="47"/>
        <v>0</v>
      </c>
      <c r="AA491" s="111"/>
      <c r="AB491" s="92"/>
      <c r="AC491" s="92"/>
      <c r="AD491" s="92"/>
      <c r="AE491" s="92"/>
      <c r="AF491" s="92"/>
      <c r="AG491" s="92"/>
      <c r="AH491" s="92"/>
      <c r="AI491" s="109">
        <f t="shared" si="48"/>
        <v>0</v>
      </c>
      <c r="AJ491" s="83"/>
      <c r="AK491" s="110">
        <f t="shared" si="49"/>
        <v>0</v>
      </c>
      <c r="AL491" s="111"/>
      <c r="AM491" s="92"/>
      <c r="AN491" s="92"/>
      <c r="AO491" s="92"/>
      <c r="AP491" s="92"/>
      <c r="AQ491" s="92"/>
      <c r="AR491" s="92"/>
      <c r="AS491" s="92">
        <v>1</v>
      </c>
      <c r="AT491" s="92"/>
      <c r="AU491" s="92"/>
      <c r="AV491" s="109">
        <f t="shared" si="50"/>
        <v>1000</v>
      </c>
      <c r="AW491" s="75"/>
      <c r="AX491" s="110">
        <f t="shared" si="51"/>
        <v>90.909090909090907</v>
      </c>
      <c r="AY491" s="111"/>
      <c r="AZ491" s="93"/>
      <c r="BA491" s="94" t="s">
        <v>131</v>
      </c>
      <c r="BB491" s="71"/>
      <c r="BC491" s="95"/>
      <c r="BD491" s="41">
        <v>3</v>
      </c>
      <c r="BE491" s="52">
        <v>34</v>
      </c>
      <c r="BF491" s="103">
        <v>3411</v>
      </c>
      <c r="BG491" s="280" t="s">
        <v>52</v>
      </c>
    </row>
    <row r="492" spans="1:59" s="63" customFormat="1" ht="12.75" x14ac:dyDescent="0.2">
      <c r="A492" s="196">
        <v>3</v>
      </c>
      <c r="B492" s="197" t="s">
        <v>108</v>
      </c>
      <c r="C492" s="208">
        <v>34</v>
      </c>
      <c r="D492" s="209" t="s">
        <v>275</v>
      </c>
      <c r="E492" s="212">
        <v>3411</v>
      </c>
      <c r="F492" s="213" t="s">
        <v>276</v>
      </c>
      <c r="G492" s="231" t="s">
        <v>1188</v>
      </c>
      <c r="H492" s="89"/>
      <c r="I492" s="90" t="s">
        <v>291</v>
      </c>
      <c r="J492" s="90"/>
      <c r="K492" s="90" t="s">
        <v>64</v>
      </c>
      <c r="L492" s="90" t="s">
        <v>282</v>
      </c>
      <c r="M492" s="91"/>
      <c r="N492" s="312">
        <v>1</v>
      </c>
      <c r="O492" s="313">
        <f t="shared" si="52"/>
        <v>9.0909090909090912E-2</v>
      </c>
      <c r="P492" s="104"/>
      <c r="Q492" s="92"/>
      <c r="R492" s="92"/>
      <c r="S492" s="92"/>
      <c r="T492" s="92"/>
      <c r="U492" s="92"/>
      <c r="V492" s="92"/>
      <c r="W492" s="92"/>
      <c r="X492" s="109">
        <f t="shared" si="46"/>
        <v>0</v>
      </c>
      <c r="Y492" s="83"/>
      <c r="Z492" s="110">
        <f t="shared" si="47"/>
        <v>0</v>
      </c>
      <c r="AA492" s="111"/>
      <c r="AB492" s="92"/>
      <c r="AC492" s="92"/>
      <c r="AD492" s="92"/>
      <c r="AE492" s="92"/>
      <c r="AF492" s="92"/>
      <c r="AG492" s="92"/>
      <c r="AH492" s="92"/>
      <c r="AI492" s="109">
        <f t="shared" si="48"/>
        <v>0</v>
      </c>
      <c r="AJ492" s="83"/>
      <c r="AK492" s="110">
        <f t="shared" si="49"/>
        <v>0</v>
      </c>
      <c r="AL492" s="111"/>
      <c r="AM492" s="92"/>
      <c r="AN492" s="92"/>
      <c r="AO492" s="92"/>
      <c r="AP492" s="92"/>
      <c r="AQ492" s="92"/>
      <c r="AR492" s="92"/>
      <c r="AS492" s="92">
        <v>1</v>
      </c>
      <c r="AT492" s="92"/>
      <c r="AU492" s="92"/>
      <c r="AV492" s="109">
        <f t="shared" si="50"/>
        <v>1000</v>
      </c>
      <c r="AW492" s="75"/>
      <c r="AX492" s="110">
        <f t="shared" si="51"/>
        <v>90.909090909090907</v>
      </c>
      <c r="AY492" s="111"/>
      <c r="AZ492" s="93"/>
      <c r="BA492" s="94" t="s">
        <v>131</v>
      </c>
      <c r="BB492" s="71"/>
      <c r="BC492" s="95"/>
      <c r="BD492" s="41">
        <v>3</v>
      </c>
      <c r="BE492" s="52">
        <v>34</v>
      </c>
      <c r="BF492" s="103">
        <v>3411</v>
      </c>
      <c r="BG492" s="280" t="s">
        <v>52</v>
      </c>
    </row>
    <row r="493" spans="1:59" s="63" customFormat="1" ht="12.75" x14ac:dyDescent="0.2">
      <c r="A493" s="196">
        <v>3</v>
      </c>
      <c r="B493" s="197" t="s">
        <v>108</v>
      </c>
      <c r="C493" s="208">
        <v>34</v>
      </c>
      <c r="D493" s="209" t="s">
        <v>275</v>
      </c>
      <c r="E493" s="212">
        <v>3411</v>
      </c>
      <c r="F493" s="213" t="s">
        <v>276</v>
      </c>
      <c r="G493" s="231" t="s">
        <v>1188</v>
      </c>
      <c r="H493" s="89"/>
      <c r="I493" s="90" t="s">
        <v>292</v>
      </c>
      <c r="J493" s="90"/>
      <c r="K493" s="90" t="s">
        <v>64</v>
      </c>
      <c r="L493" s="90" t="s">
        <v>202</v>
      </c>
      <c r="M493" s="91"/>
      <c r="N493" s="312">
        <v>1</v>
      </c>
      <c r="O493" s="313">
        <f t="shared" si="52"/>
        <v>9.0909090909090912E-2</v>
      </c>
      <c r="P493" s="104">
        <v>1</v>
      </c>
      <c r="Q493" s="92"/>
      <c r="R493" s="92"/>
      <c r="S493" s="92"/>
      <c r="T493" s="92"/>
      <c r="U493" s="92"/>
      <c r="V493" s="92"/>
      <c r="W493" s="92"/>
      <c r="X493" s="109">
        <f t="shared" si="46"/>
        <v>100</v>
      </c>
      <c r="Y493" s="83"/>
      <c r="Z493" s="110">
        <f t="shared" si="47"/>
        <v>9.0909090909090917</v>
      </c>
      <c r="AA493" s="111"/>
      <c r="AB493" s="92"/>
      <c r="AC493" s="92"/>
      <c r="AD493" s="92"/>
      <c r="AE493" s="92"/>
      <c r="AF493" s="92"/>
      <c r="AG493" s="92"/>
      <c r="AH493" s="92"/>
      <c r="AI493" s="109">
        <f t="shared" si="48"/>
        <v>0</v>
      </c>
      <c r="AJ493" s="83"/>
      <c r="AK493" s="110">
        <f t="shared" si="49"/>
        <v>0</v>
      </c>
      <c r="AL493" s="111"/>
      <c r="AM493" s="92"/>
      <c r="AN493" s="92"/>
      <c r="AO493" s="92"/>
      <c r="AP493" s="92"/>
      <c r="AQ493" s="92">
        <v>1</v>
      </c>
      <c r="AR493" s="92"/>
      <c r="AS493" s="92"/>
      <c r="AT493" s="92"/>
      <c r="AU493" s="92"/>
      <c r="AV493" s="109">
        <f t="shared" si="50"/>
        <v>250</v>
      </c>
      <c r="AW493" s="75"/>
      <c r="AX493" s="110">
        <f t="shared" si="51"/>
        <v>22.727272727272727</v>
      </c>
      <c r="AY493" s="111"/>
      <c r="AZ493" s="93"/>
      <c r="BA493" s="94" t="s">
        <v>131</v>
      </c>
      <c r="BB493" s="71"/>
      <c r="BC493" s="95"/>
      <c r="BD493" s="41">
        <v>3</v>
      </c>
      <c r="BE493" s="52">
        <v>34</v>
      </c>
      <c r="BF493" s="103">
        <v>3411</v>
      </c>
      <c r="BG493" s="280" t="s">
        <v>52</v>
      </c>
    </row>
    <row r="494" spans="1:59" s="63" customFormat="1" ht="12.75" x14ac:dyDescent="0.2">
      <c r="A494" s="196">
        <v>3</v>
      </c>
      <c r="B494" s="197" t="s">
        <v>108</v>
      </c>
      <c r="C494" s="208">
        <v>34</v>
      </c>
      <c r="D494" s="209" t="s">
        <v>275</v>
      </c>
      <c r="E494" s="212">
        <v>3411</v>
      </c>
      <c r="F494" s="213" t="s">
        <v>276</v>
      </c>
      <c r="G494" s="231" t="s">
        <v>1188</v>
      </c>
      <c r="H494" s="89"/>
      <c r="I494" s="90" t="s">
        <v>293</v>
      </c>
      <c r="J494" s="90"/>
      <c r="K494" s="90" t="s">
        <v>90</v>
      </c>
      <c r="L494" s="90" t="s">
        <v>294</v>
      </c>
      <c r="M494" s="91"/>
      <c r="N494" s="312">
        <v>1</v>
      </c>
      <c r="O494" s="313">
        <f t="shared" si="52"/>
        <v>9.0909090909090912E-2</v>
      </c>
      <c r="P494" s="104"/>
      <c r="Q494" s="92"/>
      <c r="R494" s="92"/>
      <c r="S494" s="92"/>
      <c r="T494" s="92"/>
      <c r="U494" s="92">
        <v>1</v>
      </c>
      <c r="V494" s="92"/>
      <c r="W494" s="92"/>
      <c r="X494" s="109">
        <f t="shared" si="46"/>
        <v>5000</v>
      </c>
      <c r="Y494" s="83"/>
      <c r="Z494" s="110">
        <f t="shared" si="47"/>
        <v>454.54545454545456</v>
      </c>
      <c r="AA494" s="111"/>
      <c r="AB494" s="92"/>
      <c r="AC494" s="92"/>
      <c r="AD494" s="92"/>
      <c r="AE494" s="92"/>
      <c r="AF494" s="92"/>
      <c r="AG494" s="92"/>
      <c r="AH494" s="92"/>
      <c r="AI494" s="109">
        <f t="shared" si="48"/>
        <v>0</v>
      </c>
      <c r="AJ494" s="83"/>
      <c r="AK494" s="110">
        <f t="shared" si="49"/>
        <v>0</v>
      </c>
      <c r="AL494" s="111"/>
      <c r="AM494" s="92"/>
      <c r="AN494" s="92"/>
      <c r="AO494" s="92"/>
      <c r="AP494" s="92">
        <v>1</v>
      </c>
      <c r="AQ494" s="92"/>
      <c r="AR494" s="92"/>
      <c r="AS494" s="92"/>
      <c r="AT494" s="92"/>
      <c r="AU494" s="92"/>
      <c r="AV494" s="109">
        <f t="shared" si="50"/>
        <v>100</v>
      </c>
      <c r="AW494" s="75"/>
      <c r="AX494" s="110">
        <f t="shared" si="51"/>
        <v>9.0909090909090917</v>
      </c>
      <c r="AY494" s="111"/>
      <c r="AZ494" s="93"/>
      <c r="BA494" s="94" t="s">
        <v>131</v>
      </c>
      <c r="BB494" s="71"/>
      <c r="BC494" s="95"/>
      <c r="BD494" s="41">
        <v>3</v>
      </c>
      <c r="BE494" s="52">
        <v>34</v>
      </c>
      <c r="BF494" s="103">
        <v>3411</v>
      </c>
      <c r="BG494" s="280" t="s">
        <v>52</v>
      </c>
    </row>
    <row r="495" spans="1:59" s="63" customFormat="1" ht="12.75" x14ac:dyDescent="0.2">
      <c r="A495" s="196">
        <v>3</v>
      </c>
      <c r="B495" s="197" t="s">
        <v>108</v>
      </c>
      <c r="C495" s="208">
        <v>34</v>
      </c>
      <c r="D495" s="209" t="s">
        <v>275</v>
      </c>
      <c r="E495" s="212">
        <v>3411</v>
      </c>
      <c r="F495" s="213" t="s">
        <v>276</v>
      </c>
      <c r="G495" s="231" t="s">
        <v>1188</v>
      </c>
      <c r="H495" s="89"/>
      <c r="I495" s="90" t="s">
        <v>295</v>
      </c>
      <c r="J495" s="90"/>
      <c r="K495" s="90" t="s">
        <v>64</v>
      </c>
      <c r="L495" s="90" t="s">
        <v>136</v>
      </c>
      <c r="M495" s="91"/>
      <c r="N495" s="312">
        <v>1</v>
      </c>
      <c r="O495" s="313">
        <f t="shared" si="52"/>
        <v>9.0909090909090912E-2</v>
      </c>
      <c r="P495" s="104"/>
      <c r="Q495" s="92"/>
      <c r="R495" s="92"/>
      <c r="S495" s="92"/>
      <c r="T495" s="92"/>
      <c r="U495" s="92"/>
      <c r="V495" s="92"/>
      <c r="W495" s="92"/>
      <c r="X495" s="109">
        <f t="shared" si="46"/>
        <v>0</v>
      </c>
      <c r="Y495" s="83"/>
      <c r="Z495" s="110">
        <f t="shared" si="47"/>
        <v>0</v>
      </c>
      <c r="AA495" s="111"/>
      <c r="AB495" s="92"/>
      <c r="AC495" s="92"/>
      <c r="AD495" s="92"/>
      <c r="AE495" s="92"/>
      <c r="AF495" s="92"/>
      <c r="AG495" s="92"/>
      <c r="AH495" s="92"/>
      <c r="AI495" s="109">
        <f t="shared" si="48"/>
        <v>0</v>
      </c>
      <c r="AJ495" s="83"/>
      <c r="AK495" s="110">
        <f t="shared" si="49"/>
        <v>0</v>
      </c>
      <c r="AL495" s="111"/>
      <c r="AM495" s="92"/>
      <c r="AN495" s="92"/>
      <c r="AO495" s="92"/>
      <c r="AP495" s="92"/>
      <c r="AQ495" s="92"/>
      <c r="AR495" s="92"/>
      <c r="AS495" s="92">
        <v>1</v>
      </c>
      <c r="AT495" s="92"/>
      <c r="AU495" s="92"/>
      <c r="AV495" s="109">
        <f t="shared" si="50"/>
        <v>1000</v>
      </c>
      <c r="AW495" s="75"/>
      <c r="AX495" s="110">
        <f t="shared" si="51"/>
        <v>90.909090909090907</v>
      </c>
      <c r="AY495" s="111"/>
      <c r="AZ495" s="93"/>
      <c r="BA495" s="94" t="s">
        <v>131</v>
      </c>
      <c r="BB495" s="71"/>
      <c r="BC495" s="95"/>
      <c r="BD495" s="41">
        <v>3</v>
      </c>
      <c r="BE495" s="52">
        <v>34</v>
      </c>
      <c r="BF495" s="103">
        <v>3411</v>
      </c>
      <c r="BG495" s="280" t="s">
        <v>52</v>
      </c>
    </row>
    <row r="496" spans="1:59" s="63" customFormat="1" ht="12.75" x14ac:dyDescent="0.2">
      <c r="A496" s="196">
        <v>3</v>
      </c>
      <c r="B496" s="197" t="s">
        <v>108</v>
      </c>
      <c r="C496" s="208">
        <v>34</v>
      </c>
      <c r="D496" s="209" t="s">
        <v>275</v>
      </c>
      <c r="E496" s="212">
        <v>3411</v>
      </c>
      <c r="F496" s="213" t="s">
        <v>276</v>
      </c>
      <c r="G496" s="231" t="s">
        <v>1188</v>
      </c>
      <c r="H496" s="89"/>
      <c r="I496" s="219"/>
      <c r="J496" s="90"/>
      <c r="K496" s="90"/>
      <c r="L496" s="90"/>
      <c r="M496" s="91"/>
      <c r="N496" s="247"/>
      <c r="O496" s="306"/>
      <c r="P496" s="104"/>
      <c r="Q496" s="92"/>
      <c r="R496" s="92"/>
      <c r="S496" s="92"/>
      <c r="T496" s="92"/>
      <c r="U496" s="92"/>
      <c r="V496" s="92"/>
      <c r="W496" s="92"/>
      <c r="X496" s="75"/>
      <c r="Y496" s="83"/>
      <c r="Z496" s="83"/>
      <c r="AA496" s="83"/>
      <c r="AB496" s="92"/>
      <c r="AC496" s="92"/>
      <c r="AD496" s="92"/>
      <c r="AE496" s="92"/>
      <c r="AF496" s="92"/>
      <c r="AG496" s="92"/>
      <c r="AH496" s="92"/>
      <c r="AI496" s="75"/>
      <c r="AJ496" s="83"/>
      <c r="AK496" s="83"/>
      <c r="AL496" s="83"/>
      <c r="AM496" s="92"/>
      <c r="AN496" s="92"/>
      <c r="AO496" s="92"/>
      <c r="AP496" s="92"/>
      <c r="AQ496" s="92"/>
      <c r="AR496" s="92"/>
      <c r="AS496" s="92"/>
      <c r="AT496" s="92"/>
      <c r="AU496" s="92"/>
      <c r="AV496" s="75"/>
      <c r="AW496" s="75"/>
      <c r="AX496" s="83"/>
      <c r="AY496" s="83"/>
      <c r="AZ496" s="93"/>
      <c r="BA496" s="94"/>
      <c r="BB496" s="71"/>
      <c r="BC496" s="95"/>
      <c r="BD496" s="41">
        <v>3</v>
      </c>
      <c r="BE496" s="52">
        <v>34</v>
      </c>
      <c r="BF496" s="103">
        <v>3411</v>
      </c>
      <c r="BG496" s="280" t="s">
        <v>52</v>
      </c>
    </row>
    <row r="497" spans="1:59" s="63" customFormat="1" ht="12.75" x14ac:dyDescent="0.2">
      <c r="A497" s="196">
        <v>3</v>
      </c>
      <c r="B497" s="197" t="s">
        <v>108</v>
      </c>
      <c r="C497" s="208">
        <v>34</v>
      </c>
      <c r="D497" s="209" t="s">
        <v>275</v>
      </c>
      <c r="E497" s="212">
        <v>3411</v>
      </c>
      <c r="F497" s="213" t="s">
        <v>276</v>
      </c>
      <c r="G497" s="231" t="s">
        <v>1188</v>
      </c>
      <c r="H497" s="65"/>
      <c r="I497" s="222"/>
      <c r="J497" s="66"/>
      <c r="K497" s="66"/>
      <c r="L497" s="66"/>
      <c r="M497" s="64"/>
      <c r="N497" s="304"/>
      <c r="O497" s="305"/>
      <c r="P497" s="127"/>
      <c r="Q497" s="67"/>
      <c r="R497" s="67"/>
      <c r="S497" s="67"/>
      <c r="T497" s="67"/>
      <c r="U497" s="67"/>
      <c r="V497" s="67"/>
      <c r="W497" s="67"/>
      <c r="X497" s="67"/>
      <c r="Y497" s="68"/>
      <c r="Z497" s="68"/>
      <c r="AA497" s="68"/>
      <c r="AB497" s="67"/>
      <c r="AC497" s="67"/>
      <c r="AD497" s="67"/>
      <c r="AE497" s="67"/>
      <c r="AF497" s="67"/>
      <c r="AG497" s="67"/>
      <c r="AH497" s="67"/>
      <c r="AI497" s="67"/>
      <c r="AJ497" s="68"/>
      <c r="AK497" s="68"/>
      <c r="AL497" s="68"/>
      <c r="AM497" s="67"/>
      <c r="AN497" s="67"/>
      <c r="AO497" s="67"/>
      <c r="AP497" s="67"/>
      <c r="AQ497" s="67"/>
      <c r="AR497" s="67"/>
      <c r="AS497" s="67"/>
      <c r="AT497" s="67"/>
      <c r="AU497" s="67"/>
      <c r="AV497" s="67"/>
      <c r="AW497" s="67"/>
      <c r="AX497" s="68"/>
      <c r="AY497" s="68"/>
      <c r="AZ497" s="69"/>
      <c r="BA497" s="70"/>
      <c r="BB497" s="71"/>
      <c r="BC497" s="95"/>
      <c r="BD497" s="41">
        <v>3</v>
      </c>
      <c r="BE497" s="52">
        <v>34</v>
      </c>
      <c r="BF497" s="103">
        <v>3411</v>
      </c>
      <c r="BG497" s="275"/>
    </row>
    <row r="498" spans="1:59" s="63" customFormat="1" ht="12.75" x14ac:dyDescent="0.2">
      <c r="A498" s="196">
        <v>3</v>
      </c>
      <c r="B498" s="197" t="s">
        <v>108</v>
      </c>
      <c r="C498" s="208">
        <v>34</v>
      </c>
      <c r="D498" s="209" t="s">
        <v>275</v>
      </c>
      <c r="E498" s="212">
        <v>3411</v>
      </c>
      <c r="F498" s="213" t="s">
        <v>276</v>
      </c>
      <c r="G498" s="232"/>
      <c r="H498" s="97"/>
      <c r="I498" s="224"/>
      <c r="J498" s="98"/>
      <c r="K498" s="98"/>
      <c r="L498" s="98"/>
      <c r="M498" s="96"/>
      <c r="N498" s="307"/>
      <c r="O498" s="246"/>
      <c r="P498" s="124"/>
      <c r="Q498" s="99"/>
      <c r="R498" s="99"/>
      <c r="S498" s="99"/>
      <c r="T498" s="99"/>
      <c r="U498" s="99"/>
      <c r="V498" s="99"/>
      <c r="W498" s="99"/>
      <c r="X498" s="99"/>
      <c r="Y498" s="100"/>
      <c r="Z498" s="100"/>
      <c r="AA498" s="100"/>
      <c r="AB498" s="99"/>
      <c r="AC498" s="99"/>
      <c r="AD498" s="99"/>
      <c r="AE498" s="99"/>
      <c r="AF498" s="99"/>
      <c r="AG498" s="99"/>
      <c r="AH498" s="99"/>
      <c r="AI498" s="99"/>
      <c r="AJ498" s="100"/>
      <c r="AK498" s="100"/>
      <c r="AL498" s="100"/>
      <c r="AM498" s="99"/>
      <c r="AN498" s="99"/>
      <c r="AO498" s="99"/>
      <c r="AP498" s="99"/>
      <c r="AQ498" s="99"/>
      <c r="AR498" s="99"/>
      <c r="AS498" s="99"/>
      <c r="AT498" s="99"/>
      <c r="AU498" s="99"/>
      <c r="AV498" s="99"/>
      <c r="AW498" s="99"/>
      <c r="AX498" s="100"/>
      <c r="AY498" s="100"/>
      <c r="AZ498" s="101"/>
      <c r="BA498" s="102"/>
      <c r="BB498" s="95"/>
      <c r="BC498" s="95"/>
      <c r="BD498" s="41">
        <v>3</v>
      </c>
      <c r="BE498" s="52">
        <v>34</v>
      </c>
      <c r="BF498" s="103">
        <v>3411</v>
      </c>
      <c r="BG498" s="277"/>
    </row>
    <row r="499" spans="1:59" s="63" customFormat="1" ht="12.75" x14ac:dyDescent="0.2">
      <c r="A499" s="196">
        <v>3</v>
      </c>
      <c r="B499" s="197" t="s">
        <v>108</v>
      </c>
      <c r="C499" s="208">
        <v>34</v>
      </c>
      <c r="D499" s="209" t="s">
        <v>275</v>
      </c>
      <c r="E499" s="210">
        <v>3412</v>
      </c>
      <c r="F499" s="211" t="s">
        <v>296</v>
      </c>
      <c r="G499" s="230"/>
      <c r="H499" s="56"/>
      <c r="I499" s="221"/>
      <c r="J499" s="57"/>
      <c r="K499" s="57"/>
      <c r="L499" s="57"/>
      <c r="M499" s="55"/>
      <c r="N499" s="303"/>
      <c r="O499" s="245"/>
      <c r="P499" s="122"/>
      <c r="Q499" s="122"/>
      <c r="R499" s="122"/>
      <c r="S499" s="122"/>
      <c r="T499" s="122"/>
      <c r="U499" s="122"/>
      <c r="V499" s="122"/>
      <c r="W499" s="122"/>
      <c r="X499" s="122"/>
      <c r="Y499" s="59"/>
      <c r="Z499" s="123"/>
      <c r="AA499" s="123"/>
      <c r="AB499" s="122"/>
      <c r="AC499" s="122"/>
      <c r="AD499" s="122"/>
      <c r="AE499" s="122"/>
      <c r="AF499" s="122"/>
      <c r="AG499" s="122"/>
      <c r="AH499" s="122"/>
      <c r="AI499" s="122"/>
      <c r="AJ499" s="59"/>
      <c r="AK499" s="123"/>
      <c r="AL499" s="123"/>
      <c r="AM499" s="122"/>
      <c r="AN499" s="122"/>
      <c r="AO499" s="122"/>
      <c r="AP499" s="122"/>
      <c r="AQ499" s="122"/>
      <c r="AR499" s="122"/>
      <c r="AS499" s="122"/>
      <c r="AT499" s="122"/>
      <c r="AU499" s="122"/>
      <c r="AV499" s="122"/>
      <c r="AW499" s="58"/>
      <c r="AX499" s="123"/>
      <c r="AY499" s="59"/>
      <c r="AZ499" s="60"/>
      <c r="BA499" s="61"/>
      <c r="BB499" s="54"/>
      <c r="BC499" s="54"/>
      <c r="BD499" s="41">
        <v>3</v>
      </c>
      <c r="BE499" s="52">
        <v>34</v>
      </c>
      <c r="BF499" s="62">
        <v>3412</v>
      </c>
      <c r="BG499" s="274"/>
    </row>
    <row r="500" spans="1:59" s="63" customFormat="1" ht="12.75" x14ac:dyDescent="0.2">
      <c r="A500" s="196">
        <v>3</v>
      </c>
      <c r="B500" s="197" t="s">
        <v>108</v>
      </c>
      <c r="C500" s="208">
        <v>34</v>
      </c>
      <c r="D500" s="209" t="s">
        <v>275</v>
      </c>
      <c r="E500" s="210">
        <v>3412</v>
      </c>
      <c r="F500" s="211" t="s">
        <v>296</v>
      </c>
      <c r="G500" s="230"/>
      <c r="H500" s="56"/>
      <c r="I500" s="221"/>
      <c r="J500" s="57"/>
      <c r="K500" s="57"/>
      <c r="L500" s="57"/>
      <c r="M500" s="55"/>
      <c r="N500" s="303"/>
      <c r="O500" s="245"/>
      <c r="P500" s="122"/>
      <c r="Q500" s="58"/>
      <c r="R500" s="58"/>
      <c r="S500" s="58"/>
      <c r="T500" s="58"/>
      <c r="U500" s="58"/>
      <c r="V500" s="58"/>
      <c r="W500" s="58"/>
      <c r="X500" s="58"/>
      <c r="Y500" s="59"/>
      <c r="Z500" s="59"/>
      <c r="AA500" s="59"/>
      <c r="AB500" s="58"/>
      <c r="AC500" s="58"/>
      <c r="AD500" s="58"/>
      <c r="AE500" s="58"/>
      <c r="AF500" s="58"/>
      <c r="AG500" s="58"/>
      <c r="AH500" s="58"/>
      <c r="AI500" s="58"/>
      <c r="AJ500" s="59"/>
      <c r="AK500" s="59"/>
      <c r="AL500" s="59"/>
      <c r="AM500" s="58"/>
      <c r="AN500" s="58"/>
      <c r="AO500" s="58"/>
      <c r="AP500" s="58"/>
      <c r="AQ500" s="58"/>
      <c r="AR500" s="58"/>
      <c r="AS500" s="58"/>
      <c r="AT500" s="58"/>
      <c r="AU500" s="58"/>
      <c r="AV500" s="58"/>
      <c r="AW500" s="58"/>
      <c r="AX500" s="59"/>
      <c r="AY500" s="59"/>
      <c r="AZ500" s="60"/>
      <c r="BA500" s="61"/>
      <c r="BB500" s="54"/>
      <c r="BC500" s="54"/>
      <c r="BD500" s="41">
        <v>3</v>
      </c>
      <c r="BE500" s="52">
        <v>34</v>
      </c>
      <c r="BF500" s="62">
        <v>3412</v>
      </c>
      <c r="BG500" s="274"/>
    </row>
    <row r="501" spans="1:59" s="63" customFormat="1" ht="12.75" x14ac:dyDescent="0.2">
      <c r="A501" s="196">
        <v>3</v>
      </c>
      <c r="B501" s="197" t="s">
        <v>108</v>
      </c>
      <c r="C501" s="208">
        <v>34</v>
      </c>
      <c r="D501" s="209" t="s">
        <v>275</v>
      </c>
      <c r="E501" s="210">
        <v>3412</v>
      </c>
      <c r="F501" s="211" t="s">
        <v>296</v>
      </c>
      <c r="G501" s="231" t="s">
        <v>1188</v>
      </c>
      <c r="H501" s="65"/>
      <c r="I501" s="222"/>
      <c r="J501" s="66"/>
      <c r="K501" s="66"/>
      <c r="L501" s="66"/>
      <c r="M501" s="64"/>
      <c r="N501" s="308"/>
      <c r="O501" s="309"/>
      <c r="P501" s="127"/>
      <c r="Q501" s="67"/>
      <c r="R501" s="67"/>
      <c r="S501" s="67"/>
      <c r="T501" s="67"/>
      <c r="U501" s="67"/>
      <c r="V501" s="67"/>
      <c r="W501" s="67"/>
      <c r="X501" s="67"/>
      <c r="Y501" s="68"/>
      <c r="Z501" s="68"/>
      <c r="AA501" s="68"/>
      <c r="AB501" s="67"/>
      <c r="AC501" s="67"/>
      <c r="AD501" s="67"/>
      <c r="AE501" s="67"/>
      <c r="AF501" s="67"/>
      <c r="AG501" s="67"/>
      <c r="AH501" s="67"/>
      <c r="AI501" s="67"/>
      <c r="AJ501" s="68"/>
      <c r="AK501" s="68"/>
      <c r="AL501" s="68"/>
      <c r="AM501" s="67"/>
      <c r="AN501" s="67"/>
      <c r="AO501" s="67"/>
      <c r="AP501" s="67"/>
      <c r="AQ501" s="67"/>
      <c r="AR501" s="67"/>
      <c r="AS501" s="67"/>
      <c r="AT501" s="67"/>
      <c r="AU501" s="67"/>
      <c r="AV501" s="67"/>
      <c r="AW501" s="67"/>
      <c r="AX501" s="68"/>
      <c r="AY501" s="68"/>
      <c r="AZ501" s="69"/>
      <c r="BA501" s="70"/>
      <c r="BB501" s="71"/>
      <c r="BC501" s="54"/>
      <c r="BD501" s="41">
        <v>3</v>
      </c>
      <c r="BE501" s="52">
        <v>34</v>
      </c>
      <c r="BF501" s="62">
        <v>3412</v>
      </c>
      <c r="BG501" s="275"/>
    </row>
    <row r="502" spans="1:59" s="63" customFormat="1" ht="12.75" x14ac:dyDescent="0.2">
      <c r="A502" s="196">
        <v>3</v>
      </c>
      <c r="B502" s="197" t="s">
        <v>108</v>
      </c>
      <c r="C502" s="208">
        <v>34</v>
      </c>
      <c r="D502" s="209" t="s">
        <v>275</v>
      </c>
      <c r="E502" s="210">
        <v>3412</v>
      </c>
      <c r="F502" s="211" t="s">
        <v>296</v>
      </c>
      <c r="G502" s="231" t="s">
        <v>1188</v>
      </c>
      <c r="H502" s="72" t="s">
        <v>1233</v>
      </c>
      <c r="I502" s="223" t="s">
        <v>1185</v>
      </c>
      <c r="J502" s="73"/>
      <c r="K502" s="73"/>
      <c r="L502" s="73"/>
      <c r="M502" s="74"/>
      <c r="N502" s="247"/>
      <c r="O502" s="306"/>
      <c r="P502" s="105"/>
      <c r="Q502" s="75"/>
      <c r="R502" s="75"/>
      <c r="S502" s="75"/>
      <c r="T502" s="75"/>
      <c r="U502" s="75"/>
      <c r="V502" s="75"/>
      <c r="W502" s="75"/>
      <c r="X502" s="75"/>
      <c r="Y502" s="76" t="s">
        <v>1241</v>
      </c>
      <c r="Z502" s="77" t="s">
        <v>1241</v>
      </c>
      <c r="AA502" s="78">
        <f>AA$480</f>
        <v>250</v>
      </c>
      <c r="AB502" s="75"/>
      <c r="AC502" s="75"/>
      <c r="AD502" s="75"/>
      <c r="AE502" s="75"/>
      <c r="AF502" s="75"/>
      <c r="AG502" s="75"/>
      <c r="AH502" s="75"/>
      <c r="AI502" s="75"/>
      <c r="AJ502" s="76" t="s">
        <v>1241</v>
      </c>
      <c r="AK502" s="77" t="s">
        <v>1241</v>
      </c>
      <c r="AL502" s="78">
        <f>AL$480</f>
        <v>0</v>
      </c>
      <c r="AM502" s="75"/>
      <c r="AN502" s="75"/>
      <c r="AO502" s="75"/>
      <c r="AP502" s="75"/>
      <c r="AQ502" s="75"/>
      <c r="AR502" s="75"/>
      <c r="AS502" s="75"/>
      <c r="AT502" s="75"/>
      <c r="AU502" s="75"/>
      <c r="AV502" s="75"/>
      <c r="AW502" s="76" t="s">
        <v>1241</v>
      </c>
      <c r="AX502" s="77" t="s">
        <v>1241</v>
      </c>
      <c r="AY502" s="78">
        <f>AY$480</f>
        <v>500</v>
      </c>
      <c r="AZ502" s="79"/>
      <c r="BA502" s="80" t="str">
        <f>I502</f>
        <v>&gt; see 3411, Structural steelwork</v>
      </c>
      <c r="BB502" s="71"/>
      <c r="BC502" s="54"/>
      <c r="BD502" s="41">
        <v>3</v>
      </c>
      <c r="BE502" s="52">
        <v>34</v>
      </c>
      <c r="BF502" s="62">
        <v>3412</v>
      </c>
      <c r="BG502" s="276" t="s">
        <v>47</v>
      </c>
    </row>
    <row r="503" spans="1:59" s="63" customFormat="1" ht="12.75" x14ac:dyDescent="0.2">
      <c r="A503" s="196">
        <v>3</v>
      </c>
      <c r="B503" s="197" t="s">
        <v>108</v>
      </c>
      <c r="C503" s="208">
        <v>34</v>
      </c>
      <c r="D503" s="209" t="s">
        <v>275</v>
      </c>
      <c r="E503" s="210">
        <v>3412</v>
      </c>
      <c r="F503" s="211" t="s">
        <v>296</v>
      </c>
      <c r="G503" s="231" t="s">
        <v>1188</v>
      </c>
      <c r="H503" s="65"/>
      <c r="I503" s="222"/>
      <c r="J503" s="66"/>
      <c r="K503" s="66"/>
      <c r="L503" s="66"/>
      <c r="M503" s="64"/>
      <c r="N503" s="304"/>
      <c r="O503" s="305"/>
      <c r="P503" s="127"/>
      <c r="Q503" s="67"/>
      <c r="R503" s="67"/>
      <c r="S503" s="67"/>
      <c r="T503" s="67"/>
      <c r="U503" s="67"/>
      <c r="V503" s="67"/>
      <c r="W503" s="67"/>
      <c r="X503" s="67"/>
      <c r="Y503" s="68"/>
      <c r="Z503" s="68"/>
      <c r="AA503" s="68"/>
      <c r="AB503" s="67"/>
      <c r="AC503" s="67"/>
      <c r="AD503" s="67"/>
      <c r="AE503" s="67"/>
      <c r="AF503" s="67"/>
      <c r="AG503" s="67"/>
      <c r="AH503" s="67"/>
      <c r="AI503" s="67"/>
      <c r="AJ503" s="68"/>
      <c r="AK503" s="68"/>
      <c r="AL503" s="68"/>
      <c r="AM503" s="67"/>
      <c r="AN503" s="67"/>
      <c r="AO503" s="67"/>
      <c r="AP503" s="67"/>
      <c r="AQ503" s="67"/>
      <c r="AR503" s="67"/>
      <c r="AS503" s="67"/>
      <c r="AT503" s="67"/>
      <c r="AU503" s="67"/>
      <c r="AV503" s="67"/>
      <c r="AW503" s="67"/>
      <c r="AX503" s="68"/>
      <c r="AY503" s="68"/>
      <c r="AZ503" s="69"/>
      <c r="BA503" s="70"/>
      <c r="BB503" s="71"/>
      <c r="BC503" s="54"/>
      <c r="BD503" s="41">
        <v>3</v>
      </c>
      <c r="BE503" s="52">
        <v>34</v>
      </c>
      <c r="BF503" s="62">
        <v>3412</v>
      </c>
      <c r="BG503" s="275"/>
    </row>
    <row r="504" spans="1:59" s="63" customFormat="1" ht="12.75" x14ac:dyDescent="0.2">
      <c r="A504" s="196">
        <v>3</v>
      </c>
      <c r="B504" s="197" t="s">
        <v>108</v>
      </c>
      <c r="C504" s="208">
        <v>34</v>
      </c>
      <c r="D504" s="209" t="s">
        <v>275</v>
      </c>
      <c r="E504" s="210">
        <v>3412</v>
      </c>
      <c r="F504" s="211" t="s">
        <v>296</v>
      </c>
      <c r="G504" s="230"/>
      <c r="H504" s="56"/>
      <c r="I504" s="221"/>
      <c r="J504" s="57"/>
      <c r="K504" s="57"/>
      <c r="L504" s="57"/>
      <c r="M504" s="55"/>
      <c r="N504" s="303"/>
      <c r="O504" s="245"/>
      <c r="P504" s="122"/>
      <c r="Q504" s="58"/>
      <c r="R504" s="58"/>
      <c r="S504" s="58"/>
      <c r="T504" s="58"/>
      <c r="U504" s="58"/>
      <c r="V504" s="58"/>
      <c r="W504" s="58"/>
      <c r="X504" s="58"/>
      <c r="Y504" s="59"/>
      <c r="Z504" s="59"/>
      <c r="AA504" s="59"/>
      <c r="AB504" s="58"/>
      <c r="AC504" s="58"/>
      <c r="AD504" s="58"/>
      <c r="AE504" s="58"/>
      <c r="AF504" s="58"/>
      <c r="AG504" s="58"/>
      <c r="AH504" s="58"/>
      <c r="AI504" s="58"/>
      <c r="AJ504" s="59"/>
      <c r="AK504" s="59"/>
      <c r="AL504" s="59"/>
      <c r="AM504" s="58"/>
      <c r="AN504" s="58"/>
      <c r="AO504" s="58"/>
      <c r="AP504" s="58"/>
      <c r="AQ504" s="58"/>
      <c r="AR504" s="58"/>
      <c r="AS504" s="58"/>
      <c r="AT504" s="58"/>
      <c r="AU504" s="58"/>
      <c r="AV504" s="58"/>
      <c r="AW504" s="58"/>
      <c r="AX504" s="59"/>
      <c r="AY504" s="59"/>
      <c r="AZ504" s="60"/>
      <c r="BA504" s="61"/>
      <c r="BB504" s="54"/>
      <c r="BC504" s="54"/>
      <c r="BD504" s="41">
        <v>3</v>
      </c>
      <c r="BE504" s="52">
        <v>34</v>
      </c>
      <c r="BF504" s="62">
        <v>3412</v>
      </c>
      <c r="BG504" s="274"/>
    </row>
    <row r="505" spans="1:59" s="63" customFormat="1" ht="12.75" x14ac:dyDescent="0.2">
      <c r="A505" s="196">
        <v>3</v>
      </c>
      <c r="B505" s="197" t="s">
        <v>108</v>
      </c>
      <c r="C505" s="208">
        <v>34</v>
      </c>
      <c r="D505" s="209" t="s">
        <v>275</v>
      </c>
      <c r="E505" s="212">
        <v>3421</v>
      </c>
      <c r="F505" s="213" t="s">
        <v>297</v>
      </c>
      <c r="G505" s="232"/>
      <c r="H505" s="97"/>
      <c r="I505" s="224"/>
      <c r="J505" s="98"/>
      <c r="K505" s="98"/>
      <c r="L505" s="98"/>
      <c r="M505" s="96"/>
      <c r="N505" s="307"/>
      <c r="O505" s="246"/>
      <c r="P505" s="124"/>
      <c r="Q505" s="124"/>
      <c r="R505" s="124"/>
      <c r="S505" s="124"/>
      <c r="T505" s="124"/>
      <c r="U505" s="124"/>
      <c r="V505" s="124"/>
      <c r="W505" s="124"/>
      <c r="X505" s="124"/>
      <c r="Y505" s="100"/>
      <c r="Z505" s="125"/>
      <c r="AA505" s="125"/>
      <c r="AB505" s="124"/>
      <c r="AC505" s="124"/>
      <c r="AD505" s="124"/>
      <c r="AE505" s="124"/>
      <c r="AF505" s="124"/>
      <c r="AG505" s="124"/>
      <c r="AH505" s="124"/>
      <c r="AI505" s="124"/>
      <c r="AJ505" s="100"/>
      <c r="AK505" s="125"/>
      <c r="AL505" s="125"/>
      <c r="AM505" s="124"/>
      <c r="AN505" s="124"/>
      <c r="AO505" s="124"/>
      <c r="AP505" s="124"/>
      <c r="AQ505" s="124"/>
      <c r="AR505" s="124"/>
      <c r="AS505" s="124"/>
      <c r="AT505" s="124"/>
      <c r="AU505" s="124"/>
      <c r="AV505" s="124"/>
      <c r="AW505" s="99"/>
      <c r="AX505" s="125"/>
      <c r="AY505" s="100"/>
      <c r="AZ505" s="101"/>
      <c r="BA505" s="102"/>
      <c r="BB505" s="95"/>
      <c r="BC505" s="95"/>
      <c r="BD505" s="41">
        <v>3</v>
      </c>
      <c r="BE505" s="52">
        <v>34</v>
      </c>
      <c r="BF505" s="103">
        <v>3421</v>
      </c>
      <c r="BG505" s="277"/>
    </row>
    <row r="506" spans="1:59" s="63" customFormat="1" ht="12.75" x14ac:dyDescent="0.2">
      <c r="A506" s="196">
        <v>3</v>
      </c>
      <c r="B506" s="197" t="s">
        <v>108</v>
      </c>
      <c r="C506" s="208">
        <v>34</v>
      </c>
      <c r="D506" s="209" t="s">
        <v>275</v>
      </c>
      <c r="E506" s="212">
        <v>3421</v>
      </c>
      <c r="F506" s="213" t="s">
        <v>297</v>
      </c>
      <c r="G506" s="232"/>
      <c r="H506" s="97"/>
      <c r="I506" s="224"/>
      <c r="J506" s="98"/>
      <c r="K506" s="98"/>
      <c r="L506" s="98"/>
      <c r="M506" s="96"/>
      <c r="N506" s="307"/>
      <c r="O506" s="246"/>
      <c r="P506" s="124"/>
      <c r="Q506" s="99"/>
      <c r="R506" s="99"/>
      <c r="S506" s="99"/>
      <c r="T506" s="99"/>
      <c r="U506" s="99"/>
      <c r="V506" s="99"/>
      <c r="W506" s="99"/>
      <c r="X506" s="99"/>
      <c r="Y506" s="100"/>
      <c r="Z506" s="100"/>
      <c r="AA506" s="100"/>
      <c r="AB506" s="99"/>
      <c r="AC506" s="99"/>
      <c r="AD506" s="99"/>
      <c r="AE506" s="99"/>
      <c r="AF506" s="99"/>
      <c r="AG506" s="99"/>
      <c r="AH506" s="99"/>
      <c r="AI506" s="99"/>
      <c r="AJ506" s="100"/>
      <c r="AK506" s="100"/>
      <c r="AL506" s="100"/>
      <c r="AM506" s="99"/>
      <c r="AN506" s="99"/>
      <c r="AO506" s="99"/>
      <c r="AP506" s="99"/>
      <c r="AQ506" s="99"/>
      <c r="AR506" s="99"/>
      <c r="AS506" s="99"/>
      <c r="AT506" s="99"/>
      <c r="AU506" s="99"/>
      <c r="AV506" s="99"/>
      <c r="AW506" s="99"/>
      <c r="AX506" s="100"/>
      <c r="AY506" s="100"/>
      <c r="AZ506" s="101"/>
      <c r="BA506" s="102"/>
      <c r="BB506" s="95"/>
      <c r="BC506" s="95"/>
      <c r="BD506" s="41">
        <v>3</v>
      </c>
      <c r="BE506" s="52">
        <v>34</v>
      </c>
      <c r="BF506" s="103">
        <v>3421</v>
      </c>
      <c r="BG506" s="277"/>
    </row>
    <row r="507" spans="1:59" s="63" customFormat="1" ht="12.75" x14ac:dyDescent="0.2">
      <c r="A507" s="196">
        <v>3</v>
      </c>
      <c r="B507" s="197" t="s">
        <v>108</v>
      </c>
      <c r="C507" s="208">
        <v>34</v>
      </c>
      <c r="D507" s="209" t="s">
        <v>275</v>
      </c>
      <c r="E507" s="212">
        <v>3421</v>
      </c>
      <c r="F507" s="213" t="s">
        <v>297</v>
      </c>
      <c r="G507" s="231" t="s">
        <v>1188</v>
      </c>
      <c r="H507" s="65"/>
      <c r="I507" s="222"/>
      <c r="J507" s="66"/>
      <c r="K507" s="66"/>
      <c r="L507" s="66"/>
      <c r="M507" s="64"/>
      <c r="N507" s="304"/>
      <c r="O507" s="305"/>
      <c r="P507" s="127"/>
      <c r="Q507" s="67"/>
      <c r="R507" s="67"/>
      <c r="S507" s="67"/>
      <c r="T507" s="67"/>
      <c r="U507" s="67"/>
      <c r="V507" s="67"/>
      <c r="W507" s="67"/>
      <c r="X507" s="67"/>
      <c r="Y507" s="68"/>
      <c r="Z507" s="68"/>
      <c r="AA507" s="68"/>
      <c r="AB507" s="67"/>
      <c r="AC507" s="67"/>
      <c r="AD507" s="67"/>
      <c r="AE507" s="67"/>
      <c r="AF507" s="67"/>
      <c r="AG507" s="67"/>
      <c r="AH507" s="67"/>
      <c r="AI507" s="67"/>
      <c r="AJ507" s="68"/>
      <c r="AK507" s="68"/>
      <c r="AL507" s="68"/>
      <c r="AM507" s="67"/>
      <c r="AN507" s="67"/>
      <c r="AO507" s="67"/>
      <c r="AP507" s="67"/>
      <c r="AQ507" s="67"/>
      <c r="AR507" s="67"/>
      <c r="AS507" s="67"/>
      <c r="AT507" s="67"/>
      <c r="AU507" s="67"/>
      <c r="AV507" s="67"/>
      <c r="AW507" s="67"/>
      <c r="AX507" s="68"/>
      <c r="AY507" s="68"/>
      <c r="AZ507" s="69"/>
      <c r="BA507" s="70"/>
      <c r="BB507" s="71"/>
      <c r="BC507" s="95"/>
      <c r="BD507" s="41">
        <v>3</v>
      </c>
      <c r="BE507" s="52">
        <v>34</v>
      </c>
      <c r="BF507" s="103">
        <v>3421</v>
      </c>
      <c r="BG507" s="275"/>
    </row>
    <row r="508" spans="1:59" s="63" customFormat="1" ht="12.75" x14ac:dyDescent="0.2">
      <c r="A508" s="196">
        <v>3</v>
      </c>
      <c r="B508" s="197" t="s">
        <v>108</v>
      </c>
      <c r="C508" s="208">
        <v>34</v>
      </c>
      <c r="D508" s="209" t="s">
        <v>275</v>
      </c>
      <c r="E508" s="212">
        <v>3421</v>
      </c>
      <c r="F508" s="213" t="s">
        <v>297</v>
      </c>
      <c r="G508" s="231" t="s">
        <v>1188</v>
      </c>
      <c r="H508" s="72" t="s">
        <v>47</v>
      </c>
      <c r="I508" s="223"/>
      <c r="J508" s="73"/>
      <c r="K508" s="73"/>
      <c r="L508" s="73"/>
      <c r="M508" s="74"/>
      <c r="N508" s="247"/>
      <c r="O508" s="306"/>
      <c r="P508" s="105"/>
      <c r="Q508" s="75"/>
      <c r="R508" s="75"/>
      <c r="S508" s="75"/>
      <c r="T508" s="75"/>
      <c r="U508" s="75"/>
      <c r="V508" s="75"/>
      <c r="W508" s="75"/>
      <c r="X508" s="75"/>
      <c r="Y508" s="76">
        <f>IF(ISNUMBER(VLOOKUP(Y510,P$7:W$7,MATCH(Y510,P$7:W$7))),VLOOKUP(Y510,P$7:W$7,MATCH(Y510,P$7:W$7)),IF(N512=0,"No Data",IF(Y510&gt;0,"&lt;100",0)))</f>
        <v>500</v>
      </c>
      <c r="Z508" s="77">
        <f>IF(ISNUMBER(VLOOKUP(Z512,P$7:W$7,MATCH(Z512,P$7:W$7))),VLOOKUP(Z512,P$7:W$7,MATCH(Z512,P$7:W$7)),IF(N512=0,"No Data",IF(Z512&gt;0,"&lt;100",0)))</f>
        <v>500</v>
      </c>
      <c r="AA508" s="106">
        <f>IF(ISNUMBER(Z508),Z508,0)</f>
        <v>500</v>
      </c>
      <c r="AB508" s="75"/>
      <c r="AC508" s="75"/>
      <c r="AD508" s="75"/>
      <c r="AE508" s="75"/>
      <c r="AF508" s="75"/>
      <c r="AG508" s="75"/>
      <c r="AH508" s="75"/>
      <c r="AI508" s="75"/>
      <c r="AJ508" s="76">
        <f>IF(ISNUMBER(VLOOKUP(AJ510,AB$7:AH$7,MATCH(AJ510,AB$7:AH$7))),VLOOKUP(AJ510,AB$7:AH$7,MATCH(AJ510,AB$7:AH$7)),IF(N512=0,"No Data",IF(AJ510&gt;0,"&lt;50",0)))</f>
        <v>0</v>
      </c>
      <c r="AK508" s="77">
        <f>IF(ISNUMBER(VLOOKUP(AK512,AB$7:AH$7,MATCH(AK512,AB$7:AH$7))),VLOOKUP(AK512,AB$7:AH$7,MATCH(AK512,AB$7:AH$7)),IF(N512=0,"No Data",IF(AK512&gt;0,"&lt;50",0)))</f>
        <v>0</v>
      </c>
      <c r="AL508" s="106">
        <f>IF(ISNUMBER(AK508),AK508,0)</f>
        <v>0</v>
      </c>
      <c r="AM508" s="75"/>
      <c r="AN508" s="75"/>
      <c r="AO508" s="75"/>
      <c r="AP508" s="75"/>
      <c r="AQ508" s="75"/>
      <c r="AR508" s="75"/>
      <c r="AS508" s="75"/>
      <c r="AT508" s="75"/>
      <c r="AU508" s="75"/>
      <c r="AV508" s="75"/>
      <c r="AW508" s="76">
        <f>IF(ISNUMBER(VLOOKUP(AW510,AM$7:AU$7,MATCH(AW510,AM$7:AU$7))),VLOOKUP(AW510,AM$7:AU$7,MATCH(AW510,AM$7:AU$7)),IF(N512=0,"No Data",IF(AW510&gt;0,"&lt;10",0)))</f>
        <v>500</v>
      </c>
      <c r="AX508" s="77">
        <f>IF(ISNUMBER(VLOOKUP(AX512,AM$7:AU$7,MATCH(AX512,AM$7:AU$7))),VLOOKUP(AX512,AM$7:AU$7,MATCH(AX512,AM$7:AU$7)),IF(N512=0,"No Data",IF(AX512&gt;0,"&lt;10",0)))</f>
        <v>500</v>
      </c>
      <c r="AY508" s="106">
        <f>IF(ISNUMBER(AX508),AX508,0)</f>
        <v>500</v>
      </c>
      <c r="AZ508" s="79"/>
      <c r="BA508" s="80"/>
      <c r="BB508" s="71"/>
      <c r="BC508" s="95"/>
      <c r="BD508" s="41">
        <v>3</v>
      </c>
      <c r="BE508" s="52">
        <v>34</v>
      </c>
      <c r="BF508" s="103">
        <v>3421</v>
      </c>
      <c r="BG508" s="276" t="s">
        <v>47</v>
      </c>
    </row>
    <row r="509" spans="1:59" s="63" customFormat="1" ht="12.75" x14ac:dyDescent="0.2">
      <c r="A509" s="196">
        <v>3</v>
      </c>
      <c r="B509" s="197" t="s">
        <v>108</v>
      </c>
      <c r="C509" s="208">
        <v>34</v>
      </c>
      <c r="D509" s="209" t="s">
        <v>275</v>
      </c>
      <c r="E509" s="212">
        <v>3421</v>
      </c>
      <c r="F509" s="213" t="s">
        <v>297</v>
      </c>
      <c r="G509" s="231" t="s">
        <v>1188</v>
      </c>
      <c r="H509" s="81" t="s">
        <v>48</v>
      </c>
      <c r="I509" s="223"/>
      <c r="J509" s="73"/>
      <c r="K509" s="73"/>
      <c r="L509" s="73"/>
      <c r="M509" s="74"/>
      <c r="N509" s="247"/>
      <c r="O509" s="306"/>
      <c r="P509" s="105"/>
      <c r="Q509" s="75"/>
      <c r="R509" s="75"/>
      <c r="S509" s="75"/>
      <c r="T509" s="75"/>
      <c r="U509" s="75"/>
      <c r="V509" s="75"/>
      <c r="W509" s="75"/>
      <c r="X509" s="75"/>
      <c r="Y509" s="82">
        <f>MIN(X513:X522)</f>
        <v>0</v>
      </c>
      <c r="Z509" s="83"/>
      <c r="AA509" s="83"/>
      <c r="AB509" s="75"/>
      <c r="AC509" s="75"/>
      <c r="AD509" s="75"/>
      <c r="AE509" s="75"/>
      <c r="AF509" s="75"/>
      <c r="AG509" s="75"/>
      <c r="AH509" s="75"/>
      <c r="AI509" s="75"/>
      <c r="AJ509" s="82">
        <f>MIN(AI513:AI522)</f>
        <v>0</v>
      </c>
      <c r="AK509" s="83"/>
      <c r="AL509" s="83"/>
      <c r="AM509" s="75"/>
      <c r="AN509" s="75"/>
      <c r="AO509" s="75"/>
      <c r="AP509" s="75"/>
      <c r="AQ509" s="75"/>
      <c r="AR509" s="75"/>
      <c r="AS509" s="75"/>
      <c r="AT509" s="75"/>
      <c r="AU509" s="75"/>
      <c r="AV509" s="75"/>
      <c r="AW509" s="82">
        <f>MIN(AV513:AV522)</f>
        <v>100</v>
      </c>
      <c r="AX509" s="83"/>
      <c r="AY509" s="83"/>
      <c r="AZ509" s="79"/>
      <c r="BA509" s="80"/>
      <c r="BB509" s="71"/>
      <c r="BC509" s="95"/>
      <c r="BD509" s="41">
        <v>3</v>
      </c>
      <c r="BE509" s="52">
        <v>34</v>
      </c>
      <c r="BF509" s="103">
        <v>3421</v>
      </c>
      <c r="BG509" s="278" t="s">
        <v>48</v>
      </c>
    </row>
    <row r="510" spans="1:59" s="63" customFormat="1" ht="12.75" x14ac:dyDescent="0.2">
      <c r="A510" s="196">
        <v>3</v>
      </c>
      <c r="B510" s="197" t="s">
        <v>108</v>
      </c>
      <c r="C510" s="208">
        <v>34</v>
      </c>
      <c r="D510" s="209" t="s">
        <v>275</v>
      </c>
      <c r="E510" s="212">
        <v>3421</v>
      </c>
      <c r="F510" s="213" t="s">
        <v>297</v>
      </c>
      <c r="G510" s="231" t="s">
        <v>1188</v>
      </c>
      <c r="H510" s="81" t="s">
        <v>49</v>
      </c>
      <c r="I510" s="223"/>
      <c r="J510" s="73"/>
      <c r="K510" s="73"/>
      <c r="L510" s="73"/>
      <c r="M510" s="74"/>
      <c r="N510" s="247"/>
      <c r="O510" s="306"/>
      <c r="P510" s="105"/>
      <c r="Q510" s="75"/>
      <c r="R510" s="75"/>
      <c r="S510" s="75"/>
      <c r="T510" s="75"/>
      <c r="U510" s="75"/>
      <c r="V510" s="75"/>
      <c r="W510" s="75"/>
      <c r="X510" s="75"/>
      <c r="Y510" s="84">
        <f>IF(ISNUMBER(AVERAGE(X513:X522)),AVERAGE(X513:X522),0)</f>
        <v>510</v>
      </c>
      <c r="Z510" s="83"/>
      <c r="AA510" s="83"/>
      <c r="AB510" s="75"/>
      <c r="AC510" s="75"/>
      <c r="AD510" s="75"/>
      <c r="AE510" s="75"/>
      <c r="AF510" s="75"/>
      <c r="AG510" s="75"/>
      <c r="AH510" s="75"/>
      <c r="AI510" s="75"/>
      <c r="AJ510" s="84">
        <f>IF(ISNUMBER(AVERAGE(AI513:AI522)),AVERAGE(AI513:AI522),0)</f>
        <v>0</v>
      </c>
      <c r="AK510" s="83"/>
      <c r="AL510" s="83"/>
      <c r="AM510" s="75"/>
      <c r="AN510" s="75"/>
      <c r="AO510" s="75"/>
      <c r="AP510" s="75"/>
      <c r="AQ510" s="75"/>
      <c r="AR510" s="75"/>
      <c r="AS510" s="75"/>
      <c r="AT510" s="75"/>
      <c r="AU510" s="75"/>
      <c r="AV510" s="75"/>
      <c r="AW510" s="84">
        <f>IF(ISNUMBER(AVERAGE(AV513:AV522)),AVERAGE(AV513:AV522),0)</f>
        <v>835</v>
      </c>
      <c r="AX510" s="83"/>
      <c r="AY510" s="83"/>
      <c r="AZ510" s="79"/>
      <c r="BA510" s="80"/>
      <c r="BB510" s="71"/>
      <c r="BC510" s="95"/>
      <c r="BD510" s="41">
        <v>3</v>
      </c>
      <c r="BE510" s="52">
        <v>34</v>
      </c>
      <c r="BF510" s="103">
        <v>3421</v>
      </c>
      <c r="BG510" s="278" t="s">
        <v>49</v>
      </c>
    </row>
    <row r="511" spans="1:59" s="63" customFormat="1" ht="12.75" x14ac:dyDescent="0.2">
      <c r="A511" s="196">
        <v>3</v>
      </c>
      <c r="B511" s="197" t="s">
        <v>108</v>
      </c>
      <c r="C511" s="208">
        <v>34</v>
      </c>
      <c r="D511" s="209" t="s">
        <v>275</v>
      </c>
      <c r="E511" s="212">
        <v>3421</v>
      </c>
      <c r="F511" s="213" t="s">
        <v>297</v>
      </c>
      <c r="G511" s="231" t="s">
        <v>1188</v>
      </c>
      <c r="H511" s="81" t="s">
        <v>50</v>
      </c>
      <c r="I511" s="223"/>
      <c r="J511" s="73"/>
      <c r="K511" s="73"/>
      <c r="L511" s="73"/>
      <c r="M511" s="74"/>
      <c r="N511" s="247"/>
      <c r="O511" s="306"/>
      <c r="P511" s="105"/>
      <c r="Q511" s="75"/>
      <c r="R511" s="75"/>
      <c r="S511" s="75"/>
      <c r="T511" s="75"/>
      <c r="U511" s="75"/>
      <c r="V511" s="75"/>
      <c r="W511" s="75"/>
      <c r="X511" s="75"/>
      <c r="Y511" s="84">
        <f>MAX(X513:X522)</f>
        <v>5000</v>
      </c>
      <c r="Z511" s="83"/>
      <c r="AA511" s="83"/>
      <c r="AB511" s="75"/>
      <c r="AC511" s="75"/>
      <c r="AD511" s="75"/>
      <c r="AE511" s="75"/>
      <c r="AF511" s="75"/>
      <c r="AG511" s="75"/>
      <c r="AH511" s="75"/>
      <c r="AI511" s="75"/>
      <c r="AJ511" s="84">
        <f>MAX(AI513:AI522)</f>
        <v>0</v>
      </c>
      <c r="AK511" s="83"/>
      <c r="AL511" s="83"/>
      <c r="AM511" s="75"/>
      <c r="AN511" s="75"/>
      <c r="AO511" s="75"/>
      <c r="AP511" s="75"/>
      <c r="AQ511" s="75"/>
      <c r="AR511" s="75"/>
      <c r="AS511" s="75"/>
      <c r="AT511" s="75"/>
      <c r="AU511" s="75"/>
      <c r="AV511" s="75"/>
      <c r="AW511" s="84">
        <f>MAX(AV513:AV522)</f>
        <v>1000</v>
      </c>
      <c r="AX511" s="83"/>
      <c r="AY511" s="83"/>
      <c r="AZ511" s="79"/>
      <c r="BA511" s="80"/>
      <c r="BB511" s="71"/>
      <c r="BC511" s="95"/>
      <c r="BD511" s="41">
        <v>3</v>
      </c>
      <c r="BE511" s="52">
        <v>34</v>
      </c>
      <c r="BF511" s="103">
        <v>3421</v>
      </c>
      <c r="BG511" s="278" t="s">
        <v>50</v>
      </c>
    </row>
    <row r="512" spans="1:59" s="63" customFormat="1" ht="12.75" x14ac:dyDescent="0.2">
      <c r="A512" s="196">
        <v>3</v>
      </c>
      <c r="B512" s="197" t="s">
        <v>108</v>
      </c>
      <c r="C512" s="208">
        <v>34</v>
      </c>
      <c r="D512" s="209" t="s">
        <v>275</v>
      </c>
      <c r="E512" s="212">
        <v>3421</v>
      </c>
      <c r="F512" s="213" t="s">
        <v>297</v>
      </c>
      <c r="G512" s="231" t="s">
        <v>1188</v>
      </c>
      <c r="H512" s="85" t="s">
        <v>51</v>
      </c>
      <c r="I512" s="223"/>
      <c r="J512" s="73"/>
      <c r="K512" s="73"/>
      <c r="L512" s="73"/>
      <c r="M512" s="74"/>
      <c r="N512" s="248">
        <f>SUM(N513:N522)</f>
        <v>10</v>
      </c>
      <c r="O512" s="293">
        <f>SUM(O513:O522)</f>
        <v>0.99999999999999989</v>
      </c>
      <c r="P512" s="292"/>
      <c r="Q512" s="87"/>
      <c r="R512" s="87"/>
      <c r="S512" s="87"/>
      <c r="T512" s="87"/>
      <c r="U512" s="87"/>
      <c r="V512" s="87"/>
      <c r="W512" s="87"/>
      <c r="X512" s="87"/>
      <c r="Y512" s="88"/>
      <c r="Z512" s="86">
        <f>SUM(Z513:Z522)</f>
        <v>510</v>
      </c>
      <c r="AA512" s="88"/>
      <c r="AB512" s="87"/>
      <c r="AC512" s="87"/>
      <c r="AD512" s="87"/>
      <c r="AE512" s="87"/>
      <c r="AF512" s="87"/>
      <c r="AG512" s="87"/>
      <c r="AH512" s="87"/>
      <c r="AI512" s="87"/>
      <c r="AJ512" s="88"/>
      <c r="AK512" s="86">
        <f>SUM(AK513:AK522)</f>
        <v>0</v>
      </c>
      <c r="AL512" s="88"/>
      <c r="AM512" s="87"/>
      <c r="AN512" s="87"/>
      <c r="AO512" s="87"/>
      <c r="AP512" s="87"/>
      <c r="AQ512" s="87"/>
      <c r="AR512" s="87"/>
      <c r="AS512" s="87"/>
      <c r="AT512" s="87"/>
      <c r="AU512" s="87"/>
      <c r="AV512" s="87"/>
      <c r="AW512" s="112"/>
      <c r="AX512" s="86">
        <f>SUM(AX513:AX522)</f>
        <v>835</v>
      </c>
      <c r="AY512" s="88"/>
      <c r="AZ512" s="79"/>
      <c r="BA512" s="80"/>
      <c r="BB512" s="71"/>
      <c r="BC512" s="95"/>
      <c r="BD512" s="41">
        <v>3</v>
      </c>
      <c r="BE512" s="52">
        <v>34</v>
      </c>
      <c r="BF512" s="103">
        <v>3421</v>
      </c>
      <c r="BG512" s="279" t="s">
        <v>51</v>
      </c>
    </row>
    <row r="513" spans="1:59" s="63" customFormat="1" ht="12.75" x14ac:dyDescent="0.2">
      <c r="A513" s="196">
        <v>3</v>
      </c>
      <c r="B513" s="197" t="s">
        <v>108</v>
      </c>
      <c r="C513" s="208">
        <v>34</v>
      </c>
      <c r="D513" s="209" t="s">
        <v>275</v>
      </c>
      <c r="E513" s="212">
        <v>3421</v>
      </c>
      <c r="F513" s="213" t="s">
        <v>297</v>
      </c>
      <c r="G513" s="231" t="s">
        <v>1188</v>
      </c>
      <c r="H513" s="89" t="s">
        <v>52</v>
      </c>
      <c r="I513" s="90" t="s">
        <v>277</v>
      </c>
      <c r="J513" s="90" t="s">
        <v>298</v>
      </c>
      <c r="K513" s="90" t="s">
        <v>64</v>
      </c>
      <c r="L513" s="90" t="s">
        <v>279</v>
      </c>
      <c r="M513" s="91"/>
      <c r="N513" s="312">
        <v>1</v>
      </c>
      <c r="O513" s="313">
        <f>N513/N$512</f>
        <v>0.1</v>
      </c>
      <c r="P513" s="104"/>
      <c r="Q513" s="92"/>
      <c r="R513" s="92"/>
      <c r="S513" s="92"/>
      <c r="T513" s="92"/>
      <c r="U513" s="92"/>
      <c r="V513" s="92"/>
      <c r="W513" s="92"/>
      <c r="X513" s="109">
        <f t="shared" ref="X513:X522" si="53">P513*P$7+Q513*Q$7+R513*R$7+S513*S$7+T513*T$7+U513*U$7+V513*V$7+W513*W$7</f>
        <v>0</v>
      </c>
      <c r="Y513" s="83"/>
      <c r="Z513" s="110">
        <f t="shared" ref="Z513:Z522" si="54">X513*$O513</f>
        <v>0</v>
      </c>
      <c r="AA513" s="111"/>
      <c r="AB513" s="92"/>
      <c r="AC513" s="92"/>
      <c r="AD513" s="92"/>
      <c r="AE513" s="92"/>
      <c r="AF513" s="92"/>
      <c r="AG513" s="92"/>
      <c r="AH513" s="92"/>
      <c r="AI513" s="109">
        <f t="shared" ref="AI513:AI522" si="55">AB513*AB$7+AC513*AC$7+AD513*AD$7+AE513*AE$7+AF513*AF$7+AG513*AG$7+AH513*AH$7</f>
        <v>0</v>
      </c>
      <c r="AJ513" s="83"/>
      <c r="AK513" s="110">
        <f t="shared" ref="AK513:AK522" si="56">AI513*$O513</f>
        <v>0</v>
      </c>
      <c r="AL513" s="111"/>
      <c r="AM513" s="92"/>
      <c r="AN513" s="92"/>
      <c r="AO513" s="92"/>
      <c r="AP513" s="92"/>
      <c r="AQ513" s="92"/>
      <c r="AR513" s="92"/>
      <c r="AS513" s="92">
        <v>1</v>
      </c>
      <c r="AT513" s="92"/>
      <c r="AU513" s="92"/>
      <c r="AV513" s="109">
        <f t="shared" ref="AV513:AV522" si="57">AM513*AM$7+AN513*AN$7+AO513*AO$7+AP513*AP$7+AQ513*AQ$7+AR513*AR$7+AS513*AS$7+AT513*AT$7+AU513*AU$7</f>
        <v>1000</v>
      </c>
      <c r="AW513" s="75"/>
      <c r="AX513" s="110">
        <f t="shared" ref="AX513:AX522" si="58">AV513*$O513</f>
        <v>100</v>
      </c>
      <c r="AY513" s="111"/>
      <c r="AZ513" s="93"/>
      <c r="BA513" s="94" t="s">
        <v>131</v>
      </c>
      <c r="BB513" s="71"/>
      <c r="BC513" s="95"/>
      <c r="BD513" s="41">
        <v>3</v>
      </c>
      <c r="BE513" s="52">
        <v>34</v>
      </c>
      <c r="BF513" s="103">
        <v>3421</v>
      </c>
      <c r="BG513" s="280" t="s">
        <v>52</v>
      </c>
    </row>
    <row r="514" spans="1:59" s="63" customFormat="1" ht="12.75" x14ac:dyDescent="0.2">
      <c r="A514" s="196">
        <v>3</v>
      </c>
      <c r="B514" s="197" t="s">
        <v>108</v>
      </c>
      <c r="C514" s="208">
        <v>34</v>
      </c>
      <c r="D514" s="209" t="s">
        <v>275</v>
      </c>
      <c r="E514" s="212">
        <v>3421</v>
      </c>
      <c r="F514" s="213" t="s">
        <v>297</v>
      </c>
      <c r="G514" s="231" t="s">
        <v>1188</v>
      </c>
      <c r="H514" s="89"/>
      <c r="I514" s="90" t="s">
        <v>280</v>
      </c>
      <c r="J514" s="90" t="s">
        <v>281</v>
      </c>
      <c r="K514" s="90" t="s">
        <v>64</v>
      </c>
      <c r="L514" s="90" t="s">
        <v>282</v>
      </c>
      <c r="M514" s="91"/>
      <c r="N514" s="312">
        <v>1</v>
      </c>
      <c r="O514" s="313">
        <f t="shared" ref="O514:O522" si="59">N514/N$512</f>
        <v>0.1</v>
      </c>
      <c r="P514" s="104"/>
      <c r="Q514" s="92"/>
      <c r="R514" s="92"/>
      <c r="S514" s="92"/>
      <c r="T514" s="92"/>
      <c r="U514" s="92"/>
      <c r="V514" s="92"/>
      <c r="W514" s="92"/>
      <c r="X514" s="109">
        <f t="shared" si="53"/>
        <v>0</v>
      </c>
      <c r="Y514" s="83"/>
      <c r="Z514" s="110">
        <f t="shared" si="54"/>
        <v>0</v>
      </c>
      <c r="AA514" s="111"/>
      <c r="AB514" s="92"/>
      <c r="AC514" s="92"/>
      <c r="AD514" s="92"/>
      <c r="AE514" s="92"/>
      <c r="AF514" s="92"/>
      <c r="AG514" s="92"/>
      <c r="AH514" s="92"/>
      <c r="AI514" s="109">
        <f t="shared" si="55"/>
        <v>0</v>
      </c>
      <c r="AJ514" s="83"/>
      <c r="AK514" s="110">
        <f t="shared" si="56"/>
        <v>0</v>
      </c>
      <c r="AL514" s="111"/>
      <c r="AM514" s="92"/>
      <c r="AN514" s="92"/>
      <c r="AO514" s="92"/>
      <c r="AP514" s="92"/>
      <c r="AQ514" s="92"/>
      <c r="AR514" s="92"/>
      <c r="AS514" s="92">
        <v>1</v>
      </c>
      <c r="AT514" s="92"/>
      <c r="AU514" s="92"/>
      <c r="AV514" s="109">
        <f t="shared" si="57"/>
        <v>1000</v>
      </c>
      <c r="AW514" s="75"/>
      <c r="AX514" s="110">
        <f t="shared" si="58"/>
        <v>100</v>
      </c>
      <c r="AY514" s="111"/>
      <c r="AZ514" s="93"/>
      <c r="BA514" s="94" t="s">
        <v>131</v>
      </c>
      <c r="BB514" s="71"/>
      <c r="BC514" s="95"/>
      <c r="BD514" s="41">
        <v>3</v>
      </c>
      <c r="BE514" s="52">
        <v>34</v>
      </c>
      <c r="BF514" s="103">
        <v>3421</v>
      </c>
      <c r="BG514" s="280" t="s">
        <v>52</v>
      </c>
    </row>
    <row r="515" spans="1:59" s="63" customFormat="1" ht="12.75" x14ac:dyDescent="0.2">
      <c r="A515" s="196">
        <v>3</v>
      </c>
      <c r="B515" s="197" t="s">
        <v>108</v>
      </c>
      <c r="C515" s="208">
        <v>34</v>
      </c>
      <c r="D515" s="209" t="s">
        <v>275</v>
      </c>
      <c r="E515" s="212">
        <v>3421</v>
      </c>
      <c r="F515" s="213" t="s">
        <v>297</v>
      </c>
      <c r="G515" s="231" t="s">
        <v>1188</v>
      </c>
      <c r="H515" s="89"/>
      <c r="I515" s="90" t="s">
        <v>283</v>
      </c>
      <c r="J515" s="90" t="s">
        <v>284</v>
      </c>
      <c r="K515" s="90" t="s">
        <v>64</v>
      </c>
      <c r="L515" s="90" t="s">
        <v>148</v>
      </c>
      <c r="M515" s="91"/>
      <c r="N515" s="312">
        <v>1</v>
      </c>
      <c r="O515" s="313">
        <f t="shared" si="59"/>
        <v>0.1</v>
      </c>
      <c r="P515" s="104"/>
      <c r="Q515" s="92"/>
      <c r="R515" s="92"/>
      <c r="S515" s="92"/>
      <c r="T515" s="92"/>
      <c r="U515" s="92"/>
      <c r="V515" s="92"/>
      <c r="W515" s="92"/>
      <c r="X515" s="109">
        <f t="shared" si="53"/>
        <v>0</v>
      </c>
      <c r="Y515" s="83"/>
      <c r="Z515" s="110">
        <f t="shared" si="54"/>
        <v>0</v>
      </c>
      <c r="AA515" s="111"/>
      <c r="AB515" s="92"/>
      <c r="AC515" s="92"/>
      <c r="AD515" s="92"/>
      <c r="AE515" s="92"/>
      <c r="AF515" s="92"/>
      <c r="AG515" s="92"/>
      <c r="AH515" s="92"/>
      <c r="AI515" s="109">
        <f t="shared" si="55"/>
        <v>0</v>
      </c>
      <c r="AJ515" s="83"/>
      <c r="AK515" s="110">
        <f t="shared" si="56"/>
        <v>0</v>
      </c>
      <c r="AL515" s="111"/>
      <c r="AM515" s="92"/>
      <c r="AN515" s="92"/>
      <c r="AO515" s="92"/>
      <c r="AP515" s="92"/>
      <c r="AQ515" s="92"/>
      <c r="AR515" s="92"/>
      <c r="AS515" s="92">
        <v>1</v>
      </c>
      <c r="AT515" s="92"/>
      <c r="AU515" s="92"/>
      <c r="AV515" s="109">
        <f t="shared" si="57"/>
        <v>1000</v>
      </c>
      <c r="AW515" s="75"/>
      <c r="AX515" s="110">
        <f t="shared" si="58"/>
        <v>100</v>
      </c>
      <c r="AY515" s="111"/>
      <c r="AZ515" s="93"/>
      <c r="BA515" s="94" t="s">
        <v>131</v>
      </c>
      <c r="BB515" s="71"/>
      <c r="BC515" s="95"/>
      <c r="BD515" s="41">
        <v>3</v>
      </c>
      <c r="BE515" s="52">
        <v>34</v>
      </c>
      <c r="BF515" s="103">
        <v>3421</v>
      </c>
      <c r="BG515" s="280" t="s">
        <v>52</v>
      </c>
    </row>
    <row r="516" spans="1:59" s="63" customFormat="1" ht="12.75" x14ac:dyDescent="0.2">
      <c r="A516" s="196">
        <v>3</v>
      </c>
      <c r="B516" s="197" t="s">
        <v>108</v>
      </c>
      <c r="C516" s="208">
        <v>34</v>
      </c>
      <c r="D516" s="209" t="s">
        <v>275</v>
      </c>
      <c r="E516" s="212">
        <v>3421</v>
      </c>
      <c r="F516" s="213" t="s">
        <v>297</v>
      </c>
      <c r="G516" s="231" t="s">
        <v>1188</v>
      </c>
      <c r="H516" s="89"/>
      <c r="I516" s="90" t="s">
        <v>216</v>
      </c>
      <c r="J516" s="90" t="s">
        <v>285</v>
      </c>
      <c r="K516" s="90" t="s">
        <v>64</v>
      </c>
      <c r="L516" s="90" t="s">
        <v>286</v>
      </c>
      <c r="M516" s="91"/>
      <c r="N516" s="312">
        <v>1</v>
      </c>
      <c r="O516" s="313">
        <f t="shared" si="59"/>
        <v>0.1</v>
      </c>
      <c r="P516" s="104"/>
      <c r="Q516" s="92"/>
      <c r="R516" s="92"/>
      <c r="S516" s="92"/>
      <c r="T516" s="92"/>
      <c r="U516" s="92"/>
      <c r="V516" s="92"/>
      <c r="W516" s="92"/>
      <c r="X516" s="109">
        <f t="shared" si="53"/>
        <v>0</v>
      </c>
      <c r="Y516" s="83"/>
      <c r="Z516" s="110">
        <f t="shared" si="54"/>
        <v>0</v>
      </c>
      <c r="AA516" s="111"/>
      <c r="AB516" s="92"/>
      <c r="AC516" s="92"/>
      <c r="AD516" s="92"/>
      <c r="AE516" s="92"/>
      <c r="AF516" s="92"/>
      <c r="AG516" s="92"/>
      <c r="AH516" s="92"/>
      <c r="AI516" s="109">
        <f t="shared" si="55"/>
        <v>0</v>
      </c>
      <c r="AJ516" s="83"/>
      <c r="AK516" s="110">
        <f t="shared" si="56"/>
        <v>0</v>
      </c>
      <c r="AL516" s="111"/>
      <c r="AM516" s="92"/>
      <c r="AN516" s="92"/>
      <c r="AO516" s="92"/>
      <c r="AP516" s="92"/>
      <c r="AQ516" s="92"/>
      <c r="AR516" s="92"/>
      <c r="AS516" s="92">
        <v>1</v>
      </c>
      <c r="AT516" s="92"/>
      <c r="AU516" s="92"/>
      <c r="AV516" s="109">
        <f t="shared" si="57"/>
        <v>1000</v>
      </c>
      <c r="AW516" s="75"/>
      <c r="AX516" s="110">
        <f t="shared" si="58"/>
        <v>100</v>
      </c>
      <c r="AY516" s="111"/>
      <c r="AZ516" s="93"/>
      <c r="BA516" s="94" t="s">
        <v>131</v>
      </c>
      <c r="BB516" s="71"/>
      <c r="BC516" s="95"/>
      <c r="BD516" s="41">
        <v>3</v>
      </c>
      <c r="BE516" s="52">
        <v>34</v>
      </c>
      <c r="BF516" s="103">
        <v>3421</v>
      </c>
      <c r="BG516" s="280" t="s">
        <v>52</v>
      </c>
    </row>
    <row r="517" spans="1:59" s="63" customFormat="1" ht="12.75" x14ac:dyDescent="0.2">
      <c r="A517" s="196">
        <v>3</v>
      </c>
      <c r="B517" s="197" t="s">
        <v>108</v>
      </c>
      <c r="C517" s="208">
        <v>34</v>
      </c>
      <c r="D517" s="209" t="s">
        <v>275</v>
      </c>
      <c r="E517" s="212">
        <v>3421</v>
      </c>
      <c r="F517" s="213" t="s">
        <v>297</v>
      </c>
      <c r="G517" s="231" t="s">
        <v>1188</v>
      </c>
      <c r="H517" s="89"/>
      <c r="I517" s="90" t="s">
        <v>289</v>
      </c>
      <c r="J517" s="90"/>
      <c r="K517" s="90" t="s">
        <v>64</v>
      </c>
      <c r="L517" s="90" t="s">
        <v>138</v>
      </c>
      <c r="M517" s="91"/>
      <c r="N517" s="312">
        <v>1</v>
      </c>
      <c r="O517" s="313">
        <f t="shared" si="59"/>
        <v>0.1</v>
      </c>
      <c r="P517" s="104"/>
      <c r="Q517" s="92"/>
      <c r="R517" s="92"/>
      <c r="S517" s="92"/>
      <c r="T517" s="92"/>
      <c r="U517" s="92"/>
      <c r="V517" s="92"/>
      <c r="W517" s="92"/>
      <c r="X517" s="109">
        <f t="shared" si="53"/>
        <v>0</v>
      </c>
      <c r="Y517" s="83"/>
      <c r="Z517" s="110">
        <f t="shared" si="54"/>
        <v>0</v>
      </c>
      <c r="AA517" s="111"/>
      <c r="AB517" s="92"/>
      <c r="AC517" s="92"/>
      <c r="AD517" s="92"/>
      <c r="AE517" s="92"/>
      <c r="AF517" s="92"/>
      <c r="AG517" s="92"/>
      <c r="AH517" s="92"/>
      <c r="AI517" s="109">
        <f t="shared" si="55"/>
        <v>0</v>
      </c>
      <c r="AJ517" s="83"/>
      <c r="AK517" s="110">
        <f t="shared" si="56"/>
        <v>0</v>
      </c>
      <c r="AL517" s="111"/>
      <c r="AM517" s="92"/>
      <c r="AN517" s="92"/>
      <c r="AO517" s="92"/>
      <c r="AP517" s="92"/>
      <c r="AQ517" s="92"/>
      <c r="AR517" s="92"/>
      <c r="AS517" s="92">
        <v>1</v>
      </c>
      <c r="AT517" s="92"/>
      <c r="AU517" s="92"/>
      <c r="AV517" s="109">
        <f t="shared" si="57"/>
        <v>1000</v>
      </c>
      <c r="AW517" s="75"/>
      <c r="AX517" s="110">
        <f t="shared" si="58"/>
        <v>100</v>
      </c>
      <c r="AY517" s="111"/>
      <c r="AZ517" s="93"/>
      <c r="BA517" s="94" t="s">
        <v>131</v>
      </c>
      <c r="BB517" s="71"/>
      <c r="BC517" s="95"/>
      <c r="BD517" s="41">
        <v>3</v>
      </c>
      <c r="BE517" s="52">
        <v>34</v>
      </c>
      <c r="BF517" s="103">
        <v>3421</v>
      </c>
      <c r="BG517" s="280" t="s">
        <v>52</v>
      </c>
    </row>
    <row r="518" spans="1:59" s="63" customFormat="1" ht="12.75" x14ac:dyDescent="0.2">
      <c r="A518" s="196">
        <v>3</v>
      </c>
      <c r="B518" s="197" t="s">
        <v>108</v>
      </c>
      <c r="C518" s="208">
        <v>34</v>
      </c>
      <c r="D518" s="209" t="s">
        <v>275</v>
      </c>
      <c r="E518" s="212">
        <v>3421</v>
      </c>
      <c r="F518" s="213" t="s">
        <v>297</v>
      </c>
      <c r="G518" s="231" t="s">
        <v>1188</v>
      </c>
      <c r="H518" s="89"/>
      <c r="I518" s="90" t="s">
        <v>290</v>
      </c>
      <c r="J518" s="90"/>
      <c r="K518" s="90" t="s">
        <v>64</v>
      </c>
      <c r="L518" s="90" t="s">
        <v>136</v>
      </c>
      <c r="M518" s="91"/>
      <c r="N518" s="312">
        <v>1</v>
      </c>
      <c r="O518" s="313">
        <f t="shared" si="59"/>
        <v>0.1</v>
      </c>
      <c r="P518" s="104"/>
      <c r="Q518" s="92"/>
      <c r="R518" s="92"/>
      <c r="S518" s="92"/>
      <c r="T518" s="92"/>
      <c r="U518" s="92"/>
      <c r="V518" s="92"/>
      <c r="W518" s="92"/>
      <c r="X518" s="109">
        <f t="shared" si="53"/>
        <v>0</v>
      </c>
      <c r="Y518" s="83"/>
      <c r="Z518" s="110">
        <f t="shared" si="54"/>
        <v>0</v>
      </c>
      <c r="AA518" s="111"/>
      <c r="AB518" s="92"/>
      <c r="AC518" s="92"/>
      <c r="AD518" s="92"/>
      <c r="AE518" s="92"/>
      <c r="AF518" s="92"/>
      <c r="AG518" s="92"/>
      <c r="AH518" s="92"/>
      <c r="AI518" s="109">
        <f t="shared" si="55"/>
        <v>0</v>
      </c>
      <c r="AJ518" s="83"/>
      <c r="AK518" s="110">
        <f t="shared" si="56"/>
        <v>0</v>
      </c>
      <c r="AL518" s="111"/>
      <c r="AM518" s="92"/>
      <c r="AN518" s="92"/>
      <c r="AO518" s="92"/>
      <c r="AP518" s="92"/>
      <c r="AQ518" s="92"/>
      <c r="AR518" s="92"/>
      <c r="AS518" s="92">
        <v>1</v>
      </c>
      <c r="AT518" s="92"/>
      <c r="AU518" s="92"/>
      <c r="AV518" s="109">
        <f t="shared" si="57"/>
        <v>1000</v>
      </c>
      <c r="AW518" s="75"/>
      <c r="AX518" s="110">
        <f t="shared" si="58"/>
        <v>100</v>
      </c>
      <c r="AY518" s="111"/>
      <c r="AZ518" s="93"/>
      <c r="BA518" s="94" t="s">
        <v>131</v>
      </c>
      <c r="BB518" s="71"/>
      <c r="BC518" s="95"/>
      <c r="BD518" s="41">
        <v>3</v>
      </c>
      <c r="BE518" s="52">
        <v>34</v>
      </c>
      <c r="BF518" s="103">
        <v>3421</v>
      </c>
      <c r="BG518" s="280" t="s">
        <v>52</v>
      </c>
    </row>
    <row r="519" spans="1:59" s="63" customFormat="1" ht="12.75" x14ac:dyDescent="0.2">
      <c r="A519" s="196">
        <v>3</v>
      </c>
      <c r="B519" s="197" t="s">
        <v>108</v>
      </c>
      <c r="C519" s="208">
        <v>34</v>
      </c>
      <c r="D519" s="209" t="s">
        <v>275</v>
      </c>
      <c r="E519" s="212">
        <v>3421</v>
      </c>
      <c r="F519" s="213" t="s">
        <v>297</v>
      </c>
      <c r="G519" s="231" t="s">
        <v>1188</v>
      </c>
      <c r="H519" s="89"/>
      <c r="I519" s="90" t="s">
        <v>291</v>
      </c>
      <c r="J519" s="90"/>
      <c r="K519" s="90" t="s">
        <v>64</v>
      </c>
      <c r="L519" s="90" t="s">
        <v>282</v>
      </c>
      <c r="M519" s="91"/>
      <c r="N519" s="312">
        <v>1</v>
      </c>
      <c r="O519" s="313">
        <f t="shared" si="59"/>
        <v>0.1</v>
      </c>
      <c r="P519" s="104"/>
      <c r="Q519" s="92"/>
      <c r="R519" s="92"/>
      <c r="S519" s="92"/>
      <c r="T519" s="92"/>
      <c r="U519" s="92"/>
      <c r="V519" s="92"/>
      <c r="W519" s="92"/>
      <c r="X519" s="109">
        <f t="shared" si="53"/>
        <v>0</v>
      </c>
      <c r="Y519" s="83"/>
      <c r="Z519" s="110">
        <f t="shared" si="54"/>
        <v>0</v>
      </c>
      <c r="AA519" s="111"/>
      <c r="AB519" s="92"/>
      <c r="AC519" s="92"/>
      <c r="AD519" s="92"/>
      <c r="AE519" s="92"/>
      <c r="AF519" s="92"/>
      <c r="AG519" s="92"/>
      <c r="AH519" s="92"/>
      <c r="AI519" s="109">
        <f t="shared" si="55"/>
        <v>0</v>
      </c>
      <c r="AJ519" s="83"/>
      <c r="AK519" s="110">
        <f t="shared" si="56"/>
        <v>0</v>
      </c>
      <c r="AL519" s="111"/>
      <c r="AM519" s="92"/>
      <c r="AN519" s="92"/>
      <c r="AO519" s="92"/>
      <c r="AP519" s="92"/>
      <c r="AQ519" s="92"/>
      <c r="AR519" s="92"/>
      <c r="AS519" s="92">
        <v>1</v>
      </c>
      <c r="AT519" s="92"/>
      <c r="AU519" s="92"/>
      <c r="AV519" s="109">
        <f t="shared" si="57"/>
        <v>1000</v>
      </c>
      <c r="AW519" s="75"/>
      <c r="AX519" s="110">
        <f t="shared" si="58"/>
        <v>100</v>
      </c>
      <c r="AY519" s="111"/>
      <c r="AZ519" s="93"/>
      <c r="BA519" s="94" t="s">
        <v>131</v>
      </c>
      <c r="BB519" s="71"/>
      <c r="BC519" s="95"/>
      <c r="BD519" s="41">
        <v>3</v>
      </c>
      <c r="BE519" s="52">
        <v>34</v>
      </c>
      <c r="BF519" s="103">
        <v>3421</v>
      </c>
      <c r="BG519" s="280" t="s">
        <v>52</v>
      </c>
    </row>
    <row r="520" spans="1:59" s="63" customFormat="1" ht="12.75" x14ac:dyDescent="0.2">
      <c r="A520" s="196">
        <v>3</v>
      </c>
      <c r="B520" s="197" t="s">
        <v>108</v>
      </c>
      <c r="C520" s="208">
        <v>34</v>
      </c>
      <c r="D520" s="209" t="s">
        <v>275</v>
      </c>
      <c r="E520" s="212">
        <v>3421</v>
      </c>
      <c r="F520" s="213" t="s">
        <v>297</v>
      </c>
      <c r="G520" s="231" t="s">
        <v>1188</v>
      </c>
      <c r="H520" s="89"/>
      <c r="I520" s="90" t="s">
        <v>292</v>
      </c>
      <c r="J520" s="90"/>
      <c r="K520" s="90" t="s">
        <v>64</v>
      </c>
      <c r="L520" s="90" t="s">
        <v>202</v>
      </c>
      <c r="M520" s="91"/>
      <c r="N520" s="312">
        <v>1</v>
      </c>
      <c r="O520" s="313">
        <f t="shared" si="59"/>
        <v>0.1</v>
      </c>
      <c r="P520" s="104">
        <v>1</v>
      </c>
      <c r="Q520" s="92"/>
      <c r="R520" s="92"/>
      <c r="S520" s="92"/>
      <c r="T520" s="92"/>
      <c r="U520" s="92"/>
      <c r="V520" s="92"/>
      <c r="W520" s="92"/>
      <c r="X520" s="109">
        <f t="shared" si="53"/>
        <v>100</v>
      </c>
      <c r="Y520" s="83"/>
      <c r="Z520" s="110">
        <f t="shared" si="54"/>
        <v>10</v>
      </c>
      <c r="AA520" s="111"/>
      <c r="AB520" s="92"/>
      <c r="AC520" s="92"/>
      <c r="AD520" s="92"/>
      <c r="AE520" s="92"/>
      <c r="AF520" s="92"/>
      <c r="AG520" s="92"/>
      <c r="AH520" s="92"/>
      <c r="AI520" s="109">
        <f t="shared" si="55"/>
        <v>0</v>
      </c>
      <c r="AJ520" s="83"/>
      <c r="AK520" s="110">
        <f t="shared" si="56"/>
        <v>0</v>
      </c>
      <c r="AL520" s="111"/>
      <c r="AM520" s="92"/>
      <c r="AN520" s="92"/>
      <c r="AO520" s="92"/>
      <c r="AP520" s="92"/>
      <c r="AQ520" s="92">
        <v>1</v>
      </c>
      <c r="AR520" s="92"/>
      <c r="AS520" s="92"/>
      <c r="AT520" s="92"/>
      <c r="AU520" s="92"/>
      <c r="AV520" s="109">
        <f t="shared" si="57"/>
        <v>250</v>
      </c>
      <c r="AW520" s="75"/>
      <c r="AX520" s="110">
        <f t="shared" si="58"/>
        <v>25</v>
      </c>
      <c r="AY520" s="111"/>
      <c r="AZ520" s="93"/>
      <c r="BA520" s="94" t="s">
        <v>131</v>
      </c>
      <c r="BB520" s="71"/>
      <c r="BC520" s="95"/>
      <c r="BD520" s="41">
        <v>3</v>
      </c>
      <c r="BE520" s="52">
        <v>34</v>
      </c>
      <c r="BF520" s="103">
        <v>3421</v>
      </c>
      <c r="BG520" s="280" t="s">
        <v>52</v>
      </c>
    </row>
    <row r="521" spans="1:59" s="63" customFormat="1" ht="12.75" x14ac:dyDescent="0.2">
      <c r="A521" s="196">
        <v>3</v>
      </c>
      <c r="B521" s="197" t="s">
        <v>108</v>
      </c>
      <c r="C521" s="208">
        <v>34</v>
      </c>
      <c r="D521" s="209" t="s">
        <v>275</v>
      </c>
      <c r="E521" s="212">
        <v>3421</v>
      </c>
      <c r="F521" s="213" t="s">
        <v>297</v>
      </c>
      <c r="G521" s="231" t="s">
        <v>1188</v>
      </c>
      <c r="H521" s="89"/>
      <c r="I521" s="90" t="s">
        <v>293</v>
      </c>
      <c r="J521" s="90"/>
      <c r="K521" s="90" t="s">
        <v>90</v>
      </c>
      <c r="L521" s="90" t="s">
        <v>294</v>
      </c>
      <c r="M521" s="91"/>
      <c r="N521" s="312">
        <v>1</v>
      </c>
      <c r="O521" s="313">
        <f t="shared" si="59"/>
        <v>0.1</v>
      </c>
      <c r="P521" s="104"/>
      <c r="Q521" s="92"/>
      <c r="R521" s="92"/>
      <c r="S521" s="92"/>
      <c r="T521" s="92"/>
      <c r="U521" s="92">
        <v>1</v>
      </c>
      <c r="V521" s="92"/>
      <c r="W521" s="92"/>
      <c r="X521" s="109">
        <f t="shared" si="53"/>
        <v>5000</v>
      </c>
      <c r="Y521" s="83"/>
      <c r="Z521" s="110">
        <f t="shared" si="54"/>
        <v>500</v>
      </c>
      <c r="AA521" s="111"/>
      <c r="AB521" s="92"/>
      <c r="AC521" s="92"/>
      <c r="AD521" s="92"/>
      <c r="AE521" s="92"/>
      <c r="AF521" s="92"/>
      <c r="AG521" s="92"/>
      <c r="AH521" s="92"/>
      <c r="AI521" s="109">
        <f t="shared" si="55"/>
        <v>0</v>
      </c>
      <c r="AJ521" s="83"/>
      <c r="AK521" s="110">
        <f t="shared" si="56"/>
        <v>0</v>
      </c>
      <c r="AL521" s="111"/>
      <c r="AM521" s="92"/>
      <c r="AN521" s="92"/>
      <c r="AO521" s="92"/>
      <c r="AP521" s="92">
        <v>1</v>
      </c>
      <c r="AQ521" s="92"/>
      <c r="AR521" s="92"/>
      <c r="AS521" s="92"/>
      <c r="AT521" s="92"/>
      <c r="AU521" s="92"/>
      <c r="AV521" s="109">
        <f t="shared" si="57"/>
        <v>100</v>
      </c>
      <c r="AW521" s="75"/>
      <c r="AX521" s="110">
        <f t="shared" si="58"/>
        <v>10</v>
      </c>
      <c r="AY521" s="111"/>
      <c r="AZ521" s="93"/>
      <c r="BA521" s="94" t="s">
        <v>131</v>
      </c>
      <c r="BB521" s="71"/>
      <c r="BC521" s="95"/>
      <c r="BD521" s="41">
        <v>3</v>
      </c>
      <c r="BE521" s="52">
        <v>34</v>
      </c>
      <c r="BF521" s="103">
        <v>3421</v>
      </c>
      <c r="BG521" s="280" t="s">
        <v>52</v>
      </c>
    </row>
    <row r="522" spans="1:59" s="63" customFormat="1" ht="12.75" x14ac:dyDescent="0.2">
      <c r="A522" s="196">
        <v>3</v>
      </c>
      <c r="B522" s="197" t="s">
        <v>108</v>
      </c>
      <c r="C522" s="208">
        <v>34</v>
      </c>
      <c r="D522" s="209" t="s">
        <v>275</v>
      </c>
      <c r="E522" s="212">
        <v>3421</v>
      </c>
      <c r="F522" s="213" t="s">
        <v>297</v>
      </c>
      <c r="G522" s="231" t="s">
        <v>1188</v>
      </c>
      <c r="H522" s="89"/>
      <c r="I522" s="90" t="s">
        <v>295</v>
      </c>
      <c r="J522" s="90"/>
      <c r="K522" s="90" t="s">
        <v>64</v>
      </c>
      <c r="L522" s="90" t="s">
        <v>136</v>
      </c>
      <c r="M522" s="91"/>
      <c r="N522" s="312">
        <v>1</v>
      </c>
      <c r="O522" s="313">
        <f t="shared" si="59"/>
        <v>0.1</v>
      </c>
      <c r="P522" s="104"/>
      <c r="Q522" s="92"/>
      <c r="R522" s="92"/>
      <c r="S522" s="92"/>
      <c r="T522" s="92"/>
      <c r="U522" s="92"/>
      <c r="V522" s="92"/>
      <c r="W522" s="92"/>
      <c r="X522" s="109">
        <f t="shared" si="53"/>
        <v>0</v>
      </c>
      <c r="Y522" s="83"/>
      <c r="Z522" s="110">
        <f t="shared" si="54"/>
        <v>0</v>
      </c>
      <c r="AA522" s="111"/>
      <c r="AB522" s="92"/>
      <c r="AC522" s="92"/>
      <c r="AD522" s="92"/>
      <c r="AE522" s="92"/>
      <c r="AF522" s="92"/>
      <c r="AG522" s="92"/>
      <c r="AH522" s="92"/>
      <c r="AI522" s="109">
        <f t="shared" si="55"/>
        <v>0</v>
      </c>
      <c r="AJ522" s="83"/>
      <c r="AK522" s="110">
        <f t="shared" si="56"/>
        <v>0</v>
      </c>
      <c r="AL522" s="111"/>
      <c r="AM522" s="92"/>
      <c r="AN522" s="92"/>
      <c r="AO522" s="92"/>
      <c r="AP522" s="92"/>
      <c r="AQ522" s="92"/>
      <c r="AR522" s="92"/>
      <c r="AS522" s="92">
        <v>1</v>
      </c>
      <c r="AT522" s="92"/>
      <c r="AU522" s="92"/>
      <c r="AV522" s="109">
        <f t="shared" si="57"/>
        <v>1000</v>
      </c>
      <c r="AW522" s="75"/>
      <c r="AX522" s="110">
        <f t="shared" si="58"/>
        <v>100</v>
      </c>
      <c r="AY522" s="111"/>
      <c r="AZ522" s="93"/>
      <c r="BA522" s="94" t="s">
        <v>131</v>
      </c>
      <c r="BB522" s="71"/>
      <c r="BC522" s="95"/>
      <c r="BD522" s="41">
        <v>3</v>
      </c>
      <c r="BE522" s="52">
        <v>34</v>
      </c>
      <c r="BF522" s="103">
        <v>3421</v>
      </c>
      <c r="BG522" s="280" t="s">
        <v>52</v>
      </c>
    </row>
    <row r="523" spans="1:59" s="63" customFormat="1" ht="12.75" x14ac:dyDescent="0.2">
      <c r="A523" s="196">
        <v>3</v>
      </c>
      <c r="B523" s="197" t="s">
        <v>108</v>
      </c>
      <c r="C523" s="208">
        <v>34</v>
      </c>
      <c r="D523" s="209" t="s">
        <v>275</v>
      </c>
      <c r="E523" s="212">
        <v>3421</v>
      </c>
      <c r="F523" s="213" t="s">
        <v>297</v>
      </c>
      <c r="G523" s="231" t="s">
        <v>1188</v>
      </c>
      <c r="H523" s="65"/>
      <c r="I523" s="222"/>
      <c r="J523" s="66"/>
      <c r="K523" s="66"/>
      <c r="L523" s="66"/>
      <c r="M523" s="64"/>
      <c r="N523" s="304"/>
      <c r="O523" s="305"/>
      <c r="P523" s="127"/>
      <c r="Q523" s="67"/>
      <c r="R523" s="67"/>
      <c r="S523" s="67"/>
      <c r="T523" s="67"/>
      <c r="U523" s="67"/>
      <c r="V523" s="67"/>
      <c r="W523" s="67"/>
      <c r="X523" s="67"/>
      <c r="Y523" s="68"/>
      <c r="Z523" s="68"/>
      <c r="AA523" s="68"/>
      <c r="AB523" s="67"/>
      <c r="AC523" s="67"/>
      <c r="AD523" s="67"/>
      <c r="AE523" s="67"/>
      <c r="AF523" s="67"/>
      <c r="AG523" s="67"/>
      <c r="AH523" s="67"/>
      <c r="AI523" s="67"/>
      <c r="AJ523" s="68"/>
      <c r="AK523" s="68"/>
      <c r="AL523" s="68"/>
      <c r="AM523" s="67"/>
      <c r="AN523" s="67"/>
      <c r="AO523" s="67"/>
      <c r="AP523" s="67"/>
      <c r="AQ523" s="67"/>
      <c r="AR523" s="67"/>
      <c r="AS523" s="67"/>
      <c r="AT523" s="67"/>
      <c r="AU523" s="67"/>
      <c r="AV523" s="67"/>
      <c r="AW523" s="67"/>
      <c r="AX523" s="68"/>
      <c r="AY523" s="68"/>
      <c r="AZ523" s="69"/>
      <c r="BA523" s="70"/>
      <c r="BB523" s="71"/>
      <c r="BC523" s="95"/>
      <c r="BD523" s="41">
        <v>3</v>
      </c>
      <c r="BE523" s="52">
        <v>34</v>
      </c>
      <c r="BF523" s="103">
        <v>3421</v>
      </c>
      <c r="BG523" s="275"/>
    </row>
    <row r="524" spans="1:59" s="63" customFormat="1" ht="12.75" x14ac:dyDescent="0.2">
      <c r="A524" s="196">
        <v>3</v>
      </c>
      <c r="B524" s="197" t="s">
        <v>108</v>
      </c>
      <c r="C524" s="208">
        <v>34</v>
      </c>
      <c r="D524" s="209" t="s">
        <v>275</v>
      </c>
      <c r="E524" s="212">
        <v>3421</v>
      </c>
      <c r="F524" s="213" t="s">
        <v>297</v>
      </c>
      <c r="G524" s="232"/>
      <c r="H524" s="97"/>
      <c r="I524" s="224"/>
      <c r="J524" s="98"/>
      <c r="K524" s="98"/>
      <c r="L524" s="98"/>
      <c r="M524" s="96"/>
      <c r="N524" s="307"/>
      <c r="O524" s="246"/>
      <c r="P524" s="124"/>
      <c r="Q524" s="99"/>
      <c r="R524" s="99"/>
      <c r="S524" s="99"/>
      <c r="T524" s="99"/>
      <c r="U524" s="99"/>
      <c r="V524" s="99"/>
      <c r="W524" s="99"/>
      <c r="X524" s="99"/>
      <c r="Y524" s="100"/>
      <c r="Z524" s="100"/>
      <c r="AA524" s="100"/>
      <c r="AB524" s="99"/>
      <c r="AC524" s="99"/>
      <c r="AD524" s="99"/>
      <c r="AE524" s="99"/>
      <c r="AF524" s="99"/>
      <c r="AG524" s="99"/>
      <c r="AH524" s="99"/>
      <c r="AI524" s="99"/>
      <c r="AJ524" s="100"/>
      <c r="AK524" s="100"/>
      <c r="AL524" s="100"/>
      <c r="AM524" s="99"/>
      <c r="AN524" s="99"/>
      <c r="AO524" s="99"/>
      <c r="AP524" s="99"/>
      <c r="AQ524" s="99"/>
      <c r="AR524" s="99"/>
      <c r="AS524" s="99"/>
      <c r="AT524" s="99"/>
      <c r="AU524" s="99"/>
      <c r="AV524" s="99"/>
      <c r="AW524" s="99"/>
      <c r="AX524" s="100"/>
      <c r="AY524" s="100"/>
      <c r="AZ524" s="101"/>
      <c r="BA524" s="102"/>
      <c r="BB524" s="95"/>
      <c r="BC524" s="95"/>
      <c r="BD524" s="41">
        <v>3</v>
      </c>
      <c r="BE524" s="52">
        <v>34</v>
      </c>
      <c r="BF524" s="103">
        <v>3421</v>
      </c>
      <c r="BG524" s="277"/>
    </row>
    <row r="525" spans="1:59" s="63" customFormat="1" ht="12.75" x14ac:dyDescent="0.2">
      <c r="A525" s="196">
        <v>3</v>
      </c>
      <c r="B525" s="197" t="s">
        <v>108</v>
      </c>
      <c r="C525" s="208">
        <v>34</v>
      </c>
      <c r="D525" s="209" t="s">
        <v>275</v>
      </c>
      <c r="E525" s="210">
        <v>3431</v>
      </c>
      <c r="F525" s="211" t="s">
        <v>299</v>
      </c>
      <c r="G525" s="230"/>
      <c r="H525" s="56"/>
      <c r="I525" s="221"/>
      <c r="J525" s="57"/>
      <c r="K525" s="57"/>
      <c r="L525" s="57"/>
      <c r="M525" s="55"/>
      <c r="N525" s="303"/>
      <c r="O525" s="245"/>
      <c r="P525" s="122"/>
      <c r="Q525" s="122"/>
      <c r="R525" s="122"/>
      <c r="S525" s="122"/>
      <c r="T525" s="122"/>
      <c r="U525" s="122"/>
      <c r="V525" s="122"/>
      <c r="W525" s="122"/>
      <c r="X525" s="122"/>
      <c r="Y525" s="59"/>
      <c r="Z525" s="123"/>
      <c r="AA525" s="123"/>
      <c r="AB525" s="122"/>
      <c r="AC525" s="122"/>
      <c r="AD525" s="122"/>
      <c r="AE525" s="122"/>
      <c r="AF525" s="122"/>
      <c r="AG525" s="122"/>
      <c r="AH525" s="122"/>
      <c r="AI525" s="122"/>
      <c r="AJ525" s="59"/>
      <c r="AK525" s="123"/>
      <c r="AL525" s="123"/>
      <c r="AM525" s="122"/>
      <c r="AN525" s="122"/>
      <c r="AO525" s="122"/>
      <c r="AP525" s="122"/>
      <c r="AQ525" s="122"/>
      <c r="AR525" s="122"/>
      <c r="AS525" s="122"/>
      <c r="AT525" s="122"/>
      <c r="AU525" s="122"/>
      <c r="AV525" s="122"/>
      <c r="AW525" s="58"/>
      <c r="AX525" s="123"/>
      <c r="AY525" s="59"/>
      <c r="AZ525" s="60"/>
      <c r="BA525" s="61"/>
      <c r="BB525" s="54"/>
      <c r="BC525" s="54"/>
      <c r="BD525" s="41">
        <v>3</v>
      </c>
      <c r="BE525" s="52">
        <v>34</v>
      </c>
      <c r="BF525" s="62">
        <v>3431</v>
      </c>
      <c r="BG525" s="274"/>
    </row>
    <row r="526" spans="1:59" s="63" customFormat="1" ht="12.75" x14ac:dyDescent="0.2">
      <c r="A526" s="196">
        <v>3</v>
      </c>
      <c r="B526" s="197" t="s">
        <v>108</v>
      </c>
      <c r="C526" s="208">
        <v>34</v>
      </c>
      <c r="D526" s="209" t="s">
        <v>275</v>
      </c>
      <c r="E526" s="210">
        <v>3431</v>
      </c>
      <c r="F526" s="211" t="s">
        <v>299</v>
      </c>
      <c r="G526" s="230"/>
      <c r="H526" s="56"/>
      <c r="I526" s="221"/>
      <c r="J526" s="57"/>
      <c r="K526" s="57"/>
      <c r="L526" s="57"/>
      <c r="M526" s="55"/>
      <c r="N526" s="303"/>
      <c r="O526" s="245"/>
      <c r="P526" s="122"/>
      <c r="Q526" s="58"/>
      <c r="R526" s="58"/>
      <c r="S526" s="58"/>
      <c r="T526" s="58"/>
      <c r="U526" s="58"/>
      <c r="V526" s="58"/>
      <c r="W526" s="58"/>
      <c r="X526" s="58"/>
      <c r="Y526" s="59"/>
      <c r="Z526" s="59"/>
      <c r="AA526" s="59"/>
      <c r="AB526" s="58"/>
      <c r="AC526" s="58"/>
      <c r="AD526" s="58"/>
      <c r="AE526" s="58"/>
      <c r="AF526" s="58"/>
      <c r="AG526" s="58"/>
      <c r="AH526" s="58"/>
      <c r="AI526" s="58"/>
      <c r="AJ526" s="59"/>
      <c r="AK526" s="59"/>
      <c r="AL526" s="59"/>
      <c r="AM526" s="58"/>
      <c r="AN526" s="58"/>
      <c r="AO526" s="58"/>
      <c r="AP526" s="58"/>
      <c r="AQ526" s="58"/>
      <c r="AR526" s="58"/>
      <c r="AS526" s="58"/>
      <c r="AT526" s="58"/>
      <c r="AU526" s="58"/>
      <c r="AV526" s="58"/>
      <c r="AW526" s="58"/>
      <c r="AX526" s="59"/>
      <c r="AY526" s="59"/>
      <c r="AZ526" s="60"/>
      <c r="BA526" s="61"/>
      <c r="BB526" s="54"/>
      <c r="BC526" s="54"/>
      <c r="BD526" s="41">
        <v>3</v>
      </c>
      <c r="BE526" s="52">
        <v>34</v>
      </c>
      <c r="BF526" s="62">
        <v>3431</v>
      </c>
      <c r="BG526" s="274"/>
    </row>
    <row r="527" spans="1:59" s="63" customFormat="1" ht="12.75" x14ac:dyDescent="0.2">
      <c r="A527" s="196">
        <v>3</v>
      </c>
      <c r="B527" s="197" t="s">
        <v>108</v>
      </c>
      <c r="C527" s="208">
        <v>34</v>
      </c>
      <c r="D527" s="209" t="s">
        <v>275</v>
      </c>
      <c r="E527" s="210">
        <v>3431</v>
      </c>
      <c r="F527" s="211" t="s">
        <v>299</v>
      </c>
      <c r="G527" s="231" t="s">
        <v>215</v>
      </c>
      <c r="H527" s="65"/>
      <c r="I527" s="222"/>
      <c r="J527" s="66"/>
      <c r="K527" s="66"/>
      <c r="L527" s="66"/>
      <c r="M527" s="64"/>
      <c r="N527" s="308"/>
      <c r="O527" s="309"/>
      <c r="P527" s="127"/>
      <c r="Q527" s="67"/>
      <c r="R527" s="67"/>
      <c r="S527" s="67"/>
      <c r="T527" s="67"/>
      <c r="U527" s="67"/>
      <c r="V527" s="67"/>
      <c r="W527" s="67"/>
      <c r="X527" s="67"/>
      <c r="Y527" s="68"/>
      <c r="Z527" s="68"/>
      <c r="AA527" s="68"/>
      <c r="AB527" s="67"/>
      <c r="AC527" s="67"/>
      <c r="AD527" s="67"/>
      <c r="AE527" s="67"/>
      <c r="AF527" s="67"/>
      <c r="AG527" s="67"/>
      <c r="AH527" s="67"/>
      <c r="AI527" s="67"/>
      <c r="AJ527" s="68"/>
      <c r="AK527" s="68"/>
      <c r="AL527" s="68"/>
      <c r="AM527" s="67"/>
      <c r="AN527" s="67"/>
      <c r="AO527" s="67"/>
      <c r="AP527" s="67"/>
      <c r="AQ527" s="67"/>
      <c r="AR527" s="67"/>
      <c r="AS527" s="67"/>
      <c r="AT527" s="67"/>
      <c r="AU527" s="67"/>
      <c r="AV527" s="67"/>
      <c r="AW527" s="67"/>
      <c r="AX527" s="68"/>
      <c r="AY527" s="68"/>
      <c r="AZ527" s="69"/>
      <c r="BA527" s="70"/>
      <c r="BB527" s="71"/>
      <c r="BC527" s="54"/>
      <c r="BD527" s="41">
        <v>3</v>
      </c>
      <c r="BE527" s="52">
        <v>34</v>
      </c>
      <c r="BF527" s="62">
        <v>3431</v>
      </c>
      <c r="BG527" s="275"/>
    </row>
    <row r="528" spans="1:59" s="63" customFormat="1" ht="12.75" x14ac:dyDescent="0.2">
      <c r="A528" s="196">
        <v>3</v>
      </c>
      <c r="B528" s="197" t="s">
        <v>108</v>
      </c>
      <c r="C528" s="208">
        <v>34</v>
      </c>
      <c r="D528" s="209" t="s">
        <v>275</v>
      </c>
      <c r="E528" s="210">
        <v>3431</v>
      </c>
      <c r="F528" s="211" t="s">
        <v>299</v>
      </c>
      <c r="G528" s="231" t="s">
        <v>215</v>
      </c>
      <c r="H528" s="72" t="s">
        <v>47</v>
      </c>
      <c r="I528" s="223"/>
      <c r="J528" s="73"/>
      <c r="K528" s="73"/>
      <c r="L528" s="73"/>
      <c r="M528" s="74"/>
      <c r="N528" s="247"/>
      <c r="O528" s="306"/>
      <c r="P528" s="105"/>
      <c r="Q528" s="75"/>
      <c r="R528" s="75"/>
      <c r="S528" s="75"/>
      <c r="T528" s="75"/>
      <c r="U528" s="75"/>
      <c r="V528" s="75"/>
      <c r="W528" s="75"/>
      <c r="X528" s="75"/>
      <c r="Y528" s="76">
        <f>IF(ISNUMBER(VLOOKUP(Y530,P$7:W$7,MATCH(Y530,P$7:W$7))),VLOOKUP(Y530,P$7:W$7,MATCH(Y530,P$7:W$7)),IF(N532=0,"No Data",IF(Y530&gt;0,"&lt;100",0)))</f>
        <v>10000</v>
      </c>
      <c r="Z528" s="77">
        <f>IF(ISNUMBER(VLOOKUP(Z532,P$7:W$7,MATCH(Z532,P$7:W$7))),VLOOKUP(Z532,P$7:W$7,MATCH(Z532,P$7:W$7)),IF(N532=0,"No Data",IF(Z532&gt;0,"&lt;100",0)))</f>
        <v>10000</v>
      </c>
      <c r="AA528" s="106">
        <f>IF(ISNUMBER(Z528),Z528,0)</f>
        <v>10000</v>
      </c>
      <c r="AB528" s="75"/>
      <c r="AC528" s="75"/>
      <c r="AD528" s="75"/>
      <c r="AE528" s="75"/>
      <c r="AF528" s="75"/>
      <c r="AG528" s="75"/>
      <c r="AH528" s="75"/>
      <c r="AI528" s="75"/>
      <c r="AJ528" s="76">
        <f>IF(ISNUMBER(VLOOKUP(AJ530,AB$7:AH$7,MATCH(AJ530,AB$7:AH$7))),VLOOKUP(AJ530,AB$7:AH$7,MATCH(AJ530,AB$7:AH$7)),IF(N532=0,"No Data",IF(AJ530&gt;0,"&lt;50",0)))</f>
        <v>0</v>
      </c>
      <c r="AK528" s="77">
        <f>IF(ISNUMBER(VLOOKUP(AK532,AB$7:AH$7,MATCH(AK532,AB$7:AH$7))),VLOOKUP(AK532,AB$7:AH$7,MATCH(AK532,AB$7:AH$7)),IF(N532=0,"No Data",IF(AK532&gt;0,"&lt;50",0)))</f>
        <v>0</v>
      </c>
      <c r="AL528" s="106">
        <f>IF(ISNUMBER(AK528),AK528,0)</f>
        <v>0</v>
      </c>
      <c r="AM528" s="75"/>
      <c r="AN528" s="75"/>
      <c r="AO528" s="75"/>
      <c r="AP528" s="75"/>
      <c r="AQ528" s="75"/>
      <c r="AR528" s="75"/>
      <c r="AS528" s="75"/>
      <c r="AT528" s="75"/>
      <c r="AU528" s="75"/>
      <c r="AV528" s="75"/>
      <c r="AW528" s="76">
        <f>IF(ISNUMBER(VLOOKUP(AW530,AM$7:AU$7,MATCH(AW530,AM$7:AU$7))),VLOOKUP(AW530,AM$7:AU$7,MATCH(AW530,AM$7:AU$7)),IF(N532=0,"No Data",IF(AW530&gt;0,"&lt;10",0)))</f>
        <v>250</v>
      </c>
      <c r="AX528" s="77">
        <f>IF(ISNUMBER(VLOOKUP(AX532,AM$7:AU$7,MATCH(AX532,AM$7:AU$7))),VLOOKUP(AX532,AM$7:AU$7,MATCH(AX532,AM$7:AU$7)),IF(N532=0,"No Data",IF(AX532&gt;0,"&lt;10",0)))</f>
        <v>250</v>
      </c>
      <c r="AY528" s="106">
        <f>IF(ISNUMBER(AX528),AX528,0)</f>
        <v>250</v>
      </c>
      <c r="AZ528" s="79"/>
      <c r="BA528" s="80"/>
      <c r="BB528" s="71"/>
      <c r="BC528" s="54"/>
      <c r="BD528" s="41">
        <v>3</v>
      </c>
      <c r="BE528" s="52">
        <v>34</v>
      </c>
      <c r="BF528" s="62">
        <v>3431</v>
      </c>
      <c r="BG528" s="276" t="s">
        <v>47</v>
      </c>
    </row>
    <row r="529" spans="1:59" s="63" customFormat="1" ht="12.75" x14ac:dyDescent="0.2">
      <c r="A529" s="196">
        <v>3</v>
      </c>
      <c r="B529" s="197" t="s">
        <v>108</v>
      </c>
      <c r="C529" s="208">
        <v>34</v>
      </c>
      <c r="D529" s="209" t="s">
        <v>275</v>
      </c>
      <c r="E529" s="210">
        <v>3431</v>
      </c>
      <c r="F529" s="211" t="s">
        <v>299</v>
      </c>
      <c r="G529" s="231" t="s">
        <v>215</v>
      </c>
      <c r="H529" s="81" t="s">
        <v>48</v>
      </c>
      <c r="I529" s="223"/>
      <c r="J529" s="73"/>
      <c r="K529" s="73"/>
      <c r="L529" s="73"/>
      <c r="M529" s="74"/>
      <c r="N529" s="247"/>
      <c r="O529" s="306"/>
      <c r="P529" s="105"/>
      <c r="Q529" s="75"/>
      <c r="R529" s="75"/>
      <c r="S529" s="75"/>
      <c r="T529" s="75"/>
      <c r="U529" s="75"/>
      <c r="V529" s="75"/>
      <c r="W529" s="75"/>
      <c r="X529" s="75"/>
      <c r="Y529" s="82">
        <f>MIN(X533:X536)</f>
        <v>5000</v>
      </c>
      <c r="Z529" s="83"/>
      <c r="AA529" s="83"/>
      <c r="AB529" s="75"/>
      <c r="AC529" s="75"/>
      <c r="AD529" s="75"/>
      <c r="AE529" s="75"/>
      <c r="AF529" s="75"/>
      <c r="AG529" s="75"/>
      <c r="AH529" s="75"/>
      <c r="AI529" s="75"/>
      <c r="AJ529" s="82">
        <f>MIN(AI533:AI536)</f>
        <v>0</v>
      </c>
      <c r="AK529" s="83"/>
      <c r="AL529" s="83"/>
      <c r="AM529" s="75"/>
      <c r="AN529" s="75"/>
      <c r="AO529" s="75"/>
      <c r="AP529" s="75"/>
      <c r="AQ529" s="75"/>
      <c r="AR529" s="75"/>
      <c r="AS529" s="75"/>
      <c r="AT529" s="75"/>
      <c r="AU529" s="75"/>
      <c r="AV529" s="75"/>
      <c r="AW529" s="82">
        <f>MIN(AV533:AV536)</f>
        <v>100</v>
      </c>
      <c r="AX529" s="83"/>
      <c r="AY529" s="83"/>
      <c r="AZ529" s="79"/>
      <c r="BA529" s="80"/>
      <c r="BB529" s="71"/>
      <c r="BC529" s="54"/>
      <c r="BD529" s="41">
        <v>3</v>
      </c>
      <c r="BE529" s="52">
        <v>34</v>
      </c>
      <c r="BF529" s="62">
        <v>3431</v>
      </c>
      <c r="BG529" s="278" t="s">
        <v>48</v>
      </c>
    </row>
    <row r="530" spans="1:59" s="63" customFormat="1" ht="12.75" x14ac:dyDescent="0.2">
      <c r="A530" s="196">
        <v>3</v>
      </c>
      <c r="B530" s="197" t="s">
        <v>108</v>
      </c>
      <c r="C530" s="208">
        <v>34</v>
      </c>
      <c r="D530" s="209" t="s">
        <v>275</v>
      </c>
      <c r="E530" s="210">
        <v>3431</v>
      </c>
      <c r="F530" s="211" t="s">
        <v>299</v>
      </c>
      <c r="G530" s="231" t="s">
        <v>215</v>
      </c>
      <c r="H530" s="81" t="s">
        <v>49</v>
      </c>
      <c r="I530" s="223"/>
      <c r="J530" s="73"/>
      <c r="K530" s="73"/>
      <c r="L530" s="73"/>
      <c r="M530" s="74"/>
      <c r="N530" s="247"/>
      <c r="O530" s="306"/>
      <c r="P530" s="105"/>
      <c r="Q530" s="75"/>
      <c r="R530" s="75"/>
      <c r="S530" s="75"/>
      <c r="T530" s="75"/>
      <c r="U530" s="75"/>
      <c r="V530" s="75"/>
      <c r="W530" s="75"/>
      <c r="X530" s="75"/>
      <c r="Y530" s="84">
        <f>IF(ISNUMBER(AVERAGE(X533:X536)),AVERAGE(X533:X536),0)</f>
        <v>11666.666666666666</v>
      </c>
      <c r="Z530" s="83"/>
      <c r="AA530" s="83"/>
      <c r="AB530" s="75"/>
      <c r="AC530" s="75"/>
      <c r="AD530" s="75"/>
      <c r="AE530" s="75"/>
      <c r="AF530" s="75"/>
      <c r="AG530" s="75"/>
      <c r="AH530" s="75"/>
      <c r="AI530" s="75"/>
      <c r="AJ530" s="84">
        <f>IF(ISNUMBER(AVERAGE(AI533:AI536)),AVERAGE(AI533:AI536),0)</f>
        <v>0</v>
      </c>
      <c r="AK530" s="83"/>
      <c r="AL530" s="83"/>
      <c r="AM530" s="75"/>
      <c r="AN530" s="75"/>
      <c r="AO530" s="75"/>
      <c r="AP530" s="75"/>
      <c r="AQ530" s="75"/>
      <c r="AR530" s="75"/>
      <c r="AS530" s="75"/>
      <c r="AT530" s="75"/>
      <c r="AU530" s="75"/>
      <c r="AV530" s="75"/>
      <c r="AW530" s="84">
        <f>IF(ISNUMBER(AVERAGE(AV533:AV536)),AVERAGE(AV533:AV536),0)</f>
        <v>400</v>
      </c>
      <c r="AX530" s="83"/>
      <c r="AY530" s="83"/>
      <c r="AZ530" s="79"/>
      <c r="BA530" s="80"/>
      <c r="BB530" s="71"/>
      <c r="BC530" s="54"/>
      <c r="BD530" s="41">
        <v>3</v>
      </c>
      <c r="BE530" s="52">
        <v>34</v>
      </c>
      <c r="BF530" s="62">
        <v>3431</v>
      </c>
      <c r="BG530" s="278" t="s">
        <v>49</v>
      </c>
    </row>
    <row r="531" spans="1:59" s="63" customFormat="1" ht="12.75" x14ac:dyDescent="0.2">
      <c r="A531" s="196">
        <v>3</v>
      </c>
      <c r="B531" s="197" t="s">
        <v>108</v>
      </c>
      <c r="C531" s="208">
        <v>34</v>
      </c>
      <c r="D531" s="209" t="s">
        <v>275</v>
      </c>
      <c r="E531" s="210">
        <v>3431</v>
      </c>
      <c r="F531" s="211" t="s">
        <v>299</v>
      </c>
      <c r="G531" s="231" t="s">
        <v>215</v>
      </c>
      <c r="H531" s="81" t="s">
        <v>50</v>
      </c>
      <c r="I531" s="223"/>
      <c r="J531" s="73"/>
      <c r="K531" s="73"/>
      <c r="L531" s="73"/>
      <c r="M531" s="74"/>
      <c r="N531" s="247"/>
      <c r="O531" s="306"/>
      <c r="P531" s="105"/>
      <c r="Q531" s="75"/>
      <c r="R531" s="75"/>
      <c r="S531" s="75"/>
      <c r="T531" s="75"/>
      <c r="U531" s="75"/>
      <c r="V531" s="75"/>
      <c r="W531" s="75"/>
      <c r="X531" s="75"/>
      <c r="Y531" s="84">
        <f>MAX(X533:X536)</f>
        <v>25000</v>
      </c>
      <c r="Z531" s="83"/>
      <c r="AA531" s="83"/>
      <c r="AB531" s="75"/>
      <c r="AC531" s="75"/>
      <c r="AD531" s="75"/>
      <c r="AE531" s="75"/>
      <c r="AF531" s="75"/>
      <c r="AG531" s="75"/>
      <c r="AH531" s="75"/>
      <c r="AI531" s="75"/>
      <c r="AJ531" s="84">
        <f>MAX(AI533:AI536)</f>
        <v>0</v>
      </c>
      <c r="AK531" s="83"/>
      <c r="AL531" s="83"/>
      <c r="AM531" s="75"/>
      <c r="AN531" s="75"/>
      <c r="AO531" s="75"/>
      <c r="AP531" s="75"/>
      <c r="AQ531" s="75"/>
      <c r="AR531" s="75"/>
      <c r="AS531" s="75"/>
      <c r="AT531" s="75"/>
      <c r="AU531" s="75"/>
      <c r="AV531" s="75"/>
      <c r="AW531" s="84">
        <f>MAX(AV533:AV536)</f>
        <v>1000</v>
      </c>
      <c r="AX531" s="83"/>
      <c r="AY531" s="83"/>
      <c r="AZ531" s="79"/>
      <c r="BA531" s="80"/>
      <c r="BB531" s="71"/>
      <c r="BC531" s="54"/>
      <c r="BD531" s="41">
        <v>3</v>
      </c>
      <c r="BE531" s="52">
        <v>34</v>
      </c>
      <c r="BF531" s="62">
        <v>3431</v>
      </c>
      <c r="BG531" s="278" t="s">
        <v>50</v>
      </c>
    </row>
    <row r="532" spans="1:59" s="63" customFormat="1" ht="12.75" x14ac:dyDescent="0.2">
      <c r="A532" s="196">
        <v>3</v>
      </c>
      <c r="B532" s="197" t="s">
        <v>108</v>
      </c>
      <c r="C532" s="208">
        <v>34</v>
      </c>
      <c r="D532" s="209" t="s">
        <v>275</v>
      </c>
      <c r="E532" s="210">
        <v>3431</v>
      </c>
      <c r="F532" s="211" t="s">
        <v>299</v>
      </c>
      <c r="G532" s="231" t="s">
        <v>215</v>
      </c>
      <c r="H532" s="85" t="s">
        <v>51</v>
      </c>
      <c r="I532" s="223"/>
      <c r="J532" s="73"/>
      <c r="K532" s="73"/>
      <c r="L532" s="73"/>
      <c r="M532" s="74"/>
      <c r="N532" s="320">
        <f>SUM(N533:N536)</f>
        <v>3</v>
      </c>
      <c r="O532" s="293">
        <f>SUM(O533:O536)</f>
        <v>1</v>
      </c>
      <c r="P532" s="292"/>
      <c r="Q532" s="87"/>
      <c r="R532" s="87"/>
      <c r="S532" s="87"/>
      <c r="T532" s="87"/>
      <c r="U532" s="87"/>
      <c r="V532" s="87"/>
      <c r="W532" s="87"/>
      <c r="X532" s="87"/>
      <c r="Y532" s="88"/>
      <c r="Z532" s="119">
        <f>SUM(Z533:Z536)</f>
        <v>11666.666666666664</v>
      </c>
      <c r="AA532" s="88"/>
      <c r="AB532" s="87"/>
      <c r="AC532" s="87"/>
      <c r="AD532" s="87"/>
      <c r="AE532" s="87"/>
      <c r="AF532" s="87"/>
      <c r="AG532" s="87"/>
      <c r="AH532" s="87"/>
      <c r="AI532" s="87"/>
      <c r="AJ532" s="88"/>
      <c r="AK532" s="119">
        <f>SUM(AK533:AK536)</f>
        <v>0</v>
      </c>
      <c r="AL532" s="88"/>
      <c r="AM532" s="87"/>
      <c r="AN532" s="87"/>
      <c r="AO532" s="87"/>
      <c r="AP532" s="87"/>
      <c r="AQ532" s="87"/>
      <c r="AR532" s="87"/>
      <c r="AS532" s="87"/>
      <c r="AT532" s="87"/>
      <c r="AU532" s="87"/>
      <c r="AV532" s="87"/>
      <c r="AW532" s="112"/>
      <c r="AX532" s="119">
        <f>SUM(AX533:AX536)</f>
        <v>400</v>
      </c>
      <c r="AY532" s="88"/>
      <c r="AZ532" s="79"/>
      <c r="BA532" s="80"/>
      <c r="BB532" s="71"/>
      <c r="BC532" s="54"/>
      <c r="BD532" s="41">
        <v>3</v>
      </c>
      <c r="BE532" s="52">
        <v>34</v>
      </c>
      <c r="BF532" s="62">
        <v>3431</v>
      </c>
      <c r="BG532" s="279" t="s">
        <v>51</v>
      </c>
    </row>
    <row r="533" spans="1:59" s="63" customFormat="1" ht="36" x14ac:dyDescent="0.2">
      <c r="A533" s="196">
        <v>3</v>
      </c>
      <c r="B533" s="197" t="s">
        <v>108</v>
      </c>
      <c r="C533" s="208">
        <v>34</v>
      </c>
      <c r="D533" s="209" t="s">
        <v>275</v>
      </c>
      <c r="E533" s="210">
        <v>3431</v>
      </c>
      <c r="F533" s="211" t="s">
        <v>299</v>
      </c>
      <c r="G533" s="231" t="s">
        <v>215</v>
      </c>
      <c r="H533" s="89" t="s">
        <v>52</v>
      </c>
      <c r="I533" s="90" t="s">
        <v>300</v>
      </c>
      <c r="J533" s="90" t="s">
        <v>301</v>
      </c>
      <c r="K533" s="90" t="s">
        <v>90</v>
      </c>
      <c r="L533" s="90" t="s">
        <v>302</v>
      </c>
      <c r="M533" s="91"/>
      <c r="N533" s="312">
        <v>1</v>
      </c>
      <c r="O533" s="313">
        <f>N533/N$532</f>
        <v>0.33333333333333331</v>
      </c>
      <c r="P533" s="104"/>
      <c r="Q533" s="92"/>
      <c r="R533" s="92"/>
      <c r="S533" s="92"/>
      <c r="T533" s="92"/>
      <c r="U533" s="92">
        <v>1</v>
      </c>
      <c r="V533" s="92"/>
      <c r="W533" s="92"/>
      <c r="X533" s="109">
        <f>P533*P$7+Q533*Q$7+R533*R$7+S533*S$7+T533*T$7+U533*U$7+V533*V$7+W533*W$7</f>
        <v>5000</v>
      </c>
      <c r="Y533" s="83"/>
      <c r="Z533" s="110">
        <f>X533*$O533</f>
        <v>1666.6666666666665</v>
      </c>
      <c r="AA533" s="111"/>
      <c r="AB533" s="92"/>
      <c r="AC533" s="92"/>
      <c r="AD533" s="92"/>
      <c r="AE533" s="92"/>
      <c r="AF533" s="92"/>
      <c r="AG533" s="92"/>
      <c r="AH533" s="92"/>
      <c r="AI533" s="109">
        <f>AB533*AB$7+AC533*AC$7+AD533*AD$7+AE533*AE$7+AF533*AF$7+AG533*AG$7+AH533*AH$7</f>
        <v>0</v>
      </c>
      <c r="AJ533" s="83"/>
      <c r="AK533" s="110">
        <f>AI533*$O533</f>
        <v>0</v>
      </c>
      <c r="AL533" s="111"/>
      <c r="AM533" s="92"/>
      <c r="AN533" s="92"/>
      <c r="AO533" s="92"/>
      <c r="AP533" s="92">
        <v>1</v>
      </c>
      <c r="AQ533" s="92"/>
      <c r="AR533" s="92"/>
      <c r="AS533" s="92"/>
      <c r="AT533" s="92"/>
      <c r="AU533" s="92"/>
      <c r="AV533" s="109">
        <f>AM533*AM$7+AN533*AN$7+AO533*AO$7+AP533*AP$7+AQ533*AQ$7+AR533*AR$7+AS533*AS$7+AT533*AT$7+AU533*AU$7</f>
        <v>100</v>
      </c>
      <c r="AW533" s="75"/>
      <c r="AX533" s="110">
        <f>AV533*$O533</f>
        <v>33.333333333333329</v>
      </c>
      <c r="AY533" s="111"/>
      <c r="AZ533" s="93"/>
      <c r="BA533" s="94" t="s">
        <v>131</v>
      </c>
      <c r="BB533" s="71"/>
      <c r="BC533" s="54"/>
      <c r="BD533" s="41">
        <v>3</v>
      </c>
      <c r="BE533" s="52">
        <v>34</v>
      </c>
      <c r="BF533" s="62">
        <v>3431</v>
      </c>
      <c r="BG533" s="280" t="s">
        <v>52</v>
      </c>
    </row>
    <row r="534" spans="1:59" s="63" customFormat="1" ht="24" x14ac:dyDescent="0.2">
      <c r="A534" s="196">
        <v>3</v>
      </c>
      <c r="B534" s="197" t="s">
        <v>108</v>
      </c>
      <c r="C534" s="208">
        <v>34</v>
      </c>
      <c r="D534" s="209" t="s">
        <v>275</v>
      </c>
      <c r="E534" s="210">
        <v>3431</v>
      </c>
      <c r="F534" s="211" t="s">
        <v>299</v>
      </c>
      <c r="G534" s="231" t="s">
        <v>215</v>
      </c>
      <c r="H534" s="89"/>
      <c r="I534" s="90" t="s">
        <v>114</v>
      </c>
      <c r="J534" s="90" t="s">
        <v>303</v>
      </c>
      <c r="K534" s="90" t="s">
        <v>73</v>
      </c>
      <c r="L534" s="90" t="s">
        <v>95</v>
      </c>
      <c r="M534" s="91"/>
      <c r="N534" s="312">
        <v>1</v>
      </c>
      <c r="O534" s="313">
        <f>N534/N$532</f>
        <v>0.33333333333333331</v>
      </c>
      <c r="P534" s="104"/>
      <c r="Q534" s="92"/>
      <c r="R534" s="92"/>
      <c r="S534" s="92"/>
      <c r="T534" s="92"/>
      <c r="U534" s="92"/>
      <c r="V534" s="92"/>
      <c r="W534" s="92">
        <v>1</v>
      </c>
      <c r="X534" s="109">
        <f>P534*P$7+Q534*Q$7+R534*R$7+S534*S$7+T534*T$7+U534*U$7+V534*V$7+W534*W$7</f>
        <v>25000</v>
      </c>
      <c r="Y534" s="83"/>
      <c r="Z534" s="110">
        <f>X534*$O534</f>
        <v>8333.3333333333321</v>
      </c>
      <c r="AA534" s="111"/>
      <c r="AB534" s="92"/>
      <c r="AC534" s="92"/>
      <c r="AD534" s="92"/>
      <c r="AE534" s="92"/>
      <c r="AF534" s="92"/>
      <c r="AG534" s="92"/>
      <c r="AH534" s="92"/>
      <c r="AI534" s="109">
        <f>AB534*AB$7+AC534*AC$7+AD534*AD$7+AE534*AE$7+AF534*AF$7+AG534*AG$7+AH534*AH$7</f>
        <v>0</v>
      </c>
      <c r="AJ534" s="83"/>
      <c r="AK534" s="110">
        <f>AI534*$O534</f>
        <v>0</v>
      </c>
      <c r="AL534" s="111"/>
      <c r="AM534" s="92"/>
      <c r="AN534" s="92"/>
      <c r="AO534" s="92"/>
      <c r="AP534" s="92">
        <v>1</v>
      </c>
      <c r="AQ534" s="92"/>
      <c r="AR534" s="92"/>
      <c r="AS534" s="92"/>
      <c r="AT534" s="92"/>
      <c r="AU534" s="92"/>
      <c r="AV534" s="109">
        <f>AM534*AM$7+AN534*AN$7+AO534*AO$7+AP534*AP$7+AQ534*AQ$7+AR534*AR$7+AS534*AS$7+AT534*AT$7+AU534*AU$7</f>
        <v>100</v>
      </c>
      <c r="AW534" s="75"/>
      <c r="AX534" s="110">
        <f>AV534*$O534</f>
        <v>33.333333333333329</v>
      </c>
      <c r="AY534" s="111"/>
      <c r="AZ534" s="93"/>
      <c r="BA534" s="94" t="s">
        <v>131</v>
      </c>
      <c r="BB534" s="71"/>
      <c r="BC534" s="54"/>
      <c r="BD534" s="41">
        <v>3</v>
      </c>
      <c r="BE534" s="52">
        <v>34</v>
      </c>
      <c r="BF534" s="62">
        <v>3431</v>
      </c>
      <c r="BG534" s="280" t="s">
        <v>52</v>
      </c>
    </row>
    <row r="535" spans="1:59" s="63" customFormat="1" ht="12.75" x14ac:dyDescent="0.2">
      <c r="A535" s="196">
        <v>3</v>
      </c>
      <c r="B535" s="197" t="s">
        <v>108</v>
      </c>
      <c r="C535" s="208">
        <v>34</v>
      </c>
      <c r="D535" s="209" t="s">
        <v>275</v>
      </c>
      <c r="E535" s="210">
        <v>3431</v>
      </c>
      <c r="F535" s="211" t="s">
        <v>299</v>
      </c>
      <c r="G535" s="231" t="s">
        <v>215</v>
      </c>
      <c r="H535" s="89"/>
      <c r="I535" s="90" t="s">
        <v>304</v>
      </c>
      <c r="J535" s="90" t="s">
        <v>305</v>
      </c>
      <c r="K535" s="90" t="s">
        <v>64</v>
      </c>
      <c r="L535" s="90" t="s">
        <v>271</v>
      </c>
      <c r="M535" s="91"/>
      <c r="N535" s="312">
        <v>1</v>
      </c>
      <c r="O535" s="313">
        <f>N535/N$532</f>
        <v>0.33333333333333331</v>
      </c>
      <c r="P535" s="104"/>
      <c r="Q535" s="92"/>
      <c r="R535" s="92"/>
      <c r="S535" s="92"/>
      <c r="T535" s="92"/>
      <c r="U535" s="92">
        <v>1</v>
      </c>
      <c r="V535" s="92"/>
      <c r="W535" s="92"/>
      <c r="X535" s="109">
        <f>P535*P$7+Q535*Q$7+R535*R$7+S535*S$7+T535*T$7+U535*U$7+V535*V$7+W535*W$7</f>
        <v>5000</v>
      </c>
      <c r="Y535" s="83"/>
      <c r="Z535" s="110">
        <f>X535*$O535</f>
        <v>1666.6666666666665</v>
      </c>
      <c r="AA535" s="111"/>
      <c r="AB535" s="92"/>
      <c r="AC535" s="92"/>
      <c r="AD535" s="92"/>
      <c r="AE535" s="92"/>
      <c r="AF535" s="92"/>
      <c r="AG535" s="92"/>
      <c r="AH535" s="92"/>
      <c r="AI535" s="109">
        <f>AB535*AB$7+AC535*AC$7+AD535*AD$7+AE535*AE$7+AF535*AF$7+AG535*AG$7+AH535*AH$7</f>
        <v>0</v>
      </c>
      <c r="AJ535" s="83"/>
      <c r="AK535" s="110">
        <f>AI535*$O535</f>
        <v>0</v>
      </c>
      <c r="AL535" s="111"/>
      <c r="AM535" s="92"/>
      <c r="AN535" s="92"/>
      <c r="AO535" s="92"/>
      <c r="AP535" s="92"/>
      <c r="AQ535" s="92"/>
      <c r="AR535" s="92"/>
      <c r="AS535" s="92">
        <v>1</v>
      </c>
      <c r="AT535" s="92"/>
      <c r="AU535" s="92"/>
      <c r="AV535" s="109">
        <f>AM535*AM$7+AN535*AN$7+AO535*AO$7+AP535*AP$7+AQ535*AQ$7+AR535*AR$7+AS535*AS$7+AT535*AT$7+AU535*AU$7</f>
        <v>1000</v>
      </c>
      <c r="AW535" s="75"/>
      <c r="AX535" s="110">
        <f>AV535*$O535</f>
        <v>333.33333333333331</v>
      </c>
      <c r="AY535" s="111"/>
      <c r="AZ535" s="93"/>
      <c r="BA535" s="94" t="s">
        <v>131</v>
      </c>
      <c r="BB535" s="71"/>
      <c r="BC535" s="54"/>
      <c r="BD535" s="41">
        <v>3</v>
      </c>
      <c r="BE535" s="52">
        <v>34</v>
      </c>
      <c r="BF535" s="62">
        <v>3431</v>
      </c>
      <c r="BG535" s="280" t="s">
        <v>52</v>
      </c>
    </row>
    <row r="536" spans="1:59" s="63" customFormat="1" ht="12.75" x14ac:dyDescent="0.2">
      <c r="A536" s="196">
        <v>3</v>
      </c>
      <c r="B536" s="197" t="s">
        <v>108</v>
      </c>
      <c r="C536" s="208">
        <v>34</v>
      </c>
      <c r="D536" s="209" t="s">
        <v>275</v>
      </c>
      <c r="E536" s="210">
        <v>3431</v>
      </c>
      <c r="F536" s="211" t="s">
        <v>299</v>
      </c>
      <c r="G536" s="231" t="s">
        <v>215</v>
      </c>
      <c r="H536" s="65"/>
      <c r="I536" s="222"/>
      <c r="J536" s="66"/>
      <c r="K536" s="66"/>
      <c r="L536" s="66"/>
      <c r="M536" s="64"/>
      <c r="N536" s="304"/>
      <c r="O536" s="305"/>
      <c r="P536" s="127"/>
      <c r="Q536" s="67"/>
      <c r="R536" s="67"/>
      <c r="S536" s="67"/>
      <c r="T536" s="67"/>
      <c r="U536" s="67"/>
      <c r="V536" s="67"/>
      <c r="W536" s="67"/>
      <c r="X536" s="67"/>
      <c r="Y536" s="68"/>
      <c r="Z536" s="68"/>
      <c r="AA536" s="68"/>
      <c r="AB536" s="67"/>
      <c r="AC536" s="67"/>
      <c r="AD536" s="67"/>
      <c r="AE536" s="67"/>
      <c r="AF536" s="67"/>
      <c r="AG536" s="67"/>
      <c r="AH536" s="67"/>
      <c r="AI536" s="67"/>
      <c r="AJ536" s="68"/>
      <c r="AK536" s="68"/>
      <c r="AL536" s="68"/>
      <c r="AM536" s="67"/>
      <c r="AN536" s="67"/>
      <c r="AO536" s="67"/>
      <c r="AP536" s="67"/>
      <c r="AQ536" s="67"/>
      <c r="AR536" s="67"/>
      <c r="AS536" s="67"/>
      <c r="AT536" s="67"/>
      <c r="AU536" s="67"/>
      <c r="AV536" s="67"/>
      <c r="AW536" s="67"/>
      <c r="AX536" s="68"/>
      <c r="AY536" s="68"/>
      <c r="AZ536" s="69"/>
      <c r="BA536" s="70"/>
      <c r="BB536" s="71"/>
      <c r="BC536" s="54"/>
      <c r="BD536" s="41">
        <v>3</v>
      </c>
      <c r="BE536" s="52">
        <v>34</v>
      </c>
      <c r="BF536" s="62">
        <v>3431</v>
      </c>
      <c r="BG536" s="275"/>
    </row>
    <row r="537" spans="1:59" s="63" customFormat="1" ht="12.75" x14ac:dyDescent="0.2">
      <c r="A537" s="196">
        <v>3</v>
      </c>
      <c r="B537" s="197" t="s">
        <v>108</v>
      </c>
      <c r="C537" s="208">
        <v>34</v>
      </c>
      <c r="D537" s="209" t="s">
        <v>275</v>
      </c>
      <c r="E537" s="210">
        <v>3431</v>
      </c>
      <c r="F537" s="211" t="s">
        <v>299</v>
      </c>
      <c r="G537" s="230"/>
      <c r="H537" s="56"/>
      <c r="I537" s="221"/>
      <c r="J537" s="57"/>
      <c r="K537" s="57"/>
      <c r="L537" s="57"/>
      <c r="M537" s="55"/>
      <c r="N537" s="303"/>
      <c r="O537" s="245"/>
      <c r="P537" s="122"/>
      <c r="Q537" s="58"/>
      <c r="R537" s="58"/>
      <c r="S537" s="58"/>
      <c r="T537" s="58"/>
      <c r="U537" s="58"/>
      <c r="V537" s="58"/>
      <c r="W537" s="58"/>
      <c r="X537" s="58"/>
      <c r="Y537" s="59"/>
      <c r="Z537" s="59"/>
      <c r="AA537" s="59"/>
      <c r="AB537" s="58"/>
      <c r="AC537" s="58"/>
      <c r="AD537" s="58"/>
      <c r="AE537" s="58"/>
      <c r="AF537" s="58"/>
      <c r="AG537" s="58"/>
      <c r="AH537" s="58"/>
      <c r="AI537" s="58"/>
      <c r="AJ537" s="59"/>
      <c r="AK537" s="59"/>
      <c r="AL537" s="59"/>
      <c r="AM537" s="58"/>
      <c r="AN537" s="58"/>
      <c r="AO537" s="58"/>
      <c r="AP537" s="58"/>
      <c r="AQ537" s="58"/>
      <c r="AR537" s="58"/>
      <c r="AS537" s="58"/>
      <c r="AT537" s="58"/>
      <c r="AU537" s="58"/>
      <c r="AV537" s="58"/>
      <c r="AW537" s="58"/>
      <c r="AX537" s="59"/>
      <c r="AY537" s="59"/>
      <c r="AZ537" s="60"/>
      <c r="BA537" s="61"/>
      <c r="BB537" s="54"/>
      <c r="BC537" s="54"/>
      <c r="BD537" s="41">
        <v>3</v>
      </c>
      <c r="BE537" s="52">
        <v>34</v>
      </c>
      <c r="BF537" s="62">
        <v>3431</v>
      </c>
      <c r="BG537" s="274"/>
    </row>
    <row r="538" spans="1:59" s="53" customFormat="1" ht="18.75" x14ac:dyDescent="0.3">
      <c r="A538" s="202">
        <v>3</v>
      </c>
      <c r="B538" s="203" t="s">
        <v>108</v>
      </c>
      <c r="C538" s="205">
        <v>35</v>
      </c>
      <c r="D538" s="206" t="s">
        <v>306</v>
      </c>
      <c r="E538" s="207"/>
      <c r="F538" s="207"/>
      <c r="G538" s="229"/>
      <c r="H538" s="44"/>
      <c r="I538" s="226"/>
      <c r="J538" s="192"/>
      <c r="K538" s="192"/>
      <c r="L538" s="192"/>
      <c r="M538" s="194"/>
      <c r="N538" s="302"/>
      <c r="O538" s="298"/>
      <c r="P538" s="47"/>
      <c r="Q538" s="47"/>
      <c r="R538" s="47"/>
      <c r="S538" s="47"/>
      <c r="T538" s="47"/>
      <c r="U538" s="47"/>
      <c r="V538" s="47"/>
      <c r="W538" s="47"/>
      <c r="X538" s="47"/>
      <c r="Y538" s="48"/>
      <c r="Z538" s="48"/>
      <c r="AA538" s="48"/>
      <c r="AB538" s="47"/>
      <c r="AC538" s="47"/>
      <c r="AD538" s="47"/>
      <c r="AE538" s="47"/>
      <c r="AF538" s="47"/>
      <c r="AG538" s="47"/>
      <c r="AH538" s="47"/>
      <c r="AI538" s="47"/>
      <c r="AJ538" s="48"/>
      <c r="AK538" s="48"/>
      <c r="AL538" s="48"/>
      <c r="AM538" s="47"/>
      <c r="AN538" s="47"/>
      <c r="AO538" s="47"/>
      <c r="AP538" s="47"/>
      <c r="AQ538" s="47"/>
      <c r="AR538" s="47"/>
      <c r="AS538" s="47"/>
      <c r="AT538" s="47"/>
      <c r="AU538" s="47"/>
      <c r="AV538" s="47"/>
      <c r="AW538" s="47"/>
      <c r="AX538" s="48"/>
      <c r="AY538" s="333"/>
      <c r="AZ538" s="49"/>
      <c r="BA538" s="50"/>
      <c r="BB538" s="51"/>
      <c r="BC538" s="45"/>
      <c r="BD538" s="41">
        <v>3</v>
      </c>
      <c r="BE538" s="52">
        <v>35</v>
      </c>
      <c r="BF538" s="52" t="s">
        <v>306</v>
      </c>
      <c r="BG538" s="273"/>
    </row>
    <row r="539" spans="1:59" s="63" customFormat="1" ht="12.75" x14ac:dyDescent="0.2">
      <c r="A539" s="196">
        <v>3</v>
      </c>
      <c r="B539" s="197" t="s">
        <v>108</v>
      </c>
      <c r="C539" s="208">
        <v>35</v>
      </c>
      <c r="D539" s="209" t="s">
        <v>306</v>
      </c>
      <c r="E539" s="212">
        <v>3512</v>
      </c>
      <c r="F539" s="213" t="s">
        <v>307</v>
      </c>
      <c r="G539" s="232"/>
      <c r="H539" s="97"/>
      <c r="I539" s="224"/>
      <c r="J539" s="98"/>
      <c r="K539" s="98"/>
      <c r="L539" s="98"/>
      <c r="M539" s="96"/>
      <c r="N539" s="307"/>
      <c r="O539" s="246"/>
      <c r="P539" s="124"/>
      <c r="Q539" s="124"/>
      <c r="R539" s="124"/>
      <c r="S539" s="124"/>
      <c r="T539" s="124"/>
      <c r="U539" s="124"/>
      <c r="V539" s="124"/>
      <c r="W539" s="124"/>
      <c r="X539" s="124"/>
      <c r="Y539" s="100"/>
      <c r="Z539" s="125"/>
      <c r="AA539" s="125"/>
      <c r="AB539" s="124"/>
      <c r="AC539" s="124"/>
      <c r="AD539" s="124"/>
      <c r="AE539" s="124"/>
      <c r="AF539" s="124"/>
      <c r="AG539" s="124"/>
      <c r="AH539" s="124"/>
      <c r="AI539" s="124"/>
      <c r="AJ539" s="100"/>
      <c r="AK539" s="125"/>
      <c r="AL539" s="125"/>
      <c r="AM539" s="124"/>
      <c r="AN539" s="124"/>
      <c r="AO539" s="124"/>
      <c r="AP539" s="124"/>
      <c r="AQ539" s="124"/>
      <c r="AR539" s="124"/>
      <c r="AS539" s="124"/>
      <c r="AT539" s="124"/>
      <c r="AU539" s="124"/>
      <c r="AV539" s="124"/>
      <c r="AW539" s="99"/>
      <c r="AX539" s="125"/>
      <c r="AY539" s="100"/>
      <c r="AZ539" s="101"/>
      <c r="BA539" s="102"/>
      <c r="BB539" s="95"/>
      <c r="BC539" s="95"/>
      <c r="BD539" s="41">
        <v>3</v>
      </c>
      <c r="BE539" s="52">
        <v>35</v>
      </c>
      <c r="BF539" s="103">
        <v>3512</v>
      </c>
      <c r="BG539" s="277"/>
    </row>
    <row r="540" spans="1:59" s="63" customFormat="1" ht="12.75" x14ac:dyDescent="0.2">
      <c r="A540" s="196">
        <v>3</v>
      </c>
      <c r="B540" s="197" t="s">
        <v>108</v>
      </c>
      <c r="C540" s="208">
        <v>35</v>
      </c>
      <c r="D540" s="209" t="s">
        <v>306</v>
      </c>
      <c r="E540" s="212">
        <v>3512</v>
      </c>
      <c r="F540" s="213" t="s">
        <v>307</v>
      </c>
      <c r="G540" s="232"/>
      <c r="H540" s="97"/>
      <c r="I540" s="224"/>
      <c r="J540" s="98"/>
      <c r="K540" s="98"/>
      <c r="L540" s="98"/>
      <c r="M540" s="96"/>
      <c r="N540" s="307"/>
      <c r="O540" s="246"/>
      <c r="P540" s="124"/>
      <c r="Q540" s="99"/>
      <c r="R540" s="99"/>
      <c r="S540" s="99"/>
      <c r="T540" s="99"/>
      <c r="U540" s="99"/>
      <c r="V540" s="99"/>
      <c r="W540" s="99"/>
      <c r="X540" s="99"/>
      <c r="Y540" s="100"/>
      <c r="Z540" s="100"/>
      <c r="AA540" s="100"/>
      <c r="AB540" s="99"/>
      <c r="AC540" s="99"/>
      <c r="AD540" s="99"/>
      <c r="AE540" s="99"/>
      <c r="AF540" s="99"/>
      <c r="AG540" s="99"/>
      <c r="AH540" s="99"/>
      <c r="AI540" s="99"/>
      <c r="AJ540" s="100"/>
      <c r="AK540" s="100"/>
      <c r="AL540" s="100"/>
      <c r="AM540" s="99"/>
      <c r="AN540" s="99"/>
      <c r="AO540" s="99"/>
      <c r="AP540" s="99"/>
      <c r="AQ540" s="99"/>
      <c r="AR540" s="99"/>
      <c r="AS540" s="99"/>
      <c r="AT540" s="99"/>
      <c r="AU540" s="99"/>
      <c r="AV540" s="99"/>
      <c r="AW540" s="99"/>
      <c r="AX540" s="100"/>
      <c r="AY540" s="100"/>
      <c r="AZ540" s="101"/>
      <c r="BA540" s="102"/>
      <c r="BB540" s="95"/>
      <c r="BC540" s="95"/>
      <c r="BD540" s="41">
        <v>3</v>
      </c>
      <c r="BE540" s="52">
        <v>35</v>
      </c>
      <c r="BF540" s="103">
        <v>3512</v>
      </c>
      <c r="BG540" s="277"/>
    </row>
    <row r="541" spans="1:59" s="63" customFormat="1" ht="12.75" x14ac:dyDescent="0.2">
      <c r="A541" s="196">
        <v>3</v>
      </c>
      <c r="B541" s="197" t="s">
        <v>108</v>
      </c>
      <c r="C541" s="208">
        <v>35</v>
      </c>
      <c r="D541" s="209" t="s">
        <v>306</v>
      </c>
      <c r="E541" s="212">
        <v>3512</v>
      </c>
      <c r="F541" s="213" t="s">
        <v>307</v>
      </c>
      <c r="G541" s="231" t="s">
        <v>1189</v>
      </c>
      <c r="H541" s="65"/>
      <c r="I541" s="222"/>
      <c r="J541" s="66"/>
      <c r="K541" s="66"/>
      <c r="L541" s="66"/>
      <c r="M541" s="64"/>
      <c r="N541" s="304"/>
      <c r="O541" s="305"/>
      <c r="P541" s="127"/>
      <c r="Q541" s="67"/>
      <c r="R541" s="67"/>
      <c r="S541" s="67"/>
      <c r="T541" s="67"/>
      <c r="U541" s="67"/>
      <c r="V541" s="67"/>
      <c r="W541" s="67"/>
      <c r="X541" s="67"/>
      <c r="Y541" s="68"/>
      <c r="Z541" s="68"/>
      <c r="AA541" s="68"/>
      <c r="AB541" s="67"/>
      <c r="AC541" s="67"/>
      <c r="AD541" s="67"/>
      <c r="AE541" s="67"/>
      <c r="AF541" s="67"/>
      <c r="AG541" s="67"/>
      <c r="AH541" s="67"/>
      <c r="AI541" s="67"/>
      <c r="AJ541" s="68"/>
      <c r="AK541" s="68"/>
      <c r="AL541" s="68"/>
      <c r="AM541" s="67"/>
      <c r="AN541" s="67"/>
      <c r="AO541" s="67"/>
      <c r="AP541" s="67"/>
      <c r="AQ541" s="67"/>
      <c r="AR541" s="67"/>
      <c r="AS541" s="67"/>
      <c r="AT541" s="67"/>
      <c r="AU541" s="67"/>
      <c r="AV541" s="67"/>
      <c r="AW541" s="67"/>
      <c r="AX541" s="68"/>
      <c r="AY541" s="68"/>
      <c r="AZ541" s="69"/>
      <c r="BA541" s="70"/>
      <c r="BB541" s="71"/>
      <c r="BC541" s="95"/>
      <c r="BD541" s="41">
        <v>3</v>
      </c>
      <c r="BE541" s="52">
        <v>35</v>
      </c>
      <c r="BF541" s="103">
        <v>3512</v>
      </c>
      <c r="BG541" s="275"/>
    </row>
    <row r="542" spans="1:59" s="63" customFormat="1" ht="12.75" x14ac:dyDescent="0.2">
      <c r="A542" s="196">
        <v>3</v>
      </c>
      <c r="B542" s="197" t="s">
        <v>108</v>
      </c>
      <c r="C542" s="208">
        <v>35</v>
      </c>
      <c r="D542" s="209" t="s">
        <v>306</v>
      </c>
      <c r="E542" s="212">
        <v>3512</v>
      </c>
      <c r="F542" s="213" t="s">
        <v>307</v>
      </c>
      <c r="G542" s="231" t="s">
        <v>1189</v>
      </c>
      <c r="H542" s="72" t="s">
        <v>47</v>
      </c>
      <c r="I542" s="223"/>
      <c r="J542" s="73"/>
      <c r="K542" s="73"/>
      <c r="L542" s="73"/>
      <c r="M542" s="74"/>
      <c r="N542" s="247"/>
      <c r="O542" s="306"/>
      <c r="P542" s="105"/>
      <c r="Q542" s="75"/>
      <c r="R542" s="75"/>
      <c r="S542" s="75"/>
      <c r="T542" s="75"/>
      <c r="U542" s="75"/>
      <c r="V542" s="75"/>
      <c r="W542" s="75"/>
      <c r="X542" s="75"/>
      <c r="Y542" s="76">
        <f>IF(ISNUMBER(VLOOKUP(Y544,P$7:W$7,MATCH(Y544,P$7:W$7))),VLOOKUP(Y544,P$7:W$7,MATCH(Y544,P$7:W$7)),IF(N546=0,"No Data",IF(Y544&gt;0,"&lt;100",0)))</f>
        <v>5000</v>
      </c>
      <c r="Z542" s="77">
        <f>IF(ISNUMBER(VLOOKUP(Z546,P$7:W$7,MATCH(Z546,P$7:W$7))),VLOOKUP(Z546,P$7:W$7,MATCH(Z546,P$7:W$7)),IF(N546=0,"No Data",IF(Z546&gt;0,"&lt;100",0)))</f>
        <v>5000</v>
      </c>
      <c r="AA542" s="106">
        <f>IF(ISNUMBER(Z542),Z542,0)</f>
        <v>5000</v>
      </c>
      <c r="AB542" s="75"/>
      <c r="AC542" s="75"/>
      <c r="AD542" s="75"/>
      <c r="AE542" s="75"/>
      <c r="AF542" s="75"/>
      <c r="AG542" s="75"/>
      <c r="AH542" s="75"/>
      <c r="AI542" s="75"/>
      <c r="AJ542" s="76">
        <f>IF(ISNUMBER(VLOOKUP(AJ544,AB$7:AH$7,MATCH(AJ544,AB$7:AH$7))),VLOOKUP(AJ544,AB$7:AH$7,MATCH(AJ544,AB$7:AH$7)),IF(N546=0,"No Data",IF(AJ544&gt;0,"&lt;50",0)))</f>
        <v>0</v>
      </c>
      <c r="AK542" s="77">
        <f>IF(ISNUMBER(VLOOKUP(AK546,AB$7:AH$7,MATCH(AK546,AB$7:AH$7))),VLOOKUP(AK546,AB$7:AH$7,MATCH(AK546,AB$7:AH$7)),IF(N546=0,"No Data",IF(AK546&gt;0,"&lt;50",0)))</f>
        <v>0</v>
      </c>
      <c r="AL542" s="106">
        <f>IF(ISNUMBER(AK542),AK542,0)</f>
        <v>0</v>
      </c>
      <c r="AM542" s="75"/>
      <c r="AN542" s="75"/>
      <c r="AO542" s="75"/>
      <c r="AP542" s="75"/>
      <c r="AQ542" s="75"/>
      <c r="AR542" s="75"/>
      <c r="AS542" s="75"/>
      <c r="AT542" s="75"/>
      <c r="AU542" s="75"/>
      <c r="AV542" s="75"/>
      <c r="AW542" s="76">
        <f>IF(ISNUMBER(VLOOKUP(AW544,AM$7:AU$7,MATCH(AW544,AM$7:AU$7))),VLOOKUP(AW544,AM$7:AU$7,MATCH(AW544,AM$7:AU$7)),IF(N546=0,"No Data",IF(AW544&gt;0,"&lt;10",0)))</f>
        <v>250</v>
      </c>
      <c r="AX542" s="77">
        <f>IF(ISNUMBER(VLOOKUP(AX546,AM$7:AU$7,MATCH(AX546,AM$7:AU$7))),VLOOKUP(AX546,AM$7:AU$7,MATCH(AX546,AM$7:AU$7)),IF(N546=0,"No Data",IF(AX546&gt;0,"&lt;10",0)))</f>
        <v>250</v>
      </c>
      <c r="AY542" s="106">
        <f>IF(ISNUMBER(AX542),AX542,0)</f>
        <v>250</v>
      </c>
      <c r="AZ542" s="79"/>
      <c r="BA542" s="80"/>
      <c r="BB542" s="71"/>
      <c r="BC542" s="95"/>
      <c r="BD542" s="41">
        <v>3</v>
      </c>
      <c r="BE542" s="52">
        <v>35</v>
      </c>
      <c r="BF542" s="103">
        <v>3512</v>
      </c>
      <c r="BG542" s="276" t="s">
        <v>47</v>
      </c>
    </row>
    <row r="543" spans="1:59" s="63" customFormat="1" ht="12.75" x14ac:dyDescent="0.2">
      <c r="A543" s="196">
        <v>3</v>
      </c>
      <c r="B543" s="197" t="s">
        <v>108</v>
      </c>
      <c r="C543" s="208">
        <v>35</v>
      </c>
      <c r="D543" s="209" t="s">
        <v>306</v>
      </c>
      <c r="E543" s="212">
        <v>3512</v>
      </c>
      <c r="F543" s="213" t="s">
        <v>307</v>
      </c>
      <c r="G543" s="231" t="s">
        <v>1189</v>
      </c>
      <c r="H543" s="81" t="s">
        <v>48</v>
      </c>
      <c r="I543" s="223"/>
      <c r="J543" s="73"/>
      <c r="K543" s="73"/>
      <c r="L543" s="73"/>
      <c r="M543" s="74"/>
      <c r="N543" s="247"/>
      <c r="O543" s="306"/>
      <c r="P543" s="105"/>
      <c r="Q543" s="75"/>
      <c r="R543" s="75"/>
      <c r="S543" s="75"/>
      <c r="T543" s="75"/>
      <c r="U543" s="75"/>
      <c r="V543" s="75"/>
      <c r="W543" s="75"/>
      <c r="X543" s="75"/>
      <c r="Y543" s="82">
        <f>MIN(X547:X550)</f>
        <v>0</v>
      </c>
      <c r="Z543" s="83"/>
      <c r="AA543" s="83"/>
      <c r="AB543" s="75"/>
      <c r="AC543" s="75"/>
      <c r="AD543" s="75"/>
      <c r="AE543" s="75"/>
      <c r="AF543" s="75"/>
      <c r="AG543" s="75"/>
      <c r="AH543" s="75"/>
      <c r="AI543" s="75"/>
      <c r="AJ543" s="82">
        <f>MIN(AI547:AI550)</f>
        <v>0</v>
      </c>
      <c r="AK543" s="83"/>
      <c r="AL543" s="83"/>
      <c r="AM543" s="75"/>
      <c r="AN543" s="75"/>
      <c r="AO543" s="75"/>
      <c r="AP543" s="75"/>
      <c r="AQ543" s="75"/>
      <c r="AR543" s="75"/>
      <c r="AS543" s="75"/>
      <c r="AT543" s="75"/>
      <c r="AU543" s="75"/>
      <c r="AV543" s="75"/>
      <c r="AW543" s="82">
        <f>MIN(AV547:AV550)</f>
        <v>10</v>
      </c>
      <c r="AX543" s="83"/>
      <c r="AY543" s="83"/>
      <c r="AZ543" s="79"/>
      <c r="BA543" s="80"/>
      <c r="BB543" s="71"/>
      <c r="BC543" s="95"/>
      <c r="BD543" s="41">
        <v>3</v>
      </c>
      <c r="BE543" s="52">
        <v>35</v>
      </c>
      <c r="BF543" s="103">
        <v>3512</v>
      </c>
      <c r="BG543" s="278" t="s">
        <v>48</v>
      </c>
    </row>
    <row r="544" spans="1:59" s="63" customFormat="1" ht="12.75" x14ac:dyDescent="0.2">
      <c r="A544" s="196">
        <v>3</v>
      </c>
      <c r="B544" s="197" t="s">
        <v>108</v>
      </c>
      <c r="C544" s="208">
        <v>35</v>
      </c>
      <c r="D544" s="209" t="s">
        <v>306</v>
      </c>
      <c r="E544" s="212">
        <v>3512</v>
      </c>
      <c r="F544" s="213" t="s">
        <v>307</v>
      </c>
      <c r="G544" s="231" t="s">
        <v>1189</v>
      </c>
      <c r="H544" s="81" t="s">
        <v>49</v>
      </c>
      <c r="I544" s="223"/>
      <c r="J544" s="73"/>
      <c r="K544" s="73"/>
      <c r="L544" s="73"/>
      <c r="M544" s="74"/>
      <c r="N544" s="247"/>
      <c r="O544" s="306"/>
      <c r="P544" s="105"/>
      <c r="Q544" s="75"/>
      <c r="R544" s="75"/>
      <c r="S544" s="75"/>
      <c r="T544" s="75"/>
      <c r="U544" s="75"/>
      <c r="V544" s="75"/>
      <c r="W544" s="75"/>
      <c r="X544" s="75"/>
      <c r="Y544" s="84">
        <f>IF(ISNUMBER(AVERAGE(X547:X550)),AVERAGE(X547:X550),0)</f>
        <v>6250</v>
      </c>
      <c r="Z544" s="83"/>
      <c r="AA544" s="83"/>
      <c r="AB544" s="75"/>
      <c r="AC544" s="75"/>
      <c r="AD544" s="75"/>
      <c r="AE544" s="75"/>
      <c r="AF544" s="75"/>
      <c r="AG544" s="75"/>
      <c r="AH544" s="75"/>
      <c r="AI544" s="75"/>
      <c r="AJ544" s="84">
        <f>IF(ISNUMBER(AVERAGE(AI547:AI550)),AVERAGE(AI547:AI550),0)</f>
        <v>0</v>
      </c>
      <c r="AK544" s="83"/>
      <c r="AL544" s="83"/>
      <c r="AM544" s="75"/>
      <c r="AN544" s="75"/>
      <c r="AO544" s="75"/>
      <c r="AP544" s="75"/>
      <c r="AQ544" s="75"/>
      <c r="AR544" s="75"/>
      <c r="AS544" s="75"/>
      <c r="AT544" s="75"/>
      <c r="AU544" s="75"/>
      <c r="AV544" s="75"/>
      <c r="AW544" s="84">
        <f>IF(ISNUMBER(AVERAGE(AV547:AV550)),AVERAGE(AV547:AV550),0)</f>
        <v>283.75</v>
      </c>
      <c r="AX544" s="83"/>
      <c r="AY544" s="83"/>
      <c r="AZ544" s="79"/>
      <c r="BA544" s="80"/>
      <c r="BB544" s="71"/>
      <c r="BC544" s="95"/>
      <c r="BD544" s="41">
        <v>3</v>
      </c>
      <c r="BE544" s="52">
        <v>35</v>
      </c>
      <c r="BF544" s="103">
        <v>3512</v>
      </c>
      <c r="BG544" s="278" t="s">
        <v>49</v>
      </c>
    </row>
    <row r="545" spans="1:59" s="63" customFormat="1" ht="12.75" x14ac:dyDescent="0.2">
      <c r="A545" s="196">
        <v>3</v>
      </c>
      <c r="B545" s="197" t="s">
        <v>108</v>
      </c>
      <c r="C545" s="208">
        <v>35</v>
      </c>
      <c r="D545" s="209" t="s">
        <v>306</v>
      </c>
      <c r="E545" s="212">
        <v>3512</v>
      </c>
      <c r="F545" s="213" t="s">
        <v>307</v>
      </c>
      <c r="G545" s="231" t="s">
        <v>1189</v>
      </c>
      <c r="H545" s="81" t="s">
        <v>50</v>
      </c>
      <c r="I545" s="223"/>
      <c r="J545" s="73"/>
      <c r="K545" s="73"/>
      <c r="L545" s="73"/>
      <c r="M545" s="74"/>
      <c r="N545" s="247"/>
      <c r="O545" s="306"/>
      <c r="P545" s="105"/>
      <c r="Q545" s="75"/>
      <c r="R545" s="75"/>
      <c r="S545" s="75"/>
      <c r="T545" s="75"/>
      <c r="U545" s="75"/>
      <c r="V545" s="75"/>
      <c r="W545" s="75"/>
      <c r="X545" s="75"/>
      <c r="Y545" s="84">
        <f>MAX(X547:X550)</f>
        <v>25000</v>
      </c>
      <c r="Z545" s="83"/>
      <c r="AA545" s="83"/>
      <c r="AB545" s="75"/>
      <c r="AC545" s="75"/>
      <c r="AD545" s="75"/>
      <c r="AE545" s="75"/>
      <c r="AF545" s="75"/>
      <c r="AG545" s="75"/>
      <c r="AH545" s="75"/>
      <c r="AI545" s="75"/>
      <c r="AJ545" s="84">
        <f>MAX(AI547:AI550)</f>
        <v>0</v>
      </c>
      <c r="AK545" s="83"/>
      <c r="AL545" s="83"/>
      <c r="AM545" s="75"/>
      <c r="AN545" s="75"/>
      <c r="AO545" s="75"/>
      <c r="AP545" s="75"/>
      <c r="AQ545" s="75"/>
      <c r="AR545" s="75"/>
      <c r="AS545" s="75"/>
      <c r="AT545" s="75"/>
      <c r="AU545" s="75"/>
      <c r="AV545" s="75"/>
      <c r="AW545" s="84">
        <f>MAX(AV547:AV550)</f>
        <v>1000</v>
      </c>
      <c r="AX545" s="83"/>
      <c r="AY545" s="83"/>
      <c r="AZ545" s="79"/>
      <c r="BA545" s="80"/>
      <c r="BB545" s="71"/>
      <c r="BC545" s="95"/>
      <c r="BD545" s="41">
        <v>3</v>
      </c>
      <c r="BE545" s="52">
        <v>35</v>
      </c>
      <c r="BF545" s="103">
        <v>3512</v>
      </c>
      <c r="BG545" s="278" t="s">
        <v>50</v>
      </c>
    </row>
    <row r="546" spans="1:59" s="63" customFormat="1" ht="12.75" x14ac:dyDescent="0.2">
      <c r="A546" s="196">
        <v>3</v>
      </c>
      <c r="B546" s="197" t="s">
        <v>108</v>
      </c>
      <c r="C546" s="208">
        <v>35</v>
      </c>
      <c r="D546" s="209" t="s">
        <v>306</v>
      </c>
      <c r="E546" s="212">
        <v>3512</v>
      </c>
      <c r="F546" s="213" t="s">
        <v>307</v>
      </c>
      <c r="G546" s="231" t="s">
        <v>1189</v>
      </c>
      <c r="H546" s="85" t="s">
        <v>51</v>
      </c>
      <c r="I546" s="223"/>
      <c r="J546" s="73"/>
      <c r="K546" s="73"/>
      <c r="L546" s="73"/>
      <c r="M546" s="74"/>
      <c r="N546" s="248">
        <f>SUM(N547:N550)</f>
        <v>4</v>
      </c>
      <c r="O546" s="293">
        <f>SUM(O547:O550)</f>
        <v>1</v>
      </c>
      <c r="P546" s="292"/>
      <c r="Q546" s="87"/>
      <c r="R546" s="87"/>
      <c r="S546" s="87"/>
      <c r="T546" s="87"/>
      <c r="U546" s="87"/>
      <c r="V546" s="87"/>
      <c r="W546" s="87"/>
      <c r="X546" s="87"/>
      <c r="Y546" s="88"/>
      <c r="Z546" s="107">
        <f>SUM(Z547:Z550)</f>
        <v>6250</v>
      </c>
      <c r="AA546" s="88"/>
      <c r="AB546" s="87"/>
      <c r="AC546" s="87"/>
      <c r="AD546" s="87"/>
      <c r="AE546" s="87"/>
      <c r="AF546" s="87"/>
      <c r="AG546" s="87"/>
      <c r="AH546" s="87"/>
      <c r="AI546" s="87"/>
      <c r="AJ546" s="88"/>
      <c r="AK546" s="107">
        <f>SUM(AK547:AK550)</f>
        <v>0</v>
      </c>
      <c r="AL546" s="88"/>
      <c r="AM546" s="87"/>
      <c r="AN546" s="87"/>
      <c r="AO546" s="87"/>
      <c r="AP546" s="87"/>
      <c r="AQ546" s="87"/>
      <c r="AR546" s="87"/>
      <c r="AS546" s="87"/>
      <c r="AT546" s="87"/>
      <c r="AU546" s="87"/>
      <c r="AV546" s="87"/>
      <c r="AW546" s="112"/>
      <c r="AX546" s="107">
        <f>SUM(AX547:AX550)</f>
        <v>283.75</v>
      </c>
      <c r="AY546" s="88"/>
      <c r="AZ546" s="79"/>
      <c r="BA546" s="80"/>
      <c r="BB546" s="71"/>
      <c r="BC546" s="95"/>
      <c r="BD546" s="41">
        <v>3</v>
      </c>
      <c r="BE546" s="52">
        <v>35</v>
      </c>
      <c r="BF546" s="103">
        <v>3512</v>
      </c>
      <c r="BG546" s="279" t="s">
        <v>51</v>
      </c>
    </row>
    <row r="547" spans="1:59" s="63" customFormat="1" ht="12.75" x14ac:dyDescent="0.2">
      <c r="A547" s="196">
        <v>3</v>
      </c>
      <c r="B547" s="197" t="s">
        <v>108</v>
      </c>
      <c r="C547" s="208">
        <v>35</v>
      </c>
      <c r="D547" s="209" t="s">
        <v>306</v>
      </c>
      <c r="E547" s="212">
        <v>3512</v>
      </c>
      <c r="F547" s="213" t="s">
        <v>307</v>
      </c>
      <c r="G547" s="231" t="s">
        <v>1189</v>
      </c>
      <c r="H547" s="89" t="s">
        <v>52</v>
      </c>
      <c r="I547" s="90" t="s">
        <v>304</v>
      </c>
      <c r="J547" s="90" t="s">
        <v>308</v>
      </c>
      <c r="K547" s="90" t="s">
        <v>64</v>
      </c>
      <c r="L547" s="90" t="s">
        <v>271</v>
      </c>
      <c r="M547" s="91"/>
      <c r="N547" s="312">
        <v>1</v>
      </c>
      <c r="O547" s="313">
        <f>N547/N$546</f>
        <v>0.25</v>
      </c>
      <c r="P547" s="104"/>
      <c r="Q547" s="92"/>
      <c r="R547" s="92"/>
      <c r="S547" s="92"/>
      <c r="T547" s="92"/>
      <c r="U547" s="92"/>
      <c r="V547" s="92"/>
      <c r="W547" s="92"/>
      <c r="X547" s="109">
        <f>P547*P$7+Q547*Q$7+R547*R$7+S547*S$7+T547*T$7+U547*U$7+V547*V$7+W547*W$7</f>
        <v>0</v>
      </c>
      <c r="Y547" s="83"/>
      <c r="Z547" s="110">
        <f>X547*$O547</f>
        <v>0</v>
      </c>
      <c r="AA547" s="111"/>
      <c r="AB547" s="92"/>
      <c r="AC547" s="92"/>
      <c r="AD547" s="92"/>
      <c r="AE547" s="92"/>
      <c r="AF547" s="92"/>
      <c r="AG547" s="92"/>
      <c r="AH547" s="92"/>
      <c r="AI547" s="109">
        <f>AB547*AB$7+AC547*AC$7+AD547*AD$7+AE547*AE$7+AF547*AF$7+AG547*AG$7+AH547*AH$7</f>
        <v>0</v>
      </c>
      <c r="AJ547" s="83"/>
      <c r="AK547" s="110">
        <f>AI547*$O547</f>
        <v>0</v>
      </c>
      <c r="AL547" s="111"/>
      <c r="AM547" s="92"/>
      <c r="AN547" s="92"/>
      <c r="AO547" s="92"/>
      <c r="AP547" s="92"/>
      <c r="AQ547" s="92"/>
      <c r="AR547" s="92"/>
      <c r="AS547" s="92">
        <v>1</v>
      </c>
      <c r="AT547" s="92"/>
      <c r="AU547" s="92"/>
      <c r="AV547" s="109">
        <f>AM547*AM$7+AN547*AN$7+AO547*AO$7+AP547*AP$7+AQ547*AQ$7+AR547*AR$7+AS547*AS$7+AT547*AT$7+AU547*AU$7</f>
        <v>1000</v>
      </c>
      <c r="AW547" s="75"/>
      <c r="AX547" s="110">
        <f>AV547*$O547</f>
        <v>250</v>
      </c>
      <c r="AY547" s="111"/>
      <c r="AZ547" s="93"/>
      <c r="BA547" s="94" t="s">
        <v>131</v>
      </c>
      <c r="BB547" s="71"/>
      <c r="BC547" s="95"/>
      <c r="BD547" s="41">
        <v>3</v>
      </c>
      <c r="BE547" s="52">
        <v>35</v>
      </c>
      <c r="BF547" s="103">
        <v>3512</v>
      </c>
      <c r="BG547" s="280" t="s">
        <v>52</v>
      </c>
    </row>
    <row r="548" spans="1:59" s="63" customFormat="1" ht="12.75" x14ac:dyDescent="0.2">
      <c r="A548" s="196">
        <v>3</v>
      </c>
      <c r="B548" s="197" t="s">
        <v>108</v>
      </c>
      <c r="C548" s="208">
        <v>35</v>
      </c>
      <c r="D548" s="209" t="s">
        <v>306</v>
      </c>
      <c r="E548" s="212">
        <v>3512</v>
      </c>
      <c r="F548" s="213" t="s">
        <v>307</v>
      </c>
      <c r="G548" s="231" t="s">
        <v>1189</v>
      </c>
      <c r="H548" s="89"/>
      <c r="I548" s="90" t="s">
        <v>309</v>
      </c>
      <c r="J548" s="90" t="s">
        <v>310</v>
      </c>
      <c r="K548" s="90" t="s">
        <v>73</v>
      </c>
      <c r="L548" s="90" t="s">
        <v>95</v>
      </c>
      <c r="M548" s="91"/>
      <c r="N548" s="312">
        <v>1</v>
      </c>
      <c r="O548" s="313">
        <f>N548/N$546</f>
        <v>0.25</v>
      </c>
      <c r="P548" s="104"/>
      <c r="Q548" s="92"/>
      <c r="R548" s="92"/>
      <c r="S548" s="92"/>
      <c r="T548" s="92"/>
      <c r="U548" s="92"/>
      <c r="V548" s="92"/>
      <c r="W548" s="92">
        <v>1</v>
      </c>
      <c r="X548" s="109">
        <f>P548*P$7+Q548*Q$7+R548*R$7+S548*S$7+T548*T$7+U548*U$7+V548*V$7+W548*W$7</f>
        <v>25000</v>
      </c>
      <c r="Y548" s="83"/>
      <c r="Z548" s="110">
        <f>X548*$O548</f>
        <v>6250</v>
      </c>
      <c r="AA548" s="111"/>
      <c r="AB548" s="92"/>
      <c r="AC548" s="92"/>
      <c r="AD548" s="92"/>
      <c r="AE548" s="92"/>
      <c r="AF548" s="92"/>
      <c r="AG548" s="92"/>
      <c r="AH548" s="92"/>
      <c r="AI548" s="109">
        <f>AB548*AB$7+AC548*AC$7+AD548*AD$7+AE548*AE$7+AF548*AF$7+AG548*AG$7+AH548*AH$7</f>
        <v>0</v>
      </c>
      <c r="AJ548" s="83"/>
      <c r="AK548" s="110">
        <f>AI548*$O548</f>
        <v>0</v>
      </c>
      <c r="AL548" s="111"/>
      <c r="AM548" s="92"/>
      <c r="AN548" s="92"/>
      <c r="AO548" s="92"/>
      <c r="AP548" s="92">
        <v>1</v>
      </c>
      <c r="AQ548" s="92"/>
      <c r="AR548" s="92"/>
      <c r="AS548" s="92"/>
      <c r="AT548" s="92"/>
      <c r="AU548" s="92"/>
      <c r="AV548" s="109">
        <f>AM548*AM$7+AN548*AN$7+AO548*AO$7+AP548*AP$7+AQ548*AQ$7+AR548*AR$7+AS548*AS$7+AT548*AT$7+AU548*AU$7</f>
        <v>100</v>
      </c>
      <c r="AW548" s="75"/>
      <c r="AX548" s="110">
        <f>AV548*$O548</f>
        <v>25</v>
      </c>
      <c r="AY548" s="111"/>
      <c r="AZ548" s="93"/>
      <c r="BA548" s="94" t="s">
        <v>131</v>
      </c>
      <c r="BB548" s="71"/>
      <c r="BC548" s="95"/>
      <c r="BD548" s="41">
        <v>3</v>
      </c>
      <c r="BE548" s="52">
        <v>35</v>
      </c>
      <c r="BF548" s="103">
        <v>3512</v>
      </c>
      <c r="BG548" s="280" t="s">
        <v>52</v>
      </c>
    </row>
    <row r="549" spans="1:59" s="63" customFormat="1" ht="12.75" x14ac:dyDescent="0.2">
      <c r="A549" s="196">
        <v>3</v>
      </c>
      <c r="B549" s="197" t="s">
        <v>108</v>
      </c>
      <c r="C549" s="208">
        <v>35</v>
      </c>
      <c r="D549" s="209" t="s">
        <v>306</v>
      </c>
      <c r="E549" s="212">
        <v>3512</v>
      </c>
      <c r="F549" s="213" t="s">
        <v>307</v>
      </c>
      <c r="G549" s="231" t="s">
        <v>1189</v>
      </c>
      <c r="H549" s="89"/>
      <c r="I549" s="90" t="s">
        <v>311</v>
      </c>
      <c r="J549" s="90" t="s">
        <v>312</v>
      </c>
      <c r="K549" s="90" t="s">
        <v>64</v>
      </c>
      <c r="L549" s="90" t="s">
        <v>258</v>
      </c>
      <c r="M549" s="91"/>
      <c r="N549" s="312">
        <v>1</v>
      </c>
      <c r="O549" s="313">
        <f>N549/N$546</f>
        <v>0.25</v>
      </c>
      <c r="P549" s="104"/>
      <c r="Q549" s="92"/>
      <c r="R549" s="92"/>
      <c r="S549" s="92"/>
      <c r="T549" s="92"/>
      <c r="U549" s="92"/>
      <c r="V549" s="92"/>
      <c r="W549" s="92"/>
      <c r="X549" s="109">
        <f>P549*P$7+Q549*Q$7+R549*R$7+S549*S$7+T549*T$7+U549*U$7+V549*V$7+W549*W$7</f>
        <v>0</v>
      </c>
      <c r="Y549" s="83"/>
      <c r="Z549" s="110">
        <f>X549*$O549</f>
        <v>0</v>
      </c>
      <c r="AA549" s="111"/>
      <c r="AB549" s="92"/>
      <c r="AC549" s="92"/>
      <c r="AD549" s="92"/>
      <c r="AE549" s="92"/>
      <c r="AF549" s="92"/>
      <c r="AG549" s="92"/>
      <c r="AH549" s="92"/>
      <c r="AI549" s="109">
        <f>AB549*AB$7+AC549*AC$7+AD549*AD$7+AE549*AE$7+AF549*AF$7+AG549*AG$7+AH549*AH$7</f>
        <v>0</v>
      </c>
      <c r="AJ549" s="83"/>
      <c r="AK549" s="110">
        <f>AI549*$O549</f>
        <v>0</v>
      </c>
      <c r="AL549" s="111"/>
      <c r="AM549" s="92"/>
      <c r="AN549" s="92">
        <v>1</v>
      </c>
      <c r="AO549" s="92"/>
      <c r="AP549" s="92"/>
      <c r="AQ549" s="92"/>
      <c r="AR549" s="92"/>
      <c r="AS549" s="92"/>
      <c r="AT549" s="92"/>
      <c r="AU549" s="92"/>
      <c r="AV549" s="109">
        <f>AM549*AM$7+AN549*AN$7+AO549*AO$7+AP549*AP$7+AQ549*AQ$7+AR549*AR$7+AS549*AS$7+AT549*AT$7+AU549*AU$7</f>
        <v>25</v>
      </c>
      <c r="AW549" s="75"/>
      <c r="AX549" s="110">
        <f>AV549*$O549</f>
        <v>6.25</v>
      </c>
      <c r="AY549" s="111"/>
      <c r="AZ549" s="93"/>
      <c r="BA549" s="94" t="s">
        <v>131</v>
      </c>
      <c r="BB549" s="71"/>
      <c r="BC549" s="95"/>
      <c r="BD549" s="41">
        <v>3</v>
      </c>
      <c r="BE549" s="52">
        <v>35</v>
      </c>
      <c r="BF549" s="103">
        <v>3512</v>
      </c>
      <c r="BG549" s="280" t="s">
        <v>52</v>
      </c>
    </row>
    <row r="550" spans="1:59" s="63" customFormat="1" ht="12.75" x14ac:dyDescent="0.2">
      <c r="A550" s="196">
        <v>3</v>
      </c>
      <c r="B550" s="197" t="s">
        <v>108</v>
      </c>
      <c r="C550" s="208">
        <v>35</v>
      </c>
      <c r="D550" s="209" t="s">
        <v>306</v>
      </c>
      <c r="E550" s="212">
        <v>3512</v>
      </c>
      <c r="F550" s="213" t="s">
        <v>307</v>
      </c>
      <c r="G550" s="231" t="s">
        <v>1189</v>
      </c>
      <c r="H550" s="89"/>
      <c r="I550" s="90" t="s">
        <v>120</v>
      </c>
      <c r="J550" s="90" t="s">
        <v>312</v>
      </c>
      <c r="K550" s="90" t="s">
        <v>64</v>
      </c>
      <c r="L550" s="90" t="s">
        <v>313</v>
      </c>
      <c r="M550" s="91"/>
      <c r="N550" s="312">
        <v>1</v>
      </c>
      <c r="O550" s="313">
        <f>N550/N$546</f>
        <v>0.25</v>
      </c>
      <c r="P550" s="104"/>
      <c r="Q550" s="92"/>
      <c r="R550" s="92"/>
      <c r="S550" s="92"/>
      <c r="T550" s="92"/>
      <c r="U550" s="92"/>
      <c r="V550" s="92"/>
      <c r="W550" s="92"/>
      <c r="X550" s="109">
        <f>P550*P$7+Q550*Q$7+R550*R$7+S550*S$7+T550*T$7+U550*U$7+V550*V$7+W550*W$7</f>
        <v>0</v>
      </c>
      <c r="Y550" s="83"/>
      <c r="Z550" s="110">
        <f>X550*$O550</f>
        <v>0</v>
      </c>
      <c r="AA550" s="111"/>
      <c r="AB550" s="92"/>
      <c r="AC550" s="92"/>
      <c r="AD550" s="92"/>
      <c r="AE550" s="92"/>
      <c r="AF550" s="92"/>
      <c r="AG550" s="92"/>
      <c r="AH550" s="92"/>
      <c r="AI550" s="109">
        <f>AB550*AB$7+AC550*AC$7+AD550*AD$7+AE550*AE$7+AF550*AF$7+AG550*AG$7+AH550*AH$7</f>
        <v>0</v>
      </c>
      <c r="AJ550" s="83"/>
      <c r="AK550" s="110">
        <f>AI550*$O550</f>
        <v>0</v>
      </c>
      <c r="AL550" s="111"/>
      <c r="AM550" s="92">
        <v>1</v>
      </c>
      <c r="AN550" s="92"/>
      <c r="AO550" s="92"/>
      <c r="AP550" s="92"/>
      <c r="AQ550" s="92"/>
      <c r="AR550" s="92"/>
      <c r="AS550" s="92"/>
      <c r="AT550" s="92"/>
      <c r="AU550" s="92"/>
      <c r="AV550" s="109">
        <f>AM550*AM$7+AN550*AN$7+AO550*AO$7+AP550*AP$7+AQ550*AQ$7+AR550*AR$7+AS550*AS$7+AT550*AT$7+AU550*AU$7</f>
        <v>10</v>
      </c>
      <c r="AW550" s="75"/>
      <c r="AX550" s="110">
        <f>AV550*$O550</f>
        <v>2.5</v>
      </c>
      <c r="AY550" s="111"/>
      <c r="AZ550" s="93"/>
      <c r="BA550" s="94" t="s">
        <v>131</v>
      </c>
      <c r="BB550" s="71"/>
      <c r="BC550" s="95"/>
      <c r="BD550" s="41">
        <v>3</v>
      </c>
      <c r="BE550" s="52">
        <v>35</v>
      </c>
      <c r="BF550" s="103">
        <v>3512</v>
      </c>
      <c r="BG550" s="280" t="s">
        <v>52</v>
      </c>
    </row>
    <row r="551" spans="1:59" s="63" customFormat="1" ht="12.75" x14ac:dyDescent="0.2">
      <c r="A551" s="196">
        <v>3</v>
      </c>
      <c r="B551" s="197" t="s">
        <v>108</v>
      </c>
      <c r="C551" s="208">
        <v>35</v>
      </c>
      <c r="D551" s="209" t="s">
        <v>306</v>
      </c>
      <c r="E551" s="212">
        <v>3512</v>
      </c>
      <c r="F551" s="213" t="s">
        <v>307</v>
      </c>
      <c r="G551" s="231" t="s">
        <v>1189</v>
      </c>
      <c r="H551" s="65"/>
      <c r="I551" s="222"/>
      <c r="J551" s="66"/>
      <c r="K551" s="66"/>
      <c r="L551" s="66"/>
      <c r="M551" s="64"/>
      <c r="N551" s="304"/>
      <c r="O551" s="305"/>
      <c r="P551" s="127"/>
      <c r="Q551" s="67"/>
      <c r="R551" s="67"/>
      <c r="S551" s="67"/>
      <c r="T551" s="67"/>
      <c r="U551" s="67"/>
      <c r="V551" s="67"/>
      <c r="W551" s="67"/>
      <c r="X551" s="67"/>
      <c r="Y551" s="68"/>
      <c r="Z551" s="68"/>
      <c r="AA551" s="68"/>
      <c r="AB551" s="67"/>
      <c r="AC551" s="67"/>
      <c r="AD551" s="67"/>
      <c r="AE551" s="67"/>
      <c r="AF551" s="67"/>
      <c r="AG551" s="67"/>
      <c r="AH551" s="67"/>
      <c r="AI551" s="67"/>
      <c r="AJ551" s="68"/>
      <c r="AK551" s="68"/>
      <c r="AL551" s="68"/>
      <c r="AM551" s="67"/>
      <c r="AN551" s="67"/>
      <c r="AO551" s="67"/>
      <c r="AP551" s="67"/>
      <c r="AQ551" s="67"/>
      <c r="AR551" s="67"/>
      <c r="AS551" s="67"/>
      <c r="AT551" s="67"/>
      <c r="AU551" s="67"/>
      <c r="AV551" s="67"/>
      <c r="AW551" s="67"/>
      <c r="AX551" s="68"/>
      <c r="AY551" s="68"/>
      <c r="AZ551" s="69"/>
      <c r="BA551" s="70"/>
      <c r="BB551" s="71"/>
      <c r="BC551" s="95"/>
      <c r="BD551" s="41">
        <v>3</v>
      </c>
      <c r="BE551" s="52">
        <v>35</v>
      </c>
      <c r="BF551" s="103">
        <v>3512</v>
      </c>
      <c r="BG551" s="275"/>
    </row>
    <row r="552" spans="1:59" s="63" customFormat="1" ht="12.75" x14ac:dyDescent="0.2">
      <c r="A552" s="196">
        <v>3</v>
      </c>
      <c r="B552" s="197" t="s">
        <v>108</v>
      </c>
      <c r="C552" s="208">
        <v>35</v>
      </c>
      <c r="D552" s="209" t="s">
        <v>306</v>
      </c>
      <c r="E552" s="212">
        <v>3512</v>
      </c>
      <c r="F552" s="213" t="s">
        <v>307</v>
      </c>
      <c r="G552" s="232"/>
      <c r="H552" s="97"/>
      <c r="I552" s="224"/>
      <c r="J552" s="98"/>
      <c r="K552" s="98"/>
      <c r="L552" s="98"/>
      <c r="M552" s="96"/>
      <c r="N552" s="307"/>
      <c r="O552" s="246"/>
      <c r="P552" s="124"/>
      <c r="Q552" s="99"/>
      <c r="R552" s="99"/>
      <c r="S552" s="99"/>
      <c r="T552" s="99"/>
      <c r="U552" s="99"/>
      <c r="V552" s="99"/>
      <c r="W552" s="99"/>
      <c r="X552" s="99"/>
      <c r="Y552" s="100"/>
      <c r="Z552" s="100"/>
      <c r="AA552" s="100"/>
      <c r="AB552" s="99"/>
      <c r="AC552" s="99"/>
      <c r="AD552" s="99"/>
      <c r="AE552" s="99"/>
      <c r="AF552" s="99"/>
      <c r="AG552" s="99"/>
      <c r="AH552" s="99"/>
      <c r="AI552" s="99"/>
      <c r="AJ552" s="100"/>
      <c r="AK552" s="100"/>
      <c r="AL552" s="100"/>
      <c r="AM552" s="99"/>
      <c r="AN552" s="99"/>
      <c r="AO552" s="99"/>
      <c r="AP552" s="99"/>
      <c r="AQ552" s="99"/>
      <c r="AR552" s="99"/>
      <c r="AS552" s="99"/>
      <c r="AT552" s="99"/>
      <c r="AU552" s="99"/>
      <c r="AV552" s="99"/>
      <c r="AW552" s="99"/>
      <c r="AX552" s="100"/>
      <c r="AY552" s="100"/>
      <c r="AZ552" s="101"/>
      <c r="BA552" s="102"/>
      <c r="BB552" s="95"/>
      <c r="BC552" s="95"/>
      <c r="BD552" s="41">
        <v>3</v>
      </c>
      <c r="BE552" s="52">
        <v>35</v>
      </c>
      <c r="BF552" s="103">
        <v>3512</v>
      </c>
      <c r="BG552" s="277"/>
    </row>
    <row r="553" spans="1:59" s="53" customFormat="1" ht="18.75" x14ac:dyDescent="0.3">
      <c r="A553" s="202">
        <v>3</v>
      </c>
      <c r="B553" s="203" t="s">
        <v>108</v>
      </c>
      <c r="C553" s="205">
        <v>36</v>
      </c>
      <c r="D553" s="206" t="s">
        <v>314</v>
      </c>
      <c r="E553" s="207"/>
      <c r="F553" s="207"/>
      <c r="G553" s="229"/>
      <c r="H553" s="44"/>
      <c r="I553" s="226"/>
      <c r="J553" s="192"/>
      <c r="K553" s="192"/>
      <c r="L553" s="192"/>
      <c r="M553" s="194"/>
      <c r="N553" s="302"/>
      <c r="O553" s="298"/>
      <c r="P553" s="47"/>
      <c r="Q553" s="47"/>
      <c r="R553" s="47"/>
      <c r="S553" s="47"/>
      <c r="T553" s="47"/>
      <c r="U553" s="47"/>
      <c r="V553" s="47"/>
      <c r="W553" s="47"/>
      <c r="X553" s="47"/>
      <c r="Y553" s="48"/>
      <c r="Z553" s="48"/>
      <c r="AA553" s="48"/>
      <c r="AB553" s="47"/>
      <c r="AC553" s="47"/>
      <c r="AD553" s="47"/>
      <c r="AE553" s="47"/>
      <c r="AF553" s="47"/>
      <c r="AG553" s="47"/>
      <c r="AH553" s="47"/>
      <c r="AI553" s="47"/>
      <c r="AJ553" s="48"/>
      <c r="AK553" s="48"/>
      <c r="AL553" s="48"/>
      <c r="AM553" s="47"/>
      <c r="AN553" s="47"/>
      <c r="AO553" s="47"/>
      <c r="AP553" s="47"/>
      <c r="AQ553" s="47"/>
      <c r="AR553" s="47"/>
      <c r="AS553" s="47"/>
      <c r="AT553" s="47"/>
      <c r="AU553" s="47"/>
      <c r="AV553" s="47"/>
      <c r="AW553" s="47"/>
      <c r="AX553" s="48"/>
      <c r="AY553" s="333"/>
      <c r="AZ553" s="49"/>
      <c r="BA553" s="50"/>
      <c r="BB553" s="51"/>
      <c r="BC553" s="45"/>
      <c r="BD553" s="41">
        <v>3</v>
      </c>
      <c r="BE553" s="52">
        <v>36</v>
      </c>
      <c r="BF553" s="52" t="s">
        <v>314</v>
      </c>
      <c r="BG553" s="273"/>
    </row>
    <row r="554" spans="1:59" s="63" customFormat="1" ht="12.75" x14ac:dyDescent="0.2">
      <c r="A554" s="196">
        <v>3</v>
      </c>
      <c r="B554" s="197" t="s">
        <v>108</v>
      </c>
      <c r="C554" s="208">
        <v>36</v>
      </c>
      <c r="D554" s="209" t="s">
        <v>314</v>
      </c>
      <c r="E554" s="210">
        <v>3612</v>
      </c>
      <c r="F554" s="211" t="s">
        <v>315</v>
      </c>
      <c r="G554" s="230"/>
      <c r="H554" s="56"/>
      <c r="I554" s="221"/>
      <c r="J554" s="57"/>
      <c r="K554" s="57"/>
      <c r="L554" s="57"/>
      <c r="M554" s="55"/>
      <c r="N554" s="303"/>
      <c r="O554" s="245"/>
      <c r="P554" s="122"/>
      <c r="Q554" s="122"/>
      <c r="R554" s="122"/>
      <c r="S554" s="122"/>
      <c r="T554" s="122"/>
      <c r="U554" s="122"/>
      <c r="V554" s="122"/>
      <c r="W554" s="122"/>
      <c r="X554" s="122"/>
      <c r="Y554" s="59"/>
      <c r="Z554" s="123"/>
      <c r="AA554" s="123"/>
      <c r="AB554" s="122"/>
      <c r="AC554" s="122"/>
      <c r="AD554" s="122"/>
      <c r="AE554" s="122"/>
      <c r="AF554" s="122"/>
      <c r="AG554" s="122"/>
      <c r="AH554" s="122"/>
      <c r="AI554" s="122"/>
      <c r="AJ554" s="59"/>
      <c r="AK554" s="123"/>
      <c r="AL554" s="123"/>
      <c r="AM554" s="122"/>
      <c r="AN554" s="122"/>
      <c r="AO554" s="122"/>
      <c r="AP554" s="122"/>
      <c r="AQ554" s="122"/>
      <c r="AR554" s="122"/>
      <c r="AS554" s="122"/>
      <c r="AT554" s="122"/>
      <c r="AU554" s="122"/>
      <c r="AV554" s="122"/>
      <c r="AW554" s="58"/>
      <c r="AX554" s="123"/>
      <c r="AY554" s="59"/>
      <c r="AZ554" s="60"/>
      <c r="BA554" s="61"/>
      <c r="BB554" s="54"/>
      <c r="BC554" s="54"/>
      <c r="BD554" s="41">
        <v>3</v>
      </c>
      <c r="BE554" s="52">
        <v>36</v>
      </c>
      <c r="BF554" s="62">
        <v>3612</v>
      </c>
      <c r="BG554" s="274"/>
    </row>
    <row r="555" spans="1:59" s="63" customFormat="1" ht="12.75" x14ac:dyDescent="0.2">
      <c r="A555" s="196">
        <v>3</v>
      </c>
      <c r="B555" s="197" t="s">
        <v>108</v>
      </c>
      <c r="C555" s="208">
        <v>36</v>
      </c>
      <c r="D555" s="209" t="s">
        <v>314</v>
      </c>
      <c r="E555" s="210">
        <v>3612</v>
      </c>
      <c r="F555" s="211" t="s">
        <v>315</v>
      </c>
      <c r="G555" s="230"/>
      <c r="H555" s="56"/>
      <c r="I555" s="221"/>
      <c r="J555" s="57"/>
      <c r="K555" s="57"/>
      <c r="L555" s="57"/>
      <c r="M555" s="55"/>
      <c r="N555" s="303"/>
      <c r="O555" s="245"/>
      <c r="P555" s="122"/>
      <c r="Q555" s="58"/>
      <c r="R555" s="58"/>
      <c r="S555" s="58"/>
      <c r="T555" s="58"/>
      <c r="U555" s="58"/>
      <c r="V555" s="58"/>
      <c r="W555" s="58"/>
      <c r="X555" s="58"/>
      <c r="Y555" s="59"/>
      <c r="Z555" s="59"/>
      <c r="AA555" s="59"/>
      <c r="AB555" s="58"/>
      <c r="AC555" s="58"/>
      <c r="AD555" s="58"/>
      <c r="AE555" s="58"/>
      <c r="AF555" s="58"/>
      <c r="AG555" s="58"/>
      <c r="AH555" s="58"/>
      <c r="AI555" s="58"/>
      <c r="AJ555" s="59"/>
      <c r="AK555" s="59"/>
      <c r="AL555" s="59"/>
      <c r="AM555" s="58"/>
      <c r="AN555" s="58"/>
      <c r="AO555" s="58"/>
      <c r="AP555" s="58"/>
      <c r="AQ555" s="58"/>
      <c r="AR555" s="58"/>
      <c r="AS555" s="58"/>
      <c r="AT555" s="58"/>
      <c r="AU555" s="58"/>
      <c r="AV555" s="58"/>
      <c r="AW555" s="58"/>
      <c r="AX555" s="59"/>
      <c r="AY555" s="59"/>
      <c r="AZ555" s="60"/>
      <c r="BA555" s="61"/>
      <c r="BB555" s="54"/>
      <c r="BC555" s="54"/>
      <c r="BD555" s="41">
        <v>3</v>
      </c>
      <c r="BE555" s="52">
        <v>36</v>
      </c>
      <c r="BF555" s="62">
        <v>3612</v>
      </c>
      <c r="BG555" s="274"/>
    </row>
    <row r="556" spans="1:59" s="63" customFormat="1" ht="12.75" x14ac:dyDescent="0.2">
      <c r="A556" s="196">
        <v>3</v>
      </c>
      <c r="B556" s="197" t="s">
        <v>108</v>
      </c>
      <c r="C556" s="208">
        <v>36</v>
      </c>
      <c r="D556" s="209" t="s">
        <v>314</v>
      </c>
      <c r="E556" s="210">
        <v>3612</v>
      </c>
      <c r="F556" s="211" t="s">
        <v>315</v>
      </c>
      <c r="G556" s="231" t="s">
        <v>314</v>
      </c>
      <c r="H556" s="65"/>
      <c r="I556" s="222"/>
      <c r="J556" s="66"/>
      <c r="K556" s="66"/>
      <c r="L556" s="66"/>
      <c r="M556" s="64"/>
      <c r="N556" s="304"/>
      <c r="O556" s="305"/>
      <c r="P556" s="127"/>
      <c r="Q556" s="67"/>
      <c r="R556" s="67"/>
      <c r="S556" s="67"/>
      <c r="T556" s="67"/>
      <c r="U556" s="67"/>
      <c r="V556" s="67"/>
      <c r="W556" s="67"/>
      <c r="X556" s="67"/>
      <c r="Y556" s="68"/>
      <c r="Z556" s="68"/>
      <c r="AA556" s="68"/>
      <c r="AB556" s="67"/>
      <c r="AC556" s="67"/>
      <c r="AD556" s="67"/>
      <c r="AE556" s="67"/>
      <c r="AF556" s="67"/>
      <c r="AG556" s="67"/>
      <c r="AH556" s="67"/>
      <c r="AI556" s="67"/>
      <c r="AJ556" s="68"/>
      <c r="AK556" s="68"/>
      <c r="AL556" s="68"/>
      <c r="AM556" s="67"/>
      <c r="AN556" s="67"/>
      <c r="AO556" s="67"/>
      <c r="AP556" s="67"/>
      <c r="AQ556" s="67"/>
      <c r="AR556" s="67"/>
      <c r="AS556" s="67"/>
      <c r="AT556" s="67"/>
      <c r="AU556" s="67"/>
      <c r="AV556" s="67"/>
      <c r="AW556" s="67"/>
      <c r="AX556" s="68"/>
      <c r="AY556" s="68"/>
      <c r="AZ556" s="69"/>
      <c r="BA556" s="70"/>
      <c r="BB556" s="71"/>
      <c r="BC556" s="54"/>
      <c r="BD556" s="41">
        <v>3</v>
      </c>
      <c r="BE556" s="52">
        <v>36</v>
      </c>
      <c r="BF556" s="62">
        <v>3612</v>
      </c>
      <c r="BG556" s="275"/>
    </row>
    <row r="557" spans="1:59" s="63" customFormat="1" ht="12.75" x14ac:dyDescent="0.2">
      <c r="A557" s="196">
        <v>3</v>
      </c>
      <c r="B557" s="197" t="s">
        <v>108</v>
      </c>
      <c r="C557" s="208">
        <v>36</v>
      </c>
      <c r="D557" s="209" t="s">
        <v>314</v>
      </c>
      <c r="E557" s="210">
        <v>3612</v>
      </c>
      <c r="F557" s="211" t="s">
        <v>315</v>
      </c>
      <c r="G557" s="231" t="s">
        <v>314</v>
      </c>
      <c r="H557" s="72" t="s">
        <v>47</v>
      </c>
      <c r="I557" s="223"/>
      <c r="J557" s="73"/>
      <c r="K557" s="73"/>
      <c r="L557" s="73"/>
      <c r="M557" s="74"/>
      <c r="N557" s="247"/>
      <c r="O557" s="306"/>
      <c r="P557" s="105"/>
      <c r="Q557" s="75"/>
      <c r="R557" s="75"/>
      <c r="S557" s="75"/>
      <c r="T557" s="75"/>
      <c r="U557" s="75"/>
      <c r="V557" s="75"/>
      <c r="W557" s="75"/>
      <c r="X557" s="75"/>
      <c r="Y557" s="76">
        <f>IF(ISNUMBER(VLOOKUP(Y559,P$7:W$7,MATCH(Y559,P$7:W$7))),VLOOKUP(Y559,P$7:W$7,MATCH(Y559,P$7:W$7)),IF(N561=0,"No Data",IF(Y559&gt;0,"&lt;100",0)))</f>
        <v>2500</v>
      </c>
      <c r="Z557" s="77">
        <f>IF(ISNUMBER(VLOOKUP(Z561,P$7:W$7,MATCH(Z561,P$7:W$7))),VLOOKUP(Z561,P$7:W$7,MATCH(Z561,P$7:W$7)),IF(N561=0,"No Data",IF(Z561&gt;0,"&lt;100",0)))</f>
        <v>2500</v>
      </c>
      <c r="AA557" s="106">
        <f>IF(ISNUMBER(Z557),Z557,0)</f>
        <v>2500</v>
      </c>
      <c r="AB557" s="75"/>
      <c r="AC557" s="75"/>
      <c r="AD557" s="75"/>
      <c r="AE557" s="75"/>
      <c r="AF557" s="75"/>
      <c r="AG557" s="75"/>
      <c r="AH557" s="75"/>
      <c r="AI557" s="75"/>
      <c r="AJ557" s="76">
        <f>IF(ISNUMBER(VLOOKUP(AJ559,AB$7:AH$7,MATCH(AJ559,AB$7:AH$7))),VLOOKUP(AJ559,AB$7:AH$7,MATCH(AJ559,AB$7:AH$7)),IF(N561=0,"No Data",IF(AJ559&gt;0,"&lt;50",0)))</f>
        <v>0</v>
      </c>
      <c r="AK557" s="77">
        <f>IF(ISNUMBER(VLOOKUP(AK561,AB$7:AH$7,MATCH(AK561,AB$7:AH$7))),VLOOKUP(AK561,AB$7:AH$7,MATCH(AK561,AB$7:AH$7)),IF(N561=0,"No Data",IF(AK561&gt;0,"&lt;50",0)))</f>
        <v>0</v>
      </c>
      <c r="AL557" s="106">
        <f>IF(ISNUMBER(AK557),AK557,0)</f>
        <v>0</v>
      </c>
      <c r="AM557" s="75"/>
      <c r="AN557" s="75"/>
      <c r="AO557" s="75"/>
      <c r="AP557" s="75"/>
      <c r="AQ557" s="75"/>
      <c r="AR557" s="75"/>
      <c r="AS557" s="75"/>
      <c r="AT557" s="75"/>
      <c r="AU557" s="75"/>
      <c r="AV557" s="75"/>
      <c r="AW557" s="76">
        <f>IF(ISNUMBER(VLOOKUP(AW559,AM$7:AU$7,MATCH(AW559,AM$7:AU$7))),VLOOKUP(AW559,AM$7:AU$7,MATCH(AW559,AM$7:AU$7)),IF(N561=0,"No Data",IF(AW559&gt;0,"&lt;10",0)))</f>
        <v>500</v>
      </c>
      <c r="AX557" s="77">
        <f>IF(ISNUMBER(VLOOKUP(AX561,AM$7:AU$7,MATCH(AX561,AM$7:AU$7))),VLOOKUP(AX561,AM$7:AU$7,MATCH(AX561,AM$7:AU$7)),IF(N561=0,"No Data",IF(AX561&gt;0,"&lt;10",0)))</f>
        <v>500</v>
      </c>
      <c r="AY557" s="106">
        <f>IF(ISNUMBER(AX557),AX557,0)</f>
        <v>500</v>
      </c>
      <c r="AZ557" s="79"/>
      <c r="BA557" s="80"/>
      <c r="BB557" s="71"/>
      <c r="BC557" s="54"/>
      <c r="BD557" s="41">
        <v>3</v>
      </c>
      <c r="BE557" s="52">
        <v>36</v>
      </c>
      <c r="BF557" s="62">
        <v>3612</v>
      </c>
      <c r="BG557" s="276" t="s">
        <v>47</v>
      </c>
    </row>
    <row r="558" spans="1:59" s="63" customFormat="1" ht="12.75" x14ac:dyDescent="0.2">
      <c r="A558" s="196">
        <v>3</v>
      </c>
      <c r="B558" s="197" t="s">
        <v>108</v>
      </c>
      <c r="C558" s="208">
        <v>36</v>
      </c>
      <c r="D558" s="209" t="s">
        <v>314</v>
      </c>
      <c r="E558" s="210">
        <v>3612</v>
      </c>
      <c r="F558" s="211" t="s">
        <v>315</v>
      </c>
      <c r="G558" s="231" t="s">
        <v>314</v>
      </c>
      <c r="H558" s="81" t="s">
        <v>48</v>
      </c>
      <c r="I558" s="223"/>
      <c r="J558" s="73"/>
      <c r="K558" s="73"/>
      <c r="L558" s="73"/>
      <c r="M558" s="74"/>
      <c r="N558" s="247"/>
      <c r="O558" s="306"/>
      <c r="P558" s="105"/>
      <c r="Q558" s="75"/>
      <c r="R558" s="75"/>
      <c r="S558" s="75"/>
      <c r="T558" s="75"/>
      <c r="U558" s="75"/>
      <c r="V558" s="75"/>
      <c r="W558" s="75"/>
      <c r="X558" s="75"/>
      <c r="Y558" s="82">
        <f>MIN(X562:X571)</f>
        <v>0</v>
      </c>
      <c r="Z558" s="83"/>
      <c r="AA558" s="83"/>
      <c r="AB558" s="75"/>
      <c r="AC558" s="75"/>
      <c r="AD558" s="75"/>
      <c r="AE558" s="75"/>
      <c r="AF558" s="75"/>
      <c r="AG558" s="75"/>
      <c r="AH558" s="75"/>
      <c r="AI558" s="75"/>
      <c r="AJ558" s="82">
        <f>MIN(AI562:AI571)</f>
        <v>0</v>
      </c>
      <c r="AK558" s="83"/>
      <c r="AL558" s="83"/>
      <c r="AM558" s="75"/>
      <c r="AN558" s="75"/>
      <c r="AO558" s="75"/>
      <c r="AP558" s="75"/>
      <c r="AQ558" s="75"/>
      <c r="AR558" s="75"/>
      <c r="AS558" s="75"/>
      <c r="AT558" s="75"/>
      <c r="AU558" s="75"/>
      <c r="AV558" s="75"/>
      <c r="AW558" s="82">
        <f>MIN(AV562:AV571)</f>
        <v>100</v>
      </c>
      <c r="AX558" s="83"/>
      <c r="AY558" s="83"/>
      <c r="AZ558" s="79"/>
      <c r="BA558" s="80"/>
      <c r="BB558" s="71"/>
      <c r="BC558" s="54"/>
      <c r="BD558" s="41">
        <v>3</v>
      </c>
      <c r="BE558" s="52">
        <v>36</v>
      </c>
      <c r="BF558" s="62">
        <v>3612</v>
      </c>
      <c r="BG558" s="278" t="s">
        <v>48</v>
      </c>
    </row>
    <row r="559" spans="1:59" s="63" customFormat="1" ht="12.75" x14ac:dyDescent="0.2">
      <c r="A559" s="196">
        <v>3</v>
      </c>
      <c r="B559" s="197" t="s">
        <v>108</v>
      </c>
      <c r="C559" s="208">
        <v>36</v>
      </c>
      <c r="D559" s="209" t="s">
        <v>314</v>
      </c>
      <c r="E559" s="210">
        <v>3612</v>
      </c>
      <c r="F559" s="211" t="s">
        <v>315</v>
      </c>
      <c r="G559" s="231" t="s">
        <v>314</v>
      </c>
      <c r="H559" s="81" t="s">
        <v>49</v>
      </c>
      <c r="I559" s="223"/>
      <c r="J559" s="73"/>
      <c r="K559" s="73"/>
      <c r="L559" s="73"/>
      <c r="M559" s="74"/>
      <c r="N559" s="247"/>
      <c r="O559" s="306"/>
      <c r="P559" s="105"/>
      <c r="Q559" s="75"/>
      <c r="R559" s="75"/>
      <c r="S559" s="75"/>
      <c r="T559" s="75"/>
      <c r="U559" s="75"/>
      <c r="V559" s="75"/>
      <c r="W559" s="75"/>
      <c r="X559" s="75"/>
      <c r="Y559" s="84">
        <f>IF(ISNUMBER(AVERAGE(X562:X571)),AVERAGE(X562:X571),0)</f>
        <v>2500</v>
      </c>
      <c r="Z559" s="83"/>
      <c r="AA559" s="83"/>
      <c r="AB559" s="75"/>
      <c r="AC559" s="75"/>
      <c r="AD559" s="75"/>
      <c r="AE559" s="75"/>
      <c r="AF559" s="75"/>
      <c r="AG559" s="75"/>
      <c r="AH559" s="75"/>
      <c r="AI559" s="75"/>
      <c r="AJ559" s="84">
        <f>IF(ISNUMBER(AVERAGE(AI562:AI571)),AVERAGE(AI562:AI571),0)</f>
        <v>0</v>
      </c>
      <c r="AK559" s="83"/>
      <c r="AL559" s="83"/>
      <c r="AM559" s="75"/>
      <c r="AN559" s="75"/>
      <c r="AO559" s="75"/>
      <c r="AP559" s="75"/>
      <c r="AQ559" s="75"/>
      <c r="AR559" s="75"/>
      <c r="AS559" s="75"/>
      <c r="AT559" s="75"/>
      <c r="AU559" s="75"/>
      <c r="AV559" s="75"/>
      <c r="AW559" s="84">
        <f>IF(ISNUMBER(AVERAGE(AV562:AV571)),AVERAGE(AV562:AV571),0)</f>
        <v>785</v>
      </c>
      <c r="AX559" s="83"/>
      <c r="AY559" s="83"/>
      <c r="AZ559" s="79"/>
      <c r="BA559" s="80"/>
      <c r="BB559" s="71"/>
      <c r="BC559" s="54"/>
      <c r="BD559" s="41">
        <v>3</v>
      </c>
      <c r="BE559" s="52">
        <v>36</v>
      </c>
      <c r="BF559" s="62">
        <v>3612</v>
      </c>
      <c r="BG559" s="278" t="s">
        <v>49</v>
      </c>
    </row>
    <row r="560" spans="1:59" s="63" customFormat="1" ht="12.75" x14ac:dyDescent="0.2">
      <c r="A560" s="196">
        <v>3</v>
      </c>
      <c r="B560" s="197" t="s">
        <v>108</v>
      </c>
      <c r="C560" s="208">
        <v>36</v>
      </c>
      <c r="D560" s="209" t="s">
        <v>314</v>
      </c>
      <c r="E560" s="210">
        <v>3612</v>
      </c>
      <c r="F560" s="211" t="s">
        <v>315</v>
      </c>
      <c r="G560" s="231" t="s">
        <v>314</v>
      </c>
      <c r="H560" s="81" t="s">
        <v>50</v>
      </c>
      <c r="I560" s="223"/>
      <c r="J560" s="73"/>
      <c r="K560" s="73"/>
      <c r="L560" s="73"/>
      <c r="M560" s="74"/>
      <c r="N560" s="247"/>
      <c r="O560" s="306"/>
      <c r="P560" s="105"/>
      <c r="Q560" s="75"/>
      <c r="R560" s="75"/>
      <c r="S560" s="75"/>
      <c r="T560" s="75"/>
      <c r="U560" s="75"/>
      <c r="V560" s="75"/>
      <c r="W560" s="75"/>
      <c r="X560" s="75"/>
      <c r="Y560" s="84">
        <f>MAX(X562:X571)</f>
        <v>25000</v>
      </c>
      <c r="Z560" s="83"/>
      <c r="AA560" s="83"/>
      <c r="AB560" s="75"/>
      <c r="AC560" s="75"/>
      <c r="AD560" s="75"/>
      <c r="AE560" s="75"/>
      <c r="AF560" s="75"/>
      <c r="AG560" s="75"/>
      <c r="AH560" s="75"/>
      <c r="AI560" s="75"/>
      <c r="AJ560" s="84">
        <f>MAX(AI562:AI571)</f>
        <v>0</v>
      </c>
      <c r="AK560" s="83"/>
      <c r="AL560" s="83"/>
      <c r="AM560" s="75"/>
      <c r="AN560" s="75"/>
      <c r="AO560" s="75"/>
      <c r="AP560" s="75"/>
      <c r="AQ560" s="75"/>
      <c r="AR560" s="75"/>
      <c r="AS560" s="75"/>
      <c r="AT560" s="75"/>
      <c r="AU560" s="75"/>
      <c r="AV560" s="75"/>
      <c r="AW560" s="84">
        <f>MAX(AV562:AV571)</f>
        <v>1000</v>
      </c>
      <c r="AX560" s="83"/>
      <c r="AY560" s="83"/>
      <c r="AZ560" s="79"/>
      <c r="BA560" s="80"/>
      <c r="BB560" s="71"/>
      <c r="BC560" s="54"/>
      <c r="BD560" s="41">
        <v>3</v>
      </c>
      <c r="BE560" s="52">
        <v>36</v>
      </c>
      <c r="BF560" s="62">
        <v>3612</v>
      </c>
      <c r="BG560" s="278" t="s">
        <v>50</v>
      </c>
    </row>
    <row r="561" spans="1:59" s="63" customFormat="1" ht="12.75" x14ac:dyDescent="0.2">
      <c r="A561" s="196">
        <v>3</v>
      </c>
      <c r="B561" s="197" t="s">
        <v>108</v>
      </c>
      <c r="C561" s="208">
        <v>36</v>
      </c>
      <c r="D561" s="209" t="s">
        <v>314</v>
      </c>
      <c r="E561" s="210">
        <v>3612</v>
      </c>
      <c r="F561" s="211" t="s">
        <v>315</v>
      </c>
      <c r="G561" s="231" t="s">
        <v>314</v>
      </c>
      <c r="H561" s="85" t="s">
        <v>51</v>
      </c>
      <c r="I561" s="223"/>
      <c r="J561" s="73"/>
      <c r="K561" s="73"/>
      <c r="L561" s="73"/>
      <c r="M561" s="74"/>
      <c r="N561" s="248">
        <f>SUM(N562:N571)</f>
        <v>10</v>
      </c>
      <c r="O561" s="293">
        <f>SUM(O562:O571)</f>
        <v>0.99999999999999989</v>
      </c>
      <c r="P561" s="292"/>
      <c r="Q561" s="87"/>
      <c r="R561" s="87"/>
      <c r="S561" s="87"/>
      <c r="T561" s="87"/>
      <c r="U561" s="87"/>
      <c r="V561" s="87"/>
      <c r="W561" s="87"/>
      <c r="X561" s="87"/>
      <c r="Y561" s="88"/>
      <c r="Z561" s="86">
        <f>SUM(Z562:Z571)</f>
        <v>2500</v>
      </c>
      <c r="AA561" s="88"/>
      <c r="AB561" s="87"/>
      <c r="AC561" s="87"/>
      <c r="AD561" s="87"/>
      <c r="AE561" s="87"/>
      <c r="AF561" s="87"/>
      <c r="AG561" s="87"/>
      <c r="AH561" s="87"/>
      <c r="AI561" s="87"/>
      <c r="AJ561" s="88"/>
      <c r="AK561" s="86">
        <f>SUM(AK562:AK571)</f>
        <v>0</v>
      </c>
      <c r="AL561" s="88"/>
      <c r="AM561" s="87"/>
      <c r="AN561" s="87"/>
      <c r="AO561" s="87"/>
      <c r="AP561" s="87"/>
      <c r="AQ561" s="87"/>
      <c r="AR561" s="87"/>
      <c r="AS561" s="87"/>
      <c r="AT561" s="87"/>
      <c r="AU561" s="87"/>
      <c r="AV561" s="87"/>
      <c r="AW561" s="112"/>
      <c r="AX561" s="86">
        <f>SUM(AX562:AX571)</f>
        <v>785</v>
      </c>
      <c r="AY561" s="88"/>
      <c r="AZ561" s="79"/>
      <c r="BA561" s="80"/>
      <c r="BB561" s="71"/>
      <c r="BC561" s="54"/>
      <c r="BD561" s="41">
        <v>3</v>
      </c>
      <c r="BE561" s="52">
        <v>36</v>
      </c>
      <c r="BF561" s="62">
        <v>3612</v>
      </c>
      <c r="BG561" s="279" t="s">
        <v>51</v>
      </c>
    </row>
    <row r="562" spans="1:59" s="63" customFormat="1" ht="12.75" x14ac:dyDescent="0.2">
      <c r="A562" s="196">
        <v>3</v>
      </c>
      <c r="B562" s="197" t="s">
        <v>108</v>
      </c>
      <c r="C562" s="208">
        <v>36</v>
      </c>
      <c r="D562" s="209" t="s">
        <v>314</v>
      </c>
      <c r="E562" s="210">
        <v>3612</v>
      </c>
      <c r="F562" s="211" t="s">
        <v>315</v>
      </c>
      <c r="G562" s="231" t="s">
        <v>314</v>
      </c>
      <c r="H562" s="89" t="s">
        <v>52</v>
      </c>
      <c r="I562" s="90" t="s">
        <v>316</v>
      </c>
      <c r="J562" s="90" t="s">
        <v>317</v>
      </c>
      <c r="K562" s="90" t="s">
        <v>64</v>
      </c>
      <c r="L562" s="90" t="s">
        <v>188</v>
      </c>
      <c r="M562" s="91"/>
      <c r="N562" s="312">
        <v>1</v>
      </c>
      <c r="O562" s="313">
        <f>N562/N$561</f>
        <v>0.1</v>
      </c>
      <c r="P562" s="104"/>
      <c r="Q562" s="92"/>
      <c r="R562" s="92"/>
      <c r="S562" s="92"/>
      <c r="T562" s="92"/>
      <c r="U562" s="92"/>
      <c r="V562" s="92"/>
      <c r="W562" s="92"/>
      <c r="X562" s="109">
        <f t="shared" ref="X562:X571" si="60">P562*P$7+Q562*Q$7+R562*R$7+S562*S$7+T562*T$7+U562*U$7+V562*V$7+W562*W$7</f>
        <v>0</v>
      </c>
      <c r="Y562" s="83"/>
      <c r="Z562" s="110">
        <f t="shared" ref="Z562:Z571" si="61">X562*$O562</f>
        <v>0</v>
      </c>
      <c r="AA562" s="111"/>
      <c r="AB562" s="92"/>
      <c r="AC562" s="92"/>
      <c r="AD562" s="92"/>
      <c r="AE562" s="92"/>
      <c r="AF562" s="92"/>
      <c r="AG562" s="92"/>
      <c r="AH562" s="92"/>
      <c r="AI562" s="109">
        <f t="shared" ref="AI562:AI571" si="62">AB562*AB$7+AC562*AC$7+AD562*AD$7+AE562*AE$7+AF562*AF$7+AG562*AG$7+AH562*AH$7</f>
        <v>0</v>
      </c>
      <c r="AJ562" s="83"/>
      <c r="AK562" s="110">
        <f t="shared" ref="AK562:AK571" si="63">AI562*$O562</f>
        <v>0</v>
      </c>
      <c r="AL562" s="111"/>
      <c r="AM562" s="92"/>
      <c r="AN562" s="92"/>
      <c r="AO562" s="92"/>
      <c r="AP562" s="92"/>
      <c r="AQ562" s="92"/>
      <c r="AR562" s="92"/>
      <c r="AS562" s="92">
        <v>1</v>
      </c>
      <c r="AT562" s="92"/>
      <c r="AU562" s="92"/>
      <c r="AV562" s="109">
        <f t="shared" ref="AV562:AV571" si="64">AM562*AM$7+AN562*AN$7+AO562*AO$7+AP562*AP$7+AQ562*AQ$7+AR562*AR$7+AS562*AS$7+AT562*AT$7+AU562*AU$7</f>
        <v>1000</v>
      </c>
      <c r="AW562" s="75"/>
      <c r="AX562" s="110">
        <f t="shared" ref="AX562:AX571" si="65">AV562*$O562</f>
        <v>100</v>
      </c>
      <c r="AY562" s="111"/>
      <c r="AZ562" s="93"/>
      <c r="BA562" s="94" t="s">
        <v>105</v>
      </c>
      <c r="BB562" s="71"/>
      <c r="BC562" s="54"/>
      <c r="BD562" s="41">
        <v>3</v>
      </c>
      <c r="BE562" s="52">
        <v>36</v>
      </c>
      <c r="BF562" s="62">
        <v>3612</v>
      </c>
      <c r="BG562" s="280" t="s">
        <v>52</v>
      </c>
    </row>
    <row r="563" spans="1:59" s="63" customFormat="1" ht="12.75" x14ac:dyDescent="0.2">
      <c r="A563" s="196">
        <v>3</v>
      </c>
      <c r="B563" s="197" t="s">
        <v>108</v>
      </c>
      <c r="C563" s="208">
        <v>36</v>
      </c>
      <c r="D563" s="209" t="s">
        <v>314</v>
      </c>
      <c r="E563" s="210">
        <v>3612</v>
      </c>
      <c r="F563" s="211" t="s">
        <v>315</v>
      </c>
      <c r="G563" s="231" t="s">
        <v>314</v>
      </c>
      <c r="H563" s="89"/>
      <c r="I563" s="90" t="s">
        <v>318</v>
      </c>
      <c r="J563" s="90" t="s">
        <v>319</v>
      </c>
      <c r="K563" s="90" t="s">
        <v>64</v>
      </c>
      <c r="L563" s="90" t="s">
        <v>119</v>
      </c>
      <c r="M563" s="91"/>
      <c r="N563" s="312">
        <v>1</v>
      </c>
      <c r="O563" s="313">
        <f t="shared" ref="O563:O571" si="66">N563/N$561</f>
        <v>0.1</v>
      </c>
      <c r="P563" s="104"/>
      <c r="Q563" s="92"/>
      <c r="R563" s="92"/>
      <c r="S563" s="92"/>
      <c r="T563" s="92"/>
      <c r="U563" s="92"/>
      <c r="V563" s="92"/>
      <c r="W563" s="92"/>
      <c r="X563" s="109">
        <f t="shared" si="60"/>
        <v>0</v>
      </c>
      <c r="Y563" s="83"/>
      <c r="Z563" s="110">
        <f t="shared" si="61"/>
        <v>0</v>
      </c>
      <c r="AA563" s="111"/>
      <c r="AB563" s="92"/>
      <c r="AC563" s="92"/>
      <c r="AD563" s="92"/>
      <c r="AE563" s="92"/>
      <c r="AF563" s="92"/>
      <c r="AG563" s="92"/>
      <c r="AH563" s="92"/>
      <c r="AI563" s="109">
        <f t="shared" si="62"/>
        <v>0</v>
      </c>
      <c r="AJ563" s="83"/>
      <c r="AK563" s="110">
        <f t="shared" si="63"/>
        <v>0</v>
      </c>
      <c r="AL563" s="111"/>
      <c r="AM563" s="92"/>
      <c r="AN563" s="92"/>
      <c r="AO563" s="92"/>
      <c r="AP563" s="92"/>
      <c r="AQ563" s="92"/>
      <c r="AR563" s="92"/>
      <c r="AS563" s="92">
        <v>1</v>
      </c>
      <c r="AT563" s="92"/>
      <c r="AU563" s="92"/>
      <c r="AV563" s="109">
        <f t="shared" si="64"/>
        <v>1000</v>
      </c>
      <c r="AW563" s="75"/>
      <c r="AX563" s="110">
        <f t="shared" si="65"/>
        <v>100</v>
      </c>
      <c r="AY563" s="111"/>
      <c r="AZ563" s="93"/>
      <c r="BA563" s="94" t="s">
        <v>105</v>
      </c>
      <c r="BB563" s="71"/>
      <c r="BC563" s="54"/>
      <c r="BD563" s="41">
        <v>3</v>
      </c>
      <c r="BE563" s="52">
        <v>36</v>
      </c>
      <c r="BF563" s="62">
        <v>3612</v>
      </c>
      <c r="BG563" s="280" t="s">
        <v>52</v>
      </c>
    </row>
    <row r="564" spans="1:59" s="63" customFormat="1" ht="12.75" x14ac:dyDescent="0.2">
      <c r="A564" s="196">
        <v>3</v>
      </c>
      <c r="B564" s="197" t="s">
        <v>108</v>
      </c>
      <c r="C564" s="208">
        <v>36</v>
      </c>
      <c r="D564" s="209" t="s">
        <v>314</v>
      </c>
      <c r="E564" s="210">
        <v>3612</v>
      </c>
      <c r="F564" s="211" t="s">
        <v>315</v>
      </c>
      <c r="G564" s="231" t="s">
        <v>314</v>
      </c>
      <c r="H564" s="89"/>
      <c r="I564" s="90" t="s">
        <v>320</v>
      </c>
      <c r="J564" s="90" t="s">
        <v>319</v>
      </c>
      <c r="K564" s="90" t="s">
        <v>64</v>
      </c>
      <c r="L564" s="90" t="s">
        <v>119</v>
      </c>
      <c r="M564" s="91"/>
      <c r="N564" s="312">
        <v>1</v>
      </c>
      <c r="O564" s="313">
        <f t="shared" si="66"/>
        <v>0.1</v>
      </c>
      <c r="P564" s="104"/>
      <c r="Q564" s="92"/>
      <c r="R564" s="92"/>
      <c r="S564" s="92"/>
      <c r="T564" s="92"/>
      <c r="U564" s="92"/>
      <c r="V564" s="92"/>
      <c r="W564" s="92"/>
      <c r="X564" s="109">
        <f t="shared" si="60"/>
        <v>0</v>
      </c>
      <c r="Y564" s="83"/>
      <c r="Z564" s="110">
        <f t="shared" si="61"/>
        <v>0</v>
      </c>
      <c r="AA564" s="111"/>
      <c r="AB564" s="92"/>
      <c r="AC564" s="92"/>
      <c r="AD564" s="92"/>
      <c r="AE564" s="92"/>
      <c r="AF564" s="92"/>
      <c r="AG564" s="92"/>
      <c r="AH564" s="92"/>
      <c r="AI564" s="109">
        <f t="shared" si="62"/>
        <v>0</v>
      </c>
      <c r="AJ564" s="83"/>
      <c r="AK564" s="110">
        <f t="shared" si="63"/>
        <v>0</v>
      </c>
      <c r="AL564" s="111"/>
      <c r="AM564" s="92"/>
      <c r="AN564" s="92"/>
      <c r="AO564" s="92"/>
      <c r="AP564" s="92"/>
      <c r="AQ564" s="92"/>
      <c r="AR564" s="92"/>
      <c r="AS564" s="92">
        <v>1</v>
      </c>
      <c r="AT564" s="92"/>
      <c r="AU564" s="92"/>
      <c r="AV564" s="109">
        <f t="shared" si="64"/>
        <v>1000</v>
      </c>
      <c r="AW564" s="75"/>
      <c r="AX564" s="110">
        <f t="shared" si="65"/>
        <v>100</v>
      </c>
      <c r="AY564" s="111"/>
      <c r="AZ564" s="93"/>
      <c r="BA564" s="94" t="s">
        <v>105</v>
      </c>
      <c r="BB564" s="71"/>
      <c r="BC564" s="54"/>
      <c r="BD564" s="41">
        <v>3</v>
      </c>
      <c r="BE564" s="52">
        <v>36</v>
      </c>
      <c r="BF564" s="62">
        <v>3612</v>
      </c>
      <c r="BG564" s="280" t="s">
        <v>52</v>
      </c>
    </row>
    <row r="565" spans="1:59" s="63" customFormat="1" ht="12.75" x14ac:dyDescent="0.2">
      <c r="A565" s="196">
        <v>3</v>
      </c>
      <c r="B565" s="197" t="s">
        <v>108</v>
      </c>
      <c r="C565" s="208">
        <v>36</v>
      </c>
      <c r="D565" s="209" t="s">
        <v>314</v>
      </c>
      <c r="E565" s="210">
        <v>3612</v>
      </c>
      <c r="F565" s="211" t="s">
        <v>315</v>
      </c>
      <c r="G565" s="231" t="s">
        <v>314</v>
      </c>
      <c r="H565" s="89"/>
      <c r="I565" s="90" t="s">
        <v>321</v>
      </c>
      <c r="J565" s="90" t="s">
        <v>319</v>
      </c>
      <c r="K565" s="90" t="s">
        <v>64</v>
      </c>
      <c r="L565" s="90" t="s">
        <v>322</v>
      </c>
      <c r="M565" s="91"/>
      <c r="N565" s="312">
        <v>1</v>
      </c>
      <c r="O565" s="313">
        <f t="shared" si="66"/>
        <v>0.1</v>
      </c>
      <c r="P565" s="104"/>
      <c r="Q565" s="92"/>
      <c r="R565" s="92"/>
      <c r="S565" s="92"/>
      <c r="T565" s="92"/>
      <c r="U565" s="92"/>
      <c r="V565" s="92"/>
      <c r="W565" s="92"/>
      <c r="X565" s="109">
        <f t="shared" si="60"/>
        <v>0</v>
      </c>
      <c r="Y565" s="83"/>
      <c r="Z565" s="110">
        <f t="shared" si="61"/>
        <v>0</v>
      </c>
      <c r="AA565" s="111"/>
      <c r="AB565" s="92"/>
      <c r="AC565" s="92"/>
      <c r="AD565" s="92"/>
      <c r="AE565" s="92"/>
      <c r="AF565" s="92"/>
      <c r="AG565" s="92"/>
      <c r="AH565" s="92"/>
      <c r="AI565" s="109">
        <f t="shared" si="62"/>
        <v>0</v>
      </c>
      <c r="AJ565" s="83"/>
      <c r="AK565" s="110">
        <f t="shared" si="63"/>
        <v>0</v>
      </c>
      <c r="AL565" s="111"/>
      <c r="AM565" s="92"/>
      <c r="AN565" s="92"/>
      <c r="AO565" s="92"/>
      <c r="AP565" s="92"/>
      <c r="AQ565" s="92"/>
      <c r="AR565" s="92">
        <v>1</v>
      </c>
      <c r="AS565" s="92"/>
      <c r="AT565" s="92"/>
      <c r="AU565" s="92"/>
      <c r="AV565" s="109">
        <f t="shared" si="64"/>
        <v>500</v>
      </c>
      <c r="AW565" s="75"/>
      <c r="AX565" s="110">
        <f t="shared" si="65"/>
        <v>50</v>
      </c>
      <c r="AY565" s="111"/>
      <c r="AZ565" s="93"/>
      <c r="BA565" s="94" t="s">
        <v>105</v>
      </c>
      <c r="BB565" s="71"/>
      <c r="BC565" s="54"/>
      <c r="BD565" s="41">
        <v>3</v>
      </c>
      <c r="BE565" s="52">
        <v>36</v>
      </c>
      <c r="BF565" s="62">
        <v>3612</v>
      </c>
      <c r="BG565" s="280" t="s">
        <v>52</v>
      </c>
    </row>
    <row r="566" spans="1:59" s="63" customFormat="1" ht="12.75" x14ac:dyDescent="0.2">
      <c r="A566" s="196">
        <v>3</v>
      </c>
      <c r="B566" s="197" t="s">
        <v>108</v>
      </c>
      <c r="C566" s="208">
        <v>36</v>
      </c>
      <c r="D566" s="209" t="s">
        <v>314</v>
      </c>
      <c r="E566" s="210">
        <v>3612</v>
      </c>
      <c r="F566" s="211" t="s">
        <v>315</v>
      </c>
      <c r="G566" s="231" t="s">
        <v>314</v>
      </c>
      <c r="H566" s="89"/>
      <c r="I566" s="90" t="s">
        <v>323</v>
      </c>
      <c r="J566" s="90" t="s">
        <v>319</v>
      </c>
      <c r="K566" s="90" t="s">
        <v>64</v>
      </c>
      <c r="L566" s="90" t="s">
        <v>188</v>
      </c>
      <c r="M566" s="91"/>
      <c r="N566" s="312">
        <v>1</v>
      </c>
      <c r="O566" s="313">
        <f t="shared" si="66"/>
        <v>0.1</v>
      </c>
      <c r="P566" s="104"/>
      <c r="Q566" s="92"/>
      <c r="R566" s="92"/>
      <c r="S566" s="92"/>
      <c r="T566" s="92"/>
      <c r="U566" s="92"/>
      <c r="V566" s="92"/>
      <c r="W566" s="92"/>
      <c r="X566" s="109">
        <f t="shared" si="60"/>
        <v>0</v>
      </c>
      <c r="Y566" s="83"/>
      <c r="Z566" s="110">
        <f t="shared" si="61"/>
        <v>0</v>
      </c>
      <c r="AA566" s="111"/>
      <c r="AB566" s="92"/>
      <c r="AC566" s="92"/>
      <c r="AD566" s="92"/>
      <c r="AE566" s="92"/>
      <c r="AF566" s="92"/>
      <c r="AG566" s="92"/>
      <c r="AH566" s="92"/>
      <c r="AI566" s="109">
        <f t="shared" si="62"/>
        <v>0</v>
      </c>
      <c r="AJ566" s="83"/>
      <c r="AK566" s="110">
        <f t="shared" si="63"/>
        <v>0</v>
      </c>
      <c r="AL566" s="111"/>
      <c r="AM566" s="92"/>
      <c r="AN566" s="92"/>
      <c r="AO566" s="92"/>
      <c r="AP566" s="92"/>
      <c r="AQ566" s="92"/>
      <c r="AR566" s="92"/>
      <c r="AS566" s="92">
        <v>1</v>
      </c>
      <c r="AT566" s="92"/>
      <c r="AU566" s="92"/>
      <c r="AV566" s="109">
        <f t="shared" si="64"/>
        <v>1000</v>
      </c>
      <c r="AW566" s="75"/>
      <c r="AX566" s="110">
        <f t="shared" si="65"/>
        <v>100</v>
      </c>
      <c r="AY566" s="111"/>
      <c r="AZ566" s="93"/>
      <c r="BA566" s="94" t="s">
        <v>105</v>
      </c>
      <c r="BB566" s="71"/>
      <c r="BC566" s="54"/>
      <c r="BD566" s="41">
        <v>3</v>
      </c>
      <c r="BE566" s="52">
        <v>36</v>
      </c>
      <c r="BF566" s="62">
        <v>3612</v>
      </c>
      <c r="BG566" s="280" t="s">
        <v>52</v>
      </c>
    </row>
    <row r="567" spans="1:59" s="63" customFormat="1" ht="12.75" x14ac:dyDescent="0.2">
      <c r="A567" s="196">
        <v>3</v>
      </c>
      <c r="B567" s="197" t="s">
        <v>108</v>
      </c>
      <c r="C567" s="208">
        <v>36</v>
      </c>
      <c r="D567" s="209" t="s">
        <v>314</v>
      </c>
      <c r="E567" s="210">
        <v>3612</v>
      </c>
      <c r="F567" s="211" t="s">
        <v>315</v>
      </c>
      <c r="G567" s="231" t="s">
        <v>314</v>
      </c>
      <c r="H567" s="89"/>
      <c r="I567" s="90" t="s">
        <v>324</v>
      </c>
      <c r="J567" s="90" t="s">
        <v>325</v>
      </c>
      <c r="K567" s="90" t="s">
        <v>60</v>
      </c>
      <c r="L567" s="90"/>
      <c r="M567" s="91"/>
      <c r="N567" s="312">
        <v>1</v>
      </c>
      <c r="O567" s="313">
        <f t="shared" si="66"/>
        <v>0.1</v>
      </c>
      <c r="P567" s="104"/>
      <c r="Q567" s="92"/>
      <c r="R567" s="92"/>
      <c r="S567" s="92"/>
      <c r="T567" s="92"/>
      <c r="U567" s="92"/>
      <c r="V567" s="92"/>
      <c r="W567" s="92">
        <v>1</v>
      </c>
      <c r="X567" s="109">
        <f t="shared" si="60"/>
        <v>25000</v>
      </c>
      <c r="Y567" s="83"/>
      <c r="Z567" s="110">
        <f t="shared" si="61"/>
        <v>2500</v>
      </c>
      <c r="AA567" s="111"/>
      <c r="AB567" s="92"/>
      <c r="AC567" s="92"/>
      <c r="AD567" s="92"/>
      <c r="AE567" s="92"/>
      <c r="AF567" s="92"/>
      <c r="AG567" s="92"/>
      <c r="AH567" s="92"/>
      <c r="AI567" s="109">
        <f t="shared" si="62"/>
        <v>0</v>
      </c>
      <c r="AJ567" s="83"/>
      <c r="AK567" s="110">
        <f t="shared" si="63"/>
        <v>0</v>
      </c>
      <c r="AL567" s="111"/>
      <c r="AM567" s="92"/>
      <c r="AN567" s="92"/>
      <c r="AO567" s="92"/>
      <c r="AP567" s="92">
        <v>1</v>
      </c>
      <c r="AQ567" s="92"/>
      <c r="AR567" s="92"/>
      <c r="AS567" s="92"/>
      <c r="AT567" s="92"/>
      <c r="AU567" s="92"/>
      <c r="AV567" s="109">
        <f t="shared" si="64"/>
        <v>100</v>
      </c>
      <c r="AW567" s="75"/>
      <c r="AX567" s="110">
        <f t="shared" si="65"/>
        <v>10</v>
      </c>
      <c r="AY567" s="111"/>
      <c r="AZ567" s="93"/>
      <c r="BA567" s="94" t="s">
        <v>105</v>
      </c>
      <c r="BB567" s="71"/>
      <c r="BC567" s="54"/>
      <c r="BD567" s="41">
        <v>3</v>
      </c>
      <c r="BE567" s="52">
        <v>36</v>
      </c>
      <c r="BF567" s="62">
        <v>3612</v>
      </c>
      <c r="BG567" s="280" t="s">
        <v>52</v>
      </c>
    </row>
    <row r="568" spans="1:59" s="63" customFormat="1" ht="12.75" x14ac:dyDescent="0.2">
      <c r="A568" s="196">
        <v>3</v>
      </c>
      <c r="B568" s="197" t="s">
        <v>108</v>
      </c>
      <c r="C568" s="208">
        <v>36</v>
      </c>
      <c r="D568" s="209" t="s">
        <v>314</v>
      </c>
      <c r="E568" s="210">
        <v>3612</v>
      </c>
      <c r="F568" s="211" t="s">
        <v>315</v>
      </c>
      <c r="G568" s="231" t="s">
        <v>314</v>
      </c>
      <c r="H568" s="89"/>
      <c r="I568" s="90" t="s">
        <v>326</v>
      </c>
      <c r="J568" s="90" t="s">
        <v>319</v>
      </c>
      <c r="K568" s="90" t="s">
        <v>64</v>
      </c>
      <c r="L568" s="90" t="s">
        <v>119</v>
      </c>
      <c r="M568" s="91"/>
      <c r="N568" s="312">
        <v>1</v>
      </c>
      <c r="O568" s="313">
        <f t="shared" si="66"/>
        <v>0.1</v>
      </c>
      <c r="P568" s="104"/>
      <c r="Q568" s="92"/>
      <c r="R568" s="92"/>
      <c r="S568" s="92"/>
      <c r="T568" s="92"/>
      <c r="U568" s="92"/>
      <c r="V568" s="92"/>
      <c r="W568" s="92"/>
      <c r="X568" s="109">
        <f t="shared" si="60"/>
        <v>0</v>
      </c>
      <c r="Y568" s="83"/>
      <c r="Z568" s="110">
        <f t="shared" si="61"/>
        <v>0</v>
      </c>
      <c r="AA568" s="111"/>
      <c r="AB568" s="92"/>
      <c r="AC568" s="92"/>
      <c r="AD568" s="92"/>
      <c r="AE568" s="92"/>
      <c r="AF568" s="92"/>
      <c r="AG568" s="92"/>
      <c r="AH568" s="92"/>
      <c r="AI568" s="109">
        <f t="shared" si="62"/>
        <v>0</v>
      </c>
      <c r="AJ568" s="83"/>
      <c r="AK568" s="110">
        <f t="shared" si="63"/>
        <v>0</v>
      </c>
      <c r="AL568" s="111"/>
      <c r="AM568" s="92"/>
      <c r="AN568" s="92"/>
      <c r="AO568" s="92"/>
      <c r="AP568" s="92"/>
      <c r="AQ568" s="92"/>
      <c r="AR568" s="92"/>
      <c r="AS568" s="92">
        <v>1</v>
      </c>
      <c r="AT568" s="92"/>
      <c r="AU568" s="92"/>
      <c r="AV568" s="109">
        <f t="shared" si="64"/>
        <v>1000</v>
      </c>
      <c r="AW568" s="75"/>
      <c r="AX568" s="110">
        <f t="shared" si="65"/>
        <v>100</v>
      </c>
      <c r="AY568" s="111"/>
      <c r="AZ568" s="93"/>
      <c r="BA568" s="94" t="s">
        <v>105</v>
      </c>
      <c r="BB568" s="71"/>
      <c r="BC568" s="54"/>
      <c r="BD568" s="41">
        <v>3</v>
      </c>
      <c r="BE568" s="52">
        <v>36</v>
      </c>
      <c r="BF568" s="62">
        <v>3612</v>
      </c>
      <c r="BG568" s="280" t="s">
        <v>52</v>
      </c>
    </row>
    <row r="569" spans="1:59" s="63" customFormat="1" ht="12.75" x14ac:dyDescent="0.2">
      <c r="A569" s="196">
        <v>3</v>
      </c>
      <c r="B569" s="197" t="s">
        <v>108</v>
      </c>
      <c r="C569" s="208">
        <v>36</v>
      </c>
      <c r="D569" s="209" t="s">
        <v>314</v>
      </c>
      <c r="E569" s="210">
        <v>3612</v>
      </c>
      <c r="F569" s="211" t="s">
        <v>315</v>
      </c>
      <c r="G569" s="231" t="s">
        <v>314</v>
      </c>
      <c r="H569" s="89"/>
      <c r="I569" s="90" t="s">
        <v>304</v>
      </c>
      <c r="J569" s="90"/>
      <c r="K569" s="90" t="s">
        <v>64</v>
      </c>
      <c r="L569" s="90" t="s">
        <v>271</v>
      </c>
      <c r="M569" s="91"/>
      <c r="N569" s="312">
        <v>1</v>
      </c>
      <c r="O569" s="313">
        <f t="shared" si="66"/>
        <v>0.1</v>
      </c>
      <c r="P569" s="104"/>
      <c r="Q569" s="92"/>
      <c r="R569" s="92"/>
      <c r="S569" s="92"/>
      <c r="T569" s="92"/>
      <c r="U569" s="92"/>
      <c r="V569" s="92"/>
      <c r="W569" s="92"/>
      <c r="X569" s="109">
        <f t="shared" si="60"/>
        <v>0</v>
      </c>
      <c r="Y569" s="83"/>
      <c r="Z569" s="110">
        <f t="shared" si="61"/>
        <v>0</v>
      </c>
      <c r="AA569" s="111"/>
      <c r="AB569" s="92"/>
      <c r="AC569" s="92"/>
      <c r="AD569" s="92"/>
      <c r="AE569" s="92"/>
      <c r="AF569" s="92"/>
      <c r="AG569" s="92"/>
      <c r="AH569" s="92"/>
      <c r="AI569" s="109">
        <f t="shared" si="62"/>
        <v>0</v>
      </c>
      <c r="AJ569" s="83"/>
      <c r="AK569" s="110">
        <f t="shared" si="63"/>
        <v>0</v>
      </c>
      <c r="AL569" s="111"/>
      <c r="AM569" s="92"/>
      <c r="AN569" s="92"/>
      <c r="AO569" s="92"/>
      <c r="AP569" s="92"/>
      <c r="AQ569" s="92"/>
      <c r="AR569" s="92"/>
      <c r="AS569" s="92">
        <v>1</v>
      </c>
      <c r="AT569" s="92"/>
      <c r="AU569" s="92"/>
      <c r="AV569" s="109">
        <f t="shared" si="64"/>
        <v>1000</v>
      </c>
      <c r="AW569" s="75"/>
      <c r="AX569" s="110">
        <f t="shared" si="65"/>
        <v>100</v>
      </c>
      <c r="AY569" s="111"/>
      <c r="AZ569" s="93"/>
      <c r="BA569" s="94" t="s">
        <v>131</v>
      </c>
      <c r="BB569" s="71"/>
      <c r="BC569" s="54"/>
      <c r="BD569" s="41">
        <v>3</v>
      </c>
      <c r="BE569" s="52">
        <v>36</v>
      </c>
      <c r="BF569" s="62">
        <v>3612</v>
      </c>
      <c r="BG569" s="280" t="s">
        <v>52</v>
      </c>
    </row>
    <row r="570" spans="1:59" s="63" customFormat="1" ht="12.75" x14ac:dyDescent="0.2">
      <c r="A570" s="196">
        <v>3</v>
      </c>
      <c r="B570" s="197" t="s">
        <v>108</v>
      </c>
      <c r="C570" s="208">
        <v>36</v>
      </c>
      <c r="D570" s="209" t="s">
        <v>314</v>
      </c>
      <c r="E570" s="210">
        <v>3612</v>
      </c>
      <c r="F570" s="211" t="s">
        <v>315</v>
      </c>
      <c r="G570" s="231" t="s">
        <v>314</v>
      </c>
      <c r="H570" s="89"/>
      <c r="I570" s="90" t="s">
        <v>327</v>
      </c>
      <c r="J570" s="90" t="s">
        <v>328</v>
      </c>
      <c r="K570" s="90" t="s">
        <v>64</v>
      </c>
      <c r="L570" s="90" t="s">
        <v>329</v>
      </c>
      <c r="M570" s="91"/>
      <c r="N570" s="312">
        <v>1</v>
      </c>
      <c r="O570" s="313">
        <f t="shared" si="66"/>
        <v>0.1</v>
      </c>
      <c r="P570" s="104"/>
      <c r="Q570" s="92"/>
      <c r="R570" s="92"/>
      <c r="S570" s="92"/>
      <c r="T570" s="92"/>
      <c r="U570" s="92"/>
      <c r="V570" s="92"/>
      <c r="W570" s="92"/>
      <c r="X570" s="109">
        <f t="shared" si="60"/>
        <v>0</v>
      </c>
      <c r="Y570" s="83"/>
      <c r="Z570" s="110">
        <f t="shared" si="61"/>
        <v>0</v>
      </c>
      <c r="AA570" s="111"/>
      <c r="AB570" s="92"/>
      <c r="AC570" s="92"/>
      <c r="AD570" s="92"/>
      <c r="AE570" s="92"/>
      <c r="AF570" s="92"/>
      <c r="AG570" s="92"/>
      <c r="AH570" s="92"/>
      <c r="AI570" s="109">
        <f t="shared" si="62"/>
        <v>0</v>
      </c>
      <c r="AJ570" s="83"/>
      <c r="AK570" s="110">
        <f t="shared" si="63"/>
        <v>0</v>
      </c>
      <c r="AL570" s="111"/>
      <c r="AM570" s="92"/>
      <c r="AN570" s="92"/>
      <c r="AO570" s="92"/>
      <c r="AP570" s="92"/>
      <c r="AQ570" s="92">
        <v>1</v>
      </c>
      <c r="AR570" s="92"/>
      <c r="AS570" s="92"/>
      <c r="AT570" s="92"/>
      <c r="AU570" s="92"/>
      <c r="AV570" s="109">
        <f t="shared" si="64"/>
        <v>250</v>
      </c>
      <c r="AW570" s="75"/>
      <c r="AX570" s="110">
        <f t="shared" si="65"/>
        <v>25</v>
      </c>
      <c r="AY570" s="111"/>
      <c r="AZ570" s="93"/>
      <c r="BA570" s="94" t="s">
        <v>131</v>
      </c>
      <c r="BB570" s="71"/>
      <c r="BC570" s="54"/>
      <c r="BD570" s="41">
        <v>3</v>
      </c>
      <c r="BE570" s="52">
        <v>36</v>
      </c>
      <c r="BF570" s="62">
        <v>3612</v>
      </c>
      <c r="BG570" s="280" t="s">
        <v>52</v>
      </c>
    </row>
    <row r="571" spans="1:59" s="63" customFormat="1" ht="12.75" x14ac:dyDescent="0.2">
      <c r="A571" s="196">
        <v>3</v>
      </c>
      <c r="B571" s="197" t="s">
        <v>108</v>
      </c>
      <c r="C571" s="208">
        <v>36</v>
      </c>
      <c r="D571" s="209" t="s">
        <v>314</v>
      </c>
      <c r="E571" s="210">
        <v>3612</v>
      </c>
      <c r="F571" s="211" t="s">
        <v>315</v>
      </c>
      <c r="G571" s="231" t="s">
        <v>314</v>
      </c>
      <c r="H571" s="89"/>
      <c r="I571" s="90" t="s">
        <v>300</v>
      </c>
      <c r="J571" s="90" t="s">
        <v>330</v>
      </c>
      <c r="K571" s="90" t="s">
        <v>64</v>
      </c>
      <c r="L571" s="90" t="s">
        <v>141</v>
      </c>
      <c r="M571" s="91"/>
      <c r="N571" s="312">
        <v>1</v>
      </c>
      <c r="O571" s="313">
        <f t="shared" si="66"/>
        <v>0.1</v>
      </c>
      <c r="P571" s="104"/>
      <c r="Q571" s="92"/>
      <c r="R571" s="92"/>
      <c r="S571" s="92"/>
      <c r="T571" s="92"/>
      <c r="U571" s="92"/>
      <c r="V571" s="92"/>
      <c r="W571" s="92"/>
      <c r="X571" s="109">
        <f t="shared" si="60"/>
        <v>0</v>
      </c>
      <c r="Y571" s="83"/>
      <c r="Z571" s="110">
        <f t="shared" si="61"/>
        <v>0</v>
      </c>
      <c r="AA571" s="111"/>
      <c r="AB571" s="92"/>
      <c r="AC571" s="92"/>
      <c r="AD571" s="92"/>
      <c r="AE571" s="92"/>
      <c r="AF571" s="92"/>
      <c r="AG571" s="92"/>
      <c r="AH571" s="92"/>
      <c r="AI571" s="109">
        <f t="shared" si="62"/>
        <v>0</v>
      </c>
      <c r="AJ571" s="83"/>
      <c r="AK571" s="110">
        <f t="shared" si="63"/>
        <v>0</v>
      </c>
      <c r="AL571" s="111"/>
      <c r="AM571" s="92"/>
      <c r="AN571" s="92"/>
      <c r="AO571" s="92"/>
      <c r="AP571" s="92"/>
      <c r="AQ571" s="92"/>
      <c r="AR571" s="92"/>
      <c r="AS571" s="92">
        <v>1</v>
      </c>
      <c r="AT571" s="92"/>
      <c r="AU571" s="92"/>
      <c r="AV571" s="109">
        <f t="shared" si="64"/>
        <v>1000</v>
      </c>
      <c r="AW571" s="75"/>
      <c r="AX571" s="110">
        <f t="shared" si="65"/>
        <v>100</v>
      </c>
      <c r="AY571" s="111"/>
      <c r="AZ571" s="93"/>
      <c r="BA571" s="94" t="s">
        <v>131</v>
      </c>
      <c r="BB571" s="71"/>
      <c r="BC571" s="54"/>
      <c r="BD571" s="41">
        <v>3</v>
      </c>
      <c r="BE571" s="52">
        <v>36</v>
      </c>
      <c r="BF571" s="62">
        <v>3612</v>
      </c>
      <c r="BG571" s="280" t="s">
        <v>52</v>
      </c>
    </row>
    <row r="572" spans="1:59" s="63" customFormat="1" ht="12.75" x14ac:dyDescent="0.2">
      <c r="A572" s="196">
        <v>3</v>
      </c>
      <c r="B572" s="197" t="s">
        <v>108</v>
      </c>
      <c r="C572" s="208">
        <v>36</v>
      </c>
      <c r="D572" s="209" t="s">
        <v>314</v>
      </c>
      <c r="E572" s="210">
        <v>3612</v>
      </c>
      <c r="F572" s="211" t="s">
        <v>315</v>
      </c>
      <c r="G572" s="231" t="s">
        <v>314</v>
      </c>
      <c r="H572" s="65"/>
      <c r="I572" s="222"/>
      <c r="J572" s="66"/>
      <c r="K572" s="66"/>
      <c r="L572" s="66"/>
      <c r="M572" s="64"/>
      <c r="N572" s="304"/>
      <c r="O572" s="305"/>
      <c r="P572" s="127"/>
      <c r="Q572" s="67"/>
      <c r="R572" s="67"/>
      <c r="S572" s="67"/>
      <c r="T572" s="67"/>
      <c r="U572" s="67"/>
      <c r="V572" s="67"/>
      <c r="W572" s="67"/>
      <c r="X572" s="67"/>
      <c r="Y572" s="68"/>
      <c r="Z572" s="68"/>
      <c r="AA572" s="68"/>
      <c r="AB572" s="67"/>
      <c r="AC572" s="67"/>
      <c r="AD572" s="67"/>
      <c r="AE572" s="67"/>
      <c r="AF572" s="67"/>
      <c r="AG572" s="67"/>
      <c r="AH572" s="67"/>
      <c r="AI572" s="67"/>
      <c r="AJ572" s="68"/>
      <c r="AK572" s="68"/>
      <c r="AL572" s="68"/>
      <c r="AM572" s="67"/>
      <c r="AN572" s="67"/>
      <c r="AO572" s="67"/>
      <c r="AP572" s="67"/>
      <c r="AQ572" s="67"/>
      <c r="AR572" s="67"/>
      <c r="AS572" s="67"/>
      <c r="AT572" s="67"/>
      <c r="AU572" s="67"/>
      <c r="AV572" s="67"/>
      <c r="AW572" s="67"/>
      <c r="AX572" s="68"/>
      <c r="AY572" s="68"/>
      <c r="AZ572" s="69"/>
      <c r="BA572" s="70"/>
      <c r="BB572" s="71"/>
      <c r="BC572" s="54"/>
      <c r="BD572" s="41">
        <v>3</v>
      </c>
      <c r="BE572" s="52">
        <v>36</v>
      </c>
      <c r="BF572" s="62">
        <v>3612</v>
      </c>
      <c r="BG572" s="275"/>
    </row>
    <row r="573" spans="1:59" s="63" customFormat="1" ht="12.75" x14ac:dyDescent="0.2">
      <c r="A573" s="196">
        <v>3</v>
      </c>
      <c r="B573" s="197" t="s">
        <v>108</v>
      </c>
      <c r="C573" s="208">
        <v>36</v>
      </c>
      <c r="D573" s="209" t="s">
        <v>314</v>
      </c>
      <c r="E573" s="210">
        <v>3612</v>
      </c>
      <c r="F573" s="211" t="s">
        <v>315</v>
      </c>
      <c r="G573" s="230"/>
      <c r="H573" s="56"/>
      <c r="I573" s="221"/>
      <c r="J573" s="57"/>
      <c r="K573" s="57"/>
      <c r="L573" s="57"/>
      <c r="M573" s="55"/>
      <c r="N573" s="303"/>
      <c r="O573" s="245"/>
      <c r="P573" s="122"/>
      <c r="Q573" s="58"/>
      <c r="R573" s="58"/>
      <c r="S573" s="58"/>
      <c r="T573" s="58"/>
      <c r="U573" s="58"/>
      <c r="V573" s="58"/>
      <c r="W573" s="58"/>
      <c r="X573" s="58"/>
      <c r="Y573" s="59"/>
      <c r="Z573" s="59"/>
      <c r="AA573" s="59"/>
      <c r="AB573" s="58"/>
      <c r="AC573" s="58"/>
      <c r="AD573" s="58"/>
      <c r="AE573" s="58"/>
      <c r="AF573" s="58"/>
      <c r="AG573" s="58"/>
      <c r="AH573" s="58"/>
      <c r="AI573" s="58"/>
      <c r="AJ573" s="59"/>
      <c r="AK573" s="59"/>
      <c r="AL573" s="59"/>
      <c r="AM573" s="58"/>
      <c r="AN573" s="58"/>
      <c r="AO573" s="58"/>
      <c r="AP573" s="58"/>
      <c r="AQ573" s="58"/>
      <c r="AR573" s="58"/>
      <c r="AS573" s="58"/>
      <c r="AT573" s="58"/>
      <c r="AU573" s="58"/>
      <c r="AV573" s="58"/>
      <c r="AW573" s="58"/>
      <c r="AX573" s="59"/>
      <c r="AY573" s="59"/>
      <c r="AZ573" s="60"/>
      <c r="BA573" s="61"/>
      <c r="BB573" s="54"/>
      <c r="BC573" s="54"/>
      <c r="BD573" s="41">
        <v>3</v>
      </c>
      <c r="BE573" s="52">
        <v>36</v>
      </c>
      <c r="BF573" s="62">
        <v>3612</v>
      </c>
      <c r="BG573" s="274"/>
    </row>
    <row r="574" spans="1:59" s="53" customFormat="1" ht="18.75" x14ac:dyDescent="0.3">
      <c r="A574" s="202">
        <v>3</v>
      </c>
      <c r="B574" s="203" t="s">
        <v>108</v>
      </c>
      <c r="C574" s="205">
        <v>38</v>
      </c>
      <c r="D574" s="206" t="s">
        <v>331</v>
      </c>
      <c r="E574" s="207"/>
      <c r="F574" s="207"/>
      <c r="G574" s="229"/>
      <c r="H574" s="44"/>
      <c r="I574" s="226"/>
      <c r="J574" s="192"/>
      <c r="K574" s="192"/>
      <c r="L574" s="192"/>
      <c r="M574" s="194"/>
      <c r="N574" s="302"/>
      <c r="O574" s="298"/>
      <c r="P574" s="47"/>
      <c r="Q574" s="47"/>
      <c r="R574" s="47"/>
      <c r="S574" s="47"/>
      <c r="T574" s="47"/>
      <c r="U574" s="47"/>
      <c r="V574" s="47"/>
      <c r="W574" s="47"/>
      <c r="X574" s="47"/>
      <c r="Y574" s="48"/>
      <c r="Z574" s="48"/>
      <c r="AA574" s="48"/>
      <c r="AB574" s="47"/>
      <c r="AC574" s="47"/>
      <c r="AD574" s="47"/>
      <c r="AE574" s="47"/>
      <c r="AF574" s="47"/>
      <c r="AG574" s="47"/>
      <c r="AH574" s="47"/>
      <c r="AI574" s="47"/>
      <c r="AJ574" s="48"/>
      <c r="AK574" s="48"/>
      <c r="AL574" s="48"/>
      <c r="AM574" s="47"/>
      <c r="AN574" s="47"/>
      <c r="AO574" s="47"/>
      <c r="AP574" s="47"/>
      <c r="AQ574" s="47"/>
      <c r="AR574" s="47"/>
      <c r="AS574" s="47"/>
      <c r="AT574" s="47"/>
      <c r="AU574" s="47"/>
      <c r="AV574" s="47"/>
      <c r="AW574" s="47"/>
      <c r="AX574" s="48"/>
      <c r="AY574" s="333"/>
      <c r="AZ574" s="49"/>
      <c r="BA574" s="50"/>
      <c r="BB574" s="51"/>
      <c r="BC574" s="45"/>
      <c r="BD574" s="41">
        <v>3</v>
      </c>
      <c r="BE574" s="52">
        <v>38</v>
      </c>
      <c r="BF574" s="52" t="s">
        <v>331</v>
      </c>
      <c r="BG574" s="273"/>
    </row>
    <row r="575" spans="1:59" s="63" customFormat="1" ht="12.75" x14ac:dyDescent="0.2">
      <c r="A575" s="196">
        <v>3</v>
      </c>
      <c r="B575" s="197" t="s">
        <v>108</v>
      </c>
      <c r="C575" s="208">
        <v>38</v>
      </c>
      <c r="D575" s="209" t="s">
        <v>331</v>
      </c>
      <c r="E575" s="212">
        <v>3811</v>
      </c>
      <c r="F575" s="213" t="s">
        <v>332</v>
      </c>
      <c r="G575" s="232"/>
      <c r="H575" s="97"/>
      <c r="I575" s="224"/>
      <c r="J575" s="98"/>
      <c r="K575" s="98"/>
      <c r="L575" s="98"/>
      <c r="M575" s="96"/>
      <c r="N575" s="307"/>
      <c r="O575" s="246"/>
      <c r="P575" s="124"/>
      <c r="Q575" s="124"/>
      <c r="R575" s="124"/>
      <c r="S575" s="124"/>
      <c r="T575" s="124"/>
      <c r="U575" s="124"/>
      <c r="V575" s="124"/>
      <c r="W575" s="124"/>
      <c r="X575" s="124"/>
      <c r="Y575" s="100"/>
      <c r="Z575" s="125"/>
      <c r="AA575" s="125"/>
      <c r="AB575" s="124"/>
      <c r="AC575" s="124"/>
      <c r="AD575" s="124"/>
      <c r="AE575" s="124"/>
      <c r="AF575" s="124"/>
      <c r="AG575" s="124"/>
      <c r="AH575" s="124"/>
      <c r="AI575" s="124"/>
      <c r="AJ575" s="100"/>
      <c r="AK575" s="125"/>
      <c r="AL575" s="125"/>
      <c r="AM575" s="124"/>
      <c r="AN575" s="124"/>
      <c r="AO575" s="124"/>
      <c r="AP575" s="124"/>
      <c r="AQ575" s="124"/>
      <c r="AR575" s="124"/>
      <c r="AS575" s="124"/>
      <c r="AT575" s="124"/>
      <c r="AU575" s="124"/>
      <c r="AV575" s="124"/>
      <c r="AW575" s="99"/>
      <c r="AX575" s="125"/>
      <c r="AY575" s="100"/>
      <c r="AZ575" s="101"/>
      <c r="BA575" s="102"/>
      <c r="BB575" s="95"/>
      <c r="BC575" s="95"/>
      <c r="BD575" s="41">
        <v>3</v>
      </c>
      <c r="BE575" s="52">
        <v>38</v>
      </c>
      <c r="BF575" s="103">
        <v>3811</v>
      </c>
      <c r="BG575" s="277"/>
    </row>
    <row r="576" spans="1:59" s="63" customFormat="1" ht="12.75" x14ac:dyDescent="0.2">
      <c r="A576" s="196">
        <v>3</v>
      </c>
      <c r="B576" s="197" t="s">
        <v>108</v>
      </c>
      <c r="C576" s="208">
        <v>38</v>
      </c>
      <c r="D576" s="209" t="s">
        <v>331</v>
      </c>
      <c r="E576" s="212">
        <v>3811</v>
      </c>
      <c r="F576" s="213" t="s">
        <v>332</v>
      </c>
      <c r="G576" s="232"/>
      <c r="H576" s="97"/>
      <c r="I576" s="224"/>
      <c r="J576" s="98"/>
      <c r="K576" s="98"/>
      <c r="L576" s="98"/>
      <c r="M576" s="96"/>
      <c r="N576" s="307"/>
      <c r="O576" s="246"/>
      <c r="P576" s="124"/>
      <c r="Q576" s="99"/>
      <c r="R576" s="99"/>
      <c r="S576" s="99"/>
      <c r="T576" s="99"/>
      <c r="U576" s="99"/>
      <c r="V576" s="99"/>
      <c r="W576" s="99"/>
      <c r="X576" s="99"/>
      <c r="Y576" s="100"/>
      <c r="Z576" s="100"/>
      <c r="AA576" s="100"/>
      <c r="AB576" s="99"/>
      <c r="AC576" s="99"/>
      <c r="AD576" s="99"/>
      <c r="AE576" s="99"/>
      <c r="AF576" s="99"/>
      <c r="AG576" s="99"/>
      <c r="AH576" s="99"/>
      <c r="AI576" s="99"/>
      <c r="AJ576" s="100"/>
      <c r="AK576" s="100"/>
      <c r="AL576" s="100"/>
      <c r="AM576" s="99"/>
      <c r="AN576" s="99"/>
      <c r="AO576" s="99"/>
      <c r="AP576" s="99"/>
      <c r="AQ576" s="99"/>
      <c r="AR576" s="99"/>
      <c r="AS576" s="99"/>
      <c r="AT576" s="99"/>
      <c r="AU576" s="99"/>
      <c r="AV576" s="99"/>
      <c r="AW576" s="99"/>
      <c r="AX576" s="100"/>
      <c r="AY576" s="100"/>
      <c r="AZ576" s="101"/>
      <c r="BA576" s="102"/>
      <c r="BB576" s="95"/>
      <c r="BC576" s="95"/>
      <c r="BD576" s="41">
        <v>3</v>
      </c>
      <c r="BE576" s="52">
        <v>38</v>
      </c>
      <c r="BF576" s="103">
        <v>3811</v>
      </c>
      <c r="BG576" s="277"/>
    </row>
    <row r="577" spans="1:59" s="63" customFormat="1" ht="12.75" x14ac:dyDescent="0.2">
      <c r="A577" s="196">
        <v>3</v>
      </c>
      <c r="B577" s="197" t="s">
        <v>108</v>
      </c>
      <c r="C577" s="208">
        <v>38</v>
      </c>
      <c r="D577" s="209" t="s">
        <v>331</v>
      </c>
      <c r="E577" s="212">
        <v>3811</v>
      </c>
      <c r="F577" s="213" t="s">
        <v>332</v>
      </c>
      <c r="G577" s="231" t="s">
        <v>1191</v>
      </c>
      <c r="H577" s="65"/>
      <c r="I577" s="222"/>
      <c r="J577" s="66"/>
      <c r="K577" s="66"/>
      <c r="L577" s="66"/>
      <c r="M577" s="64"/>
      <c r="N577" s="304"/>
      <c r="O577" s="305"/>
      <c r="P577" s="127"/>
      <c r="Q577" s="67"/>
      <c r="R577" s="67"/>
      <c r="S577" s="67"/>
      <c r="T577" s="67"/>
      <c r="U577" s="67"/>
      <c r="V577" s="67"/>
      <c r="W577" s="67"/>
      <c r="X577" s="67"/>
      <c r="Y577" s="68"/>
      <c r="Z577" s="68"/>
      <c r="AA577" s="68"/>
      <c r="AB577" s="67"/>
      <c r="AC577" s="67"/>
      <c r="AD577" s="67"/>
      <c r="AE577" s="67"/>
      <c r="AF577" s="67"/>
      <c r="AG577" s="67"/>
      <c r="AH577" s="67"/>
      <c r="AI577" s="67"/>
      <c r="AJ577" s="68"/>
      <c r="AK577" s="68"/>
      <c r="AL577" s="68"/>
      <c r="AM577" s="67"/>
      <c r="AN577" s="67"/>
      <c r="AO577" s="67"/>
      <c r="AP577" s="67"/>
      <c r="AQ577" s="67"/>
      <c r="AR577" s="67"/>
      <c r="AS577" s="67"/>
      <c r="AT577" s="67"/>
      <c r="AU577" s="67"/>
      <c r="AV577" s="67"/>
      <c r="AW577" s="67"/>
      <c r="AX577" s="68"/>
      <c r="AY577" s="68"/>
      <c r="AZ577" s="69"/>
      <c r="BA577" s="70"/>
      <c r="BB577" s="71"/>
      <c r="BC577" s="95"/>
      <c r="BD577" s="41">
        <v>3</v>
      </c>
      <c r="BE577" s="52">
        <v>38</v>
      </c>
      <c r="BF577" s="103">
        <v>3811</v>
      </c>
      <c r="BG577" s="275"/>
    </row>
    <row r="578" spans="1:59" s="63" customFormat="1" ht="12.75" x14ac:dyDescent="0.2">
      <c r="A578" s="196">
        <v>3</v>
      </c>
      <c r="B578" s="197" t="s">
        <v>108</v>
      </c>
      <c r="C578" s="208">
        <v>38</v>
      </c>
      <c r="D578" s="209" t="s">
        <v>331</v>
      </c>
      <c r="E578" s="212">
        <v>3811</v>
      </c>
      <c r="F578" s="213" t="s">
        <v>332</v>
      </c>
      <c r="G578" s="231" t="s">
        <v>1191</v>
      </c>
      <c r="H578" s="72" t="s">
        <v>47</v>
      </c>
      <c r="I578" s="223"/>
      <c r="J578" s="73"/>
      <c r="K578" s="73"/>
      <c r="L578" s="73"/>
      <c r="M578" s="74"/>
      <c r="N578" s="247"/>
      <c r="O578" s="306"/>
      <c r="P578" s="105"/>
      <c r="Q578" s="75"/>
      <c r="R578" s="75"/>
      <c r="S578" s="75"/>
      <c r="T578" s="75"/>
      <c r="U578" s="75"/>
      <c r="V578" s="75"/>
      <c r="W578" s="75"/>
      <c r="X578" s="75"/>
      <c r="Y578" s="76" t="str">
        <f>IF(ISNUMBER(VLOOKUP(Y580,P$7:W$7,MATCH(Y580,P$7:W$7))),VLOOKUP(Y580,P$7:W$7,MATCH(Y580,P$7:W$7)),IF(N582=0,"No Data",IF(Y580&gt;0,"&lt;100",0)))</f>
        <v>&lt;100</v>
      </c>
      <c r="Z578" s="77" t="str">
        <f>IF(ISNUMBER(VLOOKUP(Z582,P$7:W$7,MATCH(Z582,P$7:W$7))),VLOOKUP(Z582,P$7:W$7,MATCH(Z582,P$7:W$7)),IF(N582=0,"No Data",IF(Z582&gt;0,"&lt;100",0)))</f>
        <v>&lt;100</v>
      </c>
      <c r="AA578" s="106">
        <f>IF(ISNUMBER(Z578),Z578,0)</f>
        <v>0</v>
      </c>
      <c r="AB578" s="75"/>
      <c r="AC578" s="75"/>
      <c r="AD578" s="75"/>
      <c r="AE578" s="75"/>
      <c r="AF578" s="75"/>
      <c r="AG578" s="75"/>
      <c r="AH578" s="75"/>
      <c r="AI578" s="75"/>
      <c r="AJ578" s="76">
        <f>IF(ISNUMBER(VLOOKUP(AJ580,AB$7:AH$7,MATCH(AJ580,AB$7:AH$7))),VLOOKUP(AJ580,AB$7:AH$7,MATCH(AJ580,AB$7:AH$7)),IF(N582=0,"No Data",IF(AJ580&gt;0,"&lt;50",0)))</f>
        <v>0</v>
      </c>
      <c r="AK578" s="77">
        <f>IF(ISNUMBER(VLOOKUP(AK582,AB$7:AH$7,MATCH(AK582,AB$7:AH$7))),VLOOKUP(AK582,AB$7:AH$7,MATCH(AK582,AB$7:AH$7)),IF(N582=0,"No Data",IF(AK582&gt;0,"&lt;50",0)))</f>
        <v>0</v>
      </c>
      <c r="AL578" s="106">
        <f>IF(ISNUMBER(AK578),AK578,0)</f>
        <v>0</v>
      </c>
      <c r="AM578" s="75"/>
      <c r="AN578" s="75"/>
      <c r="AO578" s="75"/>
      <c r="AP578" s="75"/>
      <c r="AQ578" s="75"/>
      <c r="AR578" s="75"/>
      <c r="AS578" s="75"/>
      <c r="AT578" s="75"/>
      <c r="AU578" s="75"/>
      <c r="AV578" s="75"/>
      <c r="AW578" s="76">
        <f>IF(ISNUMBER(VLOOKUP(AW580,AM$7:AU$7,MATCH(AW580,AM$7:AU$7))),VLOOKUP(AW580,AM$7:AU$7,MATCH(AW580,AM$7:AU$7)),IF(N582=0,"No Data",IF(AW580&gt;0,"&lt;10",0)))</f>
        <v>500</v>
      </c>
      <c r="AX578" s="77">
        <f>IF(ISNUMBER(VLOOKUP(AX582,AM$7:AU$7,MATCH(AX582,AM$7:AU$7))),VLOOKUP(AX582,AM$7:AU$7,MATCH(AX582,AM$7:AU$7)),IF(N582=0,"No Data",IF(AX582&gt;0,"&lt;10",0)))</f>
        <v>500</v>
      </c>
      <c r="AY578" s="106">
        <f>IF(ISNUMBER(AX578),AX578,0)</f>
        <v>500</v>
      </c>
      <c r="AZ578" s="79"/>
      <c r="BA578" s="80"/>
      <c r="BB578" s="71"/>
      <c r="BC578" s="95"/>
      <c r="BD578" s="41">
        <v>3</v>
      </c>
      <c r="BE578" s="52">
        <v>38</v>
      </c>
      <c r="BF578" s="103">
        <v>3811</v>
      </c>
      <c r="BG578" s="276" t="s">
        <v>47</v>
      </c>
    </row>
    <row r="579" spans="1:59" s="63" customFormat="1" ht="12.75" x14ac:dyDescent="0.2">
      <c r="A579" s="196">
        <v>3</v>
      </c>
      <c r="B579" s="197" t="s">
        <v>108</v>
      </c>
      <c r="C579" s="208">
        <v>38</v>
      </c>
      <c r="D579" s="209" t="s">
        <v>331</v>
      </c>
      <c r="E579" s="212">
        <v>3811</v>
      </c>
      <c r="F579" s="213" t="s">
        <v>332</v>
      </c>
      <c r="G579" s="231" t="s">
        <v>1191</v>
      </c>
      <c r="H579" s="81" t="s">
        <v>48</v>
      </c>
      <c r="I579" s="223"/>
      <c r="J579" s="73"/>
      <c r="K579" s="73"/>
      <c r="L579" s="73"/>
      <c r="M579" s="74"/>
      <c r="N579" s="247"/>
      <c r="O579" s="306"/>
      <c r="P579" s="105"/>
      <c r="Q579" s="75"/>
      <c r="R579" s="75"/>
      <c r="S579" s="75"/>
      <c r="T579" s="75"/>
      <c r="U579" s="75"/>
      <c r="V579" s="75"/>
      <c r="W579" s="75"/>
      <c r="X579" s="75"/>
      <c r="Y579" s="82">
        <f>MIN(X583:X592)</f>
        <v>0</v>
      </c>
      <c r="Z579" s="83"/>
      <c r="AA579" s="83"/>
      <c r="AB579" s="75"/>
      <c r="AC579" s="75"/>
      <c r="AD579" s="75"/>
      <c r="AE579" s="75"/>
      <c r="AF579" s="75"/>
      <c r="AG579" s="75"/>
      <c r="AH579" s="75"/>
      <c r="AI579" s="75"/>
      <c r="AJ579" s="82">
        <f>MIN(AI583:AI592)</f>
        <v>0</v>
      </c>
      <c r="AK579" s="83"/>
      <c r="AL579" s="83"/>
      <c r="AM579" s="75"/>
      <c r="AN579" s="75"/>
      <c r="AO579" s="75"/>
      <c r="AP579" s="75"/>
      <c r="AQ579" s="75"/>
      <c r="AR579" s="75"/>
      <c r="AS579" s="75"/>
      <c r="AT579" s="75"/>
      <c r="AU579" s="75"/>
      <c r="AV579" s="75"/>
      <c r="AW579" s="82">
        <f>MIN(AV583:AV592)</f>
        <v>250</v>
      </c>
      <c r="AX579" s="83"/>
      <c r="AY579" s="83"/>
      <c r="AZ579" s="79"/>
      <c r="BA579" s="80"/>
      <c r="BB579" s="71"/>
      <c r="BC579" s="95"/>
      <c r="BD579" s="41">
        <v>3</v>
      </c>
      <c r="BE579" s="52">
        <v>38</v>
      </c>
      <c r="BF579" s="103">
        <v>3811</v>
      </c>
      <c r="BG579" s="278" t="s">
        <v>48</v>
      </c>
    </row>
    <row r="580" spans="1:59" s="63" customFormat="1" ht="12.75" x14ac:dyDescent="0.2">
      <c r="A580" s="196">
        <v>3</v>
      </c>
      <c r="B580" s="197" t="s">
        <v>108</v>
      </c>
      <c r="C580" s="208">
        <v>38</v>
      </c>
      <c r="D580" s="209" t="s">
        <v>331</v>
      </c>
      <c r="E580" s="212">
        <v>3811</v>
      </c>
      <c r="F580" s="213" t="s">
        <v>332</v>
      </c>
      <c r="G580" s="231" t="s">
        <v>1191</v>
      </c>
      <c r="H580" s="81" t="s">
        <v>49</v>
      </c>
      <c r="I580" s="223"/>
      <c r="J580" s="73"/>
      <c r="K580" s="73"/>
      <c r="L580" s="73"/>
      <c r="M580" s="74"/>
      <c r="N580" s="247"/>
      <c r="O580" s="306"/>
      <c r="P580" s="105"/>
      <c r="Q580" s="75"/>
      <c r="R580" s="75"/>
      <c r="S580" s="75"/>
      <c r="T580" s="75"/>
      <c r="U580" s="75"/>
      <c r="V580" s="75"/>
      <c r="W580" s="75"/>
      <c r="X580" s="75"/>
      <c r="Y580" s="84">
        <f>IF(ISNUMBER(AVERAGE(X583:X592)),AVERAGE(X583:X592),0)</f>
        <v>20</v>
      </c>
      <c r="Z580" s="83"/>
      <c r="AA580" s="83"/>
      <c r="AB580" s="75"/>
      <c r="AC580" s="75"/>
      <c r="AD580" s="75"/>
      <c r="AE580" s="75"/>
      <c r="AF580" s="75"/>
      <c r="AG580" s="75"/>
      <c r="AH580" s="75"/>
      <c r="AI580" s="75"/>
      <c r="AJ580" s="84">
        <f>IF(ISNUMBER(AVERAGE(AI583:AI592)),AVERAGE(AI583:AI592),0)</f>
        <v>0</v>
      </c>
      <c r="AK580" s="83"/>
      <c r="AL580" s="83"/>
      <c r="AM580" s="75"/>
      <c r="AN580" s="75"/>
      <c r="AO580" s="75"/>
      <c r="AP580" s="75"/>
      <c r="AQ580" s="75"/>
      <c r="AR580" s="75"/>
      <c r="AS580" s="75"/>
      <c r="AT580" s="75"/>
      <c r="AU580" s="75"/>
      <c r="AV580" s="75"/>
      <c r="AW580" s="84">
        <f>IF(ISNUMBER(AVERAGE(AV583:AV592)),AVERAGE(AV583:AV592),0)</f>
        <v>850</v>
      </c>
      <c r="AX580" s="83"/>
      <c r="AY580" s="83"/>
      <c r="AZ580" s="79"/>
      <c r="BA580" s="80"/>
      <c r="BB580" s="71"/>
      <c r="BC580" s="95"/>
      <c r="BD580" s="41">
        <v>3</v>
      </c>
      <c r="BE580" s="52">
        <v>38</v>
      </c>
      <c r="BF580" s="103">
        <v>3811</v>
      </c>
      <c r="BG580" s="278" t="s">
        <v>49</v>
      </c>
    </row>
    <row r="581" spans="1:59" s="63" customFormat="1" ht="12.75" x14ac:dyDescent="0.2">
      <c r="A581" s="196">
        <v>3</v>
      </c>
      <c r="B581" s="197" t="s">
        <v>108</v>
      </c>
      <c r="C581" s="208">
        <v>38</v>
      </c>
      <c r="D581" s="209" t="s">
        <v>331</v>
      </c>
      <c r="E581" s="212">
        <v>3811</v>
      </c>
      <c r="F581" s="213" t="s">
        <v>332</v>
      </c>
      <c r="G581" s="231" t="s">
        <v>1191</v>
      </c>
      <c r="H581" s="81" t="s">
        <v>50</v>
      </c>
      <c r="I581" s="223"/>
      <c r="J581" s="73"/>
      <c r="K581" s="73"/>
      <c r="L581" s="73"/>
      <c r="M581" s="74"/>
      <c r="N581" s="247"/>
      <c r="O581" s="306"/>
      <c r="P581" s="105"/>
      <c r="Q581" s="75"/>
      <c r="R581" s="75"/>
      <c r="S581" s="75"/>
      <c r="T581" s="75"/>
      <c r="U581" s="75"/>
      <c r="V581" s="75"/>
      <c r="W581" s="75"/>
      <c r="X581" s="75"/>
      <c r="Y581" s="84">
        <f>MAX(X583:X592)</f>
        <v>100</v>
      </c>
      <c r="Z581" s="83"/>
      <c r="AA581" s="83"/>
      <c r="AB581" s="75"/>
      <c r="AC581" s="75"/>
      <c r="AD581" s="75"/>
      <c r="AE581" s="75"/>
      <c r="AF581" s="75"/>
      <c r="AG581" s="75"/>
      <c r="AH581" s="75"/>
      <c r="AI581" s="75"/>
      <c r="AJ581" s="84">
        <f>MAX(AI583:AI592)</f>
        <v>0</v>
      </c>
      <c r="AK581" s="83"/>
      <c r="AL581" s="83"/>
      <c r="AM581" s="75"/>
      <c r="AN581" s="75"/>
      <c r="AO581" s="75"/>
      <c r="AP581" s="75"/>
      <c r="AQ581" s="75"/>
      <c r="AR581" s="75"/>
      <c r="AS581" s="75"/>
      <c r="AT581" s="75"/>
      <c r="AU581" s="75"/>
      <c r="AV581" s="75"/>
      <c r="AW581" s="84">
        <f>MAX(AV583:AV592)</f>
        <v>1000</v>
      </c>
      <c r="AX581" s="83"/>
      <c r="AY581" s="83"/>
      <c r="AZ581" s="79"/>
      <c r="BA581" s="80"/>
      <c r="BB581" s="71"/>
      <c r="BC581" s="95"/>
      <c r="BD581" s="41">
        <v>3</v>
      </c>
      <c r="BE581" s="52">
        <v>38</v>
      </c>
      <c r="BF581" s="103">
        <v>3811</v>
      </c>
      <c r="BG581" s="278" t="s">
        <v>50</v>
      </c>
    </row>
    <row r="582" spans="1:59" s="63" customFormat="1" ht="12.75" x14ac:dyDescent="0.2">
      <c r="A582" s="196">
        <v>3</v>
      </c>
      <c r="B582" s="197" t="s">
        <v>108</v>
      </c>
      <c r="C582" s="208">
        <v>38</v>
      </c>
      <c r="D582" s="209" t="s">
        <v>331</v>
      </c>
      <c r="E582" s="212">
        <v>3811</v>
      </c>
      <c r="F582" s="213" t="s">
        <v>332</v>
      </c>
      <c r="G582" s="231" t="s">
        <v>1191</v>
      </c>
      <c r="H582" s="85" t="s">
        <v>51</v>
      </c>
      <c r="I582" s="223"/>
      <c r="J582" s="73"/>
      <c r="K582" s="73"/>
      <c r="L582" s="73"/>
      <c r="M582" s="74"/>
      <c r="N582" s="248">
        <f>SUM(N583:N592)</f>
        <v>10</v>
      </c>
      <c r="O582" s="293">
        <f>SUM(O583:O592)</f>
        <v>0.99999999999999989</v>
      </c>
      <c r="P582" s="292"/>
      <c r="Q582" s="87"/>
      <c r="R582" s="87"/>
      <c r="S582" s="87"/>
      <c r="T582" s="87"/>
      <c r="U582" s="87"/>
      <c r="V582" s="87"/>
      <c r="W582" s="87"/>
      <c r="X582" s="87"/>
      <c r="Y582" s="88"/>
      <c r="Z582" s="86">
        <f>SUM(Z583:Z592)</f>
        <v>20</v>
      </c>
      <c r="AA582" s="88"/>
      <c r="AB582" s="87"/>
      <c r="AC582" s="87"/>
      <c r="AD582" s="87"/>
      <c r="AE582" s="87"/>
      <c r="AF582" s="87"/>
      <c r="AG582" s="87"/>
      <c r="AH582" s="87"/>
      <c r="AI582" s="87"/>
      <c r="AJ582" s="88"/>
      <c r="AK582" s="86">
        <f>SUM(AK583:AK592)</f>
        <v>0</v>
      </c>
      <c r="AL582" s="88"/>
      <c r="AM582" s="87"/>
      <c r="AN582" s="87"/>
      <c r="AO582" s="87"/>
      <c r="AP582" s="87"/>
      <c r="AQ582" s="87"/>
      <c r="AR582" s="87"/>
      <c r="AS582" s="87"/>
      <c r="AT582" s="87"/>
      <c r="AU582" s="87"/>
      <c r="AV582" s="87"/>
      <c r="AW582" s="112"/>
      <c r="AX582" s="86">
        <f>SUM(AX583:AX592)</f>
        <v>850</v>
      </c>
      <c r="AY582" s="88"/>
      <c r="AZ582" s="79"/>
      <c r="BA582" s="80"/>
      <c r="BB582" s="71"/>
      <c r="BC582" s="95"/>
      <c r="BD582" s="41">
        <v>3</v>
      </c>
      <c r="BE582" s="52">
        <v>38</v>
      </c>
      <c r="BF582" s="103">
        <v>3811</v>
      </c>
      <c r="BG582" s="279" t="s">
        <v>51</v>
      </c>
    </row>
    <row r="583" spans="1:59" s="63" customFormat="1" ht="72" x14ac:dyDescent="0.2">
      <c r="A583" s="196">
        <v>3</v>
      </c>
      <c r="B583" s="197" t="s">
        <v>108</v>
      </c>
      <c r="C583" s="208">
        <v>38</v>
      </c>
      <c r="D583" s="209" t="s">
        <v>331</v>
      </c>
      <c r="E583" s="212">
        <v>3811</v>
      </c>
      <c r="F583" s="213" t="s">
        <v>332</v>
      </c>
      <c r="G583" s="231" t="s">
        <v>1191</v>
      </c>
      <c r="H583" s="89" t="s">
        <v>52</v>
      </c>
      <c r="I583" s="90" t="s">
        <v>334</v>
      </c>
      <c r="J583" s="90" t="s">
        <v>335</v>
      </c>
      <c r="K583" s="90" t="s">
        <v>64</v>
      </c>
      <c r="L583" s="90" t="s">
        <v>141</v>
      </c>
      <c r="M583" s="91"/>
      <c r="N583" s="312">
        <v>1</v>
      </c>
      <c r="O583" s="313">
        <f>N583/N$582</f>
        <v>0.1</v>
      </c>
      <c r="P583" s="104"/>
      <c r="Q583" s="92"/>
      <c r="R583" s="92"/>
      <c r="S583" s="92"/>
      <c r="T583" s="92"/>
      <c r="U583" s="92"/>
      <c r="V583" s="92"/>
      <c r="W583" s="92"/>
      <c r="X583" s="109">
        <f t="shared" ref="X583:X592" si="67">P583*P$7+Q583*Q$7+R583*R$7+S583*S$7+T583*T$7+U583*U$7+V583*V$7+W583*W$7</f>
        <v>0</v>
      </c>
      <c r="Y583" s="83"/>
      <c r="Z583" s="110">
        <f t="shared" ref="Z583:Z592" si="68">X583*$O583</f>
        <v>0</v>
      </c>
      <c r="AA583" s="111"/>
      <c r="AB583" s="92"/>
      <c r="AC583" s="92"/>
      <c r="AD583" s="92"/>
      <c r="AE583" s="92"/>
      <c r="AF583" s="92"/>
      <c r="AG583" s="92"/>
      <c r="AH583" s="92"/>
      <c r="AI583" s="109">
        <f t="shared" ref="AI583:AI592" si="69">AB583*AB$7+AC583*AC$7+AD583*AD$7+AE583*AE$7+AF583*AF$7+AG583*AG$7+AH583*AH$7</f>
        <v>0</v>
      </c>
      <c r="AJ583" s="83"/>
      <c r="AK583" s="110">
        <f t="shared" ref="AK583:AK592" si="70">AI583*$O583</f>
        <v>0</v>
      </c>
      <c r="AL583" s="111"/>
      <c r="AM583" s="92"/>
      <c r="AN583" s="92"/>
      <c r="AO583" s="92"/>
      <c r="AP583" s="92"/>
      <c r="AQ583" s="92"/>
      <c r="AR583" s="92"/>
      <c r="AS583" s="92">
        <v>1</v>
      </c>
      <c r="AT583" s="92"/>
      <c r="AU583" s="92"/>
      <c r="AV583" s="109">
        <f t="shared" ref="AV583:AV592" si="71">AM583*AM$7+AN583*AN$7+AO583*AO$7+AP583*AP$7+AQ583*AQ$7+AR583*AR$7+AS583*AS$7+AT583*AT$7+AU583*AU$7</f>
        <v>1000</v>
      </c>
      <c r="AW583" s="75"/>
      <c r="AX583" s="110">
        <f t="shared" ref="AX583:AX592" si="72">AV583*$O583</f>
        <v>100</v>
      </c>
      <c r="AY583" s="111"/>
      <c r="AZ583" s="93"/>
      <c r="BA583" s="94" t="s">
        <v>131</v>
      </c>
      <c r="BB583" s="71"/>
      <c r="BC583" s="95"/>
      <c r="BD583" s="41">
        <v>3</v>
      </c>
      <c r="BE583" s="52">
        <v>38</v>
      </c>
      <c r="BF583" s="103">
        <v>3811</v>
      </c>
      <c r="BG583" s="280" t="s">
        <v>52</v>
      </c>
    </row>
    <row r="584" spans="1:59" s="63" customFormat="1" ht="84" x14ac:dyDescent="0.2">
      <c r="A584" s="196">
        <v>3</v>
      </c>
      <c r="B584" s="197" t="s">
        <v>108</v>
      </c>
      <c r="C584" s="208">
        <v>38</v>
      </c>
      <c r="D584" s="209" t="s">
        <v>331</v>
      </c>
      <c r="E584" s="212">
        <v>3811</v>
      </c>
      <c r="F584" s="213" t="s">
        <v>332</v>
      </c>
      <c r="G584" s="231" t="s">
        <v>1191</v>
      </c>
      <c r="H584" s="89"/>
      <c r="I584" s="90" t="s">
        <v>336</v>
      </c>
      <c r="J584" s="90" t="s">
        <v>337</v>
      </c>
      <c r="K584" s="90" t="s">
        <v>64</v>
      </c>
      <c r="L584" s="90" t="s">
        <v>141</v>
      </c>
      <c r="M584" s="91"/>
      <c r="N584" s="312">
        <v>1</v>
      </c>
      <c r="O584" s="313">
        <f t="shared" ref="O584:O592" si="73">N584/N$582</f>
        <v>0.1</v>
      </c>
      <c r="P584" s="104"/>
      <c r="Q584" s="92"/>
      <c r="R584" s="92"/>
      <c r="S584" s="92"/>
      <c r="T584" s="92"/>
      <c r="U584" s="92"/>
      <c r="V584" s="92"/>
      <c r="W584" s="92"/>
      <c r="X584" s="109">
        <f t="shared" si="67"/>
        <v>0</v>
      </c>
      <c r="Y584" s="83"/>
      <c r="Z584" s="110">
        <f t="shared" si="68"/>
        <v>0</v>
      </c>
      <c r="AA584" s="111"/>
      <c r="AB584" s="92"/>
      <c r="AC584" s="92"/>
      <c r="AD584" s="92"/>
      <c r="AE584" s="92"/>
      <c r="AF584" s="92"/>
      <c r="AG584" s="92"/>
      <c r="AH584" s="92"/>
      <c r="AI584" s="109">
        <f t="shared" si="69"/>
        <v>0</v>
      </c>
      <c r="AJ584" s="83"/>
      <c r="AK584" s="110">
        <f t="shared" si="70"/>
        <v>0</v>
      </c>
      <c r="AL584" s="111"/>
      <c r="AM584" s="92"/>
      <c r="AN584" s="92"/>
      <c r="AO584" s="92"/>
      <c r="AP584" s="92"/>
      <c r="AQ584" s="92"/>
      <c r="AR584" s="92"/>
      <c r="AS584" s="92">
        <v>1</v>
      </c>
      <c r="AT584" s="92"/>
      <c r="AU584" s="92"/>
      <c r="AV584" s="109">
        <f t="shared" si="71"/>
        <v>1000</v>
      </c>
      <c r="AW584" s="75"/>
      <c r="AX584" s="110">
        <f t="shared" si="72"/>
        <v>100</v>
      </c>
      <c r="AY584" s="111"/>
      <c r="AZ584" s="93"/>
      <c r="BA584" s="94" t="s">
        <v>131</v>
      </c>
      <c r="BB584" s="71"/>
      <c r="BC584" s="95"/>
      <c r="BD584" s="41">
        <v>3</v>
      </c>
      <c r="BE584" s="52">
        <v>38</v>
      </c>
      <c r="BF584" s="103">
        <v>3811</v>
      </c>
      <c r="BG584" s="280" t="s">
        <v>52</v>
      </c>
    </row>
    <row r="585" spans="1:59" s="63" customFormat="1" ht="72" x14ac:dyDescent="0.2">
      <c r="A585" s="196">
        <v>3</v>
      </c>
      <c r="B585" s="197" t="s">
        <v>108</v>
      </c>
      <c r="C585" s="208">
        <v>38</v>
      </c>
      <c r="D585" s="209" t="s">
        <v>331</v>
      </c>
      <c r="E585" s="212">
        <v>3811</v>
      </c>
      <c r="F585" s="213" t="s">
        <v>332</v>
      </c>
      <c r="G585" s="231" t="s">
        <v>1191</v>
      </c>
      <c r="H585" s="89"/>
      <c r="I585" s="90" t="s">
        <v>338</v>
      </c>
      <c r="J585" s="90" t="s">
        <v>339</v>
      </c>
      <c r="K585" s="90" t="s">
        <v>64</v>
      </c>
      <c r="L585" s="90" t="s">
        <v>340</v>
      </c>
      <c r="M585" s="91"/>
      <c r="N585" s="312">
        <v>1</v>
      </c>
      <c r="O585" s="313">
        <f t="shared" si="73"/>
        <v>0.1</v>
      </c>
      <c r="P585" s="104"/>
      <c r="Q585" s="92"/>
      <c r="R585" s="92"/>
      <c r="S585" s="92"/>
      <c r="T585" s="92"/>
      <c r="U585" s="92"/>
      <c r="V585" s="92"/>
      <c r="W585" s="92"/>
      <c r="X585" s="109">
        <f t="shared" si="67"/>
        <v>0</v>
      </c>
      <c r="Y585" s="83"/>
      <c r="Z585" s="110">
        <f t="shared" si="68"/>
        <v>0</v>
      </c>
      <c r="AA585" s="111"/>
      <c r="AB585" s="92"/>
      <c r="AC585" s="92"/>
      <c r="AD585" s="92"/>
      <c r="AE585" s="92"/>
      <c r="AF585" s="92"/>
      <c r="AG585" s="92"/>
      <c r="AH585" s="92"/>
      <c r="AI585" s="109">
        <f t="shared" si="69"/>
        <v>0</v>
      </c>
      <c r="AJ585" s="83"/>
      <c r="AK585" s="110">
        <f t="shared" si="70"/>
        <v>0</v>
      </c>
      <c r="AL585" s="111"/>
      <c r="AM585" s="92"/>
      <c r="AN585" s="92"/>
      <c r="AO585" s="92"/>
      <c r="AP585" s="92"/>
      <c r="AQ585" s="92"/>
      <c r="AR585" s="92"/>
      <c r="AS585" s="92">
        <v>1</v>
      </c>
      <c r="AT585" s="92"/>
      <c r="AU585" s="92"/>
      <c r="AV585" s="109">
        <f t="shared" si="71"/>
        <v>1000</v>
      </c>
      <c r="AW585" s="75"/>
      <c r="AX585" s="110">
        <f t="shared" si="72"/>
        <v>100</v>
      </c>
      <c r="AY585" s="111"/>
      <c r="AZ585" s="93"/>
      <c r="BA585" s="94" t="s">
        <v>131</v>
      </c>
      <c r="BB585" s="71"/>
      <c r="BC585" s="95"/>
      <c r="BD585" s="41">
        <v>3</v>
      </c>
      <c r="BE585" s="52">
        <v>38</v>
      </c>
      <c r="BF585" s="103">
        <v>3811</v>
      </c>
      <c r="BG585" s="280" t="s">
        <v>52</v>
      </c>
    </row>
    <row r="586" spans="1:59" s="63" customFormat="1" ht="12.75" x14ac:dyDescent="0.2">
      <c r="A586" s="196">
        <v>3</v>
      </c>
      <c r="B586" s="197" t="s">
        <v>108</v>
      </c>
      <c r="C586" s="208">
        <v>38</v>
      </c>
      <c r="D586" s="209" t="s">
        <v>331</v>
      </c>
      <c r="E586" s="212">
        <v>3811</v>
      </c>
      <c r="F586" s="213" t="s">
        <v>332</v>
      </c>
      <c r="G586" s="231" t="s">
        <v>1191</v>
      </c>
      <c r="H586" s="89"/>
      <c r="I586" s="90" t="s">
        <v>341</v>
      </c>
      <c r="J586" s="90"/>
      <c r="K586" s="90" t="s">
        <v>64</v>
      </c>
      <c r="L586" s="90" t="s">
        <v>147</v>
      </c>
      <c r="M586" s="91"/>
      <c r="N586" s="312">
        <v>1</v>
      </c>
      <c r="O586" s="313">
        <f t="shared" si="73"/>
        <v>0.1</v>
      </c>
      <c r="P586" s="104"/>
      <c r="Q586" s="92"/>
      <c r="R586" s="92"/>
      <c r="S586" s="92"/>
      <c r="T586" s="92"/>
      <c r="U586" s="92"/>
      <c r="V586" s="92"/>
      <c r="W586" s="92"/>
      <c r="X586" s="109">
        <f t="shared" si="67"/>
        <v>0</v>
      </c>
      <c r="Y586" s="83"/>
      <c r="Z586" s="110">
        <f t="shared" si="68"/>
        <v>0</v>
      </c>
      <c r="AA586" s="111"/>
      <c r="AB586" s="92"/>
      <c r="AC586" s="92"/>
      <c r="AD586" s="92"/>
      <c r="AE586" s="92"/>
      <c r="AF586" s="92"/>
      <c r="AG586" s="92"/>
      <c r="AH586" s="92"/>
      <c r="AI586" s="109">
        <f t="shared" si="69"/>
        <v>0</v>
      </c>
      <c r="AJ586" s="83"/>
      <c r="AK586" s="110">
        <f t="shared" si="70"/>
        <v>0</v>
      </c>
      <c r="AL586" s="111"/>
      <c r="AM586" s="92"/>
      <c r="AN586" s="92"/>
      <c r="AO586" s="92"/>
      <c r="AP586" s="92"/>
      <c r="AQ586" s="92"/>
      <c r="AR586" s="92"/>
      <c r="AS586" s="92">
        <v>1</v>
      </c>
      <c r="AT586" s="92"/>
      <c r="AU586" s="92"/>
      <c r="AV586" s="109">
        <f t="shared" si="71"/>
        <v>1000</v>
      </c>
      <c r="AW586" s="75"/>
      <c r="AX586" s="110">
        <f t="shared" si="72"/>
        <v>100</v>
      </c>
      <c r="AY586" s="111"/>
      <c r="AZ586" s="93"/>
      <c r="BA586" s="94" t="s">
        <v>131</v>
      </c>
      <c r="BB586" s="71"/>
      <c r="BC586" s="95"/>
      <c r="BD586" s="41">
        <v>3</v>
      </c>
      <c r="BE586" s="52">
        <v>38</v>
      </c>
      <c r="BF586" s="103">
        <v>3811</v>
      </c>
      <c r="BG586" s="280" t="s">
        <v>52</v>
      </c>
    </row>
    <row r="587" spans="1:59" s="63" customFormat="1" ht="12.75" x14ac:dyDescent="0.2">
      <c r="A587" s="196">
        <v>3</v>
      </c>
      <c r="B587" s="197" t="s">
        <v>108</v>
      </c>
      <c r="C587" s="208">
        <v>38</v>
      </c>
      <c r="D587" s="209" t="s">
        <v>331</v>
      </c>
      <c r="E587" s="212">
        <v>3811</v>
      </c>
      <c r="F587" s="213" t="s">
        <v>332</v>
      </c>
      <c r="G587" s="231" t="s">
        <v>1191</v>
      </c>
      <c r="H587" s="89"/>
      <c r="I587" s="90" t="s">
        <v>342</v>
      </c>
      <c r="J587" s="90"/>
      <c r="K587" s="90" t="s">
        <v>64</v>
      </c>
      <c r="L587" s="90" t="s">
        <v>202</v>
      </c>
      <c r="M587" s="91"/>
      <c r="N587" s="312">
        <v>1</v>
      </c>
      <c r="O587" s="313">
        <f t="shared" si="73"/>
        <v>0.1</v>
      </c>
      <c r="P587" s="104">
        <v>1</v>
      </c>
      <c r="Q587" s="92"/>
      <c r="R587" s="92"/>
      <c r="S587" s="92"/>
      <c r="T587" s="92"/>
      <c r="U587" s="92"/>
      <c r="V587" s="92"/>
      <c r="W587" s="92"/>
      <c r="X587" s="109">
        <f t="shared" si="67"/>
        <v>100</v>
      </c>
      <c r="Y587" s="83"/>
      <c r="Z587" s="110">
        <f t="shared" si="68"/>
        <v>10</v>
      </c>
      <c r="AA587" s="111"/>
      <c r="AB587" s="92"/>
      <c r="AC587" s="92"/>
      <c r="AD587" s="92"/>
      <c r="AE587" s="92"/>
      <c r="AF587" s="92"/>
      <c r="AG587" s="92"/>
      <c r="AH587" s="92"/>
      <c r="AI587" s="109">
        <f t="shared" si="69"/>
        <v>0</v>
      </c>
      <c r="AJ587" s="83"/>
      <c r="AK587" s="110">
        <f t="shared" si="70"/>
        <v>0</v>
      </c>
      <c r="AL587" s="111"/>
      <c r="AM587" s="92"/>
      <c r="AN587" s="92"/>
      <c r="AO587" s="92"/>
      <c r="AP587" s="92"/>
      <c r="AQ587" s="92">
        <v>1</v>
      </c>
      <c r="AR587" s="92"/>
      <c r="AS587" s="92"/>
      <c r="AT587" s="92"/>
      <c r="AU587" s="92"/>
      <c r="AV587" s="109">
        <f t="shared" si="71"/>
        <v>250</v>
      </c>
      <c r="AW587" s="75"/>
      <c r="AX587" s="110">
        <f t="shared" si="72"/>
        <v>25</v>
      </c>
      <c r="AY587" s="111"/>
      <c r="AZ587" s="93"/>
      <c r="BA587" s="94" t="s">
        <v>131</v>
      </c>
      <c r="BB587" s="71"/>
      <c r="BC587" s="95"/>
      <c r="BD587" s="41">
        <v>3</v>
      </c>
      <c r="BE587" s="52">
        <v>38</v>
      </c>
      <c r="BF587" s="103">
        <v>3811</v>
      </c>
      <c r="BG587" s="280" t="s">
        <v>52</v>
      </c>
    </row>
    <row r="588" spans="1:59" s="63" customFormat="1" ht="12.75" x14ac:dyDescent="0.2">
      <c r="A588" s="196">
        <v>3</v>
      </c>
      <c r="B588" s="197" t="s">
        <v>108</v>
      </c>
      <c r="C588" s="208">
        <v>38</v>
      </c>
      <c r="D588" s="209" t="s">
        <v>331</v>
      </c>
      <c r="E588" s="212">
        <v>3811</v>
      </c>
      <c r="F588" s="213" t="s">
        <v>332</v>
      </c>
      <c r="G588" s="231" t="s">
        <v>1191</v>
      </c>
      <c r="H588" s="89"/>
      <c r="I588" s="90" t="s">
        <v>343</v>
      </c>
      <c r="J588" s="90"/>
      <c r="K588" s="90" t="s">
        <v>64</v>
      </c>
      <c r="L588" s="90" t="s">
        <v>1099</v>
      </c>
      <c r="M588" s="91"/>
      <c r="N588" s="312">
        <v>1</v>
      </c>
      <c r="O588" s="313">
        <f t="shared" si="73"/>
        <v>0.1</v>
      </c>
      <c r="P588" s="104"/>
      <c r="Q588" s="92"/>
      <c r="R588" s="92"/>
      <c r="S588" s="92"/>
      <c r="T588" s="92"/>
      <c r="U588" s="92"/>
      <c r="V588" s="92"/>
      <c r="W588" s="92"/>
      <c r="X588" s="109">
        <f t="shared" si="67"/>
        <v>0</v>
      </c>
      <c r="Y588" s="83"/>
      <c r="Z588" s="110">
        <f t="shared" si="68"/>
        <v>0</v>
      </c>
      <c r="AA588" s="111"/>
      <c r="AB588" s="92"/>
      <c r="AC588" s="92"/>
      <c r="AD588" s="92"/>
      <c r="AE588" s="92"/>
      <c r="AF588" s="92"/>
      <c r="AG588" s="92"/>
      <c r="AH588" s="92"/>
      <c r="AI588" s="109">
        <f t="shared" si="69"/>
        <v>0</v>
      </c>
      <c r="AJ588" s="83"/>
      <c r="AK588" s="110">
        <f t="shared" si="70"/>
        <v>0</v>
      </c>
      <c r="AL588" s="111"/>
      <c r="AM588" s="92"/>
      <c r="AN588" s="92"/>
      <c r="AO588" s="92"/>
      <c r="AP588" s="92"/>
      <c r="AQ588" s="92"/>
      <c r="AR588" s="92"/>
      <c r="AS588" s="92">
        <v>1</v>
      </c>
      <c r="AT588" s="92"/>
      <c r="AU588" s="92"/>
      <c r="AV588" s="109">
        <f t="shared" si="71"/>
        <v>1000</v>
      </c>
      <c r="AW588" s="75"/>
      <c r="AX588" s="110">
        <f t="shared" si="72"/>
        <v>100</v>
      </c>
      <c r="AY588" s="111"/>
      <c r="AZ588" s="93"/>
      <c r="BA588" s="94" t="s">
        <v>131</v>
      </c>
      <c r="BB588" s="71"/>
      <c r="BC588" s="95"/>
      <c r="BD588" s="41">
        <v>3</v>
      </c>
      <c r="BE588" s="52">
        <v>38</v>
      </c>
      <c r="BF588" s="103">
        <v>3811</v>
      </c>
      <c r="BG588" s="280" t="s">
        <v>52</v>
      </c>
    </row>
    <row r="589" spans="1:59" s="63" customFormat="1" ht="12.75" x14ac:dyDescent="0.2">
      <c r="A589" s="196">
        <v>3</v>
      </c>
      <c r="B589" s="197" t="s">
        <v>108</v>
      </c>
      <c r="C589" s="208">
        <v>38</v>
      </c>
      <c r="D589" s="209" t="s">
        <v>331</v>
      </c>
      <c r="E589" s="212">
        <v>3811</v>
      </c>
      <c r="F589" s="213" t="s">
        <v>332</v>
      </c>
      <c r="G589" s="231" t="s">
        <v>1191</v>
      </c>
      <c r="H589" s="89"/>
      <c r="I589" s="90" t="s">
        <v>344</v>
      </c>
      <c r="J589" s="90"/>
      <c r="K589" s="90" t="s">
        <v>64</v>
      </c>
      <c r="L589" s="90" t="s">
        <v>1097</v>
      </c>
      <c r="M589" s="91"/>
      <c r="N589" s="312">
        <v>1</v>
      </c>
      <c r="O589" s="313">
        <f t="shared" si="73"/>
        <v>0.1</v>
      </c>
      <c r="P589" s="104"/>
      <c r="Q589" s="92"/>
      <c r="R589" s="92"/>
      <c r="S589" s="92"/>
      <c r="T589" s="92"/>
      <c r="U589" s="92"/>
      <c r="V589" s="92"/>
      <c r="W589" s="92"/>
      <c r="X589" s="109">
        <f t="shared" si="67"/>
        <v>0</v>
      </c>
      <c r="Y589" s="83"/>
      <c r="Z589" s="110">
        <f t="shared" si="68"/>
        <v>0</v>
      </c>
      <c r="AA589" s="111"/>
      <c r="AB589" s="92"/>
      <c r="AC589" s="92"/>
      <c r="AD589" s="92"/>
      <c r="AE589" s="92"/>
      <c r="AF589" s="92"/>
      <c r="AG589" s="92"/>
      <c r="AH589" s="92"/>
      <c r="AI589" s="109">
        <f t="shared" si="69"/>
        <v>0</v>
      </c>
      <c r="AJ589" s="83"/>
      <c r="AK589" s="110">
        <f t="shared" si="70"/>
        <v>0</v>
      </c>
      <c r="AL589" s="111"/>
      <c r="AM589" s="92"/>
      <c r="AN589" s="92"/>
      <c r="AO589" s="92"/>
      <c r="AP589" s="92"/>
      <c r="AQ589" s="92"/>
      <c r="AR589" s="92"/>
      <c r="AS589" s="92">
        <v>1</v>
      </c>
      <c r="AT589" s="92"/>
      <c r="AU589" s="92"/>
      <c r="AV589" s="109">
        <f t="shared" si="71"/>
        <v>1000</v>
      </c>
      <c r="AW589" s="75"/>
      <c r="AX589" s="110">
        <f t="shared" si="72"/>
        <v>100</v>
      </c>
      <c r="AY589" s="111"/>
      <c r="AZ589" s="93"/>
      <c r="BA589" s="94" t="s">
        <v>131</v>
      </c>
      <c r="BB589" s="71"/>
      <c r="BC589" s="95"/>
      <c r="BD589" s="41">
        <v>3</v>
      </c>
      <c r="BE589" s="52">
        <v>38</v>
      </c>
      <c r="BF589" s="103">
        <v>3811</v>
      </c>
      <c r="BG589" s="280" t="s">
        <v>52</v>
      </c>
    </row>
    <row r="590" spans="1:59" s="63" customFormat="1" ht="12.75" x14ac:dyDescent="0.2">
      <c r="A590" s="196">
        <v>3</v>
      </c>
      <c r="B590" s="197" t="s">
        <v>108</v>
      </c>
      <c r="C590" s="208">
        <v>38</v>
      </c>
      <c r="D590" s="209" t="s">
        <v>331</v>
      </c>
      <c r="E590" s="212">
        <v>3811</v>
      </c>
      <c r="F590" s="213" t="s">
        <v>332</v>
      </c>
      <c r="G590" s="231" t="s">
        <v>1191</v>
      </c>
      <c r="H590" s="89"/>
      <c r="I590" s="90" t="s">
        <v>345</v>
      </c>
      <c r="J590" s="90" t="s">
        <v>346</v>
      </c>
      <c r="K590" s="90" t="s">
        <v>64</v>
      </c>
      <c r="L590" s="90" t="s">
        <v>248</v>
      </c>
      <c r="M590" s="91"/>
      <c r="N590" s="312">
        <v>1</v>
      </c>
      <c r="O590" s="313">
        <f t="shared" si="73"/>
        <v>0.1</v>
      </c>
      <c r="P590" s="104"/>
      <c r="Q590" s="92"/>
      <c r="R590" s="92"/>
      <c r="S590" s="92"/>
      <c r="T590" s="92"/>
      <c r="U590" s="92"/>
      <c r="V590" s="92"/>
      <c r="W590" s="92"/>
      <c r="X590" s="109">
        <f t="shared" si="67"/>
        <v>0</v>
      </c>
      <c r="Y590" s="83"/>
      <c r="Z590" s="110">
        <f t="shared" si="68"/>
        <v>0</v>
      </c>
      <c r="AA590" s="111"/>
      <c r="AB590" s="92"/>
      <c r="AC590" s="92"/>
      <c r="AD590" s="92"/>
      <c r="AE590" s="92"/>
      <c r="AF590" s="92"/>
      <c r="AG590" s="92"/>
      <c r="AH590" s="92"/>
      <c r="AI590" s="109">
        <f t="shared" si="69"/>
        <v>0</v>
      </c>
      <c r="AJ590" s="83"/>
      <c r="AK590" s="110">
        <f t="shared" si="70"/>
        <v>0</v>
      </c>
      <c r="AL590" s="111"/>
      <c r="AM590" s="92"/>
      <c r="AN590" s="92"/>
      <c r="AO590" s="92"/>
      <c r="AP590" s="92"/>
      <c r="AQ590" s="92"/>
      <c r="AR590" s="92"/>
      <c r="AS590" s="92">
        <v>1</v>
      </c>
      <c r="AT590" s="92"/>
      <c r="AU590" s="92"/>
      <c r="AV590" s="109">
        <f t="shared" si="71"/>
        <v>1000</v>
      </c>
      <c r="AW590" s="75"/>
      <c r="AX590" s="110">
        <f t="shared" si="72"/>
        <v>100</v>
      </c>
      <c r="AY590" s="111"/>
      <c r="AZ590" s="93"/>
      <c r="BA590" s="94" t="s">
        <v>131</v>
      </c>
      <c r="BB590" s="71"/>
      <c r="BC590" s="95"/>
      <c r="BD590" s="41">
        <v>3</v>
      </c>
      <c r="BE590" s="52">
        <v>38</v>
      </c>
      <c r="BF590" s="103">
        <v>3811</v>
      </c>
      <c r="BG590" s="280" t="s">
        <v>52</v>
      </c>
    </row>
    <row r="591" spans="1:59" s="63" customFormat="1" ht="12.75" x14ac:dyDescent="0.2">
      <c r="A591" s="196">
        <v>3</v>
      </c>
      <c r="B591" s="197" t="s">
        <v>108</v>
      </c>
      <c r="C591" s="208">
        <v>38</v>
      </c>
      <c r="D591" s="209" t="s">
        <v>331</v>
      </c>
      <c r="E591" s="212">
        <v>3811</v>
      </c>
      <c r="F591" s="213" t="s">
        <v>332</v>
      </c>
      <c r="G591" s="231" t="s">
        <v>1191</v>
      </c>
      <c r="H591" s="89"/>
      <c r="I591" s="90" t="s">
        <v>283</v>
      </c>
      <c r="J591" s="90" t="s">
        <v>284</v>
      </c>
      <c r="K591" s="90" t="s">
        <v>64</v>
      </c>
      <c r="L591" s="90" t="s">
        <v>148</v>
      </c>
      <c r="M591" s="91"/>
      <c r="N591" s="312">
        <v>1</v>
      </c>
      <c r="O591" s="313">
        <f t="shared" si="73"/>
        <v>0.1</v>
      </c>
      <c r="P591" s="104"/>
      <c r="Q591" s="92"/>
      <c r="R591" s="92"/>
      <c r="S591" s="92"/>
      <c r="T591" s="92"/>
      <c r="U591" s="92"/>
      <c r="V591" s="92"/>
      <c r="W591" s="92"/>
      <c r="X591" s="109">
        <f t="shared" si="67"/>
        <v>0</v>
      </c>
      <c r="Y591" s="83"/>
      <c r="Z591" s="110">
        <f t="shared" si="68"/>
        <v>0</v>
      </c>
      <c r="AA591" s="111"/>
      <c r="AB591" s="92"/>
      <c r="AC591" s="92"/>
      <c r="AD591" s="92"/>
      <c r="AE591" s="92"/>
      <c r="AF591" s="92"/>
      <c r="AG591" s="92"/>
      <c r="AH591" s="92"/>
      <c r="AI591" s="109">
        <f t="shared" si="69"/>
        <v>0</v>
      </c>
      <c r="AJ591" s="83"/>
      <c r="AK591" s="110">
        <f t="shared" si="70"/>
        <v>0</v>
      </c>
      <c r="AL591" s="111"/>
      <c r="AM591" s="92"/>
      <c r="AN591" s="92"/>
      <c r="AO591" s="92"/>
      <c r="AP591" s="92"/>
      <c r="AQ591" s="92"/>
      <c r="AR591" s="92"/>
      <c r="AS591" s="92">
        <v>1</v>
      </c>
      <c r="AT591" s="92"/>
      <c r="AU591" s="92"/>
      <c r="AV591" s="109">
        <f t="shared" si="71"/>
        <v>1000</v>
      </c>
      <c r="AW591" s="75"/>
      <c r="AX591" s="110">
        <f t="shared" si="72"/>
        <v>100</v>
      </c>
      <c r="AY591" s="111"/>
      <c r="AZ591" s="93"/>
      <c r="BA591" s="94" t="s">
        <v>131</v>
      </c>
      <c r="BB591" s="71"/>
      <c r="BC591" s="95"/>
      <c r="BD591" s="41">
        <v>3</v>
      </c>
      <c r="BE591" s="52">
        <v>38</v>
      </c>
      <c r="BF591" s="103">
        <v>3811</v>
      </c>
      <c r="BG591" s="280" t="s">
        <v>52</v>
      </c>
    </row>
    <row r="592" spans="1:59" s="63" customFormat="1" ht="12.75" x14ac:dyDescent="0.2">
      <c r="A592" s="196">
        <v>3</v>
      </c>
      <c r="B592" s="197" t="s">
        <v>108</v>
      </c>
      <c r="C592" s="208">
        <v>38</v>
      </c>
      <c r="D592" s="209" t="s">
        <v>331</v>
      </c>
      <c r="E592" s="212">
        <v>3811</v>
      </c>
      <c r="F592" s="213" t="s">
        <v>332</v>
      </c>
      <c r="G592" s="231" t="s">
        <v>1191</v>
      </c>
      <c r="H592" s="89"/>
      <c r="I592" s="90" t="s">
        <v>347</v>
      </c>
      <c r="J592" s="90" t="s">
        <v>348</v>
      </c>
      <c r="K592" s="90" t="s">
        <v>64</v>
      </c>
      <c r="L592" s="90" t="s">
        <v>202</v>
      </c>
      <c r="M592" s="91"/>
      <c r="N592" s="312">
        <v>1</v>
      </c>
      <c r="O592" s="313">
        <f t="shared" si="73"/>
        <v>0.1</v>
      </c>
      <c r="P592" s="104">
        <v>1</v>
      </c>
      <c r="Q592" s="92"/>
      <c r="R592" s="92"/>
      <c r="S592" s="92"/>
      <c r="T592" s="92"/>
      <c r="U592" s="92"/>
      <c r="V592" s="92"/>
      <c r="W592" s="92"/>
      <c r="X592" s="109">
        <f t="shared" si="67"/>
        <v>100</v>
      </c>
      <c r="Y592" s="83"/>
      <c r="Z592" s="110">
        <f t="shared" si="68"/>
        <v>10</v>
      </c>
      <c r="AA592" s="111"/>
      <c r="AB592" s="92"/>
      <c r="AC592" s="92"/>
      <c r="AD592" s="92"/>
      <c r="AE592" s="92"/>
      <c r="AF592" s="92"/>
      <c r="AG592" s="92"/>
      <c r="AH592" s="92"/>
      <c r="AI592" s="109">
        <f t="shared" si="69"/>
        <v>0</v>
      </c>
      <c r="AJ592" s="83"/>
      <c r="AK592" s="110">
        <f t="shared" si="70"/>
        <v>0</v>
      </c>
      <c r="AL592" s="111"/>
      <c r="AM592" s="92"/>
      <c r="AN592" s="92"/>
      <c r="AO592" s="92"/>
      <c r="AP592" s="92"/>
      <c r="AQ592" s="92">
        <v>1</v>
      </c>
      <c r="AR592" s="92"/>
      <c r="AS592" s="92"/>
      <c r="AT592" s="92"/>
      <c r="AU592" s="92"/>
      <c r="AV592" s="109">
        <f t="shared" si="71"/>
        <v>250</v>
      </c>
      <c r="AW592" s="75"/>
      <c r="AX592" s="110">
        <f t="shared" si="72"/>
        <v>25</v>
      </c>
      <c r="AY592" s="111"/>
      <c r="AZ592" s="93"/>
      <c r="BA592" s="94" t="s">
        <v>131</v>
      </c>
      <c r="BB592" s="71"/>
      <c r="BC592" s="95"/>
      <c r="BD592" s="41">
        <v>3</v>
      </c>
      <c r="BE592" s="52">
        <v>38</v>
      </c>
      <c r="BF592" s="103">
        <v>3811</v>
      </c>
      <c r="BG592" s="280" t="s">
        <v>52</v>
      </c>
    </row>
    <row r="593" spans="1:59" s="63" customFormat="1" ht="12.75" x14ac:dyDescent="0.2">
      <c r="A593" s="196">
        <v>3</v>
      </c>
      <c r="B593" s="197" t="s">
        <v>108</v>
      </c>
      <c r="C593" s="208">
        <v>38</v>
      </c>
      <c r="D593" s="209" t="s">
        <v>331</v>
      </c>
      <c r="E593" s="212">
        <v>3811</v>
      </c>
      <c r="F593" s="213" t="s">
        <v>332</v>
      </c>
      <c r="G593" s="231" t="s">
        <v>1191</v>
      </c>
      <c r="H593" s="65"/>
      <c r="I593" s="222"/>
      <c r="J593" s="66"/>
      <c r="K593" s="66"/>
      <c r="L593" s="66"/>
      <c r="M593" s="64"/>
      <c r="N593" s="304"/>
      <c r="O593" s="305"/>
      <c r="P593" s="127"/>
      <c r="Q593" s="67"/>
      <c r="R593" s="67"/>
      <c r="S593" s="67"/>
      <c r="T593" s="67"/>
      <c r="U593" s="67"/>
      <c r="V593" s="67"/>
      <c r="W593" s="67"/>
      <c r="X593" s="67"/>
      <c r="Y593" s="68"/>
      <c r="Z593" s="68"/>
      <c r="AA593" s="68"/>
      <c r="AB593" s="67"/>
      <c r="AC593" s="67"/>
      <c r="AD593" s="67"/>
      <c r="AE593" s="67"/>
      <c r="AF593" s="67"/>
      <c r="AG593" s="67"/>
      <c r="AH593" s="67"/>
      <c r="AI593" s="67"/>
      <c r="AJ593" s="68"/>
      <c r="AK593" s="68"/>
      <c r="AL593" s="68"/>
      <c r="AM593" s="67"/>
      <c r="AN593" s="67"/>
      <c r="AO593" s="67"/>
      <c r="AP593" s="67"/>
      <c r="AQ593" s="67"/>
      <c r="AR593" s="67"/>
      <c r="AS593" s="67"/>
      <c r="AT593" s="67"/>
      <c r="AU593" s="67"/>
      <c r="AV593" s="67"/>
      <c r="AW593" s="67"/>
      <c r="AX593" s="68"/>
      <c r="AY593" s="68"/>
      <c r="AZ593" s="69"/>
      <c r="BA593" s="70"/>
      <c r="BB593" s="71"/>
      <c r="BC593" s="95"/>
      <c r="BD593" s="41">
        <v>3</v>
      </c>
      <c r="BE593" s="52">
        <v>38</v>
      </c>
      <c r="BF593" s="103">
        <v>3811</v>
      </c>
      <c r="BG593" s="275"/>
    </row>
    <row r="594" spans="1:59" s="63" customFormat="1" ht="12.75" x14ac:dyDescent="0.2">
      <c r="A594" s="196">
        <v>3</v>
      </c>
      <c r="B594" s="197" t="s">
        <v>108</v>
      </c>
      <c r="C594" s="208">
        <v>38</v>
      </c>
      <c r="D594" s="209" t="s">
        <v>331</v>
      </c>
      <c r="E594" s="212">
        <v>3811</v>
      </c>
      <c r="F594" s="213" t="s">
        <v>332</v>
      </c>
      <c r="G594" s="232"/>
      <c r="H594" s="97"/>
      <c r="I594" s="224"/>
      <c r="J594" s="98"/>
      <c r="K594" s="98"/>
      <c r="L594" s="98"/>
      <c r="M594" s="96"/>
      <c r="N594" s="307"/>
      <c r="O594" s="246"/>
      <c r="P594" s="124"/>
      <c r="Q594" s="99"/>
      <c r="R594" s="99"/>
      <c r="S594" s="99"/>
      <c r="T594" s="99"/>
      <c r="U594" s="99"/>
      <c r="V594" s="99"/>
      <c r="W594" s="99"/>
      <c r="X594" s="99"/>
      <c r="Y594" s="100"/>
      <c r="Z594" s="100"/>
      <c r="AA594" s="100"/>
      <c r="AB594" s="99"/>
      <c r="AC594" s="99"/>
      <c r="AD594" s="99"/>
      <c r="AE594" s="99"/>
      <c r="AF594" s="99"/>
      <c r="AG594" s="99"/>
      <c r="AH594" s="99"/>
      <c r="AI594" s="99"/>
      <c r="AJ594" s="100"/>
      <c r="AK594" s="100"/>
      <c r="AL594" s="100"/>
      <c r="AM594" s="99"/>
      <c r="AN594" s="99"/>
      <c r="AO594" s="99"/>
      <c r="AP594" s="99"/>
      <c r="AQ594" s="99"/>
      <c r="AR594" s="99"/>
      <c r="AS594" s="99"/>
      <c r="AT594" s="99"/>
      <c r="AU594" s="99"/>
      <c r="AV594" s="99"/>
      <c r="AW594" s="99"/>
      <c r="AX594" s="100"/>
      <c r="AY594" s="100"/>
      <c r="AZ594" s="101"/>
      <c r="BA594" s="102"/>
      <c r="BB594" s="95"/>
      <c r="BC594" s="95"/>
      <c r="BD594" s="41">
        <v>3</v>
      </c>
      <c r="BE594" s="52">
        <v>38</v>
      </c>
      <c r="BF594" s="103">
        <v>3811</v>
      </c>
      <c r="BG594" s="277"/>
    </row>
    <row r="595" spans="1:59" s="63" customFormat="1" ht="12.75" x14ac:dyDescent="0.2">
      <c r="A595" s="196">
        <v>3</v>
      </c>
      <c r="B595" s="197" t="s">
        <v>108</v>
      </c>
      <c r="C595" s="208">
        <v>38</v>
      </c>
      <c r="D595" s="209" t="s">
        <v>331</v>
      </c>
      <c r="E595" s="210">
        <v>3812</v>
      </c>
      <c r="F595" s="211" t="s">
        <v>349</v>
      </c>
      <c r="G595" s="230"/>
      <c r="H595" s="56"/>
      <c r="I595" s="221"/>
      <c r="J595" s="57"/>
      <c r="K595" s="57"/>
      <c r="L595" s="57"/>
      <c r="M595" s="55"/>
      <c r="N595" s="303"/>
      <c r="O595" s="245"/>
      <c r="P595" s="122"/>
      <c r="Q595" s="122"/>
      <c r="R595" s="122"/>
      <c r="S595" s="122"/>
      <c r="T595" s="122"/>
      <c r="U595" s="122"/>
      <c r="V595" s="122"/>
      <c r="W595" s="122"/>
      <c r="X595" s="122"/>
      <c r="Y595" s="59"/>
      <c r="Z595" s="123"/>
      <c r="AA595" s="123"/>
      <c r="AB595" s="122"/>
      <c r="AC595" s="122"/>
      <c r="AD595" s="122"/>
      <c r="AE595" s="122"/>
      <c r="AF595" s="122"/>
      <c r="AG595" s="122"/>
      <c r="AH595" s="122"/>
      <c r="AI595" s="122"/>
      <c r="AJ595" s="59"/>
      <c r="AK595" s="123"/>
      <c r="AL595" s="123"/>
      <c r="AM595" s="122"/>
      <c r="AN595" s="122"/>
      <c r="AO595" s="122"/>
      <c r="AP595" s="122"/>
      <c r="AQ595" s="122"/>
      <c r="AR595" s="122"/>
      <c r="AS595" s="122"/>
      <c r="AT595" s="122"/>
      <c r="AU595" s="122"/>
      <c r="AV595" s="122"/>
      <c r="AW595" s="58"/>
      <c r="AX595" s="123"/>
      <c r="AY595" s="59"/>
      <c r="AZ595" s="60"/>
      <c r="BA595" s="61"/>
      <c r="BB595" s="54"/>
      <c r="BC595" s="54"/>
      <c r="BD595" s="41">
        <v>3</v>
      </c>
      <c r="BE595" s="52">
        <v>38</v>
      </c>
      <c r="BF595" s="62">
        <v>3812</v>
      </c>
      <c r="BG595" s="274"/>
    </row>
    <row r="596" spans="1:59" s="63" customFormat="1" ht="12.75" x14ac:dyDescent="0.2">
      <c r="A596" s="196">
        <v>3</v>
      </c>
      <c r="B596" s="197" t="s">
        <v>108</v>
      </c>
      <c r="C596" s="208">
        <v>38</v>
      </c>
      <c r="D596" s="209" t="s">
        <v>331</v>
      </c>
      <c r="E596" s="210">
        <v>3812</v>
      </c>
      <c r="F596" s="211" t="s">
        <v>349</v>
      </c>
      <c r="G596" s="230"/>
      <c r="H596" s="56"/>
      <c r="I596" s="221"/>
      <c r="J596" s="57"/>
      <c r="K596" s="57"/>
      <c r="L596" s="57"/>
      <c r="M596" s="55"/>
      <c r="N596" s="303"/>
      <c r="O596" s="245"/>
      <c r="P596" s="122"/>
      <c r="Q596" s="58"/>
      <c r="R596" s="58"/>
      <c r="S596" s="58"/>
      <c r="T596" s="58"/>
      <c r="U596" s="58"/>
      <c r="V596" s="58"/>
      <c r="W596" s="58"/>
      <c r="X596" s="58"/>
      <c r="Y596" s="59"/>
      <c r="Z596" s="59"/>
      <c r="AA596" s="59"/>
      <c r="AB596" s="58"/>
      <c r="AC596" s="58"/>
      <c r="AD596" s="58"/>
      <c r="AE596" s="58"/>
      <c r="AF596" s="58"/>
      <c r="AG596" s="58"/>
      <c r="AH596" s="58"/>
      <c r="AI596" s="58"/>
      <c r="AJ596" s="59"/>
      <c r="AK596" s="59"/>
      <c r="AL596" s="59"/>
      <c r="AM596" s="58"/>
      <c r="AN596" s="58"/>
      <c r="AO596" s="58"/>
      <c r="AP596" s="58"/>
      <c r="AQ596" s="58"/>
      <c r="AR596" s="58"/>
      <c r="AS596" s="58"/>
      <c r="AT596" s="58"/>
      <c r="AU596" s="58"/>
      <c r="AV596" s="58"/>
      <c r="AW596" s="58"/>
      <c r="AX596" s="59"/>
      <c r="AY596" s="59"/>
      <c r="AZ596" s="60"/>
      <c r="BA596" s="61"/>
      <c r="BB596" s="54"/>
      <c r="BC596" s="54"/>
      <c r="BD596" s="41">
        <v>3</v>
      </c>
      <c r="BE596" s="52">
        <v>38</v>
      </c>
      <c r="BF596" s="62">
        <v>3812</v>
      </c>
      <c r="BG596" s="274"/>
    </row>
    <row r="597" spans="1:59" s="63" customFormat="1" ht="12.75" x14ac:dyDescent="0.2">
      <c r="A597" s="196">
        <v>3</v>
      </c>
      <c r="B597" s="197" t="s">
        <v>108</v>
      </c>
      <c r="C597" s="208">
        <v>38</v>
      </c>
      <c r="D597" s="209" t="s">
        <v>331</v>
      </c>
      <c r="E597" s="210">
        <v>3812</v>
      </c>
      <c r="F597" s="211" t="s">
        <v>349</v>
      </c>
      <c r="G597" s="231" t="s">
        <v>1191</v>
      </c>
      <c r="H597" s="65"/>
      <c r="I597" s="222"/>
      <c r="J597" s="66"/>
      <c r="K597" s="66"/>
      <c r="L597" s="66"/>
      <c r="M597" s="64"/>
      <c r="N597" s="308"/>
      <c r="O597" s="309"/>
      <c r="P597" s="127"/>
      <c r="Q597" s="67"/>
      <c r="R597" s="67"/>
      <c r="S597" s="67"/>
      <c r="T597" s="67"/>
      <c r="U597" s="67"/>
      <c r="V597" s="67"/>
      <c r="W597" s="67"/>
      <c r="X597" s="67"/>
      <c r="Y597" s="68"/>
      <c r="Z597" s="68"/>
      <c r="AA597" s="68"/>
      <c r="AB597" s="67"/>
      <c r="AC597" s="67"/>
      <c r="AD597" s="67"/>
      <c r="AE597" s="67"/>
      <c r="AF597" s="67"/>
      <c r="AG597" s="67"/>
      <c r="AH597" s="67"/>
      <c r="AI597" s="67"/>
      <c r="AJ597" s="68"/>
      <c r="AK597" s="68"/>
      <c r="AL597" s="68"/>
      <c r="AM597" s="67"/>
      <c r="AN597" s="67"/>
      <c r="AO597" s="67"/>
      <c r="AP597" s="67"/>
      <c r="AQ597" s="67"/>
      <c r="AR597" s="67"/>
      <c r="AS597" s="67"/>
      <c r="AT597" s="67"/>
      <c r="AU597" s="67"/>
      <c r="AV597" s="67"/>
      <c r="AW597" s="67"/>
      <c r="AX597" s="68"/>
      <c r="AY597" s="68"/>
      <c r="AZ597" s="69"/>
      <c r="BA597" s="70"/>
      <c r="BB597" s="71"/>
      <c r="BC597" s="54"/>
      <c r="BD597" s="41">
        <v>3</v>
      </c>
      <c r="BE597" s="52">
        <v>38</v>
      </c>
      <c r="BF597" s="62">
        <v>3812</v>
      </c>
      <c r="BG597" s="275"/>
    </row>
    <row r="598" spans="1:59" s="63" customFormat="1" ht="12.75" x14ac:dyDescent="0.2">
      <c r="A598" s="196">
        <v>3</v>
      </c>
      <c r="B598" s="197" t="s">
        <v>108</v>
      </c>
      <c r="C598" s="208">
        <v>38</v>
      </c>
      <c r="D598" s="209" t="s">
        <v>331</v>
      </c>
      <c r="E598" s="210">
        <v>3812</v>
      </c>
      <c r="F598" s="211" t="s">
        <v>349</v>
      </c>
      <c r="G598" s="231" t="s">
        <v>1191</v>
      </c>
      <c r="H598" s="72" t="s">
        <v>1233</v>
      </c>
      <c r="I598" s="223" t="s">
        <v>1186</v>
      </c>
      <c r="J598" s="73"/>
      <c r="K598" s="73"/>
      <c r="L598" s="73"/>
      <c r="M598" s="74"/>
      <c r="N598" s="247"/>
      <c r="O598" s="306"/>
      <c r="P598" s="105"/>
      <c r="Q598" s="75"/>
      <c r="R598" s="75"/>
      <c r="S598" s="75"/>
      <c r="T598" s="75"/>
      <c r="U598" s="75"/>
      <c r="V598" s="75"/>
      <c r="W598" s="75"/>
      <c r="X598" s="75"/>
      <c r="Y598" s="76" t="s">
        <v>1241</v>
      </c>
      <c r="Z598" s="77" t="s">
        <v>1241</v>
      </c>
      <c r="AA598" s="78">
        <f>AA$578</f>
        <v>0</v>
      </c>
      <c r="AB598" s="75"/>
      <c r="AC598" s="75"/>
      <c r="AD598" s="75"/>
      <c r="AE598" s="75"/>
      <c r="AF598" s="75"/>
      <c r="AG598" s="75"/>
      <c r="AH598" s="75"/>
      <c r="AI598" s="75"/>
      <c r="AJ598" s="76" t="s">
        <v>1241</v>
      </c>
      <c r="AK598" s="77" t="s">
        <v>1241</v>
      </c>
      <c r="AL598" s="78">
        <f>AL$578</f>
        <v>0</v>
      </c>
      <c r="AM598" s="75"/>
      <c r="AN598" s="75"/>
      <c r="AO598" s="75"/>
      <c r="AP598" s="75"/>
      <c r="AQ598" s="75"/>
      <c r="AR598" s="75"/>
      <c r="AS598" s="75"/>
      <c r="AT598" s="75"/>
      <c r="AU598" s="75"/>
      <c r="AV598" s="75"/>
      <c r="AW598" s="76" t="s">
        <v>1241</v>
      </c>
      <c r="AX598" s="77" t="s">
        <v>1241</v>
      </c>
      <c r="AY598" s="78">
        <f>AY$578</f>
        <v>500</v>
      </c>
      <c r="AZ598" s="79"/>
      <c r="BA598" s="80" t="str">
        <f>I598</f>
        <v>&gt; see 3811, Prefabricated timber elements</v>
      </c>
      <c r="BB598" s="71"/>
      <c r="BC598" s="54"/>
      <c r="BD598" s="41">
        <v>3</v>
      </c>
      <c r="BE598" s="52">
        <v>38</v>
      </c>
      <c r="BF598" s="62">
        <v>3812</v>
      </c>
      <c r="BG598" s="276" t="s">
        <v>47</v>
      </c>
    </row>
    <row r="599" spans="1:59" s="63" customFormat="1" ht="12.75" x14ac:dyDescent="0.2">
      <c r="A599" s="196">
        <v>3</v>
      </c>
      <c r="B599" s="197" t="s">
        <v>108</v>
      </c>
      <c r="C599" s="208">
        <v>38</v>
      </c>
      <c r="D599" s="209" t="s">
        <v>331</v>
      </c>
      <c r="E599" s="210">
        <v>3812</v>
      </c>
      <c r="F599" s="211" t="s">
        <v>349</v>
      </c>
      <c r="G599" s="231" t="s">
        <v>1191</v>
      </c>
      <c r="H599" s="65"/>
      <c r="I599" s="222"/>
      <c r="J599" s="66"/>
      <c r="K599" s="66"/>
      <c r="L599" s="66"/>
      <c r="M599" s="64"/>
      <c r="N599" s="304"/>
      <c r="O599" s="305"/>
      <c r="P599" s="127"/>
      <c r="Q599" s="67"/>
      <c r="R599" s="67"/>
      <c r="S599" s="67"/>
      <c r="T599" s="67"/>
      <c r="U599" s="67"/>
      <c r="V599" s="67"/>
      <c r="W599" s="67"/>
      <c r="X599" s="67"/>
      <c r="Y599" s="68"/>
      <c r="Z599" s="68"/>
      <c r="AA599" s="68"/>
      <c r="AB599" s="67"/>
      <c r="AC599" s="67"/>
      <c r="AD599" s="67"/>
      <c r="AE599" s="67"/>
      <c r="AF599" s="67"/>
      <c r="AG599" s="67"/>
      <c r="AH599" s="67"/>
      <c r="AI599" s="67"/>
      <c r="AJ599" s="68"/>
      <c r="AK599" s="68"/>
      <c r="AL599" s="68"/>
      <c r="AM599" s="67"/>
      <c r="AN599" s="67"/>
      <c r="AO599" s="67"/>
      <c r="AP599" s="67"/>
      <c r="AQ599" s="67"/>
      <c r="AR599" s="67"/>
      <c r="AS599" s="67"/>
      <c r="AT599" s="67"/>
      <c r="AU599" s="67"/>
      <c r="AV599" s="67"/>
      <c r="AW599" s="67"/>
      <c r="AX599" s="68"/>
      <c r="AY599" s="68"/>
      <c r="AZ599" s="69"/>
      <c r="BA599" s="70"/>
      <c r="BB599" s="71"/>
      <c r="BC599" s="54"/>
      <c r="BD599" s="41">
        <v>3</v>
      </c>
      <c r="BE599" s="52">
        <v>38</v>
      </c>
      <c r="BF599" s="62">
        <v>3812</v>
      </c>
      <c r="BG599" s="275"/>
    </row>
    <row r="600" spans="1:59" s="63" customFormat="1" ht="12.75" x14ac:dyDescent="0.2">
      <c r="A600" s="196">
        <v>3</v>
      </c>
      <c r="B600" s="197" t="s">
        <v>108</v>
      </c>
      <c r="C600" s="208">
        <v>38</v>
      </c>
      <c r="D600" s="209" t="s">
        <v>331</v>
      </c>
      <c r="E600" s="210">
        <v>3812</v>
      </c>
      <c r="F600" s="211" t="s">
        <v>349</v>
      </c>
      <c r="G600" s="230"/>
      <c r="H600" s="56"/>
      <c r="I600" s="221"/>
      <c r="J600" s="57"/>
      <c r="K600" s="57"/>
      <c r="L600" s="57"/>
      <c r="M600" s="55"/>
      <c r="N600" s="303"/>
      <c r="O600" s="245"/>
      <c r="P600" s="122"/>
      <c r="Q600" s="58"/>
      <c r="R600" s="58"/>
      <c r="S600" s="58"/>
      <c r="T600" s="58"/>
      <c r="U600" s="58"/>
      <c r="V600" s="58"/>
      <c r="W600" s="58"/>
      <c r="X600" s="58"/>
      <c r="Y600" s="59"/>
      <c r="Z600" s="59"/>
      <c r="AA600" s="59"/>
      <c r="AB600" s="58"/>
      <c r="AC600" s="58"/>
      <c r="AD600" s="58"/>
      <c r="AE600" s="58"/>
      <c r="AF600" s="58"/>
      <c r="AG600" s="58"/>
      <c r="AH600" s="58"/>
      <c r="AI600" s="58"/>
      <c r="AJ600" s="59"/>
      <c r="AK600" s="59"/>
      <c r="AL600" s="59"/>
      <c r="AM600" s="58"/>
      <c r="AN600" s="58"/>
      <c r="AO600" s="58"/>
      <c r="AP600" s="58"/>
      <c r="AQ600" s="58"/>
      <c r="AR600" s="58"/>
      <c r="AS600" s="58"/>
      <c r="AT600" s="58"/>
      <c r="AU600" s="58"/>
      <c r="AV600" s="58"/>
      <c r="AW600" s="58"/>
      <c r="AX600" s="59"/>
      <c r="AY600" s="59"/>
      <c r="AZ600" s="60"/>
      <c r="BA600" s="61"/>
      <c r="BB600" s="54"/>
      <c r="BC600" s="54"/>
      <c r="BD600" s="41">
        <v>3</v>
      </c>
      <c r="BE600" s="52">
        <v>38</v>
      </c>
      <c r="BF600" s="62">
        <v>3812</v>
      </c>
      <c r="BG600" s="274"/>
    </row>
    <row r="601" spans="1:59" s="63" customFormat="1" ht="12.75" x14ac:dyDescent="0.2">
      <c r="A601" s="196">
        <v>3</v>
      </c>
      <c r="B601" s="197" t="s">
        <v>108</v>
      </c>
      <c r="C601" s="208">
        <v>38</v>
      </c>
      <c r="D601" s="209" t="s">
        <v>331</v>
      </c>
      <c r="E601" s="212">
        <v>3813</v>
      </c>
      <c r="F601" s="213" t="s">
        <v>350</v>
      </c>
      <c r="G601" s="232"/>
      <c r="H601" s="97"/>
      <c r="I601" s="224"/>
      <c r="J601" s="98"/>
      <c r="K601" s="98"/>
      <c r="L601" s="98"/>
      <c r="M601" s="96"/>
      <c r="N601" s="307"/>
      <c r="O601" s="246"/>
      <c r="P601" s="124"/>
      <c r="Q601" s="124"/>
      <c r="R601" s="124"/>
      <c r="S601" s="124"/>
      <c r="T601" s="124"/>
      <c r="U601" s="124"/>
      <c r="V601" s="124"/>
      <c r="W601" s="124"/>
      <c r="X601" s="124"/>
      <c r="Y601" s="100"/>
      <c r="Z601" s="125"/>
      <c r="AA601" s="125"/>
      <c r="AB601" s="124"/>
      <c r="AC601" s="124"/>
      <c r="AD601" s="124"/>
      <c r="AE601" s="124"/>
      <c r="AF601" s="124"/>
      <c r="AG601" s="124"/>
      <c r="AH601" s="124"/>
      <c r="AI601" s="124"/>
      <c r="AJ601" s="100"/>
      <c r="AK601" s="125"/>
      <c r="AL601" s="125"/>
      <c r="AM601" s="124"/>
      <c r="AN601" s="124"/>
      <c r="AO601" s="124"/>
      <c r="AP601" s="124"/>
      <c r="AQ601" s="124"/>
      <c r="AR601" s="124"/>
      <c r="AS601" s="124"/>
      <c r="AT601" s="124"/>
      <c r="AU601" s="124"/>
      <c r="AV601" s="124"/>
      <c r="AW601" s="99"/>
      <c r="AX601" s="125"/>
      <c r="AY601" s="100"/>
      <c r="AZ601" s="101"/>
      <c r="BA601" s="102"/>
      <c r="BB601" s="95"/>
      <c r="BC601" s="95"/>
      <c r="BD601" s="41">
        <v>3</v>
      </c>
      <c r="BE601" s="52">
        <v>38</v>
      </c>
      <c r="BF601" s="103">
        <v>3813</v>
      </c>
      <c r="BG601" s="277"/>
    </row>
    <row r="602" spans="1:59" s="63" customFormat="1" ht="12.75" x14ac:dyDescent="0.2">
      <c r="A602" s="196">
        <v>3</v>
      </c>
      <c r="B602" s="197" t="s">
        <v>108</v>
      </c>
      <c r="C602" s="208">
        <v>38</v>
      </c>
      <c r="D602" s="209" t="s">
        <v>331</v>
      </c>
      <c r="E602" s="212">
        <v>3813</v>
      </c>
      <c r="F602" s="213" t="s">
        <v>350</v>
      </c>
      <c r="G602" s="232"/>
      <c r="H602" s="97"/>
      <c r="I602" s="224"/>
      <c r="J602" s="98"/>
      <c r="K602" s="98"/>
      <c r="L602" s="98"/>
      <c r="M602" s="96"/>
      <c r="N602" s="307"/>
      <c r="O602" s="246"/>
      <c r="P602" s="124"/>
      <c r="Q602" s="99"/>
      <c r="R602" s="99"/>
      <c r="S602" s="99"/>
      <c r="T602" s="99"/>
      <c r="U602" s="99"/>
      <c r="V602" s="99"/>
      <c r="W602" s="99"/>
      <c r="X602" s="99"/>
      <c r="Y602" s="100"/>
      <c r="Z602" s="100"/>
      <c r="AA602" s="100"/>
      <c r="AB602" s="99"/>
      <c r="AC602" s="99"/>
      <c r="AD602" s="99"/>
      <c r="AE602" s="99"/>
      <c r="AF602" s="99"/>
      <c r="AG602" s="99"/>
      <c r="AH602" s="99"/>
      <c r="AI602" s="99"/>
      <c r="AJ602" s="100"/>
      <c r="AK602" s="100"/>
      <c r="AL602" s="100"/>
      <c r="AM602" s="99"/>
      <c r="AN602" s="99"/>
      <c r="AO602" s="99"/>
      <c r="AP602" s="99"/>
      <c r="AQ602" s="99"/>
      <c r="AR602" s="99"/>
      <c r="AS602" s="99"/>
      <c r="AT602" s="99"/>
      <c r="AU602" s="99"/>
      <c r="AV602" s="99"/>
      <c r="AW602" s="99"/>
      <c r="AX602" s="100"/>
      <c r="AY602" s="100"/>
      <c r="AZ602" s="101"/>
      <c r="BA602" s="102"/>
      <c r="BB602" s="95"/>
      <c r="BC602" s="95"/>
      <c r="BD602" s="41">
        <v>3</v>
      </c>
      <c r="BE602" s="52">
        <v>38</v>
      </c>
      <c r="BF602" s="103">
        <v>3813</v>
      </c>
      <c r="BG602" s="277"/>
    </row>
    <row r="603" spans="1:59" s="63" customFormat="1" ht="12.75" x14ac:dyDescent="0.2">
      <c r="A603" s="196">
        <v>3</v>
      </c>
      <c r="B603" s="197" t="s">
        <v>108</v>
      </c>
      <c r="C603" s="208">
        <v>38</v>
      </c>
      <c r="D603" s="209" t="s">
        <v>331</v>
      </c>
      <c r="E603" s="212">
        <v>3813</v>
      </c>
      <c r="F603" s="213" t="s">
        <v>350</v>
      </c>
      <c r="G603" s="231" t="s">
        <v>1192</v>
      </c>
      <c r="H603" s="65"/>
      <c r="I603" s="222"/>
      <c r="J603" s="66"/>
      <c r="K603" s="66"/>
      <c r="L603" s="66"/>
      <c r="M603" s="64"/>
      <c r="N603" s="304"/>
      <c r="O603" s="305"/>
      <c r="P603" s="127"/>
      <c r="Q603" s="67"/>
      <c r="R603" s="67"/>
      <c r="S603" s="67"/>
      <c r="T603" s="67"/>
      <c r="U603" s="67"/>
      <c r="V603" s="67"/>
      <c r="W603" s="67"/>
      <c r="X603" s="67"/>
      <c r="Y603" s="68"/>
      <c r="Z603" s="68"/>
      <c r="AA603" s="68"/>
      <c r="AB603" s="67"/>
      <c r="AC603" s="67"/>
      <c r="AD603" s="67"/>
      <c r="AE603" s="67"/>
      <c r="AF603" s="67"/>
      <c r="AG603" s="67"/>
      <c r="AH603" s="67"/>
      <c r="AI603" s="67"/>
      <c r="AJ603" s="68"/>
      <c r="AK603" s="68"/>
      <c r="AL603" s="68"/>
      <c r="AM603" s="67"/>
      <c r="AN603" s="67"/>
      <c r="AO603" s="67"/>
      <c r="AP603" s="67"/>
      <c r="AQ603" s="67"/>
      <c r="AR603" s="67"/>
      <c r="AS603" s="67"/>
      <c r="AT603" s="67"/>
      <c r="AU603" s="67"/>
      <c r="AV603" s="67"/>
      <c r="AW603" s="67"/>
      <c r="AX603" s="68"/>
      <c r="AY603" s="68"/>
      <c r="AZ603" s="69"/>
      <c r="BA603" s="70"/>
      <c r="BB603" s="71"/>
      <c r="BC603" s="95"/>
      <c r="BD603" s="41">
        <v>3</v>
      </c>
      <c r="BE603" s="52">
        <v>38</v>
      </c>
      <c r="BF603" s="103">
        <v>3813</v>
      </c>
      <c r="BG603" s="275"/>
    </row>
    <row r="604" spans="1:59" s="63" customFormat="1" ht="12.75" x14ac:dyDescent="0.2">
      <c r="A604" s="196">
        <v>3</v>
      </c>
      <c r="B604" s="197" t="s">
        <v>108</v>
      </c>
      <c r="C604" s="208">
        <v>38</v>
      </c>
      <c r="D604" s="209" t="s">
        <v>331</v>
      </c>
      <c r="E604" s="212">
        <v>3813</v>
      </c>
      <c r="F604" s="213" t="s">
        <v>350</v>
      </c>
      <c r="G604" s="231" t="s">
        <v>1192</v>
      </c>
      <c r="H604" s="72" t="s">
        <v>47</v>
      </c>
      <c r="I604" s="223"/>
      <c r="J604" s="73"/>
      <c r="K604" s="73"/>
      <c r="L604" s="73"/>
      <c r="M604" s="74"/>
      <c r="N604" s="247"/>
      <c r="O604" s="306"/>
      <c r="P604" s="105"/>
      <c r="Q604" s="75"/>
      <c r="R604" s="75"/>
      <c r="S604" s="75"/>
      <c r="T604" s="75"/>
      <c r="U604" s="75"/>
      <c r="V604" s="75"/>
      <c r="W604" s="75"/>
      <c r="X604" s="75"/>
      <c r="Y604" s="76" t="str">
        <f>IF(ISNUMBER(VLOOKUP(Y606,P$7:W$7,MATCH(Y606,P$7:W$7))),VLOOKUP(Y606,P$7:W$7,MATCH(Y606,P$7:W$7)),IF(N608=0,"No Data",IF(Y606&gt;0,"&lt;100",0)))</f>
        <v>&lt;100</v>
      </c>
      <c r="Z604" s="77" t="str">
        <f>IF(ISNUMBER(VLOOKUP(Z608,P$7:W$7,MATCH(Z608,P$7:W$7))),VLOOKUP(Z608,P$7:W$7,MATCH(Z608,P$7:W$7)),IF(N608=0,"No Data",IF(Z608&gt;0,"&lt;100",0)))</f>
        <v>&lt;100</v>
      </c>
      <c r="AA604" s="106">
        <f>IF(ISNUMBER(Z604),Z604,0)</f>
        <v>0</v>
      </c>
      <c r="AB604" s="75"/>
      <c r="AC604" s="75"/>
      <c r="AD604" s="75"/>
      <c r="AE604" s="75"/>
      <c r="AF604" s="75"/>
      <c r="AG604" s="75"/>
      <c r="AH604" s="75"/>
      <c r="AI604" s="75"/>
      <c r="AJ604" s="76">
        <f>IF(ISNUMBER(VLOOKUP(AJ606,AB$7:AH$7,MATCH(AJ606,AB$7:AH$7))),VLOOKUP(AJ606,AB$7:AH$7,MATCH(AJ606,AB$7:AH$7)),IF(N608=0,"No Data",IF(AJ606&gt;0,"&lt;50",0)))</f>
        <v>0</v>
      </c>
      <c r="AK604" s="77">
        <f>IF(ISNUMBER(VLOOKUP(AK608,AB$7:AH$7,MATCH(AK608,AB$7:AH$7))),VLOOKUP(AK608,AB$7:AH$7,MATCH(AK608,AB$7:AH$7)),IF(N608=0,"No Data",IF(AK608&gt;0,"&lt;50",0)))</f>
        <v>0</v>
      </c>
      <c r="AL604" s="106">
        <f>IF(ISNUMBER(AK604),AK604,0)</f>
        <v>0</v>
      </c>
      <c r="AM604" s="75"/>
      <c r="AN604" s="75"/>
      <c r="AO604" s="75"/>
      <c r="AP604" s="75"/>
      <c r="AQ604" s="75"/>
      <c r="AR604" s="75"/>
      <c r="AS604" s="75"/>
      <c r="AT604" s="75"/>
      <c r="AU604" s="75"/>
      <c r="AV604" s="75"/>
      <c r="AW604" s="76">
        <f>IF(ISNUMBER(VLOOKUP(AW606,AM$7:AU$7,MATCH(AW606,AM$7:AU$7))),VLOOKUP(AW606,AM$7:AU$7,MATCH(AW606,AM$7:AU$7)),IF(N608=0,"No Data",IF(AW606&gt;0,"&lt;10",0)))</f>
        <v>500</v>
      </c>
      <c r="AX604" s="77">
        <f>IF(ISNUMBER(VLOOKUP(AX608,AM$7:AU$7,MATCH(AX608,AM$7:AU$7))),VLOOKUP(AX608,AM$7:AU$7,MATCH(AX608,AM$7:AU$7)),IF(N608=0,"No Data",IF(AX608&gt;0,"&lt;10",0)))</f>
        <v>500</v>
      </c>
      <c r="AY604" s="106">
        <f>IF(ISNUMBER(AX604),AX604,0)</f>
        <v>500</v>
      </c>
      <c r="AZ604" s="79"/>
      <c r="BA604" s="80"/>
      <c r="BB604" s="71"/>
      <c r="BC604" s="95"/>
      <c r="BD604" s="41">
        <v>3</v>
      </c>
      <c r="BE604" s="52">
        <v>38</v>
      </c>
      <c r="BF604" s="103">
        <v>3813</v>
      </c>
      <c r="BG604" s="276" t="s">
        <v>47</v>
      </c>
    </row>
    <row r="605" spans="1:59" s="63" customFormat="1" ht="12.75" x14ac:dyDescent="0.2">
      <c r="A605" s="196">
        <v>3</v>
      </c>
      <c r="B605" s="197" t="s">
        <v>108</v>
      </c>
      <c r="C605" s="208">
        <v>38</v>
      </c>
      <c r="D605" s="209" t="s">
        <v>331</v>
      </c>
      <c r="E605" s="212">
        <v>3813</v>
      </c>
      <c r="F605" s="213" t="s">
        <v>350</v>
      </c>
      <c r="G605" s="231" t="s">
        <v>1192</v>
      </c>
      <c r="H605" s="81" t="s">
        <v>48</v>
      </c>
      <c r="I605" s="223"/>
      <c r="J605" s="73"/>
      <c r="K605" s="73"/>
      <c r="L605" s="73"/>
      <c r="M605" s="74"/>
      <c r="N605" s="247"/>
      <c r="O605" s="306"/>
      <c r="P605" s="105"/>
      <c r="Q605" s="75"/>
      <c r="R605" s="75"/>
      <c r="S605" s="75"/>
      <c r="T605" s="75"/>
      <c r="U605" s="75"/>
      <c r="V605" s="75"/>
      <c r="W605" s="75"/>
      <c r="X605" s="75"/>
      <c r="Y605" s="82">
        <f>MIN(X609:X635)</f>
        <v>0</v>
      </c>
      <c r="Z605" s="83"/>
      <c r="AA605" s="83"/>
      <c r="AB605" s="75"/>
      <c r="AC605" s="75"/>
      <c r="AD605" s="75"/>
      <c r="AE605" s="75"/>
      <c r="AF605" s="75"/>
      <c r="AG605" s="75"/>
      <c r="AH605" s="75"/>
      <c r="AI605" s="75"/>
      <c r="AJ605" s="82">
        <f>MIN(AI609:AI635)</f>
        <v>0</v>
      </c>
      <c r="AK605" s="83"/>
      <c r="AL605" s="83"/>
      <c r="AM605" s="75"/>
      <c r="AN605" s="75"/>
      <c r="AO605" s="75"/>
      <c r="AP605" s="75"/>
      <c r="AQ605" s="75"/>
      <c r="AR605" s="75"/>
      <c r="AS605" s="75"/>
      <c r="AT605" s="75"/>
      <c r="AU605" s="75"/>
      <c r="AV605" s="75"/>
      <c r="AW605" s="82">
        <f>MIN(AV609:AV635)</f>
        <v>100</v>
      </c>
      <c r="AX605" s="83"/>
      <c r="AY605" s="83"/>
      <c r="AZ605" s="79"/>
      <c r="BA605" s="80"/>
      <c r="BB605" s="71"/>
      <c r="BC605" s="95"/>
      <c r="BD605" s="41">
        <v>3</v>
      </c>
      <c r="BE605" s="52">
        <v>38</v>
      </c>
      <c r="BF605" s="103">
        <v>3813</v>
      </c>
      <c r="BG605" s="278" t="s">
        <v>48</v>
      </c>
    </row>
    <row r="606" spans="1:59" s="63" customFormat="1" ht="12.75" x14ac:dyDescent="0.2">
      <c r="A606" s="196">
        <v>3</v>
      </c>
      <c r="B606" s="197" t="s">
        <v>108</v>
      </c>
      <c r="C606" s="208">
        <v>38</v>
      </c>
      <c r="D606" s="209" t="s">
        <v>331</v>
      </c>
      <c r="E606" s="212">
        <v>3813</v>
      </c>
      <c r="F606" s="213" t="s">
        <v>350</v>
      </c>
      <c r="G606" s="231" t="s">
        <v>1192</v>
      </c>
      <c r="H606" s="81" t="s">
        <v>49</v>
      </c>
      <c r="I606" s="223"/>
      <c r="J606" s="73"/>
      <c r="K606" s="73"/>
      <c r="L606" s="73"/>
      <c r="M606" s="74"/>
      <c r="N606" s="247"/>
      <c r="O606" s="306"/>
      <c r="P606" s="105"/>
      <c r="Q606" s="75"/>
      <c r="R606" s="75"/>
      <c r="S606" s="75"/>
      <c r="T606" s="75"/>
      <c r="U606" s="75"/>
      <c r="V606" s="75"/>
      <c r="W606" s="75"/>
      <c r="X606" s="75"/>
      <c r="Y606" s="84">
        <f>IF(ISNUMBER(AVERAGE(X609:X635)),AVERAGE(X609:X635),0)</f>
        <v>37.037037037037038</v>
      </c>
      <c r="Z606" s="83"/>
      <c r="AA606" s="83"/>
      <c r="AB606" s="75"/>
      <c r="AC606" s="75"/>
      <c r="AD606" s="75"/>
      <c r="AE606" s="75"/>
      <c r="AF606" s="75"/>
      <c r="AG606" s="75"/>
      <c r="AH606" s="75"/>
      <c r="AI606" s="75"/>
      <c r="AJ606" s="84">
        <f>IF(ISNUMBER(AVERAGE(AI609:AI635)),AVERAGE(AI609:AI635),0)</f>
        <v>0</v>
      </c>
      <c r="AK606" s="83"/>
      <c r="AL606" s="83"/>
      <c r="AM606" s="75"/>
      <c r="AN606" s="75"/>
      <c r="AO606" s="75"/>
      <c r="AP606" s="75"/>
      <c r="AQ606" s="75"/>
      <c r="AR606" s="75"/>
      <c r="AS606" s="75"/>
      <c r="AT606" s="75"/>
      <c r="AU606" s="75"/>
      <c r="AV606" s="75"/>
      <c r="AW606" s="84">
        <f>IF(ISNUMBER(AVERAGE(AV609:AV635)),AVERAGE(AV609:AV635),0)</f>
        <v>627.77777777777783</v>
      </c>
      <c r="AX606" s="83"/>
      <c r="AY606" s="83"/>
      <c r="AZ606" s="79"/>
      <c r="BA606" s="80"/>
      <c r="BB606" s="71"/>
      <c r="BC606" s="95"/>
      <c r="BD606" s="41">
        <v>3</v>
      </c>
      <c r="BE606" s="52">
        <v>38</v>
      </c>
      <c r="BF606" s="103">
        <v>3813</v>
      </c>
      <c r="BG606" s="278" t="s">
        <v>49</v>
      </c>
    </row>
    <row r="607" spans="1:59" s="63" customFormat="1" ht="12.75" x14ac:dyDescent="0.2">
      <c r="A607" s="196">
        <v>3</v>
      </c>
      <c r="B607" s="197" t="s">
        <v>108</v>
      </c>
      <c r="C607" s="208">
        <v>38</v>
      </c>
      <c r="D607" s="209" t="s">
        <v>331</v>
      </c>
      <c r="E607" s="212">
        <v>3813</v>
      </c>
      <c r="F607" s="213" t="s">
        <v>350</v>
      </c>
      <c r="G607" s="231" t="s">
        <v>1192</v>
      </c>
      <c r="H607" s="81" t="s">
        <v>50</v>
      </c>
      <c r="I607" s="223"/>
      <c r="J607" s="73"/>
      <c r="K607" s="73"/>
      <c r="L607" s="73"/>
      <c r="M607" s="74"/>
      <c r="N607" s="247"/>
      <c r="O607" s="306"/>
      <c r="P607" s="105"/>
      <c r="Q607" s="75"/>
      <c r="R607" s="75"/>
      <c r="S607" s="75"/>
      <c r="T607" s="75"/>
      <c r="U607" s="75"/>
      <c r="V607" s="75"/>
      <c r="W607" s="75"/>
      <c r="X607" s="75"/>
      <c r="Y607" s="84">
        <f>MAX(X609:X635)</f>
        <v>100</v>
      </c>
      <c r="Z607" s="83"/>
      <c r="AA607" s="83"/>
      <c r="AB607" s="75"/>
      <c r="AC607" s="75"/>
      <c r="AD607" s="75"/>
      <c r="AE607" s="75"/>
      <c r="AF607" s="75"/>
      <c r="AG607" s="75"/>
      <c r="AH607" s="75"/>
      <c r="AI607" s="75"/>
      <c r="AJ607" s="84">
        <f>MAX(AI609:AI635)</f>
        <v>0</v>
      </c>
      <c r="AK607" s="83"/>
      <c r="AL607" s="83"/>
      <c r="AM607" s="75"/>
      <c r="AN607" s="75"/>
      <c r="AO607" s="75"/>
      <c r="AP607" s="75"/>
      <c r="AQ607" s="75"/>
      <c r="AR607" s="75"/>
      <c r="AS607" s="75"/>
      <c r="AT607" s="75"/>
      <c r="AU607" s="75"/>
      <c r="AV607" s="75"/>
      <c r="AW607" s="84">
        <f>MAX(AV609:AV635)</f>
        <v>1000</v>
      </c>
      <c r="AX607" s="83"/>
      <c r="AY607" s="83"/>
      <c r="AZ607" s="79"/>
      <c r="BA607" s="80"/>
      <c r="BB607" s="71"/>
      <c r="BC607" s="95"/>
      <c r="BD607" s="41">
        <v>3</v>
      </c>
      <c r="BE607" s="52">
        <v>38</v>
      </c>
      <c r="BF607" s="103">
        <v>3813</v>
      </c>
      <c r="BG607" s="278" t="s">
        <v>50</v>
      </c>
    </row>
    <row r="608" spans="1:59" s="63" customFormat="1" ht="12.75" x14ac:dyDescent="0.2">
      <c r="A608" s="196">
        <v>3</v>
      </c>
      <c r="B608" s="197" t="s">
        <v>108</v>
      </c>
      <c r="C608" s="208">
        <v>38</v>
      </c>
      <c r="D608" s="209" t="s">
        <v>331</v>
      </c>
      <c r="E608" s="212">
        <v>3813</v>
      </c>
      <c r="F608" s="213" t="s">
        <v>350</v>
      </c>
      <c r="G608" s="231" t="s">
        <v>1192</v>
      </c>
      <c r="H608" s="85" t="s">
        <v>51</v>
      </c>
      <c r="I608" s="223"/>
      <c r="J608" s="73"/>
      <c r="K608" s="73"/>
      <c r="L608" s="73"/>
      <c r="M608" s="74"/>
      <c r="N608" s="248">
        <f>SUM(N609:N635)</f>
        <v>27</v>
      </c>
      <c r="O608" s="293">
        <f>SUM(O609:O635)</f>
        <v>0.99999999999999933</v>
      </c>
      <c r="P608" s="292"/>
      <c r="Q608" s="87"/>
      <c r="R608" s="87"/>
      <c r="S608" s="87"/>
      <c r="T608" s="87"/>
      <c r="U608" s="87"/>
      <c r="V608" s="87"/>
      <c r="W608" s="87"/>
      <c r="X608" s="87"/>
      <c r="Y608" s="88"/>
      <c r="Z608" s="119">
        <f>SUM(Z609:Z635)</f>
        <v>37.037037037037031</v>
      </c>
      <c r="AA608" s="88"/>
      <c r="AB608" s="87"/>
      <c r="AC608" s="87"/>
      <c r="AD608" s="87"/>
      <c r="AE608" s="87"/>
      <c r="AF608" s="87"/>
      <c r="AG608" s="87"/>
      <c r="AH608" s="87"/>
      <c r="AI608" s="87"/>
      <c r="AJ608" s="88"/>
      <c r="AK608" s="119">
        <f>SUM(AK609:AK635)</f>
        <v>0</v>
      </c>
      <c r="AL608" s="88"/>
      <c r="AM608" s="87"/>
      <c r="AN608" s="87"/>
      <c r="AO608" s="87"/>
      <c r="AP608" s="87"/>
      <c r="AQ608" s="87"/>
      <c r="AR608" s="87"/>
      <c r="AS608" s="87"/>
      <c r="AT608" s="87"/>
      <c r="AU608" s="87"/>
      <c r="AV608" s="87"/>
      <c r="AW608" s="88"/>
      <c r="AX608" s="119">
        <f>SUM(AX609:AX635)</f>
        <v>627.77777777777771</v>
      </c>
      <c r="AY608" s="88"/>
      <c r="AZ608" s="79"/>
      <c r="BA608" s="80"/>
      <c r="BB608" s="71"/>
      <c r="BC608" s="95"/>
      <c r="BD608" s="41">
        <v>3</v>
      </c>
      <c r="BE608" s="52">
        <v>38</v>
      </c>
      <c r="BF608" s="103">
        <v>3813</v>
      </c>
      <c r="BG608" s="279" t="s">
        <v>51</v>
      </c>
    </row>
    <row r="609" spans="1:59" s="63" customFormat="1" ht="12.75" x14ac:dyDescent="0.2">
      <c r="A609" s="196">
        <v>3</v>
      </c>
      <c r="B609" s="197" t="s">
        <v>108</v>
      </c>
      <c r="C609" s="208">
        <v>38</v>
      </c>
      <c r="D609" s="209" t="s">
        <v>331</v>
      </c>
      <c r="E609" s="212">
        <v>3813</v>
      </c>
      <c r="F609" s="213" t="s">
        <v>350</v>
      </c>
      <c r="G609" s="231" t="s">
        <v>1192</v>
      </c>
      <c r="H609" s="89" t="s">
        <v>52</v>
      </c>
      <c r="I609" s="90" t="s">
        <v>342</v>
      </c>
      <c r="J609" s="90" t="s">
        <v>351</v>
      </c>
      <c r="K609" s="90" t="s">
        <v>64</v>
      </c>
      <c r="L609" s="90" t="s">
        <v>202</v>
      </c>
      <c r="M609" s="91"/>
      <c r="N609" s="312">
        <v>1</v>
      </c>
      <c r="O609" s="313">
        <f>N609/N$608</f>
        <v>3.7037037037037035E-2</v>
      </c>
      <c r="P609" s="104">
        <v>1</v>
      </c>
      <c r="Q609" s="92"/>
      <c r="R609" s="92"/>
      <c r="S609" s="92"/>
      <c r="T609" s="92"/>
      <c r="U609" s="92"/>
      <c r="V609" s="92"/>
      <c r="W609" s="92"/>
      <c r="X609" s="109">
        <f t="shared" ref="X609:X635" si="74">P609*P$7+Q609*Q$7+R609*R$7+S609*S$7+T609*T$7+U609*U$7+V609*V$7+W609*W$7</f>
        <v>100</v>
      </c>
      <c r="Y609" s="83"/>
      <c r="Z609" s="110">
        <f t="shared" ref="Z609:Z635" si="75">X609*$O609</f>
        <v>3.7037037037037033</v>
      </c>
      <c r="AA609" s="111"/>
      <c r="AB609" s="92"/>
      <c r="AC609" s="92"/>
      <c r="AD609" s="92"/>
      <c r="AE609" s="92"/>
      <c r="AF609" s="92"/>
      <c r="AG609" s="92"/>
      <c r="AH609" s="92"/>
      <c r="AI609" s="109">
        <f t="shared" ref="AI609:AI635" si="76">AB609*AB$7+AC609*AC$7+AD609*AD$7+AE609*AE$7+AF609*AF$7+AG609*AG$7+AH609*AH$7</f>
        <v>0</v>
      </c>
      <c r="AJ609" s="83"/>
      <c r="AK609" s="110">
        <f t="shared" ref="AK609:AK635" si="77">AI609*$O609</f>
        <v>0</v>
      </c>
      <c r="AL609" s="111"/>
      <c r="AM609" s="92"/>
      <c r="AN609" s="92"/>
      <c r="AO609" s="92"/>
      <c r="AP609" s="92"/>
      <c r="AQ609" s="92">
        <v>1</v>
      </c>
      <c r="AR609" s="92"/>
      <c r="AS609" s="92"/>
      <c r="AT609" s="92"/>
      <c r="AU609" s="92"/>
      <c r="AV609" s="109">
        <f t="shared" ref="AV609:AV635" si="78">AM609*AM$7+AN609*AN$7+AO609*AO$7+AP609*AP$7+AQ609*AQ$7+AR609*AR$7+AS609*AS$7+AT609*AT$7+AU609*AU$7</f>
        <v>250</v>
      </c>
      <c r="AW609" s="75"/>
      <c r="AX609" s="110">
        <f t="shared" ref="AX609:AX635" si="79">AV609*$O609</f>
        <v>9.2592592592592595</v>
      </c>
      <c r="AY609" s="111"/>
      <c r="AZ609" s="93"/>
      <c r="BA609" s="94" t="s">
        <v>131</v>
      </c>
      <c r="BB609" s="71"/>
      <c r="BC609" s="95"/>
      <c r="BD609" s="41">
        <v>3</v>
      </c>
      <c r="BE609" s="52">
        <v>38</v>
      </c>
      <c r="BF609" s="103">
        <v>3813</v>
      </c>
      <c r="BG609" s="280" t="s">
        <v>52</v>
      </c>
    </row>
    <row r="610" spans="1:59" s="63" customFormat="1" ht="12.75" x14ac:dyDescent="0.2">
      <c r="A610" s="196">
        <v>3</v>
      </c>
      <c r="B610" s="197" t="s">
        <v>108</v>
      </c>
      <c r="C610" s="208">
        <v>38</v>
      </c>
      <c r="D610" s="209" t="s">
        <v>331</v>
      </c>
      <c r="E610" s="212">
        <v>3813</v>
      </c>
      <c r="F610" s="213" t="s">
        <v>350</v>
      </c>
      <c r="G610" s="231" t="s">
        <v>1192</v>
      </c>
      <c r="H610" s="89"/>
      <c r="I610" s="90" t="s">
        <v>352</v>
      </c>
      <c r="J610" s="90" t="s">
        <v>353</v>
      </c>
      <c r="K610" s="90" t="s">
        <v>64</v>
      </c>
      <c r="L610" s="90" t="s">
        <v>76</v>
      </c>
      <c r="M610" s="91"/>
      <c r="N610" s="312">
        <v>1</v>
      </c>
      <c r="O610" s="313">
        <f t="shared" ref="O610:O635" si="80">N610/N$608</f>
        <v>3.7037037037037035E-2</v>
      </c>
      <c r="P610" s="104">
        <v>1</v>
      </c>
      <c r="Q610" s="92"/>
      <c r="R610" s="92"/>
      <c r="S610" s="92"/>
      <c r="T610" s="92"/>
      <c r="U610" s="92"/>
      <c r="V610" s="92"/>
      <c r="W610" s="92"/>
      <c r="X610" s="109">
        <f t="shared" si="74"/>
        <v>100</v>
      </c>
      <c r="Y610" s="83"/>
      <c r="Z610" s="110">
        <f t="shared" si="75"/>
        <v>3.7037037037037033</v>
      </c>
      <c r="AA610" s="111"/>
      <c r="AB610" s="92"/>
      <c r="AC610" s="92"/>
      <c r="AD610" s="92"/>
      <c r="AE610" s="92"/>
      <c r="AF610" s="92"/>
      <c r="AG610" s="92"/>
      <c r="AH610" s="92"/>
      <c r="AI610" s="109">
        <f t="shared" si="76"/>
        <v>0</v>
      </c>
      <c r="AJ610" s="83"/>
      <c r="AK610" s="110">
        <f t="shared" si="77"/>
        <v>0</v>
      </c>
      <c r="AL610" s="111"/>
      <c r="AM610" s="92"/>
      <c r="AN610" s="92"/>
      <c r="AO610" s="92"/>
      <c r="AP610" s="92"/>
      <c r="AQ610" s="92"/>
      <c r="AR610" s="92">
        <v>1</v>
      </c>
      <c r="AS610" s="92"/>
      <c r="AT610" s="92"/>
      <c r="AU610" s="92"/>
      <c r="AV610" s="109">
        <f t="shared" si="78"/>
        <v>500</v>
      </c>
      <c r="AW610" s="75"/>
      <c r="AX610" s="110">
        <f t="shared" si="79"/>
        <v>18.518518518518519</v>
      </c>
      <c r="AY610" s="111"/>
      <c r="AZ610" s="93"/>
      <c r="BA610" s="94" t="s">
        <v>131</v>
      </c>
      <c r="BB610" s="71"/>
      <c r="BC610" s="95"/>
      <c r="BD610" s="41">
        <v>3</v>
      </c>
      <c r="BE610" s="52">
        <v>38</v>
      </c>
      <c r="BF610" s="103">
        <v>3813</v>
      </c>
      <c r="BG610" s="280" t="s">
        <v>52</v>
      </c>
    </row>
    <row r="611" spans="1:59" s="63" customFormat="1" ht="12.75" x14ac:dyDescent="0.2">
      <c r="A611" s="196">
        <v>3</v>
      </c>
      <c r="B611" s="197" t="s">
        <v>108</v>
      </c>
      <c r="C611" s="208">
        <v>38</v>
      </c>
      <c r="D611" s="209" t="s">
        <v>331</v>
      </c>
      <c r="E611" s="212">
        <v>3813</v>
      </c>
      <c r="F611" s="213" t="s">
        <v>350</v>
      </c>
      <c r="G611" s="231" t="s">
        <v>1192</v>
      </c>
      <c r="H611" s="89"/>
      <c r="I611" s="90" t="s">
        <v>354</v>
      </c>
      <c r="J611" s="90" t="s">
        <v>355</v>
      </c>
      <c r="K611" s="90" t="s">
        <v>64</v>
      </c>
      <c r="L611" s="90" t="s">
        <v>356</v>
      </c>
      <c r="M611" s="91"/>
      <c r="N611" s="312">
        <v>1</v>
      </c>
      <c r="O611" s="313">
        <f t="shared" si="80"/>
        <v>3.7037037037037035E-2</v>
      </c>
      <c r="P611" s="104"/>
      <c r="Q611" s="92"/>
      <c r="R611" s="92"/>
      <c r="S611" s="92"/>
      <c r="T611" s="92"/>
      <c r="U611" s="92"/>
      <c r="V611" s="92"/>
      <c r="W611" s="92"/>
      <c r="X611" s="109">
        <f t="shared" si="74"/>
        <v>0</v>
      </c>
      <c r="Y611" s="83"/>
      <c r="Z611" s="110">
        <f t="shared" si="75"/>
        <v>0</v>
      </c>
      <c r="AA611" s="111"/>
      <c r="AB611" s="92"/>
      <c r="AC611" s="92"/>
      <c r="AD611" s="92"/>
      <c r="AE611" s="92"/>
      <c r="AF611" s="92"/>
      <c r="AG611" s="92"/>
      <c r="AH611" s="92"/>
      <c r="AI611" s="109">
        <f t="shared" si="76"/>
        <v>0</v>
      </c>
      <c r="AJ611" s="83"/>
      <c r="AK611" s="110">
        <f t="shared" si="77"/>
        <v>0</v>
      </c>
      <c r="AL611" s="111"/>
      <c r="AM611" s="92"/>
      <c r="AN611" s="92"/>
      <c r="AO611" s="92"/>
      <c r="AP611" s="92">
        <v>1</v>
      </c>
      <c r="AQ611" s="92"/>
      <c r="AR611" s="92"/>
      <c r="AS611" s="92"/>
      <c r="AT611" s="92"/>
      <c r="AU611" s="92"/>
      <c r="AV611" s="109">
        <f t="shared" si="78"/>
        <v>100</v>
      </c>
      <c r="AW611" s="75"/>
      <c r="AX611" s="110">
        <f t="shared" si="79"/>
        <v>3.7037037037037033</v>
      </c>
      <c r="AY611" s="111"/>
      <c r="AZ611" s="93"/>
      <c r="BA611" s="94" t="s">
        <v>131</v>
      </c>
      <c r="BB611" s="71"/>
      <c r="BC611" s="95"/>
      <c r="BD611" s="41">
        <v>3</v>
      </c>
      <c r="BE611" s="52">
        <v>38</v>
      </c>
      <c r="BF611" s="103">
        <v>3813</v>
      </c>
      <c r="BG611" s="280" t="s">
        <v>52</v>
      </c>
    </row>
    <row r="612" spans="1:59" s="63" customFormat="1" ht="12.75" x14ac:dyDescent="0.2">
      <c r="A612" s="196">
        <v>3</v>
      </c>
      <c r="B612" s="197" t="s">
        <v>108</v>
      </c>
      <c r="C612" s="208">
        <v>38</v>
      </c>
      <c r="D612" s="209" t="s">
        <v>331</v>
      </c>
      <c r="E612" s="212">
        <v>3813</v>
      </c>
      <c r="F612" s="213" t="s">
        <v>350</v>
      </c>
      <c r="G612" s="231" t="s">
        <v>1192</v>
      </c>
      <c r="H612" s="89"/>
      <c r="I612" s="90" t="s">
        <v>357</v>
      </c>
      <c r="J612" s="90" t="s">
        <v>351</v>
      </c>
      <c r="K612" s="90" t="s">
        <v>64</v>
      </c>
      <c r="L612" s="90" t="s">
        <v>358</v>
      </c>
      <c r="M612" s="91"/>
      <c r="N612" s="312">
        <v>1</v>
      </c>
      <c r="O612" s="313">
        <f t="shared" si="80"/>
        <v>3.7037037037037035E-2</v>
      </c>
      <c r="P612" s="104"/>
      <c r="Q612" s="92"/>
      <c r="R612" s="92"/>
      <c r="S612" s="92"/>
      <c r="T612" s="92"/>
      <c r="U612" s="92"/>
      <c r="V612" s="92"/>
      <c r="W612" s="92"/>
      <c r="X612" s="109">
        <f t="shared" si="74"/>
        <v>0</v>
      </c>
      <c r="Y612" s="83"/>
      <c r="Z612" s="110">
        <f t="shared" si="75"/>
        <v>0</v>
      </c>
      <c r="AA612" s="111"/>
      <c r="AB612" s="92"/>
      <c r="AC612" s="92"/>
      <c r="AD612" s="92"/>
      <c r="AE612" s="92"/>
      <c r="AF612" s="92"/>
      <c r="AG612" s="92"/>
      <c r="AH612" s="92"/>
      <c r="AI612" s="109">
        <f t="shared" si="76"/>
        <v>0</v>
      </c>
      <c r="AJ612" s="83"/>
      <c r="AK612" s="110">
        <f t="shared" si="77"/>
        <v>0</v>
      </c>
      <c r="AL612" s="111"/>
      <c r="AM612" s="92"/>
      <c r="AN612" s="92"/>
      <c r="AO612" s="92"/>
      <c r="AP612" s="92"/>
      <c r="AQ612" s="92"/>
      <c r="AR612" s="92">
        <v>1</v>
      </c>
      <c r="AS612" s="92"/>
      <c r="AT612" s="92"/>
      <c r="AU612" s="92"/>
      <c r="AV612" s="109">
        <f t="shared" si="78"/>
        <v>500</v>
      </c>
      <c r="AW612" s="75"/>
      <c r="AX612" s="110">
        <f t="shared" si="79"/>
        <v>18.518518518518519</v>
      </c>
      <c r="AY612" s="111"/>
      <c r="AZ612" s="93"/>
      <c r="BA612" s="94" t="s">
        <v>131</v>
      </c>
      <c r="BB612" s="71"/>
      <c r="BC612" s="95"/>
      <c r="BD612" s="41">
        <v>3</v>
      </c>
      <c r="BE612" s="52">
        <v>38</v>
      </c>
      <c r="BF612" s="103">
        <v>3813</v>
      </c>
      <c r="BG612" s="280" t="s">
        <v>52</v>
      </c>
    </row>
    <row r="613" spans="1:59" s="63" customFormat="1" ht="12.75" x14ac:dyDescent="0.2">
      <c r="A613" s="196">
        <v>3</v>
      </c>
      <c r="B613" s="197" t="s">
        <v>108</v>
      </c>
      <c r="C613" s="208">
        <v>38</v>
      </c>
      <c r="D613" s="209" t="s">
        <v>331</v>
      </c>
      <c r="E613" s="212">
        <v>3813</v>
      </c>
      <c r="F613" s="213" t="s">
        <v>350</v>
      </c>
      <c r="G613" s="231" t="s">
        <v>1192</v>
      </c>
      <c r="H613" s="89"/>
      <c r="I613" s="90" t="s">
        <v>359</v>
      </c>
      <c r="J613" s="90" t="s">
        <v>360</v>
      </c>
      <c r="K613" s="90" t="s">
        <v>64</v>
      </c>
      <c r="L613" s="90" t="s">
        <v>361</v>
      </c>
      <c r="M613" s="91"/>
      <c r="N613" s="312">
        <v>1</v>
      </c>
      <c r="O613" s="313">
        <f t="shared" si="80"/>
        <v>3.7037037037037035E-2</v>
      </c>
      <c r="P613" s="104">
        <v>1</v>
      </c>
      <c r="Q613" s="92"/>
      <c r="R613" s="92"/>
      <c r="S613" s="92"/>
      <c r="T613" s="92"/>
      <c r="U613" s="92"/>
      <c r="V613" s="92"/>
      <c r="W613" s="92"/>
      <c r="X613" s="109">
        <f t="shared" si="74"/>
        <v>100</v>
      </c>
      <c r="Y613" s="83"/>
      <c r="Z613" s="110">
        <f t="shared" si="75"/>
        <v>3.7037037037037033</v>
      </c>
      <c r="AA613" s="111"/>
      <c r="AB613" s="92"/>
      <c r="AC613" s="92"/>
      <c r="AD613" s="92"/>
      <c r="AE613" s="92"/>
      <c r="AF613" s="92"/>
      <c r="AG613" s="92"/>
      <c r="AH613" s="92"/>
      <c r="AI613" s="109">
        <f t="shared" si="76"/>
        <v>0</v>
      </c>
      <c r="AJ613" s="83"/>
      <c r="AK613" s="110">
        <f t="shared" si="77"/>
        <v>0</v>
      </c>
      <c r="AL613" s="111"/>
      <c r="AM613" s="92"/>
      <c r="AN613" s="92"/>
      <c r="AO613" s="92"/>
      <c r="AP613" s="92"/>
      <c r="AQ613" s="92"/>
      <c r="AR613" s="92">
        <v>1</v>
      </c>
      <c r="AS613" s="92"/>
      <c r="AT613" s="92"/>
      <c r="AU613" s="92"/>
      <c r="AV613" s="109">
        <f t="shared" si="78"/>
        <v>500</v>
      </c>
      <c r="AW613" s="75"/>
      <c r="AX613" s="110">
        <f t="shared" si="79"/>
        <v>18.518518518518519</v>
      </c>
      <c r="AY613" s="111"/>
      <c r="AZ613" s="93"/>
      <c r="BA613" s="94" t="s">
        <v>105</v>
      </c>
      <c r="BB613" s="71"/>
      <c r="BC613" s="95"/>
      <c r="BD613" s="41">
        <v>3</v>
      </c>
      <c r="BE613" s="52">
        <v>38</v>
      </c>
      <c r="BF613" s="103">
        <v>3813</v>
      </c>
      <c r="BG613" s="280" t="s">
        <v>52</v>
      </c>
    </row>
    <row r="614" spans="1:59" s="63" customFormat="1" ht="12.75" x14ac:dyDescent="0.2">
      <c r="A614" s="196">
        <v>3</v>
      </c>
      <c r="B614" s="197" t="s">
        <v>108</v>
      </c>
      <c r="C614" s="208">
        <v>38</v>
      </c>
      <c r="D614" s="209" t="s">
        <v>331</v>
      </c>
      <c r="E614" s="212">
        <v>3813</v>
      </c>
      <c r="F614" s="213" t="s">
        <v>350</v>
      </c>
      <c r="G614" s="231" t="s">
        <v>1192</v>
      </c>
      <c r="H614" s="89"/>
      <c r="I614" s="90" t="s">
        <v>362</v>
      </c>
      <c r="J614" s="90" t="s">
        <v>363</v>
      </c>
      <c r="K614" s="90" t="s">
        <v>64</v>
      </c>
      <c r="L614" s="90" t="s">
        <v>141</v>
      </c>
      <c r="M614" s="91"/>
      <c r="N614" s="312">
        <v>1</v>
      </c>
      <c r="O614" s="313">
        <f t="shared" si="80"/>
        <v>3.7037037037037035E-2</v>
      </c>
      <c r="P614" s="104"/>
      <c r="Q614" s="92"/>
      <c r="R614" s="92"/>
      <c r="S614" s="92"/>
      <c r="T614" s="92"/>
      <c r="U614" s="92"/>
      <c r="V614" s="92"/>
      <c r="W614" s="92"/>
      <c r="X614" s="109">
        <f t="shared" si="74"/>
        <v>0</v>
      </c>
      <c r="Y614" s="83"/>
      <c r="Z614" s="110">
        <f t="shared" si="75"/>
        <v>0</v>
      </c>
      <c r="AA614" s="111"/>
      <c r="AB614" s="92"/>
      <c r="AC614" s="92"/>
      <c r="AD614" s="92"/>
      <c r="AE614" s="92"/>
      <c r="AF614" s="92"/>
      <c r="AG614" s="92"/>
      <c r="AH614" s="92"/>
      <c r="AI614" s="109">
        <f t="shared" si="76"/>
        <v>0</v>
      </c>
      <c r="AJ614" s="83"/>
      <c r="AK614" s="110">
        <f t="shared" si="77"/>
        <v>0</v>
      </c>
      <c r="AL614" s="111"/>
      <c r="AM614" s="92"/>
      <c r="AN614" s="92"/>
      <c r="AO614" s="92"/>
      <c r="AP614" s="92"/>
      <c r="AQ614" s="92"/>
      <c r="AR614" s="92"/>
      <c r="AS614" s="92">
        <v>1</v>
      </c>
      <c r="AT614" s="92"/>
      <c r="AU614" s="92"/>
      <c r="AV614" s="109">
        <f t="shared" si="78"/>
        <v>1000</v>
      </c>
      <c r="AW614" s="75"/>
      <c r="AX614" s="110">
        <f t="shared" si="79"/>
        <v>37.037037037037038</v>
      </c>
      <c r="AY614" s="111"/>
      <c r="AZ614" s="93"/>
      <c r="BA614" s="94" t="s">
        <v>131</v>
      </c>
      <c r="BB614" s="71"/>
      <c r="BC614" s="95"/>
      <c r="BD614" s="41">
        <v>3</v>
      </c>
      <c r="BE614" s="52">
        <v>38</v>
      </c>
      <c r="BF614" s="103">
        <v>3813</v>
      </c>
      <c r="BG614" s="280" t="s">
        <v>52</v>
      </c>
    </row>
    <row r="615" spans="1:59" s="63" customFormat="1" ht="12.75" x14ac:dyDescent="0.2">
      <c r="A615" s="196">
        <v>3</v>
      </c>
      <c r="B615" s="197" t="s">
        <v>108</v>
      </c>
      <c r="C615" s="208">
        <v>38</v>
      </c>
      <c r="D615" s="209" t="s">
        <v>331</v>
      </c>
      <c r="E615" s="212">
        <v>3813</v>
      </c>
      <c r="F615" s="213" t="s">
        <v>350</v>
      </c>
      <c r="G615" s="231" t="s">
        <v>1192</v>
      </c>
      <c r="H615" s="89"/>
      <c r="I615" s="90" t="s">
        <v>364</v>
      </c>
      <c r="J615" s="90" t="s">
        <v>365</v>
      </c>
      <c r="K615" s="90" t="s">
        <v>64</v>
      </c>
      <c r="L615" s="90" t="s">
        <v>366</v>
      </c>
      <c r="M615" s="91"/>
      <c r="N615" s="312">
        <v>1</v>
      </c>
      <c r="O615" s="313">
        <f t="shared" si="80"/>
        <v>3.7037037037037035E-2</v>
      </c>
      <c r="P615" s="104"/>
      <c r="Q615" s="92"/>
      <c r="R615" s="92"/>
      <c r="S615" s="92"/>
      <c r="T615" s="92"/>
      <c r="U615" s="92"/>
      <c r="V615" s="92"/>
      <c r="W615" s="92"/>
      <c r="X615" s="109">
        <f t="shared" si="74"/>
        <v>0</v>
      </c>
      <c r="Y615" s="83"/>
      <c r="Z615" s="110">
        <f t="shared" si="75"/>
        <v>0</v>
      </c>
      <c r="AA615" s="111"/>
      <c r="AB615" s="92"/>
      <c r="AC615" s="92"/>
      <c r="AD615" s="92"/>
      <c r="AE615" s="92"/>
      <c r="AF615" s="92"/>
      <c r="AG615" s="92"/>
      <c r="AH615" s="92"/>
      <c r="AI615" s="109">
        <f t="shared" si="76"/>
        <v>0</v>
      </c>
      <c r="AJ615" s="83"/>
      <c r="AK615" s="110">
        <f t="shared" si="77"/>
        <v>0</v>
      </c>
      <c r="AL615" s="111"/>
      <c r="AM615" s="92"/>
      <c r="AN615" s="92"/>
      <c r="AO615" s="92"/>
      <c r="AP615" s="92">
        <v>1</v>
      </c>
      <c r="AQ615" s="92"/>
      <c r="AR615" s="92"/>
      <c r="AS615" s="92"/>
      <c r="AT615" s="92"/>
      <c r="AU615" s="92"/>
      <c r="AV615" s="109">
        <f t="shared" si="78"/>
        <v>100</v>
      </c>
      <c r="AW615" s="75"/>
      <c r="AX615" s="110">
        <f t="shared" si="79"/>
        <v>3.7037037037037033</v>
      </c>
      <c r="AY615" s="111"/>
      <c r="AZ615" s="93"/>
      <c r="BA615" s="94" t="s">
        <v>105</v>
      </c>
      <c r="BB615" s="71"/>
      <c r="BC615" s="95"/>
      <c r="BD615" s="41">
        <v>3</v>
      </c>
      <c r="BE615" s="52">
        <v>38</v>
      </c>
      <c r="BF615" s="103">
        <v>3813</v>
      </c>
      <c r="BG615" s="280" t="s">
        <v>52</v>
      </c>
    </row>
    <row r="616" spans="1:59" s="63" customFormat="1" ht="12.75" x14ac:dyDescent="0.2">
      <c r="A616" s="196">
        <v>3</v>
      </c>
      <c r="B616" s="197" t="s">
        <v>108</v>
      </c>
      <c r="C616" s="208">
        <v>38</v>
      </c>
      <c r="D616" s="209" t="s">
        <v>331</v>
      </c>
      <c r="E616" s="212">
        <v>3813</v>
      </c>
      <c r="F616" s="213" t="s">
        <v>350</v>
      </c>
      <c r="G616" s="231" t="s">
        <v>1192</v>
      </c>
      <c r="H616" s="89"/>
      <c r="I616" s="90" t="s">
        <v>367</v>
      </c>
      <c r="J616" s="90" t="s">
        <v>363</v>
      </c>
      <c r="K616" s="90" t="s">
        <v>64</v>
      </c>
      <c r="L616" s="90" t="s">
        <v>368</v>
      </c>
      <c r="M616" s="91"/>
      <c r="N616" s="312">
        <v>1</v>
      </c>
      <c r="O616" s="313">
        <f t="shared" si="80"/>
        <v>3.7037037037037035E-2</v>
      </c>
      <c r="P616" s="104">
        <v>1</v>
      </c>
      <c r="Q616" s="92"/>
      <c r="R616" s="92"/>
      <c r="S616" s="92"/>
      <c r="T616" s="92"/>
      <c r="U616" s="92"/>
      <c r="V616" s="92"/>
      <c r="W616" s="92"/>
      <c r="X616" s="109">
        <f t="shared" si="74"/>
        <v>100</v>
      </c>
      <c r="Y616" s="83"/>
      <c r="Z616" s="110">
        <f t="shared" si="75"/>
        <v>3.7037037037037033</v>
      </c>
      <c r="AA616" s="111"/>
      <c r="AB616" s="92"/>
      <c r="AC616" s="92"/>
      <c r="AD616" s="92"/>
      <c r="AE616" s="92"/>
      <c r="AF616" s="92"/>
      <c r="AG616" s="92"/>
      <c r="AH616" s="92"/>
      <c r="AI616" s="109">
        <f t="shared" si="76"/>
        <v>0</v>
      </c>
      <c r="AJ616" s="83"/>
      <c r="AK616" s="110">
        <f t="shared" si="77"/>
        <v>0</v>
      </c>
      <c r="AL616" s="111"/>
      <c r="AM616" s="92"/>
      <c r="AN616" s="92"/>
      <c r="AO616" s="92"/>
      <c r="AP616" s="92"/>
      <c r="AQ616" s="92"/>
      <c r="AR616" s="92">
        <v>1</v>
      </c>
      <c r="AS616" s="92"/>
      <c r="AT616" s="92"/>
      <c r="AU616" s="92"/>
      <c r="AV616" s="109">
        <f t="shared" si="78"/>
        <v>500</v>
      </c>
      <c r="AW616" s="75"/>
      <c r="AX616" s="110">
        <f t="shared" si="79"/>
        <v>18.518518518518519</v>
      </c>
      <c r="AY616" s="111"/>
      <c r="AZ616" s="93"/>
      <c r="BA616" s="94" t="s">
        <v>131</v>
      </c>
      <c r="BB616" s="71"/>
      <c r="BC616" s="95"/>
      <c r="BD616" s="41">
        <v>3</v>
      </c>
      <c r="BE616" s="52">
        <v>38</v>
      </c>
      <c r="BF616" s="103">
        <v>3813</v>
      </c>
      <c r="BG616" s="280" t="s">
        <v>52</v>
      </c>
    </row>
    <row r="617" spans="1:59" s="63" customFormat="1" ht="12.75" x14ac:dyDescent="0.2">
      <c r="A617" s="196">
        <v>3</v>
      </c>
      <c r="B617" s="197" t="s">
        <v>108</v>
      </c>
      <c r="C617" s="208">
        <v>38</v>
      </c>
      <c r="D617" s="209" t="s">
        <v>331</v>
      </c>
      <c r="E617" s="212">
        <v>3813</v>
      </c>
      <c r="F617" s="213" t="s">
        <v>350</v>
      </c>
      <c r="G617" s="231" t="s">
        <v>1192</v>
      </c>
      <c r="H617" s="89"/>
      <c r="I617" s="90" t="s">
        <v>369</v>
      </c>
      <c r="J617" s="90" t="s">
        <v>370</v>
      </c>
      <c r="K617" s="90" t="s">
        <v>64</v>
      </c>
      <c r="L617" s="90" t="s">
        <v>202</v>
      </c>
      <c r="M617" s="91"/>
      <c r="N617" s="312">
        <v>1</v>
      </c>
      <c r="O617" s="313">
        <f t="shared" si="80"/>
        <v>3.7037037037037035E-2</v>
      </c>
      <c r="P617" s="104">
        <v>1</v>
      </c>
      <c r="Q617" s="92"/>
      <c r="R617" s="92"/>
      <c r="S617" s="92"/>
      <c r="T617" s="92"/>
      <c r="U617" s="92"/>
      <c r="V617" s="92"/>
      <c r="W617" s="92"/>
      <c r="X617" s="109">
        <f t="shared" si="74"/>
        <v>100</v>
      </c>
      <c r="Y617" s="83"/>
      <c r="Z617" s="110">
        <f t="shared" si="75"/>
        <v>3.7037037037037033</v>
      </c>
      <c r="AA617" s="111"/>
      <c r="AB617" s="92"/>
      <c r="AC617" s="92"/>
      <c r="AD617" s="92"/>
      <c r="AE617" s="92"/>
      <c r="AF617" s="92"/>
      <c r="AG617" s="92"/>
      <c r="AH617" s="92"/>
      <c r="AI617" s="109">
        <f t="shared" si="76"/>
        <v>0</v>
      </c>
      <c r="AJ617" s="83"/>
      <c r="AK617" s="110">
        <f t="shared" si="77"/>
        <v>0</v>
      </c>
      <c r="AL617" s="111"/>
      <c r="AM617" s="92"/>
      <c r="AN617" s="92"/>
      <c r="AO617" s="92"/>
      <c r="AP617" s="92"/>
      <c r="AQ617" s="92">
        <v>1</v>
      </c>
      <c r="AR617" s="92"/>
      <c r="AS617" s="92"/>
      <c r="AT617" s="92"/>
      <c r="AU617" s="92"/>
      <c r="AV617" s="109">
        <f t="shared" si="78"/>
        <v>250</v>
      </c>
      <c r="AW617" s="75"/>
      <c r="AX617" s="110">
        <f t="shared" si="79"/>
        <v>9.2592592592592595</v>
      </c>
      <c r="AY617" s="111"/>
      <c r="AZ617" s="93"/>
      <c r="BA617" s="94" t="s">
        <v>105</v>
      </c>
      <c r="BB617" s="71"/>
      <c r="BC617" s="95"/>
      <c r="BD617" s="41">
        <v>3</v>
      </c>
      <c r="BE617" s="52">
        <v>38</v>
      </c>
      <c r="BF617" s="103">
        <v>3813</v>
      </c>
      <c r="BG617" s="280" t="s">
        <v>52</v>
      </c>
    </row>
    <row r="618" spans="1:59" s="63" customFormat="1" ht="12.75" x14ac:dyDescent="0.2">
      <c r="A618" s="196">
        <v>3</v>
      </c>
      <c r="B618" s="197" t="s">
        <v>108</v>
      </c>
      <c r="C618" s="208">
        <v>38</v>
      </c>
      <c r="D618" s="209" t="s">
        <v>331</v>
      </c>
      <c r="E618" s="212">
        <v>3813</v>
      </c>
      <c r="F618" s="213" t="s">
        <v>350</v>
      </c>
      <c r="G618" s="231" t="s">
        <v>1192</v>
      </c>
      <c r="H618" s="89"/>
      <c r="I618" s="90" t="s">
        <v>334</v>
      </c>
      <c r="J618" s="90"/>
      <c r="K618" s="90" t="s">
        <v>64</v>
      </c>
      <c r="L618" s="90" t="s">
        <v>141</v>
      </c>
      <c r="M618" s="91"/>
      <c r="N618" s="312">
        <v>1</v>
      </c>
      <c r="O618" s="313">
        <f t="shared" si="80"/>
        <v>3.7037037037037035E-2</v>
      </c>
      <c r="P618" s="104"/>
      <c r="Q618" s="92"/>
      <c r="R618" s="92"/>
      <c r="S618" s="92"/>
      <c r="T618" s="92"/>
      <c r="U618" s="92"/>
      <c r="V618" s="92"/>
      <c r="W618" s="92"/>
      <c r="X618" s="109">
        <f t="shared" si="74"/>
        <v>0</v>
      </c>
      <c r="Y618" s="83"/>
      <c r="Z618" s="110">
        <f t="shared" si="75"/>
        <v>0</v>
      </c>
      <c r="AA618" s="111"/>
      <c r="AB618" s="92"/>
      <c r="AC618" s="92"/>
      <c r="AD618" s="92"/>
      <c r="AE618" s="92"/>
      <c r="AF618" s="92"/>
      <c r="AG618" s="92"/>
      <c r="AH618" s="92"/>
      <c r="AI618" s="109">
        <f t="shared" si="76"/>
        <v>0</v>
      </c>
      <c r="AJ618" s="83"/>
      <c r="AK618" s="110">
        <f t="shared" si="77"/>
        <v>0</v>
      </c>
      <c r="AL618" s="111"/>
      <c r="AM618" s="92"/>
      <c r="AN618" s="92"/>
      <c r="AO618" s="92"/>
      <c r="AP618" s="92"/>
      <c r="AQ618" s="92"/>
      <c r="AR618" s="92"/>
      <c r="AS618" s="92">
        <v>1</v>
      </c>
      <c r="AT618" s="92"/>
      <c r="AU618" s="92"/>
      <c r="AV618" s="109">
        <f t="shared" si="78"/>
        <v>1000</v>
      </c>
      <c r="AW618" s="75"/>
      <c r="AX618" s="110">
        <f t="shared" si="79"/>
        <v>37.037037037037038</v>
      </c>
      <c r="AY618" s="111"/>
      <c r="AZ618" s="93"/>
      <c r="BA618" s="94" t="s">
        <v>131</v>
      </c>
      <c r="BB618" s="71"/>
      <c r="BC618" s="95"/>
      <c r="BD618" s="41">
        <v>3</v>
      </c>
      <c r="BE618" s="52">
        <v>38</v>
      </c>
      <c r="BF618" s="103">
        <v>3813</v>
      </c>
      <c r="BG618" s="280" t="s">
        <v>52</v>
      </c>
    </row>
    <row r="619" spans="1:59" s="63" customFormat="1" ht="12.75" x14ac:dyDescent="0.2">
      <c r="A619" s="196">
        <v>3</v>
      </c>
      <c r="B619" s="197" t="s">
        <v>108</v>
      </c>
      <c r="C619" s="208">
        <v>38</v>
      </c>
      <c r="D619" s="209" t="s">
        <v>331</v>
      </c>
      <c r="E619" s="212">
        <v>3813</v>
      </c>
      <c r="F619" s="213" t="s">
        <v>350</v>
      </c>
      <c r="G619" s="231" t="s">
        <v>1192</v>
      </c>
      <c r="H619" s="89"/>
      <c r="I619" s="90" t="s">
        <v>371</v>
      </c>
      <c r="J619" s="90"/>
      <c r="K619" s="90" t="s">
        <v>64</v>
      </c>
      <c r="L619" s="90" t="s">
        <v>322</v>
      </c>
      <c r="M619" s="91"/>
      <c r="N619" s="312">
        <v>1</v>
      </c>
      <c r="O619" s="313">
        <f t="shared" si="80"/>
        <v>3.7037037037037035E-2</v>
      </c>
      <c r="P619" s="104"/>
      <c r="Q619" s="92"/>
      <c r="R619" s="92"/>
      <c r="S619" s="92"/>
      <c r="T619" s="92"/>
      <c r="U619" s="92"/>
      <c r="V619" s="92"/>
      <c r="W619" s="92"/>
      <c r="X619" s="109">
        <f t="shared" si="74"/>
        <v>0</v>
      </c>
      <c r="Y619" s="83"/>
      <c r="Z619" s="110">
        <f t="shared" si="75"/>
        <v>0</v>
      </c>
      <c r="AA619" s="111"/>
      <c r="AB619" s="92"/>
      <c r="AC619" s="92"/>
      <c r="AD619" s="92"/>
      <c r="AE619" s="92"/>
      <c r="AF619" s="92"/>
      <c r="AG619" s="92"/>
      <c r="AH619" s="92"/>
      <c r="AI619" s="109">
        <f t="shared" si="76"/>
        <v>0</v>
      </c>
      <c r="AJ619" s="83"/>
      <c r="AK619" s="110">
        <f t="shared" si="77"/>
        <v>0</v>
      </c>
      <c r="AL619" s="111"/>
      <c r="AM619" s="92"/>
      <c r="AN619" s="92"/>
      <c r="AO619" s="92"/>
      <c r="AP619" s="92"/>
      <c r="AQ619" s="92"/>
      <c r="AR619" s="92">
        <v>1</v>
      </c>
      <c r="AS619" s="92"/>
      <c r="AT619" s="92"/>
      <c r="AU619" s="92"/>
      <c r="AV619" s="109">
        <f t="shared" si="78"/>
        <v>500</v>
      </c>
      <c r="AW619" s="75"/>
      <c r="AX619" s="110">
        <f t="shared" si="79"/>
        <v>18.518518518518519</v>
      </c>
      <c r="AY619" s="111"/>
      <c r="AZ619" s="93"/>
      <c r="BA619" s="94" t="s">
        <v>105</v>
      </c>
      <c r="BB619" s="71"/>
      <c r="BC619" s="95"/>
      <c r="BD619" s="41">
        <v>3</v>
      </c>
      <c r="BE619" s="52">
        <v>38</v>
      </c>
      <c r="BF619" s="103">
        <v>3813</v>
      </c>
      <c r="BG619" s="280" t="s">
        <v>52</v>
      </c>
    </row>
    <row r="620" spans="1:59" s="63" customFormat="1" ht="12.75" x14ac:dyDescent="0.2">
      <c r="A620" s="196">
        <v>3</v>
      </c>
      <c r="B620" s="197" t="s">
        <v>108</v>
      </c>
      <c r="C620" s="208">
        <v>38</v>
      </c>
      <c r="D620" s="209" t="s">
        <v>331</v>
      </c>
      <c r="E620" s="212">
        <v>3813</v>
      </c>
      <c r="F620" s="213" t="s">
        <v>350</v>
      </c>
      <c r="G620" s="231" t="s">
        <v>1192</v>
      </c>
      <c r="H620" s="89"/>
      <c r="I620" s="90" t="s">
        <v>341</v>
      </c>
      <c r="J620" s="90"/>
      <c r="K620" s="90" t="s">
        <v>64</v>
      </c>
      <c r="L620" s="90" t="s">
        <v>147</v>
      </c>
      <c r="M620" s="91"/>
      <c r="N620" s="312">
        <v>1</v>
      </c>
      <c r="O620" s="313">
        <f t="shared" si="80"/>
        <v>3.7037037037037035E-2</v>
      </c>
      <c r="P620" s="104"/>
      <c r="Q620" s="92"/>
      <c r="R620" s="92"/>
      <c r="S620" s="92"/>
      <c r="T620" s="92"/>
      <c r="U620" s="92"/>
      <c r="V620" s="92"/>
      <c r="W620" s="92"/>
      <c r="X620" s="109">
        <f t="shared" si="74"/>
        <v>0</v>
      </c>
      <c r="Y620" s="83"/>
      <c r="Z620" s="110">
        <f t="shared" si="75"/>
        <v>0</v>
      </c>
      <c r="AA620" s="111"/>
      <c r="AB620" s="92"/>
      <c r="AC620" s="92"/>
      <c r="AD620" s="92"/>
      <c r="AE620" s="92"/>
      <c r="AF620" s="92"/>
      <c r="AG620" s="92"/>
      <c r="AH620" s="92"/>
      <c r="AI620" s="109">
        <f t="shared" si="76"/>
        <v>0</v>
      </c>
      <c r="AJ620" s="83"/>
      <c r="AK620" s="110">
        <f t="shared" si="77"/>
        <v>0</v>
      </c>
      <c r="AL620" s="111"/>
      <c r="AM620" s="92"/>
      <c r="AN620" s="92"/>
      <c r="AO620" s="92"/>
      <c r="AP620" s="92"/>
      <c r="AQ620" s="92"/>
      <c r="AR620" s="92"/>
      <c r="AS620" s="92">
        <v>1</v>
      </c>
      <c r="AT620" s="92"/>
      <c r="AU620" s="92"/>
      <c r="AV620" s="109">
        <f t="shared" si="78"/>
        <v>1000</v>
      </c>
      <c r="AW620" s="75"/>
      <c r="AX620" s="110">
        <f t="shared" si="79"/>
        <v>37.037037037037038</v>
      </c>
      <c r="AY620" s="111"/>
      <c r="AZ620" s="93"/>
      <c r="BA620" s="94" t="s">
        <v>131</v>
      </c>
      <c r="BB620" s="71"/>
      <c r="BC620" s="95"/>
      <c r="BD620" s="41">
        <v>3</v>
      </c>
      <c r="BE620" s="52">
        <v>38</v>
      </c>
      <c r="BF620" s="103">
        <v>3813</v>
      </c>
      <c r="BG620" s="280" t="s">
        <v>52</v>
      </c>
    </row>
    <row r="621" spans="1:59" s="63" customFormat="1" ht="12.75" x14ac:dyDescent="0.2">
      <c r="A621" s="196">
        <v>3</v>
      </c>
      <c r="B621" s="197" t="s">
        <v>108</v>
      </c>
      <c r="C621" s="208">
        <v>38</v>
      </c>
      <c r="D621" s="209" t="s">
        <v>331</v>
      </c>
      <c r="E621" s="212">
        <v>3813</v>
      </c>
      <c r="F621" s="213" t="s">
        <v>350</v>
      </c>
      <c r="G621" s="231" t="s">
        <v>1192</v>
      </c>
      <c r="H621" s="89"/>
      <c r="I621" s="90" t="s">
        <v>338</v>
      </c>
      <c r="J621" s="90"/>
      <c r="K621" s="90" t="s">
        <v>64</v>
      </c>
      <c r="L621" s="90" t="s">
        <v>340</v>
      </c>
      <c r="M621" s="91"/>
      <c r="N621" s="312">
        <v>1</v>
      </c>
      <c r="O621" s="313">
        <f t="shared" si="80"/>
        <v>3.7037037037037035E-2</v>
      </c>
      <c r="P621" s="104"/>
      <c r="Q621" s="92"/>
      <c r="R621" s="92"/>
      <c r="S621" s="92"/>
      <c r="T621" s="92"/>
      <c r="U621" s="92"/>
      <c r="V621" s="92"/>
      <c r="W621" s="92"/>
      <c r="X621" s="109">
        <f t="shared" si="74"/>
        <v>0</v>
      </c>
      <c r="Y621" s="83"/>
      <c r="Z621" s="110">
        <f t="shared" si="75"/>
        <v>0</v>
      </c>
      <c r="AA621" s="111"/>
      <c r="AB621" s="92"/>
      <c r="AC621" s="92"/>
      <c r="AD621" s="92"/>
      <c r="AE621" s="92"/>
      <c r="AF621" s="92"/>
      <c r="AG621" s="92"/>
      <c r="AH621" s="92"/>
      <c r="AI621" s="109">
        <f t="shared" si="76"/>
        <v>0</v>
      </c>
      <c r="AJ621" s="83"/>
      <c r="AK621" s="110">
        <f t="shared" si="77"/>
        <v>0</v>
      </c>
      <c r="AL621" s="111"/>
      <c r="AM621" s="92"/>
      <c r="AN621" s="92"/>
      <c r="AO621" s="92"/>
      <c r="AP621" s="92"/>
      <c r="AQ621" s="92"/>
      <c r="AR621" s="92"/>
      <c r="AS621" s="92">
        <v>1</v>
      </c>
      <c r="AT621" s="92"/>
      <c r="AU621" s="92"/>
      <c r="AV621" s="109">
        <f t="shared" si="78"/>
        <v>1000</v>
      </c>
      <c r="AW621" s="75"/>
      <c r="AX621" s="110">
        <f t="shared" si="79"/>
        <v>37.037037037037038</v>
      </c>
      <c r="AY621" s="111"/>
      <c r="AZ621" s="93"/>
      <c r="BA621" s="94" t="s">
        <v>131</v>
      </c>
      <c r="BB621" s="71"/>
      <c r="BC621" s="95"/>
      <c r="BD621" s="41">
        <v>3</v>
      </c>
      <c r="BE621" s="52">
        <v>38</v>
      </c>
      <c r="BF621" s="103">
        <v>3813</v>
      </c>
      <c r="BG621" s="280" t="s">
        <v>52</v>
      </c>
    </row>
    <row r="622" spans="1:59" s="63" customFormat="1" ht="12.75" x14ac:dyDescent="0.2">
      <c r="A622" s="196">
        <v>3</v>
      </c>
      <c r="B622" s="197" t="s">
        <v>108</v>
      </c>
      <c r="C622" s="208">
        <v>38</v>
      </c>
      <c r="D622" s="209" t="s">
        <v>331</v>
      </c>
      <c r="E622" s="212">
        <v>3813</v>
      </c>
      <c r="F622" s="213" t="s">
        <v>350</v>
      </c>
      <c r="G622" s="231" t="s">
        <v>1192</v>
      </c>
      <c r="H622" s="89"/>
      <c r="I622" s="90" t="s">
        <v>344</v>
      </c>
      <c r="J622" s="90"/>
      <c r="K622" s="90" t="s">
        <v>64</v>
      </c>
      <c r="L622" s="90" t="s">
        <v>1097</v>
      </c>
      <c r="M622" s="91"/>
      <c r="N622" s="312">
        <v>1</v>
      </c>
      <c r="O622" s="313">
        <f t="shared" si="80"/>
        <v>3.7037037037037035E-2</v>
      </c>
      <c r="P622" s="104"/>
      <c r="Q622" s="92"/>
      <c r="R622" s="92"/>
      <c r="S622" s="92"/>
      <c r="T622" s="92"/>
      <c r="U622" s="92"/>
      <c r="V622" s="92"/>
      <c r="W622" s="92"/>
      <c r="X622" s="109">
        <f t="shared" si="74"/>
        <v>0</v>
      </c>
      <c r="Y622" s="83"/>
      <c r="Z622" s="110">
        <f t="shared" si="75"/>
        <v>0</v>
      </c>
      <c r="AA622" s="111"/>
      <c r="AB622" s="92"/>
      <c r="AC622" s="92"/>
      <c r="AD622" s="92"/>
      <c r="AE622" s="92"/>
      <c r="AF622" s="92"/>
      <c r="AG622" s="92"/>
      <c r="AH622" s="92"/>
      <c r="AI622" s="109">
        <f t="shared" si="76"/>
        <v>0</v>
      </c>
      <c r="AJ622" s="83"/>
      <c r="AK622" s="110">
        <f t="shared" si="77"/>
        <v>0</v>
      </c>
      <c r="AL622" s="111"/>
      <c r="AM622" s="92"/>
      <c r="AN622" s="92"/>
      <c r="AO622" s="92"/>
      <c r="AP622" s="92"/>
      <c r="AQ622" s="92"/>
      <c r="AR622" s="92"/>
      <c r="AS622" s="92">
        <v>1</v>
      </c>
      <c r="AT622" s="92"/>
      <c r="AU622" s="92"/>
      <c r="AV622" s="109">
        <f t="shared" si="78"/>
        <v>1000</v>
      </c>
      <c r="AW622" s="75"/>
      <c r="AX622" s="110">
        <f t="shared" si="79"/>
        <v>37.037037037037038</v>
      </c>
      <c r="AY622" s="111"/>
      <c r="AZ622" s="93"/>
      <c r="BA622" s="94" t="s">
        <v>131</v>
      </c>
      <c r="BB622" s="71"/>
      <c r="BC622" s="95"/>
      <c r="BD622" s="41">
        <v>3</v>
      </c>
      <c r="BE622" s="52">
        <v>38</v>
      </c>
      <c r="BF622" s="103">
        <v>3813</v>
      </c>
      <c r="BG622" s="280" t="s">
        <v>52</v>
      </c>
    </row>
    <row r="623" spans="1:59" s="63" customFormat="1" ht="12.75" x14ac:dyDescent="0.2">
      <c r="A623" s="196">
        <v>3</v>
      </c>
      <c r="B623" s="197" t="s">
        <v>108</v>
      </c>
      <c r="C623" s="208">
        <v>38</v>
      </c>
      <c r="D623" s="209" t="s">
        <v>331</v>
      </c>
      <c r="E623" s="212">
        <v>3813</v>
      </c>
      <c r="F623" s="213" t="s">
        <v>350</v>
      </c>
      <c r="G623" s="231" t="s">
        <v>1192</v>
      </c>
      <c r="H623" s="89"/>
      <c r="I623" s="90" t="s">
        <v>372</v>
      </c>
      <c r="J623" s="90"/>
      <c r="K623" s="90" t="s">
        <v>64</v>
      </c>
      <c r="L623" s="90" t="s">
        <v>76</v>
      </c>
      <c r="M623" s="91"/>
      <c r="N623" s="312">
        <v>1</v>
      </c>
      <c r="O623" s="313">
        <f t="shared" si="80"/>
        <v>3.7037037037037035E-2</v>
      </c>
      <c r="P623" s="104">
        <v>1</v>
      </c>
      <c r="Q623" s="92"/>
      <c r="R623" s="92"/>
      <c r="S623" s="92"/>
      <c r="T623" s="92"/>
      <c r="U623" s="92"/>
      <c r="V623" s="92"/>
      <c r="W623" s="92"/>
      <c r="X623" s="109">
        <f t="shared" si="74"/>
        <v>100</v>
      </c>
      <c r="Y623" s="83"/>
      <c r="Z623" s="110">
        <f t="shared" si="75"/>
        <v>3.7037037037037033</v>
      </c>
      <c r="AA623" s="111"/>
      <c r="AB623" s="92"/>
      <c r="AC623" s="92"/>
      <c r="AD623" s="92"/>
      <c r="AE623" s="92"/>
      <c r="AF623" s="92"/>
      <c r="AG623" s="92"/>
      <c r="AH623" s="92"/>
      <c r="AI623" s="109">
        <f t="shared" si="76"/>
        <v>0</v>
      </c>
      <c r="AJ623" s="83"/>
      <c r="AK623" s="110">
        <f t="shared" si="77"/>
        <v>0</v>
      </c>
      <c r="AL623" s="111"/>
      <c r="AM623" s="92"/>
      <c r="AN623" s="92"/>
      <c r="AO623" s="92"/>
      <c r="AP623" s="92"/>
      <c r="AQ623" s="92"/>
      <c r="AR623" s="92">
        <v>1</v>
      </c>
      <c r="AS623" s="92"/>
      <c r="AT623" s="92"/>
      <c r="AU623" s="92"/>
      <c r="AV623" s="109">
        <f t="shared" si="78"/>
        <v>500</v>
      </c>
      <c r="AW623" s="75"/>
      <c r="AX623" s="110">
        <f t="shared" si="79"/>
        <v>18.518518518518519</v>
      </c>
      <c r="AY623" s="111"/>
      <c r="AZ623" s="93"/>
      <c r="BA623" s="94" t="s">
        <v>373</v>
      </c>
      <c r="BB623" s="71"/>
      <c r="BC623" s="95"/>
      <c r="BD623" s="41">
        <v>3</v>
      </c>
      <c r="BE623" s="52">
        <v>38</v>
      </c>
      <c r="BF623" s="103">
        <v>3813</v>
      </c>
      <c r="BG623" s="280" t="s">
        <v>52</v>
      </c>
    </row>
    <row r="624" spans="1:59" s="63" customFormat="1" ht="12.75" x14ac:dyDescent="0.2">
      <c r="A624" s="196">
        <v>3</v>
      </c>
      <c r="B624" s="197" t="s">
        <v>108</v>
      </c>
      <c r="C624" s="208">
        <v>38</v>
      </c>
      <c r="D624" s="209" t="s">
        <v>331</v>
      </c>
      <c r="E624" s="212">
        <v>3813</v>
      </c>
      <c r="F624" s="213" t="s">
        <v>350</v>
      </c>
      <c r="G624" s="231" t="s">
        <v>1192</v>
      </c>
      <c r="H624" s="89"/>
      <c r="I624" s="90" t="s">
        <v>374</v>
      </c>
      <c r="J624" s="90"/>
      <c r="K624" s="90" t="s">
        <v>64</v>
      </c>
      <c r="L624" s="90" t="s">
        <v>375</v>
      </c>
      <c r="M624" s="91"/>
      <c r="N624" s="312">
        <v>1</v>
      </c>
      <c r="O624" s="313">
        <f t="shared" si="80"/>
        <v>3.7037037037037035E-2</v>
      </c>
      <c r="P624" s="104"/>
      <c r="Q624" s="92"/>
      <c r="R624" s="92"/>
      <c r="S624" s="92"/>
      <c r="T624" s="92"/>
      <c r="U624" s="92"/>
      <c r="V624" s="92"/>
      <c r="W624" s="92"/>
      <c r="X624" s="109">
        <f t="shared" si="74"/>
        <v>0</v>
      </c>
      <c r="Y624" s="83"/>
      <c r="Z624" s="110">
        <f t="shared" si="75"/>
        <v>0</v>
      </c>
      <c r="AA624" s="111"/>
      <c r="AB624" s="92"/>
      <c r="AC624" s="92"/>
      <c r="AD624" s="92"/>
      <c r="AE624" s="92"/>
      <c r="AF624" s="92"/>
      <c r="AG624" s="92"/>
      <c r="AH624" s="92"/>
      <c r="AI624" s="109">
        <f t="shared" si="76"/>
        <v>0</v>
      </c>
      <c r="AJ624" s="83"/>
      <c r="AK624" s="110">
        <f t="shared" si="77"/>
        <v>0</v>
      </c>
      <c r="AL624" s="111"/>
      <c r="AM624" s="92"/>
      <c r="AN624" s="92"/>
      <c r="AO624" s="92"/>
      <c r="AP624" s="92"/>
      <c r="AQ624" s="92"/>
      <c r="AR624" s="92"/>
      <c r="AS624" s="92">
        <v>1</v>
      </c>
      <c r="AT624" s="92"/>
      <c r="AU624" s="92"/>
      <c r="AV624" s="109">
        <f t="shared" si="78"/>
        <v>1000</v>
      </c>
      <c r="AW624" s="75"/>
      <c r="AX624" s="110">
        <f t="shared" si="79"/>
        <v>37.037037037037038</v>
      </c>
      <c r="AY624" s="111"/>
      <c r="AZ624" s="93"/>
      <c r="BA624" s="94" t="s">
        <v>373</v>
      </c>
      <c r="BB624" s="71"/>
      <c r="BC624" s="95"/>
      <c r="BD624" s="41">
        <v>3</v>
      </c>
      <c r="BE624" s="52">
        <v>38</v>
      </c>
      <c r="BF624" s="103">
        <v>3813</v>
      </c>
      <c r="BG624" s="280" t="s">
        <v>52</v>
      </c>
    </row>
    <row r="625" spans="1:59" s="63" customFormat="1" ht="12.75" x14ac:dyDescent="0.2">
      <c r="A625" s="196">
        <v>3</v>
      </c>
      <c r="B625" s="197" t="s">
        <v>108</v>
      </c>
      <c r="C625" s="208">
        <v>38</v>
      </c>
      <c r="D625" s="209" t="s">
        <v>331</v>
      </c>
      <c r="E625" s="212">
        <v>3813</v>
      </c>
      <c r="F625" s="213" t="s">
        <v>350</v>
      </c>
      <c r="G625" s="231" t="s">
        <v>1192</v>
      </c>
      <c r="H625" s="89"/>
      <c r="I625" s="90" t="s">
        <v>376</v>
      </c>
      <c r="J625" s="90"/>
      <c r="K625" s="90" t="s">
        <v>64</v>
      </c>
      <c r="L625" s="90" t="s">
        <v>195</v>
      </c>
      <c r="M625" s="91"/>
      <c r="N625" s="312">
        <v>1</v>
      </c>
      <c r="O625" s="313">
        <f t="shared" si="80"/>
        <v>3.7037037037037035E-2</v>
      </c>
      <c r="P625" s="104"/>
      <c r="Q625" s="92"/>
      <c r="R625" s="92"/>
      <c r="S625" s="92"/>
      <c r="T625" s="92"/>
      <c r="U625" s="92"/>
      <c r="V625" s="92"/>
      <c r="W625" s="92"/>
      <c r="X625" s="109">
        <f t="shared" si="74"/>
        <v>0</v>
      </c>
      <c r="Y625" s="83"/>
      <c r="Z625" s="110">
        <f t="shared" si="75"/>
        <v>0</v>
      </c>
      <c r="AA625" s="111"/>
      <c r="AB625" s="92"/>
      <c r="AC625" s="92"/>
      <c r="AD625" s="92"/>
      <c r="AE625" s="92"/>
      <c r="AF625" s="92"/>
      <c r="AG625" s="92"/>
      <c r="AH625" s="92"/>
      <c r="AI625" s="109">
        <f t="shared" si="76"/>
        <v>0</v>
      </c>
      <c r="AJ625" s="83"/>
      <c r="AK625" s="110">
        <f t="shared" si="77"/>
        <v>0</v>
      </c>
      <c r="AL625" s="111"/>
      <c r="AM625" s="92"/>
      <c r="AN625" s="92"/>
      <c r="AO625" s="92"/>
      <c r="AP625" s="92"/>
      <c r="AQ625" s="92">
        <v>1</v>
      </c>
      <c r="AR625" s="92"/>
      <c r="AS625" s="92"/>
      <c r="AT625" s="92"/>
      <c r="AU625" s="92"/>
      <c r="AV625" s="109">
        <f t="shared" si="78"/>
        <v>250</v>
      </c>
      <c r="AW625" s="75"/>
      <c r="AX625" s="110">
        <f t="shared" si="79"/>
        <v>9.2592592592592595</v>
      </c>
      <c r="AY625" s="111"/>
      <c r="AZ625" s="93"/>
      <c r="BA625" s="94" t="s">
        <v>373</v>
      </c>
      <c r="BB625" s="71"/>
      <c r="BC625" s="95"/>
      <c r="BD625" s="41">
        <v>3</v>
      </c>
      <c r="BE625" s="52">
        <v>38</v>
      </c>
      <c r="BF625" s="103">
        <v>3813</v>
      </c>
      <c r="BG625" s="280" t="s">
        <v>52</v>
      </c>
    </row>
    <row r="626" spans="1:59" s="63" customFormat="1" ht="12.75" x14ac:dyDescent="0.2">
      <c r="A626" s="196">
        <v>3</v>
      </c>
      <c r="B626" s="197" t="s">
        <v>108</v>
      </c>
      <c r="C626" s="208">
        <v>38</v>
      </c>
      <c r="D626" s="209" t="s">
        <v>331</v>
      </c>
      <c r="E626" s="212">
        <v>3813</v>
      </c>
      <c r="F626" s="213" t="s">
        <v>350</v>
      </c>
      <c r="G626" s="231" t="s">
        <v>1192</v>
      </c>
      <c r="H626" s="89"/>
      <c r="I626" s="90" t="s">
        <v>377</v>
      </c>
      <c r="J626" s="90"/>
      <c r="K626" s="90" t="s">
        <v>64</v>
      </c>
      <c r="L626" s="90" t="s">
        <v>76</v>
      </c>
      <c r="M626" s="91"/>
      <c r="N626" s="312">
        <v>1</v>
      </c>
      <c r="O626" s="313">
        <f t="shared" si="80"/>
        <v>3.7037037037037035E-2</v>
      </c>
      <c r="P626" s="104">
        <v>1</v>
      </c>
      <c r="Q626" s="92"/>
      <c r="R626" s="92"/>
      <c r="S626" s="92"/>
      <c r="T626" s="92"/>
      <c r="U626" s="92"/>
      <c r="V626" s="92"/>
      <c r="W626" s="92"/>
      <c r="X626" s="109">
        <f t="shared" si="74"/>
        <v>100</v>
      </c>
      <c r="Y626" s="83"/>
      <c r="Z626" s="110">
        <f t="shared" si="75"/>
        <v>3.7037037037037033</v>
      </c>
      <c r="AA626" s="111"/>
      <c r="AB626" s="92"/>
      <c r="AC626" s="92"/>
      <c r="AD626" s="92"/>
      <c r="AE626" s="92"/>
      <c r="AF626" s="92"/>
      <c r="AG626" s="92"/>
      <c r="AH626" s="92"/>
      <c r="AI626" s="109">
        <f t="shared" si="76"/>
        <v>0</v>
      </c>
      <c r="AJ626" s="83"/>
      <c r="AK626" s="110">
        <f t="shared" si="77"/>
        <v>0</v>
      </c>
      <c r="AL626" s="111"/>
      <c r="AM626" s="92"/>
      <c r="AN626" s="92"/>
      <c r="AO626" s="92"/>
      <c r="AP626" s="92"/>
      <c r="AQ626" s="92"/>
      <c r="AR626" s="92">
        <v>1</v>
      </c>
      <c r="AS626" s="92"/>
      <c r="AT626" s="92"/>
      <c r="AU626" s="92"/>
      <c r="AV626" s="109">
        <f t="shared" si="78"/>
        <v>500</v>
      </c>
      <c r="AW626" s="75"/>
      <c r="AX626" s="110">
        <f t="shared" si="79"/>
        <v>18.518518518518519</v>
      </c>
      <c r="AY626" s="111"/>
      <c r="AZ626" s="93"/>
      <c r="BA626" s="94" t="s">
        <v>373</v>
      </c>
      <c r="BB626" s="71"/>
      <c r="BC626" s="95"/>
      <c r="BD626" s="41">
        <v>3</v>
      </c>
      <c r="BE626" s="52">
        <v>38</v>
      </c>
      <c r="BF626" s="103">
        <v>3813</v>
      </c>
      <c r="BG626" s="280" t="s">
        <v>52</v>
      </c>
    </row>
    <row r="627" spans="1:59" s="63" customFormat="1" ht="12.75" x14ac:dyDescent="0.2">
      <c r="A627" s="196">
        <v>3</v>
      </c>
      <c r="B627" s="197" t="s">
        <v>108</v>
      </c>
      <c r="C627" s="208">
        <v>38</v>
      </c>
      <c r="D627" s="209" t="s">
        <v>331</v>
      </c>
      <c r="E627" s="212">
        <v>3813</v>
      </c>
      <c r="F627" s="213" t="s">
        <v>350</v>
      </c>
      <c r="G627" s="231" t="s">
        <v>1192</v>
      </c>
      <c r="H627" s="89"/>
      <c r="I627" s="90" t="s">
        <v>378</v>
      </c>
      <c r="J627" s="90"/>
      <c r="K627" s="90" t="s">
        <v>64</v>
      </c>
      <c r="L627" s="90" t="s">
        <v>202</v>
      </c>
      <c r="M627" s="91"/>
      <c r="N627" s="312">
        <v>1</v>
      </c>
      <c r="O627" s="313">
        <f t="shared" si="80"/>
        <v>3.7037037037037035E-2</v>
      </c>
      <c r="P627" s="104">
        <v>1</v>
      </c>
      <c r="Q627" s="92"/>
      <c r="R627" s="92"/>
      <c r="S627" s="92"/>
      <c r="T627" s="92"/>
      <c r="U627" s="92"/>
      <c r="V627" s="92"/>
      <c r="W627" s="92"/>
      <c r="X627" s="109">
        <f t="shared" si="74"/>
        <v>100</v>
      </c>
      <c r="Y627" s="83"/>
      <c r="Z627" s="110">
        <f t="shared" si="75"/>
        <v>3.7037037037037033</v>
      </c>
      <c r="AA627" s="111"/>
      <c r="AB627" s="92"/>
      <c r="AC627" s="92"/>
      <c r="AD627" s="92"/>
      <c r="AE627" s="92"/>
      <c r="AF627" s="92"/>
      <c r="AG627" s="92"/>
      <c r="AH627" s="92"/>
      <c r="AI627" s="109">
        <f t="shared" si="76"/>
        <v>0</v>
      </c>
      <c r="AJ627" s="83"/>
      <c r="AK627" s="110">
        <f t="shared" si="77"/>
        <v>0</v>
      </c>
      <c r="AL627" s="111"/>
      <c r="AM627" s="92"/>
      <c r="AN627" s="92"/>
      <c r="AO627" s="92"/>
      <c r="AP627" s="92"/>
      <c r="AQ627" s="92">
        <v>1</v>
      </c>
      <c r="AR627" s="92"/>
      <c r="AS627" s="92"/>
      <c r="AT627" s="92"/>
      <c r="AU627" s="92"/>
      <c r="AV627" s="109">
        <f t="shared" si="78"/>
        <v>250</v>
      </c>
      <c r="AW627" s="75"/>
      <c r="AX627" s="110">
        <f t="shared" si="79"/>
        <v>9.2592592592592595</v>
      </c>
      <c r="AY627" s="111"/>
      <c r="AZ627" s="93"/>
      <c r="BA627" s="94" t="s">
        <v>373</v>
      </c>
      <c r="BB627" s="71"/>
      <c r="BC627" s="95"/>
      <c r="BD627" s="41">
        <v>3</v>
      </c>
      <c r="BE627" s="52">
        <v>38</v>
      </c>
      <c r="BF627" s="103">
        <v>3813</v>
      </c>
      <c r="BG627" s="280" t="s">
        <v>52</v>
      </c>
    </row>
    <row r="628" spans="1:59" s="63" customFormat="1" ht="12.75" x14ac:dyDescent="0.2">
      <c r="A628" s="196">
        <v>3</v>
      </c>
      <c r="B628" s="197" t="s">
        <v>108</v>
      </c>
      <c r="C628" s="208">
        <v>38</v>
      </c>
      <c r="D628" s="209" t="s">
        <v>331</v>
      </c>
      <c r="E628" s="212">
        <v>3813</v>
      </c>
      <c r="F628" s="213" t="s">
        <v>350</v>
      </c>
      <c r="G628" s="231" t="s">
        <v>1192</v>
      </c>
      <c r="H628" s="89"/>
      <c r="I628" s="90" t="s">
        <v>379</v>
      </c>
      <c r="J628" s="90"/>
      <c r="K628" s="90" t="s">
        <v>64</v>
      </c>
      <c r="L628" s="90" t="s">
        <v>202</v>
      </c>
      <c r="M628" s="91"/>
      <c r="N628" s="312">
        <v>1</v>
      </c>
      <c r="O628" s="313">
        <f t="shared" si="80"/>
        <v>3.7037037037037035E-2</v>
      </c>
      <c r="P628" s="104">
        <v>1</v>
      </c>
      <c r="Q628" s="92"/>
      <c r="R628" s="92"/>
      <c r="S628" s="92"/>
      <c r="T628" s="92"/>
      <c r="U628" s="92"/>
      <c r="V628" s="92"/>
      <c r="W628" s="92"/>
      <c r="X628" s="109">
        <f t="shared" si="74"/>
        <v>100</v>
      </c>
      <c r="Y628" s="83"/>
      <c r="Z628" s="110">
        <f t="shared" si="75"/>
        <v>3.7037037037037033</v>
      </c>
      <c r="AA628" s="111"/>
      <c r="AB628" s="92"/>
      <c r="AC628" s="92"/>
      <c r="AD628" s="92"/>
      <c r="AE628" s="92"/>
      <c r="AF628" s="92"/>
      <c r="AG628" s="92"/>
      <c r="AH628" s="92"/>
      <c r="AI628" s="109">
        <f t="shared" si="76"/>
        <v>0</v>
      </c>
      <c r="AJ628" s="83"/>
      <c r="AK628" s="110">
        <f t="shared" si="77"/>
        <v>0</v>
      </c>
      <c r="AL628" s="111"/>
      <c r="AM628" s="92"/>
      <c r="AN628" s="92"/>
      <c r="AO628" s="92"/>
      <c r="AP628" s="92"/>
      <c r="AQ628" s="92">
        <v>1</v>
      </c>
      <c r="AR628" s="92"/>
      <c r="AS628" s="92"/>
      <c r="AT628" s="92"/>
      <c r="AU628" s="92"/>
      <c r="AV628" s="109">
        <f t="shared" si="78"/>
        <v>250</v>
      </c>
      <c r="AW628" s="75"/>
      <c r="AX628" s="110">
        <f t="shared" si="79"/>
        <v>9.2592592592592595</v>
      </c>
      <c r="AY628" s="111"/>
      <c r="AZ628" s="93"/>
      <c r="BA628" s="94" t="s">
        <v>373</v>
      </c>
      <c r="BB628" s="71"/>
      <c r="BC628" s="95"/>
      <c r="BD628" s="41">
        <v>3</v>
      </c>
      <c r="BE628" s="52">
        <v>38</v>
      </c>
      <c r="BF628" s="103">
        <v>3813</v>
      </c>
      <c r="BG628" s="280" t="s">
        <v>52</v>
      </c>
    </row>
    <row r="629" spans="1:59" s="63" customFormat="1" ht="12.75" x14ac:dyDescent="0.2">
      <c r="A629" s="196">
        <v>3</v>
      </c>
      <c r="B629" s="197" t="s">
        <v>108</v>
      </c>
      <c r="C629" s="208">
        <v>38</v>
      </c>
      <c r="D629" s="209" t="s">
        <v>331</v>
      </c>
      <c r="E629" s="212">
        <v>3813</v>
      </c>
      <c r="F629" s="213" t="s">
        <v>350</v>
      </c>
      <c r="G629" s="231" t="s">
        <v>1192</v>
      </c>
      <c r="H629" s="89"/>
      <c r="I629" s="90" t="s">
        <v>380</v>
      </c>
      <c r="J629" s="90"/>
      <c r="K629" s="90" t="s">
        <v>64</v>
      </c>
      <c r="L629" s="90" t="s">
        <v>271</v>
      </c>
      <c r="M629" s="91"/>
      <c r="N629" s="312">
        <v>1</v>
      </c>
      <c r="O629" s="313">
        <f t="shared" si="80"/>
        <v>3.7037037037037035E-2</v>
      </c>
      <c r="P629" s="104"/>
      <c r="Q629" s="92"/>
      <c r="R629" s="92"/>
      <c r="S629" s="92"/>
      <c r="T629" s="92"/>
      <c r="U629" s="92"/>
      <c r="V629" s="92"/>
      <c r="W629" s="92"/>
      <c r="X629" s="109">
        <f t="shared" si="74"/>
        <v>0</v>
      </c>
      <c r="Y629" s="83"/>
      <c r="Z629" s="110">
        <f t="shared" si="75"/>
        <v>0</v>
      </c>
      <c r="AA629" s="111"/>
      <c r="AB629" s="92"/>
      <c r="AC629" s="92"/>
      <c r="AD629" s="92"/>
      <c r="AE629" s="92"/>
      <c r="AF629" s="92"/>
      <c r="AG629" s="92"/>
      <c r="AH629" s="92"/>
      <c r="AI629" s="109">
        <f t="shared" si="76"/>
        <v>0</v>
      </c>
      <c r="AJ629" s="83"/>
      <c r="AK629" s="110">
        <f t="shared" si="77"/>
        <v>0</v>
      </c>
      <c r="AL629" s="111"/>
      <c r="AM629" s="92"/>
      <c r="AN629" s="92"/>
      <c r="AO629" s="92"/>
      <c r="AP629" s="92"/>
      <c r="AQ629" s="92"/>
      <c r="AR629" s="92"/>
      <c r="AS629" s="92">
        <v>1</v>
      </c>
      <c r="AT629" s="92"/>
      <c r="AU629" s="92"/>
      <c r="AV629" s="109">
        <f t="shared" si="78"/>
        <v>1000</v>
      </c>
      <c r="AW629" s="75"/>
      <c r="AX629" s="110">
        <f t="shared" si="79"/>
        <v>37.037037037037038</v>
      </c>
      <c r="AY629" s="111"/>
      <c r="AZ629" s="93"/>
      <c r="BA629" s="94" t="s">
        <v>373</v>
      </c>
      <c r="BB629" s="71"/>
      <c r="BC629" s="95"/>
      <c r="BD629" s="41">
        <v>3</v>
      </c>
      <c r="BE629" s="52">
        <v>38</v>
      </c>
      <c r="BF629" s="103">
        <v>3813</v>
      </c>
      <c r="BG629" s="280" t="s">
        <v>52</v>
      </c>
    </row>
    <row r="630" spans="1:59" s="63" customFormat="1" ht="12.75" x14ac:dyDescent="0.2">
      <c r="A630" s="196">
        <v>3</v>
      </c>
      <c r="B630" s="197" t="s">
        <v>108</v>
      </c>
      <c r="C630" s="208">
        <v>38</v>
      </c>
      <c r="D630" s="209" t="s">
        <v>331</v>
      </c>
      <c r="E630" s="212">
        <v>3813</v>
      </c>
      <c r="F630" s="213" t="s">
        <v>350</v>
      </c>
      <c r="G630" s="231" t="s">
        <v>1192</v>
      </c>
      <c r="H630" s="89"/>
      <c r="I630" s="90" t="s">
        <v>381</v>
      </c>
      <c r="J630" s="90"/>
      <c r="K630" s="90" t="s">
        <v>64</v>
      </c>
      <c r="L630" s="90" t="s">
        <v>148</v>
      </c>
      <c r="M630" s="91"/>
      <c r="N630" s="312">
        <v>1</v>
      </c>
      <c r="O630" s="313">
        <f t="shared" si="80"/>
        <v>3.7037037037037035E-2</v>
      </c>
      <c r="P630" s="104"/>
      <c r="Q630" s="92"/>
      <c r="R630" s="92"/>
      <c r="S630" s="92"/>
      <c r="T630" s="92"/>
      <c r="U630" s="92"/>
      <c r="V630" s="92"/>
      <c r="W630" s="92"/>
      <c r="X630" s="109">
        <f t="shared" si="74"/>
        <v>0</v>
      </c>
      <c r="Y630" s="83"/>
      <c r="Z630" s="110">
        <f t="shared" si="75"/>
        <v>0</v>
      </c>
      <c r="AA630" s="111"/>
      <c r="AB630" s="92"/>
      <c r="AC630" s="92"/>
      <c r="AD630" s="92"/>
      <c r="AE630" s="92"/>
      <c r="AF630" s="92"/>
      <c r="AG630" s="92"/>
      <c r="AH630" s="92"/>
      <c r="AI630" s="109">
        <f t="shared" si="76"/>
        <v>0</v>
      </c>
      <c r="AJ630" s="83"/>
      <c r="AK630" s="110">
        <f t="shared" si="77"/>
        <v>0</v>
      </c>
      <c r="AL630" s="111"/>
      <c r="AM630" s="92"/>
      <c r="AN630" s="92"/>
      <c r="AO630" s="92"/>
      <c r="AP630" s="92"/>
      <c r="AQ630" s="92"/>
      <c r="AR630" s="92"/>
      <c r="AS630" s="92">
        <v>1</v>
      </c>
      <c r="AT630" s="92"/>
      <c r="AU630" s="92"/>
      <c r="AV630" s="109">
        <f t="shared" si="78"/>
        <v>1000</v>
      </c>
      <c r="AW630" s="75"/>
      <c r="AX630" s="110">
        <f t="shared" si="79"/>
        <v>37.037037037037038</v>
      </c>
      <c r="AY630" s="111"/>
      <c r="AZ630" s="93"/>
      <c r="BA630" s="94" t="s">
        <v>373</v>
      </c>
      <c r="BB630" s="71"/>
      <c r="BC630" s="95"/>
      <c r="BD630" s="41">
        <v>3</v>
      </c>
      <c r="BE630" s="52">
        <v>38</v>
      </c>
      <c r="BF630" s="103">
        <v>3813</v>
      </c>
      <c r="BG630" s="280" t="s">
        <v>52</v>
      </c>
    </row>
    <row r="631" spans="1:59" s="63" customFormat="1" ht="12.75" x14ac:dyDescent="0.2">
      <c r="A631" s="196">
        <v>3</v>
      </c>
      <c r="B631" s="197" t="s">
        <v>108</v>
      </c>
      <c r="C631" s="208">
        <v>38</v>
      </c>
      <c r="D631" s="209" t="s">
        <v>331</v>
      </c>
      <c r="E631" s="212">
        <v>3813</v>
      </c>
      <c r="F631" s="213" t="s">
        <v>350</v>
      </c>
      <c r="G631" s="231" t="s">
        <v>1192</v>
      </c>
      <c r="H631" s="89"/>
      <c r="I631" s="90" t="s">
        <v>382</v>
      </c>
      <c r="J631" s="90"/>
      <c r="K631" s="90" t="s">
        <v>64</v>
      </c>
      <c r="L631" s="90" t="s">
        <v>193</v>
      </c>
      <c r="M631" s="91"/>
      <c r="N631" s="312">
        <v>1</v>
      </c>
      <c r="O631" s="313">
        <f t="shared" si="80"/>
        <v>3.7037037037037035E-2</v>
      </c>
      <c r="P631" s="104"/>
      <c r="Q631" s="92"/>
      <c r="R631" s="92"/>
      <c r="S631" s="92"/>
      <c r="T631" s="92"/>
      <c r="U631" s="92"/>
      <c r="V631" s="92"/>
      <c r="W631" s="92"/>
      <c r="X631" s="109">
        <f t="shared" si="74"/>
        <v>0</v>
      </c>
      <c r="Y631" s="83"/>
      <c r="Z631" s="110">
        <f t="shared" si="75"/>
        <v>0</v>
      </c>
      <c r="AA631" s="111"/>
      <c r="AB631" s="92"/>
      <c r="AC631" s="92"/>
      <c r="AD631" s="92"/>
      <c r="AE631" s="92"/>
      <c r="AF631" s="92"/>
      <c r="AG631" s="92"/>
      <c r="AH631" s="92"/>
      <c r="AI631" s="109">
        <f t="shared" si="76"/>
        <v>0</v>
      </c>
      <c r="AJ631" s="83"/>
      <c r="AK631" s="110">
        <f t="shared" si="77"/>
        <v>0</v>
      </c>
      <c r="AL631" s="111"/>
      <c r="AM631" s="92"/>
      <c r="AN631" s="92"/>
      <c r="AO631" s="92"/>
      <c r="AP631" s="92"/>
      <c r="AQ631" s="92"/>
      <c r="AR631" s="92">
        <v>1</v>
      </c>
      <c r="AS631" s="92"/>
      <c r="AT631" s="92"/>
      <c r="AU631" s="92"/>
      <c r="AV631" s="109">
        <f t="shared" si="78"/>
        <v>500</v>
      </c>
      <c r="AW631" s="75"/>
      <c r="AX631" s="110">
        <f t="shared" si="79"/>
        <v>18.518518518518519</v>
      </c>
      <c r="AY631" s="111"/>
      <c r="AZ631" s="93"/>
      <c r="BA631" s="94" t="s">
        <v>373</v>
      </c>
      <c r="BB631" s="71"/>
      <c r="BC631" s="95"/>
      <c r="BD631" s="41">
        <v>3</v>
      </c>
      <c r="BE631" s="52">
        <v>38</v>
      </c>
      <c r="BF631" s="103">
        <v>3813</v>
      </c>
      <c r="BG631" s="280" t="s">
        <v>52</v>
      </c>
    </row>
    <row r="632" spans="1:59" s="63" customFormat="1" ht="12.75" x14ac:dyDescent="0.2">
      <c r="A632" s="196">
        <v>3</v>
      </c>
      <c r="B632" s="197" t="s">
        <v>108</v>
      </c>
      <c r="C632" s="208">
        <v>38</v>
      </c>
      <c r="D632" s="209" t="s">
        <v>331</v>
      </c>
      <c r="E632" s="212">
        <v>3813</v>
      </c>
      <c r="F632" s="213" t="s">
        <v>350</v>
      </c>
      <c r="G632" s="231" t="s">
        <v>1192</v>
      </c>
      <c r="H632" s="89"/>
      <c r="I632" s="90" t="s">
        <v>383</v>
      </c>
      <c r="J632" s="90"/>
      <c r="K632" s="90" t="s">
        <v>64</v>
      </c>
      <c r="L632" s="90" t="s">
        <v>271</v>
      </c>
      <c r="M632" s="91"/>
      <c r="N632" s="312">
        <v>1</v>
      </c>
      <c r="O632" s="313">
        <f t="shared" si="80"/>
        <v>3.7037037037037035E-2</v>
      </c>
      <c r="P632" s="104"/>
      <c r="Q632" s="92"/>
      <c r="R632" s="92"/>
      <c r="S632" s="92"/>
      <c r="T632" s="92"/>
      <c r="U632" s="92"/>
      <c r="V632" s="92"/>
      <c r="W632" s="92"/>
      <c r="X632" s="109">
        <f t="shared" si="74"/>
        <v>0</v>
      </c>
      <c r="Y632" s="83"/>
      <c r="Z632" s="110">
        <f t="shared" si="75"/>
        <v>0</v>
      </c>
      <c r="AA632" s="111"/>
      <c r="AB632" s="92"/>
      <c r="AC632" s="92"/>
      <c r="AD632" s="92"/>
      <c r="AE632" s="92"/>
      <c r="AF632" s="92"/>
      <c r="AG632" s="92"/>
      <c r="AH632" s="92"/>
      <c r="AI632" s="109">
        <f t="shared" si="76"/>
        <v>0</v>
      </c>
      <c r="AJ632" s="83"/>
      <c r="AK632" s="110">
        <f t="shared" si="77"/>
        <v>0</v>
      </c>
      <c r="AL632" s="111"/>
      <c r="AM632" s="92"/>
      <c r="AN632" s="92"/>
      <c r="AO632" s="92"/>
      <c r="AP632" s="92"/>
      <c r="AQ632" s="92"/>
      <c r="AR632" s="92"/>
      <c r="AS632" s="92">
        <v>1</v>
      </c>
      <c r="AT632" s="92"/>
      <c r="AU632" s="92"/>
      <c r="AV632" s="109">
        <f t="shared" si="78"/>
        <v>1000</v>
      </c>
      <c r="AW632" s="75"/>
      <c r="AX632" s="110">
        <f t="shared" si="79"/>
        <v>37.037037037037038</v>
      </c>
      <c r="AY632" s="111"/>
      <c r="AZ632" s="93"/>
      <c r="BA632" s="94" t="s">
        <v>373</v>
      </c>
      <c r="BB632" s="71"/>
      <c r="BC632" s="95"/>
      <c r="BD632" s="41">
        <v>3</v>
      </c>
      <c r="BE632" s="52">
        <v>38</v>
      </c>
      <c r="BF632" s="103">
        <v>3813</v>
      </c>
      <c r="BG632" s="280" t="s">
        <v>52</v>
      </c>
    </row>
    <row r="633" spans="1:59" s="63" customFormat="1" ht="12.75" x14ac:dyDescent="0.2">
      <c r="A633" s="196">
        <v>3</v>
      </c>
      <c r="B633" s="197" t="s">
        <v>108</v>
      </c>
      <c r="C633" s="208">
        <v>38</v>
      </c>
      <c r="D633" s="209" t="s">
        <v>331</v>
      </c>
      <c r="E633" s="212">
        <v>3813</v>
      </c>
      <c r="F633" s="213" t="s">
        <v>350</v>
      </c>
      <c r="G633" s="231" t="s">
        <v>1192</v>
      </c>
      <c r="H633" s="89"/>
      <c r="I633" s="90" t="s">
        <v>384</v>
      </c>
      <c r="J633" s="90"/>
      <c r="K633" s="90" t="s">
        <v>64</v>
      </c>
      <c r="L633" s="90" t="s">
        <v>385</v>
      </c>
      <c r="M633" s="91"/>
      <c r="N633" s="312">
        <v>1</v>
      </c>
      <c r="O633" s="313">
        <f t="shared" si="80"/>
        <v>3.7037037037037035E-2</v>
      </c>
      <c r="P633" s="104">
        <v>1</v>
      </c>
      <c r="Q633" s="92"/>
      <c r="R633" s="92"/>
      <c r="S633" s="92"/>
      <c r="T633" s="92"/>
      <c r="U633" s="92"/>
      <c r="V633" s="92"/>
      <c r="W633" s="92"/>
      <c r="X633" s="109">
        <f t="shared" si="74"/>
        <v>100</v>
      </c>
      <c r="Y633" s="83"/>
      <c r="Z633" s="110">
        <f t="shared" si="75"/>
        <v>3.7037037037037033</v>
      </c>
      <c r="AA633" s="111"/>
      <c r="AB633" s="92"/>
      <c r="AC633" s="92"/>
      <c r="AD633" s="92"/>
      <c r="AE633" s="92"/>
      <c r="AF633" s="92"/>
      <c r="AG633" s="92"/>
      <c r="AH633" s="92"/>
      <c r="AI633" s="109">
        <f t="shared" si="76"/>
        <v>0</v>
      </c>
      <c r="AJ633" s="83"/>
      <c r="AK633" s="110">
        <f t="shared" si="77"/>
        <v>0</v>
      </c>
      <c r="AL633" s="111"/>
      <c r="AM633" s="92"/>
      <c r="AN633" s="92"/>
      <c r="AO633" s="92"/>
      <c r="AP633" s="92"/>
      <c r="AQ633" s="92"/>
      <c r="AR633" s="92"/>
      <c r="AS633" s="92">
        <v>1</v>
      </c>
      <c r="AT633" s="92"/>
      <c r="AU633" s="92"/>
      <c r="AV633" s="109">
        <f t="shared" si="78"/>
        <v>1000</v>
      </c>
      <c r="AW633" s="75"/>
      <c r="AX633" s="110">
        <f t="shared" si="79"/>
        <v>37.037037037037038</v>
      </c>
      <c r="AY633" s="111"/>
      <c r="AZ633" s="93"/>
      <c r="BA633" s="94" t="s">
        <v>373</v>
      </c>
      <c r="BB633" s="71"/>
      <c r="BC633" s="95"/>
      <c r="BD633" s="41">
        <v>3</v>
      </c>
      <c r="BE633" s="52">
        <v>38</v>
      </c>
      <c r="BF633" s="103">
        <v>3813</v>
      </c>
      <c r="BG633" s="280" t="s">
        <v>52</v>
      </c>
    </row>
    <row r="634" spans="1:59" s="63" customFormat="1" ht="12.75" x14ac:dyDescent="0.2">
      <c r="A634" s="196">
        <v>3</v>
      </c>
      <c r="B634" s="197" t="s">
        <v>108</v>
      </c>
      <c r="C634" s="208">
        <v>38</v>
      </c>
      <c r="D634" s="209" t="s">
        <v>331</v>
      </c>
      <c r="E634" s="212">
        <v>3813</v>
      </c>
      <c r="F634" s="213" t="s">
        <v>350</v>
      </c>
      <c r="G634" s="231" t="s">
        <v>1192</v>
      </c>
      <c r="H634" s="89"/>
      <c r="I634" s="90" t="s">
        <v>371</v>
      </c>
      <c r="J634" s="90"/>
      <c r="K634" s="90" t="s">
        <v>64</v>
      </c>
      <c r="L634" s="90" t="s">
        <v>386</v>
      </c>
      <c r="M634" s="91"/>
      <c r="N634" s="312">
        <v>1</v>
      </c>
      <c r="O634" s="313">
        <f t="shared" si="80"/>
        <v>3.7037037037037035E-2</v>
      </c>
      <c r="P634" s="104"/>
      <c r="Q634" s="92"/>
      <c r="R634" s="92"/>
      <c r="S634" s="92"/>
      <c r="T634" s="92"/>
      <c r="U634" s="92"/>
      <c r="V634" s="92"/>
      <c r="W634" s="92"/>
      <c r="X634" s="109">
        <f t="shared" si="74"/>
        <v>0</v>
      </c>
      <c r="Y634" s="83"/>
      <c r="Z634" s="110">
        <f t="shared" si="75"/>
        <v>0</v>
      </c>
      <c r="AA634" s="111"/>
      <c r="AB634" s="92"/>
      <c r="AC634" s="92"/>
      <c r="AD634" s="92"/>
      <c r="AE634" s="92"/>
      <c r="AF634" s="92"/>
      <c r="AG634" s="92"/>
      <c r="AH634" s="92"/>
      <c r="AI634" s="109">
        <f t="shared" si="76"/>
        <v>0</v>
      </c>
      <c r="AJ634" s="83"/>
      <c r="AK634" s="110">
        <f t="shared" si="77"/>
        <v>0</v>
      </c>
      <c r="AL634" s="111"/>
      <c r="AM634" s="92"/>
      <c r="AN634" s="92"/>
      <c r="AO634" s="92"/>
      <c r="AP634" s="92"/>
      <c r="AQ634" s="92"/>
      <c r="AR634" s="92">
        <v>1</v>
      </c>
      <c r="AS634" s="92"/>
      <c r="AT634" s="92"/>
      <c r="AU634" s="92"/>
      <c r="AV634" s="109">
        <f t="shared" si="78"/>
        <v>500</v>
      </c>
      <c r="AW634" s="75"/>
      <c r="AX634" s="110">
        <f t="shared" si="79"/>
        <v>18.518518518518519</v>
      </c>
      <c r="AY634" s="111"/>
      <c r="AZ634" s="93"/>
      <c r="BA634" s="94" t="s">
        <v>373</v>
      </c>
      <c r="BB634" s="71"/>
      <c r="BC634" s="95"/>
      <c r="BD634" s="41">
        <v>3</v>
      </c>
      <c r="BE634" s="52">
        <v>38</v>
      </c>
      <c r="BF634" s="103">
        <v>3813</v>
      </c>
      <c r="BG634" s="280" t="s">
        <v>52</v>
      </c>
    </row>
    <row r="635" spans="1:59" s="63" customFormat="1" ht="12.75" x14ac:dyDescent="0.2">
      <c r="A635" s="196">
        <v>3</v>
      </c>
      <c r="B635" s="197" t="s">
        <v>108</v>
      </c>
      <c r="C635" s="208">
        <v>38</v>
      </c>
      <c r="D635" s="209" t="s">
        <v>331</v>
      </c>
      <c r="E635" s="212">
        <v>3813</v>
      </c>
      <c r="F635" s="213" t="s">
        <v>350</v>
      </c>
      <c r="G635" s="231" t="s">
        <v>1192</v>
      </c>
      <c r="H635" s="89"/>
      <c r="I635" s="90" t="s">
        <v>387</v>
      </c>
      <c r="J635" s="90"/>
      <c r="K635" s="90" t="s">
        <v>64</v>
      </c>
      <c r="L635" s="90" t="s">
        <v>141</v>
      </c>
      <c r="M635" s="91"/>
      <c r="N635" s="312">
        <v>1</v>
      </c>
      <c r="O635" s="313">
        <f t="shared" si="80"/>
        <v>3.7037037037037035E-2</v>
      </c>
      <c r="P635" s="104"/>
      <c r="Q635" s="92"/>
      <c r="R635" s="92"/>
      <c r="S635" s="92"/>
      <c r="T635" s="92"/>
      <c r="U635" s="92"/>
      <c r="V635" s="92"/>
      <c r="W635" s="92"/>
      <c r="X635" s="109">
        <f t="shared" si="74"/>
        <v>0</v>
      </c>
      <c r="Y635" s="83"/>
      <c r="Z635" s="110">
        <f t="shared" si="75"/>
        <v>0</v>
      </c>
      <c r="AA635" s="111"/>
      <c r="AB635" s="92"/>
      <c r="AC635" s="92"/>
      <c r="AD635" s="92"/>
      <c r="AE635" s="92"/>
      <c r="AF635" s="92"/>
      <c r="AG635" s="92"/>
      <c r="AH635" s="92"/>
      <c r="AI635" s="109">
        <f t="shared" si="76"/>
        <v>0</v>
      </c>
      <c r="AJ635" s="83"/>
      <c r="AK635" s="110">
        <f t="shared" si="77"/>
        <v>0</v>
      </c>
      <c r="AL635" s="111"/>
      <c r="AM635" s="92"/>
      <c r="AN635" s="92"/>
      <c r="AO635" s="92"/>
      <c r="AP635" s="92"/>
      <c r="AQ635" s="92"/>
      <c r="AR635" s="92"/>
      <c r="AS635" s="92">
        <v>1</v>
      </c>
      <c r="AT635" s="92"/>
      <c r="AU635" s="92"/>
      <c r="AV635" s="109">
        <f t="shared" si="78"/>
        <v>1000</v>
      </c>
      <c r="AW635" s="75"/>
      <c r="AX635" s="110">
        <f t="shared" si="79"/>
        <v>37.037037037037038</v>
      </c>
      <c r="AY635" s="111"/>
      <c r="AZ635" s="93"/>
      <c r="BA635" s="94" t="s">
        <v>373</v>
      </c>
      <c r="BB635" s="71"/>
      <c r="BC635" s="95"/>
      <c r="BD635" s="41">
        <v>3</v>
      </c>
      <c r="BE635" s="52">
        <v>38</v>
      </c>
      <c r="BF635" s="103">
        <v>3813</v>
      </c>
      <c r="BG635" s="280" t="s">
        <v>52</v>
      </c>
    </row>
    <row r="636" spans="1:59" s="63" customFormat="1" ht="12.75" x14ac:dyDescent="0.2">
      <c r="A636" s="196">
        <v>3</v>
      </c>
      <c r="B636" s="197" t="s">
        <v>108</v>
      </c>
      <c r="C636" s="208">
        <v>38</v>
      </c>
      <c r="D636" s="209" t="s">
        <v>331</v>
      </c>
      <c r="E636" s="212">
        <v>3813</v>
      </c>
      <c r="F636" s="213" t="s">
        <v>350</v>
      </c>
      <c r="G636" s="231" t="s">
        <v>1192</v>
      </c>
      <c r="H636" s="65"/>
      <c r="I636" s="222"/>
      <c r="J636" s="66"/>
      <c r="K636" s="66"/>
      <c r="L636" s="66"/>
      <c r="M636" s="64"/>
      <c r="N636" s="304"/>
      <c r="O636" s="305"/>
      <c r="P636" s="127"/>
      <c r="Q636" s="67"/>
      <c r="R636" s="67"/>
      <c r="S636" s="67"/>
      <c r="T636" s="67"/>
      <c r="U636" s="67"/>
      <c r="V636" s="67"/>
      <c r="W636" s="67"/>
      <c r="X636" s="67"/>
      <c r="Y636" s="68"/>
      <c r="Z636" s="68"/>
      <c r="AA636" s="68"/>
      <c r="AB636" s="67"/>
      <c r="AC636" s="67"/>
      <c r="AD636" s="67"/>
      <c r="AE636" s="67"/>
      <c r="AF636" s="67"/>
      <c r="AG636" s="67"/>
      <c r="AH636" s="67"/>
      <c r="AI636" s="67"/>
      <c r="AJ636" s="68"/>
      <c r="AK636" s="68"/>
      <c r="AL636" s="68"/>
      <c r="AM636" s="67"/>
      <c r="AN636" s="67"/>
      <c r="AO636" s="67"/>
      <c r="AP636" s="67"/>
      <c r="AQ636" s="67"/>
      <c r="AR636" s="67"/>
      <c r="AS636" s="67"/>
      <c r="AT636" s="67"/>
      <c r="AU636" s="67"/>
      <c r="AV636" s="67"/>
      <c r="AW636" s="67"/>
      <c r="AX636" s="68"/>
      <c r="AY636" s="68"/>
      <c r="AZ636" s="69"/>
      <c r="BA636" s="70"/>
      <c r="BB636" s="71"/>
      <c r="BC636" s="95"/>
      <c r="BD636" s="41">
        <v>3</v>
      </c>
      <c r="BE636" s="52">
        <v>38</v>
      </c>
      <c r="BF636" s="103">
        <v>3813</v>
      </c>
      <c r="BG636" s="275"/>
    </row>
    <row r="637" spans="1:59" s="63" customFormat="1" ht="12.75" x14ac:dyDescent="0.2">
      <c r="A637" s="196">
        <v>3</v>
      </c>
      <c r="B637" s="197" t="s">
        <v>108</v>
      </c>
      <c r="C637" s="208">
        <v>38</v>
      </c>
      <c r="D637" s="209" t="s">
        <v>331</v>
      </c>
      <c r="E637" s="212">
        <v>3813</v>
      </c>
      <c r="F637" s="213" t="s">
        <v>350</v>
      </c>
      <c r="G637" s="232"/>
      <c r="H637" s="97"/>
      <c r="I637" s="224"/>
      <c r="J637" s="98"/>
      <c r="K637" s="98"/>
      <c r="L637" s="98"/>
      <c r="M637" s="96"/>
      <c r="N637" s="307"/>
      <c r="O637" s="246"/>
      <c r="P637" s="124"/>
      <c r="Q637" s="99"/>
      <c r="R637" s="99"/>
      <c r="S637" s="99"/>
      <c r="T637" s="99"/>
      <c r="U637" s="99"/>
      <c r="V637" s="99"/>
      <c r="W637" s="99"/>
      <c r="X637" s="99"/>
      <c r="Y637" s="100"/>
      <c r="Z637" s="100"/>
      <c r="AA637" s="100"/>
      <c r="AB637" s="99"/>
      <c r="AC637" s="99"/>
      <c r="AD637" s="99"/>
      <c r="AE637" s="99"/>
      <c r="AF637" s="99"/>
      <c r="AG637" s="99"/>
      <c r="AH637" s="99"/>
      <c r="AI637" s="99"/>
      <c r="AJ637" s="100"/>
      <c r="AK637" s="100"/>
      <c r="AL637" s="100"/>
      <c r="AM637" s="99"/>
      <c r="AN637" s="99"/>
      <c r="AO637" s="99"/>
      <c r="AP637" s="99"/>
      <c r="AQ637" s="99"/>
      <c r="AR637" s="99"/>
      <c r="AS637" s="99"/>
      <c r="AT637" s="99"/>
      <c r="AU637" s="99"/>
      <c r="AV637" s="99"/>
      <c r="AW637" s="99"/>
      <c r="AX637" s="100"/>
      <c r="AY637" s="100"/>
      <c r="AZ637" s="101"/>
      <c r="BA637" s="102"/>
      <c r="BB637" s="95"/>
      <c r="BC637" s="95"/>
      <c r="BD637" s="41">
        <v>3</v>
      </c>
      <c r="BE637" s="52">
        <v>38</v>
      </c>
      <c r="BF637" s="103">
        <v>3813</v>
      </c>
      <c r="BG637" s="277"/>
    </row>
    <row r="638" spans="1:59" s="63" customFormat="1" ht="12.75" x14ac:dyDescent="0.2">
      <c r="A638" s="196">
        <v>3</v>
      </c>
      <c r="B638" s="197" t="s">
        <v>108</v>
      </c>
      <c r="C638" s="208">
        <v>38</v>
      </c>
      <c r="D638" s="209" t="s">
        <v>331</v>
      </c>
      <c r="E638" s="210">
        <v>3814</v>
      </c>
      <c r="F638" s="211" t="s">
        <v>388</v>
      </c>
      <c r="G638" s="230"/>
      <c r="H638" s="56"/>
      <c r="I638" s="221"/>
      <c r="J638" s="57"/>
      <c r="K638" s="57"/>
      <c r="L638" s="57"/>
      <c r="M638" s="55"/>
      <c r="N638" s="303"/>
      <c r="O638" s="245"/>
      <c r="P638" s="122"/>
      <c r="Q638" s="122"/>
      <c r="R638" s="122"/>
      <c r="S638" s="122"/>
      <c r="T638" s="122"/>
      <c r="U638" s="122"/>
      <c r="V638" s="122"/>
      <c r="W638" s="122"/>
      <c r="X638" s="122"/>
      <c r="Y638" s="59"/>
      <c r="Z638" s="123"/>
      <c r="AA638" s="123"/>
      <c r="AB638" s="122"/>
      <c r="AC638" s="122"/>
      <c r="AD638" s="122"/>
      <c r="AE638" s="122"/>
      <c r="AF638" s="122"/>
      <c r="AG638" s="122"/>
      <c r="AH638" s="122"/>
      <c r="AI638" s="122"/>
      <c r="AJ638" s="59"/>
      <c r="AK638" s="123"/>
      <c r="AL638" s="123"/>
      <c r="AM638" s="122"/>
      <c r="AN638" s="122"/>
      <c r="AO638" s="122"/>
      <c r="AP638" s="122"/>
      <c r="AQ638" s="122"/>
      <c r="AR638" s="122"/>
      <c r="AS638" s="122"/>
      <c r="AT638" s="122"/>
      <c r="AU638" s="122"/>
      <c r="AV638" s="122"/>
      <c r="AW638" s="58"/>
      <c r="AX638" s="123"/>
      <c r="AY638" s="59"/>
      <c r="AZ638" s="60"/>
      <c r="BA638" s="61"/>
      <c r="BB638" s="54"/>
      <c r="BC638" s="54"/>
      <c r="BD638" s="41">
        <v>3</v>
      </c>
      <c r="BE638" s="52">
        <v>38</v>
      </c>
      <c r="BF638" s="62">
        <v>3814</v>
      </c>
      <c r="BG638" s="274"/>
    </row>
    <row r="639" spans="1:59" s="63" customFormat="1" ht="12.75" x14ac:dyDescent="0.2">
      <c r="A639" s="196">
        <v>3</v>
      </c>
      <c r="B639" s="197" t="s">
        <v>108</v>
      </c>
      <c r="C639" s="208">
        <v>38</v>
      </c>
      <c r="D639" s="209" t="s">
        <v>331</v>
      </c>
      <c r="E639" s="210">
        <v>3814</v>
      </c>
      <c r="F639" s="211" t="s">
        <v>388</v>
      </c>
      <c r="G639" s="230"/>
      <c r="H639" s="56"/>
      <c r="I639" s="221"/>
      <c r="J639" s="57"/>
      <c r="K639" s="57"/>
      <c r="L639" s="57"/>
      <c r="M639" s="55"/>
      <c r="N639" s="303"/>
      <c r="O639" s="245"/>
      <c r="P639" s="122"/>
      <c r="Q639" s="58"/>
      <c r="R639" s="58"/>
      <c r="S639" s="58"/>
      <c r="T639" s="58"/>
      <c r="U639" s="58"/>
      <c r="V639" s="58"/>
      <c r="W639" s="58"/>
      <c r="X639" s="58"/>
      <c r="Y639" s="59"/>
      <c r="Z639" s="59"/>
      <c r="AA639" s="59"/>
      <c r="AB639" s="58"/>
      <c r="AC639" s="58"/>
      <c r="AD639" s="58"/>
      <c r="AE639" s="58"/>
      <c r="AF639" s="58"/>
      <c r="AG639" s="58"/>
      <c r="AH639" s="58"/>
      <c r="AI639" s="58"/>
      <c r="AJ639" s="59"/>
      <c r="AK639" s="59"/>
      <c r="AL639" s="59"/>
      <c r="AM639" s="58"/>
      <c r="AN639" s="58"/>
      <c r="AO639" s="58"/>
      <c r="AP639" s="58"/>
      <c r="AQ639" s="58"/>
      <c r="AR639" s="58"/>
      <c r="AS639" s="58"/>
      <c r="AT639" s="58"/>
      <c r="AU639" s="58"/>
      <c r="AV639" s="58"/>
      <c r="AW639" s="58"/>
      <c r="AX639" s="59"/>
      <c r="AY639" s="59"/>
      <c r="AZ639" s="60"/>
      <c r="BA639" s="61"/>
      <c r="BB639" s="54"/>
      <c r="BC639" s="54"/>
      <c r="BD639" s="41">
        <v>3</v>
      </c>
      <c r="BE639" s="52">
        <v>38</v>
      </c>
      <c r="BF639" s="62">
        <v>3814</v>
      </c>
      <c r="BG639" s="274"/>
    </row>
    <row r="640" spans="1:59" s="63" customFormat="1" ht="12.75" x14ac:dyDescent="0.2">
      <c r="A640" s="196">
        <v>3</v>
      </c>
      <c r="B640" s="197" t="s">
        <v>108</v>
      </c>
      <c r="C640" s="208">
        <v>38</v>
      </c>
      <c r="D640" s="209" t="s">
        <v>331</v>
      </c>
      <c r="E640" s="210">
        <v>3814</v>
      </c>
      <c r="F640" s="211" t="s">
        <v>388</v>
      </c>
      <c r="G640" s="231" t="s">
        <v>1191</v>
      </c>
      <c r="H640" s="65"/>
      <c r="I640" s="222"/>
      <c r="J640" s="66"/>
      <c r="K640" s="66"/>
      <c r="L640" s="66"/>
      <c r="M640" s="64"/>
      <c r="N640" s="308"/>
      <c r="O640" s="309"/>
      <c r="P640" s="127"/>
      <c r="Q640" s="67"/>
      <c r="R640" s="67"/>
      <c r="S640" s="67"/>
      <c r="T640" s="67"/>
      <c r="U640" s="67"/>
      <c r="V640" s="67"/>
      <c r="W640" s="67"/>
      <c r="X640" s="67"/>
      <c r="Y640" s="68"/>
      <c r="Z640" s="68"/>
      <c r="AA640" s="68"/>
      <c r="AB640" s="67"/>
      <c r="AC640" s="67"/>
      <c r="AD640" s="67"/>
      <c r="AE640" s="67"/>
      <c r="AF640" s="67"/>
      <c r="AG640" s="67"/>
      <c r="AH640" s="67"/>
      <c r="AI640" s="67"/>
      <c r="AJ640" s="68"/>
      <c r="AK640" s="68"/>
      <c r="AL640" s="68"/>
      <c r="AM640" s="67"/>
      <c r="AN640" s="67"/>
      <c r="AO640" s="67"/>
      <c r="AP640" s="67"/>
      <c r="AQ640" s="67"/>
      <c r="AR640" s="67"/>
      <c r="AS640" s="67"/>
      <c r="AT640" s="67"/>
      <c r="AU640" s="67"/>
      <c r="AV640" s="67"/>
      <c r="AW640" s="67"/>
      <c r="AX640" s="68"/>
      <c r="AY640" s="68"/>
      <c r="AZ640" s="69"/>
      <c r="BA640" s="70"/>
      <c r="BB640" s="71"/>
      <c r="BC640" s="54"/>
      <c r="BD640" s="41">
        <v>3</v>
      </c>
      <c r="BE640" s="52">
        <v>38</v>
      </c>
      <c r="BF640" s="62">
        <v>3814</v>
      </c>
      <c r="BG640" s="275"/>
    </row>
    <row r="641" spans="1:59" s="63" customFormat="1" ht="12.75" x14ac:dyDescent="0.2">
      <c r="A641" s="196">
        <v>3</v>
      </c>
      <c r="B641" s="197" t="s">
        <v>108</v>
      </c>
      <c r="C641" s="208">
        <v>38</v>
      </c>
      <c r="D641" s="209" t="s">
        <v>331</v>
      </c>
      <c r="E641" s="210">
        <v>3814</v>
      </c>
      <c r="F641" s="211" t="s">
        <v>388</v>
      </c>
      <c r="G641" s="231" t="s">
        <v>1191</v>
      </c>
      <c r="H641" s="72" t="s">
        <v>47</v>
      </c>
      <c r="I641" s="223"/>
      <c r="J641" s="73"/>
      <c r="K641" s="73"/>
      <c r="L641" s="73"/>
      <c r="M641" s="74"/>
      <c r="N641" s="247"/>
      <c r="O641" s="306"/>
      <c r="P641" s="105"/>
      <c r="Q641" s="75"/>
      <c r="R641" s="75"/>
      <c r="S641" s="75"/>
      <c r="T641" s="75"/>
      <c r="U641" s="75"/>
      <c r="V641" s="75"/>
      <c r="W641" s="75"/>
      <c r="X641" s="75"/>
      <c r="Y641" s="76" t="str">
        <f>IF(ISNUMBER(VLOOKUP(Y643,P$7:W$7,MATCH(Y643,P$7:W$7))),VLOOKUP(Y643,P$7:W$7,MATCH(Y643,P$7:W$7)),IF(N645=0,"No Data",IF(Y643&gt;0,"&lt;100",0)))</f>
        <v>&lt;100</v>
      </c>
      <c r="Z641" s="77" t="str">
        <f>IF(ISNUMBER(VLOOKUP(Z645,P$7:W$7,MATCH(Z645,P$7:W$7))),VLOOKUP(Z645,P$7:W$7,MATCH(Z645,P$7:W$7)),IF(N645=0,"No Data",IF(Z645&gt;0,"&lt;100",0)))</f>
        <v>&lt;100</v>
      </c>
      <c r="AA641" s="106">
        <f>IF(ISNUMBER(Z641),Z641,0)</f>
        <v>0</v>
      </c>
      <c r="AB641" s="75"/>
      <c r="AC641" s="75"/>
      <c r="AD641" s="75"/>
      <c r="AE641" s="75"/>
      <c r="AF641" s="75"/>
      <c r="AG641" s="75"/>
      <c r="AH641" s="75"/>
      <c r="AI641" s="75"/>
      <c r="AJ641" s="76">
        <f>IF(ISNUMBER(VLOOKUP(AJ643,AB$7:AH$7,MATCH(AJ643,AB$7:AH$7))),VLOOKUP(AJ643,AB$7:AH$7,MATCH(AJ643,AB$7:AH$7)),IF(N645=0,"No Data",IF(AJ643&gt;0,"&lt;50",0)))</f>
        <v>0</v>
      </c>
      <c r="AK641" s="77">
        <f>IF(ISNUMBER(VLOOKUP(AK645,AB$7:AH$7,MATCH(AK645,AB$7:AH$7))),VLOOKUP(AK645,AB$7:AH$7,MATCH(AK645,AB$7:AH$7)),IF(N645=0,"No Data",IF(AK645&gt;0,"&lt;50",0)))</f>
        <v>0</v>
      </c>
      <c r="AL641" s="106">
        <f>IF(ISNUMBER(AK641),AK641,0)</f>
        <v>0</v>
      </c>
      <c r="AM641" s="75"/>
      <c r="AN641" s="75"/>
      <c r="AO641" s="75"/>
      <c r="AP641" s="75"/>
      <c r="AQ641" s="75"/>
      <c r="AR641" s="75"/>
      <c r="AS641" s="75"/>
      <c r="AT641" s="75"/>
      <c r="AU641" s="75"/>
      <c r="AV641" s="75"/>
      <c r="AW641" s="76">
        <f>IF(ISNUMBER(VLOOKUP(AW643,AM$7:AU$7,MATCH(AW643,AM$7:AU$7))),VLOOKUP(AW643,AM$7:AU$7,MATCH(AW643,AM$7:AU$7)),IF(N645=0,"No Data",IF(AW643&gt;0,"&lt;10",0)))</f>
        <v>500</v>
      </c>
      <c r="AX641" s="77">
        <f>IF(ISNUMBER(VLOOKUP(AX645,AM$7:AU$7,MATCH(AX645,AM$7:AU$7))),VLOOKUP(AX645,AM$7:AU$7,MATCH(AX645,AM$7:AU$7)),IF(N645=0,"No Data",IF(AX645&gt;0,"&lt;10",0)))</f>
        <v>500</v>
      </c>
      <c r="AY641" s="106">
        <f>IF(ISNUMBER(AX641),AX641,0)</f>
        <v>500</v>
      </c>
      <c r="AZ641" s="79"/>
      <c r="BA641" s="80"/>
      <c r="BB641" s="71"/>
      <c r="BC641" s="54"/>
      <c r="BD641" s="41">
        <v>3</v>
      </c>
      <c r="BE641" s="52">
        <v>38</v>
      </c>
      <c r="BF641" s="62">
        <v>3814</v>
      </c>
      <c r="BG641" s="276" t="s">
        <v>47</v>
      </c>
    </row>
    <row r="642" spans="1:59" s="63" customFormat="1" ht="12.75" x14ac:dyDescent="0.2">
      <c r="A642" s="196">
        <v>3</v>
      </c>
      <c r="B642" s="197" t="s">
        <v>108</v>
      </c>
      <c r="C642" s="208">
        <v>38</v>
      </c>
      <c r="D642" s="209" t="s">
        <v>331</v>
      </c>
      <c r="E642" s="210">
        <v>3814</v>
      </c>
      <c r="F642" s="211" t="s">
        <v>388</v>
      </c>
      <c r="G642" s="231" t="s">
        <v>1191</v>
      </c>
      <c r="H642" s="81" t="s">
        <v>48</v>
      </c>
      <c r="I642" s="223"/>
      <c r="J642" s="73"/>
      <c r="K642" s="73"/>
      <c r="L642" s="73"/>
      <c r="M642" s="74"/>
      <c r="N642" s="247"/>
      <c r="O642" s="306"/>
      <c r="P642" s="105"/>
      <c r="Q642" s="75"/>
      <c r="R642" s="75"/>
      <c r="S642" s="75"/>
      <c r="T642" s="75"/>
      <c r="U642" s="75"/>
      <c r="V642" s="75"/>
      <c r="W642" s="75"/>
      <c r="X642" s="75"/>
      <c r="Y642" s="82">
        <f>MIN(X646:X650)</f>
        <v>0</v>
      </c>
      <c r="Z642" s="83"/>
      <c r="AA642" s="83"/>
      <c r="AB642" s="75"/>
      <c r="AC642" s="75"/>
      <c r="AD642" s="75"/>
      <c r="AE642" s="75"/>
      <c r="AF642" s="75"/>
      <c r="AG642" s="75"/>
      <c r="AH642" s="75"/>
      <c r="AI642" s="75"/>
      <c r="AJ642" s="82">
        <f>MIN(AI646:AI650)</f>
        <v>0</v>
      </c>
      <c r="AK642" s="83"/>
      <c r="AL642" s="83"/>
      <c r="AM642" s="75"/>
      <c r="AN642" s="75"/>
      <c r="AO642" s="75"/>
      <c r="AP642" s="75"/>
      <c r="AQ642" s="75"/>
      <c r="AR642" s="75"/>
      <c r="AS642" s="75"/>
      <c r="AT642" s="75"/>
      <c r="AU642" s="75"/>
      <c r="AV642" s="75"/>
      <c r="AW642" s="82">
        <f>MIN(AV646:AV650)</f>
        <v>500</v>
      </c>
      <c r="AX642" s="83"/>
      <c r="AY642" s="83"/>
      <c r="AZ642" s="79"/>
      <c r="BA642" s="80"/>
      <c r="BB642" s="71"/>
      <c r="BC642" s="54"/>
      <c r="BD642" s="41">
        <v>3</v>
      </c>
      <c r="BE642" s="52">
        <v>38</v>
      </c>
      <c r="BF642" s="62">
        <v>3814</v>
      </c>
      <c r="BG642" s="278" t="s">
        <v>48</v>
      </c>
    </row>
    <row r="643" spans="1:59" s="63" customFormat="1" ht="12.75" x14ac:dyDescent="0.2">
      <c r="A643" s="196">
        <v>3</v>
      </c>
      <c r="B643" s="197" t="s">
        <v>108</v>
      </c>
      <c r="C643" s="208">
        <v>38</v>
      </c>
      <c r="D643" s="209" t="s">
        <v>331</v>
      </c>
      <c r="E643" s="210">
        <v>3814</v>
      </c>
      <c r="F643" s="211" t="s">
        <v>388</v>
      </c>
      <c r="G643" s="231" t="s">
        <v>1191</v>
      </c>
      <c r="H643" s="81" t="s">
        <v>49</v>
      </c>
      <c r="I643" s="223"/>
      <c r="J643" s="73"/>
      <c r="K643" s="73"/>
      <c r="L643" s="73"/>
      <c r="M643" s="74"/>
      <c r="N643" s="247"/>
      <c r="O643" s="306"/>
      <c r="P643" s="105"/>
      <c r="Q643" s="75"/>
      <c r="R643" s="75"/>
      <c r="S643" s="75"/>
      <c r="T643" s="75"/>
      <c r="U643" s="75"/>
      <c r="V643" s="75"/>
      <c r="W643" s="75"/>
      <c r="X643" s="75"/>
      <c r="Y643" s="84">
        <f>IF(ISNUMBER(AVERAGE(X646:X650)),AVERAGE(X646:X650),0)</f>
        <v>20</v>
      </c>
      <c r="Z643" s="83"/>
      <c r="AA643" s="83"/>
      <c r="AB643" s="75"/>
      <c r="AC643" s="75"/>
      <c r="AD643" s="75"/>
      <c r="AE643" s="75"/>
      <c r="AF643" s="75"/>
      <c r="AG643" s="75"/>
      <c r="AH643" s="75"/>
      <c r="AI643" s="75"/>
      <c r="AJ643" s="84">
        <f>IF(ISNUMBER(AVERAGE(AI646:AI650)),AVERAGE(AI646:AI650),0)</f>
        <v>0</v>
      </c>
      <c r="AK643" s="83"/>
      <c r="AL643" s="83"/>
      <c r="AM643" s="75"/>
      <c r="AN643" s="75"/>
      <c r="AO643" s="75"/>
      <c r="AP643" s="75"/>
      <c r="AQ643" s="75"/>
      <c r="AR643" s="75"/>
      <c r="AS643" s="75"/>
      <c r="AT643" s="75"/>
      <c r="AU643" s="75"/>
      <c r="AV643" s="75"/>
      <c r="AW643" s="84">
        <f>IF(ISNUMBER(AVERAGE(AV646:AV650)),AVERAGE(AV646:AV650),0)</f>
        <v>800</v>
      </c>
      <c r="AX643" s="83"/>
      <c r="AY643" s="83"/>
      <c r="AZ643" s="79"/>
      <c r="BA643" s="80"/>
      <c r="BB643" s="71"/>
      <c r="BC643" s="54"/>
      <c r="BD643" s="41">
        <v>3</v>
      </c>
      <c r="BE643" s="52">
        <v>38</v>
      </c>
      <c r="BF643" s="62">
        <v>3814</v>
      </c>
      <c r="BG643" s="278" t="s">
        <v>49</v>
      </c>
    </row>
    <row r="644" spans="1:59" s="63" customFormat="1" ht="12.75" x14ac:dyDescent="0.2">
      <c r="A644" s="196">
        <v>3</v>
      </c>
      <c r="B644" s="197" t="s">
        <v>108</v>
      </c>
      <c r="C644" s="208">
        <v>38</v>
      </c>
      <c r="D644" s="209" t="s">
        <v>331</v>
      </c>
      <c r="E644" s="210">
        <v>3814</v>
      </c>
      <c r="F644" s="211" t="s">
        <v>388</v>
      </c>
      <c r="G644" s="231" t="s">
        <v>1191</v>
      </c>
      <c r="H644" s="81" t="s">
        <v>50</v>
      </c>
      <c r="I644" s="223"/>
      <c r="J644" s="73"/>
      <c r="K644" s="73"/>
      <c r="L644" s="73"/>
      <c r="M644" s="74"/>
      <c r="N644" s="247"/>
      <c r="O644" s="306"/>
      <c r="P644" s="105"/>
      <c r="Q644" s="75"/>
      <c r="R644" s="75"/>
      <c r="S644" s="75"/>
      <c r="T644" s="75"/>
      <c r="U644" s="75"/>
      <c r="V644" s="75"/>
      <c r="W644" s="75"/>
      <c r="X644" s="75"/>
      <c r="Y644" s="84">
        <f>MAX(X646:X650)</f>
        <v>100</v>
      </c>
      <c r="Z644" s="83"/>
      <c r="AA644" s="83"/>
      <c r="AB644" s="75"/>
      <c r="AC644" s="75"/>
      <c r="AD644" s="75"/>
      <c r="AE644" s="75"/>
      <c r="AF644" s="75"/>
      <c r="AG644" s="75"/>
      <c r="AH644" s="75"/>
      <c r="AI644" s="75"/>
      <c r="AJ644" s="84">
        <f>MAX(AI646:AI650)</f>
        <v>0</v>
      </c>
      <c r="AK644" s="83"/>
      <c r="AL644" s="83"/>
      <c r="AM644" s="75"/>
      <c r="AN644" s="75"/>
      <c r="AO644" s="75"/>
      <c r="AP644" s="75"/>
      <c r="AQ644" s="75"/>
      <c r="AR644" s="75"/>
      <c r="AS644" s="75"/>
      <c r="AT644" s="75"/>
      <c r="AU644" s="75"/>
      <c r="AV644" s="75"/>
      <c r="AW644" s="84">
        <f>MAX(AV646:AV650)</f>
        <v>1000</v>
      </c>
      <c r="AX644" s="83"/>
      <c r="AY644" s="83"/>
      <c r="AZ644" s="79"/>
      <c r="BA644" s="80"/>
      <c r="BB644" s="71"/>
      <c r="BC644" s="54"/>
      <c r="BD644" s="41">
        <v>3</v>
      </c>
      <c r="BE644" s="52">
        <v>38</v>
      </c>
      <c r="BF644" s="62">
        <v>3814</v>
      </c>
      <c r="BG644" s="278" t="s">
        <v>50</v>
      </c>
    </row>
    <row r="645" spans="1:59" s="63" customFormat="1" ht="12.75" x14ac:dyDescent="0.2">
      <c r="A645" s="196">
        <v>3</v>
      </c>
      <c r="B645" s="197" t="s">
        <v>108</v>
      </c>
      <c r="C645" s="208">
        <v>38</v>
      </c>
      <c r="D645" s="209" t="s">
        <v>331</v>
      </c>
      <c r="E645" s="210">
        <v>3814</v>
      </c>
      <c r="F645" s="211" t="s">
        <v>388</v>
      </c>
      <c r="G645" s="231" t="s">
        <v>1191</v>
      </c>
      <c r="H645" s="85" t="s">
        <v>51</v>
      </c>
      <c r="I645" s="223"/>
      <c r="J645" s="73"/>
      <c r="K645" s="73"/>
      <c r="L645" s="73"/>
      <c r="M645" s="74"/>
      <c r="N645" s="248">
        <f>SUM(N646:N650)</f>
        <v>5</v>
      </c>
      <c r="O645" s="293">
        <f>SUM(O646:O650)</f>
        <v>1</v>
      </c>
      <c r="P645" s="292"/>
      <c r="Q645" s="87"/>
      <c r="R645" s="87"/>
      <c r="S645" s="87"/>
      <c r="T645" s="87"/>
      <c r="U645" s="87"/>
      <c r="V645" s="87"/>
      <c r="W645" s="87"/>
      <c r="X645" s="87"/>
      <c r="Y645" s="88"/>
      <c r="Z645" s="86">
        <f>SUM(Z646:Z650)</f>
        <v>20</v>
      </c>
      <c r="AA645" s="88"/>
      <c r="AB645" s="87"/>
      <c r="AC645" s="87"/>
      <c r="AD645" s="87"/>
      <c r="AE645" s="87"/>
      <c r="AF645" s="87"/>
      <c r="AG645" s="87"/>
      <c r="AH645" s="87"/>
      <c r="AI645" s="87"/>
      <c r="AJ645" s="88"/>
      <c r="AK645" s="86">
        <f>SUM(AK646:AK650)</f>
        <v>0</v>
      </c>
      <c r="AL645" s="88"/>
      <c r="AM645" s="87"/>
      <c r="AN645" s="87"/>
      <c r="AO645" s="87"/>
      <c r="AP645" s="87"/>
      <c r="AQ645" s="87"/>
      <c r="AR645" s="87"/>
      <c r="AS645" s="87"/>
      <c r="AT645" s="87"/>
      <c r="AU645" s="87"/>
      <c r="AV645" s="87"/>
      <c r="AW645" s="112"/>
      <c r="AX645" s="86">
        <f>SUM(AX646:AX650)</f>
        <v>800</v>
      </c>
      <c r="AY645" s="88"/>
      <c r="AZ645" s="79"/>
      <c r="BA645" s="80"/>
      <c r="BB645" s="71"/>
      <c r="BC645" s="54"/>
      <c r="BD645" s="41">
        <v>3</v>
      </c>
      <c r="BE645" s="52">
        <v>38</v>
      </c>
      <c r="BF645" s="62">
        <v>3814</v>
      </c>
      <c r="BG645" s="279" t="s">
        <v>51</v>
      </c>
    </row>
    <row r="646" spans="1:59" s="63" customFormat="1" ht="12.75" x14ac:dyDescent="0.2">
      <c r="A646" s="196">
        <v>3</v>
      </c>
      <c r="B646" s="197" t="s">
        <v>108</v>
      </c>
      <c r="C646" s="208">
        <v>38</v>
      </c>
      <c r="D646" s="209" t="s">
        <v>331</v>
      </c>
      <c r="E646" s="210">
        <v>3814</v>
      </c>
      <c r="F646" s="211" t="s">
        <v>388</v>
      </c>
      <c r="G646" s="231" t="s">
        <v>1191</v>
      </c>
      <c r="H646" s="89" t="s">
        <v>52</v>
      </c>
      <c r="I646" s="90" t="s">
        <v>334</v>
      </c>
      <c r="J646" s="90"/>
      <c r="K646" s="90" t="s">
        <v>64</v>
      </c>
      <c r="L646" s="90" t="s">
        <v>141</v>
      </c>
      <c r="M646" s="91"/>
      <c r="N646" s="312">
        <v>1</v>
      </c>
      <c r="O646" s="313">
        <f>N646/N$645</f>
        <v>0.2</v>
      </c>
      <c r="P646" s="104"/>
      <c r="Q646" s="92"/>
      <c r="R646" s="92"/>
      <c r="S646" s="92"/>
      <c r="T646" s="92"/>
      <c r="U646" s="92"/>
      <c r="V646" s="92"/>
      <c r="W646" s="92"/>
      <c r="X646" s="109">
        <f>P646*P$7+Q646*Q$7+R646*R$7+S646*S$7+T646*T$7+U646*U$7+V646*V$7+W646*W$7</f>
        <v>0</v>
      </c>
      <c r="Y646" s="83"/>
      <c r="Z646" s="110">
        <f>X646*$O646</f>
        <v>0</v>
      </c>
      <c r="AA646" s="111"/>
      <c r="AB646" s="92"/>
      <c r="AC646" s="92"/>
      <c r="AD646" s="92"/>
      <c r="AE646" s="92"/>
      <c r="AF646" s="92"/>
      <c r="AG646" s="92"/>
      <c r="AH646" s="92"/>
      <c r="AI646" s="109">
        <f>AB646*AB$7+AC646*AC$7+AD646*AD$7+AE646*AE$7+AF646*AF$7+AG646*AG$7+AH646*AH$7</f>
        <v>0</v>
      </c>
      <c r="AJ646" s="83"/>
      <c r="AK646" s="110">
        <f>AI646*$O646</f>
        <v>0</v>
      </c>
      <c r="AL646" s="111"/>
      <c r="AM646" s="92"/>
      <c r="AN646" s="92"/>
      <c r="AO646" s="92"/>
      <c r="AP646" s="92"/>
      <c r="AQ646" s="92"/>
      <c r="AR646" s="92"/>
      <c r="AS646" s="92">
        <v>1</v>
      </c>
      <c r="AT646" s="92"/>
      <c r="AU646" s="92"/>
      <c r="AV646" s="109">
        <f>AM646*AM$7+AN646*AN$7+AO646*AO$7+AP646*AP$7+AQ646*AQ$7+AR646*AR$7+AS646*AS$7+AT646*AT$7+AU646*AU$7</f>
        <v>1000</v>
      </c>
      <c r="AW646" s="75"/>
      <c r="AX646" s="110">
        <f>AV646*$O646</f>
        <v>200</v>
      </c>
      <c r="AY646" s="111"/>
      <c r="AZ646" s="93"/>
      <c r="BA646" s="94" t="s">
        <v>131</v>
      </c>
      <c r="BB646" s="71"/>
      <c r="BC646" s="54"/>
      <c r="BD646" s="41">
        <v>3</v>
      </c>
      <c r="BE646" s="52">
        <v>38</v>
      </c>
      <c r="BF646" s="62">
        <v>3814</v>
      </c>
      <c r="BG646" s="280" t="s">
        <v>52</v>
      </c>
    </row>
    <row r="647" spans="1:59" s="63" customFormat="1" ht="12.75" x14ac:dyDescent="0.2">
      <c r="A647" s="196">
        <v>3</v>
      </c>
      <c r="B647" s="197" t="s">
        <v>108</v>
      </c>
      <c r="C647" s="208">
        <v>38</v>
      </c>
      <c r="D647" s="209" t="s">
        <v>331</v>
      </c>
      <c r="E647" s="210">
        <v>3814</v>
      </c>
      <c r="F647" s="211" t="s">
        <v>388</v>
      </c>
      <c r="G647" s="231" t="s">
        <v>1191</v>
      </c>
      <c r="H647" s="89"/>
      <c r="I647" s="90" t="s">
        <v>367</v>
      </c>
      <c r="J647" s="90"/>
      <c r="K647" s="90" t="s">
        <v>64</v>
      </c>
      <c r="L647" s="90" t="s">
        <v>368</v>
      </c>
      <c r="M647" s="91"/>
      <c r="N647" s="312">
        <v>1</v>
      </c>
      <c r="O647" s="313">
        <f>N647/N$645</f>
        <v>0.2</v>
      </c>
      <c r="P647" s="104">
        <v>1</v>
      </c>
      <c r="Q647" s="92"/>
      <c r="R647" s="92"/>
      <c r="S647" s="92"/>
      <c r="T647" s="92"/>
      <c r="U647" s="92"/>
      <c r="V647" s="92"/>
      <c r="W647" s="92"/>
      <c r="X647" s="109">
        <f>P647*P$7+Q647*Q$7+R647*R$7+S647*S$7+T647*T$7+U647*U$7+V647*V$7+W647*W$7</f>
        <v>100</v>
      </c>
      <c r="Y647" s="83"/>
      <c r="Z647" s="110">
        <f>X647*$O647</f>
        <v>20</v>
      </c>
      <c r="AA647" s="111"/>
      <c r="AB647" s="92"/>
      <c r="AC647" s="92"/>
      <c r="AD647" s="92"/>
      <c r="AE647" s="92"/>
      <c r="AF647" s="92"/>
      <c r="AG647" s="92"/>
      <c r="AH647" s="92"/>
      <c r="AI647" s="109">
        <f>AB647*AB$7+AC647*AC$7+AD647*AD$7+AE647*AE$7+AF647*AF$7+AG647*AG$7+AH647*AH$7</f>
        <v>0</v>
      </c>
      <c r="AJ647" s="83"/>
      <c r="AK647" s="110">
        <f>AI647*$O647</f>
        <v>0</v>
      </c>
      <c r="AL647" s="111"/>
      <c r="AM647" s="92"/>
      <c r="AN647" s="92"/>
      <c r="AO647" s="92"/>
      <c r="AP647" s="92"/>
      <c r="AQ647" s="92"/>
      <c r="AR647" s="92">
        <v>1</v>
      </c>
      <c r="AS647" s="92"/>
      <c r="AT647" s="92"/>
      <c r="AU647" s="92"/>
      <c r="AV647" s="109">
        <f>AM647*AM$7+AN647*AN$7+AO647*AO$7+AP647*AP$7+AQ647*AQ$7+AR647*AR$7+AS647*AS$7+AT647*AT$7+AU647*AU$7</f>
        <v>500</v>
      </c>
      <c r="AW647" s="75"/>
      <c r="AX647" s="110">
        <f>AV647*$O647</f>
        <v>100</v>
      </c>
      <c r="AY647" s="111"/>
      <c r="AZ647" s="93"/>
      <c r="BA647" s="94" t="s">
        <v>131</v>
      </c>
      <c r="BB647" s="71"/>
      <c r="BC647" s="54"/>
      <c r="BD647" s="41">
        <v>3</v>
      </c>
      <c r="BE647" s="52">
        <v>38</v>
      </c>
      <c r="BF647" s="62">
        <v>3814</v>
      </c>
      <c r="BG647" s="280" t="s">
        <v>52</v>
      </c>
    </row>
    <row r="648" spans="1:59" s="63" customFormat="1" ht="12.75" x14ac:dyDescent="0.2">
      <c r="A648" s="196">
        <v>3</v>
      </c>
      <c r="B648" s="197" t="s">
        <v>108</v>
      </c>
      <c r="C648" s="208">
        <v>38</v>
      </c>
      <c r="D648" s="209" t="s">
        <v>331</v>
      </c>
      <c r="E648" s="210">
        <v>3814</v>
      </c>
      <c r="F648" s="211" t="s">
        <v>388</v>
      </c>
      <c r="G648" s="231" t="s">
        <v>1191</v>
      </c>
      <c r="H648" s="89"/>
      <c r="I648" s="90" t="s">
        <v>357</v>
      </c>
      <c r="J648" s="90"/>
      <c r="K648" s="90" t="s">
        <v>64</v>
      </c>
      <c r="L648" s="90" t="s">
        <v>358</v>
      </c>
      <c r="M648" s="91"/>
      <c r="N648" s="312">
        <v>1</v>
      </c>
      <c r="O648" s="313">
        <f>N648/N$645</f>
        <v>0.2</v>
      </c>
      <c r="P648" s="104"/>
      <c r="Q648" s="92"/>
      <c r="R648" s="92"/>
      <c r="S648" s="92"/>
      <c r="T648" s="92"/>
      <c r="U648" s="92"/>
      <c r="V648" s="92"/>
      <c r="W648" s="92"/>
      <c r="X648" s="109">
        <f>P648*P$7+Q648*Q$7+R648*R$7+S648*S$7+T648*T$7+U648*U$7+V648*V$7+W648*W$7</f>
        <v>0</v>
      </c>
      <c r="Y648" s="83"/>
      <c r="Z648" s="110">
        <f>X648*$O648</f>
        <v>0</v>
      </c>
      <c r="AA648" s="111"/>
      <c r="AB648" s="92"/>
      <c r="AC648" s="92"/>
      <c r="AD648" s="92"/>
      <c r="AE648" s="92"/>
      <c r="AF648" s="92"/>
      <c r="AG648" s="92"/>
      <c r="AH648" s="92"/>
      <c r="AI648" s="109">
        <f>AB648*AB$7+AC648*AC$7+AD648*AD$7+AE648*AE$7+AF648*AF$7+AG648*AG$7+AH648*AH$7</f>
        <v>0</v>
      </c>
      <c r="AJ648" s="83"/>
      <c r="AK648" s="110">
        <f>AI648*$O648</f>
        <v>0</v>
      </c>
      <c r="AL648" s="111"/>
      <c r="AM648" s="92"/>
      <c r="AN648" s="92"/>
      <c r="AO648" s="92"/>
      <c r="AP648" s="92"/>
      <c r="AQ648" s="92"/>
      <c r="AR648" s="92">
        <v>1</v>
      </c>
      <c r="AS648" s="92"/>
      <c r="AT648" s="92"/>
      <c r="AU648" s="92"/>
      <c r="AV648" s="109">
        <f>AM648*AM$7+AN648*AN$7+AO648*AO$7+AP648*AP$7+AQ648*AQ$7+AR648*AR$7+AS648*AS$7+AT648*AT$7+AU648*AU$7</f>
        <v>500</v>
      </c>
      <c r="AW648" s="75"/>
      <c r="AX648" s="110">
        <f>AV648*$O648</f>
        <v>100</v>
      </c>
      <c r="AY648" s="111"/>
      <c r="AZ648" s="93"/>
      <c r="BA648" s="94" t="s">
        <v>131</v>
      </c>
      <c r="BB648" s="71"/>
      <c r="BC648" s="54"/>
      <c r="BD648" s="41">
        <v>3</v>
      </c>
      <c r="BE648" s="52">
        <v>38</v>
      </c>
      <c r="BF648" s="62">
        <v>3814</v>
      </c>
      <c r="BG648" s="280" t="s">
        <v>52</v>
      </c>
    </row>
    <row r="649" spans="1:59" s="63" customFormat="1" ht="12.75" x14ac:dyDescent="0.2">
      <c r="A649" s="196">
        <v>3</v>
      </c>
      <c r="B649" s="197" t="s">
        <v>108</v>
      </c>
      <c r="C649" s="208">
        <v>38</v>
      </c>
      <c r="D649" s="209" t="s">
        <v>331</v>
      </c>
      <c r="E649" s="210">
        <v>3814</v>
      </c>
      <c r="F649" s="211" t="s">
        <v>388</v>
      </c>
      <c r="G649" s="231" t="s">
        <v>1191</v>
      </c>
      <c r="H649" s="89"/>
      <c r="I649" s="90" t="s">
        <v>362</v>
      </c>
      <c r="J649" s="90"/>
      <c r="K649" s="90" t="s">
        <v>64</v>
      </c>
      <c r="L649" s="90" t="s">
        <v>141</v>
      </c>
      <c r="M649" s="91"/>
      <c r="N649" s="312">
        <v>1</v>
      </c>
      <c r="O649" s="313">
        <f>N649/N$645</f>
        <v>0.2</v>
      </c>
      <c r="P649" s="104"/>
      <c r="Q649" s="92"/>
      <c r="R649" s="92"/>
      <c r="S649" s="92"/>
      <c r="T649" s="92"/>
      <c r="U649" s="92"/>
      <c r="V649" s="92"/>
      <c r="W649" s="92"/>
      <c r="X649" s="109">
        <f>P649*P$7+Q649*Q$7+R649*R$7+S649*S$7+T649*T$7+U649*U$7+V649*V$7+W649*W$7</f>
        <v>0</v>
      </c>
      <c r="Y649" s="83"/>
      <c r="Z649" s="110">
        <f>X649*$O649</f>
        <v>0</v>
      </c>
      <c r="AA649" s="111"/>
      <c r="AB649" s="92"/>
      <c r="AC649" s="92"/>
      <c r="AD649" s="92"/>
      <c r="AE649" s="92"/>
      <c r="AF649" s="92"/>
      <c r="AG649" s="92"/>
      <c r="AH649" s="92"/>
      <c r="AI649" s="109">
        <f>AB649*AB$7+AC649*AC$7+AD649*AD$7+AE649*AE$7+AF649*AF$7+AG649*AG$7+AH649*AH$7</f>
        <v>0</v>
      </c>
      <c r="AJ649" s="83"/>
      <c r="AK649" s="110">
        <f>AI649*$O649</f>
        <v>0</v>
      </c>
      <c r="AL649" s="111"/>
      <c r="AM649" s="92"/>
      <c r="AN649" s="92"/>
      <c r="AO649" s="92"/>
      <c r="AP649" s="92"/>
      <c r="AQ649" s="92"/>
      <c r="AR649" s="92"/>
      <c r="AS649" s="92">
        <v>1</v>
      </c>
      <c r="AT649" s="92"/>
      <c r="AU649" s="92"/>
      <c r="AV649" s="109">
        <f>AM649*AM$7+AN649*AN$7+AO649*AO$7+AP649*AP$7+AQ649*AQ$7+AR649*AR$7+AS649*AS$7+AT649*AT$7+AU649*AU$7</f>
        <v>1000</v>
      </c>
      <c r="AW649" s="75"/>
      <c r="AX649" s="110">
        <f>AV649*$O649</f>
        <v>200</v>
      </c>
      <c r="AY649" s="111"/>
      <c r="AZ649" s="93"/>
      <c r="BA649" s="94" t="s">
        <v>131</v>
      </c>
      <c r="BB649" s="71"/>
      <c r="BC649" s="54"/>
      <c r="BD649" s="41">
        <v>3</v>
      </c>
      <c r="BE649" s="52">
        <v>38</v>
      </c>
      <c r="BF649" s="62">
        <v>3814</v>
      </c>
      <c r="BG649" s="280" t="s">
        <v>52</v>
      </c>
    </row>
    <row r="650" spans="1:59" s="63" customFormat="1" ht="12.75" x14ac:dyDescent="0.2">
      <c r="A650" s="196">
        <v>3</v>
      </c>
      <c r="B650" s="197" t="s">
        <v>108</v>
      </c>
      <c r="C650" s="208">
        <v>38</v>
      </c>
      <c r="D650" s="209" t="s">
        <v>331</v>
      </c>
      <c r="E650" s="210">
        <v>3814</v>
      </c>
      <c r="F650" s="211" t="s">
        <v>388</v>
      </c>
      <c r="G650" s="231" t="s">
        <v>1191</v>
      </c>
      <c r="H650" s="89"/>
      <c r="I650" s="90" t="s">
        <v>389</v>
      </c>
      <c r="J650" s="90"/>
      <c r="K650" s="90" t="s">
        <v>64</v>
      </c>
      <c r="L650" s="90" t="s">
        <v>390</v>
      </c>
      <c r="M650" s="91"/>
      <c r="N650" s="312">
        <v>1</v>
      </c>
      <c r="O650" s="313">
        <f>N650/N$645</f>
        <v>0.2</v>
      </c>
      <c r="P650" s="104"/>
      <c r="Q650" s="92"/>
      <c r="R650" s="92"/>
      <c r="S650" s="92"/>
      <c r="T650" s="92"/>
      <c r="U650" s="92"/>
      <c r="V650" s="92"/>
      <c r="W650" s="92"/>
      <c r="X650" s="109">
        <f>P650*P$7+Q650*Q$7+R650*R$7+S650*S$7+T650*T$7+U650*U$7+V650*V$7+W650*W$7</f>
        <v>0</v>
      </c>
      <c r="Y650" s="83"/>
      <c r="Z650" s="110">
        <f>X650*$O650</f>
        <v>0</v>
      </c>
      <c r="AA650" s="111"/>
      <c r="AB650" s="92"/>
      <c r="AC650" s="92"/>
      <c r="AD650" s="92"/>
      <c r="AE650" s="92"/>
      <c r="AF650" s="92"/>
      <c r="AG650" s="92"/>
      <c r="AH650" s="92"/>
      <c r="AI650" s="109">
        <f>AB650*AB$7+AC650*AC$7+AD650*AD$7+AE650*AE$7+AF650*AF$7+AG650*AG$7+AH650*AH$7</f>
        <v>0</v>
      </c>
      <c r="AJ650" s="83"/>
      <c r="AK650" s="110">
        <f>AI650*$O650</f>
        <v>0</v>
      </c>
      <c r="AL650" s="111"/>
      <c r="AM650" s="92"/>
      <c r="AN650" s="92"/>
      <c r="AO650" s="92"/>
      <c r="AP650" s="92"/>
      <c r="AQ650" s="92"/>
      <c r="AR650" s="92"/>
      <c r="AS650" s="92">
        <v>1</v>
      </c>
      <c r="AT650" s="92"/>
      <c r="AU650" s="92"/>
      <c r="AV650" s="109">
        <f>AM650*AM$7+AN650*AN$7+AO650*AO$7+AP650*AP$7+AQ650*AQ$7+AR650*AR$7+AS650*AS$7+AT650*AT$7+AU650*AU$7</f>
        <v>1000</v>
      </c>
      <c r="AW650" s="75"/>
      <c r="AX650" s="110">
        <f>AV650*$O650</f>
        <v>200</v>
      </c>
      <c r="AY650" s="111"/>
      <c r="AZ650" s="93"/>
      <c r="BA650" s="94" t="s">
        <v>131</v>
      </c>
      <c r="BB650" s="71"/>
      <c r="BC650" s="54"/>
      <c r="BD650" s="41">
        <v>3</v>
      </c>
      <c r="BE650" s="52">
        <v>38</v>
      </c>
      <c r="BF650" s="62">
        <v>3814</v>
      </c>
      <c r="BG650" s="280" t="s">
        <v>52</v>
      </c>
    </row>
    <row r="651" spans="1:59" s="63" customFormat="1" ht="12.75" x14ac:dyDescent="0.2">
      <c r="A651" s="196">
        <v>3</v>
      </c>
      <c r="B651" s="197" t="s">
        <v>108</v>
      </c>
      <c r="C651" s="208">
        <v>38</v>
      </c>
      <c r="D651" s="209" t="s">
        <v>331</v>
      </c>
      <c r="E651" s="210">
        <v>3814</v>
      </c>
      <c r="F651" s="211" t="s">
        <v>388</v>
      </c>
      <c r="G651" s="231" t="s">
        <v>1191</v>
      </c>
      <c r="H651" s="65"/>
      <c r="I651" s="222"/>
      <c r="J651" s="66"/>
      <c r="K651" s="66"/>
      <c r="L651" s="66"/>
      <c r="M651" s="64"/>
      <c r="N651" s="304"/>
      <c r="O651" s="305"/>
      <c r="P651" s="127"/>
      <c r="Q651" s="67"/>
      <c r="R651" s="67"/>
      <c r="S651" s="67"/>
      <c r="T651" s="67"/>
      <c r="U651" s="67"/>
      <c r="V651" s="67"/>
      <c r="W651" s="67"/>
      <c r="X651" s="67"/>
      <c r="Y651" s="68"/>
      <c r="Z651" s="68"/>
      <c r="AA651" s="68"/>
      <c r="AB651" s="67"/>
      <c r="AC651" s="67"/>
      <c r="AD651" s="67"/>
      <c r="AE651" s="67"/>
      <c r="AF651" s="67"/>
      <c r="AG651" s="67"/>
      <c r="AH651" s="67"/>
      <c r="AI651" s="67"/>
      <c r="AJ651" s="68"/>
      <c r="AK651" s="68"/>
      <c r="AL651" s="68"/>
      <c r="AM651" s="67"/>
      <c r="AN651" s="67"/>
      <c r="AO651" s="67"/>
      <c r="AP651" s="67"/>
      <c r="AQ651" s="67"/>
      <c r="AR651" s="67"/>
      <c r="AS651" s="67"/>
      <c r="AT651" s="67"/>
      <c r="AU651" s="67"/>
      <c r="AV651" s="67"/>
      <c r="AW651" s="67"/>
      <c r="AX651" s="68"/>
      <c r="AY651" s="68"/>
      <c r="AZ651" s="69"/>
      <c r="BA651" s="70"/>
      <c r="BB651" s="71"/>
      <c r="BC651" s="54"/>
      <c r="BD651" s="41">
        <v>3</v>
      </c>
      <c r="BE651" s="52">
        <v>38</v>
      </c>
      <c r="BF651" s="62">
        <v>3814</v>
      </c>
      <c r="BG651" s="275"/>
    </row>
    <row r="652" spans="1:59" s="63" customFormat="1" ht="12.75" x14ac:dyDescent="0.2">
      <c r="A652" s="196">
        <v>3</v>
      </c>
      <c r="B652" s="197" t="s">
        <v>108</v>
      </c>
      <c r="C652" s="208">
        <v>38</v>
      </c>
      <c r="D652" s="209" t="s">
        <v>331</v>
      </c>
      <c r="E652" s="210">
        <v>3814</v>
      </c>
      <c r="F652" s="211" t="s">
        <v>388</v>
      </c>
      <c r="G652" s="230"/>
      <c r="H652" s="56"/>
      <c r="I652" s="221"/>
      <c r="J652" s="57"/>
      <c r="K652" s="57"/>
      <c r="L652" s="57"/>
      <c r="M652" s="55"/>
      <c r="N652" s="303"/>
      <c r="O652" s="245"/>
      <c r="P652" s="122"/>
      <c r="Q652" s="58"/>
      <c r="R652" s="58"/>
      <c r="S652" s="58"/>
      <c r="T652" s="58"/>
      <c r="U652" s="58"/>
      <c r="V652" s="58"/>
      <c r="W652" s="58"/>
      <c r="X652" s="58"/>
      <c r="Y652" s="59"/>
      <c r="Z652" s="59"/>
      <c r="AA652" s="59"/>
      <c r="AB652" s="58"/>
      <c r="AC652" s="58"/>
      <c r="AD652" s="58"/>
      <c r="AE652" s="58"/>
      <c r="AF652" s="58"/>
      <c r="AG652" s="58"/>
      <c r="AH652" s="58"/>
      <c r="AI652" s="58"/>
      <c r="AJ652" s="59"/>
      <c r="AK652" s="59"/>
      <c r="AL652" s="59"/>
      <c r="AM652" s="58"/>
      <c r="AN652" s="58"/>
      <c r="AO652" s="58"/>
      <c r="AP652" s="58"/>
      <c r="AQ652" s="58"/>
      <c r="AR652" s="58"/>
      <c r="AS652" s="58"/>
      <c r="AT652" s="58"/>
      <c r="AU652" s="58"/>
      <c r="AV652" s="58"/>
      <c r="AW652" s="58"/>
      <c r="AX652" s="59"/>
      <c r="AY652" s="59"/>
      <c r="AZ652" s="60"/>
      <c r="BA652" s="61"/>
      <c r="BB652" s="54"/>
      <c r="BC652" s="54"/>
      <c r="BD652" s="41">
        <v>3</v>
      </c>
      <c r="BE652" s="52">
        <v>38</v>
      </c>
      <c r="BF652" s="62">
        <v>3814</v>
      </c>
      <c r="BG652" s="274"/>
    </row>
    <row r="653" spans="1:59" s="63" customFormat="1" ht="12.75" x14ac:dyDescent="0.2">
      <c r="A653" s="196">
        <v>3</v>
      </c>
      <c r="B653" s="197" t="s">
        <v>108</v>
      </c>
      <c r="C653" s="208">
        <v>38</v>
      </c>
      <c r="D653" s="209" t="s">
        <v>331</v>
      </c>
      <c r="E653" s="212">
        <v>3821</v>
      </c>
      <c r="F653" s="213" t="s">
        <v>391</v>
      </c>
      <c r="G653" s="232"/>
      <c r="H653" s="97"/>
      <c r="I653" s="224"/>
      <c r="J653" s="98"/>
      <c r="K653" s="98"/>
      <c r="L653" s="98"/>
      <c r="M653" s="96"/>
      <c r="N653" s="307"/>
      <c r="O653" s="246"/>
      <c r="P653" s="124"/>
      <c r="Q653" s="124"/>
      <c r="R653" s="124"/>
      <c r="S653" s="124"/>
      <c r="T653" s="124"/>
      <c r="U653" s="124"/>
      <c r="V653" s="124"/>
      <c r="W653" s="124"/>
      <c r="X653" s="124"/>
      <c r="Y653" s="100"/>
      <c r="Z653" s="125"/>
      <c r="AA653" s="125"/>
      <c r="AB653" s="124"/>
      <c r="AC653" s="124"/>
      <c r="AD653" s="124"/>
      <c r="AE653" s="124"/>
      <c r="AF653" s="124"/>
      <c r="AG653" s="124"/>
      <c r="AH653" s="124"/>
      <c r="AI653" s="124"/>
      <c r="AJ653" s="100"/>
      <c r="AK653" s="125"/>
      <c r="AL653" s="125"/>
      <c r="AM653" s="124"/>
      <c r="AN653" s="124"/>
      <c r="AO653" s="124"/>
      <c r="AP653" s="124"/>
      <c r="AQ653" s="124"/>
      <c r="AR653" s="124"/>
      <c r="AS653" s="124"/>
      <c r="AT653" s="124"/>
      <c r="AU653" s="124"/>
      <c r="AV653" s="124"/>
      <c r="AW653" s="99"/>
      <c r="AX653" s="125"/>
      <c r="AY653" s="100"/>
      <c r="AZ653" s="101"/>
      <c r="BA653" s="102"/>
      <c r="BB653" s="95"/>
      <c r="BC653" s="95"/>
      <c r="BD653" s="41">
        <v>3</v>
      </c>
      <c r="BE653" s="52">
        <v>38</v>
      </c>
      <c r="BF653" s="103">
        <v>3821</v>
      </c>
      <c r="BG653" s="277"/>
    </row>
    <row r="654" spans="1:59" s="63" customFormat="1" ht="12.75" x14ac:dyDescent="0.2">
      <c r="A654" s="196">
        <v>3</v>
      </c>
      <c r="B654" s="197" t="s">
        <v>108</v>
      </c>
      <c r="C654" s="208">
        <v>38</v>
      </c>
      <c r="D654" s="209" t="s">
        <v>331</v>
      </c>
      <c r="E654" s="212">
        <v>3821</v>
      </c>
      <c r="F654" s="213" t="s">
        <v>391</v>
      </c>
      <c r="G654" s="232"/>
      <c r="H654" s="97"/>
      <c r="I654" s="224"/>
      <c r="J654" s="98"/>
      <c r="K654" s="98"/>
      <c r="L654" s="98"/>
      <c r="M654" s="96"/>
      <c r="N654" s="307"/>
      <c r="O654" s="246"/>
      <c r="P654" s="124"/>
      <c r="Q654" s="99"/>
      <c r="R654" s="99"/>
      <c r="S654" s="99"/>
      <c r="T654" s="99"/>
      <c r="U654" s="99"/>
      <c r="V654" s="99"/>
      <c r="W654" s="99"/>
      <c r="X654" s="99"/>
      <c r="Y654" s="100"/>
      <c r="Z654" s="100"/>
      <c r="AA654" s="100"/>
      <c r="AB654" s="99"/>
      <c r="AC654" s="99"/>
      <c r="AD654" s="99"/>
      <c r="AE654" s="99"/>
      <c r="AF654" s="99"/>
      <c r="AG654" s="99"/>
      <c r="AH654" s="99"/>
      <c r="AI654" s="99"/>
      <c r="AJ654" s="100"/>
      <c r="AK654" s="100"/>
      <c r="AL654" s="100"/>
      <c r="AM654" s="99"/>
      <c r="AN654" s="99"/>
      <c r="AO654" s="99"/>
      <c r="AP654" s="99"/>
      <c r="AQ654" s="99"/>
      <c r="AR654" s="99"/>
      <c r="AS654" s="99"/>
      <c r="AT654" s="99"/>
      <c r="AU654" s="99"/>
      <c r="AV654" s="99"/>
      <c r="AW654" s="99"/>
      <c r="AX654" s="100"/>
      <c r="AY654" s="100"/>
      <c r="AZ654" s="101"/>
      <c r="BA654" s="102"/>
      <c r="BB654" s="95"/>
      <c r="BC654" s="95"/>
      <c r="BD654" s="41">
        <v>3</v>
      </c>
      <c r="BE654" s="52">
        <v>38</v>
      </c>
      <c r="BF654" s="103">
        <v>3821</v>
      </c>
      <c r="BG654" s="277"/>
    </row>
    <row r="655" spans="1:59" s="63" customFormat="1" ht="12.75" x14ac:dyDescent="0.2">
      <c r="A655" s="196">
        <v>3</v>
      </c>
      <c r="B655" s="197" t="s">
        <v>108</v>
      </c>
      <c r="C655" s="208">
        <v>38</v>
      </c>
      <c r="D655" s="209" t="s">
        <v>331</v>
      </c>
      <c r="E655" s="212">
        <v>3821</v>
      </c>
      <c r="F655" s="213" t="s">
        <v>391</v>
      </c>
      <c r="G655" s="231" t="s">
        <v>1191</v>
      </c>
      <c r="H655" s="65"/>
      <c r="I655" s="222"/>
      <c r="J655" s="66"/>
      <c r="K655" s="66"/>
      <c r="L655" s="66"/>
      <c r="M655" s="64"/>
      <c r="N655" s="304"/>
      <c r="O655" s="305"/>
      <c r="P655" s="127"/>
      <c r="Q655" s="67"/>
      <c r="R655" s="67"/>
      <c r="S655" s="67"/>
      <c r="T655" s="67"/>
      <c r="U655" s="67"/>
      <c r="V655" s="67"/>
      <c r="W655" s="67"/>
      <c r="X655" s="67"/>
      <c r="Y655" s="68"/>
      <c r="Z655" s="68"/>
      <c r="AA655" s="68"/>
      <c r="AB655" s="67"/>
      <c r="AC655" s="67"/>
      <c r="AD655" s="67"/>
      <c r="AE655" s="67"/>
      <c r="AF655" s="67"/>
      <c r="AG655" s="67"/>
      <c r="AH655" s="67"/>
      <c r="AI655" s="67"/>
      <c r="AJ655" s="68"/>
      <c r="AK655" s="68"/>
      <c r="AL655" s="68"/>
      <c r="AM655" s="67"/>
      <c r="AN655" s="67"/>
      <c r="AO655" s="67"/>
      <c r="AP655" s="67"/>
      <c r="AQ655" s="67"/>
      <c r="AR655" s="67"/>
      <c r="AS655" s="67"/>
      <c r="AT655" s="67"/>
      <c r="AU655" s="67"/>
      <c r="AV655" s="67"/>
      <c r="AW655" s="67"/>
      <c r="AX655" s="68"/>
      <c r="AY655" s="68"/>
      <c r="AZ655" s="69"/>
      <c r="BA655" s="70"/>
      <c r="BB655" s="71"/>
      <c r="BC655" s="95"/>
      <c r="BD655" s="41">
        <v>3</v>
      </c>
      <c r="BE655" s="52">
        <v>38</v>
      </c>
      <c r="BF655" s="103">
        <v>3821</v>
      </c>
      <c r="BG655" s="275"/>
    </row>
    <row r="656" spans="1:59" s="63" customFormat="1" ht="12.75" x14ac:dyDescent="0.2">
      <c r="A656" s="196">
        <v>3</v>
      </c>
      <c r="B656" s="197" t="s">
        <v>108</v>
      </c>
      <c r="C656" s="208">
        <v>38</v>
      </c>
      <c r="D656" s="209" t="s">
        <v>331</v>
      </c>
      <c r="E656" s="212">
        <v>3821</v>
      </c>
      <c r="F656" s="213" t="s">
        <v>391</v>
      </c>
      <c r="G656" s="231" t="s">
        <v>1191</v>
      </c>
      <c r="H656" s="72" t="s">
        <v>47</v>
      </c>
      <c r="I656" s="223"/>
      <c r="J656" s="73"/>
      <c r="K656" s="73"/>
      <c r="L656" s="73"/>
      <c r="M656" s="74"/>
      <c r="N656" s="247"/>
      <c r="O656" s="306"/>
      <c r="P656" s="105"/>
      <c r="Q656" s="75"/>
      <c r="R656" s="75"/>
      <c r="S656" s="75"/>
      <c r="T656" s="75"/>
      <c r="U656" s="75"/>
      <c r="V656" s="75"/>
      <c r="W656" s="75"/>
      <c r="X656" s="75"/>
      <c r="Y656" s="76" t="str">
        <f>IF(ISNUMBER(VLOOKUP(Y658,P$7:W$7,MATCH(Y658,P$7:W$7))),VLOOKUP(Y658,P$7:W$7,MATCH(Y658,P$7:W$7)),IF(N660=0,"No Data",IF(Y658&gt;0,"&lt;100",0)))</f>
        <v>&lt;100</v>
      </c>
      <c r="Z656" s="77" t="str">
        <f>IF(ISNUMBER(VLOOKUP(Z660,P$7:W$7,MATCH(Z660,P$7:W$7))),VLOOKUP(Z660,P$7:W$7,MATCH(Z660,P$7:W$7)),IF(N660=0,"No Data",IF(Z660&gt;0,"&lt;100",0)))</f>
        <v>&lt;100</v>
      </c>
      <c r="AA656" s="106">
        <f>IF(ISNUMBER(Z656),Z656,0)</f>
        <v>0</v>
      </c>
      <c r="AB656" s="75"/>
      <c r="AC656" s="75"/>
      <c r="AD656" s="75"/>
      <c r="AE656" s="75"/>
      <c r="AF656" s="75"/>
      <c r="AG656" s="75"/>
      <c r="AH656" s="75"/>
      <c r="AI656" s="75"/>
      <c r="AJ656" s="76">
        <f>IF(ISNUMBER(VLOOKUP(AJ658,AB$7:AH$7,MATCH(AJ658,AB$7:AH$7))),VLOOKUP(AJ658,AB$7:AH$7,MATCH(AJ658,AB$7:AH$7)),IF(N660=0,"No Data",IF(AJ658&gt;0,"&lt;50",0)))</f>
        <v>0</v>
      </c>
      <c r="AK656" s="77">
        <f>IF(ISNUMBER(VLOOKUP(AK660,AB$7:AH$7,MATCH(AK660,AB$7:AH$7))),VLOOKUP(AK660,AB$7:AH$7,MATCH(AK660,AB$7:AH$7)),IF(N660=0,"No Data",IF(AK660&gt;0,"&lt;50",0)))</f>
        <v>0</v>
      </c>
      <c r="AL656" s="106">
        <f>IF(ISNUMBER(AK656),AK656,0)</f>
        <v>0</v>
      </c>
      <c r="AM656" s="75"/>
      <c r="AN656" s="75"/>
      <c r="AO656" s="75"/>
      <c r="AP656" s="75"/>
      <c r="AQ656" s="75"/>
      <c r="AR656" s="75"/>
      <c r="AS656" s="75"/>
      <c r="AT656" s="75"/>
      <c r="AU656" s="75"/>
      <c r="AV656" s="75"/>
      <c r="AW656" s="76">
        <f>IF(ISNUMBER(VLOOKUP(AW658,AM$7:AU$7,MATCH(AW658,AM$7:AU$7))),VLOOKUP(AW658,AM$7:AU$7,MATCH(AW658,AM$7:AU$7)),IF(N660=0,"No Data",IF(AW658&gt;0,"&lt;10",0)))</f>
        <v>500</v>
      </c>
      <c r="AX656" s="77">
        <f>IF(ISNUMBER(VLOOKUP(AX660,AM$7:AU$7,MATCH(AX660,AM$7:AU$7))),VLOOKUP(AX660,AM$7:AU$7,MATCH(AX660,AM$7:AU$7)),IF(N660=0,"No Data",IF(AX660&gt;0,"&lt;10",0)))</f>
        <v>500</v>
      </c>
      <c r="AY656" s="106">
        <f>IF(ISNUMBER(AX656),AX656,0)</f>
        <v>500</v>
      </c>
      <c r="AZ656" s="79"/>
      <c r="BA656" s="80"/>
      <c r="BB656" s="71"/>
      <c r="BC656" s="95"/>
      <c r="BD656" s="41">
        <v>3</v>
      </c>
      <c r="BE656" s="52">
        <v>38</v>
      </c>
      <c r="BF656" s="103">
        <v>3821</v>
      </c>
      <c r="BG656" s="276" t="s">
        <v>47</v>
      </c>
    </row>
    <row r="657" spans="1:59" s="63" customFormat="1" ht="12.75" x14ac:dyDescent="0.2">
      <c r="A657" s="196">
        <v>3</v>
      </c>
      <c r="B657" s="197" t="s">
        <v>108</v>
      </c>
      <c r="C657" s="208">
        <v>38</v>
      </c>
      <c r="D657" s="209" t="s">
        <v>331</v>
      </c>
      <c r="E657" s="212">
        <v>3821</v>
      </c>
      <c r="F657" s="213" t="s">
        <v>391</v>
      </c>
      <c r="G657" s="231" t="s">
        <v>1191</v>
      </c>
      <c r="H657" s="81" t="s">
        <v>48</v>
      </c>
      <c r="I657" s="223"/>
      <c r="J657" s="73"/>
      <c r="K657" s="73"/>
      <c r="L657" s="73"/>
      <c r="M657" s="74"/>
      <c r="N657" s="247"/>
      <c r="O657" s="306"/>
      <c r="P657" s="105"/>
      <c r="Q657" s="75"/>
      <c r="R657" s="75"/>
      <c r="S657" s="75"/>
      <c r="T657" s="75"/>
      <c r="U657" s="75"/>
      <c r="V657" s="75"/>
      <c r="W657" s="75"/>
      <c r="X657" s="75"/>
      <c r="Y657" s="82">
        <f>MIN(X661:X669)</f>
        <v>0</v>
      </c>
      <c r="Z657" s="83"/>
      <c r="AA657" s="83"/>
      <c r="AB657" s="75"/>
      <c r="AC657" s="75"/>
      <c r="AD657" s="75"/>
      <c r="AE657" s="75"/>
      <c r="AF657" s="75"/>
      <c r="AG657" s="75"/>
      <c r="AH657" s="75"/>
      <c r="AI657" s="75"/>
      <c r="AJ657" s="82">
        <f>MIN(AI661:AI669)</f>
        <v>0</v>
      </c>
      <c r="AK657" s="83"/>
      <c r="AL657" s="83"/>
      <c r="AM657" s="75"/>
      <c r="AN657" s="75"/>
      <c r="AO657" s="75"/>
      <c r="AP657" s="75"/>
      <c r="AQ657" s="75"/>
      <c r="AR657" s="75"/>
      <c r="AS657" s="75"/>
      <c r="AT657" s="75"/>
      <c r="AU657" s="75"/>
      <c r="AV657" s="75"/>
      <c r="AW657" s="82">
        <f>MIN(AV661:AV669)</f>
        <v>500</v>
      </c>
      <c r="AX657" s="83"/>
      <c r="AY657" s="83"/>
      <c r="AZ657" s="79"/>
      <c r="BA657" s="80"/>
      <c r="BB657" s="71"/>
      <c r="BC657" s="95"/>
      <c r="BD657" s="41">
        <v>3</v>
      </c>
      <c r="BE657" s="52">
        <v>38</v>
      </c>
      <c r="BF657" s="103">
        <v>3821</v>
      </c>
      <c r="BG657" s="278" t="s">
        <v>48</v>
      </c>
    </row>
    <row r="658" spans="1:59" s="63" customFormat="1" ht="12.75" x14ac:dyDescent="0.2">
      <c r="A658" s="196">
        <v>3</v>
      </c>
      <c r="B658" s="197" t="s">
        <v>108</v>
      </c>
      <c r="C658" s="208">
        <v>38</v>
      </c>
      <c r="D658" s="209" t="s">
        <v>331</v>
      </c>
      <c r="E658" s="212">
        <v>3821</v>
      </c>
      <c r="F658" s="213" t="s">
        <v>391</v>
      </c>
      <c r="G658" s="231" t="s">
        <v>1191</v>
      </c>
      <c r="H658" s="81" t="s">
        <v>49</v>
      </c>
      <c r="I658" s="223"/>
      <c r="J658" s="73"/>
      <c r="K658" s="73"/>
      <c r="L658" s="73"/>
      <c r="M658" s="74"/>
      <c r="N658" s="247"/>
      <c r="O658" s="306"/>
      <c r="P658" s="105"/>
      <c r="Q658" s="75"/>
      <c r="R658" s="75"/>
      <c r="S658" s="75"/>
      <c r="T658" s="75"/>
      <c r="U658" s="75"/>
      <c r="V658" s="75"/>
      <c r="W658" s="75"/>
      <c r="X658" s="75"/>
      <c r="Y658" s="84">
        <f>IF(ISNUMBER(AVERAGE(X661:X669)),AVERAGE(X661:X669),0)</f>
        <v>33.333333333333336</v>
      </c>
      <c r="Z658" s="83"/>
      <c r="AA658" s="83"/>
      <c r="AB658" s="75"/>
      <c r="AC658" s="75"/>
      <c r="AD658" s="75"/>
      <c r="AE658" s="75"/>
      <c r="AF658" s="75"/>
      <c r="AG658" s="75"/>
      <c r="AH658" s="75"/>
      <c r="AI658" s="75"/>
      <c r="AJ658" s="84">
        <f>IF(ISNUMBER(AVERAGE(AI661:AI669)),AVERAGE(AI661:AI669),0)</f>
        <v>0</v>
      </c>
      <c r="AK658" s="83"/>
      <c r="AL658" s="83"/>
      <c r="AM658" s="75"/>
      <c r="AN658" s="75"/>
      <c r="AO658" s="75"/>
      <c r="AP658" s="75"/>
      <c r="AQ658" s="75"/>
      <c r="AR658" s="75"/>
      <c r="AS658" s="75"/>
      <c r="AT658" s="75"/>
      <c r="AU658" s="75"/>
      <c r="AV658" s="75"/>
      <c r="AW658" s="84">
        <f>IF(ISNUMBER(AVERAGE(AV661:AV669)),AVERAGE(AV661:AV669),0)</f>
        <v>888.88888888888891</v>
      </c>
      <c r="AX658" s="83"/>
      <c r="AY658" s="83"/>
      <c r="AZ658" s="79"/>
      <c r="BA658" s="80"/>
      <c r="BB658" s="71"/>
      <c r="BC658" s="95"/>
      <c r="BD658" s="41">
        <v>3</v>
      </c>
      <c r="BE658" s="52">
        <v>38</v>
      </c>
      <c r="BF658" s="103">
        <v>3821</v>
      </c>
      <c r="BG658" s="278" t="s">
        <v>49</v>
      </c>
    </row>
    <row r="659" spans="1:59" s="63" customFormat="1" ht="12.75" x14ac:dyDescent="0.2">
      <c r="A659" s="196">
        <v>3</v>
      </c>
      <c r="B659" s="197" t="s">
        <v>108</v>
      </c>
      <c r="C659" s="208">
        <v>38</v>
      </c>
      <c r="D659" s="209" t="s">
        <v>331</v>
      </c>
      <c r="E659" s="212">
        <v>3821</v>
      </c>
      <c r="F659" s="213" t="s">
        <v>391</v>
      </c>
      <c r="G659" s="231" t="s">
        <v>1191</v>
      </c>
      <c r="H659" s="81" t="s">
        <v>50</v>
      </c>
      <c r="I659" s="223"/>
      <c r="J659" s="73"/>
      <c r="K659" s="73"/>
      <c r="L659" s="73"/>
      <c r="M659" s="74"/>
      <c r="N659" s="247"/>
      <c r="O659" s="306"/>
      <c r="P659" s="105"/>
      <c r="Q659" s="75"/>
      <c r="R659" s="75"/>
      <c r="S659" s="75"/>
      <c r="T659" s="75"/>
      <c r="U659" s="75"/>
      <c r="V659" s="75"/>
      <c r="W659" s="75"/>
      <c r="X659" s="75"/>
      <c r="Y659" s="84">
        <f>MAX(X661:X669)</f>
        <v>100</v>
      </c>
      <c r="Z659" s="83"/>
      <c r="AA659" s="83"/>
      <c r="AB659" s="75"/>
      <c r="AC659" s="75"/>
      <c r="AD659" s="75"/>
      <c r="AE659" s="75"/>
      <c r="AF659" s="75"/>
      <c r="AG659" s="75"/>
      <c r="AH659" s="75"/>
      <c r="AI659" s="75"/>
      <c r="AJ659" s="84">
        <f>MAX(AI661:AI669)</f>
        <v>0</v>
      </c>
      <c r="AK659" s="83"/>
      <c r="AL659" s="83"/>
      <c r="AM659" s="75"/>
      <c r="AN659" s="75"/>
      <c r="AO659" s="75"/>
      <c r="AP659" s="75"/>
      <c r="AQ659" s="75"/>
      <c r="AR659" s="75"/>
      <c r="AS659" s="75"/>
      <c r="AT659" s="75"/>
      <c r="AU659" s="75"/>
      <c r="AV659" s="75"/>
      <c r="AW659" s="84">
        <f>MAX(AV661:AV669)</f>
        <v>1000</v>
      </c>
      <c r="AX659" s="83"/>
      <c r="AY659" s="83"/>
      <c r="AZ659" s="79"/>
      <c r="BA659" s="80"/>
      <c r="BB659" s="71"/>
      <c r="BC659" s="95"/>
      <c r="BD659" s="41">
        <v>3</v>
      </c>
      <c r="BE659" s="52">
        <v>38</v>
      </c>
      <c r="BF659" s="103">
        <v>3821</v>
      </c>
      <c r="BG659" s="278" t="s">
        <v>50</v>
      </c>
    </row>
    <row r="660" spans="1:59" s="63" customFormat="1" ht="12.75" x14ac:dyDescent="0.2">
      <c r="A660" s="196">
        <v>3</v>
      </c>
      <c r="B660" s="197" t="s">
        <v>108</v>
      </c>
      <c r="C660" s="208">
        <v>38</v>
      </c>
      <c r="D660" s="209" t="s">
        <v>331</v>
      </c>
      <c r="E660" s="212">
        <v>3821</v>
      </c>
      <c r="F660" s="213" t="s">
        <v>391</v>
      </c>
      <c r="G660" s="231" t="s">
        <v>1191</v>
      </c>
      <c r="H660" s="85" t="s">
        <v>51</v>
      </c>
      <c r="I660" s="223"/>
      <c r="J660" s="73"/>
      <c r="K660" s="73"/>
      <c r="L660" s="73"/>
      <c r="M660" s="74"/>
      <c r="N660" s="248">
        <f>SUM(N661:N669)</f>
        <v>9</v>
      </c>
      <c r="O660" s="293">
        <f>SUM(O661:O669)</f>
        <v>1.0000000000000002</v>
      </c>
      <c r="P660" s="292"/>
      <c r="Q660" s="87"/>
      <c r="R660" s="87"/>
      <c r="S660" s="87"/>
      <c r="T660" s="87"/>
      <c r="U660" s="87"/>
      <c r="V660" s="87"/>
      <c r="W660" s="87"/>
      <c r="X660" s="87"/>
      <c r="Y660" s="88"/>
      <c r="Z660" s="119">
        <f>SUM(Z661:Z669)</f>
        <v>33.333333333333329</v>
      </c>
      <c r="AA660" s="120"/>
      <c r="AB660" s="111"/>
      <c r="AC660" s="111"/>
      <c r="AD660" s="111"/>
      <c r="AE660" s="111"/>
      <c r="AF660" s="111"/>
      <c r="AG660" s="111"/>
      <c r="AH660" s="111"/>
      <c r="AI660" s="111"/>
      <c r="AJ660" s="120"/>
      <c r="AK660" s="119">
        <f>SUM(AK661:AK669)</f>
        <v>0</v>
      </c>
      <c r="AL660" s="120"/>
      <c r="AM660" s="111"/>
      <c r="AN660" s="111"/>
      <c r="AO660" s="111"/>
      <c r="AP660" s="111"/>
      <c r="AQ660" s="111"/>
      <c r="AR660" s="111"/>
      <c r="AS660" s="111"/>
      <c r="AT660" s="111"/>
      <c r="AU660" s="111"/>
      <c r="AV660" s="111"/>
      <c r="AW660" s="120"/>
      <c r="AX660" s="119">
        <f>SUM(AX661:AX669)</f>
        <v>888.8888888888888</v>
      </c>
      <c r="AY660" s="88"/>
      <c r="AZ660" s="79"/>
      <c r="BA660" s="80"/>
      <c r="BB660" s="71"/>
      <c r="BC660" s="95"/>
      <c r="BD660" s="41">
        <v>3</v>
      </c>
      <c r="BE660" s="52">
        <v>38</v>
      </c>
      <c r="BF660" s="103">
        <v>3821</v>
      </c>
      <c r="BG660" s="279" t="s">
        <v>51</v>
      </c>
    </row>
    <row r="661" spans="1:59" s="63" customFormat="1" ht="12.75" x14ac:dyDescent="0.2">
      <c r="A661" s="196">
        <v>3</v>
      </c>
      <c r="B661" s="197" t="s">
        <v>108</v>
      </c>
      <c r="C661" s="208">
        <v>38</v>
      </c>
      <c r="D661" s="209" t="s">
        <v>331</v>
      </c>
      <c r="E661" s="212">
        <v>3821</v>
      </c>
      <c r="F661" s="213" t="s">
        <v>391</v>
      </c>
      <c r="G661" s="231" t="s">
        <v>1191</v>
      </c>
      <c r="H661" s="89" t="s">
        <v>52</v>
      </c>
      <c r="I661" s="90" t="s">
        <v>357</v>
      </c>
      <c r="J661" s="90"/>
      <c r="K661" s="90" t="s">
        <v>64</v>
      </c>
      <c r="L661" s="90" t="s">
        <v>358</v>
      </c>
      <c r="M661" s="91"/>
      <c r="N661" s="312">
        <v>1</v>
      </c>
      <c r="O661" s="313">
        <f>N661/N$660</f>
        <v>0.1111111111111111</v>
      </c>
      <c r="P661" s="104"/>
      <c r="Q661" s="92"/>
      <c r="R661" s="92"/>
      <c r="S661" s="92"/>
      <c r="T661" s="92"/>
      <c r="U661" s="92"/>
      <c r="V661" s="92"/>
      <c r="W661" s="92"/>
      <c r="X661" s="109">
        <f t="shared" ref="X661:X669" si="81">P661*P$7+Q661*Q$7+R661*R$7+S661*S$7+T661*T$7+U661*U$7+V661*V$7+W661*W$7</f>
        <v>0</v>
      </c>
      <c r="Y661" s="83"/>
      <c r="Z661" s="110">
        <f t="shared" ref="Z661:Z669" si="82">X661*$O661</f>
        <v>0</v>
      </c>
      <c r="AA661" s="111"/>
      <c r="AB661" s="92"/>
      <c r="AC661" s="92"/>
      <c r="AD661" s="92"/>
      <c r="AE661" s="92"/>
      <c r="AF661" s="92"/>
      <c r="AG661" s="92"/>
      <c r="AH661" s="92"/>
      <c r="AI661" s="109">
        <f t="shared" ref="AI661:AI669" si="83">AB661*AB$7+AC661*AC$7+AD661*AD$7+AE661*AE$7+AF661*AF$7+AG661*AG$7+AH661*AH$7</f>
        <v>0</v>
      </c>
      <c r="AJ661" s="83"/>
      <c r="AK661" s="110">
        <f t="shared" ref="AK661:AK669" si="84">AI661*$O661</f>
        <v>0</v>
      </c>
      <c r="AL661" s="111"/>
      <c r="AM661" s="92"/>
      <c r="AN661" s="92"/>
      <c r="AO661" s="92"/>
      <c r="AP661" s="92"/>
      <c r="AQ661" s="92"/>
      <c r="AR661" s="92">
        <v>1</v>
      </c>
      <c r="AS661" s="92"/>
      <c r="AT661" s="92"/>
      <c r="AU661" s="92"/>
      <c r="AV661" s="109">
        <f t="shared" ref="AV661:AV669" si="85">AM661*AM$7+AN661*AN$7+AO661*AO$7+AP661*AP$7+AQ661*AQ$7+AR661*AR$7+AS661*AS$7+AT661*AT$7+AU661*AU$7</f>
        <v>500</v>
      </c>
      <c r="AW661" s="75"/>
      <c r="AX661" s="110">
        <f t="shared" ref="AX661:AX669" si="86">AV661*$O661</f>
        <v>55.55555555555555</v>
      </c>
      <c r="AY661" s="111"/>
      <c r="AZ661" s="93"/>
      <c r="BA661" s="94" t="s">
        <v>131</v>
      </c>
      <c r="BB661" s="71"/>
      <c r="BC661" s="95"/>
      <c r="BD661" s="41">
        <v>3</v>
      </c>
      <c r="BE661" s="52">
        <v>38</v>
      </c>
      <c r="BF661" s="103">
        <v>3821</v>
      </c>
      <c r="BG661" s="280" t="s">
        <v>52</v>
      </c>
    </row>
    <row r="662" spans="1:59" s="63" customFormat="1" ht="12.75" x14ac:dyDescent="0.2">
      <c r="A662" s="196">
        <v>3</v>
      </c>
      <c r="B662" s="197" t="s">
        <v>108</v>
      </c>
      <c r="C662" s="208">
        <v>38</v>
      </c>
      <c r="D662" s="209" t="s">
        <v>331</v>
      </c>
      <c r="E662" s="212">
        <v>3821</v>
      </c>
      <c r="F662" s="213" t="s">
        <v>391</v>
      </c>
      <c r="G662" s="231" t="s">
        <v>1191</v>
      </c>
      <c r="H662" s="89"/>
      <c r="I662" s="90" t="s">
        <v>392</v>
      </c>
      <c r="J662" s="90"/>
      <c r="K662" s="90" t="s">
        <v>64</v>
      </c>
      <c r="L662" s="90" t="s">
        <v>393</v>
      </c>
      <c r="M662" s="91"/>
      <c r="N662" s="312">
        <v>1</v>
      </c>
      <c r="O662" s="313">
        <f t="shared" ref="O662:O668" si="87">N662/N$660</f>
        <v>0.1111111111111111</v>
      </c>
      <c r="P662" s="104"/>
      <c r="Q662" s="92"/>
      <c r="R662" s="92"/>
      <c r="S662" s="92"/>
      <c r="T662" s="92"/>
      <c r="U662" s="92"/>
      <c r="V662" s="92"/>
      <c r="W662" s="92"/>
      <c r="X662" s="109">
        <f t="shared" si="81"/>
        <v>0</v>
      </c>
      <c r="Y662" s="83"/>
      <c r="Z662" s="110">
        <f t="shared" si="82"/>
        <v>0</v>
      </c>
      <c r="AA662" s="111"/>
      <c r="AB662" s="92"/>
      <c r="AC662" s="92"/>
      <c r="AD662" s="92"/>
      <c r="AE662" s="92"/>
      <c r="AF662" s="92"/>
      <c r="AG662" s="92"/>
      <c r="AH662" s="92"/>
      <c r="AI662" s="109">
        <f t="shared" si="83"/>
        <v>0</v>
      </c>
      <c r="AJ662" s="83"/>
      <c r="AK662" s="110">
        <f t="shared" si="84"/>
        <v>0</v>
      </c>
      <c r="AL662" s="111"/>
      <c r="AM662" s="92"/>
      <c r="AN662" s="92"/>
      <c r="AO662" s="92"/>
      <c r="AP662" s="92"/>
      <c r="AQ662" s="92"/>
      <c r="AR662" s="92"/>
      <c r="AS662" s="92">
        <v>1</v>
      </c>
      <c r="AT662" s="92"/>
      <c r="AU662" s="92"/>
      <c r="AV662" s="109">
        <f t="shared" si="85"/>
        <v>1000</v>
      </c>
      <c r="AW662" s="75"/>
      <c r="AX662" s="110">
        <f t="shared" si="86"/>
        <v>111.1111111111111</v>
      </c>
      <c r="AY662" s="111"/>
      <c r="AZ662" s="93"/>
      <c r="BA662" s="94" t="s">
        <v>105</v>
      </c>
      <c r="BB662" s="71"/>
      <c r="BC662" s="95"/>
      <c r="BD662" s="41">
        <v>3</v>
      </c>
      <c r="BE662" s="52">
        <v>38</v>
      </c>
      <c r="BF662" s="103">
        <v>3821</v>
      </c>
      <c r="BG662" s="280" t="s">
        <v>52</v>
      </c>
    </row>
    <row r="663" spans="1:59" s="63" customFormat="1" ht="12.75" x14ac:dyDescent="0.2">
      <c r="A663" s="196">
        <v>3</v>
      </c>
      <c r="B663" s="197" t="s">
        <v>108</v>
      </c>
      <c r="C663" s="208">
        <v>38</v>
      </c>
      <c r="D663" s="209" t="s">
        <v>331</v>
      </c>
      <c r="E663" s="212">
        <v>3821</v>
      </c>
      <c r="F663" s="213" t="s">
        <v>391</v>
      </c>
      <c r="G663" s="231" t="s">
        <v>1191</v>
      </c>
      <c r="H663" s="89"/>
      <c r="I663" s="90" t="s">
        <v>394</v>
      </c>
      <c r="J663" s="90"/>
      <c r="K663" s="90" t="s">
        <v>64</v>
      </c>
      <c r="L663" s="90" t="s">
        <v>395</v>
      </c>
      <c r="M663" s="91"/>
      <c r="N663" s="312">
        <v>1</v>
      </c>
      <c r="O663" s="313">
        <f t="shared" si="87"/>
        <v>0.1111111111111111</v>
      </c>
      <c r="P663" s="104">
        <v>1</v>
      </c>
      <c r="Q663" s="92"/>
      <c r="R663" s="92"/>
      <c r="S663" s="92"/>
      <c r="T663" s="92"/>
      <c r="U663" s="92"/>
      <c r="V663" s="92"/>
      <c r="W663" s="92"/>
      <c r="X663" s="109">
        <f t="shared" si="81"/>
        <v>100</v>
      </c>
      <c r="Y663" s="83"/>
      <c r="Z663" s="110">
        <f t="shared" si="82"/>
        <v>11.111111111111111</v>
      </c>
      <c r="AA663" s="111"/>
      <c r="AB663" s="92"/>
      <c r="AC663" s="92"/>
      <c r="AD663" s="92"/>
      <c r="AE663" s="92"/>
      <c r="AF663" s="92"/>
      <c r="AG663" s="92"/>
      <c r="AH663" s="92"/>
      <c r="AI663" s="109">
        <f t="shared" si="83"/>
        <v>0</v>
      </c>
      <c r="AJ663" s="83"/>
      <c r="AK663" s="110">
        <f t="shared" si="84"/>
        <v>0</v>
      </c>
      <c r="AL663" s="111"/>
      <c r="AM663" s="92"/>
      <c r="AN663" s="92"/>
      <c r="AO663" s="92"/>
      <c r="AP663" s="92"/>
      <c r="AQ663" s="92"/>
      <c r="AR663" s="92">
        <v>1</v>
      </c>
      <c r="AS663" s="92"/>
      <c r="AT663" s="92"/>
      <c r="AU663" s="92"/>
      <c r="AV663" s="109">
        <f t="shared" si="85"/>
        <v>500</v>
      </c>
      <c r="AW663" s="75"/>
      <c r="AX663" s="110">
        <f t="shared" si="86"/>
        <v>55.55555555555555</v>
      </c>
      <c r="AY663" s="111"/>
      <c r="AZ663" s="93"/>
      <c r="BA663" s="94" t="s">
        <v>131</v>
      </c>
      <c r="BB663" s="71"/>
      <c r="BC663" s="95"/>
      <c r="BD663" s="41">
        <v>3</v>
      </c>
      <c r="BE663" s="52">
        <v>38</v>
      </c>
      <c r="BF663" s="103">
        <v>3821</v>
      </c>
      <c r="BG663" s="280" t="s">
        <v>52</v>
      </c>
    </row>
    <row r="664" spans="1:59" s="63" customFormat="1" ht="12.75" x14ac:dyDescent="0.2">
      <c r="A664" s="196">
        <v>3</v>
      </c>
      <c r="B664" s="197" t="s">
        <v>108</v>
      </c>
      <c r="C664" s="208">
        <v>38</v>
      </c>
      <c r="D664" s="209" t="s">
        <v>331</v>
      </c>
      <c r="E664" s="212">
        <v>3821</v>
      </c>
      <c r="F664" s="213" t="s">
        <v>391</v>
      </c>
      <c r="G664" s="231" t="s">
        <v>1191</v>
      </c>
      <c r="H664" s="89"/>
      <c r="I664" s="90" t="s">
        <v>396</v>
      </c>
      <c r="J664" s="90"/>
      <c r="K664" s="90" t="s">
        <v>64</v>
      </c>
      <c r="L664" s="90" t="s">
        <v>397</v>
      </c>
      <c r="M664" s="91"/>
      <c r="N664" s="312">
        <v>1</v>
      </c>
      <c r="O664" s="313">
        <f t="shared" si="87"/>
        <v>0.1111111111111111</v>
      </c>
      <c r="P664" s="104"/>
      <c r="Q664" s="92"/>
      <c r="R664" s="92"/>
      <c r="S664" s="92"/>
      <c r="T664" s="92"/>
      <c r="U664" s="92"/>
      <c r="V664" s="92"/>
      <c r="W664" s="92"/>
      <c r="X664" s="109">
        <f t="shared" si="81"/>
        <v>0</v>
      </c>
      <c r="Y664" s="83"/>
      <c r="Z664" s="110">
        <f t="shared" si="82"/>
        <v>0</v>
      </c>
      <c r="AA664" s="111"/>
      <c r="AB664" s="92"/>
      <c r="AC664" s="92"/>
      <c r="AD664" s="92"/>
      <c r="AE664" s="92"/>
      <c r="AF664" s="92"/>
      <c r="AG664" s="92"/>
      <c r="AH664" s="92"/>
      <c r="AI664" s="109">
        <f t="shared" si="83"/>
        <v>0</v>
      </c>
      <c r="AJ664" s="83"/>
      <c r="AK664" s="110">
        <f t="shared" si="84"/>
        <v>0</v>
      </c>
      <c r="AL664" s="111"/>
      <c r="AM664" s="92"/>
      <c r="AN664" s="92"/>
      <c r="AO664" s="92"/>
      <c r="AP664" s="92"/>
      <c r="AQ664" s="92"/>
      <c r="AR664" s="92"/>
      <c r="AS664" s="92">
        <v>1</v>
      </c>
      <c r="AT664" s="92"/>
      <c r="AU664" s="92"/>
      <c r="AV664" s="109">
        <f t="shared" si="85"/>
        <v>1000</v>
      </c>
      <c r="AW664" s="75"/>
      <c r="AX664" s="110">
        <f t="shared" si="86"/>
        <v>111.1111111111111</v>
      </c>
      <c r="AY664" s="111"/>
      <c r="AZ664" s="93"/>
      <c r="BA664" s="94" t="s">
        <v>131</v>
      </c>
      <c r="BB664" s="71"/>
      <c r="BC664" s="95"/>
      <c r="BD664" s="41">
        <v>3</v>
      </c>
      <c r="BE664" s="52">
        <v>38</v>
      </c>
      <c r="BF664" s="103">
        <v>3821</v>
      </c>
      <c r="BG664" s="280" t="s">
        <v>52</v>
      </c>
    </row>
    <row r="665" spans="1:59" s="63" customFormat="1" ht="12.75" x14ac:dyDescent="0.2">
      <c r="A665" s="196">
        <v>3</v>
      </c>
      <c r="B665" s="197" t="s">
        <v>108</v>
      </c>
      <c r="C665" s="208">
        <v>38</v>
      </c>
      <c r="D665" s="209" t="s">
        <v>331</v>
      </c>
      <c r="E665" s="212">
        <v>3821</v>
      </c>
      <c r="F665" s="213" t="s">
        <v>391</v>
      </c>
      <c r="G665" s="231" t="s">
        <v>1191</v>
      </c>
      <c r="H665" s="89"/>
      <c r="I665" s="90" t="s">
        <v>338</v>
      </c>
      <c r="J665" s="90"/>
      <c r="K665" s="90" t="s">
        <v>64</v>
      </c>
      <c r="L665" s="90" t="s">
        <v>340</v>
      </c>
      <c r="M665" s="91"/>
      <c r="N665" s="312">
        <v>1</v>
      </c>
      <c r="O665" s="313">
        <f t="shared" si="87"/>
        <v>0.1111111111111111</v>
      </c>
      <c r="P665" s="104"/>
      <c r="Q665" s="92"/>
      <c r="R665" s="92"/>
      <c r="S665" s="92"/>
      <c r="T665" s="92"/>
      <c r="U665" s="92"/>
      <c r="V665" s="92"/>
      <c r="W665" s="92"/>
      <c r="X665" s="109">
        <f t="shared" si="81"/>
        <v>0</v>
      </c>
      <c r="Y665" s="83"/>
      <c r="Z665" s="110">
        <f t="shared" si="82"/>
        <v>0</v>
      </c>
      <c r="AA665" s="111"/>
      <c r="AB665" s="92"/>
      <c r="AC665" s="92"/>
      <c r="AD665" s="92"/>
      <c r="AE665" s="92"/>
      <c r="AF665" s="92"/>
      <c r="AG665" s="92"/>
      <c r="AH665" s="92"/>
      <c r="AI665" s="109">
        <f t="shared" si="83"/>
        <v>0</v>
      </c>
      <c r="AJ665" s="83"/>
      <c r="AK665" s="110">
        <f t="shared" si="84"/>
        <v>0</v>
      </c>
      <c r="AL665" s="111"/>
      <c r="AM665" s="92"/>
      <c r="AN665" s="92"/>
      <c r="AO665" s="92"/>
      <c r="AP665" s="92"/>
      <c r="AQ665" s="92"/>
      <c r="AR665" s="92"/>
      <c r="AS665" s="92">
        <v>1</v>
      </c>
      <c r="AT665" s="92"/>
      <c r="AU665" s="92"/>
      <c r="AV665" s="109">
        <f t="shared" si="85"/>
        <v>1000</v>
      </c>
      <c r="AW665" s="75"/>
      <c r="AX665" s="110">
        <f t="shared" si="86"/>
        <v>111.1111111111111</v>
      </c>
      <c r="AY665" s="111"/>
      <c r="AZ665" s="93"/>
      <c r="BA665" s="94" t="s">
        <v>131</v>
      </c>
      <c r="BB665" s="71"/>
      <c r="BC665" s="95"/>
      <c r="BD665" s="41">
        <v>3</v>
      </c>
      <c r="BE665" s="52">
        <v>38</v>
      </c>
      <c r="BF665" s="103">
        <v>3821</v>
      </c>
      <c r="BG665" s="280" t="s">
        <v>52</v>
      </c>
    </row>
    <row r="666" spans="1:59" s="63" customFormat="1" ht="12.75" x14ac:dyDescent="0.2">
      <c r="A666" s="196">
        <v>3</v>
      </c>
      <c r="B666" s="197" t="s">
        <v>108</v>
      </c>
      <c r="C666" s="208">
        <v>38</v>
      </c>
      <c r="D666" s="209" t="s">
        <v>331</v>
      </c>
      <c r="E666" s="212">
        <v>3821</v>
      </c>
      <c r="F666" s="213" t="s">
        <v>391</v>
      </c>
      <c r="G666" s="231" t="s">
        <v>1191</v>
      </c>
      <c r="H666" s="89"/>
      <c r="I666" s="90" t="s">
        <v>384</v>
      </c>
      <c r="J666" s="90"/>
      <c r="K666" s="90" t="s">
        <v>64</v>
      </c>
      <c r="L666" s="90" t="s">
        <v>398</v>
      </c>
      <c r="M666" s="91"/>
      <c r="N666" s="312">
        <v>1</v>
      </c>
      <c r="O666" s="313">
        <f t="shared" si="87"/>
        <v>0.1111111111111111</v>
      </c>
      <c r="P666" s="104">
        <v>1</v>
      </c>
      <c r="Q666" s="92"/>
      <c r="R666" s="92"/>
      <c r="S666" s="92"/>
      <c r="T666" s="92"/>
      <c r="U666" s="92"/>
      <c r="V666" s="92"/>
      <c r="W666" s="92"/>
      <c r="X666" s="109">
        <f t="shared" si="81"/>
        <v>100</v>
      </c>
      <c r="Y666" s="83"/>
      <c r="Z666" s="110">
        <f t="shared" si="82"/>
        <v>11.111111111111111</v>
      </c>
      <c r="AA666" s="111"/>
      <c r="AB666" s="92"/>
      <c r="AC666" s="92"/>
      <c r="AD666" s="92"/>
      <c r="AE666" s="92"/>
      <c r="AF666" s="92"/>
      <c r="AG666" s="92"/>
      <c r="AH666" s="92"/>
      <c r="AI666" s="109">
        <f t="shared" si="83"/>
        <v>0</v>
      </c>
      <c r="AJ666" s="83"/>
      <c r="AK666" s="110">
        <f t="shared" si="84"/>
        <v>0</v>
      </c>
      <c r="AL666" s="111"/>
      <c r="AM666" s="92"/>
      <c r="AN666" s="92"/>
      <c r="AO666" s="92"/>
      <c r="AP666" s="92"/>
      <c r="AQ666" s="92"/>
      <c r="AR666" s="92"/>
      <c r="AS666" s="92">
        <v>1</v>
      </c>
      <c r="AT666" s="92"/>
      <c r="AU666" s="92"/>
      <c r="AV666" s="109">
        <f t="shared" si="85"/>
        <v>1000</v>
      </c>
      <c r="AW666" s="75"/>
      <c r="AX666" s="110">
        <f t="shared" si="86"/>
        <v>111.1111111111111</v>
      </c>
      <c r="AY666" s="111"/>
      <c r="AZ666" s="93"/>
      <c r="BA666" s="94" t="s">
        <v>131</v>
      </c>
      <c r="BB666" s="71"/>
      <c r="BC666" s="95"/>
      <c r="BD666" s="41">
        <v>3</v>
      </c>
      <c r="BE666" s="52">
        <v>38</v>
      </c>
      <c r="BF666" s="103">
        <v>3821</v>
      </c>
      <c r="BG666" s="280" t="s">
        <v>52</v>
      </c>
    </row>
    <row r="667" spans="1:59" s="63" customFormat="1" ht="12.75" x14ac:dyDescent="0.2">
      <c r="A667" s="196">
        <v>3</v>
      </c>
      <c r="B667" s="197" t="s">
        <v>108</v>
      </c>
      <c r="C667" s="208">
        <v>38</v>
      </c>
      <c r="D667" s="209" t="s">
        <v>331</v>
      </c>
      <c r="E667" s="212">
        <v>3821</v>
      </c>
      <c r="F667" s="213" t="s">
        <v>391</v>
      </c>
      <c r="G667" s="231" t="s">
        <v>1191</v>
      </c>
      <c r="H667" s="89"/>
      <c r="I667" s="90" t="s">
        <v>399</v>
      </c>
      <c r="J667" s="90"/>
      <c r="K667" s="90" t="s">
        <v>64</v>
      </c>
      <c r="L667" s="90" t="s">
        <v>400</v>
      </c>
      <c r="M667" s="91"/>
      <c r="N667" s="312">
        <v>1</v>
      </c>
      <c r="O667" s="313">
        <f t="shared" si="87"/>
        <v>0.1111111111111111</v>
      </c>
      <c r="P667" s="104">
        <v>1</v>
      </c>
      <c r="Q667" s="92"/>
      <c r="R667" s="92"/>
      <c r="S667" s="92"/>
      <c r="T667" s="92"/>
      <c r="U667" s="92"/>
      <c r="V667" s="92"/>
      <c r="W667" s="92"/>
      <c r="X667" s="109">
        <f t="shared" si="81"/>
        <v>100</v>
      </c>
      <c r="Y667" s="83"/>
      <c r="Z667" s="110">
        <f t="shared" si="82"/>
        <v>11.111111111111111</v>
      </c>
      <c r="AA667" s="111"/>
      <c r="AB667" s="92"/>
      <c r="AC667" s="92"/>
      <c r="AD667" s="92"/>
      <c r="AE667" s="92"/>
      <c r="AF667" s="92"/>
      <c r="AG667" s="92"/>
      <c r="AH667" s="92"/>
      <c r="AI667" s="109">
        <f t="shared" si="83"/>
        <v>0</v>
      </c>
      <c r="AJ667" s="83"/>
      <c r="AK667" s="110">
        <f t="shared" si="84"/>
        <v>0</v>
      </c>
      <c r="AL667" s="111"/>
      <c r="AM667" s="92"/>
      <c r="AN667" s="92"/>
      <c r="AO667" s="92"/>
      <c r="AP667" s="92"/>
      <c r="AQ667" s="92"/>
      <c r="AR667" s="92"/>
      <c r="AS667" s="92">
        <v>1</v>
      </c>
      <c r="AT667" s="92"/>
      <c r="AU667" s="92"/>
      <c r="AV667" s="109">
        <f t="shared" si="85"/>
        <v>1000</v>
      </c>
      <c r="AW667" s="75"/>
      <c r="AX667" s="110">
        <f t="shared" si="86"/>
        <v>111.1111111111111</v>
      </c>
      <c r="AY667" s="111"/>
      <c r="AZ667" s="93"/>
      <c r="BA667" s="94" t="s">
        <v>131</v>
      </c>
      <c r="BB667" s="71"/>
      <c r="BC667" s="95"/>
      <c r="BD667" s="41">
        <v>3</v>
      </c>
      <c r="BE667" s="52">
        <v>38</v>
      </c>
      <c r="BF667" s="103">
        <v>3821</v>
      </c>
      <c r="BG667" s="280" t="s">
        <v>52</v>
      </c>
    </row>
    <row r="668" spans="1:59" s="63" customFormat="1" ht="12.75" x14ac:dyDescent="0.2">
      <c r="A668" s="196">
        <v>3</v>
      </c>
      <c r="B668" s="197" t="s">
        <v>108</v>
      </c>
      <c r="C668" s="208">
        <v>38</v>
      </c>
      <c r="D668" s="209" t="s">
        <v>331</v>
      </c>
      <c r="E668" s="212">
        <v>3821</v>
      </c>
      <c r="F668" s="213" t="s">
        <v>391</v>
      </c>
      <c r="G668" s="231" t="s">
        <v>1191</v>
      </c>
      <c r="H668" s="89"/>
      <c r="I668" s="90" t="s">
        <v>401</v>
      </c>
      <c r="J668" s="90"/>
      <c r="K668" s="90" t="s">
        <v>64</v>
      </c>
      <c r="L668" s="90" t="s">
        <v>402</v>
      </c>
      <c r="M668" s="91"/>
      <c r="N668" s="312">
        <v>1</v>
      </c>
      <c r="O668" s="313">
        <f t="shared" si="87"/>
        <v>0.1111111111111111</v>
      </c>
      <c r="P668" s="104"/>
      <c r="Q668" s="92"/>
      <c r="R668" s="92"/>
      <c r="S668" s="92"/>
      <c r="T668" s="92"/>
      <c r="U668" s="92"/>
      <c r="V668" s="92"/>
      <c r="W668" s="92"/>
      <c r="X668" s="109">
        <f t="shared" si="81"/>
        <v>0</v>
      </c>
      <c r="Y668" s="83"/>
      <c r="Z668" s="110">
        <f t="shared" si="82"/>
        <v>0</v>
      </c>
      <c r="AA668" s="111"/>
      <c r="AB668" s="92"/>
      <c r="AC668" s="92"/>
      <c r="AD668" s="92"/>
      <c r="AE668" s="92"/>
      <c r="AF668" s="92"/>
      <c r="AG668" s="92"/>
      <c r="AH668" s="92"/>
      <c r="AI668" s="109">
        <f t="shared" si="83"/>
        <v>0</v>
      </c>
      <c r="AJ668" s="83"/>
      <c r="AK668" s="110">
        <f t="shared" si="84"/>
        <v>0</v>
      </c>
      <c r="AL668" s="111"/>
      <c r="AM668" s="92"/>
      <c r="AN668" s="92"/>
      <c r="AO668" s="92"/>
      <c r="AP668" s="92"/>
      <c r="AQ668" s="92"/>
      <c r="AR668" s="92"/>
      <c r="AS668" s="92">
        <v>1</v>
      </c>
      <c r="AT668" s="92"/>
      <c r="AU668" s="92"/>
      <c r="AV668" s="109">
        <f t="shared" si="85"/>
        <v>1000</v>
      </c>
      <c r="AW668" s="75"/>
      <c r="AX668" s="110">
        <f t="shared" si="86"/>
        <v>111.1111111111111</v>
      </c>
      <c r="AY668" s="111"/>
      <c r="AZ668" s="93"/>
      <c r="BA668" s="94" t="s">
        <v>131</v>
      </c>
      <c r="BB668" s="71"/>
      <c r="BC668" s="95"/>
      <c r="BD668" s="41">
        <v>3</v>
      </c>
      <c r="BE668" s="52">
        <v>38</v>
      </c>
      <c r="BF668" s="103">
        <v>3821</v>
      </c>
      <c r="BG668" s="280" t="s">
        <v>52</v>
      </c>
    </row>
    <row r="669" spans="1:59" s="63" customFormat="1" ht="12.75" x14ac:dyDescent="0.2">
      <c r="A669" s="196">
        <v>3</v>
      </c>
      <c r="B669" s="197" t="s">
        <v>108</v>
      </c>
      <c r="C669" s="208">
        <v>38</v>
      </c>
      <c r="D669" s="209" t="s">
        <v>331</v>
      </c>
      <c r="E669" s="212">
        <v>3821</v>
      </c>
      <c r="F669" s="213" t="s">
        <v>391</v>
      </c>
      <c r="G669" s="231" t="s">
        <v>1191</v>
      </c>
      <c r="H669" s="89"/>
      <c r="I669" s="90" t="s">
        <v>403</v>
      </c>
      <c r="J669" s="90"/>
      <c r="K669" s="90" t="s">
        <v>64</v>
      </c>
      <c r="L669" s="90" t="s">
        <v>404</v>
      </c>
      <c r="M669" s="91"/>
      <c r="N669" s="312">
        <v>1</v>
      </c>
      <c r="O669" s="313">
        <f>N669/N$660</f>
        <v>0.1111111111111111</v>
      </c>
      <c r="P669" s="104"/>
      <c r="Q669" s="92"/>
      <c r="R669" s="92"/>
      <c r="S669" s="92"/>
      <c r="T669" s="92"/>
      <c r="U669" s="92"/>
      <c r="V669" s="92"/>
      <c r="W669" s="92"/>
      <c r="X669" s="109">
        <f t="shared" si="81"/>
        <v>0</v>
      </c>
      <c r="Y669" s="83"/>
      <c r="Z669" s="110">
        <f t="shared" si="82"/>
        <v>0</v>
      </c>
      <c r="AA669" s="111"/>
      <c r="AB669" s="92"/>
      <c r="AC669" s="92"/>
      <c r="AD669" s="92"/>
      <c r="AE669" s="92"/>
      <c r="AF669" s="92"/>
      <c r="AG669" s="92"/>
      <c r="AH669" s="92"/>
      <c r="AI669" s="109">
        <f t="shared" si="83"/>
        <v>0</v>
      </c>
      <c r="AJ669" s="83"/>
      <c r="AK669" s="110">
        <f t="shared" si="84"/>
        <v>0</v>
      </c>
      <c r="AL669" s="111"/>
      <c r="AM669" s="92"/>
      <c r="AN669" s="92"/>
      <c r="AO669" s="92"/>
      <c r="AP669" s="92"/>
      <c r="AQ669" s="92"/>
      <c r="AR669" s="92"/>
      <c r="AS669" s="92">
        <v>1</v>
      </c>
      <c r="AT669" s="92"/>
      <c r="AU669" s="92"/>
      <c r="AV669" s="109">
        <f t="shared" si="85"/>
        <v>1000</v>
      </c>
      <c r="AW669" s="75"/>
      <c r="AX669" s="110">
        <f t="shared" si="86"/>
        <v>111.1111111111111</v>
      </c>
      <c r="AY669" s="111"/>
      <c r="AZ669" s="93"/>
      <c r="BA669" s="94" t="s">
        <v>131</v>
      </c>
      <c r="BB669" s="71"/>
      <c r="BC669" s="95"/>
      <c r="BD669" s="41">
        <v>3</v>
      </c>
      <c r="BE669" s="52">
        <v>38</v>
      </c>
      <c r="BF669" s="103">
        <v>3821</v>
      </c>
      <c r="BG669" s="280" t="s">
        <v>52</v>
      </c>
    </row>
    <row r="670" spans="1:59" s="63" customFormat="1" ht="12.75" x14ac:dyDescent="0.2">
      <c r="A670" s="196">
        <v>3</v>
      </c>
      <c r="B670" s="197" t="s">
        <v>108</v>
      </c>
      <c r="C670" s="208">
        <v>38</v>
      </c>
      <c r="D670" s="209" t="s">
        <v>331</v>
      </c>
      <c r="E670" s="212">
        <v>3821</v>
      </c>
      <c r="F670" s="213" t="s">
        <v>391</v>
      </c>
      <c r="G670" s="231" t="s">
        <v>1191</v>
      </c>
      <c r="H670" s="65"/>
      <c r="I670" s="222"/>
      <c r="J670" s="66"/>
      <c r="K670" s="66"/>
      <c r="L670" s="66"/>
      <c r="M670" s="64"/>
      <c r="N670" s="304"/>
      <c r="O670" s="305"/>
      <c r="P670" s="127"/>
      <c r="Q670" s="67"/>
      <c r="R670" s="67"/>
      <c r="S670" s="67"/>
      <c r="T670" s="67"/>
      <c r="U670" s="67"/>
      <c r="V670" s="67"/>
      <c r="W670" s="67"/>
      <c r="X670" s="67"/>
      <c r="Y670" s="68"/>
      <c r="Z670" s="68"/>
      <c r="AA670" s="68"/>
      <c r="AB670" s="67"/>
      <c r="AC670" s="67"/>
      <c r="AD670" s="67"/>
      <c r="AE670" s="67"/>
      <c r="AF670" s="67"/>
      <c r="AG670" s="67"/>
      <c r="AH670" s="67"/>
      <c r="AI670" s="67"/>
      <c r="AJ670" s="68"/>
      <c r="AK670" s="68"/>
      <c r="AL670" s="68"/>
      <c r="AM670" s="67"/>
      <c r="AN670" s="67"/>
      <c r="AO670" s="67"/>
      <c r="AP670" s="67"/>
      <c r="AQ670" s="67"/>
      <c r="AR670" s="67"/>
      <c r="AS670" s="67"/>
      <c r="AT670" s="67"/>
      <c r="AU670" s="67"/>
      <c r="AV670" s="67"/>
      <c r="AW670" s="67"/>
      <c r="AX670" s="68"/>
      <c r="AY670" s="68"/>
      <c r="AZ670" s="69"/>
      <c r="BA670" s="70"/>
      <c r="BB670" s="71"/>
      <c r="BC670" s="95"/>
      <c r="BD670" s="41">
        <v>3</v>
      </c>
      <c r="BE670" s="52">
        <v>38</v>
      </c>
      <c r="BF670" s="103">
        <v>3821</v>
      </c>
      <c r="BG670" s="275"/>
    </row>
    <row r="671" spans="1:59" s="63" customFormat="1" ht="12.75" x14ac:dyDescent="0.2">
      <c r="A671" s="196">
        <v>3</v>
      </c>
      <c r="B671" s="197" t="s">
        <v>108</v>
      </c>
      <c r="C671" s="208">
        <v>38</v>
      </c>
      <c r="D671" s="209" t="s">
        <v>331</v>
      </c>
      <c r="E671" s="212">
        <v>3821</v>
      </c>
      <c r="F671" s="213" t="s">
        <v>391</v>
      </c>
      <c r="G671" s="232"/>
      <c r="H671" s="97"/>
      <c r="I671" s="224"/>
      <c r="J671" s="98"/>
      <c r="K671" s="98"/>
      <c r="L671" s="98"/>
      <c r="M671" s="96"/>
      <c r="N671" s="307"/>
      <c r="O671" s="246"/>
      <c r="P671" s="124"/>
      <c r="Q671" s="99"/>
      <c r="R671" s="99"/>
      <c r="S671" s="99"/>
      <c r="T671" s="99"/>
      <c r="U671" s="99"/>
      <c r="V671" s="99"/>
      <c r="W671" s="99"/>
      <c r="X671" s="99"/>
      <c r="Y671" s="100"/>
      <c r="Z671" s="100"/>
      <c r="AA671" s="100"/>
      <c r="AB671" s="99"/>
      <c r="AC671" s="99"/>
      <c r="AD671" s="99"/>
      <c r="AE671" s="99"/>
      <c r="AF671" s="99"/>
      <c r="AG671" s="99"/>
      <c r="AH671" s="99"/>
      <c r="AI671" s="99"/>
      <c r="AJ671" s="100"/>
      <c r="AK671" s="100"/>
      <c r="AL671" s="100"/>
      <c r="AM671" s="99"/>
      <c r="AN671" s="99"/>
      <c r="AO671" s="99"/>
      <c r="AP671" s="99"/>
      <c r="AQ671" s="99"/>
      <c r="AR671" s="99"/>
      <c r="AS671" s="99"/>
      <c r="AT671" s="99"/>
      <c r="AU671" s="99"/>
      <c r="AV671" s="99"/>
      <c r="AW671" s="99"/>
      <c r="AX671" s="100"/>
      <c r="AY671" s="100"/>
      <c r="AZ671" s="101"/>
      <c r="BA671" s="102"/>
      <c r="BB671" s="95"/>
      <c r="BC671" s="95"/>
      <c r="BD671" s="41">
        <v>3</v>
      </c>
      <c r="BE671" s="52">
        <v>38</v>
      </c>
      <c r="BF671" s="103">
        <v>3821</v>
      </c>
      <c r="BG671" s="277"/>
    </row>
    <row r="672" spans="1:59" s="63" customFormat="1" ht="12.75" x14ac:dyDescent="0.2">
      <c r="A672" s="196">
        <v>3</v>
      </c>
      <c r="B672" s="197" t="s">
        <v>108</v>
      </c>
      <c r="C672" s="208">
        <v>38</v>
      </c>
      <c r="D672" s="209" t="s">
        <v>331</v>
      </c>
      <c r="E672" s="210">
        <v>3831</v>
      </c>
      <c r="F672" s="211" t="s">
        <v>405</v>
      </c>
      <c r="G672" s="230"/>
      <c r="H672" s="56"/>
      <c r="I672" s="221"/>
      <c r="J672" s="57"/>
      <c r="K672" s="57"/>
      <c r="L672" s="57"/>
      <c r="M672" s="55"/>
      <c r="N672" s="303"/>
      <c r="O672" s="245"/>
      <c r="P672" s="122"/>
      <c r="Q672" s="122"/>
      <c r="R672" s="122"/>
      <c r="S672" s="122"/>
      <c r="T672" s="122"/>
      <c r="U672" s="122"/>
      <c r="V672" s="122"/>
      <c r="W672" s="122"/>
      <c r="X672" s="122"/>
      <c r="Y672" s="59"/>
      <c r="Z672" s="123"/>
      <c r="AA672" s="123"/>
      <c r="AB672" s="122"/>
      <c r="AC672" s="122"/>
      <c r="AD672" s="122"/>
      <c r="AE672" s="122"/>
      <c r="AF672" s="122"/>
      <c r="AG672" s="122"/>
      <c r="AH672" s="122"/>
      <c r="AI672" s="122"/>
      <c r="AJ672" s="59"/>
      <c r="AK672" s="123"/>
      <c r="AL672" s="123"/>
      <c r="AM672" s="122"/>
      <c r="AN672" s="122"/>
      <c r="AO672" s="122"/>
      <c r="AP672" s="122"/>
      <c r="AQ672" s="122"/>
      <c r="AR672" s="122"/>
      <c r="AS672" s="122"/>
      <c r="AT672" s="122"/>
      <c r="AU672" s="122"/>
      <c r="AV672" s="122"/>
      <c r="AW672" s="58"/>
      <c r="AX672" s="123"/>
      <c r="AY672" s="59"/>
      <c r="AZ672" s="60"/>
      <c r="BA672" s="61"/>
      <c r="BB672" s="54"/>
      <c r="BC672" s="54"/>
      <c r="BD672" s="41">
        <v>3</v>
      </c>
      <c r="BE672" s="52">
        <v>38</v>
      </c>
      <c r="BF672" s="62">
        <v>3831</v>
      </c>
      <c r="BG672" s="274"/>
    </row>
    <row r="673" spans="1:59" s="63" customFormat="1" ht="12.75" x14ac:dyDescent="0.2">
      <c r="A673" s="196">
        <v>3</v>
      </c>
      <c r="B673" s="197" t="s">
        <v>108</v>
      </c>
      <c r="C673" s="208">
        <v>38</v>
      </c>
      <c r="D673" s="209" t="s">
        <v>331</v>
      </c>
      <c r="E673" s="210">
        <v>3831</v>
      </c>
      <c r="F673" s="211" t="s">
        <v>405</v>
      </c>
      <c r="G673" s="230"/>
      <c r="H673" s="56"/>
      <c r="I673" s="221"/>
      <c r="J673" s="57"/>
      <c r="K673" s="57"/>
      <c r="L673" s="57"/>
      <c r="M673" s="55"/>
      <c r="N673" s="303"/>
      <c r="O673" s="245"/>
      <c r="P673" s="122"/>
      <c r="Q673" s="58"/>
      <c r="R673" s="58"/>
      <c r="S673" s="58"/>
      <c r="T673" s="58"/>
      <c r="U673" s="58"/>
      <c r="V673" s="58"/>
      <c r="W673" s="58"/>
      <c r="X673" s="58"/>
      <c r="Y673" s="59"/>
      <c r="Z673" s="59"/>
      <c r="AA673" s="59"/>
      <c r="AB673" s="58"/>
      <c r="AC673" s="58"/>
      <c r="AD673" s="58"/>
      <c r="AE673" s="58"/>
      <c r="AF673" s="58"/>
      <c r="AG673" s="58"/>
      <c r="AH673" s="58"/>
      <c r="AI673" s="58"/>
      <c r="AJ673" s="59"/>
      <c r="AK673" s="59"/>
      <c r="AL673" s="59"/>
      <c r="AM673" s="58"/>
      <c r="AN673" s="58"/>
      <c r="AO673" s="58"/>
      <c r="AP673" s="58"/>
      <c r="AQ673" s="58"/>
      <c r="AR673" s="58"/>
      <c r="AS673" s="58"/>
      <c r="AT673" s="58"/>
      <c r="AU673" s="58"/>
      <c r="AV673" s="58"/>
      <c r="AW673" s="58"/>
      <c r="AX673" s="59"/>
      <c r="AY673" s="59"/>
      <c r="AZ673" s="60"/>
      <c r="BA673" s="61"/>
      <c r="BB673" s="54"/>
      <c r="BC673" s="54"/>
      <c r="BD673" s="41">
        <v>3</v>
      </c>
      <c r="BE673" s="52">
        <v>38</v>
      </c>
      <c r="BF673" s="62">
        <v>3831</v>
      </c>
      <c r="BG673" s="274"/>
    </row>
    <row r="674" spans="1:59" s="63" customFormat="1" ht="12.75" x14ac:dyDescent="0.2">
      <c r="A674" s="196">
        <v>3</v>
      </c>
      <c r="B674" s="197" t="s">
        <v>108</v>
      </c>
      <c r="C674" s="208">
        <v>38</v>
      </c>
      <c r="D674" s="209" t="s">
        <v>331</v>
      </c>
      <c r="E674" s="210">
        <v>3831</v>
      </c>
      <c r="F674" s="211" t="s">
        <v>405</v>
      </c>
      <c r="G674" s="231" t="s">
        <v>333</v>
      </c>
      <c r="H674" s="65"/>
      <c r="I674" s="222"/>
      <c r="J674" s="66"/>
      <c r="K674" s="66"/>
      <c r="L674" s="66"/>
      <c r="M674" s="64"/>
      <c r="N674" s="308"/>
      <c r="O674" s="309"/>
      <c r="P674" s="127"/>
      <c r="Q674" s="67"/>
      <c r="R674" s="67"/>
      <c r="S674" s="67"/>
      <c r="T674" s="67"/>
      <c r="U674" s="67"/>
      <c r="V674" s="67"/>
      <c r="W674" s="67"/>
      <c r="X674" s="67"/>
      <c r="Y674" s="68"/>
      <c r="Z674" s="68"/>
      <c r="AA674" s="68"/>
      <c r="AB674" s="67"/>
      <c r="AC674" s="67"/>
      <c r="AD674" s="67"/>
      <c r="AE674" s="67"/>
      <c r="AF674" s="67"/>
      <c r="AG674" s="67"/>
      <c r="AH674" s="67"/>
      <c r="AI674" s="67"/>
      <c r="AJ674" s="68"/>
      <c r="AK674" s="68"/>
      <c r="AL674" s="68"/>
      <c r="AM674" s="67"/>
      <c r="AN674" s="67"/>
      <c r="AO674" s="67"/>
      <c r="AP674" s="67"/>
      <c r="AQ674" s="67"/>
      <c r="AR674" s="67"/>
      <c r="AS674" s="67"/>
      <c r="AT674" s="67"/>
      <c r="AU674" s="67"/>
      <c r="AV674" s="67"/>
      <c r="AW674" s="67"/>
      <c r="AX674" s="68"/>
      <c r="AY674" s="68"/>
      <c r="AZ674" s="69"/>
      <c r="BA674" s="70"/>
      <c r="BB674" s="71"/>
      <c r="BC674" s="54"/>
      <c r="BD674" s="41">
        <v>3</v>
      </c>
      <c r="BE674" s="52">
        <v>38</v>
      </c>
      <c r="BF674" s="62">
        <v>3831</v>
      </c>
      <c r="BG674" s="275"/>
    </row>
    <row r="675" spans="1:59" s="63" customFormat="1" ht="12.75" x14ac:dyDescent="0.2">
      <c r="A675" s="196">
        <v>3</v>
      </c>
      <c r="B675" s="197" t="s">
        <v>108</v>
      </c>
      <c r="C675" s="208">
        <v>38</v>
      </c>
      <c r="D675" s="209" t="s">
        <v>331</v>
      </c>
      <c r="E675" s="210">
        <v>3831</v>
      </c>
      <c r="F675" s="211" t="s">
        <v>405</v>
      </c>
      <c r="G675" s="231" t="s">
        <v>333</v>
      </c>
      <c r="H675" s="72" t="s">
        <v>47</v>
      </c>
      <c r="I675" s="223"/>
      <c r="J675" s="73"/>
      <c r="K675" s="73"/>
      <c r="L675" s="73"/>
      <c r="M675" s="74"/>
      <c r="N675" s="247"/>
      <c r="O675" s="306"/>
      <c r="P675" s="105"/>
      <c r="Q675" s="75"/>
      <c r="R675" s="75"/>
      <c r="S675" s="75"/>
      <c r="T675" s="75"/>
      <c r="U675" s="75"/>
      <c r="V675" s="75"/>
      <c r="W675" s="75"/>
      <c r="X675" s="75"/>
      <c r="Y675" s="76" t="str">
        <f>IF(ISNUMBER(VLOOKUP(Y677,P$7:W$7,MATCH(Y677,P$7:W$7))),VLOOKUP(Y677,P$7:W$7,MATCH(Y677,P$7:W$7)),IF(N679=0,"No Data",IF(Y677&gt;0,"&lt;100",0)))</f>
        <v>&lt;100</v>
      </c>
      <c r="Z675" s="77" t="str">
        <f>IF(ISNUMBER(VLOOKUP(Z679,P$7:W$7,MATCH(Z679,P$7:W$7))),VLOOKUP(Z679,P$7:W$7,MATCH(Z679,P$7:W$7)),IF(N679=0,"No Data",IF(Z679&gt;0,"&lt;100",0)))</f>
        <v>&lt;100</v>
      </c>
      <c r="AA675" s="106">
        <f>IF(ISNUMBER(Z675),Z675,0)</f>
        <v>0</v>
      </c>
      <c r="AB675" s="75"/>
      <c r="AC675" s="75"/>
      <c r="AD675" s="75"/>
      <c r="AE675" s="75"/>
      <c r="AF675" s="75"/>
      <c r="AG675" s="75"/>
      <c r="AH675" s="75"/>
      <c r="AI675" s="75"/>
      <c r="AJ675" s="76">
        <f>IF(ISNUMBER(VLOOKUP(AJ677,AB$7:AH$7,MATCH(AJ677,AB$7:AH$7))),VLOOKUP(AJ677,AB$7:AH$7,MATCH(AJ677,AB$7:AH$7)),IF(N679=0,"No Data",IF(AJ677&gt;0,"&lt;50",0)))</f>
        <v>0</v>
      </c>
      <c r="AK675" s="77">
        <f>IF(ISNUMBER(VLOOKUP(AK679,AB$7:AH$7,MATCH(AK679,AB$7:AH$7))),VLOOKUP(AK679,AB$7:AH$7,MATCH(AK679,AB$7:AH$7)),IF(N679=0,"No Data",IF(AK679&gt;0,"&lt;50",0)))</f>
        <v>0</v>
      </c>
      <c r="AL675" s="106">
        <f>IF(ISNUMBER(AK675),AK675,0)</f>
        <v>0</v>
      </c>
      <c r="AM675" s="75"/>
      <c r="AN675" s="75"/>
      <c r="AO675" s="75"/>
      <c r="AP675" s="75"/>
      <c r="AQ675" s="75"/>
      <c r="AR675" s="75"/>
      <c r="AS675" s="75"/>
      <c r="AT675" s="75"/>
      <c r="AU675" s="75"/>
      <c r="AV675" s="75"/>
      <c r="AW675" s="76">
        <f>IF(ISNUMBER(VLOOKUP(AW677,AM$7:AU$7,MATCH(AW677,AM$7:AU$7))),VLOOKUP(AW677,AM$7:AU$7,MATCH(AW677,AM$7:AU$7)),IF(N679=0,"No Data",IF(AW677&gt;0,"&lt;10",0)))</f>
        <v>1000</v>
      </c>
      <c r="AX675" s="77">
        <f>IF(ISNUMBER(VLOOKUP(AX679,AM$7:AU$7,MATCH(AX679,AM$7:AU$7))),VLOOKUP(AX679,AM$7:AU$7,MATCH(AX679,AM$7:AU$7)),IF(N679=0,"No Data",IF(AX679&gt;0,"&lt;10",0)))</f>
        <v>1000</v>
      </c>
      <c r="AY675" s="106">
        <f>IF(ISNUMBER(AX675),AX675,0)</f>
        <v>1000</v>
      </c>
      <c r="AZ675" s="79"/>
      <c r="BA675" s="80"/>
      <c r="BB675" s="71"/>
      <c r="BC675" s="54"/>
      <c r="BD675" s="41">
        <v>3</v>
      </c>
      <c r="BE675" s="52">
        <v>38</v>
      </c>
      <c r="BF675" s="62">
        <v>3831</v>
      </c>
      <c r="BG675" s="276" t="s">
        <v>47</v>
      </c>
    </row>
    <row r="676" spans="1:59" s="63" customFormat="1" ht="12.75" x14ac:dyDescent="0.2">
      <c r="A676" s="196">
        <v>3</v>
      </c>
      <c r="B676" s="197" t="s">
        <v>108</v>
      </c>
      <c r="C676" s="208">
        <v>38</v>
      </c>
      <c r="D676" s="209" t="s">
        <v>331</v>
      </c>
      <c r="E676" s="210">
        <v>3831</v>
      </c>
      <c r="F676" s="211" t="s">
        <v>405</v>
      </c>
      <c r="G676" s="231" t="s">
        <v>333</v>
      </c>
      <c r="H676" s="81" t="s">
        <v>48</v>
      </c>
      <c r="I676" s="223"/>
      <c r="J676" s="73"/>
      <c r="K676" s="73"/>
      <c r="L676" s="73"/>
      <c r="M676" s="74"/>
      <c r="N676" s="247"/>
      <c r="O676" s="306"/>
      <c r="P676" s="105"/>
      <c r="Q676" s="75"/>
      <c r="R676" s="75"/>
      <c r="S676" s="75"/>
      <c r="T676" s="75"/>
      <c r="U676" s="75"/>
      <c r="V676" s="75"/>
      <c r="W676" s="75"/>
      <c r="X676" s="75"/>
      <c r="Y676" s="82">
        <f>MIN(X680:X684)</f>
        <v>0</v>
      </c>
      <c r="Z676" s="83"/>
      <c r="AA676" s="83"/>
      <c r="AB676" s="75"/>
      <c r="AC676" s="75"/>
      <c r="AD676" s="75"/>
      <c r="AE676" s="75"/>
      <c r="AF676" s="75"/>
      <c r="AG676" s="75"/>
      <c r="AH676" s="75"/>
      <c r="AI676" s="75"/>
      <c r="AJ676" s="82">
        <f>MIN(AI680:AI684)</f>
        <v>0</v>
      </c>
      <c r="AK676" s="83"/>
      <c r="AL676" s="83"/>
      <c r="AM676" s="75"/>
      <c r="AN676" s="75"/>
      <c r="AO676" s="75"/>
      <c r="AP676" s="75"/>
      <c r="AQ676" s="75"/>
      <c r="AR676" s="75"/>
      <c r="AS676" s="75"/>
      <c r="AT676" s="75"/>
      <c r="AU676" s="75"/>
      <c r="AV676" s="75"/>
      <c r="AW676" s="82">
        <f>MIN(AV680:AV684)</f>
        <v>1000</v>
      </c>
      <c r="AX676" s="83"/>
      <c r="AY676" s="83"/>
      <c r="AZ676" s="79"/>
      <c r="BA676" s="80"/>
      <c r="BB676" s="71"/>
      <c r="BC676" s="54"/>
      <c r="BD676" s="41">
        <v>3</v>
      </c>
      <c r="BE676" s="52">
        <v>38</v>
      </c>
      <c r="BF676" s="62">
        <v>3831</v>
      </c>
      <c r="BG676" s="278" t="s">
        <v>48</v>
      </c>
    </row>
    <row r="677" spans="1:59" s="63" customFormat="1" ht="12.75" x14ac:dyDescent="0.2">
      <c r="A677" s="196">
        <v>3</v>
      </c>
      <c r="B677" s="197" t="s">
        <v>108</v>
      </c>
      <c r="C677" s="208">
        <v>38</v>
      </c>
      <c r="D677" s="209" t="s">
        <v>331</v>
      </c>
      <c r="E677" s="210">
        <v>3831</v>
      </c>
      <c r="F677" s="211" t="s">
        <v>405</v>
      </c>
      <c r="G677" s="231" t="s">
        <v>333</v>
      </c>
      <c r="H677" s="81" t="s">
        <v>49</v>
      </c>
      <c r="I677" s="223"/>
      <c r="J677" s="73"/>
      <c r="K677" s="73"/>
      <c r="L677" s="73"/>
      <c r="M677" s="74"/>
      <c r="N677" s="247"/>
      <c r="O677" s="306"/>
      <c r="P677" s="105"/>
      <c r="Q677" s="75"/>
      <c r="R677" s="75"/>
      <c r="S677" s="75"/>
      <c r="T677" s="75"/>
      <c r="U677" s="75"/>
      <c r="V677" s="75"/>
      <c r="W677" s="75"/>
      <c r="X677" s="75"/>
      <c r="Y677" s="84">
        <f>IF(ISNUMBER(AVERAGE(X680:X684)),AVERAGE(X680:X684),0)</f>
        <v>40</v>
      </c>
      <c r="Z677" s="83"/>
      <c r="AA677" s="83"/>
      <c r="AB677" s="75"/>
      <c r="AC677" s="75"/>
      <c r="AD677" s="75"/>
      <c r="AE677" s="75"/>
      <c r="AF677" s="75"/>
      <c r="AG677" s="75"/>
      <c r="AH677" s="75"/>
      <c r="AI677" s="75"/>
      <c r="AJ677" s="84">
        <f>IF(ISNUMBER(AVERAGE(AI680:AI684)),AVERAGE(AI680:AI684),0)</f>
        <v>0</v>
      </c>
      <c r="AK677" s="83"/>
      <c r="AL677" s="83"/>
      <c r="AM677" s="75"/>
      <c r="AN677" s="75"/>
      <c r="AO677" s="75"/>
      <c r="AP677" s="75"/>
      <c r="AQ677" s="75"/>
      <c r="AR677" s="75"/>
      <c r="AS677" s="75"/>
      <c r="AT677" s="75"/>
      <c r="AU677" s="75"/>
      <c r="AV677" s="75"/>
      <c r="AW677" s="84">
        <f>IF(ISNUMBER(AVERAGE(AV680:AV684)),AVERAGE(AV680:AV684),0)</f>
        <v>1000</v>
      </c>
      <c r="AX677" s="83"/>
      <c r="AY677" s="83"/>
      <c r="AZ677" s="79"/>
      <c r="BA677" s="80"/>
      <c r="BB677" s="71"/>
      <c r="BC677" s="54"/>
      <c r="BD677" s="41">
        <v>3</v>
      </c>
      <c r="BE677" s="52">
        <v>38</v>
      </c>
      <c r="BF677" s="62">
        <v>3831</v>
      </c>
      <c r="BG677" s="278" t="s">
        <v>49</v>
      </c>
    </row>
    <row r="678" spans="1:59" s="63" customFormat="1" ht="12.75" x14ac:dyDescent="0.2">
      <c r="A678" s="196">
        <v>3</v>
      </c>
      <c r="B678" s="197" t="s">
        <v>108</v>
      </c>
      <c r="C678" s="208">
        <v>38</v>
      </c>
      <c r="D678" s="209" t="s">
        <v>331</v>
      </c>
      <c r="E678" s="210">
        <v>3831</v>
      </c>
      <c r="F678" s="211" t="s">
        <v>405</v>
      </c>
      <c r="G678" s="231" t="s">
        <v>333</v>
      </c>
      <c r="H678" s="81" t="s">
        <v>50</v>
      </c>
      <c r="I678" s="223"/>
      <c r="J678" s="73"/>
      <c r="K678" s="73"/>
      <c r="L678" s="73"/>
      <c r="M678" s="74"/>
      <c r="N678" s="247"/>
      <c r="O678" s="306"/>
      <c r="P678" s="105"/>
      <c r="Q678" s="75"/>
      <c r="R678" s="75"/>
      <c r="S678" s="75"/>
      <c r="T678" s="75"/>
      <c r="U678" s="75"/>
      <c r="V678" s="75"/>
      <c r="W678" s="75"/>
      <c r="X678" s="75"/>
      <c r="Y678" s="84">
        <f>MAX(X680:X684)</f>
        <v>100</v>
      </c>
      <c r="Z678" s="83"/>
      <c r="AA678" s="83"/>
      <c r="AB678" s="75"/>
      <c r="AC678" s="75"/>
      <c r="AD678" s="75"/>
      <c r="AE678" s="75"/>
      <c r="AF678" s="75"/>
      <c r="AG678" s="75"/>
      <c r="AH678" s="75"/>
      <c r="AI678" s="75"/>
      <c r="AJ678" s="84">
        <f>MAX(AI680:AI684)</f>
        <v>0</v>
      </c>
      <c r="AK678" s="83"/>
      <c r="AL678" s="83"/>
      <c r="AM678" s="75"/>
      <c r="AN678" s="75"/>
      <c r="AO678" s="75"/>
      <c r="AP678" s="75"/>
      <c r="AQ678" s="75"/>
      <c r="AR678" s="75"/>
      <c r="AS678" s="75"/>
      <c r="AT678" s="75"/>
      <c r="AU678" s="75"/>
      <c r="AV678" s="75"/>
      <c r="AW678" s="84">
        <f>MAX(AV680:AV684)</f>
        <v>1000</v>
      </c>
      <c r="AX678" s="83"/>
      <c r="AY678" s="83"/>
      <c r="AZ678" s="79"/>
      <c r="BA678" s="80"/>
      <c r="BB678" s="71"/>
      <c r="BC678" s="54"/>
      <c r="BD678" s="41">
        <v>3</v>
      </c>
      <c r="BE678" s="52">
        <v>38</v>
      </c>
      <c r="BF678" s="62">
        <v>3831</v>
      </c>
      <c r="BG678" s="278" t="s">
        <v>50</v>
      </c>
    </row>
    <row r="679" spans="1:59" s="63" customFormat="1" ht="12.75" x14ac:dyDescent="0.2">
      <c r="A679" s="196">
        <v>3</v>
      </c>
      <c r="B679" s="197" t="s">
        <v>108</v>
      </c>
      <c r="C679" s="208">
        <v>38</v>
      </c>
      <c r="D679" s="209" t="s">
        <v>331</v>
      </c>
      <c r="E679" s="210">
        <v>3831</v>
      </c>
      <c r="F679" s="211" t="s">
        <v>405</v>
      </c>
      <c r="G679" s="231" t="s">
        <v>333</v>
      </c>
      <c r="H679" s="85" t="s">
        <v>51</v>
      </c>
      <c r="I679" s="223"/>
      <c r="J679" s="73"/>
      <c r="K679" s="73"/>
      <c r="L679" s="73"/>
      <c r="M679" s="74"/>
      <c r="N679" s="248">
        <f>SUM(N680:N684)</f>
        <v>5</v>
      </c>
      <c r="O679" s="293">
        <f>SUM(O680:O684)</f>
        <v>1</v>
      </c>
      <c r="P679" s="292"/>
      <c r="Q679" s="87"/>
      <c r="R679" s="87"/>
      <c r="S679" s="87"/>
      <c r="T679" s="87"/>
      <c r="U679" s="87"/>
      <c r="V679" s="87"/>
      <c r="W679" s="87"/>
      <c r="X679" s="87"/>
      <c r="Y679" s="88"/>
      <c r="Z679" s="86">
        <f>SUM(Z680:Z684)</f>
        <v>40</v>
      </c>
      <c r="AA679" s="88"/>
      <c r="AB679" s="87"/>
      <c r="AC679" s="87"/>
      <c r="AD679" s="87"/>
      <c r="AE679" s="87"/>
      <c r="AF679" s="87"/>
      <c r="AG679" s="87"/>
      <c r="AH679" s="87"/>
      <c r="AI679" s="87"/>
      <c r="AJ679" s="88"/>
      <c r="AK679" s="86">
        <f>SUM(AK680:AK684)</f>
        <v>0</v>
      </c>
      <c r="AL679" s="88"/>
      <c r="AM679" s="87"/>
      <c r="AN679" s="87"/>
      <c r="AO679" s="87"/>
      <c r="AP679" s="87"/>
      <c r="AQ679" s="87"/>
      <c r="AR679" s="87"/>
      <c r="AS679" s="87"/>
      <c r="AT679" s="87"/>
      <c r="AU679" s="87"/>
      <c r="AV679" s="87"/>
      <c r="AW679" s="112"/>
      <c r="AX679" s="86">
        <f>SUM(AX680:AX684)</f>
        <v>1000</v>
      </c>
      <c r="AY679" s="88"/>
      <c r="AZ679" s="79"/>
      <c r="BA679" s="80"/>
      <c r="BB679" s="71"/>
      <c r="BC679" s="54"/>
      <c r="BD679" s="41">
        <v>3</v>
      </c>
      <c r="BE679" s="52">
        <v>38</v>
      </c>
      <c r="BF679" s="62">
        <v>3831</v>
      </c>
      <c r="BG679" s="279" t="s">
        <v>51</v>
      </c>
    </row>
    <row r="680" spans="1:59" s="63" customFormat="1" ht="12.75" x14ac:dyDescent="0.2">
      <c r="A680" s="196">
        <v>3</v>
      </c>
      <c r="B680" s="197" t="s">
        <v>108</v>
      </c>
      <c r="C680" s="208">
        <v>38</v>
      </c>
      <c r="D680" s="209" t="s">
        <v>331</v>
      </c>
      <c r="E680" s="210">
        <v>3831</v>
      </c>
      <c r="F680" s="211" t="s">
        <v>405</v>
      </c>
      <c r="G680" s="231" t="s">
        <v>333</v>
      </c>
      <c r="H680" s="89" t="s">
        <v>52</v>
      </c>
      <c r="I680" s="90" t="s">
        <v>406</v>
      </c>
      <c r="J680" s="90" t="s">
        <v>407</v>
      </c>
      <c r="K680" s="90" t="s">
        <v>64</v>
      </c>
      <c r="L680" s="90" t="s">
        <v>408</v>
      </c>
      <c r="M680" s="91"/>
      <c r="N680" s="312">
        <v>1</v>
      </c>
      <c r="O680" s="313">
        <f>N680/N$679</f>
        <v>0.2</v>
      </c>
      <c r="P680" s="104"/>
      <c r="Q680" s="92"/>
      <c r="R680" s="92"/>
      <c r="S680" s="92"/>
      <c r="T680" s="92"/>
      <c r="U680" s="92"/>
      <c r="V680" s="92"/>
      <c r="W680" s="92"/>
      <c r="X680" s="109">
        <f>P680*P$7+Q680*Q$7+R680*R$7+S680*S$7+T680*T$7+U680*U$7+V680*V$7+W680*W$7</f>
        <v>0</v>
      </c>
      <c r="Y680" s="83"/>
      <c r="Z680" s="110">
        <f>X680*$O680</f>
        <v>0</v>
      </c>
      <c r="AA680" s="111"/>
      <c r="AB680" s="92"/>
      <c r="AC680" s="92"/>
      <c r="AD680" s="92"/>
      <c r="AE680" s="92"/>
      <c r="AF680" s="92"/>
      <c r="AG680" s="92"/>
      <c r="AH680" s="92"/>
      <c r="AI680" s="109">
        <f>AB680*AB$7+AC680*AC$7+AD680*AD$7+AE680*AE$7+AF680*AF$7+AG680*AG$7+AH680*AH$7</f>
        <v>0</v>
      </c>
      <c r="AJ680" s="83"/>
      <c r="AK680" s="110">
        <f>AI680*$O680</f>
        <v>0</v>
      </c>
      <c r="AL680" s="111"/>
      <c r="AM680" s="92"/>
      <c r="AN680" s="92"/>
      <c r="AO680" s="92"/>
      <c r="AP680" s="92"/>
      <c r="AQ680" s="92"/>
      <c r="AR680" s="92"/>
      <c r="AS680" s="92">
        <v>1</v>
      </c>
      <c r="AT680" s="92"/>
      <c r="AU680" s="92"/>
      <c r="AV680" s="109">
        <f>AM680*AM$7+AN680*AN$7+AO680*AO$7+AP680*AP$7+AQ680*AQ$7+AR680*AR$7+AS680*AS$7+AT680*AT$7+AU680*AU$7</f>
        <v>1000</v>
      </c>
      <c r="AW680" s="75"/>
      <c r="AX680" s="110">
        <f>AV680*$O680</f>
        <v>200</v>
      </c>
      <c r="AY680" s="111"/>
      <c r="AZ680" s="93"/>
      <c r="BA680" s="94" t="s">
        <v>131</v>
      </c>
      <c r="BB680" s="71"/>
      <c r="BC680" s="54"/>
      <c r="BD680" s="41">
        <v>3</v>
      </c>
      <c r="BE680" s="52">
        <v>38</v>
      </c>
      <c r="BF680" s="62">
        <v>3831</v>
      </c>
      <c r="BG680" s="280" t="s">
        <v>52</v>
      </c>
    </row>
    <row r="681" spans="1:59" s="63" customFormat="1" ht="12.75" x14ac:dyDescent="0.2">
      <c r="A681" s="196">
        <v>3</v>
      </c>
      <c r="B681" s="197" t="s">
        <v>108</v>
      </c>
      <c r="C681" s="208">
        <v>38</v>
      </c>
      <c r="D681" s="209" t="s">
        <v>331</v>
      </c>
      <c r="E681" s="210">
        <v>3831</v>
      </c>
      <c r="F681" s="211" t="s">
        <v>405</v>
      </c>
      <c r="G681" s="231" t="s">
        <v>333</v>
      </c>
      <c r="H681" s="89"/>
      <c r="I681" s="90" t="s">
        <v>399</v>
      </c>
      <c r="J681" s="90"/>
      <c r="K681" s="90" t="s">
        <v>64</v>
      </c>
      <c r="L681" s="90" t="s">
        <v>400</v>
      </c>
      <c r="M681" s="91"/>
      <c r="N681" s="312">
        <v>1</v>
      </c>
      <c r="O681" s="313">
        <f>N681/N$679</f>
        <v>0.2</v>
      </c>
      <c r="P681" s="104">
        <v>1</v>
      </c>
      <c r="Q681" s="92"/>
      <c r="R681" s="92"/>
      <c r="S681" s="92"/>
      <c r="T681" s="92"/>
      <c r="U681" s="92"/>
      <c r="V681" s="92"/>
      <c r="W681" s="92"/>
      <c r="X681" s="109">
        <f>P681*P$7+Q681*Q$7+R681*R$7+S681*S$7+T681*T$7+U681*U$7+V681*V$7+W681*W$7</f>
        <v>100</v>
      </c>
      <c r="Y681" s="83"/>
      <c r="Z681" s="110">
        <f>X681*$O681</f>
        <v>20</v>
      </c>
      <c r="AA681" s="111"/>
      <c r="AB681" s="92"/>
      <c r="AC681" s="92"/>
      <c r="AD681" s="92"/>
      <c r="AE681" s="92"/>
      <c r="AF681" s="92"/>
      <c r="AG681" s="92"/>
      <c r="AH681" s="92"/>
      <c r="AI681" s="109">
        <f>AB681*AB$7+AC681*AC$7+AD681*AD$7+AE681*AE$7+AF681*AF$7+AG681*AG$7+AH681*AH$7</f>
        <v>0</v>
      </c>
      <c r="AJ681" s="83"/>
      <c r="AK681" s="110">
        <f>AI681*$O681</f>
        <v>0</v>
      </c>
      <c r="AL681" s="111"/>
      <c r="AM681" s="92"/>
      <c r="AN681" s="92"/>
      <c r="AO681" s="92"/>
      <c r="AP681" s="92"/>
      <c r="AQ681" s="92"/>
      <c r="AR681" s="92"/>
      <c r="AS681" s="92">
        <v>1</v>
      </c>
      <c r="AT681" s="92"/>
      <c r="AU681" s="92"/>
      <c r="AV681" s="109">
        <f>AM681*AM$7+AN681*AN$7+AO681*AO$7+AP681*AP$7+AQ681*AQ$7+AR681*AR$7+AS681*AS$7+AT681*AT$7+AU681*AU$7</f>
        <v>1000</v>
      </c>
      <c r="AW681" s="75"/>
      <c r="AX681" s="110">
        <f>AV681*$O681</f>
        <v>200</v>
      </c>
      <c r="AY681" s="111"/>
      <c r="AZ681" s="93"/>
      <c r="BA681" s="94" t="s">
        <v>131</v>
      </c>
      <c r="BB681" s="71"/>
      <c r="BC681" s="54"/>
      <c r="BD681" s="41">
        <v>3</v>
      </c>
      <c r="BE681" s="52">
        <v>38</v>
      </c>
      <c r="BF681" s="62">
        <v>3831</v>
      </c>
      <c r="BG681" s="280" t="s">
        <v>52</v>
      </c>
    </row>
    <row r="682" spans="1:59" s="63" customFormat="1" ht="12.75" x14ac:dyDescent="0.2">
      <c r="A682" s="196">
        <v>3</v>
      </c>
      <c r="B682" s="197" t="s">
        <v>108</v>
      </c>
      <c r="C682" s="208">
        <v>38</v>
      </c>
      <c r="D682" s="209" t="s">
        <v>331</v>
      </c>
      <c r="E682" s="210">
        <v>3831</v>
      </c>
      <c r="F682" s="211" t="s">
        <v>405</v>
      </c>
      <c r="G682" s="231" t="s">
        <v>333</v>
      </c>
      <c r="H682" s="89"/>
      <c r="I682" s="90" t="s">
        <v>403</v>
      </c>
      <c r="J682" s="90"/>
      <c r="K682" s="90" t="s">
        <v>64</v>
      </c>
      <c r="L682" s="90" t="s">
        <v>404</v>
      </c>
      <c r="M682" s="91"/>
      <c r="N682" s="312">
        <v>1</v>
      </c>
      <c r="O682" s="313">
        <f>N682/N$679</f>
        <v>0.2</v>
      </c>
      <c r="P682" s="104"/>
      <c r="Q682" s="92"/>
      <c r="R682" s="92"/>
      <c r="S682" s="92"/>
      <c r="T682" s="92"/>
      <c r="U682" s="92"/>
      <c r="V682" s="92"/>
      <c r="W682" s="92"/>
      <c r="X682" s="109">
        <f>P682*P$7+Q682*Q$7+R682*R$7+S682*S$7+T682*T$7+U682*U$7+V682*V$7+W682*W$7</f>
        <v>0</v>
      </c>
      <c r="Y682" s="83"/>
      <c r="Z682" s="110">
        <f>X682*$O682</f>
        <v>0</v>
      </c>
      <c r="AA682" s="111"/>
      <c r="AB682" s="92"/>
      <c r="AC682" s="92"/>
      <c r="AD682" s="92"/>
      <c r="AE682" s="92"/>
      <c r="AF682" s="92"/>
      <c r="AG682" s="92"/>
      <c r="AH682" s="92"/>
      <c r="AI682" s="109">
        <f>AB682*AB$7+AC682*AC$7+AD682*AD$7+AE682*AE$7+AF682*AF$7+AG682*AG$7+AH682*AH$7</f>
        <v>0</v>
      </c>
      <c r="AJ682" s="83"/>
      <c r="AK682" s="110">
        <f>AI682*$O682</f>
        <v>0</v>
      </c>
      <c r="AL682" s="111"/>
      <c r="AM682" s="92"/>
      <c r="AN682" s="92"/>
      <c r="AO682" s="92"/>
      <c r="AP682" s="92"/>
      <c r="AQ682" s="92"/>
      <c r="AR682" s="92"/>
      <c r="AS682" s="92">
        <v>1</v>
      </c>
      <c r="AT682" s="92"/>
      <c r="AU682" s="92"/>
      <c r="AV682" s="109">
        <f>AM682*AM$7+AN682*AN$7+AO682*AO$7+AP682*AP$7+AQ682*AQ$7+AR682*AR$7+AS682*AS$7+AT682*AT$7+AU682*AU$7</f>
        <v>1000</v>
      </c>
      <c r="AW682" s="75"/>
      <c r="AX682" s="110">
        <f>AV682*$O682</f>
        <v>200</v>
      </c>
      <c r="AY682" s="111"/>
      <c r="AZ682" s="93"/>
      <c r="BA682" s="94" t="s">
        <v>131</v>
      </c>
      <c r="BB682" s="71"/>
      <c r="BC682" s="54"/>
      <c r="BD682" s="41">
        <v>3</v>
      </c>
      <c r="BE682" s="52">
        <v>38</v>
      </c>
      <c r="BF682" s="62">
        <v>3831</v>
      </c>
      <c r="BG682" s="280" t="s">
        <v>52</v>
      </c>
    </row>
    <row r="683" spans="1:59" s="63" customFormat="1" ht="12.75" x14ac:dyDescent="0.2">
      <c r="A683" s="196">
        <v>3</v>
      </c>
      <c r="B683" s="197" t="s">
        <v>108</v>
      </c>
      <c r="C683" s="208">
        <v>38</v>
      </c>
      <c r="D683" s="209" t="s">
        <v>331</v>
      </c>
      <c r="E683" s="210">
        <v>3831</v>
      </c>
      <c r="F683" s="211" t="s">
        <v>405</v>
      </c>
      <c r="G683" s="231" t="s">
        <v>333</v>
      </c>
      <c r="H683" s="89"/>
      <c r="I683" s="90" t="s">
        <v>409</v>
      </c>
      <c r="J683" s="90"/>
      <c r="K683" s="90" t="s">
        <v>64</v>
      </c>
      <c r="L683" s="90" t="s">
        <v>1101</v>
      </c>
      <c r="M683" s="91"/>
      <c r="N683" s="312">
        <v>1</v>
      </c>
      <c r="O683" s="313">
        <f>N683/N$679</f>
        <v>0.2</v>
      </c>
      <c r="P683" s="104">
        <v>1</v>
      </c>
      <c r="Q683" s="92"/>
      <c r="R683" s="92"/>
      <c r="S683" s="92"/>
      <c r="T683" s="92"/>
      <c r="U683" s="92"/>
      <c r="V683" s="92"/>
      <c r="W683" s="92"/>
      <c r="X683" s="109">
        <f>P683*P$7+Q683*Q$7+R683*R$7+S683*S$7+T683*T$7+U683*U$7+V683*V$7+W683*W$7</f>
        <v>100</v>
      </c>
      <c r="Y683" s="83"/>
      <c r="Z683" s="110">
        <f>X683*$O683</f>
        <v>20</v>
      </c>
      <c r="AA683" s="111"/>
      <c r="AB683" s="92"/>
      <c r="AC683" s="92"/>
      <c r="AD683" s="92"/>
      <c r="AE683" s="92"/>
      <c r="AF683" s="92"/>
      <c r="AG683" s="92"/>
      <c r="AH683" s="92"/>
      <c r="AI683" s="109">
        <f>AB683*AB$7+AC683*AC$7+AD683*AD$7+AE683*AE$7+AF683*AF$7+AG683*AG$7+AH683*AH$7</f>
        <v>0</v>
      </c>
      <c r="AJ683" s="83"/>
      <c r="AK683" s="110">
        <f>AI683*$O683</f>
        <v>0</v>
      </c>
      <c r="AL683" s="111"/>
      <c r="AM683" s="92"/>
      <c r="AN683" s="92"/>
      <c r="AO683" s="92"/>
      <c r="AP683" s="92"/>
      <c r="AQ683" s="92"/>
      <c r="AR683" s="92"/>
      <c r="AS683" s="92">
        <v>1</v>
      </c>
      <c r="AT683" s="92"/>
      <c r="AU683" s="92"/>
      <c r="AV683" s="109">
        <f>AM683*AM$7+AN683*AN$7+AO683*AO$7+AP683*AP$7+AQ683*AQ$7+AR683*AR$7+AS683*AS$7+AT683*AT$7+AU683*AU$7</f>
        <v>1000</v>
      </c>
      <c r="AW683" s="75"/>
      <c r="AX683" s="110">
        <f>AV683*$O683</f>
        <v>200</v>
      </c>
      <c r="AY683" s="111"/>
      <c r="AZ683" s="93"/>
      <c r="BA683" s="94" t="s">
        <v>131</v>
      </c>
      <c r="BB683" s="71"/>
      <c r="BC683" s="54"/>
      <c r="BD683" s="41">
        <v>3</v>
      </c>
      <c r="BE683" s="52">
        <v>38</v>
      </c>
      <c r="BF683" s="62">
        <v>3831</v>
      </c>
      <c r="BG683" s="280" t="s">
        <v>52</v>
      </c>
    </row>
    <row r="684" spans="1:59" s="63" customFormat="1" ht="12.75" x14ac:dyDescent="0.2">
      <c r="A684" s="196">
        <v>3</v>
      </c>
      <c r="B684" s="197" t="s">
        <v>108</v>
      </c>
      <c r="C684" s="208">
        <v>38</v>
      </c>
      <c r="D684" s="209" t="s">
        <v>331</v>
      </c>
      <c r="E684" s="210">
        <v>3831</v>
      </c>
      <c r="F684" s="211" t="s">
        <v>405</v>
      </c>
      <c r="G684" s="231" t="s">
        <v>333</v>
      </c>
      <c r="H684" s="89"/>
      <c r="I684" s="90" t="s">
        <v>410</v>
      </c>
      <c r="J684" s="90"/>
      <c r="K684" s="90" t="s">
        <v>64</v>
      </c>
      <c r="L684" s="90" t="s">
        <v>141</v>
      </c>
      <c r="M684" s="91"/>
      <c r="N684" s="312">
        <v>1</v>
      </c>
      <c r="O684" s="313">
        <f>N684/N$679</f>
        <v>0.2</v>
      </c>
      <c r="P684" s="104"/>
      <c r="Q684" s="92"/>
      <c r="R684" s="92"/>
      <c r="S684" s="92"/>
      <c r="T684" s="92"/>
      <c r="U684" s="92"/>
      <c r="V684" s="92"/>
      <c r="W684" s="92"/>
      <c r="X684" s="109">
        <f>P684*P$7+Q684*Q$7+R684*R$7+S684*S$7+T684*T$7+U684*U$7+V684*V$7+W684*W$7</f>
        <v>0</v>
      </c>
      <c r="Y684" s="83"/>
      <c r="Z684" s="110">
        <f>X684*$O684</f>
        <v>0</v>
      </c>
      <c r="AA684" s="111"/>
      <c r="AB684" s="92"/>
      <c r="AC684" s="92"/>
      <c r="AD684" s="92"/>
      <c r="AE684" s="92"/>
      <c r="AF684" s="92"/>
      <c r="AG684" s="92"/>
      <c r="AH684" s="92"/>
      <c r="AI684" s="109">
        <f>AB684*AB$7+AC684*AC$7+AD684*AD$7+AE684*AE$7+AF684*AF$7+AG684*AG$7+AH684*AH$7</f>
        <v>0</v>
      </c>
      <c r="AJ684" s="83"/>
      <c r="AK684" s="110">
        <f>AI684*$O684</f>
        <v>0</v>
      </c>
      <c r="AL684" s="111"/>
      <c r="AM684" s="92"/>
      <c r="AN684" s="92"/>
      <c r="AO684" s="92"/>
      <c r="AP684" s="92"/>
      <c r="AQ684" s="92"/>
      <c r="AR684" s="92"/>
      <c r="AS684" s="92">
        <v>1</v>
      </c>
      <c r="AT684" s="92"/>
      <c r="AU684" s="92"/>
      <c r="AV684" s="109">
        <f>AM684*AM$7+AN684*AN$7+AO684*AO$7+AP684*AP$7+AQ684*AQ$7+AR684*AR$7+AS684*AS$7+AT684*AT$7+AU684*AU$7</f>
        <v>1000</v>
      </c>
      <c r="AW684" s="75"/>
      <c r="AX684" s="110">
        <f>AV684*$O684</f>
        <v>200</v>
      </c>
      <c r="AY684" s="111"/>
      <c r="AZ684" s="93"/>
      <c r="BA684" s="94" t="s">
        <v>131</v>
      </c>
      <c r="BB684" s="71"/>
      <c r="BC684" s="54"/>
      <c r="BD684" s="41">
        <v>3</v>
      </c>
      <c r="BE684" s="52">
        <v>38</v>
      </c>
      <c r="BF684" s="62">
        <v>3831</v>
      </c>
      <c r="BG684" s="280" t="s">
        <v>52</v>
      </c>
    </row>
    <row r="685" spans="1:59" s="63" customFormat="1" ht="12.75" x14ac:dyDescent="0.2">
      <c r="A685" s="196">
        <v>3</v>
      </c>
      <c r="B685" s="197" t="s">
        <v>108</v>
      </c>
      <c r="C685" s="208">
        <v>38</v>
      </c>
      <c r="D685" s="209" t="s">
        <v>331</v>
      </c>
      <c r="E685" s="210">
        <v>3831</v>
      </c>
      <c r="F685" s="211" t="s">
        <v>405</v>
      </c>
      <c r="G685" s="231" t="s">
        <v>333</v>
      </c>
      <c r="H685" s="89"/>
      <c r="I685" s="90" t="s">
        <v>1165</v>
      </c>
      <c r="J685" s="90"/>
      <c r="K685" s="90"/>
      <c r="L685" s="90"/>
      <c r="M685" s="91"/>
      <c r="N685" s="247"/>
      <c r="O685" s="306"/>
      <c r="P685" s="104"/>
      <c r="Q685" s="92"/>
      <c r="R685" s="92"/>
      <c r="S685" s="92"/>
      <c r="T685" s="92"/>
      <c r="U685" s="92"/>
      <c r="V685" s="92"/>
      <c r="W685" s="92"/>
      <c r="X685" s="75"/>
      <c r="Y685" s="83"/>
      <c r="Z685" s="83"/>
      <c r="AA685" s="83"/>
      <c r="AB685" s="92"/>
      <c r="AC685" s="92"/>
      <c r="AD685" s="92"/>
      <c r="AE685" s="92"/>
      <c r="AF685" s="92"/>
      <c r="AG685" s="92"/>
      <c r="AH685" s="92"/>
      <c r="AI685" s="75"/>
      <c r="AJ685" s="83"/>
      <c r="AK685" s="83"/>
      <c r="AL685" s="83"/>
      <c r="AM685" s="92"/>
      <c r="AN685" s="92"/>
      <c r="AO685" s="92"/>
      <c r="AP685" s="92"/>
      <c r="AQ685" s="92"/>
      <c r="AR685" s="92"/>
      <c r="AS685" s="92"/>
      <c r="AT685" s="92"/>
      <c r="AU685" s="92"/>
      <c r="AV685" s="75"/>
      <c r="AW685" s="75"/>
      <c r="AX685" s="83"/>
      <c r="AY685" s="83"/>
      <c r="AZ685" s="93"/>
      <c r="BA685" s="94"/>
      <c r="BB685" s="71"/>
      <c r="BC685" s="54"/>
      <c r="BD685" s="41">
        <v>3</v>
      </c>
      <c r="BE685" s="52">
        <v>38</v>
      </c>
      <c r="BF685" s="62">
        <v>3831</v>
      </c>
      <c r="BG685" s="280" t="s">
        <v>52</v>
      </c>
    </row>
    <row r="686" spans="1:59" s="63" customFormat="1" ht="12.75" x14ac:dyDescent="0.2">
      <c r="A686" s="196">
        <v>3</v>
      </c>
      <c r="B686" s="197" t="s">
        <v>108</v>
      </c>
      <c r="C686" s="208">
        <v>38</v>
      </c>
      <c r="D686" s="209" t="s">
        <v>331</v>
      </c>
      <c r="E686" s="210">
        <v>3831</v>
      </c>
      <c r="F686" s="211" t="s">
        <v>405</v>
      </c>
      <c r="G686" s="231" t="s">
        <v>333</v>
      </c>
      <c r="H686" s="65"/>
      <c r="I686" s="222"/>
      <c r="J686" s="66"/>
      <c r="K686" s="66"/>
      <c r="L686" s="66"/>
      <c r="M686" s="64"/>
      <c r="N686" s="304"/>
      <c r="O686" s="305"/>
      <c r="P686" s="127"/>
      <c r="Q686" s="67"/>
      <c r="R686" s="67"/>
      <c r="S686" s="67"/>
      <c r="T686" s="67"/>
      <c r="U686" s="67"/>
      <c r="V686" s="67"/>
      <c r="W686" s="67"/>
      <c r="X686" s="67"/>
      <c r="Y686" s="68"/>
      <c r="Z686" s="68"/>
      <c r="AA686" s="68"/>
      <c r="AB686" s="67"/>
      <c r="AC686" s="67"/>
      <c r="AD686" s="67"/>
      <c r="AE686" s="67"/>
      <c r="AF686" s="67"/>
      <c r="AG686" s="67"/>
      <c r="AH686" s="67"/>
      <c r="AI686" s="67"/>
      <c r="AJ686" s="68"/>
      <c r="AK686" s="68"/>
      <c r="AL686" s="68"/>
      <c r="AM686" s="67"/>
      <c r="AN686" s="67"/>
      <c r="AO686" s="67"/>
      <c r="AP686" s="67"/>
      <c r="AQ686" s="67"/>
      <c r="AR686" s="67"/>
      <c r="AS686" s="67"/>
      <c r="AT686" s="67"/>
      <c r="AU686" s="67"/>
      <c r="AV686" s="67"/>
      <c r="AW686" s="67"/>
      <c r="AX686" s="68"/>
      <c r="AY686" s="68"/>
      <c r="AZ686" s="69"/>
      <c r="BA686" s="70"/>
      <c r="BB686" s="71"/>
      <c r="BC686" s="54"/>
      <c r="BD686" s="41">
        <v>3</v>
      </c>
      <c r="BE686" s="52">
        <v>38</v>
      </c>
      <c r="BF686" s="62">
        <v>3831</v>
      </c>
      <c r="BG686" s="275"/>
    </row>
    <row r="687" spans="1:59" s="63" customFormat="1" ht="12.75" x14ac:dyDescent="0.2">
      <c r="A687" s="196">
        <v>3</v>
      </c>
      <c r="B687" s="197" t="s">
        <v>108</v>
      </c>
      <c r="C687" s="208">
        <v>38</v>
      </c>
      <c r="D687" s="209" t="s">
        <v>331</v>
      </c>
      <c r="E687" s="210">
        <v>3831</v>
      </c>
      <c r="F687" s="211" t="s">
        <v>405</v>
      </c>
      <c r="G687" s="230"/>
      <c r="H687" s="56"/>
      <c r="I687" s="221"/>
      <c r="J687" s="57"/>
      <c r="K687" s="57"/>
      <c r="L687" s="57"/>
      <c r="M687" s="55"/>
      <c r="N687" s="303"/>
      <c r="O687" s="245"/>
      <c r="P687" s="122"/>
      <c r="Q687" s="58"/>
      <c r="R687" s="58"/>
      <c r="S687" s="58"/>
      <c r="T687" s="58"/>
      <c r="U687" s="58"/>
      <c r="V687" s="58"/>
      <c r="W687" s="58"/>
      <c r="X687" s="58"/>
      <c r="Y687" s="59"/>
      <c r="Z687" s="59"/>
      <c r="AA687" s="59"/>
      <c r="AB687" s="58"/>
      <c r="AC687" s="58"/>
      <c r="AD687" s="58"/>
      <c r="AE687" s="58"/>
      <c r="AF687" s="58"/>
      <c r="AG687" s="58"/>
      <c r="AH687" s="58"/>
      <c r="AI687" s="58"/>
      <c r="AJ687" s="59"/>
      <c r="AK687" s="59"/>
      <c r="AL687" s="59"/>
      <c r="AM687" s="58"/>
      <c r="AN687" s="58"/>
      <c r="AO687" s="58"/>
      <c r="AP687" s="58"/>
      <c r="AQ687" s="58"/>
      <c r="AR687" s="58"/>
      <c r="AS687" s="58"/>
      <c r="AT687" s="58"/>
      <c r="AU687" s="58"/>
      <c r="AV687" s="58"/>
      <c r="AW687" s="58"/>
      <c r="AX687" s="59"/>
      <c r="AY687" s="59"/>
      <c r="AZ687" s="60"/>
      <c r="BA687" s="61"/>
      <c r="BB687" s="54"/>
      <c r="BC687" s="54"/>
      <c r="BD687" s="41">
        <v>3</v>
      </c>
      <c r="BE687" s="52">
        <v>38</v>
      </c>
      <c r="BF687" s="62">
        <v>3831</v>
      </c>
      <c r="BG687" s="274"/>
    </row>
    <row r="688" spans="1:59" s="63" customFormat="1" ht="12.75" x14ac:dyDescent="0.2">
      <c r="A688" s="196">
        <v>3</v>
      </c>
      <c r="B688" s="197" t="s">
        <v>108</v>
      </c>
      <c r="C688" s="208">
        <v>38</v>
      </c>
      <c r="D688" s="209" t="s">
        <v>331</v>
      </c>
      <c r="E688" s="210">
        <v>3831</v>
      </c>
      <c r="F688" s="211" t="s">
        <v>405</v>
      </c>
      <c r="G688" s="231"/>
      <c r="H688" s="65"/>
      <c r="I688" s="222"/>
      <c r="J688" s="66"/>
      <c r="K688" s="66"/>
      <c r="L688" s="66"/>
      <c r="M688" s="64"/>
      <c r="N688" s="304"/>
      <c r="O688" s="305"/>
      <c r="P688" s="127"/>
      <c r="Q688" s="67"/>
      <c r="R688" s="67"/>
      <c r="S688" s="67"/>
      <c r="T688" s="67"/>
      <c r="U688" s="67"/>
      <c r="V688" s="67"/>
      <c r="W688" s="67"/>
      <c r="X688" s="67"/>
      <c r="Y688" s="68"/>
      <c r="Z688" s="68"/>
      <c r="AA688" s="68"/>
      <c r="AB688" s="67"/>
      <c r="AC688" s="67"/>
      <c r="AD688" s="67"/>
      <c r="AE688" s="67"/>
      <c r="AF688" s="67"/>
      <c r="AG688" s="67"/>
      <c r="AH688" s="67"/>
      <c r="AI688" s="67"/>
      <c r="AJ688" s="68"/>
      <c r="AK688" s="68"/>
      <c r="AL688" s="68"/>
      <c r="AM688" s="67"/>
      <c r="AN688" s="67"/>
      <c r="AO688" s="67"/>
      <c r="AP688" s="67"/>
      <c r="AQ688" s="67"/>
      <c r="AR688" s="67"/>
      <c r="AS688" s="67"/>
      <c r="AT688" s="67"/>
      <c r="AU688" s="67"/>
      <c r="AV688" s="67"/>
      <c r="AW688" s="67"/>
      <c r="AX688" s="68"/>
      <c r="AY688" s="68"/>
      <c r="AZ688" s="69"/>
      <c r="BA688" s="70"/>
      <c r="BB688" s="71"/>
      <c r="BC688" s="54"/>
      <c r="BD688" s="41"/>
      <c r="BE688" s="52"/>
      <c r="BF688" s="62"/>
      <c r="BG688" s="275"/>
    </row>
    <row r="689" spans="1:59" s="63" customFormat="1" ht="12.75" x14ac:dyDescent="0.2">
      <c r="A689" s="196">
        <v>3</v>
      </c>
      <c r="B689" s="197" t="s">
        <v>108</v>
      </c>
      <c r="C689" s="208">
        <v>38</v>
      </c>
      <c r="D689" s="209" t="s">
        <v>331</v>
      </c>
      <c r="E689" s="210">
        <v>3831</v>
      </c>
      <c r="F689" s="211" t="s">
        <v>405</v>
      </c>
      <c r="G689" s="231" t="s">
        <v>1192</v>
      </c>
      <c r="H689" s="72" t="s">
        <v>1233</v>
      </c>
      <c r="I689" s="223" t="s">
        <v>1242</v>
      </c>
      <c r="J689" s="73"/>
      <c r="K689" s="73"/>
      <c r="L689" s="73"/>
      <c r="M689" s="74"/>
      <c r="N689" s="247"/>
      <c r="O689" s="306"/>
      <c r="P689" s="105"/>
      <c r="Q689" s="75"/>
      <c r="R689" s="75"/>
      <c r="S689" s="75"/>
      <c r="T689" s="75"/>
      <c r="U689" s="75"/>
      <c r="V689" s="75"/>
      <c r="W689" s="75"/>
      <c r="X689" s="75"/>
      <c r="Y689" s="76" t="s">
        <v>1241</v>
      </c>
      <c r="Z689" s="77" t="s">
        <v>1241</v>
      </c>
      <c r="AA689" s="78">
        <f>AA$604</f>
        <v>0</v>
      </c>
      <c r="AB689" s="75"/>
      <c r="AC689" s="75"/>
      <c r="AD689" s="75"/>
      <c r="AE689" s="75"/>
      <c r="AF689" s="75"/>
      <c r="AG689" s="75"/>
      <c r="AH689" s="75"/>
      <c r="AI689" s="75"/>
      <c r="AJ689" s="76" t="s">
        <v>1241</v>
      </c>
      <c r="AK689" s="77" t="s">
        <v>1241</v>
      </c>
      <c r="AL689" s="78">
        <f>AL$604</f>
        <v>0</v>
      </c>
      <c r="AM689" s="75"/>
      <c r="AN689" s="75"/>
      <c r="AO689" s="75"/>
      <c r="AP689" s="75"/>
      <c r="AQ689" s="75"/>
      <c r="AR689" s="75"/>
      <c r="AS689" s="75"/>
      <c r="AT689" s="75"/>
      <c r="AU689" s="75"/>
      <c r="AV689" s="75"/>
      <c r="AW689" s="76" t="s">
        <v>1241</v>
      </c>
      <c r="AX689" s="77" t="s">
        <v>1241</v>
      </c>
      <c r="AY689" s="78">
        <f>AY$604</f>
        <v>500</v>
      </c>
      <c r="AZ689" s="79"/>
      <c r="BA689" s="80" t="str">
        <f>I689</f>
        <v>&gt; see 3813, Engineered wood products</v>
      </c>
      <c r="BB689" s="71"/>
      <c r="BC689" s="54"/>
      <c r="BD689" s="41"/>
      <c r="BE689" s="52"/>
      <c r="BF689" s="62"/>
      <c r="BG689" s="276"/>
    </row>
    <row r="690" spans="1:59" s="63" customFormat="1" ht="12.75" x14ac:dyDescent="0.2">
      <c r="A690" s="196">
        <v>3</v>
      </c>
      <c r="B690" s="197" t="s">
        <v>108</v>
      </c>
      <c r="C690" s="208">
        <v>38</v>
      </c>
      <c r="D690" s="209" t="s">
        <v>331</v>
      </c>
      <c r="E690" s="210">
        <v>3831</v>
      </c>
      <c r="F690" s="211" t="s">
        <v>405</v>
      </c>
      <c r="G690" s="231"/>
      <c r="H690" s="65"/>
      <c r="I690" s="222"/>
      <c r="J690" s="66"/>
      <c r="K690" s="66"/>
      <c r="L690" s="66"/>
      <c r="M690" s="64"/>
      <c r="N690" s="304"/>
      <c r="O690" s="305"/>
      <c r="P690" s="127"/>
      <c r="Q690" s="67"/>
      <c r="R690" s="67"/>
      <c r="S690" s="67"/>
      <c r="T690" s="67"/>
      <c r="U690" s="67"/>
      <c r="V690" s="67"/>
      <c r="W690" s="67"/>
      <c r="X690" s="67"/>
      <c r="Y690" s="68"/>
      <c r="Z690" s="68"/>
      <c r="AA690" s="68"/>
      <c r="AB690" s="67"/>
      <c r="AC690" s="67"/>
      <c r="AD690" s="67"/>
      <c r="AE690" s="67"/>
      <c r="AF690" s="67"/>
      <c r="AG690" s="67"/>
      <c r="AH690" s="67"/>
      <c r="AI690" s="67"/>
      <c r="AJ690" s="68"/>
      <c r="AK690" s="68"/>
      <c r="AL690" s="68"/>
      <c r="AM690" s="67"/>
      <c r="AN690" s="67"/>
      <c r="AO690" s="67"/>
      <c r="AP690" s="67"/>
      <c r="AQ690" s="67"/>
      <c r="AR690" s="67"/>
      <c r="AS690" s="67"/>
      <c r="AT690" s="67"/>
      <c r="AU690" s="67"/>
      <c r="AV690" s="67"/>
      <c r="AW690" s="67"/>
      <c r="AX690" s="68"/>
      <c r="AY690" s="68"/>
      <c r="AZ690" s="69"/>
      <c r="BA690" s="70"/>
      <c r="BB690" s="71"/>
      <c r="BC690" s="54"/>
      <c r="BD690" s="41"/>
      <c r="BE690" s="52"/>
      <c r="BF690" s="62"/>
      <c r="BG690" s="275"/>
    </row>
    <row r="691" spans="1:59" s="63" customFormat="1" ht="12.75" x14ac:dyDescent="0.2">
      <c r="A691" s="196">
        <v>3</v>
      </c>
      <c r="B691" s="197" t="s">
        <v>108</v>
      </c>
      <c r="C691" s="208">
        <v>38</v>
      </c>
      <c r="D691" s="209" t="s">
        <v>331</v>
      </c>
      <c r="E691" s="210">
        <v>3831</v>
      </c>
      <c r="F691" s="211" t="s">
        <v>405</v>
      </c>
      <c r="G691" s="230"/>
      <c r="H691" s="56"/>
      <c r="I691" s="221"/>
      <c r="J691" s="57"/>
      <c r="K691" s="57"/>
      <c r="L691" s="57"/>
      <c r="M691" s="55"/>
      <c r="N691" s="303"/>
      <c r="O691" s="245"/>
      <c r="P691" s="122"/>
      <c r="Q691" s="58"/>
      <c r="R691" s="58"/>
      <c r="S691" s="58"/>
      <c r="T691" s="58"/>
      <c r="U691" s="58"/>
      <c r="V691" s="58"/>
      <c r="W691" s="58"/>
      <c r="X691" s="58"/>
      <c r="Y691" s="59"/>
      <c r="Z691" s="59"/>
      <c r="AA691" s="59"/>
      <c r="AB691" s="58"/>
      <c r="AC691" s="58"/>
      <c r="AD691" s="58"/>
      <c r="AE691" s="58"/>
      <c r="AF691" s="58"/>
      <c r="AG691" s="58"/>
      <c r="AH691" s="58"/>
      <c r="AI691" s="58"/>
      <c r="AJ691" s="59"/>
      <c r="AK691" s="59"/>
      <c r="AL691" s="59"/>
      <c r="AM691" s="58"/>
      <c r="AN691" s="58"/>
      <c r="AO691" s="58"/>
      <c r="AP691" s="58"/>
      <c r="AQ691" s="58"/>
      <c r="AR691" s="58"/>
      <c r="AS691" s="58"/>
      <c r="AT691" s="58"/>
      <c r="AU691" s="58"/>
      <c r="AV691" s="58"/>
      <c r="AW691" s="58"/>
      <c r="AX691" s="59"/>
      <c r="AY691" s="59"/>
      <c r="AZ691" s="60"/>
      <c r="BA691" s="61"/>
      <c r="BB691" s="54"/>
      <c r="BC691" s="54"/>
      <c r="BD691" s="41">
        <v>3</v>
      </c>
      <c r="BE691" s="52">
        <v>38</v>
      </c>
      <c r="BF691" s="62">
        <v>3831</v>
      </c>
      <c r="BG691" s="274"/>
    </row>
    <row r="692" spans="1:59" s="63" customFormat="1" ht="12.75" x14ac:dyDescent="0.2">
      <c r="A692" s="196">
        <v>3</v>
      </c>
      <c r="B692" s="197" t="s">
        <v>108</v>
      </c>
      <c r="C692" s="208">
        <v>38</v>
      </c>
      <c r="D692" s="209" t="s">
        <v>331</v>
      </c>
      <c r="E692" s="210">
        <v>3831</v>
      </c>
      <c r="F692" s="211" t="s">
        <v>405</v>
      </c>
      <c r="G692" s="231"/>
      <c r="H692" s="65"/>
      <c r="I692" s="222"/>
      <c r="J692" s="66"/>
      <c r="K692" s="66"/>
      <c r="L692" s="66"/>
      <c r="M692" s="64"/>
      <c r="N692" s="304"/>
      <c r="O692" s="305"/>
      <c r="P692" s="127"/>
      <c r="Q692" s="67"/>
      <c r="R692" s="67"/>
      <c r="S692" s="67"/>
      <c r="T692" s="67"/>
      <c r="U692" s="67"/>
      <c r="V692" s="67"/>
      <c r="W692" s="67"/>
      <c r="X692" s="67"/>
      <c r="Y692" s="68"/>
      <c r="Z692" s="68"/>
      <c r="AA692" s="68"/>
      <c r="AB692" s="67"/>
      <c r="AC692" s="67"/>
      <c r="AD692" s="67"/>
      <c r="AE692" s="67"/>
      <c r="AF692" s="67"/>
      <c r="AG692" s="67"/>
      <c r="AH692" s="67"/>
      <c r="AI692" s="67"/>
      <c r="AJ692" s="68"/>
      <c r="AK692" s="68"/>
      <c r="AL692" s="68"/>
      <c r="AM692" s="67"/>
      <c r="AN692" s="67"/>
      <c r="AO692" s="67"/>
      <c r="AP692" s="67"/>
      <c r="AQ692" s="67"/>
      <c r="AR692" s="67"/>
      <c r="AS692" s="67"/>
      <c r="AT692" s="67"/>
      <c r="AU692" s="67"/>
      <c r="AV692" s="67"/>
      <c r="AW692" s="67"/>
      <c r="AX692" s="68"/>
      <c r="AY692" s="68"/>
      <c r="AZ692" s="69"/>
      <c r="BA692" s="70"/>
      <c r="BB692" s="71"/>
      <c r="BC692" s="54"/>
      <c r="BD692" s="41"/>
      <c r="BE692" s="52"/>
      <c r="BF692" s="62"/>
      <c r="BG692" s="275"/>
    </row>
    <row r="693" spans="1:59" s="63" customFormat="1" ht="12.75" x14ac:dyDescent="0.2">
      <c r="A693" s="196">
        <v>3</v>
      </c>
      <c r="B693" s="197" t="s">
        <v>108</v>
      </c>
      <c r="C693" s="208">
        <v>38</v>
      </c>
      <c r="D693" s="209" t="s">
        <v>331</v>
      </c>
      <c r="E693" s="210">
        <v>3831</v>
      </c>
      <c r="F693" s="211" t="s">
        <v>405</v>
      </c>
      <c r="G693" s="231" t="s">
        <v>584</v>
      </c>
      <c r="H693" s="72" t="s">
        <v>1233</v>
      </c>
      <c r="I693" s="223" t="s">
        <v>1260</v>
      </c>
      <c r="J693" s="73"/>
      <c r="K693" s="73"/>
      <c r="L693" s="73"/>
      <c r="M693" s="74"/>
      <c r="N693" s="247"/>
      <c r="O693" s="306"/>
      <c r="P693" s="105"/>
      <c r="Q693" s="75"/>
      <c r="R693" s="75"/>
      <c r="S693" s="75"/>
      <c r="T693" s="75"/>
      <c r="U693" s="75"/>
      <c r="V693" s="75"/>
      <c r="W693" s="75"/>
      <c r="X693" s="75"/>
      <c r="Y693" s="76" t="s">
        <v>1241</v>
      </c>
      <c r="Z693" s="77" t="s">
        <v>1241</v>
      </c>
      <c r="AA693" s="78">
        <f>AA$1239</f>
        <v>2500</v>
      </c>
      <c r="AB693" s="75"/>
      <c r="AC693" s="75"/>
      <c r="AD693" s="75"/>
      <c r="AE693" s="75"/>
      <c r="AF693" s="75"/>
      <c r="AG693" s="75"/>
      <c r="AH693" s="75"/>
      <c r="AI693" s="75"/>
      <c r="AJ693" s="76" t="s">
        <v>1241</v>
      </c>
      <c r="AK693" s="77" t="s">
        <v>1241</v>
      </c>
      <c r="AL693" s="78">
        <f>AL$1239</f>
        <v>0</v>
      </c>
      <c r="AM693" s="75"/>
      <c r="AN693" s="75"/>
      <c r="AO693" s="75"/>
      <c r="AP693" s="75"/>
      <c r="AQ693" s="75"/>
      <c r="AR693" s="75"/>
      <c r="AS693" s="75"/>
      <c r="AT693" s="75"/>
      <c r="AU693" s="75"/>
      <c r="AV693" s="75"/>
      <c r="AW693" s="76" t="s">
        <v>1241</v>
      </c>
      <c r="AX693" s="77" t="s">
        <v>1241</v>
      </c>
      <c r="AY693" s="78">
        <f>AY$1239</f>
        <v>500</v>
      </c>
      <c r="AZ693" s="79"/>
      <c r="BA693" s="80" t="str">
        <f>I693</f>
        <v>&gt; see 4257, Metal clad insulating cladding</v>
      </c>
      <c r="BB693" s="71"/>
      <c r="BC693" s="54"/>
      <c r="BD693" s="41">
        <f>A693</f>
        <v>3</v>
      </c>
      <c r="BE693" s="52">
        <f>C693</f>
        <v>38</v>
      </c>
      <c r="BF693" s="62">
        <f>E693</f>
        <v>3831</v>
      </c>
      <c r="BG693" s="276" t="str">
        <f>H693</f>
        <v>Default Scenario (Link)</v>
      </c>
    </row>
    <row r="694" spans="1:59" s="63" customFormat="1" ht="12.75" x14ac:dyDescent="0.2">
      <c r="A694" s="196">
        <v>3</v>
      </c>
      <c r="B694" s="197" t="s">
        <v>108</v>
      </c>
      <c r="C694" s="208">
        <v>38</v>
      </c>
      <c r="D694" s="209" t="s">
        <v>331</v>
      </c>
      <c r="E694" s="210">
        <v>3831</v>
      </c>
      <c r="F694" s="211" t="s">
        <v>405</v>
      </c>
      <c r="G694" s="231"/>
      <c r="H694" s="65"/>
      <c r="I694" s="222"/>
      <c r="J694" s="66"/>
      <c r="K694" s="66"/>
      <c r="L694" s="66"/>
      <c r="M694" s="64"/>
      <c r="N694" s="304"/>
      <c r="O694" s="305"/>
      <c r="P694" s="127"/>
      <c r="Q694" s="67"/>
      <c r="R694" s="67"/>
      <c r="S694" s="67"/>
      <c r="T694" s="67"/>
      <c r="U694" s="67"/>
      <c r="V694" s="67"/>
      <c r="W694" s="67"/>
      <c r="X694" s="67"/>
      <c r="Y694" s="68"/>
      <c r="Z694" s="68"/>
      <c r="AA694" s="68"/>
      <c r="AB694" s="67"/>
      <c r="AC694" s="67"/>
      <c r="AD694" s="67"/>
      <c r="AE694" s="67"/>
      <c r="AF694" s="67"/>
      <c r="AG694" s="67"/>
      <c r="AH694" s="67"/>
      <c r="AI694" s="67"/>
      <c r="AJ694" s="68"/>
      <c r="AK694" s="68"/>
      <c r="AL694" s="68"/>
      <c r="AM694" s="67"/>
      <c r="AN694" s="67"/>
      <c r="AO694" s="67"/>
      <c r="AP694" s="67"/>
      <c r="AQ694" s="67"/>
      <c r="AR694" s="67"/>
      <c r="AS694" s="67"/>
      <c r="AT694" s="67"/>
      <c r="AU694" s="67"/>
      <c r="AV694" s="67"/>
      <c r="AW694" s="67"/>
      <c r="AX694" s="68"/>
      <c r="AY694" s="68"/>
      <c r="AZ694" s="69"/>
      <c r="BA694" s="70"/>
      <c r="BB694" s="71"/>
      <c r="BC694" s="54"/>
      <c r="BD694" s="41"/>
      <c r="BE694" s="52"/>
      <c r="BF694" s="62"/>
      <c r="BG694" s="275"/>
    </row>
    <row r="695" spans="1:59" s="63" customFormat="1" ht="12.75" x14ac:dyDescent="0.2">
      <c r="A695" s="196">
        <v>3</v>
      </c>
      <c r="B695" s="197" t="s">
        <v>108</v>
      </c>
      <c r="C695" s="208">
        <v>38</v>
      </c>
      <c r="D695" s="209" t="s">
        <v>331</v>
      </c>
      <c r="E695" s="210">
        <v>3831</v>
      </c>
      <c r="F695" s="211" t="s">
        <v>405</v>
      </c>
      <c r="G695" s="230"/>
      <c r="H695" s="56"/>
      <c r="I695" s="221"/>
      <c r="J695" s="57"/>
      <c r="K695" s="57"/>
      <c r="L695" s="57"/>
      <c r="M695" s="55"/>
      <c r="N695" s="303"/>
      <c r="O695" s="245"/>
      <c r="P695" s="122"/>
      <c r="Q695" s="58"/>
      <c r="R695" s="58"/>
      <c r="S695" s="58"/>
      <c r="T695" s="58"/>
      <c r="U695" s="58"/>
      <c r="V695" s="58"/>
      <c r="W695" s="58"/>
      <c r="X695" s="58"/>
      <c r="Y695" s="59"/>
      <c r="Z695" s="59"/>
      <c r="AA695" s="59"/>
      <c r="AB695" s="58"/>
      <c r="AC695" s="58"/>
      <c r="AD695" s="58"/>
      <c r="AE695" s="58"/>
      <c r="AF695" s="58"/>
      <c r="AG695" s="58"/>
      <c r="AH695" s="58"/>
      <c r="AI695" s="58"/>
      <c r="AJ695" s="59"/>
      <c r="AK695" s="59"/>
      <c r="AL695" s="59"/>
      <c r="AM695" s="58"/>
      <c r="AN695" s="58"/>
      <c r="AO695" s="58"/>
      <c r="AP695" s="58"/>
      <c r="AQ695" s="58"/>
      <c r="AR695" s="58"/>
      <c r="AS695" s="58"/>
      <c r="AT695" s="58"/>
      <c r="AU695" s="58"/>
      <c r="AV695" s="58"/>
      <c r="AW695" s="58"/>
      <c r="AX695" s="59"/>
      <c r="AY695" s="59"/>
      <c r="AZ695" s="60"/>
      <c r="BA695" s="61"/>
      <c r="BB695" s="54"/>
      <c r="BC695" s="54"/>
      <c r="BD695" s="41">
        <v>3</v>
      </c>
      <c r="BE695" s="52">
        <v>38</v>
      </c>
      <c r="BF695" s="62">
        <v>3831</v>
      </c>
      <c r="BG695" s="274"/>
    </row>
    <row r="696" spans="1:59" s="63" customFormat="1" ht="12.75" x14ac:dyDescent="0.2">
      <c r="A696" s="196">
        <v>3</v>
      </c>
      <c r="B696" s="197" t="s">
        <v>108</v>
      </c>
      <c r="C696" s="208">
        <v>38</v>
      </c>
      <c r="D696" s="209" t="s">
        <v>331</v>
      </c>
      <c r="E696" s="212">
        <v>3837</v>
      </c>
      <c r="F696" s="213" t="s">
        <v>411</v>
      </c>
      <c r="G696" s="232"/>
      <c r="H696" s="97"/>
      <c r="I696" s="224"/>
      <c r="J696" s="98"/>
      <c r="K696" s="98"/>
      <c r="L696" s="98"/>
      <c r="M696" s="96"/>
      <c r="N696" s="307"/>
      <c r="O696" s="246"/>
      <c r="P696" s="124"/>
      <c r="Q696" s="124"/>
      <c r="R696" s="124"/>
      <c r="S696" s="124"/>
      <c r="T696" s="124"/>
      <c r="U696" s="124"/>
      <c r="V696" s="124"/>
      <c r="W696" s="124"/>
      <c r="X696" s="124"/>
      <c r="Y696" s="100"/>
      <c r="Z696" s="125"/>
      <c r="AA696" s="125"/>
      <c r="AB696" s="124"/>
      <c r="AC696" s="124"/>
      <c r="AD696" s="124"/>
      <c r="AE696" s="124"/>
      <c r="AF696" s="124"/>
      <c r="AG696" s="124"/>
      <c r="AH696" s="124"/>
      <c r="AI696" s="124"/>
      <c r="AJ696" s="100"/>
      <c r="AK696" s="125"/>
      <c r="AL696" s="125"/>
      <c r="AM696" s="124"/>
      <c r="AN696" s="124"/>
      <c r="AO696" s="124"/>
      <c r="AP696" s="124"/>
      <c r="AQ696" s="124"/>
      <c r="AR696" s="124"/>
      <c r="AS696" s="124"/>
      <c r="AT696" s="124"/>
      <c r="AU696" s="124"/>
      <c r="AV696" s="124"/>
      <c r="AW696" s="99"/>
      <c r="AX696" s="125"/>
      <c r="AY696" s="100"/>
      <c r="AZ696" s="101"/>
      <c r="BA696" s="102"/>
      <c r="BB696" s="95"/>
      <c r="BC696" s="95"/>
      <c r="BD696" s="41">
        <v>3</v>
      </c>
      <c r="BE696" s="52">
        <v>38</v>
      </c>
      <c r="BF696" s="103">
        <v>3837</v>
      </c>
      <c r="BG696" s="277"/>
    </row>
    <row r="697" spans="1:59" s="63" customFormat="1" ht="12.75" x14ac:dyDescent="0.2">
      <c r="A697" s="196">
        <v>3</v>
      </c>
      <c r="B697" s="197" t="s">
        <v>108</v>
      </c>
      <c r="C697" s="208">
        <v>38</v>
      </c>
      <c r="D697" s="209" t="s">
        <v>331</v>
      </c>
      <c r="E697" s="212">
        <v>3837</v>
      </c>
      <c r="F697" s="213" t="s">
        <v>411</v>
      </c>
      <c r="G697" s="232"/>
      <c r="H697" s="97"/>
      <c r="I697" s="224"/>
      <c r="J697" s="98"/>
      <c r="K697" s="98"/>
      <c r="L697" s="98"/>
      <c r="M697" s="96"/>
      <c r="N697" s="307"/>
      <c r="O697" s="246"/>
      <c r="P697" s="124"/>
      <c r="Q697" s="99"/>
      <c r="R697" s="99"/>
      <c r="S697" s="99"/>
      <c r="T697" s="99"/>
      <c r="U697" s="99"/>
      <c r="V697" s="99"/>
      <c r="W697" s="99"/>
      <c r="X697" s="99"/>
      <c r="Y697" s="100"/>
      <c r="Z697" s="100"/>
      <c r="AA697" s="100"/>
      <c r="AB697" s="99"/>
      <c r="AC697" s="99"/>
      <c r="AD697" s="99"/>
      <c r="AE697" s="99"/>
      <c r="AF697" s="99"/>
      <c r="AG697" s="99"/>
      <c r="AH697" s="99"/>
      <c r="AI697" s="99"/>
      <c r="AJ697" s="100"/>
      <c r="AK697" s="100"/>
      <c r="AL697" s="100"/>
      <c r="AM697" s="99"/>
      <c r="AN697" s="99"/>
      <c r="AO697" s="99"/>
      <c r="AP697" s="99"/>
      <c r="AQ697" s="99"/>
      <c r="AR697" s="99"/>
      <c r="AS697" s="99"/>
      <c r="AT697" s="99"/>
      <c r="AU697" s="99"/>
      <c r="AV697" s="99"/>
      <c r="AW697" s="99"/>
      <c r="AX697" s="100"/>
      <c r="AY697" s="100"/>
      <c r="AZ697" s="101"/>
      <c r="BA697" s="102"/>
      <c r="BB697" s="95"/>
      <c r="BC697" s="95"/>
      <c r="BD697" s="41">
        <v>3</v>
      </c>
      <c r="BE697" s="52">
        <v>38</v>
      </c>
      <c r="BF697" s="103">
        <v>3837</v>
      </c>
      <c r="BG697" s="277"/>
    </row>
    <row r="698" spans="1:59" s="63" customFormat="1" ht="12.75" x14ac:dyDescent="0.2">
      <c r="A698" s="196">
        <v>3</v>
      </c>
      <c r="B698" s="197" t="s">
        <v>108</v>
      </c>
      <c r="C698" s="208">
        <v>38</v>
      </c>
      <c r="D698" s="209" t="s">
        <v>331</v>
      </c>
      <c r="E698" s="212">
        <v>3837</v>
      </c>
      <c r="F698" s="213" t="s">
        <v>411</v>
      </c>
      <c r="G698" s="231" t="s">
        <v>1191</v>
      </c>
      <c r="H698" s="65"/>
      <c r="I698" s="222"/>
      <c r="J698" s="66"/>
      <c r="K698" s="66"/>
      <c r="L698" s="66"/>
      <c r="M698" s="64"/>
      <c r="N698" s="304"/>
      <c r="O698" s="305"/>
      <c r="P698" s="127"/>
      <c r="Q698" s="67"/>
      <c r="R698" s="67"/>
      <c r="S698" s="67"/>
      <c r="T698" s="67"/>
      <c r="U698" s="67"/>
      <c r="V698" s="67"/>
      <c r="W698" s="67"/>
      <c r="X698" s="67"/>
      <c r="Y698" s="68"/>
      <c r="Z698" s="68"/>
      <c r="AA698" s="68"/>
      <c r="AB698" s="67"/>
      <c r="AC698" s="67"/>
      <c r="AD698" s="67"/>
      <c r="AE698" s="67"/>
      <c r="AF698" s="67"/>
      <c r="AG698" s="67"/>
      <c r="AH698" s="67"/>
      <c r="AI698" s="67"/>
      <c r="AJ698" s="68"/>
      <c r="AK698" s="68"/>
      <c r="AL698" s="68"/>
      <c r="AM698" s="67"/>
      <c r="AN698" s="67"/>
      <c r="AO698" s="67"/>
      <c r="AP698" s="67"/>
      <c r="AQ698" s="67"/>
      <c r="AR698" s="67"/>
      <c r="AS698" s="67"/>
      <c r="AT698" s="67"/>
      <c r="AU698" s="67"/>
      <c r="AV698" s="67"/>
      <c r="AW698" s="67"/>
      <c r="AX698" s="68"/>
      <c r="AY698" s="68"/>
      <c r="AZ698" s="69"/>
      <c r="BA698" s="70"/>
      <c r="BB698" s="71"/>
      <c r="BC698" s="95"/>
      <c r="BD698" s="41">
        <v>3</v>
      </c>
      <c r="BE698" s="52">
        <v>38</v>
      </c>
      <c r="BF698" s="103">
        <v>3837</v>
      </c>
      <c r="BG698" s="275"/>
    </row>
    <row r="699" spans="1:59" s="63" customFormat="1" ht="12.75" x14ac:dyDescent="0.2">
      <c r="A699" s="196">
        <v>3</v>
      </c>
      <c r="B699" s="197" t="s">
        <v>108</v>
      </c>
      <c r="C699" s="208">
        <v>38</v>
      </c>
      <c r="D699" s="209" t="s">
        <v>331</v>
      </c>
      <c r="E699" s="212">
        <v>3837</v>
      </c>
      <c r="F699" s="213" t="s">
        <v>411</v>
      </c>
      <c r="G699" s="231" t="s">
        <v>1191</v>
      </c>
      <c r="H699" s="72" t="s">
        <v>47</v>
      </c>
      <c r="I699" s="223"/>
      <c r="J699" s="73"/>
      <c r="K699" s="73"/>
      <c r="L699" s="73"/>
      <c r="M699" s="74"/>
      <c r="N699" s="247"/>
      <c r="O699" s="306"/>
      <c r="P699" s="105"/>
      <c r="Q699" s="75"/>
      <c r="R699" s="75"/>
      <c r="S699" s="75"/>
      <c r="T699" s="75"/>
      <c r="U699" s="75"/>
      <c r="V699" s="75"/>
      <c r="W699" s="75"/>
      <c r="X699" s="75"/>
      <c r="Y699" s="76" t="str">
        <f>IF(ISNUMBER(VLOOKUP(Y701,P$7:W$7,MATCH(Y701,P$7:W$7))),VLOOKUP(Y701,P$7:W$7,MATCH(Y701,P$7:W$7)),IF(N703=0,"No Data",IF(Y701&gt;0,"&lt;100",0)))</f>
        <v>&lt;100</v>
      </c>
      <c r="Z699" s="77" t="str">
        <f>IF(ISNUMBER(VLOOKUP(Z703,P$7:W$7,MATCH(Z703,P$7:W$7))),VLOOKUP(Z703,P$7:W$7,MATCH(Z703,P$7:W$7)),IF(N703=0,"No Data",IF(Z703&gt;0,"&lt;100",0)))</f>
        <v>&lt;100</v>
      </c>
      <c r="AA699" s="106">
        <f>IF(ISNUMBER(Z699),Z699,0)</f>
        <v>0</v>
      </c>
      <c r="AB699" s="75"/>
      <c r="AC699" s="75"/>
      <c r="AD699" s="75"/>
      <c r="AE699" s="75"/>
      <c r="AF699" s="75"/>
      <c r="AG699" s="75"/>
      <c r="AH699" s="75"/>
      <c r="AI699" s="75"/>
      <c r="AJ699" s="76">
        <f>IF(ISNUMBER(VLOOKUP(AJ701,AB$7:AH$7,MATCH(AJ701,AB$7:AH$7))),VLOOKUP(AJ701,AB$7:AH$7,MATCH(AJ701,AB$7:AH$7)),IF(N703=0,"No Data",IF(AJ701&gt;0,"&lt;50",0)))</f>
        <v>0</v>
      </c>
      <c r="AK699" s="77">
        <f>IF(ISNUMBER(VLOOKUP(AK703,AB$7:AH$7,MATCH(AK703,AB$7:AH$7))),VLOOKUP(AK703,AB$7:AH$7,MATCH(AK703,AB$7:AH$7)),IF(N703=0,"No Data",IF(AK703&gt;0,"&lt;50",0)))</f>
        <v>0</v>
      </c>
      <c r="AL699" s="106">
        <f>IF(ISNUMBER(AK699),AK699,0)</f>
        <v>0</v>
      </c>
      <c r="AM699" s="75"/>
      <c r="AN699" s="75"/>
      <c r="AO699" s="75"/>
      <c r="AP699" s="75"/>
      <c r="AQ699" s="75"/>
      <c r="AR699" s="75"/>
      <c r="AS699" s="75"/>
      <c r="AT699" s="75"/>
      <c r="AU699" s="75"/>
      <c r="AV699" s="75"/>
      <c r="AW699" s="76">
        <f>IF(ISNUMBER(VLOOKUP(AW701,AM$7:AU$7,MATCH(AW701,AM$7:AU$7))),VLOOKUP(AW701,AM$7:AU$7,MATCH(AW701,AM$7:AU$7)),IF(N703=0,"No Data",IF(AW701&gt;0,"&lt;10",0)))</f>
        <v>500</v>
      </c>
      <c r="AX699" s="77">
        <f>IF(ISNUMBER(VLOOKUP(AX703,AM$7:AU$7,MATCH(AX703,AM$7:AU$7))),VLOOKUP(AX703,AM$7:AU$7,MATCH(AX703,AM$7:AU$7)),IF(N703=0,"No Data",IF(AX703&gt;0,"&lt;10",0)))</f>
        <v>500</v>
      </c>
      <c r="AY699" s="106">
        <f>IF(ISNUMBER(AX699),AX699,0)</f>
        <v>500</v>
      </c>
      <c r="AZ699" s="79"/>
      <c r="BA699" s="80"/>
      <c r="BB699" s="71"/>
      <c r="BC699" s="95"/>
      <c r="BD699" s="41">
        <v>3</v>
      </c>
      <c r="BE699" s="52">
        <v>38</v>
      </c>
      <c r="BF699" s="103">
        <v>3837</v>
      </c>
      <c r="BG699" s="276" t="s">
        <v>47</v>
      </c>
    </row>
    <row r="700" spans="1:59" s="63" customFormat="1" ht="12.75" x14ac:dyDescent="0.2">
      <c r="A700" s="196">
        <v>3</v>
      </c>
      <c r="B700" s="197" t="s">
        <v>108</v>
      </c>
      <c r="C700" s="208">
        <v>38</v>
      </c>
      <c r="D700" s="209" t="s">
        <v>331</v>
      </c>
      <c r="E700" s="212">
        <v>3837</v>
      </c>
      <c r="F700" s="213" t="s">
        <v>411</v>
      </c>
      <c r="G700" s="231" t="s">
        <v>1191</v>
      </c>
      <c r="H700" s="81" t="s">
        <v>48</v>
      </c>
      <c r="I700" s="223"/>
      <c r="J700" s="73"/>
      <c r="K700" s="73"/>
      <c r="L700" s="73"/>
      <c r="M700" s="74"/>
      <c r="N700" s="247"/>
      <c r="O700" s="306"/>
      <c r="P700" s="105"/>
      <c r="Q700" s="75"/>
      <c r="R700" s="75"/>
      <c r="S700" s="75"/>
      <c r="T700" s="75"/>
      <c r="U700" s="75"/>
      <c r="V700" s="75"/>
      <c r="W700" s="75"/>
      <c r="X700" s="75"/>
      <c r="Y700" s="82">
        <f>MIN(X704:X717)</f>
        <v>0</v>
      </c>
      <c r="Z700" s="83"/>
      <c r="AA700" s="83"/>
      <c r="AB700" s="75"/>
      <c r="AC700" s="75"/>
      <c r="AD700" s="75"/>
      <c r="AE700" s="75"/>
      <c r="AF700" s="75"/>
      <c r="AG700" s="75"/>
      <c r="AH700" s="75"/>
      <c r="AI700" s="75"/>
      <c r="AJ700" s="82">
        <f>MIN(AI704:AI717)</f>
        <v>0</v>
      </c>
      <c r="AK700" s="83"/>
      <c r="AL700" s="83"/>
      <c r="AM700" s="75"/>
      <c r="AN700" s="75"/>
      <c r="AO700" s="75"/>
      <c r="AP700" s="75"/>
      <c r="AQ700" s="75"/>
      <c r="AR700" s="75"/>
      <c r="AS700" s="75"/>
      <c r="AT700" s="75"/>
      <c r="AU700" s="75"/>
      <c r="AV700" s="75"/>
      <c r="AW700" s="82">
        <f>MIN(AV704:AV717)</f>
        <v>50</v>
      </c>
      <c r="AX700" s="83"/>
      <c r="AY700" s="83"/>
      <c r="AZ700" s="79"/>
      <c r="BA700" s="80"/>
      <c r="BB700" s="71"/>
      <c r="BC700" s="95"/>
      <c r="BD700" s="41">
        <v>3</v>
      </c>
      <c r="BE700" s="52">
        <v>38</v>
      </c>
      <c r="BF700" s="103">
        <v>3837</v>
      </c>
      <c r="BG700" s="278" t="s">
        <v>48</v>
      </c>
    </row>
    <row r="701" spans="1:59" s="63" customFormat="1" ht="12.75" x14ac:dyDescent="0.2">
      <c r="A701" s="196">
        <v>3</v>
      </c>
      <c r="B701" s="197" t="s">
        <v>108</v>
      </c>
      <c r="C701" s="208">
        <v>38</v>
      </c>
      <c r="D701" s="209" t="s">
        <v>331</v>
      </c>
      <c r="E701" s="212">
        <v>3837</v>
      </c>
      <c r="F701" s="213" t="s">
        <v>411</v>
      </c>
      <c r="G701" s="231" t="s">
        <v>1191</v>
      </c>
      <c r="H701" s="81" t="s">
        <v>49</v>
      </c>
      <c r="I701" s="223"/>
      <c r="J701" s="73"/>
      <c r="K701" s="73"/>
      <c r="L701" s="73"/>
      <c r="M701" s="74"/>
      <c r="N701" s="247"/>
      <c r="O701" s="306"/>
      <c r="P701" s="105"/>
      <c r="Q701" s="75"/>
      <c r="R701" s="75"/>
      <c r="S701" s="75"/>
      <c r="T701" s="75"/>
      <c r="U701" s="75"/>
      <c r="V701" s="75"/>
      <c r="W701" s="75"/>
      <c r="X701" s="75"/>
      <c r="Y701" s="84">
        <f>IF(ISNUMBER(AVERAGE(X704:X717)),AVERAGE(X704:X717),0)</f>
        <v>28.571428571428573</v>
      </c>
      <c r="Z701" s="83"/>
      <c r="AA701" s="83"/>
      <c r="AB701" s="75"/>
      <c r="AC701" s="75"/>
      <c r="AD701" s="75"/>
      <c r="AE701" s="75"/>
      <c r="AF701" s="75"/>
      <c r="AG701" s="75"/>
      <c r="AH701" s="75"/>
      <c r="AI701" s="75"/>
      <c r="AJ701" s="84">
        <f>IF(ISNUMBER(AVERAGE(AI704:AI717)),AVERAGE(AI704:AI717),0)</f>
        <v>0</v>
      </c>
      <c r="AK701" s="83"/>
      <c r="AL701" s="83"/>
      <c r="AM701" s="75"/>
      <c r="AN701" s="75"/>
      <c r="AO701" s="75"/>
      <c r="AP701" s="75"/>
      <c r="AQ701" s="75"/>
      <c r="AR701" s="75"/>
      <c r="AS701" s="75"/>
      <c r="AT701" s="75"/>
      <c r="AU701" s="75"/>
      <c r="AV701" s="75"/>
      <c r="AW701" s="84">
        <f>IF(ISNUMBER(AVERAGE(AV704:AV717)),AVERAGE(AV704:AV717),0)</f>
        <v>653.57142857142856</v>
      </c>
      <c r="AX701" s="83"/>
      <c r="AY701" s="83"/>
      <c r="AZ701" s="79"/>
      <c r="BA701" s="80"/>
      <c r="BB701" s="71"/>
      <c r="BC701" s="95"/>
      <c r="BD701" s="41">
        <v>3</v>
      </c>
      <c r="BE701" s="52">
        <v>38</v>
      </c>
      <c r="BF701" s="103">
        <v>3837</v>
      </c>
      <c r="BG701" s="278" t="s">
        <v>49</v>
      </c>
    </row>
    <row r="702" spans="1:59" s="63" customFormat="1" ht="12.75" x14ac:dyDescent="0.2">
      <c r="A702" s="196">
        <v>3</v>
      </c>
      <c r="B702" s="197" t="s">
        <v>108</v>
      </c>
      <c r="C702" s="208">
        <v>38</v>
      </c>
      <c r="D702" s="209" t="s">
        <v>331</v>
      </c>
      <c r="E702" s="212">
        <v>3837</v>
      </c>
      <c r="F702" s="213" t="s">
        <v>411</v>
      </c>
      <c r="G702" s="231" t="s">
        <v>1191</v>
      </c>
      <c r="H702" s="81" t="s">
        <v>50</v>
      </c>
      <c r="I702" s="223"/>
      <c r="J702" s="73"/>
      <c r="K702" s="73"/>
      <c r="L702" s="73"/>
      <c r="M702" s="74"/>
      <c r="N702" s="247"/>
      <c r="O702" s="306"/>
      <c r="P702" s="105"/>
      <c r="Q702" s="75"/>
      <c r="R702" s="75"/>
      <c r="S702" s="75"/>
      <c r="T702" s="75"/>
      <c r="U702" s="75"/>
      <c r="V702" s="75"/>
      <c r="W702" s="75"/>
      <c r="X702" s="75"/>
      <c r="Y702" s="84">
        <f>MAX(X704:X717)</f>
        <v>100</v>
      </c>
      <c r="Z702" s="83"/>
      <c r="AA702" s="83"/>
      <c r="AB702" s="75"/>
      <c r="AC702" s="75"/>
      <c r="AD702" s="75"/>
      <c r="AE702" s="75"/>
      <c r="AF702" s="75"/>
      <c r="AG702" s="75"/>
      <c r="AH702" s="75"/>
      <c r="AI702" s="75"/>
      <c r="AJ702" s="84">
        <f>MAX(AI704:AI717)</f>
        <v>0</v>
      </c>
      <c r="AK702" s="83"/>
      <c r="AL702" s="83"/>
      <c r="AM702" s="75"/>
      <c r="AN702" s="75"/>
      <c r="AO702" s="75"/>
      <c r="AP702" s="75"/>
      <c r="AQ702" s="75"/>
      <c r="AR702" s="75"/>
      <c r="AS702" s="75"/>
      <c r="AT702" s="75"/>
      <c r="AU702" s="75"/>
      <c r="AV702" s="75"/>
      <c r="AW702" s="84">
        <f>MAX(AV704:AV717)</f>
        <v>1000</v>
      </c>
      <c r="AX702" s="83"/>
      <c r="AY702" s="83"/>
      <c r="AZ702" s="79"/>
      <c r="BA702" s="80"/>
      <c r="BB702" s="71"/>
      <c r="BC702" s="95"/>
      <c r="BD702" s="41">
        <v>3</v>
      </c>
      <c r="BE702" s="52">
        <v>38</v>
      </c>
      <c r="BF702" s="103">
        <v>3837</v>
      </c>
      <c r="BG702" s="278" t="s">
        <v>50</v>
      </c>
    </row>
    <row r="703" spans="1:59" s="63" customFormat="1" ht="12.75" x14ac:dyDescent="0.2">
      <c r="A703" s="196">
        <v>3</v>
      </c>
      <c r="B703" s="197" t="s">
        <v>108</v>
      </c>
      <c r="C703" s="208">
        <v>38</v>
      </c>
      <c r="D703" s="209" t="s">
        <v>331</v>
      </c>
      <c r="E703" s="212">
        <v>3837</v>
      </c>
      <c r="F703" s="213" t="s">
        <v>411</v>
      </c>
      <c r="G703" s="231" t="s">
        <v>1191</v>
      </c>
      <c r="H703" s="85" t="s">
        <v>51</v>
      </c>
      <c r="I703" s="223"/>
      <c r="J703" s="73"/>
      <c r="K703" s="73"/>
      <c r="L703" s="73"/>
      <c r="M703" s="74"/>
      <c r="N703" s="248">
        <f>SUM(N704:N717)</f>
        <v>14</v>
      </c>
      <c r="O703" s="293">
        <f>SUM(O704:O717)</f>
        <v>0.99999999999999967</v>
      </c>
      <c r="P703" s="292"/>
      <c r="Q703" s="87"/>
      <c r="R703" s="87"/>
      <c r="S703" s="87"/>
      <c r="T703" s="87"/>
      <c r="U703" s="87"/>
      <c r="V703" s="87"/>
      <c r="W703" s="87"/>
      <c r="X703" s="87"/>
      <c r="Y703" s="88"/>
      <c r="Z703" s="107">
        <f>SUM(Z704:Z717)</f>
        <v>28.571428571428569</v>
      </c>
      <c r="AA703" s="88"/>
      <c r="AB703" s="87"/>
      <c r="AC703" s="87"/>
      <c r="AD703" s="87"/>
      <c r="AE703" s="87"/>
      <c r="AF703" s="87"/>
      <c r="AG703" s="87"/>
      <c r="AH703" s="87"/>
      <c r="AI703" s="87"/>
      <c r="AJ703" s="88"/>
      <c r="AK703" s="107">
        <f>SUM(AK704:AK717)</f>
        <v>0</v>
      </c>
      <c r="AL703" s="88"/>
      <c r="AM703" s="87"/>
      <c r="AN703" s="87"/>
      <c r="AO703" s="87"/>
      <c r="AP703" s="87"/>
      <c r="AQ703" s="87"/>
      <c r="AR703" s="87"/>
      <c r="AS703" s="87"/>
      <c r="AT703" s="87"/>
      <c r="AU703" s="87"/>
      <c r="AV703" s="87"/>
      <c r="AW703" s="112"/>
      <c r="AX703" s="107">
        <f>SUM(AX704:AX717)</f>
        <v>653.57142857142856</v>
      </c>
      <c r="AY703" s="88"/>
      <c r="AZ703" s="79"/>
      <c r="BA703" s="80"/>
      <c r="BB703" s="71"/>
      <c r="BC703" s="95"/>
      <c r="BD703" s="41">
        <v>3</v>
      </c>
      <c r="BE703" s="52">
        <v>38</v>
      </c>
      <c r="BF703" s="103">
        <v>3837</v>
      </c>
      <c r="BG703" s="279" t="s">
        <v>51</v>
      </c>
    </row>
    <row r="704" spans="1:59" s="63" customFormat="1" ht="12.75" x14ac:dyDescent="0.2">
      <c r="A704" s="196">
        <v>3</v>
      </c>
      <c r="B704" s="197" t="s">
        <v>108</v>
      </c>
      <c r="C704" s="208">
        <v>38</v>
      </c>
      <c r="D704" s="209" t="s">
        <v>331</v>
      </c>
      <c r="E704" s="212">
        <v>3837</v>
      </c>
      <c r="F704" s="213" t="s">
        <v>411</v>
      </c>
      <c r="G704" s="231" t="s">
        <v>1191</v>
      </c>
      <c r="H704" s="89" t="s">
        <v>52</v>
      </c>
      <c r="I704" s="90" t="s">
        <v>372</v>
      </c>
      <c r="J704" s="90"/>
      <c r="K704" s="90" t="s">
        <v>64</v>
      </c>
      <c r="L704" s="90" t="s">
        <v>76</v>
      </c>
      <c r="M704" s="91"/>
      <c r="N704" s="312">
        <v>1</v>
      </c>
      <c r="O704" s="313">
        <f>N704/N$703</f>
        <v>7.1428571428571425E-2</v>
      </c>
      <c r="P704" s="104">
        <v>1</v>
      </c>
      <c r="Q704" s="92"/>
      <c r="R704" s="92"/>
      <c r="S704" s="92"/>
      <c r="T704" s="92"/>
      <c r="U704" s="92"/>
      <c r="V704" s="92"/>
      <c r="W704" s="92"/>
      <c r="X704" s="109">
        <f t="shared" ref="X704:X717" si="88">P704*P$7+Q704*Q$7+R704*R$7+S704*S$7+T704*T$7+U704*U$7+V704*V$7+W704*W$7</f>
        <v>100</v>
      </c>
      <c r="Y704" s="83"/>
      <c r="Z704" s="110">
        <f t="shared" ref="Z704:Z717" si="89">X704*$O704</f>
        <v>7.1428571428571423</v>
      </c>
      <c r="AA704" s="111"/>
      <c r="AB704" s="92"/>
      <c r="AC704" s="92"/>
      <c r="AD704" s="92"/>
      <c r="AE704" s="92"/>
      <c r="AF704" s="92"/>
      <c r="AG704" s="92"/>
      <c r="AH704" s="92"/>
      <c r="AI704" s="109">
        <f t="shared" ref="AI704:AI717" si="90">AB704*AB$7+AC704*AC$7+AD704*AD$7+AE704*AE$7+AF704*AF$7+AG704*AG$7+AH704*AH$7</f>
        <v>0</v>
      </c>
      <c r="AJ704" s="83"/>
      <c r="AK704" s="110">
        <f t="shared" ref="AK704:AK717" si="91">AI704*$O704</f>
        <v>0</v>
      </c>
      <c r="AL704" s="111"/>
      <c r="AM704" s="92"/>
      <c r="AN704" s="92"/>
      <c r="AO704" s="92"/>
      <c r="AP704" s="92"/>
      <c r="AQ704" s="92"/>
      <c r="AR704" s="92">
        <v>1</v>
      </c>
      <c r="AS704" s="92"/>
      <c r="AT704" s="92"/>
      <c r="AU704" s="92"/>
      <c r="AV704" s="109">
        <f t="shared" ref="AV704:AV717" si="92">AM704*AM$7+AN704*AN$7+AO704*AO$7+AP704*AP$7+AQ704*AQ$7+AR704*AR$7+AS704*AS$7+AT704*AT$7+AU704*AU$7</f>
        <v>500</v>
      </c>
      <c r="AW704" s="75"/>
      <c r="AX704" s="110">
        <f t="shared" ref="AX704:AX717" si="93">AV704*$O704</f>
        <v>35.714285714285715</v>
      </c>
      <c r="AY704" s="111"/>
      <c r="AZ704" s="93"/>
      <c r="BA704" s="94" t="s">
        <v>373</v>
      </c>
      <c r="BB704" s="71"/>
      <c r="BC704" s="95"/>
      <c r="BD704" s="41">
        <v>3</v>
      </c>
      <c r="BE704" s="52">
        <v>38</v>
      </c>
      <c r="BF704" s="103">
        <v>3837</v>
      </c>
      <c r="BG704" s="280" t="s">
        <v>52</v>
      </c>
    </row>
    <row r="705" spans="1:59" s="63" customFormat="1" ht="12.75" x14ac:dyDescent="0.2">
      <c r="A705" s="196">
        <v>3</v>
      </c>
      <c r="B705" s="197" t="s">
        <v>108</v>
      </c>
      <c r="C705" s="208">
        <v>38</v>
      </c>
      <c r="D705" s="209" t="s">
        <v>331</v>
      </c>
      <c r="E705" s="212">
        <v>3837</v>
      </c>
      <c r="F705" s="213" t="s">
        <v>411</v>
      </c>
      <c r="G705" s="231" t="s">
        <v>1191</v>
      </c>
      <c r="H705" s="89"/>
      <c r="I705" s="90" t="s">
        <v>374</v>
      </c>
      <c r="J705" s="90"/>
      <c r="K705" s="90" t="s">
        <v>64</v>
      </c>
      <c r="L705" s="90" t="s">
        <v>375</v>
      </c>
      <c r="M705" s="91"/>
      <c r="N705" s="312">
        <v>1</v>
      </c>
      <c r="O705" s="313">
        <f t="shared" ref="O705:O717" si="94">N705/N$703</f>
        <v>7.1428571428571425E-2</v>
      </c>
      <c r="P705" s="104"/>
      <c r="Q705" s="92"/>
      <c r="R705" s="92"/>
      <c r="S705" s="92"/>
      <c r="T705" s="92"/>
      <c r="U705" s="92"/>
      <c r="V705" s="92"/>
      <c r="W705" s="92"/>
      <c r="X705" s="109">
        <f t="shared" si="88"/>
        <v>0</v>
      </c>
      <c r="Y705" s="83"/>
      <c r="Z705" s="110">
        <f t="shared" si="89"/>
        <v>0</v>
      </c>
      <c r="AA705" s="111"/>
      <c r="AB705" s="92"/>
      <c r="AC705" s="92"/>
      <c r="AD705" s="92"/>
      <c r="AE705" s="92"/>
      <c r="AF705" s="92"/>
      <c r="AG705" s="92"/>
      <c r="AH705" s="92"/>
      <c r="AI705" s="109">
        <f t="shared" si="90"/>
        <v>0</v>
      </c>
      <c r="AJ705" s="83"/>
      <c r="AK705" s="110">
        <f t="shared" si="91"/>
        <v>0</v>
      </c>
      <c r="AL705" s="111"/>
      <c r="AM705" s="92"/>
      <c r="AN705" s="92"/>
      <c r="AO705" s="92"/>
      <c r="AP705" s="92"/>
      <c r="AQ705" s="92"/>
      <c r="AR705" s="92"/>
      <c r="AS705" s="92">
        <v>1</v>
      </c>
      <c r="AT705" s="92"/>
      <c r="AU705" s="92"/>
      <c r="AV705" s="109">
        <f t="shared" si="92"/>
        <v>1000</v>
      </c>
      <c r="AW705" s="75"/>
      <c r="AX705" s="110">
        <f t="shared" si="93"/>
        <v>71.428571428571431</v>
      </c>
      <c r="AY705" s="111"/>
      <c r="AZ705" s="93"/>
      <c r="BA705" s="94" t="s">
        <v>373</v>
      </c>
      <c r="BB705" s="71"/>
      <c r="BC705" s="95"/>
      <c r="BD705" s="41">
        <v>3</v>
      </c>
      <c r="BE705" s="52">
        <v>38</v>
      </c>
      <c r="BF705" s="103">
        <v>3837</v>
      </c>
      <c r="BG705" s="280" t="s">
        <v>52</v>
      </c>
    </row>
    <row r="706" spans="1:59" s="63" customFormat="1" ht="12.75" x14ac:dyDescent="0.2">
      <c r="A706" s="196">
        <v>3</v>
      </c>
      <c r="B706" s="197" t="s">
        <v>108</v>
      </c>
      <c r="C706" s="208">
        <v>38</v>
      </c>
      <c r="D706" s="209" t="s">
        <v>331</v>
      </c>
      <c r="E706" s="212">
        <v>3837</v>
      </c>
      <c r="F706" s="213" t="s">
        <v>411</v>
      </c>
      <c r="G706" s="231" t="s">
        <v>1191</v>
      </c>
      <c r="H706" s="89"/>
      <c r="I706" s="90" t="s">
        <v>376</v>
      </c>
      <c r="J706" s="90"/>
      <c r="K706" s="90" t="s">
        <v>64</v>
      </c>
      <c r="L706" s="90" t="s">
        <v>195</v>
      </c>
      <c r="M706" s="91"/>
      <c r="N706" s="312">
        <v>1</v>
      </c>
      <c r="O706" s="313">
        <f t="shared" si="94"/>
        <v>7.1428571428571425E-2</v>
      </c>
      <c r="P706" s="104"/>
      <c r="Q706" s="92"/>
      <c r="R706" s="92"/>
      <c r="S706" s="92"/>
      <c r="T706" s="92"/>
      <c r="U706" s="92"/>
      <c r="V706" s="92"/>
      <c r="W706" s="92"/>
      <c r="X706" s="109">
        <f t="shared" si="88"/>
        <v>0</v>
      </c>
      <c r="Y706" s="83"/>
      <c r="Z706" s="110">
        <f t="shared" si="89"/>
        <v>0</v>
      </c>
      <c r="AA706" s="111"/>
      <c r="AB706" s="92"/>
      <c r="AC706" s="92"/>
      <c r="AD706" s="92"/>
      <c r="AE706" s="92"/>
      <c r="AF706" s="92"/>
      <c r="AG706" s="92"/>
      <c r="AH706" s="92"/>
      <c r="AI706" s="109">
        <f t="shared" si="90"/>
        <v>0</v>
      </c>
      <c r="AJ706" s="83"/>
      <c r="AK706" s="110">
        <f t="shared" si="91"/>
        <v>0</v>
      </c>
      <c r="AL706" s="111"/>
      <c r="AM706" s="92"/>
      <c r="AN706" s="92"/>
      <c r="AO706" s="92"/>
      <c r="AP706" s="92"/>
      <c r="AQ706" s="92">
        <v>1</v>
      </c>
      <c r="AR706" s="92"/>
      <c r="AS706" s="92"/>
      <c r="AT706" s="92"/>
      <c r="AU706" s="92"/>
      <c r="AV706" s="109">
        <f t="shared" si="92"/>
        <v>250</v>
      </c>
      <c r="AW706" s="75"/>
      <c r="AX706" s="110">
        <f t="shared" si="93"/>
        <v>17.857142857142858</v>
      </c>
      <c r="AY706" s="111"/>
      <c r="AZ706" s="93"/>
      <c r="BA706" s="94" t="s">
        <v>373</v>
      </c>
      <c r="BB706" s="71"/>
      <c r="BC706" s="95"/>
      <c r="BD706" s="41">
        <v>3</v>
      </c>
      <c r="BE706" s="52">
        <v>38</v>
      </c>
      <c r="BF706" s="103">
        <v>3837</v>
      </c>
      <c r="BG706" s="280" t="s">
        <v>52</v>
      </c>
    </row>
    <row r="707" spans="1:59" s="63" customFormat="1" ht="12.75" x14ac:dyDescent="0.2">
      <c r="A707" s="196">
        <v>3</v>
      </c>
      <c r="B707" s="197" t="s">
        <v>108</v>
      </c>
      <c r="C707" s="208">
        <v>38</v>
      </c>
      <c r="D707" s="209" t="s">
        <v>331</v>
      </c>
      <c r="E707" s="212">
        <v>3837</v>
      </c>
      <c r="F707" s="213" t="s">
        <v>411</v>
      </c>
      <c r="G707" s="231" t="s">
        <v>1191</v>
      </c>
      <c r="H707" s="89"/>
      <c r="I707" s="90" t="s">
        <v>412</v>
      </c>
      <c r="J707" s="90"/>
      <c r="K707" s="90" t="s">
        <v>64</v>
      </c>
      <c r="L707" s="90" t="s">
        <v>413</v>
      </c>
      <c r="M707" s="91"/>
      <c r="N707" s="312">
        <v>1</v>
      </c>
      <c r="O707" s="313">
        <f t="shared" si="94"/>
        <v>7.1428571428571425E-2</v>
      </c>
      <c r="P707" s="104">
        <v>1</v>
      </c>
      <c r="Q707" s="92"/>
      <c r="R707" s="92"/>
      <c r="S707" s="92"/>
      <c r="T707" s="92"/>
      <c r="U707" s="92"/>
      <c r="V707" s="92"/>
      <c r="W707" s="92"/>
      <c r="X707" s="109">
        <f t="shared" si="88"/>
        <v>100</v>
      </c>
      <c r="Y707" s="83"/>
      <c r="Z707" s="110">
        <f t="shared" si="89"/>
        <v>7.1428571428571423</v>
      </c>
      <c r="AA707" s="111"/>
      <c r="AB707" s="92"/>
      <c r="AC707" s="92"/>
      <c r="AD707" s="92"/>
      <c r="AE707" s="92"/>
      <c r="AF707" s="92"/>
      <c r="AG707" s="92"/>
      <c r="AH707" s="92"/>
      <c r="AI707" s="109">
        <f t="shared" si="90"/>
        <v>0</v>
      </c>
      <c r="AJ707" s="83"/>
      <c r="AK707" s="110">
        <f t="shared" si="91"/>
        <v>0</v>
      </c>
      <c r="AL707" s="111"/>
      <c r="AM707" s="92"/>
      <c r="AN707" s="92"/>
      <c r="AO707" s="92">
        <v>1</v>
      </c>
      <c r="AP707" s="92"/>
      <c r="AQ707" s="92"/>
      <c r="AR707" s="92"/>
      <c r="AS707" s="92"/>
      <c r="AT707" s="92"/>
      <c r="AU707" s="92"/>
      <c r="AV707" s="109">
        <f t="shared" si="92"/>
        <v>50</v>
      </c>
      <c r="AW707" s="75"/>
      <c r="AX707" s="110">
        <f t="shared" si="93"/>
        <v>3.5714285714285712</v>
      </c>
      <c r="AY707" s="111"/>
      <c r="AZ707" s="93"/>
      <c r="BA707" s="94" t="s">
        <v>373</v>
      </c>
      <c r="BB707" s="71"/>
      <c r="BC707" s="95"/>
      <c r="BD707" s="41">
        <v>3</v>
      </c>
      <c r="BE707" s="52">
        <v>38</v>
      </c>
      <c r="BF707" s="103">
        <v>3837</v>
      </c>
      <c r="BG707" s="280" t="s">
        <v>52</v>
      </c>
    </row>
    <row r="708" spans="1:59" s="63" customFormat="1" ht="12.75" x14ac:dyDescent="0.2">
      <c r="A708" s="196">
        <v>3</v>
      </c>
      <c r="B708" s="197" t="s">
        <v>108</v>
      </c>
      <c r="C708" s="208">
        <v>38</v>
      </c>
      <c r="D708" s="209" t="s">
        <v>331</v>
      </c>
      <c r="E708" s="212">
        <v>3837</v>
      </c>
      <c r="F708" s="213" t="s">
        <v>411</v>
      </c>
      <c r="G708" s="231" t="s">
        <v>1191</v>
      </c>
      <c r="H708" s="89"/>
      <c r="I708" s="90" t="s">
        <v>377</v>
      </c>
      <c r="J708" s="90"/>
      <c r="K708" s="90" t="s">
        <v>64</v>
      </c>
      <c r="L708" s="90" t="s">
        <v>76</v>
      </c>
      <c r="M708" s="91"/>
      <c r="N708" s="312">
        <v>1</v>
      </c>
      <c r="O708" s="313">
        <f t="shared" si="94"/>
        <v>7.1428571428571425E-2</v>
      </c>
      <c r="P708" s="104">
        <v>1</v>
      </c>
      <c r="Q708" s="92"/>
      <c r="R708" s="92"/>
      <c r="S708" s="92"/>
      <c r="T708" s="92"/>
      <c r="U708" s="92"/>
      <c r="V708" s="92"/>
      <c r="W708" s="92"/>
      <c r="X708" s="109">
        <f t="shared" si="88"/>
        <v>100</v>
      </c>
      <c r="Y708" s="83"/>
      <c r="Z708" s="110">
        <f t="shared" si="89"/>
        <v>7.1428571428571423</v>
      </c>
      <c r="AA708" s="111"/>
      <c r="AB708" s="92"/>
      <c r="AC708" s="92"/>
      <c r="AD708" s="92"/>
      <c r="AE708" s="92"/>
      <c r="AF708" s="92"/>
      <c r="AG708" s="92"/>
      <c r="AH708" s="92"/>
      <c r="AI708" s="109">
        <f t="shared" si="90"/>
        <v>0</v>
      </c>
      <c r="AJ708" s="83"/>
      <c r="AK708" s="110">
        <f t="shared" si="91"/>
        <v>0</v>
      </c>
      <c r="AL708" s="111"/>
      <c r="AM708" s="92"/>
      <c r="AN708" s="92"/>
      <c r="AO708" s="92"/>
      <c r="AP708" s="92"/>
      <c r="AQ708" s="92"/>
      <c r="AR708" s="92">
        <v>1</v>
      </c>
      <c r="AS708" s="92"/>
      <c r="AT708" s="92"/>
      <c r="AU708" s="92"/>
      <c r="AV708" s="109">
        <f t="shared" si="92"/>
        <v>500</v>
      </c>
      <c r="AW708" s="75"/>
      <c r="AX708" s="110">
        <f t="shared" si="93"/>
        <v>35.714285714285715</v>
      </c>
      <c r="AY708" s="111"/>
      <c r="AZ708" s="93"/>
      <c r="BA708" s="94" t="s">
        <v>373</v>
      </c>
      <c r="BB708" s="71"/>
      <c r="BC708" s="95"/>
      <c r="BD708" s="41">
        <v>3</v>
      </c>
      <c r="BE708" s="52">
        <v>38</v>
      </c>
      <c r="BF708" s="103">
        <v>3837</v>
      </c>
      <c r="BG708" s="280" t="s">
        <v>52</v>
      </c>
    </row>
    <row r="709" spans="1:59" s="63" customFormat="1" ht="12.75" x14ac:dyDescent="0.2">
      <c r="A709" s="196">
        <v>3</v>
      </c>
      <c r="B709" s="197" t="s">
        <v>108</v>
      </c>
      <c r="C709" s="208">
        <v>38</v>
      </c>
      <c r="D709" s="209" t="s">
        <v>331</v>
      </c>
      <c r="E709" s="212">
        <v>3837</v>
      </c>
      <c r="F709" s="213" t="s">
        <v>411</v>
      </c>
      <c r="G709" s="231" t="s">
        <v>1191</v>
      </c>
      <c r="H709" s="89"/>
      <c r="I709" s="90" t="s">
        <v>381</v>
      </c>
      <c r="J709" s="90"/>
      <c r="K709" s="90" t="s">
        <v>64</v>
      </c>
      <c r="L709" s="90" t="s">
        <v>148</v>
      </c>
      <c r="M709" s="91"/>
      <c r="N709" s="312">
        <v>1</v>
      </c>
      <c r="O709" s="313">
        <f t="shared" si="94"/>
        <v>7.1428571428571425E-2</v>
      </c>
      <c r="P709" s="104"/>
      <c r="Q709" s="92"/>
      <c r="R709" s="92"/>
      <c r="S709" s="92"/>
      <c r="T709" s="92"/>
      <c r="U709" s="92"/>
      <c r="V709" s="92"/>
      <c r="W709" s="92"/>
      <c r="X709" s="109">
        <f t="shared" si="88"/>
        <v>0</v>
      </c>
      <c r="Y709" s="83"/>
      <c r="Z709" s="110">
        <f t="shared" si="89"/>
        <v>0</v>
      </c>
      <c r="AA709" s="111"/>
      <c r="AB709" s="92"/>
      <c r="AC709" s="92"/>
      <c r="AD709" s="92"/>
      <c r="AE709" s="92"/>
      <c r="AF709" s="92"/>
      <c r="AG709" s="92"/>
      <c r="AH709" s="92"/>
      <c r="AI709" s="109">
        <f t="shared" si="90"/>
        <v>0</v>
      </c>
      <c r="AJ709" s="83"/>
      <c r="AK709" s="110">
        <f t="shared" si="91"/>
        <v>0</v>
      </c>
      <c r="AL709" s="111"/>
      <c r="AM709" s="92"/>
      <c r="AN709" s="92"/>
      <c r="AO709" s="92"/>
      <c r="AP709" s="92"/>
      <c r="AQ709" s="92"/>
      <c r="AR709" s="92"/>
      <c r="AS709" s="92">
        <v>1</v>
      </c>
      <c r="AT709" s="92"/>
      <c r="AU709" s="92"/>
      <c r="AV709" s="109">
        <f t="shared" si="92"/>
        <v>1000</v>
      </c>
      <c r="AW709" s="75"/>
      <c r="AX709" s="110">
        <f t="shared" si="93"/>
        <v>71.428571428571431</v>
      </c>
      <c r="AY709" s="111"/>
      <c r="AZ709" s="93"/>
      <c r="BA709" s="94" t="s">
        <v>373</v>
      </c>
      <c r="BB709" s="71"/>
      <c r="BC709" s="95"/>
      <c r="BD709" s="41">
        <v>3</v>
      </c>
      <c r="BE709" s="52">
        <v>38</v>
      </c>
      <c r="BF709" s="103">
        <v>3837</v>
      </c>
      <c r="BG709" s="280" t="s">
        <v>52</v>
      </c>
    </row>
    <row r="710" spans="1:59" s="63" customFormat="1" ht="12.75" x14ac:dyDescent="0.2">
      <c r="A710" s="196">
        <v>3</v>
      </c>
      <c r="B710" s="197" t="s">
        <v>108</v>
      </c>
      <c r="C710" s="208">
        <v>38</v>
      </c>
      <c r="D710" s="209" t="s">
        <v>331</v>
      </c>
      <c r="E710" s="212">
        <v>3837</v>
      </c>
      <c r="F710" s="213" t="s">
        <v>411</v>
      </c>
      <c r="G710" s="231" t="s">
        <v>1191</v>
      </c>
      <c r="H710" s="89"/>
      <c r="I710" s="90" t="s">
        <v>414</v>
      </c>
      <c r="J710" s="90"/>
      <c r="K710" s="90" t="s">
        <v>64</v>
      </c>
      <c r="L710" s="90" t="s">
        <v>415</v>
      </c>
      <c r="M710" s="91"/>
      <c r="N710" s="312">
        <v>1</v>
      </c>
      <c r="O710" s="313">
        <f t="shared" si="94"/>
        <v>7.1428571428571425E-2</v>
      </c>
      <c r="P710" s="104"/>
      <c r="Q710" s="92"/>
      <c r="R710" s="92"/>
      <c r="S710" s="92"/>
      <c r="T710" s="92"/>
      <c r="U710" s="92"/>
      <c r="V710" s="92"/>
      <c r="W710" s="92"/>
      <c r="X710" s="109">
        <f t="shared" si="88"/>
        <v>0</v>
      </c>
      <c r="Y710" s="83"/>
      <c r="Z710" s="110">
        <f t="shared" si="89"/>
        <v>0</v>
      </c>
      <c r="AA710" s="111"/>
      <c r="AB710" s="92"/>
      <c r="AC710" s="92"/>
      <c r="AD710" s="92"/>
      <c r="AE710" s="92"/>
      <c r="AF710" s="92"/>
      <c r="AG710" s="92"/>
      <c r="AH710" s="92"/>
      <c r="AI710" s="109">
        <f t="shared" si="90"/>
        <v>0</v>
      </c>
      <c r="AJ710" s="83"/>
      <c r="AK710" s="110">
        <f t="shared" si="91"/>
        <v>0</v>
      </c>
      <c r="AL710" s="111"/>
      <c r="AM710" s="92"/>
      <c r="AN710" s="92"/>
      <c r="AO710" s="92"/>
      <c r="AP710" s="92"/>
      <c r="AQ710" s="92">
        <v>1</v>
      </c>
      <c r="AR710" s="92"/>
      <c r="AS710" s="92"/>
      <c r="AT710" s="92"/>
      <c r="AU710" s="92"/>
      <c r="AV710" s="109">
        <f t="shared" si="92"/>
        <v>250</v>
      </c>
      <c r="AW710" s="75"/>
      <c r="AX710" s="110">
        <f t="shared" si="93"/>
        <v>17.857142857142858</v>
      </c>
      <c r="AY710" s="111"/>
      <c r="AZ710" s="93"/>
      <c r="BA710" s="94" t="s">
        <v>373</v>
      </c>
      <c r="BB710" s="71"/>
      <c r="BC710" s="95"/>
      <c r="BD710" s="41">
        <v>3</v>
      </c>
      <c r="BE710" s="52">
        <v>38</v>
      </c>
      <c r="BF710" s="103">
        <v>3837</v>
      </c>
      <c r="BG710" s="280" t="s">
        <v>52</v>
      </c>
    </row>
    <row r="711" spans="1:59" s="63" customFormat="1" ht="12.75" x14ac:dyDescent="0.2">
      <c r="A711" s="196">
        <v>3</v>
      </c>
      <c r="B711" s="197" t="s">
        <v>108</v>
      </c>
      <c r="C711" s="208">
        <v>38</v>
      </c>
      <c r="D711" s="209" t="s">
        <v>331</v>
      </c>
      <c r="E711" s="212">
        <v>3837</v>
      </c>
      <c r="F711" s="213" t="s">
        <v>411</v>
      </c>
      <c r="G711" s="231" t="s">
        <v>1191</v>
      </c>
      <c r="H711" s="89"/>
      <c r="I711" s="90" t="s">
        <v>416</v>
      </c>
      <c r="J711" s="90"/>
      <c r="K711" s="90" t="s">
        <v>64</v>
      </c>
      <c r="L711" s="90" t="s">
        <v>366</v>
      </c>
      <c r="M711" s="91"/>
      <c r="N711" s="312">
        <v>1</v>
      </c>
      <c r="O711" s="313">
        <f t="shared" si="94"/>
        <v>7.1428571428571425E-2</v>
      </c>
      <c r="P711" s="104"/>
      <c r="Q711" s="92"/>
      <c r="R711" s="92"/>
      <c r="S711" s="92"/>
      <c r="T711" s="92"/>
      <c r="U711" s="92"/>
      <c r="V711" s="92"/>
      <c r="W711" s="92"/>
      <c r="X711" s="109">
        <f t="shared" si="88"/>
        <v>0</v>
      </c>
      <c r="Y711" s="83"/>
      <c r="Z711" s="110">
        <f t="shared" si="89"/>
        <v>0</v>
      </c>
      <c r="AA711" s="111"/>
      <c r="AB711" s="92"/>
      <c r="AC711" s="92"/>
      <c r="AD711" s="92"/>
      <c r="AE711" s="92"/>
      <c r="AF711" s="92"/>
      <c r="AG711" s="92"/>
      <c r="AH711" s="92"/>
      <c r="AI711" s="109">
        <f t="shared" si="90"/>
        <v>0</v>
      </c>
      <c r="AJ711" s="83"/>
      <c r="AK711" s="110">
        <f t="shared" si="91"/>
        <v>0</v>
      </c>
      <c r="AL711" s="111"/>
      <c r="AM711" s="92"/>
      <c r="AN711" s="92"/>
      <c r="AO711" s="92"/>
      <c r="AP711" s="92">
        <v>1</v>
      </c>
      <c r="AQ711" s="92"/>
      <c r="AR711" s="92"/>
      <c r="AS711" s="92"/>
      <c r="AT711" s="92"/>
      <c r="AU711" s="92"/>
      <c r="AV711" s="109">
        <f t="shared" si="92"/>
        <v>100</v>
      </c>
      <c r="AW711" s="75"/>
      <c r="AX711" s="110">
        <f t="shared" si="93"/>
        <v>7.1428571428571423</v>
      </c>
      <c r="AY711" s="111"/>
      <c r="AZ711" s="93"/>
      <c r="BA711" s="94" t="s">
        <v>373</v>
      </c>
      <c r="BB711" s="71"/>
      <c r="BC711" s="95"/>
      <c r="BD711" s="41">
        <v>3</v>
      </c>
      <c r="BE711" s="52">
        <v>38</v>
      </c>
      <c r="BF711" s="103">
        <v>3837</v>
      </c>
      <c r="BG711" s="280" t="s">
        <v>52</v>
      </c>
    </row>
    <row r="712" spans="1:59" s="63" customFormat="1" ht="12.75" x14ac:dyDescent="0.2">
      <c r="A712" s="196">
        <v>3</v>
      </c>
      <c r="B712" s="197" t="s">
        <v>108</v>
      </c>
      <c r="C712" s="208">
        <v>38</v>
      </c>
      <c r="D712" s="209" t="s">
        <v>331</v>
      </c>
      <c r="E712" s="212">
        <v>3837</v>
      </c>
      <c r="F712" s="213" t="s">
        <v>411</v>
      </c>
      <c r="G712" s="231" t="s">
        <v>1191</v>
      </c>
      <c r="H712" s="89"/>
      <c r="I712" s="90" t="s">
        <v>384</v>
      </c>
      <c r="J712" s="90"/>
      <c r="K712" s="90" t="s">
        <v>64</v>
      </c>
      <c r="L712" s="90" t="s">
        <v>385</v>
      </c>
      <c r="M712" s="91"/>
      <c r="N712" s="312">
        <v>1</v>
      </c>
      <c r="O712" s="313">
        <f t="shared" si="94"/>
        <v>7.1428571428571425E-2</v>
      </c>
      <c r="P712" s="104">
        <v>1</v>
      </c>
      <c r="Q712" s="92"/>
      <c r="R712" s="92"/>
      <c r="S712" s="92"/>
      <c r="T712" s="92"/>
      <c r="U712" s="92"/>
      <c r="V712" s="92"/>
      <c r="W712" s="92"/>
      <c r="X712" s="109">
        <f t="shared" si="88"/>
        <v>100</v>
      </c>
      <c r="Y712" s="83"/>
      <c r="Z712" s="110">
        <f t="shared" si="89"/>
        <v>7.1428571428571423</v>
      </c>
      <c r="AA712" s="111"/>
      <c r="AB712" s="92"/>
      <c r="AC712" s="92"/>
      <c r="AD712" s="92"/>
      <c r="AE712" s="92"/>
      <c r="AF712" s="92"/>
      <c r="AG712" s="92"/>
      <c r="AH712" s="92"/>
      <c r="AI712" s="109">
        <f t="shared" si="90"/>
        <v>0</v>
      </c>
      <c r="AJ712" s="83"/>
      <c r="AK712" s="110">
        <f t="shared" si="91"/>
        <v>0</v>
      </c>
      <c r="AL712" s="111"/>
      <c r="AM712" s="92"/>
      <c r="AN712" s="92"/>
      <c r="AO712" s="92"/>
      <c r="AP712" s="92"/>
      <c r="AQ712" s="92"/>
      <c r="AR712" s="92"/>
      <c r="AS712" s="92">
        <v>1</v>
      </c>
      <c r="AT712" s="92"/>
      <c r="AU712" s="92"/>
      <c r="AV712" s="109">
        <f t="shared" si="92"/>
        <v>1000</v>
      </c>
      <c r="AW712" s="75"/>
      <c r="AX712" s="110">
        <f t="shared" si="93"/>
        <v>71.428571428571431</v>
      </c>
      <c r="AY712" s="111"/>
      <c r="AZ712" s="93"/>
      <c r="BA712" s="94" t="s">
        <v>373</v>
      </c>
      <c r="BB712" s="71"/>
      <c r="BC712" s="95"/>
      <c r="BD712" s="41">
        <v>3</v>
      </c>
      <c r="BE712" s="52">
        <v>38</v>
      </c>
      <c r="BF712" s="103">
        <v>3837</v>
      </c>
      <c r="BG712" s="280" t="s">
        <v>52</v>
      </c>
    </row>
    <row r="713" spans="1:59" s="63" customFormat="1" ht="12.75" x14ac:dyDescent="0.2">
      <c r="A713" s="196">
        <v>3</v>
      </c>
      <c r="B713" s="197" t="s">
        <v>108</v>
      </c>
      <c r="C713" s="208">
        <v>38</v>
      </c>
      <c r="D713" s="209" t="s">
        <v>331</v>
      </c>
      <c r="E713" s="212">
        <v>3837</v>
      </c>
      <c r="F713" s="213" t="s">
        <v>411</v>
      </c>
      <c r="G713" s="231" t="s">
        <v>1191</v>
      </c>
      <c r="H713" s="89"/>
      <c r="I713" s="90" t="s">
        <v>417</v>
      </c>
      <c r="J713" s="90"/>
      <c r="K713" s="90" t="s">
        <v>64</v>
      </c>
      <c r="L713" s="90" t="s">
        <v>418</v>
      </c>
      <c r="M713" s="91"/>
      <c r="N713" s="312">
        <v>1</v>
      </c>
      <c r="O713" s="313">
        <f t="shared" si="94"/>
        <v>7.1428571428571425E-2</v>
      </c>
      <c r="P713" s="104"/>
      <c r="Q713" s="92"/>
      <c r="R713" s="92"/>
      <c r="S713" s="92"/>
      <c r="T713" s="92"/>
      <c r="U713" s="92"/>
      <c r="V713" s="92"/>
      <c r="W713" s="92"/>
      <c r="X713" s="109">
        <f t="shared" si="88"/>
        <v>0</v>
      </c>
      <c r="Y713" s="83"/>
      <c r="Z713" s="110">
        <f t="shared" si="89"/>
        <v>0</v>
      </c>
      <c r="AA713" s="111"/>
      <c r="AB713" s="92"/>
      <c r="AC713" s="92"/>
      <c r="AD713" s="92"/>
      <c r="AE713" s="92"/>
      <c r="AF713" s="92"/>
      <c r="AG713" s="92"/>
      <c r="AH713" s="92"/>
      <c r="AI713" s="109">
        <f t="shared" si="90"/>
        <v>0</v>
      </c>
      <c r="AJ713" s="83"/>
      <c r="AK713" s="110">
        <f t="shared" si="91"/>
        <v>0</v>
      </c>
      <c r="AL713" s="111"/>
      <c r="AM713" s="92"/>
      <c r="AN713" s="92"/>
      <c r="AO713" s="92"/>
      <c r="AP713" s="92"/>
      <c r="AQ713" s="92"/>
      <c r="AR713" s="92"/>
      <c r="AS713" s="92">
        <v>1</v>
      </c>
      <c r="AT713" s="92"/>
      <c r="AU713" s="92"/>
      <c r="AV713" s="109">
        <f t="shared" si="92"/>
        <v>1000</v>
      </c>
      <c r="AW713" s="75"/>
      <c r="AX713" s="110">
        <f t="shared" si="93"/>
        <v>71.428571428571431</v>
      </c>
      <c r="AY713" s="111"/>
      <c r="AZ713" s="93"/>
      <c r="BA713" s="94" t="s">
        <v>373</v>
      </c>
      <c r="BB713" s="71"/>
      <c r="BC713" s="95"/>
      <c r="BD713" s="41">
        <v>3</v>
      </c>
      <c r="BE713" s="52">
        <v>38</v>
      </c>
      <c r="BF713" s="103">
        <v>3837</v>
      </c>
      <c r="BG713" s="280" t="s">
        <v>52</v>
      </c>
    </row>
    <row r="714" spans="1:59" s="63" customFormat="1" ht="12.75" x14ac:dyDescent="0.2">
      <c r="A714" s="196">
        <v>3</v>
      </c>
      <c r="B714" s="197" t="s">
        <v>108</v>
      </c>
      <c r="C714" s="208">
        <v>38</v>
      </c>
      <c r="D714" s="209" t="s">
        <v>331</v>
      </c>
      <c r="E714" s="212">
        <v>3837</v>
      </c>
      <c r="F714" s="213" t="s">
        <v>411</v>
      </c>
      <c r="G714" s="231" t="s">
        <v>1191</v>
      </c>
      <c r="H714" s="89"/>
      <c r="I714" s="90" t="s">
        <v>419</v>
      </c>
      <c r="J714" s="90"/>
      <c r="K714" s="90" t="s">
        <v>64</v>
      </c>
      <c r="L714" s="90" t="s">
        <v>397</v>
      </c>
      <c r="M714" s="91"/>
      <c r="N714" s="312">
        <v>1</v>
      </c>
      <c r="O714" s="313">
        <f t="shared" si="94"/>
        <v>7.1428571428571425E-2</v>
      </c>
      <c r="P714" s="104"/>
      <c r="Q714" s="92"/>
      <c r="R714" s="92"/>
      <c r="S714" s="92"/>
      <c r="T714" s="92"/>
      <c r="U714" s="92"/>
      <c r="V714" s="92"/>
      <c r="W714" s="92"/>
      <c r="X714" s="109">
        <f t="shared" si="88"/>
        <v>0</v>
      </c>
      <c r="Y714" s="83"/>
      <c r="Z714" s="110">
        <f t="shared" si="89"/>
        <v>0</v>
      </c>
      <c r="AA714" s="111"/>
      <c r="AB714" s="92"/>
      <c r="AC714" s="92"/>
      <c r="AD714" s="92"/>
      <c r="AE714" s="92"/>
      <c r="AF714" s="92"/>
      <c r="AG714" s="92"/>
      <c r="AH714" s="92"/>
      <c r="AI714" s="109">
        <f t="shared" si="90"/>
        <v>0</v>
      </c>
      <c r="AJ714" s="83"/>
      <c r="AK714" s="110">
        <f t="shared" si="91"/>
        <v>0</v>
      </c>
      <c r="AL714" s="111"/>
      <c r="AM714" s="92"/>
      <c r="AN714" s="92"/>
      <c r="AO714" s="92"/>
      <c r="AP714" s="92"/>
      <c r="AQ714" s="92"/>
      <c r="AR714" s="92"/>
      <c r="AS714" s="92">
        <v>1</v>
      </c>
      <c r="AT714" s="92"/>
      <c r="AU714" s="92"/>
      <c r="AV714" s="109">
        <f t="shared" si="92"/>
        <v>1000</v>
      </c>
      <c r="AW714" s="75"/>
      <c r="AX714" s="110">
        <f t="shared" si="93"/>
        <v>71.428571428571431</v>
      </c>
      <c r="AY714" s="111"/>
      <c r="AZ714" s="93"/>
      <c r="BA714" s="94" t="s">
        <v>373</v>
      </c>
      <c r="BB714" s="71"/>
      <c r="BC714" s="95"/>
      <c r="BD714" s="41">
        <v>3</v>
      </c>
      <c r="BE714" s="52">
        <v>38</v>
      </c>
      <c r="BF714" s="103">
        <v>3837</v>
      </c>
      <c r="BG714" s="280" t="s">
        <v>52</v>
      </c>
    </row>
    <row r="715" spans="1:59" s="63" customFormat="1" ht="12.75" x14ac:dyDescent="0.2">
      <c r="A715" s="196">
        <v>3</v>
      </c>
      <c r="B715" s="197" t="s">
        <v>108</v>
      </c>
      <c r="C715" s="208">
        <v>38</v>
      </c>
      <c r="D715" s="209" t="s">
        <v>331</v>
      </c>
      <c r="E715" s="212">
        <v>3837</v>
      </c>
      <c r="F715" s="213" t="s">
        <v>411</v>
      </c>
      <c r="G715" s="231" t="s">
        <v>1191</v>
      </c>
      <c r="H715" s="89"/>
      <c r="I715" s="90" t="s">
        <v>392</v>
      </c>
      <c r="J715" s="90"/>
      <c r="K715" s="90" t="s">
        <v>64</v>
      </c>
      <c r="L715" s="90" t="s">
        <v>393</v>
      </c>
      <c r="M715" s="91"/>
      <c r="N715" s="312">
        <v>1</v>
      </c>
      <c r="O715" s="313">
        <f t="shared" si="94"/>
        <v>7.1428571428571425E-2</v>
      </c>
      <c r="P715" s="104"/>
      <c r="Q715" s="92"/>
      <c r="R715" s="92"/>
      <c r="S715" s="92"/>
      <c r="T715" s="92"/>
      <c r="U715" s="92"/>
      <c r="V715" s="92"/>
      <c r="W715" s="92"/>
      <c r="X715" s="109">
        <f t="shared" si="88"/>
        <v>0</v>
      </c>
      <c r="Y715" s="83"/>
      <c r="Z715" s="110">
        <f t="shared" si="89"/>
        <v>0</v>
      </c>
      <c r="AA715" s="111"/>
      <c r="AB715" s="92"/>
      <c r="AC715" s="92"/>
      <c r="AD715" s="92"/>
      <c r="AE715" s="92"/>
      <c r="AF715" s="92"/>
      <c r="AG715" s="92"/>
      <c r="AH715" s="92"/>
      <c r="AI715" s="109">
        <f t="shared" si="90"/>
        <v>0</v>
      </c>
      <c r="AJ715" s="83"/>
      <c r="AK715" s="110">
        <f t="shared" si="91"/>
        <v>0</v>
      </c>
      <c r="AL715" s="111"/>
      <c r="AM715" s="92"/>
      <c r="AN715" s="92"/>
      <c r="AO715" s="92"/>
      <c r="AP715" s="92"/>
      <c r="AQ715" s="92"/>
      <c r="AR715" s="92"/>
      <c r="AS715" s="92">
        <v>1</v>
      </c>
      <c r="AT715" s="92"/>
      <c r="AU715" s="92"/>
      <c r="AV715" s="109">
        <f t="shared" si="92"/>
        <v>1000</v>
      </c>
      <c r="AW715" s="75"/>
      <c r="AX715" s="110">
        <f t="shared" si="93"/>
        <v>71.428571428571431</v>
      </c>
      <c r="AY715" s="111"/>
      <c r="AZ715" s="93"/>
      <c r="BA715" s="94" t="s">
        <v>373</v>
      </c>
      <c r="BB715" s="71"/>
      <c r="BC715" s="95"/>
      <c r="BD715" s="41">
        <v>3</v>
      </c>
      <c r="BE715" s="52">
        <v>38</v>
      </c>
      <c r="BF715" s="103">
        <v>3837</v>
      </c>
      <c r="BG715" s="280" t="s">
        <v>52</v>
      </c>
    </row>
    <row r="716" spans="1:59" s="63" customFormat="1" ht="12.75" x14ac:dyDescent="0.2">
      <c r="A716" s="196">
        <v>3</v>
      </c>
      <c r="B716" s="197" t="s">
        <v>108</v>
      </c>
      <c r="C716" s="208">
        <v>38</v>
      </c>
      <c r="D716" s="209" t="s">
        <v>331</v>
      </c>
      <c r="E716" s="212">
        <v>3837</v>
      </c>
      <c r="F716" s="213" t="s">
        <v>411</v>
      </c>
      <c r="G716" s="231" t="s">
        <v>1191</v>
      </c>
      <c r="H716" s="89"/>
      <c r="I716" s="90" t="s">
        <v>371</v>
      </c>
      <c r="J716" s="90"/>
      <c r="K716" s="90" t="s">
        <v>64</v>
      </c>
      <c r="L716" s="90" t="s">
        <v>386</v>
      </c>
      <c r="M716" s="91"/>
      <c r="N716" s="312">
        <v>1</v>
      </c>
      <c r="O716" s="313">
        <f t="shared" si="94"/>
        <v>7.1428571428571425E-2</v>
      </c>
      <c r="P716" s="104"/>
      <c r="Q716" s="92"/>
      <c r="R716" s="92"/>
      <c r="S716" s="92"/>
      <c r="T716" s="92"/>
      <c r="U716" s="92"/>
      <c r="V716" s="92"/>
      <c r="W716" s="92"/>
      <c r="X716" s="109">
        <f t="shared" si="88"/>
        <v>0</v>
      </c>
      <c r="Y716" s="83"/>
      <c r="Z716" s="110">
        <f t="shared" si="89"/>
        <v>0</v>
      </c>
      <c r="AA716" s="111"/>
      <c r="AB716" s="92"/>
      <c r="AC716" s="92"/>
      <c r="AD716" s="92"/>
      <c r="AE716" s="92"/>
      <c r="AF716" s="92"/>
      <c r="AG716" s="92"/>
      <c r="AH716" s="92"/>
      <c r="AI716" s="109">
        <f t="shared" si="90"/>
        <v>0</v>
      </c>
      <c r="AJ716" s="83"/>
      <c r="AK716" s="110">
        <f t="shared" si="91"/>
        <v>0</v>
      </c>
      <c r="AL716" s="111"/>
      <c r="AM716" s="92"/>
      <c r="AN716" s="92"/>
      <c r="AO716" s="92"/>
      <c r="AP716" s="92"/>
      <c r="AQ716" s="92"/>
      <c r="AR716" s="92">
        <v>1</v>
      </c>
      <c r="AS716" s="92"/>
      <c r="AT716" s="92"/>
      <c r="AU716" s="92"/>
      <c r="AV716" s="109">
        <f t="shared" si="92"/>
        <v>500</v>
      </c>
      <c r="AW716" s="75"/>
      <c r="AX716" s="110">
        <f t="shared" si="93"/>
        <v>35.714285714285715</v>
      </c>
      <c r="AY716" s="111"/>
      <c r="AZ716" s="93"/>
      <c r="BA716" s="94" t="s">
        <v>373</v>
      </c>
      <c r="BB716" s="71"/>
      <c r="BC716" s="95"/>
      <c r="BD716" s="41">
        <v>3</v>
      </c>
      <c r="BE716" s="52">
        <v>38</v>
      </c>
      <c r="BF716" s="103">
        <v>3837</v>
      </c>
      <c r="BG716" s="280" t="s">
        <v>52</v>
      </c>
    </row>
    <row r="717" spans="1:59" s="63" customFormat="1" ht="12.75" x14ac:dyDescent="0.2">
      <c r="A717" s="196">
        <v>3</v>
      </c>
      <c r="B717" s="197" t="s">
        <v>108</v>
      </c>
      <c r="C717" s="208">
        <v>38</v>
      </c>
      <c r="D717" s="209" t="s">
        <v>331</v>
      </c>
      <c r="E717" s="212">
        <v>3837</v>
      </c>
      <c r="F717" s="213" t="s">
        <v>411</v>
      </c>
      <c r="G717" s="231" t="s">
        <v>1191</v>
      </c>
      <c r="H717" s="89"/>
      <c r="I717" s="90" t="s">
        <v>420</v>
      </c>
      <c r="J717" s="90"/>
      <c r="K717" s="90" t="s">
        <v>64</v>
      </c>
      <c r="L717" s="90" t="s">
        <v>421</v>
      </c>
      <c r="M717" s="91"/>
      <c r="N717" s="312">
        <v>1</v>
      </c>
      <c r="O717" s="313">
        <f t="shared" si="94"/>
        <v>7.1428571428571425E-2</v>
      </c>
      <c r="P717" s="104"/>
      <c r="Q717" s="92"/>
      <c r="R717" s="92"/>
      <c r="S717" s="92"/>
      <c r="T717" s="92"/>
      <c r="U717" s="92"/>
      <c r="V717" s="92"/>
      <c r="W717" s="92"/>
      <c r="X717" s="109">
        <f t="shared" si="88"/>
        <v>0</v>
      </c>
      <c r="Y717" s="83"/>
      <c r="Z717" s="110">
        <f t="shared" si="89"/>
        <v>0</v>
      </c>
      <c r="AA717" s="111"/>
      <c r="AB717" s="92"/>
      <c r="AC717" s="92"/>
      <c r="AD717" s="92"/>
      <c r="AE717" s="92"/>
      <c r="AF717" s="92"/>
      <c r="AG717" s="92"/>
      <c r="AH717" s="92"/>
      <c r="AI717" s="109">
        <f t="shared" si="90"/>
        <v>0</v>
      </c>
      <c r="AJ717" s="83"/>
      <c r="AK717" s="110">
        <f t="shared" si="91"/>
        <v>0</v>
      </c>
      <c r="AL717" s="111"/>
      <c r="AM717" s="92"/>
      <c r="AN717" s="92"/>
      <c r="AO717" s="92"/>
      <c r="AP717" s="92"/>
      <c r="AQ717" s="92"/>
      <c r="AR717" s="92"/>
      <c r="AS717" s="92">
        <v>1</v>
      </c>
      <c r="AT717" s="92"/>
      <c r="AU717" s="92"/>
      <c r="AV717" s="109">
        <f t="shared" si="92"/>
        <v>1000</v>
      </c>
      <c r="AW717" s="75"/>
      <c r="AX717" s="110">
        <f t="shared" si="93"/>
        <v>71.428571428571431</v>
      </c>
      <c r="AY717" s="111"/>
      <c r="AZ717" s="93"/>
      <c r="BA717" s="94" t="s">
        <v>373</v>
      </c>
      <c r="BB717" s="71"/>
      <c r="BC717" s="95"/>
      <c r="BD717" s="41">
        <v>3</v>
      </c>
      <c r="BE717" s="52">
        <v>38</v>
      </c>
      <c r="BF717" s="103">
        <v>3837</v>
      </c>
      <c r="BG717" s="280" t="s">
        <v>52</v>
      </c>
    </row>
    <row r="718" spans="1:59" s="63" customFormat="1" ht="12.75" x14ac:dyDescent="0.2">
      <c r="A718" s="196">
        <v>3</v>
      </c>
      <c r="B718" s="197" t="s">
        <v>108</v>
      </c>
      <c r="C718" s="208">
        <v>38</v>
      </c>
      <c r="D718" s="209" t="s">
        <v>331</v>
      </c>
      <c r="E718" s="212">
        <v>3837</v>
      </c>
      <c r="F718" s="213" t="s">
        <v>411</v>
      </c>
      <c r="G718" s="231" t="s">
        <v>1191</v>
      </c>
      <c r="H718" s="65"/>
      <c r="I718" s="222"/>
      <c r="J718" s="66"/>
      <c r="K718" s="66"/>
      <c r="L718" s="66"/>
      <c r="M718" s="64"/>
      <c r="N718" s="304"/>
      <c r="O718" s="305"/>
      <c r="P718" s="127"/>
      <c r="Q718" s="67"/>
      <c r="R718" s="67"/>
      <c r="S718" s="67"/>
      <c r="T718" s="67"/>
      <c r="U718" s="67"/>
      <c r="V718" s="67"/>
      <c r="W718" s="67"/>
      <c r="X718" s="67"/>
      <c r="Y718" s="68"/>
      <c r="Z718" s="68"/>
      <c r="AA718" s="68"/>
      <c r="AB718" s="67"/>
      <c r="AC718" s="67"/>
      <c r="AD718" s="67"/>
      <c r="AE718" s="67"/>
      <c r="AF718" s="67"/>
      <c r="AG718" s="67"/>
      <c r="AH718" s="67"/>
      <c r="AI718" s="67"/>
      <c r="AJ718" s="68"/>
      <c r="AK718" s="68"/>
      <c r="AL718" s="68"/>
      <c r="AM718" s="67"/>
      <c r="AN718" s="67"/>
      <c r="AO718" s="67"/>
      <c r="AP718" s="67"/>
      <c r="AQ718" s="67"/>
      <c r="AR718" s="67"/>
      <c r="AS718" s="67"/>
      <c r="AT718" s="67"/>
      <c r="AU718" s="67"/>
      <c r="AV718" s="67"/>
      <c r="AW718" s="67"/>
      <c r="AX718" s="68"/>
      <c r="AY718" s="68"/>
      <c r="AZ718" s="69"/>
      <c r="BA718" s="70"/>
      <c r="BB718" s="71"/>
      <c r="BC718" s="95"/>
      <c r="BD718" s="41">
        <v>3</v>
      </c>
      <c r="BE718" s="52">
        <v>38</v>
      </c>
      <c r="BF718" s="103">
        <v>3837</v>
      </c>
      <c r="BG718" s="275"/>
    </row>
    <row r="719" spans="1:59" s="63" customFormat="1" ht="12.75" x14ac:dyDescent="0.2">
      <c r="A719" s="196">
        <v>3</v>
      </c>
      <c r="B719" s="197" t="s">
        <v>108</v>
      </c>
      <c r="C719" s="208">
        <v>38</v>
      </c>
      <c r="D719" s="209" t="s">
        <v>331</v>
      </c>
      <c r="E719" s="212">
        <v>3837</v>
      </c>
      <c r="F719" s="213" t="s">
        <v>411</v>
      </c>
      <c r="G719" s="232"/>
      <c r="H719" s="97"/>
      <c r="I719" s="98"/>
      <c r="J719" s="98"/>
      <c r="K719" s="98"/>
      <c r="L719" s="98"/>
      <c r="M719" s="96"/>
      <c r="N719" s="307"/>
      <c r="O719" s="321"/>
      <c r="P719" s="124"/>
      <c r="Q719" s="99"/>
      <c r="R719" s="99"/>
      <c r="S719" s="99"/>
      <c r="T719" s="99"/>
      <c r="U719" s="99"/>
      <c r="V719" s="99"/>
      <c r="W719" s="99"/>
      <c r="X719" s="250"/>
      <c r="Y719" s="100"/>
      <c r="Z719" s="251"/>
      <c r="AA719" s="251"/>
      <c r="AB719" s="99"/>
      <c r="AC719" s="99"/>
      <c r="AD719" s="99"/>
      <c r="AE719" s="99"/>
      <c r="AF719" s="99"/>
      <c r="AG719" s="99"/>
      <c r="AH719" s="99"/>
      <c r="AI719" s="250"/>
      <c r="AJ719" s="100"/>
      <c r="AK719" s="251"/>
      <c r="AL719" s="251"/>
      <c r="AM719" s="99"/>
      <c r="AN719" s="99"/>
      <c r="AO719" s="99"/>
      <c r="AP719" s="99"/>
      <c r="AQ719" s="99"/>
      <c r="AR719" s="99"/>
      <c r="AS719" s="99"/>
      <c r="AT719" s="99"/>
      <c r="AU719" s="99"/>
      <c r="AV719" s="250"/>
      <c r="AW719" s="99"/>
      <c r="AX719" s="251"/>
      <c r="AY719" s="251"/>
      <c r="AZ719" s="101"/>
      <c r="BA719" s="102"/>
      <c r="BB719" s="95"/>
      <c r="BC719" s="95"/>
      <c r="BD719" s="41">
        <v>3</v>
      </c>
      <c r="BE719" s="52">
        <v>38</v>
      </c>
      <c r="BF719" s="103">
        <v>3837</v>
      </c>
      <c r="BG719" s="280"/>
    </row>
    <row r="720" spans="1:59" s="63" customFormat="1" ht="12.75" x14ac:dyDescent="0.2">
      <c r="A720" s="196">
        <v>3</v>
      </c>
      <c r="B720" s="197" t="s">
        <v>108</v>
      </c>
      <c r="C720" s="208">
        <v>38</v>
      </c>
      <c r="D720" s="209" t="s">
        <v>331</v>
      </c>
      <c r="E720" s="212">
        <v>3837</v>
      </c>
      <c r="F720" s="213" t="s">
        <v>411</v>
      </c>
      <c r="G720" s="231"/>
      <c r="H720" s="65"/>
      <c r="I720" s="222"/>
      <c r="J720" s="66"/>
      <c r="K720" s="66"/>
      <c r="L720" s="66"/>
      <c r="M720" s="64"/>
      <c r="N720" s="304"/>
      <c r="O720" s="305"/>
      <c r="P720" s="127"/>
      <c r="Q720" s="67"/>
      <c r="R720" s="67"/>
      <c r="S720" s="67"/>
      <c r="T720" s="67"/>
      <c r="U720" s="67"/>
      <c r="V720" s="67"/>
      <c r="W720" s="67"/>
      <c r="X720" s="67"/>
      <c r="Y720" s="68"/>
      <c r="Z720" s="68"/>
      <c r="AA720" s="68"/>
      <c r="AB720" s="67"/>
      <c r="AC720" s="67"/>
      <c r="AD720" s="67"/>
      <c r="AE720" s="67"/>
      <c r="AF720" s="67"/>
      <c r="AG720" s="67"/>
      <c r="AH720" s="67"/>
      <c r="AI720" s="67"/>
      <c r="AJ720" s="68"/>
      <c r="AK720" s="68"/>
      <c r="AL720" s="68"/>
      <c r="AM720" s="67"/>
      <c r="AN720" s="67"/>
      <c r="AO720" s="67"/>
      <c r="AP720" s="67"/>
      <c r="AQ720" s="67"/>
      <c r="AR720" s="67"/>
      <c r="AS720" s="67"/>
      <c r="AT720" s="67"/>
      <c r="AU720" s="67"/>
      <c r="AV720" s="67"/>
      <c r="AW720" s="67"/>
      <c r="AX720" s="68"/>
      <c r="AY720" s="68"/>
      <c r="AZ720" s="69"/>
      <c r="BA720" s="70"/>
      <c r="BB720" s="71"/>
      <c r="BC720" s="95"/>
      <c r="BD720" s="41">
        <v>3</v>
      </c>
      <c r="BE720" s="52">
        <v>38</v>
      </c>
      <c r="BF720" s="103">
        <v>3837</v>
      </c>
      <c r="BG720" s="275"/>
    </row>
    <row r="721" spans="1:59" s="63" customFormat="1" ht="12.75" x14ac:dyDescent="0.2">
      <c r="A721" s="196">
        <v>3</v>
      </c>
      <c r="B721" s="197" t="s">
        <v>108</v>
      </c>
      <c r="C721" s="208">
        <v>38</v>
      </c>
      <c r="D721" s="209" t="s">
        <v>331</v>
      </c>
      <c r="E721" s="212">
        <v>3837</v>
      </c>
      <c r="F721" s="213" t="s">
        <v>411</v>
      </c>
      <c r="G721" s="231" t="s">
        <v>1192</v>
      </c>
      <c r="H721" s="72" t="s">
        <v>1233</v>
      </c>
      <c r="I721" s="223" t="s">
        <v>1242</v>
      </c>
      <c r="J721" s="73"/>
      <c r="K721" s="73"/>
      <c r="L721" s="73"/>
      <c r="M721" s="74"/>
      <c r="N721" s="247"/>
      <c r="O721" s="306"/>
      <c r="P721" s="105"/>
      <c r="Q721" s="75"/>
      <c r="R721" s="75"/>
      <c r="S721" s="75"/>
      <c r="T721" s="75"/>
      <c r="U721" s="75"/>
      <c r="V721" s="75"/>
      <c r="W721" s="75"/>
      <c r="X721" s="75"/>
      <c r="Y721" s="76" t="s">
        <v>1241</v>
      </c>
      <c r="Z721" s="77" t="s">
        <v>1241</v>
      </c>
      <c r="AA721" s="78">
        <f>AA$604</f>
        <v>0</v>
      </c>
      <c r="AB721" s="75"/>
      <c r="AC721" s="75"/>
      <c r="AD721" s="75"/>
      <c r="AE721" s="75"/>
      <c r="AF721" s="75"/>
      <c r="AG721" s="75"/>
      <c r="AH721" s="75"/>
      <c r="AI721" s="75"/>
      <c r="AJ721" s="76" t="s">
        <v>1241</v>
      </c>
      <c r="AK721" s="77" t="s">
        <v>1241</v>
      </c>
      <c r="AL721" s="78">
        <f>AL$604</f>
        <v>0</v>
      </c>
      <c r="AM721" s="75"/>
      <c r="AN721" s="75"/>
      <c r="AO721" s="75"/>
      <c r="AP721" s="75"/>
      <c r="AQ721" s="75"/>
      <c r="AR721" s="75"/>
      <c r="AS721" s="75"/>
      <c r="AT721" s="75"/>
      <c r="AU721" s="75"/>
      <c r="AV721" s="75"/>
      <c r="AW721" s="76" t="s">
        <v>1241</v>
      </c>
      <c r="AX721" s="77" t="s">
        <v>1241</v>
      </c>
      <c r="AY721" s="78">
        <f>AY$604</f>
        <v>500</v>
      </c>
      <c r="AZ721" s="79"/>
      <c r="BA721" s="80" t="str">
        <f>I721</f>
        <v>&gt; see 3813, Engineered wood products</v>
      </c>
      <c r="BB721" s="71"/>
      <c r="BC721" s="95"/>
      <c r="BD721" s="41">
        <v>3</v>
      </c>
      <c r="BE721" s="52">
        <v>38</v>
      </c>
      <c r="BF721" s="103">
        <v>3837</v>
      </c>
      <c r="BG721" s="276"/>
    </row>
    <row r="722" spans="1:59" s="63" customFormat="1" ht="12.75" x14ac:dyDescent="0.2">
      <c r="A722" s="196">
        <v>3</v>
      </c>
      <c r="B722" s="197" t="s">
        <v>108</v>
      </c>
      <c r="C722" s="208">
        <v>38</v>
      </c>
      <c r="D722" s="209" t="s">
        <v>331</v>
      </c>
      <c r="E722" s="212">
        <v>3837</v>
      </c>
      <c r="F722" s="213" t="s">
        <v>411</v>
      </c>
      <c r="G722" s="231"/>
      <c r="H722" s="65"/>
      <c r="I722" s="222"/>
      <c r="J722" s="66"/>
      <c r="K722" s="66"/>
      <c r="L722" s="66"/>
      <c r="M722" s="64"/>
      <c r="N722" s="304"/>
      <c r="O722" s="305"/>
      <c r="P722" s="127"/>
      <c r="Q722" s="67"/>
      <c r="R722" s="67"/>
      <c r="S722" s="67"/>
      <c r="T722" s="67"/>
      <c r="U722" s="67"/>
      <c r="V722" s="67"/>
      <c r="W722" s="67"/>
      <c r="X722" s="67"/>
      <c r="Y722" s="68"/>
      <c r="Z722" s="68"/>
      <c r="AA722" s="68"/>
      <c r="AB722" s="67"/>
      <c r="AC722" s="67"/>
      <c r="AD722" s="67"/>
      <c r="AE722" s="67"/>
      <c r="AF722" s="67"/>
      <c r="AG722" s="67"/>
      <c r="AH722" s="67"/>
      <c r="AI722" s="67"/>
      <c r="AJ722" s="68"/>
      <c r="AK722" s="68"/>
      <c r="AL722" s="68"/>
      <c r="AM722" s="67"/>
      <c r="AN722" s="67"/>
      <c r="AO722" s="67"/>
      <c r="AP722" s="67"/>
      <c r="AQ722" s="67"/>
      <c r="AR722" s="67"/>
      <c r="AS722" s="67"/>
      <c r="AT722" s="67"/>
      <c r="AU722" s="67"/>
      <c r="AV722" s="67"/>
      <c r="AW722" s="67"/>
      <c r="AX722" s="68"/>
      <c r="AY722" s="68"/>
      <c r="AZ722" s="69"/>
      <c r="BA722" s="70"/>
      <c r="BB722" s="71"/>
      <c r="BC722" s="95"/>
      <c r="BD722" s="41">
        <v>3</v>
      </c>
      <c r="BE722" s="52">
        <v>38</v>
      </c>
      <c r="BF722" s="103">
        <v>3837</v>
      </c>
      <c r="BG722" s="275"/>
    </row>
    <row r="723" spans="1:59" s="63" customFormat="1" ht="12.75" x14ac:dyDescent="0.2">
      <c r="A723" s="196">
        <v>3</v>
      </c>
      <c r="B723" s="197" t="s">
        <v>108</v>
      </c>
      <c r="C723" s="208">
        <v>38</v>
      </c>
      <c r="D723" s="209" t="s">
        <v>331</v>
      </c>
      <c r="E723" s="212">
        <v>3837</v>
      </c>
      <c r="F723" s="213" t="s">
        <v>411</v>
      </c>
      <c r="G723" s="232"/>
      <c r="H723" s="97"/>
      <c r="I723" s="224"/>
      <c r="J723" s="98"/>
      <c r="K723" s="98"/>
      <c r="L723" s="98"/>
      <c r="M723" s="96"/>
      <c r="N723" s="307"/>
      <c r="O723" s="246"/>
      <c r="P723" s="124"/>
      <c r="Q723" s="99"/>
      <c r="R723" s="99"/>
      <c r="S723" s="99"/>
      <c r="T723" s="99"/>
      <c r="U723" s="99"/>
      <c r="V723" s="99"/>
      <c r="W723" s="99"/>
      <c r="X723" s="99"/>
      <c r="Y723" s="100"/>
      <c r="Z723" s="100"/>
      <c r="AA723" s="100"/>
      <c r="AB723" s="99"/>
      <c r="AC723" s="99"/>
      <c r="AD723" s="99"/>
      <c r="AE723" s="99"/>
      <c r="AF723" s="99"/>
      <c r="AG723" s="99"/>
      <c r="AH723" s="99"/>
      <c r="AI723" s="99"/>
      <c r="AJ723" s="100"/>
      <c r="AK723" s="100"/>
      <c r="AL723" s="100"/>
      <c r="AM723" s="99"/>
      <c r="AN723" s="99"/>
      <c r="AO723" s="99"/>
      <c r="AP723" s="99"/>
      <c r="AQ723" s="99"/>
      <c r="AR723" s="99"/>
      <c r="AS723" s="99"/>
      <c r="AT723" s="99"/>
      <c r="AU723" s="99"/>
      <c r="AV723" s="99"/>
      <c r="AW723" s="99"/>
      <c r="AX723" s="100"/>
      <c r="AY723" s="100"/>
      <c r="AZ723" s="101"/>
      <c r="BA723" s="102"/>
      <c r="BB723" s="95"/>
      <c r="BC723" s="95"/>
      <c r="BD723" s="41">
        <v>3</v>
      </c>
      <c r="BE723" s="52">
        <v>38</v>
      </c>
      <c r="BF723" s="103">
        <v>3837</v>
      </c>
      <c r="BG723" s="277"/>
    </row>
    <row r="724" spans="1:59" s="43" customFormat="1" ht="18.75" x14ac:dyDescent="0.3">
      <c r="A724" s="200">
        <v>4</v>
      </c>
      <c r="B724" s="201" t="s">
        <v>422</v>
      </c>
      <c r="C724" s="201"/>
      <c r="D724" s="201"/>
      <c r="E724" s="197"/>
      <c r="F724" s="204"/>
      <c r="G724" s="228"/>
      <c r="H724" s="36"/>
      <c r="I724" s="225"/>
      <c r="J724" s="191"/>
      <c r="K724" s="191"/>
      <c r="L724" s="191"/>
      <c r="M724" s="193"/>
      <c r="N724" s="318"/>
      <c r="O724" s="319"/>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34"/>
      <c r="AZ724" s="39"/>
      <c r="BA724" s="40"/>
      <c r="BB724" s="38"/>
      <c r="BC724" s="35"/>
      <c r="BD724" s="41">
        <v>4</v>
      </c>
      <c r="BE724" s="42" t="s">
        <v>422</v>
      </c>
      <c r="BF724" s="42"/>
      <c r="BG724" s="281"/>
    </row>
    <row r="725" spans="1:59" s="53" customFormat="1" ht="18.75" x14ac:dyDescent="0.3">
      <c r="A725" s="202">
        <v>4</v>
      </c>
      <c r="B725" s="203" t="s">
        <v>422</v>
      </c>
      <c r="C725" s="205">
        <v>41</v>
      </c>
      <c r="D725" s="206" t="s">
        <v>423</v>
      </c>
      <c r="E725" s="207"/>
      <c r="F725" s="207"/>
      <c r="G725" s="233"/>
      <c r="H725" s="128"/>
      <c r="I725" s="226"/>
      <c r="J725" s="192"/>
      <c r="K725" s="192"/>
      <c r="L725" s="192"/>
      <c r="M725" s="195"/>
      <c r="N725" s="302"/>
      <c r="O725" s="298"/>
      <c r="P725" s="47"/>
      <c r="Q725" s="47"/>
      <c r="R725" s="47"/>
      <c r="S725" s="47"/>
      <c r="T725" s="47"/>
      <c r="U725" s="47"/>
      <c r="V725" s="47"/>
      <c r="W725" s="47"/>
      <c r="X725" s="47"/>
      <c r="Y725" s="48"/>
      <c r="Z725" s="48"/>
      <c r="AA725" s="48"/>
      <c r="AB725" s="47"/>
      <c r="AC725" s="47"/>
      <c r="AD725" s="47"/>
      <c r="AE725" s="47"/>
      <c r="AF725" s="47"/>
      <c r="AG725" s="47"/>
      <c r="AH725" s="47"/>
      <c r="AI725" s="47"/>
      <c r="AJ725" s="48"/>
      <c r="AK725" s="48"/>
      <c r="AL725" s="48"/>
      <c r="AM725" s="47"/>
      <c r="AN725" s="47"/>
      <c r="AO725" s="47"/>
      <c r="AP725" s="47"/>
      <c r="AQ725" s="47"/>
      <c r="AR725" s="47"/>
      <c r="AS725" s="47"/>
      <c r="AT725" s="47"/>
      <c r="AU725" s="47"/>
      <c r="AV725" s="47"/>
      <c r="AW725" s="47"/>
      <c r="AX725" s="48"/>
      <c r="AY725" s="333"/>
      <c r="AZ725" s="49"/>
      <c r="BA725" s="50"/>
      <c r="BB725" s="51"/>
      <c r="BC725" s="45"/>
      <c r="BD725" s="41">
        <v>4</v>
      </c>
      <c r="BE725" s="52">
        <v>41</v>
      </c>
      <c r="BF725" s="52" t="s">
        <v>423</v>
      </c>
      <c r="BG725" s="282"/>
    </row>
    <row r="726" spans="1:59" s="63" customFormat="1" ht="12.75" x14ac:dyDescent="0.2">
      <c r="A726" s="196">
        <v>4</v>
      </c>
      <c r="B726" s="197" t="s">
        <v>422</v>
      </c>
      <c r="C726" s="208">
        <v>41</v>
      </c>
      <c r="D726" s="209" t="s">
        <v>423</v>
      </c>
      <c r="E726" s="212">
        <v>4111</v>
      </c>
      <c r="F726" s="213" t="s">
        <v>424</v>
      </c>
      <c r="G726" s="232"/>
      <c r="H726" s="97"/>
      <c r="I726" s="224"/>
      <c r="J726" s="98"/>
      <c r="K726" s="98"/>
      <c r="L726" s="98"/>
      <c r="M726" s="96"/>
      <c r="N726" s="307"/>
      <c r="O726" s="246"/>
      <c r="P726" s="124"/>
      <c r="Q726" s="124"/>
      <c r="R726" s="124"/>
      <c r="S726" s="124"/>
      <c r="T726" s="124"/>
      <c r="U726" s="124"/>
      <c r="V726" s="124"/>
      <c r="W726" s="124"/>
      <c r="X726" s="124"/>
      <c r="Y726" s="100"/>
      <c r="Z726" s="125"/>
      <c r="AA726" s="125"/>
      <c r="AB726" s="124"/>
      <c r="AC726" s="124"/>
      <c r="AD726" s="124"/>
      <c r="AE726" s="124"/>
      <c r="AF726" s="124"/>
      <c r="AG726" s="124"/>
      <c r="AH726" s="124"/>
      <c r="AI726" s="124"/>
      <c r="AJ726" s="100"/>
      <c r="AK726" s="125"/>
      <c r="AL726" s="125"/>
      <c r="AM726" s="124"/>
      <c r="AN726" s="124"/>
      <c r="AO726" s="124"/>
      <c r="AP726" s="124"/>
      <c r="AQ726" s="124"/>
      <c r="AR726" s="124"/>
      <c r="AS726" s="124"/>
      <c r="AT726" s="124"/>
      <c r="AU726" s="124"/>
      <c r="AV726" s="124"/>
      <c r="AW726" s="99"/>
      <c r="AX726" s="125"/>
      <c r="AY726" s="100"/>
      <c r="AZ726" s="101"/>
      <c r="BA726" s="102"/>
      <c r="BB726" s="95"/>
      <c r="BC726" s="95"/>
      <c r="BD726" s="41">
        <v>4</v>
      </c>
      <c r="BE726" s="52">
        <v>41</v>
      </c>
      <c r="BF726" s="103">
        <v>4111</v>
      </c>
      <c r="BG726" s="277"/>
    </row>
    <row r="727" spans="1:59" s="63" customFormat="1" ht="12.75" x14ac:dyDescent="0.2">
      <c r="A727" s="196">
        <v>4</v>
      </c>
      <c r="B727" s="197" t="s">
        <v>422</v>
      </c>
      <c r="C727" s="208">
        <v>41</v>
      </c>
      <c r="D727" s="209" t="s">
        <v>423</v>
      </c>
      <c r="E727" s="212">
        <v>4111</v>
      </c>
      <c r="F727" s="213" t="s">
        <v>424</v>
      </c>
      <c r="G727" s="232"/>
      <c r="H727" s="97"/>
      <c r="I727" s="224"/>
      <c r="J727" s="98"/>
      <c r="K727" s="98"/>
      <c r="L727" s="98"/>
      <c r="M727" s="96"/>
      <c r="N727" s="307"/>
      <c r="O727" s="246"/>
      <c r="P727" s="124"/>
      <c r="Q727" s="99"/>
      <c r="R727" s="99"/>
      <c r="S727" s="99"/>
      <c r="T727" s="99"/>
      <c r="U727" s="99"/>
      <c r="V727" s="99"/>
      <c r="W727" s="99"/>
      <c r="X727" s="99"/>
      <c r="Y727" s="100"/>
      <c r="Z727" s="100"/>
      <c r="AA727" s="100"/>
      <c r="AB727" s="99"/>
      <c r="AC727" s="99"/>
      <c r="AD727" s="99"/>
      <c r="AE727" s="99"/>
      <c r="AF727" s="99"/>
      <c r="AG727" s="99"/>
      <c r="AH727" s="99"/>
      <c r="AI727" s="99"/>
      <c r="AJ727" s="100"/>
      <c r="AK727" s="100"/>
      <c r="AL727" s="100"/>
      <c r="AM727" s="99"/>
      <c r="AN727" s="99"/>
      <c r="AO727" s="99"/>
      <c r="AP727" s="99"/>
      <c r="AQ727" s="99"/>
      <c r="AR727" s="99"/>
      <c r="AS727" s="99"/>
      <c r="AT727" s="99"/>
      <c r="AU727" s="99"/>
      <c r="AV727" s="99"/>
      <c r="AW727" s="99"/>
      <c r="AX727" s="100"/>
      <c r="AY727" s="100"/>
      <c r="AZ727" s="101"/>
      <c r="BA727" s="102"/>
      <c r="BB727" s="95"/>
      <c r="BC727" s="95"/>
      <c r="BD727" s="41">
        <v>4</v>
      </c>
      <c r="BE727" s="52">
        <v>41</v>
      </c>
      <c r="BF727" s="103">
        <v>4111</v>
      </c>
      <c r="BG727" s="277"/>
    </row>
    <row r="728" spans="1:59" s="63" customFormat="1" ht="12.75" x14ac:dyDescent="0.2">
      <c r="A728" s="196">
        <v>4</v>
      </c>
      <c r="B728" s="197" t="s">
        <v>422</v>
      </c>
      <c r="C728" s="208">
        <v>41</v>
      </c>
      <c r="D728" s="209" t="s">
        <v>423</v>
      </c>
      <c r="E728" s="212">
        <v>4111</v>
      </c>
      <c r="F728" s="213" t="s">
        <v>424</v>
      </c>
      <c r="G728" s="231" t="s">
        <v>425</v>
      </c>
      <c r="H728" s="65"/>
      <c r="I728" s="222"/>
      <c r="J728" s="66"/>
      <c r="K728" s="66"/>
      <c r="L728" s="66"/>
      <c r="M728" s="64"/>
      <c r="N728" s="304"/>
      <c r="O728" s="305"/>
      <c r="P728" s="127"/>
      <c r="Q728" s="67"/>
      <c r="R728" s="67"/>
      <c r="S728" s="67"/>
      <c r="T728" s="67"/>
      <c r="U728" s="67"/>
      <c r="V728" s="67"/>
      <c r="W728" s="67"/>
      <c r="X728" s="67"/>
      <c r="Y728" s="68"/>
      <c r="Z728" s="68"/>
      <c r="AA728" s="68"/>
      <c r="AB728" s="67"/>
      <c r="AC728" s="67"/>
      <c r="AD728" s="67"/>
      <c r="AE728" s="67"/>
      <c r="AF728" s="67"/>
      <c r="AG728" s="67"/>
      <c r="AH728" s="67"/>
      <c r="AI728" s="67"/>
      <c r="AJ728" s="68"/>
      <c r="AK728" s="68"/>
      <c r="AL728" s="68"/>
      <c r="AM728" s="67"/>
      <c r="AN728" s="67"/>
      <c r="AO728" s="67"/>
      <c r="AP728" s="67"/>
      <c r="AQ728" s="67"/>
      <c r="AR728" s="67"/>
      <c r="AS728" s="67"/>
      <c r="AT728" s="67"/>
      <c r="AU728" s="67"/>
      <c r="AV728" s="67"/>
      <c r="AW728" s="67"/>
      <c r="AX728" s="68"/>
      <c r="AY728" s="68"/>
      <c r="AZ728" s="69"/>
      <c r="BA728" s="70"/>
      <c r="BB728" s="71"/>
      <c r="BC728" s="95"/>
      <c r="BD728" s="41">
        <v>4</v>
      </c>
      <c r="BE728" s="52">
        <v>41</v>
      </c>
      <c r="BF728" s="103">
        <v>4111</v>
      </c>
      <c r="BG728" s="275"/>
    </row>
    <row r="729" spans="1:59" s="63" customFormat="1" ht="12.75" x14ac:dyDescent="0.2">
      <c r="A729" s="196">
        <v>4</v>
      </c>
      <c r="B729" s="197" t="s">
        <v>422</v>
      </c>
      <c r="C729" s="208">
        <v>41</v>
      </c>
      <c r="D729" s="209" t="s">
        <v>423</v>
      </c>
      <c r="E729" s="212">
        <v>4111</v>
      </c>
      <c r="F729" s="213" t="s">
        <v>424</v>
      </c>
      <c r="G729" s="231" t="s">
        <v>425</v>
      </c>
      <c r="H729" s="72" t="s">
        <v>47</v>
      </c>
      <c r="I729" s="223"/>
      <c r="J729" s="73"/>
      <c r="K729" s="73"/>
      <c r="L729" s="73"/>
      <c r="M729" s="74"/>
      <c r="N729" s="247"/>
      <c r="O729" s="306"/>
      <c r="P729" s="105"/>
      <c r="Q729" s="75"/>
      <c r="R729" s="75"/>
      <c r="S729" s="75"/>
      <c r="T729" s="75"/>
      <c r="U729" s="75"/>
      <c r="V729" s="75"/>
      <c r="W729" s="75"/>
      <c r="X729" s="75"/>
      <c r="Y729" s="76">
        <f>IF(ISNUMBER(VLOOKUP(Y731,P$7:W$7,MATCH(Y731,P$7:W$7))),VLOOKUP(Y731,P$7:W$7,MATCH(Y731,P$7:W$7)),IF(N733=0,"No Data",IF(Y731&gt;0,"&lt;100",0)))</f>
        <v>25000</v>
      </c>
      <c r="Z729" s="77">
        <f>IF(ISNUMBER(VLOOKUP(Z733,P$7:W$7,MATCH(Z733,P$7:W$7))),VLOOKUP(Z733,P$7:W$7,MATCH(Z733,P$7:W$7)),IF(N733=0,"No Data",IF(Z733&gt;0,"&lt;100",0)))</f>
        <v>25000</v>
      </c>
      <c r="AA729" s="106">
        <f>IF(ISNUMBER(Z729),Z729,0)</f>
        <v>25000</v>
      </c>
      <c r="AB729" s="75"/>
      <c r="AC729" s="75"/>
      <c r="AD729" s="75"/>
      <c r="AE729" s="75"/>
      <c r="AF729" s="75"/>
      <c r="AG729" s="75"/>
      <c r="AH729" s="75"/>
      <c r="AI729" s="75"/>
      <c r="AJ729" s="76">
        <f>IF(ISNUMBER(VLOOKUP(AJ731,AB$7:AH$7,MATCH(AJ731,AB$7:AH$7))),VLOOKUP(AJ731,AB$7:AH$7,MATCH(AJ731,AB$7:AH$7)),IF(N733=0,"No Data",IF(AJ731&gt;0,"&lt;50",0)))</f>
        <v>0</v>
      </c>
      <c r="AK729" s="77">
        <f>IF(ISNUMBER(VLOOKUP(AK733,AB$7:AH$7,MATCH(AK733,AB$7:AH$7))),VLOOKUP(AK733,AB$7:AH$7,MATCH(AK733,AB$7:AH$7)),IF(N733=0,"No Data",IF(AK733&gt;0,"&lt;50",0)))</f>
        <v>0</v>
      </c>
      <c r="AL729" s="106">
        <f>IF(ISNUMBER(AK729),AK729,0)</f>
        <v>0</v>
      </c>
      <c r="AM729" s="75"/>
      <c r="AN729" s="75"/>
      <c r="AO729" s="75"/>
      <c r="AP729" s="75"/>
      <c r="AQ729" s="75"/>
      <c r="AR729" s="75"/>
      <c r="AS729" s="75"/>
      <c r="AT729" s="75"/>
      <c r="AU729" s="75"/>
      <c r="AV729" s="75"/>
      <c r="AW729" s="76">
        <f>IF(ISNUMBER(VLOOKUP(AW731,AM$7:AU$7,MATCH(AW731,AM$7:AU$7))),VLOOKUP(AW731,AM$7:AU$7,MATCH(AW731,AM$7:AU$7)),IF(N733=0,"No Data",IF(AW731&gt;0,"&lt;10",0)))</f>
        <v>100</v>
      </c>
      <c r="AX729" s="77">
        <f>IF(ISNUMBER(VLOOKUP(AX733,AM$7:AU$7,MATCH(AX733,AM$7:AU$7))),VLOOKUP(AX733,AM$7:AU$7,MATCH(AX733,AM$7:AU$7)),IF(N733=0,"No Data",IF(AX733&gt;0,"&lt;10",0)))</f>
        <v>100</v>
      </c>
      <c r="AY729" s="106">
        <f>IF(ISNUMBER(AX729),AX729,0)</f>
        <v>100</v>
      </c>
      <c r="AZ729" s="79"/>
      <c r="BA729" s="80"/>
      <c r="BB729" s="71"/>
      <c r="BC729" s="95"/>
      <c r="BD729" s="41">
        <v>4</v>
      </c>
      <c r="BE729" s="52">
        <v>41</v>
      </c>
      <c r="BF729" s="103">
        <v>4111</v>
      </c>
      <c r="BG729" s="276" t="s">
        <v>47</v>
      </c>
    </row>
    <row r="730" spans="1:59" s="63" customFormat="1" ht="12.75" x14ac:dyDescent="0.2">
      <c r="A730" s="196">
        <v>4</v>
      </c>
      <c r="B730" s="197" t="s">
        <v>422</v>
      </c>
      <c r="C730" s="208">
        <v>41</v>
      </c>
      <c r="D730" s="209" t="s">
        <v>423</v>
      </c>
      <c r="E730" s="212">
        <v>4111</v>
      </c>
      <c r="F730" s="213" t="s">
        <v>424</v>
      </c>
      <c r="G730" s="231" t="s">
        <v>425</v>
      </c>
      <c r="H730" s="81" t="s">
        <v>48</v>
      </c>
      <c r="I730" s="223"/>
      <c r="J730" s="73"/>
      <c r="K730" s="73"/>
      <c r="L730" s="73"/>
      <c r="M730" s="74"/>
      <c r="N730" s="247"/>
      <c r="O730" s="306"/>
      <c r="P730" s="105"/>
      <c r="Q730" s="75"/>
      <c r="R730" s="75"/>
      <c r="S730" s="75"/>
      <c r="T730" s="75"/>
      <c r="U730" s="75"/>
      <c r="V730" s="75"/>
      <c r="W730" s="75"/>
      <c r="X730" s="75"/>
      <c r="Y730" s="82">
        <f>MIN(X734:X735)</f>
        <v>25000</v>
      </c>
      <c r="Z730" s="83"/>
      <c r="AA730" s="83"/>
      <c r="AB730" s="75"/>
      <c r="AC730" s="75"/>
      <c r="AD730" s="75"/>
      <c r="AE730" s="75"/>
      <c r="AF730" s="75"/>
      <c r="AG730" s="75"/>
      <c r="AH730" s="75"/>
      <c r="AI730" s="75"/>
      <c r="AJ730" s="82">
        <f>MIN(AI734:AI735)</f>
        <v>0</v>
      </c>
      <c r="AK730" s="83"/>
      <c r="AL730" s="83"/>
      <c r="AM730" s="75"/>
      <c r="AN730" s="75"/>
      <c r="AO730" s="75"/>
      <c r="AP730" s="75"/>
      <c r="AQ730" s="75"/>
      <c r="AR730" s="75"/>
      <c r="AS730" s="75"/>
      <c r="AT730" s="75"/>
      <c r="AU730" s="75"/>
      <c r="AV730" s="75"/>
      <c r="AW730" s="82">
        <f>MIN(AV734:AV735)</f>
        <v>100</v>
      </c>
      <c r="AX730" s="83"/>
      <c r="AY730" s="83"/>
      <c r="AZ730" s="79"/>
      <c r="BA730" s="80"/>
      <c r="BB730" s="71"/>
      <c r="BC730" s="95"/>
      <c r="BD730" s="41">
        <v>4</v>
      </c>
      <c r="BE730" s="52">
        <v>41</v>
      </c>
      <c r="BF730" s="103">
        <v>4111</v>
      </c>
      <c r="BG730" s="278" t="s">
        <v>48</v>
      </c>
    </row>
    <row r="731" spans="1:59" s="63" customFormat="1" ht="12.75" x14ac:dyDescent="0.2">
      <c r="A731" s="196">
        <v>4</v>
      </c>
      <c r="B731" s="197" t="s">
        <v>422</v>
      </c>
      <c r="C731" s="208">
        <v>41</v>
      </c>
      <c r="D731" s="209" t="s">
        <v>423</v>
      </c>
      <c r="E731" s="212">
        <v>4111</v>
      </c>
      <c r="F731" s="213" t="s">
        <v>424</v>
      </c>
      <c r="G731" s="231" t="s">
        <v>425</v>
      </c>
      <c r="H731" s="81" t="s">
        <v>49</v>
      </c>
      <c r="I731" s="223"/>
      <c r="J731" s="73"/>
      <c r="K731" s="73"/>
      <c r="L731" s="73"/>
      <c r="M731" s="74"/>
      <c r="N731" s="247"/>
      <c r="O731" s="306"/>
      <c r="P731" s="105"/>
      <c r="Q731" s="75"/>
      <c r="R731" s="75"/>
      <c r="S731" s="75"/>
      <c r="T731" s="75"/>
      <c r="U731" s="75"/>
      <c r="V731" s="75"/>
      <c r="W731" s="75"/>
      <c r="X731" s="75"/>
      <c r="Y731" s="84">
        <f>IF(ISNUMBER(AVERAGE(X734:X735)),AVERAGE(X734:X735),0)</f>
        <v>25000</v>
      </c>
      <c r="Z731" s="83"/>
      <c r="AA731" s="83"/>
      <c r="AB731" s="75"/>
      <c r="AC731" s="75"/>
      <c r="AD731" s="75"/>
      <c r="AE731" s="75"/>
      <c r="AF731" s="75"/>
      <c r="AG731" s="75"/>
      <c r="AH731" s="75"/>
      <c r="AI731" s="75"/>
      <c r="AJ731" s="84">
        <f>IF(ISNUMBER(AVERAGE(AI734:AI735)),AVERAGE(AI734:AI735),0)</f>
        <v>0</v>
      </c>
      <c r="AK731" s="83"/>
      <c r="AL731" s="83"/>
      <c r="AM731" s="75"/>
      <c r="AN731" s="75"/>
      <c r="AO731" s="75"/>
      <c r="AP731" s="75"/>
      <c r="AQ731" s="75"/>
      <c r="AR731" s="75"/>
      <c r="AS731" s="75"/>
      <c r="AT731" s="75"/>
      <c r="AU731" s="75"/>
      <c r="AV731" s="75"/>
      <c r="AW731" s="84">
        <f>IF(ISNUMBER(AVERAGE(AV734:AV735)),AVERAGE(AV734:AV735),0)</f>
        <v>100</v>
      </c>
      <c r="AX731" s="83"/>
      <c r="AY731" s="83"/>
      <c r="AZ731" s="79"/>
      <c r="BA731" s="80"/>
      <c r="BB731" s="71"/>
      <c r="BC731" s="95"/>
      <c r="BD731" s="41">
        <v>4</v>
      </c>
      <c r="BE731" s="52">
        <v>41</v>
      </c>
      <c r="BF731" s="103">
        <v>4111</v>
      </c>
      <c r="BG731" s="278" t="s">
        <v>49</v>
      </c>
    </row>
    <row r="732" spans="1:59" s="63" customFormat="1" ht="12.75" x14ac:dyDescent="0.2">
      <c r="A732" s="196">
        <v>4</v>
      </c>
      <c r="B732" s="197" t="s">
        <v>422</v>
      </c>
      <c r="C732" s="208">
        <v>41</v>
      </c>
      <c r="D732" s="209" t="s">
        <v>423</v>
      </c>
      <c r="E732" s="212">
        <v>4111</v>
      </c>
      <c r="F732" s="213" t="s">
        <v>424</v>
      </c>
      <c r="G732" s="231" t="s">
        <v>425</v>
      </c>
      <c r="H732" s="81" t="s">
        <v>50</v>
      </c>
      <c r="I732" s="223"/>
      <c r="J732" s="73"/>
      <c r="K732" s="73"/>
      <c r="L732" s="73"/>
      <c r="M732" s="74"/>
      <c r="N732" s="247"/>
      <c r="O732" s="306"/>
      <c r="P732" s="105"/>
      <c r="Q732" s="75"/>
      <c r="R732" s="75"/>
      <c r="S732" s="75"/>
      <c r="T732" s="75"/>
      <c r="U732" s="75"/>
      <c r="V732" s="75"/>
      <c r="W732" s="75"/>
      <c r="X732" s="75"/>
      <c r="Y732" s="84">
        <f>MAX(X734:X735)</f>
        <v>25000</v>
      </c>
      <c r="Z732" s="83"/>
      <c r="AA732" s="83"/>
      <c r="AB732" s="75"/>
      <c r="AC732" s="75"/>
      <c r="AD732" s="75"/>
      <c r="AE732" s="75"/>
      <c r="AF732" s="75"/>
      <c r="AG732" s="75"/>
      <c r="AH732" s="75"/>
      <c r="AI732" s="75"/>
      <c r="AJ732" s="84">
        <f>MAX(AI734:AI735)</f>
        <v>0</v>
      </c>
      <c r="AK732" s="83"/>
      <c r="AL732" s="83"/>
      <c r="AM732" s="75"/>
      <c r="AN732" s="75"/>
      <c r="AO732" s="75"/>
      <c r="AP732" s="75"/>
      <c r="AQ732" s="75"/>
      <c r="AR732" s="75"/>
      <c r="AS732" s="75"/>
      <c r="AT732" s="75"/>
      <c r="AU732" s="75"/>
      <c r="AV732" s="75"/>
      <c r="AW732" s="84">
        <f>MAX(AV734:AV735)</f>
        <v>100</v>
      </c>
      <c r="AX732" s="83"/>
      <c r="AY732" s="83"/>
      <c r="AZ732" s="79"/>
      <c r="BA732" s="80"/>
      <c r="BB732" s="71"/>
      <c r="BC732" s="95"/>
      <c r="BD732" s="41">
        <v>4</v>
      </c>
      <c r="BE732" s="52">
        <v>41</v>
      </c>
      <c r="BF732" s="103">
        <v>4111</v>
      </c>
      <c r="BG732" s="278" t="s">
        <v>50</v>
      </c>
    </row>
    <row r="733" spans="1:59" s="63" customFormat="1" ht="12.75" x14ac:dyDescent="0.2">
      <c r="A733" s="196">
        <v>4</v>
      </c>
      <c r="B733" s="197" t="s">
        <v>422</v>
      </c>
      <c r="C733" s="208">
        <v>41</v>
      </c>
      <c r="D733" s="209" t="s">
        <v>423</v>
      </c>
      <c r="E733" s="212">
        <v>4111</v>
      </c>
      <c r="F733" s="213" t="s">
        <v>424</v>
      </c>
      <c r="G733" s="231" t="s">
        <v>425</v>
      </c>
      <c r="H733" s="85" t="s">
        <v>51</v>
      </c>
      <c r="I733" s="223"/>
      <c r="J733" s="73"/>
      <c r="K733" s="73"/>
      <c r="L733" s="73"/>
      <c r="M733" s="74"/>
      <c r="N733" s="248">
        <f>SUM(N734:N737)</f>
        <v>100</v>
      </c>
      <c r="O733" s="293">
        <f>SUM(O734:O737)</f>
        <v>1</v>
      </c>
      <c r="P733" s="292"/>
      <c r="Q733" s="87"/>
      <c r="R733" s="87"/>
      <c r="S733" s="87"/>
      <c r="T733" s="87"/>
      <c r="U733" s="87"/>
      <c r="V733" s="87"/>
      <c r="W733" s="87"/>
      <c r="X733" s="87"/>
      <c r="Y733" s="88"/>
      <c r="Z733" s="107">
        <f>SUM(Z734:Z737)</f>
        <v>25000</v>
      </c>
      <c r="AA733" s="88"/>
      <c r="AB733" s="87"/>
      <c r="AC733" s="87"/>
      <c r="AD733" s="87"/>
      <c r="AE733" s="87"/>
      <c r="AF733" s="87"/>
      <c r="AG733" s="87"/>
      <c r="AH733" s="87"/>
      <c r="AI733" s="87"/>
      <c r="AJ733" s="88"/>
      <c r="AK733" s="107">
        <f>SUM(AK734:AK737)</f>
        <v>0</v>
      </c>
      <c r="AL733" s="88"/>
      <c r="AM733" s="87"/>
      <c r="AN733" s="87"/>
      <c r="AO733" s="87"/>
      <c r="AP733" s="87"/>
      <c r="AQ733" s="87"/>
      <c r="AR733" s="87"/>
      <c r="AS733" s="87"/>
      <c r="AT733" s="87"/>
      <c r="AU733" s="87"/>
      <c r="AV733" s="87"/>
      <c r="AW733" s="112"/>
      <c r="AX733" s="107">
        <f>SUM(AX734:AX737)</f>
        <v>100</v>
      </c>
      <c r="AY733" s="88"/>
      <c r="AZ733" s="79"/>
      <c r="BA733" s="80"/>
      <c r="BB733" s="71"/>
      <c r="BC733" s="95"/>
      <c r="BD733" s="41">
        <v>4</v>
      </c>
      <c r="BE733" s="52">
        <v>41</v>
      </c>
      <c r="BF733" s="103">
        <v>4111</v>
      </c>
      <c r="BG733" s="279" t="s">
        <v>51</v>
      </c>
    </row>
    <row r="734" spans="1:59" s="63" customFormat="1" ht="12.75" x14ac:dyDescent="0.2">
      <c r="A734" s="196">
        <v>4</v>
      </c>
      <c r="B734" s="197" t="s">
        <v>422</v>
      </c>
      <c r="C734" s="208">
        <v>41</v>
      </c>
      <c r="D734" s="209" t="s">
        <v>423</v>
      </c>
      <c r="E734" s="212">
        <v>4111</v>
      </c>
      <c r="F734" s="213" t="s">
        <v>424</v>
      </c>
      <c r="G734" s="231" t="s">
        <v>425</v>
      </c>
      <c r="H734" s="89" t="s">
        <v>52</v>
      </c>
      <c r="I734" s="90" t="s">
        <v>426</v>
      </c>
      <c r="J734" s="89" t="s">
        <v>425</v>
      </c>
      <c r="K734" s="90" t="s">
        <v>68</v>
      </c>
      <c r="L734" s="90" t="s">
        <v>69</v>
      </c>
      <c r="M734" s="91" t="s">
        <v>425</v>
      </c>
      <c r="N734" s="312">
        <v>100</v>
      </c>
      <c r="O734" s="313">
        <f>N734/N733</f>
        <v>1</v>
      </c>
      <c r="P734" s="104"/>
      <c r="Q734" s="92"/>
      <c r="R734" s="92"/>
      <c r="S734" s="92"/>
      <c r="T734" s="92"/>
      <c r="U734" s="92"/>
      <c r="V734" s="92"/>
      <c r="W734" s="92">
        <v>1</v>
      </c>
      <c r="X734" s="109">
        <f>P734*P$7+Q734*Q$7+R734*R$7+S734*S$7+T734*T$7+U734*U$7+V734*V$7+W734*W$7</f>
        <v>25000</v>
      </c>
      <c r="Y734" s="83"/>
      <c r="Z734" s="110">
        <f>X734*$O734</f>
        <v>25000</v>
      </c>
      <c r="AA734" s="111"/>
      <c r="AB734" s="92"/>
      <c r="AC734" s="92"/>
      <c r="AD734" s="92"/>
      <c r="AE734" s="92"/>
      <c r="AF734" s="92"/>
      <c r="AG734" s="92"/>
      <c r="AH734" s="92"/>
      <c r="AI734" s="109">
        <f>AB734*AB$7+AC734*AC$7+AD734*AD$7+AE734*AE$7+AF734*AF$7+AG734*AG$7+AH734*AH$7</f>
        <v>0</v>
      </c>
      <c r="AJ734" s="83"/>
      <c r="AK734" s="110">
        <f>AI734*$O734</f>
        <v>0</v>
      </c>
      <c r="AL734" s="111"/>
      <c r="AM734" s="92"/>
      <c r="AN734" s="92"/>
      <c r="AO734" s="92"/>
      <c r="AP734" s="92">
        <v>1</v>
      </c>
      <c r="AQ734" s="92"/>
      <c r="AR734" s="92"/>
      <c r="AS734" s="92"/>
      <c r="AT734" s="92"/>
      <c r="AU734" s="92"/>
      <c r="AV734" s="109">
        <f>AM734*AM$7+AN734*AN$7+AO734*AO$7+AP734*AP$7+AQ734*AQ$7+AR734*AR$7+AS734*AS$7+AT734*AT$7+AU734*AU$7</f>
        <v>100</v>
      </c>
      <c r="AW734" s="75"/>
      <c r="AX734" s="110">
        <f>AV734*$O734</f>
        <v>100</v>
      </c>
      <c r="AY734" s="111"/>
      <c r="AZ734" s="93"/>
      <c r="BA734" s="94" t="s">
        <v>105</v>
      </c>
      <c r="BB734" s="71"/>
      <c r="BC734" s="95"/>
      <c r="BD734" s="41">
        <v>4</v>
      </c>
      <c r="BE734" s="52">
        <v>41</v>
      </c>
      <c r="BF734" s="103">
        <v>4111</v>
      </c>
      <c r="BG734" s="280" t="s">
        <v>52</v>
      </c>
    </row>
    <row r="735" spans="1:59" s="63" customFormat="1" ht="12.75" x14ac:dyDescent="0.2">
      <c r="A735" s="196">
        <v>4</v>
      </c>
      <c r="B735" s="197" t="s">
        <v>422</v>
      </c>
      <c r="C735" s="208">
        <v>41</v>
      </c>
      <c r="D735" s="209" t="s">
        <v>423</v>
      </c>
      <c r="E735" s="212">
        <v>4111</v>
      </c>
      <c r="F735" s="213" t="s">
        <v>424</v>
      </c>
      <c r="G735" s="231" t="s">
        <v>425</v>
      </c>
      <c r="H735" s="65"/>
      <c r="I735" s="222"/>
      <c r="J735" s="66"/>
      <c r="K735" s="66"/>
      <c r="L735" s="66"/>
      <c r="M735" s="64"/>
      <c r="N735" s="304"/>
      <c r="O735" s="305"/>
      <c r="P735" s="127"/>
      <c r="Q735" s="67"/>
      <c r="R735" s="67"/>
      <c r="S735" s="67"/>
      <c r="T735" s="67"/>
      <c r="U735" s="67"/>
      <c r="V735" s="67"/>
      <c r="W735" s="67"/>
      <c r="X735" s="67"/>
      <c r="Y735" s="68"/>
      <c r="Z735" s="68"/>
      <c r="AA735" s="68"/>
      <c r="AB735" s="67"/>
      <c r="AC735" s="67"/>
      <c r="AD735" s="67"/>
      <c r="AE735" s="67"/>
      <c r="AF735" s="67"/>
      <c r="AG735" s="67"/>
      <c r="AH735" s="67"/>
      <c r="AI735" s="67"/>
      <c r="AJ735" s="68"/>
      <c r="AK735" s="68"/>
      <c r="AL735" s="68"/>
      <c r="AM735" s="67"/>
      <c r="AN735" s="67"/>
      <c r="AO735" s="67"/>
      <c r="AP735" s="67"/>
      <c r="AQ735" s="67"/>
      <c r="AR735" s="67"/>
      <c r="AS735" s="67"/>
      <c r="AT735" s="67"/>
      <c r="AU735" s="67"/>
      <c r="AV735" s="67"/>
      <c r="AW735" s="67"/>
      <c r="AX735" s="68"/>
      <c r="AY735" s="68"/>
      <c r="AZ735" s="69"/>
      <c r="BA735" s="70"/>
      <c r="BB735" s="71"/>
      <c r="BC735" s="95"/>
      <c r="BD735" s="41">
        <v>4</v>
      </c>
      <c r="BE735" s="52">
        <v>41</v>
      </c>
      <c r="BF735" s="103">
        <v>4111</v>
      </c>
      <c r="BG735" s="275"/>
    </row>
    <row r="736" spans="1:59" s="63" customFormat="1" ht="12.75" x14ac:dyDescent="0.2">
      <c r="A736" s="196">
        <v>4</v>
      </c>
      <c r="B736" s="197" t="s">
        <v>422</v>
      </c>
      <c r="C736" s="208">
        <v>41</v>
      </c>
      <c r="D736" s="209" t="s">
        <v>423</v>
      </c>
      <c r="E736" s="212">
        <v>4111</v>
      </c>
      <c r="F736" s="213" t="s">
        <v>424</v>
      </c>
      <c r="G736" s="232"/>
      <c r="H736" s="97"/>
      <c r="I736" s="224"/>
      <c r="J736" s="98"/>
      <c r="K736" s="98"/>
      <c r="L736" s="98"/>
      <c r="M736" s="96"/>
      <c r="N736" s="307"/>
      <c r="O736" s="246"/>
      <c r="P736" s="124"/>
      <c r="Q736" s="99"/>
      <c r="R736" s="99"/>
      <c r="S736" s="99"/>
      <c r="T736" s="99"/>
      <c r="U736" s="99"/>
      <c r="V736" s="99"/>
      <c r="W736" s="99"/>
      <c r="X736" s="99"/>
      <c r="Y736" s="100"/>
      <c r="Z736" s="100"/>
      <c r="AA736" s="100"/>
      <c r="AB736" s="99"/>
      <c r="AC736" s="99"/>
      <c r="AD736" s="99"/>
      <c r="AE736" s="99"/>
      <c r="AF736" s="99"/>
      <c r="AG736" s="99"/>
      <c r="AH736" s="99"/>
      <c r="AI736" s="99"/>
      <c r="AJ736" s="100"/>
      <c r="AK736" s="100"/>
      <c r="AL736" s="100"/>
      <c r="AM736" s="99"/>
      <c r="AN736" s="99"/>
      <c r="AO736" s="99"/>
      <c r="AP736" s="99"/>
      <c r="AQ736" s="99"/>
      <c r="AR736" s="99"/>
      <c r="AS736" s="99"/>
      <c r="AT736" s="99"/>
      <c r="AU736" s="99"/>
      <c r="AV736" s="99"/>
      <c r="AW736" s="99"/>
      <c r="AX736" s="100"/>
      <c r="AY736" s="100"/>
      <c r="AZ736" s="101"/>
      <c r="BA736" s="102"/>
      <c r="BB736" s="95"/>
      <c r="BC736" s="95"/>
      <c r="BD736" s="41">
        <v>4</v>
      </c>
      <c r="BE736" s="52">
        <v>41</v>
      </c>
      <c r="BF736" s="103">
        <v>4111</v>
      </c>
      <c r="BG736" s="277"/>
    </row>
    <row r="737" spans="1:59" s="63" customFormat="1" ht="12.75" x14ac:dyDescent="0.2">
      <c r="A737" s="196">
        <v>4</v>
      </c>
      <c r="B737" s="197" t="s">
        <v>422</v>
      </c>
      <c r="C737" s="208">
        <v>41</v>
      </c>
      <c r="D737" s="209" t="s">
        <v>423</v>
      </c>
      <c r="E737" s="212">
        <v>4111</v>
      </c>
      <c r="F737" s="213" t="s">
        <v>424</v>
      </c>
      <c r="G737" s="231" t="s">
        <v>1193</v>
      </c>
      <c r="H737" s="65"/>
      <c r="I737" s="222"/>
      <c r="J737" s="66"/>
      <c r="K737" s="66"/>
      <c r="L737" s="66"/>
      <c r="M737" s="64"/>
      <c r="N737" s="304"/>
      <c r="O737" s="305"/>
      <c r="P737" s="127"/>
      <c r="Q737" s="67"/>
      <c r="R737" s="67"/>
      <c r="S737" s="67"/>
      <c r="T737" s="67"/>
      <c r="U737" s="67"/>
      <c r="V737" s="67"/>
      <c r="W737" s="67"/>
      <c r="X737" s="67"/>
      <c r="Y737" s="68"/>
      <c r="Z737" s="68"/>
      <c r="AA737" s="68"/>
      <c r="AB737" s="67"/>
      <c r="AC737" s="67"/>
      <c r="AD737" s="67"/>
      <c r="AE737" s="67"/>
      <c r="AF737" s="67"/>
      <c r="AG737" s="67"/>
      <c r="AH737" s="67"/>
      <c r="AI737" s="67"/>
      <c r="AJ737" s="68"/>
      <c r="AK737" s="68"/>
      <c r="AL737" s="68"/>
      <c r="AM737" s="67"/>
      <c r="AN737" s="67"/>
      <c r="AO737" s="67"/>
      <c r="AP737" s="67"/>
      <c r="AQ737" s="67"/>
      <c r="AR737" s="67"/>
      <c r="AS737" s="67"/>
      <c r="AT737" s="67"/>
      <c r="AU737" s="67"/>
      <c r="AV737" s="67"/>
      <c r="AW737" s="67"/>
      <c r="AX737" s="68"/>
      <c r="AY737" s="68"/>
      <c r="AZ737" s="69"/>
      <c r="BA737" s="70"/>
      <c r="BB737" s="71"/>
      <c r="BC737" s="95"/>
      <c r="BD737" s="41">
        <v>4</v>
      </c>
      <c r="BE737" s="52">
        <v>41</v>
      </c>
      <c r="BF737" s="103">
        <v>4111</v>
      </c>
      <c r="BG737" s="275"/>
    </row>
    <row r="738" spans="1:59" s="63" customFormat="1" ht="12.75" x14ac:dyDescent="0.2">
      <c r="A738" s="196">
        <v>4</v>
      </c>
      <c r="B738" s="197" t="s">
        <v>422</v>
      </c>
      <c r="C738" s="208">
        <v>41</v>
      </c>
      <c r="D738" s="209" t="s">
        <v>423</v>
      </c>
      <c r="E738" s="212">
        <v>4111</v>
      </c>
      <c r="F738" s="213" t="s">
        <v>424</v>
      </c>
      <c r="G738" s="231" t="s">
        <v>1193</v>
      </c>
      <c r="H738" s="72" t="s">
        <v>47</v>
      </c>
      <c r="I738" s="223"/>
      <c r="J738" s="73"/>
      <c r="K738" s="73"/>
      <c r="L738" s="73"/>
      <c r="M738" s="74"/>
      <c r="N738" s="247"/>
      <c r="O738" s="306"/>
      <c r="P738" s="105"/>
      <c r="Q738" s="75"/>
      <c r="R738" s="75"/>
      <c r="S738" s="75"/>
      <c r="T738" s="75"/>
      <c r="U738" s="75"/>
      <c r="V738" s="75"/>
      <c r="W738" s="75"/>
      <c r="X738" s="75"/>
      <c r="Y738" s="76">
        <f>IF(ISNUMBER(VLOOKUP(Y740,P$7:W$7,MATCH(Y740,P$7:W$7))),VLOOKUP(Y740,P$7:W$7,MATCH(Y740,P$7:W$7)),IF(N742=0,"No Data",IF(Y740&gt;0,"&lt;100",0)))</f>
        <v>2500</v>
      </c>
      <c r="Z738" s="77">
        <f>IF(ISNUMBER(VLOOKUP(Z742,P$7:W$7,MATCH(Z742,P$7:W$7))),VLOOKUP(Z742,P$7:W$7,MATCH(Z742,P$7:W$7)),IF(N742=0,"No Data",IF(Z742&gt;0,"&lt;100",0)))</f>
        <v>2500</v>
      </c>
      <c r="AA738" s="106">
        <f>IF(ISNUMBER(Z738),Z738,0)</f>
        <v>2500</v>
      </c>
      <c r="AB738" s="75"/>
      <c r="AC738" s="75"/>
      <c r="AD738" s="75"/>
      <c r="AE738" s="75"/>
      <c r="AF738" s="75"/>
      <c r="AG738" s="75"/>
      <c r="AH738" s="75"/>
      <c r="AI738" s="75"/>
      <c r="AJ738" s="76">
        <f>IF(ISNUMBER(VLOOKUP(AJ740,AB$7:AH$7,MATCH(AJ740,AB$7:AH$7))),VLOOKUP(AJ740,AB$7:AH$7,MATCH(AJ740,AB$7:AH$7)),IF(N742=0,"No Data",IF(AJ740&gt;0,"&lt;50",0)))</f>
        <v>0</v>
      </c>
      <c r="AK738" s="77">
        <f>IF(ISNUMBER(VLOOKUP(AK742,AB$7:AH$7,MATCH(AK742,AB$7:AH$7))),VLOOKUP(AK742,AB$7:AH$7,MATCH(AK742,AB$7:AH$7)),IF(N742=0,"No Data",IF(AK742&gt;0,"&lt;50",0)))</f>
        <v>0</v>
      </c>
      <c r="AL738" s="106">
        <f>IF(ISNUMBER(AK738),AK738,0)</f>
        <v>0</v>
      </c>
      <c r="AM738" s="75"/>
      <c r="AN738" s="75"/>
      <c r="AO738" s="75"/>
      <c r="AP738" s="75"/>
      <c r="AQ738" s="75"/>
      <c r="AR738" s="75"/>
      <c r="AS738" s="75"/>
      <c r="AT738" s="75"/>
      <c r="AU738" s="75"/>
      <c r="AV738" s="75"/>
      <c r="AW738" s="76">
        <f>IF(ISNUMBER(VLOOKUP(AW740,AM$7:AU$7,MATCH(AW740,AM$7:AU$7))),VLOOKUP(AW740,AM$7:AU$7,MATCH(AW740,AM$7:AU$7)),IF(N742=0,"No Data",IF(AW740&gt;0,"&lt;10",0)))</f>
        <v>250</v>
      </c>
      <c r="AX738" s="77">
        <f>IF(ISNUMBER(VLOOKUP(AX742,AM$7:AU$7,MATCH(AX742,AM$7:AU$7))),VLOOKUP(AX742,AM$7:AU$7,MATCH(AX742,AM$7:AU$7)),IF(N742=0,"No Data",IF(AX742&gt;0,"&lt;10",0)))</f>
        <v>250</v>
      </c>
      <c r="AY738" s="106">
        <f>IF(ISNUMBER(AX738),AX738,0)</f>
        <v>250</v>
      </c>
      <c r="AZ738" s="79"/>
      <c r="BA738" s="80"/>
      <c r="BB738" s="71"/>
      <c r="BC738" s="95"/>
      <c r="BD738" s="41">
        <v>4</v>
      </c>
      <c r="BE738" s="52">
        <v>41</v>
      </c>
      <c r="BF738" s="103">
        <v>4111</v>
      </c>
      <c r="BG738" s="276" t="s">
        <v>47</v>
      </c>
    </row>
    <row r="739" spans="1:59" s="63" customFormat="1" ht="12.75" x14ac:dyDescent="0.2">
      <c r="A739" s="196">
        <v>4</v>
      </c>
      <c r="B739" s="197" t="s">
        <v>422</v>
      </c>
      <c r="C739" s="208">
        <v>41</v>
      </c>
      <c r="D739" s="209" t="s">
        <v>423</v>
      </c>
      <c r="E739" s="212">
        <v>4111</v>
      </c>
      <c r="F739" s="213" t="s">
        <v>424</v>
      </c>
      <c r="G739" s="231" t="s">
        <v>1193</v>
      </c>
      <c r="H739" s="81" t="s">
        <v>48</v>
      </c>
      <c r="I739" s="223"/>
      <c r="J739" s="73"/>
      <c r="K739" s="73"/>
      <c r="L739" s="73"/>
      <c r="M739" s="74"/>
      <c r="N739" s="247"/>
      <c r="O739" s="306"/>
      <c r="P739" s="105"/>
      <c r="Q739" s="75"/>
      <c r="R739" s="75"/>
      <c r="S739" s="75"/>
      <c r="T739" s="75"/>
      <c r="U739" s="75"/>
      <c r="V739" s="75"/>
      <c r="W739" s="75"/>
      <c r="X739" s="75"/>
      <c r="Y739" s="82">
        <f>MIN(X743:X746)</f>
        <v>0</v>
      </c>
      <c r="Z739" s="83"/>
      <c r="AA739" s="83"/>
      <c r="AB739" s="75"/>
      <c r="AC739" s="75"/>
      <c r="AD739" s="75"/>
      <c r="AE739" s="75"/>
      <c r="AF739" s="75"/>
      <c r="AG739" s="75"/>
      <c r="AH739" s="75"/>
      <c r="AI739" s="75"/>
      <c r="AJ739" s="82">
        <f>MIN(AI743:AI746)</f>
        <v>0</v>
      </c>
      <c r="AK739" s="83"/>
      <c r="AL739" s="83"/>
      <c r="AM739" s="75"/>
      <c r="AN739" s="75"/>
      <c r="AO739" s="75"/>
      <c r="AP739" s="75"/>
      <c r="AQ739" s="75"/>
      <c r="AR739" s="75"/>
      <c r="AS739" s="75"/>
      <c r="AT739" s="75"/>
      <c r="AU739" s="75"/>
      <c r="AV739" s="75"/>
      <c r="AW739" s="82">
        <f>MIN(AV743:AV746)</f>
        <v>100</v>
      </c>
      <c r="AX739" s="83"/>
      <c r="AY739" s="83"/>
      <c r="AZ739" s="79"/>
      <c r="BA739" s="80"/>
      <c r="BB739" s="71"/>
      <c r="BC739" s="95"/>
      <c r="BD739" s="41">
        <v>4</v>
      </c>
      <c r="BE739" s="52">
        <v>41</v>
      </c>
      <c r="BF739" s="103">
        <v>4111</v>
      </c>
      <c r="BG739" s="278" t="s">
        <v>48</v>
      </c>
    </row>
    <row r="740" spans="1:59" s="63" customFormat="1" ht="12.75" x14ac:dyDescent="0.2">
      <c r="A740" s="196">
        <v>4</v>
      </c>
      <c r="B740" s="197" t="s">
        <v>422</v>
      </c>
      <c r="C740" s="208">
        <v>41</v>
      </c>
      <c r="D740" s="209" t="s">
        <v>423</v>
      </c>
      <c r="E740" s="212">
        <v>4111</v>
      </c>
      <c r="F740" s="213" t="s">
        <v>424</v>
      </c>
      <c r="G740" s="231" t="s">
        <v>1193</v>
      </c>
      <c r="H740" s="81" t="s">
        <v>49</v>
      </c>
      <c r="I740" s="223"/>
      <c r="J740" s="73"/>
      <c r="K740" s="73"/>
      <c r="L740" s="73"/>
      <c r="M740" s="74"/>
      <c r="N740" s="247"/>
      <c r="O740" s="306"/>
      <c r="P740" s="105"/>
      <c r="Q740" s="75"/>
      <c r="R740" s="75"/>
      <c r="S740" s="75"/>
      <c r="T740" s="75"/>
      <c r="U740" s="75"/>
      <c r="V740" s="75"/>
      <c r="W740" s="75"/>
      <c r="X740" s="75"/>
      <c r="Y740" s="84">
        <f>IF(ISNUMBER(AVERAGE(X743:X746)),AVERAGE(X743:X746),0)</f>
        <v>3750</v>
      </c>
      <c r="Z740" s="83"/>
      <c r="AA740" s="83"/>
      <c r="AB740" s="75"/>
      <c r="AC740" s="75"/>
      <c r="AD740" s="75"/>
      <c r="AE740" s="75"/>
      <c r="AF740" s="75"/>
      <c r="AG740" s="75"/>
      <c r="AH740" s="75"/>
      <c r="AI740" s="75"/>
      <c r="AJ740" s="84">
        <f>IF(ISNUMBER(AVERAGE(AI743:AI746)),AVERAGE(AI743:AI746),0)</f>
        <v>0</v>
      </c>
      <c r="AK740" s="83"/>
      <c r="AL740" s="83"/>
      <c r="AM740" s="75"/>
      <c r="AN740" s="75"/>
      <c r="AO740" s="75"/>
      <c r="AP740" s="75"/>
      <c r="AQ740" s="75"/>
      <c r="AR740" s="75"/>
      <c r="AS740" s="75"/>
      <c r="AT740" s="75"/>
      <c r="AU740" s="75"/>
      <c r="AV740" s="75"/>
      <c r="AW740" s="84">
        <f>IF(ISNUMBER(AVERAGE(AV743:AV746)),AVERAGE(AV743:AV746),0)</f>
        <v>325</v>
      </c>
      <c r="AX740" s="83"/>
      <c r="AY740" s="83"/>
      <c r="AZ740" s="79"/>
      <c r="BA740" s="80"/>
      <c r="BB740" s="71"/>
      <c r="BC740" s="95"/>
      <c r="BD740" s="41">
        <v>4</v>
      </c>
      <c r="BE740" s="52">
        <v>41</v>
      </c>
      <c r="BF740" s="103">
        <v>4111</v>
      </c>
      <c r="BG740" s="278" t="s">
        <v>49</v>
      </c>
    </row>
    <row r="741" spans="1:59" s="63" customFormat="1" ht="12.75" x14ac:dyDescent="0.2">
      <c r="A741" s="196">
        <v>4</v>
      </c>
      <c r="B741" s="197" t="s">
        <v>422</v>
      </c>
      <c r="C741" s="208">
        <v>41</v>
      </c>
      <c r="D741" s="209" t="s">
        <v>423</v>
      </c>
      <c r="E741" s="212">
        <v>4111</v>
      </c>
      <c r="F741" s="213" t="s">
        <v>424</v>
      </c>
      <c r="G741" s="231" t="s">
        <v>1193</v>
      </c>
      <c r="H741" s="81" t="s">
        <v>50</v>
      </c>
      <c r="I741" s="223"/>
      <c r="J741" s="73"/>
      <c r="K741" s="73"/>
      <c r="L741" s="73"/>
      <c r="M741" s="74"/>
      <c r="N741" s="247"/>
      <c r="O741" s="306"/>
      <c r="P741" s="105"/>
      <c r="Q741" s="75"/>
      <c r="R741" s="75"/>
      <c r="S741" s="75"/>
      <c r="T741" s="75"/>
      <c r="U741" s="75"/>
      <c r="V741" s="75"/>
      <c r="W741" s="75"/>
      <c r="X741" s="75"/>
      <c r="Y741" s="84">
        <f>MAX(X743:X746)</f>
        <v>5000</v>
      </c>
      <c r="Z741" s="83"/>
      <c r="AA741" s="83"/>
      <c r="AB741" s="75"/>
      <c r="AC741" s="75"/>
      <c r="AD741" s="75"/>
      <c r="AE741" s="75"/>
      <c r="AF741" s="75"/>
      <c r="AG741" s="75"/>
      <c r="AH741" s="75"/>
      <c r="AI741" s="75"/>
      <c r="AJ741" s="84">
        <f>MAX(AI743:AI746)</f>
        <v>0</v>
      </c>
      <c r="AK741" s="83"/>
      <c r="AL741" s="83"/>
      <c r="AM741" s="75"/>
      <c r="AN741" s="75"/>
      <c r="AO741" s="75"/>
      <c r="AP741" s="75"/>
      <c r="AQ741" s="75"/>
      <c r="AR741" s="75"/>
      <c r="AS741" s="75"/>
      <c r="AT741" s="75"/>
      <c r="AU741" s="75"/>
      <c r="AV741" s="75"/>
      <c r="AW741" s="84">
        <f>MAX(AV743:AV746)</f>
        <v>1000</v>
      </c>
      <c r="AX741" s="83"/>
      <c r="AY741" s="83"/>
      <c r="AZ741" s="79"/>
      <c r="BA741" s="80"/>
      <c r="BB741" s="71"/>
      <c r="BC741" s="95"/>
      <c r="BD741" s="41">
        <v>4</v>
      </c>
      <c r="BE741" s="52">
        <v>41</v>
      </c>
      <c r="BF741" s="103">
        <v>4111</v>
      </c>
      <c r="BG741" s="278" t="s">
        <v>50</v>
      </c>
    </row>
    <row r="742" spans="1:59" s="63" customFormat="1" ht="12.75" x14ac:dyDescent="0.2">
      <c r="A742" s="196">
        <v>4</v>
      </c>
      <c r="B742" s="197" t="s">
        <v>422</v>
      </c>
      <c r="C742" s="208">
        <v>41</v>
      </c>
      <c r="D742" s="209" t="s">
        <v>423</v>
      </c>
      <c r="E742" s="212">
        <v>4111</v>
      </c>
      <c r="F742" s="213" t="s">
        <v>424</v>
      </c>
      <c r="G742" s="231" t="s">
        <v>1193</v>
      </c>
      <c r="H742" s="85" t="s">
        <v>51</v>
      </c>
      <c r="I742" s="223"/>
      <c r="J742" s="73"/>
      <c r="K742" s="73"/>
      <c r="L742" s="73"/>
      <c r="M742" s="74"/>
      <c r="N742" s="248">
        <f>SUM(N743:N746)</f>
        <v>4</v>
      </c>
      <c r="O742" s="293">
        <f>SUM(O743:O746)</f>
        <v>1</v>
      </c>
      <c r="P742" s="292"/>
      <c r="Q742" s="87"/>
      <c r="R742" s="87"/>
      <c r="S742" s="87"/>
      <c r="T742" s="87"/>
      <c r="U742" s="87"/>
      <c r="V742" s="87"/>
      <c r="W742" s="87"/>
      <c r="X742" s="87"/>
      <c r="Y742" s="88"/>
      <c r="Z742" s="107">
        <f>SUM(Z743:Z746)</f>
        <v>3750</v>
      </c>
      <c r="AA742" s="88"/>
      <c r="AB742" s="87"/>
      <c r="AC742" s="87"/>
      <c r="AD742" s="87"/>
      <c r="AE742" s="87"/>
      <c r="AF742" s="87"/>
      <c r="AG742" s="87"/>
      <c r="AH742" s="87"/>
      <c r="AI742" s="87"/>
      <c r="AJ742" s="88"/>
      <c r="AK742" s="107">
        <f>SUM(AK743:AK746)</f>
        <v>0</v>
      </c>
      <c r="AL742" s="88"/>
      <c r="AM742" s="87"/>
      <c r="AN742" s="87"/>
      <c r="AO742" s="87"/>
      <c r="AP742" s="87"/>
      <c r="AQ742" s="87"/>
      <c r="AR742" s="87"/>
      <c r="AS742" s="87"/>
      <c r="AT742" s="87"/>
      <c r="AU742" s="87"/>
      <c r="AV742" s="87"/>
      <c r="AW742" s="112"/>
      <c r="AX742" s="107">
        <f>SUM(AX743:AX746)</f>
        <v>325</v>
      </c>
      <c r="AY742" s="88"/>
      <c r="AZ742" s="79"/>
      <c r="BA742" s="80"/>
      <c r="BB742" s="71"/>
      <c r="BC742" s="95"/>
      <c r="BD742" s="41">
        <v>4</v>
      </c>
      <c r="BE742" s="52">
        <v>41</v>
      </c>
      <c r="BF742" s="103">
        <v>4111</v>
      </c>
      <c r="BG742" s="279" t="s">
        <v>51</v>
      </c>
    </row>
    <row r="743" spans="1:59" s="63" customFormat="1" ht="12.75" x14ac:dyDescent="0.2">
      <c r="A743" s="196">
        <v>4</v>
      </c>
      <c r="B743" s="197" t="s">
        <v>422</v>
      </c>
      <c r="C743" s="208">
        <v>41</v>
      </c>
      <c r="D743" s="209" t="s">
        <v>423</v>
      </c>
      <c r="E743" s="212">
        <v>4111</v>
      </c>
      <c r="F743" s="213" t="s">
        <v>424</v>
      </c>
      <c r="G743" s="231" t="s">
        <v>1193</v>
      </c>
      <c r="H743" s="89" t="s">
        <v>52</v>
      </c>
      <c r="I743" s="90" t="s">
        <v>427</v>
      </c>
      <c r="J743" s="90" t="s">
        <v>428</v>
      </c>
      <c r="K743" s="90" t="s">
        <v>90</v>
      </c>
      <c r="L743" s="90"/>
      <c r="M743" s="91"/>
      <c r="N743" s="312">
        <v>1</v>
      </c>
      <c r="O743" s="313">
        <f>N743/N$742</f>
        <v>0.25</v>
      </c>
      <c r="P743" s="104"/>
      <c r="Q743" s="92"/>
      <c r="R743" s="92"/>
      <c r="S743" s="92"/>
      <c r="T743" s="92"/>
      <c r="U743" s="92">
        <v>1</v>
      </c>
      <c r="V743" s="92"/>
      <c r="W743" s="92"/>
      <c r="X743" s="109">
        <f>P743*P$7+Q743*Q$7+R743*R$7+S743*S$7+T743*T$7+U743*U$7+V743*V$7+W743*W$7</f>
        <v>5000</v>
      </c>
      <c r="Y743" s="83"/>
      <c r="Z743" s="110">
        <f>X743*$O743</f>
        <v>1250</v>
      </c>
      <c r="AA743" s="111"/>
      <c r="AB743" s="92"/>
      <c r="AC743" s="92"/>
      <c r="AD743" s="92"/>
      <c r="AE743" s="92"/>
      <c r="AF743" s="92"/>
      <c r="AG743" s="92"/>
      <c r="AH743" s="92"/>
      <c r="AI743" s="109">
        <f>AB743*AB$7+AC743*AC$7+AD743*AD$7+AE743*AE$7+AF743*AF$7+AG743*AG$7+AH743*AH$7</f>
        <v>0</v>
      </c>
      <c r="AJ743" s="83"/>
      <c r="AK743" s="110">
        <f>AI743*$O743</f>
        <v>0</v>
      </c>
      <c r="AL743" s="111"/>
      <c r="AM743" s="92"/>
      <c r="AN743" s="92"/>
      <c r="AO743" s="92"/>
      <c r="AP743" s="92">
        <v>1</v>
      </c>
      <c r="AQ743" s="92"/>
      <c r="AR743" s="92"/>
      <c r="AS743" s="92"/>
      <c r="AT743" s="92"/>
      <c r="AU743" s="92"/>
      <c r="AV743" s="109">
        <f>AM743*AM$7+AN743*AN$7+AO743*AO$7+AP743*AP$7+AQ743*AQ$7+AR743*AR$7+AS743*AS$7+AT743*AT$7+AU743*AU$7</f>
        <v>100</v>
      </c>
      <c r="AW743" s="75"/>
      <c r="AX743" s="110">
        <f>AV743*$O743</f>
        <v>25</v>
      </c>
      <c r="AY743" s="111"/>
      <c r="AZ743" s="93"/>
      <c r="BA743" s="94" t="s">
        <v>105</v>
      </c>
      <c r="BB743" s="71"/>
      <c r="BC743" s="95"/>
      <c r="BD743" s="41">
        <v>4</v>
      </c>
      <c r="BE743" s="52">
        <v>41</v>
      </c>
      <c r="BF743" s="103">
        <v>4111</v>
      </c>
      <c r="BG743" s="280" t="s">
        <v>52</v>
      </c>
    </row>
    <row r="744" spans="1:59" s="63" customFormat="1" ht="12.75" x14ac:dyDescent="0.2">
      <c r="A744" s="196">
        <v>4</v>
      </c>
      <c r="B744" s="197" t="s">
        <v>422</v>
      </c>
      <c r="C744" s="208">
        <v>41</v>
      </c>
      <c r="D744" s="209" t="s">
        <v>423</v>
      </c>
      <c r="E744" s="212">
        <v>4111</v>
      </c>
      <c r="F744" s="213" t="s">
        <v>424</v>
      </c>
      <c r="G744" s="231" t="s">
        <v>1193</v>
      </c>
      <c r="H744" s="89"/>
      <c r="I744" s="90" t="s">
        <v>1169</v>
      </c>
      <c r="J744" s="90" t="s">
        <v>429</v>
      </c>
      <c r="K744" s="90" t="s">
        <v>90</v>
      </c>
      <c r="L744" s="90"/>
      <c r="M744" s="91"/>
      <c r="N744" s="312">
        <v>1</v>
      </c>
      <c r="O744" s="313">
        <f>N744/N$742</f>
        <v>0.25</v>
      </c>
      <c r="P744" s="104"/>
      <c r="Q744" s="92"/>
      <c r="R744" s="92"/>
      <c r="S744" s="92"/>
      <c r="T744" s="92"/>
      <c r="U744" s="92">
        <v>1</v>
      </c>
      <c r="V744" s="92"/>
      <c r="W744" s="92"/>
      <c r="X744" s="109">
        <f>P744*P$7+Q744*Q$7+R744*R$7+S744*S$7+T744*T$7+U744*U$7+V744*V$7+W744*W$7</f>
        <v>5000</v>
      </c>
      <c r="Y744" s="83"/>
      <c r="Z744" s="110">
        <f>X744*$O744</f>
        <v>1250</v>
      </c>
      <c r="AA744" s="111"/>
      <c r="AB744" s="92"/>
      <c r="AC744" s="92"/>
      <c r="AD744" s="92"/>
      <c r="AE744" s="92"/>
      <c r="AF744" s="92"/>
      <c r="AG744" s="92"/>
      <c r="AH744" s="92"/>
      <c r="AI744" s="109">
        <f>AB744*AB$7+AC744*AC$7+AD744*AD$7+AE744*AE$7+AF744*AF$7+AG744*AG$7+AH744*AH$7</f>
        <v>0</v>
      </c>
      <c r="AJ744" s="83"/>
      <c r="AK744" s="110">
        <f>AI744*$O744</f>
        <v>0</v>
      </c>
      <c r="AL744" s="111"/>
      <c r="AM744" s="92"/>
      <c r="AN744" s="92"/>
      <c r="AO744" s="92"/>
      <c r="AP744" s="92">
        <v>1</v>
      </c>
      <c r="AQ744" s="92"/>
      <c r="AR744" s="92"/>
      <c r="AS744" s="92"/>
      <c r="AT744" s="92"/>
      <c r="AU744" s="92"/>
      <c r="AV744" s="109">
        <f>AM744*AM$7+AN744*AN$7+AO744*AO$7+AP744*AP$7+AQ744*AQ$7+AR744*AR$7+AS744*AS$7+AT744*AT$7+AU744*AU$7</f>
        <v>100</v>
      </c>
      <c r="AW744" s="75"/>
      <c r="AX744" s="110">
        <f>AV744*$O744</f>
        <v>25</v>
      </c>
      <c r="AY744" s="111"/>
      <c r="AZ744" s="93"/>
      <c r="BA744" s="94" t="s">
        <v>105</v>
      </c>
      <c r="BB744" s="71"/>
      <c r="BC744" s="95"/>
      <c r="BD744" s="41">
        <v>4</v>
      </c>
      <c r="BE744" s="52">
        <v>41</v>
      </c>
      <c r="BF744" s="103">
        <v>4111</v>
      </c>
      <c r="BG744" s="280" t="s">
        <v>52</v>
      </c>
    </row>
    <row r="745" spans="1:59" s="63" customFormat="1" ht="12.75" x14ac:dyDescent="0.2">
      <c r="A745" s="196">
        <v>4</v>
      </c>
      <c r="B745" s="197" t="s">
        <v>422</v>
      </c>
      <c r="C745" s="208">
        <v>41</v>
      </c>
      <c r="D745" s="209" t="s">
        <v>423</v>
      </c>
      <c r="E745" s="212">
        <v>4111</v>
      </c>
      <c r="F745" s="213" t="s">
        <v>424</v>
      </c>
      <c r="G745" s="231" t="s">
        <v>1193</v>
      </c>
      <c r="H745" s="89"/>
      <c r="I745" s="90" t="s">
        <v>430</v>
      </c>
      <c r="J745" s="90" t="s">
        <v>431</v>
      </c>
      <c r="K745" s="90" t="s">
        <v>64</v>
      </c>
      <c r="L745" s="90" t="s">
        <v>119</v>
      </c>
      <c r="M745" s="91"/>
      <c r="N745" s="312">
        <v>1</v>
      </c>
      <c r="O745" s="313">
        <f>N745/N$742</f>
        <v>0.25</v>
      </c>
      <c r="P745" s="104"/>
      <c r="Q745" s="92"/>
      <c r="R745" s="92"/>
      <c r="S745" s="92"/>
      <c r="T745" s="92"/>
      <c r="U745" s="92"/>
      <c r="V745" s="92"/>
      <c r="W745" s="92"/>
      <c r="X745" s="109">
        <f>P745*P$7+Q745*Q$7+R745*R$7+S745*S$7+T745*T$7+U745*U$7+V745*V$7+W745*W$7</f>
        <v>0</v>
      </c>
      <c r="Y745" s="83"/>
      <c r="Z745" s="110">
        <f>X745*$O745</f>
        <v>0</v>
      </c>
      <c r="AA745" s="111"/>
      <c r="AB745" s="92"/>
      <c r="AC745" s="92"/>
      <c r="AD745" s="92"/>
      <c r="AE745" s="92"/>
      <c r="AF745" s="92"/>
      <c r="AG745" s="92"/>
      <c r="AH745" s="92"/>
      <c r="AI745" s="109">
        <f>AB745*AB$7+AC745*AC$7+AD745*AD$7+AE745*AE$7+AF745*AF$7+AG745*AG$7+AH745*AH$7</f>
        <v>0</v>
      </c>
      <c r="AJ745" s="83"/>
      <c r="AK745" s="110">
        <f>AI745*$O745</f>
        <v>0</v>
      </c>
      <c r="AL745" s="111"/>
      <c r="AM745" s="92"/>
      <c r="AN745" s="92"/>
      <c r="AO745" s="92"/>
      <c r="AP745" s="92"/>
      <c r="AQ745" s="92"/>
      <c r="AR745" s="92"/>
      <c r="AS745" s="92">
        <v>1</v>
      </c>
      <c r="AT745" s="92"/>
      <c r="AU745" s="92"/>
      <c r="AV745" s="109">
        <f>AM745*AM$7+AN745*AN$7+AO745*AO$7+AP745*AP$7+AQ745*AQ$7+AR745*AR$7+AS745*AS$7+AT745*AT$7+AU745*AU$7</f>
        <v>1000</v>
      </c>
      <c r="AW745" s="75"/>
      <c r="AX745" s="110">
        <f>AV745*$O745</f>
        <v>250</v>
      </c>
      <c r="AY745" s="111"/>
      <c r="AZ745" s="93"/>
      <c r="BA745" s="94" t="s">
        <v>105</v>
      </c>
      <c r="BB745" s="71"/>
      <c r="BC745" s="95"/>
      <c r="BD745" s="41">
        <v>4</v>
      </c>
      <c r="BE745" s="52">
        <v>41</v>
      </c>
      <c r="BF745" s="103">
        <v>4111</v>
      </c>
      <c r="BG745" s="280" t="s">
        <v>52</v>
      </c>
    </row>
    <row r="746" spans="1:59" s="63" customFormat="1" ht="12.75" x14ac:dyDescent="0.2">
      <c r="A746" s="196">
        <v>4</v>
      </c>
      <c r="B746" s="197" t="s">
        <v>422</v>
      </c>
      <c r="C746" s="208">
        <v>41</v>
      </c>
      <c r="D746" s="209" t="s">
        <v>423</v>
      </c>
      <c r="E746" s="212">
        <v>4111</v>
      </c>
      <c r="F746" s="213" t="s">
        <v>424</v>
      </c>
      <c r="G746" s="231" t="s">
        <v>1193</v>
      </c>
      <c r="H746" s="89"/>
      <c r="I746" s="90" t="s">
        <v>167</v>
      </c>
      <c r="J746" s="90" t="s">
        <v>432</v>
      </c>
      <c r="K746" s="90" t="s">
        <v>90</v>
      </c>
      <c r="L746" s="90"/>
      <c r="M746" s="91"/>
      <c r="N746" s="312">
        <v>1</v>
      </c>
      <c r="O746" s="313">
        <f>N746/N$742</f>
        <v>0.25</v>
      </c>
      <c r="P746" s="104"/>
      <c r="Q746" s="92"/>
      <c r="R746" s="92"/>
      <c r="S746" s="92"/>
      <c r="T746" s="92"/>
      <c r="U746" s="92">
        <v>1</v>
      </c>
      <c r="V746" s="92"/>
      <c r="W746" s="92"/>
      <c r="X746" s="109">
        <f>P746*P$7+Q746*Q$7+R746*R$7+S746*S$7+T746*T$7+U746*U$7+V746*V$7+W746*W$7</f>
        <v>5000</v>
      </c>
      <c r="Y746" s="83"/>
      <c r="Z746" s="110">
        <f>X746*$O746</f>
        <v>1250</v>
      </c>
      <c r="AA746" s="111"/>
      <c r="AB746" s="92"/>
      <c r="AC746" s="92"/>
      <c r="AD746" s="92"/>
      <c r="AE746" s="92"/>
      <c r="AF746" s="92"/>
      <c r="AG746" s="92"/>
      <c r="AH746" s="92"/>
      <c r="AI746" s="109">
        <f>AB746*AB$7+AC746*AC$7+AD746*AD$7+AE746*AE$7+AF746*AF$7+AG746*AG$7+AH746*AH$7</f>
        <v>0</v>
      </c>
      <c r="AJ746" s="83"/>
      <c r="AK746" s="110">
        <f>AI746*$O746</f>
        <v>0</v>
      </c>
      <c r="AL746" s="111"/>
      <c r="AM746" s="92"/>
      <c r="AN746" s="92"/>
      <c r="AO746" s="92"/>
      <c r="AP746" s="92">
        <v>1</v>
      </c>
      <c r="AQ746" s="92"/>
      <c r="AR746" s="92"/>
      <c r="AS746" s="92"/>
      <c r="AT746" s="92"/>
      <c r="AU746" s="92"/>
      <c r="AV746" s="109">
        <f>AM746*AM$7+AN746*AN$7+AO746*AO$7+AP746*AP$7+AQ746*AQ$7+AR746*AR$7+AS746*AS$7+AT746*AT$7+AU746*AU$7</f>
        <v>100</v>
      </c>
      <c r="AW746" s="75"/>
      <c r="AX746" s="110">
        <f>AV746*$O746</f>
        <v>25</v>
      </c>
      <c r="AY746" s="111"/>
      <c r="AZ746" s="93"/>
      <c r="BA746" s="94" t="s">
        <v>131</v>
      </c>
      <c r="BB746" s="71"/>
      <c r="BC746" s="95"/>
      <c r="BD746" s="41">
        <v>4</v>
      </c>
      <c r="BE746" s="52">
        <v>41</v>
      </c>
      <c r="BF746" s="103">
        <v>4111</v>
      </c>
      <c r="BG746" s="280" t="s">
        <v>52</v>
      </c>
    </row>
    <row r="747" spans="1:59" s="63" customFormat="1" ht="12.75" x14ac:dyDescent="0.2">
      <c r="A747" s="196">
        <v>4</v>
      </c>
      <c r="B747" s="197" t="s">
        <v>422</v>
      </c>
      <c r="C747" s="208">
        <v>41</v>
      </c>
      <c r="D747" s="209" t="s">
        <v>423</v>
      </c>
      <c r="E747" s="212">
        <v>4111</v>
      </c>
      <c r="F747" s="213" t="s">
        <v>424</v>
      </c>
      <c r="G747" s="231" t="s">
        <v>1193</v>
      </c>
      <c r="H747" s="65"/>
      <c r="I747" s="222"/>
      <c r="J747" s="66"/>
      <c r="K747" s="66"/>
      <c r="L747" s="66"/>
      <c r="M747" s="64"/>
      <c r="N747" s="304"/>
      <c r="O747" s="305"/>
      <c r="P747" s="127"/>
      <c r="Q747" s="67"/>
      <c r="R747" s="67"/>
      <c r="S747" s="67"/>
      <c r="T747" s="67"/>
      <c r="U747" s="67"/>
      <c r="V747" s="67"/>
      <c r="W747" s="67"/>
      <c r="X747" s="67"/>
      <c r="Y747" s="68"/>
      <c r="Z747" s="68"/>
      <c r="AA747" s="68"/>
      <c r="AB747" s="67"/>
      <c r="AC747" s="67"/>
      <c r="AD747" s="67"/>
      <c r="AE747" s="67"/>
      <c r="AF747" s="67"/>
      <c r="AG747" s="67"/>
      <c r="AH747" s="67"/>
      <c r="AI747" s="67"/>
      <c r="AJ747" s="68"/>
      <c r="AK747" s="68"/>
      <c r="AL747" s="68"/>
      <c r="AM747" s="67"/>
      <c r="AN747" s="67"/>
      <c r="AO747" s="67"/>
      <c r="AP747" s="67"/>
      <c r="AQ747" s="67"/>
      <c r="AR747" s="67"/>
      <c r="AS747" s="67"/>
      <c r="AT747" s="67"/>
      <c r="AU747" s="67"/>
      <c r="AV747" s="67"/>
      <c r="AW747" s="67"/>
      <c r="AX747" s="68"/>
      <c r="AY747" s="68"/>
      <c r="AZ747" s="69"/>
      <c r="BA747" s="70"/>
      <c r="BB747" s="71"/>
      <c r="BC747" s="95"/>
      <c r="BD747" s="41">
        <v>4</v>
      </c>
      <c r="BE747" s="52">
        <v>41</v>
      </c>
      <c r="BF747" s="103">
        <v>4111</v>
      </c>
      <c r="BG747" s="275"/>
    </row>
    <row r="748" spans="1:59" s="63" customFormat="1" ht="12.75" x14ac:dyDescent="0.2">
      <c r="A748" s="196">
        <v>4</v>
      </c>
      <c r="B748" s="197" t="s">
        <v>422</v>
      </c>
      <c r="C748" s="208">
        <v>41</v>
      </c>
      <c r="D748" s="209" t="s">
        <v>423</v>
      </c>
      <c r="E748" s="212">
        <v>4111</v>
      </c>
      <c r="F748" s="213" t="s">
        <v>424</v>
      </c>
      <c r="G748" s="232"/>
      <c r="H748" s="97"/>
      <c r="I748" s="224"/>
      <c r="J748" s="98"/>
      <c r="K748" s="98"/>
      <c r="L748" s="98"/>
      <c r="M748" s="96"/>
      <c r="N748" s="307"/>
      <c r="O748" s="246"/>
      <c r="P748" s="124"/>
      <c r="Q748" s="99"/>
      <c r="R748" s="99"/>
      <c r="S748" s="99"/>
      <c r="T748" s="99"/>
      <c r="U748" s="99"/>
      <c r="V748" s="99"/>
      <c r="W748" s="99"/>
      <c r="X748" s="99"/>
      <c r="Y748" s="100"/>
      <c r="Z748" s="100"/>
      <c r="AA748" s="100"/>
      <c r="AB748" s="99"/>
      <c r="AC748" s="99"/>
      <c r="AD748" s="99"/>
      <c r="AE748" s="99"/>
      <c r="AF748" s="99"/>
      <c r="AG748" s="99"/>
      <c r="AH748" s="99"/>
      <c r="AI748" s="99"/>
      <c r="AJ748" s="100"/>
      <c r="AK748" s="100"/>
      <c r="AL748" s="100"/>
      <c r="AM748" s="99"/>
      <c r="AN748" s="99"/>
      <c r="AO748" s="99"/>
      <c r="AP748" s="99"/>
      <c r="AQ748" s="99"/>
      <c r="AR748" s="99"/>
      <c r="AS748" s="99"/>
      <c r="AT748" s="99"/>
      <c r="AU748" s="99"/>
      <c r="AV748" s="99"/>
      <c r="AW748" s="99"/>
      <c r="AX748" s="100"/>
      <c r="AY748" s="100"/>
      <c r="AZ748" s="101"/>
      <c r="BA748" s="102"/>
      <c r="BB748" s="95"/>
      <c r="BC748" s="95"/>
      <c r="BD748" s="41">
        <v>4</v>
      </c>
      <c r="BE748" s="52">
        <v>41</v>
      </c>
      <c r="BF748" s="103">
        <v>4111</v>
      </c>
      <c r="BG748" s="277"/>
    </row>
    <row r="749" spans="1:59" s="63" customFormat="1" ht="12.75" x14ac:dyDescent="0.2">
      <c r="A749" s="196">
        <v>4</v>
      </c>
      <c r="B749" s="197" t="s">
        <v>422</v>
      </c>
      <c r="C749" s="208">
        <v>41</v>
      </c>
      <c r="D749" s="209" t="s">
        <v>423</v>
      </c>
      <c r="E749" s="210">
        <v>4121</v>
      </c>
      <c r="F749" s="211" t="s">
        <v>433</v>
      </c>
      <c r="G749" s="230"/>
      <c r="H749" s="56"/>
      <c r="I749" s="221"/>
      <c r="J749" s="57"/>
      <c r="K749" s="57"/>
      <c r="L749" s="57"/>
      <c r="M749" s="55"/>
      <c r="N749" s="303"/>
      <c r="O749" s="245"/>
      <c r="P749" s="122"/>
      <c r="Q749" s="122"/>
      <c r="R749" s="122"/>
      <c r="S749" s="122"/>
      <c r="T749" s="122"/>
      <c r="U749" s="122"/>
      <c r="V749" s="122"/>
      <c r="W749" s="122"/>
      <c r="X749" s="122"/>
      <c r="Y749" s="59"/>
      <c r="Z749" s="123"/>
      <c r="AA749" s="123"/>
      <c r="AB749" s="122"/>
      <c r="AC749" s="122"/>
      <c r="AD749" s="122"/>
      <c r="AE749" s="122"/>
      <c r="AF749" s="122"/>
      <c r="AG749" s="122"/>
      <c r="AH749" s="122"/>
      <c r="AI749" s="122"/>
      <c r="AJ749" s="59"/>
      <c r="AK749" s="123"/>
      <c r="AL749" s="123"/>
      <c r="AM749" s="122"/>
      <c r="AN749" s="122"/>
      <c r="AO749" s="122"/>
      <c r="AP749" s="122"/>
      <c r="AQ749" s="122"/>
      <c r="AR749" s="122"/>
      <c r="AS749" s="122"/>
      <c r="AT749" s="122"/>
      <c r="AU749" s="122"/>
      <c r="AV749" s="122"/>
      <c r="AW749" s="58"/>
      <c r="AX749" s="123"/>
      <c r="AY749" s="59"/>
      <c r="AZ749" s="60"/>
      <c r="BA749" s="61"/>
      <c r="BB749" s="54"/>
      <c r="BC749" s="54"/>
      <c r="BD749" s="41">
        <v>4</v>
      </c>
      <c r="BE749" s="52">
        <v>41</v>
      </c>
      <c r="BF749" s="62">
        <v>4121</v>
      </c>
      <c r="BG749" s="274"/>
    </row>
    <row r="750" spans="1:59" s="63" customFormat="1" ht="12.75" x14ac:dyDescent="0.2">
      <c r="A750" s="196">
        <v>4</v>
      </c>
      <c r="B750" s="197" t="s">
        <v>422</v>
      </c>
      <c r="C750" s="208">
        <v>41</v>
      </c>
      <c r="D750" s="209" t="s">
        <v>423</v>
      </c>
      <c r="E750" s="210">
        <v>4121</v>
      </c>
      <c r="F750" s="211" t="s">
        <v>433</v>
      </c>
      <c r="G750" s="230"/>
      <c r="H750" s="56"/>
      <c r="I750" s="221"/>
      <c r="J750" s="57"/>
      <c r="K750" s="57"/>
      <c r="L750" s="57"/>
      <c r="M750" s="55"/>
      <c r="N750" s="303"/>
      <c r="O750" s="245"/>
      <c r="P750" s="122"/>
      <c r="Q750" s="58"/>
      <c r="R750" s="58"/>
      <c r="S750" s="58"/>
      <c r="T750" s="58"/>
      <c r="U750" s="58"/>
      <c r="V750" s="58"/>
      <c r="W750" s="58"/>
      <c r="X750" s="58"/>
      <c r="Y750" s="59"/>
      <c r="Z750" s="59"/>
      <c r="AA750" s="59"/>
      <c r="AB750" s="58"/>
      <c r="AC750" s="58"/>
      <c r="AD750" s="58"/>
      <c r="AE750" s="58"/>
      <c r="AF750" s="58"/>
      <c r="AG750" s="58"/>
      <c r="AH750" s="58"/>
      <c r="AI750" s="58"/>
      <c r="AJ750" s="59"/>
      <c r="AK750" s="59"/>
      <c r="AL750" s="59"/>
      <c r="AM750" s="58"/>
      <c r="AN750" s="58"/>
      <c r="AO750" s="58"/>
      <c r="AP750" s="58"/>
      <c r="AQ750" s="58"/>
      <c r="AR750" s="58"/>
      <c r="AS750" s="58"/>
      <c r="AT750" s="58"/>
      <c r="AU750" s="58"/>
      <c r="AV750" s="58"/>
      <c r="AW750" s="58"/>
      <c r="AX750" s="59"/>
      <c r="AY750" s="59"/>
      <c r="AZ750" s="60"/>
      <c r="BA750" s="61"/>
      <c r="BB750" s="54"/>
      <c r="BC750" s="54"/>
      <c r="BD750" s="41">
        <v>4</v>
      </c>
      <c r="BE750" s="52">
        <v>41</v>
      </c>
      <c r="BF750" s="62">
        <v>4121</v>
      </c>
      <c r="BG750" s="274"/>
    </row>
    <row r="751" spans="1:59" s="63" customFormat="1" ht="12.75" x14ac:dyDescent="0.2">
      <c r="A751" s="196">
        <v>4</v>
      </c>
      <c r="B751" s="197" t="s">
        <v>422</v>
      </c>
      <c r="C751" s="208">
        <v>41</v>
      </c>
      <c r="D751" s="209" t="s">
        <v>423</v>
      </c>
      <c r="E751" s="210">
        <v>4121</v>
      </c>
      <c r="F751" s="211" t="s">
        <v>433</v>
      </c>
      <c r="G751" s="231" t="s">
        <v>434</v>
      </c>
      <c r="H751" s="65"/>
      <c r="I751" s="222"/>
      <c r="J751" s="66"/>
      <c r="K751" s="66"/>
      <c r="L751" s="66"/>
      <c r="M751" s="64"/>
      <c r="N751" s="308"/>
      <c r="O751" s="309"/>
      <c r="P751" s="127"/>
      <c r="Q751" s="67"/>
      <c r="R751" s="67"/>
      <c r="S751" s="67"/>
      <c r="T751" s="67"/>
      <c r="U751" s="67"/>
      <c r="V751" s="67"/>
      <c r="W751" s="67"/>
      <c r="X751" s="67"/>
      <c r="Y751" s="68"/>
      <c r="Z751" s="68"/>
      <c r="AA751" s="68"/>
      <c r="AB751" s="67"/>
      <c r="AC751" s="67"/>
      <c r="AD751" s="67"/>
      <c r="AE751" s="67"/>
      <c r="AF751" s="67"/>
      <c r="AG751" s="67"/>
      <c r="AH751" s="67"/>
      <c r="AI751" s="67"/>
      <c r="AJ751" s="68"/>
      <c r="AK751" s="68"/>
      <c r="AL751" s="68"/>
      <c r="AM751" s="67"/>
      <c r="AN751" s="67"/>
      <c r="AO751" s="67"/>
      <c r="AP751" s="67"/>
      <c r="AQ751" s="67"/>
      <c r="AR751" s="67"/>
      <c r="AS751" s="67"/>
      <c r="AT751" s="67"/>
      <c r="AU751" s="67"/>
      <c r="AV751" s="67"/>
      <c r="AW751" s="67"/>
      <c r="AX751" s="68"/>
      <c r="AY751" s="68"/>
      <c r="AZ751" s="69"/>
      <c r="BA751" s="70"/>
      <c r="BB751" s="71"/>
      <c r="BC751" s="54"/>
      <c r="BD751" s="41">
        <v>4</v>
      </c>
      <c r="BE751" s="52">
        <v>41</v>
      </c>
      <c r="BF751" s="62">
        <v>4121</v>
      </c>
      <c r="BG751" s="275"/>
    </row>
    <row r="752" spans="1:59" s="63" customFormat="1" ht="12.75" x14ac:dyDescent="0.2">
      <c r="A752" s="196">
        <v>4</v>
      </c>
      <c r="B752" s="197" t="s">
        <v>422</v>
      </c>
      <c r="C752" s="208">
        <v>41</v>
      </c>
      <c r="D752" s="209" t="s">
        <v>423</v>
      </c>
      <c r="E752" s="210">
        <v>4121</v>
      </c>
      <c r="F752" s="211" t="s">
        <v>433</v>
      </c>
      <c r="G752" s="231" t="s">
        <v>434</v>
      </c>
      <c r="H752" s="72" t="s">
        <v>47</v>
      </c>
      <c r="I752" s="223"/>
      <c r="J752" s="73"/>
      <c r="K752" s="73"/>
      <c r="L752" s="73"/>
      <c r="M752" s="74"/>
      <c r="N752" s="247"/>
      <c r="O752" s="306"/>
      <c r="P752" s="105"/>
      <c r="Q752" s="75"/>
      <c r="R752" s="75"/>
      <c r="S752" s="75"/>
      <c r="T752" s="75"/>
      <c r="U752" s="75"/>
      <c r="V752" s="75"/>
      <c r="W752" s="75"/>
      <c r="X752" s="75"/>
      <c r="Y752" s="76">
        <f>IF(ISNUMBER(VLOOKUP(Y754,P$7:W$7,MATCH(Y754,P$7:W$7))),VLOOKUP(Y754,P$7:W$7,MATCH(Y754,P$7:W$7)),IF(N756=0,"No Data",IF(Y754&gt;0,"&lt;100",0)))</f>
        <v>10000</v>
      </c>
      <c r="Z752" s="77">
        <f>IF(ISNUMBER(VLOOKUP(Z756,P$7:W$7,MATCH(Z756,P$7:W$7))),VLOOKUP(Z756,P$7:W$7,MATCH(Z756,P$7:W$7)),IF(N756=0,"No Data",IF(Z756&gt;0,"&lt;100",0)))</f>
        <v>10000</v>
      </c>
      <c r="AA752" s="106">
        <f>IF(ISNUMBER(Z752),Z752,0)</f>
        <v>10000</v>
      </c>
      <c r="AB752" s="75"/>
      <c r="AC752" s="75"/>
      <c r="AD752" s="75"/>
      <c r="AE752" s="75"/>
      <c r="AF752" s="75"/>
      <c r="AG752" s="75"/>
      <c r="AH752" s="75"/>
      <c r="AI752" s="75"/>
      <c r="AJ752" s="76">
        <f>IF(ISNUMBER(VLOOKUP(AJ754,AB$7:AH$7,MATCH(AJ754,AB$7:AH$7))),VLOOKUP(AJ754,AB$7:AH$7,MATCH(AJ754,AB$7:AH$7)),IF(N756=0,"No Data",IF(AJ754&gt;0,"&lt;50",0)))</f>
        <v>0</v>
      </c>
      <c r="AK752" s="77">
        <f>IF(ISNUMBER(VLOOKUP(AK756,AB$7:AH$7,MATCH(AK756,AB$7:AH$7))),VLOOKUP(AK756,AB$7:AH$7,MATCH(AK756,AB$7:AH$7)),IF(N756=0,"No Data",IF(AK756&gt;0,"&lt;50",0)))</f>
        <v>0</v>
      </c>
      <c r="AL752" s="106">
        <f>IF(ISNUMBER(AK752),AK752,0)</f>
        <v>0</v>
      </c>
      <c r="AM752" s="75"/>
      <c r="AN752" s="75"/>
      <c r="AO752" s="75"/>
      <c r="AP752" s="75"/>
      <c r="AQ752" s="75"/>
      <c r="AR752" s="75"/>
      <c r="AS752" s="75"/>
      <c r="AT752" s="75"/>
      <c r="AU752" s="75"/>
      <c r="AV752" s="75"/>
      <c r="AW752" s="76">
        <f>IF(ISNUMBER(VLOOKUP(AW754,AM$7:AU$7,MATCH(AW754,AM$7:AU$7))),VLOOKUP(AW754,AM$7:AU$7,MATCH(AW754,AM$7:AU$7)),IF(N756=0,"No Data",IF(AW754&gt;0,"&lt;10",0)))</f>
        <v>250</v>
      </c>
      <c r="AX752" s="77">
        <f>IF(ISNUMBER(VLOOKUP(AX756,AM$7:AU$7,MATCH(AX756,AM$7:AU$7))),VLOOKUP(AX756,AM$7:AU$7,MATCH(AX756,AM$7:AU$7)),IF(N756=0,"No Data",IF(AX756&gt;0,"&lt;10",0)))</f>
        <v>500</v>
      </c>
      <c r="AY752" s="106">
        <f>IF(ISNUMBER(AX752),AX752,0)</f>
        <v>500</v>
      </c>
      <c r="AZ752" s="79"/>
      <c r="BA752" s="80"/>
      <c r="BB752" s="71"/>
      <c r="BC752" s="54"/>
      <c r="BD752" s="41">
        <v>4</v>
      </c>
      <c r="BE752" s="52">
        <v>41</v>
      </c>
      <c r="BF752" s="62">
        <v>4121</v>
      </c>
      <c r="BG752" s="276" t="s">
        <v>47</v>
      </c>
    </row>
    <row r="753" spans="1:59" s="63" customFormat="1" ht="12.75" x14ac:dyDescent="0.2">
      <c r="A753" s="196">
        <v>4</v>
      </c>
      <c r="B753" s="197" t="s">
        <v>422</v>
      </c>
      <c r="C753" s="208">
        <v>41</v>
      </c>
      <c r="D753" s="209" t="s">
        <v>423</v>
      </c>
      <c r="E753" s="210">
        <v>4121</v>
      </c>
      <c r="F753" s="211" t="s">
        <v>433</v>
      </c>
      <c r="G753" s="231" t="s">
        <v>434</v>
      </c>
      <c r="H753" s="81" t="s">
        <v>48</v>
      </c>
      <c r="I753" s="223"/>
      <c r="J753" s="73"/>
      <c r="K753" s="73"/>
      <c r="L753" s="73"/>
      <c r="M753" s="74"/>
      <c r="N753" s="247"/>
      <c r="O753" s="306"/>
      <c r="P753" s="105"/>
      <c r="Q753" s="75"/>
      <c r="R753" s="75"/>
      <c r="S753" s="75"/>
      <c r="T753" s="75"/>
      <c r="U753" s="75"/>
      <c r="V753" s="75"/>
      <c r="W753" s="75"/>
      <c r="X753" s="75"/>
      <c r="Y753" s="82">
        <f>MIN(X757:X760)</f>
        <v>100</v>
      </c>
      <c r="Z753" s="83"/>
      <c r="AA753" s="83"/>
      <c r="AB753" s="75"/>
      <c r="AC753" s="75"/>
      <c r="AD753" s="75"/>
      <c r="AE753" s="75"/>
      <c r="AF753" s="75"/>
      <c r="AG753" s="75"/>
      <c r="AH753" s="75"/>
      <c r="AI753" s="75"/>
      <c r="AJ753" s="82">
        <f>MIN(AI757:AI760)</f>
        <v>0</v>
      </c>
      <c r="AK753" s="83"/>
      <c r="AL753" s="83"/>
      <c r="AM753" s="75"/>
      <c r="AN753" s="75"/>
      <c r="AO753" s="75"/>
      <c r="AP753" s="75"/>
      <c r="AQ753" s="75"/>
      <c r="AR753" s="75"/>
      <c r="AS753" s="75"/>
      <c r="AT753" s="75"/>
      <c r="AU753" s="75"/>
      <c r="AV753" s="75"/>
      <c r="AW753" s="82">
        <f>MIN(AV757:AV760)</f>
        <v>100</v>
      </c>
      <c r="AX753" s="83"/>
      <c r="AY753" s="83"/>
      <c r="AZ753" s="79"/>
      <c r="BA753" s="80"/>
      <c r="BB753" s="71"/>
      <c r="BC753" s="54"/>
      <c r="BD753" s="41">
        <v>4</v>
      </c>
      <c r="BE753" s="52">
        <v>41</v>
      </c>
      <c r="BF753" s="62">
        <v>4121</v>
      </c>
      <c r="BG753" s="278" t="s">
        <v>48</v>
      </c>
    </row>
    <row r="754" spans="1:59" s="63" customFormat="1" ht="12.75" x14ac:dyDescent="0.2">
      <c r="A754" s="196">
        <v>4</v>
      </c>
      <c r="B754" s="197" t="s">
        <v>422</v>
      </c>
      <c r="C754" s="208">
        <v>41</v>
      </c>
      <c r="D754" s="209" t="s">
        <v>423</v>
      </c>
      <c r="E754" s="210">
        <v>4121</v>
      </c>
      <c r="F754" s="211" t="s">
        <v>433</v>
      </c>
      <c r="G754" s="231" t="s">
        <v>434</v>
      </c>
      <c r="H754" s="81" t="s">
        <v>49</v>
      </c>
      <c r="I754" s="223"/>
      <c r="J754" s="73"/>
      <c r="K754" s="73"/>
      <c r="L754" s="73"/>
      <c r="M754" s="74"/>
      <c r="N754" s="247"/>
      <c r="O754" s="306"/>
      <c r="P754" s="105"/>
      <c r="Q754" s="75"/>
      <c r="R754" s="75"/>
      <c r="S754" s="75"/>
      <c r="T754" s="75"/>
      <c r="U754" s="75"/>
      <c r="V754" s="75"/>
      <c r="W754" s="75"/>
      <c r="X754" s="75"/>
      <c r="Y754" s="84">
        <f>IF(ISNUMBER(AVERAGE(X757:X760)),AVERAGE(X757:X760),0)</f>
        <v>18775</v>
      </c>
      <c r="Z754" s="83"/>
      <c r="AA754" s="83"/>
      <c r="AB754" s="75"/>
      <c r="AC754" s="75"/>
      <c r="AD754" s="75"/>
      <c r="AE754" s="75"/>
      <c r="AF754" s="75"/>
      <c r="AG754" s="75"/>
      <c r="AH754" s="75"/>
      <c r="AI754" s="75"/>
      <c r="AJ754" s="84">
        <f>IF(ISNUMBER(AVERAGE(AI757:AI760)),AVERAGE(AI757:AI760),0)</f>
        <v>0</v>
      </c>
      <c r="AK754" s="83"/>
      <c r="AL754" s="83"/>
      <c r="AM754" s="75"/>
      <c r="AN754" s="75"/>
      <c r="AO754" s="75"/>
      <c r="AP754" s="75"/>
      <c r="AQ754" s="75"/>
      <c r="AR754" s="75"/>
      <c r="AS754" s="75"/>
      <c r="AT754" s="75"/>
      <c r="AU754" s="75"/>
      <c r="AV754" s="75"/>
      <c r="AW754" s="84">
        <f>IF(ISNUMBER(AVERAGE(AV757:AV760)),AVERAGE(AV757:AV760),0)</f>
        <v>325</v>
      </c>
      <c r="AX754" s="83"/>
      <c r="AY754" s="83"/>
      <c r="AZ754" s="79"/>
      <c r="BA754" s="80"/>
      <c r="BB754" s="71"/>
      <c r="BC754" s="54"/>
      <c r="BD754" s="41">
        <v>4</v>
      </c>
      <c r="BE754" s="52">
        <v>41</v>
      </c>
      <c r="BF754" s="62">
        <v>4121</v>
      </c>
      <c r="BG754" s="278" t="s">
        <v>49</v>
      </c>
    </row>
    <row r="755" spans="1:59" s="63" customFormat="1" ht="12.75" x14ac:dyDescent="0.2">
      <c r="A755" s="196">
        <v>4</v>
      </c>
      <c r="B755" s="197" t="s">
        <v>422</v>
      </c>
      <c r="C755" s="208">
        <v>41</v>
      </c>
      <c r="D755" s="209" t="s">
        <v>423</v>
      </c>
      <c r="E755" s="210">
        <v>4121</v>
      </c>
      <c r="F755" s="211" t="s">
        <v>433</v>
      </c>
      <c r="G755" s="231" t="s">
        <v>434</v>
      </c>
      <c r="H755" s="81" t="s">
        <v>50</v>
      </c>
      <c r="I755" s="223"/>
      <c r="J755" s="73"/>
      <c r="K755" s="73"/>
      <c r="L755" s="73"/>
      <c r="M755" s="74"/>
      <c r="N755" s="247"/>
      <c r="O755" s="306"/>
      <c r="P755" s="105"/>
      <c r="Q755" s="75"/>
      <c r="R755" s="75"/>
      <c r="S755" s="75"/>
      <c r="T755" s="75"/>
      <c r="U755" s="75"/>
      <c r="V755" s="75"/>
      <c r="W755" s="75"/>
      <c r="X755" s="75"/>
      <c r="Y755" s="84">
        <f>MAX(X757:X760)</f>
        <v>25000</v>
      </c>
      <c r="Z755" s="83"/>
      <c r="AA755" s="83"/>
      <c r="AB755" s="75"/>
      <c r="AC755" s="75"/>
      <c r="AD755" s="75"/>
      <c r="AE755" s="75"/>
      <c r="AF755" s="75"/>
      <c r="AG755" s="75"/>
      <c r="AH755" s="75"/>
      <c r="AI755" s="75"/>
      <c r="AJ755" s="84">
        <f>MAX(AI757:AI760)</f>
        <v>0</v>
      </c>
      <c r="AK755" s="83"/>
      <c r="AL755" s="83"/>
      <c r="AM755" s="75"/>
      <c r="AN755" s="75"/>
      <c r="AO755" s="75"/>
      <c r="AP755" s="75"/>
      <c r="AQ755" s="75"/>
      <c r="AR755" s="75"/>
      <c r="AS755" s="75"/>
      <c r="AT755" s="75"/>
      <c r="AU755" s="75"/>
      <c r="AV755" s="75"/>
      <c r="AW755" s="84">
        <f>MAX(AV757:AV760)</f>
        <v>1000</v>
      </c>
      <c r="AX755" s="83"/>
      <c r="AY755" s="83"/>
      <c r="AZ755" s="79"/>
      <c r="BA755" s="80"/>
      <c r="BB755" s="71"/>
      <c r="BC755" s="54"/>
      <c r="BD755" s="41">
        <v>4</v>
      </c>
      <c r="BE755" s="52">
        <v>41</v>
      </c>
      <c r="BF755" s="62">
        <v>4121</v>
      </c>
      <c r="BG755" s="278" t="s">
        <v>50</v>
      </c>
    </row>
    <row r="756" spans="1:59" s="63" customFormat="1" ht="12.75" x14ac:dyDescent="0.2">
      <c r="A756" s="196">
        <v>4</v>
      </c>
      <c r="B756" s="197" t="s">
        <v>422</v>
      </c>
      <c r="C756" s="208">
        <v>41</v>
      </c>
      <c r="D756" s="209" t="s">
        <v>423</v>
      </c>
      <c r="E756" s="210">
        <v>4121</v>
      </c>
      <c r="F756" s="211" t="s">
        <v>433</v>
      </c>
      <c r="G756" s="231" t="s">
        <v>434</v>
      </c>
      <c r="H756" s="85" t="s">
        <v>51</v>
      </c>
      <c r="I756" s="223"/>
      <c r="J756" s="73"/>
      <c r="K756" s="73"/>
      <c r="L756" s="73"/>
      <c r="M756" s="74"/>
      <c r="N756" s="248">
        <f>SUM(N757:N767)</f>
        <v>11</v>
      </c>
      <c r="O756" s="293">
        <f>SUM(O757:O767)</f>
        <v>1</v>
      </c>
      <c r="P756" s="292"/>
      <c r="Q756" s="87"/>
      <c r="R756" s="87"/>
      <c r="S756" s="87"/>
      <c r="T756" s="87"/>
      <c r="U756" s="87"/>
      <c r="V756" s="87"/>
      <c r="W756" s="87"/>
      <c r="X756" s="87"/>
      <c r="Y756" s="88"/>
      <c r="Z756" s="107">
        <f>SUM(Z757:Z767)</f>
        <v>16890.909090909092</v>
      </c>
      <c r="AA756" s="88"/>
      <c r="AB756" s="87"/>
      <c r="AC756" s="87"/>
      <c r="AD756" s="87"/>
      <c r="AE756" s="87"/>
      <c r="AF756" s="87"/>
      <c r="AG756" s="87"/>
      <c r="AH756" s="87"/>
      <c r="AI756" s="87"/>
      <c r="AJ756" s="88"/>
      <c r="AK756" s="107">
        <f>SUM(AK757:AK767)</f>
        <v>0</v>
      </c>
      <c r="AL756" s="88"/>
      <c r="AM756" s="87"/>
      <c r="AN756" s="87"/>
      <c r="AO756" s="87"/>
      <c r="AP756" s="87"/>
      <c r="AQ756" s="87"/>
      <c r="AR756" s="87"/>
      <c r="AS756" s="87"/>
      <c r="AT756" s="87"/>
      <c r="AU756" s="87"/>
      <c r="AV756" s="87"/>
      <c r="AW756" s="112"/>
      <c r="AX756" s="107">
        <f>SUM(AX757:AX767)</f>
        <v>854.54545454545462</v>
      </c>
      <c r="AY756" s="88"/>
      <c r="AZ756" s="79"/>
      <c r="BA756" s="80"/>
      <c r="BB756" s="71"/>
      <c r="BC756" s="54"/>
      <c r="BD756" s="41">
        <v>4</v>
      </c>
      <c r="BE756" s="52">
        <v>41</v>
      </c>
      <c r="BF756" s="62">
        <v>4121</v>
      </c>
      <c r="BG756" s="279" t="s">
        <v>51</v>
      </c>
    </row>
    <row r="757" spans="1:59" s="63" customFormat="1" ht="24" x14ac:dyDescent="0.2">
      <c r="A757" s="196">
        <v>4</v>
      </c>
      <c r="B757" s="197" t="s">
        <v>422</v>
      </c>
      <c r="C757" s="208">
        <v>41</v>
      </c>
      <c r="D757" s="209" t="s">
        <v>423</v>
      </c>
      <c r="E757" s="210">
        <v>4121</v>
      </c>
      <c r="F757" s="211" t="s">
        <v>433</v>
      </c>
      <c r="G757" s="231" t="s">
        <v>434</v>
      </c>
      <c r="H757" s="89" t="s">
        <v>52</v>
      </c>
      <c r="I757" s="90" t="s">
        <v>96</v>
      </c>
      <c r="J757" s="90" t="s">
        <v>435</v>
      </c>
      <c r="K757" s="90" t="s">
        <v>64</v>
      </c>
      <c r="L757" s="90" t="s">
        <v>232</v>
      </c>
      <c r="M757" s="91" t="s">
        <v>434</v>
      </c>
      <c r="N757" s="312">
        <v>8</v>
      </c>
      <c r="O757" s="313">
        <f>N757/N$756</f>
        <v>0.72727272727272729</v>
      </c>
      <c r="P757" s="104">
        <v>1</v>
      </c>
      <c r="Q757" s="92"/>
      <c r="R757" s="92"/>
      <c r="S757" s="92"/>
      <c r="T757" s="92"/>
      <c r="U757" s="92"/>
      <c r="V757" s="92"/>
      <c r="W757" s="92"/>
      <c r="X757" s="109">
        <f>P757*P$7+Q757*Q$7+R757*R$7+S757*S$7+T757*T$7+U757*U$7+V757*V$7+W757*W$7</f>
        <v>100</v>
      </c>
      <c r="Y757" s="83"/>
      <c r="Z757" s="110">
        <f>X757*$O757</f>
        <v>72.727272727272734</v>
      </c>
      <c r="AA757" s="111"/>
      <c r="AB757" s="92"/>
      <c r="AC757" s="92"/>
      <c r="AD757" s="92"/>
      <c r="AE757" s="92"/>
      <c r="AF757" s="92"/>
      <c r="AG757" s="92"/>
      <c r="AH757" s="92"/>
      <c r="AI757" s="109">
        <f>AB757*AB$7+AC757*AC$7+AD757*AD$7+AE757*AE$7+AF757*AF$7+AG757*AG$7+AH757*AH$7</f>
        <v>0</v>
      </c>
      <c r="AJ757" s="83"/>
      <c r="AK757" s="110">
        <f>AI757*$O757</f>
        <v>0</v>
      </c>
      <c r="AL757" s="111"/>
      <c r="AM757" s="92"/>
      <c r="AN757" s="92"/>
      <c r="AO757" s="92"/>
      <c r="AP757" s="92"/>
      <c r="AQ757" s="92"/>
      <c r="AR757" s="92"/>
      <c r="AS757" s="92">
        <v>1</v>
      </c>
      <c r="AT757" s="92"/>
      <c r="AU757" s="92"/>
      <c r="AV757" s="109">
        <f>AM757*AM$7+AN757*AN$7+AO757*AO$7+AP757*AP$7+AQ757*AQ$7+AR757*AR$7+AS757*AS$7+AT757*AT$7+AU757*AU$7</f>
        <v>1000</v>
      </c>
      <c r="AW757" s="75"/>
      <c r="AX757" s="110">
        <f>AV757*$O757</f>
        <v>727.27272727272725</v>
      </c>
      <c r="AY757" s="111"/>
      <c r="AZ757" s="93"/>
      <c r="BA757" s="94" t="s">
        <v>131</v>
      </c>
      <c r="BB757" s="71"/>
      <c r="BC757" s="54"/>
      <c r="BD757" s="41">
        <v>4</v>
      </c>
      <c r="BE757" s="52">
        <v>41</v>
      </c>
      <c r="BF757" s="62">
        <v>4121</v>
      </c>
      <c r="BG757" s="280" t="s">
        <v>52</v>
      </c>
    </row>
    <row r="758" spans="1:59" s="63" customFormat="1" ht="12.75" x14ac:dyDescent="0.2">
      <c r="A758" s="196">
        <v>4</v>
      </c>
      <c r="B758" s="197" t="s">
        <v>422</v>
      </c>
      <c r="C758" s="208">
        <v>41</v>
      </c>
      <c r="D758" s="209" t="s">
        <v>423</v>
      </c>
      <c r="E758" s="210">
        <v>4121</v>
      </c>
      <c r="F758" s="211" t="s">
        <v>433</v>
      </c>
      <c r="G758" s="231" t="s">
        <v>434</v>
      </c>
      <c r="H758" s="89"/>
      <c r="I758" s="90" t="s">
        <v>436</v>
      </c>
      <c r="J758" s="90" t="s">
        <v>437</v>
      </c>
      <c r="K758" s="90" t="s">
        <v>129</v>
      </c>
      <c r="L758" s="90" t="s">
        <v>438</v>
      </c>
      <c r="M758" s="91"/>
      <c r="N758" s="312">
        <v>1</v>
      </c>
      <c r="O758" s="313">
        <f>N758/N$756</f>
        <v>9.0909090909090912E-2</v>
      </c>
      <c r="P758" s="104"/>
      <c r="Q758" s="92"/>
      <c r="R758" s="92"/>
      <c r="S758" s="92"/>
      <c r="T758" s="92"/>
      <c r="U758" s="92"/>
      <c r="V758" s="92"/>
      <c r="W758" s="92">
        <v>1</v>
      </c>
      <c r="X758" s="109">
        <f>P758*P$7+Q758*Q$7+R758*R$7+S758*S$7+T758*T$7+U758*U$7+V758*V$7+W758*W$7</f>
        <v>25000</v>
      </c>
      <c r="Y758" s="83"/>
      <c r="Z758" s="110">
        <f>X758*$O758</f>
        <v>2272.727272727273</v>
      </c>
      <c r="AA758" s="111"/>
      <c r="AB758" s="92"/>
      <c r="AC758" s="92"/>
      <c r="AD758" s="92"/>
      <c r="AE758" s="92"/>
      <c r="AF758" s="92"/>
      <c r="AG758" s="92"/>
      <c r="AH758" s="92"/>
      <c r="AI758" s="109">
        <f>AB758*AB$7+AC758*AC$7+AD758*AD$7+AE758*AE$7+AF758*AF$7+AG758*AG$7+AH758*AH$7</f>
        <v>0</v>
      </c>
      <c r="AJ758" s="83"/>
      <c r="AK758" s="110">
        <f>AI758*$O758</f>
        <v>0</v>
      </c>
      <c r="AL758" s="111"/>
      <c r="AM758" s="92"/>
      <c r="AN758" s="92"/>
      <c r="AO758" s="92"/>
      <c r="AP758" s="92">
        <v>1</v>
      </c>
      <c r="AQ758" s="92"/>
      <c r="AR758" s="92"/>
      <c r="AS758" s="92"/>
      <c r="AT758" s="92"/>
      <c r="AU758" s="92"/>
      <c r="AV758" s="109">
        <f>AM758*AM$7+AN758*AN$7+AO758*AO$7+AP758*AP$7+AQ758*AQ$7+AR758*AR$7+AS758*AS$7+AT758*AT$7+AU758*AU$7</f>
        <v>100</v>
      </c>
      <c r="AW758" s="75"/>
      <c r="AX758" s="110">
        <f>AV758*$O758</f>
        <v>9.0909090909090917</v>
      </c>
      <c r="AY758" s="111"/>
      <c r="AZ758" s="93"/>
      <c r="BA758" s="94" t="s">
        <v>131</v>
      </c>
      <c r="BB758" s="71"/>
      <c r="BC758" s="54"/>
      <c r="BD758" s="41">
        <v>4</v>
      </c>
      <c r="BE758" s="52">
        <v>41</v>
      </c>
      <c r="BF758" s="62">
        <v>4121</v>
      </c>
      <c r="BG758" s="280" t="s">
        <v>52</v>
      </c>
    </row>
    <row r="759" spans="1:59" s="63" customFormat="1" ht="24" x14ac:dyDescent="0.2">
      <c r="A759" s="196">
        <v>4</v>
      </c>
      <c r="B759" s="197" t="s">
        <v>422</v>
      </c>
      <c r="C759" s="208">
        <v>41</v>
      </c>
      <c r="D759" s="209" t="s">
        <v>423</v>
      </c>
      <c r="E759" s="210">
        <v>4121</v>
      </c>
      <c r="F759" s="211" t="s">
        <v>433</v>
      </c>
      <c r="G759" s="231" t="s">
        <v>434</v>
      </c>
      <c r="H759" s="89"/>
      <c r="I759" s="90" t="s">
        <v>162</v>
      </c>
      <c r="J759" s="90" t="s">
        <v>439</v>
      </c>
      <c r="K759" s="90" t="s">
        <v>237</v>
      </c>
      <c r="L759" s="90" t="s">
        <v>282</v>
      </c>
      <c r="M759" s="91"/>
      <c r="N759" s="312">
        <v>1</v>
      </c>
      <c r="O759" s="313">
        <f>N759/N$756</f>
        <v>9.0909090909090912E-2</v>
      </c>
      <c r="P759" s="104"/>
      <c r="Q759" s="92"/>
      <c r="R759" s="92"/>
      <c r="S759" s="92"/>
      <c r="T759" s="92"/>
      <c r="U759" s="92"/>
      <c r="V759" s="92"/>
      <c r="W759" s="92">
        <v>1</v>
      </c>
      <c r="X759" s="109">
        <f>P759*P$7+Q759*Q$7+R759*R$7+S759*S$7+T759*T$7+U759*U$7+V759*V$7+W759*W$7</f>
        <v>25000</v>
      </c>
      <c r="Y759" s="83"/>
      <c r="Z759" s="110">
        <f>X759*$O759</f>
        <v>2272.727272727273</v>
      </c>
      <c r="AA759" s="111"/>
      <c r="AB759" s="92"/>
      <c r="AC759" s="92"/>
      <c r="AD759" s="92"/>
      <c r="AE759" s="92"/>
      <c r="AF759" s="92"/>
      <c r="AG759" s="92"/>
      <c r="AH759" s="92"/>
      <c r="AI759" s="109">
        <f>AB759*AB$7+AC759*AC$7+AD759*AD$7+AE759*AE$7+AF759*AF$7+AG759*AG$7+AH759*AH$7</f>
        <v>0</v>
      </c>
      <c r="AJ759" s="83"/>
      <c r="AK759" s="110">
        <f>AI759*$O759</f>
        <v>0</v>
      </c>
      <c r="AL759" s="111"/>
      <c r="AM759" s="92"/>
      <c r="AN759" s="92"/>
      <c r="AO759" s="92"/>
      <c r="AP759" s="92">
        <v>1</v>
      </c>
      <c r="AQ759" s="92"/>
      <c r="AR759" s="92"/>
      <c r="AS759" s="92"/>
      <c r="AT759" s="92"/>
      <c r="AU759" s="92"/>
      <c r="AV759" s="109">
        <f>AM759*AM$7+AN759*AN$7+AO759*AO$7+AP759*AP$7+AQ759*AQ$7+AR759*AR$7+AS759*AS$7+AT759*AT$7+AU759*AU$7</f>
        <v>100</v>
      </c>
      <c r="AW759" s="75"/>
      <c r="AX759" s="110">
        <f>AV759*$O759</f>
        <v>9.0909090909090917</v>
      </c>
      <c r="AY759" s="111"/>
      <c r="AZ759" s="93"/>
      <c r="BA759" s="94" t="s">
        <v>131</v>
      </c>
      <c r="BB759" s="71"/>
      <c r="BC759" s="54"/>
      <c r="BD759" s="41">
        <v>4</v>
      </c>
      <c r="BE759" s="52">
        <v>41</v>
      </c>
      <c r="BF759" s="62">
        <v>4121</v>
      </c>
      <c r="BG759" s="280" t="s">
        <v>52</v>
      </c>
    </row>
    <row r="760" spans="1:59" s="63" customFormat="1" ht="24" x14ac:dyDescent="0.2">
      <c r="A760" s="196">
        <v>4</v>
      </c>
      <c r="B760" s="197" t="s">
        <v>422</v>
      </c>
      <c r="C760" s="208">
        <v>41</v>
      </c>
      <c r="D760" s="209" t="s">
        <v>423</v>
      </c>
      <c r="E760" s="210">
        <v>4121</v>
      </c>
      <c r="F760" s="211" t="s">
        <v>433</v>
      </c>
      <c r="G760" s="231" t="s">
        <v>434</v>
      </c>
      <c r="H760" s="89"/>
      <c r="I760" s="90" t="s">
        <v>440</v>
      </c>
      <c r="J760" s="90" t="s">
        <v>441</v>
      </c>
      <c r="K760" s="90" t="s">
        <v>73</v>
      </c>
      <c r="L760" s="90" t="s">
        <v>69</v>
      </c>
      <c r="M760" s="91"/>
      <c r="N760" s="312">
        <v>1</v>
      </c>
      <c r="O760" s="313">
        <f>N760/N$756</f>
        <v>9.0909090909090912E-2</v>
      </c>
      <c r="P760" s="104"/>
      <c r="Q760" s="92"/>
      <c r="R760" s="92"/>
      <c r="S760" s="92"/>
      <c r="T760" s="92"/>
      <c r="U760" s="92"/>
      <c r="V760" s="92"/>
      <c r="W760" s="92">
        <v>1</v>
      </c>
      <c r="X760" s="109">
        <f>P760*P$7+Q760*Q$7+R760*R$7+S760*S$7+T760*T$7+U760*U$7+V760*V$7+W760*W$7</f>
        <v>25000</v>
      </c>
      <c r="Y760" s="83"/>
      <c r="Z760" s="110">
        <f>X760*$O760</f>
        <v>2272.727272727273</v>
      </c>
      <c r="AA760" s="111"/>
      <c r="AB760" s="92"/>
      <c r="AC760" s="92"/>
      <c r="AD760" s="92"/>
      <c r="AE760" s="92"/>
      <c r="AF760" s="92"/>
      <c r="AG760" s="92"/>
      <c r="AH760" s="92"/>
      <c r="AI760" s="109">
        <f>AB760*AB$7+AC760*AC$7+AD760*AD$7+AE760*AE$7+AF760*AF$7+AG760*AG$7+AH760*AH$7</f>
        <v>0</v>
      </c>
      <c r="AJ760" s="83"/>
      <c r="AK760" s="110">
        <f>AI760*$O760</f>
        <v>0</v>
      </c>
      <c r="AL760" s="111"/>
      <c r="AM760" s="92"/>
      <c r="AN760" s="92"/>
      <c r="AO760" s="92"/>
      <c r="AP760" s="92">
        <v>1</v>
      </c>
      <c r="AQ760" s="92"/>
      <c r="AR760" s="92"/>
      <c r="AS760" s="92"/>
      <c r="AT760" s="92"/>
      <c r="AU760" s="92"/>
      <c r="AV760" s="109">
        <f>AM760*AM$7+AN760*AN$7+AO760*AO$7+AP760*AP$7+AQ760*AQ$7+AR760*AR$7+AS760*AS$7+AT760*AT$7+AU760*AU$7</f>
        <v>100</v>
      </c>
      <c r="AW760" s="75"/>
      <c r="AX760" s="110">
        <f>AV760*$O760</f>
        <v>9.0909090909090917</v>
      </c>
      <c r="AY760" s="111"/>
      <c r="AZ760" s="93"/>
      <c r="BA760" s="94" t="s">
        <v>131</v>
      </c>
      <c r="BB760" s="71"/>
      <c r="BC760" s="54"/>
      <c r="BD760" s="41">
        <v>4</v>
      </c>
      <c r="BE760" s="52">
        <v>41</v>
      </c>
      <c r="BF760" s="62">
        <v>4121</v>
      </c>
      <c r="BG760" s="280" t="s">
        <v>52</v>
      </c>
    </row>
    <row r="761" spans="1:59" s="63" customFormat="1" ht="12.75" x14ac:dyDescent="0.2">
      <c r="A761" s="196">
        <v>4</v>
      </c>
      <c r="B761" s="197" t="s">
        <v>422</v>
      </c>
      <c r="C761" s="208">
        <v>41</v>
      </c>
      <c r="D761" s="209" t="s">
        <v>423</v>
      </c>
      <c r="E761" s="210">
        <v>4121</v>
      </c>
      <c r="F761" s="211" t="s">
        <v>433</v>
      </c>
      <c r="G761" s="231" t="s">
        <v>434</v>
      </c>
      <c r="H761" s="65"/>
      <c r="I761" s="222"/>
      <c r="J761" s="66"/>
      <c r="K761" s="66"/>
      <c r="L761" s="66"/>
      <c r="M761" s="64"/>
      <c r="N761" s="304"/>
      <c r="O761" s="305"/>
      <c r="P761" s="127"/>
      <c r="Q761" s="67"/>
      <c r="R761" s="67"/>
      <c r="S761" s="67"/>
      <c r="T761" s="67"/>
      <c r="U761" s="67"/>
      <c r="V761" s="67"/>
      <c r="W761" s="67"/>
      <c r="X761" s="67"/>
      <c r="Y761" s="68"/>
      <c r="Z761" s="68"/>
      <c r="AA761" s="68"/>
      <c r="AB761" s="67"/>
      <c r="AC761" s="67"/>
      <c r="AD761" s="67"/>
      <c r="AE761" s="67"/>
      <c r="AF761" s="67"/>
      <c r="AG761" s="67"/>
      <c r="AH761" s="67"/>
      <c r="AI761" s="67"/>
      <c r="AJ761" s="68"/>
      <c r="AK761" s="68"/>
      <c r="AL761" s="68"/>
      <c r="AM761" s="67"/>
      <c r="AN761" s="67"/>
      <c r="AO761" s="67"/>
      <c r="AP761" s="67"/>
      <c r="AQ761" s="67"/>
      <c r="AR761" s="67"/>
      <c r="AS761" s="67"/>
      <c r="AT761" s="67"/>
      <c r="AU761" s="67"/>
      <c r="AV761" s="67"/>
      <c r="AW761" s="67"/>
      <c r="AX761" s="68"/>
      <c r="AY761" s="68"/>
      <c r="AZ761" s="69"/>
      <c r="BA761" s="70"/>
      <c r="BB761" s="71"/>
      <c r="BC761" s="54"/>
      <c r="BD761" s="41">
        <v>4</v>
      </c>
      <c r="BE761" s="52">
        <v>41</v>
      </c>
      <c r="BF761" s="62">
        <v>4121</v>
      </c>
      <c r="BG761" s="275"/>
    </row>
    <row r="762" spans="1:59" s="63" customFormat="1" ht="12.75" x14ac:dyDescent="0.2">
      <c r="A762" s="196">
        <v>4</v>
      </c>
      <c r="B762" s="197" t="s">
        <v>422</v>
      </c>
      <c r="C762" s="208">
        <v>41</v>
      </c>
      <c r="D762" s="209" t="s">
        <v>423</v>
      </c>
      <c r="E762" s="210">
        <v>4121</v>
      </c>
      <c r="F762" s="211" t="s">
        <v>433</v>
      </c>
      <c r="G762" s="230"/>
      <c r="H762" s="56"/>
      <c r="I762" s="221"/>
      <c r="J762" s="57"/>
      <c r="K762" s="57"/>
      <c r="L762" s="57"/>
      <c r="M762" s="55"/>
      <c r="N762" s="303"/>
      <c r="O762" s="245"/>
      <c r="P762" s="122"/>
      <c r="Q762" s="58"/>
      <c r="R762" s="58"/>
      <c r="S762" s="58"/>
      <c r="T762" s="58"/>
      <c r="U762" s="58"/>
      <c r="V762" s="58"/>
      <c r="W762" s="58"/>
      <c r="X762" s="58"/>
      <c r="Y762" s="59"/>
      <c r="Z762" s="59"/>
      <c r="AA762" s="59"/>
      <c r="AB762" s="58"/>
      <c r="AC762" s="58"/>
      <c r="AD762" s="58"/>
      <c r="AE762" s="58"/>
      <c r="AF762" s="58"/>
      <c r="AG762" s="58"/>
      <c r="AH762" s="58"/>
      <c r="AI762" s="58"/>
      <c r="AJ762" s="59"/>
      <c r="AK762" s="59"/>
      <c r="AL762" s="59"/>
      <c r="AM762" s="58"/>
      <c r="AN762" s="58"/>
      <c r="AO762" s="58"/>
      <c r="AP762" s="58"/>
      <c r="AQ762" s="58"/>
      <c r="AR762" s="58"/>
      <c r="AS762" s="58"/>
      <c r="AT762" s="58"/>
      <c r="AU762" s="58"/>
      <c r="AV762" s="58"/>
      <c r="AW762" s="58"/>
      <c r="AX762" s="59"/>
      <c r="AY762" s="59"/>
      <c r="AZ762" s="60"/>
      <c r="BA762" s="61"/>
      <c r="BB762" s="54"/>
      <c r="BC762" s="54"/>
      <c r="BD762" s="41">
        <v>4</v>
      </c>
      <c r="BE762" s="52">
        <v>41</v>
      </c>
      <c r="BF762" s="62">
        <v>4121</v>
      </c>
      <c r="BG762" s="274"/>
    </row>
    <row r="763" spans="1:59" s="63" customFormat="1" ht="12.75" x14ac:dyDescent="0.2">
      <c r="A763" s="196">
        <v>4</v>
      </c>
      <c r="B763" s="197" t="s">
        <v>422</v>
      </c>
      <c r="C763" s="208">
        <v>41</v>
      </c>
      <c r="D763" s="209" t="s">
        <v>423</v>
      </c>
      <c r="E763" s="212">
        <v>4122</v>
      </c>
      <c r="F763" s="213" t="s">
        <v>442</v>
      </c>
      <c r="G763" s="232"/>
      <c r="H763" s="97"/>
      <c r="I763" s="224"/>
      <c r="J763" s="98"/>
      <c r="K763" s="98"/>
      <c r="L763" s="98"/>
      <c r="M763" s="96"/>
      <c r="N763" s="307"/>
      <c r="O763" s="246"/>
      <c r="P763" s="124"/>
      <c r="Q763" s="124"/>
      <c r="R763" s="124"/>
      <c r="S763" s="124"/>
      <c r="T763" s="124"/>
      <c r="U763" s="124"/>
      <c r="V763" s="124"/>
      <c r="W763" s="124"/>
      <c r="X763" s="124"/>
      <c r="Y763" s="100"/>
      <c r="Z763" s="125"/>
      <c r="AA763" s="125"/>
      <c r="AB763" s="124"/>
      <c r="AC763" s="124"/>
      <c r="AD763" s="124"/>
      <c r="AE763" s="124"/>
      <c r="AF763" s="124"/>
      <c r="AG763" s="124"/>
      <c r="AH763" s="124"/>
      <c r="AI763" s="124"/>
      <c r="AJ763" s="100"/>
      <c r="AK763" s="125"/>
      <c r="AL763" s="125"/>
      <c r="AM763" s="124"/>
      <c r="AN763" s="124"/>
      <c r="AO763" s="124"/>
      <c r="AP763" s="124"/>
      <c r="AQ763" s="124"/>
      <c r="AR763" s="124"/>
      <c r="AS763" s="124"/>
      <c r="AT763" s="124"/>
      <c r="AU763" s="124"/>
      <c r="AV763" s="124"/>
      <c r="AW763" s="99"/>
      <c r="AX763" s="125"/>
      <c r="AY763" s="100"/>
      <c r="AZ763" s="101"/>
      <c r="BA763" s="102"/>
      <c r="BB763" s="95"/>
      <c r="BC763" s="95"/>
      <c r="BD763" s="41">
        <v>4</v>
      </c>
      <c r="BE763" s="52">
        <v>41</v>
      </c>
      <c r="BF763" s="103">
        <v>4122</v>
      </c>
      <c r="BG763" s="277"/>
    </row>
    <row r="764" spans="1:59" s="63" customFormat="1" ht="12.75" x14ac:dyDescent="0.2">
      <c r="A764" s="196">
        <v>4</v>
      </c>
      <c r="B764" s="197" t="s">
        <v>422</v>
      </c>
      <c r="C764" s="208">
        <v>41</v>
      </c>
      <c r="D764" s="209" t="s">
        <v>423</v>
      </c>
      <c r="E764" s="212">
        <v>4122</v>
      </c>
      <c r="F764" s="213" t="s">
        <v>442</v>
      </c>
      <c r="G764" s="232"/>
      <c r="H764" s="97"/>
      <c r="I764" s="224"/>
      <c r="J764" s="98"/>
      <c r="K764" s="98"/>
      <c r="L764" s="98"/>
      <c r="M764" s="96"/>
      <c r="N764" s="307"/>
      <c r="O764" s="246"/>
      <c r="P764" s="124"/>
      <c r="Q764" s="99"/>
      <c r="R764" s="99"/>
      <c r="S764" s="99"/>
      <c r="T764" s="99"/>
      <c r="U764" s="99"/>
      <c r="V764" s="99"/>
      <c r="W764" s="99"/>
      <c r="X764" s="99"/>
      <c r="Y764" s="100"/>
      <c r="Z764" s="100"/>
      <c r="AA764" s="100"/>
      <c r="AB764" s="99"/>
      <c r="AC764" s="99"/>
      <c r="AD764" s="99"/>
      <c r="AE764" s="99"/>
      <c r="AF764" s="99"/>
      <c r="AG764" s="99"/>
      <c r="AH764" s="99"/>
      <c r="AI764" s="99"/>
      <c r="AJ764" s="100"/>
      <c r="AK764" s="100"/>
      <c r="AL764" s="100"/>
      <c r="AM764" s="99"/>
      <c r="AN764" s="99"/>
      <c r="AO764" s="99"/>
      <c r="AP764" s="99"/>
      <c r="AQ764" s="99"/>
      <c r="AR764" s="99"/>
      <c r="AS764" s="99"/>
      <c r="AT764" s="99"/>
      <c r="AU764" s="99"/>
      <c r="AV764" s="99"/>
      <c r="AW764" s="99"/>
      <c r="AX764" s="100"/>
      <c r="AY764" s="100"/>
      <c r="AZ764" s="101"/>
      <c r="BA764" s="102"/>
      <c r="BB764" s="95"/>
      <c r="BC764" s="95"/>
      <c r="BD764" s="41">
        <v>4</v>
      </c>
      <c r="BE764" s="52">
        <v>41</v>
      </c>
      <c r="BF764" s="103">
        <v>4122</v>
      </c>
      <c r="BG764" s="277"/>
    </row>
    <row r="765" spans="1:59" s="63" customFormat="1" ht="12.75" x14ac:dyDescent="0.2">
      <c r="A765" s="196">
        <v>4</v>
      </c>
      <c r="B765" s="197" t="s">
        <v>422</v>
      </c>
      <c r="C765" s="208">
        <v>41</v>
      </c>
      <c r="D765" s="209" t="s">
        <v>423</v>
      </c>
      <c r="E765" s="212">
        <v>4122</v>
      </c>
      <c r="F765" s="213" t="s">
        <v>442</v>
      </c>
      <c r="G765" s="231" t="s">
        <v>443</v>
      </c>
      <c r="H765" s="65"/>
      <c r="I765" s="222"/>
      <c r="J765" s="66"/>
      <c r="K765" s="66"/>
      <c r="L765" s="66"/>
      <c r="M765" s="64"/>
      <c r="N765" s="304"/>
      <c r="O765" s="305"/>
      <c r="P765" s="127"/>
      <c r="Q765" s="67"/>
      <c r="R765" s="67"/>
      <c r="S765" s="67"/>
      <c r="T765" s="67"/>
      <c r="U765" s="67"/>
      <c r="V765" s="67"/>
      <c r="W765" s="67"/>
      <c r="X765" s="67"/>
      <c r="Y765" s="68"/>
      <c r="Z765" s="68"/>
      <c r="AA765" s="68"/>
      <c r="AB765" s="67"/>
      <c r="AC765" s="67"/>
      <c r="AD765" s="67"/>
      <c r="AE765" s="67"/>
      <c r="AF765" s="67"/>
      <c r="AG765" s="67"/>
      <c r="AH765" s="67"/>
      <c r="AI765" s="67"/>
      <c r="AJ765" s="68"/>
      <c r="AK765" s="68"/>
      <c r="AL765" s="68"/>
      <c r="AM765" s="67"/>
      <c r="AN765" s="67"/>
      <c r="AO765" s="67"/>
      <c r="AP765" s="67"/>
      <c r="AQ765" s="67"/>
      <c r="AR765" s="67"/>
      <c r="AS765" s="67"/>
      <c r="AT765" s="67"/>
      <c r="AU765" s="67"/>
      <c r="AV765" s="67"/>
      <c r="AW765" s="67"/>
      <c r="AX765" s="68"/>
      <c r="AY765" s="68"/>
      <c r="AZ765" s="69"/>
      <c r="BA765" s="70"/>
      <c r="BB765" s="71"/>
      <c r="BC765" s="95"/>
      <c r="BD765" s="41">
        <v>4</v>
      </c>
      <c r="BE765" s="52">
        <v>41</v>
      </c>
      <c r="BF765" s="103">
        <v>4122</v>
      </c>
      <c r="BG765" s="275"/>
    </row>
    <row r="766" spans="1:59" s="63" customFormat="1" ht="12.75" x14ac:dyDescent="0.2">
      <c r="A766" s="196">
        <v>4</v>
      </c>
      <c r="B766" s="197" t="s">
        <v>422</v>
      </c>
      <c r="C766" s="208">
        <v>41</v>
      </c>
      <c r="D766" s="209" t="s">
        <v>423</v>
      </c>
      <c r="E766" s="212">
        <v>4122</v>
      </c>
      <c r="F766" s="213" t="s">
        <v>442</v>
      </c>
      <c r="G766" s="231" t="s">
        <v>443</v>
      </c>
      <c r="H766" s="72" t="s">
        <v>47</v>
      </c>
      <c r="I766" s="223"/>
      <c r="J766" s="73"/>
      <c r="K766" s="73"/>
      <c r="L766" s="73"/>
      <c r="M766" s="74"/>
      <c r="N766" s="247"/>
      <c r="O766" s="306"/>
      <c r="P766" s="105"/>
      <c r="Q766" s="75"/>
      <c r="R766" s="75"/>
      <c r="S766" s="75"/>
      <c r="T766" s="75"/>
      <c r="U766" s="75"/>
      <c r="V766" s="75"/>
      <c r="W766" s="75"/>
      <c r="X766" s="75"/>
      <c r="Y766" s="76">
        <f>IF(ISNUMBER(VLOOKUP(Y768,P$7:W$7,MATCH(Y768,P$7:W$7))),VLOOKUP(Y768,P$7:W$7,MATCH(Y768,P$7:W$7)),IF(N770=0,"No Data",IF(Y768&gt;0,"&lt;100",0)))</f>
        <v>10000</v>
      </c>
      <c r="Z766" s="77">
        <f>IF(ISNUMBER(VLOOKUP(Z770,P$7:W$7,MATCH(Z770,P$7:W$7))),VLOOKUP(Z770,P$7:W$7,MATCH(Z770,P$7:W$7)),IF(N770=0,"No Data",IF(Z770&gt;0,"&lt;100",0)))</f>
        <v>10000</v>
      </c>
      <c r="AA766" s="106">
        <f>IF(ISNUMBER(Z766),Z766,0)</f>
        <v>10000</v>
      </c>
      <c r="AB766" s="75"/>
      <c r="AC766" s="75"/>
      <c r="AD766" s="75"/>
      <c r="AE766" s="75"/>
      <c r="AF766" s="75"/>
      <c r="AG766" s="75"/>
      <c r="AH766" s="75"/>
      <c r="AI766" s="75"/>
      <c r="AJ766" s="76">
        <f>IF(ISNUMBER(VLOOKUP(AJ768,AB$7:AH$7,MATCH(AJ768,AB$7:AH$7))),VLOOKUP(AJ768,AB$7:AH$7,MATCH(AJ768,AB$7:AH$7)),IF(N770=0,"No Data",IF(AJ768&gt;0,"&lt;50",0)))</f>
        <v>0</v>
      </c>
      <c r="AK766" s="77">
        <f>IF(ISNUMBER(VLOOKUP(AK770,AB$7:AH$7,MATCH(AK770,AB$7:AH$7))),VLOOKUP(AK770,AB$7:AH$7,MATCH(AK770,AB$7:AH$7)),IF(N770=0,"No Data",IF(AK770&gt;0,"&lt;50",0)))</f>
        <v>0</v>
      </c>
      <c r="AL766" s="106">
        <f>IF(ISNUMBER(AK766),AK766,0)</f>
        <v>0</v>
      </c>
      <c r="AM766" s="75"/>
      <c r="AN766" s="75"/>
      <c r="AO766" s="75"/>
      <c r="AP766" s="75"/>
      <c r="AQ766" s="75"/>
      <c r="AR766" s="75"/>
      <c r="AS766" s="75"/>
      <c r="AT766" s="75"/>
      <c r="AU766" s="75"/>
      <c r="AV766" s="75"/>
      <c r="AW766" s="76">
        <f>IF(ISNUMBER(VLOOKUP(AW768,AM$7:AU$7,MATCH(AW768,AM$7:AU$7))),VLOOKUP(AW768,AM$7:AU$7,MATCH(AW768,AM$7:AU$7)),IF(N770=0,"No Data",IF(AW768&gt;0,"&lt;10",0)))</f>
        <v>250</v>
      </c>
      <c r="AX766" s="77">
        <f>IF(ISNUMBER(VLOOKUP(AX770,AM$7:AU$7,MATCH(AX770,AM$7:AU$7))),VLOOKUP(AX770,AM$7:AU$7,MATCH(AX770,AM$7:AU$7)),IF(N770=0,"No Data",IF(AX770&gt;0,"&lt;10",0)))</f>
        <v>100</v>
      </c>
      <c r="AY766" s="106">
        <f>IF(ISNUMBER(AX766),AX766,0)</f>
        <v>100</v>
      </c>
      <c r="AZ766" s="79"/>
      <c r="BA766" s="80"/>
      <c r="BB766" s="71"/>
      <c r="BC766" s="95"/>
      <c r="BD766" s="41">
        <v>4</v>
      </c>
      <c r="BE766" s="52">
        <v>41</v>
      </c>
      <c r="BF766" s="103">
        <v>4122</v>
      </c>
      <c r="BG766" s="276" t="s">
        <v>47</v>
      </c>
    </row>
    <row r="767" spans="1:59" s="63" customFormat="1" ht="12.75" x14ac:dyDescent="0.2">
      <c r="A767" s="196">
        <v>4</v>
      </c>
      <c r="B767" s="197" t="s">
        <v>422</v>
      </c>
      <c r="C767" s="208">
        <v>41</v>
      </c>
      <c r="D767" s="209" t="s">
        <v>423</v>
      </c>
      <c r="E767" s="212">
        <v>4122</v>
      </c>
      <c r="F767" s="213" t="s">
        <v>442</v>
      </c>
      <c r="G767" s="231" t="s">
        <v>443</v>
      </c>
      <c r="H767" s="81" t="s">
        <v>48</v>
      </c>
      <c r="I767" s="223"/>
      <c r="J767" s="73"/>
      <c r="K767" s="73"/>
      <c r="L767" s="73"/>
      <c r="M767" s="74"/>
      <c r="N767" s="247"/>
      <c r="O767" s="306"/>
      <c r="P767" s="105"/>
      <c r="Q767" s="75"/>
      <c r="R767" s="75"/>
      <c r="S767" s="75"/>
      <c r="T767" s="75"/>
      <c r="U767" s="75"/>
      <c r="V767" s="75"/>
      <c r="W767" s="75"/>
      <c r="X767" s="75"/>
      <c r="Y767" s="82">
        <f>MIN(X771:X776)</f>
        <v>100</v>
      </c>
      <c r="Z767" s="83"/>
      <c r="AA767" s="83"/>
      <c r="AB767" s="75"/>
      <c r="AC767" s="75"/>
      <c r="AD767" s="75"/>
      <c r="AE767" s="75"/>
      <c r="AF767" s="75"/>
      <c r="AG767" s="75"/>
      <c r="AH767" s="75"/>
      <c r="AI767" s="75"/>
      <c r="AJ767" s="82">
        <f>MIN(AI771:AI776)</f>
        <v>0</v>
      </c>
      <c r="AK767" s="83"/>
      <c r="AL767" s="83"/>
      <c r="AM767" s="75"/>
      <c r="AN767" s="75"/>
      <c r="AO767" s="75"/>
      <c r="AP767" s="75"/>
      <c r="AQ767" s="75"/>
      <c r="AR767" s="75"/>
      <c r="AS767" s="75"/>
      <c r="AT767" s="75"/>
      <c r="AU767" s="75"/>
      <c r="AV767" s="75"/>
      <c r="AW767" s="82">
        <f>MIN(AV771:AV776)</f>
        <v>100</v>
      </c>
      <c r="AX767" s="83"/>
      <c r="AY767" s="83"/>
      <c r="AZ767" s="79"/>
      <c r="BA767" s="80"/>
      <c r="BB767" s="71"/>
      <c r="BC767" s="95"/>
      <c r="BD767" s="41">
        <v>4</v>
      </c>
      <c r="BE767" s="52">
        <v>41</v>
      </c>
      <c r="BF767" s="103">
        <v>4122</v>
      </c>
      <c r="BG767" s="278" t="s">
        <v>48</v>
      </c>
    </row>
    <row r="768" spans="1:59" s="63" customFormat="1" ht="12.75" x14ac:dyDescent="0.2">
      <c r="A768" s="196">
        <v>4</v>
      </c>
      <c r="B768" s="197" t="s">
        <v>422</v>
      </c>
      <c r="C768" s="208">
        <v>41</v>
      </c>
      <c r="D768" s="209" t="s">
        <v>423</v>
      </c>
      <c r="E768" s="212">
        <v>4122</v>
      </c>
      <c r="F768" s="213" t="s">
        <v>442</v>
      </c>
      <c r="G768" s="231" t="s">
        <v>443</v>
      </c>
      <c r="H768" s="81" t="s">
        <v>49</v>
      </c>
      <c r="I768" s="223"/>
      <c r="J768" s="73"/>
      <c r="K768" s="73"/>
      <c r="L768" s="73"/>
      <c r="M768" s="74"/>
      <c r="N768" s="247"/>
      <c r="O768" s="306"/>
      <c r="P768" s="105"/>
      <c r="Q768" s="75"/>
      <c r="R768" s="75"/>
      <c r="S768" s="75"/>
      <c r="T768" s="75"/>
      <c r="U768" s="75"/>
      <c r="V768" s="75"/>
      <c r="W768" s="75"/>
      <c r="X768" s="75"/>
      <c r="Y768" s="84">
        <f>IF(ISNUMBER(AVERAGE(X771:X776)),AVERAGE(X771:X776),0)</f>
        <v>17516.666666666668</v>
      </c>
      <c r="Z768" s="83"/>
      <c r="AA768" s="83"/>
      <c r="AB768" s="75"/>
      <c r="AC768" s="75"/>
      <c r="AD768" s="75"/>
      <c r="AE768" s="75"/>
      <c r="AF768" s="75"/>
      <c r="AG768" s="75"/>
      <c r="AH768" s="75"/>
      <c r="AI768" s="75"/>
      <c r="AJ768" s="84">
        <f>IF(ISNUMBER(AVERAGE(AI771:AI776)),AVERAGE(AI771:AI776),0)</f>
        <v>0</v>
      </c>
      <c r="AK768" s="83"/>
      <c r="AL768" s="83"/>
      <c r="AM768" s="75"/>
      <c r="AN768" s="75"/>
      <c r="AO768" s="75"/>
      <c r="AP768" s="75"/>
      <c r="AQ768" s="75"/>
      <c r="AR768" s="75"/>
      <c r="AS768" s="75"/>
      <c r="AT768" s="75"/>
      <c r="AU768" s="75"/>
      <c r="AV768" s="75"/>
      <c r="AW768" s="84">
        <f>IF(ISNUMBER(AVERAGE(AV771:AV776)),AVERAGE(AV771:AV776),0)</f>
        <v>250</v>
      </c>
      <c r="AX768" s="83"/>
      <c r="AY768" s="83"/>
      <c r="AZ768" s="79"/>
      <c r="BA768" s="80"/>
      <c r="BB768" s="71"/>
      <c r="BC768" s="95"/>
      <c r="BD768" s="41">
        <v>4</v>
      </c>
      <c r="BE768" s="52">
        <v>41</v>
      </c>
      <c r="BF768" s="103">
        <v>4122</v>
      </c>
      <c r="BG768" s="278" t="s">
        <v>49</v>
      </c>
    </row>
    <row r="769" spans="1:59" s="63" customFormat="1" ht="12.75" x14ac:dyDescent="0.2">
      <c r="A769" s="196">
        <v>4</v>
      </c>
      <c r="B769" s="197" t="s">
        <v>422</v>
      </c>
      <c r="C769" s="208">
        <v>41</v>
      </c>
      <c r="D769" s="209" t="s">
        <v>423</v>
      </c>
      <c r="E769" s="212">
        <v>4122</v>
      </c>
      <c r="F769" s="213" t="s">
        <v>442</v>
      </c>
      <c r="G769" s="231" t="s">
        <v>443</v>
      </c>
      <c r="H769" s="81" t="s">
        <v>50</v>
      </c>
      <c r="I769" s="223"/>
      <c r="J769" s="73"/>
      <c r="K769" s="73"/>
      <c r="L769" s="73"/>
      <c r="M769" s="74"/>
      <c r="N769" s="247"/>
      <c r="O769" s="306"/>
      <c r="P769" s="105"/>
      <c r="Q769" s="75"/>
      <c r="R769" s="75"/>
      <c r="S769" s="75"/>
      <c r="T769" s="75"/>
      <c r="U769" s="75"/>
      <c r="V769" s="75"/>
      <c r="W769" s="75"/>
      <c r="X769" s="75"/>
      <c r="Y769" s="84">
        <f>MAX(X771:X776)</f>
        <v>25000</v>
      </c>
      <c r="Z769" s="83"/>
      <c r="AA769" s="83"/>
      <c r="AB769" s="75"/>
      <c r="AC769" s="75"/>
      <c r="AD769" s="75"/>
      <c r="AE769" s="75"/>
      <c r="AF769" s="75"/>
      <c r="AG769" s="75"/>
      <c r="AH769" s="75"/>
      <c r="AI769" s="75"/>
      <c r="AJ769" s="84">
        <f>MAX(AI771:AI776)</f>
        <v>0</v>
      </c>
      <c r="AK769" s="83"/>
      <c r="AL769" s="83"/>
      <c r="AM769" s="75"/>
      <c r="AN769" s="75"/>
      <c r="AO769" s="75"/>
      <c r="AP769" s="75"/>
      <c r="AQ769" s="75"/>
      <c r="AR769" s="75"/>
      <c r="AS769" s="75"/>
      <c r="AT769" s="75"/>
      <c r="AU769" s="75"/>
      <c r="AV769" s="75"/>
      <c r="AW769" s="84">
        <f>MAX(AV771:AV776)</f>
        <v>1000</v>
      </c>
      <c r="AX769" s="83"/>
      <c r="AY769" s="83"/>
      <c r="AZ769" s="79"/>
      <c r="BA769" s="80"/>
      <c r="BB769" s="71"/>
      <c r="BC769" s="95"/>
      <c r="BD769" s="41">
        <v>4</v>
      </c>
      <c r="BE769" s="52">
        <v>41</v>
      </c>
      <c r="BF769" s="103">
        <v>4122</v>
      </c>
      <c r="BG769" s="278" t="s">
        <v>50</v>
      </c>
    </row>
    <row r="770" spans="1:59" s="63" customFormat="1" ht="12.75" x14ac:dyDescent="0.2">
      <c r="A770" s="196">
        <v>4</v>
      </c>
      <c r="B770" s="197" t="s">
        <v>422</v>
      </c>
      <c r="C770" s="208">
        <v>41</v>
      </c>
      <c r="D770" s="209" t="s">
        <v>423</v>
      </c>
      <c r="E770" s="212">
        <v>4122</v>
      </c>
      <c r="F770" s="213" t="s">
        <v>442</v>
      </c>
      <c r="G770" s="231" t="s">
        <v>443</v>
      </c>
      <c r="H770" s="85" t="s">
        <v>51</v>
      </c>
      <c r="I770" s="223"/>
      <c r="J770" s="73"/>
      <c r="K770" s="73"/>
      <c r="L770" s="73"/>
      <c r="M770" s="74"/>
      <c r="N770" s="248">
        <f>SUM(N771:N776)</f>
        <v>6</v>
      </c>
      <c r="O770" s="293">
        <f>SUM(O771:O776)</f>
        <v>0.99999999999999989</v>
      </c>
      <c r="P770" s="292"/>
      <c r="Q770" s="87"/>
      <c r="R770" s="87"/>
      <c r="S770" s="87"/>
      <c r="T770" s="87"/>
      <c r="U770" s="87"/>
      <c r="V770" s="87"/>
      <c r="W770" s="87"/>
      <c r="X770" s="87"/>
      <c r="Y770" s="88"/>
      <c r="Z770" s="119">
        <f>SUM(Z771:Z776)</f>
        <v>17516.666666666664</v>
      </c>
      <c r="AA770" s="120"/>
      <c r="AB770" s="111"/>
      <c r="AC770" s="111"/>
      <c r="AD770" s="111"/>
      <c r="AE770" s="111"/>
      <c r="AF770" s="111"/>
      <c r="AG770" s="111"/>
      <c r="AH770" s="111"/>
      <c r="AI770" s="111"/>
      <c r="AJ770" s="120"/>
      <c r="AK770" s="119">
        <f>SUM(AK771:AK776)</f>
        <v>0</v>
      </c>
      <c r="AL770" s="120"/>
      <c r="AM770" s="111"/>
      <c r="AN770" s="111"/>
      <c r="AO770" s="111"/>
      <c r="AP770" s="111"/>
      <c r="AQ770" s="111"/>
      <c r="AR770" s="111"/>
      <c r="AS770" s="111"/>
      <c r="AT770" s="111"/>
      <c r="AU770" s="111"/>
      <c r="AV770" s="111"/>
      <c r="AW770" s="120"/>
      <c r="AX770" s="119">
        <f>SUM(AX771:AX776)</f>
        <v>249.99999999999997</v>
      </c>
      <c r="AY770" s="88"/>
      <c r="AZ770" s="79"/>
      <c r="BA770" s="80"/>
      <c r="BB770" s="71"/>
      <c r="BC770" s="95"/>
      <c r="BD770" s="41">
        <v>4</v>
      </c>
      <c r="BE770" s="52">
        <v>41</v>
      </c>
      <c r="BF770" s="103">
        <v>4122</v>
      </c>
      <c r="BG770" s="279" t="s">
        <v>51</v>
      </c>
    </row>
    <row r="771" spans="1:59" s="63" customFormat="1" ht="12.75" x14ac:dyDescent="0.2">
      <c r="A771" s="196">
        <v>4</v>
      </c>
      <c r="B771" s="197" t="s">
        <v>422</v>
      </c>
      <c r="C771" s="208">
        <v>41</v>
      </c>
      <c r="D771" s="209" t="s">
        <v>423</v>
      </c>
      <c r="E771" s="212">
        <v>4122</v>
      </c>
      <c r="F771" s="213" t="s">
        <v>442</v>
      </c>
      <c r="G771" s="231" t="s">
        <v>443</v>
      </c>
      <c r="H771" s="89" t="s">
        <v>52</v>
      </c>
      <c r="I771" s="90" t="s">
        <v>166</v>
      </c>
      <c r="J771" s="90" t="s">
        <v>86</v>
      </c>
      <c r="K771" s="90" t="s">
        <v>73</v>
      </c>
      <c r="L771" s="90" t="s">
        <v>95</v>
      </c>
      <c r="M771" s="91"/>
      <c r="N771" s="312">
        <v>1</v>
      </c>
      <c r="O771" s="313">
        <f t="shared" ref="O771:O776" si="95">N771/N$770</f>
        <v>0.16666666666666666</v>
      </c>
      <c r="P771" s="104"/>
      <c r="Q771" s="92"/>
      <c r="R771" s="92"/>
      <c r="S771" s="92"/>
      <c r="T771" s="92"/>
      <c r="U771" s="92"/>
      <c r="V771" s="92"/>
      <c r="W771" s="92">
        <v>1</v>
      </c>
      <c r="X771" s="109">
        <f t="shared" ref="X771:X776" si="96">P771*P$7+Q771*Q$7+R771*R$7+S771*S$7+T771*T$7+U771*U$7+V771*V$7+W771*W$7</f>
        <v>25000</v>
      </c>
      <c r="Y771" s="83"/>
      <c r="Z771" s="110">
        <f t="shared" ref="Z771:Z776" si="97">X771*$O771</f>
        <v>4166.6666666666661</v>
      </c>
      <c r="AA771" s="111"/>
      <c r="AB771" s="92"/>
      <c r="AC771" s="92"/>
      <c r="AD771" s="92"/>
      <c r="AE771" s="92"/>
      <c r="AF771" s="92"/>
      <c r="AG771" s="92"/>
      <c r="AH771" s="92"/>
      <c r="AI771" s="109">
        <f t="shared" ref="AI771:AI776" si="98">AB771*AB$7+AC771*AC$7+AD771*AD$7+AE771*AE$7+AF771*AF$7+AG771*AG$7+AH771*AH$7</f>
        <v>0</v>
      </c>
      <c r="AJ771" s="83"/>
      <c r="AK771" s="110">
        <f t="shared" ref="AK771:AK776" si="99">AI771*$O771</f>
        <v>0</v>
      </c>
      <c r="AL771" s="111"/>
      <c r="AM771" s="92"/>
      <c r="AN771" s="92"/>
      <c r="AO771" s="92"/>
      <c r="AP771" s="92">
        <v>1</v>
      </c>
      <c r="AQ771" s="92"/>
      <c r="AR771" s="92"/>
      <c r="AS771" s="92"/>
      <c r="AT771" s="92"/>
      <c r="AU771" s="92"/>
      <c r="AV771" s="109">
        <f t="shared" ref="AV771:AV776" si="100">AM771*AM$7+AN771*AN$7+AO771*AO$7+AP771*AP$7+AQ771*AQ$7+AR771*AR$7+AS771*AS$7+AT771*AT$7+AU771*AU$7</f>
        <v>100</v>
      </c>
      <c r="AW771" s="75"/>
      <c r="AX771" s="110">
        <f t="shared" ref="AX771:AX776" si="101">AV771*$O771</f>
        <v>16.666666666666664</v>
      </c>
      <c r="AY771" s="111"/>
      <c r="AZ771" s="93"/>
      <c r="BA771" s="94" t="s">
        <v>105</v>
      </c>
      <c r="BB771" s="71"/>
      <c r="BC771" s="95"/>
      <c r="BD771" s="41">
        <v>4</v>
      </c>
      <c r="BE771" s="52">
        <v>41</v>
      </c>
      <c r="BF771" s="103">
        <v>4122</v>
      </c>
      <c r="BG771" s="280" t="s">
        <v>52</v>
      </c>
    </row>
    <row r="772" spans="1:59" s="63" customFormat="1" ht="24" x14ac:dyDescent="0.2">
      <c r="A772" s="196">
        <v>4</v>
      </c>
      <c r="B772" s="197" t="s">
        <v>422</v>
      </c>
      <c r="C772" s="208">
        <v>41</v>
      </c>
      <c r="D772" s="209" t="s">
        <v>423</v>
      </c>
      <c r="E772" s="212">
        <v>4122</v>
      </c>
      <c r="F772" s="213" t="s">
        <v>442</v>
      </c>
      <c r="G772" s="231" t="s">
        <v>443</v>
      </c>
      <c r="H772" s="89"/>
      <c r="I772" s="90" t="s">
        <v>444</v>
      </c>
      <c r="J772" s="90" t="s">
        <v>445</v>
      </c>
      <c r="K772" s="90" t="s">
        <v>73</v>
      </c>
      <c r="L772" s="90" t="s">
        <v>95</v>
      </c>
      <c r="M772" s="91"/>
      <c r="N772" s="312">
        <v>1</v>
      </c>
      <c r="O772" s="313">
        <f t="shared" si="95"/>
        <v>0.16666666666666666</v>
      </c>
      <c r="P772" s="104"/>
      <c r="Q772" s="92"/>
      <c r="R772" s="92"/>
      <c r="S772" s="92"/>
      <c r="T772" s="92"/>
      <c r="U772" s="92"/>
      <c r="V772" s="92"/>
      <c r="W772" s="92">
        <v>1</v>
      </c>
      <c r="X772" s="109">
        <f t="shared" si="96"/>
        <v>25000</v>
      </c>
      <c r="Y772" s="83"/>
      <c r="Z772" s="110">
        <f t="shared" si="97"/>
        <v>4166.6666666666661</v>
      </c>
      <c r="AA772" s="111"/>
      <c r="AB772" s="92"/>
      <c r="AC772" s="92"/>
      <c r="AD772" s="92"/>
      <c r="AE772" s="92"/>
      <c r="AF772" s="92"/>
      <c r="AG772" s="92"/>
      <c r="AH772" s="92"/>
      <c r="AI772" s="109">
        <f t="shared" si="98"/>
        <v>0</v>
      </c>
      <c r="AJ772" s="83"/>
      <c r="AK772" s="110">
        <f t="shared" si="99"/>
        <v>0</v>
      </c>
      <c r="AL772" s="111"/>
      <c r="AM772" s="92"/>
      <c r="AN772" s="92"/>
      <c r="AO772" s="92"/>
      <c r="AP772" s="92">
        <v>1</v>
      </c>
      <c r="AQ772" s="92"/>
      <c r="AR772" s="92"/>
      <c r="AS772" s="92"/>
      <c r="AT772" s="92"/>
      <c r="AU772" s="92"/>
      <c r="AV772" s="109">
        <f t="shared" si="100"/>
        <v>100</v>
      </c>
      <c r="AW772" s="75"/>
      <c r="AX772" s="110">
        <f t="shared" si="101"/>
        <v>16.666666666666664</v>
      </c>
      <c r="AY772" s="111"/>
      <c r="AZ772" s="93"/>
      <c r="BA772" s="94" t="s">
        <v>131</v>
      </c>
      <c r="BB772" s="71"/>
      <c r="BC772" s="95"/>
      <c r="BD772" s="41">
        <v>4</v>
      </c>
      <c r="BE772" s="52">
        <v>41</v>
      </c>
      <c r="BF772" s="103">
        <v>4122</v>
      </c>
      <c r="BG772" s="280" t="s">
        <v>52</v>
      </c>
    </row>
    <row r="773" spans="1:59" s="63" customFormat="1" ht="12.75" x14ac:dyDescent="0.2">
      <c r="A773" s="196">
        <v>4</v>
      </c>
      <c r="B773" s="197" t="s">
        <v>422</v>
      </c>
      <c r="C773" s="208">
        <v>41</v>
      </c>
      <c r="D773" s="209" t="s">
        <v>423</v>
      </c>
      <c r="E773" s="212">
        <v>4122</v>
      </c>
      <c r="F773" s="213" t="s">
        <v>442</v>
      </c>
      <c r="G773" s="231" t="s">
        <v>443</v>
      </c>
      <c r="H773" s="89"/>
      <c r="I773" s="90" t="s">
        <v>446</v>
      </c>
      <c r="J773" s="90" t="s">
        <v>447</v>
      </c>
      <c r="K773" s="90" t="s">
        <v>90</v>
      </c>
      <c r="L773" s="90" t="s">
        <v>448</v>
      </c>
      <c r="M773" s="91"/>
      <c r="N773" s="312">
        <v>1</v>
      </c>
      <c r="O773" s="313">
        <f t="shared" si="95"/>
        <v>0.16666666666666666</v>
      </c>
      <c r="P773" s="104"/>
      <c r="Q773" s="92"/>
      <c r="R773" s="92"/>
      <c r="S773" s="92"/>
      <c r="T773" s="92"/>
      <c r="U773" s="92">
        <v>1</v>
      </c>
      <c r="V773" s="92"/>
      <c r="W773" s="92"/>
      <c r="X773" s="109">
        <f t="shared" si="96"/>
        <v>5000</v>
      </c>
      <c r="Y773" s="83"/>
      <c r="Z773" s="110">
        <f t="shared" si="97"/>
        <v>833.33333333333326</v>
      </c>
      <c r="AA773" s="111"/>
      <c r="AB773" s="92"/>
      <c r="AC773" s="92"/>
      <c r="AD773" s="92"/>
      <c r="AE773" s="92"/>
      <c r="AF773" s="92"/>
      <c r="AG773" s="92"/>
      <c r="AH773" s="92"/>
      <c r="AI773" s="109">
        <f t="shared" si="98"/>
        <v>0</v>
      </c>
      <c r="AJ773" s="83"/>
      <c r="AK773" s="110">
        <f t="shared" si="99"/>
        <v>0</v>
      </c>
      <c r="AL773" s="111"/>
      <c r="AM773" s="92"/>
      <c r="AN773" s="92"/>
      <c r="AO773" s="92"/>
      <c r="AP773" s="92">
        <v>1</v>
      </c>
      <c r="AQ773" s="92"/>
      <c r="AR773" s="92"/>
      <c r="AS773" s="92"/>
      <c r="AT773" s="92"/>
      <c r="AU773" s="92"/>
      <c r="AV773" s="109">
        <f t="shared" si="100"/>
        <v>100</v>
      </c>
      <c r="AW773" s="75"/>
      <c r="AX773" s="110">
        <f t="shared" si="101"/>
        <v>16.666666666666664</v>
      </c>
      <c r="AY773" s="111"/>
      <c r="AZ773" s="93"/>
      <c r="BA773" s="94" t="s">
        <v>131</v>
      </c>
      <c r="BB773" s="71"/>
      <c r="BC773" s="95"/>
      <c r="BD773" s="41">
        <v>4</v>
      </c>
      <c r="BE773" s="52">
        <v>41</v>
      </c>
      <c r="BF773" s="103">
        <v>4122</v>
      </c>
      <c r="BG773" s="280" t="s">
        <v>52</v>
      </c>
    </row>
    <row r="774" spans="1:59" s="63" customFormat="1" ht="12.75" x14ac:dyDescent="0.2">
      <c r="A774" s="196">
        <v>4</v>
      </c>
      <c r="B774" s="197" t="s">
        <v>422</v>
      </c>
      <c r="C774" s="208">
        <v>41</v>
      </c>
      <c r="D774" s="209" t="s">
        <v>423</v>
      </c>
      <c r="E774" s="212">
        <v>4122</v>
      </c>
      <c r="F774" s="213" t="s">
        <v>442</v>
      </c>
      <c r="G774" s="231" t="s">
        <v>443</v>
      </c>
      <c r="H774" s="89"/>
      <c r="I774" s="90" t="s">
        <v>96</v>
      </c>
      <c r="J774" s="90"/>
      <c r="K774" s="90" t="s">
        <v>64</v>
      </c>
      <c r="L774" s="90" t="s">
        <v>232</v>
      </c>
      <c r="M774" s="91"/>
      <c r="N774" s="312">
        <v>1</v>
      </c>
      <c r="O774" s="313">
        <f t="shared" si="95"/>
        <v>0.16666666666666666</v>
      </c>
      <c r="P774" s="104">
        <v>1</v>
      </c>
      <c r="Q774" s="92"/>
      <c r="R774" s="92"/>
      <c r="S774" s="92"/>
      <c r="T774" s="92"/>
      <c r="U774" s="92"/>
      <c r="V774" s="92"/>
      <c r="W774" s="92"/>
      <c r="X774" s="109">
        <f t="shared" si="96"/>
        <v>100</v>
      </c>
      <c r="Y774" s="83"/>
      <c r="Z774" s="110">
        <f t="shared" si="97"/>
        <v>16.666666666666664</v>
      </c>
      <c r="AA774" s="111"/>
      <c r="AB774" s="92"/>
      <c r="AC774" s="92"/>
      <c r="AD774" s="92"/>
      <c r="AE774" s="92"/>
      <c r="AF774" s="92"/>
      <c r="AG774" s="92"/>
      <c r="AH774" s="92"/>
      <c r="AI774" s="109">
        <f t="shared" si="98"/>
        <v>0</v>
      </c>
      <c r="AJ774" s="83"/>
      <c r="AK774" s="110">
        <f t="shared" si="99"/>
        <v>0</v>
      </c>
      <c r="AL774" s="111"/>
      <c r="AM774" s="92"/>
      <c r="AN774" s="92"/>
      <c r="AO774" s="92"/>
      <c r="AP774" s="92"/>
      <c r="AQ774" s="92"/>
      <c r="AR774" s="92"/>
      <c r="AS774" s="92">
        <v>1</v>
      </c>
      <c r="AT774" s="92"/>
      <c r="AU774" s="92"/>
      <c r="AV774" s="109">
        <f t="shared" si="100"/>
        <v>1000</v>
      </c>
      <c r="AW774" s="75"/>
      <c r="AX774" s="110">
        <f t="shared" si="101"/>
        <v>166.66666666666666</v>
      </c>
      <c r="AY774" s="111"/>
      <c r="AZ774" s="93"/>
      <c r="BA774" s="94" t="s">
        <v>131</v>
      </c>
      <c r="BB774" s="71"/>
      <c r="BC774" s="95"/>
      <c r="BD774" s="41">
        <v>4</v>
      </c>
      <c r="BE774" s="52">
        <v>41</v>
      </c>
      <c r="BF774" s="103">
        <v>4122</v>
      </c>
      <c r="BG774" s="280" t="s">
        <v>52</v>
      </c>
    </row>
    <row r="775" spans="1:59" s="63" customFormat="1" ht="24" x14ac:dyDescent="0.2">
      <c r="A775" s="196">
        <v>4</v>
      </c>
      <c r="B775" s="197" t="s">
        <v>422</v>
      </c>
      <c r="C775" s="208">
        <v>41</v>
      </c>
      <c r="D775" s="209" t="s">
        <v>423</v>
      </c>
      <c r="E775" s="212">
        <v>4122</v>
      </c>
      <c r="F775" s="213" t="s">
        <v>442</v>
      </c>
      <c r="G775" s="231" t="s">
        <v>443</v>
      </c>
      <c r="H775" s="89"/>
      <c r="I775" s="90" t="s">
        <v>449</v>
      </c>
      <c r="J775" s="90" t="s">
        <v>450</v>
      </c>
      <c r="K775" s="90" t="s">
        <v>60</v>
      </c>
      <c r="L775" s="90"/>
      <c r="M775" s="91"/>
      <c r="N775" s="312">
        <v>1</v>
      </c>
      <c r="O775" s="313">
        <f t="shared" si="95"/>
        <v>0.16666666666666666</v>
      </c>
      <c r="P775" s="104"/>
      <c r="Q775" s="92"/>
      <c r="R775" s="92"/>
      <c r="S775" s="92"/>
      <c r="T775" s="92"/>
      <c r="U775" s="92"/>
      <c r="V775" s="92"/>
      <c r="W775" s="92">
        <v>1</v>
      </c>
      <c r="X775" s="109">
        <f t="shared" si="96"/>
        <v>25000</v>
      </c>
      <c r="Y775" s="83"/>
      <c r="Z775" s="110">
        <f t="shared" si="97"/>
        <v>4166.6666666666661</v>
      </c>
      <c r="AA775" s="111"/>
      <c r="AB775" s="92"/>
      <c r="AC775" s="92"/>
      <c r="AD775" s="92"/>
      <c r="AE775" s="92"/>
      <c r="AF775" s="92"/>
      <c r="AG775" s="92"/>
      <c r="AH775" s="92"/>
      <c r="AI775" s="109">
        <f t="shared" si="98"/>
        <v>0</v>
      </c>
      <c r="AJ775" s="83"/>
      <c r="AK775" s="110">
        <f t="shared" si="99"/>
        <v>0</v>
      </c>
      <c r="AL775" s="111"/>
      <c r="AM775" s="92"/>
      <c r="AN775" s="92"/>
      <c r="AO775" s="92"/>
      <c r="AP775" s="92">
        <v>1</v>
      </c>
      <c r="AQ775" s="92"/>
      <c r="AR775" s="92"/>
      <c r="AS775" s="92"/>
      <c r="AT775" s="92"/>
      <c r="AU775" s="92"/>
      <c r="AV775" s="109">
        <f t="shared" si="100"/>
        <v>100</v>
      </c>
      <c r="AW775" s="75"/>
      <c r="AX775" s="110">
        <f t="shared" si="101"/>
        <v>16.666666666666664</v>
      </c>
      <c r="AY775" s="111"/>
      <c r="AZ775" s="93"/>
      <c r="BA775" s="94" t="s">
        <v>131</v>
      </c>
      <c r="BB775" s="71"/>
      <c r="BC775" s="95"/>
      <c r="BD775" s="41">
        <v>4</v>
      </c>
      <c r="BE775" s="52">
        <v>41</v>
      </c>
      <c r="BF775" s="103">
        <v>4122</v>
      </c>
      <c r="BG775" s="280" t="s">
        <v>52</v>
      </c>
    </row>
    <row r="776" spans="1:59" s="63" customFormat="1" ht="24" x14ac:dyDescent="0.2">
      <c r="A776" s="196">
        <v>4</v>
      </c>
      <c r="B776" s="197" t="s">
        <v>422</v>
      </c>
      <c r="C776" s="208">
        <v>41</v>
      </c>
      <c r="D776" s="209" t="s">
        <v>423</v>
      </c>
      <c r="E776" s="212">
        <v>4122</v>
      </c>
      <c r="F776" s="213" t="s">
        <v>442</v>
      </c>
      <c r="G776" s="231" t="s">
        <v>443</v>
      </c>
      <c r="H776" s="89"/>
      <c r="I776" s="90" t="s">
        <v>451</v>
      </c>
      <c r="J776" s="90" t="s">
        <v>452</v>
      </c>
      <c r="K776" s="90" t="s">
        <v>129</v>
      </c>
      <c r="L776" s="90" t="s">
        <v>448</v>
      </c>
      <c r="M776" s="91"/>
      <c r="N776" s="312">
        <v>1</v>
      </c>
      <c r="O776" s="313">
        <f t="shared" si="95"/>
        <v>0.16666666666666666</v>
      </c>
      <c r="P776" s="104"/>
      <c r="Q776" s="92"/>
      <c r="R776" s="92"/>
      <c r="S776" s="92"/>
      <c r="T776" s="92"/>
      <c r="U776" s="92"/>
      <c r="V776" s="92"/>
      <c r="W776" s="92">
        <v>1</v>
      </c>
      <c r="X776" s="109">
        <f t="shared" si="96"/>
        <v>25000</v>
      </c>
      <c r="Y776" s="83"/>
      <c r="Z776" s="110">
        <f t="shared" si="97"/>
        <v>4166.6666666666661</v>
      </c>
      <c r="AA776" s="111"/>
      <c r="AB776" s="92"/>
      <c r="AC776" s="92"/>
      <c r="AD776" s="92"/>
      <c r="AE776" s="92"/>
      <c r="AF776" s="92"/>
      <c r="AG776" s="92"/>
      <c r="AH776" s="92"/>
      <c r="AI776" s="109">
        <f t="shared" si="98"/>
        <v>0</v>
      </c>
      <c r="AJ776" s="83"/>
      <c r="AK776" s="110">
        <f t="shared" si="99"/>
        <v>0</v>
      </c>
      <c r="AL776" s="111"/>
      <c r="AM776" s="92"/>
      <c r="AN776" s="92"/>
      <c r="AO776" s="92"/>
      <c r="AP776" s="92">
        <v>1</v>
      </c>
      <c r="AQ776" s="92"/>
      <c r="AR776" s="92"/>
      <c r="AS776" s="92"/>
      <c r="AT776" s="92"/>
      <c r="AU776" s="92"/>
      <c r="AV776" s="109">
        <f t="shared" si="100"/>
        <v>100</v>
      </c>
      <c r="AW776" s="75"/>
      <c r="AX776" s="110">
        <f t="shared" si="101"/>
        <v>16.666666666666664</v>
      </c>
      <c r="AY776" s="111"/>
      <c r="AZ776" s="93"/>
      <c r="BA776" s="94" t="s">
        <v>131</v>
      </c>
      <c r="BB776" s="71"/>
      <c r="BC776" s="95"/>
      <c r="BD776" s="41">
        <v>4</v>
      </c>
      <c r="BE776" s="52">
        <v>41</v>
      </c>
      <c r="BF776" s="103">
        <v>4122</v>
      </c>
      <c r="BG776" s="280" t="s">
        <v>52</v>
      </c>
    </row>
    <row r="777" spans="1:59" s="63" customFormat="1" ht="12.75" x14ac:dyDescent="0.2">
      <c r="A777" s="196">
        <v>4</v>
      </c>
      <c r="B777" s="197" t="s">
        <v>422</v>
      </c>
      <c r="C777" s="208">
        <v>41</v>
      </c>
      <c r="D777" s="209" t="s">
        <v>423</v>
      </c>
      <c r="E777" s="212">
        <v>4122</v>
      </c>
      <c r="F777" s="213" t="s">
        <v>442</v>
      </c>
      <c r="G777" s="231" t="s">
        <v>443</v>
      </c>
      <c r="H777" s="89"/>
      <c r="I777" s="90" t="s">
        <v>1170</v>
      </c>
      <c r="J777" s="90"/>
      <c r="K777" s="90"/>
      <c r="L777" s="90"/>
      <c r="M777" s="91"/>
      <c r="N777" s="247"/>
      <c r="O777" s="306"/>
      <c r="P777" s="104"/>
      <c r="Q777" s="92"/>
      <c r="R777" s="92"/>
      <c r="S777" s="92"/>
      <c r="T777" s="92"/>
      <c r="U777" s="92"/>
      <c r="V777" s="92"/>
      <c r="W777" s="92"/>
      <c r="X777" s="75"/>
      <c r="Y777" s="83"/>
      <c r="Z777" s="83"/>
      <c r="AA777" s="83"/>
      <c r="AB777" s="92"/>
      <c r="AC777" s="92"/>
      <c r="AD777" s="92"/>
      <c r="AE777" s="92"/>
      <c r="AF777" s="92"/>
      <c r="AG777" s="92"/>
      <c r="AH777" s="92"/>
      <c r="AI777" s="75"/>
      <c r="AJ777" s="83"/>
      <c r="AK777" s="83"/>
      <c r="AL777" s="83"/>
      <c r="AM777" s="92"/>
      <c r="AN777" s="92"/>
      <c r="AO777" s="92"/>
      <c r="AP777" s="92"/>
      <c r="AQ777" s="92"/>
      <c r="AR777" s="92"/>
      <c r="AS777" s="92"/>
      <c r="AT777" s="92"/>
      <c r="AU777" s="92"/>
      <c r="AV777" s="75"/>
      <c r="AW777" s="75"/>
      <c r="AX777" s="83"/>
      <c r="AY777" s="83"/>
      <c r="AZ777" s="93"/>
      <c r="BA777" s="94"/>
      <c r="BB777" s="71"/>
      <c r="BC777" s="95"/>
      <c r="BD777" s="41">
        <v>4</v>
      </c>
      <c r="BE777" s="52">
        <v>41</v>
      </c>
      <c r="BF777" s="103">
        <v>4122</v>
      </c>
      <c r="BG777" s="280" t="s">
        <v>52</v>
      </c>
    </row>
    <row r="778" spans="1:59" s="63" customFormat="1" ht="12.75" x14ac:dyDescent="0.2">
      <c r="A778" s="196">
        <v>4</v>
      </c>
      <c r="B778" s="197" t="s">
        <v>422</v>
      </c>
      <c r="C778" s="208">
        <v>41</v>
      </c>
      <c r="D778" s="209" t="s">
        <v>423</v>
      </c>
      <c r="E778" s="212">
        <v>4122</v>
      </c>
      <c r="F778" s="213" t="s">
        <v>442</v>
      </c>
      <c r="G778" s="231" t="s">
        <v>443</v>
      </c>
      <c r="H778" s="65"/>
      <c r="I778" s="222"/>
      <c r="J778" s="66"/>
      <c r="K778" s="66"/>
      <c r="L778" s="66"/>
      <c r="M778" s="64"/>
      <c r="N778" s="304"/>
      <c r="O778" s="305"/>
      <c r="P778" s="127"/>
      <c r="Q778" s="67"/>
      <c r="R778" s="67"/>
      <c r="S778" s="67"/>
      <c r="T778" s="67"/>
      <c r="U778" s="67"/>
      <c r="V778" s="67"/>
      <c r="W778" s="67"/>
      <c r="X778" s="67"/>
      <c r="Y778" s="68"/>
      <c r="Z778" s="68"/>
      <c r="AA778" s="68"/>
      <c r="AB778" s="67"/>
      <c r="AC778" s="67"/>
      <c r="AD778" s="67"/>
      <c r="AE778" s="67"/>
      <c r="AF778" s="67"/>
      <c r="AG778" s="67"/>
      <c r="AH778" s="67"/>
      <c r="AI778" s="67"/>
      <c r="AJ778" s="68"/>
      <c r="AK778" s="68"/>
      <c r="AL778" s="68"/>
      <c r="AM778" s="67"/>
      <c r="AN778" s="67"/>
      <c r="AO778" s="67"/>
      <c r="AP778" s="67"/>
      <c r="AQ778" s="67"/>
      <c r="AR778" s="67"/>
      <c r="AS778" s="67"/>
      <c r="AT778" s="67"/>
      <c r="AU778" s="67"/>
      <c r="AV778" s="67"/>
      <c r="AW778" s="67"/>
      <c r="AX778" s="68"/>
      <c r="AY778" s="68"/>
      <c r="AZ778" s="69"/>
      <c r="BA778" s="70"/>
      <c r="BB778" s="71"/>
      <c r="BC778" s="95"/>
      <c r="BD778" s="41">
        <v>4</v>
      </c>
      <c r="BE778" s="52">
        <v>41</v>
      </c>
      <c r="BF778" s="103">
        <v>4122</v>
      </c>
      <c r="BG778" s="275"/>
    </row>
    <row r="779" spans="1:59" s="63" customFormat="1" ht="12.75" x14ac:dyDescent="0.2">
      <c r="A779" s="196">
        <v>4</v>
      </c>
      <c r="B779" s="197" t="s">
        <v>422</v>
      </c>
      <c r="C779" s="208">
        <v>41</v>
      </c>
      <c r="D779" s="209" t="s">
        <v>423</v>
      </c>
      <c r="E779" s="212">
        <v>4122</v>
      </c>
      <c r="F779" s="213" t="s">
        <v>442</v>
      </c>
      <c r="G779" s="232"/>
      <c r="H779" s="97"/>
      <c r="I779" s="224"/>
      <c r="J779" s="98"/>
      <c r="K779" s="98"/>
      <c r="L779" s="98"/>
      <c r="M779" s="96"/>
      <c r="N779" s="307"/>
      <c r="O779" s="246"/>
      <c r="P779" s="124"/>
      <c r="Q779" s="99"/>
      <c r="R779" s="99"/>
      <c r="S779" s="99"/>
      <c r="T779" s="99"/>
      <c r="U779" s="99"/>
      <c r="V779" s="99"/>
      <c r="W779" s="99"/>
      <c r="X779" s="99"/>
      <c r="Y779" s="100"/>
      <c r="Z779" s="100"/>
      <c r="AA779" s="100"/>
      <c r="AB779" s="99"/>
      <c r="AC779" s="99"/>
      <c r="AD779" s="99"/>
      <c r="AE779" s="99"/>
      <c r="AF779" s="99"/>
      <c r="AG779" s="99"/>
      <c r="AH779" s="99"/>
      <c r="AI779" s="99"/>
      <c r="AJ779" s="100"/>
      <c r="AK779" s="100"/>
      <c r="AL779" s="100"/>
      <c r="AM779" s="99"/>
      <c r="AN779" s="99"/>
      <c r="AO779" s="99"/>
      <c r="AP779" s="99"/>
      <c r="AQ779" s="99"/>
      <c r="AR779" s="99"/>
      <c r="AS779" s="99"/>
      <c r="AT779" s="99"/>
      <c r="AU779" s="99"/>
      <c r="AV779" s="99"/>
      <c r="AW779" s="99"/>
      <c r="AX779" s="100"/>
      <c r="AY779" s="100"/>
      <c r="AZ779" s="101"/>
      <c r="BA779" s="102"/>
      <c r="BB779" s="95"/>
      <c r="BC779" s="95"/>
      <c r="BD779" s="41">
        <v>4</v>
      </c>
      <c r="BE779" s="52">
        <v>41</v>
      </c>
      <c r="BF779" s="103">
        <v>4122</v>
      </c>
      <c r="BG779" s="277"/>
    </row>
    <row r="780" spans="1:59" s="63" customFormat="1" ht="12.75" x14ac:dyDescent="0.2">
      <c r="A780" s="196">
        <v>4</v>
      </c>
      <c r="B780" s="197" t="s">
        <v>422</v>
      </c>
      <c r="C780" s="208">
        <v>41</v>
      </c>
      <c r="D780" s="209" t="s">
        <v>423</v>
      </c>
      <c r="E780" s="210">
        <v>4131</v>
      </c>
      <c r="F780" s="211" t="s">
        <v>453</v>
      </c>
      <c r="G780" s="230"/>
      <c r="H780" s="56"/>
      <c r="I780" s="221"/>
      <c r="J780" s="57"/>
      <c r="K780" s="57"/>
      <c r="L780" s="57"/>
      <c r="M780" s="55"/>
      <c r="N780" s="303"/>
      <c r="O780" s="245"/>
      <c r="P780" s="122"/>
      <c r="Q780" s="122"/>
      <c r="R780" s="122"/>
      <c r="S780" s="122"/>
      <c r="T780" s="122"/>
      <c r="U780" s="122"/>
      <c r="V780" s="122"/>
      <c r="W780" s="122"/>
      <c r="X780" s="122"/>
      <c r="Y780" s="59"/>
      <c r="Z780" s="123"/>
      <c r="AA780" s="123"/>
      <c r="AB780" s="122"/>
      <c r="AC780" s="122"/>
      <c r="AD780" s="122"/>
      <c r="AE780" s="122"/>
      <c r="AF780" s="122"/>
      <c r="AG780" s="122"/>
      <c r="AH780" s="122"/>
      <c r="AI780" s="122"/>
      <c r="AJ780" s="59"/>
      <c r="AK780" s="123"/>
      <c r="AL780" s="123"/>
      <c r="AM780" s="122"/>
      <c r="AN780" s="122"/>
      <c r="AO780" s="122"/>
      <c r="AP780" s="122"/>
      <c r="AQ780" s="122"/>
      <c r="AR780" s="122"/>
      <c r="AS780" s="122"/>
      <c r="AT780" s="122"/>
      <c r="AU780" s="122"/>
      <c r="AV780" s="122"/>
      <c r="AW780" s="58"/>
      <c r="AX780" s="123"/>
      <c r="AY780" s="59"/>
      <c r="AZ780" s="60"/>
      <c r="BA780" s="61"/>
      <c r="BB780" s="54"/>
      <c r="BC780" s="54"/>
      <c r="BD780" s="41">
        <v>4</v>
      </c>
      <c r="BE780" s="52">
        <v>41</v>
      </c>
      <c r="BF780" s="62">
        <v>4131</v>
      </c>
      <c r="BG780" s="274"/>
    </row>
    <row r="781" spans="1:59" s="63" customFormat="1" ht="12.75" x14ac:dyDescent="0.2">
      <c r="A781" s="196">
        <v>4</v>
      </c>
      <c r="B781" s="197" t="s">
        <v>422</v>
      </c>
      <c r="C781" s="208">
        <v>41</v>
      </c>
      <c r="D781" s="209" t="s">
        <v>423</v>
      </c>
      <c r="E781" s="210">
        <v>4131</v>
      </c>
      <c r="F781" s="211" t="s">
        <v>453</v>
      </c>
      <c r="G781" s="230"/>
      <c r="H781" s="56"/>
      <c r="I781" s="221"/>
      <c r="J781" s="57"/>
      <c r="K781" s="57"/>
      <c r="L781" s="57"/>
      <c r="M781" s="55"/>
      <c r="N781" s="303"/>
      <c r="O781" s="245"/>
      <c r="P781" s="122"/>
      <c r="Q781" s="58"/>
      <c r="R781" s="58"/>
      <c r="S781" s="58"/>
      <c r="T781" s="58"/>
      <c r="U781" s="58"/>
      <c r="V781" s="58"/>
      <c r="W781" s="58"/>
      <c r="X781" s="58"/>
      <c r="Y781" s="59"/>
      <c r="Z781" s="59"/>
      <c r="AA781" s="59"/>
      <c r="AB781" s="58"/>
      <c r="AC781" s="58"/>
      <c r="AD781" s="58"/>
      <c r="AE781" s="58"/>
      <c r="AF781" s="58"/>
      <c r="AG781" s="58"/>
      <c r="AH781" s="58"/>
      <c r="AI781" s="58"/>
      <c r="AJ781" s="59"/>
      <c r="AK781" s="59"/>
      <c r="AL781" s="59"/>
      <c r="AM781" s="58"/>
      <c r="AN781" s="58"/>
      <c r="AO781" s="58"/>
      <c r="AP781" s="58"/>
      <c r="AQ781" s="58"/>
      <c r="AR781" s="58"/>
      <c r="AS781" s="58"/>
      <c r="AT781" s="58"/>
      <c r="AU781" s="58"/>
      <c r="AV781" s="58"/>
      <c r="AW781" s="58"/>
      <c r="AX781" s="59"/>
      <c r="AY781" s="59"/>
      <c r="AZ781" s="60"/>
      <c r="BA781" s="61"/>
      <c r="BB781" s="54"/>
      <c r="BC781" s="54"/>
      <c r="BD781" s="41">
        <v>4</v>
      </c>
      <c r="BE781" s="52">
        <v>41</v>
      </c>
      <c r="BF781" s="62">
        <v>4131</v>
      </c>
      <c r="BG781" s="274"/>
    </row>
    <row r="782" spans="1:59" s="63" customFormat="1" ht="12.75" x14ac:dyDescent="0.2">
      <c r="A782" s="196">
        <v>4</v>
      </c>
      <c r="B782" s="197" t="s">
        <v>422</v>
      </c>
      <c r="C782" s="208">
        <v>41</v>
      </c>
      <c r="D782" s="209" t="s">
        <v>423</v>
      </c>
      <c r="E782" s="210">
        <v>4131</v>
      </c>
      <c r="F782" s="211" t="s">
        <v>453</v>
      </c>
      <c r="G782" s="231" t="s">
        <v>1194</v>
      </c>
      <c r="H782" s="65"/>
      <c r="I782" s="222"/>
      <c r="J782" s="66"/>
      <c r="K782" s="66"/>
      <c r="L782" s="66"/>
      <c r="M782" s="64"/>
      <c r="N782" s="308"/>
      <c r="O782" s="309"/>
      <c r="P782" s="127"/>
      <c r="Q782" s="67"/>
      <c r="R782" s="67"/>
      <c r="S782" s="67"/>
      <c r="T782" s="67"/>
      <c r="U782" s="67"/>
      <c r="V782" s="67"/>
      <c r="W782" s="67"/>
      <c r="X782" s="67"/>
      <c r="Y782" s="68"/>
      <c r="Z782" s="68"/>
      <c r="AA782" s="68"/>
      <c r="AB782" s="67"/>
      <c r="AC782" s="67"/>
      <c r="AD782" s="67"/>
      <c r="AE782" s="67"/>
      <c r="AF782" s="67"/>
      <c r="AG782" s="67"/>
      <c r="AH782" s="67"/>
      <c r="AI782" s="67"/>
      <c r="AJ782" s="68"/>
      <c r="AK782" s="68"/>
      <c r="AL782" s="68"/>
      <c r="AM782" s="67"/>
      <c r="AN782" s="67"/>
      <c r="AO782" s="67"/>
      <c r="AP782" s="67"/>
      <c r="AQ782" s="67"/>
      <c r="AR782" s="67"/>
      <c r="AS782" s="67"/>
      <c r="AT782" s="67"/>
      <c r="AU782" s="67"/>
      <c r="AV782" s="67"/>
      <c r="AW782" s="67"/>
      <c r="AX782" s="68"/>
      <c r="AY782" s="68"/>
      <c r="AZ782" s="69"/>
      <c r="BA782" s="70"/>
      <c r="BB782" s="71"/>
      <c r="BC782" s="54"/>
      <c r="BD782" s="41">
        <v>4</v>
      </c>
      <c r="BE782" s="52">
        <v>41</v>
      </c>
      <c r="BF782" s="62">
        <v>4131</v>
      </c>
      <c r="BG782" s="275"/>
    </row>
    <row r="783" spans="1:59" s="63" customFormat="1" ht="12.75" x14ac:dyDescent="0.2">
      <c r="A783" s="196">
        <v>4</v>
      </c>
      <c r="B783" s="197" t="s">
        <v>422</v>
      </c>
      <c r="C783" s="208">
        <v>41</v>
      </c>
      <c r="D783" s="209" t="s">
        <v>423</v>
      </c>
      <c r="E783" s="210">
        <v>4131</v>
      </c>
      <c r="F783" s="211" t="s">
        <v>453</v>
      </c>
      <c r="G783" s="231" t="s">
        <v>1194</v>
      </c>
      <c r="H783" s="72" t="s">
        <v>47</v>
      </c>
      <c r="I783" s="223"/>
      <c r="J783" s="73"/>
      <c r="K783" s="73"/>
      <c r="L783" s="73"/>
      <c r="M783" s="74"/>
      <c r="N783" s="247"/>
      <c r="O783" s="306"/>
      <c r="P783" s="105"/>
      <c r="Q783" s="75"/>
      <c r="R783" s="75"/>
      <c r="S783" s="75"/>
      <c r="T783" s="75"/>
      <c r="U783" s="75"/>
      <c r="V783" s="75"/>
      <c r="W783" s="75"/>
      <c r="X783" s="75"/>
      <c r="Y783" s="76">
        <f>IF(ISNUMBER(VLOOKUP(Y785,P$7:W$7,MATCH(Y785,P$7:W$7))),VLOOKUP(Y785,P$7:W$7,MATCH(Y785,P$7:W$7)),IF(N787=0,"No Data",IF(Y785&gt;0,"&lt;100",0)))</f>
        <v>10000</v>
      </c>
      <c r="Z783" s="77">
        <f>IF(ISNUMBER(VLOOKUP(Z787,P$7:W$7,MATCH(Z787,P$7:W$7))),VLOOKUP(Z787,P$7:W$7,MATCH(Z787,P$7:W$7)),IF(N787=0,"No Data",IF(Z787&gt;0,"&lt;100",0)))</f>
        <v>10000</v>
      </c>
      <c r="AA783" s="106">
        <f>IF(ISNUMBER(Z783),Z783,0)</f>
        <v>10000</v>
      </c>
      <c r="AB783" s="75"/>
      <c r="AC783" s="75"/>
      <c r="AD783" s="75"/>
      <c r="AE783" s="75"/>
      <c r="AF783" s="75"/>
      <c r="AG783" s="75"/>
      <c r="AH783" s="75"/>
      <c r="AI783" s="75"/>
      <c r="AJ783" s="76">
        <f>IF(ISNUMBER(VLOOKUP(AJ785,AB$7:AH$7,MATCH(AJ785,AB$7:AH$7))),VLOOKUP(AJ785,AB$7:AH$7,MATCH(AJ785,AB$7:AH$7)),IF(N787=0,"No Data",IF(AJ785&gt;0,"&lt;50",0)))</f>
        <v>0</v>
      </c>
      <c r="AK783" s="77">
        <f>IF(ISNUMBER(VLOOKUP(AK787,AB$7:AH$7,MATCH(AK787,AB$7:AH$7))),VLOOKUP(AK787,AB$7:AH$7,MATCH(AK787,AB$7:AH$7)),IF(N787=0,"No Data",IF(AK787&gt;0,"&lt;50",0)))</f>
        <v>0</v>
      </c>
      <c r="AL783" s="106">
        <f>IF(ISNUMBER(AK783),AK783,0)</f>
        <v>0</v>
      </c>
      <c r="AM783" s="75"/>
      <c r="AN783" s="75"/>
      <c r="AO783" s="75"/>
      <c r="AP783" s="75"/>
      <c r="AQ783" s="75"/>
      <c r="AR783" s="75"/>
      <c r="AS783" s="75"/>
      <c r="AT783" s="75"/>
      <c r="AU783" s="75"/>
      <c r="AV783" s="75"/>
      <c r="AW783" s="76">
        <f>IF(ISNUMBER(VLOOKUP(AW785,AM$7:AU$7,MATCH(AW785,AM$7:AU$7))),VLOOKUP(AW785,AM$7:AU$7,MATCH(AW785,AM$7:AU$7)),IF(N787=0,"No Data",IF(AW785&gt;0,"&lt;10",0)))</f>
        <v>100</v>
      </c>
      <c r="AX783" s="77">
        <f>IF(ISNUMBER(VLOOKUP(AX787,AM$7:AU$7,MATCH(AX787,AM$7:AU$7))),VLOOKUP(AX787,AM$7:AU$7,MATCH(AX787,AM$7:AU$7)),IF(N787=0,"No Data",IF(AX787&gt;0,"&lt;10",0)))</f>
        <v>100</v>
      </c>
      <c r="AY783" s="106">
        <f>IF(ISNUMBER(AX783),AX783,0)</f>
        <v>100</v>
      </c>
      <c r="AZ783" s="79"/>
      <c r="BA783" s="80"/>
      <c r="BB783" s="71"/>
      <c r="BC783" s="54"/>
      <c r="BD783" s="41">
        <v>4</v>
      </c>
      <c r="BE783" s="52">
        <v>41</v>
      </c>
      <c r="BF783" s="62">
        <v>4131</v>
      </c>
      <c r="BG783" s="276" t="s">
        <v>47</v>
      </c>
    </row>
    <row r="784" spans="1:59" s="63" customFormat="1" ht="12.75" x14ac:dyDescent="0.2">
      <c r="A784" s="196">
        <v>4</v>
      </c>
      <c r="B784" s="197" t="s">
        <v>422</v>
      </c>
      <c r="C784" s="208">
        <v>41</v>
      </c>
      <c r="D784" s="209" t="s">
        <v>423</v>
      </c>
      <c r="E784" s="210">
        <v>4131</v>
      </c>
      <c r="F784" s="211" t="s">
        <v>453</v>
      </c>
      <c r="G784" s="231" t="s">
        <v>1194</v>
      </c>
      <c r="H784" s="81" t="s">
        <v>48</v>
      </c>
      <c r="I784" s="223"/>
      <c r="J784" s="73"/>
      <c r="K784" s="73"/>
      <c r="L784" s="73"/>
      <c r="M784" s="74"/>
      <c r="N784" s="247"/>
      <c r="O784" s="306"/>
      <c r="P784" s="105"/>
      <c r="Q784" s="75"/>
      <c r="R784" s="75"/>
      <c r="S784" s="75"/>
      <c r="T784" s="75"/>
      <c r="U784" s="75"/>
      <c r="V784" s="75"/>
      <c r="W784" s="75"/>
      <c r="X784" s="75"/>
      <c r="Y784" s="82">
        <f>MIN(X788:X799)</f>
        <v>0</v>
      </c>
      <c r="Z784" s="83"/>
      <c r="AA784" s="83"/>
      <c r="AB784" s="75"/>
      <c r="AC784" s="75"/>
      <c r="AD784" s="75"/>
      <c r="AE784" s="75"/>
      <c r="AF784" s="75"/>
      <c r="AG784" s="75"/>
      <c r="AH784" s="75"/>
      <c r="AI784" s="75"/>
      <c r="AJ784" s="82">
        <f>MIN(AI788:AI799)</f>
        <v>0</v>
      </c>
      <c r="AK784" s="83"/>
      <c r="AL784" s="83"/>
      <c r="AM784" s="75"/>
      <c r="AN784" s="75"/>
      <c r="AO784" s="75"/>
      <c r="AP784" s="75"/>
      <c r="AQ784" s="75"/>
      <c r="AR784" s="75"/>
      <c r="AS784" s="75"/>
      <c r="AT784" s="75"/>
      <c r="AU784" s="75"/>
      <c r="AV784" s="75"/>
      <c r="AW784" s="82">
        <f>MIN(AV788:AV799)</f>
        <v>50</v>
      </c>
      <c r="AX784" s="83"/>
      <c r="AY784" s="83"/>
      <c r="AZ784" s="79"/>
      <c r="BA784" s="80"/>
      <c r="BB784" s="71"/>
      <c r="BC784" s="54"/>
      <c r="BD784" s="41">
        <v>4</v>
      </c>
      <c r="BE784" s="52">
        <v>41</v>
      </c>
      <c r="BF784" s="62">
        <v>4131</v>
      </c>
      <c r="BG784" s="278" t="s">
        <v>48</v>
      </c>
    </row>
    <row r="785" spans="1:59" s="63" customFormat="1" ht="12.75" x14ac:dyDescent="0.2">
      <c r="A785" s="196">
        <v>4</v>
      </c>
      <c r="B785" s="197" t="s">
        <v>422</v>
      </c>
      <c r="C785" s="208">
        <v>41</v>
      </c>
      <c r="D785" s="209" t="s">
        <v>423</v>
      </c>
      <c r="E785" s="210">
        <v>4131</v>
      </c>
      <c r="F785" s="211" t="s">
        <v>453</v>
      </c>
      <c r="G785" s="231" t="s">
        <v>1194</v>
      </c>
      <c r="H785" s="81" t="s">
        <v>49</v>
      </c>
      <c r="I785" s="223"/>
      <c r="J785" s="73"/>
      <c r="K785" s="73"/>
      <c r="L785" s="73"/>
      <c r="M785" s="74"/>
      <c r="N785" s="247"/>
      <c r="O785" s="306"/>
      <c r="P785" s="105"/>
      <c r="Q785" s="75"/>
      <c r="R785" s="75"/>
      <c r="S785" s="75"/>
      <c r="T785" s="75"/>
      <c r="U785" s="75"/>
      <c r="V785" s="75"/>
      <c r="W785" s="75"/>
      <c r="X785" s="75"/>
      <c r="Y785" s="84">
        <f>IF(ISNUMBER(AVERAGE(X788:X799)),AVERAGE(X788:X799),0)</f>
        <v>16675</v>
      </c>
      <c r="Z785" s="83"/>
      <c r="AA785" s="83"/>
      <c r="AB785" s="75"/>
      <c r="AC785" s="75"/>
      <c r="AD785" s="75"/>
      <c r="AE785" s="75"/>
      <c r="AF785" s="75"/>
      <c r="AG785" s="75"/>
      <c r="AH785" s="75"/>
      <c r="AI785" s="75"/>
      <c r="AJ785" s="84">
        <f>IF(ISNUMBER(AVERAGE(AI788:AI799)),AVERAGE(AI788:AI799),0)</f>
        <v>0</v>
      </c>
      <c r="AK785" s="83"/>
      <c r="AL785" s="83"/>
      <c r="AM785" s="75"/>
      <c r="AN785" s="75"/>
      <c r="AO785" s="75"/>
      <c r="AP785" s="75"/>
      <c r="AQ785" s="75"/>
      <c r="AR785" s="75"/>
      <c r="AS785" s="75"/>
      <c r="AT785" s="75"/>
      <c r="AU785" s="75"/>
      <c r="AV785" s="75"/>
      <c r="AW785" s="84">
        <f>IF(ISNUMBER(AVERAGE(AV788:AV799)),AVERAGE(AV788:AV799),0)</f>
        <v>241.66666666666666</v>
      </c>
      <c r="AX785" s="83"/>
      <c r="AY785" s="83"/>
      <c r="AZ785" s="79"/>
      <c r="BA785" s="80"/>
      <c r="BB785" s="71"/>
      <c r="BC785" s="54"/>
      <c r="BD785" s="41">
        <v>4</v>
      </c>
      <c r="BE785" s="52">
        <v>41</v>
      </c>
      <c r="BF785" s="62">
        <v>4131</v>
      </c>
      <c r="BG785" s="278" t="s">
        <v>49</v>
      </c>
    </row>
    <row r="786" spans="1:59" s="63" customFormat="1" ht="12.75" x14ac:dyDescent="0.2">
      <c r="A786" s="196">
        <v>4</v>
      </c>
      <c r="B786" s="197" t="s">
        <v>422</v>
      </c>
      <c r="C786" s="208">
        <v>41</v>
      </c>
      <c r="D786" s="209" t="s">
        <v>423</v>
      </c>
      <c r="E786" s="210">
        <v>4131</v>
      </c>
      <c r="F786" s="211" t="s">
        <v>453</v>
      </c>
      <c r="G786" s="231" t="s">
        <v>1194</v>
      </c>
      <c r="H786" s="81" t="s">
        <v>50</v>
      </c>
      <c r="I786" s="223"/>
      <c r="J786" s="73"/>
      <c r="K786" s="73"/>
      <c r="L786" s="73"/>
      <c r="M786" s="74"/>
      <c r="N786" s="247"/>
      <c r="O786" s="306"/>
      <c r="P786" s="105"/>
      <c r="Q786" s="75"/>
      <c r="R786" s="75"/>
      <c r="S786" s="75"/>
      <c r="T786" s="75"/>
      <c r="U786" s="75"/>
      <c r="V786" s="75"/>
      <c r="W786" s="75"/>
      <c r="X786" s="75"/>
      <c r="Y786" s="84">
        <f>MAX(X788:X799)</f>
        <v>25000</v>
      </c>
      <c r="Z786" s="83"/>
      <c r="AA786" s="83"/>
      <c r="AB786" s="75"/>
      <c r="AC786" s="75"/>
      <c r="AD786" s="75"/>
      <c r="AE786" s="75"/>
      <c r="AF786" s="75"/>
      <c r="AG786" s="75"/>
      <c r="AH786" s="75"/>
      <c r="AI786" s="75"/>
      <c r="AJ786" s="84">
        <f>MAX(AI788:AI799)</f>
        <v>0</v>
      </c>
      <c r="AK786" s="83"/>
      <c r="AL786" s="83"/>
      <c r="AM786" s="75"/>
      <c r="AN786" s="75"/>
      <c r="AO786" s="75"/>
      <c r="AP786" s="75"/>
      <c r="AQ786" s="75"/>
      <c r="AR786" s="75"/>
      <c r="AS786" s="75"/>
      <c r="AT786" s="75"/>
      <c r="AU786" s="75"/>
      <c r="AV786" s="75"/>
      <c r="AW786" s="84">
        <f>MAX(AV788:AV799)</f>
        <v>1000</v>
      </c>
      <c r="AX786" s="83"/>
      <c r="AY786" s="83"/>
      <c r="AZ786" s="79"/>
      <c r="BA786" s="80"/>
      <c r="BB786" s="71"/>
      <c r="BC786" s="54"/>
      <c r="BD786" s="41">
        <v>4</v>
      </c>
      <c r="BE786" s="52">
        <v>41</v>
      </c>
      <c r="BF786" s="62">
        <v>4131</v>
      </c>
      <c r="BG786" s="278" t="s">
        <v>50</v>
      </c>
    </row>
    <row r="787" spans="1:59" s="63" customFormat="1" ht="12.75" x14ac:dyDescent="0.2">
      <c r="A787" s="196">
        <v>4</v>
      </c>
      <c r="B787" s="197" t="s">
        <v>422</v>
      </c>
      <c r="C787" s="208">
        <v>41</v>
      </c>
      <c r="D787" s="209" t="s">
        <v>423</v>
      </c>
      <c r="E787" s="210">
        <v>4131</v>
      </c>
      <c r="F787" s="211" t="s">
        <v>453</v>
      </c>
      <c r="G787" s="231" t="s">
        <v>1194</v>
      </c>
      <c r="H787" s="85" t="s">
        <v>51</v>
      </c>
      <c r="I787" s="223"/>
      <c r="J787" s="73"/>
      <c r="K787" s="73"/>
      <c r="L787" s="73"/>
      <c r="M787" s="74"/>
      <c r="N787" s="248">
        <f>SUM(N788:N799)</f>
        <v>12</v>
      </c>
      <c r="O787" s="293">
        <f>SUM(O788:O799)</f>
        <v>1</v>
      </c>
      <c r="P787" s="292"/>
      <c r="Q787" s="87"/>
      <c r="R787" s="87"/>
      <c r="S787" s="87"/>
      <c r="T787" s="87"/>
      <c r="U787" s="87"/>
      <c r="V787" s="87"/>
      <c r="W787" s="87"/>
      <c r="X787" s="87"/>
      <c r="Y787" s="88"/>
      <c r="Z787" s="107">
        <f>SUM(Z788:Z799)</f>
        <v>16674.999999999996</v>
      </c>
      <c r="AA787" s="88"/>
      <c r="AB787" s="87"/>
      <c r="AC787" s="87"/>
      <c r="AD787" s="87"/>
      <c r="AE787" s="87"/>
      <c r="AF787" s="87"/>
      <c r="AG787" s="87"/>
      <c r="AH787" s="87"/>
      <c r="AI787" s="87"/>
      <c r="AJ787" s="88"/>
      <c r="AK787" s="107">
        <f>SUM(AK788:AK799)</f>
        <v>0</v>
      </c>
      <c r="AL787" s="88"/>
      <c r="AM787" s="87"/>
      <c r="AN787" s="87"/>
      <c r="AO787" s="87"/>
      <c r="AP787" s="87"/>
      <c r="AQ787" s="87"/>
      <c r="AR787" s="87"/>
      <c r="AS787" s="87"/>
      <c r="AT787" s="87"/>
      <c r="AU787" s="87"/>
      <c r="AV787" s="87"/>
      <c r="AW787" s="112"/>
      <c r="AX787" s="107">
        <f>SUM(AX788:AX799)</f>
        <v>241.66666666666669</v>
      </c>
      <c r="AY787" s="88"/>
      <c r="AZ787" s="79"/>
      <c r="BA787" s="80"/>
      <c r="BB787" s="71"/>
      <c r="BC787" s="54"/>
      <c r="BD787" s="41">
        <v>4</v>
      </c>
      <c r="BE787" s="52">
        <v>41</v>
      </c>
      <c r="BF787" s="62">
        <v>4131</v>
      </c>
      <c r="BG787" s="279" t="s">
        <v>51</v>
      </c>
    </row>
    <row r="788" spans="1:59" s="63" customFormat="1" ht="36" x14ac:dyDescent="0.2">
      <c r="A788" s="196">
        <v>4</v>
      </c>
      <c r="B788" s="197" t="s">
        <v>422</v>
      </c>
      <c r="C788" s="208">
        <v>41</v>
      </c>
      <c r="D788" s="209" t="s">
        <v>423</v>
      </c>
      <c r="E788" s="210">
        <v>4131</v>
      </c>
      <c r="F788" s="211" t="s">
        <v>453</v>
      </c>
      <c r="G788" s="231" t="s">
        <v>1194</v>
      </c>
      <c r="H788" s="89" t="s">
        <v>52</v>
      </c>
      <c r="I788" s="90" t="s">
        <v>96</v>
      </c>
      <c r="J788" s="90" t="s">
        <v>454</v>
      </c>
      <c r="K788" s="90" t="s">
        <v>73</v>
      </c>
      <c r="L788" s="90" t="s">
        <v>95</v>
      </c>
      <c r="M788" s="91"/>
      <c r="N788" s="312">
        <v>1</v>
      </c>
      <c r="O788" s="313">
        <f>N788/N$787</f>
        <v>8.3333333333333329E-2</v>
      </c>
      <c r="P788" s="104"/>
      <c r="Q788" s="92"/>
      <c r="R788" s="92"/>
      <c r="S788" s="92"/>
      <c r="T788" s="92"/>
      <c r="U788" s="92"/>
      <c r="V788" s="92"/>
      <c r="W788" s="92">
        <v>1</v>
      </c>
      <c r="X788" s="109">
        <f t="shared" ref="X788:X799" si="102">P788*P$7+Q788*Q$7+R788*R$7+S788*S$7+T788*T$7+U788*U$7+V788*V$7+W788*W$7</f>
        <v>25000</v>
      </c>
      <c r="Y788" s="83"/>
      <c r="Z788" s="110">
        <f t="shared" ref="Z788:Z799" si="103">X788*$O788</f>
        <v>2083.333333333333</v>
      </c>
      <c r="AA788" s="111"/>
      <c r="AB788" s="92"/>
      <c r="AC788" s="92"/>
      <c r="AD788" s="92"/>
      <c r="AE788" s="92"/>
      <c r="AF788" s="92"/>
      <c r="AG788" s="92"/>
      <c r="AH788" s="92"/>
      <c r="AI788" s="109">
        <f t="shared" ref="AI788:AI799" si="104">AB788*AB$7+AC788*AC$7+AD788*AD$7+AE788*AE$7+AF788*AF$7+AG788*AG$7+AH788*AH$7</f>
        <v>0</v>
      </c>
      <c r="AJ788" s="83"/>
      <c r="AK788" s="110">
        <f t="shared" ref="AK788:AK799" si="105">AI788*$O788</f>
        <v>0</v>
      </c>
      <c r="AL788" s="111"/>
      <c r="AM788" s="92"/>
      <c r="AN788" s="92"/>
      <c r="AO788" s="92"/>
      <c r="AP788" s="92">
        <v>1</v>
      </c>
      <c r="AQ788" s="92"/>
      <c r="AR788" s="92"/>
      <c r="AS788" s="92"/>
      <c r="AT788" s="92"/>
      <c r="AU788" s="92"/>
      <c r="AV788" s="109">
        <f t="shared" ref="AV788:AV799" si="106">AM788*AM$7+AN788*AN$7+AO788*AO$7+AP788*AP$7+AQ788*AQ$7+AR788*AR$7+AS788*AS$7+AT788*AT$7+AU788*AU$7</f>
        <v>100</v>
      </c>
      <c r="AW788" s="75"/>
      <c r="AX788" s="110">
        <f t="shared" ref="AX788:AX799" si="107">AV788*$O788</f>
        <v>8.3333333333333321</v>
      </c>
      <c r="AY788" s="111"/>
      <c r="AZ788" s="93"/>
      <c r="BA788" s="94" t="s">
        <v>159</v>
      </c>
      <c r="BB788" s="71"/>
      <c r="BC788" s="54"/>
      <c r="BD788" s="41">
        <v>4</v>
      </c>
      <c r="BE788" s="52">
        <v>41</v>
      </c>
      <c r="BF788" s="62">
        <v>4131</v>
      </c>
      <c r="BG788" s="280" t="s">
        <v>52</v>
      </c>
    </row>
    <row r="789" spans="1:59" s="63" customFormat="1" ht="24" x14ac:dyDescent="0.2">
      <c r="A789" s="196">
        <v>4</v>
      </c>
      <c r="B789" s="197" t="s">
        <v>422</v>
      </c>
      <c r="C789" s="208">
        <v>41</v>
      </c>
      <c r="D789" s="209" t="s">
        <v>423</v>
      </c>
      <c r="E789" s="210">
        <v>4131</v>
      </c>
      <c r="F789" s="211" t="s">
        <v>453</v>
      </c>
      <c r="G789" s="231" t="s">
        <v>1194</v>
      </c>
      <c r="H789" s="89"/>
      <c r="I789" s="90" t="s">
        <v>166</v>
      </c>
      <c r="J789" s="90" t="s">
        <v>455</v>
      </c>
      <c r="K789" s="90" t="s">
        <v>456</v>
      </c>
      <c r="L789" s="90" t="s">
        <v>69</v>
      </c>
      <c r="M789" s="91"/>
      <c r="N789" s="312">
        <v>1</v>
      </c>
      <c r="O789" s="313">
        <f t="shared" ref="O789:O799" si="108">N789/N$787</f>
        <v>8.3333333333333329E-2</v>
      </c>
      <c r="P789" s="104"/>
      <c r="Q789" s="92"/>
      <c r="R789" s="92"/>
      <c r="S789" s="92"/>
      <c r="T789" s="92"/>
      <c r="U789" s="92"/>
      <c r="V789" s="92"/>
      <c r="W789" s="92">
        <v>1</v>
      </c>
      <c r="X789" s="109">
        <f t="shared" si="102"/>
        <v>25000</v>
      </c>
      <c r="Y789" s="83"/>
      <c r="Z789" s="110">
        <f t="shared" si="103"/>
        <v>2083.333333333333</v>
      </c>
      <c r="AA789" s="111"/>
      <c r="AB789" s="92"/>
      <c r="AC789" s="92"/>
      <c r="AD789" s="92"/>
      <c r="AE789" s="92"/>
      <c r="AF789" s="92"/>
      <c r="AG789" s="92"/>
      <c r="AH789" s="92"/>
      <c r="AI789" s="109">
        <f t="shared" si="104"/>
        <v>0</v>
      </c>
      <c r="AJ789" s="83"/>
      <c r="AK789" s="110">
        <f t="shared" si="105"/>
        <v>0</v>
      </c>
      <c r="AL789" s="111"/>
      <c r="AM789" s="92"/>
      <c r="AN789" s="92"/>
      <c r="AO789" s="92"/>
      <c r="AP789" s="92">
        <v>1</v>
      </c>
      <c r="AQ789" s="92"/>
      <c r="AR789" s="92"/>
      <c r="AS789" s="92"/>
      <c r="AT789" s="92"/>
      <c r="AU789" s="92"/>
      <c r="AV789" s="109">
        <f t="shared" si="106"/>
        <v>100</v>
      </c>
      <c r="AW789" s="75"/>
      <c r="AX789" s="110">
        <f t="shared" si="107"/>
        <v>8.3333333333333321</v>
      </c>
      <c r="AY789" s="111"/>
      <c r="AZ789" s="93"/>
      <c r="BA789" s="94" t="s">
        <v>159</v>
      </c>
      <c r="BB789" s="71"/>
      <c r="BC789" s="54"/>
      <c r="BD789" s="41">
        <v>4</v>
      </c>
      <c r="BE789" s="52">
        <v>41</v>
      </c>
      <c r="BF789" s="62">
        <v>4131</v>
      </c>
      <c r="BG789" s="280" t="s">
        <v>52</v>
      </c>
    </row>
    <row r="790" spans="1:59" s="63" customFormat="1" ht="24" x14ac:dyDescent="0.2">
      <c r="A790" s="196">
        <v>4</v>
      </c>
      <c r="B790" s="197" t="s">
        <v>422</v>
      </c>
      <c r="C790" s="208">
        <v>41</v>
      </c>
      <c r="D790" s="209" t="s">
        <v>423</v>
      </c>
      <c r="E790" s="210">
        <v>4131</v>
      </c>
      <c r="F790" s="211" t="s">
        <v>453</v>
      </c>
      <c r="G790" s="231" t="s">
        <v>1194</v>
      </c>
      <c r="H790" s="89"/>
      <c r="I790" s="90" t="s">
        <v>457</v>
      </c>
      <c r="J790" s="90" t="s">
        <v>458</v>
      </c>
      <c r="K790" s="90" t="s">
        <v>459</v>
      </c>
      <c r="L790" s="90" t="s">
        <v>460</v>
      </c>
      <c r="M790" s="91"/>
      <c r="N790" s="312">
        <v>1</v>
      </c>
      <c r="O790" s="313">
        <f t="shared" si="108"/>
        <v>8.3333333333333329E-2</v>
      </c>
      <c r="P790" s="104"/>
      <c r="Q790" s="92"/>
      <c r="R790" s="92"/>
      <c r="S790" s="92"/>
      <c r="T790" s="92"/>
      <c r="U790" s="92"/>
      <c r="V790" s="92"/>
      <c r="W790" s="92">
        <v>1</v>
      </c>
      <c r="X790" s="109">
        <f t="shared" si="102"/>
        <v>25000</v>
      </c>
      <c r="Y790" s="83"/>
      <c r="Z790" s="110">
        <f t="shared" si="103"/>
        <v>2083.333333333333</v>
      </c>
      <c r="AA790" s="111"/>
      <c r="AB790" s="92"/>
      <c r="AC790" s="92"/>
      <c r="AD790" s="92"/>
      <c r="AE790" s="92"/>
      <c r="AF790" s="92"/>
      <c r="AG790" s="92"/>
      <c r="AH790" s="92"/>
      <c r="AI790" s="109">
        <f t="shared" si="104"/>
        <v>0</v>
      </c>
      <c r="AJ790" s="83"/>
      <c r="AK790" s="110">
        <f t="shared" si="105"/>
        <v>0</v>
      </c>
      <c r="AL790" s="111"/>
      <c r="AM790" s="92"/>
      <c r="AN790" s="92"/>
      <c r="AO790" s="92"/>
      <c r="AP790" s="92">
        <v>1</v>
      </c>
      <c r="AQ790" s="92"/>
      <c r="AR790" s="92"/>
      <c r="AS790" s="92"/>
      <c r="AT790" s="92"/>
      <c r="AU790" s="92"/>
      <c r="AV790" s="109">
        <f t="shared" si="106"/>
        <v>100</v>
      </c>
      <c r="AW790" s="75"/>
      <c r="AX790" s="110">
        <f t="shared" si="107"/>
        <v>8.3333333333333321</v>
      </c>
      <c r="AY790" s="111"/>
      <c r="AZ790" s="93"/>
      <c r="BA790" s="94" t="s">
        <v>159</v>
      </c>
      <c r="BB790" s="71"/>
      <c r="BC790" s="54"/>
      <c r="BD790" s="41">
        <v>4</v>
      </c>
      <c r="BE790" s="52">
        <v>41</v>
      </c>
      <c r="BF790" s="62">
        <v>4131</v>
      </c>
      <c r="BG790" s="280" t="s">
        <v>52</v>
      </c>
    </row>
    <row r="791" spans="1:59" s="63" customFormat="1" ht="12.75" x14ac:dyDescent="0.2">
      <c r="A791" s="196">
        <v>4</v>
      </c>
      <c r="B791" s="197" t="s">
        <v>422</v>
      </c>
      <c r="C791" s="208">
        <v>41</v>
      </c>
      <c r="D791" s="209" t="s">
        <v>423</v>
      </c>
      <c r="E791" s="210">
        <v>4131</v>
      </c>
      <c r="F791" s="211" t="s">
        <v>453</v>
      </c>
      <c r="G791" s="231" t="s">
        <v>1194</v>
      </c>
      <c r="H791" s="89"/>
      <c r="I791" s="90" t="s">
        <v>162</v>
      </c>
      <c r="J791" s="90"/>
      <c r="K791" s="90" t="s">
        <v>237</v>
      </c>
      <c r="L791" s="90" t="s">
        <v>461</v>
      </c>
      <c r="M791" s="91"/>
      <c r="N791" s="312">
        <v>1</v>
      </c>
      <c r="O791" s="313">
        <f t="shared" si="108"/>
        <v>8.3333333333333329E-2</v>
      </c>
      <c r="P791" s="104"/>
      <c r="Q791" s="92"/>
      <c r="R791" s="92"/>
      <c r="S791" s="92"/>
      <c r="T791" s="92"/>
      <c r="U791" s="92"/>
      <c r="V791" s="92"/>
      <c r="W791" s="92">
        <v>1</v>
      </c>
      <c r="X791" s="109">
        <f t="shared" si="102"/>
        <v>25000</v>
      </c>
      <c r="Y791" s="83"/>
      <c r="Z791" s="110">
        <f t="shared" si="103"/>
        <v>2083.333333333333</v>
      </c>
      <c r="AA791" s="111"/>
      <c r="AB791" s="92"/>
      <c r="AC791" s="92"/>
      <c r="AD791" s="92"/>
      <c r="AE791" s="92"/>
      <c r="AF791" s="92"/>
      <c r="AG791" s="92"/>
      <c r="AH791" s="92"/>
      <c r="AI791" s="109">
        <f t="shared" si="104"/>
        <v>0</v>
      </c>
      <c r="AJ791" s="83"/>
      <c r="AK791" s="110">
        <f t="shared" si="105"/>
        <v>0</v>
      </c>
      <c r="AL791" s="111"/>
      <c r="AM791" s="92"/>
      <c r="AN791" s="92"/>
      <c r="AO791" s="92"/>
      <c r="AP791" s="92">
        <v>1</v>
      </c>
      <c r="AQ791" s="92"/>
      <c r="AR791" s="92"/>
      <c r="AS791" s="92"/>
      <c r="AT791" s="92"/>
      <c r="AU791" s="92"/>
      <c r="AV791" s="109">
        <f t="shared" si="106"/>
        <v>100</v>
      </c>
      <c r="AW791" s="75"/>
      <c r="AX791" s="110">
        <f t="shared" si="107"/>
        <v>8.3333333333333321</v>
      </c>
      <c r="AY791" s="111"/>
      <c r="AZ791" s="93"/>
      <c r="BA791" s="94" t="s">
        <v>159</v>
      </c>
      <c r="BB791" s="71"/>
      <c r="BC791" s="54"/>
      <c r="BD791" s="41">
        <v>4</v>
      </c>
      <c r="BE791" s="52">
        <v>41</v>
      </c>
      <c r="BF791" s="62">
        <v>4131</v>
      </c>
      <c r="BG791" s="280" t="s">
        <v>52</v>
      </c>
    </row>
    <row r="792" spans="1:59" s="63" customFormat="1" ht="12.75" x14ac:dyDescent="0.2">
      <c r="A792" s="196">
        <v>4</v>
      </c>
      <c r="B792" s="197" t="s">
        <v>422</v>
      </c>
      <c r="C792" s="208">
        <v>41</v>
      </c>
      <c r="D792" s="209" t="s">
        <v>423</v>
      </c>
      <c r="E792" s="210">
        <v>4131</v>
      </c>
      <c r="F792" s="211" t="s">
        <v>453</v>
      </c>
      <c r="G792" s="231" t="s">
        <v>1194</v>
      </c>
      <c r="H792" s="89"/>
      <c r="I792" s="90" t="s">
        <v>160</v>
      </c>
      <c r="J792" s="90" t="s">
        <v>462</v>
      </c>
      <c r="K792" s="90" t="s">
        <v>237</v>
      </c>
      <c r="L792" s="90"/>
      <c r="M792" s="91"/>
      <c r="N792" s="312">
        <v>1</v>
      </c>
      <c r="O792" s="313">
        <f t="shared" si="108"/>
        <v>8.3333333333333329E-2</v>
      </c>
      <c r="P792" s="104"/>
      <c r="Q792" s="92"/>
      <c r="R792" s="92"/>
      <c r="S792" s="92"/>
      <c r="T792" s="92"/>
      <c r="U792" s="92"/>
      <c r="V792" s="92"/>
      <c r="W792" s="92">
        <v>1</v>
      </c>
      <c r="X792" s="109">
        <f t="shared" si="102"/>
        <v>25000</v>
      </c>
      <c r="Y792" s="83"/>
      <c r="Z792" s="110">
        <f t="shared" si="103"/>
        <v>2083.333333333333</v>
      </c>
      <c r="AA792" s="111"/>
      <c r="AB792" s="92"/>
      <c r="AC792" s="92"/>
      <c r="AD792" s="92"/>
      <c r="AE792" s="92"/>
      <c r="AF792" s="92"/>
      <c r="AG792" s="92"/>
      <c r="AH792" s="92"/>
      <c r="AI792" s="109">
        <f t="shared" si="104"/>
        <v>0</v>
      </c>
      <c r="AJ792" s="83"/>
      <c r="AK792" s="110">
        <f t="shared" si="105"/>
        <v>0</v>
      </c>
      <c r="AL792" s="111"/>
      <c r="AM792" s="92"/>
      <c r="AN792" s="92"/>
      <c r="AO792" s="92"/>
      <c r="AP792" s="92">
        <v>1</v>
      </c>
      <c r="AQ792" s="92"/>
      <c r="AR792" s="92"/>
      <c r="AS792" s="92"/>
      <c r="AT792" s="92"/>
      <c r="AU792" s="92"/>
      <c r="AV792" s="109">
        <f t="shared" si="106"/>
        <v>100</v>
      </c>
      <c r="AW792" s="75"/>
      <c r="AX792" s="110">
        <f t="shared" si="107"/>
        <v>8.3333333333333321</v>
      </c>
      <c r="AY792" s="111"/>
      <c r="AZ792" s="93"/>
      <c r="BA792" s="94" t="s">
        <v>159</v>
      </c>
      <c r="BB792" s="71"/>
      <c r="BC792" s="54"/>
      <c r="BD792" s="41">
        <v>4</v>
      </c>
      <c r="BE792" s="52">
        <v>41</v>
      </c>
      <c r="BF792" s="62">
        <v>4131</v>
      </c>
      <c r="BG792" s="280" t="s">
        <v>52</v>
      </c>
    </row>
    <row r="793" spans="1:59" s="63" customFormat="1" ht="12.75" x14ac:dyDescent="0.2">
      <c r="A793" s="196">
        <v>4</v>
      </c>
      <c r="B793" s="197" t="s">
        <v>422</v>
      </c>
      <c r="C793" s="208">
        <v>41</v>
      </c>
      <c r="D793" s="209" t="s">
        <v>423</v>
      </c>
      <c r="E793" s="210">
        <v>4131</v>
      </c>
      <c r="F793" s="211" t="s">
        <v>453</v>
      </c>
      <c r="G793" s="231" t="s">
        <v>1194</v>
      </c>
      <c r="H793" s="89"/>
      <c r="I793" s="90" t="s">
        <v>463</v>
      </c>
      <c r="J793" s="90"/>
      <c r="K793" s="90" t="s">
        <v>64</v>
      </c>
      <c r="L793" s="90" t="s">
        <v>413</v>
      </c>
      <c r="M793" s="91"/>
      <c r="N793" s="312">
        <v>1</v>
      </c>
      <c r="O793" s="313">
        <f t="shared" si="108"/>
        <v>8.3333333333333329E-2</v>
      </c>
      <c r="P793" s="104">
        <v>1</v>
      </c>
      <c r="Q793" s="92"/>
      <c r="R793" s="92"/>
      <c r="S793" s="92"/>
      <c r="T793" s="92"/>
      <c r="U793" s="92"/>
      <c r="V793" s="92"/>
      <c r="W793" s="92"/>
      <c r="X793" s="109">
        <f t="shared" si="102"/>
        <v>100</v>
      </c>
      <c r="Y793" s="83"/>
      <c r="Z793" s="110">
        <f t="shared" si="103"/>
        <v>8.3333333333333321</v>
      </c>
      <c r="AA793" s="111"/>
      <c r="AB793" s="92"/>
      <c r="AC793" s="92"/>
      <c r="AD793" s="92"/>
      <c r="AE793" s="92"/>
      <c r="AF793" s="92"/>
      <c r="AG793" s="92"/>
      <c r="AH793" s="92"/>
      <c r="AI793" s="109">
        <f t="shared" si="104"/>
        <v>0</v>
      </c>
      <c r="AJ793" s="83"/>
      <c r="AK793" s="110">
        <f t="shared" si="105"/>
        <v>0</v>
      </c>
      <c r="AL793" s="111"/>
      <c r="AM793" s="92"/>
      <c r="AN793" s="92"/>
      <c r="AO793" s="92">
        <v>1</v>
      </c>
      <c r="AP793" s="92"/>
      <c r="AQ793" s="92"/>
      <c r="AR793" s="92"/>
      <c r="AS793" s="92"/>
      <c r="AT793" s="92"/>
      <c r="AU793" s="92"/>
      <c r="AV793" s="109">
        <f t="shared" si="106"/>
        <v>50</v>
      </c>
      <c r="AW793" s="75"/>
      <c r="AX793" s="110">
        <f t="shared" si="107"/>
        <v>4.1666666666666661</v>
      </c>
      <c r="AY793" s="111"/>
      <c r="AZ793" s="93"/>
      <c r="BA793" s="94" t="s">
        <v>159</v>
      </c>
      <c r="BB793" s="71"/>
      <c r="BC793" s="54"/>
      <c r="BD793" s="41">
        <v>4</v>
      </c>
      <c r="BE793" s="52">
        <v>41</v>
      </c>
      <c r="BF793" s="62">
        <v>4131</v>
      </c>
      <c r="BG793" s="280" t="s">
        <v>52</v>
      </c>
    </row>
    <row r="794" spans="1:59" s="63" customFormat="1" ht="12.75" x14ac:dyDescent="0.2">
      <c r="A794" s="196">
        <v>4</v>
      </c>
      <c r="B794" s="197" t="s">
        <v>422</v>
      </c>
      <c r="C794" s="208">
        <v>41</v>
      </c>
      <c r="D794" s="209" t="s">
        <v>423</v>
      </c>
      <c r="E794" s="210">
        <v>4131</v>
      </c>
      <c r="F794" s="211" t="s">
        <v>453</v>
      </c>
      <c r="G794" s="231" t="s">
        <v>1194</v>
      </c>
      <c r="H794" s="89"/>
      <c r="I794" s="90" t="s">
        <v>449</v>
      </c>
      <c r="J794" s="90"/>
      <c r="K794" s="90" t="s">
        <v>60</v>
      </c>
      <c r="L794" s="90"/>
      <c r="M794" s="91"/>
      <c r="N794" s="312">
        <v>1</v>
      </c>
      <c r="O794" s="313">
        <f t="shared" si="108"/>
        <v>8.3333333333333329E-2</v>
      </c>
      <c r="P794" s="104"/>
      <c r="Q794" s="92"/>
      <c r="R794" s="92"/>
      <c r="S794" s="92"/>
      <c r="T794" s="92"/>
      <c r="U794" s="92"/>
      <c r="V794" s="92"/>
      <c r="W794" s="92">
        <v>1</v>
      </c>
      <c r="X794" s="109">
        <f t="shared" si="102"/>
        <v>25000</v>
      </c>
      <c r="Y794" s="83"/>
      <c r="Z794" s="110">
        <f t="shared" si="103"/>
        <v>2083.333333333333</v>
      </c>
      <c r="AA794" s="111"/>
      <c r="AB794" s="92"/>
      <c r="AC794" s="92"/>
      <c r="AD794" s="92"/>
      <c r="AE794" s="92"/>
      <c r="AF794" s="92"/>
      <c r="AG794" s="92"/>
      <c r="AH794" s="92"/>
      <c r="AI794" s="109">
        <f t="shared" si="104"/>
        <v>0</v>
      </c>
      <c r="AJ794" s="83"/>
      <c r="AK794" s="110">
        <f t="shared" si="105"/>
        <v>0</v>
      </c>
      <c r="AL794" s="111"/>
      <c r="AM794" s="92"/>
      <c r="AN794" s="92"/>
      <c r="AO794" s="92"/>
      <c r="AP794" s="92">
        <v>1</v>
      </c>
      <c r="AQ794" s="92"/>
      <c r="AR794" s="92"/>
      <c r="AS794" s="92"/>
      <c r="AT794" s="92"/>
      <c r="AU794" s="92"/>
      <c r="AV794" s="109">
        <f t="shared" si="106"/>
        <v>100</v>
      </c>
      <c r="AW794" s="75"/>
      <c r="AX794" s="110">
        <f t="shared" si="107"/>
        <v>8.3333333333333321</v>
      </c>
      <c r="AY794" s="111"/>
      <c r="AZ794" s="93"/>
      <c r="BA794" s="94" t="s">
        <v>131</v>
      </c>
      <c r="BB794" s="71"/>
      <c r="BC794" s="54"/>
      <c r="BD794" s="41">
        <v>4</v>
      </c>
      <c r="BE794" s="52">
        <v>41</v>
      </c>
      <c r="BF794" s="62">
        <v>4131</v>
      </c>
      <c r="BG794" s="280" t="s">
        <v>52</v>
      </c>
    </row>
    <row r="795" spans="1:59" s="63" customFormat="1" ht="12.75" x14ac:dyDescent="0.2">
      <c r="A795" s="196">
        <v>4</v>
      </c>
      <c r="B795" s="197" t="s">
        <v>422</v>
      </c>
      <c r="C795" s="208">
        <v>41</v>
      </c>
      <c r="D795" s="209" t="s">
        <v>423</v>
      </c>
      <c r="E795" s="210">
        <v>4131</v>
      </c>
      <c r="F795" s="211" t="s">
        <v>453</v>
      </c>
      <c r="G795" s="231" t="s">
        <v>1194</v>
      </c>
      <c r="H795" s="89"/>
      <c r="I795" s="90" t="s">
        <v>464</v>
      </c>
      <c r="J795" s="90"/>
      <c r="K795" s="90" t="s">
        <v>64</v>
      </c>
      <c r="L795" s="90" t="s">
        <v>119</v>
      </c>
      <c r="M795" s="91"/>
      <c r="N795" s="312">
        <v>1</v>
      </c>
      <c r="O795" s="313">
        <f t="shared" si="108"/>
        <v>8.3333333333333329E-2</v>
      </c>
      <c r="P795" s="104"/>
      <c r="Q795" s="92"/>
      <c r="R795" s="92"/>
      <c r="S795" s="92"/>
      <c r="T795" s="92"/>
      <c r="U795" s="92"/>
      <c r="V795" s="92"/>
      <c r="W795" s="92"/>
      <c r="X795" s="109">
        <f t="shared" si="102"/>
        <v>0</v>
      </c>
      <c r="Y795" s="83"/>
      <c r="Z795" s="110">
        <f t="shared" si="103"/>
        <v>0</v>
      </c>
      <c r="AA795" s="111"/>
      <c r="AB795" s="92"/>
      <c r="AC795" s="92"/>
      <c r="AD795" s="92"/>
      <c r="AE795" s="92"/>
      <c r="AF795" s="92"/>
      <c r="AG795" s="92"/>
      <c r="AH795" s="92"/>
      <c r="AI795" s="109">
        <f t="shared" si="104"/>
        <v>0</v>
      </c>
      <c r="AJ795" s="83"/>
      <c r="AK795" s="110">
        <f t="shared" si="105"/>
        <v>0</v>
      </c>
      <c r="AL795" s="111"/>
      <c r="AM795" s="92"/>
      <c r="AN795" s="92"/>
      <c r="AO795" s="92"/>
      <c r="AP795" s="92"/>
      <c r="AQ795" s="92"/>
      <c r="AR795" s="92"/>
      <c r="AS795" s="92">
        <v>1</v>
      </c>
      <c r="AT795" s="92"/>
      <c r="AU795" s="92"/>
      <c r="AV795" s="109">
        <f t="shared" si="106"/>
        <v>1000</v>
      </c>
      <c r="AW795" s="75"/>
      <c r="AX795" s="110">
        <f t="shared" si="107"/>
        <v>83.333333333333329</v>
      </c>
      <c r="AY795" s="111"/>
      <c r="AZ795" s="93"/>
      <c r="BA795" s="94" t="s">
        <v>131</v>
      </c>
      <c r="BB795" s="71"/>
      <c r="BC795" s="54"/>
      <c r="BD795" s="41">
        <v>4</v>
      </c>
      <c r="BE795" s="52">
        <v>41</v>
      </c>
      <c r="BF795" s="62">
        <v>4131</v>
      </c>
      <c r="BG795" s="280" t="s">
        <v>52</v>
      </c>
    </row>
    <row r="796" spans="1:59" s="63" customFormat="1" ht="12.75" x14ac:dyDescent="0.2">
      <c r="A796" s="196">
        <v>4</v>
      </c>
      <c r="B796" s="197" t="s">
        <v>422</v>
      </c>
      <c r="C796" s="208">
        <v>41</v>
      </c>
      <c r="D796" s="209" t="s">
        <v>423</v>
      </c>
      <c r="E796" s="210">
        <v>4131</v>
      </c>
      <c r="F796" s="211" t="s">
        <v>453</v>
      </c>
      <c r="G796" s="231" t="s">
        <v>1194</v>
      </c>
      <c r="H796" s="89"/>
      <c r="I796" s="90" t="s">
        <v>465</v>
      </c>
      <c r="J796" s="90" t="s">
        <v>466</v>
      </c>
      <c r="K796" s="90" t="s">
        <v>64</v>
      </c>
      <c r="L796" s="90" t="s">
        <v>467</v>
      </c>
      <c r="M796" s="91"/>
      <c r="N796" s="312">
        <v>1</v>
      </c>
      <c r="O796" s="313">
        <f t="shared" si="108"/>
        <v>8.3333333333333329E-2</v>
      </c>
      <c r="P796" s="104"/>
      <c r="Q796" s="92"/>
      <c r="R796" s="92"/>
      <c r="S796" s="92"/>
      <c r="T796" s="92"/>
      <c r="U796" s="92"/>
      <c r="V796" s="92"/>
      <c r="W796" s="92"/>
      <c r="X796" s="109">
        <f t="shared" si="102"/>
        <v>0</v>
      </c>
      <c r="Y796" s="83"/>
      <c r="Z796" s="110">
        <f t="shared" si="103"/>
        <v>0</v>
      </c>
      <c r="AA796" s="111"/>
      <c r="AB796" s="92"/>
      <c r="AC796" s="92"/>
      <c r="AD796" s="92"/>
      <c r="AE796" s="92"/>
      <c r="AF796" s="92"/>
      <c r="AG796" s="92"/>
      <c r="AH796" s="92"/>
      <c r="AI796" s="109">
        <f t="shared" si="104"/>
        <v>0</v>
      </c>
      <c r="AJ796" s="83"/>
      <c r="AK796" s="110">
        <f t="shared" si="105"/>
        <v>0</v>
      </c>
      <c r="AL796" s="111"/>
      <c r="AM796" s="92"/>
      <c r="AN796" s="92"/>
      <c r="AO796" s="92">
        <v>1</v>
      </c>
      <c r="AP796" s="92"/>
      <c r="AQ796" s="92"/>
      <c r="AR796" s="92"/>
      <c r="AS796" s="92"/>
      <c r="AT796" s="92"/>
      <c r="AU796" s="92"/>
      <c r="AV796" s="109">
        <f t="shared" si="106"/>
        <v>50</v>
      </c>
      <c r="AW796" s="75"/>
      <c r="AX796" s="110">
        <f t="shared" si="107"/>
        <v>4.1666666666666661</v>
      </c>
      <c r="AY796" s="111"/>
      <c r="AZ796" s="93"/>
      <c r="BA796" s="94" t="s">
        <v>131</v>
      </c>
      <c r="BB796" s="71"/>
      <c r="BC796" s="54"/>
      <c r="BD796" s="41">
        <v>4</v>
      </c>
      <c r="BE796" s="52">
        <v>41</v>
      </c>
      <c r="BF796" s="62">
        <v>4131</v>
      </c>
      <c r="BG796" s="280" t="s">
        <v>52</v>
      </c>
    </row>
    <row r="797" spans="1:59" s="63" customFormat="1" ht="12.75" x14ac:dyDescent="0.2">
      <c r="A797" s="196">
        <v>4</v>
      </c>
      <c r="B797" s="197" t="s">
        <v>422</v>
      </c>
      <c r="C797" s="208">
        <v>41</v>
      </c>
      <c r="D797" s="209" t="s">
        <v>423</v>
      </c>
      <c r="E797" s="210">
        <v>4131</v>
      </c>
      <c r="F797" s="211" t="s">
        <v>453</v>
      </c>
      <c r="G797" s="231" t="s">
        <v>1194</v>
      </c>
      <c r="H797" s="89"/>
      <c r="I797" s="90" t="s">
        <v>468</v>
      </c>
      <c r="J797" s="90" t="s">
        <v>469</v>
      </c>
      <c r="K797" s="90" t="s">
        <v>64</v>
      </c>
      <c r="L797" s="90" t="s">
        <v>119</v>
      </c>
      <c r="M797" s="91"/>
      <c r="N797" s="312">
        <v>1</v>
      </c>
      <c r="O797" s="313">
        <f t="shared" si="108"/>
        <v>8.3333333333333329E-2</v>
      </c>
      <c r="P797" s="104"/>
      <c r="Q797" s="92"/>
      <c r="R797" s="92"/>
      <c r="S797" s="92"/>
      <c r="T797" s="92"/>
      <c r="U797" s="92"/>
      <c r="V797" s="92"/>
      <c r="W797" s="92"/>
      <c r="X797" s="109">
        <f t="shared" si="102"/>
        <v>0</v>
      </c>
      <c r="Y797" s="83"/>
      <c r="Z797" s="110">
        <f t="shared" si="103"/>
        <v>0</v>
      </c>
      <c r="AA797" s="111"/>
      <c r="AB797" s="92"/>
      <c r="AC797" s="92"/>
      <c r="AD797" s="92"/>
      <c r="AE797" s="92"/>
      <c r="AF797" s="92"/>
      <c r="AG797" s="92"/>
      <c r="AH797" s="92"/>
      <c r="AI797" s="109">
        <f t="shared" si="104"/>
        <v>0</v>
      </c>
      <c r="AJ797" s="83"/>
      <c r="AK797" s="110">
        <f t="shared" si="105"/>
        <v>0</v>
      </c>
      <c r="AL797" s="111"/>
      <c r="AM797" s="92"/>
      <c r="AN797" s="92"/>
      <c r="AO797" s="92"/>
      <c r="AP797" s="92"/>
      <c r="AQ797" s="92"/>
      <c r="AR797" s="92"/>
      <c r="AS797" s="92">
        <v>1</v>
      </c>
      <c r="AT797" s="92"/>
      <c r="AU797" s="92"/>
      <c r="AV797" s="109">
        <f t="shared" si="106"/>
        <v>1000</v>
      </c>
      <c r="AW797" s="75"/>
      <c r="AX797" s="110">
        <f t="shared" si="107"/>
        <v>83.333333333333329</v>
      </c>
      <c r="AY797" s="111"/>
      <c r="AZ797" s="93"/>
      <c r="BA797" s="94" t="s">
        <v>131</v>
      </c>
      <c r="BB797" s="71"/>
      <c r="BC797" s="54"/>
      <c r="BD797" s="41">
        <v>4</v>
      </c>
      <c r="BE797" s="52">
        <v>41</v>
      </c>
      <c r="BF797" s="62">
        <v>4131</v>
      </c>
      <c r="BG797" s="280" t="s">
        <v>52</v>
      </c>
    </row>
    <row r="798" spans="1:59" s="63" customFormat="1" ht="24" x14ac:dyDescent="0.2">
      <c r="A798" s="196">
        <v>4</v>
      </c>
      <c r="B798" s="197" t="s">
        <v>422</v>
      </c>
      <c r="C798" s="208">
        <v>41</v>
      </c>
      <c r="D798" s="209" t="s">
        <v>423</v>
      </c>
      <c r="E798" s="210">
        <v>4131</v>
      </c>
      <c r="F798" s="211" t="s">
        <v>453</v>
      </c>
      <c r="G798" s="231" t="s">
        <v>1194</v>
      </c>
      <c r="H798" s="89"/>
      <c r="I798" s="90" t="s">
        <v>440</v>
      </c>
      <c r="J798" s="90" t="s">
        <v>470</v>
      </c>
      <c r="K798" s="90" t="s">
        <v>73</v>
      </c>
      <c r="L798" s="90" t="s">
        <v>69</v>
      </c>
      <c r="M798" s="91"/>
      <c r="N798" s="312">
        <v>1</v>
      </c>
      <c r="O798" s="313">
        <f t="shared" si="108"/>
        <v>8.3333333333333329E-2</v>
      </c>
      <c r="P798" s="104"/>
      <c r="Q798" s="92"/>
      <c r="R798" s="92"/>
      <c r="S798" s="92"/>
      <c r="T798" s="92"/>
      <c r="U798" s="92"/>
      <c r="V798" s="92"/>
      <c r="W798" s="92">
        <v>1</v>
      </c>
      <c r="X798" s="109">
        <f t="shared" si="102"/>
        <v>25000</v>
      </c>
      <c r="Y798" s="83"/>
      <c r="Z798" s="110">
        <f t="shared" si="103"/>
        <v>2083.333333333333</v>
      </c>
      <c r="AA798" s="111"/>
      <c r="AB798" s="92"/>
      <c r="AC798" s="92"/>
      <c r="AD798" s="92"/>
      <c r="AE798" s="92"/>
      <c r="AF798" s="92"/>
      <c r="AG798" s="92"/>
      <c r="AH798" s="92"/>
      <c r="AI798" s="109">
        <f t="shared" si="104"/>
        <v>0</v>
      </c>
      <c r="AJ798" s="83"/>
      <c r="AK798" s="110">
        <f t="shared" si="105"/>
        <v>0</v>
      </c>
      <c r="AL798" s="111"/>
      <c r="AM798" s="92"/>
      <c r="AN798" s="92"/>
      <c r="AO798" s="92"/>
      <c r="AP798" s="92">
        <v>1</v>
      </c>
      <c r="AQ798" s="92"/>
      <c r="AR798" s="92"/>
      <c r="AS798" s="92"/>
      <c r="AT798" s="92"/>
      <c r="AU798" s="92"/>
      <c r="AV798" s="109">
        <f t="shared" si="106"/>
        <v>100</v>
      </c>
      <c r="AW798" s="75"/>
      <c r="AX798" s="110">
        <f t="shared" si="107"/>
        <v>8.3333333333333321</v>
      </c>
      <c r="AY798" s="111"/>
      <c r="AZ798" s="93"/>
      <c r="BA798" s="94" t="s">
        <v>131</v>
      </c>
      <c r="BB798" s="71"/>
      <c r="BC798" s="54"/>
      <c r="BD798" s="41">
        <v>4</v>
      </c>
      <c r="BE798" s="52">
        <v>41</v>
      </c>
      <c r="BF798" s="62">
        <v>4131</v>
      </c>
      <c r="BG798" s="280" t="s">
        <v>52</v>
      </c>
    </row>
    <row r="799" spans="1:59" s="63" customFormat="1" ht="24" x14ac:dyDescent="0.2">
      <c r="A799" s="196">
        <v>4</v>
      </c>
      <c r="B799" s="197" t="s">
        <v>422</v>
      </c>
      <c r="C799" s="208">
        <v>41</v>
      </c>
      <c r="D799" s="209" t="s">
        <v>423</v>
      </c>
      <c r="E799" s="210">
        <v>4131</v>
      </c>
      <c r="F799" s="211" t="s">
        <v>453</v>
      </c>
      <c r="G799" s="231" t="s">
        <v>1194</v>
      </c>
      <c r="H799" s="89"/>
      <c r="I799" s="90" t="s">
        <v>471</v>
      </c>
      <c r="J799" s="90" t="s">
        <v>472</v>
      </c>
      <c r="K799" s="90" t="s">
        <v>129</v>
      </c>
      <c r="L799" s="90"/>
      <c r="M799" s="91"/>
      <c r="N799" s="312">
        <v>1</v>
      </c>
      <c r="O799" s="313">
        <f t="shared" si="108"/>
        <v>8.3333333333333329E-2</v>
      </c>
      <c r="P799" s="104"/>
      <c r="Q799" s="92"/>
      <c r="R799" s="92"/>
      <c r="S799" s="92"/>
      <c r="T799" s="92"/>
      <c r="U799" s="92"/>
      <c r="V799" s="92"/>
      <c r="W799" s="92">
        <v>1</v>
      </c>
      <c r="X799" s="109">
        <f t="shared" si="102"/>
        <v>25000</v>
      </c>
      <c r="Y799" s="83"/>
      <c r="Z799" s="110">
        <f t="shared" si="103"/>
        <v>2083.333333333333</v>
      </c>
      <c r="AA799" s="111"/>
      <c r="AB799" s="92"/>
      <c r="AC799" s="92"/>
      <c r="AD799" s="92"/>
      <c r="AE799" s="92"/>
      <c r="AF799" s="92"/>
      <c r="AG799" s="92"/>
      <c r="AH799" s="92"/>
      <c r="AI799" s="109">
        <f t="shared" si="104"/>
        <v>0</v>
      </c>
      <c r="AJ799" s="83"/>
      <c r="AK799" s="110">
        <f t="shared" si="105"/>
        <v>0</v>
      </c>
      <c r="AL799" s="111"/>
      <c r="AM799" s="92"/>
      <c r="AN799" s="92"/>
      <c r="AO799" s="92"/>
      <c r="AP799" s="92">
        <v>1</v>
      </c>
      <c r="AQ799" s="92"/>
      <c r="AR799" s="92"/>
      <c r="AS799" s="92"/>
      <c r="AT799" s="92"/>
      <c r="AU799" s="92"/>
      <c r="AV799" s="109">
        <f t="shared" si="106"/>
        <v>100</v>
      </c>
      <c r="AW799" s="75"/>
      <c r="AX799" s="110">
        <f t="shared" si="107"/>
        <v>8.3333333333333321</v>
      </c>
      <c r="AY799" s="111"/>
      <c r="AZ799" s="93"/>
      <c r="BA799" s="94" t="s">
        <v>131</v>
      </c>
      <c r="BB799" s="71"/>
      <c r="BC799" s="54"/>
      <c r="BD799" s="41">
        <v>4</v>
      </c>
      <c r="BE799" s="52">
        <v>41</v>
      </c>
      <c r="BF799" s="62">
        <v>4131</v>
      </c>
      <c r="BG799" s="280" t="s">
        <v>52</v>
      </c>
    </row>
    <row r="800" spans="1:59" s="63" customFormat="1" ht="12.75" x14ac:dyDescent="0.2">
      <c r="A800" s="196">
        <v>4</v>
      </c>
      <c r="B800" s="197" t="s">
        <v>422</v>
      </c>
      <c r="C800" s="208">
        <v>41</v>
      </c>
      <c r="D800" s="209" t="s">
        <v>423</v>
      </c>
      <c r="E800" s="210">
        <v>4131</v>
      </c>
      <c r="F800" s="211" t="s">
        <v>453</v>
      </c>
      <c r="G800" s="231" t="s">
        <v>1194</v>
      </c>
      <c r="H800" s="65"/>
      <c r="I800" s="222"/>
      <c r="J800" s="66"/>
      <c r="K800" s="66"/>
      <c r="L800" s="66"/>
      <c r="M800" s="64"/>
      <c r="N800" s="304"/>
      <c r="O800" s="305"/>
      <c r="P800" s="127"/>
      <c r="Q800" s="67"/>
      <c r="R800" s="67"/>
      <c r="S800" s="67"/>
      <c r="T800" s="67"/>
      <c r="U800" s="67"/>
      <c r="V800" s="67"/>
      <c r="W800" s="67"/>
      <c r="X800" s="67"/>
      <c r="Y800" s="68"/>
      <c r="Z800" s="68"/>
      <c r="AA800" s="68"/>
      <c r="AB800" s="67"/>
      <c r="AC800" s="67"/>
      <c r="AD800" s="67"/>
      <c r="AE800" s="67"/>
      <c r="AF800" s="67"/>
      <c r="AG800" s="67"/>
      <c r="AH800" s="67"/>
      <c r="AI800" s="67"/>
      <c r="AJ800" s="68"/>
      <c r="AK800" s="68"/>
      <c r="AL800" s="68"/>
      <c r="AM800" s="67"/>
      <c r="AN800" s="67"/>
      <c r="AO800" s="67"/>
      <c r="AP800" s="67"/>
      <c r="AQ800" s="67"/>
      <c r="AR800" s="67"/>
      <c r="AS800" s="67"/>
      <c r="AT800" s="67"/>
      <c r="AU800" s="67"/>
      <c r="AV800" s="67"/>
      <c r="AW800" s="67"/>
      <c r="AX800" s="68"/>
      <c r="AY800" s="68"/>
      <c r="AZ800" s="69"/>
      <c r="BA800" s="70"/>
      <c r="BB800" s="71"/>
      <c r="BC800" s="54"/>
      <c r="BD800" s="41">
        <v>4</v>
      </c>
      <c r="BE800" s="52">
        <v>41</v>
      </c>
      <c r="BF800" s="62">
        <v>4131</v>
      </c>
      <c r="BG800" s="275"/>
    </row>
    <row r="801" spans="1:59" s="63" customFormat="1" ht="12.75" x14ac:dyDescent="0.2">
      <c r="A801" s="196">
        <v>4</v>
      </c>
      <c r="B801" s="197" t="s">
        <v>422</v>
      </c>
      <c r="C801" s="208">
        <v>41</v>
      </c>
      <c r="D801" s="209" t="s">
        <v>423</v>
      </c>
      <c r="E801" s="210">
        <v>4131</v>
      </c>
      <c r="F801" s="211" t="s">
        <v>453</v>
      </c>
      <c r="G801" s="230"/>
      <c r="H801" s="56"/>
      <c r="I801" s="221"/>
      <c r="J801" s="57"/>
      <c r="K801" s="57"/>
      <c r="L801" s="57"/>
      <c r="M801" s="55"/>
      <c r="N801" s="303"/>
      <c r="O801" s="245"/>
      <c r="P801" s="122"/>
      <c r="Q801" s="58"/>
      <c r="R801" s="58"/>
      <c r="S801" s="58"/>
      <c r="T801" s="58"/>
      <c r="U801" s="58"/>
      <c r="V801" s="58"/>
      <c r="W801" s="58"/>
      <c r="X801" s="58"/>
      <c r="Y801" s="59"/>
      <c r="Z801" s="59"/>
      <c r="AA801" s="59"/>
      <c r="AB801" s="58"/>
      <c r="AC801" s="58"/>
      <c r="AD801" s="58"/>
      <c r="AE801" s="58"/>
      <c r="AF801" s="58"/>
      <c r="AG801" s="58"/>
      <c r="AH801" s="58"/>
      <c r="AI801" s="58"/>
      <c r="AJ801" s="59"/>
      <c r="AK801" s="59"/>
      <c r="AL801" s="59"/>
      <c r="AM801" s="58"/>
      <c r="AN801" s="58"/>
      <c r="AO801" s="58"/>
      <c r="AP801" s="58"/>
      <c r="AQ801" s="58"/>
      <c r="AR801" s="58"/>
      <c r="AS801" s="58"/>
      <c r="AT801" s="58"/>
      <c r="AU801" s="58"/>
      <c r="AV801" s="58"/>
      <c r="AW801" s="58"/>
      <c r="AX801" s="59"/>
      <c r="AY801" s="59"/>
      <c r="AZ801" s="60"/>
      <c r="BA801" s="61"/>
      <c r="BB801" s="54"/>
      <c r="BC801" s="54"/>
      <c r="BD801" s="41">
        <v>4</v>
      </c>
      <c r="BE801" s="52">
        <v>41</v>
      </c>
      <c r="BF801" s="62">
        <v>4131</v>
      </c>
      <c r="BG801" s="274"/>
    </row>
    <row r="802" spans="1:59" s="63" customFormat="1" ht="12.75" x14ac:dyDescent="0.2">
      <c r="A802" s="196">
        <v>4</v>
      </c>
      <c r="B802" s="197" t="s">
        <v>422</v>
      </c>
      <c r="C802" s="208">
        <v>41</v>
      </c>
      <c r="D802" s="209" t="s">
        <v>423</v>
      </c>
      <c r="E802" s="212">
        <v>4132</v>
      </c>
      <c r="F802" s="213" t="s">
        <v>473</v>
      </c>
      <c r="G802" s="232"/>
      <c r="H802" s="97"/>
      <c r="I802" s="224"/>
      <c r="J802" s="98"/>
      <c r="K802" s="98"/>
      <c r="L802" s="98"/>
      <c r="M802" s="96"/>
      <c r="N802" s="307"/>
      <c r="O802" s="246"/>
      <c r="P802" s="124"/>
      <c r="Q802" s="124"/>
      <c r="R802" s="124"/>
      <c r="S802" s="124"/>
      <c r="T802" s="124"/>
      <c r="U802" s="124"/>
      <c r="V802" s="124"/>
      <c r="W802" s="124"/>
      <c r="X802" s="124"/>
      <c r="Y802" s="100"/>
      <c r="Z802" s="125"/>
      <c r="AA802" s="125"/>
      <c r="AB802" s="124"/>
      <c r="AC802" s="124"/>
      <c r="AD802" s="124"/>
      <c r="AE802" s="124"/>
      <c r="AF802" s="124"/>
      <c r="AG802" s="124"/>
      <c r="AH802" s="124"/>
      <c r="AI802" s="124"/>
      <c r="AJ802" s="100"/>
      <c r="AK802" s="125"/>
      <c r="AL802" s="125"/>
      <c r="AM802" s="124"/>
      <c r="AN802" s="124"/>
      <c r="AO802" s="124"/>
      <c r="AP802" s="124"/>
      <c r="AQ802" s="124"/>
      <c r="AR802" s="124"/>
      <c r="AS802" s="124"/>
      <c r="AT802" s="124"/>
      <c r="AU802" s="124"/>
      <c r="AV802" s="124"/>
      <c r="AW802" s="99"/>
      <c r="AX802" s="125"/>
      <c r="AY802" s="100"/>
      <c r="AZ802" s="101"/>
      <c r="BA802" s="102"/>
      <c r="BB802" s="95"/>
      <c r="BC802" s="95"/>
      <c r="BD802" s="41">
        <v>4</v>
      </c>
      <c r="BE802" s="52">
        <v>41</v>
      </c>
      <c r="BF802" s="103">
        <v>4132</v>
      </c>
      <c r="BG802" s="277"/>
    </row>
    <row r="803" spans="1:59" s="63" customFormat="1" ht="12.75" x14ac:dyDescent="0.2">
      <c r="A803" s="196">
        <v>4</v>
      </c>
      <c r="B803" s="197" t="s">
        <v>422</v>
      </c>
      <c r="C803" s="208">
        <v>41</v>
      </c>
      <c r="D803" s="209" t="s">
        <v>423</v>
      </c>
      <c r="E803" s="212">
        <v>4132</v>
      </c>
      <c r="F803" s="213" t="s">
        <v>473</v>
      </c>
      <c r="G803" s="232"/>
      <c r="H803" s="97"/>
      <c r="I803" s="224"/>
      <c r="J803" s="98"/>
      <c r="K803" s="98"/>
      <c r="L803" s="98"/>
      <c r="M803" s="96"/>
      <c r="N803" s="307"/>
      <c r="O803" s="246"/>
      <c r="P803" s="124"/>
      <c r="Q803" s="99"/>
      <c r="R803" s="99"/>
      <c r="S803" s="99"/>
      <c r="T803" s="99"/>
      <c r="U803" s="99"/>
      <c r="V803" s="99"/>
      <c r="W803" s="99"/>
      <c r="X803" s="99"/>
      <c r="Y803" s="100"/>
      <c r="Z803" s="100"/>
      <c r="AA803" s="100"/>
      <c r="AB803" s="99"/>
      <c r="AC803" s="99"/>
      <c r="AD803" s="99"/>
      <c r="AE803" s="99"/>
      <c r="AF803" s="99"/>
      <c r="AG803" s="99"/>
      <c r="AH803" s="99"/>
      <c r="AI803" s="99"/>
      <c r="AJ803" s="100"/>
      <c r="AK803" s="100"/>
      <c r="AL803" s="100"/>
      <c r="AM803" s="99"/>
      <c r="AN803" s="99"/>
      <c r="AO803" s="99"/>
      <c r="AP803" s="99"/>
      <c r="AQ803" s="99"/>
      <c r="AR803" s="99"/>
      <c r="AS803" s="99"/>
      <c r="AT803" s="99"/>
      <c r="AU803" s="99"/>
      <c r="AV803" s="99"/>
      <c r="AW803" s="99"/>
      <c r="AX803" s="100"/>
      <c r="AY803" s="100"/>
      <c r="AZ803" s="101"/>
      <c r="BA803" s="102"/>
      <c r="BB803" s="95"/>
      <c r="BC803" s="95"/>
      <c r="BD803" s="41">
        <v>4</v>
      </c>
      <c r="BE803" s="52">
        <v>41</v>
      </c>
      <c r="BF803" s="103">
        <v>4132</v>
      </c>
      <c r="BG803" s="277"/>
    </row>
    <row r="804" spans="1:59" s="63" customFormat="1" ht="12.75" x14ac:dyDescent="0.2">
      <c r="A804" s="196">
        <v>4</v>
      </c>
      <c r="B804" s="197" t="s">
        <v>422</v>
      </c>
      <c r="C804" s="208">
        <v>41</v>
      </c>
      <c r="D804" s="209" t="s">
        <v>423</v>
      </c>
      <c r="E804" s="212">
        <v>4132</v>
      </c>
      <c r="F804" s="213" t="s">
        <v>473</v>
      </c>
      <c r="G804" s="231" t="s">
        <v>474</v>
      </c>
      <c r="H804" s="65"/>
      <c r="I804" s="222"/>
      <c r="J804" s="66"/>
      <c r="K804" s="66"/>
      <c r="L804" s="66"/>
      <c r="M804" s="64"/>
      <c r="N804" s="304"/>
      <c r="O804" s="305"/>
      <c r="P804" s="127"/>
      <c r="Q804" s="67"/>
      <c r="R804" s="67"/>
      <c r="S804" s="67"/>
      <c r="T804" s="67"/>
      <c r="U804" s="67"/>
      <c r="V804" s="67"/>
      <c r="W804" s="67"/>
      <c r="X804" s="67"/>
      <c r="Y804" s="68"/>
      <c r="Z804" s="68"/>
      <c r="AA804" s="68"/>
      <c r="AB804" s="67"/>
      <c r="AC804" s="67"/>
      <c r="AD804" s="67"/>
      <c r="AE804" s="67"/>
      <c r="AF804" s="67"/>
      <c r="AG804" s="67"/>
      <c r="AH804" s="67"/>
      <c r="AI804" s="67"/>
      <c r="AJ804" s="68"/>
      <c r="AK804" s="68"/>
      <c r="AL804" s="68"/>
      <c r="AM804" s="67"/>
      <c r="AN804" s="67"/>
      <c r="AO804" s="67"/>
      <c r="AP804" s="67"/>
      <c r="AQ804" s="67"/>
      <c r="AR804" s="67"/>
      <c r="AS804" s="67"/>
      <c r="AT804" s="67"/>
      <c r="AU804" s="67"/>
      <c r="AV804" s="67"/>
      <c r="AW804" s="67"/>
      <c r="AX804" s="68"/>
      <c r="AY804" s="68"/>
      <c r="AZ804" s="69"/>
      <c r="BA804" s="70"/>
      <c r="BB804" s="71"/>
      <c r="BC804" s="95"/>
      <c r="BD804" s="41">
        <v>4</v>
      </c>
      <c r="BE804" s="52">
        <v>41</v>
      </c>
      <c r="BF804" s="103">
        <v>4132</v>
      </c>
      <c r="BG804" s="275"/>
    </row>
    <row r="805" spans="1:59" s="63" customFormat="1" ht="12.75" x14ac:dyDescent="0.2">
      <c r="A805" s="196">
        <v>4</v>
      </c>
      <c r="B805" s="197" t="s">
        <v>422</v>
      </c>
      <c r="C805" s="208">
        <v>41</v>
      </c>
      <c r="D805" s="209" t="s">
        <v>423</v>
      </c>
      <c r="E805" s="212">
        <v>4132</v>
      </c>
      <c r="F805" s="213" t="s">
        <v>473</v>
      </c>
      <c r="G805" s="231" t="s">
        <v>474</v>
      </c>
      <c r="H805" s="72" t="s">
        <v>47</v>
      </c>
      <c r="I805" s="223"/>
      <c r="J805" s="73"/>
      <c r="K805" s="73"/>
      <c r="L805" s="73"/>
      <c r="M805" s="74"/>
      <c r="N805" s="247"/>
      <c r="O805" s="306"/>
      <c r="P805" s="105"/>
      <c r="Q805" s="75"/>
      <c r="R805" s="75"/>
      <c r="S805" s="75"/>
      <c r="T805" s="75"/>
      <c r="U805" s="75"/>
      <c r="V805" s="75"/>
      <c r="W805" s="75"/>
      <c r="X805" s="75"/>
      <c r="Y805" s="76">
        <f>IF(ISNUMBER(VLOOKUP(Y807,P$7:W$7,MATCH(Y807,P$7:W$7))),VLOOKUP(Y807,P$7:W$7,MATCH(Y807,P$7:W$7)),IF(N809=0,"No Data",IF(Y807&gt;0,"&lt;100",0)))</f>
        <v>10000</v>
      </c>
      <c r="Z805" s="77">
        <f>IF(ISNUMBER(VLOOKUP(Z809,P$7:W$7,MATCH(Z809,P$7:W$7))),VLOOKUP(Z809,P$7:W$7,MATCH(Z809,P$7:W$7)),IF(N809=0,"No Data",IF(Z809&gt;0,"&lt;100",0)))</f>
        <v>10000</v>
      </c>
      <c r="AA805" s="106">
        <f>IF(ISNUMBER(Z805),Z805,0)</f>
        <v>10000</v>
      </c>
      <c r="AB805" s="75"/>
      <c r="AC805" s="75"/>
      <c r="AD805" s="75"/>
      <c r="AE805" s="75"/>
      <c r="AF805" s="75"/>
      <c r="AG805" s="75"/>
      <c r="AH805" s="75"/>
      <c r="AI805" s="75"/>
      <c r="AJ805" s="76">
        <f>IF(ISNUMBER(VLOOKUP(AJ807,AB$7:AH$7,MATCH(AJ807,AB$7:AH$7))),VLOOKUP(AJ807,AB$7:AH$7,MATCH(AJ807,AB$7:AH$7)),IF(N809=0,"No Data",IF(AJ807&gt;0,"&lt;50",0)))</f>
        <v>0</v>
      </c>
      <c r="AK805" s="77">
        <f>IF(ISNUMBER(VLOOKUP(AK809,AB$7:AH$7,MATCH(AK809,AB$7:AH$7))),VLOOKUP(AK809,AB$7:AH$7,MATCH(AK809,AB$7:AH$7)),IF(N809=0,"No Data",IF(AK809&gt;0,"&lt;50",0)))</f>
        <v>0</v>
      </c>
      <c r="AL805" s="106">
        <f>IF(ISNUMBER(AK805),AK805,0)</f>
        <v>0</v>
      </c>
      <c r="AM805" s="75"/>
      <c r="AN805" s="75"/>
      <c r="AO805" s="75"/>
      <c r="AP805" s="75"/>
      <c r="AQ805" s="75"/>
      <c r="AR805" s="75"/>
      <c r="AS805" s="75"/>
      <c r="AT805" s="75"/>
      <c r="AU805" s="75"/>
      <c r="AV805" s="75"/>
      <c r="AW805" s="76">
        <f>IF(ISNUMBER(VLOOKUP(AW807,AM$7:AU$7,MATCH(AW807,AM$7:AU$7))),VLOOKUP(AW807,AM$7:AU$7,MATCH(AW807,AM$7:AU$7)),IF(N809=0,"No Data",IF(AW807&gt;0,"&lt;10",0)))</f>
        <v>250</v>
      </c>
      <c r="AX805" s="77">
        <f>IF(ISNUMBER(VLOOKUP(AX809,AM$7:AU$7,MATCH(AX809,AM$7:AU$7))),VLOOKUP(AX809,AM$7:AU$7,MATCH(AX809,AM$7:AU$7)),IF(N809=0,"No Data",IF(AX809&gt;0,"&lt;10",0)))</f>
        <v>250</v>
      </c>
      <c r="AY805" s="106">
        <f>IF(ISNUMBER(AX805),AX805,0)</f>
        <v>250</v>
      </c>
      <c r="AZ805" s="79"/>
      <c r="BA805" s="80"/>
      <c r="BB805" s="71"/>
      <c r="BC805" s="95"/>
      <c r="BD805" s="41">
        <v>4</v>
      </c>
      <c r="BE805" s="52">
        <v>41</v>
      </c>
      <c r="BF805" s="103">
        <v>4132</v>
      </c>
      <c r="BG805" s="276" t="s">
        <v>47</v>
      </c>
    </row>
    <row r="806" spans="1:59" s="63" customFormat="1" ht="12.75" x14ac:dyDescent="0.2">
      <c r="A806" s="196">
        <v>4</v>
      </c>
      <c r="B806" s="197" t="s">
        <v>422</v>
      </c>
      <c r="C806" s="208">
        <v>41</v>
      </c>
      <c r="D806" s="209" t="s">
        <v>423</v>
      </c>
      <c r="E806" s="212">
        <v>4132</v>
      </c>
      <c r="F806" s="213" t="s">
        <v>473</v>
      </c>
      <c r="G806" s="231" t="s">
        <v>474</v>
      </c>
      <c r="H806" s="81" t="s">
        <v>48</v>
      </c>
      <c r="I806" s="223"/>
      <c r="J806" s="73"/>
      <c r="K806" s="73"/>
      <c r="L806" s="73"/>
      <c r="M806" s="74"/>
      <c r="N806" s="247"/>
      <c r="O806" s="306"/>
      <c r="P806" s="105"/>
      <c r="Q806" s="75"/>
      <c r="R806" s="75"/>
      <c r="S806" s="75"/>
      <c r="T806" s="75"/>
      <c r="U806" s="75"/>
      <c r="V806" s="75"/>
      <c r="W806" s="75"/>
      <c r="X806" s="75"/>
      <c r="Y806" s="82">
        <f>MIN(X810:X814)</f>
        <v>0</v>
      </c>
      <c r="Z806" s="83"/>
      <c r="AA806" s="83"/>
      <c r="AB806" s="75"/>
      <c r="AC806" s="75"/>
      <c r="AD806" s="75"/>
      <c r="AE806" s="75"/>
      <c r="AF806" s="75"/>
      <c r="AG806" s="75"/>
      <c r="AH806" s="75"/>
      <c r="AI806" s="75"/>
      <c r="AJ806" s="82">
        <f>MIN(AI810:AI814)</f>
        <v>0</v>
      </c>
      <c r="AK806" s="83"/>
      <c r="AL806" s="83"/>
      <c r="AM806" s="75"/>
      <c r="AN806" s="75"/>
      <c r="AO806" s="75"/>
      <c r="AP806" s="75"/>
      <c r="AQ806" s="75"/>
      <c r="AR806" s="75"/>
      <c r="AS806" s="75"/>
      <c r="AT806" s="75"/>
      <c r="AU806" s="75"/>
      <c r="AV806" s="75"/>
      <c r="AW806" s="82">
        <f>MIN(AV810:AV814)</f>
        <v>100</v>
      </c>
      <c r="AX806" s="83"/>
      <c r="AY806" s="83"/>
      <c r="AZ806" s="79"/>
      <c r="BA806" s="80"/>
      <c r="BB806" s="71"/>
      <c r="BC806" s="95"/>
      <c r="BD806" s="41">
        <v>4</v>
      </c>
      <c r="BE806" s="52">
        <v>41</v>
      </c>
      <c r="BF806" s="103">
        <v>4132</v>
      </c>
      <c r="BG806" s="278" t="s">
        <v>48</v>
      </c>
    </row>
    <row r="807" spans="1:59" s="63" customFormat="1" ht="12.75" x14ac:dyDescent="0.2">
      <c r="A807" s="196">
        <v>4</v>
      </c>
      <c r="B807" s="197" t="s">
        <v>422</v>
      </c>
      <c r="C807" s="208">
        <v>41</v>
      </c>
      <c r="D807" s="209" t="s">
        <v>423</v>
      </c>
      <c r="E807" s="212">
        <v>4132</v>
      </c>
      <c r="F807" s="213" t="s">
        <v>473</v>
      </c>
      <c r="G807" s="231" t="s">
        <v>474</v>
      </c>
      <c r="H807" s="81" t="s">
        <v>49</v>
      </c>
      <c r="I807" s="223"/>
      <c r="J807" s="73"/>
      <c r="K807" s="73"/>
      <c r="L807" s="73"/>
      <c r="M807" s="74"/>
      <c r="N807" s="247"/>
      <c r="O807" s="306"/>
      <c r="P807" s="105"/>
      <c r="Q807" s="75"/>
      <c r="R807" s="75"/>
      <c r="S807" s="75"/>
      <c r="T807" s="75"/>
      <c r="U807" s="75"/>
      <c r="V807" s="75"/>
      <c r="W807" s="75"/>
      <c r="X807" s="75"/>
      <c r="Y807" s="84">
        <f>IF(ISNUMBER(AVERAGE(X810:X814)),AVERAGE(X810:X814),0)</f>
        <v>20000</v>
      </c>
      <c r="Z807" s="83"/>
      <c r="AA807" s="83"/>
      <c r="AB807" s="75"/>
      <c r="AC807" s="75"/>
      <c r="AD807" s="75"/>
      <c r="AE807" s="75"/>
      <c r="AF807" s="75"/>
      <c r="AG807" s="75"/>
      <c r="AH807" s="75"/>
      <c r="AI807" s="75"/>
      <c r="AJ807" s="84">
        <f>IF(ISNUMBER(AVERAGE(AI810:AI814)),AVERAGE(AI810:AI814),0)</f>
        <v>0</v>
      </c>
      <c r="AK807" s="83"/>
      <c r="AL807" s="83"/>
      <c r="AM807" s="75"/>
      <c r="AN807" s="75"/>
      <c r="AO807" s="75"/>
      <c r="AP807" s="75"/>
      <c r="AQ807" s="75"/>
      <c r="AR807" s="75"/>
      <c r="AS807" s="75"/>
      <c r="AT807" s="75"/>
      <c r="AU807" s="75"/>
      <c r="AV807" s="75"/>
      <c r="AW807" s="84">
        <f>IF(ISNUMBER(AVERAGE(AV810:AV814)),AVERAGE(AV810:AV814),0)</f>
        <v>280</v>
      </c>
      <c r="AX807" s="83"/>
      <c r="AY807" s="83"/>
      <c r="AZ807" s="79"/>
      <c r="BA807" s="80"/>
      <c r="BB807" s="71"/>
      <c r="BC807" s="95"/>
      <c r="BD807" s="41">
        <v>4</v>
      </c>
      <c r="BE807" s="52">
        <v>41</v>
      </c>
      <c r="BF807" s="103">
        <v>4132</v>
      </c>
      <c r="BG807" s="278" t="s">
        <v>49</v>
      </c>
    </row>
    <row r="808" spans="1:59" s="63" customFormat="1" ht="12.75" x14ac:dyDescent="0.2">
      <c r="A808" s="196">
        <v>4</v>
      </c>
      <c r="B808" s="197" t="s">
        <v>422</v>
      </c>
      <c r="C808" s="208">
        <v>41</v>
      </c>
      <c r="D808" s="209" t="s">
        <v>423</v>
      </c>
      <c r="E808" s="212">
        <v>4132</v>
      </c>
      <c r="F808" s="213" t="s">
        <v>473</v>
      </c>
      <c r="G808" s="231" t="s">
        <v>474</v>
      </c>
      <c r="H808" s="81" t="s">
        <v>50</v>
      </c>
      <c r="I808" s="223"/>
      <c r="J808" s="73"/>
      <c r="K808" s="73"/>
      <c r="L808" s="73"/>
      <c r="M808" s="74"/>
      <c r="N808" s="247"/>
      <c r="O808" s="306"/>
      <c r="P808" s="105"/>
      <c r="Q808" s="75"/>
      <c r="R808" s="75"/>
      <c r="S808" s="75"/>
      <c r="T808" s="75"/>
      <c r="U808" s="75"/>
      <c r="V808" s="75"/>
      <c r="W808" s="75"/>
      <c r="X808" s="75"/>
      <c r="Y808" s="84">
        <f>MAX(X810:X814)</f>
        <v>25000</v>
      </c>
      <c r="Z808" s="83"/>
      <c r="AA808" s="83"/>
      <c r="AB808" s="75"/>
      <c r="AC808" s="75"/>
      <c r="AD808" s="75"/>
      <c r="AE808" s="75"/>
      <c r="AF808" s="75"/>
      <c r="AG808" s="75"/>
      <c r="AH808" s="75"/>
      <c r="AI808" s="75"/>
      <c r="AJ808" s="84">
        <f>MAX(AI810:AI814)</f>
        <v>0</v>
      </c>
      <c r="AK808" s="83"/>
      <c r="AL808" s="83"/>
      <c r="AM808" s="75"/>
      <c r="AN808" s="75"/>
      <c r="AO808" s="75"/>
      <c r="AP808" s="75"/>
      <c r="AQ808" s="75"/>
      <c r="AR808" s="75"/>
      <c r="AS808" s="75"/>
      <c r="AT808" s="75"/>
      <c r="AU808" s="75"/>
      <c r="AV808" s="75"/>
      <c r="AW808" s="84">
        <f>MAX(AV810:AV814)</f>
        <v>1000</v>
      </c>
      <c r="AX808" s="83"/>
      <c r="AY808" s="83"/>
      <c r="AZ808" s="79"/>
      <c r="BA808" s="80"/>
      <c r="BB808" s="71"/>
      <c r="BC808" s="95"/>
      <c r="BD808" s="41">
        <v>4</v>
      </c>
      <c r="BE808" s="52">
        <v>41</v>
      </c>
      <c r="BF808" s="103">
        <v>4132</v>
      </c>
      <c r="BG808" s="278" t="s">
        <v>50</v>
      </c>
    </row>
    <row r="809" spans="1:59" s="63" customFormat="1" ht="12.75" x14ac:dyDescent="0.2">
      <c r="A809" s="196">
        <v>4</v>
      </c>
      <c r="B809" s="197" t="s">
        <v>422</v>
      </c>
      <c r="C809" s="208">
        <v>41</v>
      </c>
      <c r="D809" s="209" t="s">
        <v>423</v>
      </c>
      <c r="E809" s="212">
        <v>4132</v>
      </c>
      <c r="F809" s="213" t="s">
        <v>473</v>
      </c>
      <c r="G809" s="231" t="s">
        <v>474</v>
      </c>
      <c r="H809" s="85" t="s">
        <v>51</v>
      </c>
      <c r="I809" s="223"/>
      <c r="J809" s="73"/>
      <c r="K809" s="73"/>
      <c r="L809" s="73"/>
      <c r="M809" s="74"/>
      <c r="N809" s="248">
        <f>SUM(N810:N814)</f>
        <v>5</v>
      </c>
      <c r="O809" s="293">
        <f>SUM(O810:O814)</f>
        <v>1</v>
      </c>
      <c r="P809" s="292"/>
      <c r="Q809" s="87"/>
      <c r="R809" s="87"/>
      <c r="S809" s="87"/>
      <c r="T809" s="87"/>
      <c r="U809" s="87"/>
      <c r="V809" s="87"/>
      <c r="W809" s="87"/>
      <c r="X809" s="87"/>
      <c r="Y809" s="88"/>
      <c r="Z809" s="86">
        <f>SUM(Z810:Z814)</f>
        <v>20000</v>
      </c>
      <c r="AA809" s="88"/>
      <c r="AB809" s="87"/>
      <c r="AC809" s="87"/>
      <c r="AD809" s="87"/>
      <c r="AE809" s="87"/>
      <c r="AF809" s="87"/>
      <c r="AG809" s="87"/>
      <c r="AH809" s="87"/>
      <c r="AI809" s="87"/>
      <c r="AJ809" s="88"/>
      <c r="AK809" s="86">
        <f>SUM(AK810:AK814)</f>
        <v>0</v>
      </c>
      <c r="AL809" s="88"/>
      <c r="AM809" s="87"/>
      <c r="AN809" s="87"/>
      <c r="AO809" s="87"/>
      <c r="AP809" s="87"/>
      <c r="AQ809" s="87"/>
      <c r="AR809" s="87"/>
      <c r="AS809" s="87"/>
      <c r="AT809" s="87"/>
      <c r="AU809" s="87"/>
      <c r="AV809" s="87"/>
      <c r="AW809" s="112"/>
      <c r="AX809" s="86">
        <f>SUM(AX810:AX814)</f>
        <v>280</v>
      </c>
      <c r="AY809" s="88"/>
      <c r="AZ809" s="79"/>
      <c r="BA809" s="80"/>
      <c r="BB809" s="71"/>
      <c r="BC809" s="95"/>
      <c r="BD809" s="41">
        <v>4</v>
      </c>
      <c r="BE809" s="52">
        <v>41</v>
      </c>
      <c r="BF809" s="103">
        <v>4132</v>
      </c>
      <c r="BG809" s="279" t="s">
        <v>51</v>
      </c>
    </row>
    <row r="810" spans="1:59" s="63" customFormat="1" ht="12.75" x14ac:dyDescent="0.2">
      <c r="A810" s="196">
        <v>4</v>
      </c>
      <c r="B810" s="197" t="s">
        <v>422</v>
      </c>
      <c r="C810" s="208">
        <v>41</v>
      </c>
      <c r="D810" s="209" t="s">
        <v>423</v>
      </c>
      <c r="E810" s="212">
        <v>4132</v>
      </c>
      <c r="F810" s="213" t="s">
        <v>473</v>
      </c>
      <c r="G810" s="231" t="s">
        <v>474</v>
      </c>
      <c r="H810" s="89" t="s">
        <v>52</v>
      </c>
      <c r="I810" s="90" t="s">
        <v>475</v>
      </c>
      <c r="J810" s="90" t="s">
        <v>476</v>
      </c>
      <c r="K810" s="90" t="s">
        <v>64</v>
      </c>
      <c r="L810" s="90" t="s">
        <v>477</v>
      </c>
      <c r="M810" s="91"/>
      <c r="N810" s="312">
        <v>1</v>
      </c>
      <c r="O810" s="313">
        <f>N810/N$809</f>
        <v>0.2</v>
      </c>
      <c r="P810" s="104"/>
      <c r="Q810" s="92"/>
      <c r="R810" s="92"/>
      <c r="S810" s="92"/>
      <c r="T810" s="92"/>
      <c r="U810" s="92"/>
      <c r="V810" s="92"/>
      <c r="W810" s="92"/>
      <c r="X810" s="109">
        <f>P810*P$7+Q810*Q$7+R810*R$7+S810*S$7+T810*T$7+U810*U$7+V810*V$7+W810*W$7</f>
        <v>0</v>
      </c>
      <c r="Y810" s="83"/>
      <c r="Z810" s="110">
        <f>X810*$O810</f>
        <v>0</v>
      </c>
      <c r="AA810" s="111"/>
      <c r="AB810" s="92"/>
      <c r="AC810" s="92"/>
      <c r="AD810" s="92"/>
      <c r="AE810" s="92"/>
      <c r="AF810" s="92"/>
      <c r="AG810" s="92"/>
      <c r="AH810" s="92"/>
      <c r="AI810" s="109">
        <f>AB810*AB$7+AC810*AC$7+AD810*AD$7+AE810*AE$7+AF810*AF$7+AG810*AG$7+AH810*AH$7</f>
        <v>0</v>
      </c>
      <c r="AJ810" s="83"/>
      <c r="AK810" s="110">
        <f>AI810*$O810</f>
        <v>0</v>
      </c>
      <c r="AL810" s="111"/>
      <c r="AM810" s="92"/>
      <c r="AN810" s="92"/>
      <c r="AO810" s="92"/>
      <c r="AP810" s="92"/>
      <c r="AQ810" s="92"/>
      <c r="AR810" s="92"/>
      <c r="AS810" s="92">
        <v>1</v>
      </c>
      <c r="AT810" s="92"/>
      <c r="AU810" s="92"/>
      <c r="AV810" s="109">
        <f>AM810*AM$7+AN810*AN$7+AO810*AO$7+AP810*AP$7+AQ810*AQ$7+AR810*AR$7+AS810*AS$7+AT810*AT$7+AU810*AU$7</f>
        <v>1000</v>
      </c>
      <c r="AW810" s="75"/>
      <c r="AX810" s="110">
        <f>AV810*$O810</f>
        <v>200</v>
      </c>
      <c r="AY810" s="111"/>
      <c r="AZ810" s="93"/>
      <c r="BA810" s="94" t="s">
        <v>131</v>
      </c>
      <c r="BB810" s="71"/>
      <c r="BC810" s="95"/>
      <c r="BD810" s="41">
        <v>4</v>
      </c>
      <c r="BE810" s="52">
        <v>41</v>
      </c>
      <c r="BF810" s="103">
        <v>4132</v>
      </c>
      <c r="BG810" s="280" t="s">
        <v>52</v>
      </c>
    </row>
    <row r="811" spans="1:59" s="63" customFormat="1" ht="12.75" x14ac:dyDescent="0.2">
      <c r="A811" s="196">
        <v>4</v>
      </c>
      <c r="B811" s="197" t="s">
        <v>422</v>
      </c>
      <c r="C811" s="208">
        <v>41</v>
      </c>
      <c r="D811" s="209" t="s">
        <v>423</v>
      </c>
      <c r="E811" s="212">
        <v>4132</v>
      </c>
      <c r="F811" s="213" t="s">
        <v>473</v>
      </c>
      <c r="G811" s="231" t="s">
        <v>474</v>
      </c>
      <c r="H811" s="89"/>
      <c r="I811" s="90" t="s">
        <v>96</v>
      </c>
      <c r="J811" s="90" t="s">
        <v>478</v>
      </c>
      <c r="K811" s="90" t="s">
        <v>73</v>
      </c>
      <c r="L811" s="90" t="s">
        <v>95</v>
      </c>
      <c r="M811" s="91"/>
      <c r="N811" s="312">
        <v>1</v>
      </c>
      <c r="O811" s="313">
        <f>N811/N$809</f>
        <v>0.2</v>
      </c>
      <c r="P811" s="104"/>
      <c r="Q811" s="92"/>
      <c r="R811" s="92"/>
      <c r="S811" s="92"/>
      <c r="T811" s="92"/>
      <c r="U811" s="92"/>
      <c r="V811" s="92"/>
      <c r="W811" s="92">
        <v>1</v>
      </c>
      <c r="X811" s="109">
        <f>P811*P$7+Q811*Q$7+R811*R$7+S811*S$7+T811*T$7+U811*U$7+V811*V$7+W811*W$7</f>
        <v>25000</v>
      </c>
      <c r="Y811" s="83"/>
      <c r="Z811" s="110">
        <f>X811*$O811</f>
        <v>5000</v>
      </c>
      <c r="AA811" s="111"/>
      <c r="AB811" s="92"/>
      <c r="AC811" s="92"/>
      <c r="AD811" s="92"/>
      <c r="AE811" s="92"/>
      <c r="AF811" s="92"/>
      <c r="AG811" s="92"/>
      <c r="AH811" s="92"/>
      <c r="AI811" s="109">
        <f>AB811*AB$7+AC811*AC$7+AD811*AD$7+AE811*AE$7+AF811*AF$7+AG811*AG$7+AH811*AH$7</f>
        <v>0</v>
      </c>
      <c r="AJ811" s="83"/>
      <c r="AK811" s="110">
        <f>AI811*$O811</f>
        <v>0</v>
      </c>
      <c r="AL811" s="111"/>
      <c r="AM811" s="92"/>
      <c r="AN811" s="92"/>
      <c r="AO811" s="92"/>
      <c r="AP811" s="92">
        <v>1</v>
      </c>
      <c r="AQ811" s="92"/>
      <c r="AR811" s="92"/>
      <c r="AS811" s="92"/>
      <c r="AT811" s="92"/>
      <c r="AU811" s="92"/>
      <c r="AV811" s="109">
        <f>AM811*AM$7+AN811*AN$7+AO811*AO$7+AP811*AP$7+AQ811*AQ$7+AR811*AR$7+AS811*AS$7+AT811*AT$7+AU811*AU$7</f>
        <v>100</v>
      </c>
      <c r="AW811" s="75"/>
      <c r="AX811" s="110">
        <f>AV811*$O811</f>
        <v>20</v>
      </c>
      <c r="AY811" s="111"/>
      <c r="AZ811" s="93"/>
      <c r="BA811" s="94" t="s">
        <v>131</v>
      </c>
      <c r="BB811" s="71"/>
      <c r="BC811" s="95"/>
      <c r="BD811" s="41">
        <v>4</v>
      </c>
      <c r="BE811" s="52">
        <v>41</v>
      </c>
      <c r="BF811" s="103">
        <v>4132</v>
      </c>
      <c r="BG811" s="280" t="s">
        <v>52</v>
      </c>
    </row>
    <row r="812" spans="1:59" s="63" customFormat="1" ht="12.75" x14ac:dyDescent="0.2">
      <c r="A812" s="196">
        <v>4</v>
      </c>
      <c r="B812" s="197" t="s">
        <v>422</v>
      </c>
      <c r="C812" s="208">
        <v>41</v>
      </c>
      <c r="D812" s="209" t="s">
        <v>423</v>
      </c>
      <c r="E812" s="212">
        <v>4132</v>
      </c>
      <c r="F812" s="213" t="s">
        <v>473</v>
      </c>
      <c r="G812" s="231" t="s">
        <v>474</v>
      </c>
      <c r="H812" s="89"/>
      <c r="I812" s="90" t="s">
        <v>457</v>
      </c>
      <c r="J812" s="90" t="s">
        <v>479</v>
      </c>
      <c r="K812" s="90" t="s">
        <v>459</v>
      </c>
      <c r="L812" s="90" t="s">
        <v>460</v>
      </c>
      <c r="M812" s="91"/>
      <c r="N812" s="312">
        <v>1</v>
      </c>
      <c r="O812" s="313">
        <f>N812/N$809</f>
        <v>0.2</v>
      </c>
      <c r="P812" s="104"/>
      <c r="Q812" s="92"/>
      <c r="R812" s="92"/>
      <c r="S812" s="92"/>
      <c r="T812" s="92"/>
      <c r="U812" s="92"/>
      <c r="V812" s="92"/>
      <c r="W812" s="92">
        <v>1</v>
      </c>
      <c r="X812" s="109">
        <f>P812*P$7+Q812*Q$7+R812*R$7+S812*S$7+T812*T$7+U812*U$7+V812*V$7+W812*W$7</f>
        <v>25000</v>
      </c>
      <c r="Y812" s="83"/>
      <c r="Z812" s="110">
        <f>X812*$O812</f>
        <v>5000</v>
      </c>
      <c r="AA812" s="111"/>
      <c r="AB812" s="92"/>
      <c r="AC812" s="92"/>
      <c r="AD812" s="92"/>
      <c r="AE812" s="92"/>
      <c r="AF812" s="92"/>
      <c r="AG812" s="92"/>
      <c r="AH812" s="92"/>
      <c r="AI812" s="109">
        <f>AB812*AB$7+AC812*AC$7+AD812*AD$7+AE812*AE$7+AF812*AF$7+AG812*AG$7+AH812*AH$7</f>
        <v>0</v>
      </c>
      <c r="AJ812" s="83"/>
      <c r="AK812" s="110">
        <f>AI812*$O812</f>
        <v>0</v>
      </c>
      <c r="AL812" s="111"/>
      <c r="AM812" s="92"/>
      <c r="AN812" s="92"/>
      <c r="AO812" s="92"/>
      <c r="AP812" s="92">
        <v>1</v>
      </c>
      <c r="AQ812" s="92"/>
      <c r="AR812" s="92"/>
      <c r="AS812" s="92"/>
      <c r="AT812" s="92"/>
      <c r="AU812" s="92"/>
      <c r="AV812" s="109">
        <f>AM812*AM$7+AN812*AN$7+AO812*AO$7+AP812*AP$7+AQ812*AQ$7+AR812*AR$7+AS812*AS$7+AT812*AT$7+AU812*AU$7</f>
        <v>100</v>
      </c>
      <c r="AW812" s="75"/>
      <c r="AX812" s="110">
        <f>AV812*$O812</f>
        <v>20</v>
      </c>
      <c r="AY812" s="111"/>
      <c r="AZ812" s="93"/>
      <c r="BA812" s="94" t="s">
        <v>131</v>
      </c>
      <c r="BB812" s="71"/>
      <c r="BC812" s="95"/>
      <c r="BD812" s="41">
        <v>4</v>
      </c>
      <c r="BE812" s="52">
        <v>41</v>
      </c>
      <c r="BF812" s="103">
        <v>4132</v>
      </c>
      <c r="BG812" s="280" t="s">
        <v>52</v>
      </c>
    </row>
    <row r="813" spans="1:59" s="63" customFormat="1" ht="36" x14ac:dyDescent="0.2">
      <c r="A813" s="196">
        <v>4</v>
      </c>
      <c r="B813" s="197" t="s">
        <v>422</v>
      </c>
      <c r="C813" s="208">
        <v>41</v>
      </c>
      <c r="D813" s="209" t="s">
        <v>423</v>
      </c>
      <c r="E813" s="212">
        <v>4132</v>
      </c>
      <c r="F813" s="213" t="s">
        <v>473</v>
      </c>
      <c r="G813" s="231" t="s">
        <v>474</v>
      </c>
      <c r="H813" s="89"/>
      <c r="I813" s="90" t="s">
        <v>449</v>
      </c>
      <c r="J813" s="90" t="s">
        <v>480</v>
      </c>
      <c r="K813" s="90" t="s">
        <v>60</v>
      </c>
      <c r="L813" s="90"/>
      <c r="M813" s="91"/>
      <c r="N813" s="312">
        <v>1</v>
      </c>
      <c r="O813" s="313">
        <f>N813/N$809</f>
        <v>0.2</v>
      </c>
      <c r="P813" s="104"/>
      <c r="Q813" s="92"/>
      <c r="R813" s="92"/>
      <c r="S813" s="92"/>
      <c r="T813" s="92"/>
      <c r="U813" s="92"/>
      <c r="V813" s="92"/>
      <c r="W813" s="92">
        <v>1</v>
      </c>
      <c r="X813" s="109">
        <f>P813*P$7+Q813*Q$7+R813*R$7+S813*S$7+T813*T$7+U813*U$7+V813*V$7+W813*W$7</f>
        <v>25000</v>
      </c>
      <c r="Y813" s="83"/>
      <c r="Z813" s="110">
        <f>X813*$O813</f>
        <v>5000</v>
      </c>
      <c r="AA813" s="111"/>
      <c r="AB813" s="92"/>
      <c r="AC813" s="92"/>
      <c r="AD813" s="92"/>
      <c r="AE813" s="92"/>
      <c r="AF813" s="92"/>
      <c r="AG813" s="92"/>
      <c r="AH813" s="92"/>
      <c r="AI813" s="109">
        <f>AB813*AB$7+AC813*AC$7+AD813*AD$7+AE813*AE$7+AF813*AF$7+AG813*AG$7+AH813*AH$7</f>
        <v>0</v>
      </c>
      <c r="AJ813" s="83"/>
      <c r="AK813" s="110">
        <f>AI813*$O813</f>
        <v>0</v>
      </c>
      <c r="AL813" s="111"/>
      <c r="AM813" s="92"/>
      <c r="AN813" s="92"/>
      <c r="AO813" s="92"/>
      <c r="AP813" s="92">
        <v>1</v>
      </c>
      <c r="AQ813" s="92"/>
      <c r="AR813" s="92"/>
      <c r="AS813" s="92"/>
      <c r="AT813" s="92"/>
      <c r="AU813" s="92"/>
      <c r="AV813" s="109">
        <f>AM813*AM$7+AN813*AN$7+AO813*AO$7+AP813*AP$7+AQ813*AQ$7+AR813*AR$7+AS813*AS$7+AT813*AT$7+AU813*AU$7</f>
        <v>100</v>
      </c>
      <c r="AW813" s="75"/>
      <c r="AX813" s="110">
        <f>AV813*$O813</f>
        <v>20</v>
      </c>
      <c r="AY813" s="111"/>
      <c r="AZ813" s="93"/>
      <c r="BA813" s="94" t="s">
        <v>131</v>
      </c>
      <c r="BB813" s="71"/>
      <c r="BC813" s="95"/>
      <c r="BD813" s="41">
        <v>4</v>
      </c>
      <c r="BE813" s="52">
        <v>41</v>
      </c>
      <c r="BF813" s="103">
        <v>4132</v>
      </c>
      <c r="BG813" s="280" t="s">
        <v>52</v>
      </c>
    </row>
    <row r="814" spans="1:59" s="63" customFormat="1" ht="12.75" x14ac:dyDescent="0.2">
      <c r="A814" s="196">
        <v>4</v>
      </c>
      <c r="B814" s="197" t="s">
        <v>422</v>
      </c>
      <c r="C814" s="208">
        <v>41</v>
      </c>
      <c r="D814" s="209" t="s">
        <v>423</v>
      </c>
      <c r="E814" s="212">
        <v>4132</v>
      </c>
      <c r="F814" s="213" t="s">
        <v>473</v>
      </c>
      <c r="G814" s="231" t="s">
        <v>474</v>
      </c>
      <c r="H814" s="89"/>
      <c r="I814" s="90" t="s">
        <v>471</v>
      </c>
      <c r="J814" s="90" t="s">
        <v>481</v>
      </c>
      <c r="K814" s="90" t="s">
        <v>129</v>
      </c>
      <c r="L814" s="90"/>
      <c r="M814" s="91"/>
      <c r="N814" s="312">
        <v>1</v>
      </c>
      <c r="O814" s="313">
        <f>N814/N$809</f>
        <v>0.2</v>
      </c>
      <c r="P814" s="104"/>
      <c r="Q814" s="92"/>
      <c r="R814" s="92"/>
      <c r="S814" s="92"/>
      <c r="T814" s="92"/>
      <c r="U814" s="92"/>
      <c r="V814" s="92"/>
      <c r="W814" s="92">
        <v>1</v>
      </c>
      <c r="X814" s="109">
        <f>P814*P$7+Q814*Q$7+R814*R$7+S814*S$7+T814*T$7+U814*U$7+V814*V$7+W814*W$7</f>
        <v>25000</v>
      </c>
      <c r="Y814" s="83"/>
      <c r="Z814" s="110">
        <f>X814*$O814</f>
        <v>5000</v>
      </c>
      <c r="AA814" s="111"/>
      <c r="AB814" s="92"/>
      <c r="AC814" s="92"/>
      <c r="AD814" s="92"/>
      <c r="AE814" s="92"/>
      <c r="AF814" s="92"/>
      <c r="AG814" s="92"/>
      <c r="AH814" s="92"/>
      <c r="AI814" s="109">
        <f>AB814*AB$7+AC814*AC$7+AD814*AD$7+AE814*AE$7+AF814*AF$7+AG814*AG$7+AH814*AH$7</f>
        <v>0</v>
      </c>
      <c r="AJ814" s="83"/>
      <c r="AK814" s="110">
        <f>AI814*$O814</f>
        <v>0</v>
      </c>
      <c r="AL814" s="111"/>
      <c r="AM814" s="92"/>
      <c r="AN814" s="92"/>
      <c r="AO814" s="92"/>
      <c r="AP814" s="92">
        <v>1</v>
      </c>
      <c r="AQ814" s="92"/>
      <c r="AR814" s="92"/>
      <c r="AS814" s="92"/>
      <c r="AT814" s="92"/>
      <c r="AU814" s="92"/>
      <c r="AV814" s="109">
        <f>AM814*AM$7+AN814*AN$7+AO814*AO$7+AP814*AP$7+AQ814*AQ$7+AR814*AR$7+AS814*AS$7+AT814*AT$7+AU814*AU$7</f>
        <v>100</v>
      </c>
      <c r="AW814" s="75"/>
      <c r="AX814" s="110">
        <f>AV814*$O814</f>
        <v>20</v>
      </c>
      <c r="AY814" s="111"/>
      <c r="AZ814" s="93"/>
      <c r="BA814" s="94" t="s">
        <v>131</v>
      </c>
      <c r="BB814" s="71"/>
      <c r="BC814" s="95"/>
      <c r="BD814" s="41">
        <v>4</v>
      </c>
      <c r="BE814" s="52">
        <v>41</v>
      </c>
      <c r="BF814" s="103">
        <v>4132</v>
      </c>
      <c r="BG814" s="280" t="s">
        <v>52</v>
      </c>
    </row>
    <row r="815" spans="1:59" s="63" customFormat="1" ht="12.75" x14ac:dyDescent="0.2">
      <c r="A815" s="196">
        <v>4</v>
      </c>
      <c r="B815" s="197" t="s">
        <v>422</v>
      </c>
      <c r="C815" s="208">
        <v>41</v>
      </c>
      <c r="D815" s="209" t="s">
        <v>423</v>
      </c>
      <c r="E815" s="212">
        <v>4132</v>
      </c>
      <c r="F815" s="213" t="s">
        <v>473</v>
      </c>
      <c r="G815" s="231" t="s">
        <v>474</v>
      </c>
      <c r="H815" s="65"/>
      <c r="I815" s="222"/>
      <c r="J815" s="66"/>
      <c r="K815" s="66"/>
      <c r="L815" s="66"/>
      <c r="M815" s="64"/>
      <c r="N815" s="304"/>
      <c r="O815" s="305"/>
      <c r="P815" s="127"/>
      <c r="Q815" s="67"/>
      <c r="R815" s="67"/>
      <c r="S815" s="67"/>
      <c r="T815" s="67"/>
      <c r="U815" s="67"/>
      <c r="V815" s="67"/>
      <c r="W815" s="67"/>
      <c r="X815" s="67"/>
      <c r="Y815" s="68"/>
      <c r="Z815" s="68"/>
      <c r="AA815" s="68"/>
      <c r="AB815" s="67"/>
      <c r="AC815" s="67"/>
      <c r="AD815" s="67"/>
      <c r="AE815" s="67"/>
      <c r="AF815" s="67"/>
      <c r="AG815" s="67"/>
      <c r="AH815" s="67"/>
      <c r="AI815" s="67"/>
      <c r="AJ815" s="68"/>
      <c r="AK815" s="68"/>
      <c r="AL815" s="68"/>
      <c r="AM815" s="67"/>
      <c r="AN815" s="67"/>
      <c r="AO815" s="67"/>
      <c r="AP815" s="67"/>
      <c r="AQ815" s="67"/>
      <c r="AR815" s="67"/>
      <c r="AS815" s="67"/>
      <c r="AT815" s="67"/>
      <c r="AU815" s="67"/>
      <c r="AV815" s="67"/>
      <c r="AW815" s="67"/>
      <c r="AX815" s="68"/>
      <c r="AY815" s="68"/>
      <c r="AZ815" s="69"/>
      <c r="BA815" s="70"/>
      <c r="BB815" s="71"/>
      <c r="BC815" s="95"/>
      <c r="BD815" s="41">
        <v>4</v>
      </c>
      <c r="BE815" s="52">
        <v>41</v>
      </c>
      <c r="BF815" s="103">
        <v>4132</v>
      </c>
      <c r="BG815" s="275"/>
    </row>
    <row r="816" spans="1:59" s="63" customFormat="1" ht="12.75" x14ac:dyDescent="0.2">
      <c r="A816" s="196">
        <v>4</v>
      </c>
      <c r="B816" s="197" t="s">
        <v>422</v>
      </c>
      <c r="C816" s="208">
        <v>41</v>
      </c>
      <c r="D816" s="209" t="s">
        <v>423</v>
      </c>
      <c r="E816" s="212">
        <v>4132</v>
      </c>
      <c r="F816" s="213" t="s">
        <v>473</v>
      </c>
      <c r="G816" s="232"/>
      <c r="H816" s="97"/>
      <c r="I816" s="224"/>
      <c r="J816" s="98"/>
      <c r="K816" s="98"/>
      <c r="L816" s="98"/>
      <c r="M816" s="96"/>
      <c r="N816" s="307"/>
      <c r="O816" s="246"/>
      <c r="P816" s="124"/>
      <c r="Q816" s="99"/>
      <c r="R816" s="99"/>
      <c r="S816" s="99"/>
      <c r="T816" s="99"/>
      <c r="U816" s="99"/>
      <c r="V816" s="99"/>
      <c r="W816" s="99"/>
      <c r="X816" s="99"/>
      <c r="Y816" s="100"/>
      <c r="Z816" s="100"/>
      <c r="AA816" s="100"/>
      <c r="AB816" s="99"/>
      <c r="AC816" s="99"/>
      <c r="AD816" s="99"/>
      <c r="AE816" s="99"/>
      <c r="AF816" s="99"/>
      <c r="AG816" s="99"/>
      <c r="AH816" s="99"/>
      <c r="AI816" s="99"/>
      <c r="AJ816" s="100"/>
      <c r="AK816" s="100"/>
      <c r="AL816" s="100"/>
      <c r="AM816" s="99"/>
      <c r="AN816" s="99"/>
      <c r="AO816" s="99"/>
      <c r="AP816" s="99"/>
      <c r="AQ816" s="99"/>
      <c r="AR816" s="99"/>
      <c r="AS816" s="99"/>
      <c r="AT816" s="99"/>
      <c r="AU816" s="99"/>
      <c r="AV816" s="99"/>
      <c r="AW816" s="99"/>
      <c r="AX816" s="100"/>
      <c r="AY816" s="100"/>
      <c r="AZ816" s="101"/>
      <c r="BA816" s="102"/>
      <c r="BB816" s="95"/>
      <c r="BC816" s="95"/>
      <c r="BD816" s="41">
        <v>4</v>
      </c>
      <c r="BE816" s="52">
        <v>41</v>
      </c>
      <c r="BF816" s="103">
        <v>4132</v>
      </c>
      <c r="BG816" s="277"/>
    </row>
    <row r="817" spans="1:59" s="63" customFormat="1" ht="12.75" x14ac:dyDescent="0.2">
      <c r="A817" s="196">
        <v>4</v>
      </c>
      <c r="B817" s="197" t="s">
        <v>422</v>
      </c>
      <c r="C817" s="208">
        <v>41</v>
      </c>
      <c r="D817" s="209" t="s">
        <v>423</v>
      </c>
      <c r="E817" s="210">
        <v>4141</v>
      </c>
      <c r="F817" s="211" t="s">
        <v>482</v>
      </c>
      <c r="G817" s="230"/>
      <c r="H817" s="56"/>
      <c r="I817" s="221"/>
      <c r="J817" s="57"/>
      <c r="K817" s="57"/>
      <c r="L817" s="57"/>
      <c r="M817" s="55"/>
      <c r="N817" s="303"/>
      <c r="O817" s="245"/>
      <c r="P817" s="122"/>
      <c r="Q817" s="122"/>
      <c r="R817" s="122"/>
      <c r="S817" s="122"/>
      <c r="T817" s="122"/>
      <c r="U817" s="122"/>
      <c r="V817" s="122"/>
      <c r="W817" s="122"/>
      <c r="X817" s="122"/>
      <c r="Y817" s="59"/>
      <c r="Z817" s="123"/>
      <c r="AA817" s="123"/>
      <c r="AB817" s="122"/>
      <c r="AC817" s="122"/>
      <c r="AD817" s="122"/>
      <c r="AE817" s="122"/>
      <c r="AF817" s="122"/>
      <c r="AG817" s="122"/>
      <c r="AH817" s="122"/>
      <c r="AI817" s="122"/>
      <c r="AJ817" s="59"/>
      <c r="AK817" s="123"/>
      <c r="AL817" s="123"/>
      <c r="AM817" s="122"/>
      <c r="AN817" s="122"/>
      <c r="AO817" s="122"/>
      <c r="AP817" s="122"/>
      <c r="AQ817" s="122"/>
      <c r="AR817" s="122"/>
      <c r="AS817" s="122"/>
      <c r="AT817" s="122"/>
      <c r="AU817" s="122"/>
      <c r="AV817" s="122"/>
      <c r="AW817" s="58"/>
      <c r="AX817" s="123"/>
      <c r="AY817" s="59"/>
      <c r="AZ817" s="60"/>
      <c r="BA817" s="61"/>
      <c r="BB817" s="54"/>
      <c r="BC817" s="54"/>
      <c r="BD817" s="41">
        <v>4</v>
      </c>
      <c r="BE817" s="52">
        <v>41</v>
      </c>
      <c r="BF817" s="62">
        <v>4141</v>
      </c>
      <c r="BG817" s="274"/>
    </row>
    <row r="818" spans="1:59" s="63" customFormat="1" ht="12.75" x14ac:dyDescent="0.2">
      <c r="A818" s="196">
        <v>4</v>
      </c>
      <c r="B818" s="197" t="s">
        <v>422</v>
      </c>
      <c r="C818" s="208">
        <v>41</v>
      </c>
      <c r="D818" s="209" t="s">
        <v>423</v>
      </c>
      <c r="E818" s="210">
        <v>4141</v>
      </c>
      <c r="F818" s="211" t="s">
        <v>482</v>
      </c>
      <c r="G818" s="230"/>
      <c r="H818" s="56"/>
      <c r="I818" s="221"/>
      <c r="J818" s="57"/>
      <c r="K818" s="57"/>
      <c r="L818" s="57"/>
      <c r="M818" s="55"/>
      <c r="N818" s="303"/>
      <c r="O818" s="245"/>
      <c r="P818" s="122"/>
      <c r="Q818" s="58"/>
      <c r="R818" s="58"/>
      <c r="S818" s="58"/>
      <c r="T818" s="58"/>
      <c r="U818" s="58"/>
      <c r="V818" s="58"/>
      <c r="W818" s="58"/>
      <c r="X818" s="58"/>
      <c r="Y818" s="59"/>
      <c r="Z818" s="59"/>
      <c r="AA818" s="59"/>
      <c r="AB818" s="58"/>
      <c r="AC818" s="58"/>
      <c r="AD818" s="58"/>
      <c r="AE818" s="58"/>
      <c r="AF818" s="58"/>
      <c r="AG818" s="58"/>
      <c r="AH818" s="58"/>
      <c r="AI818" s="58"/>
      <c r="AJ818" s="59"/>
      <c r="AK818" s="59"/>
      <c r="AL818" s="59"/>
      <c r="AM818" s="58"/>
      <c r="AN818" s="58"/>
      <c r="AO818" s="58"/>
      <c r="AP818" s="58"/>
      <c r="AQ818" s="58"/>
      <c r="AR818" s="58"/>
      <c r="AS818" s="58"/>
      <c r="AT818" s="58"/>
      <c r="AU818" s="58"/>
      <c r="AV818" s="58"/>
      <c r="AW818" s="58"/>
      <c r="AX818" s="59"/>
      <c r="AY818" s="59"/>
      <c r="AZ818" s="60"/>
      <c r="BA818" s="61"/>
      <c r="BB818" s="54"/>
      <c r="BC818" s="54"/>
      <c r="BD818" s="41">
        <v>4</v>
      </c>
      <c r="BE818" s="52">
        <v>41</v>
      </c>
      <c r="BF818" s="62">
        <v>4141</v>
      </c>
      <c r="BG818" s="274"/>
    </row>
    <row r="819" spans="1:59" s="63" customFormat="1" ht="12.75" x14ac:dyDescent="0.2">
      <c r="A819" s="196">
        <v>4</v>
      </c>
      <c r="B819" s="197" t="s">
        <v>422</v>
      </c>
      <c r="C819" s="208">
        <v>41</v>
      </c>
      <c r="D819" s="209" t="s">
        <v>423</v>
      </c>
      <c r="E819" s="210">
        <v>4141</v>
      </c>
      <c r="F819" s="211" t="s">
        <v>482</v>
      </c>
      <c r="G819" s="231" t="s">
        <v>483</v>
      </c>
      <c r="H819" s="65"/>
      <c r="I819" s="222"/>
      <c r="J819" s="66"/>
      <c r="K819" s="66"/>
      <c r="L819" s="66"/>
      <c r="M819" s="64"/>
      <c r="N819" s="308"/>
      <c r="O819" s="309"/>
      <c r="P819" s="127"/>
      <c r="Q819" s="67"/>
      <c r="R819" s="67"/>
      <c r="S819" s="67"/>
      <c r="T819" s="67"/>
      <c r="U819" s="67"/>
      <c r="V819" s="67"/>
      <c r="W819" s="67"/>
      <c r="X819" s="67"/>
      <c r="Y819" s="68"/>
      <c r="Z819" s="68"/>
      <c r="AA819" s="68"/>
      <c r="AB819" s="67"/>
      <c r="AC819" s="67"/>
      <c r="AD819" s="67"/>
      <c r="AE819" s="67"/>
      <c r="AF819" s="67"/>
      <c r="AG819" s="67"/>
      <c r="AH819" s="67"/>
      <c r="AI819" s="67"/>
      <c r="AJ819" s="68"/>
      <c r="AK819" s="68"/>
      <c r="AL819" s="68"/>
      <c r="AM819" s="67"/>
      <c r="AN819" s="67"/>
      <c r="AO819" s="67"/>
      <c r="AP819" s="67"/>
      <c r="AQ819" s="67"/>
      <c r="AR819" s="67"/>
      <c r="AS819" s="67"/>
      <c r="AT819" s="67"/>
      <c r="AU819" s="67"/>
      <c r="AV819" s="67"/>
      <c r="AW819" s="67"/>
      <c r="AX819" s="68"/>
      <c r="AY819" s="68"/>
      <c r="AZ819" s="69"/>
      <c r="BA819" s="70"/>
      <c r="BB819" s="71"/>
      <c r="BC819" s="54"/>
      <c r="BD819" s="41">
        <v>4</v>
      </c>
      <c r="BE819" s="52">
        <v>41</v>
      </c>
      <c r="BF819" s="62">
        <v>4141</v>
      </c>
      <c r="BG819" s="275"/>
    </row>
    <row r="820" spans="1:59" s="63" customFormat="1" ht="12.75" x14ac:dyDescent="0.2">
      <c r="A820" s="196">
        <v>4</v>
      </c>
      <c r="B820" s="197" t="s">
        <v>422</v>
      </c>
      <c r="C820" s="208">
        <v>41</v>
      </c>
      <c r="D820" s="209" t="s">
        <v>423</v>
      </c>
      <c r="E820" s="210">
        <v>4141</v>
      </c>
      <c r="F820" s="211" t="s">
        <v>482</v>
      </c>
      <c r="G820" s="231" t="s">
        <v>483</v>
      </c>
      <c r="H820" s="72" t="s">
        <v>47</v>
      </c>
      <c r="I820" s="223"/>
      <c r="J820" s="73"/>
      <c r="K820" s="73"/>
      <c r="L820" s="73"/>
      <c r="M820" s="74"/>
      <c r="N820" s="247"/>
      <c r="O820" s="306"/>
      <c r="P820" s="105"/>
      <c r="Q820" s="75"/>
      <c r="R820" s="75"/>
      <c r="S820" s="75"/>
      <c r="T820" s="75"/>
      <c r="U820" s="75"/>
      <c r="V820" s="75"/>
      <c r="W820" s="75"/>
      <c r="X820" s="75"/>
      <c r="Y820" s="76">
        <f>IF(ISNUMBER(VLOOKUP(Y822,P$7:W$7,MATCH(Y822,P$7:W$7))),VLOOKUP(Y822,P$7:W$7,MATCH(Y822,P$7:W$7)),IF(N824=0,"No Data",IF(Y822&gt;0,"&lt;100",0)))</f>
        <v>10000</v>
      </c>
      <c r="Z820" s="77">
        <f>IF(ISNUMBER(VLOOKUP(Z824,P$7:W$7,MATCH(Z824,P$7:W$7))),VLOOKUP(Z824,P$7:W$7,MATCH(Z824,P$7:W$7)),IF(N824=0,"No Data",IF(Z824&gt;0,"&lt;100",0)))</f>
        <v>10000</v>
      </c>
      <c r="AA820" s="106">
        <f>IF(ISNUMBER(Z820),Z820,0)</f>
        <v>10000</v>
      </c>
      <c r="AB820" s="75"/>
      <c r="AC820" s="75"/>
      <c r="AD820" s="75"/>
      <c r="AE820" s="75"/>
      <c r="AF820" s="75"/>
      <c r="AG820" s="75"/>
      <c r="AH820" s="75"/>
      <c r="AI820" s="75"/>
      <c r="AJ820" s="76">
        <f>IF(ISNUMBER(VLOOKUP(AJ822,AB$7:AH$7,MATCH(AJ822,AB$7:AH$7))),VLOOKUP(AJ822,AB$7:AH$7,MATCH(AJ822,AB$7:AH$7)),IF(N824=0,"No Data",IF(AJ822&gt;0,"&lt;50",0)))</f>
        <v>0</v>
      </c>
      <c r="AK820" s="77">
        <f>IF(ISNUMBER(VLOOKUP(AK824,AB$7:AH$7,MATCH(AK824,AB$7:AH$7))),VLOOKUP(AK824,AB$7:AH$7,MATCH(AK824,AB$7:AH$7)),IF(N824=0,"No Data",IF(AK824&gt;0,"&lt;50",0)))</f>
        <v>0</v>
      </c>
      <c r="AL820" s="106">
        <f>IF(ISNUMBER(AK820),AK820,0)</f>
        <v>0</v>
      </c>
      <c r="AM820" s="75"/>
      <c r="AN820" s="75"/>
      <c r="AO820" s="75"/>
      <c r="AP820" s="75"/>
      <c r="AQ820" s="75"/>
      <c r="AR820" s="75"/>
      <c r="AS820" s="75"/>
      <c r="AT820" s="75"/>
      <c r="AU820" s="75"/>
      <c r="AV820" s="75"/>
      <c r="AW820" s="76">
        <f>IF(ISNUMBER(VLOOKUP(AW822,AM$7:AU$7,MATCH(AW822,AM$7:AU$7))),VLOOKUP(AW822,AM$7:AU$7,MATCH(AW822,AM$7:AU$7)),IF(N824=0,"No Data",IF(AW822&gt;0,"&lt;10",0)))</f>
        <v>50</v>
      </c>
      <c r="AX820" s="77">
        <f>IF(ISNUMBER(VLOOKUP(AX824,AM$7:AU$7,MATCH(AX824,AM$7:AU$7))),VLOOKUP(AX824,AM$7:AU$7,MATCH(AX824,AM$7:AU$7)),IF(N824=0,"No Data",IF(AX824&gt;0,"&lt;10",0)))</f>
        <v>50</v>
      </c>
      <c r="AY820" s="106">
        <f>IF(ISNUMBER(AX820),AX820,0)</f>
        <v>50</v>
      </c>
      <c r="AZ820" s="79"/>
      <c r="BA820" s="80"/>
      <c r="BB820" s="71"/>
      <c r="BC820" s="54"/>
      <c r="BD820" s="41">
        <v>4</v>
      </c>
      <c r="BE820" s="52">
        <v>41</v>
      </c>
      <c r="BF820" s="62">
        <v>4141</v>
      </c>
      <c r="BG820" s="276" t="s">
        <v>47</v>
      </c>
    </row>
    <row r="821" spans="1:59" s="63" customFormat="1" ht="12.75" x14ac:dyDescent="0.2">
      <c r="A821" s="196">
        <v>4</v>
      </c>
      <c r="B821" s="197" t="s">
        <v>422</v>
      </c>
      <c r="C821" s="208">
        <v>41</v>
      </c>
      <c r="D821" s="209" t="s">
        <v>423</v>
      </c>
      <c r="E821" s="210">
        <v>4141</v>
      </c>
      <c r="F821" s="211" t="s">
        <v>482</v>
      </c>
      <c r="G821" s="231" t="s">
        <v>483</v>
      </c>
      <c r="H821" s="81" t="s">
        <v>48</v>
      </c>
      <c r="I821" s="223"/>
      <c r="J821" s="73"/>
      <c r="K821" s="73"/>
      <c r="L821" s="73"/>
      <c r="M821" s="74"/>
      <c r="N821" s="247"/>
      <c r="O821" s="306"/>
      <c r="P821" s="105"/>
      <c r="Q821" s="75"/>
      <c r="R821" s="75"/>
      <c r="S821" s="75"/>
      <c r="T821" s="75"/>
      <c r="U821" s="75"/>
      <c r="V821" s="75"/>
      <c r="W821" s="75"/>
      <c r="X821" s="75"/>
      <c r="Y821" s="82">
        <f>MIN(X825:X827)</f>
        <v>0</v>
      </c>
      <c r="Z821" s="83"/>
      <c r="AA821" s="83"/>
      <c r="AB821" s="75"/>
      <c r="AC821" s="75"/>
      <c r="AD821" s="75"/>
      <c r="AE821" s="75"/>
      <c r="AF821" s="75"/>
      <c r="AG821" s="75"/>
      <c r="AH821" s="75"/>
      <c r="AI821" s="75"/>
      <c r="AJ821" s="82">
        <f>MIN(AI825:AI827)</f>
        <v>0</v>
      </c>
      <c r="AK821" s="83"/>
      <c r="AL821" s="83"/>
      <c r="AM821" s="75"/>
      <c r="AN821" s="75"/>
      <c r="AO821" s="75"/>
      <c r="AP821" s="75"/>
      <c r="AQ821" s="75"/>
      <c r="AR821" s="75"/>
      <c r="AS821" s="75"/>
      <c r="AT821" s="75"/>
      <c r="AU821" s="75"/>
      <c r="AV821" s="75"/>
      <c r="AW821" s="82">
        <f>MIN(AV825:AV827)</f>
        <v>25</v>
      </c>
      <c r="AX821" s="83"/>
      <c r="AY821" s="83"/>
      <c r="AZ821" s="79"/>
      <c r="BA821" s="80"/>
      <c r="BB821" s="71"/>
      <c r="BC821" s="54"/>
      <c r="BD821" s="41">
        <v>4</v>
      </c>
      <c r="BE821" s="52">
        <v>41</v>
      </c>
      <c r="BF821" s="62">
        <v>4141</v>
      </c>
      <c r="BG821" s="278" t="s">
        <v>48</v>
      </c>
    </row>
    <row r="822" spans="1:59" s="63" customFormat="1" ht="12.75" x14ac:dyDescent="0.2">
      <c r="A822" s="196">
        <v>4</v>
      </c>
      <c r="B822" s="197" t="s">
        <v>422</v>
      </c>
      <c r="C822" s="208">
        <v>41</v>
      </c>
      <c r="D822" s="209" t="s">
        <v>423</v>
      </c>
      <c r="E822" s="210">
        <v>4141</v>
      </c>
      <c r="F822" s="211" t="s">
        <v>482</v>
      </c>
      <c r="G822" s="231" t="s">
        <v>483</v>
      </c>
      <c r="H822" s="81" t="s">
        <v>49</v>
      </c>
      <c r="I822" s="223"/>
      <c r="J822" s="73"/>
      <c r="K822" s="73"/>
      <c r="L822" s="73"/>
      <c r="M822" s="74"/>
      <c r="N822" s="247"/>
      <c r="O822" s="306"/>
      <c r="P822" s="105"/>
      <c r="Q822" s="75"/>
      <c r="R822" s="75"/>
      <c r="S822" s="75"/>
      <c r="T822" s="75"/>
      <c r="U822" s="75"/>
      <c r="V822" s="75"/>
      <c r="W822" s="75"/>
      <c r="X822" s="75"/>
      <c r="Y822" s="84">
        <f>IF(ISNUMBER(AVERAGE(X825:X827)),AVERAGE(X825:X827),0)</f>
        <v>16666.666666666668</v>
      </c>
      <c r="Z822" s="83"/>
      <c r="AA822" s="83"/>
      <c r="AB822" s="75"/>
      <c r="AC822" s="75"/>
      <c r="AD822" s="75"/>
      <c r="AE822" s="75"/>
      <c r="AF822" s="75"/>
      <c r="AG822" s="75"/>
      <c r="AH822" s="75"/>
      <c r="AI822" s="75"/>
      <c r="AJ822" s="84">
        <f>IF(ISNUMBER(AVERAGE(AI825:AI827)),AVERAGE(AI825:AI827),0)</f>
        <v>0</v>
      </c>
      <c r="AK822" s="83"/>
      <c r="AL822" s="83"/>
      <c r="AM822" s="75"/>
      <c r="AN822" s="75"/>
      <c r="AO822" s="75"/>
      <c r="AP822" s="75"/>
      <c r="AQ822" s="75"/>
      <c r="AR822" s="75"/>
      <c r="AS822" s="75"/>
      <c r="AT822" s="75"/>
      <c r="AU822" s="75"/>
      <c r="AV822" s="75"/>
      <c r="AW822" s="84">
        <f>IF(ISNUMBER(AVERAGE(AV825:AV827)),AVERAGE(AV825:AV827),0)</f>
        <v>75</v>
      </c>
      <c r="AX822" s="83"/>
      <c r="AY822" s="83"/>
      <c r="AZ822" s="79"/>
      <c r="BA822" s="80"/>
      <c r="BB822" s="71"/>
      <c r="BC822" s="54"/>
      <c r="BD822" s="41">
        <v>4</v>
      </c>
      <c r="BE822" s="52">
        <v>41</v>
      </c>
      <c r="BF822" s="62">
        <v>4141</v>
      </c>
      <c r="BG822" s="278" t="s">
        <v>49</v>
      </c>
    </row>
    <row r="823" spans="1:59" s="63" customFormat="1" ht="12.75" x14ac:dyDescent="0.2">
      <c r="A823" s="196">
        <v>4</v>
      </c>
      <c r="B823" s="197" t="s">
        <v>422</v>
      </c>
      <c r="C823" s="208">
        <v>41</v>
      </c>
      <c r="D823" s="209" t="s">
        <v>423</v>
      </c>
      <c r="E823" s="210">
        <v>4141</v>
      </c>
      <c r="F823" s="211" t="s">
        <v>482</v>
      </c>
      <c r="G823" s="231" t="s">
        <v>483</v>
      </c>
      <c r="H823" s="81" t="s">
        <v>50</v>
      </c>
      <c r="I823" s="223"/>
      <c r="J823" s="73"/>
      <c r="K823" s="73"/>
      <c r="L823" s="73"/>
      <c r="M823" s="74"/>
      <c r="N823" s="247"/>
      <c r="O823" s="306"/>
      <c r="P823" s="105"/>
      <c r="Q823" s="75"/>
      <c r="R823" s="75"/>
      <c r="S823" s="75"/>
      <c r="T823" s="75"/>
      <c r="U823" s="75"/>
      <c r="V823" s="75"/>
      <c r="W823" s="75"/>
      <c r="X823" s="75"/>
      <c r="Y823" s="84">
        <f>MAX(X825:X827)</f>
        <v>25000</v>
      </c>
      <c r="Z823" s="83"/>
      <c r="AA823" s="83"/>
      <c r="AB823" s="75"/>
      <c r="AC823" s="75"/>
      <c r="AD823" s="75"/>
      <c r="AE823" s="75"/>
      <c r="AF823" s="75"/>
      <c r="AG823" s="75"/>
      <c r="AH823" s="75"/>
      <c r="AI823" s="75"/>
      <c r="AJ823" s="84">
        <f>MAX(AI825:AI827)</f>
        <v>0</v>
      </c>
      <c r="AK823" s="83"/>
      <c r="AL823" s="83"/>
      <c r="AM823" s="75"/>
      <c r="AN823" s="75"/>
      <c r="AO823" s="75"/>
      <c r="AP823" s="75"/>
      <c r="AQ823" s="75"/>
      <c r="AR823" s="75"/>
      <c r="AS823" s="75"/>
      <c r="AT823" s="75"/>
      <c r="AU823" s="75"/>
      <c r="AV823" s="75"/>
      <c r="AW823" s="84">
        <f>MAX(AV825:AV827)</f>
        <v>100</v>
      </c>
      <c r="AX823" s="83"/>
      <c r="AY823" s="83"/>
      <c r="AZ823" s="79"/>
      <c r="BA823" s="80"/>
      <c r="BB823" s="71"/>
      <c r="BC823" s="54"/>
      <c r="BD823" s="41">
        <v>4</v>
      </c>
      <c r="BE823" s="52">
        <v>41</v>
      </c>
      <c r="BF823" s="62">
        <v>4141</v>
      </c>
      <c r="BG823" s="278" t="s">
        <v>50</v>
      </c>
    </row>
    <row r="824" spans="1:59" s="63" customFormat="1" ht="12.75" x14ac:dyDescent="0.2">
      <c r="A824" s="196">
        <v>4</v>
      </c>
      <c r="B824" s="197" t="s">
        <v>422</v>
      </c>
      <c r="C824" s="208">
        <v>41</v>
      </c>
      <c r="D824" s="209" t="s">
        <v>423</v>
      </c>
      <c r="E824" s="210">
        <v>4141</v>
      </c>
      <c r="F824" s="211" t="s">
        <v>482</v>
      </c>
      <c r="G824" s="231" t="s">
        <v>483</v>
      </c>
      <c r="H824" s="85" t="s">
        <v>51</v>
      </c>
      <c r="I824" s="223"/>
      <c r="J824" s="73"/>
      <c r="K824" s="73"/>
      <c r="L824" s="73"/>
      <c r="M824" s="74"/>
      <c r="N824" s="320">
        <f>SUM(N825:N828)</f>
        <v>3</v>
      </c>
      <c r="O824" s="293">
        <f>SUM(O825:O828)</f>
        <v>1</v>
      </c>
      <c r="P824" s="292"/>
      <c r="Q824" s="87"/>
      <c r="R824" s="87"/>
      <c r="S824" s="87"/>
      <c r="T824" s="87"/>
      <c r="U824" s="87"/>
      <c r="V824" s="87"/>
      <c r="W824" s="87"/>
      <c r="X824" s="87"/>
      <c r="Y824" s="88"/>
      <c r="Z824" s="119">
        <f>SUM(Z825:Z828)</f>
        <v>16666.666666666664</v>
      </c>
      <c r="AA824" s="88"/>
      <c r="AB824" s="87"/>
      <c r="AC824" s="87"/>
      <c r="AD824" s="87"/>
      <c r="AE824" s="87"/>
      <c r="AF824" s="87"/>
      <c r="AG824" s="87"/>
      <c r="AH824" s="87"/>
      <c r="AI824" s="87"/>
      <c r="AJ824" s="88"/>
      <c r="AK824" s="119">
        <f>SUM(AK825:AK828)</f>
        <v>0</v>
      </c>
      <c r="AL824" s="88"/>
      <c r="AM824" s="87"/>
      <c r="AN824" s="87"/>
      <c r="AO824" s="87"/>
      <c r="AP824" s="87"/>
      <c r="AQ824" s="87"/>
      <c r="AR824" s="87"/>
      <c r="AS824" s="87"/>
      <c r="AT824" s="87"/>
      <c r="AU824" s="87"/>
      <c r="AV824" s="87"/>
      <c r="AW824" s="112"/>
      <c r="AX824" s="119">
        <f>SUM(AX825:AX828)</f>
        <v>74.999999999999986</v>
      </c>
      <c r="AY824" s="88"/>
      <c r="AZ824" s="79"/>
      <c r="BA824" s="80"/>
      <c r="BB824" s="71"/>
      <c r="BC824" s="54"/>
      <c r="BD824" s="41">
        <v>4</v>
      </c>
      <c r="BE824" s="52">
        <v>41</v>
      </c>
      <c r="BF824" s="62">
        <v>4141</v>
      </c>
      <c r="BG824" s="279" t="s">
        <v>51</v>
      </c>
    </row>
    <row r="825" spans="1:59" s="63" customFormat="1" ht="24" x14ac:dyDescent="0.2">
      <c r="A825" s="196">
        <v>4</v>
      </c>
      <c r="B825" s="197" t="s">
        <v>422</v>
      </c>
      <c r="C825" s="208">
        <v>41</v>
      </c>
      <c r="D825" s="209" t="s">
        <v>423</v>
      </c>
      <c r="E825" s="210">
        <v>4141</v>
      </c>
      <c r="F825" s="211" t="s">
        <v>482</v>
      </c>
      <c r="G825" s="231" t="s">
        <v>483</v>
      </c>
      <c r="H825" s="89" t="s">
        <v>52</v>
      </c>
      <c r="I825" s="90" t="s">
        <v>128</v>
      </c>
      <c r="J825" s="90" t="s">
        <v>484</v>
      </c>
      <c r="K825" s="90" t="s">
        <v>129</v>
      </c>
      <c r="L825" s="90"/>
      <c r="M825" s="91"/>
      <c r="N825" s="312">
        <v>1</v>
      </c>
      <c r="O825" s="313">
        <f>N825/N$824</f>
        <v>0.33333333333333331</v>
      </c>
      <c r="P825" s="104"/>
      <c r="Q825" s="92"/>
      <c r="R825" s="92"/>
      <c r="S825" s="92"/>
      <c r="T825" s="92"/>
      <c r="U825" s="92"/>
      <c r="V825" s="92"/>
      <c r="W825" s="92">
        <v>1</v>
      </c>
      <c r="X825" s="109">
        <f>P825*P$7+Q825*Q$7+R825*R$7+S825*S$7+T825*T$7+U825*U$7+V825*V$7+W825*W$7</f>
        <v>25000</v>
      </c>
      <c r="Y825" s="83"/>
      <c r="Z825" s="110">
        <f>X825*$O825</f>
        <v>8333.3333333333321</v>
      </c>
      <c r="AA825" s="111"/>
      <c r="AB825" s="92"/>
      <c r="AC825" s="92"/>
      <c r="AD825" s="92"/>
      <c r="AE825" s="92"/>
      <c r="AF825" s="92"/>
      <c r="AG825" s="92"/>
      <c r="AH825" s="92"/>
      <c r="AI825" s="109">
        <f>AB825*AB$7+AC825*AC$7+AD825*AD$7+AE825*AE$7+AF825*AF$7+AG825*AG$7+AH825*AH$7</f>
        <v>0</v>
      </c>
      <c r="AJ825" s="83"/>
      <c r="AK825" s="110">
        <f>AI825*$O825</f>
        <v>0</v>
      </c>
      <c r="AL825" s="111"/>
      <c r="AM825" s="92"/>
      <c r="AN825" s="92"/>
      <c r="AO825" s="92"/>
      <c r="AP825" s="92">
        <v>1</v>
      </c>
      <c r="AQ825" s="92"/>
      <c r="AR825" s="92"/>
      <c r="AS825" s="92"/>
      <c r="AT825" s="92"/>
      <c r="AU825" s="92"/>
      <c r="AV825" s="109">
        <f>AM825*AM$7+AN825*AN$7+AO825*AO$7+AP825*AP$7+AQ825*AQ$7+AR825*AR$7+AS825*AS$7+AT825*AT$7+AU825*AU$7</f>
        <v>100</v>
      </c>
      <c r="AW825" s="75"/>
      <c r="AX825" s="110">
        <f>AV825*$O825</f>
        <v>33.333333333333329</v>
      </c>
      <c r="AY825" s="111"/>
      <c r="AZ825" s="93"/>
      <c r="BA825" s="94" t="s">
        <v>131</v>
      </c>
      <c r="BB825" s="71"/>
      <c r="BC825" s="54"/>
      <c r="BD825" s="41">
        <v>4</v>
      </c>
      <c r="BE825" s="52">
        <v>41</v>
      </c>
      <c r="BF825" s="62">
        <v>4141</v>
      </c>
      <c r="BG825" s="280" t="s">
        <v>52</v>
      </c>
    </row>
    <row r="826" spans="1:59" s="63" customFormat="1" ht="24" x14ac:dyDescent="0.2">
      <c r="A826" s="196">
        <v>4</v>
      </c>
      <c r="B826" s="197" t="s">
        <v>422</v>
      </c>
      <c r="C826" s="208">
        <v>41</v>
      </c>
      <c r="D826" s="209" t="s">
        <v>423</v>
      </c>
      <c r="E826" s="210">
        <v>4141</v>
      </c>
      <c r="F826" s="211" t="s">
        <v>482</v>
      </c>
      <c r="G826" s="231" t="s">
        <v>483</v>
      </c>
      <c r="H826" s="89"/>
      <c r="I826" s="90" t="s">
        <v>449</v>
      </c>
      <c r="J826" s="90" t="s">
        <v>485</v>
      </c>
      <c r="K826" s="90" t="s">
        <v>60</v>
      </c>
      <c r="L826" s="90"/>
      <c r="M826" s="91"/>
      <c r="N826" s="312">
        <v>1</v>
      </c>
      <c r="O826" s="313">
        <f>N826/N$824</f>
        <v>0.33333333333333331</v>
      </c>
      <c r="P826" s="104"/>
      <c r="Q826" s="92"/>
      <c r="R826" s="92"/>
      <c r="S826" s="92"/>
      <c r="T826" s="92"/>
      <c r="U826" s="92"/>
      <c r="V826" s="92"/>
      <c r="W826" s="92">
        <v>1</v>
      </c>
      <c r="X826" s="109">
        <f>P826*P$7+Q826*Q$7+R826*R$7+S826*S$7+T826*T$7+U826*U$7+V826*V$7+W826*W$7</f>
        <v>25000</v>
      </c>
      <c r="Y826" s="83"/>
      <c r="Z826" s="110">
        <f>X826*$O826</f>
        <v>8333.3333333333321</v>
      </c>
      <c r="AA826" s="111"/>
      <c r="AB826" s="92"/>
      <c r="AC826" s="92"/>
      <c r="AD826" s="92"/>
      <c r="AE826" s="92"/>
      <c r="AF826" s="92"/>
      <c r="AG826" s="92"/>
      <c r="AH826" s="92"/>
      <c r="AI826" s="109">
        <f>AB826*AB$7+AC826*AC$7+AD826*AD$7+AE826*AE$7+AF826*AF$7+AG826*AG$7+AH826*AH$7</f>
        <v>0</v>
      </c>
      <c r="AJ826" s="83"/>
      <c r="AK826" s="110">
        <f>AI826*$O826</f>
        <v>0</v>
      </c>
      <c r="AL826" s="111"/>
      <c r="AM826" s="92"/>
      <c r="AN826" s="92"/>
      <c r="AO826" s="92"/>
      <c r="AP826" s="92">
        <v>1</v>
      </c>
      <c r="AQ826" s="92"/>
      <c r="AR826" s="92"/>
      <c r="AS826" s="92"/>
      <c r="AT826" s="92"/>
      <c r="AU826" s="92"/>
      <c r="AV826" s="109">
        <f>AM826*AM$7+AN826*AN$7+AO826*AO$7+AP826*AP$7+AQ826*AQ$7+AR826*AR$7+AS826*AS$7+AT826*AT$7+AU826*AU$7</f>
        <v>100</v>
      </c>
      <c r="AW826" s="75"/>
      <c r="AX826" s="110">
        <f>AV826*$O826</f>
        <v>33.333333333333329</v>
      </c>
      <c r="AY826" s="111"/>
      <c r="AZ826" s="93"/>
      <c r="BA826" s="94" t="s">
        <v>131</v>
      </c>
      <c r="BB826" s="71"/>
      <c r="BC826" s="54"/>
      <c r="BD826" s="41">
        <v>4</v>
      </c>
      <c r="BE826" s="52">
        <v>41</v>
      </c>
      <c r="BF826" s="62">
        <v>4141</v>
      </c>
      <c r="BG826" s="280" t="s">
        <v>52</v>
      </c>
    </row>
    <row r="827" spans="1:59" s="63" customFormat="1" ht="12.75" x14ac:dyDescent="0.2">
      <c r="A827" s="196">
        <v>4</v>
      </c>
      <c r="B827" s="197" t="s">
        <v>422</v>
      </c>
      <c r="C827" s="208">
        <v>41</v>
      </c>
      <c r="D827" s="209" t="s">
        <v>423</v>
      </c>
      <c r="E827" s="210">
        <v>4141</v>
      </c>
      <c r="F827" s="211" t="s">
        <v>482</v>
      </c>
      <c r="G827" s="231" t="s">
        <v>483</v>
      </c>
      <c r="H827" s="89"/>
      <c r="I827" s="90" t="s">
        <v>486</v>
      </c>
      <c r="J827" s="90" t="s">
        <v>487</v>
      </c>
      <c r="K827" s="90" t="s">
        <v>64</v>
      </c>
      <c r="L827" s="90" t="s">
        <v>488</v>
      </c>
      <c r="M827" s="91"/>
      <c r="N827" s="312">
        <v>1</v>
      </c>
      <c r="O827" s="313">
        <f>N827/N$824</f>
        <v>0.33333333333333331</v>
      </c>
      <c r="P827" s="104"/>
      <c r="Q827" s="92"/>
      <c r="R827" s="92"/>
      <c r="S827" s="92"/>
      <c r="T827" s="92"/>
      <c r="U827" s="92"/>
      <c r="V827" s="92"/>
      <c r="W827" s="92"/>
      <c r="X827" s="109">
        <f>P827*P$7+Q827*Q$7+R827*R$7+S827*S$7+T827*T$7+U827*U$7+V827*V$7+W827*W$7</f>
        <v>0</v>
      </c>
      <c r="Y827" s="83"/>
      <c r="Z827" s="110">
        <f>X827*$O827</f>
        <v>0</v>
      </c>
      <c r="AA827" s="111"/>
      <c r="AB827" s="92"/>
      <c r="AC827" s="92"/>
      <c r="AD827" s="92"/>
      <c r="AE827" s="92"/>
      <c r="AF827" s="92"/>
      <c r="AG827" s="92"/>
      <c r="AH827" s="92"/>
      <c r="AI827" s="109">
        <f>AB827*AB$7+AC827*AC$7+AD827*AD$7+AE827*AE$7+AF827*AF$7+AG827*AG$7+AH827*AH$7</f>
        <v>0</v>
      </c>
      <c r="AJ827" s="83"/>
      <c r="AK827" s="110">
        <f>AI827*$O827</f>
        <v>0</v>
      </c>
      <c r="AL827" s="111"/>
      <c r="AM827" s="92"/>
      <c r="AN827" s="92">
        <v>1</v>
      </c>
      <c r="AO827" s="92"/>
      <c r="AP827" s="92"/>
      <c r="AQ827" s="92"/>
      <c r="AR827" s="92"/>
      <c r="AS827" s="92"/>
      <c r="AT827" s="92"/>
      <c r="AU827" s="92"/>
      <c r="AV827" s="109">
        <f>AM827*AM$7+AN827*AN$7+AO827*AO$7+AP827*AP$7+AQ827*AQ$7+AR827*AR$7+AS827*AS$7+AT827*AT$7+AU827*AU$7</f>
        <v>25</v>
      </c>
      <c r="AW827" s="75"/>
      <c r="AX827" s="110">
        <f>AV827*$O827</f>
        <v>8.3333333333333321</v>
      </c>
      <c r="AY827" s="111"/>
      <c r="AZ827" s="93"/>
      <c r="BA827" s="94" t="s">
        <v>131</v>
      </c>
      <c r="BB827" s="71"/>
      <c r="BC827" s="54"/>
      <c r="BD827" s="41">
        <v>4</v>
      </c>
      <c r="BE827" s="52">
        <v>41</v>
      </c>
      <c r="BF827" s="62">
        <v>4141</v>
      </c>
      <c r="BG827" s="280" t="s">
        <v>52</v>
      </c>
    </row>
    <row r="828" spans="1:59" s="63" customFormat="1" ht="12.75" x14ac:dyDescent="0.2">
      <c r="A828" s="196">
        <v>4</v>
      </c>
      <c r="B828" s="197" t="s">
        <v>422</v>
      </c>
      <c r="C828" s="208">
        <v>41</v>
      </c>
      <c r="D828" s="209" t="s">
        <v>423</v>
      </c>
      <c r="E828" s="210">
        <v>4141</v>
      </c>
      <c r="F828" s="211" t="s">
        <v>482</v>
      </c>
      <c r="G828" s="231" t="s">
        <v>483</v>
      </c>
      <c r="H828" s="65"/>
      <c r="I828" s="222"/>
      <c r="J828" s="66"/>
      <c r="K828" s="66"/>
      <c r="L828" s="66"/>
      <c r="M828" s="64"/>
      <c r="N828" s="304"/>
      <c r="O828" s="305"/>
      <c r="P828" s="127"/>
      <c r="Q828" s="67"/>
      <c r="R828" s="67"/>
      <c r="S828" s="67"/>
      <c r="T828" s="67"/>
      <c r="U828" s="67"/>
      <c r="V828" s="67"/>
      <c r="W828" s="67"/>
      <c r="X828" s="67"/>
      <c r="Y828" s="68"/>
      <c r="Z828" s="68"/>
      <c r="AA828" s="68"/>
      <c r="AB828" s="67"/>
      <c r="AC828" s="67"/>
      <c r="AD828" s="67"/>
      <c r="AE828" s="67"/>
      <c r="AF828" s="67"/>
      <c r="AG828" s="67"/>
      <c r="AH828" s="67"/>
      <c r="AI828" s="67"/>
      <c r="AJ828" s="68"/>
      <c r="AK828" s="68"/>
      <c r="AL828" s="68"/>
      <c r="AM828" s="67"/>
      <c r="AN828" s="67"/>
      <c r="AO828" s="67"/>
      <c r="AP828" s="67"/>
      <c r="AQ828" s="67"/>
      <c r="AR828" s="67"/>
      <c r="AS828" s="67"/>
      <c r="AT828" s="67"/>
      <c r="AU828" s="67"/>
      <c r="AV828" s="67"/>
      <c r="AW828" s="67"/>
      <c r="AX828" s="68"/>
      <c r="AY828" s="68"/>
      <c r="AZ828" s="69"/>
      <c r="BA828" s="70"/>
      <c r="BB828" s="71"/>
      <c r="BC828" s="54"/>
      <c r="BD828" s="41">
        <v>4</v>
      </c>
      <c r="BE828" s="52">
        <v>41</v>
      </c>
      <c r="BF828" s="62">
        <v>4141</v>
      </c>
      <c r="BG828" s="275"/>
    </row>
    <row r="829" spans="1:59" s="63" customFormat="1" ht="12.75" x14ac:dyDescent="0.2">
      <c r="A829" s="196">
        <v>4</v>
      </c>
      <c r="B829" s="197" t="s">
        <v>422</v>
      </c>
      <c r="C829" s="208">
        <v>41</v>
      </c>
      <c r="D829" s="209" t="s">
        <v>423</v>
      </c>
      <c r="E829" s="210">
        <v>4141</v>
      </c>
      <c r="F829" s="211" t="s">
        <v>482</v>
      </c>
      <c r="G829" s="230"/>
      <c r="H829" s="56"/>
      <c r="I829" s="221"/>
      <c r="J829" s="57"/>
      <c r="K829" s="57"/>
      <c r="L829" s="57"/>
      <c r="M829" s="55"/>
      <c r="N829" s="303"/>
      <c r="O829" s="245"/>
      <c r="P829" s="122"/>
      <c r="Q829" s="58"/>
      <c r="R829" s="58"/>
      <c r="S829" s="58"/>
      <c r="T829" s="58"/>
      <c r="U829" s="58"/>
      <c r="V829" s="58"/>
      <c r="W829" s="58"/>
      <c r="X829" s="58"/>
      <c r="Y829" s="59"/>
      <c r="Z829" s="59"/>
      <c r="AA829" s="59"/>
      <c r="AB829" s="58"/>
      <c r="AC829" s="58"/>
      <c r="AD829" s="58"/>
      <c r="AE829" s="58"/>
      <c r="AF829" s="58"/>
      <c r="AG829" s="58"/>
      <c r="AH829" s="58"/>
      <c r="AI829" s="58"/>
      <c r="AJ829" s="59"/>
      <c r="AK829" s="59"/>
      <c r="AL829" s="59"/>
      <c r="AM829" s="58"/>
      <c r="AN829" s="58"/>
      <c r="AO829" s="58"/>
      <c r="AP829" s="58"/>
      <c r="AQ829" s="58"/>
      <c r="AR829" s="58"/>
      <c r="AS829" s="58"/>
      <c r="AT829" s="58"/>
      <c r="AU829" s="58"/>
      <c r="AV829" s="58"/>
      <c r="AW829" s="58"/>
      <c r="AX829" s="59"/>
      <c r="AY829" s="59"/>
      <c r="AZ829" s="60"/>
      <c r="BA829" s="61"/>
      <c r="BB829" s="54"/>
      <c r="BC829" s="54"/>
      <c r="BD829" s="41">
        <v>4</v>
      </c>
      <c r="BE829" s="52">
        <v>41</v>
      </c>
      <c r="BF829" s="62">
        <v>4141</v>
      </c>
      <c r="BG829" s="274"/>
    </row>
    <row r="830" spans="1:59" s="63" customFormat="1" ht="12.75" x14ac:dyDescent="0.2">
      <c r="A830" s="196">
        <v>4</v>
      </c>
      <c r="B830" s="197" t="s">
        <v>422</v>
      </c>
      <c r="C830" s="208">
        <v>41</v>
      </c>
      <c r="D830" s="209" t="s">
        <v>423</v>
      </c>
      <c r="E830" s="212">
        <v>4151</v>
      </c>
      <c r="F830" s="213" t="s">
        <v>489</v>
      </c>
      <c r="G830" s="232"/>
      <c r="H830" s="97"/>
      <c r="I830" s="224"/>
      <c r="J830" s="98"/>
      <c r="K830" s="98"/>
      <c r="L830" s="98"/>
      <c r="M830" s="96"/>
      <c r="N830" s="307"/>
      <c r="O830" s="246"/>
      <c r="P830" s="124"/>
      <c r="Q830" s="124"/>
      <c r="R830" s="124"/>
      <c r="S830" s="124"/>
      <c r="T830" s="124"/>
      <c r="U830" s="124"/>
      <c r="V830" s="124"/>
      <c r="W830" s="124"/>
      <c r="X830" s="124"/>
      <c r="Y830" s="100"/>
      <c r="Z830" s="125"/>
      <c r="AA830" s="125"/>
      <c r="AB830" s="124"/>
      <c r="AC830" s="124"/>
      <c r="AD830" s="124"/>
      <c r="AE830" s="124"/>
      <c r="AF830" s="124"/>
      <c r="AG830" s="124"/>
      <c r="AH830" s="124"/>
      <c r="AI830" s="124"/>
      <c r="AJ830" s="100"/>
      <c r="AK830" s="125"/>
      <c r="AL830" s="125"/>
      <c r="AM830" s="124"/>
      <c r="AN830" s="124"/>
      <c r="AO830" s="124"/>
      <c r="AP830" s="124"/>
      <c r="AQ830" s="124"/>
      <c r="AR830" s="124"/>
      <c r="AS830" s="124"/>
      <c r="AT830" s="124"/>
      <c r="AU830" s="124"/>
      <c r="AV830" s="124"/>
      <c r="AW830" s="99"/>
      <c r="AX830" s="125"/>
      <c r="AY830" s="100"/>
      <c r="AZ830" s="101"/>
      <c r="BA830" s="102"/>
      <c r="BB830" s="95"/>
      <c r="BC830" s="95"/>
      <c r="BD830" s="41">
        <v>4</v>
      </c>
      <c r="BE830" s="52">
        <v>41</v>
      </c>
      <c r="BF830" s="103">
        <v>4151</v>
      </c>
      <c r="BG830" s="277"/>
    </row>
    <row r="831" spans="1:59" s="63" customFormat="1" ht="12.75" x14ac:dyDescent="0.2">
      <c r="A831" s="196">
        <v>4</v>
      </c>
      <c r="B831" s="197" t="s">
        <v>422</v>
      </c>
      <c r="C831" s="208">
        <v>41</v>
      </c>
      <c r="D831" s="209" t="s">
        <v>423</v>
      </c>
      <c r="E831" s="212">
        <v>4151</v>
      </c>
      <c r="F831" s="213" t="s">
        <v>489</v>
      </c>
      <c r="G831" s="232"/>
      <c r="H831" s="97"/>
      <c r="I831" s="224"/>
      <c r="J831" s="98"/>
      <c r="K831" s="98"/>
      <c r="L831" s="98"/>
      <c r="M831" s="96"/>
      <c r="N831" s="307"/>
      <c r="O831" s="246"/>
      <c r="P831" s="124"/>
      <c r="Q831" s="99"/>
      <c r="R831" s="99"/>
      <c r="S831" s="99"/>
      <c r="T831" s="99"/>
      <c r="U831" s="99"/>
      <c r="V831" s="99"/>
      <c r="W831" s="99"/>
      <c r="X831" s="99"/>
      <c r="Y831" s="100"/>
      <c r="Z831" s="100"/>
      <c r="AA831" s="100"/>
      <c r="AB831" s="99"/>
      <c r="AC831" s="99"/>
      <c r="AD831" s="99"/>
      <c r="AE831" s="99"/>
      <c r="AF831" s="99"/>
      <c r="AG831" s="99"/>
      <c r="AH831" s="99"/>
      <c r="AI831" s="99"/>
      <c r="AJ831" s="100"/>
      <c r="AK831" s="100"/>
      <c r="AL831" s="100"/>
      <c r="AM831" s="99"/>
      <c r="AN831" s="99"/>
      <c r="AO831" s="99"/>
      <c r="AP831" s="99"/>
      <c r="AQ831" s="99"/>
      <c r="AR831" s="99"/>
      <c r="AS831" s="99"/>
      <c r="AT831" s="99"/>
      <c r="AU831" s="99"/>
      <c r="AV831" s="99"/>
      <c r="AW831" s="99"/>
      <c r="AX831" s="100"/>
      <c r="AY831" s="100"/>
      <c r="AZ831" s="101"/>
      <c r="BA831" s="102"/>
      <c r="BB831" s="95"/>
      <c r="BC831" s="95"/>
      <c r="BD831" s="41">
        <v>4</v>
      </c>
      <c r="BE831" s="52">
        <v>41</v>
      </c>
      <c r="BF831" s="103">
        <v>4151</v>
      </c>
      <c r="BG831" s="277"/>
    </row>
    <row r="832" spans="1:59" s="63" customFormat="1" ht="12.75" x14ac:dyDescent="0.2">
      <c r="A832" s="196">
        <v>4</v>
      </c>
      <c r="B832" s="197" t="s">
        <v>422</v>
      </c>
      <c r="C832" s="208">
        <v>41</v>
      </c>
      <c r="D832" s="209" t="s">
        <v>423</v>
      </c>
      <c r="E832" s="212">
        <v>4151</v>
      </c>
      <c r="F832" s="213" t="s">
        <v>489</v>
      </c>
      <c r="G832" s="231" t="s">
        <v>490</v>
      </c>
      <c r="H832" s="65"/>
      <c r="I832" s="222"/>
      <c r="J832" s="66"/>
      <c r="K832" s="66"/>
      <c r="L832" s="66"/>
      <c r="M832" s="64"/>
      <c r="N832" s="304"/>
      <c r="O832" s="305"/>
      <c r="P832" s="127"/>
      <c r="Q832" s="67"/>
      <c r="R832" s="67"/>
      <c r="S832" s="67"/>
      <c r="T832" s="67"/>
      <c r="U832" s="67"/>
      <c r="V832" s="67"/>
      <c r="W832" s="67"/>
      <c r="X832" s="67"/>
      <c r="Y832" s="68"/>
      <c r="Z832" s="68"/>
      <c r="AA832" s="68"/>
      <c r="AB832" s="67"/>
      <c r="AC832" s="67"/>
      <c r="AD832" s="67"/>
      <c r="AE832" s="67"/>
      <c r="AF832" s="67"/>
      <c r="AG832" s="67"/>
      <c r="AH832" s="67"/>
      <c r="AI832" s="67"/>
      <c r="AJ832" s="68"/>
      <c r="AK832" s="68"/>
      <c r="AL832" s="68"/>
      <c r="AM832" s="67"/>
      <c r="AN832" s="67"/>
      <c r="AO832" s="67"/>
      <c r="AP832" s="67"/>
      <c r="AQ832" s="67"/>
      <c r="AR832" s="67"/>
      <c r="AS832" s="67"/>
      <c r="AT832" s="67"/>
      <c r="AU832" s="67"/>
      <c r="AV832" s="67"/>
      <c r="AW832" s="67"/>
      <c r="AX832" s="68"/>
      <c r="AY832" s="68"/>
      <c r="AZ832" s="69"/>
      <c r="BA832" s="70"/>
      <c r="BB832" s="71"/>
      <c r="BC832" s="95"/>
      <c r="BD832" s="41">
        <v>4</v>
      </c>
      <c r="BE832" s="52">
        <v>41</v>
      </c>
      <c r="BF832" s="103">
        <v>4151</v>
      </c>
      <c r="BG832" s="275"/>
    </row>
    <row r="833" spans="1:59" s="63" customFormat="1" ht="12.75" x14ac:dyDescent="0.2">
      <c r="A833" s="196">
        <v>4</v>
      </c>
      <c r="B833" s="197" t="s">
        <v>422</v>
      </c>
      <c r="C833" s="208">
        <v>41</v>
      </c>
      <c r="D833" s="209" t="s">
        <v>423</v>
      </c>
      <c r="E833" s="212">
        <v>4151</v>
      </c>
      <c r="F833" s="213" t="s">
        <v>489</v>
      </c>
      <c r="G833" s="231" t="s">
        <v>490</v>
      </c>
      <c r="H833" s="72" t="s">
        <v>47</v>
      </c>
      <c r="I833" s="223"/>
      <c r="J833" s="73"/>
      <c r="K833" s="73"/>
      <c r="L833" s="73"/>
      <c r="M833" s="74"/>
      <c r="N833" s="247"/>
      <c r="O833" s="306"/>
      <c r="P833" s="105"/>
      <c r="Q833" s="75"/>
      <c r="R833" s="75"/>
      <c r="S833" s="75"/>
      <c r="T833" s="75"/>
      <c r="U833" s="75"/>
      <c r="V833" s="75"/>
      <c r="W833" s="75"/>
      <c r="X833" s="75"/>
      <c r="Y833" s="76">
        <f>IF(ISNUMBER(VLOOKUP(Y835,P$7:W$7,MATCH(Y835,P$7:W$7))),VLOOKUP(Y835,P$7:W$7,MATCH(Y835,P$7:W$7)),IF(N837=0,"No Data",IF(Y835&gt;0,"&lt;100",0)))</f>
        <v>25000</v>
      </c>
      <c r="Z833" s="77">
        <f>IF(ISNUMBER(VLOOKUP(Z837,P$7:W$7,MATCH(Z837,P$7:W$7))),VLOOKUP(Z837,P$7:W$7,MATCH(Z837,P$7:W$7)),IF(N837=0,"No Data",IF(Z837&gt;0,"&lt;100",0)))</f>
        <v>10000</v>
      </c>
      <c r="AA833" s="106">
        <f>IF(ISNUMBER(Z833),Z833,0)</f>
        <v>10000</v>
      </c>
      <c r="AB833" s="75"/>
      <c r="AC833" s="75"/>
      <c r="AD833" s="75"/>
      <c r="AE833" s="75"/>
      <c r="AF833" s="75"/>
      <c r="AG833" s="75"/>
      <c r="AH833" s="75"/>
      <c r="AI833" s="75"/>
      <c r="AJ833" s="76">
        <f>IF(ISNUMBER(VLOOKUP(AJ835,AB$7:AH$7,MATCH(AJ835,AB$7:AH$7))),VLOOKUP(AJ835,AB$7:AH$7,MATCH(AJ835,AB$7:AH$7)),IF(N837=0,"No Data",IF(AJ835&gt;0,"&lt;50",0)))</f>
        <v>0</v>
      </c>
      <c r="AK833" s="77">
        <f>IF(ISNUMBER(VLOOKUP(AK837,AB$7:AH$7,MATCH(AK837,AB$7:AH$7))),VLOOKUP(AK837,AB$7:AH$7,MATCH(AK837,AB$7:AH$7)),IF(N837=0,"No Data",IF(AK837&gt;0,"&lt;50",0)))</f>
        <v>0</v>
      </c>
      <c r="AL833" s="106">
        <f>IF(ISNUMBER(AK833),AK833,0)</f>
        <v>0</v>
      </c>
      <c r="AM833" s="75"/>
      <c r="AN833" s="75"/>
      <c r="AO833" s="75"/>
      <c r="AP833" s="75"/>
      <c r="AQ833" s="75"/>
      <c r="AR833" s="75"/>
      <c r="AS833" s="75"/>
      <c r="AT833" s="75"/>
      <c r="AU833" s="75"/>
      <c r="AV833" s="75"/>
      <c r="AW833" s="76">
        <f>IF(ISNUMBER(VLOOKUP(AW835,AM$7:AU$7,MATCH(AW835,AM$7:AU$7))),VLOOKUP(AW835,AM$7:AU$7,MATCH(AW835,AM$7:AU$7)),IF(N837=0,"No Data",IF(AW835&gt;0,"&lt;10",0)))</f>
        <v>100</v>
      </c>
      <c r="AX833" s="77">
        <f>IF(ISNUMBER(VLOOKUP(AX837,AM$7:AU$7,MATCH(AX837,AM$7:AU$7))),VLOOKUP(AX837,AM$7:AU$7,MATCH(AX837,AM$7:AU$7)),IF(N837=0,"No Data",IF(AX837&gt;0,"&lt;10",0)))</f>
        <v>50</v>
      </c>
      <c r="AY833" s="106">
        <f>IF(ISNUMBER(AX833),AX833,0)</f>
        <v>50</v>
      </c>
      <c r="AZ833" s="79"/>
      <c r="BA833" s="80"/>
      <c r="BB833" s="71"/>
      <c r="BC833" s="95"/>
      <c r="BD833" s="41">
        <v>4</v>
      </c>
      <c r="BE833" s="52">
        <v>41</v>
      </c>
      <c r="BF833" s="103">
        <v>4151</v>
      </c>
      <c r="BG833" s="276" t="s">
        <v>47</v>
      </c>
    </row>
    <row r="834" spans="1:59" s="63" customFormat="1" ht="12.75" x14ac:dyDescent="0.2">
      <c r="A834" s="196">
        <v>4</v>
      </c>
      <c r="B834" s="197" t="s">
        <v>422</v>
      </c>
      <c r="C834" s="208">
        <v>41</v>
      </c>
      <c r="D834" s="209" t="s">
        <v>423</v>
      </c>
      <c r="E834" s="212">
        <v>4151</v>
      </c>
      <c r="F834" s="213" t="s">
        <v>489</v>
      </c>
      <c r="G834" s="231" t="s">
        <v>490</v>
      </c>
      <c r="H834" s="81" t="s">
        <v>48</v>
      </c>
      <c r="I834" s="223"/>
      <c r="J834" s="73"/>
      <c r="K834" s="73"/>
      <c r="L834" s="73"/>
      <c r="M834" s="74"/>
      <c r="N834" s="247"/>
      <c r="O834" s="306"/>
      <c r="P834" s="105"/>
      <c r="Q834" s="75"/>
      <c r="R834" s="75"/>
      <c r="S834" s="75"/>
      <c r="T834" s="75"/>
      <c r="U834" s="75"/>
      <c r="V834" s="75"/>
      <c r="W834" s="75"/>
      <c r="X834" s="75"/>
      <c r="Y834" s="82">
        <f>MIN(X838:X840)</f>
        <v>25000</v>
      </c>
      <c r="Z834" s="83"/>
      <c r="AA834" s="83"/>
      <c r="AB834" s="75"/>
      <c r="AC834" s="75"/>
      <c r="AD834" s="75"/>
      <c r="AE834" s="75"/>
      <c r="AF834" s="75"/>
      <c r="AG834" s="75"/>
      <c r="AH834" s="75"/>
      <c r="AI834" s="75"/>
      <c r="AJ834" s="82">
        <f>MIN(AI838:AI840)</f>
        <v>0</v>
      </c>
      <c r="AK834" s="83"/>
      <c r="AL834" s="83"/>
      <c r="AM834" s="75"/>
      <c r="AN834" s="75"/>
      <c r="AO834" s="75"/>
      <c r="AP834" s="75"/>
      <c r="AQ834" s="75"/>
      <c r="AR834" s="75"/>
      <c r="AS834" s="75"/>
      <c r="AT834" s="75"/>
      <c r="AU834" s="75"/>
      <c r="AV834" s="75"/>
      <c r="AW834" s="82">
        <f>MIN(AV838:AV840)</f>
        <v>100</v>
      </c>
      <c r="AX834" s="83"/>
      <c r="AY834" s="83"/>
      <c r="AZ834" s="79"/>
      <c r="BA834" s="80"/>
      <c r="BB834" s="71"/>
      <c r="BC834" s="95"/>
      <c r="BD834" s="41">
        <v>4</v>
      </c>
      <c r="BE834" s="52">
        <v>41</v>
      </c>
      <c r="BF834" s="103">
        <v>4151</v>
      </c>
      <c r="BG834" s="278" t="s">
        <v>48</v>
      </c>
    </row>
    <row r="835" spans="1:59" s="63" customFormat="1" ht="12.75" x14ac:dyDescent="0.2">
      <c r="A835" s="196">
        <v>4</v>
      </c>
      <c r="B835" s="197" t="s">
        <v>422</v>
      </c>
      <c r="C835" s="208">
        <v>41</v>
      </c>
      <c r="D835" s="209" t="s">
        <v>423</v>
      </c>
      <c r="E835" s="212">
        <v>4151</v>
      </c>
      <c r="F835" s="213" t="s">
        <v>489</v>
      </c>
      <c r="G835" s="231" t="s">
        <v>490</v>
      </c>
      <c r="H835" s="81" t="s">
        <v>49</v>
      </c>
      <c r="I835" s="223"/>
      <c r="J835" s="73"/>
      <c r="K835" s="73"/>
      <c r="L835" s="73"/>
      <c r="M835" s="74"/>
      <c r="N835" s="247"/>
      <c r="O835" s="306"/>
      <c r="P835" s="105"/>
      <c r="Q835" s="75"/>
      <c r="R835" s="75"/>
      <c r="S835" s="75"/>
      <c r="T835" s="75"/>
      <c r="U835" s="75"/>
      <c r="V835" s="75"/>
      <c r="W835" s="75"/>
      <c r="X835" s="75"/>
      <c r="Y835" s="84">
        <f>IF(ISNUMBER(AVERAGE(X838:X840)),AVERAGE(X838:X840),0)</f>
        <v>25000</v>
      </c>
      <c r="Z835" s="83"/>
      <c r="AA835" s="83"/>
      <c r="AB835" s="75"/>
      <c r="AC835" s="75"/>
      <c r="AD835" s="75"/>
      <c r="AE835" s="75"/>
      <c r="AF835" s="75"/>
      <c r="AG835" s="75"/>
      <c r="AH835" s="75"/>
      <c r="AI835" s="75"/>
      <c r="AJ835" s="84">
        <f>IF(ISNUMBER(AVERAGE(AI838:AI840)),AVERAGE(AI838:AI840),0)</f>
        <v>0</v>
      </c>
      <c r="AK835" s="83"/>
      <c r="AL835" s="83"/>
      <c r="AM835" s="75"/>
      <c r="AN835" s="75"/>
      <c r="AO835" s="75"/>
      <c r="AP835" s="75"/>
      <c r="AQ835" s="75"/>
      <c r="AR835" s="75"/>
      <c r="AS835" s="75"/>
      <c r="AT835" s="75"/>
      <c r="AU835" s="75"/>
      <c r="AV835" s="75"/>
      <c r="AW835" s="84">
        <f>IF(ISNUMBER(AVERAGE(AV838:AV840)),AVERAGE(AV838:AV840),0)</f>
        <v>100</v>
      </c>
      <c r="AX835" s="83"/>
      <c r="AY835" s="83"/>
      <c r="AZ835" s="79"/>
      <c r="BA835" s="80"/>
      <c r="BB835" s="71"/>
      <c r="BC835" s="95"/>
      <c r="BD835" s="41">
        <v>4</v>
      </c>
      <c r="BE835" s="52">
        <v>41</v>
      </c>
      <c r="BF835" s="103">
        <v>4151</v>
      </c>
      <c r="BG835" s="278" t="s">
        <v>49</v>
      </c>
    </row>
    <row r="836" spans="1:59" s="63" customFormat="1" ht="12.75" x14ac:dyDescent="0.2">
      <c r="A836" s="196">
        <v>4</v>
      </c>
      <c r="B836" s="197" t="s">
        <v>422</v>
      </c>
      <c r="C836" s="208">
        <v>41</v>
      </c>
      <c r="D836" s="209" t="s">
        <v>423</v>
      </c>
      <c r="E836" s="212">
        <v>4151</v>
      </c>
      <c r="F836" s="213" t="s">
        <v>489</v>
      </c>
      <c r="G836" s="231" t="s">
        <v>490</v>
      </c>
      <c r="H836" s="81" t="s">
        <v>50</v>
      </c>
      <c r="I836" s="223"/>
      <c r="J836" s="73"/>
      <c r="K836" s="73"/>
      <c r="L836" s="73"/>
      <c r="M836" s="74"/>
      <c r="N836" s="247"/>
      <c r="O836" s="306"/>
      <c r="P836" s="105"/>
      <c r="Q836" s="75"/>
      <c r="R836" s="75"/>
      <c r="S836" s="75"/>
      <c r="T836" s="75"/>
      <c r="U836" s="75"/>
      <c r="V836" s="75"/>
      <c r="W836" s="75"/>
      <c r="X836" s="75"/>
      <c r="Y836" s="84">
        <f>MAX(X838:X840)</f>
        <v>25000</v>
      </c>
      <c r="Z836" s="83"/>
      <c r="AA836" s="83"/>
      <c r="AB836" s="75"/>
      <c r="AC836" s="75"/>
      <c r="AD836" s="75"/>
      <c r="AE836" s="75"/>
      <c r="AF836" s="75"/>
      <c r="AG836" s="75"/>
      <c r="AH836" s="75"/>
      <c r="AI836" s="75"/>
      <c r="AJ836" s="84">
        <f>MAX(AI838:AI840)</f>
        <v>0</v>
      </c>
      <c r="AK836" s="83"/>
      <c r="AL836" s="83"/>
      <c r="AM836" s="75"/>
      <c r="AN836" s="75"/>
      <c r="AO836" s="75"/>
      <c r="AP836" s="75"/>
      <c r="AQ836" s="75"/>
      <c r="AR836" s="75"/>
      <c r="AS836" s="75"/>
      <c r="AT836" s="75"/>
      <c r="AU836" s="75"/>
      <c r="AV836" s="75"/>
      <c r="AW836" s="84">
        <f>MAX(AV838:AV840)</f>
        <v>100</v>
      </c>
      <c r="AX836" s="83"/>
      <c r="AY836" s="83"/>
      <c r="AZ836" s="79"/>
      <c r="BA836" s="80"/>
      <c r="BB836" s="71"/>
      <c r="BC836" s="95"/>
      <c r="BD836" s="41">
        <v>4</v>
      </c>
      <c r="BE836" s="52">
        <v>41</v>
      </c>
      <c r="BF836" s="103">
        <v>4151</v>
      </c>
      <c r="BG836" s="278" t="s">
        <v>50</v>
      </c>
    </row>
    <row r="837" spans="1:59" s="63" customFormat="1" ht="12.75" x14ac:dyDescent="0.2">
      <c r="A837" s="196">
        <v>4</v>
      </c>
      <c r="B837" s="197" t="s">
        <v>422</v>
      </c>
      <c r="C837" s="208">
        <v>41</v>
      </c>
      <c r="D837" s="209" t="s">
        <v>423</v>
      </c>
      <c r="E837" s="212">
        <v>4151</v>
      </c>
      <c r="F837" s="213" t="s">
        <v>489</v>
      </c>
      <c r="G837" s="231" t="s">
        <v>490</v>
      </c>
      <c r="H837" s="85" t="s">
        <v>51</v>
      </c>
      <c r="I837" s="223"/>
      <c r="J837" s="73"/>
      <c r="K837" s="73"/>
      <c r="L837" s="73"/>
      <c r="M837" s="74"/>
      <c r="N837" s="320">
        <f>SUM(N838:N841)</f>
        <v>3</v>
      </c>
      <c r="O837" s="293">
        <f>SUM(O838:O841)</f>
        <v>1</v>
      </c>
      <c r="P837" s="292"/>
      <c r="Q837" s="87"/>
      <c r="R837" s="87"/>
      <c r="S837" s="87"/>
      <c r="T837" s="87"/>
      <c r="U837" s="87"/>
      <c r="V837" s="87"/>
      <c r="W837" s="87"/>
      <c r="X837" s="87"/>
      <c r="Y837" s="88"/>
      <c r="Z837" s="119">
        <f>SUM(Z838:Z841)</f>
        <v>24999.999999999996</v>
      </c>
      <c r="AA837" s="88"/>
      <c r="AB837" s="87"/>
      <c r="AC837" s="87"/>
      <c r="AD837" s="87"/>
      <c r="AE837" s="87"/>
      <c r="AF837" s="87"/>
      <c r="AG837" s="87"/>
      <c r="AH837" s="87"/>
      <c r="AI837" s="87"/>
      <c r="AJ837" s="88"/>
      <c r="AK837" s="119">
        <f>SUM(AK838:AK841)</f>
        <v>0</v>
      </c>
      <c r="AL837" s="88"/>
      <c r="AM837" s="87"/>
      <c r="AN837" s="87"/>
      <c r="AO837" s="87"/>
      <c r="AP837" s="87"/>
      <c r="AQ837" s="87"/>
      <c r="AR837" s="87"/>
      <c r="AS837" s="87"/>
      <c r="AT837" s="87"/>
      <c r="AU837" s="87"/>
      <c r="AV837" s="87"/>
      <c r="AW837" s="112"/>
      <c r="AX837" s="119">
        <f>SUM(AX838:AX841)</f>
        <v>99.999999999999986</v>
      </c>
      <c r="AY837" s="88"/>
      <c r="AZ837" s="79"/>
      <c r="BA837" s="80"/>
      <c r="BB837" s="71"/>
      <c r="BC837" s="95"/>
      <c r="BD837" s="41">
        <v>4</v>
      </c>
      <c r="BE837" s="52">
        <v>41</v>
      </c>
      <c r="BF837" s="103">
        <v>4151</v>
      </c>
      <c r="BG837" s="279" t="s">
        <v>51</v>
      </c>
    </row>
    <row r="838" spans="1:59" s="63" customFormat="1" ht="12.75" x14ac:dyDescent="0.2">
      <c r="A838" s="196">
        <v>4</v>
      </c>
      <c r="B838" s="197" t="s">
        <v>422</v>
      </c>
      <c r="C838" s="208">
        <v>41</v>
      </c>
      <c r="D838" s="209" t="s">
        <v>423</v>
      </c>
      <c r="E838" s="212">
        <v>4151</v>
      </c>
      <c r="F838" s="213" t="s">
        <v>489</v>
      </c>
      <c r="G838" s="231" t="s">
        <v>490</v>
      </c>
      <c r="H838" s="89" t="s">
        <v>52</v>
      </c>
      <c r="I838" s="90" t="s">
        <v>491</v>
      </c>
      <c r="J838" s="90" t="s">
        <v>492</v>
      </c>
      <c r="K838" s="90" t="s">
        <v>60</v>
      </c>
      <c r="L838" s="90"/>
      <c r="M838" s="91"/>
      <c r="N838" s="312">
        <v>1</v>
      </c>
      <c r="O838" s="313">
        <f>N838/N$837</f>
        <v>0.33333333333333331</v>
      </c>
      <c r="P838" s="104"/>
      <c r="Q838" s="92"/>
      <c r="R838" s="92"/>
      <c r="S838" s="92"/>
      <c r="T838" s="92"/>
      <c r="U838" s="92"/>
      <c r="V838" s="92"/>
      <c r="W838" s="92">
        <v>1</v>
      </c>
      <c r="X838" s="109">
        <f>P838*P$7+Q838*Q$7+R838*R$7+S838*S$7+T838*T$7+U838*U$7+V838*V$7+W838*W$7</f>
        <v>25000</v>
      </c>
      <c r="Y838" s="83"/>
      <c r="Z838" s="110">
        <f>X838*$O838</f>
        <v>8333.3333333333321</v>
      </c>
      <c r="AA838" s="111"/>
      <c r="AB838" s="92"/>
      <c r="AC838" s="92"/>
      <c r="AD838" s="92"/>
      <c r="AE838" s="92"/>
      <c r="AF838" s="92"/>
      <c r="AG838" s="92"/>
      <c r="AH838" s="92"/>
      <c r="AI838" s="109">
        <f>AB838*AB$7+AC838*AC$7+AD838*AD$7+AE838*AE$7+AF838*AF$7+AG838*AG$7+AH838*AH$7</f>
        <v>0</v>
      </c>
      <c r="AJ838" s="83"/>
      <c r="AK838" s="110">
        <f>AI838*$O838</f>
        <v>0</v>
      </c>
      <c r="AL838" s="111"/>
      <c r="AM838" s="92"/>
      <c r="AN838" s="92"/>
      <c r="AO838" s="92"/>
      <c r="AP838" s="92">
        <v>1</v>
      </c>
      <c r="AQ838" s="92"/>
      <c r="AR838" s="92"/>
      <c r="AS838" s="92"/>
      <c r="AT838" s="92"/>
      <c r="AU838" s="92"/>
      <c r="AV838" s="109">
        <f>AM838*AM$7+AN838*AN$7+AO838*AO$7+AP838*AP$7+AQ838*AQ$7+AR838*AR$7+AS838*AS$7+AT838*AT$7+AU838*AU$7</f>
        <v>100</v>
      </c>
      <c r="AW838" s="75"/>
      <c r="AX838" s="110">
        <f>AV838*$O838</f>
        <v>33.333333333333329</v>
      </c>
      <c r="AY838" s="111"/>
      <c r="AZ838" s="93"/>
      <c r="BA838" s="94" t="s">
        <v>131</v>
      </c>
      <c r="BB838" s="71"/>
      <c r="BC838" s="95"/>
      <c r="BD838" s="41">
        <v>4</v>
      </c>
      <c r="BE838" s="52">
        <v>41</v>
      </c>
      <c r="BF838" s="103">
        <v>4151</v>
      </c>
      <c r="BG838" s="280" t="s">
        <v>52</v>
      </c>
    </row>
    <row r="839" spans="1:59" s="63" customFormat="1" ht="12.75" x14ac:dyDescent="0.2">
      <c r="A839" s="196">
        <v>4</v>
      </c>
      <c r="B839" s="197" t="s">
        <v>422</v>
      </c>
      <c r="C839" s="208">
        <v>41</v>
      </c>
      <c r="D839" s="209" t="s">
        <v>423</v>
      </c>
      <c r="E839" s="212">
        <v>4151</v>
      </c>
      <c r="F839" s="213" t="s">
        <v>489</v>
      </c>
      <c r="G839" s="231" t="s">
        <v>490</v>
      </c>
      <c r="H839" s="89"/>
      <c r="I839" s="90" t="s">
        <v>162</v>
      </c>
      <c r="J839" s="90" t="s">
        <v>493</v>
      </c>
      <c r="K839" s="90" t="s">
        <v>237</v>
      </c>
      <c r="L839" s="90"/>
      <c r="M839" s="91"/>
      <c r="N839" s="312">
        <v>1</v>
      </c>
      <c r="O839" s="313">
        <f>N839/N$837</f>
        <v>0.33333333333333331</v>
      </c>
      <c r="P839" s="104"/>
      <c r="Q839" s="92"/>
      <c r="R839" s="92"/>
      <c r="S839" s="92"/>
      <c r="T839" s="92"/>
      <c r="U839" s="92"/>
      <c r="V839" s="92"/>
      <c r="W839" s="92">
        <v>1</v>
      </c>
      <c r="X839" s="109">
        <f>P839*P$7+Q839*Q$7+R839*R$7+S839*S$7+T839*T$7+U839*U$7+V839*V$7+W839*W$7</f>
        <v>25000</v>
      </c>
      <c r="Y839" s="83"/>
      <c r="Z839" s="110">
        <f>X839*$O839</f>
        <v>8333.3333333333321</v>
      </c>
      <c r="AA839" s="111"/>
      <c r="AB839" s="92"/>
      <c r="AC839" s="92"/>
      <c r="AD839" s="92"/>
      <c r="AE839" s="92"/>
      <c r="AF839" s="92"/>
      <c r="AG839" s="92"/>
      <c r="AH839" s="92"/>
      <c r="AI839" s="109">
        <f>AB839*AB$7+AC839*AC$7+AD839*AD$7+AE839*AE$7+AF839*AF$7+AG839*AG$7+AH839*AH$7</f>
        <v>0</v>
      </c>
      <c r="AJ839" s="83"/>
      <c r="AK839" s="110">
        <f>AI839*$O839</f>
        <v>0</v>
      </c>
      <c r="AL839" s="111"/>
      <c r="AM839" s="92"/>
      <c r="AN839" s="92"/>
      <c r="AO839" s="92"/>
      <c r="AP839" s="92">
        <v>1</v>
      </c>
      <c r="AQ839" s="92"/>
      <c r="AR839" s="92"/>
      <c r="AS839" s="92"/>
      <c r="AT839" s="92"/>
      <c r="AU839" s="92"/>
      <c r="AV839" s="109">
        <f>AM839*AM$7+AN839*AN$7+AO839*AO$7+AP839*AP$7+AQ839*AQ$7+AR839*AR$7+AS839*AS$7+AT839*AT$7+AU839*AU$7</f>
        <v>100</v>
      </c>
      <c r="AW839" s="75"/>
      <c r="AX839" s="110">
        <f>AV839*$O839</f>
        <v>33.333333333333329</v>
      </c>
      <c r="AY839" s="111"/>
      <c r="AZ839" s="93"/>
      <c r="BA839" s="94" t="s">
        <v>131</v>
      </c>
      <c r="BB839" s="71"/>
      <c r="BC839" s="95"/>
      <c r="BD839" s="41">
        <v>4</v>
      </c>
      <c r="BE839" s="52">
        <v>41</v>
      </c>
      <c r="BF839" s="103">
        <v>4151</v>
      </c>
      <c r="BG839" s="280" t="s">
        <v>52</v>
      </c>
    </row>
    <row r="840" spans="1:59" s="63" customFormat="1" ht="12.75" x14ac:dyDescent="0.2">
      <c r="A840" s="196">
        <v>4</v>
      </c>
      <c r="B840" s="197" t="s">
        <v>422</v>
      </c>
      <c r="C840" s="208">
        <v>41</v>
      </c>
      <c r="D840" s="209" t="s">
        <v>423</v>
      </c>
      <c r="E840" s="212">
        <v>4151</v>
      </c>
      <c r="F840" s="213" t="s">
        <v>489</v>
      </c>
      <c r="G840" s="231" t="s">
        <v>490</v>
      </c>
      <c r="H840" s="89"/>
      <c r="I840" s="90" t="s">
        <v>494</v>
      </c>
      <c r="J840" s="90" t="s">
        <v>495</v>
      </c>
      <c r="K840" s="90" t="s">
        <v>237</v>
      </c>
      <c r="L840" s="90"/>
      <c r="M840" s="91"/>
      <c r="N840" s="312">
        <v>1</v>
      </c>
      <c r="O840" s="313">
        <f>N840/N$837</f>
        <v>0.33333333333333331</v>
      </c>
      <c r="P840" s="104"/>
      <c r="Q840" s="92"/>
      <c r="R840" s="92"/>
      <c r="S840" s="92"/>
      <c r="T840" s="92"/>
      <c r="U840" s="92"/>
      <c r="V840" s="92"/>
      <c r="W840" s="92">
        <v>1</v>
      </c>
      <c r="X840" s="109">
        <f>P840*P$7+Q840*Q$7+R840*R$7+S840*S$7+T840*T$7+U840*U$7+V840*V$7+W840*W$7</f>
        <v>25000</v>
      </c>
      <c r="Y840" s="83"/>
      <c r="Z840" s="110">
        <f>X840*$O840</f>
        <v>8333.3333333333321</v>
      </c>
      <c r="AA840" s="111"/>
      <c r="AB840" s="92"/>
      <c r="AC840" s="92"/>
      <c r="AD840" s="92"/>
      <c r="AE840" s="92"/>
      <c r="AF840" s="92"/>
      <c r="AG840" s="92"/>
      <c r="AH840" s="92"/>
      <c r="AI840" s="109">
        <f>AB840*AB$7+AC840*AC$7+AD840*AD$7+AE840*AE$7+AF840*AF$7+AG840*AG$7+AH840*AH$7</f>
        <v>0</v>
      </c>
      <c r="AJ840" s="83"/>
      <c r="AK840" s="110">
        <f>AI840*$O840</f>
        <v>0</v>
      </c>
      <c r="AL840" s="111"/>
      <c r="AM840" s="92"/>
      <c r="AN840" s="92"/>
      <c r="AO840" s="92"/>
      <c r="AP840" s="92">
        <v>1</v>
      </c>
      <c r="AQ840" s="92"/>
      <c r="AR840" s="92"/>
      <c r="AS840" s="92"/>
      <c r="AT840" s="92"/>
      <c r="AU840" s="92"/>
      <c r="AV840" s="109">
        <f>AM840*AM$7+AN840*AN$7+AO840*AO$7+AP840*AP$7+AQ840*AQ$7+AR840*AR$7+AS840*AS$7+AT840*AT$7+AU840*AU$7</f>
        <v>100</v>
      </c>
      <c r="AW840" s="75"/>
      <c r="AX840" s="110">
        <f>AV840*$O840</f>
        <v>33.333333333333329</v>
      </c>
      <c r="AY840" s="111"/>
      <c r="AZ840" s="93"/>
      <c r="BA840" s="94" t="s">
        <v>131</v>
      </c>
      <c r="BB840" s="71"/>
      <c r="BC840" s="95"/>
      <c r="BD840" s="41">
        <v>4</v>
      </c>
      <c r="BE840" s="52">
        <v>41</v>
      </c>
      <c r="BF840" s="103">
        <v>4151</v>
      </c>
      <c r="BG840" s="280" t="s">
        <v>52</v>
      </c>
    </row>
    <row r="841" spans="1:59" s="63" customFormat="1" ht="12.75" x14ac:dyDescent="0.2">
      <c r="A841" s="196">
        <v>4</v>
      </c>
      <c r="B841" s="197" t="s">
        <v>422</v>
      </c>
      <c r="C841" s="208">
        <v>41</v>
      </c>
      <c r="D841" s="209" t="s">
        <v>423</v>
      </c>
      <c r="E841" s="212">
        <v>4151</v>
      </c>
      <c r="F841" s="213" t="s">
        <v>489</v>
      </c>
      <c r="G841" s="231" t="s">
        <v>490</v>
      </c>
      <c r="H841" s="65"/>
      <c r="I841" s="222"/>
      <c r="J841" s="66"/>
      <c r="K841" s="66"/>
      <c r="L841" s="66"/>
      <c r="M841" s="64"/>
      <c r="N841" s="304"/>
      <c r="O841" s="305"/>
      <c r="P841" s="127"/>
      <c r="Q841" s="67"/>
      <c r="R841" s="67"/>
      <c r="S841" s="67"/>
      <c r="T841" s="67"/>
      <c r="U841" s="67"/>
      <c r="V841" s="67"/>
      <c r="W841" s="67"/>
      <c r="X841" s="67"/>
      <c r="Y841" s="68"/>
      <c r="Z841" s="68"/>
      <c r="AA841" s="68"/>
      <c r="AB841" s="67"/>
      <c r="AC841" s="67"/>
      <c r="AD841" s="67"/>
      <c r="AE841" s="67"/>
      <c r="AF841" s="67"/>
      <c r="AG841" s="67"/>
      <c r="AH841" s="67"/>
      <c r="AI841" s="67"/>
      <c r="AJ841" s="68"/>
      <c r="AK841" s="68"/>
      <c r="AL841" s="68"/>
      <c r="AM841" s="67"/>
      <c r="AN841" s="67"/>
      <c r="AO841" s="67"/>
      <c r="AP841" s="67"/>
      <c r="AQ841" s="67"/>
      <c r="AR841" s="67"/>
      <c r="AS841" s="67"/>
      <c r="AT841" s="67"/>
      <c r="AU841" s="67"/>
      <c r="AV841" s="67"/>
      <c r="AW841" s="67"/>
      <c r="AX841" s="68"/>
      <c r="AY841" s="68"/>
      <c r="AZ841" s="69"/>
      <c r="BA841" s="70"/>
      <c r="BB841" s="71"/>
      <c r="BC841" s="95"/>
      <c r="BD841" s="41">
        <v>4</v>
      </c>
      <c r="BE841" s="52">
        <v>41</v>
      </c>
      <c r="BF841" s="103">
        <v>4151</v>
      </c>
      <c r="BG841" s="275"/>
    </row>
    <row r="842" spans="1:59" s="63" customFormat="1" ht="12.75" x14ac:dyDescent="0.2">
      <c r="A842" s="196">
        <v>4</v>
      </c>
      <c r="B842" s="197" t="s">
        <v>422</v>
      </c>
      <c r="C842" s="208">
        <v>41</v>
      </c>
      <c r="D842" s="209" t="s">
        <v>423</v>
      </c>
      <c r="E842" s="212">
        <v>4151</v>
      </c>
      <c r="F842" s="213" t="s">
        <v>489</v>
      </c>
      <c r="G842" s="232"/>
      <c r="H842" s="97"/>
      <c r="I842" s="224"/>
      <c r="J842" s="98"/>
      <c r="K842" s="98"/>
      <c r="L842" s="98"/>
      <c r="M842" s="96"/>
      <c r="N842" s="307"/>
      <c r="O842" s="246"/>
      <c r="P842" s="124"/>
      <c r="Q842" s="99"/>
      <c r="R842" s="99"/>
      <c r="S842" s="99"/>
      <c r="T842" s="99"/>
      <c r="U842" s="99"/>
      <c r="V842" s="99"/>
      <c r="W842" s="99"/>
      <c r="X842" s="99"/>
      <c r="Y842" s="100"/>
      <c r="Z842" s="100"/>
      <c r="AA842" s="100"/>
      <c r="AB842" s="99"/>
      <c r="AC842" s="99"/>
      <c r="AD842" s="99"/>
      <c r="AE842" s="99"/>
      <c r="AF842" s="99"/>
      <c r="AG842" s="99"/>
      <c r="AH842" s="99"/>
      <c r="AI842" s="99"/>
      <c r="AJ842" s="100"/>
      <c r="AK842" s="100"/>
      <c r="AL842" s="100"/>
      <c r="AM842" s="99"/>
      <c r="AN842" s="99"/>
      <c r="AO842" s="99"/>
      <c r="AP842" s="99"/>
      <c r="AQ842" s="99"/>
      <c r="AR842" s="99"/>
      <c r="AS842" s="99"/>
      <c r="AT842" s="99"/>
      <c r="AU842" s="99"/>
      <c r="AV842" s="99"/>
      <c r="AW842" s="99"/>
      <c r="AX842" s="100"/>
      <c r="AY842" s="100"/>
      <c r="AZ842" s="101"/>
      <c r="BA842" s="102"/>
      <c r="BB842" s="95"/>
      <c r="BC842" s="95"/>
      <c r="BD842" s="41">
        <v>4</v>
      </c>
      <c r="BE842" s="52">
        <v>41</v>
      </c>
      <c r="BF842" s="103">
        <v>4151</v>
      </c>
      <c r="BG842" s="277"/>
    </row>
    <row r="843" spans="1:59" s="63" customFormat="1" ht="12.75" x14ac:dyDescent="0.2">
      <c r="A843" s="196">
        <v>4</v>
      </c>
      <c r="B843" s="197" t="s">
        <v>422</v>
      </c>
      <c r="C843" s="208">
        <v>41</v>
      </c>
      <c r="D843" s="209" t="s">
        <v>423</v>
      </c>
      <c r="E843" s="210">
        <v>4161</v>
      </c>
      <c r="F843" s="211" t="s">
        <v>496</v>
      </c>
      <c r="G843" s="230"/>
      <c r="H843" s="56"/>
      <c r="I843" s="221"/>
      <c r="J843" s="57"/>
      <c r="K843" s="57"/>
      <c r="L843" s="57"/>
      <c r="M843" s="55"/>
      <c r="N843" s="303"/>
      <c r="O843" s="245"/>
      <c r="P843" s="122"/>
      <c r="Q843" s="122"/>
      <c r="R843" s="122"/>
      <c r="S843" s="122"/>
      <c r="T843" s="122"/>
      <c r="U843" s="122"/>
      <c r="V843" s="122"/>
      <c r="W843" s="122"/>
      <c r="X843" s="122"/>
      <c r="Y843" s="59"/>
      <c r="Z843" s="123"/>
      <c r="AA843" s="123"/>
      <c r="AB843" s="122"/>
      <c r="AC843" s="122"/>
      <c r="AD843" s="122"/>
      <c r="AE843" s="122"/>
      <c r="AF843" s="122"/>
      <c r="AG843" s="122"/>
      <c r="AH843" s="122"/>
      <c r="AI843" s="122"/>
      <c r="AJ843" s="59"/>
      <c r="AK843" s="123"/>
      <c r="AL843" s="123"/>
      <c r="AM843" s="122"/>
      <c r="AN843" s="122"/>
      <c r="AO843" s="122"/>
      <c r="AP843" s="122"/>
      <c r="AQ843" s="122"/>
      <c r="AR843" s="122"/>
      <c r="AS843" s="122"/>
      <c r="AT843" s="122"/>
      <c r="AU843" s="122"/>
      <c r="AV843" s="122"/>
      <c r="AW843" s="58"/>
      <c r="AX843" s="123"/>
      <c r="AY843" s="59"/>
      <c r="AZ843" s="60"/>
      <c r="BA843" s="61"/>
      <c r="BB843" s="54"/>
      <c r="BC843" s="54"/>
      <c r="BD843" s="41">
        <v>4</v>
      </c>
      <c r="BE843" s="52">
        <v>41</v>
      </c>
      <c r="BF843" s="62">
        <v>4161</v>
      </c>
      <c r="BG843" s="274"/>
    </row>
    <row r="844" spans="1:59" s="63" customFormat="1" ht="12.75" x14ac:dyDescent="0.2">
      <c r="A844" s="196">
        <v>4</v>
      </c>
      <c r="B844" s="197" t="s">
        <v>422</v>
      </c>
      <c r="C844" s="208">
        <v>41</v>
      </c>
      <c r="D844" s="209" t="s">
        <v>423</v>
      </c>
      <c r="E844" s="210">
        <v>4161</v>
      </c>
      <c r="F844" s="211" t="s">
        <v>496</v>
      </c>
      <c r="G844" s="230"/>
      <c r="H844" s="56"/>
      <c r="I844" s="221"/>
      <c r="J844" s="57"/>
      <c r="K844" s="57"/>
      <c r="L844" s="57"/>
      <c r="M844" s="55"/>
      <c r="N844" s="303"/>
      <c r="O844" s="245"/>
      <c r="P844" s="122"/>
      <c r="Q844" s="58"/>
      <c r="R844" s="58"/>
      <c r="S844" s="58"/>
      <c r="T844" s="58"/>
      <c r="U844" s="58"/>
      <c r="V844" s="58"/>
      <c r="W844" s="58"/>
      <c r="X844" s="58"/>
      <c r="Y844" s="59"/>
      <c r="Z844" s="59"/>
      <c r="AA844" s="59"/>
      <c r="AB844" s="58"/>
      <c r="AC844" s="58"/>
      <c r="AD844" s="58"/>
      <c r="AE844" s="58"/>
      <c r="AF844" s="58"/>
      <c r="AG844" s="58"/>
      <c r="AH844" s="58"/>
      <c r="AI844" s="58"/>
      <c r="AJ844" s="59"/>
      <c r="AK844" s="59"/>
      <c r="AL844" s="59"/>
      <c r="AM844" s="58"/>
      <c r="AN844" s="58"/>
      <c r="AO844" s="58"/>
      <c r="AP844" s="58"/>
      <c r="AQ844" s="58"/>
      <c r="AR844" s="58"/>
      <c r="AS844" s="58"/>
      <c r="AT844" s="58"/>
      <c r="AU844" s="58"/>
      <c r="AV844" s="58"/>
      <c r="AW844" s="58"/>
      <c r="AX844" s="59"/>
      <c r="AY844" s="59"/>
      <c r="AZ844" s="60"/>
      <c r="BA844" s="61"/>
      <c r="BB844" s="54"/>
      <c r="BC844" s="54"/>
      <c r="BD844" s="41">
        <v>4</v>
      </c>
      <c r="BE844" s="52">
        <v>41</v>
      </c>
      <c r="BF844" s="62">
        <v>4161</v>
      </c>
      <c r="BG844" s="274"/>
    </row>
    <row r="845" spans="1:59" s="63" customFormat="1" ht="12.75" x14ac:dyDescent="0.2">
      <c r="A845" s="196">
        <v>4</v>
      </c>
      <c r="B845" s="197" t="s">
        <v>422</v>
      </c>
      <c r="C845" s="208">
        <v>41</v>
      </c>
      <c r="D845" s="209" t="s">
        <v>423</v>
      </c>
      <c r="E845" s="210">
        <v>4161</v>
      </c>
      <c r="F845" s="211" t="s">
        <v>496</v>
      </c>
      <c r="G845" s="231" t="s">
        <v>577</v>
      </c>
      <c r="H845" s="65"/>
      <c r="I845" s="222"/>
      <c r="J845" s="66"/>
      <c r="K845" s="66"/>
      <c r="L845" s="66"/>
      <c r="M845" s="64"/>
      <c r="N845" s="308"/>
      <c r="O845" s="309"/>
      <c r="P845" s="127"/>
      <c r="Q845" s="67"/>
      <c r="R845" s="67"/>
      <c r="S845" s="67"/>
      <c r="T845" s="67"/>
      <c r="U845" s="67"/>
      <c r="V845" s="67"/>
      <c r="W845" s="67"/>
      <c r="X845" s="67"/>
      <c r="Y845" s="68"/>
      <c r="Z845" s="68"/>
      <c r="AA845" s="68"/>
      <c r="AB845" s="67"/>
      <c r="AC845" s="67"/>
      <c r="AD845" s="67"/>
      <c r="AE845" s="67"/>
      <c r="AF845" s="67"/>
      <c r="AG845" s="67"/>
      <c r="AH845" s="67"/>
      <c r="AI845" s="67"/>
      <c r="AJ845" s="68"/>
      <c r="AK845" s="68"/>
      <c r="AL845" s="68"/>
      <c r="AM845" s="67"/>
      <c r="AN845" s="67"/>
      <c r="AO845" s="67"/>
      <c r="AP845" s="67"/>
      <c r="AQ845" s="67"/>
      <c r="AR845" s="67"/>
      <c r="AS845" s="67"/>
      <c r="AT845" s="67"/>
      <c r="AU845" s="67"/>
      <c r="AV845" s="67"/>
      <c r="AW845" s="67"/>
      <c r="AX845" s="68"/>
      <c r="AY845" s="68"/>
      <c r="AZ845" s="69"/>
      <c r="BA845" s="70"/>
      <c r="BB845" s="71"/>
      <c r="BC845" s="54"/>
      <c r="BD845" s="41">
        <v>4</v>
      </c>
      <c r="BE845" s="52">
        <v>41</v>
      </c>
      <c r="BF845" s="62">
        <v>4161</v>
      </c>
      <c r="BG845" s="275"/>
    </row>
    <row r="846" spans="1:59" s="63" customFormat="1" ht="12.75" x14ac:dyDescent="0.2">
      <c r="A846" s="196">
        <v>4</v>
      </c>
      <c r="B846" s="197" t="s">
        <v>422</v>
      </c>
      <c r="C846" s="208">
        <v>41</v>
      </c>
      <c r="D846" s="209" t="s">
        <v>423</v>
      </c>
      <c r="E846" s="210">
        <v>4161</v>
      </c>
      <c r="F846" s="211" t="s">
        <v>496</v>
      </c>
      <c r="G846" s="231" t="s">
        <v>577</v>
      </c>
      <c r="H846" s="72" t="s">
        <v>47</v>
      </c>
      <c r="I846" s="223"/>
      <c r="J846" s="73"/>
      <c r="K846" s="73"/>
      <c r="L846" s="73"/>
      <c r="M846" s="74"/>
      <c r="N846" s="247"/>
      <c r="O846" s="306"/>
      <c r="P846" s="105"/>
      <c r="Q846" s="75"/>
      <c r="R846" s="75"/>
      <c r="S846" s="75"/>
      <c r="T846" s="75"/>
      <c r="U846" s="75"/>
      <c r="V846" s="75"/>
      <c r="W846" s="75"/>
      <c r="X846" s="75"/>
      <c r="Y846" s="76">
        <f>IF(ISNUMBER(VLOOKUP(Y848,P$7:W$7,MATCH(Y848,P$7:W$7))),VLOOKUP(Y848,P$7:W$7,MATCH(Y848,P$7:W$7)),IF(N850=0,"No Data",IF(Y848&gt;0,"&lt;100",0)))</f>
        <v>10000</v>
      </c>
      <c r="Z846" s="77">
        <f>IF(ISNUMBER(VLOOKUP(Z850,P$7:W$7,MATCH(Z850,P$7:W$7))),VLOOKUP(Z850,P$7:W$7,MATCH(Z850,P$7:W$7)),IF(N850=0,"No Data",IF(Z850&gt;0,"&lt;100",0)))</f>
        <v>10000</v>
      </c>
      <c r="AA846" s="106">
        <f>IF(ISNUMBER(Z846),Z846,0)</f>
        <v>10000</v>
      </c>
      <c r="AB846" s="75"/>
      <c r="AC846" s="75"/>
      <c r="AD846" s="75"/>
      <c r="AE846" s="75"/>
      <c r="AF846" s="75"/>
      <c r="AG846" s="75"/>
      <c r="AH846" s="75"/>
      <c r="AI846" s="75"/>
      <c r="AJ846" s="76">
        <f>IF(ISNUMBER(VLOOKUP(AJ848,AB$7:AH$7,MATCH(AJ848,AB$7:AH$7))),VLOOKUP(AJ848,AB$7:AH$7,MATCH(AJ848,AB$7:AH$7)),IF(N850=0,"No Data",IF(AJ848&gt;0,"&lt;50",0)))</f>
        <v>0</v>
      </c>
      <c r="AK846" s="77">
        <f>IF(ISNUMBER(VLOOKUP(AK850,AB$7:AH$7,MATCH(AK850,AB$7:AH$7))),VLOOKUP(AK850,AB$7:AH$7,MATCH(AK850,AB$7:AH$7)),IF(N850=0,"No Data",IF(AK850&gt;0,"&lt;50",0)))</f>
        <v>0</v>
      </c>
      <c r="AL846" s="106">
        <f>IF(ISNUMBER(AK846),AK846,0)</f>
        <v>0</v>
      </c>
      <c r="AM846" s="75"/>
      <c r="AN846" s="75"/>
      <c r="AO846" s="75"/>
      <c r="AP846" s="75"/>
      <c r="AQ846" s="75"/>
      <c r="AR846" s="75"/>
      <c r="AS846" s="75"/>
      <c r="AT846" s="75"/>
      <c r="AU846" s="75"/>
      <c r="AV846" s="75"/>
      <c r="AW846" s="76">
        <f>IF(ISNUMBER(VLOOKUP(AW848,AM$7:AU$7,MATCH(AW848,AM$7:AU$7))),VLOOKUP(AW848,AM$7:AU$7,MATCH(AW848,AM$7:AU$7)),IF(N850=0,"No Data",IF(AW848&gt;0,"&lt;10",0)))</f>
        <v>500</v>
      </c>
      <c r="AX846" s="77">
        <f>IF(ISNUMBER(VLOOKUP(AX850,AM$7:AU$7,MATCH(AX850,AM$7:AU$7))),VLOOKUP(AX850,AM$7:AU$7,MATCH(AX850,AM$7:AU$7)),IF(N850=0,"No Data",IF(AX850&gt;0,"&lt;10",0)))</f>
        <v>500</v>
      </c>
      <c r="AY846" s="106">
        <f>IF(ISNUMBER(AX846),AX846,0)</f>
        <v>500</v>
      </c>
      <c r="AZ846" s="79"/>
      <c r="BA846" s="80"/>
      <c r="BB846" s="71"/>
      <c r="BC846" s="54"/>
      <c r="BD846" s="41">
        <v>4</v>
      </c>
      <c r="BE846" s="52">
        <v>41</v>
      </c>
      <c r="BF846" s="62">
        <v>4161</v>
      </c>
      <c r="BG846" s="276" t="s">
        <v>47</v>
      </c>
    </row>
    <row r="847" spans="1:59" s="63" customFormat="1" ht="12.75" x14ac:dyDescent="0.2">
      <c r="A847" s="196">
        <v>4</v>
      </c>
      <c r="B847" s="197" t="s">
        <v>422</v>
      </c>
      <c r="C847" s="208">
        <v>41</v>
      </c>
      <c r="D847" s="209" t="s">
        <v>423</v>
      </c>
      <c r="E847" s="210">
        <v>4161</v>
      </c>
      <c r="F847" s="211" t="s">
        <v>496</v>
      </c>
      <c r="G847" s="231" t="s">
        <v>577</v>
      </c>
      <c r="H847" s="81" t="s">
        <v>48</v>
      </c>
      <c r="I847" s="223"/>
      <c r="J847" s="73"/>
      <c r="K847" s="73"/>
      <c r="L847" s="73"/>
      <c r="M847" s="74"/>
      <c r="N847" s="247"/>
      <c r="O847" s="306"/>
      <c r="P847" s="105"/>
      <c r="Q847" s="75"/>
      <c r="R847" s="75"/>
      <c r="S847" s="75"/>
      <c r="T847" s="75"/>
      <c r="U847" s="75"/>
      <c r="V847" s="75"/>
      <c r="W847" s="75"/>
      <c r="X847" s="75"/>
      <c r="Y847" s="82">
        <f>MIN(X851:X858)</f>
        <v>0</v>
      </c>
      <c r="Z847" s="83"/>
      <c r="AA847" s="83"/>
      <c r="AB847" s="75"/>
      <c r="AC847" s="75"/>
      <c r="AD847" s="75"/>
      <c r="AE847" s="75"/>
      <c r="AF847" s="75"/>
      <c r="AG847" s="75"/>
      <c r="AH847" s="75"/>
      <c r="AI847" s="75"/>
      <c r="AJ847" s="82">
        <f>MIN(AI851:AI858)</f>
        <v>0</v>
      </c>
      <c r="AK847" s="83"/>
      <c r="AL847" s="83"/>
      <c r="AM847" s="75"/>
      <c r="AN847" s="75"/>
      <c r="AO847" s="75"/>
      <c r="AP847" s="75"/>
      <c r="AQ847" s="75"/>
      <c r="AR847" s="75"/>
      <c r="AS847" s="75"/>
      <c r="AT847" s="75"/>
      <c r="AU847" s="75"/>
      <c r="AV847" s="75"/>
      <c r="AW847" s="82">
        <f>MIN(AV851:AV858)</f>
        <v>100</v>
      </c>
      <c r="AX847" s="83"/>
      <c r="AY847" s="83"/>
      <c r="AZ847" s="79"/>
      <c r="BA847" s="80"/>
      <c r="BB847" s="71"/>
      <c r="BC847" s="54"/>
      <c r="BD847" s="41">
        <v>4</v>
      </c>
      <c r="BE847" s="52">
        <v>41</v>
      </c>
      <c r="BF847" s="62">
        <v>4161</v>
      </c>
      <c r="BG847" s="278" t="s">
        <v>48</v>
      </c>
    </row>
    <row r="848" spans="1:59" s="63" customFormat="1" ht="12.75" x14ac:dyDescent="0.2">
      <c r="A848" s="196">
        <v>4</v>
      </c>
      <c r="B848" s="197" t="s">
        <v>422</v>
      </c>
      <c r="C848" s="208">
        <v>41</v>
      </c>
      <c r="D848" s="209" t="s">
        <v>423</v>
      </c>
      <c r="E848" s="210">
        <v>4161</v>
      </c>
      <c r="F848" s="211" t="s">
        <v>496</v>
      </c>
      <c r="G848" s="231" t="s">
        <v>577</v>
      </c>
      <c r="H848" s="81" t="s">
        <v>49</v>
      </c>
      <c r="I848" s="223"/>
      <c r="J848" s="73"/>
      <c r="K848" s="73"/>
      <c r="L848" s="73"/>
      <c r="M848" s="74"/>
      <c r="N848" s="247"/>
      <c r="O848" s="306"/>
      <c r="P848" s="105"/>
      <c r="Q848" s="75"/>
      <c r="R848" s="75"/>
      <c r="S848" s="75"/>
      <c r="T848" s="75"/>
      <c r="U848" s="75"/>
      <c r="V848" s="75"/>
      <c r="W848" s="75"/>
      <c r="X848" s="75"/>
      <c r="Y848" s="84">
        <f>IF(ISNUMBER(AVERAGE(X851:X858)),AVERAGE(X851:X858),0)</f>
        <v>12500</v>
      </c>
      <c r="Z848" s="83"/>
      <c r="AA848" s="83"/>
      <c r="AB848" s="75"/>
      <c r="AC848" s="75"/>
      <c r="AD848" s="75"/>
      <c r="AE848" s="75"/>
      <c r="AF848" s="75"/>
      <c r="AG848" s="75"/>
      <c r="AH848" s="75"/>
      <c r="AI848" s="75"/>
      <c r="AJ848" s="84">
        <f>IF(ISNUMBER(AVERAGE(AI851:AI858)),AVERAGE(AI851:AI858),0)</f>
        <v>0</v>
      </c>
      <c r="AK848" s="83"/>
      <c r="AL848" s="83"/>
      <c r="AM848" s="75"/>
      <c r="AN848" s="75"/>
      <c r="AO848" s="75"/>
      <c r="AP848" s="75"/>
      <c r="AQ848" s="75"/>
      <c r="AR848" s="75"/>
      <c r="AS848" s="75"/>
      <c r="AT848" s="75"/>
      <c r="AU848" s="75"/>
      <c r="AV848" s="75"/>
      <c r="AW848" s="84">
        <f>IF(ISNUMBER(AVERAGE(AV851:AV858)),AVERAGE(AV851:AV858),0)</f>
        <v>550</v>
      </c>
      <c r="AX848" s="83"/>
      <c r="AY848" s="83"/>
      <c r="AZ848" s="79"/>
      <c r="BA848" s="80"/>
      <c r="BB848" s="71"/>
      <c r="BC848" s="54"/>
      <c r="BD848" s="41">
        <v>4</v>
      </c>
      <c r="BE848" s="52">
        <v>41</v>
      </c>
      <c r="BF848" s="62">
        <v>4161</v>
      </c>
      <c r="BG848" s="278" t="s">
        <v>49</v>
      </c>
    </row>
    <row r="849" spans="1:59" s="63" customFormat="1" ht="12.75" x14ac:dyDescent="0.2">
      <c r="A849" s="196">
        <v>4</v>
      </c>
      <c r="B849" s="197" t="s">
        <v>422</v>
      </c>
      <c r="C849" s="208">
        <v>41</v>
      </c>
      <c r="D849" s="209" t="s">
        <v>423</v>
      </c>
      <c r="E849" s="210">
        <v>4161</v>
      </c>
      <c r="F849" s="211" t="s">
        <v>496</v>
      </c>
      <c r="G849" s="231" t="s">
        <v>577</v>
      </c>
      <c r="H849" s="81" t="s">
        <v>50</v>
      </c>
      <c r="I849" s="223"/>
      <c r="J849" s="73"/>
      <c r="K849" s="73"/>
      <c r="L849" s="73"/>
      <c r="M849" s="74"/>
      <c r="N849" s="247"/>
      <c r="O849" s="306"/>
      <c r="P849" s="105"/>
      <c r="Q849" s="75"/>
      <c r="R849" s="75"/>
      <c r="S849" s="75"/>
      <c r="T849" s="75"/>
      <c r="U849" s="75"/>
      <c r="V849" s="75"/>
      <c r="W849" s="75"/>
      <c r="X849" s="75"/>
      <c r="Y849" s="84">
        <f>MAX(X851:X858)</f>
        <v>25000</v>
      </c>
      <c r="Z849" s="83"/>
      <c r="AA849" s="83"/>
      <c r="AB849" s="75"/>
      <c r="AC849" s="75"/>
      <c r="AD849" s="75"/>
      <c r="AE849" s="75"/>
      <c r="AF849" s="75"/>
      <c r="AG849" s="75"/>
      <c r="AH849" s="75"/>
      <c r="AI849" s="75"/>
      <c r="AJ849" s="84">
        <f>MAX(AI851:AI858)</f>
        <v>0</v>
      </c>
      <c r="AK849" s="83"/>
      <c r="AL849" s="83"/>
      <c r="AM849" s="75"/>
      <c r="AN849" s="75"/>
      <c r="AO849" s="75"/>
      <c r="AP849" s="75"/>
      <c r="AQ849" s="75"/>
      <c r="AR849" s="75"/>
      <c r="AS849" s="75"/>
      <c r="AT849" s="75"/>
      <c r="AU849" s="75"/>
      <c r="AV849" s="75"/>
      <c r="AW849" s="84">
        <f>MAX(AV851:AV858)</f>
        <v>1000</v>
      </c>
      <c r="AX849" s="83"/>
      <c r="AY849" s="83"/>
      <c r="AZ849" s="79"/>
      <c r="BA849" s="80"/>
      <c r="BB849" s="71"/>
      <c r="BC849" s="54"/>
      <c r="BD849" s="41">
        <v>4</v>
      </c>
      <c r="BE849" s="52">
        <v>41</v>
      </c>
      <c r="BF849" s="62">
        <v>4161</v>
      </c>
      <c r="BG849" s="278" t="s">
        <v>50</v>
      </c>
    </row>
    <row r="850" spans="1:59" s="63" customFormat="1" ht="12.75" x14ac:dyDescent="0.2">
      <c r="A850" s="196">
        <v>4</v>
      </c>
      <c r="B850" s="197" t="s">
        <v>422</v>
      </c>
      <c r="C850" s="208">
        <v>41</v>
      </c>
      <c r="D850" s="209" t="s">
        <v>423</v>
      </c>
      <c r="E850" s="210">
        <v>4161</v>
      </c>
      <c r="F850" s="211" t="s">
        <v>496</v>
      </c>
      <c r="G850" s="231" t="s">
        <v>577</v>
      </c>
      <c r="H850" s="85" t="s">
        <v>51</v>
      </c>
      <c r="I850" s="223"/>
      <c r="J850" s="73"/>
      <c r="K850" s="73"/>
      <c r="L850" s="73"/>
      <c r="M850" s="74"/>
      <c r="N850" s="248">
        <f>SUM(N851:N858)</f>
        <v>8</v>
      </c>
      <c r="O850" s="293">
        <f>SUM(O851:O858)</f>
        <v>1</v>
      </c>
      <c r="P850" s="292"/>
      <c r="Q850" s="87"/>
      <c r="R850" s="87"/>
      <c r="S850" s="87"/>
      <c r="T850" s="87"/>
      <c r="U850" s="87"/>
      <c r="V850" s="87"/>
      <c r="W850" s="87"/>
      <c r="X850" s="87"/>
      <c r="Y850" s="88"/>
      <c r="Z850" s="119">
        <f>SUM(Z851:Z858)</f>
        <v>12500</v>
      </c>
      <c r="AA850" s="120"/>
      <c r="AB850" s="111"/>
      <c r="AC850" s="111"/>
      <c r="AD850" s="111"/>
      <c r="AE850" s="111"/>
      <c r="AF850" s="111"/>
      <c r="AG850" s="111"/>
      <c r="AH850" s="111"/>
      <c r="AI850" s="111"/>
      <c r="AJ850" s="120"/>
      <c r="AK850" s="119">
        <f>SUM(AK851:AK858)</f>
        <v>0</v>
      </c>
      <c r="AL850" s="120"/>
      <c r="AM850" s="111"/>
      <c r="AN850" s="111"/>
      <c r="AO850" s="111"/>
      <c r="AP850" s="111"/>
      <c r="AQ850" s="111"/>
      <c r="AR850" s="111"/>
      <c r="AS850" s="111"/>
      <c r="AT850" s="111"/>
      <c r="AU850" s="111"/>
      <c r="AV850" s="111"/>
      <c r="AW850" s="120"/>
      <c r="AX850" s="119">
        <f>SUM(AX851:AX858)</f>
        <v>550</v>
      </c>
      <c r="AY850" s="88"/>
      <c r="AZ850" s="79"/>
      <c r="BA850" s="80"/>
      <c r="BB850" s="71"/>
      <c r="BC850" s="54"/>
      <c r="BD850" s="41">
        <v>4</v>
      </c>
      <c r="BE850" s="52">
        <v>41</v>
      </c>
      <c r="BF850" s="62">
        <v>4161</v>
      </c>
      <c r="BG850" s="279" t="s">
        <v>51</v>
      </c>
    </row>
    <row r="851" spans="1:59" s="63" customFormat="1" ht="12.75" x14ac:dyDescent="0.2">
      <c r="A851" s="196">
        <v>4</v>
      </c>
      <c r="B851" s="197" t="s">
        <v>422</v>
      </c>
      <c r="C851" s="208">
        <v>41</v>
      </c>
      <c r="D851" s="209" t="s">
        <v>423</v>
      </c>
      <c r="E851" s="210">
        <v>4161</v>
      </c>
      <c r="F851" s="211" t="s">
        <v>496</v>
      </c>
      <c r="G851" s="231" t="s">
        <v>577</v>
      </c>
      <c r="H851" s="89" t="s">
        <v>52</v>
      </c>
      <c r="I851" s="90" t="s">
        <v>497</v>
      </c>
      <c r="J851" s="90" t="s">
        <v>498</v>
      </c>
      <c r="K851" s="90" t="s">
        <v>64</v>
      </c>
      <c r="L851" s="90" t="s">
        <v>119</v>
      </c>
      <c r="M851" s="91"/>
      <c r="N851" s="312">
        <v>1</v>
      </c>
      <c r="O851" s="313">
        <f>N851/N$850</f>
        <v>0.125</v>
      </c>
      <c r="P851" s="104"/>
      <c r="Q851" s="92"/>
      <c r="R851" s="92"/>
      <c r="S851" s="92"/>
      <c r="T851" s="92"/>
      <c r="U851" s="92"/>
      <c r="V851" s="92"/>
      <c r="W851" s="92"/>
      <c r="X851" s="109">
        <f t="shared" ref="X851:X858" si="109">P851*P$7+Q851*Q$7+R851*R$7+S851*S$7+T851*T$7+U851*U$7+V851*V$7+W851*W$7</f>
        <v>0</v>
      </c>
      <c r="Y851" s="83"/>
      <c r="Z851" s="110">
        <f t="shared" ref="Z851:Z858" si="110">X851*$O851</f>
        <v>0</v>
      </c>
      <c r="AA851" s="111"/>
      <c r="AB851" s="92"/>
      <c r="AC851" s="92"/>
      <c r="AD851" s="92"/>
      <c r="AE851" s="92"/>
      <c r="AF851" s="92"/>
      <c r="AG851" s="92"/>
      <c r="AH851" s="92"/>
      <c r="AI851" s="109">
        <f t="shared" ref="AI851:AI858" si="111">AB851*AB$7+AC851*AC$7+AD851*AD$7+AE851*AE$7+AF851*AF$7+AG851*AG$7+AH851*AH$7</f>
        <v>0</v>
      </c>
      <c r="AJ851" s="83"/>
      <c r="AK851" s="110">
        <f t="shared" ref="AK851:AK858" si="112">AI851*$O851</f>
        <v>0</v>
      </c>
      <c r="AL851" s="111"/>
      <c r="AM851" s="92"/>
      <c r="AN851" s="92"/>
      <c r="AO851" s="92"/>
      <c r="AP851" s="92"/>
      <c r="AQ851" s="92"/>
      <c r="AR851" s="92"/>
      <c r="AS851" s="92">
        <v>1</v>
      </c>
      <c r="AT851" s="92"/>
      <c r="AU851" s="92"/>
      <c r="AV851" s="109">
        <f t="shared" ref="AV851:AV858" si="113">AM851*AM$7+AN851*AN$7+AO851*AO$7+AP851*AP$7+AQ851*AQ$7+AR851*AR$7+AS851*AS$7+AT851*AT$7+AU851*AU$7</f>
        <v>1000</v>
      </c>
      <c r="AW851" s="75"/>
      <c r="AX851" s="110">
        <f t="shared" ref="AX851:AX858" si="114">AV851*$O851</f>
        <v>125</v>
      </c>
      <c r="AY851" s="111"/>
      <c r="AZ851" s="93"/>
      <c r="BA851" s="94" t="s">
        <v>159</v>
      </c>
      <c r="BB851" s="71"/>
      <c r="BC851" s="54"/>
      <c r="BD851" s="41">
        <v>4</v>
      </c>
      <c r="BE851" s="52">
        <v>41</v>
      </c>
      <c r="BF851" s="62">
        <v>4161</v>
      </c>
      <c r="BG851" s="280" t="s">
        <v>52</v>
      </c>
    </row>
    <row r="852" spans="1:59" s="63" customFormat="1" ht="24" x14ac:dyDescent="0.2">
      <c r="A852" s="196">
        <v>4</v>
      </c>
      <c r="B852" s="197" t="s">
        <v>422</v>
      </c>
      <c r="C852" s="208">
        <v>41</v>
      </c>
      <c r="D852" s="209" t="s">
        <v>423</v>
      </c>
      <c r="E852" s="210">
        <v>4161</v>
      </c>
      <c r="F852" s="211" t="s">
        <v>496</v>
      </c>
      <c r="G852" s="231" t="s">
        <v>577</v>
      </c>
      <c r="H852" s="89"/>
      <c r="I852" s="90" t="s">
        <v>471</v>
      </c>
      <c r="J852" s="90" t="s">
        <v>499</v>
      </c>
      <c r="K852" s="90" t="s">
        <v>129</v>
      </c>
      <c r="L852" s="90"/>
      <c r="M852" s="91"/>
      <c r="N852" s="312">
        <v>1</v>
      </c>
      <c r="O852" s="313">
        <f t="shared" ref="O852:O858" si="115">N852/N$850</f>
        <v>0.125</v>
      </c>
      <c r="P852" s="104"/>
      <c r="Q852" s="92"/>
      <c r="R852" s="92"/>
      <c r="S852" s="92"/>
      <c r="T852" s="92"/>
      <c r="U852" s="92"/>
      <c r="V852" s="92"/>
      <c r="W852" s="92">
        <v>1</v>
      </c>
      <c r="X852" s="109">
        <f t="shared" si="109"/>
        <v>25000</v>
      </c>
      <c r="Y852" s="83"/>
      <c r="Z852" s="110">
        <f t="shared" si="110"/>
        <v>3125</v>
      </c>
      <c r="AA852" s="111"/>
      <c r="AB852" s="92"/>
      <c r="AC852" s="92"/>
      <c r="AD852" s="92"/>
      <c r="AE852" s="92"/>
      <c r="AF852" s="92"/>
      <c r="AG852" s="92"/>
      <c r="AH852" s="92"/>
      <c r="AI852" s="109">
        <f t="shared" si="111"/>
        <v>0</v>
      </c>
      <c r="AJ852" s="83"/>
      <c r="AK852" s="110">
        <f t="shared" si="112"/>
        <v>0</v>
      </c>
      <c r="AL852" s="111"/>
      <c r="AM852" s="92"/>
      <c r="AN852" s="92"/>
      <c r="AO852" s="92"/>
      <c r="AP852" s="92">
        <v>1</v>
      </c>
      <c r="AQ852" s="92"/>
      <c r="AR852" s="92"/>
      <c r="AS852" s="92"/>
      <c r="AT852" s="92"/>
      <c r="AU852" s="92"/>
      <c r="AV852" s="109">
        <f t="shared" si="113"/>
        <v>100</v>
      </c>
      <c r="AW852" s="75"/>
      <c r="AX852" s="110">
        <f t="shared" si="114"/>
        <v>12.5</v>
      </c>
      <c r="AY852" s="111"/>
      <c r="AZ852" s="93"/>
      <c r="BA852" s="94" t="s">
        <v>159</v>
      </c>
      <c r="BB852" s="71"/>
      <c r="BC852" s="54"/>
      <c r="BD852" s="41">
        <v>4</v>
      </c>
      <c r="BE852" s="52">
        <v>41</v>
      </c>
      <c r="BF852" s="62">
        <v>4161</v>
      </c>
      <c r="BG852" s="280" t="s">
        <v>52</v>
      </c>
    </row>
    <row r="853" spans="1:59" s="63" customFormat="1" ht="12.75" x14ac:dyDescent="0.2">
      <c r="A853" s="196">
        <v>4</v>
      </c>
      <c r="B853" s="197" t="s">
        <v>422</v>
      </c>
      <c r="C853" s="208">
        <v>41</v>
      </c>
      <c r="D853" s="209" t="s">
        <v>423</v>
      </c>
      <c r="E853" s="210">
        <v>4161</v>
      </c>
      <c r="F853" s="211" t="s">
        <v>496</v>
      </c>
      <c r="G853" s="231" t="s">
        <v>577</v>
      </c>
      <c r="H853" s="89"/>
      <c r="I853" s="90" t="s">
        <v>500</v>
      </c>
      <c r="J853" s="90" t="s">
        <v>501</v>
      </c>
      <c r="K853" s="90" t="s">
        <v>60</v>
      </c>
      <c r="L853" s="90"/>
      <c r="M853" s="91"/>
      <c r="N853" s="312">
        <v>1</v>
      </c>
      <c r="O853" s="313">
        <f t="shared" si="115"/>
        <v>0.125</v>
      </c>
      <c r="P853" s="104"/>
      <c r="Q853" s="92"/>
      <c r="R853" s="92"/>
      <c r="S853" s="92"/>
      <c r="T853" s="92"/>
      <c r="U853" s="92"/>
      <c r="V853" s="92"/>
      <c r="W853" s="92">
        <v>1</v>
      </c>
      <c r="X853" s="109">
        <f t="shared" si="109"/>
        <v>25000</v>
      </c>
      <c r="Y853" s="83"/>
      <c r="Z853" s="110">
        <f t="shared" si="110"/>
        <v>3125</v>
      </c>
      <c r="AA853" s="111"/>
      <c r="AB853" s="92"/>
      <c r="AC853" s="92"/>
      <c r="AD853" s="92"/>
      <c r="AE853" s="92"/>
      <c r="AF853" s="92"/>
      <c r="AG853" s="92"/>
      <c r="AH853" s="92"/>
      <c r="AI853" s="109">
        <f t="shared" si="111"/>
        <v>0</v>
      </c>
      <c r="AJ853" s="83"/>
      <c r="AK853" s="110">
        <f t="shared" si="112"/>
        <v>0</v>
      </c>
      <c r="AL853" s="111"/>
      <c r="AM853" s="92"/>
      <c r="AN853" s="92"/>
      <c r="AO853" s="92"/>
      <c r="AP853" s="92">
        <v>1</v>
      </c>
      <c r="AQ853" s="92"/>
      <c r="AR853" s="92"/>
      <c r="AS853" s="92"/>
      <c r="AT853" s="92"/>
      <c r="AU853" s="92"/>
      <c r="AV853" s="109">
        <f t="shared" si="113"/>
        <v>100</v>
      </c>
      <c r="AW853" s="75"/>
      <c r="AX853" s="110">
        <f t="shared" si="114"/>
        <v>12.5</v>
      </c>
      <c r="AY853" s="111"/>
      <c r="AZ853" s="93"/>
      <c r="BA853" s="94" t="s">
        <v>159</v>
      </c>
      <c r="BB853" s="71"/>
      <c r="BC853" s="54"/>
      <c r="BD853" s="41">
        <v>4</v>
      </c>
      <c r="BE853" s="52">
        <v>41</v>
      </c>
      <c r="BF853" s="62">
        <v>4161</v>
      </c>
      <c r="BG853" s="280" t="s">
        <v>52</v>
      </c>
    </row>
    <row r="854" spans="1:59" s="63" customFormat="1" ht="36" x14ac:dyDescent="0.2">
      <c r="A854" s="196">
        <v>4</v>
      </c>
      <c r="B854" s="197" t="s">
        <v>422</v>
      </c>
      <c r="C854" s="208">
        <v>41</v>
      </c>
      <c r="D854" s="209" t="s">
        <v>423</v>
      </c>
      <c r="E854" s="210">
        <v>4161</v>
      </c>
      <c r="F854" s="211" t="s">
        <v>496</v>
      </c>
      <c r="G854" s="231" t="s">
        <v>577</v>
      </c>
      <c r="H854" s="89"/>
      <c r="I854" s="90" t="s">
        <v>430</v>
      </c>
      <c r="J854" s="90" t="s">
        <v>502</v>
      </c>
      <c r="K854" s="90" t="s">
        <v>64</v>
      </c>
      <c r="L854" s="90" t="s">
        <v>119</v>
      </c>
      <c r="M854" s="91"/>
      <c r="N854" s="312">
        <v>1</v>
      </c>
      <c r="O854" s="313">
        <f t="shared" si="115"/>
        <v>0.125</v>
      </c>
      <c r="P854" s="104"/>
      <c r="Q854" s="92"/>
      <c r="R854" s="92"/>
      <c r="S854" s="92"/>
      <c r="T854" s="92"/>
      <c r="U854" s="92"/>
      <c r="V854" s="92"/>
      <c r="W854" s="92"/>
      <c r="X854" s="109">
        <f t="shared" si="109"/>
        <v>0</v>
      </c>
      <c r="Y854" s="83"/>
      <c r="Z854" s="110">
        <f t="shared" si="110"/>
        <v>0</v>
      </c>
      <c r="AA854" s="111"/>
      <c r="AB854" s="92"/>
      <c r="AC854" s="92"/>
      <c r="AD854" s="92"/>
      <c r="AE854" s="92"/>
      <c r="AF854" s="92"/>
      <c r="AG854" s="92"/>
      <c r="AH854" s="92"/>
      <c r="AI854" s="109">
        <f t="shared" si="111"/>
        <v>0</v>
      </c>
      <c r="AJ854" s="83"/>
      <c r="AK854" s="110">
        <f t="shared" si="112"/>
        <v>0</v>
      </c>
      <c r="AL854" s="111"/>
      <c r="AM854" s="92"/>
      <c r="AN854" s="92"/>
      <c r="AO854" s="92"/>
      <c r="AP854" s="92"/>
      <c r="AQ854" s="92"/>
      <c r="AR854" s="92"/>
      <c r="AS854" s="92">
        <v>1</v>
      </c>
      <c r="AT854" s="92"/>
      <c r="AU854" s="92"/>
      <c r="AV854" s="109">
        <f t="shared" si="113"/>
        <v>1000</v>
      </c>
      <c r="AW854" s="75"/>
      <c r="AX854" s="110">
        <f t="shared" si="114"/>
        <v>125</v>
      </c>
      <c r="AY854" s="111"/>
      <c r="AZ854" s="93"/>
      <c r="BA854" s="94" t="s">
        <v>131</v>
      </c>
      <c r="BB854" s="71"/>
      <c r="BC854" s="54"/>
      <c r="BD854" s="41">
        <v>4</v>
      </c>
      <c r="BE854" s="52">
        <v>41</v>
      </c>
      <c r="BF854" s="62">
        <v>4161</v>
      </c>
      <c r="BG854" s="280" t="s">
        <v>52</v>
      </c>
    </row>
    <row r="855" spans="1:59" s="63" customFormat="1" ht="24" x14ac:dyDescent="0.2">
      <c r="A855" s="196">
        <v>4</v>
      </c>
      <c r="B855" s="197" t="s">
        <v>422</v>
      </c>
      <c r="C855" s="208">
        <v>41</v>
      </c>
      <c r="D855" s="209" t="s">
        <v>423</v>
      </c>
      <c r="E855" s="210">
        <v>4161</v>
      </c>
      <c r="F855" s="211" t="s">
        <v>496</v>
      </c>
      <c r="G855" s="231" t="s">
        <v>577</v>
      </c>
      <c r="H855" s="89"/>
      <c r="I855" s="90" t="s">
        <v>503</v>
      </c>
      <c r="J855" s="90" t="s">
        <v>504</v>
      </c>
      <c r="K855" s="90" t="s">
        <v>64</v>
      </c>
      <c r="L855" s="90" t="s">
        <v>147</v>
      </c>
      <c r="M855" s="91"/>
      <c r="N855" s="312">
        <v>1</v>
      </c>
      <c r="O855" s="313">
        <f t="shared" si="115"/>
        <v>0.125</v>
      </c>
      <c r="P855" s="104"/>
      <c r="Q855" s="92"/>
      <c r="R855" s="92"/>
      <c r="S855" s="92"/>
      <c r="T855" s="92"/>
      <c r="U855" s="92"/>
      <c r="V855" s="92"/>
      <c r="W855" s="92"/>
      <c r="X855" s="109">
        <f t="shared" si="109"/>
        <v>0</v>
      </c>
      <c r="Y855" s="83"/>
      <c r="Z855" s="110">
        <f t="shared" si="110"/>
        <v>0</v>
      </c>
      <c r="AA855" s="111"/>
      <c r="AB855" s="92"/>
      <c r="AC855" s="92"/>
      <c r="AD855" s="92"/>
      <c r="AE855" s="92"/>
      <c r="AF855" s="92"/>
      <c r="AG855" s="92"/>
      <c r="AH855" s="92"/>
      <c r="AI855" s="109">
        <f t="shared" si="111"/>
        <v>0</v>
      </c>
      <c r="AJ855" s="83"/>
      <c r="AK855" s="110">
        <f t="shared" si="112"/>
        <v>0</v>
      </c>
      <c r="AL855" s="111"/>
      <c r="AM855" s="92"/>
      <c r="AN855" s="92"/>
      <c r="AO855" s="92"/>
      <c r="AP855" s="92"/>
      <c r="AQ855" s="92"/>
      <c r="AR855" s="92"/>
      <c r="AS855" s="92">
        <v>1</v>
      </c>
      <c r="AT855" s="92"/>
      <c r="AU855" s="92"/>
      <c r="AV855" s="109">
        <f t="shared" si="113"/>
        <v>1000</v>
      </c>
      <c r="AW855" s="75"/>
      <c r="AX855" s="110">
        <f t="shared" si="114"/>
        <v>125</v>
      </c>
      <c r="AY855" s="111"/>
      <c r="AZ855" s="93"/>
      <c r="BA855" s="94" t="s">
        <v>131</v>
      </c>
      <c r="BB855" s="71"/>
      <c r="BC855" s="54"/>
      <c r="BD855" s="41">
        <v>4</v>
      </c>
      <c r="BE855" s="52">
        <v>41</v>
      </c>
      <c r="BF855" s="62">
        <v>4161</v>
      </c>
      <c r="BG855" s="280" t="s">
        <v>52</v>
      </c>
    </row>
    <row r="856" spans="1:59" s="63" customFormat="1" ht="12.75" x14ac:dyDescent="0.2">
      <c r="A856" s="196">
        <v>4</v>
      </c>
      <c r="B856" s="197" t="s">
        <v>422</v>
      </c>
      <c r="C856" s="208">
        <v>41</v>
      </c>
      <c r="D856" s="209" t="s">
        <v>423</v>
      </c>
      <c r="E856" s="210">
        <v>4161</v>
      </c>
      <c r="F856" s="211" t="s">
        <v>496</v>
      </c>
      <c r="G856" s="231" t="s">
        <v>577</v>
      </c>
      <c r="H856" s="89"/>
      <c r="I856" s="90" t="s">
        <v>505</v>
      </c>
      <c r="J856" s="90" t="s">
        <v>506</v>
      </c>
      <c r="K856" s="90" t="s">
        <v>73</v>
      </c>
      <c r="L856" s="90" t="s">
        <v>69</v>
      </c>
      <c r="M856" s="91"/>
      <c r="N856" s="312">
        <v>1</v>
      </c>
      <c r="O856" s="313">
        <f t="shared" si="115"/>
        <v>0.125</v>
      </c>
      <c r="P856" s="104"/>
      <c r="Q856" s="92"/>
      <c r="R856" s="92"/>
      <c r="S856" s="92"/>
      <c r="T856" s="92"/>
      <c r="U856" s="92"/>
      <c r="V856" s="92"/>
      <c r="W856" s="92">
        <v>1</v>
      </c>
      <c r="X856" s="109">
        <f t="shared" si="109"/>
        <v>25000</v>
      </c>
      <c r="Y856" s="83"/>
      <c r="Z856" s="110">
        <f t="shared" si="110"/>
        <v>3125</v>
      </c>
      <c r="AA856" s="111"/>
      <c r="AB856" s="92"/>
      <c r="AC856" s="92"/>
      <c r="AD856" s="92"/>
      <c r="AE856" s="92"/>
      <c r="AF856" s="92"/>
      <c r="AG856" s="92"/>
      <c r="AH856" s="92"/>
      <c r="AI856" s="109">
        <f t="shared" si="111"/>
        <v>0</v>
      </c>
      <c r="AJ856" s="83"/>
      <c r="AK856" s="110">
        <f t="shared" si="112"/>
        <v>0</v>
      </c>
      <c r="AL856" s="111"/>
      <c r="AM856" s="92"/>
      <c r="AN856" s="92"/>
      <c r="AO856" s="92"/>
      <c r="AP856" s="92">
        <v>1</v>
      </c>
      <c r="AQ856" s="92"/>
      <c r="AR856" s="92"/>
      <c r="AS856" s="92"/>
      <c r="AT856" s="92"/>
      <c r="AU856" s="92"/>
      <c r="AV856" s="109">
        <f t="shared" si="113"/>
        <v>100</v>
      </c>
      <c r="AW856" s="75"/>
      <c r="AX856" s="110">
        <f t="shared" si="114"/>
        <v>12.5</v>
      </c>
      <c r="AY856" s="111"/>
      <c r="AZ856" s="93"/>
      <c r="BA856" s="94" t="s">
        <v>131</v>
      </c>
      <c r="BB856" s="71"/>
      <c r="BC856" s="54"/>
      <c r="BD856" s="41">
        <v>4</v>
      </c>
      <c r="BE856" s="52">
        <v>41</v>
      </c>
      <c r="BF856" s="62">
        <v>4161</v>
      </c>
      <c r="BG856" s="280" t="s">
        <v>52</v>
      </c>
    </row>
    <row r="857" spans="1:59" s="63" customFormat="1" ht="12.75" x14ac:dyDescent="0.2">
      <c r="A857" s="196">
        <v>4</v>
      </c>
      <c r="B857" s="197" t="s">
        <v>422</v>
      </c>
      <c r="C857" s="208">
        <v>41</v>
      </c>
      <c r="D857" s="209" t="s">
        <v>423</v>
      </c>
      <c r="E857" s="210">
        <v>4161</v>
      </c>
      <c r="F857" s="211" t="s">
        <v>496</v>
      </c>
      <c r="G857" s="231" t="s">
        <v>577</v>
      </c>
      <c r="H857" s="89"/>
      <c r="I857" s="90" t="s">
        <v>507</v>
      </c>
      <c r="J857" s="90" t="s">
        <v>508</v>
      </c>
      <c r="K857" s="90" t="s">
        <v>64</v>
      </c>
      <c r="L857" s="90" t="s">
        <v>136</v>
      </c>
      <c r="M857" s="91"/>
      <c r="N857" s="312">
        <v>1</v>
      </c>
      <c r="O857" s="313">
        <f t="shared" si="115"/>
        <v>0.125</v>
      </c>
      <c r="P857" s="104"/>
      <c r="Q857" s="92"/>
      <c r="R857" s="92"/>
      <c r="S857" s="92"/>
      <c r="T857" s="92"/>
      <c r="U857" s="92"/>
      <c r="V857" s="92"/>
      <c r="W857" s="92"/>
      <c r="X857" s="109">
        <f t="shared" si="109"/>
        <v>0</v>
      </c>
      <c r="Y857" s="83"/>
      <c r="Z857" s="110">
        <f t="shared" si="110"/>
        <v>0</v>
      </c>
      <c r="AA857" s="111"/>
      <c r="AB857" s="92"/>
      <c r="AC857" s="92"/>
      <c r="AD857" s="92"/>
      <c r="AE857" s="92"/>
      <c r="AF857" s="92"/>
      <c r="AG857" s="92"/>
      <c r="AH857" s="92"/>
      <c r="AI857" s="109">
        <f t="shared" si="111"/>
        <v>0</v>
      </c>
      <c r="AJ857" s="83"/>
      <c r="AK857" s="110">
        <f t="shared" si="112"/>
        <v>0</v>
      </c>
      <c r="AL857" s="111"/>
      <c r="AM857" s="92"/>
      <c r="AN857" s="92"/>
      <c r="AO857" s="92"/>
      <c r="AP857" s="92"/>
      <c r="AQ857" s="92"/>
      <c r="AR857" s="92"/>
      <c r="AS857" s="92">
        <v>1</v>
      </c>
      <c r="AT857" s="92"/>
      <c r="AU857" s="92"/>
      <c r="AV857" s="109">
        <f t="shared" si="113"/>
        <v>1000</v>
      </c>
      <c r="AW857" s="75"/>
      <c r="AX857" s="110">
        <f t="shared" si="114"/>
        <v>125</v>
      </c>
      <c r="AY857" s="111"/>
      <c r="AZ857" s="93"/>
      <c r="BA857" s="94" t="s">
        <v>131</v>
      </c>
      <c r="BB857" s="71"/>
      <c r="BC857" s="54"/>
      <c r="BD857" s="41">
        <v>4</v>
      </c>
      <c r="BE857" s="52">
        <v>41</v>
      </c>
      <c r="BF857" s="62">
        <v>4161</v>
      </c>
      <c r="BG857" s="280" t="s">
        <v>52</v>
      </c>
    </row>
    <row r="858" spans="1:59" s="63" customFormat="1" ht="24" x14ac:dyDescent="0.2">
      <c r="A858" s="196">
        <v>4</v>
      </c>
      <c r="B858" s="197" t="s">
        <v>422</v>
      </c>
      <c r="C858" s="208">
        <v>41</v>
      </c>
      <c r="D858" s="209" t="s">
        <v>423</v>
      </c>
      <c r="E858" s="210">
        <v>4161</v>
      </c>
      <c r="F858" s="211" t="s">
        <v>496</v>
      </c>
      <c r="G858" s="231" t="s">
        <v>577</v>
      </c>
      <c r="H858" s="89"/>
      <c r="I858" s="90" t="s">
        <v>509</v>
      </c>
      <c r="J858" s="90" t="s">
        <v>510</v>
      </c>
      <c r="K858" s="90" t="s">
        <v>511</v>
      </c>
      <c r="L858" s="90"/>
      <c r="M858" s="91"/>
      <c r="N858" s="312">
        <v>1</v>
      </c>
      <c r="O858" s="313">
        <f t="shared" si="115"/>
        <v>0.125</v>
      </c>
      <c r="P858" s="104"/>
      <c r="Q858" s="92"/>
      <c r="R858" s="92"/>
      <c r="S858" s="92"/>
      <c r="T858" s="92"/>
      <c r="U858" s="92"/>
      <c r="V858" s="92"/>
      <c r="W858" s="92">
        <v>1</v>
      </c>
      <c r="X858" s="109">
        <f t="shared" si="109"/>
        <v>25000</v>
      </c>
      <c r="Y858" s="83"/>
      <c r="Z858" s="110">
        <f t="shared" si="110"/>
        <v>3125</v>
      </c>
      <c r="AA858" s="111"/>
      <c r="AB858" s="92"/>
      <c r="AC858" s="92"/>
      <c r="AD858" s="92"/>
      <c r="AE858" s="92"/>
      <c r="AF858" s="92"/>
      <c r="AG858" s="92"/>
      <c r="AH858" s="92"/>
      <c r="AI858" s="109">
        <f t="shared" si="111"/>
        <v>0</v>
      </c>
      <c r="AJ858" s="83"/>
      <c r="AK858" s="110">
        <f t="shared" si="112"/>
        <v>0</v>
      </c>
      <c r="AL858" s="111"/>
      <c r="AM858" s="92"/>
      <c r="AN858" s="92"/>
      <c r="AO858" s="92"/>
      <c r="AP858" s="92">
        <v>1</v>
      </c>
      <c r="AQ858" s="92"/>
      <c r="AR858" s="92"/>
      <c r="AS858" s="92"/>
      <c r="AT858" s="92"/>
      <c r="AU858" s="92"/>
      <c r="AV858" s="109">
        <f t="shared" si="113"/>
        <v>100</v>
      </c>
      <c r="AW858" s="75"/>
      <c r="AX858" s="110">
        <f t="shared" si="114"/>
        <v>12.5</v>
      </c>
      <c r="AY858" s="111"/>
      <c r="AZ858" s="93"/>
      <c r="BA858" s="94" t="s">
        <v>131</v>
      </c>
      <c r="BB858" s="71"/>
      <c r="BC858" s="54"/>
      <c r="BD858" s="41">
        <v>4</v>
      </c>
      <c r="BE858" s="52">
        <v>41</v>
      </c>
      <c r="BF858" s="62">
        <v>4161</v>
      </c>
      <c r="BG858" s="280" t="s">
        <v>52</v>
      </c>
    </row>
    <row r="859" spans="1:59" s="63" customFormat="1" ht="12.75" x14ac:dyDescent="0.2">
      <c r="A859" s="196">
        <v>4</v>
      </c>
      <c r="B859" s="197" t="s">
        <v>422</v>
      </c>
      <c r="C859" s="208">
        <v>41</v>
      </c>
      <c r="D859" s="209" t="s">
        <v>423</v>
      </c>
      <c r="E859" s="210">
        <v>4161</v>
      </c>
      <c r="F859" s="211" t="s">
        <v>496</v>
      </c>
      <c r="G859" s="231" t="s">
        <v>577</v>
      </c>
      <c r="H859" s="65"/>
      <c r="I859" s="222"/>
      <c r="J859" s="66"/>
      <c r="K859" s="66"/>
      <c r="L859" s="66"/>
      <c r="M859" s="64"/>
      <c r="N859" s="304"/>
      <c r="O859" s="305"/>
      <c r="P859" s="127"/>
      <c r="Q859" s="67"/>
      <c r="R859" s="67"/>
      <c r="S859" s="67"/>
      <c r="T859" s="67"/>
      <c r="U859" s="67"/>
      <c r="V859" s="67"/>
      <c r="W859" s="67"/>
      <c r="X859" s="67"/>
      <c r="Y859" s="68"/>
      <c r="Z859" s="68"/>
      <c r="AA859" s="68"/>
      <c r="AB859" s="67"/>
      <c r="AC859" s="67"/>
      <c r="AD859" s="67"/>
      <c r="AE859" s="67"/>
      <c r="AF859" s="67"/>
      <c r="AG859" s="67"/>
      <c r="AH859" s="67"/>
      <c r="AI859" s="67"/>
      <c r="AJ859" s="68"/>
      <c r="AK859" s="68"/>
      <c r="AL859" s="68"/>
      <c r="AM859" s="67"/>
      <c r="AN859" s="67"/>
      <c r="AO859" s="67"/>
      <c r="AP859" s="67"/>
      <c r="AQ859" s="67"/>
      <c r="AR859" s="67"/>
      <c r="AS859" s="67"/>
      <c r="AT859" s="67"/>
      <c r="AU859" s="67"/>
      <c r="AV859" s="67"/>
      <c r="AW859" s="67"/>
      <c r="AX859" s="68"/>
      <c r="AY859" s="68"/>
      <c r="AZ859" s="69"/>
      <c r="BA859" s="70"/>
      <c r="BB859" s="71"/>
      <c r="BC859" s="54"/>
      <c r="BD859" s="41">
        <v>4</v>
      </c>
      <c r="BE859" s="52">
        <v>41</v>
      </c>
      <c r="BF859" s="62">
        <v>4161</v>
      </c>
      <c r="BG859" s="275"/>
    </row>
    <row r="860" spans="1:59" s="63" customFormat="1" ht="12.75" x14ac:dyDescent="0.2">
      <c r="A860" s="196">
        <v>4</v>
      </c>
      <c r="B860" s="197" t="s">
        <v>422</v>
      </c>
      <c r="C860" s="208">
        <v>41</v>
      </c>
      <c r="D860" s="209" t="s">
        <v>423</v>
      </c>
      <c r="E860" s="210">
        <v>4161</v>
      </c>
      <c r="F860" s="211" t="s">
        <v>496</v>
      </c>
      <c r="G860" s="230"/>
      <c r="H860" s="56"/>
      <c r="I860" s="221"/>
      <c r="J860" s="57"/>
      <c r="K860" s="57"/>
      <c r="L860" s="57"/>
      <c r="M860" s="55"/>
      <c r="N860" s="303"/>
      <c r="O860" s="245"/>
      <c r="P860" s="122"/>
      <c r="Q860" s="58"/>
      <c r="R860" s="58"/>
      <c r="S860" s="58"/>
      <c r="T860" s="58"/>
      <c r="U860" s="58"/>
      <c r="V860" s="58"/>
      <c r="W860" s="58"/>
      <c r="X860" s="58"/>
      <c r="Y860" s="59"/>
      <c r="Z860" s="59"/>
      <c r="AA860" s="59"/>
      <c r="AB860" s="58"/>
      <c r="AC860" s="58"/>
      <c r="AD860" s="58"/>
      <c r="AE860" s="58"/>
      <c r="AF860" s="58"/>
      <c r="AG860" s="58"/>
      <c r="AH860" s="58"/>
      <c r="AI860" s="58"/>
      <c r="AJ860" s="59"/>
      <c r="AK860" s="59"/>
      <c r="AL860" s="59"/>
      <c r="AM860" s="58"/>
      <c r="AN860" s="58"/>
      <c r="AO860" s="58"/>
      <c r="AP860" s="58"/>
      <c r="AQ860" s="58"/>
      <c r="AR860" s="58"/>
      <c r="AS860" s="58"/>
      <c r="AT860" s="58"/>
      <c r="AU860" s="58"/>
      <c r="AV860" s="58"/>
      <c r="AW860" s="58"/>
      <c r="AX860" s="59"/>
      <c r="AY860" s="59"/>
      <c r="AZ860" s="60"/>
      <c r="BA860" s="61"/>
      <c r="BB860" s="54"/>
      <c r="BC860" s="54"/>
      <c r="BD860" s="41">
        <v>4</v>
      </c>
      <c r="BE860" s="52">
        <v>41</v>
      </c>
      <c r="BF860" s="62">
        <v>4161</v>
      </c>
      <c r="BG860" s="274"/>
    </row>
    <row r="861" spans="1:59" s="63" customFormat="1" ht="12.75" x14ac:dyDescent="0.2">
      <c r="A861" s="196">
        <v>4</v>
      </c>
      <c r="B861" s="197" t="s">
        <v>422</v>
      </c>
      <c r="C861" s="208">
        <v>41</v>
      </c>
      <c r="D861" s="209" t="s">
        <v>423</v>
      </c>
      <c r="E861" s="212">
        <v>4171</v>
      </c>
      <c r="F861" s="213" t="s">
        <v>512</v>
      </c>
      <c r="G861" s="232"/>
      <c r="H861" s="97"/>
      <c r="I861" s="224"/>
      <c r="J861" s="98"/>
      <c r="K861" s="98"/>
      <c r="L861" s="98"/>
      <c r="M861" s="96"/>
      <c r="N861" s="307"/>
      <c r="O861" s="246"/>
      <c r="P861" s="124"/>
      <c r="Q861" s="124"/>
      <c r="R861" s="124"/>
      <c r="S861" s="124"/>
      <c r="T861" s="124"/>
      <c r="U861" s="124"/>
      <c r="V861" s="124"/>
      <c r="W861" s="124"/>
      <c r="X861" s="124"/>
      <c r="Y861" s="100"/>
      <c r="Z861" s="125"/>
      <c r="AA861" s="125"/>
      <c r="AB861" s="124"/>
      <c r="AC861" s="124"/>
      <c r="AD861" s="124"/>
      <c r="AE861" s="124"/>
      <c r="AF861" s="124"/>
      <c r="AG861" s="124"/>
      <c r="AH861" s="124"/>
      <c r="AI861" s="124"/>
      <c r="AJ861" s="100"/>
      <c r="AK861" s="125"/>
      <c r="AL861" s="125"/>
      <c r="AM861" s="124"/>
      <c r="AN861" s="124"/>
      <c r="AO861" s="124"/>
      <c r="AP861" s="124"/>
      <c r="AQ861" s="124"/>
      <c r="AR861" s="124"/>
      <c r="AS861" s="124"/>
      <c r="AT861" s="124"/>
      <c r="AU861" s="124"/>
      <c r="AV861" s="124"/>
      <c r="AW861" s="99"/>
      <c r="AX861" s="125"/>
      <c r="AY861" s="100"/>
      <c r="AZ861" s="101"/>
      <c r="BA861" s="102"/>
      <c r="BB861" s="95"/>
      <c r="BC861" s="95"/>
      <c r="BD861" s="41">
        <v>4</v>
      </c>
      <c r="BE861" s="52">
        <v>41</v>
      </c>
      <c r="BF861" s="103">
        <v>4171</v>
      </c>
      <c r="BG861" s="277"/>
    </row>
    <row r="862" spans="1:59" s="63" customFormat="1" ht="12.75" x14ac:dyDescent="0.2">
      <c r="A862" s="196">
        <v>4</v>
      </c>
      <c r="B862" s="197" t="s">
        <v>422</v>
      </c>
      <c r="C862" s="208">
        <v>41</v>
      </c>
      <c r="D862" s="209" t="s">
        <v>423</v>
      </c>
      <c r="E862" s="212">
        <v>4171</v>
      </c>
      <c r="F862" s="213" t="s">
        <v>512</v>
      </c>
      <c r="G862" s="232"/>
      <c r="H862" s="97"/>
      <c r="I862" s="224"/>
      <c r="J862" s="98"/>
      <c r="K862" s="98"/>
      <c r="L862" s="98"/>
      <c r="M862" s="96"/>
      <c r="N862" s="307"/>
      <c r="O862" s="246"/>
      <c r="P862" s="124"/>
      <c r="Q862" s="99"/>
      <c r="R862" s="99"/>
      <c r="S862" s="99"/>
      <c r="T862" s="99"/>
      <c r="U862" s="99"/>
      <c r="V862" s="99"/>
      <c r="W862" s="99"/>
      <c r="X862" s="99"/>
      <c r="Y862" s="100"/>
      <c r="Z862" s="100"/>
      <c r="AA862" s="100"/>
      <c r="AB862" s="99"/>
      <c r="AC862" s="99"/>
      <c r="AD862" s="99"/>
      <c r="AE862" s="99"/>
      <c r="AF862" s="99"/>
      <c r="AG862" s="99"/>
      <c r="AH862" s="99"/>
      <c r="AI862" s="99"/>
      <c r="AJ862" s="100"/>
      <c r="AK862" s="100"/>
      <c r="AL862" s="100"/>
      <c r="AM862" s="99"/>
      <c r="AN862" s="99"/>
      <c r="AO862" s="99"/>
      <c r="AP862" s="99"/>
      <c r="AQ862" s="99"/>
      <c r="AR862" s="99"/>
      <c r="AS862" s="99"/>
      <c r="AT862" s="99"/>
      <c r="AU862" s="99"/>
      <c r="AV862" s="99"/>
      <c r="AW862" s="99"/>
      <c r="AX862" s="100"/>
      <c r="AY862" s="100"/>
      <c r="AZ862" s="101"/>
      <c r="BA862" s="102"/>
      <c r="BB862" s="95"/>
      <c r="BC862" s="95"/>
      <c r="BD862" s="41">
        <v>4</v>
      </c>
      <c r="BE862" s="52">
        <v>41</v>
      </c>
      <c r="BF862" s="103">
        <v>4171</v>
      </c>
      <c r="BG862" s="277"/>
    </row>
    <row r="863" spans="1:59" s="63" customFormat="1" ht="12.75" x14ac:dyDescent="0.2">
      <c r="A863" s="196">
        <v>4</v>
      </c>
      <c r="B863" s="197" t="s">
        <v>422</v>
      </c>
      <c r="C863" s="208">
        <v>41</v>
      </c>
      <c r="D863" s="209" t="s">
        <v>423</v>
      </c>
      <c r="E863" s="212">
        <v>4171</v>
      </c>
      <c r="F863" s="213" t="s">
        <v>512</v>
      </c>
      <c r="G863" s="231" t="s">
        <v>512</v>
      </c>
      <c r="H863" s="65"/>
      <c r="I863" s="222"/>
      <c r="J863" s="66"/>
      <c r="K863" s="66"/>
      <c r="L863" s="66"/>
      <c r="M863" s="64"/>
      <c r="N863" s="304"/>
      <c r="O863" s="305"/>
      <c r="P863" s="127"/>
      <c r="Q863" s="67"/>
      <c r="R863" s="67"/>
      <c r="S863" s="67"/>
      <c r="T863" s="67"/>
      <c r="U863" s="67"/>
      <c r="V863" s="67"/>
      <c r="W863" s="67"/>
      <c r="X863" s="67"/>
      <c r="Y863" s="68"/>
      <c r="Z863" s="68"/>
      <c r="AA863" s="68"/>
      <c r="AB863" s="67"/>
      <c r="AC863" s="67"/>
      <c r="AD863" s="67"/>
      <c r="AE863" s="67"/>
      <c r="AF863" s="67"/>
      <c r="AG863" s="67"/>
      <c r="AH863" s="67"/>
      <c r="AI863" s="67"/>
      <c r="AJ863" s="68"/>
      <c r="AK863" s="68"/>
      <c r="AL863" s="68"/>
      <c r="AM863" s="67"/>
      <c r="AN863" s="67"/>
      <c r="AO863" s="67"/>
      <c r="AP863" s="67"/>
      <c r="AQ863" s="67"/>
      <c r="AR863" s="67"/>
      <c r="AS863" s="67"/>
      <c r="AT863" s="67"/>
      <c r="AU863" s="67"/>
      <c r="AV863" s="67"/>
      <c r="AW863" s="67"/>
      <c r="AX863" s="68"/>
      <c r="AY863" s="68"/>
      <c r="AZ863" s="69"/>
      <c r="BA863" s="70"/>
      <c r="BB863" s="71"/>
      <c r="BC863" s="95"/>
      <c r="BD863" s="41">
        <v>4</v>
      </c>
      <c r="BE863" s="52">
        <v>41</v>
      </c>
      <c r="BF863" s="103">
        <v>4171</v>
      </c>
      <c r="BG863" s="275"/>
    </row>
    <row r="864" spans="1:59" s="63" customFormat="1" ht="12.75" x14ac:dyDescent="0.2">
      <c r="A864" s="196">
        <v>4</v>
      </c>
      <c r="B864" s="197" t="s">
        <v>422</v>
      </c>
      <c r="C864" s="208">
        <v>41</v>
      </c>
      <c r="D864" s="209" t="s">
        <v>423</v>
      </c>
      <c r="E864" s="212">
        <v>4171</v>
      </c>
      <c r="F864" s="213" t="s">
        <v>512</v>
      </c>
      <c r="G864" s="231" t="s">
        <v>512</v>
      </c>
      <c r="H864" s="72" t="s">
        <v>47</v>
      </c>
      <c r="I864" s="223"/>
      <c r="J864" s="73"/>
      <c r="K864" s="73"/>
      <c r="L864" s="73"/>
      <c r="M864" s="74"/>
      <c r="N864" s="247"/>
      <c r="O864" s="306"/>
      <c r="P864" s="105"/>
      <c r="Q864" s="75"/>
      <c r="R864" s="75"/>
      <c r="S864" s="75"/>
      <c r="T864" s="75"/>
      <c r="U864" s="75"/>
      <c r="V864" s="75"/>
      <c r="W864" s="75"/>
      <c r="X864" s="75"/>
      <c r="Y864" s="76">
        <f>IF(ISNUMBER(VLOOKUP(Y866,P$7:W$7,MATCH(Y866,P$7:W$7))),VLOOKUP(Y866,P$7:W$7,MATCH(Y866,P$7:W$7)),IF(N868=0,"No Data",IF(Y866&gt;0,"&lt;100",0)))</f>
        <v>5000</v>
      </c>
      <c r="Z864" s="77">
        <f>IF(ISNUMBER(VLOOKUP(Z868,P$7:W$7,MATCH(Z868,P$7:W$7))),VLOOKUP(Z868,P$7:W$7,MATCH(Z868,P$7:W$7)),IF(N868=0,"No Data",IF(Z868&gt;0,"&lt;100",0)))</f>
        <v>5000</v>
      </c>
      <c r="AA864" s="106">
        <f>IF(ISNUMBER(Z864),Z864,0)</f>
        <v>5000</v>
      </c>
      <c r="AB864" s="75"/>
      <c r="AC864" s="75"/>
      <c r="AD864" s="75"/>
      <c r="AE864" s="75"/>
      <c r="AF864" s="75"/>
      <c r="AG864" s="75"/>
      <c r="AH864" s="75"/>
      <c r="AI864" s="75"/>
      <c r="AJ864" s="76">
        <f>IF(ISNUMBER(VLOOKUP(AJ866,AB$7:AH$7,MATCH(AJ866,AB$7:AH$7))),VLOOKUP(AJ866,AB$7:AH$7,MATCH(AJ866,AB$7:AH$7)),IF(N868=0,"No Data",IF(AJ866&gt;0,"&lt;50",0)))</f>
        <v>0</v>
      </c>
      <c r="AK864" s="77">
        <f>IF(ISNUMBER(VLOOKUP(AK868,AB$7:AH$7,MATCH(AK868,AB$7:AH$7))),VLOOKUP(AK868,AB$7:AH$7,MATCH(AK868,AB$7:AH$7)),IF(N868=0,"No Data",IF(AK868&gt;0,"&lt;50",0)))</f>
        <v>0</v>
      </c>
      <c r="AL864" s="106">
        <f>IF(ISNUMBER(AK864),AK864,0)</f>
        <v>0</v>
      </c>
      <c r="AM864" s="75"/>
      <c r="AN864" s="75"/>
      <c r="AO864" s="75"/>
      <c r="AP864" s="75"/>
      <c r="AQ864" s="75"/>
      <c r="AR864" s="75"/>
      <c r="AS864" s="75"/>
      <c r="AT864" s="75"/>
      <c r="AU864" s="75"/>
      <c r="AV864" s="75"/>
      <c r="AW864" s="76">
        <f>IF(ISNUMBER(VLOOKUP(AW866,AM$7:AU$7,MATCH(AW866,AM$7:AU$7))),VLOOKUP(AW866,AM$7:AU$7,MATCH(AW866,AM$7:AU$7)),IF(N868=0,"No Data",IF(AW866&gt;0,"&lt;10",0)))</f>
        <v>500</v>
      </c>
      <c r="AX864" s="77">
        <f>IF(ISNUMBER(VLOOKUP(AX868,AM$7:AU$7,MATCH(AX868,AM$7:AU$7))),VLOOKUP(AX868,AM$7:AU$7,MATCH(AX868,AM$7:AU$7)),IF(N868=0,"No Data",IF(AX868&gt;0,"&lt;10",0)))</f>
        <v>500</v>
      </c>
      <c r="AY864" s="106">
        <f>IF(ISNUMBER(AX864),AX864,0)</f>
        <v>500</v>
      </c>
      <c r="AZ864" s="79"/>
      <c r="BA864" s="80"/>
      <c r="BB864" s="71"/>
      <c r="BC864" s="95"/>
      <c r="BD864" s="41">
        <v>4</v>
      </c>
      <c r="BE864" s="52">
        <v>41</v>
      </c>
      <c r="BF864" s="103">
        <v>4171</v>
      </c>
      <c r="BG864" s="276" t="s">
        <v>47</v>
      </c>
    </row>
    <row r="865" spans="1:59" s="63" customFormat="1" ht="12.75" x14ac:dyDescent="0.2">
      <c r="A865" s="196">
        <v>4</v>
      </c>
      <c r="B865" s="197" t="s">
        <v>422</v>
      </c>
      <c r="C865" s="208">
        <v>41</v>
      </c>
      <c r="D865" s="209" t="s">
        <v>423</v>
      </c>
      <c r="E865" s="212">
        <v>4171</v>
      </c>
      <c r="F865" s="213" t="s">
        <v>512</v>
      </c>
      <c r="G865" s="231" t="s">
        <v>512</v>
      </c>
      <c r="H865" s="81" t="s">
        <v>48</v>
      </c>
      <c r="I865" s="223"/>
      <c r="J865" s="73"/>
      <c r="K865" s="73"/>
      <c r="L865" s="73"/>
      <c r="M865" s="74"/>
      <c r="N865" s="247"/>
      <c r="O865" s="306"/>
      <c r="P865" s="105"/>
      <c r="Q865" s="75"/>
      <c r="R865" s="75"/>
      <c r="S865" s="75"/>
      <c r="T865" s="75"/>
      <c r="U865" s="75"/>
      <c r="V865" s="75"/>
      <c r="W865" s="75"/>
      <c r="X865" s="75"/>
      <c r="Y865" s="82">
        <f>MIN(X869:X872)</f>
        <v>0</v>
      </c>
      <c r="Z865" s="83"/>
      <c r="AA865" s="83"/>
      <c r="AB865" s="75"/>
      <c r="AC865" s="75"/>
      <c r="AD865" s="75"/>
      <c r="AE865" s="75"/>
      <c r="AF865" s="75"/>
      <c r="AG865" s="75"/>
      <c r="AH865" s="75"/>
      <c r="AI865" s="75"/>
      <c r="AJ865" s="82">
        <f>MIN(AI869:AI872)</f>
        <v>0</v>
      </c>
      <c r="AK865" s="83"/>
      <c r="AL865" s="83"/>
      <c r="AM865" s="75"/>
      <c r="AN865" s="75"/>
      <c r="AO865" s="75"/>
      <c r="AP865" s="75"/>
      <c r="AQ865" s="75"/>
      <c r="AR865" s="75"/>
      <c r="AS865" s="75"/>
      <c r="AT865" s="75"/>
      <c r="AU865" s="75"/>
      <c r="AV865" s="75"/>
      <c r="AW865" s="82">
        <f>MIN(AV869:AV872)</f>
        <v>100</v>
      </c>
      <c r="AX865" s="83"/>
      <c r="AY865" s="83"/>
      <c r="AZ865" s="79"/>
      <c r="BA865" s="80"/>
      <c r="BB865" s="71"/>
      <c r="BC865" s="95"/>
      <c r="BD865" s="41">
        <v>4</v>
      </c>
      <c r="BE865" s="52">
        <v>41</v>
      </c>
      <c r="BF865" s="103">
        <v>4171</v>
      </c>
      <c r="BG865" s="278" t="s">
        <v>48</v>
      </c>
    </row>
    <row r="866" spans="1:59" s="63" customFormat="1" ht="12.75" x14ac:dyDescent="0.2">
      <c r="A866" s="196">
        <v>4</v>
      </c>
      <c r="B866" s="197" t="s">
        <v>422</v>
      </c>
      <c r="C866" s="208">
        <v>41</v>
      </c>
      <c r="D866" s="209" t="s">
        <v>423</v>
      </c>
      <c r="E866" s="212">
        <v>4171</v>
      </c>
      <c r="F866" s="213" t="s">
        <v>512</v>
      </c>
      <c r="G866" s="231" t="s">
        <v>512</v>
      </c>
      <c r="H866" s="81" t="s">
        <v>49</v>
      </c>
      <c r="I866" s="223"/>
      <c r="J866" s="73"/>
      <c r="K866" s="73"/>
      <c r="L866" s="73"/>
      <c r="M866" s="74"/>
      <c r="N866" s="247"/>
      <c r="O866" s="306"/>
      <c r="P866" s="105"/>
      <c r="Q866" s="75"/>
      <c r="R866" s="75"/>
      <c r="S866" s="75"/>
      <c r="T866" s="75"/>
      <c r="U866" s="75"/>
      <c r="V866" s="75"/>
      <c r="W866" s="75"/>
      <c r="X866" s="75"/>
      <c r="Y866" s="84">
        <f>IF(ISNUMBER(AVERAGE(X869:X872)),AVERAGE(X869:X872),0)</f>
        <v>6250</v>
      </c>
      <c r="Z866" s="83"/>
      <c r="AA866" s="83"/>
      <c r="AB866" s="75"/>
      <c r="AC866" s="75"/>
      <c r="AD866" s="75"/>
      <c r="AE866" s="75"/>
      <c r="AF866" s="75"/>
      <c r="AG866" s="75"/>
      <c r="AH866" s="75"/>
      <c r="AI866" s="75"/>
      <c r="AJ866" s="84">
        <f>IF(ISNUMBER(AVERAGE(AI869:AI872)),AVERAGE(AI869:AI872),0)</f>
        <v>0</v>
      </c>
      <c r="AK866" s="83"/>
      <c r="AL866" s="83"/>
      <c r="AM866" s="75"/>
      <c r="AN866" s="75"/>
      <c r="AO866" s="75"/>
      <c r="AP866" s="75"/>
      <c r="AQ866" s="75"/>
      <c r="AR866" s="75"/>
      <c r="AS866" s="75"/>
      <c r="AT866" s="75"/>
      <c r="AU866" s="75"/>
      <c r="AV866" s="75"/>
      <c r="AW866" s="84">
        <f>IF(ISNUMBER(AVERAGE(AV869:AV872)),AVERAGE(AV869:AV872),0)</f>
        <v>650</v>
      </c>
      <c r="AX866" s="83"/>
      <c r="AY866" s="83"/>
      <c r="AZ866" s="79"/>
      <c r="BA866" s="80"/>
      <c r="BB866" s="71"/>
      <c r="BC866" s="95"/>
      <c r="BD866" s="41">
        <v>4</v>
      </c>
      <c r="BE866" s="52">
        <v>41</v>
      </c>
      <c r="BF866" s="103">
        <v>4171</v>
      </c>
      <c r="BG866" s="278" t="s">
        <v>49</v>
      </c>
    </row>
    <row r="867" spans="1:59" s="63" customFormat="1" ht="12.75" x14ac:dyDescent="0.2">
      <c r="A867" s="196">
        <v>4</v>
      </c>
      <c r="B867" s="197" t="s">
        <v>422</v>
      </c>
      <c r="C867" s="208">
        <v>41</v>
      </c>
      <c r="D867" s="209" t="s">
        <v>423</v>
      </c>
      <c r="E867" s="212">
        <v>4171</v>
      </c>
      <c r="F867" s="213" t="s">
        <v>512</v>
      </c>
      <c r="G867" s="231" t="s">
        <v>512</v>
      </c>
      <c r="H867" s="81" t="s">
        <v>50</v>
      </c>
      <c r="I867" s="223"/>
      <c r="J867" s="73"/>
      <c r="K867" s="73"/>
      <c r="L867" s="73"/>
      <c r="M867" s="74"/>
      <c r="N867" s="247"/>
      <c r="O867" s="306"/>
      <c r="P867" s="105"/>
      <c r="Q867" s="75"/>
      <c r="R867" s="75"/>
      <c r="S867" s="75"/>
      <c r="T867" s="75"/>
      <c r="U867" s="75"/>
      <c r="V867" s="75"/>
      <c r="W867" s="75"/>
      <c r="X867" s="75"/>
      <c r="Y867" s="84">
        <f>MAX(X869:X872)</f>
        <v>25000</v>
      </c>
      <c r="Z867" s="83"/>
      <c r="AA867" s="83"/>
      <c r="AB867" s="75"/>
      <c r="AC867" s="75"/>
      <c r="AD867" s="75"/>
      <c r="AE867" s="75"/>
      <c r="AF867" s="75"/>
      <c r="AG867" s="75"/>
      <c r="AH867" s="75"/>
      <c r="AI867" s="75"/>
      <c r="AJ867" s="84">
        <f>MAX(AI869:AI872)</f>
        <v>0</v>
      </c>
      <c r="AK867" s="83"/>
      <c r="AL867" s="83"/>
      <c r="AM867" s="75"/>
      <c r="AN867" s="75"/>
      <c r="AO867" s="75"/>
      <c r="AP867" s="75"/>
      <c r="AQ867" s="75"/>
      <c r="AR867" s="75"/>
      <c r="AS867" s="75"/>
      <c r="AT867" s="75"/>
      <c r="AU867" s="75"/>
      <c r="AV867" s="75"/>
      <c r="AW867" s="84">
        <f>MAX(AV869:AV872)</f>
        <v>1000</v>
      </c>
      <c r="AX867" s="83"/>
      <c r="AY867" s="83"/>
      <c r="AZ867" s="79"/>
      <c r="BA867" s="80"/>
      <c r="BB867" s="71"/>
      <c r="BC867" s="95"/>
      <c r="BD867" s="41">
        <v>4</v>
      </c>
      <c r="BE867" s="52">
        <v>41</v>
      </c>
      <c r="BF867" s="103">
        <v>4171</v>
      </c>
      <c r="BG867" s="278" t="s">
        <v>50</v>
      </c>
    </row>
    <row r="868" spans="1:59" s="63" customFormat="1" ht="12.75" x14ac:dyDescent="0.2">
      <c r="A868" s="196">
        <v>4</v>
      </c>
      <c r="B868" s="197" t="s">
        <v>422</v>
      </c>
      <c r="C868" s="208">
        <v>41</v>
      </c>
      <c r="D868" s="209" t="s">
        <v>423</v>
      </c>
      <c r="E868" s="212">
        <v>4171</v>
      </c>
      <c r="F868" s="213" t="s">
        <v>512</v>
      </c>
      <c r="G868" s="231" t="s">
        <v>512</v>
      </c>
      <c r="H868" s="85" t="s">
        <v>51</v>
      </c>
      <c r="I868" s="223"/>
      <c r="J868" s="73"/>
      <c r="K868" s="73"/>
      <c r="L868" s="73"/>
      <c r="M868" s="74"/>
      <c r="N868" s="248">
        <f>SUM(N869:N872)</f>
        <v>4</v>
      </c>
      <c r="O868" s="293">
        <f>SUM(O869:O872)</f>
        <v>1</v>
      </c>
      <c r="P868" s="292"/>
      <c r="Q868" s="87"/>
      <c r="R868" s="87"/>
      <c r="S868" s="87"/>
      <c r="T868" s="87"/>
      <c r="U868" s="87"/>
      <c r="V868" s="87"/>
      <c r="W868" s="87"/>
      <c r="X868" s="87"/>
      <c r="Y868" s="88"/>
      <c r="Z868" s="107">
        <f>SUM(Z869:Z872)</f>
        <v>6250</v>
      </c>
      <c r="AA868" s="88"/>
      <c r="AB868" s="87"/>
      <c r="AC868" s="87"/>
      <c r="AD868" s="87"/>
      <c r="AE868" s="87"/>
      <c r="AF868" s="87"/>
      <c r="AG868" s="87"/>
      <c r="AH868" s="87"/>
      <c r="AI868" s="87"/>
      <c r="AJ868" s="88"/>
      <c r="AK868" s="107">
        <f>SUM(AK869:AK872)</f>
        <v>0</v>
      </c>
      <c r="AL868" s="88"/>
      <c r="AM868" s="87"/>
      <c r="AN868" s="87"/>
      <c r="AO868" s="87"/>
      <c r="AP868" s="87"/>
      <c r="AQ868" s="87"/>
      <c r="AR868" s="87"/>
      <c r="AS868" s="87"/>
      <c r="AT868" s="87"/>
      <c r="AU868" s="87"/>
      <c r="AV868" s="87"/>
      <c r="AW868" s="112"/>
      <c r="AX868" s="107">
        <f>SUM(AX869:AX872)</f>
        <v>650</v>
      </c>
      <c r="AY868" s="88"/>
      <c r="AZ868" s="79"/>
      <c r="BA868" s="80"/>
      <c r="BB868" s="71"/>
      <c r="BC868" s="95"/>
      <c r="BD868" s="41">
        <v>4</v>
      </c>
      <c r="BE868" s="52">
        <v>41</v>
      </c>
      <c r="BF868" s="103">
        <v>4171</v>
      </c>
      <c r="BG868" s="279" t="s">
        <v>51</v>
      </c>
    </row>
    <row r="869" spans="1:59" s="63" customFormat="1" ht="24" x14ac:dyDescent="0.2">
      <c r="A869" s="196">
        <v>4</v>
      </c>
      <c r="B869" s="197" t="s">
        <v>422</v>
      </c>
      <c r="C869" s="208">
        <v>41</v>
      </c>
      <c r="D869" s="209" t="s">
        <v>423</v>
      </c>
      <c r="E869" s="212">
        <v>4171</v>
      </c>
      <c r="F869" s="213" t="s">
        <v>512</v>
      </c>
      <c r="G869" s="231" t="s">
        <v>512</v>
      </c>
      <c r="H869" s="89" t="s">
        <v>52</v>
      </c>
      <c r="I869" s="90" t="s">
        <v>507</v>
      </c>
      <c r="J869" s="90" t="s">
        <v>513</v>
      </c>
      <c r="K869" s="90" t="s">
        <v>64</v>
      </c>
      <c r="L869" s="90" t="s">
        <v>136</v>
      </c>
      <c r="M869" s="91"/>
      <c r="N869" s="312">
        <v>1</v>
      </c>
      <c r="O869" s="313">
        <f>N869/N$868</f>
        <v>0.25</v>
      </c>
      <c r="P869" s="104"/>
      <c r="Q869" s="92"/>
      <c r="R869" s="92"/>
      <c r="S869" s="92"/>
      <c r="T869" s="92"/>
      <c r="U869" s="92"/>
      <c r="V869" s="92"/>
      <c r="W869" s="92"/>
      <c r="X869" s="109">
        <f>P869*P$7+Q869*Q$7+R869*R$7+S869*S$7+T869*T$7+U869*U$7+V869*V$7+W869*W$7</f>
        <v>0</v>
      </c>
      <c r="Y869" s="83"/>
      <c r="Z869" s="110">
        <f>X869*$O869</f>
        <v>0</v>
      </c>
      <c r="AA869" s="111"/>
      <c r="AB869" s="92"/>
      <c r="AC869" s="92"/>
      <c r="AD869" s="92"/>
      <c r="AE869" s="92"/>
      <c r="AF869" s="92"/>
      <c r="AG869" s="92"/>
      <c r="AH869" s="92"/>
      <c r="AI869" s="109">
        <f>AB869*AB$7+AC869*AC$7+AD869*AD$7+AE869*AE$7+AF869*AF$7+AG869*AG$7+AH869*AH$7</f>
        <v>0</v>
      </c>
      <c r="AJ869" s="83"/>
      <c r="AK869" s="110">
        <f>AI869*$O869</f>
        <v>0</v>
      </c>
      <c r="AL869" s="111"/>
      <c r="AM869" s="92"/>
      <c r="AN869" s="92"/>
      <c r="AO869" s="92"/>
      <c r="AP869" s="92"/>
      <c r="AQ869" s="92"/>
      <c r="AR869" s="92"/>
      <c r="AS869" s="92">
        <v>1</v>
      </c>
      <c r="AT869" s="92"/>
      <c r="AU869" s="92"/>
      <c r="AV869" s="109">
        <f>AM869*AM$7+AN869*AN$7+AO869*AO$7+AP869*AP$7+AQ869*AQ$7+AR869*AR$7+AS869*AS$7+AT869*AT$7+AU869*AU$7</f>
        <v>1000</v>
      </c>
      <c r="AW869" s="75"/>
      <c r="AX869" s="110">
        <f>AV869*$O869</f>
        <v>250</v>
      </c>
      <c r="AY869" s="111"/>
      <c r="AZ869" s="93"/>
      <c r="BA869" s="94" t="s">
        <v>159</v>
      </c>
      <c r="BB869" s="71"/>
      <c r="BC869" s="95"/>
      <c r="BD869" s="41">
        <v>4</v>
      </c>
      <c r="BE869" s="52">
        <v>41</v>
      </c>
      <c r="BF869" s="103">
        <v>4171</v>
      </c>
      <c r="BG869" s="280" t="s">
        <v>52</v>
      </c>
    </row>
    <row r="870" spans="1:59" s="63" customFormat="1" ht="12.75" x14ac:dyDescent="0.2">
      <c r="A870" s="196">
        <v>4</v>
      </c>
      <c r="B870" s="197" t="s">
        <v>422</v>
      </c>
      <c r="C870" s="208">
        <v>41</v>
      </c>
      <c r="D870" s="209" t="s">
        <v>423</v>
      </c>
      <c r="E870" s="212">
        <v>4171</v>
      </c>
      <c r="F870" s="213" t="s">
        <v>512</v>
      </c>
      <c r="G870" s="231" t="s">
        <v>512</v>
      </c>
      <c r="H870" s="89"/>
      <c r="I870" s="90" t="s">
        <v>357</v>
      </c>
      <c r="J870" s="90" t="s">
        <v>514</v>
      </c>
      <c r="K870" s="90" t="s">
        <v>64</v>
      </c>
      <c r="L870" s="90" t="s">
        <v>358</v>
      </c>
      <c r="M870" s="91"/>
      <c r="N870" s="312">
        <v>1</v>
      </c>
      <c r="O870" s="313">
        <f>N870/N$868</f>
        <v>0.25</v>
      </c>
      <c r="P870" s="104"/>
      <c r="Q870" s="92"/>
      <c r="R870" s="92"/>
      <c r="S870" s="92"/>
      <c r="T870" s="92"/>
      <c r="U870" s="92"/>
      <c r="V870" s="92"/>
      <c r="W870" s="92"/>
      <c r="X870" s="109">
        <f>P870*P$7+Q870*Q$7+R870*R$7+S870*S$7+T870*T$7+U870*U$7+V870*V$7+W870*W$7</f>
        <v>0</v>
      </c>
      <c r="Y870" s="83"/>
      <c r="Z870" s="110">
        <f>X870*$O870</f>
        <v>0</v>
      </c>
      <c r="AA870" s="111"/>
      <c r="AB870" s="92"/>
      <c r="AC870" s="92"/>
      <c r="AD870" s="92"/>
      <c r="AE870" s="92"/>
      <c r="AF870" s="92"/>
      <c r="AG870" s="92"/>
      <c r="AH870" s="92"/>
      <c r="AI870" s="109">
        <f>AB870*AB$7+AC870*AC$7+AD870*AD$7+AE870*AE$7+AF870*AF$7+AG870*AG$7+AH870*AH$7</f>
        <v>0</v>
      </c>
      <c r="AJ870" s="83"/>
      <c r="AK870" s="110">
        <f>AI870*$O870</f>
        <v>0</v>
      </c>
      <c r="AL870" s="111"/>
      <c r="AM870" s="92"/>
      <c r="AN870" s="92"/>
      <c r="AO870" s="92"/>
      <c r="AP870" s="92"/>
      <c r="AQ870" s="92"/>
      <c r="AR870" s="92">
        <v>1</v>
      </c>
      <c r="AS870" s="92"/>
      <c r="AT870" s="92"/>
      <c r="AU870" s="92"/>
      <c r="AV870" s="109">
        <f>AM870*AM$7+AN870*AN$7+AO870*AO$7+AP870*AP$7+AQ870*AQ$7+AR870*AR$7+AS870*AS$7+AT870*AT$7+AU870*AU$7</f>
        <v>500</v>
      </c>
      <c r="AW870" s="75"/>
      <c r="AX870" s="110">
        <f>AV870*$O870</f>
        <v>125</v>
      </c>
      <c r="AY870" s="111"/>
      <c r="AZ870" s="93"/>
      <c r="BA870" s="94" t="s">
        <v>159</v>
      </c>
      <c r="BB870" s="71"/>
      <c r="BC870" s="95"/>
      <c r="BD870" s="41">
        <v>4</v>
      </c>
      <c r="BE870" s="52">
        <v>41</v>
      </c>
      <c r="BF870" s="103">
        <v>4171</v>
      </c>
      <c r="BG870" s="280" t="s">
        <v>52</v>
      </c>
    </row>
    <row r="871" spans="1:59" s="63" customFormat="1" ht="12.75" x14ac:dyDescent="0.2">
      <c r="A871" s="196">
        <v>4</v>
      </c>
      <c r="B871" s="197" t="s">
        <v>422</v>
      </c>
      <c r="C871" s="208">
        <v>41</v>
      </c>
      <c r="D871" s="209" t="s">
        <v>423</v>
      </c>
      <c r="E871" s="212">
        <v>4171</v>
      </c>
      <c r="F871" s="213" t="s">
        <v>512</v>
      </c>
      <c r="G871" s="231" t="s">
        <v>512</v>
      </c>
      <c r="H871" s="89"/>
      <c r="I871" s="90" t="s">
        <v>503</v>
      </c>
      <c r="J871" s="90" t="s">
        <v>515</v>
      </c>
      <c r="K871" s="90" t="s">
        <v>64</v>
      </c>
      <c r="L871" s="90" t="s">
        <v>147</v>
      </c>
      <c r="M871" s="91"/>
      <c r="N871" s="312">
        <v>1</v>
      </c>
      <c r="O871" s="313">
        <f>N871/N$868</f>
        <v>0.25</v>
      </c>
      <c r="P871" s="104"/>
      <c r="Q871" s="92"/>
      <c r="R871" s="92"/>
      <c r="S871" s="92"/>
      <c r="T871" s="92"/>
      <c r="U871" s="92"/>
      <c r="V871" s="92"/>
      <c r="W871" s="92"/>
      <c r="X871" s="109">
        <f>P871*P$7+Q871*Q$7+R871*R$7+S871*S$7+T871*T$7+U871*U$7+V871*V$7+W871*W$7</f>
        <v>0</v>
      </c>
      <c r="Y871" s="83"/>
      <c r="Z871" s="110">
        <f>X871*$O871</f>
        <v>0</v>
      </c>
      <c r="AA871" s="111"/>
      <c r="AB871" s="92"/>
      <c r="AC871" s="92"/>
      <c r="AD871" s="92"/>
      <c r="AE871" s="92"/>
      <c r="AF871" s="92"/>
      <c r="AG871" s="92"/>
      <c r="AH871" s="92"/>
      <c r="AI871" s="109">
        <f>AB871*AB$7+AC871*AC$7+AD871*AD$7+AE871*AE$7+AF871*AF$7+AG871*AG$7+AH871*AH$7</f>
        <v>0</v>
      </c>
      <c r="AJ871" s="83"/>
      <c r="AK871" s="110">
        <f>AI871*$O871</f>
        <v>0</v>
      </c>
      <c r="AL871" s="111"/>
      <c r="AM871" s="92"/>
      <c r="AN871" s="92"/>
      <c r="AO871" s="92"/>
      <c r="AP871" s="92"/>
      <c r="AQ871" s="92"/>
      <c r="AR871" s="92"/>
      <c r="AS871" s="92">
        <v>1</v>
      </c>
      <c r="AT871" s="92"/>
      <c r="AU871" s="92"/>
      <c r="AV871" s="109">
        <f>AM871*AM$7+AN871*AN$7+AO871*AO$7+AP871*AP$7+AQ871*AQ$7+AR871*AR$7+AS871*AS$7+AT871*AT$7+AU871*AU$7</f>
        <v>1000</v>
      </c>
      <c r="AW871" s="75"/>
      <c r="AX871" s="110">
        <f>AV871*$O871</f>
        <v>250</v>
      </c>
      <c r="AY871" s="111"/>
      <c r="AZ871" s="93"/>
      <c r="BA871" s="94" t="s">
        <v>131</v>
      </c>
      <c r="BB871" s="71"/>
      <c r="BC871" s="95"/>
      <c r="BD871" s="41">
        <v>4</v>
      </c>
      <c r="BE871" s="52">
        <v>41</v>
      </c>
      <c r="BF871" s="103">
        <v>4171</v>
      </c>
      <c r="BG871" s="280" t="s">
        <v>52</v>
      </c>
    </row>
    <row r="872" spans="1:59" s="63" customFormat="1" ht="12.75" x14ac:dyDescent="0.2">
      <c r="A872" s="196">
        <v>4</v>
      </c>
      <c r="B872" s="197" t="s">
        <v>422</v>
      </c>
      <c r="C872" s="208">
        <v>41</v>
      </c>
      <c r="D872" s="209" t="s">
        <v>423</v>
      </c>
      <c r="E872" s="212">
        <v>4171</v>
      </c>
      <c r="F872" s="213" t="s">
        <v>512</v>
      </c>
      <c r="G872" s="231" t="s">
        <v>512</v>
      </c>
      <c r="H872" s="89"/>
      <c r="I872" s="90" t="s">
        <v>516</v>
      </c>
      <c r="J872" s="90" t="s">
        <v>517</v>
      </c>
      <c r="K872" s="90" t="s">
        <v>73</v>
      </c>
      <c r="L872" s="90" t="s">
        <v>69</v>
      </c>
      <c r="M872" s="91"/>
      <c r="N872" s="312">
        <v>1</v>
      </c>
      <c r="O872" s="313">
        <f>N872/N$868</f>
        <v>0.25</v>
      </c>
      <c r="P872" s="104"/>
      <c r="Q872" s="92"/>
      <c r="R872" s="92"/>
      <c r="S872" s="92"/>
      <c r="T872" s="92"/>
      <c r="U872" s="92"/>
      <c r="V872" s="92"/>
      <c r="W872" s="92">
        <v>1</v>
      </c>
      <c r="X872" s="109">
        <f>P872*P$7+Q872*Q$7+R872*R$7+S872*S$7+T872*T$7+U872*U$7+V872*V$7+W872*W$7</f>
        <v>25000</v>
      </c>
      <c r="Y872" s="83"/>
      <c r="Z872" s="110">
        <f>X872*$O872</f>
        <v>6250</v>
      </c>
      <c r="AA872" s="111"/>
      <c r="AB872" s="92"/>
      <c r="AC872" s="92"/>
      <c r="AD872" s="92"/>
      <c r="AE872" s="92"/>
      <c r="AF872" s="92"/>
      <c r="AG872" s="92"/>
      <c r="AH872" s="92"/>
      <c r="AI872" s="109">
        <f>AB872*AB$7+AC872*AC$7+AD872*AD$7+AE872*AE$7+AF872*AF$7+AG872*AG$7+AH872*AH$7</f>
        <v>0</v>
      </c>
      <c r="AJ872" s="83"/>
      <c r="AK872" s="110">
        <f>AI872*$O872</f>
        <v>0</v>
      </c>
      <c r="AL872" s="111"/>
      <c r="AM872" s="92"/>
      <c r="AN872" s="92"/>
      <c r="AO872" s="92"/>
      <c r="AP872" s="92">
        <v>1</v>
      </c>
      <c r="AQ872" s="92"/>
      <c r="AR872" s="92"/>
      <c r="AS872" s="92"/>
      <c r="AT872" s="92"/>
      <c r="AU872" s="92"/>
      <c r="AV872" s="109">
        <f>AM872*AM$7+AN872*AN$7+AO872*AO$7+AP872*AP$7+AQ872*AQ$7+AR872*AR$7+AS872*AS$7+AT872*AT$7+AU872*AU$7</f>
        <v>100</v>
      </c>
      <c r="AW872" s="75"/>
      <c r="AX872" s="110">
        <f>AV872*$O872</f>
        <v>25</v>
      </c>
      <c r="AY872" s="111"/>
      <c r="AZ872" s="93"/>
      <c r="BA872" s="94" t="s">
        <v>131</v>
      </c>
      <c r="BB872" s="71"/>
      <c r="BC872" s="95"/>
      <c r="BD872" s="41">
        <v>4</v>
      </c>
      <c r="BE872" s="52">
        <v>41</v>
      </c>
      <c r="BF872" s="103">
        <v>4171</v>
      </c>
      <c r="BG872" s="280" t="s">
        <v>52</v>
      </c>
    </row>
    <row r="873" spans="1:59" s="63" customFormat="1" ht="12.75" x14ac:dyDescent="0.2">
      <c r="A873" s="196">
        <v>4</v>
      </c>
      <c r="B873" s="197" t="s">
        <v>422</v>
      </c>
      <c r="C873" s="208">
        <v>41</v>
      </c>
      <c r="D873" s="209" t="s">
        <v>423</v>
      </c>
      <c r="E873" s="212">
        <v>4171</v>
      </c>
      <c r="F873" s="213" t="s">
        <v>512</v>
      </c>
      <c r="G873" s="231" t="s">
        <v>512</v>
      </c>
      <c r="H873" s="65"/>
      <c r="I873" s="222"/>
      <c r="J873" s="66"/>
      <c r="K873" s="66"/>
      <c r="L873" s="66"/>
      <c r="M873" s="64"/>
      <c r="N873" s="304"/>
      <c r="O873" s="305"/>
      <c r="P873" s="127"/>
      <c r="Q873" s="67"/>
      <c r="R873" s="67"/>
      <c r="S873" s="67"/>
      <c r="T873" s="67"/>
      <c r="U873" s="67"/>
      <c r="V873" s="67"/>
      <c r="W873" s="67"/>
      <c r="X873" s="67"/>
      <c r="Y873" s="68"/>
      <c r="Z873" s="68"/>
      <c r="AA873" s="68"/>
      <c r="AB873" s="67"/>
      <c r="AC873" s="67"/>
      <c r="AD873" s="67"/>
      <c r="AE873" s="67"/>
      <c r="AF873" s="67"/>
      <c r="AG873" s="67"/>
      <c r="AH873" s="67"/>
      <c r="AI873" s="67"/>
      <c r="AJ873" s="68"/>
      <c r="AK873" s="68"/>
      <c r="AL873" s="68"/>
      <c r="AM873" s="67"/>
      <c r="AN873" s="67"/>
      <c r="AO873" s="67"/>
      <c r="AP873" s="67"/>
      <c r="AQ873" s="67"/>
      <c r="AR873" s="67"/>
      <c r="AS873" s="67"/>
      <c r="AT873" s="67"/>
      <c r="AU873" s="67"/>
      <c r="AV873" s="67"/>
      <c r="AW873" s="67"/>
      <c r="AX873" s="68"/>
      <c r="AY873" s="68"/>
      <c r="AZ873" s="69"/>
      <c r="BA873" s="70"/>
      <c r="BB873" s="71"/>
      <c r="BC873" s="95"/>
      <c r="BD873" s="41">
        <v>4</v>
      </c>
      <c r="BE873" s="52">
        <v>41</v>
      </c>
      <c r="BF873" s="103">
        <v>4171</v>
      </c>
      <c r="BG873" s="275"/>
    </row>
    <row r="874" spans="1:59" s="63" customFormat="1" ht="12.75" x14ac:dyDescent="0.2">
      <c r="A874" s="196">
        <v>4</v>
      </c>
      <c r="B874" s="197" t="s">
        <v>422</v>
      </c>
      <c r="C874" s="208">
        <v>41</v>
      </c>
      <c r="D874" s="209" t="s">
        <v>423</v>
      </c>
      <c r="E874" s="212">
        <v>4171</v>
      </c>
      <c r="F874" s="213" t="s">
        <v>512</v>
      </c>
      <c r="G874" s="232"/>
      <c r="H874" s="97"/>
      <c r="I874" s="224"/>
      <c r="J874" s="98"/>
      <c r="K874" s="98"/>
      <c r="L874" s="98"/>
      <c r="M874" s="96"/>
      <c r="N874" s="307"/>
      <c r="O874" s="246"/>
      <c r="P874" s="124"/>
      <c r="Q874" s="99"/>
      <c r="R874" s="99"/>
      <c r="S874" s="99"/>
      <c r="T874" s="99"/>
      <c r="U874" s="99"/>
      <c r="V874" s="99"/>
      <c r="W874" s="99"/>
      <c r="X874" s="99"/>
      <c r="Y874" s="100"/>
      <c r="Z874" s="100"/>
      <c r="AA874" s="100"/>
      <c r="AB874" s="99"/>
      <c r="AC874" s="99"/>
      <c r="AD874" s="99"/>
      <c r="AE874" s="99"/>
      <c r="AF874" s="99"/>
      <c r="AG874" s="99"/>
      <c r="AH874" s="99"/>
      <c r="AI874" s="99"/>
      <c r="AJ874" s="100"/>
      <c r="AK874" s="100"/>
      <c r="AL874" s="100"/>
      <c r="AM874" s="99"/>
      <c r="AN874" s="99"/>
      <c r="AO874" s="99"/>
      <c r="AP874" s="99"/>
      <c r="AQ874" s="99"/>
      <c r="AR874" s="99"/>
      <c r="AS874" s="99"/>
      <c r="AT874" s="99"/>
      <c r="AU874" s="99"/>
      <c r="AV874" s="99"/>
      <c r="AW874" s="99"/>
      <c r="AX874" s="100"/>
      <c r="AY874" s="100"/>
      <c r="AZ874" s="101"/>
      <c r="BA874" s="102"/>
      <c r="BB874" s="95"/>
      <c r="BC874" s="95"/>
      <c r="BD874" s="41">
        <v>4</v>
      </c>
      <c r="BE874" s="52">
        <v>41</v>
      </c>
      <c r="BF874" s="103">
        <v>4171</v>
      </c>
      <c r="BG874" s="277"/>
    </row>
    <row r="875" spans="1:59" s="53" customFormat="1" ht="18.75" x14ac:dyDescent="0.3">
      <c r="A875" s="202">
        <v>4</v>
      </c>
      <c r="B875" s="203" t="s">
        <v>422</v>
      </c>
      <c r="C875" s="205">
        <v>42</v>
      </c>
      <c r="D875" s="206" t="s">
        <v>518</v>
      </c>
      <c r="E875" s="207"/>
      <c r="F875" s="207"/>
      <c r="G875" s="233"/>
      <c r="H875" s="128"/>
      <c r="I875" s="226"/>
      <c r="J875" s="192"/>
      <c r="K875" s="192"/>
      <c r="L875" s="192"/>
      <c r="M875" s="195"/>
      <c r="N875" s="302"/>
      <c r="O875" s="298"/>
      <c r="P875" s="47"/>
      <c r="Q875" s="47"/>
      <c r="R875" s="47"/>
      <c r="S875" s="47"/>
      <c r="T875" s="47"/>
      <c r="U875" s="47"/>
      <c r="V875" s="47"/>
      <c r="W875" s="47"/>
      <c r="X875" s="47"/>
      <c r="Y875" s="48"/>
      <c r="Z875" s="48"/>
      <c r="AA875" s="48"/>
      <c r="AB875" s="47"/>
      <c r="AC875" s="47"/>
      <c r="AD875" s="47"/>
      <c r="AE875" s="47"/>
      <c r="AF875" s="47"/>
      <c r="AG875" s="47"/>
      <c r="AH875" s="47"/>
      <c r="AI875" s="47"/>
      <c r="AJ875" s="48"/>
      <c r="AK875" s="48"/>
      <c r="AL875" s="48"/>
      <c r="AM875" s="47"/>
      <c r="AN875" s="47"/>
      <c r="AO875" s="47"/>
      <c r="AP875" s="47"/>
      <c r="AQ875" s="47"/>
      <c r="AR875" s="47"/>
      <c r="AS875" s="47"/>
      <c r="AT875" s="47"/>
      <c r="AU875" s="47"/>
      <c r="AV875" s="47"/>
      <c r="AW875" s="47"/>
      <c r="AX875" s="48"/>
      <c r="AY875" s="333"/>
      <c r="AZ875" s="49"/>
      <c r="BA875" s="50"/>
      <c r="BB875" s="51"/>
      <c r="BC875" s="45"/>
      <c r="BD875" s="41">
        <v>4</v>
      </c>
      <c r="BE875" s="52">
        <v>42</v>
      </c>
      <c r="BF875" s="52" t="s">
        <v>518</v>
      </c>
      <c r="BG875" s="282"/>
    </row>
    <row r="876" spans="1:59" s="63" customFormat="1" ht="12.75" x14ac:dyDescent="0.2">
      <c r="A876" s="196">
        <v>4</v>
      </c>
      <c r="B876" s="197" t="s">
        <v>422</v>
      </c>
      <c r="C876" s="208">
        <v>42</v>
      </c>
      <c r="D876" s="209" t="s">
        <v>518</v>
      </c>
      <c r="E876" s="212">
        <v>4211</v>
      </c>
      <c r="F876" s="213" t="s">
        <v>519</v>
      </c>
      <c r="G876" s="232"/>
      <c r="H876" s="97"/>
      <c r="I876" s="224"/>
      <c r="J876" s="98"/>
      <c r="K876" s="98"/>
      <c r="L876" s="98"/>
      <c r="M876" s="96"/>
      <c r="N876" s="307"/>
      <c r="O876" s="246"/>
      <c r="P876" s="124"/>
      <c r="Q876" s="124"/>
      <c r="R876" s="124"/>
      <c r="S876" s="124"/>
      <c r="T876" s="124"/>
      <c r="U876" s="124"/>
      <c r="V876" s="124"/>
      <c r="W876" s="124"/>
      <c r="X876" s="124"/>
      <c r="Y876" s="100"/>
      <c r="Z876" s="125"/>
      <c r="AA876" s="125"/>
      <c r="AB876" s="124"/>
      <c r="AC876" s="124"/>
      <c r="AD876" s="124"/>
      <c r="AE876" s="124"/>
      <c r="AF876" s="124"/>
      <c r="AG876" s="124"/>
      <c r="AH876" s="124"/>
      <c r="AI876" s="124"/>
      <c r="AJ876" s="100"/>
      <c r="AK876" s="125"/>
      <c r="AL876" s="125"/>
      <c r="AM876" s="124"/>
      <c r="AN876" s="124"/>
      <c r="AO876" s="124"/>
      <c r="AP876" s="124"/>
      <c r="AQ876" s="124"/>
      <c r="AR876" s="124"/>
      <c r="AS876" s="124"/>
      <c r="AT876" s="124"/>
      <c r="AU876" s="124"/>
      <c r="AV876" s="124"/>
      <c r="AW876" s="99"/>
      <c r="AX876" s="125"/>
      <c r="AY876" s="100"/>
      <c r="AZ876" s="101"/>
      <c r="BA876" s="102"/>
      <c r="BB876" s="95"/>
      <c r="BC876" s="95"/>
      <c r="BD876" s="41">
        <v>4</v>
      </c>
      <c r="BE876" s="52">
        <v>42</v>
      </c>
      <c r="BF876" s="103">
        <v>4211</v>
      </c>
      <c r="BG876" s="277"/>
    </row>
    <row r="877" spans="1:59" s="63" customFormat="1" ht="12.75" x14ac:dyDescent="0.2">
      <c r="A877" s="196">
        <v>4</v>
      </c>
      <c r="B877" s="197" t="s">
        <v>422</v>
      </c>
      <c r="C877" s="208">
        <v>42</v>
      </c>
      <c r="D877" s="209" t="s">
        <v>518</v>
      </c>
      <c r="E877" s="212">
        <v>4211</v>
      </c>
      <c r="F877" s="213" t="s">
        <v>519</v>
      </c>
      <c r="G877" s="232"/>
      <c r="H877" s="97"/>
      <c r="I877" s="224"/>
      <c r="J877" s="98"/>
      <c r="K877" s="98"/>
      <c r="L877" s="98"/>
      <c r="M877" s="96"/>
      <c r="N877" s="307"/>
      <c r="O877" s="246"/>
      <c r="P877" s="124"/>
      <c r="Q877" s="99"/>
      <c r="R877" s="99"/>
      <c r="S877" s="99"/>
      <c r="T877" s="99"/>
      <c r="U877" s="99"/>
      <c r="V877" s="99"/>
      <c r="W877" s="99"/>
      <c r="X877" s="99"/>
      <c r="Y877" s="100"/>
      <c r="Z877" s="100"/>
      <c r="AA877" s="100"/>
      <c r="AB877" s="99"/>
      <c r="AC877" s="99"/>
      <c r="AD877" s="99"/>
      <c r="AE877" s="99"/>
      <c r="AF877" s="99"/>
      <c r="AG877" s="99"/>
      <c r="AH877" s="99"/>
      <c r="AI877" s="99"/>
      <c r="AJ877" s="100"/>
      <c r="AK877" s="100"/>
      <c r="AL877" s="100"/>
      <c r="AM877" s="99"/>
      <c r="AN877" s="99"/>
      <c r="AO877" s="99"/>
      <c r="AP877" s="99"/>
      <c r="AQ877" s="99"/>
      <c r="AR877" s="99"/>
      <c r="AS877" s="99"/>
      <c r="AT877" s="99"/>
      <c r="AU877" s="99"/>
      <c r="AV877" s="99"/>
      <c r="AW877" s="99"/>
      <c r="AX877" s="100"/>
      <c r="AY877" s="100"/>
      <c r="AZ877" s="101"/>
      <c r="BA877" s="102"/>
      <c r="BB877" s="95"/>
      <c r="BC877" s="95"/>
      <c r="BD877" s="41">
        <v>4</v>
      </c>
      <c r="BE877" s="52">
        <v>42</v>
      </c>
      <c r="BF877" s="103">
        <v>4211</v>
      </c>
      <c r="BG877" s="277"/>
    </row>
    <row r="878" spans="1:59" s="63" customFormat="1" ht="12.75" x14ac:dyDescent="0.2">
      <c r="A878" s="196">
        <v>4</v>
      </c>
      <c r="B878" s="197" t="s">
        <v>422</v>
      </c>
      <c r="C878" s="208">
        <v>42</v>
      </c>
      <c r="D878" s="209" t="s">
        <v>518</v>
      </c>
      <c r="E878" s="212">
        <v>4211</v>
      </c>
      <c r="F878" s="213" t="s">
        <v>519</v>
      </c>
      <c r="G878" s="231"/>
      <c r="H878" s="65"/>
      <c r="I878" s="222"/>
      <c r="J878" s="66"/>
      <c r="K878" s="66"/>
      <c r="L878" s="66"/>
      <c r="M878" s="64"/>
      <c r="N878" s="304"/>
      <c r="O878" s="305"/>
      <c r="P878" s="127"/>
      <c r="Q878" s="67"/>
      <c r="R878" s="67"/>
      <c r="S878" s="67"/>
      <c r="T878" s="67"/>
      <c r="U878" s="67"/>
      <c r="V878" s="67"/>
      <c r="W878" s="67"/>
      <c r="X878" s="67"/>
      <c r="Y878" s="68"/>
      <c r="Z878" s="68"/>
      <c r="AA878" s="68"/>
      <c r="AB878" s="67"/>
      <c r="AC878" s="67"/>
      <c r="AD878" s="67"/>
      <c r="AE878" s="67"/>
      <c r="AF878" s="67"/>
      <c r="AG878" s="67"/>
      <c r="AH878" s="67"/>
      <c r="AI878" s="67"/>
      <c r="AJ878" s="68"/>
      <c r="AK878" s="68"/>
      <c r="AL878" s="68"/>
      <c r="AM878" s="67"/>
      <c r="AN878" s="67"/>
      <c r="AO878" s="67"/>
      <c r="AP878" s="67"/>
      <c r="AQ878" s="67"/>
      <c r="AR878" s="67"/>
      <c r="AS878" s="67"/>
      <c r="AT878" s="67"/>
      <c r="AU878" s="67"/>
      <c r="AV878" s="67"/>
      <c r="AW878" s="67"/>
      <c r="AX878" s="68"/>
      <c r="AY878" s="68"/>
      <c r="AZ878" s="69"/>
      <c r="BA878" s="70"/>
      <c r="BB878" s="71"/>
      <c r="BC878" s="95"/>
      <c r="BD878" s="41">
        <v>4</v>
      </c>
      <c r="BE878" s="52">
        <v>42</v>
      </c>
      <c r="BF878" s="103">
        <v>4211</v>
      </c>
      <c r="BG878" s="275"/>
    </row>
    <row r="879" spans="1:59" s="63" customFormat="1" ht="12.75" x14ac:dyDescent="0.2">
      <c r="A879" s="196">
        <v>4</v>
      </c>
      <c r="B879" s="197" t="s">
        <v>422</v>
      </c>
      <c r="C879" s="208">
        <v>42</v>
      </c>
      <c r="D879" s="209" t="s">
        <v>518</v>
      </c>
      <c r="E879" s="212">
        <v>4211</v>
      </c>
      <c r="F879" s="213" t="s">
        <v>519</v>
      </c>
      <c r="G879" s="231"/>
      <c r="H879" s="72" t="s">
        <v>47</v>
      </c>
      <c r="I879" s="223"/>
      <c r="J879" s="73"/>
      <c r="K879" s="73"/>
      <c r="L879" s="73"/>
      <c r="M879" s="74"/>
      <c r="N879" s="247"/>
      <c r="O879" s="306"/>
      <c r="P879" s="105"/>
      <c r="Q879" s="75"/>
      <c r="R879" s="75"/>
      <c r="S879" s="75"/>
      <c r="T879" s="75"/>
      <c r="U879" s="75"/>
      <c r="V879" s="75"/>
      <c r="W879" s="75"/>
      <c r="X879" s="75"/>
      <c r="Y879" s="76">
        <f>IF(ISNUMBER(VLOOKUP(Y881,P$7:W$7,MATCH(Y881,P$7:W$7))),VLOOKUP(Y881,P$7:W$7,MATCH(Y881,P$7:W$7)),IF(N883=0,"No Data",IF(Y881&gt;0,"&lt;100",0)))</f>
        <v>2500</v>
      </c>
      <c r="Z879" s="77">
        <f>IF(ISNUMBER(VLOOKUP(Z883,P$7:W$7,MATCH(Z883,P$7:W$7))),VLOOKUP(Z883,P$7:W$7,MATCH(Z883,P$7:W$7)),IF(N883=0,"No Data",IF(Z883&gt;0,"&lt;100",0)))</f>
        <v>1000</v>
      </c>
      <c r="AA879" s="106">
        <f>IF(ISNUMBER(Z879),Z879,0)</f>
        <v>1000</v>
      </c>
      <c r="AB879" s="75"/>
      <c r="AC879" s="75"/>
      <c r="AD879" s="75"/>
      <c r="AE879" s="75"/>
      <c r="AF879" s="75"/>
      <c r="AG879" s="75"/>
      <c r="AH879" s="75"/>
      <c r="AI879" s="75"/>
      <c r="AJ879" s="76">
        <f>IF(ISNUMBER(VLOOKUP(AJ881,AB$7:AH$7,MATCH(AJ881,AB$7:AH$7))),VLOOKUP(AJ881,AB$7:AH$7,MATCH(AJ881,AB$7:AH$7)),IF(N883=0,"No Data",IF(AJ881&gt;0,"&lt;50",0)))</f>
        <v>0</v>
      </c>
      <c r="AK879" s="77">
        <f>IF(ISNUMBER(VLOOKUP(AK883,AB$7:AH$7,MATCH(AK883,AB$7:AH$7))),VLOOKUP(AK883,AB$7:AH$7,MATCH(AK883,AB$7:AH$7)),IF(N883=0,"No Data",IF(AK883&gt;0,"&lt;50",0)))</f>
        <v>0</v>
      </c>
      <c r="AL879" s="106">
        <f>IF(ISNUMBER(AK879),AK879,0)</f>
        <v>0</v>
      </c>
      <c r="AM879" s="75"/>
      <c r="AN879" s="75"/>
      <c r="AO879" s="75"/>
      <c r="AP879" s="75"/>
      <c r="AQ879" s="75"/>
      <c r="AR879" s="75"/>
      <c r="AS879" s="75"/>
      <c r="AT879" s="75"/>
      <c r="AU879" s="75"/>
      <c r="AV879" s="75"/>
      <c r="AW879" s="76">
        <f>IF(ISNUMBER(VLOOKUP(AW881,AM$7:AU$7,MATCH(AW881,AM$7:AU$7))),VLOOKUP(AW881,AM$7:AU$7,MATCH(AW881,AM$7:AU$7)),IF(N883=0,"No Data",IF(AW881&gt;0,"&lt;10",0)))</f>
        <v>250</v>
      </c>
      <c r="AX879" s="77">
        <f>IF(ISNUMBER(VLOOKUP(AX883,AM$7:AU$7,MATCH(AX883,AM$7:AU$7))),VLOOKUP(AX883,AM$7:AU$7,MATCH(AX883,AM$7:AU$7)),IF(N883=0,"No Data",IF(AX883&gt;0,"&lt;10",0)))</f>
        <v>250</v>
      </c>
      <c r="AY879" s="106">
        <f>IF(ISNUMBER(AX879),AX879,0)</f>
        <v>250</v>
      </c>
      <c r="AZ879" s="79"/>
      <c r="BA879" s="80"/>
      <c r="BB879" s="71"/>
      <c r="BC879" s="95"/>
      <c r="BD879" s="41">
        <v>4</v>
      </c>
      <c r="BE879" s="52">
        <v>42</v>
      </c>
      <c r="BF879" s="103">
        <v>4211</v>
      </c>
      <c r="BG879" s="276" t="s">
        <v>47</v>
      </c>
    </row>
    <row r="880" spans="1:59" s="63" customFormat="1" ht="12.75" x14ac:dyDescent="0.2">
      <c r="A880" s="196">
        <v>4</v>
      </c>
      <c r="B880" s="197" t="s">
        <v>422</v>
      </c>
      <c r="C880" s="208">
        <v>42</v>
      </c>
      <c r="D880" s="209" t="s">
        <v>518</v>
      </c>
      <c r="E880" s="212">
        <v>4211</v>
      </c>
      <c r="F880" s="213" t="s">
        <v>519</v>
      </c>
      <c r="G880" s="231"/>
      <c r="H880" s="81" t="s">
        <v>48</v>
      </c>
      <c r="I880" s="223"/>
      <c r="J880" s="73"/>
      <c r="K880" s="73"/>
      <c r="L880" s="73"/>
      <c r="M880" s="74"/>
      <c r="N880" s="247"/>
      <c r="O880" s="306"/>
      <c r="P880" s="105"/>
      <c r="Q880" s="75"/>
      <c r="R880" s="75"/>
      <c r="S880" s="75"/>
      <c r="T880" s="75"/>
      <c r="U880" s="75"/>
      <c r="V880" s="75"/>
      <c r="W880" s="75"/>
      <c r="X880" s="75"/>
      <c r="Y880" s="82">
        <f>MIN(X884:X893)</f>
        <v>0</v>
      </c>
      <c r="Z880" s="83"/>
      <c r="AA880" s="83"/>
      <c r="AB880" s="75"/>
      <c r="AC880" s="75"/>
      <c r="AD880" s="75"/>
      <c r="AE880" s="75"/>
      <c r="AF880" s="75"/>
      <c r="AG880" s="75"/>
      <c r="AH880" s="75"/>
      <c r="AI880" s="75"/>
      <c r="AJ880" s="82">
        <f>MIN(AI884:AI893)</f>
        <v>0</v>
      </c>
      <c r="AK880" s="83"/>
      <c r="AL880" s="83"/>
      <c r="AM880" s="75"/>
      <c r="AN880" s="75"/>
      <c r="AO880" s="75"/>
      <c r="AP880" s="75"/>
      <c r="AQ880" s="75"/>
      <c r="AR880" s="75"/>
      <c r="AS880" s="75"/>
      <c r="AT880" s="75"/>
      <c r="AU880" s="75"/>
      <c r="AV880" s="75"/>
      <c r="AW880" s="82">
        <f>MIN(AV884:AV893)</f>
        <v>25</v>
      </c>
      <c r="AX880" s="83"/>
      <c r="AY880" s="83"/>
      <c r="AZ880" s="79"/>
      <c r="BA880" s="80"/>
      <c r="BB880" s="71"/>
      <c r="BC880" s="95"/>
      <c r="BD880" s="41">
        <v>4</v>
      </c>
      <c r="BE880" s="52">
        <v>42</v>
      </c>
      <c r="BF880" s="103">
        <v>4211</v>
      </c>
      <c r="BG880" s="278" t="s">
        <v>48</v>
      </c>
    </row>
    <row r="881" spans="1:59" s="63" customFormat="1" ht="12.75" x14ac:dyDescent="0.2">
      <c r="A881" s="196">
        <v>4</v>
      </c>
      <c r="B881" s="197" t="s">
        <v>422</v>
      </c>
      <c r="C881" s="208">
        <v>42</v>
      </c>
      <c r="D881" s="209" t="s">
        <v>518</v>
      </c>
      <c r="E881" s="212">
        <v>4211</v>
      </c>
      <c r="F881" s="213" t="s">
        <v>519</v>
      </c>
      <c r="G881" s="231"/>
      <c r="H881" s="81" t="s">
        <v>49</v>
      </c>
      <c r="I881" s="223"/>
      <c r="J881" s="73"/>
      <c r="K881" s="73"/>
      <c r="L881" s="73"/>
      <c r="M881" s="74"/>
      <c r="N881" s="247"/>
      <c r="O881" s="306"/>
      <c r="P881" s="105"/>
      <c r="Q881" s="75"/>
      <c r="R881" s="75"/>
      <c r="S881" s="75"/>
      <c r="T881" s="75"/>
      <c r="U881" s="75"/>
      <c r="V881" s="75"/>
      <c r="W881" s="75"/>
      <c r="X881" s="75"/>
      <c r="Y881" s="84">
        <f>IF(ISNUMBER(AVERAGE(X884:X893)),AVERAGE(X884:X893),0)</f>
        <v>2510</v>
      </c>
      <c r="Z881" s="83"/>
      <c r="AA881" s="83"/>
      <c r="AB881" s="75"/>
      <c r="AC881" s="75"/>
      <c r="AD881" s="75"/>
      <c r="AE881" s="75"/>
      <c r="AF881" s="75"/>
      <c r="AG881" s="75"/>
      <c r="AH881" s="75"/>
      <c r="AI881" s="75"/>
      <c r="AJ881" s="84">
        <f>IF(ISNUMBER(AVERAGE(AI884:AI893)),AVERAGE(AI884:AI893),0)</f>
        <v>0</v>
      </c>
      <c r="AK881" s="83"/>
      <c r="AL881" s="83"/>
      <c r="AM881" s="75"/>
      <c r="AN881" s="75"/>
      <c r="AO881" s="75"/>
      <c r="AP881" s="75"/>
      <c r="AQ881" s="75"/>
      <c r="AR881" s="75"/>
      <c r="AS881" s="75"/>
      <c r="AT881" s="75"/>
      <c r="AU881" s="75"/>
      <c r="AV881" s="75"/>
      <c r="AW881" s="84">
        <f>IF(ISNUMBER(AVERAGE(AV884:AV893)),AVERAGE(AV884:AV893),0)</f>
        <v>305</v>
      </c>
      <c r="AX881" s="83"/>
      <c r="AY881" s="83"/>
      <c r="AZ881" s="79"/>
      <c r="BA881" s="80"/>
      <c r="BB881" s="71"/>
      <c r="BC881" s="95"/>
      <c r="BD881" s="41">
        <v>4</v>
      </c>
      <c r="BE881" s="52">
        <v>42</v>
      </c>
      <c r="BF881" s="103">
        <v>4211</v>
      </c>
      <c r="BG881" s="278" t="s">
        <v>49</v>
      </c>
    </row>
    <row r="882" spans="1:59" s="63" customFormat="1" ht="12.75" x14ac:dyDescent="0.2">
      <c r="A882" s="196">
        <v>4</v>
      </c>
      <c r="B882" s="197" t="s">
        <v>422</v>
      </c>
      <c r="C882" s="208">
        <v>42</v>
      </c>
      <c r="D882" s="209" t="s">
        <v>518</v>
      </c>
      <c r="E882" s="212">
        <v>4211</v>
      </c>
      <c r="F882" s="213" t="s">
        <v>519</v>
      </c>
      <c r="G882" s="231"/>
      <c r="H882" s="81" t="s">
        <v>50</v>
      </c>
      <c r="I882" s="223"/>
      <c r="J882" s="73"/>
      <c r="K882" s="73"/>
      <c r="L882" s="73"/>
      <c r="M882" s="74"/>
      <c r="N882" s="247"/>
      <c r="O882" s="306"/>
      <c r="P882" s="105"/>
      <c r="Q882" s="75"/>
      <c r="R882" s="75"/>
      <c r="S882" s="75"/>
      <c r="T882" s="75"/>
      <c r="U882" s="75"/>
      <c r="V882" s="75"/>
      <c r="W882" s="75"/>
      <c r="X882" s="75"/>
      <c r="Y882" s="84">
        <f>MAX(X884:X893)</f>
        <v>25000</v>
      </c>
      <c r="Z882" s="83"/>
      <c r="AA882" s="83"/>
      <c r="AB882" s="75"/>
      <c r="AC882" s="75"/>
      <c r="AD882" s="75"/>
      <c r="AE882" s="75"/>
      <c r="AF882" s="75"/>
      <c r="AG882" s="75"/>
      <c r="AH882" s="75"/>
      <c r="AI882" s="75"/>
      <c r="AJ882" s="84">
        <f>MAX(AI884:AI893)</f>
        <v>0</v>
      </c>
      <c r="AK882" s="83"/>
      <c r="AL882" s="83"/>
      <c r="AM882" s="75"/>
      <c r="AN882" s="75"/>
      <c r="AO882" s="75"/>
      <c r="AP882" s="75"/>
      <c r="AQ882" s="75"/>
      <c r="AR882" s="75"/>
      <c r="AS882" s="75"/>
      <c r="AT882" s="75"/>
      <c r="AU882" s="75"/>
      <c r="AV882" s="75"/>
      <c r="AW882" s="84">
        <f>MAX(AV884:AV893)</f>
        <v>1000</v>
      </c>
      <c r="AX882" s="83"/>
      <c r="AY882" s="83"/>
      <c r="AZ882" s="79"/>
      <c r="BA882" s="80"/>
      <c r="BB882" s="71"/>
      <c r="BC882" s="95"/>
      <c r="BD882" s="41">
        <v>4</v>
      </c>
      <c r="BE882" s="52">
        <v>42</v>
      </c>
      <c r="BF882" s="103">
        <v>4211</v>
      </c>
      <c r="BG882" s="278" t="s">
        <v>50</v>
      </c>
    </row>
    <row r="883" spans="1:59" s="63" customFormat="1" ht="12.75" x14ac:dyDescent="0.2">
      <c r="A883" s="196">
        <v>4</v>
      </c>
      <c r="B883" s="197" t="s">
        <v>422</v>
      </c>
      <c r="C883" s="208">
        <v>42</v>
      </c>
      <c r="D883" s="209" t="s">
        <v>518</v>
      </c>
      <c r="E883" s="212">
        <v>4211</v>
      </c>
      <c r="F883" s="213" t="s">
        <v>519</v>
      </c>
      <c r="G883" s="231"/>
      <c r="H883" s="85" t="s">
        <v>51</v>
      </c>
      <c r="I883" s="223"/>
      <c r="J883" s="73"/>
      <c r="K883" s="73"/>
      <c r="L883" s="73"/>
      <c r="M883" s="74"/>
      <c r="N883" s="248">
        <f>SUM(N884:N893)</f>
        <v>15</v>
      </c>
      <c r="O883" s="293">
        <f>SUM(O884:O893)</f>
        <v>0.99999999999999989</v>
      </c>
      <c r="P883" s="292"/>
      <c r="Q883" s="87"/>
      <c r="R883" s="87"/>
      <c r="S883" s="87"/>
      <c r="T883" s="87"/>
      <c r="U883" s="87"/>
      <c r="V883" s="87"/>
      <c r="W883" s="87"/>
      <c r="X883" s="87"/>
      <c r="Y883" s="88"/>
      <c r="Z883" s="119">
        <f>SUM(Z884:Z893)</f>
        <v>1673.3333333333335</v>
      </c>
      <c r="AA883" s="88"/>
      <c r="AB883" s="87"/>
      <c r="AC883" s="87"/>
      <c r="AD883" s="87"/>
      <c r="AE883" s="87"/>
      <c r="AF883" s="87"/>
      <c r="AG883" s="87"/>
      <c r="AH883" s="87"/>
      <c r="AI883" s="87"/>
      <c r="AJ883" s="88"/>
      <c r="AK883" s="86">
        <f>SUM(AK884:AK893)</f>
        <v>0</v>
      </c>
      <c r="AL883" s="88"/>
      <c r="AM883" s="87"/>
      <c r="AN883" s="87"/>
      <c r="AO883" s="87"/>
      <c r="AP883" s="87"/>
      <c r="AQ883" s="87"/>
      <c r="AR883" s="87"/>
      <c r="AS883" s="87"/>
      <c r="AT883" s="87"/>
      <c r="AU883" s="87"/>
      <c r="AV883" s="87"/>
      <c r="AW883" s="112"/>
      <c r="AX883" s="119">
        <f>SUM(AX884:AX893)</f>
        <v>276.66666666666669</v>
      </c>
      <c r="AY883" s="88"/>
      <c r="AZ883" s="79"/>
      <c r="BA883" s="80"/>
      <c r="BB883" s="71"/>
      <c r="BC883" s="95"/>
      <c r="BD883" s="41">
        <v>4</v>
      </c>
      <c r="BE883" s="52">
        <v>42</v>
      </c>
      <c r="BF883" s="103">
        <v>4211</v>
      </c>
      <c r="BG883" s="279" t="s">
        <v>51</v>
      </c>
    </row>
    <row r="884" spans="1:59" s="63" customFormat="1" ht="12.75" x14ac:dyDescent="0.2">
      <c r="A884" s="196">
        <v>4</v>
      </c>
      <c r="B884" s="197" t="s">
        <v>422</v>
      </c>
      <c r="C884" s="208">
        <v>42</v>
      </c>
      <c r="D884" s="209" t="s">
        <v>518</v>
      </c>
      <c r="E884" s="212">
        <v>4211</v>
      </c>
      <c r="F884" s="213" t="s">
        <v>519</v>
      </c>
      <c r="G884" s="231"/>
      <c r="H884" s="89" t="s">
        <v>52</v>
      </c>
      <c r="I884" s="90" t="s">
        <v>520</v>
      </c>
      <c r="J884" s="90" t="s">
        <v>521</v>
      </c>
      <c r="K884" s="90" t="s">
        <v>64</v>
      </c>
      <c r="L884" s="90" t="s">
        <v>522</v>
      </c>
      <c r="M884" s="91"/>
      <c r="N884" s="312">
        <v>5</v>
      </c>
      <c r="O884" s="313">
        <f>N884/N$883</f>
        <v>0.33333333333333331</v>
      </c>
      <c r="P884" s="104"/>
      <c r="Q884" s="92"/>
      <c r="R884" s="92"/>
      <c r="S884" s="92"/>
      <c r="T884" s="92"/>
      <c r="U884" s="92"/>
      <c r="V884" s="92"/>
      <c r="W884" s="92"/>
      <c r="X884" s="109">
        <f t="shared" ref="X884:X893" si="116">P884*P$7+Q884*Q$7+R884*R$7+S884*S$7+T884*T$7+U884*U$7+V884*V$7+W884*W$7</f>
        <v>0</v>
      </c>
      <c r="Y884" s="83"/>
      <c r="Z884" s="110">
        <f t="shared" ref="Z884:Z893" si="117">X884*$O884</f>
        <v>0</v>
      </c>
      <c r="AA884" s="111"/>
      <c r="AB884" s="92"/>
      <c r="AC884" s="92"/>
      <c r="AD884" s="92"/>
      <c r="AE884" s="92"/>
      <c r="AF884" s="92"/>
      <c r="AG884" s="92"/>
      <c r="AH884" s="92"/>
      <c r="AI884" s="109">
        <f t="shared" ref="AI884:AI893" si="118">AB884*AB$7+AC884*AC$7+AD884*AD$7+AE884*AE$7+AF884*AF$7+AG884*AG$7+AH884*AH$7</f>
        <v>0</v>
      </c>
      <c r="AJ884" s="83"/>
      <c r="AK884" s="110">
        <f t="shared" ref="AK884:AK893" si="119">AI884*$O884</f>
        <v>0</v>
      </c>
      <c r="AL884" s="111"/>
      <c r="AM884" s="92"/>
      <c r="AN884" s="92">
        <v>1</v>
      </c>
      <c r="AO884" s="92"/>
      <c r="AP884" s="92"/>
      <c r="AQ884" s="92"/>
      <c r="AR884" s="92"/>
      <c r="AS884" s="92"/>
      <c r="AT884" s="92"/>
      <c r="AU884" s="92"/>
      <c r="AV884" s="109">
        <f t="shared" ref="AV884:AV893" si="120">AM884*AM$7+AN884*AN$7+AO884*AO$7+AP884*AP$7+AQ884*AQ$7+AR884*AR$7+AS884*AS$7+AT884*AT$7+AU884*AU$7</f>
        <v>25</v>
      </c>
      <c r="AW884" s="75"/>
      <c r="AX884" s="110">
        <f t="shared" ref="AX884:AX893" si="121">AV884*$O884</f>
        <v>8.3333333333333321</v>
      </c>
      <c r="AY884" s="111"/>
      <c r="AZ884" s="93"/>
      <c r="BA884" s="94" t="s">
        <v>159</v>
      </c>
      <c r="BB884" s="71"/>
      <c r="BC884" s="95"/>
      <c r="BD884" s="41">
        <v>4</v>
      </c>
      <c r="BE884" s="52">
        <v>42</v>
      </c>
      <c r="BF884" s="103">
        <v>4211</v>
      </c>
      <c r="BG884" s="280" t="s">
        <v>52</v>
      </c>
    </row>
    <row r="885" spans="1:59" s="63" customFormat="1" ht="12.75" x14ac:dyDescent="0.2">
      <c r="A885" s="196">
        <v>4</v>
      </c>
      <c r="B885" s="197" t="s">
        <v>422</v>
      </c>
      <c r="C885" s="208">
        <v>42</v>
      </c>
      <c r="D885" s="209" t="s">
        <v>518</v>
      </c>
      <c r="E885" s="212">
        <v>4211</v>
      </c>
      <c r="F885" s="213" t="s">
        <v>519</v>
      </c>
      <c r="G885" s="231"/>
      <c r="H885" s="89"/>
      <c r="I885" s="90" t="s">
        <v>523</v>
      </c>
      <c r="J885" s="90"/>
      <c r="K885" s="90" t="s">
        <v>64</v>
      </c>
      <c r="L885" s="90" t="s">
        <v>119</v>
      </c>
      <c r="M885" s="91"/>
      <c r="N885" s="312">
        <v>2</v>
      </c>
      <c r="O885" s="313">
        <f t="shared" ref="O885:O893" si="122">N885/N$883</f>
        <v>0.13333333333333333</v>
      </c>
      <c r="P885" s="104"/>
      <c r="Q885" s="92"/>
      <c r="R885" s="92"/>
      <c r="S885" s="92"/>
      <c r="T885" s="92"/>
      <c r="U885" s="92"/>
      <c r="V885" s="92"/>
      <c r="W885" s="92"/>
      <c r="X885" s="109">
        <f t="shared" si="116"/>
        <v>0</v>
      </c>
      <c r="Y885" s="83"/>
      <c r="Z885" s="110">
        <f t="shared" si="117"/>
        <v>0</v>
      </c>
      <c r="AA885" s="111"/>
      <c r="AB885" s="92"/>
      <c r="AC885" s="92"/>
      <c r="AD885" s="92"/>
      <c r="AE885" s="92"/>
      <c r="AF885" s="92"/>
      <c r="AG885" s="92"/>
      <c r="AH885" s="92"/>
      <c r="AI885" s="109">
        <f t="shared" si="118"/>
        <v>0</v>
      </c>
      <c r="AJ885" s="83"/>
      <c r="AK885" s="110">
        <f t="shared" si="119"/>
        <v>0</v>
      </c>
      <c r="AL885" s="111"/>
      <c r="AM885" s="92"/>
      <c r="AN885" s="92"/>
      <c r="AO885" s="92"/>
      <c r="AP885" s="92"/>
      <c r="AQ885" s="92"/>
      <c r="AR885" s="92"/>
      <c r="AS885" s="92">
        <v>1</v>
      </c>
      <c r="AT885" s="92"/>
      <c r="AU885" s="92"/>
      <c r="AV885" s="109">
        <f t="shared" si="120"/>
        <v>1000</v>
      </c>
      <c r="AW885" s="75"/>
      <c r="AX885" s="110">
        <f t="shared" si="121"/>
        <v>133.33333333333334</v>
      </c>
      <c r="AY885" s="111"/>
      <c r="AZ885" s="93"/>
      <c r="BA885" s="94" t="s">
        <v>159</v>
      </c>
      <c r="BB885" s="71"/>
      <c r="BC885" s="95"/>
      <c r="BD885" s="41">
        <v>4</v>
      </c>
      <c r="BE885" s="52">
        <v>42</v>
      </c>
      <c r="BF885" s="103">
        <v>4211</v>
      </c>
      <c r="BG885" s="280" t="s">
        <v>52</v>
      </c>
    </row>
    <row r="886" spans="1:59" s="63" customFormat="1" ht="12.75" x14ac:dyDescent="0.2">
      <c r="A886" s="196">
        <v>4</v>
      </c>
      <c r="B886" s="197" t="s">
        <v>422</v>
      </c>
      <c r="C886" s="208">
        <v>42</v>
      </c>
      <c r="D886" s="209" t="s">
        <v>518</v>
      </c>
      <c r="E886" s="212">
        <v>4211</v>
      </c>
      <c r="F886" s="213" t="s">
        <v>519</v>
      </c>
      <c r="G886" s="231"/>
      <c r="H886" s="89"/>
      <c r="I886" s="90" t="s">
        <v>524</v>
      </c>
      <c r="J886" s="90" t="s">
        <v>525</v>
      </c>
      <c r="K886" s="90" t="s">
        <v>64</v>
      </c>
      <c r="L886" s="90" t="s">
        <v>526</v>
      </c>
      <c r="M886" s="91"/>
      <c r="N886" s="312">
        <v>1</v>
      </c>
      <c r="O886" s="313">
        <f t="shared" si="122"/>
        <v>6.6666666666666666E-2</v>
      </c>
      <c r="P886" s="104"/>
      <c r="Q886" s="92"/>
      <c r="R886" s="92"/>
      <c r="S886" s="92"/>
      <c r="T886" s="92"/>
      <c r="U886" s="92"/>
      <c r="V886" s="92"/>
      <c r="W886" s="92"/>
      <c r="X886" s="109">
        <f t="shared" si="116"/>
        <v>0</v>
      </c>
      <c r="Y886" s="83"/>
      <c r="Z886" s="110">
        <f t="shared" si="117"/>
        <v>0</v>
      </c>
      <c r="AA886" s="111"/>
      <c r="AB886" s="92"/>
      <c r="AC886" s="92"/>
      <c r="AD886" s="92"/>
      <c r="AE886" s="92"/>
      <c r="AF886" s="92"/>
      <c r="AG886" s="92"/>
      <c r="AH886" s="92"/>
      <c r="AI886" s="109">
        <f t="shared" si="118"/>
        <v>0</v>
      </c>
      <c r="AJ886" s="83"/>
      <c r="AK886" s="110">
        <f t="shared" si="119"/>
        <v>0</v>
      </c>
      <c r="AL886" s="111"/>
      <c r="AM886" s="92"/>
      <c r="AN886" s="92"/>
      <c r="AO886" s="92"/>
      <c r="AP886" s="92">
        <v>1</v>
      </c>
      <c r="AQ886" s="92"/>
      <c r="AR886" s="92"/>
      <c r="AS886" s="92"/>
      <c r="AT886" s="92"/>
      <c r="AU886" s="92"/>
      <c r="AV886" s="109">
        <f t="shared" si="120"/>
        <v>100</v>
      </c>
      <c r="AW886" s="75"/>
      <c r="AX886" s="110">
        <f t="shared" si="121"/>
        <v>6.666666666666667</v>
      </c>
      <c r="AY886" s="111"/>
      <c r="AZ886" s="93"/>
      <c r="BA886" s="94" t="s">
        <v>85</v>
      </c>
      <c r="BB886" s="71"/>
      <c r="BC886" s="95"/>
      <c r="BD886" s="41">
        <v>4</v>
      </c>
      <c r="BE886" s="52">
        <v>42</v>
      </c>
      <c r="BF886" s="103">
        <v>4211</v>
      </c>
      <c r="BG886" s="280" t="s">
        <v>52</v>
      </c>
    </row>
    <row r="887" spans="1:59" s="63" customFormat="1" ht="12.75" x14ac:dyDescent="0.2">
      <c r="A887" s="196">
        <v>4</v>
      </c>
      <c r="B887" s="197" t="s">
        <v>422</v>
      </c>
      <c r="C887" s="208">
        <v>42</v>
      </c>
      <c r="D887" s="209" t="s">
        <v>518</v>
      </c>
      <c r="E887" s="212">
        <v>4211</v>
      </c>
      <c r="F887" s="213" t="s">
        <v>519</v>
      </c>
      <c r="G887" s="231"/>
      <c r="H887" s="89"/>
      <c r="I887" s="90" t="s">
        <v>527</v>
      </c>
      <c r="J887" s="90"/>
      <c r="K887" s="90" t="s">
        <v>64</v>
      </c>
      <c r="L887" s="90" t="s">
        <v>528</v>
      </c>
      <c r="M887" s="91"/>
      <c r="N887" s="312">
        <v>1</v>
      </c>
      <c r="O887" s="313">
        <f t="shared" si="122"/>
        <v>6.6666666666666666E-2</v>
      </c>
      <c r="P887" s="104"/>
      <c r="Q887" s="92"/>
      <c r="R887" s="92"/>
      <c r="S887" s="92"/>
      <c r="T887" s="92"/>
      <c r="U887" s="92"/>
      <c r="V887" s="92"/>
      <c r="W887" s="92"/>
      <c r="X887" s="109">
        <f t="shared" si="116"/>
        <v>0</v>
      </c>
      <c r="Y887" s="83"/>
      <c r="Z887" s="110">
        <f t="shared" si="117"/>
        <v>0</v>
      </c>
      <c r="AA887" s="111"/>
      <c r="AB887" s="92"/>
      <c r="AC887" s="92"/>
      <c r="AD887" s="92"/>
      <c r="AE887" s="92"/>
      <c r="AF887" s="92"/>
      <c r="AG887" s="92"/>
      <c r="AH887" s="92"/>
      <c r="AI887" s="109">
        <f t="shared" si="118"/>
        <v>0</v>
      </c>
      <c r="AJ887" s="83"/>
      <c r="AK887" s="110">
        <f t="shared" si="119"/>
        <v>0</v>
      </c>
      <c r="AL887" s="111"/>
      <c r="AM887" s="92"/>
      <c r="AN887" s="92"/>
      <c r="AO887" s="92"/>
      <c r="AP887" s="92">
        <v>1</v>
      </c>
      <c r="AQ887" s="92"/>
      <c r="AR887" s="92"/>
      <c r="AS887" s="92"/>
      <c r="AT887" s="92"/>
      <c r="AU887" s="92"/>
      <c r="AV887" s="109">
        <f t="shared" si="120"/>
        <v>100</v>
      </c>
      <c r="AW887" s="75"/>
      <c r="AX887" s="110">
        <f t="shared" si="121"/>
        <v>6.666666666666667</v>
      </c>
      <c r="AY887" s="111"/>
      <c r="AZ887" s="93"/>
      <c r="BA887" s="94" t="s">
        <v>85</v>
      </c>
      <c r="BB887" s="71"/>
      <c r="BC887" s="95"/>
      <c r="BD887" s="41">
        <v>4</v>
      </c>
      <c r="BE887" s="52">
        <v>42</v>
      </c>
      <c r="BF887" s="103">
        <v>4211</v>
      </c>
      <c r="BG887" s="280" t="s">
        <v>52</v>
      </c>
    </row>
    <row r="888" spans="1:59" s="63" customFormat="1" ht="12.75" x14ac:dyDescent="0.2">
      <c r="A888" s="196">
        <v>4</v>
      </c>
      <c r="B888" s="197" t="s">
        <v>422</v>
      </c>
      <c r="C888" s="208">
        <v>42</v>
      </c>
      <c r="D888" s="209" t="s">
        <v>518</v>
      </c>
      <c r="E888" s="212">
        <v>4211</v>
      </c>
      <c r="F888" s="213" t="s">
        <v>519</v>
      </c>
      <c r="G888" s="231"/>
      <c r="H888" s="89"/>
      <c r="I888" s="90" t="s">
        <v>529</v>
      </c>
      <c r="J888" s="90"/>
      <c r="K888" s="90" t="s">
        <v>64</v>
      </c>
      <c r="L888" s="90" t="s">
        <v>76</v>
      </c>
      <c r="M888" s="91"/>
      <c r="N888" s="312">
        <v>1</v>
      </c>
      <c r="O888" s="313">
        <f t="shared" si="122"/>
        <v>6.6666666666666666E-2</v>
      </c>
      <c r="P888" s="104">
        <v>1</v>
      </c>
      <c r="Q888" s="92"/>
      <c r="R888" s="92"/>
      <c r="S888" s="92"/>
      <c r="T888" s="92"/>
      <c r="U888" s="92"/>
      <c r="V888" s="92"/>
      <c r="W888" s="92"/>
      <c r="X888" s="109">
        <f t="shared" si="116"/>
        <v>100</v>
      </c>
      <c r="Y888" s="83"/>
      <c r="Z888" s="110">
        <f t="shared" si="117"/>
        <v>6.666666666666667</v>
      </c>
      <c r="AA888" s="111"/>
      <c r="AB888" s="92"/>
      <c r="AC888" s="92"/>
      <c r="AD888" s="92"/>
      <c r="AE888" s="92"/>
      <c r="AF888" s="92"/>
      <c r="AG888" s="92"/>
      <c r="AH888" s="92"/>
      <c r="AI888" s="109">
        <f t="shared" si="118"/>
        <v>0</v>
      </c>
      <c r="AJ888" s="83"/>
      <c r="AK888" s="110">
        <f t="shared" si="119"/>
        <v>0</v>
      </c>
      <c r="AL888" s="111"/>
      <c r="AM888" s="92"/>
      <c r="AN888" s="92"/>
      <c r="AO888" s="92"/>
      <c r="AP888" s="92"/>
      <c r="AQ888" s="92"/>
      <c r="AR888" s="92">
        <v>1</v>
      </c>
      <c r="AS888" s="92"/>
      <c r="AT888" s="92"/>
      <c r="AU888" s="92"/>
      <c r="AV888" s="109">
        <f t="shared" si="120"/>
        <v>500</v>
      </c>
      <c r="AW888" s="75"/>
      <c r="AX888" s="110">
        <f t="shared" si="121"/>
        <v>33.333333333333336</v>
      </c>
      <c r="AY888" s="111"/>
      <c r="AZ888" s="93"/>
      <c r="BA888" s="94" t="s">
        <v>85</v>
      </c>
      <c r="BB888" s="71"/>
      <c r="BC888" s="95"/>
      <c r="BD888" s="41">
        <v>4</v>
      </c>
      <c r="BE888" s="52">
        <v>42</v>
      </c>
      <c r="BF888" s="103">
        <v>4211</v>
      </c>
      <c r="BG888" s="280" t="s">
        <v>52</v>
      </c>
    </row>
    <row r="889" spans="1:59" s="63" customFormat="1" ht="12.75" x14ac:dyDescent="0.2">
      <c r="A889" s="196">
        <v>4</v>
      </c>
      <c r="B889" s="197" t="s">
        <v>422</v>
      </c>
      <c r="C889" s="208">
        <v>42</v>
      </c>
      <c r="D889" s="209" t="s">
        <v>518</v>
      </c>
      <c r="E889" s="212">
        <v>4211</v>
      </c>
      <c r="F889" s="213" t="s">
        <v>519</v>
      </c>
      <c r="G889" s="231"/>
      <c r="H889" s="89"/>
      <c r="I889" s="90" t="s">
        <v>530</v>
      </c>
      <c r="J889" s="90"/>
      <c r="K889" s="90" t="s">
        <v>64</v>
      </c>
      <c r="L889" s="90" t="s">
        <v>528</v>
      </c>
      <c r="M889" s="91"/>
      <c r="N889" s="312">
        <v>1</v>
      </c>
      <c r="O889" s="313">
        <f t="shared" si="122"/>
        <v>6.6666666666666666E-2</v>
      </c>
      <c r="P889" s="104"/>
      <c r="Q889" s="92"/>
      <c r="R889" s="92"/>
      <c r="S889" s="92"/>
      <c r="T889" s="92"/>
      <c r="U889" s="92"/>
      <c r="V889" s="92"/>
      <c r="W889" s="92"/>
      <c r="X889" s="109">
        <f t="shared" si="116"/>
        <v>0</v>
      </c>
      <c r="Y889" s="83"/>
      <c r="Z889" s="110">
        <f t="shared" si="117"/>
        <v>0</v>
      </c>
      <c r="AA889" s="111"/>
      <c r="AB889" s="92"/>
      <c r="AC889" s="92"/>
      <c r="AD889" s="92"/>
      <c r="AE889" s="92"/>
      <c r="AF889" s="92"/>
      <c r="AG889" s="92"/>
      <c r="AH889" s="92"/>
      <c r="AI889" s="109">
        <f t="shared" si="118"/>
        <v>0</v>
      </c>
      <c r="AJ889" s="83"/>
      <c r="AK889" s="110">
        <f t="shared" si="119"/>
        <v>0</v>
      </c>
      <c r="AL889" s="111"/>
      <c r="AM889" s="92"/>
      <c r="AN889" s="92"/>
      <c r="AO889" s="92"/>
      <c r="AP889" s="92">
        <v>1</v>
      </c>
      <c r="AQ889" s="92"/>
      <c r="AR889" s="92"/>
      <c r="AS889" s="92"/>
      <c r="AT889" s="92"/>
      <c r="AU889" s="92"/>
      <c r="AV889" s="109">
        <f t="shared" si="120"/>
        <v>100</v>
      </c>
      <c r="AW889" s="75"/>
      <c r="AX889" s="110">
        <f t="shared" si="121"/>
        <v>6.666666666666667</v>
      </c>
      <c r="AY889" s="111"/>
      <c r="AZ889" s="93"/>
      <c r="BA889" s="94" t="s">
        <v>85</v>
      </c>
      <c r="BB889" s="71"/>
      <c r="BC889" s="95"/>
      <c r="BD889" s="41">
        <v>4</v>
      </c>
      <c r="BE889" s="52">
        <v>42</v>
      </c>
      <c r="BF889" s="103">
        <v>4211</v>
      </c>
      <c r="BG889" s="280" t="s">
        <v>52</v>
      </c>
    </row>
    <row r="890" spans="1:59" s="63" customFormat="1" ht="12.75" x14ac:dyDescent="0.2">
      <c r="A890" s="196">
        <v>4</v>
      </c>
      <c r="B890" s="197" t="s">
        <v>422</v>
      </c>
      <c r="C890" s="208">
        <v>42</v>
      </c>
      <c r="D890" s="209" t="s">
        <v>518</v>
      </c>
      <c r="E890" s="212">
        <v>4211</v>
      </c>
      <c r="F890" s="213" t="s">
        <v>519</v>
      </c>
      <c r="G890" s="231"/>
      <c r="H890" s="89"/>
      <c r="I890" s="90" t="s">
        <v>531</v>
      </c>
      <c r="J890" s="90"/>
      <c r="K890" s="90" t="s">
        <v>64</v>
      </c>
      <c r="L890" s="90" t="s">
        <v>528</v>
      </c>
      <c r="M890" s="91"/>
      <c r="N890" s="312">
        <v>1</v>
      </c>
      <c r="O890" s="313">
        <f t="shared" si="122"/>
        <v>6.6666666666666666E-2</v>
      </c>
      <c r="P890" s="104"/>
      <c r="Q890" s="92"/>
      <c r="R890" s="92"/>
      <c r="S890" s="92"/>
      <c r="T890" s="92"/>
      <c r="U890" s="92"/>
      <c r="V890" s="92"/>
      <c r="W890" s="92"/>
      <c r="X890" s="109">
        <f t="shared" si="116"/>
        <v>0</v>
      </c>
      <c r="Y890" s="83"/>
      <c r="Z890" s="110">
        <f t="shared" si="117"/>
        <v>0</v>
      </c>
      <c r="AA890" s="111"/>
      <c r="AB890" s="92"/>
      <c r="AC890" s="92"/>
      <c r="AD890" s="92"/>
      <c r="AE890" s="92"/>
      <c r="AF890" s="92"/>
      <c r="AG890" s="92"/>
      <c r="AH890" s="92"/>
      <c r="AI890" s="109">
        <f t="shared" si="118"/>
        <v>0</v>
      </c>
      <c r="AJ890" s="83"/>
      <c r="AK890" s="110">
        <f t="shared" si="119"/>
        <v>0</v>
      </c>
      <c r="AL890" s="111"/>
      <c r="AM890" s="92"/>
      <c r="AN890" s="92"/>
      <c r="AO890" s="92"/>
      <c r="AP890" s="92">
        <v>1</v>
      </c>
      <c r="AQ890" s="92"/>
      <c r="AR890" s="92"/>
      <c r="AS890" s="92"/>
      <c r="AT890" s="92"/>
      <c r="AU890" s="92"/>
      <c r="AV890" s="109">
        <f t="shared" si="120"/>
        <v>100</v>
      </c>
      <c r="AW890" s="75"/>
      <c r="AX890" s="110">
        <f t="shared" si="121"/>
        <v>6.666666666666667</v>
      </c>
      <c r="AY890" s="111"/>
      <c r="AZ890" s="93"/>
      <c r="BA890" s="94" t="s">
        <v>85</v>
      </c>
      <c r="BB890" s="71"/>
      <c r="BC890" s="95"/>
      <c r="BD890" s="41">
        <v>4</v>
      </c>
      <c r="BE890" s="52">
        <v>42</v>
      </c>
      <c r="BF890" s="103">
        <v>4211</v>
      </c>
      <c r="BG890" s="280" t="s">
        <v>52</v>
      </c>
    </row>
    <row r="891" spans="1:59" s="63" customFormat="1" ht="12.75" x14ac:dyDescent="0.2">
      <c r="A891" s="196">
        <v>4</v>
      </c>
      <c r="B891" s="197" t="s">
        <v>422</v>
      </c>
      <c r="C891" s="208">
        <v>42</v>
      </c>
      <c r="D891" s="209" t="s">
        <v>518</v>
      </c>
      <c r="E891" s="212">
        <v>4211</v>
      </c>
      <c r="F891" s="213" t="s">
        <v>519</v>
      </c>
      <c r="G891" s="231"/>
      <c r="H891" s="89"/>
      <c r="I891" s="90" t="s">
        <v>532</v>
      </c>
      <c r="J891" s="90"/>
      <c r="K891" s="90" t="s">
        <v>64</v>
      </c>
      <c r="L891" s="90" t="s">
        <v>533</v>
      </c>
      <c r="M891" s="91"/>
      <c r="N891" s="312">
        <v>1</v>
      </c>
      <c r="O891" s="313">
        <f t="shared" si="122"/>
        <v>6.6666666666666666E-2</v>
      </c>
      <c r="P891" s="104"/>
      <c r="Q891" s="92"/>
      <c r="R891" s="92"/>
      <c r="S891" s="92"/>
      <c r="T891" s="92"/>
      <c r="U891" s="92"/>
      <c r="V891" s="92"/>
      <c r="W891" s="92"/>
      <c r="X891" s="109">
        <f t="shared" si="116"/>
        <v>0</v>
      </c>
      <c r="Y891" s="83"/>
      <c r="Z891" s="110">
        <f t="shared" si="117"/>
        <v>0</v>
      </c>
      <c r="AA891" s="111"/>
      <c r="AB891" s="92"/>
      <c r="AC891" s="92"/>
      <c r="AD891" s="92"/>
      <c r="AE891" s="92"/>
      <c r="AF891" s="92"/>
      <c r="AG891" s="92"/>
      <c r="AH891" s="92"/>
      <c r="AI891" s="109">
        <f t="shared" si="118"/>
        <v>0</v>
      </c>
      <c r="AJ891" s="83"/>
      <c r="AK891" s="110">
        <f t="shared" si="119"/>
        <v>0</v>
      </c>
      <c r="AL891" s="111"/>
      <c r="AM891" s="92"/>
      <c r="AN891" s="92">
        <v>1</v>
      </c>
      <c r="AO891" s="92"/>
      <c r="AP891" s="92"/>
      <c r="AQ891" s="92"/>
      <c r="AR891" s="92"/>
      <c r="AS891" s="92"/>
      <c r="AT891" s="92"/>
      <c r="AU891" s="92"/>
      <c r="AV891" s="109">
        <f t="shared" si="120"/>
        <v>25</v>
      </c>
      <c r="AW891" s="75"/>
      <c r="AX891" s="110">
        <f t="shared" si="121"/>
        <v>1.6666666666666667</v>
      </c>
      <c r="AY891" s="111"/>
      <c r="AZ891" s="93"/>
      <c r="BA891" s="94" t="s">
        <v>131</v>
      </c>
      <c r="BB891" s="71"/>
      <c r="BC891" s="95"/>
      <c r="BD891" s="41">
        <v>4</v>
      </c>
      <c r="BE891" s="52">
        <v>42</v>
      </c>
      <c r="BF891" s="103">
        <v>4211</v>
      </c>
      <c r="BG891" s="280" t="s">
        <v>52</v>
      </c>
    </row>
    <row r="892" spans="1:59" s="63" customFormat="1" ht="12.75" x14ac:dyDescent="0.2">
      <c r="A892" s="196">
        <v>4</v>
      </c>
      <c r="B892" s="197" t="s">
        <v>422</v>
      </c>
      <c r="C892" s="208">
        <v>42</v>
      </c>
      <c r="D892" s="209" t="s">
        <v>518</v>
      </c>
      <c r="E892" s="212">
        <v>4211</v>
      </c>
      <c r="F892" s="213" t="s">
        <v>519</v>
      </c>
      <c r="G892" s="231"/>
      <c r="H892" s="89"/>
      <c r="I892" s="90" t="s">
        <v>287</v>
      </c>
      <c r="J892" s="90"/>
      <c r="K892" s="90" t="s">
        <v>64</v>
      </c>
      <c r="L892" s="90" t="s">
        <v>119</v>
      </c>
      <c r="M892" s="91"/>
      <c r="N892" s="312">
        <v>1</v>
      </c>
      <c r="O892" s="313">
        <f t="shared" si="122"/>
        <v>6.6666666666666666E-2</v>
      </c>
      <c r="P892" s="104"/>
      <c r="Q892" s="92"/>
      <c r="R892" s="92"/>
      <c r="S892" s="92"/>
      <c r="T892" s="92"/>
      <c r="U892" s="92"/>
      <c r="V892" s="92"/>
      <c r="W892" s="92"/>
      <c r="X892" s="109">
        <f t="shared" si="116"/>
        <v>0</v>
      </c>
      <c r="Y892" s="83"/>
      <c r="Z892" s="110">
        <f t="shared" si="117"/>
        <v>0</v>
      </c>
      <c r="AA892" s="111"/>
      <c r="AB892" s="92"/>
      <c r="AC892" s="92"/>
      <c r="AD892" s="92"/>
      <c r="AE892" s="92"/>
      <c r="AF892" s="92"/>
      <c r="AG892" s="92"/>
      <c r="AH892" s="92"/>
      <c r="AI892" s="109">
        <f t="shared" si="118"/>
        <v>0</v>
      </c>
      <c r="AJ892" s="83"/>
      <c r="AK892" s="110">
        <f t="shared" si="119"/>
        <v>0</v>
      </c>
      <c r="AL892" s="111"/>
      <c r="AM892" s="92"/>
      <c r="AN892" s="92"/>
      <c r="AO892" s="92"/>
      <c r="AP892" s="92"/>
      <c r="AQ892" s="92"/>
      <c r="AR892" s="92"/>
      <c r="AS892" s="92">
        <v>1</v>
      </c>
      <c r="AT892" s="92"/>
      <c r="AU892" s="92"/>
      <c r="AV892" s="109">
        <f t="shared" si="120"/>
        <v>1000</v>
      </c>
      <c r="AW892" s="75"/>
      <c r="AX892" s="110">
        <f t="shared" si="121"/>
        <v>66.666666666666671</v>
      </c>
      <c r="AY892" s="111"/>
      <c r="AZ892" s="93"/>
      <c r="BA892" s="94" t="s">
        <v>131</v>
      </c>
      <c r="BB892" s="71"/>
      <c r="BC892" s="95"/>
      <c r="BD892" s="41">
        <v>4</v>
      </c>
      <c r="BE892" s="52">
        <v>42</v>
      </c>
      <c r="BF892" s="103">
        <v>4211</v>
      </c>
      <c r="BG892" s="280" t="s">
        <v>52</v>
      </c>
    </row>
    <row r="893" spans="1:59" s="63" customFormat="1" ht="12.75" x14ac:dyDescent="0.2">
      <c r="A893" s="196">
        <v>4</v>
      </c>
      <c r="B893" s="197" t="s">
        <v>422</v>
      </c>
      <c r="C893" s="208">
        <v>42</v>
      </c>
      <c r="D893" s="209" t="s">
        <v>518</v>
      </c>
      <c r="E893" s="212">
        <v>4211</v>
      </c>
      <c r="F893" s="213" t="s">
        <v>519</v>
      </c>
      <c r="G893" s="231"/>
      <c r="H893" s="89"/>
      <c r="I893" s="90" t="s">
        <v>534</v>
      </c>
      <c r="J893" s="90"/>
      <c r="K893" s="90" t="s">
        <v>73</v>
      </c>
      <c r="L893" s="90" t="s">
        <v>69</v>
      </c>
      <c r="M893" s="91"/>
      <c r="N893" s="312">
        <v>1</v>
      </c>
      <c r="O893" s="313">
        <f t="shared" si="122"/>
        <v>6.6666666666666666E-2</v>
      </c>
      <c r="P893" s="104"/>
      <c r="Q893" s="92"/>
      <c r="R893" s="92"/>
      <c r="S893" s="92"/>
      <c r="T893" s="92"/>
      <c r="U893" s="92"/>
      <c r="V893" s="92"/>
      <c r="W893" s="92">
        <v>1</v>
      </c>
      <c r="X893" s="109">
        <f t="shared" si="116"/>
        <v>25000</v>
      </c>
      <c r="Y893" s="83"/>
      <c r="Z893" s="110">
        <f t="shared" si="117"/>
        <v>1666.6666666666667</v>
      </c>
      <c r="AA893" s="111"/>
      <c r="AB893" s="92"/>
      <c r="AC893" s="92"/>
      <c r="AD893" s="92"/>
      <c r="AE893" s="92"/>
      <c r="AF893" s="92"/>
      <c r="AG893" s="92"/>
      <c r="AH893" s="92"/>
      <c r="AI893" s="109">
        <f t="shared" si="118"/>
        <v>0</v>
      </c>
      <c r="AJ893" s="83"/>
      <c r="AK893" s="110">
        <f t="shared" si="119"/>
        <v>0</v>
      </c>
      <c r="AL893" s="111"/>
      <c r="AM893" s="92"/>
      <c r="AN893" s="92"/>
      <c r="AO893" s="92"/>
      <c r="AP893" s="92">
        <v>1</v>
      </c>
      <c r="AQ893" s="92"/>
      <c r="AR893" s="92"/>
      <c r="AS893" s="92"/>
      <c r="AT893" s="92"/>
      <c r="AU893" s="92"/>
      <c r="AV893" s="109">
        <f t="shared" si="120"/>
        <v>100</v>
      </c>
      <c r="AW893" s="75"/>
      <c r="AX893" s="110">
        <f t="shared" si="121"/>
        <v>6.666666666666667</v>
      </c>
      <c r="AY893" s="111"/>
      <c r="AZ893" s="93"/>
      <c r="BA893" s="94"/>
      <c r="BB893" s="71"/>
      <c r="BC893" s="95"/>
      <c r="BD893" s="41">
        <v>4</v>
      </c>
      <c r="BE893" s="52">
        <v>42</v>
      </c>
      <c r="BF893" s="103">
        <v>4211</v>
      </c>
      <c r="BG893" s="280" t="s">
        <v>52</v>
      </c>
    </row>
    <row r="894" spans="1:59" s="63" customFormat="1" ht="12.75" x14ac:dyDescent="0.2">
      <c r="A894" s="196">
        <v>4</v>
      </c>
      <c r="B894" s="197" t="s">
        <v>422</v>
      </c>
      <c r="C894" s="208">
        <v>42</v>
      </c>
      <c r="D894" s="209" t="s">
        <v>518</v>
      </c>
      <c r="E894" s="212">
        <v>4211</v>
      </c>
      <c r="F894" s="213" t="s">
        <v>519</v>
      </c>
      <c r="G894" s="231"/>
      <c r="H894" s="89"/>
      <c r="I894" s="219"/>
      <c r="J894" s="90"/>
      <c r="K894" s="90"/>
      <c r="L894" s="90"/>
      <c r="M894" s="91"/>
      <c r="N894" s="247"/>
      <c r="O894" s="306"/>
      <c r="P894" s="104"/>
      <c r="Q894" s="92"/>
      <c r="R894" s="92"/>
      <c r="S894" s="92"/>
      <c r="T894" s="92"/>
      <c r="U894" s="92"/>
      <c r="V894" s="92"/>
      <c r="W894" s="92"/>
      <c r="X894" s="75"/>
      <c r="Y894" s="83"/>
      <c r="Z894" s="83"/>
      <c r="AA894" s="83"/>
      <c r="AB894" s="92"/>
      <c r="AC894" s="92"/>
      <c r="AD894" s="92"/>
      <c r="AE894" s="92"/>
      <c r="AF894" s="92"/>
      <c r="AG894" s="92"/>
      <c r="AH894" s="92"/>
      <c r="AI894" s="75"/>
      <c r="AJ894" s="83"/>
      <c r="AK894" s="83"/>
      <c r="AL894" s="83"/>
      <c r="AM894" s="92"/>
      <c r="AN894" s="92"/>
      <c r="AO894" s="92"/>
      <c r="AP894" s="92"/>
      <c r="AQ894" s="92"/>
      <c r="AR894" s="92"/>
      <c r="AS894" s="92"/>
      <c r="AT894" s="92"/>
      <c r="AU894" s="92"/>
      <c r="AV894" s="75"/>
      <c r="AW894" s="75"/>
      <c r="AX894" s="83"/>
      <c r="AY894" s="83"/>
      <c r="AZ894" s="93"/>
      <c r="BA894" s="94"/>
      <c r="BB894" s="71"/>
      <c r="BC894" s="95"/>
      <c r="BD894" s="41">
        <v>4</v>
      </c>
      <c r="BE894" s="52">
        <v>42</v>
      </c>
      <c r="BF894" s="103">
        <v>4211</v>
      </c>
      <c r="BG894" s="280" t="s">
        <v>52</v>
      </c>
    </row>
    <row r="895" spans="1:59" s="63" customFormat="1" ht="12.75" x14ac:dyDescent="0.2">
      <c r="A895" s="196">
        <v>4</v>
      </c>
      <c r="B895" s="197" t="s">
        <v>422</v>
      </c>
      <c r="C895" s="208">
        <v>42</v>
      </c>
      <c r="D895" s="209" t="s">
        <v>518</v>
      </c>
      <c r="E895" s="212">
        <v>4211</v>
      </c>
      <c r="F895" s="213" t="s">
        <v>519</v>
      </c>
      <c r="G895" s="231"/>
      <c r="H895" s="65"/>
      <c r="I895" s="222"/>
      <c r="J895" s="66"/>
      <c r="K895" s="66"/>
      <c r="L895" s="66"/>
      <c r="M895" s="64"/>
      <c r="N895" s="304"/>
      <c r="O895" s="305"/>
      <c r="P895" s="127"/>
      <c r="Q895" s="67"/>
      <c r="R895" s="67"/>
      <c r="S895" s="67"/>
      <c r="T895" s="67"/>
      <c r="U895" s="67"/>
      <c r="V895" s="67"/>
      <c r="W895" s="67"/>
      <c r="X895" s="67"/>
      <c r="Y895" s="68"/>
      <c r="Z895" s="68"/>
      <c r="AA895" s="68"/>
      <c r="AB895" s="67"/>
      <c r="AC895" s="67"/>
      <c r="AD895" s="67"/>
      <c r="AE895" s="67"/>
      <c r="AF895" s="67"/>
      <c r="AG895" s="67"/>
      <c r="AH895" s="67"/>
      <c r="AI895" s="67"/>
      <c r="AJ895" s="68"/>
      <c r="AK895" s="68"/>
      <c r="AL895" s="68"/>
      <c r="AM895" s="67"/>
      <c r="AN895" s="67"/>
      <c r="AO895" s="67"/>
      <c r="AP895" s="67"/>
      <c r="AQ895" s="67"/>
      <c r="AR895" s="67"/>
      <c r="AS895" s="67"/>
      <c r="AT895" s="67"/>
      <c r="AU895" s="67"/>
      <c r="AV895" s="67"/>
      <c r="AW895" s="67"/>
      <c r="AX895" s="68"/>
      <c r="AY895" s="68"/>
      <c r="AZ895" s="69"/>
      <c r="BA895" s="70"/>
      <c r="BB895" s="71"/>
      <c r="BC895" s="95"/>
      <c r="BD895" s="41">
        <v>4</v>
      </c>
      <c r="BE895" s="52">
        <v>42</v>
      </c>
      <c r="BF895" s="103">
        <v>4211</v>
      </c>
      <c r="BG895" s="275"/>
    </row>
    <row r="896" spans="1:59" s="63" customFormat="1" ht="12.75" x14ac:dyDescent="0.2">
      <c r="A896" s="196">
        <v>4</v>
      </c>
      <c r="B896" s="197" t="s">
        <v>422</v>
      </c>
      <c r="C896" s="208">
        <v>42</v>
      </c>
      <c r="D896" s="209" t="s">
        <v>518</v>
      </c>
      <c r="E896" s="212">
        <v>4211</v>
      </c>
      <c r="F896" s="213" t="s">
        <v>519</v>
      </c>
      <c r="G896" s="232"/>
      <c r="H896" s="97"/>
      <c r="I896" s="224"/>
      <c r="J896" s="98"/>
      <c r="K896" s="98"/>
      <c r="L896" s="98"/>
      <c r="M896" s="96"/>
      <c r="N896" s="307"/>
      <c r="O896" s="246"/>
      <c r="P896" s="124"/>
      <c r="Q896" s="99"/>
      <c r="R896" s="99"/>
      <c r="S896" s="99"/>
      <c r="T896" s="99"/>
      <c r="U896" s="99"/>
      <c r="V896" s="99"/>
      <c r="W896" s="99"/>
      <c r="X896" s="99"/>
      <c r="Y896" s="100"/>
      <c r="Z896" s="100"/>
      <c r="AA896" s="100"/>
      <c r="AB896" s="99"/>
      <c r="AC896" s="99"/>
      <c r="AD896" s="99"/>
      <c r="AE896" s="99"/>
      <c r="AF896" s="99"/>
      <c r="AG896" s="99"/>
      <c r="AH896" s="99"/>
      <c r="AI896" s="99"/>
      <c r="AJ896" s="100"/>
      <c r="AK896" s="100"/>
      <c r="AL896" s="100"/>
      <c r="AM896" s="99"/>
      <c r="AN896" s="99"/>
      <c r="AO896" s="99"/>
      <c r="AP896" s="99"/>
      <c r="AQ896" s="99"/>
      <c r="AR896" s="99"/>
      <c r="AS896" s="99"/>
      <c r="AT896" s="99"/>
      <c r="AU896" s="99"/>
      <c r="AV896" s="99"/>
      <c r="AW896" s="99"/>
      <c r="AX896" s="100"/>
      <c r="AY896" s="100"/>
      <c r="AZ896" s="101"/>
      <c r="BA896" s="102"/>
      <c r="BB896" s="95"/>
      <c r="BC896" s="95"/>
      <c r="BD896" s="41">
        <v>4</v>
      </c>
      <c r="BE896" s="52">
        <v>42</v>
      </c>
      <c r="BF896" s="103">
        <v>4211</v>
      </c>
      <c r="BG896" s="277"/>
    </row>
    <row r="897" spans="1:59" s="63" customFormat="1" ht="12.75" x14ac:dyDescent="0.2">
      <c r="A897" s="196">
        <v>4</v>
      </c>
      <c r="B897" s="197" t="s">
        <v>422</v>
      </c>
      <c r="C897" s="208">
        <v>42</v>
      </c>
      <c r="D897" s="209" t="s">
        <v>518</v>
      </c>
      <c r="E897" s="210">
        <v>4212</v>
      </c>
      <c r="F897" s="211" t="s">
        <v>535</v>
      </c>
      <c r="G897" s="230"/>
      <c r="H897" s="56"/>
      <c r="I897" s="221"/>
      <c r="J897" s="57"/>
      <c r="K897" s="57"/>
      <c r="L897" s="57"/>
      <c r="M897" s="55"/>
      <c r="N897" s="303"/>
      <c r="O897" s="245"/>
      <c r="P897" s="122"/>
      <c r="Q897" s="122"/>
      <c r="R897" s="122"/>
      <c r="S897" s="122"/>
      <c r="T897" s="122"/>
      <c r="U897" s="122"/>
      <c r="V897" s="122"/>
      <c r="W897" s="122"/>
      <c r="X897" s="122"/>
      <c r="Y897" s="59"/>
      <c r="Z897" s="123"/>
      <c r="AA897" s="123"/>
      <c r="AB897" s="122"/>
      <c r="AC897" s="122"/>
      <c r="AD897" s="122"/>
      <c r="AE897" s="122"/>
      <c r="AF897" s="122"/>
      <c r="AG897" s="122"/>
      <c r="AH897" s="122"/>
      <c r="AI897" s="122"/>
      <c r="AJ897" s="59"/>
      <c r="AK897" s="123"/>
      <c r="AL897" s="123"/>
      <c r="AM897" s="122"/>
      <c r="AN897" s="122"/>
      <c r="AO897" s="122"/>
      <c r="AP897" s="122"/>
      <c r="AQ897" s="122"/>
      <c r="AR897" s="122"/>
      <c r="AS897" s="122"/>
      <c r="AT897" s="122"/>
      <c r="AU897" s="122"/>
      <c r="AV897" s="122"/>
      <c r="AW897" s="58"/>
      <c r="AX897" s="123"/>
      <c r="AY897" s="59"/>
      <c r="AZ897" s="60"/>
      <c r="BA897" s="61"/>
      <c r="BB897" s="54"/>
      <c r="BC897" s="54"/>
      <c r="BD897" s="41">
        <v>4</v>
      </c>
      <c r="BE897" s="52">
        <v>42</v>
      </c>
      <c r="BF897" s="62">
        <v>4212</v>
      </c>
      <c r="BG897" s="274"/>
    </row>
    <row r="898" spans="1:59" s="63" customFormat="1" ht="12.75" x14ac:dyDescent="0.2">
      <c r="A898" s="196">
        <v>4</v>
      </c>
      <c r="B898" s="197" t="s">
        <v>422</v>
      </c>
      <c r="C898" s="208">
        <v>42</v>
      </c>
      <c r="D898" s="209" t="s">
        <v>518</v>
      </c>
      <c r="E898" s="210">
        <v>4212</v>
      </c>
      <c r="F898" s="211" t="s">
        <v>535</v>
      </c>
      <c r="G898" s="230"/>
      <c r="H898" s="56"/>
      <c r="I898" s="221"/>
      <c r="J898" s="57"/>
      <c r="K898" s="57"/>
      <c r="L898" s="57"/>
      <c r="M898" s="55"/>
      <c r="N898" s="303"/>
      <c r="O898" s="245"/>
      <c r="P898" s="122"/>
      <c r="Q898" s="58"/>
      <c r="R898" s="58"/>
      <c r="S898" s="58"/>
      <c r="T898" s="58"/>
      <c r="U898" s="58"/>
      <c r="V898" s="58"/>
      <c r="W898" s="58"/>
      <c r="X898" s="58"/>
      <c r="Y898" s="59"/>
      <c r="Z898" s="59"/>
      <c r="AA898" s="59"/>
      <c r="AB898" s="58"/>
      <c r="AC898" s="58"/>
      <c r="AD898" s="58"/>
      <c r="AE898" s="58"/>
      <c r="AF898" s="58"/>
      <c r="AG898" s="58"/>
      <c r="AH898" s="58"/>
      <c r="AI898" s="58"/>
      <c r="AJ898" s="59"/>
      <c r="AK898" s="59"/>
      <c r="AL898" s="59"/>
      <c r="AM898" s="58"/>
      <c r="AN898" s="58"/>
      <c r="AO898" s="58"/>
      <c r="AP898" s="58"/>
      <c r="AQ898" s="58"/>
      <c r="AR898" s="58"/>
      <c r="AS898" s="58"/>
      <c r="AT898" s="58"/>
      <c r="AU898" s="58"/>
      <c r="AV898" s="58"/>
      <c r="AW898" s="58"/>
      <c r="AX898" s="59"/>
      <c r="AY898" s="59"/>
      <c r="AZ898" s="60"/>
      <c r="BA898" s="61"/>
      <c r="BB898" s="54"/>
      <c r="BC898" s="54"/>
      <c r="BD898" s="41">
        <v>4</v>
      </c>
      <c r="BE898" s="52">
        <v>42</v>
      </c>
      <c r="BF898" s="62">
        <v>4212</v>
      </c>
      <c r="BG898" s="274"/>
    </row>
    <row r="899" spans="1:59" s="63" customFormat="1" ht="12.75" x14ac:dyDescent="0.2">
      <c r="A899" s="196">
        <v>4</v>
      </c>
      <c r="B899" s="197" t="s">
        <v>422</v>
      </c>
      <c r="C899" s="208">
        <v>42</v>
      </c>
      <c r="D899" s="209" t="s">
        <v>518</v>
      </c>
      <c r="E899" s="210">
        <v>4212</v>
      </c>
      <c r="F899" s="211" t="s">
        <v>535</v>
      </c>
      <c r="G899" s="231"/>
      <c r="H899" s="65"/>
      <c r="I899" s="222"/>
      <c r="J899" s="66"/>
      <c r="K899" s="66"/>
      <c r="L899" s="66"/>
      <c r="M899" s="64"/>
      <c r="N899" s="308"/>
      <c r="O899" s="309"/>
      <c r="P899" s="127"/>
      <c r="Q899" s="67"/>
      <c r="R899" s="67"/>
      <c r="S899" s="67"/>
      <c r="T899" s="67"/>
      <c r="U899" s="67"/>
      <c r="V899" s="67"/>
      <c r="W899" s="67"/>
      <c r="X899" s="67"/>
      <c r="Y899" s="68"/>
      <c r="Z899" s="68"/>
      <c r="AA899" s="68"/>
      <c r="AB899" s="67"/>
      <c r="AC899" s="67"/>
      <c r="AD899" s="67"/>
      <c r="AE899" s="67"/>
      <c r="AF899" s="67"/>
      <c r="AG899" s="67"/>
      <c r="AH899" s="67"/>
      <c r="AI899" s="67"/>
      <c r="AJ899" s="68"/>
      <c r="AK899" s="68"/>
      <c r="AL899" s="68"/>
      <c r="AM899" s="67"/>
      <c r="AN899" s="67"/>
      <c r="AO899" s="67"/>
      <c r="AP899" s="67"/>
      <c r="AQ899" s="67"/>
      <c r="AR899" s="67"/>
      <c r="AS899" s="67"/>
      <c r="AT899" s="67"/>
      <c r="AU899" s="67"/>
      <c r="AV899" s="67"/>
      <c r="AW899" s="67"/>
      <c r="AX899" s="68"/>
      <c r="AY899" s="68"/>
      <c r="AZ899" s="69"/>
      <c r="BA899" s="70"/>
      <c r="BB899" s="71"/>
      <c r="BC899" s="54"/>
      <c r="BD899" s="41">
        <v>4</v>
      </c>
      <c r="BE899" s="52">
        <v>42</v>
      </c>
      <c r="BF899" s="62">
        <v>4212</v>
      </c>
      <c r="BG899" s="275"/>
    </row>
    <row r="900" spans="1:59" s="63" customFormat="1" ht="12.75" x14ac:dyDescent="0.2">
      <c r="A900" s="196">
        <v>4</v>
      </c>
      <c r="B900" s="197" t="s">
        <v>422</v>
      </c>
      <c r="C900" s="208">
        <v>42</v>
      </c>
      <c r="D900" s="209" t="s">
        <v>518</v>
      </c>
      <c r="E900" s="210">
        <v>4212</v>
      </c>
      <c r="F900" s="211" t="s">
        <v>535</v>
      </c>
      <c r="G900" s="231"/>
      <c r="H900" s="72" t="s">
        <v>47</v>
      </c>
      <c r="I900" s="223"/>
      <c r="J900" s="73"/>
      <c r="K900" s="73"/>
      <c r="L900" s="73"/>
      <c r="M900" s="74"/>
      <c r="N900" s="247"/>
      <c r="O900" s="306"/>
      <c r="P900" s="105"/>
      <c r="Q900" s="75"/>
      <c r="R900" s="75"/>
      <c r="S900" s="75"/>
      <c r="T900" s="75"/>
      <c r="U900" s="75"/>
      <c r="V900" s="75"/>
      <c r="W900" s="75"/>
      <c r="X900" s="75"/>
      <c r="Y900" s="76">
        <f>IF(ISNUMBER(VLOOKUP(Y902,P$7:W$7,MATCH(Y902,P$7:W$7))),VLOOKUP(Y902,P$7:W$7,MATCH(Y902,P$7:W$7)),IF(N904=0,"No Data",IF(Y902&gt;0,"&lt;100",0)))</f>
        <v>0</v>
      </c>
      <c r="Z900" s="77">
        <f>IF(ISNUMBER(VLOOKUP(Z904,P$7:W$7,MATCH(Z904,P$7:W$7))),VLOOKUP(Z904,P$7:W$7,MATCH(Z904,P$7:W$7)),IF(N904=0,"No Data",IF(Z904&gt;0,"&lt;100",0)))</f>
        <v>0</v>
      </c>
      <c r="AA900" s="106">
        <f>IF(ISNUMBER(Z900),Z900,0)</f>
        <v>0</v>
      </c>
      <c r="AB900" s="75"/>
      <c r="AC900" s="75"/>
      <c r="AD900" s="75"/>
      <c r="AE900" s="75"/>
      <c r="AF900" s="75"/>
      <c r="AG900" s="75"/>
      <c r="AH900" s="75"/>
      <c r="AI900" s="75"/>
      <c r="AJ900" s="76">
        <f>IF(ISNUMBER(VLOOKUP(AJ902,AB$7:AH$7,MATCH(AJ902,AB$7:AH$7))),VLOOKUP(AJ902,AB$7:AH$7,MATCH(AJ902,AB$7:AH$7)),IF(N904=0,"No Data",IF(AJ902&gt;0,"&lt;50",0)))</f>
        <v>0</v>
      </c>
      <c r="AK900" s="77">
        <f>IF(ISNUMBER(VLOOKUP(AK904,AB$7:AH$7,MATCH(AK904,AB$7:AH$7))),VLOOKUP(AK904,AB$7:AH$7,MATCH(AK904,AB$7:AH$7)),IF(N904=0,"No Data",IF(AK904&gt;0,"&lt;50",0)))</f>
        <v>0</v>
      </c>
      <c r="AL900" s="106">
        <f>IF(ISNUMBER(AK900),AK900,0)</f>
        <v>0</v>
      </c>
      <c r="AM900" s="75"/>
      <c r="AN900" s="75"/>
      <c r="AO900" s="75"/>
      <c r="AP900" s="75"/>
      <c r="AQ900" s="75"/>
      <c r="AR900" s="75"/>
      <c r="AS900" s="75"/>
      <c r="AT900" s="75"/>
      <c r="AU900" s="75"/>
      <c r="AV900" s="75"/>
      <c r="AW900" s="76">
        <f>IF(ISNUMBER(VLOOKUP(AW902,AM$7:AU$7,MATCH(AW902,AM$7:AU$7))),VLOOKUP(AW902,AM$7:AU$7,MATCH(AW902,AM$7:AU$7)),IF(N904=0,"No Data",IF(AW902&gt;0,"&lt;10",0)))</f>
        <v>25</v>
      </c>
      <c r="AX900" s="77">
        <f>IF(ISNUMBER(VLOOKUP(AX904,AM$7:AU$7,MATCH(AX904,AM$7:AU$7))),VLOOKUP(AX904,AM$7:AU$7,MATCH(AX904,AM$7:AU$7)),IF(N904=0,"No Data",IF(AX904&gt;0,"&lt;10",0)))</f>
        <v>25</v>
      </c>
      <c r="AY900" s="106">
        <f>IF(ISNUMBER(AX900),AX900,0)</f>
        <v>25</v>
      </c>
      <c r="AZ900" s="79"/>
      <c r="BA900" s="80"/>
      <c r="BB900" s="71"/>
      <c r="BC900" s="54"/>
      <c r="BD900" s="41">
        <v>4</v>
      </c>
      <c r="BE900" s="52">
        <v>42</v>
      </c>
      <c r="BF900" s="62">
        <v>4212</v>
      </c>
      <c r="BG900" s="276" t="s">
        <v>47</v>
      </c>
    </row>
    <row r="901" spans="1:59" s="63" customFormat="1" ht="12.75" x14ac:dyDescent="0.2">
      <c r="A901" s="196">
        <v>4</v>
      </c>
      <c r="B901" s="197" t="s">
        <v>422</v>
      </c>
      <c r="C901" s="208">
        <v>42</v>
      </c>
      <c r="D901" s="209" t="s">
        <v>518</v>
      </c>
      <c r="E901" s="210">
        <v>4212</v>
      </c>
      <c r="F901" s="211" t="s">
        <v>535</v>
      </c>
      <c r="G901" s="231"/>
      <c r="H901" s="81" t="s">
        <v>48</v>
      </c>
      <c r="I901" s="223"/>
      <c r="J901" s="73"/>
      <c r="K901" s="73"/>
      <c r="L901" s="73"/>
      <c r="M901" s="74"/>
      <c r="N901" s="247"/>
      <c r="O901" s="306"/>
      <c r="P901" s="105"/>
      <c r="Q901" s="75"/>
      <c r="R901" s="75"/>
      <c r="S901" s="75"/>
      <c r="T901" s="75"/>
      <c r="U901" s="75"/>
      <c r="V901" s="75"/>
      <c r="W901" s="75"/>
      <c r="X901" s="75"/>
      <c r="Y901" s="82">
        <f>MIN(X905:X906)</f>
        <v>0</v>
      </c>
      <c r="Z901" s="83"/>
      <c r="AA901" s="83"/>
      <c r="AB901" s="75"/>
      <c r="AC901" s="75"/>
      <c r="AD901" s="75"/>
      <c r="AE901" s="75"/>
      <c r="AF901" s="75"/>
      <c r="AG901" s="75"/>
      <c r="AH901" s="75"/>
      <c r="AI901" s="75"/>
      <c r="AJ901" s="82">
        <f>MIN(AI905:AI906)</f>
        <v>0</v>
      </c>
      <c r="AK901" s="83"/>
      <c r="AL901" s="83"/>
      <c r="AM901" s="75"/>
      <c r="AN901" s="75"/>
      <c r="AO901" s="75"/>
      <c r="AP901" s="75"/>
      <c r="AQ901" s="75"/>
      <c r="AR901" s="75"/>
      <c r="AS901" s="75"/>
      <c r="AT901" s="75"/>
      <c r="AU901" s="75"/>
      <c r="AV901" s="75"/>
      <c r="AW901" s="82">
        <f>MIN(AV905:AV906)</f>
        <v>25</v>
      </c>
      <c r="AX901" s="83"/>
      <c r="AY901" s="83"/>
      <c r="AZ901" s="79"/>
      <c r="BA901" s="80"/>
      <c r="BB901" s="71"/>
      <c r="BC901" s="54"/>
      <c r="BD901" s="41">
        <v>4</v>
      </c>
      <c r="BE901" s="52">
        <v>42</v>
      </c>
      <c r="BF901" s="62">
        <v>4212</v>
      </c>
      <c r="BG901" s="278" t="s">
        <v>48</v>
      </c>
    </row>
    <row r="902" spans="1:59" s="63" customFormat="1" ht="12.75" x14ac:dyDescent="0.2">
      <c r="A902" s="196">
        <v>4</v>
      </c>
      <c r="B902" s="197" t="s">
        <v>422</v>
      </c>
      <c r="C902" s="208">
        <v>42</v>
      </c>
      <c r="D902" s="209" t="s">
        <v>518</v>
      </c>
      <c r="E902" s="210">
        <v>4212</v>
      </c>
      <c r="F902" s="211" t="s">
        <v>535</v>
      </c>
      <c r="G902" s="231"/>
      <c r="H902" s="81" t="s">
        <v>49</v>
      </c>
      <c r="I902" s="223"/>
      <c r="J902" s="73"/>
      <c r="K902" s="73"/>
      <c r="L902" s="73"/>
      <c r="M902" s="74"/>
      <c r="N902" s="247"/>
      <c r="O902" s="306"/>
      <c r="P902" s="105"/>
      <c r="Q902" s="75"/>
      <c r="R902" s="75"/>
      <c r="S902" s="75"/>
      <c r="T902" s="75"/>
      <c r="U902" s="75"/>
      <c r="V902" s="75"/>
      <c r="W902" s="75"/>
      <c r="X902" s="75"/>
      <c r="Y902" s="84">
        <f>IF(ISNUMBER(AVERAGE(X905:X906)),AVERAGE(X905:X906),0)</f>
        <v>0</v>
      </c>
      <c r="Z902" s="83"/>
      <c r="AA902" s="83"/>
      <c r="AB902" s="75"/>
      <c r="AC902" s="75"/>
      <c r="AD902" s="75"/>
      <c r="AE902" s="75"/>
      <c r="AF902" s="75"/>
      <c r="AG902" s="75"/>
      <c r="AH902" s="75"/>
      <c r="AI902" s="75"/>
      <c r="AJ902" s="84">
        <f>IF(ISNUMBER(AVERAGE(AI905:AI906)),AVERAGE(AI905:AI906),0)</f>
        <v>0</v>
      </c>
      <c r="AK902" s="83"/>
      <c r="AL902" s="83"/>
      <c r="AM902" s="75"/>
      <c r="AN902" s="75"/>
      <c r="AO902" s="75"/>
      <c r="AP902" s="75"/>
      <c r="AQ902" s="75"/>
      <c r="AR902" s="75"/>
      <c r="AS902" s="75"/>
      <c r="AT902" s="75"/>
      <c r="AU902" s="75"/>
      <c r="AV902" s="75"/>
      <c r="AW902" s="84">
        <f>IF(ISNUMBER(AVERAGE(AV905:AV906)),AVERAGE(AV905:AV906),0)</f>
        <v>25</v>
      </c>
      <c r="AX902" s="83"/>
      <c r="AY902" s="83"/>
      <c r="AZ902" s="79"/>
      <c r="BA902" s="80"/>
      <c r="BB902" s="71"/>
      <c r="BC902" s="54"/>
      <c r="BD902" s="41">
        <v>4</v>
      </c>
      <c r="BE902" s="52">
        <v>42</v>
      </c>
      <c r="BF902" s="62">
        <v>4212</v>
      </c>
      <c r="BG902" s="278" t="s">
        <v>49</v>
      </c>
    </row>
    <row r="903" spans="1:59" s="63" customFormat="1" ht="12.75" x14ac:dyDescent="0.2">
      <c r="A903" s="196">
        <v>4</v>
      </c>
      <c r="B903" s="197" t="s">
        <v>422</v>
      </c>
      <c r="C903" s="208">
        <v>42</v>
      </c>
      <c r="D903" s="209" t="s">
        <v>518</v>
      </c>
      <c r="E903" s="210">
        <v>4212</v>
      </c>
      <c r="F903" s="211" t="s">
        <v>535</v>
      </c>
      <c r="G903" s="231"/>
      <c r="H903" s="81" t="s">
        <v>50</v>
      </c>
      <c r="I903" s="223"/>
      <c r="J903" s="73"/>
      <c r="K903" s="73"/>
      <c r="L903" s="73"/>
      <c r="M903" s="74"/>
      <c r="N903" s="247"/>
      <c r="O903" s="306"/>
      <c r="P903" s="105"/>
      <c r="Q903" s="75"/>
      <c r="R903" s="75"/>
      <c r="S903" s="75"/>
      <c r="T903" s="75"/>
      <c r="U903" s="75"/>
      <c r="V903" s="75"/>
      <c r="W903" s="75"/>
      <c r="X903" s="75"/>
      <c r="Y903" s="84">
        <f>MAX(X905:X906)</f>
        <v>0</v>
      </c>
      <c r="Z903" s="83"/>
      <c r="AA903" s="83"/>
      <c r="AB903" s="75"/>
      <c r="AC903" s="75"/>
      <c r="AD903" s="75"/>
      <c r="AE903" s="75"/>
      <c r="AF903" s="75"/>
      <c r="AG903" s="75"/>
      <c r="AH903" s="75"/>
      <c r="AI903" s="75"/>
      <c r="AJ903" s="84">
        <f>MAX(AI905:AI906)</f>
        <v>0</v>
      </c>
      <c r="AK903" s="83"/>
      <c r="AL903" s="83"/>
      <c r="AM903" s="75"/>
      <c r="AN903" s="75"/>
      <c r="AO903" s="75"/>
      <c r="AP903" s="75"/>
      <c r="AQ903" s="75"/>
      <c r="AR903" s="75"/>
      <c r="AS903" s="75"/>
      <c r="AT903" s="75"/>
      <c r="AU903" s="75"/>
      <c r="AV903" s="75"/>
      <c r="AW903" s="84">
        <f>MAX(AV905:AV906)</f>
        <v>25</v>
      </c>
      <c r="AX903" s="83"/>
      <c r="AY903" s="83"/>
      <c r="AZ903" s="79"/>
      <c r="BA903" s="80"/>
      <c r="BB903" s="71"/>
      <c r="BC903" s="54"/>
      <c r="BD903" s="41">
        <v>4</v>
      </c>
      <c r="BE903" s="52">
        <v>42</v>
      </c>
      <c r="BF903" s="62">
        <v>4212</v>
      </c>
      <c r="BG903" s="278" t="s">
        <v>50</v>
      </c>
    </row>
    <row r="904" spans="1:59" s="63" customFormat="1" ht="12.75" x14ac:dyDescent="0.2">
      <c r="A904" s="196">
        <v>4</v>
      </c>
      <c r="B904" s="197" t="s">
        <v>422</v>
      </c>
      <c r="C904" s="208">
        <v>42</v>
      </c>
      <c r="D904" s="209" t="s">
        <v>518</v>
      </c>
      <c r="E904" s="210">
        <v>4212</v>
      </c>
      <c r="F904" s="211" t="s">
        <v>535</v>
      </c>
      <c r="G904" s="231"/>
      <c r="H904" s="85" t="s">
        <v>51</v>
      </c>
      <c r="I904" s="223"/>
      <c r="J904" s="73"/>
      <c r="K904" s="73"/>
      <c r="L904" s="73"/>
      <c r="M904" s="74"/>
      <c r="N904" s="248">
        <f>SUM(N905:N906)</f>
        <v>1</v>
      </c>
      <c r="O904" s="293">
        <f>SUM(O905:O906)</f>
        <v>1</v>
      </c>
      <c r="P904" s="292"/>
      <c r="Q904" s="87"/>
      <c r="R904" s="87"/>
      <c r="S904" s="87"/>
      <c r="T904" s="87"/>
      <c r="U904" s="87"/>
      <c r="V904" s="87"/>
      <c r="W904" s="87"/>
      <c r="X904" s="87"/>
      <c r="Y904" s="88"/>
      <c r="Z904" s="86">
        <f>SUM(Z905:Z906)</f>
        <v>0</v>
      </c>
      <c r="AA904" s="88"/>
      <c r="AB904" s="87"/>
      <c r="AC904" s="87"/>
      <c r="AD904" s="87"/>
      <c r="AE904" s="87"/>
      <c r="AF904" s="87"/>
      <c r="AG904" s="87"/>
      <c r="AH904" s="87"/>
      <c r="AI904" s="87"/>
      <c r="AJ904" s="88"/>
      <c r="AK904" s="86">
        <f>SUM(AK905:AK906)</f>
        <v>0</v>
      </c>
      <c r="AL904" s="88"/>
      <c r="AM904" s="87"/>
      <c r="AN904" s="87"/>
      <c r="AO904" s="87"/>
      <c r="AP904" s="87"/>
      <c r="AQ904" s="87"/>
      <c r="AR904" s="87"/>
      <c r="AS904" s="87"/>
      <c r="AT904" s="87"/>
      <c r="AU904" s="87"/>
      <c r="AV904" s="87"/>
      <c r="AW904" s="112"/>
      <c r="AX904" s="86">
        <f>SUM(AX905:AX906)</f>
        <v>25</v>
      </c>
      <c r="AY904" s="88"/>
      <c r="AZ904" s="79"/>
      <c r="BA904" s="80"/>
      <c r="BB904" s="71"/>
      <c r="BC904" s="54"/>
      <c r="BD904" s="41">
        <v>4</v>
      </c>
      <c r="BE904" s="52">
        <v>42</v>
      </c>
      <c r="BF904" s="62">
        <v>4212</v>
      </c>
      <c r="BG904" s="279" t="s">
        <v>51</v>
      </c>
    </row>
    <row r="905" spans="1:59" s="63" customFormat="1" ht="36" x14ac:dyDescent="0.2">
      <c r="A905" s="196">
        <v>4</v>
      </c>
      <c r="B905" s="197" t="s">
        <v>422</v>
      </c>
      <c r="C905" s="208">
        <v>42</v>
      </c>
      <c r="D905" s="209" t="s">
        <v>518</v>
      </c>
      <c r="E905" s="210">
        <v>4212</v>
      </c>
      <c r="F905" s="211" t="s">
        <v>535</v>
      </c>
      <c r="G905" s="231"/>
      <c r="H905" s="89" t="s">
        <v>52</v>
      </c>
      <c r="I905" s="90" t="s">
        <v>520</v>
      </c>
      <c r="J905" s="90" t="s">
        <v>536</v>
      </c>
      <c r="K905" s="90" t="s">
        <v>64</v>
      </c>
      <c r="L905" s="90" t="s">
        <v>522</v>
      </c>
      <c r="M905" s="91"/>
      <c r="N905" s="312">
        <v>1</v>
      </c>
      <c r="O905" s="313">
        <f>N905/N904</f>
        <v>1</v>
      </c>
      <c r="P905" s="104"/>
      <c r="Q905" s="92"/>
      <c r="R905" s="92"/>
      <c r="S905" s="92"/>
      <c r="T905" s="92"/>
      <c r="U905" s="92"/>
      <c r="V905" s="92"/>
      <c r="W905" s="92"/>
      <c r="X905" s="109">
        <f>P905*P$7+Q905*Q$7+R905*R$7+S905*S$7+T905*T$7+U905*U$7+V905*V$7+W905*W$7</f>
        <v>0</v>
      </c>
      <c r="Y905" s="83"/>
      <c r="Z905" s="110">
        <f>X905*$O905</f>
        <v>0</v>
      </c>
      <c r="AA905" s="111"/>
      <c r="AB905" s="92"/>
      <c r="AC905" s="92"/>
      <c r="AD905" s="92"/>
      <c r="AE905" s="92"/>
      <c r="AF905" s="92"/>
      <c r="AG905" s="92"/>
      <c r="AH905" s="92"/>
      <c r="AI905" s="109">
        <f>AB905*AB$7+AC905*AC$7+AD905*AD$7+AE905*AE$7+AF905*AF$7+AG905*AG$7+AH905*AH$7</f>
        <v>0</v>
      </c>
      <c r="AJ905" s="83"/>
      <c r="AK905" s="110">
        <f>AI905*$O905</f>
        <v>0</v>
      </c>
      <c r="AL905" s="111"/>
      <c r="AM905" s="92"/>
      <c r="AN905" s="92">
        <v>1</v>
      </c>
      <c r="AO905" s="92"/>
      <c r="AP905" s="92"/>
      <c r="AQ905" s="92"/>
      <c r="AR905" s="92"/>
      <c r="AS905" s="92"/>
      <c r="AT905" s="92"/>
      <c r="AU905" s="92"/>
      <c r="AV905" s="109">
        <f>AM905*AM$7+AN905*AN$7+AO905*AO$7+AP905*AP$7+AQ905*AQ$7+AR905*AR$7+AS905*AS$7+AT905*AT$7+AU905*AU$7</f>
        <v>25</v>
      </c>
      <c r="AW905" s="75"/>
      <c r="AX905" s="110">
        <f>AV905*$O905</f>
        <v>25</v>
      </c>
      <c r="AY905" s="111"/>
      <c r="AZ905" s="93"/>
      <c r="BA905" s="94" t="s">
        <v>131</v>
      </c>
      <c r="BB905" s="71"/>
      <c r="BC905" s="54"/>
      <c r="BD905" s="41">
        <v>4</v>
      </c>
      <c r="BE905" s="52">
        <v>42</v>
      </c>
      <c r="BF905" s="62">
        <v>4212</v>
      </c>
      <c r="BG905" s="280" t="s">
        <v>52</v>
      </c>
    </row>
    <row r="906" spans="1:59" s="63" customFormat="1" ht="12.75" x14ac:dyDescent="0.2">
      <c r="A906" s="196">
        <v>4</v>
      </c>
      <c r="B906" s="197" t="s">
        <v>422</v>
      </c>
      <c r="C906" s="208">
        <v>42</v>
      </c>
      <c r="D906" s="209" t="s">
        <v>518</v>
      </c>
      <c r="E906" s="210">
        <v>4212</v>
      </c>
      <c r="F906" s="211" t="s">
        <v>535</v>
      </c>
      <c r="G906" s="231"/>
      <c r="H906" s="65"/>
      <c r="I906" s="222"/>
      <c r="J906" s="66"/>
      <c r="K906" s="66"/>
      <c r="L906" s="66"/>
      <c r="M906" s="64"/>
      <c r="N906" s="304"/>
      <c r="O906" s="305"/>
      <c r="P906" s="127"/>
      <c r="Q906" s="67"/>
      <c r="R906" s="67"/>
      <c r="S906" s="67"/>
      <c r="T906" s="67"/>
      <c r="U906" s="67"/>
      <c r="V906" s="67"/>
      <c r="W906" s="67"/>
      <c r="X906" s="67"/>
      <c r="Y906" s="68"/>
      <c r="Z906" s="68"/>
      <c r="AA906" s="68"/>
      <c r="AB906" s="67"/>
      <c r="AC906" s="67"/>
      <c r="AD906" s="67"/>
      <c r="AE906" s="67"/>
      <c r="AF906" s="67"/>
      <c r="AG906" s="67"/>
      <c r="AH906" s="67"/>
      <c r="AI906" s="67"/>
      <c r="AJ906" s="68"/>
      <c r="AK906" s="68"/>
      <c r="AL906" s="68"/>
      <c r="AM906" s="67"/>
      <c r="AN906" s="67"/>
      <c r="AO906" s="67"/>
      <c r="AP906" s="67"/>
      <c r="AQ906" s="67"/>
      <c r="AR906" s="67"/>
      <c r="AS906" s="67"/>
      <c r="AT906" s="67"/>
      <c r="AU906" s="67"/>
      <c r="AV906" s="67"/>
      <c r="AW906" s="67"/>
      <c r="AX906" s="68"/>
      <c r="AY906" s="68"/>
      <c r="AZ906" s="69"/>
      <c r="BA906" s="70"/>
      <c r="BB906" s="71"/>
      <c r="BC906" s="54"/>
      <c r="BD906" s="41">
        <v>4</v>
      </c>
      <c r="BE906" s="52">
        <v>42</v>
      </c>
      <c r="BF906" s="62">
        <v>4212</v>
      </c>
      <c r="BG906" s="275"/>
    </row>
    <row r="907" spans="1:59" s="63" customFormat="1" ht="12.75" x14ac:dyDescent="0.2">
      <c r="A907" s="196">
        <v>4</v>
      </c>
      <c r="B907" s="197" t="s">
        <v>422</v>
      </c>
      <c r="C907" s="208">
        <v>42</v>
      </c>
      <c r="D907" s="209" t="s">
        <v>518</v>
      </c>
      <c r="E907" s="210">
        <v>4212</v>
      </c>
      <c r="F907" s="211" t="s">
        <v>535</v>
      </c>
      <c r="G907" s="230"/>
      <c r="H907" s="56"/>
      <c r="I907" s="221"/>
      <c r="J907" s="57"/>
      <c r="K907" s="57"/>
      <c r="L907" s="57"/>
      <c r="M907" s="55"/>
      <c r="N907" s="303"/>
      <c r="O907" s="245"/>
      <c r="P907" s="122"/>
      <c r="Q907" s="58"/>
      <c r="R907" s="58"/>
      <c r="S907" s="58"/>
      <c r="T907" s="58"/>
      <c r="U907" s="58"/>
      <c r="V907" s="58"/>
      <c r="W907" s="58"/>
      <c r="X907" s="58"/>
      <c r="Y907" s="59"/>
      <c r="Z907" s="59"/>
      <c r="AA907" s="59"/>
      <c r="AB907" s="58"/>
      <c r="AC907" s="58"/>
      <c r="AD907" s="58"/>
      <c r="AE907" s="58"/>
      <c r="AF907" s="58"/>
      <c r="AG907" s="58"/>
      <c r="AH907" s="58"/>
      <c r="AI907" s="58"/>
      <c r="AJ907" s="59"/>
      <c r="AK907" s="59"/>
      <c r="AL907" s="59"/>
      <c r="AM907" s="58"/>
      <c r="AN907" s="58"/>
      <c r="AO907" s="58"/>
      <c r="AP907" s="58"/>
      <c r="AQ907" s="58"/>
      <c r="AR907" s="58"/>
      <c r="AS907" s="58"/>
      <c r="AT907" s="58"/>
      <c r="AU907" s="58"/>
      <c r="AV907" s="58"/>
      <c r="AW907" s="58"/>
      <c r="AX907" s="59"/>
      <c r="AY907" s="59"/>
      <c r="AZ907" s="60"/>
      <c r="BA907" s="61"/>
      <c r="BB907" s="54"/>
      <c r="BC907" s="54"/>
      <c r="BD907" s="41">
        <v>4</v>
      </c>
      <c r="BE907" s="52">
        <v>42</v>
      </c>
      <c r="BF907" s="62">
        <v>4212</v>
      </c>
      <c r="BG907" s="274"/>
    </row>
    <row r="908" spans="1:59" s="63" customFormat="1" ht="12.75" x14ac:dyDescent="0.2">
      <c r="A908" s="196">
        <v>4</v>
      </c>
      <c r="B908" s="197" t="s">
        <v>422</v>
      </c>
      <c r="C908" s="208">
        <v>42</v>
      </c>
      <c r="D908" s="209" t="s">
        <v>518</v>
      </c>
      <c r="E908" s="212">
        <v>4215</v>
      </c>
      <c r="F908" s="213" t="s">
        <v>537</v>
      </c>
      <c r="G908" s="232"/>
      <c r="H908" s="97"/>
      <c r="I908" s="224"/>
      <c r="J908" s="98"/>
      <c r="K908" s="98"/>
      <c r="L908" s="98"/>
      <c r="M908" s="96"/>
      <c r="N908" s="307"/>
      <c r="O908" s="246"/>
      <c r="P908" s="124"/>
      <c r="Q908" s="124"/>
      <c r="R908" s="124"/>
      <c r="S908" s="124"/>
      <c r="T908" s="124"/>
      <c r="U908" s="124"/>
      <c r="V908" s="124"/>
      <c r="W908" s="124"/>
      <c r="X908" s="124"/>
      <c r="Y908" s="100"/>
      <c r="Z908" s="125"/>
      <c r="AA908" s="125"/>
      <c r="AB908" s="124"/>
      <c r="AC908" s="124"/>
      <c r="AD908" s="124"/>
      <c r="AE908" s="124"/>
      <c r="AF908" s="124"/>
      <c r="AG908" s="124"/>
      <c r="AH908" s="124"/>
      <c r="AI908" s="124"/>
      <c r="AJ908" s="100"/>
      <c r="AK908" s="125"/>
      <c r="AL908" s="125"/>
      <c r="AM908" s="124"/>
      <c r="AN908" s="124"/>
      <c r="AO908" s="124"/>
      <c r="AP908" s="124"/>
      <c r="AQ908" s="124"/>
      <c r="AR908" s="124"/>
      <c r="AS908" s="124"/>
      <c r="AT908" s="124"/>
      <c r="AU908" s="124"/>
      <c r="AV908" s="124"/>
      <c r="AW908" s="99"/>
      <c r="AX908" s="125"/>
      <c r="AY908" s="100"/>
      <c r="AZ908" s="101"/>
      <c r="BA908" s="102"/>
      <c r="BB908" s="95"/>
      <c r="BC908" s="95"/>
      <c r="BD908" s="41">
        <v>4</v>
      </c>
      <c r="BE908" s="52">
        <v>42</v>
      </c>
      <c r="BF908" s="103">
        <v>4215</v>
      </c>
      <c r="BG908" s="277"/>
    </row>
    <row r="909" spans="1:59" s="63" customFormat="1" ht="12.75" x14ac:dyDescent="0.2">
      <c r="A909" s="196">
        <v>4</v>
      </c>
      <c r="B909" s="197" t="s">
        <v>422</v>
      </c>
      <c r="C909" s="208">
        <v>42</v>
      </c>
      <c r="D909" s="209" t="s">
        <v>518</v>
      </c>
      <c r="E909" s="212">
        <v>4215</v>
      </c>
      <c r="F909" s="213" t="s">
        <v>537</v>
      </c>
      <c r="G909" s="232"/>
      <c r="H909" s="97"/>
      <c r="I909" s="224"/>
      <c r="J909" s="98"/>
      <c r="K909" s="98"/>
      <c r="L909" s="98"/>
      <c r="M909" s="96"/>
      <c r="N909" s="307"/>
      <c r="O909" s="246"/>
      <c r="P909" s="124"/>
      <c r="Q909" s="99"/>
      <c r="R909" s="99"/>
      <c r="S909" s="99"/>
      <c r="T909" s="99"/>
      <c r="U909" s="99"/>
      <c r="V909" s="99"/>
      <c r="W909" s="99"/>
      <c r="X909" s="99"/>
      <c r="Y909" s="100"/>
      <c r="Z909" s="100"/>
      <c r="AA909" s="100"/>
      <c r="AB909" s="99"/>
      <c r="AC909" s="99"/>
      <c r="AD909" s="99"/>
      <c r="AE909" s="99"/>
      <c r="AF909" s="99"/>
      <c r="AG909" s="99"/>
      <c r="AH909" s="99"/>
      <c r="AI909" s="99"/>
      <c r="AJ909" s="100"/>
      <c r="AK909" s="100"/>
      <c r="AL909" s="100"/>
      <c r="AM909" s="99"/>
      <c r="AN909" s="99"/>
      <c r="AO909" s="99"/>
      <c r="AP909" s="99"/>
      <c r="AQ909" s="99"/>
      <c r="AR909" s="99"/>
      <c r="AS909" s="99"/>
      <c r="AT909" s="99"/>
      <c r="AU909" s="99"/>
      <c r="AV909" s="99"/>
      <c r="AW909" s="99"/>
      <c r="AX909" s="100"/>
      <c r="AY909" s="100"/>
      <c r="AZ909" s="101"/>
      <c r="BA909" s="102"/>
      <c r="BB909" s="95"/>
      <c r="BC909" s="95"/>
      <c r="BD909" s="41">
        <v>4</v>
      </c>
      <c r="BE909" s="52">
        <v>42</v>
      </c>
      <c r="BF909" s="103">
        <v>4215</v>
      </c>
      <c r="BG909" s="277"/>
    </row>
    <row r="910" spans="1:59" s="63" customFormat="1" ht="12.75" x14ac:dyDescent="0.2">
      <c r="A910" s="196">
        <v>4</v>
      </c>
      <c r="B910" s="197" t="s">
        <v>422</v>
      </c>
      <c r="C910" s="208">
        <v>42</v>
      </c>
      <c r="D910" s="209" t="s">
        <v>518</v>
      </c>
      <c r="E910" s="212">
        <v>4215</v>
      </c>
      <c r="F910" s="213" t="s">
        <v>537</v>
      </c>
      <c r="G910" s="231"/>
      <c r="H910" s="65"/>
      <c r="I910" s="222"/>
      <c r="J910" s="66"/>
      <c r="K910" s="66"/>
      <c r="L910" s="66"/>
      <c r="M910" s="64"/>
      <c r="N910" s="304"/>
      <c r="O910" s="305"/>
      <c r="P910" s="127"/>
      <c r="Q910" s="67"/>
      <c r="R910" s="67"/>
      <c r="S910" s="67"/>
      <c r="T910" s="67"/>
      <c r="U910" s="67"/>
      <c r="V910" s="67"/>
      <c r="W910" s="67"/>
      <c r="X910" s="67"/>
      <c r="Y910" s="68"/>
      <c r="Z910" s="68"/>
      <c r="AA910" s="68"/>
      <c r="AB910" s="67"/>
      <c r="AC910" s="67"/>
      <c r="AD910" s="67"/>
      <c r="AE910" s="67"/>
      <c r="AF910" s="67"/>
      <c r="AG910" s="67"/>
      <c r="AH910" s="67"/>
      <c r="AI910" s="67"/>
      <c r="AJ910" s="68"/>
      <c r="AK910" s="68"/>
      <c r="AL910" s="68"/>
      <c r="AM910" s="67"/>
      <c r="AN910" s="67"/>
      <c r="AO910" s="67"/>
      <c r="AP910" s="67"/>
      <c r="AQ910" s="67"/>
      <c r="AR910" s="67"/>
      <c r="AS910" s="67"/>
      <c r="AT910" s="67"/>
      <c r="AU910" s="67"/>
      <c r="AV910" s="67"/>
      <c r="AW910" s="67"/>
      <c r="AX910" s="68"/>
      <c r="AY910" s="68"/>
      <c r="AZ910" s="69"/>
      <c r="BA910" s="70"/>
      <c r="BB910" s="71"/>
      <c r="BC910" s="95"/>
      <c r="BD910" s="41">
        <v>4</v>
      </c>
      <c r="BE910" s="52">
        <v>42</v>
      </c>
      <c r="BF910" s="103">
        <v>4215</v>
      </c>
      <c r="BG910" s="275"/>
    </row>
    <row r="911" spans="1:59" s="63" customFormat="1" ht="12.75" x14ac:dyDescent="0.2">
      <c r="A911" s="196">
        <v>4</v>
      </c>
      <c r="B911" s="197" t="s">
        <v>422</v>
      </c>
      <c r="C911" s="208">
        <v>42</v>
      </c>
      <c r="D911" s="209" t="s">
        <v>518</v>
      </c>
      <c r="E911" s="212">
        <v>4215</v>
      </c>
      <c r="F911" s="213" t="s">
        <v>537</v>
      </c>
      <c r="G911" s="231"/>
      <c r="H911" s="72" t="s">
        <v>47</v>
      </c>
      <c r="I911" s="223"/>
      <c r="J911" s="73"/>
      <c r="K911" s="73"/>
      <c r="L911" s="73"/>
      <c r="M911" s="74"/>
      <c r="N911" s="247"/>
      <c r="O911" s="306"/>
      <c r="P911" s="105"/>
      <c r="Q911" s="75"/>
      <c r="R911" s="75"/>
      <c r="S911" s="75"/>
      <c r="T911" s="75"/>
      <c r="U911" s="75"/>
      <c r="V911" s="75"/>
      <c r="W911" s="75"/>
      <c r="X911" s="75"/>
      <c r="Y911" s="76">
        <f>IF(ISNUMBER(VLOOKUP(Y913,P$7:W$7,MATCH(Y913,P$7:W$7))),VLOOKUP(Y913,P$7:W$7,MATCH(Y913,P$7:W$7)),IF(N915=0,"No Data",IF(Y913&gt;0,"&lt;100",0)))</f>
        <v>2500</v>
      </c>
      <c r="Z911" s="77">
        <f>IF(ISNUMBER(VLOOKUP(Z915,P$7:W$7,MATCH(Z915,P$7:W$7))),VLOOKUP(Z915,P$7:W$7,MATCH(Z915,P$7:W$7)),IF(N915=0,"No Data",IF(Z915&gt;0,"&lt;100",0)))</f>
        <v>2500</v>
      </c>
      <c r="AA911" s="106">
        <f>IF(ISNUMBER(Z911),Z911,0)</f>
        <v>2500</v>
      </c>
      <c r="AB911" s="75"/>
      <c r="AC911" s="75"/>
      <c r="AD911" s="75"/>
      <c r="AE911" s="75"/>
      <c r="AF911" s="75"/>
      <c r="AG911" s="75"/>
      <c r="AH911" s="75"/>
      <c r="AI911" s="75"/>
      <c r="AJ911" s="76">
        <f>IF(ISNUMBER(VLOOKUP(AJ913,AB$7:AH$7,MATCH(AJ913,AB$7:AH$7))),VLOOKUP(AJ913,AB$7:AH$7,MATCH(AJ913,AB$7:AH$7)),IF(N915=0,"No Data",IF(AJ913&gt;0,"&lt;50",0)))</f>
        <v>0</v>
      </c>
      <c r="AK911" s="77">
        <f>IF(ISNUMBER(VLOOKUP(AK915,AB$7:AH$7,MATCH(AK915,AB$7:AH$7))),VLOOKUP(AK915,AB$7:AH$7,MATCH(AK915,AB$7:AH$7)),IF(N915=0,"No Data",IF(AK915&gt;0,"&lt;50",0)))</f>
        <v>0</v>
      </c>
      <c r="AL911" s="106">
        <f>IF(ISNUMBER(AK911),AK911,0)</f>
        <v>0</v>
      </c>
      <c r="AM911" s="75"/>
      <c r="AN911" s="75"/>
      <c r="AO911" s="75"/>
      <c r="AP911" s="75"/>
      <c r="AQ911" s="75"/>
      <c r="AR911" s="75"/>
      <c r="AS911" s="75"/>
      <c r="AT911" s="75"/>
      <c r="AU911" s="75"/>
      <c r="AV911" s="75"/>
      <c r="AW911" s="76">
        <f>IF(ISNUMBER(VLOOKUP(AW913,AM$7:AU$7,MATCH(AW913,AM$7:AU$7))),VLOOKUP(AW913,AM$7:AU$7,MATCH(AW913,AM$7:AU$7)),IF(N915=0,"No Data",IF(AW913&gt;0,"&lt;10",0)))</f>
        <v>250</v>
      </c>
      <c r="AX911" s="77">
        <f>IF(ISNUMBER(VLOOKUP(AX915,AM$7:AU$7,MATCH(AX915,AM$7:AU$7))),VLOOKUP(AX915,AM$7:AU$7,MATCH(AX915,AM$7:AU$7)),IF(N915=0,"No Data",IF(AX915&gt;0,"&lt;10",0)))</f>
        <v>250</v>
      </c>
      <c r="AY911" s="106">
        <f>IF(ISNUMBER(AX911),AX911,0)</f>
        <v>250</v>
      </c>
      <c r="AZ911" s="79"/>
      <c r="BA911" s="80"/>
      <c r="BB911" s="71"/>
      <c r="BC911" s="95"/>
      <c r="BD911" s="41">
        <v>4</v>
      </c>
      <c r="BE911" s="52">
        <v>42</v>
      </c>
      <c r="BF911" s="103">
        <v>4215</v>
      </c>
      <c r="BG911" s="276" t="s">
        <v>47</v>
      </c>
    </row>
    <row r="912" spans="1:59" s="63" customFormat="1" ht="12.75" x14ac:dyDescent="0.2">
      <c r="A912" s="196">
        <v>4</v>
      </c>
      <c r="B912" s="197" t="s">
        <v>422</v>
      </c>
      <c r="C912" s="208">
        <v>42</v>
      </c>
      <c r="D912" s="209" t="s">
        <v>518</v>
      </c>
      <c r="E912" s="212">
        <v>4215</v>
      </c>
      <c r="F912" s="213" t="s">
        <v>537</v>
      </c>
      <c r="G912" s="231"/>
      <c r="H912" s="81" t="s">
        <v>48</v>
      </c>
      <c r="I912" s="223"/>
      <c r="J912" s="73"/>
      <c r="K912" s="73"/>
      <c r="L912" s="73"/>
      <c r="M912" s="74"/>
      <c r="N912" s="247"/>
      <c r="O912" s="306"/>
      <c r="P912" s="105"/>
      <c r="Q912" s="75"/>
      <c r="R912" s="75"/>
      <c r="S912" s="75"/>
      <c r="T912" s="75"/>
      <c r="U912" s="75"/>
      <c r="V912" s="75"/>
      <c r="W912" s="75"/>
      <c r="X912" s="75"/>
      <c r="Y912" s="82">
        <f>MIN(X916:X918)</f>
        <v>0</v>
      </c>
      <c r="Z912" s="83"/>
      <c r="AA912" s="83"/>
      <c r="AB912" s="75"/>
      <c r="AC912" s="75"/>
      <c r="AD912" s="75"/>
      <c r="AE912" s="75"/>
      <c r="AF912" s="75"/>
      <c r="AG912" s="75"/>
      <c r="AH912" s="75"/>
      <c r="AI912" s="75"/>
      <c r="AJ912" s="82">
        <f>MIN(AI916:AI918)</f>
        <v>0</v>
      </c>
      <c r="AK912" s="83"/>
      <c r="AL912" s="83"/>
      <c r="AM912" s="75"/>
      <c r="AN912" s="75"/>
      <c r="AO912" s="75"/>
      <c r="AP912" s="75"/>
      <c r="AQ912" s="75"/>
      <c r="AR912" s="75"/>
      <c r="AS912" s="75"/>
      <c r="AT912" s="75"/>
      <c r="AU912" s="75"/>
      <c r="AV912" s="75"/>
      <c r="AW912" s="82">
        <f>MIN(AV916:AV918)</f>
        <v>25</v>
      </c>
      <c r="AX912" s="83"/>
      <c r="AY912" s="83"/>
      <c r="AZ912" s="79"/>
      <c r="BA912" s="80"/>
      <c r="BB912" s="71"/>
      <c r="BC912" s="95"/>
      <c r="BD912" s="41">
        <v>4</v>
      </c>
      <c r="BE912" s="52">
        <v>42</v>
      </c>
      <c r="BF912" s="103">
        <v>4215</v>
      </c>
      <c r="BG912" s="278" t="s">
        <v>48</v>
      </c>
    </row>
    <row r="913" spans="1:59" s="63" customFormat="1" ht="12.75" x14ac:dyDescent="0.2">
      <c r="A913" s="196">
        <v>4</v>
      </c>
      <c r="B913" s="197" t="s">
        <v>422</v>
      </c>
      <c r="C913" s="208">
        <v>42</v>
      </c>
      <c r="D913" s="209" t="s">
        <v>518</v>
      </c>
      <c r="E913" s="212">
        <v>4215</v>
      </c>
      <c r="F913" s="213" t="s">
        <v>537</v>
      </c>
      <c r="G913" s="231"/>
      <c r="H913" s="81" t="s">
        <v>49</v>
      </c>
      <c r="I913" s="223"/>
      <c r="J913" s="73"/>
      <c r="K913" s="73"/>
      <c r="L913" s="73"/>
      <c r="M913" s="74"/>
      <c r="N913" s="247"/>
      <c r="O913" s="306"/>
      <c r="P913" s="105"/>
      <c r="Q913" s="75"/>
      <c r="R913" s="75"/>
      <c r="S913" s="75"/>
      <c r="T913" s="75"/>
      <c r="U913" s="75"/>
      <c r="V913" s="75"/>
      <c r="W913" s="75"/>
      <c r="X913" s="75"/>
      <c r="Y913" s="84">
        <f>IF(ISNUMBER(AVERAGE(X916:X918)),AVERAGE(X916:X918),0)</f>
        <v>3333.3333333333335</v>
      </c>
      <c r="Z913" s="83"/>
      <c r="AA913" s="83"/>
      <c r="AB913" s="75"/>
      <c r="AC913" s="75"/>
      <c r="AD913" s="75"/>
      <c r="AE913" s="75"/>
      <c r="AF913" s="75"/>
      <c r="AG913" s="75"/>
      <c r="AH913" s="75"/>
      <c r="AI913" s="75"/>
      <c r="AJ913" s="84">
        <f>IF(ISNUMBER(AVERAGE(AI916:AI918)),AVERAGE(AI916:AI918),0)</f>
        <v>0</v>
      </c>
      <c r="AK913" s="83"/>
      <c r="AL913" s="83"/>
      <c r="AM913" s="75"/>
      <c r="AN913" s="75"/>
      <c r="AO913" s="75"/>
      <c r="AP913" s="75"/>
      <c r="AQ913" s="75"/>
      <c r="AR913" s="75"/>
      <c r="AS913" s="75"/>
      <c r="AT913" s="75"/>
      <c r="AU913" s="75"/>
      <c r="AV913" s="75"/>
      <c r="AW913" s="84">
        <f>IF(ISNUMBER(AVERAGE(AV916:AV918)),AVERAGE(AV916:AV918),0)</f>
        <v>375</v>
      </c>
      <c r="AX913" s="83"/>
      <c r="AY913" s="83"/>
      <c r="AZ913" s="79"/>
      <c r="BA913" s="80"/>
      <c r="BB913" s="71"/>
      <c r="BC913" s="95"/>
      <c r="BD913" s="41">
        <v>4</v>
      </c>
      <c r="BE913" s="52">
        <v>42</v>
      </c>
      <c r="BF913" s="103">
        <v>4215</v>
      </c>
      <c r="BG913" s="278" t="s">
        <v>49</v>
      </c>
    </row>
    <row r="914" spans="1:59" s="63" customFormat="1" ht="12.75" x14ac:dyDescent="0.2">
      <c r="A914" s="196">
        <v>4</v>
      </c>
      <c r="B914" s="197" t="s">
        <v>422</v>
      </c>
      <c r="C914" s="208">
        <v>42</v>
      </c>
      <c r="D914" s="209" t="s">
        <v>518</v>
      </c>
      <c r="E914" s="212">
        <v>4215</v>
      </c>
      <c r="F914" s="213" t="s">
        <v>537</v>
      </c>
      <c r="G914" s="231"/>
      <c r="H914" s="81" t="s">
        <v>50</v>
      </c>
      <c r="I914" s="223"/>
      <c r="J914" s="73"/>
      <c r="K914" s="73"/>
      <c r="L914" s="73"/>
      <c r="M914" s="74"/>
      <c r="N914" s="247"/>
      <c r="O914" s="306"/>
      <c r="P914" s="105"/>
      <c r="Q914" s="75"/>
      <c r="R914" s="75"/>
      <c r="S914" s="75"/>
      <c r="T914" s="75"/>
      <c r="U914" s="75"/>
      <c r="V914" s="75"/>
      <c r="W914" s="75"/>
      <c r="X914" s="75"/>
      <c r="Y914" s="84">
        <f>MAX(X916:X918)</f>
        <v>10000</v>
      </c>
      <c r="Z914" s="83"/>
      <c r="AA914" s="83"/>
      <c r="AB914" s="75"/>
      <c r="AC914" s="75"/>
      <c r="AD914" s="75"/>
      <c r="AE914" s="75"/>
      <c r="AF914" s="75"/>
      <c r="AG914" s="75"/>
      <c r="AH914" s="75"/>
      <c r="AI914" s="75"/>
      <c r="AJ914" s="84">
        <f>MAX(AI916:AI918)</f>
        <v>0</v>
      </c>
      <c r="AK914" s="83"/>
      <c r="AL914" s="83"/>
      <c r="AM914" s="75"/>
      <c r="AN914" s="75"/>
      <c r="AO914" s="75"/>
      <c r="AP914" s="75"/>
      <c r="AQ914" s="75"/>
      <c r="AR914" s="75"/>
      <c r="AS914" s="75"/>
      <c r="AT914" s="75"/>
      <c r="AU914" s="75"/>
      <c r="AV914" s="75"/>
      <c r="AW914" s="84">
        <f>MAX(AV916:AV918)</f>
        <v>1000</v>
      </c>
      <c r="AX914" s="83"/>
      <c r="AY914" s="83"/>
      <c r="AZ914" s="79"/>
      <c r="BA914" s="80"/>
      <c r="BB914" s="71"/>
      <c r="BC914" s="95"/>
      <c r="BD914" s="41">
        <v>4</v>
      </c>
      <c r="BE914" s="52">
        <v>42</v>
      </c>
      <c r="BF914" s="103">
        <v>4215</v>
      </c>
      <c r="BG914" s="278" t="s">
        <v>50</v>
      </c>
    </row>
    <row r="915" spans="1:59" s="63" customFormat="1" ht="12.75" x14ac:dyDescent="0.2">
      <c r="A915" s="196">
        <v>4</v>
      </c>
      <c r="B915" s="197" t="s">
        <v>422</v>
      </c>
      <c r="C915" s="208">
        <v>42</v>
      </c>
      <c r="D915" s="209" t="s">
        <v>518</v>
      </c>
      <c r="E915" s="212">
        <v>4215</v>
      </c>
      <c r="F915" s="213" t="s">
        <v>537</v>
      </c>
      <c r="G915" s="231"/>
      <c r="H915" s="85" t="s">
        <v>51</v>
      </c>
      <c r="I915" s="223"/>
      <c r="J915" s="73"/>
      <c r="K915" s="73"/>
      <c r="L915" s="73"/>
      <c r="M915" s="74"/>
      <c r="N915" s="320">
        <f>SUM(N916:N919)</f>
        <v>3</v>
      </c>
      <c r="O915" s="293">
        <f>SUM(O916:O919)</f>
        <v>1</v>
      </c>
      <c r="P915" s="292"/>
      <c r="Q915" s="87"/>
      <c r="R915" s="87"/>
      <c r="S915" s="87"/>
      <c r="T915" s="87"/>
      <c r="U915" s="87"/>
      <c r="V915" s="87"/>
      <c r="W915" s="87"/>
      <c r="X915" s="87"/>
      <c r="Y915" s="88"/>
      <c r="Z915" s="119">
        <f>SUM(Z916:Z919)</f>
        <v>3333.333333333333</v>
      </c>
      <c r="AA915" s="88"/>
      <c r="AB915" s="87"/>
      <c r="AC915" s="87"/>
      <c r="AD915" s="87"/>
      <c r="AE915" s="87"/>
      <c r="AF915" s="87"/>
      <c r="AG915" s="87"/>
      <c r="AH915" s="87"/>
      <c r="AI915" s="87"/>
      <c r="AJ915" s="88"/>
      <c r="AK915" s="119">
        <f>SUM(AK916:AK919)</f>
        <v>0</v>
      </c>
      <c r="AL915" s="88"/>
      <c r="AM915" s="87"/>
      <c r="AN915" s="87"/>
      <c r="AO915" s="87"/>
      <c r="AP915" s="87"/>
      <c r="AQ915" s="87"/>
      <c r="AR915" s="87"/>
      <c r="AS915" s="87"/>
      <c r="AT915" s="87"/>
      <c r="AU915" s="87"/>
      <c r="AV915" s="87"/>
      <c r="AW915" s="112"/>
      <c r="AX915" s="119">
        <f>SUM(AX916:AX919)</f>
        <v>374.99999999999994</v>
      </c>
      <c r="AY915" s="88"/>
      <c r="AZ915" s="79"/>
      <c r="BA915" s="80"/>
      <c r="BB915" s="71"/>
      <c r="BC915" s="95"/>
      <c r="BD915" s="41">
        <v>4</v>
      </c>
      <c r="BE915" s="52">
        <v>42</v>
      </c>
      <c r="BF915" s="103">
        <v>4215</v>
      </c>
      <c r="BG915" s="279" t="s">
        <v>51</v>
      </c>
    </row>
    <row r="916" spans="1:59" s="63" customFormat="1" ht="12.75" x14ac:dyDescent="0.2">
      <c r="A916" s="196">
        <v>4</v>
      </c>
      <c r="B916" s="197" t="s">
        <v>422</v>
      </c>
      <c r="C916" s="208">
        <v>42</v>
      </c>
      <c r="D916" s="209" t="s">
        <v>518</v>
      </c>
      <c r="E916" s="212">
        <v>4215</v>
      </c>
      <c r="F916" s="213" t="s">
        <v>537</v>
      </c>
      <c r="G916" s="231"/>
      <c r="H916" s="89" t="s">
        <v>52</v>
      </c>
      <c r="I916" s="90" t="s">
        <v>538</v>
      </c>
      <c r="J916" s="90" t="s">
        <v>538</v>
      </c>
      <c r="K916" s="90" t="s">
        <v>64</v>
      </c>
      <c r="L916" s="90" t="s">
        <v>119</v>
      </c>
      <c r="M916" s="91" t="s">
        <v>539</v>
      </c>
      <c r="N916" s="312">
        <v>1</v>
      </c>
      <c r="O916" s="313">
        <f>N916/N$915</f>
        <v>0.33333333333333331</v>
      </c>
      <c r="P916" s="104"/>
      <c r="Q916" s="92"/>
      <c r="R916" s="92"/>
      <c r="S916" s="92"/>
      <c r="T916" s="92"/>
      <c r="U916" s="92"/>
      <c r="V916" s="92"/>
      <c r="W916" s="92"/>
      <c r="X916" s="109">
        <f>P916*P$7+Q916*Q$7+R916*R$7+S916*S$7+T916*T$7+U916*U$7+V916*V$7+W916*W$7</f>
        <v>0</v>
      </c>
      <c r="Y916" s="83"/>
      <c r="Z916" s="110">
        <f>X916*$O916</f>
        <v>0</v>
      </c>
      <c r="AA916" s="111"/>
      <c r="AB916" s="92"/>
      <c r="AC916" s="92"/>
      <c r="AD916" s="92"/>
      <c r="AE916" s="92"/>
      <c r="AF916" s="92"/>
      <c r="AG916" s="92"/>
      <c r="AH916" s="92"/>
      <c r="AI916" s="109">
        <f>AB916*AB$7+AC916*AC$7+AD916*AD$7+AE916*AE$7+AF916*AF$7+AG916*AG$7+AH916*AH$7</f>
        <v>0</v>
      </c>
      <c r="AJ916" s="83"/>
      <c r="AK916" s="110">
        <f>AI916*$O916</f>
        <v>0</v>
      </c>
      <c r="AL916" s="111"/>
      <c r="AM916" s="92"/>
      <c r="AN916" s="92"/>
      <c r="AO916" s="92"/>
      <c r="AP916" s="92"/>
      <c r="AQ916" s="92"/>
      <c r="AR916" s="92"/>
      <c r="AS916" s="92">
        <v>1</v>
      </c>
      <c r="AT916" s="92"/>
      <c r="AU916" s="92"/>
      <c r="AV916" s="109">
        <f>AM916*AM$7+AN916*AN$7+AO916*AO$7+AP916*AP$7+AQ916*AQ$7+AR916*AR$7+AS916*AS$7+AT916*AT$7+AU916*AU$7</f>
        <v>1000</v>
      </c>
      <c r="AW916" s="75"/>
      <c r="AX916" s="110">
        <f>AV916*$O916</f>
        <v>333.33333333333331</v>
      </c>
      <c r="AY916" s="111"/>
      <c r="AZ916" s="93"/>
      <c r="BA916" s="94" t="s">
        <v>105</v>
      </c>
      <c r="BB916" s="71"/>
      <c r="BC916" s="95"/>
      <c r="BD916" s="41">
        <v>4</v>
      </c>
      <c r="BE916" s="52">
        <v>42</v>
      </c>
      <c r="BF916" s="103">
        <v>4215</v>
      </c>
      <c r="BG916" s="280" t="s">
        <v>52</v>
      </c>
    </row>
    <row r="917" spans="1:59" s="63" customFormat="1" ht="12.75" x14ac:dyDescent="0.2">
      <c r="A917" s="196">
        <v>4</v>
      </c>
      <c r="B917" s="197" t="s">
        <v>422</v>
      </c>
      <c r="C917" s="208">
        <v>42</v>
      </c>
      <c r="D917" s="209" t="s">
        <v>518</v>
      </c>
      <c r="E917" s="212">
        <v>4215</v>
      </c>
      <c r="F917" s="213" t="s">
        <v>537</v>
      </c>
      <c r="G917" s="231"/>
      <c r="H917" s="89"/>
      <c r="I917" s="90" t="s">
        <v>540</v>
      </c>
      <c r="J917" s="90"/>
      <c r="K917" s="90" t="s">
        <v>126</v>
      </c>
      <c r="L917" s="90"/>
      <c r="M917" s="91"/>
      <c r="N917" s="312">
        <v>1</v>
      </c>
      <c r="O917" s="313">
        <f>N917/N$915</f>
        <v>0.33333333333333331</v>
      </c>
      <c r="P917" s="104"/>
      <c r="Q917" s="92"/>
      <c r="R917" s="92"/>
      <c r="S917" s="92"/>
      <c r="T917" s="92"/>
      <c r="U917" s="92"/>
      <c r="V917" s="92">
        <v>1</v>
      </c>
      <c r="W917" s="92"/>
      <c r="X917" s="109">
        <f>P917*P$7+Q917*Q$7+R917*R$7+S917*S$7+T917*T$7+U917*U$7+V917*V$7+W917*W$7</f>
        <v>10000</v>
      </c>
      <c r="Y917" s="83"/>
      <c r="Z917" s="110">
        <f>X917*$O917</f>
        <v>3333.333333333333</v>
      </c>
      <c r="AA917" s="111"/>
      <c r="AB917" s="92"/>
      <c r="AC917" s="92"/>
      <c r="AD917" s="92"/>
      <c r="AE917" s="92"/>
      <c r="AF917" s="92"/>
      <c r="AG917" s="92"/>
      <c r="AH917" s="92"/>
      <c r="AI917" s="109">
        <f>AB917*AB$7+AC917*AC$7+AD917*AD$7+AE917*AE$7+AF917*AF$7+AG917*AG$7+AH917*AH$7</f>
        <v>0</v>
      </c>
      <c r="AJ917" s="83"/>
      <c r="AK917" s="110">
        <f>AI917*$O917</f>
        <v>0</v>
      </c>
      <c r="AL917" s="111"/>
      <c r="AM917" s="92"/>
      <c r="AN917" s="92"/>
      <c r="AO917" s="92"/>
      <c r="AP917" s="92">
        <v>1</v>
      </c>
      <c r="AQ917" s="92"/>
      <c r="AR917" s="92"/>
      <c r="AS917" s="92"/>
      <c r="AT917" s="92"/>
      <c r="AU917" s="92"/>
      <c r="AV917" s="109">
        <f>AM917*AM$7+AN917*AN$7+AO917*AO$7+AP917*AP$7+AQ917*AQ$7+AR917*AR$7+AS917*AS$7+AT917*AT$7+AU917*AU$7</f>
        <v>100</v>
      </c>
      <c r="AW917" s="75"/>
      <c r="AX917" s="110">
        <f>AV917*$O917</f>
        <v>33.333333333333329</v>
      </c>
      <c r="AY917" s="111"/>
      <c r="AZ917" s="93"/>
      <c r="BA917" s="94" t="s">
        <v>105</v>
      </c>
      <c r="BB917" s="71"/>
      <c r="BC917" s="95"/>
      <c r="BD917" s="41">
        <v>4</v>
      </c>
      <c r="BE917" s="52">
        <v>42</v>
      </c>
      <c r="BF917" s="103">
        <v>4215</v>
      </c>
      <c r="BG917" s="280" t="s">
        <v>52</v>
      </c>
    </row>
    <row r="918" spans="1:59" s="63" customFormat="1" ht="24" x14ac:dyDescent="0.2">
      <c r="A918" s="196">
        <v>4</v>
      </c>
      <c r="B918" s="197" t="s">
        <v>422</v>
      </c>
      <c r="C918" s="208">
        <v>42</v>
      </c>
      <c r="D918" s="209" t="s">
        <v>518</v>
      </c>
      <c r="E918" s="212">
        <v>4215</v>
      </c>
      <c r="F918" s="213" t="s">
        <v>537</v>
      </c>
      <c r="G918" s="231"/>
      <c r="H918" s="89"/>
      <c r="I918" s="90" t="s">
        <v>520</v>
      </c>
      <c r="J918" s="90" t="s">
        <v>541</v>
      </c>
      <c r="K918" s="90" t="s">
        <v>64</v>
      </c>
      <c r="L918" s="90" t="s">
        <v>522</v>
      </c>
      <c r="M918" s="91"/>
      <c r="N918" s="312">
        <v>1</v>
      </c>
      <c r="O918" s="313">
        <f>N918/N$915</f>
        <v>0.33333333333333331</v>
      </c>
      <c r="P918" s="104"/>
      <c r="Q918" s="92"/>
      <c r="R918" s="92"/>
      <c r="S918" s="92"/>
      <c r="T918" s="92"/>
      <c r="U918" s="92"/>
      <c r="V918" s="92"/>
      <c r="W918" s="92"/>
      <c r="X918" s="109">
        <f>P918*P$7+Q918*Q$7+R918*R$7+S918*S$7+T918*T$7+U918*U$7+V918*V$7+W918*W$7</f>
        <v>0</v>
      </c>
      <c r="Y918" s="83"/>
      <c r="Z918" s="110">
        <f>X918*$O918</f>
        <v>0</v>
      </c>
      <c r="AA918" s="111"/>
      <c r="AB918" s="92"/>
      <c r="AC918" s="92"/>
      <c r="AD918" s="92"/>
      <c r="AE918" s="92"/>
      <c r="AF918" s="92"/>
      <c r="AG918" s="92"/>
      <c r="AH918" s="92"/>
      <c r="AI918" s="109">
        <f>AB918*AB$7+AC918*AC$7+AD918*AD$7+AE918*AE$7+AF918*AF$7+AG918*AG$7+AH918*AH$7</f>
        <v>0</v>
      </c>
      <c r="AJ918" s="83"/>
      <c r="AK918" s="110">
        <f>AI918*$O918</f>
        <v>0</v>
      </c>
      <c r="AL918" s="111"/>
      <c r="AM918" s="92"/>
      <c r="AN918" s="92">
        <v>1</v>
      </c>
      <c r="AO918" s="92"/>
      <c r="AP918" s="92"/>
      <c r="AQ918" s="92"/>
      <c r="AR918" s="92"/>
      <c r="AS918" s="92"/>
      <c r="AT918" s="92"/>
      <c r="AU918" s="92"/>
      <c r="AV918" s="109">
        <f>AM918*AM$7+AN918*AN$7+AO918*AO$7+AP918*AP$7+AQ918*AQ$7+AR918*AR$7+AS918*AS$7+AT918*AT$7+AU918*AU$7</f>
        <v>25</v>
      </c>
      <c r="AW918" s="75"/>
      <c r="AX918" s="110">
        <f>AV918*$O918</f>
        <v>8.3333333333333321</v>
      </c>
      <c r="AY918" s="111"/>
      <c r="AZ918" s="93"/>
      <c r="BA918" s="94" t="s">
        <v>131</v>
      </c>
      <c r="BB918" s="71"/>
      <c r="BC918" s="95"/>
      <c r="BD918" s="41">
        <v>4</v>
      </c>
      <c r="BE918" s="52">
        <v>42</v>
      </c>
      <c r="BF918" s="103">
        <v>4215</v>
      </c>
      <c r="BG918" s="280" t="s">
        <v>52</v>
      </c>
    </row>
    <row r="919" spans="1:59" s="63" customFormat="1" ht="12.75" x14ac:dyDescent="0.2">
      <c r="A919" s="196">
        <v>4</v>
      </c>
      <c r="B919" s="197" t="s">
        <v>422</v>
      </c>
      <c r="C919" s="208">
        <v>42</v>
      </c>
      <c r="D919" s="209" t="s">
        <v>518</v>
      </c>
      <c r="E919" s="212">
        <v>4215</v>
      </c>
      <c r="F919" s="213" t="s">
        <v>537</v>
      </c>
      <c r="G919" s="231"/>
      <c r="H919" s="65"/>
      <c r="I919" s="222"/>
      <c r="J919" s="66"/>
      <c r="K919" s="66"/>
      <c r="L919" s="66"/>
      <c r="M919" s="64"/>
      <c r="N919" s="304"/>
      <c r="O919" s="305"/>
      <c r="P919" s="127"/>
      <c r="Q919" s="67"/>
      <c r="R919" s="67"/>
      <c r="S919" s="67"/>
      <c r="T919" s="67"/>
      <c r="U919" s="67"/>
      <c r="V919" s="67"/>
      <c r="W919" s="67"/>
      <c r="X919" s="67"/>
      <c r="Y919" s="68"/>
      <c r="Z919" s="68"/>
      <c r="AA919" s="68"/>
      <c r="AB919" s="67"/>
      <c r="AC919" s="67"/>
      <c r="AD919" s="67"/>
      <c r="AE919" s="67"/>
      <c r="AF919" s="67"/>
      <c r="AG919" s="67"/>
      <c r="AH919" s="67"/>
      <c r="AI919" s="67"/>
      <c r="AJ919" s="68"/>
      <c r="AK919" s="68"/>
      <c r="AL919" s="68"/>
      <c r="AM919" s="67"/>
      <c r="AN919" s="67"/>
      <c r="AO919" s="67"/>
      <c r="AP919" s="67"/>
      <c r="AQ919" s="67"/>
      <c r="AR919" s="67"/>
      <c r="AS919" s="67"/>
      <c r="AT919" s="67"/>
      <c r="AU919" s="67"/>
      <c r="AV919" s="67"/>
      <c r="AW919" s="67"/>
      <c r="AX919" s="68"/>
      <c r="AY919" s="68"/>
      <c r="AZ919" s="69"/>
      <c r="BA919" s="70"/>
      <c r="BB919" s="71"/>
      <c r="BC919" s="95"/>
      <c r="BD919" s="41">
        <v>4</v>
      </c>
      <c r="BE919" s="52">
        <v>42</v>
      </c>
      <c r="BF919" s="103">
        <v>4215</v>
      </c>
      <c r="BG919" s="275"/>
    </row>
    <row r="920" spans="1:59" s="63" customFormat="1" ht="12.75" x14ac:dyDescent="0.2">
      <c r="A920" s="196">
        <v>4</v>
      </c>
      <c r="B920" s="197" t="s">
        <v>422</v>
      </c>
      <c r="C920" s="208">
        <v>42</v>
      </c>
      <c r="D920" s="209" t="s">
        <v>518</v>
      </c>
      <c r="E920" s="212">
        <v>4215</v>
      </c>
      <c r="F920" s="213" t="s">
        <v>537</v>
      </c>
      <c r="G920" s="232"/>
      <c r="H920" s="97"/>
      <c r="I920" s="224"/>
      <c r="J920" s="98"/>
      <c r="K920" s="98"/>
      <c r="L920" s="98"/>
      <c r="M920" s="96"/>
      <c r="N920" s="307"/>
      <c r="O920" s="246"/>
      <c r="P920" s="124"/>
      <c r="Q920" s="99"/>
      <c r="R920" s="99"/>
      <c r="S920" s="99"/>
      <c r="T920" s="99"/>
      <c r="U920" s="99"/>
      <c r="V920" s="99"/>
      <c r="W920" s="99"/>
      <c r="X920" s="99"/>
      <c r="Y920" s="100"/>
      <c r="Z920" s="100"/>
      <c r="AA920" s="100"/>
      <c r="AB920" s="99"/>
      <c r="AC920" s="99"/>
      <c r="AD920" s="99"/>
      <c r="AE920" s="99"/>
      <c r="AF920" s="99"/>
      <c r="AG920" s="99"/>
      <c r="AH920" s="99"/>
      <c r="AI920" s="99"/>
      <c r="AJ920" s="100"/>
      <c r="AK920" s="100"/>
      <c r="AL920" s="100"/>
      <c r="AM920" s="99"/>
      <c r="AN920" s="99"/>
      <c r="AO920" s="99"/>
      <c r="AP920" s="99"/>
      <c r="AQ920" s="99"/>
      <c r="AR920" s="99"/>
      <c r="AS920" s="99"/>
      <c r="AT920" s="99"/>
      <c r="AU920" s="99"/>
      <c r="AV920" s="99"/>
      <c r="AW920" s="99"/>
      <c r="AX920" s="100"/>
      <c r="AY920" s="100"/>
      <c r="AZ920" s="101"/>
      <c r="BA920" s="102"/>
      <c r="BB920" s="95"/>
      <c r="BC920" s="95"/>
      <c r="BD920" s="41">
        <v>4</v>
      </c>
      <c r="BE920" s="52">
        <v>42</v>
      </c>
      <c r="BF920" s="103">
        <v>4215</v>
      </c>
      <c r="BG920" s="277"/>
    </row>
    <row r="921" spans="1:59" s="63" customFormat="1" ht="12.75" x14ac:dyDescent="0.2">
      <c r="A921" s="196">
        <v>4</v>
      </c>
      <c r="B921" s="197" t="s">
        <v>422</v>
      </c>
      <c r="C921" s="208">
        <v>42</v>
      </c>
      <c r="D921" s="209" t="s">
        <v>518</v>
      </c>
      <c r="E921" s="210">
        <v>4216</v>
      </c>
      <c r="F921" s="211" t="s">
        <v>542</v>
      </c>
      <c r="G921" s="230"/>
      <c r="H921" s="56"/>
      <c r="I921" s="221"/>
      <c r="J921" s="57"/>
      <c r="K921" s="57"/>
      <c r="L921" s="57"/>
      <c r="M921" s="55"/>
      <c r="N921" s="303"/>
      <c r="O921" s="245"/>
      <c r="P921" s="122"/>
      <c r="Q921" s="122"/>
      <c r="R921" s="122"/>
      <c r="S921" s="122"/>
      <c r="T921" s="122"/>
      <c r="U921" s="122"/>
      <c r="V921" s="122"/>
      <c r="W921" s="122"/>
      <c r="X921" s="122"/>
      <c r="Y921" s="59"/>
      <c r="Z921" s="123"/>
      <c r="AA921" s="123"/>
      <c r="AB921" s="122"/>
      <c r="AC921" s="122"/>
      <c r="AD921" s="122"/>
      <c r="AE921" s="122"/>
      <c r="AF921" s="122"/>
      <c r="AG921" s="122"/>
      <c r="AH921" s="122"/>
      <c r="AI921" s="122"/>
      <c r="AJ921" s="59"/>
      <c r="AK921" s="123"/>
      <c r="AL921" s="123"/>
      <c r="AM921" s="122"/>
      <c r="AN921" s="122"/>
      <c r="AO921" s="122"/>
      <c r="AP921" s="122"/>
      <c r="AQ921" s="122"/>
      <c r="AR921" s="122"/>
      <c r="AS921" s="122"/>
      <c r="AT921" s="122"/>
      <c r="AU921" s="122"/>
      <c r="AV921" s="122"/>
      <c r="AW921" s="58"/>
      <c r="AX921" s="123"/>
      <c r="AY921" s="59"/>
      <c r="AZ921" s="60"/>
      <c r="BA921" s="61"/>
      <c r="BB921" s="54"/>
      <c r="BC921" s="54"/>
      <c r="BD921" s="41">
        <v>4</v>
      </c>
      <c r="BE921" s="52">
        <v>42</v>
      </c>
      <c r="BF921" s="62">
        <v>4216</v>
      </c>
      <c r="BG921" s="274"/>
    </row>
    <row r="922" spans="1:59" s="63" customFormat="1" ht="12.75" x14ac:dyDescent="0.2">
      <c r="A922" s="196">
        <v>4</v>
      </c>
      <c r="B922" s="197" t="s">
        <v>422</v>
      </c>
      <c r="C922" s="208">
        <v>42</v>
      </c>
      <c r="D922" s="209" t="s">
        <v>518</v>
      </c>
      <c r="E922" s="210">
        <v>4216</v>
      </c>
      <c r="F922" s="211" t="s">
        <v>542</v>
      </c>
      <c r="G922" s="230"/>
      <c r="H922" s="56"/>
      <c r="I922" s="221"/>
      <c r="J922" s="57"/>
      <c r="K922" s="57"/>
      <c r="L922" s="57"/>
      <c r="M922" s="55"/>
      <c r="N922" s="303"/>
      <c r="O922" s="245"/>
      <c r="P922" s="122"/>
      <c r="Q922" s="58"/>
      <c r="R922" s="58"/>
      <c r="S922" s="58"/>
      <c r="T922" s="58"/>
      <c r="U922" s="58"/>
      <c r="V922" s="58"/>
      <c r="W922" s="58"/>
      <c r="X922" s="58"/>
      <c r="Y922" s="59"/>
      <c r="Z922" s="59"/>
      <c r="AA922" s="59"/>
      <c r="AB922" s="58"/>
      <c r="AC922" s="58"/>
      <c r="AD922" s="58"/>
      <c r="AE922" s="58"/>
      <c r="AF922" s="58"/>
      <c r="AG922" s="58"/>
      <c r="AH922" s="58"/>
      <c r="AI922" s="58"/>
      <c r="AJ922" s="59"/>
      <c r="AK922" s="59"/>
      <c r="AL922" s="59"/>
      <c r="AM922" s="58"/>
      <c r="AN922" s="58"/>
      <c r="AO922" s="58"/>
      <c r="AP922" s="58"/>
      <c r="AQ922" s="58"/>
      <c r="AR922" s="58"/>
      <c r="AS922" s="58"/>
      <c r="AT922" s="58"/>
      <c r="AU922" s="58"/>
      <c r="AV922" s="58"/>
      <c r="AW922" s="58"/>
      <c r="AX922" s="59"/>
      <c r="AY922" s="59"/>
      <c r="AZ922" s="60"/>
      <c r="BA922" s="61"/>
      <c r="BB922" s="54"/>
      <c r="BC922" s="54"/>
      <c r="BD922" s="41">
        <v>4</v>
      </c>
      <c r="BE922" s="52">
        <v>42</v>
      </c>
      <c r="BF922" s="62">
        <v>4216</v>
      </c>
      <c r="BG922" s="274"/>
    </row>
    <row r="923" spans="1:59" s="63" customFormat="1" ht="12.75" x14ac:dyDescent="0.2">
      <c r="A923" s="196">
        <v>4</v>
      </c>
      <c r="B923" s="197" t="s">
        <v>422</v>
      </c>
      <c r="C923" s="208">
        <v>42</v>
      </c>
      <c r="D923" s="209" t="s">
        <v>518</v>
      </c>
      <c r="E923" s="210">
        <v>4216</v>
      </c>
      <c r="F923" s="211" t="s">
        <v>542</v>
      </c>
      <c r="G923" s="231"/>
      <c r="H923" s="65"/>
      <c r="I923" s="222"/>
      <c r="J923" s="66"/>
      <c r="K923" s="66"/>
      <c r="L923" s="66"/>
      <c r="M923" s="64"/>
      <c r="N923" s="308"/>
      <c r="O923" s="309"/>
      <c r="P923" s="127"/>
      <c r="Q923" s="67"/>
      <c r="R923" s="67"/>
      <c r="S923" s="67"/>
      <c r="T923" s="67"/>
      <c r="U923" s="67"/>
      <c r="V923" s="67"/>
      <c r="W923" s="67"/>
      <c r="X923" s="67"/>
      <c r="Y923" s="68"/>
      <c r="Z923" s="68"/>
      <c r="AA923" s="68"/>
      <c r="AB923" s="67"/>
      <c r="AC923" s="67"/>
      <c r="AD923" s="67"/>
      <c r="AE923" s="67"/>
      <c r="AF923" s="67"/>
      <c r="AG923" s="67"/>
      <c r="AH923" s="67"/>
      <c r="AI923" s="67"/>
      <c r="AJ923" s="68"/>
      <c r="AK923" s="68"/>
      <c r="AL923" s="68"/>
      <c r="AM923" s="67"/>
      <c r="AN923" s="67"/>
      <c r="AO923" s="67"/>
      <c r="AP923" s="67"/>
      <c r="AQ923" s="67"/>
      <c r="AR923" s="67"/>
      <c r="AS923" s="67"/>
      <c r="AT923" s="67"/>
      <c r="AU923" s="67"/>
      <c r="AV923" s="67"/>
      <c r="AW923" s="67"/>
      <c r="AX923" s="68"/>
      <c r="AY923" s="68"/>
      <c r="AZ923" s="69"/>
      <c r="BA923" s="70"/>
      <c r="BB923" s="71"/>
      <c r="BC923" s="54"/>
      <c r="BD923" s="41">
        <v>4</v>
      </c>
      <c r="BE923" s="52">
        <v>42</v>
      </c>
      <c r="BF923" s="62">
        <v>4216</v>
      </c>
      <c r="BG923" s="275"/>
    </row>
    <row r="924" spans="1:59" s="63" customFormat="1" ht="12.75" x14ac:dyDescent="0.2">
      <c r="A924" s="196">
        <v>4</v>
      </c>
      <c r="B924" s="197" t="s">
        <v>422</v>
      </c>
      <c r="C924" s="208">
        <v>42</v>
      </c>
      <c r="D924" s="209" t="s">
        <v>518</v>
      </c>
      <c r="E924" s="210">
        <v>4216</v>
      </c>
      <c r="F924" s="211" t="s">
        <v>542</v>
      </c>
      <c r="G924" s="231"/>
      <c r="H924" s="72" t="s">
        <v>47</v>
      </c>
      <c r="I924" s="223"/>
      <c r="J924" s="73"/>
      <c r="K924" s="73"/>
      <c r="L924" s="73"/>
      <c r="M924" s="74"/>
      <c r="N924" s="247"/>
      <c r="O924" s="306"/>
      <c r="P924" s="105"/>
      <c r="Q924" s="75"/>
      <c r="R924" s="75"/>
      <c r="S924" s="75"/>
      <c r="T924" s="75"/>
      <c r="U924" s="75"/>
      <c r="V924" s="75"/>
      <c r="W924" s="75"/>
      <c r="X924" s="75"/>
      <c r="Y924" s="76">
        <f>IF(ISNUMBER(VLOOKUP(Y926,P$7:W$7,MATCH(Y926,P$7:W$7))),VLOOKUP(Y926,P$7:W$7,MATCH(Y926,P$7:W$7)),IF(N928=0,"No Data",IF(Y926&gt;0,"&lt;100",0)))</f>
        <v>2500</v>
      </c>
      <c r="Z924" s="77">
        <f>IF(ISNUMBER(VLOOKUP(Z928,P$7:W$7,MATCH(Z928,P$7:W$7))),VLOOKUP(Z928,P$7:W$7,MATCH(Z928,P$7:W$7)),IF(N928=0,"No Data",IF(Z928&gt;0,"&lt;100",0)))</f>
        <v>2500</v>
      </c>
      <c r="AA924" s="106">
        <f>IF(ISNUMBER(Z924),Z924,0)</f>
        <v>2500</v>
      </c>
      <c r="AB924" s="75"/>
      <c r="AC924" s="75"/>
      <c r="AD924" s="75"/>
      <c r="AE924" s="75"/>
      <c r="AF924" s="75"/>
      <c r="AG924" s="75"/>
      <c r="AH924" s="75"/>
      <c r="AI924" s="75"/>
      <c r="AJ924" s="76">
        <f>IF(ISNUMBER(VLOOKUP(AJ926,AB$7:AH$7,MATCH(AJ926,AB$7:AH$7))),VLOOKUP(AJ926,AB$7:AH$7,MATCH(AJ926,AB$7:AH$7)),IF(N928=0,"No Data",IF(AJ926&gt;0,"&lt;50",0)))</f>
        <v>0</v>
      </c>
      <c r="AK924" s="77">
        <f>IF(ISNUMBER(VLOOKUP(AK928,AB$7:AH$7,MATCH(AK928,AB$7:AH$7))),VLOOKUP(AK928,AB$7:AH$7,MATCH(AK928,AB$7:AH$7)),IF(N928=0,"No Data",IF(AK928&gt;0,"&lt;50",0)))</f>
        <v>0</v>
      </c>
      <c r="AL924" s="106">
        <f>IF(ISNUMBER(AK924),AK924,0)</f>
        <v>0</v>
      </c>
      <c r="AM924" s="75"/>
      <c r="AN924" s="75"/>
      <c r="AO924" s="75"/>
      <c r="AP924" s="75"/>
      <c r="AQ924" s="75"/>
      <c r="AR924" s="75"/>
      <c r="AS924" s="75"/>
      <c r="AT924" s="75"/>
      <c r="AU924" s="75"/>
      <c r="AV924" s="75"/>
      <c r="AW924" s="76">
        <f>IF(ISNUMBER(VLOOKUP(AW926,AM$7:AU$7,MATCH(AW926,AM$7:AU$7))),VLOOKUP(AW926,AM$7:AU$7,MATCH(AW926,AM$7:AU$7)),IF(N928=0,"No Data",IF(AW926&gt;0,"&lt;10",0)))</f>
        <v>250</v>
      </c>
      <c r="AX924" s="77">
        <f>IF(ISNUMBER(VLOOKUP(AX928,AM$7:AU$7,MATCH(AX928,AM$7:AU$7))),VLOOKUP(AX928,AM$7:AU$7,MATCH(AX928,AM$7:AU$7)),IF(N928=0,"No Data",IF(AX928&gt;0,"&lt;10",0)))</f>
        <v>250</v>
      </c>
      <c r="AY924" s="106">
        <f>IF(ISNUMBER(AX924),AX924,0)</f>
        <v>250</v>
      </c>
      <c r="AZ924" s="79"/>
      <c r="BA924" s="80"/>
      <c r="BB924" s="71"/>
      <c r="BC924" s="54"/>
      <c r="BD924" s="41">
        <v>4</v>
      </c>
      <c r="BE924" s="52">
        <v>42</v>
      </c>
      <c r="BF924" s="62">
        <v>4216</v>
      </c>
      <c r="BG924" s="276" t="s">
        <v>47</v>
      </c>
    </row>
    <row r="925" spans="1:59" s="63" customFormat="1" ht="12.75" x14ac:dyDescent="0.2">
      <c r="A925" s="196">
        <v>4</v>
      </c>
      <c r="B925" s="197" t="s">
        <v>422</v>
      </c>
      <c r="C925" s="208">
        <v>42</v>
      </c>
      <c r="D925" s="209" t="s">
        <v>518</v>
      </c>
      <c r="E925" s="210">
        <v>4216</v>
      </c>
      <c r="F925" s="211" t="s">
        <v>542</v>
      </c>
      <c r="G925" s="231"/>
      <c r="H925" s="81" t="s">
        <v>48</v>
      </c>
      <c r="I925" s="223"/>
      <c r="J925" s="73"/>
      <c r="K925" s="73"/>
      <c r="L925" s="73"/>
      <c r="M925" s="74"/>
      <c r="N925" s="247"/>
      <c r="O925" s="306"/>
      <c r="P925" s="105"/>
      <c r="Q925" s="75"/>
      <c r="R925" s="75"/>
      <c r="S925" s="75"/>
      <c r="T925" s="75"/>
      <c r="U925" s="75"/>
      <c r="V925" s="75"/>
      <c r="W925" s="75"/>
      <c r="X925" s="75"/>
      <c r="Y925" s="82">
        <f>MIN(X929:X936)</f>
        <v>0</v>
      </c>
      <c r="Z925" s="83"/>
      <c r="AA925" s="83"/>
      <c r="AB925" s="75"/>
      <c r="AC925" s="75"/>
      <c r="AD925" s="75"/>
      <c r="AE925" s="75"/>
      <c r="AF925" s="75"/>
      <c r="AG925" s="75"/>
      <c r="AH925" s="75"/>
      <c r="AI925" s="75"/>
      <c r="AJ925" s="82">
        <f>MIN(AI929:AI936)</f>
        <v>0</v>
      </c>
      <c r="AK925" s="83"/>
      <c r="AL925" s="83"/>
      <c r="AM925" s="75"/>
      <c r="AN925" s="75"/>
      <c r="AO925" s="75"/>
      <c r="AP925" s="75"/>
      <c r="AQ925" s="75"/>
      <c r="AR925" s="75"/>
      <c r="AS925" s="75"/>
      <c r="AT925" s="75"/>
      <c r="AU925" s="75"/>
      <c r="AV925" s="75"/>
      <c r="AW925" s="82">
        <f>MIN(AV929:AV936)</f>
        <v>25</v>
      </c>
      <c r="AX925" s="83"/>
      <c r="AY925" s="83"/>
      <c r="AZ925" s="79"/>
      <c r="BA925" s="80"/>
      <c r="BB925" s="71"/>
      <c r="BC925" s="54"/>
      <c r="BD925" s="41">
        <v>4</v>
      </c>
      <c r="BE925" s="52">
        <v>42</v>
      </c>
      <c r="BF925" s="62">
        <v>4216</v>
      </c>
      <c r="BG925" s="278" t="s">
        <v>48</v>
      </c>
    </row>
    <row r="926" spans="1:59" s="63" customFormat="1" ht="12.75" x14ac:dyDescent="0.2">
      <c r="A926" s="196">
        <v>4</v>
      </c>
      <c r="B926" s="197" t="s">
        <v>422</v>
      </c>
      <c r="C926" s="208">
        <v>42</v>
      </c>
      <c r="D926" s="209" t="s">
        <v>518</v>
      </c>
      <c r="E926" s="210">
        <v>4216</v>
      </c>
      <c r="F926" s="211" t="s">
        <v>542</v>
      </c>
      <c r="G926" s="231"/>
      <c r="H926" s="81" t="s">
        <v>49</v>
      </c>
      <c r="I926" s="223"/>
      <c r="J926" s="73"/>
      <c r="K926" s="73"/>
      <c r="L926" s="73"/>
      <c r="M926" s="74"/>
      <c r="N926" s="247"/>
      <c r="O926" s="306"/>
      <c r="P926" s="105"/>
      <c r="Q926" s="75"/>
      <c r="R926" s="75"/>
      <c r="S926" s="75"/>
      <c r="T926" s="75"/>
      <c r="U926" s="75"/>
      <c r="V926" s="75"/>
      <c r="W926" s="75"/>
      <c r="X926" s="75"/>
      <c r="Y926" s="84">
        <f>IF(ISNUMBER(AVERAGE(X929:X936)),AVERAGE(X929:X936),0)</f>
        <v>3137.5</v>
      </c>
      <c r="Z926" s="83"/>
      <c r="AA926" s="83"/>
      <c r="AB926" s="75"/>
      <c r="AC926" s="75"/>
      <c r="AD926" s="75"/>
      <c r="AE926" s="75"/>
      <c r="AF926" s="75"/>
      <c r="AG926" s="75"/>
      <c r="AH926" s="75"/>
      <c r="AI926" s="75"/>
      <c r="AJ926" s="84">
        <f>IF(ISNUMBER(AVERAGE(AI929:AI936)),AVERAGE(AI929:AI936),0)</f>
        <v>0</v>
      </c>
      <c r="AK926" s="83"/>
      <c r="AL926" s="83"/>
      <c r="AM926" s="75"/>
      <c r="AN926" s="75"/>
      <c r="AO926" s="75"/>
      <c r="AP926" s="75"/>
      <c r="AQ926" s="75"/>
      <c r="AR926" s="75"/>
      <c r="AS926" s="75"/>
      <c r="AT926" s="75"/>
      <c r="AU926" s="75"/>
      <c r="AV926" s="75"/>
      <c r="AW926" s="84">
        <f>IF(ISNUMBER(AVERAGE(AV929:AV936)),AVERAGE(AV929:AV936),0)</f>
        <v>253.125</v>
      </c>
      <c r="AX926" s="83"/>
      <c r="AY926" s="83"/>
      <c r="AZ926" s="79"/>
      <c r="BA926" s="80"/>
      <c r="BB926" s="71"/>
      <c r="BC926" s="54"/>
      <c r="BD926" s="41">
        <v>4</v>
      </c>
      <c r="BE926" s="52">
        <v>42</v>
      </c>
      <c r="BF926" s="62">
        <v>4216</v>
      </c>
      <c r="BG926" s="278" t="s">
        <v>49</v>
      </c>
    </row>
    <row r="927" spans="1:59" s="63" customFormat="1" ht="12.75" x14ac:dyDescent="0.2">
      <c r="A927" s="196">
        <v>4</v>
      </c>
      <c r="B927" s="197" t="s">
        <v>422</v>
      </c>
      <c r="C927" s="208">
        <v>42</v>
      </c>
      <c r="D927" s="209" t="s">
        <v>518</v>
      </c>
      <c r="E927" s="210">
        <v>4216</v>
      </c>
      <c r="F927" s="211" t="s">
        <v>542</v>
      </c>
      <c r="G927" s="231"/>
      <c r="H927" s="81" t="s">
        <v>50</v>
      </c>
      <c r="I927" s="223"/>
      <c r="J927" s="73"/>
      <c r="K927" s="73"/>
      <c r="L927" s="73"/>
      <c r="M927" s="74"/>
      <c r="N927" s="247"/>
      <c r="O927" s="306"/>
      <c r="P927" s="105"/>
      <c r="Q927" s="75"/>
      <c r="R927" s="75"/>
      <c r="S927" s="75"/>
      <c r="T927" s="75"/>
      <c r="U927" s="75"/>
      <c r="V927" s="75"/>
      <c r="W927" s="75"/>
      <c r="X927" s="75"/>
      <c r="Y927" s="84">
        <f>MAX(X929:X936)</f>
        <v>25000</v>
      </c>
      <c r="Z927" s="83"/>
      <c r="AA927" s="83"/>
      <c r="AB927" s="75"/>
      <c r="AC927" s="75"/>
      <c r="AD927" s="75"/>
      <c r="AE927" s="75"/>
      <c r="AF927" s="75"/>
      <c r="AG927" s="75"/>
      <c r="AH927" s="75"/>
      <c r="AI927" s="75"/>
      <c r="AJ927" s="84">
        <f>MAX(AI929:AI936)</f>
        <v>0</v>
      </c>
      <c r="AK927" s="83"/>
      <c r="AL927" s="83"/>
      <c r="AM927" s="75"/>
      <c r="AN927" s="75"/>
      <c r="AO927" s="75"/>
      <c r="AP927" s="75"/>
      <c r="AQ927" s="75"/>
      <c r="AR927" s="75"/>
      <c r="AS927" s="75"/>
      <c r="AT927" s="75"/>
      <c r="AU927" s="75"/>
      <c r="AV927" s="75"/>
      <c r="AW927" s="84">
        <f>MAX(AV929:AV936)</f>
        <v>1000</v>
      </c>
      <c r="AX927" s="83"/>
      <c r="AY927" s="83"/>
      <c r="AZ927" s="79"/>
      <c r="BA927" s="80"/>
      <c r="BB927" s="71"/>
      <c r="BC927" s="54"/>
      <c r="BD927" s="41">
        <v>4</v>
      </c>
      <c r="BE927" s="52">
        <v>42</v>
      </c>
      <c r="BF927" s="62">
        <v>4216</v>
      </c>
      <c r="BG927" s="278" t="s">
        <v>50</v>
      </c>
    </row>
    <row r="928" spans="1:59" s="63" customFormat="1" ht="12.75" x14ac:dyDescent="0.2">
      <c r="A928" s="196">
        <v>4</v>
      </c>
      <c r="B928" s="197" t="s">
        <v>422</v>
      </c>
      <c r="C928" s="208">
        <v>42</v>
      </c>
      <c r="D928" s="209" t="s">
        <v>518</v>
      </c>
      <c r="E928" s="210">
        <v>4216</v>
      </c>
      <c r="F928" s="211" t="s">
        <v>542</v>
      </c>
      <c r="G928" s="231"/>
      <c r="H928" s="85" t="s">
        <v>51</v>
      </c>
      <c r="I928" s="223"/>
      <c r="J928" s="73"/>
      <c r="K928" s="73"/>
      <c r="L928" s="73"/>
      <c r="M928" s="74"/>
      <c r="N928" s="248">
        <f>SUM(N929:N936)</f>
        <v>8</v>
      </c>
      <c r="O928" s="293">
        <f>SUM(O929:O936)</f>
        <v>1</v>
      </c>
      <c r="P928" s="292"/>
      <c r="Q928" s="87"/>
      <c r="R928" s="87"/>
      <c r="S928" s="87"/>
      <c r="T928" s="87"/>
      <c r="U928" s="87"/>
      <c r="V928" s="87"/>
      <c r="W928" s="87"/>
      <c r="X928" s="87"/>
      <c r="Y928" s="88"/>
      <c r="Z928" s="119">
        <f>SUM(Z929:Z936)</f>
        <v>3137.5</v>
      </c>
      <c r="AA928" s="120"/>
      <c r="AB928" s="111"/>
      <c r="AC928" s="111"/>
      <c r="AD928" s="111"/>
      <c r="AE928" s="111"/>
      <c r="AF928" s="111"/>
      <c r="AG928" s="111"/>
      <c r="AH928" s="111"/>
      <c r="AI928" s="111"/>
      <c r="AJ928" s="120"/>
      <c r="AK928" s="119">
        <f>SUM(AK929:AK936)</f>
        <v>0</v>
      </c>
      <c r="AL928" s="120"/>
      <c r="AM928" s="111"/>
      <c r="AN928" s="111"/>
      <c r="AO928" s="111"/>
      <c r="AP928" s="111"/>
      <c r="AQ928" s="111"/>
      <c r="AR928" s="111"/>
      <c r="AS928" s="111"/>
      <c r="AT928" s="111"/>
      <c r="AU928" s="111"/>
      <c r="AV928" s="111"/>
      <c r="AW928" s="120"/>
      <c r="AX928" s="119">
        <f>SUM(AX929:AX936)</f>
        <v>253.125</v>
      </c>
      <c r="AY928" s="88"/>
      <c r="AZ928" s="79"/>
      <c r="BA928" s="80"/>
      <c r="BB928" s="71"/>
      <c r="BC928" s="54"/>
      <c r="BD928" s="41">
        <v>4</v>
      </c>
      <c r="BE928" s="52">
        <v>42</v>
      </c>
      <c r="BF928" s="62">
        <v>4216</v>
      </c>
      <c r="BG928" s="279" t="s">
        <v>51</v>
      </c>
    </row>
    <row r="929" spans="1:59" s="63" customFormat="1" ht="12.75" x14ac:dyDescent="0.2">
      <c r="A929" s="196">
        <v>4</v>
      </c>
      <c r="B929" s="197" t="s">
        <v>422</v>
      </c>
      <c r="C929" s="208">
        <v>42</v>
      </c>
      <c r="D929" s="209" t="s">
        <v>518</v>
      </c>
      <c r="E929" s="210">
        <v>4216</v>
      </c>
      <c r="F929" s="211" t="s">
        <v>542</v>
      </c>
      <c r="G929" s="231"/>
      <c r="H929" s="89" t="s">
        <v>52</v>
      </c>
      <c r="I929" s="90" t="s">
        <v>1169</v>
      </c>
      <c r="J929" s="90" t="s">
        <v>544</v>
      </c>
      <c r="K929" s="90" t="s">
        <v>545</v>
      </c>
      <c r="L929" s="90"/>
      <c r="M929" s="91" t="s">
        <v>543</v>
      </c>
      <c r="N929" s="312">
        <v>1</v>
      </c>
      <c r="O929" s="313">
        <f>N929/N$928</f>
        <v>0.125</v>
      </c>
      <c r="P929" s="104"/>
      <c r="Q929" s="92"/>
      <c r="R929" s="92"/>
      <c r="S929" s="92"/>
      <c r="T929" s="92"/>
      <c r="U929" s="92"/>
      <c r="V929" s="92"/>
      <c r="W929" s="92">
        <v>1</v>
      </c>
      <c r="X929" s="109">
        <f t="shared" ref="X929:X936" si="123">P929*P$7+Q929*Q$7+R929*R$7+S929*S$7+T929*T$7+U929*U$7+V929*V$7+W929*W$7</f>
        <v>25000</v>
      </c>
      <c r="Y929" s="83"/>
      <c r="Z929" s="110">
        <f t="shared" ref="Z929:Z936" si="124">X929*$O929</f>
        <v>3125</v>
      </c>
      <c r="AA929" s="111"/>
      <c r="AB929" s="92"/>
      <c r="AC929" s="92"/>
      <c r="AD929" s="92"/>
      <c r="AE929" s="92"/>
      <c r="AF929" s="92"/>
      <c r="AG929" s="92"/>
      <c r="AH929" s="92"/>
      <c r="AI929" s="109">
        <f t="shared" ref="AI929:AI936" si="125">AB929*AB$7+AC929*AC$7+AD929*AD$7+AE929*AE$7+AF929*AF$7+AG929*AG$7+AH929*AH$7</f>
        <v>0</v>
      </c>
      <c r="AJ929" s="83"/>
      <c r="AK929" s="110">
        <f t="shared" ref="AK929:AK936" si="126">AI929*$O929</f>
        <v>0</v>
      </c>
      <c r="AL929" s="111"/>
      <c r="AM929" s="92"/>
      <c r="AN929" s="92"/>
      <c r="AO929" s="92"/>
      <c r="AP929" s="92">
        <v>1</v>
      </c>
      <c r="AQ929" s="92"/>
      <c r="AR929" s="92"/>
      <c r="AS929" s="92"/>
      <c r="AT929" s="92"/>
      <c r="AU929" s="92"/>
      <c r="AV929" s="109">
        <f t="shared" ref="AV929:AV936" si="127">AM929*AM$7+AN929*AN$7+AO929*AO$7+AP929*AP$7+AQ929*AQ$7+AR929*AR$7+AS929*AS$7+AT929*AT$7+AU929*AU$7</f>
        <v>100</v>
      </c>
      <c r="AW929" s="75"/>
      <c r="AX929" s="110">
        <f t="shared" ref="AX929:AX936" si="128">AV929*$O929</f>
        <v>12.5</v>
      </c>
      <c r="AY929" s="111"/>
      <c r="AZ929" s="93"/>
      <c r="BA929" s="94" t="s">
        <v>105</v>
      </c>
      <c r="BB929" s="71"/>
      <c r="BC929" s="54"/>
      <c r="BD929" s="41">
        <v>4</v>
      </c>
      <c r="BE929" s="52">
        <v>42</v>
      </c>
      <c r="BF929" s="62">
        <v>4216</v>
      </c>
      <c r="BG929" s="280" t="s">
        <v>52</v>
      </c>
    </row>
    <row r="930" spans="1:59" s="63" customFormat="1" ht="12.75" x14ac:dyDescent="0.2">
      <c r="A930" s="196">
        <v>4</v>
      </c>
      <c r="B930" s="197" t="s">
        <v>422</v>
      </c>
      <c r="C930" s="208">
        <v>42</v>
      </c>
      <c r="D930" s="209" t="s">
        <v>518</v>
      </c>
      <c r="E930" s="210">
        <v>4216</v>
      </c>
      <c r="F930" s="211" t="s">
        <v>542</v>
      </c>
      <c r="G930" s="231"/>
      <c r="H930" s="89"/>
      <c r="I930" s="90" t="s">
        <v>520</v>
      </c>
      <c r="J930" s="90" t="s">
        <v>521</v>
      </c>
      <c r="K930" s="90" t="s">
        <v>64</v>
      </c>
      <c r="L930" s="90" t="s">
        <v>522</v>
      </c>
      <c r="M930" s="91"/>
      <c r="N930" s="312">
        <v>1</v>
      </c>
      <c r="O930" s="313">
        <f t="shared" ref="O930:O936" si="129">N930/N$928</f>
        <v>0.125</v>
      </c>
      <c r="P930" s="104"/>
      <c r="Q930" s="92"/>
      <c r="R930" s="92"/>
      <c r="S930" s="92"/>
      <c r="T930" s="92"/>
      <c r="U930" s="92"/>
      <c r="V930" s="92"/>
      <c r="W930" s="92"/>
      <c r="X930" s="109">
        <f t="shared" si="123"/>
        <v>0</v>
      </c>
      <c r="Y930" s="83"/>
      <c r="Z930" s="110">
        <f t="shared" si="124"/>
        <v>0</v>
      </c>
      <c r="AA930" s="111"/>
      <c r="AB930" s="92"/>
      <c r="AC930" s="92"/>
      <c r="AD930" s="92"/>
      <c r="AE930" s="92"/>
      <c r="AF930" s="92"/>
      <c r="AG930" s="92"/>
      <c r="AH930" s="92"/>
      <c r="AI930" s="109">
        <f t="shared" si="125"/>
        <v>0</v>
      </c>
      <c r="AJ930" s="83"/>
      <c r="AK930" s="110">
        <f t="shared" si="126"/>
        <v>0</v>
      </c>
      <c r="AL930" s="111"/>
      <c r="AM930" s="92"/>
      <c r="AN930" s="92">
        <v>1</v>
      </c>
      <c r="AO930" s="92"/>
      <c r="AP930" s="92"/>
      <c r="AQ930" s="92"/>
      <c r="AR930" s="92"/>
      <c r="AS930" s="92"/>
      <c r="AT930" s="92"/>
      <c r="AU930" s="92"/>
      <c r="AV930" s="109">
        <f t="shared" si="127"/>
        <v>25</v>
      </c>
      <c r="AW930" s="75"/>
      <c r="AX930" s="110">
        <f t="shared" si="128"/>
        <v>3.125</v>
      </c>
      <c r="AY930" s="111"/>
      <c r="AZ930" s="93"/>
      <c r="BA930" s="94" t="s">
        <v>105</v>
      </c>
      <c r="BB930" s="71"/>
      <c r="BC930" s="54"/>
      <c r="BD930" s="41">
        <v>4</v>
      </c>
      <c r="BE930" s="52">
        <v>42</v>
      </c>
      <c r="BF930" s="62">
        <v>4216</v>
      </c>
      <c r="BG930" s="280" t="s">
        <v>52</v>
      </c>
    </row>
    <row r="931" spans="1:59" s="63" customFormat="1" ht="12.75" x14ac:dyDescent="0.2">
      <c r="A931" s="196">
        <v>4</v>
      </c>
      <c r="B931" s="197" t="s">
        <v>422</v>
      </c>
      <c r="C931" s="208">
        <v>42</v>
      </c>
      <c r="D931" s="209" t="s">
        <v>518</v>
      </c>
      <c r="E931" s="210">
        <v>4216</v>
      </c>
      <c r="F931" s="211" t="s">
        <v>542</v>
      </c>
      <c r="G931" s="231"/>
      <c r="H931" s="89"/>
      <c r="I931" s="90" t="s">
        <v>523</v>
      </c>
      <c r="J931" s="90"/>
      <c r="K931" s="90" t="s">
        <v>64</v>
      </c>
      <c r="L931" s="90" t="s">
        <v>119</v>
      </c>
      <c r="M931" s="91"/>
      <c r="N931" s="312">
        <v>1</v>
      </c>
      <c r="O931" s="313">
        <f t="shared" si="129"/>
        <v>0.125</v>
      </c>
      <c r="P931" s="104"/>
      <c r="Q931" s="92"/>
      <c r="R931" s="92"/>
      <c r="S931" s="92"/>
      <c r="T931" s="92"/>
      <c r="U931" s="92"/>
      <c r="V931" s="92"/>
      <c r="W931" s="92"/>
      <c r="X931" s="109">
        <f t="shared" si="123"/>
        <v>0</v>
      </c>
      <c r="Y931" s="83"/>
      <c r="Z931" s="110">
        <f t="shared" si="124"/>
        <v>0</v>
      </c>
      <c r="AA931" s="111"/>
      <c r="AB931" s="92"/>
      <c r="AC931" s="92"/>
      <c r="AD931" s="92"/>
      <c r="AE931" s="92"/>
      <c r="AF931" s="92"/>
      <c r="AG931" s="92"/>
      <c r="AH931" s="92"/>
      <c r="AI931" s="109">
        <f t="shared" si="125"/>
        <v>0</v>
      </c>
      <c r="AJ931" s="83"/>
      <c r="AK931" s="110">
        <f t="shared" si="126"/>
        <v>0</v>
      </c>
      <c r="AL931" s="111"/>
      <c r="AM931" s="92"/>
      <c r="AN931" s="92"/>
      <c r="AO931" s="92"/>
      <c r="AP931" s="92"/>
      <c r="AQ931" s="92"/>
      <c r="AR931" s="92"/>
      <c r="AS931" s="92">
        <v>1</v>
      </c>
      <c r="AT931" s="92"/>
      <c r="AU931" s="92"/>
      <c r="AV931" s="109">
        <f t="shared" si="127"/>
        <v>1000</v>
      </c>
      <c r="AW931" s="75"/>
      <c r="AX931" s="110">
        <f t="shared" si="128"/>
        <v>125</v>
      </c>
      <c r="AY931" s="111"/>
      <c r="AZ931" s="93"/>
      <c r="BA931" s="94" t="s">
        <v>105</v>
      </c>
      <c r="BB931" s="71"/>
      <c r="BC931" s="54"/>
      <c r="BD931" s="41">
        <v>4</v>
      </c>
      <c r="BE931" s="52">
        <v>42</v>
      </c>
      <c r="BF931" s="62">
        <v>4216</v>
      </c>
      <c r="BG931" s="280" t="s">
        <v>52</v>
      </c>
    </row>
    <row r="932" spans="1:59" s="63" customFormat="1" ht="12.75" x14ac:dyDescent="0.2">
      <c r="A932" s="196">
        <v>4</v>
      </c>
      <c r="B932" s="197" t="s">
        <v>422</v>
      </c>
      <c r="C932" s="208">
        <v>42</v>
      </c>
      <c r="D932" s="209" t="s">
        <v>518</v>
      </c>
      <c r="E932" s="210">
        <v>4216</v>
      </c>
      <c r="F932" s="211" t="s">
        <v>542</v>
      </c>
      <c r="G932" s="231"/>
      <c r="H932" s="89"/>
      <c r="I932" s="90" t="s">
        <v>524</v>
      </c>
      <c r="J932" s="90" t="s">
        <v>525</v>
      </c>
      <c r="K932" s="90" t="s">
        <v>64</v>
      </c>
      <c r="L932" s="90" t="s">
        <v>526</v>
      </c>
      <c r="M932" s="91"/>
      <c r="N932" s="312">
        <v>1</v>
      </c>
      <c r="O932" s="313">
        <f t="shared" si="129"/>
        <v>0.125</v>
      </c>
      <c r="P932" s="104"/>
      <c r="Q932" s="92"/>
      <c r="R932" s="92"/>
      <c r="S932" s="92"/>
      <c r="T932" s="92"/>
      <c r="U932" s="92"/>
      <c r="V932" s="92"/>
      <c r="W932" s="92"/>
      <c r="X932" s="109">
        <f t="shared" si="123"/>
        <v>0</v>
      </c>
      <c r="Y932" s="83"/>
      <c r="Z932" s="110">
        <f t="shared" si="124"/>
        <v>0</v>
      </c>
      <c r="AA932" s="111"/>
      <c r="AB932" s="92"/>
      <c r="AC932" s="92"/>
      <c r="AD932" s="92"/>
      <c r="AE932" s="92"/>
      <c r="AF932" s="92"/>
      <c r="AG932" s="92"/>
      <c r="AH932" s="92"/>
      <c r="AI932" s="109">
        <f t="shared" si="125"/>
        <v>0</v>
      </c>
      <c r="AJ932" s="83"/>
      <c r="AK932" s="110">
        <f t="shared" si="126"/>
        <v>0</v>
      </c>
      <c r="AL932" s="111"/>
      <c r="AM932" s="92"/>
      <c r="AN932" s="92"/>
      <c r="AO932" s="92"/>
      <c r="AP932" s="92">
        <v>1</v>
      </c>
      <c r="AQ932" s="92"/>
      <c r="AR932" s="92"/>
      <c r="AS932" s="92"/>
      <c r="AT932" s="92"/>
      <c r="AU932" s="92"/>
      <c r="AV932" s="109">
        <f t="shared" si="127"/>
        <v>100</v>
      </c>
      <c r="AW932" s="75"/>
      <c r="AX932" s="110">
        <f t="shared" si="128"/>
        <v>12.5</v>
      </c>
      <c r="AY932" s="111"/>
      <c r="AZ932" s="93"/>
      <c r="BA932" s="94" t="s">
        <v>105</v>
      </c>
      <c r="BB932" s="71"/>
      <c r="BC932" s="54"/>
      <c r="BD932" s="41">
        <v>4</v>
      </c>
      <c r="BE932" s="52">
        <v>42</v>
      </c>
      <c r="BF932" s="62">
        <v>4216</v>
      </c>
      <c r="BG932" s="280" t="s">
        <v>52</v>
      </c>
    </row>
    <row r="933" spans="1:59" s="63" customFormat="1" ht="12.75" x14ac:dyDescent="0.2">
      <c r="A933" s="196">
        <v>4</v>
      </c>
      <c r="B933" s="197" t="s">
        <v>422</v>
      </c>
      <c r="C933" s="208">
        <v>42</v>
      </c>
      <c r="D933" s="209" t="s">
        <v>518</v>
      </c>
      <c r="E933" s="210">
        <v>4216</v>
      </c>
      <c r="F933" s="211" t="s">
        <v>542</v>
      </c>
      <c r="G933" s="231"/>
      <c r="H933" s="89"/>
      <c r="I933" s="90" t="s">
        <v>527</v>
      </c>
      <c r="J933" s="90"/>
      <c r="K933" s="90" t="s">
        <v>64</v>
      </c>
      <c r="L933" s="90" t="s">
        <v>528</v>
      </c>
      <c r="M933" s="91"/>
      <c r="N933" s="312">
        <v>1</v>
      </c>
      <c r="O933" s="313">
        <f t="shared" si="129"/>
        <v>0.125</v>
      </c>
      <c r="P933" s="104"/>
      <c r="Q933" s="92"/>
      <c r="R933" s="92"/>
      <c r="S933" s="92"/>
      <c r="T933" s="92"/>
      <c r="U933" s="92"/>
      <c r="V933" s="92"/>
      <c r="W933" s="92"/>
      <c r="X933" s="109">
        <f t="shared" si="123"/>
        <v>0</v>
      </c>
      <c r="Y933" s="83"/>
      <c r="Z933" s="110">
        <f t="shared" si="124"/>
        <v>0</v>
      </c>
      <c r="AA933" s="111"/>
      <c r="AB933" s="92"/>
      <c r="AC933" s="92"/>
      <c r="AD933" s="92"/>
      <c r="AE933" s="92"/>
      <c r="AF933" s="92"/>
      <c r="AG933" s="92"/>
      <c r="AH933" s="92"/>
      <c r="AI933" s="109">
        <f t="shared" si="125"/>
        <v>0</v>
      </c>
      <c r="AJ933" s="83"/>
      <c r="AK933" s="110">
        <f t="shared" si="126"/>
        <v>0</v>
      </c>
      <c r="AL933" s="111"/>
      <c r="AM933" s="92"/>
      <c r="AN933" s="92"/>
      <c r="AO933" s="92"/>
      <c r="AP933" s="92">
        <v>1</v>
      </c>
      <c r="AQ933" s="92"/>
      <c r="AR933" s="92"/>
      <c r="AS933" s="92"/>
      <c r="AT933" s="92"/>
      <c r="AU933" s="92"/>
      <c r="AV933" s="109">
        <f t="shared" si="127"/>
        <v>100</v>
      </c>
      <c r="AW933" s="75"/>
      <c r="AX933" s="110">
        <f t="shared" si="128"/>
        <v>12.5</v>
      </c>
      <c r="AY933" s="111"/>
      <c r="AZ933" s="93"/>
      <c r="BA933" s="94" t="s">
        <v>105</v>
      </c>
      <c r="BB933" s="71"/>
      <c r="BC933" s="54"/>
      <c r="BD933" s="41">
        <v>4</v>
      </c>
      <c r="BE933" s="52">
        <v>42</v>
      </c>
      <c r="BF933" s="62">
        <v>4216</v>
      </c>
      <c r="BG933" s="280" t="s">
        <v>52</v>
      </c>
    </row>
    <row r="934" spans="1:59" s="63" customFormat="1" ht="12.75" x14ac:dyDescent="0.2">
      <c r="A934" s="196">
        <v>4</v>
      </c>
      <c r="B934" s="197" t="s">
        <v>422</v>
      </c>
      <c r="C934" s="208">
        <v>42</v>
      </c>
      <c r="D934" s="209" t="s">
        <v>518</v>
      </c>
      <c r="E934" s="210">
        <v>4216</v>
      </c>
      <c r="F934" s="211" t="s">
        <v>542</v>
      </c>
      <c r="G934" s="231"/>
      <c r="H934" s="89"/>
      <c r="I934" s="90" t="s">
        <v>529</v>
      </c>
      <c r="J934" s="90"/>
      <c r="K934" s="90" t="s">
        <v>64</v>
      </c>
      <c r="L934" s="90" t="s">
        <v>76</v>
      </c>
      <c r="M934" s="91"/>
      <c r="N934" s="312">
        <v>1</v>
      </c>
      <c r="O934" s="313">
        <f t="shared" si="129"/>
        <v>0.125</v>
      </c>
      <c r="P934" s="104">
        <v>1</v>
      </c>
      <c r="Q934" s="92"/>
      <c r="R934" s="92"/>
      <c r="S934" s="92"/>
      <c r="T934" s="92"/>
      <c r="U934" s="92"/>
      <c r="V934" s="92"/>
      <c r="W934" s="92"/>
      <c r="X934" s="109">
        <f t="shared" si="123"/>
        <v>100</v>
      </c>
      <c r="Y934" s="83"/>
      <c r="Z934" s="110">
        <f t="shared" si="124"/>
        <v>12.5</v>
      </c>
      <c r="AA934" s="111"/>
      <c r="AB934" s="92"/>
      <c r="AC934" s="92"/>
      <c r="AD934" s="92"/>
      <c r="AE934" s="92"/>
      <c r="AF934" s="92"/>
      <c r="AG934" s="92"/>
      <c r="AH934" s="92"/>
      <c r="AI934" s="109">
        <f t="shared" si="125"/>
        <v>0</v>
      </c>
      <c r="AJ934" s="83"/>
      <c r="AK934" s="110">
        <f t="shared" si="126"/>
        <v>0</v>
      </c>
      <c r="AL934" s="111"/>
      <c r="AM934" s="92"/>
      <c r="AN934" s="92"/>
      <c r="AO934" s="92"/>
      <c r="AP934" s="92"/>
      <c r="AQ934" s="92"/>
      <c r="AR934" s="92">
        <v>1</v>
      </c>
      <c r="AS934" s="92"/>
      <c r="AT934" s="92"/>
      <c r="AU934" s="92"/>
      <c r="AV934" s="109">
        <f t="shared" si="127"/>
        <v>500</v>
      </c>
      <c r="AW934" s="75"/>
      <c r="AX934" s="110">
        <f t="shared" si="128"/>
        <v>62.5</v>
      </c>
      <c r="AY934" s="111"/>
      <c r="AZ934" s="93"/>
      <c r="BA934" s="94" t="s">
        <v>105</v>
      </c>
      <c r="BB934" s="71"/>
      <c r="BC934" s="54"/>
      <c r="BD934" s="41">
        <v>4</v>
      </c>
      <c r="BE934" s="52">
        <v>42</v>
      </c>
      <c r="BF934" s="62">
        <v>4216</v>
      </c>
      <c r="BG934" s="280" t="s">
        <v>52</v>
      </c>
    </row>
    <row r="935" spans="1:59" s="63" customFormat="1" ht="12.75" x14ac:dyDescent="0.2">
      <c r="A935" s="196">
        <v>4</v>
      </c>
      <c r="B935" s="197" t="s">
        <v>422</v>
      </c>
      <c r="C935" s="208">
        <v>42</v>
      </c>
      <c r="D935" s="209" t="s">
        <v>518</v>
      </c>
      <c r="E935" s="210">
        <v>4216</v>
      </c>
      <c r="F935" s="211" t="s">
        <v>542</v>
      </c>
      <c r="G935" s="231"/>
      <c r="H935" s="89"/>
      <c r="I935" s="90" t="s">
        <v>530</v>
      </c>
      <c r="J935" s="90"/>
      <c r="K935" s="90" t="s">
        <v>64</v>
      </c>
      <c r="L935" s="90" t="s">
        <v>528</v>
      </c>
      <c r="M935" s="91"/>
      <c r="N935" s="312">
        <v>1</v>
      </c>
      <c r="O935" s="313">
        <f t="shared" si="129"/>
        <v>0.125</v>
      </c>
      <c r="P935" s="104"/>
      <c r="Q935" s="92"/>
      <c r="R935" s="92"/>
      <c r="S935" s="92"/>
      <c r="T935" s="92"/>
      <c r="U935" s="92"/>
      <c r="V935" s="92"/>
      <c r="W935" s="92"/>
      <c r="X935" s="109">
        <f t="shared" si="123"/>
        <v>0</v>
      </c>
      <c r="Y935" s="83"/>
      <c r="Z935" s="110">
        <f t="shared" si="124"/>
        <v>0</v>
      </c>
      <c r="AA935" s="111"/>
      <c r="AB935" s="92"/>
      <c r="AC935" s="92"/>
      <c r="AD935" s="92"/>
      <c r="AE935" s="92"/>
      <c r="AF935" s="92"/>
      <c r="AG935" s="92"/>
      <c r="AH935" s="92"/>
      <c r="AI935" s="109">
        <f t="shared" si="125"/>
        <v>0</v>
      </c>
      <c r="AJ935" s="83"/>
      <c r="AK935" s="110">
        <f t="shared" si="126"/>
        <v>0</v>
      </c>
      <c r="AL935" s="111"/>
      <c r="AM935" s="92"/>
      <c r="AN935" s="92"/>
      <c r="AO935" s="92"/>
      <c r="AP935" s="92">
        <v>1</v>
      </c>
      <c r="AQ935" s="92"/>
      <c r="AR935" s="92"/>
      <c r="AS935" s="92"/>
      <c r="AT935" s="92"/>
      <c r="AU935" s="92"/>
      <c r="AV935" s="109">
        <f t="shared" si="127"/>
        <v>100</v>
      </c>
      <c r="AW935" s="75"/>
      <c r="AX935" s="110">
        <f t="shared" si="128"/>
        <v>12.5</v>
      </c>
      <c r="AY935" s="111"/>
      <c r="AZ935" s="93"/>
      <c r="BA935" s="94" t="s">
        <v>105</v>
      </c>
      <c r="BB935" s="71"/>
      <c r="BC935" s="54"/>
      <c r="BD935" s="41">
        <v>4</v>
      </c>
      <c r="BE935" s="52">
        <v>42</v>
      </c>
      <c r="BF935" s="62">
        <v>4216</v>
      </c>
      <c r="BG935" s="280" t="s">
        <v>52</v>
      </c>
    </row>
    <row r="936" spans="1:59" s="63" customFormat="1" ht="12.75" x14ac:dyDescent="0.2">
      <c r="A936" s="196">
        <v>4</v>
      </c>
      <c r="B936" s="197" t="s">
        <v>422</v>
      </c>
      <c r="C936" s="208">
        <v>42</v>
      </c>
      <c r="D936" s="209" t="s">
        <v>518</v>
      </c>
      <c r="E936" s="210">
        <v>4216</v>
      </c>
      <c r="F936" s="211" t="s">
        <v>542</v>
      </c>
      <c r="G936" s="231"/>
      <c r="H936" s="89"/>
      <c r="I936" s="90" t="s">
        <v>531</v>
      </c>
      <c r="J936" s="90"/>
      <c r="K936" s="90" t="s">
        <v>64</v>
      </c>
      <c r="L936" s="90" t="s">
        <v>528</v>
      </c>
      <c r="M936" s="91"/>
      <c r="N936" s="312">
        <v>1</v>
      </c>
      <c r="O936" s="313">
        <f t="shared" si="129"/>
        <v>0.125</v>
      </c>
      <c r="P936" s="104"/>
      <c r="Q936" s="92"/>
      <c r="R936" s="92"/>
      <c r="S936" s="92"/>
      <c r="T936" s="92"/>
      <c r="U936" s="92"/>
      <c r="V936" s="92"/>
      <c r="W936" s="92"/>
      <c r="X936" s="109">
        <f t="shared" si="123"/>
        <v>0</v>
      </c>
      <c r="Y936" s="83"/>
      <c r="Z936" s="110">
        <f t="shared" si="124"/>
        <v>0</v>
      </c>
      <c r="AA936" s="111"/>
      <c r="AB936" s="92"/>
      <c r="AC936" s="92"/>
      <c r="AD936" s="92"/>
      <c r="AE936" s="92"/>
      <c r="AF936" s="92"/>
      <c r="AG936" s="92"/>
      <c r="AH936" s="92"/>
      <c r="AI936" s="109">
        <f t="shared" si="125"/>
        <v>0</v>
      </c>
      <c r="AJ936" s="83"/>
      <c r="AK936" s="110">
        <f t="shared" si="126"/>
        <v>0</v>
      </c>
      <c r="AL936" s="111"/>
      <c r="AM936" s="92"/>
      <c r="AN936" s="92"/>
      <c r="AO936" s="92"/>
      <c r="AP936" s="92">
        <v>1</v>
      </c>
      <c r="AQ936" s="92"/>
      <c r="AR936" s="92"/>
      <c r="AS936" s="92"/>
      <c r="AT936" s="92"/>
      <c r="AU936" s="92"/>
      <c r="AV936" s="109">
        <f t="shared" si="127"/>
        <v>100</v>
      </c>
      <c r="AW936" s="75"/>
      <c r="AX936" s="110">
        <f t="shared" si="128"/>
        <v>12.5</v>
      </c>
      <c r="AY936" s="111"/>
      <c r="AZ936" s="93"/>
      <c r="BA936" s="94" t="s">
        <v>105</v>
      </c>
      <c r="BB936" s="71"/>
      <c r="BC936" s="54"/>
      <c r="BD936" s="41">
        <v>4</v>
      </c>
      <c r="BE936" s="52">
        <v>42</v>
      </c>
      <c r="BF936" s="62">
        <v>4216</v>
      </c>
      <c r="BG936" s="280" t="s">
        <v>52</v>
      </c>
    </row>
    <row r="937" spans="1:59" s="63" customFormat="1" ht="12.75" x14ac:dyDescent="0.2">
      <c r="A937" s="196">
        <v>4</v>
      </c>
      <c r="B937" s="197" t="s">
        <v>422</v>
      </c>
      <c r="C937" s="208">
        <v>42</v>
      </c>
      <c r="D937" s="209" t="s">
        <v>518</v>
      </c>
      <c r="E937" s="210">
        <v>4216</v>
      </c>
      <c r="F937" s="211" t="s">
        <v>542</v>
      </c>
      <c r="G937" s="231"/>
      <c r="H937" s="65"/>
      <c r="I937" s="222"/>
      <c r="J937" s="66"/>
      <c r="K937" s="66"/>
      <c r="L937" s="66"/>
      <c r="M937" s="64"/>
      <c r="N937" s="304"/>
      <c r="O937" s="305"/>
      <c r="P937" s="127"/>
      <c r="Q937" s="67"/>
      <c r="R937" s="67"/>
      <c r="S937" s="67"/>
      <c r="T937" s="67"/>
      <c r="U937" s="67"/>
      <c r="V937" s="67"/>
      <c r="W937" s="67"/>
      <c r="X937" s="67"/>
      <c r="Y937" s="68"/>
      <c r="Z937" s="68"/>
      <c r="AA937" s="68"/>
      <c r="AB937" s="67"/>
      <c r="AC937" s="67"/>
      <c r="AD937" s="67"/>
      <c r="AE937" s="67"/>
      <c r="AF937" s="67"/>
      <c r="AG937" s="67"/>
      <c r="AH937" s="67"/>
      <c r="AI937" s="67"/>
      <c r="AJ937" s="68"/>
      <c r="AK937" s="68"/>
      <c r="AL937" s="68"/>
      <c r="AM937" s="67"/>
      <c r="AN937" s="67"/>
      <c r="AO937" s="67"/>
      <c r="AP937" s="67"/>
      <c r="AQ937" s="67"/>
      <c r="AR937" s="67"/>
      <c r="AS937" s="67"/>
      <c r="AT937" s="67"/>
      <c r="AU937" s="67"/>
      <c r="AV937" s="67"/>
      <c r="AW937" s="67"/>
      <c r="AX937" s="68"/>
      <c r="AY937" s="68"/>
      <c r="AZ937" s="69"/>
      <c r="BA937" s="70"/>
      <c r="BB937" s="71"/>
      <c r="BC937" s="54"/>
      <c r="BD937" s="41">
        <v>4</v>
      </c>
      <c r="BE937" s="52">
        <v>42</v>
      </c>
      <c r="BF937" s="62">
        <v>4216</v>
      </c>
      <c r="BG937" s="275"/>
    </row>
    <row r="938" spans="1:59" s="63" customFormat="1" ht="12.75" x14ac:dyDescent="0.2">
      <c r="A938" s="196">
        <v>4</v>
      </c>
      <c r="B938" s="197" t="s">
        <v>422</v>
      </c>
      <c r="C938" s="208">
        <v>42</v>
      </c>
      <c r="D938" s="209" t="s">
        <v>518</v>
      </c>
      <c r="E938" s="210">
        <v>4216</v>
      </c>
      <c r="F938" s="211" t="s">
        <v>542</v>
      </c>
      <c r="G938" s="230"/>
      <c r="H938" s="56"/>
      <c r="I938" s="221"/>
      <c r="J938" s="57"/>
      <c r="K938" s="57"/>
      <c r="L938" s="57"/>
      <c r="M938" s="55"/>
      <c r="N938" s="303"/>
      <c r="O938" s="245"/>
      <c r="P938" s="122"/>
      <c r="Q938" s="58"/>
      <c r="R938" s="58"/>
      <c r="S938" s="58"/>
      <c r="T938" s="58"/>
      <c r="U938" s="58"/>
      <c r="V938" s="58"/>
      <c r="W938" s="58"/>
      <c r="X938" s="58"/>
      <c r="Y938" s="59"/>
      <c r="Z938" s="59"/>
      <c r="AA938" s="59"/>
      <c r="AB938" s="58"/>
      <c r="AC938" s="58"/>
      <c r="AD938" s="58"/>
      <c r="AE938" s="58"/>
      <c r="AF938" s="58"/>
      <c r="AG938" s="58"/>
      <c r="AH938" s="58"/>
      <c r="AI938" s="58"/>
      <c r="AJ938" s="59"/>
      <c r="AK938" s="59"/>
      <c r="AL938" s="59"/>
      <c r="AM938" s="58"/>
      <c r="AN938" s="58"/>
      <c r="AO938" s="58"/>
      <c r="AP938" s="58"/>
      <c r="AQ938" s="58"/>
      <c r="AR938" s="58"/>
      <c r="AS938" s="58"/>
      <c r="AT938" s="58"/>
      <c r="AU938" s="58"/>
      <c r="AV938" s="58"/>
      <c r="AW938" s="58"/>
      <c r="AX938" s="59"/>
      <c r="AY938" s="59"/>
      <c r="AZ938" s="60"/>
      <c r="BA938" s="61"/>
      <c r="BB938" s="54"/>
      <c r="BC938" s="54"/>
      <c r="BD938" s="41">
        <v>4</v>
      </c>
      <c r="BE938" s="52">
        <v>42</v>
      </c>
      <c r="BF938" s="62">
        <v>4216</v>
      </c>
      <c r="BG938" s="274"/>
    </row>
    <row r="939" spans="1:59" s="63" customFormat="1" ht="12.75" x14ac:dyDescent="0.2">
      <c r="A939" s="196">
        <v>4</v>
      </c>
      <c r="B939" s="197" t="s">
        <v>422</v>
      </c>
      <c r="C939" s="208">
        <v>42</v>
      </c>
      <c r="D939" s="209" t="s">
        <v>518</v>
      </c>
      <c r="E939" s="212">
        <v>4221</v>
      </c>
      <c r="F939" s="213" t="s">
        <v>546</v>
      </c>
      <c r="G939" s="232"/>
      <c r="H939" s="97"/>
      <c r="I939" s="224"/>
      <c r="J939" s="98"/>
      <c r="K939" s="98"/>
      <c r="L939" s="98"/>
      <c r="M939" s="96"/>
      <c r="N939" s="307"/>
      <c r="O939" s="246"/>
      <c r="P939" s="124"/>
      <c r="Q939" s="124"/>
      <c r="R939" s="124"/>
      <c r="S939" s="124"/>
      <c r="T939" s="124"/>
      <c r="U939" s="124"/>
      <c r="V939" s="124"/>
      <c r="W939" s="124"/>
      <c r="X939" s="124"/>
      <c r="Y939" s="100"/>
      <c r="Z939" s="125"/>
      <c r="AA939" s="125"/>
      <c r="AB939" s="124"/>
      <c r="AC939" s="124"/>
      <c r="AD939" s="124"/>
      <c r="AE939" s="124"/>
      <c r="AF939" s="124"/>
      <c r="AG939" s="124"/>
      <c r="AH939" s="124"/>
      <c r="AI939" s="124"/>
      <c r="AJ939" s="100"/>
      <c r="AK939" s="125"/>
      <c r="AL939" s="125"/>
      <c r="AM939" s="124"/>
      <c r="AN939" s="124"/>
      <c r="AO939" s="124"/>
      <c r="AP939" s="124"/>
      <c r="AQ939" s="124"/>
      <c r="AR939" s="124"/>
      <c r="AS939" s="124"/>
      <c r="AT939" s="124"/>
      <c r="AU939" s="124"/>
      <c r="AV939" s="124"/>
      <c r="AW939" s="99"/>
      <c r="AX939" s="125"/>
      <c r="AY939" s="100"/>
      <c r="AZ939" s="101"/>
      <c r="BA939" s="102"/>
      <c r="BB939" s="95"/>
      <c r="BC939" s="95"/>
      <c r="BD939" s="41">
        <v>4</v>
      </c>
      <c r="BE939" s="52">
        <v>42</v>
      </c>
      <c r="BF939" s="103">
        <v>4221</v>
      </c>
      <c r="BG939" s="277"/>
    </row>
    <row r="940" spans="1:59" s="63" customFormat="1" ht="12.75" x14ac:dyDescent="0.2">
      <c r="A940" s="196">
        <v>4</v>
      </c>
      <c r="B940" s="197" t="s">
        <v>422</v>
      </c>
      <c r="C940" s="208">
        <v>42</v>
      </c>
      <c r="D940" s="209" t="s">
        <v>518</v>
      </c>
      <c r="E940" s="212">
        <v>4221</v>
      </c>
      <c r="F940" s="213" t="s">
        <v>546</v>
      </c>
      <c r="G940" s="232"/>
      <c r="H940" s="97"/>
      <c r="I940" s="224"/>
      <c r="J940" s="98"/>
      <c r="K940" s="98"/>
      <c r="L940" s="98"/>
      <c r="M940" s="96"/>
      <c r="N940" s="307"/>
      <c r="O940" s="246"/>
      <c r="P940" s="124"/>
      <c r="Q940" s="99"/>
      <c r="R940" s="99"/>
      <c r="S940" s="99"/>
      <c r="T940" s="99"/>
      <c r="U940" s="99"/>
      <c r="V940" s="99"/>
      <c r="W940" s="99"/>
      <c r="X940" s="99"/>
      <c r="Y940" s="100"/>
      <c r="Z940" s="100"/>
      <c r="AA940" s="100"/>
      <c r="AB940" s="99"/>
      <c r="AC940" s="99"/>
      <c r="AD940" s="99"/>
      <c r="AE940" s="99"/>
      <c r="AF940" s="99"/>
      <c r="AG940" s="99"/>
      <c r="AH940" s="99"/>
      <c r="AI940" s="99"/>
      <c r="AJ940" s="100"/>
      <c r="AK940" s="100"/>
      <c r="AL940" s="100"/>
      <c r="AM940" s="99"/>
      <c r="AN940" s="99"/>
      <c r="AO940" s="99"/>
      <c r="AP940" s="99"/>
      <c r="AQ940" s="99"/>
      <c r="AR940" s="99"/>
      <c r="AS940" s="99"/>
      <c r="AT940" s="99"/>
      <c r="AU940" s="99"/>
      <c r="AV940" s="99"/>
      <c r="AW940" s="99"/>
      <c r="AX940" s="100"/>
      <c r="AY940" s="100"/>
      <c r="AZ940" s="101"/>
      <c r="BA940" s="102"/>
      <c r="BB940" s="95"/>
      <c r="BC940" s="95"/>
      <c r="BD940" s="41">
        <v>4</v>
      </c>
      <c r="BE940" s="52">
        <v>42</v>
      </c>
      <c r="BF940" s="103">
        <v>4221</v>
      </c>
      <c r="BG940" s="277"/>
    </row>
    <row r="941" spans="1:59" s="63" customFormat="1" ht="12.75" x14ac:dyDescent="0.2">
      <c r="A941" s="196">
        <v>4</v>
      </c>
      <c r="B941" s="197" t="s">
        <v>422</v>
      </c>
      <c r="C941" s="208">
        <v>42</v>
      </c>
      <c r="D941" s="209" t="s">
        <v>518</v>
      </c>
      <c r="E941" s="212">
        <v>4221</v>
      </c>
      <c r="F941" s="213" t="s">
        <v>546</v>
      </c>
      <c r="G941" s="231" t="s">
        <v>1191</v>
      </c>
      <c r="H941" s="65"/>
      <c r="I941" s="222"/>
      <c r="J941" s="66"/>
      <c r="K941" s="66"/>
      <c r="L941" s="66"/>
      <c r="M941" s="64"/>
      <c r="N941" s="304"/>
      <c r="O941" s="305"/>
      <c r="P941" s="127"/>
      <c r="Q941" s="67"/>
      <c r="R941" s="67"/>
      <c r="S941" s="67"/>
      <c r="T941" s="67"/>
      <c r="U941" s="67"/>
      <c r="V941" s="67"/>
      <c r="W941" s="67"/>
      <c r="X941" s="67"/>
      <c r="Y941" s="68"/>
      <c r="Z941" s="68"/>
      <c r="AA941" s="68"/>
      <c r="AB941" s="67"/>
      <c r="AC941" s="67"/>
      <c r="AD941" s="67"/>
      <c r="AE941" s="67"/>
      <c r="AF941" s="67"/>
      <c r="AG941" s="67"/>
      <c r="AH941" s="67"/>
      <c r="AI941" s="67"/>
      <c r="AJ941" s="68"/>
      <c r="AK941" s="68"/>
      <c r="AL941" s="68"/>
      <c r="AM941" s="67"/>
      <c r="AN941" s="67"/>
      <c r="AO941" s="67"/>
      <c r="AP941" s="67"/>
      <c r="AQ941" s="67"/>
      <c r="AR941" s="67"/>
      <c r="AS941" s="67"/>
      <c r="AT941" s="67"/>
      <c r="AU941" s="67"/>
      <c r="AV941" s="67"/>
      <c r="AW941" s="67"/>
      <c r="AX941" s="68"/>
      <c r="AY941" s="68"/>
      <c r="AZ941" s="69"/>
      <c r="BA941" s="70"/>
      <c r="BB941" s="71"/>
      <c r="BC941" s="95"/>
      <c r="BD941" s="41">
        <v>4</v>
      </c>
      <c r="BE941" s="52">
        <v>42</v>
      </c>
      <c r="BF941" s="103">
        <v>4221</v>
      </c>
      <c r="BG941" s="275"/>
    </row>
    <row r="942" spans="1:59" s="63" customFormat="1" ht="12.75" x14ac:dyDescent="0.2">
      <c r="A942" s="196">
        <v>4</v>
      </c>
      <c r="B942" s="197" t="s">
        <v>422</v>
      </c>
      <c r="C942" s="208">
        <v>42</v>
      </c>
      <c r="D942" s="209" t="s">
        <v>518</v>
      </c>
      <c r="E942" s="212">
        <v>4221</v>
      </c>
      <c r="F942" s="213" t="s">
        <v>546</v>
      </c>
      <c r="G942" s="231" t="s">
        <v>1191</v>
      </c>
      <c r="H942" s="72" t="s">
        <v>47</v>
      </c>
      <c r="I942" s="223"/>
      <c r="J942" s="73"/>
      <c r="K942" s="73"/>
      <c r="L942" s="73"/>
      <c r="M942" s="74"/>
      <c r="N942" s="247"/>
      <c r="O942" s="306"/>
      <c r="P942" s="105"/>
      <c r="Q942" s="75"/>
      <c r="R942" s="75"/>
      <c r="S942" s="75"/>
      <c r="T942" s="75"/>
      <c r="U942" s="75"/>
      <c r="V942" s="75"/>
      <c r="W942" s="75"/>
      <c r="X942" s="75"/>
      <c r="Y942" s="76">
        <f>IF(ISNUMBER(VLOOKUP(Y944,P$7:W$7,MATCH(Y944,P$7:W$7))),VLOOKUP(Y944,P$7:W$7,MATCH(Y944,P$7:W$7)),IF(N946=0,"No Data",IF(Y944&gt;0,"&lt;100",0)))</f>
        <v>10000</v>
      </c>
      <c r="Z942" s="77">
        <f>IF(ISNUMBER(VLOOKUP(Z946,P$7:W$7,MATCH(Z946,P$7:W$7))),VLOOKUP(Z946,P$7:W$7,MATCH(Z946,P$7:W$7)),IF(N946=0,"No Data",IF(Z946&gt;0,"&lt;100",0)))</f>
        <v>10000</v>
      </c>
      <c r="AA942" s="106">
        <f>IF(ISNUMBER(Z942),Z942,0)</f>
        <v>10000</v>
      </c>
      <c r="AB942" s="75"/>
      <c r="AC942" s="75"/>
      <c r="AD942" s="75"/>
      <c r="AE942" s="75"/>
      <c r="AF942" s="75"/>
      <c r="AG942" s="75"/>
      <c r="AH942" s="75"/>
      <c r="AI942" s="75"/>
      <c r="AJ942" s="76">
        <f>IF(ISNUMBER(VLOOKUP(AJ944,AB$7:AH$7,MATCH(AJ944,AB$7:AH$7))),VLOOKUP(AJ944,AB$7:AH$7,MATCH(AJ944,AB$7:AH$7)),IF(N946=0,"No Data",IF(AJ944&gt;0,"&lt;50",0)))</f>
        <v>0</v>
      </c>
      <c r="AK942" s="77">
        <f>IF(ISNUMBER(VLOOKUP(AK946,AB$7:AH$7,MATCH(AK946,AB$7:AH$7))),VLOOKUP(AK946,AB$7:AH$7,MATCH(AK946,AB$7:AH$7)),IF(N946=0,"No Data",IF(AK946&gt;0,"&lt;50",0)))</f>
        <v>0</v>
      </c>
      <c r="AL942" s="106">
        <f>IF(ISNUMBER(AK942),AK942,0)</f>
        <v>0</v>
      </c>
      <c r="AM942" s="75"/>
      <c r="AN942" s="75"/>
      <c r="AO942" s="75"/>
      <c r="AP942" s="75"/>
      <c r="AQ942" s="75"/>
      <c r="AR942" s="75"/>
      <c r="AS942" s="75"/>
      <c r="AT942" s="75"/>
      <c r="AU942" s="75"/>
      <c r="AV942" s="75"/>
      <c r="AW942" s="76">
        <f>IF(ISNUMBER(VLOOKUP(AW944,AM$7:AU$7,MATCH(AW944,AM$7:AU$7))),VLOOKUP(AW944,AM$7:AU$7,MATCH(AW944,AM$7:AU$7)),IF(N946=0,"No Data",IF(AW944&gt;0,"&lt;10",0)))</f>
        <v>250</v>
      </c>
      <c r="AX942" s="77">
        <f>IF(ISNUMBER(VLOOKUP(AX946,AM$7:AU$7,MATCH(AX946,AM$7:AU$7))),VLOOKUP(AX946,AM$7:AU$7,MATCH(AX946,AM$7:AU$7)),IF(N946=0,"No Data",IF(AX946&gt;0,"&lt;10",0)))</f>
        <v>250</v>
      </c>
      <c r="AY942" s="106">
        <f>IF(ISNUMBER(AX942),AX942,0)</f>
        <v>250</v>
      </c>
      <c r="AZ942" s="79"/>
      <c r="BA942" s="80"/>
      <c r="BB942" s="71"/>
      <c r="BC942" s="95"/>
      <c r="BD942" s="41">
        <v>4</v>
      </c>
      <c r="BE942" s="52">
        <v>42</v>
      </c>
      <c r="BF942" s="103">
        <v>4221</v>
      </c>
      <c r="BG942" s="276" t="s">
        <v>47</v>
      </c>
    </row>
    <row r="943" spans="1:59" s="63" customFormat="1" ht="12.75" x14ac:dyDescent="0.2">
      <c r="A943" s="196">
        <v>4</v>
      </c>
      <c r="B943" s="197" t="s">
        <v>422</v>
      </c>
      <c r="C943" s="208">
        <v>42</v>
      </c>
      <c r="D943" s="209" t="s">
        <v>518</v>
      </c>
      <c r="E943" s="212">
        <v>4221</v>
      </c>
      <c r="F943" s="213" t="s">
        <v>546</v>
      </c>
      <c r="G943" s="231" t="s">
        <v>1191</v>
      </c>
      <c r="H943" s="81" t="s">
        <v>48</v>
      </c>
      <c r="I943" s="223"/>
      <c r="J943" s="73"/>
      <c r="K943" s="73"/>
      <c r="L943" s="73"/>
      <c r="M943" s="74"/>
      <c r="N943" s="247"/>
      <c r="O943" s="306"/>
      <c r="P943" s="105"/>
      <c r="Q943" s="75"/>
      <c r="R943" s="75"/>
      <c r="S943" s="75"/>
      <c r="T943" s="75"/>
      <c r="U943" s="75"/>
      <c r="V943" s="75"/>
      <c r="W943" s="75"/>
      <c r="X943" s="75"/>
      <c r="Y943" s="82">
        <f>MIN(X947:X957)</f>
        <v>0</v>
      </c>
      <c r="Z943" s="83"/>
      <c r="AA943" s="83"/>
      <c r="AB943" s="75"/>
      <c r="AC943" s="75"/>
      <c r="AD943" s="75"/>
      <c r="AE943" s="75"/>
      <c r="AF943" s="75"/>
      <c r="AG943" s="75"/>
      <c r="AH943" s="75"/>
      <c r="AI943" s="75"/>
      <c r="AJ943" s="82">
        <f>MIN(AI947:AI957)</f>
        <v>0</v>
      </c>
      <c r="AK943" s="83"/>
      <c r="AL943" s="83"/>
      <c r="AM943" s="75"/>
      <c r="AN943" s="75"/>
      <c r="AO943" s="75"/>
      <c r="AP943" s="75"/>
      <c r="AQ943" s="75"/>
      <c r="AR943" s="75"/>
      <c r="AS943" s="75"/>
      <c r="AT943" s="75"/>
      <c r="AU943" s="75"/>
      <c r="AV943" s="75"/>
      <c r="AW943" s="82">
        <f>MIN(AV947:AV957)</f>
        <v>100</v>
      </c>
      <c r="AX943" s="83"/>
      <c r="AY943" s="83"/>
      <c r="AZ943" s="79"/>
      <c r="BA943" s="80"/>
      <c r="BB943" s="71"/>
      <c r="BC943" s="95"/>
      <c r="BD943" s="41">
        <v>4</v>
      </c>
      <c r="BE943" s="52">
        <v>42</v>
      </c>
      <c r="BF943" s="103">
        <v>4221</v>
      </c>
      <c r="BG943" s="278" t="s">
        <v>48</v>
      </c>
    </row>
    <row r="944" spans="1:59" s="63" customFormat="1" ht="12.75" x14ac:dyDescent="0.2">
      <c r="A944" s="196">
        <v>4</v>
      </c>
      <c r="B944" s="197" t="s">
        <v>422</v>
      </c>
      <c r="C944" s="208">
        <v>42</v>
      </c>
      <c r="D944" s="209" t="s">
        <v>518</v>
      </c>
      <c r="E944" s="212">
        <v>4221</v>
      </c>
      <c r="F944" s="213" t="s">
        <v>546</v>
      </c>
      <c r="G944" s="231" t="s">
        <v>1191</v>
      </c>
      <c r="H944" s="81" t="s">
        <v>49</v>
      </c>
      <c r="I944" s="223"/>
      <c r="J944" s="73"/>
      <c r="K944" s="73"/>
      <c r="L944" s="73"/>
      <c r="M944" s="74"/>
      <c r="N944" s="247"/>
      <c r="O944" s="306"/>
      <c r="P944" s="105"/>
      <c r="Q944" s="75"/>
      <c r="R944" s="75"/>
      <c r="S944" s="75"/>
      <c r="T944" s="75"/>
      <c r="U944" s="75"/>
      <c r="V944" s="75"/>
      <c r="W944" s="75"/>
      <c r="X944" s="75"/>
      <c r="Y944" s="84">
        <f>IF(ISNUMBER(AVERAGE(X947:X957)),AVERAGE(X947:X957),0)</f>
        <v>11122.222222222223</v>
      </c>
      <c r="Z944" s="83"/>
      <c r="AA944" s="83"/>
      <c r="AB944" s="75"/>
      <c r="AC944" s="75"/>
      <c r="AD944" s="75"/>
      <c r="AE944" s="75"/>
      <c r="AF944" s="75"/>
      <c r="AG944" s="75"/>
      <c r="AH944" s="75"/>
      <c r="AI944" s="75"/>
      <c r="AJ944" s="84">
        <f>IF(ISNUMBER(AVERAGE(AI947:AI957)),AVERAGE(AI947:AI957),0)</f>
        <v>0</v>
      </c>
      <c r="AK944" s="83"/>
      <c r="AL944" s="83"/>
      <c r="AM944" s="75"/>
      <c r="AN944" s="75"/>
      <c r="AO944" s="75"/>
      <c r="AP944" s="75"/>
      <c r="AQ944" s="75"/>
      <c r="AR944" s="75"/>
      <c r="AS944" s="75"/>
      <c r="AT944" s="75"/>
      <c r="AU944" s="75"/>
      <c r="AV944" s="75"/>
      <c r="AW944" s="84">
        <f>IF(ISNUMBER(AVERAGE(AV947:AV957)),AVERAGE(AV947:AV957),0)</f>
        <v>488.88888888888891</v>
      </c>
      <c r="AX944" s="83"/>
      <c r="AY944" s="83"/>
      <c r="AZ944" s="79"/>
      <c r="BA944" s="80"/>
      <c r="BB944" s="71"/>
      <c r="BC944" s="95"/>
      <c r="BD944" s="41">
        <v>4</v>
      </c>
      <c r="BE944" s="52">
        <v>42</v>
      </c>
      <c r="BF944" s="103">
        <v>4221</v>
      </c>
      <c r="BG944" s="278" t="s">
        <v>49</v>
      </c>
    </row>
    <row r="945" spans="1:59" s="63" customFormat="1" ht="12.75" x14ac:dyDescent="0.2">
      <c r="A945" s="196">
        <v>4</v>
      </c>
      <c r="B945" s="197" t="s">
        <v>422</v>
      </c>
      <c r="C945" s="208">
        <v>42</v>
      </c>
      <c r="D945" s="209" t="s">
        <v>518</v>
      </c>
      <c r="E945" s="212">
        <v>4221</v>
      </c>
      <c r="F945" s="213" t="s">
        <v>546</v>
      </c>
      <c r="G945" s="231" t="s">
        <v>1191</v>
      </c>
      <c r="H945" s="81" t="s">
        <v>50</v>
      </c>
      <c r="I945" s="223"/>
      <c r="J945" s="73"/>
      <c r="K945" s="73"/>
      <c r="L945" s="73"/>
      <c r="M945" s="74"/>
      <c r="N945" s="247"/>
      <c r="O945" s="306"/>
      <c r="P945" s="105"/>
      <c r="Q945" s="75"/>
      <c r="R945" s="75"/>
      <c r="S945" s="75"/>
      <c r="T945" s="75"/>
      <c r="U945" s="75"/>
      <c r="V945" s="75"/>
      <c r="W945" s="75"/>
      <c r="X945" s="75"/>
      <c r="Y945" s="84">
        <f>MAX(X947:X957)</f>
        <v>25000</v>
      </c>
      <c r="Z945" s="83"/>
      <c r="AA945" s="83"/>
      <c r="AB945" s="75"/>
      <c r="AC945" s="75"/>
      <c r="AD945" s="75"/>
      <c r="AE945" s="75"/>
      <c r="AF945" s="75"/>
      <c r="AG945" s="75"/>
      <c r="AH945" s="75"/>
      <c r="AI945" s="75"/>
      <c r="AJ945" s="84">
        <f>MAX(AI947:AI957)</f>
        <v>0</v>
      </c>
      <c r="AK945" s="83"/>
      <c r="AL945" s="83"/>
      <c r="AM945" s="75"/>
      <c r="AN945" s="75"/>
      <c r="AO945" s="75"/>
      <c r="AP945" s="75"/>
      <c r="AQ945" s="75"/>
      <c r="AR945" s="75"/>
      <c r="AS945" s="75"/>
      <c r="AT945" s="75"/>
      <c r="AU945" s="75"/>
      <c r="AV945" s="75"/>
      <c r="AW945" s="84">
        <f>MAX(AV947:AV957)</f>
        <v>1000</v>
      </c>
      <c r="AX945" s="83"/>
      <c r="AY945" s="83"/>
      <c r="AZ945" s="79"/>
      <c r="BA945" s="80"/>
      <c r="BB945" s="71"/>
      <c r="BC945" s="95"/>
      <c r="BD945" s="41">
        <v>4</v>
      </c>
      <c r="BE945" s="52">
        <v>42</v>
      </c>
      <c r="BF945" s="103">
        <v>4221</v>
      </c>
      <c r="BG945" s="278" t="s">
        <v>50</v>
      </c>
    </row>
    <row r="946" spans="1:59" s="63" customFormat="1" ht="12.75" x14ac:dyDescent="0.2">
      <c r="A946" s="196">
        <v>4</v>
      </c>
      <c r="B946" s="197" t="s">
        <v>422</v>
      </c>
      <c r="C946" s="208">
        <v>42</v>
      </c>
      <c r="D946" s="209" t="s">
        <v>518</v>
      </c>
      <c r="E946" s="212">
        <v>4221</v>
      </c>
      <c r="F946" s="213" t="s">
        <v>546</v>
      </c>
      <c r="G946" s="231" t="s">
        <v>1191</v>
      </c>
      <c r="H946" s="85" t="s">
        <v>51</v>
      </c>
      <c r="I946" s="223"/>
      <c r="J946" s="73"/>
      <c r="K946" s="73"/>
      <c r="L946" s="73"/>
      <c r="M946" s="74"/>
      <c r="N946" s="248">
        <f>SUM(N947:N957)</f>
        <v>9</v>
      </c>
      <c r="O946" s="293">
        <f>SUM(O947:O957)</f>
        <v>1.0000000000000002</v>
      </c>
      <c r="P946" s="292"/>
      <c r="Q946" s="87"/>
      <c r="R946" s="87"/>
      <c r="S946" s="87"/>
      <c r="T946" s="87"/>
      <c r="U946" s="87"/>
      <c r="V946" s="87"/>
      <c r="W946" s="87"/>
      <c r="X946" s="87"/>
      <c r="Y946" s="88"/>
      <c r="Z946" s="119">
        <f>SUM(Z947:Z957)</f>
        <v>11122.222222222223</v>
      </c>
      <c r="AA946" s="120"/>
      <c r="AB946" s="111"/>
      <c r="AC946" s="111"/>
      <c r="AD946" s="111"/>
      <c r="AE946" s="111"/>
      <c r="AF946" s="111"/>
      <c r="AG946" s="111"/>
      <c r="AH946" s="111"/>
      <c r="AI946" s="111"/>
      <c r="AJ946" s="120"/>
      <c r="AK946" s="119">
        <f>SUM(AK947:AK955)</f>
        <v>0</v>
      </c>
      <c r="AL946" s="120"/>
      <c r="AM946" s="111"/>
      <c r="AN946" s="111"/>
      <c r="AO946" s="111"/>
      <c r="AP946" s="111"/>
      <c r="AQ946" s="111"/>
      <c r="AR946" s="111"/>
      <c r="AS946" s="111"/>
      <c r="AT946" s="111"/>
      <c r="AU946" s="111"/>
      <c r="AV946" s="111"/>
      <c r="AW946" s="120"/>
      <c r="AX946" s="119">
        <f>SUM(AX947:AX957)</f>
        <v>488.8888888888888</v>
      </c>
      <c r="AY946" s="88"/>
      <c r="AZ946" s="79"/>
      <c r="BA946" s="80"/>
      <c r="BB946" s="71"/>
      <c r="BC946" s="95"/>
      <c r="BD946" s="41">
        <v>4</v>
      </c>
      <c r="BE946" s="52">
        <v>42</v>
      </c>
      <c r="BF946" s="103">
        <v>4221</v>
      </c>
      <c r="BG946" s="279" t="s">
        <v>51</v>
      </c>
    </row>
    <row r="947" spans="1:59" s="63" customFormat="1" ht="12.75" x14ac:dyDescent="0.2">
      <c r="A947" s="196">
        <v>4</v>
      </c>
      <c r="B947" s="197" t="s">
        <v>422</v>
      </c>
      <c r="C947" s="208">
        <v>42</v>
      </c>
      <c r="D947" s="209" t="s">
        <v>518</v>
      </c>
      <c r="E947" s="212">
        <v>4221</v>
      </c>
      <c r="F947" s="213" t="s">
        <v>546</v>
      </c>
      <c r="G947" s="231" t="s">
        <v>1191</v>
      </c>
      <c r="H947" s="89" t="s">
        <v>52</v>
      </c>
      <c r="I947" s="90" t="s">
        <v>547</v>
      </c>
      <c r="J947" s="90" t="s">
        <v>548</v>
      </c>
      <c r="K947" s="90" t="s">
        <v>64</v>
      </c>
      <c r="L947" s="90" t="s">
        <v>549</v>
      </c>
      <c r="M947" s="91"/>
      <c r="N947" s="312">
        <v>1</v>
      </c>
      <c r="O947" s="313">
        <f>N947/N$946</f>
        <v>0.1111111111111111</v>
      </c>
      <c r="P947" s="104"/>
      <c r="Q947" s="92"/>
      <c r="R947" s="92"/>
      <c r="S947" s="92"/>
      <c r="T947" s="92"/>
      <c r="U947" s="92"/>
      <c r="V947" s="92"/>
      <c r="W947" s="92"/>
      <c r="X947" s="109">
        <f>P947*P$7+Q947*Q$7+R947*R$7+S947*S$7+T947*T$7+U947*U$7+V947*V$7+W947*W$7</f>
        <v>0</v>
      </c>
      <c r="Y947" s="83"/>
      <c r="Z947" s="110">
        <f>X947*$O947</f>
        <v>0</v>
      </c>
      <c r="AA947" s="111"/>
      <c r="AB947" s="92"/>
      <c r="AC947" s="92"/>
      <c r="AD947" s="92"/>
      <c r="AE947" s="92"/>
      <c r="AF947" s="92"/>
      <c r="AG947" s="92"/>
      <c r="AH947" s="92"/>
      <c r="AI947" s="109">
        <f>AB947*AB$7+AC947*AC$7+AD947*AD$7+AE947*AE$7+AF947*AF$7+AG947*AG$7+AH947*AH$7</f>
        <v>0</v>
      </c>
      <c r="AJ947" s="83"/>
      <c r="AK947" s="110">
        <f>AI947*$O947</f>
        <v>0</v>
      </c>
      <c r="AL947" s="111"/>
      <c r="AM947" s="92"/>
      <c r="AN947" s="92"/>
      <c r="AO947" s="92"/>
      <c r="AP947" s="92"/>
      <c r="AQ947" s="92"/>
      <c r="AR947" s="92"/>
      <c r="AS947" s="92">
        <v>1</v>
      </c>
      <c r="AT947" s="92"/>
      <c r="AU947" s="92"/>
      <c r="AV947" s="109">
        <f>AM947*AM$7+AN947*AN$7+AO947*AO$7+AP947*AP$7+AQ947*AQ$7+AR947*AR$7+AS947*AS$7+AT947*AT$7+AU947*AU$7</f>
        <v>1000</v>
      </c>
      <c r="AW947" s="75"/>
      <c r="AX947" s="110">
        <f>AV947*$O947</f>
        <v>111.1111111111111</v>
      </c>
      <c r="AY947" s="111"/>
      <c r="AZ947" s="93"/>
      <c r="BA947" s="94" t="s">
        <v>105</v>
      </c>
      <c r="BB947" s="71"/>
      <c r="BC947" s="95"/>
      <c r="BD947" s="41">
        <v>4</v>
      </c>
      <c r="BE947" s="52">
        <v>42</v>
      </c>
      <c r="BF947" s="103">
        <v>4221</v>
      </c>
      <c r="BG947" s="280" t="s">
        <v>52</v>
      </c>
    </row>
    <row r="948" spans="1:59" s="63" customFormat="1" ht="12.75" x14ac:dyDescent="0.2">
      <c r="A948" s="196">
        <v>4</v>
      </c>
      <c r="B948" s="197" t="s">
        <v>422</v>
      </c>
      <c r="C948" s="208">
        <v>42</v>
      </c>
      <c r="D948" s="209" t="s">
        <v>518</v>
      </c>
      <c r="E948" s="212">
        <v>4221</v>
      </c>
      <c r="F948" s="213" t="s">
        <v>546</v>
      </c>
      <c r="G948" s="231" t="s">
        <v>1191</v>
      </c>
      <c r="H948" s="89"/>
      <c r="I948" s="90" t="s">
        <v>1171</v>
      </c>
      <c r="J948" s="90" t="s">
        <v>550</v>
      </c>
      <c r="K948" s="90"/>
      <c r="L948" s="90"/>
      <c r="M948" s="91"/>
      <c r="N948" s="247"/>
      <c r="O948" s="313">
        <f t="shared" ref="O948:O957" si="130">N948/N$946</f>
        <v>0</v>
      </c>
      <c r="P948" s="104"/>
      <c r="Q948" s="92"/>
      <c r="R948" s="92"/>
      <c r="S948" s="92"/>
      <c r="T948" s="92"/>
      <c r="U948" s="92"/>
      <c r="V948" s="92"/>
      <c r="W948" s="92"/>
      <c r="X948" s="75"/>
      <c r="Y948" s="83"/>
      <c r="Z948" s="83"/>
      <c r="AA948" s="83"/>
      <c r="AB948" s="92"/>
      <c r="AC948" s="92"/>
      <c r="AD948" s="92"/>
      <c r="AE948" s="92"/>
      <c r="AF948" s="92"/>
      <c r="AG948" s="92"/>
      <c r="AH948" s="92"/>
      <c r="AI948" s="75"/>
      <c r="AJ948" s="83"/>
      <c r="AK948" s="83"/>
      <c r="AL948" s="83"/>
      <c r="AM948" s="92"/>
      <c r="AN948" s="92"/>
      <c r="AO948" s="92"/>
      <c r="AP948" s="92"/>
      <c r="AQ948" s="92"/>
      <c r="AR948" s="92"/>
      <c r="AS948" s="92"/>
      <c r="AT948" s="92"/>
      <c r="AU948" s="92"/>
      <c r="AV948" s="75"/>
      <c r="AW948" s="75"/>
      <c r="AX948" s="83"/>
      <c r="AY948" s="83"/>
      <c r="AZ948" s="93"/>
      <c r="BA948" s="94" t="s">
        <v>105</v>
      </c>
      <c r="BB948" s="71"/>
      <c r="BC948" s="95"/>
      <c r="BD948" s="41">
        <v>4</v>
      </c>
      <c r="BE948" s="52">
        <v>42</v>
      </c>
      <c r="BF948" s="103">
        <v>4221</v>
      </c>
      <c r="BG948" s="280" t="s">
        <v>52</v>
      </c>
    </row>
    <row r="949" spans="1:59" s="63" customFormat="1" ht="12.75" x14ac:dyDescent="0.2">
      <c r="A949" s="196">
        <v>4</v>
      </c>
      <c r="B949" s="197" t="s">
        <v>422</v>
      </c>
      <c r="C949" s="208">
        <v>42</v>
      </c>
      <c r="D949" s="209" t="s">
        <v>518</v>
      </c>
      <c r="E949" s="212">
        <v>4221</v>
      </c>
      <c r="F949" s="213" t="s">
        <v>546</v>
      </c>
      <c r="G949" s="231" t="s">
        <v>1191</v>
      </c>
      <c r="H949" s="89"/>
      <c r="I949" s="90" t="s">
        <v>1172</v>
      </c>
      <c r="J949" s="90"/>
      <c r="K949" s="90"/>
      <c r="L949" s="90"/>
      <c r="M949" s="91"/>
      <c r="N949" s="247"/>
      <c r="O949" s="313">
        <f t="shared" si="130"/>
        <v>0</v>
      </c>
      <c r="P949" s="104"/>
      <c r="Q949" s="92"/>
      <c r="R949" s="92"/>
      <c r="S949" s="92"/>
      <c r="T949" s="92"/>
      <c r="U949" s="92"/>
      <c r="V949" s="92"/>
      <c r="W949" s="92"/>
      <c r="X949" s="75"/>
      <c r="Y949" s="83"/>
      <c r="Z949" s="83"/>
      <c r="AA949" s="83"/>
      <c r="AB949" s="92"/>
      <c r="AC949" s="92"/>
      <c r="AD949" s="92"/>
      <c r="AE949" s="92"/>
      <c r="AF949" s="92"/>
      <c r="AG949" s="92"/>
      <c r="AH949" s="92"/>
      <c r="AI949" s="75"/>
      <c r="AJ949" s="83"/>
      <c r="AK949" s="83"/>
      <c r="AL949" s="83"/>
      <c r="AM949" s="92"/>
      <c r="AN949" s="92"/>
      <c r="AO949" s="92"/>
      <c r="AP949" s="92"/>
      <c r="AQ949" s="92"/>
      <c r="AR949" s="92"/>
      <c r="AS949" s="92"/>
      <c r="AT949" s="92"/>
      <c r="AU949" s="92"/>
      <c r="AV949" s="75"/>
      <c r="AW949" s="75"/>
      <c r="AX949" s="83"/>
      <c r="AY949" s="83"/>
      <c r="AZ949" s="93"/>
      <c r="BA949" s="94" t="s">
        <v>105</v>
      </c>
      <c r="BB949" s="71"/>
      <c r="BC949" s="95"/>
      <c r="BD949" s="41">
        <v>4</v>
      </c>
      <c r="BE949" s="52">
        <v>42</v>
      </c>
      <c r="BF949" s="103">
        <v>4221</v>
      </c>
      <c r="BG949" s="280" t="s">
        <v>52</v>
      </c>
    </row>
    <row r="950" spans="1:59" s="63" customFormat="1" ht="12.75" x14ac:dyDescent="0.2">
      <c r="A950" s="196">
        <v>4</v>
      </c>
      <c r="B950" s="197" t="s">
        <v>422</v>
      </c>
      <c r="C950" s="208">
        <v>42</v>
      </c>
      <c r="D950" s="209" t="s">
        <v>518</v>
      </c>
      <c r="E950" s="212">
        <v>4221</v>
      </c>
      <c r="F950" s="213" t="s">
        <v>546</v>
      </c>
      <c r="G950" s="231" t="s">
        <v>1191</v>
      </c>
      <c r="H950" s="89"/>
      <c r="I950" s="90" t="s">
        <v>551</v>
      </c>
      <c r="J950" s="90" t="s">
        <v>552</v>
      </c>
      <c r="K950" s="90" t="s">
        <v>553</v>
      </c>
      <c r="L950" s="90"/>
      <c r="M950" s="91"/>
      <c r="N950" s="312">
        <v>1</v>
      </c>
      <c r="O950" s="313">
        <f t="shared" si="130"/>
        <v>0.1111111111111111</v>
      </c>
      <c r="P950" s="104"/>
      <c r="Q950" s="92"/>
      <c r="R950" s="92"/>
      <c r="S950" s="92"/>
      <c r="T950" s="92"/>
      <c r="U950" s="92"/>
      <c r="V950" s="92"/>
      <c r="W950" s="92">
        <v>1</v>
      </c>
      <c r="X950" s="109">
        <f t="shared" ref="X950:X957" si="131">P950*P$7+Q950*Q$7+R950*R$7+S950*S$7+T950*T$7+U950*U$7+V950*V$7+W950*W$7</f>
        <v>25000</v>
      </c>
      <c r="Y950" s="83"/>
      <c r="Z950" s="110">
        <f t="shared" ref="Z950:Z957" si="132">X950*$O950</f>
        <v>2777.7777777777778</v>
      </c>
      <c r="AA950" s="111"/>
      <c r="AB950" s="92"/>
      <c r="AC950" s="92"/>
      <c r="AD950" s="92"/>
      <c r="AE950" s="92"/>
      <c r="AF950" s="92"/>
      <c r="AG950" s="92"/>
      <c r="AH950" s="92"/>
      <c r="AI950" s="109">
        <f t="shared" ref="AI950:AI957" si="133">AB950*AB$7+AC950*AC$7+AD950*AD$7+AE950*AE$7+AF950*AF$7+AG950*AG$7+AH950*AH$7</f>
        <v>0</v>
      </c>
      <c r="AJ950" s="83"/>
      <c r="AK950" s="110">
        <f t="shared" ref="AK950:AK957" si="134">AI950*$O950</f>
        <v>0</v>
      </c>
      <c r="AL950" s="111"/>
      <c r="AM950" s="92"/>
      <c r="AN950" s="92"/>
      <c r="AO950" s="92"/>
      <c r="AP950" s="92">
        <v>1</v>
      </c>
      <c r="AQ950" s="92"/>
      <c r="AR950" s="92"/>
      <c r="AS950" s="92"/>
      <c r="AT950" s="92"/>
      <c r="AU950" s="92"/>
      <c r="AV950" s="109">
        <f t="shared" ref="AV950:AV957" si="135">AM950*AM$7+AN950*AN$7+AO950*AO$7+AP950*AP$7+AQ950*AQ$7+AR950*AR$7+AS950*AS$7+AT950*AT$7+AU950*AU$7</f>
        <v>100</v>
      </c>
      <c r="AW950" s="75"/>
      <c r="AX950" s="110">
        <f t="shared" ref="AX950:AX957" si="136">AV950*$O950</f>
        <v>11.111111111111111</v>
      </c>
      <c r="AY950" s="111"/>
      <c r="AZ950" s="93"/>
      <c r="BA950" s="94" t="s">
        <v>554</v>
      </c>
      <c r="BB950" s="71"/>
      <c r="BC950" s="95"/>
      <c r="BD950" s="41">
        <v>4</v>
      </c>
      <c r="BE950" s="52">
        <v>42</v>
      </c>
      <c r="BF950" s="103">
        <v>4221</v>
      </c>
      <c r="BG950" s="280" t="s">
        <v>52</v>
      </c>
    </row>
    <row r="951" spans="1:59" s="63" customFormat="1" ht="12.75" x14ac:dyDescent="0.2">
      <c r="A951" s="196">
        <v>4</v>
      </c>
      <c r="B951" s="197" t="s">
        <v>422</v>
      </c>
      <c r="C951" s="208">
        <v>42</v>
      </c>
      <c r="D951" s="209" t="s">
        <v>518</v>
      </c>
      <c r="E951" s="212">
        <v>4221</v>
      </c>
      <c r="F951" s="213" t="s">
        <v>546</v>
      </c>
      <c r="G951" s="231" t="s">
        <v>1191</v>
      </c>
      <c r="H951" s="89"/>
      <c r="I951" s="90" t="s">
        <v>555</v>
      </c>
      <c r="J951" s="90" t="s">
        <v>552</v>
      </c>
      <c r="K951" s="90" t="s">
        <v>73</v>
      </c>
      <c r="L951" s="90" t="s">
        <v>69</v>
      </c>
      <c r="M951" s="91"/>
      <c r="N951" s="312">
        <v>1</v>
      </c>
      <c r="O951" s="313">
        <f t="shared" si="130"/>
        <v>0.1111111111111111</v>
      </c>
      <c r="P951" s="104"/>
      <c r="Q951" s="92"/>
      <c r="R951" s="92"/>
      <c r="S951" s="92"/>
      <c r="T951" s="92"/>
      <c r="U951" s="92"/>
      <c r="V951" s="92"/>
      <c r="W951" s="92">
        <v>1</v>
      </c>
      <c r="X951" s="109">
        <f t="shared" si="131"/>
        <v>25000</v>
      </c>
      <c r="Y951" s="83"/>
      <c r="Z951" s="110">
        <f t="shared" si="132"/>
        <v>2777.7777777777778</v>
      </c>
      <c r="AA951" s="111"/>
      <c r="AB951" s="92"/>
      <c r="AC951" s="92"/>
      <c r="AD951" s="92"/>
      <c r="AE951" s="92"/>
      <c r="AF951" s="92"/>
      <c r="AG951" s="92"/>
      <c r="AH951" s="92"/>
      <c r="AI951" s="109">
        <f t="shared" si="133"/>
        <v>0</v>
      </c>
      <c r="AJ951" s="83"/>
      <c r="AK951" s="110">
        <f t="shared" si="134"/>
        <v>0</v>
      </c>
      <c r="AL951" s="111"/>
      <c r="AM951" s="92"/>
      <c r="AN951" s="92"/>
      <c r="AO951" s="92"/>
      <c r="AP951" s="92">
        <v>1</v>
      </c>
      <c r="AQ951" s="92"/>
      <c r="AR951" s="92"/>
      <c r="AS951" s="92"/>
      <c r="AT951" s="92"/>
      <c r="AU951" s="92"/>
      <c r="AV951" s="109">
        <f t="shared" si="135"/>
        <v>100</v>
      </c>
      <c r="AW951" s="75"/>
      <c r="AX951" s="110">
        <f t="shared" si="136"/>
        <v>11.111111111111111</v>
      </c>
      <c r="AY951" s="111"/>
      <c r="AZ951" s="93"/>
      <c r="BA951" s="94" t="s">
        <v>554</v>
      </c>
      <c r="BB951" s="71"/>
      <c r="BC951" s="95"/>
      <c r="BD951" s="41">
        <v>4</v>
      </c>
      <c r="BE951" s="52">
        <v>42</v>
      </c>
      <c r="BF951" s="103">
        <v>4221</v>
      </c>
      <c r="BG951" s="280" t="s">
        <v>52</v>
      </c>
    </row>
    <row r="952" spans="1:59" s="63" customFormat="1" ht="12.75" x14ac:dyDescent="0.2">
      <c r="A952" s="196">
        <v>4</v>
      </c>
      <c r="B952" s="197" t="s">
        <v>422</v>
      </c>
      <c r="C952" s="208">
        <v>42</v>
      </c>
      <c r="D952" s="209" t="s">
        <v>518</v>
      </c>
      <c r="E952" s="212">
        <v>4221</v>
      </c>
      <c r="F952" s="213" t="s">
        <v>546</v>
      </c>
      <c r="G952" s="231" t="s">
        <v>1191</v>
      </c>
      <c r="H952" s="89"/>
      <c r="I952" s="90" t="s">
        <v>556</v>
      </c>
      <c r="J952" s="90" t="s">
        <v>552</v>
      </c>
      <c r="K952" s="90" t="s">
        <v>73</v>
      </c>
      <c r="L952" s="90" t="s">
        <v>69</v>
      </c>
      <c r="M952" s="91"/>
      <c r="N952" s="312">
        <v>1</v>
      </c>
      <c r="O952" s="313">
        <f t="shared" si="130"/>
        <v>0.1111111111111111</v>
      </c>
      <c r="P952" s="104"/>
      <c r="Q952" s="92"/>
      <c r="R952" s="92"/>
      <c r="S952" s="92"/>
      <c r="T952" s="92"/>
      <c r="U952" s="92"/>
      <c r="V952" s="92"/>
      <c r="W952" s="92">
        <v>1</v>
      </c>
      <c r="X952" s="109">
        <f t="shared" si="131"/>
        <v>25000</v>
      </c>
      <c r="Y952" s="83"/>
      <c r="Z952" s="110">
        <f t="shared" si="132"/>
        <v>2777.7777777777778</v>
      </c>
      <c r="AA952" s="111"/>
      <c r="AB952" s="92"/>
      <c r="AC952" s="92"/>
      <c r="AD952" s="92"/>
      <c r="AE952" s="92"/>
      <c r="AF952" s="92"/>
      <c r="AG952" s="92"/>
      <c r="AH952" s="92"/>
      <c r="AI952" s="109">
        <f t="shared" si="133"/>
        <v>0</v>
      </c>
      <c r="AJ952" s="83"/>
      <c r="AK952" s="110">
        <f t="shared" si="134"/>
        <v>0</v>
      </c>
      <c r="AL952" s="111"/>
      <c r="AM952" s="92"/>
      <c r="AN952" s="92"/>
      <c r="AO952" s="92"/>
      <c r="AP952" s="92">
        <v>1</v>
      </c>
      <c r="AQ952" s="92"/>
      <c r="AR952" s="92"/>
      <c r="AS952" s="92"/>
      <c r="AT952" s="92"/>
      <c r="AU952" s="92"/>
      <c r="AV952" s="109">
        <f t="shared" si="135"/>
        <v>100</v>
      </c>
      <c r="AW952" s="75"/>
      <c r="AX952" s="110">
        <f t="shared" si="136"/>
        <v>11.111111111111111</v>
      </c>
      <c r="AY952" s="111"/>
      <c r="AZ952" s="93"/>
      <c r="BA952" s="94" t="s">
        <v>554</v>
      </c>
      <c r="BB952" s="71"/>
      <c r="BC952" s="95"/>
      <c r="BD952" s="41">
        <v>4</v>
      </c>
      <c r="BE952" s="52">
        <v>42</v>
      </c>
      <c r="BF952" s="103">
        <v>4221</v>
      </c>
      <c r="BG952" s="280" t="s">
        <v>52</v>
      </c>
    </row>
    <row r="953" spans="1:59" s="63" customFormat="1" ht="12.75" x14ac:dyDescent="0.2">
      <c r="A953" s="196">
        <v>4</v>
      </c>
      <c r="B953" s="197" t="s">
        <v>422</v>
      </c>
      <c r="C953" s="208">
        <v>42</v>
      </c>
      <c r="D953" s="209" t="s">
        <v>518</v>
      </c>
      <c r="E953" s="212">
        <v>4221</v>
      </c>
      <c r="F953" s="213" t="s">
        <v>546</v>
      </c>
      <c r="G953" s="231" t="s">
        <v>1191</v>
      </c>
      <c r="H953" s="89"/>
      <c r="I953" s="90" t="s">
        <v>381</v>
      </c>
      <c r="J953" s="90"/>
      <c r="K953" s="90" t="s">
        <v>64</v>
      </c>
      <c r="L953" s="90" t="s">
        <v>119</v>
      </c>
      <c r="M953" s="91"/>
      <c r="N953" s="312">
        <v>1</v>
      </c>
      <c r="O953" s="313">
        <f t="shared" si="130"/>
        <v>0.1111111111111111</v>
      </c>
      <c r="P953" s="104"/>
      <c r="Q953" s="92"/>
      <c r="R953" s="92"/>
      <c r="S953" s="92"/>
      <c r="T953" s="92"/>
      <c r="U953" s="92"/>
      <c r="V953" s="92"/>
      <c r="W953" s="92"/>
      <c r="X953" s="109">
        <f t="shared" si="131"/>
        <v>0</v>
      </c>
      <c r="Y953" s="83"/>
      <c r="Z953" s="110">
        <f t="shared" si="132"/>
        <v>0</v>
      </c>
      <c r="AA953" s="111"/>
      <c r="AB953" s="92"/>
      <c r="AC953" s="92"/>
      <c r="AD953" s="92"/>
      <c r="AE953" s="92"/>
      <c r="AF953" s="92"/>
      <c r="AG953" s="92"/>
      <c r="AH953" s="92"/>
      <c r="AI953" s="109">
        <f t="shared" si="133"/>
        <v>0</v>
      </c>
      <c r="AJ953" s="83"/>
      <c r="AK953" s="110">
        <f t="shared" si="134"/>
        <v>0</v>
      </c>
      <c r="AL953" s="111"/>
      <c r="AM953" s="92"/>
      <c r="AN953" s="92"/>
      <c r="AO953" s="92"/>
      <c r="AP953" s="92"/>
      <c r="AQ953" s="92"/>
      <c r="AR953" s="92"/>
      <c r="AS953" s="92">
        <v>1</v>
      </c>
      <c r="AT953" s="92"/>
      <c r="AU953" s="92"/>
      <c r="AV953" s="109">
        <f t="shared" si="135"/>
        <v>1000</v>
      </c>
      <c r="AW953" s="75"/>
      <c r="AX953" s="110">
        <f t="shared" si="136"/>
        <v>111.1111111111111</v>
      </c>
      <c r="AY953" s="111"/>
      <c r="AZ953" s="93"/>
      <c r="BA953" s="94" t="s">
        <v>554</v>
      </c>
      <c r="BB953" s="71"/>
      <c r="BC953" s="95"/>
      <c r="BD953" s="41">
        <v>4</v>
      </c>
      <c r="BE953" s="52">
        <v>42</v>
      </c>
      <c r="BF953" s="103">
        <v>4221</v>
      </c>
      <c r="BG953" s="280" t="s">
        <v>52</v>
      </c>
    </row>
    <row r="954" spans="1:59" s="63" customFormat="1" ht="12.75" x14ac:dyDescent="0.2">
      <c r="A954" s="196">
        <v>4</v>
      </c>
      <c r="B954" s="197" t="s">
        <v>422</v>
      </c>
      <c r="C954" s="208">
        <v>42</v>
      </c>
      <c r="D954" s="209" t="s">
        <v>518</v>
      </c>
      <c r="E954" s="212">
        <v>4221</v>
      </c>
      <c r="F954" s="213" t="s">
        <v>546</v>
      </c>
      <c r="G954" s="231" t="s">
        <v>1191</v>
      </c>
      <c r="H954" s="89"/>
      <c r="I954" s="90" t="s">
        <v>557</v>
      </c>
      <c r="J954" s="90" t="s">
        <v>558</v>
      </c>
      <c r="K954" s="90" t="s">
        <v>64</v>
      </c>
      <c r="L954" s="90" t="s">
        <v>559</v>
      </c>
      <c r="M954" s="91"/>
      <c r="N954" s="312">
        <v>1</v>
      </c>
      <c r="O954" s="313">
        <f t="shared" si="130"/>
        <v>0.1111111111111111</v>
      </c>
      <c r="P954" s="104"/>
      <c r="Q954" s="92"/>
      <c r="R954" s="92"/>
      <c r="S954" s="92"/>
      <c r="T954" s="92"/>
      <c r="U954" s="92"/>
      <c r="V954" s="92"/>
      <c r="W954" s="92"/>
      <c r="X954" s="109">
        <f t="shared" si="131"/>
        <v>0</v>
      </c>
      <c r="Y954" s="83"/>
      <c r="Z954" s="110">
        <f t="shared" si="132"/>
        <v>0</v>
      </c>
      <c r="AA954" s="111"/>
      <c r="AB954" s="92"/>
      <c r="AC954" s="92"/>
      <c r="AD954" s="92"/>
      <c r="AE954" s="92"/>
      <c r="AF954" s="92"/>
      <c r="AG954" s="92"/>
      <c r="AH954" s="92"/>
      <c r="AI954" s="109">
        <f t="shared" si="133"/>
        <v>0</v>
      </c>
      <c r="AJ954" s="83"/>
      <c r="AK954" s="110">
        <f t="shared" si="134"/>
        <v>0</v>
      </c>
      <c r="AL954" s="111"/>
      <c r="AM954" s="92"/>
      <c r="AN954" s="92"/>
      <c r="AO954" s="92"/>
      <c r="AP954" s="92"/>
      <c r="AQ954" s="92"/>
      <c r="AR954" s="92">
        <v>1</v>
      </c>
      <c r="AS954" s="92"/>
      <c r="AT954" s="92"/>
      <c r="AU954" s="92"/>
      <c r="AV954" s="109">
        <f t="shared" si="135"/>
        <v>500</v>
      </c>
      <c r="AW954" s="75"/>
      <c r="AX954" s="110">
        <f t="shared" si="136"/>
        <v>55.55555555555555</v>
      </c>
      <c r="AY954" s="111"/>
      <c r="AZ954" s="93"/>
      <c r="BA954" s="94" t="s">
        <v>554</v>
      </c>
      <c r="BB954" s="71"/>
      <c r="BC954" s="95"/>
      <c r="BD954" s="41">
        <v>4</v>
      </c>
      <c r="BE954" s="52">
        <v>42</v>
      </c>
      <c r="BF954" s="103">
        <v>4221</v>
      </c>
      <c r="BG954" s="280" t="s">
        <v>52</v>
      </c>
    </row>
    <row r="955" spans="1:59" s="63" customFormat="1" ht="36" x14ac:dyDescent="0.2">
      <c r="A955" s="196">
        <v>4</v>
      </c>
      <c r="B955" s="197" t="s">
        <v>422</v>
      </c>
      <c r="C955" s="208">
        <v>42</v>
      </c>
      <c r="D955" s="209" t="s">
        <v>518</v>
      </c>
      <c r="E955" s="212">
        <v>4221</v>
      </c>
      <c r="F955" s="213" t="s">
        <v>546</v>
      </c>
      <c r="G955" s="231" t="s">
        <v>1191</v>
      </c>
      <c r="H955" s="89"/>
      <c r="I955" s="90" t="s">
        <v>560</v>
      </c>
      <c r="J955" s="90" t="s">
        <v>561</v>
      </c>
      <c r="K955" s="90" t="s">
        <v>73</v>
      </c>
      <c r="L955" s="90" t="s">
        <v>69</v>
      </c>
      <c r="M955" s="91"/>
      <c r="N955" s="312">
        <v>1</v>
      </c>
      <c r="O955" s="313">
        <f t="shared" si="130"/>
        <v>0.1111111111111111</v>
      </c>
      <c r="P955" s="104"/>
      <c r="Q955" s="92"/>
      <c r="R955" s="92"/>
      <c r="S955" s="92"/>
      <c r="T955" s="92"/>
      <c r="U955" s="92"/>
      <c r="V955" s="92"/>
      <c r="W955" s="92">
        <v>1</v>
      </c>
      <c r="X955" s="109">
        <f t="shared" si="131"/>
        <v>25000</v>
      </c>
      <c r="Y955" s="83"/>
      <c r="Z955" s="110">
        <f t="shared" si="132"/>
        <v>2777.7777777777778</v>
      </c>
      <c r="AA955" s="111"/>
      <c r="AB955" s="92"/>
      <c r="AC955" s="92"/>
      <c r="AD955" s="92"/>
      <c r="AE955" s="92"/>
      <c r="AF955" s="92"/>
      <c r="AG955" s="92"/>
      <c r="AH955" s="92"/>
      <c r="AI955" s="109">
        <f t="shared" si="133"/>
        <v>0</v>
      </c>
      <c r="AJ955" s="83"/>
      <c r="AK955" s="110">
        <f t="shared" si="134"/>
        <v>0</v>
      </c>
      <c r="AL955" s="111"/>
      <c r="AM955" s="92"/>
      <c r="AN955" s="92"/>
      <c r="AO955" s="92"/>
      <c r="AP955" s="92">
        <v>1</v>
      </c>
      <c r="AQ955" s="92"/>
      <c r="AR955" s="92"/>
      <c r="AS955" s="92"/>
      <c r="AT955" s="92"/>
      <c r="AU955" s="92"/>
      <c r="AV955" s="109">
        <f t="shared" si="135"/>
        <v>100</v>
      </c>
      <c r="AW955" s="75"/>
      <c r="AX955" s="110">
        <f t="shared" si="136"/>
        <v>11.111111111111111</v>
      </c>
      <c r="AY955" s="111"/>
      <c r="AZ955" s="93"/>
      <c r="BA955" s="94" t="s">
        <v>554</v>
      </c>
      <c r="BB955" s="71"/>
      <c r="BC955" s="95"/>
      <c r="BD955" s="41">
        <v>4</v>
      </c>
      <c r="BE955" s="52">
        <v>42</v>
      </c>
      <c r="BF955" s="103">
        <v>4221</v>
      </c>
      <c r="BG955" s="280" t="s">
        <v>52</v>
      </c>
    </row>
    <row r="956" spans="1:59" s="63" customFormat="1" ht="12.75" x14ac:dyDescent="0.2">
      <c r="A956" s="196">
        <v>4</v>
      </c>
      <c r="B956" s="197" t="s">
        <v>422</v>
      </c>
      <c r="C956" s="208">
        <v>42</v>
      </c>
      <c r="D956" s="209" t="s">
        <v>518</v>
      </c>
      <c r="E956" s="212">
        <v>4221</v>
      </c>
      <c r="F956" s="213" t="s">
        <v>546</v>
      </c>
      <c r="G956" s="231" t="s">
        <v>1191</v>
      </c>
      <c r="H956" s="89"/>
      <c r="I956" s="90" t="s">
        <v>403</v>
      </c>
      <c r="J956" s="90" t="s">
        <v>562</v>
      </c>
      <c r="K956" s="90" t="s">
        <v>64</v>
      </c>
      <c r="L956" s="90" t="s">
        <v>563</v>
      </c>
      <c r="M956" s="91"/>
      <c r="N956" s="312">
        <v>1</v>
      </c>
      <c r="O956" s="313">
        <f t="shared" si="130"/>
        <v>0.1111111111111111</v>
      </c>
      <c r="P956" s="104"/>
      <c r="Q956" s="92"/>
      <c r="R956" s="92"/>
      <c r="S956" s="92"/>
      <c r="T956" s="92"/>
      <c r="U956" s="92"/>
      <c r="V956" s="92"/>
      <c r="W956" s="92"/>
      <c r="X956" s="109">
        <f t="shared" si="131"/>
        <v>0</v>
      </c>
      <c r="Y956" s="83"/>
      <c r="Z956" s="110">
        <f t="shared" si="132"/>
        <v>0</v>
      </c>
      <c r="AA956" s="111"/>
      <c r="AB956" s="92"/>
      <c r="AC956" s="92"/>
      <c r="AD956" s="92"/>
      <c r="AE956" s="92"/>
      <c r="AF956" s="92"/>
      <c r="AG956" s="92"/>
      <c r="AH956" s="92"/>
      <c r="AI956" s="109">
        <f t="shared" si="133"/>
        <v>0</v>
      </c>
      <c r="AJ956" s="83"/>
      <c r="AK956" s="110">
        <f t="shared" si="134"/>
        <v>0</v>
      </c>
      <c r="AL956" s="111"/>
      <c r="AM956" s="92"/>
      <c r="AN956" s="92"/>
      <c r="AO956" s="92"/>
      <c r="AP956" s="92"/>
      <c r="AQ956" s="92"/>
      <c r="AR956" s="92"/>
      <c r="AS956" s="92">
        <v>1</v>
      </c>
      <c r="AT956" s="92"/>
      <c r="AU956" s="92"/>
      <c r="AV956" s="109">
        <f t="shared" si="135"/>
        <v>1000</v>
      </c>
      <c r="AW956" s="75"/>
      <c r="AX956" s="110">
        <f t="shared" si="136"/>
        <v>111.1111111111111</v>
      </c>
      <c r="AY956" s="111"/>
      <c r="AZ956" s="93"/>
      <c r="BA956" s="94" t="s">
        <v>554</v>
      </c>
      <c r="BB956" s="71"/>
      <c r="BC956" s="95"/>
      <c r="BD956" s="41">
        <v>4</v>
      </c>
      <c r="BE956" s="52">
        <v>42</v>
      </c>
      <c r="BF956" s="103">
        <v>4221</v>
      </c>
      <c r="BG956" s="280" t="s">
        <v>52</v>
      </c>
    </row>
    <row r="957" spans="1:59" s="63" customFormat="1" ht="24" x14ac:dyDescent="0.2">
      <c r="A957" s="196">
        <v>4</v>
      </c>
      <c r="B957" s="197" t="s">
        <v>422</v>
      </c>
      <c r="C957" s="208">
        <v>42</v>
      </c>
      <c r="D957" s="209" t="s">
        <v>518</v>
      </c>
      <c r="E957" s="212">
        <v>4221</v>
      </c>
      <c r="F957" s="213" t="s">
        <v>546</v>
      </c>
      <c r="G957" s="231" t="s">
        <v>1191</v>
      </c>
      <c r="H957" s="89"/>
      <c r="I957" s="90" t="s">
        <v>564</v>
      </c>
      <c r="J957" s="90" t="s">
        <v>565</v>
      </c>
      <c r="K957" s="90" t="s">
        <v>64</v>
      </c>
      <c r="L957" s="90" t="s">
        <v>566</v>
      </c>
      <c r="M957" s="91"/>
      <c r="N957" s="312">
        <v>1</v>
      </c>
      <c r="O957" s="313">
        <f t="shared" si="130"/>
        <v>0.1111111111111111</v>
      </c>
      <c r="P957" s="104">
        <v>1</v>
      </c>
      <c r="Q957" s="92"/>
      <c r="R957" s="92"/>
      <c r="S957" s="92"/>
      <c r="T957" s="92"/>
      <c r="U957" s="92"/>
      <c r="V957" s="92"/>
      <c r="W957" s="92"/>
      <c r="X957" s="109">
        <f t="shared" si="131"/>
        <v>100</v>
      </c>
      <c r="Y957" s="83"/>
      <c r="Z957" s="110">
        <f t="shared" si="132"/>
        <v>11.111111111111111</v>
      </c>
      <c r="AA957" s="111"/>
      <c r="AB957" s="92"/>
      <c r="AC957" s="92"/>
      <c r="AD957" s="92"/>
      <c r="AE957" s="92"/>
      <c r="AF957" s="92"/>
      <c r="AG957" s="92"/>
      <c r="AH957" s="92"/>
      <c r="AI957" s="109">
        <f t="shared" si="133"/>
        <v>0</v>
      </c>
      <c r="AJ957" s="83"/>
      <c r="AK957" s="110">
        <f t="shared" si="134"/>
        <v>0</v>
      </c>
      <c r="AL957" s="111"/>
      <c r="AM957" s="92"/>
      <c r="AN957" s="92"/>
      <c r="AO957" s="92"/>
      <c r="AP957" s="92"/>
      <c r="AQ957" s="92"/>
      <c r="AR957" s="92">
        <v>1</v>
      </c>
      <c r="AS957" s="92"/>
      <c r="AT957" s="92"/>
      <c r="AU957" s="92"/>
      <c r="AV957" s="109">
        <f t="shared" si="135"/>
        <v>500</v>
      </c>
      <c r="AW957" s="75"/>
      <c r="AX957" s="110">
        <f t="shared" si="136"/>
        <v>55.55555555555555</v>
      </c>
      <c r="AY957" s="111"/>
      <c r="AZ957" s="93"/>
      <c r="BA957" s="94" t="s">
        <v>554</v>
      </c>
      <c r="BB957" s="71"/>
      <c r="BC957" s="95"/>
      <c r="BD957" s="41">
        <v>4</v>
      </c>
      <c r="BE957" s="52">
        <v>42</v>
      </c>
      <c r="BF957" s="103">
        <v>4221</v>
      </c>
      <c r="BG957" s="280" t="s">
        <v>52</v>
      </c>
    </row>
    <row r="958" spans="1:59" s="63" customFormat="1" ht="12.75" x14ac:dyDescent="0.2">
      <c r="A958" s="196">
        <v>4</v>
      </c>
      <c r="B958" s="197" t="s">
        <v>422</v>
      </c>
      <c r="C958" s="208">
        <v>42</v>
      </c>
      <c r="D958" s="209" t="s">
        <v>518</v>
      </c>
      <c r="E958" s="212">
        <v>4221</v>
      </c>
      <c r="F958" s="213" t="s">
        <v>546</v>
      </c>
      <c r="G958" s="231" t="s">
        <v>1191</v>
      </c>
      <c r="H958" s="65"/>
      <c r="I958" s="222"/>
      <c r="J958" s="66"/>
      <c r="K958" s="66"/>
      <c r="L958" s="66"/>
      <c r="M958" s="64"/>
      <c r="N958" s="304"/>
      <c r="O958" s="305"/>
      <c r="P958" s="127"/>
      <c r="Q958" s="67"/>
      <c r="R958" s="67"/>
      <c r="S958" s="67"/>
      <c r="T958" s="67"/>
      <c r="U958" s="67"/>
      <c r="V958" s="67"/>
      <c r="W958" s="67"/>
      <c r="X958" s="67"/>
      <c r="Y958" s="68"/>
      <c r="Z958" s="68"/>
      <c r="AA958" s="68"/>
      <c r="AB958" s="67"/>
      <c r="AC958" s="67"/>
      <c r="AD958" s="67"/>
      <c r="AE958" s="67"/>
      <c r="AF958" s="67"/>
      <c r="AG958" s="67"/>
      <c r="AH958" s="67"/>
      <c r="AI958" s="67"/>
      <c r="AJ958" s="68"/>
      <c r="AK958" s="68"/>
      <c r="AL958" s="68"/>
      <c r="AM958" s="67"/>
      <c r="AN958" s="67"/>
      <c r="AO958" s="67"/>
      <c r="AP958" s="67"/>
      <c r="AQ958" s="67"/>
      <c r="AR958" s="67"/>
      <c r="AS958" s="67"/>
      <c r="AT958" s="67"/>
      <c r="AU958" s="67"/>
      <c r="AV958" s="67"/>
      <c r="AW958" s="67"/>
      <c r="AX958" s="68"/>
      <c r="AY958" s="68"/>
      <c r="AZ958" s="69"/>
      <c r="BA958" s="70"/>
      <c r="BB958" s="71"/>
      <c r="BC958" s="95"/>
      <c r="BD958" s="41">
        <v>4</v>
      </c>
      <c r="BE958" s="52">
        <v>42</v>
      </c>
      <c r="BF958" s="103">
        <v>4221</v>
      </c>
      <c r="BG958" s="275"/>
    </row>
    <row r="959" spans="1:59" s="63" customFormat="1" ht="12.75" x14ac:dyDescent="0.2">
      <c r="A959" s="196">
        <v>4</v>
      </c>
      <c r="B959" s="197" t="s">
        <v>422</v>
      </c>
      <c r="C959" s="208">
        <v>42</v>
      </c>
      <c r="D959" s="209" t="s">
        <v>518</v>
      </c>
      <c r="E959" s="212">
        <v>4221</v>
      </c>
      <c r="F959" s="213" t="s">
        <v>546</v>
      </c>
      <c r="G959" s="232"/>
      <c r="H959" s="97"/>
      <c r="I959" s="224"/>
      <c r="J959" s="98"/>
      <c r="K959" s="98"/>
      <c r="L959" s="98"/>
      <c r="M959" s="96"/>
      <c r="N959" s="307"/>
      <c r="O959" s="246"/>
      <c r="P959" s="124"/>
      <c r="Q959" s="99"/>
      <c r="R959" s="99"/>
      <c r="S959" s="99"/>
      <c r="T959" s="99"/>
      <c r="U959" s="99"/>
      <c r="V959" s="99"/>
      <c r="W959" s="99"/>
      <c r="X959" s="99"/>
      <c r="Y959" s="100"/>
      <c r="Z959" s="100"/>
      <c r="AA959" s="100"/>
      <c r="AB959" s="99"/>
      <c r="AC959" s="99"/>
      <c r="AD959" s="99"/>
      <c r="AE959" s="99"/>
      <c r="AF959" s="99"/>
      <c r="AG959" s="99"/>
      <c r="AH959" s="99"/>
      <c r="AI959" s="99"/>
      <c r="AJ959" s="100"/>
      <c r="AK959" s="100"/>
      <c r="AL959" s="100"/>
      <c r="AM959" s="99"/>
      <c r="AN959" s="99"/>
      <c r="AO959" s="99"/>
      <c r="AP959" s="99"/>
      <c r="AQ959" s="99"/>
      <c r="AR959" s="99"/>
      <c r="AS959" s="99"/>
      <c r="AT959" s="99"/>
      <c r="AU959" s="99"/>
      <c r="AV959" s="99"/>
      <c r="AW959" s="99"/>
      <c r="AX959" s="100"/>
      <c r="AY959" s="100"/>
      <c r="AZ959" s="101"/>
      <c r="BA959" s="102"/>
      <c r="BB959" s="95"/>
      <c r="BC959" s="95"/>
      <c r="BD959" s="41">
        <v>4</v>
      </c>
      <c r="BE959" s="52">
        <v>42</v>
      </c>
      <c r="BF959" s="103">
        <v>4221</v>
      </c>
      <c r="BG959" s="277"/>
    </row>
    <row r="960" spans="1:59" s="63" customFormat="1" ht="12.75" x14ac:dyDescent="0.2">
      <c r="A960" s="196">
        <v>4</v>
      </c>
      <c r="B960" s="197" t="s">
        <v>422</v>
      </c>
      <c r="C960" s="208">
        <v>42</v>
      </c>
      <c r="D960" s="209" t="s">
        <v>518</v>
      </c>
      <c r="E960" s="212">
        <v>4221</v>
      </c>
      <c r="F960" s="213" t="s">
        <v>546</v>
      </c>
      <c r="G960" s="231"/>
      <c r="H960" s="65"/>
      <c r="I960" s="222"/>
      <c r="J960" s="66"/>
      <c r="K960" s="66"/>
      <c r="L960" s="66"/>
      <c r="M960" s="64"/>
      <c r="N960" s="304"/>
      <c r="O960" s="305"/>
      <c r="P960" s="127"/>
      <c r="Q960" s="67"/>
      <c r="R960" s="67"/>
      <c r="S960" s="67"/>
      <c r="T960" s="67"/>
      <c r="U960" s="67"/>
      <c r="V960" s="67"/>
      <c r="W960" s="67"/>
      <c r="X960" s="67"/>
      <c r="Y960" s="68"/>
      <c r="Z960" s="68"/>
      <c r="AA960" s="68"/>
      <c r="AB960" s="67"/>
      <c r="AC960" s="67"/>
      <c r="AD960" s="67"/>
      <c r="AE960" s="67"/>
      <c r="AF960" s="67"/>
      <c r="AG960" s="67"/>
      <c r="AH960" s="67"/>
      <c r="AI960" s="67"/>
      <c r="AJ960" s="68"/>
      <c r="AK960" s="68"/>
      <c r="AL960" s="68"/>
      <c r="AM960" s="67"/>
      <c r="AN960" s="67"/>
      <c r="AO960" s="67"/>
      <c r="AP960" s="67"/>
      <c r="AQ960" s="67"/>
      <c r="AR960" s="67"/>
      <c r="AS960" s="67"/>
      <c r="AT960" s="67"/>
      <c r="AU960" s="67"/>
      <c r="AV960" s="67"/>
      <c r="AW960" s="67"/>
      <c r="AX960" s="68"/>
      <c r="AY960" s="68"/>
      <c r="AZ960" s="69"/>
      <c r="BA960" s="70"/>
      <c r="BB960" s="71"/>
      <c r="BC960" s="95"/>
      <c r="BD960" s="41">
        <v>4</v>
      </c>
      <c r="BE960" s="52">
        <v>42</v>
      </c>
      <c r="BF960" s="103">
        <v>4221</v>
      </c>
      <c r="BG960" s="275"/>
    </row>
    <row r="961" spans="1:59" s="63" customFormat="1" ht="12.75" x14ac:dyDescent="0.2">
      <c r="A961" s="196">
        <v>4</v>
      </c>
      <c r="B961" s="197" t="s">
        <v>422</v>
      </c>
      <c r="C961" s="208">
        <v>42</v>
      </c>
      <c r="D961" s="209" t="s">
        <v>518</v>
      </c>
      <c r="E961" s="212">
        <v>4221</v>
      </c>
      <c r="F961" s="213" t="s">
        <v>546</v>
      </c>
      <c r="G961" s="231" t="s">
        <v>577</v>
      </c>
      <c r="H961" s="72" t="s">
        <v>1233</v>
      </c>
      <c r="I961" s="223" t="s">
        <v>1261</v>
      </c>
      <c r="J961" s="73"/>
      <c r="K961" s="73"/>
      <c r="L961" s="73"/>
      <c r="M961" s="74"/>
      <c r="N961" s="247"/>
      <c r="O961" s="306"/>
      <c r="P961" s="105"/>
      <c r="Q961" s="75"/>
      <c r="R961" s="75"/>
      <c r="S961" s="75"/>
      <c r="T961" s="75"/>
      <c r="U961" s="75"/>
      <c r="V961" s="75"/>
      <c r="W961" s="75"/>
      <c r="X961" s="75"/>
      <c r="Y961" s="76" t="s">
        <v>1241</v>
      </c>
      <c r="Z961" s="77" t="s">
        <v>1241</v>
      </c>
      <c r="AA961" s="78">
        <f>AA$846</f>
        <v>10000</v>
      </c>
      <c r="AB961" s="75"/>
      <c r="AC961" s="75"/>
      <c r="AD961" s="75"/>
      <c r="AE961" s="75"/>
      <c r="AF961" s="75"/>
      <c r="AG961" s="75"/>
      <c r="AH961" s="75"/>
      <c r="AI961" s="75"/>
      <c r="AJ961" s="76" t="s">
        <v>1241</v>
      </c>
      <c r="AK961" s="77" t="s">
        <v>1241</v>
      </c>
      <c r="AL961" s="78">
        <f>AL$846</f>
        <v>0</v>
      </c>
      <c r="AM961" s="75"/>
      <c r="AN961" s="75"/>
      <c r="AO961" s="75"/>
      <c r="AP961" s="75"/>
      <c r="AQ961" s="75"/>
      <c r="AR961" s="75"/>
      <c r="AS961" s="75"/>
      <c r="AT961" s="75"/>
      <c r="AU961" s="75"/>
      <c r="AV961" s="75"/>
      <c r="AW961" s="76" t="s">
        <v>1241</v>
      </c>
      <c r="AX961" s="77" t="s">
        <v>1241</v>
      </c>
      <c r="AY961" s="78">
        <f>AY$846</f>
        <v>500</v>
      </c>
      <c r="AZ961" s="79"/>
      <c r="BA961" s="80" t="str">
        <f>I961</f>
        <v>&gt; see 4161, Building wraps, underlays and DPCs</v>
      </c>
      <c r="BB961" s="71"/>
      <c r="BC961" s="95"/>
      <c r="BD961" s="41">
        <v>4</v>
      </c>
      <c r="BE961" s="52">
        <v>42</v>
      </c>
      <c r="BF961" s="103">
        <v>4221</v>
      </c>
      <c r="BG961" s="276" t="s">
        <v>47</v>
      </c>
    </row>
    <row r="962" spans="1:59" s="63" customFormat="1" ht="12.75" x14ac:dyDescent="0.2">
      <c r="A962" s="196">
        <v>4</v>
      </c>
      <c r="B962" s="197" t="s">
        <v>422</v>
      </c>
      <c r="C962" s="208">
        <v>42</v>
      </c>
      <c r="D962" s="209" t="s">
        <v>518</v>
      </c>
      <c r="E962" s="212">
        <v>4221</v>
      </c>
      <c r="F962" s="213" t="s">
        <v>546</v>
      </c>
      <c r="G962" s="231"/>
      <c r="H962" s="65"/>
      <c r="I962" s="222"/>
      <c r="J962" s="66"/>
      <c r="K962" s="66"/>
      <c r="L962" s="66"/>
      <c r="M962" s="64"/>
      <c r="N962" s="304"/>
      <c r="O962" s="305"/>
      <c r="P962" s="127"/>
      <c r="Q962" s="67"/>
      <c r="R962" s="67"/>
      <c r="S962" s="67"/>
      <c r="T962" s="67"/>
      <c r="U962" s="67"/>
      <c r="V962" s="67"/>
      <c r="W962" s="67"/>
      <c r="X962" s="67"/>
      <c r="Y962" s="68"/>
      <c r="Z962" s="68"/>
      <c r="AA962" s="68"/>
      <c r="AB962" s="67"/>
      <c r="AC962" s="67"/>
      <c r="AD962" s="67"/>
      <c r="AE962" s="67"/>
      <c r="AF962" s="67"/>
      <c r="AG962" s="67"/>
      <c r="AH962" s="67"/>
      <c r="AI962" s="67"/>
      <c r="AJ962" s="68"/>
      <c r="AK962" s="68"/>
      <c r="AL962" s="68"/>
      <c r="AM962" s="67"/>
      <c r="AN962" s="67"/>
      <c r="AO962" s="67"/>
      <c r="AP962" s="67"/>
      <c r="AQ962" s="67"/>
      <c r="AR962" s="67"/>
      <c r="AS962" s="67"/>
      <c r="AT962" s="67"/>
      <c r="AU962" s="67"/>
      <c r="AV962" s="67"/>
      <c r="AW962" s="67"/>
      <c r="AX962" s="68"/>
      <c r="AY962" s="68"/>
      <c r="AZ962" s="69"/>
      <c r="BA962" s="70"/>
      <c r="BB962" s="71"/>
      <c r="BC962" s="95"/>
      <c r="BD962" s="41">
        <v>4</v>
      </c>
      <c r="BE962" s="52">
        <v>42</v>
      </c>
      <c r="BF962" s="103">
        <v>4221</v>
      </c>
      <c r="BG962" s="275"/>
    </row>
    <row r="963" spans="1:59" s="63" customFormat="1" ht="12.75" x14ac:dyDescent="0.2">
      <c r="A963" s="196">
        <v>4</v>
      </c>
      <c r="B963" s="197" t="s">
        <v>422</v>
      </c>
      <c r="C963" s="208">
        <v>42</v>
      </c>
      <c r="D963" s="209" t="s">
        <v>518</v>
      </c>
      <c r="E963" s="212">
        <v>4221</v>
      </c>
      <c r="F963" s="213" t="s">
        <v>546</v>
      </c>
      <c r="G963" s="232"/>
      <c r="H963" s="97"/>
      <c r="I963" s="224"/>
      <c r="J963" s="98"/>
      <c r="K963" s="98"/>
      <c r="L963" s="98"/>
      <c r="M963" s="96"/>
      <c r="N963" s="307"/>
      <c r="O963" s="246"/>
      <c r="P963" s="124"/>
      <c r="Q963" s="99"/>
      <c r="R963" s="99"/>
      <c r="S963" s="99"/>
      <c r="T963" s="99"/>
      <c r="U963" s="99"/>
      <c r="V963" s="99"/>
      <c r="W963" s="99"/>
      <c r="X963" s="99"/>
      <c r="Y963" s="100"/>
      <c r="Z963" s="100"/>
      <c r="AA963" s="100"/>
      <c r="AB963" s="99"/>
      <c r="AC963" s="99"/>
      <c r="AD963" s="99"/>
      <c r="AE963" s="99"/>
      <c r="AF963" s="99"/>
      <c r="AG963" s="99"/>
      <c r="AH963" s="99"/>
      <c r="AI963" s="99"/>
      <c r="AJ963" s="100"/>
      <c r="AK963" s="100"/>
      <c r="AL963" s="100"/>
      <c r="AM963" s="99"/>
      <c r="AN963" s="99"/>
      <c r="AO963" s="99"/>
      <c r="AP963" s="99"/>
      <c r="AQ963" s="99"/>
      <c r="AR963" s="99"/>
      <c r="AS963" s="99"/>
      <c r="AT963" s="99"/>
      <c r="AU963" s="99"/>
      <c r="AV963" s="99"/>
      <c r="AW963" s="99"/>
      <c r="AX963" s="100"/>
      <c r="AY963" s="100"/>
      <c r="AZ963" s="101"/>
      <c r="BA963" s="102"/>
      <c r="BB963" s="95"/>
      <c r="BC963" s="95"/>
      <c r="BD963" s="41">
        <v>4</v>
      </c>
      <c r="BE963" s="52">
        <v>42</v>
      </c>
      <c r="BF963" s="103">
        <v>4221</v>
      </c>
      <c r="BG963" s="277"/>
    </row>
    <row r="964" spans="1:59" s="63" customFormat="1" ht="12.75" x14ac:dyDescent="0.2">
      <c r="A964" s="196">
        <v>4</v>
      </c>
      <c r="B964" s="197" t="s">
        <v>422</v>
      </c>
      <c r="C964" s="208">
        <v>42</v>
      </c>
      <c r="D964" s="209" t="s">
        <v>518</v>
      </c>
      <c r="E964" s="212">
        <v>4221</v>
      </c>
      <c r="F964" s="213" t="s">
        <v>546</v>
      </c>
      <c r="G964" s="231"/>
      <c r="H964" s="65"/>
      <c r="I964" s="222"/>
      <c r="J964" s="66"/>
      <c r="K964" s="66"/>
      <c r="L964" s="66"/>
      <c r="M964" s="64"/>
      <c r="N964" s="304"/>
      <c r="O964" s="305"/>
      <c r="P964" s="127"/>
      <c r="Q964" s="67"/>
      <c r="R964" s="67"/>
      <c r="S964" s="67"/>
      <c r="T964" s="67"/>
      <c r="U964" s="67"/>
      <c r="V964" s="67"/>
      <c r="W964" s="67"/>
      <c r="X964" s="67"/>
      <c r="Y964" s="68"/>
      <c r="Z964" s="68"/>
      <c r="AA964" s="68"/>
      <c r="AB964" s="67"/>
      <c r="AC964" s="67"/>
      <c r="AD964" s="67"/>
      <c r="AE964" s="67"/>
      <c r="AF964" s="67"/>
      <c r="AG964" s="67"/>
      <c r="AH964" s="67"/>
      <c r="AI964" s="67"/>
      <c r="AJ964" s="68"/>
      <c r="AK964" s="68"/>
      <c r="AL964" s="68"/>
      <c r="AM964" s="67"/>
      <c r="AN964" s="67"/>
      <c r="AO964" s="67"/>
      <c r="AP964" s="67"/>
      <c r="AQ964" s="67"/>
      <c r="AR964" s="67"/>
      <c r="AS964" s="67"/>
      <c r="AT964" s="67"/>
      <c r="AU964" s="67"/>
      <c r="AV964" s="67"/>
      <c r="AW964" s="67"/>
      <c r="AX964" s="68"/>
      <c r="AY964" s="68"/>
      <c r="AZ964" s="69"/>
      <c r="BA964" s="70"/>
      <c r="BB964" s="71"/>
      <c r="BC964" s="95"/>
      <c r="BD964" s="41">
        <v>4</v>
      </c>
      <c r="BE964" s="52">
        <v>42</v>
      </c>
      <c r="BF964" s="103">
        <v>4221</v>
      </c>
      <c r="BG964" s="275"/>
    </row>
    <row r="965" spans="1:59" s="63" customFormat="1" ht="12.75" x14ac:dyDescent="0.2">
      <c r="A965" s="196">
        <v>4</v>
      </c>
      <c r="B965" s="197" t="s">
        <v>422</v>
      </c>
      <c r="C965" s="208">
        <v>42</v>
      </c>
      <c r="D965" s="209" t="s">
        <v>518</v>
      </c>
      <c r="E965" s="212">
        <v>4221</v>
      </c>
      <c r="F965" s="213" t="s">
        <v>546</v>
      </c>
      <c r="G965" s="231" t="s">
        <v>729</v>
      </c>
      <c r="H965" s="72" t="s">
        <v>1233</v>
      </c>
      <c r="I965" s="223" t="s">
        <v>1247</v>
      </c>
      <c r="J965" s="73"/>
      <c r="K965" s="73"/>
      <c r="L965" s="73"/>
      <c r="M965" s="74"/>
      <c r="N965" s="247"/>
      <c r="O965" s="306"/>
      <c r="P965" s="105"/>
      <c r="Q965" s="75"/>
      <c r="R965" s="75"/>
      <c r="S965" s="75"/>
      <c r="T965" s="75"/>
      <c r="U965" s="75"/>
      <c r="V965" s="75"/>
      <c r="W965" s="75"/>
      <c r="X965" s="75"/>
      <c r="Y965" s="76" t="s">
        <v>1241</v>
      </c>
      <c r="Z965" s="77" t="s">
        <v>1241</v>
      </c>
      <c r="AA965" s="78">
        <f>AA$2569</f>
        <v>5000</v>
      </c>
      <c r="AB965" s="75"/>
      <c r="AC965" s="75"/>
      <c r="AD965" s="75"/>
      <c r="AE965" s="75"/>
      <c r="AF965" s="75"/>
      <c r="AG965" s="75"/>
      <c r="AH965" s="75"/>
      <c r="AI965" s="75"/>
      <c r="AJ965" s="76" t="s">
        <v>1241</v>
      </c>
      <c r="AK965" s="77" t="s">
        <v>1241</v>
      </c>
      <c r="AL965" s="78">
        <f>AL$2569</f>
        <v>0</v>
      </c>
      <c r="AM965" s="75"/>
      <c r="AN965" s="75"/>
      <c r="AO965" s="75"/>
      <c r="AP965" s="75"/>
      <c r="AQ965" s="75"/>
      <c r="AR965" s="75"/>
      <c r="AS965" s="75"/>
      <c r="AT965" s="75"/>
      <c r="AU965" s="75"/>
      <c r="AV965" s="75"/>
      <c r="AW965" s="76" t="s">
        <v>1241</v>
      </c>
      <c r="AX965" s="77" t="s">
        <v>1241</v>
      </c>
      <c r="AY965" s="78">
        <f>AY$2569</f>
        <v>500</v>
      </c>
      <c r="AZ965" s="79"/>
      <c r="BA965" s="80" t="str">
        <f>I965</f>
        <v>&gt; see 4711, Thermal insulation</v>
      </c>
      <c r="BB965" s="71"/>
      <c r="BC965" s="95"/>
      <c r="BD965" s="41">
        <v>4</v>
      </c>
      <c r="BE965" s="52">
        <v>42</v>
      </c>
      <c r="BF965" s="103">
        <v>4221</v>
      </c>
      <c r="BG965" s="276" t="s">
        <v>47</v>
      </c>
    </row>
    <row r="966" spans="1:59" s="63" customFormat="1" ht="12.75" x14ac:dyDescent="0.2">
      <c r="A966" s="196">
        <v>4</v>
      </c>
      <c r="B966" s="197" t="s">
        <v>422</v>
      </c>
      <c r="C966" s="208">
        <v>42</v>
      </c>
      <c r="D966" s="209" t="s">
        <v>518</v>
      </c>
      <c r="E966" s="212">
        <v>4221</v>
      </c>
      <c r="F966" s="213" t="s">
        <v>546</v>
      </c>
      <c r="G966" s="231"/>
      <c r="H966" s="65"/>
      <c r="I966" s="222"/>
      <c r="J966" s="66"/>
      <c r="K966" s="66"/>
      <c r="L966" s="66"/>
      <c r="M966" s="64"/>
      <c r="N966" s="304"/>
      <c r="O966" s="305"/>
      <c r="P966" s="127"/>
      <c r="Q966" s="67"/>
      <c r="R966" s="67"/>
      <c r="S966" s="67"/>
      <c r="T966" s="67"/>
      <c r="U966" s="67"/>
      <c r="V966" s="67"/>
      <c r="W966" s="67"/>
      <c r="X966" s="67"/>
      <c r="Y966" s="68"/>
      <c r="Z966" s="68"/>
      <c r="AA966" s="68"/>
      <c r="AB966" s="67"/>
      <c r="AC966" s="67"/>
      <c r="AD966" s="67"/>
      <c r="AE966" s="67"/>
      <c r="AF966" s="67"/>
      <c r="AG966" s="67"/>
      <c r="AH966" s="67"/>
      <c r="AI966" s="67"/>
      <c r="AJ966" s="68"/>
      <c r="AK966" s="68"/>
      <c r="AL966" s="68"/>
      <c r="AM966" s="67"/>
      <c r="AN966" s="67"/>
      <c r="AO966" s="67"/>
      <c r="AP966" s="67"/>
      <c r="AQ966" s="67"/>
      <c r="AR966" s="67"/>
      <c r="AS966" s="67"/>
      <c r="AT966" s="67"/>
      <c r="AU966" s="67"/>
      <c r="AV966" s="67"/>
      <c r="AW966" s="67"/>
      <c r="AX966" s="68"/>
      <c r="AY966" s="68"/>
      <c r="AZ966" s="69"/>
      <c r="BA966" s="70"/>
      <c r="BB966" s="71"/>
      <c r="BC966" s="95"/>
      <c r="BD966" s="41">
        <v>4</v>
      </c>
      <c r="BE966" s="52">
        <v>42</v>
      </c>
      <c r="BF966" s="103">
        <v>4221</v>
      </c>
      <c r="BG966" s="275"/>
    </row>
    <row r="967" spans="1:59" s="63" customFormat="1" ht="12.75" x14ac:dyDescent="0.2">
      <c r="A967" s="196">
        <v>4</v>
      </c>
      <c r="B967" s="197" t="s">
        <v>422</v>
      </c>
      <c r="C967" s="208">
        <v>42</v>
      </c>
      <c r="D967" s="209" t="s">
        <v>518</v>
      </c>
      <c r="E967" s="212">
        <v>4221</v>
      </c>
      <c r="F967" s="213" t="s">
        <v>546</v>
      </c>
      <c r="G967" s="232"/>
      <c r="H967" s="97"/>
      <c r="I967" s="224"/>
      <c r="J967" s="98"/>
      <c r="K967" s="98"/>
      <c r="L967" s="98"/>
      <c r="M967" s="96"/>
      <c r="N967" s="307"/>
      <c r="O967" s="246"/>
      <c r="P967" s="124"/>
      <c r="Q967" s="99"/>
      <c r="R967" s="99"/>
      <c r="S967" s="99"/>
      <c r="T967" s="99"/>
      <c r="U967" s="99"/>
      <c r="V967" s="99"/>
      <c r="W967" s="99"/>
      <c r="X967" s="99"/>
      <c r="Y967" s="100"/>
      <c r="Z967" s="100"/>
      <c r="AA967" s="100"/>
      <c r="AB967" s="99"/>
      <c r="AC967" s="99"/>
      <c r="AD967" s="99"/>
      <c r="AE967" s="99"/>
      <c r="AF967" s="99"/>
      <c r="AG967" s="99"/>
      <c r="AH967" s="99"/>
      <c r="AI967" s="99"/>
      <c r="AJ967" s="100"/>
      <c r="AK967" s="100"/>
      <c r="AL967" s="100"/>
      <c r="AM967" s="99"/>
      <c r="AN967" s="99"/>
      <c r="AO967" s="99"/>
      <c r="AP967" s="99"/>
      <c r="AQ967" s="99"/>
      <c r="AR967" s="99"/>
      <c r="AS967" s="99"/>
      <c r="AT967" s="99"/>
      <c r="AU967" s="99"/>
      <c r="AV967" s="99"/>
      <c r="AW967" s="99"/>
      <c r="AX967" s="100"/>
      <c r="AY967" s="100"/>
      <c r="AZ967" s="101"/>
      <c r="BA967" s="102"/>
      <c r="BB967" s="95"/>
      <c r="BC967" s="95"/>
      <c r="BD967" s="41">
        <v>4</v>
      </c>
      <c r="BE967" s="52">
        <v>42</v>
      </c>
      <c r="BF967" s="103">
        <v>4221</v>
      </c>
      <c r="BG967" s="277"/>
    </row>
    <row r="968" spans="1:59" s="135" customFormat="1" x14ac:dyDescent="0.25">
      <c r="A968" s="196">
        <v>4</v>
      </c>
      <c r="B968" s="197" t="s">
        <v>422</v>
      </c>
      <c r="C968" s="208">
        <v>42</v>
      </c>
      <c r="D968" s="209" t="s">
        <v>518</v>
      </c>
      <c r="E968" s="214">
        <v>4222</v>
      </c>
      <c r="F968" s="211" t="s">
        <v>567</v>
      </c>
      <c r="G968" s="230"/>
      <c r="H968" s="56"/>
      <c r="I968" s="221"/>
      <c r="J968" s="57"/>
      <c r="K968" s="57"/>
      <c r="L968" s="57"/>
      <c r="M968" s="55"/>
      <c r="N968" s="303"/>
      <c r="O968" s="245"/>
      <c r="P968" s="130"/>
      <c r="Q968" s="130"/>
      <c r="R968" s="130"/>
      <c r="S968" s="130"/>
      <c r="T968" s="130"/>
      <c r="U968" s="130"/>
      <c r="V968" s="130"/>
      <c r="W968" s="130"/>
      <c r="X968" s="130"/>
      <c r="Y968" s="59"/>
      <c r="Z968" s="123"/>
      <c r="AA968" s="123"/>
      <c r="AB968" s="130"/>
      <c r="AC968" s="130"/>
      <c r="AD968" s="130"/>
      <c r="AE968" s="130"/>
      <c r="AF968" s="130"/>
      <c r="AG968" s="130"/>
      <c r="AH968" s="130"/>
      <c r="AI968" s="130"/>
      <c r="AJ968" s="59"/>
      <c r="AK968" s="123"/>
      <c r="AL968" s="123"/>
      <c r="AM968" s="130"/>
      <c r="AN968" s="130"/>
      <c r="AO968" s="130"/>
      <c r="AP968" s="130"/>
      <c r="AQ968" s="130"/>
      <c r="AR968" s="130"/>
      <c r="AS968" s="130"/>
      <c r="AT968" s="130"/>
      <c r="AU968" s="130"/>
      <c r="AV968" s="130"/>
      <c r="AW968" s="58"/>
      <c r="AX968" s="123"/>
      <c r="AY968" s="59"/>
      <c r="AZ968" s="131"/>
      <c r="BA968" s="132"/>
      <c r="BB968" s="133"/>
      <c r="BC968" s="129"/>
      <c r="BD968" s="41">
        <v>4</v>
      </c>
      <c r="BE968" s="52">
        <v>42</v>
      </c>
      <c r="BF968" s="134">
        <v>4222</v>
      </c>
      <c r="BG968" s="274"/>
    </row>
    <row r="969" spans="1:59" s="63" customFormat="1" ht="12.75" x14ac:dyDescent="0.2">
      <c r="A969" s="196">
        <v>4</v>
      </c>
      <c r="B969" s="197" t="s">
        <v>422</v>
      </c>
      <c r="C969" s="208">
        <v>42</v>
      </c>
      <c r="D969" s="209" t="s">
        <v>518</v>
      </c>
      <c r="E969" s="214">
        <v>4222</v>
      </c>
      <c r="F969" s="211" t="s">
        <v>567</v>
      </c>
      <c r="G969" s="230"/>
      <c r="H969" s="56"/>
      <c r="I969" s="221"/>
      <c r="J969" s="57"/>
      <c r="K969" s="57"/>
      <c r="L969" s="57"/>
      <c r="M969" s="55"/>
      <c r="N969" s="303"/>
      <c r="O969" s="245"/>
      <c r="P969" s="122"/>
      <c r="Q969" s="58"/>
      <c r="R969" s="58"/>
      <c r="S969" s="58"/>
      <c r="T969" s="58"/>
      <c r="U969" s="58"/>
      <c r="V969" s="58"/>
      <c r="W969" s="58"/>
      <c r="X969" s="58"/>
      <c r="Y969" s="59"/>
      <c r="Z969" s="59"/>
      <c r="AA969" s="59"/>
      <c r="AB969" s="58"/>
      <c r="AC969" s="58"/>
      <c r="AD969" s="58"/>
      <c r="AE969" s="58"/>
      <c r="AF969" s="58"/>
      <c r="AG969" s="58"/>
      <c r="AH969" s="58"/>
      <c r="AI969" s="58"/>
      <c r="AJ969" s="59"/>
      <c r="AK969" s="59"/>
      <c r="AL969" s="59"/>
      <c r="AM969" s="58"/>
      <c r="AN969" s="58"/>
      <c r="AO969" s="58"/>
      <c r="AP969" s="58"/>
      <c r="AQ969" s="58"/>
      <c r="AR969" s="58"/>
      <c r="AS969" s="58"/>
      <c r="AT969" s="58"/>
      <c r="AU969" s="58"/>
      <c r="AV969" s="58"/>
      <c r="AW969" s="58"/>
      <c r="AX969" s="59"/>
      <c r="AY969" s="59"/>
      <c r="AZ969" s="60"/>
      <c r="BA969" s="61"/>
      <c r="BB969" s="54"/>
      <c r="BC969" s="54"/>
      <c r="BD969" s="41">
        <v>4</v>
      </c>
      <c r="BE969" s="52">
        <v>42</v>
      </c>
      <c r="BF969" s="134">
        <v>4222</v>
      </c>
      <c r="BG969" s="274"/>
    </row>
    <row r="970" spans="1:59" s="63" customFormat="1" ht="12.75" x14ac:dyDescent="0.2">
      <c r="A970" s="196">
        <v>4</v>
      </c>
      <c r="B970" s="197" t="s">
        <v>422</v>
      </c>
      <c r="C970" s="208">
        <v>42</v>
      </c>
      <c r="D970" s="209" t="s">
        <v>518</v>
      </c>
      <c r="E970" s="214">
        <v>4222</v>
      </c>
      <c r="F970" s="211" t="s">
        <v>567</v>
      </c>
      <c r="G970" s="231" t="s">
        <v>1192</v>
      </c>
      <c r="H970" s="65"/>
      <c r="I970" s="222"/>
      <c r="J970" s="66"/>
      <c r="K970" s="66"/>
      <c r="L970" s="66"/>
      <c r="M970" s="64"/>
      <c r="N970" s="308"/>
      <c r="O970" s="309"/>
      <c r="P970" s="127"/>
      <c r="Q970" s="67"/>
      <c r="R970" s="67"/>
      <c r="S970" s="67"/>
      <c r="T970" s="67"/>
      <c r="U970" s="67"/>
      <c r="V970" s="67"/>
      <c r="W970" s="67"/>
      <c r="X970" s="67"/>
      <c r="Y970" s="68"/>
      <c r="Z970" s="68"/>
      <c r="AA970" s="68"/>
      <c r="AB970" s="67"/>
      <c r="AC970" s="67"/>
      <c r="AD970" s="67"/>
      <c r="AE970" s="67"/>
      <c r="AF970" s="67"/>
      <c r="AG970" s="67"/>
      <c r="AH970" s="67"/>
      <c r="AI970" s="67"/>
      <c r="AJ970" s="68"/>
      <c r="AK970" s="68"/>
      <c r="AL970" s="68"/>
      <c r="AM970" s="67"/>
      <c r="AN970" s="67"/>
      <c r="AO970" s="67"/>
      <c r="AP970" s="67"/>
      <c r="AQ970" s="67"/>
      <c r="AR970" s="67"/>
      <c r="AS970" s="67"/>
      <c r="AT970" s="67"/>
      <c r="AU970" s="67"/>
      <c r="AV970" s="67"/>
      <c r="AW970" s="67"/>
      <c r="AX970" s="68"/>
      <c r="AY970" s="68"/>
      <c r="AZ970" s="69"/>
      <c r="BA970" s="70"/>
      <c r="BB970" s="71"/>
      <c r="BC970" s="54"/>
      <c r="BD970" s="41">
        <v>4</v>
      </c>
      <c r="BE970" s="52">
        <v>42</v>
      </c>
      <c r="BF970" s="134">
        <v>4222</v>
      </c>
      <c r="BG970" s="275"/>
    </row>
    <row r="971" spans="1:59" s="63" customFormat="1" ht="12.75" x14ac:dyDescent="0.2">
      <c r="A971" s="196">
        <v>4</v>
      </c>
      <c r="B971" s="197" t="s">
        <v>422</v>
      </c>
      <c r="C971" s="208">
        <v>42</v>
      </c>
      <c r="D971" s="209" t="s">
        <v>518</v>
      </c>
      <c r="E971" s="214">
        <v>4222</v>
      </c>
      <c r="F971" s="211" t="s">
        <v>567</v>
      </c>
      <c r="G971" s="231" t="s">
        <v>1192</v>
      </c>
      <c r="H971" s="72" t="s">
        <v>47</v>
      </c>
      <c r="I971" s="223"/>
      <c r="J971" s="73"/>
      <c r="K971" s="73"/>
      <c r="L971" s="73"/>
      <c r="M971" s="74"/>
      <c r="N971" s="247"/>
      <c r="O971" s="306"/>
      <c r="P971" s="105"/>
      <c r="Q971" s="75"/>
      <c r="R971" s="75"/>
      <c r="S971" s="75"/>
      <c r="T971" s="75"/>
      <c r="U971" s="75"/>
      <c r="V971" s="75"/>
      <c r="W971" s="75"/>
      <c r="X971" s="75"/>
      <c r="Y971" s="76">
        <f>IF(ISNUMBER(VLOOKUP(Y973,P$7:W$7,MATCH(Y973,P$7:W$7))),VLOOKUP(Y973,P$7:W$7,MATCH(Y973,P$7:W$7)),IF(N975=0,"No Data",IF(Y973&gt;0,"&lt;100",0)))</f>
        <v>25000</v>
      </c>
      <c r="Z971" s="77">
        <f>IF(ISNUMBER(VLOOKUP(Z975,P$7:W$7,MATCH(Z975,P$7:W$7))),VLOOKUP(Z975,P$7:W$7,MATCH(Z975,P$7:W$7)),IF(N975=0,"No Data",IF(Z975&gt;0,"&lt;100",0)))</f>
        <v>25000</v>
      </c>
      <c r="AA971" s="106">
        <f>IF(ISNUMBER(Z971),Z971,0)</f>
        <v>25000</v>
      </c>
      <c r="AB971" s="75"/>
      <c r="AC971" s="75"/>
      <c r="AD971" s="75"/>
      <c r="AE971" s="75"/>
      <c r="AF971" s="75"/>
      <c r="AG971" s="75"/>
      <c r="AH971" s="75"/>
      <c r="AI971" s="75"/>
      <c r="AJ971" s="76">
        <f>IF(ISNUMBER(VLOOKUP(AJ973,AB$7:AH$7,MATCH(AJ973,AB$7:AH$7))),VLOOKUP(AJ973,AB$7:AH$7,MATCH(AJ973,AB$7:AH$7)),IF(N975=0,"No Data",IF(AJ973&gt;0,"&lt;50",0)))</f>
        <v>0</v>
      </c>
      <c r="AK971" s="77">
        <f>IF(ISNUMBER(VLOOKUP(AK975,AB$7:AH$7,MATCH(AK975,AB$7:AH$7))),VLOOKUP(AK975,AB$7:AH$7,MATCH(AK975,AB$7:AH$7)),IF(N975=0,"No Data",IF(AK975&gt;0,"&lt;50",0)))</f>
        <v>0</v>
      </c>
      <c r="AL971" s="106">
        <f>IF(ISNUMBER(AK971),AK971,0)</f>
        <v>0</v>
      </c>
      <c r="AM971" s="75"/>
      <c r="AN971" s="75"/>
      <c r="AO971" s="75"/>
      <c r="AP971" s="75"/>
      <c r="AQ971" s="75"/>
      <c r="AR971" s="75"/>
      <c r="AS971" s="75"/>
      <c r="AT971" s="75"/>
      <c r="AU971" s="75"/>
      <c r="AV971" s="75"/>
      <c r="AW971" s="76">
        <f>IF(ISNUMBER(VLOOKUP(AW973,AM$7:AU$7,MATCH(AW973,AM$7:AU$7))),VLOOKUP(AW973,AM$7:AU$7,MATCH(AW973,AM$7:AU$7)),IF(N975=0,"No Data",IF(AW973&gt;0,"&lt;10",0)))</f>
        <v>100</v>
      </c>
      <c r="AX971" s="77">
        <f>IF(ISNUMBER(VLOOKUP(AX975,AM$7:AU$7,MATCH(AX975,AM$7:AU$7))),VLOOKUP(AX975,AM$7:AU$7,MATCH(AX975,AM$7:AU$7)),IF(N975=0,"No Data",IF(AX975&gt;0,"&lt;10",0)))</f>
        <v>100</v>
      </c>
      <c r="AY971" s="106">
        <f>IF(ISNUMBER(AX971),AX971,0)</f>
        <v>100</v>
      </c>
      <c r="AZ971" s="79"/>
      <c r="BA971" s="80"/>
      <c r="BB971" s="71"/>
      <c r="BC971" s="54"/>
      <c r="BD971" s="41">
        <v>4</v>
      </c>
      <c r="BE971" s="52">
        <v>42</v>
      </c>
      <c r="BF971" s="134">
        <v>4222</v>
      </c>
      <c r="BG971" s="276" t="s">
        <v>47</v>
      </c>
    </row>
    <row r="972" spans="1:59" s="63" customFormat="1" ht="12.75" x14ac:dyDescent="0.2">
      <c r="A972" s="196">
        <v>4</v>
      </c>
      <c r="B972" s="197" t="s">
        <v>422</v>
      </c>
      <c r="C972" s="208">
        <v>42</v>
      </c>
      <c r="D972" s="209" t="s">
        <v>518</v>
      </c>
      <c r="E972" s="214">
        <v>4222</v>
      </c>
      <c r="F972" s="211" t="s">
        <v>567</v>
      </c>
      <c r="G972" s="231" t="s">
        <v>1192</v>
      </c>
      <c r="H972" s="81" t="s">
        <v>48</v>
      </c>
      <c r="I972" s="223"/>
      <c r="J972" s="73"/>
      <c r="K972" s="73"/>
      <c r="L972" s="73"/>
      <c r="M972" s="74"/>
      <c r="N972" s="247"/>
      <c r="O972" s="306"/>
      <c r="P972" s="105"/>
      <c r="Q972" s="75"/>
      <c r="R972" s="75"/>
      <c r="S972" s="75"/>
      <c r="T972" s="75"/>
      <c r="U972" s="75"/>
      <c r="V972" s="75"/>
      <c r="W972" s="75"/>
      <c r="X972" s="75"/>
      <c r="Y972" s="82">
        <f>MIN(X976:X977)</f>
        <v>25000</v>
      </c>
      <c r="Z972" s="83"/>
      <c r="AA972" s="83"/>
      <c r="AB972" s="75"/>
      <c r="AC972" s="75"/>
      <c r="AD972" s="75"/>
      <c r="AE972" s="75"/>
      <c r="AF972" s="75"/>
      <c r="AG972" s="75"/>
      <c r="AH972" s="75"/>
      <c r="AI972" s="75"/>
      <c r="AJ972" s="82">
        <f>MIN(AI976:AI977)</f>
        <v>0</v>
      </c>
      <c r="AK972" s="83"/>
      <c r="AL972" s="83"/>
      <c r="AM972" s="75"/>
      <c r="AN972" s="75"/>
      <c r="AO972" s="75"/>
      <c r="AP972" s="75"/>
      <c r="AQ972" s="75"/>
      <c r="AR972" s="75"/>
      <c r="AS972" s="75"/>
      <c r="AT972" s="75"/>
      <c r="AU972" s="75"/>
      <c r="AV972" s="75"/>
      <c r="AW972" s="82">
        <f>MIN(AV976:AV977)</f>
        <v>100</v>
      </c>
      <c r="AX972" s="83"/>
      <c r="AY972" s="83"/>
      <c r="AZ972" s="79"/>
      <c r="BA972" s="80"/>
      <c r="BB972" s="71"/>
      <c r="BC972" s="54"/>
      <c r="BD972" s="41">
        <v>4</v>
      </c>
      <c r="BE972" s="52">
        <v>42</v>
      </c>
      <c r="BF972" s="134">
        <v>4222</v>
      </c>
      <c r="BG972" s="278" t="s">
        <v>48</v>
      </c>
    </row>
    <row r="973" spans="1:59" s="63" customFormat="1" ht="12.75" x14ac:dyDescent="0.2">
      <c r="A973" s="196">
        <v>4</v>
      </c>
      <c r="B973" s="197" t="s">
        <v>422</v>
      </c>
      <c r="C973" s="208">
        <v>42</v>
      </c>
      <c r="D973" s="209" t="s">
        <v>518</v>
      </c>
      <c r="E973" s="214">
        <v>4222</v>
      </c>
      <c r="F973" s="211" t="s">
        <v>567</v>
      </c>
      <c r="G973" s="231" t="s">
        <v>1192</v>
      </c>
      <c r="H973" s="81" t="s">
        <v>49</v>
      </c>
      <c r="I973" s="223"/>
      <c r="J973" s="73"/>
      <c r="K973" s="73"/>
      <c r="L973" s="73"/>
      <c r="M973" s="74"/>
      <c r="N973" s="247"/>
      <c r="O973" s="306"/>
      <c r="P973" s="105"/>
      <c r="Q973" s="75"/>
      <c r="R973" s="75"/>
      <c r="S973" s="75"/>
      <c r="T973" s="75"/>
      <c r="U973" s="75"/>
      <c r="V973" s="75"/>
      <c r="W973" s="75"/>
      <c r="X973" s="75"/>
      <c r="Y973" s="84">
        <f>IF(ISNUMBER(AVERAGE(X976:X977)),AVERAGE(X976:X977),0)</f>
        <v>25000</v>
      </c>
      <c r="Z973" s="83"/>
      <c r="AA973" s="83"/>
      <c r="AB973" s="75"/>
      <c r="AC973" s="75"/>
      <c r="AD973" s="75"/>
      <c r="AE973" s="75"/>
      <c r="AF973" s="75"/>
      <c r="AG973" s="75"/>
      <c r="AH973" s="75"/>
      <c r="AI973" s="75"/>
      <c r="AJ973" s="84">
        <f>IF(ISNUMBER(AVERAGE(AI976:AI977)),AVERAGE(AI976:AI977),0)</f>
        <v>0</v>
      </c>
      <c r="AK973" s="83"/>
      <c r="AL973" s="83"/>
      <c r="AM973" s="75"/>
      <c r="AN973" s="75"/>
      <c r="AO973" s="75"/>
      <c r="AP973" s="75"/>
      <c r="AQ973" s="75"/>
      <c r="AR973" s="75"/>
      <c r="AS973" s="75"/>
      <c r="AT973" s="75"/>
      <c r="AU973" s="75"/>
      <c r="AV973" s="75"/>
      <c r="AW973" s="84">
        <f>IF(ISNUMBER(AVERAGE(AV976:AV977)),AVERAGE(AV976:AV977),0)</f>
        <v>100</v>
      </c>
      <c r="AX973" s="83"/>
      <c r="AY973" s="83"/>
      <c r="AZ973" s="79"/>
      <c r="BA973" s="80"/>
      <c r="BB973" s="71"/>
      <c r="BC973" s="54"/>
      <c r="BD973" s="41">
        <v>4</v>
      </c>
      <c r="BE973" s="52">
        <v>42</v>
      </c>
      <c r="BF973" s="134">
        <v>4222</v>
      </c>
      <c r="BG973" s="278" t="s">
        <v>49</v>
      </c>
    </row>
    <row r="974" spans="1:59" s="63" customFormat="1" ht="12.75" x14ac:dyDescent="0.2">
      <c r="A974" s="196">
        <v>4</v>
      </c>
      <c r="B974" s="197" t="s">
        <v>422</v>
      </c>
      <c r="C974" s="208">
        <v>42</v>
      </c>
      <c r="D974" s="209" t="s">
        <v>518</v>
      </c>
      <c r="E974" s="214">
        <v>4222</v>
      </c>
      <c r="F974" s="211" t="s">
        <v>567</v>
      </c>
      <c r="G974" s="231" t="s">
        <v>1192</v>
      </c>
      <c r="H974" s="81" t="s">
        <v>50</v>
      </c>
      <c r="I974" s="223"/>
      <c r="J974" s="73"/>
      <c r="K974" s="73"/>
      <c r="L974" s="73"/>
      <c r="M974" s="74"/>
      <c r="N974" s="247"/>
      <c r="O974" s="306"/>
      <c r="P974" s="105"/>
      <c r="Q974" s="75"/>
      <c r="R974" s="75"/>
      <c r="S974" s="75"/>
      <c r="T974" s="75"/>
      <c r="U974" s="75"/>
      <c r="V974" s="75"/>
      <c r="W974" s="75"/>
      <c r="X974" s="75"/>
      <c r="Y974" s="84">
        <f>MAX(X976:X977)</f>
        <v>25000</v>
      </c>
      <c r="Z974" s="83"/>
      <c r="AA974" s="83"/>
      <c r="AB974" s="75"/>
      <c r="AC974" s="75"/>
      <c r="AD974" s="75"/>
      <c r="AE974" s="75"/>
      <c r="AF974" s="75"/>
      <c r="AG974" s="75"/>
      <c r="AH974" s="75"/>
      <c r="AI974" s="75"/>
      <c r="AJ974" s="84">
        <f>MAX(AI976:AI977)</f>
        <v>0</v>
      </c>
      <c r="AK974" s="83"/>
      <c r="AL974" s="83"/>
      <c r="AM974" s="75"/>
      <c r="AN974" s="75"/>
      <c r="AO974" s="75"/>
      <c r="AP974" s="75"/>
      <c r="AQ974" s="75"/>
      <c r="AR974" s="75"/>
      <c r="AS974" s="75"/>
      <c r="AT974" s="75"/>
      <c r="AU974" s="75"/>
      <c r="AV974" s="75"/>
      <c r="AW974" s="84">
        <f>MAX(AV976:AV977)</f>
        <v>100</v>
      </c>
      <c r="AX974" s="83"/>
      <c r="AY974" s="83"/>
      <c r="AZ974" s="79"/>
      <c r="BA974" s="80"/>
      <c r="BB974" s="71"/>
      <c r="BC974" s="54"/>
      <c r="BD974" s="41">
        <v>4</v>
      </c>
      <c r="BE974" s="52">
        <v>42</v>
      </c>
      <c r="BF974" s="134">
        <v>4222</v>
      </c>
      <c r="BG974" s="278" t="s">
        <v>50</v>
      </c>
    </row>
    <row r="975" spans="1:59" s="63" customFormat="1" ht="12.75" x14ac:dyDescent="0.2">
      <c r="A975" s="196">
        <v>4</v>
      </c>
      <c r="B975" s="197" t="s">
        <v>422</v>
      </c>
      <c r="C975" s="208">
        <v>42</v>
      </c>
      <c r="D975" s="209" t="s">
        <v>518</v>
      </c>
      <c r="E975" s="214">
        <v>4222</v>
      </c>
      <c r="F975" s="211" t="s">
        <v>567</v>
      </c>
      <c r="G975" s="231" t="s">
        <v>1192</v>
      </c>
      <c r="H975" s="85" t="s">
        <v>51</v>
      </c>
      <c r="I975" s="223"/>
      <c r="J975" s="73"/>
      <c r="K975" s="73"/>
      <c r="L975" s="73"/>
      <c r="M975" s="74"/>
      <c r="N975" s="248">
        <f>SUM(N976:N977)</f>
        <v>1</v>
      </c>
      <c r="O975" s="293">
        <f>SUM(O976:O977)</f>
        <v>1</v>
      </c>
      <c r="P975" s="292"/>
      <c r="Q975" s="87"/>
      <c r="R975" s="87"/>
      <c r="S975" s="87"/>
      <c r="T975" s="87"/>
      <c r="U975" s="87"/>
      <c r="V975" s="87"/>
      <c r="W975" s="87"/>
      <c r="X975" s="87"/>
      <c r="Y975" s="88"/>
      <c r="Z975" s="86">
        <f>SUM(Z976:Z977)</f>
        <v>25000</v>
      </c>
      <c r="AA975" s="88"/>
      <c r="AB975" s="87"/>
      <c r="AC975" s="87"/>
      <c r="AD975" s="87"/>
      <c r="AE975" s="87"/>
      <c r="AF975" s="87"/>
      <c r="AG975" s="87"/>
      <c r="AH975" s="87"/>
      <c r="AI975" s="87"/>
      <c r="AJ975" s="88"/>
      <c r="AK975" s="86">
        <f>SUM(AK976:AK977)</f>
        <v>0</v>
      </c>
      <c r="AL975" s="88"/>
      <c r="AM975" s="87"/>
      <c r="AN975" s="87"/>
      <c r="AO975" s="87"/>
      <c r="AP975" s="87"/>
      <c r="AQ975" s="87"/>
      <c r="AR975" s="87"/>
      <c r="AS975" s="87"/>
      <c r="AT975" s="87"/>
      <c r="AU975" s="87"/>
      <c r="AV975" s="87"/>
      <c r="AW975" s="112"/>
      <c r="AX975" s="86">
        <f>SUM(AX976:AX977)</f>
        <v>100</v>
      </c>
      <c r="AY975" s="88"/>
      <c r="AZ975" s="79"/>
      <c r="BA975" s="80"/>
      <c r="BB975" s="71"/>
      <c r="BC975" s="54"/>
      <c r="BD975" s="41">
        <v>4</v>
      </c>
      <c r="BE975" s="52">
        <v>42</v>
      </c>
      <c r="BF975" s="134">
        <v>4222</v>
      </c>
      <c r="BG975" s="279" t="s">
        <v>51</v>
      </c>
    </row>
    <row r="976" spans="1:59" s="63" customFormat="1" ht="12.75" x14ac:dyDescent="0.2">
      <c r="A976" s="196">
        <v>4</v>
      </c>
      <c r="B976" s="197" t="s">
        <v>422</v>
      </c>
      <c r="C976" s="208">
        <v>42</v>
      </c>
      <c r="D976" s="209" t="s">
        <v>518</v>
      </c>
      <c r="E976" s="214">
        <v>4222</v>
      </c>
      <c r="F976" s="211" t="s">
        <v>567</v>
      </c>
      <c r="G976" s="231" t="s">
        <v>1192</v>
      </c>
      <c r="H976" s="89" t="s">
        <v>52</v>
      </c>
      <c r="I976" s="90" t="s">
        <v>516</v>
      </c>
      <c r="J976" s="90" t="s">
        <v>568</v>
      </c>
      <c r="K976" s="90" t="s">
        <v>73</v>
      </c>
      <c r="L976" s="90" t="s">
        <v>69</v>
      </c>
      <c r="M976" s="91"/>
      <c r="N976" s="312">
        <v>1</v>
      </c>
      <c r="O976" s="313">
        <f>N976/N975</f>
        <v>1</v>
      </c>
      <c r="P976" s="104"/>
      <c r="Q976" s="92"/>
      <c r="R976" s="92"/>
      <c r="S976" s="92"/>
      <c r="T976" s="92"/>
      <c r="U976" s="92"/>
      <c r="V976" s="92"/>
      <c r="W976" s="92">
        <v>1</v>
      </c>
      <c r="X976" s="109">
        <f>P976*P$7+Q976*Q$7+R976*R$7+S976*S$7+T976*T$7+U976*U$7+V976*V$7+W976*W$7</f>
        <v>25000</v>
      </c>
      <c r="Y976" s="83"/>
      <c r="Z976" s="110">
        <f>X976*$O976</f>
        <v>25000</v>
      </c>
      <c r="AA976" s="111"/>
      <c r="AB976" s="92"/>
      <c r="AC976" s="92"/>
      <c r="AD976" s="92"/>
      <c r="AE976" s="92"/>
      <c r="AF976" s="92"/>
      <c r="AG976" s="92"/>
      <c r="AH976" s="92"/>
      <c r="AI976" s="109">
        <f>AB976*AB$7+AC976*AC$7+AD976*AD$7+AE976*AE$7+AF976*AF$7+AG976*AG$7+AH976*AH$7</f>
        <v>0</v>
      </c>
      <c r="AJ976" s="83"/>
      <c r="AK976" s="110">
        <f>AI976*$O976</f>
        <v>0</v>
      </c>
      <c r="AL976" s="111"/>
      <c r="AM976" s="92"/>
      <c r="AN976" s="92"/>
      <c r="AO976" s="92"/>
      <c r="AP976" s="92">
        <v>1</v>
      </c>
      <c r="AQ976" s="92"/>
      <c r="AR976" s="92"/>
      <c r="AS976" s="92"/>
      <c r="AT976" s="92"/>
      <c r="AU976" s="92"/>
      <c r="AV976" s="109">
        <f>AM976*AM$7+AN976*AN$7+AO976*AO$7+AP976*AP$7+AQ976*AQ$7+AR976*AR$7+AS976*AS$7+AT976*AT$7+AU976*AU$7</f>
        <v>100</v>
      </c>
      <c r="AW976" s="75"/>
      <c r="AX976" s="110">
        <f>AV976*$O976</f>
        <v>100</v>
      </c>
      <c r="AY976" s="111"/>
      <c r="AZ976" s="93"/>
      <c r="BA976" s="94" t="s">
        <v>131</v>
      </c>
      <c r="BB976" s="71"/>
      <c r="BC976" s="54"/>
      <c r="BD976" s="41">
        <v>4</v>
      </c>
      <c r="BE976" s="52">
        <v>42</v>
      </c>
      <c r="BF976" s="134">
        <v>4222</v>
      </c>
      <c r="BG976" s="280" t="s">
        <v>52</v>
      </c>
    </row>
    <row r="977" spans="1:59" s="63" customFormat="1" ht="12.75" x14ac:dyDescent="0.2">
      <c r="A977" s="196">
        <v>4</v>
      </c>
      <c r="B977" s="197" t="s">
        <v>422</v>
      </c>
      <c r="C977" s="208">
        <v>42</v>
      </c>
      <c r="D977" s="209" t="s">
        <v>518</v>
      </c>
      <c r="E977" s="214">
        <v>4222</v>
      </c>
      <c r="F977" s="211" t="s">
        <v>567</v>
      </c>
      <c r="G977" s="231" t="s">
        <v>1192</v>
      </c>
      <c r="H977" s="65"/>
      <c r="I977" s="222"/>
      <c r="J977" s="66"/>
      <c r="K977" s="66"/>
      <c r="L977" s="66"/>
      <c r="M977" s="64"/>
      <c r="N977" s="304"/>
      <c r="O977" s="305"/>
      <c r="P977" s="127"/>
      <c r="Q977" s="67"/>
      <c r="R977" s="67"/>
      <c r="S977" s="67"/>
      <c r="T977" s="67"/>
      <c r="U977" s="67"/>
      <c r="V977" s="67"/>
      <c r="W977" s="67"/>
      <c r="X977" s="67"/>
      <c r="Y977" s="68"/>
      <c r="Z977" s="68"/>
      <c r="AA977" s="68"/>
      <c r="AB977" s="67"/>
      <c r="AC977" s="67"/>
      <c r="AD977" s="67"/>
      <c r="AE977" s="67"/>
      <c r="AF977" s="67"/>
      <c r="AG977" s="67"/>
      <c r="AH977" s="67"/>
      <c r="AI977" s="67"/>
      <c r="AJ977" s="68"/>
      <c r="AK977" s="68"/>
      <c r="AL977" s="68"/>
      <c r="AM977" s="67"/>
      <c r="AN977" s="67"/>
      <c r="AO977" s="67"/>
      <c r="AP977" s="67"/>
      <c r="AQ977" s="67"/>
      <c r="AR977" s="67"/>
      <c r="AS977" s="67"/>
      <c r="AT977" s="67"/>
      <c r="AU977" s="67"/>
      <c r="AV977" s="67"/>
      <c r="AW977" s="67"/>
      <c r="AX977" s="68"/>
      <c r="AY977" s="68"/>
      <c r="AZ977" s="69"/>
      <c r="BA977" s="70"/>
      <c r="BB977" s="71"/>
      <c r="BC977" s="54"/>
      <c r="BD977" s="41">
        <v>4</v>
      </c>
      <c r="BE977" s="52">
        <v>42</v>
      </c>
      <c r="BF977" s="134">
        <v>4222</v>
      </c>
      <c r="BG977" s="275"/>
    </row>
    <row r="978" spans="1:59" s="63" customFormat="1" ht="12.75" x14ac:dyDescent="0.2">
      <c r="A978" s="196">
        <v>4</v>
      </c>
      <c r="B978" s="197" t="s">
        <v>422</v>
      </c>
      <c r="C978" s="208">
        <v>42</v>
      </c>
      <c r="D978" s="209" t="s">
        <v>518</v>
      </c>
      <c r="E978" s="214">
        <v>4222</v>
      </c>
      <c r="F978" s="211" t="s">
        <v>567</v>
      </c>
      <c r="G978" s="230"/>
      <c r="H978" s="56"/>
      <c r="I978" s="221"/>
      <c r="J978" s="57"/>
      <c r="K978" s="57"/>
      <c r="L978" s="57"/>
      <c r="M978" s="55"/>
      <c r="N978" s="303"/>
      <c r="O978" s="245"/>
      <c r="P978" s="122"/>
      <c r="Q978" s="58"/>
      <c r="R978" s="58"/>
      <c r="S978" s="58"/>
      <c r="T978" s="58"/>
      <c r="U978" s="58"/>
      <c r="V978" s="58"/>
      <c r="W978" s="58"/>
      <c r="X978" s="58"/>
      <c r="Y978" s="59"/>
      <c r="Z978" s="59"/>
      <c r="AA978" s="59"/>
      <c r="AB978" s="58"/>
      <c r="AC978" s="58"/>
      <c r="AD978" s="58"/>
      <c r="AE978" s="58"/>
      <c r="AF978" s="58"/>
      <c r="AG978" s="58"/>
      <c r="AH978" s="58"/>
      <c r="AI978" s="58"/>
      <c r="AJ978" s="59"/>
      <c r="AK978" s="59"/>
      <c r="AL978" s="59"/>
      <c r="AM978" s="58"/>
      <c r="AN978" s="58"/>
      <c r="AO978" s="58"/>
      <c r="AP978" s="58"/>
      <c r="AQ978" s="58"/>
      <c r="AR978" s="58"/>
      <c r="AS978" s="58"/>
      <c r="AT978" s="58"/>
      <c r="AU978" s="58"/>
      <c r="AV978" s="58"/>
      <c r="AW978" s="58"/>
      <c r="AX978" s="59"/>
      <c r="AY978" s="59"/>
      <c r="AZ978" s="60"/>
      <c r="BA978" s="61"/>
      <c r="BB978" s="54"/>
      <c r="BC978" s="54"/>
      <c r="BD978" s="41">
        <v>4</v>
      </c>
      <c r="BE978" s="52">
        <v>42</v>
      </c>
      <c r="BF978" s="134">
        <v>4222</v>
      </c>
      <c r="BG978" s="274"/>
    </row>
    <row r="979" spans="1:59" s="63" customFormat="1" ht="12.75" x14ac:dyDescent="0.2">
      <c r="A979" s="196">
        <v>4</v>
      </c>
      <c r="B979" s="197" t="s">
        <v>422</v>
      </c>
      <c r="C979" s="208">
        <v>42</v>
      </c>
      <c r="D979" s="209" t="s">
        <v>518</v>
      </c>
      <c r="E979" s="214">
        <v>4222</v>
      </c>
      <c r="F979" s="211" t="s">
        <v>567</v>
      </c>
      <c r="G979" s="231"/>
      <c r="H979" s="65"/>
      <c r="I979" s="222"/>
      <c r="J979" s="66"/>
      <c r="K979" s="66"/>
      <c r="L979" s="66"/>
      <c r="M979" s="64"/>
      <c r="N979" s="304"/>
      <c r="O979" s="305"/>
      <c r="P979" s="127"/>
      <c r="Q979" s="67"/>
      <c r="R979" s="67"/>
      <c r="S979" s="67"/>
      <c r="T979" s="67"/>
      <c r="U979" s="67"/>
      <c r="V979" s="67"/>
      <c r="W979" s="67"/>
      <c r="X979" s="67"/>
      <c r="Y979" s="68"/>
      <c r="Z979" s="68"/>
      <c r="AA979" s="68"/>
      <c r="AB979" s="67"/>
      <c r="AC979" s="67"/>
      <c r="AD979" s="67"/>
      <c r="AE979" s="67"/>
      <c r="AF979" s="67"/>
      <c r="AG979" s="67"/>
      <c r="AH979" s="67"/>
      <c r="AI979" s="67"/>
      <c r="AJ979" s="68"/>
      <c r="AK979" s="68"/>
      <c r="AL979" s="68"/>
      <c r="AM979" s="67"/>
      <c r="AN979" s="67"/>
      <c r="AO979" s="67"/>
      <c r="AP979" s="67"/>
      <c r="AQ979" s="67"/>
      <c r="AR979" s="67"/>
      <c r="AS979" s="67"/>
      <c r="AT979" s="67"/>
      <c r="AU979" s="67"/>
      <c r="AV979" s="67"/>
      <c r="AW979" s="67"/>
      <c r="AX979" s="68"/>
      <c r="AY979" s="68"/>
      <c r="AZ979" s="69"/>
      <c r="BA979" s="70"/>
      <c r="BB979" s="71"/>
      <c r="BC979" s="54"/>
      <c r="BD979" s="41">
        <v>4</v>
      </c>
      <c r="BE979" s="52">
        <v>42</v>
      </c>
      <c r="BF979" s="134">
        <v>4222</v>
      </c>
      <c r="BG979" s="275"/>
    </row>
    <row r="980" spans="1:59" s="63" customFormat="1" ht="12.75" x14ac:dyDescent="0.2">
      <c r="A980" s="196">
        <v>4</v>
      </c>
      <c r="B980" s="197" t="s">
        <v>422</v>
      </c>
      <c r="C980" s="208">
        <v>42</v>
      </c>
      <c r="D980" s="209" t="s">
        <v>518</v>
      </c>
      <c r="E980" s="214">
        <v>4222</v>
      </c>
      <c r="F980" s="211" t="s">
        <v>567</v>
      </c>
      <c r="G980" s="231" t="s">
        <v>577</v>
      </c>
      <c r="H980" s="72" t="s">
        <v>1233</v>
      </c>
      <c r="I980" s="223" t="s">
        <v>1261</v>
      </c>
      <c r="J980" s="73"/>
      <c r="K980" s="73"/>
      <c r="L980" s="73"/>
      <c r="M980" s="74"/>
      <c r="N980" s="247"/>
      <c r="O980" s="306"/>
      <c r="P980" s="105"/>
      <c r="Q980" s="75"/>
      <c r="R980" s="75"/>
      <c r="S980" s="75"/>
      <c r="T980" s="75"/>
      <c r="U980" s="75"/>
      <c r="V980" s="75"/>
      <c r="W980" s="75"/>
      <c r="X980" s="75"/>
      <c r="Y980" s="76" t="s">
        <v>1241</v>
      </c>
      <c r="Z980" s="77" t="s">
        <v>1241</v>
      </c>
      <c r="AA980" s="78">
        <f>AA$846</f>
        <v>10000</v>
      </c>
      <c r="AB980" s="75"/>
      <c r="AC980" s="75"/>
      <c r="AD980" s="75"/>
      <c r="AE980" s="75"/>
      <c r="AF980" s="75"/>
      <c r="AG980" s="75"/>
      <c r="AH980" s="75"/>
      <c r="AI980" s="75"/>
      <c r="AJ980" s="76" t="s">
        <v>1241</v>
      </c>
      <c r="AK980" s="77" t="s">
        <v>1241</v>
      </c>
      <c r="AL980" s="78">
        <f>AL$846</f>
        <v>0</v>
      </c>
      <c r="AM980" s="75"/>
      <c r="AN980" s="75"/>
      <c r="AO980" s="75"/>
      <c r="AP980" s="75"/>
      <c r="AQ980" s="75"/>
      <c r="AR980" s="75"/>
      <c r="AS980" s="75"/>
      <c r="AT980" s="75"/>
      <c r="AU980" s="75"/>
      <c r="AV980" s="75"/>
      <c r="AW980" s="76" t="s">
        <v>1241</v>
      </c>
      <c r="AX980" s="77" t="s">
        <v>1241</v>
      </c>
      <c r="AY980" s="78">
        <f>AY$846</f>
        <v>500</v>
      </c>
      <c r="AZ980" s="79"/>
      <c r="BA980" s="80" t="str">
        <f>I980</f>
        <v>&gt; see 4161, Building wraps, underlays and DPCs</v>
      </c>
      <c r="BB980" s="71"/>
      <c r="BC980" s="54"/>
      <c r="BD980" s="41">
        <v>4</v>
      </c>
      <c r="BE980" s="52">
        <v>42</v>
      </c>
      <c r="BF980" s="134">
        <v>4222</v>
      </c>
      <c r="BG980" s="276" t="s">
        <v>47</v>
      </c>
    </row>
    <row r="981" spans="1:59" s="63" customFormat="1" ht="12.75" x14ac:dyDescent="0.2">
      <c r="A981" s="196">
        <v>4</v>
      </c>
      <c r="B981" s="197" t="s">
        <v>422</v>
      </c>
      <c r="C981" s="208">
        <v>42</v>
      </c>
      <c r="D981" s="209" t="s">
        <v>518</v>
      </c>
      <c r="E981" s="214">
        <v>4222</v>
      </c>
      <c r="F981" s="211" t="s">
        <v>567</v>
      </c>
      <c r="G981" s="231"/>
      <c r="H981" s="65"/>
      <c r="I981" s="222"/>
      <c r="J981" s="66"/>
      <c r="K981" s="66"/>
      <c r="L981" s="66"/>
      <c r="M981" s="64"/>
      <c r="N981" s="304"/>
      <c r="O981" s="305"/>
      <c r="P981" s="127"/>
      <c r="Q981" s="67"/>
      <c r="R981" s="67"/>
      <c r="S981" s="67"/>
      <c r="T981" s="67"/>
      <c r="U981" s="67"/>
      <c r="V981" s="67"/>
      <c r="W981" s="67"/>
      <c r="X981" s="67"/>
      <c r="Y981" s="68"/>
      <c r="Z981" s="68"/>
      <c r="AA981" s="68"/>
      <c r="AB981" s="67"/>
      <c r="AC981" s="67"/>
      <c r="AD981" s="67"/>
      <c r="AE981" s="67"/>
      <c r="AF981" s="67"/>
      <c r="AG981" s="67"/>
      <c r="AH981" s="67"/>
      <c r="AI981" s="67"/>
      <c r="AJ981" s="68"/>
      <c r="AK981" s="68"/>
      <c r="AL981" s="68"/>
      <c r="AM981" s="67"/>
      <c r="AN981" s="67"/>
      <c r="AO981" s="67"/>
      <c r="AP981" s="67"/>
      <c r="AQ981" s="67"/>
      <c r="AR981" s="67"/>
      <c r="AS981" s="67"/>
      <c r="AT981" s="67"/>
      <c r="AU981" s="67"/>
      <c r="AV981" s="67"/>
      <c r="AW981" s="67"/>
      <c r="AX981" s="68"/>
      <c r="AY981" s="68"/>
      <c r="AZ981" s="69"/>
      <c r="BA981" s="70"/>
      <c r="BB981" s="71"/>
      <c r="BC981" s="54"/>
      <c r="BD981" s="41">
        <v>4</v>
      </c>
      <c r="BE981" s="52">
        <v>42</v>
      </c>
      <c r="BF981" s="134">
        <v>4222</v>
      </c>
      <c r="BG981" s="275"/>
    </row>
    <row r="982" spans="1:59" s="63" customFormat="1" ht="12.75" x14ac:dyDescent="0.2">
      <c r="A982" s="196">
        <v>4</v>
      </c>
      <c r="B982" s="197" t="s">
        <v>422</v>
      </c>
      <c r="C982" s="208">
        <v>42</v>
      </c>
      <c r="D982" s="209" t="s">
        <v>518</v>
      </c>
      <c r="E982" s="214">
        <v>4222</v>
      </c>
      <c r="F982" s="211" t="s">
        <v>567</v>
      </c>
      <c r="G982" s="230"/>
      <c r="H982" s="56"/>
      <c r="I982" s="221"/>
      <c r="J982" s="57"/>
      <c r="K982" s="57"/>
      <c r="L982" s="57"/>
      <c r="M982" s="55"/>
      <c r="N982" s="303"/>
      <c r="O982" s="245"/>
      <c r="P982" s="122"/>
      <c r="Q982" s="58"/>
      <c r="R982" s="58"/>
      <c r="S982" s="58"/>
      <c r="T982" s="58"/>
      <c r="U982" s="58"/>
      <c r="V982" s="58"/>
      <c r="W982" s="58"/>
      <c r="X982" s="58"/>
      <c r="Y982" s="59"/>
      <c r="Z982" s="59"/>
      <c r="AA982" s="59"/>
      <c r="AB982" s="58"/>
      <c r="AC982" s="58"/>
      <c r="AD982" s="58"/>
      <c r="AE982" s="58"/>
      <c r="AF982" s="58"/>
      <c r="AG982" s="58"/>
      <c r="AH982" s="58"/>
      <c r="AI982" s="58"/>
      <c r="AJ982" s="59"/>
      <c r="AK982" s="59"/>
      <c r="AL982" s="59"/>
      <c r="AM982" s="58"/>
      <c r="AN982" s="58"/>
      <c r="AO982" s="58"/>
      <c r="AP982" s="58"/>
      <c r="AQ982" s="58"/>
      <c r="AR982" s="58"/>
      <c r="AS982" s="58"/>
      <c r="AT982" s="58"/>
      <c r="AU982" s="58"/>
      <c r="AV982" s="58"/>
      <c r="AW982" s="58"/>
      <c r="AX982" s="59"/>
      <c r="AY982" s="59"/>
      <c r="AZ982" s="60"/>
      <c r="BA982" s="61"/>
      <c r="BB982" s="54"/>
      <c r="BC982" s="54"/>
      <c r="BD982" s="41">
        <v>4</v>
      </c>
      <c r="BE982" s="52">
        <v>42</v>
      </c>
      <c r="BF982" s="134">
        <v>4222</v>
      </c>
      <c r="BG982" s="274"/>
    </row>
    <row r="983" spans="1:59" s="63" customFormat="1" ht="12.75" x14ac:dyDescent="0.2">
      <c r="A983" s="196">
        <v>4</v>
      </c>
      <c r="B983" s="197" t="s">
        <v>422</v>
      </c>
      <c r="C983" s="208">
        <v>42</v>
      </c>
      <c r="D983" s="209" t="s">
        <v>518</v>
      </c>
      <c r="E983" s="214">
        <v>4222</v>
      </c>
      <c r="F983" s="211" t="s">
        <v>567</v>
      </c>
      <c r="G983" s="231"/>
      <c r="H983" s="65"/>
      <c r="I983" s="222"/>
      <c r="J983" s="66"/>
      <c r="K983" s="66"/>
      <c r="L983" s="66"/>
      <c r="M983" s="64"/>
      <c r="N983" s="304"/>
      <c r="O983" s="305"/>
      <c r="P983" s="127"/>
      <c r="Q983" s="67"/>
      <c r="R983" s="67"/>
      <c r="S983" s="67"/>
      <c r="T983" s="67"/>
      <c r="U983" s="67"/>
      <c r="V983" s="67"/>
      <c r="W983" s="67"/>
      <c r="X983" s="67"/>
      <c r="Y983" s="68"/>
      <c r="Z983" s="68"/>
      <c r="AA983" s="68"/>
      <c r="AB983" s="67"/>
      <c r="AC983" s="67"/>
      <c r="AD983" s="67"/>
      <c r="AE983" s="67"/>
      <c r="AF983" s="67"/>
      <c r="AG983" s="67"/>
      <c r="AH983" s="67"/>
      <c r="AI983" s="67"/>
      <c r="AJ983" s="68"/>
      <c r="AK983" s="68"/>
      <c r="AL983" s="68"/>
      <c r="AM983" s="67"/>
      <c r="AN983" s="67"/>
      <c r="AO983" s="67"/>
      <c r="AP983" s="67"/>
      <c r="AQ983" s="67"/>
      <c r="AR983" s="67"/>
      <c r="AS983" s="67"/>
      <c r="AT983" s="67"/>
      <c r="AU983" s="67"/>
      <c r="AV983" s="67"/>
      <c r="AW983" s="67"/>
      <c r="AX983" s="68"/>
      <c r="AY983" s="68"/>
      <c r="AZ983" s="69"/>
      <c r="BA983" s="70"/>
      <c r="BB983" s="71"/>
      <c r="BC983" s="54"/>
      <c r="BD983" s="41">
        <v>4</v>
      </c>
      <c r="BE983" s="52">
        <v>42</v>
      </c>
      <c r="BF983" s="134">
        <v>4222</v>
      </c>
      <c r="BG983" s="275"/>
    </row>
    <row r="984" spans="1:59" s="63" customFormat="1" ht="12.75" x14ac:dyDescent="0.2">
      <c r="A984" s="196">
        <v>4</v>
      </c>
      <c r="B984" s="197" t="s">
        <v>422</v>
      </c>
      <c r="C984" s="208">
        <v>42</v>
      </c>
      <c r="D984" s="209" t="s">
        <v>518</v>
      </c>
      <c r="E984" s="214">
        <v>4222</v>
      </c>
      <c r="F984" s="211" t="s">
        <v>567</v>
      </c>
      <c r="G984" s="231" t="s">
        <v>729</v>
      </c>
      <c r="H984" s="72" t="s">
        <v>1233</v>
      </c>
      <c r="I984" s="223" t="s">
        <v>1247</v>
      </c>
      <c r="J984" s="73"/>
      <c r="K984" s="73"/>
      <c r="L984" s="73"/>
      <c r="M984" s="74"/>
      <c r="N984" s="247"/>
      <c r="O984" s="306"/>
      <c r="P984" s="105"/>
      <c r="Q984" s="75"/>
      <c r="R984" s="75"/>
      <c r="S984" s="75"/>
      <c r="T984" s="75"/>
      <c r="U984" s="75"/>
      <c r="V984" s="75"/>
      <c r="W984" s="75"/>
      <c r="X984" s="75"/>
      <c r="Y984" s="76" t="s">
        <v>1241</v>
      </c>
      <c r="Z984" s="77" t="s">
        <v>1241</v>
      </c>
      <c r="AA984" s="78">
        <f>AA$2569</f>
        <v>5000</v>
      </c>
      <c r="AB984" s="75"/>
      <c r="AC984" s="75"/>
      <c r="AD984" s="75"/>
      <c r="AE984" s="75"/>
      <c r="AF984" s="75"/>
      <c r="AG984" s="75"/>
      <c r="AH984" s="75"/>
      <c r="AI984" s="75"/>
      <c r="AJ984" s="76" t="s">
        <v>1241</v>
      </c>
      <c r="AK984" s="77" t="s">
        <v>1241</v>
      </c>
      <c r="AL984" s="78">
        <f>AL$2569</f>
        <v>0</v>
      </c>
      <c r="AM984" s="75"/>
      <c r="AN984" s="75"/>
      <c r="AO984" s="75"/>
      <c r="AP984" s="75"/>
      <c r="AQ984" s="75"/>
      <c r="AR984" s="75"/>
      <c r="AS984" s="75"/>
      <c r="AT984" s="75"/>
      <c r="AU984" s="75"/>
      <c r="AV984" s="75"/>
      <c r="AW984" s="76" t="s">
        <v>1241</v>
      </c>
      <c r="AX984" s="77" t="s">
        <v>1241</v>
      </c>
      <c r="AY984" s="78">
        <f>AY$2569</f>
        <v>500</v>
      </c>
      <c r="AZ984" s="79"/>
      <c r="BA984" s="80" t="str">
        <f>I984</f>
        <v>&gt; see 4711, Thermal insulation</v>
      </c>
      <c r="BB984" s="71"/>
      <c r="BC984" s="54"/>
      <c r="BD984" s="41">
        <v>4</v>
      </c>
      <c r="BE984" s="52">
        <v>42</v>
      </c>
      <c r="BF984" s="134">
        <v>4222</v>
      </c>
      <c r="BG984" s="276" t="s">
        <v>47</v>
      </c>
    </row>
    <row r="985" spans="1:59" s="63" customFormat="1" ht="12.75" x14ac:dyDescent="0.2">
      <c r="A985" s="196">
        <v>4</v>
      </c>
      <c r="B985" s="197" t="s">
        <v>422</v>
      </c>
      <c r="C985" s="208">
        <v>42</v>
      </c>
      <c r="D985" s="209" t="s">
        <v>518</v>
      </c>
      <c r="E985" s="214">
        <v>4222</v>
      </c>
      <c r="F985" s="211" t="s">
        <v>567</v>
      </c>
      <c r="G985" s="231"/>
      <c r="H985" s="65"/>
      <c r="I985" s="222"/>
      <c r="J985" s="66"/>
      <c r="K985" s="66"/>
      <c r="L985" s="66"/>
      <c r="M985" s="64"/>
      <c r="N985" s="304"/>
      <c r="O985" s="305"/>
      <c r="P985" s="127"/>
      <c r="Q985" s="67"/>
      <c r="R985" s="67"/>
      <c r="S985" s="67"/>
      <c r="T985" s="67"/>
      <c r="U985" s="67"/>
      <c r="V985" s="67"/>
      <c r="W985" s="67"/>
      <c r="X985" s="67"/>
      <c r="Y985" s="68"/>
      <c r="Z985" s="68"/>
      <c r="AA985" s="68"/>
      <c r="AB985" s="67"/>
      <c r="AC985" s="67"/>
      <c r="AD985" s="67"/>
      <c r="AE985" s="67"/>
      <c r="AF985" s="67"/>
      <c r="AG985" s="67"/>
      <c r="AH985" s="67"/>
      <c r="AI985" s="67"/>
      <c r="AJ985" s="68"/>
      <c r="AK985" s="68"/>
      <c r="AL985" s="68"/>
      <c r="AM985" s="67"/>
      <c r="AN985" s="67"/>
      <c r="AO985" s="67"/>
      <c r="AP985" s="67"/>
      <c r="AQ985" s="67"/>
      <c r="AR985" s="67"/>
      <c r="AS985" s="67"/>
      <c r="AT985" s="67"/>
      <c r="AU985" s="67"/>
      <c r="AV985" s="67"/>
      <c r="AW985" s="67"/>
      <c r="AX985" s="68"/>
      <c r="AY985" s="68"/>
      <c r="AZ985" s="69"/>
      <c r="BA985" s="70"/>
      <c r="BB985" s="71"/>
      <c r="BC985" s="54"/>
      <c r="BD985" s="41">
        <v>4</v>
      </c>
      <c r="BE985" s="52">
        <v>42</v>
      </c>
      <c r="BF985" s="134">
        <v>4222</v>
      </c>
      <c r="BG985" s="275"/>
    </row>
    <row r="986" spans="1:59" s="63" customFormat="1" ht="12.75" x14ac:dyDescent="0.2">
      <c r="A986" s="196">
        <v>4</v>
      </c>
      <c r="B986" s="197" t="s">
        <v>422</v>
      </c>
      <c r="C986" s="208">
        <v>42</v>
      </c>
      <c r="D986" s="209" t="s">
        <v>518</v>
      </c>
      <c r="E986" s="214">
        <v>4222</v>
      </c>
      <c r="F986" s="211" t="s">
        <v>567</v>
      </c>
      <c r="G986" s="230"/>
      <c r="H986" s="56"/>
      <c r="I986" s="221"/>
      <c r="J986" s="57"/>
      <c r="K986" s="57"/>
      <c r="L986" s="57"/>
      <c r="M986" s="55"/>
      <c r="N986" s="303"/>
      <c r="O986" s="245"/>
      <c r="P986" s="122"/>
      <c r="Q986" s="58"/>
      <c r="R986" s="58"/>
      <c r="S986" s="58"/>
      <c r="T986" s="58"/>
      <c r="U986" s="58"/>
      <c r="V986" s="58"/>
      <c r="W986" s="58"/>
      <c r="X986" s="58"/>
      <c r="Y986" s="59"/>
      <c r="Z986" s="59"/>
      <c r="AA986" s="59"/>
      <c r="AB986" s="58"/>
      <c r="AC986" s="58"/>
      <c r="AD986" s="58"/>
      <c r="AE986" s="58"/>
      <c r="AF986" s="58"/>
      <c r="AG986" s="58"/>
      <c r="AH986" s="58"/>
      <c r="AI986" s="58"/>
      <c r="AJ986" s="59"/>
      <c r="AK986" s="59"/>
      <c r="AL986" s="59"/>
      <c r="AM986" s="58"/>
      <c r="AN986" s="58"/>
      <c r="AO986" s="58"/>
      <c r="AP986" s="58"/>
      <c r="AQ986" s="58"/>
      <c r="AR986" s="58"/>
      <c r="AS986" s="58"/>
      <c r="AT986" s="58"/>
      <c r="AU986" s="58"/>
      <c r="AV986" s="58"/>
      <c r="AW986" s="58"/>
      <c r="AX986" s="59"/>
      <c r="AY986" s="59"/>
      <c r="AZ986" s="60"/>
      <c r="BA986" s="61"/>
      <c r="BB986" s="54"/>
      <c r="BC986" s="54"/>
      <c r="BD986" s="41">
        <v>4</v>
      </c>
      <c r="BE986" s="52">
        <v>42</v>
      </c>
      <c r="BF986" s="134">
        <v>4222</v>
      </c>
      <c r="BG986" s="274"/>
    </row>
    <row r="987" spans="1:59" x14ac:dyDescent="0.25">
      <c r="A987" s="196">
        <v>4</v>
      </c>
      <c r="B987" s="197" t="s">
        <v>422</v>
      </c>
      <c r="C987" s="208">
        <v>42</v>
      </c>
      <c r="D987" s="209" t="s">
        <v>518</v>
      </c>
      <c r="E987" s="212">
        <v>4223</v>
      </c>
      <c r="F987" s="213" t="s">
        <v>569</v>
      </c>
      <c r="G987" s="234"/>
      <c r="H987" s="138"/>
      <c r="I987" s="224"/>
      <c r="J987" s="98"/>
      <c r="K987" s="98"/>
      <c r="L987" s="98"/>
      <c r="M987" s="137"/>
      <c r="N987" s="322"/>
      <c r="O987" s="323"/>
      <c r="P987" s="139"/>
      <c r="Q987" s="139"/>
      <c r="R987" s="139"/>
      <c r="S987" s="139"/>
      <c r="T987" s="139"/>
      <c r="U987" s="139"/>
      <c r="V987" s="139"/>
      <c r="W987" s="139"/>
      <c r="X987" s="139"/>
      <c r="Y987" s="100"/>
      <c r="Z987" s="125"/>
      <c r="AA987" s="125"/>
      <c r="AB987" s="139"/>
      <c r="AC987" s="139"/>
      <c r="AD987" s="139"/>
      <c r="AE987" s="139"/>
      <c r="AF987" s="139"/>
      <c r="AG987" s="139"/>
      <c r="AH987" s="139"/>
      <c r="AI987" s="139"/>
      <c r="AJ987" s="100"/>
      <c r="AK987" s="125"/>
      <c r="AL987" s="125"/>
      <c r="AM987" s="139"/>
      <c r="AN987" s="139"/>
      <c r="AO987" s="139"/>
      <c r="AP987" s="139"/>
      <c r="AQ987" s="139"/>
      <c r="AR987" s="139"/>
      <c r="AS987" s="139"/>
      <c r="AT987" s="139"/>
      <c r="AU987" s="139"/>
      <c r="AV987" s="139"/>
      <c r="AW987" s="99"/>
      <c r="AX987" s="125"/>
      <c r="AY987" s="100"/>
      <c r="AZ987" s="140"/>
      <c r="BA987" s="141"/>
      <c r="BB987" s="136"/>
      <c r="BC987" s="136"/>
      <c r="BD987" s="41">
        <v>4</v>
      </c>
      <c r="BE987" s="52">
        <v>42</v>
      </c>
      <c r="BF987" s="103">
        <v>4223</v>
      </c>
      <c r="BG987" s="283"/>
    </row>
    <row r="988" spans="1:59" s="63" customFormat="1" ht="12.75" x14ac:dyDescent="0.2">
      <c r="A988" s="196">
        <v>4</v>
      </c>
      <c r="B988" s="197" t="s">
        <v>422</v>
      </c>
      <c r="C988" s="208">
        <v>42</v>
      </c>
      <c r="D988" s="209" t="s">
        <v>518</v>
      </c>
      <c r="E988" s="212">
        <v>4223</v>
      </c>
      <c r="F988" s="213" t="s">
        <v>569</v>
      </c>
      <c r="G988" s="232"/>
      <c r="H988" s="97"/>
      <c r="I988" s="224"/>
      <c r="J988" s="98"/>
      <c r="K988" s="98"/>
      <c r="L988" s="98"/>
      <c r="M988" s="96"/>
      <c r="N988" s="307"/>
      <c r="O988" s="246"/>
      <c r="P988" s="124"/>
      <c r="Q988" s="99"/>
      <c r="R988" s="99"/>
      <c r="S988" s="99"/>
      <c r="T988" s="99"/>
      <c r="U988" s="99"/>
      <c r="V988" s="99"/>
      <c r="W988" s="99"/>
      <c r="X988" s="99"/>
      <c r="Y988" s="100"/>
      <c r="Z988" s="100"/>
      <c r="AA988" s="100"/>
      <c r="AB988" s="99"/>
      <c r="AC988" s="99"/>
      <c r="AD988" s="99"/>
      <c r="AE988" s="99"/>
      <c r="AF988" s="99"/>
      <c r="AG988" s="99"/>
      <c r="AH988" s="99"/>
      <c r="AI988" s="99"/>
      <c r="AJ988" s="100"/>
      <c r="AK988" s="100"/>
      <c r="AL988" s="100"/>
      <c r="AM988" s="99"/>
      <c r="AN988" s="99"/>
      <c r="AO988" s="99"/>
      <c r="AP988" s="99"/>
      <c r="AQ988" s="99"/>
      <c r="AR988" s="99"/>
      <c r="AS988" s="99"/>
      <c r="AT988" s="99"/>
      <c r="AU988" s="99"/>
      <c r="AV988" s="99"/>
      <c r="AW988" s="99"/>
      <c r="AX988" s="100"/>
      <c r="AY988" s="100"/>
      <c r="AZ988" s="101"/>
      <c r="BA988" s="102"/>
      <c r="BB988" s="95"/>
      <c r="BC988" s="95"/>
      <c r="BD988" s="41">
        <v>4</v>
      </c>
      <c r="BE988" s="52">
        <v>42</v>
      </c>
      <c r="BF988" s="103">
        <v>4223</v>
      </c>
      <c r="BG988" s="277"/>
    </row>
    <row r="989" spans="1:59" s="63" customFormat="1" ht="12.75" x14ac:dyDescent="0.2">
      <c r="A989" s="196">
        <v>4</v>
      </c>
      <c r="B989" s="197" t="s">
        <v>422</v>
      </c>
      <c r="C989" s="208">
        <v>42</v>
      </c>
      <c r="D989" s="209" t="s">
        <v>518</v>
      </c>
      <c r="E989" s="212">
        <v>4223</v>
      </c>
      <c r="F989" s="213" t="s">
        <v>569</v>
      </c>
      <c r="G989" s="231" t="s">
        <v>360</v>
      </c>
      <c r="H989" s="65"/>
      <c r="I989" s="222"/>
      <c r="J989" s="66"/>
      <c r="K989" s="66"/>
      <c r="L989" s="66"/>
      <c r="M989" s="64"/>
      <c r="N989" s="304"/>
      <c r="O989" s="305"/>
      <c r="P989" s="127"/>
      <c r="Q989" s="67"/>
      <c r="R989" s="67"/>
      <c r="S989" s="67"/>
      <c r="T989" s="67"/>
      <c r="U989" s="67"/>
      <c r="V989" s="67"/>
      <c r="W989" s="67"/>
      <c r="X989" s="67"/>
      <c r="Y989" s="68"/>
      <c r="Z989" s="68"/>
      <c r="AA989" s="68"/>
      <c r="AB989" s="67"/>
      <c r="AC989" s="67"/>
      <c r="AD989" s="67"/>
      <c r="AE989" s="67"/>
      <c r="AF989" s="67"/>
      <c r="AG989" s="67"/>
      <c r="AH989" s="67"/>
      <c r="AI989" s="67"/>
      <c r="AJ989" s="68"/>
      <c r="AK989" s="68"/>
      <c r="AL989" s="68"/>
      <c r="AM989" s="67"/>
      <c r="AN989" s="67"/>
      <c r="AO989" s="67"/>
      <c r="AP989" s="67"/>
      <c r="AQ989" s="67"/>
      <c r="AR989" s="67"/>
      <c r="AS989" s="67"/>
      <c r="AT989" s="67"/>
      <c r="AU989" s="67"/>
      <c r="AV989" s="67"/>
      <c r="AW989" s="67"/>
      <c r="AX989" s="68"/>
      <c r="AY989" s="68"/>
      <c r="AZ989" s="69"/>
      <c r="BA989" s="70"/>
      <c r="BB989" s="71"/>
      <c r="BC989" s="95"/>
      <c r="BD989" s="41">
        <v>4</v>
      </c>
      <c r="BE989" s="52">
        <v>42</v>
      </c>
      <c r="BF989" s="103">
        <v>4223</v>
      </c>
      <c r="BG989" s="275"/>
    </row>
    <row r="990" spans="1:59" s="63" customFormat="1" ht="12.75" x14ac:dyDescent="0.2">
      <c r="A990" s="196">
        <v>4</v>
      </c>
      <c r="B990" s="197" t="s">
        <v>422</v>
      </c>
      <c r="C990" s="208">
        <v>42</v>
      </c>
      <c r="D990" s="209" t="s">
        <v>518</v>
      </c>
      <c r="E990" s="212">
        <v>4223</v>
      </c>
      <c r="F990" s="213" t="s">
        <v>569</v>
      </c>
      <c r="G990" s="231" t="s">
        <v>360</v>
      </c>
      <c r="H990" s="72" t="s">
        <v>47</v>
      </c>
      <c r="I990" s="223"/>
      <c r="J990" s="73"/>
      <c r="K990" s="73"/>
      <c r="L990" s="73"/>
      <c r="M990" s="74"/>
      <c r="N990" s="247"/>
      <c r="O990" s="306"/>
      <c r="P990" s="105"/>
      <c r="Q990" s="75"/>
      <c r="R990" s="75"/>
      <c r="S990" s="75"/>
      <c r="T990" s="75"/>
      <c r="U990" s="75"/>
      <c r="V990" s="75"/>
      <c r="W990" s="75"/>
      <c r="X990" s="75"/>
      <c r="Y990" s="76">
        <f>IF(ISNUMBER(VLOOKUP(Y992,P$7:W$7,MATCH(Y992,P$7:W$7))),VLOOKUP(Y992,P$7:W$7,MATCH(Y992,P$7:W$7)),IF(N994=0,"No Data",IF(Y992&gt;0,"&lt;100",0)))</f>
        <v>10000</v>
      </c>
      <c r="Z990" s="77">
        <f>IF(ISNUMBER(VLOOKUP(Z994,P$7:W$7,MATCH(Z994,P$7:W$7))),VLOOKUP(Z994,P$7:W$7,MATCH(Z994,P$7:W$7)),IF(N994=0,"No Data",IF(Z994&gt;0,"&lt;100",0)))</f>
        <v>10000</v>
      </c>
      <c r="AA990" s="106">
        <f>IF(ISNUMBER(Z990),Z990,0)</f>
        <v>10000</v>
      </c>
      <c r="AB990" s="75"/>
      <c r="AC990" s="75"/>
      <c r="AD990" s="75"/>
      <c r="AE990" s="75"/>
      <c r="AF990" s="75"/>
      <c r="AG990" s="75"/>
      <c r="AH990" s="75"/>
      <c r="AI990" s="75"/>
      <c r="AJ990" s="76">
        <f>IF(ISNUMBER(VLOOKUP(AJ992,AB$7:AH$7,MATCH(AJ992,AB$7:AH$7))),VLOOKUP(AJ992,AB$7:AH$7,MATCH(AJ992,AB$7:AH$7)),IF(N994=0,"No Data",IF(AJ992&gt;0,"&lt;50",0)))</f>
        <v>0</v>
      </c>
      <c r="AK990" s="77">
        <f>IF(ISNUMBER(VLOOKUP(AK994,AB$7:AH$7,MATCH(AK994,AB$7:AH$7))),VLOOKUP(AK994,AB$7:AH$7,MATCH(AK994,AB$7:AH$7)),IF(N994=0,"No Data",IF(AK994&gt;0,"&lt;50",0)))</f>
        <v>0</v>
      </c>
      <c r="AL990" s="106">
        <f>IF(ISNUMBER(AK990),AK990,0)</f>
        <v>0</v>
      </c>
      <c r="AM990" s="75"/>
      <c r="AN990" s="75"/>
      <c r="AO990" s="75"/>
      <c r="AP990" s="75"/>
      <c r="AQ990" s="75"/>
      <c r="AR990" s="75"/>
      <c r="AS990" s="75"/>
      <c r="AT990" s="75"/>
      <c r="AU990" s="75"/>
      <c r="AV990" s="75"/>
      <c r="AW990" s="76">
        <f>IF(ISNUMBER(VLOOKUP(AW992,AM$7:AU$7,MATCH(AW992,AM$7:AU$7))),VLOOKUP(AW992,AM$7:AU$7,MATCH(AW992,AM$7:AU$7)),IF(N994=0,"No Data",IF(AW992&gt;0,"&lt;10",0)))</f>
        <v>250</v>
      </c>
      <c r="AX990" s="77">
        <f>IF(ISNUMBER(VLOOKUP(AX994,AM$7:AU$7,MATCH(AX994,AM$7:AU$7))),VLOOKUP(AX994,AM$7:AU$7,MATCH(AX994,AM$7:AU$7)),IF(N994=0,"No Data",IF(AX994&gt;0,"&lt;10",0)))</f>
        <v>250</v>
      </c>
      <c r="AY990" s="106">
        <f>IF(ISNUMBER(AX990),AX990,0)</f>
        <v>250</v>
      </c>
      <c r="AZ990" s="79"/>
      <c r="BA990" s="80"/>
      <c r="BB990" s="71"/>
      <c r="BC990" s="95"/>
      <c r="BD990" s="41">
        <v>4</v>
      </c>
      <c r="BE990" s="52">
        <v>42</v>
      </c>
      <c r="BF990" s="103">
        <v>4223</v>
      </c>
      <c r="BG990" s="276" t="s">
        <v>47</v>
      </c>
    </row>
    <row r="991" spans="1:59" s="63" customFormat="1" ht="12.75" x14ac:dyDescent="0.2">
      <c r="A991" s="196">
        <v>4</v>
      </c>
      <c r="B991" s="197" t="s">
        <v>422</v>
      </c>
      <c r="C991" s="208">
        <v>42</v>
      </c>
      <c r="D991" s="209" t="s">
        <v>518</v>
      </c>
      <c r="E991" s="212">
        <v>4223</v>
      </c>
      <c r="F991" s="213" t="s">
        <v>569</v>
      </c>
      <c r="G991" s="231" t="s">
        <v>360</v>
      </c>
      <c r="H991" s="81" t="s">
        <v>48</v>
      </c>
      <c r="I991" s="223"/>
      <c r="J991" s="73"/>
      <c r="K991" s="73"/>
      <c r="L991" s="73"/>
      <c r="M991" s="74"/>
      <c r="N991" s="247"/>
      <c r="O991" s="306"/>
      <c r="P991" s="105"/>
      <c r="Q991" s="75"/>
      <c r="R991" s="75"/>
      <c r="S991" s="75"/>
      <c r="T991" s="75"/>
      <c r="U991" s="75"/>
      <c r="V991" s="75"/>
      <c r="W991" s="75"/>
      <c r="X991" s="75"/>
      <c r="Y991" s="82">
        <f>MIN(X995:X1001)</f>
        <v>0</v>
      </c>
      <c r="Z991" s="83"/>
      <c r="AA991" s="83"/>
      <c r="AB991" s="75"/>
      <c r="AC991" s="75"/>
      <c r="AD991" s="75"/>
      <c r="AE991" s="75"/>
      <c r="AF991" s="75"/>
      <c r="AG991" s="75"/>
      <c r="AH991" s="75"/>
      <c r="AI991" s="75"/>
      <c r="AJ991" s="82">
        <f>MIN(AI995:AI1001)</f>
        <v>0</v>
      </c>
      <c r="AK991" s="83"/>
      <c r="AL991" s="83"/>
      <c r="AM991" s="75"/>
      <c r="AN991" s="75"/>
      <c r="AO991" s="75"/>
      <c r="AP991" s="75"/>
      <c r="AQ991" s="75"/>
      <c r="AR991" s="75"/>
      <c r="AS991" s="75"/>
      <c r="AT991" s="75"/>
      <c r="AU991" s="75"/>
      <c r="AV991" s="75"/>
      <c r="AW991" s="82">
        <f>MIN(AV995:AV1001)</f>
        <v>100</v>
      </c>
      <c r="AX991" s="83"/>
      <c r="AY991" s="83"/>
      <c r="AZ991" s="79"/>
      <c r="BA991" s="80"/>
      <c r="BB991" s="71"/>
      <c r="BC991" s="95"/>
      <c r="BD991" s="41">
        <v>4</v>
      </c>
      <c r="BE991" s="52">
        <v>42</v>
      </c>
      <c r="BF991" s="103">
        <v>4223</v>
      </c>
      <c r="BG991" s="278" t="s">
        <v>48</v>
      </c>
    </row>
    <row r="992" spans="1:59" s="63" customFormat="1" ht="12.75" x14ac:dyDescent="0.2">
      <c r="A992" s="196">
        <v>4</v>
      </c>
      <c r="B992" s="197" t="s">
        <v>422</v>
      </c>
      <c r="C992" s="208">
        <v>42</v>
      </c>
      <c r="D992" s="209" t="s">
        <v>518</v>
      </c>
      <c r="E992" s="212">
        <v>4223</v>
      </c>
      <c r="F992" s="213" t="s">
        <v>569</v>
      </c>
      <c r="G992" s="231" t="s">
        <v>360</v>
      </c>
      <c r="H992" s="81" t="s">
        <v>49</v>
      </c>
      <c r="I992" s="223"/>
      <c r="J992" s="73"/>
      <c r="K992" s="73"/>
      <c r="L992" s="73"/>
      <c r="M992" s="74"/>
      <c r="N992" s="247"/>
      <c r="O992" s="306"/>
      <c r="P992" s="105"/>
      <c r="Q992" s="75"/>
      <c r="R992" s="75"/>
      <c r="S992" s="75"/>
      <c r="T992" s="75"/>
      <c r="U992" s="75"/>
      <c r="V992" s="75"/>
      <c r="W992" s="75"/>
      <c r="X992" s="75"/>
      <c r="Y992" s="84">
        <f>IF(ISNUMBER(AVERAGE(X995:X1001)),AVERAGE(X995:X1001),0)</f>
        <v>17871.428571428572</v>
      </c>
      <c r="Z992" s="83"/>
      <c r="AA992" s="83"/>
      <c r="AB992" s="75"/>
      <c r="AC992" s="75"/>
      <c r="AD992" s="75"/>
      <c r="AE992" s="75"/>
      <c r="AF992" s="75"/>
      <c r="AG992" s="75"/>
      <c r="AH992" s="75"/>
      <c r="AI992" s="75"/>
      <c r="AJ992" s="84">
        <f>IF(ISNUMBER(AVERAGE(AI995:AI1001)),AVERAGE(AI995:AI1001),0)</f>
        <v>0</v>
      </c>
      <c r="AK992" s="83"/>
      <c r="AL992" s="83"/>
      <c r="AM992" s="75"/>
      <c r="AN992" s="75"/>
      <c r="AO992" s="75"/>
      <c r="AP992" s="75"/>
      <c r="AQ992" s="75"/>
      <c r="AR992" s="75"/>
      <c r="AS992" s="75"/>
      <c r="AT992" s="75"/>
      <c r="AU992" s="75"/>
      <c r="AV992" s="75"/>
      <c r="AW992" s="84">
        <f>IF(ISNUMBER(AVERAGE(AV995:AV1001)),AVERAGE(AV995:AV1001),0)</f>
        <v>285.71428571428572</v>
      </c>
      <c r="AX992" s="83"/>
      <c r="AY992" s="83"/>
      <c r="AZ992" s="79"/>
      <c r="BA992" s="80"/>
      <c r="BB992" s="71"/>
      <c r="BC992" s="95"/>
      <c r="BD992" s="41">
        <v>4</v>
      </c>
      <c r="BE992" s="52">
        <v>42</v>
      </c>
      <c r="BF992" s="103">
        <v>4223</v>
      </c>
      <c r="BG992" s="278" t="s">
        <v>49</v>
      </c>
    </row>
    <row r="993" spans="1:59" s="63" customFormat="1" ht="12.75" x14ac:dyDescent="0.2">
      <c r="A993" s="196">
        <v>4</v>
      </c>
      <c r="B993" s="197" t="s">
        <v>422</v>
      </c>
      <c r="C993" s="208">
        <v>42</v>
      </c>
      <c r="D993" s="209" t="s">
        <v>518</v>
      </c>
      <c r="E993" s="212">
        <v>4223</v>
      </c>
      <c r="F993" s="213" t="s">
        <v>569</v>
      </c>
      <c r="G993" s="231" t="s">
        <v>360</v>
      </c>
      <c r="H993" s="81" t="s">
        <v>50</v>
      </c>
      <c r="I993" s="223"/>
      <c r="J993" s="73"/>
      <c r="K993" s="73"/>
      <c r="L993" s="73"/>
      <c r="M993" s="74"/>
      <c r="N993" s="247"/>
      <c r="O993" s="306"/>
      <c r="P993" s="105"/>
      <c r="Q993" s="75"/>
      <c r="R993" s="75"/>
      <c r="S993" s="75"/>
      <c r="T993" s="75"/>
      <c r="U993" s="75"/>
      <c r="V993" s="75"/>
      <c r="W993" s="75"/>
      <c r="X993" s="75"/>
      <c r="Y993" s="84">
        <f>MAX(X995:X1001)</f>
        <v>25000</v>
      </c>
      <c r="Z993" s="83"/>
      <c r="AA993" s="83"/>
      <c r="AB993" s="75"/>
      <c r="AC993" s="75"/>
      <c r="AD993" s="75"/>
      <c r="AE993" s="75"/>
      <c r="AF993" s="75"/>
      <c r="AG993" s="75"/>
      <c r="AH993" s="75"/>
      <c r="AI993" s="75"/>
      <c r="AJ993" s="84">
        <f>MAX(AI995:AI1001)</f>
        <v>0</v>
      </c>
      <c r="AK993" s="83"/>
      <c r="AL993" s="83"/>
      <c r="AM993" s="75"/>
      <c r="AN993" s="75"/>
      <c r="AO993" s="75"/>
      <c r="AP993" s="75"/>
      <c r="AQ993" s="75"/>
      <c r="AR993" s="75"/>
      <c r="AS993" s="75"/>
      <c r="AT993" s="75"/>
      <c r="AU993" s="75"/>
      <c r="AV993" s="75"/>
      <c r="AW993" s="84">
        <f>MAX(AV995:AV1001)</f>
        <v>1000</v>
      </c>
      <c r="AX993" s="83"/>
      <c r="AY993" s="83"/>
      <c r="AZ993" s="79"/>
      <c r="BA993" s="80"/>
      <c r="BB993" s="71"/>
      <c r="BC993" s="95"/>
      <c r="BD993" s="41">
        <v>4</v>
      </c>
      <c r="BE993" s="52">
        <v>42</v>
      </c>
      <c r="BF993" s="103">
        <v>4223</v>
      </c>
      <c r="BG993" s="278" t="s">
        <v>50</v>
      </c>
    </row>
    <row r="994" spans="1:59" s="63" customFormat="1" ht="12.75" x14ac:dyDescent="0.2">
      <c r="A994" s="196">
        <v>4</v>
      </c>
      <c r="B994" s="197" t="s">
        <v>422</v>
      </c>
      <c r="C994" s="208">
        <v>42</v>
      </c>
      <c r="D994" s="209" t="s">
        <v>518</v>
      </c>
      <c r="E994" s="212">
        <v>4223</v>
      </c>
      <c r="F994" s="213" t="s">
        <v>569</v>
      </c>
      <c r="G994" s="231" t="s">
        <v>360</v>
      </c>
      <c r="H994" s="85" t="s">
        <v>51</v>
      </c>
      <c r="I994" s="223"/>
      <c r="J994" s="73"/>
      <c r="K994" s="73"/>
      <c r="L994" s="73"/>
      <c r="M994" s="74"/>
      <c r="N994" s="248">
        <f>SUM(N995:N1001)</f>
        <v>7</v>
      </c>
      <c r="O994" s="293">
        <f>SUM(O995:O1001)</f>
        <v>0.99999999999999978</v>
      </c>
      <c r="P994" s="292"/>
      <c r="Q994" s="87"/>
      <c r="R994" s="87"/>
      <c r="S994" s="87"/>
      <c r="T994" s="87"/>
      <c r="U994" s="87"/>
      <c r="V994" s="87"/>
      <c r="W994" s="87"/>
      <c r="X994" s="87"/>
      <c r="Y994" s="88"/>
      <c r="Z994" s="119">
        <f>SUM(Z995:Z1001)</f>
        <v>17871.428571428569</v>
      </c>
      <c r="AA994" s="120"/>
      <c r="AB994" s="111"/>
      <c r="AC994" s="111"/>
      <c r="AD994" s="111"/>
      <c r="AE994" s="111"/>
      <c r="AF994" s="111"/>
      <c r="AG994" s="111"/>
      <c r="AH994" s="111"/>
      <c r="AI994" s="111"/>
      <c r="AJ994" s="120"/>
      <c r="AK994" s="119">
        <f>SUM(AK995:AK1001)</f>
        <v>0</v>
      </c>
      <c r="AL994" s="120"/>
      <c r="AM994" s="111"/>
      <c r="AN994" s="111"/>
      <c r="AO994" s="111"/>
      <c r="AP994" s="111"/>
      <c r="AQ994" s="111"/>
      <c r="AR994" s="111"/>
      <c r="AS994" s="111"/>
      <c r="AT994" s="111"/>
      <c r="AU994" s="111"/>
      <c r="AV994" s="111"/>
      <c r="AW994" s="120"/>
      <c r="AX994" s="119">
        <f>SUM(AX995:AX1001)</f>
        <v>285.71428571428572</v>
      </c>
      <c r="AY994" s="88"/>
      <c r="AZ994" s="79"/>
      <c r="BA994" s="80"/>
      <c r="BB994" s="71"/>
      <c r="BC994" s="95"/>
      <c r="BD994" s="41">
        <v>4</v>
      </c>
      <c r="BE994" s="52">
        <v>42</v>
      </c>
      <c r="BF994" s="103">
        <v>4223</v>
      </c>
      <c r="BG994" s="279" t="s">
        <v>51</v>
      </c>
    </row>
    <row r="995" spans="1:59" s="63" customFormat="1" ht="12.75" x14ac:dyDescent="0.2">
      <c r="A995" s="196">
        <v>4</v>
      </c>
      <c r="B995" s="197" t="s">
        <v>422</v>
      </c>
      <c r="C995" s="208">
        <v>42</v>
      </c>
      <c r="D995" s="209" t="s">
        <v>518</v>
      </c>
      <c r="E995" s="212">
        <v>4223</v>
      </c>
      <c r="F995" s="213" t="s">
        <v>569</v>
      </c>
      <c r="G995" s="231" t="s">
        <v>360</v>
      </c>
      <c r="H995" s="89" t="s">
        <v>52</v>
      </c>
      <c r="I995" s="90" t="s">
        <v>357</v>
      </c>
      <c r="J995" s="90" t="s">
        <v>360</v>
      </c>
      <c r="K995" s="90" t="s">
        <v>64</v>
      </c>
      <c r="L995" s="90" t="s">
        <v>358</v>
      </c>
      <c r="M995" s="91"/>
      <c r="N995" s="312">
        <v>1</v>
      </c>
      <c r="O995" s="313">
        <f>N995/N$994</f>
        <v>0.14285714285714285</v>
      </c>
      <c r="P995" s="104"/>
      <c r="Q995" s="92"/>
      <c r="R995" s="92"/>
      <c r="S995" s="92"/>
      <c r="T995" s="92"/>
      <c r="U995" s="92"/>
      <c r="V995" s="92"/>
      <c r="W995" s="92"/>
      <c r="X995" s="109">
        <f t="shared" ref="X995:X1001" si="137">P995*P$7+Q995*Q$7+R995*R$7+S995*S$7+T995*T$7+U995*U$7+V995*V$7+W995*W$7</f>
        <v>0</v>
      </c>
      <c r="Y995" s="83"/>
      <c r="Z995" s="110">
        <f t="shared" ref="Z995:Z1001" si="138">X995*$O995</f>
        <v>0</v>
      </c>
      <c r="AA995" s="111"/>
      <c r="AB995" s="92"/>
      <c r="AC995" s="92"/>
      <c r="AD995" s="92"/>
      <c r="AE995" s="92"/>
      <c r="AF995" s="92"/>
      <c r="AG995" s="92"/>
      <c r="AH995" s="92"/>
      <c r="AI995" s="109">
        <f t="shared" ref="AI995:AI1001" si="139">AB995*AB$7+AC995*AC$7+AD995*AD$7+AE995*AE$7+AF995*AF$7+AG995*AG$7+AH995*AH$7</f>
        <v>0</v>
      </c>
      <c r="AJ995" s="83"/>
      <c r="AK995" s="110">
        <f t="shared" ref="AK995:AK1001" si="140">AI995*$O995</f>
        <v>0</v>
      </c>
      <c r="AL995" s="111"/>
      <c r="AM995" s="92"/>
      <c r="AN995" s="92"/>
      <c r="AO995" s="92"/>
      <c r="AP995" s="92"/>
      <c r="AQ995" s="92"/>
      <c r="AR995" s="92">
        <v>1</v>
      </c>
      <c r="AS995" s="92"/>
      <c r="AT995" s="92"/>
      <c r="AU995" s="92"/>
      <c r="AV995" s="109">
        <f t="shared" ref="AV995:AV1001" si="141">AM995*AM$7+AN995*AN$7+AO995*AO$7+AP995*AP$7+AQ995*AQ$7+AR995*AR$7+AS995*AS$7+AT995*AT$7+AU995*AU$7</f>
        <v>500</v>
      </c>
      <c r="AW995" s="75"/>
      <c r="AX995" s="110">
        <f t="shared" ref="AX995:AX1001" si="142">AV995*$O995</f>
        <v>71.428571428571431</v>
      </c>
      <c r="AY995" s="111"/>
      <c r="AZ995" s="93"/>
      <c r="BA995" s="94" t="s">
        <v>105</v>
      </c>
      <c r="BB995" s="71"/>
      <c r="BC995" s="95"/>
      <c r="BD995" s="41">
        <v>4</v>
      </c>
      <c r="BE995" s="52">
        <v>42</v>
      </c>
      <c r="BF995" s="103">
        <v>4223</v>
      </c>
      <c r="BG995" s="280" t="s">
        <v>52</v>
      </c>
    </row>
    <row r="996" spans="1:59" s="63" customFormat="1" ht="12.75" x14ac:dyDescent="0.2">
      <c r="A996" s="196">
        <v>4</v>
      </c>
      <c r="B996" s="197" t="s">
        <v>422</v>
      </c>
      <c r="C996" s="208">
        <v>42</v>
      </c>
      <c r="D996" s="209" t="s">
        <v>518</v>
      </c>
      <c r="E996" s="212">
        <v>4223</v>
      </c>
      <c r="F996" s="213" t="s">
        <v>569</v>
      </c>
      <c r="G996" s="231" t="s">
        <v>360</v>
      </c>
      <c r="H996" s="89"/>
      <c r="I996" s="90" t="s">
        <v>570</v>
      </c>
      <c r="J996" s="90" t="s">
        <v>360</v>
      </c>
      <c r="K996" s="90" t="s">
        <v>571</v>
      </c>
      <c r="L996" s="90"/>
      <c r="M996" s="91"/>
      <c r="N996" s="312">
        <v>1</v>
      </c>
      <c r="O996" s="313">
        <f t="shared" ref="O996:O1001" si="143">N996/N$994</f>
        <v>0.14285714285714285</v>
      </c>
      <c r="P996" s="104"/>
      <c r="Q996" s="92"/>
      <c r="R996" s="92"/>
      <c r="S996" s="92"/>
      <c r="T996" s="92"/>
      <c r="U996" s="92"/>
      <c r="V996" s="92"/>
      <c r="W996" s="92">
        <v>1</v>
      </c>
      <c r="X996" s="109">
        <f t="shared" si="137"/>
        <v>25000</v>
      </c>
      <c r="Y996" s="83"/>
      <c r="Z996" s="110">
        <f t="shared" si="138"/>
        <v>3571.4285714285711</v>
      </c>
      <c r="AA996" s="111"/>
      <c r="AB996" s="92"/>
      <c r="AC996" s="92"/>
      <c r="AD996" s="92"/>
      <c r="AE996" s="92"/>
      <c r="AF996" s="92"/>
      <c r="AG996" s="92"/>
      <c r="AH996" s="92"/>
      <c r="AI996" s="109">
        <f t="shared" si="139"/>
        <v>0</v>
      </c>
      <c r="AJ996" s="83"/>
      <c r="AK996" s="110">
        <f t="shared" si="140"/>
        <v>0</v>
      </c>
      <c r="AL996" s="111"/>
      <c r="AM996" s="92"/>
      <c r="AN996" s="92"/>
      <c r="AO996" s="92"/>
      <c r="AP996" s="92">
        <v>1</v>
      </c>
      <c r="AQ996" s="92"/>
      <c r="AR996" s="92"/>
      <c r="AS996" s="92"/>
      <c r="AT996" s="92"/>
      <c r="AU996" s="92"/>
      <c r="AV996" s="109">
        <f t="shared" si="141"/>
        <v>100</v>
      </c>
      <c r="AW996" s="75"/>
      <c r="AX996" s="110">
        <f t="shared" si="142"/>
        <v>14.285714285714285</v>
      </c>
      <c r="AY996" s="111"/>
      <c r="AZ996" s="93"/>
      <c r="BA996" s="94" t="s">
        <v>105</v>
      </c>
      <c r="BB996" s="71"/>
      <c r="BC996" s="95"/>
      <c r="BD996" s="41">
        <v>4</v>
      </c>
      <c r="BE996" s="52">
        <v>42</v>
      </c>
      <c r="BF996" s="103">
        <v>4223</v>
      </c>
      <c r="BG996" s="280" t="s">
        <v>52</v>
      </c>
    </row>
    <row r="997" spans="1:59" s="63" customFormat="1" ht="12.75" x14ac:dyDescent="0.2">
      <c r="A997" s="196">
        <v>4</v>
      </c>
      <c r="B997" s="197" t="s">
        <v>422</v>
      </c>
      <c r="C997" s="208">
        <v>42</v>
      </c>
      <c r="D997" s="209" t="s">
        <v>518</v>
      </c>
      <c r="E997" s="212">
        <v>4223</v>
      </c>
      <c r="F997" s="213" t="s">
        <v>569</v>
      </c>
      <c r="G997" s="231" t="s">
        <v>360</v>
      </c>
      <c r="H997" s="89"/>
      <c r="I997" s="90" t="s">
        <v>359</v>
      </c>
      <c r="J997" s="90"/>
      <c r="K997" s="90" t="s">
        <v>64</v>
      </c>
      <c r="L997" s="90" t="s">
        <v>572</v>
      </c>
      <c r="M997" s="91"/>
      <c r="N997" s="312">
        <v>1</v>
      </c>
      <c r="O997" s="313">
        <f t="shared" si="143"/>
        <v>0.14285714285714285</v>
      </c>
      <c r="P997" s="104">
        <v>1</v>
      </c>
      <c r="Q997" s="92"/>
      <c r="R997" s="92"/>
      <c r="S997" s="92"/>
      <c r="T997" s="92"/>
      <c r="U997" s="92"/>
      <c r="V997" s="92"/>
      <c r="W997" s="92"/>
      <c r="X997" s="109">
        <f t="shared" si="137"/>
        <v>100</v>
      </c>
      <c r="Y997" s="83"/>
      <c r="Z997" s="110">
        <f t="shared" si="138"/>
        <v>14.285714285714285</v>
      </c>
      <c r="AA997" s="111"/>
      <c r="AB997" s="92"/>
      <c r="AC997" s="92"/>
      <c r="AD997" s="92"/>
      <c r="AE997" s="92"/>
      <c r="AF997" s="92"/>
      <c r="AG997" s="92"/>
      <c r="AH997" s="92"/>
      <c r="AI997" s="109">
        <f t="shared" si="139"/>
        <v>0</v>
      </c>
      <c r="AJ997" s="83"/>
      <c r="AK997" s="110">
        <f t="shared" si="140"/>
        <v>0</v>
      </c>
      <c r="AL997" s="111"/>
      <c r="AM997" s="92"/>
      <c r="AN997" s="92"/>
      <c r="AO997" s="92"/>
      <c r="AP997" s="92"/>
      <c r="AQ997" s="92"/>
      <c r="AR997" s="92"/>
      <c r="AS997" s="92">
        <v>1</v>
      </c>
      <c r="AT997" s="92"/>
      <c r="AU997" s="92"/>
      <c r="AV997" s="109">
        <f t="shared" si="141"/>
        <v>1000</v>
      </c>
      <c r="AW997" s="75"/>
      <c r="AX997" s="110">
        <f t="shared" si="142"/>
        <v>142.85714285714286</v>
      </c>
      <c r="AY997" s="111"/>
      <c r="AZ997" s="93"/>
      <c r="BA997" s="94" t="s">
        <v>105</v>
      </c>
      <c r="BB997" s="71"/>
      <c r="BC997" s="95"/>
      <c r="BD997" s="41">
        <v>4</v>
      </c>
      <c r="BE997" s="52">
        <v>42</v>
      </c>
      <c r="BF997" s="103">
        <v>4223</v>
      </c>
      <c r="BG997" s="280" t="s">
        <v>52</v>
      </c>
    </row>
    <row r="998" spans="1:59" s="63" customFormat="1" ht="12.75" x14ac:dyDescent="0.2">
      <c r="A998" s="196">
        <v>4</v>
      </c>
      <c r="B998" s="197" t="s">
        <v>422</v>
      </c>
      <c r="C998" s="208">
        <v>42</v>
      </c>
      <c r="D998" s="209" t="s">
        <v>518</v>
      </c>
      <c r="E998" s="212">
        <v>4223</v>
      </c>
      <c r="F998" s="213" t="s">
        <v>569</v>
      </c>
      <c r="G998" s="231" t="s">
        <v>360</v>
      </c>
      <c r="H998" s="89"/>
      <c r="I998" s="90" t="s">
        <v>389</v>
      </c>
      <c r="J998" s="90"/>
      <c r="K998" s="90" t="s">
        <v>73</v>
      </c>
      <c r="L998" s="90" t="s">
        <v>69</v>
      </c>
      <c r="M998" s="91"/>
      <c r="N998" s="312">
        <v>1</v>
      </c>
      <c r="O998" s="313">
        <f t="shared" si="143"/>
        <v>0.14285714285714285</v>
      </c>
      <c r="P998" s="104"/>
      <c r="Q998" s="92"/>
      <c r="R998" s="92"/>
      <c r="S998" s="92"/>
      <c r="T998" s="92"/>
      <c r="U998" s="92"/>
      <c r="V998" s="92"/>
      <c r="W998" s="92">
        <v>1</v>
      </c>
      <c r="X998" s="109">
        <f t="shared" si="137"/>
        <v>25000</v>
      </c>
      <c r="Y998" s="83"/>
      <c r="Z998" s="110">
        <f t="shared" si="138"/>
        <v>3571.4285714285711</v>
      </c>
      <c r="AA998" s="111"/>
      <c r="AB998" s="92"/>
      <c r="AC998" s="92"/>
      <c r="AD998" s="92"/>
      <c r="AE998" s="92"/>
      <c r="AF998" s="92"/>
      <c r="AG998" s="92"/>
      <c r="AH998" s="92"/>
      <c r="AI998" s="109">
        <f t="shared" si="139"/>
        <v>0</v>
      </c>
      <c r="AJ998" s="83"/>
      <c r="AK998" s="110">
        <f t="shared" si="140"/>
        <v>0</v>
      </c>
      <c r="AL998" s="111"/>
      <c r="AM998" s="92"/>
      <c r="AN998" s="92"/>
      <c r="AO998" s="92"/>
      <c r="AP998" s="92">
        <v>1</v>
      </c>
      <c r="AQ998" s="92"/>
      <c r="AR998" s="92"/>
      <c r="AS998" s="92"/>
      <c r="AT998" s="92"/>
      <c r="AU998" s="92"/>
      <c r="AV998" s="109">
        <f t="shared" si="141"/>
        <v>100</v>
      </c>
      <c r="AW998" s="75"/>
      <c r="AX998" s="110">
        <f t="shared" si="142"/>
        <v>14.285714285714285</v>
      </c>
      <c r="AY998" s="111"/>
      <c r="AZ998" s="93"/>
      <c r="BA998" s="94" t="s">
        <v>554</v>
      </c>
      <c r="BB998" s="71"/>
      <c r="BC998" s="95"/>
      <c r="BD998" s="41">
        <v>4</v>
      </c>
      <c r="BE998" s="52">
        <v>42</v>
      </c>
      <c r="BF998" s="103">
        <v>4223</v>
      </c>
      <c r="BG998" s="280" t="s">
        <v>52</v>
      </c>
    </row>
    <row r="999" spans="1:59" s="63" customFormat="1" ht="12.75" x14ac:dyDescent="0.2">
      <c r="A999" s="196">
        <v>4</v>
      </c>
      <c r="B999" s="197" t="s">
        <v>422</v>
      </c>
      <c r="C999" s="208">
        <v>42</v>
      </c>
      <c r="D999" s="209" t="s">
        <v>518</v>
      </c>
      <c r="E999" s="212">
        <v>4223</v>
      </c>
      <c r="F999" s="213" t="s">
        <v>569</v>
      </c>
      <c r="G999" s="231" t="s">
        <v>360</v>
      </c>
      <c r="H999" s="89"/>
      <c r="I999" s="90" t="s">
        <v>560</v>
      </c>
      <c r="J999" s="90"/>
      <c r="K999" s="90" t="s">
        <v>73</v>
      </c>
      <c r="L999" s="90" t="s">
        <v>69</v>
      </c>
      <c r="M999" s="91"/>
      <c r="N999" s="312">
        <v>1</v>
      </c>
      <c r="O999" s="313">
        <f t="shared" si="143"/>
        <v>0.14285714285714285</v>
      </c>
      <c r="P999" s="104"/>
      <c r="Q999" s="92"/>
      <c r="R999" s="92"/>
      <c r="S999" s="92"/>
      <c r="T999" s="92"/>
      <c r="U999" s="92"/>
      <c r="V999" s="92"/>
      <c r="W999" s="92">
        <v>1</v>
      </c>
      <c r="X999" s="109">
        <f t="shared" si="137"/>
        <v>25000</v>
      </c>
      <c r="Y999" s="83"/>
      <c r="Z999" s="110">
        <f t="shared" si="138"/>
        <v>3571.4285714285711</v>
      </c>
      <c r="AA999" s="111"/>
      <c r="AB999" s="92"/>
      <c r="AC999" s="92"/>
      <c r="AD999" s="92"/>
      <c r="AE999" s="92"/>
      <c r="AF999" s="92"/>
      <c r="AG999" s="92"/>
      <c r="AH999" s="92"/>
      <c r="AI999" s="109">
        <f t="shared" si="139"/>
        <v>0</v>
      </c>
      <c r="AJ999" s="83"/>
      <c r="AK999" s="110">
        <f t="shared" si="140"/>
        <v>0</v>
      </c>
      <c r="AL999" s="111"/>
      <c r="AM999" s="92"/>
      <c r="AN999" s="92"/>
      <c r="AO999" s="92"/>
      <c r="AP999" s="92">
        <v>1</v>
      </c>
      <c r="AQ999" s="92"/>
      <c r="AR999" s="92"/>
      <c r="AS999" s="92"/>
      <c r="AT999" s="92"/>
      <c r="AU999" s="92"/>
      <c r="AV999" s="109">
        <f t="shared" si="141"/>
        <v>100</v>
      </c>
      <c r="AW999" s="75"/>
      <c r="AX999" s="110">
        <f t="shared" si="142"/>
        <v>14.285714285714285</v>
      </c>
      <c r="AY999" s="111"/>
      <c r="AZ999" s="93"/>
      <c r="BA999" s="94" t="s">
        <v>554</v>
      </c>
      <c r="BB999" s="71"/>
      <c r="BC999" s="95"/>
      <c r="BD999" s="41">
        <v>4</v>
      </c>
      <c r="BE999" s="52">
        <v>42</v>
      </c>
      <c r="BF999" s="103">
        <v>4223</v>
      </c>
      <c r="BG999" s="280" t="s">
        <v>52</v>
      </c>
    </row>
    <row r="1000" spans="1:59" s="63" customFormat="1" ht="12.75" x14ac:dyDescent="0.2">
      <c r="A1000" s="196">
        <v>4</v>
      </c>
      <c r="B1000" s="197" t="s">
        <v>422</v>
      </c>
      <c r="C1000" s="208">
        <v>42</v>
      </c>
      <c r="D1000" s="209" t="s">
        <v>518</v>
      </c>
      <c r="E1000" s="212">
        <v>4223</v>
      </c>
      <c r="F1000" s="213" t="s">
        <v>569</v>
      </c>
      <c r="G1000" s="231" t="s">
        <v>360</v>
      </c>
      <c r="H1000" s="89"/>
      <c r="I1000" s="90" t="s">
        <v>573</v>
      </c>
      <c r="J1000" s="90"/>
      <c r="K1000" s="90" t="s">
        <v>73</v>
      </c>
      <c r="L1000" s="90" t="s">
        <v>95</v>
      </c>
      <c r="M1000" s="91"/>
      <c r="N1000" s="312">
        <v>1</v>
      </c>
      <c r="O1000" s="313">
        <f t="shared" si="143"/>
        <v>0.14285714285714285</v>
      </c>
      <c r="P1000" s="104"/>
      <c r="Q1000" s="92"/>
      <c r="R1000" s="92"/>
      <c r="S1000" s="92"/>
      <c r="T1000" s="92"/>
      <c r="U1000" s="92"/>
      <c r="V1000" s="92"/>
      <c r="W1000" s="92">
        <v>1</v>
      </c>
      <c r="X1000" s="109">
        <f t="shared" si="137"/>
        <v>25000</v>
      </c>
      <c r="Y1000" s="83"/>
      <c r="Z1000" s="110">
        <f t="shared" si="138"/>
        <v>3571.4285714285711</v>
      </c>
      <c r="AA1000" s="111"/>
      <c r="AB1000" s="92"/>
      <c r="AC1000" s="92"/>
      <c r="AD1000" s="92"/>
      <c r="AE1000" s="92"/>
      <c r="AF1000" s="92"/>
      <c r="AG1000" s="92"/>
      <c r="AH1000" s="92"/>
      <c r="AI1000" s="109">
        <f t="shared" si="139"/>
        <v>0</v>
      </c>
      <c r="AJ1000" s="83"/>
      <c r="AK1000" s="110">
        <f t="shared" si="140"/>
        <v>0</v>
      </c>
      <c r="AL1000" s="111"/>
      <c r="AM1000" s="92"/>
      <c r="AN1000" s="92"/>
      <c r="AO1000" s="92"/>
      <c r="AP1000" s="92">
        <v>1</v>
      </c>
      <c r="AQ1000" s="92"/>
      <c r="AR1000" s="92"/>
      <c r="AS1000" s="92"/>
      <c r="AT1000" s="92"/>
      <c r="AU1000" s="92"/>
      <c r="AV1000" s="109">
        <f t="shared" si="141"/>
        <v>100</v>
      </c>
      <c r="AW1000" s="75"/>
      <c r="AX1000" s="110">
        <f t="shared" si="142"/>
        <v>14.285714285714285</v>
      </c>
      <c r="AY1000" s="111"/>
      <c r="AZ1000" s="93"/>
      <c r="BA1000" s="94" t="s">
        <v>554</v>
      </c>
      <c r="BB1000" s="71"/>
      <c r="BC1000" s="95"/>
      <c r="BD1000" s="41">
        <v>4</v>
      </c>
      <c r="BE1000" s="52">
        <v>42</v>
      </c>
      <c r="BF1000" s="103">
        <v>4223</v>
      </c>
      <c r="BG1000" s="280" t="s">
        <v>52</v>
      </c>
    </row>
    <row r="1001" spans="1:59" s="63" customFormat="1" ht="12.75" x14ac:dyDescent="0.2">
      <c r="A1001" s="196">
        <v>4</v>
      </c>
      <c r="B1001" s="197" t="s">
        <v>422</v>
      </c>
      <c r="C1001" s="208">
        <v>42</v>
      </c>
      <c r="D1001" s="209" t="s">
        <v>518</v>
      </c>
      <c r="E1001" s="212">
        <v>4223</v>
      </c>
      <c r="F1001" s="213" t="s">
        <v>569</v>
      </c>
      <c r="G1001" s="231" t="s">
        <v>360</v>
      </c>
      <c r="H1001" s="89"/>
      <c r="I1001" s="90" t="s">
        <v>574</v>
      </c>
      <c r="J1001" s="90"/>
      <c r="K1001" s="90" t="s">
        <v>129</v>
      </c>
      <c r="L1001" s="90"/>
      <c r="M1001" s="91"/>
      <c r="N1001" s="312">
        <v>1</v>
      </c>
      <c r="O1001" s="313">
        <f t="shared" si="143"/>
        <v>0.14285714285714285</v>
      </c>
      <c r="P1001" s="104"/>
      <c r="Q1001" s="92"/>
      <c r="R1001" s="92"/>
      <c r="S1001" s="92"/>
      <c r="T1001" s="92"/>
      <c r="U1001" s="92"/>
      <c r="V1001" s="92"/>
      <c r="W1001" s="92">
        <v>1</v>
      </c>
      <c r="X1001" s="109">
        <f t="shared" si="137"/>
        <v>25000</v>
      </c>
      <c r="Y1001" s="83"/>
      <c r="Z1001" s="110">
        <f t="shared" si="138"/>
        <v>3571.4285714285711</v>
      </c>
      <c r="AA1001" s="111"/>
      <c r="AB1001" s="92"/>
      <c r="AC1001" s="92"/>
      <c r="AD1001" s="92"/>
      <c r="AE1001" s="92"/>
      <c r="AF1001" s="92"/>
      <c r="AG1001" s="92"/>
      <c r="AH1001" s="92"/>
      <c r="AI1001" s="109">
        <f t="shared" si="139"/>
        <v>0</v>
      </c>
      <c r="AJ1001" s="83"/>
      <c r="AK1001" s="110">
        <f t="shared" si="140"/>
        <v>0</v>
      </c>
      <c r="AL1001" s="111"/>
      <c r="AM1001" s="92"/>
      <c r="AN1001" s="92"/>
      <c r="AO1001" s="92"/>
      <c r="AP1001" s="92">
        <v>1</v>
      </c>
      <c r="AQ1001" s="92"/>
      <c r="AR1001" s="92"/>
      <c r="AS1001" s="92"/>
      <c r="AT1001" s="92"/>
      <c r="AU1001" s="92"/>
      <c r="AV1001" s="109">
        <f t="shared" si="141"/>
        <v>100</v>
      </c>
      <c r="AW1001" s="75"/>
      <c r="AX1001" s="110">
        <f t="shared" si="142"/>
        <v>14.285714285714285</v>
      </c>
      <c r="AY1001" s="111"/>
      <c r="AZ1001" s="93"/>
      <c r="BA1001" s="94" t="s">
        <v>554</v>
      </c>
      <c r="BB1001" s="71"/>
      <c r="BC1001" s="95"/>
      <c r="BD1001" s="41">
        <v>4</v>
      </c>
      <c r="BE1001" s="52">
        <v>42</v>
      </c>
      <c r="BF1001" s="103">
        <v>4223</v>
      </c>
      <c r="BG1001" s="280" t="s">
        <v>52</v>
      </c>
    </row>
    <row r="1002" spans="1:59" s="63" customFormat="1" ht="12.75" x14ac:dyDescent="0.2">
      <c r="A1002" s="196">
        <v>4</v>
      </c>
      <c r="B1002" s="197" t="s">
        <v>422</v>
      </c>
      <c r="C1002" s="208">
        <v>42</v>
      </c>
      <c r="D1002" s="209" t="s">
        <v>518</v>
      </c>
      <c r="E1002" s="212">
        <v>4223</v>
      </c>
      <c r="F1002" s="213" t="s">
        <v>569</v>
      </c>
      <c r="G1002" s="231" t="s">
        <v>360</v>
      </c>
      <c r="H1002" s="65"/>
      <c r="I1002" s="222"/>
      <c r="J1002" s="66"/>
      <c r="K1002" s="66"/>
      <c r="L1002" s="66"/>
      <c r="M1002" s="64"/>
      <c r="N1002" s="304"/>
      <c r="O1002" s="305"/>
      <c r="P1002" s="127"/>
      <c r="Q1002" s="67"/>
      <c r="R1002" s="67"/>
      <c r="S1002" s="67"/>
      <c r="T1002" s="67"/>
      <c r="U1002" s="67"/>
      <c r="V1002" s="67"/>
      <c r="W1002" s="67"/>
      <c r="X1002" s="67"/>
      <c r="Y1002" s="68"/>
      <c r="Z1002" s="68"/>
      <c r="AA1002" s="68"/>
      <c r="AB1002" s="67"/>
      <c r="AC1002" s="67"/>
      <c r="AD1002" s="67"/>
      <c r="AE1002" s="67"/>
      <c r="AF1002" s="67"/>
      <c r="AG1002" s="67"/>
      <c r="AH1002" s="67"/>
      <c r="AI1002" s="67"/>
      <c r="AJ1002" s="68"/>
      <c r="AK1002" s="68"/>
      <c r="AL1002" s="68"/>
      <c r="AM1002" s="67"/>
      <c r="AN1002" s="67"/>
      <c r="AO1002" s="67"/>
      <c r="AP1002" s="67"/>
      <c r="AQ1002" s="67"/>
      <c r="AR1002" s="67"/>
      <c r="AS1002" s="67"/>
      <c r="AT1002" s="67"/>
      <c r="AU1002" s="67"/>
      <c r="AV1002" s="67"/>
      <c r="AW1002" s="67"/>
      <c r="AX1002" s="68"/>
      <c r="AY1002" s="68"/>
      <c r="AZ1002" s="69"/>
      <c r="BA1002" s="70"/>
      <c r="BB1002" s="71"/>
      <c r="BC1002" s="95"/>
      <c r="BD1002" s="41">
        <v>4</v>
      </c>
      <c r="BE1002" s="52">
        <v>42</v>
      </c>
      <c r="BF1002" s="103">
        <v>4223</v>
      </c>
      <c r="BG1002" s="275"/>
    </row>
    <row r="1003" spans="1:59" s="63" customFormat="1" ht="12.75" x14ac:dyDescent="0.2">
      <c r="A1003" s="196">
        <v>4</v>
      </c>
      <c r="B1003" s="197" t="s">
        <v>422</v>
      </c>
      <c r="C1003" s="208">
        <v>42</v>
      </c>
      <c r="D1003" s="209" t="s">
        <v>518</v>
      </c>
      <c r="E1003" s="212">
        <v>4223</v>
      </c>
      <c r="F1003" s="213" t="s">
        <v>569</v>
      </c>
      <c r="G1003" s="232"/>
      <c r="H1003" s="97"/>
      <c r="I1003" s="224"/>
      <c r="J1003" s="98"/>
      <c r="K1003" s="98"/>
      <c r="L1003" s="98"/>
      <c r="M1003" s="96"/>
      <c r="N1003" s="307"/>
      <c r="O1003" s="246"/>
      <c r="P1003" s="124"/>
      <c r="Q1003" s="99"/>
      <c r="R1003" s="99"/>
      <c r="S1003" s="99"/>
      <c r="T1003" s="99"/>
      <c r="U1003" s="99"/>
      <c r="V1003" s="99"/>
      <c r="W1003" s="99"/>
      <c r="X1003" s="99"/>
      <c r="Y1003" s="100"/>
      <c r="Z1003" s="100"/>
      <c r="AA1003" s="100"/>
      <c r="AB1003" s="99"/>
      <c r="AC1003" s="99"/>
      <c r="AD1003" s="99"/>
      <c r="AE1003" s="99"/>
      <c r="AF1003" s="99"/>
      <c r="AG1003" s="99"/>
      <c r="AH1003" s="99"/>
      <c r="AI1003" s="99"/>
      <c r="AJ1003" s="100"/>
      <c r="AK1003" s="100"/>
      <c r="AL1003" s="100"/>
      <c r="AM1003" s="99"/>
      <c r="AN1003" s="99"/>
      <c r="AO1003" s="99"/>
      <c r="AP1003" s="99"/>
      <c r="AQ1003" s="99"/>
      <c r="AR1003" s="99"/>
      <c r="AS1003" s="99"/>
      <c r="AT1003" s="99"/>
      <c r="AU1003" s="99"/>
      <c r="AV1003" s="99"/>
      <c r="AW1003" s="99"/>
      <c r="AX1003" s="100"/>
      <c r="AY1003" s="100"/>
      <c r="AZ1003" s="101"/>
      <c r="BA1003" s="102"/>
      <c r="BB1003" s="95"/>
      <c r="BC1003" s="95"/>
      <c r="BD1003" s="41">
        <v>4</v>
      </c>
      <c r="BE1003" s="52">
        <v>42</v>
      </c>
      <c r="BF1003" s="103">
        <v>4221</v>
      </c>
      <c r="BG1003" s="277"/>
    </row>
    <row r="1004" spans="1:59" s="63" customFormat="1" ht="12.75" x14ac:dyDescent="0.2">
      <c r="A1004" s="196">
        <v>4</v>
      </c>
      <c r="B1004" s="197" t="s">
        <v>422</v>
      </c>
      <c r="C1004" s="208">
        <v>42</v>
      </c>
      <c r="D1004" s="209" t="s">
        <v>518</v>
      </c>
      <c r="E1004" s="212">
        <v>4223</v>
      </c>
      <c r="F1004" s="213" t="s">
        <v>569</v>
      </c>
      <c r="G1004" s="231"/>
      <c r="H1004" s="65"/>
      <c r="I1004" s="222"/>
      <c r="J1004" s="66"/>
      <c r="K1004" s="66"/>
      <c r="L1004" s="66"/>
      <c r="M1004" s="64"/>
      <c r="N1004" s="304"/>
      <c r="O1004" s="305"/>
      <c r="P1004" s="127"/>
      <c r="Q1004" s="67"/>
      <c r="R1004" s="67"/>
      <c r="S1004" s="67"/>
      <c r="T1004" s="67"/>
      <c r="U1004" s="67"/>
      <c r="V1004" s="67"/>
      <c r="W1004" s="67"/>
      <c r="X1004" s="67"/>
      <c r="Y1004" s="68"/>
      <c r="Z1004" s="68"/>
      <c r="AA1004" s="68"/>
      <c r="AB1004" s="67"/>
      <c r="AC1004" s="67"/>
      <c r="AD1004" s="67"/>
      <c r="AE1004" s="67"/>
      <c r="AF1004" s="67"/>
      <c r="AG1004" s="67"/>
      <c r="AH1004" s="67"/>
      <c r="AI1004" s="67"/>
      <c r="AJ1004" s="68"/>
      <c r="AK1004" s="68"/>
      <c r="AL1004" s="68"/>
      <c r="AM1004" s="67"/>
      <c r="AN1004" s="67"/>
      <c r="AO1004" s="67"/>
      <c r="AP1004" s="67"/>
      <c r="AQ1004" s="67"/>
      <c r="AR1004" s="67"/>
      <c r="AS1004" s="67"/>
      <c r="AT1004" s="67"/>
      <c r="AU1004" s="67"/>
      <c r="AV1004" s="67"/>
      <c r="AW1004" s="67"/>
      <c r="AX1004" s="68"/>
      <c r="AY1004" s="68"/>
      <c r="AZ1004" s="69"/>
      <c r="BA1004" s="70"/>
      <c r="BB1004" s="71"/>
      <c r="BC1004" s="95"/>
      <c r="BD1004" s="41">
        <v>4</v>
      </c>
      <c r="BE1004" s="52">
        <v>42</v>
      </c>
      <c r="BF1004" s="103">
        <v>4221</v>
      </c>
      <c r="BG1004" s="275"/>
    </row>
    <row r="1005" spans="1:59" s="63" customFormat="1" ht="12.75" x14ac:dyDescent="0.2">
      <c r="A1005" s="196">
        <v>4</v>
      </c>
      <c r="B1005" s="197" t="s">
        <v>422</v>
      </c>
      <c r="C1005" s="208">
        <v>42</v>
      </c>
      <c r="D1005" s="209" t="s">
        <v>518</v>
      </c>
      <c r="E1005" s="212">
        <v>4223</v>
      </c>
      <c r="F1005" s="213" t="s">
        <v>569</v>
      </c>
      <c r="G1005" s="231" t="s">
        <v>577</v>
      </c>
      <c r="H1005" s="72" t="s">
        <v>1233</v>
      </c>
      <c r="I1005" s="223" t="s">
        <v>1261</v>
      </c>
      <c r="J1005" s="73"/>
      <c r="K1005" s="73"/>
      <c r="L1005" s="73"/>
      <c r="M1005" s="74"/>
      <c r="N1005" s="247"/>
      <c r="O1005" s="306"/>
      <c r="P1005" s="105"/>
      <c r="Q1005" s="75"/>
      <c r="R1005" s="75"/>
      <c r="S1005" s="75"/>
      <c r="T1005" s="75"/>
      <c r="U1005" s="75"/>
      <c r="V1005" s="75"/>
      <c r="W1005" s="75"/>
      <c r="X1005" s="75"/>
      <c r="Y1005" s="76" t="s">
        <v>1241</v>
      </c>
      <c r="Z1005" s="77" t="s">
        <v>1241</v>
      </c>
      <c r="AA1005" s="78">
        <f>AA$846</f>
        <v>10000</v>
      </c>
      <c r="AB1005" s="75"/>
      <c r="AC1005" s="75"/>
      <c r="AD1005" s="75"/>
      <c r="AE1005" s="75"/>
      <c r="AF1005" s="75"/>
      <c r="AG1005" s="75"/>
      <c r="AH1005" s="75"/>
      <c r="AI1005" s="75"/>
      <c r="AJ1005" s="76" t="s">
        <v>1241</v>
      </c>
      <c r="AK1005" s="77" t="s">
        <v>1241</v>
      </c>
      <c r="AL1005" s="78">
        <f>AL$846</f>
        <v>0</v>
      </c>
      <c r="AM1005" s="75"/>
      <c r="AN1005" s="75"/>
      <c r="AO1005" s="75"/>
      <c r="AP1005" s="75"/>
      <c r="AQ1005" s="75"/>
      <c r="AR1005" s="75"/>
      <c r="AS1005" s="75"/>
      <c r="AT1005" s="75"/>
      <c r="AU1005" s="75"/>
      <c r="AV1005" s="75"/>
      <c r="AW1005" s="76" t="s">
        <v>1241</v>
      </c>
      <c r="AX1005" s="77" t="s">
        <v>1241</v>
      </c>
      <c r="AY1005" s="78">
        <f>AY$846</f>
        <v>500</v>
      </c>
      <c r="AZ1005" s="79"/>
      <c r="BA1005" s="80" t="str">
        <f>I1005</f>
        <v>&gt; see 4161, Building wraps, underlays and DPCs</v>
      </c>
      <c r="BB1005" s="71"/>
      <c r="BC1005" s="95"/>
      <c r="BD1005" s="41">
        <v>4</v>
      </c>
      <c r="BE1005" s="52">
        <v>42</v>
      </c>
      <c r="BF1005" s="103">
        <v>4221</v>
      </c>
      <c r="BG1005" s="276" t="s">
        <v>47</v>
      </c>
    </row>
    <row r="1006" spans="1:59" s="63" customFormat="1" ht="12.75" x14ac:dyDescent="0.2">
      <c r="A1006" s="196">
        <v>4</v>
      </c>
      <c r="B1006" s="197" t="s">
        <v>422</v>
      </c>
      <c r="C1006" s="208">
        <v>42</v>
      </c>
      <c r="D1006" s="209" t="s">
        <v>518</v>
      </c>
      <c r="E1006" s="212">
        <v>4223</v>
      </c>
      <c r="F1006" s="213" t="s">
        <v>569</v>
      </c>
      <c r="G1006" s="231"/>
      <c r="H1006" s="65"/>
      <c r="I1006" s="222"/>
      <c r="J1006" s="66"/>
      <c r="K1006" s="66"/>
      <c r="L1006" s="66"/>
      <c r="M1006" s="64"/>
      <c r="N1006" s="304"/>
      <c r="O1006" s="305"/>
      <c r="P1006" s="127"/>
      <c r="Q1006" s="67"/>
      <c r="R1006" s="67"/>
      <c r="S1006" s="67"/>
      <c r="T1006" s="67"/>
      <c r="U1006" s="67"/>
      <c r="V1006" s="67"/>
      <c r="W1006" s="67"/>
      <c r="X1006" s="67"/>
      <c r="Y1006" s="68"/>
      <c r="Z1006" s="68"/>
      <c r="AA1006" s="68"/>
      <c r="AB1006" s="67"/>
      <c r="AC1006" s="67"/>
      <c r="AD1006" s="67"/>
      <c r="AE1006" s="67"/>
      <c r="AF1006" s="67"/>
      <c r="AG1006" s="67"/>
      <c r="AH1006" s="67"/>
      <c r="AI1006" s="67"/>
      <c r="AJ1006" s="68"/>
      <c r="AK1006" s="68"/>
      <c r="AL1006" s="68"/>
      <c r="AM1006" s="67"/>
      <c r="AN1006" s="67"/>
      <c r="AO1006" s="67"/>
      <c r="AP1006" s="67"/>
      <c r="AQ1006" s="67"/>
      <c r="AR1006" s="67"/>
      <c r="AS1006" s="67"/>
      <c r="AT1006" s="67"/>
      <c r="AU1006" s="67"/>
      <c r="AV1006" s="67"/>
      <c r="AW1006" s="67"/>
      <c r="AX1006" s="68"/>
      <c r="AY1006" s="68"/>
      <c r="AZ1006" s="69"/>
      <c r="BA1006" s="70"/>
      <c r="BB1006" s="71"/>
      <c r="BC1006" s="95"/>
      <c r="BD1006" s="41">
        <v>4</v>
      </c>
      <c r="BE1006" s="52">
        <v>42</v>
      </c>
      <c r="BF1006" s="103">
        <v>4221</v>
      </c>
      <c r="BG1006" s="275"/>
    </row>
    <row r="1007" spans="1:59" s="63" customFormat="1" ht="12.75" x14ac:dyDescent="0.2">
      <c r="A1007" s="196">
        <v>4</v>
      </c>
      <c r="B1007" s="197" t="s">
        <v>422</v>
      </c>
      <c r="C1007" s="208">
        <v>42</v>
      </c>
      <c r="D1007" s="209" t="s">
        <v>518</v>
      </c>
      <c r="E1007" s="212">
        <v>4223</v>
      </c>
      <c r="F1007" s="213" t="s">
        <v>569</v>
      </c>
      <c r="G1007" s="232"/>
      <c r="H1007" s="97"/>
      <c r="I1007" s="224"/>
      <c r="J1007" s="98"/>
      <c r="K1007" s="98"/>
      <c r="L1007" s="98"/>
      <c r="M1007" s="96"/>
      <c r="N1007" s="307"/>
      <c r="O1007" s="246"/>
      <c r="P1007" s="124"/>
      <c r="Q1007" s="99"/>
      <c r="R1007" s="99"/>
      <c r="S1007" s="99"/>
      <c r="T1007" s="99"/>
      <c r="U1007" s="99"/>
      <c r="V1007" s="99"/>
      <c r="W1007" s="99"/>
      <c r="X1007" s="99"/>
      <c r="Y1007" s="100"/>
      <c r="Z1007" s="100"/>
      <c r="AA1007" s="100"/>
      <c r="AB1007" s="99"/>
      <c r="AC1007" s="99"/>
      <c r="AD1007" s="99"/>
      <c r="AE1007" s="99"/>
      <c r="AF1007" s="99"/>
      <c r="AG1007" s="99"/>
      <c r="AH1007" s="99"/>
      <c r="AI1007" s="99"/>
      <c r="AJ1007" s="100"/>
      <c r="AK1007" s="100"/>
      <c r="AL1007" s="100"/>
      <c r="AM1007" s="99"/>
      <c r="AN1007" s="99"/>
      <c r="AO1007" s="99"/>
      <c r="AP1007" s="99"/>
      <c r="AQ1007" s="99"/>
      <c r="AR1007" s="99"/>
      <c r="AS1007" s="99"/>
      <c r="AT1007" s="99"/>
      <c r="AU1007" s="99"/>
      <c r="AV1007" s="99"/>
      <c r="AW1007" s="99"/>
      <c r="AX1007" s="100"/>
      <c r="AY1007" s="100"/>
      <c r="AZ1007" s="101"/>
      <c r="BA1007" s="102"/>
      <c r="BB1007" s="95"/>
      <c r="BC1007" s="95"/>
      <c r="BD1007" s="41">
        <v>4</v>
      </c>
      <c r="BE1007" s="52">
        <v>42</v>
      </c>
      <c r="BF1007" s="103">
        <v>4223</v>
      </c>
      <c r="BG1007" s="277"/>
    </row>
    <row r="1008" spans="1:59" s="63" customFormat="1" ht="12.75" x14ac:dyDescent="0.2">
      <c r="A1008" s="196">
        <v>4</v>
      </c>
      <c r="B1008" s="197" t="s">
        <v>422</v>
      </c>
      <c r="C1008" s="208">
        <v>42</v>
      </c>
      <c r="D1008" s="209" t="s">
        <v>518</v>
      </c>
      <c r="E1008" s="212">
        <v>4223</v>
      </c>
      <c r="F1008" s="213" t="s">
        <v>569</v>
      </c>
      <c r="G1008" s="231"/>
      <c r="H1008" s="65"/>
      <c r="I1008" s="222"/>
      <c r="J1008" s="66"/>
      <c r="K1008" s="66"/>
      <c r="L1008" s="66"/>
      <c r="M1008" s="64"/>
      <c r="N1008" s="304"/>
      <c r="O1008" s="305"/>
      <c r="P1008" s="127"/>
      <c r="Q1008" s="67"/>
      <c r="R1008" s="67"/>
      <c r="S1008" s="67"/>
      <c r="T1008" s="67"/>
      <c r="U1008" s="67"/>
      <c r="V1008" s="67"/>
      <c r="W1008" s="67"/>
      <c r="X1008" s="67"/>
      <c r="Y1008" s="68"/>
      <c r="Z1008" s="68"/>
      <c r="AA1008" s="68"/>
      <c r="AB1008" s="67"/>
      <c r="AC1008" s="67"/>
      <c r="AD1008" s="67"/>
      <c r="AE1008" s="67"/>
      <c r="AF1008" s="67"/>
      <c r="AG1008" s="67"/>
      <c r="AH1008" s="67"/>
      <c r="AI1008" s="67"/>
      <c r="AJ1008" s="68"/>
      <c r="AK1008" s="68"/>
      <c r="AL1008" s="68"/>
      <c r="AM1008" s="67"/>
      <c r="AN1008" s="67"/>
      <c r="AO1008" s="67"/>
      <c r="AP1008" s="67"/>
      <c r="AQ1008" s="67"/>
      <c r="AR1008" s="67"/>
      <c r="AS1008" s="67"/>
      <c r="AT1008" s="67"/>
      <c r="AU1008" s="67"/>
      <c r="AV1008" s="67"/>
      <c r="AW1008" s="67"/>
      <c r="AX1008" s="68"/>
      <c r="AY1008" s="68"/>
      <c r="AZ1008" s="69"/>
      <c r="BA1008" s="70"/>
      <c r="BB1008" s="71"/>
      <c r="BC1008" s="95"/>
      <c r="BD1008" s="41">
        <v>4</v>
      </c>
      <c r="BE1008" s="52">
        <v>42</v>
      </c>
      <c r="BF1008" s="103">
        <v>4221</v>
      </c>
      <c r="BG1008" s="275"/>
    </row>
    <row r="1009" spans="1:59" s="63" customFormat="1" ht="12.75" x14ac:dyDescent="0.2">
      <c r="A1009" s="196">
        <v>4</v>
      </c>
      <c r="B1009" s="197" t="s">
        <v>422</v>
      </c>
      <c r="C1009" s="208">
        <v>42</v>
      </c>
      <c r="D1009" s="209" t="s">
        <v>518</v>
      </c>
      <c r="E1009" s="212">
        <v>4223</v>
      </c>
      <c r="F1009" s="213" t="s">
        <v>569</v>
      </c>
      <c r="G1009" s="231" t="s">
        <v>729</v>
      </c>
      <c r="H1009" s="72" t="s">
        <v>1233</v>
      </c>
      <c r="I1009" s="223" t="s">
        <v>1247</v>
      </c>
      <c r="J1009" s="73"/>
      <c r="K1009" s="73"/>
      <c r="L1009" s="73"/>
      <c r="M1009" s="74"/>
      <c r="N1009" s="247"/>
      <c r="O1009" s="306"/>
      <c r="P1009" s="105"/>
      <c r="Q1009" s="75"/>
      <c r="R1009" s="75"/>
      <c r="S1009" s="75"/>
      <c r="T1009" s="75"/>
      <c r="U1009" s="75"/>
      <c r="V1009" s="75"/>
      <c r="W1009" s="75"/>
      <c r="X1009" s="75"/>
      <c r="Y1009" s="76" t="s">
        <v>1241</v>
      </c>
      <c r="Z1009" s="77" t="s">
        <v>1241</v>
      </c>
      <c r="AA1009" s="78">
        <f>AA$2569</f>
        <v>5000</v>
      </c>
      <c r="AB1009" s="75"/>
      <c r="AC1009" s="75"/>
      <c r="AD1009" s="75"/>
      <c r="AE1009" s="75"/>
      <c r="AF1009" s="75"/>
      <c r="AG1009" s="75"/>
      <c r="AH1009" s="75"/>
      <c r="AI1009" s="75"/>
      <c r="AJ1009" s="76" t="s">
        <v>1241</v>
      </c>
      <c r="AK1009" s="77" t="s">
        <v>1241</v>
      </c>
      <c r="AL1009" s="78">
        <f>AL$2569</f>
        <v>0</v>
      </c>
      <c r="AM1009" s="75"/>
      <c r="AN1009" s="75"/>
      <c r="AO1009" s="75"/>
      <c r="AP1009" s="75"/>
      <c r="AQ1009" s="75"/>
      <c r="AR1009" s="75"/>
      <c r="AS1009" s="75"/>
      <c r="AT1009" s="75"/>
      <c r="AU1009" s="75"/>
      <c r="AV1009" s="75"/>
      <c r="AW1009" s="76" t="s">
        <v>1241</v>
      </c>
      <c r="AX1009" s="77" t="s">
        <v>1241</v>
      </c>
      <c r="AY1009" s="78">
        <f>AY$2569</f>
        <v>500</v>
      </c>
      <c r="AZ1009" s="79"/>
      <c r="BA1009" s="80" t="str">
        <f>I1009</f>
        <v>&gt; see 4711, Thermal insulation</v>
      </c>
      <c r="BB1009" s="71"/>
      <c r="BC1009" s="95"/>
      <c r="BD1009" s="41">
        <v>4</v>
      </c>
      <c r="BE1009" s="52">
        <v>42</v>
      </c>
      <c r="BF1009" s="103">
        <v>4221</v>
      </c>
      <c r="BG1009" s="276" t="s">
        <v>47</v>
      </c>
    </row>
    <row r="1010" spans="1:59" s="63" customFormat="1" ht="12.75" x14ac:dyDescent="0.2">
      <c r="A1010" s="196">
        <v>4</v>
      </c>
      <c r="B1010" s="197" t="s">
        <v>422</v>
      </c>
      <c r="C1010" s="208">
        <v>42</v>
      </c>
      <c r="D1010" s="209" t="s">
        <v>518</v>
      </c>
      <c r="E1010" s="212">
        <v>4223</v>
      </c>
      <c r="F1010" s="213" t="s">
        <v>569</v>
      </c>
      <c r="G1010" s="231"/>
      <c r="H1010" s="65"/>
      <c r="I1010" s="222"/>
      <c r="J1010" s="66"/>
      <c r="K1010" s="66"/>
      <c r="L1010" s="66"/>
      <c r="M1010" s="64"/>
      <c r="N1010" s="304"/>
      <c r="O1010" s="305"/>
      <c r="P1010" s="127"/>
      <c r="Q1010" s="67"/>
      <c r="R1010" s="67"/>
      <c r="S1010" s="67"/>
      <c r="T1010" s="67"/>
      <c r="U1010" s="67"/>
      <c r="V1010" s="67"/>
      <c r="W1010" s="67"/>
      <c r="X1010" s="67"/>
      <c r="Y1010" s="68"/>
      <c r="Z1010" s="68"/>
      <c r="AA1010" s="68"/>
      <c r="AB1010" s="67"/>
      <c r="AC1010" s="67"/>
      <c r="AD1010" s="67"/>
      <c r="AE1010" s="67"/>
      <c r="AF1010" s="67"/>
      <c r="AG1010" s="67"/>
      <c r="AH1010" s="67"/>
      <c r="AI1010" s="67"/>
      <c r="AJ1010" s="68"/>
      <c r="AK1010" s="68"/>
      <c r="AL1010" s="68"/>
      <c r="AM1010" s="67"/>
      <c r="AN1010" s="67"/>
      <c r="AO1010" s="67"/>
      <c r="AP1010" s="67"/>
      <c r="AQ1010" s="67"/>
      <c r="AR1010" s="67"/>
      <c r="AS1010" s="67"/>
      <c r="AT1010" s="67"/>
      <c r="AU1010" s="67"/>
      <c r="AV1010" s="67"/>
      <c r="AW1010" s="67"/>
      <c r="AX1010" s="68"/>
      <c r="AY1010" s="68"/>
      <c r="AZ1010" s="69"/>
      <c r="BA1010" s="70"/>
      <c r="BB1010" s="71"/>
      <c r="BC1010" s="95"/>
      <c r="BD1010" s="41">
        <v>4</v>
      </c>
      <c r="BE1010" s="52">
        <v>42</v>
      </c>
      <c r="BF1010" s="103">
        <v>4221</v>
      </c>
      <c r="BG1010" s="275"/>
    </row>
    <row r="1011" spans="1:59" s="63" customFormat="1" ht="12.75" x14ac:dyDescent="0.2">
      <c r="A1011" s="196">
        <v>4</v>
      </c>
      <c r="B1011" s="197" t="s">
        <v>422</v>
      </c>
      <c r="C1011" s="208">
        <v>42</v>
      </c>
      <c r="D1011" s="209" t="s">
        <v>518</v>
      </c>
      <c r="E1011" s="212">
        <v>4223</v>
      </c>
      <c r="F1011" s="213" t="s">
        <v>569</v>
      </c>
      <c r="G1011" s="232"/>
      <c r="H1011" s="97"/>
      <c r="I1011" s="224"/>
      <c r="J1011" s="98"/>
      <c r="K1011" s="98"/>
      <c r="L1011" s="98"/>
      <c r="M1011" s="96"/>
      <c r="N1011" s="307"/>
      <c r="O1011" s="246"/>
      <c r="P1011" s="124"/>
      <c r="Q1011" s="99"/>
      <c r="R1011" s="99"/>
      <c r="S1011" s="99"/>
      <c r="T1011" s="99"/>
      <c r="U1011" s="99"/>
      <c r="V1011" s="99"/>
      <c r="W1011" s="99"/>
      <c r="X1011" s="99"/>
      <c r="Y1011" s="100"/>
      <c r="Z1011" s="100"/>
      <c r="AA1011" s="100"/>
      <c r="AB1011" s="99"/>
      <c r="AC1011" s="99"/>
      <c r="AD1011" s="99"/>
      <c r="AE1011" s="99"/>
      <c r="AF1011" s="99"/>
      <c r="AG1011" s="99"/>
      <c r="AH1011" s="99"/>
      <c r="AI1011" s="99"/>
      <c r="AJ1011" s="100"/>
      <c r="AK1011" s="100"/>
      <c r="AL1011" s="100"/>
      <c r="AM1011" s="99"/>
      <c r="AN1011" s="99"/>
      <c r="AO1011" s="99"/>
      <c r="AP1011" s="99"/>
      <c r="AQ1011" s="99"/>
      <c r="AR1011" s="99"/>
      <c r="AS1011" s="99"/>
      <c r="AT1011" s="99"/>
      <c r="AU1011" s="99"/>
      <c r="AV1011" s="99"/>
      <c r="AW1011" s="99"/>
      <c r="AX1011" s="100"/>
      <c r="AY1011" s="100"/>
      <c r="AZ1011" s="101"/>
      <c r="BA1011" s="102"/>
      <c r="BB1011" s="95"/>
      <c r="BC1011" s="95"/>
      <c r="BD1011" s="41">
        <v>4</v>
      </c>
      <c r="BE1011" s="52">
        <v>42</v>
      </c>
      <c r="BF1011" s="103">
        <v>4223</v>
      </c>
      <c r="BG1011" s="277"/>
    </row>
    <row r="1012" spans="1:59" x14ac:dyDescent="0.25">
      <c r="A1012" s="196">
        <v>4</v>
      </c>
      <c r="B1012" s="197" t="s">
        <v>422</v>
      </c>
      <c r="C1012" s="208">
        <v>42</v>
      </c>
      <c r="D1012" s="209" t="s">
        <v>518</v>
      </c>
      <c r="E1012" s="210">
        <v>4231</v>
      </c>
      <c r="F1012" s="211" t="s">
        <v>575</v>
      </c>
      <c r="G1012" s="235"/>
      <c r="H1012" s="145"/>
      <c r="I1012" s="221"/>
      <c r="J1012" s="57"/>
      <c r="K1012" s="57"/>
      <c r="L1012" s="57"/>
      <c r="M1012" s="144"/>
      <c r="N1012" s="324"/>
      <c r="O1012" s="325"/>
      <c r="P1012" s="146"/>
      <c r="Q1012" s="146"/>
      <c r="R1012" s="146"/>
      <c r="S1012" s="146"/>
      <c r="T1012" s="146"/>
      <c r="U1012" s="146"/>
      <c r="V1012" s="146"/>
      <c r="W1012" s="146"/>
      <c r="X1012" s="146"/>
      <c r="Y1012" s="59"/>
      <c r="Z1012" s="123"/>
      <c r="AA1012" s="123"/>
      <c r="AB1012" s="146"/>
      <c r="AC1012" s="146"/>
      <c r="AD1012" s="146"/>
      <c r="AE1012" s="146"/>
      <c r="AF1012" s="146"/>
      <c r="AG1012" s="146"/>
      <c r="AH1012" s="146"/>
      <c r="AI1012" s="146"/>
      <c r="AJ1012" s="59"/>
      <c r="AK1012" s="123"/>
      <c r="AL1012" s="123"/>
      <c r="AM1012" s="146"/>
      <c r="AN1012" s="146"/>
      <c r="AO1012" s="146"/>
      <c r="AP1012" s="146"/>
      <c r="AQ1012" s="146"/>
      <c r="AR1012" s="146"/>
      <c r="AS1012" s="146"/>
      <c r="AT1012" s="146"/>
      <c r="AU1012" s="146"/>
      <c r="AV1012" s="146"/>
      <c r="AW1012" s="58"/>
      <c r="AX1012" s="123"/>
      <c r="AY1012" s="59"/>
      <c r="AZ1012" s="147"/>
      <c r="BA1012" s="148"/>
      <c r="BB1012" s="143"/>
      <c r="BC1012" s="143"/>
      <c r="BD1012" s="41">
        <v>4</v>
      </c>
      <c r="BE1012" s="52">
        <v>42</v>
      </c>
      <c r="BF1012" s="62">
        <v>4231</v>
      </c>
      <c r="BG1012" s="284"/>
    </row>
    <row r="1013" spans="1:59" s="63" customFormat="1" ht="12.75" x14ac:dyDescent="0.2">
      <c r="A1013" s="196">
        <v>4</v>
      </c>
      <c r="B1013" s="197" t="s">
        <v>422</v>
      </c>
      <c r="C1013" s="208">
        <v>42</v>
      </c>
      <c r="D1013" s="209" t="s">
        <v>518</v>
      </c>
      <c r="E1013" s="210">
        <v>4231</v>
      </c>
      <c r="F1013" s="211" t="s">
        <v>575</v>
      </c>
      <c r="G1013" s="230"/>
      <c r="H1013" s="56"/>
      <c r="I1013" s="221"/>
      <c r="J1013" s="57"/>
      <c r="K1013" s="57"/>
      <c r="L1013" s="57"/>
      <c r="M1013" s="55"/>
      <c r="N1013" s="303"/>
      <c r="O1013" s="245"/>
      <c r="P1013" s="122"/>
      <c r="Q1013" s="58"/>
      <c r="R1013" s="58"/>
      <c r="S1013" s="58"/>
      <c r="T1013" s="58"/>
      <c r="U1013" s="58"/>
      <c r="V1013" s="58"/>
      <c r="W1013" s="58"/>
      <c r="X1013" s="58"/>
      <c r="Y1013" s="59"/>
      <c r="Z1013" s="59"/>
      <c r="AA1013" s="59"/>
      <c r="AB1013" s="58"/>
      <c r="AC1013" s="58"/>
      <c r="AD1013" s="58"/>
      <c r="AE1013" s="58"/>
      <c r="AF1013" s="58"/>
      <c r="AG1013" s="58"/>
      <c r="AH1013" s="58"/>
      <c r="AI1013" s="58"/>
      <c r="AJ1013" s="59"/>
      <c r="AK1013" s="59"/>
      <c r="AL1013" s="59"/>
      <c r="AM1013" s="58"/>
      <c r="AN1013" s="58"/>
      <c r="AO1013" s="58"/>
      <c r="AP1013" s="58"/>
      <c r="AQ1013" s="58"/>
      <c r="AR1013" s="58"/>
      <c r="AS1013" s="58"/>
      <c r="AT1013" s="58"/>
      <c r="AU1013" s="58"/>
      <c r="AV1013" s="58"/>
      <c r="AW1013" s="58"/>
      <c r="AX1013" s="59"/>
      <c r="AY1013" s="59"/>
      <c r="AZ1013" s="60"/>
      <c r="BA1013" s="61"/>
      <c r="BB1013" s="54"/>
      <c r="BC1013" s="54"/>
      <c r="BD1013" s="41">
        <v>4</v>
      </c>
      <c r="BE1013" s="52">
        <v>42</v>
      </c>
      <c r="BF1013" s="62">
        <v>4231</v>
      </c>
      <c r="BG1013" s="274"/>
    </row>
    <row r="1014" spans="1:59" s="63" customFormat="1" ht="12.75" x14ac:dyDescent="0.2">
      <c r="A1014" s="196">
        <v>4</v>
      </c>
      <c r="B1014" s="197" t="s">
        <v>422</v>
      </c>
      <c r="C1014" s="208">
        <v>42</v>
      </c>
      <c r="D1014" s="209" t="s">
        <v>518</v>
      </c>
      <c r="E1014" s="210">
        <v>4231</v>
      </c>
      <c r="F1014" s="211" t="s">
        <v>575</v>
      </c>
      <c r="G1014" s="236" t="s">
        <v>576</v>
      </c>
      <c r="H1014" s="65"/>
      <c r="I1014" s="222"/>
      <c r="J1014" s="66"/>
      <c r="K1014" s="66"/>
      <c r="L1014" s="66"/>
      <c r="M1014" s="64"/>
      <c r="N1014" s="308"/>
      <c r="O1014" s="309"/>
      <c r="P1014" s="127"/>
      <c r="Q1014" s="67"/>
      <c r="R1014" s="67"/>
      <c r="S1014" s="67"/>
      <c r="T1014" s="67"/>
      <c r="U1014" s="67"/>
      <c r="V1014" s="67"/>
      <c r="W1014" s="67"/>
      <c r="X1014" s="67"/>
      <c r="Y1014" s="68"/>
      <c r="Z1014" s="68"/>
      <c r="AA1014" s="68"/>
      <c r="AB1014" s="67"/>
      <c r="AC1014" s="67"/>
      <c r="AD1014" s="67"/>
      <c r="AE1014" s="67"/>
      <c r="AF1014" s="67"/>
      <c r="AG1014" s="67"/>
      <c r="AH1014" s="67"/>
      <c r="AI1014" s="67"/>
      <c r="AJ1014" s="68"/>
      <c r="AK1014" s="68"/>
      <c r="AL1014" s="68"/>
      <c r="AM1014" s="67"/>
      <c r="AN1014" s="67"/>
      <c r="AO1014" s="67"/>
      <c r="AP1014" s="67"/>
      <c r="AQ1014" s="67"/>
      <c r="AR1014" s="67"/>
      <c r="AS1014" s="67"/>
      <c r="AT1014" s="67"/>
      <c r="AU1014" s="67"/>
      <c r="AV1014" s="67"/>
      <c r="AW1014" s="67"/>
      <c r="AX1014" s="68"/>
      <c r="AY1014" s="68"/>
      <c r="AZ1014" s="69"/>
      <c r="BA1014" s="70"/>
      <c r="BB1014" s="71"/>
      <c r="BC1014" s="54"/>
      <c r="BD1014" s="41">
        <v>4</v>
      </c>
      <c r="BE1014" s="52">
        <v>42</v>
      </c>
      <c r="BF1014" s="62">
        <v>4231</v>
      </c>
      <c r="BG1014" s="275"/>
    </row>
    <row r="1015" spans="1:59" s="63" customFormat="1" ht="12.75" x14ac:dyDescent="0.2">
      <c r="A1015" s="196">
        <v>4</v>
      </c>
      <c r="B1015" s="197" t="s">
        <v>422</v>
      </c>
      <c r="C1015" s="208">
        <v>42</v>
      </c>
      <c r="D1015" s="209" t="s">
        <v>518</v>
      </c>
      <c r="E1015" s="210">
        <v>4231</v>
      </c>
      <c r="F1015" s="211" t="s">
        <v>575</v>
      </c>
      <c r="G1015" s="236" t="s">
        <v>576</v>
      </c>
      <c r="H1015" s="72" t="s">
        <v>47</v>
      </c>
      <c r="I1015" s="223"/>
      <c r="J1015" s="73"/>
      <c r="K1015" s="73"/>
      <c r="L1015" s="73"/>
      <c r="M1015" s="74"/>
      <c r="N1015" s="247"/>
      <c r="O1015" s="306"/>
      <c r="P1015" s="105"/>
      <c r="Q1015" s="75"/>
      <c r="R1015" s="75"/>
      <c r="S1015" s="75"/>
      <c r="T1015" s="75"/>
      <c r="U1015" s="75"/>
      <c r="V1015" s="75"/>
      <c r="W1015" s="75"/>
      <c r="X1015" s="75"/>
      <c r="Y1015" s="76">
        <f>IF(ISNUMBER(VLOOKUP(Y1017,P$7:W$7,MATCH(Y1017,P$7:W$7))),VLOOKUP(Y1017,P$7:W$7,MATCH(Y1017,P$7:W$7)),IF(N1019=0,"No Data",IF(Y1017&gt;0,"&lt;100",0)))</f>
        <v>10000</v>
      </c>
      <c r="Z1015" s="77">
        <f>IF(ISNUMBER(VLOOKUP(Z1019,P$7:W$7,MATCH(Z1019,P$7:W$7))),VLOOKUP(Z1019,P$7:W$7,MATCH(Z1019,P$7:W$7)),IF(N1019=0,"No Data",IF(Z1019&gt;0,"&lt;100",0)))</f>
        <v>5000</v>
      </c>
      <c r="AA1015" s="106">
        <f>IF(ISNUMBER(Z1015),Z1015,0)</f>
        <v>5000</v>
      </c>
      <c r="AB1015" s="75"/>
      <c r="AC1015" s="75"/>
      <c r="AD1015" s="75"/>
      <c r="AE1015" s="75"/>
      <c r="AF1015" s="75"/>
      <c r="AG1015" s="75"/>
      <c r="AH1015" s="75"/>
      <c r="AI1015" s="75"/>
      <c r="AJ1015" s="76">
        <f>IF(ISNUMBER(VLOOKUP(AJ1017,AB$7:AH$7,MATCH(AJ1017,AB$7:AH$7))),VLOOKUP(AJ1017,AB$7:AH$7,MATCH(AJ1017,AB$7:AH$7)),IF(N1019=0,"No Data",IF(AJ1017&gt;0,"&lt;50",0)))</f>
        <v>0</v>
      </c>
      <c r="AK1015" s="77">
        <f>IF(ISNUMBER(VLOOKUP(AK1019,AB$7:AH$7,MATCH(AK1019,AB$7:AH$7))),VLOOKUP(AK1019,AB$7:AH$7,MATCH(AK1019,AB$7:AH$7)),IF(N1019=0,"No Data",IF(AK1019&gt;0,"&lt;50",0)))</f>
        <v>0</v>
      </c>
      <c r="AL1015" s="106">
        <f>IF(ISNUMBER(AK1015),AK1015,0)</f>
        <v>0</v>
      </c>
      <c r="AM1015" s="75"/>
      <c r="AN1015" s="75"/>
      <c r="AO1015" s="75"/>
      <c r="AP1015" s="75"/>
      <c r="AQ1015" s="75"/>
      <c r="AR1015" s="75"/>
      <c r="AS1015" s="75"/>
      <c r="AT1015" s="75"/>
      <c r="AU1015" s="75"/>
      <c r="AV1015" s="75"/>
      <c r="AW1015" s="76">
        <f>IF(ISNUMBER(VLOOKUP(AW1017,AM$7:AU$7,MATCH(AW1017,AM$7:AU$7))),VLOOKUP(AW1017,AM$7:AU$7,MATCH(AW1017,AM$7:AU$7)),IF(N1019=0,"No Data",IF(AW1017&gt;0,"&lt;10",0)))</f>
        <v>250</v>
      </c>
      <c r="AX1015" s="77">
        <f>IF(ISNUMBER(VLOOKUP(AX1019,AM$7:AU$7,MATCH(AX1019,AM$7:AU$7))),VLOOKUP(AX1019,AM$7:AU$7,MATCH(AX1019,AM$7:AU$7)),IF(N1019=0,"No Data",IF(AX1019&gt;0,"&lt;10",0)))</f>
        <v>500</v>
      </c>
      <c r="AY1015" s="106">
        <f>IF(ISNUMBER(AX1015),AX1015,0)</f>
        <v>500</v>
      </c>
      <c r="AZ1015" s="79"/>
      <c r="BA1015" s="80"/>
      <c r="BB1015" s="71"/>
      <c r="BC1015" s="54"/>
      <c r="BD1015" s="41">
        <v>4</v>
      </c>
      <c r="BE1015" s="52">
        <v>42</v>
      </c>
      <c r="BF1015" s="62">
        <v>4231</v>
      </c>
      <c r="BG1015" s="276" t="s">
        <v>47</v>
      </c>
    </row>
    <row r="1016" spans="1:59" s="63" customFormat="1" ht="12.75" x14ac:dyDescent="0.2">
      <c r="A1016" s="196">
        <v>4</v>
      </c>
      <c r="B1016" s="197" t="s">
        <v>422</v>
      </c>
      <c r="C1016" s="208">
        <v>42</v>
      </c>
      <c r="D1016" s="209" t="s">
        <v>518</v>
      </c>
      <c r="E1016" s="210">
        <v>4231</v>
      </c>
      <c r="F1016" s="211" t="s">
        <v>575</v>
      </c>
      <c r="G1016" s="236" t="s">
        <v>576</v>
      </c>
      <c r="H1016" s="81" t="s">
        <v>48</v>
      </c>
      <c r="I1016" s="223"/>
      <c r="J1016" s="73"/>
      <c r="K1016" s="73"/>
      <c r="L1016" s="73"/>
      <c r="M1016" s="74"/>
      <c r="N1016" s="247"/>
      <c r="O1016" s="306"/>
      <c r="P1016" s="105"/>
      <c r="Q1016" s="75"/>
      <c r="R1016" s="75"/>
      <c r="S1016" s="75"/>
      <c r="T1016" s="75"/>
      <c r="U1016" s="75"/>
      <c r="V1016" s="75"/>
      <c r="W1016" s="75"/>
      <c r="X1016" s="75"/>
      <c r="Y1016" s="82">
        <f>MIN(X1020:X1026)</f>
        <v>0</v>
      </c>
      <c r="Z1016" s="83"/>
      <c r="AA1016" s="83"/>
      <c r="AB1016" s="75"/>
      <c r="AC1016" s="75"/>
      <c r="AD1016" s="75"/>
      <c r="AE1016" s="75"/>
      <c r="AF1016" s="75"/>
      <c r="AG1016" s="75"/>
      <c r="AH1016" s="75"/>
      <c r="AI1016" s="75"/>
      <c r="AJ1016" s="82">
        <f>MIN(AI1020:AI1026)</f>
        <v>0</v>
      </c>
      <c r="AK1016" s="83"/>
      <c r="AL1016" s="83"/>
      <c r="AM1016" s="75"/>
      <c r="AN1016" s="75"/>
      <c r="AO1016" s="75"/>
      <c r="AP1016" s="75"/>
      <c r="AQ1016" s="75"/>
      <c r="AR1016" s="75"/>
      <c r="AS1016" s="75"/>
      <c r="AT1016" s="75"/>
      <c r="AU1016" s="75"/>
      <c r="AV1016" s="75"/>
      <c r="AW1016" s="82">
        <f>MIN(AV1020:AV1026)</f>
        <v>100</v>
      </c>
      <c r="AX1016" s="83"/>
      <c r="AY1016" s="83"/>
      <c r="AZ1016" s="79"/>
      <c r="BA1016" s="80"/>
      <c r="BB1016" s="71"/>
      <c r="BC1016" s="54"/>
      <c r="BD1016" s="41">
        <v>4</v>
      </c>
      <c r="BE1016" s="52">
        <v>42</v>
      </c>
      <c r="BF1016" s="62">
        <v>4231</v>
      </c>
      <c r="BG1016" s="278" t="s">
        <v>48</v>
      </c>
    </row>
    <row r="1017" spans="1:59" s="63" customFormat="1" ht="12.75" x14ac:dyDescent="0.2">
      <c r="A1017" s="196">
        <v>4</v>
      </c>
      <c r="B1017" s="197" t="s">
        <v>422</v>
      </c>
      <c r="C1017" s="208">
        <v>42</v>
      </c>
      <c r="D1017" s="209" t="s">
        <v>518</v>
      </c>
      <c r="E1017" s="210">
        <v>4231</v>
      </c>
      <c r="F1017" s="211" t="s">
        <v>575</v>
      </c>
      <c r="G1017" s="236" t="s">
        <v>576</v>
      </c>
      <c r="H1017" s="81" t="s">
        <v>49</v>
      </c>
      <c r="I1017" s="223"/>
      <c r="J1017" s="73"/>
      <c r="K1017" s="73"/>
      <c r="L1017" s="73"/>
      <c r="M1017" s="74"/>
      <c r="N1017" s="247"/>
      <c r="O1017" s="306"/>
      <c r="P1017" s="105"/>
      <c r="Q1017" s="75"/>
      <c r="R1017" s="75"/>
      <c r="S1017" s="75"/>
      <c r="T1017" s="75"/>
      <c r="U1017" s="75"/>
      <c r="V1017" s="75"/>
      <c r="W1017" s="75"/>
      <c r="X1017" s="75"/>
      <c r="Y1017" s="84">
        <f>IF(ISNUMBER(AVERAGE(X1020:X1026)),AVERAGE(X1020:X1026),0)</f>
        <v>12500</v>
      </c>
      <c r="Z1017" s="83"/>
      <c r="AA1017" s="83"/>
      <c r="AB1017" s="75"/>
      <c r="AC1017" s="75"/>
      <c r="AD1017" s="75"/>
      <c r="AE1017" s="75"/>
      <c r="AF1017" s="75"/>
      <c r="AG1017" s="75"/>
      <c r="AH1017" s="75"/>
      <c r="AI1017" s="75"/>
      <c r="AJ1017" s="84">
        <f>IF(ISNUMBER(AVERAGE(AI1020:AI1026)),AVERAGE(AI1020:AI1026),0)</f>
        <v>0</v>
      </c>
      <c r="AK1017" s="83"/>
      <c r="AL1017" s="83"/>
      <c r="AM1017" s="75"/>
      <c r="AN1017" s="75"/>
      <c r="AO1017" s="75"/>
      <c r="AP1017" s="75"/>
      <c r="AQ1017" s="75"/>
      <c r="AR1017" s="75"/>
      <c r="AS1017" s="75"/>
      <c r="AT1017" s="75"/>
      <c r="AU1017" s="75"/>
      <c r="AV1017" s="75"/>
      <c r="AW1017" s="84">
        <f>IF(ISNUMBER(AVERAGE(AV1020:AV1026)),AVERAGE(AV1020:AV1026),0)</f>
        <v>250</v>
      </c>
      <c r="AX1017" s="83"/>
      <c r="AY1017" s="83"/>
      <c r="AZ1017" s="79"/>
      <c r="BA1017" s="80"/>
      <c r="BB1017" s="71"/>
      <c r="BC1017" s="54"/>
      <c r="BD1017" s="41">
        <v>4</v>
      </c>
      <c r="BE1017" s="52">
        <v>42</v>
      </c>
      <c r="BF1017" s="62">
        <v>4231</v>
      </c>
      <c r="BG1017" s="278" t="s">
        <v>49</v>
      </c>
    </row>
    <row r="1018" spans="1:59" s="63" customFormat="1" ht="12.75" x14ac:dyDescent="0.2">
      <c r="A1018" s="196">
        <v>4</v>
      </c>
      <c r="B1018" s="197" t="s">
        <v>422</v>
      </c>
      <c r="C1018" s="208">
        <v>42</v>
      </c>
      <c r="D1018" s="209" t="s">
        <v>518</v>
      </c>
      <c r="E1018" s="210">
        <v>4231</v>
      </c>
      <c r="F1018" s="211" t="s">
        <v>575</v>
      </c>
      <c r="G1018" s="236" t="s">
        <v>576</v>
      </c>
      <c r="H1018" s="81" t="s">
        <v>50</v>
      </c>
      <c r="I1018" s="223"/>
      <c r="J1018" s="73"/>
      <c r="K1018" s="73"/>
      <c r="L1018" s="73"/>
      <c r="M1018" s="74"/>
      <c r="N1018" s="247"/>
      <c r="O1018" s="306"/>
      <c r="P1018" s="105"/>
      <c r="Q1018" s="75"/>
      <c r="R1018" s="75"/>
      <c r="S1018" s="75"/>
      <c r="T1018" s="75"/>
      <c r="U1018" s="75"/>
      <c r="V1018" s="75"/>
      <c r="W1018" s="75"/>
      <c r="X1018" s="75"/>
      <c r="Y1018" s="84">
        <f>MAX(X1020:X1026)</f>
        <v>25000</v>
      </c>
      <c r="Z1018" s="83"/>
      <c r="AA1018" s="83"/>
      <c r="AB1018" s="75"/>
      <c r="AC1018" s="75"/>
      <c r="AD1018" s="75"/>
      <c r="AE1018" s="75"/>
      <c r="AF1018" s="75"/>
      <c r="AG1018" s="75"/>
      <c r="AH1018" s="75"/>
      <c r="AI1018" s="75"/>
      <c r="AJ1018" s="84">
        <f>MAX(AI1020:AI1026)</f>
        <v>0</v>
      </c>
      <c r="AK1018" s="83"/>
      <c r="AL1018" s="83"/>
      <c r="AM1018" s="75"/>
      <c r="AN1018" s="75"/>
      <c r="AO1018" s="75"/>
      <c r="AP1018" s="75"/>
      <c r="AQ1018" s="75"/>
      <c r="AR1018" s="75"/>
      <c r="AS1018" s="75"/>
      <c r="AT1018" s="75"/>
      <c r="AU1018" s="75"/>
      <c r="AV1018" s="75"/>
      <c r="AW1018" s="84">
        <f>MAX(AV1020:AV1026)</f>
        <v>1000</v>
      </c>
      <c r="AX1018" s="83"/>
      <c r="AY1018" s="83"/>
      <c r="AZ1018" s="79"/>
      <c r="BA1018" s="80"/>
      <c r="BB1018" s="71"/>
      <c r="BC1018" s="54"/>
      <c r="BD1018" s="41">
        <v>4</v>
      </c>
      <c r="BE1018" s="52">
        <v>42</v>
      </c>
      <c r="BF1018" s="62">
        <v>4231</v>
      </c>
      <c r="BG1018" s="278" t="s">
        <v>50</v>
      </c>
    </row>
    <row r="1019" spans="1:59" s="63" customFormat="1" ht="12.75" x14ac:dyDescent="0.2">
      <c r="A1019" s="196">
        <v>4</v>
      </c>
      <c r="B1019" s="197" t="s">
        <v>422</v>
      </c>
      <c r="C1019" s="208">
        <v>42</v>
      </c>
      <c r="D1019" s="209" t="s">
        <v>518</v>
      </c>
      <c r="E1019" s="210">
        <v>4231</v>
      </c>
      <c r="F1019" s="211" t="s">
        <v>575</v>
      </c>
      <c r="G1019" s="236" t="s">
        <v>576</v>
      </c>
      <c r="H1019" s="85" t="s">
        <v>51</v>
      </c>
      <c r="I1019" s="223"/>
      <c r="J1019" s="73"/>
      <c r="K1019" s="73"/>
      <c r="L1019" s="73"/>
      <c r="M1019" s="74"/>
      <c r="N1019" s="248">
        <f>SUM(N1020:N1039)</f>
        <v>12</v>
      </c>
      <c r="O1019" s="293">
        <f>SUM(O1020:O1039)</f>
        <v>1.0000000000000002</v>
      </c>
      <c r="P1019" s="292"/>
      <c r="Q1019" s="87"/>
      <c r="R1019" s="87"/>
      <c r="S1019" s="87"/>
      <c r="T1019" s="87"/>
      <c r="U1019" s="87"/>
      <c r="V1019" s="87"/>
      <c r="W1019" s="87"/>
      <c r="X1019" s="87"/>
      <c r="Y1019" s="88"/>
      <c r="Z1019" s="107">
        <f>SUM(Z1020:Z1039)</f>
        <v>6249.9999999999991</v>
      </c>
      <c r="AA1019" s="88"/>
      <c r="AB1019" s="87"/>
      <c r="AC1019" s="87"/>
      <c r="AD1019" s="87"/>
      <c r="AE1019" s="87"/>
      <c r="AF1019" s="87"/>
      <c r="AG1019" s="87"/>
      <c r="AH1019" s="87"/>
      <c r="AI1019" s="87"/>
      <c r="AJ1019" s="88"/>
      <c r="AK1019" s="107">
        <f>SUM(AK1020:AK1039)</f>
        <v>0</v>
      </c>
      <c r="AL1019" s="88"/>
      <c r="AM1019" s="87"/>
      <c r="AN1019" s="87"/>
      <c r="AO1019" s="87"/>
      <c r="AP1019" s="87"/>
      <c r="AQ1019" s="87"/>
      <c r="AR1019" s="87"/>
      <c r="AS1019" s="87"/>
      <c r="AT1019" s="87"/>
      <c r="AU1019" s="87"/>
      <c r="AV1019" s="87"/>
      <c r="AW1019" s="112"/>
      <c r="AX1019" s="107">
        <f>SUM(AX1020:AX1039)</f>
        <v>625.00000000000023</v>
      </c>
      <c r="AY1019" s="88"/>
      <c r="AZ1019" s="79"/>
      <c r="BA1019" s="80"/>
      <c r="BB1019" s="71"/>
      <c r="BC1019" s="54"/>
      <c r="BD1019" s="41">
        <v>4</v>
      </c>
      <c r="BE1019" s="52">
        <v>42</v>
      </c>
      <c r="BF1019" s="62">
        <v>4231</v>
      </c>
      <c r="BG1019" s="279" t="s">
        <v>51</v>
      </c>
    </row>
    <row r="1020" spans="1:59" s="63" customFormat="1" ht="12.75" x14ac:dyDescent="0.2">
      <c r="A1020" s="196">
        <v>4</v>
      </c>
      <c r="B1020" s="197" t="s">
        <v>422</v>
      </c>
      <c r="C1020" s="208">
        <v>42</v>
      </c>
      <c r="D1020" s="209" t="s">
        <v>518</v>
      </c>
      <c r="E1020" s="210">
        <v>4231</v>
      </c>
      <c r="F1020" s="211" t="s">
        <v>575</v>
      </c>
      <c r="G1020" s="236" t="s">
        <v>576</v>
      </c>
      <c r="H1020" s="89" t="s">
        <v>52</v>
      </c>
      <c r="I1020" s="90" t="s">
        <v>507</v>
      </c>
      <c r="J1020" s="90"/>
      <c r="K1020" s="90" t="s">
        <v>64</v>
      </c>
      <c r="L1020" s="90" t="s">
        <v>136</v>
      </c>
      <c r="M1020" s="91"/>
      <c r="N1020" s="312">
        <v>7</v>
      </c>
      <c r="O1020" s="313">
        <f t="shared" ref="O1020:O1025" si="144">N1020/N$1019</f>
        <v>0.58333333333333337</v>
      </c>
      <c r="P1020" s="104"/>
      <c r="Q1020" s="92"/>
      <c r="R1020" s="92"/>
      <c r="S1020" s="92"/>
      <c r="T1020" s="92"/>
      <c r="U1020" s="92"/>
      <c r="V1020" s="92"/>
      <c r="W1020" s="92"/>
      <c r="X1020" s="109">
        <f t="shared" ref="X1020:X1025" si="145">P1020*P$7+Q1020*Q$7+R1020*R$7+S1020*S$7+T1020*T$7+U1020*U$7+V1020*V$7+W1020*W$7</f>
        <v>0</v>
      </c>
      <c r="Y1020" s="83"/>
      <c r="Z1020" s="110">
        <f t="shared" ref="Z1020:Z1025" si="146">X1020*$O1020</f>
        <v>0</v>
      </c>
      <c r="AA1020" s="111"/>
      <c r="AB1020" s="92"/>
      <c r="AC1020" s="92"/>
      <c r="AD1020" s="92"/>
      <c r="AE1020" s="92"/>
      <c r="AF1020" s="92"/>
      <c r="AG1020" s="92"/>
      <c r="AH1020" s="92"/>
      <c r="AI1020" s="109">
        <f t="shared" ref="AI1020:AI1025" si="147">AB1020*AB$7+AC1020*AC$7+AD1020*AD$7+AE1020*AE$7+AF1020*AF$7+AG1020*AG$7+AH1020*AH$7</f>
        <v>0</v>
      </c>
      <c r="AJ1020" s="83"/>
      <c r="AK1020" s="110">
        <f t="shared" ref="AK1020:AK1025" si="148">AI1020*$O1020</f>
        <v>0</v>
      </c>
      <c r="AL1020" s="111"/>
      <c r="AM1020" s="92"/>
      <c r="AN1020" s="92"/>
      <c r="AO1020" s="92"/>
      <c r="AP1020" s="92"/>
      <c r="AQ1020" s="92"/>
      <c r="AR1020" s="92"/>
      <c r="AS1020" s="92">
        <v>1</v>
      </c>
      <c r="AT1020" s="92"/>
      <c r="AU1020" s="92"/>
      <c r="AV1020" s="109">
        <f t="shared" ref="AV1020:AV1025" si="149">AM1020*AM$7+AN1020*AN$7+AO1020*AO$7+AP1020*AP$7+AQ1020*AQ$7+AR1020*AR$7+AS1020*AS$7+AT1020*AT$7+AU1020*AU$7</f>
        <v>1000</v>
      </c>
      <c r="AW1020" s="75"/>
      <c r="AX1020" s="110">
        <f t="shared" ref="AX1020:AX1025" si="150">AV1020*$O1020</f>
        <v>583.33333333333337</v>
      </c>
      <c r="AY1020" s="111"/>
      <c r="AZ1020" s="93"/>
      <c r="BA1020" s="94" t="s">
        <v>105</v>
      </c>
      <c r="BB1020" s="71"/>
      <c r="BC1020" s="54"/>
      <c r="BD1020" s="41">
        <v>4</v>
      </c>
      <c r="BE1020" s="52">
        <v>42</v>
      </c>
      <c r="BF1020" s="62">
        <v>4231</v>
      </c>
      <c r="BG1020" s="280" t="s">
        <v>52</v>
      </c>
    </row>
    <row r="1021" spans="1:59" s="63" customFormat="1" ht="12.75" x14ac:dyDescent="0.2">
      <c r="A1021" s="196">
        <v>4</v>
      </c>
      <c r="B1021" s="197" t="s">
        <v>422</v>
      </c>
      <c r="C1021" s="208">
        <v>42</v>
      </c>
      <c r="D1021" s="209" t="s">
        <v>518</v>
      </c>
      <c r="E1021" s="210">
        <v>4231</v>
      </c>
      <c r="F1021" s="211" t="s">
        <v>575</v>
      </c>
      <c r="G1021" s="236" t="s">
        <v>576</v>
      </c>
      <c r="H1021" s="89"/>
      <c r="I1021" s="90" t="s">
        <v>578</v>
      </c>
      <c r="J1021" s="90"/>
      <c r="K1021" s="90" t="s">
        <v>90</v>
      </c>
      <c r="L1021" s="90" t="s">
        <v>579</v>
      </c>
      <c r="M1021" s="91"/>
      <c r="N1021" s="312">
        <v>1</v>
      </c>
      <c r="O1021" s="313">
        <f t="shared" si="144"/>
        <v>8.3333333333333329E-2</v>
      </c>
      <c r="P1021" s="104"/>
      <c r="Q1021" s="92"/>
      <c r="R1021" s="92"/>
      <c r="S1021" s="92"/>
      <c r="T1021" s="92"/>
      <c r="U1021" s="92"/>
      <c r="V1021" s="92">
        <v>1</v>
      </c>
      <c r="W1021" s="92"/>
      <c r="X1021" s="109">
        <f t="shared" si="145"/>
        <v>10000</v>
      </c>
      <c r="Y1021" s="83"/>
      <c r="Z1021" s="110">
        <f t="shared" si="146"/>
        <v>833.33333333333326</v>
      </c>
      <c r="AA1021" s="111"/>
      <c r="AB1021" s="92"/>
      <c r="AC1021" s="92"/>
      <c r="AD1021" s="92"/>
      <c r="AE1021" s="92"/>
      <c r="AF1021" s="92"/>
      <c r="AG1021" s="92"/>
      <c r="AH1021" s="92"/>
      <c r="AI1021" s="109">
        <f t="shared" si="147"/>
        <v>0</v>
      </c>
      <c r="AJ1021" s="83"/>
      <c r="AK1021" s="110">
        <f t="shared" si="148"/>
        <v>0</v>
      </c>
      <c r="AL1021" s="111"/>
      <c r="AM1021" s="92"/>
      <c r="AN1021" s="92"/>
      <c r="AO1021" s="92"/>
      <c r="AP1021" s="92">
        <v>1</v>
      </c>
      <c r="AQ1021" s="92"/>
      <c r="AR1021" s="92"/>
      <c r="AS1021" s="92"/>
      <c r="AT1021" s="92"/>
      <c r="AU1021" s="92"/>
      <c r="AV1021" s="109">
        <f t="shared" si="149"/>
        <v>100</v>
      </c>
      <c r="AW1021" s="75"/>
      <c r="AX1021" s="110">
        <f t="shared" si="150"/>
        <v>8.3333333333333321</v>
      </c>
      <c r="AY1021" s="111"/>
      <c r="AZ1021" s="93"/>
      <c r="BA1021" s="94" t="s">
        <v>105</v>
      </c>
      <c r="BB1021" s="71"/>
      <c r="BC1021" s="54"/>
      <c r="BD1021" s="41">
        <v>4</v>
      </c>
      <c r="BE1021" s="52">
        <v>42</v>
      </c>
      <c r="BF1021" s="62">
        <v>4231</v>
      </c>
      <c r="BG1021" s="280" t="s">
        <v>52</v>
      </c>
    </row>
    <row r="1022" spans="1:59" s="63" customFormat="1" ht="12.75" x14ac:dyDescent="0.2">
      <c r="A1022" s="196">
        <v>4</v>
      </c>
      <c r="B1022" s="197" t="s">
        <v>422</v>
      </c>
      <c r="C1022" s="208">
        <v>42</v>
      </c>
      <c r="D1022" s="209" t="s">
        <v>518</v>
      </c>
      <c r="E1022" s="210">
        <v>4231</v>
      </c>
      <c r="F1022" s="211" t="s">
        <v>575</v>
      </c>
      <c r="G1022" s="236" t="s">
        <v>576</v>
      </c>
      <c r="H1022" s="89"/>
      <c r="I1022" s="90" t="s">
        <v>103</v>
      </c>
      <c r="J1022" s="90"/>
      <c r="K1022" s="90" t="s">
        <v>124</v>
      </c>
      <c r="L1022" s="90" t="s">
        <v>124</v>
      </c>
      <c r="M1022" s="91"/>
      <c r="N1022" s="312">
        <v>1</v>
      </c>
      <c r="O1022" s="313">
        <f t="shared" si="144"/>
        <v>8.3333333333333329E-2</v>
      </c>
      <c r="P1022" s="104"/>
      <c r="Q1022" s="92"/>
      <c r="R1022" s="92"/>
      <c r="S1022" s="92"/>
      <c r="T1022" s="92"/>
      <c r="U1022" s="92"/>
      <c r="V1022" s="92">
        <v>1</v>
      </c>
      <c r="W1022" s="92"/>
      <c r="X1022" s="109">
        <f t="shared" si="145"/>
        <v>10000</v>
      </c>
      <c r="Y1022" s="83"/>
      <c r="Z1022" s="110">
        <f t="shared" si="146"/>
        <v>833.33333333333326</v>
      </c>
      <c r="AA1022" s="111"/>
      <c r="AB1022" s="92"/>
      <c r="AC1022" s="92"/>
      <c r="AD1022" s="92"/>
      <c r="AE1022" s="92"/>
      <c r="AF1022" s="92"/>
      <c r="AG1022" s="92"/>
      <c r="AH1022" s="92"/>
      <c r="AI1022" s="109">
        <f t="shared" si="147"/>
        <v>0</v>
      </c>
      <c r="AJ1022" s="83"/>
      <c r="AK1022" s="110">
        <f t="shared" si="148"/>
        <v>0</v>
      </c>
      <c r="AL1022" s="111"/>
      <c r="AM1022" s="92"/>
      <c r="AN1022" s="92"/>
      <c r="AO1022" s="92"/>
      <c r="AP1022" s="92">
        <v>1</v>
      </c>
      <c r="AQ1022" s="92"/>
      <c r="AR1022" s="92"/>
      <c r="AS1022" s="92"/>
      <c r="AT1022" s="92"/>
      <c r="AU1022" s="92"/>
      <c r="AV1022" s="109">
        <f t="shared" si="149"/>
        <v>100</v>
      </c>
      <c r="AW1022" s="75"/>
      <c r="AX1022" s="110">
        <f t="shared" si="150"/>
        <v>8.3333333333333321</v>
      </c>
      <c r="AY1022" s="111"/>
      <c r="AZ1022" s="93"/>
      <c r="BA1022" s="94" t="s">
        <v>105</v>
      </c>
      <c r="BB1022" s="71"/>
      <c r="BC1022" s="54"/>
      <c r="BD1022" s="41">
        <v>4</v>
      </c>
      <c r="BE1022" s="52">
        <v>42</v>
      </c>
      <c r="BF1022" s="62">
        <v>4231</v>
      </c>
      <c r="BG1022" s="280" t="s">
        <v>52</v>
      </c>
    </row>
    <row r="1023" spans="1:59" s="63" customFormat="1" ht="12.75" x14ac:dyDescent="0.2">
      <c r="A1023" s="196">
        <v>4</v>
      </c>
      <c r="B1023" s="197" t="s">
        <v>422</v>
      </c>
      <c r="C1023" s="208">
        <v>42</v>
      </c>
      <c r="D1023" s="209" t="s">
        <v>518</v>
      </c>
      <c r="E1023" s="210">
        <v>4231</v>
      </c>
      <c r="F1023" s="211" t="s">
        <v>575</v>
      </c>
      <c r="G1023" s="236" t="s">
        <v>576</v>
      </c>
      <c r="H1023" s="89"/>
      <c r="I1023" s="90" t="s">
        <v>580</v>
      </c>
      <c r="J1023" s="90"/>
      <c r="K1023" s="90" t="s">
        <v>60</v>
      </c>
      <c r="L1023" s="90" t="s">
        <v>581</v>
      </c>
      <c r="M1023" s="91"/>
      <c r="N1023" s="312">
        <v>1</v>
      </c>
      <c r="O1023" s="313">
        <f t="shared" si="144"/>
        <v>8.3333333333333329E-2</v>
      </c>
      <c r="P1023" s="104"/>
      <c r="Q1023" s="92"/>
      <c r="R1023" s="92"/>
      <c r="S1023" s="92"/>
      <c r="T1023" s="92"/>
      <c r="U1023" s="92"/>
      <c r="V1023" s="92"/>
      <c r="W1023" s="92">
        <v>1</v>
      </c>
      <c r="X1023" s="109">
        <f t="shared" si="145"/>
        <v>25000</v>
      </c>
      <c r="Y1023" s="83"/>
      <c r="Z1023" s="110">
        <f t="shared" si="146"/>
        <v>2083.333333333333</v>
      </c>
      <c r="AA1023" s="111"/>
      <c r="AB1023" s="92"/>
      <c r="AC1023" s="92"/>
      <c r="AD1023" s="92"/>
      <c r="AE1023" s="92"/>
      <c r="AF1023" s="92"/>
      <c r="AG1023" s="92"/>
      <c r="AH1023" s="92"/>
      <c r="AI1023" s="109">
        <f t="shared" si="147"/>
        <v>0</v>
      </c>
      <c r="AJ1023" s="83"/>
      <c r="AK1023" s="110">
        <f t="shared" si="148"/>
        <v>0</v>
      </c>
      <c r="AL1023" s="111"/>
      <c r="AM1023" s="92"/>
      <c r="AN1023" s="92"/>
      <c r="AO1023" s="92"/>
      <c r="AP1023" s="92">
        <v>1</v>
      </c>
      <c r="AQ1023" s="92"/>
      <c r="AR1023" s="92"/>
      <c r="AS1023" s="92"/>
      <c r="AT1023" s="92"/>
      <c r="AU1023" s="92"/>
      <c r="AV1023" s="109">
        <f t="shared" si="149"/>
        <v>100</v>
      </c>
      <c r="AW1023" s="75"/>
      <c r="AX1023" s="110">
        <f t="shared" si="150"/>
        <v>8.3333333333333321</v>
      </c>
      <c r="AY1023" s="111"/>
      <c r="AZ1023" s="93"/>
      <c r="BA1023" s="94" t="s">
        <v>105</v>
      </c>
      <c r="BB1023" s="71"/>
      <c r="BC1023" s="54"/>
      <c r="BD1023" s="41">
        <v>4</v>
      </c>
      <c r="BE1023" s="52">
        <v>42</v>
      </c>
      <c r="BF1023" s="62">
        <v>4231</v>
      </c>
      <c r="BG1023" s="280" t="s">
        <v>52</v>
      </c>
    </row>
    <row r="1024" spans="1:59" s="63" customFormat="1" ht="12.75" x14ac:dyDescent="0.2">
      <c r="A1024" s="196">
        <v>4</v>
      </c>
      <c r="B1024" s="197" t="s">
        <v>422</v>
      </c>
      <c r="C1024" s="208">
        <v>42</v>
      </c>
      <c r="D1024" s="209" t="s">
        <v>518</v>
      </c>
      <c r="E1024" s="210">
        <v>4231</v>
      </c>
      <c r="F1024" s="211" t="s">
        <v>575</v>
      </c>
      <c r="G1024" s="236" t="s">
        <v>576</v>
      </c>
      <c r="H1024" s="89"/>
      <c r="I1024" s="90" t="s">
        <v>516</v>
      </c>
      <c r="J1024" s="90"/>
      <c r="K1024" s="90" t="s">
        <v>73</v>
      </c>
      <c r="L1024" s="90" t="s">
        <v>69</v>
      </c>
      <c r="M1024" s="91"/>
      <c r="N1024" s="312">
        <v>1</v>
      </c>
      <c r="O1024" s="313">
        <f t="shared" si="144"/>
        <v>8.3333333333333329E-2</v>
      </c>
      <c r="P1024" s="104"/>
      <c r="Q1024" s="92"/>
      <c r="R1024" s="92"/>
      <c r="S1024" s="92"/>
      <c r="T1024" s="92"/>
      <c r="U1024" s="92"/>
      <c r="V1024" s="92"/>
      <c r="W1024" s="92">
        <v>1</v>
      </c>
      <c r="X1024" s="109">
        <f t="shared" si="145"/>
        <v>25000</v>
      </c>
      <c r="Y1024" s="83"/>
      <c r="Z1024" s="110">
        <f t="shared" si="146"/>
        <v>2083.333333333333</v>
      </c>
      <c r="AA1024" s="111"/>
      <c r="AB1024" s="92"/>
      <c r="AC1024" s="92"/>
      <c r="AD1024" s="92"/>
      <c r="AE1024" s="92"/>
      <c r="AF1024" s="92"/>
      <c r="AG1024" s="92"/>
      <c r="AH1024" s="92"/>
      <c r="AI1024" s="109">
        <f t="shared" si="147"/>
        <v>0</v>
      </c>
      <c r="AJ1024" s="83"/>
      <c r="AK1024" s="110">
        <f t="shared" si="148"/>
        <v>0</v>
      </c>
      <c r="AL1024" s="111"/>
      <c r="AM1024" s="92"/>
      <c r="AN1024" s="92"/>
      <c r="AO1024" s="92"/>
      <c r="AP1024" s="92">
        <v>1</v>
      </c>
      <c r="AQ1024" s="92"/>
      <c r="AR1024" s="92"/>
      <c r="AS1024" s="92"/>
      <c r="AT1024" s="92"/>
      <c r="AU1024" s="92"/>
      <c r="AV1024" s="109">
        <f t="shared" si="149"/>
        <v>100</v>
      </c>
      <c r="AW1024" s="75"/>
      <c r="AX1024" s="110">
        <f t="shared" si="150"/>
        <v>8.3333333333333321</v>
      </c>
      <c r="AY1024" s="111"/>
      <c r="AZ1024" s="93"/>
      <c r="BA1024" s="94" t="s">
        <v>131</v>
      </c>
      <c r="BB1024" s="71"/>
      <c r="BC1024" s="54"/>
      <c r="BD1024" s="41">
        <v>4</v>
      </c>
      <c r="BE1024" s="52">
        <v>42</v>
      </c>
      <c r="BF1024" s="62">
        <v>4231</v>
      </c>
      <c r="BG1024" s="280" t="s">
        <v>52</v>
      </c>
    </row>
    <row r="1025" spans="1:59" s="63" customFormat="1" ht="12.75" x14ac:dyDescent="0.2">
      <c r="A1025" s="196">
        <v>4</v>
      </c>
      <c r="B1025" s="197" t="s">
        <v>422</v>
      </c>
      <c r="C1025" s="208">
        <v>42</v>
      </c>
      <c r="D1025" s="209" t="s">
        <v>518</v>
      </c>
      <c r="E1025" s="210">
        <v>4231</v>
      </c>
      <c r="F1025" s="211" t="s">
        <v>575</v>
      </c>
      <c r="G1025" s="236" t="s">
        <v>576</v>
      </c>
      <c r="H1025" s="89"/>
      <c r="I1025" s="90" t="s">
        <v>582</v>
      </c>
      <c r="J1025" s="90"/>
      <c r="K1025" s="90" t="s">
        <v>90</v>
      </c>
      <c r="L1025" s="90">
        <v>1</v>
      </c>
      <c r="M1025" s="91"/>
      <c r="N1025" s="312">
        <v>1</v>
      </c>
      <c r="O1025" s="313">
        <f t="shared" si="144"/>
        <v>8.3333333333333329E-2</v>
      </c>
      <c r="P1025" s="104"/>
      <c r="Q1025" s="92"/>
      <c r="R1025" s="92"/>
      <c r="S1025" s="92"/>
      <c r="T1025" s="92"/>
      <c r="U1025" s="92">
        <v>1</v>
      </c>
      <c r="V1025" s="92"/>
      <c r="W1025" s="92"/>
      <c r="X1025" s="109">
        <f t="shared" si="145"/>
        <v>5000</v>
      </c>
      <c r="Y1025" s="83"/>
      <c r="Z1025" s="110">
        <f t="shared" si="146"/>
        <v>416.66666666666663</v>
      </c>
      <c r="AA1025" s="111"/>
      <c r="AB1025" s="92"/>
      <c r="AC1025" s="92"/>
      <c r="AD1025" s="92"/>
      <c r="AE1025" s="92"/>
      <c r="AF1025" s="92"/>
      <c r="AG1025" s="92"/>
      <c r="AH1025" s="92"/>
      <c r="AI1025" s="109">
        <f t="shared" si="147"/>
        <v>0</v>
      </c>
      <c r="AJ1025" s="83"/>
      <c r="AK1025" s="110">
        <f t="shared" si="148"/>
        <v>0</v>
      </c>
      <c r="AL1025" s="111"/>
      <c r="AM1025" s="92"/>
      <c r="AN1025" s="92"/>
      <c r="AO1025" s="92"/>
      <c r="AP1025" s="92">
        <v>1</v>
      </c>
      <c r="AQ1025" s="92"/>
      <c r="AR1025" s="92"/>
      <c r="AS1025" s="92"/>
      <c r="AT1025" s="92"/>
      <c r="AU1025" s="92"/>
      <c r="AV1025" s="109">
        <f t="shared" si="149"/>
        <v>100</v>
      </c>
      <c r="AW1025" s="75"/>
      <c r="AX1025" s="110">
        <f t="shared" si="150"/>
        <v>8.3333333333333321</v>
      </c>
      <c r="AY1025" s="111"/>
      <c r="AZ1025" s="93"/>
      <c r="BA1025" s="94" t="s">
        <v>554</v>
      </c>
      <c r="BB1025" s="71"/>
      <c r="BC1025" s="54"/>
      <c r="BD1025" s="41">
        <v>4</v>
      </c>
      <c r="BE1025" s="52">
        <v>42</v>
      </c>
      <c r="BF1025" s="62">
        <v>4231</v>
      </c>
      <c r="BG1025" s="280" t="s">
        <v>52</v>
      </c>
    </row>
    <row r="1026" spans="1:59" s="63" customFormat="1" ht="12.75" x14ac:dyDescent="0.2">
      <c r="A1026" s="196">
        <v>4</v>
      </c>
      <c r="B1026" s="197" t="s">
        <v>422</v>
      </c>
      <c r="C1026" s="208">
        <v>42</v>
      </c>
      <c r="D1026" s="209" t="s">
        <v>518</v>
      </c>
      <c r="E1026" s="210">
        <v>4231</v>
      </c>
      <c r="F1026" s="211" t="s">
        <v>575</v>
      </c>
      <c r="G1026" s="236" t="s">
        <v>576</v>
      </c>
      <c r="H1026" s="89"/>
      <c r="I1026" s="219"/>
      <c r="J1026" s="90"/>
      <c r="K1026" s="90"/>
      <c r="L1026" s="90"/>
      <c r="M1026" s="91"/>
      <c r="N1026" s="326"/>
      <c r="O1026" s="327"/>
      <c r="P1026" s="104"/>
      <c r="Q1026" s="92"/>
      <c r="R1026" s="92"/>
      <c r="S1026" s="92"/>
      <c r="T1026" s="92"/>
      <c r="U1026" s="92"/>
      <c r="V1026" s="92"/>
      <c r="W1026" s="92"/>
      <c r="X1026" s="75"/>
      <c r="Y1026" s="83"/>
      <c r="Z1026" s="83"/>
      <c r="AA1026" s="83"/>
      <c r="AB1026" s="92"/>
      <c r="AC1026" s="92"/>
      <c r="AD1026" s="92"/>
      <c r="AE1026" s="92"/>
      <c r="AF1026" s="92"/>
      <c r="AG1026" s="92"/>
      <c r="AH1026" s="92"/>
      <c r="AI1026" s="75"/>
      <c r="AJ1026" s="83"/>
      <c r="AK1026" s="83"/>
      <c r="AL1026" s="83"/>
      <c r="AM1026" s="92"/>
      <c r="AN1026" s="92"/>
      <c r="AO1026" s="92"/>
      <c r="AP1026" s="92"/>
      <c r="AQ1026" s="92"/>
      <c r="AR1026" s="92"/>
      <c r="AS1026" s="92"/>
      <c r="AT1026" s="92"/>
      <c r="AU1026" s="92"/>
      <c r="AV1026" s="75"/>
      <c r="AW1026" s="75"/>
      <c r="AX1026" s="83"/>
      <c r="AY1026" s="83"/>
      <c r="AZ1026" s="93"/>
      <c r="BA1026" s="94"/>
      <c r="BB1026" s="71"/>
      <c r="BC1026" s="54"/>
      <c r="BD1026" s="41">
        <v>4</v>
      </c>
      <c r="BE1026" s="52">
        <v>42</v>
      </c>
      <c r="BF1026" s="62">
        <v>4231</v>
      </c>
      <c r="BG1026" s="280" t="s">
        <v>52</v>
      </c>
    </row>
    <row r="1027" spans="1:59" s="63" customFormat="1" ht="12.75" x14ac:dyDescent="0.2">
      <c r="A1027" s="196">
        <v>4</v>
      </c>
      <c r="B1027" s="197" t="s">
        <v>422</v>
      </c>
      <c r="C1027" s="208">
        <v>42</v>
      </c>
      <c r="D1027" s="209" t="s">
        <v>518</v>
      </c>
      <c r="E1027" s="210">
        <v>4231</v>
      </c>
      <c r="F1027" s="211" t="s">
        <v>575</v>
      </c>
      <c r="G1027" s="236" t="s">
        <v>576</v>
      </c>
      <c r="H1027" s="89"/>
      <c r="I1027" s="219"/>
      <c r="J1027" s="90"/>
      <c r="K1027" s="90"/>
      <c r="L1027" s="90"/>
      <c r="M1027" s="91"/>
      <c r="N1027" s="326"/>
      <c r="O1027" s="327"/>
      <c r="P1027" s="104"/>
      <c r="Q1027" s="92"/>
      <c r="R1027" s="92"/>
      <c r="S1027" s="92"/>
      <c r="T1027" s="92"/>
      <c r="U1027" s="92"/>
      <c r="V1027" s="92"/>
      <c r="W1027" s="92"/>
      <c r="X1027" s="75"/>
      <c r="Y1027" s="83"/>
      <c r="Z1027" s="83"/>
      <c r="AA1027" s="83"/>
      <c r="AB1027" s="92"/>
      <c r="AC1027" s="92"/>
      <c r="AD1027" s="92"/>
      <c r="AE1027" s="92"/>
      <c r="AF1027" s="92"/>
      <c r="AG1027" s="92"/>
      <c r="AH1027" s="92"/>
      <c r="AI1027" s="75"/>
      <c r="AJ1027" s="83"/>
      <c r="AK1027" s="83"/>
      <c r="AL1027" s="83"/>
      <c r="AM1027" s="92"/>
      <c r="AN1027" s="92"/>
      <c r="AO1027" s="92"/>
      <c r="AP1027" s="92"/>
      <c r="AQ1027" s="92"/>
      <c r="AR1027" s="92"/>
      <c r="AS1027" s="92"/>
      <c r="AT1027" s="92"/>
      <c r="AU1027" s="92"/>
      <c r="AV1027" s="75"/>
      <c r="AW1027" s="75"/>
      <c r="AX1027" s="83"/>
      <c r="AY1027" s="83"/>
      <c r="AZ1027" s="93"/>
      <c r="BA1027" s="94"/>
      <c r="BB1027" s="71"/>
      <c r="BC1027" s="54"/>
      <c r="BD1027" s="41">
        <v>4</v>
      </c>
      <c r="BE1027" s="52">
        <v>42</v>
      </c>
      <c r="BF1027" s="62">
        <v>4231</v>
      </c>
      <c r="BG1027" s="280" t="s">
        <v>52</v>
      </c>
    </row>
    <row r="1028" spans="1:59" s="63" customFormat="1" ht="12.75" x14ac:dyDescent="0.2">
      <c r="A1028" s="196">
        <v>4</v>
      </c>
      <c r="B1028" s="197" t="s">
        <v>422</v>
      </c>
      <c r="C1028" s="208">
        <v>42</v>
      </c>
      <c r="D1028" s="209" t="s">
        <v>518</v>
      </c>
      <c r="E1028" s="210">
        <v>4231</v>
      </c>
      <c r="F1028" s="211" t="s">
        <v>575</v>
      </c>
      <c r="G1028" s="236" t="s">
        <v>576</v>
      </c>
      <c r="H1028" s="65"/>
      <c r="I1028" s="222"/>
      <c r="J1028" s="66"/>
      <c r="K1028" s="66"/>
      <c r="L1028" s="66"/>
      <c r="M1028" s="64"/>
      <c r="N1028" s="304"/>
      <c r="O1028" s="305"/>
      <c r="P1028" s="127"/>
      <c r="Q1028" s="67"/>
      <c r="R1028" s="67"/>
      <c r="S1028" s="67"/>
      <c r="T1028" s="67"/>
      <c r="U1028" s="67"/>
      <c r="V1028" s="67"/>
      <c r="W1028" s="67"/>
      <c r="X1028" s="67"/>
      <c r="Y1028" s="68"/>
      <c r="Z1028" s="68"/>
      <c r="AA1028" s="68"/>
      <c r="AB1028" s="67"/>
      <c r="AC1028" s="67"/>
      <c r="AD1028" s="67"/>
      <c r="AE1028" s="67"/>
      <c r="AF1028" s="67"/>
      <c r="AG1028" s="67"/>
      <c r="AH1028" s="67"/>
      <c r="AI1028" s="67"/>
      <c r="AJ1028" s="68"/>
      <c r="AK1028" s="68"/>
      <c r="AL1028" s="68"/>
      <c r="AM1028" s="67"/>
      <c r="AN1028" s="67"/>
      <c r="AO1028" s="67"/>
      <c r="AP1028" s="67"/>
      <c r="AQ1028" s="67"/>
      <c r="AR1028" s="67"/>
      <c r="AS1028" s="67"/>
      <c r="AT1028" s="67"/>
      <c r="AU1028" s="67"/>
      <c r="AV1028" s="67"/>
      <c r="AW1028" s="67"/>
      <c r="AX1028" s="68"/>
      <c r="AY1028" s="68"/>
      <c r="AZ1028" s="69"/>
      <c r="BA1028" s="70"/>
      <c r="BB1028" s="71"/>
      <c r="BC1028" s="54"/>
      <c r="BD1028" s="41">
        <v>4</v>
      </c>
      <c r="BE1028" s="52">
        <v>42</v>
      </c>
      <c r="BF1028" s="62">
        <v>4231</v>
      </c>
      <c r="BG1028" s="275"/>
    </row>
    <row r="1029" spans="1:59" s="63" customFormat="1" ht="12.75" x14ac:dyDescent="0.2">
      <c r="A1029" s="196">
        <v>4</v>
      </c>
      <c r="B1029" s="197" t="s">
        <v>422</v>
      </c>
      <c r="C1029" s="208">
        <v>42</v>
      </c>
      <c r="D1029" s="209" t="s">
        <v>518</v>
      </c>
      <c r="E1029" s="210">
        <v>4231</v>
      </c>
      <c r="F1029" s="211" t="s">
        <v>575</v>
      </c>
      <c r="G1029" s="230"/>
      <c r="H1029" s="56"/>
      <c r="I1029" s="221"/>
      <c r="J1029" s="57"/>
      <c r="K1029" s="57"/>
      <c r="L1029" s="57"/>
      <c r="M1029" s="55"/>
      <c r="N1029" s="303"/>
      <c r="O1029" s="245"/>
      <c r="P1029" s="122"/>
      <c r="Q1029" s="58"/>
      <c r="R1029" s="58"/>
      <c r="S1029" s="58"/>
      <c r="T1029" s="58"/>
      <c r="U1029" s="58"/>
      <c r="V1029" s="58"/>
      <c r="W1029" s="58"/>
      <c r="X1029" s="58"/>
      <c r="Y1029" s="59"/>
      <c r="Z1029" s="59"/>
      <c r="AA1029" s="59"/>
      <c r="AB1029" s="58"/>
      <c r="AC1029" s="58"/>
      <c r="AD1029" s="58"/>
      <c r="AE1029" s="58"/>
      <c r="AF1029" s="58"/>
      <c r="AG1029" s="58"/>
      <c r="AH1029" s="58"/>
      <c r="AI1029" s="58"/>
      <c r="AJ1029" s="59"/>
      <c r="AK1029" s="59"/>
      <c r="AL1029" s="59"/>
      <c r="AM1029" s="58"/>
      <c r="AN1029" s="58"/>
      <c r="AO1029" s="58"/>
      <c r="AP1029" s="58"/>
      <c r="AQ1029" s="58"/>
      <c r="AR1029" s="58"/>
      <c r="AS1029" s="58"/>
      <c r="AT1029" s="58"/>
      <c r="AU1029" s="58"/>
      <c r="AV1029" s="58"/>
      <c r="AW1029" s="58"/>
      <c r="AX1029" s="59"/>
      <c r="AY1029" s="59"/>
      <c r="AZ1029" s="60"/>
      <c r="BA1029" s="61"/>
      <c r="BB1029" s="54"/>
      <c r="BC1029" s="54"/>
      <c r="BD1029" s="41">
        <v>4</v>
      </c>
      <c r="BE1029" s="52">
        <v>42</v>
      </c>
      <c r="BF1029" s="62">
        <v>4231</v>
      </c>
      <c r="BG1029" s="274"/>
    </row>
    <row r="1030" spans="1:59" s="63" customFormat="1" ht="12.75" x14ac:dyDescent="0.2">
      <c r="A1030" s="196">
        <v>4</v>
      </c>
      <c r="B1030" s="197" t="s">
        <v>422</v>
      </c>
      <c r="C1030" s="208">
        <v>42</v>
      </c>
      <c r="D1030" s="209" t="s">
        <v>518</v>
      </c>
      <c r="E1030" s="210">
        <v>4231</v>
      </c>
      <c r="F1030" s="211" t="s">
        <v>575</v>
      </c>
      <c r="G1030" s="231"/>
      <c r="H1030" s="65"/>
      <c r="I1030" s="222"/>
      <c r="J1030" s="66"/>
      <c r="K1030" s="66"/>
      <c r="L1030" s="66"/>
      <c r="M1030" s="64"/>
      <c r="N1030" s="304"/>
      <c r="O1030" s="305"/>
      <c r="P1030" s="127"/>
      <c r="Q1030" s="67"/>
      <c r="R1030" s="67"/>
      <c r="S1030" s="67"/>
      <c r="T1030" s="67"/>
      <c r="U1030" s="67"/>
      <c r="V1030" s="67"/>
      <c r="W1030" s="67"/>
      <c r="X1030" s="67"/>
      <c r="Y1030" s="68"/>
      <c r="Z1030" s="68"/>
      <c r="AA1030" s="68"/>
      <c r="AB1030" s="67"/>
      <c r="AC1030" s="67"/>
      <c r="AD1030" s="67"/>
      <c r="AE1030" s="67"/>
      <c r="AF1030" s="67"/>
      <c r="AG1030" s="67"/>
      <c r="AH1030" s="67"/>
      <c r="AI1030" s="67"/>
      <c r="AJ1030" s="68"/>
      <c r="AK1030" s="68"/>
      <c r="AL1030" s="68"/>
      <c r="AM1030" s="67"/>
      <c r="AN1030" s="67"/>
      <c r="AO1030" s="67"/>
      <c r="AP1030" s="67"/>
      <c r="AQ1030" s="67"/>
      <c r="AR1030" s="67"/>
      <c r="AS1030" s="67"/>
      <c r="AT1030" s="67"/>
      <c r="AU1030" s="67"/>
      <c r="AV1030" s="67"/>
      <c r="AW1030" s="67"/>
      <c r="AX1030" s="68"/>
      <c r="AY1030" s="68"/>
      <c r="AZ1030" s="69"/>
      <c r="BA1030" s="70"/>
      <c r="BB1030" s="71"/>
      <c r="BC1030" s="54"/>
      <c r="BD1030" s="41">
        <v>4</v>
      </c>
      <c r="BE1030" s="52">
        <v>42</v>
      </c>
      <c r="BF1030" s="62">
        <v>4231</v>
      </c>
      <c r="BG1030" s="275"/>
    </row>
    <row r="1031" spans="1:59" s="63" customFormat="1" ht="12.75" x14ac:dyDescent="0.2">
      <c r="A1031" s="196">
        <v>4</v>
      </c>
      <c r="B1031" s="197" t="s">
        <v>422</v>
      </c>
      <c r="C1031" s="208">
        <v>42</v>
      </c>
      <c r="D1031" s="209" t="s">
        <v>518</v>
      </c>
      <c r="E1031" s="210">
        <v>4231</v>
      </c>
      <c r="F1031" s="211" t="s">
        <v>575</v>
      </c>
      <c r="G1031" s="231" t="s">
        <v>577</v>
      </c>
      <c r="H1031" s="72" t="s">
        <v>1233</v>
      </c>
      <c r="I1031" s="223" t="s">
        <v>1261</v>
      </c>
      <c r="J1031" s="73"/>
      <c r="K1031" s="73"/>
      <c r="L1031" s="73"/>
      <c r="M1031" s="74"/>
      <c r="N1031" s="247"/>
      <c r="O1031" s="306"/>
      <c r="P1031" s="105"/>
      <c r="Q1031" s="75"/>
      <c r="R1031" s="75"/>
      <c r="S1031" s="75"/>
      <c r="T1031" s="75"/>
      <c r="U1031" s="75"/>
      <c r="V1031" s="75"/>
      <c r="W1031" s="75"/>
      <c r="X1031" s="75"/>
      <c r="Y1031" s="76" t="s">
        <v>1241</v>
      </c>
      <c r="Z1031" s="77" t="s">
        <v>1241</v>
      </c>
      <c r="AA1031" s="78">
        <f>AA$846</f>
        <v>10000</v>
      </c>
      <c r="AB1031" s="75"/>
      <c r="AC1031" s="75"/>
      <c r="AD1031" s="75"/>
      <c r="AE1031" s="75"/>
      <c r="AF1031" s="75"/>
      <c r="AG1031" s="75"/>
      <c r="AH1031" s="75"/>
      <c r="AI1031" s="75"/>
      <c r="AJ1031" s="76" t="s">
        <v>1241</v>
      </c>
      <c r="AK1031" s="77" t="s">
        <v>1241</v>
      </c>
      <c r="AL1031" s="78">
        <f>AL$846</f>
        <v>0</v>
      </c>
      <c r="AM1031" s="75"/>
      <c r="AN1031" s="75"/>
      <c r="AO1031" s="75"/>
      <c r="AP1031" s="75"/>
      <c r="AQ1031" s="75"/>
      <c r="AR1031" s="75"/>
      <c r="AS1031" s="75"/>
      <c r="AT1031" s="75"/>
      <c r="AU1031" s="75"/>
      <c r="AV1031" s="75"/>
      <c r="AW1031" s="76" t="s">
        <v>1241</v>
      </c>
      <c r="AX1031" s="77" t="s">
        <v>1241</v>
      </c>
      <c r="AY1031" s="78">
        <f>AY$846</f>
        <v>500</v>
      </c>
      <c r="AZ1031" s="79"/>
      <c r="BA1031" s="80" t="str">
        <f>I1031</f>
        <v>&gt; see 4161, Building wraps, underlays and DPCs</v>
      </c>
      <c r="BB1031" s="71"/>
      <c r="BC1031" s="54"/>
      <c r="BD1031" s="41">
        <v>4</v>
      </c>
      <c r="BE1031" s="52">
        <v>42</v>
      </c>
      <c r="BF1031" s="62">
        <v>4231</v>
      </c>
      <c r="BG1031" s="276" t="s">
        <v>47</v>
      </c>
    </row>
    <row r="1032" spans="1:59" s="63" customFormat="1" ht="12.75" x14ac:dyDescent="0.2">
      <c r="A1032" s="196">
        <v>4</v>
      </c>
      <c r="B1032" s="197" t="s">
        <v>422</v>
      </c>
      <c r="C1032" s="208">
        <v>42</v>
      </c>
      <c r="D1032" s="209" t="s">
        <v>518</v>
      </c>
      <c r="E1032" s="210">
        <v>4231</v>
      </c>
      <c r="F1032" s="211" t="s">
        <v>575</v>
      </c>
      <c r="G1032" s="236"/>
      <c r="H1032" s="65"/>
      <c r="I1032" s="222"/>
      <c r="J1032" s="66"/>
      <c r="K1032" s="66"/>
      <c r="L1032" s="66"/>
      <c r="M1032" s="64"/>
      <c r="N1032" s="304"/>
      <c r="O1032" s="305"/>
      <c r="P1032" s="127"/>
      <c r="Q1032" s="67"/>
      <c r="R1032" s="67"/>
      <c r="S1032" s="67"/>
      <c r="T1032" s="67"/>
      <c r="U1032" s="67"/>
      <c r="V1032" s="67"/>
      <c r="W1032" s="67"/>
      <c r="X1032" s="67"/>
      <c r="Y1032" s="68"/>
      <c r="Z1032" s="68"/>
      <c r="AA1032" s="68"/>
      <c r="AB1032" s="67"/>
      <c r="AC1032" s="67"/>
      <c r="AD1032" s="67"/>
      <c r="AE1032" s="67"/>
      <c r="AF1032" s="67"/>
      <c r="AG1032" s="67"/>
      <c r="AH1032" s="67"/>
      <c r="AI1032" s="67"/>
      <c r="AJ1032" s="68"/>
      <c r="AK1032" s="68"/>
      <c r="AL1032" s="68"/>
      <c r="AM1032" s="67"/>
      <c r="AN1032" s="67"/>
      <c r="AO1032" s="67"/>
      <c r="AP1032" s="67"/>
      <c r="AQ1032" s="67"/>
      <c r="AR1032" s="67"/>
      <c r="AS1032" s="67"/>
      <c r="AT1032" s="67"/>
      <c r="AU1032" s="67"/>
      <c r="AV1032" s="67"/>
      <c r="AW1032" s="67"/>
      <c r="AX1032" s="68"/>
      <c r="AY1032" s="68"/>
      <c r="AZ1032" s="69"/>
      <c r="BA1032" s="70"/>
      <c r="BB1032" s="71"/>
      <c r="BC1032" s="54"/>
      <c r="BD1032" s="41">
        <v>4</v>
      </c>
      <c r="BE1032" s="52">
        <v>42</v>
      </c>
      <c r="BF1032" s="62">
        <v>4231</v>
      </c>
      <c r="BG1032" s="275"/>
    </row>
    <row r="1033" spans="1:59" s="63" customFormat="1" ht="12.75" x14ac:dyDescent="0.2">
      <c r="A1033" s="196">
        <v>4</v>
      </c>
      <c r="B1033" s="197" t="s">
        <v>422</v>
      </c>
      <c r="C1033" s="208">
        <v>42</v>
      </c>
      <c r="D1033" s="209" t="s">
        <v>518</v>
      </c>
      <c r="E1033" s="210">
        <v>4231</v>
      </c>
      <c r="F1033" s="211" t="s">
        <v>575</v>
      </c>
      <c r="G1033" s="230"/>
      <c r="H1033" s="56"/>
      <c r="I1033" s="221"/>
      <c r="J1033" s="57"/>
      <c r="K1033" s="57"/>
      <c r="L1033" s="57"/>
      <c r="M1033" s="55"/>
      <c r="N1033" s="303"/>
      <c r="O1033" s="245"/>
      <c r="P1033" s="122"/>
      <c r="Q1033" s="58"/>
      <c r="R1033" s="58"/>
      <c r="S1033" s="58"/>
      <c r="T1033" s="58"/>
      <c r="U1033" s="58"/>
      <c r="V1033" s="58"/>
      <c r="W1033" s="58"/>
      <c r="X1033" s="58"/>
      <c r="Y1033" s="59"/>
      <c r="Z1033" s="59"/>
      <c r="AA1033" s="59"/>
      <c r="AB1033" s="58"/>
      <c r="AC1033" s="58"/>
      <c r="AD1033" s="58"/>
      <c r="AE1033" s="58"/>
      <c r="AF1033" s="58"/>
      <c r="AG1033" s="58"/>
      <c r="AH1033" s="58"/>
      <c r="AI1033" s="58"/>
      <c r="AJ1033" s="59"/>
      <c r="AK1033" s="59"/>
      <c r="AL1033" s="59"/>
      <c r="AM1033" s="58"/>
      <c r="AN1033" s="58"/>
      <c r="AO1033" s="58"/>
      <c r="AP1033" s="58"/>
      <c r="AQ1033" s="58"/>
      <c r="AR1033" s="58"/>
      <c r="AS1033" s="58"/>
      <c r="AT1033" s="58"/>
      <c r="AU1033" s="58"/>
      <c r="AV1033" s="58"/>
      <c r="AW1033" s="58"/>
      <c r="AX1033" s="59"/>
      <c r="AY1033" s="59"/>
      <c r="AZ1033" s="60"/>
      <c r="BA1033" s="61"/>
      <c r="BB1033" s="54"/>
      <c r="BC1033" s="54"/>
      <c r="BD1033" s="41">
        <v>4</v>
      </c>
      <c r="BE1033" s="52">
        <v>42</v>
      </c>
      <c r="BF1033" s="62">
        <v>4231</v>
      </c>
      <c r="BG1033" s="274"/>
    </row>
    <row r="1034" spans="1:59" s="63" customFormat="1" ht="12.75" x14ac:dyDescent="0.2">
      <c r="A1034" s="196">
        <v>4</v>
      </c>
      <c r="B1034" s="197" t="s">
        <v>422</v>
      </c>
      <c r="C1034" s="208">
        <v>42</v>
      </c>
      <c r="D1034" s="209" t="s">
        <v>518</v>
      </c>
      <c r="E1034" s="210">
        <v>4231</v>
      </c>
      <c r="F1034" s="211" t="s">
        <v>575</v>
      </c>
      <c r="G1034" s="236"/>
      <c r="H1034" s="65"/>
      <c r="I1034" s="222"/>
      <c r="J1034" s="66"/>
      <c r="K1034" s="66"/>
      <c r="L1034" s="66"/>
      <c r="M1034" s="64"/>
      <c r="N1034" s="304"/>
      <c r="O1034" s="305"/>
      <c r="P1034" s="127"/>
      <c r="Q1034" s="67"/>
      <c r="R1034" s="67"/>
      <c r="S1034" s="67"/>
      <c r="T1034" s="67"/>
      <c r="U1034" s="67"/>
      <c r="V1034" s="67"/>
      <c r="W1034" s="67"/>
      <c r="X1034" s="67"/>
      <c r="Y1034" s="68"/>
      <c r="Z1034" s="68"/>
      <c r="AA1034" s="68"/>
      <c r="AB1034" s="67"/>
      <c r="AC1034" s="67"/>
      <c r="AD1034" s="67"/>
      <c r="AE1034" s="67"/>
      <c r="AF1034" s="67"/>
      <c r="AG1034" s="67"/>
      <c r="AH1034" s="67"/>
      <c r="AI1034" s="67"/>
      <c r="AJ1034" s="68"/>
      <c r="AK1034" s="68"/>
      <c r="AL1034" s="68"/>
      <c r="AM1034" s="67"/>
      <c r="AN1034" s="67"/>
      <c r="AO1034" s="67"/>
      <c r="AP1034" s="67"/>
      <c r="AQ1034" s="67"/>
      <c r="AR1034" s="67"/>
      <c r="AS1034" s="67"/>
      <c r="AT1034" s="67"/>
      <c r="AU1034" s="67"/>
      <c r="AV1034" s="67"/>
      <c r="AW1034" s="67"/>
      <c r="AX1034" s="68"/>
      <c r="AY1034" s="68"/>
      <c r="AZ1034" s="69"/>
      <c r="BA1034" s="70"/>
      <c r="BB1034" s="71"/>
      <c r="BC1034" s="54"/>
      <c r="BD1034" s="41">
        <v>4</v>
      </c>
      <c r="BE1034" s="52">
        <v>42</v>
      </c>
      <c r="BF1034" s="62">
        <v>4231</v>
      </c>
      <c r="BG1034" s="275"/>
    </row>
    <row r="1035" spans="1:59" s="63" customFormat="1" ht="12.75" x14ac:dyDescent="0.2">
      <c r="A1035" s="196">
        <v>4</v>
      </c>
      <c r="B1035" s="197" t="s">
        <v>422</v>
      </c>
      <c r="C1035" s="208">
        <v>42</v>
      </c>
      <c r="D1035" s="209" t="s">
        <v>518</v>
      </c>
      <c r="E1035" s="210">
        <v>4231</v>
      </c>
      <c r="F1035" s="211" t="s">
        <v>575</v>
      </c>
      <c r="G1035" s="231" t="s">
        <v>729</v>
      </c>
      <c r="H1035" s="72" t="s">
        <v>1233</v>
      </c>
      <c r="I1035" s="223" t="s">
        <v>1247</v>
      </c>
      <c r="J1035" s="73"/>
      <c r="K1035" s="73"/>
      <c r="L1035" s="73"/>
      <c r="M1035" s="74"/>
      <c r="N1035" s="247"/>
      <c r="O1035" s="306"/>
      <c r="P1035" s="105"/>
      <c r="Q1035" s="75"/>
      <c r="R1035" s="75"/>
      <c r="S1035" s="75"/>
      <c r="T1035" s="75"/>
      <c r="U1035" s="75"/>
      <c r="V1035" s="75"/>
      <c r="W1035" s="75"/>
      <c r="X1035" s="75"/>
      <c r="Y1035" s="76" t="s">
        <v>1241</v>
      </c>
      <c r="Z1035" s="77" t="s">
        <v>1241</v>
      </c>
      <c r="AA1035" s="78">
        <f>AA$2569</f>
        <v>5000</v>
      </c>
      <c r="AB1035" s="75"/>
      <c r="AC1035" s="75"/>
      <c r="AD1035" s="75"/>
      <c r="AE1035" s="75"/>
      <c r="AF1035" s="75"/>
      <c r="AG1035" s="75"/>
      <c r="AH1035" s="75"/>
      <c r="AI1035" s="75"/>
      <c r="AJ1035" s="76" t="s">
        <v>1241</v>
      </c>
      <c r="AK1035" s="77" t="s">
        <v>1241</v>
      </c>
      <c r="AL1035" s="78">
        <f>AL$2569</f>
        <v>0</v>
      </c>
      <c r="AM1035" s="75"/>
      <c r="AN1035" s="75"/>
      <c r="AO1035" s="75"/>
      <c r="AP1035" s="75"/>
      <c r="AQ1035" s="75"/>
      <c r="AR1035" s="75"/>
      <c r="AS1035" s="75"/>
      <c r="AT1035" s="75"/>
      <c r="AU1035" s="75"/>
      <c r="AV1035" s="75"/>
      <c r="AW1035" s="76" t="s">
        <v>1241</v>
      </c>
      <c r="AX1035" s="77" t="s">
        <v>1241</v>
      </c>
      <c r="AY1035" s="78">
        <f>AY$2569</f>
        <v>500</v>
      </c>
      <c r="AZ1035" s="79"/>
      <c r="BA1035" s="80" t="str">
        <f>I1035</f>
        <v>&gt; see 4711, Thermal insulation</v>
      </c>
      <c r="BB1035" s="71"/>
      <c r="BC1035" s="54"/>
      <c r="BD1035" s="41">
        <v>4</v>
      </c>
      <c r="BE1035" s="52">
        <v>42</v>
      </c>
      <c r="BF1035" s="62">
        <v>4231</v>
      </c>
      <c r="BG1035" s="276" t="s">
        <v>47</v>
      </c>
    </row>
    <row r="1036" spans="1:59" s="63" customFormat="1" ht="12.75" x14ac:dyDescent="0.2">
      <c r="A1036" s="196">
        <v>4</v>
      </c>
      <c r="B1036" s="197" t="s">
        <v>422</v>
      </c>
      <c r="C1036" s="208">
        <v>42</v>
      </c>
      <c r="D1036" s="209" t="s">
        <v>518</v>
      </c>
      <c r="E1036" s="210">
        <v>4231</v>
      </c>
      <c r="F1036" s="211" t="s">
        <v>575</v>
      </c>
      <c r="G1036" s="236"/>
      <c r="H1036" s="65"/>
      <c r="I1036" s="222"/>
      <c r="J1036" s="66"/>
      <c r="K1036" s="66"/>
      <c r="L1036" s="66"/>
      <c r="M1036" s="64"/>
      <c r="N1036" s="304"/>
      <c r="O1036" s="305"/>
      <c r="P1036" s="127"/>
      <c r="Q1036" s="67"/>
      <c r="R1036" s="67"/>
      <c r="S1036" s="67"/>
      <c r="T1036" s="67"/>
      <c r="U1036" s="67"/>
      <c r="V1036" s="67"/>
      <c r="W1036" s="67"/>
      <c r="X1036" s="67"/>
      <c r="Y1036" s="68"/>
      <c r="Z1036" s="68"/>
      <c r="AA1036" s="68"/>
      <c r="AB1036" s="67"/>
      <c r="AC1036" s="67"/>
      <c r="AD1036" s="67"/>
      <c r="AE1036" s="67"/>
      <c r="AF1036" s="67"/>
      <c r="AG1036" s="67"/>
      <c r="AH1036" s="67"/>
      <c r="AI1036" s="67"/>
      <c r="AJ1036" s="68"/>
      <c r="AK1036" s="68"/>
      <c r="AL1036" s="68"/>
      <c r="AM1036" s="67"/>
      <c r="AN1036" s="67"/>
      <c r="AO1036" s="67"/>
      <c r="AP1036" s="67"/>
      <c r="AQ1036" s="67"/>
      <c r="AR1036" s="67"/>
      <c r="AS1036" s="67"/>
      <c r="AT1036" s="67"/>
      <c r="AU1036" s="67"/>
      <c r="AV1036" s="67"/>
      <c r="AW1036" s="67"/>
      <c r="AX1036" s="68"/>
      <c r="AY1036" s="68"/>
      <c r="AZ1036" s="69"/>
      <c r="BA1036" s="70"/>
      <c r="BB1036" s="71"/>
      <c r="BC1036" s="54"/>
      <c r="BD1036" s="41">
        <v>4</v>
      </c>
      <c r="BE1036" s="52">
        <v>42</v>
      </c>
      <c r="BF1036" s="62">
        <v>4231</v>
      </c>
      <c r="BG1036" s="275"/>
    </row>
    <row r="1037" spans="1:59" s="63" customFormat="1" ht="12.75" x14ac:dyDescent="0.2">
      <c r="A1037" s="196">
        <v>4</v>
      </c>
      <c r="B1037" s="197" t="s">
        <v>422</v>
      </c>
      <c r="C1037" s="208">
        <v>42</v>
      </c>
      <c r="D1037" s="209" t="s">
        <v>518</v>
      </c>
      <c r="E1037" s="210">
        <v>4231</v>
      </c>
      <c r="F1037" s="211" t="s">
        <v>575</v>
      </c>
      <c r="G1037" s="230"/>
      <c r="H1037" s="56"/>
      <c r="I1037" s="221"/>
      <c r="J1037" s="57"/>
      <c r="K1037" s="57"/>
      <c r="L1037" s="57"/>
      <c r="M1037" s="55"/>
      <c r="N1037" s="303"/>
      <c r="O1037" s="245"/>
      <c r="P1037" s="122"/>
      <c r="Q1037" s="58"/>
      <c r="R1037" s="58"/>
      <c r="S1037" s="58"/>
      <c r="T1037" s="58"/>
      <c r="U1037" s="58"/>
      <c r="V1037" s="58"/>
      <c r="W1037" s="58"/>
      <c r="X1037" s="58"/>
      <c r="Y1037" s="59"/>
      <c r="Z1037" s="59"/>
      <c r="AA1037" s="59"/>
      <c r="AB1037" s="58"/>
      <c r="AC1037" s="58"/>
      <c r="AD1037" s="58"/>
      <c r="AE1037" s="58"/>
      <c r="AF1037" s="58"/>
      <c r="AG1037" s="58"/>
      <c r="AH1037" s="58"/>
      <c r="AI1037" s="58"/>
      <c r="AJ1037" s="59"/>
      <c r="AK1037" s="59"/>
      <c r="AL1037" s="59"/>
      <c r="AM1037" s="58"/>
      <c r="AN1037" s="58"/>
      <c r="AO1037" s="58"/>
      <c r="AP1037" s="58"/>
      <c r="AQ1037" s="58"/>
      <c r="AR1037" s="58"/>
      <c r="AS1037" s="58"/>
      <c r="AT1037" s="58"/>
      <c r="AU1037" s="58"/>
      <c r="AV1037" s="58"/>
      <c r="AW1037" s="58"/>
      <c r="AX1037" s="59"/>
      <c r="AY1037" s="59"/>
      <c r="AZ1037" s="60"/>
      <c r="BA1037" s="61"/>
      <c r="BB1037" s="54"/>
      <c r="BC1037" s="54"/>
      <c r="BD1037" s="41">
        <v>4</v>
      </c>
      <c r="BE1037" s="52">
        <v>42</v>
      </c>
      <c r="BF1037" s="62">
        <v>4231</v>
      </c>
      <c r="BG1037" s="274"/>
    </row>
    <row r="1038" spans="1:59" x14ac:dyDescent="0.25">
      <c r="A1038" s="196">
        <v>4</v>
      </c>
      <c r="B1038" s="197" t="s">
        <v>422</v>
      </c>
      <c r="C1038" s="208">
        <v>42</v>
      </c>
      <c r="D1038" s="209" t="s">
        <v>518</v>
      </c>
      <c r="E1038" s="212">
        <v>4232</v>
      </c>
      <c r="F1038" s="213" t="s">
        <v>583</v>
      </c>
      <c r="G1038" s="234"/>
      <c r="H1038" s="138"/>
      <c r="I1038" s="224"/>
      <c r="J1038" s="98"/>
      <c r="K1038" s="98"/>
      <c r="L1038" s="98"/>
      <c r="M1038" s="137"/>
      <c r="N1038" s="322"/>
      <c r="O1038" s="323"/>
      <c r="P1038" s="139"/>
      <c r="Q1038" s="139"/>
      <c r="R1038" s="139"/>
      <c r="S1038" s="139"/>
      <c r="T1038" s="139"/>
      <c r="U1038" s="139"/>
      <c r="V1038" s="139"/>
      <c r="W1038" s="139"/>
      <c r="X1038" s="139"/>
      <c r="Y1038" s="100"/>
      <c r="Z1038" s="125"/>
      <c r="AA1038" s="125"/>
      <c r="AB1038" s="139"/>
      <c r="AC1038" s="139"/>
      <c r="AD1038" s="139"/>
      <c r="AE1038" s="139"/>
      <c r="AF1038" s="139"/>
      <c r="AG1038" s="139"/>
      <c r="AH1038" s="139"/>
      <c r="AI1038" s="139"/>
      <c r="AJ1038" s="100"/>
      <c r="AK1038" s="125"/>
      <c r="AL1038" s="125"/>
      <c r="AM1038" s="139"/>
      <c r="AN1038" s="139"/>
      <c r="AO1038" s="139"/>
      <c r="AP1038" s="139"/>
      <c r="AQ1038" s="139"/>
      <c r="AR1038" s="139"/>
      <c r="AS1038" s="139"/>
      <c r="AT1038" s="139"/>
      <c r="AU1038" s="139"/>
      <c r="AV1038" s="139"/>
      <c r="AW1038" s="99"/>
      <c r="AX1038" s="125"/>
      <c r="AY1038" s="100"/>
      <c r="AZ1038" s="140"/>
      <c r="BA1038" s="141"/>
      <c r="BB1038" s="136"/>
      <c r="BC1038" s="136"/>
      <c r="BD1038" s="41">
        <v>4</v>
      </c>
      <c r="BE1038" s="52">
        <v>42</v>
      </c>
      <c r="BF1038" s="103">
        <v>4232</v>
      </c>
      <c r="BG1038" s="283"/>
    </row>
    <row r="1039" spans="1:59" s="63" customFormat="1" ht="12.75" x14ac:dyDescent="0.2">
      <c r="A1039" s="196">
        <v>4</v>
      </c>
      <c r="B1039" s="197" t="s">
        <v>422</v>
      </c>
      <c r="C1039" s="208">
        <v>42</v>
      </c>
      <c r="D1039" s="209" t="s">
        <v>518</v>
      </c>
      <c r="E1039" s="212">
        <v>4232</v>
      </c>
      <c r="F1039" s="213" t="s">
        <v>583</v>
      </c>
      <c r="G1039" s="232"/>
      <c r="H1039" s="97"/>
      <c r="I1039" s="224"/>
      <c r="J1039" s="98"/>
      <c r="K1039" s="98"/>
      <c r="L1039" s="98"/>
      <c r="M1039" s="96"/>
      <c r="N1039" s="307"/>
      <c r="O1039" s="246"/>
      <c r="P1039" s="124"/>
      <c r="Q1039" s="99"/>
      <c r="R1039" s="99"/>
      <c r="S1039" s="99"/>
      <c r="T1039" s="99"/>
      <c r="U1039" s="99"/>
      <c r="V1039" s="99"/>
      <c r="W1039" s="99"/>
      <c r="X1039" s="99"/>
      <c r="Y1039" s="100"/>
      <c r="Z1039" s="100"/>
      <c r="AA1039" s="100"/>
      <c r="AB1039" s="99"/>
      <c r="AC1039" s="99"/>
      <c r="AD1039" s="99"/>
      <c r="AE1039" s="99"/>
      <c r="AF1039" s="99"/>
      <c r="AG1039" s="99"/>
      <c r="AH1039" s="99"/>
      <c r="AI1039" s="99"/>
      <c r="AJ1039" s="100"/>
      <c r="AK1039" s="100"/>
      <c r="AL1039" s="100"/>
      <c r="AM1039" s="99"/>
      <c r="AN1039" s="99"/>
      <c r="AO1039" s="99"/>
      <c r="AP1039" s="99"/>
      <c r="AQ1039" s="99"/>
      <c r="AR1039" s="99"/>
      <c r="AS1039" s="99"/>
      <c r="AT1039" s="99"/>
      <c r="AU1039" s="99"/>
      <c r="AV1039" s="99"/>
      <c r="AW1039" s="99"/>
      <c r="AX1039" s="100"/>
      <c r="AY1039" s="100"/>
      <c r="AZ1039" s="101"/>
      <c r="BA1039" s="102"/>
      <c r="BB1039" s="95"/>
      <c r="BC1039" s="95"/>
      <c r="BD1039" s="41">
        <v>4</v>
      </c>
      <c r="BE1039" s="52">
        <v>42</v>
      </c>
      <c r="BF1039" s="103">
        <v>4232</v>
      </c>
      <c r="BG1039" s="277"/>
    </row>
    <row r="1040" spans="1:59" s="63" customFormat="1" ht="12.75" x14ac:dyDescent="0.2">
      <c r="A1040" s="196">
        <v>4</v>
      </c>
      <c r="B1040" s="197" t="s">
        <v>422</v>
      </c>
      <c r="C1040" s="208">
        <v>42</v>
      </c>
      <c r="D1040" s="209" t="s">
        <v>518</v>
      </c>
      <c r="E1040" s="212">
        <v>4232</v>
      </c>
      <c r="F1040" s="213" t="s">
        <v>583</v>
      </c>
      <c r="G1040" s="231" t="s">
        <v>314</v>
      </c>
      <c r="H1040" s="65"/>
      <c r="I1040" s="222"/>
      <c r="J1040" s="66"/>
      <c r="K1040" s="66"/>
      <c r="L1040" s="66"/>
      <c r="M1040" s="64"/>
      <c r="N1040" s="304"/>
      <c r="O1040" s="305"/>
      <c r="P1040" s="127"/>
      <c r="Q1040" s="67"/>
      <c r="R1040" s="67"/>
      <c r="S1040" s="67"/>
      <c r="T1040" s="67"/>
      <c r="U1040" s="67"/>
      <c r="V1040" s="67"/>
      <c r="W1040" s="67"/>
      <c r="X1040" s="67"/>
      <c r="Y1040" s="68"/>
      <c r="Z1040" s="68"/>
      <c r="AA1040" s="68"/>
      <c r="AB1040" s="67"/>
      <c r="AC1040" s="67"/>
      <c r="AD1040" s="67"/>
      <c r="AE1040" s="67"/>
      <c r="AF1040" s="67"/>
      <c r="AG1040" s="67"/>
      <c r="AH1040" s="67"/>
      <c r="AI1040" s="67"/>
      <c r="AJ1040" s="68"/>
      <c r="AK1040" s="68"/>
      <c r="AL1040" s="68"/>
      <c r="AM1040" s="67"/>
      <c r="AN1040" s="67"/>
      <c r="AO1040" s="67"/>
      <c r="AP1040" s="67"/>
      <c r="AQ1040" s="67"/>
      <c r="AR1040" s="67"/>
      <c r="AS1040" s="67"/>
      <c r="AT1040" s="67"/>
      <c r="AU1040" s="67"/>
      <c r="AV1040" s="67"/>
      <c r="AW1040" s="67"/>
      <c r="AX1040" s="68"/>
      <c r="AY1040" s="68"/>
      <c r="AZ1040" s="69"/>
      <c r="BA1040" s="70"/>
      <c r="BB1040" s="71"/>
      <c r="BC1040" s="95"/>
      <c r="BD1040" s="41">
        <v>4</v>
      </c>
      <c r="BE1040" s="52">
        <v>42</v>
      </c>
      <c r="BF1040" s="103">
        <v>4232</v>
      </c>
      <c r="BG1040" s="275"/>
    </row>
    <row r="1041" spans="1:59" s="63" customFormat="1" ht="12.75" x14ac:dyDescent="0.2">
      <c r="A1041" s="196">
        <v>4</v>
      </c>
      <c r="B1041" s="197" t="s">
        <v>422</v>
      </c>
      <c r="C1041" s="208">
        <v>42</v>
      </c>
      <c r="D1041" s="209" t="s">
        <v>518</v>
      </c>
      <c r="E1041" s="212">
        <v>4232</v>
      </c>
      <c r="F1041" s="213" t="s">
        <v>583</v>
      </c>
      <c r="G1041" s="231" t="s">
        <v>314</v>
      </c>
      <c r="H1041" s="72" t="s">
        <v>47</v>
      </c>
      <c r="I1041" s="223"/>
      <c r="J1041" s="73"/>
      <c r="K1041" s="73"/>
      <c r="L1041" s="73"/>
      <c r="M1041" s="74"/>
      <c r="N1041" s="247"/>
      <c r="O1041" s="306"/>
      <c r="P1041" s="105"/>
      <c r="Q1041" s="75"/>
      <c r="R1041" s="75"/>
      <c r="S1041" s="75"/>
      <c r="T1041" s="75"/>
      <c r="U1041" s="75"/>
      <c r="V1041" s="75"/>
      <c r="W1041" s="75"/>
      <c r="X1041" s="75"/>
      <c r="Y1041" s="76">
        <f>IF(ISNUMBER(VLOOKUP(Y1043,P$7:W$7,MATCH(Y1043,P$7:W$7))),VLOOKUP(Y1043,P$7:W$7,MATCH(Y1043,P$7:W$7)),IF(N1045=0,"No Data",IF(Y1043&gt;0,"&lt;100",0)))</f>
        <v>5000</v>
      </c>
      <c r="Z1041" s="77">
        <f>IF(ISNUMBER(VLOOKUP(Z1045,P$7:W$7,MATCH(Z1045,P$7:W$7))),VLOOKUP(Z1045,P$7:W$7,MATCH(Z1045,P$7:W$7)),IF(N1045=0,"No Data",IF(Z1045&gt;0,"&lt;100",0)))</f>
        <v>5000</v>
      </c>
      <c r="AA1041" s="106">
        <f>IF(ISNUMBER(Z1041),Z1041,0)</f>
        <v>5000</v>
      </c>
      <c r="AB1041" s="75"/>
      <c r="AC1041" s="75"/>
      <c r="AD1041" s="75"/>
      <c r="AE1041" s="75"/>
      <c r="AF1041" s="75"/>
      <c r="AG1041" s="75"/>
      <c r="AH1041" s="75"/>
      <c r="AI1041" s="75"/>
      <c r="AJ1041" s="76">
        <f>IF(ISNUMBER(VLOOKUP(AJ1043,AB$7:AH$7,MATCH(AJ1043,AB$7:AH$7))),VLOOKUP(AJ1043,AB$7:AH$7,MATCH(AJ1043,AB$7:AH$7)),IF(N1045=0,"No Data",IF(AJ1043&gt;0,"&lt;50",0)))</f>
        <v>0</v>
      </c>
      <c r="AK1041" s="77">
        <f>IF(ISNUMBER(VLOOKUP(AK1045,AB$7:AH$7,MATCH(AK1045,AB$7:AH$7))),VLOOKUP(AK1045,AB$7:AH$7,MATCH(AK1045,AB$7:AH$7)),IF(N1045=0,"No Data",IF(AK1045&gt;0,"&lt;50",0)))</f>
        <v>0</v>
      </c>
      <c r="AL1041" s="106">
        <f>IF(ISNUMBER(AK1041),AK1041,0)</f>
        <v>0</v>
      </c>
      <c r="AM1041" s="75"/>
      <c r="AN1041" s="75"/>
      <c r="AO1041" s="75"/>
      <c r="AP1041" s="75"/>
      <c r="AQ1041" s="75"/>
      <c r="AR1041" s="75"/>
      <c r="AS1041" s="75"/>
      <c r="AT1041" s="75"/>
      <c r="AU1041" s="75"/>
      <c r="AV1041" s="75"/>
      <c r="AW1041" s="76">
        <f>IF(ISNUMBER(VLOOKUP(AW1043,AM$7:AU$7,MATCH(AW1043,AM$7:AU$7))),VLOOKUP(AW1043,AM$7:AU$7,MATCH(AW1043,AM$7:AU$7)),IF(N1045=0,"No Data",IF(AW1043&gt;0,"&lt;10",0)))</f>
        <v>250</v>
      </c>
      <c r="AX1041" s="77">
        <f>IF(ISNUMBER(VLOOKUP(AX1045,AM$7:AU$7,MATCH(AX1045,AM$7:AU$7))),VLOOKUP(AX1045,AM$7:AU$7,MATCH(AX1045,AM$7:AU$7)),IF(N1045=0,"No Data",IF(AX1045&gt;0,"&lt;10",0)))</f>
        <v>250</v>
      </c>
      <c r="AY1041" s="106">
        <f>IF(ISNUMBER(AX1041),AX1041,0)</f>
        <v>250</v>
      </c>
      <c r="AZ1041" s="79"/>
      <c r="BA1041" s="80"/>
      <c r="BB1041" s="71"/>
      <c r="BC1041" s="95"/>
      <c r="BD1041" s="41">
        <v>4</v>
      </c>
      <c r="BE1041" s="52">
        <v>42</v>
      </c>
      <c r="BF1041" s="103">
        <v>4232</v>
      </c>
      <c r="BG1041" s="276" t="s">
        <v>47</v>
      </c>
    </row>
    <row r="1042" spans="1:59" s="63" customFormat="1" ht="12.75" x14ac:dyDescent="0.2">
      <c r="A1042" s="196">
        <v>4</v>
      </c>
      <c r="B1042" s="197" t="s">
        <v>422</v>
      </c>
      <c r="C1042" s="208">
        <v>42</v>
      </c>
      <c r="D1042" s="209" t="s">
        <v>518</v>
      </c>
      <c r="E1042" s="212">
        <v>4232</v>
      </c>
      <c r="F1042" s="213" t="s">
        <v>583</v>
      </c>
      <c r="G1042" s="231" t="s">
        <v>314</v>
      </c>
      <c r="H1042" s="81" t="s">
        <v>48</v>
      </c>
      <c r="I1042" s="223"/>
      <c r="J1042" s="73"/>
      <c r="K1042" s="73"/>
      <c r="L1042" s="73"/>
      <c r="M1042" s="74"/>
      <c r="N1042" s="247"/>
      <c r="O1042" s="306"/>
      <c r="P1042" s="105"/>
      <c r="Q1042" s="75"/>
      <c r="R1042" s="75"/>
      <c r="S1042" s="75"/>
      <c r="T1042" s="75"/>
      <c r="U1042" s="75"/>
      <c r="V1042" s="75"/>
      <c r="W1042" s="75"/>
      <c r="X1042" s="75"/>
      <c r="Y1042" s="82">
        <f>MIN(X1046:X1054)</f>
        <v>0</v>
      </c>
      <c r="Z1042" s="83"/>
      <c r="AA1042" s="83"/>
      <c r="AB1042" s="75"/>
      <c r="AC1042" s="75"/>
      <c r="AD1042" s="75"/>
      <c r="AE1042" s="75"/>
      <c r="AF1042" s="75"/>
      <c r="AG1042" s="75"/>
      <c r="AH1042" s="75"/>
      <c r="AI1042" s="75"/>
      <c r="AJ1042" s="82">
        <f>MIN(AI1046:AI1054)</f>
        <v>0</v>
      </c>
      <c r="AK1042" s="83"/>
      <c r="AL1042" s="83"/>
      <c r="AM1042" s="75"/>
      <c r="AN1042" s="75"/>
      <c r="AO1042" s="75"/>
      <c r="AP1042" s="75"/>
      <c r="AQ1042" s="75"/>
      <c r="AR1042" s="75"/>
      <c r="AS1042" s="75"/>
      <c r="AT1042" s="75"/>
      <c r="AU1042" s="75"/>
      <c r="AV1042" s="75"/>
      <c r="AW1042" s="82">
        <f>MIN(AV1046:AV1054)</f>
        <v>25</v>
      </c>
      <c r="AX1042" s="83"/>
      <c r="AY1042" s="83"/>
      <c r="AZ1042" s="79"/>
      <c r="BA1042" s="80"/>
      <c r="BB1042" s="71"/>
      <c r="BC1042" s="95"/>
      <c r="BD1042" s="41">
        <v>4</v>
      </c>
      <c r="BE1042" s="52">
        <v>42</v>
      </c>
      <c r="BF1042" s="103">
        <v>4232</v>
      </c>
      <c r="BG1042" s="278" t="s">
        <v>48</v>
      </c>
    </row>
    <row r="1043" spans="1:59" s="63" customFormat="1" ht="12.75" x14ac:dyDescent="0.2">
      <c r="A1043" s="196">
        <v>4</v>
      </c>
      <c r="B1043" s="197" t="s">
        <v>422</v>
      </c>
      <c r="C1043" s="208">
        <v>42</v>
      </c>
      <c r="D1043" s="209" t="s">
        <v>518</v>
      </c>
      <c r="E1043" s="212">
        <v>4232</v>
      </c>
      <c r="F1043" s="213" t="s">
        <v>583</v>
      </c>
      <c r="G1043" s="231" t="s">
        <v>314</v>
      </c>
      <c r="H1043" s="81" t="s">
        <v>49</v>
      </c>
      <c r="I1043" s="223"/>
      <c r="J1043" s="73"/>
      <c r="K1043" s="73"/>
      <c r="L1043" s="73"/>
      <c r="M1043" s="74"/>
      <c r="N1043" s="247"/>
      <c r="O1043" s="306"/>
      <c r="P1043" s="105"/>
      <c r="Q1043" s="75"/>
      <c r="R1043" s="75"/>
      <c r="S1043" s="75"/>
      <c r="T1043" s="75"/>
      <c r="U1043" s="75"/>
      <c r="V1043" s="75"/>
      <c r="W1043" s="75"/>
      <c r="X1043" s="75"/>
      <c r="Y1043" s="84">
        <f>IF(ISNUMBER(AVERAGE(X1046:X1054)),AVERAGE(X1046:X1054),0)</f>
        <v>7244.4444444444443</v>
      </c>
      <c r="Z1043" s="83"/>
      <c r="AA1043" s="83"/>
      <c r="AB1043" s="75"/>
      <c r="AC1043" s="75"/>
      <c r="AD1043" s="75"/>
      <c r="AE1043" s="75"/>
      <c r="AF1043" s="75"/>
      <c r="AG1043" s="75"/>
      <c r="AH1043" s="75"/>
      <c r="AI1043" s="75"/>
      <c r="AJ1043" s="84">
        <f>IF(ISNUMBER(AVERAGE(AI1046:AI1054)),AVERAGE(AI1046:AI1054),0)</f>
        <v>0</v>
      </c>
      <c r="AK1043" s="83"/>
      <c r="AL1043" s="83"/>
      <c r="AM1043" s="75"/>
      <c r="AN1043" s="75"/>
      <c r="AO1043" s="75"/>
      <c r="AP1043" s="75"/>
      <c r="AQ1043" s="75"/>
      <c r="AR1043" s="75"/>
      <c r="AS1043" s="75"/>
      <c r="AT1043" s="75"/>
      <c r="AU1043" s="75"/>
      <c r="AV1043" s="75"/>
      <c r="AW1043" s="84">
        <f>IF(ISNUMBER(AVERAGE(AV1046:AV1054)),AVERAGE(AV1046:AV1054),0)</f>
        <v>380.55555555555554</v>
      </c>
      <c r="AX1043" s="83"/>
      <c r="AY1043" s="83"/>
      <c r="AZ1043" s="79"/>
      <c r="BA1043" s="80"/>
      <c r="BB1043" s="71"/>
      <c r="BC1043" s="95"/>
      <c r="BD1043" s="41">
        <v>4</v>
      </c>
      <c r="BE1043" s="52">
        <v>42</v>
      </c>
      <c r="BF1043" s="103">
        <v>4232</v>
      </c>
      <c r="BG1043" s="278" t="s">
        <v>49</v>
      </c>
    </row>
    <row r="1044" spans="1:59" s="63" customFormat="1" ht="12.75" x14ac:dyDescent="0.2">
      <c r="A1044" s="196">
        <v>4</v>
      </c>
      <c r="B1044" s="197" t="s">
        <v>422</v>
      </c>
      <c r="C1044" s="208">
        <v>42</v>
      </c>
      <c r="D1044" s="209" t="s">
        <v>518</v>
      </c>
      <c r="E1044" s="212">
        <v>4232</v>
      </c>
      <c r="F1044" s="213" t="s">
        <v>583</v>
      </c>
      <c r="G1044" s="231" t="s">
        <v>314</v>
      </c>
      <c r="H1044" s="81" t="s">
        <v>50</v>
      </c>
      <c r="I1044" s="223"/>
      <c r="J1044" s="73"/>
      <c r="K1044" s="73"/>
      <c r="L1044" s="73"/>
      <c r="M1044" s="74"/>
      <c r="N1044" s="247"/>
      <c r="O1044" s="306"/>
      <c r="P1044" s="105"/>
      <c r="Q1044" s="75"/>
      <c r="R1044" s="75"/>
      <c r="S1044" s="75"/>
      <c r="T1044" s="75"/>
      <c r="U1044" s="75"/>
      <c r="V1044" s="75"/>
      <c r="W1044" s="75"/>
      <c r="X1044" s="75"/>
      <c r="Y1044" s="84">
        <f>MAX(X1046:X1054)</f>
        <v>25000</v>
      </c>
      <c r="Z1044" s="83"/>
      <c r="AA1044" s="83"/>
      <c r="AB1044" s="75"/>
      <c r="AC1044" s="75"/>
      <c r="AD1044" s="75"/>
      <c r="AE1044" s="75"/>
      <c r="AF1044" s="75"/>
      <c r="AG1044" s="75"/>
      <c r="AH1044" s="75"/>
      <c r="AI1044" s="75"/>
      <c r="AJ1044" s="84">
        <f>MAX(AI1046:AI1054)</f>
        <v>0</v>
      </c>
      <c r="AK1044" s="83"/>
      <c r="AL1044" s="83"/>
      <c r="AM1044" s="75"/>
      <c r="AN1044" s="75"/>
      <c r="AO1044" s="75"/>
      <c r="AP1044" s="75"/>
      <c r="AQ1044" s="75"/>
      <c r="AR1044" s="75"/>
      <c r="AS1044" s="75"/>
      <c r="AT1044" s="75"/>
      <c r="AU1044" s="75"/>
      <c r="AV1044" s="75"/>
      <c r="AW1044" s="84">
        <f>MAX(AV1046:AV1054)</f>
        <v>1000</v>
      </c>
      <c r="AX1044" s="83"/>
      <c r="AY1044" s="83"/>
      <c r="AZ1044" s="79"/>
      <c r="BA1044" s="80"/>
      <c r="BB1044" s="71"/>
      <c r="BC1044" s="95"/>
      <c r="BD1044" s="41">
        <v>4</v>
      </c>
      <c r="BE1044" s="52">
        <v>42</v>
      </c>
      <c r="BF1044" s="103">
        <v>4232</v>
      </c>
      <c r="BG1044" s="278" t="s">
        <v>50</v>
      </c>
    </row>
    <row r="1045" spans="1:59" s="63" customFormat="1" ht="12.75" x14ac:dyDescent="0.2">
      <c r="A1045" s="196">
        <v>4</v>
      </c>
      <c r="B1045" s="197" t="s">
        <v>422</v>
      </c>
      <c r="C1045" s="208">
        <v>42</v>
      </c>
      <c r="D1045" s="209" t="s">
        <v>518</v>
      </c>
      <c r="E1045" s="212">
        <v>4232</v>
      </c>
      <c r="F1045" s="213" t="s">
        <v>583</v>
      </c>
      <c r="G1045" s="231" t="s">
        <v>314</v>
      </c>
      <c r="H1045" s="85" t="s">
        <v>51</v>
      </c>
      <c r="I1045" s="223"/>
      <c r="J1045" s="73"/>
      <c r="K1045" s="73"/>
      <c r="L1045" s="73"/>
      <c r="M1045" s="74"/>
      <c r="N1045" s="248">
        <f>SUM(N1046:N1054)</f>
        <v>9</v>
      </c>
      <c r="O1045" s="293">
        <f>SUM(O1046:O1054)</f>
        <v>1.0000000000000002</v>
      </c>
      <c r="P1045" s="292"/>
      <c r="Q1045" s="87"/>
      <c r="R1045" s="87"/>
      <c r="S1045" s="87"/>
      <c r="T1045" s="87"/>
      <c r="U1045" s="87"/>
      <c r="V1045" s="87"/>
      <c r="W1045" s="87"/>
      <c r="X1045" s="87"/>
      <c r="Y1045" s="88"/>
      <c r="Z1045" s="119">
        <f>SUM(Z1046:Z1054)</f>
        <v>7244.4444444444434</v>
      </c>
      <c r="AA1045" s="120"/>
      <c r="AB1045" s="111"/>
      <c r="AC1045" s="111"/>
      <c r="AD1045" s="111"/>
      <c r="AE1045" s="111"/>
      <c r="AF1045" s="111"/>
      <c r="AG1045" s="111"/>
      <c r="AH1045" s="111"/>
      <c r="AI1045" s="111"/>
      <c r="AJ1045" s="120"/>
      <c r="AK1045" s="119">
        <f>SUM(AK1046:AK1054)</f>
        <v>0</v>
      </c>
      <c r="AL1045" s="120"/>
      <c r="AM1045" s="111"/>
      <c r="AN1045" s="111"/>
      <c r="AO1045" s="111"/>
      <c r="AP1045" s="111"/>
      <c r="AQ1045" s="111"/>
      <c r="AR1045" s="111"/>
      <c r="AS1045" s="111"/>
      <c r="AT1045" s="111"/>
      <c r="AU1045" s="111"/>
      <c r="AV1045" s="111"/>
      <c r="AW1045" s="120"/>
      <c r="AX1045" s="119">
        <f>SUM(AX1046:AX1054)</f>
        <v>380.55555555555543</v>
      </c>
      <c r="AY1045" s="88"/>
      <c r="AZ1045" s="79"/>
      <c r="BA1045" s="80"/>
      <c r="BB1045" s="71"/>
      <c r="BC1045" s="95"/>
      <c r="BD1045" s="41">
        <v>4</v>
      </c>
      <c r="BE1045" s="52">
        <v>42</v>
      </c>
      <c r="BF1045" s="103">
        <v>4232</v>
      </c>
      <c r="BG1045" s="279" t="s">
        <v>51</v>
      </c>
    </row>
    <row r="1046" spans="1:59" s="63" customFormat="1" ht="12.75" x14ac:dyDescent="0.2">
      <c r="A1046" s="196">
        <v>4</v>
      </c>
      <c r="B1046" s="197" t="s">
        <v>422</v>
      </c>
      <c r="C1046" s="208">
        <v>42</v>
      </c>
      <c r="D1046" s="209" t="s">
        <v>518</v>
      </c>
      <c r="E1046" s="212">
        <v>4232</v>
      </c>
      <c r="F1046" s="213" t="s">
        <v>583</v>
      </c>
      <c r="G1046" s="231" t="s">
        <v>314</v>
      </c>
      <c r="H1046" s="89" t="s">
        <v>52</v>
      </c>
      <c r="I1046" s="90" t="s">
        <v>538</v>
      </c>
      <c r="J1046" s="90" t="s">
        <v>585</v>
      </c>
      <c r="K1046" s="90" t="s">
        <v>64</v>
      </c>
      <c r="L1046" s="90" t="s">
        <v>119</v>
      </c>
      <c r="M1046" s="91"/>
      <c r="N1046" s="312">
        <v>1</v>
      </c>
      <c r="O1046" s="313">
        <f>N1046/N$1045</f>
        <v>0.1111111111111111</v>
      </c>
      <c r="P1046" s="104"/>
      <c r="Q1046" s="92"/>
      <c r="R1046" s="92"/>
      <c r="S1046" s="92"/>
      <c r="T1046" s="92"/>
      <c r="U1046" s="92"/>
      <c r="V1046" s="92"/>
      <c r="W1046" s="92"/>
      <c r="X1046" s="109">
        <f t="shared" ref="X1046:X1054" si="151">P1046*P$7+Q1046*Q$7+R1046*R$7+S1046*S$7+T1046*T$7+U1046*U$7+V1046*V$7+W1046*W$7</f>
        <v>0</v>
      </c>
      <c r="Y1046" s="83"/>
      <c r="Z1046" s="110">
        <f t="shared" ref="Z1046:Z1054" si="152">X1046*$O1046</f>
        <v>0</v>
      </c>
      <c r="AA1046" s="111"/>
      <c r="AB1046" s="92"/>
      <c r="AC1046" s="92"/>
      <c r="AD1046" s="92"/>
      <c r="AE1046" s="92"/>
      <c r="AF1046" s="92"/>
      <c r="AG1046" s="92"/>
      <c r="AH1046" s="92"/>
      <c r="AI1046" s="109">
        <f t="shared" ref="AI1046:AI1054" si="153">AB1046*AB$7+AC1046*AC$7+AD1046*AD$7+AE1046*AE$7+AF1046*AF$7+AG1046*AG$7+AH1046*AH$7</f>
        <v>0</v>
      </c>
      <c r="AJ1046" s="83"/>
      <c r="AK1046" s="110">
        <f t="shared" ref="AK1046:AK1054" si="154">AI1046*$O1046</f>
        <v>0</v>
      </c>
      <c r="AL1046" s="111"/>
      <c r="AM1046" s="92"/>
      <c r="AN1046" s="92"/>
      <c r="AO1046" s="92"/>
      <c r="AP1046" s="92"/>
      <c r="AQ1046" s="92"/>
      <c r="AR1046" s="92"/>
      <c r="AS1046" s="92">
        <v>1</v>
      </c>
      <c r="AT1046" s="92"/>
      <c r="AU1046" s="92"/>
      <c r="AV1046" s="109">
        <f t="shared" ref="AV1046:AV1054" si="155">AM1046*AM$7+AN1046*AN$7+AO1046*AO$7+AP1046*AP$7+AQ1046*AQ$7+AR1046*AR$7+AS1046*AS$7+AT1046*AT$7+AU1046*AU$7</f>
        <v>1000</v>
      </c>
      <c r="AW1046" s="75"/>
      <c r="AX1046" s="110">
        <f t="shared" ref="AX1046:AX1054" si="156">AV1046*$O1046</f>
        <v>111.1111111111111</v>
      </c>
      <c r="AY1046" s="111"/>
      <c r="AZ1046" s="93"/>
      <c r="BA1046" s="94" t="s">
        <v>105</v>
      </c>
      <c r="BB1046" s="71"/>
      <c r="BC1046" s="95"/>
      <c r="BD1046" s="41">
        <v>4</v>
      </c>
      <c r="BE1046" s="52">
        <v>42</v>
      </c>
      <c r="BF1046" s="103">
        <v>4232</v>
      </c>
      <c r="BG1046" s="280" t="s">
        <v>52</v>
      </c>
    </row>
    <row r="1047" spans="1:59" s="63" customFormat="1" ht="12.75" x14ac:dyDescent="0.2">
      <c r="A1047" s="196">
        <v>4</v>
      </c>
      <c r="B1047" s="197" t="s">
        <v>422</v>
      </c>
      <c r="C1047" s="208">
        <v>42</v>
      </c>
      <c r="D1047" s="209" t="s">
        <v>518</v>
      </c>
      <c r="E1047" s="212">
        <v>4232</v>
      </c>
      <c r="F1047" s="213" t="s">
        <v>583</v>
      </c>
      <c r="G1047" s="231" t="s">
        <v>314</v>
      </c>
      <c r="H1047" s="89"/>
      <c r="I1047" s="90" t="s">
        <v>540</v>
      </c>
      <c r="J1047" s="90" t="s">
        <v>585</v>
      </c>
      <c r="K1047" s="90" t="s">
        <v>126</v>
      </c>
      <c r="L1047" s="90"/>
      <c r="M1047" s="91"/>
      <c r="N1047" s="312">
        <v>1</v>
      </c>
      <c r="O1047" s="313">
        <f t="shared" ref="O1047:O1054" si="157">N1047/N$1045</f>
        <v>0.1111111111111111</v>
      </c>
      <c r="P1047" s="104"/>
      <c r="Q1047" s="92"/>
      <c r="R1047" s="92"/>
      <c r="S1047" s="92"/>
      <c r="T1047" s="92"/>
      <c r="U1047" s="92"/>
      <c r="V1047" s="92">
        <v>1</v>
      </c>
      <c r="W1047" s="92"/>
      <c r="X1047" s="109">
        <f t="shared" si="151"/>
        <v>10000</v>
      </c>
      <c r="Y1047" s="83"/>
      <c r="Z1047" s="110">
        <f t="shared" si="152"/>
        <v>1111.1111111111111</v>
      </c>
      <c r="AA1047" s="111"/>
      <c r="AB1047" s="92"/>
      <c r="AC1047" s="92"/>
      <c r="AD1047" s="92"/>
      <c r="AE1047" s="92"/>
      <c r="AF1047" s="92"/>
      <c r="AG1047" s="92"/>
      <c r="AH1047" s="92"/>
      <c r="AI1047" s="109">
        <f t="shared" si="153"/>
        <v>0</v>
      </c>
      <c r="AJ1047" s="83"/>
      <c r="AK1047" s="110">
        <f t="shared" si="154"/>
        <v>0</v>
      </c>
      <c r="AL1047" s="111"/>
      <c r="AM1047" s="92"/>
      <c r="AN1047" s="92"/>
      <c r="AO1047" s="92"/>
      <c r="AP1047" s="92">
        <v>1</v>
      </c>
      <c r="AQ1047" s="92"/>
      <c r="AR1047" s="92"/>
      <c r="AS1047" s="92"/>
      <c r="AT1047" s="92"/>
      <c r="AU1047" s="92"/>
      <c r="AV1047" s="109">
        <f t="shared" si="155"/>
        <v>100</v>
      </c>
      <c r="AW1047" s="75"/>
      <c r="AX1047" s="110">
        <f t="shared" si="156"/>
        <v>11.111111111111111</v>
      </c>
      <c r="AY1047" s="111"/>
      <c r="AZ1047" s="93"/>
      <c r="BA1047" s="94" t="s">
        <v>105</v>
      </c>
      <c r="BB1047" s="71"/>
      <c r="BC1047" s="95"/>
      <c r="BD1047" s="41">
        <v>4</v>
      </c>
      <c r="BE1047" s="52">
        <v>42</v>
      </c>
      <c r="BF1047" s="103">
        <v>4232</v>
      </c>
      <c r="BG1047" s="280" t="s">
        <v>52</v>
      </c>
    </row>
    <row r="1048" spans="1:59" s="63" customFormat="1" ht="12.75" x14ac:dyDescent="0.2">
      <c r="A1048" s="196">
        <v>4</v>
      </c>
      <c r="B1048" s="197" t="s">
        <v>422</v>
      </c>
      <c r="C1048" s="208">
        <v>42</v>
      </c>
      <c r="D1048" s="209" t="s">
        <v>518</v>
      </c>
      <c r="E1048" s="212">
        <v>4232</v>
      </c>
      <c r="F1048" s="213" t="s">
        <v>583</v>
      </c>
      <c r="G1048" s="231" t="s">
        <v>314</v>
      </c>
      <c r="H1048" s="89"/>
      <c r="I1048" s="90" t="s">
        <v>586</v>
      </c>
      <c r="J1048" s="90" t="s">
        <v>587</v>
      </c>
      <c r="K1048" s="90" t="s">
        <v>64</v>
      </c>
      <c r="L1048" s="90" t="s">
        <v>588</v>
      </c>
      <c r="M1048" s="91"/>
      <c r="N1048" s="312">
        <v>1</v>
      </c>
      <c r="O1048" s="313">
        <f t="shared" si="157"/>
        <v>0.1111111111111111</v>
      </c>
      <c r="P1048" s="104">
        <v>1</v>
      </c>
      <c r="Q1048" s="92"/>
      <c r="R1048" s="92"/>
      <c r="S1048" s="92"/>
      <c r="T1048" s="92"/>
      <c r="U1048" s="92"/>
      <c r="V1048" s="92"/>
      <c r="W1048" s="92"/>
      <c r="X1048" s="109">
        <f t="shared" si="151"/>
        <v>100</v>
      </c>
      <c r="Y1048" s="83"/>
      <c r="Z1048" s="110">
        <f t="shared" si="152"/>
        <v>11.111111111111111</v>
      </c>
      <c r="AA1048" s="111"/>
      <c r="AB1048" s="92"/>
      <c r="AC1048" s="92"/>
      <c r="AD1048" s="92"/>
      <c r="AE1048" s="92"/>
      <c r="AF1048" s="92"/>
      <c r="AG1048" s="92"/>
      <c r="AH1048" s="92"/>
      <c r="AI1048" s="109">
        <f t="shared" si="153"/>
        <v>0</v>
      </c>
      <c r="AJ1048" s="83"/>
      <c r="AK1048" s="110">
        <f t="shared" si="154"/>
        <v>0</v>
      </c>
      <c r="AL1048" s="111"/>
      <c r="AM1048" s="92"/>
      <c r="AN1048" s="92"/>
      <c r="AO1048" s="92"/>
      <c r="AP1048" s="92"/>
      <c r="AQ1048" s="92"/>
      <c r="AR1048" s="92">
        <v>1</v>
      </c>
      <c r="AS1048" s="92"/>
      <c r="AT1048" s="92"/>
      <c r="AU1048" s="92"/>
      <c r="AV1048" s="109">
        <f t="shared" si="155"/>
        <v>500</v>
      </c>
      <c r="AW1048" s="75"/>
      <c r="AX1048" s="110">
        <f t="shared" si="156"/>
        <v>55.55555555555555</v>
      </c>
      <c r="AY1048" s="111"/>
      <c r="AZ1048" s="93"/>
      <c r="BA1048" s="94" t="s">
        <v>105</v>
      </c>
      <c r="BB1048" s="71"/>
      <c r="BC1048" s="95"/>
      <c r="BD1048" s="41">
        <v>4</v>
      </c>
      <c r="BE1048" s="52">
        <v>42</v>
      </c>
      <c r="BF1048" s="103">
        <v>4232</v>
      </c>
      <c r="BG1048" s="280" t="s">
        <v>52</v>
      </c>
    </row>
    <row r="1049" spans="1:59" s="63" customFormat="1" ht="12.75" x14ac:dyDescent="0.2">
      <c r="A1049" s="196">
        <v>4</v>
      </c>
      <c r="B1049" s="197" t="s">
        <v>422</v>
      </c>
      <c r="C1049" s="208">
        <v>42</v>
      </c>
      <c r="D1049" s="209" t="s">
        <v>518</v>
      </c>
      <c r="E1049" s="212">
        <v>4232</v>
      </c>
      <c r="F1049" s="213" t="s">
        <v>583</v>
      </c>
      <c r="G1049" s="231" t="s">
        <v>314</v>
      </c>
      <c r="H1049" s="89"/>
      <c r="I1049" s="90" t="s">
        <v>589</v>
      </c>
      <c r="J1049" s="90"/>
      <c r="K1049" s="90" t="s">
        <v>64</v>
      </c>
      <c r="L1049" s="90" t="s">
        <v>119</v>
      </c>
      <c r="M1049" s="91"/>
      <c r="N1049" s="312">
        <v>1</v>
      </c>
      <c r="O1049" s="313">
        <f t="shared" si="157"/>
        <v>0.1111111111111111</v>
      </c>
      <c r="P1049" s="104"/>
      <c r="Q1049" s="92"/>
      <c r="R1049" s="92"/>
      <c r="S1049" s="92"/>
      <c r="T1049" s="92"/>
      <c r="U1049" s="92"/>
      <c r="V1049" s="92"/>
      <c r="W1049" s="92"/>
      <c r="X1049" s="109">
        <f t="shared" si="151"/>
        <v>0</v>
      </c>
      <c r="Y1049" s="83"/>
      <c r="Z1049" s="110">
        <f t="shared" si="152"/>
        <v>0</v>
      </c>
      <c r="AA1049" s="111"/>
      <c r="AB1049" s="92"/>
      <c r="AC1049" s="92"/>
      <c r="AD1049" s="92"/>
      <c r="AE1049" s="92"/>
      <c r="AF1049" s="92"/>
      <c r="AG1049" s="92"/>
      <c r="AH1049" s="92"/>
      <c r="AI1049" s="109">
        <f t="shared" si="153"/>
        <v>0</v>
      </c>
      <c r="AJ1049" s="83"/>
      <c r="AK1049" s="110">
        <f t="shared" si="154"/>
        <v>0</v>
      </c>
      <c r="AL1049" s="111"/>
      <c r="AM1049" s="92"/>
      <c r="AN1049" s="92"/>
      <c r="AO1049" s="92"/>
      <c r="AP1049" s="92"/>
      <c r="AQ1049" s="92"/>
      <c r="AR1049" s="92"/>
      <c r="AS1049" s="92">
        <v>1</v>
      </c>
      <c r="AT1049" s="92"/>
      <c r="AU1049" s="92"/>
      <c r="AV1049" s="109">
        <f t="shared" si="155"/>
        <v>1000</v>
      </c>
      <c r="AW1049" s="75"/>
      <c r="AX1049" s="110">
        <f t="shared" si="156"/>
        <v>111.1111111111111</v>
      </c>
      <c r="AY1049" s="111"/>
      <c r="AZ1049" s="93"/>
      <c r="BA1049" s="94" t="s">
        <v>554</v>
      </c>
      <c r="BB1049" s="71"/>
      <c r="BC1049" s="95"/>
      <c r="BD1049" s="41">
        <v>4</v>
      </c>
      <c r="BE1049" s="52">
        <v>42</v>
      </c>
      <c r="BF1049" s="103">
        <v>4232</v>
      </c>
      <c r="BG1049" s="280" t="s">
        <v>52</v>
      </c>
    </row>
    <row r="1050" spans="1:59" s="63" customFormat="1" ht="12.75" x14ac:dyDescent="0.2">
      <c r="A1050" s="196">
        <v>4</v>
      </c>
      <c r="B1050" s="197" t="s">
        <v>422</v>
      </c>
      <c r="C1050" s="208">
        <v>42</v>
      </c>
      <c r="D1050" s="209" t="s">
        <v>518</v>
      </c>
      <c r="E1050" s="212">
        <v>4232</v>
      </c>
      <c r="F1050" s="213" t="s">
        <v>583</v>
      </c>
      <c r="G1050" s="231" t="s">
        <v>314</v>
      </c>
      <c r="H1050" s="89"/>
      <c r="I1050" s="90" t="s">
        <v>590</v>
      </c>
      <c r="J1050" s="90"/>
      <c r="K1050" s="90" t="s">
        <v>64</v>
      </c>
      <c r="L1050" s="90" t="s">
        <v>76</v>
      </c>
      <c r="M1050" s="91"/>
      <c r="N1050" s="312">
        <v>1</v>
      </c>
      <c r="O1050" s="313">
        <f t="shared" si="157"/>
        <v>0.1111111111111111</v>
      </c>
      <c r="P1050" s="104">
        <v>1</v>
      </c>
      <c r="Q1050" s="92"/>
      <c r="R1050" s="92"/>
      <c r="S1050" s="92"/>
      <c r="T1050" s="92"/>
      <c r="U1050" s="92"/>
      <c r="V1050" s="92"/>
      <c r="W1050" s="92"/>
      <c r="X1050" s="109">
        <f t="shared" si="151"/>
        <v>100</v>
      </c>
      <c r="Y1050" s="83"/>
      <c r="Z1050" s="110">
        <f t="shared" si="152"/>
        <v>11.111111111111111</v>
      </c>
      <c r="AA1050" s="111"/>
      <c r="AB1050" s="92"/>
      <c r="AC1050" s="92"/>
      <c r="AD1050" s="92"/>
      <c r="AE1050" s="92"/>
      <c r="AF1050" s="92"/>
      <c r="AG1050" s="92"/>
      <c r="AH1050" s="92"/>
      <c r="AI1050" s="109">
        <f t="shared" si="153"/>
        <v>0</v>
      </c>
      <c r="AJ1050" s="83"/>
      <c r="AK1050" s="110">
        <f t="shared" si="154"/>
        <v>0</v>
      </c>
      <c r="AL1050" s="111"/>
      <c r="AM1050" s="92"/>
      <c r="AN1050" s="92"/>
      <c r="AO1050" s="92"/>
      <c r="AP1050" s="92"/>
      <c r="AQ1050" s="92"/>
      <c r="AR1050" s="92">
        <v>1</v>
      </c>
      <c r="AS1050" s="92"/>
      <c r="AT1050" s="92"/>
      <c r="AU1050" s="92"/>
      <c r="AV1050" s="109">
        <f t="shared" si="155"/>
        <v>500</v>
      </c>
      <c r="AW1050" s="75"/>
      <c r="AX1050" s="110">
        <f t="shared" si="156"/>
        <v>55.55555555555555</v>
      </c>
      <c r="AY1050" s="111"/>
      <c r="AZ1050" s="93"/>
      <c r="BA1050" s="94" t="s">
        <v>554</v>
      </c>
      <c r="BB1050" s="71"/>
      <c r="BC1050" s="95"/>
      <c r="BD1050" s="41">
        <v>4</v>
      </c>
      <c r="BE1050" s="52">
        <v>42</v>
      </c>
      <c r="BF1050" s="103">
        <v>4232</v>
      </c>
      <c r="BG1050" s="280" t="s">
        <v>52</v>
      </c>
    </row>
    <row r="1051" spans="1:59" s="63" customFormat="1" ht="12.75" x14ac:dyDescent="0.2">
      <c r="A1051" s="196">
        <v>4</v>
      </c>
      <c r="B1051" s="197" t="s">
        <v>422</v>
      </c>
      <c r="C1051" s="208">
        <v>42</v>
      </c>
      <c r="D1051" s="209" t="s">
        <v>518</v>
      </c>
      <c r="E1051" s="212">
        <v>4232</v>
      </c>
      <c r="F1051" s="213" t="s">
        <v>583</v>
      </c>
      <c r="G1051" s="231" t="s">
        <v>314</v>
      </c>
      <c r="H1051" s="89"/>
      <c r="I1051" s="90" t="s">
        <v>520</v>
      </c>
      <c r="J1051" s="90"/>
      <c r="K1051" s="90" t="s">
        <v>64</v>
      </c>
      <c r="L1051" s="90" t="s">
        <v>522</v>
      </c>
      <c r="M1051" s="91"/>
      <c r="N1051" s="312">
        <v>1</v>
      </c>
      <c r="O1051" s="313">
        <f t="shared" si="157"/>
        <v>0.1111111111111111</v>
      </c>
      <c r="P1051" s="104"/>
      <c r="Q1051" s="92"/>
      <c r="R1051" s="92"/>
      <c r="S1051" s="92"/>
      <c r="T1051" s="92"/>
      <c r="U1051" s="92"/>
      <c r="V1051" s="92"/>
      <c r="W1051" s="92"/>
      <c r="X1051" s="109">
        <f t="shared" si="151"/>
        <v>0</v>
      </c>
      <c r="Y1051" s="83"/>
      <c r="Z1051" s="110">
        <f t="shared" si="152"/>
        <v>0</v>
      </c>
      <c r="AA1051" s="111"/>
      <c r="AB1051" s="92"/>
      <c r="AC1051" s="92"/>
      <c r="AD1051" s="92"/>
      <c r="AE1051" s="92"/>
      <c r="AF1051" s="92"/>
      <c r="AG1051" s="92"/>
      <c r="AH1051" s="92"/>
      <c r="AI1051" s="109">
        <f t="shared" si="153"/>
        <v>0</v>
      </c>
      <c r="AJ1051" s="83"/>
      <c r="AK1051" s="110">
        <f t="shared" si="154"/>
        <v>0</v>
      </c>
      <c r="AL1051" s="111"/>
      <c r="AM1051" s="92"/>
      <c r="AN1051" s="92">
        <v>1</v>
      </c>
      <c r="AO1051" s="92"/>
      <c r="AP1051" s="92"/>
      <c r="AQ1051" s="92"/>
      <c r="AR1051" s="92"/>
      <c r="AS1051" s="92"/>
      <c r="AT1051" s="92"/>
      <c r="AU1051" s="92"/>
      <c r="AV1051" s="109">
        <f t="shared" si="155"/>
        <v>25</v>
      </c>
      <c r="AW1051" s="75"/>
      <c r="AX1051" s="110">
        <f t="shared" si="156"/>
        <v>2.7777777777777777</v>
      </c>
      <c r="AY1051" s="111"/>
      <c r="AZ1051" s="93"/>
      <c r="BA1051" s="94" t="s">
        <v>131</v>
      </c>
      <c r="BB1051" s="71"/>
      <c r="BC1051" s="95"/>
      <c r="BD1051" s="41">
        <v>4</v>
      </c>
      <c r="BE1051" s="52">
        <v>42</v>
      </c>
      <c r="BF1051" s="103">
        <v>4232</v>
      </c>
      <c r="BG1051" s="280" t="s">
        <v>52</v>
      </c>
    </row>
    <row r="1052" spans="1:59" s="63" customFormat="1" ht="12.75" x14ac:dyDescent="0.2">
      <c r="A1052" s="196">
        <v>4</v>
      </c>
      <c r="B1052" s="197" t="s">
        <v>422</v>
      </c>
      <c r="C1052" s="208">
        <v>42</v>
      </c>
      <c r="D1052" s="209" t="s">
        <v>518</v>
      </c>
      <c r="E1052" s="212">
        <v>4232</v>
      </c>
      <c r="F1052" s="213" t="s">
        <v>583</v>
      </c>
      <c r="G1052" s="231" t="s">
        <v>314</v>
      </c>
      <c r="H1052" s="89"/>
      <c r="I1052" s="90" t="s">
        <v>300</v>
      </c>
      <c r="J1052" s="90"/>
      <c r="K1052" s="90" t="s">
        <v>90</v>
      </c>
      <c r="L1052" s="90"/>
      <c r="M1052" s="91"/>
      <c r="N1052" s="312">
        <v>1</v>
      </c>
      <c r="O1052" s="313">
        <f t="shared" si="157"/>
        <v>0.1111111111111111</v>
      </c>
      <c r="P1052" s="104"/>
      <c r="Q1052" s="92"/>
      <c r="R1052" s="92"/>
      <c r="S1052" s="92"/>
      <c r="T1052" s="92"/>
      <c r="U1052" s="92">
        <v>1</v>
      </c>
      <c r="V1052" s="92"/>
      <c r="W1052" s="92"/>
      <c r="X1052" s="109">
        <f t="shared" si="151"/>
        <v>5000</v>
      </c>
      <c r="Y1052" s="83"/>
      <c r="Z1052" s="110">
        <f t="shared" si="152"/>
        <v>555.55555555555554</v>
      </c>
      <c r="AA1052" s="111"/>
      <c r="AB1052" s="92"/>
      <c r="AC1052" s="92"/>
      <c r="AD1052" s="92"/>
      <c r="AE1052" s="92"/>
      <c r="AF1052" s="92"/>
      <c r="AG1052" s="92"/>
      <c r="AH1052" s="92"/>
      <c r="AI1052" s="109">
        <f t="shared" si="153"/>
        <v>0</v>
      </c>
      <c r="AJ1052" s="83"/>
      <c r="AK1052" s="110">
        <f t="shared" si="154"/>
        <v>0</v>
      </c>
      <c r="AL1052" s="111"/>
      <c r="AM1052" s="92"/>
      <c r="AN1052" s="92"/>
      <c r="AO1052" s="92"/>
      <c r="AP1052" s="92">
        <v>1</v>
      </c>
      <c r="AQ1052" s="92"/>
      <c r="AR1052" s="92"/>
      <c r="AS1052" s="92"/>
      <c r="AT1052" s="92"/>
      <c r="AU1052" s="92"/>
      <c r="AV1052" s="109">
        <f t="shared" si="155"/>
        <v>100</v>
      </c>
      <c r="AW1052" s="75"/>
      <c r="AX1052" s="110">
        <f t="shared" si="156"/>
        <v>11.111111111111111</v>
      </c>
      <c r="AY1052" s="111"/>
      <c r="AZ1052" s="93"/>
      <c r="BA1052" s="94" t="s">
        <v>554</v>
      </c>
      <c r="BB1052" s="71"/>
      <c r="BC1052" s="95"/>
      <c r="BD1052" s="41">
        <v>4</v>
      </c>
      <c r="BE1052" s="52">
        <v>42</v>
      </c>
      <c r="BF1052" s="103">
        <v>4232</v>
      </c>
      <c r="BG1052" s="280" t="s">
        <v>52</v>
      </c>
    </row>
    <row r="1053" spans="1:59" s="63" customFormat="1" ht="12.75" x14ac:dyDescent="0.2">
      <c r="A1053" s="196">
        <v>4</v>
      </c>
      <c r="B1053" s="197" t="s">
        <v>422</v>
      </c>
      <c r="C1053" s="208">
        <v>42</v>
      </c>
      <c r="D1053" s="209" t="s">
        <v>518</v>
      </c>
      <c r="E1053" s="212">
        <v>4232</v>
      </c>
      <c r="F1053" s="213" t="s">
        <v>583</v>
      </c>
      <c r="G1053" s="231" t="s">
        <v>314</v>
      </c>
      <c r="H1053" s="89"/>
      <c r="I1053" s="90" t="s">
        <v>591</v>
      </c>
      <c r="J1053" s="90"/>
      <c r="K1053" s="90" t="s">
        <v>73</v>
      </c>
      <c r="L1053" s="90" t="s">
        <v>69</v>
      </c>
      <c r="M1053" s="91"/>
      <c r="N1053" s="312">
        <v>1</v>
      </c>
      <c r="O1053" s="313">
        <f t="shared" si="157"/>
        <v>0.1111111111111111</v>
      </c>
      <c r="P1053" s="104"/>
      <c r="Q1053" s="92"/>
      <c r="R1053" s="92"/>
      <c r="S1053" s="92"/>
      <c r="T1053" s="92"/>
      <c r="U1053" s="92"/>
      <c r="V1053" s="92"/>
      <c r="W1053" s="92">
        <v>1</v>
      </c>
      <c r="X1053" s="109">
        <f t="shared" si="151"/>
        <v>25000</v>
      </c>
      <c r="Y1053" s="83"/>
      <c r="Z1053" s="110">
        <f t="shared" si="152"/>
        <v>2777.7777777777778</v>
      </c>
      <c r="AA1053" s="111"/>
      <c r="AB1053" s="92"/>
      <c r="AC1053" s="92"/>
      <c r="AD1053" s="92"/>
      <c r="AE1053" s="92"/>
      <c r="AF1053" s="92"/>
      <c r="AG1053" s="92"/>
      <c r="AH1053" s="92"/>
      <c r="AI1053" s="109">
        <f t="shared" si="153"/>
        <v>0</v>
      </c>
      <c r="AJ1053" s="83"/>
      <c r="AK1053" s="110">
        <f t="shared" si="154"/>
        <v>0</v>
      </c>
      <c r="AL1053" s="111"/>
      <c r="AM1053" s="92"/>
      <c r="AN1053" s="92"/>
      <c r="AO1053" s="92"/>
      <c r="AP1053" s="92">
        <v>1</v>
      </c>
      <c r="AQ1053" s="92"/>
      <c r="AR1053" s="92"/>
      <c r="AS1053" s="92"/>
      <c r="AT1053" s="92"/>
      <c r="AU1053" s="92"/>
      <c r="AV1053" s="109">
        <f t="shared" si="155"/>
        <v>100</v>
      </c>
      <c r="AW1053" s="75"/>
      <c r="AX1053" s="110">
        <f t="shared" si="156"/>
        <v>11.111111111111111</v>
      </c>
      <c r="AY1053" s="111"/>
      <c r="AZ1053" s="93"/>
      <c r="BA1053" s="94" t="s">
        <v>554</v>
      </c>
      <c r="BB1053" s="71"/>
      <c r="BC1053" s="95"/>
      <c r="BD1053" s="41">
        <v>4</v>
      </c>
      <c r="BE1053" s="52">
        <v>42</v>
      </c>
      <c r="BF1053" s="103">
        <v>4232</v>
      </c>
      <c r="BG1053" s="280" t="s">
        <v>52</v>
      </c>
    </row>
    <row r="1054" spans="1:59" s="63" customFormat="1" ht="12.75" x14ac:dyDescent="0.2">
      <c r="A1054" s="196">
        <v>4</v>
      </c>
      <c r="B1054" s="197" t="s">
        <v>422</v>
      </c>
      <c r="C1054" s="208">
        <v>42</v>
      </c>
      <c r="D1054" s="209" t="s">
        <v>518</v>
      </c>
      <c r="E1054" s="212">
        <v>4232</v>
      </c>
      <c r="F1054" s="213" t="s">
        <v>583</v>
      </c>
      <c r="G1054" s="231" t="s">
        <v>314</v>
      </c>
      <c r="H1054" s="89"/>
      <c r="I1054" s="90" t="s">
        <v>592</v>
      </c>
      <c r="J1054" s="90" t="s">
        <v>593</v>
      </c>
      <c r="K1054" s="90" t="s">
        <v>235</v>
      </c>
      <c r="L1054" s="90" t="s">
        <v>69</v>
      </c>
      <c r="M1054" s="91"/>
      <c r="N1054" s="312">
        <v>1</v>
      </c>
      <c r="O1054" s="313">
        <f t="shared" si="157"/>
        <v>0.1111111111111111</v>
      </c>
      <c r="P1054" s="104"/>
      <c r="Q1054" s="92"/>
      <c r="R1054" s="92"/>
      <c r="S1054" s="92"/>
      <c r="T1054" s="92"/>
      <c r="U1054" s="92"/>
      <c r="V1054" s="92"/>
      <c r="W1054" s="92">
        <v>1</v>
      </c>
      <c r="X1054" s="109">
        <f t="shared" si="151"/>
        <v>25000</v>
      </c>
      <c r="Y1054" s="83"/>
      <c r="Z1054" s="110">
        <f t="shared" si="152"/>
        <v>2777.7777777777778</v>
      </c>
      <c r="AA1054" s="111"/>
      <c r="AB1054" s="92"/>
      <c r="AC1054" s="92"/>
      <c r="AD1054" s="92"/>
      <c r="AE1054" s="92"/>
      <c r="AF1054" s="92"/>
      <c r="AG1054" s="92"/>
      <c r="AH1054" s="92"/>
      <c r="AI1054" s="109">
        <f t="shared" si="153"/>
        <v>0</v>
      </c>
      <c r="AJ1054" s="83"/>
      <c r="AK1054" s="110">
        <f t="shared" si="154"/>
        <v>0</v>
      </c>
      <c r="AL1054" s="111"/>
      <c r="AM1054" s="92"/>
      <c r="AN1054" s="92"/>
      <c r="AO1054" s="92"/>
      <c r="AP1054" s="92">
        <v>1</v>
      </c>
      <c r="AQ1054" s="92"/>
      <c r="AR1054" s="92"/>
      <c r="AS1054" s="92"/>
      <c r="AT1054" s="92"/>
      <c r="AU1054" s="92"/>
      <c r="AV1054" s="109">
        <f t="shared" si="155"/>
        <v>100</v>
      </c>
      <c r="AW1054" s="75"/>
      <c r="AX1054" s="110">
        <f t="shared" si="156"/>
        <v>11.111111111111111</v>
      </c>
      <c r="AY1054" s="111"/>
      <c r="AZ1054" s="93"/>
      <c r="BA1054" s="94" t="s">
        <v>554</v>
      </c>
      <c r="BB1054" s="71"/>
      <c r="BC1054" s="95"/>
      <c r="BD1054" s="41">
        <v>4</v>
      </c>
      <c r="BE1054" s="52">
        <v>42</v>
      </c>
      <c r="BF1054" s="103">
        <v>4232</v>
      </c>
      <c r="BG1054" s="280" t="s">
        <v>52</v>
      </c>
    </row>
    <row r="1055" spans="1:59" s="63" customFormat="1" ht="12.75" x14ac:dyDescent="0.2">
      <c r="A1055" s="196">
        <v>4</v>
      </c>
      <c r="B1055" s="197" t="s">
        <v>422</v>
      </c>
      <c r="C1055" s="208">
        <v>42</v>
      </c>
      <c r="D1055" s="209" t="s">
        <v>518</v>
      </c>
      <c r="E1055" s="212">
        <v>4232</v>
      </c>
      <c r="F1055" s="213" t="s">
        <v>583</v>
      </c>
      <c r="G1055" s="231" t="s">
        <v>314</v>
      </c>
      <c r="H1055" s="65"/>
      <c r="I1055" s="222"/>
      <c r="J1055" s="66"/>
      <c r="K1055" s="66"/>
      <c r="L1055" s="66"/>
      <c r="M1055" s="64"/>
      <c r="N1055" s="304"/>
      <c r="O1055" s="305"/>
      <c r="P1055" s="127"/>
      <c r="Q1055" s="67"/>
      <c r="R1055" s="67"/>
      <c r="S1055" s="67"/>
      <c r="T1055" s="67"/>
      <c r="U1055" s="67"/>
      <c r="V1055" s="67"/>
      <c r="W1055" s="67"/>
      <c r="X1055" s="67"/>
      <c r="Y1055" s="68"/>
      <c r="Z1055" s="68"/>
      <c r="AA1055" s="68"/>
      <c r="AB1055" s="67"/>
      <c r="AC1055" s="67"/>
      <c r="AD1055" s="67"/>
      <c r="AE1055" s="67"/>
      <c r="AF1055" s="67"/>
      <c r="AG1055" s="67"/>
      <c r="AH1055" s="67"/>
      <c r="AI1055" s="67"/>
      <c r="AJ1055" s="68"/>
      <c r="AK1055" s="68"/>
      <c r="AL1055" s="68"/>
      <c r="AM1055" s="67"/>
      <c r="AN1055" s="67"/>
      <c r="AO1055" s="67"/>
      <c r="AP1055" s="67"/>
      <c r="AQ1055" s="67"/>
      <c r="AR1055" s="67"/>
      <c r="AS1055" s="67"/>
      <c r="AT1055" s="67"/>
      <c r="AU1055" s="67"/>
      <c r="AV1055" s="67"/>
      <c r="AW1055" s="67"/>
      <c r="AX1055" s="68"/>
      <c r="AY1055" s="68"/>
      <c r="AZ1055" s="69"/>
      <c r="BA1055" s="70"/>
      <c r="BB1055" s="71"/>
      <c r="BC1055" s="95"/>
      <c r="BD1055" s="41">
        <v>4</v>
      </c>
      <c r="BE1055" s="52">
        <v>42</v>
      </c>
      <c r="BF1055" s="103">
        <v>4232</v>
      </c>
      <c r="BG1055" s="275"/>
    </row>
    <row r="1056" spans="1:59" s="63" customFormat="1" ht="12.75" x14ac:dyDescent="0.2">
      <c r="A1056" s="196">
        <v>4</v>
      </c>
      <c r="B1056" s="197" t="s">
        <v>422</v>
      </c>
      <c r="C1056" s="208">
        <v>42</v>
      </c>
      <c r="D1056" s="209" t="s">
        <v>518</v>
      </c>
      <c r="E1056" s="212">
        <v>4232</v>
      </c>
      <c r="F1056" s="213" t="s">
        <v>583</v>
      </c>
      <c r="G1056" s="232"/>
      <c r="H1056" s="97"/>
      <c r="I1056" s="224"/>
      <c r="J1056" s="98"/>
      <c r="K1056" s="98"/>
      <c r="L1056" s="98"/>
      <c r="M1056" s="96"/>
      <c r="N1056" s="307"/>
      <c r="O1056" s="246"/>
      <c r="P1056" s="124"/>
      <c r="Q1056" s="99"/>
      <c r="R1056" s="99"/>
      <c r="S1056" s="99"/>
      <c r="T1056" s="99"/>
      <c r="U1056" s="99"/>
      <c r="V1056" s="99"/>
      <c r="W1056" s="99"/>
      <c r="X1056" s="99"/>
      <c r="Y1056" s="100"/>
      <c r="Z1056" s="100"/>
      <c r="AA1056" s="100"/>
      <c r="AB1056" s="99"/>
      <c r="AC1056" s="99"/>
      <c r="AD1056" s="99"/>
      <c r="AE1056" s="99"/>
      <c r="AF1056" s="99"/>
      <c r="AG1056" s="99"/>
      <c r="AH1056" s="99"/>
      <c r="AI1056" s="99"/>
      <c r="AJ1056" s="100"/>
      <c r="AK1056" s="100"/>
      <c r="AL1056" s="100"/>
      <c r="AM1056" s="99"/>
      <c r="AN1056" s="99"/>
      <c r="AO1056" s="99"/>
      <c r="AP1056" s="99"/>
      <c r="AQ1056" s="99"/>
      <c r="AR1056" s="99"/>
      <c r="AS1056" s="99"/>
      <c r="AT1056" s="99"/>
      <c r="AU1056" s="99"/>
      <c r="AV1056" s="99"/>
      <c r="AW1056" s="99"/>
      <c r="AX1056" s="100"/>
      <c r="AY1056" s="100"/>
      <c r="AZ1056" s="101"/>
      <c r="BA1056" s="102"/>
      <c r="BB1056" s="95"/>
      <c r="BC1056" s="95"/>
      <c r="BD1056" s="41">
        <v>4</v>
      </c>
      <c r="BE1056" s="52">
        <v>42</v>
      </c>
      <c r="BF1056" s="103">
        <v>4232</v>
      </c>
      <c r="BG1056" s="277"/>
    </row>
    <row r="1057" spans="1:59" s="63" customFormat="1" ht="12.75" x14ac:dyDescent="0.2">
      <c r="A1057" s="196">
        <v>4</v>
      </c>
      <c r="B1057" s="197" t="s">
        <v>422</v>
      </c>
      <c r="C1057" s="208">
        <v>42</v>
      </c>
      <c r="D1057" s="209" t="s">
        <v>518</v>
      </c>
      <c r="E1057" s="212">
        <v>4232</v>
      </c>
      <c r="F1057" s="213" t="s">
        <v>583</v>
      </c>
      <c r="G1057" s="231"/>
      <c r="H1057" s="65"/>
      <c r="I1057" s="222"/>
      <c r="J1057" s="66"/>
      <c r="K1057" s="66"/>
      <c r="L1057" s="66"/>
      <c r="M1057" s="64"/>
      <c r="N1057" s="304"/>
      <c r="O1057" s="305"/>
      <c r="P1057" s="127"/>
      <c r="Q1057" s="67"/>
      <c r="R1057" s="67"/>
      <c r="S1057" s="67"/>
      <c r="T1057" s="67"/>
      <c r="U1057" s="67"/>
      <c r="V1057" s="67"/>
      <c r="W1057" s="67"/>
      <c r="X1057" s="67"/>
      <c r="Y1057" s="68"/>
      <c r="Z1057" s="68"/>
      <c r="AA1057" s="68"/>
      <c r="AB1057" s="67"/>
      <c r="AC1057" s="67"/>
      <c r="AD1057" s="67"/>
      <c r="AE1057" s="67"/>
      <c r="AF1057" s="67"/>
      <c r="AG1057" s="67"/>
      <c r="AH1057" s="67"/>
      <c r="AI1057" s="67"/>
      <c r="AJ1057" s="68"/>
      <c r="AK1057" s="68"/>
      <c r="AL1057" s="68"/>
      <c r="AM1057" s="67"/>
      <c r="AN1057" s="67"/>
      <c r="AO1057" s="67"/>
      <c r="AP1057" s="67"/>
      <c r="AQ1057" s="67"/>
      <c r="AR1057" s="67"/>
      <c r="AS1057" s="67"/>
      <c r="AT1057" s="67"/>
      <c r="AU1057" s="67"/>
      <c r="AV1057" s="67"/>
      <c r="AW1057" s="67"/>
      <c r="AX1057" s="68"/>
      <c r="AY1057" s="68"/>
      <c r="AZ1057" s="69"/>
      <c r="BA1057" s="70"/>
      <c r="BB1057" s="71"/>
      <c r="BC1057" s="95"/>
      <c r="BD1057" s="41">
        <v>4</v>
      </c>
      <c r="BE1057" s="52">
        <v>42</v>
      </c>
      <c r="BF1057" s="103">
        <v>4232</v>
      </c>
      <c r="BG1057" s="275"/>
    </row>
    <row r="1058" spans="1:59" s="63" customFormat="1" ht="12.75" x14ac:dyDescent="0.2">
      <c r="A1058" s="196">
        <v>4</v>
      </c>
      <c r="B1058" s="197" t="s">
        <v>422</v>
      </c>
      <c r="C1058" s="208">
        <v>42</v>
      </c>
      <c r="D1058" s="209" t="s">
        <v>518</v>
      </c>
      <c r="E1058" s="212">
        <v>4232</v>
      </c>
      <c r="F1058" s="213" t="s">
        <v>583</v>
      </c>
      <c r="G1058" s="231" t="s">
        <v>584</v>
      </c>
      <c r="H1058" s="72" t="s">
        <v>1233</v>
      </c>
      <c r="I1058" s="223" t="s">
        <v>1260</v>
      </c>
      <c r="J1058" s="73"/>
      <c r="K1058" s="73"/>
      <c r="L1058" s="73"/>
      <c r="M1058" s="74"/>
      <c r="N1058" s="247"/>
      <c r="O1058" s="306"/>
      <c r="P1058" s="105"/>
      <c r="Q1058" s="75"/>
      <c r="R1058" s="75"/>
      <c r="S1058" s="75"/>
      <c r="T1058" s="75"/>
      <c r="U1058" s="75"/>
      <c r="V1058" s="75"/>
      <c r="W1058" s="75"/>
      <c r="X1058" s="75"/>
      <c r="Y1058" s="76" t="s">
        <v>1241</v>
      </c>
      <c r="Z1058" s="77" t="s">
        <v>1241</v>
      </c>
      <c r="AA1058" s="78">
        <f>AA$1239</f>
        <v>2500</v>
      </c>
      <c r="AB1058" s="75"/>
      <c r="AC1058" s="75"/>
      <c r="AD1058" s="75"/>
      <c r="AE1058" s="75"/>
      <c r="AF1058" s="75"/>
      <c r="AG1058" s="75"/>
      <c r="AH1058" s="75"/>
      <c r="AI1058" s="75"/>
      <c r="AJ1058" s="76" t="s">
        <v>1241</v>
      </c>
      <c r="AK1058" s="77" t="s">
        <v>1241</v>
      </c>
      <c r="AL1058" s="78">
        <f>AL$1239</f>
        <v>0</v>
      </c>
      <c r="AM1058" s="75"/>
      <c r="AN1058" s="75"/>
      <c r="AO1058" s="75"/>
      <c r="AP1058" s="75"/>
      <c r="AQ1058" s="75"/>
      <c r="AR1058" s="75"/>
      <c r="AS1058" s="75"/>
      <c r="AT1058" s="75"/>
      <c r="AU1058" s="75"/>
      <c r="AV1058" s="75"/>
      <c r="AW1058" s="76" t="s">
        <v>1241</v>
      </c>
      <c r="AX1058" s="77" t="s">
        <v>1241</v>
      </c>
      <c r="AY1058" s="78">
        <f>AY$1239</f>
        <v>500</v>
      </c>
      <c r="AZ1058" s="79"/>
      <c r="BA1058" s="80" t="str">
        <f>I1058</f>
        <v>&gt; see 4257, Metal clad insulating cladding</v>
      </c>
      <c r="BB1058" s="71"/>
      <c r="BC1058" s="95"/>
      <c r="BD1058" s="41">
        <v>4</v>
      </c>
      <c r="BE1058" s="52">
        <v>42</v>
      </c>
      <c r="BF1058" s="103">
        <v>4232</v>
      </c>
      <c r="BG1058" s="276" t="str">
        <f>H1058</f>
        <v>Default Scenario (Link)</v>
      </c>
    </row>
    <row r="1059" spans="1:59" s="63" customFormat="1" ht="12.75" x14ac:dyDescent="0.2">
      <c r="A1059" s="196">
        <v>4</v>
      </c>
      <c r="B1059" s="197" t="s">
        <v>422</v>
      </c>
      <c r="C1059" s="208">
        <v>42</v>
      </c>
      <c r="D1059" s="209" t="s">
        <v>518</v>
      </c>
      <c r="E1059" s="212">
        <v>4232</v>
      </c>
      <c r="F1059" s="213" t="s">
        <v>583</v>
      </c>
      <c r="G1059" s="231"/>
      <c r="H1059" s="65"/>
      <c r="I1059" s="222"/>
      <c r="J1059" s="66"/>
      <c r="K1059" s="66"/>
      <c r="L1059" s="66"/>
      <c r="M1059" s="64"/>
      <c r="N1059" s="304"/>
      <c r="O1059" s="305"/>
      <c r="P1059" s="127"/>
      <c r="Q1059" s="67"/>
      <c r="R1059" s="67"/>
      <c r="S1059" s="67"/>
      <c r="T1059" s="67"/>
      <c r="U1059" s="67"/>
      <c r="V1059" s="67"/>
      <c r="W1059" s="67"/>
      <c r="X1059" s="67"/>
      <c r="Y1059" s="68"/>
      <c r="Z1059" s="68"/>
      <c r="AA1059" s="68"/>
      <c r="AB1059" s="67"/>
      <c r="AC1059" s="67"/>
      <c r="AD1059" s="67"/>
      <c r="AE1059" s="67"/>
      <c r="AF1059" s="67"/>
      <c r="AG1059" s="67"/>
      <c r="AH1059" s="67"/>
      <c r="AI1059" s="67"/>
      <c r="AJ1059" s="68"/>
      <c r="AK1059" s="68"/>
      <c r="AL1059" s="68"/>
      <c r="AM1059" s="67"/>
      <c r="AN1059" s="67"/>
      <c r="AO1059" s="67"/>
      <c r="AP1059" s="67"/>
      <c r="AQ1059" s="67"/>
      <c r="AR1059" s="67"/>
      <c r="AS1059" s="67"/>
      <c r="AT1059" s="67"/>
      <c r="AU1059" s="67"/>
      <c r="AV1059" s="67"/>
      <c r="AW1059" s="67"/>
      <c r="AX1059" s="68"/>
      <c r="AY1059" s="68"/>
      <c r="AZ1059" s="69"/>
      <c r="BA1059" s="70"/>
      <c r="BB1059" s="71"/>
      <c r="BC1059" s="95"/>
      <c r="BD1059" s="41">
        <v>4</v>
      </c>
      <c r="BE1059" s="52">
        <v>42</v>
      </c>
      <c r="BF1059" s="103">
        <v>4232</v>
      </c>
      <c r="BG1059" s="275"/>
    </row>
    <row r="1060" spans="1:59" s="63" customFormat="1" ht="12.75" x14ac:dyDescent="0.2">
      <c r="A1060" s="196">
        <v>4</v>
      </c>
      <c r="B1060" s="197" t="s">
        <v>422</v>
      </c>
      <c r="C1060" s="208">
        <v>42</v>
      </c>
      <c r="D1060" s="209" t="s">
        <v>518</v>
      </c>
      <c r="E1060" s="212">
        <v>4232</v>
      </c>
      <c r="F1060" s="213" t="s">
        <v>583</v>
      </c>
      <c r="G1060" s="232"/>
      <c r="H1060" s="97"/>
      <c r="I1060" s="224"/>
      <c r="J1060" s="98"/>
      <c r="K1060" s="98"/>
      <c r="L1060" s="98"/>
      <c r="M1060" s="96"/>
      <c r="N1060" s="307"/>
      <c r="O1060" s="246"/>
      <c r="P1060" s="124"/>
      <c r="Q1060" s="99"/>
      <c r="R1060" s="99"/>
      <c r="S1060" s="99"/>
      <c r="T1060" s="99"/>
      <c r="U1060" s="99"/>
      <c r="V1060" s="99"/>
      <c r="W1060" s="99"/>
      <c r="X1060" s="99"/>
      <c r="Y1060" s="100"/>
      <c r="Z1060" s="100"/>
      <c r="AA1060" s="100"/>
      <c r="AB1060" s="99"/>
      <c r="AC1060" s="99"/>
      <c r="AD1060" s="99"/>
      <c r="AE1060" s="99"/>
      <c r="AF1060" s="99"/>
      <c r="AG1060" s="99"/>
      <c r="AH1060" s="99"/>
      <c r="AI1060" s="99"/>
      <c r="AJ1060" s="100"/>
      <c r="AK1060" s="100"/>
      <c r="AL1060" s="100"/>
      <c r="AM1060" s="99"/>
      <c r="AN1060" s="99"/>
      <c r="AO1060" s="99"/>
      <c r="AP1060" s="99"/>
      <c r="AQ1060" s="99"/>
      <c r="AR1060" s="99"/>
      <c r="AS1060" s="99"/>
      <c r="AT1060" s="99"/>
      <c r="AU1060" s="99"/>
      <c r="AV1060" s="99"/>
      <c r="AW1060" s="99"/>
      <c r="AX1060" s="100"/>
      <c r="AY1060" s="100"/>
      <c r="AZ1060" s="101"/>
      <c r="BA1060" s="102"/>
      <c r="BB1060" s="95"/>
      <c r="BC1060" s="95"/>
      <c r="BD1060" s="41">
        <v>4</v>
      </c>
      <c r="BE1060" s="52">
        <v>42</v>
      </c>
      <c r="BF1060" s="103">
        <v>4232</v>
      </c>
      <c r="BG1060" s="277"/>
    </row>
    <row r="1061" spans="1:59" s="63" customFormat="1" ht="12.75" x14ac:dyDescent="0.2">
      <c r="A1061" s="196">
        <v>4</v>
      </c>
      <c r="B1061" s="197" t="s">
        <v>422</v>
      </c>
      <c r="C1061" s="208">
        <v>42</v>
      </c>
      <c r="D1061" s="209" t="s">
        <v>518</v>
      </c>
      <c r="E1061" s="212">
        <v>4232</v>
      </c>
      <c r="F1061" s="213" t="s">
        <v>583</v>
      </c>
      <c r="G1061" s="231"/>
      <c r="H1061" s="65"/>
      <c r="I1061" s="222"/>
      <c r="J1061" s="66"/>
      <c r="K1061" s="66"/>
      <c r="L1061" s="66"/>
      <c r="M1061" s="64"/>
      <c r="N1061" s="304"/>
      <c r="O1061" s="305"/>
      <c r="P1061" s="127"/>
      <c r="Q1061" s="67"/>
      <c r="R1061" s="67"/>
      <c r="S1061" s="67"/>
      <c r="T1061" s="67"/>
      <c r="U1061" s="67"/>
      <c r="V1061" s="67"/>
      <c r="W1061" s="67"/>
      <c r="X1061" s="67"/>
      <c r="Y1061" s="68"/>
      <c r="Z1061" s="68"/>
      <c r="AA1061" s="68"/>
      <c r="AB1061" s="67"/>
      <c r="AC1061" s="67"/>
      <c r="AD1061" s="67"/>
      <c r="AE1061" s="67"/>
      <c r="AF1061" s="67"/>
      <c r="AG1061" s="67"/>
      <c r="AH1061" s="67"/>
      <c r="AI1061" s="67"/>
      <c r="AJ1061" s="68"/>
      <c r="AK1061" s="68"/>
      <c r="AL1061" s="68"/>
      <c r="AM1061" s="67"/>
      <c r="AN1061" s="67"/>
      <c r="AO1061" s="67"/>
      <c r="AP1061" s="67"/>
      <c r="AQ1061" s="67"/>
      <c r="AR1061" s="67"/>
      <c r="AS1061" s="67"/>
      <c r="AT1061" s="67"/>
      <c r="AU1061" s="67"/>
      <c r="AV1061" s="67"/>
      <c r="AW1061" s="67"/>
      <c r="AX1061" s="68"/>
      <c r="AY1061" s="68"/>
      <c r="AZ1061" s="69"/>
      <c r="BA1061" s="70"/>
      <c r="BB1061" s="71"/>
      <c r="BC1061" s="95"/>
      <c r="BD1061" s="41">
        <v>4</v>
      </c>
      <c r="BE1061" s="52">
        <v>42</v>
      </c>
      <c r="BF1061" s="103">
        <v>4232</v>
      </c>
      <c r="BG1061" s="275"/>
    </row>
    <row r="1062" spans="1:59" s="63" customFormat="1" ht="12.75" x14ac:dyDescent="0.2">
      <c r="A1062" s="196">
        <v>4</v>
      </c>
      <c r="B1062" s="197" t="s">
        <v>422</v>
      </c>
      <c r="C1062" s="208">
        <v>42</v>
      </c>
      <c r="D1062" s="209" t="s">
        <v>518</v>
      </c>
      <c r="E1062" s="212">
        <v>4232</v>
      </c>
      <c r="F1062" s="213" t="s">
        <v>583</v>
      </c>
      <c r="G1062" s="231" t="s">
        <v>577</v>
      </c>
      <c r="H1062" s="72" t="s">
        <v>1233</v>
      </c>
      <c r="I1062" s="223" t="s">
        <v>1261</v>
      </c>
      <c r="J1062" s="73"/>
      <c r="K1062" s="73"/>
      <c r="L1062" s="73"/>
      <c r="M1062" s="74"/>
      <c r="N1062" s="247"/>
      <c r="O1062" s="306"/>
      <c r="P1062" s="105"/>
      <c r="Q1062" s="75"/>
      <c r="R1062" s="75"/>
      <c r="S1062" s="75"/>
      <c r="T1062" s="75"/>
      <c r="U1062" s="75"/>
      <c r="V1062" s="75"/>
      <c r="W1062" s="75"/>
      <c r="X1062" s="75"/>
      <c r="Y1062" s="76" t="s">
        <v>1241</v>
      </c>
      <c r="Z1062" s="77" t="s">
        <v>1241</v>
      </c>
      <c r="AA1062" s="78">
        <f>AA$846</f>
        <v>10000</v>
      </c>
      <c r="AB1062" s="75"/>
      <c r="AC1062" s="75"/>
      <c r="AD1062" s="75"/>
      <c r="AE1062" s="75"/>
      <c r="AF1062" s="75"/>
      <c r="AG1062" s="75"/>
      <c r="AH1062" s="75"/>
      <c r="AI1062" s="75"/>
      <c r="AJ1062" s="76" t="s">
        <v>1241</v>
      </c>
      <c r="AK1062" s="77" t="s">
        <v>1241</v>
      </c>
      <c r="AL1062" s="78">
        <f>AL$846</f>
        <v>0</v>
      </c>
      <c r="AM1062" s="75"/>
      <c r="AN1062" s="75"/>
      <c r="AO1062" s="75"/>
      <c r="AP1062" s="75"/>
      <c r="AQ1062" s="75"/>
      <c r="AR1062" s="75"/>
      <c r="AS1062" s="75"/>
      <c r="AT1062" s="75"/>
      <c r="AU1062" s="75"/>
      <c r="AV1062" s="75"/>
      <c r="AW1062" s="76" t="s">
        <v>1241</v>
      </c>
      <c r="AX1062" s="77" t="s">
        <v>1241</v>
      </c>
      <c r="AY1062" s="78">
        <f>AY$846</f>
        <v>500</v>
      </c>
      <c r="AZ1062" s="79"/>
      <c r="BA1062" s="80" t="str">
        <f>I1062</f>
        <v>&gt; see 4161, Building wraps, underlays and DPCs</v>
      </c>
      <c r="BB1062" s="71"/>
      <c r="BC1062" s="95"/>
      <c r="BD1062" s="41">
        <v>4</v>
      </c>
      <c r="BE1062" s="52">
        <v>42</v>
      </c>
      <c r="BF1062" s="103">
        <v>4232</v>
      </c>
      <c r="BG1062" s="276" t="s">
        <v>47</v>
      </c>
    </row>
    <row r="1063" spans="1:59" s="63" customFormat="1" ht="12.75" x14ac:dyDescent="0.2">
      <c r="A1063" s="196">
        <v>4</v>
      </c>
      <c r="B1063" s="197" t="s">
        <v>422</v>
      </c>
      <c r="C1063" s="208">
        <v>42</v>
      </c>
      <c r="D1063" s="209" t="s">
        <v>518</v>
      </c>
      <c r="E1063" s="212">
        <v>4232</v>
      </c>
      <c r="F1063" s="213" t="s">
        <v>583</v>
      </c>
      <c r="G1063" s="231"/>
      <c r="H1063" s="65"/>
      <c r="I1063" s="222"/>
      <c r="J1063" s="66"/>
      <c r="K1063" s="66"/>
      <c r="L1063" s="66"/>
      <c r="M1063" s="64"/>
      <c r="N1063" s="304"/>
      <c r="O1063" s="305"/>
      <c r="P1063" s="127"/>
      <c r="Q1063" s="67"/>
      <c r="R1063" s="67"/>
      <c r="S1063" s="67"/>
      <c r="T1063" s="67"/>
      <c r="U1063" s="67"/>
      <c r="V1063" s="67"/>
      <c r="W1063" s="67"/>
      <c r="X1063" s="67"/>
      <c r="Y1063" s="68"/>
      <c r="Z1063" s="68"/>
      <c r="AA1063" s="68"/>
      <c r="AB1063" s="67"/>
      <c r="AC1063" s="67"/>
      <c r="AD1063" s="67"/>
      <c r="AE1063" s="67"/>
      <c r="AF1063" s="67"/>
      <c r="AG1063" s="67"/>
      <c r="AH1063" s="67"/>
      <c r="AI1063" s="67"/>
      <c r="AJ1063" s="68"/>
      <c r="AK1063" s="68"/>
      <c r="AL1063" s="68"/>
      <c r="AM1063" s="67"/>
      <c r="AN1063" s="67"/>
      <c r="AO1063" s="67"/>
      <c r="AP1063" s="67"/>
      <c r="AQ1063" s="67"/>
      <c r="AR1063" s="67"/>
      <c r="AS1063" s="67"/>
      <c r="AT1063" s="67"/>
      <c r="AU1063" s="67"/>
      <c r="AV1063" s="67"/>
      <c r="AW1063" s="67"/>
      <c r="AX1063" s="68"/>
      <c r="AY1063" s="68"/>
      <c r="AZ1063" s="69"/>
      <c r="BA1063" s="70"/>
      <c r="BB1063" s="71"/>
      <c r="BC1063" s="95"/>
      <c r="BD1063" s="41">
        <v>4</v>
      </c>
      <c r="BE1063" s="52">
        <v>42</v>
      </c>
      <c r="BF1063" s="103">
        <v>4232</v>
      </c>
      <c r="BG1063" s="275"/>
    </row>
    <row r="1064" spans="1:59" s="63" customFormat="1" ht="12.75" x14ac:dyDescent="0.2">
      <c r="A1064" s="196">
        <v>4</v>
      </c>
      <c r="B1064" s="197" t="s">
        <v>422</v>
      </c>
      <c r="C1064" s="208">
        <v>42</v>
      </c>
      <c r="D1064" s="209" t="s">
        <v>518</v>
      </c>
      <c r="E1064" s="212">
        <v>4232</v>
      </c>
      <c r="F1064" s="213" t="s">
        <v>583</v>
      </c>
      <c r="G1064" s="232"/>
      <c r="H1064" s="97"/>
      <c r="I1064" s="224"/>
      <c r="J1064" s="98"/>
      <c r="K1064" s="98"/>
      <c r="L1064" s="98"/>
      <c r="M1064" s="96"/>
      <c r="N1064" s="307"/>
      <c r="O1064" s="246"/>
      <c r="P1064" s="124"/>
      <c r="Q1064" s="99"/>
      <c r="R1064" s="99"/>
      <c r="S1064" s="99"/>
      <c r="T1064" s="99"/>
      <c r="U1064" s="99"/>
      <c r="V1064" s="99"/>
      <c r="W1064" s="99"/>
      <c r="X1064" s="99"/>
      <c r="Y1064" s="100"/>
      <c r="Z1064" s="100"/>
      <c r="AA1064" s="100"/>
      <c r="AB1064" s="99"/>
      <c r="AC1064" s="99"/>
      <c r="AD1064" s="99"/>
      <c r="AE1064" s="99"/>
      <c r="AF1064" s="99"/>
      <c r="AG1064" s="99"/>
      <c r="AH1064" s="99"/>
      <c r="AI1064" s="99"/>
      <c r="AJ1064" s="100"/>
      <c r="AK1064" s="100"/>
      <c r="AL1064" s="100"/>
      <c r="AM1064" s="99"/>
      <c r="AN1064" s="99"/>
      <c r="AO1064" s="99"/>
      <c r="AP1064" s="99"/>
      <c r="AQ1064" s="99"/>
      <c r="AR1064" s="99"/>
      <c r="AS1064" s="99"/>
      <c r="AT1064" s="99"/>
      <c r="AU1064" s="99"/>
      <c r="AV1064" s="99"/>
      <c r="AW1064" s="99"/>
      <c r="AX1064" s="100"/>
      <c r="AY1064" s="100"/>
      <c r="AZ1064" s="101"/>
      <c r="BA1064" s="102"/>
      <c r="BB1064" s="95"/>
      <c r="BC1064" s="95"/>
      <c r="BD1064" s="41">
        <v>4</v>
      </c>
      <c r="BE1064" s="52">
        <v>42</v>
      </c>
      <c r="BF1064" s="103">
        <v>4232</v>
      </c>
      <c r="BG1064" s="277"/>
    </row>
    <row r="1065" spans="1:59" s="63" customFormat="1" ht="12.75" x14ac:dyDescent="0.2">
      <c r="A1065" s="196">
        <v>4</v>
      </c>
      <c r="B1065" s="197" t="s">
        <v>422</v>
      </c>
      <c r="C1065" s="208">
        <v>42</v>
      </c>
      <c r="D1065" s="209" t="s">
        <v>518</v>
      </c>
      <c r="E1065" s="212">
        <v>4232</v>
      </c>
      <c r="F1065" s="213" t="s">
        <v>583</v>
      </c>
      <c r="G1065" s="231"/>
      <c r="H1065" s="65"/>
      <c r="I1065" s="222"/>
      <c r="J1065" s="66"/>
      <c r="K1065" s="66"/>
      <c r="L1065" s="66"/>
      <c r="M1065" s="64"/>
      <c r="N1065" s="304"/>
      <c r="O1065" s="305"/>
      <c r="P1065" s="127"/>
      <c r="Q1065" s="67"/>
      <c r="R1065" s="67"/>
      <c r="S1065" s="67"/>
      <c r="T1065" s="67"/>
      <c r="U1065" s="67"/>
      <c r="V1065" s="67"/>
      <c r="W1065" s="67"/>
      <c r="X1065" s="67"/>
      <c r="Y1065" s="68"/>
      <c r="Z1065" s="68"/>
      <c r="AA1065" s="68"/>
      <c r="AB1065" s="67"/>
      <c r="AC1065" s="67"/>
      <c r="AD1065" s="67"/>
      <c r="AE1065" s="67"/>
      <c r="AF1065" s="67"/>
      <c r="AG1065" s="67"/>
      <c r="AH1065" s="67"/>
      <c r="AI1065" s="67"/>
      <c r="AJ1065" s="68"/>
      <c r="AK1065" s="68"/>
      <c r="AL1065" s="68"/>
      <c r="AM1065" s="67"/>
      <c r="AN1065" s="67"/>
      <c r="AO1065" s="67"/>
      <c r="AP1065" s="67"/>
      <c r="AQ1065" s="67"/>
      <c r="AR1065" s="67"/>
      <c r="AS1065" s="67"/>
      <c r="AT1065" s="67"/>
      <c r="AU1065" s="67"/>
      <c r="AV1065" s="67"/>
      <c r="AW1065" s="67"/>
      <c r="AX1065" s="68"/>
      <c r="AY1065" s="68"/>
      <c r="AZ1065" s="69"/>
      <c r="BA1065" s="70"/>
      <c r="BB1065" s="71"/>
      <c r="BC1065" s="95"/>
      <c r="BD1065" s="41">
        <v>4</v>
      </c>
      <c r="BE1065" s="52">
        <v>42</v>
      </c>
      <c r="BF1065" s="103">
        <v>4232</v>
      </c>
      <c r="BG1065" s="275"/>
    </row>
    <row r="1066" spans="1:59" s="63" customFormat="1" ht="12.75" x14ac:dyDescent="0.2">
      <c r="A1066" s="196">
        <v>4</v>
      </c>
      <c r="B1066" s="197" t="s">
        <v>422</v>
      </c>
      <c r="C1066" s="208">
        <v>42</v>
      </c>
      <c r="D1066" s="209" t="s">
        <v>518</v>
      </c>
      <c r="E1066" s="212">
        <v>4232</v>
      </c>
      <c r="F1066" s="213" t="s">
        <v>583</v>
      </c>
      <c r="G1066" s="231" t="s">
        <v>729</v>
      </c>
      <c r="H1066" s="72" t="s">
        <v>1233</v>
      </c>
      <c r="I1066" s="223" t="s">
        <v>1247</v>
      </c>
      <c r="J1066" s="73"/>
      <c r="K1066" s="73"/>
      <c r="L1066" s="73"/>
      <c r="M1066" s="74"/>
      <c r="N1066" s="247"/>
      <c r="O1066" s="306"/>
      <c r="P1066" s="105"/>
      <c r="Q1066" s="75"/>
      <c r="R1066" s="75"/>
      <c r="S1066" s="75"/>
      <c r="T1066" s="75"/>
      <c r="U1066" s="75"/>
      <c r="V1066" s="75"/>
      <c r="W1066" s="75"/>
      <c r="X1066" s="75"/>
      <c r="Y1066" s="76" t="s">
        <v>1241</v>
      </c>
      <c r="Z1066" s="77" t="s">
        <v>1241</v>
      </c>
      <c r="AA1066" s="78">
        <f>AA$2569</f>
        <v>5000</v>
      </c>
      <c r="AB1066" s="75"/>
      <c r="AC1066" s="75"/>
      <c r="AD1066" s="75"/>
      <c r="AE1066" s="75"/>
      <c r="AF1066" s="75"/>
      <c r="AG1066" s="75"/>
      <c r="AH1066" s="75"/>
      <c r="AI1066" s="75"/>
      <c r="AJ1066" s="76" t="s">
        <v>1241</v>
      </c>
      <c r="AK1066" s="77" t="s">
        <v>1241</v>
      </c>
      <c r="AL1066" s="78">
        <f>AL$2569</f>
        <v>0</v>
      </c>
      <c r="AM1066" s="75"/>
      <c r="AN1066" s="75"/>
      <c r="AO1066" s="75"/>
      <c r="AP1066" s="75"/>
      <c r="AQ1066" s="75"/>
      <c r="AR1066" s="75"/>
      <c r="AS1066" s="75"/>
      <c r="AT1066" s="75"/>
      <c r="AU1066" s="75"/>
      <c r="AV1066" s="75"/>
      <c r="AW1066" s="76" t="s">
        <v>1241</v>
      </c>
      <c r="AX1066" s="77" t="s">
        <v>1241</v>
      </c>
      <c r="AY1066" s="78">
        <f>AY$2569</f>
        <v>500</v>
      </c>
      <c r="AZ1066" s="79"/>
      <c r="BA1066" s="80" t="str">
        <f>I1066</f>
        <v>&gt; see 4711, Thermal insulation</v>
      </c>
      <c r="BB1066" s="71"/>
      <c r="BC1066" s="95"/>
      <c r="BD1066" s="41">
        <v>4</v>
      </c>
      <c r="BE1066" s="52">
        <v>42</v>
      </c>
      <c r="BF1066" s="103">
        <v>4232</v>
      </c>
      <c r="BG1066" s="276" t="s">
        <v>47</v>
      </c>
    </row>
    <row r="1067" spans="1:59" s="63" customFormat="1" ht="12.75" x14ac:dyDescent="0.2">
      <c r="A1067" s="196">
        <v>4</v>
      </c>
      <c r="B1067" s="197" t="s">
        <v>422</v>
      </c>
      <c r="C1067" s="208">
        <v>42</v>
      </c>
      <c r="D1067" s="209" t="s">
        <v>518</v>
      </c>
      <c r="E1067" s="212">
        <v>4232</v>
      </c>
      <c r="F1067" s="213" t="s">
        <v>583</v>
      </c>
      <c r="G1067" s="231"/>
      <c r="H1067" s="65"/>
      <c r="I1067" s="222"/>
      <c r="J1067" s="66"/>
      <c r="K1067" s="66"/>
      <c r="L1067" s="66"/>
      <c r="M1067" s="64"/>
      <c r="N1067" s="304"/>
      <c r="O1067" s="305"/>
      <c r="P1067" s="127"/>
      <c r="Q1067" s="67"/>
      <c r="R1067" s="67"/>
      <c r="S1067" s="67"/>
      <c r="T1067" s="67"/>
      <c r="U1067" s="67"/>
      <c r="V1067" s="67"/>
      <c r="W1067" s="67"/>
      <c r="X1067" s="67"/>
      <c r="Y1067" s="68"/>
      <c r="Z1067" s="68"/>
      <c r="AA1067" s="68"/>
      <c r="AB1067" s="67"/>
      <c r="AC1067" s="67"/>
      <c r="AD1067" s="67"/>
      <c r="AE1067" s="67"/>
      <c r="AF1067" s="67"/>
      <c r="AG1067" s="67"/>
      <c r="AH1067" s="67"/>
      <c r="AI1067" s="67"/>
      <c r="AJ1067" s="68"/>
      <c r="AK1067" s="68"/>
      <c r="AL1067" s="68"/>
      <c r="AM1067" s="67"/>
      <c r="AN1067" s="67"/>
      <c r="AO1067" s="67"/>
      <c r="AP1067" s="67"/>
      <c r="AQ1067" s="67"/>
      <c r="AR1067" s="67"/>
      <c r="AS1067" s="67"/>
      <c r="AT1067" s="67"/>
      <c r="AU1067" s="67"/>
      <c r="AV1067" s="67"/>
      <c r="AW1067" s="67"/>
      <c r="AX1067" s="68"/>
      <c r="AY1067" s="68"/>
      <c r="AZ1067" s="69"/>
      <c r="BA1067" s="70"/>
      <c r="BB1067" s="71"/>
      <c r="BC1067" s="95"/>
      <c r="BD1067" s="41">
        <v>4</v>
      </c>
      <c r="BE1067" s="52">
        <v>42</v>
      </c>
      <c r="BF1067" s="103">
        <v>4232</v>
      </c>
      <c r="BG1067" s="275"/>
    </row>
    <row r="1068" spans="1:59" s="63" customFormat="1" ht="12.75" x14ac:dyDescent="0.2">
      <c r="A1068" s="196">
        <v>4</v>
      </c>
      <c r="B1068" s="197" t="s">
        <v>422</v>
      </c>
      <c r="C1068" s="208">
        <v>42</v>
      </c>
      <c r="D1068" s="209" t="s">
        <v>518</v>
      </c>
      <c r="E1068" s="212">
        <v>4232</v>
      </c>
      <c r="F1068" s="213" t="s">
        <v>583</v>
      </c>
      <c r="G1068" s="232"/>
      <c r="H1068" s="97"/>
      <c r="I1068" s="224"/>
      <c r="J1068" s="98"/>
      <c r="K1068" s="98"/>
      <c r="L1068" s="98"/>
      <c r="M1068" s="96"/>
      <c r="N1068" s="307"/>
      <c r="O1068" s="246"/>
      <c r="P1068" s="124"/>
      <c r="Q1068" s="99"/>
      <c r="R1068" s="99"/>
      <c r="S1068" s="99"/>
      <c r="T1068" s="99"/>
      <c r="U1068" s="99"/>
      <c r="V1068" s="99"/>
      <c r="W1068" s="99"/>
      <c r="X1068" s="99"/>
      <c r="Y1068" s="100"/>
      <c r="Z1068" s="100"/>
      <c r="AA1068" s="100"/>
      <c r="AB1068" s="99"/>
      <c r="AC1068" s="99"/>
      <c r="AD1068" s="99"/>
      <c r="AE1068" s="99"/>
      <c r="AF1068" s="99"/>
      <c r="AG1068" s="99"/>
      <c r="AH1068" s="99"/>
      <c r="AI1068" s="99"/>
      <c r="AJ1068" s="100"/>
      <c r="AK1068" s="100"/>
      <c r="AL1068" s="100"/>
      <c r="AM1068" s="99"/>
      <c r="AN1068" s="99"/>
      <c r="AO1068" s="99"/>
      <c r="AP1068" s="99"/>
      <c r="AQ1068" s="99"/>
      <c r="AR1068" s="99"/>
      <c r="AS1068" s="99"/>
      <c r="AT1068" s="99"/>
      <c r="AU1068" s="99"/>
      <c r="AV1068" s="99"/>
      <c r="AW1068" s="99"/>
      <c r="AX1068" s="100"/>
      <c r="AY1068" s="100"/>
      <c r="AZ1068" s="101"/>
      <c r="BA1068" s="102"/>
      <c r="BB1068" s="95"/>
      <c r="BC1068" s="95"/>
      <c r="BD1068" s="41">
        <v>4</v>
      </c>
      <c r="BE1068" s="52">
        <v>42</v>
      </c>
      <c r="BF1068" s="103">
        <v>4232</v>
      </c>
      <c r="BG1068" s="277"/>
    </row>
    <row r="1069" spans="1:59" x14ac:dyDescent="0.25">
      <c r="A1069" s="196">
        <v>4</v>
      </c>
      <c r="B1069" s="197" t="s">
        <v>422</v>
      </c>
      <c r="C1069" s="208">
        <v>42</v>
      </c>
      <c r="D1069" s="209" t="s">
        <v>518</v>
      </c>
      <c r="E1069" s="210">
        <v>4234</v>
      </c>
      <c r="F1069" s="211" t="s">
        <v>594</v>
      </c>
      <c r="G1069" s="235"/>
      <c r="H1069" s="145"/>
      <c r="I1069" s="221"/>
      <c r="J1069" s="57"/>
      <c r="K1069" s="57"/>
      <c r="L1069" s="57"/>
      <c r="M1069" s="144"/>
      <c r="N1069" s="324"/>
      <c r="O1069" s="325"/>
      <c r="P1069" s="146"/>
      <c r="Q1069" s="146"/>
      <c r="R1069" s="146"/>
      <c r="S1069" s="146"/>
      <c r="T1069" s="146"/>
      <c r="U1069" s="146"/>
      <c r="V1069" s="146"/>
      <c r="W1069" s="146"/>
      <c r="X1069" s="146"/>
      <c r="Y1069" s="59"/>
      <c r="Z1069" s="123"/>
      <c r="AA1069" s="123"/>
      <c r="AB1069" s="146"/>
      <c r="AC1069" s="146"/>
      <c r="AD1069" s="146"/>
      <c r="AE1069" s="146"/>
      <c r="AF1069" s="146"/>
      <c r="AG1069" s="146"/>
      <c r="AH1069" s="146"/>
      <c r="AI1069" s="146"/>
      <c r="AJ1069" s="59"/>
      <c r="AK1069" s="123"/>
      <c r="AL1069" s="123"/>
      <c r="AM1069" s="146"/>
      <c r="AN1069" s="146"/>
      <c r="AO1069" s="146"/>
      <c r="AP1069" s="146"/>
      <c r="AQ1069" s="146"/>
      <c r="AR1069" s="146"/>
      <c r="AS1069" s="146"/>
      <c r="AT1069" s="146"/>
      <c r="AU1069" s="146"/>
      <c r="AV1069" s="146"/>
      <c r="AW1069" s="58"/>
      <c r="AX1069" s="123"/>
      <c r="AY1069" s="59"/>
      <c r="AZ1069" s="147"/>
      <c r="BA1069" s="148"/>
      <c r="BB1069" s="143"/>
      <c r="BC1069" s="143"/>
      <c r="BD1069" s="41">
        <v>4</v>
      </c>
      <c r="BE1069" s="52">
        <v>42</v>
      </c>
      <c r="BF1069" s="62">
        <v>4234</v>
      </c>
      <c r="BG1069" s="284"/>
    </row>
    <row r="1070" spans="1:59" s="63" customFormat="1" ht="12.75" x14ac:dyDescent="0.2">
      <c r="A1070" s="196">
        <v>4</v>
      </c>
      <c r="B1070" s="197" t="s">
        <v>422</v>
      </c>
      <c r="C1070" s="208">
        <v>42</v>
      </c>
      <c r="D1070" s="209" t="s">
        <v>518</v>
      </c>
      <c r="E1070" s="210">
        <v>4234</v>
      </c>
      <c r="F1070" s="211" t="s">
        <v>594</v>
      </c>
      <c r="G1070" s="230"/>
      <c r="H1070" s="56"/>
      <c r="I1070" s="221"/>
      <c r="J1070" s="57"/>
      <c r="K1070" s="57"/>
      <c r="L1070" s="57"/>
      <c r="M1070" s="55"/>
      <c r="N1070" s="303"/>
      <c r="O1070" s="245"/>
      <c r="P1070" s="122"/>
      <c r="Q1070" s="58"/>
      <c r="R1070" s="58"/>
      <c r="S1070" s="58"/>
      <c r="T1070" s="58"/>
      <c r="U1070" s="58"/>
      <c r="V1070" s="58"/>
      <c r="W1070" s="58"/>
      <c r="X1070" s="58"/>
      <c r="Y1070" s="59"/>
      <c r="Z1070" s="59"/>
      <c r="AA1070" s="59"/>
      <c r="AB1070" s="58"/>
      <c r="AC1070" s="58"/>
      <c r="AD1070" s="58"/>
      <c r="AE1070" s="58"/>
      <c r="AF1070" s="58"/>
      <c r="AG1070" s="58"/>
      <c r="AH1070" s="58"/>
      <c r="AI1070" s="58"/>
      <c r="AJ1070" s="59"/>
      <c r="AK1070" s="59"/>
      <c r="AL1070" s="59"/>
      <c r="AM1070" s="58"/>
      <c r="AN1070" s="58"/>
      <c r="AO1070" s="58"/>
      <c r="AP1070" s="58"/>
      <c r="AQ1070" s="58"/>
      <c r="AR1070" s="58"/>
      <c r="AS1070" s="58"/>
      <c r="AT1070" s="58"/>
      <c r="AU1070" s="58"/>
      <c r="AV1070" s="58"/>
      <c r="AW1070" s="58"/>
      <c r="AX1070" s="59"/>
      <c r="AY1070" s="59"/>
      <c r="AZ1070" s="60"/>
      <c r="BA1070" s="61"/>
      <c r="BB1070" s="54"/>
      <c r="BC1070" s="54"/>
      <c r="BD1070" s="41">
        <v>4</v>
      </c>
      <c r="BE1070" s="52">
        <v>42</v>
      </c>
      <c r="BF1070" s="62">
        <v>4234</v>
      </c>
      <c r="BG1070" s="274"/>
    </row>
    <row r="1071" spans="1:59" s="63" customFormat="1" ht="12.75" x14ac:dyDescent="0.2">
      <c r="A1071" s="196">
        <v>4</v>
      </c>
      <c r="B1071" s="197" t="s">
        <v>422</v>
      </c>
      <c r="C1071" s="208">
        <v>42</v>
      </c>
      <c r="D1071" s="209" t="s">
        <v>518</v>
      </c>
      <c r="E1071" s="210">
        <v>4234</v>
      </c>
      <c r="F1071" s="211" t="s">
        <v>594</v>
      </c>
      <c r="G1071" s="231" t="s">
        <v>1195</v>
      </c>
      <c r="H1071" s="65"/>
      <c r="I1071" s="222"/>
      <c r="J1071" s="66"/>
      <c r="K1071" s="66"/>
      <c r="L1071" s="66"/>
      <c r="M1071" s="64"/>
      <c r="N1071" s="308"/>
      <c r="O1071" s="309"/>
      <c r="P1071" s="127"/>
      <c r="Q1071" s="67"/>
      <c r="R1071" s="67"/>
      <c r="S1071" s="67"/>
      <c r="T1071" s="67"/>
      <c r="U1071" s="67"/>
      <c r="V1071" s="67"/>
      <c r="W1071" s="67"/>
      <c r="X1071" s="67"/>
      <c r="Y1071" s="68"/>
      <c r="Z1071" s="68"/>
      <c r="AA1071" s="68"/>
      <c r="AB1071" s="67"/>
      <c r="AC1071" s="67"/>
      <c r="AD1071" s="67"/>
      <c r="AE1071" s="67"/>
      <c r="AF1071" s="67"/>
      <c r="AG1071" s="67"/>
      <c r="AH1071" s="67"/>
      <c r="AI1071" s="67"/>
      <c r="AJ1071" s="68"/>
      <c r="AK1071" s="68"/>
      <c r="AL1071" s="68"/>
      <c r="AM1071" s="67"/>
      <c r="AN1071" s="67"/>
      <c r="AO1071" s="67"/>
      <c r="AP1071" s="67"/>
      <c r="AQ1071" s="67"/>
      <c r="AR1071" s="67"/>
      <c r="AS1071" s="67"/>
      <c r="AT1071" s="67"/>
      <c r="AU1071" s="67"/>
      <c r="AV1071" s="67"/>
      <c r="AW1071" s="67"/>
      <c r="AX1071" s="68"/>
      <c r="AY1071" s="68"/>
      <c r="AZ1071" s="69"/>
      <c r="BA1071" s="70"/>
      <c r="BB1071" s="71"/>
      <c r="BC1071" s="54"/>
      <c r="BD1071" s="41">
        <v>4</v>
      </c>
      <c r="BE1071" s="52">
        <v>42</v>
      </c>
      <c r="BF1071" s="62">
        <v>4234</v>
      </c>
      <c r="BG1071" s="275"/>
    </row>
    <row r="1072" spans="1:59" s="63" customFormat="1" ht="12.75" x14ac:dyDescent="0.2">
      <c r="A1072" s="196">
        <v>4</v>
      </c>
      <c r="B1072" s="197" t="s">
        <v>422</v>
      </c>
      <c r="C1072" s="208">
        <v>42</v>
      </c>
      <c r="D1072" s="209" t="s">
        <v>518</v>
      </c>
      <c r="E1072" s="210">
        <v>4234</v>
      </c>
      <c r="F1072" s="211" t="s">
        <v>594</v>
      </c>
      <c r="G1072" s="231" t="s">
        <v>1195</v>
      </c>
      <c r="H1072" s="72" t="s">
        <v>47</v>
      </c>
      <c r="I1072" s="223"/>
      <c r="J1072" s="73"/>
      <c r="K1072" s="73"/>
      <c r="L1072" s="73"/>
      <c r="M1072" s="74"/>
      <c r="N1072" s="247"/>
      <c r="O1072" s="306"/>
      <c r="P1072" s="105"/>
      <c r="Q1072" s="75"/>
      <c r="R1072" s="75"/>
      <c r="S1072" s="75"/>
      <c r="T1072" s="75"/>
      <c r="U1072" s="75"/>
      <c r="V1072" s="75"/>
      <c r="W1072" s="75"/>
      <c r="X1072" s="75"/>
      <c r="Y1072" s="76">
        <f>IF(ISNUMBER(VLOOKUP(Y1074,P$7:W$7,MATCH(Y1074,P$7:W$7))),VLOOKUP(Y1074,P$7:W$7,MATCH(Y1074,P$7:W$7)),IF(N1076=0,"No Data",IF(Y1074&gt;0,"&lt;100",0)))</f>
        <v>10000</v>
      </c>
      <c r="Z1072" s="77">
        <f>IF(ISNUMBER(VLOOKUP(Z1076,P$7:W$7,MATCH(Z1076,P$7:W$7))),VLOOKUP(Z1076,P$7:W$7,MATCH(Z1076,P$7:W$7)),IF(N1076=0,"No Data",IF(Z1076&gt;0,"&lt;100",0)))</f>
        <v>10000</v>
      </c>
      <c r="AA1072" s="106">
        <f>IF(ISNUMBER(Z1072),Z1072,0)</f>
        <v>10000</v>
      </c>
      <c r="AB1072" s="75"/>
      <c r="AC1072" s="75"/>
      <c r="AD1072" s="75"/>
      <c r="AE1072" s="75"/>
      <c r="AF1072" s="75"/>
      <c r="AG1072" s="75"/>
      <c r="AH1072" s="75"/>
      <c r="AI1072" s="75"/>
      <c r="AJ1072" s="76">
        <f>IF(ISNUMBER(VLOOKUP(AJ1074,AB$7:AH$7,MATCH(AJ1074,AB$7:AH$7))),VLOOKUP(AJ1074,AB$7:AH$7,MATCH(AJ1074,AB$7:AH$7)),IF(N1076=0,"No Data",IF(AJ1074&gt;0,"&lt;50",0)))</f>
        <v>0</v>
      </c>
      <c r="AK1072" s="77">
        <f>IF(ISNUMBER(VLOOKUP(AK1076,AB$7:AH$7,MATCH(AK1076,AB$7:AH$7))),VLOOKUP(AK1076,AB$7:AH$7,MATCH(AK1076,AB$7:AH$7)),IF(N1076=0,"No Data",IF(AK1076&gt;0,"&lt;50",0)))</f>
        <v>0</v>
      </c>
      <c r="AL1072" s="106">
        <f>IF(ISNUMBER(AK1072),AK1072,0)</f>
        <v>0</v>
      </c>
      <c r="AM1072" s="75"/>
      <c r="AN1072" s="75"/>
      <c r="AO1072" s="75"/>
      <c r="AP1072" s="75"/>
      <c r="AQ1072" s="75"/>
      <c r="AR1072" s="75"/>
      <c r="AS1072" s="75"/>
      <c r="AT1072" s="75"/>
      <c r="AU1072" s="75"/>
      <c r="AV1072" s="75"/>
      <c r="AW1072" s="76">
        <f>IF(ISNUMBER(VLOOKUP(AW1074,AM$7:AU$7,MATCH(AW1074,AM$7:AU$7))),VLOOKUP(AW1074,AM$7:AU$7,MATCH(AW1074,AM$7:AU$7)),IF(N1076=0,"No Data",IF(AW1074&gt;0,"&lt;10",0)))</f>
        <v>250</v>
      </c>
      <c r="AX1072" s="77">
        <f>IF(ISNUMBER(VLOOKUP(AX1076,AM$7:AU$7,MATCH(AX1076,AM$7:AU$7))),VLOOKUP(AX1076,AM$7:AU$7,MATCH(AX1076,AM$7:AU$7)),IF(N1076=0,"No Data",IF(AX1076&gt;0,"&lt;10",0)))</f>
        <v>250</v>
      </c>
      <c r="AY1072" s="106">
        <f>IF(ISNUMBER(AX1072),AX1072,0)</f>
        <v>250</v>
      </c>
      <c r="AZ1072" s="79"/>
      <c r="BA1072" s="80"/>
      <c r="BB1072" s="71"/>
      <c r="BC1072" s="54"/>
      <c r="BD1072" s="41">
        <v>4</v>
      </c>
      <c r="BE1072" s="52">
        <v>42</v>
      </c>
      <c r="BF1072" s="62">
        <v>4234</v>
      </c>
      <c r="BG1072" s="276" t="s">
        <v>47</v>
      </c>
    </row>
    <row r="1073" spans="1:59" s="63" customFormat="1" ht="12.75" x14ac:dyDescent="0.2">
      <c r="A1073" s="196">
        <v>4</v>
      </c>
      <c r="B1073" s="197" t="s">
        <v>422</v>
      </c>
      <c r="C1073" s="208">
        <v>42</v>
      </c>
      <c r="D1073" s="209" t="s">
        <v>518</v>
      </c>
      <c r="E1073" s="210">
        <v>4234</v>
      </c>
      <c r="F1073" s="211" t="s">
        <v>594</v>
      </c>
      <c r="G1073" s="231" t="s">
        <v>1195</v>
      </c>
      <c r="H1073" s="81" t="s">
        <v>48</v>
      </c>
      <c r="I1073" s="223"/>
      <c r="J1073" s="73"/>
      <c r="K1073" s="73"/>
      <c r="L1073" s="73"/>
      <c r="M1073" s="74"/>
      <c r="N1073" s="247"/>
      <c r="O1073" s="306"/>
      <c r="P1073" s="105"/>
      <c r="Q1073" s="75"/>
      <c r="R1073" s="75"/>
      <c r="S1073" s="75"/>
      <c r="T1073" s="75"/>
      <c r="U1073" s="75"/>
      <c r="V1073" s="75"/>
      <c r="W1073" s="75"/>
      <c r="X1073" s="75"/>
      <c r="Y1073" s="82">
        <f>MIN(X1077:X1082)</f>
        <v>0</v>
      </c>
      <c r="Z1073" s="83"/>
      <c r="AA1073" s="83"/>
      <c r="AB1073" s="75"/>
      <c r="AC1073" s="75"/>
      <c r="AD1073" s="75"/>
      <c r="AE1073" s="75"/>
      <c r="AF1073" s="75"/>
      <c r="AG1073" s="75"/>
      <c r="AH1073" s="75"/>
      <c r="AI1073" s="75"/>
      <c r="AJ1073" s="82">
        <f>MIN(AI1077:AI1082)</f>
        <v>0</v>
      </c>
      <c r="AK1073" s="83"/>
      <c r="AL1073" s="83"/>
      <c r="AM1073" s="75"/>
      <c r="AN1073" s="75"/>
      <c r="AO1073" s="75"/>
      <c r="AP1073" s="75"/>
      <c r="AQ1073" s="75"/>
      <c r="AR1073" s="75"/>
      <c r="AS1073" s="75"/>
      <c r="AT1073" s="75"/>
      <c r="AU1073" s="75"/>
      <c r="AV1073" s="75"/>
      <c r="AW1073" s="82">
        <f>MIN(AV1077:AV1082)</f>
        <v>100</v>
      </c>
      <c r="AX1073" s="83"/>
      <c r="AY1073" s="83"/>
      <c r="AZ1073" s="79"/>
      <c r="BA1073" s="80"/>
      <c r="BB1073" s="71"/>
      <c r="BC1073" s="54"/>
      <c r="BD1073" s="41">
        <v>4</v>
      </c>
      <c r="BE1073" s="52">
        <v>42</v>
      </c>
      <c r="BF1073" s="62">
        <v>4234</v>
      </c>
      <c r="BG1073" s="278" t="s">
        <v>48</v>
      </c>
    </row>
    <row r="1074" spans="1:59" s="63" customFormat="1" ht="12.75" x14ac:dyDescent="0.2">
      <c r="A1074" s="196">
        <v>4</v>
      </c>
      <c r="B1074" s="197" t="s">
        <v>422</v>
      </c>
      <c r="C1074" s="208">
        <v>42</v>
      </c>
      <c r="D1074" s="209" t="s">
        <v>518</v>
      </c>
      <c r="E1074" s="210">
        <v>4234</v>
      </c>
      <c r="F1074" s="211" t="s">
        <v>594</v>
      </c>
      <c r="G1074" s="231" t="s">
        <v>1195</v>
      </c>
      <c r="H1074" s="81" t="s">
        <v>49</v>
      </c>
      <c r="I1074" s="223"/>
      <c r="J1074" s="73"/>
      <c r="K1074" s="73"/>
      <c r="L1074" s="73"/>
      <c r="M1074" s="74"/>
      <c r="N1074" s="247"/>
      <c r="O1074" s="306"/>
      <c r="P1074" s="105"/>
      <c r="Q1074" s="75"/>
      <c r="R1074" s="75"/>
      <c r="S1074" s="75"/>
      <c r="T1074" s="75"/>
      <c r="U1074" s="75"/>
      <c r="V1074" s="75"/>
      <c r="W1074" s="75"/>
      <c r="X1074" s="75"/>
      <c r="Y1074" s="84">
        <f>IF(ISNUMBER(AVERAGE(X1077:X1082)),AVERAGE(X1077:X1082),0)</f>
        <v>12500</v>
      </c>
      <c r="Z1074" s="83"/>
      <c r="AA1074" s="83"/>
      <c r="AB1074" s="75"/>
      <c r="AC1074" s="75"/>
      <c r="AD1074" s="75"/>
      <c r="AE1074" s="75"/>
      <c r="AF1074" s="75"/>
      <c r="AG1074" s="75"/>
      <c r="AH1074" s="75"/>
      <c r="AI1074" s="75"/>
      <c r="AJ1074" s="84">
        <f>IF(ISNUMBER(AVERAGE(AI1077:AI1082)),AVERAGE(AI1077:AI1082),0)</f>
        <v>0</v>
      </c>
      <c r="AK1074" s="83"/>
      <c r="AL1074" s="83"/>
      <c r="AM1074" s="75"/>
      <c r="AN1074" s="75"/>
      <c r="AO1074" s="75"/>
      <c r="AP1074" s="75"/>
      <c r="AQ1074" s="75"/>
      <c r="AR1074" s="75"/>
      <c r="AS1074" s="75"/>
      <c r="AT1074" s="75"/>
      <c r="AU1074" s="75"/>
      <c r="AV1074" s="75"/>
      <c r="AW1074" s="84">
        <f>IF(ISNUMBER(AVERAGE(AV1077:AV1082)),AVERAGE(AV1077:AV1082),0)</f>
        <v>425</v>
      </c>
      <c r="AX1074" s="83"/>
      <c r="AY1074" s="83"/>
      <c r="AZ1074" s="79"/>
      <c r="BA1074" s="80"/>
      <c r="BB1074" s="71"/>
      <c r="BC1074" s="54"/>
      <c r="BD1074" s="41">
        <v>4</v>
      </c>
      <c r="BE1074" s="52">
        <v>42</v>
      </c>
      <c r="BF1074" s="62">
        <v>4234</v>
      </c>
      <c r="BG1074" s="278" t="s">
        <v>49</v>
      </c>
    </row>
    <row r="1075" spans="1:59" s="63" customFormat="1" ht="12.75" x14ac:dyDescent="0.2">
      <c r="A1075" s="196">
        <v>4</v>
      </c>
      <c r="B1075" s="197" t="s">
        <v>422</v>
      </c>
      <c r="C1075" s="208">
        <v>42</v>
      </c>
      <c r="D1075" s="209" t="s">
        <v>518</v>
      </c>
      <c r="E1075" s="210">
        <v>4234</v>
      </c>
      <c r="F1075" s="211" t="s">
        <v>594</v>
      </c>
      <c r="G1075" s="231" t="s">
        <v>1195</v>
      </c>
      <c r="H1075" s="81" t="s">
        <v>50</v>
      </c>
      <c r="I1075" s="223"/>
      <c r="J1075" s="73"/>
      <c r="K1075" s="73"/>
      <c r="L1075" s="73"/>
      <c r="M1075" s="74"/>
      <c r="N1075" s="247"/>
      <c r="O1075" s="306"/>
      <c r="P1075" s="105"/>
      <c r="Q1075" s="75"/>
      <c r="R1075" s="75"/>
      <c r="S1075" s="75"/>
      <c r="T1075" s="75"/>
      <c r="U1075" s="75"/>
      <c r="V1075" s="75"/>
      <c r="W1075" s="75"/>
      <c r="X1075" s="75"/>
      <c r="Y1075" s="84">
        <f>MAX(X1077:X1082)</f>
        <v>25000</v>
      </c>
      <c r="Z1075" s="83"/>
      <c r="AA1075" s="83"/>
      <c r="AB1075" s="75"/>
      <c r="AC1075" s="75"/>
      <c r="AD1075" s="75"/>
      <c r="AE1075" s="75"/>
      <c r="AF1075" s="75"/>
      <c r="AG1075" s="75"/>
      <c r="AH1075" s="75"/>
      <c r="AI1075" s="75"/>
      <c r="AJ1075" s="84">
        <f>MAX(AI1077:AI1082)</f>
        <v>0</v>
      </c>
      <c r="AK1075" s="83"/>
      <c r="AL1075" s="83"/>
      <c r="AM1075" s="75"/>
      <c r="AN1075" s="75"/>
      <c r="AO1075" s="75"/>
      <c r="AP1075" s="75"/>
      <c r="AQ1075" s="75"/>
      <c r="AR1075" s="75"/>
      <c r="AS1075" s="75"/>
      <c r="AT1075" s="75"/>
      <c r="AU1075" s="75"/>
      <c r="AV1075" s="75"/>
      <c r="AW1075" s="84">
        <f>MAX(AV1077:AV1082)</f>
        <v>1000</v>
      </c>
      <c r="AX1075" s="83"/>
      <c r="AY1075" s="83"/>
      <c r="AZ1075" s="79"/>
      <c r="BA1075" s="80"/>
      <c r="BB1075" s="71"/>
      <c r="BC1075" s="54"/>
      <c r="BD1075" s="41">
        <v>4</v>
      </c>
      <c r="BE1075" s="52">
        <v>42</v>
      </c>
      <c r="BF1075" s="62">
        <v>4234</v>
      </c>
      <c r="BG1075" s="278" t="s">
        <v>50</v>
      </c>
    </row>
    <row r="1076" spans="1:59" s="63" customFormat="1" ht="12.75" x14ac:dyDescent="0.2">
      <c r="A1076" s="196">
        <v>4</v>
      </c>
      <c r="B1076" s="197" t="s">
        <v>422</v>
      </c>
      <c r="C1076" s="208">
        <v>42</v>
      </c>
      <c r="D1076" s="209" t="s">
        <v>518</v>
      </c>
      <c r="E1076" s="210">
        <v>4234</v>
      </c>
      <c r="F1076" s="211" t="s">
        <v>594</v>
      </c>
      <c r="G1076" s="231" t="s">
        <v>1195</v>
      </c>
      <c r="H1076" s="85" t="s">
        <v>51</v>
      </c>
      <c r="I1076" s="223"/>
      <c r="J1076" s="73"/>
      <c r="K1076" s="73"/>
      <c r="L1076" s="73"/>
      <c r="M1076" s="74"/>
      <c r="N1076" s="248">
        <f>SUM(N1077:N1082)</f>
        <v>6</v>
      </c>
      <c r="O1076" s="293">
        <f>SUM(O1077:O1082)</f>
        <v>0.99999999999999989</v>
      </c>
      <c r="P1076" s="292"/>
      <c r="Q1076" s="87"/>
      <c r="R1076" s="87"/>
      <c r="S1076" s="87"/>
      <c r="T1076" s="87"/>
      <c r="U1076" s="87"/>
      <c r="V1076" s="87"/>
      <c r="W1076" s="87"/>
      <c r="X1076" s="87"/>
      <c r="Y1076" s="88"/>
      <c r="Z1076" s="119">
        <f>SUM(Z1077:Z1082)</f>
        <v>12499.999999999998</v>
      </c>
      <c r="AA1076" s="120"/>
      <c r="AB1076" s="111"/>
      <c r="AC1076" s="111"/>
      <c r="AD1076" s="111"/>
      <c r="AE1076" s="111"/>
      <c r="AF1076" s="111"/>
      <c r="AG1076" s="111"/>
      <c r="AH1076" s="111"/>
      <c r="AI1076" s="111"/>
      <c r="AJ1076" s="120"/>
      <c r="AK1076" s="119">
        <f>SUM(AK1077:AK1082)</f>
        <v>0</v>
      </c>
      <c r="AL1076" s="120"/>
      <c r="AM1076" s="111"/>
      <c r="AN1076" s="111"/>
      <c r="AO1076" s="111"/>
      <c r="AP1076" s="111"/>
      <c r="AQ1076" s="111"/>
      <c r="AR1076" s="111"/>
      <c r="AS1076" s="111"/>
      <c r="AT1076" s="111"/>
      <c r="AU1076" s="111"/>
      <c r="AV1076" s="111"/>
      <c r="AW1076" s="120"/>
      <c r="AX1076" s="119">
        <f>SUM(AX1077:AX1082)</f>
        <v>425</v>
      </c>
      <c r="AY1076" s="88"/>
      <c r="AZ1076" s="79"/>
      <c r="BA1076" s="80"/>
      <c r="BB1076" s="71"/>
      <c r="BC1076" s="54"/>
      <c r="BD1076" s="41">
        <v>4</v>
      </c>
      <c r="BE1076" s="52">
        <v>42</v>
      </c>
      <c r="BF1076" s="62">
        <v>4234</v>
      </c>
      <c r="BG1076" s="279" t="s">
        <v>51</v>
      </c>
    </row>
    <row r="1077" spans="1:59" s="63" customFormat="1" ht="12.75" x14ac:dyDescent="0.2">
      <c r="A1077" s="196">
        <v>4</v>
      </c>
      <c r="B1077" s="197" t="s">
        <v>422</v>
      </c>
      <c r="C1077" s="208">
        <v>42</v>
      </c>
      <c r="D1077" s="209" t="s">
        <v>518</v>
      </c>
      <c r="E1077" s="210">
        <v>4234</v>
      </c>
      <c r="F1077" s="211" t="s">
        <v>594</v>
      </c>
      <c r="G1077" s="231" t="s">
        <v>1195</v>
      </c>
      <c r="H1077" s="89" t="s">
        <v>52</v>
      </c>
      <c r="I1077" s="90" t="s">
        <v>592</v>
      </c>
      <c r="J1077" s="90"/>
      <c r="K1077" s="90" t="s">
        <v>235</v>
      </c>
      <c r="L1077" s="90" t="s">
        <v>69</v>
      </c>
      <c r="M1077" s="91"/>
      <c r="N1077" s="312">
        <v>1</v>
      </c>
      <c r="O1077" s="313">
        <f t="shared" ref="O1077:O1082" si="158">N1077/N$1076</f>
        <v>0.16666666666666666</v>
      </c>
      <c r="P1077" s="104"/>
      <c r="Q1077" s="92"/>
      <c r="R1077" s="92"/>
      <c r="S1077" s="92"/>
      <c r="T1077" s="92"/>
      <c r="U1077" s="92"/>
      <c r="V1077" s="92"/>
      <c r="W1077" s="92">
        <v>1</v>
      </c>
      <c r="X1077" s="109">
        <f t="shared" ref="X1077:X1082" si="159">P1077*P$7+Q1077*Q$7+R1077*R$7+S1077*S$7+T1077*T$7+U1077*U$7+V1077*V$7+W1077*W$7</f>
        <v>25000</v>
      </c>
      <c r="Y1077" s="83"/>
      <c r="Z1077" s="110">
        <f t="shared" ref="Z1077:Z1082" si="160">X1077*$O1077</f>
        <v>4166.6666666666661</v>
      </c>
      <c r="AA1077" s="111"/>
      <c r="AB1077" s="92"/>
      <c r="AC1077" s="92"/>
      <c r="AD1077" s="92"/>
      <c r="AE1077" s="92"/>
      <c r="AF1077" s="92"/>
      <c r="AG1077" s="92"/>
      <c r="AH1077" s="92"/>
      <c r="AI1077" s="109">
        <f t="shared" ref="AI1077:AI1082" si="161">AB1077*AB$7+AC1077*AC$7+AD1077*AD$7+AE1077*AE$7+AF1077*AF$7+AG1077*AG$7+AH1077*AH$7</f>
        <v>0</v>
      </c>
      <c r="AJ1077" s="83"/>
      <c r="AK1077" s="110">
        <f t="shared" ref="AK1077:AK1082" si="162">AI1077*$O1077</f>
        <v>0</v>
      </c>
      <c r="AL1077" s="111"/>
      <c r="AM1077" s="92"/>
      <c r="AN1077" s="92"/>
      <c r="AO1077" s="92"/>
      <c r="AP1077" s="92">
        <v>1</v>
      </c>
      <c r="AQ1077" s="92"/>
      <c r="AR1077" s="92"/>
      <c r="AS1077" s="92"/>
      <c r="AT1077" s="92"/>
      <c r="AU1077" s="92"/>
      <c r="AV1077" s="109">
        <f t="shared" ref="AV1077:AV1082" si="163">AM1077*AM$7+AN1077*AN$7+AO1077*AO$7+AP1077*AP$7+AQ1077*AQ$7+AR1077*AR$7+AS1077*AS$7+AT1077*AT$7+AU1077*AU$7</f>
        <v>100</v>
      </c>
      <c r="AW1077" s="75"/>
      <c r="AX1077" s="110">
        <f t="shared" ref="AX1077:AX1082" si="164">AV1077*$O1077</f>
        <v>16.666666666666664</v>
      </c>
      <c r="AY1077" s="111"/>
      <c r="AZ1077" s="93"/>
      <c r="BA1077" s="94" t="s">
        <v>105</v>
      </c>
      <c r="BB1077" s="71"/>
      <c r="BC1077" s="54"/>
      <c r="BD1077" s="41">
        <v>4</v>
      </c>
      <c r="BE1077" s="52">
        <v>42</v>
      </c>
      <c r="BF1077" s="62">
        <v>4234</v>
      </c>
      <c r="BG1077" s="280" t="s">
        <v>52</v>
      </c>
    </row>
    <row r="1078" spans="1:59" s="63" customFormat="1" ht="12.75" x14ac:dyDescent="0.2">
      <c r="A1078" s="196">
        <v>4</v>
      </c>
      <c r="B1078" s="197" t="s">
        <v>422</v>
      </c>
      <c r="C1078" s="208">
        <v>42</v>
      </c>
      <c r="D1078" s="209" t="s">
        <v>518</v>
      </c>
      <c r="E1078" s="210">
        <v>4234</v>
      </c>
      <c r="F1078" s="211" t="s">
        <v>594</v>
      </c>
      <c r="G1078" s="231" t="s">
        <v>1195</v>
      </c>
      <c r="H1078" s="89"/>
      <c r="I1078" s="90" t="s">
        <v>595</v>
      </c>
      <c r="J1078" s="90" t="s">
        <v>596</v>
      </c>
      <c r="K1078" s="90" t="s">
        <v>64</v>
      </c>
      <c r="L1078" s="90" t="s">
        <v>119</v>
      </c>
      <c r="M1078" s="91"/>
      <c r="N1078" s="312">
        <v>1</v>
      </c>
      <c r="O1078" s="313">
        <f t="shared" si="158"/>
        <v>0.16666666666666666</v>
      </c>
      <c r="P1078" s="104"/>
      <c r="Q1078" s="92"/>
      <c r="R1078" s="92"/>
      <c r="S1078" s="92"/>
      <c r="T1078" s="92"/>
      <c r="U1078" s="92"/>
      <c r="V1078" s="92"/>
      <c r="W1078" s="92"/>
      <c r="X1078" s="109">
        <f t="shared" si="159"/>
        <v>0</v>
      </c>
      <c r="Y1078" s="83"/>
      <c r="Z1078" s="110">
        <f t="shared" si="160"/>
        <v>0</v>
      </c>
      <c r="AA1078" s="111"/>
      <c r="AB1078" s="92"/>
      <c r="AC1078" s="92"/>
      <c r="AD1078" s="92"/>
      <c r="AE1078" s="92"/>
      <c r="AF1078" s="92"/>
      <c r="AG1078" s="92"/>
      <c r="AH1078" s="92"/>
      <c r="AI1078" s="109">
        <f t="shared" si="161"/>
        <v>0</v>
      </c>
      <c r="AJ1078" s="83"/>
      <c r="AK1078" s="110">
        <f t="shared" si="162"/>
        <v>0</v>
      </c>
      <c r="AL1078" s="111"/>
      <c r="AM1078" s="92"/>
      <c r="AN1078" s="92"/>
      <c r="AO1078" s="92"/>
      <c r="AP1078" s="92"/>
      <c r="AQ1078" s="92"/>
      <c r="AR1078" s="92"/>
      <c r="AS1078" s="92">
        <v>1</v>
      </c>
      <c r="AT1078" s="92"/>
      <c r="AU1078" s="92"/>
      <c r="AV1078" s="109">
        <f t="shared" si="163"/>
        <v>1000</v>
      </c>
      <c r="AW1078" s="75"/>
      <c r="AX1078" s="110">
        <f t="shared" si="164"/>
        <v>166.66666666666666</v>
      </c>
      <c r="AY1078" s="111"/>
      <c r="AZ1078" s="93"/>
      <c r="BA1078" s="94" t="s">
        <v>159</v>
      </c>
      <c r="BB1078" s="71"/>
      <c r="BC1078" s="54"/>
      <c r="BD1078" s="41">
        <v>4</v>
      </c>
      <c r="BE1078" s="52">
        <v>42</v>
      </c>
      <c r="BF1078" s="62">
        <v>4234</v>
      </c>
      <c r="BG1078" s="280" t="s">
        <v>52</v>
      </c>
    </row>
    <row r="1079" spans="1:59" s="63" customFormat="1" ht="12.75" x14ac:dyDescent="0.2">
      <c r="A1079" s="196">
        <v>4</v>
      </c>
      <c r="B1079" s="197" t="s">
        <v>422</v>
      </c>
      <c r="C1079" s="208">
        <v>42</v>
      </c>
      <c r="D1079" s="209" t="s">
        <v>518</v>
      </c>
      <c r="E1079" s="210">
        <v>4234</v>
      </c>
      <c r="F1079" s="211" t="s">
        <v>594</v>
      </c>
      <c r="G1079" s="231" t="s">
        <v>1195</v>
      </c>
      <c r="H1079" s="89"/>
      <c r="I1079" s="90" t="s">
        <v>597</v>
      </c>
      <c r="J1079" s="90"/>
      <c r="K1079" s="90" t="s">
        <v>73</v>
      </c>
      <c r="L1079" s="90" t="s">
        <v>69</v>
      </c>
      <c r="M1079" s="91"/>
      <c r="N1079" s="312">
        <v>1</v>
      </c>
      <c r="O1079" s="313">
        <f t="shared" si="158"/>
        <v>0.16666666666666666</v>
      </c>
      <c r="P1079" s="104"/>
      <c r="Q1079" s="92"/>
      <c r="R1079" s="92"/>
      <c r="S1079" s="92"/>
      <c r="T1079" s="92"/>
      <c r="U1079" s="92"/>
      <c r="V1079" s="92"/>
      <c r="W1079" s="92">
        <v>1</v>
      </c>
      <c r="X1079" s="109">
        <f t="shared" si="159"/>
        <v>25000</v>
      </c>
      <c r="Y1079" s="83"/>
      <c r="Z1079" s="110">
        <f t="shared" si="160"/>
        <v>4166.6666666666661</v>
      </c>
      <c r="AA1079" s="111"/>
      <c r="AB1079" s="92"/>
      <c r="AC1079" s="92"/>
      <c r="AD1079" s="92"/>
      <c r="AE1079" s="92"/>
      <c r="AF1079" s="92"/>
      <c r="AG1079" s="92"/>
      <c r="AH1079" s="92"/>
      <c r="AI1079" s="109">
        <f t="shared" si="161"/>
        <v>0</v>
      </c>
      <c r="AJ1079" s="83"/>
      <c r="AK1079" s="110">
        <f t="shared" si="162"/>
        <v>0</v>
      </c>
      <c r="AL1079" s="111"/>
      <c r="AM1079" s="92"/>
      <c r="AN1079" s="92"/>
      <c r="AO1079" s="92"/>
      <c r="AP1079" s="92">
        <v>1</v>
      </c>
      <c r="AQ1079" s="92"/>
      <c r="AR1079" s="92"/>
      <c r="AS1079" s="92"/>
      <c r="AT1079" s="92"/>
      <c r="AU1079" s="92"/>
      <c r="AV1079" s="109">
        <f t="shared" si="163"/>
        <v>100</v>
      </c>
      <c r="AW1079" s="75"/>
      <c r="AX1079" s="110">
        <f t="shared" si="164"/>
        <v>16.666666666666664</v>
      </c>
      <c r="AY1079" s="111"/>
      <c r="AZ1079" s="93"/>
      <c r="BA1079" s="94" t="s">
        <v>554</v>
      </c>
      <c r="BB1079" s="71"/>
      <c r="BC1079" s="54"/>
      <c r="BD1079" s="41">
        <v>4</v>
      </c>
      <c r="BE1079" s="52">
        <v>42</v>
      </c>
      <c r="BF1079" s="62">
        <v>4234</v>
      </c>
      <c r="BG1079" s="280" t="s">
        <v>52</v>
      </c>
    </row>
    <row r="1080" spans="1:59" s="63" customFormat="1" ht="12.75" x14ac:dyDescent="0.2">
      <c r="A1080" s="196">
        <v>4</v>
      </c>
      <c r="B1080" s="197" t="s">
        <v>422</v>
      </c>
      <c r="C1080" s="208">
        <v>42</v>
      </c>
      <c r="D1080" s="209" t="s">
        <v>518</v>
      </c>
      <c r="E1080" s="210">
        <v>4234</v>
      </c>
      <c r="F1080" s="211" t="s">
        <v>594</v>
      </c>
      <c r="G1080" s="231" t="s">
        <v>1195</v>
      </c>
      <c r="H1080" s="89"/>
      <c r="I1080" s="90" t="s">
        <v>598</v>
      </c>
      <c r="J1080" s="90"/>
      <c r="K1080" s="90" t="s">
        <v>64</v>
      </c>
      <c r="L1080" s="90" t="s">
        <v>119</v>
      </c>
      <c r="M1080" s="91"/>
      <c r="N1080" s="312">
        <v>1</v>
      </c>
      <c r="O1080" s="313">
        <f t="shared" si="158"/>
        <v>0.16666666666666666</v>
      </c>
      <c r="P1080" s="104"/>
      <c r="Q1080" s="92"/>
      <c r="R1080" s="92"/>
      <c r="S1080" s="92"/>
      <c r="T1080" s="92"/>
      <c r="U1080" s="92"/>
      <c r="V1080" s="92"/>
      <c r="W1080" s="92"/>
      <c r="X1080" s="109">
        <f t="shared" si="159"/>
        <v>0</v>
      </c>
      <c r="Y1080" s="83"/>
      <c r="Z1080" s="110">
        <f t="shared" si="160"/>
        <v>0</v>
      </c>
      <c r="AA1080" s="111"/>
      <c r="AB1080" s="92"/>
      <c r="AC1080" s="92"/>
      <c r="AD1080" s="92"/>
      <c r="AE1080" s="92"/>
      <c r="AF1080" s="92"/>
      <c r="AG1080" s="92"/>
      <c r="AH1080" s="92"/>
      <c r="AI1080" s="109">
        <f t="shared" si="161"/>
        <v>0</v>
      </c>
      <c r="AJ1080" s="83"/>
      <c r="AK1080" s="110">
        <f t="shared" si="162"/>
        <v>0</v>
      </c>
      <c r="AL1080" s="111"/>
      <c r="AM1080" s="92"/>
      <c r="AN1080" s="92"/>
      <c r="AO1080" s="92"/>
      <c r="AP1080" s="92"/>
      <c r="AQ1080" s="92"/>
      <c r="AR1080" s="92"/>
      <c r="AS1080" s="92">
        <v>1</v>
      </c>
      <c r="AT1080" s="92"/>
      <c r="AU1080" s="92"/>
      <c r="AV1080" s="109">
        <f t="shared" si="163"/>
        <v>1000</v>
      </c>
      <c r="AW1080" s="75"/>
      <c r="AX1080" s="110">
        <f t="shared" si="164"/>
        <v>166.66666666666666</v>
      </c>
      <c r="AY1080" s="111"/>
      <c r="AZ1080" s="93"/>
      <c r="BA1080" s="94" t="s">
        <v>554</v>
      </c>
      <c r="BB1080" s="71"/>
      <c r="BC1080" s="54"/>
      <c r="BD1080" s="41">
        <v>4</v>
      </c>
      <c r="BE1080" s="52">
        <v>42</v>
      </c>
      <c r="BF1080" s="62">
        <v>4234</v>
      </c>
      <c r="BG1080" s="280" t="s">
        <v>52</v>
      </c>
    </row>
    <row r="1081" spans="1:59" s="63" customFormat="1" ht="12.75" x14ac:dyDescent="0.2">
      <c r="A1081" s="196">
        <v>4</v>
      </c>
      <c r="B1081" s="197" t="s">
        <v>422</v>
      </c>
      <c r="C1081" s="208">
        <v>42</v>
      </c>
      <c r="D1081" s="209" t="s">
        <v>518</v>
      </c>
      <c r="E1081" s="210">
        <v>4234</v>
      </c>
      <c r="F1081" s="211" t="s">
        <v>594</v>
      </c>
      <c r="G1081" s="231" t="s">
        <v>1195</v>
      </c>
      <c r="H1081" s="89"/>
      <c r="I1081" s="90" t="s">
        <v>599</v>
      </c>
      <c r="J1081" s="90"/>
      <c r="K1081" s="90" t="s">
        <v>73</v>
      </c>
      <c r="L1081" s="90" t="s">
        <v>95</v>
      </c>
      <c r="M1081" s="91"/>
      <c r="N1081" s="312">
        <v>1</v>
      </c>
      <c r="O1081" s="313">
        <f t="shared" si="158"/>
        <v>0.16666666666666666</v>
      </c>
      <c r="P1081" s="104"/>
      <c r="Q1081" s="92"/>
      <c r="R1081" s="92"/>
      <c r="S1081" s="92"/>
      <c r="T1081" s="92"/>
      <c r="U1081" s="92"/>
      <c r="V1081" s="92"/>
      <c r="W1081" s="92">
        <v>1</v>
      </c>
      <c r="X1081" s="109">
        <f t="shared" si="159"/>
        <v>25000</v>
      </c>
      <c r="Y1081" s="83"/>
      <c r="Z1081" s="110">
        <f t="shared" si="160"/>
        <v>4166.6666666666661</v>
      </c>
      <c r="AA1081" s="111"/>
      <c r="AB1081" s="92"/>
      <c r="AC1081" s="92"/>
      <c r="AD1081" s="92"/>
      <c r="AE1081" s="92"/>
      <c r="AF1081" s="92"/>
      <c r="AG1081" s="92"/>
      <c r="AH1081" s="92"/>
      <c r="AI1081" s="109">
        <f t="shared" si="161"/>
        <v>0</v>
      </c>
      <c r="AJ1081" s="83"/>
      <c r="AK1081" s="110">
        <f t="shared" si="162"/>
        <v>0</v>
      </c>
      <c r="AL1081" s="111"/>
      <c r="AM1081" s="92"/>
      <c r="AN1081" s="92"/>
      <c r="AO1081" s="92"/>
      <c r="AP1081" s="92">
        <v>1</v>
      </c>
      <c r="AQ1081" s="92"/>
      <c r="AR1081" s="92"/>
      <c r="AS1081" s="92"/>
      <c r="AT1081" s="92"/>
      <c r="AU1081" s="92"/>
      <c r="AV1081" s="109">
        <f t="shared" si="163"/>
        <v>100</v>
      </c>
      <c r="AW1081" s="75"/>
      <c r="AX1081" s="110">
        <f t="shared" si="164"/>
        <v>16.666666666666664</v>
      </c>
      <c r="AY1081" s="111"/>
      <c r="AZ1081" s="93"/>
      <c r="BA1081" s="94" t="s">
        <v>554</v>
      </c>
      <c r="BB1081" s="71"/>
      <c r="BC1081" s="54"/>
      <c r="BD1081" s="41">
        <v>4</v>
      </c>
      <c r="BE1081" s="52">
        <v>42</v>
      </c>
      <c r="BF1081" s="62">
        <v>4234</v>
      </c>
      <c r="BG1081" s="280" t="s">
        <v>52</v>
      </c>
    </row>
    <row r="1082" spans="1:59" s="63" customFormat="1" ht="12.75" x14ac:dyDescent="0.2">
      <c r="A1082" s="196">
        <v>4</v>
      </c>
      <c r="B1082" s="197" t="s">
        <v>422</v>
      </c>
      <c r="C1082" s="208">
        <v>42</v>
      </c>
      <c r="D1082" s="209" t="s">
        <v>518</v>
      </c>
      <c r="E1082" s="210">
        <v>4234</v>
      </c>
      <c r="F1082" s="211" t="s">
        <v>594</v>
      </c>
      <c r="G1082" s="231" t="s">
        <v>1195</v>
      </c>
      <c r="H1082" s="89"/>
      <c r="I1082" s="90" t="s">
        <v>600</v>
      </c>
      <c r="J1082" s="90"/>
      <c r="K1082" s="90" t="s">
        <v>64</v>
      </c>
      <c r="L1082" s="90" t="s">
        <v>195</v>
      </c>
      <c r="M1082" s="91"/>
      <c r="N1082" s="312">
        <v>1</v>
      </c>
      <c r="O1082" s="313">
        <f t="shared" si="158"/>
        <v>0.16666666666666666</v>
      </c>
      <c r="P1082" s="104"/>
      <c r="Q1082" s="92"/>
      <c r="R1082" s="92"/>
      <c r="S1082" s="92"/>
      <c r="T1082" s="92"/>
      <c r="U1082" s="92"/>
      <c r="V1082" s="92"/>
      <c r="W1082" s="92"/>
      <c r="X1082" s="109">
        <f t="shared" si="159"/>
        <v>0</v>
      </c>
      <c r="Y1082" s="83"/>
      <c r="Z1082" s="110">
        <f t="shared" si="160"/>
        <v>0</v>
      </c>
      <c r="AA1082" s="111"/>
      <c r="AB1082" s="92"/>
      <c r="AC1082" s="92"/>
      <c r="AD1082" s="92"/>
      <c r="AE1082" s="92"/>
      <c r="AF1082" s="92"/>
      <c r="AG1082" s="92"/>
      <c r="AH1082" s="92"/>
      <c r="AI1082" s="109">
        <f t="shared" si="161"/>
        <v>0</v>
      </c>
      <c r="AJ1082" s="83"/>
      <c r="AK1082" s="110">
        <f t="shared" si="162"/>
        <v>0</v>
      </c>
      <c r="AL1082" s="111"/>
      <c r="AM1082" s="92"/>
      <c r="AN1082" s="92"/>
      <c r="AO1082" s="92"/>
      <c r="AP1082" s="92"/>
      <c r="AQ1082" s="92">
        <v>1</v>
      </c>
      <c r="AR1082" s="92"/>
      <c r="AS1082" s="92"/>
      <c r="AT1082" s="92"/>
      <c r="AU1082" s="92"/>
      <c r="AV1082" s="109">
        <f t="shared" si="163"/>
        <v>250</v>
      </c>
      <c r="AW1082" s="75"/>
      <c r="AX1082" s="110">
        <f t="shared" si="164"/>
        <v>41.666666666666664</v>
      </c>
      <c r="AY1082" s="111"/>
      <c r="AZ1082" s="93"/>
      <c r="BA1082" s="94" t="s">
        <v>554</v>
      </c>
      <c r="BB1082" s="71"/>
      <c r="BC1082" s="54"/>
      <c r="BD1082" s="41">
        <v>4</v>
      </c>
      <c r="BE1082" s="52">
        <v>42</v>
      </c>
      <c r="BF1082" s="62">
        <v>4234</v>
      </c>
      <c r="BG1082" s="280" t="s">
        <v>52</v>
      </c>
    </row>
    <row r="1083" spans="1:59" s="63" customFormat="1" ht="12.75" x14ac:dyDescent="0.2">
      <c r="A1083" s="196">
        <v>4</v>
      </c>
      <c r="B1083" s="197" t="s">
        <v>422</v>
      </c>
      <c r="C1083" s="208">
        <v>42</v>
      </c>
      <c r="D1083" s="209" t="s">
        <v>518</v>
      </c>
      <c r="E1083" s="210">
        <v>4234</v>
      </c>
      <c r="F1083" s="211" t="s">
        <v>594</v>
      </c>
      <c r="G1083" s="231" t="s">
        <v>1195</v>
      </c>
      <c r="H1083" s="89"/>
      <c r="I1083" s="219"/>
      <c r="J1083" s="90"/>
      <c r="K1083" s="90"/>
      <c r="L1083" s="90"/>
      <c r="M1083" s="91"/>
      <c r="N1083" s="247"/>
      <c r="O1083" s="306"/>
      <c r="P1083" s="104"/>
      <c r="Q1083" s="92"/>
      <c r="R1083" s="92"/>
      <c r="S1083" s="92"/>
      <c r="T1083" s="92"/>
      <c r="U1083" s="92"/>
      <c r="V1083" s="92"/>
      <c r="W1083" s="92"/>
      <c r="X1083" s="75"/>
      <c r="Y1083" s="83"/>
      <c r="Z1083" s="83"/>
      <c r="AA1083" s="83"/>
      <c r="AB1083" s="92"/>
      <c r="AC1083" s="92"/>
      <c r="AD1083" s="92"/>
      <c r="AE1083" s="92"/>
      <c r="AF1083" s="92"/>
      <c r="AG1083" s="92"/>
      <c r="AH1083" s="92"/>
      <c r="AI1083" s="75"/>
      <c r="AJ1083" s="83"/>
      <c r="AK1083" s="83"/>
      <c r="AL1083" s="83"/>
      <c r="AM1083" s="92"/>
      <c r="AN1083" s="92"/>
      <c r="AO1083" s="92"/>
      <c r="AP1083" s="92"/>
      <c r="AQ1083" s="92"/>
      <c r="AR1083" s="92"/>
      <c r="AS1083" s="92"/>
      <c r="AT1083" s="92"/>
      <c r="AU1083" s="92"/>
      <c r="AV1083" s="75"/>
      <c r="AW1083" s="75"/>
      <c r="AX1083" s="83"/>
      <c r="AY1083" s="83"/>
      <c r="AZ1083" s="93"/>
      <c r="BA1083" s="94"/>
      <c r="BB1083" s="71"/>
      <c r="BC1083" s="54"/>
      <c r="BD1083" s="41">
        <v>4</v>
      </c>
      <c r="BE1083" s="52">
        <v>42</v>
      </c>
      <c r="BF1083" s="62">
        <v>4234</v>
      </c>
      <c r="BG1083" s="280" t="s">
        <v>52</v>
      </c>
    </row>
    <row r="1084" spans="1:59" s="63" customFormat="1" ht="12.75" x14ac:dyDescent="0.2">
      <c r="A1084" s="196">
        <v>4</v>
      </c>
      <c r="B1084" s="197" t="s">
        <v>422</v>
      </c>
      <c r="C1084" s="208">
        <v>42</v>
      </c>
      <c r="D1084" s="209" t="s">
        <v>518</v>
      </c>
      <c r="E1084" s="210">
        <v>4234</v>
      </c>
      <c r="F1084" s="211" t="s">
        <v>594</v>
      </c>
      <c r="G1084" s="231" t="s">
        <v>1195</v>
      </c>
      <c r="H1084" s="65"/>
      <c r="I1084" s="222"/>
      <c r="J1084" s="66"/>
      <c r="K1084" s="66"/>
      <c r="L1084" s="66"/>
      <c r="M1084" s="64"/>
      <c r="N1084" s="304"/>
      <c r="O1084" s="305"/>
      <c r="P1084" s="127"/>
      <c r="Q1084" s="67"/>
      <c r="R1084" s="67"/>
      <c r="S1084" s="67"/>
      <c r="T1084" s="67"/>
      <c r="U1084" s="67"/>
      <c r="V1084" s="67"/>
      <c r="W1084" s="67"/>
      <c r="X1084" s="67"/>
      <c r="Y1084" s="68"/>
      <c r="Z1084" s="68"/>
      <c r="AA1084" s="68"/>
      <c r="AB1084" s="67"/>
      <c r="AC1084" s="67"/>
      <c r="AD1084" s="67"/>
      <c r="AE1084" s="67"/>
      <c r="AF1084" s="67"/>
      <c r="AG1084" s="67"/>
      <c r="AH1084" s="67"/>
      <c r="AI1084" s="67"/>
      <c r="AJ1084" s="68"/>
      <c r="AK1084" s="68"/>
      <c r="AL1084" s="68"/>
      <c r="AM1084" s="67"/>
      <c r="AN1084" s="67"/>
      <c r="AO1084" s="67"/>
      <c r="AP1084" s="67"/>
      <c r="AQ1084" s="67"/>
      <c r="AR1084" s="67"/>
      <c r="AS1084" s="67"/>
      <c r="AT1084" s="67"/>
      <c r="AU1084" s="67"/>
      <c r="AV1084" s="67"/>
      <c r="AW1084" s="67"/>
      <c r="AX1084" s="68"/>
      <c r="AY1084" s="68"/>
      <c r="AZ1084" s="69"/>
      <c r="BA1084" s="70"/>
      <c r="BB1084" s="71"/>
      <c r="BC1084" s="54"/>
      <c r="BD1084" s="41">
        <v>4</v>
      </c>
      <c r="BE1084" s="52">
        <v>42</v>
      </c>
      <c r="BF1084" s="62">
        <v>4234</v>
      </c>
      <c r="BG1084" s="275"/>
    </row>
    <row r="1085" spans="1:59" s="63" customFormat="1" ht="12.75" x14ac:dyDescent="0.2">
      <c r="A1085" s="196">
        <v>4</v>
      </c>
      <c r="B1085" s="197" t="s">
        <v>422</v>
      </c>
      <c r="C1085" s="208">
        <v>42</v>
      </c>
      <c r="D1085" s="209" t="s">
        <v>518</v>
      </c>
      <c r="E1085" s="210">
        <v>4234</v>
      </c>
      <c r="F1085" s="211" t="s">
        <v>594</v>
      </c>
      <c r="G1085" s="230"/>
      <c r="H1085" s="56"/>
      <c r="I1085" s="221"/>
      <c r="J1085" s="57"/>
      <c r="K1085" s="57"/>
      <c r="L1085" s="57"/>
      <c r="M1085" s="55"/>
      <c r="N1085" s="303"/>
      <c r="O1085" s="245"/>
      <c r="P1085" s="122"/>
      <c r="Q1085" s="58"/>
      <c r="R1085" s="58"/>
      <c r="S1085" s="58"/>
      <c r="T1085" s="58"/>
      <c r="U1085" s="58"/>
      <c r="V1085" s="58"/>
      <c r="W1085" s="58"/>
      <c r="X1085" s="58"/>
      <c r="Y1085" s="59"/>
      <c r="Z1085" s="59"/>
      <c r="AA1085" s="59"/>
      <c r="AB1085" s="58"/>
      <c r="AC1085" s="58"/>
      <c r="AD1085" s="58"/>
      <c r="AE1085" s="58"/>
      <c r="AF1085" s="58"/>
      <c r="AG1085" s="58"/>
      <c r="AH1085" s="58"/>
      <c r="AI1085" s="58"/>
      <c r="AJ1085" s="59"/>
      <c r="AK1085" s="59"/>
      <c r="AL1085" s="59"/>
      <c r="AM1085" s="58"/>
      <c r="AN1085" s="58"/>
      <c r="AO1085" s="58"/>
      <c r="AP1085" s="58"/>
      <c r="AQ1085" s="58"/>
      <c r="AR1085" s="58"/>
      <c r="AS1085" s="58"/>
      <c r="AT1085" s="58"/>
      <c r="AU1085" s="58"/>
      <c r="AV1085" s="58"/>
      <c r="AW1085" s="58"/>
      <c r="AX1085" s="59"/>
      <c r="AY1085" s="59"/>
      <c r="AZ1085" s="60"/>
      <c r="BA1085" s="61"/>
      <c r="BB1085" s="54"/>
      <c r="BC1085" s="54"/>
      <c r="BD1085" s="41">
        <v>4</v>
      </c>
      <c r="BE1085" s="52">
        <v>42</v>
      </c>
      <c r="BF1085" s="62">
        <v>4234</v>
      </c>
      <c r="BG1085" s="274"/>
    </row>
    <row r="1086" spans="1:59" s="63" customFormat="1" ht="12.75" x14ac:dyDescent="0.2">
      <c r="A1086" s="196">
        <v>4</v>
      </c>
      <c r="B1086" s="197" t="s">
        <v>422</v>
      </c>
      <c r="C1086" s="208">
        <v>42</v>
      </c>
      <c r="D1086" s="209" t="s">
        <v>518</v>
      </c>
      <c r="E1086" s="210">
        <v>4234</v>
      </c>
      <c r="F1086" s="211" t="s">
        <v>594</v>
      </c>
      <c r="G1086" s="231"/>
      <c r="H1086" s="65"/>
      <c r="I1086" s="222"/>
      <c r="J1086" s="66"/>
      <c r="K1086" s="66"/>
      <c r="L1086" s="66"/>
      <c r="M1086" s="64"/>
      <c r="N1086" s="304"/>
      <c r="O1086" s="305"/>
      <c r="P1086" s="127"/>
      <c r="Q1086" s="67"/>
      <c r="R1086" s="67"/>
      <c r="S1086" s="67"/>
      <c r="T1086" s="67"/>
      <c r="U1086" s="67"/>
      <c r="V1086" s="67"/>
      <c r="W1086" s="67"/>
      <c r="X1086" s="67"/>
      <c r="Y1086" s="68"/>
      <c r="Z1086" s="68"/>
      <c r="AA1086" s="68"/>
      <c r="AB1086" s="67"/>
      <c r="AC1086" s="67"/>
      <c r="AD1086" s="67"/>
      <c r="AE1086" s="67"/>
      <c r="AF1086" s="67"/>
      <c r="AG1086" s="67"/>
      <c r="AH1086" s="67"/>
      <c r="AI1086" s="67"/>
      <c r="AJ1086" s="68"/>
      <c r="AK1086" s="68"/>
      <c r="AL1086" s="68"/>
      <c r="AM1086" s="67"/>
      <c r="AN1086" s="67"/>
      <c r="AO1086" s="67"/>
      <c r="AP1086" s="67"/>
      <c r="AQ1086" s="67"/>
      <c r="AR1086" s="67"/>
      <c r="AS1086" s="67"/>
      <c r="AT1086" s="67"/>
      <c r="AU1086" s="67"/>
      <c r="AV1086" s="67"/>
      <c r="AW1086" s="67"/>
      <c r="AX1086" s="68"/>
      <c r="AY1086" s="68"/>
      <c r="AZ1086" s="69"/>
      <c r="BA1086" s="70"/>
      <c r="BB1086" s="71"/>
      <c r="BC1086" s="54"/>
      <c r="BD1086" s="41">
        <v>4</v>
      </c>
      <c r="BE1086" s="52">
        <v>42</v>
      </c>
      <c r="BF1086" s="62">
        <v>4234</v>
      </c>
      <c r="BG1086" s="275"/>
    </row>
    <row r="1087" spans="1:59" s="63" customFormat="1" ht="12.75" x14ac:dyDescent="0.2">
      <c r="A1087" s="196">
        <v>4</v>
      </c>
      <c r="B1087" s="197" t="s">
        <v>422</v>
      </c>
      <c r="C1087" s="208">
        <v>42</v>
      </c>
      <c r="D1087" s="209" t="s">
        <v>518</v>
      </c>
      <c r="E1087" s="210">
        <v>4234</v>
      </c>
      <c r="F1087" s="211" t="s">
        <v>594</v>
      </c>
      <c r="G1087" s="231" t="s">
        <v>584</v>
      </c>
      <c r="H1087" s="72" t="s">
        <v>1233</v>
      </c>
      <c r="I1087" s="223" t="s">
        <v>1260</v>
      </c>
      <c r="J1087" s="73"/>
      <c r="K1087" s="73"/>
      <c r="L1087" s="73"/>
      <c r="M1087" s="74"/>
      <c r="N1087" s="247"/>
      <c r="O1087" s="306"/>
      <c r="P1087" s="105"/>
      <c r="Q1087" s="75"/>
      <c r="R1087" s="75"/>
      <c r="S1087" s="75"/>
      <c r="T1087" s="75"/>
      <c r="U1087" s="75"/>
      <c r="V1087" s="75"/>
      <c r="W1087" s="75"/>
      <c r="X1087" s="75"/>
      <c r="Y1087" s="76" t="s">
        <v>1241</v>
      </c>
      <c r="Z1087" s="77" t="s">
        <v>1241</v>
      </c>
      <c r="AA1087" s="78">
        <f>AA$1239</f>
        <v>2500</v>
      </c>
      <c r="AB1087" s="75"/>
      <c r="AC1087" s="75"/>
      <c r="AD1087" s="75"/>
      <c r="AE1087" s="75"/>
      <c r="AF1087" s="75"/>
      <c r="AG1087" s="75"/>
      <c r="AH1087" s="75"/>
      <c r="AI1087" s="75"/>
      <c r="AJ1087" s="76" t="s">
        <v>1241</v>
      </c>
      <c r="AK1087" s="77" t="s">
        <v>1241</v>
      </c>
      <c r="AL1087" s="78">
        <f>AL$1239</f>
        <v>0</v>
      </c>
      <c r="AM1087" s="75"/>
      <c r="AN1087" s="75"/>
      <c r="AO1087" s="75"/>
      <c r="AP1087" s="75"/>
      <c r="AQ1087" s="75"/>
      <c r="AR1087" s="75"/>
      <c r="AS1087" s="75"/>
      <c r="AT1087" s="75"/>
      <c r="AU1087" s="75"/>
      <c r="AV1087" s="75"/>
      <c r="AW1087" s="76" t="s">
        <v>1241</v>
      </c>
      <c r="AX1087" s="77" t="s">
        <v>1241</v>
      </c>
      <c r="AY1087" s="78">
        <f>AY$1239</f>
        <v>500</v>
      </c>
      <c r="AZ1087" s="79"/>
      <c r="BA1087" s="80" t="str">
        <f>I1087</f>
        <v>&gt; see 4257, Metal clad insulating cladding</v>
      </c>
      <c r="BB1087" s="71"/>
      <c r="BC1087" s="54"/>
      <c r="BD1087" s="41">
        <f>A1087</f>
        <v>4</v>
      </c>
      <c r="BE1087" s="52">
        <f>C1087</f>
        <v>42</v>
      </c>
      <c r="BF1087" s="62">
        <f>E1087</f>
        <v>4234</v>
      </c>
      <c r="BG1087" s="276" t="str">
        <f>H1087</f>
        <v>Default Scenario (Link)</v>
      </c>
    </row>
    <row r="1088" spans="1:59" s="63" customFormat="1" ht="12.75" x14ac:dyDescent="0.2">
      <c r="A1088" s="196">
        <v>4</v>
      </c>
      <c r="B1088" s="197" t="s">
        <v>422</v>
      </c>
      <c r="C1088" s="208">
        <v>42</v>
      </c>
      <c r="D1088" s="209" t="s">
        <v>518</v>
      </c>
      <c r="E1088" s="210">
        <v>4234</v>
      </c>
      <c r="F1088" s="211" t="s">
        <v>594</v>
      </c>
      <c r="G1088" s="231"/>
      <c r="H1088" s="65"/>
      <c r="I1088" s="222"/>
      <c r="J1088" s="66"/>
      <c r="K1088" s="66"/>
      <c r="L1088" s="66"/>
      <c r="M1088" s="64"/>
      <c r="N1088" s="304"/>
      <c r="O1088" s="305"/>
      <c r="P1088" s="127"/>
      <c r="Q1088" s="67"/>
      <c r="R1088" s="67"/>
      <c r="S1088" s="67"/>
      <c r="T1088" s="67"/>
      <c r="U1088" s="67"/>
      <c r="V1088" s="67"/>
      <c r="W1088" s="67"/>
      <c r="X1088" s="67"/>
      <c r="Y1088" s="68"/>
      <c r="Z1088" s="68"/>
      <c r="AA1088" s="68"/>
      <c r="AB1088" s="67"/>
      <c r="AC1088" s="67"/>
      <c r="AD1088" s="67"/>
      <c r="AE1088" s="67"/>
      <c r="AF1088" s="67"/>
      <c r="AG1088" s="67"/>
      <c r="AH1088" s="67"/>
      <c r="AI1088" s="67"/>
      <c r="AJ1088" s="68"/>
      <c r="AK1088" s="68"/>
      <c r="AL1088" s="68"/>
      <c r="AM1088" s="67"/>
      <c r="AN1088" s="67"/>
      <c r="AO1088" s="67"/>
      <c r="AP1088" s="67"/>
      <c r="AQ1088" s="67"/>
      <c r="AR1088" s="67"/>
      <c r="AS1088" s="67"/>
      <c r="AT1088" s="67"/>
      <c r="AU1088" s="67"/>
      <c r="AV1088" s="67"/>
      <c r="AW1088" s="67"/>
      <c r="AX1088" s="68"/>
      <c r="AY1088" s="68"/>
      <c r="AZ1088" s="69"/>
      <c r="BA1088" s="70"/>
      <c r="BB1088" s="71"/>
      <c r="BC1088" s="54"/>
      <c r="BD1088" s="41">
        <v>4</v>
      </c>
      <c r="BE1088" s="52">
        <v>42</v>
      </c>
      <c r="BF1088" s="62">
        <v>4234</v>
      </c>
      <c r="BG1088" s="275"/>
    </row>
    <row r="1089" spans="1:59" s="63" customFormat="1" ht="12.75" x14ac:dyDescent="0.2">
      <c r="A1089" s="196">
        <v>4</v>
      </c>
      <c r="B1089" s="197" t="s">
        <v>422</v>
      </c>
      <c r="C1089" s="208">
        <v>42</v>
      </c>
      <c r="D1089" s="209" t="s">
        <v>518</v>
      </c>
      <c r="E1089" s="210">
        <v>4234</v>
      </c>
      <c r="F1089" s="211" t="s">
        <v>594</v>
      </c>
      <c r="G1089" s="230"/>
      <c r="H1089" s="56"/>
      <c r="I1089" s="221"/>
      <c r="J1089" s="57"/>
      <c r="K1089" s="57"/>
      <c r="L1089" s="57"/>
      <c r="M1089" s="55"/>
      <c r="N1089" s="303"/>
      <c r="O1089" s="245"/>
      <c r="P1089" s="122"/>
      <c r="Q1089" s="58"/>
      <c r="R1089" s="58"/>
      <c r="S1089" s="58"/>
      <c r="T1089" s="58"/>
      <c r="U1089" s="58"/>
      <c r="V1089" s="58"/>
      <c r="W1089" s="58"/>
      <c r="X1089" s="58"/>
      <c r="Y1089" s="59"/>
      <c r="Z1089" s="59"/>
      <c r="AA1089" s="59"/>
      <c r="AB1089" s="58"/>
      <c r="AC1089" s="58"/>
      <c r="AD1089" s="58"/>
      <c r="AE1089" s="58"/>
      <c r="AF1089" s="58"/>
      <c r="AG1089" s="58"/>
      <c r="AH1089" s="58"/>
      <c r="AI1089" s="58"/>
      <c r="AJ1089" s="59"/>
      <c r="AK1089" s="59"/>
      <c r="AL1089" s="59"/>
      <c r="AM1089" s="58"/>
      <c r="AN1089" s="58"/>
      <c r="AO1089" s="58"/>
      <c r="AP1089" s="58"/>
      <c r="AQ1089" s="58"/>
      <c r="AR1089" s="58"/>
      <c r="AS1089" s="58"/>
      <c r="AT1089" s="58"/>
      <c r="AU1089" s="58"/>
      <c r="AV1089" s="58"/>
      <c r="AW1089" s="58"/>
      <c r="AX1089" s="59"/>
      <c r="AY1089" s="59"/>
      <c r="AZ1089" s="60"/>
      <c r="BA1089" s="61"/>
      <c r="BB1089" s="54"/>
      <c r="BC1089" s="54"/>
      <c r="BD1089" s="41">
        <v>4</v>
      </c>
      <c r="BE1089" s="52">
        <v>42</v>
      </c>
      <c r="BF1089" s="62">
        <v>4234</v>
      </c>
      <c r="BG1089" s="274"/>
    </row>
    <row r="1090" spans="1:59" s="63" customFormat="1" ht="12.75" x14ac:dyDescent="0.2">
      <c r="A1090" s="196">
        <v>4</v>
      </c>
      <c r="B1090" s="197" t="s">
        <v>422</v>
      </c>
      <c r="C1090" s="208">
        <v>42</v>
      </c>
      <c r="D1090" s="209" t="s">
        <v>518</v>
      </c>
      <c r="E1090" s="210">
        <v>4234</v>
      </c>
      <c r="F1090" s="211" t="s">
        <v>594</v>
      </c>
      <c r="G1090" s="231"/>
      <c r="H1090" s="65"/>
      <c r="I1090" s="222"/>
      <c r="J1090" s="66"/>
      <c r="K1090" s="66"/>
      <c r="L1090" s="66"/>
      <c r="M1090" s="64"/>
      <c r="N1090" s="304"/>
      <c r="O1090" s="305"/>
      <c r="P1090" s="127"/>
      <c r="Q1090" s="67"/>
      <c r="R1090" s="67"/>
      <c r="S1090" s="67"/>
      <c r="T1090" s="67"/>
      <c r="U1090" s="67"/>
      <c r="V1090" s="67"/>
      <c r="W1090" s="67"/>
      <c r="X1090" s="67"/>
      <c r="Y1090" s="68"/>
      <c r="Z1090" s="68"/>
      <c r="AA1090" s="68"/>
      <c r="AB1090" s="67"/>
      <c r="AC1090" s="67"/>
      <c r="AD1090" s="67"/>
      <c r="AE1090" s="67"/>
      <c r="AF1090" s="67"/>
      <c r="AG1090" s="67"/>
      <c r="AH1090" s="67"/>
      <c r="AI1090" s="67"/>
      <c r="AJ1090" s="68"/>
      <c r="AK1090" s="68"/>
      <c r="AL1090" s="68"/>
      <c r="AM1090" s="67"/>
      <c r="AN1090" s="67"/>
      <c r="AO1090" s="67"/>
      <c r="AP1090" s="67"/>
      <c r="AQ1090" s="67"/>
      <c r="AR1090" s="67"/>
      <c r="AS1090" s="67"/>
      <c r="AT1090" s="67"/>
      <c r="AU1090" s="67"/>
      <c r="AV1090" s="67"/>
      <c r="AW1090" s="67"/>
      <c r="AX1090" s="68"/>
      <c r="AY1090" s="68"/>
      <c r="AZ1090" s="69"/>
      <c r="BA1090" s="70"/>
      <c r="BB1090" s="71"/>
      <c r="BC1090" s="54"/>
      <c r="BD1090" s="41">
        <v>4</v>
      </c>
      <c r="BE1090" s="52">
        <v>42</v>
      </c>
      <c r="BF1090" s="62">
        <v>4234</v>
      </c>
      <c r="BG1090" s="275"/>
    </row>
    <row r="1091" spans="1:59" s="63" customFormat="1" ht="12.75" x14ac:dyDescent="0.2">
      <c r="A1091" s="196">
        <v>4</v>
      </c>
      <c r="B1091" s="197" t="s">
        <v>422</v>
      </c>
      <c r="C1091" s="208">
        <v>42</v>
      </c>
      <c r="D1091" s="209" t="s">
        <v>518</v>
      </c>
      <c r="E1091" s="210">
        <v>4234</v>
      </c>
      <c r="F1091" s="211" t="s">
        <v>594</v>
      </c>
      <c r="G1091" s="231" t="s">
        <v>577</v>
      </c>
      <c r="H1091" s="72" t="s">
        <v>1233</v>
      </c>
      <c r="I1091" s="223" t="s">
        <v>1261</v>
      </c>
      <c r="J1091" s="73"/>
      <c r="K1091" s="73"/>
      <c r="L1091" s="73"/>
      <c r="M1091" s="74"/>
      <c r="N1091" s="247"/>
      <c r="O1091" s="306"/>
      <c r="P1091" s="105"/>
      <c r="Q1091" s="75"/>
      <c r="R1091" s="75"/>
      <c r="S1091" s="75"/>
      <c r="T1091" s="75"/>
      <c r="U1091" s="75"/>
      <c r="V1091" s="75"/>
      <c r="W1091" s="75"/>
      <c r="X1091" s="75"/>
      <c r="Y1091" s="76" t="s">
        <v>1241</v>
      </c>
      <c r="Z1091" s="77" t="s">
        <v>1241</v>
      </c>
      <c r="AA1091" s="78">
        <f>AA$846</f>
        <v>10000</v>
      </c>
      <c r="AB1091" s="75"/>
      <c r="AC1091" s="75"/>
      <c r="AD1091" s="75"/>
      <c r="AE1091" s="75"/>
      <c r="AF1091" s="75"/>
      <c r="AG1091" s="75"/>
      <c r="AH1091" s="75"/>
      <c r="AI1091" s="75"/>
      <c r="AJ1091" s="76" t="s">
        <v>1241</v>
      </c>
      <c r="AK1091" s="77" t="s">
        <v>1241</v>
      </c>
      <c r="AL1091" s="78">
        <f>AL$846</f>
        <v>0</v>
      </c>
      <c r="AM1091" s="75"/>
      <c r="AN1091" s="75"/>
      <c r="AO1091" s="75"/>
      <c r="AP1091" s="75"/>
      <c r="AQ1091" s="75"/>
      <c r="AR1091" s="75"/>
      <c r="AS1091" s="75"/>
      <c r="AT1091" s="75"/>
      <c r="AU1091" s="75"/>
      <c r="AV1091" s="75"/>
      <c r="AW1091" s="76" t="s">
        <v>1241</v>
      </c>
      <c r="AX1091" s="77" t="s">
        <v>1241</v>
      </c>
      <c r="AY1091" s="78">
        <f>AY$846</f>
        <v>500</v>
      </c>
      <c r="AZ1091" s="79"/>
      <c r="BA1091" s="80" t="str">
        <f>I1091</f>
        <v>&gt; see 4161, Building wraps, underlays and DPCs</v>
      </c>
      <c r="BB1091" s="71"/>
      <c r="BC1091" s="54"/>
      <c r="BD1091" s="41">
        <v>4</v>
      </c>
      <c r="BE1091" s="52">
        <v>42</v>
      </c>
      <c r="BF1091" s="62">
        <v>4234</v>
      </c>
      <c r="BG1091" s="276" t="s">
        <v>47</v>
      </c>
    </row>
    <row r="1092" spans="1:59" s="63" customFormat="1" ht="12.75" x14ac:dyDescent="0.2">
      <c r="A1092" s="196">
        <v>4</v>
      </c>
      <c r="B1092" s="197" t="s">
        <v>422</v>
      </c>
      <c r="C1092" s="208">
        <v>42</v>
      </c>
      <c r="D1092" s="209" t="s">
        <v>518</v>
      </c>
      <c r="E1092" s="210">
        <v>4234</v>
      </c>
      <c r="F1092" s="211" t="s">
        <v>594</v>
      </c>
      <c r="G1092" s="231"/>
      <c r="H1092" s="65"/>
      <c r="I1092" s="222"/>
      <c r="J1092" s="66"/>
      <c r="K1092" s="66"/>
      <c r="L1092" s="66"/>
      <c r="M1092" s="64"/>
      <c r="N1092" s="304"/>
      <c r="O1092" s="305"/>
      <c r="P1092" s="127"/>
      <c r="Q1092" s="67"/>
      <c r="R1092" s="67"/>
      <c r="S1092" s="67"/>
      <c r="T1092" s="67"/>
      <c r="U1092" s="67"/>
      <c r="V1092" s="67"/>
      <c r="W1092" s="67"/>
      <c r="X1092" s="67"/>
      <c r="Y1092" s="68"/>
      <c r="Z1092" s="68"/>
      <c r="AA1092" s="68"/>
      <c r="AB1092" s="67"/>
      <c r="AC1092" s="67"/>
      <c r="AD1092" s="67"/>
      <c r="AE1092" s="67"/>
      <c r="AF1092" s="67"/>
      <c r="AG1092" s="67"/>
      <c r="AH1092" s="67"/>
      <c r="AI1092" s="67"/>
      <c r="AJ1092" s="68"/>
      <c r="AK1092" s="68"/>
      <c r="AL1092" s="68"/>
      <c r="AM1092" s="67"/>
      <c r="AN1092" s="67"/>
      <c r="AO1092" s="67"/>
      <c r="AP1092" s="67"/>
      <c r="AQ1092" s="67"/>
      <c r="AR1092" s="67"/>
      <c r="AS1092" s="67"/>
      <c r="AT1092" s="67"/>
      <c r="AU1092" s="67"/>
      <c r="AV1092" s="67"/>
      <c r="AW1092" s="67"/>
      <c r="AX1092" s="68"/>
      <c r="AY1092" s="68"/>
      <c r="AZ1092" s="69"/>
      <c r="BA1092" s="70"/>
      <c r="BB1092" s="71"/>
      <c r="BC1092" s="54"/>
      <c r="BD1092" s="41">
        <v>4</v>
      </c>
      <c r="BE1092" s="52">
        <v>42</v>
      </c>
      <c r="BF1092" s="62">
        <v>4234</v>
      </c>
      <c r="BG1092" s="275"/>
    </row>
    <row r="1093" spans="1:59" s="63" customFormat="1" ht="12.75" x14ac:dyDescent="0.2">
      <c r="A1093" s="196">
        <v>4</v>
      </c>
      <c r="B1093" s="197" t="s">
        <v>422</v>
      </c>
      <c r="C1093" s="208">
        <v>42</v>
      </c>
      <c r="D1093" s="209" t="s">
        <v>518</v>
      </c>
      <c r="E1093" s="210">
        <v>4234</v>
      </c>
      <c r="F1093" s="211" t="s">
        <v>594</v>
      </c>
      <c r="G1093" s="230"/>
      <c r="H1093" s="56"/>
      <c r="I1093" s="221"/>
      <c r="J1093" s="57"/>
      <c r="K1093" s="57"/>
      <c r="L1093" s="57"/>
      <c r="M1093" s="55"/>
      <c r="N1093" s="303"/>
      <c r="O1093" s="245"/>
      <c r="P1093" s="122"/>
      <c r="Q1093" s="58"/>
      <c r="R1093" s="58"/>
      <c r="S1093" s="58"/>
      <c r="T1093" s="58"/>
      <c r="U1093" s="58"/>
      <c r="V1093" s="58"/>
      <c r="W1093" s="58"/>
      <c r="X1093" s="58"/>
      <c r="Y1093" s="59"/>
      <c r="Z1093" s="59"/>
      <c r="AA1093" s="59"/>
      <c r="AB1093" s="58"/>
      <c r="AC1093" s="58"/>
      <c r="AD1093" s="58"/>
      <c r="AE1093" s="58"/>
      <c r="AF1093" s="58"/>
      <c r="AG1093" s="58"/>
      <c r="AH1093" s="58"/>
      <c r="AI1093" s="58"/>
      <c r="AJ1093" s="59"/>
      <c r="AK1093" s="59"/>
      <c r="AL1093" s="59"/>
      <c r="AM1093" s="58"/>
      <c r="AN1093" s="58"/>
      <c r="AO1093" s="58"/>
      <c r="AP1093" s="58"/>
      <c r="AQ1093" s="58"/>
      <c r="AR1093" s="58"/>
      <c r="AS1093" s="58"/>
      <c r="AT1093" s="58"/>
      <c r="AU1093" s="58"/>
      <c r="AV1093" s="58"/>
      <c r="AW1093" s="58"/>
      <c r="AX1093" s="59"/>
      <c r="AY1093" s="59"/>
      <c r="AZ1093" s="60"/>
      <c r="BA1093" s="61"/>
      <c r="BB1093" s="54"/>
      <c r="BC1093" s="54"/>
      <c r="BD1093" s="41">
        <v>4</v>
      </c>
      <c r="BE1093" s="52">
        <v>42</v>
      </c>
      <c r="BF1093" s="62">
        <v>4234</v>
      </c>
      <c r="BG1093" s="274"/>
    </row>
    <row r="1094" spans="1:59" s="63" customFormat="1" ht="12.75" x14ac:dyDescent="0.2">
      <c r="A1094" s="196">
        <v>4</v>
      </c>
      <c r="B1094" s="197" t="s">
        <v>422</v>
      </c>
      <c r="C1094" s="208">
        <v>42</v>
      </c>
      <c r="D1094" s="209" t="s">
        <v>518</v>
      </c>
      <c r="E1094" s="210">
        <v>4234</v>
      </c>
      <c r="F1094" s="211" t="s">
        <v>594</v>
      </c>
      <c r="G1094" s="231"/>
      <c r="H1094" s="65"/>
      <c r="I1094" s="222"/>
      <c r="J1094" s="66"/>
      <c r="K1094" s="66"/>
      <c r="L1094" s="66"/>
      <c r="M1094" s="64"/>
      <c r="N1094" s="304"/>
      <c r="O1094" s="305"/>
      <c r="P1094" s="127"/>
      <c r="Q1094" s="67"/>
      <c r="R1094" s="67"/>
      <c r="S1094" s="67"/>
      <c r="T1094" s="67"/>
      <c r="U1094" s="67"/>
      <c r="V1094" s="67"/>
      <c r="W1094" s="67"/>
      <c r="X1094" s="67"/>
      <c r="Y1094" s="68"/>
      <c r="Z1094" s="68"/>
      <c r="AA1094" s="68"/>
      <c r="AB1094" s="67"/>
      <c r="AC1094" s="67"/>
      <c r="AD1094" s="67"/>
      <c r="AE1094" s="67"/>
      <c r="AF1094" s="67"/>
      <c r="AG1094" s="67"/>
      <c r="AH1094" s="67"/>
      <c r="AI1094" s="67"/>
      <c r="AJ1094" s="68"/>
      <c r="AK1094" s="68"/>
      <c r="AL1094" s="68"/>
      <c r="AM1094" s="67"/>
      <c r="AN1094" s="67"/>
      <c r="AO1094" s="67"/>
      <c r="AP1094" s="67"/>
      <c r="AQ1094" s="67"/>
      <c r="AR1094" s="67"/>
      <c r="AS1094" s="67"/>
      <c r="AT1094" s="67"/>
      <c r="AU1094" s="67"/>
      <c r="AV1094" s="67"/>
      <c r="AW1094" s="67"/>
      <c r="AX1094" s="68"/>
      <c r="AY1094" s="68"/>
      <c r="AZ1094" s="69"/>
      <c r="BA1094" s="70"/>
      <c r="BB1094" s="71"/>
      <c r="BC1094" s="54"/>
      <c r="BD1094" s="41">
        <v>4</v>
      </c>
      <c r="BE1094" s="52">
        <v>42</v>
      </c>
      <c r="BF1094" s="62">
        <v>4234</v>
      </c>
      <c r="BG1094" s="275"/>
    </row>
    <row r="1095" spans="1:59" s="63" customFormat="1" ht="12.75" x14ac:dyDescent="0.2">
      <c r="A1095" s="196">
        <v>4</v>
      </c>
      <c r="B1095" s="197" t="s">
        <v>422</v>
      </c>
      <c r="C1095" s="208">
        <v>42</v>
      </c>
      <c r="D1095" s="209" t="s">
        <v>518</v>
      </c>
      <c r="E1095" s="210">
        <v>4234</v>
      </c>
      <c r="F1095" s="211" t="s">
        <v>594</v>
      </c>
      <c r="G1095" s="231" t="s">
        <v>729</v>
      </c>
      <c r="H1095" s="72" t="s">
        <v>1233</v>
      </c>
      <c r="I1095" s="223" t="s">
        <v>1247</v>
      </c>
      <c r="J1095" s="73"/>
      <c r="K1095" s="73"/>
      <c r="L1095" s="73"/>
      <c r="M1095" s="74"/>
      <c r="N1095" s="247"/>
      <c r="O1095" s="306"/>
      <c r="P1095" s="105"/>
      <c r="Q1095" s="75"/>
      <c r="R1095" s="75"/>
      <c r="S1095" s="75"/>
      <c r="T1095" s="75"/>
      <c r="U1095" s="75"/>
      <c r="V1095" s="75"/>
      <c r="W1095" s="75"/>
      <c r="X1095" s="75"/>
      <c r="Y1095" s="76" t="s">
        <v>1241</v>
      </c>
      <c r="Z1095" s="77" t="s">
        <v>1241</v>
      </c>
      <c r="AA1095" s="78">
        <f>AA$2569</f>
        <v>5000</v>
      </c>
      <c r="AB1095" s="75"/>
      <c r="AC1095" s="75"/>
      <c r="AD1095" s="75"/>
      <c r="AE1095" s="75"/>
      <c r="AF1095" s="75"/>
      <c r="AG1095" s="75"/>
      <c r="AH1095" s="75"/>
      <c r="AI1095" s="75"/>
      <c r="AJ1095" s="76" t="s">
        <v>1241</v>
      </c>
      <c r="AK1095" s="77" t="s">
        <v>1241</v>
      </c>
      <c r="AL1095" s="78">
        <f>AL$2569</f>
        <v>0</v>
      </c>
      <c r="AM1095" s="75"/>
      <c r="AN1095" s="75"/>
      <c r="AO1095" s="75"/>
      <c r="AP1095" s="75"/>
      <c r="AQ1095" s="75"/>
      <c r="AR1095" s="75"/>
      <c r="AS1095" s="75"/>
      <c r="AT1095" s="75"/>
      <c r="AU1095" s="75"/>
      <c r="AV1095" s="75"/>
      <c r="AW1095" s="76" t="s">
        <v>1241</v>
      </c>
      <c r="AX1095" s="77" t="s">
        <v>1241</v>
      </c>
      <c r="AY1095" s="78">
        <f>AY$2569</f>
        <v>500</v>
      </c>
      <c r="AZ1095" s="79"/>
      <c r="BA1095" s="80" t="str">
        <f>I1095</f>
        <v>&gt; see 4711, Thermal insulation</v>
      </c>
      <c r="BB1095" s="71"/>
      <c r="BC1095" s="54"/>
      <c r="BD1095" s="41">
        <v>4</v>
      </c>
      <c r="BE1095" s="52">
        <v>42</v>
      </c>
      <c r="BF1095" s="62">
        <v>4234</v>
      </c>
      <c r="BG1095" s="276" t="s">
        <v>47</v>
      </c>
    </row>
    <row r="1096" spans="1:59" s="63" customFormat="1" ht="12.75" x14ac:dyDescent="0.2">
      <c r="A1096" s="196">
        <v>4</v>
      </c>
      <c r="B1096" s="197" t="s">
        <v>422</v>
      </c>
      <c r="C1096" s="208">
        <v>42</v>
      </c>
      <c r="D1096" s="209" t="s">
        <v>518</v>
      </c>
      <c r="E1096" s="210">
        <v>4234</v>
      </c>
      <c r="F1096" s="211" t="s">
        <v>594</v>
      </c>
      <c r="G1096" s="231"/>
      <c r="H1096" s="65"/>
      <c r="I1096" s="222"/>
      <c r="J1096" s="66"/>
      <c r="K1096" s="66"/>
      <c r="L1096" s="66"/>
      <c r="M1096" s="64"/>
      <c r="N1096" s="304"/>
      <c r="O1096" s="305"/>
      <c r="P1096" s="127"/>
      <c r="Q1096" s="67"/>
      <c r="R1096" s="67"/>
      <c r="S1096" s="67"/>
      <c r="T1096" s="67"/>
      <c r="U1096" s="67"/>
      <c r="V1096" s="67"/>
      <c r="W1096" s="67"/>
      <c r="X1096" s="67"/>
      <c r="Y1096" s="68"/>
      <c r="Z1096" s="68"/>
      <c r="AA1096" s="68"/>
      <c r="AB1096" s="67"/>
      <c r="AC1096" s="67"/>
      <c r="AD1096" s="67"/>
      <c r="AE1096" s="67"/>
      <c r="AF1096" s="67"/>
      <c r="AG1096" s="67"/>
      <c r="AH1096" s="67"/>
      <c r="AI1096" s="67"/>
      <c r="AJ1096" s="68"/>
      <c r="AK1096" s="68"/>
      <c r="AL1096" s="68"/>
      <c r="AM1096" s="67"/>
      <c r="AN1096" s="67"/>
      <c r="AO1096" s="67"/>
      <c r="AP1096" s="67"/>
      <c r="AQ1096" s="67"/>
      <c r="AR1096" s="67"/>
      <c r="AS1096" s="67"/>
      <c r="AT1096" s="67"/>
      <c r="AU1096" s="67"/>
      <c r="AV1096" s="67"/>
      <c r="AW1096" s="67"/>
      <c r="AX1096" s="68"/>
      <c r="AY1096" s="68"/>
      <c r="AZ1096" s="69"/>
      <c r="BA1096" s="70"/>
      <c r="BB1096" s="71"/>
      <c r="BC1096" s="54"/>
      <c r="BD1096" s="41">
        <v>4</v>
      </c>
      <c r="BE1096" s="52">
        <v>42</v>
      </c>
      <c r="BF1096" s="62">
        <v>4234</v>
      </c>
      <c r="BG1096" s="275"/>
    </row>
    <row r="1097" spans="1:59" s="63" customFormat="1" ht="12.75" x14ac:dyDescent="0.2">
      <c r="A1097" s="196">
        <v>4</v>
      </c>
      <c r="B1097" s="197" t="s">
        <v>422</v>
      </c>
      <c r="C1097" s="208">
        <v>42</v>
      </c>
      <c r="D1097" s="209" t="s">
        <v>518</v>
      </c>
      <c r="E1097" s="210">
        <v>4234</v>
      </c>
      <c r="F1097" s="211" t="s">
        <v>594</v>
      </c>
      <c r="G1097" s="230"/>
      <c r="H1097" s="56"/>
      <c r="I1097" s="221"/>
      <c r="J1097" s="57"/>
      <c r="K1097" s="57"/>
      <c r="L1097" s="57"/>
      <c r="M1097" s="55"/>
      <c r="N1097" s="303"/>
      <c r="O1097" s="245"/>
      <c r="P1097" s="122"/>
      <c r="Q1097" s="58"/>
      <c r="R1097" s="58"/>
      <c r="S1097" s="58"/>
      <c r="T1097" s="58"/>
      <c r="U1097" s="58"/>
      <c r="V1097" s="58"/>
      <c r="W1097" s="58"/>
      <c r="X1097" s="58"/>
      <c r="Y1097" s="59"/>
      <c r="Z1097" s="59"/>
      <c r="AA1097" s="59"/>
      <c r="AB1097" s="58"/>
      <c r="AC1097" s="58"/>
      <c r="AD1097" s="58"/>
      <c r="AE1097" s="58"/>
      <c r="AF1097" s="58"/>
      <c r="AG1097" s="58"/>
      <c r="AH1097" s="58"/>
      <c r="AI1097" s="58"/>
      <c r="AJ1097" s="59"/>
      <c r="AK1097" s="59"/>
      <c r="AL1097" s="59"/>
      <c r="AM1097" s="58"/>
      <c r="AN1097" s="58"/>
      <c r="AO1097" s="58"/>
      <c r="AP1097" s="58"/>
      <c r="AQ1097" s="58"/>
      <c r="AR1097" s="58"/>
      <c r="AS1097" s="58"/>
      <c r="AT1097" s="58"/>
      <c r="AU1097" s="58"/>
      <c r="AV1097" s="58"/>
      <c r="AW1097" s="58"/>
      <c r="AX1097" s="59"/>
      <c r="AY1097" s="59"/>
      <c r="AZ1097" s="60"/>
      <c r="BA1097" s="61"/>
      <c r="BB1097" s="54"/>
      <c r="BC1097" s="54"/>
      <c r="BD1097" s="41">
        <v>4</v>
      </c>
      <c r="BE1097" s="52">
        <v>42</v>
      </c>
      <c r="BF1097" s="62">
        <v>4234</v>
      </c>
      <c r="BG1097" s="274"/>
    </row>
    <row r="1098" spans="1:59" x14ac:dyDescent="0.25">
      <c r="A1098" s="196">
        <v>4</v>
      </c>
      <c r="B1098" s="197" t="s">
        <v>422</v>
      </c>
      <c r="C1098" s="208">
        <v>42</v>
      </c>
      <c r="D1098" s="209" t="s">
        <v>518</v>
      </c>
      <c r="E1098" s="212">
        <v>4241</v>
      </c>
      <c r="F1098" s="213" t="s">
        <v>601</v>
      </c>
      <c r="G1098" s="234"/>
      <c r="H1098" s="138"/>
      <c r="I1098" s="224"/>
      <c r="J1098" s="98"/>
      <c r="K1098" s="98"/>
      <c r="L1098" s="98"/>
      <c r="M1098" s="137"/>
      <c r="N1098" s="322"/>
      <c r="O1098" s="323"/>
      <c r="P1098" s="139"/>
      <c r="Q1098" s="139"/>
      <c r="R1098" s="139"/>
      <c r="S1098" s="139"/>
      <c r="T1098" s="139"/>
      <c r="U1098" s="139"/>
      <c r="V1098" s="139"/>
      <c r="W1098" s="139"/>
      <c r="X1098" s="139"/>
      <c r="Y1098" s="100"/>
      <c r="Z1098" s="125"/>
      <c r="AA1098" s="125"/>
      <c r="AB1098" s="139"/>
      <c r="AC1098" s="139"/>
      <c r="AD1098" s="139"/>
      <c r="AE1098" s="139"/>
      <c r="AF1098" s="139"/>
      <c r="AG1098" s="139"/>
      <c r="AH1098" s="139"/>
      <c r="AI1098" s="139"/>
      <c r="AJ1098" s="100"/>
      <c r="AK1098" s="125"/>
      <c r="AL1098" s="125"/>
      <c r="AM1098" s="139"/>
      <c r="AN1098" s="139"/>
      <c r="AO1098" s="139"/>
      <c r="AP1098" s="139"/>
      <c r="AQ1098" s="139"/>
      <c r="AR1098" s="139"/>
      <c r="AS1098" s="139"/>
      <c r="AT1098" s="139"/>
      <c r="AU1098" s="139"/>
      <c r="AV1098" s="139"/>
      <c r="AW1098" s="99"/>
      <c r="AX1098" s="125"/>
      <c r="AY1098" s="100"/>
      <c r="AZ1098" s="140"/>
      <c r="BA1098" s="141"/>
      <c r="BB1098" s="136"/>
      <c r="BC1098" s="136"/>
      <c r="BD1098" s="41">
        <v>4</v>
      </c>
      <c r="BE1098" s="52">
        <v>42</v>
      </c>
      <c r="BF1098" s="103">
        <v>4241</v>
      </c>
      <c r="BG1098" s="283"/>
    </row>
    <row r="1099" spans="1:59" s="63" customFormat="1" ht="12.75" x14ac:dyDescent="0.2">
      <c r="A1099" s="196">
        <v>4</v>
      </c>
      <c r="B1099" s="197" t="s">
        <v>422</v>
      </c>
      <c r="C1099" s="208">
        <v>42</v>
      </c>
      <c r="D1099" s="209" t="s">
        <v>518</v>
      </c>
      <c r="E1099" s="212">
        <v>4241</v>
      </c>
      <c r="F1099" s="213" t="s">
        <v>601</v>
      </c>
      <c r="G1099" s="232"/>
      <c r="H1099" s="97"/>
      <c r="I1099" s="224"/>
      <c r="J1099" s="98"/>
      <c r="K1099" s="98"/>
      <c r="L1099" s="98"/>
      <c r="M1099" s="96"/>
      <c r="N1099" s="307"/>
      <c r="O1099" s="246"/>
      <c r="P1099" s="124"/>
      <c r="Q1099" s="99"/>
      <c r="R1099" s="99"/>
      <c r="S1099" s="99"/>
      <c r="T1099" s="99"/>
      <c r="U1099" s="99"/>
      <c r="V1099" s="99"/>
      <c r="W1099" s="99"/>
      <c r="X1099" s="99"/>
      <c r="Y1099" s="100"/>
      <c r="Z1099" s="100"/>
      <c r="AA1099" s="100"/>
      <c r="AB1099" s="99"/>
      <c r="AC1099" s="99"/>
      <c r="AD1099" s="99"/>
      <c r="AE1099" s="99"/>
      <c r="AF1099" s="99"/>
      <c r="AG1099" s="99"/>
      <c r="AH1099" s="99"/>
      <c r="AI1099" s="99"/>
      <c r="AJ1099" s="100"/>
      <c r="AK1099" s="100"/>
      <c r="AL1099" s="100"/>
      <c r="AM1099" s="99"/>
      <c r="AN1099" s="99"/>
      <c r="AO1099" s="99"/>
      <c r="AP1099" s="99"/>
      <c r="AQ1099" s="99"/>
      <c r="AR1099" s="99"/>
      <c r="AS1099" s="99"/>
      <c r="AT1099" s="99"/>
      <c r="AU1099" s="99"/>
      <c r="AV1099" s="99"/>
      <c r="AW1099" s="99"/>
      <c r="AX1099" s="100"/>
      <c r="AY1099" s="100"/>
      <c r="AZ1099" s="101"/>
      <c r="BA1099" s="102"/>
      <c r="BB1099" s="95"/>
      <c r="BC1099" s="95"/>
      <c r="BD1099" s="41">
        <v>4</v>
      </c>
      <c r="BE1099" s="52">
        <v>42</v>
      </c>
      <c r="BF1099" s="103">
        <v>4241</v>
      </c>
      <c r="BG1099" s="277"/>
    </row>
    <row r="1100" spans="1:59" s="63" customFormat="1" ht="12.75" x14ac:dyDescent="0.2">
      <c r="A1100" s="196">
        <v>4</v>
      </c>
      <c r="B1100" s="197" t="s">
        <v>422</v>
      </c>
      <c r="C1100" s="208">
        <v>42</v>
      </c>
      <c r="D1100" s="209" t="s">
        <v>518</v>
      </c>
      <c r="E1100" s="212">
        <v>4241</v>
      </c>
      <c r="F1100" s="213" t="s">
        <v>601</v>
      </c>
      <c r="G1100" s="231" t="s">
        <v>314</v>
      </c>
      <c r="H1100" s="65"/>
      <c r="I1100" s="222"/>
      <c r="J1100" s="66"/>
      <c r="K1100" s="66"/>
      <c r="L1100" s="66"/>
      <c r="M1100" s="64"/>
      <c r="N1100" s="304"/>
      <c r="O1100" s="305"/>
      <c r="P1100" s="127"/>
      <c r="Q1100" s="67"/>
      <c r="R1100" s="67"/>
      <c r="S1100" s="67"/>
      <c r="T1100" s="67"/>
      <c r="U1100" s="67"/>
      <c r="V1100" s="67"/>
      <c r="W1100" s="67"/>
      <c r="X1100" s="67"/>
      <c r="Y1100" s="68"/>
      <c r="Z1100" s="68"/>
      <c r="AA1100" s="68"/>
      <c r="AB1100" s="67"/>
      <c r="AC1100" s="67"/>
      <c r="AD1100" s="67"/>
      <c r="AE1100" s="67"/>
      <c r="AF1100" s="67"/>
      <c r="AG1100" s="67"/>
      <c r="AH1100" s="67"/>
      <c r="AI1100" s="67"/>
      <c r="AJ1100" s="68"/>
      <c r="AK1100" s="68"/>
      <c r="AL1100" s="68"/>
      <c r="AM1100" s="67"/>
      <c r="AN1100" s="67"/>
      <c r="AO1100" s="67"/>
      <c r="AP1100" s="67"/>
      <c r="AQ1100" s="67"/>
      <c r="AR1100" s="67"/>
      <c r="AS1100" s="67"/>
      <c r="AT1100" s="67"/>
      <c r="AU1100" s="67"/>
      <c r="AV1100" s="67"/>
      <c r="AW1100" s="67"/>
      <c r="AX1100" s="68"/>
      <c r="AY1100" s="68"/>
      <c r="AZ1100" s="69"/>
      <c r="BA1100" s="70"/>
      <c r="BB1100" s="71"/>
      <c r="BC1100" s="95"/>
      <c r="BD1100" s="41">
        <v>4</v>
      </c>
      <c r="BE1100" s="52">
        <v>42</v>
      </c>
      <c r="BF1100" s="103">
        <v>4241</v>
      </c>
      <c r="BG1100" s="275"/>
    </row>
    <row r="1101" spans="1:59" s="63" customFormat="1" ht="12.75" x14ac:dyDescent="0.2">
      <c r="A1101" s="196">
        <v>4</v>
      </c>
      <c r="B1101" s="197" t="s">
        <v>422</v>
      </c>
      <c r="C1101" s="208">
        <v>42</v>
      </c>
      <c r="D1101" s="209" t="s">
        <v>518</v>
      </c>
      <c r="E1101" s="212">
        <v>4241</v>
      </c>
      <c r="F1101" s="213" t="s">
        <v>601</v>
      </c>
      <c r="G1101" s="231" t="s">
        <v>314</v>
      </c>
      <c r="H1101" s="72" t="s">
        <v>47</v>
      </c>
      <c r="I1101" s="223"/>
      <c r="J1101" s="73"/>
      <c r="K1101" s="73"/>
      <c r="L1101" s="73"/>
      <c r="M1101" s="74"/>
      <c r="N1101" s="247"/>
      <c r="O1101" s="306"/>
      <c r="P1101" s="105"/>
      <c r="Q1101" s="75"/>
      <c r="R1101" s="75"/>
      <c r="S1101" s="75"/>
      <c r="T1101" s="75"/>
      <c r="U1101" s="75"/>
      <c r="V1101" s="75"/>
      <c r="W1101" s="75"/>
      <c r="X1101" s="75"/>
      <c r="Y1101" s="76">
        <f>IF(ISNUMBER(VLOOKUP(Y1103,P$7:W$7,MATCH(Y1103,P$7:W$7))),VLOOKUP(Y1103,P$7:W$7,MATCH(Y1103,P$7:W$7)),IF(N1105=0,"No Data",IF(Y1103&gt;0,"&lt;100",0)))</f>
        <v>250</v>
      </c>
      <c r="Z1101" s="77">
        <f>IF(ISNUMBER(VLOOKUP(Z1105,P$7:W$7,MATCH(Z1105,P$7:W$7))),VLOOKUP(Z1105,P$7:W$7,MATCH(Z1105,P$7:W$7)),IF(N1105=0,"No Data",IF(Z1105&gt;0,"&lt;100",0)))</f>
        <v>250</v>
      </c>
      <c r="AA1101" s="106">
        <f>IF(ISNUMBER(Z1101),Z1101,0)</f>
        <v>250</v>
      </c>
      <c r="AB1101" s="75"/>
      <c r="AC1101" s="75"/>
      <c r="AD1101" s="75"/>
      <c r="AE1101" s="75"/>
      <c r="AF1101" s="75"/>
      <c r="AG1101" s="75"/>
      <c r="AH1101" s="75"/>
      <c r="AI1101" s="75"/>
      <c r="AJ1101" s="76">
        <f>IF(ISNUMBER(VLOOKUP(AJ1103,AB$7:AH$7,MATCH(AJ1103,AB$7:AH$7))),VLOOKUP(AJ1103,AB$7:AH$7,MATCH(AJ1103,AB$7:AH$7)),IF(N1105=0,"No Data",IF(AJ1103&gt;0,"&lt;50",0)))</f>
        <v>0</v>
      </c>
      <c r="AK1101" s="77">
        <f>IF(ISNUMBER(VLOOKUP(AK1105,AB$7:AH$7,MATCH(AK1105,AB$7:AH$7))),VLOOKUP(AK1105,AB$7:AH$7,MATCH(AK1105,AB$7:AH$7)),IF(N1105=0,"No Data",IF(AK1105&gt;0,"&lt;50",0)))</f>
        <v>0</v>
      </c>
      <c r="AL1101" s="106">
        <f>IF(ISNUMBER(AK1101),AK1101,0)</f>
        <v>0</v>
      </c>
      <c r="AM1101" s="75"/>
      <c r="AN1101" s="75"/>
      <c r="AO1101" s="75"/>
      <c r="AP1101" s="75"/>
      <c r="AQ1101" s="75"/>
      <c r="AR1101" s="75"/>
      <c r="AS1101" s="75"/>
      <c r="AT1101" s="75"/>
      <c r="AU1101" s="75"/>
      <c r="AV1101" s="75"/>
      <c r="AW1101" s="76">
        <f>IF(ISNUMBER(VLOOKUP(AW1103,AM$7:AU$7,MATCH(AW1103,AM$7:AU$7))),VLOOKUP(AW1103,AM$7:AU$7,MATCH(AW1103,AM$7:AU$7)),IF(N1105=0,"No Data",IF(AW1103&gt;0,"&lt;10",0)))</f>
        <v>500</v>
      </c>
      <c r="AX1101" s="77">
        <f>IF(ISNUMBER(VLOOKUP(AX1105,AM$7:AU$7,MATCH(AX1105,AM$7:AU$7))),VLOOKUP(AX1105,AM$7:AU$7,MATCH(AX1105,AM$7:AU$7)),IF(N1105=0,"No Data",IF(AX1105&gt;0,"&lt;10",0)))</f>
        <v>500</v>
      </c>
      <c r="AY1101" s="106">
        <f>IF(ISNUMBER(AX1101),AX1101,0)</f>
        <v>500</v>
      </c>
      <c r="AZ1101" s="79"/>
      <c r="BA1101" s="80"/>
      <c r="BB1101" s="71"/>
      <c r="BC1101" s="95"/>
      <c r="BD1101" s="41">
        <v>4</v>
      </c>
      <c r="BE1101" s="52">
        <v>42</v>
      </c>
      <c r="BF1101" s="103">
        <v>4241</v>
      </c>
      <c r="BG1101" s="276" t="s">
        <v>47</v>
      </c>
    </row>
    <row r="1102" spans="1:59" s="63" customFormat="1" ht="12.75" x14ac:dyDescent="0.2">
      <c r="A1102" s="196">
        <v>4</v>
      </c>
      <c r="B1102" s="197" t="s">
        <v>422</v>
      </c>
      <c r="C1102" s="208">
        <v>42</v>
      </c>
      <c r="D1102" s="209" t="s">
        <v>518</v>
      </c>
      <c r="E1102" s="212">
        <v>4241</v>
      </c>
      <c r="F1102" s="213" t="s">
        <v>601</v>
      </c>
      <c r="G1102" s="231" t="s">
        <v>314</v>
      </c>
      <c r="H1102" s="81" t="s">
        <v>48</v>
      </c>
      <c r="I1102" s="223"/>
      <c r="J1102" s="73"/>
      <c r="K1102" s="73"/>
      <c r="L1102" s="73"/>
      <c r="M1102" s="74"/>
      <c r="N1102" s="247"/>
      <c r="O1102" s="306"/>
      <c r="P1102" s="105"/>
      <c r="Q1102" s="75"/>
      <c r="R1102" s="75"/>
      <c r="S1102" s="75"/>
      <c r="T1102" s="75"/>
      <c r="U1102" s="75"/>
      <c r="V1102" s="75"/>
      <c r="W1102" s="75"/>
      <c r="X1102" s="75"/>
      <c r="Y1102" s="82">
        <f>MIN(X1106:X1120)</f>
        <v>0</v>
      </c>
      <c r="Z1102" s="83"/>
      <c r="AA1102" s="83"/>
      <c r="AB1102" s="75"/>
      <c r="AC1102" s="75"/>
      <c r="AD1102" s="75"/>
      <c r="AE1102" s="75"/>
      <c r="AF1102" s="75"/>
      <c r="AG1102" s="75"/>
      <c r="AH1102" s="75"/>
      <c r="AI1102" s="75"/>
      <c r="AJ1102" s="82">
        <f>MIN(AI1106:AI1120)</f>
        <v>0</v>
      </c>
      <c r="AK1102" s="83"/>
      <c r="AL1102" s="83"/>
      <c r="AM1102" s="75"/>
      <c r="AN1102" s="75"/>
      <c r="AO1102" s="75"/>
      <c r="AP1102" s="75"/>
      <c r="AQ1102" s="75"/>
      <c r="AR1102" s="75"/>
      <c r="AS1102" s="75"/>
      <c r="AT1102" s="75"/>
      <c r="AU1102" s="75"/>
      <c r="AV1102" s="75"/>
      <c r="AW1102" s="82">
        <f>MIN(AV1106:AV1120)</f>
        <v>10</v>
      </c>
      <c r="AX1102" s="83"/>
      <c r="AY1102" s="83"/>
      <c r="AZ1102" s="79"/>
      <c r="BA1102" s="80"/>
      <c r="BB1102" s="71"/>
      <c r="BC1102" s="95"/>
      <c r="BD1102" s="41">
        <v>4</v>
      </c>
      <c r="BE1102" s="52">
        <v>42</v>
      </c>
      <c r="BF1102" s="103">
        <v>4241</v>
      </c>
      <c r="BG1102" s="278" t="s">
        <v>48</v>
      </c>
    </row>
    <row r="1103" spans="1:59" s="63" customFormat="1" ht="12.75" x14ac:dyDescent="0.2">
      <c r="A1103" s="196">
        <v>4</v>
      </c>
      <c r="B1103" s="197" t="s">
        <v>422</v>
      </c>
      <c r="C1103" s="208">
        <v>42</v>
      </c>
      <c r="D1103" s="209" t="s">
        <v>518</v>
      </c>
      <c r="E1103" s="212">
        <v>4241</v>
      </c>
      <c r="F1103" s="213" t="s">
        <v>601</v>
      </c>
      <c r="G1103" s="231" t="s">
        <v>314</v>
      </c>
      <c r="H1103" s="81" t="s">
        <v>49</v>
      </c>
      <c r="I1103" s="223"/>
      <c r="J1103" s="73"/>
      <c r="K1103" s="73"/>
      <c r="L1103" s="73"/>
      <c r="M1103" s="74"/>
      <c r="N1103" s="247"/>
      <c r="O1103" s="306"/>
      <c r="P1103" s="105"/>
      <c r="Q1103" s="75"/>
      <c r="R1103" s="75"/>
      <c r="S1103" s="75"/>
      <c r="T1103" s="75"/>
      <c r="U1103" s="75"/>
      <c r="V1103" s="75"/>
      <c r="W1103" s="75"/>
      <c r="X1103" s="75"/>
      <c r="Y1103" s="84">
        <f>IF(ISNUMBER(AVERAGE(X1106:X1120)),AVERAGE(X1106:X1120),0)</f>
        <v>353.33333333333331</v>
      </c>
      <c r="Z1103" s="83"/>
      <c r="AA1103" s="83"/>
      <c r="AB1103" s="75"/>
      <c r="AC1103" s="75"/>
      <c r="AD1103" s="75"/>
      <c r="AE1103" s="75"/>
      <c r="AF1103" s="75"/>
      <c r="AG1103" s="75"/>
      <c r="AH1103" s="75"/>
      <c r="AI1103" s="75"/>
      <c r="AJ1103" s="84">
        <f>IF(ISNUMBER(AVERAGE(AI1106:AI1120)),AVERAGE(AI1106:AI1120),0)</f>
        <v>0</v>
      </c>
      <c r="AK1103" s="83"/>
      <c r="AL1103" s="83"/>
      <c r="AM1103" s="75"/>
      <c r="AN1103" s="75"/>
      <c r="AO1103" s="75"/>
      <c r="AP1103" s="75"/>
      <c r="AQ1103" s="75"/>
      <c r="AR1103" s="75"/>
      <c r="AS1103" s="75"/>
      <c r="AT1103" s="75"/>
      <c r="AU1103" s="75"/>
      <c r="AV1103" s="75"/>
      <c r="AW1103" s="84">
        <f>IF(ISNUMBER(AVERAGE(AV1106:AV1120)),AVERAGE(AV1106:AV1120),0)</f>
        <v>659</v>
      </c>
      <c r="AX1103" s="83"/>
      <c r="AY1103" s="83"/>
      <c r="AZ1103" s="79"/>
      <c r="BA1103" s="80"/>
      <c r="BB1103" s="71"/>
      <c r="BC1103" s="95"/>
      <c r="BD1103" s="41">
        <v>4</v>
      </c>
      <c r="BE1103" s="52">
        <v>42</v>
      </c>
      <c r="BF1103" s="103">
        <v>4241</v>
      </c>
      <c r="BG1103" s="278" t="s">
        <v>49</v>
      </c>
    </row>
    <row r="1104" spans="1:59" s="63" customFormat="1" ht="12.75" x14ac:dyDescent="0.2">
      <c r="A1104" s="196">
        <v>4</v>
      </c>
      <c r="B1104" s="197" t="s">
        <v>422</v>
      </c>
      <c r="C1104" s="208">
        <v>42</v>
      </c>
      <c r="D1104" s="209" t="s">
        <v>518</v>
      </c>
      <c r="E1104" s="212">
        <v>4241</v>
      </c>
      <c r="F1104" s="213" t="s">
        <v>601</v>
      </c>
      <c r="G1104" s="231" t="s">
        <v>314</v>
      </c>
      <c r="H1104" s="81" t="s">
        <v>50</v>
      </c>
      <c r="I1104" s="223"/>
      <c r="J1104" s="73"/>
      <c r="K1104" s="73"/>
      <c r="L1104" s="73"/>
      <c r="M1104" s="74"/>
      <c r="N1104" s="247"/>
      <c r="O1104" s="306"/>
      <c r="P1104" s="105"/>
      <c r="Q1104" s="75"/>
      <c r="R1104" s="75"/>
      <c r="S1104" s="75"/>
      <c r="T1104" s="75"/>
      <c r="U1104" s="75"/>
      <c r="V1104" s="75"/>
      <c r="W1104" s="75"/>
      <c r="X1104" s="75"/>
      <c r="Y1104" s="84">
        <f>MAX(X1106:X1120)</f>
        <v>5000</v>
      </c>
      <c r="Z1104" s="83"/>
      <c r="AA1104" s="83"/>
      <c r="AB1104" s="75"/>
      <c r="AC1104" s="75"/>
      <c r="AD1104" s="75"/>
      <c r="AE1104" s="75"/>
      <c r="AF1104" s="75"/>
      <c r="AG1104" s="75"/>
      <c r="AH1104" s="75"/>
      <c r="AI1104" s="75"/>
      <c r="AJ1104" s="84">
        <f>MAX(AI1106:AI1120)</f>
        <v>0</v>
      </c>
      <c r="AK1104" s="83"/>
      <c r="AL1104" s="83"/>
      <c r="AM1104" s="75"/>
      <c r="AN1104" s="75"/>
      <c r="AO1104" s="75"/>
      <c r="AP1104" s="75"/>
      <c r="AQ1104" s="75"/>
      <c r="AR1104" s="75"/>
      <c r="AS1104" s="75"/>
      <c r="AT1104" s="75"/>
      <c r="AU1104" s="75"/>
      <c r="AV1104" s="75"/>
      <c r="AW1104" s="84">
        <f>MAX(AV1106:AV1120)</f>
        <v>1000</v>
      </c>
      <c r="AX1104" s="83"/>
      <c r="AY1104" s="83"/>
      <c r="AZ1104" s="79"/>
      <c r="BA1104" s="80"/>
      <c r="BB1104" s="71"/>
      <c r="BC1104" s="95"/>
      <c r="BD1104" s="41">
        <v>4</v>
      </c>
      <c r="BE1104" s="52">
        <v>42</v>
      </c>
      <c r="BF1104" s="103">
        <v>4241</v>
      </c>
      <c r="BG1104" s="278" t="s">
        <v>50</v>
      </c>
    </row>
    <row r="1105" spans="1:59" s="63" customFormat="1" ht="12.75" x14ac:dyDescent="0.2">
      <c r="A1105" s="196">
        <v>4</v>
      </c>
      <c r="B1105" s="197" t="s">
        <v>422</v>
      </c>
      <c r="C1105" s="208">
        <v>42</v>
      </c>
      <c r="D1105" s="209" t="s">
        <v>518</v>
      </c>
      <c r="E1105" s="212">
        <v>4241</v>
      </c>
      <c r="F1105" s="213" t="s">
        <v>601</v>
      </c>
      <c r="G1105" s="231" t="s">
        <v>314</v>
      </c>
      <c r="H1105" s="85" t="s">
        <v>51</v>
      </c>
      <c r="I1105" s="223"/>
      <c r="J1105" s="73"/>
      <c r="K1105" s="73"/>
      <c r="L1105" s="73"/>
      <c r="M1105" s="74"/>
      <c r="N1105" s="248">
        <f>SUM(N1106:N1120)</f>
        <v>15</v>
      </c>
      <c r="O1105" s="293">
        <f>SUM(O1106:O1120)</f>
        <v>0.99999999999999989</v>
      </c>
      <c r="P1105" s="292"/>
      <c r="Q1105" s="87"/>
      <c r="R1105" s="87"/>
      <c r="S1105" s="87"/>
      <c r="T1105" s="87"/>
      <c r="U1105" s="87"/>
      <c r="V1105" s="87"/>
      <c r="W1105" s="87"/>
      <c r="X1105" s="87"/>
      <c r="Y1105" s="88"/>
      <c r="Z1105" s="107">
        <f>SUM(Z1106:Z1120)</f>
        <v>353.33333333333337</v>
      </c>
      <c r="AA1105" s="88"/>
      <c r="AB1105" s="87"/>
      <c r="AC1105" s="87"/>
      <c r="AD1105" s="87"/>
      <c r="AE1105" s="87"/>
      <c r="AF1105" s="87"/>
      <c r="AG1105" s="87"/>
      <c r="AH1105" s="87"/>
      <c r="AI1105" s="87"/>
      <c r="AJ1105" s="88"/>
      <c r="AK1105" s="107">
        <f>SUM(AK1106:AK1120)</f>
        <v>0</v>
      </c>
      <c r="AL1105" s="88"/>
      <c r="AM1105" s="87"/>
      <c r="AN1105" s="87"/>
      <c r="AO1105" s="87"/>
      <c r="AP1105" s="87"/>
      <c r="AQ1105" s="87"/>
      <c r="AR1105" s="87"/>
      <c r="AS1105" s="87"/>
      <c r="AT1105" s="87"/>
      <c r="AU1105" s="87"/>
      <c r="AV1105" s="87"/>
      <c r="AW1105" s="112"/>
      <c r="AX1105" s="107">
        <f>SUM(AX1106:AX1120)</f>
        <v>658.99999999999989</v>
      </c>
      <c r="AY1105" s="88"/>
      <c r="AZ1105" s="79"/>
      <c r="BA1105" s="80"/>
      <c r="BB1105" s="71"/>
      <c r="BC1105" s="95"/>
      <c r="BD1105" s="41">
        <v>4</v>
      </c>
      <c r="BE1105" s="52">
        <v>42</v>
      </c>
      <c r="BF1105" s="103">
        <v>4241</v>
      </c>
      <c r="BG1105" s="279" t="s">
        <v>51</v>
      </c>
    </row>
    <row r="1106" spans="1:59" s="63" customFormat="1" ht="12.75" x14ac:dyDescent="0.2">
      <c r="A1106" s="196">
        <v>4</v>
      </c>
      <c r="B1106" s="197" t="s">
        <v>422</v>
      </c>
      <c r="C1106" s="208">
        <v>42</v>
      </c>
      <c r="D1106" s="209" t="s">
        <v>518</v>
      </c>
      <c r="E1106" s="212">
        <v>4241</v>
      </c>
      <c r="F1106" s="213" t="s">
        <v>601</v>
      </c>
      <c r="G1106" s="231" t="s">
        <v>314</v>
      </c>
      <c r="H1106" s="89" t="s">
        <v>52</v>
      </c>
      <c r="I1106" s="90" t="s">
        <v>602</v>
      </c>
      <c r="J1106" s="90"/>
      <c r="K1106" s="90" t="s">
        <v>64</v>
      </c>
      <c r="L1106" s="90" t="s">
        <v>313</v>
      </c>
      <c r="M1106" s="91"/>
      <c r="N1106" s="312">
        <v>1</v>
      </c>
      <c r="O1106" s="313">
        <f>N1106/N$1105</f>
        <v>6.6666666666666666E-2</v>
      </c>
      <c r="P1106" s="104"/>
      <c r="Q1106" s="92"/>
      <c r="R1106" s="92"/>
      <c r="S1106" s="92"/>
      <c r="T1106" s="92"/>
      <c r="U1106" s="92"/>
      <c r="V1106" s="92"/>
      <c r="W1106" s="92"/>
      <c r="X1106" s="109">
        <f t="shared" ref="X1106:X1120" si="165">P1106*P$7+Q1106*Q$7+R1106*R$7+S1106*S$7+T1106*T$7+U1106*U$7+V1106*V$7+W1106*W$7</f>
        <v>0</v>
      </c>
      <c r="Y1106" s="83"/>
      <c r="Z1106" s="110">
        <f t="shared" ref="Z1106:Z1120" si="166">X1106*$O1106</f>
        <v>0</v>
      </c>
      <c r="AA1106" s="111"/>
      <c r="AB1106" s="92"/>
      <c r="AC1106" s="92"/>
      <c r="AD1106" s="92"/>
      <c r="AE1106" s="92"/>
      <c r="AF1106" s="92"/>
      <c r="AG1106" s="92"/>
      <c r="AH1106" s="92"/>
      <c r="AI1106" s="109">
        <f t="shared" ref="AI1106:AI1120" si="167">AB1106*AB$7+AC1106*AC$7+AD1106*AD$7+AE1106*AE$7+AF1106*AF$7+AG1106*AG$7+AH1106*AH$7</f>
        <v>0</v>
      </c>
      <c r="AJ1106" s="83"/>
      <c r="AK1106" s="110">
        <f t="shared" ref="AK1106:AK1120" si="168">AI1106*$O1106</f>
        <v>0</v>
      </c>
      <c r="AL1106" s="111"/>
      <c r="AM1106" s="92">
        <v>1</v>
      </c>
      <c r="AN1106" s="92"/>
      <c r="AO1106" s="92"/>
      <c r="AP1106" s="92"/>
      <c r="AQ1106" s="92"/>
      <c r="AR1106" s="92"/>
      <c r="AS1106" s="92"/>
      <c r="AT1106" s="92"/>
      <c r="AU1106" s="92"/>
      <c r="AV1106" s="109">
        <f t="shared" ref="AV1106:AV1120" si="169">AM1106*AM$7+AN1106*AN$7+AO1106*AO$7+AP1106*AP$7+AQ1106*AQ$7+AR1106*AR$7+AS1106*AS$7+AT1106*AT$7+AU1106*AU$7</f>
        <v>10</v>
      </c>
      <c r="AW1106" s="75"/>
      <c r="AX1106" s="110">
        <f t="shared" ref="AX1106:AX1120" si="170">AV1106*$O1106</f>
        <v>0.66666666666666663</v>
      </c>
      <c r="AY1106" s="111"/>
      <c r="AZ1106" s="93"/>
      <c r="BA1106" s="94" t="s">
        <v>554</v>
      </c>
      <c r="BB1106" s="71"/>
      <c r="BC1106" s="95"/>
      <c r="BD1106" s="41">
        <v>4</v>
      </c>
      <c r="BE1106" s="52">
        <v>42</v>
      </c>
      <c r="BF1106" s="103">
        <v>4241</v>
      </c>
      <c r="BG1106" s="280" t="s">
        <v>52</v>
      </c>
    </row>
    <row r="1107" spans="1:59" s="63" customFormat="1" ht="12.75" x14ac:dyDescent="0.2">
      <c r="A1107" s="196">
        <v>4</v>
      </c>
      <c r="B1107" s="197" t="s">
        <v>422</v>
      </c>
      <c r="C1107" s="208">
        <v>42</v>
      </c>
      <c r="D1107" s="209" t="s">
        <v>518</v>
      </c>
      <c r="E1107" s="212">
        <v>4241</v>
      </c>
      <c r="F1107" s="213" t="s">
        <v>601</v>
      </c>
      <c r="G1107" s="231" t="s">
        <v>314</v>
      </c>
      <c r="H1107" s="89"/>
      <c r="I1107" s="90" t="s">
        <v>589</v>
      </c>
      <c r="J1107" s="90"/>
      <c r="K1107" s="90" t="s">
        <v>64</v>
      </c>
      <c r="L1107" s="90" t="s">
        <v>119</v>
      </c>
      <c r="M1107" s="91"/>
      <c r="N1107" s="312">
        <v>1</v>
      </c>
      <c r="O1107" s="313">
        <f t="shared" ref="O1107:O1120" si="171">N1107/N$1105</f>
        <v>6.6666666666666666E-2</v>
      </c>
      <c r="P1107" s="104"/>
      <c r="Q1107" s="92"/>
      <c r="R1107" s="92"/>
      <c r="S1107" s="92"/>
      <c r="T1107" s="92"/>
      <c r="U1107" s="92"/>
      <c r="V1107" s="92"/>
      <c r="W1107" s="92"/>
      <c r="X1107" s="109">
        <f t="shared" si="165"/>
        <v>0</v>
      </c>
      <c r="Y1107" s="83"/>
      <c r="Z1107" s="110">
        <f t="shared" si="166"/>
        <v>0</v>
      </c>
      <c r="AA1107" s="111"/>
      <c r="AB1107" s="92"/>
      <c r="AC1107" s="92"/>
      <c r="AD1107" s="92"/>
      <c r="AE1107" s="92"/>
      <c r="AF1107" s="92"/>
      <c r="AG1107" s="92"/>
      <c r="AH1107" s="92"/>
      <c r="AI1107" s="109">
        <f t="shared" si="167"/>
        <v>0</v>
      </c>
      <c r="AJ1107" s="83"/>
      <c r="AK1107" s="110">
        <f t="shared" si="168"/>
        <v>0</v>
      </c>
      <c r="AL1107" s="111"/>
      <c r="AM1107" s="92"/>
      <c r="AN1107" s="92"/>
      <c r="AO1107" s="92"/>
      <c r="AP1107" s="92"/>
      <c r="AQ1107" s="92"/>
      <c r="AR1107" s="92"/>
      <c r="AS1107" s="92">
        <v>1</v>
      </c>
      <c r="AT1107" s="92"/>
      <c r="AU1107" s="92"/>
      <c r="AV1107" s="109">
        <f t="shared" si="169"/>
        <v>1000</v>
      </c>
      <c r="AW1107" s="75"/>
      <c r="AX1107" s="110">
        <f t="shared" si="170"/>
        <v>66.666666666666671</v>
      </c>
      <c r="AY1107" s="111"/>
      <c r="AZ1107" s="93"/>
      <c r="BA1107" s="94" t="s">
        <v>554</v>
      </c>
      <c r="BB1107" s="71"/>
      <c r="BC1107" s="95"/>
      <c r="BD1107" s="41">
        <v>4</v>
      </c>
      <c r="BE1107" s="52">
        <v>42</v>
      </c>
      <c r="BF1107" s="103">
        <v>4241</v>
      </c>
      <c r="BG1107" s="280" t="s">
        <v>52</v>
      </c>
    </row>
    <row r="1108" spans="1:59" s="63" customFormat="1" ht="12.75" x14ac:dyDescent="0.2">
      <c r="A1108" s="196">
        <v>4</v>
      </c>
      <c r="B1108" s="197" t="s">
        <v>422</v>
      </c>
      <c r="C1108" s="208">
        <v>42</v>
      </c>
      <c r="D1108" s="209" t="s">
        <v>518</v>
      </c>
      <c r="E1108" s="212">
        <v>4241</v>
      </c>
      <c r="F1108" s="213" t="s">
        <v>601</v>
      </c>
      <c r="G1108" s="231" t="s">
        <v>314</v>
      </c>
      <c r="H1108" s="89"/>
      <c r="I1108" s="90" t="s">
        <v>216</v>
      </c>
      <c r="J1108" s="90"/>
      <c r="K1108" s="90" t="s">
        <v>64</v>
      </c>
      <c r="L1108" s="90" t="s">
        <v>218</v>
      </c>
      <c r="M1108" s="91"/>
      <c r="N1108" s="312">
        <v>1</v>
      </c>
      <c r="O1108" s="313">
        <f t="shared" si="171"/>
        <v>6.6666666666666666E-2</v>
      </c>
      <c r="P1108" s="104"/>
      <c r="Q1108" s="92"/>
      <c r="R1108" s="92"/>
      <c r="S1108" s="92"/>
      <c r="T1108" s="92"/>
      <c r="U1108" s="92"/>
      <c r="V1108" s="92"/>
      <c r="W1108" s="92"/>
      <c r="X1108" s="109">
        <f t="shared" si="165"/>
        <v>0</v>
      </c>
      <c r="Y1108" s="83"/>
      <c r="Z1108" s="110">
        <f t="shared" si="166"/>
        <v>0</v>
      </c>
      <c r="AA1108" s="111"/>
      <c r="AB1108" s="92"/>
      <c r="AC1108" s="92"/>
      <c r="AD1108" s="92"/>
      <c r="AE1108" s="92"/>
      <c r="AF1108" s="92"/>
      <c r="AG1108" s="92"/>
      <c r="AH1108" s="92"/>
      <c r="AI1108" s="109">
        <f t="shared" si="167"/>
        <v>0</v>
      </c>
      <c r="AJ1108" s="83"/>
      <c r="AK1108" s="110">
        <f t="shared" si="168"/>
        <v>0</v>
      </c>
      <c r="AL1108" s="111"/>
      <c r="AM1108" s="92"/>
      <c r="AN1108" s="92"/>
      <c r="AO1108" s="92"/>
      <c r="AP1108" s="92"/>
      <c r="AQ1108" s="92">
        <v>1</v>
      </c>
      <c r="AR1108" s="92"/>
      <c r="AS1108" s="92"/>
      <c r="AT1108" s="92"/>
      <c r="AU1108" s="92"/>
      <c r="AV1108" s="109">
        <f t="shared" si="169"/>
        <v>250</v>
      </c>
      <c r="AW1108" s="75"/>
      <c r="AX1108" s="110">
        <f t="shared" si="170"/>
        <v>16.666666666666668</v>
      </c>
      <c r="AY1108" s="111"/>
      <c r="AZ1108" s="93"/>
      <c r="BA1108" s="94" t="s">
        <v>554</v>
      </c>
      <c r="BB1108" s="71"/>
      <c r="BC1108" s="95"/>
      <c r="BD1108" s="41">
        <v>4</v>
      </c>
      <c r="BE1108" s="52">
        <v>42</v>
      </c>
      <c r="BF1108" s="103">
        <v>4241</v>
      </c>
      <c r="BG1108" s="280" t="s">
        <v>52</v>
      </c>
    </row>
    <row r="1109" spans="1:59" s="63" customFormat="1" ht="12.75" x14ac:dyDescent="0.2">
      <c r="A1109" s="196">
        <v>4</v>
      </c>
      <c r="B1109" s="197" t="s">
        <v>422</v>
      </c>
      <c r="C1109" s="208">
        <v>42</v>
      </c>
      <c r="D1109" s="209" t="s">
        <v>518</v>
      </c>
      <c r="E1109" s="212">
        <v>4241</v>
      </c>
      <c r="F1109" s="213" t="s">
        <v>601</v>
      </c>
      <c r="G1109" s="231" t="s">
        <v>314</v>
      </c>
      <c r="H1109" s="89"/>
      <c r="I1109" s="90" t="s">
        <v>586</v>
      </c>
      <c r="J1109" s="90"/>
      <c r="K1109" s="90" t="s">
        <v>64</v>
      </c>
      <c r="L1109" s="90" t="s">
        <v>588</v>
      </c>
      <c r="M1109" s="91"/>
      <c r="N1109" s="312">
        <v>1</v>
      </c>
      <c r="O1109" s="313">
        <f t="shared" si="171"/>
        <v>6.6666666666666666E-2</v>
      </c>
      <c r="P1109" s="104">
        <v>1</v>
      </c>
      <c r="Q1109" s="92"/>
      <c r="R1109" s="92"/>
      <c r="S1109" s="92"/>
      <c r="T1109" s="92"/>
      <c r="U1109" s="92"/>
      <c r="V1109" s="92"/>
      <c r="W1109" s="92"/>
      <c r="X1109" s="109">
        <f t="shared" si="165"/>
        <v>100</v>
      </c>
      <c r="Y1109" s="83"/>
      <c r="Z1109" s="110">
        <f t="shared" si="166"/>
        <v>6.666666666666667</v>
      </c>
      <c r="AA1109" s="111"/>
      <c r="AB1109" s="92"/>
      <c r="AC1109" s="92"/>
      <c r="AD1109" s="92"/>
      <c r="AE1109" s="92"/>
      <c r="AF1109" s="92"/>
      <c r="AG1109" s="92"/>
      <c r="AH1109" s="92"/>
      <c r="AI1109" s="109">
        <f t="shared" si="167"/>
        <v>0</v>
      </c>
      <c r="AJ1109" s="83"/>
      <c r="AK1109" s="110">
        <f t="shared" si="168"/>
        <v>0</v>
      </c>
      <c r="AL1109" s="111"/>
      <c r="AM1109" s="92"/>
      <c r="AN1109" s="92"/>
      <c r="AO1109" s="92"/>
      <c r="AP1109" s="92"/>
      <c r="AQ1109" s="92"/>
      <c r="AR1109" s="92">
        <v>1</v>
      </c>
      <c r="AS1109" s="92"/>
      <c r="AT1109" s="92"/>
      <c r="AU1109" s="92"/>
      <c r="AV1109" s="109">
        <f t="shared" si="169"/>
        <v>500</v>
      </c>
      <c r="AW1109" s="75"/>
      <c r="AX1109" s="110">
        <f t="shared" si="170"/>
        <v>33.333333333333336</v>
      </c>
      <c r="AY1109" s="111"/>
      <c r="AZ1109" s="93"/>
      <c r="BA1109" s="94" t="s">
        <v>554</v>
      </c>
      <c r="BB1109" s="71"/>
      <c r="BC1109" s="95"/>
      <c r="BD1109" s="41">
        <v>4</v>
      </c>
      <c r="BE1109" s="52">
        <v>42</v>
      </c>
      <c r="BF1109" s="103">
        <v>4241</v>
      </c>
      <c r="BG1109" s="280" t="s">
        <v>52</v>
      </c>
    </row>
    <row r="1110" spans="1:59" s="63" customFormat="1" ht="12.75" x14ac:dyDescent="0.2">
      <c r="A1110" s="196">
        <v>4</v>
      </c>
      <c r="B1110" s="197" t="s">
        <v>422</v>
      </c>
      <c r="C1110" s="208">
        <v>42</v>
      </c>
      <c r="D1110" s="209" t="s">
        <v>518</v>
      </c>
      <c r="E1110" s="212">
        <v>4241</v>
      </c>
      <c r="F1110" s="213" t="s">
        <v>601</v>
      </c>
      <c r="G1110" s="231" t="s">
        <v>314</v>
      </c>
      <c r="H1110" s="89"/>
      <c r="I1110" s="90" t="s">
        <v>287</v>
      </c>
      <c r="J1110" s="90"/>
      <c r="K1110" s="90" t="s">
        <v>64</v>
      </c>
      <c r="L1110" s="90" t="s">
        <v>119</v>
      </c>
      <c r="M1110" s="91"/>
      <c r="N1110" s="312">
        <v>1</v>
      </c>
      <c r="O1110" s="313">
        <f t="shared" si="171"/>
        <v>6.6666666666666666E-2</v>
      </c>
      <c r="P1110" s="104"/>
      <c r="Q1110" s="92"/>
      <c r="R1110" s="92"/>
      <c r="S1110" s="92"/>
      <c r="T1110" s="92"/>
      <c r="U1110" s="92"/>
      <c r="V1110" s="92"/>
      <c r="W1110" s="92"/>
      <c r="X1110" s="109">
        <f t="shared" si="165"/>
        <v>0</v>
      </c>
      <c r="Y1110" s="83"/>
      <c r="Z1110" s="110">
        <f t="shared" si="166"/>
        <v>0</v>
      </c>
      <c r="AA1110" s="111"/>
      <c r="AB1110" s="92"/>
      <c r="AC1110" s="92"/>
      <c r="AD1110" s="92"/>
      <c r="AE1110" s="92"/>
      <c r="AF1110" s="92"/>
      <c r="AG1110" s="92"/>
      <c r="AH1110" s="92"/>
      <c r="AI1110" s="109">
        <f t="shared" si="167"/>
        <v>0</v>
      </c>
      <c r="AJ1110" s="83"/>
      <c r="AK1110" s="110">
        <f t="shared" si="168"/>
        <v>0</v>
      </c>
      <c r="AL1110" s="111"/>
      <c r="AM1110" s="92"/>
      <c r="AN1110" s="92"/>
      <c r="AO1110" s="92"/>
      <c r="AP1110" s="92"/>
      <c r="AQ1110" s="92"/>
      <c r="AR1110" s="92"/>
      <c r="AS1110" s="92">
        <v>1</v>
      </c>
      <c r="AT1110" s="92"/>
      <c r="AU1110" s="92"/>
      <c r="AV1110" s="109">
        <f t="shared" si="169"/>
        <v>1000</v>
      </c>
      <c r="AW1110" s="75"/>
      <c r="AX1110" s="110">
        <f t="shared" si="170"/>
        <v>66.666666666666671</v>
      </c>
      <c r="AY1110" s="111"/>
      <c r="AZ1110" s="93"/>
      <c r="BA1110" s="94" t="s">
        <v>554</v>
      </c>
      <c r="BB1110" s="71"/>
      <c r="BC1110" s="95"/>
      <c r="BD1110" s="41">
        <v>4</v>
      </c>
      <c r="BE1110" s="52">
        <v>42</v>
      </c>
      <c r="BF1110" s="103">
        <v>4241</v>
      </c>
      <c r="BG1110" s="280" t="s">
        <v>52</v>
      </c>
    </row>
    <row r="1111" spans="1:59" s="63" customFormat="1" ht="12.75" x14ac:dyDescent="0.2">
      <c r="A1111" s="196">
        <v>4</v>
      </c>
      <c r="B1111" s="197" t="s">
        <v>422</v>
      </c>
      <c r="C1111" s="208">
        <v>42</v>
      </c>
      <c r="D1111" s="209" t="s">
        <v>518</v>
      </c>
      <c r="E1111" s="212">
        <v>4241</v>
      </c>
      <c r="F1111" s="213" t="s">
        <v>601</v>
      </c>
      <c r="G1111" s="231" t="s">
        <v>314</v>
      </c>
      <c r="H1111" s="89"/>
      <c r="I1111" s="90" t="s">
        <v>120</v>
      </c>
      <c r="J1111" s="90"/>
      <c r="K1111" s="90" t="s">
        <v>90</v>
      </c>
      <c r="L1111" s="90" t="s">
        <v>223</v>
      </c>
      <c r="M1111" s="91"/>
      <c r="N1111" s="312">
        <v>1</v>
      </c>
      <c r="O1111" s="313">
        <f t="shared" si="171"/>
        <v>6.6666666666666666E-2</v>
      </c>
      <c r="P1111" s="104"/>
      <c r="Q1111" s="92"/>
      <c r="R1111" s="92"/>
      <c r="S1111" s="92"/>
      <c r="T1111" s="92"/>
      <c r="U1111" s="92">
        <v>1</v>
      </c>
      <c r="V1111" s="92"/>
      <c r="W1111" s="92"/>
      <c r="X1111" s="109">
        <f t="shared" si="165"/>
        <v>5000</v>
      </c>
      <c r="Y1111" s="83"/>
      <c r="Z1111" s="110">
        <f t="shared" si="166"/>
        <v>333.33333333333331</v>
      </c>
      <c r="AA1111" s="111"/>
      <c r="AB1111" s="92"/>
      <c r="AC1111" s="92"/>
      <c r="AD1111" s="92"/>
      <c r="AE1111" s="92"/>
      <c r="AF1111" s="92"/>
      <c r="AG1111" s="92"/>
      <c r="AH1111" s="92"/>
      <c r="AI1111" s="109">
        <f t="shared" si="167"/>
        <v>0</v>
      </c>
      <c r="AJ1111" s="83"/>
      <c r="AK1111" s="110">
        <f t="shared" si="168"/>
        <v>0</v>
      </c>
      <c r="AL1111" s="111"/>
      <c r="AM1111" s="92"/>
      <c r="AN1111" s="92"/>
      <c r="AO1111" s="92"/>
      <c r="AP1111" s="92">
        <v>1</v>
      </c>
      <c r="AQ1111" s="92"/>
      <c r="AR1111" s="92"/>
      <c r="AS1111" s="92"/>
      <c r="AT1111" s="92"/>
      <c r="AU1111" s="92"/>
      <c r="AV1111" s="109">
        <f t="shared" si="169"/>
        <v>100</v>
      </c>
      <c r="AW1111" s="75"/>
      <c r="AX1111" s="110">
        <f t="shared" si="170"/>
        <v>6.666666666666667</v>
      </c>
      <c r="AY1111" s="111"/>
      <c r="AZ1111" s="93"/>
      <c r="BA1111" s="94" t="s">
        <v>554</v>
      </c>
      <c r="BB1111" s="71"/>
      <c r="BC1111" s="95"/>
      <c r="BD1111" s="41">
        <v>4</v>
      </c>
      <c r="BE1111" s="52">
        <v>42</v>
      </c>
      <c r="BF1111" s="103">
        <v>4241</v>
      </c>
      <c r="BG1111" s="280" t="s">
        <v>52</v>
      </c>
    </row>
    <row r="1112" spans="1:59" s="63" customFormat="1" ht="12.75" x14ac:dyDescent="0.2">
      <c r="A1112" s="196">
        <v>4</v>
      </c>
      <c r="B1112" s="197" t="s">
        <v>422</v>
      </c>
      <c r="C1112" s="208">
        <v>42</v>
      </c>
      <c r="D1112" s="209" t="s">
        <v>518</v>
      </c>
      <c r="E1112" s="212">
        <v>4241</v>
      </c>
      <c r="F1112" s="213" t="s">
        <v>601</v>
      </c>
      <c r="G1112" s="231" t="s">
        <v>314</v>
      </c>
      <c r="H1112" s="89"/>
      <c r="I1112" s="90" t="s">
        <v>603</v>
      </c>
      <c r="J1112" s="90"/>
      <c r="K1112" s="90" t="s">
        <v>64</v>
      </c>
      <c r="L1112" s="90" t="s">
        <v>604</v>
      </c>
      <c r="M1112" s="91"/>
      <c r="N1112" s="312">
        <v>1</v>
      </c>
      <c r="O1112" s="313">
        <f t="shared" si="171"/>
        <v>6.6666666666666666E-2</v>
      </c>
      <c r="P1112" s="104">
        <v>1</v>
      </c>
      <c r="Q1112" s="92"/>
      <c r="R1112" s="92"/>
      <c r="S1112" s="92"/>
      <c r="T1112" s="92"/>
      <c r="U1112" s="92"/>
      <c r="V1112" s="92"/>
      <c r="W1112" s="92"/>
      <c r="X1112" s="109">
        <f t="shared" si="165"/>
        <v>100</v>
      </c>
      <c r="Y1112" s="83"/>
      <c r="Z1112" s="110">
        <f t="shared" si="166"/>
        <v>6.666666666666667</v>
      </c>
      <c r="AA1112" s="111"/>
      <c r="AB1112" s="92"/>
      <c r="AC1112" s="92"/>
      <c r="AD1112" s="92"/>
      <c r="AE1112" s="92"/>
      <c r="AF1112" s="92"/>
      <c r="AG1112" s="92"/>
      <c r="AH1112" s="92"/>
      <c r="AI1112" s="109">
        <f t="shared" si="167"/>
        <v>0</v>
      </c>
      <c r="AJ1112" s="83"/>
      <c r="AK1112" s="110">
        <f t="shared" si="168"/>
        <v>0</v>
      </c>
      <c r="AL1112" s="111"/>
      <c r="AM1112" s="92"/>
      <c r="AN1112" s="92"/>
      <c r="AO1112" s="92"/>
      <c r="AP1112" s="92"/>
      <c r="AQ1112" s="92"/>
      <c r="AR1112" s="92"/>
      <c r="AS1112" s="92">
        <v>1</v>
      </c>
      <c r="AT1112" s="92"/>
      <c r="AU1112" s="92"/>
      <c r="AV1112" s="109">
        <f t="shared" si="169"/>
        <v>1000</v>
      </c>
      <c r="AW1112" s="75"/>
      <c r="AX1112" s="110">
        <f t="shared" si="170"/>
        <v>66.666666666666671</v>
      </c>
      <c r="AY1112" s="111"/>
      <c r="AZ1112" s="93"/>
      <c r="BA1112" s="94" t="s">
        <v>554</v>
      </c>
      <c r="BB1112" s="71"/>
      <c r="BC1112" s="95"/>
      <c r="BD1112" s="41">
        <v>4</v>
      </c>
      <c r="BE1112" s="52">
        <v>42</v>
      </c>
      <c r="BF1112" s="103">
        <v>4241</v>
      </c>
      <c r="BG1112" s="280" t="s">
        <v>52</v>
      </c>
    </row>
    <row r="1113" spans="1:59" s="63" customFormat="1" ht="12.75" x14ac:dyDescent="0.2">
      <c r="A1113" s="196">
        <v>4</v>
      </c>
      <c r="B1113" s="197" t="s">
        <v>422</v>
      </c>
      <c r="C1113" s="208">
        <v>42</v>
      </c>
      <c r="D1113" s="209" t="s">
        <v>518</v>
      </c>
      <c r="E1113" s="212">
        <v>4241</v>
      </c>
      <c r="F1113" s="213" t="s">
        <v>601</v>
      </c>
      <c r="G1113" s="231" t="s">
        <v>314</v>
      </c>
      <c r="H1113" s="89"/>
      <c r="I1113" s="90" t="s">
        <v>605</v>
      </c>
      <c r="J1113" s="90"/>
      <c r="K1113" s="90" t="s">
        <v>64</v>
      </c>
      <c r="L1113" s="90" t="s">
        <v>606</v>
      </c>
      <c r="M1113" s="91"/>
      <c r="N1113" s="312">
        <v>1</v>
      </c>
      <c r="O1113" s="313">
        <f t="shared" si="171"/>
        <v>6.6666666666666666E-2</v>
      </c>
      <c r="P1113" s="104"/>
      <c r="Q1113" s="92"/>
      <c r="R1113" s="92"/>
      <c r="S1113" s="92"/>
      <c r="T1113" s="92"/>
      <c r="U1113" s="92"/>
      <c r="V1113" s="92"/>
      <c r="W1113" s="92"/>
      <c r="X1113" s="109">
        <f t="shared" si="165"/>
        <v>0</v>
      </c>
      <c r="Y1113" s="83"/>
      <c r="Z1113" s="110">
        <f t="shared" si="166"/>
        <v>0</v>
      </c>
      <c r="AA1113" s="111"/>
      <c r="AB1113" s="92"/>
      <c r="AC1113" s="92"/>
      <c r="AD1113" s="92"/>
      <c r="AE1113" s="92"/>
      <c r="AF1113" s="92"/>
      <c r="AG1113" s="92"/>
      <c r="AH1113" s="92"/>
      <c r="AI1113" s="109">
        <f t="shared" si="167"/>
        <v>0</v>
      </c>
      <c r="AJ1113" s="83"/>
      <c r="AK1113" s="110">
        <f t="shared" si="168"/>
        <v>0</v>
      </c>
      <c r="AL1113" s="111"/>
      <c r="AM1113" s="92"/>
      <c r="AN1113" s="92"/>
      <c r="AO1113" s="92"/>
      <c r="AP1113" s="92"/>
      <c r="AQ1113" s="92"/>
      <c r="AR1113" s="92">
        <v>1</v>
      </c>
      <c r="AS1113" s="92"/>
      <c r="AT1113" s="92"/>
      <c r="AU1113" s="92"/>
      <c r="AV1113" s="109">
        <f t="shared" si="169"/>
        <v>500</v>
      </c>
      <c r="AW1113" s="75"/>
      <c r="AX1113" s="110">
        <f t="shared" si="170"/>
        <v>33.333333333333336</v>
      </c>
      <c r="AY1113" s="111"/>
      <c r="AZ1113" s="93"/>
      <c r="BA1113" s="94" t="s">
        <v>554</v>
      </c>
      <c r="BB1113" s="71"/>
      <c r="BC1113" s="95"/>
      <c r="BD1113" s="41">
        <v>4</v>
      </c>
      <c r="BE1113" s="52">
        <v>42</v>
      </c>
      <c r="BF1113" s="103">
        <v>4241</v>
      </c>
      <c r="BG1113" s="280" t="s">
        <v>52</v>
      </c>
    </row>
    <row r="1114" spans="1:59" s="63" customFormat="1" ht="12.75" x14ac:dyDescent="0.2">
      <c r="A1114" s="196">
        <v>4</v>
      </c>
      <c r="B1114" s="197" t="s">
        <v>422</v>
      </c>
      <c r="C1114" s="208">
        <v>42</v>
      </c>
      <c r="D1114" s="209" t="s">
        <v>518</v>
      </c>
      <c r="E1114" s="212">
        <v>4241</v>
      </c>
      <c r="F1114" s="213" t="s">
        <v>601</v>
      </c>
      <c r="G1114" s="231" t="s">
        <v>314</v>
      </c>
      <c r="H1114" s="89"/>
      <c r="I1114" s="90" t="s">
        <v>520</v>
      </c>
      <c r="J1114" s="90"/>
      <c r="K1114" s="90" t="s">
        <v>64</v>
      </c>
      <c r="L1114" s="90" t="s">
        <v>522</v>
      </c>
      <c r="M1114" s="91"/>
      <c r="N1114" s="312">
        <v>1</v>
      </c>
      <c r="O1114" s="313">
        <f t="shared" si="171"/>
        <v>6.6666666666666666E-2</v>
      </c>
      <c r="P1114" s="104"/>
      <c r="Q1114" s="92"/>
      <c r="R1114" s="92"/>
      <c r="S1114" s="92"/>
      <c r="T1114" s="92"/>
      <c r="U1114" s="92"/>
      <c r="V1114" s="92"/>
      <c r="W1114" s="92"/>
      <c r="X1114" s="109">
        <f t="shared" si="165"/>
        <v>0</v>
      </c>
      <c r="Y1114" s="83"/>
      <c r="Z1114" s="110">
        <f t="shared" si="166"/>
        <v>0</v>
      </c>
      <c r="AA1114" s="111"/>
      <c r="AB1114" s="92"/>
      <c r="AC1114" s="92"/>
      <c r="AD1114" s="92"/>
      <c r="AE1114" s="92"/>
      <c r="AF1114" s="92"/>
      <c r="AG1114" s="92"/>
      <c r="AH1114" s="92"/>
      <c r="AI1114" s="109">
        <f t="shared" si="167"/>
        <v>0</v>
      </c>
      <c r="AJ1114" s="83"/>
      <c r="AK1114" s="110">
        <f t="shared" si="168"/>
        <v>0</v>
      </c>
      <c r="AL1114" s="111"/>
      <c r="AM1114" s="92"/>
      <c r="AN1114" s="92">
        <v>1</v>
      </c>
      <c r="AO1114" s="92"/>
      <c r="AP1114" s="92"/>
      <c r="AQ1114" s="92"/>
      <c r="AR1114" s="92"/>
      <c r="AS1114" s="92"/>
      <c r="AT1114" s="92"/>
      <c r="AU1114" s="92"/>
      <c r="AV1114" s="109">
        <f t="shared" si="169"/>
        <v>25</v>
      </c>
      <c r="AW1114" s="75"/>
      <c r="AX1114" s="110">
        <f t="shared" si="170"/>
        <v>1.6666666666666667</v>
      </c>
      <c r="AY1114" s="111"/>
      <c r="AZ1114" s="93"/>
      <c r="BA1114" s="94" t="s">
        <v>131</v>
      </c>
      <c r="BB1114" s="71"/>
      <c r="BC1114" s="95"/>
      <c r="BD1114" s="41">
        <v>4</v>
      </c>
      <c r="BE1114" s="52">
        <v>42</v>
      </c>
      <c r="BF1114" s="103">
        <v>4241</v>
      </c>
      <c r="BG1114" s="280" t="s">
        <v>52</v>
      </c>
    </row>
    <row r="1115" spans="1:59" s="63" customFormat="1" ht="12.75" x14ac:dyDescent="0.2">
      <c r="A1115" s="196">
        <v>4</v>
      </c>
      <c r="B1115" s="197" t="s">
        <v>422</v>
      </c>
      <c r="C1115" s="208">
        <v>42</v>
      </c>
      <c r="D1115" s="209" t="s">
        <v>518</v>
      </c>
      <c r="E1115" s="212">
        <v>4241</v>
      </c>
      <c r="F1115" s="213" t="s">
        <v>601</v>
      </c>
      <c r="G1115" s="231" t="s">
        <v>314</v>
      </c>
      <c r="H1115" s="89"/>
      <c r="I1115" s="90" t="s">
        <v>607</v>
      </c>
      <c r="J1115" s="90"/>
      <c r="K1115" s="90" t="s">
        <v>64</v>
      </c>
      <c r="L1115" s="90" t="s">
        <v>119</v>
      </c>
      <c r="M1115" s="91"/>
      <c r="N1115" s="312">
        <v>1</v>
      </c>
      <c r="O1115" s="313">
        <f t="shared" si="171"/>
        <v>6.6666666666666666E-2</v>
      </c>
      <c r="P1115" s="104"/>
      <c r="Q1115" s="92"/>
      <c r="R1115" s="92"/>
      <c r="S1115" s="92"/>
      <c r="T1115" s="92"/>
      <c r="U1115" s="92"/>
      <c r="V1115" s="92"/>
      <c r="W1115" s="92"/>
      <c r="X1115" s="109">
        <f t="shared" si="165"/>
        <v>0</v>
      </c>
      <c r="Y1115" s="83"/>
      <c r="Z1115" s="110">
        <f t="shared" si="166"/>
        <v>0</v>
      </c>
      <c r="AA1115" s="111"/>
      <c r="AB1115" s="92"/>
      <c r="AC1115" s="92"/>
      <c r="AD1115" s="92"/>
      <c r="AE1115" s="92"/>
      <c r="AF1115" s="92"/>
      <c r="AG1115" s="92"/>
      <c r="AH1115" s="92"/>
      <c r="AI1115" s="109">
        <f t="shared" si="167"/>
        <v>0</v>
      </c>
      <c r="AJ1115" s="83"/>
      <c r="AK1115" s="110">
        <f t="shared" si="168"/>
        <v>0</v>
      </c>
      <c r="AL1115" s="111"/>
      <c r="AM1115" s="92"/>
      <c r="AN1115" s="92"/>
      <c r="AO1115" s="92"/>
      <c r="AP1115" s="92"/>
      <c r="AQ1115" s="92"/>
      <c r="AR1115" s="92"/>
      <c r="AS1115" s="92">
        <v>1</v>
      </c>
      <c r="AT1115" s="92"/>
      <c r="AU1115" s="92"/>
      <c r="AV1115" s="109">
        <f t="shared" si="169"/>
        <v>1000</v>
      </c>
      <c r="AW1115" s="75"/>
      <c r="AX1115" s="110">
        <f t="shared" si="170"/>
        <v>66.666666666666671</v>
      </c>
      <c r="AY1115" s="111"/>
      <c r="AZ1115" s="93"/>
      <c r="BA1115" s="94" t="s">
        <v>554</v>
      </c>
      <c r="BB1115" s="71"/>
      <c r="BC1115" s="95"/>
      <c r="BD1115" s="41">
        <v>4</v>
      </c>
      <c r="BE1115" s="52">
        <v>42</v>
      </c>
      <c r="BF1115" s="103">
        <v>4241</v>
      </c>
      <c r="BG1115" s="280" t="s">
        <v>52</v>
      </c>
    </row>
    <row r="1116" spans="1:59" s="63" customFormat="1" ht="12.75" x14ac:dyDescent="0.2">
      <c r="A1116" s="196">
        <v>4</v>
      </c>
      <c r="B1116" s="197" t="s">
        <v>422</v>
      </c>
      <c r="C1116" s="208">
        <v>42</v>
      </c>
      <c r="D1116" s="209" t="s">
        <v>518</v>
      </c>
      <c r="E1116" s="212">
        <v>4241</v>
      </c>
      <c r="F1116" s="213" t="s">
        <v>601</v>
      </c>
      <c r="G1116" s="231" t="s">
        <v>314</v>
      </c>
      <c r="H1116" s="89"/>
      <c r="I1116" s="90" t="s">
        <v>608</v>
      </c>
      <c r="J1116" s="90"/>
      <c r="K1116" s="90" t="s">
        <v>64</v>
      </c>
      <c r="L1116" s="90" t="s">
        <v>119</v>
      </c>
      <c r="M1116" s="91"/>
      <c r="N1116" s="312">
        <v>1</v>
      </c>
      <c r="O1116" s="313">
        <f t="shared" si="171"/>
        <v>6.6666666666666666E-2</v>
      </c>
      <c r="P1116" s="104"/>
      <c r="Q1116" s="92"/>
      <c r="R1116" s="92"/>
      <c r="S1116" s="92"/>
      <c r="T1116" s="92"/>
      <c r="U1116" s="92"/>
      <c r="V1116" s="92"/>
      <c r="W1116" s="92"/>
      <c r="X1116" s="109">
        <f t="shared" si="165"/>
        <v>0</v>
      </c>
      <c r="Y1116" s="83"/>
      <c r="Z1116" s="110">
        <f t="shared" si="166"/>
        <v>0</v>
      </c>
      <c r="AA1116" s="111"/>
      <c r="AB1116" s="92"/>
      <c r="AC1116" s="92"/>
      <c r="AD1116" s="92"/>
      <c r="AE1116" s="92"/>
      <c r="AF1116" s="92"/>
      <c r="AG1116" s="92"/>
      <c r="AH1116" s="92"/>
      <c r="AI1116" s="109">
        <f t="shared" si="167"/>
        <v>0</v>
      </c>
      <c r="AJ1116" s="83"/>
      <c r="AK1116" s="110">
        <f t="shared" si="168"/>
        <v>0</v>
      </c>
      <c r="AL1116" s="111"/>
      <c r="AM1116" s="92"/>
      <c r="AN1116" s="92"/>
      <c r="AO1116" s="92"/>
      <c r="AP1116" s="92"/>
      <c r="AQ1116" s="92"/>
      <c r="AR1116" s="92"/>
      <c r="AS1116" s="92">
        <v>1</v>
      </c>
      <c r="AT1116" s="92"/>
      <c r="AU1116" s="92"/>
      <c r="AV1116" s="109">
        <f t="shared" si="169"/>
        <v>1000</v>
      </c>
      <c r="AW1116" s="75"/>
      <c r="AX1116" s="110">
        <f t="shared" si="170"/>
        <v>66.666666666666671</v>
      </c>
      <c r="AY1116" s="111"/>
      <c r="AZ1116" s="93"/>
      <c r="BA1116" s="94" t="s">
        <v>554</v>
      </c>
      <c r="BB1116" s="71"/>
      <c r="BC1116" s="95"/>
      <c r="BD1116" s="41">
        <v>4</v>
      </c>
      <c r="BE1116" s="52">
        <v>42</v>
      </c>
      <c r="BF1116" s="103">
        <v>4241</v>
      </c>
      <c r="BG1116" s="280" t="s">
        <v>52</v>
      </c>
    </row>
    <row r="1117" spans="1:59" s="63" customFormat="1" ht="12.75" x14ac:dyDescent="0.2">
      <c r="A1117" s="196">
        <v>4</v>
      </c>
      <c r="B1117" s="197" t="s">
        <v>422</v>
      </c>
      <c r="C1117" s="208">
        <v>42</v>
      </c>
      <c r="D1117" s="209" t="s">
        <v>518</v>
      </c>
      <c r="E1117" s="212">
        <v>4241</v>
      </c>
      <c r="F1117" s="213" t="s">
        <v>601</v>
      </c>
      <c r="G1117" s="231" t="s">
        <v>314</v>
      </c>
      <c r="H1117" s="89"/>
      <c r="I1117" s="90" t="s">
        <v>609</v>
      </c>
      <c r="J1117" s="90"/>
      <c r="K1117" s="90" t="s">
        <v>64</v>
      </c>
      <c r="L1117" s="90" t="s">
        <v>76</v>
      </c>
      <c r="M1117" s="91"/>
      <c r="N1117" s="312">
        <v>1</v>
      </c>
      <c r="O1117" s="313">
        <f t="shared" si="171"/>
        <v>6.6666666666666666E-2</v>
      </c>
      <c r="P1117" s="104">
        <v>1</v>
      </c>
      <c r="Q1117" s="92"/>
      <c r="R1117" s="92"/>
      <c r="S1117" s="92"/>
      <c r="T1117" s="92"/>
      <c r="U1117" s="92"/>
      <c r="V1117" s="92"/>
      <c r="W1117" s="92"/>
      <c r="X1117" s="109">
        <f t="shared" si="165"/>
        <v>100</v>
      </c>
      <c r="Y1117" s="83"/>
      <c r="Z1117" s="110">
        <f t="shared" si="166"/>
        <v>6.666666666666667</v>
      </c>
      <c r="AA1117" s="111"/>
      <c r="AB1117" s="92"/>
      <c r="AC1117" s="92"/>
      <c r="AD1117" s="92"/>
      <c r="AE1117" s="92"/>
      <c r="AF1117" s="92"/>
      <c r="AG1117" s="92"/>
      <c r="AH1117" s="92"/>
      <c r="AI1117" s="109">
        <f t="shared" si="167"/>
        <v>0</v>
      </c>
      <c r="AJ1117" s="83"/>
      <c r="AK1117" s="110">
        <f t="shared" si="168"/>
        <v>0</v>
      </c>
      <c r="AL1117" s="111"/>
      <c r="AM1117" s="92"/>
      <c r="AN1117" s="92"/>
      <c r="AO1117" s="92"/>
      <c r="AP1117" s="92"/>
      <c r="AQ1117" s="92"/>
      <c r="AR1117" s="92">
        <v>1</v>
      </c>
      <c r="AS1117" s="92"/>
      <c r="AT1117" s="92"/>
      <c r="AU1117" s="92"/>
      <c r="AV1117" s="109">
        <f t="shared" si="169"/>
        <v>500</v>
      </c>
      <c r="AW1117" s="75"/>
      <c r="AX1117" s="110">
        <f t="shared" si="170"/>
        <v>33.333333333333336</v>
      </c>
      <c r="AY1117" s="111"/>
      <c r="AZ1117" s="93"/>
      <c r="BA1117" s="94" t="s">
        <v>554</v>
      </c>
      <c r="BB1117" s="71"/>
      <c r="BC1117" s="95"/>
      <c r="BD1117" s="41">
        <v>4</v>
      </c>
      <c r="BE1117" s="52">
        <v>42</v>
      </c>
      <c r="BF1117" s="103">
        <v>4241</v>
      </c>
      <c r="BG1117" s="280" t="s">
        <v>52</v>
      </c>
    </row>
    <row r="1118" spans="1:59" s="63" customFormat="1" ht="12.75" x14ac:dyDescent="0.2">
      <c r="A1118" s="196">
        <v>4</v>
      </c>
      <c r="B1118" s="197" t="s">
        <v>422</v>
      </c>
      <c r="C1118" s="208">
        <v>42</v>
      </c>
      <c r="D1118" s="209" t="s">
        <v>518</v>
      </c>
      <c r="E1118" s="212">
        <v>4241</v>
      </c>
      <c r="F1118" s="213" t="s">
        <v>601</v>
      </c>
      <c r="G1118" s="231" t="s">
        <v>314</v>
      </c>
      <c r="H1118" s="89"/>
      <c r="I1118" s="90" t="s">
        <v>610</v>
      </c>
      <c r="J1118" s="90"/>
      <c r="K1118" s="90" t="s">
        <v>64</v>
      </c>
      <c r="L1118" s="90" t="s">
        <v>119</v>
      </c>
      <c r="M1118" s="91"/>
      <c r="N1118" s="312">
        <v>1</v>
      </c>
      <c r="O1118" s="313">
        <f t="shared" si="171"/>
        <v>6.6666666666666666E-2</v>
      </c>
      <c r="P1118" s="104"/>
      <c r="Q1118" s="92"/>
      <c r="R1118" s="92"/>
      <c r="S1118" s="92"/>
      <c r="T1118" s="92"/>
      <c r="U1118" s="92"/>
      <c r="V1118" s="92"/>
      <c r="W1118" s="92"/>
      <c r="X1118" s="109">
        <f t="shared" si="165"/>
        <v>0</v>
      </c>
      <c r="Y1118" s="83"/>
      <c r="Z1118" s="110">
        <f t="shared" si="166"/>
        <v>0</v>
      </c>
      <c r="AA1118" s="111"/>
      <c r="AB1118" s="92"/>
      <c r="AC1118" s="92"/>
      <c r="AD1118" s="92"/>
      <c r="AE1118" s="92"/>
      <c r="AF1118" s="92"/>
      <c r="AG1118" s="92"/>
      <c r="AH1118" s="92"/>
      <c r="AI1118" s="109">
        <f t="shared" si="167"/>
        <v>0</v>
      </c>
      <c r="AJ1118" s="83"/>
      <c r="AK1118" s="110">
        <f t="shared" si="168"/>
        <v>0</v>
      </c>
      <c r="AL1118" s="111"/>
      <c r="AM1118" s="92"/>
      <c r="AN1118" s="92"/>
      <c r="AO1118" s="92"/>
      <c r="AP1118" s="92"/>
      <c r="AQ1118" s="92"/>
      <c r="AR1118" s="92"/>
      <c r="AS1118" s="92">
        <v>1</v>
      </c>
      <c r="AT1118" s="92"/>
      <c r="AU1118" s="92"/>
      <c r="AV1118" s="109">
        <f t="shared" si="169"/>
        <v>1000</v>
      </c>
      <c r="AW1118" s="75"/>
      <c r="AX1118" s="110">
        <f t="shared" si="170"/>
        <v>66.666666666666671</v>
      </c>
      <c r="AY1118" s="111"/>
      <c r="AZ1118" s="93"/>
      <c r="BA1118" s="94" t="s">
        <v>554</v>
      </c>
      <c r="BB1118" s="71"/>
      <c r="BC1118" s="95"/>
      <c r="BD1118" s="41">
        <v>4</v>
      </c>
      <c r="BE1118" s="52">
        <v>42</v>
      </c>
      <c r="BF1118" s="103">
        <v>4241</v>
      </c>
      <c r="BG1118" s="280" t="s">
        <v>52</v>
      </c>
    </row>
    <row r="1119" spans="1:59" s="63" customFormat="1" ht="12.75" x14ac:dyDescent="0.2">
      <c r="A1119" s="196">
        <v>4</v>
      </c>
      <c r="B1119" s="197" t="s">
        <v>422</v>
      </c>
      <c r="C1119" s="208">
        <v>42</v>
      </c>
      <c r="D1119" s="209" t="s">
        <v>518</v>
      </c>
      <c r="E1119" s="212">
        <v>4241</v>
      </c>
      <c r="F1119" s="213" t="s">
        <v>601</v>
      </c>
      <c r="G1119" s="231" t="s">
        <v>314</v>
      </c>
      <c r="H1119" s="89"/>
      <c r="I1119" s="90" t="s">
        <v>611</v>
      </c>
      <c r="J1119" s="90"/>
      <c r="K1119" s="90" t="s">
        <v>64</v>
      </c>
      <c r="L1119" s="90" t="s">
        <v>119</v>
      </c>
      <c r="M1119" s="91"/>
      <c r="N1119" s="312">
        <v>1</v>
      </c>
      <c r="O1119" s="313">
        <f t="shared" si="171"/>
        <v>6.6666666666666666E-2</v>
      </c>
      <c r="P1119" s="104"/>
      <c r="Q1119" s="92"/>
      <c r="R1119" s="92"/>
      <c r="S1119" s="92"/>
      <c r="T1119" s="92"/>
      <c r="U1119" s="92"/>
      <c r="V1119" s="92"/>
      <c r="W1119" s="92"/>
      <c r="X1119" s="109">
        <f t="shared" si="165"/>
        <v>0</v>
      </c>
      <c r="Y1119" s="83"/>
      <c r="Z1119" s="110">
        <f t="shared" si="166"/>
        <v>0</v>
      </c>
      <c r="AA1119" s="111"/>
      <c r="AB1119" s="92"/>
      <c r="AC1119" s="92"/>
      <c r="AD1119" s="92"/>
      <c r="AE1119" s="92"/>
      <c r="AF1119" s="92"/>
      <c r="AG1119" s="92"/>
      <c r="AH1119" s="92"/>
      <c r="AI1119" s="109">
        <f t="shared" si="167"/>
        <v>0</v>
      </c>
      <c r="AJ1119" s="83"/>
      <c r="AK1119" s="110">
        <f t="shared" si="168"/>
        <v>0</v>
      </c>
      <c r="AL1119" s="111"/>
      <c r="AM1119" s="92"/>
      <c r="AN1119" s="92"/>
      <c r="AO1119" s="92"/>
      <c r="AP1119" s="92"/>
      <c r="AQ1119" s="92"/>
      <c r="AR1119" s="92"/>
      <c r="AS1119" s="92">
        <v>1</v>
      </c>
      <c r="AT1119" s="92"/>
      <c r="AU1119" s="92"/>
      <c r="AV1119" s="109">
        <f t="shared" si="169"/>
        <v>1000</v>
      </c>
      <c r="AW1119" s="75"/>
      <c r="AX1119" s="110">
        <f t="shared" si="170"/>
        <v>66.666666666666671</v>
      </c>
      <c r="AY1119" s="111"/>
      <c r="AZ1119" s="93"/>
      <c r="BA1119" s="94" t="s">
        <v>554</v>
      </c>
      <c r="BB1119" s="71"/>
      <c r="BC1119" s="95"/>
      <c r="BD1119" s="41">
        <v>4</v>
      </c>
      <c r="BE1119" s="52">
        <v>42</v>
      </c>
      <c r="BF1119" s="103">
        <v>4241</v>
      </c>
      <c r="BG1119" s="280" t="s">
        <v>52</v>
      </c>
    </row>
    <row r="1120" spans="1:59" s="63" customFormat="1" ht="12.75" x14ac:dyDescent="0.2">
      <c r="A1120" s="196">
        <v>4</v>
      </c>
      <c r="B1120" s="197" t="s">
        <v>422</v>
      </c>
      <c r="C1120" s="208">
        <v>42</v>
      </c>
      <c r="D1120" s="209" t="s">
        <v>518</v>
      </c>
      <c r="E1120" s="212">
        <v>4241</v>
      </c>
      <c r="F1120" s="213" t="s">
        <v>601</v>
      </c>
      <c r="G1120" s="231" t="s">
        <v>314</v>
      </c>
      <c r="H1120" s="89"/>
      <c r="I1120" s="90" t="s">
        <v>612</v>
      </c>
      <c r="J1120" s="90"/>
      <c r="K1120" s="90" t="s">
        <v>64</v>
      </c>
      <c r="L1120" s="90" t="s">
        <v>119</v>
      </c>
      <c r="M1120" s="91"/>
      <c r="N1120" s="312">
        <v>1</v>
      </c>
      <c r="O1120" s="313">
        <f t="shared" si="171"/>
        <v>6.6666666666666666E-2</v>
      </c>
      <c r="P1120" s="104"/>
      <c r="Q1120" s="92"/>
      <c r="R1120" s="92"/>
      <c r="S1120" s="92"/>
      <c r="T1120" s="92"/>
      <c r="U1120" s="92"/>
      <c r="V1120" s="92"/>
      <c r="W1120" s="92"/>
      <c r="X1120" s="109">
        <f t="shared" si="165"/>
        <v>0</v>
      </c>
      <c r="Y1120" s="83"/>
      <c r="Z1120" s="110">
        <f t="shared" si="166"/>
        <v>0</v>
      </c>
      <c r="AA1120" s="111"/>
      <c r="AB1120" s="92"/>
      <c r="AC1120" s="92"/>
      <c r="AD1120" s="92"/>
      <c r="AE1120" s="92"/>
      <c r="AF1120" s="92"/>
      <c r="AG1120" s="92"/>
      <c r="AH1120" s="92"/>
      <c r="AI1120" s="109">
        <f t="shared" si="167"/>
        <v>0</v>
      </c>
      <c r="AJ1120" s="83"/>
      <c r="AK1120" s="110">
        <f t="shared" si="168"/>
        <v>0</v>
      </c>
      <c r="AL1120" s="111"/>
      <c r="AM1120" s="92"/>
      <c r="AN1120" s="92"/>
      <c r="AO1120" s="92"/>
      <c r="AP1120" s="92"/>
      <c r="AQ1120" s="92"/>
      <c r="AR1120" s="92"/>
      <c r="AS1120" s="92">
        <v>1</v>
      </c>
      <c r="AT1120" s="92"/>
      <c r="AU1120" s="92"/>
      <c r="AV1120" s="109">
        <f t="shared" si="169"/>
        <v>1000</v>
      </c>
      <c r="AW1120" s="75"/>
      <c r="AX1120" s="110">
        <f t="shared" si="170"/>
        <v>66.666666666666671</v>
      </c>
      <c r="AY1120" s="111"/>
      <c r="AZ1120" s="93"/>
      <c r="BA1120" s="94" t="s">
        <v>554</v>
      </c>
      <c r="BB1120" s="71"/>
      <c r="BC1120" s="95"/>
      <c r="BD1120" s="41">
        <v>4</v>
      </c>
      <c r="BE1120" s="52">
        <v>42</v>
      </c>
      <c r="BF1120" s="103">
        <v>4241</v>
      </c>
      <c r="BG1120" s="280" t="s">
        <v>52</v>
      </c>
    </row>
    <row r="1121" spans="1:59" s="63" customFormat="1" ht="12.75" x14ac:dyDescent="0.2">
      <c r="A1121" s="196">
        <v>4</v>
      </c>
      <c r="B1121" s="197" t="s">
        <v>422</v>
      </c>
      <c r="C1121" s="208">
        <v>42</v>
      </c>
      <c r="D1121" s="209" t="s">
        <v>518</v>
      </c>
      <c r="E1121" s="212">
        <v>4241</v>
      </c>
      <c r="F1121" s="213" t="s">
        <v>601</v>
      </c>
      <c r="G1121" s="231" t="s">
        <v>314</v>
      </c>
      <c r="H1121" s="65"/>
      <c r="I1121" s="222"/>
      <c r="J1121" s="66"/>
      <c r="K1121" s="66"/>
      <c r="L1121" s="66"/>
      <c r="M1121" s="64"/>
      <c r="N1121" s="304"/>
      <c r="O1121" s="305"/>
      <c r="P1121" s="127"/>
      <c r="Q1121" s="67"/>
      <c r="R1121" s="67"/>
      <c r="S1121" s="67"/>
      <c r="T1121" s="67"/>
      <c r="U1121" s="67"/>
      <c r="V1121" s="67"/>
      <c r="W1121" s="67"/>
      <c r="X1121" s="67"/>
      <c r="Y1121" s="68"/>
      <c r="Z1121" s="68"/>
      <c r="AA1121" s="68"/>
      <c r="AB1121" s="67"/>
      <c r="AC1121" s="67"/>
      <c r="AD1121" s="67"/>
      <c r="AE1121" s="67"/>
      <c r="AF1121" s="67"/>
      <c r="AG1121" s="67"/>
      <c r="AH1121" s="67"/>
      <c r="AI1121" s="67"/>
      <c r="AJ1121" s="68"/>
      <c r="AK1121" s="68"/>
      <c r="AL1121" s="68"/>
      <c r="AM1121" s="67"/>
      <c r="AN1121" s="67"/>
      <c r="AO1121" s="67"/>
      <c r="AP1121" s="67"/>
      <c r="AQ1121" s="67"/>
      <c r="AR1121" s="67"/>
      <c r="AS1121" s="67"/>
      <c r="AT1121" s="67"/>
      <c r="AU1121" s="67"/>
      <c r="AV1121" s="67"/>
      <c r="AW1121" s="67"/>
      <c r="AX1121" s="68"/>
      <c r="AY1121" s="68"/>
      <c r="AZ1121" s="69"/>
      <c r="BA1121" s="70"/>
      <c r="BB1121" s="71"/>
      <c r="BC1121" s="95"/>
      <c r="BD1121" s="41">
        <v>4</v>
      </c>
      <c r="BE1121" s="52">
        <v>42</v>
      </c>
      <c r="BF1121" s="103">
        <v>4241</v>
      </c>
      <c r="BG1121" s="275"/>
    </row>
    <row r="1122" spans="1:59" s="63" customFormat="1" ht="12.75" x14ac:dyDescent="0.2">
      <c r="A1122" s="196">
        <v>4</v>
      </c>
      <c r="B1122" s="197" t="s">
        <v>422</v>
      </c>
      <c r="C1122" s="208">
        <v>42</v>
      </c>
      <c r="D1122" s="209" t="s">
        <v>518</v>
      </c>
      <c r="E1122" s="212">
        <v>4241</v>
      </c>
      <c r="F1122" s="213" t="s">
        <v>601</v>
      </c>
      <c r="G1122" s="232"/>
      <c r="H1122" s="97"/>
      <c r="I1122" s="224"/>
      <c r="J1122" s="98"/>
      <c r="K1122" s="98"/>
      <c r="L1122" s="98"/>
      <c r="M1122" s="96"/>
      <c r="N1122" s="307"/>
      <c r="O1122" s="246"/>
      <c r="P1122" s="124"/>
      <c r="Q1122" s="99"/>
      <c r="R1122" s="99"/>
      <c r="S1122" s="99"/>
      <c r="T1122" s="99"/>
      <c r="U1122" s="99"/>
      <c r="V1122" s="99"/>
      <c r="W1122" s="99"/>
      <c r="X1122" s="99"/>
      <c r="Y1122" s="100"/>
      <c r="Z1122" s="100"/>
      <c r="AA1122" s="100"/>
      <c r="AB1122" s="99"/>
      <c r="AC1122" s="99"/>
      <c r="AD1122" s="99"/>
      <c r="AE1122" s="99"/>
      <c r="AF1122" s="99"/>
      <c r="AG1122" s="99"/>
      <c r="AH1122" s="99"/>
      <c r="AI1122" s="99"/>
      <c r="AJ1122" s="100"/>
      <c r="AK1122" s="100"/>
      <c r="AL1122" s="100"/>
      <c r="AM1122" s="99"/>
      <c r="AN1122" s="99"/>
      <c r="AO1122" s="99"/>
      <c r="AP1122" s="99"/>
      <c r="AQ1122" s="99"/>
      <c r="AR1122" s="99"/>
      <c r="AS1122" s="99"/>
      <c r="AT1122" s="99"/>
      <c r="AU1122" s="99"/>
      <c r="AV1122" s="99"/>
      <c r="AW1122" s="99"/>
      <c r="AX1122" s="100"/>
      <c r="AY1122" s="100"/>
      <c r="AZ1122" s="101"/>
      <c r="BA1122" s="102"/>
      <c r="BB1122" s="95"/>
      <c r="BC1122" s="95"/>
      <c r="BD1122" s="41">
        <v>4</v>
      </c>
      <c r="BE1122" s="52">
        <v>42</v>
      </c>
      <c r="BF1122" s="103">
        <v>4241</v>
      </c>
      <c r="BG1122" s="277"/>
    </row>
    <row r="1123" spans="1:59" s="63" customFormat="1" ht="12.75" x14ac:dyDescent="0.2">
      <c r="A1123" s="196">
        <v>4</v>
      </c>
      <c r="B1123" s="197" t="s">
        <v>422</v>
      </c>
      <c r="C1123" s="208">
        <v>42</v>
      </c>
      <c r="D1123" s="209" t="s">
        <v>518</v>
      </c>
      <c r="E1123" s="212">
        <v>4241</v>
      </c>
      <c r="F1123" s="213" t="s">
        <v>601</v>
      </c>
      <c r="G1123" s="231"/>
      <c r="H1123" s="65"/>
      <c r="I1123" s="222"/>
      <c r="J1123" s="66"/>
      <c r="K1123" s="66"/>
      <c r="L1123" s="66"/>
      <c r="M1123" s="64"/>
      <c r="N1123" s="304"/>
      <c r="O1123" s="305"/>
      <c r="P1123" s="127"/>
      <c r="Q1123" s="67"/>
      <c r="R1123" s="67"/>
      <c r="S1123" s="67"/>
      <c r="T1123" s="67"/>
      <c r="U1123" s="67"/>
      <c r="V1123" s="67"/>
      <c r="W1123" s="67"/>
      <c r="X1123" s="67"/>
      <c r="Y1123" s="68"/>
      <c r="Z1123" s="68"/>
      <c r="AA1123" s="68"/>
      <c r="AB1123" s="67"/>
      <c r="AC1123" s="67"/>
      <c r="AD1123" s="67"/>
      <c r="AE1123" s="67"/>
      <c r="AF1123" s="67"/>
      <c r="AG1123" s="67"/>
      <c r="AH1123" s="67"/>
      <c r="AI1123" s="67"/>
      <c r="AJ1123" s="68"/>
      <c r="AK1123" s="68"/>
      <c r="AL1123" s="68"/>
      <c r="AM1123" s="67"/>
      <c r="AN1123" s="67"/>
      <c r="AO1123" s="67"/>
      <c r="AP1123" s="67"/>
      <c r="AQ1123" s="67"/>
      <c r="AR1123" s="67"/>
      <c r="AS1123" s="67"/>
      <c r="AT1123" s="67"/>
      <c r="AU1123" s="67"/>
      <c r="AV1123" s="67"/>
      <c r="AW1123" s="67"/>
      <c r="AX1123" s="68"/>
      <c r="AY1123" s="68"/>
      <c r="AZ1123" s="69"/>
      <c r="BA1123" s="70"/>
      <c r="BB1123" s="71"/>
      <c r="BC1123" s="95"/>
      <c r="BD1123" s="41">
        <v>4</v>
      </c>
      <c r="BE1123" s="52">
        <v>42</v>
      </c>
      <c r="BF1123" s="103">
        <v>4241</v>
      </c>
      <c r="BG1123" s="275"/>
    </row>
    <row r="1124" spans="1:59" s="63" customFormat="1" ht="12.75" x14ac:dyDescent="0.2">
      <c r="A1124" s="196">
        <v>4</v>
      </c>
      <c r="B1124" s="197" t="s">
        <v>422</v>
      </c>
      <c r="C1124" s="208">
        <v>42</v>
      </c>
      <c r="D1124" s="209" t="s">
        <v>518</v>
      </c>
      <c r="E1124" s="212">
        <v>4241</v>
      </c>
      <c r="F1124" s="213" t="s">
        <v>601</v>
      </c>
      <c r="G1124" s="231" t="s">
        <v>215</v>
      </c>
      <c r="H1124" s="72" t="s">
        <v>1233</v>
      </c>
      <c r="I1124" s="223" t="s">
        <v>1253</v>
      </c>
      <c r="J1124" s="73"/>
      <c r="K1124" s="73"/>
      <c r="L1124" s="73"/>
      <c r="M1124" s="74"/>
      <c r="N1124" s="247"/>
      <c r="O1124" s="306"/>
      <c r="P1124" s="105"/>
      <c r="Q1124" s="75"/>
      <c r="R1124" s="75"/>
      <c r="S1124" s="75"/>
      <c r="T1124" s="75"/>
      <c r="U1124" s="75"/>
      <c r="V1124" s="75"/>
      <c r="W1124" s="75"/>
      <c r="X1124" s="75"/>
      <c r="Y1124" s="76" t="s">
        <v>1241</v>
      </c>
      <c r="Z1124" s="77" t="s">
        <v>1241</v>
      </c>
      <c r="AA1124" s="78">
        <f>AA$1491</f>
        <v>250</v>
      </c>
      <c r="AB1124" s="75"/>
      <c r="AC1124" s="75"/>
      <c r="AD1124" s="75"/>
      <c r="AE1124" s="75"/>
      <c r="AF1124" s="75"/>
      <c r="AG1124" s="75"/>
      <c r="AH1124" s="75"/>
      <c r="AI1124" s="75"/>
      <c r="AJ1124" s="76" t="s">
        <v>1241</v>
      </c>
      <c r="AK1124" s="77" t="s">
        <v>1241</v>
      </c>
      <c r="AL1124" s="78">
        <f>AL$1491</f>
        <v>0</v>
      </c>
      <c r="AM1124" s="75"/>
      <c r="AN1124" s="75"/>
      <c r="AO1124" s="75"/>
      <c r="AP1124" s="75"/>
      <c r="AQ1124" s="75"/>
      <c r="AR1124" s="75"/>
      <c r="AS1124" s="75"/>
      <c r="AT1124" s="75"/>
      <c r="AU1124" s="75"/>
      <c r="AV1124" s="75"/>
      <c r="AW1124" s="76" t="s">
        <v>1241</v>
      </c>
      <c r="AX1124" s="77" t="s">
        <v>1241</v>
      </c>
      <c r="AY1124" s="78">
        <f>AY$1491</f>
        <v>500</v>
      </c>
      <c r="AZ1124" s="79"/>
      <c r="BA1124" s="80" t="str">
        <f>I1124</f>
        <v>&gt; see 4311, Profiled metal sheet roofing</v>
      </c>
      <c r="BB1124" s="71"/>
      <c r="BC1124" s="95"/>
      <c r="BD1124" s="41">
        <v>4</v>
      </c>
      <c r="BE1124" s="52">
        <v>42</v>
      </c>
      <c r="BF1124" s="103">
        <v>4241</v>
      </c>
      <c r="BG1124" s="276" t="s">
        <v>47</v>
      </c>
    </row>
    <row r="1125" spans="1:59" s="63" customFormat="1" ht="12.75" x14ac:dyDescent="0.2">
      <c r="A1125" s="196">
        <v>4</v>
      </c>
      <c r="B1125" s="197" t="s">
        <v>422</v>
      </c>
      <c r="C1125" s="208">
        <v>42</v>
      </c>
      <c r="D1125" s="209" t="s">
        <v>518</v>
      </c>
      <c r="E1125" s="212">
        <v>4241</v>
      </c>
      <c r="F1125" s="213" t="s">
        <v>601</v>
      </c>
      <c r="G1125" s="231"/>
      <c r="H1125" s="65"/>
      <c r="I1125" s="222"/>
      <c r="J1125" s="66"/>
      <c r="K1125" s="66"/>
      <c r="L1125" s="66"/>
      <c r="M1125" s="64"/>
      <c r="N1125" s="304"/>
      <c r="O1125" s="305"/>
      <c r="P1125" s="127"/>
      <c r="Q1125" s="67"/>
      <c r="R1125" s="67"/>
      <c r="S1125" s="67"/>
      <c r="T1125" s="67"/>
      <c r="U1125" s="67"/>
      <c r="V1125" s="67"/>
      <c r="W1125" s="67"/>
      <c r="X1125" s="67"/>
      <c r="Y1125" s="68"/>
      <c r="Z1125" s="68"/>
      <c r="AA1125" s="68"/>
      <c r="AB1125" s="67"/>
      <c r="AC1125" s="67"/>
      <c r="AD1125" s="67"/>
      <c r="AE1125" s="67"/>
      <c r="AF1125" s="67"/>
      <c r="AG1125" s="67"/>
      <c r="AH1125" s="67"/>
      <c r="AI1125" s="67"/>
      <c r="AJ1125" s="68"/>
      <c r="AK1125" s="68"/>
      <c r="AL1125" s="68"/>
      <c r="AM1125" s="67"/>
      <c r="AN1125" s="67"/>
      <c r="AO1125" s="67"/>
      <c r="AP1125" s="67"/>
      <c r="AQ1125" s="67"/>
      <c r="AR1125" s="67"/>
      <c r="AS1125" s="67"/>
      <c r="AT1125" s="67"/>
      <c r="AU1125" s="67"/>
      <c r="AV1125" s="67"/>
      <c r="AW1125" s="67"/>
      <c r="AX1125" s="68"/>
      <c r="AY1125" s="68"/>
      <c r="AZ1125" s="69"/>
      <c r="BA1125" s="70"/>
      <c r="BB1125" s="71"/>
      <c r="BC1125" s="95"/>
      <c r="BD1125" s="41">
        <v>4</v>
      </c>
      <c r="BE1125" s="52">
        <v>42</v>
      </c>
      <c r="BF1125" s="103">
        <v>4241</v>
      </c>
      <c r="BG1125" s="275"/>
    </row>
    <row r="1126" spans="1:59" s="63" customFormat="1" ht="12.75" x14ac:dyDescent="0.2">
      <c r="A1126" s="196">
        <v>4</v>
      </c>
      <c r="B1126" s="197" t="s">
        <v>422</v>
      </c>
      <c r="C1126" s="208">
        <v>42</v>
      </c>
      <c r="D1126" s="209" t="s">
        <v>518</v>
      </c>
      <c r="E1126" s="212">
        <v>4241</v>
      </c>
      <c r="F1126" s="213" t="s">
        <v>601</v>
      </c>
      <c r="G1126" s="232"/>
      <c r="H1126" s="97"/>
      <c r="I1126" s="224"/>
      <c r="J1126" s="98"/>
      <c r="K1126" s="98"/>
      <c r="L1126" s="98"/>
      <c r="M1126" s="96"/>
      <c r="N1126" s="307"/>
      <c r="O1126" s="246"/>
      <c r="P1126" s="124"/>
      <c r="Q1126" s="99"/>
      <c r="R1126" s="99"/>
      <c r="S1126" s="99"/>
      <c r="T1126" s="99"/>
      <c r="U1126" s="99"/>
      <c r="V1126" s="99"/>
      <c r="W1126" s="99"/>
      <c r="X1126" s="99"/>
      <c r="Y1126" s="100"/>
      <c r="Z1126" s="100"/>
      <c r="AA1126" s="100"/>
      <c r="AB1126" s="99"/>
      <c r="AC1126" s="99"/>
      <c r="AD1126" s="99"/>
      <c r="AE1126" s="99"/>
      <c r="AF1126" s="99"/>
      <c r="AG1126" s="99"/>
      <c r="AH1126" s="99"/>
      <c r="AI1126" s="99"/>
      <c r="AJ1126" s="100"/>
      <c r="AK1126" s="100"/>
      <c r="AL1126" s="100"/>
      <c r="AM1126" s="99"/>
      <c r="AN1126" s="99"/>
      <c r="AO1126" s="99"/>
      <c r="AP1126" s="99"/>
      <c r="AQ1126" s="99"/>
      <c r="AR1126" s="99"/>
      <c r="AS1126" s="99"/>
      <c r="AT1126" s="99"/>
      <c r="AU1126" s="99"/>
      <c r="AV1126" s="99"/>
      <c r="AW1126" s="99"/>
      <c r="AX1126" s="100"/>
      <c r="AY1126" s="100"/>
      <c r="AZ1126" s="101"/>
      <c r="BA1126" s="102"/>
      <c r="BB1126" s="95"/>
      <c r="BC1126" s="95"/>
      <c r="BD1126" s="41">
        <v>4</v>
      </c>
      <c r="BE1126" s="52">
        <v>42</v>
      </c>
      <c r="BF1126" s="103">
        <v>4241</v>
      </c>
      <c r="BG1126" s="277"/>
    </row>
    <row r="1127" spans="1:59" s="63" customFormat="1" ht="12.75" x14ac:dyDescent="0.2">
      <c r="A1127" s="196">
        <v>4</v>
      </c>
      <c r="B1127" s="197" t="s">
        <v>422</v>
      </c>
      <c r="C1127" s="208">
        <v>42</v>
      </c>
      <c r="D1127" s="209" t="s">
        <v>518</v>
      </c>
      <c r="E1127" s="212">
        <v>4241</v>
      </c>
      <c r="F1127" s="213" t="s">
        <v>601</v>
      </c>
      <c r="G1127" s="231"/>
      <c r="H1127" s="65"/>
      <c r="I1127" s="222"/>
      <c r="J1127" s="66"/>
      <c r="K1127" s="66"/>
      <c r="L1127" s="66"/>
      <c r="M1127" s="64"/>
      <c r="N1127" s="304"/>
      <c r="O1127" s="305"/>
      <c r="P1127" s="127"/>
      <c r="Q1127" s="67"/>
      <c r="R1127" s="67"/>
      <c r="S1127" s="67"/>
      <c r="T1127" s="67"/>
      <c r="U1127" s="67"/>
      <c r="V1127" s="67"/>
      <c r="W1127" s="67"/>
      <c r="X1127" s="67"/>
      <c r="Y1127" s="68"/>
      <c r="Z1127" s="68"/>
      <c r="AA1127" s="68"/>
      <c r="AB1127" s="67"/>
      <c r="AC1127" s="67"/>
      <c r="AD1127" s="67"/>
      <c r="AE1127" s="67"/>
      <c r="AF1127" s="67"/>
      <c r="AG1127" s="67"/>
      <c r="AH1127" s="67"/>
      <c r="AI1127" s="67"/>
      <c r="AJ1127" s="68"/>
      <c r="AK1127" s="68"/>
      <c r="AL1127" s="68"/>
      <c r="AM1127" s="67"/>
      <c r="AN1127" s="67"/>
      <c r="AO1127" s="67"/>
      <c r="AP1127" s="67"/>
      <c r="AQ1127" s="67"/>
      <c r="AR1127" s="67"/>
      <c r="AS1127" s="67"/>
      <c r="AT1127" s="67"/>
      <c r="AU1127" s="67"/>
      <c r="AV1127" s="67"/>
      <c r="AW1127" s="67"/>
      <c r="AX1127" s="68"/>
      <c r="AY1127" s="68"/>
      <c r="AZ1127" s="69"/>
      <c r="BA1127" s="70"/>
      <c r="BB1127" s="71"/>
      <c r="BC1127" s="95"/>
      <c r="BD1127" s="41">
        <v>4</v>
      </c>
      <c r="BE1127" s="52">
        <v>42</v>
      </c>
      <c r="BF1127" s="103">
        <v>4241</v>
      </c>
      <c r="BG1127" s="275"/>
    </row>
    <row r="1128" spans="1:59" s="63" customFormat="1" ht="12.75" x14ac:dyDescent="0.2">
      <c r="A1128" s="196">
        <v>4</v>
      </c>
      <c r="B1128" s="197" t="s">
        <v>422</v>
      </c>
      <c r="C1128" s="208">
        <v>42</v>
      </c>
      <c r="D1128" s="209" t="s">
        <v>518</v>
      </c>
      <c r="E1128" s="212">
        <v>4241</v>
      </c>
      <c r="F1128" s="213" t="s">
        <v>601</v>
      </c>
      <c r="G1128" s="231" t="s">
        <v>584</v>
      </c>
      <c r="H1128" s="72" t="s">
        <v>1233</v>
      </c>
      <c r="I1128" s="223" t="s">
        <v>1260</v>
      </c>
      <c r="J1128" s="73"/>
      <c r="K1128" s="73"/>
      <c r="L1128" s="73"/>
      <c r="M1128" s="74"/>
      <c r="N1128" s="247"/>
      <c r="O1128" s="306"/>
      <c r="P1128" s="105"/>
      <c r="Q1128" s="75"/>
      <c r="R1128" s="75"/>
      <c r="S1128" s="75"/>
      <c r="T1128" s="75"/>
      <c r="U1128" s="75"/>
      <c r="V1128" s="75"/>
      <c r="W1128" s="75"/>
      <c r="X1128" s="75"/>
      <c r="Y1128" s="76" t="s">
        <v>1241</v>
      </c>
      <c r="Z1128" s="77" t="s">
        <v>1241</v>
      </c>
      <c r="AA1128" s="78">
        <f>AA$1239</f>
        <v>2500</v>
      </c>
      <c r="AB1128" s="75"/>
      <c r="AC1128" s="75"/>
      <c r="AD1128" s="75"/>
      <c r="AE1128" s="75"/>
      <c r="AF1128" s="75"/>
      <c r="AG1128" s="75"/>
      <c r="AH1128" s="75"/>
      <c r="AI1128" s="75"/>
      <c r="AJ1128" s="76" t="s">
        <v>1241</v>
      </c>
      <c r="AK1128" s="77" t="s">
        <v>1241</v>
      </c>
      <c r="AL1128" s="78">
        <f>AL$1239</f>
        <v>0</v>
      </c>
      <c r="AM1128" s="75"/>
      <c r="AN1128" s="75"/>
      <c r="AO1128" s="75"/>
      <c r="AP1128" s="75"/>
      <c r="AQ1128" s="75"/>
      <c r="AR1128" s="75"/>
      <c r="AS1128" s="75"/>
      <c r="AT1128" s="75"/>
      <c r="AU1128" s="75"/>
      <c r="AV1128" s="75"/>
      <c r="AW1128" s="76" t="s">
        <v>1241</v>
      </c>
      <c r="AX1128" s="77" t="s">
        <v>1241</v>
      </c>
      <c r="AY1128" s="78">
        <f>AY$1239</f>
        <v>500</v>
      </c>
      <c r="AZ1128" s="79"/>
      <c r="BA1128" s="80" t="str">
        <f>I1128</f>
        <v>&gt; see 4257, Metal clad insulating cladding</v>
      </c>
      <c r="BB1128" s="71"/>
      <c r="BC1128" s="95"/>
      <c r="BD1128" s="41">
        <v>4</v>
      </c>
      <c r="BE1128" s="52">
        <v>42</v>
      </c>
      <c r="BF1128" s="103">
        <v>4241</v>
      </c>
      <c r="BG1128" s="276" t="str">
        <f>H1128</f>
        <v>Default Scenario (Link)</v>
      </c>
    </row>
    <row r="1129" spans="1:59" s="63" customFormat="1" ht="12.75" x14ac:dyDescent="0.2">
      <c r="A1129" s="196">
        <v>4</v>
      </c>
      <c r="B1129" s="197" t="s">
        <v>422</v>
      </c>
      <c r="C1129" s="208">
        <v>42</v>
      </c>
      <c r="D1129" s="209" t="s">
        <v>518</v>
      </c>
      <c r="E1129" s="212">
        <v>4241</v>
      </c>
      <c r="F1129" s="213" t="s">
        <v>601</v>
      </c>
      <c r="G1129" s="231"/>
      <c r="H1129" s="65"/>
      <c r="I1129" s="222"/>
      <c r="J1129" s="66"/>
      <c r="K1129" s="66"/>
      <c r="L1129" s="66"/>
      <c r="M1129" s="64"/>
      <c r="N1129" s="304"/>
      <c r="O1129" s="305"/>
      <c r="P1129" s="127"/>
      <c r="Q1129" s="67"/>
      <c r="R1129" s="67"/>
      <c r="S1129" s="67"/>
      <c r="T1129" s="67"/>
      <c r="U1129" s="67"/>
      <c r="V1129" s="67"/>
      <c r="W1129" s="67"/>
      <c r="X1129" s="67"/>
      <c r="Y1129" s="68"/>
      <c r="Z1129" s="68"/>
      <c r="AA1129" s="68"/>
      <c r="AB1129" s="67"/>
      <c r="AC1129" s="67"/>
      <c r="AD1129" s="67"/>
      <c r="AE1129" s="67"/>
      <c r="AF1129" s="67"/>
      <c r="AG1129" s="67"/>
      <c r="AH1129" s="67"/>
      <c r="AI1129" s="67"/>
      <c r="AJ1129" s="68"/>
      <c r="AK1129" s="68"/>
      <c r="AL1129" s="68"/>
      <c r="AM1129" s="67"/>
      <c r="AN1129" s="67"/>
      <c r="AO1129" s="67"/>
      <c r="AP1129" s="67"/>
      <c r="AQ1129" s="67"/>
      <c r="AR1129" s="67"/>
      <c r="AS1129" s="67"/>
      <c r="AT1129" s="67"/>
      <c r="AU1129" s="67"/>
      <c r="AV1129" s="67"/>
      <c r="AW1129" s="67"/>
      <c r="AX1129" s="68"/>
      <c r="AY1129" s="68"/>
      <c r="AZ1129" s="69"/>
      <c r="BA1129" s="70"/>
      <c r="BB1129" s="71"/>
      <c r="BC1129" s="95"/>
      <c r="BD1129" s="41">
        <v>4</v>
      </c>
      <c r="BE1129" s="52">
        <v>42</v>
      </c>
      <c r="BF1129" s="103">
        <v>4241</v>
      </c>
      <c r="BG1129" s="275"/>
    </row>
    <row r="1130" spans="1:59" s="63" customFormat="1" ht="12.75" x14ac:dyDescent="0.2">
      <c r="A1130" s="196">
        <v>4</v>
      </c>
      <c r="B1130" s="197" t="s">
        <v>422</v>
      </c>
      <c r="C1130" s="208">
        <v>42</v>
      </c>
      <c r="D1130" s="209" t="s">
        <v>518</v>
      </c>
      <c r="E1130" s="212">
        <v>4241</v>
      </c>
      <c r="F1130" s="213" t="s">
        <v>601</v>
      </c>
      <c r="G1130" s="232"/>
      <c r="H1130" s="97"/>
      <c r="I1130" s="224"/>
      <c r="J1130" s="98"/>
      <c r="K1130" s="98"/>
      <c r="L1130" s="98"/>
      <c r="M1130" s="96"/>
      <c r="N1130" s="307"/>
      <c r="O1130" s="246"/>
      <c r="P1130" s="124"/>
      <c r="Q1130" s="99"/>
      <c r="R1130" s="99"/>
      <c r="S1130" s="99"/>
      <c r="T1130" s="99"/>
      <c r="U1130" s="99"/>
      <c r="V1130" s="99"/>
      <c r="W1130" s="99"/>
      <c r="X1130" s="99"/>
      <c r="Y1130" s="100"/>
      <c r="Z1130" s="100"/>
      <c r="AA1130" s="100"/>
      <c r="AB1130" s="99"/>
      <c r="AC1130" s="99"/>
      <c r="AD1130" s="99"/>
      <c r="AE1130" s="99"/>
      <c r="AF1130" s="99"/>
      <c r="AG1130" s="99"/>
      <c r="AH1130" s="99"/>
      <c r="AI1130" s="99"/>
      <c r="AJ1130" s="100"/>
      <c r="AK1130" s="100"/>
      <c r="AL1130" s="100"/>
      <c r="AM1130" s="99"/>
      <c r="AN1130" s="99"/>
      <c r="AO1130" s="99"/>
      <c r="AP1130" s="99"/>
      <c r="AQ1130" s="99"/>
      <c r="AR1130" s="99"/>
      <c r="AS1130" s="99"/>
      <c r="AT1130" s="99"/>
      <c r="AU1130" s="99"/>
      <c r="AV1130" s="99"/>
      <c r="AW1130" s="99"/>
      <c r="AX1130" s="100"/>
      <c r="AY1130" s="100"/>
      <c r="AZ1130" s="101"/>
      <c r="BA1130" s="102"/>
      <c r="BB1130" s="95"/>
      <c r="BC1130" s="95"/>
      <c r="BD1130" s="41">
        <v>4</v>
      </c>
      <c r="BE1130" s="52">
        <v>42</v>
      </c>
      <c r="BF1130" s="103">
        <v>4241</v>
      </c>
      <c r="BG1130" s="277"/>
    </row>
    <row r="1131" spans="1:59" s="63" customFormat="1" ht="12.75" x14ac:dyDescent="0.2">
      <c r="A1131" s="196">
        <v>4</v>
      </c>
      <c r="B1131" s="197" t="s">
        <v>422</v>
      </c>
      <c r="C1131" s="208">
        <v>42</v>
      </c>
      <c r="D1131" s="209" t="s">
        <v>518</v>
      </c>
      <c r="E1131" s="212">
        <v>4241</v>
      </c>
      <c r="F1131" s="213" t="s">
        <v>601</v>
      </c>
      <c r="G1131" s="231"/>
      <c r="H1131" s="65"/>
      <c r="I1131" s="222"/>
      <c r="J1131" s="66"/>
      <c r="K1131" s="66"/>
      <c r="L1131" s="66"/>
      <c r="M1131" s="64"/>
      <c r="N1131" s="304"/>
      <c r="O1131" s="305"/>
      <c r="P1131" s="127"/>
      <c r="Q1131" s="67"/>
      <c r="R1131" s="67"/>
      <c r="S1131" s="67"/>
      <c r="T1131" s="67"/>
      <c r="U1131" s="67"/>
      <c r="V1131" s="67"/>
      <c r="W1131" s="67"/>
      <c r="X1131" s="67"/>
      <c r="Y1131" s="68"/>
      <c r="Z1131" s="68"/>
      <c r="AA1131" s="68"/>
      <c r="AB1131" s="67"/>
      <c r="AC1131" s="67"/>
      <c r="AD1131" s="67"/>
      <c r="AE1131" s="67"/>
      <c r="AF1131" s="67"/>
      <c r="AG1131" s="67"/>
      <c r="AH1131" s="67"/>
      <c r="AI1131" s="67"/>
      <c r="AJ1131" s="68"/>
      <c r="AK1131" s="68"/>
      <c r="AL1131" s="68"/>
      <c r="AM1131" s="67"/>
      <c r="AN1131" s="67"/>
      <c r="AO1131" s="67"/>
      <c r="AP1131" s="67"/>
      <c r="AQ1131" s="67"/>
      <c r="AR1131" s="67"/>
      <c r="AS1131" s="67"/>
      <c r="AT1131" s="67"/>
      <c r="AU1131" s="67"/>
      <c r="AV1131" s="67"/>
      <c r="AW1131" s="67"/>
      <c r="AX1131" s="68"/>
      <c r="AY1131" s="68"/>
      <c r="AZ1131" s="69"/>
      <c r="BA1131" s="70"/>
      <c r="BB1131" s="71"/>
      <c r="BC1131" s="95"/>
      <c r="BD1131" s="41">
        <v>4</v>
      </c>
      <c r="BE1131" s="52">
        <v>42</v>
      </c>
      <c r="BF1131" s="103">
        <v>4241</v>
      </c>
      <c r="BG1131" s="275"/>
    </row>
    <row r="1132" spans="1:59" s="63" customFormat="1" ht="12.75" x14ac:dyDescent="0.2">
      <c r="A1132" s="196">
        <v>4</v>
      </c>
      <c r="B1132" s="197" t="s">
        <v>422</v>
      </c>
      <c r="C1132" s="208">
        <v>42</v>
      </c>
      <c r="D1132" s="209" t="s">
        <v>518</v>
      </c>
      <c r="E1132" s="212">
        <v>4241</v>
      </c>
      <c r="F1132" s="213" t="s">
        <v>601</v>
      </c>
      <c r="G1132" s="231" t="s">
        <v>577</v>
      </c>
      <c r="H1132" s="72" t="s">
        <v>1233</v>
      </c>
      <c r="I1132" s="223" t="s">
        <v>1261</v>
      </c>
      <c r="J1132" s="73"/>
      <c r="K1132" s="73"/>
      <c r="L1132" s="73"/>
      <c r="M1132" s="74"/>
      <c r="N1132" s="247"/>
      <c r="O1132" s="306"/>
      <c r="P1132" s="105"/>
      <c r="Q1132" s="75"/>
      <c r="R1132" s="75"/>
      <c r="S1132" s="75"/>
      <c r="T1132" s="75"/>
      <c r="U1132" s="75"/>
      <c r="V1132" s="75"/>
      <c r="W1132" s="75"/>
      <c r="X1132" s="75"/>
      <c r="Y1132" s="76" t="s">
        <v>1241</v>
      </c>
      <c r="Z1132" s="77" t="s">
        <v>1241</v>
      </c>
      <c r="AA1132" s="78">
        <f>AA$846</f>
        <v>10000</v>
      </c>
      <c r="AB1132" s="75"/>
      <c r="AC1132" s="75"/>
      <c r="AD1132" s="75"/>
      <c r="AE1132" s="75"/>
      <c r="AF1132" s="75"/>
      <c r="AG1132" s="75"/>
      <c r="AH1132" s="75"/>
      <c r="AI1132" s="75"/>
      <c r="AJ1132" s="76" t="s">
        <v>1241</v>
      </c>
      <c r="AK1132" s="77" t="s">
        <v>1241</v>
      </c>
      <c r="AL1132" s="78">
        <f>AL$846</f>
        <v>0</v>
      </c>
      <c r="AM1132" s="75"/>
      <c r="AN1132" s="75"/>
      <c r="AO1132" s="75"/>
      <c r="AP1132" s="75"/>
      <c r="AQ1132" s="75"/>
      <c r="AR1132" s="75"/>
      <c r="AS1132" s="75"/>
      <c r="AT1132" s="75"/>
      <c r="AU1132" s="75"/>
      <c r="AV1132" s="75"/>
      <c r="AW1132" s="76" t="s">
        <v>1241</v>
      </c>
      <c r="AX1132" s="77" t="s">
        <v>1241</v>
      </c>
      <c r="AY1132" s="78">
        <f>AY$846</f>
        <v>500</v>
      </c>
      <c r="AZ1132" s="79"/>
      <c r="BA1132" s="80" t="str">
        <f>I1132</f>
        <v>&gt; see 4161, Building wraps, underlays and DPCs</v>
      </c>
      <c r="BB1132" s="71"/>
      <c r="BC1132" s="95"/>
      <c r="BD1132" s="41">
        <v>4</v>
      </c>
      <c r="BE1132" s="52">
        <v>42</v>
      </c>
      <c r="BF1132" s="103">
        <v>4241</v>
      </c>
      <c r="BG1132" s="276" t="s">
        <v>47</v>
      </c>
    </row>
    <row r="1133" spans="1:59" s="63" customFormat="1" ht="12.75" x14ac:dyDescent="0.2">
      <c r="A1133" s="196">
        <v>4</v>
      </c>
      <c r="B1133" s="197" t="s">
        <v>422</v>
      </c>
      <c r="C1133" s="208">
        <v>42</v>
      </c>
      <c r="D1133" s="209" t="s">
        <v>518</v>
      </c>
      <c r="E1133" s="212">
        <v>4241</v>
      </c>
      <c r="F1133" s="213" t="s">
        <v>601</v>
      </c>
      <c r="G1133" s="231"/>
      <c r="H1133" s="65"/>
      <c r="I1133" s="222"/>
      <c r="J1133" s="66"/>
      <c r="K1133" s="66"/>
      <c r="L1133" s="66"/>
      <c r="M1133" s="64"/>
      <c r="N1133" s="304"/>
      <c r="O1133" s="305"/>
      <c r="P1133" s="127"/>
      <c r="Q1133" s="67"/>
      <c r="R1133" s="67"/>
      <c r="S1133" s="67"/>
      <c r="T1133" s="67"/>
      <c r="U1133" s="67"/>
      <c r="V1133" s="67"/>
      <c r="W1133" s="67"/>
      <c r="X1133" s="67"/>
      <c r="Y1133" s="68"/>
      <c r="Z1133" s="68"/>
      <c r="AA1133" s="68"/>
      <c r="AB1133" s="67"/>
      <c r="AC1133" s="67"/>
      <c r="AD1133" s="67"/>
      <c r="AE1133" s="67"/>
      <c r="AF1133" s="67"/>
      <c r="AG1133" s="67"/>
      <c r="AH1133" s="67"/>
      <c r="AI1133" s="67"/>
      <c r="AJ1133" s="68"/>
      <c r="AK1133" s="68"/>
      <c r="AL1133" s="68"/>
      <c r="AM1133" s="67"/>
      <c r="AN1133" s="67"/>
      <c r="AO1133" s="67"/>
      <c r="AP1133" s="67"/>
      <c r="AQ1133" s="67"/>
      <c r="AR1133" s="67"/>
      <c r="AS1133" s="67"/>
      <c r="AT1133" s="67"/>
      <c r="AU1133" s="67"/>
      <c r="AV1133" s="67"/>
      <c r="AW1133" s="67"/>
      <c r="AX1133" s="68"/>
      <c r="AY1133" s="68"/>
      <c r="AZ1133" s="69"/>
      <c r="BA1133" s="70"/>
      <c r="BB1133" s="71"/>
      <c r="BC1133" s="95"/>
      <c r="BD1133" s="41">
        <v>4</v>
      </c>
      <c r="BE1133" s="52">
        <v>42</v>
      </c>
      <c r="BF1133" s="103">
        <v>4241</v>
      </c>
      <c r="BG1133" s="275"/>
    </row>
    <row r="1134" spans="1:59" s="63" customFormat="1" ht="12.75" x14ac:dyDescent="0.2">
      <c r="A1134" s="196">
        <v>4</v>
      </c>
      <c r="B1134" s="197" t="s">
        <v>422</v>
      </c>
      <c r="C1134" s="208">
        <v>42</v>
      </c>
      <c r="D1134" s="209" t="s">
        <v>518</v>
      </c>
      <c r="E1134" s="212">
        <v>4241</v>
      </c>
      <c r="F1134" s="213" t="s">
        <v>601</v>
      </c>
      <c r="G1134" s="232"/>
      <c r="H1134" s="97"/>
      <c r="I1134" s="224"/>
      <c r="J1134" s="98"/>
      <c r="K1134" s="98"/>
      <c r="L1134" s="98"/>
      <c r="M1134" s="96"/>
      <c r="N1134" s="307"/>
      <c r="O1134" s="246"/>
      <c r="P1134" s="124"/>
      <c r="Q1134" s="99"/>
      <c r="R1134" s="99"/>
      <c r="S1134" s="99"/>
      <c r="T1134" s="99"/>
      <c r="U1134" s="99"/>
      <c r="V1134" s="99"/>
      <c r="W1134" s="99"/>
      <c r="X1134" s="99"/>
      <c r="Y1134" s="100"/>
      <c r="Z1134" s="100"/>
      <c r="AA1134" s="100"/>
      <c r="AB1134" s="99"/>
      <c r="AC1134" s="99"/>
      <c r="AD1134" s="99"/>
      <c r="AE1134" s="99"/>
      <c r="AF1134" s="99"/>
      <c r="AG1134" s="99"/>
      <c r="AH1134" s="99"/>
      <c r="AI1134" s="99"/>
      <c r="AJ1134" s="100"/>
      <c r="AK1134" s="100"/>
      <c r="AL1134" s="100"/>
      <c r="AM1134" s="99"/>
      <c r="AN1134" s="99"/>
      <c r="AO1134" s="99"/>
      <c r="AP1134" s="99"/>
      <c r="AQ1134" s="99"/>
      <c r="AR1134" s="99"/>
      <c r="AS1134" s="99"/>
      <c r="AT1134" s="99"/>
      <c r="AU1134" s="99"/>
      <c r="AV1134" s="99"/>
      <c r="AW1134" s="99"/>
      <c r="AX1134" s="100"/>
      <c r="AY1134" s="100"/>
      <c r="AZ1134" s="101"/>
      <c r="BA1134" s="102"/>
      <c r="BB1134" s="95"/>
      <c r="BC1134" s="95"/>
      <c r="BD1134" s="41">
        <v>4</v>
      </c>
      <c r="BE1134" s="52">
        <v>42</v>
      </c>
      <c r="BF1134" s="103">
        <v>4241</v>
      </c>
      <c r="BG1134" s="277"/>
    </row>
    <row r="1135" spans="1:59" s="63" customFormat="1" ht="12.75" x14ac:dyDescent="0.2">
      <c r="A1135" s="196">
        <v>4</v>
      </c>
      <c r="B1135" s="197" t="s">
        <v>422</v>
      </c>
      <c r="C1135" s="208">
        <v>42</v>
      </c>
      <c r="D1135" s="209" t="s">
        <v>518</v>
      </c>
      <c r="E1135" s="212">
        <v>4241</v>
      </c>
      <c r="F1135" s="213" t="s">
        <v>601</v>
      </c>
      <c r="G1135" s="231"/>
      <c r="H1135" s="65"/>
      <c r="I1135" s="222"/>
      <c r="J1135" s="66"/>
      <c r="K1135" s="66"/>
      <c r="L1135" s="66"/>
      <c r="M1135" s="64"/>
      <c r="N1135" s="304"/>
      <c r="O1135" s="305"/>
      <c r="P1135" s="127"/>
      <c r="Q1135" s="67"/>
      <c r="R1135" s="67"/>
      <c r="S1135" s="67"/>
      <c r="T1135" s="67"/>
      <c r="U1135" s="67"/>
      <c r="V1135" s="67"/>
      <c r="W1135" s="67"/>
      <c r="X1135" s="67"/>
      <c r="Y1135" s="68"/>
      <c r="Z1135" s="68"/>
      <c r="AA1135" s="68"/>
      <c r="AB1135" s="67"/>
      <c r="AC1135" s="67"/>
      <c r="AD1135" s="67"/>
      <c r="AE1135" s="67"/>
      <c r="AF1135" s="67"/>
      <c r="AG1135" s="67"/>
      <c r="AH1135" s="67"/>
      <c r="AI1135" s="67"/>
      <c r="AJ1135" s="68"/>
      <c r="AK1135" s="68"/>
      <c r="AL1135" s="68"/>
      <c r="AM1135" s="67"/>
      <c r="AN1135" s="67"/>
      <c r="AO1135" s="67"/>
      <c r="AP1135" s="67"/>
      <c r="AQ1135" s="67"/>
      <c r="AR1135" s="67"/>
      <c r="AS1135" s="67"/>
      <c r="AT1135" s="67"/>
      <c r="AU1135" s="67"/>
      <c r="AV1135" s="67"/>
      <c r="AW1135" s="67"/>
      <c r="AX1135" s="68"/>
      <c r="AY1135" s="68"/>
      <c r="AZ1135" s="69"/>
      <c r="BA1135" s="70"/>
      <c r="BB1135" s="71"/>
      <c r="BC1135" s="95"/>
      <c r="BD1135" s="41">
        <v>4</v>
      </c>
      <c r="BE1135" s="52">
        <v>42</v>
      </c>
      <c r="BF1135" s="103">
        <v>4241</v>
      </c>
      <c r="BG1135" s="275"/>
    </row>
    <row r="1136" spans="1:59" s="63" customFormat="1" ht="12.75" x14ac:dyDescent="0.2">
      <c r="A1136" s="196">
        <v>4</v>
      </c>
      <c r="B1136" s="197" t="s">
        <v>422</v>
      </c>
      <c r="C1136" s="208">
        <v>42</v>
      </c>
      <c r="D1136" s="209" t="s">
        <v>518</v>
      </c>
      <c r="E1136" s="212">
        <v>4241</v>
      </c>
      <c r="F1136" s="213" t="s">
        <v>601</v>
      </c>
      <c r="G1136" s="231" t="s">
        <v>729</v>
      </c>
      <c r="H1136" s="72" t="s">
        <v>1233</v>
      </c>
      <c r="I1136" s="223" t="s">
        <v>1247</v>
      </c>
      <c r="J1136" s="73"/>
      <c r="K1136" s="73"/>
      <c r="L1136" s="73"/>
      <c r="M1136" s="74"/>
      <c r="N1136" s="247"/>
      <c r="O1136" s="306"/>
      <c r="P1136" s="105"/>
      <c r="Q1136" s="75"/>
      <c r="R1136" s="75"/>
      <c r="S1136" s="75"/>
      <c r="T1136" s="75"/>
      <c r="U1136" s="75"/>
      <c r="V1136" s="75"/>
      <c r="W1136" s="75"/>
      <c r="X1136" s="75"/>
      <c r="Y1136" s="76" t="s">
        <v>1241</v>
      </c>
      <c r="Z1136" s="77" t="s">
        <v>1241</v>
      </c>
      <c r="AA1136" s="78">
        <f>AA$2569</f>
        <v>5000</v>
      </c>
      <c r="AB1136" s="75"/>
      <c r="AC1136" s="75"/>
      <c r="AD1136" s="75"/>
      <c r="AE1136" s="75"/>
      <c r="AF1136" s="75"/>
      <c r="AG1136" s="75"/>
      <c r="AH1136" s="75"/>
      <c r="AI1136" s="75"/>
      <c r="AJ1136" s="76" t="s">
        <v>1241</v>
      </c>
      <c r="AK1136" s="77" t="s">
        <v>1241</v>
      </c>
      <c r="AL1136" s="78">
        <f>AL$2569</f>
        <v>0</v>
      </c>
      <c r="AM1136" s="75"/>
      <c r="AN1136" s="75"/>
      <c r="AO1136" s="75"/>
      <c r="AP1136" s="75"/>
      <c r="AQ1136" s="75"/>
      <c r="AR1136" s="75"/>
      <c r="AS1136" s="75"/>
      <c r="AT1136" s="75"/>
      <c r="AU1136" s="75"/>
      <c r="AV1136" s="75"/>
      <c r="AW1136" s="76" t="s">
        <v>1241</v>
      </c>
      <c r="AX1136" s="77" t="s">
        <v>1241</v>
      </c>
      <c r="AY1136" s="78">
        <f>AY$2569</f>
        <v>500</v>
      </c>
      <c r="AZ1136" s="79"/>
      <c r="BA1136" s="80" t="str">
        <f>I1136</f>
        <v>&gt; see 4711, Thermal insulation</v>
      </c>
      <c r="BB1136" s="71"/>
      <c r="BC1136" s="95"/>
      <c r="BD1136" s="41">
        <v>4</v>
      </c>
      <c r="BE1136" s="52">
        <v>42</v>
      </c>
      <c r="BF1136" s="103">
        <v>4241</v>
      </c>
      <c r="BG1136" s="276" t="s">
        <v>47</v>
      </c>
    </row>
    <row r="1137" spans="1:59" s="63" customFormat="1" ht="12.75" x14ac:dyDescent="0.2">
      <c r="A1137" s="196">
        <v>4</v>
      </c>
      <c r="B1137" s="197" t="s">
        <v>422</v>
      </c>
      <c r="C1137" s="208">
        <v>42</v>
      </c>
      <c r="D1137" s="209" t="s">
        <v>518</v>
      </c>
      <c r="E1137" s="212">
        <v>4241</v>
      </c>
      <c r="F1137" s="213" t="s">
        <v>601</v>
      </c>
      <c r="G1137" s="231"/>
      <c r="H1137" s="65"/>
      <c r="I1137" s="222"/>
      <c r="J1137" s="66"/>
      <c r="K1137" s="66"/>
      <c r="L1137" s="66"/>
      <c r="M1137" s="64"/>
      <c r="N1137" s="304"/>
      <c r="O1137" s="305"/>
      <c r="P1137" s="127"/>
      <c r="Q1137" s="67"/>
      <c r="R1137" s="67"/>
      <c r="S1137" s="67"/>
      <c r="T1137" s="67"/>
      <c r="U1137" s="67"/>
      <c r="V1137" s="67"/>
      <c r="W1137" s="67"/>
      <c r="X1137" s="67"/>
      <c r="Y1137" s="68"/>
      <c r="Z1137" s="68"/>
      <c r="AA1137" s="68"/>
      <c r="AB1137" s="67"/>
      <c r="AC1137" s="67"/>
      <c r="AD1137" s="67"/>
      <c r="AE1137" s="67"/>
      <c r="AF1137" s="67"/>
      <c r="AG1137" s="67"/>
      <c r="AH1137" s="67"/>
      <c r="AI1137" s="67"/>
      <c r="AJ1137" s="68"/>
      <c r="AK1137" s="68"/>
      <c r="AL1137" s="68"/>
      <c r="AM1137" s="67"/>
      <c r="AN1137" s="67"/>
      <c r="AO1137" s="67"/>
      <c r="AP1137" s="67"/>
      <c r="AQ1137" s="67"/>
      <c r="AR1137" s="67"/>
      <c r="AS1137" s="67"/>
      <c r="AT1137" s="67"/>
      <c r="AU1137" s="67"/>
      <c r="AV1137" s="67"/>
      <c r="AW1137" s="67"/>
      <c r="AX1137" s="68"/>
      <c r="AY1137" s="68"/>
      <c r="AZ1137" s="69"/>
      <c r="BA1137" s="70"/>
      <c r="BB1137" s="71"/>
      <c r="BC1137" s="95"/>
      <c r="BD1137" s="41">
        <v>4</v>
      </c>
      <c r="BE1137" s="52">
        <v>42</v>
      </c>
      <c r="BF1137" s="103">
        <v>4241</v>
      </c>
      <c r="BG1137" s="275"/>
    </row>
    <row r="1138" spans="1:59" s="63" customFormat="1" ht="12.75" x14ac:dyDescent="0.2">
      <c r="A1138" s="196">
        <v>4</v>
      </c>
      <c r="B1138" s="197" t="s">
        <v>422</v>
      </c>
      <c r="C1138" s="208">
        <v>42</v>
      </c>
      <c r="D1138" s="209" t="s">
        <v>518</v>
      </c>
      <c r="E1138" s="212">
        <v>4241</v>
      </c>
      <c r="F1138" s="213" t="s">
        <v>601</v>
      </c>
      <c r="G1138" s="232"/>
      <c r="H1138" s="97"/>
      <c r="I1138" s="224"/>
      <c r="J1138" s="98"/>
      <c r="K1138" s="98"/>
      <c r="L1138" s="98"/>
      <c r="M1138" s="96"/>
      <c r="N1138" s="307"/>
      <c r="O1138" s="246"/>
      <c r="P1138" s="124"/>
      <c r="Q1138" s="99"/>
      <c r="R1138" s="99"/>
      <c r="S1138" s="99"/>
      <c r="T1138" s="99"/>
      <c r="U1138" s="99"/>
      <c r="V1138" s="99"/>
      <c r="W1138" s="99"/>
      <c r="X1138" s="99"/>
      <c r="Y1138" s="100"/>
      <c r="Z1138" s="100"/>
      <c r="AA1138" s="100"/>
      <c r="AB1138" s="99"/>
      <c r="AC1138" s="99"/>
      <c r="AD1138" s="99"/>
      <c r="AE1138" s="99"/>
      <c r="AF1138" s="99"/>
      <c r="AG1138" s="99"/>
      <c r="AH1138" s="99"/>
      <c r="AI1138" s="99"/>
      <c r="AJ1138" s="100"/>
      <c r="AK1138" s="100"/>
      <c r="AL1138" s="100"/>
      <c r="AM1138" s="99"/>
      <c r="AN1138" s="99"/>
      <c r="AO1138" s="99"/>
      <c r="AP1138" s="99"/>
      <c r="AQ1138" s="99"/>
      <c r="AR1138" s="99"/>
      <c r="AS1138" s="99"/>
      <c r="AT1138" s="99"/>
      <c r="AU1138" s="99"/>
      <c r="AV1138" s="99"/>
      <c r="AW1138" s="99"/>
      <c r="AX1138" s="100"/>
      <c r="AY1138" s="100"/>
      <c r="AZ1138" s="101"/>
      <c r="BA1138" s="102"/>
      <c r="BB1138" s="95"/>
      <c r="BC1138" s="95"/>
      <c r="BD1138" s="41">
        <v>4</v>
      </c>
      <c r="BE1138" s="52">
        <v>42</v>
      </c>
      <c r="BF1138" s="103">
        <v>4241</v>
      </c>
      <c r="BG1138" s="277"/>
    </row>
    <row r="1139" spans="1:59" x14ac:dyDescent="0.25">
      <c r="A1139" s="196">
        <v>4</v>
      </c>
      <c r="B1139" s="197" t="s">
        <v>422</v>
      </c>
      <c r="C1139" s="208">
        <v>42</v>
      </c>
      <c r="D1139" s="209" t="s">
        <v>518</v>
      </c>
      <c r="E1139" s="210">
        <v>4242</v>
      </c>
      <c r="F1139" s="211" t="s">
        <v>613</v>
      </c>
      <c r="G1139" s="235"/>
      <c r="H1139" s="145"/>
      <c r="I1139" s="221"/>
      <c r="J1139" s="57"/>
      <c r="K1139" s="57"/>
      <c r="L1139" s="57"/>
      <c r="M1139" s="144"/>
      <c r="N1139" s="324"/>
      <c r="O1139" s="325"/>
      <c r="P1139" s="146"/>
      <c r="Q1139" s="146"/>
      <c r="R1139" s="146"/>
      <c r="S1139" s="146"/>
      <c r="T1139" s="146"/>
      <c r="U1139" s="146"/>
      <c r="V1139" s="146"/>
      <c r="W1139" s="146"/>
      <c r="X1139" s="146"/>
      <c r="Y1139" s="59"/>
      <c r="Z1139" s="123"/>
      <c r="AA1139" s="123"/>
      <c r="AB1139" s="146"/>
      <c r="AC1139" s="146"/>
      <c r="AD1139" s="146"/>
      <c r="AE1139" s="146"/>
      <c r="AF1139" s="146"/>
      <c r="AG1139" s="146"/>
      <c r="AH1139" s="146"/>
      <c r="AI1139" s="146"/>
      <c r="AJ1139" s="59"/>
      <c r="AK1139" s="123"/>
      <c r="AL1139" s="123"/>
      <c r="AM1139" s="146"/>
      <c r="AN1139" s="146"/>
      <c r="AO1139" s="146"/>
      <c r="AP1139" s="146"/>
      <c r="AQ1139" s="146"/>
      <c r="AR1139" s="146"/>
      <c r="AS1139" s="146"/>
      <c r="AT1139" s="146"/>
      <c r="AU1139" s="146"/>
      <c r="AV1139" s="146"/>
      <c r="AW1139" s="58"/>
      <c r="AX1139" s="123"/>
      <c r="AY1139" s="59"/>
      <c r="AZ1139" s="147"/>
      <c r="BA1139" s="148"/>
      <c r="BB1139" s="143"/>
      <c r="BC1139" s="143"/>
      <c r="BD1139" s="41">
        <v>4</v>
      </c>
      <c r="BE1139" s="52">
        <v>42</v>
      </c>
      <c r="BF1139" s="62">
        <v>4242</v>
      </c>
      <c r="BG1139" s="284"/>
    </row>
    <row r="1140" spans="1:59" s="63" customFormat="1" ht="12.75" x14ac:dyDescent="0.2">
      <c r="A1140" s="196">
        <v>4</v>
      </c>
      <c r="B1140" s="197" t="s">
        <v>422</v>
      </c>
      <c r="C1140" s="208">
        <v>42</v>
      </c>
      <c r="D1140" s="209" t="s">
        <v>518</v>
      </c>
      <c r="E1140" s="210">
        <v>4242</v>
      </c>
      <c r="F1140" s="211" t="s">
        <v>613</v>
      </c>
      <c r="G1140" s="230"/>
      <c r="H1140" s="56"/>
      <c r="I1140" s="221"/>
      <c r="J1140" s="57"/>
      <c r="K1140" s="57"/>
      <c r="L1140" s="57"/>
      <c r="M1140" s="55"/>
      <c r="N1140" s="303"/>
      <c r="O1140" s="245"/>
      <c r="P1140" s="122"/>
      <c r="Q1140" s="58"/>
      <c r="R1140" s="58"/>
      <c r="S1140" s="58"/>
      <c r="T1140" s="58"/>
      <c r="U1140" s="58"/>
      <c r="V1140" s="58"/>
      <c r="W1140" s="58"/>
      <c r="X1140" s="58"/>
      <c r="Y1140" s="59"/>
      <c r="Z1140" s="59"/>
      <c r="AA1140" s="59"/>
      <c r="AB1140" s="58"/>
      <c r="AC1140" s="58"/>
      <c r="AD1140" s="58"/>
      <c r="AE1140" s="58"/>
      <c r="AF1140" s="58"/>
      <c r="AG1140" s="58"/>
      <c r="AH1140" s="58"/>
      <c r="AI1140" s="58"/>
      <c r="AJ1140" s="59"/>
      <c r="AK1140" s="59"/>
      <c r="AL1140" s="59"/>
      <c r="AM1140" s="58"/>
      <c r="AN1140" s="58"/>
      <c r="AO1140" s="58"/>
      <c r="AP1140" s="58"/>
      <c r="AQ1140" s="58"/>
      <c r="AR1140" s="58"/>
      <c r="AS1140" s="58"/>
      <c r="AT1140" s="58"/>
      <c r="AU1140" s="58"/>
      <c r="AV1140" s="58"/>
      <c r="AW1140" s="58"/>
      <c r="AX1140" s="59"/>
      <c r="AY1140" s="59"/>
      <c r="AZ1140" s="60"/>
      <c r="BA1140" s="61"/>
      <c r="BB1140" s="54"/>
      <c r="BC1140" s="54"/>
      <c r="BD1140" s="41">
        <v>4</v>
      </c>
      <c r="BE1140" s="52">
        <v>42</v>
      </c>
      <c r="BF1140" s="62">
        <v>4242</v>
      </c>
      <c r="BG1140" s="274"/>
    </row>
    <row r="1141" spans="1:59" s="63" customFormat="1" ht="12.75" x14ac:dyDescent="0.2">
      <c r="A1141" s="196">
        <v>4</v>
      </c>
      <c r="B1141" s="197" t="s">
        <v>422</v>
      </c>
      <c r="C1141" s="208">
        <v>42</v>
      </c>
      <c r="D1141" s="209" t="s">
        <v>518</v>
      </c>
      <c r="E1141" s="210">
        <v>4242</v>
      </c>
      <c r="F1141" s="211" t="s">
        <v>613</v>
      </c>
      <c r="G1141" s="231" t="s">
        <v>1217</v>
      </c>
      <c r="H1141" s="65"/>
      <c r="I1141" s="222"/>
      <c r="J1141" s="66"/>
      <c r="K1141" s="66"/>
      <c r="L1141" s="66"/>
      <c r="M1141" s="64"/>
      <c r="N1141" s="308"/>
      <c r="O1141" s="309"/>
      <c r="P1141" s="127"/>
      <c r="Q1141" s="67"/>
      <c r="R1141" s="67"/>
      <c r="S1141" s="67"/>
      <c r="T1141" s="67"/>
      <c r="U1141" s="67"/>
      <c r="V1141" s="67"/>
      <c r="W1141" s="67"/>
      <c r="X1141" s="67"/>
      <c r="Y1141" s="68"/>
      <c r="Z1141" s="68"/>
      <c r="AA1141" s="68"/>
      <c r="AB1141" s="67"/>
      <c r="AC1141" s="67"/>
      <c r="AD1141" s="67"/>
      <c r="AE1141" s="67"/>
      <c r="AF1141" s="67"/>
      <c r="AG1141" s="67"/>
      <c r="AH1141" s="67"/>
      <c r="AI1141" s="67"/>
      <c r="AJ1141" s="68"/>
      <c r="AK1141" s="68"/>
      <c r="AL1141" s="68"/>
      <c r="AM1141" s="67"/>
      <c r="AN1141" s="67"/>
      <c r="AO1141" s="67"/>
      <c r="AP1141" s="67"/>
      <c r="AQ1141" s="67"/>
      <c r="AR1141" s="67"/>
      <c r="AS1141" s="67"/>
      <c r="AT1141" s="67"/>
      <c r="AU1141" s="67"/>
      <c r="AV1141" s="67"/>
      <c r="AW1141" s="67"/>
      <c r="AX1141" s="68"/>
      <c r="AY1141" s="68"/>
      <c r="AZ1141" s="69"/>
      <c r="BA1141" s="70"/>
      <c r="BB1141" s="71"/>
      <c r="BC1141" s="54"/>
      <c r="BD1141" s="41">
        <v>4</v>
      </c>
      <c r="BE1141" s="52">
        <v>42</v>
      </c>
      <c r="BF1141" s="62">
        <v>4242</v>
      </c>
      <c r="BG1141" s="275"/>
    </row>
    <row r="1142" spans="1:59" s="63" customFormat="1" ht="12.75" x14ac:dyDescent="0.2">
      <c r="A1142" s="196">
        <v>4</v>
      </c>
      <c r="B1142" s="197" t="s">
        <v>422</v>
      </c>
      <c r="C1142" s="208">
        <v>42</v>
      </c>
      <c r="D1142" s="209" t="s">
        <v>518</v>
      </c>
      <c r="E1142" s="210">
        <v>4242</v>
      </c>
      <c r="F1142" s="211" t="s">
        <v>613</v>
      </c>
      <c r="G1142" s="231" t="s">
        <v>1217</v>
      </c>
      <c r="H1142" s="72" t="s">
        <v>47</v>
      </c>
      <c r="I1142" s="223"/>
      <c r="J1142" s="73"/>
      <c r="K1142" s="73"/>
      <c r="L1142" s="73"/>
      <c r="M1142" s="74"/>
      <c r="N1142" s="247"/>
      <c r="O1142" s="306"/>
      <c r="P1142" s="105"/>
      <c r="Q1142" s="75"/>
      <c r="R1142" s="75"/>
      <c r="S1142" s="75"/>
      <c r="T1142" s="75"/>
      <c r="U1142" s="75"/>
      <c r="V1142" s="75"/>
      <c r="W1142" s="75"/>
      <c r="X1142" s="75"/>
      <c r="Y1142" s="76">
        <f>IF(ISNUMBER(VLOOKUP(Y1144,P$7:W$7,MATCH(Y1144,P$7:W$7))),VLOOKUP(Y1144,P$7:W$7,MATCH(Y1144,P$7:W$7)),IF(N1146=0,"No Data",IF(Y1144&gt;0,"&lt;100",0)))</f>
        <v>5000</v>
      </c>
      <c r="Z1142" s="77">
        <f>IF(ISNUMBER(VLOOKUP(Z1146,P$7:W$7,MATCH(Z1146,P$7:W$7))),VLOOKUP(Z1146,P$7:W$7,MATCH(Z1146,P$7:W$7)),IF(N1146=0,"No Data",IF(Z1146&gt;0,"&lt;100",0)))</f>
        <v>5000</v>
      </c>
      <c r="AA1142" s="106">
        <f>IF(ISNUMBER(Z1142),Z1142,0)</f>
        <v>5000</v>
      </c>
      <c r="AB1142" s="75"/>
      <c r="AC1142" s="75"/>
      <c r="AD1142" s="75"/>
      <c r="AE1142" s="75"/>
      <c r="AF1142" s="75"/>
      <c r="AG1142" s="75"/>
      <c r="AH1142" s="75"/>
      <c r="AI1142" s="75"/>
      <c r="AJ1142" s="76">
        <f>IF(ISNUMBER(VLOOKUP(AJ1144,AB$7:AH$7,MATCH(AJ1144,AB$7:AH$7))),VLOOKUP(AJ1144,AB$7:AH$7,MATCH(AJ1144,AB$7:AH$7)),IF(N1146=0,"No Data",IF(AJ1144&gt;0,"&lt;50",0)))</f>
        <v>0</v>
      </c>
      <c r="AK1142" s="77">
        <f>IF(ISNUMBER(VLOOKUP(AK1146,AB$7:AH$7,MATCH(AK1146,AB$7:AH$7))),VLOOKUP(AK1146,AB$7:AH$7,MATCH(AK1146,AB$7:AH$7)),IF(N1146=0,"No Data",IF(AK1146&gt;0,"&lt;50",0)))</f>
        <v>0</v>
      </c>
      <c r="AL1142" s="106">
        <f>IF(ISNUMBER(AK1142),AK1142,0)</f>
        <v>0</v>
      </c>
      <c r="AM1142" s="75"/>
      <c r="AN1142" s="75"/>
      <c r="AO1142" s="75"/>
      <c r="AP1142" s="75"/>
      <c r="AQ1142" s="75"/>
      <c r="AR1142" s="75"/>
      <c r="AS1142" s="75"/>
      <c r="AT1142" s="75"/>
      <c r="AU1142" s="75"/>
      <c r="AV1142" s="75"/>
      <c r="AW1142" s="76">
        <f>IF(ISNUMBER(VLOOKUP(AW1144,AM$7:AU$7,MATCH(AW1144,AM$7:AU$7))),VLOOKUP(AW1144,AM$7:AU$7,MATCH(AW1144,AM$7:AU$7)),IF(N1146=0,"No Data",IF(AW1144&gt;0,"&lt;10",0)))</f>
        <v>250</v>
      </c>
      <c r="AX1142" s="77">
        <f>IF(ISNUMBER(VLOOKUP(AX1146,AM$7:AU$7,MATCH(AX1146,AM$7:AU$7))),VLOOKUP(AX1146,AM$7:AU$7,MATCH(AX1146,AM$7:AU$7)),IF(N1146=0,"No Data",IF(AX1146&gt;0,"&lt;10",0)))</f>
        <v>250</v>
      </c>
      <c r="AY1142" s="106">
        <f>IF(ISNUMBER(AX1142),AX1142,0)</f>
        <v>250</v>
      </c>
      <c r="AZ1142" s="79"/>
      <c r="BA1142" s="80"/>
      <c r="BB1142" s="71"/>
      <c r="BC1142" s="54"/>
      <c r="BD1142" s="41">
        <v>4</v>
      </c>
      <c r="BE1142" s="52">
        <v>42</v>
      </c>
      <c r="BF1142" s="62">
        <v>4242</v>
      </c>
      <c r="BG1142" s="276" t="s">
        <v>47</v>
      </c>
    </row>
    <row r="1143" spans="1:59" s="63" customFormat="1" ht="12.75" x14ac:dyDescent="0.2">
      <c r="A1143" s="196">
        <v>4</v>
      </c>
      <c r="B1143" s="197" t="s">
        <v>422</v>
      </c>
      <c r="C1143" s="208">
        <v>42</v>
      </c>
      <c r="D1143" s="209" t="s">
        <v>518</v>
      </c>
      <c r="E1143" s="210">
        <v>4242</v>
      </c>
      <c r="F1143" s="211" t="s">
        <v>613</v>
      </c>
      <c r="G1143" s="231" t="s">
        <v>1217</v>
      </c>
      <c r="H1143" s="81" t="s">
        <v>48</v>
      </c>
      <c r="I1143" s="223"/>
      <c r="J1143" s="73"/>
      <c r="K1143" s="73"/>
      <c r="L1143" s="73"/>
      <c r="M1143" s="74"/>
      <c r="N1143" s="247"/>
      <c r="O1143" s="306"/>
      <c r="P1143" s="105"/>
      <c r="Q1143" s="75"/>
      <c r="R1143" s="75"/>
      <c r="S1143" s="75"/>
      <c r="T1143" s="75"/>
      <c r="U1143" s="75"/>
      <c r="V1143" s="75"/>
      <c r="W1143" s="75"/>
      <c r="X1143" s="75"/>
      <c r="Y1143" s="82">
        <f>MIN(X1147:X1152)</f>
        <v>0</v>
      </c>
      <c r="Z1143" s="83"/>
      <c r="AA1143" s="83"/>
      <c r="AB1143" s="75"/>
      <c r="AC1143" s="75"/>
      <c r="AD1143" s="75"/>
      <c r="AE1143" s="75"/>
      <c r="AF1143" s="75"/>
      <c r="AG1143" s="75"/>
      <c r="AH1143" s="75"/>
      <c r="AI1143" s="75"/>
      <c r="AJ1143" s="82">
        <f>MIN(AI1147:AI1152)</f>
        <v>0</v>
      </c>
      <c r="AK1143" s="83"/>
      <c r="AL1143" s="83"/>
      <c r="AM1143" s="75"/>
      <c r="AN1143" s="75"/>
      <c r="AO1143" s="75"/>
      <c r="AP1143" s="75"/>
      <c r="AQ1143" s="75"/>
      <c r="AR1143" s="75"/>
      <c r="AS1143" s="75"/>
      <c r="AT1143" s="75"/>
      <c r="AU1143" s="75"/>
      <c r="AV1143" s="75"/>
      <c r="AW1143" s="82">
        <f>MIN(AV1147:AV1152)</f>
        <v>100</v>
      </c>
      <c r="AX1143" s="83"/>
      <c r="AY1143" s="83"/>
      <c r="AZ1143" s="79"/>
      <c r="BA1143" s="80"/>
      <c r="BB1143" s="71"/>
      <c r="BC1143" s="54"/>
      <c r="BD1143" s="41">
        <v>4</v>
      </c>
      <c r="BE1143" s="52">
        <v>42</v>
      </c>
      <c r="BF1143" s="62">
        <v>4242</v>
      </c>
      <c r="BG1143" s="278" t="s">
        <v>48</v>
      </c>
    </row>
    <row r="1144" spans="1:59" s="63" customFormat="1" ht="12.75" x14ac:dyDescent="0.2">
      <c r="A1144" s="196">
        <v>4</v>
      </c>
      <c r="B1144" s="197" t="s">
        <v>422</v>
      </c>
      <c r="C1144" s="208">
        <v>42</v>
      </c>
      <c r="D1144" s="209" t="s">
        <v>518</v>
      </c>
      <c r="E1144" s="210">
        <v>4242</v>
      </c>
      <c r="F1144" s="211" t="s">
        <v>613</v>
      </c>
      <c r="G1144" s="231" t="s">
        <v>1217</v>
      </c>
      <c r="H1144" s="81" t="s">
        <v>49</v>
      </c>
      <c r="I1144" s="223"/>
      <c r="J1144" s="73"/>
      <c r="K1144" s="73"/>
      <c r="L1144" s="73"/>
      <c r="M1144" s="74"/>
      <c r="N1144" s="247"/>
      <c r="O1144" s="306"/>
      <c r="P1144" s="105"/>
      <c r="Q1144" s="75"/>
      <c r="R1144" s="75"/>
      <c r="S1144" s="75"/>
      <c r="T1144" s="75"/>
      <c r="U1144" s="75"/>
      <c r="V1144" s="75"/>
      <c r="W1144" s="75"/>
      <c r="X1144" s="75"/>
      <c r="Y1144" s="84">
        <f>IF(ISNUMBER(AVERAGE(X1147:X1152)),AVERAGE(X1147:X1152),0)</f>
        <v>9183.3333333333339</v>
      </c>
      <c r="Z1144" s="83"/>
      <c r="AA1144" s="83"/>
      <c r="AB1144" s="75"/>
      <c r="AC1144" s="75"/>
      <c r="AD1144" s="75"/>
      <c r="AE1144" s="75"/>
      <c r="AF1144" s="75"/>
      <c r="AG1144" s="75"/>
      <c r="AH1144" s="75"/>
      <c r="AI1144" s="75"/>
      <c r="AJ1144" s="84">
        <f>IF(ISNUMBER(AVERAGE(AI1147:AI1152)),AVERAGE(AI1147:AI1152),0)</f>
        <v>0</v>
      </c>
      <c r="AK1144" s="83"/>
      <c r="AL1144" s="83"/>
      <c r="AM1144" s="75"/>
      <c r="AN1144" s="75"/>
      <c r="AO1144" s="75"/>
      <c r="AP1144" s="75"/>
      <c r="AQ1144" s="75"/>
      <c r="AR1144" s="75"/>
      <c r="AS1144" s="75"/>
      <c r="AT1144" s="75"/>
      <c r="AU1144" s="75"/>
      <c r="AV1144" s="75"/>
      <c r="AW1144" s="84">
        <f>IF(ISNUMBER(AVERAGE(AV1147:AV1152)),AVERAGE(AV1147:AV1152),0)</f>
        <v>341.66666666666669</v>
      </c>
      <c r="AX1144" s="83"/>
      <c r="AY1144" s="83"/>
      <c r="AZ1144" s="79"/>
      <c r="BA1144" s="80"/>
      <c r="BB1144" s="71"/>
      <c r="BC1144" s="54"/>
      <c r="BD1144" s="41">
        <v>4</v>
      </c>
      <c r="BE1144" s="52">
        <v>42</v>
      </c>
      <c r="BF1144" s="62">
        <v>4242</v>
      </c>
      <c r="BG1144" s="278" t="s">
        <v>49</v>
      </c>
    </row>
    <row r="1145" spans="1:59" s="63" customFormat="1" ht="12.75" x14ac:dyDescent="0.2">
      <c r="A1145" s="196">
        <v>4</v>
      </c>
      <c r="B1145" s="197" t="s">
        <v>422</v>
      </c>
      <c r="C1145" s="208">
        <v>42</v>
      </c>
      <c r="D1145" s="209" t="s">
        <v>518</v>
      </c>
      <c r="E1145" s="210">
        <v>4242</v>
      </c>
      <c r="F1145" s="211" t="s">
        <v>613</v>
      </c>
      <c r="G1145" s="231" t="s">
        <v>1217</v>
      </c>
      <c r="H1145" s="81" t="s">
        <v>50</v>
      </c>
      <c r="I1145" s="223"/>
      <c r="J1145" s="73"/>
      <c r="K1145" s="73"/>
      <c r="L1145" s="73"/>
      <c r="M1145" s="74"/>
      <c r="N1145" s="247"/>
      <c r="O1145" s="306"/>
      <c r="P1145" s="105"/>
      <c r="Q1145" s="75"/>
      <c r="R1145" s="75"/>
      <c r="S1145" s="75"/>
      <c r="T1145" s="75"/>
      <c r="U1145" s="75"/>
      <c r="V1145" s="75"/>
      <c r="W1145" s="75"/>
      <c r="X1145" s="75"/>
      <c r="Y1145" s="84">
        <f>MAX(X1147:X1152)</f>
        <v>25000</v>
      </c>
      <c r="Z1145" s="83"/>
      <c r="AA1145" s="83"/>
      <c r="AB1145" s="75"/>
      <c r="AC1145" s="75"/>
      <c r="AD1145" s="75"/>
      <c r="AE1145" s="75"/>
      <c r="AF1145" s="75"/>
      <c r="AG1145" s="75"/>
      <c r="AH1145" s="75"/>
      <c r="AI1145" s="75"/>
      <c r="AJ1145" s="84">
        <f>MAX(AI1147:AI1152)</f>
        <v>0</v>
      </c>
      <c r="AK1145" s="83"/>
      <c r="AL1145" s="83"/>
      <c r="AM1145" s="75"/>
      <c r="AN1145" s="75"/>
      <c r="AO1145" s="75"/>
      <c r="AP1145" s="75"/>
      <c r="AQ1145" s="75"/>
      <c r="AR1145" s="75"/>
      <c r="AS1145" s="75"/>
      <c r="AT1145" s="75"/>
      <c r="AU1145" s="75"/>
      <c r="AV1145" s="75"/>
      <c r="AW1145" s="84">
        <f>MAX(AV1147:AV1152)</f>
        <v>1000</v>
      </c>
      <c r="AX1145" s="83"/>
      <c r="AY1145" s="83"/>
      <c r="AZ1145" s="79"/>
      <c r="BA1145" s="80"/>
      <c r="BB1145" s="71"/>
      <c r="BC1145" s="54"/>
      <c r="BD1145" s="41">
        <v>4</v>
      </c>
      <c r="BE1145" s="52">
        <v>42</v>
      </c>
      <c r="BF1145" s="62">
        <v>4242</v>
      </c>
      <c r="BG1145" s="278" t="s">
        <v>50</v>
      </c>
    </row>
    <row r="1146" spans="1:59" s="63" customFormat="1" ht="12.75" x14ac:dyDescent="0.2">
      <c r="A1146" s="196">
        <v>4</v>
      </c>
      <c r="B1146" s="197" t="s">
        <v>422</v>
      </c>
      <c r="C1146" s="208">
        <v>42</v>
      </c>
      <c r="D1146" s="209" t="s">
        <v>518</v>
      </c>
      <c r="E1146" s="210">
        <v>4242</v>
      </c>
      <c r="F1146" s="211" t="s">
        <v>613</v>
      </c>
      <c r="G1146" s="231" t="s">
        <v>1217</v>
      </c>
      <c r="H1146" s="85" t="s">
        <v>51</v>
      </c>
      <c r="I1146" s="223"/>
      <c r="J1146" s="73"/>
      <c r="K1146" s="73"/>
      <c r="L1146" s="73"/>
      <c r="M1146" s="74"/>
      <c r="N1146" s="248">
        <f>SUM(N1147:N1152)</f>
        <v>6</v>
      </c>
      <c r="O1146" s="293">
        <f>SUM(O1147:O1152)</f>
        <v>0.99999999999999989</v>
      </c>
      <c r="P1146" s="292"/>
      <c r="Q1146" s="87"/>
      <c r="R1146" s="87"/>
      <c r="S1146" s="87"/>
      <c r="T1146" s="87"/>
      <c r="U1146" s="87"/>
      <c r="V1146" s="87"/>
      <c r="W1146" s="87"/>
      <c r="X1146" s="87"/>
      <c r="Y1146" s="88"/>
      <c r="Z1146" s="119">
        <f>SUM(Z1147:Z1152)</f>
        <v>9183.3333333333303</v>
      </c>
      <c r="AA1146" s="120"/>
      <c r="AB1146" s="111"/>
      <c r="AC1146" s="111"/>
      <c r="AD1146" s="111"/>
      <c r="AE1146" s="111"/>
      <c r="AF1146" s="111"/>
      <c r="AG1146" s="111"/>
      <c r="AH1146" s="111"/>
      <c r="AI1146" s="111"/>
      <c r="AJ1146" s="120"/>
      <c r="AK1146" s="119">
        <f>SUM(AK1147:AK1152)</f>
        <v>0</v>
      </c>
      <c r="AL1146" s="120"/>
      <c r="AM1146" s="111"/>
      <c r="AN1146" s="111"/>
      <c r="AO1146" s="111"/>
      <c r="AP1146" s="111"/>
      <c r="AQ1146" s="111"/>
      <c r="AR1146" s="111"/>
      <c r="AS1146" s="111"/>
      <c r="AT1146" s="111"/>
      <c r="AU1146" s="111"/>
      <c r="AV1146" s="111"/>
      <c r="AW1146" s="120"/>
      <c r="AX1146" s="119">
        <f>SUM(AX1147:AX1152)</f>
        <v>341.66666666666663</v>
      </c>
      <c r="AY1146" s="88"/>
      <c r="AZ1146" s="79"/>
      <c r="BA1146" s="80"/>
      <c r="BB1146" s="71"/>
      <c r="BC1146" s="54"/>
      <c r="BD1146" s="41">
        <v>4</v>
      </c>
      <c r="BE1146" s="52">
        <v>42</v>
      </c>
      <c r="BF1146" s="62">
        <v>4242</v>
      </c>
      <c r="BG1146" s="279" t="s">
        <v>51</v>
      </c>
    </row>
    <row r="1147" spans="1:59" s="63" customFormat="1" ht="12.75" x14ac:dyDescent="0.2">
      <c r="A1147" s="196">
        <v>4</v>
      </c>
      <c r="B1147" s="197" t="s">
        <v>422</v>
      </c>
      <c r="C1147" s="208">
        <v>42</v>
      </c>
      <c r="D1147" s="209" t="s">
        <v>518</v>
      </c>
      <c r="E1147" s="210">
        <v>4242</v>
      </c>
      <c r="F1147" s="211" t="s">
        <v>613</v>
      </c>
      <c r="G1147" s="231" t="s">
        <v>1217</v>
      </c>
      <c r="H1147" s="89" t="s">
        <v>52</v>
      </c>
      <c r="I1147" s="90" t="s">
        <v>592</v>
      </c>
      <c r="J1147" s="90" t="s">
        <v>614</v>
      </c>
      <c r="K1147" s="90" t="s">
        <v>235</v>
      </c>
      <c r="L1147" s="90" t="s">
        <v>69</v>
      </c>
      <c r="M1147" s="91"/>
      <c r="N1147" s="312">
        <v>1</v>
      </c>
      <c r="O1147" s="313">
        <f t="shared" ref="O1147:O1152" si="172">N1147/N$1146</f>
        <v>0.16666666666666666</v>
      </c>
      <c r="P1147" s="104"/>
      <c r="Q1147" s="92"/>
      <c r="R1147" s="92"/>
      <c r="S1147" s="92"/>
      <c r="T1147" s="92"/>
      <c r="U1147" s="92"/>
      <c r="V1147" s="92"/>
      <c r="W1147" s="92">
        <v>1</v>
      </c>
      <c r="X1147" s="109">
        <f t="shared" ref="X1147:X1152" si="173">P1147*P$7+Q1147*Q$7+R1147*R$7+S1147*S$7+T1147*T$7+U1147*U$7+V1147*V$7+W1147*W$7</f>
        <v>25000</v>
      </c>
      <c r="Y1147" s="83"/>
      <c r="Z1147" s="110">
        <f t="shared" ref="Z1147:Z1152" si="174">X1147*$O1147</f>
        <v>4166.6666666666661</v>
      </c>
      <c r="AA1147" s="111"/>
      <c r="AB1147" s="92"/>
      <c r="AC1147" s="92"/>
      <c r="AD1147" s="92"/>
      <c r="AE1147" s="92"/>
      <c r="AF1147" s="92"/>
      <c r="AG1147" s="92"/>
      <c r="AH1147" s="92"/>
      <c r="AI1147" s="109">
        <f t="shared" ref="AI1147:AI1152" si="175">AB1147*AB$7+AC1147*AC$7+AD1147*AD$7+AE1147*AE$7+AF1147*AF$7+AG1147*AG$7+AH1147*AH$7</f>
        <v>0</v>
      </c>
      <c r="AJ1147" s="83"/>
      <c r="AK1147" s="110">
        <f t="shared" ref="AK1147:AK1152" si="176">AI1147*$O1147</f>
        <v>0</v>
      </c>
      <c r="AL1147" s="111"/>
      <c r="AM1147" s="92"/>
      <c r="AN1147" s="92"/>
      <c r="AO1147" s="92"/>
      <c r="AP1147" s="92">
        <v>1</v>
      </c>
      <c r="AQ1147" s="92"/>
      <c r="AR1147" s="92"/>
      <c r="AS1147" s="92"/>
      <c r="AT1147" s="92"/>
      <c r="AU1147" s="92"/>
      <c r="AV1147" s="109">
        <f t="shared" ref="AV1147:AV1152" si="177">AM1147*AM$7+AN1147*AN$7+AO1147*AO$7+AP1147*AP$7+AQ1147*AQ$7+AR1147*AR$7+AS1147*AS$7+AT1147*AT$7+AU1147*AU$7</f>
        <v>100</v>
      </c>
      <c r="AW1147" s="75"/>
      <c r="AX1147" s="110">
        <f t="shared" ref="AX1147:AX1152" si="178">AV1147*$O1147</f>
        <v>16.666666666666664</v>
      </c>
      <c r="AY1147" s="111"/>
      <c r="AZ1147" s="93"/>
      <c r="BA1147" s="94" t="s">
        <v>105</v>
      </c>
      <c r="BB1147" s="71"/>
      <c r="BC1147" s="54"/>
      <c r="BD1147" s="41">
        <v>4</v>
      </c>
      <c r="BE1147" s="52">
        <v>42</v>
      </c>
      <c r="BF1147" s="62">
        <v>4242</v>
      </c>
      <c r="BG1147" s="280" t="s">
        <v>52</v>
      </c>
    </row>
    <row r="1148" spans="1:59" s="63" customFormat="1" ht="12.75" x14ac:dyDescent="0.2">
      <c r="A1148" s="196">
        <v>4</v>
      </c>
      <c r="B1148" s="197" t="s">
        <v>422</v>
      </c>
      <c r="C1148" s="208">
        <v>42</v>
      </c>
      <c r="D1148" s="209" t="s">
        <v>518</v>
      </c>
      <c r="E1148" s="210">
        <v>4242</v>
      </c>
      <c r="F1148" s="211" t="s">
        <v>613</v>
      </c>
      <c r="G1148" s="231" t="s">
        <v>1217</v>
      </c>
      <c r="H1148" s="89"/>
      <c r="I1148" s="90" t="s">
        <v>595</v>
      </c>
      <c r="J1148" s="90" t="s">
        <v>615</v>
      </c>
      <c r="K1148" s="90" t="s">
        <v>64</v>
      </c>
      <c r="L1148" s="90" t="s">
        <v>119</v>
      </c>
      <c r="M1148" s="91"/>
      <c r="N1148" s="312">
        <v>1</v>
      </c>
      <c r="O1148" s="313">
        <f t="shared" si="172"/>
        <v>0.16666666666666666</v>
      </c>
      <c r="P1148" s="104"/>
      <c r="Q1148" s="92"/>
      <c r="R1148" s="92"/>
      <c r="S1148" s="92"/>
      <c r="T1148" s="92"/>
      <c r="U1148" s="92"/>
      <c r="V1148" s="92"/>
      <c r="W1148" s="92"/>
      <c r="X1148" s="109">
        <f t="shared" si="173"/>
        <v>0</v>
      </c>
      <c r="Y1148" s="83"/>
      <c r="Z1148" s="110">
        <f t="shared" si="174"/>
        <v>0</v>
      </c>
      <c r="AA1148" s="111"/>
      <c r="AB1148" s="92"/>
      <c r="AC1148" s="92"/>
      <c r="AD1148" s="92"/>
      <c r="AE1148" s="92"/>
      <c r="AF1148" s="92"/>
      <c r="AG1148" s="92"/>
      <c r="AH1148" s="92"/>
      <c r="AI1148" s="109">
        <f t="shared" si="175"/>
        <v>0</v>
      </c>
      <c r="AJ1148" s="83"/>
      <c r="AK1148" s="110">
        <f t="shared" si="176"/>
        <v>0</v>
      </c>
      <c r="AL1148" s="111"/>
      <c r="AM1148" s="92"/>
      <c r="AN1148" s="92"/>
      <c r="AO1148" s="92"/>
      <c r="AP1148" s="92"/>
      <c r="AQ1148" s="92"/>
      <c r="AR1148" s="92"/>
      <c r="AS1148" s="92">
        <v>1</v>
      </c>
      <c r="AT1148" s="92"/>
      <c r="AU1148" s="92"/>
      <c r="AV1148" s="109">
        <f t="shared" si="177"/>
        <v>1000</v>
      </c>
      <c r="AW1148" s="75"/>
      <c r="AX1148" s="110">
        <f t="shared" si="178"/>
        <v>166.66666666666666</v>
      </c>
      <c r="AY1148" s="111"/>
      <c r="AZ1148" s="93"/>
      <c r="BA1148" s="94" t="s">
        <v>105</v>
      </c>
      <c r="BB1148" s="71"/>
      <c r="BC1148" s="54"/>
      <c r="BD1148" s="41">
        <v>4</v>
      </c>
      <c r="BE1148" s="52">
        <v>42</v>
      </c>
      <c r="BF1148" s="62">
        <v>4242</v>
      </c>
      <c r="BG1148" s="280" t="s">
        <v>52</v>
      </c>
    </row>
    <row r="1149" spans="1:59" s="63" customFormat="1" ht="12.75" x14ac:dyDescent="0.2">
      <c r="A1149" s="196">
        <v>4</v>
      </c>
      <c r="B1149" s="197" t="s">
        <v>422</v>
      </c>
      <c r="C1149" s="208">
        <v>42</v>
      </c>
      <c r="D1149" s="209" t="s">
        <v>518</v>
      </c>
      <c r="E1149" s="210">
        <v>4242</v>
      </c>
      <c r="F1149" s="211" t="s">
        <v>613</v>
      </c>
      <c r="G1149" s="231" t="s">
        <v>1217</v>
      </c>
      <c r="H1149" s="89"/>
      <c r="I1149" s="90" t="s">
        <v>616</v>
      </c>
      <c r="J1149" s="90" t="s">
        <v>617</v>
      </c>
      <c r="K1149" s="90" t="s">
        <v>90</v>
      </c>
      <c r="L1149" s="90" t="s">
        <v>618</v>
      </c>
      <c r="M1149" s="91"/>
      <c r="N1149" s="312">
        <v>1</v>
      </c>
      <c r="O1149" s="313">
        <f t="shared" si="172"/>
        <v>0.16666666666666666</v>
      </c>
      <c r="P1149" s="104"/>
      <c r="Q1149" s="92"/>
      <c r="R1149" s="92"/>
      <c r="S1149" s="92"/>
      <c r="T1149" s="92"/>
      <c r="U1149" s="92">
        <v>1</v>
      </c>
      <c r="V1149" s="92"/>
      <c r="W1149" s="92"/>
      <c r="X1149" s="109">
        <f t="shared" si="173"/>
        <v>5000</v>
      </c>
      <c r="Y1149" s="83"/>
      <c r="Z1149" s="110">
        <f t="shared" si="174"/>
        <v>833.33333333333326</v>
      </c>
      <c r="AA1149" s="111"/>
      <c r="AB1149" s="92"/>
      <c r="AC1149" s="92"/>
      <c r="AD1149" s="92"/>
      <c r="AE1149" s="92"/>
      <c r="AF1149" s="92"/>
      <c r="AG1149" s="92"/>
      <c r="AH1149" s="92"/>
      <c r="AI1149" s="109">
        <f t="shared" si="175"/>
        <v>0</v>
      </c>
      <c r="AJ1149" s="83"/>
      <c r="AK1149" s="110">
        <f t="shared" si="176"/>
        <v>0</v>
      </c>
      <c r="AL1149" s="111"/>
      <c r="AM1149" s="92"/>
      <c r="AN1149" s="92"/>
      <c r="AO1149" s="92"/>
      <c r="AP1149" s="92">
        <v>1</v>
      </c>
      <c r="AQ1149" s="92"/>
      <c r="AR1149" s="92"/>
      <c r="AS1149" s="92"/>
      <c r="AT1149" s="92"/>
      <c r="AU1149" s="92"/>
      <c r="AV1149" s="109">
        <f t="shared" si="177"/>
        <v>100</v>
      </c>
      <c r="AW1149" s="75"/>
      <c r="AX1149" s="110">
        <f t="shared" si="178"/>
        <v>16.666666666666664</v>
      </c>
      <c r="AY1149" s="111"/>
      <c r="AZ1149" s="93"/>
      <c r="BA1149" s="94" t="s">
        <v>105</v>
      </c>
      <c r="BB1149" s="71"/>
      <c r="BC1149" s="54"/>
      <c r="BD1149" s="41">
        <v>4</v>
      </c>
      <c r="BE1149" s="52">
        <v>42</v>
      </c>
      <c r="BF1149" s="62">
        <v>4242</v>
      </c>
      <c r="BG1149" s="280" t="s">
        <v>52</v>
      </c>
    </row>
    <row r="1150" spans="1:59" s="63" customFormat="1" ht="12.75" x14ac:dyDescent="0.2">
      <c r="A1150" s="196">
        <v>4</v>
      </c>
      <c r="B1150" s="197" t="s">
        <v>422</v>
      </c>
      <c r="C1150" s="208">
        <v>42</v>
      </c>
      <c r="D1150" s="209" t="s">
        <v>518</v>
      </c>
      <c r="E1150" s="210">
        <v>4242</v>
      </c>
      <c r="F1150" s="211" t="s">
        <v>613</v>
      </c>
      <c r="G1150" s="231" t="s">
        <v>1217</v>
      </c>
      <c r="H1150" s="89"/>
      <c r="I1150" s="90" t="s">
        <v>216</v>
      </c>
      <c r="J1150" s="90"/>
      <c r="K1150" s="90" t="s">
        <v>64</v>
      </c>
      <c r="L1150" s="90" t="s">
        <v>218</v>
      </c>
      <c r="M1150" s="91"/>
      <c r="N1150" s="312">
        <v>1</v>
      </c>
      <c r="O1150" s="313">
        <f t="shared" si="172"/>
        <v>0.16666666666666666</v>
      </c>
      <c r="P1150" s="104"/>
      <c r="Q1150" s="92"/>
      <c r="R1150" s="92"/>
      <c r="S1150" s="92"/>
      <c r="T1150" s="92"/>
      <c r="U1150" s="92"/>
      <c r="V1150" s="92"/>
      <c r="W1150" s="92"/>
      <c r="X1150" s="109">
        <f t="shared" si="173"/>
        <v>0</v>
      </c>
      <c r="Y1150" s="83"/>
      <c r="Z1150" s="110">
        <f t="shared" si="174"/>
        <v>0</v>
      </c>
      <c r="AA1150" s="111"/>
      <c r="AB1150" s="92"/>
      <c r="AC1150" s="92"/>
      <c r="AD1150" s="92"/>
      <c r="AE1150" s="92"/>
      <c r="AF1150" s="92"/>
      <c r="AG1150" s="92"/>
      <c r="AH1150" s="92"/>
      <c r="AI1150" s="109">
        <f t="shared" si="175"/>
        <v>0</v>
      </c>
      <c r="AJ1150" s="83"/>
      <c r="AK1150" s="110">
        <f t="shared" si="176"/>
        <v>0</v>
      </c>
      <c r="AL1150" s="111"/>
      <c r="AM1150" s="92"/>
      <c r="AN1150" s="92"/>
      <c r="AO1150" s="92"/>
      <c r="AP1150" s="92"/>
      <c r="AQ1150" s="92">
        <v>1</v>
      </c>
      <c r="AR1150" s="92"/>
      <c r="AS1150" s="92"/>
      <c r="AT1150" s="92"/>
      <c r="AU1150" s="92"/>
      <c r="AV1150" s="109">
        <f t="shared" si="177"/>
        <v>250</v>
      </c>
      <c r="AW1150" s="75"/>
      <c r="AX1150" s="110">
        <f t="shared" si="178"/>
        <v>41.666666666666664</v>
      </c>
      <c r="AY1150" s="111"/>
      <c r="AZ1150" s="93"/>
      <c r="BA1150" s="94" t="s">
        <v>554</v>
      </c>
      <c r="BB1150" s="71"/>
      <c r="BC1150" s="54"/>
      <c r="BD1150" s="41">
        <v>4</v>
      </c>
      <c r="BE1150" s="52">
        <v>42</v>
      </c>
      <c r="BF1150" s="62">
        <v>4242</v>
      </c>
      <c r="BG1150" s="280" t="s">
        <v>52</v>
      </c>
    </row>
    <row r="1151" spans="1:59" s="63" customFormat="1" ht="12.75" x14ac:dyDescent="0.2">
      <c r="A1151" s="196">
        <v>4</v>
      </c>
      <c r="B1151" s="197" t="s">
        <v>422</v>
      </c>
      <c r="C1151" s="208">
        <v>42</v>
      </c>
      <c r="D1151" s="209" t="s">
        <v>518</v>
      </c>
      <c r="E1151" s="210">
        <v>4242</v>
      </c>
      <c r="F1151" s="211" t="s">
        <v>613</v>
      </c>
      <c r="G1151" s="231" t="s">
        <v>1217</v>
      </c>
      <c r="H1151" s="89"/>
      <c r="I1151" s="90" t="s">
        <v>597</v>
      </c>
      <c r="J1151" s="90"/>
      <c r="K1151" s="90" t="s">
        <v>73</v>
      </c>
      <c r="L1151" s="90" t="s">
        <v>69</v>
      </c>
      <c r="M1151" s="91"/>
      <c r="N1151" s="312">
        <v>1</v>
      </c>
      <c r="O1151" s="313">
        <f t="shared" si="172"/>
        <v>0.16666666666666666</v>
      </c>
      <c r="P1151" s="104"/>
      <c r="Q1151" s="92"/>
      <c r="R1151" s="92"/>
      <c r="S1151" s="92"/>
      <c r="T1151" s="92"/>
      <c r="U1151" s="92"/>
      <c r="V1151" s="92"/>
      <c r="W1151" s="92">
        <v>1</v>
      </c>
      <c r="X1151" s="109">
        <f t="shared" si="173"/>
        <v>25000</v>
      </c>
      <c r="Y1151" s="83"/>
      <c r="Z1151" s="110">
        <f t="shared" si="174"/>
        <v>4166.6666666666661</v>
      </c>
      <c r="AA1151" s="111"/>
      <c r="AB1151" s="92"/>
      <c r="AC1151" s="92"/>
      <c r="AD1151" s="92"/>
      <c r="AE1151" s="92"/>
      <c r="AF1151" s="92"/>
      <c r="AG1151" s="92"/>
      <c r="AH1151" s="92"/>
      <c r="AI1151" s="109">
        <f t="shared" si="175"/>
        <v>0</v>
      </c>
      <c r="AJ1151" s="83"/>
      <c r="AK1151" s="110">
        <f t="shared" si="176"/>
        <v>0</v>
      </c>
      <c r="AL1151" s="111"/>
      <c r="AM1151" s="92"/>
      <c r="AN1151" s="92"/>
      <c r="AO1151" s="92"/>
      <c r="AP1151" s="92">
        <v>1</v>
      </c>
      <c r="AQ1151" s="92"/>
      <c r="AR1151" s="92"/>
      <c r="AS1151" s="92"/>
      <c r="AT1151" s="92"/>
      <c r="AU1151" s="92"/>
      <c r="AV1151" s="109">
        <f t="shared" si="177"/>
        <v>100</v>
      </c>
      <c r="AW1151" s="75"/>
      <c r="AX1151" s="110">
        <f t="shared" si="178"/>
        <v>16.666666666666664</v>
      </c>
      <c r="AY1151" s="111"/>
      <c r="AZ1151" s="93"/>
      <c r="BA1151" s="94" t="s">
        <v>554</v>
      </c>
      <c r="BB1151" s="71"/>
      <c r="BC1151" s="54"/>
      <c r="BD1151" s="41">
        <v>4</v>
      </c>
      <c r="BE1151" s="52">
        <v>42</v>
      </c>
      <c r="BF1151" s="62">
        <v>4242</v>
      </c>
      <c r="BG1151" s="280" t="s">
        <v>52</v>
      </c>
    </row>
    <row r="1152" spans="1:59" s="63" customFormat="1" ht="12.75" x14ac:dyDescent="0.2">
      <c r="A1152" s="196">
        <v>4</v>
      </c>
      <c r="B1152" s="197" t="s">
        <v>422</v>
      </c>
      <c r="C1152" s="208">
        <v>42</v>
      </c>
      <c r="D1152" s="209" t="s">
        <v>518</v>
      </c>
      <c r="E1152" s="210">
        <v>4242</v>
      </c>
      <c r="F1152" s="211" t="s">
        <v>613</v>
      </c>
      <c r="G1152" s="231" t="s">
        <v>1217</v>
      </c>
      <c r="H1152" s="89"/>
      <c r="I1152" s="90" t="s">
        <v>609</v>
      </c>
      <c r="J1152" s="90"/>
      <c r="K1152" s="90" t="s">
        <v>64</v>
      </c>
      <c r="L1152" s="90" t="s">
        <v>76</v>
      </c>
      <c r="M1152" s="91"/>
      <c r="N1152" s="312">
        <v>1</v>
      </c>
      <c r="O1152" s="313">
        <f t="shared" si="172"/>
        <v>0.16666666666666666</v>
      </c>
      <c r="P1152" s="104">
        <v>1</v>
      </c>
      <c r="Q1152" s="92"/>
      <c r="R1152" s="92"/>
      <c r="S1152" s="92"/>
      <c r="T1152" s="92"/>
      <c r="U1152" s="92"/>
      <c r="V1152" s="92"/>
      <c r="W1152" s="92"/>
      <c r="X1152" s="109">
        <f t="shared" si="173"/>
        <v>100</v>
      </c>
      <c r="Y1152" s="83"/>
      <c r="Z1152" s="110">
        <f t="shared" si="174"/>
        <v>16.666666666666664</v>
      </c>
      <c r="AA1152" s="111"/>
      <c r="AB1152" s="92"/>
      <c r="AC1152" s="92"/>
      <c r="AD1152" s="92"/>
      <c r="AE1152" s="92"/>
      <c r="AF1152" s="92"/>
      <c r="AG1152" s="92"/>
      <c r="AH1152" s="92"/>
      <c r="AI1152" s="109">
        <f t="shared" si="175"/>
        <v>0</v>
      </c>
      <c r="AJ1152" s="83"/>
      <c r="AK1152" s="110">
        <f t="shared" si="176"/>
        <v>0</v>
      </c>
      <c r="AL1152" s="111"/>
      <c r="AM1152" s="92"/>
      <c r="AN1152" s="92"/>
      <c r="AO1152" s="92"/>
      <c r="AP1152" s="92"/>
      <c r="AQ1152" s="92"/>
      <c r="AR1152" s="92">
        <v>1</v>
      </c>
      <c r="AS1152" s="92"/>
      <c r="AT1152" s="92"/>
      <c r="AU1152" s="92"/>
      <c r="AV1152" s="109">
        <f t="shared" si="177"/>
        <v>500</v>
      </c>
      <c r="AW1152" s="75"/>
      <c r="AX1152" s="110">
        <f t="shared" si="178"/>
        <v>83.333333333333329</v>
      </c>
      <c r="AY1152" s="111"/>
      <c r="AZ1152" s="93"/>
      <c r="BA1152" s="94" t="s">
        <v>554</v>
      </c>
      <c r="BB1152" s="71"/>
      <c r="BC1152" s="54"/>
      <c r="BD1152" s="41">
        <v>4</v>
      </c>
      <c r="BE1152" s="52">
        <v>42</v>
      </c>
      <c r="BF1152" s="62">
        <v>4242</v>
      </c>
      <c r="BG1152" s="280" t="s">
        <v>52</v>
      </c>
    </row>
    <row r="1153" spans="1:59" s="63" customFormat="1" ht="12.75" x14ac:dyDescent="0.2">
      <c r="A1153" s="196">
        <v>4</v>
      </c>
      <c r="B1153" s="197" t="s">
        <v>422</v>
      </c>
      <c r="C1153" s="208">
        <v>42</v>
      </c>
      <c r="D1153" s="209" t="s">
        <v>518</v>
      </c>
      <c r="E1153" s="210">
        <v>4242</v>
      </c>
      <c r="F1153" s="211" t="s">
        <v>613</v>
      </c>
      <c r="G1153" s="231" t="s">
        <v>1217</v>
      </c>
      <c r="H1153" s="65"/>
      <c r="I1153" s="222"/>
      <c r="J1153" s="66"/>
      <c r="K1153" s="66"/>
      <c r="L1153" s="66"/>
      <c r="M1153" s="64"/>
      <c r="N1153" s="304"/>
      <c r="O1153" s="305"/>
      <c r="P1153" s="127"/>
      <c r="Q1153" s="67"/>
      <c r="R1153" s="67"/>
      <c r="S1153" s="67"/>
      <c r="T1153" s="67"/>
      <c r="U1153" s="67"/>
      <c r="V1153" s="67"/>
      <c r="W1153" s="67"/>
      <c r="X1153" s="67"/>
      <c r="Y1153" s="68"/>
      <c r="Z1153" s="68"/>
      <c r="AA1153" s="68"/>
      <c r="AB1153" s="67"/>
      <c r="AC1153" s="67"/>
      <c r="AD1153" s="67"/>
      <c r="AE1153" s="67"/>
      <c r="AF1153" s="67"/>
      <c r="AG1153" s="67"/>
      <c r="AH1153" s="67"/>
      <c r="AI1153" s="67"/>
      <c r="AJ1153" s="68"/>
      <c r="AK1153" s="68"/>
      <c r="AL1153" s="68"/>
      <c r="AM1153" s="67"/>
      <c r="AN1153" s="67"/>
      <c r="AO1153" s="67"/>
      <c r="AP1153" s="67"/>
      <c r="AQ1153" s="67"/>
      <c r="AR1153" s="67"/>
      <c r="AS1153" s="67"/>
      <c r="AT1153" s="67"/>
      <c r="AU1153" s="67"/>
      <c r="AV1153" s="67"/>
      <c r="AW1153" s="67"/>
      <c r="AX1153" s="68"/>
      <c r="AY1153" s="68"/>
      <c r="AZ1153" s="69"/>
      <c r="BA1153" s="70"/>
      <c r="BB1153" s="71"/>
      <c r="BC1153" s="54"/>
      <c r="BD1153" s="41">
        <v>4</v>
      </c>
      <c r="BE1153" s="52">
        <v>42</v>
      </c>
      <c r="BF1153" s="62">
        <v>4242</v>
      </c>
      <c r="BG1153" s="275"/>
    </row>
    <row r="1154" spans="1:59" s="63" customFormat="1" ht="12.75" x14ac:dyDescent="0.2">
      <c r="A1154" s="196">
        <v>4</v>
      </c>
      <c r="B1154" s="197" t="s">
        <v>422</v>
      </c>
      <c r="C1154" s="208">
        <v>42</v>
      </c>
      <c r="D1154" s="209" t="s">
        <v>518</v>
      </c>
      <c r="E1154" s="210">
        <v>4242</v>
      </c>
      <c r="F1154" s="211" t="s">
        <v>613</v>
      </c>
      <c r="G1154" s="230"/>
      <c r="H1154" s="56"/>
      <c r="I1154" s="221"/>
      <c r="J1154" s="57"/>
      <c r="K1154" s="57"/>
      <c r="L1154" s="57"/>
      <c r="M1154" s="55"/>
      <c r="N1154" s="303"/>
      <c r="O1154" s="245"/>
      <c r="P1154" s="122"/>
      <c r="Q1154" s="58"/>
      <c r="R1154" s="58"/>
      <c r="S1154" s="58"/>
      <c r="T1154" s="58"/>
      <c r="U1154" s="58"/>
      <c r="V1154" s="58"/>
      <c r="W1154" s="58"/>
      <c r="X1154" s="58"/>
      <c r="Y1154" s="59"/>
      <c r="Z1154" s="59"/>
      <c r="AA1154" s="59"/>
      <c r="AB1154" s="58"/>
      <c r="AC1154" s="58"/>
      <c r="AD1154" s="58"/>
      <c r="AE1154" s="58"/>
      <c r="AF1154" s="58"/>
      <c r="AG1154" s="58"/>
      <c r="AH1154" s="58"/>
      <c r="AI1154" s="58"/>
      <c r="AJ1154" s="59"/>
      <c r="AK1154" s="59"/>
      <c r="AL1154" s="59"/>
      <c r="AM1154" s="58"/>
      <c r="AN1154" s="58"/>
      <c r="AO1154" s="58"/>
      <c r="AP1154" s="58"/>
      <c r="AQ1154" s="58"/>
      <c r="AR1154" s="58"/>
      <c r="AS1154" s="58"/>
      <c r="AT1154" s="58"/>
      <c r="AU1154" s="58"/>
      <c r="AV1154" s="58"/>
      <c r="AW1154" s="58"/>
      <c r="AX1154" s="59"/>
      <c r="AY1154" s="59"/>
      <c r="AZ1154" s="60"/>
      <c r="BA1154" s="61"/>
      <c r="BB1154" s="54"/>
      <c r="BC1154" s="54"/>
      <c r="BD1154" s="41">
        <v>4</v>
      </c>
      <c r="BE1154" s="52">
        <v>42</v>
      </c>
      <c r="BF1154" s="62">
        <v>4242</v>
      </c>
      <c r="BG1154" s="274"/>
    </row>
    <row r="1155" spans="1:59" s="63" customFormat="1" ht="12.75" x14ac:dyDescent="0.2">
      <c r="A1155" s="196">
        <v>4</v>
      </c>
      <c r="B1155" s="197" t="s">
        <v>422</v>
      </c>
      <c r="C1155" s="208">
        <v>42</v>
      </c>
      <c r="D1155" s="209" t="s">
        <v>518</v>
      </c>
      <c r="E1155" s="210">
        <v>4242</v>
      </c>
      <c r="F1155" s="211" t="s">
        <v>613</v>
      </c>
      <c r="G1155" s="231"/>
      <c r="H1155" s="65"/>
      <c r="I1155" s="222"/>
      <c r="J1155" s="66"/>
      <c r="K1155" s="66"/>
      <c r="L1155" s="66"/>
      <c r="M1155" s="64"/>
      <c r="N1155" s="304"/>
      <c r="O1155" s="305"/>
      <c r="P1155" s="127"/>
      <c r="Q1155" s="67"/>
      <c r="R1155" s="67"/>
      <c r="S1155" s="67"/>
      <c r="T1155" s="67"/>
      <c r="U1155" s="67"/>
      <c r="V1155" s="67"/>
      <c r="W1155" s="67"/>
      <c r="X1155" s="67"/>
      <c r="Y1155" s="68"/>
      <c r="Z1155" s="68"/>
      <c r="AA1155" s="68"/>
      <c r="AB1155" s="67"/>
      <c r="AC1155" s="67"/>
      <c r="AD1155" s="67"/>
      <c r="AE1155" s="67"/>
      <c r="AF1155" s="67"/>
      <c r="AG1155" s="67"/>
      <c r="AH1155" s="67"/>
      <c r="AI1155" s="67"/>
      <c r="AJ1155" s="68"/>
      <c r="AK1155" s="68"/>
      <c r="AL1155" s="68"/>
      <c r="AM1155" s="67"/>
      <c r="AN1155" s="67"/>
      <c r="AO1155" s="67"/>
      <c r="AP1155" s="67"/>
      <c r="AQ1155" s="67"/>
      <c r="AR1155" s="67"/>
      <c r="AS1155" s="67"/>
      <c r="AT1155" s="67"/>
      <c r="AU1155" s="67"/>
      <c r="AV1155" s="67"/>
      <c r="AW1155" s="67"/>
      <c r="AX1155" s="68"/>
      <c r="AY1155" s="68"/>
      <c r="AZ1155" s="69"/>
      <c r="BA1155" s="70"/>
      <c r="BB1155" s="71"/>
      <c r="BC1155" s="54"/>
      <c r="BD1155" s="41">
        <v>4</v>
      </c>
      <c r="BE1155" s="52">
        <v>42</v>
      </c>
      <c r="BF1155" s="62">
        <v>4242</v>
      </c>
      <c r="BG1155" s="275"/>
    </row>
    <row r="1156" spans="1:59" s="63" customFormat="1" ht="12.75" x14ac:dyDescent="0.2">
      <c r="A1156" s="196">
        <v>4</v>
      </c>
      <c r="B1156" s="197" t="s">
        <v>422</v>
      </c>
      <c r="C1156" s="208">
        <v>42</v>
      </c>
      <c r="D1156" s="209" t="s">
        <v>518</v>
      </c>
      <c r="E1156" s="210">
        <v>4242</v>
      </c>
      <c r="F1156" s="211" t="s">
        <v>613</v>
      </c>
      <c r="G1156" s="231" t="s">
        <v>584</v>
      </c>
      <c r="H1156" s="72" t="s">
        <v>1233</v>
      </c>
      <c r="I1156" s="223" t="s">
        <v>1260</v>
      </c>
      <c r="J1156" s="73"/>
      <c r="K1156" s="73"/>
      <c r="L1156" s="73"/>
      <c r="M1156" s="74"/>
      <c r="N1156" s="247"/>
      <c r="O1156" s="306"/>
      <c r="P1156" s="105"/>
      <c r="Q1156" s="75"/>
      <c r="R1156" s="75"/>
      <c r="S1156" s="75"/>
      <c r="T1156" s="75"/>
      <c r="U1156" s="75"/>
      <c r="V1156" s="75"/>
      <c r="W1156" s="75"/>
      <c r="X1156" s="75"/>
      <c r="Y1156" s="76" t="s">
        <v>1241</v>
      </c>
      <c r="Z1156" s="77" t="s">
        <v>1241</v>
      </c>
      <c r="AA1156" s="78">
        <f>AA$1239</f>
        <v>2500</v>
      </c>
      <c r="AB1156" s="75"/>
      <c r="AC1156" s="75"/>
      <c r="AD1156" s="75"/>
      <c r="AE1156" s="75"/>
      <c r="AF1156" s="75"/>
      <c r="AG1156" s="75"/>
      <c r="AH1156" s="75"/>
      <c r="AI1156" s="75"/>
      <c r="AJ1156" s="76" t="s">
        <v>1241</v>
      </c>
      <c r="AK1156" s="77" t="s">
        <v>1241</v>
      </c>
      <c r="AL1156" s="78">
        <f>AL$1239</f>
        <v>0</v>
      </c>
      <c r="AM1156" s="75"/>
      <c r="AN1156" s="75"/>
      <c r="AO1156" s="75"/>
      <c r="AP1156" s="75"/>
      <c r="AQ1156" s="75"/>
      <c r="AR1156" s="75"/>
      <c r="AS1156" s="75"/>
      <c r="AT1156" s="75"/>
      <c r="AU1156" s="75"/>
      <c r="AV1156" s="75"/>
      <c r="AW1156" s="76" t="s">
        <v>1241</v>
      </c>
      <c r="AX1156" s="77" t="s">
        <v>1241</v>
      </c>
      <c r="AY1156" s="78">
        <f>AY$1239</f>
        <v>500</v>
      </c>
      <c r="AZ1156" s="79"/>
      <c r="BA1156" s="80" t="str">
        <f>I1156</f>
        <v>&gt; see 4257, Metal clad insulating cladding</v>
      </c>
      <c r="BB1156" s="71"/>
      <c r="BC1156" s="54"/>
      <c r="BD1156" s="41">
        <f>A1156</f>
        <v>4</v>
      </c>
      <c r="BE1156" s="52">
        <f>C1156</f>
        <v>42</v>
      </c>
      <c r="BF1156" s="62">
        <f>E1156</f>
        <v>4242</v>
      </c>
      <c r="BG1156" s="276" t="str">
        <f>H1156</f>
        <v>Default Scenario (Link)</v>
      </c>
    </row>
    <row r="1157" spans="1:59" s="63" customFormat="1" ht="12.75" x14ac:dyDescent="0.2">
      <c r="A1157" s="196">
        <v>4</v>
      </c>
      <c r="B1157" s="197" t="s">
        <v>422</v>
      </c>
      <c r="C1157" s="208">
        <v>42</v>
      </c>
      <c r="D1157" s="209" t="s">
        <v>518</v>
      </c>
      <c r="E1157" s="210">
        <v>4242</v>
      </c>
      <c r="F1157" s="211" t="s">
        <v>613</v>
      </c>
      <c r="G1157" s="231"/>
      <c r="H1157" s="65"/>
      <c r="I1157" s="222"/>
      <c r="J1157" s="66"/>
      <c r="K1157" s="66"/>
      <c r="L1157" s="66"/>
      <c r="M1157" s="64"/>
      <c r="N1157" s="304"/>
      <c r="O1157" s="305"/>
      <c r="P1157" s="127"/>
      <c r="Q1157" s="67"/>
      <c r="R1157" s="67"/>
      <c r="S1157" s="67"/>
      <c r="T1157" s="67"/>
      <c r="U1157" s="67"/>
      <c r="V1157" s="67"/>
      <c r="W1157" s="67"/>
      <c r="X1157" s="67"/>
      <c r="Y1157" s="68"/>
      <c r="Z1157" s="68"/>
      <c r="AA1157" s="68"/>
      <c r="AB1157" s="67"/>
      <c r="AC1157" s="67"/>
      <c r="AD1157" s="67"/>
      <c r="AE1157" s="67"/>
      <c r="AF1157" s="67"/>
      <c r="AG1157" s="67"/>
      <c r="AH1157" s="67"/>
      <c r="AI1157" s="67"/>
      <c r="AJ1157" s="68"/>
      <c r="AK1157" s="68"/>
      <c r="AL1157" s="68"/>
      <c r="AM1157" s="67"/>
      <c r="AN1157" s="67"/>
      <c r="AO1157" s="67"/>
      <c r="AP1157" s="67"/>
      <c r="AQ1157" s="67"/>
      <c r="AR1157" s="67"/>
      <c r="AS1157" s="67"/>
      <c r="AT1157" s="67"/>
      <c r="AU1157" s="67"/>
      <c r="AV1157" s="67"/>
      <c r="AW1157" s="67"/>
      <c r="AX1157" s="68"/>
      <c r="AY1157" s="68"/>
      <c r="AZ1157" s="69"/>
      <c r="BA1157" s="70"/>
      <c r="BB1157" s="71"/>
      <c r="BC1157" s="54"/>
      <c r="BD1157" s="41">
        <v>4</v>
      </c>
      <c r="BE1157" s="52">
        <v>42</v>
      </c>
      <c r="BF1157" s="62">
        <v>4242</v>
      </c>
      <c r="BG1157" s="275"/>
    </row>
    <row r="1158" spans="1:59" s="63" customFormat="1" ht="12.75" x14ac:dyDescent="0.2">
      <c r="A1158" s="196">
        <v>4</v>
      </c>
      <c r="B1158" s="197" t="s">
        <v>422</v>
      </c>
      <c r="C1158" s="208">
        <v>42</v>
      </c>
      <c r="D1158" s="209" t="s">
        <v>518</v>
      </c>
      <c r="E1158" s="210">
        <v>4242</v>
      </c>
      <c r="F1158" s="211" t="s">
        <v>613</v>
      </c>
      <c r="G1158" s="230"/>
      <c r="H1158" s="56"/>
      <c r="I1158" s="221"/>
      <c r="J1158" s="57"/>
      <c r="K1158" s="57"/>
      <c r="L1158" s="57"/>
      <c r="M1158" s="55"/>
      <c r="N1158" s="303"/>
      <c r="O1158" s="245"/>
      <c r="P1158" s="122"/>
      <c r="Q1158" s="58"/>
      <c r="R1158" s="58"/>
      <c r="S1158" s="58"/>
      <c r="T1158" s="58"/>
      <c r="U1158" s="58"/>
      <c r="V1158" s="58"/>
      <c r="W1158" s="58"/>
      <c r="X1158" s="58"/>
      <c r="Y1158" s="59"/>
      <c r="Z1158" s="59"/>
      <c r="AA1158" s="59"/>
      <c r="AB1158" s="58"/>
      <c r="AC1158" s="58"/>
      <c r="AD1158" s="58"/>
      <c r="AE1158" s="58"/>
      <c r="AF1158" s="58"/>
      <c r="AG1158" s="58"/>
      <c r="AH1158" s="58"/>
      <c r="AI1158" s="58"/>
      <c r="AJ1158" s="59"/>
      <c r="AK1158" s="59"/>
      <c r="AL1158" s="59"/>
      <c r="AM1158" s="58"/>
      <c r="AN1158" s="58"/>
      <c r="AO1158" s="58"/>
      <c r="AP1158" s="58"/>
      <c r="AQ1158" s="58"/>
      <c r="AR1158" s="58"/>
      <c r="AS1158" s="58"/>
      <c r="AT1158" s="58"/>
      <c r="AU1158" s="58"/>
      <c r="AV1158" s="58"/>
      <c r="AW1158" s="58"/>
      <c r="AX1158" s="59"/>
      <c r="AY1158" s="59"/>
      <c r="AZ1158" s="60"/>
      <c r="BA1158" s="61"/>
      <c r="BB1158" s="54"/>
      <c r="BC1158" s="54"/>
      <c r="BD1158" s="41">
        <v>4</v>
      </c>
      <c r="BE1158" s="52">
        <v>42</v>
      </c>
      <c r="BF1158" s="62">
        <v>4242</v>
      </c>
      <c r="BG1158" s="274"/>
    </row>
    <row r="1159" spans="1:59" s="63" customFormat="1" ht="12.75" x14ac:dyDescent="0.2">
      <c r="A1159" s="196">
        <v>4</v>
      </c>
      <c r="B1159" s="197" t="s">
        <v>422</v>
      </c>
      <c r="C1159" s="208">
        <v>42</v>
      </c>
      <c r="D1159" s="209" t="s">
        <v>518</v>
      </c>
      <c r="E1159" s="210">
        <v>4242</v>
      </c>
      <c r="F1159" s="211" t="s">
        <v>613</v>
      </c>
      <c r="G1159" s="231"/>
      <c r="H1159" s="65"/>
      <c r="I1159" s="222"/>
      <c r="J1159" s="66"/>
      <c r="K1159" s="66"/>
      <c r="L1159" s="66"/>
      <c r="M1159" s="64"/>
      <c r="N1159" s="304"/>
      <c r="O1159" s="305"/>
      <c r="P1159" s="127"/>
      <c r="Q1159" s="67"/>
      <c r="R1159" s="67"/>
      <c r="S1159" s="67"/>
      <c r="T1159" s="67"/>
      <c r="U1159" s="67"/>
      <c r="V1159" s="67"/>
      <c r="W1159" s="67"/>
      <c r="X1159" s="67"/>
      <c r="Y1159" s="68"/>
      <c r="Z1159" s="68"/>
      <c r="AA1159" s="68"/>
      <c r="AB1159" s="67"/>
      <c r="AC1159" s="67"/>
      <c r="AD1159" s="67"/>
      <c r="AE1159" s="67"/>
      <c r="AF1159" s="67"/>
      <c r="AG1159" s="67"/>
      <c r="AH1159" s="67"/>
      <c r="AI1159" s="67"/>
      <c r="AJ1159" s="68"/>
      <c r="AK1159" s="68"/>
      <c r="AL1159" s="68"/>
      <c r="AM1159" s="67"/>
      <c r="AN1159" s="67"/>
      <c r="AO1159" s="67"/>
      <c r="AP1159" s="67"/>
      <c r="AQ1159" s="67"/>
      <c r="AR1159" s="67"/>
      <c r="AS1159" s="67"/>
      <c r="AT1159" s="67"/>
      <c r="AU1159" s="67"/>
      <c r="AV1159" s="67"/>
      <c r="AW1159" s="67"/>
      <c r="AX1159" s="68"/>
      <c r="AY1159" s="68"/>
      <c r="AZ1159" s="69"/>
      <c r="BA1159" s="70"/>
      <c r="BB1159" s="71"/>
      <c r="BC1159" s="54"/>
      <c r="BD1159" s="41">
        <v>4</v>
      </c>
      <c r="BE1159" s="52">
        <v>42</v>
      </c>
      <c r="BF1159" s="62">
        <v>4242</v>
      </c>
      <c r="BG1159" s="275"/>
    </row>
    <row r="1160" spans="1:59" s="63" customFormat="1" ht="12.75" x14ac:dyDescent="0.2">
      <c r="A1160" s="196">
        <v>4</v>
      </c>
      <c r="B1160" s="197" t="s">
        <v>422</v>
      </c>
      <c r="C1160" s="208">
        <v>42</v>
      </c>
      <c r="D1160" s="209" t="s">
        <v>518</v>
      </c>
      <c r="E1160" s="210">
        <v>4242</v>
      </c>
      <c r="F1160" s="211" t="s">
        <v>613</v>
      </c>
      <c r="G1160" s="231" t="s">
        <v>729</v>
      </c>
      <c r="H1160" s="72" t="s">
        <v>1233</v>
      </c>
      <c r="I1160" s="223" t="s">
        <v>1247</v>
      </c>
      <c r="J1160" s="73"/>
      <c r="K1160" s="73"/>
      <c r="L1160" s="73"/>
      <c r="M1160" s="74"/>
      <c r="N1160" s="247"/>
      <c r="O1160" s="306"/>
      <c r="P1160" s="105"/>
      <c r="Q1160" s="75"/>
      <c r="R1160" s="75"/>
      <c r="S1160" s="75"/>
      <c r="T1160" s="75"/>
      <c r="U1160" s="75"/>
      <c r="V1160" s="75"/>
      <c r="W1160" s="75"/>
      <c r="X1160" s="75"/>
      <c r="Y1160" s="76" t="s">
        <v>1241</v>
      </c>
      <c r="Z1160" s="77" t="s">
        <v>1241</v>
      </c>
      <c r="AA1160" s="78">
        <f>AA$2569</f>
        <v>5000</v>
      </c>
      <c r="AB1160" s="75"/>
      <c r="AC1160" s="75"/>
      <c r="AD1160" s="75"/>
      <c r="AE1160" s="75"/>
      <c r="AF1160" s="75"/>
      <c r="AG1160" s="75"/>
      <c r="AH1160" s="75"/>
      <c r="AI1160" s="75"/>
      <c r="AJ1160" s="76" t="s">
        <v>1241</v>
      </c>
      <c r="AK1160" s="77" t="s">
        <v>1241</v>
      </c>
      <c r="AL1160" s="78">
        <f>AL$2569</f>
        <v>0</v>
      </c>
      <c r="AM1160" s="75"/>
      <c r="AN1160" s="75"/>
      <c r="AO1160" s="75"/>
      <c r="AP1160" s="75"/>
      <c r="AQ1160" s="75"/>
      <c r="AR1160" s="75"/>
      <c r="AS1160" s="75"/>
      <c r="AT1160" s="75"/>
      <c r="AU1160" s="75"/>
      <c r="AV1160" s="75"/>
      <c r="AW1160" s="76" t="s">
        <v>1241</v>
      </c>
      <c r="AX1160" s="77" t="s">
        <v>1241</v>
      </c>
      <c r="AY1160" s="78">
        <f>AY$2569</f>
        <v>500</v>
      </c>
      <c r="AZ1160" s="79"/>
      <c r="BA1160" s="80" t="str">
        <f>I1160</f>
        <v>&gt; see 4711, Thermal insulation</v>
      </c>
      <c r="BB1160" s="71"/>
      <c r="BC1160" s="54"/>
      <c r="BD1160" s="41">
        <v>4</v>
      </c>
      <c r="BE1160" s="52">
        <v>42</v>
      </c>
      <c r="BF1160" s="62">
        <v>4242</v>
      </c>
      <c r="BG1160" s="276" t="s">
        <v>47</v>
      </c>
    </row>
    <row r="1161" spans="1:59" s="63" customFormat="1" ht="12.75" x14ac:dyDescent="0.2">
      <c r="A1161" s="196">
        <v>4</v>
      </c>
      <c r="B1161" s="197" t="s">
        <v>422</v>
      </c>
      <c r="C1161" s="208">
        <v>42</v>
      </c>
      <c r="D1161" s="209" t="s">
        <v>518</v>
      </c>
      <c r="E1161" s="210">
        <v>4242</v>
      </c>
      <c r="F1161" s="211" t="s">
        <v>613</v>
      </c>
      <c r="G1161" s="231"/>
      <c r="H1161" s="65"/>
      <c r="I1161" s="222"/>
      <c r="J1161" s="66"/>
      <c r="K1161" s="66"/>
      <c r="L1161" s="66"/>
      <c r="M1161" s="64"/>
      <c r="N1161" s="304"/>
      <c r="O1161" s="305"/>
      <c r="P1161" s="127"/>
      <c r="Q1161" s="67"/>
      <c r="R1161" s="67"/>
      <c r="S1161" s="67"/>
      <c r="T1161" s="67"/>
      <c r="U1161" s="67"/>
      <c r="V1161" s="67"/>
      <c r="W1161" s="67"/>
      <c r="X1161" s="67"/>
      <c r="Y1161" s="68"/>
      <c r="Z1161" s="68"/>
      <c r="AA1161" s="68"/>
      <c r="AB1161" s="67"/>
      <c r="AC1161" s="67"/>
      <c r="AD1161" s="67"/>
      <c r="AE1161" s="67"/>
      <c r="AF1161" s="67"/>
      <c r="AG1161" s="67"/>
      <c r="AH1161" s="67"/>
      <c r="AI1161" s="67"/>
      <c r="AJ1161" s="68"/>
      <c r="AK1161" s="68"/>
      <c r="AL1161" s="68"/>
      <c r="AM1161" s="67"/>
      <c r="AN1161" s="67"/>
      <c r="AO1161" s="67"/>
      <c r="AP1161" s="67"/>
      <c r="AQ1161" s="67"/>
      <c r="AR1161" s="67"/>
      <c r="AS1161" s="67"/>
      <c r="AT1161" s="67"/>
      <c r="AU1161" s="67"/>
      <c r="AV1161" s="67"/>
      <c r="AW1161" s="67"/>
      <c r="AX1161" s="68"/>
      <c r="AY1161" s="68"/>
      <c r="AZ1161" s="69"/>
      <c r="BA1161" s="70"/>
      <c r="BB1161" s="71"/>
      <c r="BC1161" s="54"/>
      <c r="BD1161" s="41">
        <v>4</v>
      </c>
      <c r="BE1161" s="52">
        <v>42</v>
      </c>
      <c r="BF1161" s="62">
        <v>4242</v>
      </c>
      <c r="BG1161" s="275"/>
    </row>
    <row r="1162" spans="1:59" s="63" customFormat="1" ht="12.75" x14ac:dyDescent="0.2">
      <c r="A1162" s="196">
        <v>4</v>
      </c>
      <c r="B1162" s="197" t="s">
        <v>422</v>
      </c>
      <c r="C1162" s="208">
        <v>42</v>
      </c>
      <c r="D1162" s="209" t="s">
        <v>518</v>
      </c>
      <c r="E1162" s="210">
        <v>4242</v>
      </c>
      <c r="F1162" s="211" t="s">
        <v>613</v>
      </c>
      <c r="G1162" s="230"/>
      <c r="H1162" s="56"/>
      <c r="I1162" s="221"/>
      <c r="J1162" s="57"/>
      <c r="K1162" s="57"/>
      <c r="L1162" s="57"/>
      <c r="M1162" s="55"/>
      <c r="N1162" s="303"/>
      <c r="O1162" s="245"/>
      <c r="P1162" s="122"/>
      <c r="Q1162" s="58"/>
      <c r="R1162" s="58"/>
      <c r="S1162" s="58"/>
      <c r="T1162" s="58"/>
      <c r="U1162" s="58"/>
      <c r="V1162" s="58"/>
      <c r="W1162" s="58"/>
      <c r="X1162" s="58"/>
      <c r="Y1162" s="59"/>
      <c r="Z1162" s="59"/>
      <c r="AA1162" s="59"/>
      <c r="AB1162" s="58"/>
      <c r="AC1162" s="58"/>
      <c r="AD1162" s="58"/>
      <c r="AE1162" s="58"/>
      <c r="AF1162" s="58"/>
      <c r="AG1162" s="58"/>
      <c r="AH1162" s="58"/>
      <c r="AI1162" s="58"/>
      <c r="AJ1162" s="59"/>
      <c r="AK1162" s="59"/>
      <c r="AL1162" s="59"/>
      <c r="AM1162" s="58"/>
      <c r="AN1162" s="58"/>
      <c r="AO1162" s="58"/>
      <c r="AP1162" s="58"/>
      <c r="AQ1162" s="58"/>
      <c r="AR1162" s="58"/>
      <c r="AS1162" s="58"/>
      <c r="AT1162" s="58"/>
      <c r="AU1162" s="58"/>
      <c r="AV1162" s="58"/>
      <c r="AW1162" s="58"/>
      <c r="AX1162" s="59"/>
      <c r="AY1162" s="59"/>
      <c r="AZ1162" s="60"/>
      <c r="BA1162" s="61"/>
      <c r="BB1162" s="54"/>
      <c r="BC1162" s="54"/>
      <c r="BD1162" s="41">
        <v>4</v>
      </c>
      <c r="BE1162" s="52">
        <v>42</v>
      </c>
      <c r="BF1162" s="62">
        <v>4242</v>
      </c>
      <c r="BG1162" s="274"/>
    </row>
    <row r="1163" spans="1:59" x14ac:dyDescent="0.25">
      <c r="A1163" s="196">
        <v>4</v>
      </c>
      <c r="B1163" s="197" t="s">
        <v>422</v>
      </c>
      <c r="C1163" s="208">
        <v>42</v>
      </c>
      <c r="D1163" s="209" t="s">
        <v>518</v>
      </c>
      <c r="E1163" s="212">
        <v>4251</v>
      </c>
      <c r="F1163" s="213" t="s">
        <v>619</v>
      </c>
      <c r="G1163" s="234"/>
      <c r="H1163" s="138"/>
      <c r="I1163" s="224"/>
      <c r="J1163" s="98"/>
      <c r="K1163" s="98"/>
      <c r="L1163" s="98"/>
      <c r="M1163" s="137"/>
      <c r="N1163" s="322"/>
      <c r="O1163" s="323"/>
      <c r="P1163" s="139"/>
      <c r="Q1163" s="139"/>
      <c r="R1163" s="139"/>
      <c r="S1163" s="139"/>
      <c r="T1163" s="139"/>
      <c r="U1163" s="139"/>
      <c r="V1163" s="139"/>
      <c r="W1163" s="139"/>
      <c r="X1163" s="139"/>
      <c r="Y1163" s="100"/>
      <c r="Z1163" s="125"/>
      <c r="AA1163" s="125"/>
      <c r="AB1163" s="139"/>
      <c r="AC1163" s="139"/>
      <c r="AD1163" s="139"/>
      <c r="AE1163" s="139"/>
      <c r="AF1163" s="139"/>
      <c r="AG1163" s="139"/>
      <c r="AH1163" s="139"/>
      <c r="AI1163" s="139"/>
      <c r="AJ1163" s="100"/>
      <c r="AK1163" s="125"/>
      <c r="AL1163" s="125"/>
      <c r="AM1163" s="139"/>
      <c r="AN1163" s="139"/>
      <c r="AO1163" s="139"/>
      <c r="AP1163" s="139"/>
      <c r="AQ1163" s="139"/>
      <c r="AR1163" s="139"/>
      <c r="AS1163" s="139"/>
      <c r="AT1163" s="139"/>
      <c r="AU1163" s="139"/>
      <c r="AV1163" s="139"/>
      <c r="AW1163" s="99"/>
      <c r="AX1163" s="125"/>
      <c r="AY1163" s="100"/>
      <c r="AZ1163" s="140"/>
      <c r="BA1163" s="141"/>
      <c r="BB1163" s="136"/>
      <c r="BC1163" s="136"/>
      <c r="BD1163" s="41">
        <v>4</v>
      </c>
      <c r="BE1163" s="52">
        <v>42</v>
      </c>
      <c r="BF1163" s="103">
        <v>4251</v>
      </c>
      <c r="BG1163" s="283"/>
    </row>
    <row r="1164" spans="1:59" s="63" customFormat="1" ht="12.75" x14ac:dyDescent="0.2">
      <c r="A1164" s="196">
        <v>4</v>
      </c>
      <c r="B1164" s="197" t="s">
        <v>422</v>
      </c>
      <c r="C1164" s="208">
        <v>42</v>
      </c>
      <c r="D1164" s="209" t="s">
        <v>518</v>
      </c>
      <c r="E1164" s="212">
        <v>4251</v>
      </c>
      <c r="F1164" s="213" t="s">
        <v>619</v>
      </c>
      <c r="G1164" s="232"/>
      <c r="H1164" s="97"/>
      <c r="I1164" s="224"/>
      <c r="J1164" s="98"/>
      <c r="K1164" s="98"/>
      <c r="L1164" s="98"/>
      <c r="M1164" s="96"/>
      <c r="N1164" s="307"/>
      <c r="O1164" s="246"/>
      <c r="P1164" s="124"/>
      <c r="Q1164" s="99"/>
      <c r="R1164" s="99"/>
      <c r="S1164" s="99"/>
      <c r="T1164" s="99"/>
      <c r="U1164" s="99"/>
      <c r="V1164" s="99"/>
      <c r="W1164" s="99"/>
      <c r="X1164" s="99"/>
      <c r="Y1164" s="100"/>
      <c r="Z1164" s="100"/>
      <c r="AA1164" s="100"/>
      <c r="AB1164" s="99"/>
      <c r="AC1164" s="99"/>
      <c r="AD1164" s="99"/>
      <c r="AE1164" s="99"/>
      <c r="AF1164" s="99"/>
      <c r="AG1164" s="99"/>
      <c r="AH1164" s="99"/>
      <c r="AI1164" s="99"/>
      <c r="AJ1164" s="100"/>
      <c r="AK1164" s="100"/>
      <c r="AL1164" s="100"/>
      <c r="AM1164" s="99"/>
      <c r="AN1164" s="99"/>
      <c r="AO1164" s="99"/>
      <c r="AP1164" s="99"/>
      <c r="AQ1164" s="99"/>
      <c r="AR1164" s="99"/>
      <c r="AS1164" s="99"/>
      <c r="AT1164" s="99"/>
      <c r="AU1164" s="99"/>
      <c r="AV1164" s="99"/>
      <c r="AW1164" s="99"/>
      <c r="AX1164" s="100"/>
      <c r="AY1164" s="100"/>
      <c r="AZ1164" s="101"/>
      <c r="BA1164" s="102"/>
      <c r="BB1164" s="95"/>
      <c r="BC1164" s="95"/>
      <c r="BD1164" s="41">
        <v>4</v>
      </c>
      <c r="BE1164" s="52">
        <v>42</v>
      </c>
      <c r="BF1164" s="103">
        <v>4251</v>
      </c>
      <c r="BG1164" s="277"/>
    </row>
    <row r="1165" spans="1:59" s="63" customFormat="1" ht="12.75" x14ac:dyDescent="0.2">
      <c r="A1165" s="196">
        <v>4</v>
      </c>
      <c r="B1165" s="197" t="s">
        <v>422</v>
      </c>
      <c r="C1165" s="208">
        <v>42</v>
      </c>
      <c r="D1165" s="209" t="s">
        <v>518</v>
      </c>
      <c r="E1165" s="212">
        <v>4251</v>
      </c>
      <c r="F1165" s="213" t="s">
        <v>619</v>
      </c>
      <c r="G1165" s="231"/>
      <c r="H1165" s="65"/>
      <c r="I1165" s="222"/>
      <c r="J1165" s="66"/>
      <c r="K1165" s="66"/>
      <c r="L1165" s="66"/>
      <c r="M1165" s="64"/>
      <c r="N1165" s="304"/>
      <c r="O1165" s="305"/>
      <c r="P1165" s="127"/>
      <c r="Q1165" s="67"/>
      <c r="R1165" s="67"/>
      <c r="S1165" s="67"/>
      <c r="T1165" s="67"/>
      <c r="U1165" s="67"/>
      <c r="V1165" s="67"/>
      <c r="W1165" s="67"/>
      <c r="X1165" s="67"/>
      <c r="Y1165" s="68"/>
      <c r="Z1165" s="68"/>
      <c r="AA1165" s="68"/>
      <c r="AB1165" s="67"/>
      <c r="AC1165" s="67"/>
      <c r="AD1165" s="67"/>
      <c r="AE1165" s="67"/>
      <c r="AF1165" s="67"/>
      <c r="AG1165" s="67"/>
      <c r="AH1165" s="67"/>
      <c r="AI1165" s="67"/>
      <c r="AJ1165" s="68"/>
      <c r="AK1165" s="68"/>
      <c r="AL1165" s="68"/>
      <c r="AM1165" s="67"/>
      <c r="AN1165" s="67"/>
      <c r="AO1165" s="67"/>
      <c r="AP1165" s="67"/>
      <c r="AQ1165" s="67"/>
      <c r="AR1165" s="67"/>
      <c r="AS1165" s="67"/>
      <c r="AT1165" s="67"/>
      <c r="AU1165" s="67"/>
      <c r="AV1165" s="67"/>
      <c r="AW1165" s="67"/>
      <c r="AX1165" s="68"/>
      <c r="AY1165" s="68"/>
      <c r="AZ1165" s="69"/>
      <c r="BA1165" s="70"/>
      <c r="BB1165" s="71"/>
      <c r="BC1165" s="95"/>
      <c r="BD1165" s="41">
        <v>4</v>
      </c>
      <c r="BE1165" s="52">
        <v>42</v>
      </c>
      <c r="BF1165" s="103">
        <v>4251</v>
      </c>
      <c r="BG1165" s="275"/>
    </row>
    <row r="1166" spans="1:59" s="63" customFormat="1" ht="12.75" x14ac:dyDescent="0.2">
      <c r="A1166" s="196">
        <v>4</v>
      </c>
      <c r="B1166" s="197" t="s">
        <v>422</v>
      </c>
      <c r="C1166" s="208">
        <v>42</v>
      </c>
      <c r="D1166" s="209" t="s">
        <v>518</v>
      </c>
      <c r="E1166" s="212">
        <v>4251</v>
      </c>
      <c r="F1166" s="213" t="s">
        <v>619</v>
      </c>
      <c r="G1166" s="231"/>
      <c r="H1166" s="72" t="s">
        <v>47</v>
      </c>
      <c r="I1166" s="223"/>
      <c r="J1166" s="73"/>
      <c r="K1166" s="73"/>
      <c r="L1166" s="73"/>
      <c r="M1166" s="74"/>
      <c r="N1166" s="247"/>
      <c r="O1166" s="306"/>
      <c r="P1166" s="105"/>
      <c r="Q1166" s="75"/>
      <c r="R1166" s="75"/>
      <c r="S1166" s="75"/>
      <c r="T1166" s="75"/>
      <c r="U1166" s="75"/>
      <c r="V1166" s="75"/>
      <c r="W1166" s="75"/>
      <c r="X1166" s="75"/>
      <c r="Y1166" s="76">
        <f>IF(ISNUMBER(VLOOKUP(Y1168,P$7:W$7,MATCH(Y1168,P$7:W$7))),VLOOKUP(Y1168,P$7:W$7,MATCH(Y1168,P$7:W$7)),IF(N1170=0,"No Data",IF(Y1168&gt;0,"&lt;100",0)))</f>
        <v>2500</v>
      </c>
      <c r="Z1166" s="77">
        <f>IF(ISNUMBER(VLOOKUP(Z1170,P$7:W$7,MATCH(Z1170,P$7:W$7))),VLOOKUP(Z1170,P$7:W$7,MATCH(Z1170,P$7:W$7)),IF(N1170=0,"No Data",IF(Z1170&gt;0,"&lt;100",0)))</f>
        <v>2500</v>
      </c>
      <c r="AA1166" s="106">
        <f>IF(ISNUMBER(Z1166),Z1166,0)</f>
        <v>2500</v>
      </c>
      <c r="AB1166" s="75"/>
      <c r="AC1166" s="75"/>
      <c r="AD1166" s="75"/>
      <c r="AE1166" s="75"/>
      <c r="AF1166" s="75"/>
      <c r="AG1166" s="75"/>
      <c r="AH1166" s="75"/>
      <c r="AI1166" s="75"/>
      <c r="AJ1166" s="76">
        <f>IF(ISNUMBER(VLOOKUP(AJ1168,AB$7:AH$7,MATCH(AJ1168,AB$7:AH$7))),VLOOKUP(AJ1168,AB$7:AH$7,MATCH(AJ1168,AB$7:AH$7)),IF(N1170=0,"No Data",IF(AJ1168&gt;0,"&lt;50",0)))</f>
        <v>0</v>
      </c>
      <c r="AK1166" s="77">
        <f>IF(ISNUMBER(VLOOKUP(AK1170,AB$7:AH$7,MATCH(AK1170,AB$7:AH$7))),VLOOKUP(AK1170,AB$7:AH$7,MATCH(AK1170,AB$7:AH$7)),IF(N1170=0,"No Data",IF(AK1170&gt;0,"&lt;50",0)))</f>
        <v>0</v>
      </c>
      <c r="AL1166" s="106">
        <f>IF(ISNUMBER(AK1166),AK1166,0)</f>
        <v>0</v>
      </c>
      <c r="AM1166" s="75"/>
      <c r="AN1166" s="75"/>
      <c r="AO1166" s="75"/>
      <c r="AP1166" s="75"/>
      <c r="AQ1166" s="75"/>
      <c r="AR1166" s="75"/>
      <c r="AS1166" s="75"/>
      <c r="AT1166" s="75"/>
      <c r="AU1166" s="75"/>
      <c r="AV1166" s="75"/>
      <c r="AW1166" s="76">
        <f>IF(ISNUMBER(VLOOKUP(AW1168,AM$7:AU$7,MATCH(AW1168,AM$7:AU$7))),VLOOKUP(AW1168,AM$7:AU$7,MATCH(AW1168,AM$7:AU$7)),IF(N1170=0,"No Data",IF(AW1168&gt;0,"&lt;10",0)))</f>
        <v>250</v>
      </c>
      <c r="AX1166" s="77">
        <f>IF(ISNUMBER(VLOOKUP(AX1170,AM$7:AU$7,MATCH(AX1170,AM$7:AU$7))),VLOOKUP(AX1170,AM$7:AU$7,MATCH(AX1170,AM$7:AU$7)),IF(N1170=0,"No Data",IF(AX1170&gt;0,"&lt;10",0)))</f>
        <v>250</v>
      </c>
      <c r="AY1166" s="106">
        <f>IF(ISNUMBER(AX1166),AX1166,0)</f>
        <v>250</v>
      </c>
      <c r="AZ1166" s="79"/>
      <c r="BA1166" s="80"/>
      <c r="BB1166" s="71"/>
      <c r="BC1166" s="95"/>
      <c r="BD1166" s="41">
        <v>4</v>
      </c>
      <c r="BE1166" s="52">
        <v>42</v>
      </c>
      <c r="BF1166" s="103">
        <v>4251</v>
      </c>
      <c r="BG1166" s="276" t="s">
        <v>47</v>
      </c>
    </row>
    <row r="1167" spans="1:59" s="63" customFormat="1" ht="12.75" x14ac:dyDescent="0.2">
      <c r="A1167" s="196">
        <v>4</v>
      </c>
      <c r="B1167" s="197" t="s">
        <v>422</v>
      </c>
      <c r="C1167" s="208">
        <v>42</v>
      </c>
      <c r="D1167" s="209" t="s">
        <v>518</v>
      </c>
      <c r="E1167" s="212">
        <v>4251</v>
      </c>
      <c r="F1167" s="213" t="s">
        <v>619</v>
      </c>
      <c r="G1167" s="231"/>
      <c r="H1167" s="81" t="s">
        <v>48</v>
      </c>
      <c r="I1167" s="223"/>
      <c r="J1167" s="73"/>
      <c r="K1167" s="73"/>
      <c r="L1167" s="73"/>
      <c r="M1167" s="74"/>
      <c r="N1167" s="247"/>
      <c r="O1167" s="306"/>
      <c r="P1167" s="105"/>
      <c r="Q1167" s="75"/>
      <c r="R1167" s="75"/>
      <c r="S1167" s="75"/>
      <c r="T1167" s="75"/>
      <c r="U1167" s="75"/>
      <c r="V1167" s="75"/>
      <c r="W1167" s="75"/>
      <c r="X1167" s="75"/>
      <c r="Y1167" s="82">
        <f>MIN(X1171:X1174)</f>
        <v>0</v>
      </c>
      <c r="Z1167" s="83"/>
      <c r="AA1167" s="83"/>
      <c r="AB1167" s="75"/>
      <c r="AC1167" s="75"/>
      <c r="AD1167" s="75"/>
      <c r="AE1167" s="75"/>
      <c r="AF1167" s="75"/>
      <c r="AG1167" s="75"/>
      <c r="AH1167" s="75"/>
      <c r="AI1167" s="75"/>
      <c r="AJ1167" s="82">
        <f>MIN(AI1171:AI1174)</f>
        <v>0</v>
      </c>
      <c r="AK1167" s="83"/>
      <c r="AL1167" s="83"/>
      <c r="AM1167" s="75"/>
      <c r="AN1167" s="75"/>
      <c r="AO1167" s="75"/>
      <c r="AP1167" s="75"/>
      <c r="AQ1167" s="75"/>
      <c r="AR1167" s="75"/>
      <c r="AS1167" s="75"/>
      <c r="AT1167" s="75"/>
      <c r="AU1167" s="75"/>
      <c r="AV1167" s="75"/>
      <c r="AW1167" s="82">
        <f>MIN(AV1171:AV1174)</f>
        <v>25</v>
      </c>
      <c r="AX1167" s="83"/>
      <c r="AY1167" s="83"/>
      <c r="AZ1167" s="79"/>
      <c r="BA1167" s="80"/>
      <c r="BB1167" s="71"/>
      <c r="BC1167" s="95"/>
      <c r="BD1167" s="41">
        <v>4</v>
      </c>
      <c r="BE1167" s="52">
        <v>42</v>
      </c>
      <c r="BF1167" s="103">
        <v>4251</v>
      </c>
      <c r="BG1167" s="278" t="s">
        <v>48</v>
      </c>
    </row>
    <row r="1168" spans="1:59" s="63" customFormat="1" ht="12.75" x14ac:dyDescent="0.2">
      <c r="A1168" s="196">
        <v>4</v>
      </c>
      <c r="B1168" s="197" t="s">
        <v>422</v>
      </c>
      <c r="C1168" s="208">
        <v>42</v>
      </c>
      <c r="D1168" s="209" t="s">
        <v>518</v>
      </c>
      <c r="E1168" s="212">
        <v>4251</v>
      </c>
      <c r="F1168" s="213" t="s">
        <v>619</v>
      </c>
      <c r="G1168" s="231"/>
      <c r="H1168" s="81" t="s">
        <v>49</v>
      </c>
      <c r="I1168" s="223"/>
      <c r="J1168" s="73"/>
      <c r="K1168" s="73"/>
      <c r="L1168" s="73"/>
      <c r="M1168" s="74"/>
      <c r="N1168" s="247"/>
      <c r="O1168" s="306"/>
      <c r="P1168" s="105"/>
      <c r="Q1168" s="75"/>
      <c r="R1168" s="75"/>
      <c r="S1168" s="75"/>
      <c r="T1168" s="75"/>
      <c r="U1168" s="75"/>
      <c r="V1168" s="75"/>
      <c r="W1168" s="75"/>
      <c r="X1168" s="75"/>
      <c r="Y1168" s="84">
        <f>IF(ISNUMBER(AVERAGE(X1171:X1174)),AVERAGE(X1171:X1174),0)</f>
        <v>3333.3333333333335</v>
      </c>
      <c r="Z1168" s="83"/>
      <c r="AA1168" s="83"/>
      <c r="AB1168" s="75"/>
      <c r="AC1168" s="75"/>
      <c r="AD1168" s="75"/>
      <c r="AE1168" s="75"/>
      <c r="AF1168" s="75"/>
      <c r="AG1168" s="75"/>
      <c r="AH1168" s="75"/>
      <c r="AI1168" s="75"/>
      <c r="AJ1168" s="84">
        <f>IF(ISNUMBER(AVERAGE(AI1171:AI1174)),AVERAGE(AI1171:AI1174),0)</f>
        <v>0</v>
      </c>
      <c r="AK1168" s="83"/>
      <c r="AL1168" s="83"/>
      <c r="AM1168" s="75"/>
      <c r="AN1168" s="75"/>
      <c r="AO1168" s="75"/>
      <c r="AP1168" s="75"/>
      <c r="AQ1168" s="75"/>
      <c r="AR1168" s="75"/>
      <c r="AS1168" s="75"/>
      <c r="AT1168" s="75"/>
      <c r="AU1168" s="75"/>
      <c r="AV1168" s="75"/>
      <c r="AW1168" s="84">
        <f>IF(ISNUMBER(AVERAGE(AV1171:AV1174)),AVERAGE(AV1171:AV1174),0)</f>
        <v>375</v>
      </c>
      <c r="AX1168" s="83"/>
      <c r="AY1168" s="83"/>
      <c r="AZ1168" s="79"/>
      <c r="BA1168" s="80"/>
      <c r="BB1168" s="71"/>
      <c r="BC1168" s="95"/>
      <c r="BD1168" s="41">
        <v>4</v>
      </c>
      <c r="BE1168" s="52">
        <v>42</v>
      </c>
      <c r="BF1168" s="103">
        <v>4251</v>
      </c>
      <c r="BG1168" s="278" t="s">
        <v>49</v>
      </c>
    </row>
    <row r="1169" spans="1:59" s="63" customFormat="1" ht="12.75" x14ac:dyDescent="0.2">
      <c r="A1169" s="196">
        <v>4</v>
      </c>
      <c r="B1169" s="197" t="s">
        <v>422</v>
      </c>
      <c r="C1169" s="208">
        <v>42</v>
      </c>
      <c r="D1169" s="209" t="s">
        <v>518</v>
      </c>
      <c r="E1169" s="212">
        <v>4251</v>
      </c>
      <c r="F1169" s="213" t="s">
        <v>619</v>
      </c>
      <c r="G1169" s="231"/>
      <c r="H1169" s="81" t="s">
        <v>50</v>
      </c>
      <c r="I1169" s="223"/>
      <c r="J1169" s="73"/>
      <c r="K1169" s="73"/>
      <c r="L1169" s="73"/>
      <c r="M1169" s="74"/>
      <c r="N1169" s="247"/>
      <c r="O1169" s="306"/>
      <c r="P1169" s="105"/>
      <c r="Q1169" s="75"/>
      <c r="R1169" s="75"/>
      <c r="S1169" s="75"/>
      <c r="T1169" s="75"/>
      <c r="U1169" s="75"/>
      <c r="V1169" s="75"/>
      <c r="W1169" s="75"/>
      <c r="X1169" s="75"/>
      <c r="Y1169" s="84">
        <f>MAX(X1171:X1174)</f>
        <v>10000</v>
      </c>
      <c r="Z1169" s="83"/>
      <c r="AA1169" s="83"/>
      <c r="AB1169" s="75"/>
      <c r="AC1169" s="75"/>
      <c r="AD1169" s="75"/>
      <c r="AE1169" s="75"/>
      <c r="AF1169" s="75"/>
      <c r="AG1169" s="75"/>
      <c r="AH1169" s="75"/>
      <c r="AI1169" s="75"/>
      <c r="AJ1169" s="84">
        <f>MAX(AI1171:AI1174)</f>
        <v>0</v>
      </c>
      <c r="AK1169" s="83"/>
      <c r="AL1169" s="83"/>
      <c r="AM1169" s="75"/>
      <c r="AN1169" s="75"/>
      <c r="AO1169" s="75"/>
      <c r="AP1169" s="75"/>
      <c r="AQ1169" s="75"/>
      <c r="AR1169" s="75"/>
      <c r="AS1169" s="75"/>
      <c r="AT1169" s="75"/>
      <c r="AU1169" s="75"/>
      <c r="AV1169" s="75"/>
      <c r="AW1169" s="84">
        <f>MAX(AV1171:AV1174)</f>
        <v>1000</v>
      </c>
      <c r="AX1169" s="83"/>
      <c r="AY1169" s="83"/>
      <c r="AZ1169" s="79"/>
      <c r="BA1169" s="80"/>
      <c r="BB1169" s="71"/>
      <c r="BC1169" s="95"/>
      <c r="BD1169" s="41">
        <v>4</v>
      </c>
      <c r="BE1169" s="52">
        <v>42</v>
      </c>
      <c r="BF1169" s="103">
        <v>4251</v>
      </c>
      <c r="BG1169" s="278" t="s">
        <v>50</v>
      </c>
    </row>
    <row r="1170" spans="1:59" s="63" customFormat="1" ht="12.75" x14ac:dyDescent="0.2">
      <c r="A1170" s="196">
        <v>4</v>
      </c>
      <c r="B1170" s="197" t="s">
        <v>422</v>
      </c>
      <c r="C1170" s="208">
        <v>42</v>
      </c>
      <c r="D1170" s="209" t="s">
        <v>518</v>
      </c>
      <c r="E1170" s="212">
        <v>4251</v>
      </c>
      <c r="F1170" s="213" t="s">
        <v>619</v>
      </c>
      <c r="G1170" s="231"/>
      <c r="H1170" s="85" t="s">
        <v>51</v>
      </c>
      <c r="I1170" s="223"/>
      <c r="J1170" s="73"/>
      <c r="K1170" s="73"/>
      <c r="L1170" s="73"/>
      <c r="M1170" s="74"/>
      <c r="N1170" s="320">
        <f>SUM(N1171:N1174)</f>
        <v>3</v>
      </c>
      <c r="O1170" s="293">
        <f>SUM(O1171:O1174)</f>
        <v>1</v>
      </c>
      <c r="P1170" s="292"/>
      <c r="Q1170" s="87"/>
      <c r="R1170" s="87"/>
      <c r="S1170" s="87"/>
      <c r="T1170" s="87"/>
      <c r="U1170" s="87"/>
      <c r="V1170" s="87"/>
      <c r="W1170" s="87"/>
      <c r="X1170" s="87"/>
      <c r="Y1170" s="88"/>
      <c r="Z1170" s="119">
        <f>SUM(Z1171:Z1174)</f>
        <v>3333.333333333333</v>
      </c>
      <c r="AA1170" s="88"/>
      <c r="AB1170" s="87"/>
      <c r="AC1170" s="87"/>
      <c r="AD1170" s="87"/>
      <c r="AE1170" s="87"/>
      <c r="AF1170" s="87"/>
      <c r="AG1170" s="87"/>
      <c r="AH1170" s="87"/>
      <c r="AI1170" s="87"/>
      <c r="AJ1170" s="88"/>
      <c r="AK1170" s="119">
        <f>SUM(AK1171:AK1174)</f>
        <v>0</v>
      </c>
      <c r="AL1170" s="88"/>
      <c r="AM1170" s="87"/>
      <c r="AN1170" s="87"/>
      <c r="AO1170" s="87"/>
      <c r="AP1170" s="87"/>
      <c r="AQ1170" s="87"/>
      <c r="AR1170" s="87"/>
      <c r="AS1170" s="87"/>
      <c r="AT1170" s="87"/>
      <c r="AU1170" s="87"/>
      <c r="AV1170" s="87"/>
      <c r="AW1170" s="112"/>
      <c r="AX1170" s="119">
        <f>SUM(AX1171:AX1174)</f>
        <v>374.99999999999994</v>
      </c>
      <c r="AY1170" s="88"/>
      <c r="AZ1170" s="79"/>
      <c r="BA1170" s="80"/>
      <c r="BB1170" s="71"/>
      <c r="BC1170" s="95"/>
      <c r="BD1170" s="41">
        <v>4</v>
      </c>
      <c r="BE1170" s="52">
        <v>42</v>
      </c>
      <c r="BF1170" s="103">
        <v>4251</v>
      </c>
      <c r="BG1170" s="279" t="s">
        <v>51</v>
      </c>
    </row>
    <row r="1171" spans="1:59" s="63" customFormat="1" ht="12.75" x14ac:dyDescent="0.2">
      <c r="A1171" s="196">
        <v>4</v>
      </c>
      <c r="B1171" s="197" t="s">
        <v>422</v>
      </c>
      <c r="C1171" s="208">
        <v>42</v>
      </c>
      <c r="D1171" s="209" t="s">
        <v>518</v>
      </c>
      <c r="E1171" s="212">
        <v>4251</v>
      </c>
      <c r="F1171" s="213" t="s">
        <v>619</v>
      </c>
      <c r="G1171" s="231"/>
      <c r="H1171" s="89" t="s">
        <v>52</v>
      </c>
      <c r="I1171" s="90" t="s">
        <v>538</v>
      </c>
      <c r="J1171" s="90"/>
      <c r="K1171" s="90" t="s">
        <v>64</v>
      </c>
      <c r="L1171" s="90" t="s">
        <v>119</v>
      </c>
      <c r="M1171" s="91"/>
      <c r="N1171" s="312">
        <v>1</v>
      </c>
      <c r="O1171" s="313">
        <f>N1171/N$1170</f>
        <v>0.33333333333333331</v>
      </c>
      <c r="P1171" s="104"/>
      <c r="Q1171" s="92"/>
      <c r="R1171" s="92"/>
      <c r="S1171" s="92"/>
      <c r="T1171" s="92"/>
      <c r="U1171" s="92"/>
      <c r="V1171" s="92"/>
      <c r="W1171" s="92"/>
      <c r="X1171" s="109">
        <f>P1171*P$7+Q1171*Q$7+R1171*R$7+S1171*S$7+T1171*T$7+U1171*U$7+V1171*V$7+W1171*W$7</f>
        <v>0</v>
      </c>
      <c r="Y1171" s="83"/>
      <c r="Z1171" s="110">
        <f>X1171*$O1171</f>
        <v>0</v>
      </c>
      <c r="AA1171" s="111"/>
      <c r="AB1171" s="92"/>
      <c r="AC1171" s="92"/>
      <c r="AD1171" s="92"/>
      <c r="AE1171" s="92"/>
      <c r="AF1171" s="92"/>
      <c r="AG1171" s="92"/>
      <c r="AH1171" s="92"/>
      <c r="AI1171" s="109">
        <f>AB1171*AB$7+AC1171*AC$7+AD1171*AD$7+AE1171*AE$7+AF1171*AF$7+AG1171*AG$7+AH1171*AH$7</f>
        <v>0</v>
      </c>
      <c r="AJ1171" s="83"/>
      <c r="AK1171" s="110">
        <f>AI1171*$O1171</f>
        <v>0</v>
      </c>
      <c r="AL1171" s="111"/>
      <c r="AM1171" s="92"/>
      <c r="AN1171" s="92"/>
      <c r="AO1171" s="92"/>
      <c r="AP1171" s="92"/>
      <c r="AQ1171" s="92"/>
      <c r="AR1171" s="92"/>
      <c r="AS1171" s="92">
        <v>1</v>
      </c>
      <c r="AT1171" s="92"/>
      <c r="AU1171" s="92"/>
      <c r="AV1171" s="109">
        <f>AM1171*AM$7+AN1171*AN$7+AO1171*AO$7+AP1171*AP$7+AQ1171*AQ$7+AR1171*AR$7+AS1171*AS$7+AT1171*AT$7+AU1171*AU$7</f>
        <v>1000</v>
      </c>
      <c r="AW1171" s="75"/>
      <c r="AX1171" s="110">
        <f>AV1171*$O1171</f>
        <v>333.33333333333331</v>
      </c>
      <c r="AY1171" s="111"/>
      <c r="AZ1171" s="93"/>
      <c r="BA1171" s="94" t="s">
        <v>105</v>
      </c>
      <c r="BB1171" s="71"/>
      <c r="BC1171" s="95"/>
      <c r="BD1171" s="41">
        <v>4</v>
      </c>
      <c r="BE1171" s="52">
        <v>42</v>
      </c>
      <c r="BF1171" s="103">
        <v>4251</v>
      </c>
      <c r="BG1171" s="280" t="s">
        <v>52</v>
      </c>
    </row>
    <row r="1172" spans="1:59" s="63" customFormat="1" ht="12.75" x14ac:dyDescent="0.2">
      <c r="A1172" s="196">
        <v>4</v>
      </c>
      <c r="B1172" s="197" t="s">
        <v>422</v>
      </c>
      <c r="C1172" s="208">
        <v>42</v>
      </c>
      <c r="D1172" s="209" t="s">
        <v>518</v>
      </c>
      <c r="E1172" s="212">
        <v>4251</v>
      </c>
      <c r="F1172" s="213" t="s">
        <v>619</v>
      </c>
      <c r="G1172" s="231"/>
      <c r="H1172" s="89"/>
      <c r="I1172" s="90" t="s">
        <v>540</v>
      </c>
      <c r="J1172" s="90" t="s">
        <v>585</v>
      </c>
      <c r="K1172" s="90" t="s">
        <v>126</v>
      </c>
      <c r="L1172" s="90"/>
      <c r="M1172" s="91"/>
      <c r="N1172" s="312">
        <v>1</v>
      </c>
      <c r="O1172" s="313">
        <f>N1172/N$1170</f>
        <v>0.33333333333333331</v>
      </c>
      <c r="P1172" s="104"/>
      <c r="Q1172" s="92"/>
      <c r="R1172" s="92"/>
      <c r="S1172" s="92"/>
      <c r="T1172" s="92"/>
      <c r="U1172" s="92"/>
      <c r="V1172" s="92">
        <v>1</v>
      </c>
      <c r="W1172" s="92"/>
      <c r="X1172" s="109">
        <f>P1172*P$7+Q1172*Q$7+R1172*R$7+S1172*S$7+T1172*T$7+U1172*U$7+V1172*V$7+W1172*W$7</f>
        <v>10000</v>
      </c>
      <c r="Y1172" s="83"/>
      <c r="Z1172" s="110">
        <f>X1172*$O1172</f>
        <v>3333.333333333333</v>
      </c>
      <c r="AA1172" s="111"/>
      <c r="AB1172" s="92"/>
      <c r="AC1172" s="92"/>
      <c r="AD1172" s="92"/>
      <c r="AE1172" s="92"/>
      <c r="AF1172" s="92"/>
      <c r="AG1172" s="92"/>
      <c r="AH1172" s="92"/>
      <c r="AI1172" s="109">
        <f>AB1172*AB$7+AC1172*AC$7+AD1172*AD$7+AE1172*AE$7+AF1172*AF$7+AG1172*AG$7+AH1172*AH$7</f>
        <v>0</v>
      </c>
      <c r="AJ1172" s="83"/>
      <c r="AK1172" s="110">
        <f>AI1172*$O1172</f>
        <v>0</v>
      </c>
      <c r="AL1172" s="111"/>
      <c r="AM1172" s="92"/>
      <c r="AN1172" s="92"/>
      <c r="AO1172" s="92"/>
      <c r="AP1172" s="92">
        <v>1</v>
      </c>
      <c r="AQ1172" s="92"/>
      <c r="AR1172" s="92"/>
      <c r="AS1172" s="92"/>
      <c r="AT1172" s="92"/>
      <c r="AU1172" s="92"/>
      <c r="AV1172" s="109">
        <f>AM1172*AM$7+AN1172*AN$7+AO1172*AO$7+AP1172*AP$7+AQ1172*AQ$7+AR1172*AR$7+AS1172*AS$7+AT1172*AT$7+AU1172*AU$7</f>
        <v>100</v>
      </c>
      <c r="AW1172" s="75"/>
      <c r="AX1172" s="110">
        <f>AV1172*$O1172</f>
        <v>33.333333333333329</v>
      </c>
      <c r="AY1172" s="111"/>
      <c r="AZ1172" s="93"/>
      <c r="BA1172" s="94" t="s">
        <v>105</v>
      </c>
      <c r="BB1172" s="71"/>
      <c r="BC1172" s="95"/>
      <c r="BD1172" s="41">
        <v>4</v>
      </c>
      <c r="BE1172" s="52">
        <v>42</v>
      </c>
      <c r="BF1172" s="103">
        <v>4251</v>
      </c>
      <c r="BG1172" s="280" t="s">
        <v>52</v>
      </c>
    </row>
    <row r="1173" spans="1:59" s="63" customFormat="1" ht="12.75" x14ac:dyDescent="0.2">
      <c r="A1173" s="196">
        <v>4</v>
      </c>
      <c r="B1173" s="197" t="s">
        <v>422</v>
      </c>
      <c r="C1173" s="208">
        <v>42</v>
      </c>
      <c r="D1173" s="209" t="s">
        <v>518</v>
      </c>
      <c r="E1173" s="212">
        <v>4251</v>
      </c>
      <c r="F1173" s="213" t="s">
        <v>619</v>
      </c>
      <c r="G1173" s="231"/>
      <c r="H1173" s="89"/>
      <c r="I1173" s="90" t="s">
        <v>520</v>
      </c>
      <c r="J1173" s="90"/>
      <c r="K1173" s="90" t="s">
        <v>64</v>
      </c>
      <c r="L1173" s="90" t="s">
        <v>522</v>
      </c>
      <c r="M1173" s="91"/>
      <c r="N1173" s="312">
        <v>1</v>
      </c>
      <c r="O1173" s="313">
        <f>N1173/N$1170</f>
        <v>0.33333333333333331</v>
      </c>
      <c r="P1173" s="104"/>
      <c r="Q1173" s="92"/>
      <c r="R1173" s="92"/>
      <c r="S1173" s="92"/>
      <c r="T1173" s="92"/>
      <c r="U1173" s="92"/>
      <c r="V1173" s="92"/>
      <c r="W1173" s="92"/>
      <c r="X1173" s="109">
        <f>P1173*P$7+Q1173*Q$7+R1173*R$7+S1173*S$7+T1173*T$7+U1173*U$7+V1173*V$7+W1173*W$7</f>
        <v>0</v>
      </c>
      <c r="Y1173" s="83"/>
      <c r="Z1173" s="110">
        <f>X1173*$O1173</f>
        <v>0</v>
      </c>
      <c r="AA1173" s="111"/>
      <c r="AB1173" s="92"/>
      <c r="AC1173" s="92"/>
      <c r="AD1173" s="92"/>
      <c r="AE1173" s="92"/>
      <c r="AF1173" s="92"/>
      <c r="AG1173" s="92"/>
      <c r="AH1173" s="92"/>
      <c r="AI1173" s="109">
        <f>AB1173*AB$7+AC1173*AC$7+AD1173*AD$7+AE1173*AE$7+AF1173*AF$7+AG1173*AG$7+AH1173*AH$7</f>
        <v>0</v>
      </c>
      <c r="AJ1173" s="83"/>
      <c r="AK1173" s="110">
        <f>AI1173*$O1173</f>
        <v>0</v>
      </c>
      <c r="AL1173" s="111"/>
      <c r="AM1173" s="92"/>
      <c r="AN1173" s="92">
        <v>1</v>
      </c>
      <c r="AO1173" s="92"/>
      <c r="AP1173" s="92"/>
      <c r="AQ1173" s="92"/>
      <c r="AR1173" s="92"/>
      <c r="AS1173" s="92"/>
      <c r="AT1173" s="92"/>
      <c r="AU1173" s="92"/>
      <c r="AV1173" s="109">
        <f>AM1173*AM$7+AN1173*AN$7+AO1173*AO$7+AP1173*AP$7+AQ1173*AQ$7+AR1173*AR$7+AS1173*AS$7+AT1173*AT$7+AU1173*AU$7</f>
        <v>25</v>
      </c>
      <c r="AW1173" s="75"/>
      <c r="AX1173" s="110">
        <f>AV1173*$O1173</f>
        <v>8.3333333333333321</v>
      </c>
      <c r="AY1173" s="111"/>
      <c r="AZ1173" s="93"/>
      <c r="BA1173" s="94" t="s">
        <v>131</v>
      </c>
      <c r="BB1173" s="71"/>
      <c r="BC1173" s="95"/>
      <c r="BD1173" s="41">
        <v>4</v>
      </c>
      <c r="BE1173" s="52">
        <v>42</v>
      </c>
      <c r="BF1173" s="103">
        <v>4251</v>
      </c>
      <c r="BG1173" s="280" t="s">
        <v>52</v>
      </c>
    </row>
    <row r="1174" spans="1:59" s="63" customFormat="1" ht="12.75" x14ac:dyDescent="0.2">
      <c r="A1174" s="196">
        <v>4</v>
      </c>
      <c r="B1174" s="197" t="s">
        <v>422</v>
      </c>
      <c r="C1174" s="208">
        <v>42</v>
      </c>
      <c r="D1174" s="209" t="s">
        <v>518</v>
      </c>
      <c r="E1174" s="212">
        <v>4251</v>
      </c>
      <c r="F1174" s="213" t="s">
        <v>619</v>
      </c>
      <c r="G1174" s="231"/>
      <c r="H1174" s="89"/>
      <c r="I1174" s="219"/>
      <c r="J1174" s="90" t="s">
        <v>620</v>
      </c>
      <c r="K1174" s="90"/>
      <c r="L1174" s="90"/>
      <c r="M1174" s="91"/>
      <c r="N1174" s="247"/>
      <c r="O1174" s="306"/>
      <c r="P1174" s="104"/>
      <c r="Q1174" s="92"/>
      <c r="R1174" s="92"/>
      <c r="S1174" s="92"/>
      <c r="T1174" s="92"/>
      <c r="U1174" s="92"/>
      <c r="V1174" s="92"/>
      <c r="W1174" s="92"/>
      <c r="X1174" s="75"/>
      <c r="Y1174" s="83"/>
      <c r="Z1174" s="83"/>
      <c r="AA1174" s="83"/>
      <c r="AB1174" s="92"/>
      <c r="AC1174" s="92"/>
      <c r="AD1174" s="92"/>
      <c r="AE1174" s="92"/>
      <c r="AF1174" s="92"/>
      <c r="AG1174" s="92"/>
      <c r="AH1174" s="92"/>
      <c r="AI1174" s="75"/>
      <c r="AJ1174" s="83"/>
      <c r="AK1174" s="83"/>
      <c r="AL1174" s="83"/>
      <c r="AM1174" s="92"/>
      <c r="AN1174" s="92"/>
      <c r="AO1174" s="92"/>
      <c r="AP1174" s="92"/>
      <c r="AQ1174" s="92"/>
      <c r="AR1174" s="92"/>
      <c r="AS1174" s="92"/>
      <c r="AT1174" s="92"/>
      <c r="AU1174" s="92"/>
      <c r="AV1174" s="75"/>
      <c r="AW1174" s="75"/>
      <c r="AX1174" s="83"/>
      <c r="AY1174" s="83"/>
      <c r="AZ1174" s="93"/>
      <c r="BA1174" s="94"/>
      <c r="BB1174" s="71"/>
      <c r="BC1174" s="95"/>
      <c r="BD1174" s="41">
        <v>4</v>
      </c>
      <c r="BE1174" s="52">
        <v>42</v>
      </c>
      <c r="BF1174" s="103">
        <v>4251</v>
      </c>
      <c r="BG1174" s="280" t="s">
        <v>52</v>
      </c>
    </row>
    <row r="1175" spans="1:59" s="63" customFormat="1" ht="12.75" x14ac:dyDescent="0.2">
      <c r="A1175" s="196">
        <v>4</v>
      </c>
      <c r="B1175" s="197" t="s">
        <v>422</v>
      </c>
      <c r="C1175" s="208">
        <v>42</v>
      </c>
      <c r="D1175" s="209" t="s">
        <v>518</v>
      </c>
      <c r="E1175" s="212">
        <v>4251</v>
      </c>
      <c r="F1175" s="213" t="s">
        <v>619</v>
      </c>
      <c r="G1175" s="231"/>
      <c r="H1175" s="65"/>
      <c r="I1175" s="222"/>
      <c r="J1175" s="66"/>
      <c r="K1175" s="66"/>
      <c r="L1175" s="66"/>
      <c r="M1175" s="64"/>
      <c r="N1175" s="304"/>
      <c r="O1175" s="305"/>
      <c r="P1175" s="127"/>
      <c r="Q1175" s="67"/>
      <c r="R1175" s="67"/>
      <c r="S1175" s="67"/>
      <c r="T1175" s="67"/>
      <c r="U1175" s="67"/>
      <c r="V1175" s="67"/>
      <c r="W1175" s="67"/>
      <c r="X1175" s="67"/>
      <c r="Y1175" s="68"/>
      <c r="Z1175" s="68"/>
      <c r="AA1175" s="68"/>
      <c r="AB1175" s="67"/>
      <c r="AC1175" s="67"/>
      <c r="AD1175" s="67"/>
      <c r="AE1175" s="67"/>
      <c r="AF1175" s="67"/>
      <c r="AG1175" s="67"/>
      <c r="AH1175" s="67"/>
      <c r="AI1175" s="67"/>
      <c r="AJ1175" s="68"/>
      <c r="AK1175" s="68"/>
      <c r="AL1175" s="68"/>
      <c r="AM1175" s="67"/>
      <c r="AN1175" s="67"/>
      <c r="AO1175" s="67"/>
      <c r="AP1175" s="67"/>
      <c r="AQ1175" s="67"/>
      <c r="AR1175" s="67"/>
      <c r="AS1175" s="67"/>
      <c r="AT1175" s="67"/>
      <c r="AU1175" s="67"/>
      <c r="AV1175" s="67"/>
      <c r="AW1175" s="67"/>
      <c r="AX1175" s="68"/>
      <c r="AY1175" s="68"/>
      <c r="AZ1175" s="69"/>
      <c r="BA1175" s="70"/>
      <c r="BB1175" s="71"/>
      <c r="BC1175" s="95"/>
      <c r="BD1175" s="41">
        <v>4</v>
      </c>
      <c r="BE1175" s="52">
        <v>42</v>
      </c>
      <c r="BF1175" s="103">
        <v>4251</v>
      </c>
      <c r="BG1175" s="275"/>
    </row>
    <row r="1176" spans="1:59" s="63" customFormat="1" ht="12.75" x14ac:dyDescent="0.2">
      <c r="A1176" s="196">
        <v>4</v>
      </c>
      <c r="B1176" s="197" t="s">
        <v>422</v>
      </c>
      <c r="C1176" s="208">
        <v>42</v>
      </c>
      <c r="D1176" s="209" t="s">
        <v>518</v>
      </c>
      <c r="E1176" s="212">
        <v>4251</v>
      </c>
      <c r="F1176" s="213" t="s">
        <v>619</v>
      </c>
      <c r="G1176" s="232"/>
      <c r="H1176" s="97"/>
      <c r="I1176" s="224"/>
      <c r="J1176" s="98"/>
      <c r="K1176" s="98"/>
      <c r="L1176" s="98"/>
      <c r="M1176" s="96"/>
      <c r="N1176" s="307"/>
      <c r="O1176" s="246"/>
      <c r="P1176" s="124"/>
      <c r="Q1176" s="99"/>
      <c r="R1176" s="99"/>
      <c r="S1176" s="99"/>
      <c r="T1176" s="99"/>
      <c r="U1176" s="99"/>
      <c r="V1176" s="99"/>
      <c r="W1176" s="99"/>
      <c r="X1176" s="99"/>
      <c r="Y1176" s="100"/>
      <c r="Z1176" s="100"/>
      <c r="AA1176" s="100"/>
      <c r="AB1176" s="99"/>
      <c r="AC1176" s="99"/>
      <c r="AD1176" s="99"/>
      <c r="AE1176" s="99"/>
      <c r="AF1176" s="99"/>
      <c r="AG1176" s="99"/>
      <c r="AH1176" s="99"/>
      <c r="AI1176" s="99"/>
      <c r="AJ1176" s="100"/>
      <c r="AK1176" s="100"/>
      <c r="AL1176" s="100"/>
      <c r="AM1176" s="99"/>
      <c r="AN1176" s="99"/>
      <c r="AO1176" s="99"/>
      <c r="AP1176" s="99"/>
      <c r="AQ1176" s="99"/>
      <c r="AR1176" s="99"/>
      <c r="AS1176" s="99"/>
      <c r="AT1176" s="99"/>
      <c r="AU1176" s="99"/>
      <c r="AV1176" s="99"/>
      <c r="AW1176" s="99"/>
      <c r="AX1176" s="100"/>
      <c r="AY1176" s="100"/>
      <c r="AZ1176" s="101"/>
      <c r="BA1176" s="102"/>
      <c r="BB1176" s="95"/>
      <c r="BC1176" s="95"/>
      <c r="BD1176" s="41">
        <v>4</v>
      </c>
      <c r="BE1176" s="52">
        <v>42</v>
      </c>
      <c r="BF1176" s="103">
        <v>4251</v>
      </c>
      <c r="BG1176" s="277"/>
    </row>
    <row r="1177" spans="1:59" x14ac:dyDescent="0.25">
      <c r="A1177" s="196">
        <v>4</v>
      </c>
      <c r="B1177" s="197" t="s">
        <v>422</v>
      </c>
      <c r="C1177" s="208">
        <v>42</v>
      </c>
      <c r="D1177" s="209" t="s">
        <v>518</v>
      </c>
      <c r="E1177" s="210">
        <v>4252</v>
      </c>
      <c r="F1177" s="211" t="s">
        <v>621</v>
      </c>
      <c r="G1177" s="235"/>
      <c r="H1177" s="145"/>
      <c r="I1177" s="221"/>
      <c r="J1177" s="57"/>
      <c r="K1177" s="57"/>
      <c r="L1177" s="57"/>
      <c r="M1177" s="144"/>
      <c r="N1177" s="324"/>
      <c r="O1177" s="325"/>
      <c r="P1177" s="146"/>
      <c r="Q1177" s="146"/>
      <c r="R1177" s="146"/>
      <c r="S1177" s="146"/>
      <c r="T1177" s="146"/>
      <c r="U1177" s="146"/>
      <c r="V1177" s="146"/>
      <c r="W1177" s="146"/>
      <c r="X1177" s="146"/>
      <c r="Y1177" s="59"/>
      <c r="Z1177" s="123"/>
      <c r="AA1177" s="123"/>
      <c r="AB1177" s="146"/>
      <c r="AC1177" s="146"/>
      <c r="AD1177" s="146"/>
      <c r="AE1177" s="146"/>
      <c r="AF1177" s="146"/>
      <c r="AG1177" s="146"/>
      <c r="AH1177" s="146"/>
      <c r="AI1177" s="146"/>
      <c r="AJ1177" s="59"/>
      <c r="AK1177" s="123"/>
      <c r="AL1177" s="123"/>
      <c r="AM1177" s="146"/>
      <c r="AN1177" s="146"/>
      <c r="AO1177" s="146"/>
      <c r="AP1177" s="146"/>
      <c r="AQ1177" s="146"/>
      <c r="AR1177" s="146"/>
      <c r="AS1177" s="146"/>
      <c r="AT1177" s="146"/>
      <c r="AU1177" s="146"/>
      <c r="AV1177" s="146"/>
      <c r="AW1177" s="58"/>
      <c r="AX1177" s="123"/>
      <c r="AY1177" s="59"/>
      <c r="AZ1177" s="147"/>
      <c r="BA1177" s="148"/>
      <c r="BB1177" s="143"/>
      <c r="BC1177" s="143"/>
      <c r="BD1177" s="41">
        <v>4</v>
      </c>
      <c r="BE1177" s="52">
        <v>42</v>
      </c>
      <c r="BF1177" s="62">
        <v>4252</v>
      </c>
      <c r="BG1177" s="284"/>
    </row>
    <row r="1178" spans="1:59" s="63" customFormat="1" ht="12.75" x14ac:dyDescent="0.2">
      <c r="A1178" s="196">
        <v>4</v>
      </c>
      <c r="B1178" s="197" t="s">
        <v>422</v>
      </c>
      <c r="C1178" s="208">
        <v>42</v>
      </c>
      <c r="D1178" s="209" t="s">
        <v>518</v>
      </c>
      <c r="E1178" s="210">
        <v>4252</v>
      </c>
      <c r="F1178" s="211" t="s">
        <v>621</v>
      </c>
      <c r="G1178" s="230"/>
      <c r="H1178" s="56"/>
      <c r="I1178" s="221"/>
      <c r="J1178" s="57"/>
      <c r="K1178" s="57"/>
      <c r="L1178" s="57"/>
      <c r="M1178" s="55"/>
      <c r="N1178" s="303"/>
      <c r="O1178" s="245"/>
      <c r="P1178" s="122"/>
      <c r="Q1178" s="58"/>
      <c r="R1178" s="58"/>
      <c r="S1178" s="58"/>
      <c r="T1178" s="58"/>
      <c r="U1178" s="58"/>
      <c r="V1178" s="58"/>
      <c r="W1178" s="58"/>
      <c r="X1178" s="58"/>
      <c r="Y1178" s="59"/>
      <c r="Z1178" s="59"/>
      <c r="AA1178" s="59"/>
      <c r="AB1178" s="58"/>
      <c r="AC1178" s="58"/>
      <c r="AD1178" s="58"/>
      <c r="AE1178" s="58"/>
      <c r="AF1178" s="58"/>
      <c r="AG1178" s="58"/>
      <c r="AH1178" s="58"/>
      <c r="AI1178" s="58"/>
      <c r="AJ1178" s="59"/>
      <c r="AK1178" s="59"/>
      <c r="AL1178" s="59"/>
      <c r="AM1178" s="58"/>
      <c r="AN1178" s="58"/>
      <c r="AO1178" s="58"/>
      <c r="AP1178" s="58"/>
      <c r="AQ1178" s="58"/>
      <c r="AR1178" s="58"/>
      <c r="AS1178" s="58"/>
      <c r="AT1178" s="58"/>
      <c r="AU1178" s="58"/>
      <c r="AV1178" s="58"/>
      <c r="AW1178" s="58"/>
      <c r="AX1178" s="59"/>
      <c r="AY1178" s="59"/>
      <c r="AZ1178" s="60"/>
      <c r="BA1178" s="61"/>
      <c r="BB1178" s="54"/>
      <c r="BC1178" s="54"/>
      <c r="BD1178" s="41">
        <v>4</v>
      </c>
      <c r="BE1178" s="52">
        <v>42</v>
      </c>
      <c r="BF1178" s="62">
        <v>4252</v>
      </c>
      <c r="BG1178" s="274"/>
    </row>
    <row r="1179" spans="1:59" s="63" customFormat="1" ht="12.75" x14ac:dyDescent="0.2">
      <c r="A1179" s="196">
        <v>4</v>
      </c>
      <c r="B1179" s="197" t="s">
        <v>422</v>
      </c>
      <c r="C1179" s="208">
        <v>42</v>
      </c>
      <c r="D1179" s="209" t="s">
        <v>518</v>
      </c>
      <c r="E1179" s="210">
        <v>4252</v>
      </c>
      <c r="F1179" s="211" t="s">
        <v>621</v>
      </c>
      <c r="G1179" s="231" t="s">
        <v>314</v>
      </c>
      <c r="H1179" s="65"/>
      <c r="I1179" s="222"/>
      <c r="J1179" s="66"/>
      <c r="K1179" s="66"/>
      <c r="L1179" s="66"/>
      <c r="M1179" s="64"/>
      <c r="N1179" s="308"/>
      <c r="O1179" s="309"/>
      <c r="P1179" s="127"/>
      <c r="Q1179" s="67"/>
      <c r="R1179" s="67"/>
      <c r="S1179" s="67"/>
      <c r="T1179" s="67"/>
      <c r="U1179" s="67"/>
      <c r="V1179" s="67"/>
      <c r="W1179" s="67"/>
      <c r="X1179" s="67"/>
      <c r="Y1179" s="68"/>
      <c r="Z1179" s="68"/>
      <c r="AA1179" s="68"/>
      <c r="AB1179" s="67"/>
      <c r="AC1179" s="67"/>
      <c r="AD1179" s="67"/>
      <c r="AE1179" s="67"/>
      <c r="AF1179" s="67"/>
      <c r="AG1179" s="67"/>
      <c r="AH1179" s="67"/>
      <c r="AI1179" s="67"/>
      <c r="AJ1179" s="68"/>
      <c r="AK1179" s="68"/>
      <c r="AL1179" s="68"/>
      <c r="AM1179" s="67"/>
      <c r="AN1179" s="67"/>
      <c r="AO1179" s="67"/>
      <c r="AP1179" s="67"/>
      <c r="AQ1179" s="67"/>
      <c r="AR1179" s="67"/>
      <c r="AS1179" s="67"/>
      <c r="AT1179" s="67"/>
      <c r="AU1179" s="67"/>
      <c r="AV1179" s="67"/>
      <c r="AW1179" s="67"/>
      <c r="AX1179" s="68"/>
      <c r="AY1179" s="68"/>
      <c r="AZ1179" s="69"/>
      <c r="BA1179" s="70"/>
      <c r="BB1179" s="71"/>
      <c r="BC1179" s="54"/>
      <c r="BD1179" s="41">
        <v>4</v>
      </c>
      <c r="BE1179" s="52">
        <v>42</v>
      </c>
      <c r="BF1179" s="62">
        <v>4252</v>
      </c>
      <c r="BG1179" s="275"/>
    </row>
    <row r="1180" spans="1:59" s="63" customFormat="1" ht="12.75" x14ac:dyDescent="0.2">
      <c r="A1180" s="196">
        <v>4</v>
      </c>
      <c r="B1180" s="197" t="s">
        <v>422</v>
      </c>
      <c r="C1180" s="208">
        <v>42</v>
      </c>
      <c r="D1180" s="209" t="s">
        <v>518</v>
      </c>
      <c r="E1180" s="210">
        <v>4252</v>
      </c>
      <c r="F1180" s="211" t="s">
        <v>621</v>
      </c>
      <c r="G1180" s="231" t="s">
        <v>314</v>
      </c>
      <c r="H1180" s="72" t="s">
        <v>47</v>
      </c>
      <c r="I1180" s="223"/>
      <c r="J1180" s="73"/>
      <c r="K1180" s="73"/>
      <c r="L1180" s="73"/>
      <c r="M1180" s="74"/>
      <c r="N1180" s="247"/>
      <c r="O1180" s="306"/>
      <c r="P1180" s="105"/>
      <c r="Q1180" s="75"/>
      <c r="R1180" s="75"/>
      <c r="S1180" s="75"/>
      <c r="T1180" s="75"/>
      <c r="U1180" s="75"/>
      <c r="V1180" s="75"/>
      <c r="W1180" s="75"/>
      <c r="X1180" s="75"/>
      <c r="Y1180" s="76">
        <f>IF(ISNUMBER(VLOOKUP(Y1182,P$7:W$7,MATCH(Y1182,P$7:W$7))),VLOOKUP(Y1182,P$7:W$7,MATCH(Y1182,P$7:W$7)),IF(N1184=0,"No Data",IF(Y1182&gt;0,"&lt;100",0)))</f>
        <v>0</v>
      </c>
      <c r="Z1180" s="77">
        <f>IF(ISNUMBER(VLOOKUP(Z1184,P$7:W$7,MATCH(Z1184,P$7:W$7))),VLOOKUP(Z1184,P$7:W$7,MATCH(Z1184,P$7:W$7)),IF(N1184=0,"No Data",IF(Z1184&gt;0,"&lt;100",0)))</f>
        <v>0</v>
      </c>
      <c r="AA1180" s="106">
        <f>IF(ISNUMBER(Z1180),Z1180,0)</f>
        <v>0</v>
      </c>
      <c r="AB1180" s="75"/>
      <c r="AC1180" s="75"/>
      <c r="AD1180" s="75"/>
      <c r="AE1180" s="75"/>
      <c r="AF1180" s="75"/>
      <c r="AG1180" s="75"/>
      <c r="AH1180" s="75"/>
      <c r="AI1180" s="75"/>
      <c r="AJ1180" s="76">
        <f>IF(ISNUMBER(VLOOKUP(AJ1182,AB$7:AH$7,MATCH(AJ1182,AB$7:AH$7))),VLOOKUP(AJ1182,AB$7:AH$7,MATCH(AJ1182,AB$7:AH$7)),IF(N1184=0,"No Data",IF(AJ1182&gt;0,"&lt;50",0)))</f>
        <v>0</v>
      </c>
      <c r="AK1180" s="77">
        <f>IF(ISNUMBER(VLOOKUP(AK1184,AB$7:AH$7,MATCH(AK1184,AB$7:AH$7))),VLOOKUP(AK1184,AB$7:AH$7,MATCH(AK1184,AB$7:AH$7)),IF(N1184=0,"No Data",IF(AK1184&gt;0,"&lt;50",0)))</f>
        <v>0</v>
      </c>
      <c r="AL1180" s="106">
        <f>IF(ISNUMBER(AK1180),AK1180,0)</f>
        <v>0</v>
      </c>
      <c r="AM1180" s="75"/>
      <c r="AN1180" s="75"/>
      <c r="AO1180" s="75"/>
      <c r="AP1180" s="75"/>
      <c r="AQ1180" s="75"/>
      <c r="AR1180" s="75"/>
      <c r="AS1180" s="75"/>
      <c r="AT1180" s="75"/>
      <c r="AU1180" s="75"/>
      <c r="AV1180" s="75"/>
      <c r="AW1180" s="76">
        <f>IF(ISNUMBER(VLOOKUP(AW1182,AM$7:AU$7,MATCH(AW1182,AM$7:AU$7))),VLOOKUP(AW1182,AM$7:AU$7,MATCH(AW1182,AM$7:AU$7)),IF(N1184=0,"No Data",IF(AW1182&gt;0,"&lt;10",0)))</f>
        <v>500</v>
      </c>
      <c r="AX1180" s="77">
        <f>IF(ISNUMBER(VLOOKUP(AX1184,AM$7:AU$7,MATCH(AX1184,AM$7:AU$7))),VLOOKUP(AX1184,AM$7:AU$7,MATCH(AX1184,AM$7:AU$7)),IF(N1184=0,"No Data",IF(AX1184&gt;0,"&lt;10",0)))</f>
        <v>500</v>
      </c>
      <c r="AY1180" s="106">
        <f>IF(ISNUMBER(AX1180),AX1180,0)</f>
        <v>500</v>
      </c>
      <c r="AZ1180" s="79"/>
      <c r="BA1180" s="80"/>
      <c r="BB1180" s="71"/>
      <c r="BC1180" s="54"/>
      <c r="BD1180" s="41">
        <v>4</v>
      </c>
      <c r="BE1180" s="52">
        <v>42</v>
      </c>
      <c r="BF1180" s="62">
        <v>4252</v>
      </c>
      <c r="BG1180" s="276" t="s">
        <v>47</v>
      </c>
    </row>
    <row r="1181" spans="1:59" s="63" customFormat="1" ht="12.75" x14ac:dyDescent="0.2">
      <c r="A1181" s="196">
        <v>4</v>
      </c>
      <c r="B1181" s="197" t="s">
        <v>422</v>
      </c>
      <c r="C1181" s="208">
        <v>42</v>
      </c>
      <c r="D1181" s="209" t="s">
        <v>518</v>
      </c>
      <c r="E1181" s="210">
        <v>4252</v>
      </c>
      <c r="F1181" s="211" t="s">
        <v>621</v>
      </c>
      <c r="G1181" s="231" t="s">
        <v>314</v>
      </c>
      <c r="H1181" s="81" t="s">
        <v>48</v>
      </c>
      <c r="I1181" s="223"/>
      <c r="J1181" s="73"/>
      <c r="K1181" s="73"/>
      <c r="L1181" s="73"/>
      <c r="M1181" s="74"/>
      <c r="N1181" s="247"/>
      <c r="O1181" s="306"/>
      <c r="P1181" s="105"/>
      <c r="Q1181" s="75"/>
      <c r="R1181" s="75"/>
      <c r="S1181" s="75"/>
      <c r="T1181" s="75"/>
      <c r="U1181" s="75"/>
      <c r="V1181" s="75"/>
      <c r="W1181" s="75"/>
      <c r="X1181" s="75"/>
      <c r="Y1181" s="82">
        <f>MIN(X1185:X1188)</f>
        <v>0</v>
      </c>
      <c r="Z1181" s="83"/>
      <c r="AA1181" s="83"/>
      <c r="AB1181" s="75"/>
      <c r="AC1181" s="75"/>
      <c r="AD1181" s="75"/>
      <c r="AE1181" s="75"/>
      <c r="AF1181" s="75"/>
      <c r="AG1181" s="75"/>
      <c r="AH1181" s="75"/>
      <c r="AI1181" s="75"/>
      <c r="AJ1181" s="82">
        <f>MIN(AI1185:AI1188)</f>
        <v>0</v>
      </c>
      <c r="AK1181" s="83"/>
      <c r="AL1181" s="83"/>
      <c r="AM1181" s="75"/>
      <c r="AN1181" s="75"/>
      <c r="AO1181" s="75"/>
      <c r="AP1181" s="75"/>
      <c r="AQ1181" s="75"/>
      <c r="AR1181" s="75"/>
      <c r="AS1181" s="75"/>
      <c r="AT1181" s="75"/>
      <c r="AU1181" s="75"/>
      <c r="AV1181" s="75"/>
      <c r="AW1181" s="82">
        <f>MIN(AV1185:AV1188)</f>
        <v>25</v>
      </c>
      <c r="AX1181" s="83"/>
      <c r="AY1181" s="83"/>
      <c r="AZ1181" s="79"/>
      <c r="BA1181" s="80"/>
      <c r="BB1181" s="71"/>
      <c r="BC1181" s="54"/>
      <c r="BD1181" s="41">
        <v>4</v>
      </c>
      <c r="BE1181" s="52">
        <v>42</v>
      </c>
      <c r="BF1181" s="62">
        <v>4252</v>
      </c>
      <c r="BG1181" s="278" t="s">
        <v>48</v>
      </c>
    </row>
    <row r="1182" spans="1:59" s="63" customFormat="1" ht="12.75" x14ac:dyDescent="0.2">
      <c r="A1182" s="196">
        <v>4</v>
      </c>
      <c r="B1182" s="197" t="s">
        <v>422</v>
      </c>
      <c r="C1182" s="208">
        <v>42</v>
      </c>
      <c r="D1182" s="209" t="s">
        <v>518</v>
      </c>
      <c r="E1182" s="210">
        <v>4252</v>
      </c>
      <c r="F1182" s="211" t="s">
        <v>621</v>
      </c>
      <c r="G1182" s="231" t="s">
        <v>314</v>
      </c>
      <c r="H1182" s="81" t="s">
        <v>49</v>
      </c>
      <c r="I1182" s="223"/>
      <c r="J1182" s="73"/>
      <c r="K1182" s="73"/>
      <c r="L1182" s="73"/>
      <c r="M1182" s="74"/>
      <c r="N1182" s="247"/>
      <c r="O1182" s="306"/>
      <c r="P1182" s="105"/>
      <c r="Q1182" s="75"/>
      <c r="R1182" s="75"/>
      <c r="S1182" s="75"/>
      <c r="T1182" s="75"/>
      <c r="U1182" s="75"/>
      <c r="V1182" s="75"/>
      <c r="W1182" s="75"/>
      <c r="X1182" s="75"/>
      <c r="Y1182" s="84">
        <f>IF(ISNUMBER(AVERAGE(X1185:X1188)),AVERAGE(X1185:X1188),0)</f>
        <v>0</v>
      </c>
      <c r="Z1182" s="83"/>
      <c r="AA1182" s="83"/>
      <c r="AB1182" s="75"/>
      <c r="AC1182" s="75"/>
      <c r="AD1182" s="75"/>
      <c r="AE1182" s="75"/>
      <c r="AF1182" s="75"/>
      <c r="AG1182" s="75"/>
      <c r="AH1182" s="75"/>
      <c r="AI1182" s="75"/>
      <c r="AJ1182" s="84">
        <f>IF(ISNUMBER(AVERAGE(AI1185:AI1188)),AVERAGE(AI1185:AI1188),0)</f>
        <v>0</v>
      </c>
      <c r="AK1182" s="83"/>
      <c r="AL1182" s="83"/>
      <c r="AM1182" s="75"/>
      <c r="AN1182" s="75"/>
      <c r="AO1182" s="75"/>
      <c r="AP1182" s="75"/>
      <c r="AQ1182" s="75"/>
      <c r="AR1182" s="75"/>
      <c r="AS1182" s="75"/>
      <c r="AT1182" s="75"/>
      <c r="AU1182" s="75"/>
      <c r="AV1182" s="75"/>
      <c r="AW1182" s="84">
        <f>IF(ISNUMBER(AVERAGE(AV1185:AV1188)),AVERAGE(AV1185:AV1188),0)</f>
        <v>531.25</v>
      </c>
      <c r="AX1182" s="83"/>
      <c r="AY1182" s="83"/>
      <c r="AZ1182" s="79"/>
      <c r="BA1182" s="80"/>
      <c r="BB1182" s="71"/>
      <c r="BC1182" s="54"/>
      <c r="BD1182" s="41">
        <v>4</v>
      </c>
      <c r="BE1182" s="52">
        <v>42</v>
      </c>
      <c r="BF1182" s="62">
        <v>4252</v>
      </c>
      <c r="BG1182" s="278" t="s">
        <v>49</v>
      </c>
    </row>
    <row r="1183" spans="1:59" s="63" customFormat="1" ht="12.75" x14ac:dyDescent="0.2">
      <c r="A1183" s="196">
        <v>4</v>
      </c>
      <c r="B1183" s="197" t="s">
        <v>422</v>
      </c>
      <c r="C1183" s="208">
        <v>42</v>
      </c>
      <c r="D1183" s="209" t="s">
        <v>518</v>
      </c>
      <c r="E1183" s="210">
        <v>4252</v>
      </c>
      <c r="F1183" s="211" t="s">
        <v>621</v>
      </c>
      <c r="G1183" s="231" t="s">
        <v>314</v>
      </c>
      <c r="H1183" s="81" t="s">
        <v>50</v>
      </c>
      <c r="I1183" s="223"/>
      <c r="J1183" s="73"/>
      <c r="K1183" s="73"/>
      <c r="L1183" s="73"/>
      <c r="M1183" s="74"/>
      <c r="N1183" s="247"/>
      <c r="O1183" s="306"/>
      <c r="P1183" s="105"/>
      <c r="Q1183" s="75"/>
      <c r="R1183" s="75"/>
      <c r="S1183" s="75"/>
      <c r="T1183" s="75"/>
      <c r="U1183" s="75"/>
      <c r="V1183" s="75"/>
      <c r="W1183" s="75"/>
      <c r="X1183" s="75"/>
      <c r="Y1183" s="84">
        <f>MAX(X1185:X1188)</f>
        <v>0</v>
      </c>
      <c r="Z1183" s="83"/>
      <c r="AA1183" s="83"/>
      <c r="AB1183" s="75"/>
      <c r="AC1183" s="75"/>
      <c r="AD1183" s="75"/>
      <c r="AE1183" s="75"/>
      <c r="AF1183" s="75"/>
      <c r="AG1183" s="75"/>
      <c r="AH1183" s="75"/>
      <c r="AI1183" s="75"/>
      <c r="AJ1183" s="84">
        <f>MAX(AI1185:AI1188)</f>
        <v>0</v>
      </c>
      <c r="AK1183" s="83"/>
      <c r="AL1183" s="83"/>
      <c r="AM1183" s="75"/>
      <c r="AN1183" s="75"/>
      <c r="AO1183" s="75"/>
      <c r="AP1183" s="75"/>
      <c r="AQ1183" s="75"/>
      <c r="AR1183" s="75"/>
      <c r="AS1183" s="75"/>
      <c r="AT1183" s="75"/>
      <c r="AU1183" s="75"/>
      <c r="AV1183" s="75"/>
      <c r="AW1183" s="84">
        <f>MAX(AV1185:AV1188)</f>
        <v>1000</v>
      </c>
      <c r="AX1183" s="83"/>
      <c r="AY1183" s="83"/>
      <c r="AZ1183" s="79"/>
      <c r="BA1183" s="80"/>
      <c r="BB1183" s="71"/>
      <c r="BC1183" s="54"/>
      <c r="BD1183" s="41">
        <v>4</v>
      </c>
      <c r="BE1183" s="52">
        <v>42</v>
      </c>
      <c r="BF1183" s="62">
        <v>4252</v>
      </c>
      <c r="BG1183" s="278" t="s">
        <v>50</v>
      </c>
    </row>
    <row r="1184" spans="1:59" s="63" customFormat="1" ht="12.75" x14ac:dyDescent="0.2">
      <c r="A1184" s="196">
        <v>4</v>
      </c>
      <c r="B1184" s="197" t="s">
        <v>422</v>
      </c>
      <c r="C1184" s="208">
        <v>42</v>
      </c>
      <c r="D1184" s="209" t="s">
        <v>518</v>
      </c>
      <c r="E1184" s="210">
        <v>4252</v>
      </c>
      <c r="F1184" s="211" t="s">
        <v>621</v>
      </c>
      <c r="G1184" s="231" t="s">
        <v>314</v>
      </c>
      <c r="H1184" s="85" t="s">
        <v>51</v>
      </c>
      <c r="I1184" s="223"/>
      <c r="J1184" s="73"/>
      <c r="K1184" s="73"/>
      <c r="L1184" s="73"/>
      <c r="M1184" s="74"/>
      <c r="N1184" s="320">
        <f>SUM(N1185:N1188)</f>
        <v>4</v>
      </c>
      <c r="O1184" s="293">
        <f>SUM(O1185:O1188)</f>
        <v>1</v>
      </c>
      <c r="P1184" s="292"/>
      <c r="Q1184" s="87"/>
      <c r="R1184" s="87"/>
      <c r="S1184" s="87"/>
      <c r="T1184" s="87"/>
      <c r="U1184" s="87"/>
      <c r="V1184" s="87"/>
      <c r="W1184" s="87"/>
      <c r="X1184" s="87"/>
      <c r="Y1184" s="88"/>
      <c r="Z1184" s="119">
        <f>SUM(Z1185:Z1188)</f>
        <v>0</v>
      </c>
      <c r="AA1184" s="88"/>
      <c r="AB1184" s="87"/>
      <c r="AC1184" s="87"/>
      <c r="AD1184" s="87"/>
      <c r="AE1184" s="87"/>
      <c r="AF1184" s="87"/>
      <c r="AG1184" s="87"/>
      <c r="AH1184" s="87"/>
      <c r="AI1184" s="87"/>
      <c r="AJ1184" s="88"/>
      <c r="AK1184" s="119">
        <f>SUM(AK1185:AK1188)</f>
        <v>0</v>
      </c>
      <c r="AL1184" s="88"/>
      <c r="AM1184" s="87"/>
      <c r="AN1184" s="87"/>
      <c r="AO1184" s="87"/>
      <c r="AP1184" s="87"/>
      <c r="AQ1184" s="87"/>
      <c r="AR1184" s="87"/>
      <c r="AS1184" s="87"/>
      <c r="AT1184" s="87"/>
      <c r="AU1184" s="87"/>
      <c r="AV1184" s="87"/>
      <c r="AW1184" s="112"/>
      <c r="AX1184" s="119">
        <f>SUM(AX1185:AX1188)</f>
        <v>531.25</v>
      </c>
      <c r="AY1184" s="88"/>
      <c r="AZ1184" s="79"/>
      <c r="BA1184" s="80"/>
      <c r="BB1184" s="71"/>
      <c r="BC1184" s="54"/>
      <c r="BD1184" s="41">
        <v>4</v>
      </c>
      <c r="BE1184" s="52">
        <v>42</v>
      </c>
      <c r="BF1184" s="62">
        <v>4252</v>
      </c>
      <c r="BG1184" s="279" t="s">
        <v>51</v>
      </c>
    </row>
    <row r="1185" spans="1:59" s="63" customFormat="1" ht="12.75" x14ac:dyDescent="0.2">
      <c r="A1185" s="196">
        <v>4</v>
      </c>
      <c r="B1185" s="197" t="s">
        <v>422</v>
      </c>
      <c r="C1185" s="208">
        <v>42</v>
      </c>
      <c r="D1185" s="209" t="s">
        <v>518</v>
      </c>
      <c r="E1185" s="210">
        <v>4252</v>
      </c>
      <c r="F1185" s="211" t="s">
        <v>621</v>
      </c>
      <c r="G1185" s="231" t="s">
        <v>314</v>
      </c>
      <c r="H1185" s="89" t="s">
        <v>52</v>
      </c>
      <c r="I1185" s="90" t="s">
        <v>316</v>
      </c>
      <c r="J1185" s="90" t="s">
        <v>623</v>
      </c>
      <c r="K1185" s="90" t="s">
        <v>64</v>
      </c>
      <c r="L1185" s="90" t="s">
        <v>188</v>
      </c>
      <c r="M1185" s="91"/>
      <c r="N1185" s="312">
        <v>1</v>
      </c>
      <c r="O1185" s="313">
        <f>N1185/N$1184</f>
        <v>0.25</v>
      </c>
      <c r="P1185" s="104"/>
      <c r="Q1185" s="92"/>
      <c r="R1185" s="92"/>
      <c r="S1185" s="92"/>
      <c r="T1185" s="92"/>
      <c r="U1185" s="92"/>
      <c r="V1185" s="92"/>
      <c r="W1185" s="92"/>
      <c r="X1185" s="109">
        <f>P1185*P$7+Q1185*Q$7+R1185*R$7+S1185*S$7+T1185*T$7+U1185*U$7+V1185*V$7+W1185*W$7</f>
        <v>0</v>
      </c>
      <c r="Y1185" s="83"/>
      <c r="Z1185" s="110">
        <f>X1185*$O1185</f>
        <v>0</v>
      </c>
      <c r="AA1185" s="111"/>
      <c r="AB1185" s="92"/>
      <c r="AC1185" s="92"/>
      <c r="AD1185" s="92"/>
      <c r="AE1185" s="92"/>
      <c r="AF1185" s="92"/>
      <c r="AG1185" s="92"/>
      <c r="AH1185" s="92"/>
      <c r="AI1185" s="109">
        <f>AB1185*AB$7+AC1185*AC$7+AD1185*AD$7+AE1185*AE$7+AF1185*AF$7+AG1185*AG$7+AH1185*AH$7</f>
        <v>0</v>
      </c>
      <c r="AJ1185" s="83"/>
      <c r="AK1185" s="110">
        <f>AI1185*$O1185</f>
        <v>0</v>
      </c>
      <c r="AL1185" s="111"/>
      <c r="AM1185" s="92"/>
      <c r="AN1185" s="92"/>
      <c r="AO1185" s="92"/>
      <c r="AP1185" s="92"/>
      <c r="AQ1185" s="92"/>
      <c r="AR1185" s="92"/>
      <c r="AS1185" s="92">
        <v>1</v>
      </c>
      <c r="AT1185" s="92"/>
      <c r="AU1185" s="92"/>
      <c r="AV1185" s="109">
        <f>AM1185*AM$7+AN1185*AN$7+AO1185*AO$7+AP1185*AP$7+AQ1185*AQ$7+AR1185*AR$7+AS1185*AS$7+AT1185*AT$7+AU1185*AU$7</f>
        <v>1000</v>
      </c>
      <c r="AW1185" s="75"/>
      <c r="AX1185" s="110">
        <f>AV1185*$O1185</f>
        <v>250</v>
      </c>
      <c r="AY1185" s="111"/>
      <c r="AZ1185" s="93"/>
      <c r="BA1185" s="94" t="s">
        <v>105</v>
      </c>
      <c r="BB1185" s="71"/>
      <c r="BC1185" s="54"/>
      <c r="BD1185" s="41">
        <v>4</v>
      </c>
      <c r="BE1185" s="52">
        <v>42</v>
      </c>
      <c r="BF1185" s="62">
        <v>4252</v>
      </c>
      <c r="BG1185" s="280" t="s">
        <v>52</v>
      </c>
    </row>
    <row r="1186" spans="1:59" s="63" customFormat="1" ht="12.75" x14ac:dyDescent="0.2">
      <c r="A1186" s="196">
        <v>4</v>
      </c>
      <c r="B1186" s="197" t="s">
        <v>422</v>
      </c>
      <c r="C1186" s="208">
        <v>42</v>
      </c>
      <c r="D1186" s="209" t="s">
        <v>518</v>
      </c>
      <c r="E1186" s="210">
        <v>4252</v>
      </c>
      <c r="F1186" s="211" t="s">
        <v>621</v>
      </c>
      <c r="G1186" s="231" t="s">
        <v>314</v>
      </c>
      <c r="H1186" s="89"/>
      <c r="I1186" s="90" t="s">
        <v>589</v>
      </c>
      <c r="J1186" s="90" t="s">
        <v>624</v>
      </c>
      <c r="K1186" s="90" t="s">
        <v>64</v>
      </c>
      <c r="L1186" s="90" t="s">
        <v>119</v>
      </c>
      <c r="M1186" s="91"/>
      <c r="N1186" s="312">
        <v>1</v>
      </c>
      <c r="O1186" s="313">
        <f>N1186/N$1184</f>
        <v>0.25</v>
      </c>
      <c r="P1186" s="104"/>
      <c r="Q1186" s="92"/>
      <c r="R1186" s="92"/>
      <c r="S1186" s="92"/>
      <c r="T1186" s="92"/>
      <c r="U1186" s="92"/>
      <c r="V1186" s="92"/>
      <c r="W1186" s="92"/>
      <c r="X1186" s="109">
        <f>P1186*P$7+Q1186*Q$7+R1186*R$7+S1186*S$7+T1186*T$7+U1186*U$7+V1186*V$7+W1186*W$7</f>
        <v>0</v>
      </c>
      <c r="Y1186" s="83"/>
      <c r="Z1186" s="110">
        <f>X1186*$O1186</f>
        <v>0</v>
      </c>
      <c r="AA1186" s="111"/>
      <c r="AB1186" s="92"/>
      <c r="AC1186" s="92"/>
      <c r="AD1186" s="92"/>
      <c r="AE1186" s="92"/>
      <c r="AF1186" s="92"/>
      <c r="AG1186" s="92"/>
      <c r="AH1186" s="92"/>
      <c r="AI1186" s="109">
        <f>AB1186*AB$7+AC1186*AC$7+AD1186*AD$7+AE1186*AE$7+AF1186*AF$7+AG1186*AG$7+AH1186*AH$7</f>
        <v>0</v>
      </c>
      <c r="AJ1186" s="83"/>
      <c r="AK1186" s="110">
        <f>AI1186*$O1186</f>
        <v>0</v>
      </c>
      <c r="AL1186" s="111"/>
      <c r="AM1186" s="92"/>
      <c r="AN1186" s="92"/>
      <c r="AO1186" s="92"/>
      <c r="AP1186" s="92"/>
      <c r="AQ1186" s="92"/>
      <c r="AR1186" s="92"/>
      <c r="AS1186" s="92">
        <v>1</v>
      </c>
      <c r="AT1186" s="92"/>
      <c r="AU1186" s="92"/>
      <c r="AV1186" s="109">
        <f>AM1186*AM$7+AN1186*AN$7+AO1186*AO$7+AP1186*AP$7+AQ1186*AQ$7+AR1186*AR$7+AS1186*AS$7+AT1186*AT$7+AU1186*AU$7</f>
        <v>1000</v>
      </c>
      <c r="AW1186" s="75"/>
      <c r="AX1186" s="110">
        <f>AV1186*$O1186</f>
        <v>250</v>
      </c>
      <c r="AY1186" s="111"/>
      <c r="AZ1186" s="93"/>
      <c r="BA1186" s="94" t="s">
        <v>105</v>
      </c>
      <c r="BB1186" s="71"/>
      <c r="BC1186" s="54"/>
      <c r="BD1186" s="41">
        <v>4</v>
      </c>
      <c r="BE1186" s="52">
        <v>42</v>
      </c>
      <c r="BF1186" s="62">
        <v>4252</v>
      </c>
      <c r="BG1186" s="280" t="s">
        <v>52</v>
      </c>
    </row>
    <row r="1187" spans="1:59" s="63" customFormat="1" ht="12.75" x14ac:dyDescent="0.2">
      <c r="A1187" s="196">
        <v>4</v>
      </c>
      <c r="B1187" s="197" t="s">
        <v>422</v>
      </c>
      <c r="C1187" s="208">
        <v>42</v>
      </c>
      <c r="D1187" s="209" t="s">
        <v>518</v>
      </c>
      <c r="E1187" s="210">
        <v>4252</v>
      </c>
      <c r="F1187" s="211" t="s">
        <v>621</v>
      </c>
      <c r="G1187" s="231" t="s">
        <v>314</v>
      </c>
      <c r="H1187" s="89"/>
      <c r="I1187" s="90" t="s">
        <v>324</v>
      </c>
      <c r="J1187" s="90" t="s">
        <v>625</v>
      </c>
      <c r="K1187" s="90" t="s">
        <v>64</v>
      </c>
      <c r="L1187" s="90" t="s">
        <v>528</v>
      </c>
      <c r="M1187" s="149" t="s">
        <v>622</v>
      </c>
      <c r="N1187" s="312">
        <v>1</v>
      </c>
      <c r="O1187" s="313">
        <f>N1187/N$1184</f>
        <v>0.25</v>
      </c>
      <c r="P1187" s="104"/>
      <c r="Q1187" s="92"/>
      <c r="R1187" s="92"/>
      <c r="S1187" s="92"/>
      <c r="T1187" s="92"/>
      <c r="U1187" s="92"/>
      <c r="V1187" s="92"/>
      <c r="W1187" s="92"/>
      <c r="X1187" s="109">
        <f>P1187*P$7+Q1187*Q$7+R1187*R$7+S1187*S$7+T1187*T$7+U1187*U$7+V1187*V$7+W1187*W$7</f>
        <v>0</v>
      </c>
      <c r="Y1187" s="83"/>
      <c r="Z1187" s="110">
        <f>X1187*$O1187</f>
        <v>0</v>
      </c>
      <c r="AA1187" s="111"/>
      <c r="AB1187" s="92"/>
      <c r="AC1187" s="92"/>
      <c r="AD1187" s="92"/>
      <c r="AE1187" s="92"/>
      <c r="AF1187" s="92"/>
      <c r="AG1187" s="92"/>
      <c r="AH1187" s="92"/>
      <c r="AI1187" s="109">
        <f>AB1187*AB$7+AC1187*AC$7+AD1187*AD$7+AE1187*AE$7+AF1187*AF$7+AG1187*AG$7+AH1187*AH$7</f>
        <v>0</v>
      </c>
      <c r="AJ1187" s="83"/>
      <c r="AK1187" s="110">
        <f>AI1187*$O1187</f>
        <v>0</v>
      </c>
      <c r="AL1187" s="111"/>
      <c r="AM1187" s="92"/>
      <c r="AN1187" s="92"/>
      <c r="AO1187" s="92"/>
      <c r="AP1187" s="92">
        <v>1</v>
      </c>
      <c r="AQ1187" s="92"/>
      <c r="AR1187" s="92"/>
      <c r="AS1187" s="92"/>
      <c r="AT1187" s="92"/>
      <c r="AU1187" s="92"/>
      <c r="AV1187" s="109">
        <f>AM1187*AM$7+AN1187*AN$7+AO1187*AO$7+AP1187*AP$7+AQ1187*AQ$7+AR1187*AR$7+AS1187*AS$7+AT1187*AT$7+AU1187*AU$7</f>
        <v>100</v>
      </c>
      <c r="AW1187" s="75"/>
      <c r="AX1187" s="110">
        <f>AV1187*$O1187</f>
        <v>25</v>
      </c>
      <c r="AY1187" s="111"/>
      <c r="AZ1187" s="93"/>
      <c r="BA1187" s="94" t="s">
        <v>105</v>
      </c>
      <c r="BB1187" s="71"/>
      <c r="BC1187" s="54"/>
      <c r="BD1187" s="41">
        <v>4</v>
      </c>
      <c r="BE1187" s="52">
        <v>42</v>
      </c>
      <c r="BF1187" s="62">
        <v>4252</v>
      </c>
      <c r="BG1187" s="280" t="s">
        <v>52</v>
      </c>
    </row>
    <row r="1188" spans="1:59" s="63" customFormat="1" ht="12.75" x14ac:dyDescent="0.2">
      <c r="A1188" s="196">
        <v>4</v>
      </c>
      <c r="B1188" s="197" t="s">
        <v>422</v>
      </c>
      <c r="C1188" s="208">
        <v>42</v>
      </c>
      <c r="D1188" s="209" t="s">
        <v>518</v>
      </c>
      <c r="E1188" s="210">
        <v>4252</v>
      </c>
      <c r="F1188" s="211" t="s">
        <v>621</v>
      </c>
      <c r="G1188" s="231" t="s">
        <v>314</v>
      </c>
      <c r="H1188" s="89"/>
      <c r="I1188" s="90" t="s">
        <v>520</v>
      </c>
      <c r="J1188" s="90"/>
      <c r="K1188" s="90" t="s">
        <v>64</v>
      </c>
      <c r="L1188" s="90" t="s">
        <v>522</v>
      </c>
      <c r="M1188" s="149"/>
      <c r="N1188" s="312">
        <v>1</v>
      </c>
      <c r="O1188" s="313">
        <f>N1188/N$1184</f>
        <v>0.25</v>
      </c>
      <c r="P1188" s="104"/>
      <c r="Q1188" s="92"/>
      <c r="R1188" s="92"/>
      <c r="S1188" s="92"/>
      <c r="T1188" s="92"/>
      <c r="U1188" s="92"/>
      <c r="V1188" s="92"/>
      <c r="W1188" s="92"/>
      <c r="X1188" s="109">
        <f>P1188*P$7+Q1188*Q$7+R1188*R$7+S1188*S$7+T1188*T$7+U1188*U$7+V1188*V$7+W1188*W$7</f>
        <v>0</v>
      </c>
      <c r="Y1188" s="83"/>
      <c r="Z1188" s="110">
        <f>X1188*$O1188</f>
        <v>0</v>
      </c>
      <c r="AA1188" s="111"/>
      <c r="AB1188" s="92"/>
      <c r="AC1188" s="92"/>
      <c r="AD1188" s="92"/>
      <c r="AE1188" s="92"/>
      <c r="AF1188" s="92"/>
      <c r="AG1188" s="92"/>
      <c r="AH1188" s="92"/>
      <c r="AI1188" s="109">
        <f>AB1188*AB$7+AC1188*AC$7+AD1188*AD$7+AE1188*AE$7+AF1188*AF$7+AG1188*AG$7+AH1188*AH$7</f>
        <v>0</v>
      </c>
      <c r="AJ1188" s="83"/>
      <c r="AK1188" s="110">
        <f>AI1188*$O1188</f>
        <v>0</v>
      </c>
      <c r="AL1188" s="111"/>
      <c r="AM1188" s="92"/>
      <c r="AN1188" s="92">
        <v>1</v>
      </c>
      <c r="AO1188" s="92"/>
      <c r="AP1188" s="92"/>
      <c r="AQ1188" s="92"/>
      <c r="AR1188" s="92"/>
      <c r="AS1188" s="92"/>
      <c r="AT1188" s="92"/>
      <c r="AU1188" s="92"/>
      <c r="AV1188" s="109">
        <f>AM1188*AM$7+AN1188*AN$7+AO1188*AO$7+AP1188*AP$7+AQ1188*AQ$7+AR1188*AR$7+AS1188*AS$7+AT1188*AT$7+AU1188*AU$7</f>
        <v>25</v>
      </c>
      <c r="AW1188" s="75"/>
      <c r="AX1188" s="110">
        <f>AV1188*$O1188</f>
        <v>6.25</v>
      </c>
      <c r="AY1188" s="111"/>
      <c r="AZ1188" s="93"/>
      <c r="BA1188" s="94" t="s">
        <v>131</v>
      </c>
      <c r="BB1188" s="71"/>
      <c r="BC1188" s="54"/>
      <c r="BD1188" s="41">
        <v>4</v>
      </c>
      <c r="BE1188" s="52">
        <v>42</v>
      </c>
      <c r="BF1188" s="62">
        <v>4252</v>
      </c>
      <c r="BG1188" s="280" t="s">
        <v>52</v>
      </c>
    </row>
    <row r="1189" spans="1:59" s="63" customFormat="1" ht="12.75" x14ac:dyDescent="0.2">
      <c r="A1189" s="196">
        <v>4</v>
      </c>
      <c r="B1189" s="197" t="s">
        <v>422</v>
      </c>
      <c r="C1189" s="208">
        <v>42</v>
      </c>
      <c r="D1189" s="209" t="s">
        <v>518</v>
      </c>
      <c r="E1189" s="210">
        <v>4252</v>
      </c>
      <c r="F1189" s="211" t="s">
        <v>621</v>
      </c>
      <c r="G1189" s="231" t="s">
        <v>314</v>
      </c>
      <c r="H1189" s="65"/>
      <c r="I1189" s="222"/>
      <c r="J1189" s="66"/>
      <c r="K1189" s="66"/>
      <c r="L1189" s="66"/>
      <c r="M1189" s="64"/>
      <c r="N1189" s="304"/>
      <c r="O1189" s="305"/>
      <c r="P1189" s="127"/>
      <c r="Q1189" s="67"/>
      <c r="R1189" s="67"/>
      <c r="S1189" s="67"/>
      <c r="T1189" s="67"/>
      <c r="U1189" s="67"/>
      <c r="V1189" s="67"/>
      <c r="W1189" s="67"/>
      <c r="X1189" s="67"/>
      <c r="Y1189" s="68"/>
      <c r="Z1189" s="68"/>
      <c r="AA1189" s="68"/>
      <c r="AB1189" s="67"/>
      <c r="AC1189" s="67"/>
      <c r="AD1189" s="67"/>
      <c r="AE1189" s="67"/>
      <c r="AF1189" s="67"/>
      <c r="AG1189" s="67"/>
      <c r="AH1189" s="67"/>
      <c r="AI1189" s="67"/>
      <c r="AJ1189" s="68"/>
      <c r="AK1189" s="68"/>
      <c r="AL1189" s="68"/>
      <c r="AM1189" s="67"/>
      <c r="AN1189" s="67"/>
      <c r="AO1189" s="67"/>
      <c r="AP1189" s="67"/>
      <c r="AQ1189" s="67"/>
      <c r="AR1189" s="67"/>
      <c r="AS1189" s="67"/>
      <c r="AT1189" s="67"/>
      <c r="AU1189" s="67"/>
      <c r="AV1189" s="67"/>
      <c r="AW1189" s="67"/>
      <c r="AX1189" s="68"/>
      <c r="AY1189" s="68"/>
      <c r="AZ1189" s="69"/>
      <c r="BA1189" s="70"/>
      <c r="BB1189" s="71"/>
      <c r="BC1189" s="54"/>
      <c r="BD1189" s="41">
        <v>4</v>
      </c>
      <c r="BE1189" s="52">
        <v>42</v>
      </c>
      <c r="BF1189" s="62">
        <v>4252</v>
      </c>
      <c r="BG1189" s="275"/>
    </row>
    <row r="1190" spans="1:59" s="63" customFormat="1" ht="12.75" x14ac:dyDescent="0.2">
      <c r="A1190" s="196">
        <v>4</v>
      </c>
      <c r="B1190" s="197" t="s">
        <v>422</v>
      </c>
      <c r="C1190" s="208">
        <v>42</v>
      </c>
      <c r="D1190" s="209" t="s">
        <v>518</v>
      </c>
      <c r="E1190" s="210">
        <v>4252</v>
      </c>
      <c r="F1190" s="211" t="s">
        <v>621</v>
      </c>
      <c r="G1190" s="230"/>
      <c r="H1190" s="56"/>
      <c r="I1190" s="221"/>
      <c r="J1190" s="57"/>
      <c r="K1190" s="57"/>
      <c r="L1190" s="57"/>
      <c r="M1190" s="55"/>
      <c r="N1190" s="303"/>
      <c r="O1190" s="245"/>
      <c r="P1190" s="122"/>
      <c r="Q1190" s="58"/>
      <c r="R1190" s="58"/>
      <c r="S1190" s="58"/>
      <c r="T1190" s="58"/>
      <c r="U1190" s="58"/>
      <c r="V1190" s="58"/>
      <c r="W1190" s="58"/>
      <c r="X1190" s="58"/>
      <c r="Y1190" s="59"/>
      <c r="Z1190" s="59"/>
      <c r="AA1190" s="59"/>
      <c r="AB1190" s="58"/>
      <c r="AC1190" s="58"/>
      <c r="AD1190" s="58"/>
      <c r="AE1190" s="58"/>
      <c r="AF1190" s="58"/>
      <c r="AG1190" s="58"/>
      <c r="AH1190" s="58"/>
      <c r="AI1190" s="58"/>
      <c r="AJ1190" s="59"/>
      <c r="AK1190" s="59"/>
      <c r="AL1190" s="59"/>
      <c r="AM1190" s="58"/>
      <c r="AN1190" s="58"/>
      <c r="AO1190" s="58"/>
      <c r="AP1190" s="58"/>
      <c r="AQ1190" s="58"/>
      <c r="AR1190" s="58"/>
      <c r="AS1190" s="58"/>
      <c r="AT1190" s="58"/>
      <c r="AU1190" s="58"/>
      <c r="AV1190" s="58"/>
      <c r="AW1190" s="58"/>
      <c r="AX1190" s="59"/>
      <c r="AY1190" s="59"/>
      <c r="AZ1190" s="60"/>
      <c r="BA1190" s="61"/>
      <c r="BB1190" s="54"/>
      <c r="BC1190" s="54"/>
      <c r="BD1190" s="41">
        <v>4</v>
      </c>
      <c r="BE1190" s="52">
        <v>42</v>
      </c>
      <c r="BF1190" s="62">
        <v>4252</v>
      </c>
      <c r="BG1190" s="274"/>
    </row>
    <row r="1191" spans="1:59" s="63" customFormat="1" ht="12.75" x14ac:dyDescent="0.2">
      <c r="A1191" s="196">
        <v>4</v>
      </c>
      <c r="B1191" s="197" t="s">
        <v>422</v>
      </c>
      <c r="C1191" s="208">
        <v>42</v>
      </c>
      <c r="D1191" s="209" t="s">
        <v>518</v>
      </c>
      <c r="E1191" s="210">
        <v>4252</v>
      </c>
      <c r="F1191" s="211" t="s">
        <v>621</v>
      </c>
      <c r="G1191" s="231"/>
      <c r="H1191" s="65"/>
      <c r="I1191" s="222"/>
      <c r="J1191" s="66"/>
      <c r="K1191" s="66"/>
      <c r="L1191" s="66"/>
      <c r="M1191" s="64"/>
      <c r="N1191" s="304"/>
      <c r="O1191" s="305"/>
      <c r="P1191" s="127"/>
      <c r="Q1191" s="67"/>
      <c r="R1191" s="67"/>
      <c r="S1191" s="67"/>
      <c r="T1191" s="67"/>
      <c r="U1191" s="67"/>
      <c r="V1191" s="67"/>
      <c r="W1191" s="67"/>
      <c r="X1191" s="67"/>
      <c r="Y1191" s="68"/>
      <c r="Z1191" s="68"/>
      <c r="AA1191" s="68"/>
      <c r="AB1191" s="67"/>
      <c r="AC1191" s="67"/>
      <c r="AD1191" s="67"/>
      <c r="AE1191" s="67"/>
      <c r="AF1191" s="67"/>
      <c r="AG1191" s="67"/>
      <c r="AH1191" s="67"/>
      <c r="AI1191" s="67"/>
      <c r="AJ1191" s="68"/>
      <c r="AK1191" s="68"/>
      <c r="AL1191" s="68"/>
      <c r="AM1191" s="67"/>
      <c r="AN1191" s="67"/>
      <c r="AO1191" s="67"/>
      <c r="AP1191" s="67"/>
      <c r="AQ1191" s="67"/>
      <c r="AR1191" s="67"/>
      <c r="AS1191" s="67"/>
      <c r="AT1191" s="67"/>
      <c r="AU1191" s="67"/>
      <c r="AV1191" s="67"/>
      <c r="AW1191" s="67"/>
      <c r="AX1191" s="68"/>
      <c r="AY1191" s="68"/>
      <c r="AZ1191" s="69"/>
      <c r="BA1191" s="70"/>
      <c r="BB1191" s="71"/>
      <c r="BC1191" s="54"/>
      <c r="BD1191" s="41">
        <v>4</v>
      </c>
      <c r="BE1191" s="52">
        <v>42</v>
      </c>
      <c r="BF1191" s="62">
        <v>4252</v>
      </c>
      <c r="BG1191" s="275"/>
    </row>
    <row r="1192" spans="1:59" s="63" customFormat="1" ht="12.75" x14ac:dyDescent="0.2">
      <c r="A1192" s="196">
        <v>4</v>
      </c>
      <c r="B1192" s="197" t="s">
        <v>422</v>
      </c>
      <c r="C1192" s="208">
        <v>42</v>
      </c>
      <c r="D1192" s="209" t="s">
        <v>518</v>
      </c>
      <c r="E1192" s="210">
        <v>4252</v>
      </c>
      <c r="F1192" s="211" t="s">
        <v>621</v>
      </c>
      <c r="G1192" s="231" t="s">
        <v>215</v>
      </c>
      <c r="H1192" s="72" t="s">
        <v>1233</v>
      </c>
      <c r="I1192" s="223" t="s">
        <v>1253</v>
      </c>
      <c r="J1192" s="73"/>
      <c r="K1192" s="73"/>
      <c r="L1192" s="73"/>
      <c r="M1192" s="74"/>
      <c r="N1192" s="247"/>
      <c r="O1192" s="306"/>
      <c r="P1192" s="105"/>
      <c r="Q1192" s="75"/>
      <c r="R1192" s="75"/>
      <c r="S1192" s="75"/>
      <c r="T1192" s="75"/>
      <c r="U1192" s="75"/>
      <c r="V1192" s="75"/>
      <c r="W1192" s="75"/>
      <c r="X1192" s="75"/>
      <c r="Y1192" s="76" t="s">
        <v>1241</v>
      </c>
      <c r="Z1192" s="77" t="s">
        <v>1241</v>
      </c>
      <c r="AA1192" s="78">
        <f>AA$1491</f>
        <v>250</v>
      </c>
      <c r="AB1192" s="75"/>
      <c r="AC1192" s="75"/>
      <c r="AD1192" s="75"/>
      <c r="AE1192" s="75"/>
      <c r="AF1192" s="75"/>
      <c r="AG1192" s="75"/>
      <c r="AH1192" s="75"/>
      <c r="AI1192" s="75"/>
      <c r="AJ1192" s="76" t="s">
        <v>1241</v>
      </c>
      <c r="AK1192" s="77" t="s">
        <v>1241</v>
      </c>
      <c r="AL1192" s="78">
        <f>AL$1491</f>
        <v>0</v>
      </c>
      <c r="AM1192" s="75"/>
      <c r="AN1192" s="75"/>
      <c r="AO1192" s="75"/>
      <c r="AP1192" s="75"/>
      <c r="AQ1192" s="75"/>
      <c r="AR1192" s="75"/>
      <c r="AS1192" s="75"/>
      <c r="AT1192" s="75"/>
      <c r="AU1192" s="75"/>
      <c r="AV1192" s="75"/>
      <c r="AW1192" s="76" t="s">
        <v>1241</v>
      </c>
      <c r="AX1192" s="77" t="s">
        <v>1241</v>
      </c>
      <c r="AY1192" s="78">
        <f>AY$1491</f>
        <v>500</v>
      </c>
      <c r="AZ1192" s="79"/>
      <c r="BA1192" s="80" t="str">
        <f>I1192</f>
        <v>&gt; see 4311, Profiled metal sheet roofing</v>
      </c>
      <c r="BB1192" s="71"/>
      <c r="BC1192" s="54"/>
      <c r="BD1192" s="41">
        <v>4</v>
      </c>
      <c r="BE1192" s="52">
        <v>42</v>
      </c>
      <c r="BF1192" s="62">
        <v>4252</v>
      </c>
      <c r="BG1192" s="276" t="s">
        <v>47</v>
      </c>
    </row>
    <row r="1193" spans="1:59" s="63" customFormat="1" ht="12.75" x14ac:dyDescent="0.2">
      <c r="A1193" s="196">
        <v>4</v>
      </c>
      <c r="B1193" s="197" t="s">
        <v>422</v>
      </c>
      <c r="C1193" s="208">
        <v>42</v>
      </c>
      <c r="D1193" s="209" t="s">
        <v>518</v>
      </c>
      <c r="E1193" s="210">
        <v>4252</v>
      </c>
      <c r="F1193" s="211" t="s">
        <v>621</v>
      </c>
      <c r="G1193" s="231"/>
      <c r="H1193" s="65"/>
      <c r="I1193" s="222"/>
      <c r="J1193" s="66"/>
      <c r="K1193" s="66"/>
      <c r="L1193" s="66"/>
      <c r="M1193" s="64"/>
      <c r="N1193" s="304"/>
      <c r="O1193" s="305"/>
      <c r="P1193" s="127"/>
      <c r="Q1193" s="67"/>
      <c r="R1193" s="67"/>
      <c r="S1193" s="67"/>
      <c r="T1193" s="67"/>
      <c r="U1193" s="67"/>
      <c r="V1193" s="67"/>
      <c r="W1193" s="67"/>
      <c r="X1193" s="67"/>
      <c r="Y1193" s="68"/>
      <c r="Z1193" s="68"/>
      <c r="AA1193" s="68"/>
      <c r="AB1193" s="67"/>
      <c r="AC1193" s="67"/>
      <c r="AD1193" s="67"/>
      <c r="AE1193" s="67"/>
      <c r="AF1193" s="67"/>
      <c r="AG1193" s="67"/>
      <c r="AH1193" s="67"/>
      <c r="AI1193" s="67"/>
      <c r="AJ1193" s="68"/>
      <c r="AK1193" s="68"/>
      <c r="AL1193" s="68"/>
      <c r="AM1193" s="67"/>
      <c r="AN1193" s="67"/>
      <c r="AO1193" s="67"/>
      <c r="AP1193" s="67"/>
      <c r="AQ1193" s="67"/>
      <c r="AR1193" s="67"/>
      <c r="AS1193" s="67"/>
      <c r="AT1193" s="67"/>
      <c r="AU1193" s="67"/>
      <c r="AV1193" s="67"/>
      <c r="AW1193" s="67"/>
      <c r="AX1193" s="68"/>
      <c r="AY1193" s="68"/>
      <c r="AZ1193" s="69"/>
      <c r="BA1193" s="70"/>
      <c r="BB1193" s="71"/>
      <c r="BC1193" s="54"/>
      <c r="BD1193" s="41">
        <v>4</v>
      </c>
      <c r="BE1193" s="52">
        <v>42</v>
      </c>
      <c r="BF1193" s="62">
        <v>4252</v>
      </c>
      <c r="BG1193" s="275"/>
    </row>
    <row r="1194" spans="1:59" s="63" customFormat="1" ht="12.75" x14ac:dyDescent="0.2">
      <c r="A1194" s="196">
        <v>4</v>
      </c>
      <c r="B1194" s="197" t="s">
        <v>422</v>
      </c>
      <c r="C1194" s="208">
        <v>42</v>
      </c>
      <c r="D1194" s="209" t="s">
        <v>518</v>
      </c>
      <c r="E1194" s="210">
        <v>4252</v>
      </c>
      <c r="F1194" s="211" t="s">
        <v>621</v>
      </c>
      <c r="G1194" s="230"/>
      <c r="H1194" s="56"/>
      <c r="I1194" s="221"/>
      <c r="J1194" s="57"/>
      <c r="K1194" s="57"/>
      <c r="L1194" s="57"/>
      <c r="M1194" s="55"/>
      <c r="N1194" s="303"/>
      <c r="O1194" s="245"/>
      <c r="P1194" s="122"/>
      <c r="Q1194" s="58"/>
      <c r="R1194" s="58"/>
      <c r="S1194" s="58"/>
      <c r="T1194" s="58"/>
      <c r="U1194" s="58"/>
      <c r="V1194" s="58"/>
      <c r="W1194" s="58"/>
      <c r="X1194" s="58"/>
      <c r="Y1194" s="59"/>
      <c r="Z1194" s="59"/>
      <c r="AA1194" s="59"/>
      <c r="AB1194" s="58"/>
      <c r="AC1194" s="58"/>
      <c r="AD1194" s="58"/>
      <c r="AE1194" s="58"/>
      <c r="AF1194" s="58"/>
      <c r="AG1194" s="58"/>
      <c r="AH1194" s="58"/>
      <c r="AI1194" s="58"/>
      <c r="AJ1194" s="59"/>
      <c r="AK1194" s="59"/>
      <c r="AL1194" s="59"/>
      <c r="AM1194" s="58"/>
      <c r="AN1194" s="58"/>
      <c r="AO1194" s="58"/>
      <c r="AP1194" s="58"/>
      <c r="AQ1194" s="58"/>
      <c r="AR1194" s="58"/>
      <c r="AS1194" s="58"/>
      <c r="AT1194" s="58"/>
      <c r="AU1194" s="58"/>
      <c r="AV1194" s="58"/>
      <c r="AW1194" s="58"/>
      <c r="AX1194" s="59"/>
      <c r="AY1194" s="59"/>
      <c r="AZ1194" s="60"/>
      <c r="BA1194" s="61"/>
      <c r="BB1194" s="54"/>
      <c r="BC1194" s="54"/>
      <c r="BD1194" s="41">
        <v>4</v>
      </c>
      <c r="BE1194" s="52">
        <v>42</v>
      </c>
      <c r="BF1194" s="62">
        <v>4252</v>
      </c>
      <c r="BG1194" s="274"/>
    </row>
    <row r="1195" spans="1:59" x14ac:dyDescent="0.25">
      <c r="A1195" s="196">
        <v>4</v>
      </c>
      <c r="B1195" s="197" t="s">
        <v>422</v>
      </c>
      <c r="C1195" s="208">
        <v>42</v>
      </c>
      <c r="D1195" s="209" t="s">
        <v>518</v>
      </c>
      <c r="E1195" s="212">
        <v>4253</v>
      </c>
      <c r="F1195" s="213" t="s">
        <v>626</v>
      </c>
      <c r="G1195" s="234"/>
      <c r="H1195" s="138"/>
      <c r="I1195" s="224"/>
      <c r="J1195" s="98"/>
      <c r="K1195" s="98"/>
      <c r="L1195" s="98"/>
      <c r="M1195" s="137"/>
      <c r="N1195" s="322"/>
      <c r="O1195" s="323"/>
      <c r="P1195" s="139"/>
      <c r="Q1195" s="139"/>
      <c r="R1195" s="139"/>
      <c r="S1195" s="139"/>
      <c r="T1195" s="139"/>
      <c r="U1195" s="139"/>
      <c r="V1195" s="139"/>
      <c r="W1195" s="139"/>
      <c r="X1195" s="139"/>
      <c r="Y1195" s="100"/>
      <c r="Z1195" s="125"/>
      <c r="AA1195" s="125"/>
      <c r="AB1195" s="139"/>
      <c r="AC1195" s="139"/>
      <c r="AD1195" s="139"/>
      <c r="AE1195" s="139"/>
      <c r="AF1195" s="139"/>
      <c r="AG1195" s="139"/>
      <c r="AH1195" s="139"/>
      <c r="AI1195" s="139"/>
      <c r="AJ1195" s="100"/>
      <c r="AK1195" s="125"/>
      <c r="AL1195" s="125"/>
      <c r="AM1195" s="139"/>
      <c r="AN1195" s="139"/>
      <c r="AO1195" s="139"/>
      <c r="AP1195" s="139"/>
      <c r="AQ1195" s="139"/>
      <c r="AR1195" s="139"/>
      <c r="AS1195" s="139"/>
      <c r="AT1195" s="139"/>
      <c r="AU1195" s="139"/>
      <c r="AV1195" s="139"/>
      <c r="AW1195" s="99"/>
      <c r="AX1195" s="125"/>
      <c r="AY1195" s="100"/>
      <c r="AZ1195" s="140"/>
      <c r="BA1195" s="141"/>
      <c r="BB1195" s="136"/>
      <c r="BC1195" s="136"/>
      <c r="BD1195" s="41">
        <v>4</v>
      </c>
      <c r="BE1195" s="52">
        <v>42</v>
      </c>
      <c r="BF1195" s="103">
        <v>4253</v>
      </c>
      <c r="BG1195" s="283"/>
    </row>
    <row r="1196" spans="1:59" s="63" customFormat="1" ht="12.75" x14ac:dyDescent="0.2">
      <c r="A1196" s="196">
        <v>4</v>
      </c>
      <c r="B1196" s="197" t="s">
        <v>422</v>
      </c>
      <c r="C1196" s="208">
        <v>42</v>
      </c>
      <c r="D1196" s="209" t="s">
        <v>518</v>
      </c>
      <c r="E1196" s="212">
        <v>4253</v>
      </c>
      <c r="F1196" s="213" t="s">
        <v>626</v>
      </c>
      <c r="G1196" s="232"/>
      <c r="H1196" s="97"/>
      <c r="I1196" s="224"/>
      <c r="J1196" s="98"/>
      <c r="K1196" s="98"/>
      <c r="L1196" s="98"/>
      <c r="M1196" s="96"/>
      <c r="N1196" s="307"/>
      <c r="O1196" s="246"/>
      <c r="P1196" s="124"/>
      <c r="Q1196" s="99"/>
      <c r="R1196" s="99"/>
      <c r="S1196" s="99"/>
      <c r="T1196" s="99"/>
      <c r="U1196" s="99"/>
      <c r="V1196" s="99"/>
      <c r="W1196" s="99"/>
      <c r="X1196" s="99"/>
      <c r="Y1196" s="100"/>
      <c r="Z1196" s="100"/>
      <c r="AA1196" s="100"/>
      <c r="AB1196" s="99"/>
      <c r="AC1196" s="99"/>
      <c r="AD1196" s="99"/>
      <c r="AE1196" s="99"/>
      <c r="AF1196" s="99"/>
      <c r="AG1196" s="99"/>
      <c r="AH1196" s="99"/>
      <c r="AI1196" s="99"/>
      <c r="AJ1196" s="100"/>
      <c r="AK1196" s="100"/>
      <c r="AL1196" s="100"/>
      <c r="AM1196" s="99"/>
      <c r="AN1196" s="99"/>
      <c r="AO1196" s="99"/>
      <c r="AP1196" s="99"/>
      <c r="AQ1196" s="99"/>
      <c r="AR1196" s="99"/>
      <c r="AS1196" s="99"/>
      <c r="AT1196" s="99"/>
      <c r="AU1196" s="99"/>
      <c r="AV1196" s="99"/>
      <c r="AW1196" s="99"/>
      <c r="AX1196" s="100"/>
      <c r="AY1196" s="100"/>
      <c r="AZ1196" s="101"/>
      <c r="BA1196" s="102"/>
      <c r="BB1196" s="95"/>
      <c r="BC1196" s="95"/>
      <c r="BD1196" s="41">
        <v>4</v>
      </c>
      <c r="BE1196" s="52">
        <v>42</v>
      </c>
      <c r="BF1196" s="103">
        <v>4253</v>
      </c>
      <c r="BG1196" s="277"/>
    </row>
    <row r="1197" spans="1:59" s="63" customFormat="1" ht="12.75" x14ac:dyDescent="0.2">
      <c r="A1197" s="196">
        <v>4</v>
      </c>
      <c r="B1197" s="197" t="s">
        <v>422</v>
      </c>
      <c r="C1197" s="208">
        <v>42</v>
      </c>
      <c r="D1197" s="209" t="s">
        <v>518</v>
      </c>
      <c r="E1197" s="212">
        <v>4253</v>
      </c>
      <c r="F1197" s="213" t="s">
        <v>626</v>
      </c>
      <c r="G1197" s="231" t="s">
        <v>1218</v>
      </c>
      <c r="H1197" s="65"/>
      <c r="I1197" s="222"/>
      <c r="J1197" s="66"/>
      <c r="K1197" s="66"/>
      <c r="L1197" s="66"/>
      <c r="M1197" s="64"/>
      <c r="N1197" s="304"/>
      <c r="O1197" s="305"/>
      <c r="P1197" s="127"/>
      <c r="Q1197" s="67"/>
      <c r="R1197" s="67"/>
      <c r="S1197" s="67"/>
      <c r="T1197" s="67"/>
      <c r="U1197" s="67"/>
      <c r="V1197" s="67"/>
      <c r="W1197" s="67"/>
      <c r="X1197" s="67"/>
      <c r="Y1197" s="68"/>
      <c r="Z1197" s="68"/>
      <c r="AA1197" s="68"/>
      <c r="AB1197" s="67"/>
      <c r="AC1197" s="67"/>
      <c r="AD1197" s="67"/>
      <c r="AE1197" s="67"/>
      <c r="AF1197" s="67"/>
      <c r="AG1197" s="67"/>
      <c r="AH1197" s="67"/>
      <c r="AI1197" s="67"/>
      <c r="AJ1197" s="68"/>
      <c r="AK1197" s="68"/>
      <c r="AL1197" s="68"/>
      <c r="AM1197" s="67"/>
      <c r="AN1197" s="67"/>
      <c r="AO1197" s="67"/>
      <c r="AP1197" s="67"/>
      <c r="AQ1197" s="67"/>
      <c r="AR1197" s="67"/>
      <c r="AS1197" s="67"/>
      <c r="AT1197" s="67"/>
      <c r="AU1197" s="67"/>
      <c r="AV1197" s="67"/>
      <c r="AW1197" s="67"/>
      <c r="AX1197" s="68"/>
      <c r="AY1197" s="68"/>
      <c r="AZ1197" s="69"/>
      <c r="BA1197" s="70"/>
      <c r="BB1197" s="71"/>
      <c r="BC1197" s="95"/>
      <c r="BD1197" s="41">
        <v>4</v>
      </c>
      <c r="BE1197" s="52">
        <v>42</v>
      </c>
      <c r="BF1197" s="103">
        <v>4253</v>
      </c>
      <c r="BG1197" s="275"/>
    </row>
    <row r="1198" spans="1:59" s="63" customFormat="1" ht="12.75" x14ac:dyDescent="0.2">
      <c r="A1198" s="196">
        <v>4</v>
      </c>
      <c r="B1198" s="197" t="s">
        <v>422</v>
      </c>
      <c r="C1198" s="208">
        <v>42</v>
      </c>
      <c r="D1198" s="209" t="s">
        <v>518</v>
      </c>
      <c r="E1198" s="212">
        <v>4253</v>
      </c>
      <c r="F1198" s="213" t="s">
        <v>626</v>
      </c>
      <c r="G1198" s="231" t="s">
        <v>1218</v>
      </c>
      <c r="H1198" s="72" t="s">
        <v>47</v>
      </c>
      <c r="I1198" s="223"/>
      <c r="J1198" s="73"/>
      <c r="K1198" s="73"/>
      <c r="L1198" s="73"/>
      <c r="M1198" s="74"/>
      <c r="N1198" s="247"/>
      <c r="O1198" s="306"/>
      <c r="P1198" s="105"/>
      <c r="Q1198" s="75"/>
      <c r="R1198" s="75"/>
      <c r="S1198" s="75"/>
      <c r="T1198" s="75"/>
      <c r="U1198" s="75"/>
      <c r="V1198" s="75"/>
      <c r="W1198" s="75"/>
      <c r="X1198" s="75"/>
      <c r="Y1198" s="76">
        <f>IF(ISNUMBER(VLOOKUP(Y1200,P$7:W$7,MATCH(Y1200,P$7:W$7))),VLOOKUP(Y1200,P$7:W$7,MATCH(Y1200,P$7:W$7)),IF(N1202=0,"No Data",IF(Y1200&gt;0,"&lt;100",0)))</f>
        <v>10000</v>
      </c>
      <c r="Z1198" s="77">
        <f>IF(ISNUMBER(VLOOKUP(Z1202,P$7:W$7,MATCH(Z1202,P$7:W$7))),VLOOKUP(Z1202,P$7:W$7,MATCH(Z1202,P$7:W$7)),IF(N1202=0,"No Data",IF(Z1202&gt;0,"&lt;100",0)))</f>
        <v>10000</v>
      </c>
      <c r="AA1198" s="106">
        <f>IF(ISNUMBER(Z1198),Z1198,0)</f>
        <v>10000</v>
      </c>
      <c r="AB1198" s="75"/>
      <c r="AC1198" s="75"/>
      <c r="AD1198" s="75"/>
      <c r="AE1198" s="75"/>
      <c r="AF1198" s="75"/>
      <c r="AG1198" s="75"/>
      <c r="AH1198" s="75"/>
      <c r="AI1198" s="75"/>
      <c r="AJ1198" s="76">
        <f>IF(ISNUMBER(VLOOKUP(AJ1200,AB$7:AH$7,MATCH(AJ1200,AB$7:AH$7))),VLOOKUP(AJ1200,AB$7:AH$7,MATCH(AJ1200,AB$7:AH$7)),IF(N1202=0,"No Data",IF(AJ1200&gt;0,"&lt;50",0)))</f>
        <v>0</v>
      </c>
      <c r="AK1198" s="77">
        <f>IF(ISNUMBER(VLOOKUP(AK1202,AB$7:AH$7,MATCH(AK1202,AB$7:AH$7))),VLOOKUP(AK1202,AB$7:AH$7,MATCH(AK1202,AB$7:AH$7)),IF(N1202=0,"No Data",IF(AK1202&gt;0,"&lt;50",0)))</f>
        <v>0</v>
      </c>
      <c r="AL1198" s="106">
        <f>IF(ISNUMBER(AK1198),AK1198,0)</f>
        <v>0</v>
      </c>
      <c r="AM1198" s="75"/>
      <c r="AN1198" s="75"/>
      <c r="AO1198" s="75"/>
      <c r="AP1198" s="75"/>
      <c r="AQ1198" s="75"/>
      <c r="AR1198" s="75"/>
      <c r="AS1198" s="75"/>
      <c r="AT1198" s="75"/>
      <c r="AU1198" s="75"/>
      <c r="AV1198" s="75"/>
      <c r="AW1198" s="76">
        <f>IF(ISNUMBER(VLOOKUP(AW1200,AM$7:AU$7,MATCH(AW1200,AM$7:AU$7))),VLOOKUP(AW1200,AM$7:AU$7,MATCH(AW1200,AM$7:AU$7)),IF(N1202=0,"No Data",IF(AW1200&gt;0,"&lt;10",0)))</f>
        <v>500</v>
      </c>
      <c r="AX1198" s="77">
        <f>IF(ISNUMBER(VLOOKUP(AX1202,AM$7:AU$7,MATCH(AX1202,AM$7:AU$7))),VLOOKUP(AX1202,AM$7:AU$7,MATCH(AX1202,AM$7:AU$7)),IF(N1202=0,"No Data",IF(AX1202&gt;0,"&lt;10",0)))</f>
        <v>500</v>
      </c>
      <c r="AY1198" s="106">
        <f>IF(ISNUMBER(AX1198),AX1198,0)</f>
        <v>500</v>
      </c>
      <c r="AZ1198" s="79"/>
      <c r="BA1198" s="80"/>
      <c r="BB1198" s="71"/>
      <c r="BC1198" s="95"/>
      <c r="BD1198" s="41">
        <v>4</v>
      </c>
      <c r="BE1198" s="52">
        <v>42</v>
      </c>
      <c r="BF1198" s="103">
        <v>4253</v>
      </c>
      <c r="BG1198" s="276" t="s">
        <v>47</v>
      </c>
    </row>
    <row r="1199" spans="1:59" s="63" customFormat="1" ht="12.75" x14ac:dyDescent="0.2">
      <c r="A1199" s="196">
        <v>4</v>
      </c>
      <c r="B1199" s="197" t="s">
        <v>422</v>
      </c>
      <c r="C1199" s="208">
        <v>42</v>
      </c>
      <c r="D1199" s="209" t="s">
        <v>518</v>
      </c>
      <c r="E1199" s="212">
        <v>4253</v>
      </c>
      <c r="F1199" s="213" t="s">
        <v>626</v>
      </c>
      <c r="G1199" s="231" t="s">
        <v>1218</v>
      </c>
      <c r="H1199" s="81" t="s">
        <v>48</v>
      </c>
      <c r="I1199" s="223"/>
      <c r="J1199" s="73"/>
      <c r="K1199" s="73"/>
      <c r="L1199" s="73"/>
      <c r="M1199" s="74"/>
      <c r="N1199" s="247"/>
      <c r="O1199" s="306"/>
      <c r="P1199" s="105"/>
      <c r="Q1199" s="75"/>
      <c r="R1199" s="75"/>
      <c r="S1199" s="75"/>
      <c r="T1199" s="75"/>
      <c r="U1199" s="75"/>
      <c r="V1199" s="75"/>
      <c r="W1199" s="75"/>
      <c r="X1199" s="75"/>
      <c r="Y1199" s="82">
        <f>MIN(X1203:X1204)</f>
        <v>0</v>
      </c>
      <c r="Z1199" s="83"/>
      <c r="AA1199" s="83"/>
      <c r="AB1199" s="75"/>
      <c r="AC1199" s="75"/>
      <c r="AD1199" s="75"/>
      <c r="AE1199" s="75"/>
      <c r="AF1199" s="75"/>
      <c r="AG1199" s="75"/>
      <c r="AH1199" s="75"/>
      <c r="AI1199" s="75"/>
      <c r="AJ1199" s="82">
        <f>MIN(AI1203:AI1204)</f>
        <v>0</v>
      </c>
      <c r="AK1199" s="83"/>
      <c r="AL1199" s="83"/>
      <c r="AM1199" s="75"/>
      <c r="AN1199" s="75"/>
      <c r="AO1199" s="75"/>
      <c r="AP1199" s="75"/>
      <c r="AQ1199" s="75"/>
      <c r="AR1199" s="75"/>
      <c r="AS1199" s="75"/>
      <c r="AT1199" s="75"/>
      <c r="AU1199" s="75"/>
      <c r="AV1199" s="75"/>
      <c r="AW1199" s="82">
        <f>MIN(AV1203:AV1204)</f>
        <v>100</v>
      </c>
      <c r="AX1199" s="83"/>
      <c r="AY1199" s="83"/>
      <c r="AZ1199" s="79"/>
      <c r="BA1199" s="80"/>
      <c r="BB1199" s="71"/>
      <c r="BC1199" s="95"/>
      <c r="BD1199" s="41">
        <v>4</v>
      </c>
      <c r="BE1199" s="52">
        <v>42</v>
      </c>
      <c r="BF1199" s="103">
        <v>4253</v>
      </c>
      <c r="BG1199" s="278" t="s">
        <v>48</v>
      </c>
    </row>
    <row r="1200" spans="1:59" s="63" customFormat="1" ht="12.75" x14ac:dyDescent="0.2">
      <c r="A1200" s="196">
        <v>4</v>
      </c>
      <c r="B1200" s="197" t="s">
        <v>422</v>
      </c>
      <c r="C1200" s="208">
        <v>42</v>
      </c>
      <c r="D1200" s="209" t="s">
        <v>518</v>
      </c>
      <c r="E1200" s="212">
        <v>4253</v>
      </c>
      <c r="F1200" s="213" t="s">
        <v>626</v>
      </c>
      <c r="G1200" s="231" t="s">
        <v>1218</v>
      </c>
      <c r="H1200" s="81" t="s">
        <v>49</v>
      </c>
      <c r="I1200" s="223"/>
      <c r="J1200" s="73"/>
      <c r="K1200" s="73"/>
      <c r="L1200" s="73"/>
      <c r="M1200" s="74"/>
      <c r="N1200" s="247"/>
      <c r="O1200" s="306"/>
      <c r="P1200" s="105"/>
      <c r="Q1200" s="75"/>
      <c r="R1200" s="75"/>
      <c r="S1200" s="75"/>
      <c r="T1200" s="75"/>
      <c r="U1200" s="75"/>
      <c r="V1200" s="75"/>
      <c r="W1200" s="75"/>
      <c r="X1200" s="75"/>
      <c r="Y1200" s="84">
        <f>IF(ISNUMBER(AVERAGE(X1203:X1204)),AVERAGE(X1203:X1204),0)</f>
        <v>12500</v>
      </c>
      <c r="Z1200" s="83"/>
      <c r="AA1200" s="83"/>
      <c r="AB1200" s="75"/>
      <c r="AC1200" s="75"/>
      <c r="AD1200" s="75"/>
      <c r="AE1200" s="75"/>
      <c r="AF1200" s="75"/>
      <c r="AG1200" s="75"/>
      <c r="AH1200" s="75"/>
      <c r="AI1200" s="75"/>
      <c r="AJ1200" s="84">
        <f>IF(ISNUMBER(AVERAGE(AI1203:AI1204)),AVERAGE(AI1203:AI1204),0)</f>
        <v>0</v>
      </c>
      <c r="AK1200" s="83"/>
      <c r="AL1200" s="83"/>
      <c r="AM1200" s="75"/>
      <c r="AN1200" s="75"/>
      <c r="AO1200" s="75"/>
      <c r="AP1200" s="75"/>
      <c r="AQ1200" s="75"/>
      <c r="AR1200" s="75"/>
      <c r="AS1200" s="75"/>
      <c r="AT1200" s="75"/>
      <c r="AU1200" s="75"/>
      <c r="AV1200" s="75"/>
      <c r="AW1200" s="84">
        <f>IF(ISNUMBER(AVERAGE(AV1203:AV1204)),AVERAGE(AV1203:AV1204),0)</f>
        <v>550</v>
      </c>
      <c r="AX1200" s="83"/>
      <c r="AY1200" s="83"/>
      <c r="AZ1200" s="79"/>
      <c r="BA1200" s="80"/>
      <c r="BB1200" s="71"/>
      <c r="BC1200" s="95"/>
      <c r="BD1200" s="41">
        <v>4</v>
      </c>
      <c r="BE1200" s="52">
        <v>42</v>
      </c>
      <c r="BF1200" s="103">
        <v>4253</v>
      </c>
      <c r="BG1200" s="278" t="s">
        <v>49</v>
      </c>
    </row>
    <row r="1201" spans="1:59" s="63" customFormat="1" ht="12.75" x14ac:dyDescent="0.2">
      <c r="A1201" s="196">
        <v>4</v>
      </c>
      <c r="B1201" s="197" t="s">
        <v>422</v>
      </c>
      <c r="C1201" s="208">
        <v>42</v>
      </c>
      <c r="D1201" s="209" t="s">
        <v>518</v>
      </c>
      <c r="E1201" s="212">
        <v>4253</v>
      </c>
      <c r="F1201" s="213" t="s">
        <v>626</v>
      </c>
      <c r="G1201" s="231" t="s">
        <v>1218</v>
      </c>
      <c r="H1201" s="81" t="s">
        <v>50</v>
      </c>
      <c r="I1201" s="223"/>
      <c r="J1201" s="73"/>
      <c r="K1201" s="73"/>
      <c r="L1201" s="73"/>
      <c r="M1201" s="74"/>
      <c r="N1201" s="247"/>
      <c r="O1201" s="306"/>
      <c r="P1201" s="105"/>
      <c r="Q1201" s="75"/>
      <c r="R1201" s="75"/>
      <c r="S1201" s="75"/>
      <c r="T1201" s="75"/>
      <c r="U1201" s="75"/>
      <c r="V1201" s="75"/>
      <c r="W1201" s="75"/>
      <c r="X1201" s="75"/>
      <c r="Y1201" s="84">
        <f>MAX(X1203:X1204)</f>
        <v>25000</v>
      </c>
      <c r="Z1201" s="83"/>
      <c r="AA1201" s="83"/>
      <c r="AB1201" s="75"/>
      <c r="AC1201" s="75"/>
      <c r="AD1201" s="75"/>
      <c r="AE1201" s="75"/>
      <c r="AF1201" s="75"/>
      <c r="AG1201" s="75"/>
      <c r="AH1201" s="75"/>
      <c r="AI1201" s="75"/>
      <c r="AJ1201" s="84">
        <f>MAX(AI1203:AI1204)</f>
        <v>0</v>
      </c>
      <c r="AK1201" s="83"/>
      <c r="AL1201" s="83"/>
      <c r="AM1201" s="75"/>
      <c r="AN1201" s="75"/>
      <c r="AO1201" s="75"/>
      <c r="AP1201" s="75"/>
      <c r="AQ1201" s="75"/>
      <c r="AR1201" s="75"/>
      <c r="AS1201" s="75"/>
      <c r="AT1201" s="75"/>
      <c r="AU1201" s="75"/>
      <c r="AV1201" s="75"/>
      <c r="AW1201" s="84">
        <f>MAX(AV1203:AV1204)</f>
        <v>1000</v>
      </c>
      <c r="AX1201" s="83"/>
      <c r="AY1201" s="83"/>
      <c r="AZ1201" s="79"/>
      <c r="BA1201" s="80"/>
      <c r="BB1201" s="71"/>
      <c r="BC1201" s="95"/>
      <c r="BD1201" s="41">
        <v>4</v>
      </c>
      <c r="BE1201" s="52">
        <v>42</v>
      </c>
      <c r="BF1201" s="103">
        <v>4253</v>
      </c>
      <c r="BG1201" s="278" t="s">
        <v>50</v>
      </c>
    </row>
    <row r="1202" spans="1:59" s="63" customFormat="1" ht="12.75" x14ac:dyDescent="0.2">
      <c r="A1202" s="196">
        <v>4</v>
      </c>
      <c r="B1202" s="197" t="s">
        <v>422</v>
      </c>
      <c r="C1202" s="208">
        <v>42</v>
      </c>
      <c r="D1202" s="209" t="s">
        <v>518</v>
      </c>
      <c r="E1202" s="212">
        <v>4253</v>
      </c>
      <c r="F1202" s="213" t="s">
        <v>626</v>
      </c>
      <c r="G1202" s="231" t="s">
        <v>1218</v>
      </c>
      <c r="H1202" s="85" t="s">
        <v>51</v>
      </c>
      <c r="I1202" s="223"/>
      <c r="J1202" s="73"/>
      <c r="K1202" s="73"/>
      <c r="L1202" s="73"/>
      <c r="M1202" s="74"/>
      <c r="N1202" s="317">
        <f>SUM(N1203:N1204)</f>
        <v>2</v>
      </c>
      <c r="O1202" s="293">
        <f>SUM(O1203:O1204)</f>
        <v>1</v>
      </c>
      <c r="P1202" s="292"/>
      <c r="Q1202" s="87"/>
      <c r="R1202" s="87"/>
      <c r="S1202" s="87"/>
      <c r="T1202" s="87"/>
      <c r="U1202" s="87"/>
      <c r="V1202" s="87"/>
      <c r="W1202" s="87"/>
      <c r="X1202" s="87"/>
      <c r="Y1202" s="112"/>
      <c r="Z1202" s="121">
        <f>SUM(Z1203:Z1204)</f>
        <v>12500</v>
      </c>
      <c r="AA1202" s="88"/>
      <c r="AB1202" s="87"/>
      <c r="AC1202" s="87"/>
      <c r="AD1202" s="87"/>
      <c r="AE1202" s="87"/>
      <c r="AF1202" s="87"/>
      <c r="AG1202" s="87"/>
      <c r="AH1202" s="87"/>
      <c r="AI1202" s="87"/>
      <c r="AJ1202" s="112"/>
      <c r="AK1202" s="121">
        <f>SUM(AK1203:AK1204)</f>
        <v>0</v>
      </c>
      <c r="AL1202" s="88"/>
      <c r="AM1202" s="87"/>
      <c r="AN1202" s="87"/>
      <c r="AO1202" s="87"/>
      <c r="AP1202" s="87"/>
      <c r="AQ1202" s="87"/>
      <c r="AR1202" s="87"/>
      <c r="AS1202" s="87"/>
      <c r="AT1202" s="87"/>
      <c r="AU1202" s="87"/>
      <c r="AV1202" s="87"/>
      <c r="AW1202" s="112"/>
      <c r="AX1202" s="121">
        <f>SUM(AX1203:AX1204)</f>
        <v>550</v>
      </c>
      <c r="AY1202" s="88"/>
      <c r="AZ1202" s="79"/>
      <c r="BA1202" s="80"/>
      <c r="BB1202" s="71"/>
      <c r="BC1202" s="95"/>
      <c r="BD1202" s="41">
        <v>4</v>
      </c>
      <c r="BE1202" s="52">
        <v>42</v>
      </c>
      <c r="BF1202" s="103">
        <v>4253</v>
      </c>
      <c r="BG1202" s="279" t="s">
        <v>51</v>
      </c>
    </row>
    <row r="1203" spans="1:59" s="63" customFormat="1" ht="12.75" x14ac:dyDescent="0.2">
      <c r="A1203" s="196">
        <v>4</v>
      </c>
      <c r="B1203" s="197" t="s">
        <v>422</v>
      </c>
      <c r="C1203" s="208">
        <v>42</v>
      </c>
      <c r="D1203" s="209" t="s">
        <v>518</v>
      </c>
      <c r="E1203" s="212">
        <v>4253</v>
      </c>
      <c r="F1203" s="213" t="s">
        <v>626</v>
      </c>
      <c r="G1203" s="231" t="s">
        <v>1218</v>
      </c>
      <c r="H1203" s="89" t="s">
        <v>52</v>
      </c>
      <c r="I1203" s="90" t="s">
        <v>597</v>
      </c>
      <c r="J1203" s="90" t="s">
        <v>627</v>
      </c>
      <c r="K1203" s="90" t="s">
        <v>73</v>
      </c>
      <c r="L1203" s="90" t="s">
        <v>69</v>
      </c>
      <c r="M1203" s="91"/>
      <c r="N1203" s="312">
        <v>1</v>
      </c>
      <c r="O1203" s="313">
        <f>N1203/N$1202</f>
        <v>0.5</v>
      </c>
      <c r="P1203" s="104"/>
      <c r="Q1203" s="92"/>
      <c r="R1203" s="92"/>
      <c r="S1203" s="92"/>
      <c r="T1203" s="92"/>
      <c r="U1203" s="92"/>
      <c r="V1203" s="92"/>
      <c r="W1203" s="92">
        <v>1</v>
      </c>
      <c r="X1203" s="109">
        <f>P1203*P$7+Q1203*Q$7+R1203*R$7+S1203*S$7+T1203*T$7+U1203*U$7+V1203*V$7+W1203*W$7</f>
        <v>25000</v>
      </c>
      <c r="Y1203" s="83"/>
      <c r="Z1203" s="110">
        <f>X1203*$O1203</f>
        <v>12500</v>
      </c>
      <c r="AA1203" s="111"/>
      <c r="AB1203" s="92"/>
      <c r="AC1203" s="92"/>
      <c r="AD1203" s="92"/>
      <c r="AE1203" s="92"/>
      <c r="AF1203" s="92"/>
      <c r="AG1203" s="92"/>
      <c r="AH1203" s="92"/>
      <c r="AI1203" s="109">
        <f>AB1203*AB$7+AC1203*AC$7+AD1203*AD$7+AE1203*AE$7+AF1203*AF$7+AG1203*AG$7+AH1203*AH$7</f>
        <v>0</v>
      </c>
      <c r="AJ1203" s="83"/>
      <c r="AK1203" s="110">
        <f>AI1203*$O1203</f>
        <v>0</v>
      </c>
      <c r="AL1203" s="111"/>
      <c r="AM1203" s="92"/>
      <c r="AN1203" s="92"/>
      <c r="AO1203" s="92"/>
      <c r="AP1203" s="92">
        <v>1</v>
      </c>
      <c r="AQ1203" s="92"/>
      <c r="AR1203" s="92"/>
      <c r="AS1203" s="92"/>
      <c r="AT1203" s="92"/>
      <c r="AU1203" s="92"/>
      <c r="AV1203" s="109">
        <f>AM1203*AM$7+AN1203*AN$7+AO1203*AO$7+AP1203*AP$7+AQ1203*AQ$7+AR1203*AR$7+AS1203*AS$7+AT1203*AT$7+AU1203*AU$7</f>
        <v>100</v>
      </c>
      <c r="AW1203" s="75"/>
      <c r="AX1203" s="110">
        <f>AV1203*$O1203</f>
        <v>50</v>
      </c>
      <c r="AY1203" s="111"/>
      <c r="AZ1203" s="93"/>
      <c r="BA1203" s="94" t="s">
        <v>554</v>
      </c>
      <c r="BB1203" s="71"/>
      <c r="BC1203" s="95"/>
      <c r="BD1203" s="41">
        <v>4</v>
      </c>
      <c r="BE1203" s="52">
        <v>42</v>
      </c>
      <c r="BF1203" s="103">
        <v>4253</v>
      </c>
      <c r="BG1203" s="280" t="s">
        <v>52</v>
      </c>
    </row>
    <row r="1204" spans="1:59" s="63" customFormat="1" ht="12.75" x14ac:dyDescent="0.2">
      <c r="A1204" s="196">
        <v>4</v>
      </c>
      <c r="B1204" s="197" t="s">
        <v>422</v>
      </c>
      <c r="C1204" s="208">
        <v>42</v>
      </c>
      <c r="D1204" s="209" t="s">
        <v>518</v>
      </c>
      <c r="E1204" s="212">
        <v>4253</v>
      </c>
      <c r="F1204" s="213" t="s">
        <v>626</v>
      </c>
      <c r="G1204" s="231" t="s">
        <v>1218</v>
      </c>
      <c r="H1204" s="89"/>
      <c r="I1204" s="90" t="s">
        <v>595</v>
      </c>
      <c r="J1204" s="90" t="s">
        <v>615</v>
      </c>
      <c r="K1204" s="90" t="s">
        <v>64</v>
      </c>
      <c r="L1204" s="90" t="s">
        <v>119</v>
      </c>
      <c r="M1204" s="91"/>
      <c r="N1204" s="312">
        <v>1</v>
      </c>
      <c r="O1204" s="313">
        <f>N1204/N$1202</f>
        <v>0.5</v>
      </c>
      <c r="P1204" s="104"/>
      <c r="Q1204" s="92"/>
      <c r="R1204" s="92"/>
      <c r="S1204" s="92"/>
      <c r="T1204" s="92"/>
      <c r="U1204" s="92"/>
      <c r="V1204" s="92"/>
      <c r="W1204" s="92"/>
      <c r="X1204" s="109">
        <f>P1204*P$7+Q1204*Q$7+R1204*R$7+S1204*S$7+T1204*T$7+U1204*U$7+V1204*V$7+W1204*W$7</f>
        <v>0</v>
      </c>
      <c r="Y1204" s="83"/>
      <c r="Z1204" s="110">
        <f>X1204*$O1204</f>
        <v>0</v>
      </c>
      <c r="AA1204" s="111"/>
      <c r="AB1204" s="92"/>
      <c r="AC1204" s="92"/>
      <c r="AD1204" s="92"/>
      <c r="AE1204" s="92"/>
      <c r="AF1204" s="92"/>
      <c r="AG1204" s="92"/>
      <c r="AH1204" s="92"/>
      <c r="AI1204" s="109">
        <f>AB1204*AB$7+AC1204*AC$7+AD1204*AD$7+AE1204*AE$7+AF1204*AF$7+AG1204*AG$7+AH1204*AH$7</f>
        <v>0</v>
      </c>
      <c r="AJ1204" s="83"/>
      <c r="AK1204" s="110">
        <f>AI1204*$O1204</f>
        <v>0</v>
      </c>
      <c r="AL1204" s="111"/>
      <c r="AM1204" s="92"/>
      <c r="AN1204" s="92"/>
      <c r="AO1204" s="92"/>
      <c r="AP1204" s="92"/>
      <c r="AQ1204" s="92"/>
      <c r="AR1204" s="92"/>
      <c r="AS1204" s="92">
        <v>1</v>
      </c>
      <c r="AT1204" s="92"/>
      <c r="AU1204" s="92"/>
      <c r="AV1204" s="109">
        <f>AM1204*AM$7+AN1204*AN$7+AO1204*AO$7+AP1204*AP$7+AQ1204*AQ$7+AR1204*AR$7+AS1204*AS$7+AT1204*AT$7+AU1204*AU$7</f>
        <v>1000</v>
      </c>
      <c r="AW1204" s="75"/>
      <c r="AX1204" s="110">
        <f>AV1204*$O1204</f>
        <v>500</v>
      </c>
      <c r="AY1204" s="111"/>
      <c r="AZ1204" s="93"/>
      <c r="BA1204" s="94" t="s">
        <v>554</v>
      </c>
      <c r="BB1204" s="71"/>
      <c r="BC1204" s="95"/>
      <c r="BD1204" s="41">
        <v>4</v>
      </c>
      <c r="BE1204" s="52">
        <v>42</v>
      </c>
      <c r="BF1204" s="103">
        <v>4253</v>
      </c>
      <c r="BG1204" s="280" t="s">
        <v>52</v>
      </c>
    </row>
    <row r="1205" spans="1:59" s="63" customFormat="1" ht="12.75" x14ac:dyDescent="0.2">
      <c r="A1205" s="196">
        <v>4</v>
      </c>
      <c r="B1205" s="197" t="s">
        <v>422</v>
      </c>
      <c r="C1205" s="208">
        <v>42</v>
      </c>
      <c r="D1205" s="209" t="s">
        <v>518</v>
      </c>
      <c r="E1205" s="212">
        <v>4253</v>
      </c>
      <c r="F1205" s="213" t="s">
        <v>626</v>
      </c>
      <c r="G1205" s="231" t="s">
        <v>1218</v>
      </c>
      <c r="H1205" s="65"/>
      <c r="I1205" s="222"/>
      <c r="J1205" s="66"/>
      <c r="K1205" s="66"/>
      <c r="L1205" s="66"/>
      <c r="M1205" s="64"/>
      <c r="N1205" s="304"/>
      <c r="O1205" s="305"/>
      <c r="P1205" s="127"/>
      <c r="Q1205" s="67"/>
      <c r="R1205" s="67"/>
      <c r="S1205" s="67"/>
      <c r="T1205" s="67"/>
      <c r="U1205" s="67"/>
      <c r="V1205" s="67"/>
      <c r="W1205" s="67"/>
      <c r="X1205" s="67"/>
      <c r="Y1205" s="68"/>
      <c r="Z1205" s="68"/>
      <c r="AA1205" s="68"/>
      <c r="AB1205" s="67"/>
      <c r="AC1205" s="67"/>
      <c r="AD1205" s="67"/>
      <c r="AE1205" s="67"/>
      <c r="AF1205" s="67"/>
      <c r="AG1205" s="67"/>
      <c r="AH1205" s="67"/>
      <c r="AI1205" s="67"/>
      <c r="AJ1205" s="68"/>
      <c r="AK1205" s="68"/>
      <c r="AL1205" s="68"/>
      <c r="AM1205" s="67"/>
      <c r="AN1205" s="67"/>
      <c r="AO1205" s="67"/>
      <c r="AP1205" s="67"/>
      <c r="AQ1205" s="67"/>
      <c r="AR1205" s="67"/>
      <c r="AS1205" s="67"/>
      <c r="AT1205" s="67"/>
      <c r="AU1205" s="67"/>
      <c r="AV1205" s="67"/>
      <c r="AW1205" s="67"/>
      <c r="AX1205" s="68"/>
      <c r="AY1205" s="68"/>
      <c r="AZ1205" s="69"/>
      <c r="BA1205" s="70"/>
      <c r="BB1205" s="71"/>
      <c r="BC1205" s="95"/>
      <c r="BD1205" s="41">
        <v>4</v>
      </c>
      <c r="BE1205" s="52">
        <v>42</v>
      </c>
      <c r="BF1205" s="103">
        <v>4253</v>
      </c>
      <c r="BG1205" s="275"/>
    </row>
    <row r="1206" spans="1:59" s="63" customFormat="1" ht="12.75" x14ac:dyDescent="0.2">
      <c r="A1206" s="196">
        <v>4</v>
      </c>
      <c r="B1206" s="197" t="s">
        <v>422</v>
      </c>
      <c r="C1206" s="208">
        <v>42</v>
      </c>
      <c r="D1206" s="209" t="s">
        <v>518</v>
      </c>
      <c r="E1206" s="212">
        <v>4253</v>
      </c>
      <c r="F1206" s="213" t="s">
        <v>626</v>
      </c>
      <c r="G1206" s="232"/>
      <c r="H1206" s="97"/>
      <c r="I1206" s="224"/>
      <c r="J1206" s="98"/>
      <c r="K1206" s="98"/>
      <c r="L1206" s="98"/>
      <c r="M1206" s="96"/>
      <c r="N1206" s="307"/>
      <c r="O1206" s="246"/>
      <c r="P1206" s="124"/>
      <c r="Q1206" s="99"/>
      <c r="R1206" s="99"/>
      <c r="S1206" s="99"/>
      <c r="T1206" s="99"/>
      <c r="U1206" s="99"/>
      <c r="V1206" s="99"/>
      <c r="W1206" s="99"/>
      <c r="X1206" s="99"/>
      <c r="Y1206" s="100"/>
      <c r="Z1206" s="100"/>
      <c r="AA1206" s="100"/>
      <c r="AB1206" s="99"/>
      <c r="AC1206" s="99"/>
      <c r="AD1206" s="99"/>
      <c r="AE1206" s="99"/>
      <c r="AF1206" s="99"/>
      <c r="AG1206" s="99"/>
      <c r="AH1206" s="99"/>
      <c r="AI1206" s="99"/>
      <c r="AJ1206" s="100"/>
      <c r="AK1206" s="100"/>
      <c r="AL1206" s="100"/>
      <c r="AM1206" s="99"/>
      <c r="AN1206" s="99"/>
      <c r="AO1206" s="99"/>
      <c r="AP1206" s="99"/>
      <c r="AQ1206" s="99"/>
      <c r="AR1206" s="99"/>
      <c r="AS1206" s="99"/>
      <c r="AT1206" s="99"/>
      <c r="AU1206" s="99"/>
      <c r="AV1206" s="99"/>
      <c r="AW1206" s="99"/>
      <c r="AX1206" s="100"/>
      <c r="AY1206" s="100"/>
      <c r="AZ1206" s="101"/>
      <c r="BA1206" s="102"/>
      <c r="BB1206" s="95"/>
      <c r="BC1206" s="95"/>
      <c r="BD1206" s="41">
        <v>4</v>
      </c>
      <c r="BE1206" s="52">
        <v>42</v>
      </c>
      <c r="BF1206" s="103">
        <v>4253</v>
      </c>
      <c r="BG1206" s="277"/>
    </row>
    <row r="1207" spans="1:59" x14ac:dyDescent="0.25">
      <c r="A1207" s="196">
        <v>4</v>
      </c>
      <c r="B1207" s="197" t="s">
        <v>422</v>
      </c>
      <c r="C1207" s="208">
        <v>42</v>
      </c>
      <c r="D1207" s="209" t="s">
        <v>518</v>
      </c>
      <c r="E1207" s="210">
        <v>4255</v>
      </c>
      <c r="F1207" s="211" t="s">
        <v>628</v>
      </c>
      <c r="G1207" s="235"/>
      <c r="H1207" s="145"/>
      <c r="I1207" s="221"/>
      <c r="J1207" s="57"/>
      <c r="K1207" s="57"/>
      <c r="L1207" s="57"/>
      <c r="M1207" s="144"/>
      <c r="N1207" s="324"/>
      <c r="O1207" s="325"/>
      <c r="P1207" s="146"/>
      <c r="Q1207" s="146"/>
      <c r="R1207" s="146"/>
      <c r="S1207" s="146"/>
      <c r="T1207" s="146"/>
      <c r="U1207" s="146"/>
      <c r="V1207" s="146"/>
      <c r="W1207" s="146"/>
      <c r="X1207" s="146"/>
      <c r="Y1207" s="59"/>
      <c r="Z1207" s="123"/>
      <c r="AA1207" s="123"/>
      <c r="AB1207" s="146"/>
      <c r="AC1207" s="146"/>
      <c r="AD1207" s="146"/>
      <c r="AE1207" s="146"/>
      <c r="AF1207" s="146"/>
      <c r="AG1207" s="146"/>
      <c r="AH1207" s="146"/>
      <c r="AI1207" s="146"/>
      <c r="AJ1207" s="59"/>
      <c r="AK1207" s="123"/>
      <c r="AL1207" s="123"/>
      <c r="AM1207" s="146"/>
      <c r="AN1207" s="146"/>
      <c r="AO1207" s="146"/>
      <c r="AP1207" s="146"/>
      <c r="AQ1207" s="146"/>
      <c r="AR1207" s="146"/>
      <c r="AS1207" s="146"/>
      <c r="AT1207" s="146"/>
      <c r="AU1207" s="146"/>
      <c r="AV1207" s="146"/>
      <c r="AW1207" s="58"/>
      <c r="AX1207" s="123"/>
      <c r="AY1207" s="59"/>
      <c r="AZ1207" s="147"/>
      <c r="BA1207" s="148"/>
      <c r="BB1207" s="143"/>
      <c r="BC1207" s="143"/>
      <c r="BD1207" s="41">
        <v>4</v>
      </c>
      <c r="BE1207" s="52">
        <v>42</v>
      </c>
      <c r="BF1207" s="62">
        <v>4255</v>
      </c>
      <c r="BG1207" s="284"/>
    </row>
    <row r="1208" spans="1:59" s="63" customFormat="1" ht="12.75" x14ac:dyDescent="0.2">
      <c r="A1208" s="196">
        <v>4</v>
      </c>
      <c r="B1208" s="197" t="s">
        <v>422</v>
      </c>
      <c r="C1208" s="208">
        <v>42</v>
      </c>
      <c r="D1208" s="209" t="s">
        <v>518</v>
      </c>
      <c r="E1208" s="210">
        <v>4255</v>
      </c>
      <c r="F1208" s="211" t="s">
        <v>628</v>
      </c>
      <c r="G1208" s="230"/>
      <c r="H1208" s="56"/>
      <c r="I1208" s="221"/>
      <c r="J1208" s="57"/>
      <c r="K1208" s="57"/>
      <c r="L1208" s="57"/>
      <c r="M1208" s="55"/>
      <c r="N1208" s="303"/>
      <c r="O1208" s="245"/>
      <c r="P1208" s="122"/>
      <c r="Q1208" s="58"/>
      <c r="R1208" s="58"/>
      <c r="S1208" s="58"/>
      <c r="T1208" s="58"/>
      <c r="U1208" s="58"/>
      <c r="V1208" s="58"/>
      <c r="W1208" s="58"/>
      <c r="X1208" s="58"/>
      <c r="Y1208" s="59"/>
      <c r="Z1208" s="59"/>
      <c r="AA1208" s="59"/>
      <c r="AB1208" s="58"/>
      <c r="AC1208" s="58"/>
      <c r="AD1208" s="58"/>
      <c r="AE1208" s="58"/>
      <c r="AF1208" s="58"/>
      <c r="AG1208" s="58"/>
      <c r="AH1208" s="58"/>
      <c r="AI1208" s="58"/>
      <c r="AJ1208" s="59"/>
      <c r="AK1208" s="59"/>
      <c r="AL1208" s="59"/>
      <c r="AM1208" s="58"/>
      <c r="AN1208" s="58"/>
      <c r="AO1208" s="58"/>
      <c r="AP1208" s="58"/>
      <c r="AQ1208" s="58"/>
      <c r="AR1208" s="58"/>
      <c r="AS1208" s="58"/>
      <c r="AT1208" s="58"/>
      <c r="AU1208" s="58"/>
      <c r="AV1208" s="58"/>
      <c r="AW1208" s="58"/>
      <c r="AX1208" s="59"/>
      <c r="AY1208" s="59"/>
      <c r="AZ1208" s="60"/>
      <c r="BA1208" s="61"/>
      <c r="BB1208" s="54"/>
      <c r="BC1208" s="54"/>
      <c r="BD1208" s="41">
        <v>4</v>
      </c>
      <c r="BE1208" s="52">
        <v>42</v>
      </c>
      <c r="BF1208" s="62">
        <v>4255</v>
      </c>
      <c r="BG1208" s="274"/>
    </row>
    <row r="1209" spans="1:59" s="63" customFormat="1" ht="12.75" x14ac:dyDescent="0.2">
      <c r="A1209" s="196">
        <v>4</v>
      </c>
      <c r="B1209" s="197" t="s">
        <v>422</v>
      </c>
      <c r="C1209" s="208">
        <v>42</v>
      </c>
      <c r="D1209" s="209" t="s">
        <v>518</v>
      </c>
      <c r="E1209" s="210">
        <v>4255</v>
      </c>
      <c r="F1209" s="211" t="s">
        <v>628</v>
      </c>
      <c r="G1209" s="231" t="s">
        <v>1218</v>
      </c>
      <c r="H1209" s="65"/>
      <c r="I1209" s="222"/>
      <c r="J1209" s="66"/>
      <c r="K1209" s="66"/>
      <c r="L1209" s="66"/>
      <c r="M1209" s="64"/>
      <c r="N1209" s="304"/>
      <c r="O1209" s="305"/>
      <c r="P1209" s="127"/>
      <c r="Q1209" s="67"/>
      <c r="R1209" s="67"/>
      <c r="S1209" s="67"/>
      <c r="T1209" s="67"/>
      <c r="U1209" s="67"/>
      <c r="V1209" s="67"/>
      <c r="W1209" s="67"/>
      <c r="X1209" s="67"/>
      <c r="Y1209" s="68"/>
      <c r="Z1209" s="68"/>
      <c r="AA1209" s="68"/>
      <c r="AB1209" s="67"/>
      <c r="AC1209" s="67"/>
      <c r="AD1209" s="67"/>
      <c r="AE1209" s="67"/>
      <c r="AF1209" s="67"/>
      <c r="AG1209" s="67"/>
      <c r="AH1209" s="67"/>
      <c r="AI1209" s="67"/>
      <c r="AJ1209" s="68"/>
      <c r="AK1209" s="68"/>
      <c r="AL1209" s="68"/>
      <c r="AM1209" s="67"/>
      <c r="AN1209" s="67"/>
      <c r="AO1209" s="67"/>
      <c r="AP1209" s="67"/>
      <c r="AQ1209" s="67"/>
      <c r="AR1209" s="67"/>
      <c r="AS1209" s="67"/>
      <c r="AT1209" s="67"/>
      <c r="AU1209" s="67"/>
      <c r="AV1209" s="67"/>
      <c r="AW1209" s="67"/>
      <c r="AX1209" s="68"/>
      <c r="AY1209" s="68"/>
      <c r="AZ1209" s="69"/>
      <c r="BA1209" s="70"/>
      <c r="BB1209" s="71"/>
      <c r="BC1209" s="54"/>
      <c r="BD1209" s="41">
        <v>4</v>
      </c>
      <c r="BE1209" s="52">
        <v>42</v>
      </c>
      <c r="BF1209" s="62">
        <v>4255</v>
      </c>
      <c r="BG1209" s="275"/>
    </row>
    <row r="1210" spans="1:59" s="63" customFormat="1" ht="12.75" x14ac:dyDescent="0.2">
      <c r="A1210" s="196">
        <v>4</v>
      </c>
      <c r="B1210" s="197" t="s">
        <v>422</v>
      </c>
      <c r="C1210" s="208">
        <v>42</v>
      </c>
      <c r="D1210" s="209" t="s">
        <v>518</v>
      </c>
      <c r="E1210" s="210">
        <v>4255</v>
      </c>
      <c r="F1210" s="211" t="s">
        <v>628</v>
      </c>
      <c r="G1210" s="231" t="s">
        <v>1218</v>
      </c>
      <c r="H1210" s="72" t="s">
        <v>47</v>
      </c>
      <c r="I1210" s="223"/>
      <c r="J1210" s="73"/>
      <c r="K1210" s="73"/>
      <c r="L1210" s="73"/>
      <c r="M1210" s="74"/>
      <c r="N1210" s="247"/>
      <c r="O1210" s="306"/>
      <c r="P1210" s="105"/>
      <c r="Q1210" s="75"/>
      <c r="R1210" s="75"/>
      <c r="S1210" s="75"/>
      <c r="T1210" s="75"/>
      <c r="U1210" s="75"/>
      <c r="V1210" s="75"/>
      <c r="W1210" s="75"/>
      <c r="X1210" s="75"/>
      <c r="Y1210" s="76">
        <f>IF(ISNUMBER(VLOOKUP(Y1212,P$7:W$7,MATCH(Y1212,P$7:W$7))),VLOOKUP(Y1212,P$7:W$7,MATCH(Y1212,P$7:W$7)),IF(N1214=0,"No Data",IF(Y1212&gt;0,"&lt;100",0)))</f>
        <v>5000</v>
      </c>
      <c r="Z1210" s="77">
        <f>IF(ISNUMBER(VLOOKUP(Z1214,P$7:W$7,MATCH(Z1214,P$7:W$7))),VLOOKUP(Z1214,P$7:W$7,MATCH(Z1214,P$7:W$7)),IF(N1214=0,"No Data",IF(Z1214&gt;0,"&lt;100",0)))</f>
        <v>5000</v>
      </c>
      <c r="AA1210" s="106">
        <f>IF(ISNUMBER(Z1210),Z1210,0)</f>
        <v>5000</v>
      </c>
      <c r="AB1210" s="75"/>
      <c r="AC1210" s="75"/>
      <c r="AD1210" s="75"/>
      <c r="AE1210" s="75"/>
      <c r="AF1210" s="75"/>
      <c r="AG1210" s="75"/>
      <c r="AH1210" s="75"/>
      <c r="AI1210" s="75"/>
      <c r="AJ1210" s="76">
        <f>IF(ISNUMBER(VLOOKUP(AJ1212,AB$7:AH$7,MATCH(AJ1212,AB$7:AH$7))),VLOOKUP(AJ1212,AB$7:AH$7,MATCH(AJ1212,AB$7:AH$7)),IF(N1214=0,"No Data",IF(AJ1212&gt;0,"&lt;50",0)))</f>
        <v>0</v>
      </c>
      <c r="AK1210" s="77">
        <f>IF(ISNUMBER(VLOOKUP(AK1214,AB$7:AH$7,MATCH(AK1214,AB$7:AH$7))),VLOOKUP(AK1214,AB$7:AH$7,MATCH(AK1214,AB$7:AH$7)),IF(N1214=0,"No Data",IF(AK1214&gt;0,"&lt;50",0)))</f>
        <v>0</v>
      </c>
      <c r="AL1210" s="106">
        <f>IF(ISNUMBER(AK1210),AK1210,0)</f>
        <v>0</v>
      </c>
      <c r="AM1210" s="75"/>
      <c r="AN1210" s="75"/>
      <c r="AO1210" s="75"/>
      <c r="AP1210" s="75"/>
      <c r="AQ1210" s="75"/>
      <c r="AR1210" s="75"/>
      <c r="AS1210" s="75"/>
      <c r="AT1210" s="75"/>
      <c r="AU1210" s="75"/>
      <c r="AV1210" s="75"/>
      <c r="AW1210" s="76">
        <f>IF(ISNUMBER(VLOOKUP(AW1212,AM$7:AU$7,MATCH(AW1212,AM$7:AU$7))),VLOOKUP(AW1212,AM$7:AU$7,MATCH(AW1212,AM$7:AU$7)),IF(N1214=0,"No Data",IF(AW1212&gt;0,"&lt;10",0)))</f>
        <v>250</v>
      </c>
      <c r="AX1210" s="77">
        <f>IF(ISNUMBER(VLOOKUP(AX1214,AM$7:AU$7,MATCH(AX1214,AM$7:AU$7))),VLOOKUP(AX1214,AM$7:AU$7,MATCH(AX1214,AM$7:AU$7)),IF(N1214=0,"No Data",IF(AX1214&gt;0,"&lt;10",0)))</f>
        <v>250</v>
      </c>
      <c r="AY1210" s="106">
        <f>IF(ISNUMBER(AX1210),AX1210,0)</f>
        <v>250</v>
      </c>
      <c r="AZ1210" s="79"/>
      <c r="BA1210" s="80"/>
      <c r="BB1210" s="71"/>
      <c r="BC1210" s="54"/>
      <c r="BD1210" s="41">
        <v>4</v>
      </c>
      <c r="BE1210" s="52">
        <v>42</v>
      </c>
      <c r="BF1210" s="62">
        <v>4255</v>
      </c>
      <c r="BG1210" s="276" t="s">
        <v>47</v>
      </c>
    </row>
    <row r="1211" spans="1:59" s="63" customFormat="1" ht="12.75" x14ac:dyDescent="0.2">
      <c r="A1211" s="196">
        <v>4</v>
      </c>
      <c r="B1211" s="197" t="s">
        <v>422</v>
      </c>
      <c r="C1211" s="208">
        <v>42</v>
      </c>
      <c r="D1211" s="209" t="s">
        <v>518</v>
      </c>
      <c r="E1211" s="210">
        <v>4255</v>
      </c>
      <c r="F1211" s="211" t="s">
        <v>628</v>
      </c>
      <c r="G1211" s="231" t="s">
        <v>1218</v>
      </c>
      <c r="H1211" s="81" t="s">
        <v>48</v>
      </c>
      <c r="I1211" s="223"/>
      <c r="J1211" s="73"/>
      <c r="K1211" s="73"/>
      <c r="L1211" s="73"/>
      <c r="M1211" s="74"/>
      <c r="N1211" s="247"/>
      <c r="O1211" s="306"/>
      <c r="P1211" s="105"/>
      <c r="Q1211" s="75"/>
      <c r="R1211" s="75"/>
      <c r="S1211" s="75"/>
      <c r="T1211" s="75"/>
      <c r="U1211" s="75"/>
      <c r="V1211" s="75"/>
      <c r="W1211" s="75"/>
      <c r="X1211" s="75"/>
      <c r="Y1211" s="82">
        <f>MIN(X1215:X1221)</f>
        <v>0</v>
      </c>
      <c r="Z1211" s="83"/>
      <c r="AA1211" s="83"/>
      <c r="AB1211" s="75"/>
      <c r="AC1211" s="75"/>
      <c r="AD1211" s="75"/>
      <c r="AE1211" s="75"/>
      <c r="AF1211" s="75"/>
      <c r="AG1211" s="75"/>
      <c r="AH1211" s="75"/>
      <c r="AI1211" s="75"/>
      <c r="AJ1211" s="82">
        <f>MIN(AI1215:AI1221)</f>
        <v>0</v>
      </c>
      <c r="AK1211" s="83"/>
      <c r="AL1211" s="83"/>
      <c r="AM1211" s="75"/>
      <c r="AN1211" s="75"/>
      <c r="AO1211" s="75"/>
      <c r="AP1211" s="75"/>
      <c r="AQ1211" s="75"/>
      <c r="AR1211" s="75"/>
      <c r="AS1211" s="75"/>
      <c r="AT1211" s="75"/>
      <c r="AU1211" s="75"/>
      <c r="AV1211" s="75"/>
      <c r="AW1211" s="82">
        <f>MIN(AV1215:AV1221)</f>
        <v>100</v>
      </c>
      <c r="AX1211" s="83"/>
      <c r="AY1211" s="83"/>
      <c r="AZ1211" s="79"/>
      <c r="BA1211" s="80"/>
      <c r="BB1211" s="71"/>
      <c r="BC1211" s="54"/>
      <c r="BD1211" s="41">
        <v>4</v>
      </c>
      <c r="BE1211" s="52">
        <v>42</v>
      </c>
      <c r="BF1211" s="62">
        <v>4255</v>
      </c>
      <c r="BG1211" s="278" t="s">
        <v>48</v>
      </c>
    </row>
    <row r="1212" spans="1:59" s="63" customFormat="1" ht="12.75" x14ac:dyDescent="0.2">
      <c r="A1212" s="196">
        <v>4</v>
      </c>
      <c r="B1212" s="197" t="s">
        <v>422</v>
      </c>
      <c r="C1212" s="208">
        <v>42</v>
      </c>
      <c r="D1212" s="209" t="s">
        <v>518</v>
      </c>
      <c r="E1212" s="210">
        <v>4255</v>
      </c>
      <c r="F1212" s="211" t="s">
        <v>628</v>
      </c>
      <c r="G1212" s="231" t="s">
        <v>1218</v>
      </c>
      <c r="H1212" s="81" t="s">
        <v>49</v>
      </c>
      <c r="I1212" s="223"/>
      <c r="J1212" s="73"/>
      <c r="K1212" s="73"/>
      <c r="L1212" s="73"/>
      <c r="M1212" s="74"/>
      <c r="N1212" s="247"/>
      <c r="O1212" s="306"/>
      <c r="P1212" s="105"/>
      <c r="Q1212" s="75"/>
      <c r="R1212" s="75"/>
      <c r="S1212" s="75"/>
      <c r="T1212" s="75"/>
      <c r="U1212" s="75"/>
      <c r="V1212" s="75"/>
      <c r="W1212" s="75"/>
      <c r="X1212" s="75"/>
      <c r="Y1212" s="84">
        <f>IF(ISNUMBER(AVERAGE(X1215:X1221)),AVERAGE(X1215:X1221),0)</f>
        <v>7171.4285714285716</v>
      </c>
      <c r="Z1212" s="83"/>
      <c r="AA1212" s="83"/>
      <c r="AB1212" s="75"/>
      <c r="AC1212" s="75"/>
      <c r="AD1212" s="75"/>
      <c r="AE1212" s="75"/>
      <c r="AF1212" s="75"/>
      <c r="AG1212" s="75"/>
      <c r="AH1212" s="75"/>
      <c r="AI1212" s="75"/>
      <c r="AJ1212" s="84">
        <f>IF(ISNUMBER(AVERAGE(AI1215:AI1221)),AVERAGE(AI1215:AI1221),0)</f>
        <v>0</v>
      </c>
      <c r="AK1212" s="83"/>
      <c r="AL1212" s="83"/>
      <c r="AM1212" s="75"/>
      <c r="AN1212" s="75"/>
      <c r="AO1212" s="75"/>
      <c r="AP1212" s="75"/>
      <c r="AQ1212" s="75"/>
      <c r="AR1212" s="75"/>
      <c r="AS1212" s="75"/>
      <c r="AT1212" s="75"/>
      <c r="AU1212" s="75"/>
      <c r="AV1212" s="75"/>
      <c r="AW1212" s="84">
        <f>IF(ISNUMBER(AVERAGE(AV1215:AV1221)),AVERAGE(AV1215:AV1221),0)</f>
        <v>492.85714285714283</v>
      </c>
      <c r="AX1212" s="83"/>
      <c r="AY1212" s="83"/>
      <c r="AZ1212" s="79"/>
      <c r="BA1212" s="80"/>
      <c r="BB1212" s="71"/>
      <c r="BC1212" s="54"/>
      <c r="BD1212" s="41">
        <v>4</v>
      </c>
      <c r="BE1212" s="52">
        <v>42</v>
      </c>
      <c r="BF1212" s="62">
        <v>4255</v>
      </c>
      <c r="BG1212" s="278" t="s">
        <v>49</v>
      </c>
    </row>
    <row r="1213" spans="1:59" s="63" customFormat="1" ht="12.75" x14ac:dyDescent="0.2">
      <c r="A1213" s="196">
        <v>4</v>
      </c>
      <c r="B1213" s="197" t="s">
        <v>422</v>
      </c>
      <c r="C1213" s="208">
        <v>42</v>
      </c>
      <c r="D1213" s="209" t="s">
        <v>518</v>
      </c>
      <c r="E1213" s="210">
        <v>4255</v>
      </c>
      <c r="F1213" s="211" t="s">
        <v>628</v>
      </c>
      <c r="G1213" s="231" t="s">
        <v>1218</v>
      </c>
      <c r="H1213" s="81" t="s">
        <v>50</v>
      </c>
      <c r="I1213" s="223"/>
      <c r="J1213" s="73"/>
      <c r="K1213" s="73"/>
      <c r="L1213" s="73"/>
      <c r="M1213" s="74"/>
      <c r="N1213" s="247"/>
      <c r="O1213" s="306"/>
      <c r="P1213" s="105"/>
      <c r="Q1213" s="75"/>
      <c r="R1213" s="75"/>
      <c r="S1213" s="75"/>
      <c r="T1213" s="75"/>
      <c r="U1213" s="75"/>
      <c r="V1213" s="75"/>
      <c r="W1213" s="75"/>
      <c r="X1213" s="75"/>
      <c r="Y1213" s="84">
        <f>MAX(X1215:X1221)</f>
        <v>25000</v>
      </c>
      <c r="Z1213" s="83"/>
      <c r="AA1213" s="83"/>
      <c r="AB1213" s="75"/>
      <c r="AC1213" s="75"/>
      <c r="AD1213" s="75"/>
      <c r="AE1213" s="75"/>
      <c r="AF1213" s="75"/>
      <c r="AG1213" s="75"/>
      <c r="AH1213" s="75"/>
      <c r="AI1213" s="75"/>
      <c r="AJ1213" s="84">
        <f>MAX(AI1215:AI1221)</f>
        <v>0</v>
      </c>
      <c r="AK1213" s="83"/>
      <c r="AL1213" s="83"/>
      <c r="AM1213" s="75"/>
      <c r="AN1213" s="75"/>
      <c r="AO1213" s="75"/>
      <c r="AP1213" s="75"/>
      <c r="AQ1213" s="75"/>
      <c r="AR1213" s="75"/>
      <c r="AS1213" s="75"/>
      <c r="AT1213" s="75"/>
      <c r="AU1213" s="75"/>
      <c r="AV1213" s="75"/>
      <c r="AW1213" s="84">
        <f>MAX(AV1215:AV1221)</f>
        <v>1000</v>
      </c>
      <c r="AX1213" s="83"/>
      <c r="AY1213" s="83"/>
      <c r="AZ1213" s="79"/>
      <c r="BA1213" s="80"/>
      <c r="BB1213" s="71"/>
      <c r="BC1213" s="54"/>
      <c r="BD1213" s="41">
        <v>4</v>
      </c>
      <c r="BE1213" s="52">
        <v>42</v>
      </c>
      <c r="BF1213" s="62">
        <v>4255</v>
      </c>
      <c r="BG1213" s="278" t="s">
        <v>50</v>
      </c>
    </row>
    <row r="1214" spans="1:59" s="63" customFormat="1" ht="12.75" x14ac:dyDescent="0.2">
      <c r="A1214" s="196">
        <v>4</v>
      </c>
      <c r="B1214" s="197" t="s">
        <v>422</v>
      </c>
      <c r="C1214" s="208">
        <v>42</v>
      </c>
      <c r="D1214" s="209" t="s">
        <v>518</v>
      </c>
      <c r="E1214" s="210">
        <v>4255</v>
      </c>
      <c r="F1214" s="211" t="s">
        <v>628</v>
      </c>
      <c r="G1214" s="231" t="s">
        <v>1218</v>
      </c>
      <c r="H1214" s="85" t="s">
        <v>51</v>
      </c>
      <c r="I1214" s="223"/>
      <c r="J1214" s="73"/>
      <c r="K1214" s="73"/>
      <c r="L1214" s="73"/>
      <c r="M1214" s="74"/>
      <c r="N1214" s="248">
        <f>SUM(N1215:N1221)</f>
        <v>7</v>
      </c>
      <c r="O1214" s="293">
        <f>SUM(O1215:O1221)</f>
        <v>0.99999999999999978</v>
      </c>
      <c r="P1214" s="292"/>
      <c r="Q1214" s="87"/>
      <c r="R1214" s="87"/>
      <c r="S1214" s="87"/>
      <c r="T1214" s="87"/>
      <c r="U1214" s="87"/>
      <c r="V1214" s="87"/>
      <c r="W1214" s="87"/>
      <c r="X1214" s="87"/>
      <c r="Y1214" s="88"/>
      <c r="Z1214" s="119">
        <f>SUM(Z1215:Z1221)</f>
        <v>7171.4285714285716</v>
      </c>
      <c r="AA1214" s="120"/>
      <c r="AB1214" s="111"/>
      <c r="AC1214" s="111"/>
      <c r="AD1214" s="111"/>
      <c r="AE1214" s="111"/>
      <c r="AF1214" s="111"/>
      <c r="AG1214" s="111"/>
      <c r="AH1214" s="111"/>
      <c r="AI1214" s="111"/>
      <c r="AJ1214" s="120"/>
      <c r="AK1214" s="119">
        <f>SUM(AK1215:AK1221)</f>
        <v>0</v>
      </c>
      <c r="AL1214" s="120"/>
      <c r="AM1214" s="111"/>
      <c r="AN1214" s="111"/>
      <c r="AO1214" s="111"/>
      <c r="AP1214" s="111"/>
      <c r="AQ1214" s="111"/>
      <c r="AR1214" s="111"/>
      <c r="AS1214" s="111"/>
      <c r="AT1214" s="111"/>
      <c r="AU1214" s="111"/>
      <c r="AV1214" s="111"/>
      <c r="AW1214" s="120"/>
      <c r="AX1214" s="119">
        <f>SUM(AX1215:AX1221)</f>
        <v>492.85714285714283</v>
      </c>
      <c r="AY1214" s="88"/>
      <c r="AZ1214" s="79"/>
      <c r="BA1214" s="80"/>
      <c r="BB1214" s="71"/>
      <c r="BC1214" s="54"/>
      <c r="BD1214" s="41">
        <v>4</v>
      </c>
      <c r="BE1214" s="52">
        <v>42</v>
      </c>
      <c r="BF1214" s="62">
        <v>4255</v>
      </c>
      <c r="BG1214" s="279" t="s">
        <v>51</v>
      </c>
    </row>
    <row r="1215" spans="1:59" s="63" customFormat="1" ht="12.75" x14ac:dyDescent="0.2">
      <c r="A1215" s="196">
        <v>4</v>
      </c>
      <c r="B1215" s="197" t="s">
        <v>422</v>
      </c>
      <c r="C1215" s="208">
        <v>42</v>
      </c>
      <c r="D1215" s="209" t="s">
        <v>518</v>
      </c>
      <c r="E1215" s="210">
        <v>4255</v>
      </c>
      <c r="F1215" s="211" t="s">
        <v>628</v>
      </c>
      <c r="G1215" s="231" t="s">
        <v>1218</v>
      </c>
      <c r="H1215" s="89" t="s">
        <v>52</v>
      </c>
      <c r="I1215" s="90" t="s">
        <v>629</v>
      </c>
      <c r="J1215" s="90" t="s">
        <v>629</v>
      </c>
      <c r="K1215" s="90" t="s">
        <v>64</v>
      </c>
      <c r="L1215" s="90" t="s">
        <v>329</v>
      </c>
      <c r="M1215" s="91"/>
      <c r="N1215" s="312">
        <v>1</v>
      </c>
      <c r="O1215" s="313">
        <f>N1215/N$1214</f>
        <v>0.14285714285714285</v>
      </c>
      <c r="P1215" s="104"/>
      <c r="Q1215" s="92"/>
      <c r="R1215" s="92"/>
      <c r="S1215" s="92"/>
      <c r="T1215" s="92"/>
      <c r="U1215" s="92"/>
      <c r="V1215" s="92"/>
      <c r="W1215" s="92"/>
      <c r="X1215" s="109">
        <f t="shared" ref="X1215:X1221" si="179">P1215*P$7+Q1215*Q$7+R1215*R$7+S1215*S$7+T1215*T$7+U1215*U$7+V1215*V$7+W1215*W$7</f>
        <v>0</v>
      </c>
      <c r="Y1215" s="83"/>
      <c r="Z1215" s="110">
        <f t="shared" ref="Z1215:Z1221" si="180">X1215*$O1215</f>
        <v>0</v>
      </c>
      <c r="AA1215" s="111"/>
      <c r="AB1215" s="92"/>
      <c r="AC1215" s="92"/>
      <c r="AD1215" s="92"/>
      <c r="AE1215" s="92"/>
      <c r="AF1215" s="92"/>
      <c r="AG1215" s="92"/>
      <c r="AH1215" s="92"/>
      <c r="AI1215" s="109">
        <f t="shared" ref="AI1215:AI1221" si="181">AB1215*AB$7+AC1215*AC$7+AD1215*AD$7+AE1215*AE$7+AF1215*AF$7+AG1215*AG$7+AH1215*AH$7</f>
        <v>0</v>
      </c>
      <c r="AJ1215" s="83"/>
      <c r="AK1215" s="110">
        <f t="shared" ref="AK1215:AK1221" si="182">AI1215*$O1215</f>
        <v>0</v>
      </c>
      <c r="AL1215" s="111"/>
      <c r="AM1215" s="92"/>
      <c r="AN1215" s="92"/>
      <c r="AO1215" s="92"/>
      <c r="AP1215" s="92"/>
      <c r="AQ1215" s="92">
        <v>1</v>
      </c>
      <c r="AR1215" s="92"/>
      <c r="AS1215" s="92"/>
      <c r="AT1215" s="92"/>
      <c r="AU1215" s="92"/>
      <c r="AV1215" s="109">
        <f t="shared" ref="AV1215:AV1221" si="183">AM1215*AM$7+AN1215*AN$7+AO1215*AO$7+AP1215*AP$7+AQ1215*AQ$7+AR1215*AR$7+AS1215*AS$7+AT1215*AT$7+AU1215*AU$7</f>
        <v>250</v>
      </c>
      <c r="AW1215" s="75"/>
      <c r="AX1215" s="110">
        <f t="shared" ref="AX1215:AX1221" si="184">AV1215*$O1215</f>
        <v>35.714285714285715</v>
      </c>
      <c r="AY1215" s="111"/>
      <c r="AZ1215" s="93"/>
      <c r="BA1215" s="94" t="s">
        <v>105</v>
      </c>
      <c r="BB1215" s="71"/>
      <c r="BC1215" s="54"/>
      <c r="BD1215" s="41">
        <v>4</v>
      </c>
      <c r="BE1215" s="52">
        <v>42</v>
      </c>
      <c r="BF1215" s="62">
        <v>4255</v>
      </c>
      <c r="BG1215" s="280" t="s">
        <v>52</v>
      </c>
    </row>
    <row r="1216" spans="1:59" s="63" customFormat="1" ht="24" x14ac:dyDescent="0.2">
      <c r="A1216" s="196">
        <v>4</v>
      </c>
      <c r="B1216" s="197" t="s">
        <v>422</v>
      </c>
      <c r="C1216" s="208">
        <v>42</v>
      </c>
      <c r="D1216" s="209" t="s">
        <v>518</v>
      </c>
      <c r="E1216" s="210">
        <v>4255</v>
      </c>
      <c r="F1216" s="211" t="s">
        <v>628</v>
      </c>
      <c r="G1216" s="231" t="s">
        <v>1218</v>
      </c>
      <c r="H1216" s="89"/>
      <c r="I1216" s="90" t="s">
        <v>630</v>
      </c>
      <c r="J1216" s="90" t="s">
        <v>631</v>
      </c>
      <c r="K1216" s="90" t="s">
        <v>64</v>
      </c>
      <c r="L1216" s="90" t="s">
        <v>76</v>
      </c>
      <c r="M1216" s="91"/>
      <c r="N1216" s="312">
        <v>1</v>
      </c>
      <c r="O1216" s="313">
        <f t="shared" ref="O1216:O1221" si="185">N1216/N$1214</f>
        <v>0.14285714285714285</v>
      </c>
      <c r="P1216" s="104">
        <v>1</v>
      </c>
      <c r="Q1216" s="92"/>
      <c r="R1216" s="92"/>
      <c r="S1216" s="92"/>
      <c r="T1216" s="92"/>
      <c r="U1216" s="92"/>
      <c r="V1216" s="92"/>
      <c r="W1216" s="92"/>
      <c r="X1216" s="109">
        <f t="shared" si="179"/>
        <v>100</v>
      </c>
      <c r="Y1216" s="83"/>
      <c r="Z1216" s="110">
        <f t="shared" si="180"/>
        <v>14.285714285714285</v>
      </c>
      <c r="AA1216" s="111"/>
      <c r="AB1216" s="92"/>
      <c r="AC1216" s="92"/>
      <c r="AD1216" s="92"/>
      <c r="AE1216" s="92"/>
      <c r="AF1216" s="92"/>
      <c r="AG1216" s="92"/>
      <c r="AH1216" s="92"/>
      <c r="AI1216" s="109">
        <f t="shared" si="181"/>
        <v>0</v>
      </c>
      <c r="AJ1216" s="83"/>
      <c r="AK1216" s="110">
        <f t="shared" si="182"/>
        <v>0</v>
      </c>
      <c r="AL1216" s="111"/>
      <c r="AM1216" s="92"/>
      <c r="AN1216" s="92"/>
      <c r="AO1216" s="92"/>
      <c r="AP1216" s="92"/>
      <c r="AQ1216" s="92"/>
      <c r="AR1216" s="92">
        <v>1</v>
      </c>
      <c r="AS1216" s="92"/>
      <c r="AT1216" s="92"/>
      <c r="AU1216" s="92"/>
      <c r="AV1216" s="109">
        <f t="shared" si="183"/>
        <v>500</v>
      </c>
      <c r="AW1216" s="75"/>
      <c r="AX1216" s="110">
        <f t="shared" si="184"/>
        <v>71.428571428571431</v>
      </c>
      <c r="AY1216" s="111"/>
      <c r="AZ1216" s="93"/>
      <c r="BA1216" s="94" t="s">
        <v>105</v>
      </c>
      <c r="BB1216" s="71"/>
      <c r="BC1216" s="54"/>
      <c r="BD1216" s="41">
        <v>4</v>
      </c>
      <c r="BE1216" s="52">
        <v>42</v>
      </c>
      <c r="BF1216" s="62">
        <v>4255</v>
      </c>
      <c r="BG1216" s="280" t="s">
        <v>52</v>
      </c>
    </row>
    <row r="1217" spans="1:59" s="63" customFormat="1" ht="24" x14ac:dyDescent="0.2">
      <c r="A1217" s="196">
        <v>4</v>
      </c>
      <c r="B1217" s="197" t="s">
        <v>422</v>
      </c>
      <c r="C1217" s="208">
        <v>42</v>
      </c>
      <c r="D1217" s="209" t="s">
        <v>518</v>
      </c>
      <c r="E1217" s="210">
        <v>4255</v>
      </c>
      <c r="F1217" s="211" t="s">
        <v>628</v>
      </c>
      <c r="G1217" s="231" t="s">
        <v>1218</v>
      </c>
      <c r="H1217" s="89"/>
      <c r="I1217" s="90" t="s">
        <v>632</v>
      </c>
      <c r="J1217" s="90" t="s">
        <v>631</v>
      </c>
      <c r="K1217" s="90" t="s">
        <v>64</v>
      </c>
      <c r="L1217" s="90" t="s">
        <v>633</v>
      </c>
      <c r="M1217" s="91"/>
      <c r="N1217" s="312">
        <v>1</v>
      </c>
      <c r="O1217" s="313">
        <f t="shared" si="185"/>
        <v>0.14285714285714285</v>
      </c>
      <c r="P1217" s="104"/>
      <c r="Q1217" s="92"/>
      <c r="R1217" s="92"/>
      <c r="S1217" s="92"/>
      <c r="T1217" s="92"/>
      <c r="U1217" s="92"/>
      <c r="V1217" s="92"/>
      <c r="W1217" s="92"/>
      <c r="X1217" s="109">
        <f t="shared" si="179"/>
        <v>0</v>
      </c>
      <c r="Y1217" s="83"/>
      <c r="Z1217" s="110">
        <f t="shared" si="180"/>
        <v>0</v>
      </c>
      <c r="AA1217" s="111"/>
      <c r="AB1217" s="92"/>
      <c r="AC1217" s="92"/>
      <c r="AD1217" s="92"/>
      <c r="AE1217" s="92"/>
      <c r="AF1217" s="92"/>
      <c r="AG1217" s="92"/>
      <c r="AH1217" s="92"/>
      <c r="AI1217" s="109">
        <f t="shared" si="181"/>
        <v>0</v>
      </c>
      <c r="AJ1217" s="83"/>
      <c r="AK1217" s="110">
        <f t="shared" si="182"/>
        <v>0</v>
      </c>
      <c r="AL1217" s="111"/>
      <c r="AM1217" s="92"/>
      <c r="AN1217" s="92"/>
      <c r="AO1217" s="92"/>
      <c r="AP1217" s="92"/>
      <c r="AQ1217" s="92"/>
      <c r="AR1217" s="92"/>
      <c r="AS1217" s="92">
        <v>1</v>
      </c>
      <c r="AT1217" s="92"/>
      <c r="AU1217" s="92"/>
      <c r="AV1217" s="109">
        <f t="shared" si="183"/>
        <v>1000</v>
      </c>
      <c r="AW1217" s="75"/>
      <c r="AX1217" s="110">
        <f t="shared" si="184"/>
        <v>142.85714285714286</v>
      </c>
      <c r="AY1217" s="111"/>
      <c r="AZ1217" s="93"/>
      <c r="BA1217" s="94" t="s">
        <v>105</v>
      </c>
      <c r="BB1217" s="71"/>
      <c r="BC1217" s="54"/>
      <c r="BD1217" s="41">
        <v>4</v>
      </c>
      <c r="BE1217" s="52">
        <v>42</v>
      </c>
      <c r="BF1217" s="62">
        <v>4255</v>
      </c>
      <c r="BG1217" s="280" t="s">
        <v>52</v>
      </c>
    </row>
    <row r="1218" spans="1:59" s="63" customFormat="1" ht="12.75" x14ac:dyDescent="0.2">
      <c r="A1218" s="196">
        <v>4</v>
      </c>
      <c r="B1218" s="197" t="s">
        <v>422</v>
      </c>
      <c r="C1218" s="208">
        <v>42</v>
      </c>
      <c r="D1218" s="209" t="s">
        <v>518</v>
      </c>
      <c r="E1218" s="210">
        <v>4255</v>
      </c>
      <c r="F1218" s="211" t="s">
        <v>628</v>
      </c>
      <c r="G1218" s="231" t="s">
        <v>1218</v>
      </c>
      <c r="H1218" s="89"/>
      <c r="I1218" s="90" t="s">
        <v>634</v>
      </c>
      <c r="J1218" s="90"/>
      <c r="K1218" s="90" t="s">
        <v>511</v>
      </c>
      <c r="L1218" s="90"/>
      <c r="M1218" s="91"/>
      <c r="N1218" s="312">
        <v>1</v>
      </c>
      <c r="O1218" s="313">
        <f t="shared" si="185"/>
        <v>0.14285714285714285</v>
      </c>
      <c r="P1218" s="104"/>
      <c r="Q1218" s="92"/>
      <c r="R1218" s="92"/>
      <c r="S1218" s="92"/>
      <c r="T1218" s="92"/>
      <c r="U1218" s="92"/>
      <c r="V1218" s="92"/>
      <c r="W1218" s="92">
        <v>1</v>
      </c>
      <c r="X1218" s="109">
        <f t="shared" si="179"/>
        <v>25000</v>
      </c>
      <c r="Y1218" s="83"/>
      <c r="Z1218" s="110">
        <f t="shared" si="180"/>
        <v>3571.4285714285711</v>
      </c>
      <c r="AA1218" s="111"/>
      <c r="AB1218" s="92"/>
      <c r="AC1218" s="92"/>
      <c r="AD1218" s="92"/>
      <c r="AE1218" s="92"/>
      <c r="AF1218" s="92"/>
      <c r="AG1218" s="92"/>
      <c r="AH1218" s="92"/>
      <c r="AI1218" s="109">
        <f t="shared" si="181"/>
        <v>0</v>
      </c>
      <c r="AJ1218" s="83"/>
      <c r="AK1218" s="110">
        <f t="shared" si="182"/>
        <v>0</v>
      </c>
      <c r="AL1218" s="111"/>
      <c r="AM1218" s="92"/>
      <c r="AN1218" s="92"/>
      <c r="AO1218" s="92"/>
      <c r="AP1218" s="92">
        <v>1</v>
      </c>
      <c r="AQ1218" s="92"/>
      <c r="AR1218" s="92"/>
      <c r="AS1218" s="92"/>
      <c r="AT1218" s="92"/>
      <c r="AU1218" s="92"/>
      <c r="AV1218" s="109">
        <f t="shared" si="183"/>
        <v>100</v>
      </c>
      <c r="AW1218" s="75"/>
      <c r="AX1218" s="110">
        <f t="shared" si="184"/>
        <v>14.285714285714285</v>
      </c>
      <c r="AY1218" s="111"/>
      <c r="AZ1218" s="93"/>
      <c r="BA1218" s="94" t="s">
        <v>554</v>
      </c>
      <c r="BB1218" s="71"/>
      <c r="BC1218" s="54"/>
      <c r="BD1218" s="41">
        <v>4</v>
      </c>
      <c r="BE1218" s="52">
        <v>42</v>
      </c>
      <c r="BF1218" s="62">
        <v>4255</v>
      </c>
      <c r="BG1218" s="280" t="s">
        <v>52</v>
      </c>
    </row>
    <row r="1219" spans="1:59" s="63" customFormat="1" ht="12.75" x14ac:dyDescent="0.2">
      <c r="A1219" s="196">
        <v>4</v>
      </c>
      <c r="B1219" s="197" t="s">
        <v>422</v>
      </c>
      <c r="C1219" s="208">
        <v>42</v>
      </c>
      <c r="D1219" s="209" t="s">
        <v>518</v>
      </c>
      <c r="E1219" s="210">
        <v>4255</v>
      </c>
      <c r="F1219" s="211" t="s">
        <v>628</v>
      </c>
      <c r="G1219" s="231" t="s">
        <v>1218</v>
      </c>
      <c r="H1219" s="89"/>
      <c r="I1219" s="90" t="s">
        <v>503</v>
      </c>
      <c r="J1219" s="90"/>
      <c r="K1219" s="90" t="s">
        <v>64</v>
      </c>
      <c r="L1219" s="90" t="s">
        <v>147</v>
      </c>
      <c r="M1219" s="91"/>
      <c r="N1219" s="312">
        <v>1</v>
      </c>
      <c r="O1219" s="313">
        <f t="shared" si="185"/>
        <v>0.14285714285714285</v>
      </c>
      <c r="P1219" s="104"/>
      <c r="Q1219" s="92"/>
      <c r="R1219" s="92"/>
      <c r="S1219" s="92"/>
      <c r="T1219" s="92"/>
      <c r="U1219" s="92"/>
      <c r="V1219" s="92"/>
      <c r="W1219" s="92"/>
      <c r="X1219" s="109">
        <f t="shared" si="179"/>
        <v>0</v>
      </c>
      <c r="Y1219" s="83"/>
      <c r="Z1219" s="110">
        <f t="shared" si="180"/>
        <v>0</v>
      </c>
      <c r="AA1219" s="111"/>
      <c r="AB1219" s="92"/>
      <c r="AC1219" s="92"/>
      <c r="AD1219" s="92"/>
      <c r="AE1219" s="92"/>
      <c r="AF1219" s="92"/>
      <c r="AG1219" s="92"/>
      <c r="AH1219" s="92"/>
      <c r="AI1219" s="109">
        <f t="shared" si="181"/>
        <v>0</v>
      </c>
      <c r="AJ1219" s="83"/>
      <c r="AK1219" s="110">
        <f t="shared" si="182"/>
        <v>0</v>
      </c>
      <c r="AL1219" s="111"/>
      <c r="AM1219" s="92"/>
      <c r="AN1219" s="92"/>
      <c r="AO1219" s="92"/>
      <c r="AP1219" s="92"/>
      <c r="AQ1219" s="92"/>
      <c r="AR1219" s="92"/>
      <c r="AS1219" s="92">
        <v>1</v>
      </c>
      <c r="AT1219" s="92"/>
      <c r="AU1219" s="92"/>
      <c r="AV1219" s="109">
        <f t="shared" si="183"/>
        <v>1000</v>
      </c>
      <c r="AW1219" s="75"/>
      <c r="AX1219" s="110">
        <f t="shared" si="184"/>
        <v>142.85714285714286</v>
      </c>
      <c r="AY1219" s="111"/>
      <c r="AZ1219" s="93"/>
      <c r="BA1219" s="94" t="s">
        <v>131</v>
      </c>
      <c r="BB1219" s="71"/>
      <c r="BC1219" s="54"/>
      <c r="BD1219" s="41">
        <v>4</v>
      </c>
      <c r="BE1219" s="52">
        <v>42</v>
      </c>
      <c r="BF1219" s="62">
        <v>4255</v>
      </c>
      <c r="BG1219" s="280" t="s">
        <v>52</v>
      </c>
    </row>
    <row r="1220" spans="1:59" s="63" customFormat="1" ht="12.75" x14ac:dyDescent="0.2">
      <c r="A1220" s="196">
        <v>4</v>
      </c>
      <c r="B1220" s="197" t="s">
        <v>422</v>
      </c>
      <c r="C1220" s="208">
        <v>42</v>
      </c>
      <c r="D1220" s="209" t="s">
        <v>518</v>
      </c>
      <c r="E1220" s="210">
        <v>4255</v>
      </c>
      <c r="F1220" s="211" t="s">
        <v>628</v>
      </c>
      <c r="G1220" s="231" t="s">
        <v>1218</v>
      </c>
      <c r="H1220" s="89"/>
      <c r="I1220" s="90" t="s">
        <v>597</v>
      </c>
      <c r="J1220" s="90"/>
      <c r="K1220" s="90" t="s">
        <v>73</v>
      </c>
      <c r="L1220" s="90" t="s">
        <v>69</v>
      </c>
      <c r="M1220" s="91"/>
      <c r="N1220" s="312">
        <v>1</v>
      </c>
      <c r="O1220" s="313">
        <f t="shared" si="185"/>
        <v>0.14285714285714285</v>
      </c>
      <c r="P1220" s="104"/>
      <c r="Q1220" s="92"/>
      <c r="R1220" s="92"/>
      <c r="S1220" s="92"/>
      <c r="T1220" s="92"/>
      <c r="U1220" s="92"/>
      <c r="V1220" s="92"/>
      <c r="W1220" s="92">
        <v>1</v>
      </c>
      <c r="X1220" s="109">
        <f t="shared" si="179"/>
        <v>25000</v>
      </c>
      <c r="Y1220" s="83"/>
      <c r="Z1220" s="110">
        <f t="shared" si="180"/>
        <v>3571.4285714285711</v>
      </c>
      <c r="AA1220" s="111"/>
      <c r="AB1220" s="92"/>
      <c r="AC1220" s="92"/>
      <c r="AD1220" s="92"/>
      <c r="AE1220" s="92"/>
      <c r="AF1220" s="92"/>
      <c r="AG1220" s="92"/>
      <c r="AH1220" s="92"/>
      <c r="AI1220" s="109">
        <f t="shared" si="181"/>
        <v>0</v>
      </c>
      <c r="AJ1220" s="83"/>
      <c r="AK1220" s="110">
        <f t="shared" si="182"/>
        <v>0</v>
      </c>
      <c r="AL1220" s="111"/>
      <c r="AM1220" s="92"/>
      <c r="AN1220" s="92"/>
      <c r="AO1220" s="92"/>
      <c r="AP1220" s="92">
        <v>1</v>
      </c>
      <c r="AQ1220" s="92"/>
      <c r="AR1220" s="92"/>
      <c r="AS1220" s="92"/>
      <c r="AT1220" s="92"/>
      <c r="AU1220" s="92"/>
      <c r="AV1220" s="109">
        <f t="shared" si="183"/>
        <v>100</v>
      </c>
      <c r="AW1220" s="75"/>
      <c r="AX1220" s="110">
        <f t="shared" si="184"/>
        <v>14.285714285714285</v>
      </c>
      <c r="AY1220" s="111"/>
      <c r="AZ1220" s="93"/>
      <c r="BA1220" s="94" t="s">
        <v>554</v>
      </c>
      <c r="BB1220" s="71"/>
      <c r="BC1220" s="54"/>
      <c r="BD1220" s="41">
        <v>4</v>
      </c>
      <c r="BE1220" s="52">
        <v>42</v>
      </c>
      <c r="BF1220" s="62">
        <v>4255</v>
      </c>
      <c r="BG1220" s="280" t="s">
        <v>52</v>
      </c>
    </row>
    <row r="1221" spans="1:59" s="63" customFormat="1" ht="12.75" x14ac:dyDescent="0.2">
      <c r="A1221" s="196">
        <v>4</v>
      </c>
      <c r="B1221" s="197" t="s">
        <v>422</v>
      </c>
      <c r="C1221" s="208">
        <v>42</v>
      </c>
      <c r="D1221" s="209" t="s">
        <v>518</v>
      </c>
      <c r="E1221" s="210">
        <v>4255</v>
      </c>
      <c r="F1221" s="211" t="s">
        <v>628</v>
      </c>
      <c r="G1221" s="231" t="s">
        <v>1218</v>
      </c>
      <c r="H1221" s="89"/>
      <c r="I1221" s="90" t="s">
        <v>635</v>
      </c>
      <c r="J1221" s="90"/>
      <c r="K1221" s="90" t="s">
        <v>64</v>
      </c>
      <c r="L1221" s="90" t="s">
        <v>636</v>
      </c>
      <c r="M1221" s="91"/>
      <c r="N1221" s="312">
        <v>1</v>
      </c>
      <c r="O1221" s="313">
        <f t="shared" si="185"/>
        <v>0.14285714285714285</v>
      </c>
      <c r="P1221" s="104">
        <v>1</v>
      </c>
      <c r="Q1221" s="92"/>
      <c r="R1221" s="92"/>
      <c r="S1221" s="92"/>
      <c r="T1221" s="92"/>
      <c r="U1221" s="92"/>
      <c r="V1221" s="92"/>
      <c r="W1221" s="92"/>
      <c r="X1221" s="109">
        <f t="shared" si="179"/>
        <v>100</v>
      </c>
      <c r="Y1221" s="83"/>
      <c r="Z1221" s="110">
        <f t="shared" si="180"/>
        <v>14.285714285714285</v>
      </c>
      <c r="AA1221" s="111"/>
      <c r="AB1221" s="92"/>
      <c r="AC1221" s="92"/>
      <c r="AD1221" s="92"/>
      <c r="AE1221" s="92"/>
      <c r="AF1221" s="92"/>
      <c r="AG1221" s="92"/>
      <c r="AH1221" s="92"/>
      <c r="AI1221" s="109">
        <f t="shared" si="181"/>
        <v>0</v>
      </c>
      <c r="AJ1221" s="83"/>
      <c r="AK1221" s="110">
        <f t="shared" si="182"/>
        <v>0</v>
      </c>
      <c r="AL1221" s="111"/>
      <c r="AM1221" s="92"/>
      <c r="AN1221" s="92"/>
      <c r="AO1221" s="92"/>
      <c r="AP1221" s="92"/>
      <c r="AQ1221" s="92"/>
      <c r="AR1221" s="92">
        <v>1</v>
      </c>
      <c r="AS1221" s="92"/>
      <c r="AT1221" s="92"/>
      <c r="AU1221" s="92"/>
      <c r="AV1221" s="109">
        <f t="shared" si="183"/>
        <v>500</v>
      </c>
      <c r="AW1221" s="75"/>
      <c r="AX1221" s="110">
        <f t="shared" si="184"/>
        <v>71.428571428571431</v>
      </c>
      <c r="AY1221" s="111"/>
      <c r="AZ1221" s="93"/>
      <c r="BA1221" s="94" t="s">
        <v>554</v>
      </c>
      <c r="BB1221" s="71"/>
      <c r="BC1221" s="54"/>
      <c r="BD1221" s="41">
        <v>4</v>
      </c>
      <c r="BE1221" s="52">
        <v>42</v>
      </c>
      <c r="BF1221" s="62">
        <v>4255</v>
      </c>
      <c r="BG1221" s="280" t="s">
        <v>52</v>
      </c>
    </row>
    <row r="1222" spans="1:59" s="63" customFormat="1" ht="12.75" x14ac:dyDescent="0.2">
      <c r="A1222" s="196">
        <v>4</v>
      </c>
      <c r="B1222" s="197" t="s">
        <v>422</v>
      </c>
      <c r="C1222" s="208">
        <v>42</v>
      </c>
      <c r="D1222" s="209" t="s">
        <v>518</v>
      </c>
      <c r="E1222" s="210">
        <v>4255</v>
      </c>
      <c r="F1222" s="211" t="s">
        <v>628</v>
      </c>
      <c r="G1222" s="231" t="s">
        <v>1218</v>
      </c>
      <c r="H1222" s="65"/>
      <c r="I1222" s="222"/>
      <c r="J1222" s="66"/>
      <c r="K1222" s="66"/>
      <c r="L1222" s="66"/>
      <c r="M1222" s="64"/>
      <c r="N1222" s="304"/>
      <c r="O1222" s="305"/>
      <c r="P1222" s="127"/>
      <c r="Q1222" s="67"/>
      <c r="R1222" s="67"/>
      <c r="S1222" s="67"/>
      <c r="T1222" s="67"/>
      <c r="U1222" s="67"/>
      <c r="V1222" s="67"/>
      <c r="W1222" s="67"/>
      <c r="X1222" s="67"/>
      <c r="Y1222" s="68"/>
      <c r="Z1222" s="68"/>
      <c r="AA1222" s="68"/>
      <c r="AB1222" s="67"/>
      <c r="AC1222" s="67"/>
      <c r="AD1222" s="67"/>
      <c r="AE1222" s="67"/>
      <c r="AF1222" s="67"/>
      <c r="AG1222" s="67"/>
      <c r="AH1222" s="67"/>
      <c r="AI1222" s="67"/>
      <c r="AJ1222" s="68"/>
      <c r="AK1222" s="68"/>
      <c r="AL1222" s="68"/>
      <c r="AM1222" s="67"/>
      <c r="AN1222" s="67"/>
      <c r="AO1222" s="67"/>
      <c r="AP1222" s="67"/>
      <c r="AQ1222" s="67"/>
      <c r="AR1222" s="67"/>
      <c r="AS1222" s="67"/>
      <c r="AT1222" s="67"/>
      <c r="AU1222" s="67"/>
      <c r="AV1222" s="67"/>
      <c r="AW1222" s="67"/>
      <c r="AX1222" s="68"/>
      <c r="AY1222" s="68"/>
      <c r="AZ1222" s="69"/>
      <c r="BA1222" s="70"/>
      <c r="BB1222" s="71"/>
      <c r="BC1222" s="54"/>
      <c r="BD1222" s="41">
        <v>4</v>
      </c>
      <c r="BE1222" s="52">
        <v>42</v>
      </c>
      <c r="BF1222" s="62">
        <v>4255</v>
      </c>
      <c r="BG1222" s="275"/>
    </row>
    <row r="1223" spans="1:59" s="63" customFormat="1" ht="12.75" x14ac:dyDescent="0.2">
      <c r="A1223" s="196">
        <v>4</v>
      </c>
      <c r="B1223" s="197" t="s">
        <v>422</v>
      </c>
      <c r="C1223" s="208">
        <v>42</v>
      </c>
      <c r="D1223" s="209" t="s">
        <v>518</v>
      </c>
      <c r="E1223" s="210">
        <v>4255</v>
      </c>
      <c r="F1223" s="211" t="s">
        <v>628</v>
      </c>
      <c r="G1223" s="230"/>
      <c r="H1223" s="56"/>
      <c r="I1223" s="221"/>
      <c r="J1223" s="57"/>
      <c r="K1223" s="57"/>
      <c r="L1223" s="57"/>
      <c r="M1223" s="55"/>
      <c r="N1223" s="303"/>
      <c r="O1223" s="245"/>
      <c r="P1223" s="122"/>
      <c r="Q1223" s="58"/>
      <c r="R1223" s="58"/>
      <c r="S1223" s="58"/>
      <c r="T1223" s="58"/>
      <c r="U1223" s="58"/>
      <c r="V1223" s="58"/>
      <c r="W1223" s="58"/>
      <c r="X1223" s="58"/>
      <c r="Y1223" s="59"/>
      <c r="Z1223" s="59"/>
      <c r="AA1223" s="59"/>
      <c r="AB1223" s="58"/>
      <c r="AC1223" s="58"/>
      <c r="AD1223" s="58"/>
      <c r="AE1223" s="58"/>
      <c r="AF1223" s="58"/>
      <c r="AG1223" s="58"/>
      <c r="AH1223" s="58"/>
      <c r="AI1223" s="58"/>
      <c r="AJ1223" s="59"/>
      <c r="AK1223" s="59"/>
      <c r="AL1223" s="59"/>
      <c r="AM1223" s="58"/>
      <c r="AN1223" s="58"/>
      <c r="AO1223" s="58"/>
      <c r="AP1223" s="58"/>
      <c r="AQ1223" s="58"/>
      <c r="AR1223" s="58"/>
      <c r="AS1223" s="58"/>
      <c r="AT1223" s="58"/>
      <c r="AU1223" s="58"/>
      <c r="AV1223" s="58"/>
      <c r="AW1223" s="58"/>
      <c r="AX1223" s="59"/>
      <c r="AY1223" s="59"/>
      <c r="AZ1223" s="60"/>
      <c r="BA1223" s="61"/>
      <c r="BB1223" s="54"/>
      <c r="BC1223" s="54"/>
      <c r="BD1223" s="41">
        <v>4</v>
      </c>
      <c r="BE1223" s="52">
        <v>42</v>
      </c>
      <c r="BF1223" s="62">
        <v>4255</v>
      </c>
      <c r="BG1223" s="274"/>
    </row>
    <row r="1224" spans="1:59" x14ac:dyDescent="0.25">
      <c r="A1224" s="196">
        <v>4</v>
      </c>
      <c r="B1224" s="197" t="s">
        <v>422</v>
      </c>
      <c r="C1224" s="208">
        <v>42</v>
      </c>
      <c r="D1224" s="209" t="s">
        <v>518</v>
      </c>
      <c r="E1224" s="210">
        <v>4256</v>
      </c>
      <c r="F1224" s="211" t="s">
        <v>637</v>
      </c>
      <c r="G1224" s="235"/>
      <c r="H1224" s="145"/>
      <c r="I1224" s="221"/>
      <c r="J1224" s="57"/>
      <c r="K1224" s="57"/>
      <c r="L1224" s="57"/>
      <c r="M1224" s="144"/>
      <c r="N1224" s="324"/>
      <c r="O1224" s="325"/>
      <c r="P1224" s="146"/>
      <c r="Q1224" s="146"/>
      <c r="R1224" s="146"/>
      <c r="S1224" s="146"/>
      <c r="T1224" s="146"/>
      <c r="U1224" s="146"/>
      <c r="V1224" s="146"/>
      <c r="W1224" s="146"/>
      <c r="X1224" s="146"/>
      <c r="Y1224" s="59"/>
      <c r="Z1224" s="123"/>
      <c r="AA1224" s="123"/>
      <c r="AB1224" s="146"/>
      <c r="AC1224" s="146"/>
      <c r="AD1224" s="146"/>
      <c r="AE1224" s="146"/>
      <c r="AF1224" s="146"/>
      <c r="AG1224" s="146"/>
      <c r="AH1224" s="146"/>
      <c r="AI1224" s="146"/>
      <c r="AJ1224" s="59"/>
      <c r="AK1224" s="123"/>
      <c r="AL1224" s="123"/>
      <c r="AM1224" s="146"/>
      <c r="AN1224" s="146"/>
      <c r="AO1224" s="146"/>
      <c r="AP1224" s="146"/>
      <c r="AQ1224" s="146"/>
      <c r="AR1224" s="146"/>
      <c r="AS1224" s="146"/>
      <c r="AT1224" s="146"/>
      <c r="AU1224" s="146"/>
      <c r="AV1224" s="146"/>
      <c r="AW1224" s="58"/>
      <c r="AX1224" s="123"/>
      <c r="AY1224" s="59"/>
      <c r="AZ1224" s="147"/>
      <c r="BA1224" s="148"/>
      <c r="BB1224" s="143"/>
      <c r="BC1224" s="143"/>
      <c r="BD1224" s="41">
        <v>4</v>
      </c>
      <c r="BE1224" s="52">
        <v>42</v>
      </c>
      <c r="BF1224" s="62">
        <v>4256</v>
      </c>
      <c r="BG1224" s="284"/>
    </row>
    <row r="1225" spans="1:59" s="63" customFormat="1" ht="12.75" x14ac:dyDescent="0.2">
      <c r="A1225" s="196">
        <v>4</v>
      </c>
      <c r="B1225" s="197" t="s">
        <v>422</v>
      </c>
      <c r="C1225" s="208">
        <v>42</v>
      </c>
      <c r="D1225" s="209" t="s">
        <v>518</v>
      </c>
      <c r="E1225" s="210">
        <v>4256</v>
      </c>
      <c r="F1225" s="211" t="s">
        <v>637</v>
      </c>
      <c r="G1225" s="230"/>
      <c r="H1225" s="56"/>
      <c r="I1225" s="221"/>
      <c r="J1225" s="57"/>
      <c r="K1225" s="57"/>
      <c r="L1225" s="57"/>
      <c r="M1225" s="55"/>
      <c r="N1225" s="303"/>
      <c r="O1225" s="245"/>
      <c r="P1225" s="122"/>
      <c r="Q1225" s="58"/>
      <c r="R1225" s="58"/>
      <c r="S1225" s="58"/>
      <c r="T1225" s="58"/>
      <c r="U1225" s="58"/>
      <c r="V1225" s="58"/>
      <c r="W1225" s="58"/>
      <c r="X1225" s="58"/>
      <c r="Y1225" s="59"/>
      <c r="Z1225" s="59"/>
      <c r="AA1225" s="59"/>
      <c r="AB1225" s="58"/>
      <c r="AC1225" s="58"/>
      <c r="AD1225" s="58"/>
      <c r="AE1225" s="58"/>
      <c r="AF1225" s="58"/>
      <c r="AG1225" s="58"/>
      <c r="AH1225" s="58"/>
      <c r="AI1225" s="58"/>
      <c r="AJ1225" s="59"/>
      <c r="AK1225" s="59"/>
      <c r="AL1225" s="59"/>
      <c r="AM1225" s="58"/>
      <c r="AN1225" s="58"/>
      <c r="AO1225" s="58"/>
      <c r="AP1225" s="58"/>
      <c r="AQ1225" s="58"/>
      <c r="AR1225" s="58"/>
      <c r="AS1225" s="58"/>
      <c r="AT1225" s="58"/>
      <c r="AU1225" s="58"/>
      <c r="AV1225" s="58"/>
      <c r="AW1225" s="58"/>
      <c r="AX1225" s="59"/>
      <c r="AY1225" s="59"/>
      <c r="AZ1225" s="60"/>
      <c r="BA1225" s="61"/>
      <c r="BB1225" s="54"/>
      <c r="BC1225" s="54"/>
      <c r="BD1225" s="41">
        <v>4</v>
      </c>
      <c r="BE1225" s="52">
        <v>42</v>
      </c>
      <c r="BF1225" s="62">
        <v>4256</v>
      </c>
      <c r="BG1225" s="274"/>
    </row>
    <row r="1226" spans="1:59" s="63" customFormat="1" ht="12.75" x14ac:dyDescent="0.2">
      <c r="A1226" s="196">
        <v>4</v>
      </c>
      <c r="B1226" s="197" t="s">
        <v>422</v>
      </c>
      <c r="C1226" s="208">
        <v>42</v>
      </c>
      <c r="D1226" s="209" t="s">
        <v>518</v>
      </c>
      <c r="E1226" s="210">
        <v>4256</v>
      </c>
      <c r="F1226" s="211" t="s">
        <v>637</v>
      </c>
      <c r="G1226" s="231" t="s">
        <v>576</v>
      </c>
      <c r="H1226" s="65"/>
      <c r="I1226" s="222"/>
      <c r="J1226" s="66"/>
      <c r="K1226" s="66"/>
      <c r="L1226" s="66"/>
      <c r="M1226" s="64"/>
      <c r="N1226" s="308"/>
      <c r="O1226" s="309"/>
      <c r="P1226" s="127"/>
      <c r="Q1226" s="67"/>
      <c r="R1226" s="67"/>
      <c r="S1226" s="67"/>
      <c r="T1226" s="67"/>
      <c r="U1226" s="67"/>
      <c r="V1226" s="67"/>
      <c r="W1226" s="67"/>
      <c r="X1226" s="67"/>
      <c r="Y1226" s="68"/>
      <c r="Z1226" s="68"/>
      <c r="AA1226" s="68"/>
      <c r="AB1226" s="67"/>
      <c r="AC1226" s="67"/>
      <c r="AD1226" s="67"/>
      <c r="AE1226" s="67"/>
      <c r="AF1226" s="67"/>
      <c r="AG1226" s="67"/>
      <c r="AH1226" s="67"/>
      <c r="AI1226" s="67"/>
      <c r="AJ1226" s="68"/>
      <c r="AK1226" s="68"/>
      <c r="AL1226" s="68"/>
      <c r="AM1226" s="67"/>
      <c r="AN1226" s="67"/>
      <c r="AO1226" s="67"/>
      <c r="AP1226" s="67"/>
      <c r="AQ1226" s="67"/>
      <c r="AR1226" s="67"/>
      <c r="AS1226" s="67"/>
      <c r="AT1226" s="67"/>
      <c r="AU1226" s="67"/>
      <c r="AV1226" s="67"/>
      <c r="AW1226" s="67"/>
      <c r="AX1226" s="68"/>
      <c r="AY1226" s="68"/>
      <c r="AZ1226" s="69"/>
      <c r="BA1226" s="70"/>
      <c r="BB1226" s="71"/>
      <c r="BC1226" s="54"/>
      <c r="BD1226" s="41">
        <v>4</v>
      </c>
      <c r="BE1226" s="52">
        <v>42</v>
      </c>
      <c r="BF1226" s="62">
        <v>4256</v>
      </c>
      <c r="BG1226" s="275"/>
    </row>
    <row r="1227" spans="1:59" s="63" customFormat="1" ht="12.75" x14ac:dyDescent="0.2">
      <c r="A1227" s="196">
        <v>4</v>
      </c>
      <c r="B1227" s="197" t="s">
        <v>422</v>
      </c>
      <c r="C1227" s="208">
        <v>42</v>
      </c>
      <c r="D1227" s="209" t="s">
        <v>518</v>
      </c>
      <c r="E1227" s="210">
        <v>4256</v>
      </c>
      <c r="F1227" s="211" t="s">
        <v>637</v>
      </c>
      <c r="G1227" s="231" t="s">
        <v>576</v>
      </c>
      <c r="H1227" s="72" t="s">
        <v>47</v>
      </c>
      <c r="I1227" s="223"/>
      <c r="J1227" s="73"/>
      <c r="K1227" s="73"/>
      <c r="L1227" s="73"/>
      <c r="M1227" s="74"/>
      <c r="N1227" s="247"/>
      <c r="O1227" s="306"/>
      <c r="P1227" s="105"/>
      <c r="Q1227" s="75"/>
      <c r="R1227" s="75"/>
      <c r="S1227" s="75"/>
      <c r="T1227" s="75"/>
      <c r="U1227" s="75"/>
      <c r="V1227" s="75"/>
      <c r="W1227" s="75"/>
      <c r="X1227" s="75"/>
      <c r="Y1227" s="76">
        <f>IF(ISNUMBER(VLOOKUP(Y1229,P$7:W$7,MATCH(Y1229,P$7:W$7))),VLOOKUP(Y1229,P$7:W$7,MATCH(Y1229,P$7:W$7)),IF(N1231=0,"No Data",IF(Y1229&gt;0,"&lt;100",0)))</f>
        <v>2500</v>
      </c>
      <c r="Z1227" s="77">
        <f>IF(ISNUMBER(VLOOKUP(Z1231,P$7:W$7,MATCH(Z1231,P$7:W$7))),VLOOKUP(Z1231,P$7:W$7,MATCH(Z1231,P$7:W$7)),IF(N1231=0,"No Data",IF(Z1231&gt;0,"&lt;100",0)))</f>
        <v>2500</v>
      </c>
      <c r="AA1227" s="106">
        <f>IF(ISNUMBER(Z1227),Z1227,0)</f>
        <v>2500</v>
      </c>
      <c r="AB1227" s="75"/>
      <c r="AC1227" s="75"/>
      <c r="AD1227" s="75"/>
      <c r="AE1227" s="75"/>
      <c r="AF1227" s="75"/>
      <c r="AG1227" s="75"/>
      <c r="AH1227" s="75"/>
      <c r="AI1227" s="75"/>
      <c r="AJ1227" s="76">
        <f>IF(ISNUMBER(VLOOKUP(AJ1229,AB$7:AH$7,MATCH(AJ1229,AB$7:AH$7))),VLOOKUP(AJ1229,AB$7:AH$7,MATCH(AJ1229,AB$7:AH$7)),IF(N1231=0,"No Data",IF(AJ1229&gt;0,"&lt;50",0)))</f>
        <v>0</v>
      </c>
      <c r="AK1227" s="77">
        <f>IF(ISNUMBER(VLOOKUP(AK1231,AB$7:AH$7,MATCH(AK1231,AB$7:AH$7))),VLOOKUP(AK1231,AB$7:AH$7,MATCH(AK1231,AB$7:AH$7)),IF(N1231=0,"No Data",IF(AK1231&gt;0,"&lt;50",0)))</f>
        <v>0</v>
      </c>
      <c r="AL1227" s="106">
        <f>IF(ISNUMBER(AK1227),AK1227,0)</f>
        <v>0</v>
      </c>
      <c r="AM1227" s="75"/>
      <c r="AN1227" s="75"/>
      <c r="AO1227" s="75"/>
      <c r="AP1227" s="75"/>
      <c r="AQ1227" s="75"/>
      <c r="AR1227" s="75"/>
      <c r="AS1227" s="75"/>
      <c r="AT1227" s="75"/>
      <c r="AU1227" s="75"/>
      <c r="AV1227" s="75"/>
      <c r="AW1227" s="76">
        <f>IF(ISNUMBER(VLOOKUP(AW1229,AM$7:AU$7,MATCH(AW1229,AM$7:AU$7))),VLOOKUP(AW1229,AM$7:AU$7,MATCH(AW1229,AM$7:AU$7)),IF(N1231=0,"No Data",IF(AW1229&gt;0,"&lt;10",0)))</f>
        <v>500</v>
      </c>
      <c r="AX1227" s="77">
        <f>IF(ISNUMBER(VLOOKUP(AX1231,AM$7:AU$7,MATCH(AX1231,AM$7:AU$7))),VLOOKUP(AX1231,AM$7:AU$7,MATCH(AX1231,AM$7:AU$7)),IF(N1231=0,"No Data",IF(AX1231&gt;0,"&lt;10",0)))</f>
        <v>500</v>
      </c>
      <c r="AY1227" s="106">
        <f>IF(ISNUMBER(AX1227),AX1227,0)</f>
        <v>500</v>
      </c>
      <c r="AZ1227" s="79"/>
      <c r="BA1227" s="80"/>
      <c r="BB1227" s="71"/>
      <c r="BC1227" s="54"/>
      <c r="BD1227" s="41">
        <v>4</v>
      </c>
      <c r="BE1227" s="52">
        <v>42</v>
      </c>
      <c r="BF1227" s="62">
        <v>4256</v>
      </c>
      <c r="BG1227" s="276" t="s">
        <v>47</v>
      </c>
    </row>
    <row r="1228" spans="1:59" s="63" customFormat="1" ht="12.75" x14ac:dyDescent="0.2">
      <c r="A1228" s="196">
        <v>4</v>
      </c>
      <c r="B1228" s="197" t="s">
        <v>422</v>
      </c>
      <c r="C1228" s="208">
        <v>42</v>
      </c>
      <c r="D1228" s="209" t="s">
        <v>518</v>
      </c>
      <c r="E1228" s="210">
        <v>4256</v>
      </c>
      <c r="F1228" s="211" t="s">
        <v>637</v>
      </c>
      <c r="G1228" s="231" t="s">
        <v>576</v>
      </c>
      <c r="H1228" s="81" t="s">
        <v>48</v>
      </c>
      <c r="I1228" s="223"/>
      <c r="J1228" s="73"/>
      <c r="K1228" s="73"/>
      <c r="L1228" s="73"/>
      <c r="M1228" s="74"/>
      <c r="N1228" s="247"/>
      <c r="O1228" s="306"/>
      <c r="P1228" s="105"/>
      <c r="Q1228" s="75"/>
      <c r="R1228" s="75"/>
      <c r="S1228" s="75"/>
      <c r="T1228" s="75"/>
      <c r="U1228" s="75"/>
      <c r="V1228" s="75"/>
      <c r="W1228" s="75"/>
      <c r="X1228" s="75"/>
      <c r="Y1228" s="82">
        <f>MIN(X1232:X1233)</f>
        <v>0</v>
      </c>
      <c r="Z1228" s="83"/>
      <c r="AA1228" s="83"/>
      <c r="AB1228" s="75"/>
      <c r="AC1228" s="75"/>
      <c r="AD1228" s="75"/>
      <c r="AE1228" s="75"/>
      <c r="AF1228" s="75"/>
      <c r="AG1228" s="75"/>
      <c r="AH1228" s="75"/>
      <c r="AI1228" s="75"/>
      <c r="AJ1228" s="82">
        <f>MIN(AI1232:AI1233)</f>
        <v>0</v>
      </c>
      <c r="AK1228" s="83"/>
      <c r="AL1228" s="83"/>
      <c r="AM1228" s="75"/>
      <c r="AN1228" s="75"/>
      <c r="AO1228" s="75"/>
      <c r="AP1228" s="75"/>
      <c r="AQ1228" s="75"/>
      <c r="AR1228" s="75"/>
      <c r="AS1228" s="75"/>
      <c r="AT1228" s="75"/>
      <c r="AU1228" s="75"/>
      <c r="AV1228" s="75"/>
      <c r="AW1228" s="82">
        <f>MIN(AV1232:AV1233)</f>
        <v>100</v>
      </c>
      <c r="AX1228" s="83"/>
      <c r="AY1228" s="83"/>
      <c r="AZ1228" s="79"/>
      <c r="BA1228" s="80"/>
      <c r="BB1228" s="71"/>
      <c r="BC1228" s="54"/>
      <c r="BD1228" s="41">
        <v>4</v>
      </c>
      <c r="BE1228" s="52">
        <v>42</v>
      </c>
      <c r="BF1228" s="62">
        <v>4256</v>
      </c>
      <c r="BG1228" s="278" t="s">
        <v>48</v>
      </c>
    </row>
    <row r="1229" spans="1:59" s="63" customFormat="1" ht="12.75" x14ac:dyDescent="0.2">
      <c r="A1229" s="196">
        <v>4</v>
      </c>
      <c r="B1229" s="197" t="s">
        <v>422</v>
      </c>
      <c r="C1229" s="208">
        <v>42</v>
      </c>
      <c r="D1229" s="209" t="s">
        <v>518</v>
      </c>
      <c r="E1229" s="210">
        <v>4256</v>
      </c>
      <c r="F1229" s="211" t="s">
        <v>637</v>
      </c>
      <c r="G1229" s="231" t="s">
        <v>576</v>
      </c>
      <c r="H1229" s="81" t="s">
        <v>49</v>
      </c>
      <c r="I1229" s="223"/>
      <c r="J1229" s="73"/>
      <c r="K1229" s="73"/>
      <c r="L1229" s="73"/>
      <c r="M1229" s="74"/>
      <c r="N1229" s="247"/>
      <c r="O1229" s="306"/>
      <c r="P1229" s="105"/>
      <c r="Q1229" s="75"/>
      <c r="R1229" s="75"/>
      <c r="S1229" s="75"/>
      <c r="T1229" s="75"/>
      <c r="U1229" s="75"/>
      <c r="V1229" s="75"/>
      <c r="W1229" s="75"/>
      <c r="X1229" s="75"/>
      <c r="Y1229" s="84">
        <f>IF(ISNUMBER(AVERAGE(X1232:X1233)),AVERAGE(X1232:X1233),0)</f>
        <v>2500</v>
      </c>
      <c r="Z1229" s="83"/>
      <c r="AA1229" s="83"/>
      <c r="AB1229" s="75"/>
      <c r="AC1229" s="75"/>
      <c r="AD1229" s="75"/>
      <c r="AE1229" s="75"/>
      <c r="AF1229" s="75"/>
      <c r="AG1229" s="75"/>
      <c r="AH1229" s="75"/>
      <c r="AI1229" s="75"/>
      <c r="AJ1229" s="84">
        <f>IF(ISNUMBER(AVERAGE(AI1232:AI1233)),AVERAGE(AI1232:AI1233),0)</f>
        <v>0</v>
      </c>
      <c r="AK1229" s="83"/>
      <c r="AL1229" s="83"/>
      <c r="AM1229" s="75"/>
      <c r="AN1229" s="75"/>
      <c r="AO1229" s="75"/>
      <c r="AP1229" s="75"/>
      <c r="AQ1229" s="75"/>
      <c r="AR1229" s="75"/>
      <c r="AS1229" s="75"/>
      <c r="AT1229" s="75"/>
      <c r="AU1229" s="75"/>
      <c r="AV1229" s="75"/>
      <c r="AW1229" s="84">
        <f>IF(ISNUMBER(AVERAGE(AV1232:AV1233)),AVERAGE(AV1232:AV1233),0)</f>
        <v>550</v>
      </c>
      <c r="AX1229" s="83"/>
      <c r="AY1229" s="83"/>
      <c r="AZ1229" s="79"/>
      <c r="BA1229" s="80"/>
      <c r="BB1229" s="71"/>
      <c r="BC1229" s="54"/>
      <c r="BD1229" s="41">
        <v>4</v>
      </c>
      <c r="BE1229" s="52">
        <v>42</v>
      </c>
      <c r="BF1229" s="62">
        <v>4256</v>
      </c>
      <c r="BG1229" s="278" t="s">
        <v>49</v>
      </c>
    </row>
    <row r="1230" spans="1:59" s="63" customFormat="1" ht="12.75" x14ac:dyDescent="0.2">
      <c r="A1230" s="196">
        <v>4</v>
      </c>
      <c r="B1230" s="197" t="s">
        <v>422</v>
      </c>
      <c r="C1230" s="208">
        <v>42</v>
      </c>
      <c r="D1230" s="209" t="s">
        <v>518</v>
      </c>
      <c r="E1230" s="210">
        <v>4256</v>
      </c>
      <c r="F1230" s="211" t="s">
        <v>637</v>
      </c>
      <c r="G1230" s="231" t="s">
        <v>576</v>
      </c>
      <c r="H1230" s="81" t="s">
        <v>50</v>
      </c>
      <c r="I1230" s="223"/>
      <c r="J1230" s="73"/>
      <c r="K1230" s="73"/>
      <c r="L1230" s="73"/>
      <c r="M1230" s="74"/>
      <c r="N1230" s="247"/>
      <c r="O1230" s="306"/>
      <c r="P1230" s="105"/>
      <c r="Q1230" s="75"/>
      <c r="R1230" s="75"/>
      <c r="S1230" s="75"/>
      <c r="T1230" s="75"/>
      <c r="U1230" s="75"/>
      <c r="V1230" s="75"/>
      <c r="W1230" s="75"/>
      <c r="X1230" s="75"/>
      <c r="Y1230" s="84">
        <f>MAX(X1232:X1233)</f>
        <v>5000</v>
      </c>
      <c r="Z1230" s="83"/>
      <c r="AA1230" s="83"/>
      <c r="AB1230" s="75"/>
      <c r="AC1230" s="75"/>
      <c r="AD1230" s="75"/>
      <c r="AE1230" s="75"/>
      <c r="AF1230" s="75"/>
      <c r="AG1230" s="75"/>
      <c r="AH1230" s="75"/>
      <c r="AI1230" s="75"/>
      <c r="AJ1230" s="84">
        <f>MAX(AI1232:AI1233)</f>
        <v>0</v>
      </c>
      <c r="AK1230" s="83"/>
      <c r="AL1230" s="83"/>
      <c r="AM1230" s="75"/>
      <c r="AN1230" s="75"/>
      <c r="AO1230" s="75"/>
      <c r="AP1230" s="75"/>
      <c r="AQ1230" s="75"/>
      <c r="AR1230" s="75"/>
      <c r="AS1230" s="75"/>
      <c r="AT1230" s="75"/>
      <c r="AU1230" s="75"/>
      <c r="AV1230" s="75"/>
      <c r="AW1230" s="84">
        <f>MAX(AV1232:AV1233)</f>
        <v>1000</v>
      </c>
      <c r="AX1230" s="83"/>
      <c r="AY1230" s="83"/>
      <c r="AZ1230" s="79"/>
      <c r="BA1230" s="80"/>
      <c r="BB1230" s="71"/>
      <c r="BC1230" s="54"/>
      <c r="BD1230" s="41">
        <v>4</v>
      </c>
      <c r="BE1230" s="52">
        <v>42</v>
      </c>
      <c r="BF1230" s="62">
        <v>4256</v>
      </c>
      <c r="BG1230" s="278" t="s">
        <v>50</v>
      </c>
    </row>
    <row r="1231" spans="1:59" s="63" customFormat="1" ht="12.75" x14ac:dyDescent="0.2">
      <c r="A1231" s="196">
        <v>4</v>
      </c>
      <c r="B1231" s="197" t="s">
        <v>422</v>
      </c>
      <c r="C1231" s="208">
        <v>42</v>
      </c>
      <c r="D1231" s="209" t="s">
        <v>518</v>
      </c>
      <c r="E1231" s="210">
        <v>4256</v>
      </c>
      <c r="F1231" s="211" t="s">
        <v>637</v>
      </c>
      <c r="G1231" s="231" t="s">
        <v>576</v>
      </c>
      <c r="H1231" s="85" t="s">
        <v>51</v>
      </c>
      <c r="I1231" s="223"/>
      <c r="J1231" s="73"/>
      <c r="K1231" s="73"/>
      <c r="L1231" s="73"/>
      <c r="M1231" s="74"/>
      <c r="N1231" s="317">
        <f>SUM(N1232:N1233)</f>
        <v>2</v>
      </c>
      <c r="O1231" s="293">
        <f>SUM(O1232:O1233)</f>
        <v>1</v>
      </c>
      <c r="P1231" s="292"/>
      <c r="Q1231" s="87"/>
      <c r="R1231" s="87"/>
      <c r="S1231" s="87"/>
      <c r="T1231" s="87"/>
      <c r="U1231" s="87"/>
      <c r="V1231" s="87"/>
      <c r="W1231" s="87"/>
      <c r="X1231" s="87"/>
      <c r="Y1231" s="112"/>
      <c r="Z1231" s="121">
        <f>SUM(Z1232:Z1233)</f>
        <v>2500</v>
      </c>
      <c r="AA1231" s="88"/>
      <c r="AB1231" s="87"/>
      <c r="AC1231" s="87"/>
      <c r="AD1231" s="87"/>
      <c r="AE1231" s="87"/>
      <c r="AF1231" s="87"/>
      <c r="AG1231" s="87"/>
      <c r="AH1231" s="87"/>
      <c r="AI1231" s="87"/>
      <c r="AJ1231" s="112"/>
      <c r="AK1231" s="121">
        <f>SUM(AK1232:AK1233)</f>
        <v>0</v>
      </c>
      <c r="AL1231" s="88"/>
      <c r="AM1231" s="87"/>
      <c r="AN1231" s="87"/>
      <c r="AO1231" s="87"/>
      <c r="AP1231" s="87"/>
      <c r="AQ1231" s="87"/>
      <c r="AR1231" s="87"/>
      <c r="AS1231" s="87"/>
      <c r="AT1231" s="87"/>
      <c r="AU1231" s="87"/>
      <c r="AV1231" s="87"/>
      <c r="AW1231" s="112"/>
      <c r="AX1231" s="121">
        <f>SUM(AX1232:AX1233)</f>
        <v>550</v>
      </c>
      <c r="AY1231" s="88"/>
      <c r="AZ1231" s="79"/>
      <c r="BA1231" s="80"/>
      <c r="BB1231" s="71"/>
      <c r="BC1231" s="54"/>
      <c r="BD1231" s="41">
        <v>4</v>
      </c>
      <c r="BE1231" s="52">
        <v>42</v>
      </c>
      <c r="BF1231" s="62">
        <v>4256</v>
      </c>
      <c r="BG1231" s="279" t="s">
        <v>51</v>
      </c>
    </row>
    <row r="1232" spans="1:59" s="63" customFormat="1" ht="24" x14ac:dyDescent="0.2">
      <c r="A1232" s="196">
        <v>4</v>
      </c>
      <c r="B1232" s="197" t="s">
        <v>422</v>
      </c>
      <c r="C1232" s="208">
        <v>42</v>
      </c>
      <c r="D1232" s="209" t="s">
        <v>518</v>
      </c>
      <c r="E1232" s="210">
        <v>4256</v>
      </c>
      <c r="F1232" s="211" t="s">
        <v>637</v>
      </c>
      <c r="G1232" s="231" t="s">
        <v>576</v>
      </c>
      <c r="H1232" s="89" t="s">
        <v>52</v>
      </c>
      <c r="I1232" s="90" t="s">
        <v>638</v>
      </c>
      <c r="J1232" s="90" t="s">
        <v>631</v>
      </c>
      <c r="K1232" s="90" t="s">
        <v>64</v>
      </c>
      <c r="L1232" s="90" t="s">
        <v>136</v>
      </c>
      <c r="M1232" s="91"/>
      <c r="N1232" s="312">
        <v>1</v>
      </c>
      <c r="O1232" s="313">
        <f>N1232/N$1231</f>
        <v>0.5</v>
      </c>
      <c r="P1232" s="104"/>
      <c r="Q1232" s="92"/>
      <c r="R1232" s="92"/>
      <c r="S1232" s="92"/>
      <c r="T1232" s="92"/>
      <c r="U1232" s="92"/>
      <c r="V1232" s="92"/>
      <c r="W1232" s="92"/>
      <c r="X1232" s="109">
        <f>P1232*P$7+Q1232*Q$7+R1232*R$7+S1232*S$7+T1232*T$7+U1232*U$7+V1232*V$7+W1232*W$7</f>
        <v>0</v>
      </c>
      <c r="Y1232" s="83"/>
      <c r="Z1232" s="110">
        <f>X1232*$O1232</f>
        <v>0</v>
      </c>
      <c r="AA1232" s="111"/>
      <c r="AB1232" s="92"/>
      <c r="AC1232" s="92"/>
      <c r="AD1232" s="92"/>
      <c r="AE1232" s="92"/>
      <c r="AF1232" s="92"/>
      <c r="AG1232" s="92"/>
      <c r="AH1232" s="92"/>
      <c r="AI1232" s="109">
        <f>AB1232*AB$7+AC1232*AC$7+AD1232*AD$7+AE1232*AE$7+AF1232*AF$7+AG1232*AG$7+AH1232*AH$7</f>
        <v>0</v>
      </c>
      <c r="AJ1232" s="83"/>
      <c r="AK1232" s="110">
        <f>AI1232*$O1232</f>
        <v>0</v>
      </c>
      <c r="AL1232" s="111"/>
      <c r="AM1232" s="92"/>
      <c r="AN1232" s="92"/>
      <c r="AO1232" s="92"/>
      <c r="AP1232" s="92"/>
      <c r="AQ1232" s="92"/>
      <c r="AR1232" s="92"/>
      <c r="AS1232" s="92">
        <v>1</v>
      </c>
      <c r="AT1232" s="92"/>
      <c r="AU1232" s="92"/>
      <c r="AV1232" s="109">
        <f>AM1232*AM$7+AN1232*AN$7+AO1232*AO$7+AP1232*AP$7+AQ1232*AQ$7+AR1232*AR$7+AS1232*AS$7+AT1232*AT$7+AU1232*AU$7</f>
        <v>1000</v>
      </c>
      <c r="AW1232" s="75"/>
      <c r="AX1232" s="110">
        <f>AV1232*$O1232</f>
        <v>500</v>
      </c>
      <c r="AY1232" s="111"/>
      <c r="AZ1232" s="93"/>
      <c r="BA1232" s="94" t="s">
        <v>159</v>
      </c>
      <c r="BB1232" s="71"/>
      <c r="BC1232" s="54"/>
      <c r="BD1232" s="41">
        <v>4</v>
      </c>
      <c r="BE1232" s="52">
        <v>42</v>
      </c>
      <c r="BF1232" s="62">
        <v>4256</v>
      </c>
      <c r="BG1232" s="280" t="s">
        <v>52</v>
      </c>
    </row>
    <row r="1233" spans="1:59" s="63" customFormat="1" ht="12.75" x14ac:dyDescent="0.2">
      <c r="A1233" s="196">
        <v>4</v>
      </c>
      <c r="B1233" s="197" t="s">
        <v>422</v>
      </c>
      <c r="C1233" s="208">
        <v>42</v>
      </c>
      <c r="D1233" s="209" t="s">
        <v>518</v>
      </c>
      <c r="E1233" s="210">
        <v>4256</v>
      </c>
      <c r="F1233" s="211" t="s">
        <v>637</v>
      </c>
      <c r="G1233" s="231" t="s">
        <v>576</v>
      </c>
      <c r="H1233" s="89"/>
      <c r="I1233" s="90" t="s">
        <v>578</v>
      </c>
      <c r="J1233" s="90"/>
      <c r="K1233" s="90" t="s">
        <v>90</v>
      </c>
      <c r="L1233" s="90"/>
      <c r="M1233" s="91"/>
      <c r="N1233" s="312">
        <v>1</v>
      </c>
      <c r="O1233" s="313">
        <f>N1233/N$1231</f>
        <v>0.5</v>
      </c>
      <c r="P1233" s="104"/>
      <c r="Q1233" s="92"/>
      <c r="R1233" s="92"/>
      <c r="S1233" s="92"/>
      <c r="T1233" s="92"/>
      <c r="U1233" s="92">
        <v>1</v>
      </c>
      <c r="V1233" s="92"/>
      <c r="W1233" s="92"/>
      <c r="X1233" s="109">
        <f>P1233*P$7+Q1233*Q$7+R1233*R$7+S1233*S$7+T1233*T$7+U1233*U$7+V1233*V$7+W1233*W$7</f>
        <v>5000</v>
      </c>
      <c r="Y1233" s="83"/>
      <c r="Z1233" s="110">
        <f>X1233*$O1233</f>
        <v>2500</v>
      </c>
      <c r="AA1233" s="111"/>
      <c r="AB1233" s="92"/>
      <c r="AC1233" s="92"/>
      <c r="AD1233" s="92"/>
      <c r="AE1233" s="92"/>
      <c r="AF1233" s="92"/>
      <c r="AG1233" s="92"/>
      <c r="AH1233" s="92"/>
      <c r="AI1233" s="109">
        <f>AB1233*AB$7+AC1233*AC$7+AD1233*AD$7+AE1233*AE$7+AF1233*AF$7+AG1233*AG$7+AH1233*AH$7</f>
        <v>0</v>
      </c>
      <c r="AJ1233" s="83"/>
      <c r="AK1233" s="110">
        <f>AI1233*$O1233</f>
        <v>0</v>
      </c>
      <c r="AL1233" s="111"/>
      <c r="AM1233" s="92"/>
      <c r="AN1233" s="92"/>
      <c r="AO1233" s="92"/>
      <c r="AP1233" s="92">
        <v>1</v>
      </c>
      <c r="AQ1233" s="92"/>
      <c r="AR1233" s="92"/>
      <c r="AS1233" s="92"/>
      <c r="AT1233" s="92"/>
      <c r="AU1233" s="92"/>
      <c r="AV1233" s="109">
        <f>AM1233*AM$7+AN1233*AN$7+AO1233*AO$7+AP1233*AP$7+AQ1233*AQ$7+AR1233*AR$7+AS1233*AS$7+AT1233*AT$7+AU1233*AU$7</f>
        <v>100</v>
      </c>
      <c r="AW1233" s="75"/>
      <c r="AX1233" s="110">
        <f>AV1233*$O1233</f>
        <v>50</v>
      </c>
      <c r="AY1233" s="111"/>
      <c r="AZ1233" s="93"/>
      <c r="BA1233" s="94" t="s">
        <v>159</v>
      </c>
      <c r="BB1233" s="71"/>
      <c r="BC1233" s="54"/>
      <c r="BD1233" s="41">
        <v>4</v>
      </c>
      <c r="BE1233" s="52">
        <v>42</v>
      </c>
      <c r="BF1233" s="62">
        <v>4256</v>
      </c>
      <c r="BG1233" s="280" t="s">
        <v>52</v>
      </c>
    </row>
    <row r="1234" spans="1:59" s="63" customFormat="1" ht="12.75" x14ac:dyDescent="0.2">
      <c r="A1234" s="196">
        <v>4</v>
      </c>
      <c r="B1234" s="197" t="s">
        <v>422</v>
      </c>
      <c r="C1234" s="208">
        <v>42</v>
      </c>
      <c r="D1234" s="209" t="s">
        <v>518</v>
      </c>
      <c r="E1234" s="210">
        <v>4256</v>
      </c>
      <c r="F1234" s="211" t="s">
        <v>637</v>
      </c>
      <c r="G1234" s="231" t="s">
        <v>576</v>
      </c>
      <c r="H1234" s="65"/>
      <c r="I1234" s="222"/>
      <c r="J1234" s="66"/>
      <c r="K1234" s="66"/>
      <c r="L1234" s="66"/>
      <c r="M1234" s="64"/>
      <c r="N1234" s="304"/>
      <c r="O1234" s="305"/>
      <c r="P1234" s="127"/>
      <c r="Q1234" s="67"/>
      <c r="R1234" s="67"/>
      <c r="S1234" s="67"/>
      <c r="T1234" s="67"/>
      <c r="U1234" s="67"/>
      <c r="V1234" s="67"/>
      <c r="W1234" s="67"/>
      <c r="X1234" s="67"/>
      <c r="Y1234" s="68"/>
      <c r="Z1234" s="68"/>
      <c r="AA1234" s="68"/>
      <c r="AB1234" s="67"/>
      <c r="AC1234" s="67"/>
      <c r="AD1234" s="67"/>
      <c r="AE1234" s="67"/>
      <c r="AF1234" s="67"/>
      <c r="AG1234" s="67"/>
      <c r="AH1234" s="67"/>
      <c r="AI1234" s="67"/>
      <c r="AJ1234" s="68"/>
      <c r="AK1234" s="68"/>
      <c r="AL1234" s="68"/>
      <c r="AM1234" s="67"/>
      <c r="AN1234" s="67"/>
      <c r="AO1234" s="67"/>
      <c r="AP1234" s="67"/>
      <c r="AQ1234" s="67"/>
      <c r="AR1234" s="67"/>
      <c r="AS1234" s="67"/>
      <c r="AT1234" s="67"/>
      <c r="AU1234" s="67"/>
      <c r="AV1234" s="67"/>
      <c r="AW1234" s="67"/>
      <c r="AX1234" s="68"/>
      <c r="AY1234" s="68"/>
      <c r="AZ1234" s="69"/>
      <c r="BA1234" s="70"/>
      <c r="BB1234" s="71"/>
      <c r="BC1234" s="54"/>
      <c r="BD1234" s="41">
        <v>4</v>
      </c>
      <c r="BE1234" s="52">
        <v>42</v>
      </c>
      <c r="BF1234" s="62">
        <v>4256</v>
      </c>
      <c r="BG1234" s="275"/>
    </row>
    <row r="1235" spans="1:59" s="63" customFormat="1" ht="12.75" x14ac:dyDescent="0.2">
      <c r="A1235" s="196">
        <v>4</v>
      </c>
      <c r="B1235" s="197" t="s">
        <v>422</v>
      </c>
      <c r="C1235" s="208">
        <v>42</v>
      </c>
      <c r="D1235" s="209" t="s">
        <v>518</v>
      </c>
      <c r="E1235" s="210">
        <v>4256</v>
      </c>
      <c r="F1235" s="211" t="s">
        <v>637</v>
      </c>
      <c r="G1235" s="230"/>
      <c r="H1235" s="56"/>
      <c r="I1235" s="221"/>
      <c r="J1235" s="57"/>
      <c r="K1235" s="57"/>
      <c r="L1235" s="57"/>
      <c r="M1235" s="55"/>
      <c r="N1235" s="303"/>
      <c r="O1235" s="245"/>
      <c r="P1235" s="122"/>
      <c r="Q1235" s="58"/>
      <c r="R1235" s="58"/>
      <c r="S1235" s="58"/>
      <c r="T1235" s="58"/>
      <c r="U1235" s="58"/>
      <c r="V1235" s="58"/>
      <c r="W1235" s="58"/>
      <c r="X1235" s="58"/>
      <c r="Y1235" s="59"/>
      <c r="Z1235" s="59"/>
      <c r="AA1235" s="59"/>
      <c r="AB1235" s="58"/>
      <c r="AC1235" s="58"/>
      <c r="AD1235" s="58"/>
      <c r="AE1235" s="58"/>
      <c r="AF1235" s="58"/>
      <c r="AG1235" s="58"/>
      <c r="AH1235" s="58"/>
      <c r="AI1235" s="58"/>
      <c r="AJ1235" s="59"/>
      <c r="AK1235" s="59"/>
      <c r="AL1235" s="59"/>
      <c r="AM1235" s="58"/>
      <c r="AN1235" s="58"/>
      <c r="AO1235" s="58"/>
      <c r="AP1235" s="58"/>
      <c r="AQ1235" s="58"/>
      <c r="AR1235" s="58"/>
      <c r="AS1235" s="58"/>
      <c r="AT1235" s="58"/>
      <c r="AU1235" s="58"/>
      <c r="AV1235" s="58"/>
      <c r="AW1235" s="58"/>
      <c r="AX1235" s="59"/>
      <c r="AY1235" s="59"/>
      <c r="AZ1235" s="60"/>
      <c r="BA1235" s="61"/>
      <c r="BB1235" s="54"/>
      <c r="BC1235" s="54"/>
      <c r="BD1235" s="41">
        <v>4</v>
      </c>
      <c r="BE1235" s="52">
        <v>42</v>
      </c>
      <c r="BF1235" s="62">
        <v>4256</v>
      </c>
      <c r="BG1235" s="274"/>
    </row>
    <row r="1236" spans="1:59" x14ac:dyDescent="0.25">
      <c r="A1236" s="196">
        <v>4</v>
      </c>
      <c r="B1236" s="197" t="s">
        <v>422</v>
      </c>
      <c r="C1236" s="208">
        <v>42</v>
      </c>
      <c r="D1236" s="209" t="s">
        <v>518</v>
      </c>
      <c r="E1236" s="212">
        <v>4257</v>
      </c>
      <c r="F1236" s="213" t="s">
        <v>639</v>
      </c>
      <c r="G1236" s="234"/>
      <c r="H1236" s="138"/>
      <c r="I1236" s="224"/>
      <c r="J1236" s="98"/>
      <c r="K1236" s="98"/>
      <c r="L1236" s="98"/>
      <c r="M1236" s="137"/>
      <c r="N1236" s="322"/>
      <c r="O1236" s="323"/>
      <c r="P1236" s="139"/>
      <c r="Q1236" s="139"/>
      <c r="R1236" s="139"/>
      <c r="S1236" s="139"/>
      <c r="T1236" s="139"/>
      <c r="U1236" s="139"/>
      <c r="V1236" s="139"/>
      <c r="W1236" s="139"/>
      <c r="X1236" s="139"/>
      <c r="Y1236" s="100"/>
      <c r="Z1236" s="125"/>
      <c r="AA1236" s="125"/>
      <c r="AB1236" s="139"/>
      <c r="AC1236" s="139"/>
      <c r="AD1236" s="139"/>
      <c r="AE1236" s="139"/>
      <c r="AF1236" s="139"/>
      <c r="AG1236" s="139"/>
      <c r="AH1236" s="139"/>
      <c r="AI1236" s="139"/>
      <c r="AJ1236" s="100"/>
      <c r="AK1236" s="125"/>
      <c r="AL1236" s="125"/>
      <c r="AM1236" s="139"/>
      <c r="AN1236" s="139"/>
      <c r="AO1236" s="139"/>
      <c r="AP1236" s="139"/>
      <c r="AQ1236" s="139"/>
      <c r="AR1236" s="139"/>
      <c r="AS1236" s="139"/>
      <c r="AT1236" s="139"/>
      <c r="AU1236" s="139"/>
      <c r="AV1236" s="139"/>
      <c r="AW1236" s="99"/>
      <c r="AX1236" s="125"/>
      <c r="AY1236" s="100"/>
      <c r="AZ1236" s="140"/>
      <c r="BA1236" s="141"/>
      <c r="BB1236" s="136"/>
      <c r="BC1236" s="136"/>
      <c r="BD1236" s="41">
        <v>4</v>
      </c>
      <c r="BE1236" s="52">
        <v>42</v>
      </c>
      <c r="BF1236" s="103">
        <v>4257</v>
      </c>
      <c r="BG1236" s="283"/>
    </row>
    <row r="1237" spans="1:59" s="63" customFormat="1" ht="12.75" x14ac:dyDescent="0.2">
      <c r="A1237" s="196">
        <v>4</v>
      </c>
      <c r="B1237" s="197" t="s">
        <v>422</v>
      </c>
      <c r="C1237" s="208">
        <v>42</v>
      </c>
      <c r="D1237" s="209" t="s">
        <v>518</v>
      </c>
      <c r="E1237" s="212">
        <v>4257</v>
      </c>
      <c r="F1237" s="213" t="s">
        <v>639</v>
      </c>
      <c r="G1237" s="232"/>
      <c r="H1237" s="97"/>
      <c r="I1237" s="224"/>
      <c r="J1237" s="98"/>
      <c r="K1237" s="98"/>
      <c r="L1237" s="98"/>
      <c r="M1237" s="96"/>
      <c r="N1237" s="307"/>
      <c r="O1237" s="246"/>
      <c r="P1237" s="124"/>
      <c r="Q1237" s="99"/>
      <c r="R1237" s="99"/>
      <c r="S1237" s="99"/>
      <c r="T1237" s="99"/>
      <c r="U1237" s="99"/>
      <c r="V1237" s="99"/>
      <c r="W1237" s="99"/>
      <c r="X1237" s="99"/>
      <c r="Y1237" s="100"/>
      <c r="Z1237" s="100"/>
      <c r="AA1237" s="100"/>
      <c r="AB1237" s="99"/>
      <c r="AC1237" s="99"/>
      <c r="AD1237" s="99"/>
      <c r="AE1237" s="99"/>
      <c r="AF1237" s="99"/>
      <c r="AG1237" s="99"/>
      <c r="AH1237" s="99"/>
      <c r="AI1237" s="99"/>
      <c r="AJ1237" s="100"/>
      <c r="AK1237" s="100"/>
      <c r="AL1237" s="100"/>
      <c r="AM1237" s="99"/>
      <c r="AN1237" s="99"/>
      <c r="AO1237" s="99"/>
      <c r="AP1237" s="99"/>
      <c r="AQ1237" s="99"/>
      <c r="AR1237" s="99"/>
      <c r="AS1237" s="99"/>
      <c r="AT1237" s="99"/>
      <c r="AU1237" s="99"/>
      <c r="AV1237" s="99"/>
      <c r="AW1237" s="99"/>
      <c r="AX1237" s="100"/>
      <c r="AY1237" s="100"/>
      <c r="AZ1237" s="101"/>
      <c r="BA1237" s="102"/>
      <c r="BB1237" s="95"/>
      <c r="BC1237" s="95"/>
      <c r="BD1237" s="41">
        <v>4</v>
      </c>
      <c r="BE1237" s="52">
        <v>42</v>
      </c>
      <c r="BF1237" s="103">
        <v>4257</v>
      </c>
      <c r="BG1237" s="277"/>
    </row>
    <row r="1238" spans="1:59" s="63" customFormat="1" ht="12.75" x14ac:dyDescent="0.2">
      <c r="A1238" s="196">
        <v>4</v>
      </c>
      <c r="B1238" s="197" t="s">
        <v>422</v>
      </c>
      <c r="C1238" s="208">
        <v>42</v>
      </c>
      <c r="D1238" s="209" t="s">
        <v>518</v>
      </c>
      <c r="E1238" s="212">
        <v>4257</v>
      </c>
      <c r="F1238" s="213" t="s">
        <v>639</v>
      </c>
      <c r="G1238" s="231" t="s">
        <v>584</v>
      </c>
      <c r="H1238" s="65"/>
      <c r="I1238" s="222"/>
      <c r="J1238" s="66"/>
      <c r="K1238" s="66"/>
      <c r="L1238" s="66"/>
      <c r="M1238" s="64"/>
      <c r="N1238" s="304"/>
      <c r="O1238" s="305"/>
      <c r="P1238" s="127"/>
      <c r="Q1238" s="67"/>
      <c r="R1238" s="67"/>
      <c r="S1238" s="67"/>
      <c r="T1238" s="67"/>
      <c r="U1238" s="67"/>
      <c r="V1238" s="67"/>
      <c r="W1238" s="67"/>
      <c r="X1238" s="67"/>
      <c r="Y1238" s="68"/>
      <c r="Z1238" s="68"/>
      <c r="AA1238" s="68"/>
      <c r="AB1238" s="67"/>
      <c r="AC1238" s="67"/>
      <c r="AD1238" s="67"/>
      <c r="AE1238" s="67"/>
      <c r="AF1238" s="67"/>
      <c r="AG1238" s="67"/>
      <c r="AH1238" s="67"/>
      <c r="AI1238" s="67"/>
      <c r="AJ1238" s="68"/>
      <c r="AK1238" s="68"/>
      <c r="AL1238" s="68"/>
      <c r="AM1238" s="67"/>
      <c r="AN1238" s="67"/>
      <c r="AO1238" s="67"/>
      <c r="AP1238" s="67"/>
      <c r="AQ1238" s="67"/>
      <c r="AR1238" s="67"/>
      <c r="AS1238" s="67"/>
      <c r="AT1238" s="67"/>
      <c r="AU1238" s="67"/>
      <c r="AV1238" s="67"/>
      <c r="AW1238" s="67"/>
      <c r="AX1238" s="68"/>
      <c r="AY1238" s="68"/>
      <c r="AZ1238" s="69"/>
      <c r="BA1238" s="70"/>
      <c r="BB1238" s="71"/>
      <c r="BC1238" s="95"/>
      <c r="BD1238" s="41">
        <v>4</v>
      </c>
      <c r="BE1238" s="52">
        <v>42</v>
      </c>
      <c r="BF1238" s="103">
        <v>4257</v>
      </c>
      <c r="BG1238" s="275"/>
    </row>
    <row r="1239" spans="1:59" s="63" customFormat="1" ht="12.75" x14ac:dyDescent="0.2">
      <c r="A1239" s="196">
        <v>4</v>
      </c>
      <c r="B1239" s="197" t="s">
        <v>422</v>
      </c>
      <c r="C1239" s="208">
        <v>42</v>
      </c>
      <c r="D1239" s="209" t="s">
        <v>518</v>
      </c>
      <c r="E1239" s="212">
        <v>4257</v>
      </c>
      <c r="F1239" s="213" t="s">
        <v>639</v>
      </c>
      <c r="G1239" s="231" t="s">
        <v>584</v>
      </c>
      <c r="H1239" s="72" t="s">
        <v>47</v>
      </c>
      <c r="I1239" s="223"/>
      <c r="J1239" s="73"/>
      <c r="K1239" s="73"/>
      <c r="L1239" s="73"/>
      <c r="M1239" s="74"/>
      <c r="N1239" s="247"/>
      <c r="O1239" s="306"/>
      <c r="P1239" s="105"/>
      <c r="Q1239" s="75"/>
      <c r="R1239" s="75"/>
      <c r="S1239" s="75"/>
      <c r="T1239" s="75"/>
      <c r="U1239" s="75"/>
      <c r="V1239" s="75"/>
      <c r="W1239" s="75"/>
      <c r="X1239" s="75"/>
      <c r="Y1239" s="76">
        <f>IF(ISNUMBER(VLOOKUP(Y1241,P$7:W$7,MATCH(Y1241,P$7:W$7))),VLOOKUP(Y1241,P$7:W$7,MATCH(Y1241,P$7:W$7)),IF(N1243=0,"No Data",IF(Y1241&gt;0,"&lt;100",0)))</f>
        <v>2500</v>
      </c>
      <c r="Z1239" s="77">
        <f>IF(ISNUMBER(VLOOKUP(Z1243,P$7:W$7,MATCH(Z1243,P$7:W$7))),VLOOKUP(Z1243,P$7:W$7,MATCH(Z1243,P$7:W$7)),IF(N1243=0,"No Data",IF(Z1243&gt;0,"&lt;100",0)))</f>
        <v>2500</v>
      </c>
      <c r="AA1239" s="106">
        <f>IF(ISNUMBER(Z1239),Z1239,0)</f>
        <v>2500</v>
      </c>
      <c r="AB1239" s="75"/>
      <c r="AC1239" s="75"/>
      <c r="AD1239" s="75"/>
      <c r="AE1239" s="75"/>
      <c r="AF1239" s="75"/>
      <c r="AG1239" s="75"/>
      <c r="AH1239" s="75"/>
      <c r="AI1239" s="75"/>
      <c r="AJ1239" s="76">
        <f>IF(ISNUMBER(VLOOKUP(AJ1241,AB$7:AH$7,MATCH(AJ1241,AB$7:AH$7))),VLOOKUP(AJ1241,AB$7:AH$7,MATCH(AJ1241,AB$7:AH$7)),IF(N1243=0,"No Data",IF(AJ1241&gt;0,"&lt;50",0)))</f>
        <v>0</v>
      </c>
      <c r="AK1239" s="77">
        <f>IF(ISNUMBER(VLOOKUP(AK1243,AB$7:AH$7,MATCH(AK1243,AB$7:AH$7))),VLOOKUP(AK1243,AB$7:AH$7,MATCH(AK1243,AB$7:AH$7)),IF(N1243=0,"No Data",IF(AK1243&gt;0,"&lt;50",0)))</f>
        <v>0</v>
      </c>
      <c r="AL1239" s="106">
        <f>IF(ISNUMBER(AK1239),AK1239,0)</f>
        <v>0</v>
      </c>
      <c r="AM1239" s="75"/>
      <c r="AN1239" s="75"/>
      <c r="AO1239" s="75"/>
      <c r="AP1239" s="75"/>
      <c r="AQ1239" s="75"/>
      <c r="AR1239" s="75"/>
      <c r="AS1239" s="75"/>
      <c r="AT1239" s="75"/>
      <c r="AU1239" s="75"/>
      <c r="AV1239" s="75"/>
      <c r="AW1239" s="76">
        <f>IF(ISNUMBER(VLOOKUP(AW1241,AM$7:AU$7,MATCH(AW1241,AM$7:AU$7))),VLOOKUP(AW1241,AM$7:AU$7,MATCH(AW1241,AM$7:AU$7)),IF(N1243=0,"No Data",IF(AW1241&gt;0,"&lt;10",0)))</f>
        <v>500</v>
      </c>
      <c r="AX1239" s="77">
        <f>IF(ISNUMBER(VLOOKUP(AX1243,AM$7:AU$7,MATCH(AX1243,AM$7:AU$7))),VLOOKUP(AX1243,AM$7:AU$7,MATCH(AX1243,AM$7:AU$7)),IF(N1243=0,"No Data",IF(AX1243&gt;0,"&lt;10",0)))</f>
        <v>500</v>
      </c>
      <c r="AY1239" s="106">
        <f>IF(ISNUMBER(AX1239),AX1239,0)</f>
        <v>500</v>
      </c>
      <c r="AZ1239" s="79"/>
      <c r="BA1239" s="80"/>
      <c r="BB1239" s="71"/>
      <c r="BC1239" s="95"/>
      <c r="BD1239" s="41">
        <v>4</v>
      </c>
      <c r="BE1239" s="52">
        <v>42</v>
      </c>
      <c r="BF1239" s="103">
        <v>4257</v>
      </c>
      <c r="BG1239" s="276" t="s">
        <v>47</v>
      </c>
    </row>
    <row r="1240" spans="1:59" s="63" customFormat="1" ht="12.75" x14ac:dyDescent="0.2">
      <c r="A1240" s="196">
        <v>4</v>
      </c>
      <c r="B1240" s="197" t="s">
        <v>422</v>
      </c>
      <c r="C1240" s="208">
        <v>42</v>
      </c>
      <c r="D1240" s="209" t="s">
        <v>518</v>
      </c>
      <c r="E1240" s="212">
        <v>4257</v>
      </c>
      <c r="F1240" s="213" t="s">
        <v>639</v>
      </c>
      <c r="G1240" s="231" t="s">
        <v>584</v>
      </c>
      <c r="H1240" s="81" t="s">
        <v>48</v>
      </c>
      <c r="I1240" s="223"/>
      <c r="J1240" s="73"/>
      <c r="K1240" s="73"/>
      <c r="L1240" s="73"/>
      <c r="M1240" s="74"/>
      <c r="N1240" s="247"/>
      <c r="O1240" s="306"/>
      <c r="P1240" s="105"/>
      <c r="Q1240" s="75"/>
      <c r="R1240" s="75"/>
      <c r="S1240" s="75"/>
      <c r="T1240" s="75"/>
      <c r="U1240" s="75"/>
      <c r="V1240" s="75"/>
      <c r="W1240" s="75"/>
      <c r="X1240" s="75"/>
      <c r="Y1240" s="82">
        <f>MIN(X1244:X1246)</f>
        <v>0</v>
      </c>
      <c r="Z1240" s="83"/>
      <c r="AA1240" s="83"/>
      <c r="AB1240" s="75"/>
      <c r="AC1240" s="75"/>
      <c r="AD1240" s="75"/>
      <c r="AE1240" s="75"/>
      <c r="AF1240" s="75"/>
      <c r="AG1240" s="75"/>
      <c r="AH1240" s="75"/>
      <c r="AI1240" s="75"/>
      <c r="AJ1240" s="82">
        <f>MIN(AI1244:AI1246)</f>
        <v>0</v>
      </c>
      <c r="AK1240" s="83"/>
      <c r="AL1240" s="83"/>
      <c r="AM1240" s="75"/>
      <c r="AN1240" s="75"/>
      <c r="AO1240" s="75"/>
      <c r="AP1240" s="75"/>
      <c r="AQ1240" s="75"/>
      <c r="AR1240" s="75"/>
      <c r="AS1240" s="75"/>
      <c r="AT1240" s="75"/>
      <c r="AU1240" s="75"/>
      <c r="AV1240" s="75"/>
      <c r="AW1240" s="82">
        <f>MIN(AV1244:AV1246)</f>
        <v>100</v>
      </c>
      <c r="AX1240" s="83"/>
      <c r="AY1240" s="83"/>
      <c r="AZ1240" s="79"/>
      <c r="BA1240" s="80"/>
      <c r="BB1240" s="71"/>
      <c r="BC1240" s="95"/>
      <c r="BD1240" s="41">
        <v>4</v>
      </c>
      <c r="BE1240" s="52">
        <v>42</v>
      </c>
      <c r="BF1240" s="103">
        <v>4257</v>
      </c>
      <c r="BG1240" s="278" t="s">
        <v>48</v>
      </c>
    </row>
    <row r="1241" spans="1:59" s="63" customFormat="1" ht="12.75" x14ac:dyDescent="0.2">
      <c r="A1241" s="196">
        <v>4</v>
      </c>
      <c r="B1241" s="197" t="s">
        <v>422</v>
      </c>
      <c r="C1241" s="208">
        <v>42</v>
      </c>
      <c r="D1241" s="209" t="s">
        <v>518</v>
      </c>
      <c r="E1241" s="212">
        <v>4257</v>
      </c>
      <c r="F1241" s="213" t="s">
        <v>639</v>
      </c>
      <c r="G1241" s="231" t="s">
        <v>584</v>
      </c>
      <c r="H1241" s="81" t="s">
        <v>49</v>
      </c>
      <c r="I1241" s="223"/>
      <c r="J1241" s="73"/>
      <c r="K1241" s="73"/>
      <c r="L1241" s="73"/>
      <c r="M1241" s="74"/>
      <c r="N1241" s="247"/>
      <c r="O1241" s="306"/>
      <c r="P1241" s="105"/>
      <c r="Q1241" s="75"/>
      <c r="R1241" s="75"/>
      <c r="S1241" s="75"/>
      <c r="T1241" s="75"/>
      <c r="U1241" s="75"/>
      <c r="V1241" s="75"/>
      <c r="W1241" s="75"/>
      <c r="X1241" s="75"/>
      <c r="Y1241" s="84">
        <f>IF(ISNUMBER(AVERAGE(X1244:X1246)),AVERAGE(X1244:X1246),0)</f>
        <v>3333.3333333333335</v>
      </c>
      <c r="Z1241" s="83"/>
      <c r="AA1241" s="83"/>
      <c r="AB1241" s="75"/>
      <c r="AC1241" s="75"/>
      <c r="AD1241" s="75"/>
      <c r="AE1241" s="75"/>
      <c r="AF1241" s="75"/>
      <c r="AG1241" s="75"/>
      <c r="AH1241" s="75"/>
      <c r="AI1241" s="75"/>
      <c r="AJ1241" s="84">
        <f>IF(ISNUMBER(AVERAGE(AI1244:AI1246)),AVERAGE(AI1244:AI1246),0)</f>
        <v>0</v>
      </c>
      <c r="AK1241" s="83"/>
      <c r="AL1241" s="83"/>
      <c r="AM1241" s="75"/>
      <c r="AN1241" s="75"/>
      <c r="AO1241" s="75"/>
      <c r="AP1241" s="75"/>
      <c r="AQ1241" s="75"/>
      <c r="AR1241" s="75"/>
      <c r="AS1241" s="75"/>
      <c r="AT1241" s="75"/>
      <c r="AU1241" s="75"/>
      <c r="AV1241" s="75"/>
      <c r="AW1241" s="84">
        <f>IF(ISNUMBER(AVERAGE(AV1244:AV1246)),AVERAGE(AV1244:AV1246),0)</f>
        <v>700</v>
      </c>
      <c r="AX1241" s="83"/>
      <c r="AY1241" s="83"/>
      <c r="AZ1241" s="79"/>
      <c r="BA1241" s="80"/>
      <c r="BB1241" s="71"/>
      <c r="BC1241" s="95"/>
      <c r="BD1241" s="41">
        <v>4</v>
      </c>
      <c r="BE1241" s="52">
        <v>42</v>
      </c>
      <c r="BF1241" s="103">
        <v>4257</v>
      </c>
      <c r="BG1241" s="278" t="s">
        <v>49</v>
      </c>
    </row>
    <row r="1242" spans="1:59" s="63" customFormat="1" ht="12.75" x14ac:dyDescent="0.2">
      <c r="A1242" s="196">
        <v>4</v>
      </c>
      <c r="B1242" s="197" t="s">
        <v>422</v>
      </c>
      <c r="C1242" s="208">
        <v>42</v>
      </c>
      <c r="D1242" s="209" t="s">
        <v>518</v>
      </c>
      <c r="E1242" s="212">
        <v>4257</v>
      </c>
      <c r="F1242" s="213" t="s">
        <v>639</v>
      </c>
      <c r="G1242" s="231" t="s">
        <v>584</v>
      </c>
      <c r="H1242" s="81" t="s">
        <v>50</v>
      </c>
      <c r="I1242" s="223"/>
      <c r="J1242" s="73"/>
      <c r="K1242" s="73"/>
      <c r="L1242" s="73"/>
      <c r="M1242" s="74"/>
      <c r="N1242" s="247"/>
      <c r="O1242" s="306"/>
      <c r="P1242" s="105"/>
      <c r="Q1242" s="75"/>
      <c r="R1242" s="75"/>
      <c r="S1242" s="75"/>
      <c r="T1242" s="75"/>
      <c r="U1242" s="75"/>
      <c r="V1242" s="75"/>
      <c r="W1242" s="75"/>
      <c r="X1242" s="75"/>
      <c r="Y1242" s="84">
        <f>MAX(X1244:X1246)</f>
        <v>10000</v>
      </c>
      <c r="Z1242" s="83"/>
      <c r="AA1242" s="83"/>
      <c r="AB1242" s="75"/>
      <c r="AC1242" s="75"/>
      <c r="AD1242" s="75"/>
      <c r="AE1242" s="75"/>
      <c r="AF1242" s="75"/>
      <c r="AG1242" s="75"/>
      <c r="AH1242" s="75"/>
      <c r="AI1242" s="75"/>
      <c r="AJ1242" s="84">
        <f>MAX(AI1244:AI1246)</f>
        <v>0</v>
      </c>
      <c r="AK1242" s="83"/>
      <c r="AL1242" s="83"/>
      <c r="AM1242" s="75"/>
      <c r="AN1242" s="75"/>
      <c r="AO1242" s="75"/>
      <c r="AP1242" s="75"/>
      <c r="AQ1242" s="75"/>
      <c r="AR1242" s="75"/>
      <c r="AS1242" s="75"/>
      <c r="AT1242" s="75"/>
      <c r="AU1242" s="75"/>
      <c r="AV1242" s="75"/>
      <c r="AW1242" s="84">
        <f>MAX(AV1244:AV1246)</f>
        <v>1000</v>
      </c>
      <c r="AX1242" s="83"/>
      <c r="AY1242" s="83"/>
      <c r="AZ1242" s="79"/>
      <c r="BA1242" s="80"/>
      <c r="BB1242" s="71"/>
      <c r="BC1242" s="95"/>
      <c r="BD1242" s="41">
        <v>4</v>
      </c>
      <c r="BE1242" s="52">
        <v>42</v>
      </c>
      <c r="BF1242" s="103">
        <v>4257</v>
      </c>
      <c r="BG1242" s="278" t="s">
        <v>50</v>
      </c>
    </row>
    <row r="1243" spans="1:59" s="63" customFormat="1" ht="12.75" x14ac:dyDescent="0.2">
      <c r="A1243" s="196">
        <v>4</v>
      </c>
      <c r="B1243" s="197" t="s">
        <v>422</v>
      </c>
      <c r="C1243" s="208">
        <v>42</v>
      </c>
      <c r="D1243" s="209" t="s">
        <v>518</v>
      </c>
      <c r="E1243" s="212">
        <v>4257</v>
      </c>
      <c r="F1243" s="213" t="s">
        <v>639</v>
      </c>
      <c r="G1243" s="231" t="s">
        <v>584</v>
      </c>
      <c r="H1243" s="85" t="s">
        <v>51</v>
      </c>
      <c r="I1243" s="223"/>
      <c r="J1243" s="73"/>
      <c r="K1243" s="73"/>
      <c r="L1243" s="73"/>
      <c r="M1243" s="74"/>
      <c r="N1243" s="320">
        <f>SUM(N1244:N1247)</f>
        <v>3</v>
      </c>
      <c r="O1243" s="293">
        <f>SUM(O1244:O1247)</f>
        <v>1</v>
      </c>
      <c r="P1243" s="292"/>
      <c r="Q1243" s="87"/>
      <c r="R1243" s="87"/>
      <c r="S1243" s="87"/>
      <c r="T1243" s="87"/>
      <c r="U1243" s="87"/>
      <c r="V1243" s="87"/>
      <c r="W1243" s="87"/>
      <c r="X1243" s="87"/>
      <c r="Y1243" s="88"/>
      <c r="Z1243" s="119">
        <f>SUM(Z1244:Z1247)</f>
        <v>3333.333333333333</v>
      </c>
      <c r="AA1243" s="88"/>
      <c r="AB1243" s="87"/>
      <c r="AC1243" s="87"/>
      <c r="AD1243" s="87"/>
      <c r="AE1243" s="87"/>
      <c r="AF1243" s="87"/>
      <c r="AG1243" s="87"/>
      <c r="AH1243" s="87"/>
      <c r="AI1243" s="87"/>
      <c r="AJ1243" s="88"/>
      <c r="AK1243" s="119">
        <f>SUM(AK1244:AK1247)</f>
        <v>0</v>
      </c>
      <c r="AL1243" s="88"/>
      <c r="AM1243" s="87"/>
      <c r="AN1243" s="87"/>
      <c r="AO1243" s="87"/>
      <c r="AP1243" s="87"/>
      <c r="AQ1243" s="87"/>
      <c r="AR1243" s="87"/>
      <c r="AS1243" s="87"/>
      <c r="AT1243" s="87"/>
      <c r="AU1243" s="87"/>
      <c r="AV1243" s="87"/>
      <c r="AW1243" s="112"/>
      <c r="AX1243" s="119">
        <f>SUM(AX1244:AX1247)</f>
        <v>700</v>
      </c>
      <c r="AY1243" s="88"/>
      <c r="AZ1243" s="79"/>
      <c r="BA1243" s="80"/>
      <c r="BB1243" s="71"/>
      <c r="BC1243" s="95"/>
      <c r="BD1243" s="41">
        <v>4</v>
      </c>
      <c r="BE1243" s="52">
        <v>42</v>
      </c>
      <c r="BF1243" s="103">
        <v>4257</v>
      </c>
      <c r="BG1243" s="279" t="s">
        <v>51</v>
      </c>
    </row>
    <row r="1244" spans="1:59" s="63" customFormat="1" ht="12.75" x14ac:dyDescent="0.2">
      <c r="A1244" s="196">
        <v>4</v>
      </c>
      <c r="B1244" s="197" t="s">
        <v>422</v>
      </c>
      <c r="C1244" s="208">
        <v>42</v>
      </c>
      <c r="D1244" s="209" t="s">
        <v>518</v>
      </c>
      <c r="E1244" s="212">
        <v>4257</v>
      </c>
      <c r="F1244" s="213" t="s">
        <v>639</v>
      </c>
      <c r="G1244" s="231" t="s">
        <v>584</v>
      </c>
      <c r="H1244" s="89" t="s">
        <v>52</v>
      </c>
      <c r="I1244" s="90" t="s">
        <v>640</v>
      </c>
      <c r="J1244" s="90" t="s">
        <v>640</v>
      </c>
      <c r="K1244" s="90" t="s">
        <v>64</v>
      </c>
      <c r="L1244" s="90" t="s">
        <v>633</v>
      </c>
      <c r="M1244" s="91"/>
      <c r="N1244" s="312">
        <v>1</v>
      </c>
      <c r="O1244" s="313">
        <f>N1244/N$1243</f>
        <v>0.33333333333333331</v>
      </c>
      <c r="P1244" s="104"/>
      <c r="Q1244" s="92"/>
      <c r="R1244" s="92"/>
      <c r="S1244" s="92"/>
      <c r="T1244" s="92"/>
      <c r="U1244" s="92"/>
      <c r="V1244" s="92"/>
      <c r="W1244" s="92"/>
      <c r="X1244" s="109">
        <f>P1244*P$7+Q1244*Q$7+R1244*R$7+S1244*S$7+T1244*T$7+U1244*U$7+V1244*V$7+W1244*W$7</f>
        <v>0</v>
      </c>
      <c r="Y1244" s="83"/>
      <c r="Z1244" s="110">
        <f>X1244*$O1244</f>
        <v>0</v>
      </c>
      <c r="AA1244" s="111"/>
      <c r="AB1244" s="92"/>
      <c r="AC1244" s="92"/>
      <c r="AD1244" s="92"/>
      <c r="AE1244" s="92"/>
      <c r="AF1244" s="92"/>
      <c r="AG1244" s="92"/>
      <c r="AH1244" s="92"/>
      <c r="AI1244" s="109">
        <f>AB1244*AB$7+AC1244*AC$7+AD1244*AD$7+AE1244*AE$7+AF1244*AF$7+AG1244*AG$7+AH1244*AH$7</f>
        <v>0</v>
      </c>
      <c r="AJ1244" s="83"/>
      <c r="AK1244" s="110">
        <f>AI1244*$O1244</f>
        <v>0</v>
      </c>
      <c r="AL1244" s="111"/>
      <c r="AM1244" s="92"/>
      <c r="AN1244" s="92"/>
      <c r="AO1244" s="92"/>
      <c r="AP1244" s="92"/>
      <c r="AQ1244" s="92"/>
      <c r="AR1244" s="92"/>
      <c r="AS1244" s="92">
        <v>1</v>
      </c>
      <c r="AT1244" s="92"/>
      <c r="AU1244" s="92"/>
      <c r="AV1244" s="109">
        <f>AM1244*AM$7+AN1244*AN$7+AO1244*AO$7+AP1244*AP$7+AQ1244*AQ$7+AR1244*AR$7+AS1244*AS$7+AT1244*AT$7+AU1244*AU$7</f>
        <v>1000</v>
      </c>
      <c r="AW1244" s="75"/>
      <c r="AX1244" s="110">
        <f>AV1244*$O1244</f>
        <v>333.33333333333331</v>
      </c>
      <c r="AY1244" s="111"/>
      <c r="AZ1244" s="93"/>
      <c r="BA1244" s="94" t="s">
        <v>159</v>
      </c>
      <c r="BB1244" s="71"/>
      <c r="BC1244" s="95"/>
      <c r="BD1244" s="41">
        <v>4</v>
      </c>
      <c r="BE1244" s="52">
        <v>42</v>
      </c>
      <c r="BF1244" s="103">
        <v>4257</v>
      </c>
      <c r="BG1244" s="280" t="s">
        <v>52</v>
      </c>
    </row>
    <row r="1245" spans="1:59" s="63" customFormat="1" ht="12.75" x14ac:dyDescent="0.2">
      <c r="A1245" s="196">
        <v>4</v>
      </c>
      <c r="B1245" s="197" t="s">
        <v>422</v>
      </c>
      <c r="C1245" s="208">
        <v>42</v>
      </c>
      <c r="D1245" s="209" t="s">
        <v>518</v>
      </c>
      <c r="E1245" s="212">
        <v>4257</v>
      </c>
      <c r="F1245" s="213" t="s">
        <v>639</v>
      </c>
      <c r="G1245" s="231" t="s">
        <v>584</v>
      </c>
      <c r="H1245" s="89"/>
      <c r="I1245" s="90" t="s">
        <v>287</v>
      </c>
      <c r="J1245" s="90"/>
      <c r="K1245" s="90" t="s">
        <v>64</v>
      </c>
      <c r="L1245" s="90" t="s">
        <v>119</v>
      </c>
      <c r="M1245" s="91"/>
      <c r="N1245" s="312">
        <v>1</v>
      </c>
      <c r="O1245" s="313">
        <f>N1245/N$1243</f>
        <v>0.33333333333333331</v>
      </c>
      <c r="P1245" s="104"/>
      <c r="Q1245" s="92"/>
      <c r="R1245" s="92"/>
      <c r="S1245" s="92"/>
      <c r="T1245" s="92"/>
      <c r="U1245" s="92"/>
      <c r="V1245" s="92"/>
      <c r="W1245" s="92"/>
      <c r="X1245" s="109">
        <f>P1245*P$7+Q1245*Q$7+R1245*R$7+S1245*S$7+T1245*T$7+U1245*U$7+V1245*V$7+W1245*W$7</f>
        <v>0</v>
      </c>
      <c r="Y1245" s="83"/>
      <c r="Z1245" s="110">
        <f>X1245*$O1245</f>
        <v>0</v>
      </c>
      <c r="AA1245" s="111"/>
      <c r="AB1245" s="92"/>
      <c r="AC1245" s="92"/>
      <c r="AD1245" s="92"/>
      <c r="AE1245" s="92"/>
      <c r="AF1245" s="92"/>
      <c r="AG1245" s="92"/>
      <c r="AH1245" s="92"/>
      <c r="AI1245" s="109">
        <f>AB1245*AB$7+AC1245*AC$7+AD1245*AD$7+AE1245*AE$7+AF1245*AF$7+AG1245*AG$7+AH1245*AH$7</f>
        <v>0</v>
      </c>
      <c r="AJ1245" s="83"/>
      <c r="AK1245" s="110">
        <f>AI1245*$O1245</f>
        <v>0</v>
      </c>
      <c r="AL1245" s="111"/>
      <c r="AM1245" s="92"/>
      <c r="AN1245" s="92"/>
      <c r="AO1245" s="92"/>
      <c r="AP1245" s="92"/>
      <c r="AQ1245" s="92"/>
      <c r="AR1245" s="92"/>
      <c r="AS1245" s="92">
        <v>1</v>
      </c>
      <c r="AT1245" s="92"/>
      <c r="AU1245" s="92"/>
      <c r="AV1245" s="109">
        <f>AM1245*AM$7+AN1245*AN$7+AO1245*AO$7+AP1245*AP$7+AQ1245*AQ$7+AR1245*AR$7+AS1245*AS$7+AT1245*AT$7+AU1245*AU$7</f>
        <v>1000</v>
      </c>
      <c r="AW1245" s="75"/>
      <c r="AX1245" s="110">
        <f>AV1245*$O1245</f>
        <v>333.33333333333331</v>
      </c>
      <c r="AY1245" s="111"/>
      <c r="AZ1245" s="93"/>
      <c r="BA1245" s="94" t="s">
        <v>159</v>
      </c>
      <c r="BB1245" s="71"/>
      <c r="BC1245" s="95"/>
      <c r="BD1245" s="41">
        <v>4</v>
      </c>
      <c r="BE1245" s="52">
        <v>42</v>
      </c>
      <c r="BF1245" s="103">
        <v>4257</v>
      </c>
      <c r="BG1245" s="280" t="s">
        <v>52</v>
      </c>
    </row>
    <row r="1246" spans="1:59" s="63" customFormat="1" ht="12.75" x14ac:dyDescent="0.2">
      <c r="A1246" s="196">
        <v>4</v>
      </c>
      <c r="B1246" s="197" t="s">
        <v>422</v>
      </c>
      <c r="C1246" s="208">
        <v>42</v>
      </c>
      <c r="D1246" s="209" t="s">
        <v>518</v>
      </c>
      <c r="E1246" s="212">
        <v>4257</v>
      </c>
      <c r="F1246" s="213" t="s">
        <v>639</v>
      </c>
      <c r="G1246" s="231" t="s">
        <v>584</v>
      </c>
      <c r="H1246" s="89"/>
      <c r="I1246" s="90" t="s">
        <v>641</v>
      </c>
      <c r="J1246" s="90"/>
      <c r="K1246" s="90" t="s">
        <v>90</v>
      </c>
      <c r="L1246" s="90" t="s">
        <v>579</v>
      </c>
      <c r="M1246" s="91"/>
      <c r="N1246" s="312">
        <v>1</v>
      </c>
      <c r="O1246" s="313">
        <f>N1246/N$1243</f>
        <v>0.33333333333333331</v>
      </c>
      <c r="P1246" s="104"/>
      <c r="Q1246" s="92"/>
      <c r="R1246" s="92"/>
      <c r="S1246" s="92"/>
      <c r="T1246" s="92"/>
      <c r="U1246" s="92"/>
      <c r="V1246" s="92">
        <v>1</v>
      </c>
      <c r="W1246" s="92"/>
      <c r="X1246" s="109">
        <f>P1246*P$7+Q1246*Q$7+R1246*R$7+S1246*S$7+T1246*T$7+U1246*U$7+V1246*V$7+W1246*W$7</f>
        <v>10000</v>
      </c>
      <c r="Y1246" s="83"/>
      <c r="Z1246" s="110">
        <f>X1246*$O1246</f>
        <v>3333.333333333333</v>
      </c>
      <c r="AA1246" s="111"/>
      <c r="AB1246" s="92"/>
      <c r="AC1246" s="92"/>
      <c r="AD1246" s="92"/>
      <c r="AE1246" s="92"/>
      <c r="AF1246" s="92"/>
      <c r="AG1246" s="92"/>
      <c r="AH1246" s="92"/>
      <c r="AI1246" s="109">
        <f>AB1246*AB$7+AC1246*AC$7+AD1246*AD$7+AE1246*AE$7+AF1246*AF$7+AG1246*AG$7+AH1246*AH$7</f>
        <v>0</v>
      </c>
      <c r="AJ1246" s="83"/>
      <c r="AK1246" s="110">
        <f>AI1246*$O1246</f>
        <v>0</v>
      </c>
      <c r="AL1246" s="111"/>
      <c r="AM1246" s="92"/>
      <c r="AN1246" s="92"/>
      <c r="AO1246" s="92"/>
      <c r="AP1246" s="92">
        <v>1</v>
      </c>
      <c r="AQ1246" s="92"/>
      <c r="AR1246" s="92"/>
      <c r="AS1246" s="92"/>
      <c r="AT1246" s="92"/>
      <c r="AU1246" s="92"/>
      <c r="AV1246" s="109">
        <f>AM1246*AM$7+AN1246*AN$7+AO1246*AO$7+AP1246*AP$7+AQ1246*AQ$7+AR1246*AR$7+AS1246*AS$7+AT1246*AT$7+AU1246*AU$7</f>
        <v>100</v>
      </c>
      <c r="AW1246" s="75"/>
      <c r="AX1246" s="110">
        <f>AV1246*$O1246</f>
        <v>33.333333333333329</v>
      </c>
      <c r="AY1246" s="111"/>
      <c r="AZ1246" s="93"/>
      <c r="BA1246" s="94" t="s">
        <v>159</v>
      </c>
      <c r="BB1246" s="71"/>
      <c r="BC1246" s="95"/>
      <c r="BD1246" s="41">
        <v>4</v>
      </c>
      <c r="BE1246" s="52">
        <v>42</v>
      </c>
      <c r="BF1246" s="103">
        <v>4257</v>
      </c>
      <c r="BG1246" s="280" t="s">
        <v>52</v>
      </c>
    </row>
    <row r="1247" spans="1:59" s="63" customFormat="1" ht="12.75" x14ac:dyDescent="0.2">
      <c r="A1247" s="196">
        <v>4</v>
      </c>
      <c r="B1247" s="197" t="s">
        <v>422</v>
      </c>
      <c r="C1247" s="208">
        <v>42</v>
      </c>
      <c r="D1247" s="209" t="s">
        <v>518</v>
      </c>
      <c r="E1247" s="212">
        <v>4257</v>
      </c>
      <c r="F1247" s="213" t="s">
        <v>639</v>
      </c>
      <c r="G1247" s="231" t="s">
        <v>584</v>
      </c>
      <c r="H1247" s="65"/>
      <c r="I1247" s="222"/>
      <c r="J1247" s="66"/>
      <c r="K1247" s="66"/>
      <c r="L1247" s="66"/>
      <c r="M1247" s="64"/>
      <c r="N1247" s="304"/>
      <c r="O1247" s="305"/>
      <c r="P1247" s="127"/>
      <c r="Q1247" s="67"/>
      <c r="R1247" s="67"/>
      <c r="S1247" s="67"/>
      <c r="T1247" s="67"/>
      <c r="U1247" s="67"/>
      <c r="V1247" s="67"/>
      <c r="W1247" s="67"/>
      <c r="X1247" s="67"/>
      <c r="Y1247" s="68"/>
      <c r="Z1247" s="68"/>
      <c r="AA1247" s="68"/>
      <c r="AB1247" s="67"/>
      <c r="AC1247" s="67"/>
      <c r="AD1247" s="67"/>
      <c r="AE1247" s="67"/>
      <c r="AF1247" s="67"/>
      <c r="AG1247" s="67"/>
      <c r="AH1247" s="67"/>
      <c r="AI1247" s="67"/>
      <c r="AJ1247" s="68"/>
      <c r="AK1247" s="68"/>
      <c r="AL1247" s="68"/>
      <c r="AM1247" s="67"/>
      <c r="AN1247" s="67"/>
      <c r="AO1247" s="67"/>
      <c r="AP1247" s="67"/>
      <c r="AQ1247" s="67"/>
      <c r="AR1247" s="67"/>
      <c r="AS1247" s="67"/>
      <c r="AT1247" s="67"/>
      <c r="AU1247" s="67"/>
      <c r="AV1247" s="67"/>
      <c r="AW1247" s="67"/>
      <c r="AX1247" s="68"/>
      <c r="AY1247" s="68"/>
      <c r="AZ1247" s="69"/>
      <c r="BA1247" s="70"/>
      <c r="BB1247" s="71"/>
      <c r="BC1247" s="95"/>
      <c r="BD1247" s="41">
        <v>4</v>
      </c>
      <c r="BE1247" s="52">
        <v>42</v>
      </c>
      <c r="BF1247" s="103">
        <v>4257</v>
      </c>
      <c r="BG1247" s="275"/>
    </row>
    <row r="1248" spans="1:59" s="63" customFormat="1" ht="12.75" x14ac:dyDescent="0.2">
      <c r="A1248" s="196">
        <v>4</v>
      </c>
      <c r="B1248" s="197" t="s">
        <v>422</v>
      </c>
      <c r="C1248" s="208">
        <v>42</v>
      </c>
      <c r="D1248" s="209" t="s">
        <v>518</v>
      </c>
      <c r="E1248" s="212">
        <v>4257</v>
      </c>
      <c r="F1248" s="213" t="s">
        <v>639</v>
      </c>
      <c r="G1248" s="232"/>
      <c r="H1248" s="97"/>
      <c r="I1248" s="224"/>
      <c r="J1248" s="98"/>
      <c r="K1248" s="98"/>
      <c r="L1248" s="98"/>
      <c r="M1248" s="96"/>
      <c r="N1248" s="307"/>
      <c r="O1248" s="246"/>
      <c r="P1248" s="124"/>
      <c r="Q1248" s="99"/>
      <c r="R1248" s="99"/>
      <c r="S1248" s="99"/>
      <c r="T1248" s="99"/>
      <c r="U1248" s="99"/>
      <c r="V1248" s="99"/>
      <c r="W1248" s="99"/>
      <c r="X1248" s="99"/>
      <c r="Y1248" s="100"/>
      <c r="Z1248" s="100"/>
      <c r="AA1248" s="100"/>
      <c r="AB1248" s="99"/>
      <c r="AC1248" s="99"/>
      <c r="AD1248" s="99"/>
      <c r="AE1248" s="99"/>
      <c r="AF1248" s="99"/>
      <c r="AG1248" s="99"/>
      <c r="AH1248" s="99"/>
      <c r="AI1248" s="99"/>
      <c r="AJ1248" s="100"/>
      <c r="AK1248" s="100"/>
      <c r="AL1248" s="100"/>
      <c r="AM1248" s="99"/>
      <c r="AN1248" s="99"/>
      <c r="AO1248" s="99"/>
      <c r="AP1248" s="99"/>
      <c r="AQ1248" s="99"/>
      <c r="AR1248" s="99"/>
      <c r="AS1248" s="99"/>
      <c r="AT1248" s="99"/>
      <c r="AU1248" s="99"/>
      <c r="AV1248" s="99"/>
      <c r="AW1248" s="99"/>
      <c r="AX1248" s="100"/>
      <c r="AY1248" s="100"/>
      <c r="AZ1248" s="101"/>
      <c r="BA1248" s="102"/>
      <c r="BB1248" s="95"/>
      <c r="BC1248" s="95"/>
      <c r="BD1248" s="41">
        <v>4</v>
      </c>
      <c r="BE1248" s="52">
        <v>42</v>
      </c>
      <c r="BF1248" s="103">
        <v>4257</v>
      </c>
      <c r="BG1248" s="277"/>
    </row>
    <row r="1249" spans="1:59" x14ac:dyDescent="0.25">
      <c r="A1249" s="196">
        <v>4</v>
      </c>
      <c r="B1249" s="197" t="s">
        <v>422</v>
      </c>
      <c r="C1249" s="208">
        <v>42</v>
      </c>
      <c r="D1249" s="209" t="s">
        <v>518</v>
      </c>
      <c r="E1249" s="210">
        <v>4264</v>
      </c>
      <c r="F1249" s="211" t="s">
        <v>262</v>
      </c>
      <c r="G1249" s="235"/>
      <c r="H1249" s="145"/>
      <c r="I1249" s="221"/>
      <c r="J1249" s="57"/>
      <c r="K1249" s="57"/>
      <c r="L1249" s="57"/>
      <c r="M1249" s="144"/>
      <c r="N1249" s="324"/>
      <c r="O1249" s="325"/>
      <c r="P1249" s="146"/>
      <c r="Q1249" s="146"/>
      <c r="R1249" s="146"/>
      <c r="S1249" s="146"/>
      <c r="T1249" s="146"/>
      <c r="U1249" s="146"/>
      <c r="V1249" s="146"/>
      <c r="W1249" s="146"/>
      <c r="X1249" s="146"/>
      <c r="Y1249" s="59"/>
      <c r="Z1249" s="123"/>
      <c r="AA1249" s="123"/>
      <c r="AB1249" s="146"/>
      <c r="AC1249" s="146"/>
      <c r="AD1249" s="146"/>
      <c r="AE1249" s="146"/>
      <c r="AF1249" s="146"/>
      <c r="AG1249" s="146"/>
      <c r="AH1249" s="146"/>
      <c r="AI1249" s="146"/>
      <c r="AJ1249" s="59"/>
      <c r="AK1249" s="123"/>
      <c r="AL1249" s="123"/>
      <c r="AM1249" s="146"/>
      <c r="AN1249" s="146"/>
      <c r="AO1249" s="146"/>
      <c r="AP1249" s="146"/>
      <c r="AQ1249" s="146"/>
      <c r="AR1249" s="146"/>
      <c r="AS1249" s="146"/>
      <c r="AT1249" s="146"/>
      <c r="AU1249" s="146"/>
      <c r="AV1249" s="146"/>
      <c r="AW1249" s="58"/>
      <c r="AX1249" s="123"/>
      <c r="AY1249" s="59"/>
      <c r="AZ1249" s="147"/>
      <c r="BA1249" s="148"/>
      <c r="BB1249" s="143"/>
      <c r="BC1249" s="143"/>
      <c r="BD1249" s="41">
        <v>4</v>
      </c>
      <c r="BE1249" s="52">
        <v>42</v>
      </c>
      <c r="BF1249" s="62">
        <v>4264</v>
      </c>
      <c r="BG1249" s="284"/>
    </row>
    <row r="1250" spans="1:59" s="63" customFormat="1" ht="12.75" x14ac:dyDescent="0.2">
      <c r="A1250" s="196">
        <v>4</v>
      </c>
      <c r="B1250" s="197" t="s">
        <v>422</v>
      </c>
      <c r="C1250" s="208">
        <v>42</v>
      </c>
      <c r="D1250" s="209" t="s">
        <v>518</v>
      </c>
      <c r="E1250" s="210">
        <v>4264</v>
      </c>
      <c r="F1250" s="211" t="s">
        <v>262</v>
      </c>
      <c r="G1250" s="230"/>
      <c r="H1250" s="56"/>
      <c r="I1250" s="221"/>
      <c r="J1250" s="57"/>
      <c r="K1250" s="57"/>
      <c r="L1250" s="57"/>
      <c r="M1250" s="55"/>
      <c r="N1250" s="303"/>
      <c r="O1250" s="245"/>
      <c r="P1250" s="122"/>
      <c r="Q1250" s="58"/>
      <c r="R1250" s="58"/>
      <c r="S1250" s="58"/>
      <c r="T1250" s="58"/>
      <c r="U1250" s="58"/>
      <c r="V1250" s="58"/>
      <c r="W1250" s="58"/>
      <c r="X1250" s="58"/>
      <c r="Y1250" s="59"/>
      <c r="Z1250" s="59"/>
      <c r="AA1250" s="59"/>
      <c r="AB1250" s="58"/>
      <c r="AC1250" s="58"/>
      <c r="AD1250" s="58"/>
      <c r="AE1250" s="58"/>
      <c r="AF1250" s="58"/>
      <c r="AG1250" s="58"/>
      <c r="AH1250" s="58"/>
      <c r="AI1250" s="58"/>
      <c r="AJ1250" s="59"/>
      <c r="AK1250" s="59"/>
      <c r="AL1250" s="59"/>
      <c r="AM1250" s="58"/>
      <c r="AN1250" s="58"/>
      <c r="AO1250" s="58"/>
      <c r="AP1250" s="58"/>
      <c r="AQ1250" s="58"/>
      <c r="AR1250" s="58"/>
      <c r="AS1250" s="58"/>
      <c r="AT1250" s="58"/>
      <c r="AU1250" s="58"/>
      <c r="AV1250" s="58"/>
      <c r="AW1250" s="58"/>
      <c r="AX1250" s="59"/>
      <c r="AY1250" s="59"/>
      <c r="AZ1250" s="60"/>
      <c r="BA1250" s="61"/>
      <c r="BB1250" s="54"/>
      <c r="BC1250" s="54"/>
      <c r="BD1250" s="41">
        <v>4</v>
      </c>
      <c r="BE1250" s="52">
        <v>42</v>
      </c>
      <c r="BF1250" s="62">
        <v>4264</v>
      </c>
      <c r="BG1250" s="274"/>
    </row>
    <row r="1251" spans="1:59" s="63" customFormat="1" ht="12.75" x14ac:dyDescent="0.2">
      <c r="A1251" s="196">
        <v>4</v>
      </c>
      <c r="B1251" s="197" t="s">
        <v>422</v>
      </c>
      <c r="C1251" s="208">
        <v>42</v>
      </c>
      <c r="D1251" s="209" t="s">
        <v>518</v>
      </c>
      <c r="E1251" s="210">
        <v>4264</v>
      </c>
      <c r="F1251" s="211" t="s">
        <v>262</v>
      </c>
      <c r="G1251" s="236" t="s">
        <v>263</v>
      </c>
      <c r="H1251" s="65"/>
      <c r="I1251" s="222"/>
      <c r="J1251" s="66"/>
      <c r="K1251" s="66"/>
      <c r="L1251" s="66"/>
      <c r="M1251" s="64"/>
      <c r="N1251" s="308"/>
      <c r="O1251" s="309"/>
      <c r="P1251" s="127"/>
      <c r="Q1251" s="67"/>
      <c r="R1251" s="67"/>
      <c r="S1251" s="67"/>
      <c r="T1251" s="67"/>
      <c r="U1251" s="67"/>
      <c r="V1251" s="67"/>
      <c r="W1251" s="67"/>
      <c r="X1251" s="67"/>
      <c r="Y1251" s="68"/>
      <c r="Z1251" s="68"/>
      <c r="AA1251" s="68"/>
      <c r="AB1251" s="67"/>
      <c r="AC1251" s="67"/>
      <c r="AD1251" s="67"/>
      <c r="AE1251" s="67"/>
      <c r="AF1251" s="67"/>
      <c r="AG1251" s="67"/>
      <c r="AH1251" s="67"/>
      <c r="AI1251" s="67"/>
      <c r="AJ1251" s="68"/>
      <c r="AK1251" s="68"/>
      <c r="AL1251" s="68"/>
      <c r="AM1251" s="67"/>
      <c r="AN1251" s="67"/>
      <c r="AO1251" s="67"/>
      <c r="AP1251" s="67"/>
      <c r="AQ1251" s="67"/>
      <c r="AR1251" s="67"/>
      <c r="AS1251" s="67"/>
      <c r="AT1251" s="67"/>
      <c r="AU1251" s="67"/>
      <c r="AV1251" s="67"/>
      <c r="AW1251" s="67"/>
      <c r="AX1251" s="68"/>
      <c r="AY1251" s="68"/>
      <c r="AZ1251" s="69"/>
      <c r="BA1251" s="70"/>
      <c r="BB1251" s="71"/>
      <c r="BC1251" s="54"/>
      <c r="BD1251" s="41">
        <v>4</v>
      </c>
      <c r="BE1251" s="52">
        <v>42</v>
      </c>
      <c r="BF1251" s="62">
        <v>4264</v>
      </c>
      <c r="BG1251" s="275"/>
    </row>
    <row r="1252" spans="1:59" s="63" customFormat="1" ht="12.75" x14ac:dyDescent="0.2">
      <c r="A1252" s="196">
        <v>4</v>
      </c>
      <c r="B1252" s="197" t="s">
        <v>422</v>
      </c>
      <c r="C1252" s="208">
        <v>42</v>
      </c>
      <c r="D1252" s="209" t="s">
        <v>518</v>
      </c>
      <c r="E1252" s="210">
        <v>4264</v>
      </c>
      <c r="F1252" s="211" t="s">
        <v>262</v>
      </c>
      <c r="G1252" s="236" t="s">
        <v>263</v>
      </c>
      <c r="H1252" s="72" t="s">
        <v>47</v>
      </c>
      <c r="I1252" s="223"/>
      <c r="J1252" s="73"/>
      <c r="K1252" s="73"/>
      <c r="L1252" s="73"/>
      <c r="M1252" s="74"/>
      <c r="N1252" s="247"/>
      <c r="O1252" s="306"/>
      <c r="P1252" s="105"/>
      <c r="Q1252" s="75"/>
      <c r="R1252" s="75"/>
      <c r="S1252" s="75"/>
      <c r="T1252" s="75"/>
      <c r="U1252" s="75"/>
      <c r="V1252" s="75"/>
      <c r="W1252" s="75"/>
      <c r="X1252" s="75"/>
      <c r="Y1252" s="76" t="str">
        <f>IF(ISNUMBER(VLOOKUP(Y1254,P$7:W$7,MATCH(Y1254,P$7:W$7))),VLOOKUP(Y1254,P$7:W$7,MATCH(Y1254,P$7:W$7)),IF(N1256=0,"No Data",IF(Y1254&gt;0,"&lt;100",0)))</f>
        <v>&lt;100</v>
      </c>
      <c r="Z1252" s="77" t="str">
        <f>IF(ISNUMBER(VLOOKUP(Z1256,P$7:W$7,MATCH(Z1256,P$7:W$7))),VLOOKUP(Z1256,P$7:W$7,MATCH(Z1256,P$7:W$7)),IF(N1256=0,"No Data",IF(Z1256&gt;0,"&lt;100",0)))</f>
        <v>&lt;100</v>
      </c>
      <c r="AA1252" s="106">
        <f>IF(ISNUMBER(Z1252),Z1252,0)</f>
        <v>0</v>
      </c>
      <c r="AB1252" s="75"/>
      <c r="AC1252" s="75"/>
      <c r="AD1252" s="75"/>
      <c r="AE1252" s="75"/>
      <c r="AF1252" s="75"/>
      <c r="AG1252" s="75"/>
      <c r="AH1252" s="75"/>
      <c r="AI1252" s="75"/>
      <c r="AJ1252" s="76">
        <f>IF(ISNUMBER(VLOOKUP(AJ1254,AB$7:AH$7,MATCH(AJ1254,AB$7:AH$7))),VLOOKUP(AJ1254,AB$7:AH$7,MATCH(AJ1254,AB$7:AH$7)),IF(N1256=0,"No Data",IF(AJ1254&gt;0,"&lt;50",0)))</f>
        <v>0</v>
      </c>
      <c r="AK1252" s="77">
        <f>IF(ISNUMBER(VLOOKUP(AK1256,AB$7:AH$7,MATCH(AK1256,AB$7:AH$7))),VLOOKUP(AK1256,AB$7:AH$7,MATCH(AK1256,AB$7:AH$7)),IF(N1256=0,"No Data",IF(AK1256&gt;0,"&lt;50",0)))</f>
        <v>0</v>
      </c>
      <c r="AL1252" s="106">
        <f>IF(ISNUMBER(AK1252),AK1252,0)</f>
        <v>0</v>
      </c>
      <c r="AM1252" s="75"/>
      <c r="AN1252" s="75"/>
      <c r="AO1252" s="75"/>
      <c r="AP1252" s="75"/>
      <c r="AQ1252" s="75"/>
      <c r="AR1252" s="75"/>
      <c r="AS1252" s="75"/>
      <c r="AT1252" s="75"/>
      <c r="AU1252" s="75"/>
      <c r="AV1252" s="75"/>
      <c r="AW1252" s="76">
        <f>IF(ISNUMBER(VLOOKUP(AW1254,AM$7:AU$7,MATCH(AW1254,AM$7:AU$7))),VLOOKUP(AW1254,AM$7:AU$7,MATCH(AW1254,AM$7:AU$7)),IF(N1256=0,"No Data",IF(AW1254&gt;0,"&lt;10",0)))</f>
        <v>500</v>
      </c>
      <c r="AX1252" s="77">
        <f>IF(ISNUMBER(VLOOKUP(AX1256,AM$7:AU$7,MATCH(AX1256,AM$7:AU$7))),VLOOKUP(AX1256,AM$7:AU$7,MATCH(AX1256,AM$7:AU$7)),IF(N1256=0,"No Data",IF(AX1256&gt;0,"&lt;10",0)))</f>
        <v>500</v>
      </c>
      <c r="AY1252" s="106">
        <f>IF(ISNUMBER(AX1252),AX1252,0)</f>
        <v>500</v>
      </c>
      <c r="AZ1252" s="79"/>
      <c r="BA1252" s="80"/>
      <c r="BB1252" s="71"/>
      <c r="BC1252" s="54"/>
      <c r="BD1252" s="41">
        <v>4</v>
      </c>
      <c r="BE1252" s="52">
        <v>42</v>
      </c>
      <c r="BF1252" s="62">
        <v>4264</v>
      </c>
      <c r="BG1252" s="276" t="s">
        <v>47</v>
      </c>
    </row>
    <row r="1253" spans="1:59" s="63" customFormat="1" ht="12.75" x14ac:dyDescent="0.2">
      <c r="A1253" s="196">
        <v>4</v>
      </c>
      <c r="B1253" s="197" t="s">
        <v>422</v>
      </c>
      <c r="C1253" s="208">
        <v>42</v>
      </c>
      <c r="D1253" s="209" t="s">
        <v>518</v>
      </c>
      <c r="E1253" s="210">
        <v>4264</v>
      </c>
      <c r="F1253" s="211" t="s">
        <v>262</v>
      </c>
      <c r="G1253" s="236" t="s">
        <v>263</v>
      </c>
      <c r="H1253" s="81" t="s">
        <v>48</v>
      </c>
      <c r="I1253" s="223"/>
      <c r="J1253" s="73"/>
      <c r="K1253" s="73"/>
      <c r="L1253" s="73"/>
      <c r="M1253" s="74"/>
      <c r="N1253" s="247"/>
      <c r="O1253" s="306"/>
      <c r="P1253" s="105"/>
      <c r="Q1253" s="75"/>
      <c r="R1253" s="75"/>
      <c r="S1253" s="75"/>
      <c r="T1253" s="75"/>
      <c r="U1253" s="75"/>
      <c r="V1253" s="75"/>
      <c r="W1253" s="75"/>
      <c r="X1253" s="75"/>
      <c r="Y1253" s="82">
        <f>MIN(X1257:X1261)</f>
        <v>0</v>
      </c>
      <c r="Z1253" s="83"/>
      <c r="AA1253" s="83"/>
      <c r="AB1253" s="75"/>
      <c r="AC1253" s="75"/>
      <c r="AD1253" s="75"/>
      <c r="AE1253" s="75"/>
      <c r="AF1253" s="75"/>
      <c r="AG1253" s="75"/>
      <c r="AH1253" s="75"/>
      <c r="AI1253" s="75"/>
      <c r="AJ1253" s="82">
        <f>MIN(AI1257:AI1261)</f>
        <v>0</v>
      </c>
      <c r="AK1253" s="83"/>
      <c r="AL1253" s="83"/>
      <c r="AM1253" s="75"/>
      <c r="AN1253" s="75"/>
      <c r="AO1253" s="75"/>
      <c r="AP1253" s="75"/>
      <c r="AQ1253" s="75"/>
      <c r="AR1253" s="75"/>
      <c r="AS1253" s="75"/>
      <c r="AT1253" s="75"/>
      <c r="AU1253" s="75"/>
      <c r="AV1253" s="75"/>
      <c r="AW1253" s="82">
        <f>MIN(AV1257:AV1261)</f>
        <v>25</v>
      </c>
      <c r="AX1253" s="83"/>
      <c r="AY1253" s="83"/>
      <c r="AZ1253" s="79"/>
      <c r="BA1253" s="80"/>
      <c r="BB1253" s="71"/>
      <c r="BC1253" s="54"/>
      <c r="BD1253" s="41">
        <v>4</v>
      </c>
      <c r="BE1253" s="52">
        <v>42</v>
      </c>
      <c r="BF1253" s="62">
        <v>4264</v>
      </c>
      <c r="BG1253" s="278" t="s">
        <v>48</v>
      </c>
    </row>
    <row r="1254" spans="1:59" s="63" customFormat="1" ht="12.75" x14ac:dyDescent="0.2">
      <c r="A1254" s="196">
        <v>4</v>
      </c>
      <c r="B1254" s="197" t="s">
        <v>422</v>
      </c>
      <c r="C1254" s="208">
        <v>42</v>
      </c>
      <c r="D1254" s="209" t="s">
        <v>518</v>
      </c>
      <c r="E1254" s="210">
        <v>4264</v>
      </c>
      <c r="F1254" s="211" t="s">
        <v>262</v>
      </c>
      <c r="G1254" s="236" t="s">
        <v>263</v>
      </c>
      <c r="H1254" s="81" t="s">
        <v>49</v>
      </c>
      <c r="I1254" s="223"/>
      <c r="J1254" s="73"/>
      <c r="K1254" s="73"/>
      <c r="L1254" s="73"/>
      <c r="M1254" s="74"/>
      <c r="N1254" s="247"/>
      <c r="O1254" s="306"/>
      <c r="P1254" s="105"/>
      <c r="Q1254" s="75"/>
      <c r="R1254" s="75"/>
      <c r="S1254" s="75"/>
      <c r="T1254" s="75"/>
      <c r="U1254" s="75"/>
      <c r="V1254" s="75"/>
      <c r="W1254" s="75"/>
      <c r="X1254" s="75"/>
      <c r="Y1254" s="84">
        <f>IF(ISNUMBER(AVERAGE(X1257:X1261)),AVERAGE(X1257:X1261),0)</f>
        <v>40</v>
      </c>
      <c r="Z1254" s="83"/>
      <c r="AA1254" s="83"/>
      <c r="AB1254" s="75"/>
      <c r="AC1254" s="75"/>
      <c r="AD1254" s="75"/>
      <c r="AE1254" s="75"/>
      <c r="AF1254" s="75"/>
      <c r="AG1254" s="75"/>
      <c r="AH1254" s="75"/>
      <c r="AI1254" s="75"/>
      <c r="AJ1254" s="84">
        <f>IF(ISNUMBER(AVERAGE(AI1257:AI1261)),AVERAGE(AI1257:AI1261),0)</f>
        <v>0</v>
      </c>
      <c r="AK1254" s="83"/>
      <c r="AL1254" s="83"/>
      <c r="AM1254" s="75"/>
      <c r="AN1254" s="75"/>
      <c r="AO1254" s="75"/>
      <c r="AP1254" s="75"/>
      <c r="AQ1254" s="75"/>
      <c r="AR1254" s="75"/>
      <c r="AS1254" s="75"/>
      <c r="AT1254" s="75"/>
      <c r="AU1254" s="75"/>
      <c r="AV1254" s="75"/>
      <c r="AW1254" s="84">
        <f>IF(ISNUMBER(AVERAGE(AV1257:AV1261)),AVERAGE(AV1257:AV1261),0)</f>
        <v>705</v>
      </c>
      <c r="AX1254" s="83"/>
      <c r="AY1254" s="83"/>
      <c r="AZ1254" s="79"/>
      <c r="BA1254" s="80"/>
      <c r="BB1254" s="71"/>
      <c r="BC1254" s="54"/>
      <c r="BD1254" s="41">
        <v>4</v>
      </c>
      <c r="BE1254" s="52">
        <v>42</v>
      </c>
      <c r="BF1254" s="62">
        <v>4264</v>
      </c>
      <c r="BG1254" s="278" t="s">
        <v>49</v>
      </c>
    </row>
    <row r="1255" spans="1:59" s="63" customFormat="1" ht="12.75" x14ac:dyDescent="0.2">
      <c r="A1255" s="196">
        <v>4</v>
      </c>
      <c r="B1255" s="197" t="s">
        <v>422</v>
      </c>
      <c r="C1255" s="208">
        <v>42</v>
      </c>
      <c r="D1255" s="209" t="s">
        <v>518</v>
      </c>
      <c r="E1255" s="210">
        <v>4264</v>
      </c>
      <c r="F1255" s="211" t="s">
        <v>262</v>
      </c>
      <c r="G1255" s="236" t="s">
        <v>263</v>
      </c>
      <c r="H1255" s="81" t="s">
        <v>50</v>
      </c>
      <c r="I1255" s="223"/>
      <c r="J1255" s="73"/>
      <c r="K1255" s="73"/>
      <c r="L1255" s="73"/>
      <c r="M1255" s="74"/>
      <c r="N1255" s="247"/>
      <c r="O1255" s="306"/>
      <c r="P1255" s="105"/>
      <c r="Q1255" s="75"/>
      <c r="R1255" s="75"/>
      <c r="S1255" s="75"/>
      <c r="T1255" s="75"/>
      <c r="U1255" s="75"/>
      <c r="V1255" s="75"/>
      <c r="W1255" s="75"/>
      <c r="X1255" s="75"/>
      <c r="Y1255" s="84">
        <f>MAX(X1257:X1261)</f>
        <v>100</v>
      </c>
      <c r="Z1255" s="83"/>
      <c r="AA1255" s="83"/>
      <c r="AB1255" s="75"/>
      <c r="AC1255" s="75"/>
      <c r="AD1255" s="75"/>
      <c r="AE1255" s="75"/>
      <c r="AF1255" s="75"/>
      <c r="AG1255" s="75"/>
      <c r="AH1255" s="75"/>
      <c r="AI1255" s="75"/>
      <c r="AJ1255" s="84">
        <f>MAX(AI1257:AI1261)</f>
        <v>0</v>
      </c>
      <c r="AK1255" s="83"/>
      <c r="AL1255" s="83"/>
      <c r="AM1255" s="75"/>
      <c r="AN1255" s="75"/>
      <c r="AO1255" s="75"/>
      <c r="AP1255" s="75"/>
      <c r="AQ1255" s="75"/>
      <c r="AR1255" s="75"/>
      <c r="AS1255" s="75"/>
      <c r="AT1255" s="75"/>
      <c r="AU1255" s="75"/>
      <c r="AV1255" s="75"/>
      <c r="AW1255" s="84">
        <f>MAX(AV1257:AV1261)</f>
        <v>1000</v>
      </c>
      <c r="AX1255" s="83"/>
      <c r="AY1255" s="83"/>
      <c r="AZ1255" s="79"/>
      <c r="BA1255" s="80"/>
      <c r="BB1255" s="71"/>
      <c r="BC1255" s="54"/>
      <c r="BD1255" s="41">
        <v>4</v>
      </c>
      <c r="BE1255" s="52">
        <v>42</v>
      </c>
      <c r="BF1255" s="62">
        <v>4264</v>
      </c>
      <c r="BG1255" s="278" t="s">
        <v>50</v>
      </c>
    </row>
    <row r="1256" spans="1:59" s="63" customFormat="1" ht="12.75" x14ac:dyDescent="0.2">
      <c r="A1256" s="196">
        <v>4</v>
      </c>
      <c r="B1256" s="197" t="s">
        <v>422</v>
      </c>
      <c r="C1256" s="208">
        <v>42</v>
      </c>
      <c r="D1256" s="209" t="s">
        <v>518</v>
      </c>
      <c r="E1256" s="210">
        <v>4264</v>
      </c>
      <c r="F1256" s="211" t="s">
        <v>262</v>
      </c>
      <c r="G1256" s="236" t="s">
        <v>263</v>
      </c>
      <c r="H1256" s="85" t="s">
        <v>51</v>
      </c>
      <c r="I1256" s="223"/>
      <c r="J1256" s="73"/>
      <c r="K1256" s="73"/>
      <c r="L1256" s="73"/>
      <c r="M1256" s="74"/>
      <c r="N1256" s="248">
        <f>SUM(N1257:N1261)</f>
        <v>5</v>
      </c>
      <c r="O1256" s="293">
        <f>SUM(O1257:O1261)</f>
        <v>1</v>
      </c>
      <c r="P1256" s="292"/>
      <c r="Q1256" s="87"/>
      <c r="R1256" s="87"/>
      <c r="S1256" s="87"/>
      <c r="T1256" s="87"/>
      <c r="U1256" s="87"/>
      <c r="V1256" s="87"/>
      <c r="W1256" s="87"/>
      <c r="X1256" s="87"/>
      <c r="Y1256" s="88"/>
      <c r="Z1256" s="107">
        <f>SUM(Z1257:Z1261)</f>
        <v>40</v>
      </c>
      <c r="AA1256" s="88"/>
      <c r="AB1256" s="87"/>
      <c r="AC1256" s="87"/>
      <c r="AD1256" s="87"/>
      <c r="AE1256" s="87"/>
      <c r="AF1256" s="87"/>
      <c r="AG1256" s="87"/>
      <c r="AH1256" s="87"/>
      <c r="AI1256" s="87"/>
      <c r="AJ1256" s="88"/>
      <c r="AK1256" s="107">
        <f>SUM(AK1257:AK1261)</f>
        <v>0</v>
      </c>
      <c r="AL1256" s="88"/>
      <c r="AM1256" s="87"/>
      <c r="AN1256" s="87"/>
      <c r="AO1256" s="87"/>
      <c r="AP1256" s="87"/>
      <c r="AQ1256" s="87"/>
      <c r="AR1256" s="87"/>
      <c r="AS1256" s="87"/>
      <c r="AT1256" s="87"/>
      <c r="AU1256" s="87"/>
      <c r="AV1256" s="87"/>
      <c r="AW1256" s="112"/>
      <c r="AX1256" s="107">
        <f>SUM(AX1257:AX1261)</f>
        <v>705</v>
      </c>
      <c r="AY1256" s="88"/>
      <c r="AZ1256" s="79"/>
      <c r="BA1256" s="80"/>
      <c r="BB1256" s="71"/>
      <c r="BC1256" s="54"/>
      <c r="BD1256" s="41">
        <v>4</v>
      </c>
      <c r="BE1256" s="52">
        <v>42</v>
      </c>
      <c r="BF1256" s="62">
        <v>4264</v>
      </c>
      <c r="BG1256" s="279" t="s">
        <v>51</v>
      </c>
    </row>
    <row r="1257" spans="1:59" s="63" customFormat="1" ht="24" x14ac:dyDescent="0.2">
      <c r="A1257" s="196">
        <v>4</v>
      </c>
      <c r="B1257" s="197" t="s">
        <v>422</v>
      </c>
      <c r="C1257" s="208">
        <v>42</v>
      </c>
      <c r="D1257" s="209" t="s">
        <v>518</v>
      </c>
      <c r="E1257" s="210">
        <v>4264</v>
      </c>
      <c r="F1257" s="211" t="s">
        <v>262</v>
      </c>
      <c r="G1257" s="236" t="s">
        <v>263</v>
      </c>
      <c r="H1257" s="89" t="s">
        <v>52</v>
      </c>
      <c r="I1257" s="90" t="s">
        <v>106</v>
      </c>
      <c r="J1257" s="90" t="s">
        <v>257</v>
      </c>
      <c r="K1257" s="90" t="s">
        <v>64</v>
      </c>
      <c r="L1257" s="90" t="s">
        <v>258</v>
      </c>
      <c r="M1257" s="149" t="s">
        <v>642</v>
      </c>
      <c r="N1257" s="312">
        <v>1</v>
      </c>
      <c r="O1257" s="313">
        <f>N1257/N$1256</f>
        <v>0.2</v>
      </c>
      <c r="P1257" s="104"/>
      <c r="Q1257" s="92"/>
      <c r="R1257" s="92"/>
      <c r="S1257" s="92"/>
      <c r="T1257" s="92"/>
      <c r="U1257" s="92"/>
      <c r="V1257" s="92"/>
      <c r="W1257" s="92"/>
      <c r="X1257" s="109">
        <f>P1257*P$7+Q1257*Q$7+R1257*R$7+S1257*S$7+T1257*T$7+U1257*U$7+V1257*V$7+W1257*W$7</f>
        <v>0</v>
      </c>
      <c r="Y1257" s="83"/>
      <c r="Z1257" s="110">
        <f>X1257*$O1257</f>
        <v>0</v>
      </c>
      <c r="AA1257" s="111"/>
      <c r="AB1257" s="92"/>
      <c r="AC1257" s="92"/>
      <c r="AD1257" s="92"/>
      <c r="AE1257" s="92"/>
      <c r="AF1257" s="92"/>
      <c r="AG1257" s="92"/>
      <c r="AH1257" s="92"/>
      <c r="AI1257" s="109">
        <f>AB1257*AB$7+AC1257*AC$7+AD1257*AD$7+AE1257*AE$7+AF1257*AF$7+AG1257*AG$7+AH1257*AH$7</f>
        <v>0</v>
      </c>
      <c r="AJ1257" s="83"/>
      <c r="AK1257" s="110">
        <f>AI1257*$O1257</f>
        <v>0</v>
      </c>
      <c r="AL1257" s="111"/>
      <c r="AM1257" s="92"/>
      <c r="AN1257" s="92">
        <v>1</v>
      </c>
      <c r="AO1257" s="92"/>
      <c r="AP1257" s="92"/>
      <c r="AQ1257" s="92"/>
      <c r="AR1257" s="92"/>
      <c r="AS1257" s="92"/>
      <c r="AT1257" s="92"/>
      <c r="AU1257" s="92"/>
      <c r="AV1257" s="109">
        <f>AM1257*AM$7+AN1257*AN$7+AO1257*AO$7+AP1257*AP$7+AQ1257*AQ$7+AR1257*AR$7+AS1257*AS$7+AT1257*AT$7+AU1257*AU$7</f>
        <v>25</v>
      </c>
      <c r="AW1257" s="75"/>
      <c r="AX1257" s="110">
        <f>AV1257*$O1257</f>
        <v>5</v>
      </c>
      <c r="AY1257" s="111"/>
      <c r="AZ1257" s="93"/>
      <c r="BA1257" s="94" t="s">
        <v>105</v>
      </c>
      <c r="BB1257" s="71"/>
      <c r="BC1257" s="54"/>
      <c r="BD1257" s="41">
        <v>4</v>
      </c>
      <c r="BE1257" s="52">
        <v>42</v>
      </c>
      <c r="BF1257" s="62">
        <v>4264</v>
      </c>
      <c r="BG1257" s="280" t="s">
        <v>52</v>
      </c>
    </row>
    <row r="1258" spans="1:59" s="63" customFormat="1" ht="12.75" x14ac:dyDescent="0.2">
      <c r="A1258" s="196"/>
      <c r="B1258" s="197"/>
      <c r="C1258" s="208"/>
      <c r="D1258" s="209"/>
      <c r="E1258" s="210"/>
      <c r="F1258" s="211"/>
      <c r="G1258" s="236"/>
      <c r="H1258" s="89"/>
      <c r="I1258" s="90" t="s">
        <v>265</v>
      </c>
      <c r="J1258" s="90" t="s">
        <v>266</v>
      </c>
      <c r="K1258" s="90" t="s">
        <v>64</v>
      </c>
      <c r="L1258" s="90" t="s">
        <v>267</v>
      </c>
      <c r="M1258" s="91"/>
      <c r="N1258" s="312">
        <v>1</v>
      </c>
      <c r="O1258" s="313">
        <f>N1258/N$1256</f>
        <v>0.2</v>
      </c>
      <c r="P1258" s="104"/>
      <c r="Q1258" s="92"/>
      <c r="R1258" s="92"/>
      <c r="S1258" s="92"/>
      <c r="T1258" s="92"/>
      <c r="U1258" s="92"/>
      <c r="V1258" s="92"/>
      <c r="W1258" s="92"/>
      <c r="X1258" s="109">
        <f>P1258*P$7+Q1258*Q$7+R1258*R$7+S1258*S$7+T1258*T$7+U1258*U$7+V1258*V$7+W1258*W$7</f>
        <v>0</v>
      </c>
      <c r="Y1258" s="83"/>
      <c r="Z1258" s="110">
        <f>X1258*$O1258</f>
        <v>0</v>
      </c>
      <c r="AA1258" s="111"/>
      <c r="AB1258" s="92"/>
      <c r="AC1258" s="92"/>
      <c r="AD1258" s="92"/>
      <c r="AE1258" s="92"/>
      <c r="AF1258" s="92"/>
      <c r="AG1258" s="92"/>
      <c r="AH1258" s="92"/>
      <c r="AI1258" s="109">
        <f>AB1258*AB$7+AC1258*AC$7+AD1258*AD$7+AE1258*AE$7+AF1258*AF$7+AG1258*AG$7+AH1258*AH$7</f>
        <v>0</v>
      </c>
      <c r="AJ1258" s="83"/>
      <c r="AK1258" s="110">
        <f>AI1258*$O1258</f>
        <v>0</v>
      </c>
      <c r="AL1258" s="111"/>
      <c r="AM1258" s="92"/>
      <c r="AN1258" s="92"/>
      <c r="AO1258" s="92"/>
      <c r="AP1258" s="92"/>
      <c r="AQ1258" s="92"/>
      <c r="AR1258" s="92"/>
      <c r="AS1258" s="92">
        <v>1</v>
      </c>
      <c r="AT1258" s="92"/>
      <c r="AU1258" s="92"/>
      <c r="AV1258" s="109">
        <f>AM1258*AM$7+AN1258*AN$7+AO1258*AO$7+AP1258*AP$7+AQ1258*AQ$7+AR1258*AR$7+AS1258*AS$7+AT1258*AT$7+AU1258*AU$7</f>
        <v>1000</v>
      </c>
      <c r="AW1258" s="75"/>
      <c r="AX1258" s="110">
        <f>AV1258*$O1258</f>
        <v>200</v>
      </c>
      <c r="AY1258" s="111"/>
      <c r="AZ1258" s="93"/>
      <c r="BA1258" s="94"/>
      <c r="BB1258" s="71"/>
      <c r="BC1258" s="54"/>
      <c r="BD1258" s="41">
        <v>4</v>
      </c>
      <c r="BE1258" s="52">
        <v>42</v>
      </c>
      <c r="BF1258" s="62">
        <v>4264</v>
      </c>
      <c r="BG1258" s="280"/>
    </row>
    <row r="1259" spans="1:59" s="63" customFormat="1" ht="12.75" x14ac:dyDescent="0.2">
      <c r="A1259" s="196">
        <v>4</v>
      </c>
      <c r="B1259" s="197" t="s">
        <v>422</v>
      </c>
      <c r="C1259" s="208">
        <v>42</v>
      </c>
      <c r="D1259" s="209" t="s">
        <v>518</v>
      </c>
      <c r="E1259" s="210">
        <v>4264</v>
      </c>
      <c r="F1259" s="211" t="s">
        <v>262</v>
      </c>
      <c r="G1259" s="236" t="s">
        <v>263</v>
      </c>
      <c r="H1259" s="89"/>
      <c r="I1259" s="90" t="s">
        <v>269</v>
      </c>
      <c r="J1259" s="90" t="s">
        <v>270</v>
      </c>
      <c r="K1259" s="90" t="s">
        <v>64</v>
      </c>
      <c r="L1259" s="90" t="s">
        <v>271</v>
      </c>
      <c r="M1259" s="91" t="s">
        <v>643</v>
      </c>
      <c r="N1259" s="312">
        <v>1</v>
      </c>
      <c r="O1259" s="313">
        <f>N1259/N$1256</f>
        <v>0.2</v>
      </c>
      <c r="P1259" s="104"/>
      <c r="Q1259" s="92"/>
      <c r="R1259" s="92"/>
      <c r="S1259" s="92"/>
      <c r="T1259" s="92"/>
      <c r="U1259" s="92"/>
      <c r="V1259" s="92"/>
      <c r="W1259" s="92"/>
      <c r="X1259" s="109">
        <f>P1259*P$7+Q1259*Q$7+R1259*R$7+S1259*S$7+T1259*T$7+U1259*U$7+V1259*V$7+W1259*W$7</f>
        <v>0</v>
      </c>
      <c r="Y1259" s="83"/>
      <c r="Z1259" s="110">
        <f>X1259*$O1259</f>
        <v>0</v>
      </c>
      <c r="AA1259" s="111"/>
      <c r="AB1259" s="92"/>
      <c r="AC1259" s="92"/>
      <c r="AD1259" s="92"/>
      <c r="AE1259" s="92"/>
      <c r="AF1259" s="92"/>
      <c r="AG1259" s="92"/>
      <c r="AH1259" s="92"/>
      <c r="AI1259" s="109">
        <f>AB1259*AB$7+AC1259*AC$7+AD1259*AD$7+AE1259*AE$7+AF1259*AF$7+AG1259*AG$7+AH1259*AH$7</f>
        <v>0</v>
      </c>
      <c r="AJ1259" s="83"/>
      <c r="AK1259" s="110">
        <f>AI1259*$O1259</f>
        <v>0</v>
      </c>
      <c r="AL1259" s="111"/>
      <c r="AM1259" s="92"/>
      <c r="AN1259" s="92"/>
      <c r="AO1259" s="92"/>
      <c r="AP1259" s="92"/>
      <c r="AQ1259" s="92"/>
      <c r="AR1259" s="92"/>
      <c r="AS1259" s="92">
        <v>1</v>
      </c>
      <c r="AT1259" s="92"/>
      <c r="AU1259" s="92"/>
      <c r="AV1259" s="109">
        <f>AM1259*AM$7+AN1259*AN$7+AO1259*AO$7+AP1259*AP$7+AQ1259*AQ$7+AR1259*AR$7+AS1259*AS$7+AT1259*AT$7+AU1259*AU$7</f>
        <v>1000</v>
      </c>
      <c r="AW1259" s="75"/>
      <c r="AX1259" s="110">
        <f>AV1259*$O1259</f>
        <v>200</v>
      </c>
      <c r="AY1259" s="111"/>
      <c r="AZ1259" s="93"/>
      <c r="BA1259" s="94" t="s">
        <v>131</v>
      </c>
      <c r="BB1259" s="71"/>
      <c r="BC1259" s="54"/>
      <c r="BD1259" s="41">
        <v>4</v>
      </c>
      <c r="BE1259" s="52">
        <v>42</v>
      </c>
      <c r="BF1259" s="62">
        <v>4264</v>
      </c>
      <c r="BG1259" s="280" t="s">
        <v>52</v>
      </c>
    </row>
    <row r="1260" spans="1:59" s="63" customFormat="1" ht="12.75" x14ac:dyDescent="0.2">
      <c r="A1260" s="196">
        <v>4</v>
      </c>
      <c r="B1260" s="197" t="s">
        <v>422</v>
      </c>
      <c r="C1260" s="208">
        <v>42</v>
      </c>
      <c r="D1260" s="209" t="s">
        <v>518</v>
      </c>
      <c r="E1260" s="210">
        <v>4264</v>
      </c>
      <c r="F1260" s="211" t="s">
        <v>262</v>
      </c>
      <c r="G1260" s="236" t="s">
        <v>263</v>
      </c>
      <c r="H1260" s="89"/>
      <c r="I1260" s="90" t="s">
        <v>230</v>
      </c>
      <c r="J1260" s="90" t="s">
        <v>272</v>
      </c>
      <c r="K1260" s="90" t="s">
        <v>64</v>
      </c>
      <c r="L1260" s="90" t="s">
        <v>232</v>
      </c>
      <c r="M1260" s="91" t="s">
        <v>643</v>
      </c>
      <c r="N1260" s="312">
        <v>1</v>
      </c>
      <c r="O1260" s="313">
        <f>N1260/N$1256</f>
        <v>0.2</v>
      </c>
      <c r="P1260" s="104">
        <v>1</v>
      </c>
      <c r="Q1260" s="92"/>
      <c r="R1260" s="92"/>
      <c r="S1260" s="92"/>
      <c r="T1260" s="92"/>
      <c r="U1260" s="92"/>
      <c r="V1260" s="92"/>
      <c r="W1260" s="92"/>
      <c r="X1260" s="109">
        <f>P1260*P$7+Q1260*Q$7+R1260*R$7+S1260*S$7+T1260*T$7+U1260*U$7+V1260*V$7+W1260*W$7</f>
        <v>100</v>
      </c>
      <c r="Y1260" s="83"/>
      <c r="Z1260" s="110">
        <f>X1260*$O1260</f>
        <v>20</v>
      </c>
      <c r="AA1260" s="111"/>
      <c r="AB1260" s="92"/>
      <c r="AC1260" s="92"/>
      <c r="AD1260" s="92"/>
      <c r="AE1260" s="92"/>
      <c r="AF1260" s="92"/>
      <c r="AG1260" s="92"/>
      <c r="AH1260" s="92"/>
      <c r="AI1260" s="109">
        <f>AB1260*AB$7+AC1260*AC$7+AD1260*AD$7+AE1260*AE$7+AF1260*AF$7+AG1260*AG$7+AH1260*AH$7</f>
        <v>0</v>
      </c>
      <c r="AJ1260" s="83"/>
      <c r="AK1260" s="110">
        <f>AI1260*$O1260</f>
        <v>0</v>
      </c>
      <c r="AL1260" s="111"/>
      <c r="AM1260" s="92"/>
      <c r="AN1260" s="92"/>
      <c r="AO1260" s="92"/>
      <c r="AP1260" s="92"/>
      <c r="AQ1260" s="92"/>
      <c r="AR1260" s="92"/>
      <c r="AS1260" s="92">
        <v>1</v>
      </c>
      <c r="AT1260" s="92"/>
      <c r="AU1260" s="92"/>
      <c r="AV1260" s="109">
        <f>AM1260*AM$7+AN1260*AN$7+AO1260*AO$7+AP1260*AP$7+AQ1260*AQ$7+AR1260*AR$7+AS1260*AS$7+AT1260*AT$7+AU1260*AU$7</f>
        <v>1000</v>
      </c>
      <c r="AW1260" s="75"/>
      <c r="AX1260" s="110">
        <f>AV1260*$O1260</f>
        <v>200</v>
      </c>
      <c r="AY1260" s="111"/>
      <c r="AZ1260" s="93"/>
      <c r="BA1260" s="94" t="s">
        <v>131</v>
      </c>
      <c r="BB1260" s="71"/>
      <c r="BC1260" s="54"/>
      <c r="BD1260" s="41">
        <v>4</v>
      </c>
      <c r="BE1260" s="52">
        <v>42</v>
      </c>
      <c r="BF1260" s="62">
        <v>4264</v>
      </c>
      <c r="BG1260" s="280" t="s">
        <v>52</v>
      </c>
    </row>
    <row r="1261" spans="1:59" s="63" customFormat="1" ht="12.75" x14ac:dyDescent="0.2">
      <c r="A1261" s="196">
        <v>4</v>
      </c>
      <c r="B1261" s="197" t="s">
        <v>422</v>
      </c>
      <c r="C1261" s="208">
        <v>42</v>
      </c>
      <c r="D1261" s="209" t="s">
        <v>518</v>
      </c>
      <c r="E1261" s="210">
        <v>4264</v>
      </c>
      <c r="F1261" s="211" t="s">
        <v>262</v>
      </c>
      <c r="G1261" s="236" t="s">
        <v>263</v>
      </c>
      <c r="H1261" s="89"/>
      <c r="I1261" s="90" t="s">
        <v>273</v>
      </c>
      <c r="J1261" s="90" t="s">
        <v>274</v>
      </c>
      <c r="K1261" s="90" t="s">
        <v>64</v>
      </c>
      <c r="L1261" s="90" t="s">
        <v>76</v>
      </c>
      <c r="M1261" s="91" t="s">
        <v>643</v>
      </c>
      <c r="N1261" s="312">
        <v>1</v>
      </c>
      <c r="O1261" s="313">
        <f>N1261/N$1256</f>
        <v>0.2</v>
      </c>
      <c r="P1261" s="104">
        <v>1</v>
      </c>
      <c r="Q1261" s="92"/>
      <c r="R1261" s="92"/>
      <c r="S1261" s="92"/>
      <c r="T1261" s="92"/>
      <c r="U1261" s="92"/>
      <c r="V1261" s="92"/>
      <c r="W1261" s="92"/>
      <c r="X1261" s="109">
        <f>P1261*P$7+Q1261*Q$7+R1261*R$7+S1261*S$7+T1261*T$7+U1261*U$7+V1261*V$7+W1261*W$7</f>
        <v>100</v>
      </c>
      <c r="Y1261" s="83"/>
      <c r="Z1261" s="110">
        <f>X1261*$O1261</f>
        <v>20</v>
      </c>
      <c r="AA1261" s="111"/>
      <c r="AB1261" s="92"/>
      <c r="AC1261" s="92"/>
      <c r="AD1261" s="92"/>
      <c r="AE1261" s="92"/>
      <c r="AF1261" s="92"/>
      <c r="AG1261" s="92"/>
      <c r="AH1261" s="92"/>
      <c r="AI1261" s="109">
        <f>AB1261*AB$7+AC1261*AC$7+AD1261*AD$7+AE1261*AE$7+AF1261*AF$7+AG1261*AG$7+AH1261*AH$7</f>
        <v>0</v>
      </c>
      <c r="AJ1261" s="83"/>
      <c r="AK1261" s="110">
        <f>AI1261*$O1261</f>
        <v>0</v>
      </c>
      <c r="AL1261" s="111"/>
      <c r="AM1261" s="92"/>
      <c r="AN1261" s="92"/>
      <c r="AO1261" s="92"/>
      <c r="AP1261" s="92"/>
      <c r="AQ1261" s="92"/>
      <c r="AR1261" s="92">
        <v>1</v>
      </c>
      <c r="AS1261" s="92"/>
      <c r="AT1261" s="92"/>
      <c r="AU1261" s="92"/>
      <c r="AV1261" s="109">
        <f>AM1261*AM$7+AN1261*AN$7+AO1261*AO$7+AP1261*AP$7+AQ1261*AQ$7+AR1261*AR$7+AS1261*AS$7+AT1261*AT$7+AU1261*AU$7</f>
        <v>500</v>
      </c>
      <c r="AW1261" s="75"/>
      <c r="AX1261" s="110">
        <f>AV1261*$O1261</f>
        <v>100</v>
      </c>
      <c r="AY1261" s="111"/>
      <c r="AZ1261" s="93"/>
      <c r="BA1261" s="94" t="s">
        <v>131</v>
      </c>
      <c r="BB1261" s="71"/>
      <c r="BC1261" s="54"/>
      <c r="BD1261" s="41">
        <v>4</v>
      </c>
      <c r="BE1261" s="52">
        <v>42</v>
      </c>
      <c r="BF1261" s="62">
        <v>4264</v>
      </c>
      <c r="BG1261" s="280" t="s">
        <v>52</v>
      </c>
    </row>
    <row r="1262" spans="1:59" s="63" customFormat="1" ht="12.75" x14ac:dyDescent="0.2">
      <c r="A1262" s="196">
        <v>4</v>
      </c>
      <c r="B1262" s="197" t="s">
        <v>422</v>
      </c>
      <c r="C1262" s="208">
        <v>42</v>
      </c>
      <c r="D1262" s="209" t="s">
        <v>518</v>
      </c>
      <c r="E1262" s="210">
        <v>4264</v>
      </c>
      <c r="F1262" s="211" t="s">
        <v>262</v>
      </c>
      <c r="G1262" s="236" t="s">
        <v>263</v>
      </c>
      <c r="H1262" s="65"/>
      <c r="I1262" s="222"/>
      <c r="J1262" s="66"/>
      <c r="K1262" s="66"/>
      <c r="L1262" s="66"/>
      <c r="M1262" s="64"/>
      <c r="N1262" s="304"/>
      <c r="O1262" s="305"/>
      <c r="P1262" s="127"/>
      <c r="Q1262" s="67"/>
      <c r="R1262" s="67"/>
      <c r="S1262" s="67"/>
      <c r="T1262" s="67"/>
      <c r="U1262" s="67"/>
      <c r="V1262" s="67"/>
      <c r="W1262" s="67"/>
      <c r="X1262" s="67"/>
      <c r="Y1262" s="68"/>
      <c r="Z1262" s="68"/>
      <c r="AA1262" s="68"/>
      <c r="AB1262" s="67"/>
      <c r="AC1262" s="67"/>
      <c r="AD1262" s="67"/>
      <c r="AE1262" s="67"/>
      <c r="AF1262" s="67"/>
      <c r="AG1262" s="67"/>
      <c r="AH1262" s="67"/>
      <c r="AI1262" s="67"/>
      <c r="AJ1262" s="68"/>
      <c r="AK1262" s="68"/>
      <c r="AL1262" s="68"/>
      <c r="AM1262" s="67"/>
      <c r="AN1262" s="67"/>
      <c r="AO1262" s="67"/>
      <c r="AP1262" s="67"/>
      <c r="AQ1262" s="67"/>
      <c r="AR1262" s="67"/>
      <c r="AS1262" s="67"/>
      <c r="AT1262" s="67"/>
      <c r="AU1262" s="67"/>
      <c r="AV1262" s="67"/>
      <c r="AW1262" s="67"/>
      <c r="AX1262" s="68"/>
      <c r="AY1262" s="68"/>
      <c r="AZ1262" s="69"/>
      <c r="BA1262" s="70"/>
      <c r="BB1262" s="71"/>
      <c r="BC1262" s="54"/>
      <c r="BD1262" s="41">
        <v>4</v>
      </c>
      <c r="BE1262" s="52">
        <v>42</v>
      </c>
      <c r="BF1262" s="62">
        <v>4264</v>
      </c>
      <c r="BG1262" s="275"/>
    </row>
    <row r="1263" spans="1:59" s="63" customFormat="1" ht="12.75" x14ac:dyDescent="0.2">
      <c r="A1263" s="196"/>
      <c r="B1263" s="197"/>
      <c r="C1263" s="208">
        <v>42</v>
      </c>
      <c r="D1263" s="209" t="s">
        <v>518</v>
      </c>
      <c r="E1263" s="210">
        <v>4264</v>
      </c>
      <c r="F1263" s="211" t="s">
        <v>262</v>
      </c>
      <c r="G1263" s="235"/>
      <c r="H1263" s="56"/>
      <c r="I1263" s="221"/>
      <c r="J1263" s="57"/>
      <c r="K1263" s="57"/>
      <c r="L1263" s="57"/>
      <c r="M1263" s="55"/>
      <c r="N1263" s="303"/>
      <c r="O1263" s="245"/>
      <c r="P1263" s="122"/>
      <c r="Q1263" s="58"/>
      <c r="R1263" s="58"/>
      <c r="S1263" s="58"/>
      <c r="T1263" s="58"/>
      <c r="U1263" s="58"/>
      <c r="V1263" s="58"/>
      <c r="W1263" s="58"/>
      <c r="X1263" s="58"/>
      <c r="Y1263" s="59"/>
      <c r="Z1263" s="59"/>
      <c r="AA1263" s="59"/>
      <c r="AB1263" s="58"/>
      <c r="AC1263" s="58"/>
      <c r="AD1263" s="58"/>
      <c r="AE1263" s="58"/>
      <c r="AF1263" s="58"/>
      <c r="AG1263" s="58"/>
      <c r="AH1263" s="58"/>
      <c r="AI1263" s="58"/>
      <c r="AJ1263" s="59"/>
      <c r="AK1263" s="59"/>
      <c r="AL1263" s="59"/>
      <c r="AM1263" s="58"/>
      <c r="AN1263" s="58"/>
      <c r="AO1263" s="58"/>
      <c r="AP1263" s="58"/>
      <c r="AQ1263" s="58"/>
      <c r="AR1263" s="58"/>
      <c r="AS1263" s="58"/>
      <c r="AT1263" s="58"/>
      <c r="AU1263" s="58"/>
      <c r="AV1263" s="58"/>
      <c r="AW1263" s="58"/>
      <c r="AX1263" s="59"/>
      <c r="AY1263" s="59"/>
      <c r="AZ1263" s="60"/>
      <c r="BA1263" s="61"/>
      <c r="BB1263" s="54"/>
      <c r="BC1263" s="54"/>
      <c r="BD1263" s="41">
        <v>4</v>
      </c>
      <c r="BE1263" s="52">
        <v>42</v>
      </c>
      <c r="BF1263" s="62">
        <v>4264</v>
      </c>
      <c r="BG1263" s="275"/>
    </row>
    <row r="1264" spans="1:59" s="63" customFormat="1" ht="12.75" x14ac:dyDescent="0.2">
      <c r="A1264" s="196">
        <v>3</v>
      </c>
      <c r="B1264" s="197" t="s">
        <v>108</v>
      </c>
      <c r="C1264" s="208">
        <v>42</v>
      </c>
      <c r="D1264" s="209" t="s">
        <v>518</v>
      </c>
      <c r="E1264" s="210">
        <v>4264</v>
      </c>
      <c r="F1264" s="211" t="s">
        <v>262</v>
      </c>
      <c r="G1264" s="231"/>
      <c r="H1264" s="65"/>
      <c r="I1264" s="222"/>
      <c r="J1264" s="66"/>
      <c r="K1264" s="66"/>
      <c r="L1264" s="66"/>
      <c r="M1264" s="64"/>
      <c r="N1264" s="304"/>
      <c r="O1264" s="305"/>
      <c r="P1264" s="127"/>
      <c r="Q1264" s="67"/>
      <c r="R1264" s="67"/>
      <c r="S1264" s="67"/>
      <c r="T1264" s="67"/>
      <c r="U1264" s="67"/>
      <c r="V1264" s="67"/>
      <c r="W1264" s="67"/>
      <c r="X1264" s="67"/>
      <c r="Y1264" s="68"/>
      <c r="Z1264" s="68"/>
      <c r="AA1264" s="68"/>
      <c r="AB1264" s="67"/>
      <c r="AC1264" s="67"/>
      <c r="AD1264" s="67"/>
      <c r="AE1264" s="67"/>
      <c r="AF1264" s="67"/>
      <c r="AG1264" s="67"/>
      <c r="AH1264" s="67"/>
      <c r="AI1264" s="67"/>
      <c r="AJ1264" s="68"/>
      <c r="AK1264" s="68"/>
      <c r="AL1264" s="68"/>
      <c r="AM1264" s="67"/>
      <c r="AN1264" s="67"/>
      <c r="AO1264" s="67"/>
      <c r="AP1264" s="67"/>
      <c r="AQ1264" s="67"/>
      <c r="AR1264" s="67"/>
      <c r="AS1264" s="67"/>
      <c r="AT1264" s="67"/>
      <c r="AU1264" s="67"/>
      <c r="AV1264" s="67"/>
      <c r="AW1264" s="67"/>
      <c r="AX1264" s="68"/>
      <c r="AY1264" s="68"/>
      <c r="AZ1264" s="69"/>
      <c r="BA1264" s="70"/>
      <c r="BB1264" s="71"/>
      <c r="BC1264" s="54"/>
      <c r="BD1264" s="41">
        <v>4</v>
      </c>
      <c r="BE1264" s="52">
        <v>42</v>
      </c>
      <c r="BF1264" s="62">
        <v>4264</v>
      </c>
      <c r="BG1264" s="275"/>
    </row>
    <row r="1265" spans="1:59" s="63" customFormat="1" ht="12.75" x14ac:dyDescent="0.2">
      <c r="A1265" s="196">
        <v>3</v>
      </c>
      <c r="B1265" s="197" t="s">
        <v>108</v>
      </c>
      <c r="C1265" s="208">
        <v>42</v>
      </c>
      <c r="D1265" s="209" t="s">
        <v>518</v>
      </c>
      <c r="E1265" s="210">
        <v>4264</v>
      </c>
      <c r="F1265" s="211" t="s">
        <v>262</v>
      </c>
      <c r="G1265" s="231" t="s">
        <v>268</v>
      </c>
      <c r="H1265" s="72" t="s">
        <v>1233</v>
      </c>
      <c r="I1265" s="223" t="s">
        <v>1232</v>
      </c>
      <c r="J1265" s="73"/>
      <c r="K1265" s="73"/>
      <c r="L1265" s="73"/>
      <c r="M1265" s="74"/>
      <c r="N1265" s="247"/>
      <c r="O1265" s="306"/>
      <c r="P1265" s="105"/>
      <c r="Q1265" s="75"/>
      <c r="R1265" s="75"/>
      <c r="S1265" s="75"/>
      <c r="T1265" s="75"/>
      <c r="U1265" s="75"/>
      <c r="V1265" s="75"/>
      <c r="W1265" s="75"/>
      <c r="X1265" s="75"/>
      <c r="Y1265" s="76" t="s">
        <v>1241</v>
      </c>
      <c r="Z1265" s="77" t="s">
        <v>1241</v>
      </c>
      <c r="AA1265" s="78">
        <f>AA$460</f>
        <v>1000</v>
      </c>
      <c r="AB1265" s="75"/>
      <c r="AC1265" s="75"/>
      <c r="AD1265" s="75"/>
      <c r="AE1265" s="75"/>
      <c r="AF1265" s="75"/>
      <c r="AG1265" s="75"/>
      <c r="AH1265" s="75"/>
      <c r="AI1265" s="75"/>
      <c r="AJ1265" s="76" t="s">
        <v>1241</v>
      </c>
      <c r="AK1265" s="77" t="s">
        <v>1241</v>
      </c>
      <c r="AL1265" s="78">
        <f>AL$460</f>
        <v>0</v>
      </c>
      <c r="AM1265" s="75"/>
      <c r="AN1265" s="75"/>
      <c r="AO1265" s="75"/>
      <c r="AP1265" s="75"/>
      <c r="AQ1265" s="75"/>
      <c r="AR1265" s="75"/>
      <c r="AS1265" s="75"/>
      <c r="AT1265" s="75"/>
      <c r="AU1265" s="75"/>
      <c r="AV1265" s="75"/>
      <c r="AW1265" s="76" t="s">
        <v>1241</v>
      </c>
      <c r="AX1265" s="77" t="s">
        <v>1241</v>
      </c>
      <c r="AY1265" s="78">
        <f>AY$460</f>
        <v>1000</v>
      </c>
      <c r="AZ1265" s="79"/>
      <c r="BA1265" s="80" t="str">
        <f>I1265</f>
        <v>&gt; see 3324, lightweight concrete blockwork</v>
      </c>
      <c r="BB1265" s="71"/>
      <c r="BC1265" s="54"/>
      <c r="BD1265" s="41">
        <v>4</v>
      </c>
      <c r="BE1265" s="52">
        <v>42</v>
      </c>
      <c r="BF1265" s="62">
        <v>4264</v>
      </c>
      <c r="BG1265" s="276" t="s">
        <v>47</v>
      </c>
    </row>
    <row r="1266" spans="1:59" s="63" customFormat="1" ht="12.75" x14ac:dyDescent="0.2">
      <c r="A1266" s="196">
        <v>3</v>
      </c>
      <c r="B1266" s="197" t="s">
        <v>108</v>
      </c>
      <c r="C1266" s="208">
        <v>42</v>
      </c>
      <c r="D1266" s="209" t="s">
        <v>518</v>
      </c>
      <c r="E1266" s="210">
        <v>4264</v>
      </c>
      <c r="F1266" s="211" t="s">
        <v>262</v>
      </c>
      <c r="G1266" s="231"/>
      <c r="H1266" s="65"/>
      <c r="I1266" s="222"/>
      <c r="J1266" s="66"/>
      <c r="K1266" s="66"/>
      <c r="L1266" s="66"/>
      <c r="M1266" s="64"/>
      <c r="N1266" s="304"/>
      <c r="O1266" s="305"/>
      <c r="P1266" s="127"/>
      <c r="Q1266" s="67"/>
      <c r="R1266" s="67"/>
      <c r="S1266" s="67"/>
      <c r="T1266" s="67"/>
      <c r="U1266" s="67"/>
      <c r="V1266" s="67"/>
      <c r="W1266" s="67"/>
      <c r="X1266" s="67"/>
      <c r="Y1266" s="68"/>
      <c r="Z1266" s="68"/>
      <c r="AA1266" s="68"/>
      <c r="AB1266" s="67"/>
      <c r="AC1266" s="67"/>
      <c r="AD1266" s="67"/>
      <c r="AE1266" s="67"/>
      <c r="AF1266" s="67"/>
      <c r="AG1266" s="67"/>
      <c r="AH1266" s="67"/>
      <c r="AI1266" s="67"/>
      <c r="AJ1266" s="68"/>
      <c r="AK1266" s="68"/>
      <c r="AL1266" s="68"/>
      <c r="AM1266" s="67"/>
      <c r="AN1266" s="67"/>
      <c r="AO1266" s="67"/>
      <c r="AP1266" s="67"/>
      <c r="AQ1266" s="67"/>
      <c r="AR1266" s="67"/>
      <c r="AS1266" s="67"/>
      <c r="AT1266" s="67"/>
      <c r="AU1266" s="67"/>
      <c r="AV1266" s="67"/>
      <c r="AW1266" s="67"/>
      <c r="AX1266" s="68"/>
      <c r="AY1266" s="68"/>
      <c r="AZ1266" s="69"/>
      <c r="BA1266" s="70"/>
      <c r="BB1266" s="71"/>
      <c r="BC1266" s="54"/>
      <c r="BD1266" s="41">
        <v>4</v>
      </c>
      <c r="BE1266" s="52">
        <v>42</v>
      </c>
      <c r="BF1266" s="62">
        <v>4264</v>
      </c>
      <c r="BG1266" s="275"/>
    </row>
    <row r="1267" spans="1:59" s="54" customFormat="1" ht="12.75" x14ac:dyDescent="0.2">
      <c r="A1267" s="196">
        <v>3</v>
      </c>
      <c r="B1267" s="197" t="s">
        <v>108</v>
      </c>
      <c r="C1267" s="208">
        <v>42</v>
      </c>
      <c r="D1267" s="209" t="s">
        <v>518</v>
      </c>
      <c r="E1267" s="210">
        <v>4264</v>
      </c>
      <c r="F1267" s="211" t="s">
        <v>262</v>
      </c>
      <c r="G1267" s="230"/>
      <c r="H1267" s="56"/>
      <c r="I1267" s="221"/>
      <c r="J1267" s="57"/>
      <c r="K1267" s="57"/>
      <c r="L1267" s="57"/>
      <c r="M1267" s="55"/>
      <c r="N1267" s="303"/>
      <c r="O1267" s="245"/>
      <c r="P1267" s="122"/>
      <c r="Q1267" s="58"/>
      <c r="R1267" s="58"/>
      <c r="S1267" s="58"/>
      <c r="T1267" s="58"/>
      <c r="U1267" s="58"/>
      <c r="V1267" s="58"/>
      <c r="W1267" s="58"/>
      <c r="X1267" s="58"/>
      <c r="Y1267" s="59"/>
      <c r="Z1267" s="59"/>
      <c r="AA1267" s="59"/>
      <c r="AB1267" s="58"/>
      <c r="AC1267" s="58"/>
      <c r="AD1267" s="58"/>
      <c r="AE1267" s="58"/>
      <c r="AF1267" s="58"/>
      <c r="AG1267" s="58"/>
      <c r="AH1267" s="58"/>
      <c r="AI1267" s="58"/>
      <c r="AJ1267" s="59"/>
      <c r="AK1267" s="59"/>
      <c r="AL1267" s="59"/>
      <c r="AM1267" s="58"/>
      <c r="AN1267" s="58"/>
      <c r="AO1267" s="58"/>
      <c r="AP1267" s="58"/>
      <c r="AQ1267" s="58"/>
      <c r="AR1267" s="58"/>
      <c r="AS1267" s="58"/>
      <c r="AT1267" s="58"/>
      <c r="AU1267" s="58"/>
      <c r="AV1267" s="58"/>
      <c r="AW1267" s="58"/>
      <c r="AX1267" s="59"/>
      <c r="AY1267" s="59"/>
      <c r="AZ1267" s="60"/>
      <c r="BA1267" s="61"/>
      <c r="BD1267" s="41">
        <v>4</v>
      </c>
      <c r="BE1267" s="52">
        <v>42</v>
      </c>
      <c r="BF1267" s="62">
        <v>4264</v>
      </c>
      <c r="BG1267" s="274"/>
    </row>
    <row r="1268" spans="1:59" s="63" customFormat="1" ht="12.75" x14ac:dyDescent="0.2">
      <c r="A1268" s="196">
        <v>3</v>
      </c>
      <c r="B1268" s="197" t="s">
        <v>108</v>
      </c>
      <c r="C1268" s="208">
        <v>42</v>
      </c>
      <c r="D1268" s="209" t="s">
        <v>518</v>
      </c>
      <c r="E1268" s="210">
        <v>4264</v>
      </c>
      <c r="F1268" s="211" t="s">
        <v>262</v>
      </c>
      <c r="G1268" s="231"/>
      <c r="H1268" s="65"/>
      <c r="I1268" s="222"/>
      <c r="J1268" s="66"/>
      <c r="K1268" s="66"/>
      <c r="L1268" s="66"/>
      <c r="M1268" s="64"/>
      <c r="N1268" s="304"/>
      <c r="O1268" s="305"/>
      <c r="P1268" s="127"/>
      <c r="Q1268" s="67"/>
      <c r="R1268" s="67"/>
      <c r="S1268" s="67"/>
      <c r="T1268" s="67"/>
      <c r="U1268" s="67"/>
      <c r="V1268" s="67"/>
      <c r="W1268" s="67"/>
      <c r="X1268" s="67"/>
      <c r="Y1268" s="68"/>
      <c r="Z1268" s="68"/>
      <c r="AA1268" s="68"/>
      <c r="AB1268" s="67"/>
      <c r="AC1268" s="67"/>
      <c r="AD1268" s="67"/>
      <c r="AE1268" s="67"/>
      <c r="AF1268" s="67"/>
      <c r="AG1268" s="67"/>
      <c r="AH1268" s="67"/>
      <c r="AI1268" s="67"/>
      <c r="AJ1268" s="68"/>
      <c r="AK1268" s="68"/>
      <c r="AL1268" s="68"/>
      <c r="AM1268" s="67"/>
      <c r="AN1268" s="67"/>
      <c r="AO1268" s="67"/>
      <c r="AP1268" s="67"/>
      <c r="AQ1268" s="67"/>
      <c r="AR1268" s="67"/>
      <c r="AS1268" s="67"/>
      <c r="AT1268" s="67"/>
      <c r="AU1268" s="67"/>
      <c r="AV1268" s="67"/>
      <c r="AW1268" s="67"/>
      <c r="AX1268" s="68"/>
      <c r="AY1268" s="68"/>
      <c r="AZ1268" s="69"/>
      <c r="BA1268" s="70"/>
      <c r="BB1268" s="71"/>
      <c r="BC1268" s="54"/>
      <c r="BD1268" s="41">
        <v>4</v>
      </c>
      <c r="BE1268" s="52">
        <v>42</v>
      </c>
      <c r="BF1268" s="62">
        <v>4264</v>
      </c>
      <c r="BG1268" s="275"/>
    </row>
    <row r="1269" spans="1:59" s="63" customFormat="1" ht="12.75" x14ac:dyDescent="0.2">
      <c r="A1269" s="196">
        <v>3</v>
      </c>
      <c r="B1269" s="197" t="s">
        <v>108</v>
      </c>
      <c r="C1269" s="208">
        <v>42</v>
      </c>
      <c r="D1269" s="209" t="s">
        <v>518</v>
      </c>
      <c r="E1269" s="210">
        <v>4264</v>
      </c>
      <c r="F1269" s="211" t="s">
        <v>262</v>
      </c>
      <c r="G1269" s="231" t="s">
        <v>53</v>
      </c>
      <c r="H1269" s="72" t="s">
        <v>1233</v>
      </c>
      <c r="I1269" s="223" t="s">
        <v>1183</v>
      </c>
      <c r="J1269" s="73"/>
      <c r="K1269" s="73"/>
      <c r="L1269" s="73"/>
      <c r="M1269" s="74"/>
      <c r="N1269" s="247"/>
      <c r="O1269" s="306"/>
      <c r="P1269" s="105"/>
      <c r="Q1269" s="75"/>
      <c r="R1269" s="75"/>
      <c r="S1269" s="75"/>
      <c r="T1269" s="75"/>
      <c r="U1269" s="75"/>
      <c r="V1269" s="75"/>
      <c r="W1269" s="75"/>
      <c r="X1269" s="75"/>
      <c r="Y1269" s="76" t="s">
        <v>1241</v>
      </c>
      <c r="Z1269" s="77" t="s">
        <v>1241</v>
      </c>
      <c r="AA1269" s="78">
        <f>AA$126</f>
        <v>1000</v>
      </c>
      <c r="AB1269" s="75"/>
      <c r="AC1269" s="75"/>
      <c r="AD1269" s="75"/>
      <c r="AE1269" s="75"/>
      <c r="AF1269" s="75"/>
      <c r="AG1269" s="75"/>
      <c r="AH1269" s="75"/>
      <c r="AI1269" s="75"/>
      <c r="AJ1269" s="76" t="s">
        <v>1241</v>
      </c>
      <c r="AK1269" s="77" t="s">
        <v>1241</v>
      </c>
      <c r="AL1269" s="78">
        <f>AL$126</f>
        <v>0</v>
      </c>
      <c r="AM1269" s="75"/>
      <c r="AN1269" s="75"/>
      <c r="AO1269" s="75"/>
      <c r="AP1269" s="75"/>
      <c r="AQ1269" s="75"/>
      <c r="AR1269" s="75"/>
      <c r="AS1269" s="75"/>
      <c r="AT1269" s="75"/>
      <c r="AU1269" s="75"/>
      <c r="AV1269" s="75"/>
      <c r="AW1269" s="76" t="s">
        <v>1241</v>
      </c>
      <c r="AX1269" s="77" t="s">
        <v>1241</v>
      </c>
      <c r="AY1269" s="78">
        <f>AY$126</f>
        <v>500</v>
      </c>
      <c r="AZ1269" s="79"/>
      <c r="BA1269" s="80" t="str">
        <f>I1269</f>
        <v>&gt; see 3112, Reinforcement for in situ concrete</v>
      </c>
      <c r="BB1269" s="71"/>
      <c r="BC1269" s="54"/>
      <c r="BD1269" s="41">
        <v>4</v>
      </c>
      <c r="BE1269" s="52">
        <v>42</v>
      </c>
      <c r="BF1269" s="62">
        <v>4264</v>
      </c>
      <c r="BG1269" s="276" t="s">
        <v>47</v>
      </c>
    </row>
    <row r="1270" spans="1:59" s="63" customFormat="1" ht="12.75" x14ac:dyDescent="0.2">
      <c r="A1270" s="196">
        <v>3</v>
      </c>
      <c r="B1270" s="197" t="s">
        <v>108</v>
      </c>
      <c r="C1270" s="208">
        <v>42</v>
      </c>
      <c r="D1270" s="209" t="s">
        <v>518</v>
      </c>
      <c r="E1270" s="210">
        <v>4264</v>
      </c>
      <c r="F1270" s="211" t="s">
        <v>262</v>
      </c>
      <c r="G1270" s="231"/>
      <c r="H1270" s="65"/>
      <c r="I1270" s="222"/>
      <c r="J1270" s="66"/>
      <c r="K1270" s="66"/>
      <c r="L1270" s="66"/>
      <c r="M1270" s="64"/>
      <c r="N1270" s="304"/>
      <c r="O1270" s="305"/>
      <c r="P1270" s="127"/>
      <c r="Q1270" s="67"/>
      <c r="R1270" s="67"/>
      <c r="S1270" s="67"/>
      <c r="T1270" s="67"/>
      <c r="U1270" s="67"/>
      <c r="V1270" s="67"/>
      <c r="W1270" s="67"/>
      <c r="X1270" s="67"/>
      <c r="Y1270" s="68"/>
      <c r="Z1270" s="68"/>
      <c r="AA1270" s="68"/>
      <c r="AB1270" s="67"/>
      <c r="AC1270" s="67"/>
      <c r="AD1270" s="67"/>
      <c r="AE1270" s="67"/>
      <c r="AF1270" s="67"/>
      <c r="AG1270" s="67"/>
      <c r="AH1270" s="67"/>
      <c r="AI1270" s="67"/>
      <c r="AJ1270" s="68"/>
      <c r="AK1270" s="68"/>
      <c r="AL1270" s="68"/>
      <c r="AM1270" s="67"/>
      <c r="AN1270" s="67"/>
      <c r="AO1270" s="67"/>
      <c r="AP1270" s="67"/>
      <c r="AQ1270" s="67"/>
      <c r="AR1270" s="67"/>
      <c r="AS1270" s="67"/>
      <c r="AT1270" s="67"/>
      <c r="AU1270" s="67"/>
      <c r="AV1270" s="67"/>
      <c r="AW1270" s="67"/>
      <c r="AX1270" s="68"/>
      <c r="AY1270" s="68"/>
      <c r="AZ1270" s="69"/>
      <c r="BA1270" s="70"/>
      <c r="BB1270" s="71"/>
      <c r="BC1270" s="54"/>
      <c r="BD1270" s="41">
        <v>4</v>
      </c>
      <c r="BE1270" s="52">
        <v>42</v>
      </c>
      <c r="BF1270" s="62">
        <v>4264</v>
      </c>
      <c r="BG1270" s="275"/>
    </row>
    <row r="1271" spans="1:59" s="63" customFormat="1" ht="12.75" x14ac:dyDescent="0.2">
      <c r="A1271" s="196">
        <v>4</v>
      </c>
      <c r="B1271" s="197" t="s">
        <v>422</v>
      </c>
      <c r="C1271" s="208">
        <v>42</v>
      </c>
      <c r="D1271" s="209" t="s">
        <v>518</v>
      </c>
      <c r="E1271" s="210">
        <v>4264</v>
      </c>
      <c r="F1271" s="211" t="s">
        <v>262</v>
      </c>
      <c r="G1271" s="230"/>
      <c r="H1271" s="56"/>
      <c r="I1271" s="221"/>
      <c r="J1271" s="57"/>
      <c r="K1271" s="57"/>
      <c r="L1271" s="57"/>
      <c r="M1271" s="55"/>
      <c r="N1271" s="303"/>
      <c r="O1271" s="245"/>
      <c r="P1271" s="122"/>
      <c r="Q1271" s="58"/>
      <c r="R1271" s="58"/>
      <c r="S1271" s="58"/>
      <c r="T1271" s="58"/>
      <c r="U1271" s="58"/>
      <c r="V1271" s="58"/>
      <c r="W1271" s="58"/>
      <c r="X1271" s="58"/>
      <c r="Y1271" s="59"/>
      <c r="Z1271" s="59"/>
      <c r="AA1271" s="59"/>
      <c r="AB1271" s="58"/>
      <c r="AC1271" s="58"/>
      <c r="AD1271" s="58"/>
      <c r="AE1271" s="58"/>
      <c r="AF1271" s="58"/>
      <c r="AG1271" s="58"/>
      <c r="AH1271" s="58"/>
      <c r="AI1271" s="58"/>
      <c r="AJ1271" s="59"/>
      <c r="AK1271" s="59"/>
      <c r="AL1271" s="59"/>
      <c r="AM1271" s="58"/>
      <c r="AN1271" s="58"/>
      <c r="AO1271" s="58"/>
      <c r="AP1271" s="58"/>
      <c r="AQ1271" s="58"/>
      <c r="AR1271" s="58"/>
      <c r="AS1271" s="58"/>
      <c r="AT1271" s="58"/>
      <c r="AU1271" s="58"/>
      <c r="AV1271" s="58"/>
      <c r="AW1271" s="58"/>
      <c r="AX1271" s="59"/>
      <c r="AY1271" s="59"/>
      <c r="AZ1271" s="60"/>
      <c r="BA1271" s="61"/>
      <c r="BB1271" s="54"/>
      <c r="BC1271" s="54"/>
      <c r="BD1271" s="41">
        <v>4</v>
      </c>
      <c r="BE1271" s="52">
        <v>42</v>
      </c>
      <c r="BF1271" s="62">
        <v>4264</v>
      </c>
      <c r="BG1271" s="274"/>
    </row>
    <row r="1272" spans="1:59" x14ac:dyDescent="0.25">
      <c r="A1272" s="196">
        <v>4</v>
      </c>
      <c r="B1272" s="197" t="s">
        <v>422</v>
      </c>
      <c r="C1272" s="208">
        <v>42</v>
      </c>
      <c r="D1272" s="209" t="s">
        <v>518</v>
      </c>
      <c r="E1272" s="212">
        <v>4271</v>
      </c>
      <c r="F1272" s="213" t="s">
        <v>644</v>
      </c>
      <c r="G1272" s="234"/>
      <c r="H1272" s="138"/>
      <c r="I1272" s="224"/>
      <c r="J1272" s="98"/>
      <c r="K1272" s="98"/>
      <c r="L1272" s="98"/>
      <c r="M1272" s="137"/>
      <c r="N1272" s="322"/>
      <c r="O1272" s="323"/>
      <c r="P1272" s="139"/>
      <c r="Q1272" s="139"/>
      <c r="R1272" s="139"/>
      <c r="S1272" s="139"/>
      <c r="T1272" s="139"/>
      <c r="U1272" s="139"/>
      <c r="V1272" s="139"/>
      <c r="W1272" s="139"/>
      <c r="X1272" s="139"/>
      <c r="Y1272" s="100"/>
      <c r="Z1272" s="125"/>
      <c r="AA1272" s="125"/>
      <c r="AB1272" s="139"/>
      <c r="AC1272" s="139"/>
      <c r="AD1272" s="139"/>
      <c r="AE1272" s="139"/>
      <c r="AF1272" s="139"/>
      <c r="AG1272" s="139"/>
      <c r="AH1272" s="139"/>
      <c r="AI1272" s="139"/>
      <c r="AJ1272" s="100"/>
      <c r="AK1272" s="125"/>
      <c r="AL1272" s="125"/>
      <c r="AM1272" s="139"/>
      <c r="AN1272" s="139"/>
      <c r="AO1272" s="139"/>
      <c r="AP1272" s="139"/>
      <c r="AQ1272" s="139"/>
      <c r="AR1272" s="139"/>
      <c r="AS1272" s="139"/>
      <c r="AT1272" s="139"/>
      <c r="AU1272" s="139"/>
      <c r="AV1272" s="139"/>
      <c r="AW1272" s="99"/>
      <c r="AX1272" s="125"/>
      <c r="AY1272" s="100"/>
      <c r="AZ1272" s="140"/>
      <c r="BA1272" s="141"/>
      <c r="BB1272" s="136"/>
      <c r="BC1272" s="136"/>
      <c r="BD1272" s="41">
        <v>4</v>
      </c>
      <c r="BE1272" s="52">
        <v>42</v>
      </c>
      <c r="BF1272" s="103">
        <v>4271</v>
      </c>
      <c r="BG1272" s="283"/>
    </row>
    <row r="1273" spans="1:59" s="63" customFormat="1" ht="12.75" x14ac:dyDescent="0.2">
      <c r="A1273" s="196">
        <v>4</v>
      </c>
      <c r="B1273" s="197" t="s">
        <v>422</v>
      </c>
      <c r="C1273" s="208">
        <v>42</v>
      </c>
      <c r="D1273" s="209" t="s">
        <v>518</v>
      </c>
      <c r="E1273" s="212">
        <v>4271</v>
      </c>
      <c r="F1273" s="213" t="s">
        <v>644</v>
      </c>
      <c r="G1273" s="232"/>
      <c r="H1273" s="97"/>
      <c r="I1273" s="224"/>
      <c r="J1273" s="98"/>
      <c r="K1273" s="98"/>
      <c r="L1273" s="98"/>
      <c r="M1273" s="96"/>
      <c r="N1273" s="307"/>
      <c r="O1273" s="246"/>
      <c r="P1273" s="124"/>
      <c r="Q1273" s="99"/>
      <c r="R1273" s="99"/>
      <c r="S1273" s="99"/>
      <c r="T1273" s="99"/>
      <c r="U1273" s="99"/>
      <c r="V1273" s="99"/>
      <c r="W1273" s="99"/>
      <c r="X1273" s="99"/>
      <c r="Y1273" s="100"/>
      <c r="Z1273" s="100"/>
      <c r="AA1273" s="100"/>
      <c r="AB1273" s="99"/>
      <c r="AC1273" s="99"/>
      <c r="AD1273" s="99"/>
      <c r="AE1273" s="99"/>
      <c r="AF1273" s="99"/>
      <c r="AG1273" s="99"/>
      <c r="AH1273" s="99"/>
      <c r="AI1273" s="99"/>
      <c r="AJ1273" s="100"/>
      <c r="AK1273" s="100"/>
      <c r="AL1273" s="100"/>
      <c r="AM1273" s="99"/>
      <c r="AN1273" s="99"/>
      <c r="AO1273" s="99"/>
      <c r="AP1273" s="99"/>
      <c r="AQ1273" s="99"/>
      <c r="AR1273" s="99"/>
      <c r="AS1273" s="99"/>
      <c r="AT1273" s="99"/>
      <c r="AU1273" s="99"/>
      <c r="AV1273" s="99"/>
      <c r="AW1273" s="99"/>
      <c r="AX1273" s="100"/>
      <c r="AY1273" s="100"/>
      <c r="AZ1273" s="101"/>
      <c r="BA1273" s="102"/>
      <c r="BB1273" s="95"/>
      <c r="BC1273" s="95"/>
      <c r="BD1273" s="41">
        <v>4</v>
      </c>
      <c r="BE1273" s="52">
        <v>42</v>
      </c>
      <c r="BF1273" s="103">
        <v>4271</v>
      </c>
      <c r="BG1273" s="277"/>
    </row>
    <row r="1274" spans="1:59" s="63" customFormat="1" ht="12.75" x14ac:dyDescent="0.2">
      <c r="A1274" s="196">
        <v>4</v>
      </c>
      <c r="B1274" s="197" t="s">
        <v>422</v>
      </c>
      <c r="C1274" s="208">
        <v>42</v>
      </c>
      <c r="D1274" s="209" t="s">
        <v>518</v>
      </c>
      <c r="E1274" s="212">
        <v>4271</v>
      </c>
      <c r="F1274" s="213" t="s">
        <v>644</v>
      </c>
      <c r="G1274" s="231" t="s">
        <v>645</v>
      </c>
      <c r="H1274" s="65"/>
      <c r="I1274" s="222"/>
      <c r="J1274" s="66"/>
      <c r="K1274" s="66"/>
      <c r="L1274" s="66"/>
      <c r="M1274" s="64"/>
      <c r="N1274" s="304"/>
      <c r="O1274" s="305"/>
      <c r="P1274" s="127"/>
      <c r="Q1274" s="67"/>
      <c r="R1274" s="67"/>
      <c r="S1274" s="67"/>
      <c r="T1274" s="67"/>
      <c r="U1274" s="67"/>
      <c r="V1274" s="67"/>
      <c r="W1274" s="67"/>
      <c r="X1274" s="67"/>
      <c r="Y1274" s="68"/>
      <c r="Z1274" s="68"/>
      <c r="AA1274" s="68"/>
      <c r="AB1274" s="67"/>
      <c r="AC1274" s="67"/>
      <c r="AD1274" s="67"/>
      <c r="AE1274" s="67"/>
      <c r="AF1274" s="67"/>
      <c r="AG1274" s="67"/>
      <c r="AH1274" s="67"/>
      <c r="AI1274" s="67"/>
      <c r="AJ1274" s="68"/>
      <c r="AK1274" s="68"/>
      <c r="AL1274" s="68"/>
      <c r="AM1274" s="67"/>
      <c r="AN1274" s="67"/>
      <c r="AO1274" s="67"/>
      <c r="AP1274" s="67"/>
      <c r="AQ1274" s="67"/>
      <c r="AR1274" s="67"/>
      <c r="AS1274" s="67"/>
      <c r="AT1274" s="67"/>
      <c r="AU1274" s="67"/>
      <c r="AV1274" s="67"/>
      <c r="AW1274" s="67"/>
      <c r="AX1274" s="68"/>
      <c r="AY1274" s="68"/>
      <c r="AZ1274" s="69"/>
      <c r="BA1274" s="70"/>
      <c r="BB1274" s="71"/>
      <c r="BC1274" s="95"/>
      <c r="BD1274" s="41">
        <v>4</v>
      </c>
      <c r="BE1274" s="52">
        <v>42</v>
      </c>
      <c r="BF1274" s="103">
        <v>4271</v>
      </c>
      <c r="BG1274" s="275"/>
    </row>
    <row r="1275" spans="1:59" s="63" customFormat="1" ht="12.75" x14ac:dyDescent="0.2">
      <c r="A1275" s="196">
        <v>4</v>
      </c>
      <c r="B1275" s="197" t="s">
        <v>422</v>
      </c>
      <c r="C1275" s="208">
        <v>42</v>
      </c>
      <c r="D1275" s="209" t="s">
        <v>518</v>
      </c>
      <c r="E1275" s="212">
        <v>4271</v>
      </c>
      <c r="F1275" s="213" t="s">
        <v>644</v>
      </c>
      <c r="G1275" s="231" t="s">
        <v>645</v>
      </c>
      <c r="H1275" s="72" t="s">
        <v>47</v>
      </c>
      <c r="I1275" s="223"/>
      <c r="J1275" s="73"/>
      <c r="K1275" s="73"/>
      <c r="L1275" s="73"/>
      <c r="M1275" s="74"/>
      <c r="N1275" s="247"/>
      <c r="O1275" s="306"/>
      <c r="P1275" s="105"/>
      <c r="Q1275" s="75"/>
      <c r="R1275" s="75"/>
      <c r="S1275" s="75"/>
      <c r="T1275" s="75"/>
      <c r="U1275" s="75"/>
      <c r="V1275" s="75"/>
      <c r="W1275" s="75"/>
      <c r="X1275" s="75"/>
      <c r="Y1275" s="76">
        <f>IF(ISNUMBER(VLOOKUP(Y1277,P$7:W$7,MATCH(Y1277,P$7:W$7))),VLOOKUP(Y1277,P$7:W$7,MATCH(Y1277,P$7:W$7)),IF(N1279=0,"No Data",IF(Y1277&gt;0,"&lt;100",0)))</f>
        <v>2500</v>
      </c>
      <c r="Z1275" s="77">
        <f>IF(ISNUMBER(VLOOKUP(Z1279,P$7:W$7,MATCH(Z1279,P$7:W$7))),VLOOKUP(Z1279,P$7:W$7,MATCH(Z1279,P$7:W$7)),IF(N1279=0,"No Data",IF(Z1279&gt;0,"&lt;100",0)))</f>
        <v>2500</v>
      </c>
      <c r="AA1275" s="106">
        <f>IF(ISNUMBER(Z1275),Z1275,0)</f>
        <v>2500</v>
      </c>
      <c r="AB1275" s="75"/>
      <c r="AC1275" s="75"/>
      <c r="AD1275" s="75"/>
      <c r="AE1275" s="75"/>
      <c r="AF1275" s="75"/>
      <c r="AG1275" s="75"/>
      <c r="AH1275" s="75"/>
      <c r="AI1275" s="75"/>
      <c r="AJ1275" s="76">
        <f>IF(ISNUMBER(VLOOKUP(AJ1277,AB$7:AH$7,MATCH(AJ1277,AB$7:AH$7))),VLOOKUP(AJ1277,AB$7:AH$7,MATCH(AJ1277,AB$7:AH$7)),IF(N1279=0,"No Data",IF(AJ1277&gt;0,"&lt;50",0)))</f>
        <v>0</v>
      </c>
      <c r="AK1275" s="77">
        <f>IF(ISNUMBER(VLOOKUP(AK1279,AB$7:AH$7,MATCH(AK1279,AB$7:AH$7))),VLOOKUP(AK1279,AB$7:AH$7,MATCH(AK1279,AB$7:AH$7)),IF(N1279=0,"No Data",IF(AK1279&gt;0,"&lt;50",0)))</f>
        <v>0</v>
      </c>
      <c r="AL1275" s="106">
        <f>IF(ISNUMBER(AK1275),AK1275,0)</f>
        <v>0</v>
      </c>
      <c r="AM1275" s="75"/>
      <c r="AN1275" s="75"/>
      <c r="AO1275" s="75"/>
      <c r="AP1275" s="75"/>
      <c r="AQ1275" s="75"/>
      <c r="AR1275" s="75"/>
      <c r="AS1275" s="75"/>
      <c r="AT1275" s="75"/>
      <c r="AU1275" s="75"/>
      <c r="AV1275" s="75"/>
      <c r="AW1275" s="76">
        <f>IF(ISNUMBER(VLOOKUP(AW1277,AM$7:AU$7,MATCH(AW1277,AM$7:AU$7))),VLOOKUP(AW1277,AM$7:AU$7,MATCH(AW1277,AM$7:AU$7)),IF(N1279=0,"No Data",IF(AW1277&gt;0,"&lt;10",0)))</f>
        <v>500</v>
      </c>
      <c r="AX1275" s="77">
        <f>IF(ISNUMBER(VLOOKUP(AX1279,AM$7:AU$7,MATCH(AX1279,AM$7:AU$7))),VLOOKUP(AX1279,AM$7:AU$7,MATCH(AX1279,AM$7:AU$7)),IF(N1279=0,"No Data",IF(AX1279&gt;0,"&lt;10",0)))</f>
        <v>500</v>
      </c>
      <c r="AY1275" s="106">
        <f>IF(ISNUMBER(AX1275),AX1275,0)</f>
        <v>500</v>
      </c>
      <c r="AZ1275" s="79"/>
      <c r="BA1275" s="80"/>
      <c r="BB1275" s="71"/>
      <c r="BC1275" s="95"/>
      <c r="BD1275" s="41">
        <v>4</v>
      </c>
      <c r="BE1275" s="52">
        <v>42</v>
      </c>
      <c r="BF1275" s="103">
        <v>4271</v>
      </c>
      <c r="BG1275" s="276" t="s">
        <v>47</v>
      </c>
    </row>
    <row r="1276" spans="1:59" s="63" customFormat="1" ht="12.75" x14ac:dyDescent="0.2">
      <c r="A1276" s="196">
        <v>4</v>
      </c>
      <c r="B1276" s="197" t="s">
        <v>422</v>
      </c>
      <c r="C1276" s="208">
        <v>42</v>
      </c>
      <c r="D1276" s="209" t="s">
        <v>518</v>
      </c>
      <c r="E1276" s="212">
        <v>4271</v>
      </c>
      <c r="F1276" s="213" t="s">
        <v>644</v>
      </c>
      <c r="G1276" s="231" t="s">
        <v>645</v>
      </c>
      <c r="H1276" s="81" t="s">
        <v>48</v>
      </c>
      <c r="I1276" s="223"/>
      <c r="J1276" s="73"/>
      <c r="K1276" s="73"/>
      <c r="L1276" s="73"/>
      <c r="M1276" s="74"/>
      <c r="N1276" s="247"/>
      <c r="O1276" s="306"/>
      <c r="P1276" s="105"/>
      <c r="Q1276" s="75"/>
      <c r="R1276" s="75"/>
      <c r="S1276" s="75"/>
      <c r="T1276" s="75"/>
      <c r="U1276" s="75"/>
      <c r="V1276" s="75"/>
      <c r="W1276" s="75"/>
      <c r="X1276" s="75"/>
      <c r="Y1276" s="82">
        <f>MIN(X1280:X1285)</f>
        <v>0</v>
      </c>
      <c r="Z1276" s="83"/>
      <c r="AA1276" s="83"/>
      <c r="AB1276" s="75"/>
      <c r="AC1276" s="75"/>
      <c r="AD1276" s="75"/>
      <c r="AE1276" s="75"/>
      <c r="AF1276" s="75"/>
      <c r="AG1276" s="75"/>
      <c r="AH1276" s="75"/>
      <c r="AI1276" s="75"/>
      <c r="AJ1276" s="82">
        <f>MIN(AI1280:AI1285)</f>
        <v>0</v>
      </c>
      <c r="AK1276" s="83"/>
      <c r="AL1276" s="83"/>
      <c r="AM1276" s="75"/>
      <c r="AN1276" s="75"/>
      <c r="AO1276" s="75"/>
      <c r="AP1276" s="75"/>
      <c r="AQ1276" s="75"/>
      <c r="AR1276" s="75"/>
      <c r="AS1276" s="75"/>
      <c r="AT1276" s="75"/>
      <c r="AU1276" s="75"/>
      <c r="AV1276" s="75"/>
      <c r="AW1276" s="82">
        <f>MIN(AV1280:AV1285)</f>
        <v>25</v>
      </c>
      <c r="AX1276" s="83"/>
      <c r="AY1276" s="83"/>
      <c r="AZ1276" s="79"/>
      <c r="BA1276" s="80"/>
      <c r="BB1276" s="71"/>
      <c r="BC1276" s="95"/>
      <c r="BD1276" s="41">
        <v>4</v>
      </c>
      <c r="BE1276" s="52">
        <v>42</v>
      </c>
      <c r="BF1276" s="103">
        <v>4271</v>
      </c>
      <c r="BG1276" s="278" t="s">
        <v>48</v>
      </c>
    </row>
    <row r="1277" spans="1:59" s="63" customFormat="1" ht="12.75" x14ac:dyDescent="0.2">
      <c r="A1277" s="196">
        <v>4</v>
      </c>
      <c r="B1277" s="197" t="s">
        <v>422</v>
      </c>
      <c r="C1277" s="208">
        <v>42</v>
      </c>
      <c r="D1277" s="209" t="s">
        <v>518</v>
      </c>
      <c r="E1277" s="212">
        <v>4271</v>
      </c>
      <c r="F1277" s="213" t="s">
        <v>644</v>
      </c>
      <c r="G1277" s="231" t="s">
        <v>645</v>
      </c>
      <c r="H1277" s="81" t="s">
        <v>49</v>
      </c>
      <c r="I1277" s="223"/>
      <c r="J1277" s="73"/>
      <c r="K1277" s="73"/>
      <c r="L1277" s="73"/>
      <c r="M1277" s="74"/>
      <c r="N1277" s="247"/>
      <c r="O1277" s="306"/>
      <c r="P1277" s="105"/>
      <c r="Q1277" s="75"/>
      <c r="R1277" s="75"/>
      <c r="S1277" s="75"/>
      <c r="T1277" s="75"/>
      <c r="U1277" s="75"/>
      <c r="V1277" s="75"/>
      <c r="W1277" s="75"/>
      <c r="X1277" s="75"/>
      <c r="Y1277" s="84">
        <f>IF(ISNUMBER(AVERAGE(X1280:X1285)),AVERAGE(X1280:X1285),0)</f>
        <v>4200</v>
      </c>
      <c r="Z1277" s="83"/>
      <c r="AA1277" s="83"/>
      <c r="AB1277" s="75"/>
      <c r="AC1277" s="75"/>
      <c r="AD1277" s="75"/>
      <c r="AE1277" s="75"/>
      <c r="AF1277" s="75"/>
      <c r="AG1277" s="75"/>
      <c r="AH1277" s="75"/>
      <c r="AI1277" s="75"/>
      <c r="AJ1277" s="84">
        <f>IF(ISNUMBER(AVERAGE(AI1280:AI1285)),AVERAGE(AI1280:AI1285),0)</f>
        <v>0</v>
      </c>
      <c r="AK1277" s="83"/>
      <c r="AL1277" s="83"/>
      <c r="AM1277" s="75"/>
      <c r="AN1277" s="75"/>
      <c r="AO1277" s="75"/>
      <c r="AP1277" s="75"/>
      <c r="AQ1277" s="75"/>
      <c r="AR1277" s="75"/>
      <c r="AS1277" s="75"/>
      <c r="AT1277" s="75"/>
      <c r="AU1277" s="75"/>
      <c r="AV1277" s="75"/>
      <c r="AW1277" s="84">
        <f>IF(ISNUMBER(AVERAGE(AV1280:AV1285)),AVERAGE(AV1280:AV1285),0)</f>
        <v>687.5</v>
      </c>
      <c r="AX1277" s="83"/>
      <c r="AY1277" s="83"/>
      <c r="AZ1277" s="79"/>
      <c r="BA1277" s="80"/>
      <c r="BB1277" s="71"/>
      <c r="BC1277" s="95"/>
      <c r="BD1277" s="41">
        <v>4</v>
      </c>
      <c r="BE1277" s="52">
        <v>42</v>
      </c>
      <c r="BF1277" s="103">
        <v>4271</v>
      </c>
      <c r="BG1277" s="278" t="s">
        <v>49</v>
      </c>
    </row>
    <row r="1278" spans="1:59" s="63" customFormat="1" ht="12.75" x14ac:dyDescent="0.2">
      <c r="A1278" s="196">
        <v>4</v>
      </c>
      <c r="B1278" s="197" t="s">
        <v>422</v>
      </c>
      <c r="C1278" s="208">
        <v>42</v>
      </c>
      <c r="D1278" s="209" t="s">
        <v>518</v>
      </c>
      <c r="E1278" s="212">
        <v>4271</v>
      </c>
      <c r="F1278" s="213" t="s">
        <v>644</v>
      </c>
      <c r="G1278" s="231" t="s">
        <v>645</v>
      </c>
      <c r="H1278" s="81" t="s">
        <v>50</v>
      </c>
      <c r="I1278" s="223"/>
      <c r="J1278" s="73"/>
      <c r="K1278" s="73"/>
      <c r="L1278" s="73"/>
      <c r="M1278" s="74"/>
      <c r="N1278" s="247"/>
      <c r="O1278" s="306"/>
      <c r="P1278" s="105"/>
      <c r="Q1278" s="75"/>
      <c r="R1278" s="75"/>
      <c r="S1278" s="75"/>
      <c r="T1278" s="75"/>
      <c r="U1278" s="75"/>
      <c r="V1278" s="75"/>
      <c r="W1278" s="75"/>
      <c r="X1278" s="75"/>
      <c r="Y1278" s="84">
        <f>MAX(X1280:X1285)</f>
        <v>25000</v>
      </c>
      <c r="Z1278" s="83"/>
      <c r="AA1278" s="83"/>
      <c r="AB1278" s="75"/>
      <c r="AC1278" s="75"/>
      <c r="AD1278" s="75"/>
      <c r="AE1278" s="75"/>
      <c r="AF1278" s="75"/>
      <c r="AG1278" s="75"/>
      <c r="AH1278" s="75"/>
      <c r="AI1278" s="75"/>
      <c r="AJ1278" s="84">
        <f>MAX(AI1280:AI1285)</f>
        <v>0</v>
      </c>
      <c r="AK1278" s="83"/>
      <c r="AL1278" s="83"/>
      <c r="AM1278" s="75"/>
      <c r="AN1278" s="75"/>
      <c r="AO1278" s="75"/>
      <c r="AP1278" s="75"/>
      <c r="AQ1278" s="75"/>
      <c r="AR1278" s="75"/>
      <c r="AS1278" s="75"/>
      <c r="AT1278" s="75"/>
      <c r="AU1278" s="75"/>
      <c r="AV1278" s="75"/>
      <c r="AW1278" s="84">
        <f>MAX(AV1280:AV1285)</f>
        <v>1000</v>
      </c>
      <c r="AX1278" s="83"/>
      <c r="AY1278" s="83"/>
      <c r="AZ1278" s="79"/>
      <c r="BA1278" s="80"/>
      <c r="BB1278" s="71"/>
      <c r="BC1278" s="95"/>
      <c r="BD1278" s="41">
        <v>4</v>
      </c>
      <c r="BE1278" s="52">
        <v>42</v>
      </c>
      <c r="BF1278" s="103">
        <v>4271</v>
      </c>
      <c r="BG1278" s="278" t="s">
        <v>50</v>
      </c>
    </row>
    <row r="1279" spans="1:59" s="63" customFormat="1" ht="12.75" x14ac:dyDescent="0.2">
      <c r="A1279" s="196">
        <v>4</v>
      </c>
      <c r="B1279" s="197" t="s">
        <v>422</v>
      </c>
      <c r="C1279" s="208">
        <v>42</v>
      </c>
      <c r="D1279" s="209" t="s">
        <v>518</v>
      </c>
      <c r="E1279" s="212">
        <v>4271</v>
      </c>
      <c r="F1279" s="213" t="s">
        <v>644</v>
      </c>
      <c r="G1279" s="231" t="s">
        <v>645</v>
      </c>
      <c r="H1279" s="85" t="s">
        <v>51</v>
      </c>
      <c r="I1279" s="223"/>
      <c r="J1279" s="73"/>
      <c r="K1279" s="73"/>
      <c r="L1279" s="73"/>
      <c r="M1279" s="74"/>
      <c r="N1279" s="248">
        <f>SUM(N1280:N1285)</f>
        <v>6</v>
      </c>
      <c r="O1279" s="293">
        <f>SUM(O1280:O1285)</f>
        <v>0.99999999999999989</v>
      </c>
      <c r="P1279" s="292"/>
      <c r="Q1279" s="87"/>
      <c r="R1279" s="87"/>
      <c r="S1279" s="87"/>
      <c r="T1279" s="87"/>
      <c r="U1279" s="87"/>
      <c r="V1279" s="87"/>
      <c r="W1279" s="87"/>
      <c r="X1279" s="87"/>
      <c r="Y1279" s="88"/>
      <c r="Z1279" s="119">
        <f>SUM(Z1280:Z1285)</f>
        <v>4200</v>
      </c>
      <c r="AA1279" s="120"/>
      <c r="AB1279" s="111"/>
      <c r="AC1279" s="111"/>
      <c r="AD1279" s="111"/>
      <c r="AE1279" s="111"/>
      <c r="AF1279" s="111"/>
      <c r="AG1279" s="111"/>
      <c r="AH1279" s="111"/>
      <c r="AI1279" s="111"/>
      <c r="AJ1279" s="120"/>
      <c r="AK1279" s="119">
        <f>SUM(AK1280:AK1285)</f>
        <v>0</v>
      </c>
      <c r="AL1279" s="120"/>
      <c r="AM1279" s="111"/>
      <c r="AN1279" s="111"/>
      <c r="AO1279" s="111"/>
      <c r="AP1279" s="111"/>
      <c r="AQ1279" s="111"/>
      <c r="AR1279" s="111"/>
      <c r="AS1279" s="111"/>
      <c r="AT1279" s="111"/>
      <c r="AU1279" s="111"/>
      <c r="AV1279" s="111"/>
      <c r="AW1279" s="120"/>
      <c r="AX1279" s="119">
        <f>SUM(AX1280:AX1285)</f>
        <v>687.49999999999989</v>
      </c>
      <c r="AY1279" s="88"/>
      <c r="AZ1279" s="79"/>
      <c r="BA1279" s="80"/>
      <c r="BB1279" s="71"/>
      <c r="BC1279" s="95"/>
      <c r="BD1279" s="41">
        <v>4</v>
      </c>
      <c r="BE1279" s="52">
        <v>42</v>
      </c>
      <c r="BF1279" s="103">
        <v>4271</v>
      </c>
      <c r="BG1279" s="279" t="s">
        <v>51</v>
      </c>
    </row>
    <row r="1280" spans="1:59" s="63" customFormat="1" ht="12.75" x14ac:dyDescent="0.2">
      <c r="A1280" s="196">
        <v>4</v>
      </c>
      <c r="B1280" s="197" t="s">
        <v>422</v>
      </c>
      <c r="C1280" s="208">
        <v>42</v>
      </c>
      <c r="D1280" s="209" t="s">
        <v>518</v>
      </c>
      <c r="E1280" s="212">
        <v>4271</v>
      </c>
      <c r="F1280" s="213" t="s">
        <v>644</v>
      </c>
      <c r="G1280" s="231" t="s">
        <v>645</v>
      </c>
      <c r="H1280" s="89" t="s">
        <v>52</v>
      </c>
      <c r="I1280" s="90" t="s">
        <v>646</v>
      </c>
      <c r="J1280" s="90"/>
      <c r="K1280" s="90" t="s">
        <v>64</v>
      </c>
      <c r="L1280" s="90" t="s">
        <v>232</v>
      </c>
      <c r="M1280" s="91"/>
      <c r="N1280" s="312">
        <v>1</v>
      </c>
      <c r="O1280" s="313">
        <f t="shared" ref="O1280:O1285" si="186">N1280/N$1279</f>
        <v>0.16666666666666666</v>
      </c>
      <c r="P1280" s="104">
        <v>1</v>
      </c>
      <c r="Q1280" s="92"/>
      <c r="R1280" s="92"/>
      <c r="S1280" s="92"/>
      <c r="T1280" s="92"/>
      <c r="U1280" s="92"/>
      <c r="V1280" s="92"/>
      <c r="W1280" s="92"/>
      <c r="X1280" s="109">
        <f t="shared" ref="X1280:X1285" si="187">P1280*P$7+Q1280*Q$7+R1280*R$7+S1280*S$7+T1280*T$7+U1280*U$7+V1280*V$7+W1280*W$7</f>
        <v>100</v>
      </c>
      <c r="Y1280" s="83"/>
      <c r="Z1280" s="110">
        <f t="shared" ref="Z1280:Z1285" si="188">X1280*$O1280</f>
        <v>16.666666666666664</v>
      </c>
      <c r="AA1280" s="111"/>
      <c r="AB1280" s="92"/>
      <c r="AC1280" s="92"/>
      <c r="AD1280" s="92"/>
      <c r="AE1280" s="92"/>
      <c r="AF1280" s="92"/>
      <c r="AG1280" s="92"/>
      <c r="AH1280" s="92"/>
      <c r="AI1280" s="109">
        <f t="shared" ref="AI1280:AI1285" si="189">AB1280*AB$7+AC1280*AC$7+AD1280*AD$7+AE1280*AE$7+AF1280*AF$7+AG1280*AG$7+AH1280*AH$7</f>
        <v>0</v>
      </c>
      <c r="AJ1280" s="83"/>
      <c r="AK1280" s="110">
        <f t="shared" ref="AK1280:AK1285" si="190">AI1280*$O1280</f>
        <v>0</v>
      </c>
      <c r="AL1280" s="111"/>
      <c r="AM1280" s="92"/>
      <c r="AN1280" s="92"/>
      <c r="AO1280" s="92"/>
      <c r="AP1280" s="92"/>
      <c r="AQ1280" s="92"/>
      <c r="AR1280" s="92"/>
      <c r="AS1280" s="92">
        <v>1</v>
      </c>
      <c r="AT1280" s="92"/>
      <c r="AU1280" s="92"/>
      <c r="AV1280" s="109">
        <f t="shared" ref="AV1280:AV1285" si="191">AM1280*AM$7+AN1280*AN$7+AO1280*AO$7+AP1280*AP$7+AQ1280*AQ$7+AR1280*AR$7+AS1280*AS$7+AT1280*AT$7+AU1280*AU$7</f>
        <v>1000</v>
      </c>
      <c r="AW1280" s="75"/>
      <c r="AX1280" s="110">
        <f t="shared" ref="AX1280:AX1285" si="192">AV1280*$O1280</f>
        <v>166.66666666666666</v>
      </c>
      <c r="AY1280" s="111"/>
      <c r="AZ1280" s="93"/>
      <c r="BA1280" s="94" t="s">
        <v>105</v>
      </c>
      <c r="BB1280" s="71"/>
      <c r="BC1280" s="95"/>
      <c r="BD1280" s="41">
        <v>4</v>
      </c>
      <c r="BE1280" s="52">
        <v>42</v>
      </c>
      <c r="BF1280" s="103">
        <v>4271</v>
      </c>
      <c r="BG1280" s="280" t="s">
        <v>52</v>
      </c>
    </row>
    <row r="1281" spans="1:59" s="63" customFormat="1" ht="12.75" x14ac:dyDescent="0.2">
      <c r="A1281" s="196">
        <v>4</v>
      </c>
      <c r="B1281" s="197" t="s">
        <v>422</v>
      </c>
      <c r="C1281" s="208">
        <v>42</v>
      </c>
      <c r="D1281" s="209" t="s">
        <v>518</v>
      </c>
      <c r="E1281" s="212">
        <v>4271</v>
      </c>
      <c r="F1281" s="213" t="s">
        <v>644</v>
      </c>
      <c r="G1281" s="231" t="s">
        <v>645</v>
      </c>
      <c r="H1281" s="89"/>
      <c r="I1281" s="90" t="s">
        <v>647</v>
      </c>
      <c r="J1281" s="90"/>
      <c r="K1281" s="90" t="s">
        <v>64</v>
      </c>
      <c r="L1281" s="90" t="s">
        <v>119</v>
      </c>
      <c r="M1281" s="91"/>
      <c r="N1281" s="312">
        <v>1</v>
      </c>
      <c r="O1281" s="313">
        <f t="shared" si="186"/>
        <v>0.16666666666666666</v>
      </c>
      <c r="P1281" s="104"/>
      <c r="Q1281" s="92"/>
      <c r="R1281" s="92"/>
      <c r="S1281" s="92"/>
      <c r="T1281" s="92"/>
      <c r="U1281" s="92"/>
      <c r="V1281" s="92"/>
      <c r="W1281" s="92"/>
      <c r="X1281" s="109">
        <f t="shared" si="187"/>
        <v>0</v>
      </c>
      <c r="Y1281" s="83"/>
      <c r="Z1281" s="110">
        <f t="shared" si="188"/>
        <v>0</v>
      </c>
      <c r="AA1281" s="111"/>
      <c r="AB1281" s="92"/>
      <c r="AC1281" s="92"/>
      <c r="AD1281" s="92"/>
      <c r="AE1281" s="92"/>
      <c r="AF1281" s="92"/>
      <c r="AG1281" s="92"/>
      <c r="AH1281" s="92"/>
      <c r="AI1281" s="109">
        <f t="shared" si="189"/>
        <v>0</v>
      </c>
      <c r="AJ1281" s="83"/>
      <c r="AK1281" s="110">
        <f t="shared" si="190"/>
        <v>0</v>
      </c>
      <c r="AL1281" s="111"/>
      <c r="AM1281" s="92"/>
      <c r="AN1281" s="92"/>
      <c r="AO1281" s="92"/>
      <c r="AP1281" s="92"/>
      <c r="AQ1281" s="92"/>
      <c r="AR1281" s="92"/>
      <c r="AS1281" s="92">
        <v>1</v>
      </c>
      <c r="AT1281" s="92"/>
      <c r="AU1281" s="92"/>
      <c r="AV1281" s="109">
        <f t="shared" si="191"/>
        <v>1000</v>
      </c>
      <c r="AW1281" s="75"/>
      <c r="AX1281" s="110">
        <f t="shared" si="192"/>
        <v>166.66666666666666</v>
      </c>
      <c r="AY1281" s="111"/>
      <c r="AZ1281" s="93"/>
      <c r="BA1281" s="94" t="s">
        <v>554</v>
      </c>
      <c r="BB1281" s="71"/>
      <c r="BC1281" s="95"/>
      <c r="BD1281" s="41">
        <v>4</v>
      </c>
      <c r="BE1281" s="52">
        <v>42</v>
      </c>
      <c r="BF1281" s="103">
        <v>4271</v>
      </c>
      <c r="BG1281" s="280" t="s">
        <v>52</v>
      </c>
    </row>
    <row r="1282" spans="1:59" s="63" customFormat="1" ht="12.75" x14ac:dyDescent="0.2">
      <c r="A1282" s="196">
        <v>4</v>
      </c>
      <c r="B1282" s="197" t="s">
        <v>422</v>
      </c>
      <c r="C1282" s="208">
        <v>42</v>
      </c>
      <c r="D1282" s="209" t="s">
        <v>518</v>
      </c>
      <c r="E1282" s="212">
        <v>4271</v>
      </c>
      <c r="F1282" s="213" t="s">
        <v>644</v>
      </c>
      <c r="G1282" s="231" t="s">
        <v>645</v>
      </c>
      <c r="H1282" s="89"/>
      <c r="I1282" s="90" t="s">
        <v>648</v>
      </c>
      <c r="J1282" s="90"/>
      <c r="K1282" s="90" t="s">
        <v>64</v>
      </c>
      <c r="L1282" s="90" t="s">
        <v>649</v>
      </c>
      <c r="M1282" s="91"/>
      <c r="N1282" s="312">
        <v>1</v>
      </c>
      <c r="O1282" s="313">
        <f t="shared" si="186"/>
        <v>0.16666666666666666</v>
      </c>
      <c r="P1282" s="104"/>
      <c r="Q1282" s="92"/>
      <c r="R1282" s="92"/>
      <c r="S1282" s="92"/>
      <c r="T1282" s="92"/>
      <c r="U1282" s="92"/>
      <c r="V1282" s="92"/>
      <c r="W1282" s="92"/>
      <c r="X1282" s="109">
        <f t="shared" si="187"/>
        <v>0</v>
      </c>
      <c r="Y1282" s="83"/>
      <c r="Z1282" s="110">
        <f t="shared" si="188"/>
        <v>0</v>
      </c>
      <c r="AA1282" s="111"/>
      <c r="AB1282" s="92"/>
      <c r="AC1282" s="92"/>
      <c r="AD1282" s="92"/>
      <c r="AE1282" s="92"/>
      <c r="AF1282" s="92"/>
      <c r="AG1282" s="92"/>
      <c r="AH1282" s="92"/>
      <c r="AI1282" s="109">
        <f t="shared" si="189"/>
        <v>0</v>
      </c>
      <c r="AJ1282" s="83"/>
      <c r="AK1282" s="110">
        <f t="shared" si="190"/>
        <v>0</v>
      </c>
      <c r="AL1282" s="111"/>
      <c r="AM1282" s="92"/>
      <c r="AN1282" s="92"/>
      <c r="AO1282" s="92"/>
      <c r="AP1282" s="92"/>
      <c r="AQ1282" s="92"/>
      <c r="AR1282" s="92"/>
      <c r="AS1282" s="92">
        <v>1</v>
      </c>
      <c r="AT1282" s="92"/>
      <c r="AU1282" s="92"/>
      <c r="AV1282" s="109">
        <f t="shared" si="191"/>
        <v>1000</v>
      </c>
      <c r="AW1282" s="75"/>
      <c r="AX1282" s="110">
        <f t="shared" si="192"/>
        <v>166.66666666666666</v>
      </c>
      <c r="AY1282" s="111"/>
      <c r="AZ1282" s="93"/>
      <c r="BA1282" s="94" t="s">
        <v>554</v>
      </c>
      <c r="BB1282" s="71"/>
      <c r="BC1282" s="95"/>
      <c r="BD1282" s="41">
        <v>4</v>
      </c>
      <c r="BE1282" s="52">
        <v>42</v>
      </c>
      <c r="BF1282" s="103">
        <v>4271</v>
      </c>
      <c r="BG1282" s="280" t="s">
        <v>52</v>
      </c>
    </row>
    <row r="1283" spans="1:59" s="63" customFormat="1" ht="12.75" x14ac:dyDescent="0.2">
      <c r="A1283" s="196">
        <v>4</v>
      </c>
      <c r="B1283" s="197" t="s">
        <v>422</v>
      </c>
      <c r="C1283" s="208">
        <v>42</v>
      </c>
      <c r="D1283" s="209" t="s">
        <v>518</v>
      </c>
      <c r="E1283" s="212">
        <v>4271</v>
      </c>
      <c r="F1283" s="213" t="s">
        <v>644</v>
      </c>
      <c r="G1283" s="231" t="s">
        <v>645</v>
      </c>
      <c r="H1283" s="89"/>
      <c r="I1283" s="90" t="s">
        <v>650</v>
      </c>
      <c r="J1283" s="90"/>
      <c r="K1283" s="90" t="s">
        <v>237</v>
      </c>
      <c r="L1283" s="90"/>
      <c r="M1283" s="91"/>
      <c r="N1283" s="312">
        <v>1</v>
      </c>
      <c r="O1283" s="313">
        <f t="shared" si="186"/>
        <v>0.16666666666666666</v>
      </c>
      <c r="P1283" s="104"/>
      <c r="Q1283" s="92"/>
      <c r="R1283" s="92"/>
      <c r="S1283" s="92"/>
      <c r="T1283" s="92"/>
      <c r="U1283" s="92"/>
      <c r="V1283" s="92"/>
      <c r="W1283" s="92">
        <v>1</v>
      </c>
      <c r="X1283" s="109">
        <f t="shared" si="187"/>
        <v>25000</v>
      </c>
      <c r="Y1283" s="83"/>
      <c r="Z1283" s="110">
        <f t="shared" si="188"/>
        <v>4166.6666666666661</v>
      </c>
      <c r="AA1283" s="111"/>
      <c r="AB1283" s="92"/>
      <c r="AC1283" s="92"/>
      <c r="AD1283" s="92"/>
      <c r="AE1283" s="92"/>
      <c r="AF1283" s="92"/>
      <c r="AG1283" s="92"/>
      <c r="AH1283" s="92"/>
      <c r="AI1283" s="109">
        <f t="shared" si="189"/>
        <v>0</v>
      </c>
      <c r="AJ1283" s="83"/>
      <c r="AK1283" s="110">
        <f t="shared" si="190"/>
        <v>0</v>
      </c>
      <c r="AL1283" s="111"/>
      <c r="AM1283" s="92"/>
      <c r="AN1283" s="92"/>
      <c r="AO1283" s="92"/>
      <c r="AP1283" s="92">
        <v>1</v>
      </c>
      <c r="AQ1283" s="92"/>
      <c r="AR1283" s="92"/>
      <c r="AS1283" s="92"/>
      <c r="AT1283" s="92"/>
      <c r="AU1283" s="92"/>
      <c r="AV1283" s="109">
        <f t="shared" si="191"/>
        <v>100</v>
      </c>
      <c r="AW1283" s="75"/>
      <c r="AX1283" s="110">
        <f t="shared" si="192"/>
        <v>16.666666666666664</v>
      </c>
      <c r="AY1283" s="111"/>
      <c r="AZ1283" s="93"/>
      <c r="BA1283" s="94" t="s">
        <v>554</v>
      </c>
      <c r="BB1283" s="71"/>
      <c r="BC1283" s="95"/>
      <c r="BD1283" s="41">
        <v>4</v>
      </c>
      <c r="BE1283" s="52">
        <v>42</v>
      </c>
      <c r="BF1283" s="103">
        <v>4271</v>
      </c>
      <c r="BG1283" s="280" t="s">
        <v>52</v>
      </c>
    </row>
    <row r="1284" spans="1:59" s="63" customFormat="1" ht="12.75" x14ac:dyDescent="0.2">
      <c r="A1284" s="196">
        <v>4</v>
      </c>
      <c r="B1284" s="197" t="s">
        <v>422</v>
      </c>
      <c r="C1284" s="208">
        <v>42</v>
      </c>
      <c r="D1284" s="209" t="s">
        <v>518</v>
      </c>
      <c r="E1284" s="212">
        <v>4271</v>
      </c>
      <c r="F1284" s="213" t="s">
        <v>644</v>
      </c>
      <c r="G1284" s="231" t="s">
        <v>645</v>
      </c>
      <c r="H1284" s="89"/>
      <c r="I1284" s="90" t="s">
        <v>651</v>
      </c>
      <c r="J1284" s="90"/>
      <c r="K1284" s="90" t="s">
        <v>64</v>
      </c>
      <c r="L1284" s="90" t="s">
        <v>652</v>
      </c>
      <c r="M1284" s="91"/>
      <c r="N1284" s="312">
        <v>1</v>
      </c>
      <c r="O1284" s="313">
        <f t="shared" si="186"/>
        <v>0.16666666666666666</v>
      </c>
      <c r="P1284" s="104"/>
      <c r="Q1284" s="92"/>
      <c r="R1284" s="92"/>
      <c r="S1284" s="92"/>
      <c r="T1284" s="92"/>
      <c r="U1284" s="92"/>
      <c r="V1284" s="92"/>
      <c r="W1284" s="92"/>
      <c r="X1284" s="109">
        <f t="shared" si="187"/>
        <v>0</v>
      </c>
      <c r="Y1284" s="83"/>
      <c r="Z1284" s="110">
        <f t="shared" si="188"/>
        <v>0</v>
      </c>
      <c r="AA1284" s="111"/>
      <c r="AB1284" s="92"/>
      <c r="AC1284" s="92"/>
      <c r="AD1284" s="92"/>
      <c r="AE1284" s="92"/>
      <c r="AF1284" s="92"/>
      <c r="AG1284" s="92"/>
      <c r="AH1284" s="92"/>
      <c r="AI1284" s="109">
        <f t="shared" si="189"/>
        <v>0</v>
      </c>
      <c r="AJ1284" s="83"/>
      <c r="AK1284" s="110">
        <f t="shared" si="190"/>
        <v>0</v>
      </c>
      <c r="AL1284" s="111"/>
      <c r="AM1284" s="92"/>
      <c r="AN1284" s="92">
        <v>1</v>
      </c>
      <c r="AO1284" s="92"/>
      <c r="AP1284" s="92"/>
      <c r="AQ1284" s="92"/>
      <c r="AR1284" s="92"/>
      <c r="AS1284" s="92"/>
      <c r="AT1284" s="92"/>
      <c r="AU1284" s="92"/>
      <c r="AV1284" s="109">
        <f t="shared" si="191"/>
        <v>25</v>
      </c>
      <c r="AW1284" s="75"/>
      <c r="AX1284" s="110">
        <f t="shared" si="192"/>
        <v>4.1666666666666661</v>
      </c>
      <c r="AY1284" s="111"/>
      <c r="AZ1284" s="93"/>
      <c r="BA1284" s="94" t="s">
        <v>554</v>
      </c>
      <c r="BB1284" s="71"/>
      <c r="BC1284" s="95"/>
      <c r="BD1284" s="41">
        <v>4</v>
      </c>
      <c r="BE1284" s="52">
        <v>42</v>
      </c>
      <c r="BF1284" s="103">
        <v>4271</v>
      </c>
      <c r="BG1284" s="280" t="s">
        <v>52</v>
      </c>
    </row>
    <row r="1285" spans="1:59" s="63" customFormat="1" ht="12.75" x14ac:dyDescent="0.2">
      <c r="A1285" s="196">
        <v>4</v>
      </c>
      <c r="B1285" s="197" t="s">
        <v>422</v>
      </c>
      <c r="C1285" s="208">
        <v>42</v>
      </c>
      <c r="D1285" s="209" t="s">
        <v>518</v>
      </c>
      <c r="E1285" s="212">
        <v>4271</v>
      </c>
      <c r="F1285" s="213" t="s">
        <v>644</v>
      </c>
      <c r="G1285" s="231" t="s">
        <v>645</v>
      </c>
      <c r="H1285" s="89"/>
      <c r="I1285" s="90" t="s">
        <v>653</v>
      </c>
      <c r="J1285" s="90"/>
      <c r="K1285" s="90" t="s">
        <v>64</v>
      </c>
      <c r="L1285" s="90" t="s">
        <v>604</v>
      </c>
      <c r="M1285" s="91"/>
      <c r="N1285" s="312">
        <v>1</v>
      </c>
      <c r="O1285" s="313">
        <f t="shared" si="186"/>
        <v>0.16666666666666666</v>
      </c>
      <c r="P1285" s="104">
        <v>1</v>
      </c>
      <c r="Q1285" s="92"/>
      <c r="R1285" s="92"/>
      <c r="S1285" s="92"/>
      <c r="T1285" s="92"/>
      <c r="U1285" s="92"/>
      <c r="V1285" s="92"/>
      <c r="W1285" s="92"/>
      <c r="X1285" s="109">
        <f t="shared" si="187"/>
        <v>100</v>
      </c>
      <c r="Y1285" s="83"/>
      <c r="Z1285" s="110">
        <f t="shared" si="188"/>
        <v>16.666666666666664</v>
      </c>
      <c r="AA1285" s="111"/>
      <c r="AB1285" s="92"/>
      <c r="AC1285" s="92"/>
      <c r="AD1285" s="92"/>
      <c r="AE1285" s="92"/>
      <c r="AF1285" s="92"/>
      <c r="AG1285" s="92"/>
      <c r="AH1285" s="92"/>
      <c r="AI1285" s="109">
        <f t="shared" si="189"/>
        <v>0</v>
      </c>
      <c r="AJ1285" s="83"/>
      <c r="AK1285" s="110">
        <f t="shared" si="190"/>
        <v>0</v>
      </c>
      <c r="AL1285" s="111"/>
      <c r="AM1285" s="92"/>
      <c r="AN1285" s="92"/>
      <c r="AO1285" s="92"/>
      <c r="AP1285" s="92"/>
      <c r="AQ1285" s="92"/>
      <c r="AR1285" s="92"/>
      <c r="AS1285" s="92">
        <v>1</v>
      </c>
      <c r="AT1285" s="92"/>
      <c r="AU1285" s="92"/>
      <c r="AV1285" s="109">
        <f t="shared" si="191"/>
        <v>1000</v>
      </c>
      <c r="AW1285" s="75"/>
      <c r="AX1285" s="110">
        <f t="shared" si="192"/>
        <v>166.66666666666666</v>
      </c>
      <c r="AY1285" s="111"/>
      <c r="AZ1285" s="93"/>
      <c r="BA1285" s="94" t="s">
        <v>554</v>
      </c>
      <c r="BB1285" s="71"/>
      <c r="BC1285" s="95"/>
      <c r="BD1285" s="41">
        <v>4</v>
      </c>
      <c r="BE1285" s="52">
        <v>42</v>
      </c>
      <c r="BF1285" s="103">
        <v>4271</v>
      </c>
      <c r="BG1285" s="280" t="s">
        <v>52</v>
      </c>
    </row>
    <row r="1286" spans="1:59" s="63" customFormat="1" ht="12.75" x14ac:dyDescent="0.2">
      <c r="A1286" s="196">
        <v>4</v>
      </c>
      <c r="B1286" s="197" t="s">
        <v>422</v>
      </c>
      <c r="C1286" s="208">
        <v>42</v>
      </c>
      <c r="D1286" s="209" t="s">
        <v>518</v>
      </c>
      <c r="E1286" s="212">
        <v>4271</v>
      </c>
      <c r="F1286" s="213" t="s">
        <v>644</v>
      </c>
      <c r="G1286" s="231" t="s">
        <v>645</v>
      </c>
      <c r="H1286" s="65"/>
      <c r="I1286" s="222"/>
      <c r="J1286" s="66"/>
      <c r="K1286" s="66"/>
      <c r="L1286" s="66"/>
      <c r="M1286" s="64"/>
      <c r="N1286" s="304"/>
      <c r="O1286" s="305"/>
      <c r="P1286" s="127"/>
      <c r="Q1286" s="67"/>
      <c r="R1286" s="67"/>
      <c r="S1286" s="67"/>
      <c r="T1286" s="67"/>
      <c r="U1286" s="67"/>
      <c r="V1286" s="67"/>
      <c r="W1286" s="67"/>
      <c r="X1286" s="67"/>
      <c r="Y1286" s="68"/>
      <c r="Z1286" s="68"/>
      <c r="AA1286" s="68"/>
      <c r="AB1286" s="67"/>
      <c r="AC1286" s="67"/>
      <c r="AD1286" s="67"/>
      <c r="AE1286" s="67"/>
      <c r="AF1286" s="67"/>
      <c r="AG1286" s="67"/>
      <c r="AH1286" s="67"/>
      <c r="AI1286" s="67"/>
      <c r="AJ1286" s="68"/>
      <c r="AK1286" s="68"/>
      <c r="AL1286" s="68"/>
      <c r="AM1286" s="67"/>
      <c r="AN1286" s="67"/>
      <c r="AO1286" s="67"/>
      <c r="AP1286" s="67"/>
      <c r="AQ1286" s="67"/>
      <c r="AR1286" s="67"/>
      <c r="AS1286" s="67"/>
      <c r="AT1286" s="67"/>
      <c r="AU1286" s="67"/>
      <c r="AV1286" s="67"/>
      <c r="AW1286" s="67"/>
      <c r="AX1286" s="68"/>
      <c r="AY1286" s="68"/>
      <c r="AZ1286" s="69"/>
      <c r="BA1286" s="70"/>
      <c r="BB1286" s="71"/>
      <c r="BC1286" s="95"/>
      <c r="BD1286" s="41">
        <v>4</v>
      </c>
      <c r="BE1286" s="52">
        <v>42</v>
      </c>
      <c r="BF1286" s="103">
        <v>4271</v>
      </c>
      <c r="BG1286" s="275"/>
    </row>
    <row r="1287" spans="1:59" s="63" customFormat="1" ht="12.75" x14ac:dyDescent="0.2">
      <c r="A1287" s="196">
        <v>4</v>
      </c>
      <c r="B1287" s="197" t="s">
        <v>422</v>
      </c>
      <c r="C1287" s="208">
        <v>42</v>
      </c>
      <c r="D1287" s="209" t="s">
        <v>518</v>
      </c>
      <c r="E1287" s="212">
        <v>4271</v>
      </c>
      <c r="F1287" s="213" t="s">
        <v>644</v>
      </c>
      <c r="G1287" s="232"/>
      <c r="H1287" s="97"/>
      <c r="I1287" s="224"/>
      <c r="J1287" s="98"/>
      <c r="K1287" s="98"/>
      <c r="L1287" s="98"/>
      <c r="M1287" s="96"/>
      <c r="N1287" s="307"/>
      <c r="O1287" s="246"/>
      <c r="P1287" s="124"/>
      <c r="Q1287" s="99"/>
      <c r="R1287" s="99"/>
      <c r="S1287" s="99"/>
      <c r="T1287" s="99"/>
      <c r="U1287" s="99"/>
      <c r="V1287" s="99"/>
      <c r="W1287" s="99"/>
      <c r="X1287" s="99"/>
      <c r="Y1287" s="100"/>
      <c r="Z1287" s="100"/>
      <c r="AA1287" s="100"/>
      <c r="AB1287" s="99"/>
      <c r="AC1287" s="99"/>
      <c r="AD1287" s="99"/>
      <c r="AE1287" s="99"/>
      <c r="AF1287" s="99"/>
      <c r="AG1287" s="99"/>
      <c r="AH1287" s="99"/>
      <c r="AI1287" s="99"/>
      <c r="AJ1287" s="100"/>
      <c r="AK1287" s="100"/>
      <c r="AL1287" s="100"/>
      <c r="AM1287" s="99"/>
      <c r="AN1287" s="99"/>
      <c r="AO1287" s="99"/>
      <c r="AP1287" s="99"/>
      <c r="AQ1287" s="99"/>
      <c r="AR1287" s="99"/>
      <c r="AS1287" s="99"/>
      <c r="AT1287" s="99"/>
      <c r="AU1287" s="99"/>
      <c r="AV1287" s="99"/>
      <c r="AW1287" s="99"/>
      <c r="AX1287" s="100"/>
      <c r="AY1287" s="100"/>
      <c r="AZ1287" s="101"/>
      <c r="BA1287" s="102"/>
      <c r="BB1287" s="95"/>
      <c r="BC1287" s="95"/>
      <c r="BD1287" s="41">
        <v>4</v>
      </c>
      <c r="BE1287" s="52">
        <v>42</v>
      </c>
      <c r="BF1287" s="103">
        <v>4271</v>
      </c>
      <c r="BG1287" s="277"/>
    </row>
    <row r="1288" spans="1:59" s="63" customFormat="1" ht="12.75" x14ac:dyDescent="0.2">
      <c r="A1288" s="196">
        <v>4</v>
      </c>
      <c r="B1288" s="197" t="s">
        <v>422</v>
      </c>
      <c r="C1288" s="208">
        <v>42</v>
      </c>
      <c r="D1288" s="209" t="s">
        <v>518</v>
      </c>
      <c r="E1288" s="212">
        <v>4271</v>
      </c>
      <c r="F1288" s="213" t="s">
        <v>644</v>
      </c>
      <c r="G1288" s="231"/>
      <c r="H1288" s="65"/>
      <c r="I1288" s="222"/>
      <c r="J1288" s="66"/>
      <c r="K1288" s="66"/>
      <c r="L1288" s="66"/>
      <c r="M1288" s="64"/>
      <c r="N1288" s="304"/>
      <c r="O1288" s="305"/>
      <c r="P1288" s="127"/>
      <c r="Q1288" s="67"/>
      <c r="R1288" s="67"/>
      <c r="S1288" s="67"/>
      <c r="T1288" s="67"/>
      <c r="U1288" s="67"/>
      <c r="V1288" s="67"/>
      <c r="W1288" s="67"/>
      <c r="X1288" s="67"/>
      <c r="Y1288" s="68"/>
      <c r="Z1288" s="68"/>
      <c r="AA1288" s="68"/>
      <c r="AB1288" s="67"/>
      <c r="AC1288" s="67"/>
      <c r="AD1288" s="67"/>
      <c r="AE1288" s="67"/>
      <c r="AF1288" s="67"/>
      <c r="AG1288" s="67"/>
      <c r="AH1288" s="67"/>
      <c r="AI1288" s="67"/>
      <c r="AJ1288" s="68"/>
      <c r="AK1288" s="68"/>
      <c r="AL1288" s="68"/>
      <c r="AM1288" s="67"/>
      <c r="AN1288" s="67"/>
      <c r="AO1288" s="67"/>
      <c r="AP1288" s="67"/>
      <c r="AQ1288" s="67"/>
      <c r="AR1288" s="67"/>
      <c r="AS1288" s="67"/>
      <c r="AT1288" s="67"/>
      <c r="AU1288" s="67"/>
      <c r="AV1288" s="67"/>
      <c r="AW1288" s="67"/>
      <c r="AX1288" s="68"/>
      <c r="AY1288" s="68"/>
      <c r="AZ1288" s="69"/>
      <c r="BA1288" s="70"/>
      <c r="BB1288" s="71"/>
      <c r="BC1288" s="95"/>
      <c r="BD1288" s="41">
        <v>4</v>
      </c>
      <c r="BE1288" s="52">
        <v>42</v>
      </c>
      <c r="BF1288" s="103">
        <v>4271</v>
      </c>
      <c r="BG1288" s="275"/>
    </row>
    <row r="1289" spans="1:59" s="63" customFormat="1" ht="12.75" x14ac:dyDescent="0.2">
      <c r="A1289" s="196">
        <v>4</v>
      </c>
      <c r="B1289" s="197" t="s">
        <v>422</v>
      </c>
      <c r="C1289" s="208">
        <v>42</v>
      </c>
      <c r="D1289" s="209" t="s">
        <v>518</v>
      </c>
      <c r="E1289" s="212">
        <v>4271</v>
      </c>
      <c r="F1289" s="213" t="s">
        <v>644</v>
      </c>
      <c r="G1289" s="231" t="s">
        <v>741</v>
      </c>
      <c r="H1289" s="72" t="s">
        <v>1233</v>
      </c>
      <c r="I1289" s="223" t="s">
        <v>1247</v>
      </c>
      <c r="J1289" s="73"/>
      <c r="K1289" s="73"/>
      <c r="L1289" s="73"/>
      <c r="M1289" s="74"/>
      <c r="N1289" s="247"/>
      <c r="O1289" s="306"/>
      <c r="P1289" s="105"/>
      <c r="Q1289" s="75"/>
      <c r="R1289" s="75"/>
      <c r="S1289" s="75"/>
      <c r="T1289" s="75"/>
      <c r="U1289" s="75"/>
      <c r="V1289" s="75"/>
      <c r="W1289" s="75"/>
      <c r="X1289" s="75"/>
      <c r="Y1289" s="76" t="s">
        <v>1241</v>
      </c>
      <c r="Z1289" s="77" t="s">
        <v>1241</v>
      </c>
      <c r="AA1289" s="78">
        <f>AA$2569</f>
        <v>5000</v>
      </c>
      <c r="AB1289" s="75"/>
      <c r="AC1289" s="75"/>
      <c r="AD1289" s="75"/>
      <c r="AE1289" s="75"/>
      <c r="AF1289" s="75"/>
      <c r="AG1289" s="75"/>
      <c r="AH1289" s="75"/>
      <c r="AI1289" s="75"/>
      <c r="AJ1289" s="76" t="s">
        <v>1241</v>
      </c>
      <c r="AK1289" s="77" t="s">
        <v>1241</v>
      </c>
      <c r="AL1289" s="78">
        <f>AL$2569</f>
        <v>0</v>
      </c>
      <c r="AM1289" s="75"/>
      <c r="AN1289" s="75"/>
      <c r="AO1289" s="75"/>
      <c r="AP1289" s="75"/>
      <c r="AQ1289" s="75"/>
      <c r="AR1289" s="75"/>
      <c r="AS1289" s="75"/>
      <c r="AT1289" s="75"/>
      <c r="AU1289" s="75"/>
      <c r="AV1289" s="75"/>
      <c r="AW1289" s="76" t="s">
        <v>1241</v>
      </c>
      <c r="AX1289" s="77" t="s">
        <v>1241</v>
      </c>
      <c r="AY1289" s="78">
        <f>AY$2569</f>
        <v>500</v>
      </c>
      <c r="AZ1289" s="79"/>
      <c r="BA1289" s="80" t="str">
        <f>I1289</f>
        <v>&gt; see 4711, Thermal insulation</v>
      </c>
      <c r="BB1289" s="71"/>
      <c r="BC1289" s="95"/>
      <c r="BD1289" s="41">
        <v>4</v>
      </c>
      <c r="BE1289" s="52">
        <v>42</v>
      </c>
      <c r="BF1289" s="103">
        <v>4271</v>
      </c>
      <c r="BG1289" s="276" t="s">
        <v>47</v>
      </c>
    </row>
    <row r="1290" spans="1:59" s="63" customFormat="1" ht="12.75" x14ac:dyDescent="0.2">
      <c r="A1290" s="196">
        <v>4</v>
      </c>
      <c r="B1290" s="197" t="s">
        <v>422</v>
      </c>
      <c r="C1290" s="208">
        <v>42</v>
      </c>
      <c r="D1290" s="209" t="s">
        <v>518</v>
      </c>
      <c r="E1290" s="212">
        <v>4271</v>
      </c>
      <c r="F1290" s="213" t="s">
        <v>644</v>
      </c>
      <c r="G1290" s="231"/>
      <c r="H1290" s="65"/>
      <c r="I1290" s="222"/>
      <c r="J1290" s="66"/>
      <c r="K1290" s="66"/>
      <c r="L1290" s="66"/>
      <c r="M1290" s="64"/>
      <c r="N1290" s="304"/>
      <c r="O1290" s="305"/>
      <c r="P1290" s="127"/>
      <c r="Q1290" s="67"/>
      <c r="R1290" s="67"/>
      <c r="S1290" s="67"/>
      <c r="T1290" s="67"/>
      <c r="U1290" s="67"/>
      <c r="V1290" s="67"/>
      <c r="W1290" s="67"/>
      <c r="X1290" s="67"/>
      <c r="Y1290" s="68"/>
      <c r="Z1290" s="68"/>
      <c r="AA1290" s="68"/>
      <c r="AB1290" s="67"/>
      <c r="AC1290" s="67"/>
      <c r="AD1290" s="67"/>
      <c r="AE1290" s="67"/>
      <c r="AF1290" s="67"/>
      <c r="AG1290" s="67"/>
      <c r="AH1290" s="67"/>
      <c r="AI1290" s="67"/>
      <c r="AJ1290" s="68"/>
      <c r="AK1290" s="68"/>
      <c r="AL1290" s="68"/>
      <c r="AM1290" s="67"/>
      <c r="AN1290" s="67"/>
      <c r="AO1290" s="67"/>
      <c r="AP1290" s="67"/>
      <c r="AQ1290" s="67"/>
      <c r="AR1290" s="67"/>
      <c r="AS1290" s="67"/>
      <c r="AT1290" s="67"/>
      <c r="AU1290" s="67"/>
      <c r="AV1290" s="67"/>
      <c r="AW1290" s="67"/>
      <c r="AX1290" s="68"/>
      <c r="AY1290" s="68"/>
      <c r="AZ1290" s="69"/>
      <c r="BA1290" s="70"/>
      <c r="BB1290" s="71"/>
      <c r="BC1290" s="95"/>
      <c r="BD1290" s="41">
        <v>4</v>
      </c>
      <c r="BE1290" s="52">
        <v>42</v>
      </c>
      <c r="BF1290" s="103">
        <v>4271</v>
      </c>
      <c r="BG1290" s="275"/>
    </row>
    <row r="1291" spans="1:59" s="63" customFormat="1" ht="12.75" x14ac:dyDescent="0.2">
      <c r="A1291" s="196">
        <v>4</v>
      </c>
      <c r="B1291" s="197" t="s">
        <v>422</v>
      </c>
      <c r="C1291" s="208">
        <v>42</v>
      </c>
      <c r="D1291" s="209" t="s">
        <v>518</v>
      </c>
      <c r="E1291" s="212">
        <v>4271</v>
      </c>
      <c r="F1291" s="213" t="s">
        <v>644</v>
      </c>
      <c r="G1291" s="232"/>
      <c r="H1291" s="97"/>
      <c r="I1291" s="224"/>
      <c r="J1291" s="98"/>
      <c r="K1291" s="98"/>
      <c r="L1291" s="98"/>
      <c r="M1291" s="96"/>
      <c r="N1291" s="307"/>
      <c r="O1291" s="246"/>
      <c r="P1291" s="124"/>
      <c r="Q1291" s="99"/>
      <c r="R1291" s="99"/>
      <c r="S1291" s="99"/>
      <c r="T1291" s="99"/>
      <c r="U1291" s="99"/>
      <c r="V1291" s="99"/>
      <c r="W1291" s="99"/>
      <c r="X1291" s="99"/>
      <c r="Y1291" s="100"/>
      <c r="Z1291" s="100"/>
      <c r="AA1291" s="100"/>
      <c r="AB1291" s="99"/>
      <c r="AC1291" s="99"/>
      <c r="AD1291" s="99"/>
      <c r="AE1291" s="99"/>
      <c r="AF1291" s="99"/>
      <c r="AG1291" s="99"/>
      <c r="AH1291" s="99"/>
      <c r="AI1291" s="99"/>
      <c r="AJ1291" s="100"/>
      <c r="AK1291" s="100"/>
      <c r="AL1291" s="100"/>
      <c r="AM1291" s="99"/>
      <c r="AN1291" s="99"/>
      <c r="AO1291" s="99"/>
      <c r="AP1291" s="99"/>
      <c r="AQ1291" s="99"/>
      <c r="AR1291" s="99"/>
      <c r="AS1291" s="99"/>
      <c r="AT1291" s="99"/>
      <c r="AU1291" s="99"/>
      <c r="AV1291" s="99"/>
      <c r="AW1291" s="99"/>
      <c r="AX1291" s="100"/>
      <c r="AY1291" s="100"/>
      <c r="AZ1291" s="101"/>
      <c r="BA1291" s="102"/>
      <c r="BB1291" s="95"/>
      <c r="BC1291" s="95"/>
      <c r="BD1291" s="41">
        <v>4</v>
      </c>
      <c r="BE1291" s="52">
        <v>42</v>
      </c>
      <c r="BF1291" s="103">
        <v>4271</v>
      </c>
      <c r="BG1291" s="277"/>
    </row>
    <row r="1292" spans="1:59" x14ac:dyDescent="0.25">
      <c r="A1292" s="196">
        <v>4</v>
      </c>
      <c r="B1292" s="197" t="s">
        <v>422</v>
      </c>
      <c r="C1292" s="208">
        <v>42</v>
      </c>
      <c r="D1292" s="209" t="s">
        <v>518</v>
      </c>
      <c r="E1292" s="210">
        <v>4272</v>
      </c>
      <c r="F1292" s="211" t="s">
        <v>654</v>
      </c>
      <c r="G1292" s="235"/>
      <c r="H1292" s="145"/>
      <c r="I1292" s="221"/>
      <c r="J1292" s="57"/>
      <c r="K1292" s="57"/>
      <c r="L1292" s="57"/>
      <c r="M1292" s="144"/>
      <c r="N1292" s="324"/>
      <c r="O1292" s="325"/>
      <c r="P1292" s="146"/>
      <c r="Q1292" s="146"/>
      <c r="R1292" s="146"/>
      <c r="S1292" s="146"/>
      <c r="T1292" s="146"/>
      <c r="U1292" s="146"/>
      <c r="V1292" s="146"/>
      <c r="W1292" s="146"/>
      <c r="X1292" s="146"/>
      <c r="Y1292" s="59"/>
      <c r="Z1292" s="123"/>
      <c r="AA1292" s="123"/>
      <c r="AB1292" s="146"/>
      <c r="AC1292" s="146"/>
      <c r="AD1292" s="146"/>
      <c r="AE1292" s="146"/>
      <c r="AF1292" s="146"/>
      <c r="AG1292" s="146"/>
      <c r="AH1292" s="146"/>
      <c r="AI1292" s="146"/>
      <c r="AJ1292" s="59"/>
      <c r="AK1292" s="123"/>
      <c r="AL1292" s="123"/>
      <c r="AM1292" s="146"/>
      <c r="AN1292" s="146"/>
      <c r="AO1292" s="146"/>
      <c r="AP1292" s="146"/>
      <c r="AQ1292" s="146"/>
      <c r="AR1292" s="146"/>
      <c r="AS1292" s="146"/>
      <c r="AT1292" s="146"/>
      <c r="AU1292" s="146"/>
      <c r="AV1292" s="146"/>
      <c r="AW1292" s="58"/>
      <c r="AX1292" s="123"/>
      <c r="AY1292" s="59"/>
      <c r="AZ1292" s="147"/>
      <c r="BA1292" s="148"/>
      <c r="BB1292" s="143"/>
      <c r="BC1292" s="143"/>
      <c r="BD1292" s="41">
        <v>4</v>
      </c>
      <c r="BE1292" s="52">
        <v>42</v>
      </c>
      <c r="BF1292" s="62">
        <v>4272</v>
      </c>
      <c r="BG1292" s="284"/>
    </row>
    <row r="1293" spans="1:59" s="63" customFormat="1" ht="12.75" x14ac:dyDescent="0.2">
      <c r="A1293" s="196">
        <v>4</v>
      </c>
      <c r="B1293" s="197" t="s">
        <v>422</v>
      </c>
      <c r="C1293" s="208">
        <v>42</v>
      </c>
      <c r="D1293" s="209" t="s">
        <v>518</v>
      </c>
      <c r="E1293" s="210">
        <v>4272</v>
      </c>
      <c r="F1293" s="211" t="s">
        <v>654</v>
      </c>
      <c r="G1293" s="230"/>
      <c r="H1293" s="56"/>
      <c r="I1293" s="221"/>
      <c r="J1293" s="57"/>
      <c r="K1293" s="57"/>
      <c r="L1293" s="57"/>
      <c r="M1293" s="55"/>
      <c r="N1293" s="303"/>
      <c r="O1293" s="245"/>
      <c r="P1293" s="122"/>
      <c r="Q1293" s="58"/>
      <c r="R1293" s="58"/>
      <c r="S1293" s="58"/>
      <c r="T1293" s="58"/>
      <c r="U1293" s="58"/>
      <c r="V1293" s="58"/>
      <c r="W1293" s="58"/>
      <c r="X1293" s="58"/>
      <c r="Y1293" s="59"/>
      <c r="Z1293" s="59"/>
      <c r="AA1293" s="59"/>
      <c r="AB1293" s="58"/>
      <c r="AC1293" s="58"/>
      <c r="AD1293" s="58"/>
      <c r="AE1293" s="58"/>
      <c r="AF1293" s="58"/>
      <c r="AG1293" s="58"/>
      <c r="AH1293" s="58"/>
      <c r="AI1293" s="58"/>
      <c r="AJ1293" s="59"/>
      <c r="AK1293" s="59"/>
      <c r="AL1293" s="59"/>
      <c r="AM1293" s="58"/>
      <c r="AN1293" s="58"/>
      <c r="AO1293" s="58"/>
      <c r="AP1293" s="58"/>
      <c r="AQ1293" s="58"/>
      <c r="AR1293" s="58"/>
      <c r="AS1293" s="58"/>
      <c r="AT1293" s="58"/>
      <c r="AU1293" s="58"/>
      <c r="AV1293" s="58"/>
      <c r="AW1293" s="58"/>
      <c r="AX1293" s="59"/>
      <c r="AY1293" s="59"/>
      <c r="AZ1293" s="60"/>
      <c r="BA1293" s="61"/>
      <c r="BB1293" s="54"/>
      <c r="BC1293" s="54"/>
      <c r="BD1293" s="41">
        <v>4</v>
      </c>
      <c r="BE1293" s="52">
        <v>42</v>
      </c>
      <c r="BF1293" s="62">
        <v>4272</v>
      </c>
      <c r="BG1293" s="274"/>
    </row>
    <row r="1294" spans="1:59" s="63" customFormat="1" ht="12.75" x14ac:dyDescent="0.2">
      <c r="A1294" s="196">
        <v>4</v>
      </c>
      <c r="B1294" s="197" t="s">
        <v>422</v>
      </c>
      <c r="C1294" s="208">
        <v>42</v>
      </c>
      <c r="D1294" s="209" t="s">
        <v>518</v>
      </c>
      <c r="E1294" s="210">
        <v>4272</v>
      </c>
      <c r="F1294" s="211" t="s">
        <v>654</v>
      </c>
      <c r="G1294" s="231" t="s">
        <v>645</v>
      </c>
      <c r="H1294" s="65"/>
      <c r="I1294" s="222"/>
      <c r="J1294" s="66"/>
      <c r="K1294" s="66"/>
      <c r="L1294" s="66"/>
      <c r="M1294" s="64"/>
      <c r="N1294" s="308"/>
      <c r="O1294" s="309"/>
      <c r="P1294" s="127"/>
      <c r="Q1294" s="67"/>
      <c r="R1294" s="67"/>
      <c r="S1294" s="67"/>
      <c r="T1294" s="67"/>
      <c r="U1294" s="67"/>
      <c r="V1294" s="67"/>
      <c r="W1294" s="67"/>
      <c r="X1294" s="67"/>
      <c r="Y1294" s="68"/>
      <c r="Z1294" s="68"/>
      <c r="AA1294" s="68"/>
      <c r="AB1294" s="67"/>
      <c r="AC1294" s="67"/>
      <c r="AD1294" s="67"/>
      <c r="AE1294" s="67"/>
      <c r="AF1294" s="67"/>
      <c r="AG1294" s="67"/>
      <c r="AH1294" s="67"/>
      <c r="AI1294" s="67"/>
      <c r="AJ1294" s="68"/>
      <c r="AK1294" s="68"/>
      <c r="AL1294" s="68"/>
      <c r="AM1294" s="67"/>
      <c r="AN1294" s="67"/>
      <c r="AO1294" s="67"/>
      <c r="AP1294" s="67"/>
      <c r="AQ1294" s="67"/>
      <c r="AR1294" s="67"/>
      <c r="AS1294" s="67"/>
      <c r="AT1294" s="67"/>
      <c r="AU1294" s="67"/>
      <c r="AV1294" s="67"/>
      <c r="AW1294" s="67"/>
      <c r="AX1294" s="68"/>
      <c r="AY1294" s="68"/>
      <c r="AZ1294" s="69"/>
      <c r="BA1294" s="70"/>
      <c r="BB1294" s="71"/>
      <c r="BC1294" s="54"/>
      <c r="BD1294" s="41">
        <v>4</v>
      </c>
      <c r="BE1294" s="52">
        <v>42</v>
      </c>
      <c r="BF1294" s="62">
        <v>4272</v>
      </c>
      <c r="BG1294" s="275"/>
    </row>
    <row r="1295" spans="1:59" s="63" customFormat="1" ht="12.75" x14ac:dyDescent="0.2">
      <c r="A1295" s="196">
        <v>4</v>
      </c>
      <c r="B1295" s="197" t="s">
        <v>422</v>
      </c>
      <c r="C1295" s="208">
        <v>42</v>
      </c>
      <c r="D1295" s="209" t="s">
        <v>518</v>
      </c>
      <c r="E1295" s="210">
        <v>4272</v>
      </c>
      <c r="F1295" s="211" t="s">
        <v>654</v>
      </c>
      <c r="G1295" s="231" t="s">
        <v>645</v>
      </c>
      <c r="H1295" s="72" t="s">
        <v>47</v>
      </c>
      <c r="I1295" s="223"/>
      <c r="J1295" s="73"/>
      <c r="K1295" s="73"/>
      <c r="L1295" s="73"/>
      <c r="M1295" s="74"/>
      <c r="N1295" s="247"/>
      <c r="O1295" s="306"/>
      <c r="P1295" s="105"/>
      <c r="Q1295" s="75"/>
      <c r="R1295" s="75"/>
      <c r="S1295" s="75"/>
      <c r="T1295" s="75"/>
      <c r="U1295" s="75"/>
      <c r="V1295" s="75"/>
      <c r="W1295" s="75"/>
      <c r="X1295" s="75"/>
      <c r="Y1295" s="76">
        <f>IF(ISNUMBER(VLOOKUP(Y1297,P$7:W$7,MATCH(Y1297,P$7:W$7))),VLOOKUP(Y1297,P$7:W$7,MATCH(Y1297,P$7:W$7)),IF(N1299=0,"No Data",IF(Y1297&gt;0,"&lt;100",0)))</f>
        <v>25000</v>
      </c>
      <c r="Z1295" s="77">
        <f>IF(ISNUMBER(VLOOKUP(Z1299,P$7:W$7,MATCH(Z1299,P$7:W$7))),VLOOKUP(Z1299,P$7:W$7,MATCH(Z1299,P$7:W$7)),IF(N1299=0,"No Data",IF(Z1299&gt;0,"&lt;100",0)))</f>
        <v>25000</v>
      </c>
      <c r="AA1295" s="106">
        <f>IF(ISNUMBER(Z1295),Z1295,0)</f>
        <v>25000</v>
      </c>
      <c r="AB1295" s="75"/>
      <c r="AC1295" s="75"/>
      <c r="AD1295" s="75"/>
      <c r="AE1295" s="75"/>
      <c r="AF1295" s="75"/>
      <c r="AG1295" s="75"/>
      <c r="AH1295" s="75"/>
      <c r="AI1295" s="75"/>
      <c r="AJ1295" s="76">
        <f>IF(ISNUMBER(VLOOKUP(AJ1297,AB$7:AH$7,MATCH(AJ1297,AB$7:AH$7))),VLOOKUP(AJ1297,AB$7:AH$7,MATCH(AJ1297,AB$7:AH$7)),IF(N1299=0,"No Data",IF(AJ1297&gt;0,"&lt;50",0)))</f>
        <v>0</v>
      </c>
      <c r="AK1295" s="77">
        <f>IF(ISNUMBER(VLOOKUP(AK1299,AB$7:AH$7,MATCH(AK1299,AB$7:AH$7))),VLOOKUP(AK1299,AB$7:AH$7,MATCH(AK1299,AB$7:AH$7)),IF(N1299=0,"No Data",IF(AK1299&gt;0,"&lt;50",0)))</f>
        <v>0</v>
      </c>
      <c r="AL1295" s="106">
        <f>IF(ISNUMBER(AK1295),AK1295,0)</f>
        <v>0</v>
      </c>
      <c r="AM1295" s="75"/>
      <c r="AN1295" s="75"/>
      <c r="AO1295" s="75"/>
      <c r="AP1295" s="75"/>
      <c r="AQ1295" s="75"/>
      <c r="AR1295" s="75"/>
      <c r="AS1295" s="75"/>
      <c r="AT1295" s="75"/>
      <c r="AU1295" s="75"/>
      <c r="AV1295" s="75"/>
      <c r="AW1295" s="76">
        <f>IF(ISNUMBER(VLOOKUP(AW1297,AM$7:AU$7,MATCH(AW1297,AM$7:AU$7))),VLOOKUP(AW1297,AM$7:AU$7,MATCH(AW1297,AM$7:AU$7)),IF(N1299=0,"No Data",IF(AW1297&gt;0,"&lt;10",0)))</f>
        <v>100</v>
      </c>
      <c r="AX1295" s="77">
        <f>IF(ISNUMBER(VLOOKUP(AX1299,AM$7:AU$7,MATCH(AX1299,AM$7:AU$7))),VLOOKUP(AX1299,AM$7:AU$7,MATCH(AX1299,AM$7:AU$7)),IF(N1299=0,"No Data",IF(AX1299&gt;0,"&lt;10",0)))</f>
        <v>100</v>
      </c>
      <c r="AY1295" s="106">
        <f>IF(ISNUMBER(AX1295),AX1295,0)</f>
        <v>100</v>
      </c>
      <c r="AZ1295" s="79"/>
      <c r="BA1295" s="80"/>
      <c r="BB1295" s="71"/>
      <c r="BC1295" s="54"/>
      <c r="BD1295" s="41">
        <v>4</v>
      </c>
      <c r="BE1295" s="52">
        <v>42</v>
      </c>
      <c r="BF1295" s="62">
        <v>4272</v>
      </c>
      <c r="BG1295" s="276" t="s">
        <v>47</v>
      </c>
    </row>
    <row r="1296" spans="1:59" s="63" customFormat="1" ht="12.75" x14ac:dyDescent="0.2">
      <c r="A1296" s="196">
        <v>4</v>
      </c>
      <c r="B1296" s="197" t="s">
        <v>422</v>
      </c>
      <c r="C1296" s="208">
        <v>42</v>
      </c>
      <c r="D1296" s="209" t="s">
        <v>518</v>
      </c>
      <c r="E1296" s="210">
        <v>4272</v>
      </c>
      <c r="F1296" s="211" t="s">
        <v>654</v>
      </c>
      <c r="G1296" s="231" t="s">
        <v>645</v>
      </c>
      <c r="H1296" s="81" t="s">
        <v>48</v>
      </c>
      <c r="I1296" s="223"/>
      <c r="J1296" s="73"/>
      <c r="K1296" s="73"/>
      <c r="L1296" s="73"/>
      <c r="M1296" s="74"/>
      <c r="N1296" s="247"/>
      <c r="O1296" s="306"/>
      <c r="P1296" s="105"/>
      <c r="Q1296" s="75"/>
      <c r="R1296" s="75"/>
      <c r="S1296" s="75"/>
      <c r="T1296" s="75"/>
      <c r="U1296" s="75"/>
      <c r="V1296" s="75"/>
      <c r="W1296" s="75"/>
      <c r="X1296" s="75"/>
      <c r="Y1296" s="82">
        <f>MIN(X1300:X1301)</f>
        <v>25000</v>
      </c>
      <c r="Z1296" s="83"/>
      <c r="AA1296" s="83"/>
      <c r="AB1296" s="75"/>
      <c r="AC1296" s="75"/>
      <c r="AD1296" s="75"/>
      <c r="AE1296" s="75"/>
      <c r="AF1296" s="75"/>
      <c r="AG1296" s="75"/>
      <c r="AH1296" s="75"/>
      <c r="AI1296" s="75"/>
      <c r="AJ1296" s="82">
        <f>MIN(AI1300:AI1301)</f>
        <v>0</v>
      </c>
      <c r="AK1296" s="83"/>
      <c r="AL1296" s="83"/>
      <c r="AM1296" s="75"/>
      <c r="AN1296" s="75"/>
      <c r="AO1296" s="75"/>
      <c r="AP1296" s="75"/>
      <c r="AQ1296" s="75"/>
      <c r="AR1296" s="75"/>
      <c r="AS1296" s="75"/>
      <c r="AT1296" s="75"/>
      <c r="AU1296" s="75"/>
      <c r="AV1296" s="75"/>
      <c r="AW1296" s="82">
        <f>MIN(AV1300:AV1301)</f>
        <v>100</v>
      </c>
      <c r="AX1296" s="83"/>
      <c r="AY1296" s="83"/>
      <c r="AZ1296" s="79"/>
      <c r="BA1296" s="80"/>
      <c r="BB1296" s="71"/>
      <c r="BC1296" s="54"/>
      <c r="BD1296" s="41">
        <v>4</v>
      </c>
      <c r="BE1296" s="52">
        <v>42</v>
      </c>
      <c r="BF1296" s="62">
        <v>4272</v>
      </c>
      <c r="BG1296" s="278" t="s">
        <v>48</v>
      </c>
    </row>
    <row r="1297" spans="1:59" s="63" customFormat="1" ht="12.75" x14ac:dyDescent="0.2">
      <c r="A1297" s="196">
        <v>4</v>
      </c>
      <c r="B1297" s="197" t="s">
        <v>422</v>
      </c>
      <c r="C1297" s="208">
        <v>42</v>
      </c>
      <c r="D1297" s="209" t="s">
        <v>518</v>
      </c>
      <c r="E1297" s="210">
        <v>4272</v>
      </c>
      <c r="F1297" s="211" t="s">
        <v>654</v>
      </c>
      <c r="G1297" s="231" t="s">
        <v>645</v>
      </c>
      <c r="H1297" s="81" t="s">
        <v>49</v>
      </c>
      <c r="I1297" s="223"/>
      <c r="J1297" s="73"/>
      <c r="K1297" s="73"/>
      <c r="L1297" s="73"/>
      <c r="M1297" s="74"/>
      <c r="N1297" s="247"/>
      <c r="O1297" s="306"/>
      <c r="P1297" s="105"/>
      <c r="Q1297" s="75"/>
      <c r="R1297" s="75"/>
      <c r="S1297" s="75"/>
      <c r="T1297" s="75"/>
      <c r="U1297" s="75"/>
      <c r="V1297" s="75"/>
      <c r="W1297" s="75"/>
      <c r="X1297" s="75"/>
      <c r="Y1297" s="84">
        <f>IF(ISNUMBER(AVERAGE(X1300:X1301)),AVERAGE(X1300:X1301),0)</f>
        <v>25000</v>
      </c>
      <c r="Z1297" s="83"/>
      <c r="AA1297" s="83"/>
      <c r="AB1297" s="75"/>
      <c r="AC1297" s="75"/>
      <c r="AD1297" s="75"/>
      <c r="AE1297" s="75"/>
      <c r="AF1297" s="75"/>
      <c r="AG1297" s="75"/>
      <c r="AH1297" s="75"/>
      <c r="AI1297" s="75"/>
      <c r="AJ1297" s="84">
        <f>IF(ISNUMBER(AVERAGE(AI1300:AI1301)),AVERAGE(AI1300:AI1301),0)</f>
        <v>0</v>
      </c>
      <c r="AK1297" s="83"/>
      <c r="AL1297" s="83"/>
      <c r="AM1297" s="75"/>
      <c r="AN1297" s="75"/>
      <c r="AO1297" s="75"/>
      <c r="AP1297" s="75"/>
      <c r="AQ1297" s="75"/>
      <c r="AR1297" s="75"/>
      <c r="AS1297" s="75"/>
      <c r="AT1297" s="75"/>
      <c r="AU1297" s="75"/>
      <c r="AV1297" s="75"/>
      <c r="AW1297" s="84">
        <f>IF(ISNUMBER(AVERAGE(AV1300:AV1301)),AVERAGE(AV1300:AV1301),0)</f>
        <v>100</v>
      </c>
      <c r="AX1297" s="83"/>
      <c r="AY1297" s="83"/>
      <c r="AZ1297" s="79"/>
      <c r="BA1297" s="80"/>
      <c r="BB1297" s="71"/>
      <c r="BC1297" s="54"/>
      <c r="BD1297" s="41">
        <v>4</v>
      </c>
      <c r="BE1297" s="52">
        <v>42</v>
      </c>
      <c r="BF1297" s="62">
        <v>4272</v>
      </c>
      <c r="BG1297" s="278" t="s">
        <v>49</v>
      </c>
    </row>
    <row r="1298" spans="1:59" s="63" customFormat="1" ht="12.75" x14ac:dyDescent="0.2">
      <c r="A1298" s="196">
        <v>4</v>
      </c>
      <c r="B1298" s="197" t="s">
        <v>422</v>
      </c>
      <c r="C1298" s="208">
        <v>42</v>
      </c>
      <c r="D1298" s="209" t="s">
        <v>518</v>
      </c>
      <c r="E1298" s="210">
        <v>4272</v>
      </c>
      <c r="F1298" s="211" t="s">
        <v>654</v>
      </c>
      <c r="G1298" s="231" t="s">
        <v>645</v>
      </c>
      <c r="H1298" s="81" t="s">
        <v>50</v>
      </c>
      <c r="I1298" s="223"/>
      <c r="J1298" s="73"/>
      <c r="K1298" s="73"/>
      <c r="L1298" s="73"/>
      <c r="M1298" s="74"/>
      <c r="N1298" s="247"/>
      <c r="O1298" s="306"/>
      <c r="P1298" s="105"/>
      <c r="Q1298" s="75"/>
      <c r="R1298" s="75"/>
      <c r="S1298" s="75"/>
      <c r="T1298" s="75"/>
      <c r="U1298" s="75"/>
      <c r="V1298" s="75"/>
      <c r="W1298" s="75"/>
      <c r="X1298" s="75"/>
      <c r="Y1298" s="84">
        <f>MAX(X1300:X1301)</f>
        <v>25000</v>
      </c>
      <c r="Z1298" s="83"/>
      <c r="AA1298" s="83"/>
      <c r="AB1298" s="75"/>
      <c r="AC1298" s="75"/>
      <c r="AD1298" s="75"/>
      <c r="AE1298" s="75"/>
      <c r="AF1298" s="75"/>
      <c r="AG1298" s="75"/>
      <c r="AH1298" s="75"/>
      <c r="AI1298" s="75"/>
      <c r="AJ1298" s="84">
        <f>MAX(AI1300:AI1301)</f>
        <v>0</v>
      </c>
      <c r="AK1298" s="83"/>
      <c r="AL1298" s="83"/>
      <c r="AM1298" s="75"/>
      <c r="AN1298" s="75"/>
      <c r="AO1298" s="75"/>
      <c r="AP1298" s="75"/>
      <c r="AQ1298" s="75"/>
      <c r="AR1298" s="75"/>
      <c r="AS1298" s="75"/>
      <c r="AT1298" s="75"/>
      <c r="AU1298" s="75"/>
      <c r="AV1298" s="75"/>
      <c r="AW1298" s="84">
        <f>MAX(AV1300:AV1301)</f>
        <v>100</v>
      </c>
      <c r="AX1298" s="83"/>
      <c r="AY1298" s="83"/>
      <c r="AZ1298" s="79"/>
      <c r="BA1298" s="80"/>
      <c r="BB1298" s="71"/>
      <c r="BC1298" s="54"/>
      <c r="BD1298" s="41">
        <v>4</v>
      </c>
      <c r="BE1298" s="52">
        <v>42</v>
      </c>
      <c r="BF1298" s="62">
        <v>4272</v>
      </c>
      <c r="BG1298" s="278" t="s">
        <v>50</v>
      </c>
    </row>
    <row r="1299" spans="1:59" s="63" customFormat="1" ht="12.75" x14ac:dyDescent="0.2">
      <c r="A1299" s="196">
        <v>4</v>
      </c>
      <c r="B1299" s="197" t="s">
        <v>422</v>
      </c>
      <c r="C1299" s="208">
        <v>42</v>
      </c>
      <c r="D1299" s="209" t="s">
        <v>518</v>
      </c>
      <c r="E1299" s="210">
        <v>4272</v>
      </c>
      <c r="F1299" s="211" t="s">
        <v>654</v>
      </c>
      <c r="G1299" s="231" t="s">
        <v>645</v>
      </c>
      <c r="H1299" s="85" t="s">
        <v>51</v>
      </c>
      <c r="I1299" s="223"/>
      <c r="J1299" s="73"/>
      <c r="K1299" s="73"/>
      <c r="L1299" s="73"/>
      <c r="M1299" s="74"/>
      <c r="N1299" s="248">
        <f>SUM(N1300:N1301)</f>
        <v>1</v>
      </c>
      <c r="O1299" s="293">
        <f>SUM(O1300:O1301)</f>
        <v>1</v>
      </c>
      <c r="P1299" s="292"/>
      <c r="Q1299" s="87"/>
      <c r="R1299" s="87"/>
      <c r="S1299" s="87"/>
      <c r="T1299" s="87"/>
      <c r="U1299" s="87"/>
      <c r="V1299" s="87"/>
      <c r="W1299" s="87"/>
      <c r="X1299" s="87"/>
      <c r="Y1299" s="88"/>
      <c r="Z1299" s="86">
        <f>SUM(Z1300:Z1301)</f>
        <v>25000</v>
      </c>
      <c r="AA1299" s="88"/>
      <c r="AB1299" s="87"/>
      <c r="AC1299" s="87"/>
      <c r="AD1299" s="87"/>
      <c r="AE1299" s="87"/>
      <c r="AF1299" s="87"/>
      <c r="AG1299" s="87"/>
      <c r="AH1299" s="87"/>
      <c r="AI1299" s="87"/>
      <c r="AJ1299" s="88"/>
      <c r="AK1299" s="86">
        <f>SUM(AK1300:AK1301)</f>
        <v>0</v>
      </c>
      <c r="AL1299" s="88"/>
      <c r="AM1299" s="87"/>
      <c r="AN1299" s="87"/>
      <c r="AO1299" s="87"/>
      <c r="AP1299" s="87"/>
      <c r="AQ1299" s="87"/>
      <c r="AR1299" s="87"/>
      <c r="AS1299" s="87"/>
      <c r="AT1299" s="87"/>
      <c r="AU1299" s="87"/>
      <c r="AV1299" s="87"/>
      <c r="AW1299" s="112"/>
      <c r="AX1299" s="86">
        <f>SUM(AX1300:AX1301)</f>
        <v>100</v>
      </c>
      <c r="AY1299" s="88"/>
      <c r="AZ1299" s="79"/>
      <c r="BA1299" s="80"/>
      <c r="BB1299" s="71"/>
      <c r="BC1299" s="54"/>
      <c r="BD1299" s="41">
        <v>4</v>
      </c>
      <c r="BE1299" s="52">
        <v>42</v>
      </c>
      <c r="BF1299" s="62">
        <v>4272</v>
      </c>
      <c r="BG1299" s="279" t="s">
        <v>51</v>
      </c>
    </row>
    <row r="1300" spans="1:59" s="63" customFormat="1" ht="12.75" x14ac:dyDescent="0.2">
      <c r="A1300" s="196">
        <v>4</v>
      </c>
      <c r="B1300" s="197" t="s">
        <v>422</v>
      </c>
      <c r="C1300" s="208">
        <v>42</v>
      </c>
      <c r="D1300" s="209" t="s">
        <v>518</v>
      </c>
      <c r="E1300" s="210">
        <v>4272</v>
      </c>
      <c r="F1300" s="211" t="s">
        <v>654</v>
      </c>
      <c r="G1300" s="231" t="s">
        <v>645</v>
      </c>
      <c r="H1300" s="89" t="s">
        <v>52</v>
      </c>
      <c r="I1300" s="90" t="s">
        <v>655</v>
      </c>
      <c r="J1300" s="90"/>
      <c r="K1300" s="90" t="s">
        <v>60</v>
      </c>
      <c r="L1300" s="90"/>
      <c r="M1300" s="91"/>
      <c r="N1300" s="312">
        <v>1</v>
      </c>
      <c r="O1300" s="313">
        <f>N1300/N1299</f>
        <v>1</v>
      </c>
      <c r="P1300" s="104"/>
      <c r="Q1300" s="92"/>
      <c r="R1300" s="92"/>
      <c r="S1300" s="92"/>
      <c r="T1300" s="92"/>
      <c r="U1300" s="92"/>
      <c r="V1300" s="92"/>
      <c r="W1300" s="92">
        <v>1</v>
      </c>
      <c r="X1300" s="109">
        <f>P1300*P$7+Q1300*Q$7+R1300*R$7+S1300*S$7+T1300*T$7+U1300*U$7+V1300*V$7+W1300*W$7</f>
        <v>25000</v>
      </c>
      <c r="Y1300" s="83"/>
      <c r="Z1300" s="110">
        <f>X1300*$O1300</f>
        <v>25000</v>
      </c>
      <c r="AA1300" s="111"/>
      <c r="AB1300" s="92"/>
      <c r="AC1300" s="92"/>
      <c r="AD1300" s="92"/>
      <c r="AE1300" s="92"/>
      <c r="AF1300" s="92"/>
      <c r="AG1300" s="92"/>
      <c r="AH1300" s="92"/>
      <c r="AI1300" s="109">
        <f>AB1300*AB$7+AC1300*AC$7+AD1300*AD$7+AE1300*AE$7+AF1300*AF$7+AG1300*AG$7+AH1300*AH$7</f>
        <v>0</v>
      </c>
      <c r="AJ1300" s="83"/>
      <c r="AK1300" s="110">
        <f>AI1300*$O1300</f>
        <v>0</v>
      </c>
      <c r="AL1300" s="111"/>
      <c r="AM1300" s="92"/>
      <c r="AN1300" s="92"/>
      <c r="AO1300" s="92"/>
      <c r="AP1300" s="92">
        <v>1</v>
      </c>
      <c r="AQ1300" s="92"/>
      <c r="AR1300" s="92"/>
      <c r="AS1300" s="92"/>
      <c r="AT1300" s="92"/>
      <c r="AU1300" s="92"/>
      <c r="AV1300" s="109">
        <f>AM1300*AM$7+AN1300*AN$7+AO1300*AO$7+AP1300*AP$7+AQ1300*AQ$7+AR1300*AR$7+AS1300*AS$7+AT1300*AT$7+AU1300*AU$7</f>
        <v>100</v>
      </c>
      <c r="AW1300" s="75"/>
      <c r="AX1300" s="110">
        <f>AV1300*$O1300</f>
        <v>100</v>
      </c>
      <c r="AY1300" s="111"/>
      <c r="AZ1300" s="93"/>
      <c r="BA1300" s="94" t="s">
        <v>105</v>
      </c>
      <c r="BB1300" s="71"/>
      <c r="BC1300" s="54"/>
      <c r="BD1300" s="41">
        <v>4</v>
      </c>
      <c r="BE1300" s="52">
        <v>42</v>
      </c>
      <c r="BF1300" s="62">
        <v>4272</v>
      </c>
      <c r="BG1300" s="280" t="s">
        <v>52</v>
      </c>
    </row>
    <row r="1301" spans="1:59" s="63" customFormat="1" ht="12.75" x14ac:dyDescent="0.2">
      <c r="A1301" s="196">
        <v>4</v>
      </c>
      <c r="B1301" s="197" t="s">
        <v>422</v>
      </c>
      <c r="C1301" s="208">
        <v>42</v>
      </c>
      <c r="D1301" s="209" t="s">
        <v>518</v>
      </c>
      <c r="E1301" s="210">
        <v>4272</v>
      </c>
      <c r="F1301" s="211" t="s">
        <v>654</v>
      </c>
      <c r="G1301" s="231" t="s">
        <v>645</v>
      </c>
      <c r="H1301" s="65"/>
      <c r="I1301" s="222"/>
      <c r="J1301" s="66"/>
      <c r="K1301" s="66"/>
      <c r="L1301" s="66"/>
      <c r="M1301" s="64"/>
      <c r="N1301" s="304"/>
      <c r="O1301" s="305"/>
      <c r="P1301" s="127"/>
      <c r="Q1301" s="67"/>
      <c r="R1301" s="67"/>
      <c r="S1301" s="67"/>
      <c r="T1301" s="67"/>
      <c r="U1301" s="67"/>
      <c r="V1301" s="67"/>
      <c r="W1301" s="67"/>
      <c r="X1301" s="67"/>
      <c r="Y1301" s="68"/>
      <c r="Z1301" s="68"/>
      <c r="AA1301" s="68"/>
      <c r="AB1301" s="67"/>
      <c r="AC1301" s="67"/>
      <c r="AD1301" s="67"/>
      <c r="AE1301" s="67"/>
      <c r="AF1301" s="67"/>
      <c r="AG1301" s="67"/>
      <c r="AH1301" s="67"/>
      <c r="AI1301" s="67"/>
      <c r="AJ1301" s="68"/>
      <c r="AK1301" s="68"/>
      <c r="AL1301" s="68"/>
      <c r="AM1301" s="67"/>
      <c r="AN1301" s="67"/>
      <c r="AO1301" s="67"/>
      <c r="AP1301" s="67"/>
      <c r="AQ1301" s="67"/>
      <c r="AR1301" s="67"/>
      <c r="AS1301" s="67"/>
      <c r="AT1301" s="67"/>
      <c r="AU1301" s="67"/>
      <c r="AV1301" s="67"/>
      <c r="AW1301" s="67"/>
      <c r="AX1301" s="68"/>
      <c r="AY1301" s="68"/>
      <c r="AZ1301" s="69"/>
      <c r="BA1301" s="70"/>
      <c r="BB1301" s="71"/>
      <c r="BC1301" s="54"/>
      <c r="BD1301" s="41">
        <v>4</v>
      </c>
      <c r="BE1301" s="52">
        <v>42</v>
      </c>
      <c r="BF1301" s="62">
        <v>4272</v>
      </c>
      <c r="BG1301" s="275"/>
    </row>
    <row r="1302" spans="1:59" s="63" customFormat="1" ht="12.75" x14ac:dyDescent="0.2">
      <c r="A1302" s="196">
        <v>4</v>
      </c>
      <c r="B1302" s="197" t="s">
        <v>422</v>
      </c>
      <c r="C1302" s="208">
        <v>42</v>
      </c>
      <c r="D1302" s="209" t="s">
        <v>518</v>
      </c>
      <c r="E1302" s="210">
        <v>4272</v>
      </c>
      <c r="F1302" s="211" t="s">
        <v>654</v>
      </c>
      <c r="G1302" s="230"/>
      <c r="H1302" s="56"/>
      <c r="I1302" s="221"/>
      <c r="J1302" s="57"/>
      <c r="K1302" s="57"/>
      <c r="L1302" s="57"/>
      <c r="M1302" s="55"/>
      <c r="N1302" s="303"/>
      <c r="O1302" s="245"/>
      <c r="P1302" s="122"/>
      <c r="Q1302" s="58"/>
      <c r="R1302" s="58"/>
      <c r="S1302" s="58"/>
      <c r="T1302" s="58"/>
      <c r="U1302" s="58"/>
      <c r="V1302" s="58"/>
      <c r="W1302" s="58"/>
      <c r="X1302" s="58"/>
      <c r="Y1302" s="59"/>
      <c r="Z1302" s="59"/>
      <c r="AA1302" s="59"/>
      <c r="AB1302" s="58"/>
      <c r="AC1302" s="58"/>
      <c r="AD1302" s="58"/>
      <c r="AE1302" s="58"/>
      <c r="AF1302" s="58"/>
      <c r="AG1302" s="58"/>
      <c r="AH1302" s="58"/>
      <c r="AI1302" s="58"/>
      <c r="AJ1302" s="59"/>
      <c r="AK1302" s="59"/>
      <c r="AL1302" s="59"/>
      <c r="AM1302" s="58"/>
      <c r="AN1302" s="58"/>
      <c r="AO1302" s="58"/>
      <c r="AP1302" s="58"/>
      <c r="AQ1302" s="58"/>
      <c r="AR1302" s="58"/>
      <c r="AS1302" s="58"/>
      <c r="AT1302" s="58"/>
      <c r="AU1302" s="58"/>
      <c r="AV1302" s="58"/>
      <c r="AW1302" s="58"/>
      <c r="AX1302" s="59"/>
      <c r="AY1302" s="59"/>
      <c r="AZ1302" s="60"/>
      <c r="BA1302" s="61"/>
      <c r="BB1302" s="54"/>
      <c r="BC1302" s="54"/>
      <c r="BD1302" s="41">
        <v>4</v>
      </c>
      <c r="BE1302" s="52">
        <v>42</v>
      </c>
      <c r="BF1302" s="62">
        <v>4272</v>
      </c>
      <c r="BG1302" s="274"/>
    </row>
    <row r="1303" spans="1:59" s="63" customFormat="1" ht="12.75" x14ac:dyDescent="0.2">
      <c r="A1303" s="196">
        <v>4</v>
      </c>
      <c r="B1303" s="197" t="s">
        <v>422</v>
      </c>
      <c r="C1303" s="208">
        <v>42</v>
      </c>
      <c r="D1303" s="209" t="s">
        <v>518</v>
      </c>
      <c r="E1303" s="210">
        <v>4272</v>
      </c>
      <c r="F1303" s="211" t="s">
        <v>654</v>
      </c>
      <c r="G1303" s="231"/>
      <c r="H1303" s="65"/>
      <c r="I1303" s="222"/>
      <c r="J1303" s="66"/>
      <c r="K1303" s="66"/>
      <c r="L1303" s="66"/>
      <c r="M1303" s="64"/>
      <c r="N1303" s="304"/>
      <c r="O1303" s="305"/>
      <c r="P1303" s="127"/>
      <c r="Q1303" s="67"/>
      <c r="R1303" s="67"/>
      <c r="S1303" s="67"/>
      <c r="T1303" s="67"/>
      <c r="U1303" s="67"/>
      <c r="V1303" s="67"/>
      <c r="W1303" s="67"/>
      <c r="X1303" s="67"/>
      <c r="Y1303" s="68"/>
      <c r="Z1303" s="68"/>
      <c r="AA1303" s="68"/>
      <c r="AB1303" s="67"/>
      <c r="AC1303" s="67"/>
      <c r="AD1303" s="67"/>
      <c r="AE1303" s="67"/>
      <c r="AF1303" s="67"/>
      <c r="AG1303" s="67"/>
      <c r="AH1303" s="67"/>
      <c r="AI1303" s="67"/>
      <c r="AJ1303" s="68"/>
      <c r="AK1303" s="68"/>
      <c r="AL1303" s="68"/>
      <c r="AM1303" s="67"/>
      <c r="AN1303" s="67"/>
      <c r="AO1303" s="67"/>
      <c r="AP1303" s="67"/>
      <c r="AQ1303" s="67"/>
      <c r="AR1303" s="67"/>
      <c r="AS1303" s="67"/>
      <c r="AT1303" s="67"/>
      <c r="AU1303" s="67"/>
      <c r="AV1303" s="67"/>
      <c r="AW1303" s="67"/>
      <c r="AX1303" s="68"/>
      <c r="AY1303" s="68"/>
      <c r="AZ1303" s="69"/>
      <c r="BA1303" s="70"/>
      <c r="BB1303" s="71"/>
      <c r="BC1303" s="54"/>
      <c r="BD1303" s="41">
        <v>4</v>
      </c>
      <c r="BE1303" s="52">
        <v>42</v>
      </c>
      <c r="BF1303" s="62">
        <v>4272</v>
      </c>
      <c r="BG1303" s="275"/>
    </row>
    <row r="1304" spans="1:59" s="63" customFormat="1" ht="12.75" x14ac:dyDescent="0.2">
      <c r="A1304" s="196">
        <v>4</v>
      </c>
      <c r="B1304" s="197" t="s">
        <v>422</v>
      </c>
      <c r="C1304" s="208">
        <v>42</v>
      </c>
      <c r="D1304" s="209" t="s">
        <v>518</v>
      </c>
      <c r="E1304" s="210">
        <v>4272</v>
      </c>
      <c r="F1304" s="211" t="s">
        <v>654</v>
      </c>
      <c r="G1304" s="231" t="s">
        <v>741</v>
      </c>
      <c r="H1304" s="72" t="s">
        <v>1233</v>
      </c>
      <c r="I1304" s="223" t="s">
        <v>1247</v>
      </c>
      <c r="J1304" s="73"/>
      <c r="K1304" s="73"/>
      <c r="L1304" s="73"/>
      <c r="M1304" s="74"/>
      <c r="N1304" s="247"/>
      <c r="O1304" s="306"/>
      <c r="P1304" s="105"/>
      <c r="Q1304" s="75"/>
      <c r="R1304" s="75"/>
      <c r="S1304" s="75"/>
      <c r="T1304" s="75"/>
      <c r="U1304" s="75"/>
      <c r="V1304" s="75"/>
      <c r="W1304" s="75"/>
      <c r="X1304" s="75"/>
      <c r="Y1304" s="76" t="s">
        <v>1241</v>
      </c>
      <c r="Z1304" s="77" t="s">
        <v>1241</v>
      </c>
      <c r="AA1304" s="78">
        <f>AA$2569</f>
        <v>5000</v>
      </c>
      <c r="AB1304" s="75"/>
      <c r="AC1304" s="75"/>
      <c r="AD1304" s="75"/>
      <c r="AE1304" s="75"/>
      <c r="AF1304" s="75"/>
      <c r="AG1304" s="75"/>
      <c r="AH1304" s="75"/>
      <c r="AI1304" s="75"/>
      <c r="AJ1304" s="76" t="s">
        <v>1241</v>
      </c>
      <c r="AK1304" s="77" t="s">
        <v>1241</v>
      </c>
      <c r="AL1304" s="78">
        <f>AL$2569</f>
        <v>0</v>
      </c>
      <c r="AM1304" s="75"/>
      <c r="AN1304" s="75"/>
      <c r="AO1304" s="75"/>
      <c r="AP1304" s="75"/>
      <c r="AQ1304" s="75"/>
      <c r="AR1304" s="75"/>
      <c r="AS1304" s="75"/>
      <c r="AT1304" s="75"/>
      <c r="AU1304" s="75"/>
      <c r="AV1304" s="75"/>
      <c r="AW1304" s="76" t="s">
        <v>1241</v>
      </c>
      <c r="AX1304" s="77" t="s">
        <v>1241</v>
      </c>
      <c r="AY1304" s="78">
        <f>AY$2569</f>
        <v>500</v>
      </c>
      <c r="AZ1304" s="79"/>
      <c r="BA1304" s="80" t="str">
        <f>I1304</f>
        <v>&gt; see 4711, Thermal insulation</v>
      </c>
      <c r="BB1304" s="71"/>
      <c r="BC1304" s="54"/>
      <c r="BD1304" s="41">
        <v>4</v>
      </c>
      <c r="BE1304" s="52">
        <v>42</v>
      </c>
      <c r="BF1304" s="62">
        <v>4272</v>
      </c>
      <c r="BG1304" s="276" t="s">
        <v>47</v>
      </c>
    </row>
    <row r="1305" spans="1:59" s="63" customFormat="1" ht="12.75" x14ac:dyDescent="0.2">
      <c r="A1305" s="196">
        <v>4</v>
      </c>
      <c r="B1305" s="197" t="s">
        <v>422</v>
      </c>
      <c r="C1305" s="208">
        <v>42</v>
      </c>
      <c r="D1305" s="209" t="s">
        <v>518</v>
      </c>
      <c r="E1305" s="210">
        <v>4272</v>
      </c>
      <c r="F1305" s="211" t="s">
        <v>654</v>
      </c>
      <c r="G1305" s="231"/>
      <c r="H1305" s="65"/>
      <c r="I1305" s="222"/>
      <c r="J1305" s="66"/>
      <c r="K1305" s="66"/>
      <c r="L1305" s="66"/>
      <c r="M1305" s="64"/>
      <c r="N1305" s="304"/>
      <c r="O1305" s="305"/>
      <c r="P1305" s="127"/>
      <c r="Q1305" s="67"/>
      <c r="R1305" s="67"/>
      <c r="S1305" s="67"/>
      <c r="T1305" s="67"/>
      <c r="U1305" s="67"/>
      <c r="V1305" s="67"/>
      <c r="W1305" s="67"/>
      <c r="X1305" s="67"/>
      <c r="Y1305" s="68"/>
      <c r="Z1305" s="68"/>
      <c r="AA1305" s="68"/>
      <c r="AB1305" s="67"/>
      <c r="AC1305" s="67"/>
      <c r="AD1305" s="67"/>
      <c r="AE1305" s="67"/>
      <c r="AF1305" s="67"/>
      <c r="AG1305" s="67"/>
      <c r="AH1305" s="67"/>
      <c r="AI1305" s="67"/>
      <c r="AJ1305" s="68"/>
      <c r="AK1305" s="68"/>
      <c r="AL1305" s="68"/>
      <c r="AM1305" s="67"/>
      <c r="AN1305" s="67"/>
      <c r="AO1305" s="67"/>
      <c r="AP1305" s="67"/>
      <c r="AQ1305" s="67"/>
      <c r="AR1305" s="67"/>
      <c r="AS1305" s="67"/>
      <c r="AT1305" s="67"/>
      <c r="AU1305" s="67"/>
      <c r="AV1305" s="67"/>
      <c r="AW1305" s="67"/>
      <c r="AX1305" s="68"/>
      <c r="AY1305" s="68"/>
      <c r="AZ1305" s="69"/>
      <c r="BA1305" s="70"/>
      <c r="BB1305" s="71"/>
      <c r="BC1305" s="54"/>
      <c r="BD1305" s="41">
        <v>4</v>
      </c>
      <c r="BE1305" s="52">
        <v>42</v>
      </c>
      <c r="BF1305" s="62">
        <v>4272</v>
      </c>
      <c r="BG1305" s="275"/>
    </row>
    <row r="1306" spans="1:59" s="63" customFormat="1" ht="12.75" x14ac:dyDescent="0.2">
      <c r="A1306" s="196">
        <v>4</v>
      </c>
      <c r="B1306" s="197" t="s">
        <v>422</v>
      </c>
      <c r="C1306" s="208">
        <v>42</v>
      </c>
      <c r="D1306" s="209" t="s">
        <v>518</v>
      </c>
      <c r="E1306" s="210">
        <v>4272</v>
      </c>
      <c r="F1306" s="211" t="s">
        <v>654</v>
      </c>
      <c r="G1306" s="230"/>
      <c r="H1306" s="56"/>
      <c r="I1306" s="221"/>
      <c r="J1306" s="57"/>
      <c r="K1306" s="57"/>
      <c r="L1306" s="57"/>
      <c r="M1306" s="55"/>
      <c r="N1306" s="303"/>
      <c r="O1306" s="245"/>
      <c r="P1306" s="122"/>
      <c r="Q1306" s="58"/>
      <c r="R1306" s="58"/>
      <c r="S1306" s="58"/>
      <c r="T1306" s="58"/>
      <c r="U1306" s="58"/>
      <c r="V1306" s="58"/>
      <c r="W1306" s="58"/>
      <c r="X1306" s="58"/>
      <c r="Y1306" s="59"/>
      <c r="Z1306" s="59"/>
      <c r="AA1306" s="59"/>
      <c r="AB1306" s="58"/>
      <c r="AC1306" s="58"/>
      <c r="AD1306" s="58"/>
      <c r="AE1306" s="58"/>
      <c r="AF1306" s="58"/>
      <c r="AG1306" s="58"/>
      <c r="AH1306" s="58"/>
      <c r="AI1306" s="58"/>
      <c r="AJ1306" s="59"/>
      <c r="AK1306" s="59"/>
      <c r="AL1306" s="59"/>
      <c r="AM1306" s="58"/>
      <c r="AN1306" s="58"/>
      <c r="AO1306" s="58"/>
      <c r="AP1306" s="58"/>
      <c r="AQ1306" s="58"/>
      <c r="AR1306" s="58"/>
      <c r="AS1306" s="58"/>
      <c r="AT1306" s="58"/>
      <c r="AU1306" s="58"/>
      <c r="AV1306" s="58"/>
      <c r="AW1306" s="58"/>
      <c r="AX1306" s="59"/>
      <c r="AY1306" s="59"/>
      <c r="AZ1306" s="60"/>
      <c r="BA1306" s="61"/>
      <c r="BB1306" s="54"/>
      <c r="BC1306" s="54"/>
      <c r="BD1306" s="41">
        <v>4</v>
      </c>
      <c r="BE1306" s="52">
        <v>42</v>
      </c>
      <c r="BF1306" s="62">
        <v>4272</v>
      </c>
      <c r="BG1306" s="274"/>
    </row>
    <row r="1307" spans="1:59" x14ac:dyDescent="0.25">
      <c r="A1307" s="196">
        <v>4</v>
      </c>
      <c r="B1307" s="197" t="s">
        <v>422</v>
      </c>
      <c r="C1307" s="208">
        <v>42</v>
      </c>
      <c r="D1307" s="209" t="s">
        <v>518</v>
      </c>
      <c r="E1307" s="212">
        <v>4273</v>
      </c>
      <c r="F1307" s="213" t="s">
        <v>656</v>
      </c>
      <c r="G1307" s="234"/>
      <c r="H1307" s="138"/>
      <c r="I1307" s="224"/>
      <c r="J1307" s="98"/>
      <c r="K1307" s="98"/>
      <c r="L1307" s="98"/>
      <c r="M1307" s="137"/>
      <c r="N1307" s="322"/>
      <c r="O1307" s="323"/>
      <c r="P1307" s="139"/>
      <c r="Q1307" s="139"/>
      <c r="R1307" s="139"/>
      <c r="S1307" s="139"/>
      <c r="T1307" s="139"/>
      <c r="U1307" s="139"/>
      <c r="V1307" s="139"/>
      <c r="W1307" s="139"/>
      <c r="X1307" s="139"/>
      <c r="Y1307" s="100"/>
      <c r="Z1307" s="125"/>
      <c r="AA1307" s="125"/>
      <c r="AB1307" s="139"/>
      <c r="AC1307" s="139"/>
      <c r="AD1307" s="139"/>
      <c r="AE1307" s="139"/>
      <c r="AF1307" s="139"/>
      <c r="AG1307" s="139"/>
      <c r="AH1307" s="139"/>
      <c r="AI1307" s="139"/>
      <c r="AJ1307" s="100"/>
      <c r="AK1307" s="125"/>
      <c r="AL1307" s="125"/>
      <c r="AM1307" s="139"/>
      <c r="AN1307" s="139"/>
      <c r="AO1307" s="139"/>
      <c r="AP1307" s="139"/>
      <c r="AQ1307" s="139"/>
      <c r="AR1307" s="139"/>
      <c r="AS1307" s="139"/>
      <c r="AT1307" s="139"/>
      <c r="AU1307" s="139"/>
      <c r="AV1307" s="139"/>
      <c r="AW1307" s="99"/>
      <c r="AX1307" s="125"/>
      <c r="AY1307" s="100"/>
      <c r="AZ1307" s="140"/>
      <c r="BA1307" s="141"/>
      <c r="BB1307" s="136"/>
      <c r="BC1307" s="136"/>
      <c r="BD1307" s="41">
        <v>4</v>
      </c>
      <c r="BE1307" s="52">
        <v>42</v>
      </c>
      <c r="BF1307" s="103">
        <v>4273</v>
      </c>
      <c r="BG1307" s="283"/>
    </row>
    <row r="1308" spans="1:59" s="63" customFormat="1" ht="12.75" x14ac:dyDescent="0.2">
      <c r="A1308" s="196">
        <v>4</v>
      </c>
      <c r="B1308" s="197" t="s">
        <v>422</v>
      </c>
      <c r="C1308" s="208">
        <v>42</v>
      </c>
      <c r="D1308" s="209" t="s">
        <v>518</v>
      </c>
      <c r="E1308" s="212">
        <v>4273</v>
      </c>
      <c r="F1308" s="213" t="s">
        <v>656</v>
      </c>
      <c r="G1308" s="232"/>
      <c r="H1308" s="97"/>
      <c r="I1308" s="224"/>
      <c r="J1308" s="98"/>
      <c r="K1308" s="98"/>
      <c r="L1308" s="98"/>
      <c r="M1308" s="96"/>
      <c r="N1308" s="307"/>
      <c r="O1308" s="246"/>
      <c r="P1308" s="124"/>
      <c r="Q1308" s="99"/>
      <c r="R1308" s="99"/>
      <c r="S1308" s="99"/>
      <c r="T1308" s="99"/>
      <c r="U1308" s="99"/>
      <c r="V1308" s="99"/>
      <c r="W1308" s="99"/>
      <c r="X1308" s="99"/>
      <c r="Y1308" s="100"/>
      <c r="Z1308" s="100"/>
      <c r="AA1308" s="100"/>
      <c r="AB1308" s="99"/>
      <c r="AC1308" s="99"/>
      <c r="AD1308" s="99"/>
      <c r="AE1308" s="99"/>
      <c r="AF1308" s="99"/>
      <c r="AG1308" s="99"/>
      <c r="AH1308" s="99"/>
      <c r="AI1308" s="99"/>
      <c r="AJ1308" s="100"/>
      <c r="AK1308" s="100"/>
      <c r="AL1308" s="100"/>
      <c r="AM1308" s="99"/>
      <c r="AN1308" s="99"/>
      <c r="AO1308" s="99"/>
      <c r="AP1308" s="99"/>
      <c r="AQ1308" s="99"/>
      <c r="AR1308" s="99"/>
      <c r="AS1308" s="99"/>
      <c r="AT1308" s="99"/>
      <c r="AU1308" s="99"/>
      <c r="AV1308" s="99"/>
      <c r="AW1308" s="99"/>
      <c r="AX1308" s="100"/>
      <c r="AY1308" s="100"/>
      <c r="AZ1308" s="101"/>
      <c r="BA1308" s="102"/>
      <c r="BB1308" s="95"/>
      <c r="BC1308" s="95"/>
      <c r="BD1308" s="41">
        <v>4</v>
      </c>
      <c r="BE1308" s="52">
        <v>42</v>
      </c>
      <c r="BF1308" s="103">
        <v>4273</v>
      </c>
      <c r="BG1308" s="277"/>
    </row>
    <row r="1309" spans="1:59" s="63" customFormat="1" ht="12.75" x14ac:dyDescent="0.2">
      <c r="A1309" s="196">
        <v>4</v>
      </c>
      <c r="B1309" s="197" t="s">
        <v>422</v>
      </c>
      <c r="C1309" s="208">
        <v>42</v>
      </c>
      <c r="D1309" s="209" t="s">
        <v>518</v>
      </c>
      <c r="E1309" s="212">
        <v>4273</v>
      </c>
      <c r="F1309" s="213" t="s">
        <v>656</v>
      </c>
      <c r="G1309" s="231" t="s">
        <v>657</v>
      </c>
      <c r="H1309" s="65"/>
      <c r="I1309" s="222"/>
      <c r="J1309" s="66"/>
      <c r="K1309" s="66"/>
      <c r="L1309" s="66"/>
      <c r="M1309" s="64"/>
      <c r="N1309" s="304"/>
      <c r="O1309" s="305"/>
      <c r="P1309" s="127"/>
      <c r="Q1309" s="67"/>
      <c r="R1309" s="67"/>
      <c r="S1309" s="67"/>
      <c r="T1309" s="67"/>
      <c r="U1309" s="67"/>
      <c r="V1309" s="67"/>
      <c r="W1309" s="67"/>
      <c r="X1309" s="67"/>
      <c r="Y1309" s="68"/>
      <c r="Z1309" s="68"/>
      <c r="AA1309" s="68"/>
      <c r="AB1309" s="67"/>
      <c r="AC1309" s="67"/>
      <c r="AD1309" s="67"/>
      <c r="AE1309" s="67"/>
      <c r="AF1309" s="67"/>
      <c r="AG1309" s="67"/>
      <c r="AH1309" s="67"/>
      <c r="AI1309" s="67"/>
      <c r="AJ1309" s="68"/>
      <c r="AK1309" s="68"/>
      <c r="AL1309" s="68"/>
      <c r="AM1309" s="67"/>
      <c r="AN1309" s="67"/>
      <c r="AO1309" s="67"/>
      <c r="AP1309" s="67"/>
      <c r="AQ1309" s="67"/>
      <c r="AR1309" s="67"/>
      <c r="AS1309" s="67"/>
      <c r="AT1309" s="67"/>
      <c r="AU1309" s="67"/>
      <c r="AV1309" s="67"/>
      <c r="AW1309" s="67"/>
      <c r="AX1309" s="68"/>
      <c r="AY1309" s="68"/>
      <c r="AZ1309" s="69"/>
      <c r="BA1309" s="70"/>
      <c r="BB1309" s="71"/>
      <c r="BC1309" s="95"/>
      <c r="BD1309" s="41">
        <v>4</v>
      </c>
      <c r="BE1309" s="52">
        <v>42</v>
      </c>
      <c r="BF1309" s="103">
        <v>4273</v>
      </c>
      <c r="BG1309" s="275"/>
    </row>
    <row r="1310" spans="1:59" s="63" customFormat="1" ht="12.75" x14ac:dyDescent="0.2">
      <c r="A1310" s="196">
        <v>4</v>
      </c>
      <c r="B1310" s="197" t="s">
        <v>422</v>
      </c>
      <c r="C1310" s="208">
        <v>42</v>
      </c>
      <c r="D1310" s="209" t="s">
        <v>518</v>
      </c>
      <c r="E1310" s="212">
        <v>4273</v>
      </c>
      <c r="F1310" s="213" t="s">
        <v>656</v>
      </c>
      <c r="G1310" s="231" t="s">
        <v>657</v>
      </c>
      <c r="H1310" s="72" t="s">
        <v>47</v>
      </c>
      <c r="I1310" s="223"/>
      <c r="J1310" s="73"/>
      <c r="K1310" s="73"/>
      <c r="L1310" s="73"/>
      <c r="M1310" s="74"/>
      <c r="N1310" s="247"/>
      <c r="O1310" s="306"/>
      <c r="P1310" s="105"/>
      <c r="Q1310" s="75"/>
      <c r="R1310" s="75"/>
      <c r="S1310" s="75"/>
      <c r="T1310" s="75"/>
      <c r="U1310" s="75"/>
      <c r="V1310" s="75"/>
      <c r="W1310" s="75"/>
      <c r="X1310" s="75"/>
      <c r="Y1310" s="76">
        <f>IF(ISNUMBER(VLOOKUP(Y1312,P$7:W$7,MATCH(Y1312,P$7:W$7))),VLOOKUP(Y1312,P$7:W$7,MATCH(Y1312,P$7:W$7)),IF(N1314=0,"No Data",IF(Y1312&gt;0,"&lt;100",0)))</f>
        <v>5000</v>
      </c>
      <c r="Z1310" s="77">
        <f>IF(ISNUMBER(VLOOKUP(Z1314,P$7:W$7,MATCH(Z1314,P$7:W$7))),VLOOKUP(Z1314,P$7:W$7,MATCH(Z1314,P$7:W$7)),IF(N1314=0,"No Data",IF(Z1314&gt;0,"&lt;100",0)))</f>
        <v>5000</v>
      </c>
      <c r="AA1310" s="106">
        <f>IF(ISNUMBER(Z1310),Z1310,0)</f>
        <v>5000</v>
      </c>
      <c r="AB1310" s="75"/>
      <c r="AC1310" s="75"/>
      <c r="AD1310" s="75"/>
      <c r="AE1310" s="75"/>
      <c r="AF1310" s="75"/>
      <c r="AG1310" s="75"/>
      <c r="AH1310" s="75"/>
      <c r="AI1310" s="75"/>
      <c r="AJ1310" s="76">
        <f>IF(ISNUMBER(VLOOKUP(AJ1312,AB$7:AH$7,MATCH(AJ1312,AB$7:AH$7))),VLOOKUP(AJ1312,AB$7:AH$7,MATCH(AJ1312,AB$7:AH$7)),IF(N1314=0,"No Data",IF(AJ1312&gt;0,"&lt;50",0)))</f>
        <v>0</v>
      </c>
      <c r="AK1310" s="77">
        <f>IF(ISNUMBER(VLOOKUP(AK1314,AB$7:AH$7,MATCH(AK1314,AB$7:AH$7))),VLOOKUP(AK1314,AB$7:AH$7,MATCH(AK1314,AB$7:AH$7)),IF(N1314=0,"No Data",IF(AK1314&gt;0,"&lt;50",0)))</f>
        <v>0</v>
      </c>
      <c r="AL1310" s="106">
        <f>IF(ISNUMBER(AK1310),AK1310,0)</f>
        <v>0</v>
      </c>
      <c r="AM1310" s="75"/>
      <c r="AN1310" s="75"/>
      <c r="AO1310" s="75"/>
      <c r="AP1310" s="75"/>
      <c r="AQ1310" s="75"/>
      <c r="AR1310" s="75"/>
      <c r="AS1310" s="75"/>
      <c r="AT1310" s="75"/>
      <c r="AU1310" s="75"/>
      <c r="AV1310" s="75"/>
      <c r="AW1310" s="76">
        <f>IF(ISNUMBER(VLOOKUP(AW1312,AM$7:AU$7,MATCH(AW1312,AM$7:AU$7))),VLOOKUP(AW1312,AM$7:AU$7,MATCH(AW1312,AM$7:AU$7)),IF(N1314=0,"No Data",IF(AW1312&gt;0,"&lt;10",0)))</f>
        <v>500</v>
      </c>
      <c r="AX1310" s="77">
        <f>IF(ISNUMBER(VLOOKUP(AX1314,AM$7:AU$7,MATCH(AX1314,AM$7:AU$7))),VLOOKUP(AX1314,AM$7:AU$7,MATCH(AX1314,AM$7:AU$7)),IF(N1314=0,"No Data",IF(AX1314&gt;0,"&lt;10",0)))</f>
        <v>500</v>
      </c>
      <c r="AY1310" s="106">
        <f>IF(ISNUMBER(AX1310),AX1310,0)</f>
        <v>500</v>
      </c>
      <c r="AZ1310" s="79"/>
      <c r="BA1310" s="80"/>
      <c r="BB1310" s="71"/>
      <c r="BC1310" s="95"/>
      <c r="BD1310" s="41">
        <v>4</v>
      </c>
      <c r="BE1310" s="52">
        <v>42</v>
      </c>
      <c r="BF1310" s="103">
        <v>4273</v>
      </c>
      <c r="BG1310" s="276" t="s">
        <v>47</v>
      </c>
    </row>
    <row r="1311" spans="1:59" s="63" customFormat="1" ht="12.75" x14ac:dyDescent="0.2">
      <c r="A1311" s="196">
        <v>4</v>
      </c>
      <c r="B1311" s="197" t="s">
        <v>422</v>
      </c>
      <c r="C1311" s="208">
        <v>42</v>
      </c>
      <c r="D1311" s="209" t="s">
        <v>518</v>
      </c>
      <c r="E1311" s="212">
        <v>4273</v>
      </c>
      <c r="F1311" s="213" t="s">
        <v>656</v>
      </c>
      <c r="G1311" s="231" t="s">
        <v>657</v>
      </c>
      <c r="H1311" s="81" t="s">
        <v>48</v>
      </c>
      <c r="I1311" s="223"/>
      <c r="J1311" s="73"/>
      <c r="K1311" s="73"/>
      <c r="L1311" s="73"/>
      <c r="M1311" s="74"/>
      <c r="N1311" s="247"/>
      <c r="O1311" s="306"/>
      <c r="P1311" s="105"/>
      <c r="Q1311" s="75"/>
      <c r="R1311" s="75"/>
      <c r="S1311" s="75"/>
      <c r="T1311" s="75"/>
      <c r="U1311" s="75"/>
      <c r="V1311" s="75"/>
      <c r="W1311" s="75"/>
      <c r="X1311" s="75"/>
      <c r="Y1311" s="82">
        <f>MIN(X1315:X1317)</f>
        <v>0</v>
      </c>
      <c r="Z1311" s="83"/>
      <c r="AA1311" s="83"/>
      <c r="AB1311" s="75"/>
      <c r="AC1311" s="75"/>
      <c r="AD1311" s="75"/>
      <c r="AE1311" s="75"/>
      <c r="AF1311" s="75"/>
      <c r="AG1311" s="75"/>
      <c r="AH1311" s="75"/>
      <c r="AI1311" s="75"/>
      <c r="AJ1311" s="82">
        <f>MIN(AI1315:AI1317)</f>
        <v>0</v>
      </c>
      <c r="AK1311" s="83"/>
      <c r="AL1311" s="83"/>
      <c r="AM1311" s="75"/>
      <c r="AN1311" s="75"/>
      <c r="AO1311" s="75"/>
      <c r="AP1311" s="75"/>
      <c r="AQ1311" s="75"/>
      <c r="AR1311" s="75"/>
      <c r="AS1311" s="75"/>
      <c r="AT1311" s="75"/>
      <c r="AU1311" s="75"/>
      <c r="AV1311" s="75"/>
      <c r="AW1311" s="82">
        <f>MIN(AV1315:AV1317)</f>
        <v>100</v>
      </c>
      <c r="AX1311" s="83"/>
      <c r="AY1311" s="83"/>
      <c r="AZ1311" s="79"/>
      <c r="BA1311" s="80"/>
      <c r="BB1311" s="71"/>
      <c r="BC1311" s="95"/>
      <c r="BD1311" s="41">
        <v>4</v>
      </c>
      <c r="BE1311" s="52">
        <v>42</v>
      </c>
      <c r="BF1311" s="103">
        <v>4273</v>
      </c>
      <c r="BG1311" s="278" t="s">
        <v>48</v>
      </c>
    </row>
    <row r="1312" spans="1:59" s="63" customFormat="1" ht="12.75" x14ac:dyDescent="0.2">
      <c r="A1312" s="196">
        <v>4</v>
      </c>
      <c r="B1312" s="197" t="s">
        <v>422</v>
      </c>
      <c r="C1312" s="208">
        <v>42</v>
      </c>
      <c r="D1312" s="209" t="s">
        <v>518</v>
      </c>
      <c r="E1312" s="212">
        <v>4273</v>
      </c>
      <c r="F1312" s="213" t="s">
        <v>656</v>
      </c>
      <c r="G1312" s="231" t="s">
        <v>657</v>
      </c>
      <c r="H1312" s="81" t="s">
        <v>49</v>
      </c>
      <c r="I1312" s="223"/>
      <c r="J1312" s="73"/>
      <c r="K1312" s="73"/>
      <c r="L1312" s="73"/>
      <c r="M1312" s="74"/>
      <c r="N1312" s="247"/>
      <c r="O1312" s="306"/>
      <c r="P1312" s="105"/>
      <c r="Q1312" s="75"/>
      <c r="R1312" s="75"/>
      <c r="S1312" s="75"/>
      <c r="T1312" s="75"/>
      <c r="U1312" s="75"/>
      <c r="V1312" s="75"/>
      <c r="W1312" s="75"/>
      <c r="X1312" s="75"/>
      <c r="Y1312" s="84">
        <f>IF(ISNUMBER(AVERAGE(X1315:X1317)),AVERAGE(X1315:X1317),0)</f>
        <v>8333.3333333333339</v>
      </c>
      <c r="Z1312" s="83"/>
      <c r="AA1312" s="83"/>
      <c r="AB1312" s="75"/>
      <c r="AC1312" s="75"/>
      <c r="AD1312" s="75"/>
      <c r="AE1312" s="75"/>
      <c r="AF1312" s="75"/>
      <c r="AG1312" s="75"/>
      <c r="AH1312" s="75"/>
      <c r="AI1312" s="75"/>
      <c r="AJ1312" s="84">
        <f>IF(ISNUMBER(AVERAGE(AI1315:AI1317)),AVERAGE(AI1315:AI1317),0)</f>
        <v>0</v>
      </c>
      <c r="AK1312" s="83"/>
      <c r="AL1312" s="83"/>
      <c r="AM1312" s="75"/>
      <c r="AN1312" s="75"/>
      <c r="AO1312" s="75"/>
      <c r="AP1312" s="75"/>
      <c r="AQ1312" s="75"/>
      <c r="AR1312" s="75"/>
      <c r="AS1312" s="75"/>
      <c r="AT1312" s="75"/>
      <c r="AU1312" s="75"/>
      <c r="AV1312" s="75"/>
      <c r="AW1312" s="84">
        <f>IF(ISNUMBER(AVERAGE(AV1315:AV1317)),AVERAGE(AV1315:AV1317),0)</f>
        <v>700</v>
      </c>
      <c r="AX1312" s="83"/>
      <c r="AY1312" s="83"/>
      <c r="AZ1312" s="79"/>
      <c r="BA1312" s="80"/>
      <c r="BB1312" s="71"/>
      <c r="BC1312" s="95"/>
      <c r="BD1312" s="41">
        <v>4</v>
      </c>
      <c r="BE1312" s="52">
        <v>42</v>
      </c>
      <c r="BF1312" s="103">
        <v>4273</v>
      </c>
      <c r="BG1312" s="278" t="s">
        <v>49</v>
      </c>
    </row>
    <row r="1313" spans="1:59" s="63" customFormat="1" ht="12.75" x14ac:dyDescent="0.2">
      <c r="A1313" s="196">
        <v>4</v>
      </c>
      <c r="B1313" s="197" t="s">
        <v>422</v>
      </c>
      <c r="C1313" s="208">
        <v>42</v>
      </c>
      <c r="D1313" s="209" t="s">
        <v>518</v>
      </c>
      <c r="E1313" s="212">
        <v>4273</v>
      </c>
      <c r="F1313" s="213" t="s">
        <v>656</v>
      </c>
      <c r="G1313" s="231" t="s">
        <v>657</v>
      </c>
      <c r="H1313" s="81" t="s">
        <v>50</v>
      </c>
      <c r="I1313" s="223"/>
      <c r="J1313" s="73"/>
      <c r="K1313" s="73"/>
      <c r="L1313" s="73"/>
      <c r="M1313" s="74"/>
      <c r="N1313" s="247"/>
      <c r="O1313" s="306"/>
      <c r="P1313" s="105"/>
      <c r="Q1313" s="75"/>
      <c r="R1313" s="75"/>
      <c r="S1313" s="75"/>
      <c r="T1313" s="75"/>
      <c r="U1313" s="75"/>
      <c r="V1313" s="75"/>
      <c r="W1313" s="75"/>
      <c r="X1313" s="75"/>
      <c r="Y1313" s="84">
        <f>MAX(X1315:X1317)</f>
        <v>25000</v>
      </c>
      <c r="Z1313" s="83"/>
      <c r="AA1313" s="83"/>
      <c r="AB1313" s="75"/>
      <c r="AC1313" s="75"/>
      <c r="AD1313" s="75"/>
      <c r="AE1313" s="75"/>
      <c r="AF1313" s="75"/>
      <c r="AG1313" s="75"/>
      <c r="AH1313" s="75"/>
      <c r="AI1313" s="75"/>
      <c r="AJ1313" s="84">
        <f>MAX(AI1315:AI1317)</f>
        <v>0</v>
      </c>
      <c r="AK1313" s="83"/>
      <c r="AL1313" s="83"/>
      <c r="AM1313" s="75"/>
      <c r="AN1313" s="75"/>
      <c r="AO1313" s="75"/>
      <c r="AP1313" s="75"/>
      <c r="AQ1313" s="75"/>
      <c r="AR1313" s="75"/>
      <c r="AS1313" s="75"/>
      <c r="AT1313" s="75"/>
      <c r="AU1313" s="75"/>
      <c r="AV1313" s="75"/>
      <c r="AW1313" s="84">
        <f>MAX(AV1315:AV1317)</f>
        <v>1000</v>
      </c>
      <c r="AX1313" s="83"/>
      <c r="AY1313" s="83"/>
      <c r="AZ1313" s="79"/>
      <c r="BA1313" s="80"/>
      <c r="BB1313" s="71"/>
      <c r="BC1313" s="95"/>
      <c r="BD1313" s="41">
        <v>4</v>
      </c>
      <c r="BE1313" s="52">
        <v>42</v>
      </c>
      <c r="BF1313" s="103">
        <v>4273</v>
      </c>
      <c r="BG1313" s="278" t="s">
        <v>50</v>
      </c>
    </row>
    <row r="1314" spans="1:59" s="63" customFormat="1" ht="12.75" x14ac:dyDescent="0.2">
      <c r="A1314" s="196">
        <v>4</v>
      </c>
      <c r="B1314" s="197" t="s">
        <v>422</v>
      </c>
      <c r="C1314" s="208">
        <v>42</v>
      </c>
      <c r="D1314" s="209" t="s">
        <v>518</v>
      </c>
      <c r="E1314" s="212">
        <v>4273</v>
      </c>
      <c r="F1314" s="213" t="s">
        <v>656</v>
      </c>
      <c r="G1314" s="231" t="s">
        <v>657</v>
      </c>
      <c r="H1314" s="85" t="s">
        <v>51</v>
      </c>
      <c r="I1314" s="223"/>
      <c r="J1314" s="73"/>
      <c r="K1314" s="73"/>
      <c r="L1314" s="73"/>
      <c r="M1314" s="74"/>
      <c r="N1314" s="320">
        <f>SUM(N1315:N1318)</f>
        <v>3</v>
      </c>
      <c r="O1314" s="293">
        <f>SUM(O1315:O1318)</f>
        <v>1</v>
      </c>
      <c r="P1314" s="292"/>
      <c r="Q1314" s="87"/>
      <c r="R1314" s="87"/>
      <c r="S1314" s="87"/>
      <c r="T1314" s="87"/>
      <c r="U1314" s="87"/>
      <c r="V1314" s="87"/>
      <c r="W1314" s="87"/>
      <c r="X1314" s="87"/>
      <c r="Y1314" s="88"/>
      <c r="Z1314" s="119">
        <f>SUM(Z1315:Z1318)</f>
        <v>8333.3333333333321</v>
      </c>
      <c r="AA1314" s="88"/>
      <c r="AB1314" s="87"/>
      <c r="AC1314" s="87"/>
      <c r="AD1314" s="87"/>
      <c r="AE1314" s="87"/>
      <c r="AF1314" s="87"/>
      <c r="AG1314" s="87"/>
      <c r="AH1314" s="87"/>
      <c r="AI1314" s="87"/>
      <c r="AJ1314" s="88"/>
      <c r="AK1314" s="119">
        <f>SUM(AK1315:AK1318)</f>
        <v>0</v>
      </c>
      <c r="AL1314" s="88"/>
      <c r="AM1314" s="87"/>
      <c r="AN1314" s="87"/>
      <c r="AO1314" s="87"/>
      <c r="AP1314" s="87"/>
      <c r="AQ1314" s="87"/>
      <c r="AR1314" s="87"/>
      <c r="AS1314" s="87"/>
      <c r="AT1314" s="87"/>
      <c r="AU1314" s="87"/>
      <c r="AV1314" s="87"/>
      <c r="AW1314" s="112"/>
      <c r="AX1314" s="119">
        <f>SUM(AX1315:AX1318)</f>
        <v>700</v>
      </c>
      <c r="AY1314" s="88"/>
      <c r="AZ1314" s="79"/>
      <c r="BA1314" s="80"/>
      <c r="BB1314" s="71"/>
      <c r="BC1314" s="95"/>
      <c r="BD1314" s="41">
        <v>4</v>
      </c>
      <c r="BE1314" s="52">
        <v>42</v>
      </c>
      <c r="BF1314" s="103">
        <v>4273</v>
      </c>
      <c r="BG1314" s="279" t="s">
        <v>51</v>
      </c>
    </row>
    <row r="1315" spans="1:59" s="63" customFormat="1" ht="12.75" x14ac:dyDescent="0.2">
      <c r="A1315" s="196">
        <v>4</v>
      </c>
      <c r="B1315" s="197" t="s">
        <v>422</v>
      </c>
      <c r="C1315" s="208">
        <v>42</v>
      </c>
      <c r="D1315" s="209" t="s">
        <v>518</v>
      </c>
      <c r="E1315" s="212">
        <v>4273</v>
      </c>
      <c r="F1315" s="213" t="s">
        <v>656</v>
      </c>
      <c r="G1315" s="231" t="s">
        <v>657</v>
      </c>
      <c r="H1315" s="89" t="s">
        <v>52</v>
      </c>
      <c r="I1315" s="90" t="s">
        <v>658</v>
      </c>
      <c r="J1315" s="90" t="s">
        <v>659</v>
      </c>
      <c r="K1315" s="90" t="s">
        <v>129</v>
      </c>
      <c r="L1315" s="90" t="s">
        <v>132</v>
      </c>
      <c r="M1315" s="91"/>
      <c r="N1315" s="312">
        <v>1</v>
      </c>
      <c r="O1315" s="313">
        <f>N1315/N$1314</f>
        <v>0.33333333333333331</v>
      </c>
      <c r="P1315" s="104"/>
      <c r="Q1315" s="92"/>
      <c r="R1315" s="92"/>
      <c r="S1315" s="92"/>
      <c r="T1315" s="92"/>
      <c r="U1315" s="92"/>
      <c r="V1315" s="92"/>
      <c r="W1315" s="92">
        <v>1</v>
      </c>
      <c r="X1315" s="109">
        <f>P1315*P$7+Q1315*Q$7+R1315*R$7+S1315*S$7+T1315*T$7+U1315*U$7+V1315*V$7+W1315*W$7</f>
        <v>25000</v>
      </c>
      <c r="Y1315" s="83"/>
      <c r="Z1315" s="110">
        <f>X1315*$O1315</f>
        <v>8333.3333333333321</v>
      </c>
      <c r="AA1315" s="111"/>
      <c r="AB1315" s="92"/>
      <c r="AC1315" s="92"/>
      <c r="AD1315" s="92"/>
      <c r="AE1315" s="92"/>
      <c r="AF1315" s="92"/>
      <c r="AG1315" s="92"/>
      <c r="AH1315" s="92"/>
      <c r="AI1315" s="109">
        <f>AB1315*AB$7+AC1315*AC$7+AD1315*AD$7+AE1315*AE$7+AF1315*AF$7+AG1315*AG$7+AH1315*AH$7</f>
        <v>0</v>
      </c>
      <c r="AJ1315" s="83"/>
      <c r="AK1315" s="110">
        <f>AI1315*$O1315</f>
        <v>0</v>
      </c>
      <c r="AL1315" s="111"/>
      <c r="AM1315" s="92"/>
      <c r="AN1315" s="92"/>
      <c r="AO1315" s="92"/>
      <c r="AP1315" s="92">
        <v>1</v>
      </c>
      <c r="AQ1315" s="92"/>
      <c r="AR1315" s="92"/>
      <c r="AS1315" s="92"/>
      <c r="AT1315" s="92"/>
      <c r="AU1315" s="92"/>
      <c r="AV1315" s="109">
        <f>AM1315*AM$7+AN1315*AN$7+AO1315*AO$7+AP1315*AP$7+AQ1315*AQ$7+AR1315*AR$7+AS1315*AS$7+AT1315*AT$7+AU1315*AU$7</f>
        <v>100</v>
      </c>
      <c r="AW1315" s="75"/>
      <c r="AX1315" s="110">
        <f>AV1315*$O1315</f>
        <v>33.333333333333329</v>
      </c>
      <c r="AY1315" s="111"/>
      <c r="AZ1315" s="93"/>
      <c r="BA1315" s="94" t="s">
        <v>105</v>
      </c>
      <c r="BB1315" s="71"/>
      <c r="BC1315" s="95"/>
      <c r="BD1315" s="41">
        <v>4</v>
      </c>
      <c r="BE1315" s="52">
        <v>42</v>
      </c>
      <c r="BF1315" s="103">
        <v>4273</v>
      </c>
      <c r="BG1315" s="280" t="s">
        <v>52</v>
      </c>
    </row>
    <row r="1316" spans="1:59" s="63" customFormat="1" ht="12.75" x14ac:dyDescent="0.2">
      <c r="A1316" s="196">
        <v>4</v>
      </c>
      <c r="B1316" s="197" t="s">
        <v>422</v>
      </c>
      <c r="C1316" s="208">
        <v>42</v>
      </c>
      <c r="D1316" s="209" t="s">
        <v>518</v>
      </c>
      <c r="E1316" s="212">
        <v>4273</v>
      </c>
      <c r="F1316" s="213" t="s">
        <v>656</v>
      </c>
      <c r="G1316" s="231" t="s">
        <v>657</v>
      </c>
      <c r="H1316" s="89"/>
      <c r="I1316" s="90" t="s">
        <v>259</v>
      </c>
      <c r="J1316" s="90"/>
      <c r="K1316" s="90" t="s">
        <v>64</v>
      </c>
      <c r="L1316" s="90" t="s">
        <v>261</v>
      </c>
      <c r="M1316" s="91"/>
      <c r="N1316" s="312">
        <v>1</v>
      </c>
      <c r="O1316" s="313">
        <f>N1316/N$1314</f>
        <v>0.33333333333333331</v>
      </c>
      <c r="P1316" s="104"/>
      <c r="Q1316" s="92"/>
      <c r="R1316" s="92"/>
      <c r="S1316" s="92"/>
      <c r="T1316" s="92"/>
      <c r="U1316" s="92"/>
      <c r="V1316" s="92"/>
      <c r="W1316" s="92"/>
      <c r="X1316" s="109">
        <f>P1316*P$7+Q1316*Q$7+R1316*R$7+S1316*S$7+T1316*T$7+U1316*U$7+V1316*V$7+W1316*W$7</f>
        <v>0</v>
      </c>
      <c r="Y1316" s="83"/>
      <c r="Z1316" s="110">
        <f>X1316*$O1316</f>
        <v>0</v>
      </c>
      <c r="AA1316" s="111"/>
      <c r="AB1316" s="92"/>
      <c r="AC1316" s="92"/>
      <c r="AD1316" s="92"/>
      <c r="AE1316" s="92"/>
      <c r="AF1316" s="92"/>
      <c r="AG1316" s="92"/>
      <c r="AH1316" s="92"/>
      <c r="AI1316" s="109">
        <f>AB1316*AB$7+AC1316*AC$7+AD1316*AD$7+AE1316*AE$7+AF1316*AF$7+AG1316*AG$7+AH1316*AH$7</f>
        <v>0</v>
      </c>
      <c r="AJ1316" s="83"/>
      <c r="AK1316" s="110">
        <f>AI1316*$O1316</f>
        <v>0</v>
      </c>
      <c r="AL1316" s="111"/>
      <c r="AM1316" s="92"/>
      <c r="AN1316" s="92"/>
      <c r="AO1316" s="92"/>
      <c r="AP1316" s="92"/>
      <c r="AQ1316" s="92"/>
      <c r="AR1316" s="92"/>
      <c r="AS1316" s="92">
        <v>1</v>
      </c>
      <c r="AT1316" s="92"/>
      <c r="AU1316" s="92"/>
      <c r="AV1316" s="109">
        <f>AM1316*AM$7+AN1316*AN$7+AO1316*AO$7+AP1316*AP$7+AQ1316*AQ$7+AR1316*AR$7+AS1316*AS$7+AT1316*AT$7+AU1316*AU$7</f>
        <v>1000</v>
      </c>
      <c r="AW1316" s="75"/>
      <c r="AX1316" s="110">
        <f>AV1316*$O1316</f>
        <v>333.33333333333331</v>
      </c>
      <c r="AY1316" s="111"/>
      <c r="AZ1316" s="93"/>
      <c r="BA1316" s="94" t="s">
        <v>554</v>
      </c>
      <c r="BB1316" s="71"/>
      <c r="BC1316" s="95"/>
      <c r="BD1316" s="41">
        <v>4</v>
      </c>
      <c r="BE1316" s="52">
        <v>42</v>
      </c>
      <c r="BF1316" s="103">
        <v>4273</v>
      </c>
      <c r="BG1316" s="280" t="s">
        <v>52</v>
      </c>
    </row>
    <row r="1317" spans="1:59" s="63" customFormat="1" ht="12.75" x14ac:dyDescent="0.2">
      <c r="A1317" s="196">
        <v>4</v>
      </c>
      <c r="B1317" s="197" t="s">
        <v>422</v>
      </c>
      <c r="C1317" s="208">
        <v>42</v>
      </c>
      <c r="D1317" s="209" t="s">
        <v>518</v>
      </c>
      <c r="E1317" s="212">
        <v>4273</v>
      </c>
      <c r="F1317" s="213" t="s">
        <v>656</v>
      </c>
      <c r="G1317" s="231" t="s">
        <v>657</v>
      </c>
      <c r="H1317" s="89"/>
      <c r="I1317" s="90" t="s">
        <v>660</v>
      </c>
      <c r="J1317" s="90"/>
      <c r="K1317" s="90" t="s">
        <v>64</v>
      </c>
      <c r="L1317" s="90" t="s">
        <v>661</v>
      </c>
      <c r="M1317" s="91"/>
      <c r="N1317" s="312">
        <v>1</v>
      </c>
      <c r="O1317" s="313">
        <f>N1317/N$1314</f>
        <v>0.33333333333333331</v>
      </c>
      <c r="P1317" s="104"/>
      <c r="Q1317" s="92"/>
      <c r="R1317" s="92"/>
      <c r="S1317" s="92"/>
      <c r="T1317" s="92"/>
      <c r="U1317" s="92"/>
      <c r="V1317" s="92"/>
      <c r="W1317" s="92"/>
      <c r="X1317" s="109">
        <f>P1317*P$7+Q1317*Q$7+R1317*R$7+S1317*S$7+T1317*T$7+U1317*U$7+V1317*V$7+W1317*W$7</f>
        <v>0</v>
      </c>
      <c r="Y1317" s="83"/>
      <c r="Z1317" s="110">
        <f>X1317*$O1317</f>
        <v>0</v>
      </c>
      <c r="AA1317" s="111"/>
      <c r="AB1317" s="92"/>
      <c r="AC1317" s="92"/>
      <c r="AD1317" s="92"/>
      <c r="AE1317" s="92"/>
      <c r="AF1317" s="92"/>
      <c r="AG1317" s="92"/>
      <c r="AH1317" s="92"/>
      <c r="AI1317" s="109">
        <f>AB1317*AB$7+AC1317*AC$7+AD1317*AD$7+AE1317*AE$7+AF1317*AF$7+AG1317*AG$7+AH1317*AH$7</f>
        <v>0</v>
      </c>
      <c r="AJ1317" s="83"/>
      <c r="AK1317" s="110">
        <f>AI1317*$O1317</f>
        <v>0</v>
      </c>
      <c r="AL1317" s="111"/>
      <c r="AM1317" s="92"/>
      <c r="AN1317" s="92"/>
      <c r="AO1317" s="92"/>
      <c r="AP1317" s="92"/>
      <c r="AQ1317" s="92"/>
      <c r="AR1317" s="92"/>
      <c r="AS1317" s="92">
        <v>1</v>
      </c>
      <c r="AT1317" s="92"/>
      <c r="AU1317" s="92"/>
      <c r="AV1317" s="109">
        <f>AM1317*AM$7+AN1317*AN$7+AO1317*AO$7+AP1317*AP$7+AQ1317*AQ$7+AR1317*AR$7+AS1317*AS$7+AT1317*AT$7+AU1317*AU$7</f>
        <v>1000</v>
      </c>
      <c r="AW1317" s="75"/>
      <c r="AX1317" s="110">
        <f>AV1317*$O1317</f>
        <v>333.33333333333331</v>
      </c>
      <c r="AY1317" s="111"/>
      <c r="AZ1317" s="93"/>
      <c r="BA1317" s="94" t="s">
        <v>554</v>
      </c>
      <c r="BB1317" s="71"/>
      <c r="BC1317" s="95"/>
      <c r="BD1317" s="41">
        <v>4</v>
      </c>
      <c r="BE1317" s="52">
        <v>42</v>
      </c>
      <c r="BF1317" s="103">
        <v>4273</v>
      </c>
      <c r="BG1317" s="280" t="s">
        <v>52</v>
      </c>
    </row>
    <row r="1318" spans="1:59" s="63" customFormat="1" ht="12.75" x14ac:dyDescent="0.2">
      <c r="A1318" s="196">
        <v>4</v>
      </c>
      <c r="B1318" s="197" t="s">
        <v>422</v>
      </c>
      <c r="C1318" s="208">
        <v>42</v>
      </c>
      <c r="D1318" s="209" t="s">
        <v>518</v>
      </c>
      <c r="E1318" s="212">
        <v>4273</v>
      </c>
      <c r="F1318" s="213" t="s">
        <v>656</v>
      </c>
      <c r="G1318" s="231" t="s">
        <v>657</v>
      </c>
      <c r="H1318" s="65"/>
      <c r="I1318" s="222"/>
      <c r="J1318" s="66"/>
      <c r="K1318" s="66"/>
      <c r="L1318" s="66"/>
      <c r="M1318" s="64"/>
      <c r="N1318" s="304"/>
      <c r="O1318" s="305"/>
      <c r="P1318" s="127"/>
      <c r="Q1318" s="67"/>
      <c r="R1318" s="67"/>
      <c r="S1318" s="67"/>
      <c r="T1318" s="67"/>
      <c r="U1318" s="67"/>
      <c r="V1318" s="67"/>
      <c r="W1318" s="67"/>
      <c r="X1318" s="67"/>
      <c r="Y1318" s="68"/>
      <c r="Z1318" s="68"/>
      <c r="AA1318" s="68"/>
      <c r="AB1318" s="67"/>
      <c r="AC1318" s="67"/>
      <c r="AD1318" s="67"/>
      <c r="AE1318" s="67"/>
      <c r="AF1318" s="67"/>
      <c r="AG1318" s="67"/>
      <c r="AH1318" s="67"/>
      <c r="AI1318" s="67"/>
      <c r="AJ1318" s="68"/>
      <c r="AK1318" s="68"/>
      <c r="AL1318" s="68"/>
      <c r="AM1318" s="67"/>
      <c r="AN1318" s="67"/>
      <c r="AO1318" s="67"/>
      <c r="AP1318" s="67"/>
      <c r="AQ1318" s="67"/>
      <c r="AR1318" s="67"/>
      <c r="AS1318" s="67"/>
      <c r="AT1318" s="67"/>
      <c r="AU1318" s="67"/>
      <c r="AV1318" s="67"/>
      <c r="AW1318" s="67"/>
      <c r="AX1318" s="68"/>
      <c r="AY1318" s="68"/>
      <c r="AZ1318" s="69"/>
      <c r="BA1318" s="70"/>
      <c r="BB1318" s="71"/>
      <c r="BC1318" s="95"/>
      <c r="BD1318" s="41">
        <v>4</v>
      </c>
      <c r="BE1318" s="52">
        <v>42</v>
      </c>
      <c r="BF1318" s="103">
        <v>4273</v>
      </c>
      <c r="BG1318" s="275"/>
    </row>
    <row r="1319" spans="1:59" s="63" customFormat="1" ht="12.75" x14ac:dyDescent="0.2">
      <c r="A1319" s="196">
        <v>4</v>
      </c>
      <c r="B1319" s="197" t="s">
        <v>422</v>
      </c>
      <c r="C1319" s="208">
        <v>42</v>
      </c>
      <c r="D1319" s="209" t="s">
        <v>518</v>
      </c>
      <c r="E1319" s="212">
        <v>4273</v>
      </c>
      <c r="F1319" s="213" t="s">
        <v>656</v>
      </c>
      <c r="G1319" s="232"/>
      <c r="H1319" s="97"/>
      <c r="I1319" s="224"/>
      <c r="J1319" s="98"/>
      <c r="K1319" s="98"/>
      <c r="L1319" s="98"/>
      <c r="M1319" s="96"/>
      <c r="N1319" s="307"/>
      <c r="O1319" s="246"/>
      <c r="P1319" s="124"/>
      <c r="Q1319" s="99"/>
      <c r="R1319" s="99"/>
      <c r="S1319" s="99"/>
      <c r="T1319" s="99"/>
      <c r="U1319" s="99"/>
      <c r="V1319" s="99"/>
      <c r="W1319" s="99"/>
      <c r="X1319" s="99"/>
      <c r="Y1319" s="100"/>
      <c r="Z1319" s="100"/>
      <c r="AA1319" s="100"/>
      <c r="AB1319" s="99"/>
      <c r="AC1319" s="99"/>
      <c r="AD1319" s="99"/>
      <c r="AE1319" s="99"/>
      <c r="AF1319" s="99"/>
      <c r="AG1319" s="99"/>
      <c r="AH1319" s="99"/>
      <c r="AI1319" s="99"/>
      <c r="AJ1319" s="100"/>
      <c r="AK1319" s="100"/>
      <c r="AL1319" s="100"/>
      <c r="AM1319" s="99"/>
      <c r="AN1319" s="99"/>
      <c r="AO1319" s="99"/>
      <c r="AP1319" s="99"/>
      <c r="AQ1319" s="99"/>
      <c r="AR1319" s="99"/>
      <c r="AS1319" s="99"/>
      <c r="AT1319" s="99"/>
      <c r="AU1319" s="99"/>
      <c r="AV1319" s="99"/>
      <c r="AW1319" s="99"/>
      <c r="AX1319" s="100"/>
      <c r="AY1319" s="100"/>
      <c r="AZ1319" s="101"/>
      <c r="BA1319" s="102"/>
      <c r="BB1319" s="95"/>
      <c r="BC1319" s="95"/>
      <c r="BD1319" s="41">
        <v>4</v>
      </c>
      <c r="BE1319" s="52">
        <v>42</v>
      </c>
      <c r="BF1319" s="103">
        <v>4273</v>
      </c>
      <c r="BG1319" s="274"/>
    </row>
    <row r="1320" spans="1:59" s="63" customFormat="1" ht="12.75" x14ac:dyDescent="0.2">
      <c r="A1320" s="196">
        <v>4</v>
      </c>
      <c r="B1320" s="197" t="s">
        <v>422</v>
      </c>
      <c r="C1320" s="208">
        <v>42</v>
      </c>
      <c r="D1320" s="209" t="s">
        <v>518</v>
      </c>
      <c r="E1320" s="212">
        <v>4273</v>
      </c>
      <c r="F1320" s="213" t="s">
        <v>656</v>
      </c>
      <c r="G1320" s="231"/>
      <c r="H1320" s="65"/>
      <c r="I1320" s="222"/>
      <c r="J1320" s="66"/>
      <c r="K1320" s="66"/>
      <c r="L1320" s="66"/>
      <c r="M1320" s="64"/>
      <c r="N1320" s="304"/>
      <c r="O1320" s="305"/>
      <c r="P1320" s="127"/>
      <c r="Q1320" s="67"/>
      <c r="R1320" s="67"/>
      <c r="S1320" s="67"/>
      <c r="T1320" s="67"/>
      <c r="U1320" s="67"/>
      <c r="V1320" s="67"/>
      <c r="W1320" s="67"/>
      <c r="X1320" s="67"/>
      <c r="Y1320" s="68"/>
      <c r="Z1320" s="68"/>
      <c r="AA1320" s="68"/>
      <c r="AB1320" s="67"/>
      <c r="AC1320" s="67"/>
      <c r="AD1320" s="67"/>
      <c r="AE1320" s="67"/>
      <c r="AF1320" s="67"/>
      <c r="AG1320" s="67"/>
      <c r="AH1320" s="67"/>
      <c r="AI1320" s="67"/>
      <c r="AJ1320" s="68"/>
      <c r="AK1320" s="68"/>
      <c r="AL1320" s="68"/>
      <c r="AM1320" s="67"/>
      <c r="AN1320" s="67"/>
      <c r="AO1320" s="67"/>
      <c r="AP1320" s="67"/>
      <c r="AQ1320" s="67"/>
      <c r="AR1320" s="67"/>
      <c r="AS1320" s="67"/>
      <c r="AT1320" s="67"/>
      <c r="AU1320" s="67"/>
      <c r="AV1320" s="67"/>
      <c r="AW1320" s="67"/>
      <c r="AX1320" s="68"/>
      <c r="AY1320" s="68"/>
      <c r="AZ1320" s="69"/>
      <c r="BA1320" s="70"/>
      <c r="BB1320" s="71"/>
      <c r="BC1320" s="95"/>
      <c r="BD1320" s="41">
        <v>4</v>
      </c>
      <c r="BE1320" s="52">
        <v>42</v>
      </c>
      <c r="BF1320" s="103">
        <v>4273</v>
      </c>
      <c r="BG1320" s="275"/>
    </row>
    <row r="1321" spans="1:59" s="63" customFormat="1" ht="12.75" x14ac:dyDescent="0.2">
      <c r="A1321" s="196">
        <v>4</v>
      </c>
      <c r="B1321" s="197" t="s">
        <v>422</v>
      </c>
      <c r="C1321" s="208">
        <v>42</v>
      </c>
      <c r="D1321" s="209" t="s">
        <v>518</v>
      </c>
      <c r="E1321" s="212">
        <v>4273</v>
      </c>
      <c r="F1321" s="213" t="s">
        <v>656</v>
      </c>
      <c r="G1321" s="231" t="s">
        <v>741</v>
      </c>
      <c r="H1321" s="72" t="s">
        <v>1233</v>
      </c>
      <c r="I1321" s="223" t="s">
        <v>1247</v>
      </c>
      <c r="J1321" s="73"/>
      <c r="K1321" s="73"/>
      <c r="L1321" s="73"/>
      <c r="M1321" s="74"/>
      <c r="N1321" s="247"/>
      <c r="O1321" s="306"/>
      <c r="P1321" s="105"/>
      <c r="Q1321" s="75"/>
      <c r="R1321" s="75"/>
      <c r="S1321" s="75"/>
      <c r="T1321" s="75"/>
      <c r="U1321" s="75"/>
      <c r="V1321" s="75"/>
      <c r="W1321" s="75"/>
      <c r="X1321" s="75"/>
      <c r="Y1321" s="76" t="s">
        <v>1241</v>
      </c>
      <c r="Z1321" s="77" t="s">
        <v>1241</v>
      </c>
      <c r="AA1321" s="78">
        <f>AA$2569</f>
        <v>5000</v>
      </c>
      <c r="AB1321" s="75"/>
      <c r="AC1321" s="75"/>
      <c r="AD1321" s="75"/>
      <c r="AE1321" s="75"/>
      <c r="AF1321" s="75"/>
      <c r="AG1321" s="75"/>
      <c r="AH1321" s="75"/>
      <c r="AI1321" s="75"/>
      <c r="AJ1321" s="76" t="s">
        <v>1241</v>
      </c>
      <c r="AK1321" s="77" t="s">
        <v>1241</v>
      </c>
      <c r="AL1321" s="78">
        <f>AL$2569</f>
        <v>0</v>
      </c>
      <c r="AM1321" s="75"/>
      <c r="AN1321" s="75"/>
      <c r="AO1321" s="75"/>
      <c r="AP1321" s="75"/>
      <c r="AQ1321" s="75"/>
      <c r="AR1321" s="75"/>
      <c r="AS1321" s="75"/>
      <c r="AT1321" s="75"/>
      <c r="AU1321" s="75"/>
      <c r="AV1321" s="75"/>
      <c r="AW1321" s="76" t="s">
        <v>1241</v>
      </c>
      <c r="AX1321" s="77" t="s">
        <v>1241</v>
      </c>
      <c r="AY1321" s="78">
        <f>AY$2569</f>
        <v>500</v>
      </c>
      <c r="AZ1321" s="79"/>
      <c r="BA1321" s="80" t="str">
        <f>I1321</f>
        <v>&gt; see 4711, Thermal insulation</v>
      </c>
      <c r="BB1321" s="71"/>
      <c r="BC1321" s="95"/>
      <c r="BD1321" s="41">
        <v>4</v>
      </c>
      <c r="BE1321" s="52">
        <v>42</v>
      </c>
      <c r="BF1321" s="103">
        <v>4273</v>
      </c>
      <c r="BG1321" s="276" t="s">
        <v>47</v>
      </c>
    </row>
    <row r="1322" spans="1:59" s="63" customFormat="1" ht="12.75" x14ac:dyDescent="0.2">
      <c r="A1322" s="196">
        <v>4</v>
      </c>
      <c r="B1322" s="197" t="s">
        <v>422</v>
      </c>
      <c r="C1322" s="208">
        <v>42</v>
      </c>
      <c r="D1322" s="209" t="s">
        <v>518</v>
      </c>
      <c r="E1322" s="212">
        <v>4273</v>
      </c>
      <c r="F1322" s="213" t="s">
        <v>656</v>
      </c>
      <c r="G1322" s="231"/>
      <c r="H1322" s="65"/>
      <c r="I1322" s="222"/>
      <c r="J1322" s="66"/>
      <c r="K1322" s="66"/>
      <c r="L1322" s="66"/>
      <c r="M1322" s="64"/>
      <c r="N1322" s="304"/>
      <c r="O1322" s="305"/>
      <c r="P1322" s="127"/>
      <c r="Q1322" s="67"/>
      <c r="R1322" s="67"/>
      <c r="S1322" s="67"/>
      <c r="T1322" s="67"/>
      <c r="U1322" s="67"/>
      <c r="V1322" s="67"/>
      <c r="W1322" s="67"/>
      <c r="X1322" s="67"/>
      <c r="Y1322" s="68"/>
      <c r="Z1322" s="68"/>
      <c r="AA1322" s="68"/>
      <c r="AB1322" s="67"/>
      <c r="AC1322" s="67"/>
      <c r="AD1322" s="67"/>
      <c r="AE1322" s="67"/>
      <c r="AF1322" s="67"/>
      <c r="AG1322" s="67"/>
      <c r="AH1322" s="67"/>
      <c r="AI1322" s="67"/>
      <c r="AJ1322" s="68"/>
      <c r="AK1322" s="68"/>
      <c r="AL1322" s="68"/>
      <c r="AM1322" s="67"/>
      <c r="AN1322" s="67"/>
      <c r="AO1322" s="67"/>
      <c r="AP1322" s="67"/>
      <c r="AQ1322" s="67"/>
      <c r="AR1322" s="67"/>
      <c r="AS1322" s="67"/>
      <c r="AT1322" s="67"/>
      <c r="AU1322" s="67"/>
      <c r="AV1322" s="67"/>
      <c r="AW1322" s="67"/>
      <c r="AX1322" s="68"/>
      <c r="AY1322" s="68"/>
      <c r="AZ1322" s="69"/>
      <c r="BA1322" s="70"/>
      <c r="BB1322" s="71"/>
      <c r="BC1322" s="95"/>
      <c r="BD1322" s="41">
        <v>4</v>
      </c>
      <c r="BE1322" s="52">
        <v>42</v>
      </c>
      <c r="BF1322" s="103">
        <v>4273</v>
      </c>
      <c r="BG1322" s="275"/>
    </row>
    <row r="1323" spans="1:59" s="63" customFormat="1" ht="12.75" x14ac:dyDescent="0.2">
      <c r="A1323" s="196">
        <v>4</v>
      </c>
      <c r="B1323" s="197" t="s">
        <v>422</v>
      </c>
      <c r="C1323" s="208">
        <v>42</v>
      </c>
      <c r="D1323" s="209" t="s">
        <v>518</v>
      </c>
      <c r="E1323" s="212">
        <v>4273</v>
      </c>
      <c r="F1323" s="213" t="s">
        <v>656</v>
      </c>
      <c r="G1323" s="232"/>
      <c r="H1323" s="97"/>
      <c r="I1323" s="224"/>
      <c r="J1323" s="98"/>
      <c r="K1323" s="98"/>
      <c r="L1323" s="98"/>
      <c r="M1323" s="96"/>
      <c r="N1323" s="307"/>
      <c r="O1323" s="246"/>
      <c r="P1323" s="124"/>
      <c r="Q1323" s="99"/>
      <c r="R1323" s="99"/>
      <c r="S1323" s="99"/>
      <c r="T1323" s="99"/>
      <c r="U1323" s="99"/>
      <c r="V1323" s="99"/>
      <c r="W1323" s="99"/>
      <c r="X1323" s="99"/>
      <c r="Y1323" s="100"/>
      <c r="Z1323" s="100"/>
      <c r="AA1323" s="100"/>
      <c r="AB1323" s="99"/>
      <c r="AC1323" s="99"/>
      <c r="AD1323" s="99"/>
      <c r="AE1323" s="99"/>
      <c r="AF1323" s="99"/>
      <c r="AG1323" s="99"/>
      <c r="AH1323" s="99"/>
      <c r="AI1323" s="99"/>
      <c r="AJ1323" s="100"/>
      <c r="AK1323" s="100"/>
      <c r="AL1323" s="100"/>
      <c r="AM1323" s="99"/>
      <c r="AN1323" s="99"/>
      <c r="AO1323" s="99"/>
      <c r="AP1323" s="99"/>
      <c r="AQ1323" s="99"/>
      <c r="AR1323" s="99"/>
      <c r="AS1323" s="99"/>
      <c r="AT1323" s="99"/>
      <c r="AU1323" s="99"/>
      <c r="AV1323" s="99"/>
      <c r="AW1323" s="99"/>
      <c r="AX1323" s="100"/>
      <c r="AY1323" s="100"/>
      <c r="AZ1323" s="101"/>
      <c r="BA1323" s="102"/>
      <c r="BB1323" s="95"/>
      <c r="BC1323" s="95"/>
      <c r="BD1323" s="41">
        <v>4</v>
      </c>
      <c r="BE1323" s="52">
        <v>42</v>
      </c>
      <c r="BF1323" s="103">
        <v>4273</v>
      </c>
      <c r="BG1323" s="277"/>
    </row>
    <row r="1324" spans="1:59" x14ac:dyDescent="0.25">
      <c r="A1324" s="196">
        <v>4</v>
      </c>
      <c r="B1324" s="197" t="s">
        <v>422</v>
      </c>
      <c r="C1324" s="208">
        <v>42</v>
      </c>
      <c r="D1324" s="209" t="s">
        <v>518</v>
      </c>
      <c r="E1324" s="210">
        <v>4281</v>
      </c>
      <c r="F1324" s="211" t="s">
        <v>662</v>
      </c>
      <c r="G1324" s="235"/>
      <c r="H1324" s="145"/>
      <c r="I1324" s="221"/>
      <c r="J1324" s="57"/>
      <c r="K1324" s="57"/>
      <c r="L1324" s="57"/>
      <c r="M1324" s="144"/>
      <c r="N1324" s="324"/>
      <c r="O1324" s="325"/>
      <c r="P1324" s="146"/>
      <c r="Q1324" s="146"/>
      <c r="R1324" s="146"/>
      <c r="S1324" s="146"/>
      <c r="T1324" s="146"/>
      <c r="U1324" s="146"/>
      <c r="V1324" s="146"/>
      <c r="W1324" s="146"/>
      <c r="X1324" s="146"/>
      <c r="Y1324" s="59"/>
      <c r="Z1324" s="123"/>
      <c r="AA1324" s="123"/>
      <c r="AB1324" s="146"/>
      <c r="AC1324" s="146"/>
      <c r="AD1324" s="146"/>
      <c r="AE1324" s="146"/>
      <c r="AF1324" s="146"/>
      <c r="AG1324" s="146"/>
      <c r="AH1324" s="146"/>
      <c r="AI1324" s="146"/>
      <c r="AJ1324" s="59"/>
      <c r="AK1324" s="123"/>
      <c r="AL1324" s="123"/>
      <c r="AM1324" s="146"/>
      <c r="AN1324" s="146"/>
      <c r="AO1324" s="146"/>
      <c r="AP1324" s="146"/>
      <c r="AQ1324" s="146"/>
      <c r="AR1324" s="146"/>
      <c r="AS1324" s="146"/>
      <c r="AT1324" s="146"/>
      <c r="AU1324" s="146"/>
      <c r="AV1324" s="146"/>
      <c r="AW1324" s="58"/>
      <c r="AX1324" s="123"/>
      <c r="AY1324" s="59"/>
      <c r="AZ1324" s="147"/>
      <c r="BA1324" s="148"/>
      <c r="BB1324" s="143"/>
      <c r="BC1324" s="143"/>
      <c r="BD1324" s="41">
        <v>4</v>
      </c>
      <c r="BE1324" s="52">
        <v>42</v>
      </c>
      <c r="BF1324" s="62">
        <v>4281</v>
      </c>
      <c r="BG1324" s="284"/>
    </row>
    <row r="1325" spans="1:59" s="63" customFormat="1" ht="12.75" x14ac:dyDescent="0.2">
      <c r="A1325" s="196">
        <v>4</v>
      </c>
      <c r="B1325" s="197" t="s">
        <v>422</v>
      </c>
      <c r="C1325" s="208">
        <v>42</v>
      </c>
      <c r="D1325" s="209" t="s">
        <v>518</v>
      </c>
      <c r="E1325" s="210">
        <v>4281</v>
      </c>
      <c r="F1325" s="211" t="s">
        <v>662</v>
      </c>
      <c r="G1325" s="230"/>
      <c r="H1325" s="56"/>
      <c r="I1325" s="221"/>
      <c r="J1325" s="57"/>
      <c r="K1325" s="57"/>
      <c r="L1325" s="57"/>
      <c r="M1325" s="55"/>
      <c r="N1325" s="303"/>
      <c r="O1325" s="245"/>
      <c r="P1325" s="122"/>
      <c r="Q1325" s="58"/>
      <c r="R1325" s="58"/>
      <c r="S1325" s="58"/>
      <c r="T1325" s="58"/>
      <c r="U1325" s="58"/>
      <c r="V1325" s="58"/>
      <c r="W1325" s="58"/>
      <c r="X1325" s="58"/>
      <c r="Y1325" s="59"/>
      <c r="Z1325" s="59"/>
      <c r="AA1325" s="59"/>
      <c r="AB1325" s="58"/>
      <c r="AC1325" s="58"/>
      <c r="AD1325" s="58"/>
      <c r="AE1325" s="58"/>
      <c r="AF1325" s="58"/>
      <c r="AG1325" s="58"/>
      <c r="AH1325" s="58"/>
      <c r="AI1325" s="58"/>
      <c r="AJ1325" s="59"/>
      <c r="AK1325" s="59"/>
      <c r="AL1325" s="59"/>
      <c r="AM1325" s="58"/>
      <c r="AN1325" s="58"/>
      <c r="AO1325" s="58"/>
      <c r="AP1325" s="58"/>
      <c r="AQ1325" s="58"/>
      <c r="AR1325" s="58"/>
      <c r="AS1325" s="58"/>
      <c r="AT1325" s="58"/>
      <c r="AU1325" s="58"/>
      <c r="AV1325" s="58"/>
      <c r="AW1325" s="58"/>
      <c r="AX1325" s="59"/>
      <c r="AY1325" s="59"/>
      <c r="AZ1325" s="60"/>
      <c r="BA1325" s="61"/>
      <c r="BB1325" s="54"/>
      <c r="BC1325" s="54"/>
      <c r="BD1325" s="41">
        <v>4</v>
      </c>
      <c r="BE1325" s="52">
        <v>42</v>
      </c>
      <c r="BF1325" s="62">
        <v>4281</v>
      </c>
      <c r="BG1325" s="274"/>
    </row>
    <row r="1326" spans="1:59" s="63" customFormat="1" ht="12.75" x14ac:dyDescent="0.2">
      <c r="A1326" s="196">
        <v>4</v>
      </c>
      <c r="B1326" s="197" t="s">
        <v>422</v>
      </c>
      <c r="C1326" s="208">
        <v>42</v>
      </c>
      <c r="D1326" s="209" t="s">
        <v>518</v>
      </c>
      <c r="E1326" s="210">
        <v>4281</v>
      </c>
      <c r="F1326" s="211" t="s">
        <v>662</v>
      </c>
      <c r="G1326" s="231" t="s">
        <v>663</v>
      </c>
      <c r="H1326" s="65"/>
      <c r="I1326" s="222"/>
      <c r="J1326" s="66"/>
      <c r="K1326" s="66"/>
      <c r="L1326" s="66"/>
      <c r="M1326" s="64"/>
      <c r="N1326" s="308"/>
      <c r="O1326" s="309"/>
      <c r="P1326" s="127"/>
      <c r="Q1326" s="67"/>
      <c r="R1326" s="67"/>
      <c r="S1326" s="67"/>
      <c r="T1326" s="67"/>
      <c r="U1326" s="67"/>
      <c r="V1326" s="67"/>
      <c r="W1326" s="67"/>
      <c r="X1326" s="67"/>
      <c r="Y1326" s="68"/>
      <c r="Z1326" s="68"/>
      <c r="AA1326" s="68"/>
      <c r="AB1326" s="67"/>
      <c r="AC1326" s="67"/>
      <c r="AD1326" s="67"/>
      <c r="AE1326" s="67"/>
      <c r="AF1326" s="67"/>
      <c r="AG1326" s="67"/>
      <c r="AH1326" s="67"/>
      <c r="AI1326" s="67"/>
      <c r="AJ1326" s="68"/>
      <c r="AK1326" s="68"/>
      <c r="AL1326" s="68"/>
      <c r="AM1326" s="67"/>
      <c r="AN1326" s="67"/>
      <c r="AO1326" s="67"/>
      <c r="AP1326" s="67"/>
      <c r="AQ1326" s="67"/>
      <c r="AR1326" s="67"/>
      <c r="AS1326" s="67"/>
      <c r="AT1326" s="67"/>
      <c r="AU1326" s="67"/>
      <c r="AV1326" s="67"/>
      <c r="AW1326" s="67"/>
      <c r="AX1326" s="68"/>
      <c r="AY1326" s="68"/>
      <c r="AZ1326" s="69"/>
      <c r="BA1326" s="70"/>
      <c r="BB1326" s="71"/>
      <c r="BC1326" s="54"/>
      <c r="BD1326" s="41">
        <v>4</v>
      </c>
      <c r="BE1326" s="52">
        <v>42</v>
      </c>
      <c r="BF1326" s="62">
        <v>4281</v>
      </c>
      <c r="BG1326" s="275"/>
    </row>
    <row r="1327" spans="1:59" s="63" customFormat="1" ht="12.75" x14ac:dyDescent="0.2">
      <c r="A1327" s="196">
        <v>4</v>
      </c>
      <c r="B1327" s="197" t="s">
        <v>422</v>
      </c>
      <c r="C1327" s="208">
        <v>42</v>
      </c>
      <c r="D1327" s="209" t="s">
        <v>518</v>
      </c>
      <c r="E1327" s="210">
        <v>4281</v>
      </c>
      <c r="F1327" s="211" t="s">
        <v>662</v>
      </c>
      <c r="G1327" s="231" t="s">
        <v>663</v>
      </c>
      <c r="H1327" s="72" t="s">
        <v>47</v>
      </c>
      <c r="I1327" s="223"/>
      <c r="J1327" s="73"/>
      <c r="K1327" s="73"/>
      <c r="L1327" s="73"/>
      <c r="M1327" s="74"/>
      <c r="N1327" s="247"/>
      <c r="O1327" s="306"/>
      <c r="P1327" s="105"/>
      <c r="Q1327" s="75"/>
      <c r="R1327" s="75"/>
      <c r="S1327" s="75"/>
      <c r="T1327" s="75"/>
      <c r="U1327" s="75"/>
      <c r="V1327" s="75"/>
      <c r="W1327" s="75"/>
      <c r="X1327" s="75"/>
      <c r="Y1327" s="76">
        <f>IF(ISNUMBER(VLOOKUP(Y1329,P$7:W$7,MATCH(Y1329,P$7:W$7))),VLOOKUP(Y1329,P$7:W$7,MATCH(Y1329,P$7:W$7)),IF(N1331=0,"No Data",IF(Y1329&gt;0,"&lt;100",0)))</f>
        <v>2500</v>
      </c>
      <c r="Z1327" s="77">
        <f>IF(ISNUMBER(VLOOKUP(Z1331,P$7:W$7,MATCH(Z1331,P$7:W$7))),VLOOKUP(Z1331,P$7:W$7,MATCH(Z1331,P$7:W$7)),IF(N1331=0,"No Data",IF(Z1331&gt;0,"&lt;100",0)))</f>
        <v>2500</v>
      </c>
      <c r="AA1327" s="106">
        <f>IF(ISNUMBER(Z1327),Z1327,0)</f>
        <v>2500</v>
      </c>
      <c r="AB1327" s="75"/>
      <c r="AC1327" s="75"/>
      <c r="AD1327" s="75"/>
      <c r="AE1327" s="75"/>
      <c r="AF1327" s="75"/>
      <c r="AG1327" s="75"/>
      <c r="AH1327" s="75"/>
      <c r="AI1327" s="75"/>
      <c r="AJ1327" s="76">
        <f>IF(ISNUMBER(VLOOKUP(AJ1329,AB$7:AH$7,MATCH(AJ1329,AB$7:AH$7))),VLOOKUP(AJ1329,AB$7:AH$7,MATCH(AJ1329,AB$7:AH$7)),IF(N1331=0,"No Data",IF(AJ1329&gt;0,"&lt;50",0)))</f>
        <v>0</v>
      </c>
      <c r="AK1327" s="77">
        <f>IF(ISNUMBER(VLOOKUP(AK1331,AB$7:AH$7,MATCH(AK1331,AB$7:AH$7))),VLOOKUP(AK1331,AB$7:AH$7,MATCH(AK1331,AB$7:AH$7)),IF(N1331=0,"No Data",IF(AK1331&gt;0,"&lt;50",0)))</f>
        <v>0</v>
      </c>
      <c r="AL1327" s="106">
        <f>IF(ISNUMBER(AK1327),AK1327,0)</f>
        <v>0</v>
      </c>
      <c r="AM1327" s="75"/>
      <c r="AN1327" s="75"/>
      <c r="AO1327" s="75"/>
      <c r="AP1327" s="75"/>
      <c r="AQ1327" s="75"/>
      <c r="AR1327" s="75"/>
      <c r="AS1327" s="75"/>
      <c r="AT1327" s="75"/>
      <c r="AU1327" s="75"/>
      <c r="AV1327" s="75"/>
      <c r="AW1327" s="76">
        <f>IF(ISNUMBER(VLOOKUP(AW1329,AM$7:AU$7,MATCH(AW1329,AM$7:AU$7))),VLOOKUP(AW1329,AM$7:AU$7,MATCH(AW1329,AM$7:AU$7)),IF(N1331=0,"No Data",IF(AW1329&gt;0,"&lt;10",0)))</f>
        <v>250</v>
      </c>
      <c r="AX1327" s="77">
        <f>IF(ISNUMBER(VLOOKUP(AX1331,AM$7:AU$7,MATCH(AX1331,AM$7:AU$7))),VLOOKUP(AX1331,AM$7:AU$7,MATCH(AX1331,AM$7:AU$7)),IF(N1331=0,"No Data",IF(AX1331&gt;0,"&lt;10",0)))</f>
        <v>250</v>
      </c>
      <c r="AY1327" s="106">
        <f>IF(ISNUMBER(AX1327),AX1327,0)</f>
        <v>250</v>
      </c>
      <c r="AZ1327" s="79"/>
      <c r="BA1327" s="80"/>
      <c r="BB1327" s="71"/>
      <c r="BC1327" s="54"/>
      <c r="BD1327" s="41">
        <v>4</v>
      </c>
      <c r="BE1327" s="52">
        <v>42</v>
      </c>
      <c r="BF1327" s="62">
        <v>4281</v>
      </c>
      <c r="BG1327" s="276" t="s">
        <v>47</v>
      </c>
    </row>
    <row r="1328" spans="1:59" s="63" customFormat="1" ht="12.75" x14ac:dyDescent="0.2">
      <c r="A1328" s="196">
        <v>4</v>
      </c>
      <c r="B1328" s="197" t="s">
        <v>422</v>
      </c>
      <c r="C1328" s="208">
        <v>42</v>
      </c>
      <c r="D1328" s="209" t="s">
        <v>518</v>
      </c>
      <c r="E1328" s="210">
        <v>4281</v>
      </c>
      <c r="F1328" s="211" t="s">
        <v>662</v>
      </c>
      <c r="G1328" s="231" t="s">
        <v>663</v>
      </c>
      <c r="H1328" s="81" t="s">
        <v>48</v>
      </c>
      <c r="I1328" s="223"/>
      <c r="J1328" s="73"/>
      <c r="K1328" s="73"/>
      <c r="L1328" s="73"/>
      <c r="M1328" s="74"/>
      <c r="N1328" s="247"/>
      <c r="O1328" s="306"/>
      <c r="P1328" s="105"/>
      <c r="Q1328" s="75"/>
      <c r="R1328" s="75"/>
      <c r="S1328" s="75"/>
      <c r="T1328" s="75"/>
      <c r="U1328" s="75"/>
      <c r="V1328" s="75"/>
      <c r="W1328" s="75"/>
      <c r="X1328" s="75"/>
      <c r="Y1328" s="82">
        <f>MIN(X1332:X1338)</f>
        <v>0</v>
      </c>
      <c r="Z1328" s="83"/>
      <c r="AA1328" s="83"/>
      <c r="AB1328" s="75"/>
      <c r="AC1328" s="75"/>
      <c r="AD1328" s="75"/>
      <c r="AE1328" s="75"/>
      <c r="AF1328" s="75"/>
      <c r="AG1328" s="75"/>
      <c r="AH1328" s="75"/>
      <c r="AI1328" s="75"/>
      <c r="AJ1328" s="82">
        <f>MIN(AI1332:AI1338)</f>
        <v>0</v>
      </c>
      <c r="AK1328" s="83"/>
      <c r="AL1328" s="83"/>
      <c r="AM1328" s="75"/>
      <c r="AN1328" s="75"/>
      <c r="AO1328" s="75"/>
      <c r="AP1328" s="75"/>
      <c r="AQ1328" s="75"/>
      <c r="AR1328" s="75"/>
      <c r="AS1328" s="75"/>
      <c r="AT1328" s="75"/>
      <c r="AU1328" s="75"/>
      <c r="AV1328" s="75"/>
      <c r="AW1328" s="82">
        <f>MIN(AV1332:AV1338)</f>
        <v>25</v>
      </c>
      <c r="AX1328" s="83"/>
      <c r="AY1328" s="83"/>
      <c r="AZ1328" s="79"/>
      <c r="BA1328" s="80"/>
      <c r="BB1328" s="71"/>
      <c r="BC1328" s="54"/>
      <c r="BD1328" s="41">
        <v>4</v>
      </c>
      <c r="BE1328" s="52">
        <v>42</v>
      </c>
      <c r="BF1328" s="62">
        <v>4281</v>
      </c>
      <c r="BG1328" s="278" t="s">
        <v>48</v>
      </c>
    </row>
    <row r="1329" spans="1:59" s="63" customFormat="1" ht="12.75" x14ac:dyDescent="0.2">
      <c r="A1329" s="196">
        <v>4</v>
      </c>
      <c r="B1329" s="197" t="s">
        <v>422</v>
      </c>
      <c r="C1329" s="208">
        <v>42</v>
      </c>
      <c r="D1329" s="209" t="s">
        <v>518</v>
      </c>
      <c r="E1329" s="210">
        <v>4281</v>
      </c>
      <c r="F1329" s="211" t="s">
        <v>662</v>
      </c>
      <c r="G1329" s="231" t="s">
        <v>663</v>
      </c>
      <c r="H1329" s="81" t="s">
        <v>49</v>
      </c>
      <c r="I1329" s="223"/>
      <c r="J1329" s="73"/>
      <c r="K1329" s="73"/>
      <c r="L1329" s="73"/>
      <c r="M1329" s="74"/>
      <c r="N1329" s="247"/>
      <c r="O1329" s="306"/>
      <c r="P1329" s="105"/>
      <c r="Q1329" s="75"/>
      <c r="R1329" s="75"/>
      <c r="S1329" s="75"/>
      <c r="T1329" s="75"/>
      <c r="U1329" s="75"/>
      <c r="V1329" s="75"/>
      <c r="W1329" s="75"/>
      <c r="X1329" s="75"/>
      <c r="Y1329" s="84">
        <f>IF(ISNUMBER(AVERAGE(X1332:X1338)),AVERAGE(X1332:X1338),0)</f>
        <v>4314.2857142857147</v>
      </c>
      <c r="Z1329" s="83"/>
      <c r="AA1329" s="83"/>
      <c r="AB1329" s="75"/>
      <c r="AC1329" s="75"/>
      <c r="AD1329" s="75"/>
      <c r="AE1329" s="75"/>
      <c r="AF1329" s="75"/>
      <c r="AG1329" s="75"/>
      <c r="AH1329" s="75"/>
      <c r="AI1329" s="75"/>
      <c r="AJ1329" s="84">
        <f>IF(ISNUMBER(AVERAGE(AI1332:AI1338)),AVERAGE(AI1332:AI1338),0)</f>
        <v>0</v>
      </c>
      <c r="AK1329" s="83"/>
      <c r="AL1329" s="83"/>
      <c r="AM1329" s="75"/>
      <c r="AN1329" s="75"/>
      <c r="AO1329" s="75"/>
      <c r="AP1329" s="75"/>
      <c r="AQ1329" s="75"/>
      <c r="AR1329" s="75"/>
      <c r="AS1329" s="75"/>
      <c r="AT1329" s="75"/>
      <c r="AU1329" s="75"/>
      <c r="AV1329" s="75"/>
      <c r="AW1329" s="84">
        <f>IF(ISNUMBER(AVERAGE(AV1332:AV1338)),AVERAGE(AV1332:AV1338),0)</f>
        <v>396.42857142857144</v>
      </c>
      <c r="AX1329" s="83"/>
      <c r="AY1329" s="83"/>
      <c r="AZ1329" s="79"/>
      <c r="BA1329" s="80"/>
      <c r="BB1329" s="71"/>
      <c r="BC1329" s="54"/>
      <c r="BD1329" s="41">
        <v>4</v>
      </c>
      <c r="BE1329" s="52">
        <v>42</v>
      </c>
      <c r="BF1329" s="62">
        <v>4281</v>
      </c>
      <c r="BG1329" s="278" t="s">
        <v>49</v>
      </c>
    </row>
    <row r="1330" spans="1:59" s="63" customFormat="1" ht="12.75" x14ac:dyDescent="0.2">
      <c r="A1330" s="196">
        <v>4</v>
      </c>
      <c r="B1330" s="197" t="s">
        <v>422</v>
      </c>
      <c r="C1330" s="208">
        <v>42</v>
      </c>
      <c r="D1330" s="209" t="s">
        <v>518</v>
      </c>
      <c r="E1330" s="210">
        <v>4281</v>
      </c>
      <c r="F1330" s="211" t="s">
        <v>662</v>
      </c>
      <c r="G1330" s="231" t="s">
        <v>663</v>
      </c>
      <c r="H1330" s="81" t="s">
        <v>50</v>
      </c>
      <c r="I1330" s="223"/>
      <c r="J1330" s="73"/>
      <c r="K1330" s="73"/>
      <c r="L1330" s="73"/>
      <c r="M1330" s="74"/>
      <c r="N1330" s="247"/>
      <c r="O1330" s="306"/>
      <c r="P1330" s="105"/>
      <c r="Q1330" s="75"/>
      <c r="R1330" s="75"/>
      <c r="S1330" s="75"/>
      <c r="T1330" s="75"/>
      <c r="U1330" s="75"/>
      <c r="V1330" s="75"/>
      <c r="W1330" s="75"/>
      <c r="X1330" s="75"/>
      <c r="Y1330" s="84">
        <f>MAX(X1332:X1338)</f>
        <v>25000</v>
      </c>
      <c r="Z1330" s="83"/>
      <c r="AA1330" s="83"/>
      <c r="AB1330" s="75"/>
      <c r="AC1330" s="75"/>
      <c r="AD1330" s="75"/>
      <c r="AE1330" s="75"/>
      <c r="AF1330" s="75"/>
      <c r="AG1330" s="75"/>
      <c r="AH1330" s="75"/>
      <c r="AI1330" s="75"/>
      <c r="AJ1330" s="84">
        <f>MAX(AI1332:AI1338)</f>
        <v>0</v>
      </c>
      <c r="AK1330" s="83"/>
      <c r="AL1330" s="83"/>
      <c r="AM1330" s="75"/>
      <c r="AN1330" s="75"/>
      <c r="AO1330" s="75"/>
      <c r="AP1330" s="75"/>
      <c r="AQ1330" s="75"/>
      <c r="AR1330" s="75"/>
      <c r="AS1330" s="75"/>
      <c r="AT1330" s="75"/>
      <c r="AU1330" s="75"/>
      <c r="AV1330" s="75"/>
      <c r="AW1330" s="84">
        <f>MAX(AV1332:AV1338)</f>
        <v>1000</v>
      </c>
      <c r="AX1330" s="83"/>
      <c r="AY1330" s="83"/>
      <c r="AZ1330" s="79"/>
      <c r="BA1330" s="80"/>
      <c r="BB1330" s="71"/>
      <c r="BC1330" s="54"/>
      <c r="BD1330" s="41">
        <v>4</v>
      </c>
      <c r="BE1330" s="52">
        <v>42</v>
      </c>
      <c r="BF1330" s="62">
        <v>4281</v>
      </c>
      <c r="BG1330" s="278" t="s">
        <v>50</v>
      </c>
    </row>
    <row r="1331" spans="1:59" s="63" customFormat="1" ht="12.75" x14ac:dyDescent="0.2">
      <c r="A1331" s="196">
        <v>4</v>
      </c>
      <c r="B1331" s="197" t="s">
        <v>422</v>
      </c>
      <c r="C1331" s="208">
        <v>42</v>
      </c>
      <c r="D1331" s="209" t="s">
        <v>518</v>
      </c>
      <c r="E1331" s="210">
        <v>4281</v>
      </c>
      <c r="F1331" s="211" t="s">
        <v>662</v>
      </c>
      <c r="G1331" s="231" t="s">
        <v>663</v>
      </c>
      <c r="H1331" s="85" t="s">
        <v>51</v>
      </c>
      <c r="I1331" s="223"/>
      <c r="J1331" s="73"/>
      <c r="K1331" s="73"/>
      <c r="L1331" s="73"/>
      <c r="M1331" s="74"/>
      <c r="N1331" s="248">
        <f>SUM(N1332:N1338)</f>
        <v>7</v>
      </c>
      <c r="O1331" s="293">
        <f>SUM(O1332:O1338)</f>
        <v>0.99999999999999978</v>
      </c>
      <c r="P1331" s="292"/>
      <c r="Q1331" s="87"/>
      <c r="R1331" s="87"/>
      <c r="S1331" s="87"/>
      <c r="T1331" s="87"/>
      <c r="U1331" s="87"/>
      <c r="V1331" s="87"/>
      <c r="W1331" s="87"/>
      <c r="X1331" s="87"/>
      <c r="Y1331" s="88"/>
      <c r="Z1331" s="119">
        <f>SUM(Z1332:Z1338)</f>
        <v>4314.2857142857138</v>
      </c>
      <c r="AA1331" s="120"/>
      <c r="AB1331" s="111"/>
      <c r="AC1331" s="111"/>
      <c r="AD1331" s="111"/>
      <c r="AE1331" s="111"/>
      <c r="AF1331" s="111"/>
      <c r="AG1331" s="111"/>
      <c r="AH1331" s="111"/>
      <c r="AI1331" s="111"/>
      <c r="AJ1331" s="120"/>
      <c r="AK1331" s="119">
        <f>SUM(AK1332:AK1338)</f>
        <v>0</v>
      </c>
      <c r="AL1331" s="120"/>
      <c r="AM1331" s="111"/>
      <c r="AN1331" s="111"/>
      <c r="AO1331" s="111"/>
      <c r="AP1331" s="111"/>
      <c r="AQ1331" s="111"/>
      <c r="AR1331" s="111"/>
      <c r="AS1331" s="111"/>
      <c r="AT1331" s="111"/>
      <c r="AU1331" s="111"/>
      <c r="AV1331" s="111"/>
      <c r="AW1331" s="120"/>
      <c r="AX1331" s="119">
        <f>SUM(AX1332:AX1338)</f>
        <v>396.42857142857139</v>
      </c>
      <c r="AY1331" s="88"/>
      <c r="AZ1331" s="79"/>
      <c r="BA1331" s="80"/>
      <c r="BB1331" s="71"/>
      <c r="BC1331" s="54"/>
      <c r="BD1331" s="41">
        <v>4</v>
      </c>
      <c r="BE1331" s="52">
        <v>42</v>
      </c>
      <c r="BF1331" s="62">
        <v>4281</v>
      </c>
      <c r="BG1331" s="279" t="s">
        <v>51</v>
      </c>
    </row>
    <row r="1332" spans="1:59" s="63" customFormat="1" ht="12.75" x14ac:dyDescent="0.2">
      <c r="A1332" s="196">
        <v>4</v>
      </c>
      <c r="B1332" s="197" t="s">
        <v>422</v>
      </c>
      <c r="C1332" s="208">
        <v>42</v>
      </c>
      <c r="D1332" s="209" t="s">
        <v>518</v>
      </c>
      <c r="E1332" s="210">
        <v>4281</v>
      </c>
      <c r="F1332" s="211" t="s">
        <v>662</v>
      </c>
      <c r="G1332" s="231" t="s">
        <v>663</v>
      </c>
      <c r="H1332" s="89" t="s">
        <v>52</v>
      </c>
      <c r="I1332" s="90" t="s">
        <v>634</v>
      </c>
      <c r="J1332" s="90"/>
      <c r="K1332" s="90" t="s">
        <v>511</v>
      </c>
      <c r="L1332" s="90"/>
      <c r="M1332" s="91"/>
      <c r="N1332" s="312">
        <v>1</v>
      </c>
      <c r="O1332" s="313">
        <f>N1332/N$1331</f>
        <v>0.14285714285714285</v>
      </c>
      <c r="P1332" s="104"/>
      <c r="Q1332" s="92"/>
      <c r="R1332" s="92"/>
      <c r="S1332" s="92"/>
      <c r="T1332" s="92"/>
      <c r="U1332" s="92"/>
      <c r="V1332" s="92"/>
      <c r="W1332" s="92">
        <v>1</v>
      </c>
      <c r="X1332" s="109">
        <f t="shared" ref="X1332:X1338" si="193">P1332*P$7+Q1332*Q$7+R1332*R$7+S1332*S$7+T1332*T$7+U1332*U$7+V1332*V$7+W1332*W$7</f>
        <v>25000</v>
      </c>
      <c r="Y1332" s="83"/>
      <c r="Z1332" s="110">
        <f t="shared" ref="Z1332:Z1338" si="194">X1332*$O1332</f>
        <v>3571.4285714285711</v>
      </c>
      <c r="AA1332" s="111"/>
      <c r="AB1332" s="92"/>
      <c r="AC1332" s="92"/>
      <c r="AD1332" s="92"/>
      <c r="AE1332" s="92"/>
      <c r="AF1332" s="92"/>
      <c r="AG1332" s="92"/>
      <c r="AH1332" s="92"/>
      <c r="AI1332" s="109">
        <f t="shared" ref="AI1332:AI1338" si="195">AB1332*AB$7+AC1332*AC$7+AD1332*AD$7+AE1332*AE$7+AF1332*AF$7+AG1332*AG$7+AH1332*AH$7</f>
        <v>0</v>
      </c>
      <c r="AJ1332" s="83"/>
      <c r="AK1332" s="110">
        <f t="shared" ref="AK1332:AK1338" si="196">AI1332*$O1332</f>
        <v>0</v>
      </c>
      <c r="AL1332" s="111"/>
      <c r="AM1332" s="92"/>
      <c r="AN1332" s="92"/>
      <c r="AO1332" s="92"/>
      <c r="AP1332" s="92">
        <v>1</v>
      </c>
      <c r="AQ1332" s="92"/>
      <c r="AR1332" s="92"/>
      <c r="AS1332" s="92"/>
      <c r="AT1332" s="92"/>
      <c r="AU1332" s="92"/>
      <c r="AV1332" s="109">
        <f t="shared" ref="AV1332:AV1338" si="197">AM1332*AM$7+AN1332*AN$7+AO1332*AO$7+AP1332*AP$7+AQ1332*AQ$7+AR1332*AR$7+AS1332*AS$7+AT1332*AT$7+AU1332*AU$7</f>
        <v>100</v>
      </c>
      <c r="AW1332" s="75"/>
      <c r="AX1332" s="110">
        <f t="shared" ref="AX1332:AX1338" si="198">AV1332*$O1332</f>
        <v>14.285714285714285</v>
      </c>
      <c r="AY1332" s="111"/>
      <c r="AZ1332" s="93"/>
      <c r="BA1332" s="94" t="s">
        <v>554</v>
      </c>
      <c r="BB1332" s="71"/>
      <c r="BC1332" s="54"/>
      <c r="BD1332" s="41">
        <v>4</v>
      </c>
      <c r="BE1332" s="52">
        <v>42</v>
      </c>
      <c r="BF1332" s="62">
        <v>4281</v>
      </c>
      <c r="BG1332" s="280" t="s">
        <v>52</v>
      </c>
    </row>
    <row r="1333" spans="1:59" s="63" customFormat="1" ht="12.75" x14ac:dyDescent="0.2">
      <c r="A1333" s="196">
        <v>4</v>
      </c>
      <c r="B1333" s="197" t="s">
        <v>422</v>
      </c>
      <c r="C1333" s="208">
        <v>42</v>
      </c>
      <c r="D1333" s="209" t="s">
        <v>518</v>
      </c>
      <c r="E1333" s="210">
        <v>4281</v>
      </c>
      <c r="F1333" s="211" t="s">
        <v>662</v>
      </c>
      <c r="G1333" s="231" t="s">
        <v>663</v>
      </c>
      <c r="H1333" s="89"/>
      <c r="I1333" s="90" t="s">
        <v>500</v>
      </c>
      <c r="J1333" s="90"/>
      <c r="K1333" s="90" t="s">
        <v>64</v>
      </c>
      <c r="L1333" s="90" t="s">
        <v>271</v>
      </c>
      <c r="M1333" s="91"/>
      <c r="N1333" s="312">
        <v>1</v>
      </c>
      <c r="O1333" s="313">
        <f t="shared" ref="O1333:O1338" si="199">N1333/N$1331</f>
        <v>0.14285714285714285</v>
      </c>
      <c r="P1333" s="104"/>
      <c r="Q1333" s="92"/>
      <c r="R1333" s="92"/>
      <c r="S1333" s="92"/>
      <c r="T1333" s="92"/>
      <c r="U1333" s="92"/>
      <c r="V1333" s="92"/>
      <c r="W1333" s="92"/>
      <c r="X1333" s="109">
        <f t="shared" si="193"/>
        <v>0</v>
      </c>
      <c r="Y1333" s="83"/>
      <c r="Z1333" s="110">
        <f t="shared" si="194"/>
        <v>0</v>
      </c>
      <c r="AA1333" s="111"/>
      <c r="AB1333" s="92"/>
      <c r="AC1333" s="92"/>
      <c r="AD1333" s="92"/>
      <c r="AE1333" s="92"/>
      <c r="AF1333" s="92"/>
      <c r="AG1333" s="92"/>
      <c r="AH1333" s="92"/>
      <c r="AI1333" s="109">
        <f t="shared" si="195"/>
        <v>0</v>
      </c>
      <c r="AJ1333" s="83"/>
      <c r="AK1333" s="110">
        <f t="shared" si="196"/>
        <v>0</v>
      </c>
      <c r="AL1333" s="111"/>
      <c r="AM1333" s="92"/>
      <c r="AN1333" s="92"/>
      <c r="AO1333" s="92"/>
      <c r="AP1333" s="92"/>
      <c r="AQ1333" s="92"/>
      <c r="AR1333" s="92"/>
      <c r="AS1333" s="92">
        <v>1</v>
      </c>
      <c r="AT1333" s="92"/>
      <c r="AU1333" s="92"/>
      <c r="AV1333" s="109">
        <f t="shared" si="197"/>
        <v>1000</v>
      </c>
      <c r="AW1333" s="75"/>
      <c r="AX1333" s="110">
        <f t="shared" si="198"/>
        <v>142.85714285714286</v>
      </c>
      <c r="AY1333" s="111"/>
      <c r="AZ1333" s="93"/>
      <c r="BA1333" s="94" t="s">
        <v>554</v>
      </c>
      <c r="BB1333" s="71"/>
      <c r="BC1333" s="54"/>
      <c r="BD1333" s="41">
        <v>4</v>
      </c>
      <c r="BE1333" s="52">
        <v>42</v>
      </c>
      <c r="BF1333" s="62">
        <v>4281</v>
      </c>
      <c r="BG1333" s="280" t="s">
        <v>52</v>
      </c>
    </row>
    <row r="1334" spans="1:59" s="63" customFormat="1" ht="12.75" x14ac:dyDescent="0.2">
      <c r="A1334" s="196">
        <v>4</v>
      </c>
      <c r="B1334" s="197" t="s">
        <v>422</v>
      </c>
      <c r="C1334" s="208">
        <v>42</v>
      </c>
      <c r="D1334" s="209" t="s">
        <v>518</v>
      </c>
      <c r="E1334" s="210">
        <v>4281</v>
      </c>
      <c r="F1334" s="211" t="s">
        <v>662</v>
      </c>
      <c r="G1334" s="231" t="s">
        <v>663</v>
      </c>
      <c r="H1334" s="89"/>
      <c r="I1334" s="90" t="s">
        <v>664</v>
      </c>
      <c r="J1334" s="90"/>
      <c r="K1334" s="90" t="s">
        <v>64</v>
      </c>
      <c r="L1334" s="90" t="s">
        <v>76</v>
      </c>
      <c r="M1334" s="91"/>
      <c r="N1334" s="312">
        <v>1</v>
      </c>
      <c r="O1334" s="313">
        <f t="shared" si="199"/>
        <v>0.14285714285714285</v>
      </c>
      <c r="P1334" s="104">
        <v>1</v>
      </c>
      <c r="Q1334" s="92"/>
      <c r="R1334" s="92"/>
      <c r="S1334" s="92"/>
      <c r="T1334" s="92"/>
      <c r="U1334" s="92"/>
      <c r="V1334" s="92"/>
      <c r="W1334" s="92"/>
      <c r="X1334" s="109">
        <f t="shared" si="193"/>
        <v>100</v>
      </c>
      <c r="Y1334" s="83"/>
      <c r="Z1334" s="110">
        <f t="shared" si="194"/>
        <v>14.285714285714285</v>
      </c>
      <c r="AA1334" s="111"/>
      <c r="AB1334" s="92"/>
      <c r="AC1334" s="92"/>
      <c r="AD1334" s="92"/>
      <c r="AE1334" s="92"/>
      <c r="AF1334" s="92"/>
      <c r="AG1334" s="92"/>
      <c r="AH1334" s="92"/>
      <c r="AI1334" s="109">
        <f t="shared" si="195"/>
        <v>0</v>
      </c>
      <c r="AJ1334" s="83"/>
      <c r="AK1334" s="110">
        <f t="shared" si="196"/>
        <v>0</v>
      </c>
      <c r="AL1334" s="111"/>
      <c r="AM1334" s="92"/>
      <c r="AN1334" s="92"/>
      <c r="AO1334" s="92"/>
      <c r="AP1334" s="92"/>
      <c r="AQ1334" s="92"/>
      <c r="AR1334" s="92">
        <v>1</v>
      </c>
      <c r="AS1334" s="92"/>
      <c r="AT1334" s="92"/>
      <c r="AU1334" s="92"/>
      <c r="AV1334" s="109">
        <f t="shared" si="197"/>
        <v>500</v>
      </c>
      <c r="AW1334" s="75"/>
      <c r="AX1334" s="110">
        <f t="shared" si="198"/>
        <v>71.428571428571431</v>
      </c>
      <c r="AY1334" s="111"/>
      <c r="AZ1334" s="93"/>
      <c r="BA1334" s="94" t="s">
        <v>554</v>
      </c>
      <c r="BB1334" s="71"/>
      <c r="BC1334" s="54"/>
      <c r="BD1334" s="41">
        <v>4</v>
      </c>
      <c r="BE1334" s="52">
        <v>42</v>
      </c>
      <c r="BF1334" s="62">
        <v>4281</v>
      </c>
      <c r="BG1334" s="280" t="s">
        <v>52</v>
      </c>
    </row>
    <row r="1335" spans="1:59" s="63" customFormat="1" ht="12.75" x14ac:dyDescent="0.2">
      <c r="A1335" s="196">
        <v>4</v>
      </c>
      <c r="B1335" s="197" t="s">
        <v>422</v>
      </c>
      <c r="C1335" s="208">
        <v>42</v>
      </c>
      <c r="D1335" s="209" t="s">
        <v>518</v>
      </c>
      <c r="E1335" s="210">
        <v>4281</v>
      </c>
      <c r="F1335" s="211" t="s">
        <v>662</v>
      </c>
      <c r="G1335" s="231" t="s">
        <v>663</v>
      </c>
      <c r="H1335" s="89"/>
      <c r="I1335" s="90" t="s">
        <v>463</v>
      </c>
      <c r="J1335" s="90"/>
      <c r="K1335" s="90" t="s">
        <v>64</v>
      </c>
      <c r="L1335" s="90" t="s">
        <v>413</v>
      </c>
      <c r="M1335" s="91"/>
      <c r="N1335" s="312">
        <v>1</v>
      </c>
      <c r="O1335" s="313">
        <f t="shared" si="199"/>
        <v>0.14285714285714285</v>
      </c>
      <c r="P1335" s="104">
        <v>1</v>
      </c>
      <c r="Q1335" s="92"/>
      <c r="R1335" s="92"/>
      <c r="S1335" s="92"/>
      <c r="T1335" s="92"/>
      <c r="U1335" s="92"/>
      <c r="V1335" s="92"/>
      <c r="W1335" s="92"/>
      <c r="X1335" s="109">
        <f t="shared" si="193"/>
        <v>100</v>
      </c>
      <c r="Y1335" s="83"/>
      <c r="Z1335" s="110">
        <f t="shared" si="194"/>
        <v>14.285714285714285</v>
      </c>
      <c r="AA1335" s="111"/>
      <c r="AB1335" s="92"/>
      <c r="AC1335" s="92"/>
      <c r="AD1335" s="92"/>
      <c r="AE1335" s="92"/>
      <c r="AF1335" s="92"/>
      <c r="AG1335" s="92"/>
      <c r="AH1335" s="92"/>
      <c r="AI1335" s="109">
        <f t="shared" si="195"/>
        <v>0</v>
      </c>
      <c r="AJ1335" s="83"/>
      <c r="AK1335" s="110">
        <f t="shared" si="196"/>
        <v>0</v>
      </c>
      <c r="AL1335" s="111"/>
      <c r="AM1335" s="92"/>
      <c r="AN1335" s="92"/>
      <c r="AO1335" s="92">
        <v>1</v>
      </c>
      <c r="AP1335" s="92"/>
      <c r="AQ1335" s="92"/>
      <c r="AR1335" s="92"/>
      <c r="AS1335" s="92"/>
      <c r="AT1335" s="92"/>
      <c r="AU1335" s="92"/>
      <c r="AV1335" s="109">
        <f t="shared" si="197"/>
        <v>50</v>
      </c>
      <c r="AW1335" s="75"/>
      <c r="AX1335" s="110">
        <f t="shared" si="198"/>
        <v>7.1428571428571423</v>
      </c>
      <c r="AY1335" s="111"/>
      <c r="AZ1335" s="93"/>
      <c r="BA1335" s="94" t="s">
        <v>554</v>
      </c>
      <c r="BB1335" s="71"/>
      <c r="BC1335" s="54"/>
      <c r="BD1335" s="41">
        <v>4</v>
      </c>
      <c r="BE1335" s="52">
        <v>42</v>
      </c>
      <c r="BF1335" s="62">
        <v>4281</v>
      </c>
      <c r="BG1335" s="280" t="s">
        <v>52</v>
      </c>
    </row>
    <row r="1336" spans="1:59" s="63" customFormat="1" ht="12.75" x14ac:dyDescent="0.2">
      <c r="A1336" s="196">
        <v>4</v>
      </c>
      <c r="B1336" s="197" t="s">
        <v>422</v>
      </c>
      <c r="C1336" s="208">
        <v>42</v>
      </c>
      <c r="D1336" s="209" t="s">
        <v>518</v>
      </c>
      <c r="E1336" s="210">
        <v>4281</v>
      </c>
      <c r="F1336" s="211" t="s">
        <v>662</v>
      </c>
      <c r="G1336" s="231" t="s">
        <v>663</v>
      </c>
      <c r="H1336" s="89"/>
      <c r="I1336" s="90" t="s">
        <v>665</v>
      </c>
      <c r="J1336" s="90"/>
      <c r="K1336" s="90" t="s">
        <v>64</v>
      </c>
      <c r="L1336" s="90" t="s">
        <v>119</v>
      </c>
      <c r="M1336" s="91"/>
      <c r="N1336" s="312">
        <v>1</v>
      </c>
      <c r="O1336" s="313">
        <f t="shared" si="199"/>
        <v>0.14285714285714285</v>
      </c>
      <c r="P1336" s="104"/>
      <c r="Q1336" s="92"/>
      <c r="R1336" s="92"/>
      <c r="S1336" s="92"/>
      <c r="T1336" s="92"/>
      <c r="U1336" s="92"/>
      <c r="V1336" s="92"/>
      <c r="W1336" s="92"/>
      <c r="X1336" s="109">
        <f t="shared" si="193"/>
        <v>0</v>
      </c>
      <c r="Y1336" s="83"/>
      <c r="Z1336" s="110">
        <f t="shared" si="194"/>
        <v>0</v>
      </c>
      <c r="AA1336" s="111"/>
      <c r="AB1336" s="92"/>
      <c r="AC1336" s="92"/>
      <c r="AD1336" s="92"/>
      <c r="AE1336" s="92"/>
      <c r="AF1336" s="92"/>
      <c r="AG1336" s="92"/>
      <c r="AH1336" s="92"/>
      <c r="AI1336" s="109">
        <f t="shared" si="195"/>
        <v>0</v>
      </c>
      <c r="AJ1336" s="83"/>
      <c r="AK1336" s="110">
        <f t="shared" si="196"/>
        <v>0</v>
      </c>
      <c r="AL1336" s="111"/>
      <c r="AM1336" s="92"/>
      <c r="AN1336" s="92"/>
      <c r="AO1336" s="92"/>
      <c r="AP1336" s="92"/>
      <c r="AQ1336" s="92"/>
      <c r="AR1336" s="92"/>
      <c r="AS1336" s="92">
        <v>1</v>
      </c>
      <c r="AT1336" s="92"/>
      <c r="AU1336" s="92"/>
      <c r="AV1336" s="109">
        <f t="shared" si="197"/>
        <v>1000</v>
      </c>
      <c r="AW1336" s="75"/>
      <c r="AX1336" s="110">
        <f t="shared" si="198"/>
        <v>142.85714285714286</v>
      </c>
      <c r="AY1336" s="111"/>
      <c r="AZ1336" s="93"/>
      <c r="BA1336" s="94" t="s">
        <v>554</v>
      </c>
      <c r="BB1336" s="71"/>
      <c r="BC1336" s="54"/>
      <c r="BD1336" s="41">
        <v>4</v>
      </c>
      <c r="BE1336" s="52">
        <v>42</v>
      </c>
      <c r="BF1336" s="62">
        <v>4281</v>
      </c>
      <c r="BG1336" s="280" t="s">
        <v>52</v>
      </c>
    </row>
    <row r="1337" spans="1:59" s="63" customFormat="1" ht="12.75" x14ac:dyDescent="0.2">
      <c r="A1337" s="196">
        <v>4</v>
      </c>
      <c r="B1337" s="197" t="s">
        <v>422</v>
      </c>
      <c r="C1337" s="208">
        <v>42</v>
      </c>
      <c r="D1337" s="209" t="s">
        <v>518</v>
      </c>
      <c r="E1337" s="210">
        <v>4281</v>
      </c>
      <c r="F1337" s="211" t="s">
        <v>662</v>
      </c>
      <c r="G1337" s="231" t="s">
        <v>663</v>
      </c>
      <c r="H1337" s="89"/>
      <c r="I1337" s="90" t="s">
        <v>666</v>
      </c>
      <c r="J1337" s="90"/>
      <c r="K1337" s="90" t="s">
        <v>64</v>
      </c>
      <c r="L1337" s="90" t="s">
        <v>258</v>
      </c>
      <c r="M1337" s="91"/>
      <c r="N1337" s="312">
        <v>1</v>
      </c>
      <c r="O1337" s="313">
        <f t="shared" si="199"/>
        <v>0.14285714285714285</v>
      </c>
      <c r="P1337" s="104"/>
      <c r="Q1337" s="92"/>
      <c r="R1337" s="92"/>
      <c r="S1337" s="92"/>
      <c r="T1337" s="92"/>
      <c r="U1337" s="92"/>
      <c r="V1337" s="92"/>
      <c r="W1337" s="92"/>
      <c r="X1337" s="109">
        <f t="shared" si="193"/>
        <v>0</v>
      </c>
      <c r="Y1337" s="83"/>
      <c r="Z1337" s="110">
        <f t="shared" si="194"/>
        <v>0</v>
      </c>
      <c r="AA1337" s="111"/>
      <c r="AB1337" s="92"/>
      <c r="AC1337" s="92"/>
      <c r="AD1337" s="92"/>
      <c r="AE1337" s="92"/>
      <c r="AF1337" s="92"/>
      <c r="AG1337" s="92"/>
      <c r="AH1337" s="92"/>
      <c r="AI1337" s="109">
        <f t="shared" si="195"/>
        <v>0</v>
      </c>
      <c r="AJ1337" s="83"/>
      <c r="AK1337" s="110">
        <f t="shared" si="196"/>
        <v>0</v>
      </c>
      <c r="AL1337" s="111"/>
      <c r="AM1337" s="92"/>
      <c r="AN1337" s="92">
        <v>1</v>
      </c>
      <c r="AO1337" s="92"/>
      <c r="AP1337" s="92"/>
      <c r="AQ1337" s="92"/>
      <c r="AR1337" s="92"/>
      <c r="AS1337" s="92"/>
      <c r="AT1337" s="92"/>
      <c r="AU1337" s="92"/>
      <c r="AV1337" s="109">
        <f t="shared" si="197"/>
        <v>25</v>
      </c>
      <c r="AW1337" s="75"/>
      <c r="AX1337" s="110">
        <f t="shared" si="198"/>
        <v>3.5714285714285712</v>
      </c>
      <c r="AY1337" s="111"/>
      <c r="AZ1337" s="93"/>
      <c r="BA1337" s="94" t="s">
        <v>554</v>
      </c>
      <c r="BB1337" s="71"/>
      <c r="BC1337" s="54"/>
      <c r="BD1337" s="41">
        <v>4</v>
      </c>
      <c r="BE1337" s="52">
        <v>42</v>
      </c>
      <c r="BF1337" s="62">
        <v>4281</v>
      </c>
      <c r="BG1337" s="280" t="s">
        <v>52</v>
      </c>
    </row>
    <row r="1338" spans="1:59" s="63" customFormat="1" ht="12.75" x14ac:dyDescent="0.2">
      <c r="A1338" s="196">
        <v>4</v>
      </c>
      <c r="B1338" s="197" t="s">
        <v>422</v>
      </c>
      <c r="C1338" s="208">
        <v>42</v>
      </c>
      <c r="D1338" s="209" t="s">
        <v>518</v>
      </c>
      <c r="E1338" s="210">
        <v>4281</v>
      </c>
      <c r="F1338" s="211" t="s">
        <v>662</v>
      </c>
      <c r="G1338" s="231" t="s">
        <v>663</v>
      </c>
      <c r="H1338" s="89"/>
      <c r="I1338" s="90" t="s">
        <v>667</v>
      </c>
      <c r="J1338" s="90"/>
      <c r="K1338" s="90" t="s">
        <v>90</v>
      </c>
      <c r="L1338" s="90"/>
      <c r="M1338" s="91"/>
      <c r="N1338" s="312">
        <v>1</v>
      </c>
      <c r="O1338" s="313">
        <f t="shared" si="199"/>
        <v>0.14285714285714285</v>
      </c>
      <c r="P1338" s="104"/>
      <c r="Q1338" s="92"/>
      <c r="R1338" s="92"/>
      <c r="S1338" s="92"/>
      <c r="T1338" s="92"/>
      <c r="U1338" s="92">
        <v>1</v>
      </c>
      <c r="V1338" s="92"/>
      <c r="W1338" s="92"/>
      <c r="X1338" s="109">
        <f t="shared" si="193"/>
        <v>5000</v>
      </c>
      <c r="Y1338" s="83"/>
      <c r="Z1338" s="110">
        <f t="shared" si="194"/>
        <v>714.28571428571422</v>
      </c>
      <c r="AA1338" s="111"/>
      <c r="AB1338" s="92"/>
      <c r="AC1338" s="92"/>
      <c r="AD1338" s="92"/>
      <c r="AE1338" s="92"/>
      <c r="AF1338" s="92"/>
      <c r="AG1338" s="92"/>
      <c r="AH1338" s="92"/>
      <c r="AI1338" s="109">
        <f t="shared" si="195"/>
        <v>0</v>
      </c>
      <c r="AJ1338" s="83"/>
      <c r="AK1338" s="110">
        <f t="shared" si="196"/>
        <v>0</v>
      </c>
      <c r="AL1338" s="111"/>
      <c r="AM1338" s="92"/>
      <c r="AN1338" s="92"/>
      <c r="AO1338" s="92"/>
      <c r="AP1338" s="92">
        <v>1</v>
      </c>
      <c r="AQ1338" s="92"/>
      <c r="AR1338" s="92"/>
      <c r="AS1338" s="92"/>
      <c r="AT1338" s="92"/>
      <c r="AU1338" s="92"/>
      <c r="AV1338" s="109">
        <f t="shared" si="197"/>
        <v>100</v>
      </c>
      <c r="AW1338" s="75"/>
      <c r="AX1338" s="110">
        <f t="shared" si="198"/>
        <v>14.285714285714285</v>
      </c>
      <c r="AY1338" s="111"/>
      <c r="AZ1338" s="93"/>
      <c r="BA1338" s="94" t="s">
        <v>554</v>
      </c>
      <c r="BB1338" s="71"/>
      <c r="BC1338" s="54"/>
      <c r="BD1338" s="41">
        <v>4</v>
      </c>
      <c r="BE1338" s="52">
        <v>42</v>
      </c>
      <c r="BF1338" s="62">
        <v>4281</v>
      </c>
      <c r="BG1338" s="280" t="s">
        <v>52</v>
      </c>
    </row>
    <row r="1339" spans="1:59" s="63" customFormat="1" ht="12.75" x14ac:dyDescent="0.2">
      <c r="A1339" s="196">
        <v>4</v>
      </c>
      <c r="B1339" s="197" t="s">
        <v>422</v>
      </c>
      <c r="C1339" s="208">
        <v>42</v>
      </c>
      <c r="D1339" s="209" t="s">
        <v>518</v>
      </c>
      <c r="E1339" s="210">
        <v>4281</v>
      </c>
      <c r="F1339" s="211" t="s">
        <v>662</v>
      </c>
      <c r="G1339" s="231" t="s">
        <v>663</v>
      </c>
      <c r="H1339" s="65"/>
      <c r="I1339" s="222"/>
      <c r="J1339" s="66"/>
      <c r="K1339" s="66"/>
      <c r="L1339" s="66"/>
      <c r="M1339" s="64"/>
      <c r="N1339" s="304"/>
      <c r="O1339" s="305"/>
      <c r="P1339" s="127"/>
      <c r="Q1339" s="67"/>
      <c r="R1339" s="67"/>
      <c r="S1339" s="67"/>
      <c r="T1339" s="67"/>
      <c r="U1339" s="67"/>
      <c r="V1339" s="67"/>
      <c r="W1339" s="67"/>
      <c r="X1339" s="67"/>
      <c r="Y1339" s="68"/>
      <c r="Z1339" s="68"/>
      <c r="AA1339" s="68"/>
      <c r="AB1339" s="67"/>
      <c r="AC1339" s="67"/>
      <c r="AD1339" s="67"/>
      <c r="AE1339" s="67"/>
      <c r="AF1339" s="67"/>
      <c r="AG1339" s="67"/>
      <c r="AH1339" s="67"/>
      <c r="AI1339" s="67"/>
      <c r="AJ1339" s="68"/>
      <c r="AK1339" s="68"/>
      <c r="AL1339" s="68"/>
      <c r="AM1339" s="67"/>
      <c r="AN1339" s="67"/>
      <c r="AO1339" s="67"/>
      <c r="AP1339" s="67"/>
      <c r="AQ1339" s="67"/>
      <c r="AR1339" s="67"/>
      <c r="AS1339" s="67"/>
      <c r="AT1339" s="67"/>
      <c r="AU1339" s="67"/>
      <c r="AV1339" s="67"/>
      <c r="AW1339" s="67"/>
      <c r="AX1339" s="68"/>
      <c r="AY1339" s="68"/>
      <c r="AZ1339" s="69"/>
      <c r="BA1339" s="70"/>
      <c r="BB1339" s="71"/>
      <c r="BC1339" s="54"/>
      <c r="BD1339" s="41">
        <v>4</v>
      </c>
      <c r="BE1339" s="52">
        <v>42</v>
      </c>
      <c r="BF1339" s="62">
        <v>4281</v>
      </c>
      <c r="BG1339" s="275"/>
    </row>
    <row r="1340" spans="1:59" s="54" customFormat="1" ht="12.75" x14ac:dyDescent="0.2">
      <c r="A1340" s="196">
        <v>4</v>
      </c>
      <c r="B1340" s="197" t="s">
        <v>422</v>
      </c>
      <c r="C1340" s="208">
        <v>42</v>
      </c>
      <c r="D1340" s="209" t="s">
        <v>518</v>
      </c>
      <c r="E1340" s="210">
        <v>4281</v>
      </c>
      <c r="F1340" s="211" t="s">
        <v>662</v>
      </c>
      <c r="G1340" s="230"/>
      <c r="H1340" s="56"/>
      <c r="I1340" s="221"/>
      <c r="J1340" s="57"/>
      <c r="K1340" s="57"/>
      <c r="L1340" s="57"/>
      <c r="M1340" s="55"/>
      <c r="N1340" s="303"/>
      <c r="O1340" s="245"/>
      <c r="P1340" s="122"/>
      <c r="Q1340" s="58"/>
      <c r="R1340" s="58"/>
      <c r="S1340" s="58"/>
      <c r="T1340" s="58"/>
      <c r="U1340" s="58"/>
      <c r="V1340" s="58"/>
      <c r="W1340" s="58"/>
      <c r="X1340" s="58"/>
      <c r="Y1340" s="59"/>
      <c r="Z1340" s="59"/>
      <c r="AA1340" s="59"/>
      <c r="AB1340" s="58"/>
      <c r="AC1340" s="58"/>
      <c r="AD1340" s="58"/>
      <c r="AE1340" s="58"/>
      <c r="AF1340" s="58"/>
      <c r="AG1340" s="58"/>
      <c r="AH1340" s="58"/>
      <c r="AI1340" s="58"/>
      <c r="AJ1340" s="59"/>
      <c r="AK1340" s="59"/>
      <c r="AL1340" s="59"/>
      <c r="AM1340" s="58"/>
      <c r="AN1340" s="58"/>
      <c r="AO1340" s="58"/>
      <c r="AP1340" s="58"/>
      <c r="AQ1340" s="58"/>
      <c r="AR1340" s="58"/>
      <c r="AS1340" s="58"/>
      <c r="AT1340" s="58"/>
      <c r="AU1340" s="58"/>
      <c r="AV1340" s="58"/>
      <c r="AW1340" s="58"/>
      <c r="AX1340" s="59"/>
      <c r="AY1340" s="59"/>
      <c r="AZ1340" s="60"/>
      <c r="BA1340" s="61"/>
      <c r="BD1340" s="41">
        <v>4</v>
      </c>
      <c r="BE1340" s="52">
        <v>42</v>
      </c>
      <c r="BF1340" s="62">
        <v>4281</v>
      </c>
      <c r="BG1340" s="274"/>
    </row>
    <row r="1341" spans="1:59" s="63" customFormat="1" ht="12.75" x14ac:dyDescent="0.2">
      <c r="A1341" s="196">
        <v>4</v>
      </c>
      <c r="B1341" s="197" t="s">
        <v>422</v>
      </c>
      <c r="C1341" s="208">
        <v>42</v>
      </c>
      <c r="D1341" s="209" t="s">
        <v>518</v>
      </c>
      <c r="E1341" s="210">
        <v>4281</v>
      </c>
      <c r="F1341" s="211" t="s">
        <v>662</v>
      </c>
      <c r="G1341" s="231"/>
      <c r="H1341" s="65"/>
      <c r="I1341" s="222"/>
      <c r="J1341" s="66"/>
      <c r="K1341" s="66"/>
      <c r="L1341" s="66"/>
      <c r="M1341" s="64"/>
      <c r="N1341" s="304"/>
      <c r="O1341" s="305"/>
      <c r="P1341" s="127"/>
      <c r="Q1341" s="67"/>
      <c r="R1341" s="67"/>
      <c r="S1341" s="67"/>
      <c r="T1341" s="67"/>
      <c r="U1341" s="67"/>
      <c r="V1341" s="67"/>
      <c r="W1341" s="67"/>
      <c r="X1341" s="67"/>
      <c r="Y1341" s="68"/>
      <c r="Z1341" s="68"/>
      <c r="AA1341" s="68"/>
      <c r="AB1341" s="67"/>
      <c r="AC1341" s="67"/>
      <c r="AD1341" s="67"/>
      <c r="AE1341" s="67"/>
      <c r="AF1341" s="67"/>
      <c r="AG1341" s="67"/>
      <c r="AH1341" s="67"/>
      <c r="AI1341" s="67"/>
      <c r="AJ1341" s="68"/>
      <c r="AK1341" s="68"/>
      <c r="AL1341" s="68"/>
      <c r="AM1341" s="67"/>
      <c r="AN1341" s="67"/>
      <c r="AO1341" s="67"/>
      <c r="AP1341" s="67"/>
      <c r="AQ1341" s="67"/>
      <c r="AR1341" s="67"/>
      <c r="AS1341" s="67"/>
      <c r="AT1341" s="67"/>
      <c r="AU1341" s="67"/>
      <c r="AV1341" s="67"/>
      <c r="AW1341" s="67"/>
      <c r="AX1341" s="68"/>
      <c r="AY1341" s="68"/>
      <c r="AZ1341" s="69"/>
      <c r="BA1341" s="70"/>
      <c r="BB1341" s="71"/>
      <c r="BC1341" s="54"/>
      <c r="BD1341" s="41">
        <v>4</v>
      </c>
      <c r="BE1341" s="52">
        <v>42</v>
      </c>
      <c r="BF1341" s="62">
        <v>4281</v>
      </c>
      <c r="BG1341" s="275"/>
    </row>
    <row r="1342" spans="1:59" s="63" customFormat="1" ht="12.75" x14ac:dyDescent="0.2">
      <c r="A1342" s="196">
        <v>4</v>
      </c>
      <c r="B1342" s="197" t="s">
        <v>422</v>
      </c>
      <c r="C1342" s="208">
        <v>42</v>
      </c>
      <c r="D1342" s="209" t="s">
        <v>518</v>
      </c>
      <c r="E1342" s="210">
        <v>4281</v>
      </c>
      <c r="F1342" s="211" t="s">
        <v>662</v>
      </c>
      <c r="G1342" s="231" t="s">
        <v>53</v>
      </c>
      <c r="H1342" s="72" t="s">
        <v>1233</v>
      </c>
      <c r="I1342" s="223" t="s">
        <v>1183</v>
      </c>
      <c r="J1342" s="73"/>
      <c r="K1342" s="73"/>
      <c r="L1342" s="73"/>
      <c r="M1342" s="74"/>
      <c r="N1342" s="247"/>
      <c r="O1342" s="306"/>
      <c r="P1342" s="105"/>
      <c r="Q1342" s="75"/>
      <c r="R1342" s="75"/>
      <c r="S1342" s="75"/>
      <c r="T1342" s="75"/>
      <c r="U1342" s="75"/>
      <c r="V1342" s="75"/>
      <c r="W1342" s="75"/>
      <c r="X1342" s="75"/>
      <c r="Y1342" s="76" t="s">
        <v>1241</v>
      </c>
      <c r="Z1342" s="77" t="s">
        <v>1241</v>
      </c>
      <c r="AA1342" s="78">
        <f>AA$126</f>
        <v>1000</v>
      </c>
      <c r="AB1342" s="75"/>
      <c r="AC1342" s="75"/>
      <c r="AD1342" s="75"/>
      <c r="AE1342" s="75"/>
      <c r="AF1342" s="75"/>
      <c r="AG1342" s="75"/>
      <c r="AH1342" s="75"/>
      <c r="AI1342" s="75"/>
      <c r="AJ1342" s="76" t="s">
        <v>1241</v>
      </c>
      <c r="AK1342" s="77" t="s">
        <v>1241</v>
      </c>
      <c r="AL1342" s="78">
        <f>AL$126</f>
        <v>0</v>
      </c>
      <c r="AM1342" s="75"/>
      <c r="AN1342" s="75"/>
      <c r="AO1342" s="75"/>
      <c r="AP1342" s="75"/>
      <c r="AQ1342" s="75"/>
      <c r="AR1342" s="75"/>
      <c r="AS1342" s="75"/>
      <c r="AT1342" s="75"/>
      <c r="AU1342" s="75"/>
      <c r="AV1342" s="75"/>
      <c r="AW1342" s="76" t="s">
        <v>1241</v>
      </c>
      <c r="AX1342" s="77" t="s">
        <v>1241</v>
      </c>
      <c r="AY1342" s="78">
        <f>AY$126</f>
        <v>500</v>
      </c>
      <c r="AZ1342" s="79"/>
      <c r="BA1342" s="80" t="str">
        <f>I1342</f>
        <v>&gt; see 3112, Reinforcement for in situ concrete</v>
      </c>
      <c r="BB1342" s="71"/>
      <c r="BC1342" s="54"/>
      <c r="BD1342" s="41">
        <v>4</v>
      </c>
      <c r="BE1342" s="52">
        <v>42</v>
      </c>
      <c r="BF1342" s="62">
        <v>4281</v>
      </c>
      <c r="BG1342" s="276" t="s">
        <v>47</v>
      </c>
    </row>
    <row r="1343" spans="1:59" s="63" customFormat="1" ht="12.75" x14ac:dyDescent="0.2">
      <c r="A1343" s="196">
        <v>4</v>
      </c>
      <c r="B1343" s="197" t="s">
        <v>422</v>
      </c>
      <c r="C1343" s="208">
        <v>42</v>
      </c>
      <c r="D1343" s="209" t="s">
        <v>518</v>
      </c>
      <c r="E1343" s="210">
        <v>4281</v>
      </c>
      <c r="F1343" s="211" t="s">
        <v>662</v>
      </c>
      <c r="G1343" s="231"/>
      <c r="H1343" s="65"/>
      <c r="I1343" s="222"/>
      <c r="J1343" s="66"/>
      <c r="K1343" s="66"/>
      <c r="L1343" s="66"/>
      <c r="M1343" s="64"/>
      <c r="N1343" s="304"/>
      <c r="O1343" s="305"/>
      <c r="P1343" s="127"/>
      <c r="Q1343" s="67"/>
      <c r="R1343" s="67"/>
      <c r="S1343" s="67"/>
      <c r="T1343" s="67"/>
      <c r="U1343" s="67"/>
      <c r="V1343" s="67"/>
      <c r="W1343" s="67"/>
      <c r="X1343" s="67"/>
      <c r="Y1343" s="68"/>
      <c r="Z1343" s="68"/>
      <c r="AA1343" s="68"/>
      <c r="AB1343" s="67"/>
      <c r="AC1343" s="67"/>
      <c r="AD1343" s="67"/>
      <c r="AE1343" s="67"/>
      <c r="AF1343" s="67"/>
      <c r="AG1343" s="67"/>
      <c r="AH1343" s="67"/>
      <c r="AI1343" s="67"/>
      <c r="AJ1343" s="68"/>
      <c r="AK1343" s="68"/>
      <c r="AL1343" s="68"/>
      <c r="AM1343" s="67"/>
      <c r="AN1343" s="67"/>
      <c r="AO1343" s="67"/>
      <c r="AP1343" s="67"/>
      <c r="AQ1343" s="67"/>
      <c r="AR1343" s="67"/>
      <c r="AS1343" s="67"/>
      <c r="AT1343" s="67"/>
      <c r="AU1343" s="67"/>
      <c r="AV1343" s="67"/>
      <c r="AW1343" s="67"/>
      <c r="AX1343" s="68"/>
      <c r="AY1343" s="68"/>
      <c r="AZ1343" s="69"/>
      <c r="BA1343" s="70"/>
      <c r="BB1343" s="71"/>
      <c r="BC1343" s="54"/>
      <c r="BD1343" s="41">
        <v>4</v>
      </c>
      <c r="BE1343" s="52">
        <v>42</v>
      </c>
      <c r="BF1343" s="62">
        <v>4281</v>
      </c>
      <c r="BG1343" s="275"/>
    </row>
    <row r="1344" spans="1:59" s="63" customFormat="1" ht="12.75" x14ac:dyDescent="0.2">
      <c r="A1344" s="196">
        <v>4</v>
      </c>
      <c r="B1344" s="197" t="s">
        <v>422</v>
      </c>
      <c r="C1344" s="208">
        <v>42</v>
      </c>
      <c r="D1344" s="209" t="s">
        <v>518</v>
      </c>
      <c r="E1344" s="210">
        <v>4281</v>
      </c>
      <c r="F1344" s="211" t="s">
        <v>662</v>
      </c>
      <c r="G1344" s="230"/>
      <c r="H1344" s="56"/>
      <c r="I1344" s="221"/>
      <c r="J1344" s="57"/>
      <c r="K1344" s="57"/>
      <c r="L1344" s="57"/>
      <c r="M1344" s="55"/>
      <c r="N1344" s="303"/>
      <c r="O1344" s="245"/>
      <c r="P1344" s="122"/>
      <c r="Q1344" s="58"/>
      <c r="R1344" s="58"/>
      <c r="S1344" s="58"/>
      <c r="T1344" s="58"/>
      <c r="U1344" s="58"/>
      <c r="V1344" s="58"/>
      <c r="W1344" s="58"/>
      <c r="X1344" s="58"/>
      <c r="Y1344" s="59"/>
      <c r="Z1344" s="59"/>
      <c r="AA1344" s="59"/>
      <c r="AB1344" s="58"/>
      <c r="AC1344" s="58"/>
      <c r="AD1344" s="58"/>
      <c r="AE1344" s="58"/>
      <c r="AF1344" s="58"/>
      <c r="AG1344" s="58"/>
      <c r="AH1344" s="58"/>
      <c r="AI1344" s="58"/>
      <c r="AJ1344" s="59"/>
      <c r="AK1344" s="59"/>
      <c r="AL1344" s="59"/>
      <c r="AM1344" s="58"/>
      <c r="AN1344" s="58"/>
      <c r="AO1344" s="58"/>
      <c r="AP1344" s="58"/>
      <c r="AQ1344" s="58"/>
      <c r="AR1344" s="58"/>
      <c r="AS1344" s="58"/>
      <c r="AT1344" s="58"/>
      <c r="AU1344" s="58"/>
      <c r="AV1344" s="58"/>
      <c r="AW1344" s="58"/>
      <c r="AX1344" s="59"/>
      <c r="AY1344" s="59"/>
      <c r="AZ1344" s="60"/>
      <c r="BA1344" s="61"/>
      <c r="BB1344" s="54"/>
      <c r="BC1344" s="54"/>
      <c r="BD1344" s="41">
        <v>4</v>
      </c>
      <c r="BE1344" s="52">
        <v>42</v>
      </c>
      <c r="BF1344" s="62">
        <v>4281</v>
      </c>
      <c r="BG1344" s="275"/>
    </row>
    <row r="1345" spans="1:59" s="63" customFormat="1" ht="12.75" x14ac:dyDescent="0.2">
      <c r="A1345" s="196">
        <v>4</v>
      </c>
      <c r="B1345" s="197" t="s">
        <v>422</v>
      </c>
      <c r="C1345" s="208">
        <v>42</v>
      </c>
      <c r="D1345" s="209" t="s">
        <v>518</v>
      </c>
      <c r="E1345" s="210">
        <v>4281</v>
      </c>
      <c r="F1345" s="211" t="s">
        <v>662</v>
      </c>
      <c r="G1345" s="231" t="s">
        <v>1219</v>
      </c>
      <c r="H1345" s="65"/>
      <c r="I1345" s="222"/>
      <c r="J1345" s="66"/>
      <c r="K1345" s="66"/>
      <c r="L1345" s="66"/>
      <c r="M1345" s="64"/>
      <c r="N1345" s="304"/>
      <c r="O1345" s="305"/>
      <c r="P1345" s="127"/>
      <c r="Q1345" s="67"/>
      <c r="R1345" s="67"/>
      <c r="S1345" s="67"/>
      <c r="T1345" s="67"/>
      <c r="U1345" s="67"/>
      <c r="V1345" s="67"/>
      <c r="W1345" s="67"/>
      <c r="X1345" s="67"/>
      <c r="Y1345" s="68"/>
      <c r="Z1345" s="68"/>
      <c r="AA1345" s="68"/>
      <c r="AB1345" s="67"/>
      <c r="AC1345" s="67"/>
      <c r="AD1345" s="67"/>
      <c r="AE1345" s="67"/>
      <c r="AF1345" s="67"/>
      <c r="AG1345" s="67"/>
      <c r="AH1345" s="67"/>
      <c r="AI1345" s="67"/>
      <c r="AJ1345" s="68"/>
      <c r="AK1345" s="68"/>
      <c r="AL1345" s="68"/>
      <c r="AM1345" s="67"/>
      <c r="AN1345" s="67"/>
      <c r="AO1345" s="67"/>
      <c r="AP1345" s="67"/>
      <c r="AQ1345" s="67"/>
      <c r="AR1345" s="67"/>
      <c r="AS1345" s="67"/>
      <c r="AT1345" s="67"/>
      <c r="AU1345" s="67"/>
      <c r="AV1345" s="67"/>
      <c r="AW1345" s="67"/>
      <c r="AX1345" s="68"/>
      <c r="AY1345" s="68"/>
      <c r="AZ1345" s="69"/>
      <c r="BA1345" s="70"/>
      <c r="BB1345" s="71"/>
      <c r="BC1345" s="54"/>
      <c r="BD1345" s="41">
        <v>4</v>
      </c>
      <c r="BE1345" s="52">
        <v>42</v>
      </c>
      <c r="BF1345" s="62">
        <v>4281</v>
      </c>
      <c r="BG1345" s="275"/>
    </row>
    <row r="1346" spans="1:59" s="63" customFormat="1" ht="12.75" x14ac:dyDescent="0.2">
      <c r="A1346" s="196">
        <v>4</v>
      </c>
      <c r="B1346" s="197" t="s">
        <v>422</v>
      </c>
      <c r="C1346" s="208">
        <v>42</v>
      </c>
      <c r="D1346" s="209" t="s">
        <v>518</v>
      </c>
      <c r="E1346" s="210">
        <v>4281</v>
      </c>
      <c r="F1346" s="211" t="s">
        <v>662</v>
      </c>
      <c r="G1346" s="231" t="s">
        <v>1219</v>
      </c>
      <c r="H1346" s="72" t="s">
        <v>1233</v>
      </c>
      <c r="I1346" s="223" t="s">
        <v>1246</v>
      </c>
      <c r="J1346" s="73"/>
      <c r="K1346" s="73"/>
      <c r="L1346" s="73"/>
      <c r="M1346" s="74"/>
      <c r="N1346" s="247"/>
      <c r="O1346" s="306"/>
      <c r="P1346" s="105"/>
      <c r="Q1346" s="75"/>
      <c r="R1346" s="75"/>
      <c r="S1346" s="75"/>
      <c r="T1346" s="75"/>
      <c r="U1346" s="75"/>
      <c r="V1346" s="75"/>
      <c r="W1346" s="75"/>
      <c r="X1346" s="75"/>
      <c r="Y1346" s="76" t="s">
        <v>1241</v>
      </c>
      <c r="Z1346" s="77" t="s">
        <v>1241</v>
      </c>
      <c r="AA1346" s="78">
        <f>AA$2767</f>
        <v>500</v>
      </c>
      <c r="AB1346" s="75"/>
      <c r="AC1346" s="75"/>
      <c r="AD1346" s="75"/>
      <c r="AE1346" s="75"/>
      <c r="AF1346" s="75"/>
      <c r="AG1346" s="75"/>
      <c r="AH1346" s="75"/>
      <c r="AI1346" s="75"/>
      <c r="AJ1346" s="76" t="s">
        <v>1241</v>
      </c>
      <c r="AK1346" s="77" t="s">
        <v>1241</v>
      </c>
      <c r="AL1346" s="78">
        <f>AL$2767</f>
        <v>0</v>
      </c>
      <c r="AM1346" s="75"/>
      <c r="AN1346" s="75"/>
      <c r="AO1346" s="75"/>
      <c r="AP1346" s="75"/>
      <c r="AQ1346" s="75"/>
      <c r="AR1346" s="75"/>
      <c r="AS1346" s="75"/>
      <c r="AT1346" s="75"/>
      <c r="AU1346" s="75"/>
      <c r="AV1346" s="75"/>
      <c r="AW1346" s="76" t="s">
        <v>1241</v>
      </c>
      <c r="AX1346" s="77" t="s">
        <v>1241</v>
      </c>
      <c r="AY1346" s="78">
        <f>AY$2767</f>
        <v>500</v>
      </c>
      <c r="AZ1346" s="79"/>
      <c r="BA1346" s="80" t="str">
        <f>I1346</f>
        <v>&gt; see 5113, Plasterboard linings</v>
      </c>
      <c r="BB1346" s="71"/>
      <c r="BC1346" s="54"/>
      <c r="BD1346" s="41">
        <v>4</v>
      </c>
      <c r="BE1346" s="52">
        <v>42</v>
      </c>
      <c r="BF1346" s="62">
        <v>4281</v>
      </c>
      <c r="BG1346" s="276"/>
    </row>
    <row r="1347" spans="1:59" s="63" customFormat="1" ht="12.75" x14ac:dyDescent="0.2">
      <c r="A1347" s="196">
        <v>4</v>
      </c>
      <c r="B1347" s="197" t="s">
        <v>422</v>
      </c>
      <c r="C1347" s="208">
        <v>42</v>
      </c>
      <c r="D1347" s="209" t="s">
        <v>518</v>
      </c>
      <c r="E1347" s="210">
        <v>4281</v>
      </c>
      <c r="F1347" s="211" t="s">
        <v>662</v>
      </c>
      <c r="G1347" s="231" t="s">
        <v>1219</v>
      </c>
      <c r="H1347" s="65"/>
      <c r="I1347" s="222"/>
      <c r="J1347" s="66"/>
      <c r="K1347" s="66"/>
      <c r="L1347" s="66"/>
      <c r="M1347" s="64"/>
      <c r="N1347" s="304"/>
      <c r="O1347" s="305"/>
      <c r="P1347" s="127"/>
      <c r="Q1347" s="67"/>
      <c r="R1347" s="67"/>
      <c r="S1347" s="67"/>
      <c r="T1347" s="67"/>
      <c r="U1347" s="67"/>
      <c r="V1347" s="67"/>
      <c r="W1347" s="67"/>
      <c r="X1347" s="67"/>
      <c r="Y1347" s="68"/>
      <c r="Z1347" s="68"/>
      <c r="AA1347" s="68"/>
      <c r="AB1347" s="67"/>
      <c r="AC1347" s="67"/>
      <c r="AD1347" s="67"/>
      <c r="AE1347" s="67"/>
      <c r="AF1347" s="67"/>
      <c r="AG1347" s="67"/>
      <c r="AH1347" s="67"/>
      <c r="AI1347" s="67"/>
      <c r="AJ1347" s="68"/>
      <c r="AK1347" s="68"/>
      <c r="AL1347" s="68"/>
      <c r="AM1347" s="67"/>
      <c r="AN1347" s="67"/>
      <c r="AO1347" s="67"/>
      <c r="AP1347" s="67"/>
      <c r="AQ1347" s="67"/>
      <c r="AR1347" s="67"/>
      <c r="AS1347" s="67"/>
      <c r="AT1347" s="67"/>
      <c r="AU1347" s="67"/>
      <c r="AV1347" s="67"/>
      <c r="AW1347" s="67"/>
      <c r="AX1347" s="68"/>
      <c r="AY1347" s="68"/>
      <c r="AZ1347" s="69"/>
      <c r="BA1347" s="70"/>
      <c r="BB1347" s="71"/>
      <c r="BC1347" s="54"/>
      <c r="BD1347" s="41">
        <v>4</v>
      </c>
      <c r="BE1347" s="52">
        <v>42</v>
      </c>
      <c r="BF1347" s="62">
        <v>4281</v>
      </c>
      <c r="BG1347" s="275"/>
    </row>
    <row r="1348" spans="1:59" s="63" customFormat="1" ht="12.75" x14ac:dyDescent="0.2">
      <c r="A1348" s="196">
        <v>4</v>
      </c>
      <c r="B1348" s="197" t="s">
        <v>422</v>
      </c>
      <c r="C1348" s="208">
        <v>42</v>
      </c>
      <c r="D1348" s="209" t="s">
        <v>518</v>
      </c>
      <c r="E1348" s="210">
        <v>4281</v>
      </c>
      <c r="F1348" s="211" t="s">
        <v>662</v>
      </c>
      <c r="G1348" s="230"/>
      <c r="H1348" s="56"/>
      <c r="I1348" s="221"/>
      <c r="J1348" s="57"/>
      <c r="K1348" s="57"/>
      <c r="L1348" s="57"/>
      <c r="M1348" s="55"/>
      <c r="N1348" s="303"/>
      <c r="O1348" s="245"/>
      <c r="P1348" s="122"/>
      <c r="Q1348" s="58"/>
      <c r="R1348" s="58"/>
      <c r="S1348" s="58"/>
      <c r="T1348" s="58"/>
      <c r="U1348" s="58"/>
      <c r="V1348" s="58"/>
      <c r="W1348" s="58"/>
      <c r="X1348" s="58"/>
      <c r="Y1348" s="59"/>
      <c r="Z1348" s="59"/>
      <c r="AA1348" s="59"/>
      <c r="AB1348" s="58"/>
      <c r="AC1348" s="58"/>
      <c r="AD1348" s="58"/>
      <c r="AE1348" s="58"/>
      <c r="AF1348" s="58"/>
      <c r="AG1348" s="58"/>
      <c r="AH1348" s="58"/>
      <c r="AI1348" s="58"/>
      <c r="AJ1348" s="59"/>
      <c r="AK1348" s="59"/>
      <c r="AL1348" s="59"/>
      <c r="AM1348" s="58"/>
      <c r="AN1348" s="58"/>
      <c r="AO1348" s="58"/>
      <c r="AP1348" s="58"/>
      <c r="AQ1348" s="58"/>
      <c r="AR1348" s="58"/>
      <c r="AS1348" s="58"/>
      <c r="AT1348" s="58"/>
      <c r="AU1348" s="58"/>
      <c r="AV1348" s="58"/>
      <c r="AW1348" s="58"/>
      <c r="AX1348" s="59"/>
      <c r="AY1348" s="59"/>
      <c r="AZ1348" s="60"/>
      <c r="BA1348" s="61"/>
      <c r="BB1348" s="54"/>
      <c r="BC1348" s="54"/>
      <c r="BD1348" s="41">
        <v>4</v>
      </c>
      <c r="BE1348" s="52">
        <v>42</v>
      </c>
      <c r="BF1348" s="62">
        <v>4281</v>
      </c>
      <c r="BG1348" s="275"/>
    </row>
    <row r="1349" spans="1:59" s="63" customFormat="1" ht="12.75" x14ac:dyDescent="0.2">
      <c r="A1349" s="196">
        <v>4</v>
      </c>
      <c r="B1349" s="197" t="s">
        <v>422</v>
      </c>
      <c r="C1349" s="208">
        <v>42</v>
      </c>
      <c r="D1349" s="209" t="s">
        <v>518</v>
      </c>
      <c r="E1349" s="210">
        <v>4281</v>
      </c>
      <c r="F1349" s="211" t="s">
        <v>662</v>
      </c>
      <c r="G1349" s="231" t="s">
        <v>1220</v>
      </c>
      <c r="H1349" s="65"/>
      <c r="I1349" s="222"/>
      <c r="J1349" s="66"/>
      <c r="K1349" s="66"/>
      <c r="L1349" s="66"/>
      <c r="M1349" s="64"/>
      <c r="N1349" s="304"/>
      <c r="O1349" s="305"/>
      <c r="P1349" s="127"/>
      <c r="Q1349" s="67"/>
      <c r="R1349" s="67"/>
      <c r="S1349" s="67"/>
      <c r="T1349" s="67"/>
      <c r="U1349" s="67"/>
      <c r="V1349" s="67"/>
      <c r="W1349" s="67"/>
      <c r="X1349" s="67"/>
      <c r="Y1349" s="68"/>
      <c r="Z1349" s="68"/>
      <c r="AA1349" s="68"/>
      <c r="AB1349" s="67"/>
      <c r="AC1349" s="67"/>
      <c r="AD1349" s="67"/>
      <c r="AE1349" s="67"/>
      <c r="AF1349" s="67"/>
      <c r="AG1349" s="67"/>
      <c r="AH1349" s="67"/>
      <c r="AI1349" s="67"/>
      <c r="AJ1349" s="68"/>
      <c r="AK1349" s="68"/>
      <c r="AL1349" s="68"/>
      <c r="AM1349" s="67"/>
      <c r="AN1349" s="67"/>
      <c r="AO1349" s="67"/>
      <c r="AP1349" s="67"/>
      <c r="AQ1349" s="67"/>
      <c r="AR1349" s="67"/>
      <c r="AS1349" s="67"/>
      <c r="AT1349" s="67"/>
      <c r="AU1349" s="67"/>
      <c r="AV1349" s="67"/>
      <c r="AW1349" s="67"/>
      <c r="AX1349" s="68"/>
      <c r="AY1349" s="68"/>
      <c r="AZ1349" s="69"/>
      <c r="BA1349" s="70"/>
      <c r="BB1349" s="71"/>
      <c r="BC1349" s="54"/>
      <c r="BD1349" s="41">
        <v>4</v>
      </c>
      <c r="BE1349" s="52">
        <v>42</v>
      </c>
      <c r="BF1349" s="62">
        <v>4281</v>
      </c>
      <c r="BG1349" s="275"/>
    </row>
    <row r="1350" spans="1:59" s="63" customFormat="1" ht="12.75" x14ac:dyDescent="0.2">
      <c r="A1350" s="196">
        <v>4</v>
      </c>
      <c r="B1350" s="197" t="s">
        <v>422</v>
      </c>
      <c r="C1350" s="208">
        <v>42</v>
      </c>
      <c r="D1350" s="209" t="s">
        <v>518</v>
      </c>
      <c r="E1350" s="210">
        <v>4281</v>
      </c>
      <c r="F1350" s="211" t="s">
        <v>662</v>
      </c>
      <c r="G1350" s="231" t="s">
        <v>1220</v>
      </c>
      <c r="H1350" s="72" t="s">
        <v>1233</v>
      </c>
      <c r="I1350" s="223" t="s">
        <v>1256</v>
      </c>
      <c r="J1350" s="73"/>
      <c r="K1350" s="73"/>
      <c r="L1350" s="73"/>
      <c r="M1350" s="74"/>
      <c r="N1350" s="247"/>
      <c r="O1350" s="306"/>
      <c r="P1350" s="105"/>
      <c r="Q1350" s="75"/>
      <c r="R1350" s="75"/>
      <c r="S1350" s="75"/>
      <c r="T1350" s="75"/>
      <c r="U1350" s="75"/>
      <c r="V1350" s="75"/>
      <c r="W1350" s="75"/>
      <c r="X1350" s="75"/>
      <c r="Y1350" s="76" t="s">
        <v>1241</v>
      </c>
      <c r="Z1350" s="77" t="s">
        <v>1241</v>
      </c>
      <c r="AA1350" s="78">
        <f>AA$2886</f>
        <v>0</v>
      </c>
      <c r="AB1350" s="75"/>
      <c r="AC1350" s="75"/>
      <c r="AD1350" s="75"/>
      <c r="AE1350" s="75"/>
      <c r="AF1350" s="75"/>
      <c r="AG1350" s="75"/>
      <c r="AH1350" s="75"/>
      <c r="AI1350" s="75"/>
      <c r="AJ1350" s="76" t="s">
        <v>1241</v>
      </c>
      <c r="AK1350" s="77" t="s">
        <v>1241</v>
      </c>
      <c r="AL1350" s="78">
        <f>AL$2886</f>
        <v>0</v>
      </c>
      <c r="AM1350" s="75"/>
      <c r="AN1350" s="75"/>
      <c r="AO1350" s="75"/>
      <c r="AP1350" s="75"/>
      <c r="AQ1350" s="75"/>
      <c r="AR1350" s="75"/>
      <c r="AS1350" s="75"/>
      <c r="AT1350" s="75"/>
      <c r="AU1350" s="75"/>
      <c r="AV1350" s="75"/>
      <c r="AW1350" s="76" t="s">
        <v>1241</v>
      </c>
      <c r="AX1350" s="77" t="s">
        <v>1241</v>
      </c>
      <c r="AY1350" s="78">
        <f>AY$2886</f>
        <v>500</v>
      </c>
      <c r="AZ1350" s="79"/>
      <c r="BA1350" s="80" t="str">
        <f>I1350</f>
        <v>&gt; see 5124, Solid timber board linings</v>
      </c>
      <c r="BB1350" s="71"/>
      <c r="BC1350" s="54"/>
      <c r="BD1350" s="41">
        <v>4</v>
      </c>
      <c r="BE1350" s="52">
        <v>42</v>
      </c>
      <c r="BF1350" s="62">
        <v>4281</v>
      </c>
      <c r="BG1350" s="276"/>
    </row>
    <row r="1351" spans="1:59" s="63" customFormat="1" ht="12.75" x14ac:dyDescent="0.2">
      <c r="A1351" s="196">
        <v>4</v>
      </c>
      <c r="B1351" s="197" t="s">
        <v>422</v>
      </c>
      <c r="C1351" s="208">
        <v>42</v>
      </c>
      <c r="D1351" s="209" t="s">
        <v>518</v>
      </c>
      <c r="E1351" s="210">
        <v>4281</v>
      </c>
      <c r="F1351" s="211" t="s">
        <v>662</v>
      </c>
      <c r="G1351" s="231" t="s">
        <v>1220</v>
      </c>
      <c r="H1351" s="65"/>
      <c r="I1351" s="222"/>
      <c r="J1351" s="66"/>
      <c r="K1351" s="66"/>
      <c r="L1351" s="66"/>
      <c r="M1351" s="64"/>
      <c r="N1351" s="304"/>
      <c r="O1351" s="305"/>
      <c r="P1351" s="127"/>
      <c r="Q1351" s="67"/>
      <c r="R1351" s="67"/>
      <c r="S1351" s="67"/>
      <c r="T1351" s="67"/>
      <c r="U1351" s="67"/>
      <c r="V1351" s="67"/>
      <c r="W1351" s="67"/>
      <c r="X1351" s="67"/>
      <c r="Y1351" s="68"/>
      <c r="Z1351" s="68"/>
      <c r="AA1351" s="68"/>
      <c r="AB1351" s="67"/>
      <c r="AC1351" s="67"/>
      <c r="AD1351" s="67"/>
      <c r="AE1351" s="67"/>
      <c r="AF1351" s="67"/>
      <c r="AG1351" s="67"/>
      <c r="AH1351" s="67"/>
      <c r="AI1351" s="67"/>
      <c r="AJ1351" s="68"/>
      <c r="AK1351" s="68"/>
      <c r="AL1351" s="68"/>
      <c r="AM1351" s="67"/>
      <c r="AN1351" s="67"/>
      <c r="AO1351" s="67"/>
      <c r="AP1351" s="67"/>
      <c r="AQ1351" s="67"/>
      <c r="AR1351" s="67"/>
      <c r="AS1351" s="67"/>
      <c r="AT1351" s="67"/>
      <c r="AU1351" s="67"/>
      <c r="AV1351" s="67"/>
      <c r="AW1351" s="67"/>
      <c r="AX1351" s="68"/>
      <c r="AY1351" s="68"/>
      <c r="AZ1351" s="69"/>
      <c r="BA1351" s="70"/>
      <c r="BB1351" s="71"/>
      <c r="BC1351" s="54"/>
      <c r="BD1351" s="41">
        <v>4</v>
      </c>
      <c r="BE1351" s="52">
        <v>42</v>
      </c>
      <c r="BF1351" s="62">
        <v>4281</v>
      </c>
      <c r="BG1351" s="275"/>
    </row>
    <row r="1352" spans="1:59" s="63" customFormat="1" ht="12.75" x14ac:dyDescent="0.2">
      <c r="A1352" s="196">
        <v>4</v>
      </c>
      <c r="B1352" s="197" t="s">
        <v>422</v>
      </c>
      <c r="C1352" s="208">
        <v>42</v>
      </c>
      <c r="D1352" s="209" t="s">
        <v>518</v>
      </c>
      <c r="E1352" s="210">
        <v>4281</v>
      </c>
      <c r="F1352" s="211" t="s">
        <v>662</v>
      </c>
      <c r="G1352" s="230"/>
      <c r="H1352" s="56"/>
      <c r="I1352" s="221"/>
      <c r="J1352" s="57"/>
      <c r="K1352" s="57"/>
      <c r="L1352" s="57"/>
      <c r="M1352" s="55"/>
      <c r="N1352" s="303"/>
      <c r="O1352" s="245"/>
      <c r="P1352" s="122"/>
      <c r="Q1352" s="58"/>
      <c r="R1352" s="58"/>
      <c r="S1352" s="58"/>
      <c r="T1352" s="58"/>
      <c r="U1352" s="58"/>
      <c r="V1352" s="58"/>
      <c r="W1352" s="58"/>
      <c r="X1352" s="58"/>
      <c r="Y1352" s="59"/>
      <c r="Z1352" s="59"/>
      <c r="AA1352" s="59"/>
      <c r="AB1352" s="58"/>
      <c r="AC1352" s="58"/>
      <c r="AD1352" s="58"/>
      <c r="AE1352" s="58"/>
      <c r="AF1352" s="58"/>
      <c r="AG1352" s="58"/>
      <c r="AH1352" s="58"/>
      <c r="AI1352" s="58"/>
      <c r="AJ1352" s="59"/>
      <c r="AK1352" s="59"/>
      <c r="AL1352" s="59"/>
      <c r="AM1352" s="58"/>
      <c r="AN1352" s="58"/>
      <c r="AO1352" s="58"/>
      <c r="AP1352" s="58"/>
      <c r="AQ1352" s="58"/>
      <c r="AR1352" s="58"/>
      <c r="AS1352" s="58"/>
      <c r="AT1352" s="58"/>
      <c r="AU1352" s="58"/>
      <c r="AV1352" s="58"/>
      <c r="AW1352" s="58"/>
      <c r="AX1352" s="59"/>
      <c r="AY1352" s="59"/>
      <c r="AZ1352" s="60"/>
      <c r="BA1352" s="61"/>
      <c r="BB1352" s="54"/>
      <c r="BC1352" s="54"/>
      <c r="BD1352" s="41">
        <v>4</v>
      </c>
      <c r="BE1352" s="52">
        <v>42</v>
      </c>
      <c r="BF1352" s="62">
        <v>4281</v>
      </c>
      <c r="BG1352" s="274"/>
    </row>
    <row r="1353" spans="1:59" x14ac:dyDescent="0.25">
      <c r="A1353" s="196">
        <v>4</v>
      </c>
      <c r="B1353" s="197" t="s">
        <v>422</v>
      </c>
      <c r="C1353" s="208">
        <v>42</v>
      </c>
      <c r="D1353" s="209" t="s">
        <v>518</v>
      </c>
      <c r="E1353" s="212">
        <v>4282</v>
      </c>
      <c r="F1353" s="213" t="s">
        <v>668</v>
      </c>
      <c r="G1353" s="234"/>
      <c r="H1353" s="138"/>
      <c r="I1353" s="224"/>
      <c r="J1353" s="98"/>
      <c r="K1353" s="98"/>
      <c r="L1353" s="98"/>
      <c r="M1353" s="137"/>
      <c r="N1353" s="322"/>
      <c r="O1353" s="323"/>
      <c r="P1353" s="139"/>
      <c r="Q1353" s="139"/>
      <c r="R1353" s="139"/>
      <c r="S1353" s="139"/>
      <c r="T1353" s="139"/>
      <c r="U1353" s="139"/>
      <c r="V1353" s="139"/>
      <c r="W1353" s="139"/>
      <c r="X1353" s="139"/>
      <c r="Y1353" s="100"/>
      <c r="Z1353" s="125"/>
      <c r="AA1353" s="125"/>
      <c r="AB1353" s="139"/>
      <c r="AC1353" s="139"/>
      <c r="AD1353" s="139"/>
      <c r="AE1353" s="139"/>
      <c r="AF1353" s="139"/>
      <c r="AG1353" s="139"/>
      <c r="AH1353" s="139"/>
      <c r="AI1353" s="139"/>
      <c r="AJ1353" s="100"/>
      <c r="AK1353" s="125"/>
      <c r="AL1353" s="125"/>
      <c r="AM1353" s="139"/>
      <c r="AN1353" s="139"/>
      <c r="AO1353" s="139"/>
      <c r="AP1353" s="139"/>
      <c r="AQ1353" s="139"/>
      <c r="AR1353" s="139"/>
      <c r="AS1353" s="139"/>
      <c r="AT1353" s="139"/>
      <c r="AU1353" s="139"/>
      <c r="AV1353" s="139"/>
      <c r="AW1353" s="99"/>
      <c r="AX1353" s="125"/>
      <c r="AY1353" s="100"/>
      <c r="AZ1353" s="140"/>
      <c r="BA1353" s="141"/>
      <c r="BB1353" s="136"/>
      <c r="BC1353" s="136"/>
      <c r="BD1353" s="41">
        <v>4</v>
      </c>
      <c r="BE1353" s="52">
        <v>42</v>
      </c>
      <c r="BF1353" s="103">
        <v>4282</v>
      </c>
      <c r="BG1353" s="283"/>
    </row>
    <row r="1354" spans="1:59" s="63" customFormat="1" ht="12.75" x14ac:dyDescent="0.2">
      <c r="A1354" s="196">
        <v>4</v>
      </c>
      <c r="B1354" s="197" t="s">
        <v>422</v>
      </c>
      <c r="C1354" s="208">
        <v>42</v>
      </c>
      <c r="D1354" s="209" t="s">
        <v>518</v>
      </c>
      <c r="E1354" s="212">
        <v>4282</v>
      </c>
      <c r="F1354" s="213" t="s">
        <v>668</v>
      </c>
      <c r="G1354" s="232"/>
      <c r="H1354" s="97"/>
      <c r="I1354" s="224"/>
      <c r="J1354" s="98"/>
      <c r="K1354" s="98"/>
      <c r="L1354" s="98"/>
      <c r="M1354" s="96"/>
      <c r="N1354" s="307"/>
      <c r="O1354" s="246"/>
      <c r="P1354" s="124"/>
      <c r="Q1354" s="99"/>
      <c r="R1354" s="99"/>
      <c r="S1354" s="99"/>
      <c r="T1354" s="99"/>
      <c r="U1354" s="99"/>
      <c r="V1354" s="99"/>
      <c r="W1354" s="99"/>
      <c r="X1354" s="99"/>
      <c r="Y1354" s="100"/>
      <c r="Z1354" s="100"/>
      <c r="AA1354" s="100"/>
      <c r="AB1354" s="99"/>
      <c r="AC1354" s="99"/>
      <c r="AD1354" s="99"/>
      <c r="AE1354" s="99"/>
      <c r="AF1354" s="99"/>
      <c r="AG1354" s="99"/>
      <c r="AH1354" s="99"/>
      <c r="AI1354" s="99"/>
      <c r="AJ1354" s="100"/>
      <c r="AK1354" s="100"/>
      <c r="AL1354" s="100"/>
      <c r="AM1354" s="99"/>
      <c r="AN1354" s="99"/>
      <c r="AO1354" s="99"/>
      <c r="AP1354" s="99"/>
      <c r="AQ1354" s="99"/>
      <c r="AR1354" s="99"/>
      <c r="AS1354" s="99"/>
      <c r="AT1354" s="99"/>
      <c r="AU1354" s="99"/>
      <c r="AV1354" s="99"/>
      <c r="AW1354" s="99"/>
      <c r="AX1354" s="100"/>
      <c r="AY1354" s="100"/>
      <c r="AZ1354" s="101"/>
      <c r="BA1354" s="102"/>
      <c r="BB1354" s="95"/>
      <c r="BC1354" s="95"/>
      <c r="BD1354" s="41">
        <v>4</v>
      </c>
      <c r="BE1354" s="52">
        <v>42</v>
      </c>
      <c r="BF1354" s="103">
        <v>4282</v>
      </c>
      <c r="BG1354" s="277"/>
    </row>
    <row r="1355" spans="1:59" s="63" customFormat="1" ht="12.75" x14ac:dyDescent="0.2">
      <c r="A1355" s="196">
        <v>4</v>
      </c>
      <c r="B1355" s="197" t="s">
        <v>422</v>
      </c>
      <c r="C1355" s="208">
        <v>42</v>
      </c>
      <c r="D1355" s="209" t="s">
        <v>518</v>
      </c>
      <c r="E1355" s="212">
        <v>4282</v>
      </c>
      <c r="F1355" s="213" t="s">
        <v>668</v>
      </c>
      <c r="G1355" s="231" t="s">
        <v>669</v>
      </c>
      <c r="H1355" s="65"/>
      <c r="I1355" s="222"/>
      <c r="J1355" s="66"/>
      <c r="K1355" s="66"/>
      <c r="L1355" s="66"/>
      <c r="M1355" s="64"/>
      <c r="N1355" s="304"/>
      <c r="O1355" s="305"/>
      <c r="P1355" s="127"/>
      <c r="Q1355" s="67"/>
      <c r="R1355" s="67"/>
      <c r="S1355" s="67"/>
      <c r="T1355" s="67"/>
      <c r="U1355" s="67"/>
      <c r="V1355" s="67"/>
      <c r="W1355" s="67"/>
      <c r="X1355" s="67"/>
      <c r="Y1355" s="68"/>
      <c r="Z1355" s="68"/>
      <c r="AA1355" s="68"/>
      <c r="AB1355" s="67"/>
      <c r="AC1355" s="67"/>
      <c r="AD1355" s="67"/>
      <c r="AE1355" s="67"/>
      <c r="AF1355" s="67"/>
      <c r="AG1355" s="67"/>
      <c r="AH1355" s="67"/>
      <c r="AI1355" s="67"/>
      <c r="AJ1355" s="68"/>
      <c r="AK1355" s="68"/>
      <c r="AL1355" s="68"/>
      <c r="AM1355" s="67"/>
      <c r="AN1355" s="67"/>
      <c r="AO1355" s="67"/>
      <c r="AP1355" s="67"/>
      <c r="AQ1355" s="67"/>
      <c r="AR1355" s="67"/>
      <c r="AS1355" s="67"/>
      <c r="AT1355" s="67"/>
      <c r="AU1355" s="67"/>
      <c r="AV1355" s="67"/>
      <c r="AW1355" s="67"/>
      <c r="AX1355" s="68"/>
      <c r="AY1355" s="68"/>
      <c r="AZ1355" s="69"/>
      <c r="BA1355" s="70"/>
      <c r="BB1355" s="71"/>
      <c r="BC1355" s="95"/>
      <c r="BD1355" s="41">
        <v>4</v>
      </c>
      <c r="BE1355" s="52">
        <v>42</v>
      </c>
      <c r="BF1355" s="103">
        <v>4282</v>
      </c>
      <c r="BG1355" s="275"/>
    </row>
    <row r="1356" spans="1:59" s="63" customFormat="1" ht="12.75" x14ac:dyDescent="0.2">
      <c r="A1356" s="196">
        <v>4</v>
      </c>
      <c r="B1356" s="197" t="s">
        <v>422</v>
      </c>
      <c r="C1356" s="208">
        <v>42</v>
      </c>
      <c r="D1356" s="209" t="s">
        <v>518</v>
      </c>
      <c r="E1356" s="212">
        <v>4282</v>
      </c>
      <c r="F1356" s="213" t="s">
        <v>668</v>
      </c>
      <c r="G1356" s="231" t="s">
        <v>669</v>
      </c>
      <c r="H1356" s="72" t="s">
        <v>47</v>
      </c>
      <c r="I1356" s="223"/>
      <c r="J1356" s="73"/>
      <c r="K1356" s="73"/>
      <c r="L1356" s="73"/>
      <c r="M1356" s="74"/>
      <c r="N1356" s="247"/>
      <c r="O1356" s="306"/>
      <c r="P1356" s="105"/>
      <c r="Q1356" s="75"/>
      <c r="R1356" s="75"/>
      <c r="S1356" s="75"/>
      <c r="T1356" s="75"/>
      <c r="U1356" s="75"/>
      <c r="V1356" s="75"/>
      <c r="W1356" s="75"/>
      <c r="X1356" s="75"/>
      <c r="Y1356" s="76">
        <f>IF(ISNUMBER(VLOOKUP(Y1358,P$7:W$7,MATCH(Y1358,P$7:W$7))),VLOOKUP(Y1358,P$7:W$7,MATCH(Y1358,P$7:W$7)),IF(N1360=0,"No Data",IF(Y1358&gt;0,"&lt;100",0)))</f>
        <v>5000</v>
      </c>
      <c r="Z1356" s="77">
        <f>IF(ISNUMBER(VLOOKUP(Z1360,P$7:W$7,MATCH(Z1360,P$7:W$7))),VLOOKUP(Z1360,P$7:W$7,MATCH(Z1360,P$7:W$7)),IF(N1360=0,"No Data",IF(Z1360&gt;0,"&lt;100",0)))</f>
        <v>5000</v>
      </c>
      <c r="AA1356" s="106">
        <f>IF(ISNUMBER(Z1356),Z1356,0)</f>
        <v>5000</v>
      </c>
      <c r="AB1356" s="75"/>
      <c r="AC1356" s="75"/>
      <c r="AD1356" s="75"/>
      <c r="AE1356" s="75"/>
      <c r="AF1356" s="75"/>
      <c r="AG1356" s="75"/>
      <c r="AH1356" s="75"/>
      <c r="AI1356" s="75"/>
      <c r="AJ1356" s="76">
        <f>IF(ISNUMBER(VLOOKUP(AJ1358,AB$7:AH$7,MATCH(AJ1358,AB$7:AH$7))),VLOOKUP(AJ1358,AB$7:AH$7,MATCH(AJ1358,AB$7:AH$7)),IF(N1360=0,"No Data",IF(AJ1358&gt;0,"&lt;50",0)))</f>
        <v>0</v>
      </c>
      <c r="AK1356" s="77">
        <f>IF(ISNUMBER(VLOOKUP(AK1360,AB$7:AH$7,MATCH(AK1360,AB$7:AH$7))),VLOOKUP(AK1360,AB$7:AH$7,MATCH(AK1360,AB$7:AH$7)),IF(N1360=0,"No Data",IF(AK1360&gt;0,"&lt;50",0)))</f>
        <v>0</v>
      </c>
      <c r="AL1356" s="106">
        <f>IF(ISNUMBER(AK1356),AK1356,0)</f>
        <v>0</v>
      </c>
      <c r="AM1356" s="75"/>
      <c r="AN1356" s="75"/>
      <c r="AO1356" s="75"/>
      <c r="AP1356" s="75"/>
      <c r="AQ1356" s="75"/>
      <c r="AR1356" s="75"/>
      <c r="AS1356" s="75"/>
      <c r="AT1356" s="75"/>
      <c r="AU1356" s="75"/>
      <c r="AV1356" s="75"/>
      <c r="AW1356" s="76">
        <f>IF(ISNUMBER(VLOOKUP(AW1358,AM$7:AU$7,MATCH(AW1358,AM$7:AU$7))),VLOOKUP(AW1358,AM$7:AU$7,MATCH(AW1358,AM$7:AU$7)),IF(N1360=0,"No Data",IF(AW1358&gt;0,"&lt;10",0)))</f>
        <v>250</v>
      </c>
      <c r="AX1356" s="77">
        <f>IF(ISNUMBER(VLOOKUP(AX1360,AM$7:AU$7,MATCH(AX1360,AM$7:AU$7))),VLOOKUP(AX1360,AM$7:AU$7,MATCH(AX1360,AM$7:AU$7)),IF(N1360=0,"No Data",IF(AX1360&gt;0,"&lt;10",0)))</f>
        <v>250</v>
      </c>
      <c r="AY1356" s="106">
        <f>IF(ISNUMBER(AX1356),AX1356,0)</f>
        <v>250</v>
      </c>
      <c r="AZ1356" s="79"/>
      <c r="BA1356" s="80"/>
      <c r="BB1356" s="71"/>
      <c r="BC1356" s="95"/>
      <c r="BD1356" s="41">
        <v>4</v>
      </c>
      <c r="BE1356" s="52">
        <v>42</v>
      </c>
      <c r="BF1356" s="103">
        <v>4282</v>
      </c>
      <c r="BG1356" s="276" t="s">
        <v>47</v>
      </c>
    </row>
    <row r="1357" spans="1:59" s="63" customFormat="1" ht="12.75" x14ac:dyDescent="0.2">
      <c r="A1357" s="196">
        <v>4</v>
      </c>
      <c r="B1357" s="197" t="s">
        <v>422</v>
      </c>
      <c r="C1357" s="208">
        <v>42</v>
      </c>
      <c r="D1357" s="209" t="s">
        <v>518</v>
      </c>
      <c r="E1357" s="212">
        <v>4282</v>
      </c>
      <c r="F1357" s="213" t="s">
        <v>668</v>
      </c>
      <c r="G1357" s="231" t="s">
        <v>669</v>
      </c>
      <c r="H1357" s="81" t="s">
        <v>48</v>
      </c>
      <c r="I1357" s="223"/>
      <c r="J1357" s="73"/>
      <c r="K1357" s="73"/>
      <c r="L1357" s="73"/>
      <c r="M1357" s="74"/>
      <c r="N1357" s="247"/>
      <c r="O1357" s="306"/>
      <c r="P1357" s="105"/>
      <c r="Q1357" s="75"/>
      <c r="R1357" s="75"/>
      <c r="S1357" s="75"/>
      <c r="T1357" s="75"/>
      <c r="U1357" s="75"/>
      <c r="V1357" s="75"/>
      <c r="W1357" s="75"/>
      <c r="X1357" s="75"/>
      <c r="Y1357" s="82">
        <f>MIN(X1361:X1370)</f>
        <v>0</v>
      </c>
      <c r="Z1357" s="83"/>
      <c r="AA1357" s="83"/>
      <c r="AB1357" s="75"/>
      <c r="AC1357" s="75"/>
      <c r="AD1357" s="75"/>
      <c r="AE1357" s="75"/>
      <c r="AF1357" s="75"/>
      <c r="AG1357" s="75"/>
      <c r="AH1357" s="75"/>
      <c r="AI1357" s="75"/>
      <c r="AJ1357" s="82">
        <f>MIN(AI1361:AI1370)</f>
        <v>0</v>
      </c>
      <c r="AK1357" s="83"/>
      <c r="AL1357" s="83"/>
      <c r="AM1357" s="75"/>
      <c r="AN1357" s="75"/>
      <c r="AO1357" s="75"/>
      <c r="AP1357" s="75"/>
      <c r="AQ1357" s="75"/>
      <c r="AR1357" s="75"/>
      <c r="AS1357" s="75"/>
      <c r="AT1357" s="75"/>
      <c r="AU1357" s="75"/>
      <c r="AV1357" s="75"/>
      <c r="AW1357" s="82">
        <f>MIN(AV1361:AV1370)</f>
        <v>25</v>
      </c>
      <c r="AX1357" s="83"/>
      <c r="AY1357" s="83"/>
      <c r="AZ1357" s="79"/>
      <c r="BA1357" s="80"/>
      <c r="BB1357" s="71"/>
      <c r="BC1357" s="95"/>
      <c r="BD1357" s="41">
        <v>4</v>
      </c>
      <c r="BE1357" s="52">
        <v>42</v>
      </c>
      <c r="BF1357" s="103">
        <v>4282</v>
      </c>
      <c r="BG1357" s="278" t="s">
        <v>48</v>
      </c>
    </row>
    <row r="1358" spans="1:59" s="63" customFormat="1" ht="12.75" x14ac:dyDescent="0.2">
      <c r="A1358" s="196">
        <v>4</v>
      </c>
      <c r="B1358" s="197" t="s">
        <v>422</v>
      </c>
      <c r="C1358" s="208">
        <v>42</v>
      </c>
      <c r="D1358" s="209" t="s">
        <v>518</v>
      </c>
      <c r="E1358" s="212">
        <v>4282</v>
      </c>
      <c r="F1358" s="213" t="s">
        <v>668</v>
      </c>
      <c r="G1358" s="231" t="s">
        <v>669</v>
      </c>
      <c r="H1358" s="81" t="s">
        <v>49</v>
      </c>
      <c r="I1358" s="223"/>
      <c r="J1358" s="73"/>
      <c r="K1358" s="73"/>
      <c r="L1358" s="73"/>
      <c r="M1358" s="74"/>
      <c r="N1358" s="247"/>
      <c r="O1358" s="306"/>
      <c r="P1358" s="105"/>
      <c r="Q1358" s="75"/>
      <c r="R1358" s="75"/>
      <c r="S1358" s="75"/>
      <c r="T1358" s="75"/>
      <c r="U1358" s="75"/>
      <c r="V1358" s="75"/>
      <c r="W1358" s="75"/>
      <c r="X1358" s="75"/>
      <c r="Y1358" s="84">
        <f>IF(ISNUMBER(AVERAGE(X1361:X1370)),AVERAGE(X1361:X1370),0)</f>
        <v>8020</v>
      </c>
      <c r="Z1358" s="83"/>
      <c r="AA1358" s="83"/>
      <c r="AB1358" s="75"/>
      <c r="AC1358" s="75"/>
      <c r="AD1358" s="75"/>
      <c r="AE1358" s="75"/>
      <c r="AF1358" s="75"/>
      <c r="AG1358" s="75"/>
      <c r="AH1358" s="75"/>
      <c r="AI1358" s="75"/>
      <c r="AJ1358" s="84">
        <f>IF(ISNUMBER(AVERAGE(AI1361:AI1370)),AVERAGE(AI1361:AI1370),0)</f>
        <v>0</v>
      </c>
      <c r="AK1358" s="83"/>
      <c r="AL1358" s="83"/>
      <c r="AM1358" s="75"/>
      <c r="AN1358" s="75"/>
      <c r="AO1358" s="75"/>
      <c r="AP1358" s="75"/>
      <c r="AQ1358" s="75"/>
      <c r="AR1358" s="75"/>
      <c r="AS1358" s="75"/>
      <c r="AT1358" s="75"/>
      <c r="AU1358" s="75"/>
      <c r="AV1358" s="75"/>
      <c r="AW1358" s="84">
        <f>IF(ISNUMBER(AVERAGE(AV1361:AV1370)),AVERAGE(AV1361:AV1370),0)</f>
        <v>442.5</v>
      </c>
      <c r="AX1358" s="83"/>
      <c r="AY1358" s="83"/>
      <c r="AZ1358" s="79"/>
      <c r="BA1358" s="80"/>
      <c r="BB1358" s="71"/>
      <c r="BC1358" s="95"/>
      <c r="BD1358" s="41">
        <v>4</v>
      </c>
      <c r="BE1358" s="52">
        <v>42</v>
      </c>
      <c r="BF1358" s="103">
        <v>4282</v>
      </c>
      <c r="BG1358" s="278" t="s">
        <v>49</v>
      </c>
    </row>
    <row r="1359" spans="1:59" s="63" customFormat="1" ht="12.75" x14ac:dyDescent="0.2">
      <c r="A1359" s="196">
        <v>4</v>
      </c>
      <c r="B1359" s="197" t="s">
        <v>422</v>
      </c>
      <c r="C1359" s="208">
        <v>42</v>
      </c>
      <c r="D1359" s="209" t="s">
        <v>518</v>
      </c>
      <c r="E1359" s="212">
        <v>4282</v>
      </c>
      <c r="F1359" s="213" t="s">
        <v>668</v>
      </c>
      <c r="G1359" s="231" t="s">
        <v>669</v>
      </c>
      <c r="H1359" s="81" t="s">
        <v>50</v>
      </c>
      <c r="I1359" s="223"/>
      <c r="J1359" s="73"/>
      <c r="K1359" s="73"/>
      <c r="L1359" s="73"/>
      <c r="M1359" s="74"/>
      <c r="N1359" s="247"/>
      <c r="O1359" s="306"/>
      <c r="P1359" s="105"/>
      <c r="Q1359" s="75"/>
      <c r="R1359" s="75"/>
      <c r="S1359" s="75"/>
      <c r="T1359" s="75"/>
      <c r="U1359" s="75"/>
      <c r="V1359" s="75"/>
      <c r="W1359" s="75"/>
      <c r="X1359" s="75"/>
      <c r="Y1359" s="84">
        <f>MAX(X1361:X1370)</f>
        <v>25000</v>
      </c>
      <c r="Z1359" s="83"/>
      <c r="AA1359" s="83"/>
      <c r="AB1359" s="75"/>
      <c r="AC1359" s="75"/>
      <c r="AD1359" s="75"/>
      <c r="AE1359" s="75"/>
      <c r="AF1359" s="75"/>
      <c r="AG1359" s="75"/>
      <c r="AH1359" s="75"/>
      <c r="AI1359" s="75"/>
      <c r="AJ1359" s="84">
        <f>MAX(AI1361:AI1370)</f>
        <v>0</v>
      </c>
      <c r="AK1359" s="83"/>
      <c r="AL1359" s="83"/>
      <c r="AM1359" s="75"/>
      <c r="AN1359" s="75"/>
      <c r="AO1359" s="75"/>
      <c r="AP1359" s="75"/>
      <c r="AQ1359" s="75"/>
      <c r="AR1359" s="75"/>
      <c r="AS1359" s="75"/>
      <c r="AT1359" s="75"/>
      <c r="AU1359" s="75"/>
      <c r="AV1359" s="75"/>
      <c r="AW1359" s="84">
        <f>MAX(AV1361:AV1370)</f>
        <v>1000</v>
      </c>
      <c r="AX1359" s="83"/>
      <c r="AY1359" s="83"/>
      <c r="AZ1359" s="79"/>
      <c r="BA1359" s="80"/>
      <c r="BB1359" s="71"/>
      <c r="BC1359" s="95"/>
      <c r="BD1359" s="41">
        <v>4</v>
      </c>
      <c r="BE1359" s="52">
        <v>42</v>
      </c>
      <c r="BF1359" s="103">
        <v>4282</v>
      </c>
      <c r="BG1359" s="278" t="s">
        <v>50</v>
      </c>
    </row>
    <row r="1360" spans="1:59" s="63" customFormat="1" ht="12.75" x14ac:dyDescent="0.2">
      <c r="A1360" s="196">
        <v>4</v>
      </c>
      <c r="B1360" s="197" t="s">
        <v>422</v>
      </c>
      <c r="C1360" s="208">
        <v>42</v>
      </c>
      <c r="D1360" s="209" t="s">
        <v>518</v>
      </c>
      <c r="E1360" s="212">
        <v>4282</v>
      </c>
      <c r="F1360" s="213" t="s">
        <v>668</v>
      </c>
      <c r="G1360" s="231" t="s">
        <v>669</v>
      </c>
      <c r="H1360" s="85" t="s">
        <v>51</v>
      </c>
      <c r="I1360" s="223"/>
      <c r="J1360" s="73"/>
      <c r="K1360" s="73"/>
      <c r="L1360" s="73"/>
      <c r="M1360" s="74"/>
      <c r="N1360" s="248">
        <f>SUM(N1361:N1370)</f>
        <v>10</v>
      </c>
      <c r="O1360" s="293">
        <f>SUM(O1361:O1370)</f>
        <v>0.99999999999999989</v>
      </c>
      <c r="P1360" s="292"/>
      <c r="Q1360" s="87"/>
      <c r="R1360" s="87"/>
      <c r="S1360" s="87"/>
      <c r="T1360" s="87"/>
      <c r="U1360" s="87"/>
      <c r="V1360" s="87"/>
      <c r="W1360" s="87"/>
      <c r="X1360" s="87"/>
      <c r="Y1360" s="88"/>
      <c r="Z1360" s="86">
        <f>SUM(Z1361:Z1370)</f>
        <v>8020</v>
      </c>
      <c r="AA1360" s="88"/>
      <c r="AB1360" s="87"/>
      <c r="AC1360" s="87"/>
      <c r="AD1360" s="87"/>
      <c r="AE1360" s="87"/>
      <c r="AF1360" s="87"/>
      <c r="AG1360" s="87"/>
      <c r="AH1360" s="87"/>
      <c r="AI1360" s="87"/>
      <c r="AJ1360" s="88"/>
      <c r="AK1360" s="86">
        <f>SUM(AK1361:AK1370)</f>
        <v>0</v>
      </c>
      <c r="AL1360" s="88"/>
      <c r="AM1360" s="87"/>
      <c r="AN1360" s="87"/>
      <c r="AO1360" s="87"/>
      <c r="AP1360" s="87"/>
      <c r="AQ1360" s="87"/>
      <c r="AR1360" s="87"/>
      <c r="AS1360" s="87"/>
      <c r="AT1360" s="87"/>
      <c r="AU1360" s="87"/>
      <c r="AV1360" s="87"/>
      <c r="AW1360" s="112"/>
      <c r="AX1360" s="86">
        <f>SUM(AX1361:AX1370)</f>
        <v>442.5</v>
      </c>
      <c r="AY1360" s="88"/>
      <c r="AZ1360" s="79"/>
      <c r="BA1360" s="80"/>
      <c r="BB1360" s="71"/>
      <c r="BC1360" s="95"/>
      <c r="BD1360" s="41">
        <v>4</v>
      </c>
      <c r="BE1360" s="52">
        <v>42</v>
      </c>
      <c r="BF1360" s="103">
        <v>4282</v>
      </c>
      <c r="BG1360" s="279" t="s">
        <v>51</v>
      </c>
    </row>
    <row r="1361" spans="1:59" s="63" customFormat="1" ht="12.75" x14ac:dyDescent="0.2">
      <c r="A1361" s="196">
        <v>4</v>
      </c>
      <c r="B1361" s="197" t="s">
        <v>422</v>
      </c>
      <c r="C1361" s="208">
        <v>42</v>
      </c>
      <c r="D1361" s="209" t="s">
        <v>518</v>
      </c>
      <c r="E1361" s="212">
        <v>4282</v>
      </c>
      <c r="F1361" s="213" t="s">
        <v>668</v>
      </c>
      <c r="G1361" s="231" t="s">
        <v>669</v>
      </c>
      <c r="H1361" s="89" t="s">
        <v>52</v>
      </c>
      <c r="I1361" s="90" t="s">
        <v>670</v>
      </c>
      <c r="J1361" s="90" t="s">
        <v>671</v>
      </c>
      <c r="K1361" s="90" t="s">
        <v>64</v>
      </c>
      <c r="L1361" s="90" t="s">
        <v>672</v>
      </c>
      <c r="M1361" s="91"/>
      <c r="N1361" s="312">
        <v>1</v>
      </c>
      <c r="O1361" s="313">
        <f>N1361/N$1360</f>
        <v>0.1</v>
      </c>
      <c r="P1361" s="104"/>
      <c r="Q1361" s="92"/>
      <c r="R1361" s="92"/>
      <c r="S1361" s="92"/>
      <c r="T1361" s="92"/>
      <c r="U1361" s="92"/>
      <c r="V1361" s="92"/>
      <c r="W1361" s="92"/>
      <c r="X1361" s="109">
        <f t="shared" ref="X1361:X1370" si="200">P1361*P$7+Q1361*Q$7+R1361*R$7+S1361*S$7+T1361*T$7+U1361*U$7+V1361*V$7+W1361*W$7</f>
        <v>0</v>
      </c>
      <c r="Y1361" s="83"/>
      <c r="Z1361" s="110">
        <f t="shared" ref="Z1361:Z1370" si="201">X1361*$O1361</f>
        <v>0</v>
      </c>
      <c r="AA1361" s="111"/>
      <c r="AB1361" s="92"/>
      <c r="AC1361" s="92"/>
      <c r="AD1361" s="92"/>
      <c r="AE1361" s="92"/>
      <c r="AF1361" s="92"/>
      <c r="AG1361" s="92"/>
      <c r="AH1361" s="92"/>
      <c r="AI1361" s="109">
        <f t="shared" ref="AI1361:AI1370" si="202">AB1361*AB$7+AC1361*AC$7+AD1361*AD$7+AE1361*AE$7+AF1361*AF$7+AG1361*AG$7+AH1361*AH$7</f>
        <v>0</v>
      </c>
      <c r="AJ1361" s="83"/>
      <c r="AK1361" s="110">
        <f t="shared" ref="AK1361:AK1370" si="203">AI1361*$O1361</f>
        <v>0</v>
      </c>
      <c r="AL1361" s="111"/>
      <c r="AM1361" s="92"/>
      <c r="AN1361" s="92"/>
      <c r="AO1361" s="92"/>
      <c r="AP1361" s="92"/>
      <c r="AQ1361" s="92"/>
      <c r="AR1361" s="92"/>
      <c r="AS1361" s="92">
        <v>1</v>
      </c>
      <c r="AT1361" s="92"/>
      <c r="AU1361" s="92"/>
      <c r="AV1361" s="109">
        <f t="shared" ref="AV1361:AV1370" si="204">AM1361*AM$7+AN1361*AN$7+AO1361*AO$7+AP1361*AP$7+AQ1361*AQ$7+AR1361*AR$7+AS1361*AS$7+AT1361*AT$7+AU1361*AU$7</f>
        <v>1000</v>
      </c>
      <c r="AW1361" s="75"/>
      <c r="AX1361" s="110">
        <f t="shared" ref="AX1361:AX1370" si="205">AV1361*$O1361</f>
        <v>100</v>
      </c>
      <c r="AY1361" s="111"/>
      <c r="AZ1361" s="93"/>
      <c r="BA1361" s="94" t="s">
        <v>105</v>
      </c>
      <c r="BB1361" s="71"/>
      <c r="BC1361" s="95"/>
      <c r="BD1361" s="41">
        <v>4</v>
      </c>
      <c r="BE1361" s="52">
        <v>42</v>
      </c>
      <c r="BF1361" s="103">
        <v>4282</v>
      </c>
      <c r="BG1361" s="280" t="s">
        <v>52</v>
      </c>
    </row>
    <row r="1362" spans="1:59" s="63" customFormat="1" ht="12.75" x14ac:dyDescent="0.2">
      <c r="A1362" s="196">
        <v>4</v>
      </c>
      <c r="B1362" s="197" t="s">
        <v>422</v>
      </c>
      <c r="C1362" s="208">
        <v>42</v>
      </c>
      <c r="D1362" s="209" t="s">
        <v>518</v>
      </c>
      <c r="E1362" s="212">
        <v>4282</v>
      </c>
      <c r="F1362" s="213" t="s">
        <v>668</v>
      </c>
      <c r="G1362" s="231" t="s">
        <v>669</v>
      </c>
      <c r="H1362" s="89"/>
      <c r="I1362" s="90" t="s">
        <v>630</v>
      </c>
      <c r="J1362" s="90" t="s">
        <v>673</v>
      </c>
      <c r="K1362" s="90" t="s">
        <v>64</v>
      </c>
      <c r="L1362" s="90" t="s">
        <v>76</v>
      </c>
      <c r="M1362" s="91"/>
      <c r="N1362" s="312">
        <v>1</v>
      </c>
      <c r="O1362" s="313">
        <f t="shared" ref="O1362:O1370" si="206">N1362/N$1360</f>
        <v>0.1</v>
      </c>
      <c r="P1362" s="104">
        <v>1</v>
      </c>
      <c r="Q1362" s="92"/>
      <c r="R1362" s="92"/>
      <c r="S1362" s="92"/>
      <c r="T1362" s="92"/>
      <c r="U1362" s="92"/>
      <c r="V1362" s="92"/>
      <c r="W1362" s="92"/>
      <c r="X1362" s="109">
        <f t="shared" si="200"/>
        <v>100</v>
      </c>
      <c r="Y1362" s="83"/>
      <c r="Z1362" s="110">
        <f t="shared" si="201"/>
        <v>10</v>
      </c>
      <c r="AA1362" s="111"/>
      <c r="AB1362" s="92"/>
      <c r="AC1362" s="92"/>
      <c r="AD1362" s="92"/>
      <c r="AE1362" s="92"/>
      <c r="AF1362" s="92"/>
      <c r="AG1362" s="92"/>
      <c r="AH1362" s="92"/>
      <c r="AI1362" s="109">
        <f t="shared" si="202"/>
        <v>0</v>
      </c>
      <c r="AJ1362" s="83"/>
      <c r="AK1362" s="110">
        <f t="shared" si="203"/>
        <v>0</v>
      </c>
      <c r="AL1362" s="111"/>
      <c r="AM1362" s="92"/>
      <c r="AN1362" s="92"/>
      <c r="AO1362" s="92"/>
      <c r="AP1362" s="92"/>
      <c r="AQ1362" s="92"/>
      <c r="AR1362" s="92">
        <v>1</v>
      </c>
      <c r="AS1362" s="92"/>
      <c r="AT1362" s="92"/>
      <c r="AU1362" s="92"/>
      <c r="AV1362" s="109">
        <f t="shared" si="204"/>
        <v>500</v>
      </c>
      <c r="AW1362" s="75"/>
      <c r="AX1362" s="110">
        <f t="shared" si="205"/>
        <v>50</v>
      </c>
      <c r="AY1362" s="111"/>
      <c r="AZ1362" s="93"/>
      <c r="BA1362" s="94" t="s">
        <v>105</v>
      </c>
      <c r="BB1362" s="71"/>
      <c r="BC1362" s="95"/>
      <c r="BD1362" s="41">
        <v>4</v>
      </c>
      <c r="BE1362" s="52">
        <v>42</v>
      </c>
      <c r="BF1362" s="103">
        <v>4282</v>
      </c>
      <c r="BG1362" s="280" t="s">
        <v>52</v>
      </c>
    </row>
    <row r="1363" spans="1:59" s="63" customFormat="1" ht="12.75" x14ac:dyDescent="0.2">
      <c r="A1363" s="196">
        <v>4</v>
      </c>
      <c r="B1363" s="197" t="s">
        <v>422</v>
      </c>
      <c r="C1363" s="208">
        <v>42</v>
      </c>
      <c r="D1363" s="209" t="s">
        <v>518</v>
      </c>
      <c r="E1363" s="212">
        <v>4282</v>
      </c>
      <c r="F1363" s="213" t="s">
        <v>668</v>
      </c>
      <c r="G1363" s="231" t="s">
        <v>669</v>
      </c>
      <c r="H1363" s="89"/>
      <c r="I1363" s="90" t="s">
        <v>634</v>
      </c>
      <c r="J1363" s="90"/>
      <c r="K1363" s="90" t="s">
        <v>511</v>
      </c>
      <c r="L1363" s="90"/>
      <c r="M1363" s="91"/>
      <c r="N1363" s="312">
        <v>1</v>
      </c>
      <c r="O1363" s="313">
        <f t="shared" si="206"/>
        <v>0.1</v>
      </c>
      <c r="P1363" s="104"/>
      <c r="Q1363" s="92"/>
      <c r="R1363" s="92"/>
      <c r="S1363" s="92"/>
      <c r="T1363" s="92"/>
      <c r="U1363" s="92"/>
      <c r="V1363" s="92"/>
      <c r="W1363" s="92">
        <v>1</v>
      </c>
      <c r="X1363" s="109">
        <f t="shared" si="200"/>
        <v>25000</v>
      </c>
      <c r="Y1363" s="83"/>
      <c r="Z1363" s="110">
        <f t="shared" si="201"/>
        <v>2500</v>
      </c>
      <c r="AA1363" s="111"/>
      <c r="AB1363" s="92"/>
      <c r="AC1363" s="92"/>
      <c r="AD1363" s="92"/>
      <c r="AE1363" s="92"/>
      <c r="AF1363" s="92"/>
      <c r="AG1363" s="92"/>
      <c r="AH1363" s="92"/>
      <c r="AI1363" s="109">
        <f t="shared" si="202"/>
        <v>0</v>
      </c>
      <c r="AJ1363" s="83"/>
      <c r="AK1363" s="110">
        <f t="shared" si="203"/>
        <v>0</v>
      </c>
      <c r="AL1363" s="111"/>
      <c r="AM1363" s="92"/>
      <c r="AN1363" s="92"/>
      <c r="AO1363" s="92"/>
      <c r="AP1363" s="92">
        <v>1</v>
      </c>
      <c r="AQ1363" s="92"/>
      <c r="AR1363" s="92"/>
      <c r="AS1363" s="92"/>
      <c r="AT1363" s="92"/>
      <c r="AU1363" s="92"/>
      <c r="AV1363" s="109">
        <f t="shared" si="204"/>
        <v>100</v>
      </c>
      <c r="AW1363" s="75"/>
      <c r="AX1363" s="110">
        <f t="shared" si="205"/>
        <v>10</v>
      </c>
      <c r="AY1363" s="111"/>
      <c r="AZ1363" s="93"/>
      <c r="BA1363" s="94" t="s">
        <v>105</v>
      </c>
      <c r="BB1363" s="71"/>
      <c r="BC1363" s="95"/>
      <c r="BD1363" s="41">
        <v>4</v>
      </c>
      <c r="BE1363" s="52">
        <v>42</v>
      </c>
      <c r="BF1363" s="103">
        <v>4282</v>
      </c>
      <c r="BG1363" s="280" t="s">
        <v>52</v>
      </c>
    </row>
    <row r="1364" spans="1:59" s="63" customFormat="1" ht="12.75" x14ac:dyDescent="0.2">
      <c r="A1364" s="196">
        <v>4</v>
      </c>
      <c r="B1364" s="197" t="s">
        <v>422</v>
      </c>
      <c r="C1364" s="208">
        <v>42</v>
      </c>
      <c r="D1364" s="209" t="s">
        <v>518</v>
      </c>
      <c r="E1364" s="212">
        <v>4282</v>
      </c>
      <c r="F1364" s="213" t="s">
        <v>668</v>
      </c>
      <c r="G1364" s="231" t="s">
        <v>669</v>
      </c>
      <c r="H1364" s="89"/>
      <c r="I1364" s="90" t="s">
        <v>630</v>
      </c>
      <c r="J1364" s="90"/>
      <c r="K1364" s="90" t="s">
        <v>64</v>
      </c>
      <c r="L1364" s="90" t="s">
        <v>76</v>
      </c>
      <c r="M1364" s="91"/>
      <c r="N1364" s="312">
        <v>1</v>
      </c>
      <c r="O1364" s="313">
        <f t="shared" si="206"/>
        <v>0.1</v>
      </c>
      <c r="P1364" s="104">
        <v>1</v>
      </c>
      <c r="Q1364" s="92"/>
      <c r="R1364" s="92"/>
      <c r="S1364" s="92"/>
      <c r="T1364" s="92"/>
      <c r="U1364" s="92"/>
      <c r="V1364" s="92"/>
      <c r="W1364" s="92"/>
      <c r="X1364" s="109">
        <f t="shared" si="200"/>
        <v>100</v>
      </c>
      <c r="Y1364" s="83"/>
      <c r="Z1364" s="110">
        <f t="shared" si="201"/>
        <v>10</v>
      </c>
      <c r="AA1364" s="111"/>
      <c r="AB1364" s="92"/>
      <c r="AC1364" s="92"/>
      <c r="AD1364" s="92"/>
      <c r="AE1364" s="92"/>
      <c r="AF1364" s="92"/>
      <c r="AG1364" s="92"/>
      <c r="AH1364" s="92"/>
      <c r="AI1364" s="109">
        <f t="shared" si="202"/>
        <v>0</v>
      </c>
      <c r="AJ1364" s="83"/>
      <c r="AK1364" s="110">
        <f t="shared" si="203"/>
        <v>0</v>
      </c>
      <c r="AL1364" s="111"/>
      <c r="AM1364" s="92"/>
      <c r="AN1364" s="92"/>
      <c r="AO1364" s="92"/>
      <c r="AP1364" s="92"/>
      <c r="AQ1364" s="92"/>
      <c r="AR1364" s="92">
        <v>1</v>
      </c>
      <c r="AS1364" s="92"/>
      <c r="AT1364" s="92"/>
      <c r="AU1364" s="92"/>
      <c r="AV1364" s="109">
        <f t="shared" si="204"/>
        <v>500</v>
      </c>
      <c r="AW1364" s="75"/>
      <c r="AX1364" s="110">
        <f t="shared" si="205"/>
        <v>50</v>
      </c>
      <c r="AY1364" s="111"/>
      <c r="AZ1364" s="93"/>
      <c r="BA1364" s="94" t="s">
        <v>554</v>
      </c>
      <c r="BB1364" s="71"/>
      <c r="BC1364" s="95"/>
      <c r="BD1364" s="41">
        <v>4</v>
      </c>
      <c r="BE1364" s="52">
        <v>42</v>
      </c>
      <c r="BF1364" s="103">
        <v>4282</v>
      </c>
      <c r="BG1364" s="280" t="s">
        <v>52</v>
      </c>
    </row>
    <row r="1365" spans="1:59" s="63" customFormat="1" ht="12.75" x14ac:dyDescent="0.2">
      <c r="A1365" s="196">
        <v>4</v>
      </c>
      <c r="B1365" s="197" t="s">
        <v>422</v>
      </c>
      <c r="C1365" s="208">
        <v>42</v>
      </c>
      <c r="D1365" s="209" t="s">
        <v>518</v>
      </c>
      <c r="E1365" s="212">
        <v>4282</v>
      </c>
      <c r="F1365" s="213" t="s">
        <v>668</v>
      </c>
      <c r="G1365" s="231" t="s">
        <v>669</v>
      </c>
      <c r="H1365" s="89"/>
      <c r="I1365" s="90" t="s">
        <v>632</v>
      </c>
      <c r="J1365" s="90"/>
      <c r="K1365" s="90" t="s">
        <v>64</v>
      </c>
      <c r="L1365" s="90" t="s">
        <v>633</v>
      </c>
      <c r="M1365" s="91"/>
      <c r="N1365" s="312">
        <v>1</v>
      </c>
      <c r="O1365" s="313">
        <f t="shared" si="206"/>
        <v>0.1</v>
      </c>
      <c r="P1365" s="104"/>
      <c r="Q1365" s="92"/>
      <c r="R1365" s="92"/>
      <c r="S1365" s="92"/>
      <c r="T1365" s="92"/>
      <c r="U1365" s="92"/>
      <c r="V1365" s="92"/>
      <c r="W1365" s="92"/>
      <c r="X1365" s="109">
        <f t="shared" si="200"/>
        <v>0</v>
      </c>
      <c r="Y1365" s="83"/>
      <c r="Z1365" s="110">
        <f t="shared" si="201"/>
        <v>0</v>
      </c>
      <c r="AA1365" s="111"/>
      <c r="AB1365" s="92"/>
      <c r="AC1365" s="92"/>
      <c r="AD1365" s="92"/>
      <c r="AE1365" s="92"/>
      <c r="AF1365" s="92"/>
      <c r="AG1365" s="92"/>
      <c r="AH1365" s="92"/>
      <c r="AI1365" s="109">
        <f t="shared" si="202"/>
        <v>0</v>
      </c>
      <c r="AJ1365" s="83"/>
      <c r="AK1365" s="110">
        <f t="shared" si="203"/>
        <v>0</v>
      </c>
      <c r="AL1365" s="111"/>
      <c r="AM1365" s="92"/>
      <c r="AN1365" s="92"/>
      <c r="AO1365" s="92"/>
      <c r="AP1365" s="92"/>
      <c r="AQ1365" s="92"/>
      <c r="AR1365" s="92"/>
      <c r="AS1365" s="92">
        <v>1</v>
      </c>
      <c r="AT1365" s="92"/>
      <c r="AU1365" s="92"/>
      <c r="AV1365" s="109">
        <f t="shared" si="204"/>
        <v>1000</v>
      </c>
      <c r="AW1365" s="75"/>
      <c r="AX1365" s="110">
        <f t="shared" si="205"/>
        <v>100</v>
      </c>
      <c r="AY1365" s="111"/>
      <c r="AZ1365" s="93"/>
      <c r="BA1365" s="94" t="s">
        <v>554</v>
      </c>
      <c r="BB1365" s="71"/>
      <c r="BC1365" s="95"/>
      <c r="BD1365" s="41">
        <v>4</v>
      </c>
      <c r="BE1365" s="52">
        <v>42</v>
      </c>
      <c r="BF1365" s="103">
        <v>4282</v>
      </c>
      <c r="BG1365" s="280" t="s">
        <v>52</v>
      </c>
    </row>
    <row r="1366" spans="1:59" s="63" customFormat="1" ht="12.75" x14ac:dyDescent="0.2">
      <c r="A1366" s="196">
        <v>4</v>
      </c>
      <c r="B1366" s="197" t="s">
        <v>422</v>
      </c>
      <c r="C1366" s="208">
        <v>42</v>
      </c>
      <c r="D1366" s="209" t="s">
        <v>518</v>
      </c>
      <c r="E1366" s="212">
        <v>4282</v>
      </c>
      <c r="F1366" s="213" t="s">
        <v>668</v>
      </c>
      <c r="G1366" s="231" t="s">
        <v>669</v>
      </c>
      <c r="H1366" s="89"/>
      <c r="I1366" s="90" t="s">
        <v>667</v>
      </c>
      <c r="J1366" s="90"/>
      <c r="K1366" s="90" t="s">
        <v>90</v>
      </c>
      <c r="L1366" s="90"/>
      <c r="M1366" s="91"/>
      <c r="N1366" s="312">
        <v>1</v>
      </c>
      <c r="O1366" s="313">
        <f t="shared" si="206"/>
        <v>0.1</v>
      </c>
      <c r="P1366" s="104"/>
      <c r="Q1366" s="92"/>
      <c r="R1366" s="92"/>
      <c r="S1366" s="92"/>
      <c r="T1366" s="92"/>
      <c r="U1366" s="92">
        <v>1</v>
      </c>
      <c r="V1366" s="92"/>
      <c r="W1366" s="92"/>
      <c r="X1366" s="109">
        <f t="shared" si="200"/>
        <v>5000</v>
      </c>
      <c r="Y1366" s="83"/>
      <c r="Z1366" s="110">
        <f t="shared" si="201"/>
        <v>500</v>
      </c>
      <c r="AA1366" s="111"/>
      <c r="AB1366" s="92"/>
      <c r="AC1366" s="92"/>
      <c r="AD1366" s="92"/>
      <c r="AE1366" s="92"/>
      <c r="AF1366" s="92"/>
      <c r="AG1366" s="92"/>
      <c r="AH1366" s="92"/>
      <c r="AI1366" s="109">
        <f t="shared" si="202"/>
        <v>0</v>
      </c>
      <c r="AJ1366" s="83"/>
      <c r="AK1366" s="110">
        <f t="shared" si="203"/>
        <v>0</v>
      </c>
      <c r="AL1366" s="111"/>
      <c r="AM1366" s="92"/>
      <c r="AN1366" s="92"/>
      <c r="AO1366" s="92"/>
      <c r="AP1366" s="92">
        <v>1</v>
      </c>
      <c r="AQ1366" s="92"/>
      <c r="AR1366" s="92"/>
      <c r="AS1366" s="92"/>
      <c r="AT1366" s="92"/>
      <c r="AU1366" s="92"/>
      <c r="AV1366" s="109">
        <f t="shared" si="204"/>
        <v>100</v>
      </c>
      <c r="AW1366" s="75"/>
      <c r="AX1366" s="110">
        <f t="shared" si="205"/>
        <v>10</v>
      </c>
      <c r="AY1366" s="111"/>
      <c r="AZ1366" s="93"/>
      <c r="BA1366" s="94" t="s">
        <v>554</v>
      </c>
      <c r="BB1366" s="71"/>
      <c r="BC1366" s="95"/>
      <c r="BD1366" s="41">
        <v>4</v>
      </c>
      <c r="BE1366" s="52">
        <v>42</v>
      </c>
      <c r="BF1366" s="103">
        <v>4282</v>
      </c>
      <c r="BG1366" s="280" t="s">
        <v>52</v>
      </c>
    </row>
    <row r="1367" spans="1:59" s="63" customFormat="1" ht="12.75" x14ac:dyDescent="0.2">
      <c r="A1367" s="196">
        <v>4</v>
      </c>
      <c r="B1367" s="197" t="s">
        <v>422</v>
      </c>
      <c r="C1367" s="208">
        <v>42</v>
      </c>
      <c r="D1367" s="209" t="s">
        <v>518</v>
      </c>
      <c r="E1367" s="212">
        <v>4282</v>
      </c>
      <c r="F1367" s="213" t="s">
        <v>668</v>
      </c>
      <c r="G1367" s="231" t="s">
        <v>669</v>
      </c>
      <c r="H1367" s="89"/>
      <c r="I1367" s="90" t="s">
        <v>666</v>
      </c>
      <c r="J1367" s="90"/>
      <c r="K1367" s="90" t="s">
        <v>64</v>
      </c>
      <c r="L1367" s="90" t="s">
        <v>258</v>
      </c>
      <c r="M1367" s="91"/>
      <c r="N1367" s="312">
        <v>1</v>
      </c>
      <c r="O1367" s="313">
        <f t="shared" si="206"/>
        <v>0.1</v>
      </c>
      <c r="P1367" s="104"/>
      <c r="Q1367" s="92"/>
      <c r="R1367" s="92"/>
      <c r="S1367" s="92"/>
      <c r="T1367" s="92"/>
      <c r="U1367" s="92"/>
      <c r="V1367" s="92"/>
      <c r="W1367" s="92"/>
      <c r="X1367" s="109">
        <f t="shared" si="200"/>
        <v>0</v>
      </c>
      <c r="Y1367" s="83"/>
      <c r="Z1367" s="110">
        <f t="shared" si="201"/>
        <v>0</v>
      </c>
      <c r="AA1367" s="111"/>
      <c r="AB1367" s="92"/>
      <c r="AC1367" s="92"/>
      <c r="AD1367" s="92"/>
      <c r="AE1367" s="92"/>
      <c r="AF1367" s="92"/>
      <c r="AG1367" s="92"/>
      <c r="AH1367" s="92"/>
      <c r="AI1367" s="109">
        <f t="shared" si="202"/>
        <v>0</v>
      </c>
      <c r="AJ1367" s="83"/>
      <c r="AK1367" s="110">
        <f t="shared" si="203"/>
        <v>0</v>
      </c>
      <c r="AL1367" s="111"/>
      <c r="AM1367" s="92"/>
      <c r="AN1367" s="92">
        <v>1</v>
      </c>
      <c r="AO1367" s="92"/>
      <c r="AP1367" s="92"/>
      <c r="AQ1367" s="92"/>
      <c r="AR1367" s="92"/>
      <c r="AS1367" s="92"/>
      <c r="AT1367" s="92"/>
      <c r="AU1367" s="92"/>
      <c r="AV1367" s="109">
        <f t="shared" si="204"/>
        <v>25</v>
      </c>
      <c r="AW1367" s="75"/>
      <c r="AX1367" s="110">
        <f t="shared" si="205"/>
        <v>2.5</v>
      </c>
      <c r="AY1367" s="111"/>
      <c r="AZ1367" s="93"/>
      <c r="BA1367" s="94" t="s">
        <v>554</v>
      </c>
      <c r="BB1367" s="71"/>
      <c r="BC1367" s="95"/>
      <c r="BD1367" s="41">
        <v>4</v>
      </c>
      <c r="BE1367" s="52">
        <v>42</v>
      </c>
      <c r="BF1367" s="103">
        <v>4282</v>
      </c>
      <c r="BG1367" s="280" t="s">
        <v>52</v>
      </c>
    </row>
    <row r="1368" spans="1:59" s="63" customFormat="1" ht="12.75" x14ac:dyDescent="0.2">
      <c r="A1368" s="196">
        <v>4</v>
      </c>
      <c r="B1368" s="197" t="s">
        <v>422</v>
      </c>
      <c r="C1368" s="208">
        <v>42</v>
      </c>
      <c r="D1368" s="209" t="s">
        <v>518</v>
      </c>
      <c r="E1368" s="212">
        <v>4282</v>
      </c>
      <c r="F1368" s="213" t="s">
        <v>668</v>
      </c>
      <c r="G1368" s="231" t="s">
        <v>669</v>
      </c>
      <c r="H1368" s="89"/>
      <c r="I1368" s="90" t="s">
        <v>503</v>
      </c>
      <c r="J1368" s="90"/>
      <c r="K1368" s="90" t="s">
        <v>64</v>
      </c>
      <c r="L1368" s="90" t="s">
        <v>147</v>
      </c>
      <c r="M1368" s="91"/>
      <c r="N1368" s="312">
        <v>1</v>
      </c>
      <c r="O1368" s="313">
        <f t="shared" si="206"/>
        <v>0.1</v>
      </c>
      <c r="P1368" s="104"/>
      <c r="Q1368" s="92"/>
      <c r="R1368" s="92"/>
      <c r="S1368" s="92"/>
      <c r="T1368" s="92"/>
      <c r="U1368" s="92"/>
      <c r="V1368" s="92"/>
      <c r="W1368" s="92"/>
      <c r="X1368" s="109">
        <f t="shared" si="200"/>
        <v>0</v>
      </c>
      <c r="Y1368" s="83"/>
      <c r="Z1368" s="110">
        <f t="shared" si="201"/>
        <v>0</v>
      </c>
      <c r="AA1368" s="111"/>
      <c r="AB1368" s="92"/>
      <c r="AC1368" s="92"/>
      <c r="AD1368" s="92"/>
      <c r="AE1368" s="92"/>
      <c r="AF1368" s="92"/>
      <c r="AG1368" s="92"/>
      <c r="AH1368" s="92"/>
      <c r="AI1368" s="109">
        <f t="shared" si="202"/>
        <v>0</v>
      </c>
      <c r="AJ1368" s="83"/>
      <c r="AK1368" s="110">
        <f t="shared" si="203"/>
        <v>0</v>
      </c>
      <c r="AL1368" s="111"/>
      <c r="AM1368" s="92"/>
      <c r="AN1368" s="92"/>
      <c r="AO1368" s="92"/>
      <c r="AP1368" s="92"/>
      <c r="AQ1368" s="92"/>
      <c r="AR1368" s="92"/>
      <c r="AS1368" s="92">
        <v>1</v>
      </c>
      <c r="AT1368" s="92"/>
      <c r="AU1368" s="92"/>
      <c r="AV1368" s="109">
        <f t="shared" si="204"/>
        <v>1000</v>
      </c>
      <c r="AW1368" s="75"/>
      <c r="AX1368" s="110">
        <f t="shared" si="205"/>
        <v>100</v>
      </c>
      <c r="AY1368" s="111"/>
      <c r="AZ1368" s="93"/>
      <c r="BA1368" s="94" t="s">
        <v>131</v>
      </c>
      <c r="BB1368" s="71"/>
      <c r="BC1368" s="95"/>
      <c r="BD1368" s="41">
        <v>4</v>
      </c>
      <c r="BE1368" s="52">
        <v>42</v>
      </c>
      <c r="BF1368" s="103">
        <v>4282</v>
      </c>
      <c r="BG1368" s="280" t="s">
        <v>52</v>
      </c>
    </row>
    <row r="1369" spans="1:59" s="63" customFormat="1" ht="12.75" x14ac:dyDescent="0.2">
      <c r="A1369" s="196">
        <v>4</v>
      </c>
      <c r="B1369" s="197" t="s">
        <v>422</v>
      </c>
      <c r="C1369" s="208">
        <v>42</v>
      </c>
      <c r="D1369" s="209" t="s">
        <v>518</v>
      </c>
      <c r="E1369" s="212">
        <v>4282</v>
      </c>
      <c r="F1369" s="213" t="s">
        <v>668</v>
      </c>
      <c r="G1369" s="231" t="s">
        <v>669</v>
      </c>
      <c r="H1369" s="89"/>
      <c r="I1369" s="90" t="s">
        <v>166</v>
      </c>
      <c r="J1369" s="90"/>
      <c r="K1369" s="90" t="s">
        <v>73</v>
      </c>
      <c r="L1369" s="90" t="s">
        <v>95</v>
      </c>
      <c r="M1369" s="91"/>
      <c r="N1369" s="312">
        <v>1</v>
      </c>
      <c r="O1369" s="313">
        <f t="shared" si="206"/>
        <v>0.1</v>
      </c>
      <c r="P1369" s="104"/>
      <c r="Q1369" s="92"/>
      <c r="R1369" s="92"/>
      <c r="S1369" s="92"/>
      <c r="T1369" s="92"/>
      <c r="U1369" s="92"/>
      <c r="V1369" s="92"/>
      <c r="W1369" s="92">
        <v>1</v>
      </c>
      <c r="X1369" s="109">
        <f t="shared" si="200"/>
        <v>25000</v>
      </c>
      <c r="Y1369" s="83"/>
      <c r="Z1369" s="110">
        <f t="shared" si="201"/>
        <v>2500</v>
      </c>
      <c r="AA1369" s="111"/>
      <c r="AB1369" s="92"/>
      <c r="AC1369" s="92"/>
      <c r="AD1369" s="92"/>
      <c r="AE1369" s="92"/>
      <c r="AF1369" s="92"/>
      <c r="AG1369" s="92"/>
      <c r="AH1369" s="92"/>
      <c r="AI1369" s="109">
        <f t="shared" si="202"/>
        <v>0</v>
      </c>
      <c r="AJ1369" s="83"/>
      <c r="AK1369" s="110">
        <f t="shared" si="203"/>
        <v>0</v>
      </c>
      <c r="AL1369" s="111"/>
      <c r="AM1369" s="92"/>
      <c r="AN1369" s="92"/>
      <c r="AO1369" s="92"/>
      <c r="AP1369" s="92">
        <v>1</v>
      </c>
      <c r="AQ1369" s="92"/>
      <c r="AR1369" s="92"/>
      <c r="AS1369" s="92"/>
      <c r="AT1369" s="92"/>
      <c r="AU1369" s="92"/>
      <c r="AV1369" s="109">
        <f t="shared" si="204"/>
        <v>100</v>
      </c>
      <c r="AW1369" s="75"/>
      <c r="AX1369" s="110">
        <f t="shared" si="205"/>
        <v>10</v>
      </c>
      <c r="AY1369" s="111"/>
      <c r="AZ1369" s="93"/>
      <c r="BA1369" s="94" t="s">
        <v>554</v>
      </c>
      <c r="BB1369" s="71"/>
      <c r="BC1369" s="95"/>
      <c r="BD1369" s="41">
        <v>4</v>
      </c>
      <c r="BE1369" s="52">
        <v>42</v>
      </c>
      <c r="BF1369" s="103">
        <v>4282</v>
      </c>
      <c r="BG1369" s="280" t="s">
        <v>52</v>
      </c>
    </row>
    <row r="1370" spans="1:59" s="63" customFormat="1" ht="12.75" x14ac:dyDescent="0.2">
      <c r="A1370" s="196">
        <v>4</v>
      </c>
      <c r="B1370" s="197" t="s">
        <v>422</v>
      </c>
      <c r="C1370" s="208">
        <v>42</v>
      </c>
      <c r="D1370" s="209" t="s">
        <v>518</v>
      </c>
      <c r="E1370" s="212">
        <v>4282</v>
      </c>
      <c r="F1370" s="213" t="s">
        <v>668</v>
      </c>
      <c r="G1370" s="231" t="s">
        <v>669</v>
      </c>
      <c r="H1370" s="89"/>
      <c r="I1370" s="90" t="s">
        <v>674</v>
      </c>
      <c r="J1370" s="90"/>
      <c r="K1370" s="90" t="s">
        <v>73</v>
      </c>
      <c r="L1370" s="90" t="s">
        <v>95</v>
      </c>
      <c r="M1370" s="91"/>
      <c r="N1370" s="312">
        <v>1</v>
      </c>
      <c r="O1370" s="313">
        <f t="shared" si="206"/>
        <v>0.1</v>
      </c>
      <c r="P1370" s="104"/>
      <c r="Q1370" s="92"/>
      <c r="R1370" s="92"/>
      <c r="S1370" s="92"/>
      <c r="T1370" s="92"/>
      <c r="U1370" s="92"/>
      <c r="V1370" s="92"/>
      <c r="W1370" s="92">
        <v>1</v>
      </c>
      <c r="X1370" s="109">
        <f t="shared" si="200"/>
        <v>25000</v>
      </c>
      <c r="Y1370" s="83"/>
      <c r="Z1370" s="110">
        <f t="shared" si="201"/>
        <v>2500</v>
      </c>
      <c r="AA1370" s="111"/>
      <c r="AB1370" s="92"/>
      <c r="AC1370" s="92"/>
      <c r="AD1370" s="92"/>
      <c r="AE1370" s="92"/>
      <c r="AF1370" s="92"/>
      <c r="AG1370" s="92"/>
      <c r="AH1370" s="92"/>
      <c r="AI1370" s="109">
        <f t="shared" si="202"/>
        <v>0</v>
      </c>
      <c r="AJ1370" s="83"/>
      <c r="AK1370" s="110">
        <f t="shared" si="203"/>
        <v>0</v>
      </c>
      <c r="AL1370" s="111"/>
      <c r="AM1370" s="92"/>
      <c r="AN1370" s="92"/>
      <c r="AO1370" s="92"/>
      <c r="AP1370" s="92">
        <v>1</v>
      </c>
      <c r="AQ1370" s="92"/>
      <c r="AR1370" s="92"/>
      <c r="AS1370" s="92"/>
      <c r="AT1370" s="92"/>
      <c r="AU1370" s="92"/>
      <c r="AV1370" s="109">
        <f t="shared" si="204"/>
        <v>100</v>
      </c>
      <c r="AW1370" s="75"/>
      <c r="AX1370" s="110">
        <f t="shared" si="205"/>
        <v>10</v>
      </c>
      <c r="AY1370" s="111"/>
      <c r="AZ1370" s="93"/>
      <c r="BA1370" s="94" t="s">
        <v>554</v>
      </c>
      <c r="BB1370" s="71"/>
      <c r="BC1370" s="95"/>
      <c r="BD1370" s="41">
        <v>4</v>
      </c>
      <c r="BE1370" s="52">
        <v>42</v>
      </c>
      <c r="BF1370" s="103">
        <v>4282</v>
      </c>
      <c r="BG1370" s="280" t="s">
        <v>52</v>
      </c>
    </row>
    <row r="1371" spans="1:59" s="63" customFormat="1" ht="12.75" x14ac:dyDescent="0.2">
      <c r="A1371" s="196">
        <v>4</v>
      </c>
      <c r="B1371" s="197" t="s">
        <v>422</v>
      </c>
      <c r="C1371" s="208">
        <v>42</v>
      </c>
      <c r="D1371" s="209" t="s">
        <v>518</v>
      </c>
      <c r="E1371" s="212">
        <v>4282</v>
      </c>
      <c r="F1371" s="213" t="s">
        <v>668</v>
      </c>
      <c r="G1371" s="231" t="s">
        <v>669</v>
      </c>
      <c r="H1371" s="89"/>
      <c r="I1371" s="219"/>
      <c r="J1371" s="90"/>
      <c r="K1371" s="90"/>
      <c r="L1371" s="90"/>
      <c r="M1371" s="91"/>
      <c r="N1371" s="247"/>
      <c r="O1371" s="306"/>
      <c r="P1371" s="104"/>
      <c r="Q1371" s="92"/>
      <c r="R1371" s="92"/>
      <c r="S1371" s="92"/>
      <c r="T1371" s="92"/>
      <c r="U1371" s="92"/>
      <c r="V1371" s="92"/>
      <c r="W1371" s="92"/>
      <c r="X1371" s="75"/>
      <c r="Y1371" s="83"/>
      <c r="Z1371" s="83"/>
      <c r="AA1371" s="83"/>
      <c r="AB1371" s="92"/>
      <c r="AC1371" s="92"/>
      <c r="AD1371" s="92"/>
      <c r="AE1371" s="92"/>
      <c r="AF1371" s="92"/>
      <c r="AG1371" s="92"/>
      <c r="AH1371" s="92"/>
      <c r="AI1371" s="75"/>
      <c r="AJ1371" s="83"/>
      <c r="AK1371" s="83"/>
      <c r="AL1371" s="83"/>
      <c r="AM1371" s="92"/>
      <c r="AN1371" s="92"/>
      <c r="AO1371" s="92"/>
      <c r="AP1371" s="92"/>
      <c r="AQ1371" s="92"/>
      <c r="AR1371" s="92"/>
      <c r="AS1371" s="92"/>
      <c r="AT1371" s="92"/>
      <c r="AU1371" s="92"/>
      <c r="AV1371" s="75"/>
      <c r="AW1371" s="75"/>
      <c r="AX1371" s="83"/>
      <c r="AY1371" s="83"/>
      <c r="AZ1371" s="93"/>
      <c r="BA1371" s="94"/>
      <c r="BB1371" s="71"/>
      <c r="BC1371" s="95"/>
      <c r="BD1371" s="41">
        <v>4</v>
      </c>
      <c r="BE1371" s="52">
        <v>42</v>
      </c>
      <c r="BF1371" s="103">
        <v>4282</v>
      </c>
      <c r="BG1371" s="280" t="s">
        <v>52</v>
      </c>
    </row>
    <row r="1372" spans="1:59" s="63" customFormat="1" ht="12.75" x14ac:dyDescent="0.2">
      <c r="A1372" s="196">
        <v>4</v>
      </c>
      <c r="B1372" s="197" t="s">
        <v>422</v>
      </c>
      <c r="C1372" s="208">
        <v>42</v>
      </c>
      <c r="D1372" s="209" t="s">
        <v>518</v>
      </c>
      <c r="E1372" s="212">
        <v>4282</v>
      </c>
      <c r="F1372" s="213" t="s">
        <v>668</v>
      </c>
      <c r="G1372" s="231" t="s">
        <v>669</v>
      </c>
      <c r="H1372" s="89"/>
      <c r="I1372" s="90" t="s">
        <v>1166</v>
      </c>
      <c r="J1372" s="90"/>
      <c r="K1372" s="90"/>
      <c r="L1372" s="90"/>
      <c r="M1372" s="91"/>
      <c r="N1372" s="247"/>
      <c r="O1372" s="306"/>
      <c r="P1372" s="104"/>
      <c r="Q1372" s="92"/>
      <c r="R1372" s="92"/>
      <c r="S1372" s="92"/>
      <c r="T1372" s="92"/>
      <c r="U1372" s="92"/>
      <c r="V1372" s="92"/>
      <c r="W1372" s="92"/>
      <c r="X1372" s="75"/>
      <c r="Y1372" s="83"/>
      <c r="Z1372" s="83"/>
      <c r="AA1372" s="83"/>
      <c r="AB1372" s="92"/>
      <c r="AC1372" s="92"/>
      <c r="AD1372" s="92"/>
      <c r="AE1372" s="92"/>
      <c r="AF1372" s="92"/>
      <c r="AG1372" s="92"/>
      <c r="AH1372" s="92"/>
      <c r="AI1372" s="75"/>
      <c r="AJ1372" s="83"/>
      <c r="AK1372" s="83"/>
      <c r="AL1372" s="83"/>
      <c r="AM1372" s="92"/>
      <c r="AN1372" s="92"/>
      <c r="AO1372" s="92"/>
      <c r="AP1372" s="92"/>
      <c r="AQ1372" s="92"/>
      <c r="AR1372" s="92"/>
      <c r="AS1372" s="92"/>
      <c r="AT1372" s="92"/>
      <c r="AU1372" s="92"/>
      <c r="AV1372" s="75"/>
      <c r="AW1372" s="75"/>
      <c r="AX1372" s="83"/>
      <c r="AY1372" s="83"/>
      <c r="AZ1372" s="93"/>
      <c r="BA1372" s="94"/>
      <c r="BB1372" s="71"/>
      <c r="BC1372" s="95"/>
      <c r="BD1372" s="41">
        <v>4</v>
      </c>
      <c r="BE1372" s="52">
        <v>42</v>
      </c>
      <c r="BF1372" s="103">
        <v>4282</v>
      </c>
      <c r="BG1372" s="280" t="s">
        <v>52</v>
      </c>
    </row>
    <row r="1373" spans="1:59" s="63" customFormat="1" ht="12.75" x14ac:dyDescent="0.2">
      <c r="A1373" s="196">
        <v>4</v>
      </c>
      <c r="B1373" s="197" t="s">
        <v>422</v>
      </c>
      <c r="C1373" s="208">
        <v>42</v>
      </c>
      <c r="D1373" s="209" t="s">
        <v>518</v>
      </c>
      <c r="E1373" s="212">
        <v>4282</v>
      </c>
      <c r="F1373" s="213" t="s">
        <v>668</v>
      </c>
      <c r="G1373" s="231" t="s">
        <v>669</v>
      </c>
      <c r="H1373" s="65"/>
      <c r="I1373" s="222"/>
      <c r="J1373" s="66"/>
      <c r="K1373" s="66"/>
      <c r="L1373" s="66"/>
      <c r="M1373" s="64"/>
      <c r="N1373" s="304"/>
      <c r="O1373" s="305"/>
      <c r="P1373" s="127"/>
      <c r="Q1373" s="67"/>
      <c r="R1373" s="67"/>
      <c r="S1373" s="67"/>
      <c r="T1373" s="67"/>
      <c r="U1373" s="67"/>
      <c r="V1373" s="67"/>
      <c r="W1373" s="67"/>
      <c r="X1373" s="67"/>
      <c r="Y1373" s="68"/>
      <c r="Z1373" s="68"/>
      <c r="AA1373" s="68"/>
      <c r="AB1373" s="67"/>
      <c r="AC1373" s="67"/>
      <c r="AD1373" s="67"/>
      <c r="AE1373" s="67"/>
      <c r="AF1373" s="67"/>
      <c r="AG1373" s="67"/>
      <c r="AH1373" s="67"/>
      <c r="AI1373" s="67"/>
      <c r="AJ1373" s="68"/>
      <c r="AK1373" s="68"/>
      <c r="AL1373" s="68"/>
      <c r="AM1373" s="67"/>
      <c r="AN1373" s="67"/>
      <c r="AO1373" s="67"/>
      <c r="AP1373" s="67"/>
      <c r="AQ1373" s="67"/>
      <c r="AR1373" s="67"/>
      <c r="AS1373" s="67"/>
      <c r="AT1373" s="67"/>
      <c r="AU1373" s="67"/>
      <c r="AV1373" s="67"/>
      <c r="AW1373" s="67"/>
      <c r="AX1373" s="68"/>
      <c r="AY1373" s="68"/>
      <c r="AZ1373" s="69"/>
      <c r="BA1373" s="70"/>
      <c r="BB1373" s="71"/>
      <c r="BC1373" s="95"/>
      <c r="BD1373" s="41">
        <v>4</v>
      </c>
      <c r="BE1373" s="52">
        <v>42</v>
      </c>
      <c r="BF1373" s="103">
        <v>4282</v>
      </c>
      <c r="BG1373" s="275"/>
    </row>
    <row r="1374" spans="1:59" s="63" customFormat="1" ht="12.75" x14ac:dyDescent="0.2">
      <c r="A1374" s="196">
        <v>4</v>
      </c>
      <c r="B1374" s="197" t="s">
        <v>422</v>
      </c>
      <c r="C1374" s="208">
        <v>42</v>
      </c>
      <c r="D1374" s="209" t="s">
        <v>518</v>
      </c>
      <c r="E1374" s="212">
        <v>4282</v>
      </c>
      <c r="F1374" s="213" t="s">
        <v>668</v>
      </c>
      <c r="G1374" s="232"/>
      <c r="H1374" s="97"/>
      <c r="I1374" s="224"/>
      <c r="J1374" s="98"/>
      <c r="K1374" s="98"/>
      <c r="L1374" s="98"/>
      <c r="M1374" s="96"/>
      <c r="N1374" s="307"/>
      <c r="O1374" s="246"/>
      <c r="P1374" s="124"/>
      <c r="Q1374" s="99"/>
      <c r="R1374" s="99"/>
      <c r="S1374" s="99"/>
      <c r="T1374" s="99"/>
      <c r="U1374" s="99"/>
      <c r="V1374" s="99"/>
      <c r="W1374" s="99"/>
      <c r="X1374" s="99"/>
      <c r="Y1374" s="100"/>
      <c r="Z1374" s="100"/>
      <c r="AA1374" s="100"/>
      <c r="AB1374" s="99"/>
      <c r="AC1374" s="99"/>
      <c r="AD1374" s="99"/>
      <c r="AE1374" s="99"/>
      <c r="AF1374" s="99"/>
      <c r="AG1374" s="99"/>
      <c r="AH1374" s="99"/>
      <c r="AI1374" s="99"/>
      <c r="AJ1374" s="100"/>
      <c r="AK1374" s="100"/>
      <c r="AL1374" s="100"/>
      <c r="AM1374" s="99"/>
      <c r="AN1374" s="99"/>
      <c r="AO1374" s="99"/>
      <c r="AP1374" s="99"/>
      <c r="AQ1374" s="99"/>
      <c r="AR1374" s="99"/>
      <c r="AS1374" s="99"/>
      <c r="AT1374" s="99"/>
      <c r="AU1374" s="99"/>
      <c r="AV1374" s="99"/>
      <c r="AW1374" s="99"/>
      <c r="AX1374" s="100"/>
      <c r="AY1374" s="100"/>
      <c r="AZ1374" s="101"/>
      <c r="BA1374" s="102"/>
      <c r="BB1374" s="95"/>
      <c r="BC1374" s="95"/>
      <c r="BD1374" s="41">
        <v>4</v>
      </c>
      <c r="BE1374" s="52">
        <v>42</v>
      </c>
      <c r="BF1374" s="103">
        <v>4282</v>
      </c>
      <c r="BG1374" s="277"/>
    </row>
    <row r="1375" spans="1:59" s="63" customFormat="1" ht="12.75" x14ac:dyDescent="0.2">
      <c r="A1375" s="196">
        <v>4</v>
      </c>
      <c r="B1375" s="197" t="s">
        <v>422</v>
      </c>
      <c r="C1375" s="208">
        <v>42</v>
      </c>
      <c r="D1375" s="209" t="s">
        <v>518</v>
      </c>
      <c r="E1375" s="212">
        <v>4282</v>
      </c>
      <c r="F1375" s="213" t="s">
        <v>668</v>
      </c>
      <c r="G1375" s="231"/>
      <c r="H1375" s="65"/>
      <c r="I1375" s="222"/>
      <c r="J1375" s="66"/>
      <c r="K1375" s="66"/>
      <c r="L1375" s="66"/>
      <c r="M1375" s="64"/>
      <c r="N1375" s="304"/>
      <c r="O1375" s="305"/>
      <c r="P1375" s="127"/>
      <c r="Q1375" s="67"/>
      <c r="R1375" s="67"/>
      <c r="S1375" s="67"/>
      <c r="T1375" s="67"/>
      <c r="U1375" s="67"/>
      <c r="V1375" s="67"/>
      <c r="W1375" s="67"/>
      <c r="X1375" s="67"/>
      <c r="Y1375" s="68"/>
      <c r="Z1375" s="68"/>
      <c r="AA1375" s="68"/>
      <c r="AB1375" s="67"/>
      <c r="AC1375" s="67"/>
      <c r="AD1375" s="67"/>
      <c r="AE1375" s="67"/>
      <c r="AF1375" s="67"/>
      <c r="AG1375" s="67"/>
      <c r="AH1375" s="67"/>
      <c r="AI1375" s="67"/>
      <c r="AJ1375" s="68"/>
      <c r="AK1375" s="68"/>
      <c r="AL1375" s="68"/>
      <c r="AM1375" s="67"/>
      <c r="AN1375" s="67"/>
      <c r="AO1375" s="67"/>
      <c r="AP1375" s="67"/>
      <c r="AQ1375" s="67"/>
      <c r="AR1375" s="67"/>
      <c r="AS1375" s="67"/>
      <c r="AT1375" s="67"/>
      <c r="AU1375" s="67"/>
      <c r="AV1375" s="67"/>
      <c r="AW1375" s="67"/>
      <c r="AX1375" s="68"/>
      <c r="AY1375" s="68"/>
      <c r="AZ1375" s="69"/>
      <c r="BA1375" s="70"/>
      <c r="BB1375" s="71"/>
      <c r="BC1375" s="95"/>
      <c r="BD1375" s="41">
        <v>4</v>
      </c>
      <c r="BE1375" s="52">
        <v>42</v>
      </c>
      <c r="BF1375" s="103">
        <v>4282</v>
      </c>
      <c r="BG1375" s="275"/>
    </row>
    <row r="1376" spans="1:59" s="63" customFormat="1" ht="12.75" x14ac:dyDescent="0.2">
      <c r="A1376" s="196">
        <v>4</v>
      </c>
      <c r="B1376" s="197" t="s">
        <v>422</v>
      </c>
      <c r="C1376" s="208">
        <v>42</v>
      </c>
      <c r="D1376" s="209" t="s">
        <v>518</v>
      </c>
      <c r="E1376" s="212">
        <v>4282</v>
      </c>
      <c r="F1376" s="213" t="s">
        <v>668</v>
      </c>
      <c r="G1376" s="231" t="s">
        <v>46</v>
      </c>
      <c r="H1376" s="72" t="s">
        <v>1233</v>
      </c>
      <c r="I1376" s="73" t="s">
        <v>1164</v>
      </c>
      <c r="J1376" s="73"/>
      <c r="K1376" s="73"/>
      <c r="L1376" s="73"/>
      <c r="M1376" s="74"/>
      <c r="N1376" s="247"/>
      <c r="O1376" s="306"/>
      <c r="P1376" s="105"/>
      <c r="Q1376" s="75"/>
      <c r="R1376" s="75"/>
      <c r="S1376" s="75"/>
      <c r="T1376" s="75"/>
      <c r="U1376" s="75"/>
      <c r="V1376" s="75"/>
      <c r="W1376" s="75"/>
      <c r="X1376" s="75"/>
      <c r="Y1376" s="76" t="s">
        <v>1241</v>
      </c>
      <c r="Z1376" s="77" t="s">
        <v>1241</v>
      </c>
      <c r="AA1376" s="78">
        <f>AA$143</f>
        <v>0</v>
      </c>
      <c r="AB1376" s="75"/>
      <c r="AC1376" s="75"/>
      <c r="AD1376" s="75"/>
      <c r="AE1376" s="75"/>
      <c r="AF1376" s="75"/>
      <c r="AG1376" s="75"/>
      <c r="AH1376" s="75"/>
      <c r="AI1376" s="75"/>
      <c r="AJ1376" s="76" t="s">
        <v>1241</v>
      </c>
      <c r="AK1376" s="77" t="s">
        <v>1241</v>
      </c>
      <c r="AL1376" s="78">
        <f>AL$143</f>
        <v>0</v>
      </c>
      <c r="AM1376" s="75"/>
      <c r="AN1376" s="75"/>
      <c r="AO1376" s="75"/>
      <c r="AP1376" s="75"/>
      <c r="AQ1376" s="75"/>
      <c r="AR1376" s="75"/>
      <c r="AS1376" s="75"/>
      <c r="AT1376" s="75"/>
      <c r="AU1376" s="75"/>
      <c r="AV1376" s="75"/>
      <c r="AW1376" s="76" t="s">
        <v>1241</v>
      </c>
      <c r="AX1376" s="77" t="s">
        <v>1241</v>
      </c>
      <c r="AY1376" s="78">
        <f>AY$143</f>
        <v>10</v>
      </c>
      <c r="AZ1376" s="79"/>
      <c r="BA1376" s="80" t="str">
        <f>I1376</f>
        <v>&gt; see 3121, In situ concrete</v>
      </c>
      <c r="BB1376" s="71"/>
      <c r="BC1376" s="95"/>
      <c r="BD1376" s="41">
        <v>4</v>
      </c>
      <c r="BE1376" s="52">
        <v>42</v>
      </c>
      <c r="BF1376" s="103">
        <v>4282</v>
      </c>
      <c r="BG1376" s="276" t="str">
        <f>H1376</f>
        <v>Default Scenario (Link)</v>
      </c>
    </row>
    <row r="1377" spans="1:59" s="63" customFormat="1" ht="12.75" x14ac:dyDescent="0.2">
      <c r="A1377" s="196">
        <v>4</v>
      </c>
      <c r="B1377" s="197" t="s">
        <v>422</v>
      </c>
      <c r="C1377" s="208">
        <v>42</v>
      </c>
      <c r="D1377" s="209" t="s">
        <v>518</v>
      </c>
      <c r="E1377" s="212">
        <v>4282</v>
      </c>
      <c r="F1377" s="213" t="s">
        <v>668</v>
      </c>
      <c r="G1377" s="231"/>
      <c r="H1377" s="65"/>
      <c r="I1377" s="222"/>
      <c r="J1377" s="66"/>
      <c r="K1377" s="66"/>
      <c r="L1377" s="66"/>
      <c r="M1377" s="64"/>
      <c r="N1377" s="304"/>
      <c r="O1377" s="305"/>
      <c r="P1377" s="127"/>
      <c r="Q1377" s="67"/>
      <c r="R1377" s="67"/>
      <c r="S1377" s="67"/>
      <c r="T1377" s="67"/>
      <c r="U1377" s="67"/>
      <c r="V1377" s="67"/>
      <c r="W1377" s="67"/>
      <c r="X1377" s="67"/>
      <c r="Y1377" s="68"/>
      <c r="Z1377" s="68"/>
      <c r="AA1377" s="68"/>
      <c r="AB1377" s="67"/>
      <c r="AC1377" s="67"/>
      <c r="AD1377" s="67"/>
      <c r="AE1377" s="67"/>
      <c r="AF1377" s="67"/>
      <c r="AG1377" s="67"/>
      <c r="AH1377" s="67"/>
      <c r="AI1377" s="67"/>
      <c r="AJ1377" s="68"/>
      <c r="AK1377" s="68"/>
      <c r="AL1377" s="68"/>
      <c r="AM1377" s="67"/>
      <c r="AN1377" s="67"/>
      <c r="AO1377" s="67"/>
      <c r="AP1377" s="67"/>
      <c r="AQ1377" s="67"/>
      <c r="AR1377" s="67"/>
      <c r="AS1377" s="67"/>
      <c r="AT1377" s="67"/>
      <c r="AU1377" s="67"/>
      <c r="AV1377" s="67"/>
      <c r="AW1377" s="67"/>
      <c r="AX1377" s="68"/>
      <c r="AY1377" s="68"/>
      <c r="AZ1377" s="69"/>
      <c r="BA1377" s="70"/>
      <c r="BB1377" s="71"/>
      <c r="BC1377" s="95"/>
      <c r="BD1377" s="41">
        <v>4</v>
      </c>
      <c r="BE1377" s="52">
        <v>42</v>
      </c>
      <c r="BF1377" s="103">
        <v>4282</v>
      </c>
      <c r="BG1377" s="275"/>
    </row>
    <row r="1378" spans="1:59" s="63" customFormat="1" ht="12.75" x14ac:dyDescent="0.2">
      <c r="A1378" s="196">
        <v>4</v>
      </c>
      <c r="B1378" s="197" t="s">
        <v>422</v>
      </c>
      <c r="C1378" s="208">
        <v>42</v>
      </c>
      <c r="D1378" s="209" t="s">
        <v>518</v>
      </c>
      <c r="E1378" s="212">
        <v>4282</v>
      </c>
      <c r="F1378" s="213" t="s">
        <v>668</v>
      </c>
      <c r="G1378" s="232"/>
      <c r="H1378" s="97"/>
      <c r="I1378" s="224"/>
      <c r="J1378" s="98"/>
      <c r="K1378" s="98"/>
      <c r="L1378" s="98"/>
      <c r="M1378" s="96"/>
      <c r="N1378" s="307"/>
      <c r="O1378" s="246"/>
      <c r="P1378" s="124"/>
      <c r="Q1378" s="99"/>
      <c r="R1378" s="99"/>
      <c r="S1378" s="99"/>
      <c r="T1378" s="99"/>
      <c r="U1378" s="99"/>
      <c r="V1378" s="99"/>
      <c r="W1378" s="99"/>
      <c r="X1378" s="99"/>
      <c r="Y1378" s="100"/>
      <c r="Z1378" s="100"/>
      <c r="AA1378" s="100"/>
      <c r="AB1378" s="99"/>
      <c r="AC1378" s="99"/>
      <c r="AD1378" s="99"/>
      <c r="AE1378" s="99"/>
      <c r="AF1378" s="99"/>
      <c r="AG1378" s="99"/>
      <c r="AH1378" s="99"/>
      <c r="AI1378" s="99"/>
      <c r="AJ1378" s="100"/>
      <c r="AK1378" s="100"/>
      <c r="AL1378" s="100"/>
      <c r="AM1378" s="99"/>
      <c r="AN1378" s="99"/>
      <c r="AO1378" s="99"/>
      <c r="AP1378" s="99"/>
      <c r="AQ1378" s="99"/>
      <c r="AR1378" s="99"/>
      <c r="AS1378" s="99"/>
      <c r="AT1378" s="99"/>
      <c r="AU1378" s="99"/>
      <c r="AV1378" s="99"/>
      <c r="AW1378" s="99"/>
      <c r="AX1378" s="100"/>
      <c r="AY1378" s="100"/>
      <c r="AZ1378" s="101"/>
      <c r="BA1378" s="102"/>
      <c r="BB1378" s="95"/>
      <c r="BC1378" s="95"/>
      <c r="BD1378" s="41">
        <v>4</v>
      </c>
      <c r="BE1378" s="52">
        <v>42</v>
      </c>
      <c r="BF1378" s="103">
        <v>4282</v>
      </c>
      <c r="BG1378" s="277"/>
    </row>
    <row r="1379" spans="1:59" s="63" customFormat="1" ht="12.75" x14ac:dyDescent="0.2">
      <c r="A1379" s="196">
        <v>4</v>
      </c>
      <c r="B1379" s="197" t="s">
        <v>422</v>
      </c>
      <c r="C1379" s="208">
        <v>42</v>
      </c>
      <c r="D1379" s="209" t="s">
        <v>518</v>
      </c>
      <c r="E1379" s="212">
        <v>4282</v>
      </c>
      <c r="F1379" s="213" t="s">
        <v>668</v>
      </c>
      <c r="G1379" s="231"/>
      <c r="H1379" s="65"/>
      <c r="I1379" s="222"/>
      <c r="J1379" s="66"/>
      <c r="K1379" s="66"/>
      <c r="L1379" s="66"/>
      <c r="M1379" s="64"/>
      <c r="N1379" s="304"/>
      <c r="O1379" s="305"/>
      <c r="P1379" s="127"/>
      <c r="Q1379" s="67"/>
      <c r="R1379" s="67"/>
      <c r="S1379" s="67"/>
      <c r="T1379" s="67"/>
      <c r="U1379" s="67"/>
      <c r="V1379" s="67"/>
      <c r="W1379" s="67"/>
      <c r="X1379" s="67"/>
      <c r="Y1379" s="68"/>
      <c r="Z1379" s="68"/>
      <c r="AA1379" s="68"/>
      <c r="AB1379" s="67"/>
      <c r="AC1379" s="67"/>
      <c r="AD1379" s="67"/>
      <c r="AE1379" s="67"/>
      <c r="AF1379" s="67"/>
      <c r="AG1379" s="67"/>
      <c r="AH1379" s="67"/>
      <c r="AI1379" s="67"/>
      <c r="AJ1379" s="68"/>
      <c r="AK1379" s="68"/>
      <c r="AL1379" s="68"/>
      <c r="AM1379" s="67"/>
      <c r="AN1379" s="67"/>
      <c r="AO1379" s="67"/>
      <c r="AP1379" s="67"/>
      <c r="AQ1379" s="67"/>
      <c r="AR1379" s="67"/>
      <c r="AS1379" s="67"/>
      <c r="AT1379" s="67"/>
      <c r="AU1379" s="67"/>
      <c r="AV1379" s="67"/>
      <c r="AW1379" s="67"/>
      <c r="AX1379" s="68"/>
      <c r="AY1379" s="68"/>
      <c r="AZ1379" s="69"/>
      <c r="BA1379" s="70"/>
      <c r="BB1379" s="71"/>
      <c r="BC1379" s="95"/>
      <c r="BD1379" s="41">
        <v>4</v>
      </c>
      <c r="BE1379" s="52">
        <v>42</v>
      </c>
      <c r="BF1379" s="103">
        <v>4282</v>
      </c>
      <c r="BG1379" s="275"/>
    </row>
    <row r="1380" spans="1:59" s="63" customFormat="1" ht="12.75" x14ac:dyDescent="0.2">
      <c r="A1380" s="196">
        <v>4</v>
      </c>
      <c r="B1380" s="197" t="s">
        <v>422</v>
      </c>
      <c r="C1380" s="208">
        <v>42</v>
      </c>
      <c r="D1380" s="209" t="s">
        <v>518</v>
      </c>
      <c r="E1380" s="212">
        <v>4282</v>
      </c>
      <c r="F1380" s="213" t="s">
        <v>668</v>
      </c>
      <c r="G1380" s="231" t="s">
        <v>56</v>
      </c>
      <c r="H1380" s="72" t="s">
        <v>1233</v>
      </c>
      <c r="I1380" s="223" t="s">
        <v>1163</v>
      </c>
      <c r="J1380" s="73"/>
      <c r="K1380" s="73"/>
      <c r="L1380" s="73"/>
      <c r="M1380" s="74"/>
      <c r="N1380" s="247"/>
      <c r="O1380" s="306"/>
      <c r="P1380" s="105"/>
      <c r="Q1380" s="75"/>
      <c r="R1380" s="75"/>
      <c r="S1380" s="75"/>
      <c r="T1380" s="75"/>
      <c r="U1380" s="75"/>
      <c r="V1380" s="75"/>
      <c r="W1380" s="75"/>
      <c r="X1380" s="75"/>
      <c r="Y1380" s="76" t="s">
        <v>1241</v>
      </c>
      <c r="Z1380" s="77" t="s">
        <v>1241</v>
      </c>
      <c r="AA1380" s="78">
        <f>AA$229</f>
        <v>0</v>
      </c>
      <c r="AB1380" s="75"/>
      <c r="AC1380" s="75"/>
      <c r="AD1380" s="75"/>
      <c r="AE1380" s="75"/>
      <c r="AF1380" s="75"/>
      <c r="AG1380" s="75"/>
      <c r="AH1380" s="75"/>
      <c r="AI1380" s="75"/>
      <c r="AJ1380" s="76" t="s">
        <v>1241</v>
      </c>
      <c r="AK1380" s="77" t="s">
        <v>1241</v>
      </c>
      <c r="AL1380" s="78">
        <f>AL$229</f>
        <v>0</v>
      </c>
      <c r="AM1380" s="75"/>
      <c r="AN1380" s="75"/>
      <c r="AO1380" s="75"/>
      <c r="AP1380" s="75"/>
      <c r="AQ1380" s="75"/>
      <c r="AR1380" s="75"/>
      <c r="AS1380" s="75"/>
      <c r="AT1380" s="75"/>
      <c r="AU1380" s="75"/>
      <c r="AV1380" s="75"/>
      <c r="AW1380" s="76" t="s">
        <v>1241</v>
      </c>
      <c r="AX1380" s="77" t="s">
        <v>1241</v>
      </c>
      <c r="AY1380" s="78">
        <f>AY$229</f>
        <v>100</v>
      </c>
      <c r="AZ1380" s="79"/>
      <c r="BA1380" s="80" t="str">
        <f t="shared" ref="BA1380" si="207">I1380</f>
        <v>&gt; see 3131, Precast concrete</v>
      </c>
      <c r="BB1380" s="71"/>
      <c r="BC1380" s="95"/>
      <c r="BD1380" s="41">
        <v>4</v>
      </c>
      <c r="BE1380" s="52">
        <v>42</v>
      </c>
      <c r="BF1380" s="103">
        <v>4282</v>
      </c>
      <c r="BG1380" s="276" t="str">
        <f>H1380</f>
        <v>Default Scenario (Link)</v>
      </c>
    </row>
    <row r="1381" spans="1:59" s="63" customFormat="1" ht="12.75" x14ac:dyDescent="0.2">
      <c r="A1381" s="196">
        <v>4</v>
      </c>
      <c r="B1381" s="197" t="s">
        <v>422</v>
      </c>
      <c r="C1381" s="208">
        <v>42</v>
      </c>
      <c r="D1381" s="209" t="s">
        <v>518</v>
      </c>
      <c r="E1381" s="212">
        <v>4282</v>
      </c>
      <c r="F1381" s="213" t="s">
        <v>668</v>
      </c>
      <c r="G1381" s="231"/>
      <c r="H1381" s="65"/>
      <c r="I1381" s="222"/>
      <c r="J1381" s="66"/>
      <c r="K1381" s="66"/>
      <c r="L1381" s="66"/>
      <c r="M1381" s="64"/>
      <c r="N1381" s="304"/>
      <c r="O1381" s="305"/>
      <c r="P1381" s="127"/>
      <c r="Q1381" s="67"/>
      <c r="R1381" s="67"/>
      <c r="S1381" s="67"/>
      <c r="T1381" s="67"/>
      <c r="U1381" s="67"/>
      <c r="V1381" s="67"/>
      <c r="W1381" s="67"/>
      <c r="X1381" s="67"/>
      <c r="Y1381" s="68"/>
      <c r="Z1381" s="68"/>
      <c r="AA1381" s="68"/>
      <c r="AB1381" s="67"/>
      <c r="AC1381" s="67"/>
      <c r="AD1381" s="67"/>
      <c r="AE1381" s="67"/>
      <c r="AF1381" s="67"/>
      <c r="AG1381" s="67"/>
      <c r="AH1381" s="67"/>
      <c r="AI1381" s="67"/>
      <c r="AJ1381" s="68"/>
      <c r="AK1381" s="68"/>
      <c r="AL1381" s="68"/>
      <c r="AM1381" s="67"/>
      <c r="AN1381" s="67"/>
      <c r="AO1381" s="67"/>
      <c r="AP1381" s="67"/>
      <c r="AQ1381" s="67"/>
      <c r="AR1381" s="67"/>
      <c r="AS1381" s="67"/>
      <c r="AT1381" s="67"/>
      <c r="AU1381" s="67"/>
      <c r="AV1381" s="67"/>
      <c r="AW1381" s="67"/>
      <c r="AX1381" s="68"/>
      <c r="AY1381" s="68"/>
      <c r="AZ1381" s="69"/>
      <c r="BA1381" s="70"/>
      <c r="BB1381" s="71"/>
      <c r="BC1381" s="95"/>
      <c r="BD1381" s="41">
        <v>4</v>
      </c>
      <c r="BE1381" s="52">
        <v>42</v>
      </c>
      <c r="BF1381" s="103">
        <v>4282</v>
      </c>
      <c r="BG1381" s="275"/>
    </row>
    <row r="1382" spans="1:59" s="63" customFormat="1" ht="12.75" x14ac:dyDescent="0.2">
      <c r="A1382" s="196">
        <v>4</v>
      </c>
      <c r="B1382" s="197" t="s">
        <v>422</v>
      </c>
      <c r="C1382" s="208">
        <v>42</v>
      </c>
      <c r="D1382" s="209" t="s">
        <v>518</v>
      </c>
      <c r="E1382" s="212">
        <v>4282</v>
      </c>
      <c r="F1382" s="213" t="s">
        <v>668</v>
      </c>
      <c r="G1382" s="232"/>
      <c r="H1382" s="97"/>
      <c r="I1382" s="224"/>
      <c r="J1382" s="98"/>
      <c r="K1382" s="98"/>
      <c r="L1382" s="98"/>
      <c r="M1382" s="96"/>
      <c r="N1382" s="307"/>
      <c r="O1382" s="246"/>
      <c r="P1382" s="124"/>
      <c r="Q1382" s="99"/>
      <c r="R1382" s="99"/>
      <c r="S1382" s="99"/>
      <c r="T1382" s="99"/>
      <c r="U1382" s="99"/>
      <c r="V1382" s="99"/>
      <c r="W1382" s="99"/>
      <c r="X1382" s="99"/>
      <c r="Y1382" s="100"/>
      <c r="Z1382" s="100"/>
      <c r="AA1382" s="100"/>
      <c r="AB1382" s="99"/>
      <c r="AC1382" s="99"/>
      <c r="AD1382" s="99"/>
      <c r="AE1382" s="99"/>
      <c r="AF1382" s="99"/>
      <c r="AG1382" s="99"/>
      <c r="AH1382" s="99"/>
      <c r="AI1382" s="99"/>
      <c r="AJ1382" s="100"/>
      <c r="AK1382" s="100"/>
      <c r="AL1382" s="100"/>
      <c r="AM1382" s="99"/>
      <c r="AN1382" s="99"/>
      <c r="AO1382" s="99"/>
      <c r="AP1382" s="99"/>
      <c r="AQ1382" s="99"/>
      <c r="AR1382" s="99"/>
      <c r="AS1382" s="99"/>
      <c r="AT1382" s="99"/>
      <c r="AU1382" s="99"/>
      <c r="AV1382" s="99"/>
      <c r="AW1382" s="99"/>
      <c r="AX1382" s="100"/>
      <c r="AY1382" s="100"/>
      <c r="AZ1382" s="101"/>
      <c r="BA1382" s="102"/>
      <c r="BB1382" s="95"/>
      <c r="BC1382" s="95"/>
      <c r="BD1382" s="41">
        <v>4</v>
      </c>
      <c r="BE1382" s="52">
        <v>42</v>
      </c>
      <c r="BF1382" s="103">
        <v>4282</v>
      </c>
      <c r="BG1382" s="277"/>
    </row>
    <row r="1383" spans="1:59" s="63" customFormat="1" ht="12.75" x14ac:dyDescent="0.2">
      <c r="A1383" s="196">
        <v>4</v>
      </c>
      <c r="B1383" s="197" t="s">
        <v>422</v>
      </c>
      <c r="C1383" s="208">
        <v>42</v>
      </c>
      <c r="D1383" s="209" t="s">
        <v>518</v>
      </c>
      <c r="E1383" s="212">
        <v>4282</v>
      </c>
      <c r="F1383" s="213" t="s">
        <v>668</v>
      </c>
      <c r="G1383" s="231"/>
      <c r="H1383" s="65"/>
      <c r="I1383" s="222"/>
      <c r="J1383" s="66"/>
      <c r="K1383" s="66"/>
      <c r="L1383" s="66"/>
      <c r="M1383" s="64"/>
      <c r="N1383" s="304"/>
      <c r="O1383" s="305"/>
      <c r="P1383" s="127"/>
      <c r="Q1383" s="67"/>
      <c r="R1383" s="67"/>
      <c r="S1383" s="67"/>
      <c r="T1383" s="67"/>
      <c r="U1383" s="67"/>
      <c r="V1383" s="67"/>
      <c r="W1383" s="67"/>
      <c r="X1383" s="67"/>
      <c r="Y1383" s="68"/>
      <c r="Z1383" s="68"/>
      <c r="AA1383" s="68"/>
      <c r="AB1383" s="67"/>
      <c r="AC1383" s="67"/>
      <c r="AD1383" s="67"/>
      <c r="AE1383" s="67"/>
      <c r="AF1383" s="67"/>
      <c r="AG1383" s="67"/>
      <c r="AH1383" s="67"/>
      <c r="AI1383" s="67"/>
      <c r="AJ1383" s="68"/>
      <c r="AK1383" s="68"/>
      <c r="AL1383" s="68"/>
      <c r="AM1383" s="67"/>
      <c r="AN1383" s="67"/>
      <c r="AO1383" s="67"/>
      <c r="AP1383" s="67"/>
      <c r="AQ1383" s="67"/>
      <c r="AR1383" s="67"/>
      <c r="AS1383" s="67"/>
      <c r="AT1383" s="67"/>
      <c r="AU1383" s="67"/>
      <c r="AV1383" s="67"/>
      <c r="AW1383" s="67"/>
      <c r="AX1383" s="68"/>
      <c r="AY1383" s="68"/>
      <c r="AZ1383" s="69"/>
      <c r="BA1383" s="70"/>
      <c r="BB1383" s="71"/>
      <c r="BC1383" s="95"/>
      <c r="BD1383" s="41">
        <v>4</v>
      </c>
      <c r="BE1383" s="52">
        <v>42</v>
      </c>
      <c r="BF1383" s="103">
        <v>4282</v>
      </c>
      <c r="BG1383" s="275"/>
    </row>
    <row r="1384" spans="1:59" s="63" customFormat="1" ht="12.75" x14ac:dyDescent="0.2">
      <c r="A1384" s="196">
        <v>4</v>
      </c>
      <c r="B1384" s="197" t="s">
        <v>422</v>
      </c>
      <c r="C1384" s="208">
        <v>42</v>
      </c>
      <c r="D1384" s="209" t="s">
        <v>518</v>
      </c>
      <c r="E1384" s="212">
        <v>4282</v>
      </c>
      <c r="F1384" s="213" t="s">
        <v>668</v>
      </c>
      <c r="G1384" s="231" t="s">
        <v>263</v>
      </c>
      <c r="H1384" s="72" t="s">
        <v>1233</v>
      </c>
      <c r="I1384" s="223" t="s">
        <v>1244</v>
      </c>
      <c r="J1384" s="73"/>
      <c r="K1384" s="73"/>
      <c r="L1384" s="73"/>
      <c r="M1384" s="74"/>
      <c r="N1384" s="247"/>
      <c r="O1384" s="306"/>
      <c r="P1384" s="105"/>
      <c r="Q1384" s="75"/>
      <c r="R1384" s="75"/>
      <c r="S1384" s="75"/>
      <c r="T1384" s="75"/>
      <c r="U1384" s="75"/>
      <c r="V1384" s="75"/>
      <c r="W1384" s="75"/>
      <c r="X1384" s="75"/>
      <c r="Y1384" s="76" t="s">
        <v>1241</v>
      </c>
      <c r="Z1384" s="77" t="s">
        <v>1241</v>
      </c>
      <c r="AA1384" s="78">
        <f>AA$443</f>
        <v>0</v>
      </c>
      <c r="AB1384" s="75"/>
      <c r="AC1384" s="75"/>
      <c r="AD1384" s="75"/>
      <c r="AE1384" s="75"/>
      <c r="AF1384" s="75"/>
      <c r="AG1384" s="75"/>
      <c r="AH1384" s="75"/>
      <c r="AI1384" s="75"/>
      <c r="AJ1384" s="76" t="s">
        <v>1241</v>
      </c>
      <c r="AK1384" s="77" t="s">
        <v>1241</v>
      </c>
      <c r="AL1384" s="78">
        <f>AL$443</f>
        <v>0</v>
      </c>
      <c r="AM1384" s="75"/>
      <c r="AN1384" s="75"/>
      <c r="AO1384" s="75"/>
      <c r="AP1384" s="75"/>
      <c r="AQ1384" s="75"/>
      <c r="AR1384" s="75"/>
      <c r="AS1384" s="75"/>
      <c r="AT1384" s="75"/>
      <c r="AU1384" s="75"/>
      <c r="AV1384" s="75"/>
      <c r="AW1384" s="76" t="s">
        <v>1241</v>
      </c>
      <c r="AX1384" s="77" t="s">
        <v>1241</v>
      </c>
      <c r="AY1384" s="78">
        <f>AY$443</f>
        <v>500</v>
      </c>
      <c r="AZ1384" s="79"/>
      <c r="BA1384" s="80" t="str">
        <f>I1384</f>
        <v>&gt; see 3323, Solid concrete blockwork</v>
      </c>
      <c r="BB1384" s="71"/>
      <c r="BC1384" s="95"/>
      <c r="BD1384" s="41">
        <v>4</v>
      </c>
      <c r="BE1384" s="52">
        <v>42</v>
      </c>
      <c r="BF1384" s="103">
        <v>4282</v>
      </c>
      <c r="BG1384" s="276" t="str">
        <f>H1384</f>
        <v>Default Scenario (Link)</v>
      </c>
    </row>
    <row r="1385" spans="1:59" s="63" customFormat="1" ht="12.75" x14ac:dyDescent="0.2">
      <c r="A1385" s="196">
        <v>4</v>
      </c>
      <c r="B1385" s="197" t="s">
        <v>422</v>
      </c>
      <c r="C1385" s="208">
        <v>42</v>
      </c>
      <c r="D1385" s="209" t="s">
        <v>518</v>
      </c>
      <c r="E1385" s="212">
        <v>4282</v>
      </c>
      <c r="F1385" s="213" t="s">
        <v>668</v>
      </c>
      <c r="G1385" s="231"/>
      <c r="H1385" s="65"/>
      <c r="I1385" s="222"/>
      <c r="J1385" s="66"/>
      <c r="K1385" s="66"/>
      <c r="L1385" s="66"/>
      <c r="M1385" s="64"/>
      <c r="N1385" s="304"/>
      <c r="O1385" s="305"/>
      <c r="P1385" s="127"/>
      <c r="Q1385" s="67"/>
      <c r="R1385" s="67"/>
      <c r="S1385" s="67"/>
      <c r="T1385" s="67"/>
      <c r="U1385" s="67"/>
      <c r="V1385" s="67"/>
      <c r="W1385" s="67"/>
      <c r="X1385" s="67"/>
      <c r="Y1385" s="68"/>
      <c r="Z1385" s="68"/>
      <c r="AA1385" s="68"/>
      <c r="AB1385" s="67"/>
      <c r="AC1385" s="67"/>
      <c r="AD1385" s="67"/>
      <c r="AE1385" s="67"/>
      <c r="AF1385" s="67"/>
      <c r="AG1385" s="67"/>
      <c r="AH1385" s="67"/>
      <c r="AI1385" s="67"/>
      <c r="AJ1385" s="68"/>
      <c r="AK1385" s="68"/>
      <c r="AL1385" s="68"/>
      <c r="AM1385" s="67"/>
      <c r="AN1385" s="67"/>
      <c r="AO1385" s="67"/>
      <c r="AP1385" s="67"/>
      <c r="AQ1385" s="67"/>
      <c r="AR1385" s="67"/>
      <c r="AS1385" s="67"/>
      <c r="AT1385" s="67"/>
      <c r="AU1385" s="67"/>
      <c r="AV1385" s="67"/>
      <c r="AW1385" s="67"/>
      <c r="AX1385" s="68"/>
      <c r="AY1385" s="68"/>
      <c r="AZ1385" s="69"/>
      <c r="BA1385" s="70"/>
      <c r="BB1385" s="71"/>
      <c r="BC1385" s="95"/>
      <c r="BD1385" s="41">
        <v>4</v>
      </c>
      <c r="BE1385" s="52">
        <v>42</v>
      </c>
      <c r="BF1385" s="103">
        <v>4282</v>
      </c>
      <c r="BG1385" s="275"/>
    </row>
    <row r="1386" spans="1:59" s="63" customFormat="1" ht="12.75" x14ac:dyDescent="0.2">
      <c r="A1386" s="196">
        <v>4</v>
      </c>
      <c r="B1386" s="197" t="s">
        <v>422</v>
      </c>
      <c r="C1386" s="208">
        <v>42</v>
      </c>
      <c r="D1386" s="209" t="s">
        <v>518</v>
      </c>
      <c r="E1386" s="212">
        <v>4282</v>
      </c>
      <c r="F1386" s="213" t="s">
        <v>668</v>
      </c>
      <c r="G1386" s="232"/>
      <c r="H1386" s="97"/>
      <c r="I1386" s="224"/>
      <c r="J1386" s="98"/>
      <c r="K1386" s="98"/>
      <c r="L1386" s="98"/>
      <c r="M1386" s="96"/>
      <c r="N1386" s="307"/>
      <c r="O1386" s="246"/>
      <c r="P1386" s="124"/>
      <c r="Q1386" s="99"/>
      <c r="R1386" s="99"/>
      <c r="S1386" s="99"/>
      <c r="T1386" s="99"/>
      <c r="U1386" s="99"/>
      <c r="V1386" s="99"/>
      <c r="W1386" s="99"/>
      <c r="X1386" s="99"/>
      <c r="Y1386" s="100"/>
      <c r="Z1386" s="100"/>
      <c r="AA1386" s="100"/>
      <c r="AB1386" s="99"/>
      <c r="AC1386" s="99"/>
      <c r="AD1386" s="99"/>
      <c r="AE1386" s="99"/>
      <c r="AF1386" s="99"/>
      <c r="AG1386" s="99"/>
      <c r="AH1386" s="99"/>
      <c r="AI1386" s="99"/>
      <c r="AJ1386" s="100"/>
      <c r="AK1386" s="100"/>
      <c r="AL1386" s="100"/>
      <c r="AM1386" s="99"/>
      <c r="AN1386" s="99"/>
      <c r="AO1386" s="99"/>
      <c r="AP1386" s="99"/>
      <c r="AQ1386" s="99"/>
      <c r="AR1386" s="99"/>
      <c r="AS1386" s="99"/>
      <c r="AT1386" s="99"/>
      <c r="AU1386" s="99"/>
      <c r="AV1386" s="99"/>
      <c r="AW1386" s="99"/>
      <c r="AX1386" s="100"/>
      <c r="AY1386" s="100"/>
      <c r="AZ1386" s="101"/>
      <c r="BA1386" s="102"/>
      <c r="BB1386" s="95"/>
      <c r="BC1386" s="95"/>
      <c r="BD1386" s="41">
        <v>4</v>
      </c>
      <c r="BE1386" s="52">
        <v>42</v>
      </c>
      <c r="BF1386" s="103">
        <v>4282</v>
      </c>
      <c r="BG1386" s="277"/>
    </row>
    <row r="1387" spans="1:59" s="63" customFormat="1" ht="12.75" x14ac:dyDescent="0.2">
      <c r="A1387" s="196">
        <v>4</v>
      </c>
      <c r="B1387" s="197" t="s">
        <v>422</v>
      </c>
      <c r="C1387" s="208">
        <v>42</v>
      </c>
      <c r="D1387" s="209" t="s">
        <v>518</v>
      </c>
      <c r="E1387" s="212">
        <v>4282</v>
      </c>
      <c r="F1387" s="213" t="s">
        <v>668</v>
      </c>
      <c r="G1387" s="231"/>
      <c r="H1387" s="65"/>
      <c r="I1387" s="222"/>
      <c r="J1387" s="66"/>
      <c r="K1387" s="66"/>
      <c r="L1387" s="66"/>
      <c r="M1387" s="64"/>
      <c r="N1387" s="304"/>
      <c r="O1387" s="305"/>
      <c r="P1387" s="127"/>
      <c r="Q1387" s="67"/>
      <c r="R1387" s="67"/>
      <c r="S1387" s="67"/>
      <c r="T1387" s="67"/>
      <c r="U1387" s="67"/>
      <c r="V1387" s="67"/>
      <c r="W1387" s="67"/>
      <c r="X1387" s="67"/>
      <c r="Y1387" s="68"/>
      <c r="Z1387" s="68"/>
      <c r="AA1387" s="68"/>
      <c r="AB1387" s="67"/>
      <c r="AC1387" s="67"/>
      <c r="AD1387" s="67"/>
      <c r="AE1387" s="67"/>
      <c r="AF1387" s="67"/>
      <c r="AG1387" s="67"/>
      <c r="AH1387" s="67"/>
      <c r="AI1387" s="67"/>
      <c r="AJ1387" s="68"/>
      <c r="AK1387" s="68"/>
      <c r="AL1387" s="68"/>
      <c r="AM1387" s="67"/>
      <c r="AN1387" s="67"/>
      <c r="AO1387" s="67"/>
      <c r="AP1387" s="67"/>
      <c r="AQ1387" s="67"/>
      <c r="AR1387" s="67"/>
      <c r="AS1387" s="67"/>
      <c r="AT1387" s="67"/>
      <c r="AU1387" s="67"/>
      <c r="AV1387" s="67"/>
      <c r="AW1387" s="67"/>
      <c r="AX1387" s="68"/>
      <c r="AY1387" s="68"/>
      <c r="AZ1387" s="69"/>
      <c r="BA1387" s="70"/>
      <c r="BB1387" s="71"/>
      <c r="BC1387" s="95"/>
      <c r="BD1387" s="41">
        <v>4</v>
      </c>
      <c r="BE1387" s="52">
        <v>42</v>
      </c>
      <c r="BF1387" s="103">
        <v>4282</v>
      </c>
      <c r="BG1387" s="275"/>
    </row>
    <row r="1388" spans="1:59" s="63" customFormat="1" ht="12.75" x14ac:dyDescent="0.2">
      <c r="A1388" s="196">
        <v>4</v>
      </c>
      <c r="B1388" s="197" t="s">
        <v>422</v>
      </c>
      <c r="C1388" s="208">
        <v>42</v>
      </c>
      <c r="D1388" s="209" t="s">
        <v>518</v>
      </c>
      <c r="E1388" s="212">
        <v>4282</v>
      </c>
      <c r="F1388" s="213" t="s">
        <v>668</v>
      </c>
      <c r="G1388" s="231" t="s">
        <v>268</v>
      </c>
      <c r="H1388" s="72" t="s">
        <v>1233</v>
      </c>
      <c r="I1388" s="223" t="s">
        <v>1232</v>
      </c>
      <c r="J1388" s="73"/>
      <c r="K1388" s="73"/>
      <c r="L1388" s="73"/>
      <c r="M1388" s="74"/>
      <c r="N1388" s="247"/>
      <c r="O1388" s="306"/>
      <c r="P1388" s="105"/>
      <c r="Q1388" s="75"/>
      <c r="R1388" s="75"/>
      <c r="S1388" s="75"/>
      <c r="T1388" s="75"/>
      <c r="U1388" s="75"/>
      <c r="V1388" s="75"/>
      <c r="W1388" s="75"/>
      <c r="X1388" s="75"/>
      <c r="Y1388" s="76" t="s">
        <v>1241</v>
      </c>
      <c r="Z1388" s="77" t="s">
        <v>1241</v>
      </c>
      <c r="AA1388" s="78">
        <f>AA$460</f>
        <v>1000</v>
      </c>
      <c r="AB1388" s="75"/>
      <c r="AC1388" s="75"/>
      <c r="AD1388" s="75"/>
      <c r="AE1388" s="75"/>
      <c r="AF1388" s="75"/>
      <c r="AG1388" s="75"/>
      <c r="AH1388" s="75"/>
      <c r="AI1388" s="75"/>
      <c r="AJ1388" s="76" t="s">
        <v>1241</v>
      </c>
      <c r="AK1388" s="77" t="s">
        <v>1241</v>
      </c>
      <c r="AL1388" s="78">
        <f>AL$460</f>
        <v>0</v>
      </c>
      <c r="AM1388" s="75"/>
      <c r="AN1388" s="75"/>
      <c r="AO1388" s="75"/>
      <c r="AP1388" s="75"/>
      <c r="AQ1388" s="75"/>
      <c r="AR1388" s="75"/>
      <c r="AS1388" s="75"/>
      <c r="AT1388" s="75"/>
      <c r="AU1388" s="75"/>
      <c r="AV1388" s="75"/>
      <c r="AW1388" s="76" t="s">
        <v>1241</v>
      </c>
      <c r="AX1388" s="77" t="s">
        <v>1241</v>
      </c>
      <c r="AY1388" s="78">
        <f>AY$460</f>
        <v>1000</v>
      </c>
      <c r="AZ1388" s="79"/>
      <c r="BA1388" s="80" t="str">
        <f>I1388</f>
        <v>&gt; see 3324, lightweight concrete blockwork</v>
      </c>
      <c r="BB1388" s="71"/>
      <c r="BC1388" s="95"/>
      <c r="BD1388" s="41">
        <v>4</v>
      </c>
      <c r="BE1388" s="52">
        <v>42</v>
      </c>
      <c r="BF1388" s="103">
        <v>4282</v>
      </c>
      <c r="BG1388" s="276" t="str">
        <f>H1388</f>
        <v>Default Scenario (Link)</v>
      </c>
    </row>
    <row r="1389" spans="1:59" s="63" customFormat="1" ht="12.75" x14ac:dyDescent="0.2">
      <c r="A1389" s="196">
        <v>4</v>
      </c>
      <c r="B1389" s="197" t="s">
        <v>422</v>
      </c>
      <c r="C1389" s="208">
        <v>42</v>
      </c>
      <c r="D1389" s="209" t="s">
        <v>518</v>
      </c>
      <c r="E1389" s="212">
        <v>4282</v>
      </c>
      <c r="F1389" s="213" t="s">
        <v>668</v>
      </c>
      <c r="G1389" s="231"/>
      <c r="H1389" s="65"/>
      <c r="I1389" s="222"/>
      <c r="J1389" s="66"/>
      <c r="K1389" s="66"/>
      <c r="L1389" s="66"/>
      <c r="M1389" s="64"/>
      <c r="N1389" s="304"/>
      <c r="O1389" s="305"/>
      <c r="P1389" s="127"/>
      <c r="Q1389" s="67"/>
      <c r="R1389" s="67"/>
      <c r="S1389" s="67"/>
      <c r="T1389" s="67"/>
      <c r="U1389" s="67"/>
      <c r="V1389" s="67"/>
      <c r="W1389" s="67"/>
      <c r="X1389" s="67"/>
      <c r="Y1389" s="68"/>
      <c r="Z1389" s="68"/>
      <c r="AA1389" s="68"/>
      <c r="AB1389" s="67"/>
      <c r="AC1389" s="67"/>
      <c r="AD1389" s="67"/>
      <c r="AE1389" s="67"/>
      <c r="AF1389" s="67"/>
      <c r="AG1389" s="67"/>
      <c r="AH1389" s="67"/>
      <c r="AI1389" s="67"/>
      <c r="AJ1389" s="68"/>
      <c r="AK1389" s="68"/>
      <c r="AL1389" s="68"/>
      <c r="AM1389" s="67"/>
      <c r="AN1389" s="67"/>
      <c r="AO1389" s="67"/>
      <c r="AP1389" s="67"/>
      <c r="AQ1389" s="67"/>
      <c r="AR1389" s="67"/>
      <c r="AS1389" s="67"/>
      <c r="AT1389" s="67"/>
      <c r="AU1389" s="67"/>
      <c r="AV1389" s="67"/>
      <c r="AW1389" s="67"/>
      <c r="AX1389" s="68"/>
      <c r="AY1389" s="68"/>
      <c r="AZ1389" s="69"/>
      <c r="BA1389" s="70"/>
      <c r="BB1389" s="71"/>
      <c r="BC1389" s="95"/>
      <c r="BD1389" s="41">
        <v>4</v>
      </c>
      <c r="BE1389" s="52">
        <v>42</v>
      </c>
      <c r="BF1389" s="103">
        <v>4282</v>
      </c>
      <c r="BG1389" s="275"/>
    </row>
    <row r="1390" spans="1:59" s="63" customFormat="1" ht="12.75" x14ac:dyDescent="0.2">
      <c r="A1390" s="196">
        <v>4</v>
      </c>
      <c r="B1390" s="197" t="s">
        <v>422</v>
      </c>
      <c r="C1390" s="208">
        <v>42</v>
      </c>
      <c r="D1390" s="209" t="s">
        <v>518</v>
      </c>
      <c r="E1390" s="212">
        <v>4282</v>
      </c>
      <c r="F1390" s="213" t="s">
        <v>668</v>
      </c>
      <c r="G1390" s="232"/>
      <c r="H1390" s="97"/>
      <c r="I1390" s="224"/>
      <c r="J1390" s="98"/>
      <c r="K1390" s="98"/>
      <c r="L1390" s="98"/>
      <c r="M1390" s="96"/>
      <c r="N1390" s="307"/>
      <c r="O1390" s="246"/>
      <c r="P1390" s="124"/>
      <c r="Q1390" s="99"/>
      <c r="R1390" s="99"/>
      <c r="S1390" s="99"/>
      <c r="T1390" s="99"/>
      <c r="U1390" s="99"/>
      <c r="V1390" s="99"/>
      <c r="W1390" s="99"/>
      <c r="X1390" s="99"/>
      <c r="Y1390" s="100"/>
      <c r="Z1390" s="100"/>
      <c r="AA1390" s="100"/>
      <c r="AB1390" s="99"/>
      <c r="AC1390" s="99"/>
      <c r="AD1390" s="99"/>
      <c r="AE1390" s="99"/>
      <c r="AF1390" s="99"/>
      <c r="AG1390" s="99"/>
      <c r="AH1390" s="99"/>
      <c r="AI1390" s="99"/>
      <c r="AJ1390" s="100"/>
      <c r="AK1390" s="100"/>
      <c r="AL1390" s="100"/>
      <c r="AM1390" s="99"/>
      <c r="AN1390" s="99"/>
      <c r="AO1390" s="99"/>
      <c r="AP1390" s="99"/>
      <c r="AQ1390" s="99"/>
      <c r="AR1390" s="99"/>
      <c r="AS1390" s="99"/>
      <c r="AT1390" s="99"/>
      <c r="AU1390" s="99"/>
      <c r="AV1390" s="99"/>
      <c r="AW1390" s="99"/>
      <c r="AX1390" s="100"/>
      <c r="AY1390" s="100"/>
      <c r="AZ1390" s="101"/>
      <c r="BA1390" s="102"/>
      <c r="BB1390" s="95"/>
      <c r="BC1390" s="95"/>
      <c r="BD1390" s="41">
        <v>4</v>
      </c>
      <c r="BE1390" s="52">
        <v>42</v>
      </c>
      <c r="BF1390" s="103">
        <v>4282</v>
      </c>
      <c r="BG1390" s="277"/>
    </row>
    <row r="1391" spans="1:59" s="63" customFormat="1" ht="12.75" x14ac:dyDescent="0.2">
      <c r="A1391" s="196">
        <v>4</v>
      </c>
      <c r="B1391" s="197" t="s">
        <v>422</v>
      </c>
      <c r="C1391" s="208">
        <v>42</v>
      </c>
      <c r="D1391" s="209" t="s">
        <v>518</v>
      </c>
      <c r="E1391" s="212">
        <v>4282</v>
      </c>
      <c r="F1391" s="213" t="s">
        <v>668</v>
      </c>
      <c r="G1391" s="231"/>
      <c r="H1391" s="65"/>
      <c r="I1391" s="222"/>
      <c r="J1391" s="66"/>
      <c r="K1391" s="66"/>
      <c r="L1391" s="66"/>
      <c r="M1391" s="64"/>
      <c r="N1391" s="304"/>
      <c r="O1391" s="305"/>
      <c r="P1391" s="127"/>
      <c r="Q1391" s="67"/>
      <c r="R1391" s="67"/>
      <c r="S1391" s="67"/>
      <c r="T1391" s="67"/>
      <c r="U1391" s="67"/>
      <c r="V1391" s="67"/>
      <c r="W1391" s="67"/>
      <c r="X1391" s="67"/>
      <c r="Y1391" s="68"/>
      <c r="Z1391" s="68"/>
      <c r="AA1391" s="68"/>
      <c r="AB1391" s="67"/>
      <c r="AC1391" s="67"/>
      <c r="AD1391" s="67"/>
      <c r="AE1391" s="67"/>
      <c r="AF1391" s="67"/>
      <c r="AG1391" s="67"/>
      <c r="AH1391" s="67"/>
      <c r="AI1391" s="67"/>
      <c r="AJ1391" s="68"/>
      <c r="AK1391" s="68"/>
      <c r="AL1391" s="68"/>
      <c r="AM1391" s="67"/>
      <c r="AN1391" s="67"/>
      <c r="AO1391" s="67"/>
      <c r="AP1391" s="67"/>
      <c r="AQ1391" s="67"/>
      <c r="AR1391" s="67"/>
      <c r="AS1391" s="67"/>
      <c r="AT1391" s="67"/>
      <c r="AU1391" s="67"/>
      <c r="AV1391" s="67"/>
      <c r="AW1391" s="67"/>
      <c r="AX1391" s="68"/>
      <c r="AY1391" s="68"/>
      <c r="AZ1391" s="69"/>
      <c r="BA1391" s="70"/>
      <c r="BB1391" s="71"/>
      <c r="BC1391" s="95"/>
      <c r="BD1391" s="41">
        <v>4</v>
      </c>
      <c r="BE1391" s="52">
        <v>42</v>
      </c>
      <c r="BF1391" s="103">
        <v>4282</v>
      </c>
      <c r="BG1391" s="275"/>
    </row>
    <row r="1392" spans="1:59" s="63" customFormat="1" ht="12.75" x14ac:dyDescent="0.2">
      <c r="A1392" s="196">
        <v>4</v>
      </c>
      <c r="B1392" s="197" t="s">
        <v>422</v>
      </c>
      <c r="C1392" s="208">
        <v>42</v>
      </c>
      <c r="D1392" s="209" t="s">
        <v>518</v>
      </c>
      <c r="E1392" s="212">
        <v>4282</v>
      </c>
      <c r="F1392" s="213" t="s">
        <v>668</v>
      </c>
      <c r="G1392" s="231" t="s">
        <v>250</v>
      </c>
      <c r="H1392" s="72" t="s">
        <v>1233</v>
      </c>
      <c r="I1392" s="223" t="s">
        <v>1244</v>
      </c>
      <c r="J1392" s="73"/>
      <c r="K1392" s="73"/>
      <c r="L1392" s="73"/>
      <c r="M1392" s="74"/>
      <c r="N1392" s="247"/>
      <c r="O1392" s="306"/>
      <c r="P1392" s="105"/>
      <c r="Q1392" s="75"/>
      <c r="R1392" s="75"/>
      <c r="S1392" s="75"/>
      <c r="T1392" s="75"/>
      <c r="U1392" s="75"/>
      <c r="V1392" s="75"/>
      <c r="W1392" s="75"/>
      <c r="X1392" s="75"/>
      <c r="Y1392" s="76" t="s">
        <v>1241</v>
      </c>
      <c r="Z1392" s="77" t="s">
        <v>1241</v>
      </c>
      <c r="AA1392" s="78">
        <f>AA$443</f>
        <v>0</v>
      </c>
      <c r="AB1392" s="75"/>
      <c r="AC1392" s="75"/>
      <c r="AD1392" s="75"/>
      <c r="AE1392" s="75"/>
      <c r="AF1392" s="75"/>
      <c r="AG1392" s="75"/>
      <c r="AH1392" s="75"/>
      <c r="AI1392" s="75"/>
      <c r="AJ1392" s="76" t="s">
        <v>1241</v>
      </c>
      <c r="AK1392" s="77" t="s">
        <v>1241</v>
      </c>
      <c r="AL1392" s="78">
        <f>AL$443</f>
        <v>0</v>
      </c>
      <c r="AM1392" s="75"/>
      <c r="AN1392" s="75"/>
      <c r="AO1392" s="75"/>
      <c r="AP1392" s="75"/>
      <c r="AQ1392" s="75"/>
      <c r="AR1392" s="75"/>
      <c r="AS1392" s="75"/>
      <c r="AT1392" s="75"/>
      <c r="AU1392" s="75"/>
      <c r="AV1392" s="75"/>
      <c r="AW1392" s="76" t="s">
        <v>1241</v>
      </c>
      <c r="AX1392" s="77" t="s">
        <v>1241</v>
      </c>
      <c r="AY1392" s="78">
        <f>AY$443</f>
        <v>500</v>
      </c>
      <c r="AZ1392" s="79"/>
      <c r="BA1392" s="80" t="str">
        <f>I1392</f>
        <v>&gt; see 3323, Solid concrete blockwork</v>
      </c>
      <c r="BB1392" s="71"/>
      <c r="BC1392" s="95"/>
      <c r="BD1392" s="41">
        <v>4</v>
      </c>
      <c r="BE1392" s="52">
        <v>42</v>
      </c>
      <c r="BF1392" s="103">
        <v>4282</v>
      </c>
      <c r="BG1392" s="276" t="str">
        <f>H1392</f>
        <v>Default Scenario (Link)</v>
      </c>
    </row>
    <row r="1393" spans="1:59" s="63" customFormat="1" ht="12.75" x14ac:dyDescent="0.2">
      <c r="A1393" s="196">
        <v>4</v>
      </c>
      <c r="B1393" s="197" t="s">
        <v>422</v>
      </c>
      <c r="C1393" s="208">
        <v>42</v>
      </c>
      <c r="D1393" s="209" t="s">
        <v>518</v>
      </c>
      <c r="E1393" s="212">
        <v>4282</v>
      </c>
      <c r="F1393" s="213" t="s">
        <v>668</v>
      </c>
      <c r="G1393" s="231"/>
      <c r="H1393" s="65"/>
      <c r="I1393" s="222"/>
      <c r="J1393" s="66"/>
      <c r="K1393" s="66"/>
      <c r="L1393" s="66"/>
      <c r="M1393" s="64"/>
      <c r="N1393" s="304"/>
      <c r="O1393" s="305"/>
      <c r="P1393" s="127"/>
      <c r="Q1393" s="67"/>
      <c r="R1393" s="67"/>
      <c r="S1393" s="67"/>
      <c r="T1393" s="67"/>
      <c r="U1393" s="67"/>
      <c r="V1393" s="67"/>
      <c r="W1393" s="67"/>
      <c r="X1393" s="67"/>
      <c r="Y1393" s="68"/>
      <c r="Z1393" s="68"/>
      <c r="AA1393" s="68"/>
      <c r="AB1393" s="67"/>
      <c r="AC1393" s="67"/>
      <c r="AD1393" s="67"/>
      <c r="AE1393" s="67"/>
      <c r="AF1393" s="67"/>
      <c r="AG1393" s="67"/>
      <c r="AH1393" s="67"/>
      <c r="AI1393" s="67"/>
      <c r="AJ1393" s="68"/>
      <c r="AK1393" s="68"/>
      <c r="AL1393" s="68"/>
      <c r="AM1393" s="67"/>
      <c r="AN1393" s="67"/>
      <c r="AO1393" s="67"/>
      <c r="AP1393" s="67"/>
      <c r="AQ1393" s="67"/>
      <c r="AR1393" s="67"/>
      <c r="AS1393" s="67"/>
      <c r="AT1393" s="67"/>
      <c r="AU1393" s="67"/>
      <c r="AV1393" s="67"/>
      <c r="AW1393" s="67"/>
      <c r="AX1393" s="68"/>
      <c r="AY1393" s="68"/>
      <c r="AZ1393" s="69"/>
      <c r="BA1393" s="70"/>
      <c r="BB1393" s="71"/>
      <c r="BC1393" s="95"/>
      <c r="BD1393" s="41">
        <v>4</v>
      </c>
      <c r="BE1393" s="52">
        <v>42</v>
      </c>
      <c r="BF1393" s="103">
        <v>4282</v>
      </c>
      <c r="BG1393" s="275"/>
    </row>
    <row r="1394" spans="1:59" s="63" customFormat="1" ht="12.75" x14ac:dyDescent="0.2">
      <c r="A1394" s="196">
        <v>4</v>
      </c>
      <c r="B1394" s="197" t="s">
        <v>422</v>
      </c>
      <c r="C1394" s="208">
        <v>42</v>
      </c>
      <c r="D1394" s="209" t="s">
        <v>518</v>
      </c>
      <c r="E1394" s="212">
        <v>4282</v>
      </c>
      <c r="F1394" s="213" t="s">
        <v>668</v>
      </c>
      <c r="G1394" s="232"/>
      <c r="H1394" s="97"/>
      <c r="I1394" s="224"/>
      <c r="J1394" s="98"/>
      <c r="K1394" s="98"/>
      <c r="L1394" s="98"/>
      <c r="M1394" s="96"/>
      <c r="N1394" s="307"/>
      <c r="O1394" s="246"/>
      <c r="P1394" s="124"/>
      <c r="Q1394" s="99"/>
      <c r="R1394" s="99"/>
      <c r="S1394" s="99"/>
      <c r="T1394" s="99"/>
      <c r="U1394" s="99"/>
      <c r="V1394" s="99"/>
      <c r="W1394" s="99"/>
      <c r="X1394" s="99"/>
      <c r="Y1394" s="100"/>
      <c r="Z1394" s="100"/>
      <c r="AA1394" s="100"/>
      <c r="AB1394" s="99"/>
      <c r="AC1394" s="99"/>
      <c r="AD1394" s="99"/>
      <c r="AE1394" s="99"/>
      <c r="AF1394" s="99"/>
      <c r="AG1394" s="99"/>
      <c r="AH1394" s="99"/>
      <c r="AI1394" s="99"/>
      <c r="AJ1394" s="100"/>
      <c r="AK1394" s="100"/>
      <c r="AL1394" s="100"/>
      <c r="AM1394" s="99"/>
      <c r="AN1394" s="99"/>
      <c r="AO1394" s="99"/>
      <c r="AP1394" s="99"/>
      <c r="AQ1394" s="99"/>
      <c r="AR1394" s="99"/>
      <c r="AS1394" s="99"/>
      <c r="AT1394" s="99"/>
      <c r="AU1394" s="99"/>
      <c r="AV1394" s="99"/>
      <c r="AW1394" s="99"/>
      <c r="AX1394" s="100"/>
      <c r="AY1394" s="100"/>
      <c r="AZ1394" s="101"/>
      <c r="BA1394" s="102"/>
      <c r="BB1394" s="95"/>
      <c r="BC1394" s="95"/>
      <c r="BD1394" s="41">
        <v>4</v>
      </c>
      <c r="BE1394" s="52">
        <v>42</v>
      </c>
      <c r="BF1394" s="103">
        <v>4282</v>
      </c>
      <c r="BG1394" s="277"/>
    </row>
    <row r="1395" spans="1:59" x14ac:dyDescent="0.25">
      <c r="A1395" s="196">
        <v>4</v>
      </c>
      <c r="B1395" s="197" t="s">
        <v>422</v>
      </c>
      <c r="C1395" s="208">
        <v>42</v>
      </c>
      <c r="D1395" s="209" t="s">
        <v>518</v>
      </c>
      <c r="E1395" s="210">
        <v>4283</v>
      </c>
      <c r="F1395" s="211" t="s">
        <v>675</v>
      </c>
      <c r="G1395" s="235"/>
      <c r="H1395" s="145"/>
      <c r="I1395" s="221"/>
      <c r="J1395" s="57"/>
      <c r="K1395" s="57"/>
      <c r="L1395" s="57"/>
      <c r="M1395" s="144"/>
      <c r="N1395" s="324"/>
      <c r="O1395" s="325"/>
      <c r="P1395" s="146"/>
      <c r="Q1395" s="146"/>
      <c r="R1395" s="146"/>
      <c r="S1395" s="146"/>
      <c r="T1395" s="146"/>
      <c r="U1395" s="146"/>
      <c r="V1395" s="146"/>
      <c r="W1395" s="146"/>
      <c r="X1395" s="146"/>
      <c r="Y1395" s="59"/>
      <c r="Z1395" s="123"/>
      <c r="AA1395" s="123"/>
      <c r="AB1395" s="146"/>
      <c r="AC1395" s="146"/>
      <c r="AD1395" s="146"/>
      <c r="AE1395" s="146"/>
      <c r="AF1395" s="146"/>
      <c r="AG1395" s="146"/>
      <c r="AH1395" s="146"/>
      <c r="AI1395" s="146"/>
      <c r="AJ1395" s="59"/>
      <c r="AK1395" s="123"/>
      <c r="AL1395" s="123"/>
      <c r="AM1395" s="146"/>
      <c r="AN1395" s="146"/>
      <c r="AO1395" s="146"/>
      <c r="AP1395" s="146"/>
      <c r="AQ1395" s="146"/>
      <c r="AR1395" s="146"/>
      <c r="AS1395" s="146"/>
      <c r="AT1395" s="146"/>
      <c r="AU1395" s="146"/>
      <c r="AV1395" s="146"/>
      <c r="AW1395" s="58"/>
      <c r="AX1395" s="123"/>
      <c r="AY1395" s="59"/>
      <c r="AZ1395" s="147"/>
      <c r="BA1395" s="148"/>
      <c r="BB1395" s="143"/>
      <c r="BC1395" s="143"/>
      <c r="BD1395" s="41">
        <v>4</v>
      </c>
      <c r="BE1395" s="52">
        <v>42</v>
      </c>
      <c r="BF1395" s="62">
        <v>4283</v>
      </c>
      <c r="BG1395" s="284"/>
    </row>
    <row r="1396" spans="1:59" s="63" customFormat="1" ht="12.75" x14ac:dyDescent="0.2">
      <c r="A1396" s="196">
        <v>4</v>
      </c>
      <c r="B1396" s="197" t="s">
        <v>422</v>
      </c>
      <c r="C1396" s="208">
        <v>42</v>
      </c>
      <c r="D1396" s="209" t="s">
        <v>518</v>
      </c>
      <c r="E1396" s="210">
        <v>4283</v>
      </c>
      <c r="F1396" s="211" t="s">
        <v>675</v>
      </c>
      <c r="G1396" s="230"/>
      <c r="H1396" s="56"/>
      <c r="I1396" s="221"/>
      <c r="J1396" s="57"/>
      <c r="K1396" s="57"/>
      <c r="L1396" s="57"/>
      <c r="M1396" s="55"/>
      <c r="N1396" s="303"/>
      <c r="O1396" s="245"/>
      <c r="P1396" s="122"/>
      <c r="Q1396" s="58"/>
      <c r="R1396" s="58"/>
      <c r="S1396" s="58"/>
      <c r="T1396" s="58"/>
      <c r="U1396" s="58"/>
      <c r="V1396" s="58"/>
      <c r="W1396" s="58"/>
      <c r="X1396" s="58"/>
      <c r="Y1396" s="59"/>
      <c r="Z1396" s="59"/>
      <c r="AA1396" s="59"/>
      <c r="AB1396" s="58"/>
      <c r="AC1396" s="58"/>
      <c r="AD1396" s="58"/>
      <c r="AE1396" s="58"/>
      <c r="AF1396" s="58"/>
      <c r="AG1396" s="58"/>
      <c r="AH1396" s="58"/>
      <c r="AI1396" s="58"/>
      <c r="AJ1396" s="59"/>
      <c r="AK1396" s="59"/>
      <c r="AL1396" s="59"/>
      <c r="AM1396" s="58"/>
      <c r="AN1396" s="58"/>
      <c r="AO1396" s="58"/>
      <c r="AP1396" s="58"/>
      <c r="AQ1396" s="58"/>
      <c r="AR1396" s="58"/>
      <c r="AS1396" s="58"/>
      <c r="AT1396" s="58"/>
      <c r="AU1396" s="58"/>
      <c r="AV1396" s="58"/>
      <c r="AW1396" s="58"/>
      <c r="AX1396" s="59"/>
      <c r="AY1396" s="59"/>
      <c r="AZ1396" s="60"/>
      <c r="BA1396" s="61"/>
      <c r="BB1396" s="54"/>
      <c r="BC1396" s="54"/>
      <c r="BD1396" s="41">
        <v>4</v>
      </c>
      <c r="BE1396" s="52">
        <v>42</v>
      </c>
      <c r="BF1396" s="62">
        <v>4283</v>
      </c>
      <c r="BG1396" s="274"/>
    </row>
    <row r="1397" spans="1:59" s="63" customFormat="1" ht="12.75" x14ac:dyDescent="0.2">
      <c r="A1397" s="196">
        <v>4</v>
      </c>
      <c r="B1397" s="197" t="s">
        <v>422</v>
      </c>
      <c r="C1397" s="208">
        <v>42</v>
      </c>
      <c r="D1397" s="209" t="s">
        <v>518</v>
      </c>
      <c r="E1397" s="210">
        <v>4283</v>
      </c>
      <c r="F1397" s="211" t="s">
        <v>675</v>
      </c>
      <c r="G1397" s="231" t="s">
        <v>676</v>
      </c>
      <c r="H1397" s="65"/>
      <c r="I1397" s="222"/>
      <c r="J1397" s="66"/>
      <c r="K1397" s="66"/>
      <c r="L1397" s="66"/>
      <c r="M1397" s="64"/>
      <c r="N1397" s="308"/>
      <c r="O1397" s="309"/>
      <c r="P1397" s="127"/>
      <c r="Q1397" s="67"/>
      <c r="R1397" s="67"/>
      <c r="S1397" s="67"/>
      <c r="T1397" s="67"/>
      <c r="U1397" s="67"/>
      <c r="V1397" s="67"/>
      <c r="W1397" s="67"/>
      <c r="X1397" s="67"/>
      <c r="Y1397" s="68"/>
      <c r="Z1397" s="68"/>
      <c r="AA1397" s="68"/>
      <c r="AB1397" s="67"/>
      <c r="AC1397" s="67"/>
      <c r="AD1397" s="67"/>
      <c r="AE1397" s="67"/>
      <c r="AF1397" s="67"/>
      <c r="AG1397" s="67"/>
      <c r="AH1397" s="67"/>
      <c r="AI1397" s="67"/>
      <c r="AJ1397" s="68"/>
      <c r="AK1397" s="68"/>
      <c r="AL1397" s="68"/>
      <c r="AM1397" s="67"/>
      <c r="AN1397" s="67"/>
      <c r="AO1397" s="67"/>
      <c r="AP1397" s="67"/>
      <c r="AQ1397" s="67"/>
      <c r="AR1397" s="67"/>
      <c r="AS1397" s="67"/>
      <c r="AT1397" s="67"/>
      <c r="AU1397" s="67"/>
      <c r="AV1397" s="67"/>
      <c r="AW1397" s="67"/>
      <c r="AX1397" s="68"/>
      <c r="AY1397" s="68"/>
      <c r="AZ1397" s="69"/>
      <c r="BA1397" s="70"/>
      <c r="BB1397" s="71"/>
      <c r="BC1397" s="54"/>
      <c r="BD1397" s="41">
        <v>4</v>
      </c>
      <c r="BE1397" s="52">
        <v>42</v>
      </c>
      <c r="BF1397" s="62">
        <v>4283</v>
      </c>
      <c r="BG1397" s="275"/>
    </row>
    <row r="1398" spans="1:59" s="63" customFormat="1" ht="12.75" x14ac:dyDescent="0.2">
      <c r="A1398" s="196">
        <v>4</v>
      </c>
      <c r="B1398" s="197" t="s">
        <v>422</v>
      </c>
      <c r="C1398" s="208">
        <v>42</v>
      </c>
      <c r="D1398" s="209" t="s">
        <v>518</v>
      </c>
      <c r="E1398" s="210">
        <v>4283</v>
      </c>
      <c r="F1398" s="211" t="s">
        <v>675</v>
      </c>
      <c r="G1398" s="231" t="s">
        <v>676</v>
      </c>
      <c r="H1398" s="72" t="s">
        <v>47</v>
      </c>
      <c r="I1398" s="223"/>
      <c r="J1398" s="73"/>
      <c r="K1398" s="73"/>
      <c r="L1398" s="73"/>
      <c r="M1398" s="74"/>
      <c r="N1398" s="247"/>
      <c r="O1398" s="306"/>
      <c r="P1398" s="105"/>
      <c r="Q1398" s="75"/>
      <c r="R1398" s="75"/>
      <c r="S1398" s="75"/>
      <c r="T1398" s="75"/>
      <c r="U1398" s="75"/>
      <c r="V1398" s="75"/>
      <c r="W1398" s="75"/>
      <c r="X1398" s="75"/>
      <c r="Y1398" s="76">
        <f>IF(ISNUMBER(VLOOKUP(Y1400,P$7:W$7,MATCH(Y1400,P$7:W$7))),VLOOKUP(Y1400,P$7:W$7,MATCH(Y1400,P$7:W$7)),IF(N1402=0,"No Data",IF(Y1400&gt;0,"&lt;100",0)))</f>
        <v>5000</v>
      </c>
      <c r="Z1398" s="77">
        <f>IF(ISNUMBER(VLOOKUP(Z1402,P$7:W$7,MATCH(Z1402,P$7:W$7))),VLOOKUP(Z1402,P$7:W$7,MATCH(Z1402,P$7:W$7)),IF(N1402=0,"No Data",IF(Z1402&gt;0,"&lt;100",0)))</f>
        <v>5000</v>
      </c>
      <c r="AA1398" s="106">
        <f>IF(ISNUMBER(Z1398),Z1398,0)</f>
        <v>5000</v>
      </c>
      <c r="AB1398" s="75"/>
      <c r="AC1398" s="75"/>
      <c r="AD1398" s="75"/>
      <c r="AE1398" s="75"/>
      <c r="AF1398" s="75"/>
      <c r="AG1398" s="75"/>
      <c r="AH1398" s="75"/>
      <c r="AI1398" s="75"/>
      <c r="AJ1398" s="76">
        <f>IF(ISNUMBER(VLOOKUP(AJ1400,AB$7:AH$7,MATCH(AJ1400,AB$7:AH$7))),VLOOKUP(AJ1400,AB$7:AH$7,MATCH(AJ1400,AB$7:AH$7)),IF(N1402=0,"No Data",IF(AJ1400&gt;0,"&lt;50",0)))</f>
        <v>0</v>
      </c>
      <c r="AK1398" s="77">
        <f>IF(ISNUMBER(VLOOKUP(AK1402,AB$7:AH$7,MATCH(AK1402,AB$7:AH$7))),VLOOKUP(AK1402,AB$7:AH$7,MATCH(AK1402,AB$7:AH$7)),IF(N1402=0,"No Data",IF(AK1402&gt;0,"&lt;50",0)))</f>
        <v>0</v>
      </c>
      <c r="AL1398" s="106">
        <f>IF(ISNUMBER(AK1398),AK1398,0)</f>
        <v>0</v>
      </c>
      <c r="AM1398" s="75"/>
      <c r="AN1398" s="75"/>
      <c r="AO1398" s="75"/>
      <c r="AP1398" s="75"/>
      <c r="AQ1398" s="75"/>
      <c r="AR1398" s="75"/>
      <c r="AS1398" s="75"/>
      <c r="AT1398" s="75"/>
      <c r="AU1398" s="75"/>
      <c r="AV1398" s="75"/>
      <c r="AW1398" s="76">
        <f>IF(ISNUMBER(VLOOKUP(AW1400,AM$7:AU$7,MATCH(AW1400,AM$7:AU$7))),VLOOKUP(AW1400,AM$7:AU$7,MATCH(AW1400,AM$7:AU$7)),IF(N1402=0,"No Data",IF(AW1400&gt;0,"&lt;10",0)))</f>
        <v>250</v>
      </c>
      <c r="AX1398" s="77">
        <f>IF(ISNUMBER(VLOOKUP(AX1402,AM$7:AU$7,MATCH(AX1402,AM$7:AU$7))),VLOOKUP(AX1402,AM$7:AU$7,MATCH(AX1402,AM$7:AU$7)),IF(N1402=0,"No Data",IF(AX1402&gt;0,"&lt;10",0)))</f>
        <v>250</v>
      </c>
      <c r="AY1398" s="106">
        <f>IF(ISNUMBER(AX1398),AX1398,0)</f>
        <v>250</v>
      </c>
      <c r="AZ1398" s="79"/>
      <c r="BA1398" s="80"/>
      <c r="BB1398" s="71"/>
      <c r="BC1398" s="54"/>
      <c r="BD1398" s="41">
        <v>4</v>
      </c>
      <c r="BE1398" s="52">
        <v>42</v>
      </c>
      <c r="BF1398" s="62">
        <v>4283</v>
      </c>
      <c r="BG1398" s="276" t="s">
        <v>47</v>
      </c>
    </row>
    <row r="1399" spans="1:59" s="63" customFormat="1" ht="12.75" x14ac:dyDescent="0.2">
      <c r="A1399" s="196">
        <v>4</v>
      </c>
      <c r="B1399" s="197" t="s">
        <v>422</v>
      </c>
      <c r="C1399" s="208">
        <v>42</v>
      </c>
      <c r="D1399" s="209" t="s">
        <v>518</v>
      </c>
      <c r="E1399" s="210">
        <v>4283</v>
      </c>
      <c r="F1399" s="211" t="s">
        <v>675</v>
      </c>
      <c r="G1399" s="231" t="s">
        <v>676</v>
      </c>
      <c r="H1399" s="81" t="s">
        <v>48</v>
      </c>
      <c r="I1399" s="223"/>
      <c r="J1399" s="73"/>
      <c r="K1399" s="73"/>
      <c r="L1399" s="73"/>
      <c r="M1399" s="74"/>
      <c r="N1399" s="247"/>
      <c r="O1399" s="306"/>
      <c r="P1399" s="105"/>
      <c r="Q1399" s="75"/>
      <c r="R1399" s="75"/>
      <c r="S1399" s="75"/>
      <c r="T1399" s="75"/>
      <c r="U1399" s="75"/>
      <c r="V1399" s="75"/>
      <c r="W1399" s="75"/>
      <c r="X1399" s="75"/>
      <c r="Y1399" s="82">
        <f>MIN(X1403:X1413)</f>
        <v>0</v>
      </c>
      <c r="Z1399" s="83"/>
      <c r="AA1399" s="83"/>
      <c r="AB1399" s="75"/>
      <c r="AC1399" s="75"/>
      <c r="AD1399" s="75"/>
      <c r="AE1399" s="75"/>
      <c r="AF1399" s="75"/>
      <c r="AG1399" s="75"/>
      <c r="AH1399" s="75"/>
      <c r="AI1399" s="75"/>
      <c r="AJ1399" s="82">
        <f>MIN(AI1403:AI1413)</f>
        <v>0</v>
      </c>
      <c r="AK1399" s="83"/>
      <c r="AL1399" s="83"/>
      <c r="AM1399" s="75"/>
      <c r="AN1399" s="75"/>
      <c r="AO1399" s="75"/>
      <c r="AP1399" s="75"/>
      <c r="AQ1399" s="75"/>
      <c r="AR1399" s="75"/>
      <c r="AS1399" s="75"/>
      <c r="AT1399" s="75"/>
      <c r="AU1399" s="75"/>
      <c r="AV1399" s="75"/>
      <c r="AW1399" s="82">
        <f>MIN(AV1403:AV1413)</f>
        <v>25</v>
      </c>
      <c r="AX1399" s="83"/>
      <c r="AY1399" s="83"/>
      <c r="AZ1399" s="79"/>
      <c r="BA1399" s="80"/>
      <c r="BB1399" s="71"/>
      <c r="BC1399" s="54"/>
      <c r="BD1399" s="41">
        <v>4</v>
      </c>
      <c r="BE1399" s="52">
        <v>42</v>
      </c>
      <c r="BF1399" s="62">
        <v>4283</v>
      </c>
      <c r="BG1399" s="278" t="s">
        <v>48</v>
      </c>
    </row>
    <row r="1400" spans="1:59" s="63" customFormat="1" ht="12.75" x14ac:dyDescent="0.2">
      <c r="A1400" s="196">
        <v>4</v>
      </c>
      <c r="B1400" s="197" t="s">
        <v>422</v>
      </c>
      <c r="C1400" s="208">
        <v>42</v>
      </c>
      <c r="D1400" s="209" t="s">
        <v>518</v>
      </c>
      <c r="E1400" s="210">
        <v>4283</v>
      </c>
      <c r="F1400" s="211" t="s">
        <v>675</v>
      </c>
      <c r="G1400" s="231" t="s">
        <v>676</v>
      </c>
      <c r="H1400" s="81" t="s">
        <v>49</v>
      </c>
      <c r="I1400" s="223"/>
      <c r="J1400" s="73"/>
      <c r="K1400" s="73"/>
      <c r="L1400" s="73"/>
      <c r="M1400" s="74"/>
      <c r="N1400" s="247"/>
      <c r="O1400" s="306"/>
      <c r="P1400" s="105"/>
      <c r="Q1400" s="75"/>
      <c r="R1400" s="75"/>
      <c r="S1400" s="75"/>
      <c r="T1400" s="75"/>
      <c r="U1400" s="75"/>
      <c r="V1400" s="75"/>
      <c r="W1400" s="75"/>
      <c r="X1400" s="75"/>
      <c r="Y1400" s="84">
        <f>IF(ISNUMBER(AVERAGE(X1403:X1413)),AVERAGE(X1403:X1413),0)</f>
        <v>6133.333333333333</v>
      </c>
      <c r="Z1400" s="83"/>
      <c r="AA1400" s="83"/>
      <c r="AB1400" s="75"/>
      <c r="AC1400" s="75"/>
      <c r="AD1400" s="75"/>
      <c r="AE1400" s="75"/>
      <c r="AF1400" s="75"/>
      <c r="AG1400" s="75"/>
      <c r="AH1400" s="75"/>
      <c r="AI1400" s="75"/>
      <c r="AJ1400" s="84">
        <f>IF(ISNUMBER(AVERAGE(AI1403:AI1413)),AVERAGE(AI1403:AI1413),0)</f>
        <v>0</v>
      </c>
      <c r="AK1400" s="83"/>
      <c r="AL1400" s="83"/>
      <c r="AM1400" s="75"/>
      <c r="AN1400" s="75"/>
      <c r="AO1400" s="75"/>
      <c r="AP1400" s="75"/>
      <c r="AQ1400" s="75"/>
      <c r="AR1400" s="75"/>
      <c r="AS1400" s="75"/>
      <c r="AT1400" s="75"/>
      <c r="AU1400" s="75"/>
      <c r="AV1400" s="75"/>
      <c r="AW1400" s="84">
        <f>IF(ISNUMBER(AVERAGE(AV1403:AV1413)),AVERAGE(AV1403:AV1413),0)</f>
        <v>430.55555555555554</v>
      </c>
      <c r="AX1400" s="83"/>
      <c r="AY1400" s="83"/>
      <c r="AZ1400" s="79"/>
      <c r="BA1400" s="80"/>
      <c r="BB1400" s="71"/>
      <c r="BC1400" s="54"/>
      <c r="BD1400" s="41">
        <v>4</v>
      </c>
      <c r="BE1400" s="52">
        <v>42</v>
      </c>
      <c r="BF1400" s="62">
        <v>4283</v>
      </c>
      <c r="BG1400" s="278" t="s">
        <v>49</v>
      </c>
    </row>
    <row r="1401" spans="1:59" s="63" customFormat="1" ht="12.75" x14ac:dyDescent="0.2">
      <c r="A1401" s="196">
        <v>4</v>
      </c>
      <c r="B1401" s="197" t="s">
        <v>422</v>
      </c>
      <c r="C1401" s="208">
        <v>42</v>
      </c>
      <c r="D1401" s="209" t="s">
        <v>518</v>
      </c>
      <c r="E1401" s="210">
        <v>4283</v>
      </c>
      <c r="F1401" s="211" t="s">
        <v>675</v>
      </c>
      <c r="G1401" s="231" t="s">
        <v>676</v>
      </c>
      <c r="H1401" s="81" t="s">
        <v>50</v>
      </c>
      <c r="I1401" s="223"/>
      <c r="J1401" s="73"/>
      <c r="K1401" s="73"/>
      <c r="L1401" s="73"/>
      <c r="M1401" s="74"/>
      <c r="N1401" s="247"/>
      <c r="O1401" s="306"/>
      <c r="P1401" s="105"/>
      <c r="Q1401" s="75"/>
      <c r="R1401" s="75"/>
      <c r="S1401" s="75"/>
      <c r="T1401" s="75"/>
      <c r="U1401" s="75"/>
      <c r="V1401" s="75"/>
      <c r="W1401" s="75"/>
      <c r="X1401" s="75"/>
      <c r="Y1401" s="84">
        <f>MAX(X1403:X1413)</f>
        <v>25000</v>
      </c>
      <c r="Z1401" s="83"/>
      <c r="AA1401" s="83"/>
      <c r="AB1401" s="75"/>
      <c r="AC1401" s="75"/>
      <c r="AD1401" s="75"/>
      <c r="AE1401" s="75"/>
      <c r="AF1401" s="75"/>
      <c r="AG1401" s="75"/>
      <c r="AH1401" s="75"/>
      <c r="AI1401" s="75"/>
      <c r="AJ1401" s="84">
        <f>MAX(AI1403:AI1413)</f>
        <v>0</v>
      </c>
      <c r="AK1401" s="83"/>
      <c r="AL1401" s="83"/>
      <c r="AM1401" s="75"/>
      <c r="AN1401" s="75"/>
      <c r="AO1401" s="75"/>
      <c r="AP1401" s="75"/>
      <c r="AQ1401" s="75"/>
      <c r="AR1401" s="75"/>
      <c r="AS1401" s="75"/>
      <c r="AT1401" s="75"/>
      <c r="AU1401" s="75"/>
      <c r="AV1401" s="75"/>
      <c r="AW1401" s="84">
        <f>MAX(AV1403:AV1413)</f>
        <v>1000</v>
      </c>
      <c r="AX1401" s="83"/>
      <c r="AY1401" s="83"/>
      <c r="AZ1401" s="79"/>
      <c r="BA1401" s="80"/>
      <c r="BB1401" s="71"/>
      <c r="BC1401" s="54"/>
      <c r="BD1401" s="41">
        <v>4</v>
      </c>
      <c r="BE1401" s="52">
        <v>42</v>
      </c>
      <c r="BF1401" s="62">
        <v>4283</v>
      </c>
      <c r="BG1401" s="278" t="s">
        <v>50</v>
      </c>
    </row>
    <row r="1402" spans="1:59" s="63" customFormat="1" ht="12.75" x14ac:dyDescent="0.2">
      <c r="A1402" s="196">
        <v>4</v>
      </c>
      <c r="B1402" s="197" t="s">
        <v>422</v>
      </c>
      <c r="C1402" s="208">
        <v>42</v>
      </c>
      <c r="D1402" s="209" t="s">
        <v>518</v>
      </c>
      <c r="E1402" s="210">
        <v>4283</v>
      </c>
      <c r="F1402" s="211" t="s">
        <v>675</v>
      </c>
      <c r="G1402" s="231" t="s">
        <v>676</v>
      </c>
      <c r="H1402" s="85" t="s">
        <v>51</v>
      </c>
      <c r="I1402" s="223"/>
      <c r="J1402" s="73"/>
      <c r="K1402" s="73"/>
      <c r="L1402" s="73"/>
      <c r="M1402" s="74"/>
      <c r="N1402" s="248">
        <f>SUM(N1403:N1411)</f>
        <v>9</v>
      </c>
      <c r="O1402" s="293">
        <f>SUM(O1403:O1411)</f>
        <v>1.0000000000000002</v>
      </c>
      <c r="P1402" s="292"/>
      <c r="Q1402" s="87"/>
      <c r="R1402" s="87"/>
      <c r="S1402" s="87"/>
      <c r="T1402" s="87"/>
      <c r="U1402" s="87"/>
      <c r="V1402" s="87"/>
      <c r="W1402" s="87"/>
      <c r="X1402" s="87"/>
      <c r="Y1402" s="88"/>
      <c r="Z1402" s="119">
        <f>SUM(Z1403:Z1411)</f>
        <v>6133.3333333333339</v>
      </c>
      <c r="AA1402" s="120"/>
      <c r="AB1402" s="111"/>
      <c r="AC1402" s="111"/>
      <c r="AD1402" s="111"/>
      <c r="AE1402" s="111"/>
      <c r="AF1402" s="111"/>
      <c r="AG1402" s="111"/>
      <c r="AH1402" s="111"/>
      <c r="AI1402" s="111"/>
      <c r="AJ1402" s="120"/>
      <c r="AK1402" s="119">
        <f>SUM(AK1403:AK1411)</f>
        <v>0</v>
      </c>
      <c r="AL1402" s="120"/>
      <c r="AM1402" s="111"/>
      <c r="AN1402" s="111"/>
      <c r="AO1402" s="111"/>
      <c r="AP1402" s="111"/>
      <c r="AQ1402" s="111"/>
      <c r="AR1402" s="111"/>
      <c r="AS1402" s="111"/>
      <c r="AT1402" s="111"/>
      <c r="AU1402" s="111"/>
      <c r="AV1402" s="111"/>
      <c r="AW1402" s="120"/>
      <c r="AX1402" s="119">
        <f>SUM(AX1403:AX1411)</f>
        <v>430.55555555555549</v>
      </c>
      <c r="AY1402" s="88"/>
      <c r="AZ1402" s="79"/>
      <c r="BA1402" s="80"/>
      <c r="BB1402" s="71"/>
      <c r="BC1402" s="54"/>
      <c r="BD1402" s="41">
        <v>4</v>
      </c>
      <c r="BE1402" s="52">
        <v>42</v>
      </c>
      <c r="BF1402" s="62">
        <v>4283</v>
      </c>
      <c r="BG1402" s="279" t="s">
        <v>51</v>
      </c>
    </row>
    <row r="1403" spans="1:59" s="63" customFormat="1" ht="24" x14ac:dyDescent="0.2">
      <c r="A1403" s="196">
        <v>4</v>
      </c>
      <c r="B1403" s="197" t="s">
        <v>422</v>
      </c>
      <c r="C1403" s="208">
        <v>42</v>
      </c>
      <c r="D1403" s="209" t="s">
        <v>518</v>
      </c>
      <c r="E1403" s="210">
        <v>4283</v>
      </c>
      <c r="F1403" s="211" t="s">
        <v>675</v>
      </c>
      <c r="G1403" s="231" t="s">
        <v>676</v>
      </c>
      <c r="H1403" s="89" t="s">
        <v>52</v>
      </c>
      <c r="I1403" s="90" t="s">
        <v>677</v>
      </c>
      <c r="J1403" s="90" t="s">
        <v>678</v>
      </c>
      <c r="K1403" s="90" t="s">
        <v>64</v>
      </c>
      <c r="L1403" s="90" t="s">
        <v>679</v>
      </c>
      <c r="M1403" s="91"/>
      <c r="N1403" s="312">
        <v>1</v>
      </c>
      <c r="O1403" s="313">
        <f>N1403/N$1402</f>
        <v>0.1111111111111111</v>
      </c>
      <c r="P1403" s="104"/>
      <c r="Q1403" s="92"/>
      <c r="R1403" s="92"/>
      <c r="S1403" s="92"/>
      <c r="T1403" s="92"/>
      <c r="U1403" s="92"/>
      <c r="V1403" s="92"/>
      <c r="W1403" s="92"/>
      <c r="X1403" s="109">
        <f t="shared" ref="X1403:X1411" si="208">P1403*P$7+Q1403*Q$7+R1403*R$7+S1403*S$7+T1403*T$7+U1403*U$7+V1403*V$7+W1403*W$7</f>
        <v>0</v>
      </c>
      <c r="Y1403" s="83"/>
      <c r="Z1403" s="110">
        <f t="shared" ref="Z1403:Z1411" si="209">X1403*$O1403</f>
        <v>0</v>
      </c>
      <c r="AA1403" s="111"/>
      <c r="AB1403" s="92"/>
      <c r="AC1403" s="92"/>
      <c r="AD1403" s="92"/>
      <c r="AE1403" s="92"/>
      <c r="AF1403" s="92"/>
      <c r="AG1403" s="92"/>
      <c r="AH1403" s="92"/>
      <c r="AI1403" s="109">
        <f t="shared" ref="AI1403:AI1411" si="210">AB1403*AB$7+AC1403*AC$7+AD1403*AD$7+AE1403*AE$7+AF1403*AF$7+AG1403*AG$7+AH1403*AH$7</f>
        <v>0</v>
      </c>
      <c r="AJ1403" s="83"/>
      <c r="AK1403" s="110">
        <f t="shared" ref="AK1403:AK1411" si="211">AI1403*$O1403</f>
        <v>0</v>
      </c>
      <c r="AL1403" s="111"/>
      <c r="AM1403" s="92"/>
      <c r="AN1403" s="92"/>
      <c r="AO1403" s="92"/>
      <c r="AP1403" s="92"/>
      <c r="AQ1403" s="92"/>
      <c r="AR1403" s="92"/>
      <c r="AS1403" s="92">
        <v>1</v>
      </c>
      <c r="AT1403" s="92"/>
      <c r="AU1403" s="92"/>
      <c r="AV1403" s="109">
        <f t="shared" ref="AV1403:AV1411" si="212">AM1403*AM$7+AN1403*AN$7+AO1403*AO$7+AP1403*AP$7+AQ1403*AQ$7+AR1403*AR$7+AS1403*AS$7+AT1403*AT$7+AU1403*AU$7</f>
        <v>1000</v>
      </c>
      <c r="AW1403" s="75"/>
      <c r="AX1403" s="110">
        <f t="shared" ref="AX1403:AX1411" si="213">AV1403*$O1403</f>
        <v>111.1111111111111</v>
      </c>
      <c r="AY1403" s="111"/>
      <c r="AZ1403" s="93"/>
      <c r="BA1403" s="94" t="s">
        <v>105</v>
      </c>
      <c r="BB1403" s="71"/>
      <c r="BC1403" s="54"/>
      <c r="BD1403" s="41">
        <v>4</v>
      </c>
      <c r="BE1403" s="52">
        <v>42</v>
      </c>
      <c r="BF1403" s="62">
        <v>4283</v>
      </c>
      <c r="BG1403" s="280" t="s">
        <v>52</v>
      </c>
    </row>
    <row r="1404" spans="1:59" s="63" customFormat="1" ht="12.75" x14ac:dyDescent="0.2">
      <c r="A1404" s="196">
        <v>4</v>
      </c>
      <c r="B1404" s="197" t="s">
        <v>422</v>
      </c>
      <c r="C1404" s="208">
        <v>42</v>
      </c>
      <c r="D1404" s="209" t="s">
        <v>518</v>
      </c>
      <c r="E1404" s="210">
        <v>4283</v>
      </c>
      <c r="F1404" s="211" t="s">
        <v>675</v>
      </c>
      <c r="G1404" s="231" t="s">
        <v>676</v>
      </c>
      <c r="H1404" s="89"/>
      <c r="I1404" s="90" t="s">
        <v>634</v>
      </c>
      <c r="J1404" s="90"/>
      <c r="K1404" s="90" t="s">
        <v>511</v>
      </c>
      <c r="L1404" s="90"/>
      <c r="M1404" s="91"/>
      <c r="N1404" s="312">
        <v>1</v>
      </c>
      <c r="O1404" s="313">
        <f t="shared" ref="O1404:O1411" si="214">N1404/N$1402</f>
        <v>0.1111111111111111</v>
      </c>
      <c r="P1404" s="104"/>
      <c r="Q1404" s="92"/>
      <c r="R1404" s="92"/>
      <c r="S1404" s="92"/>
      <c r="T1404" s="92"/>
      <c r="U1404" s="92"/>
      <c r="V1404" s="92"/>
      <c r="W1404" s="92">
        <v>1</v>
      </c>
      <c r="X1404" s="109">
        <f t="shared" si="208"/>
        <v>25000</v>
      </c>
      <c r="Y1404" s="83"/>
      <c r="Z1404" s="110">
        <f t="shared" si="209"/>
        <v>2777.7777777777778</v>
      </c>
      <c r="AA1404" s="111"/>
      <c r="AB1404" s="92"/>
      <c r="AC1404" s="92"/>
      <c r="AD1404" s="92"/>
      <c r="AE1404" s="92"/>
      <c r="AF1404" s="92"/>
      <c r="AG1404" s="92"/>
      <c r="AH1404" s="92"/>
      <c r="AI1404" s="109">
        <f t="shared" si="210"/>
        <v>0</v>
      </c>
      <c r="AJ1404" s="83"/>
      <c r="AK1404" s="110">
        <f t="shared" si="211"/>
        <v>0</v>
      </c>
      <c r="AL1404" s="111"/>
      <c r="AM1404" s="92"/>
      <c r="AN1404" s="92"/>
      <c r="AO1404" s="92"/>
      <c r="AP1404" s="92">
        <v>1</v>
      </c>
      <c r="AQ1404" s="92"/>
      <c r="AR1404" s="92"/>
      <c r="AS1404" s="92"/>
      <c r="AT1404" s="92"/>
      <c r="AU1404" s="92"/>
      <c r="AV1404" s="109">
        <f t="shared" si="212"/>
        <v>100</v>
      </c>
      <c r="AW1404" s="75"/>
      <c r="AX1404" s="110">
        <f t="shared" si="213"/>
        <v>11.111111111111111</v>
      </c>
      <c r="AY1404" s="111"/>
      <c r="AZ1404" s="93"/>
      <c r="BA1404" s="94" t="s">
        <v>105</v>
      </c>
      <c r="BB1404" s="71"/>
      <c r="BC1404" s="54"/>
      <c r="BD1404" s="41">
        <v>4</v>
      </c>
      <c r="BE1404" s="52">
        <v>42</v>
      </c>
      <c r="BF1404" s="62">
        <v>4283</v>
      </c>
      <c r="BG1404" s="280" t="s">
        <v>52</v>
      </c>
    </row>
    <row r="1405" spans="1:59" s="63" customFormat="1" ht="12.75" x14ac:dyDescent="0.2">
      <c r="A1405" s="196">
        <v>4</v>
      </c>
      <c r="B1405" s="197" t="s">
        <v>422</v>
      </c>
      <c r="C1405" s="208">
        <v>42</v>
      </c>
      <c r="D1405" s="209" t="s">
        <v>518</v>
      </c>
      <c r="E1405" s="210">
        <v>4283</v>
      </c>
      <c r="F1405" s="211" t="s">
        <v>675</v>
      </c>
      <c r="G1405" s="231" t="s">
        <v>676</v>
      </c>
      <c r="H1405" s="89"/>
      <c r="I1405" s="90" t="s">
        <v>630</v>
      </c>
      <c r="J1405" s="90"/>
      <c r="K1405" s="90" t="s">
        <v>64</v>
      </c>
      <c r="L1405" s="90" t="s">
        <v>76</v>
      </c>
      <c r="M1405" s="91"/>
      <c r="N1405" s="312">
        <v>1</v>
      </c>
      <c r="O1405" s="313">
        <f t="shared" si="214"/>
        <v>0.1111111111111111</v>
      </c>
      <c r="P1405" s="104">
        <v>1</v>
      </c>
      <c r="Q1405" s="92"/>
      <c r="R1405" s="92"/>
      <c r="S1405" s="92"/>
      <c r="T1405" s="92"/>
      <c r="U1405" s="92"/>
      <c r="V1405" s="92"/>
      <c r="W1405" s="92"/>
      <c r="X1405" s="109">
        <f t="shared" si="208"/>
        <v>100</v>
      </c>
      <c r="Y1405" s="83"/>
      <c r="Z1405" s="110">
        <f t="shared" si="209"/>
        <v>11.111111111111111</v>
      </c>
      <c r="AA1405" s="111"/>
      <c r="AB1405" s="92"/>
      <c r="AC1405" s="92"/>
      <c r="AD1405" s="92"/>
      <c r="AE1405" s="92"/>
      <c r="AF1405" s="92"/>
      <c r="AG1405" s="92"/>
      <c r="AH1405" s="92"/>
      <c r="AI1405" s="109">
        <f t="shared" si="210"/>
        <v>0</v>
      </c>
      <c r="AJ1405" s="83"/>
      <c r="AK1405" s="110">
        <f t="shared" si="211"/>
        <v>0</v>
      </c>
      <c r="AL1405" s="111"/>
      <c r="AM1405" s="92"/>
      <c r="AN1405" s="92"/>
      <c r="AO1405" s="92"/>
      <c r="AP1405" s="92"/>
      <c r="AQ1405" s="92"/>
      <c r="AR1405" s="92">
        <v>1</v>
      </c>
      <c r="AS1405" s="92"/>
      <c r="AT1405" s="92"/>
      <c r="AU1405" s="92"/>
      <c r="AV1405" s="109">
        <f t="shared" si="212"/>
        <v>500</v>
      </c>
      <c r="AW1405" s="75"/>
      <c r="AX1405" s="110">
        <f t="shared" si="213"/>
        <v>55.55555555555555</v>
      </c>
      <c r="AY1405" s="111"/>
      <c r="AZ1405" s="93"/>
      <c r="BA1405" s="94" t="s">
        <v>554</v>
      </c>
      <c r="BB1405" s="71"/>
      <c r="BC1405" s="54"/>
      <c r="BD1405" s="41">
        <v>4</v>
      </c>
      <c r="BE1405" s="52">
        <v>42</v>
      </c>
      <c r="BF1405" s="62">
        <v>4283</v>
      </c>
      <c r="BG1405" s="280" t="s">
        <v>52</v>
      </c>
    </row>
    <row r="1406" spans="1:59" s="63" customFormat="1" ht="12.75" x14ac:dyDescent="0.2">
      <c r="A1406" s="196">
        <v>4</v>
      </c>
      <c r="B1406" s="197" t="s">
        <v>422</v>
      </c>
      <c r="C1406" s="208">
        <v>42</v>
      </c>
      <c r="D1406" s="209" t="s">
        <v>518</v>
      </c>
      <c r="E1406" s="210">
        <v>4283</v>
      </c>
      <c r="F1406" s="211" t="s">
        <v>675</v>
      </c>
      <c r="G1406" s="231" t="s">
        <v>676</v>
      </c>
      <c r="H1406" s="89"/>
      <c r="I1406" s="90" t="s">
        <v>166</v>
      </c>
      <c r="J1406" s="90"/>
      <c r="K1406" s="90" t="s">
        <v>73</v>
      </c>
      <c r="L1406" s="90" t="s">
        <v>95</v>
      </c>
      <c r="M1406" s="91"/>
      <c r="N1406" s="312">
        <v>1</v>
      </c>
      <c r="O1406" s="313">
        <f t="shared" si="214"/>
        <v>0.1111111111111111</v>
      </c>
      <c r="P1406" s="104"/>
      <c r="Q1406" s="92"/>
      <c r="R1406" s="92"/>
      <c r="S1406" s="92"/>
      <c r="T1406" s="92"/>
      <c r="U1406" s="92"/>
      <c r="V1406" s="92"/>
      <c r="W1406" s="92">
        <v>1</v>
      </c>
      <c r="X1406" s="109">
        <f t="shared" si="208"/>
        <v>25000</v>
      </c>
      <c r="Y1406" s="83"/>
      <c r="Z1406" s="110">
        <f t="shared" si="209"/>
        <v>2777.7777777777778</v>
      </c>
      <c r="AA1406" s="111"/>
      <c r="AB1406" s="92"/>
      <c r="AC1406" s="92"/>
      <c r="AD1406" s="92"/>
      <c r="AE1406" s="92"/>
      <c r="AF1406" s="92"/>
      <c r="AG1406" s="92"/>
      <c r="AH1406" s="92"/>
      <c r="AI1406" s="109">
        <f t="shared" si="210"/>
        <v>0</v>
      </c>
      <c r="AJ1406" s="83"/>
      <c r="AK1406" s="110">
        <f t="shared" si="211"/>
        <v>0</v>
      </c>
      <c r="AL1406" s="111"/>
      <c r="AM1406" s="92"/>
      <c r="AN1406" s="92"/>
      <c r="AO1406" s="92"/>
      <c r="AP1406" s="92">
        <v>1</v>
      </c>
      <c r="AQ1406" s="92"/>
      <c r="AR1406" s="92"/>
      <c r="AS1406" s="92"/>
      <c r="AT1406" s="92"/>
      <c r="AU1406" s="92"/>
      <c r="AV1406" s="109">
        <f t="shared" si="212"/>
        <v>100</v>
      </c>
      <c r="AW1406" s="75"/>
      <c r="AX1406" s="110">
        <f t="shared" si="213"/>
        <v>11.111111111111111</v>
      </c>
      <c r="AY1406" s="111"/>
      <c r="AZ1406" s="93"/>
      <c r="BA1406" s="94" t="s">
        <v>554</v>
      </c>
      <c r="BB1406" s="71"/>
      <c r="BC1406" s="54"/>
      <c r="BD1406" s="41">
        <v>4</v>
      </c>
      <c r="BE1406" s="52">
        <v>42</v>
      </c>
      <c r="BF1406" s="62">
        <v>4283</v>
      </c>
      <c r="BG1406" s="280" t="s">
        <v>52</v>
      </c>
    </row>
    <row r="1407" spans="1:59" s="63" customFormat="1" ht="12.75" x14ac:dyDescent="0.2">
      <c r="A1407" s="196">
        <v>4</v>
      </c>
      <c r="B1407" s="197" t="s">
        <v>422</v>
      </c>
      <c r="C1407" s="208">
        <v>42</v>
      </c>
      <c r="D1407" s="209" t="s">
        <v>518</v>
      </c>
      <c r="E1407" s="210">
        <v>4283</v>
      </c>
      <c r="F1407" s="211" t="s">
        <v>675</v>
      </c>
      <c r="G1407" s="231" t="s">
        <v>676</v>
      </c>
      <c r="H1407" s="89"/>
      <c r="I1407" s="90" t="s">
        <v>674</v>
      </c>
      <c r="J1407" s="90"/>
      <c r="K1407" s="90" t="s">
        <v>64</v>
      </c>
      <c r="L1407" s="90" t="s">
        <v>141</v>
      </c>
      <c r="M1407" s="91"/>
      <c r="N1407" s="312">
        <v>1</v>
      </c>
      <c r="O1407" s="313">
        <f t="shared" si="214"/>
        <v>0.1111111111111111</v>
      </c>
      <c r="P1407" s="104"/>
      <c r="Q1407" s="92"/>
      <c r="R1407" s="92"/>
      <c r="S1407" s="92"/>
      <c r="T1407" s="92"/>
      <c r="U1407" s="92"/>
      <c r="V1407" s="92"/>
      <c r="W1407" s="92"/>
      <c r="X1407" s="109">
        <f t="shared" si="208"/>
        <v>0</v>
      </c>
      <c r="Y1407" s="83"/>
      <c r="Z1407" s="110">
        <f t="shared" si="209"/>
        <v>0</v>
      </c>
      <c r="AA1407" s="111"/>
      <c r="AB1407" s="92"/>
      <c r="AC1407" s="92"/>
      <c r="AD1407" s="92"/>
      <c r="AE1407" s="92"/>
      <c r="AF1407" s="92"/>
      <c r="AG1407" s="92"/>
      <c r="AH1407" s="92"/>
      <c r="AI1407" s="109">
        <f t="shared" si="210"/>
        <v>0</v>
      </c>
      <c r="AJ1407" s="83"/>
      <c r="AK1407" s="110">
        <f t="shared" si="211"/>
        <v>0</v>
      </c>
      <c r="AL1407" s="111"/>
      <c r="AM1407" s="92"/>
      <c r="AN1407" s="92"/>
      <c r="AO1407" s="92"/>
      <c r="AP1407" s="92"/>
      <c r="AQ1407" s="92"/>
      <c r="AR1407" s="92"/>
      <c r="AS1407" s="92">
        <v>1</v>
      </c>
      <c r="AT1407" s="92"/>
      <c r="AU1407" s="92"/>
      <c r="AV1407" s="109">
        <f t="shared" si="212"/>
        <v>1000</v>
      </c>
      <c r="AW1407" s="75"/>
      <c r="AX1407" s="110">
        <f t="shared" si="213"/>
        <v>111.1111111111111</v>
      </c>
      <c r="AY1407" s="111"/>
      <c r="AZ1407" s="93"/>
      <c r="BA1407" s="94" t="s">
        <v>554</v>
      </c>
      <c r="BB1407" s="71"/>
      <c r="BC1407" s="54"/>
      <c r="BD1407" s="41">
        <v>4</v>
      </c>
      <c r="BE1407" s="52">
        <v>42</v>
      </c>
      <c r="BF1407" s="62">
        <v>4283</v>
      </c>
      <c r="BG1407" s="280" t="s">
        <v>52</v>
      </c>
    </row>
    <row r="1408" spans="1:59" s="63" customFormat="1" ht="12.75" x14ac:dyDescent="0.2">
      <c r="A1408" s="196">
        <v>4</v>
      </c>
      <c r="B1408" s="197" t="s">
        <v>422</v>
      </c>
      <c r="C1408" s="208">
        <v>42</v>
      </c>
      <c r="D1408" s="209" t="s">
        <v>518</v>
      </c>
      <c r="E1408" s="210">
        <v>4283</v>
      </c>
      <c r="F1408" s="211" t="s">
        <v>675</v>
      </c>
      <c r="G1408" s="231" t="s">
        <v>676</v>
      </c>
      <c r="H1408" s="89"/>
      <c r="I1408" s="90" t="s">
        <v>670</v>
      </c>
      <c r="J1408" s="90"/>
      <c r="K1408" s="90" t="s">
        <v>64</v>
      </c>
      <c r="L1408" s="90" t="s">
        <v>680</v>
      </c>
      <c r="M1408" s="91"/>
      <c r="N1408" s="312">
        <v>1</v>
      </c>
      <c r="O1408" s="313">
        <f t="shared" si="214"/>
        <v>0.1111111111111111</v>
      </c>
      <c r="P1408" s="104"/>
      <c r="Q1408" s="92"/>
      <c r="R1408" s="92"/>
      <c r="S1408" s="92"/>
      <c r="T1408" s="92"/>
      <c r="U1408" s="92"/>
      <c r="V1408" s="92"/>
      <c r="W1408" s="92"/>
      <c r="X1408" s="109">
        <f t="shared" si="208"/>
        <v>0</v>
      </c>
      <c r="Y1408" s="83"/>
      <c r="Z1408" s="110">
        <f t="shared" si="209"/>
        <v>0</v>
      </c>
      <c r="AA1408" s="111"/>
      <c r="AB1408" s="92"/>
      <c r="AC1408" s="92"/>
      <c r="AD1408" s="92"/>
      <c r="AE1408" s="92"/>
      <c r="AF1408" s="92"/>
      <c r="AG1408" s="92"/>
      <c r="AH1408" s="92"/>
      <c r="AI1408" s="109">
        <f t="shared" si="210"/>
        <v>0</v>
      </c>
      <c r="AJ1408" s="83"/>
      <c r="AK1408" s="110">
        <f t="shared" si="211"/>
        <v>0</v>
      </c>
      <c r="AL1408" s="111"/>
      <c r="AM1408" s="92"/>
      <c r="AN1408" s="92"/>
      <c r="AO1408" s="92"/>
      <c r="AP1408" s="92"/>
      <c r="AQ1408" s="92"/>
      <c r="AR1408" s="92"/>
      <c r="AS1408" s="92">
        <v>1</v>
      </c>
      <c r="AT1408" s="92"/>
      <c r="AU1408" s="92"/>
      <c r="AV1408" s="109">
        <f t="shared" si="212"/>
        <v>1000</v>
      </c>
      <c r="AW1408" s="75"/>
      <c r="AX1408" s="110">
        <f t="shared" si="213"/>
        <v>111.1111111111111</v>
      </c>
      <c r="AY1408" s="111"/>
      <c r="AZ1408" s="93"/>
      <c r="BA1408" s="94" t="s">
        <v>554</v>
      </c>
      <c r="BB1408" s="71"/>
      <c r="BC1408" s="54"/>
      <c r="BD1408" s="41">
        <v>4</v>
      </c>
      <c r="BE1408" s="52">
        <v>42</v>
      </c>
      <c r="BF1408" s="62">
        <v>4283</v>
      </c>
      <c r="BG1408" s="280" t="s">
        <v>52</v>
      </c>
    </row>
    <row r="1409" spans="1:59" s="63" customFormat="1" ht="12.75" x14ac:dyDescent="0.2">
      <c r="A1409" s="196">
        <v>4</v>
      </c>
      <c r="B1409" s="197" t="s">
        <v>422</v>
      </c>
      <c r="C1409" s="208">
        <v>42</v>
      </c>
      <c r="D1409" s="209" t="s">
        <v>518</v>
      </c>
      <c r="E1409" s="210">
        <v>4283</v>
      </c>
      <c r="F1409" s="211" t="s">
        <v>675</v>
      </c>
      <c r="G1409" s="231" t="s">
        <v>676</v>
      </c>
      <c r="H1409" s="89"/>
      <c r="I1409" s="90" t="s">
        <v>666</v>
      </c>
      <c r="J1409" s="90"/>
      <c r="K1409" s="90" t="s">
        <v>64</v>
      </c>
      <c r="L1409" s="90" t="s">
        <v>258</v>
      </c>
      <c r="M1409" s="91"/>
      <c r="N1409" s="312">
        <v>1</v>
      </c>
      <c r="O1409" s="313">
        <f t="shared" si="214"/>
        <v>0.1111111111111111</v>
      </c>
      <c r="P1409" s="104"/>
      <c r="Q1409" s="92"/>
      <c r="R1409" s="92"/>
      <c r="S1409" s="92"/>
      <c r="T1409" s="92"/>
      <c r="U1409" s="92"/>
      <c r="V1409" s="92"/>
      <c r="W1409" s="92"/>
      <c r="X1409" s="109">
        <f t="shared" si="208"/>
        <v>0</v>
      </c>
      <c r="Y1409" s="83"/>
      <c r="Z1409" s="110">
        <f t="shared" si="209"/>
        <v>0</v>
      </c>
      <c r="AA1409" s="111"/>
      <c r="AB1409" s="92"/>
      <c r="AC1409" s="92"/>
      <c r="AD1409" s="92"/>
      <c r="AE1409" s="92"/>
      <c r="AF1409" s="92"/>
      <c r="AG1409" s="92"/>
      <c r="AH1409" s="92"/>
      <c r="AI1409" s="109">
        <f t="shared" si="210"/>
        <v>0</v>
      </c>
      <c r="AJ1409" s="83"/>
      <c r="AK1409" s="110">
        <f t="shared" si="211"/>
        <v>0</v>
      </c>
      <c r="AL1409" s="111"/>
      <c r="AM1409" s="92"/>
      <c r="AN1409" s="92">
        <v>1</v>
      </c>
      <c r="AO1409" s="92"/>
      <c r="AP1409" s="92"/>
      <c r="AQ1409" s="92"/>
      <c r="AR1409" s="92"/>
      <c r="AS1409" s="92"/>
      <c r="AT1409" s="92"/>
      <c r="AU1409" s="92"/>
      <c r="AV1409" s="109">
        <f t="shared" si="212"/>
        <v>25</v>
      </c>
      <c r="AW1409" s="75"/>
      <c r="AX1409" s="110">
        <f t="shared" si="213"/>
        <v>2.7777777777777777</v>
      </c>
      <c r="AY1409" s="111"/>
      <c r="AZ1409" s="93"/>
      <c r="BA1409" s="94" t="s">
        <v>554</v>
      </c>
      <c r="BB1409" s="71"/>
      <c r="BC1409" s="54"/>
      <c r="BD1409" s="41">
        <v>4</v>
      </c>
      <c r="BE1409" s="52">
        <v>42</v>
      </c>
      <c r="BF1409" s="62">
        <v>4283</v>
      </c>
      <c r="BG1409" s="280" t="s">
        <v>52</v>
      </c>
    </row>
    <row r="1410" spans="1:59" s="63" customFormat="1" ht="12.75" x14ac:dyDescent="0.2">
      <c r="A1410" s="196">
        <v>4</v>
      </c>
      <c r="B1410" s="197" t="s">
        <v>422</v>
      </c>
      <c r="C1410" s="208">
        <v>42</v>
      </c>
      <c r="D1410" s="209" t="s">
        <v>518</v>
      </c>
      <c r="E1410" s="210">
        <v>4283</v>
      </c>
      <c r="F1410" s="211" t="s">
        <v>675</v>
      </c>
      <c r="G1410" s="231" t="s">
        <v>676</v>
      </c>
      <c r="H1410" s="89"/>
      <c r="I1410" s="90" t="s">
        <v>667</v>
      </c>
      <c r="J1410" s="90"/>
      <c r="K1410" s="90" t="s">
        <v>90</v>
      </c>
      <c r="L1410" s="90"/>
      <c r="M1410" s="91"/>
      <c r="N1410" s="312">
        <v>1</v>
      </c>
      <c r="O1410" s="313">
        <f t="shared" si="214"/>
        <v>0.1111111111111111</v>
      </c>
      <c r="P1410" s="104"/>
      <c r="Q1410" s="92"/>
      <c r="R1410" s="92"/>
      <c r="S1410" s="92"/>
      <c r="T1410" s="92"/>
      <c r="U1410" s="92">
        <v>1</v>
      </c>
      <c r="V1410" s="92"/>
      <c r="W1410" s="92"/>
      <c r="X1410" s="109">
        <f t="shared" si="208"/>
        <v>5000</v>
      </c>
      <c r="Y1410" s="83"/>
      <c r="Z1410" s="110">
        <f t="shared" si="209"/>
        <v>555.55555555555554</v>
      </c>
      <c r="AA1410" s="111"/>
      <c r="AB1410" s="92"/>
      <c r="AC1410" s="92"/>
      <c r="AD1410" s="92"/>
      <c r="AE1410" s="92"/>
      <c r="AF1410" s="92"/>
      <c r="AG1410" s="92"/>
      <c r="AH1410" s="92"/>
      <c r="AI1410" s="109">
        <f t="shared" si="210"/>
        <v>0</v>
      </c>
      <c r="AJ1410" s="83"/>
      <c r="AK1410" s="110">
        <f t="shared" si="211"/>
        <v>0</v>
      </c>
      <c r="AL1410" s="111"/>
      <c r="AM1410" s="92"/>
      <c r="AN1410" s="92"/>
      <c r="AO1410" s="92"/>
      <c r="AP1410" s="92">
        <v>1</v>
      </c>
      <c r="AQ1410" s="92"/>
      <c r="AR1410" s="92"/>
      <c r="AS1410" s="92"/>
      <c r="AT1410" s="92"/>
      <c r="AU1410" s="92"/>
      <c r="AV1410" s="109">
        <f t="shared" si="212"/>
        <v>100</v>
      </c>
      <c r="AW1410" s="75"/>
      <c r="AX1410" s="110">
        <f t="shared" si="213"/>
        <v>11.111111111111111</v>
      </c>
      <c r="AY1410" s="111"/>
      <c r="AZ1410" s="93"/>
      <c r="BA1410" s="94" t="s">
        <v>554</v>
      </c>
      <c r="BB1410" s="71"/>
      <c r="BC1410" s="54"/>
      <c r="BD1410" s="41">
        <v>4</v>
      </c>
      <c r="BE1410" s="52">
        <v>42</v>
      </c>
      <c r="BF1410" s="62">
        <v>4283</v>
      </c>
      <c r="BG1410" s="280" t="s">
        <v>52</v>
      </c>
    </row>
    <row r="1411" spans="1:59" s="63" customFormat="1" ht="12.75" x14ac:dyDescent="0.2">
      <c r="A1411" s="196">
        <v>4</v>
      </c>
      <c r="B1411" s="197" t="s">
        <v>422</v>
      </c>
      <c r="C1411" s="208">
        <v>42</v>
      </c>
      <c r="D1411" s="209" t="s">
        <v>518</v>
      </c>
      <c r="E1411" s="210">
        <v>4283</v>
      </c>
      <c r="F1411" s="211" t="s">
        <v>675</v>
      </c>
      <c r="G1411" s="231" t="s">
        <v>676</v>
      </c>
      <c r="H1411" s="89"/>
      <c r="I1411" s="90" t="s">
        <v>463</v>
      </c>
      <c r="J1411" s="90"/>
      <c r="K1411" s="90" t="s">
        <v>64</v>
      </c>
      <c r="L1411" s="90" t="s">
        <v>413</v>
      </c>
      <c r="M1411" s="91"/>
      <c r="N1411" s="312">
        <v>1</v>
      </c>
      <c r="O1411" s="313">
        <f t="shared" si="214"/>
        <v>0.1111111111111111</v>
      </c>
      <c r="P1411" s="104">
        <v>1</v>
      </c>
      <c r="Q1411" s="92"/>
      <c r="R1411" s="92"/>
      <c r="S1411" s="92"/>
      <c r="T1411" s="92"/>
      <c r="U1411" s="92"/>
      <c r="V1411" s="92"/>
      <c r="W1411" s="92"/>
      <c r="X1411" s="109">
        <f t="shared" si="208"/>
        <v>100</v>
      </c>
      <c r="Y1411" s="83"/>
      <c r="Z1411" s="110">
        <f t="shared" si="209"/>
        <v>11.111111111111111</v>
      </c>
      <c r="AA1411" s="111"/>
      <c r="AB1411" s="92"/>
      <c r="AC1411" s="92"/>
      <c r="AD1411" s="92"/>
      <c r="AE1411" s="92"/>
      <c r="AF1411" s="92"/>
      <c r="AG1411" s="92"/>
      <c r="AH1411" s="92"/>
      <c r="AI1411" s="109">
        <f t="shared" si="210"/>
        <v>0</v>
      </c>
      <c r="AJ1411" s="83"/>
      <c r="AK1411" s="110">
        <f t="shared" si="211"/>
        <v>0</v>
      </c>
      <c r="AL1411" s="111"/>
      <c r="AM1411" s="92"/>
      <c r="AN1411" s="92"/>
      <c r="AO1411" s="92">
        <v>1</v>
      </c>
      <c r="AP1411" s="92"/>
      <c r="AQ1411" s="92"/>
      <c r="AR1411" s="92"/>
      <c r="AS1411" s="92"/>
      <c r="AT1411" s="92"/>
      <c r="AU1411" s="92"/>
      <c r="AV1411" s="109">
        <f t="shared" si="212"/>
        <v>50</v>
      </c>
      <c r="AW1411" s="75"/>
      <c r="AX1411" s="110">
        <f t="shared" si="213"/>
        <v>5.5555555555555554</v>
      </c>
      <c r="AY1411" s="111"/>
      <c r="AZ1411" s="93"/>
      <c r="BA1411" s="94" t="s">
        <v>554</v>
      </c>
      <c r="BB1411" s="71"/>
      <c r="BC1411" s="54"/>
      <c r="BD1411" s="41">
        <v>4</v>
      </c>
      <c r="BE1411" s="52">
        <v>42</v>
      </c>
      <c r="BF1411" s="62">
        <v>4283</v>
      </c>
      <c r="BG1411" s="280" t="s">
        <v>52</v>
      </c>
    </row>
    <row r="1412" spans="1:59" s="63" customFormat="1" ht="12.75" x14ac:dyDescent="0.2">
      <c r="A1412" s="196">
        <v>4</v>
      </c>
      <c r="B1412" s="197" t="s">
        <v>422</v>
      </c>
      <c r="C1412" s="208">
        <v>42</v>
      </c>
      <c r="D1412" s="209" t="s">
        <v>518</v>
      </c>
      <c r="E1412" s="210">
        <v>4283</v>
      </c>
      <c r="F1412" s="211" t="s">
        <v>675</v>
      </c>
      <c r="G1412" s="231" t="s">
        <v>676</v>
      </c>
      <c r="H1412" s="65"/>
      <c r="I1412" s="222"/>
      <c r="J1412" s="66"/>
      <c r="K1412" s="66"/>
      <c r="L1412" s="66"/>
      <c r="M1412" s="64"/>
      <c r="N1412" s="304"/>
      <c r="O1412" s="305"/>
      <c r="P1412" s="127"/>
      <c r="Q1412" s="67"/>
      <c r="R1412" s="67"/>
      <c r="S1412" s="67"/>
      <c r="T1412" s="67"/>
      <c r="U1412" s="67"/>
      <c r="V1412" s="67"/>
      <c r="W1412" s="67"/>
      <c r="X1412" s="67"/>
      <c r="Y1412" s="68"/>
      <c r="Z1412" s="68"/>
      <c r="AA1412" s="68"/>
      <c r="AB1412" s="67"/>
      <c r="AC1412" s="67"/>
      <c r="AD1412" s="67"/>
      <c r="AE1412" s="67"/>
      <c r="AF1412" s="67"/>
      <c r="AG1412" s="67"/>
      <c r="AH1412" s="67"/>
      <c r="AI1412" s="67"/>
      <c r="AJ1412" s="68"/>
      <c r="AK1412" s="68"/>
      <c r="AL1412" s="68"/>
      <c r="AM1412" s="67"/>
      <c r="AN1412" s="67"/>
      <c r="AO1412" s="67"/>
      <c r="AP1412" s="67"/>
      <c r="AQ1412" s="67"/>
      <c r="AR1412" s="67"/>
      <c r="AS1412" s="67"/>
      <c r="AT1412" s="67"/>
      <c r="AU1412" s="67"/>
      <c r="AV1412" s="67"/>
      <c r="AW1412" s="67"/>
      <c r="AX1412" s="68"/>
      <c r="AY1412" s="68"/>
      <c r="AZ1412" s="69"/>
      <c r="BA1412" s="70"/>
      <c r="BB1412" s="71"/>
      <c r="BC1412" s="54"/>
      <c r="BD1412" s="41">
        <v>4</v>
      </c>
      <c r="BE1412" s="52">
        <v>42</v>
      </c>
      <c r="BF1412" s="62">
        <v>4283</v>
      </c>
      <c r="BG1412" s="275"/>
    </row>
    <row r="1413" spans="1:59" s="63" customFormat="1" ht="12.75" x14ac:dyDescent="0.2">
      <c r="A1413" s="196">
        <v>4</v>
      </c>
      <c r="B1413" s="197" t="s">
        <v>422</v>
      </c>
      <c r="C1413" s="208">
        <v>42</v>
      </c>
      <c r="D1413" s="209" t="s">
        <v>518</v>
      </c>
      <c r="E1413" s="210">
        <v>4283</v>
      </c>
      <c r="F1413" s="211" t="s">
        <v>675</v>
      </c>
      <c r="G1413" s="230"/>
      <c r="H1413" s="56"/>
      <c r="I1413" s="221"/>
      <c r="J1413" s="57"/>
      <c r="K1413" s="57"/>
      <c r="L1413" s="57"/>
      <c r="M1413" s="55"/>
      <c r="N1413" s="303"/>
      <c r="O1413" s="245"/>
      <c r="P1413" s="122"/>
      <c r="Q1413" s="58"/>
      <c r="R1413" s="58"/>
      <c r="S1413" s="58"/>
      <c r="T1413" s="58"/>
      <c r="U1413" s="58"/>
      <c r="V1413" s="58"/>
      <c r="W1413" s="58"/>
      <c r="X1413" s="58"/>
      <c r="Y1413" s="59"/>
      <c r="Z1413" s="59"/>
      <c r="AA1413" s="59"/>
      <c r="AB1413" s="58"/>
      <c r="AC1413" s="58"/>
      <c r="AD1413" s="58"/>
      <c r="AE1413" s="58"/>
      <c r="AF1413" s="58"/>
      <c r="AG1413" s="58"/>
      <c r="AH1413" s="58"/>
      <c r="AI1413" s="58"/>
      <c r="AJ1413" s="59"/>
      <c r="AK1413" s="59"/>
      <c r="AL1413" s="59"/>
      <c r="AM1413" s="58"/>
      <c r="AN1413" s="58"/>
      <c r="AO1413" s="58"/>
      <c r="AP1413" s="58"/>
      <c r="AQ1413" s="58"/>
      <c r="AR1413" s="58"/>
      <c r="AS1413" s="58"/>
      <c r="AT1413" s="58"/>
      <c r="AU1413" s="58"/>
      <c r="AV1413" s="58"/>
      <c r="AW1413" s="58"/>
      <c r="AX1413" s="59"/>
      <c r="AY1413" s="59"/>
      <c r="AZ1413" s="60"/>
      <c r="BA1413" s="61"/>
      <c r="BB1413" s="54"/>
      <c r="BC1413" s="54"/>
      <c r="BD1413" s="41">
        <v>4</v>
      </c>
      <c r="BE1413" s="52">
        <v>42</v>
      </c>
      <c r="BF1413" s="62">
        <v>4283</v>
      </c>
      <c r="BG1413" s="274"/>
    </row>
    <row r="1414" spans="1:59" s="63" customFormat="1" ht="12.75" x14ac:dyDescent="0.2">
      <c r="A1414" s="196">
        <v>4</v>
      </c>
      <c r="B1414" s="197" t="s">
        <v>422</v>
      </c>
      <c r="C1414" s="208">
        <v>42</v>
      </c>
      <c r="D1414" s="209" t="s">
        <v>518</v>
      </c>
      <c r="E1414" s="210">
        <v>4283</v>
      </c>
      <c r="F1414" s="211" t="s">
        <v>675</v>
      </c>
      <c r="G1414" s="231"/>
      <c r="H1414" s="65"/>
      <c r="I1414" s="222"/>
      <c r="J1414" s="66"/>
      <c r="K1414" s="66"/>
      <c r="L1414" s="66"/>
      <c r="M1414" s="64"/>
      <c r="N1414" s="304"/>
      <c r="O1414" s="305"/>
      <c r="P1414" s="127"/>
      <c r="Q1414" s="67"/>
      <c r="R1414" s="67"/>
      <c r="S1414" s="67"/>
      <c r="T1414" s="67"/>
      <c r="U1414" s="67"/>
      <c r="V1414" s="67"/>
      <c r="W1414" s="67"/>
      <c r="X1414" s="67"/>
      <c r="Y1414" s="68"/>
      <c r="Z1414" s="68"/>
      <c r="AA1414" s="68"/>
      <c r="AB1414" s="67"/>
      <c r="AC1414" s="67"/>
      <c r="AD1414" s="67"/>
      <c r="AE1414" s="67"/>
      <c r="AF1414" s="67"/>
      <c r="AG1414" s="67"/>
      <c r="AH1414" s="67"/>
      <c r="AI1414" s="67"/>
      <c r="AJ1414" s="68"/>
      <c r="AK1414" s="68"/>
      <c r="AL1414" s="68"/>
      <c r="AM1414" s="67"/>
      <c r="AN1414" s="67"/>
      <c r="AO1414" s="67"/>
      <c r="AP1414" s="67"/>
      <c r="AQ1414" s="67"/>
      <c r="AR1414" s="67"/>
      <c r="AS1414" s="67"/>
      <c r="AT1414" s="67"/>
      <c r="AU1414" s="67"/>
      <c r="AV1414" s="67"/>
      <c r="AW1414" s="67"/>
      <c r="AX1414" s="68"/>
      <c r="AY1414" s="68"/>
      <c r="AZ1414" s="69"/>
      <c r="BA1414" s="70"/>
      <c r="BB1414" s="71"/>
      <c r="BC1414" s="54"/>
      <c r="BD1414" s="41">
        <v>4</v>
      </c>
      <c r="BE1414" s="52">
        <v>42</v>
      </c>
      <c r="BF1414" s="62">
        <v>4283</v>
      </c>
      <c r="BG1414" s="275"/>
    </row>
    <row r="1415" spans="1:59" s="63" customFormat="1" ht="12.75" x14ac:dyDescent="0.2">
      <c r="A1415" s="196">
        <v>4</v>
      </c>
      <c r="B1415" s="197" t="s">
        <v>422</v>
      </c>
      <c r="C1415" s="208">
        <v>42</v>
      </c>
      <c r="D1415" s="209" t="s">
        <v>518</v>
      </c>
      <c r="E1415" s="210">
        <v>4283</v>
      </c>
      <c r="F1415" s="211" t="s">
        <v>675</v>
      </c>
      <c r="G1415" s="231" t="s">
        <v>576</v>
      </c>
      <c r="H1415" s="72" t="s">
        <v>1233</v>
      </c>
      <c r="I1415" s="223" t="s">
        <v>1245</v>
      </c>
      <c r="J1415" s="73"/>
      <c r="K1415" s="73"/>
      <c r="L1415" s="73"/>
      <c r="M1415" s="74"/>
      <c r="N1415" s="247"/>
      <c r="O1415" s="306"/>
      <c r="P1415" s="105"/>
      <c r="Q1415" s="75"/>
      <c r="R1415" s="75"/>
      <c r="S1415" s="75"/>
      <c r="T1415" s="75"/>
      <c r="U1415" s="75"/>
      <c r="V1415" s="75"/>
      <c r="W1415" s="75"/>
      <c r="X1415" s="75"/>
      <c r="Y1415" s="76" t="s">
        <v>1241</v>
      </c>
      <c r="Z1415" s="77" t="s">
        <v>1241</v>
      </c>
      <c r="AA1415" s="78">
        <f>AA$1015</f>
        <v>5000</v>
      </c>
      <c r="AB1415" s="75"/>
      <c r="AC1415" s="75"/>
      <c r="AD1415" s="75"/>
      <c r="AE1415" s="75"/>
      <c r="AF1415" s="75"/>
      <c r="AG1415" s="75"/>
      <c r="AH1415" s="75"/>
      <c r="AI1415" s="75"/>
      <c r="AJ1415" s="76" t="s">
        <v>1241</v>
      </c>
      <c r="AK1415" s="77" t="s">
        <v>1241</v>
      </c>
      <c r="AL1415" s="78">
        <f>AL$1015</f>
        <v>0</v>
      </c>
      <c r="AM1415" s="75"/>
      <c r="AN1415" s="75"/>
      <c r="AO1415" s="75"/>
      <c r="AP1415" s="75"/>
      <c r="AQ1415" s="75"/>
      <c r="AR1415" s="75"/>
      <c r="AS1415" s="75"/>
      <c r="AT1415" s="75"/>
      <c r="AU1415" s="75"/>
      <c r="AV1415" s="75"/>
      <c r="AW1415" s="76" t="s">
        <v>1241</v>
      </c>
      <c r="AX1415" s="77" t="s">
        <v>1241</v>
      </c>
      <c r="AY1415" s="78">
        <f>AY$1015</f>
        <v>500</v>
      </c>
      <c r="AZ1415" s="79"/>
      <c r="BA1415" s="80" t="str">
        <f>I1415</f>
        <v>&gt; see 4231, Fibre cement flat sheet cladding</v>
      </c>
      <c r="BB1415" s="71"/>
      <c r="BC1415" s="54"/>
      <c r="BD1415" s="41">
        <v>4</v>
      </c>
      <c r="BE1415" s="52">
        <v>42</v>
      </c>
      <c r="BF1415" s="62">
        <v>4283</v>
      </c>
      <c r="BG1415" s="276" t="str">
        <f>H1415</f>
        <v>Default Scenario (Link)</v>
      </c>
    </row>
    <row r="1416" spans="1:59" s="63" customFormat="1" ht="12.75" x14ac:dyDescent="0.2">
      <c r="A1416" s="196">
        <v>4</v>
      </c>
      <c r="B1416" s="197" t="s">
        <v>422</v>
      </c>
      <c r="C1416" s="208">
        <v>42</v>
      </c>
      <c r="D1416" s="209" t="s">
        <v>518</v>
      </c>
      <c r="E1416" s="210">
        <v>4283</v>
      </c>
      <c r="F1416" s="211" t="s">
        <v>675</v>
      </c>
      <c r="G1416" s="231"/>
      <c r="H1416" s="65"/>
      <c r="I1416" s="222"/>
      <c r="J1416" s="66"/>
      <c r="K1416" s="66"/>
      <c r="L1416" s="66"/>
      <c r="M1416" s="64"/>
      <c r="N1416" s="304"/>
      <c r="O1416" s="305"/>
      <c r="P1416" s="127"/>
      <c r="Q1416" s="67"/>
      <c r="R1416" s="67"/>
      <c r="S1416" s="67"/>
      <c r="T1416" s="67"/>
      <c r="U1416" s="67"/>
      <c r="V1416" s="67"/>
      <c r="W1416" s="67"/>
      <c r="X1416" s="67"/>
      <c r="Y1416" s="68"/>
      <c r="Z1416" s="68"/>
      <c r="AA1416" s="68"/>
      <c r="AB1416" s="67"/>
      <c r="AC1416" s="67"/>
      <c r="AD1416" s="67"/>
      <c r="AE1416" s="67"/>
      <c r="AF1416" s="67"/>
      <c r="AG1416" s="67"/>
      <c r="AH1416" s="67"/>
      <c r="AI1416" s="67"/>
      <c r="AJ1416" s="68"/>
      <c r="AK1416" s="68"/>
      <c r="AL1416" s="68"/>
      <c r="AM1416" s="67"/>
      <c r="AN1416" s="67"/>
      <c r="AO1416" s="67"/>
      <c r="AP1416" s="67"/>
      <c r="AQ1416" s="67"/>
      <c r="AR1416" s="67"/>
      <c r="AS1416" s="67"/>
      <c r="AT1416" s="67"/>
      <c r="AU1416" s="67"/>
      <c r="AV1416" s="67"/>
      <c r="AW1416" s="67"/>
      <c r="AX1416" s="68"/>
      <c r="AY1416" s="68"/>
      <c r="AZ1416" s="69"/>
      <c r="BA1416" s="70"/>
      <c r="BB1416" s="71"/>
      <c r="BC1416" s="54"/>
      <c r="BD1416" s="41">
        <v>4</v>
      </c>
      <c r="BE1416" s="52">
        <v>42</v>
      </c>
      <c r="BF1416" s="62">
        <v>4283</v>
      </c>
      <c r="BG1416" s="275"/>
    </row>
    <row r="1417" spans="1:59" s="63" customFormat="1" ht="12.75" x14ac:dyDescent="0.2">
      <c r="A1417" s="196">
        <v>4</v>
      </c>
      <c r="B1417" s="197" t="s">
        <v>422</v>
      </c>
      <c r="C1417" s="208">
        <v>42</v>
      </c>
      <c r="D1417" s="209" t="s">
        <v>518</v>
      </c>
      <c r="E1417" s="210">
        <v>4283</v>
      </c>
      <c r="F1417" s="211" t="s">
        <v>675</v>
      </c>
      <c r="G1417" s="230"/>
      <c r="H1417" s="56"/>
      <c r="I1417" s="221"/>
      <c r="J1417" s="57"/>
      <c r="K1417" s="57"/>
      <c r="L1417" s="57"/>
      <c r="M1417" s="55"/>
      <c r="N1417" s="303"/>
      <c r="O1417" s="245"/>
      <c r="P1417" s="122"/>
      <c r="Q1417" s="58"/>
      <c r="R1417" s="58"/>
      <c r="S1417" s="58"/>
      <c r="T1417" s="58"/>
      <c r="U1417" s="58"/>
      <c r="V1417" s="58"/>
      <c r="W1417" s="58"/>
      <c r="X1417" s="58"/>
      <c r="Y1417" s="59"/>
      <c r="Z1417" s="59"/>
      <c r="AA1417" s="59"/>
      <c r="AB1417" s="58"/>
      <c r="AC1417" s="58"/>
      <c r="AD1417" s="58"/>
      <c r="AE1417" s="58"/>
      <c r="AF1417" s="58"/>
      <c r="AG1417" s="58"/>
      <c r="AH1417" s="58"/>
      <c r="AI1417" s="58"/>
      <c r="AJ1417" s="59"/>
      <c r="AK1417" s="59"/>
      <c r="AL1417" s="59"/>
      <c r="AM1417" s="58"/>
      <c r="AN1417" s="58"/>
      <c r="AO1417" s="58"/>
      <c r="AP1417" s="58"/>
      <c r="AQ1417" s="58"/>
      <c r="AR1417" s="58"/>
      <c r="AS1417" s="58"/>
      <c r="AT1417" s="58"/>
      <c r="AU1417" s="58"/>
      <c r="AV1417" s="58"/>
      <c r="AW1417" s="58"/>
      <c r="AX1417" s="59"/>
      <c r="AY1417" s="59"/>
      <c r="AZ1417" s="60"/>
      <c r="BA1417" s="61"/>
      <c r="BB1417" s="54"/>
      <c r="BC1417" s="54"/>
      <c r="BD1417" s="41">
        <v>4</v>
      </c>
      <c r="BE1417" s="52">
        <v>42</v>
      </c>
      <c r="BF1417" s="62">
        <v>4283</v>
      </c>
      <c r="BG1417" s="274"/>
    </row>
    <row r="1418" spans="1:59" x14ac:dyDescent="0.25">
      <c r="A1418" s="196">
        <v>4</v>
      </c>
      <c r="B1418" s="197" t="s">
        <v>422</v>
      </c>
      <c r="C1418" s="208">
        <v>42</v>
      </c>
      <c r="D1418" s="209" t="s">
        <v>518</v>
      </c>
      <c r="E1418" s="212">
        <v>4284</v>
      </c>
      <c r="F1418" s="213" t="s">
        <v>681</v>
      </c>
      <c r="G1418" s="234"/>
      <c r="H1418" s="138"/>
      <c r="I1418" s="224"/>
      <c r="J1418" s="98"/>
      <c r="K1418" s="98"/>
      <c r="L1418" s="98"/>
      <c r="M1418" s="137"/>
      <c r="N1418" s="322"/>
      <c r="O1418" s="323"/>
      <c r="P1418" s="139"/>
      <c r="Q1418" s="139"/>
      <c r="R1418" s="139"/>
      <c r="S1418" s="139"/>
      <c r="T1418" s="139"/>
      <c r="U1418" s="139"/>
      <c r="V1418" s="139"/>
      <c r="W1418" s="139"/>
      <c r="X1418" s="139"/>
      <c r="Y1418" s="100"/>
      <c r="Z1418" s="125"/>
      <c r="AA1418" s="125"/>
      <c r="AB1418" s="139"/>
      <c r="AC1418" s="139"/>
      <c r="AD1418" s="139"/>
      <c r="AE1418" s="139"/>
      <c r="AF1418" s="139"/>
      <c r="AG1418" s="139"/>
      <c r="AH1418" s="139"/>
      <c r="AI1418" s="139"/>
      <c r="AJ1418" s="100"/>
      <c r="AK1418" s="125"/>
      <c r="AL1418" s="125"/>
      <c r="AM1418" s="139"/>
      <c r="AN1418" s="139"/>
      <c r="AO1418" s="139"/>
      <c r="AP1418" s="139"/>
      <c r="AQ1418" s="139"/>
      <c r="AR1418" s="139"/>
      <c r="AS1418" s="139"/>
      <c r="AT1418" s="139"/>
      <c r="AU1418" s="139"/>
      <c r="AV1418" s="139"/>
      <c r="AW1418" s="99"/>
      <c r="AX1418" s="125"/>
      <c r="AY1418" s="100"/>
      <c r="AZ1418" s="140"/>
      <c r="BA1418" s="141"/>
      <c r="BB1418" s="136"/>
      <c r="BC1418" s="95"/>
      <c r="BD1418" s="41">
        <v>4</v>
      </c>
      <c r="BE1418" s="52">
        <v>42</v>
      </c>
      <c r="BF1418" s="103">
        <v>4284</v>
      </c>
      <c r="BG1418" s="283"/>
    </row>
    <row r="1419" spans="1:59" s="63" customFormat="1" ht="12.75" x14ac:dyDescent="0.2">
      <c r="A1419" s="196">
        <v>4</v>
      </c>
      <c r="B1419" s="197" t="s">
        <v>422</v>
      </c>
      <c r="C1419" s="208">
        <v>42</v>
      </c>
      <c r="D1419" s="209" t="s">
        <v>518</v>
      </c>
      <c r="E1419" s="212">
        <v>4284</v>
      </c>
      <c r="F1419" s="213" t="s">
        <v>681</v>
      </c>
      <c r="G1419" s="232"/>
      <c r="H1419" s="97"/>
      <c r="I1419" s="224"/>
      <c r="J1419" s="98"/>
      <c r="K1419" s="98"/>
      <c r="L1419" s="98"/>
      <c r="M1419" s="96"/>
      <c r="N1419" s="307"/>
      <c r="O1419" s="246"/>
      <c r="P1419" s="124"/>
      <c r="Q1419" s="99"/>
      <c r="R1419" s="99"/>
      <c r="S1419" s="99"/>
      <c r="T1419" s="99"/>
      <c r="U1419" s="99"/>
      <c r="V1419" s="99"/>
      <c r="W1419" s="99"/>
      <c r="X1419" s="99"/>
      <c r="Y1419" s="100"/>
      <c r="Z1419" s="100"/>
      <c r="AA1419" s="100"/>
      <c r="AB1419" s="99"/>
      <c r="AC1419" s="99"/>
      <c r="AD1419" s="99"/>
      <c r="AE1419" s="99"/>
      <c r="AF1419" s="99"/>
      <c r="AG1419" s="99"/>
      <c r="AH1419" s="99"/>
      <c r="AI1419" s="99"/>
      <c r="AJ1419" s="100"/>
      <c r="AK1419" s="100"/>
      <c r="AL1419" s="100"/>
      <c r="AM1419" s="99"/>
      <c r="AN1419" s="99"/>
      <c r="AO1419" s="99"/>
      <c r="AP1419" s="99"/>
      <c r="AQ1419" s="99"/>
      <c r="AR1419" s="99"/>
      <c r="AS1419" s="99"/>
      <c r="AT1419" s="99"/>
      <c r="AU1419" s="99"/>
      <c r="AV1419" s="99"/>
      <c r="AW1419" s="99"/>
      <c r="AX1419" s="100"/>
      <c r="AY1419" s="100"/>
      <c r="AZ1419" s="101"/>
      <c r="BA1419" s="102"/>
      <c r="BB1419" s="95"/>
      <c r="BC1419" s="95"/>
      <c r="BD1419" s="41">
        <v>4</v>
      </c>
      <c r="BE1419" s="52">
        <v>42</v>
      </c>
      <c r="BF1419" s="103">
        <v>4284</v>
      </c>
      <c r="BG1419" s="277"/>
    </row>
    <row r="1420" spans="1:59" s="63" customFormat="1" ht="12.75" x14ac:dyDescent="0.2">
      <c r="A1420" s="196">
        <v>4</v>
      </c>
      <c r="B1420" s="197" t="s">
        <v>422</v>
      </c>
      <c r="C1420" s="208">
        <v>42</v>
      </c>
      <c r="D1420" s="209" t="s">
        <v>518</v>
      </c>
      <c r="E1420" s="212">
        <v>4284</v>
      </c>
      <c r="F1420" s="213" t="s">
        <v>681</v>
      </c>
      <c r="G1420" s="231" t="s">
        <v>669</v>
      </c>
      <c r="H1420" s="65"/>
      <c r="I1420" s="222"/>
      <c r="J1420" s="66"/>
      <c r="K1420" s="66"/>
      <c r="L1420" s="66"/>
      <c r="M1420" s="64"/>
      <c r="N1420" s="304"/>
      <c r="O1420" s="305"/>
      <c r="P1420" s="127"/>
      <c r="Q1420" s="67"/>
      <c r="R1420" s="67"/>
      <c r="S1420" s="67"/>
      <c r="T1420" s="67"/>
      <c r="U1420" s="67"/>
      <c r="V1420" s="67"/>
      <c r="W1420" s="67"/>
      <c r="X1420" s="67"/>
      <c r="Y1420" s="68"/>
      <c r="Z1420" s="68"/>
      <c r="AA1420" s="68"/>
      <c r="AB1420" s="67"/>
      <c r="AC1420" s="67"/>
      <c r="AD1420" s="67"/>
      <c r="AE1420" s="67"/>
      <c r="AF1420" s="67"/>
      <c r="AG1420" s="67"/>
      <c r="AH1420" s="67"/>
      <c r="AI1420" s="67"/>
      <c r="AJ1420" s="68"/>
      <c r="AK1420" s="68"/>
      <c r="AL1420" s="68"/>
      <c r="AM1420" s="67"/>
      <c r="AN1420" s="67"/>
      <c r="AO1420" s="67"/>
      <c r="AP1420" s="67"/>
      <c r="AQ1420" s="67"/>
      <c r="AR1420" s="67"/>
      <c r="AS1420" s="67"/>
      <c r="AT1420" s="67"/>
      <c r="AU1420" s="67"/>
      <c r="AV1420" s="67"/>
      <c r="AW1420" s="67"/>
      <c r="AX1420" s="68"/>
      <c r="AY1420" s="68"/>
      <c r="AZ1420" s="69"/>
      <c r="BA1420" s="70"/>
      <c r="BB1420" s="71"/>
      <c r="BC1420" s="95"/>
      <c r="BD1420" s="41">
        <v>4</v>
      </c>
      <c r="BE1420" s="52">
        <v>42</v>
      </c>
      <c r="BF1420" s="103">
        <v>4284</v>
      </c>
      <c r="BG1420" s="275"/>
    </row>
    <row r="1421" spans="1:59" s="63" customFormat="1" ht="12.75" x14ac:dyDescent="0.2">
      <c r="A1421" s="196">
        <v>4</v>
      </c>
      <c r="B1421" s="197" t="s">
        <v>422</v>
      </c>
      <c r="C1421" s="208">
        <v>42</v>
      </c>
      <c r="D1421" s="209" t="s">
        <v>518</v>
      </c>
      <c r="E1421" s="212">
        <v>4284</v>
      </c>
      <c r="F1421" s="213" t="s">
        <v>681</v>
      </c>
      <c r="G1421" s="231" t="s">
        <v>669</v>
      </c>
      <c r="H1421" s="72" t="s">
        <v>47</v>
      </c>
      <c r="I1421" s="223"/>
      <c r="J1421" s="73"/>
      <c r="K1421" s="73"/>
      <c r="L1421" s="73"/>
      <c r="M1421" s="74"/>
      <c r="N1421" s="247"/>
      <c r="O1421" s="306"/>
      <c r="P1421" s="105"/>
      <c r="Q1421" s="75"/>
      <c r="R1421" s="75"/>
      <c r="S1421" s="75"/>
      <c r="T1421" s="75"/>
      <c r="U1421" s="75"/>
      <c r="V1421" s="75"/>
      <c r="W1421" s="75"/>
      <c r="X1421" s="75"/>
      <c r="Y1421" s="76">
        <f>IF(ISNUMBER(VLOOKUP(Y1423,P$7:W$7,MATCH(Y1423,P$7:W$7))),VLOOKUP(Y1423,P$7:W$7,MATCH(Y1423,P$7:W$7)),IF(N1425=0,"No Data",IF(Y1423&gt;0,"&lt;100",0)))</f>
        <v>5000</v>
      </c>
      <c r="Z1421" s="77">
        <f>IF(ISNUMBER(VLOOKUP(Z1425,P$7:W$7,MATCH(Z1425,P$7:W$7))),VLOOKUP(Z1425,P$7:W$7,MATCH(Z1425,P$7:W$7)),IF(N1425=0,"No Data",IF(Z1425&gt;0,"&lt;100",0)))</f>
        <v>5000</v>
      </c>
      <c r="AA1421" s="106">
        <f>IF(ISNUMBER(Z1421),Z1421,0)</f>
        <v>5000</v>
      </c>
      <c r="AB1421" s="75"/>
      <c r="AC1421" s="75"/>
      <c r="AD1421" s="75"/>
      <c r="AE1421" s="75"/>
      <c r="AF1421" s="75"/>
      <c r="AG1421" s="75"/>
      <c r="AH1421" s="75"/>
      <c r="AI1421" s="75"/>
      <c r="AJ1421" s="76">
        <f>IF(ISNUMBER(VLOOKUP(AJ1423,AB$7:AH$7,MATCH(AJ1423,AB$7:AH$7))),VLOOKUP(AJ1423,AB$7:AH$7,MATCH(AJ1423,AB$7:AH$7)),IF(N1425=0,"No Data",IF(AJ1423&gt;0,"&lt;50",0)))</f>
        <v>0</v>
      </c>
      <c r="AK1421" s="77">
        <f>IF(ISNUMBER(VLOOKUP(AK1425,AB$7:AH$7,MATCH(AK1425,AB$7:AH$7))),VLOOKUP(AK1425,AB$7:AH$7,MATCH(AK1425,AB$7:AH$7)),IF(N1425=0,"No Data",IF(AK1425&gt;0,"&lt;50",0)))</f>
        <v>0</v>
      </c>
      <c r="AL1421" s="106">
        <f>IF(ISNUMBER(AK1421),AK1421,0)</f>
        <v>0</v>
      </c>
      <c r="AM1421" s="75"/>
      <c r="AN1421" s="75"/>
      <c r="AO1421" s="75"/>
      <c r="AP1421" s="75"/>
      <c r="AQ1421" s="75"/>
      <c r="AR1421" s="75"/>
      <c r="AS1421" s="75"/>
      <c r="AT1421" s="75"/>
      <c r="AU1421" s="75"/>
      <c r="AV1421" s="75"/>
      <c r="AW1421" s="76">
        <f>IF(ISNUMBER(VLOOKUP(AW1423,AM$7:AU$7,MATCH(AW1423,AM$7:AU$7))),VLOOKUP(AW1423,AM$7:AU$7,MATCH(AW1423,AM$7:AU$7)),IF(N1425=0,"No Data",IF(AW1423&gt;0,"&lt;10",0)))</f>
        <v>250</v>
      </c>
      <c r="AX1421" s="77">
        <f>IF(ISNUMBER(VLOOKUP(AX1425,AM$7:AU$7,MATCH(AX1425,AM$7:AU$7))),VLOOKUP(AX1425,AM$7:AU$7,MATCH(AX1425,AM$7:AU$7)),IF(N1425=0,"No Data",IF(AX1425&gt;0,"&lt;10",0)))</f>
        <v>250</v>
      </c>
      <c r="AY1421" s="106">
        <f>IF(ISNUMBER(AX1421),AX1421,0)</f>
        <v>250</v>
      </c>
      <c r="AZ1421" s="79"/>
      <c r="BA1421" s="80"/>
      <c r="BB1421" s="71"/>
      <c r="BC1421" s="95"/>
      <c r="BD1421" s="41">
        <v>4</v>
      </c>
      <c r="BE1421" s="52">
        <v>42</v>
      </c>
      <c r="BF1421" s="103">
        <v>4284</v>
      </c>
      <c r="BG1421" s="276" t="s">
        <v>47</v>
      </c>
    </row>
    <row r="1422" spans="1:59" s="63" customFormat="1" ht="12.75" x14ac:dyDescent="0.2">
      <c r="A1422" s="196">
        <v>4</v>
      </c>
      <c r="B1422" s="197" t="s">
        <v>422</v>
      </c>
      <c r="C1422" s="208">
        <v>42</v>
      </c>
      <c r="D1422" s="209" t="s">
        <v>518</v>
      </c>
      <c r="E1422" s="212">
        <v>4284</v>
      </c>
      <c r="F1422" s="213" t="s">
        <v>681</v>
      </c>
      <c r="G1422" s="231" t="s">
        <v>669</v>
      </c>
      <c r="H1422" s="81" t="s">
        <v>48</v>
      </c>
      <c r="I1422" s="223"/>
      <c r="J1422" s="73"/>
      <c r="K1422" s="73"/>
      <c r="L1422" s="73"/>
      <c r="M1422" s="74"/>
      <c r="N1422" s="247"/>
      <c r="O1422" s="306"/>
      <c r="P1422" s="105"/>
      <c r="Q1422" s="75"/>
      <c r="R1422" s="75"/>
      <c r="S1422" s="75"/>
      <c r="T1422" s="75"/>
      <c r="U1422" s="75"/>
      <c r="V1422" s="75"/>
      <c r="W1422" s="75"/>
      <c r="X1422" s="75"/>
      <c r="Y1422" s="82">
        <f>MIN(X1426:X1438)</f>
        <v>0</v>
      </c>
      <c r="Z1422" s="83"/>
      <c r="AA1422" s="83"/>
      <c r="AB1422" s="75"/>
      <c r="AC1422" s="75"/>
      <c r="AD1422" s="75"/>
      <c r="AE1422" s="75"/>
      <c r="AF1422" s="75"/>
      <c r="AG1422" s="75"/>
      <c r="AH1422" s="75"/>
      <c r="AI1422" s="75"/>
      <c r="AJ1422" s="82">
        <f>MIN(AI1426:AI1438)</f>
        <v>0</v>
      </c>
      <c r="AK1422" s="83"/>
      <c r="AL1422" s="83"/>
      <c r="AM1422" s="75"/>
      <c r="AN1422" s="75"/>
      <c r="AO1422" s="75"/>
      <c r="AP1422" s="75"/>
      <c r="AQ1422" s="75"/>
      <c r="AR1422" s="75"/>
      <c r="AS1422" s="75"/>
      <c r="AT1422" s="75"/>
      <c r="AU1422" s="75"/>
      <c r="AV1422" s="75"/>
      <c r="AW1422" s="82">
        <f>MIN(AV1426:AV1438)</f>
        <v>25</v>
      </c>
      <c r="AX1422" s="83"/>
      <c r="AY1422" s="83"/>
      <c r="AZ1422" s="79"/>
      <c r="BA1422" s="80"/>
      <c r="BB1422" s="71"/>
      <c r="BC1422" s="95"/>
      <c r="BD1422" s="41">
        <v>4</v>
      </c>
      <c r="BE1422" s="52">
        <v>42</v>
      </c>
      <c r="BF1422" s="103">
        <v>4284</v>
      </c>
      <c r="BG1422" s="278" t="s">
        <v>48</v>
      </c>
    </row>
    <row r="1423" spans="1:59" s="63" customFormat="1" ht="12.75" x14ac:dyDescent="0.2">
      <c r="A1423" s="196">
        <v>4</v>
      </c>
      <c r="B1423" s="197" t="s">
        <v>422</v>
      </c>
      <c r="C1423" s="208">
        <v>42</v>
      </c>
      <c r="D1423" s="209" t="s">
        <v>518</v>
      </c>
      <c r="E1423" s="212">
        <v>4284</v>
      </c>
      <c r="F1423" s="213" t="s">
        <v>681</v>
      </c>
      <c r="G1423" s="231" t="s">
        <v>669</v>
      </c>
      <c r="H1423" s="81" t="s">
        <v>49</v>
      </c>
      <c r="I1423" s="223"/>
      <c r="J1423" s="73"/>
      <c r="K1423" s="73"/>
      <c r="L1423" s="73"/>
      <c r="M1423" s="74"/>
      <c r="N1423" s="247"/>
      <c r="O1423" s="306"/>
      <c r="P1423" s="105"/>
      <c r="Q1423" s="75"/>
      <c r="R1423" s="75"/>
      <c r="S1423" s="75"/>
      <c r="T1423" s="75"/>
      <c r="U1423" s="75"/>
      <c r="V1423" s="75"/>
      <c r="W1423" s="75"/>
      <c r="X1423" s="75"/>
      <c r="Y1423" s="84">
        <f>IF(ISNUMBER(AVERAGE(X1426:X1438)),AVERAGE(X1426:X1438),0)</f>
        <v>8100</v>
      </c>
      <c r="Z1423" s="83"/>
      <c r="AA1423" s="83"/>
      <c r="AB1423" s="75"/>
      <c r="AC1423" s="75"/>
      <c r="AD1423" s="75"/>
      <c r="AE1423" s="75"/>
      <c r="AF1423" s="75"/>
      <c r="AG1423" s="75"/>
      <c r="AH1423" s="75"/>
      <c r="AI1423" s="75"/>
      <c r="AJ1423" s="84">
        <f>IF(ISNUMBER(AVERAGE(AI1426:AI1438)),AVERAGE(AI1426:AI1438),0)</f>
        <v>0</v>
      </c>
      <c r="AK1423" s="83"/>
      <c r="AL1423" s="83"/>
      <c r="AM1423" s="75"/>
      <c r="AN1423" s="75"/>
      <c r="AO1423" s="75"/>
      <c r="AP1423" s="75"/>
      <c r="AQ1423" s="75"/>
      <c r="AR1423" s="75"/>
      <c r="AS1423" s="75"/>
      <c r="AT1423" s="75"/>
      <c r="AU1423" s="75"/>
      <c r="AV1423" s="75"/>
      <c r="AW1423" s="84">
        <f>IF(ISNUMBER(AVERAGE(AV1426:AV1438)),AVERAGE(AV1426:AV1438),0)</f>
        <v>428.84615384615387</v>
      </c>
      <c r="AX1423" s="83"/>
      <c r="AY1423" s="83"/>
      <c r="AZ1423" s="79"/>
      <c r="BA1423" s="80"/>
      <c r="BB1423" s="71"/>
      <c r="BC1423" s="95"/>
      <c r="BD1423" s="41">
        <v>4</v>
      </c>
      <c r="BE1423" s="52">
        <v>42</v>
      </c>
      <c r="BF1423" s="103">
        <v>4284</v>
      </c>
      <c r="BG1423" s="278" t="s">
        <v>49</v>
      </c>
    </row>
    <row r="1424" spans="1:59" s="63" customFormat="1" ht="12.75" x14ac:dyDescent="0.2">
      <c r="A1424" s="196">
        <v>4</v>
      </c>
      <c r="B1424" s="197" t="s">
        <v>422</v>
      </c>
      <c r="C1424" s="208">
        <v>42</v>
      </c>
      <c r="D1424" s="209" t="s">
        <v>518</v>
      </c>
      <c r="E1424" s="212">
        <v>4284</v>
      </c>
      <c r="F1424" s="213" t="s">
        <v>681</v>
      </c>
      <c r="G1424" s="231" t="s">
        <v>669</v>
      </c>
      <c r="H1424" s="81" t="s">
        <v>50</v>
      </c>
      <c r="I1424" s="223"/>
      <c r="J1424" s="73"/>
      <c r="K1424" s="73"/>
      <c r="L1424" s="73"/>
      <c r="M1424" s="74"/>
      <c r="N1424" s="247"/>
      <c r="O1424" s="306"/>
      <c r="P1424" s="105"/>
      <c r="Q1424" s="75"/>
      <c r="R1424" s="75"/>
      <c r="S1424" s="75"/>
      <c r="T1424" s="75"/>
      <c r="U1424" s="75"/>
      <c r="V1424" s="75"/>
      <c r="W1424" s="75"/>
      <c r="X1424" s="75"/>
      <c r="Y1424" s="84">
        <f>MAX(X1426:X1438)</f>
        <v>25000</v>
      </c>
      <c r="Z1424" s="83"/>
      <c r="AA1424" s="83"/>
      <c r="AB1424" s="75"/>
      <c r="AC1424" s="75"/>
      <c r="AD1424" s="75"/>
      <c r="AE1424" s="75"/>
      <c r="AF1424" s="75"/>
      <c r="AG1424" s="75"/>
      <c r="AH1424" s="75"/>
      <c r="AI1424" s="75"/>
      <c r="AJ1424" s="84">
        <f>MAX(AI1426:AI1438)</f>
        <v>0</v>
      </c>
      <c r="AK1424" s="83"/>
      <c r="AL1424" s="83"/>
      <c r="AM1424" s="75"/>
      <c r="AN1424" s="75"/>
      <c r="AO1424" s="75"/>
      <c r="AP1424" s="75"/>
      <c r="AQ1424" s="75"/>
      <c r="AR1424" s="75"/>
      <c r="AS1424" s="75"/>
      <c r="AT1424" s="75"/>
      <c r="AU1424" s="75"/>
      <c r="AV1424" s="75"/>
      <c r="AW1424" s="84">
        <f>MAX(AV1426:AV1438)</f>
        <v>1000</v>
      </c>
      <c r="AX1424" s="83"/>
      <c r="AY1424" s="83"/>
      <c r="AZ1424" s="79"/>
      <c r="BA1424" s="80"/>
      <c r="BB1424" s="71"/>
      <c r="BC1424" s="95"/>
      <c r="BD1424" s="41">
        <v>4</v>
      </c>
      <c r="BE1424" s="52">
        <v>42</v>
      </c>
      <c r="BF1424" s="103">
        <v>4284</v>
      </c>
      <c r="BG1424" s="278" t="s">
        <v>50</v>
      </c>
    </row>
    <row r="1425" spans="1:59" s="63" customFormat="1" ht="12.75" x14ac:dyDescent="0.2">
      <c r="A1425" s="196">
        <v>4</v>
      </c>
      <c r="B1425" s="197" t="s">
        <v>422</v>
      </c>
      <c r="C1425" s="208">
        <v>42</v>
      </c>
      <c r="D1425" s="209" t="s">
        <v>518</v>
      </c>
      <c r="E1425" s="212">
        <v>4284</v>
      </c>
      <c r="F1425" s="213" t="s">
        <v>681</v>
      </c>
      <c r="G1425" s="231" t="s">
        <v>669</v>
      </c>
      <c r="H1425" s="85" t="s">
        <v>51</v>
      </c>
      <c r="I1425" s="223"/>
      <c r="J1425" s="73"/>
      <c r="K1425" s="73"/>
      <c r="L1425" s="73"/>
      <c r="M1425" s="74"/>
      <c r="N1425" s="248">
        <f>SUM(N1426:N1438)</f>
        <v>13</v>
      </c>
      <c r="O1425" s="293">
        <f>SUM(O1426:O1438)</f>
        <v>0.99999999999999978</v>
      </c>
      <c r="P1425" s="292"/>
      <c r="Q1425" s="87"/>
      <c r="R1425" s="87"/>
      <c r="S1425" s="87"/>
      <c r="T1425" s="87"/>
      <c r="U1425" s="87"/>
      <c r="V1425" s="87"/>
      <c r="W1425" s="87"/>
      <c r="X1425" s="87"/>
      <c r="Y1425" s="88"/>
      <c r="Z1425" s="119">
        <f>SUM(Z1426:Z1438)</f>
        <v>8100</v>
      </c>
      <c r="AA1425" s="120"/>
      <c r="AB1425" s="111"/>
      <c r="AC1425" s="111"/>
      <c r="AD1425" s="111"/>
      <c r="AE1425" s="111"/>
      <c r="AF1425" s="111"/>
      <c r="AG1425" s="111"/>
      <c r="AH1425" s="111"/>
      <c r="AI1425" s="111"/>
      <c r="AJ1425" s="120"/>
      <c r="AK1425" s="119">
        <f>SUM(AK1426:AK1438)</f>
        <v>0</v>
      </c>
      <c r="AL1425" s="120"/>
      <c r="AM1425" s="111"/>
      <c r="AN1425" s="111"/>
      <c r="AO1425" s="111"/>
      <c r="AP1425" s="111"/>
      <c r="AQ1425" s="111"/>
      <c r="AR1425" s="111"/>
      <c r="AS1425" s="111"/>
      <c r="AT1425" s="111"/>
      <c r="AU1425" s="111"/>
      <c r="AV1425" s="111"/>
      <c r="AW1425" s="120"/>
      <c r="AX1425" s="119">
        <f>SUM(AX1426:AX1438)</f>
        <v>428.84615384615387</v>
      </c>
      <c r="AY1425" s="88"/>
      <c r="AZ1425" s="79"/>
      <c r="BA1425" s="80"/>
      <c r="BB1425" s="71"/>
      <c r="BC1425" s="95"/>
      <c r="BD1425" s="41">
        <v>4</v>
      </c>
      <c r="BE1425" s="52">
        <v>42</v>
      </c>
      <c r="BF1425" s="103">
        <v>4284</v>
      </c>
      <c r="BG1425" s="279" t="s">
        <v>51</v>
      </c>
    </row>
    <row r="1426" spans="1:59" s="63" customFormat="1" ht="24" x14ac:dyDescent="0.2">
      <c r="A1426" s="196">
        <v>4</v>
      </c>
      <c r="B1426" s="197" t="s">
        <v>422</v>
      </c>
      <c r="C1426" s="208">
        <v>42</v>
      </c>
      <c r="D1426" s="209" t="s">
        <v>518</v>
      </c>
      <c r="E1426" s="212">
        <v>4284</v>
      </c>
      <c r="F1426" s="213" t="s">
        <v>681</v>
      </c>
      <c r="G1426" s="231" t="s">
        <v>669</v>
      </c>
      <c r="H1426" s="89" t="s">
        <v>52</v>
      </c>
      <c r="I1426" s="90" t="s">
        <v>630</v>
      </c>
      <c r="J1426" s="90" t="s">
        <v>631</v>
      </c>
      <c r="K1426" s="90" t="s">
        <v>64</v>
      </c>
      <c r="L1426" s="90" t="s">
        <v>76</v>
      </c>
      <c r="M1426" s="91"/>
      <c r="N1426" s="312">
        <v>1</v>
      </c>
      <c r="O1426" s="313">
        <f>N1426/N$1425</f>
        <v>7.6923076923076927E-2</v>
      </c>
      <c r="P1426" s="104">
        <v>1</v>
      </c>
      <c r="Q1426" s="92"/>
      <c r="R1426" s="92"/>
      <c r="S1426" s="92"/>
      <c r="T1426" s="92"/>
      <c r="U1426" s="92"/>
      <c r="V1426" s="92"/>
      <c r="W1426" s="92"/>
      <c r="X1426" s="109">
        <f t="shared" ref="X1426:X1438" si="215">P1426*P$7+Q1426*Q$7+R1426*R$7+S1426*S$7+T1426*T$7+U1426*U$7+V1426*V$7+W1426*W$7</f>
        <v>100</v>
      </c>
      <c r="Y1426" s="83"/>
      <c r="Z1426" s="110">
        <f t="shared" ref="Z1426:Z1438" si="216">X1426*$O1426</f>
        <v>7.6923076923076925</v>
      </c>
      <c r="AA1426" s="111"/>
      <c r="AB1426" s="92"/>
      <c r="AC1426" s="92"/>
      <c r="AD1426" s="92"/>
      <c r="AE1426" s="92"/>
      <c r="AF1426" s="92"/>
      <c r="AG1426" s="92"/>
      <c r="AH1426" s="92"/>
      <c r="AI1426" s="109">
        <f t="shared" ref="AI1426:AI1438" si="217">AB1426*AB$7+AC1426*AC$7+AD1426*AD$7+AE1426*AE$7+AF1426*AF$7+AG1426*AG$7+AH1426*AH$7</f>
        <v>0</v>
      </c>
      <c r="AJ1426" s="83"/>
      <c r="AK1426" s="110">
        <f t="shared" ref="AK1426:AK1438" si="218">AI1426*$O1426</f>
        <v>0</v>
      </c>
      <c r="AL1426" s="111"/>
      <c r="AM1426" s="92"/>
      <c r="AN1426" s="92"/>
      <c r="AO1426" s="92"/>
      <c r="AP1426" s="92"/>
      <c r="AQ1426" s="92"/>
      <c r="AR1426" s="92">
        <v>1</v>
      </c>
      <c r="AS1426" s="92"/>
      <c r="AT1426" s="92"/>
      <c r="AU1426" s="92"/>
      <c r="AV1426" s="109">
        <f t="shared" ref="AV1426:AV1438" si="219">AM1426*AM$7+AN1426*AN$7+AO1426*AO$7+AP1426*AP$7+AQ1426*AQ$7+AR1426*AR$7+AS1426*AS$7+AT1426*AT$7+AU1426*AU$7</f>
        <v>500</v>
      </c>
      <c r="AW1426" s="75"/>
      <c r="AX1426" s="110">
        <f t="shared" ref="AX1426:AX1438" si="220">AV1426*$O1426</f>
        <v>38.461538461538467</v>
      </c>
      <c r="AY1426" s="111"/>
      <c r="AZ1426" s="93"/>
      <c r="BA1426" s="94" t="s">
        <v>105</v>
      </c>
      <c r="BB1426" s="71"/>
      <c r="BC1426" s="95"/>
      <c r="BD1426" s="41">
        <v>4</v>
      </c>
      <c r="BE1426" s="52">
        <v>42</v>
      </c>
      <c r="BF1426" s="103">
        <v>4284</v>
      </c>
      <c r="BG1426" s="280" t="s">
        <v>52</v>
      </c>
    </row>
    <row r="1427" spans="1:59" s="63" customFormat="1" ht="24" x14ac:dyDescent="0.2">
      <c r="A1427" s="196">
        <v>4</v>
      </c>
      <c r="B1427" s="197" t="s">
        <v>422</v>
      </c>
      <c r="C1427" s="208">
        <v>42</v>
      </c>
      <c r="D1427" s="209" t="s">
        <v>518</v>
      </c>
      <c r="E1427" s="212">
        <v>4284</v>
      </c>
      <c r="F1427" s="213" t="s">
        <v>681</v>
      </c>
      <c r="G1427" s="231" t="s">
        <v>669</v>
      </c>
      <c r="H1427" s="89"/>
      <c r="I1427" s="90" t="s">
        <v>632</v>
      </c>
      <c r="J1427" s="90" t="s">
        <v>631</v>
      </c>
      <c r="K1427" s="90" t="s">
        <v>64</v>
      </c>
      <c r="L1427" s="90" t="s">
        <v>633</v>
      </c>
      <c r="M1427" s="91"/>
      <c r="N1427" s="312">
        <v>1</v>
      </c>
      <c r="O1427" s="313">
        <f t="shared" ref="O1427:O1438" si="221">N1427/N$1425</f>
        <v>7.6923076923076927E-2</v>
      </c>
      <c r="P1427" s="104"/>
      <c r="Q1427" s="92"/>
      <c r="R1427" s="92"/>
      <c r="S1427" s="92"/>
      <c r="T1427" s="92"/>
      <c r="U1427" s="92"/>
      <c r="V1427" s="92"/>
      <c r="W1427" s="92"/>
      <c r="X1427" s="109">
        <f t="shared" si="215"/>
        <v>0</v>
      </c>
      <c r="Y1427" s="83"/>
      <c r="Z1427" s="110">
        <f t="shared" si="216"/>
        <v>0</v>
      </c>
      <c r="AA1427" s="111"/>
      <c r="AB1427" s="92"/>
      <c r="AC1427" s="92"/>
      <c r="AD1427" s="92"/>
      <c r="AE1427" s="92"/>
      <c r="AF1427" s="92"/>
      <c r="AG1427" s="92"/>
      <c r="AH1427" s="92"/>
      <c r="AI1427" s="109">
        <f t="shared" si="217"/>
        <v>0</v>
      </c>
      <c r="AJ1427" s="83"/>
      <c r="AK1427" s="110">
        <f t="shared" si="218"/>
        <v>0</v>
      </c>
      <c r="AL1427" s="111"/>
      <c r="AM1427" s="92"/>
      <c r="AN1427" s="92"/>
      <c r="AO1427" s="92"/>
      <c r="AP1427" s="92"/>
      <c r="AQ1427" s="92"/>
      <c r="AR1427" s="92"/>
      <c r="AS1427" s="92">
        <v>1</v>
      </c>
      <c r="AT1427" s="92"/>
      <c r="AU1427" s="92"/>
      <c r="AV1427" s="109">
        <f t="shared" si="219"/>
        <v>1000</v>
      </c>
      <c r="AW1427" s="75"/>
      <c r="AX1427" s="110">
        <f t="shared" si="220"/>
        <v>76.923076923076934</v>
      </c>
      <c r="AY1427" s="111"/>
      <c r="AZ1427" s="93"/>
      <c r="BA1427" s="94" t="s">
        <v>105</v>
      </c>
      <c r="BB1427" s="71"/>
      <c r="BC1427" s="95"/>
      <c r="BD1427" s="41">
        <v>4</v>
      </c>
      <c r="BE1427" s="52">
        <v>42</v>
      </c>
      <c r="BF1427" s="103">
        <v>4284</v>
      </c>
      <c r="BG1427" s="280" t="s">
        <v>52</v>
      </c>
    </row>
    <row r="1428" spans="1:59" s="63" customFormat="1" ht="12.75" x14ac:dyDescent="0.2">
      <c r="A1428" s="196">
        <v>4</v>
      </c>
      <c r="B1428" s="197" t="s">
        <v>422</v>
      </c>
      <c r="C1428" s="208">
        <v>42</v>
      </c>
      <c r="D1428" s="209" t="s">
        <v>518</v>
      </c>
      <c r="E1428" s="212">
        <v>4284</v>
      </c>
      <c r="F1428" s="213" t="s">
        <v>681</v>
      </c>
      <c r="G1428" s="231" t="s">
        <v>669</v>
      </c>
      <c r="H1428" s="89"/>
      <c r="I1428" s="90" t="s">
        <v>634</v>
      </c>
      <c r="J1428" s="90"/>
      <c r="K1428" s="90" t="s">
        <v>511</v>
      </c>
      <c r="L1428" s="90"/>
      <c r="M1428" s="91"/>
      <c r="N1428" s="312">
        <v>1</v>
      </c>
      <c r="O1428" s="313">
        <f t="shared" si="221"/>
        <v>7.6923076923076927E-2</v>
      </c>
      <c r="P1428" s="104"/>
      <c r="Q1428" s="92"/>
      <c r="R1428" s="92"/>
      <c r="S1428" s="92"/>
      <c r="T1428" s="92"/>
      <c r="U1428" s="92"/>
      <c r="V1428" s="92"/>
      <c r="W1428" s="92">
        <v>1</v>
      </c>
      <c r="X1428" s="109">
        <f t="shared" si="215"/>
        <v>25000</v>
      </c>
      <c r="Y1428" s="83"/>
      <c r="Z1428" s="110">
        <f t="shared" si="216"/>
        <v>1923.0769230769231</v>
      </c>
      <c r="AA1428" s="111"/>
      <c r="AB1428" s="92"/>
      <c r="AC1428" s="92"/>
      <c r="AD1428" s="92"/>
      <c r="AE1428" s="92"/>
      <c r="AF1428" s="92"/>
      <c r="AG1428" s="92"/>
      <c r="AH1428" s="92"/>
      <c r="AI1428" s="109">
        <f t="shared" si="217"/>
        <v>0</v>
      </c>
      <c r="AJ1428" s="83"/>
      <c r="AK1428" s="110">
        <f t="shared" si="218"/>
        <v>0</v>
      </c>
      <c r="AL1428" s="111"/>
      <c r="AM1428" s="92"/>
      <c r="AN1428" s="92"/>
      <c r="AO1428" s="92"/>
      <c r="AP1428" s="92">
        <v>1</v>
      </c>
      <c r="AQ1428" s="92"/>
      <c r="AR1428" s="92"/>
      <c r="AS1428" s="92"/>
      <c r="AT1428" s="92"/>
      <c r="AU1428" s="92"/>
      <c r="AV1428" s="109">
        <f t="shared" si="219"/>
        <v>100</v>
      </c>
      <c r="AW1428" s="75"/>
      <c r="AX1428" s="110">
        <f t="shared" si="220"/>
        <v>7.6923076923076925</v>
      </c>
      <c r="AY1428" s="111"/>
      <c r="AZ1428" s="93"/>
      <c r="BA1428" s="94" t="s">
        <v>105</v>
      </c>
      <c r="BB1428" s="71"/>
      <c r="BC1428" s="95"/>
      <c r="BD1428" s="41">
        <v>4</v>
      </c>
      <c r="BE1428" s="52">
        <v>42</v>
      </c>
      <c r="BF1428" s="103">
        <v>4284</v>
      </c>
      <c r="BG1428" s="280" t="s">
        <v>52</v>
      </c>
    </row>
    <row r="1429" spans="1:59" s="63" customFormat="1" ht="12.75" x14ac:dyDescent="0.2">
      <c r="A1429" s="196">
        <v>4</v>
      </c>
      <c r="B1429" s="197" t="s">
        <v>422</v>
      </c>
      <c r="C1429" s="208">
        <v>42</v>
      </c>
      <c r="D1429" s="209" t="s">
        <v>518</v>
      </c>
      <c r="E1429" s="212">
        <v>4284</v>
      </c>
      <c r="F1429" s="213" t="s">
        <v>681</v>
      </c>
      <c r="G1429" s="231" t="s">
        <v>669</v>
      </c>
      <c r="H1429" s="89"/>
      <c r="I1429" s="90" t="s">
        <v>503</v>
      </c>
      <c r="J1429" s="90"/>
      <c r="K1429" s="90" t="s">
        <v>64</v>
      </c>
      <c r="L1429" s="90" t="s">
        <v>147</v>
      </c>
      <c r="M1429" s="91"/>
      <c r="N1429" s="312">
        <v>1</v>
      </c>
      <c r="O1429" s="313">
        <f t="shared" si="221"/>
        <v>7.6923076923076927E-2</v>
      </c>
      <c r="P1429" s="104"/>
      <c r="Q1429" s="92"/>
      <c r="R1429" s="92"/>
      <c r="S1429" s="92"/>
      <c r="T1429" s="92"/>
      <c r="U1429" s="92"/>
      <c r="V1429" s="92"/>
      <c r="W1429" s="92"/>
      <c r="X1429" s="109">
        <f t="shared" si="215"/>
        <v>0</v>
      </c>
      <c r="Y1429" s="83"/>
      <c r="Z1429" s="110">
        <f t="shared" si="216"/>
        <v>0</v>
      </c>
      <c r="AA1429" s="111"/>
      <c r="AB1429" s="92"/>
      <c r="AC1429" s="92"/>
      <c r="AD1429" s="92"/>
      <c r="AE1429" s="92"/>
      <c r="AF1429" s="92"/>
      <c r="AG1429" s="92"/>
      <c r="AH1429" s="92"/>
      <c r="AI1429" s="109">
        <f t="shared" si="217"/>
        <v>0</v>
      </c>
      <c r="AJ1429" s="83"/>
      <c r="AK1429" s="110">
        <f t="shared" si="218"/>
        <v>0</v>
      </c>
      <c r="AL1429" s="111"/>
      <c r="AM1429" s="92"/>
      <c r="AN1429" s="92"/>
      <c r="AO1429" s="92"/>
      <c r="AP1429" s="92"/>
      <c r="AQ1429" s="92"/>
      <c r="AR1429" s="92"/>
      <c r="AS1429" s="92">
        <v>1</v>
      </c>
      <c r="AT1429" s="92"/>
      <c r="AU1429" s="92"/>
      <c r="AV1429" s="109">
        <f t="shared" si="219"/>
        <v>1000</v>
      </c>
      <c r="AW1429" s="75"/>
      <c r="AX1429" s="110">
        <f t="shared" si="220"/>
        <v>76.923076923076934</v>
      </c>
      <c r="AY1429" s="111"/>
      <c r="AZ1429" s="93"/>
      <c r="BA1429" s="94" t="s">
        <v>105</v>
      </c>
      <c r="BB1429" s="71"/>
      <c r="BC1429" s="95"/>
      <c r="BD1429" s="41">
        <v>4</v>
      </c>
      <c r="BE1429" s="52">
        <v>42</v>
      </c>
      <c r="BF1429" s="103">
        <v>4284</v>
      </c>
      <c r="BG1429" s="280" t="s">
        <v>52</v>
      </c>
    </row>
    <row r="1430" spans="1:59" s="63" customFormat="1" ht="12.75" x14ac:dyDescent="0.2">
      <c r="A1430" s="196">
        <v>4</v>
      </c>
      <c r="B1430" s="197" t="s">
        <v>422</v>
      </c>
      <c r="C1430" s="208">
        <v>42</v>
      </c>
      <c r="D1430" s="209" t="s">
        <v>518</v>
      </c>
      <c r="E1430" s="212">
        <v>4284</v>
      </c>
      <c r="F1430" s="213" t="s">
        <v>681</v>
      </c>
      <c r="G1430" s="231" t="s">
        <v>669</v>
      </c>
      <c r="H1430" s="89"/>
      <c r="I1430" s="90" t="s">
        <v>597</v>
      </c>
      <c r="J1430" s="90"/>
      <c r="K1430" s="90" t="s">
        <v>73</v>
      </c>
      <c r="L1430" s="90" t="s">
        <v>69</v>
      </c>
      <c r="M1430" s="91"/>
      <c r="N1430" s="312">
        <v>1</v>
      </c>
      <c r="O1430" s="313">
        <f t="shared" si="221"/>
        <v>7.6923076923076927E-2</v>
      </c>
      <c r="P1430" s="104"/>
      <c r="Q1430" s="92"/>
      <c r="R1430" s="92"/>
      <c r="S1430" s="92"/>
      <c r="T1430" s="92"/>
      <c r="U1430" s="92"/>
      <c r="V1430" s="92"/>
      <c r="W1430" s="92">
        <v>1</v>
      </c>
      <c r="X1430" s="109">
        <f t="shared" si="215"/>
        <v>25000</v>
      </c>
      <c r="Y1430" s="83"/>
      <c r="Z1430" s="110">
        <f t="shared" si="216"/>
        <v>1923.0769230769231</v>
      </c>
      <c r="AA1430" s="111"/>
      <c r="AB1430" s="92"/>
      <c r="AC1430" s="92"/>
      <c r="AD1430" s="92"/>
      <c r="AE1430" s="92"/>
      <c r="AF1430" s="92"/>
      <c r="AG1430" s="92"/>
      <c r="AH1430" s="92"/>
      <c r="AI1430" s="109">
        <f t="shared" si="217"/>
        <v>0</v>
      </c>
      <c r="AJ1430" s="83"/>
      <c r="AK1430" s="110">
        <f t="shared" si="218"/>
        <v>0</v>
      </c>
      <c r="AL1430" s="111"/>
      <c r="AM1430" s="92"/>
      <c r="AN1430" s="92"/>
      <c r="AO1430" s="92"/>
      <c r="AP1430" s="92">
        <v>1</v>
      </c>
      <c r="AQ1430" s="92"/>
      <c r="AR1430" s="92"/>
      <c r="AS1430" s="92"/>
      <c r="AT1430" s="92"/>
      <c r="AU1430" s="92"/>
      <c r="AV1430" s="109">
        <f t="shared" si="219"/>
        <v>100</v>
      </c>
      <c r="AW1430" s="75"/>
      <c r="AX1430" s="110">
        <f t="shared" si="220"/>
        <v>7.6923076923076925</v>
      </c>
      <c r="AY1430" s="111"/>
      <c r="AZ1430" s="93"/>
      <c r="BA1430" s="94" t="s">
        <v>105</v>
      </c>
      <c r="BB1430" s="71"/>
      <c r="BC1430" s="95"/>
      <c r="BD1430" s="41">
        <v>4</v>
      </c>
      <c r="BE1430" s="52">
        <v>42</v>
      </c>
      <c r="BF1430" s="103">
        <v>4284</v>
      </c>
      <c r="BG1430" s="280" t="s">
        <v>52</v>
      </c>
    </row>
    <row r="1431" spans="1:59" s="63" customFormat="1" ht="12.75" x14ac:dyDescent="0.2">
      <c r="A1431" s="196">
        <v>4</v>
      </c>
      <c r="B1431" s="197" t="s">
        <v>422</v>
      </c>
      <c r="C1431" s="208">
        <v>42</v>
      </c>
      <c r="D1431" s="209" t="s">
        <v>518</v>
      </c>
      <c r="E1431" s="212">
        <v>4284</v>
      </c>
      <c r="F1431" s="213" t="s">
        <v>681</v>
      </c>
      <c r="G1431" s="231" t="s">
        <v>669</v>
      </c>
      <c r="H1431" s="89"/>
      <c r="I1431" s="90" t="s">
        <v>635</v>
      </c>
      <c r="J1431" s="90"/>
      <c r="K1431" s="90" t="s">
        <v>64</v>
      </c>
      <c r="L1431" s="90" t="s">
        <v>636</v>
      </c>
      <c r="M1431" s="91"/>
      <c r="N1431" s="312">
        <v>1</v>
      </c>
      <c r="O1431" s="313">
        <f t="shared" si="221"/>
        <v>7.6923076923076927E-2</v>
      </c>
      <c r="P1431" s="104">
        <v>1</v>
      </c>
      <c r="Q1431" s="92"/>
      <c r="R1431" s="92"/>
      <c r="S1431" s="92"/>
      <c r="T1431" s="92"/>
      <c r="U1431" s="92"/>
      <c r="V1431" s="92"/>
      <c r="W1431" s="92"/>
      <c r="X1431" s="109">
        <f t="shared" si="215"/>
        <v>100</v>
      </c>
      <c r="Y1431" s="83"/>
      <c r="Z1431" s="110">
        <f t="shared" si="216"/>
        <v>7.6923076923076925</v>
      </c>
      <c r="AA1431" s="111"/>
      <c r="AB1431" s="92"/>
      <c r="AC1431" s="92"/>
      <c r="AD1431" s="92"/>
      <c r="AE1431" s="92"/>
      <c r="AF1431" s="92"/>
      <c r="AG1431" s="92"/>
      <c r="AH1431" s="92"/>
      <c r="AI1431" s="109">
        <f t="shared" si="217"/>
        <v>0</v>
      </c>
      <c r="AJ1431" s="83"/>
      <c r="AK1431" s="110">
        <f t="shared" si="218"/>
        <v>0</v>
      </c>
      <c r="AL1431" s="111"/>
      <c r="AM1431" s="92"/>
      <c r="AN1431" s="92"/>
      <c r="AO1431" s="92"/>
      <c r="AP1431" s="92"/>
      <c r="AQ1431" s="92"/>
      <c r="AR1431" s="92">
        <v>1</v>
      </c>
      <c r="AS1431" s="92"/>
      <c r="AT1431" s="92"/>
      <c r="AU1431" s="92"/>
      <c r="AV1431" s="109">
        <f t="shared" si="219"/>
        <v>500</v>
      </c>
      <c r="AW1431" s="75"/>
      <c r="AX1431" s="110">
        <f t="shared" si="220"/>
        <v>38.461538461538467</v>
      </c>
      <c r="AY1431" s="111"/>
      <c r="AZ1431" s="93"/>
      <c r="BA1431" s="94" t="s">
        <v>105</v>
      </c>
      <c r="BB1431" s="71"/>
      <c r="BC1431" s="95"/>
      <c r="BD1431" s="41">
        <v>4</v>
      </c>
      <c r="BE1431" s="52">
        <v>42</v>
      </c>
      <c r="BF1431" s="103">
        <v>4284</v>
      </c>
      <c r="BG1431" s="280" t="s">
        <v>52</v>
      </c>
    </row>
    <row r="1432" spans="1:59" s="63" customFormat="1" ht="12.75" x14ac:dyDescent="0.2">
      <c r="A1432" s="196">
        <v>4</v>
      </c>
      <c r="B1432" s="197" t="s">
        <v>422</v>
      </c>
      <c r="C1432" s="208">
        <v>42</v>
      </c>
      <c r="D1432" s="209" t="s">
        <v>518</v>
      </c>
      <c r="E1432" s="212">
        <v>4284</v>
      </c>
      <c r="F1432" s="213" t="s">
        <v>681</v>
      </c>
      <c r="G1432" s="231" t="s">
        <v>669</v>
      </c>
      <c r="H1432" s="89"/>
      <c r="I1432" s="90" t="s">
        <v>677</v>
      </c>
      <c r="J1432" s="90"/>
      <c r="K1432" s="90" t="s">
        <v>68</v>
      </c>
      <c r="L1432" s="90" t="s">
        <v>69</v>
      </c>
      <c r="M1432" s="91"/>
      <c r="N1432" s="312">
        <v>1</v>
      </c>
      <c r="O1432" s="313">
        <f t="shared" si="221"/>
        <v>7.6923076923076927E-2</v>
      </c>
      <c r="P1432" s="104"/>
      <c r="Q1432" s="92"/>
      <c r="R1432" s="92"/>
      <c r="S1432" s="92"/>
      <c r="T1432" s="92"/>
      <c r="U1432" s="92"/>
      <c r="V1432" s="92"/>
      <c r="W1432" s="92">
        <v>1</v>
      </c>
      <c r="X1432" s="109">
        <f t="shared" si="215"/>
        <v>25000</v>
      </c>
      <c r="Y1432" s="83"/>
      <c r="Z1432" s="110">
        <f t="shared" si="216"/>
        <v>1923.0769230769231</v>
      </c>
      <c r="AA1432" s="111"/>
      <c r="AB1432" s="92"/>
      <c r="AC1432" s="92"/>
      <c r="AD1432" s="92"/>
      <c r="AE1432" s="92"/>
      <c r="AF1432" s="92"/>
      <c r="AG1432" s="92"/>
      <c r="AH1432" s="92"/>
      <c r="AI1432" s="109">
        <f t="shared" si="217"/>
        <v>0</v>
      </c>
      <c r="AJ1432" s="83"/>
      <c r="AK1432" s="110">
        <f t="shared" si="218"/>
        <v>0</v>
      </c>
      <c r="AL1432" s="111"/>
      <c r="AM1432" s="92"/>
      <c r="AN1432" s="92"/>
      <c r="AO1432" s="92"/>
      <c r="AP1432" s="92">
        <v>1</v>
      </c>
      <c r="AQ1432" s="92"/>
      <c r="AR1432" s="92"/>
      <c r="AS1432" s="92"/>
      <c r="AT1432" s="92"/>
      <c r="AU1432" s="92"/>
      <c r="AV1432" s="109">
        <f t="shared" si="219"/>
        <v>100</v>
      </c>
      <c r="AW1432" s="75"/>
      <c r="AX1432" s="110">
        <f t="shared" si="220"/>
        <v>7.6923076923076925</v>
      </c>
      <c r="AY1432" s="111"/>
      <c r="AZ1432" s="93"/>
      <c r="BA1432" s="94" t="s">
        <v>105</v>
      </c>
      <c r="BB1432" s="71"/>
      <c r="BC1432" s="95"/>
      <c r="BD1432" s="41">
        <v>4</v>
      </c>
      <c r="BE1432" s="52">
        <v>42</v>
      </c>
      <c r="BF1432" s="103">
        <v>4284</v>
      </c>
      <c r="BG1432" s="280" t="s">
        <v>52</v>
      </c>
    </row>
    <row r="1433" spans="1:59" s="63" customFormat="1" ht="12.75" x14ac:dyDescent="0.2">
      <c r="A1433" s="196">
        <v>4</v>
      </c>
      <c r="B1433" s="197" t="s">
        <v>422</v>
      </c>
      <c r="C1433" s="208">
        <v>42</v>
      </c>
      <c r="D1433" s="209" t="s">
        <v>518</v>
      </c>
      <c r="E1433" s="212">
        <v>4284</v>
      </c>
      <c r="F1433" s="213" t="s">
        <v>681</v>
      </c>
      <c r="G1433" s="231" t="s">
        <v>669</v>
      </c>
      <c r="H1433" s="89"/>
      <c r="I1433" s="90" t="s">
        <v>666</v>
      </c>
      <c r="J1433" s="90"/>
      <c r="K1433" s="90" t="s">
        <v>64</v>
      </c>
      <c r="L1433" s="90" t="s">
        <v>258</v>
      </c>
      <c r="M1433" s="91"/>
      <c r="N1433" s="312">
        <v>1</v>
      </c>
      <c r="O1433" s="313">
        <f t="shared" si="221"/>
        <v>7.6923076923076927E-2</v>
      </c>
      <c r="P1433" s="104"/>
      <c r="Q1433" s="92"/>
      <c r="R1433" s="92"/>
      <c r="S1433" s="92"/>
      <c r="T1433" s="92"/>
      <c r="U1433" s="92"/>
      <c r="V1433" s="92"/>
      <c r="W1433" s="92"/>
      <c r="X1433" s="109">
        <f t="shared" si="215"/>
        <v>0</v>
      </c>
      <c r="Y1433" s="83"/>
      <c r="Z1433" s="110">
        <f t="shared" si="216"/>
        <v>0</v>
      </c>
      <c r="AA1433" s="111"/>
      <c r="AB1433" s="92"/>
      <c r="AC1433" s="92"/>
      <c r="AD1433" s="92"/>
      <c r="AE1433" s="92"/>
      <c r="AF1433" s="92"/>
      <c r="AG1433" s="92"/>
      <c r="AH1433" s="92"/>
      <c r="AI1433" s="109">
        <f t="shared" si="217"/>
        <v>0</v>
      </c>
      <c r="AJ1433" s="83"/>
      <c r="AK1433" s="110">
        <f t="shared" si="218"/>
        <v>0</v>
      </c>
      <c r="AL1433" s="111"/>
      <c r="AM1433" s="92"/>
      <c r="AN1433" s="92">
        <v>1</v>
      </c>
      <c r="AO1433" s="92"/>
      <c r="AP1433" s="92"/>
      <c r="AQ1433" s="92"/>
      <c r="AR1433" s="92"/>
      <c r="AS1433" s="92"/>
      <c r="AT1433" s="92"/>
      <c r="AU1433" s="92"/>
      <c r="AV1433" s="109">
        <f t="shared" si="219"/>
        <v>25</v>
      </c>
      <c r="AW1433" s="75"/>
      <c r="AX1433" s="110">
        <f t="shared" si="220"/>
        <v>1.9230769230769231</v>
      </c>
      <c r="AY1433" s="111"/>
      <c r="AZ1433" s="93"/>
      <c r="BA1433" s="94" t="s">
        <v>554</v>
      </c>
      <c r="BB1433" s="71"/>
      <c r="BC1433" s="95"/>
      <c r="BD1433" s="41">
        <v>4</v>
      </c>
      <c r="BE1433" s="52">
        <v>42</v>
      </c>
      <c r="BF1433" s="103">
        <v>4284</v>
      </c>
      <c r="BG1433" s="280" t="s">
        <v>52</v>
      </c>
    </row>
    <row r="1434" spans="1:59" s="63" customFormat="1" ht="12.75" x14ac:dyDescent="0.2">
      <c r="A1434" s="196">
        <v>4</v>
      </c>
      <c r="B1434" s="197" t="s">
        <v>422</v>
      </c>
      <c r="C1434" s="208">
        <v>42</v>
      </c>
      <c r="D1434" s="209" t="s">
        <v>518</v>
      </c>
      <c r="E1434" s="212">
        <v>4284</v>
      </c>
      <c r="F1434" s="213" t="s">
        <v>681</v>
      </c>
      <c r="G1434" s="231" t="s">
        <v>669</v>
      </c>
      <c r="H1434" s="89"/>
      <c r="I1434" s="90" t="s">
        <v>500</v>
      </c>
      <c r="J1434" s="90"/>
      <c r="K1434" s="90" t="s">
        <v>64</v>
      </c>
      <c r="L1434" s="90" t="s">
        <v>271</v>
      </c>
      <c r="M1434" s="91"/>
      <c r="N1434" s="312">
        <v>1</v>
      </c>
      <c r="O1434" s="313">
        <f t="shared" si="221"/>
        <v>7.6923076923076927E-2</v>
      </c>
      <c r="P1434" s="104"/>
      <c r="Q1434" s="92"/>
      <c r="R1434" s="92"/>
      <c r="S1434" s="92"/>
      <c r="T1434" s="92"/>
      <c r="U1434" s="92"/>
      <c r="V1434" s="92"/>
      <c r="W1434" s="92"/>
      <c r="X1434" s="109">
        <f t="shared" si="215"/>
        <v>0</v>
      </c>
      <c r="Y1434" s="83"/>
      <c r="Z1434" s="110">
        <f t="shared" si="216"/>
        <v>0</v>
      </c>
      <c r="AA1434" s="111"/>
      <c r="AB1434" s="92"/>
      <c r="AC1434" s="92"/>
      <c r="AD1434" s="92"/>
      <c r="AE1434" s="92"/>
      <c r="AF1434" s="92"/>
      <c r="AG1434" s="92"/>
      <c r="AH1434" s="92"/>
      <c r="AI1434" s="109">
        <f t="shared" si="217"/>
        <v>0</v>
      </c>
      <c r="AJ1434" s="83"/>
      <c r="AK1434" s="110">
        <f t="shared" si="218"/>
        <v>0</v>
      </c>
      <c r="AL1434" s="111"/>
      <c r="AM1434" s="92"/>
      <c r="AN1434" s="92"/>
      <c r="AO1434" s="92"/>
      <c r="AP1434" s="92"/>
      <c r="AQ1434" s="92"/>
      <c r="AR1434" s="92"/>
      <c r="AS1434" s="92">
        <v>1</v>
      </c>
      <c r="AT1434" s="92"/>
      <c r="AU1434" s="92"/>
      <c r="AV1434" s="109">
        <f t="shared" si="219"/>
        <v>1000</v>
      </c>
      <c r="AW1434" s="75"/>
      <c r="AX1434" s="110">
        <f t="shared" si="220"/>
        <v>76.923076923076934</v>
      </c>
      <c r="AY1434" s="111"/>
      <c r="AZ1434" s="93"/>
      <c r="BA1434" s="94" t="s">
        <v>554</v>
      </c>
      <c r="BB1434" s="71"/>
      <c r="BC1434" s="95"/>
      <c r="BD1434" s="41">
        <v>4</v>
      </c>
      <c r="BE1434" s="52">
        <v>42</v>
      </c>
      <c r="BF1434" s="103">
        <v>4284</v>
      </c>
      <c r="BG1434" s="280" t="s">
        <v>52</v>
      </c>
    </row>
    <row r="1435" spans="1:59" s="63" customFormat="1" ht="24" x14ac:dyDescent="0.2">
      <c r="A1435" s="196">
        <v>4</v>
      </c>
      <c r="B1435" s="197" t="s">
        <v>422</v>
      </c>
      <c r="C1435" s="208">
        <v>42</v>
      </c>
      <c r="D1435" s="209" t="s">
        <v>518</v>
      </c>
      <c r="E1435" s="212">
        <v>4284</v>
      </c>
      <c r="F1435" s="213" t="s">
        <v>681</v>
      </c>
      <c r="G1435" s="231" t="s">
        <v>669</v>
      </c>
      <c r="H1435" s="89"/>
      <c r="I1435" s="90" t="s">
        <v>682</v>
      </c>
      <c r="J1435" s="90" t="s">
        <v>683</v>
      </c>
      <c r="K1435" s="90" t="s">
        <v>73</v>
      </c>
      <c r="L1435" s="90" t="s">
        <v>95</v>
      </c>
      <c r="M1435" s="91"/>
      <c r="N1435" s="312">
        <v>1</v>
      </c>
      <c r="O1435" s="313">
        <f t="shared" si="221"/>
        <v>7.6923076923076927E-2</v>
      </c>
      <c r="P1435" s="104"/>
      <c r="Q1435" s="92"/>
      <c r="R1435" s="92"/>
      <c r="S1435" s="92"/>
      <c r="T1435" s="92"/>
      <c r="U1435" s="92"/>
      <c r="V1435" s="92"/>
      <c r="W1435" s="92">
        <v>1</v>
      </c>
      <c r="X1435" s="109">
        <f t="shared" si="215"/>
        <v>25000</v>
      </c>
      <c r="Y1435" s="83"/>
      <c r="Z1435" s="110">
        <f t="shared" si="216"/>
        <v>1923.0769230769231</v>
      </c>
      <c r="AA1435" s="111"/>
      <c r="AB1435" s="92"/>
      <c r="AC1435" s="92"/>
      <c r="AD1435" s="92"/>
      <c r="AE1435" s="92"/>
      <c r="AF1435" s="92"/>
      <c r="AG1435" s="92"/>
      <c r="AH1435" s="92"/>
      <c r="AI1435" s="109">
        <f t="shared" si="217"/>
        <v>0</v>
      </c>
      <c r="AJ1435" s="83"/>
      <c r="AK1435" s="110">
        <f t="shared" si="218"/>
        <v>0</v>
      </c>
      <c r="AL1435" s="111"/>
      <c r="AM1435" s="92"/>
      <c r="AN1435" s="92"/>
      <c r="AO1435" s="92"/>
      <c r="AP1435" s="92">
        <v>1</v>
      </c>
      <c r="AQ1435" s="92"/>
      <c r="AR1435" s="92"/>
      <c r="AS1435" s="92"/>
      <c r="AT1435" s="92"/>
      <c r="AU1435" s="92"/>
      <c r="AV1435" s="109">
        <f t="shared" si="219"/>
        <v>100</v>
      </c>
      <c r="AW1435" s="75"/>
      <c r="AX1435" s="110">
        <f t="shared" si="220"/>
        <v>7.6923076923076925</v>
      </c>
      <c r="AY1435" s="111"/>
      <c r="AZ1435" s="93"/>
      <c r="BA1435" s="94" t="s">
        <v>554</v>
      </c>
      <c r="BB1435" s="71"/>
      <c r="BC1435" s="95"/>
      <c r="BD1435" s="41">
        <v>4</v>
      </c>
      <c r="BE1435" s="52">
        <v>42</v>
      </c>
      <c r="BF1435" s="103">
        <v>4284</v>
      </c>
      <c r="BG1435" s="280" t="s">
        <v>52</v>
      </c>
    </row>
    <row r="1436" spans="1:59" s="63" customFormat="1" ht="12.75" x14ac:dyDescent="0.2">
      <c r="A1436" s="196">
        <v>4</v>
      </c>
      <c r="B1436" s="197" t="s">
        <v>422</v>
      </c>
      <c r="C1436" s="208">
        <v>42</v>
      </c>
      <c r="D1436" s="209" t="s">
        <v>518</v>
      </c>
      <c r="E1436" s="212">
        <v>4284</v>
      </c>
      <c r="F1436" s="213" t="s">
        <v>681</v>
      </c>
      <c r="G1436" s="231" t="s">
        <v>669</v>
      </c>
      <c r="H1436" s="89"/>
      <c r="I1436" s="90" t="s">
        <v>667</v>
      </c>
      <c r="J1436" s="90"/>
      <c r="K1436" s="90" t="s">
        <v>90</v>
      </c>
      <c r="L1436" s="90"/>
      <c r="M1436" s="91"/>
      <c r="N1436" s="312">
        <v>1</v>
      </c>
      <c r="O1436" s="313">
        <f t="shared" si="221"/>
        <v>7.6923076923076927E-2</v>
      </c>
      <c r="P1436" s="104"/>
      <c r="Q1436" s="92"/>
      <c r="R1436" s="92"/>
      <c r="S1436" s="92"/>
      <c r="T1436" s="92"/>
      <c r="U1436" s="92">
        <v>1</v>
      </c>
      <c r="V1436" s="92"/>
      <c r="W1436" s="92"/>
      <c r="X1436" s="109">
        <f t="shared" si="215"/>
        <v>5000</v>
      </c>
      <c r="Y1436" s="83"/>
      <c r="Z1436" s="110">
        <f t="shared" si="216"/>
        <v>384.61538461538464</v>
      </c>
      <c r="AA1436" s="111"/>
      <c r="AB1436" s="92"/>
      <c r="AC1436" s="92"/>
      <c r="AD1436" s="92"/>
      <c r="AE1436" s="92"/>
      <c r="AF1436" s="92"/>
      <c r="AG1436" s="92"/>
      <c r="AH1436" s="92"/>
      <c r="AI1436" s="109">
        <f t="shared" si="217"/>
        <v>0</v>
      </c>
      <c r="AJ1436" s="83"/>
      <c r="AK1436" s="110">
        <f t="shared" si="218"/>
        <v>0</v>
      </c>
      <c r="AL1436" s="111"/>
      <c r="AM1436" s="92"/>
      <c r="AN1436" s="92"/>
      <c r="AO1436" s="92"/>
      <c r="AP1436" s="92">
        <v>1</v>
      </c>
      <c r="AQ1436" s="92"/>
      <c r="AR1436" s="92"/>
      <c r="AS1436" s="92"/>
      <c r="AT1436" s="92"/>
      <c r="AU1436" s="92"/>
      <c r="AV1436" s="109">
        <f t="shared" si="219"/>
        <v>100</v>
      </c>
      <c r="AW1436" s="75"/>
      <c r="AX1436" s="110">
        <f t="shared" si="220"/>
        <v>7.6923076923076925</v>
      </c>
      <c r="AY1436" s="111"/>
      <c r="AZ1436" s="93"/>
      <c r="BA1436" s="94" t="s">
        <v>554</v>
      </c>
      <c r="BB1436" s="71"/>
      <c r="BC1436" s="95"/>
      <c r="BD1436" s="41">
        <v>4</v>
      </c>
      <c r="BE1436" s="52">
        <v>42</v>
      </c>
      <c r="BF1436" s="103">
        <v>4284</v>
      </c>
      <c r="BG1436" s="280" t="s">
        <v>52</v>
      </c>
    </row>
    <row r="1437" spans="1:59" s="63" customFormat="1" ht="12.75" x14ac:dyDescent="0.2">
      <c r="A1437" s="196">
        <v>4</v>
      </c>
      <c r="B1437" s="197" t="s">
        <v>422</v>
      </c>
      <c r="C1437" s="208">
        <v>42</v>
      </c>
      <c r="D1437" s="209" t="s">
        <v>518</v>
      </c>
      <c r="E1437" s="212">
        <v>4284</v>
      </c>
      <c r="F1437" s="213" t="s">
        <v>681</v>
      </c>
      <c r="G1437" s="231" t="s">
        <v>669</v>
      </c>
      <c r="H1437" s="89"/>
      <c r="I1437" s="90" t="s">
        <v>674</v>
      </c>
      <c r="J1437" s="90"/>
      <c r="K1437" s="90" t="s">
        <v>64</v>
      </c>
      <c r="L1437" s="90" t="s">
        <v>141</v>
      </c>
      <c r="M1437" s="91"/>
      <c r="N1437" s="312">
        <v>1</v>
      </c>
      <c r="O1437" s="313">
        <f t="shared" si="221"/>
        <v>7.6923076923076927E-2</v>
      </c>
      <c r="P1437" s="104"/>
      <c r="Q1437" s="92"/>
      <c r="R1437" s="92"/>
      <c r="S1437" s="92"/>
      <c r="T1437" s="92"/>
      <c r="U1437" s="92"/>
      <c r="V1437" s="92"/>
      <c r="W1437" s="92"/>
      <c r="X1437" s="109">
        <f t="shared" si="215"/>
        <v>0</v>
      </c>
      <c r="Y1437" s="83"/>
      <c r="Z1437" s="110">
        <f t="shared" si="216"/>
        <v>0</v>
      </c>
      <c r="AA1437" s="111"/>
      <c r="AB1437" s="92"/>
      <c r="AC1437" s="92"/>
      <c r="AD1437" s="92"/>
      <c r="AE1437" s="92"/>
      <c r="AF1437" s="92"/>
      <c r="AG1437" s="92"/>
      <c r="AH1437" s="92"/>
      <c r="AI1437" s="109">
        <f t="shared" si="217"/>
        <v>0</v>
      </c>
      <c r="AJ1437" s="83"/>
      <c r="AK1437" s="110">
        <f t="shared" si="218"/>
        <v>0</v>
      </c>
      <c r="AL1437" s="111"/>
      <c r="AM1437" s="92"/>
      <c r="AN1437" s="92"/>
      <c r="AO1437" s="92"/>
      <c r="AP1437" s="92"/>
      <c r="AQ1437" s="92"/>
      <c r="AR1437" s="92"/>
      <c r="AS1437" s="92">
        <v>1</v>
      </c>
      <c r="AT1437" s="92"/>
      <c r="AU1437" s="92"/>
      <c r="AV1437" s="109">
        <f t="shared" si="219"/>
        <v>1000</v>
      </c>
      <c r="AW1437" s="75"/>
      <c r="AX1437" s="110">
        <f t="shared" si="220"/>
        <v>76.923076923076934</v>
      </c>
      <c r="AY1437" s="111"/>
      <c r="AZ1437" s="93"/>
      <c r="BA1437" s="94" t="s">
        <v>554</v>
      </c>
      <c r="BB1437" s="71"/>
      <c r="BC1437" s="95"/>
      <c r="BD1437" s="41">
        <v>4</v>
      </c>
      <c r="BE1437" s="52">
        <v>42</v>
      </c>
      <c r="BF1437" s="103">
        <v>4284</v>
      </c>
      <c r="BG1437" s="280" t="s">
        <v>52</v>
      </c>
    </row>
    <row r="1438" spans="1:59" s="63" customFormat="1" ht="12.75" x14ac:dyDescent="0.2">
      <c r="A1438" s="196">
        <v>4</v>
      </c>
      <c r="B1438" s="197" t="s">
        <v>422</v>
      </c>
      <c r="C1438" s="208">
        <v>42</v>
      </c>
      <c r="D1438" s="209" t="s">
        <v>518</v>
      </c>
      <c r="E1438" s="212">
        <v>4284</v>
      </c>
      <c r="F1438" s="213" t="s">
        <v>681</v>
      </c>
      <c r="G1438" s="231" t="s">
        <v>669</v>
      </c>
      <c r="H1438" s="89"/>
      <c r="I1438" s="90" t="s">
        <v>463</v>
      </c>
      <c r="J1438" s="90"/>
      <c r="K1438" s="90" t="s">
        <v>64</v>
      </c>
      <c r="L1438" s="90" t="s">
        <v>413</v>
      </c>
      <c r="M1438" s="91"/>
      <c r="N1438" s="312">
        <v>1</v>
      </c>
      <c r="O1438" s="313">
        <f t="shared" si="221"/>
        <v>7.6923076923076927E-2</v>
      </c>
      <c r="P1438" s="104">
        <v>1</v>
      </c>
      <c r="Q1438" s="92"/>
      <c r="R1438" s="92"/>
      <c r="S1438" s="92"/>
      <c r="T1438" s="92"/>
      <c r="U1438" s="92"/>
      <c r="V1438" s="92"/>
      <c r="W1438" s="92"/>
      <c r="X1438" s="109">
        <f t="shared" si="215"/>
        <v>100</v>
      </c>
      <c r="Y1438" s="83"/>
      <c r="Z1438" s="110">
        <f t="shared" si="216"/>
        <v>7.6923076923076925</v>
      </c>
      <c r="AA1438" s="111"/>
      <c r="AB1438" s="92"/>
      <c r="AC1438" s="92"/>
      <c r="AD1438" s="92"/>
      <c r="AE1438" s="92"/>
      <c r="AF1438" s="92"/>
      <c r="AG1438" s="92"/>
      <c r="AH1438" s="92"/>
      <c r="AI1438" s="109">
        <f t="shared" si="217"/>
        <v>0</v>
      </c>
      <c r="AJ1438" s="83"/>
      <c r="AK1438" s="110">
        <f t="shared" si="218"/>
        <v>0</v>
      </c>
      <c r="AL1438" s="111"/>
      <c r="AM1438" s="92"/>
      <c r="AN1438" s="92"/>
      <c r="AO1438" s="92">
        <v>1</v>
      </c>
      <c r="AP1438" s="92"/>
      <c r="AQ1438" s="92"/>
      <c r="AR1438" s="92"/>
      <c r="AS1438" s="92"/>
      <c r="AT1438" s="92"/>
      <c r="AU1438" s="92"/>
      <c r="AV1438" s="109">
        <f t="shared" si="219"/>
        <v>50</v>
      </c>
      <c r="AW1438" s="75"/>
      <c r="AX1438" s="110">
        <f t="shared" si="220"/>
        <v>3.8461538461538463</v>
      </c>
      <c r="AY1438" s="111"/>
      <c r="AZ1438" s="93"/>
      <c r="BA1438" s="94" t="s">
        <v>554</v>
      </c>
      <c r="BB1438" s="71"/>
      <c r="BC1438" s="95"/>
      <c r="BD1438" s="41">
        <v>4</v>
      </c>
      <c r="BE1438" s="52">
        <v>42</v>
      </c>
      <c r="BF1438" s="103">
        <v>4284</v>
      </c>
      <c r="BG1438" s="280" t="s">
        <v>52</v>
      </c>
    </row>
    <row r="1439" spans="1:59" s="63" customFormat="1" ht="12.75" x14ac:dyDescent="0.2">
      <c r="A1439" s="196">
        <v>4</v>
      </c>
      <c r="B1439" s="197" t="s">
        <v>422</v>
      </c>
      <c r="C1439" s="208">
        <v>42</v>
      </c>
      <c r="D1439" s="209" t="s">
        <v>518</v>
      </c>
      <c r="E1439" s="212">
        <v>4284</v>
      </c>
      <c r="F1439" s="213" t="s">
        <v>681</v>
      </c>
      <c r="G1439" s="231" t="s">
        <v>669</v>
      </c>
      <c r="H1439" s="65"/>
      <c r="I1439" s="222"/>
      <c r="J1439" s="66"/>
      <c r="K1439" s="66"/>
      <c r="L1439" s="66"/>
      <c r="M1439" s="64"/>
      <c r="N1439" s="304"/>
      <c r="O1439" s="305"/>
      <c r="P1439" s="127"/>
      <c r="Q1439" s="67"/>
      <c r="R1439" s="67"/>
      <c r="S1439" s="67"/>
      <c r="T1439" s="67"/>
      <c r="U1439" s="67"/>
      <c r="V1439" s="67"/>
      <c r="W1439" s="67"/>
      <c r="X1439" s="67"/>
      <c r="Y1439" s="68"/>
      <c r="Z1439" s="68"/>
      <c r="AA1439" s="68"/>
      <c r="AB1439" s="67"/>
      <c r="AC1439" s="67"/>
      <c r="AD1439" s="67"/>
      <c r="AE1439" s="67"/>
      <c r="AF1439" s="67"/>
      <c r="AG1439" s="67"/>
      <c r="AH1439" s="67"/>
      <c r="AI1439" s="67"/>
      <c r="AJ1439" s="68"/>
      <c r="AK1439" s="68"/>
      <c r="AL1439" s="68"/>
      <c r="AM1439" s="67"/>
      <c r="AN1439" s="67"/>
      <c r="AO1439" s="67"/>
      <c r="AP1439" s="67"/>
      <c r="AQ1439" s="67"/>
      <c r="AR1439" s="67"/>
      <c r="AS1439" s="67"/>
      <c r="AT1439" s="67"/>
      <c r="AU1439" s="67"/>
      <c r="AV1439" s="67"/>
      <c r="AW1439" s="67"/>
      <c r="AX1439" s="68"/>
      <c r="AY1439" s="68"/>
      <c r="AZ1439" s="69"/>
      <c r="BA1439" s="70"/>
      <c r="BB1439" s="71"/>
      <c r="BC1439" s="95"/>
      <c r="BD1439" s="41">
        <v>4</v>
      </c>
      <c r="BE1439" s="52">
        <v>42</v>
      </c>
      <c r="BF1439" s="103">
        <v>4284</v>
      </c>
      <c r="BG1439" s="275"/>
    </row>
    <row r="1440" spans="1:59" s="63" customFormat="1" ht="12.75" x14ac:dyDescent="0.2">
      <c r="A1440" s="196">
        <v>4</v>
      </c>
      <c r="B1440" s="197" t="s">
        <v>422</v>
      </c>
      <c r="C1440" s="208">
        <v>42</v>
      </c>
      <c r="D1440" s="209" t="s">
        <v>518</v>
      </c>
      <c r="E1440" s="212">
        <v>4284</v>
      </c>
      <c r="F1440" s="213" t="s">
        <v>681</v>
      </c>
      <c r="G1440" s="231" t="s">
        <v>669</v>
      </c>
      <c r="H1440" s="65"/>
      <c r="I1440" s="222"/>
      <c r="J1440" s="66"/>
      <c r="K1440" s="66"/>
      <c r="L1440" s="66"/>
      <c r="M1440" s="64"/>
      <c r="N1440" s="304"/>
      <c r="O1440" s="305"/>
      <c r="P1440" s="127"/>
      <c r="Q1440" s="67"/>
      <c r="R1440" s="67"/>
      <c r="S1440" s="67"/>
      <c r="T1440" s="67"/>
      <c r="U1440" s="67"/>
      <c r="V1440" s="67"/>
      <c r="W1440" s="67"/>
      <c r="X1440" s="67"/>
      <c r="Y1440" s="68"/>
      <c r="Z1440" s="68"/>
      <c r="AA1440" s="68"/>
      <c r="AB1440" s="67"/>
      <c r="AC1440" s="67"/>
      <c r="AD1440" s="67"/>
      <c r="AE1440" s="67"/>
      <c r="AF1440" s="67"/>
      <c r="AG1440" s="67"/>
      <c r="AH1440" s="67"/>
      <c r="AI1440" s="67"/>
      <c r="AJ1440" s="68"/>
      <c r="AK1440" s="68"/>
      <c r="AL1440" s="68"/>
      <c r="AM1440" s="67"/>
      <c r="AN1440" s="67"/>
      <c r="AO1440" s="67"/>
      <c r="AP1440" s="67"/>
      <c r="AQ1440" s="67"/>
      <c r="AR1440" s="67"/>
      <c r="AS1440" s="67"/>
      <c r="AT1440" s="67"/>
      <c r="AU1440" s="67"/>
      <c r="AV1440" s="67"/>
      <c r="AW1440" s="67"/>
      <c r="AX1440" s="68"/>
      <c r="AY1440" s="68"/>
      <c r="AZ1440" s="69"/>
      <c r="BA1440" s="70"/>
      <c r="BB1440" s="71"/>
      <c r="BC1440" s="95"/>
      <c r="BD1440" s="41">
        <v>4</v>
      </c>
      <c r="BE1440" s="52">
        <v>42</v>
      </c>
      <c r="BF1440" s="103">
        <v>4284</v>
      </c>
      <c r="BG1440" s="275"/>
    </row>
    <row r="1441" spans="1:59" s="63" customFormat="1" ht="12.75" x14ac:dyDescent="0.2">
      <c r="A1441" s="196">
        <v>4</v>
      </c>
      <c r="B1441" s="197" t="s">
        <v>422</v>
      </c>
      <c r="C1441" s="208">
        <v>42</v>
      </c>
      <c r="D1441" s="209" t="s">
        <v>518</v>
      </c>
      <c r="E1441" s="212">
        <v>4284</v>
      </c>
      <c r="F1441" s="213" t="s">
        <v>681</v>
      </c>
      <c r="G1441" s="232"/>
      <c r="H1441" s="97"/>
      <c r="I1441" s="224"/>
      <c r="J1441" s="98"/>
      <c r="K1441" s="98"/>
      <c r="L1441" s="98"/>
      <c r="M1441" s="96"/>
      <c r="N1441" s="307"/>
      <c r="O1441" s="246"/>
      <c r="P1441" s="124"/>
      <c r="Q1441" s="99"/>
      <c r="R1441" s="99"/>
      <c r="S1441" s="99"/>
      <c r="T1441" s="99"/>
      <c r="U1441" s="99"/>
      <c r="V1441" s="99"/>
      <c r="W1441" s="99"/>
      <c r="X1441" s="99"/>
      <c r="Y1441" s="100"/>
      <c r="Z1441" s="100"/>
      <c r="AA1441" s="100"/>
      <c r="AB1441" s="99"/>
      <c r="AC1441" s="99"/>
      <c r="AD1441" s="99"/>
      <c r="AE1441" s="99"/>
      <c r="AF1441" s="99"/>
      <c r="AG1441" s="99"/>
      <c r="AH1441" s="99"/>
      <c r="AI1441" s="99"/>
      <c r="AJ1441" s="100"/>
      <c r="AK1441" s="100"/>
      <c r="AL1441" s="100"/>
      <c r="AM1441" s="99"/>
      <c r="AN1441" s="99"/>
      <c r="AO1441" s="99"/>
      <c r="AP1441" s="99"/>
      <c r="AQ1441" s="99"/>
      <c r="AR1441" s="99"/>
      <c r="AS1441" s="99"/>
      <c r="AT1441" s="99"/>
      <c r="AU1441" s="99"/>
      <c r="AV1441" s="99"/>
      <c r="AW1441" s="99"/>
      <c r="AX1441" s="100"/>
      <c r="AY1441" s="100"/>
      <c r="AZ1441" s="101"/>
      <c r="BA1441" s="102"/>
      <c r="BB1441" s="95"/>
      <c r="BC1441" s="95"/>
      <c r="BD1441" s="41">
        <v>4</v>
      </c>
      <c r="BE1441" s="52">
        <v>42</v>
      </c>
      <c r="BF1441" s="103">
        <v>4284</v>
      </c>
      <c r="BG1441" s="277"/>
    </row>
    <row r="1442" spans="1:59" s="63" customFormat="1" ht="12.75" x14ac:dyDescent="0.2">
      <c r="A1442" s="196">
        <v>4</v>
      </c>
      <c r="B1442" s="197" t="s">
        <v>422</v>
      </c>
      <c r="C1442" s="208">
        <v>42</v>
      </c>
      <c r="D1442" s="209" t="s">
        <v>518</v>
      </c>
      <c r="E1442" s="212">
        <v>4284</v>
      </c>
      <c r="F1442" s="213" t="s">
        <v>681</v>
      </c>
      <c r="G1442" s="231"/>
      <c r="H1442" s="65"/>
      <c r="I1442" s="222"/>
      <c r="J1442" s="66"/>
      <c r="K1442" s="66"/>
      <c r="L1442" s="66"/>
      <c r="M1442" s="64"/>
      <c r="N1442" s="304"/>
      <c r="O1442" s="305"/>
      <c r="P1442" s="127"/>
      <c r="Q1442" s="67"/>
      <c r="R1442" s="67"/>
      <c r="S1442" s="67"/>
      <c r="T1442" s="67"/>
      <c r="U1442" s="67"/>
      <c r="V1442" s="67"/>
      <c r="W1442" s="67"/>
      <c r="X1442" s="67"/>
      <c r="Y1442" s="68"/>
      <c r="Z1442" s="68"/>
      <c r="AA1442" s="68"/>
      <c r="AB1442" s="67"/>
      <c r="AC1442" s="67"/>
      <c r="AD1442" s="67"/>
      <c r="AE1442" s="67"/>
      <c r="AF1442" s="67"/>
      <c r="AG1442" s="67"/>
      <c r="AH1442" s="67"/>
      <c r="AI1442" s="67"/>
      <c r="AJ1442" s="68"/>
      <c r="AK1442" s="68"/>
      <c r="AL1442" s="68"/>
      <c r="AM1442" s="67"/>
      <c r="AN1442" s="67"/>
      <c r="AO1442" s="67"/>
      <c r="AP1442" s="67"/>
      <c r="AQ1442" s="67"/>
      <c r="AR1442" s="67"/>
      <c r="AS1442" s="67"/>
      <c r="AT1442" s="67"/>
      <c r="AU1442" s="67"/>
      <c r="AV1442" s="67"/>
      <c r="AW1442" s="67"/>
      <c r="AX1442" s="68"/>
      <c r="AY1442" s="68"/>
      <c r="AZ1442" s="69"/>
      <c r="BA1442" s="70"/>
      <c r="BB1442" s="71"/>
      <c r="BC1442" s="95"/>
      <c r="BD1442" s="41">
        <v>4</v>
      </c>
      <c r="BE1442" s="52">
        <v>42</v>
      </c>
      <c r="BF1442" s="103">
        <v>4284</v>
      </c>
      <c r="BG1442" s="275"/>
    </row>
    <row r="1443" spans="1:59" s="63" customFormat="1" ht="12.75" x14ac:dyDescent="0.2">
      <c r="A1443" s="196">
        <v>4</v>
      </c>
      <c r="B1443" s="197" t="s">
        <v>422</v>
      </c>
      <c r="C1443" s="208">
        <v>42</v>
      </c>
      <c r="D1443" s="209" t="s">
        <v>518</v>
      </c>
      <c r="E1443" s="212">
        <v>4284</v>
      </c>
      <c r="F1443" s="213" t="s">
        <v>681</v>
      </c>
      <c r="G1443" s="231" t="s">
        <v>1195</v>
      </c>
      <c r="H1443" s="72" t="s">
        <v>1233</v>
      </c>
      <c r="I1443" s="223" t="s">
        <v>1249</v>
      </c>
      <c r="J1443" s="73"/>
      <c r="K1443" s="73"/>
      <c r="L1443" s="73"/>
      <c r="M1443" s="74"/>
      <c r="N1443" s="247"/>
      <c r="O1443" s="306"/>
      <c r="P1443" s="105"/>
      <c r="Q1443" s="75"/>
      <c r="R1443" s="75"/>
      <c r="S1443" s="75"/>
      <c r="T1443" s="75"/>
      <c r="U1443" s="75"/>
      <c r="V1443" s="75"/>
      <c r="W1443" s="75"/>
      <c r="X1443" s="75"/>
      <c r="Y1443" s="76" t="s">
        <v>1241</v>
      </c>
      <c r="Z1443" s="77" t="s">
        <v>1241</v>
      </c>
      <c r="AA1443" s="78">
        <f>AA$1210</f>
        <v>5000</v>
      </c>
      <c r="AB1443" s="75"/>
      <c r="AC1443" s="75"/>
      <c r="AD1443" s="75"/>
      <c r="AE1443" s="75"/>
      <c r="AF1443" s="75"/>
      <c r="AG1443" s="75"/>
      <c r="AH1443" s="75"/>
      <c r="AI1443" s="75"/>
      <c r="AJ1443" s="76" t="s">
        <v>1241</v>
      </c>
      <c r="AK1443" s="77" t="s">
        <v>1241</v>
      </c>
      <c r="AL1443" s="78">
        <f>AL$1210</f>
        <v>0</v>
      </c>
      <c r="AM1443" s="75"/>
      <c r="AN1443" s="75"/>
      <c r="AO1443" s="75"/>
      <c r="AP1443" s="75"/>
      <c r="AQ1443" s="75"/>
      <c r="AR1443" s="75"/>
      <c r="AS1443" s="75"/>
      <c r="AT1443" s="75"/>
      <c r="AU1443" s="75"/>
      <c r="AV1443" s="75"/>
      <c r="AW1443" s="76" t="s">
        <v>1241</v>
      </c>
      <c r="AX1443" s="77" t="s">
        <v>1241</v>
      </c>
      <c r="AY1443" s="78">
        <f>AY$1210</f>
        <v>250</v>
      </c>
      <c r="AZ1443" s="79"/>
      <c r="BA1443" s="80" t="str">
        <f>I1443</f>
        <v>&gt; see 4255, Insulating wall cladding</v>
      </c>
      <c r="BB1443" s="71"/>
      <c r="BC1443" s="95"/>
      <c r="BD1443" s="41">
        <v>4</v>
      </c>
      <c r="BE1443" s="52">
        <v>42</v>
      </c>
      <c r="BF1443" s="103">
        <v>4284</v>
      </c>
      <c r="BG1443" s="276" t="str">
        <f>H1443</f>
        <v>Default Scenario (Link)</v>
      </c>
    </row>
    <row r="1444" spans="1:59" s="63" customFormat="1" ht="12.75" x14ac:dyDescent="0.2">
      <c r="A1444" s="196">
        <v>4</v>
      </c>
      <c r="B1444" s="197" t="s">
        <v>422</v>
      </c>
      <c r="C1444" s="208">
        <v>42</v>
      </c>
      <c r="D1444" s="209" t="s">
        <v>518</v>
      </c>
      <c r="E1444" s="212">
        <v>4284</v>
      </c>
      <c r="F1444" s="213" t="s">
        <v>681</v>
      </c>
      <c r="G1444" s="231"/>
      <c r="H1444" s="65"/>
      <c r="I1444" s="222"/>
      <c r="J1444" s="66"/>
      <c r="K1444" s="66"/>
      <c r="L1444" s="66"/>
      <c r="M1444" s="64"/>
      <c r="N1444" s="304"/>
      <c r="O1444" s="305"/>
      <c r="P1444" s="127"/>
      <c r="Q1444" s="67"/>
      <c r="R1444" s="67"/>
      <c r="S1444" s="67"/>
      <c r="T1444" s="67"/>
      <c r="U1444" s="67"/>
      <c r="V1444" s="67"/>
      <c r="W1444" s="67"/>
      <c r="X1444" s="67"/>
      <c r="Y1444" s="68"/>
      <c r="Z1444" s="68"/>
      <c r="AA1444" s="68"/>
      <c r="AB1444" s="67"/>
      <c r="AC1444" s="67"/>
      <c r="AD1444" s="67"/>
      <c r="AE1444" s="67"/>
      <c r="AF1444" s="67"/>
      <c r="AG1444" s="67"/>
      <c r="AH1444" s="67"/>
      <c r="AI1444" s="67"/>
      <c r="AJ1444" s="68"/>
      <c r="AK1444" s="68"/>
      <c r="AL1444" s="68"/>
      <c r="AM1444" s="67"/>
      <c r="AN1444" s="67"/>
      <c r="AO1444" s="67"/>
      <c r="AP1444" s="67"/>
      <c r="AQ1444" s="67"/>
      <c r="AR1444" s="67"/>
      <c r="AS1444" s="67"/>
      <c r="AT1444" s="67"/>
      <c r="AU1444" s="67"/>
      <c r="AV1444" s="67"/>
      <c r="AW1444" s="67"/>
      <c r="AX1444" s="68"/>
      <c r="AY1444" s="68"/>
      <c r="AZ1444" s="69"/>
      <c r="BA1444" s="70"/>
      <c r="BB1444" s="71"/>
      <c r="BC1444" s="95"/>
      <c r="BD1444" s="41">
        <v>4</v>
      </c>
      <c r="BE1444" s="52">
        <v>42</v>
      </c>
      <c r="BF1444" s="103">
        <v>4284</v>
      </c>
      <c r="BG1444" s="275"/>
    </row>
    <row r="1445" spans="1:59" s="63" customFormat="1" ht="12.75" x14ac:dyDescent="0.2">
      <c r="A1445" s="196">
        <v>4</v>
      </c>
      <c r="B1445" s="197" t="s">
        <v>422</v>
      </c>
      <c r="C1445" s="208">
        <v>42</v>
      </c>
      <c r="D1445" s="209" t="s">
        <v>518</v>
      </c>
      <c r="E1445" s="212">
        <v>4284</v>
      </c>
      <c r="F1445" s="213" t="s">
        <v>681</v>
      </c>
      <c r="G1445" s="232"/>
      <c r="H1445" s="97"/>
      <c r="I1445" s="224"/>
      <c r="J1445" s="98"/>
      <c r="K1445" s="98"/>
      <c r="L1445" s="98"/>
      <c r="M1445" s="96"/>
      <c r="N1445" s="307"/>
      <c r="O1445" s="246"/>
      <c r="P1445" s="124"/>
      <c r="Q1445" s="99"/>
      <c r="R1445" s="99"/>
      <c r="S1445" s="99"/>
      <c r="T1445" s="99"/>
      <c r="U1445" s="99"/>
      <c r="V1445" s="99"/>
      <c r="W1445" s="99"/>
      <c r="X1445" s="99"/>
      <c r="Y1445" s="100"/>
      <c r="Z1445" s="100"/>
      <c r="AA1445" s="100"/>
      <c r="AB1445" s="99"/>
      <c r="AC1445" s="99"/>
      <c r="AD1445" s="99"/>
      <c r="AE1445" s="99"/>
      <c r="AF1445" s="99"/>
      <c r="AG1445" s="99"/>
      <c r="AH1445" s="99"/>
      <c r="AI1445" s="99"/>
      <c r="AJ1445" s="100"/>
      <c r="AK1445" s="100"/>
      <c r="AL1445" s="100"/>
      <c r="AM1445" s="99"/>
      <c r="AN1445" s="99"/>
      <c r="AO1445" s="99"/>
      <c r="AP1445" s="99"/>
      <c r="AQ1445" s="99"/>
      <c r="AR1445" s="99"/>
      <c r="AS1445" s="99"/>
      <c r="AT1445" s="99"/>
      <c r="AU1445" s="99"/>
      <c r="AV1445" s="99"/>
      <c r="AW1445" s="99"/>
      <c r="AX1445" s="100"/>
      <c r="AY1445" s="100"/>
      <c r="AZ1445" s="101"/>
      <c r="BA1445" s="102"/>
      <c r="BB1445" s="95"/>
      <c r="BC1445" s="95"/>
      <c r="BD1445" s="41">
        <v>4</v>
      </c>
      <c r="BE1445" s="52">
        <v>42</v>
      </c>
      <c r="BF1445" s="103">
        <v>4284</v>
      </c>
      <c r="BG1445" s="277"/>
    </row>
    <row r="1446" spans="1:59" x14ac:dyDescent="0.25">
      <c r="A1446" s="196">
        <v>4</v>
      </c>
      <c r="B1446" s="197" t="s">
        <v>422</v>
      </c>
      <c r="C1446" s="208">
        <v>42</v>
      </c>
      <c r="D1446" s="209" t="s">
        <v>518</v>
      </c>
      <c r="E1446" s="210">
        <v>4285</v>
      </c>
      <c r="F1446" s="211" t="s">
        <v>684</v>
      </c>
      <c r="G1446" s="235"/>
      <c r="H1446" s="145"/>
      <c r="I1446" s="221"/>
      <c r="J1446" s="57"/>
      <c r="K1446" s="57"/>
      <c r="L1446" s="57"/>
      <c r="M1446" s="144"/>
      <c r="N1446" s="324"/>
      <c r="O1446" s="325"/>
      <c r="P1446" s="146"/>
      <c r="Q1446" s="146"/>
      <c r="R1446" s="146"/>
      <c r="S1446" s="146"/>
      <c r="T1446" s="146"/>
      <c r="U1446" s="146"/>
      <c r="V1446" s="146"/>
      <c r="W1446" s="146"/>
      <c r="X1446" s="146"/>
      <c r="Y1446" s="59"/>
      <c r="Z1446" s="123"/>
      <c r="AA1446" s="123"/>
      <c r="AB1446" s="146"/>
      <c r="AC1446" s="146"/>
      <c r="AD1446" s="146"/>
      <c r="AE1446" s="146"/>
      <c r="AF1446" s="146"/>
      <c r="AG1446" s="146"/>
      <c r="AH1446" s="146"/>
      <c r="AI1446" s="146"/>
      <c r="AJ1446" s="59"/>
      <c r="AK1446" s="123"/>
      <c r="AL1446" s="123"/>
      <c r="AM1446" s="146"/>
      <c r="AN1446" s="146"/>
      <c r="AO1446" s="146"/>
      <c r="AP1446" s="146"/>
      <c r="AQ1446" s="146"/>
      <c r="AR1446" s="146"/>
      <c r="AS1446" s="146"/>
      <c r="AT1446" s="146"/>
      <c r="AU1446" s="146"/>
      <c r="AV1446" s="146"/>
      <c r="AW1446" s="58"/>
      <c r="AX1446" s="123"/>
      <c r="AY1446" s="59"/>
      <c r="AZ1446" s="147"/>
      <c r="BA1446" s="148"/>
      <c r="BB1446" s="143"/>
      <c r="BC1446" s="143"/>
      <c r="BD1446" s="41">
        <v>4</v>
      </c>
      <c r="BE1446" s="52">
        <v>42</v>
      </c>
      <c r="BF1446" s="62">
        <v>4285</v>
      </c>
      <c r="BG1446" s="284"/>
    </row>
    <row r="1447" spans="1:59" s="63" customFormat="1" ht="12.75" x14ac:dyDescent="0.2">
      <c r="A1447" s="196">
        <v>4</v>
      </c>
      <c r="B1447" s="197" t="s">
        <v>422</v>
      </c>
      <c r="C1447" s="208">
        <v>42</v>
      </c>
      <c r="D1447" s="209" t="s">
        <v>518</v>
      </c>
      <c r="E1447" s="210">
        <v>4285</v>
      </c>
      <c r="F1447" s="211" t="s">
        <v>684</v>
      </c>
      <c r="G1447" s="230"/>
      <c r="H1447" s="56"/>
      <c r="I1447" s="221"/>
      <c r="J1447" s="57"/>
      <c r="K1447" s="57"/>
      <c r="L1447" s="57"/>
      <c r="M1447" s="55"/>
      <c r="N1447" s="303"/>
      <c r="O1447" s="245"/>
      <c r="P1447" s="122"/>
      <c r="Q1447" s="58"/>
      <c r="R1447" s="58"/>
      <c r="S1447" s="58"/>
      <c r="T1447" s="58"/>
      <c r="U1447" s="58"/>
      <c r="V1447" s="58"/>
      <c r="W1447" s="58"/>
      <c r="X1447" s="58"/>
      <c r="Y1447" s="59"/>
      <c r="Z1447" s="59"/>
      <c r="AA1447" s="59"/>
      <c r="AB1447" s="58"/>
      <c r="AC1447" s="58"/>
      <c r="AD1447" s="58"/>
      <c r="AE1447" s="58"/>
      <c r="AF1447" s="58"/>
      <c r="AG1447" s="58"/>
      <c r="AH1447" s="58"/>
      <c r="AI1447" s="58"/>
      <c r="AJ1447" s="59"/>
      <c r="AK1447" s="59"/>
      <c r="AL1447" s="59"/>
      <c r="AM1447" s="58"/>
      <c r="AN1447" s="58"/>
      <c r="AO1447" s="58"/>
      <c r="AP1447" s="58"/>
      <c r="AQ1447" s="58"/>
      <c r="AR1447" s="58"/>
      <c r="AS1447" s="58"/>
      <c r="AT1447" s="58"/>
      <c r="AU1447" s="58"/>
      <c r="AV1447" s="58"/>
      <c r="AW1447" s="58"/>
      <c r="AX1447" s="59"/>
      <c r="AY1447" s="59"/>
      <c r="AZ1447" s="60"/>
      <c r="BA1447" s="61"/>
      <c r="BB1447" s="54"/>
      <c r="BC1447" s="54"/>
      <c r="BD1447" s="41">
        <v>4</v>
      </c>
      <c r="BE1447" s="52">
        <v>42</v>
      </c>
      <c r="BF1447" s="62">
        <v>4285</v>
      </c>
      <c r="BG1447" s="274"/>
    </row>
    <row r="1448" spans="1:59" s="63" customFormat="1" ht="12.75" x14ac:dyDescent="0.2">
      <c r="A1448" s="196">
        <v>4</v>
      </c>
      <c r="B1448" s="197" t="s">
        <v>422</v>
      </c>
      <c r="C1448" s="208">
        <v>42</v>
      </c>
      <c r="D1448" s="209" t="s">
        <v>518</v>
      </c>
      <c r="E1448" s="210">
        <v>4285</v>
      </c>
      <c r="F1448" s="211" t="s">
        <v>684</v>
      </c>
      <c r="G1448" s="231" t="s">
        <v>669</v>
      </c>
      <c r="H1448" s="65"/>
      <c r="I1448" s="222"/>
      <c r="J1448" s="66"/>
      <c r="K1448" s="66"/>
      <c r="L1448" s="66"/>
      <c r="M1448" s="64"/>
      <c r="N1448" s="308"/>
      <c r="O1448" s="309"/>
      <c r="P1448" s="127"/>
      <c r="Q1448" s="67"/>
      <c r="R1448" s="67"/>
      <c r="S1448" s="67"/>
      <c r="T1448" s="67"/>
      <c r="U1448" s="67"/>
      <c r="V1448" s="67"/>
      <c r="W1448" s="67"/>
      <c r="X1448" s="67"/>
      <c r="Y1448" s="68"/>
      <c r="Z1448" s="68"/>
      <c r="AA1448" s="68"/>
      <c r="AB1448" s="67"/>
      <c r="AC1448" s="67"/>
      <c r="AD1448" s="67"/>
      <c r="AE1448" s="67"/>
      <c r="AF1448" s="67"/>
      <c r="AG1448" s="67"/>
      <c r="AH1448" s="67"/>
      <c r="AI1448" s="67"/>
      <c r="AJ1448" s="68"/>
      <c r="AK1448" s="68"/>
      <c r="AL1448" s="68"/>
      <c r="AM1448" s="67"/>
      <c r="AN1448" s="67"/>
      <c r="AO1448" s="67"/>
      <c r="AP1448" s="67"/>
      <c r="AQ1448" s="67"/>
      <c r="AR1448" s="67"/>
      <c r="AS1448" s="67"/>
      <c r="AT1448" s="67"/>
      <c r="AU1448" s="67"/>
      <c r="AV1448" s="67"/>
      <c r="AW1448" s="67"/>
      <c r="AX1448" s="68"/>
      <c r="AY1448" s="68"/>
      <c r="AZ1448" s="69"/>
      <c r="BA1448" s="70"/>
      <c r="BB1448" s="71"/>
      <c r="BC1448" s="54"/>
      <c r="BD1448" s="41">
        <v>4</v>
      </c>
      <c r="BE1448" s="52">
        <v>42</v>
      </c>
      <c r="BF1448" s="62">
        <v>4285</v>
      </c>
      <c r="BG1448" s="275"/>
    </row>
    <row r="1449" spans="1:59" s="63" customFormat="1" ht="12.75" x14ac:dyDescent="0.2">
      <c r="A1449" s="196">
        <v>4</v>
      </c>
      <c r="B1449" s="197" t="s">
        <v>422</v>
      </c>
      <c r="C1449" s="208">
        <v>42</v>
      </c>
      <c r="D1449" s="209" t="s">
        <v>518</v>
      </c>
      <c r="E1449" s="210">
        <v>4285</v>
      </c>
      <c r="F1449" s="211" t="s">
        <v>684</v>
      </c>
      <c r="G1449" s="231" t="s">
        <v>669</v>
      </c>
      <c r="H1449" s="72" t="s">
        <v>47</v>
      </c>
      <c r="I1449" s="223"/>
      <c r="J1449" s="73"/>
      <c r="K1449" s="73"/>
      <c r="L1449" s="73"/>
      <c r="M1449" s="74"/>
      <c r="N1449" s="247"/>
      <c r="O1449" s="306"/>
      <c r="P1449" s="105"/>
      <c r="Q1449" s="75"/>
      <c r="R1449" s="75"/>
      <c r="S1449" s="75"/>
      <c r="T1449" s="75"/>
      <c r="U1449" s="75"/>
      <c r="V1449" s="75"/>
      <c r="W1449" s="75"/>
      <c r="X1449" s="75"/>
      <c r="Y1449" s="76">
        <f>IF(ISNUMBER(VLOOKUP(Y1451,P$7:W$7,MATCH(Y1451,P$7:W$7))),VLOOKUP(Y1451,P$7:W$7,MATCH(Y1451,P$7:W$7)),IF(N1453=0,"No Data",IF(Y1451&gt;0,"&lt;100",0)))</f>
        <v>5000</v>
      </c>
      <c r="Z1449" s="77">
        <f>IF(ISNUMBER(VLOOKUP(Z1453,P$7:W$7,MATCH(Z1453,P$7:W$7))),VLOOKUP(Z1453,P$7:W$7,MATCH(Z1453,P$7:W$7)),IF(N1453=0,"No Data",IF(Z1453&gt;0,"&lt;100",0)))</f>
        <v>5000</v>
      </c>
      <c r="AA1449" s="106">
        <f>IF(ISNUMBER(Z1449),Z1449,0)</f>
        <v>5000</v>
      </c>
      <c r="AB1449" s="75"/>
      <c r="AC1449" s="75"/>
      <c r="AD1449" s="75"/>
      <c r="AE1449" s="75"/>
      <c r="AF1449" s="75"/>
      <c r="AG1449" s="75"/>
      <c r="AH1449" s="75"/>
      <c r="AI1449" s="75"/>
      <c r="AJ1449" s="76">
        <f>IF(ISNUMBER(VLOOKUP(AJ1451,AB$7:AH$7,MATCH(AJ1451,AB$7:AH$7))),VLOOKUP(AJ1451,AB$7:AH$7,MATCH(AJ1451,AB$7:AH$7)),IF(N1453=0,"No Data",IF(AJ1451&gt;0,"&lt;50",0)))</f>
        <v>0</v>
      </c>
      <c r="AK1449" s="77">
        <f>IF(ISNUMBER(VLOOKUP(AK1453,AB$7:AH$7,MATCH(AK1453,AB$7:AH$7))),VLOOKUP(AK1453,AB$7:AH$7,MATCH(AK1453,AB$7:AH$7)),IF(N1453=0,"No Data",IF(AK1453&gt;0,"&lt;50",0)))</f>
        <v>0</v>
      </c>
      <c r="AL1449" s="106">
        <f>IF(ISNUMBER(AK1449),AK1449,0)</f>
        <v>0</v>
      </c>
      <c r="AM1449" s="75"/>
      <c r="AN1449" s="75"/>
      <c r="AO1449" s="75"/>
      <c r="AP1449" s="75"/>
      <c r="AQ1449" s="75"/>
      <c r="AR1449" s="75"/>
      <c r="AS1449" s="75"/>
      <c r="AT1449" s="75"/>
      <c r="AU1449" s="75"/>
      <c r="AV1449" s="75"/>
      <c r="AW1449" s="76">
        <f>IF(ISNUMBER(VLOOKUP(AW1451,AM$7:AU$7,MATCH(AW1451,AM$7:AU$7))),VLOOKUP(AW1451,AM$7:AU$7,MATCH(AW1451,AM$7:AU$7)),IF(N1453=0,"No Data",IF(AW1451&gt;0,"&lt;10",0)))</f>
        <v>100</v>
      </c>
      <c r="AX1449" s="77">
        <f>IF(ISNUMBER(VLOOKUP(AX1453,AM$7:AU$7,MATCH(AX1453,AM$7:AU$7))),VLOOKUP(AX1453,AM$7:AU$7,MATCH(AX1453,AM$7:AU$7)),IF(N1453=0,"No Data",IF(AX1453&gt;0,"&lt;10",0)))</f>
        <v>100</v>
      </c>
      <c r="AY1449" s="106">
        <f>IF(ISNUMBER(AX1449),AX1449,0)</f>
        <v>100</v>
      </c>
      <c r="AZ1449" s="79"/>
      <c r="BA1449" s="80"/>
      <c r="BB1449" s="71"/>
      <c r="BC1449" s="54"/>
      <c r="BD1449" s="41">
        <v>4</v>
      </c>
      <c r="BE1449" s="52">
        <v>42</v>
      </c>
      <c r="BF1449" s="62">
        <v>4285</v>
      </c>
      <c r="BG1449" s="276" t="s">
        <v>47</v>
      </c>
    </row>
    <row r="1450" spans="1:59" s="63" customFormat="1" ht="12.75" x14ac:dyDescent="0.2">
      <c r="A1450" s="196">
        <v>4</v>
      </c>
      <c r="B1450" s="197" t="s">
        <v>422</v>
      </c>
      <c r="C1450" s="208">
        <v>42</v>
      </c>
      <c r="D1450" s="209" t="s">
        <v>518</v>
      </c>
      <c r="E1450" s="210">
        <v>4285</v>
      </c>
      <c r="F1450" s="211" t="s">
        <v>684</v>
      </c>
      <c r="G1450" s="231" t="s">
        <v>669</v>
      </c>
      <c r="H1450" s="81" t="s">
        <v>48</v>
      </c>
      <c r="I1450" s="223"/>
      <c r="J1450" s="73"/>
      <c r="K1450" s="73"/>
      <c r="L1450" s="73"/>
      <c r="M1450" s="74"/>
      <c r="N1450" s="247"/>
      <c r="O1450" s="306"/>
      <c r="P1450" s="105"/>
      <c r="Q1450" s="75"/>
      <c r="R1450" s="75"/>
      <c r="S1450" s="75"/>
      <c r="T1450" s="75"/>
      <c r="U1450" s="75"/>
      <c r="V1450" s="75"/>
      <c r="W1450" s="75"/>
      <c r="X1450" s="75"/>
      <c r="Y1450" s="82">
        <f>MIN(X1454:X1456)</f>
        <v>0</v>
      </c>
      <c r="Z1450" s="83"/>
      <c r="AA1450" s="83"/>
      <c r="AB1450" s="75"/>
      <c r="AC1450" s="75"/>
      <c r="AD1450" s="75"/>
      <c r="AE1450" s="75"/>
      <c r="AF1450" s="75"/>
      <c r="AG1450" s="75"/>
      <c r="AH1450" s="75"/>
      <c r="AI1450" s="75"/>
      <c r="AJ1450" s="82">
        <f>MIN(AI1454:AI1456)</f>
        <v>0</v>
      </c>
      <c r="AK1450" s="83"/>
      <c r="AL1450" s="83"/>
      <c r="AM1450" s="75"/>
      <c r="AN1450" s="75"/>
      <c r="AO1450" s="75"/>
      <c r="AP1450" s="75"/>
      <c r="AQ1450" s="75"/>
      <c r="AR1450" s="75"/>
      <c r="AS1450" s="75"/>
      <c r="AT1450" s="75"/>
      <c r="AU1450" s="75"/>
      <c r="AV1450" s="75"/>
      <c r="AW1450" s="82">
        <f>MIN(AV1454:AV1456)</f>
        <v>25</v>
      </c>
      <c r="AX1450" s="83"/>
      <c r="AY1450" s="83"/>
      <c r="AZ1450" s="79"/>
      <c r="BA1450" s="80"/>
      <c r="BB1450" s="71"/>
      <c r="BC1450" s="54"/>
      <c r="BD1450" s="41">
        <v>4</v>
      </c>
      <c r="BE1450" s="52">
        <v>42</v>
      </c>
      <c r="BF1450" s="62">
        <v>4285</v>
      </c>
      <c r="BG1450" s="278" t="s">
        <v>48</v>
      </c>
    </row>
    <row r="1451" spans="1:59" s="63" customFormat="1" ht="12.75" x14ac:dyDescent="0.2">
      <c r="A1451" s="196">
        <v>4</v>
      </c>
      <c r="B1451" s="197" t="s">
        <v>422</v>
      </c>
      <c r="C1451" s="208">
        <v>42</v>
      </c>
      <c r="D1451" s="209" t="s">
        <v>518</v>
      </c>
      <c r="E1451" s="210">
        <v>4285</v>
      </c>
      <c r="F1451" s="211" t="s">
        <v>684</v>
      </c>
      <c r="G1451" s="231" t="s">
        <v>669</v>
      </c>
      <c r="H1451" s="81" t="s">
        <v>49</v>
      </c>
      <c r="I1451" s="223"/>
      <c r="J1451" s="73"/>
      <c r="K1451" s="73"/>
      <c r="L1451" s="73"/>
      <c r="M1451" s="74"/>
      <c r="N1451" s="247"/>
      <c r="O1451" s="306"/>
      <c r="P1451" s="105"/>
      <c r="Q1451" s="75"/>
      <c r="R1451" s="75"/>
      <c r="S1451" s="75"/>
      <c r="T1451" s="75"/>
      <c r="U1451" s="75"/>
      <c r="V1451" s="75"/>
      <c r="W1451" s="75"/>
      <c r="X1451" s="75"/>
      <c r="Y1451" s="84">
        <f>IF(ISNUMBER(AVERAGE(X1454:X1456)),AVERAGE(X1454:X1456),0)</f>
        <v>8366.6666666666661</v>
      </c>
      <c r="Z1451" s="83"/>
      <c r="AA1451" s="83"/>
      <c r="AB1451" s="75"/>
      <c r="AC1451" s="75"/>
      <c r="AD1451" s="75"/>
      <c r="AE1451" s="75"/>
      <c r="AF1451" s="75"/>
      <c r="AG1451" s="75"/>
      <c r="AH1451" s="75"/>
      <c r="AI1451" s="75"/>
      <c r="AJ1451" s="84">
        <f>IF(ISNUMBER(AVERAGE(AI1454:AI1456)),AVERAGE(AI1454:AI1456),0)</f>
        <v>0</v>
      </c>
      <c r="AK1451" s="83"/>
      <c r="AL1451" s="83"/>
      <c r="AM1451" s="75"/>
      <c r="AN1451" s="75"/>
      <c r="AO1451" s="75"/>
      <c r="AP1451" s="75"/>
      <c r="AQ1451" s="75"/>
      <c r="AR1451" s="75"/>
      <c r="AS1451" s="75"/>
      <c r="AT1451" s="75"/>
      <c r="AU1451" s="75"/>
      <c r="AV1451" s="75"/>
      <c r="AW1451" s="84">
        <f>IF(ISNUMBER(AVERAGE(AV1454:AV1456)),AVERAGE(AV1454:AV1456),0)</f>
        <v>208.33333333333334</v>
      </c>
      <c r="AX1451" s="83"/>
      <c r="AY1451" s="83"/>
      <c r="AZ1451" s="79"/>
      <c r="BA1451" s="80"/>
      <c r="BB1451" s="71"/>
      <c r="BC1451" s="54"/>
      <c r="BD1451" s="41">
        <v>4</v>
      </c>
      <c r="BE1451" s="52">
        <v>42</v>
      </c>
      <c r="BF1451" s="62">
        <v>4285</v>
      </c>
      <c r="BG1451" s="278" t="s">
        <v>49</v>
      </c>
    </row>
    <row r="1452" spans="1:59" s="63" customFormat="1" ht="12.75" x14ac:dyDescent="0.2">
      <c r="A1452" s="196">
        <v>4</v>
      </c>
      <c r="B1452" s="197" t="s">
        <v>422</v>
      </c>
      <c r="C1452" s="208">
        <v>42</v>
      </c>
      <c r="D1452" s="209" t="s">
        <v>518</v>
      </c>
      <c r="E1452" s="210">
        <v>4285</v>
      </c>
      <c r="F1452" s="211" t="s">
        <v>684</v>
      </c>
      <c r="G1452" s="231" t="s">
        <v>669</v>
      </c>
      <c r="H1452" s="81" t="s">
        <v>50</v>
      </c>
      <c r="I1452" s="223"/>
      <c r="J1452" s="73"/>
      <c r="K1452" s="73"/>
      <c r="L1452" s="73"/>
      <c r="M1452" s="74"/>
      <c r="N1452" s="247"/>
      <c r="O1452" s="306"/>
      <c r="P1452" s="105"/>
      <c r="Q1452" s="75"/>
      <c r="R1452" s="75"/>
      <c r="S1452" s="75"/>
      <c r="T1452" s="75"/>
      <c r="U1452" s="75"/>
      <c r="V1452" s="75"/>
      <c r="W1452" s="75"/>
      <c r="X1452" s="75"/>
      <c r="Y1452" s="84">
        <f>MAX(X1454:X1456)</f>
        <v>25000</v>
      </c>
      <c r="Z1452" s="83"/>
      <c r="AA1452" s="83"/>
      <c r="AB1452" s="75"/>
      <c r="AC1452" s="75"/>
      <c r="AD1452" s="75"/>
      <c r="AE1452" s="75"/>
      <c r="AF1452" s="75"/>
      <c r="AG1452" s="75"/>
      <c r="AH1452" s="75"/>
      <c r="AI1452" s="75"/>
      <c r="AJ1452" s="84">
        <f>MAX(AI1454:AI1456)</f>
        <v>0</v>
      </c>
      <c r="AK1452" s="83"/>
      <c r="AL1452" s="83"/>
      <c r="AM1452" s="75"/>
      <c r="AN1452" s="75"/>
      <c r="AO1452" s="75"/>
      <c r="AP1452" s="75"/>
      <c r="AQ1452" s="75"/>
      <c r="AR1452" s="75"/>
      <c r="AS1452" s="75"/>
      <c r="AT1452" s="75"/>
      <c r="AU1452" s="75"/>
      <c r="AV1452" s="75"/>
      <c r="AW1452" s="84">
        <f>MAX(AV1454:AV1456)</f>
        <v>500</v>
      </c>
      <c r="AX1452" s="83"/>
      <c r="AY1452" s="83"/>
      <c r="AZ1452" s="79"/>
      <c r="BA1452" s="80"/>
      <c r="BB1452" s="71"/>
      <c r="BC1452" s="54"/>
      <c r="BD1452" s="41">
        <v>4</v>
      </c>
      <c r="BE1452" s="52">
        <v>42</v>
      </c>
      <c r="BF1452" s="62">
        <v>4285</v>
      </c>
      <c r="BG1452" s="278" t="s">
        <v>50</v>
      </c>
    </row>
    <row r="1453" spans="1:59" s="63" customFormat="1" ht="12.75" x14ac:dyDescent="0.2">
      <c r="A1453" s="196">
        <v>4</v>
      </c>
      <c r="B1453" s="197" t="s">
        <v>422</v>
      </c>
      <c r="C1453" s="208">
        <v>42</v>
      </c>
      <c r="D1453" s="209" t="s">
        <v>518</v>
      </c>
      <c r="E1453" s="210">
        <v>4285</v>
      </c>
      <c r="F1453" s="211" t="s">
        <v>684</v>
      </c>
      <c r="G1453" s="231" t="s">
        <v>669</v>
      </c>
      <c r="H1453" s="85" t="s">
        <v>51</v>
      </c>
      <c r="I1453" s="223"/>
      <c r="J1453" s="73"/>
      <c r="K1453" s="73"/>
      <c r="L1453" s="73"/>
      <c r="M1453" s="74"/>
      <c r="N1453" s="320">
        <f>SUM(N1454:N1457)</f>
        <v>3</v>
      </c>
      <c r="O1453" s="293">
        <f>SUM(O1454:O1457)</f>
        <v>1</v>
      </c>
      <c r="P1453" s="292"/>
      <c r="Q1453" s="87"/>
      <c r="R1453" s="87"/>
      <c r="S1453" s="87"/>
      <c r="T1453" s="87"/>
      <c r="U1453" s="87"/>
      <c r="V1453" s="87"/>
      <c r="W1453" s="87"/>
      <c r="X1453" s="87"/>
      <c r="Y1453" s="88"/>
      <c r="Z1453" s="119">
        <f>SUM(Z1454:Z1457)</f>
        <v>8366.6666666666661</v>
      </c>
      <c r="AA1453" s="88"/>
      <c r="AB1453" s="87"/>
      <c r="AC1453" s="87"/>
      <c r="AD1453" s="87"/>
      <c r="AE1453" s="87"/>
      <c r="AF1453" s="87"/>
      <c r="AG1453" s="87"/>
      <c r="AH1453" s="87"/>
      <c r="AI1453" s="87"/>
      <c r="AJ1453" s="88"/>
      <c r="AK1453" s="119">
        <f>SUM(AK1454:AK1457)</f>
        <v>0</v>
      </c>
      <c r="AL1453" s="88"/>
      <c r="AM1453" s="87"/>
      <c r="AN1453" s="87"/>
      <c r="AO1453" s="87"/>
      <c r="AP1453" s="87"/>
      <c r="AQ1453" s="87"/>
      <c r="AR1453" s="87"/>
      <c r="AS1453" s="87"/>
      <c r="AT1453" s="87"/>
      <c r="AU1453" s="87"/>
      <c r="AV1453" s="87"/>
      <c r="AW1453" s="112"/>
      <c r="AX1453" s="119">
        <f>SUM(AX1454:AX1457)</f>
        <v>208.33333333333334</v>
      </c>
      <c r="AY1453" s="88"/>
      <c r="AZ1453" s="79"/>
      <c r="BA1453" s="80"/>
      <c r="BB1453" s="71"/>
      <c r="BC1453" s="54"/>
      <c r="BD1453" s="41">
        <v>4</v>
      </c>
      <c r="BE1453" s="52">
        <v>42</v>
      </c>
      <c r="BF1453" s="62">
        <v>4285</v>
      </c>
      <c r="BG1453" s="279" t="s">
        <v>51</v>
      </c>
    </row>
    <row r="1454" spans="1:59" s="63" customFormat="1" ht="12.75" x14ac:dyDescent="0.2">
      <c r="A1454" s="196">
        <v>4</v>
      </c>
      <c r="B1454" s="197" t="s">
        <v>422</v>
      </c>
      <c r="C1454" s="208">
        <v>42</v>
      </c>
      <c r="D1454" s="209" t="s">
        <v>518</v>
      </c>
      <c r="E1454" s="210">
        <v>4285</v>
      </c>
      <c r="F1454" s="211" t="s">
        <v>684</v>
      </c>
      <c r="G1454" s="231" t="s">
        <v>669</v>
      </c>
      <c r="H1454" s="89" t="s">
        <v>52</v>
      </c>
      <c r="I1454" s="90" t="s">
        <v>634</v>
      </c>
      <c r="J1454" s="90" t="s">
        <v>685</v>
      </c>
      <c r="K1454" s="90" t="s">
        <v>511</v>
      </c>
      <c r="L1454" s="90"/>
      <c r="M1454" s="91"/>
      <c r="N1454" s="312">
        <v>1</v>
      </c>
      <c r="O1454" s="313">
        <f>N1454/N$1453</f>
        <v>0.33333333333333331</v>
      </c>
      <c r="P1454" s="104"/>
      <c r="Q1454" s="92"/>
      <c r="R1454" s="92"/>
      <c r="S1454" s="92"/>
      <c r="T1454" s="92"/>
      <c r="U1454" s="92"/>
      <c r="V1454" s="92"/>
      <c r="W1454" s="92">
        <v>1</v>
      </c>
      <c r="X1454" s="109">
        <f>P1454*P$7+Q1454*Q$7+R1454*R$7+S1454*S$7+T1454*T$7+U1454*U$7+V1454*V$7+W1454*W$7</f>
        <v>25000</v>
      </c>
      <c r="Y1454" s="83"/>
      <c r="Z1454" s="110">
        <f>X1454*$O1454</f>
        <v>8333.3333333333321</v>
      </c>
      <c r="AA1454" s="111"/>
      <c r="AB1454" s="92"/>
      <c r="AC1454" s="92"/>
      <c r="AD1454" s="92"/>
      <c r="AE1454" s="92"/>
      <c r="AF1454" s="92"/>
      <c r="AG1454" s="92"/>
      <c r="AH1454" s="92"/>
      <c r="AI1454" s="109">
        <f>AB1454*AB$7+AC1454*AC$7+AD1454*AD$7+AE1454*AE$7+AF1454*AF$7+AG1454*AG$7+AH1454*AH$7</f>
        <v>0</v>
      </c>
      <c r="AJ1454" s="83"/>
      <c r="AK1454" s="110">
        <f>AI1454*$O1454</f>
        <v>0</v>
      </c>
      <c r="AL1454" s="111"/>
      <c r="AM1454" s="92"/>
      <c r="AN1454" s="92"/>
      <c r="AO1454" s="92"/>
      <c r="AP1454" s="92">
        <v>1</v>
      </c>
      <c r="AQ1454" s="92"/>
      <c r="AR1454" s="92"/>
      <c r="AS1454" s="92"/>
      <c r="AT1454" s="92"/>
      <c r="AU1454" s="92"/>
      <c r="AV1454" s="109">
        <f>AM1454*AM$7+AN1454*AN$7+AO1454*AO$7+AP1454*AP$7+AQ1454*AQ$7+AR1454*AR$7+AS1454*AS$7+AT1454*AT$7+AU1454*AU$7</f>
        <v>100</v>
      </c>
      <c r="AW1454" s="75"/>
      <c r="AX1454" s="110">
        <f>AV1454*$O1454</f>
        <v>33.333333333333329</v>
      </c>
      <c r="AY1454" s="111"/>
      <c r="AZ1454" s="93"/>
      <c r="BA1454" s="94" t="s">
        <v>105</v>
      </c>
      <c r="BB1454" s="71"/>
      <c r="BC1454" s="54"/>
      <c r="BD1454" s="41">
        <v>4</v>
      </c>
      <c r="BE1454" s="52">
        <v>42</v>
      </c>
      <c r="BF1454" s="62">
        <v>4285</v>
      </c>
      <c r="BG1454" s="280" t="s">
        <v>52</v>
      </c>
    </row>
    <row r="1455" spans="1:59" s="63" customFormat="1" ht="12.75" x14ac:dyDescent="0.2">
      <c r="A1455" s="196">
        <v>4</v>
      </c>
      <c r="B1455" s="197" t="s">
        <v>422</v>
      </c>
      <c r="C1455" s="208">
        <v>42</v>
      </c>
      <c r="D1455" s="209" t="s">
        <v>518</v>
      </c>
      <c r="E1455" s="210">
        <v>4285</v>
      </c>
      <c r="F1455" s="211" t="s">
        <v>684</v>
      </c>
      <c r="G1455" s="231" t="s">
        <v>669</v>
      </c>
      <c r="H1455" s="89"/>
      <c r="I1455" s="90" t="s">
        <v>630</v>
      </c>
      <c r="J1455" s="90" t="s">
        <v>686</v>
      </c>
      <c r="K1455" s="90" t="s">
        <v>64</v>
      </c>
      <c r="L1455" s="90" t="s">
        <v>76</v>
      </c>
      <c r="M1455" s="91"/>
      <c r="N1455" s="312">
        <v>1</v>
      </c>
      <c r="O1455" s="313">
        <f>N1455/N$1453</f>
        <v>0.33333333333333331</v>
      </c>
      <c r="P1455" s="104">
        <v>1</v>
      </c>
      <c r="Q1455" s="92"/>
      <c r="R1455" s="92"/>
      <c r="S1455" s="92"/>
      <c r="T1455" s="92"/>
      <c r="U1455" s="92"/>
      <c r="V1455" s="92"/>
      <c r="W1455" s="92"/>
      <c r="X1455" s="109">
        <f>P1455*P$7+Q1455*Q$7+R1455*R$7+S1455*S$7+T1455*T$7+U1455*U$7+V1455*V$7+W1455*W$7</f>
        <v>100</v>
      </c>
      <c r="Y1455" s="83"/>
      <c r="Z1455" s="110">
        <f>X1455*$O1455</f>
        <v>33.333333333333329</v>
      </c>
      <c r="AA1455" s="111"/>
      <c r="AB1455" s="92"/>
      <c r="AC1455" s="92"/>
      <c r="AD1455" s="92"/>
      <c r="AE1455" s="92"/>
      <c r="AF1455" s="92"/>
      <c r="AG1455" s="92"/>
      <c r="AH1455" s="92"/>
      <c r="AI1455" s="109">
        <f>AB1455*AB$7+AC1455*AC$7+AD1455*AD$7+AE1455*AE$7+AF1455*AF$7+AG1455*AG$7+AH1455*AH$7</f>
        <v>0</v>
      </c>
      <c r="AJ1455" s="83"/>
      <c r="AK1455" s="110">
        <f>AI1455*$O1455</f>
        <v>0</v>
      </c>
      <c r="AL1455" s="111"/>
      <c r="AM1455" s="92"/>
      <c r="AN1455" s="92"/>
      <c r="AO1455" s="92"/>
      <c r="AP1455" s="92"/>
      <c r="AQ1455" s="92"/>
      <c r="AR1455" s="92">
        <v>1</v>
      </c>
      <c r="AS1455" s="92"/>
      <c r="AT1455" s="92"/>
      <c r="AU1455" s="92"/>
      <c r="AV1455" s="109">
        <f>AM1455*AM$7+AN1455*AN$7+AO1455*AO$7+AP1455*AP$7+AQ1455*AQ$7+AR1455*AR$7+AS1455*AS$7+AT1455*AT$7+AU1455*AU$7</f>
        <v>500</v>
      </c>
      <c r="AW1455" s="75"/>
      <c r="AX1455" s="110">
        <f>AV1455*$O1455</f>
        <v>166.66666666666666</v>
      </c>
      <c r="AY1455" s="111"/>
      <c r="AZ1455" s="93"/>
      <c r="BA1455" s="94" t="s">
        <v>105</v>
      </c>
      <c r="BB1455" s="71"/>
      <c r="BC1455" s="54"/>
      <c r="BD1455" s="41">
        <v>4</v>
      </c>
      <c r="BE1455" s="52">
        <v>42</v>
      </c>
      <c r="BF1455" s="62">
        <v>4285</v>
      </c>
      <c r="BG1455" s="280" t="s">
        <v>52</v>
      </c>
    </row>
    <row r="1456" spans="1:59" s="63" customFormat="1" ht="12.75" x14ac:dyDescent="0.2">
      <c r="A1456" s="196">
        <v>4</v>
      </c>
      <c r="B1456" s="197" t="s">
        <v>422</v>
      </c>
      <c r="C1456" s="208">
        <v>42</v>
      </c>
      <c r="D1456" s="209" t="s">
        <v>518</v>
      </c>
      <c r="E1456" s="210">
        <v>4285</v>
      </c>
      <c r="F1456" s="211" t="s">
        <v>684</v>
      </c>
      <c r="G1456" s="231" t="s">
        <v>669</v>
      </c>
      <c r="H1456" s="89"/>
      <c r="I1456" s="90" t="s">
        <v>666</v>
      </c>
      <c r="J1456" s="90" t="s">
        <v>687</v>
      </c>
      <c r="K1456" s="90" t="s">
        <v>64</v>
      </c>
      <c r="L1456" s="90" t="s">
        <v>258</v>
      </c>
      <c r="M1456" s="91"/>
      <c r="N1456" s="312">
        <v>1</v>
      </c>
      <c r="O1456" s="313">
        <f>N1456/N$1453</f>
        <v>0.33333333333333331</v>
      </c>
      <c r="P1456" s="104"/>
      <c r="Q1456" s="92"/>
      <c r="R1456" s="92"/>
      <c r="S1456" s="92"/>
      <c r="T1456" s="92"/>
      <c r="U1456" s="92"/>
      <c r="V1456" s="92"/>
      <c r="W1456" s="92"/>
      <c r="X1456" s="109">
        <f>P1456*P$7+Q1456*Q$7+R1456*R$7+S1456*S$7+T1456*T$7+U1456*U$7+V1456*V$7+W1456*W$7</f>
        <v>0</v>
      </c>
      <c r="Y1456" s="83"/>
      <c r="Z1456" s="110">
        <f>X1456*$O1456</f>
        <v>0</v>
      </c>
      <c r="AA1456" s="111"/>
      <c r="AB1456" s="92"/>
      <c r="AC1456" s="92"/>
      <c r="AD1456" s="92"/>
      <c r="AE1456" s="92"/>
      <c r="AF1456" s="92"/>
      <c r="AG1456" s="92"/>
      <c r="AH1456" s="92"/>
      <c r="AI1456" s="109">
        <f>AB1456*AB$7+AC1456*AC$7+AD1456*AD$7+AE1456*AE$7+AF1456*AF$7+AG1456*AG$7+AH1456*AH$7</f>
        <v>0</v>
      </c>
      <c r="AJ1456" s="83"/>
      <c r="AK1456" s="110">
        <f>AI1456*$O1456</f>
        <v>0</v>
      </c>
      <c r="AL1456" s="111"/>
      <c r="AM1456" s="92"/>
      <c r="AN1456" s="92">
        <v>1</v>
      </c>
      <c r="AO1456" s="92"/>
      <c r="AP1456" s="92"/>
      <c r="AQ1456" s="92"/>
      <c r="AR1456" s="92"/>
      <c r="AS1456" s="92"/>
      <c r="AT1456" s="92"/>
      <c r="AU1456" s="92"/>
      <c r="AV1456" s="109">
        <f>AM1456*AM$7+AN1456*AN$7+AO1456*AO$7+AP1456*AP$7+AQ1456*AQ$7+AR1456*AR$7+AS1456*AS$7+AT1456*AT$7+AU1456*AU$7</f>
        <v>25</v>
      </c>
      <c r="AW1456" s="75"/>
      <c r="AX1456" s="110">
        <f>AV1456*$O1456</f>
        <v>8.3333333333333321</v>
      </c>
      <c r="AY1456" s="111"/>
      <c r="AZ1456" s="93"/>
      <c r="BA1456" s="94" t="s">
        <v>554</v>
      </c>
      <c r="BB1456" s="71"/>
      <c r="BC1456" s="54"/>
      <c r="BD1456" s="41">
        <v>4</v>
      </c>
      <c r="BE1456" s="52">
        <v>42</v>
      </c>
      <c r="BF1456" s="62">
        <v>4285</v>
      </c>
      <c r="BG1456" s="280" t="s">
        <v>52</v>
      </c>
    </row>
    <row r="1457" spans="1:59" s="63" customFormat="1" ht="12.75" x14ac:dyDescent="0.2">
      <c r="A1457" s="196">
        <v>4</v>
      </c>
      <c r="B1457" s="197" t="s">
        <v>422</v>
      </c>
      <c r="C1457" s="208">
        <v>42</v>
      </c>
      <c r="D1457" s="209" t="s">
        <v>518</v>
      </c>
      <c r="E1457" s="210">
        <v>4285</v>
      </c>
      <c r="F1457" s="211" t="s">
        <v>684</v>
      </c>
      <c r="G1457" s="231" t="s">
        <v>669</v>
      </c>
      <c r="H1457" s="65"/>
      <c r="I1457" s="222"/>
      <c r="J1457" s="66"/>
      <c r="K1457" s="66"/>
      <c r="L1457" s="66"/>
      <c r="M1457" s="64"/>
      <c r="N1457" s="304"/>
      <c r="O1457" s="305"/>
      <c r="P1457" s="127"/>
      <c r="Q1457" s="67"/>
      <c r="R1457" s="67"/>
      <c r="S1457" s="67"/>
      <c r="T1457" s="67"/>
      <c r="U1457" s="67"/>
      <c r="V1457" s="67"/>
      <c r="W1457" s="67"/>
      <c r="X1457" s="67"/>
      <c r="Y1457" s="68"/>
      <c r="Z1457" s="68"/>
      <c r="AA1457" s="68"/>
      <c r="AB1457" s="67"/>
      <c r="AC1457" s="67"/>
      <c r="AD1457" s="67"/>
      <c r="AE1457" s="67"/>
      <c r="AF1457" s="67"/>
      <c r="AG1457" s="67"/>
      <c r="AH1457" s="67"/>
      <c r="AI1457" s="67"/>
      <c r="AJ1457" s="68"/>
      <c r="AK1457" s="68"/>
      <c r="AL1457" s="68"/>
      <c r="AM1457" s="67"/>
      <c r="AN1457" s="67"/>
      <c r="AO1457" s="67"/>
      <c r="AP1457" s="67"/>
      <c r="AQ1457" s="67"/>
      <c r="AR1457" s="67"/>
      <c r="AS1457" s="67"/>
      <c r="AT1457" s="67"/>
      <c r="AU1457" s="67"/>
      <c r="AV1457" s="67"/>
      <c r="AW1457" s="67"/>
      <c r="AX1457" s="68"/>
      <c r="AY1457" s="68"/>
      <c r="AZ1457" s="69"/>
      <c r="BA1457" s="70"/>
      <c r="BB1457" s="71"/>
      <c r="BC1457" s="54"/>
      <c r="BD1457" s="41">
        <v>4</v>
      </c>
      <c r="BE1457" s="52">
        <v>42</v>
      </c>
      <c r="BF1457" s="62">
        <v>4285</v>
      </c>
      <c r="BG1457" s="275"/>
    </row>
    <row r="1458" spans="1:59" s="63" customFormat="1" ht="12.75" x14ac:dyDescent="0.2">
      <c r="A1458" s="196">
        <v>4</v>
      </c>
      <c r="B1458" s="197" t="s">
        <v>422</v>
      </c>
      <c r="C1458" s="208">
        <v>42</v>
      </c>
      <c r="D1458" s="209" t="s">
        <v>518</v>
      </c>
      <c r="E1458" s="210">
        <v>4285</v>
      </c>
      <c r="F1458" s="211" t="s">
        <v>684</v>
      </c>
      <c r="G1458" s="230"/>
      <c r="H1458" s="56"/>
      <c r="I1458" s="221"/>
      <c r="J1458" s="57"/>
      <c r="K1458" s="57"/>
      <c r="L1458" s="57"/>
      <c r="M1458" s="55"/>
      <c r="N1458" s="303"/>
      <c r="O1458" s="245"/>
      <c r="P1458" s="122"/>
      <c r="Q1458" s="58"/>
      <c r="R1458" s="58"/>
      <c r="S1458" s="58"/>
      <c r="T1458" s="58"/>
      <c r="U1458" s="58"/>
      <c r="V1458" s="58"/>
      <c r="W1458" s="58"/>
      <c r="X1458" s="58"/>
      <c r="Y1458" s="59"/>
      <c r="Z1458" s="59"/>
      <c r="AA1458" s="59"/>
      <c r="AB1458" s="58"/>
      <c r="AC1458" s="58"/>
      <c r="AD1458" s="58"/>
      <c r="AE1458" s="58"/>
      <c r="AF1458" s="58"/>
      <c r="AG1458" s="58"/>
      <c r="AH1458" s="58"/>
      <c r="AI1458" s="58"/>
      <c r="AJ1458" s="59"/>
      <c r="AK1458" s="59"/>
      <c r="AL1458" s="59"/>
      <c r="AM1458" s="58"/>
      <c r="AN1458" s="58"/>
      <c r="AO1458" s="58"/>
      <c r="AP1458" s="58"/>
      <c r="AQ1458" s="58"/>
      <c r="AR1458" s="58"/>
      <c r="AS1458" s="58"/>
      <c r="AT1458" s="58"/>
      <c r="AU1458" s="58"/>
      <c r="AV1458" s="58"/>
      <c r="AW1458" s="58"/>
      <c r="AX1458" s="59"/>
      <c r="AY1458" s="59"/>
      <c r="AZ1458" s="60"/>
      <c r="BA1458" s="61"/>
      <c r="BB1458" s="54"/>
      <c r="BC1458" s="54"/>
      <c r="BD1458" s="41">
        <v>4</v>
      </c>
      <c r="BE1458" s="52">
        <v>42</v>
      </c>
      <c r="BF1458" s="62">
        <v>4285</v>
      </c>
      <c r="BG1458" s="274"/>
    </row>
    <row r="1459" spans="1:59" s="63" customFormat="1" ht="12.75" x14ac:dyDescent="0.2">
      <c r="A1459" s="196">
        <v>4</v>
      </c>
      <c r="B1459" s="197" t="s">
        <v>422</v>
      </c>
      <c r="C1459" s="208">
        <v>42</v>
      </c>
      <c r="D1459" s="209" t="s">
        <v>518</v>
      </c>
      <c r="E1459" s="210">
        <v>4285</v>
      </c>
      <c r="F1459" s="211" t="s">
        <v>684</v>
      </c>
      <c r="G1459" s="231"/>
      <c r="H1459" s="65"/>
      <c r="I1459" s="222"/>
      <c r="J1459" s="66"/>
      <c r="K1459" s="66"/>
      <c r="L1459" s="66"/>
      <c r="M1459" s="64"/>
      <c r="N1459" s="304"/>
      <c r="O1459" s="305"/>
      <c r="P1459" s="127"/>
      <c r="Q1459" s="67"/>
      <c r="R1459" s="67"/>
      <c r="S1459" s="67"/>
      <c r="T1459" s="67"/>
      <c r="U1459" s="67"/>
      <c r="V1459" s="67"/>
      <c r="W1459" s="67"/>
      <c r="X1459" s="67"/>
      <c r="Y1459" s="68"/>
      <c r="Z1459" s="68"/>
      <c r="AA1459" s="68"/>
      <c r="AB1459" s="67"/>
      <c r="AC1459" s="67"/>
      <c r="AD1459" s="67"/>
      <c r="AE1459" s="67"/>
      <c r="AF1459" s="67"/>
      <c r="AG1459" s="67"/>
      <c r="AH1459" s="67"/>
      <c r="AI1459" s="67"/>
      <c r="AJ1459" s="68"/>
      <c r="AK1459" s="68"/>
      <c r="AL1459" s="68"/>
      <c r="AM1459" s="67"/>
      <c r="AN1459" s="67"/>
      <c r="AO1459" s="67"/>
      <c r="AP1459" s="67"/>
      <c r="AQ1459" s="67"/>
      <c r="AR1459" s="67"/>
      <c r="AS1459" s="67"/>
      <c r="AT1459" s="67"/>
      <c r="AU1459" s="67"/>
      <c r="AV1459" s="67"/>
      <c r="AW1459" s="67"/>
      <c r="AX1459" s="68"/>
      <c r="AY1459" s="68"/>
      <c r="AZ1459" s="69"/>
      <c r="BA1459" s="70"/>
      <c r="BB1459" s="71"/>
      <c r="BC1459" s="54"/>
      <c r="BD1459" s="41">
        <v>4</v>
      </c>
      <c r="BE1459" s="52">
        <v>42</v>
      </c>
      <c r="BF1459" s="62">
        <v>4285</v>
      </c>
      <c r="BG1459" s="275"/>
    </row>
    <row r="1460" spans="1:59" s="63" customFormat="1" ht="12.75" x14ac:dyDescent="0.2">
      <c r="A1460" s="196">
        <v>4</v>
      </c>
      <c r="B1460" s="197" t="s">
        <v>422</v>
      </c>
      <c r="C1460" s="208">
        <v>42</v>
      </c>
      <c r="D1460" s="209" t="s">
        <v>518</v>
      </c>
      <c r="E1460" s="210">
        <v>4285</v>
      </c>
      <c r="F1460" s="211" t="s">
        <v>684</v>
      </c>
      <c r="G1460" s="231" t="s">
        <v>46</v>
      </c>
      <c r="H1460" s="72" t="s">
        <v>1233</v>
      </c>
      <c r="I1460" s="73" t="s">
        <v>1164</v>
      </c>
      <c r="J1460" s="73"/>
      <c r="K1460" s="73"/>
      <c r="L1460" s="73"/>
      <c r="M1460" s="74"/>
      <c r="N1460" s="247"/>
      <c r="O1460" s="306"/>
      <c r="P1460" s="105"/>
      <c r="Q1460" s="75"/>
      <c r="R1460" s="75"/>
      <c r="S1460" s="75"/>
      <c r="T1460" s="75"/>
      <c r="U1460" s="75"/>
      <c r="V1460" s="75"/>
      <c r="W1460" s="75"/>
      <c r="X1460" s="75"/>
      <c r="Y1460" s="76" t="s">
        <v>1241</v>
      </c>
      <c r="Z1460" s="77" t="s">
        <v>1241</v>
      </c>
      <c r="AA1460" s="78">
        <f>AA$143</f>
        <v>0</v>
      </c>
      <c r="AB1460" s="75"/>
      <c r="AC1460" s="75"/>
      <c r="AD1460" s="75"/>
      <c r="AE1460" s="75"/>
      <c r="AF1460" s="75"/>
      <c r="AG1460" s="75"/>
      <c r="AH1460" s="75"/>
      <c r="AI1460" s="75"/>
      <c r="AJ1460" s="76" t="s">
        <v>1241</v>
      </c>
      <c r="AK1460" s="77" t="s">
        <v>1241</v>
      </c>
      <c r="AL1460" s="78">
        <f>AL$143</f>
        <v>0</v>
      </c>
      <c r="AM1460" s="75"/>
      <c r="AN1460" s="75"/>
      <c r="AO1460" s="75"/>
      <c r="AP1460" s="75"/>
      <c r="AQ1460" s="75"/>
      <c r="AR1460" s="75"/>
      <c r="AS1460" s="75"/>
      <c r="AT1460" s="75"/>
      <c r="AU1460" s="75"/>
      <c r="AV1460" s="75"/>
      <c r="AW1460" s="76" t="s">
        <v>1241</v>
      </c>
      <c r="AX1460" s="77" t="s">
        <v>1241</v>
      </c>
      <c r="AY1460" s="78">
        <f>AY$143</f>
        <v>10</v>
      </c>
      <c r="AZ1460" s="79"/>
      <c r="BA1460" s="80" t="str">
        <f>I1460</f>
        <v>&gt; see 3121, In situ concrete</v>
      </c>
      <c r="BB1460" s="71"/>
      <c r="BC1460" s="54"/>
      <c r="BD1460" s="41">
        <v>4</v>
      </c>
      <c r="BE1460" s="52">
        <v>42</v>
      </c>
      <c r="BF1460" s="62">
        <v>4285</v>
      </c>
      <c r="BG1460" s="276" t="str">
        <f>H1460</f>
        <v>Default Scenario (Link)</v>
      </c>
    </row>
    <row r="1461" spans="1:59" s="63" customFormat="1" ht="12.75" x14ac:dyDescent="0.2">
      <c r="A1461" s="196">
        <v>4</v>
      </c>
      <c r="B1461" s="197" t="s">
        <v>422</v>
      </c>
      <c r="C1461" s="208">
        <v>42</v>
      </c>
      <c r="D1461" s="209" t="s">
        <v>518</v>
      </c>
      <c r="E1461" s="210">
        <v>4285</v>
      </c>
      <c r="F1461" s="211" t="s">
        <v>684</v>
      </c>
      <c r="G1461" s="231"/>
      <c r="H1461" s="65"/>
      <c r="I1461" s="222"/>
      <c r="J1461" s="66"/>
      <c r="K1461" s="66"/>
      <c r="L1461" s="66"/>
      <c r="M1461" s="64"/>
      <c r="N1461" s="304"/>
      <c r="O1461" s="305"/>
      <c r="P1461" s="127"/>
      <c r="Q1461" s="67"/>
      <c r="R1461" s="67"/>
      <c r="S1461" s="67"/>
      <c r="T1461" s="67"/>
      <c r="U1461" s="67"/>
      <c r="V1461" s="67"/>
      <c r="W1461" s="67"/>
      <c r="X1461" s="67"/>
      <c r="Y1461" s="68"/>
      <c r="Z1461" s="68"/>
      <c r="AA1461" s="68"/>
      <c r="AB1461" s="67"/>
      <c r="AC1461" s="67"/>
      <c r="AD1461" s="67"/>
      <c r="AE1461" s="67"/>
      <c r="AF1461" s="67"/>
      <c r="AG1461" s="67"/>
      <c r="AH1461" s="67"/>
      <c r="AI1461" s="67"/>
      <c r="AJ1461" s="68"/>
      <c r="AK1461" s="68"/>
      <c r="AL1461" s="68"/>
      <c r="AM1461" s="67"/>
      <c r="AN1461" s="67"/>
      <c r="AO1461" s="67"/>
      <c r="AP1461" s="67"/>
      <c r="AQ1461" s="67"/>
      <c r="AR1461" s="67"/>
      <c r="AS1461" s="67"/>
      <c r="AT1461" s="67"/>
      <c r="AU1461" s="67"/>
      <c r="AV1461" s="67"/>
      <c r="AW1461" s="67"/>
      <c r="AX1461" s="68"/>
      <c r="AY1461" s="68"/>
      <c r="AZ1461" s="69"/>
      <c r="BA1461" s="70"/>
      <c r="BB1461" s="71"/>
      <c r="BC1461" s="54"/>
      <c r="BD1461" s="41">
        <v>4</v>
      </c>
      <c r="BE1461" s="52">
        <v>42</v>
      </c>
      <c r="BF1461" s="62">
        <v>4285</v>
      </c>
      <c r="BG1461" s="275"/>
    </row>
    <row r="1462" spans="1:59" s="63" customFormat="1" ht="12.75" x14ac:dyDescent="0.2">
      <c r="A1462" s="196">
        <v>4</v>
      </c>
      <c r="B1462" s="197" t="s">
        <v>422</v>
      </c>
      <c r="C1462" s="208">
        <v>42</v>
      </c>
      <c r="D1462" s="209" t="s">
        <v>518</v>
      </c>
      <c r="E1462" s="210">
        <v>4285</v>
      </c>
      <c r="F1462" s="211" t="s">
        <v>684</v>
      </c>
      <c r="G1462" s="230"/>
      <c r="H1462" s="56"/>
      <c r="I1462" s="221"/>
      <c r="J1462" s="57"/>
      <c r="K1462" s="57"/>
      <c r="L1462" s="57"/>
      <c r="M1462" s="55"/>
      <c r="N1462" s="303"/>
      <c r="O1462" s="245"/>
      <c r="P1462" s="122"/>
      <c r="Q1462" s="58"/>
      <c r="R1462" s="58"/>
      <c r="S1462" s="58"/>
      <c r="T1462" s="58"/>
      <c r="U1462" s="58"/>
      <c r="V1462" s="58"/>
      <c r="W1462" s="58"/>
      <c r="X1462" s="58"/>
      <c r="Y1462" s="59"/>
      <c r="Z1462" s="59"/>
      <c r="AA1462" s="59"/>
      <c r="AB1462" s="58"/>
      <c r="AC1462" s="58"/>
      <c r="AD1462" s="58"/>
      <c r="AE1462" s="58"/>
      <c r="AF1462" s="58"/>
      <c r="AG1462" s="58"/>
      <c r="AH1462" s="58"/>
      <c r="AI1462" s="58"/>
      <c r="AJ1462" s="59"/>
      <c r="AK1462" s="59"/>
      <c r="AL1462" s="59"/>
      <c r="AM1462" s="58"/>
      <c r="AN1462" s="58"/>
      <c r="AO1462" s="58"/>
      <c r="AP1462" s="58"/>
      <c r="AQ1462" s="58"/>
      <c r="AR1462" s="58"/>
      <c r="AS1462" s="58"/>
      <c r="AT1462" s="58"/>
      <c r="AU1462" s="58"/>
      <c r="AV1462" s="58"/>
      <c r="AW1462" s="58"/>
      <c r="AX1462" s="59"/>
      <c r="AY1462" s="59"/>
      <c r="AZ1462" s="60"/>
      <c r="BA1462" s="61"/>
      <c r="BB1462" s="54"/>
      <c r="BC1462" s="54"/>
      <c r="BD1462" s="41">
        <v>4</v>
      </c>
      <c r="BE1462" s="52">
        <v>42</v>
      </c>
      <c r="BF1462" s="62">
        <v>4285</v>
      </c>
      <c r="BG1462" s="274"/>
    </row>
    <row r="1463" spans="1:59" s="63" customFormat="1" ht="12.75" x14ac:dyDescent="0.2">
      <c r="A1463" s="196">
        <v>4</v>
      </c>
      <c r="B1463" s="197" t="s">
        <v>422</v>
      </c>
      <c r="C1463" s="208">
        <v>42</v>
      </c>
      <c r="D1463" s="209" t="s">
        <v>518</v>
      </c>
      <c r="E1463" s="210">
        <v>4285</v>
      </c>
      <c r="F1463" s="211" t="s">
        <v>684</v>
      </c>
      <c r="G1463" s="231"/>
      <c r="H1463" s="65"/>
      <c r="I1463" s="222"/>
      <c r="J1463" s="66"/>
      <c r="K1463" s="66"/>
      <c r="L1463" s="66"/>
      <c r="M1463" s="64"/>
      <c r="N1463" s="304"/>
      <c r="O1463" s="305"/>
      <c r="P1463" s="127"/>
      <c r="Q1463" s="67"/>
      <c r="R1463" s="67"/>
      <c r="S1463" s="67"/>
      <c r="T1463" s="67"/>
      <c r="U1463" s="67"/>
      <c r="V1463" s="67"/>
      <c r="W1463" s="67"/>
      <c r="X1463" s="67"/>
      <c r="Y1463" s="68"/>
      <c r="Z1463" s="68"/>
      <c r="AA1463" s="68"/>
      <c r="AB1463" s="67"/>
      <c r="AC1463" s="67"/>
      <c r="AD1463" s="67"/>
      <c r="AE1463" s="67"/>
      <c r="AF1463" s="67"/>
      <c r="AG1463" s="67"/>
      <c r="AH1463" s="67"/>
      <c r="AI1463" s="67"/>
      <c r="AJ1463" s="68"/>
      <c r="AK1463" s="68"/>
      <c r="AL1463" s="68"/>
      <c r="AM1463" s="67"/>
      <c r="AN1463" s="67"/>
      <c r="AO1463" s="67"/>
      <c r="AP1463" s="67"/>
      <c r="AQ1463" s="67"/>
      <c r="AR1463" s="67"/>
      <c r="AS1463" s="67"/>
      <c r="AT1463" s="67"/>
      <c r="AU1463" s="67"/>
      <c r="AV1463" s="67"/>
      <c r="AW1463" s="67"/>
      <c r="AX1463" s="68"/>
      <c r="AY1463" s="68"/>
      <c r="AZ1463" s="69"/>
      <c r="BA1463" s="70"/>
      <c r="BB1463" s="71"/>
      <c r="BC1463" s="54"/>
      <c r="BD1463" s="41">
        <v>4</v>
      </c>
      <c r="BE1463" s="52">
        <v>42</v>
      </c>
      <c r="BF1463" s="62">
        <v>4285</v>
      </c>
      <c r="BG1463" s="275"/>
    </row>
    <row r="1464" spans="1:59" s="63" customFormat="1" ht="12.75" x14ac:dyDescent="0.2">
      <c r="A1464" s="196">
        <v>4</v>
      </c>
      <c r="B1464" s="197" t="s">
        <v>422</v>
      </c>
      <c r="C1464" s="208">
        <v>42</v>
      </c>
      <c r="D1464" s="209" t="s">
        <v>518</v>
      </c>
      <c r="E1464" s="210">
        <v>4285</v>
      </c>
      <c r="F1464" s="211" t="s">
        <v>684</v>
      </c>
      <c r="G1464" s="231" t="s">
        <v>56</v>
      </c>
      <c r="H1464" s="72" t="s">
        <v>1233</v>
      </c>
      <c r="I1464" s="223" t="s">
        <v>1163</v>
      </c>
      <c r="J1464" s="73"/>
      <c r="K1464" s="73"/>
      <c r="L1464" s="73"/>
      <c r="M1464" s="74"/>
      <c r="N1464" s="247"/>
      <c r="O1464" s="306"/>
      <c r="P1464" s="105"/>
      <c r="Q1464" s="75"/>
      <c r="R1464" s="75"/>
      <c r="S1464" s="75"/>
      <c r="T1464" s="75"/>
      <c r="U1464" s="75"/>
      <c r="V1464" s="75"/>
      <c r="W1464" s="75"/>
      <c r="X1464" s="75"/>
      <c r="Y1464" s="76" t="s">
        <v>1241</v>
      </c>
      <c r="Z1464" s="77" t="s">
        <v>1241</v>
      </c>
      <c r="AA1464" s="78">
        <f>AA$229</f>
        <v>0</v>
      </c>
      <c r="AB1464" s="75"/>
      <c r="AC1464" s="75"/>
      <c r="AD1464" s="75"/>
      <c r="AE1464" s="75"/>
      <c r="AF1464" s="75"/>
      <c r="AG1464" s="75"/>
      <c r="AH1464" s="75"/>
      <c r="AI1464" s="75"/>
      <c r="AJ1464" s="76" t="s">
        <v>1241</v>
      </c>
      <c r="AK1464" s="77" t="s">
        <v>1241</v>
      </c>
      <c r="AL1464" s="78">
        <f>AL$229</f>
        <v>0</v>
      </c>
      <c r="AM1464" s="75"/>
      <c r="AN1464" s="75"/>
      <c r="AO1464" s="75"/>
      <c r="AP1464" s="75"/>
      <c r="AQ1464" s="75"/>
      <c r="AR1464" s="75"/>
      <c r="AS1464" s="75"/>
      <c r="AT1464" s="75"/>
      <c r="AU1464" s="75"/>
      <c r="AV1464" s="75"/>
      <c r="AW1464" s="76" t="s">
        <v>1241</v>
      </c>
      <c r="AX1464" s="77" t="s">
        <v>1241</v>
      </c>
      <c r="AY1464" s="78">
        <f>AY$229</f>
        <v>100</v>
      </c>
      <c r="AZ1464" s="79"/>
      <c r="BA1464" s="80" t="str">
        <f t="shared" ref="BA1464:BA1472" si="222">I1464</f>
        <v>&gt; see 3131, Precast concrete</v>
      </c>
      <c r="BB1464" s="71"/>
      <c r="BC1464" s="54"/>
      <c r="BD1464" s="41">
        <v>4</v>
      </c>
      <c r="BE1464" s="52">
        <v>42</v>
      </c>
      <c r="BF1464" s="62">
        <v>4285</v>
      </c>
      <c r="BG1464" s="276" t="str">
        <f>H1464</f>
        <v>Default Scenario (Link)</v>
      </c>
    </row>
    <row r="1465" spans="1:59" s="63" customFormat="1" ht="12.75" x14ac:dyDescent="0.2">
      <c r="A1465" s="196">
        <v>4</v>
      </c>
      <c r="B1465" s="197" t="s">
        <v>422</v>
      </c>
      <c r="C1465" s="208">
        <v>42</v>
      </c>
      <c r="D1465" s="209" t="s">
        <v>518</v>
      </c>
      <c r="E1465" s="210">
        <v>4285</v>
      </c>
      <c r="F1465" s="211" t="s">
        <v>684</v>
      </c>
      <c r="G1465" s="231"/>
      <c r="H1465" s="65"/>
      <c r="I1465" s="222"/>
      <c r="J1465" s="66"/>
      <c r="K1465" s="66"/>
      <c r="L1465" s="66"/>
      <c r="M1465" s="64"/>
      <c r="N1465" s="304"/>
      <c r="O1465" s="305"/>
      <c r="P1465" s="127"/>
      <c r="Q1465" s="67"/>
      <c r="R1465" s="67"/>
      <c r="S1465" s="67"/>
      <c r="T1465" s="67"/>
      <c r="U1465" s="67"/>
      <c r="V1465" s="67"/>
      <c r="W1465" s="67"/>
      <c r="X1465" s="67"/>
      <c r="Y1465" s="68"/>
      <c r="Z1465" s="68"/>
      <c r="AA1465" s="68"/>
      <c r="AB1465" s="67"/>
      <c r="AC1465" s="67"/>
      <c r="AD1465" s="67"/>
      <c r="AE1465" s="67"/>
      <c r="AF1465" s="67"/>
      <c r="AG1465" s="67"/>
      <c r="AH1465" s="67"/>
      <c r="AI1465" s="67"/>
      <c r="AJ1465" s="68"/>
      <c r="AK1465" s="68"/>
      <c r="AL1465" s="68"/>
      <c r="AM1465" s="67"/>
      <c r="AN1465" s="67"/>
      <c r="AO1465" s="67"/>
      <c r="AP1465" s="67"/>
      <c r="AQ1465" s="67"/>
      <c r="AR1465" s="67"/>
      <c r="AS1465" s="67"/>
      <c r="AT1465" s="67"/>
      <c r="AU1465" s="67"/>
      <c r="AV1465" s="67"/>
      <c r="AW1465" s="67"/>
      <c r="AX1465" s="68"/>
      <c r="AY1465" s="68"/>
      <c r="AZ1465" s="69"/>
      <c r="BA1465" s="70"/>
      <c r="BB1465" s="71"/>
      <c r="BC1465" s="54"/>
      <c r="BD1465" s="41">
        <v>4</v>
      </c>
      <c r="BE1465" s="52">
        <v>42</v>
      </c>
      <c r="BF1465" s="62">
        <v>4285</v>
      </c>
      <c r="BG1465" s="275"/>
    </row>
    <row r="1466" spans="1:59" s="63" customFormat="1" ht="12.75" x14ac:dyDescent="0.2">
      <c r="A1466" s="196">
        <v>4</v>
      </c>
      <c r="B1466" s="197" t="s">
        <v>422</v>
      </c>
      <c r="C1466" s="208">
        <v>42</v>
      </c>
      <c r="D1466" s="209" t="s">
        <v>518</v>
      </c>
      <c r="E1466" s="210">
        <v>4285</v>
      </c>
      <c r="F1466" s="211" t="s">
        <v>684</v>
      </c>
      <c r="G1466" s="230"/>
      <c r="H1466" s="56"/>
      <c r="I1466" s="221"/>
      <c r="J1466" s="57"/>
      <c r="K1466" s="57"/>
      <c r="L1466" s="57"/>
      <c r="M1466" s="55"/>
      <c r="N1466" s="303"/>
      <c r="O1466" s="245"/>
      <c r="P1466" s="122"/>
      <c r="Q1466" s="58"/>
      <c r="R1466" s="58"/>
      <c r="S1466" s="58"/>
      <c r="T1466" s="58"/>
      <c r="U1466" s="58"/>
      <c r="V1466" s="58"/>
      <c r="W1466" s="58"/>
      <c r="X1466" s="58"/>
      <c r="Y1466" s="59"/>
      <c r="Z1466" s="59"/>
      <c r="AA1466" s="59"/>
      <c r="AB1466" s="58"/>
      <c r="AC1466" s="58"/>
      <c r="AD1466" s="58"/>
      <c r="AE1466" s="58"/>
      <c r="AF1466" s="58"/>
      <c r="AG1466" s="58"/>
      <c r="AH1466" s="58"/>
      <c r="AI1466" s="58"/>
      <c r="AJ1466" s="59"/>
      <c r="AK1466" s="59"/>
      <c r="AL1466" s="59"/>
      <c r="AM1466" s="58"/>
      <c r="AN1466" s="58"/>
      <c r="AO1466" s="58"/>
      <c r="AP1466" s="58"/>
      <c r="AQ1466" s="58"/>
      <c r="AR1466" s="58"/>
      <c r="AS1466" s="58"/>
      <c r="AT1466" s="58"/>
      <c r="AU1466" s="58"/>
      <c r="AV1466" s="58"/>
      <c r="AW1466" s="58"/>
      <c r="AX1466" s="59"/>
      <c r="AY1466" s="59"/>
      <c r="AZ1466" s="60"/>
      <c r="BA1466" s="61"/>
      <c r="BB1466" s="54"/>
      <c r="BC1466" s="54"/>
      <c r="BD1466" s="41">
        <v>4</v>
      </c>
      <c r="BE1466" s="52">
        <v>42</v>
      </c>
      <c r="BF1466" s="62">
        <v>4285</v>
      </c>
      <c r="BG1466" s="274"/>
    </row>
    <row r="1467" spans="1:59" s="63" customFormat="1" ht="12.75" x14ac:dyDescent="0.2">
      <c r="A1467" s="196">
        <v>4</v>
      </c>
      <c r="B1467" s="197" t="s">
        <v>422</v>
      </c>
      <c r="C1467" s="208">
        <v>42</v>
      </c>
      <c r="D1467" s="209" t="s">
        <v>518</v>
      </c>
      <c r="E1467" s="210">
        <v>4285</v>
      </c>
      <c r="F1467" s="211" t="s">
        <v>684</v>
      </c>
      <c r="G1467" s="231"/>
      <c r="H1467" s="65"/>
      <c r="I1467" s="222"/>
      <c r="J1467" s="66"/>
      <c r="K1467" s="66"/>
      <c r="L1467" s="66"/>
      <c r="M1467" s="64"/>
      <c r="N1467" s="304"/>
      <c r="O1467" s="305"/>
      <c r="P1467" s="127"/>
      <c r="Q1467" s="67"/>
      <c r="R1467" s="67"/>
      <c r="S1467" s="67"/>
      <c r="T1467" s="67"/>
      <c r="U1467" s="67"/>
      <c r="V1467" s="67"/>
      <c r="W1467" s="67"/>
      <c r="X1467" s="67"/>
      <c r="Y1467" s="68"/>
      <c r="Z1467" s="68"/>
      <c r="AA1467" s="68"/>
      <c r="AB1467" s="67"/>
      <c r="AC1467" s="67"/>
      <c r="AD1467" s="67"/>
      <c r="AE1467" s="67"/>
      <c r="AF1467" s="67"/>
      <c r="AG1467" s="67"/>
      <c r="AH1467" s="67"/>
      <c r="AI1467" s="67"/>
      <c r="AJ1467" s="68"/>
      <c r="AK1467" s="68"/>
      <c r="AL1467" s="68"/>
      <c r="AM1467" s="67"/>
      <c r="AN1467" s="67"/>
      <c r="AO1467" s="67"/>
      <c r="AP1467" s="67"/>
      <c r="AQ1467" s="67"/>
      <c r="AR1467" s="67"/>
      <c r="AS1467" s="67"/>
      <c r="AT1467" s="67"/>
      <c r="AU1467" s="67"/>
      <c r="AV1467" s="67"/>
      <c r="AW1467" s="67"/>
      <c r="AX1467" s="68"/>
      <c r="AY1467" s="68"/>
      <c r="AZ1467" s="69"/>
      <c r="BA1467" s="70"/>
      <c r="BB1467" s="71"/>
      <c r="BC1467" s="54"/>
      <c r="BD1467" s="41">
        <v>4</v>
      </c>
      <c r="BE1467" s="52">
        <v>42</v>
      </c>
      <c r="BF1467" s="62">
        <v>4285</v>
      </c>
      <c r="BG1467" s="275"/>
    </row>
    <row r="1468" spans="1:59" s="63" customFormat="1" ht="12.75" x14ac:dyDescent="0.2">
      <c r="A1468" s="196">
        <v>4</v>
      </c>
      <c r="B1468" s="197" t="s">
        <v>422</v>
      </c>
      <c r="C1468" s="208">
        <v>42</v>
      </c>
      <c r="D1468" s="209" t="s">
        <v>518</v>
      </c>
      <c r="E1468" s="210">
        <v>4285</v>
      </c>
      <c r="F1468" s="211" t="s">
        <v>684</v>
      </c>
      <c r="G1468" s="231" t="s">
        <v>263</v>
      </c>
      <c r="H1468" s="72" t="s">
        <v>1233</v>
      </c>
      <c r="I1468" s="223" t="s">
        <v>1244</v>
      </c>
      <c r="J1468" s="73"/>
      <c r="K1468" s="73"/>
      <c r="L1468" s="73"/>
      <c r="M1468" s="74"/>
      <c r="N1468" s="247"/>
      <c r="O1468" s="306"/>
      <c r="P1468" s="105"/>
      <c r="Q1468" s="75"/>
      <c r="R1468" s="75"/>
      <c r="S1468" s="75"/>
      <c r="T1468" s="75"/>
      <c r="U1468" s="75"/>
      <c r="V1468" s="75"/>
      <c r="W1468" s="75"/>
      <c r="X1468" s="75"/>
      <c r="Y1468" s="76" t="s">
        <v>1241</v>
      </c>
      <c r="Z1468" s="77" t="s">
        <v>1241</v>
      </c>
      <c r="AA1468" s="78">
        <f>AA$443</f>
        <v>0</v>
      </c>
      <c r="AB1468" s="75"/>
      <c r="AC1468" s="75"/>
      <c r="AD1468" s="75"/>
      <c r="AE1468" s="75"/>
      <c r="AF1468" s="75"/>
      <c r="AG1468" s="75"/>
      <c r="AH1468" s="75"/>
      <c r="AI1468" s="75"/>
      <c r="AJ1468" s="76" t="s">
        <v>1241</v>
      </c>
      <c r="AK1468" s="77" t="s">
        <v>1241</v>
      </c>
      <c r="AL1468" s="78">
        <f>AL$443</f>
        <v>0</v>
      </c>
      <c r="AM1468" s="75"/>
      <c r="AN1468" s="75"/>
      <c r="AO1468" s="75"/>
      <c r="AP1468" s="75"/>
      <c r="AQ1468" s="75"/>
      <c r="AR1468" s="75"/>
      <c r="AS1468" s="75"/>
      <c r="AT1468" s="75"/>
      <c r="AU1468" s="75"/>
      <c r="AV1468" s="75"/>
      <c r="AW1468" s="76" t="s">
        <v>1241</v>
      </c>
      <c r="AX1468" s="77" t="s">
        <v>1241</v>
      </c>
      <c r="AY1468" s="78">
        <f>AY$443</f>
        <v>500</v>
      </c>
      <c r="AZ1468" s="79"/>
      <c r="BA1468" s="80" t="str">
        <f>I1468</f>
        <v>&gt; see 3323, Solid concrete blockwork</v>
      </c>
      <c r="BB1468" s="71"/>
      <c r="BC1468" s="54"/>
      <c r="BD1468" s="41">
        <v>4</v>
      </c>
      <c r="BE1468" s="52">
        <v>42</v>
      </c>
      <c r="BF1468" s="62">
        <v>4285</v>
      </c>
      <c r="BG1468" s="276" t="str">
        <f>H1468</f>
        <v>Default Scenario (Link)</v>
      </c>
    </row>
    <row r="1469" spans="1:59" s="63" customFormat="1" ht="12.75" x14ac:dyDescent="0.2">
      <c r="A1469" s="196">
        <v>4</v>
      </c>
      <c r="B1469" s="197" t="s">
        <v>422</v>
      </c>
      <c r="C1469" s="208">
        <v>42</v>
      </c>
      <c r="D1469" s="209" t="s">
        <v>518</v>
      </c>
      <c r="E1469" s="210">
        <v>4285</v>
      </c>
      <c r="F1469" s="211" t="s">
        <v>684</v>
      </c>
      <c r="G1469" s="231"/>
      <c r="H1469" s="65"/>
      <c r="I1469" s="222"/>
      <c r="J1469" s="66"/>
      <c r="K1469" s="66"/>
      <c r="L1469" s="66"/>
      <c r="M1469" s="64"/>
      <c r="N1469" s="304"/>
      <c r="O1469" s="305"/>
      <c r="P1469" s="127"/>
      <c r="Q1469" s="67"/>
      <c r="R1469" s="67"/>
      <c r="S1469" s="67"/>
      <c r="T1469" s="67"/>
      <c r="U1469" s="67"/>
      <c r="V1469" s="67"/>
      <c r="W1469" s="67"/>
      <c r="X1469" s="67"/>
      <c r="Y1469" s="68"/>
      <c r="Z1469" s="68"/>
      <c r="AA1469" s="68"/>
      <c r="AB1469" s="67"/>
      <c r="AC1469" s="67"/>
      <c r="AD1469" s="67"/>
      <c r="AE1469" s="67"/>
      <c r="AF1469" s="67"/>
      <c r="AG1469" s="67"/>
      <c r="AH1469" s="67"/>
      <c r="AI1469" s="67"/>
      <c r="AJ1469" s="68"/>
      <c r="AK1469" s="68"/>
      <c r="AL1469" s="68"/>
      <c r="AM1469" s="67"/>
      <c r="AN1469" s="67"/>
      <c r="AO1469" s="67"/>
      <c r="AP1469" s="67"/>
      <c r="AQ1469" s="67"/>
      <c r="AR1469" s="67"/>
      <c r="AS1469" s="67"/>
      <c r="AT1469" s="67"/>
      <c r="AU1469" s="67"/>
      <c r="AV1469" s="67"/>
      <c r="AW1469" s="67"/>
      <c r="AX1469" s="68"/>
      <c r="AY1469" s="68"/>
      <c r="AZ1469" s="69"/>
      <c r="BA1469" s="70"/>
      <c r="BB1469" s="71"/>
      <c r="BC1469" s="54"/>
      <c r="BD1469" s="41">
        <v>4</v>
      </c>
      <c r="BE1469" s="52">
        <v>42</v>
      </c>
      <c r="BF1469" s="62">
        <v>4285</v>
      </c>
      <c r="BG1469" s="275"/>
    </row>
    <row r="1470" spans="1:59" s="63" customFormat="1" ht="12.75" x14ac:dyDescent="0.2">
      <c r="A1470" s="196">
        <v>4</v>
      </c>
      <c r="B1470" s="197" t="s">
        <v>422</v>
      </c>
      <c r="C1470" s="208">
        <v>42</v>
      </c>
      <c r="D1470" s="209" t="s">
        <v>518</v>
      </c>
      <c r="E1470" s="210">
        <v>4285</v>
      </c>
      <c r="F1470" s="211" t="s">
        <v>684</v>
      </c>
      <c r="G1470" s="230"/>
      <c r="H1470" s="56"/>
      <c r="I1470" s="221"/>
      <c r="J1470" s="57"/>
      <c r="K1470" s="57"/>
      <c r="L1470" s="57"/>
      <c r="M1470" s="55"/>
      <c r="N1470" s="303"/>
      <c r="O1470" s="245"/>
      <c r="P1470" s="122"/>
      <c r="Q1470" s="58"/>
      <c r="R1470" s="58"/>
      <c r="S1470" s="58"/>
      <c r="T1470" s="58"/>
      <c r="U1470" s="58"/>
      <c r="V1470" s="58"/>
      <c r="W1470" s="58"/>
      <c r="X1470" s="58"/>
      <c r="Y1470" s="59"/>
      <c r="Z1470" s="59"/>
      <c r="AA1470" s="59"/>
      <c r="AB1470" s="58"/>
      <c r="AC1470" s="58"/>
      <c r="AD1470" s="58"/>
      <c r="AE1470" s="58"/>
      <c r="AF1470" s="58"/>
      <c r="AG1470" s="58"/>
      <c r="AH1470" s="58"/>
      <c r="AI1470" s="58"/>
      <c r="AJ1470" s="59"/>
      <c r="AK1470" s="59"/>
      <c r="AL1470" s="59"/>
      <c r="AM1470" s="58"/>
      <c r="AN1470" s="58"/>
      <c r="AO1470" s="58"/>
      <c r="AP1470" s="58"/>
      <c r="AQ1470" s="58"/>
      <c r="AR1470" s="58"/>
      <c r="AS1470" s="58"/>
      <c r="AT1470" s="58"/>
      <c r="AU1470" s="58"/>
      <c r="AV1470" s="58"/>
      <c r="AW1470" s="58"/>
      <c r="AX1470" s="59"/>
      <c r="AY1470" s="59"/>
      <c r="AZ1470" s="60"/>
      <c r="BA1470" s="61"/>
      <c r="BB1470" s="54"/>
      <c r="BC1470" s="54"/>
      <c r="BD1470" s="41">
        <v>4</v>
      </c>
      <c r="BE1470" s="52">
        <v>42</v>
      </c>
      <c r="BF1470" s="62">
        <v>4285</v>
      </c>
      <c r="BG1470" s="274"/>
    </row>
    <row r="1471" spans="1:59" s="63" customFormat="1" ht="12.75" x14ac:dyDescent="0.2">
      <c r="A1471" s="196">
        <v>4</v>
      </c>
      <c r="B1471" s="197" t="s">
        <v>422</v>
      </c>
      <c r="C1471" s="208">
        <v>42</v>
      </c>
      <c r="D1471" s="209" t="s">
        <v>518</v>
      </c>
      <c r="E1471" s="210">
        <v>4285</v>
      </c>
      <c r="F1471" s="211" t="s">
        <v>684</v>
      </c>
      <c r="G1471" s="231"/>
      <c r="H1471" s="65"/>
      <c r="I1471" s="222"/>
      <c r="J1471" s="66"/>
      <c r="K1471" s="66"/>
      <c r="L1471" s="66"/>
      <c r="M1471" s="64"/>
      <c r="N1471" s="304"/>
      <c r="O1471" s="305"/>
      <c r="P1471" s="127"/>
      <c r="Q1471" s="67"/>
      <c r="R1471" s="67"/>
      <c r="S1471" s="67"/>
      <c r="T1471" s="67"/>
      <c r="U1471" s="67"/>
      <c r="V1471" s="67"/>
      <c r="W1471" s="67"/>
      <c r="X1471" s="67"/>
      <c r="Y1471" s="68"/>
      <c r="Z1471" s="68"/>
      <c r="AA1471" s="68"/>
      <c r="AB1471" s="67"/>
      <c r="AC1471" s="67"/>
      <c r="AD1471" s="67"/>
      <c r="AE1471" s="67"/>
      <c r="AF1471" s="67"/>
      <c r="AG1471" s="67"/>
      <c r="AH1471" s="67"/>
      <c r="AI1471" s="67"/>
      <c r="AJ1471" s="68"/>
      <c r="AK1471" s="68"/>
      <c r="AL1471" s="68"/>
      <c r="AM1471" s="67"/>
      <c r="AN1471" s="67"/>
      <c r="AO1471" s="67"/>
      <c r="AP1471" s="67"/>
      <c r="AQ1471" s="67"/>
      <c r="AR1471" s="67"/>
      <c r="AS1471" s="67"/>
      <c r="AT1471" s="67"/>
      <c r="AU1471" s="67"/>
      <c r="AV1471" s="67"/>
      <c r="AW1471" s="67"/>
      <c r="AX1471" s="68"/>
      <c r="AY1471" s="68"/>
      <c r="AZ1471" s="69"/>
      <c r="BA1471" s="70"/>
      <c r="BB1471" s="71"/>
      <c r="BC1471" s="54"/>
      <c r="BD1471" s="41">
        <v>4</v>
      </c>
      <c r="BE1471" s="52">
        <v>42</v>
      </c>
      <c r="BF1471" s="62">
        <v>4285</v>
      </c>
      <c r="BG1471" s="275"/>
    </row>
    <row r="1472" spans="1:59" s="63" customFormat="1" ht="12.75" x14ac:dyDescent="0.2">
      <c r="A1472" s="196">
        <v>4</v>
      </c>
      <c r="B1472" s="197" t="s">
        <v>422</v>
      </c>
      <c r="C1472" s="208">
        <v>42</v>
      </c>
      <c r="D1472" s="209" t="s">
        <v>518</v>
      </c>
      <c r="E1472" s="210">
        <v>4285</v>
      </c>
      <c r="F1472" s="211" t="s">
        <v>684</v>
      </c>
      <c r="G1472" s="231" t="s">
        <v>268</v>
      </c>
      <c r="H1472" s="72" t="s">
        <v>1233</v>
      </c>
      <c r="I1472" s="223" t="s">
        <v>1232</v>
      </c>
      <c r="J1472" s="73"/>
      <c r="K1472" s="73"/>
      <c r="L1472" s="73"/>
      <c r="M1472" s="74"/>
      <c r="N1472" s="247"/>
      <c r="O1472" s="306"/>
      <c r="P1472" s="105"/>
      <c r="Q1472" s="75"/>
      <c r="R1472" s="75"/>
      <c r="S1472" s="75"/>
      <c r="T1472" s="75"/>
      <c r="U1472" s="75"/>
      <c r="V1472" s="75"/>
      <c r="W1472" s="75"/>
      <c r="X1472" s="75"/>
      <c r="Y1472" s="76" t="str">
        <f>IF(ISNUMBER(VLOOKUP(Y1480,P$7:W$7,MATCH(Y1480,P$7:W$7))),VLOOKUP(Y1480,P$7:W$7,MATCH(Y1480,P$7:W$7)),IF(N1485=0,"No Data",IF(Y1480&gt;0,"&lt;100",0)))</f>
        <v>No Data</v>
      </c>
      <c r="Z1472" s="77" t="str">
        <f>IF(ISNUMBER(VLOOKUP(Z1485,P$7:W$7,MATCH(Z1485,P$7:W$7))),VLOOKUP(Z1485,P$7:W$7,MATCH(Z1485,P$7:W$7)),IF(N1485=0,"No Data",IF(Z1485&gt;0,"&lt;100",0)))</f>
        <v>No Data</v>
      </c>
      <c r="AA1472" s="78">
        <f>AA$460</f>
        <v>1000</v>
      </c>
      <c r="AB1472" s="75"/>
      <c r="AC1472" s="75"/>
      <c r="AD1472" s="75"/>
      <c r="AE1472" s="75"/>
      <c r="AF1472" s="75"/>
      <c r="AG1472" s="75"/>
      <c r="AH1472" s="75"/>
      <c r="AI1472" s="75"/>
      <c r="AJ1472" s="76" t="str">
        <f>IF(ISNUMBER(VLOOKUP(AJ1480,AB$7:AH$7,MATCH(AJ1480,AB$7:AH$7))),VLOOKUP(AJ1480,AB$7:AH$7,MATCH(AJ1480,AB$7:AH$7)),IF(N1485=0,"No Data",IF(AJ1480&gt;0,"&lt;50",0)))</f>
        <v>No Data</v>
      </c>
      <c r="AK1472" s="77" t="str">
        <f>IF(ISNUMBER(VLOOKUP(AK1485,AB$7:AH$7,MATCH(AK1485,AB$7:AH$7))),VLOOKUP(AK1485,AB$7:AH$7,MATCH(AK1485,AB$7:AH$7)),IF(N1485=0,"No Data",IF(AK1485&gt;0,"&lt;50",0)))</f>
        <v>No Data</v>
      </c>
      <c r="AL1472" s="78">
        <f>AL$460</f>
        <v>0</v>
      </c>
      <c r="AM1472" s="75"/>
      <c r="AN1472" s="75"/>
      <c r="AO1472" s="75"/>
      <c r="AP1472" s="75"/>
      <c r="AQ1472" s="75"/>
      <c r="AR1472" s="75"/>
      <c r="AS1472" s="75"/>
      <c r="AT1472" s="75"/>
      <c r="AU1472" s="75"/>
      <c r="AV1472" s="75"/>
      <c r="AW1472" s="76" t="str">
        <f>IF(ISNUMBER(VLOOKUP(AW1480,AM$7:AU$7,MATCH(AW1480,AM$7:AU$7))),VLOOKUP(AW1480,AM$7:AU$7,MATCH(AW1480,AM$7:AU$7)),IF(N1485=0,"No Data",IF(AW1480&gt;0,"&lt;10",0)))</f>
        <v>No Data</v>
      </c>
      <c r="AX1472" s="77" t="str">
        <f>IF(ISNUMBER(VLOOKUP(AX1485,AM$7:AU$7,MATCH(AX1485,AM$7:AU$7))),VLOOKUP(AX1485,AM$7:AU$7,MATCH(AX1485,AM$7:AU$7)),IF(N1485=0,"No Data",IF(AX1485&gt;0,"&lt;10",0)))</f>
        <v>No Data</v>
      </c>
      <c r="AY1472" s="78">
        <f>AY$460</f>
        <v>1000</v>
      </c>
      <c r="AZ1472" s="79"/>
      <c r="BA1472" s="80" t="str">
        <f t="shared" si="222"/>
        <v>&gt; see 3324, lightweight concrete blockwork</v>
      </c>
      <c r="BB1472" s="71"/>
      <c r="BC1472" s="54"/>
      <c r="BD1472" s="41">
        <v>4</v>
      </c>
      <c r="BE1472" s="52">
        <v>42</v>
      </c>
      <c r="BF1472" s="62">
        <v>4285</v>
      </c>
      <c r="BG1472" s="276" t="str">
        <f>H1472</f>
        <v>Default Scenario (Link)</v>
      </c>
    </row>
    <row r="1473" spans="1:59" s="63" customFormat="1" ht="12.75" x14ac:dyDescent="0.2">
      <c r="A1473" s="196">
        <v>4</v>
      </c>
      <c r="B1473" s="197" t="s">
        <v>422</v>
      </c>
      <c r="C1473" s="208">
        <v>42</v>
      </c>
      <c r="D1473" s="209" t="s">
        <v>518</v>
      </c>
      <c r="E1473" s="210">
        <v>4285</v>
      </c>
      <c r="F1473" s="211" t="s">
        <v>684</v>
      </c>
      <c r="G1473" s="231"/>
      <c r="H1473" s="65"/>
      <c r="I1473" s="222"/>
      <c r="J1473" s="66"/>
      <c r="K1473" s="66"/>
      <c r="L1473" s="66"/>
      <c r="M1473" s="64"/>
      <c r="N1473" s="304"/>
      <c r="O1473" s="305"/>
      <c r="P1473" s="127"/>
      <c r="Q1473" s="67"/>
      <c r="R1473" s="67"/>
      <c r="S1473" s="67"/>
      <c r="T1473" s="67"/>
      <c r="U1473" s="67"/>
      <c r="V1473" s="67"/>
      <c r="W1473" s="67"/>
      <c r="X1473" s="67"/>
      <c r="Y1473" s="68"/>
      <c r="Z1473" s="68"/>
      <c r="AA1473" s="68"/>
      <c r="AB1473" s="67"/>
      <c r="AC1473" s="67"/>
      <c r="AD1473" s="67"/>
      <c r="AE1473" s="67"/>
      <c r="AF1473" s="67"/>
      <c r="AG1473" s="67"/>
      <c r="AH1473" s="67"/>
      <c r="AI1473" s="67"/>
      <c r="AJ1473" s="68"/>
      <c r="AK1473" s="68"/>
      <c r="AL1473" s="68"/>
      <c r="AM1473" s="67"/>
      <c r="AN1473" s="67"/>
      <c r="AO1473" s="67"/>
      <c r="AP1473" s="67"/>
      <c r="AQ1473" s="67"/>
      <c r="AR1473" s="67"/>
      <c r="AS1473" s="67"/>
      <c r="AT1473" s="67"/>
      <c r="AU1473" s="67"/>
      <c r="AV1473" s="67"/>
      <c r="AW1473" s="67"/>
      <c r="AX1473" s="68"/>
      <c r="AY1473" s="68"/>
      <c r="AZ1473" s="69"/>
      <c r="BA1473" s="70"/>
      <c r="BB1473" s="71"/>
      <c r="BC1473" s="54"/>
      <c r="BD1473" s="41">
        <v>4</v>
      </c>
      <c r="BE1473" s="52">
        <v>42</v>
      </c>
      <c r="BF1473" s="62">
        <v>4285</v>
      </c>
      <c r="BG1473" s="275"/>
    </row>
    <row r="1474" spans="1:59" s="63" customFormat="1" ht="12.75" x14ac:dyDescent="0.2">
      <c r="A1474" s="196">
        <v>4</v>
      </c>
      <c r="B1474" s="197" t="s">
        <v>422</v>
      </c>
      <c r="C1474" s="208">
        <v>42</v>
      </c>
      <c r="D1474" s="209" t="s">
        <v>518</v>
      </c>
      <c r="E1474" s="210">
        <v>4285</v>
      </c>
      <c r="F1474" s="211" t="s">
        <v>684</v>
      </c>
      <c r="G1474" s="230"/>
      <c r="H1474" s="56"/>
      <c r="I1474" s="221"/>
      <c r="J1474" s="57"/>
      <c r="K1474" s="57"/>
      <c r="L1474" s="57"/>
      <c r="M1474" s="55"/>
      <c r="N1474" s="303"/>
      <c r="O1474" s="245"/>
      <c r="P1474" s="122"/>
      <c r="Q1474" s="58"/>
      <c r="R1474" s="58"/>
      <c r="S1474" s="58"/>
      <c r="T1474" s="58"/>
      <c r="U1474" s="58"/>
      <c r="V1474" s="58"/>
      <c r="W1474" s="58"/>
      <c r="X1474" s="58"/>
      <c r="Y1474" s="59"/>
      <c r="Z1474" s="59"/>
      <c r="AA1474" s="59"/>
      <c r="AB1474" s="58"/>
      <c r="AC1474" s="58"/>
      <c r="AD1474" s="58"/>
      <c r="AE1474" s="58"/>
      <c r="AF1474" s="58"/>
      <c r="AG1474" s="58"/>
      <c r="AH1474" s="58"/>
      <c r="AI1474" s="58"/>
      <c r="AJ1474" s="59"/>
      <c r="AK1474" s="59"/>
      <c r="AL1474" s="59"/>
      <c r="AM1474" s="58"/>
      <c r="AN1474" s="58"/>
      <c r="AO1474" s="58"/>
      <c r="AP1474" s="58"/>
      <c r="AQ1474" s="58"/>
      <c r="AR1474" s="58"/>
      <c r="AS1474" s="58"/>
      <c r="AT1474" s="58"/>
      <c r="AU1474" s="58"/>
      <c r="AV1474" s="58"/>
      <c r="AW1474" s="58"/>
      <c r="AX1474" s="59"/>
      <c r="AY1474" s="59"/>
      <c r="AZ1474" s="60"/>
      <c r="BA1474" s="61"/>
      <c r="BB1474" s="54"/>
      <c r="BC1474" s="54"/>
      <c r="BD1474" s="41">
        <v>4</v>
      </c>
      <c r="BE1474" s="52">
        <v>42</v>
      </c>
      <c r="BF1474" s="62">
        <v>4285</v>
      </c>
      <c r="BG1474" s="274"/>
    </row>
    <row r="1475" spans="1:59" s="63" customFormat="1" ht="12.75" x14ac:dyDescent="0.2">
      <c r="A1475" s="196">
        <v>4</v>
      </c>
      <c r="B1475" s="197" t="s">
        <v>422</v>
      </c>
      <c r="C1475" s="208">
        <v>42</v>
      </c>
      <c r="D1475" s="209" t="s">
        <v>518</v>
      </c>
      <c r="E1475" s="210">
        <v>4285</v>
      </c>
      <c r="F1475" s="211" t="s">
        <v>684</v>
      </c>
      <c r="G1475" s="231"/>
      <c r="H1475" s="65"/>
      <c r="I1475" s="222"/>
      <c r="J1475" s="66"/>
      <c r="K1475" s="66"/>
      <c r="L1475" s="66"/>
      <c r="M1475" s="64"/>
      <c r="N1475" s="304"/>
      <c r="O1475" s="305"/>
      <c r="P1475" s="127"/>
      <c r="Q1475" s="67"/>
      <c r="R1475" s="67"/>
      <c r="S1475" s="67"/>
      <c r="T1475" s="67"/>
      <c r="U1475" s="67"/>
      <c r="V1475" s="67"/>
      <c r="W1475" s="67"/>
      <c r="X1475" s="67"/>
      <c r="Y1475" s="68"/>
      <c r="Z1475" s="68"/>
      <c r="AA1475" s="68"/>
      <c r="AB1475" s="67"/>
      <c r="AC1475" s="67"/>
      <c r="AD1475" s="67"/>
      <c r="AE1475" s="67"/>
      <c r="AF1475" s="67"/>
      <c r="AG1475" s="67"/>
      <c r="AH1475" s="67"/>
      <c r="AI1475" s="67"/>
      <c r="AJ1475" s="68"/>
      <c r="AK1475" s="68"/>
      <c r="AL1475" s="68"/>
      <c r="AM1475" s="67"/>
      <c r="AN1475" s="67"/>
      <c r="AO1475" s="67"/>
      <c r="AP1475" s="67"/>
      <c r="AQ1475" s="67"/>
      <c r="AR1475" s="67"/>
      <c r="AS1475" s="67"/>
      <c r="AT1475" s="67"/>
      <c r="AU1475" s="67"/>
      <c r="AV1475" s="67"/>
      <c r="AW1475" s="67"/>
      <c r="AX1475" s="68"/>
      <c r="AY1475" s="68"/>
      <c r="AZ1475" s="69"/>
      <c r="BA1475" s="70"/>
      <c r="BB1475" s="71"/>
      <c r="BC1475" s="54"/>
      <c r="BD1475" s="41">
        <v>4</v>
      </c>
      <c r="BE1475" s="52">
        <v>42</v>
      </c>
      <c r="BF1475" s="62">
        <v>4285</v>
      </c>
      <c r="BG1475" s="275"/>
    </row>
    <row r="1476" spans="1:59" s="63" customFormat="1" ht="12.75" x14ac:dyDescent="0.2">
      <c r="A1476" s="196">
        <v>4</v>
      </c>
      <c r="B1476" s="197" t="s">
        <v>422</v>
      </c>
      <c r="C1476" s="208">
        <v>42</v>
      </c>
      <c r="D1476" s="209" t="s">
        <v>518</v>
      </c>
      <c r="E1476" s="210">
        <v>4285</v>
      </c>
      <c r="F1476" s="211" t="s">
        <v>684</v>
      </c>
      <c r="G1476" s="231" t="s">
        <v>250</v>
      </c>
      <c r="H1476" s="72" t="s">
        <v>1233</v>
      </c>
      <c r="I1476" s="223" t="s">
        <v>1244</v>
      </c>
      <c r="J1476" s="73"/>
      <c r="K1476" s="73"/>
      <c r="L1476" s="73"/>
      <c r="M1476" s="74"/>
      <c r="N1476" s="247"/>
      <c r="O1476" s="306"/>
      <c r="P1476" s="105"/>
      <c r="Q1476" s="75"/>
      <c r="R1476" s="75"/>
      <c r="S1476" s="75"/>
      <c r="T1476" s="75"/>
      <c r="U1476" s="75"/>
      <c r="V1476" s="75"/>
      <c r="W1476" s="75"/>
      <c r="X1476" s="75"/>
      <c r="Y1476" s="76" t="s">
        <v>1241</v>
      </c>
      <c r="Z1476" s="77" t="s">
        <v>1241</v>
      </c>
      <c r="AA1476" s="78">
        <f>AA$443</f>
        <v>0</v>
      </c>
      <c r="AB1476" s="75"/>
      <c r="AC1476" s="75"/>
      <c r="AD1476" s="75"/>
      <c r="AE1476" s="75"/>
      <c r="AF1476" s="75"/>
      <c r="AG1476" s="75"/>
      <c r="AH1476" s="75"/>
      <c r="AI1476" s="75"/>
      <c r="AJ1476" s="76" t="s">
        <v>1241</v>
      </c>
      <c r="AK1476" s="77" t="s">
        <v>1241</v>
      </c>
      <c r="AL1476" s="78">
        <f>AL$443</f>
        <v>0</v>
      </c>
      <c r="AM1476" s="75"/>
      <c r="AN1476" s="75"/>
      <c r="AO1476" s="75"/>
      <c r="AP1476" s="75"/>
      <c r="AQ1476" s="75"/>
      <c r="AR1476" s="75"/>
      <c r="AS1476" s="75"/>
      <c r="AT1476" s="75"/>
      <c r="AU1476" s="75"/>
      <c r="AV1476" s="75"/>
      <c r="AW1476" s="76" t="s">
        <v>1241</v>
      </c>
      <c r="AX1476" s="77" t="s">
        <v>1241</v>
      </c>
      <c r="AY1476" s="78">
        <f>AY$443</f>
        <v>500</v>
      </c>
      <c r="AZ1476" s="79"/>
      <c r="BA1476" s="80" t="str">
        <f>I1476</f>
        <v>&gt; see 3323, Solid concrete blockwork</v>
      </c>
      <c r="BB1476" s="71"/>
      <c r="BC1476" s="54"/>
      <c r="BD1476" s="41">
        <v>4</v>
      </c>
      <c r="BE1476" s="52">
        <v>42</v>
      </c>
      <c r="BF1476" s="62">
        <v>4285</v>
      </c>
      <c r="BG1476" s="276" t="str">
        <f>H1476</f>
        <v>Default Scenario (Link)</v>
      </c>
    </row>
    <row r="1477" spans="1:59" s="63" customFormat="1" ht="12.75" x14ac:dyDescent="0.2">
      <c r="A1477" s="196">
        <v>4</v>
      </c>
      <c r="B1477" s="197" t="s">
        <v>422</v>
      </c>
      <c r="C1477" s="208">
        <v>42</v>
      </c>
      <c r="D1477" s="209" t="s">
        <v>518</v>
      </c>
      <c r="E1477" s="210">
        <v>4285</v>
      </c>
      <c r="F1477" s="211" t="s">
        <v>684</v>
      </c>
      <c r="G1477" s="231"/>
      <c r="H1477" s="65"/>
      <c r="I1477" s="222"/>
      <c r="J1477" s="66"/>
      <c r="K1477" s="66"/>
      <c r="L1477" s="66"/>
      <c r="M1477" s="64"/>
      <c r="N1477" s="304"/>
      <c r="O1477" s="305"/>
      <c r="P1477" s="127"/>
      <c r="Q1477" s="67"/>
      <c r="R1477" s="67"/>
      <c r="S1477" s="67"/>
      <c r="T1477" s="67"/>
      <c r="U1477" s="67"/>
      <c r="V1477" s="67"/>
      <c r="W1477" s="67"/>
      <c r="X1477" s="67"/>
      <c r="Y1477" s="68"/>
      <c r="Z1477" s="68"/>
      <c r="AA1477" s="68"/>
      <c r="AB1477" s="67"/>
      <c r="AC1477" s="67"/>
      <c r="AD1477" s="67"/>
      <c r="AE1477" s="67"/>
      <c r="AF1477" s="67"/>
      <c r="AG1477" s="67"/>
      <c r="AH1477" s="67"/>
      <c r="AI1477" s="67"/>
      <c r="AJ1477" s="68"/>
      <c r="AK1477" s="68"/>
      <c r="AL1477" s="68"/>
      <c r="AM1477" s="67"/>
      <c r="AN1477" s="67"/>
      <c r="AO1477" s="67"/>
      <c r="AP1477" s="67"/>
      <c r="AQ1477" s="67"/>
      <c r="AR1477" s="67"/>
      <c r="AS1477" s="67"/>
      <c r="AT1477" s="67"/>
      <c r="AU1477" s="67"/>
      <c r="AV1477" s="67"/>
      <c r="AW1477" s="67"/>
      <c r="AX1477" s="68"/>
      <c r="AY1477" s="68"/>
      <c r="AZ1477" s="69"/>
      <c r="BA1477" s="70"/>
      <c r="BB1477" s="71"/>
      <c r="BC1477" s="54"/>
      <c r="BD1477" s="41">
        <v>4</v>
      </c>
      <c r="BE1477" s="52">
        <v>42</v>
      </c>
      <c r="BF1477" s="62">
        <v>4285</v>
      </c>
      <c r="BG1477" s="275"/>
    </row>
    <row r="1478" spans="1:59" s="63" customFormat="1" ht="12.75" x14ac:dyDescent="0.2">
      <c r="A1478" s="196">
        <v>4</v>
      </c>
      <c r="B1478" s="197" t="s">
        <v>422</v>
      </c>
      <c r="C1478" s="208">
        <v>42</v>
      </c>
      <c r="D1478" s="209" t="s">
        <v>518</v>
      </c>
      <c r="E1478" s="210">
        <v>4285</v>
      </c>
      <c r="F1478" s="211" t="s">
        <v>684</v>
      </c>
      <c r="G1478" s="230"/>
      <c r="H1478" s="56"/>
      <c r="I1478" s="221"/>
      <c r="J1478" s="57"/>
      <c r="K1478" s="57"/>
      <c r="L1478" s="57"/>
      <c r="M1478" s="55"/>
      <c r="N1478" s="303"/>
      <c r="O1478" s="245"/>
      <c r="P1478" s="122"/>
      <c r="Q1478" s="58"/>
      <c r="R1478" s="58"/>
      <c r="S1478" s="58"/>
      <c r="T1478" s="58"/>
      <c r="U1478" s="58"/>
      <c r="V1478" s="58"/>
      <c r="W1478" s="58"/>
      <c r="X1478" s="58"/>
      <c r="Y1478" s="59"/>
      <c r="Z1478" s="59"/>
      <c r="AA1478" s="59"/>
      <c r="AB1478" s="58"/>
      <c r="AC1478" s="58"/>
      <c r="AD1478" s="58"/>
      <c r="AE1478" s="58"/>
      <c r="AF1478" s="58"/>
      <c r="AG1478" s="58"/>
      <c r="AH1478" s="58"/>
      <c r="AI1478" s="58"/>
      <c r="AJ1478" s="59"/>
      <c r="AK1478" s="59"/>
      <c r="AL1478" s="59"/>
      <c r="AM1478" s="58"/>
      <c r="AN1478" s="58"/>
      <c r="AO1478" s="58"/>
      <c r="AP1478" s="58"/>
      <c r="AQ1478" s="58"/>
      <c r="AR1478" s="58"/>
      <c r="AS1478" s="58"/>
      <c r="AT1478" s="58"/>
      <c r="AU1478" s="58"/>
      <c r="AV1478" s="58"/>
      <c r="AW1478" s="58"/>
      <c r="AX1478" s="59"/>
      <c r="AY1478" s="59"/>
      <c r="AZ1478" s="60"/>
      <c r="BA1478" s="61"/>
      <c r="BB1478" s="54"/>
      <c r="BC1478" s="54"/>
      <c r="BD1478" s="41">
        <v>4</v>
      </c>
      <c r="BE1478" s="52">
        <v>42</v>
      </c>
      <c r="BF1478" s="62">
        <v>4285</v>
      </c>
      <c r="BG1478" s="274"/>
    </row>
    <row r="1479" spans="1:59" s="63" customFormat="1" ht="12.75" x14ac:dyDescent="0.2">
      <c r="A1479" s="196">
        <v>4</v>
      </c>
      <c r="B1479" s="197" t="s">
        <v>422</v>
      </c>
      <c r="C1479" s="208">
        <v>42</v>
      </c>
      <c r="D1479" s="209" t="s">
        <v>518</v>
      </c>
      <c r="E1479" s="210">
        <v>4285</v>
      </c>
      <c r="F1479" s="211" t="s">
        <v>684</v>
      </c>
      <c r="G1479" s="231"/>
      <c r="H1479" s="65"/>
      <c r="I1479" s="222"/>
      <c r="J1479" s="66"/>
      <c r="K1479" s="66"/>
      <c r="L1479" s="66"/>
      <c r="M1479" s="64"/>
      <c r="N1479" s="304"/>
      <c r="O1479" s="305"/>
      <c r="P1479" s="127"/>
      <c r="Q1479" s="67"/>
      <c r="R1479" s="67"/>
      <c r="S1479" s="67"/>
      <c r="T1479" s="67"/>
      <c r="U1479" s="67"/>
      <c r="V1479" s="67"/>
      <c r="W1479" s="67"/>
      <c r="X1479" s="67"/>
      <c r="Y1479" s="68"/>
      <c r="Z1479" s="68"/>
      <c r="AA1479" s="68"/>
      <c r="AB1479" s="67"/>
      <c r="AC1479" s="67"/>
      <c r="AD1479" s="67"/>
      <c r="AE1479" s="67"/>
      <c r="AF1479" s="67"/>
      <c r="AG1479" s="67"/>
      <c r="AH1479" s="67"/>
      <c r="AI1479" s="67"/>
      <c r="AJ1479" s="68"/>
      <c r="AK1479" s="68"/>
      <c r="AL1479" s="68"/>
      <c r="AM1479" s="67"/>
      <c r="AN1479" s="67"/>
      <c r="AO1479" s="67"/>
      <c r="AP1479" s="67"/>
      <c r="AQ1479" s="67"/>
      <c r="AR1479" s="67"/>
      <c r="AS1479" s="67"/>
      <c r="AT1479" s="67"/>
      <c r="AU1479" s="67"/>
      <c r="AV1479" s="67"/>
      <c r="AW1479" s="67"/>
      <c r="AX1479" s="68"/>
      <c r="AY1479" s="68"/>
      <c r="AZ1479" s="69"/>
      <c r="BA1479" s="70"/>
      <c r="BB1479" s="71"/>
      <c r="BC1479" s="54"/>
      <c r="BD1479" s="41">
        <v>4</v>
      </c>
      <c r="BE1479" s="52">
        <v>42</v>
      </c>
      <c r="BF1479" s="62">
        <v>4285</v>
      </c>
      <c r="BG1479" s="275"/>
    </row>
    <row r="1480" spans="1:59" s="63" customFormat="1" ht="12.75" x14ac:dyDescent="0.2">
      <c r="A1480" s="196">
        <v>4</v>
      </c>
      <c r="B1480" s="197" t="s">
        <v>422</v>
      </c>
      <c r="C1480" s="208">
        <v>42</v>
      </c>
      <c r="D1480" s="209" t="s">
        <v>518</v>
      </c>
      <c r="E1480" s="210">
        <v>4285</v>
      </c>
      <c r="F1480" s="211" t="s">
        <v>684</v>
      </c>
      <c r="G1480" s="231" t="s">
        <v>53</v>
      </c>
      <c r="H1480" s="72" t="s">
        <v>1233</v>
      </c>
      <c r="I1480" s="223" t="s">
        <v>1183</v>
      </c>
      <c r="J1480" s="73"/>
      <c r="K1480" s="73"/>
      <c r="L1480" s="73"/>
      <c r="M1480" s="74"/>
      <c r="N1480" s="247"/>
      <c r="O1480" s="306"/>
      <c r="P1480" s="105"/>
      <c r="Q1480" s="75"/>
      <c r="R1480" s="75"/>
      <c r="S1480" s="75"/>
      <c r="T1480" s="75"/>
      <c r="U1480" s="75"/>
      <c r="V1480" s="75"/>
      <c r="W1480" s="75"/>
      <c r="X1480" s="75"/>
      <c r="Y1480" s="76" t="s">
        <v>1241</v>
      </c>
      <c r="Z1480" s="77" t="s">
        <v>1241</v>
      </c>
      <c r="AA1480" s="78">
        <f>AA$126</f>
        <v>1000</v>
      </c>
      <c r="AB1480" s="75"/>
      <c r="AC1480" s="75"/>
      <c r="AD1480" s="75"/>
      <c r="AE1480" s="75"/>
      <c r="AF1480" s="75"/>
      <c r="AG1480" s="75"/>
      <c r="AH1480" s="75"/>
      <c r="AI1480" s="75"/>
      <c r="AJ1480" s="76" t="s">
        <v>1241</v>
      </c>
      <c r="AK1480" s="77" t="s">
        <v>1241</v>
      </c>
      <c r="AL1480" s="78">
        <f>AL$126</f>
        <v>0</v>
      </c>
      <c r="AM1480" s="75"/>
      <c r="AN1480" s="75"/>
      <c r="AO1480" s="75"/>
      <c r="AP1480" s="75"/>
      <c r="AQ1480" s="75"/>
      <c r="AR1480" s="75"/>
      <c r="AS1480" s="75"/>
      <c r="AT1480" s="75"/>
      <c r="AU1480" s="75"/>
      <c r="AV1480" s="75"/>
      <c r="AW1480" s="76" t="s">
        <v>1241</v>
      </c>
      <c r="AX1480" s="77" t="s">
        <v>1241</v>
      </c>
      <c r="AY1480" s="78">
        <f>AY$126</f>
        <v>500</v>
      </c>
      <c r="AZ1480" s="79"/>
      <c r="BA1480" s="80" t="str">
        <f>I1480</f>
        <v>&gt; see 3112, Reinforcement for in situ concrete</v>
      </c>
      <c r="BB1480" s="71"/>
      <c r="BC1480" s="54"/>
      <c r="BD1480" s="41">
        <v>4</v>
      </c>
      <c r="BE1480" s="52">
        <v>42</v>
      </c>
      <c r="BF1480" s="62">
        <v>4285</v>
      </c>
      <c r="BG1480" s="276" t="str">
        <f>H1480</f>
        <v>Default Scenario (Link)</v>
      </c>
    </row>
    <row r="1481" spans="1:59" s="63" customFormat="1" ht="12.75" x14ac:dyDescent="0.2">
      <c r="A1481" s="196">
        <v>4</v>
      </c>
      <c r="B1481" s="197" t="s">
        <v>422</v>
      </c>
      <c r="C1481" s="208">
        <v>42</v>
      </c>
      <c r="D1481" s="209" t="s">
        <v>518</v>
      </c>
      <c r="E1481" s="210">
        <v>4285</v>
      </c>
      <c r="F1481" s="211" t="s">
        <v>684</v>
      </c>
      <c r="G1481" s="231"/>
      <c r="H1481" s="65"/>
      <c r="I1481" s="222"/>
      <c r="J1481" s="66"/>
      <c r="K1481" s="66"/>
      <c r="L1481" s="66"/>
      <c r="M1481" s="64"/>
      <c r="N1481" s="304"/>
      <c r="O1481" s="305"/>
      <c r="P1481" s="127"/>
      <c r="Q1481" s="67"/>
      <c r="R1481" s="67"/>
      <c r="S1481" s="67"/>
      <c r="T1481" s="67"/>
      <c r="U1481" s="67"/>
      <c r="V1481" s="67"/>
      <c r="W1481" s="67"/>
      <c r="X1481" s="67"/>
      <c r="Y1481" s="68"/>
      <c r="Z1481" s="68"/>
      <c r="AA1481" s="68"/>
      <c r="AB1481" s="67"/>
      <c r="AC1481" s="67"/>
      <c r="AD1481" s="67"/>
      <c r="AE1481" s="67"/>
      <c r="AF1481" s="67"/>
      <c r="AG1481" s="67"/>
      <c r="AH1481" s="67"/>
      <c r="AI1481" s="67"/>
      <c r="AJ1481" s="68"/>
      <c r="AK1481" s="68"/>
      <c r="AL1481" s="68"/>
      <c r="AM1481" s="67"/>
      <c r="AN1481" s="67"/>
      <c r="AO1481" s="67"/>
      <c r="AP1481" s="67"/>
      <c r="AQ1481" s="67"/>
      <c r="AR1481" s="67"/>
      <c r="AS1481" s="67"/>
      <c r="AT1481" s="67"/>
      <c r="AU1481" s="67"/>
      <c r="AV1481" s="67"/>
      <c r="AW1481" s="67"/>
      <c r="AX1481" s="68"/>
      <c r="AY1481" s="68"/>
      <c r="AZ1481" s="69"/>
      <c r="BA1481" s="70"/>
      <c r="BB1481" s="71"/>
      <c r="BC1481" s="54"/>
      <c r="BD1481" s="41">
        <v>4</v>
      </c>
      <c r="BE1481" s="52">
        <v>42</v>
      </c>
      <c r="BF1481" s="62">
        <v>4285</v>
      </c>
      <c r="BG1481" s="275"/>
    </row>
    <row r="1482" spans="1:59" s="63" customFormat="1" ht="12.75" x14ac:dyDescent="0.2">
      <c r="A1482" s="196">
        <v>4</v>
      </c>
      <c r="B1482" s="197" t="s">
        <v>422</v>
      </c>
      <c r="C1482" s="208">
        <v>42</v>
      </c>
      <c r="D1482" s="209" t="s">
        <v>518</v>
      </c>
      <c r="E1482" s="210">
        <v>4285</v>
      </c>
      <c r="F1482" s="211" t="s">
        <v>684</v>
      </c>
      <c r="G1482" s="230"/>
      <c r="H1482" s="56"/>
      <c r="I1482" s="221"/>
      <c r="J1482" s="57"/>
      <c r="K1482" s="57"/>
      <c r="L1482" s="57"/>
      <c r="M1482" s="55"/>
      <c r="N1482" s="303"/>
      <c r="O1482" s="245"/>
      <c r="P1482" s="122"/>
      <c r="Q1482" s="58"/>
      <c r="R1482" s="58"/>
      <c r="S1482" s="58"/>
      <c r="T1482" s="58"/>
      <c r="U1482" s="58"/>
      <c r="V1482" s="58"/>
      <c r="W1482" s="58"/>
      <c r="X1482" s="58"/>
      <c r="Y1482" s="59"/>
      <c r="Z1482" s="59"/>
      <c r="AA1482" s="59"/>
      <c r="AB1482" s="58"/>
      <c r="AC1482" s="58"/>
      <c r="AD1482" s="58"/>
      <c r="AE1482" s="58"/>
      <c r="AF1482" s="58"/>
      <c r="AG1482" s="58"/>
      <c r="AH1482" s="58"/>
      <c r="AI1482" s="58"/>
      <c r="AJ1482" s="59"/>
      <c r="AK1482" s="59"/>
      <c r="AL1482" s="59"/>
      <c r="AM1482" s="58"/>
      <c r="AN1482" s="58"/>
      <c r="AO1482" s="58"/>
      <c r="AP1482" s="58"/>
      <c r="AQ1482" s="58"/>
      <c r="AR1482" s="58"/>
      <c r="AS1482" s="58"/>
      <c r="AT1482" s="58"/>
      <c r="AU1482" s="58"/>
      <c r="AV1482" s="58"/>
      <c r="AW1482" s="58"/>
      <c r="AX1482" s="59"/>
      <c r="AY1482" s="59"/>
      <c r="AZ1482" s="60"/>
      <c r="BA1482" s="61"/>
      <c r="BB1482" s="54"/>
      <c r="BC1482" s="54"/>
      <c r="BD1482" s="41">
        <v>4</v>
      </c>
      <c r="BE1482" s="52">
        <v>42</v>
      </c>
      <c r="BF1482" s="62">
        <v>4285</v>
      </c>
      <c r="BG1482" s="274"/>
    </row>
    <row r="1483" spans="1:59" s="63" customFormat="1" ht="12.75" x14ac:dyDescent="0.2">
      <c r="A1483" s="196">
        <v>4</v>
      </c>
      <c r="B1483" s="197" t="s">
        <v>422</v>
      </c>
      <c r="C1483" s="208">
        <v>42</v>
      </c>
      <c r="D1483" s="209" t="s">
        <v>518</v>
      </c>
      <c r="E1483" s="210">
        <v>4285</v>
      </c>
      <c r="F1483" s="211" t="s">
        <v>684</v>
      </c>
      <c r="G1483" s="231"/>
      <c r="H1483" s="65"/>
      <c r="I1483" s="222"/>
      <c r="J1483" s="66"/>
      <c r="K1483" s="66"/>
      <c r="L1483" s="66"/>
      <c r="M1483" s="64"/>
      <c r="N1483" s="304"/>
      <c r="O1483" s="305"/>
      <c r="P1483" s="127"/>
      <c r="Q1483" s="67"/>
      <c r="R1483" s="67"/>
      <c r="S1483" s="67"/>
      <c r="T1483" s="67"/>
      <c r="U1483" s="67"/>
      <c r="V1483" s="67"/>
      <c r="W1483" s="67"/>
      <c r="X1483" s="67"/>
      <c r="Y1483" s="68"/>
      <c r="Z1483" s="68"/>
      <c r="AA1483" s="68"/>
      <c r="AB1483" s="67"/>
      <c r="AC1483" s="67"/>
      <c r="AD1483" s="67"/>
      <c r="AE1483" s="67"/>
      <c r="AF1483" s="67"/>
      <c r="AG1483" s="67"/>
      <c r="AH1483" s="67"/>
      <c r="AI1483" s="67"/>
      <c r="AJ1483" s="68"/>
      <c r="AK1483" s="68"/>
      <c r="AL1483" s="68"/>
      <c r="AM1483" s="67"/>
      <c r="AN1483" s="67"/>
      <c r="AO1483" s="67"/>
      <c r="AP1483" s="67"/>
      <c r="AQ1483" s="67"/>
      <c r="AR1483" s="67"/>
      <c r="AS1483" s="67"/>
      <c r="AT1483" s="67"/>
      <c r="AU1483" s="67"/>
      <c r="AV1483" s="67"/>
      <c r="AW1483" s="67"/>
      <c r="AX1483" s="68"/>
      <c r="AY1483" s="68"/>
      <c r="AZ1483" s="69"/>
      <c r="BA1483" s="70"/>
      <c r="BB1483" s="71"/>
      <c r="BC1483" s="54"/>
      <c r="BD1483" s="41">
        <v>4</v>
      </c>
      <c r="BE1483" s="52">
        <v>42</v>
      </c>
      <c r="BF1483" s="62">
        <v>4285</v>
      </c>
      <c r="BG1483" s="275"/>
    </row>
    <row r="1484" spans="1:59" s="63" customFormat="1" ht="12.75" x14ac:dyDescent="0.2">
      <c r="A1484" s="196">
        <v>4</v>
      </c>
      <c r="B1484" s="197" t="s">
        <v>422</v>
      </c>
      <c r="C1484" s="208">
        <v>42</v>
      </c>
      <c r="D1484" s="209" t="s">
        <v>518</v>
      </c>
      <c r="E1484" s="210">
        <v>4285</v>
      </c>
      <c r="F1484" s="211" t="s">
        <v>684</v>
      </c>
      <c r="G1484" s="231" t="s">
        <v>729</v>
      </c>
      <c r="H1484" s="72" t="s">
        <v>1233</v>
      </c>
      <c r="I1484" s="223" t="s">
        <v>1247</v>
      </c>
      <c r="J1484" s="73"/>
      <c r="K1484" s="73"/>
      <c r="L1484" s="73"/>
      <c r="M1484" s="74"/>
      <c r="N1484" s="247"/>
      <c r="O1484" s="306"/>
      <c r="P1484" s="105"/>
      <c r="Q1484" s="75"/>
      <c r="R1484" s="75"/>
      <c r="S1484" s="75"/>
      <c r="T1484" s="75"/>
      <c r="U1484" s="75"/>
      <c r="V1484" s="75"/>
      <c r="W1484" s="75"/>
      <c r="X1484" s="75"/>
      <c r="Y1484" s="76" t="s">
        <v>1241</v>
      </c>
      <c r="Z1484" s="77" t="s">
        <v>1241</v>
      </c>
      <c r="AA1484" s="78">
        <f>AA$2569</f>
        <v>5000</v>
      </c>
      <c r="AB1484" s="75"/>
      <c r="AC1484" s="75"/>
      <c r="AD1484" s="75"/>
      <c r="AE1484" s="75"/>
      <c r="AF1484" s="75"/>
      <c r="AG1484" s="75"/>
      <c r="AH1484" s="75"/>
      <c r="AI1484" s="75"/>
      <c r="AJ1484" s="76" t="s">
        <v>1241</v>
      </c>
      <c r="AK1484" s="77" t="s">
        <v>1241</v>
      </c>
      <c r="AL1484" s="78">
        <f>AL$2569</f>
        <v>0</v>
      </c>
      <c r="AM1484" s="75"/>
      <c r="AN1484" s="75"/>
      <c r="AO1484" s="75"/>
      <c r="AP1484" s="75"/>
      <c r="AQ1484" s="75"/>
      <c r="AR1484" s="75"/>
      <c r="AS1484" s="75"/>
      <c r="AT1484" s="75"/>
      <c r="AU1484" s="75"/>
      <c r="AV1484" s="75"/>
      <c r="AW1484" s="76" t="s">
        <v>1241</v>
      </c>
      <c r="AX1484" s="77" t="s">
        <v>1241</v>
      </c>
      <c r="AY1484" s="78">
        <f>AY$2569</f>
        <v>500</v>
      </c>
      <c r="AZ1484" s="79"/>
      <c r="BA1484" s="80" t="str">
        <f>I1484</f>
        <v>&gt; see 4711, Thermal insulation</v>
      </c>
      <c r="BB1484" s="71"/>
      <c r="BC1484" s="54"/>
      <c r="BD1484" s="41">
        <v>4</v>
      </c>
      <c r="BE1484" s="52">
        <v>42</v>
      </c>
      <c r="BF1484" s="62">
        <v>4285</v>
      </c>
      <c r="BG1484" s="276" t="str">
        <f>H1484</f>
        <v>Default Scenario (Link)</v>
      </c>
    </row>
    <row r="1485" spans="1:59" s="63" customFormat="1" ht="12.75" x14ac:dyDescent="0.2">
      <c r="A1485" s="196">
        <v>4</v>
      </c>
      <c r="B1485" s="197" t="s">
        <v>422</v>
      </c>
      <c r="C1485" s="208">
        <v>42</v>
      </c>
      <c r="D1485" s="209" t="s">
        <v>518</v>
      </c>
      <c r="E1485" s="210">
        <v>4285</v>
      </c>
      <c r="F1485" s="211" t="s">
        <v>684</v>
      </c>
      <c r="G1485" s="231"/>
      <c r="H1485" s="65"/>
      <c r="I1485" s="222"/>
      <c r="J1485" s="66"/>
      <c r="K1485" s="66"/>
      <c r="L1485" s="66"/>
      <c r="M1485" s="64"/>
      <c r="N1485" s="304"/>
      <c r="O1485" s="305"/>
      <c r="P1485" s="127"/>
      <c r="Q1485" s="67"/>
      <c r="R1485" s="67"/>
      <c r="S1485" s="67"/>
      <c r="T1485" s="67"/>
      <c r="U1485" s="67"/>
      <c r="V1485" s="67"/>
      <c r="W1485" s="67"/>
      <c r="X1485" s="67"/>
      <c r="Y1485" s="68"/>
      <c r="Z1485" s="68"/>
      <c r="AA1485" s="68"/>
      <c r="AB1485" s="67"/>
      <c r="AC1485" s="67"/>
      <c r="AD1485" s="67"/>
      <c r="AE1485" s="67"/>
      <c r="AF1485" s="67"/>
      <c r="AG1485" s="67"/>
      <c r="AH1485" s="67"/>
      <c r="AI1485" s="67"/>
      <c r="AJ1485" s="68"/>
      <c r="AK1485" s="68"/>
      <c r="AL1485" s="68"/>
      <c r="AM1485" s="67"/>
      <c r="AN1485" s="67"/>
      <c r="AO1485" s="67"/>
      <c r="AP1485" s="67"/>
      <c r="AQ1485" s="67"/>
      <c r="AR1485" s="67"/>
      <c r="AS1485" s="67"/>
      <c r="AT1485" s="67"/>
      <c r="AU1485" s="67"/>
      <c r="AV1485" s="67"/>
      <c r="AW1485" s="67"/>
      <c r="AX1485" s="68"/>
      <c r="AY1485" s="68"/>
      <c r="AZ1485" s="69"/>
      <c r="BA1485" s="70"/>
      <c r="BB1485" s="71"/>
      <c r="BC1485" s="54"/>
      <c r="BD1485" s="41">
        <v>4</v>
      </c>
      <c r="BE1485" s="52">
        <v>42</v>
      </c>
      <c r="BF1485" s="62">
        <v>4285</v>
      </c>
      <c r="BG1485" s="275"/>
    </row>
    <row r="1486" spans="1:59" s="63" customFormat="1" ht="12.75" x14ac:dyDescent="0.2">
      <c r="A1486" s="196">
        <v>4</v>
      </c>
      <c r="B1486" s="197" t="s">
        <v>422</v>
      </c>
      <c r="C1486" s="208">
        <v>42</v>
      </c>
      <c r="D1486" s="209" t="s">
        <v>518</v>
      </c>
      <c r="E1486" s="210">
        <v>4285</v>
      </c>
      <c r="F1486" s="211" t="s">
        <v>684</v>
      </c>
      <c r="G1486" s="230"/>
      <c r="H1486" s="56"/>
      <c r="I1486" s="221"/>
      <c r="J1486" s="57"/>
      <c r="K1486" s="57"/>
      <c r="L1486" s="57"/>
      <c r="M1486" s="55"/>
      <c r="N1486" s="303"/>
      <c r="O1486" s="245"/>
      <c r="P1486" s="122"/>
      <c r="Q1486" s="58"/>
      <c r="R1486" s="58"/>
      <c r="S1486" s="58"/>
      <c r="T1486" s="58"/>
      <c r="U1486" s="58"/>
      <c r="V1486" s="58"/>
      <c r="W1486" s="58"/>
      <c r="X1486" s="58"/>
      <c r="Y1486" s="59"/>
      <c r="Z1486" s="59"/>
      <c r="AA1486" s="59"/>
      <c r="AB1486" s="58"/>
      <c r="AC1486" s="58"/>
      <c r="AD1486" s="58"/>
      <c r="AE1486" s="58"/>
      <c r="AF1486" s="58"/>
      <c r="AG1486" s="58"/>
      <c r="AH1486" s="58"/>
      <c r="AI1486" s="58"/>
      <c r="AJ1486" s="59"/>
      <c r="AK1486" s="59"/>
      <c r="AL1486" s="59"/>
      <c r="AM1486" s="58"/>
      <c r="AN1486" s="58"/>
      <c r="AO1486" s="58"/>
      <c r="AP1486" s="58"/>
      <c r="AQ1486" s="58"/>
      <c r="AR1486" s="58"/>
      <c r="AS1486" s="58"/>
      <c r="AT1486" s="58"/>
      <c r="AU1486" s="58"/>
      <c r="AV1486" s="58"/>
      <c r="AW1486" s="58"/>
      <c r="AX1486" s="59"/>
      <c r="AY1486" s="59"/>
      <c r="AZ1486" s="60"/>
      <c r="BA1486" s="61"/>
      <c r="BB1486" s="54"/>
      <c r="BC1486" s="54"/>
      <c r="BD1486" s="41">
        <v>4</v>
      </c>
      <c r="BE1486" s="52">
        <v>42</v>
      </c>
      <c r="BF1486" s="62">
        <v>4285</v>
      </c>
      <c r="BG1486" s="274"/>
    </row>
    <row r="1487" spans="1:59" s="53" customFormat="1" ht="18.75" x14ac:dyDescent="0.3">
      <c r="A1487" s="202">
        <v>4</v>
      </c>
      <c r="B1487" s="203" t="s">
        <v>422</v>
      </c>
      <c r="C1487" s="205">
        <v>43</v>
      </c>
      <c r="D1487" s="206" t="s">
        <v>688</v>
      </c>
      <c r="E1487" s="207"/>
      <c r="F1487" s="207"/>
      <c r="G1487" s="229"/>
      <c r="H1487" s="44"/>
      <c r="I1487" s="226"/>
      <c r="J1487" s="192"/>
      <c r="K1487" s="192"/>
      <c r="L1487" s="192"/>
      <c r="M1487" s="194"/>
      <c r="N1487" s="302"/>
      <c r="O1487" s="298"/>
      <c r="P1487" s="47"/>
      <c r="Q1487" s="47"/>
      <c r="R1487" s="47"/>
      <c r="S1487" s="47"/>
      <c r="T1487" s="47"/>
      <c r="U1487" s="47"/>
      <c r="V1487" s="47"/>
      <c r="W1487" s="47"/>
      <c r="X1487" s="47"/>
      <c r="Y1487" s="48"/>
      <c r="Z1487" s="48"/>
      <c r="AA1487" s="48"/>
      <c r="AB1487" s="47"/>
      <c r="AC1487" s="47"/>
      <c r="AD1487" s="47"/>
      <c r="AE1487" s="47"/>
      <c r="AF1487" s="47"/>
      <c r="AG1487" s="47"/>
      <c r="AH1487" s="47"/>
      <c r="AI1487" s="47"/>
      <c r="AJ1487" s="48"/>
      <c r="AK1487" s="48"/>
      <c r="AL1487" s="48"/>
      <c r="AM1487" s="47"/>
      <c r="AN1487" s="47"/>
      <c r="AO1487" s="47"/>
      <c r="AP1487" s="47"/>
      <c r="AQ1487" s="47"/>
      <c r="AR1487" s="47"/>
      <c r="AS1487" s="47"/>
      <c r="AT1487" s="47"/>
      <c r="AU1487" s="47"/>
      <c r="AV1487" s="47"/>
      <c r="AW1487" s="47"/>
      <c r="AX1487" s="48"/>
      <c r="AY1487" s="333"/>
      <c r="AZ1487" s="49"/>
      <c r="BA1487" s="50"/>
      <c r="BB1487" s="51"/>
      <c r="BC1487" s="45"/>
      <c r="BD1487" s="41">
        <v>4</v>
      </c>
      <c r="BE1487" s="52">
        <v>43</v>
      </c>
      <c r="BF1487" s="52" t="s">
        <v>688</v>
      </c>
      <c r="BG1487" s="273"/>
    </row>
    <row r="1488" spans="1:59" x14ac:dyDescent="0.25">
      <c r="A1488" s="196">
        <v>4</v>
      </c>
      <c r="B1488" s="197" t="s">
        <v>422</v>
      </c>
      <c r="C1488" s="208">
        <v>43</v>
      </c>
      <c r="D1488" s="209" t="s">
        <v>688</v>
      </c>
      <c r="E1488" s="212">
        <v>4311</v>
      </c>
      <c r="F1488" s="213" t="s">
        <v>689</v>
      </c>
      <c r="G1488" s="234"/>
      <c r="H1488" s="138"/>
      <c r="I1488" s="224"/>
      <c r="J1488" s="98"/>
      <c r="K1488" s="98"/>
      <c r="L1488" s="98"/>
      <c r="M1488" s="137"/>
      <c r="N1488" s="322"/>
      <c r="O1488" s="323"/>
      <c r="P1488" s="139"/>
      <c r="Q1488" s="139"/>
      <c r="R1488" s="139"/>
      <c r="S1488" s="139"/>
      <c r="T1488" s="139"/>
      <c r="U1488" s="139"/>
      <c r="V1488" s="139"/>
      <c r="W1488" s="139"/>
      <c r="X1488" s="139"/>
      <c r="Y1488" s="100"/>
      <c r="Z1488" s="125"/>
      <c r="AA1488" s="125"/>
      <c r="AB1488" s="139"/>
      <c r="AC1488" s="139"/>
      <c r="AD1488" s="139"/>
      <c r="AE1488" s="139"/>
      <c r="AF1488" s="139"/>
      <c r="AG1488" s="139"/>
      <c r="AH1488" s="139"/>
      <c r="AI1488" s="139"/>
      <c r="AJ1488" s="100"/>
      <c r="AK1488" s="125"/>
      <c r="AL1488" s="125"/>
      <c r="AM1488" s="139"/>
      <c r="AN1488" s="139"/>
      <c r="AO1488" s="139"/>
      <c r="AP1488" s="139"/>
      <c r="AQ1488" s="139"/>
      <c r="AR1488" s="139"/>
      <c r="AS1488" s="139"/>
      <c r="AT1488" s="139"/>
      <c r="AU1488" s="139"/>
      <c r="AV1488" s="139"/>
      <c r="AW1488" s="99"/>
      <c r="AX1488" s="125"/>
      <c r="AY1488" s="100"/>
      <c r="AZ1488" s="140"/>
      <c r="BA1488" s="141"/>
      <c r="BB1488" s="136"/>
      <c r="BC1488" s="136"/>
      <c r="BD1488" s="41">
        <v>4</v>
      </c>
      <c r="BE1488" s="52">
        <v>43</v>
      </c>
      <c r="BF1488" s="103">
        <v>4311</v>
      </c>
      <c r="BG1488" s="283"/>
    </row>
    <row r="1489" spans="1:59" s="63" customFormat="1" ht="12.75" x14ac:dyDescent="0.2">
      <c r="A1489" s="196">
        <v>4</v>
      </c>
      <c r="B1489" s="197" t="s">
        <v>422</v>
      </c>
      <c r="C1489" s="208">
        <v>43</v>
      </c>
      <c r="D1489" s="209" t="s">
        <v>688</v>
      </c>
      <c r="E1489" s="212">
        <v>4311</v>
      </c>
      <c r="F1489" s="213" t="s">
        <v>689</v>
      </c>
      <c r="G1489" s="232"/>
      <c r="H1489" s="97"/>
      <c r="I1489" s="224"/>
      <c r="J1489" s="98"/>
      <c r="K1489" s="98"/>
      <c r="L1489" s="98"/>
      <c r="M1489" s="96"/>
      <c r="N1489" s="307"/>
      <c r="O1489" s="246"/>
      <c r="P1489" s="124"/>
      <c r="Q1489" s="99"/>
      <c r="R1489" s="99"/>
      <c r="S1489" s="99"/>
      <c r="T1489" s="99"/>
      <c r="U1489" s="99"/>
      <c r="V1489" s="99"/>
      <c r="W1489" s="99"/>
      <c r="X1489" s="99"/>
      <c r="Y1489" s="100"/>
      <c r="Z1489" s="100"/>
      <c r="AA1489" s="100"/>
      <c r="AB1489" s="99"/>
      <c r="AC1489" s="99"/>
      <c r="AD1489" s="99"/>
      <c r="AE1489" s="99"/>
      <c r="AF1489" s="99"/>
      <c r="AG1489" s="99"/>
      <c r="AH1489" s="99"/>
      <c r="AI1489" s="99"/>
      <c r="AJ1489" s="100"/>
      <c r="AK1489" s="100"/>
      <c r="AL1489" s="100"/>
      <c r="AM1489" s="99"/>
      <c r="AN1489" s="99"/>
      <c r="AO1489" s="99"/>
      <c r="AP1489" s="99"/>
      <c r="AQ1489" s="99"/>
      <c r="AR1489" s="99"/>
      <c r="AS1489" s="99"/>
      <c r="AT1489" s="99"/>
      <c r="AU1489" s="99"/>
      <c r="AV1489" s="99"/>
      <c r="AW1489" s="99"/>
      <c r="AX1489" s="100"/>
      <c r="AY1489" s="100"/>
      <c r="AZ1489" s="101"/>
      <c r="BA1489" s="102"/>
      <c r="BB1489" s="95"/>
      <c r="BC1489" s="95"/>
      <c r="BD1489" s="41">
        <v>4</v>
      </c>
      <c r="BE1489" s="52">
        <v>43</v>
      </c>
      <c r="BF1489" s="103">
        <v>4311</v>
      </c>
      <c r="BG1489" s="277"/>
    </row>
    <row r="1490" spans="1:59" s="63" customFormat="1" ht="12.75" x14ac:dyDescent="0.2">
      <c r="A1490" s="196">
        <v>4</v>
      </c>
      <c r="B1490" s="197" t="s">
        <v>422</v>
      </c>
      <c r="C1490" s="208">
        <v>43</v>
      </c>
      <c r="D1490" s="209" t="s">
        <v>688</v>
      </c>
      <c r="E1490" s="212">
        <v>4311</v>
      </c>
      <c r="F1490" s="213" t="s">
        <v>689</v>
      </c>
      <c r="G1490" s="231" t="s">
        <v>215</v>
      </c>
      <c r="H1490" s="65"/>
      <c r="I1490" s="222"/>
      <c r="J1490" s="66"/>
      <c r="K1490" s="66"/>
      <c r="L1490" s="66"/>
      <c r="M1490" s="64"/>
      <c r="N1490" s="304"/>
      <c r="O1490" s="305"/>
      <c r="P1490" s="127"/>
      <c r="Q1490" s="67"/>
      <c r="R1490" s="67"/>
      <c r="S1490" s="67"/>
      <c r="T1490" s="67"/>
      <c r="U1490" s="67"/>
      <c r="V1490" s="67"/>
      <c r="W1490" s="67"/>
      <c r="X1490" s="67"/>
      <c r="Y1490" s="68"/>
      <c r="Z1490" s="68"/>
      <c r="AA1490" s="68"/>
      <c r="AB1490" s="67"/>
      <c r="AC1490" s="67"/>
      <c r="AD1490" s="67"/>
      <c r="AE1490" s="67"/>
      <c r="AF1490" s="67"/>
      <c r="AG1490" s="67"/>
      <c r="AH1490" s="67"/>
      <c r="AI1490" s="67"/>
      <c r="AJ1490" s="68"/>
      <c r="AK1490" s="68"/>
      <c r="AL1490" s="68"/>
      <c r="AM1490" s="67"/>
      <c r="AN1490" s="67"/>
      <c r="AO1490" s="67"/>
      <c r="AP1490" s="67"/>
      <c r="AQ1490" s="67"/>
      <c r="AR1490" s="67"/>
      <c r="AS1490" s="67"/>
      <c r="AT1490" s="67"/>
      <c r="AU1490" s="67"/>
      <c r="AV1490" s="67"/>
      <c r="AW1490" s="67"/>
      <c r="AX1490" s="68"/>
      <c r="AY1490" s="68"/>
      <c r="AZ1490" s="69"/>
      <c r="BA1490" s="70"/>
      <c r="BB1490" s="71"/>
      <c r="BC1490" s="95"/>
      <c r="BD1490" s="41">
        <v>4</v>
      </c>
      <c r="BE1490" s="52">
        <v>43</v>
      </c>
      <c r="BF1490" s="103">
        <v>4311</v>
      </c>
      <c r="BG1490" s="275"/>
    </row>
    <row r="1491" spans="1:59" s="63" customFormat="1" ht="12.75" x14ac:dyDescent="0.2">
      <c r="A1491" s="196">
        <v>4</v>
      </c>
      <c r="B1491" s="197" t="s">
        <v>422</v>
      </c>
      <c r="C1491" s="208">
        <v>43</v>
      </c>
      <c r="D1491" s="209" t="s">
        <v>688</v>
      </c>
      <c r="E1491" s="212">
        <v>4311</v>
      </c>
      <c r="F1491" s="213" t="s">
        <v>689</v>
      </c>
      <c r="G1491" s="231" t="s">
        <v>215</v>
      </c>
      <c r="H1491" s="72" t="s">
        <v>47</v>
      </c>
      <c r="I1491" s="223"/>
      <c r="J1491" s="73"/>
      <c r="K1491" s="73"/>
      <c r="L1491" s="73"/>
      <c r="M1491" s="74"/>
      <c r="N1491" s="247"/>
      <c r="O1491" s="306"/>
      <c r="P1491" s="105"/>
      <c r="Q1491" s="75"/>
      <c r="R1491" s="75"/>
      <c r="S1491" s="75"/>
      <c r="T1491" s="75"/>
      <c r="U1491" s="75"/>
      <c r="V1491" s="75"/>
      <c r="W1491" s="75"/>
      <c r="X1491" s="75"/>
      <c r="Y1491" s="76">
        <f>IF(ISNUMBER(VLOOKUP(Y1493,P$7:W$7,MATCH(Y1493,P$7:W$7))),VLOOKUP(Y1493,P$7:W$7,MATCH(Y1493,P$7:W$7)),IF(N1495=0,"No Data",IF(Y1493&gt;0,"&lt;100",0)))</f>
        <v>250</v>
      </c>
      <c r="Z1491" s="77">
        <f>IF(ISNUMBER(VLOOKUP(Z1495,P$7:W$7,MATCH(Z1495,P$7:W$7))),VLOOKUP(Z1495,P$7:W$7,MATCH(Z1495,P$7:W$7)),IF(N1495=0,"No Data",IF(Z1495&gt;0,"&lt;100",0)))</f>
        <v>250</v>
      </c>
      <c r="AA1491" s="106">
        <f>IF(ISNUMBER(Z1491),Z1491,0)</f>
        <v>250</v>
      </c>
      <c r="AB1491" s="75"/>
      <c r="AC1491" s="75"/>
      <c r="AD1491" s="75"/>
      <c r="AE1491" s="75"/>
      <c r="AF1491" s="75"/>
      <c r="AG1491" s="75"/>
      <c r="AH1491" s="75"/>
      <c r="AI1491" s="75"/>
      <c r="AJ1491" s="76">
        <f>IF(ISNUMBER(VLOOKUP(AJ1493,AB$7:AH$7,MATCH(AJ1493,AB$7:AH$7))),VLOOKUP(AJ1493,AB$7:AH$7,MATCH(AJ1493,AB$7:AH$7)),IF(N1495=0,"No Data",IF(AJ1493&gt;0,"&lt;50",0)))</f>
        <v>0</v>
      </c>
      <c r="AK1491" s="77">
        <f>IF(ISNUMBER(VLOOKUP(AK1495,AB$7:AH$7,MATCH(AK1495,AB$7:AH$7))),VLOOKUP(AK1495,AB$7:AH$7,MATCH(AK1495,AB$7:AH$7)),IF(N1495=0,"No Data",IF(AK1495&gt;0,"&lt;50",0)))</f>
        <v>0</v>
      </c>
      <c r="AL1491" s="106">
        <f>IF(ISNUMBER(AK1491),AK1491,0)</f>
        <v>0</v>
      </c>
      <c r="AM1491" s="75"/>
      <c r="AN1491" s="75"/>
      <c r="AO1491" s="75"/>
      <c r="AP1491" s="75"/>
      <c r="AQ1491" s="75"/>
      <c r="AR1491" s="75"/>
      <c r="AS1491" s="75"/>
      <c r="AT1491" s="75"/>
      <c r="AU1491" s="75"/>
      <c r="AV1491" s="75"/>
      <c r="AW1491" s="76">
        <f>IF(ISNUMBER(VLOOKUP(AW1493,AM$7:AU$7,MATCH(AW1493,AM$7:AU$7))),VLOOKUP(AW1493,AM$7:AU$7,MATCH(AW1493,AM$7:AU$7)),IF(N1495=0,"No Data",IF(AW1493&gt;0,"&lt;10",0)))</f>
        <v>500</v>
      </c>
      <c r="AX1491" s="77">
        <f>IF(ISNUMBER(VLOOKUP(AX1495,AM$7:AU$7,MATCH(AX1495,AM$7:AU$7))),VLOOKUP(AX1495,AM$7:AU$7,MATCH(AX1495,AM$7:AU$7)),IF(N1495=0,"No Data",IF(AX1495&gt;0,"&lt;10",0)))</f>
        <v>500</v>
      </c>
      <c r="AY1491" s="106">
        <f>IF(ISNUMBER(AX1491),AX1491,0)</f>
        <v>500</v>
      </c>
      <c r="AZ1491" s="79"/>
      <c r="BA1491" s="80"/>
      <c r="BB1491" s="71"/>
      <c r="BC1491" s="95"/>
      <c r="BD1491" s="41">
        <v>4</v>
      </c>
      <c r="BE1491" s="52">
        <v>43</v>
      </c>
      <c r="BF1491" s="103">
        <v>4311</v>
      </c>
      <c r="BG1491" s="276" t="s">
        <v>47</v>
      </c>
    </row>
    <row r="1492" spans="1:59" s="63" customFormat="1" ht="12.75" x14ac:dyDescent="0.2">
      <c r="A1492" s="196">
        <v>4</v>
      </c>
      <c r="B1492" s="197" t="s">
        <v>422</v>
      </c>
      <c r="C1492" s="208">
        <v>43</v>
      </c>
      <c r="D1492" s="209" t="s">
        <v>688</v>
      </c>
      <c r="E1492" s="212">
        <v>4311</v>
      </c>
      <c r="F1492" s="213" t="s">
        <v>689</v>
      </c>
      <c r="G1492" s="231" t="s">
        <v>215</v>
      </c>
      <c r="H1492" s="81" t="s">
        <v>48</v>
      </c>
      <c r="I1492" s="223"/>
      <c r="J1492" s="73"/>
      <c r="K1492" s="73"/>
      <c r="L1492" s="73"/>
      <c r="M1492" s="74"/>
      <c r="N1492" s="247"/>
      <c r="O1492" s="306"/>
      <c r="P1492" s="105"/>
      <c r="Q1492" s="75"/>
      <c r="R1492" s="75"/>
      <c r="S1492" s="75"/>
      <c r="T1492" s="75"/>
      <c r="U1492" s="75"/>
      <c r="V1492" s="75"/>
      <c r="W1492" s="75"/>
      <c r="X1492" s="75"/>
      <c r="Y1492" s="82">
        <f>MIN(X1496:X1511)</f>
        <v>0</v>
      </c>
      <c r="Z1492" s="83"/>
      <c r="AA1492" s="83"/>
      <c r="AB1492" s="75"/>
      <c r="AC1492" s="75"/>
      <c r="AD1492" s="75"/>
      <c r="AE1492" s="75"/>
      <c r="AF1492" s="75"/>
      <c r="AG1492" s="75"/>
      <c r="AH1492" s="75"/>
      <c r="AI1492" s="75"/>
      <c r="AJ1492" s="82">
        <f>MIN(AI1496:AI1511)</f>
        <v>0</v>
      </c>
      <c r="AK1492" s="83"/>
      <c r="AL1492" s="83"/>
      <c r="AM1492" s="75"/>
      <c r="AN1492" s="75"/>
      <c r="AO1492" s="75"/>
      <c r="AP1492" s="75"/>
      <c r="AQ1492" s="75"/>
      <c r="AR1492" s="75"/>
      <c r="AS1492" s="75"/>
      <c r="AT1492" s="75"/>
      <c r="AU1492" s="75"/>
      <c r="AV1492" s="75"/>
      <c r="AW1492" s="82">
        <f>MIN(AV1496:AV1511)</f>
        <v>10</v>
      </c>
      <c r="AX1492" s="83"/>
      <c r="AY1492" s="83"/>
      <c r="AZ1492" s="79"/>
      <c r="BA1492" s="80"/>
      <c r="BB1492" s="71"/>
      <c r="BC1492" s="95"/>
      <c r="BD1492" s="41">
        <v>4</v>
      </c>
      <c r="BE1492" s="52">
        <v>43</v>
      </c>
      <c r="BF1492" s="103">
        <v>4311</v>
      </c>
      <c r="BG1492" s="278" t="s">
        <v>48</v>
      </c>
    </row>
    <row r="1493" spans="1:59" s="63" customFormat="1" ht="12.75" x14ac:dyDescent="0.2">
      <c r="A1493" s="196">
        <v>4</v>
      </c>
      <c r="B1493" s="197" t="s">
        <v>422</v>
      </c>
      <c r="C1493" s="208">
        <v>43</v>
      </c>
      <c r="D1493" s="209" t="s">
        <v>688</v>
      </c>
      <c r="E1493" s="212">
        <v>4311</v>
      </c>
      <c r="F1493" s="213" t="s">
        <v>689</v>
      </c>
      <c r="G1493" s="231" t="s">
        <v>215</v>
      </c>
      <c r="H1493" s="81" t="s">
        <v>49</v>
      </c>
      <c r="I1493" s="223"/>
      <c r="J1493" s="73"/>
      <c r="K1493" s="73"/>
      <c r="L1493" s="73"/>
      <c r="M1493" s="74"/>
      <c r="N1493" s="247"/>
      <c r="O1493" s="306"/>
      <c r="P1493" s="105"/>
      <c r="Q1493" s="75"/>
      <c r="R1493" s="75"/>
      <c r="S1493" s="75"/>
      <c r="T1493" s="75"/>
      <c r="U1493" s="75"/>
      <c r="V1493" s="75"/>
      <c r="W1493" s="75"/>
      <c r="X1493" s="75"/>
      <c r="Y1493" s="84">
        <f>IF(ISNUMBER(AVERAGE(X1496:X1511)),AVERAGE(X1496:X1511),0)</f>
        <v>343.75</v>
      </c>
      <c r="Z1493" s="83"/>
      <c r="AA1493" s="83"/>
      <c r="AB1493" s="75"/>
      <c r="AC1493" s="75"/>
      <c r="AD1493" s="75"/>
      <c r="AE1493" s="75"/>
      <c r="AF1493" s="75"/>
      <c r="AG1493" s="75"/>
      <c r="AH1493" s="75"/>
      <c r="AI1493" s="75"/>
      <c r="AJ1493" s="84">
        <f>IF(ISNUMBER(AVERAGE(AI1496:AI1511)),AVERAGE(AI1496:AI1511),0)</f>
        <v>0</v>
      </c>
      <c r="AK1493" s="83"/>
      <c r="AL1493" s="83"/>
      <c r="AM1493" s="75"/>
      <c r="AN1493" s="75"/>
      <c r="AO1493" s="75"/>
      <c r="AP1493" s="75"/>
      <c r="AQ1493" s="75"/>
      <c r="AR1493" s="75"/>
      <c r="AS1493" s="75"/>
      <c r="AT1493" s="75"/>
      <c r="AU1493" s="75"/>
      <c r="AV1493" s="75"/>
      <c r="AW1493" s="84">
        <f>IF(ISNUMBER(AVERAGE(AV1496:AV1511)),AVERAGE(AV1496:AV1511),0)</f>
        <v>694.375</v>
      </c>
      <c r="AX1493" s="83"/>
      <c r="AY1493" s="83"/>
      <c r="AZ1493" s="79"/>
      <c r="BA1493" s="80"/>
      <c r="BB1493" s="71"/>
      <c r="BC1493" s="95"/>
      <c r="BD1493" s="41">
        <v>4</v>
      </c>
      <c r="BE1493" s="52">
        <v>43</v>
      </c>
      <c r="BF1493" s="103">
        <v>4311</v>
      </c>
      <c r="BG1493" s="278" t="s">
        <v>49</v>
      </c>
    </row>
    <row r="1494" spans="1:59" s="63" customFormat="1" ht="12.75" x14ac:dyDescent="0.2">
      <c r="A1494" s="196">
        <v>4</v>
      </c>
      <c r="B1494" s="197" t="s">
        <v>422</v>
      </c>
      <c r="C1494" s="208">
        <v>43</v>
      </c>
      <c r="D1494" s="209" t="s">
        <v>688</v>
      </c>
      <c r="E1494" s="212">
        <v>4311</v>
      </c>
      <c r="F1494" s="213" t="s">
        <v>689</v>
      </c>
      <c r="G1494" s="231" t="s">
        <v>215</v>
      </c>
      <c r="H1494" s="81" t="s">
        <v>50</v>
      </c>
      <c r="I1494" s="223"/>
      <c r="J1494" s="73"/>
      <c r="K1494" s="73"/>
      <c r="L1494" s="73"/>
      <c r="M1494" s="74"/>
      <c r="N1494" s="247"/>
      <c r="O1494" s="306"/>
      <c r="P1494" s="105"/>
      <c r="Q1494" s="75"/>
      <c r="R1494" s="75"/>
      <c r="S1494" s="75"/>
      <c r="T1494" s="75"/>
      <c r="U1494" s="75"/>
      <c r="V1494" s="75"/>
      <c r="W1494" s="75"/>
      <c r="X1494" s="75"/>
      <c r="Y1494" s="84">
        <f>MAX(X1496:X1511)</f>
        <v>5000</v>
      </c>
      <c r="Z1494" s="83"/>
      <c r="AA1494" s="83"/>
      <c r="AB1494" s="75"/>
      <c r="AC1494" s="75"/>
      <c r="AD1494" s="75"/>
      <c r="AE1494" s="75"/>
      <c r="AF1494" s="75"/>
      <c r="AG1494" s="75"/>
      <c r="AH1494" s="75"/>
      <c r="AI1494" s="75"/>
      <c r="AJ1494" s="84">
        <f>MAX(AI1496:AI1511)</f>
        <v>0</v>
      </c>
      <c r="AK1494" s="83"/>
      <c r="AL1494" s="83"/>
      <c r="AM1494" s="75"/>
      <c r="AN1494" s="75"/>
      <c r="AO1494" s="75"/>
      <c r="AP1494" s="75"/>
      <c r="AQ1494" s="75"/>
      <c r="AR1494" s="75"/>
      <c r="AS1494" s="75"/>
      <c r="AT1494" s="75"/>
      <c r="AU1494" s="75"/>
      <c r="AV1494" s="75"/>
      <c r="AW1494" s="84">
        <f>MAX(AV1496:AV1511)</f>
        <v>1000</v>
      </c>
      <c r="AX1494" s="83"/>
      <c r="AY1494" s="83"/>
      <c r="AZ1494" s="79"/>
      <c r="BA1494" s="80"/>
      <c r="BB1494" s="71"/>
      <c r="BC1494" s="95"/>
      <c r="BD1494" s="41">
        <v>4</v>
      </c>
      <c r="BE1494" s="52">
        <v>43</v>
      </c>
      <c r="BF1494" s="103">
        <v>4311</v>
      </c>
      <c r="BG1494" s="278" t="s">
        <v>50</v>
      </c>
    </row>
    <row r="1495" spans="1:59" s="63" customFormat="1" ht="12.75" x14ac:dyDescent="0.2">
      <c r="A1495" s="196">
        <v>4</v>
      </c>
      <c r="B1495" s="197" t="s">
        <v>422</v>
      </c>
      <c r="C1495" s="208">
        <v>43</v>
      </c>
      <c r="D1495" s="209" t="s">
        <v>688</v>
      </c>
      <c r="E1495" s="212">
        <v>4311</v>
      </c>
      <c r="F1495" s="213" t="s">
        <v>689</v>
      </c>
      <c r="G1495" s="231" t="s">
        <v>215</v>
      </c>
      <c r="H1495" s="85" t="s">
        <v>51</v>
      </c>
      <c r="I1495" s="223"/>
      <c r="J1495" s="73"/>
      <c r="K1495" s="73"/>
      <c r="L1495" s="73"/>
      <c r="M1495" s="74"/>
      <c r="N1495" s="248">
        <f>SUM(N1496:N1511)</f>
        <v>16</v>
      </c>
      <c r="O1495" s="293">
        <f>SUM(O1496:O1511)</f>
        <v>1</v>
      </c>
      <c r="P1495" s="292"/>
      <c r="Q1495" s="87"/>
      <c r="R1495" s="87"/>
      <c r="S1495" s="87"/>
      <c r="T1495" s="87"/>
      <c r="U1495" s="87"/>
      <c r="V1495" s="87"/>
      <c r="W1495" s="87"/>
      <c r="X1495" s="87"/>
      <c r="Y1495" s="88"/>
      <c r="Z1495" s="86">
        <f>SUM(Z1496:Z1511)</f>
        <v>343.75</v>
      </c>
      <c r="AA1495" s="88"/>
      <c r="AB1495" s="87"/>
      <c r="AC1495" s="87"/>
      <c r="AD1495" s="87"/>
      <c r="AE1495" s="87"/>
      <c r="AF1495" s="87"/>
      <c r="AG1495" s="87"/>
      <c r="AH1495" s="87"/>
      <c r="AI1495" s="87"/>
      <c r="AJ1495" s="88"/>
      <c r="AK1495" s="86">
        <f>SUM(AK1496:AK1511)</f>
        <v>0</v>
      </c>
      <c r="AL1495" s="88"/>
      <c r="AM1495" s="87"/>
      <c r="AN1495" s="87"/>
      <c r="AO1495" s="87"/>
      <c r="AP1495" s="87"/>
      <c r="AQ1495" s="87"/>
      <c r="AR1495" s="87"/>
      <c r="AS1495" s="87"/>
      <c r="AT1495" s="87"/>
      <c r="AU1495" s="87"/>
      <c r="AV1495" s="87"/>
      <c r="AW1495" s="112"/>
      <c r="AX1495" s="119">
        <f>SUM(AX1496:AX1511)</f>
        <v>694.375</v>
      </c>
      <c r="AY1495" s="88"/>
      <c r="AZ1495" s="79"/>
      <c r="BA1495" s="80"/>
      <c r="BB1495" s="71"/>
      <c r="BC1495" s="95"/>
      <c r="BD1495" s="41">
        <v>4</v>
      </c>
      <c r="BE1495" s="52">
        <v>43</v>
      </c>
      <c r="BF1495" s="103">
        <v>4311</v>
      </c>
      <c r="BG1495" s="279" t="s">
        <v>51</v>
      </c>
    </row>
    <row r="1496" spans="1:59" s="63" customFormat="1" ht="12.75" x14ac:dyDescent="0.2">
      <c r="A1496" s="196">
        <v>4</v>
      </c>
      <c r="B1496" s="197" t="s">
        <v>422</v>
      </c>
      <c r="C1496" s="208">
        <v>43</v>
      </c>
      <c r="D1496" s="209" t="s">
        <v>688</v>
      </c>
      <c r="E1496" s="212">
        <v>4311</v>
      </c>
      <c r="F1496" s="213" t="s">
        <v>689</v>
      </c>
      <c r="G1496" s="231" t="s">
        <v>215</v>
      </c>
      <c r="H1496" s="89" t="s">
        <v>52</v>
      </c>
      <c r="I1496" s="90" t="s">
        <v>277</v>
      </c>
      <c r="J1496" s="90"/>
      <c r="K1496" s="90" t="s">
        <v>64</v>
      </c>
      <c r="L1496" s="90" t="s">
        <v>279</v>
      </c>
      <c r="M1496" s="91"/>
      <c r="N1496" s="312">
        <v>1</v>
      </c>
      <c r="O1496" s="313">
        <f>N1496/N$1495</f>
        <v>6.25E-2</v>
      </c>
      <c r="P1496" s="104"/>
      <c r="Q1496" s="92"/>
      <c r="R1496" s="92"/>
      <c r="S1496" s="92"/>
      <c r="T1496" s="92"/>
      <c r="U1496" s="92"/>
      <c r="V1496" s="92"/>
      <c r="W1496" s="92"/>
      <c r="X1496" s="109">
        <f t="shared" ref="X1496:X1511" si="223">P1496*P$7+Q1496*Q$7+R1496*R$7+S1496*S$7+T1496*T$7+U1496*U$7+V1496*V$7+W1496*W$7</f>
        <v>0</v>
      </c>
      <c r="Y1496" s="83"/>
      <c r="Z1496" s="110">
        <f t="shared" ref="Z1496:Z1511" si="224">X1496*$O1496</f>
        <v>0</v>
      </c>
      <c r="AA1496" s="111"/>
      <c r="AB1496" s="92"/>
      <c r="AC1496" s="92"/>
      <c r="AD1496" s="92"/>
      <c r="AE1496" s="92"/>
      <c r="AF1496" s="92"/>
      <c r="AG1496" s="92"/>
      <c r="AH1496" s="92"/>
      <c r="AI1496" s="109">
        <f t="shared" ref="AI1496:AI1511" si="225">AB1496*AB$7+AC1496*AC$7+AD1496*AD$7+AE1496*AE$7+AF1496*AF$7+AG1496*AG$7+AH1496*AH$7</f>
        <v>0</v>
      </c>
      <c r="AJ1496" s="83"/>
      <c r="AK1496" s="110">
        <f t="shared" ref="AK1496:AK1511" si="226">AI1496*$O1496</f>
        <v>0</v>
      </c>
      <c r="AL1496" s="111"/>
      <c r="AM1496" s="92"/>
      <c r="AN1496" s="92"/>
      <c r="AO1496" s="92"/>
      <c r="AP1496" s="92"/>
      <c r="AQ1496" s="92"/>
      <c r="AR1496" s="92"/>
      <c r="AS1496" s="92">
        <v>1</v>
      </c>
      <c r="AT1496" s="92"/>
      <c r="AU1496" s="92"/>
      <c r="AV1496" s="109">
        <f t="shared" ref="AV1496:AV1511" si="227">AM1496*AM$7+AN1496*AN$7+AO1496*AO$7+AP1496*AP$7+AQ1496*AQ$7+AR1496*AR$7+AS1496*AS$7+AT1496*AT$7+AU1496*AU$7</f>
        <v>1000</v>
      </c>
      <c r="AW1496" s="75"/>
      <c r="AX1496" s="110">
        <f t="shared" ref="AX1496:AX1511" si="228">AV1496*$O1496</f>
        <v>62.5</v>
      </c>
      <c r="AY1496" s="111"/>
      <c r="AZ1496" s="93"/>
      <c r="BA1496" s="94" t="s">
        <v>105</v>
      </c>
      <c r="BB1496" s="71"/>
      <c r="BC1496" s="95"/>
      <c r="BD1496" s="41">
        <v>4</v>
      </c>
      <c r="BE1496" s="52">
        <v>43</v>
      </c>
      <c r="BF1496" s="103">
        <v>4311</v>
      </c>
      <c r="BG1496" s="280" t="s">
        <v>52</v>
      </c>
    </row>
    <row r="1497" spans="1:59" s="63" customFormat="1" ht="12.75" x14ac:dyDescent="0.2">
      <c r="A1497" s="196">
        <v>4</v>
      </c>
      <c r="B1497" s="197" t="s">
        <v>422</v>
      </c>
      <c r="C1497" s="208">
        <v>43</v>
      </c>
      <c r="D1497" s="209" t="s">
        <v>688</v>
      </c>
      <c r="E1497" s="212">
        <v>4311</v>
      </c>
      <c r="F1497" s="213" t="s">
        <v>689</v>
      </c>
      <c r="G1497" s="231" t="s">
        <v>215</v>
      </c>
      <c r="H1497" s="89"/>
      <c r="I1497" s="90" t="s">
        <v>602</v>
      </c>
      <c r="J1497" s="90"/>
      <c r="K1497" s="90" t="s">
        <v>64</v>
      </c>
      <c r="L1497" s="90" t="s">
        <v>313</v>
      </c>
      <c r="M1497" s="91"/>
      <c r="N1497" s="312">
        <v>1</v>
      </c>
      <c r="O1497" s="313">
        <f t="shared" ref="O1497:O1511" si="229">N1497/N$1495</f>
        <v>6.25E-2</v>
      </c>
      <c r="P1497" s="104"/>
      <c r="Q1497" s="92"/>
      <c r="R1497" s="92"/>
      <c r="S1497" s="92"/>
      <c r="T1497" s="92"/>
      <c r="U1497" s="92"/>
      <c r="V1497" s="92"/>
      <c r="W1497" s="92"/>
      <c r="X1497" s="109">
        <f t="shared" si="223"/>
        <v>0</v>
      </c>
      <c r="Y1497" s="83"/>
      <c r="Z1497" s="110">
        <f t="shared" si="224"/>
        <v>0</v>
      </c>
      <c r="AA1497" s="111"/>
      <c r="AB1497" s="92"/>
      <c r="AC1497" s="92"/>
      <c r="AD1497" s="92"/>
      <c r="AE1497" s="92"/>
      <c r="AF1497" s="92"/>
      <c r="AG1497" s="92"/>
      <c r="AH1497" s="92"/>
      <c r="AI1497" s="109">
        <f t="shared" si="225"/>
        <v>0</v>
      </c>
      <c r="AJ1497" s="83"/>
      <c r="AK1497" s="110">
        <f t="shared" si="226"/>
        <v>0</v>
      </c>
      <c r="AL1497" s="111"/>
      <c r="AM1497" s="92">
        <v>1</v>
      </c>
      <c r="AN1497" s="92"/>
      <c r="AO1497" s="92"/>
      <c r="AP1497" s="92"/>
      <c r="AQ1497" s="92"/>
      <c r="AR1497" s="92"/>
      <c r="AS1497" s="92"/>
      <c r="AT1497" s="92"/>
      <c r="AU1497" s="92"/>
      <c r="AV1497" s="109">
        <f t="shared" si="227"/>
        <v>10</v>
      </c>
      <c r="AW1497" s="75"/>
      <c r="AX1497" s="110">
        <f t="shared" si="228"/>
        <v>0.625</v>
      </c>
      <c r="AY1497" s="111"/>
      <c r="AZ1497" s="93"/>
      <c r="BA1497" s="94" t="s">
        <v>554</v>
      </c>
      <c r="BB1497" s="71"/>
      <c r="BC1497" s="95"/>
      <c r="BD1497" s="41">
        <v>4</v>
      </c>
      <c r="BE1497" s="52">
        <v>43</v>
      </c>
      <c r="BF1497" s="103">
        <v>4311</v>
      </c>
      <c r="BG1497" s="280" t="s">
        <v>52</v>
      </c>
    </row>
    <row r="1498" spans="1:59" s="63" customFormat="1" ht="12.75" x14ac:dyDescent="0.2">
      <c r="A1498" s="196">
        <v>4</v>
      </c>
      <c r="B1498" s="197" t="s">
        <v>422</v>
      </c>
      <c r="C1498" s="208">
        <v>43</v>
      </c>
      <c r="D1498" s="209" t="s">
        <v>688</v>
      </c>
      <c r="E1498" s="212">
        <v>4311</v>
      </c>
      <c r="F1498" s="213" t="s">
        <v>689</v>
      </c>
      <c r="G1498" s="231" t="s">
        <v>215</v>
      </c>
      <c r="H1498" s="89"/>
      <c r="I1498" s="90" t="s">
        <v>216</v>
      </c>
      <c r="J1498" s="90"/>
      <c r="K1498" s="90" t="s">
        <v>64</v>
      </c>
      <c r="L1498" s="90" t="s">
        <v>218</v>
      </c>
      <c r="M1498" s="91"/>
      <c r="N1498" s="312">
        <v>1</v>
      </c>
      <c r="O1498" s="313">
        <f t="shared" si="229"/>
        <v>6.25E-2</v>
      </c>
      <c r="P1498" s="104"/>
      <c r="Q1498" s="92"/>
      <c r="R1498" s="92"/>
      <c r="S1498" s="92"/>
      <c r="T1498" s="92"/>
      <c r="U1498" s="92"/>
      <c r="V1498" s="92"/>
      <c r="W1498" s="92"/>
      <c r="X1498" s="109">
        <f t="shared" si="223"/>
        <v>0</v>
      </c>
      <c r="Y1498" s="83"/>
      <c r="Z1498" s="110">
        <f t="shared" si="224"/>
        <v>0</v>
      </c>
      <c r="AA1498" s="111"/>
      <c r="AB1498" s="92"/>
      <c r="AC1498" s="92"/>
      <c r="AD1498" s="92"/>
      <c r="AE1498" s="92"/>
      <c r="AF1498" s="92"/>
      <c r="AG1498" s="92"/>
      <c r="AH1498" s="92"/>
      <c r="AI1498" s="109">
        <f t="shared" si="225"/>
        <v>0</v>
      </c>
      <c r="AJ1498" s="83"/>
      <c r="AK1498" s="110">
        <f t="shared" si="226"/>
        <v>0</v>
      </c>
      <c r="AL1498" s="111"/>
      <c r="AM1498" s="92"/>
      <c r="AN1498" s="92"/>
      <c r="AO1498" s="92"/>
      <c r="AP1498" s="92"/>
      <c r="AQ1498" s="92">
        <v>1</v>
      </c>
      <c r="AR1498" s="92"/>
      <c r="AS1498" s="92"/>
      <c r="AT1498" s="92"/>
      <c r="AU1498" s="92"/>
      <c r="AV1498" s="109">
        <f t="shared" si="227"/>
        <v>250</v>
      </c>
      <c r="AW1498" s="75"/>
      <c r="AX1498" s="110">
        <f t="shared" si="228"/>
        <v>15.625</v>
      </c>
      <c r="AY1498" s="111"/>
      <c r="AZ1498" s="93"/>
      <c r="BA1498" s="94" t="s">
        <v>554</v>
      </c>
      <c r="BB1498" s="71"/>
      <c r="BC1498" s="95"/>
      <c r="BD1498" s="41">
        <v>4</v>
      </c>
      <c r="BE1498" s="52">
        <v>43</v>
      </c>
      <c r="BF1498" s="103">
        <v>4311</v>
      </c>
      <c r="BG1498" s="280" t="s">
        <v>52</v>
      </c>
    </row>
    <row r="1499" spans="1:59" s="63" customFormat="1" ht="12.75" x14ac:dyDescent="0.2">
      <c r="A1499" s="196">
        <v>4</v>
      </c>
      <c r="B1499" s="197" t="s">
        <v>422</v>
      </c>
      <c r="C1499" s="208">
        <v>43</v>
      </c>
      <c r="D1499" s="209" t="s">
        <v>688</v>
      </c>
      <c r="E1499" s="212">
        <v>4311</v>
      </c>
      <c r="F1499" s="213" t="s">
        <v>689</v>
      </c>
      <c r="G1499" s="231" t="s">
        <v>215</v>
      </c>
      <c r="H1499" s="89"/>
      <c r="I1499" s="90" t="s">
        <v>120</v>
      </c>
      <c r="J1499" s="90"/>
      <c r="K1499" s="90" t="s">
        <v>90</v>
      </c>
      <c r="L1499" s="90" t="s">
        <v>223</v>
      </c>
      <c r="M1499" s="91"/>
      <c r="N1499" s="312">
        <v>1</v>
      </c>
      <c r="O1499" s="313">
        <f t="shared" si="229"/>
        <v>6.25E-2</v>
      </c>
      <c r="P1499" s="104"/>
      <c r="Q1499" s="92"/>
      <c r="R1499" s="92"/>
      <c r="S1499" s="92"/>
      <c r="T1499" s="92"/>
      <c r="U1499" s="92">
        <v>1</v>
      </c>
      <c r="V1499" s="92"/>
      <c r="W1499" s="92"/>
      <c r="X1499" s="109">
        <f t="shared" si="223"/>
        <v>5000</v>
      </c>
      <c r="Y1499" s="83"/>
      <c r="Z1499" s="110">
        <f t="shared" si="224"/>
        <v>312.5</v>
      </c>
      <c r="AA1499" s="111"/>
      <c r="AB1499" s="92"/>
      <c r="AC1499" s="92"/>
      <c r="AD1499" s="92"/>
      <c r="AE1499" s="92"/>
      <c r="AF1499" s="92"/>
      <c r="AG1499" s="92"/>
      <c r="AH1499" s="92"/>
      <c r="AI1499" s="109">
        <f t="shared" si="225"/>
        <v>0</v>
      </c>
      <c r="AJ1499" s="83"/>
      <c r="AK1499" s="110">
        <f t="shared" si="226"/>
        <v>0</v>
      </c>
      <c r="AL1499" s="111"/>
      <c r="AM1499" s="92"/>
      <c r="AN1499" s="92"/>
      <c r="AO1499" s="92"/>
      <c r="AP1499" s="92">
        <v>1</v>
      </c>
      <c r="AQ1499" s="92"/>
      <c r="AR1499" s="92"/>
      <c r="AS1499" s="92"/>
      <c r="AT1499" s="92"/>
      <c r="AU1499" s="92"/>
      <c r="AV1499" s="109">
        <f t="shared" si="227"/>
        <v>100</v>
      </c>
      <c r="AW1499" s="75"/>
      <c r="AX1499" s="110">
        <f t="shared" si="228"/>
        <v>6.25</v>
      </c>
      <c r="AY1499" s="111"/>
      <c r="AZ1499" s="93"/>
      <c r="BA1499" s="94" t="s">
        <v>554</v>
      </c>
      <c r="BB1499" s="71"/>
      <c r="BC1499" s="95"/>
      <c r="BD1499" s="41">
        <v>4</v>
      </c>
      <c r="BE1499" s="52">
        <v>43</v>
      </c>
      <c r="BF1499" s="103">
        <v>4311</v>
      </c>
      <c r="BG1499" s="280" t="s">
        <v>52</v>
      </c>
    </row>
    <row r="1500" spans="1:59" s="63" customFormat="1" ht="12.75" x14ac:dyDescent="0.2">
      <c r="A1500" s="196">
        <v>4</v>
      </c>
      <c r="B1500" s="197" t="s">
        <v>422</v>
      </c>
      <c r="C1500" s="208">
        <v>43</v>
      </c>
      <c r="D1500" s="209" t="s">
        <v>688</v>
      </c>
      <c r="E1500" s="212">
        <v>4311</v>
      </c>
      <c r="F1500" s="213" t="s">
        <v>689</v>
      </c>
      <c r="G1500" s="231" t="s">
        <v>215</v>
      </c>
      <c r="H1500" s="89"/>
      <c r="I1500" s="90" t="s">
        <v>586</v>
      </c>
      <c r="J1500" s="90"/>
      <c r="K1500" s="90" t="s">
        <v>64</v>
      </c>
      <c r="L1500" s="90" t="s">
        <v>588</v>
      </c>
      <c r="M1500" s="91"/>
      <c r="N1500" s="312">
        <v>1</v>
      </c>
      <c r="O1500" s="313">
        <f t="shared" si="229"/>
        <v>6.25E-2</v>
      </c>
      <c r="P1500" s="104">
        <v>1</v>
      </c>
      <c r="Q1500" s="92"/>
      <c r="R1500" s="92"/>
      <c r="S1500" s="92"/>
      <c r="T1500" s="92"/>
      <c r="U1500" s="92"/>
      <c r="V1500" s="92"/>
      <c r="W1500" s="92"/>
      <c r="X1500" s="109">
        <f t="shared" si="223"/>
        <v>100</v>
      </c>
      <c r="Y1500" s="83"/>
      <c r="Z1500" s="110">
        <f t="shared" si="224"/>
        <v>6.25</v>
      </c>
      <c r="AA1500" s="111"/>
      <c r="AB1500" s="92"/>
      <c r="AC1500" s="92"/>
      <c r="AD1500" s="92"/>
      <c r="AE1500" s="92"/>
      <c r="AF1500" s="92"/>
      <c r="AG1500" s="92"/>
      <c r="AH1500" s="92"/>
      <c r="AI1500" s="109">
        <f t="shared" si="225"/>
        <v>0</v>
      </c>
      <c r="AJ1500" s="83"/>
      <c r="AK1500" s="110">
        <f t="shared" si="226"/>
        <v>0</v>
      </c>
      <c r="AL1500" s="111"/>
      <c r="AM1500" s="92"/>
      <c r="AN1500" s="92"/>
      <c r="AO1500" s="92"/>
      <c r="AP1500" s="92"/>
      <c r="AQ1500" s="92"/>
      <c r="AR1500" s="92">
        <v>1</v>
      </c>
      <c r="AS1500" s="92"/>
      <c r="AT1500" s="92"/>
      <c r="AU1500" s="92"/>
      <c r="AV1500" s="109">
        <f t="shared" si="227"/>
        <v>500</v>
      </c>
      <c r="AW1500" s="75"/>
      <c r="AX1500" s="110">
        <f t="shared" si="228"/>
        <v>31.25</v>
      </c>
      <c r="AY1500" s="111"/>
      <c r="AZ1500" s="93"/>
      <c r="BA1500" s="94" t="s">
        <v>554</v>
      </c>
      <c r="BB1500" s="71"/>
      <c r="BC1500" s="95"/>
      <c r="BD1500" s="41">
        <v>4</v>
      </c>
      <c r="BE1500" s="52">
        <v>43</v>
      </c>
      <c r="BF1500" s="103">
        <v>4311</v>
      </c>
      <c r="BG1500" s="280" t="s">
        <v>52</v>
      </c>
    </row>
    <row r="1501" spans="1:59" s="63" customFormat="1" ht="12.75" x14ac:dyDescent="0.2">
      <c r="A1501" s="196">
        <v>4</v>
      </c>
      <c r="B1501" s="197" t="s">
        <v>422</v>
      </c>
      <c r="C1501" s="208">
        <v>43</v>
      </c>
      <c r="D1501" s="209" t="s">
        <v>688</v>
      </c>
      <c r="E1501" s="212">
        <v>4311</v>
      </c>
      <c r="F1501" s="213" t="s">
        <v>689</v>
      </c>
      <c r="G1501" s="231" t="s">
        <v>215</v>
      </c>
      <c r="H1501" s="89"/>
      <c r="I1501" s="90" t="s">
        <v>603</v>
      </c>
      <c r="J1501" s="90"/>
      <c r="K1501" s="90" t="s">
        <v>64</v>
      </c>
      <c r="L1501" s="90" t="s">
        <v>604</v>
      </c>
      <c r="M1501" s="91"/>
      <c r="N1501" s="312">
        <v>1</v>
      </c>
      <c r="O1501" s="313">
        <f t="shared" si="229"/>
        <v>6.25E-2</v>
      </c>
      <c r="P1501" s="104">
        <v>1</v>
      </c>
      <c r="Q1501" s="92"/>
      <c r="R1501" s="92"/>
      <c r="S1501" s="92"/>
      <c r="T1501" s="92"/>
      <c r="U1501" s="92"/>
      <c r="V1501" s="92"/>
      <c r="W1501" s="92"/>
      <c r="X1501" s="109">
        <f t="shared" si="223"/>
        <v>100</v>
      </c>
      <c r="Y1501" s="83"/>
      <c r="Z1501" s="110">
        <f t="shared" si="224"/>
        <v>6.25</v>
      </c>
      <c r="AA1501" s="111"/>
      <c r="AB1501" s="92"/>
      <c r="AC1501" s="92"/>
      <c r="AD1501" s="92"/>
      <c r="AE1501" s="92"/>
      <c r="AF1501" s="92"/>
      <c r="AG1501" s="92"/>
      <c r="AH1501" s="92"/>
      <c r="AI1501" s="109">
        <f t="shared" si="225"/>
        <v>0</v>
      </c>
      <c r="AJ1501" s="83"/>
      <c r="AK1501" s="110">
        <f t="shared" si="226"/>
        <v>0</v>
      </c>
      <c r="AL1501" s="111"/>
      <c r="AM1501" s="92"/>
      <c r="AN1501" s="92"/>
      <c r="AO1501" s="92"/>
      <c r="AP1501" s="92"/>
      <c r="AQ1501" s="92"/>
      <c r="AR1501" s="92"/>
      <c r="AS1501" s="92">
        <v>1</v>
      </c>
      <c r="AT1501" s="92"/>
      <c r="AU1501" s="92"/>
      <c r="AV1501" s="109">
        <f t="shared" si="227"/>
        <v>1000</v>
      </c>
      <c r="AW1501" s="75"/>
      <c r="AX1501" s="110">
        <f t="shared" si="228"/>
        <v>62.5</v>
      </c>
      <c r="AY1501" s="111"/>
      <c r="AZ1501" s="93"/>
      <c r="BA1501" s="94" t="s">
        <v>554</v>
      </c>
      <c r="BB1501" s="71"/>
      <c r="BC1501" s="95"/>
      <c r="BD1501" s="41">
        <v>4</v>
      </c>
      <c r="BE1501" s="52">
        <v>43</v>
      </c>
      <c r="BF1501" s="103">
        <v>4311</v>
      </c>
      <c r="BG1501" s="280" t="s">
        <v>52</v>
      </c>
    </row>
    <row r="1502" spans="1:59" s="63" customFormat="1" ht="12.75" x14ac:dyDescent="0.2">
      <c r="A1502" s="196">
        <v>4</v>
      </c>
      <c r="B1502" s="197" t="s">
        <v>422</v>
      </c>
      <c r="C1502" s="208">
        <v>43</v>
      </c>
      <c r="D1502" s="209" t="s">
        <v>688</v>
      </c>
      <c r="E1502" s="212">
        <v>4311</v>
      </c>
      <c r="F1502" s="213" t="s">
        <v>689</v>
      </c>
      <c r="G1502" s="231" t="s">
        <v>215</v>
      </c>
      <c r="H1502" s="89"/>
      <c r="I1502" s="90" t="s">
        <v>605</v>
      </c>
      <c r="J1502" s="90"/>
      <c r="K1502" s="90" t="s">
        <v>64</v>
      </c>
      <c r="L1502" s="90" t="s">
        <v>606</v>
      </c>
      <c r="M1502" s="91"/>
      <c r="N1502" s="312">
        <v>1</v>
      </c>
      <c r="O1502" s="313">
        <f t="shared" si="229"/>
        <v>6.25E-2</v>
      </c>
      <c r="P1502" s="104"/>
      <c r="Q1502" s="92"/>
      <c r="R1502" s="92"/>
      <c r="S1502" s="92"/>
      <c r="T1502" s="92"/>
      <c r="U1502" s="92"/>
      <c r="V1502" s="92"/>
      <c r="W1502" s="92"/>
      <c r="X1502" s="109">
        <f t="shared" si="223"/>
        <v>0</v>
      </c>
      <c r="Y1502" s="83"/>
      <c r="Z1502" s="110">
        <f t="shared" si="224"/>
        <v>0</v>
      </c>
      <c r="AA1502" s="111"/>
      <c r="AB1502" s="92"/>
      <c r="AC1502" s="92"/>
      <c r="AD1502" s="92"/>
      <c r="AE1502" s="92"/>
      <c r="AF1502" s="92"/>
      <c r="AG1502" s="92"/>
      <c r="AH1502" s="92"/>
      <c r="AI1502" s="109">
        <f t="shared" si="225"/>
        <v>0</v>
      </c>
      <c r="AJ1502" s="83"/>
      <c r="AK1502" s="110">
        <f t="shared" si="226"/>
        <v>0</v>
      </c>
      <c r="AL1502" s="111"/>
      <c r="AM1502" s="92"/>
      <c r="AN1502" s="92"/>
      <c r="AO1502" s="92"/>
      <c r="AP1502" s="92"/>
      <c r="AQ1502" s="92"/>
      <c r="AR1502" s="92">
        <v>1</v>
      </c>
      <c r="AS1502" s="92"/>
      <c r="AT1502" s="92"/>
      <c r="AU1502" s="92"/>
      <c r="AV1502" s="109">
        <f t="shared" si="227"/>
        <v>500</v>
      </c>
      <c r="AW1502" s="75"/>
      <c r="AX1502" s="110">
        <f t="shared" si="228"/>
        <v>31.25</v>
      </c>
      <c r="AY1502" s="111"/>
      <c r="AZ1502" s="93"/>
      <c r="BA1502" s="94" t="s">
        <v>554</v>
      </c>
      <c r="BB1502" s="71"/>
      <c r="BC1502" s="95"/>
      <c r="BD1502" s="41">
        <v>4</v>
      </c>
      <c r="BE1502" s="52">
        <v>43</v>
      </c>
      <c r="BF1502" s="103">
        <v>4311</v>
      </c>
      <c r="BG1502" s="280" t="s">
        <v>52</v>
      </c>
    </row>
    <row r="1503" spans="1:59" s="63" customFormat="1" ht="12.75" x14ac:dyDescent="0.2">
      <c r="A1503" s="196">
        <v>4</v>
      </c>
      <c r="B1503" s="197" t="s">
        <v>422</v>
      </c>
      <c r="C1503" s="208">
        <v>43</v>
      </c>
      <c r="D1503" s="209" t="s">
        <v>688</v>
      </c>
      <c r="E1503" s="212">
        <v>4311</v>
      </c>
      <c r="F1503" s="213" t="s">
        <v>689</v>
      </c>
      <c r="G1503" s="231" t="s">
        <v>215</v>
      </c>
      <c r="H1503" s="89"/>
      <c r="I1503" s="90" t="s">
        <v>292</v>
      </c>
      <c r="J1503" s="90"/>
      <c r="K1503" s="90" t="s">
        <v>64</v>
      </c>
      <c r="L1503" s="90" t="s">
        <v>202</v>
      </c>
      <c r="M1503" s="91"/>
      <c r="N1503" s="312">
        <v>1</v>
      </c>
      <c r="O1503" s="313">
        <f t="shared" si="229"/>
        <v>6.25E-2</v>
      </c>
      <c r="P1503" s="104">
        <v>1</v>
      </c>
      <c r="Q1503" s="92"/>
      <c r="R1503" s="92"/>
      <c r="S1503" s="92"/>
      <c r="T1503" s="92"/>
      <c r="U1503" s="92"/>
      <c r="V1503" s="92"/>
      <c r="W1503" s="92"/>
      <c r="X1503" s="109">
        <f t="shared" si="223"/>
        <v>100</v>
      </c>
      <c r="Y1503" s="83"/>
      <c r="Z1503" s="110">
        <f t="shared" si="224"/>
        <v>6.25</v>
      </c>
      <c r="AA1503" s="111"/>
      <c r="AB1503" s="92"/>
      <c r="AC1503" s="92"/>
      <c r="AD1503" s="92"/>
      <c r="AE1503" s="92"/>
      <c r="AF1503" s="92"/>
      <c r="AG1503" s="92"/>
      <c r="AH1503" s="92"/>
      <c r="AI1503" s="109">
        <f t="shared" si="225"/>
        <v>0</v>
      </c>
      <c r="AJ1503" s="83"/>
      <c r="AK1503" s="110">
        <f t="shared" si="226"/>
        <v>0</v>
      </c>
      <c r="AL1503" s="111"/>
      <c r="AM1503" s="92"/>
      <c r="AN1503" s="92"/>
      <c r="AO1503" s="92"/>
      <c r="AP1503" s="92"/>
      <c r="AQ1503" s="92">
        <v>1</v>
      </c>
      <c r="AR1503" s="92"/>
      <c r="AS1503" s="92"/>
      <c r="AT1503" s="92"/>
      <c r="AU1503" s="92"/>
      <c r="AV1503" s="109">
        <f t="shared" si="227"/>
        <v>250</v>
      </c>
      <c r="AW1503" s="75"/>
      <c r="AX1503" s="110">
        <f t="shared" si="228"/>
        <v>15.625</v>
      </c>
      <c r="AY1503" s="111"/>
      <c r="AZ1503" s="93"/>
      <c r="BA1503" s="94" t="s">
        <v>554</v>
      </c>
      <c r="BB1503" s="71"/>
      <c r="BC1503" s="95"/>
      <c r="BD1503" s="41">
        <v>4</v>
      </c>
      <c r="BE1503" s="52">
        <v>43</v>
      </c>
      <c r="BF1503" s="103">
        <v>4311</v>
      </c>
      <c r="BG1503" s="280" t="s">
        <v>52</v>
      </c>
    </row>
    <row r="1504" spans="1:59" s="63" customFormat="1" ht="12.75" x14ac:dyDescent="0.2">
      <c r="A1504" s="196">
        <v>4</v>
      </c>
      <c r="B1504" s="197" t="s">
        <v>422</v>
      </c>
      <c r="C1504" s="208">
        <v>43</v>
      </c>
      <c r="D1504" s="209" t="s">
        <v>688</v>
      </c>
      <c r="E1504" s="212">
        <v>4311</v>
      </c>
      <c r="F1504" s="213" t="s">
        <v>689</v>
      </c>
      <c r="G1504" s="231" t="s">
        <v>215</v>
      </c>
      <c r="H1504" s="89"/>
      <c r="I1504" s="90" t="s">
        <v>287</v>
      </c>
      <c r="J1504" s="90"/>
      <c r="K1504" s="90" t="s">
        <v>64</v>
      </c>
      <c r="L1504" s="90" t="s">
        <v>119</v>
      </c>
      <c r="M1504" s="91"/>
      <c r="N1504" s="312">
        <v>1</v>
      </c>
      <c r="O1504" s="313">
        <f t="shared" si="229"/>
        <v>6.25E-2</v>
      </c>
      <c r="P1504" s="104"/>
      <c r="Q1504" s="92"/>
      <c r="R1504" s="92"/>
      <c r="S1504" s="92"/>
      <c r="T1504" s="92"/>
      <c r="U1504" s="92"/>
      <c r="V1504" s="92"/>
      <c r="W1504" s="92"/>
      <c r="X1504" s="109">
        <f t="shared" si="223"/>
        <v>0</v>
      </c>
      <c r="Y1504" s="83"/>
      <c r="Z1504" s="110">
        <f t="shared" si="224"/>
        <v>0</v>
      </c>
      <c r="AA1504" s="111"/>
      <c r="AB1504" s="92"/>
      <c r="AC1504" s="92"/>
      <c r="AD1504" s="92"/>
      <c r="AE1504" s="92"/>
      <c r="AF1504" s="92"/>
      <c r="AG1504" s="92"/>
      <c r="AH1504" s="92"/>
      <c r="AI1504" s="109">
        <f t="shared" si="225"/>
        <v>0</v>
      </c>
      <c r="AJ1504" s="83"/>
      <c r="AK1504" s="110">
        <f t="shared" si="226"/>
        <v>0</v>
      </c>
      <c r="AL1504" s="111"/>
      <c r="AM1504" s="92"/>
      <c r="AN1504" s="92"/>
      <c r="AO1504" s="92"/>
      <c r="AP1504" s="92"/>
      <c r="AQ1504" s="92"/>
      <c r="AR1504" s="92"/>
      <c r="AS1504" s="92">
        <v>1</v>
      </c>
      <c r="AT1504" s="92"/>
      <c r="AU1504" s="92"/>
      <c r="AV1504" s="109">
        <f t="shared" si="227"/>
        <v>1000</v>
      </c>
      <c r="AW1504" s="75"/>
      <c r="AX1504" s="110">
        <f t="shared" si="228"/>
        <v>62.5</v>
      </c>
      <c r="AY1504" s="111"/>
      <c r="AZ1504" s="93"/>
      <c r="BA1504" s="94" t="s">
        <v>554</v>
      </c>
      <c r="BB1504" s="71"/>
      <c r="BC1504" s="95"/>
      <c r="BD1504" s="41">
        <v>4</v>
      </c>
      <c r="BE1504" s="52">
        <v>43</v>
      </c>
      <c r="BF1504" s="103">
        <v>4311</v>
      </c>
      <c r="BG1504" s="280" t="s">
        <v>52</v>
      </c>
    </row>
    <row r="1505" spans="1:59" s="63" customFormat="1" ht="12.75" x14ac:dyDescent="0.2">
      <c r="A1505" s="196">
        <v>4</v>
      </c>
      <c r="B1505" s="197" t="s">
        <v>422</v>
      </c>
      <c r="C1505" s="208">
        <v>43</v>
      </c>
      <c r="D1505" s="209" t="s">
        <v>688</v>
      </c>
      <c r="E1505" s="212">
        <v>4311</v>
      </c>
      <c r="F1505" s="213" t="s">
        <v>689</v>
      </c>
      <c r="G1505" s="231" t="s">
        <v>215</v>
      </c>
      <c r="H1505" s="89"/>
      <c r="I1505" s="90" t="s">
        <v>607</v>
      </c>
      <c r="J1505" s="90"/>
      <c r="K1505" s="90" t="s">
        <v>64</v>
      </c>
      <c r="L1505" s="90" t="s">
        <v>119</v>
      </c>
      <c r="M1505" s="91"/>
      <c r="N1505" s="312">
        <v>1</v>
      </c>
      <c r="O1505" s="313">
        <f t="shared" si="229"/>
        <v>6.25E-2</v>
      </c>
      <c r="P1505" s="104"/>
      <c r="Q1505" s="92"/>
      <c r="R1505" s="92"/>
      <c r="S1505" s="92"/>
      <c r="T1505" s="92"/>
      <c r="U1505" s="92"/>
      <c r="V1505" s="92"/>
      <c r="W1505" s="92"/>
      <c r="X1505" s="109">
        <f t="shared" si="223"/>
        <v>0</v>
      </c>
      <c r="Y1505" s="83"/>
      <c r="Z1505" s="110">
        <f t="shared" si="224"/>
        <v>0</v>
      </c>
      <c r="AA1505" s="111"/>
      <c r="AB1505" s="92"/>
      <c r="AC1505" s="92"/>
      <c r="AD1505" s="92"/>
      <c r="AE1505" s="92"/>
      <c r="AF1505" s="92"/>
      <c r="AG1505" s="92"/>
      <c r="AH1505" s="92"/>
      <c r="AI1505" s="109">
        <f t="shared" si="225"/>
        <v>0</v>
      </c>
      <c r="AJ1505" s="83"/>
      <c r="AK1505" s="110">
        <f t="shared" si="226"/>
        <v>0</v>
      </c>
      <c r="AL1505" s="111"/>
      <c r="AM1505" s="92"/>
      <c r="AN1505" s="92"/>
      <c r="AO1505" s="92"/>
      <c r="AP1505" s="92"/>
      <c r="AQ1505" s="92"/>
      <c r="AR1505" s="92"/>
      <c r="AS1505" s="92">
        <v>1</v>
      </c>
      <c r="AT1505" s="92"/>
      <c r="AU1505" s="92"/>
      <c r="AV1505" s="109">
        <f t="shared" si="227"/>
        <v>1000</v>
      </c>
      <c r="AW1505" s="75"/>
      <c r="AX1505" s="110">
        <f t="shared" si="228"/>
        <v>62.5</v>
      </c>
      <c r="AY1505" s="111"/>
      <c r="AZ1505" s="93"/>
      <c r="BA1505" s="94" t="s">
        <v>554</v>
      </c>
      <c r="BB1505" s="71"/>
      <c r="BC1505" s="95"/>
      <c r="BD1505" s="41">
        <v>4</v>
      </c>
      <c r="BE1505" s="52">
        <v>43</v>
      </c>
      <c r="BF1505" s="103">
        <v>4311</v>
      </c>
      <c r="BG1505" s="280" t="s">
        <v>52</v>
      </c>
    </row>
    <row r="1506" spans="1:59" s="63" customFormat="1" ht="12.75" x14ac:dyDescent="0.2">
      <c r="A1506" s="196">
        <v>4</v>
      </c>
      <c r="B1506" s="197" t="s">
        <v>422</v>
      </c>
      <c r="C1506" s="208">
        <v>43</v>
      </c>
      <c r="D1506" s="209" t="s">
        <v>688</v>
      </c>
      <c r="E1506" s="212">
        <v>4311</v>
      </c>
      <c r="F1506" s="213" t="s">
        <v>689</v>
      </c>
      <c r="G1506" s="231" t="s">
        <v>215</v>
      </c>
      <c r="H1506" s="89"/>
      <c r="I1506" s="90" t="s">
        <v>690</v>
      </c>
      <c r="J1506" s="90"/>
      <c r="K1506" s="90" t="s">
        <v>64</v>
      </c>
      <c r="L1506" s="90" t="s">
        <v>76</v>
      </c>
      <c r="M1506" s="91"/>
      <c r="N1506" s="312">
        <v>1</v>
      </c>
      <c r="O1506" s="313">
        <f t="shared" si="229"/>
        <v>6.25E-2</v>
      </c>
      <c r="P1506" s="104">
        <v>1</v>
      </c>
      <c r="Q1506" s="92"/>
      <c r="R1506" s="92"/>
      <c r="S1506" s="92"/>
      <c r="T1506" s="92"/>
      <c r="U1506" s="92"/>
      <c r="V1506" s="92"/>
      <c r="W1506" s="92"/>
      <c r="X1506" s="109">
        <f t="shared" si="223"/>
        <v>100</v>
      </c>
      <c r="Y1506" s="83"/>
      <c r="Z1506" s="110">
        <f t="shared" si="224"/>
        <v>6.25</v>
      </c>
      <c r="AA1506" s="111"/>
      <c r="AB1506" s="92"/>
      <c r="AC1506" s="92"/>
      <c r="AD1506" s="92"/>
      <c r="AE1506" s="92"/>
      <c r="AF1506" s="92"/>
      <c r="AG1506" s="92"/>
      <c r="AH1506" s="92"/>
      <c r="AI1506" s="109">
        <f t="shared" si="225"/>
        <v>0</v>
      </c>
      <c r="AJ1506" s="83"/>
      <c r="AK1506" s="110">
        <f t="shared" si="226"/>
        <v>0</v>
      </c>
      <c r="AL1506" s="111"/>
      <c r="AM1506" s="92"/>
      <c r="AN1506" s="92"/>
      <c r="AO1506" s="92"/>
      <c r="AP1506" s="92"/>
      <c r="AQ1506" s="92"/>
      <c r="AR1506" s="92">
        <v>1</v>
      </c>
      <c r="AS1506" s="92"/>
      <c r="AT1506" s="92"/>
      <c r="AU1506" s="92"/>
      <c r="AV1506" s="109">
        <f t="shared" si="227"/>
        <v>500</v>
      </c>
      <c r="AW1506" s="75"/>
      <c r="AX1506" s="110">
        <f t="shared" si="228"/>
        <v>31.25</v>
      </c>
      <c r="AY1506" s="111"/>
      <c r="AZ1506" s="93"/>
      <c r="BA1506" s="94" t="s">
        <v>554</v>
      </c>
      <c r="BB1506" s="71"/>
      <c r="BC1506" s="95"/>
      <c r="BD1506" s="41">
        <v>4</v>
      </c>
      <c r="BE1506" s="52">
        <v>43</v>
      </c>
      <c r="BF1506" s="103">
        <v>4311</v>
      </c>
      <c r="BG1506" s="280" t="s">
        <v>52</v>
      </c>
    </row>
    <row r="1507" spans="1:59" s="63" customFormat="1" ht="12.75" x14ac:dyDescent="0.2">
      <c r="A1507" s="196">
        <v>4</v>
      </c>
      <c r="B1507" s="197" t="s">
        <v>422</v>
      </c>
      <c r="C1507" s="208">
        <v>43</v>
      </c>
      <c r="D1507" s="209" t="s">
        <v>688</v>
      </c>
      <c r="E1507" s="212">
        <v>4311</v>
      </c>
      <c r="F1507" s="213" t="s">
        <v>689</v>
      </c>
      <c r="G1507" s="231" t="s">
        <v>215</v>
      </c>
      <c r="H1507" s="89"/>
      <c r="I1507" s="90" t="s">
        <v>608</v>
      </c>
      <c r="J1507" s="90"/>
      <c r="K1507" s="90" t="s">
        <v>64</v>
      </c>
      <c r="L1507" s="90" t="s">
        <v>119</v>
      </c>
      <c r="M1507" s="91"/>
      <c r="N1507" s="312">
        <v>1</v>
      </c>
      <c r="O1507" s="313">
        <f t="shared" si="229"/>
        <v>6.25E-2</v>
      </c>
      <c r="P1507" s="104"/>
      <c r="Q1507" s="92"/>
      <c r="R1507" s="92"/>
      <c r="S1507" s="92"/>
      <c r="T1507" s="92"/>
      <c r="U1507" s="92"/>
      <c r="V1507" s="92"/>
      <c r="W1507" s="92"/>
      <c r="X1507" s="109">
        <f t="shared" si="223"/>
        <v>0</v>
      </c>
      <c r="Y1507" s="83"/>
      <c r="Z1507" s="110">
        <f t="shared" si="224"/>
        <v>0</v>
      </c>
      <c r="AA1507" s="111"/>
      <c r="AB1507" s="92"/>
      <c r="AC1507" s="92"/>
      <c r="AD1507" s="92"/>
      <c r="AE1507" s="92"/>
      <c r="AF1507" s="92"/>
      <c r="AG1507" s="92"/>
      <c r="AH1507" s="92"/>
      <c r="AI1507" s="109">
        <f t="shared" si="225"/>
        <v>0</v>
      </c>
      <c r="AJ1507" s="83"/>
      <c r="AK1507" s="110">
        <f t="shared" si="226"/>
        <v>0</v>
      </c>
      <c r="AL1507" s="111"/>
      <c r="AM1507" s="92"/>
      <c r="AN1507" s="92"/>
      <c r="AO1507" s="92"/>
      <c r="AP1507" s="92"/>
      <c r="AQ1507" s="92"/>
      <c r="AR1507" s="92"/>
      <c r="AS1507" s="92">
        <v>1</v>
      </c>
      <c r="AT1507" s="92"/>
      <c r="AU1507" s="92"/>
      <c r="AV1507" s="109">
        <f t="shared" si="227"/>
        <v>1000</v>
      </c>
      <c r="AW1507" s="75"/>
      <c r="AX1507" s="110">
        <f t="shared" si="228"/>
        <v>62.5</v>
      </c>
      <c r="AY1507" s="111"/>
      <c r="AZ1507" s="93"/>
      <c r="BA1507" s="94" t="s">
        <v>554</v>
      </c>
      <c r="BB1507" s="71"/>
      <c r="BC1507" s="95"/>
      <c r="BD1507" s="41">
        <v>4</v>
      </c>
      <c r="BE1507" s="52">
        <v>43</v>
      </c>
      <c r="BF1507" s="103">
        <v>4311</v>
      </c>
      <c r="BG1507" s="280" t="s">
        <v>52</v>
      </c>
    </row>
    <row r="1508" spans="1:59" s="63" customFormat="1" ht="12.75" x14ac:dyDescent="0.2">
      <c r="A1508" s="196">
        <v>4</v>
      </c>
      <c r="B1508" s="197" t="s">
        <v>422</v>
      </c>
      <c r="C1508" s="208">
        <v>43</v>
      </c>
      <c r="D1508" s="209" t="s">
        <v>688</v>
      </c>
      <c r="E1508" s="212">
        <v>4311</v>
      </c>
      <c r="F1508" s="213" t="s">
        <v>689</v>
      </c>
      <c r="G1508" s="231" t="s">
        <v>215</v>
      </c>
      <c r="H1508" s="89"/>
      <c r="I1508" s="90" t="s">
        <v>691</v>
      </c>
      <c r="J1508" s="90"/>
      <c r="K1508" s="90" t="s">
        <v>64</v>
      </c>
      <c r="L1508" s="90" t="s">
        <v>398</v>
      </c>
      <c r="M1508" s="91"/>
      <c r="N1508" s="312">
        <v>1</v>
      </c>
      <c r="O1508" s="313">
        <f t="shared" si="229"/>
        <v>6.25E-2</v>
      </c>
      <c r="P1508" s="104">
        <v>1</v>
      </c>
      <c r="Q1508" s="92"/>
      <c r="R1508" s="92"/>
      <c r="S1508" s="92"/>
      <c r="T1508" s="92"/>
      <c r="U1508" s="92"/>
      <c r="V1508" s="92"/>
      <c r="W1508" s="92"/>
      <c r="X1508" s="109">
        <f t="shared" si="223"/>
        <v>100</v>
      </c>
      <c r="Y1508" s="83"/>
      <c r="Z1508" s="110">
        <f t="shared" si="224"/>
        <v>6.25</v>
      </c>
      <c r="AA1508" s="111"/>
      <c r="AB1508" s="92"/>
      <c r="AC1508" s="92"/>
      <c r="AD1508" s="92"/>
      <c r="AE1508" s="92"/>
      <c r="AF1508" s="92"/>
      <c r="AG1508" s="92"/>
      <c r="AH1508" s="92"/>
      <c r="AI1508" s="109">
        <f t="shared" si="225"/>
        <v>0</v>
      </c>
      <c r="AJ1508" s="83"/>
      <c r="AK1508" s="110">
        <f t="shared" si="226"/>
        <v>0</v>
      </c>
      <c r="AL1508" s="111"/>
      <c r="AM1508" s="92"/>
      <c r="AN1508" s="92"/>
      <c r="AO1508" s="92"/>
      <c r="AP1508" s="92"/>
      <c r="AQ1508" s="92"/>
      <c r="AR1508" s="92"/>
      <c r="AS1508" s="92">
        <v>1</v>
      </c>
      <c r="AT1508" s="92"/>
      <c r="AU1508" s="92"/>
      <c r="AV1508" s="109">
        <f t="shared" si="227"/>
        <v>1000</v>
      </c>
      <c r="AW1508" s="75"/>
      <c r="AX1508" s="110">
        <f t="shared" si="228"/>
        <v>62.5</v>
      </c>
      <c r="AY1508" s="111"/>
      <c r="AZ1508" s="93"/>
      <c r="BA1508" s="94" t="s">
        <v>554</v>
      </c>
      <c r="BB1508" s="71"/>
      <c r="BC1508" s="95"/>
      <c r="BD1508" s="41">
        <v>4</v>
      </c>
      <c r="BE1508" s="52">
        <v>43</v>
      </c>
      <c r="BF1508" s="103">
        <v>4311</v>
      </c>
      <c r="BG1508" s="280" t="s">
        <v>52</v>
      </c>
    </row>
    <row r="1509" spans="1:59" s="63" customFormat="1" ht="12.75" x14ac:dyDescent="0.2">
      <c r="A1509" s="196">
        <v>4</v>
      </c>
      <c r="B1509" s="197" t="s">
        <v>422</v>
      </c>
      <c r="C1509" s="208">
        <v>43</v>
      </c>
      <c r="D1509" s="209" t="s">
        <v>688</v>
      </c>
      <c r="E1509" s="212">
        <v>4311</v>
      </c>
      <c r="F1509" s="213" t="s">
        <v>689</v>
      </c>
      <c r="G1509" s="231" t="s">
        <v>215</v>
      </c>
      <c r="H1509" s="89"/>
      <c r="I1509" s="90" t="s">
        <v>610</v>
      </c>
      <c r="J1509" s="90"/>
      <c r="K1509" s="90" t="s">
        <v>64</v>
      </c>
      <c r="L1509" s="90" t="s">
        <v>119</v>
      </c>
      <c r="M1509" s="91"/>
      <c r="N1509" s="312">
        <v>1</v>
      </c>
      <c r="O1509" s="313">
        <f t="shared" si="229"/>
        <v>6.25E-2</v>
      </c>
      <c r="P1509" s="104"/>
      <c r="Q1509" s="92"/>
      <c r="R1509" s="92"/>
      <c r="S1509" s="92"/>
      <c r="T1509" s="92"/>
      <c r="U1509" s="92"/>
      <c r="V1509" s="92"/>
      <c r="W1509" s="92"/>
      <c r="X1509" s="109">
        <f t="shared" si="223"/>
        <v>0</v>
      </c>
      <c r="Y1509" s="83"/>
      <c r="Z1509" s="110">
        <f t="shared" si="224"/>
        <v>0</v>
      </c>
      <c r="AA1509" s="111"/>
      <c r="AB1509" s="92"/>
      <c r="AC1509" s="92"/>
      <c r="AD1509" s="92"/>
      <c r="AE1509" s="92"/>
      <c r="AF1509" s="92"/>
      <c r="AG1509" s="92"/>
      <c r="AH1509" s="92"/>
      <c r="AI1509" s="109">
        <f t="shared" si="225"/>
        <v>0</v>
      </c>
      <c r="AJ1509" s="83"/>
      <c r="AK1509" s="110">
        <f t="shared" si="226"/>
        <v>0</v>
      </c>
      <c r="AL1509" s="111"/>
      <c r="AM1509" s="92"/>
      <c r="AN1509" s="92"/>
      <c r="AO1509" s="92"/>
      <c r="AP1509" s="92"/>
      <c r="AQ1509" s="92"/>
      <c r="AR1509" s="92"/>
      <c r="AS1509" s="92">
        <v>1</v>
      </c>
      <c r="AT1509" s="92"/>
      <c r="AU1509" s="92"/>
      <c r="AV1509" s="109">
        <f t="shared" si="227"/>
        <v>1000</v>
      </c>
      <c r="AW1509" s="75"/>
      <c r="AX1509" s="110">
        <f t="shared" si="228"/>
        <v>62.5</v>
      </c>
      <c r="AY1509" s="111"/>
      <c r="AZ1509" s="93"/>
      <c r="BA1509" s="94" t="s">
        <v>554</v>
      </c>
      <c r="BB1509" s="71"/>
      <c r="BC1509" s="95"/>
      <c r="BD1509" s="41">
        <v>4</v>
      </c>
      <c r="BE1509" s="52">
        <v>43</v>
      </c>
      <c r="BF1509" s="103">
        <v>4311</v>
      </c>
      <c r="BG1509" s="280" t="s">
        <v>52</v>
      </c>
    </row>
    <row r="1510" spans="1:59" s="63" customFormat="1" ht="12.75" x14ac:dyDescent="0.2">
      <c r="A1510" s="196">
        <v>4</v>
      </c>
      <c r="B1510" s="197" t="s">
        <v>422</v>
      </c>
      <c r="C1510" s="208">
        <v>43</v>
      </c>
      <c r="D1510" s="209" t="s">
        <v>688</v>
      </c>
      <c r="E1510" s="212">
        <v>4311</v>
      </c>
      <c r="F1510" s="213" t="s">
        <v>689</v>
      </c>
      <c r="G1510" s="231" t="s">
        <v>215</v>
      </c>
      <c r="H1510" s="89"/>
      <c r="I1510" s="90" t="s">
        <v>611</v>
      </c>
      <c r="J1510" s="90"/>
      <c r="K1510" s="90" t="s">
        <v>64</v>
      </c>
      <c r="L1510" s="90" t="s">
        <v>119</v>
      </c>
      <c r="M1510" s="91"/>
      <c r="N1510" s="312">
        <v>1</v>
      </c>
      <c r="O1510" s="313">
        <f t="shared" si="229"/>
        <v>6.25E-2</v>
      </c>
      <c r="P1510" s="104"/>
      <c r="Q1510" s="92"/>
      <c r="R1510" s="92"/>
      <c r="S1510" s="92"/>
      <c r="T1510" s="92"/>
      <c r="U1510" s="92"/>
      <c r="V1510" s="92"/>
      <c r="W1510" s="92"/>
      <c r="X1510" s="109">
        <f t="shared" si="223"/>
        <v>0</v>
      </c>
      <c r="Y1510" s="83"/>
      <c r="Z1510" s="110">
        <f t="shared" si="224"/>
        <v>0</v>
      </c>
      <c r="AA1510" s="111"/>
      <c r="AB1510" s="92"/>
      <c r="AC1510" s="92"/>
      <c r="AD1510" s="92"/>
      <c r="AE1510" s="92"/>
      <c r="AF1510" s="92"/>
      <c r="AG1510" s="92"/>
      <c r="AH1510" s="92"/>
      <c r="AI1510" s="109">
        <f t="shared" si="225"/>
        <v>0</v>
      </c>
      <c r="AJ1510" s="83"/>
      <c r="AK1510" s="110">
        <f t="shared" si="226"/>
        <v>0</v>
      </c>
      <c r="AL1510" s="111"/>
      <c r="AM1510" s="92"/>
      <c r="AN1510" s="92"/>
      <c r="AO1510" s="92"/>
      <c r="AP1510" s="92"/>
      <c r="AQ1510" s="92"/>
      <c r="AR1510" s="92"/>
      <c r="AS1510" s="92">
        <v>1</v>
      </c>
      <c r="AT1510" s="92"/>
      <c r="AU1510" s="92"/>
      <c r="AV1510" s="109">
        <f t="shared" si="227"/>
        <v>1000</v>
      </c>
      <c r="AW1510" s="75"/>
      <c r="AX1510" s="110">
        <f t="shared" si="228"/>
        <v>62.5</v>
      </c>
      <c r="AY1510" s="111"/>
      <c r="AZ1510" s="93"/>
      <c r="BA1510" s="94" t="s">
        <v>554</v>
      </c>
      <c r="BB1510" s="71"/>
      <c r="BC1510" s="95"/>
      <c r="BD1510" s="41">
        <v>4</v>
      </c>
      <c r="BE1510" s="52">
        <v>43</v>
      </c>
      <c r="BF1510" s="103">
        <v>4311</v>
      </c>
      <c r="BG1510" s="280" t="s">
        <v>52</v>
      </c>
    </row>
    <row r="1511" spans="1:59" s="63" customFormat="1" ht="12.75" x14ac:dyDescent="0.2">
      <c r="A1511" s="196">
        <v>4</v>
      </c>
      <c r="B1511" s="197" t="s">
        <v>422</v>
      </c>
      <c r="C1511" s="208">
        <v>43</v>
      </c>
      <c r="D1511" s="209" t="s">
        <v>688</v>
      </c>
      <c r="E1511" s="212">
        <v>4311</v>
      </c>
      <c r="F1511" s="213" t="s">
        <v>689</v>
      </c>
      <c r="G1511" s="231" t="s">
        <v>215</v>
      </c>
      <c r="H1511" s="89"/>
      <c r="I1511" s="90" t="s">
        <v>612</v>
      </c>
      <c r="J1511" s="90"/>
      <c r="K1511" s="90" t="s">
        <v>64</v>
      </c>
      <c r="L1511" s="90" t="s">
        <v>119</v>
      </c>
      <c r="M1511" s="91"/>
      <c r="N1511" s="312">
        <v>1</v>
      </c>
      <c r="O1511" s="313">
        <f t="shared" si="229"/>
        <v>6.25E-2</v>
      </c>
      <c r="P1511" s="104"/>
      <c r="Q1511" s="92"/>
      <c r="R1511" s="92"/>
      <c r="S1511" s="92"/>
      <c r="T1511" s="92"/>
      <c r="U1511" s="92"/>
      <c r="V1511" s="92"/>
      <c r="W1511" s="92"/>
      <c r="X1511" s="109">
        <f t="shared" si="223"/>
        <v>0</v>
      </c>
      <c r="Y1511" s="83"/>
      <c r="Z1511" s="110">
        <f t="shared" si="224"/>
        <v>0</v>
      </c>
      <c r="AA1511" s="111"/>
      <c r="AB1511" s="92"/>
      <c r="AC1511" s="92"/>
      <c r="AD1511" s="92"/>
      <c r="AE1511" s="92"/>
      <c r="AF1511" s="92"/>
      <c r="AG1511" s="92"/>
      <c r="AH1511" s="92"/>
      <c r="AI1511" s="109">
        <f t="shared" si="225"/>
        <v>0</v>
      </c>
      <c r="AJ1511" s="83"/>
      <c r="AK1511" s="110">
        <f t="shared" si="226"/>
        <v>0</v>
      </c>
      <c r="AL1511" s="111"/>
      <c r="AM1511" s="92"/>
      <c r="AN1511" s="92"/>
      <c r="AO1511" s="92"/>
      <c r="AP1511" s="92"/>
      <c r="AQ1511" s="92"/>
      <c r="AR1511" s="92"/>
      <c r="AS1511" s="92">
        <v>1</v>
      </c>
      <c r="AT1511" s="92"/>
      <c r="AU1511" s="92"/>
      <c r="AV1511" s="109">
        <f t="shared" si="227"/>
        <v>1000</v>
      </c>
      <c r="AW1511" s="75"/>
      <c r="AX1511" s="110">
        <f t="shared" si="228"/>
        <v>62.5</v>
      </c>
      <c r="AY1511" s="111"/>
      <c r="AZ1511" s="93"/>
      <c r="BA1511" s="94" t="s">
        <v>554</v>
      </c>
      <c r="BB1511" s="71"/>
      <c r="BC1511" s="95"/>
      <c r="BD1511" s="41">
        <v>4</v>
      </c>
      <c r="BE1511" s="52">
        <v>43</v>
      </c>
      <c r="BF1511" s="103">
        <v>4311</v>
      </c>
      <c r="BG1511" s="280" t="s">
        <v>52</v>
      </c>
    </row>
    <row r="1512" spans="1:59" s="63" customFormat="1" ht="12.75" x14ac:dyDescent="0.2">
      <c r="A1512" s="196">
        <v>4</v>
      </c>
      <c r="B1512" s="197" t="s">
        <v>422</v>
      </c>
      <c r="C1512" s="208">
        <v>43</v>
      </c>
      <c r="D1512" s="209" t="s">
        <v>688</v>
      </c>
      <c r="E1512" s="212">
        <v>4311</v>
      </c>
      <c r="F1512" s="213" t="s">
        <v>689</v>
      </c>
      <c r="G1512" s="231" t="s">
        <v>215</v>
      </c>
      <c r="H1512" s="65"/>
      <c r="I1512" s="222"/>
      <c r="J1512" s="66"/>
      <c r="K1512" s="66"/>
      <c r="L1512" s="66"/>
      <c r="M1512" s="64"/>
      <c r="N1512" s="304"/>
      <c r="O1512" s="305"/>
      <c r="P1512" s="127"/>
      <c r="Q1512" s="67"/>
      <c r="R1512" s="67"/>
      <c r="S1512" s="67"/>
      <c r="T1512" s="67"/>
      <c r="U1512" s="67"/>
      <c r="V1512" s="67"/>
      <c r="W1512" s="67"/>
      <c r="X1512" s="67"/>
      <c r="Y1512" s="68"/>
      <c r="Z1512" s="68"/>
      <c r="AA1512" s="68"/>
      <c r="AB1512" s="67"/>
      <c r="AC1512" s="67"/>
      <c r="AD1512" s="67"/>
      <c r="AE1512" s="67"/>
      <c r="AF1512" s="67"/>
      <c r="AG1512" s="67"/>
      <c r="AH1512" s="67"/>
      <c r="AI1512" s="67"/>
      <c r="AJ1512" s="68"/>
      <c r="AK1512" s="68"/>
      <c r="AL1512" s="68"/>
      <c r="AM1512" s="67"/>
      <c r="AN1512" s="67"/>
      <c r="AO1512" s="67"/>
      <c r="AP1512" s="67"/>
      <c r="AQ1512" s="67"/>
      <c r="AR1512" s="67"/>
      <c r="AS1512" s="67"/>
      <c r="AT1512" s="67"/>
      <c r="AU1512" s="67"/>
      <c r="AV1512" s="67"/>
      <c r="AW1512" s="67"/>
      <c r="AX1512" s="68"/>
      <c r="AY1512" s="68"/>
      <c r="AZ1512" s="69"/>
      <c r="BA1512" s="70"/>
      <c r="BB1512" s="71"/>
      <c r="BC1512" s="95"/>
      <c r="BD1512" s="41">
        <v>4</v>
      </c>
      <c r="BE1512" s="52">
        <v>43</v>
      </c>
      <c r="BF1512" s="103">
        <v>4311</v>
      </c>
      <c r="BG1512" s="275"/>
    </row>
    <row r="1513" spans="1:59" s="63" customFormat="1" ht="12.75" x14ac:dyDescent="0.2">
      <c r="A1513" s="196">
        <v>4</v>
      </c>
      <c r="B1513" s="197" t="s">
        <v>422</v>
      </c>
      <c r="C1513" s="208">
        <v>43</v>
      </c>
      <c r="D1513" s="209" t="s">
        <v>688</v>
      </c>
      <c r="E1513" s="212">
        <v>4311</v>
      </c>
      <c r="F1513" s="213" t="s">
        <v>689</v>
      </c>
      <c r="G1513" s="232"/>
      <c r="H1513" s="97"/>
      <c r="I1513" s="224"/>
      <c r="J1513" s="98"/>
      <c r="K1513" s="98"/>
      <c r="L1513" s="98"/>
      <c r="M1513" s="96"/>
      <c r="N1513" s="307"/>
      <c r="O1513" s="246"/>
      <c r="P1513" s="124"/>
      <c r="Q1513" s="99"/>
      <c r="R1513" s="99"/>
      <c r="S1513" s="99"/>
      <c r="T1513" s="99"/>
      <c r="U1513" s="99"/>
      <c r="V1513" s="99"/>
      <c r="W1513" s="99"/>
      <c r="X1513" s="99"/>
      <c r="Y1513" s="100"/>
      <c r="Z1513" s="100"/>
      <c r="AA1513" s="100"/>
      <c r="AB1513" s="99"/>
      <c r="AC1513" s="99"/>
      <c r="AD1513" s="99"/>
      <c r="AE1513" s="99"/>
      <c r="AF1513" s="99"/>
      <c r="AG1513" s="99"/>
      <c r="AH1513" s="99"/>
      <c r="AI1513" s="99"/>
      <c r="AJ1513" s="100"/>
      <c r="AK1513" s="100"/>
      <c r="AL1513" s="100"/>
      <c r="AM1513" s="99"/>
      <c r="AN1513" s="99"/>
      <c r="AO1513" s="99"/>
      <c r="AP1513" s="99"/>
      <c r="AQ1513" s="99"/>
      <c r="AR1513" s="99"/>
      <c r="AS1513" s="99"/>
      <c r="AT1513" s="99"/>
      <c r="AU1513" s="99"/>
      <c r="AV1513" s="99"/>
      <c r="AW1513" s="99"/>
      <c r="AX1513" s="100"/>
      <c r="AY1513" s="100"/>
      <c r="AZ1513" s="101"/>
      <c r="BA1513" s="102"/>
      <c r="BB1513" s="95"/>
      <c r="BC1513" s="95"/>
      <c r="BD1513" s="41">
        <v>4</v>
      </c>
      <c r="BE1513" s="52">
        <v>43</v>
      </c>
      <c r="BF1513" s="103">
        <v>4311</v>
      </c>
      <c r="BG1513" s="277"/>
    </row>
    <row r="1514" spans="1:59" s="63" customFormat="1" ht="12.75" x14ac:dyDescent="0.2">
      <c r="A1514" s="196">
        <v>4</v>
      </c>
      <c r="B1514" s="197" t="s">
        <v>422</v>
      </c>
      <c r="C1514" s="208">
        <v>43</v>
      </c>
      <c r="D1514" s="209" t="s">
        <v>688</v>
      </c>
      <c r="E1514" s="212">
        <v>4311</v>
      </c>
      <c r="F1514" s="213" t="s">
        <v>689</v>
      </c>
      <c r="G1514" s="231"/>
      <c r="H1514" s="65"/>
      <c r="I1514" s="222"/>
      <c r="J1514" s="66"/>
      <c r="K1514" s="66"/>
      <c r="L1514" s="66"/>
      <c r="M1514" s="64"/>
      <c r="N1514" s="304"/>
      <c r="O1514" s="305"/>
      <c r="P1514" s="127"/>
      <c r="Q1514" s="67"/>
      <c r="R1514" s="67"/>
      <c r="S1514" s="67"/>
      <c r="T1514" s="67"/>
      <c r="U1514" s="67"/>
      <c r="V1514" s="67"/>
      <c r="W1514" s="67"/>
      <c r="X1514" s="67"/>
      <c r="Y1514" s="68"/>
      <c r="Z1514" s="68"/>
      <c r="AA1514" s="68"/>
      <c r="AB1514" s="67"/>
      <c r="AC1514" s="67"/>
      <c r="AD1514" s="67"/>
      <c r="AE1514" s="67"/>
      <c r="AF1514" s="67"/>
      <c r="AG1514" s="67"/>
      <c r="AH1514" s="67"/>
      <c r="AI1514" s="67"/>
      <c r="AJ1514" s="68"/>
      <c r="AK1514" s="68"/>
      <c r="AL1514" s="68"/>
      <c r="AM1514" s="67"/>
      <c r="AN1514" s="67"/>
      <c r="AO1514" s="67"/>
      <c r="AP1514" s="67"/>
      <c r="AQ1514" s="67"/>
      <c r="AR1514" s="67"/>
      <c r="AS1514" s="67"/>
      <c r="AT1514" s="67"/>
      <c r="AU1514" s="67"/>
      <c r="AV1514" s="67"/>
      <c r="AW1514" s="67"/>
      <c r="AX1514" s="68"/>
      <c r="AY1514" s="68"/>
      <c r="AZ1514" s="69"/>
      <c r="BA1514" s="70"/>
      <c r="BB1514" s="71"/>
      <c r="BC1514" s="95"/>
      <c r="BD1514" s="41">
        <v>4</v>
      </c>
      <c r="BE1514" s="52">
        <v>43</v>
      </c>
      <c r="BF1514" s="103">
        <v>4311</v>
      </c>
      <c r="BG1514" s="275"/>
    </row>
    <row r="1515" spans="1:59" s="63" customFormat="1" ht="12.75" x14ac:dyDescent="0.2">
      <c r="A1515" s="196">
        <v>4</v>
      </c>
      <c r="B1515" s="197" t="s">
        <v>422</v>
      </c>
      <c r="C1515" s="208">
        <v>43</v>
      </c>
      <c r="D1515" s="209" t="s">
        <v>688</v>
      </c>
      <c r="E1515" s="212">
        <v>4311</v>
      </c>
      <c r="F1515" s="213" t="s">
        <v>689</v>
      </c>
      <c r="G1515" s="231" t="s">
        <v>314</v>
      </c>
      <c r="H1515" s="72" t="s">
        <v>1233</v>
      </c>
      <c r="I1515" s="223" t="s">
        <v>1259</v>
      </c>
      <c r="J1515" s="73"/>
      <c r="K1515" s="73"/>
      <c r="L1515" s="73"/>
      <c r="M1515" s="74"/>
      <c r="N1515" s="247"/>
      <c r="O1515" s="306"/>
      <c r="P1515" s="105"/>
      <c r="Q1515" s="75"/>
      <c r="R1515" s="75"/>
      <c r="S1515" s="75"/>
      <c r="T1515" s="75"/>
      <c r="U1515" s="75"/>
      <c r="V1515" s="75"/>
      <c r="W1515" s="75"/>
      <c r="X1515" s="75"/>
      <c r="Y1515" s="76" t="s">
        <v>1241</v>
      </c>
      <c r="Z1515" s="77" t="s">
        <v>1241</v>
      </c>
      <c r="AA1515" s="78">
        <f>AA$1041</f>
        <v>5000</v>
      </c>
      <c r="AB1515" s="75"/>
      <c r="AC1515" s="75"/>
      <c r="AD1515" s="75"/>
      <c r="AE1515" s="75"/>
      <c r="AF1515" s="75"/>
      <c r="AG1515" s="75"/>
      <c r="AH1515" s="75"/>
      <c r="AI1515" s="75"/>
      <c r="AJ1515" s="76" t="s">
        <v>1241</v>
      </c>
      <c r="AK1515" s="77" t="s">
        <v>1241</v>
      </c>
      <c r="AL1515" s="78">
        <f>AL$1041</f>
        <v>0</v>
      </c>
      <c r="AM1515" s="75"/>
      <c r="AN1515" s="75"/>
      <c r="AO1515" s="75"/>
      <c r="AP1515" s="75"/>
      <c r="AQ1515" s="75"/>
      <c r="AR1515" s="75"/>
      <c r="AS1515" s="75"/>
      <c r="AT1515" s="75"/>
      <c r="AU1515" s="75"/>
      <c r="AV1515" s="75"/>
      <c r="AW1515" s="76" t="s">
        <v>1241</v>
      </c>
      <c r="AX1515" s="77" t="s">
        <v>1241</v>
      </c>
      <c r="AY1515" s="78">
        <f>AY$1041</f>
        <v>250</v>
      </c>
      <c r="AZ1515" s="79"/>
      <c r="BA1515" s="80" t="str">
        <f>I1515</f>
        <v>&gt; see 4232, Metal and metal faced flat sheet cladding</v>
      </c>
      <c r="BB1515" s="71"/>
      <c r="BC1515" s="95"/>
      <c r="BD1515" s="41">
        <v>4</v>
      </c>
      <c r="BE1515" s="52">
        <v>43</v>
      </c>
      <c r="BF1515" s="103">
        <v>4311</v>
      </c>
      <c r="BG1515" s="276" t="str">
        <f>H1515</f>
        <v>Default Scenario (Link)</v>
      </c>
    </row>
    <row r="1516" spans="1:59" s="63" customFormat="1" ht="12.75" x14ac:dyDescent="0.2">
      <c r="A1516" s="196">
        <v>4</v>
      </c>
      <c r="B1516" s="197" t="s">
        <v>422</v>
      </c>
      <c r="C1516" s="208">
        <v>43</v>
      </c>
      <c r="D1516" s="209" t="s">
        <v>688</v>
      </c>
      <c r="E1516" s="212">
        <v>4311</v>
      </c>
      <c r="F1516" s="213" t="s">
        <v>689</v>
      </c>
      <c r="G1516" s="231"/>
      <c r="H1516" s="65"/>
      <c r="I1516" s="222"/>
      <c r="J1516" s="66"/>
      <c r="K1516" s="66"/>
      <c r="L1516" s="66"/>
      <c r="M1516" s="64"/>
      <c r="N1516" s="304"/>
      <c r="O1516" s="305"/>
      <c r="P1516" s="127"/>
      <c r="Q1516" s="67"/>
      <c r="R1516" s="67"/>
      <c r="S1516" s="67"/>
      <c r="T1516" s="67"/>
      <c r="U1516" s="67"/>
      <c r="V1516" s="67"/>
      <c r="W1516" s="67"/>
      <c r="X1516" s="67"/>
      <c r="Y1516" s="68"/>
      <c r="Z1516" s="68"/>
      <c r="AA1516" s="68"/>
      <c r="AB1516" s="67"/>
      <c r="AC1516" s="67"/>
      <c r="AD1516" s="67"/>
      <c r="AE1516" s="67"/>
      <c r="AF1516" s="67"/>
      <c r="AG1516" s="67"/>
      <c r="AH1516" s="67"/>
      <c r="AI1516" s="67"/>
      <c r="AJ1516" s="68"/>
      <c r="AK1516" s="68"/>
      <c r="AL1516" s="68"/>
      <c r="AM1516" s="67"/>
      <c r="AN1516" s="67"/>
      <c r="AO1516" s="67"/>
      <c r="AP1516" s="67"/>
      <c r="AQ1516" s="67"/>
      <c r="AR1516" s="67"/>
      <c r="AS1516" s="67"/>
      <c r="AT1516" s="67"/>
      <c r="AU1516" s="67"/>
      <c r="AV1516" s="67"/>
      <c r="AW1516" s="67"/>
      <c r="AX1516" s="68"/>
      <c r="AY1516" s="68"/>
      <c r="AZ1516" s="69"/>
      <c r="BA1516" s="70"/>
      <c r="BB1516" s="71"/>
      <c r="BC1516" s="95"/>
      <c r="BD1516" s="41">
        <v>4</v>
      </c>
      <c r="BE1516" s="52">
        <v>43</v>
      </c>
      <c r="BF1516" s="103">
        <v>4311</v>
      </c>
      <c r="BG1516" s="275"/>
    </row>
    <row r="1517" spans="1:59" s="63" customFormat="1" ht="12.75" x14ac:dyDescent="0.2">
      <c r="A1517" s="196">
        <v>4</v>
      </c>
      <c r="B1517" s="197" t="s">
        <v>422</v>
      </c>
      <c r="C1517" s="208">
        <v>43</v>
      </c>
      <c r="D1517" s="209" t="s">
        <v>688</v>
      </c>
      <c r="E1517" s="212">
        <v>4311</v>
      </c>
      <c r="F1517" s="213" t="s">
        <v>689</v>
      </c>
      <c r="G1517" s="232"/>
      <c r="H1517" s="97"/>
      <c r="I1517" s="224"/>
      <c r="J1517" s="98"/>
      <c r="K1517" s="98"/>
      <c r="L1517" s="98"/>
      <c r="M1517" s="96"/>
      <c r="N1517" s="307"/>
      <c r="O1517" s="246"/>
      <c r="P1517" s="124"/>
      <c r="Q1517" s="99"/>
      <c r="R1517" s="99"/>
      <c r="S1517" s="99"/>
      <c r="T1517" s="99"/>
      <c r="U1517" s="99"/>
      <c r="V1517" s="99"/>
      <c r="W1517" s="99"/>
      <c r="X1517" s="99"/>
      <c r="Y1517" s="100"/>
      <c r="Z1517" s="100"/>
      <c r="AA1517" s="100"/>
      <c r="AB1517" s="99"/>
      <c r="AC1517" s="99"/>
      <c r="AD1517" s="99"/>
      <c r="AE1517" s="99"/>
      <c r="AF1517" s="99"/>
      <c r="AG1517" s="99"/>
      <c r="AH1517" s="99"/>
      <c r="AI1517" s="99"/>
      <c r="AJ1517" s="100"/>
      <c r="AK1517" s="100"/>
      <c r="AL1517" s="100"/>
      <c r="AM1517" s="99"/>
      <c r="AN1517" s="99"/>
      <c r="AO1517" s="99"/>
      <c r="AP1517" s="99"/>
      <c r="AQ1517" s="99"/>
      <c r="AR1517" s="99"/>
      <c r="AS1517" s="99"/>
      <c r="AT1517" s="99"/>
      <c r="AU1517" s="99"/>
      <c r="AV1517" s="99"/>
      <c r="AW1517" s="99"/>
      <c r="AX1517" s="100"/>
      <c r="AY1517" s="100"/>
      <c r="AZ1517" s="101"/>
      <c r="BA1517" s="102"/>
      <c r="BB1517" s="95"/>
      <c r="BC1517" s="95"/>
      <c r="BD1517" s="41">
        <v>4</v>
      </c>
      <c r="BE1517" s="52">
        <v>43</v>
      </c>
      <c r="BF1517" s="103">
        <v>4311</v>
      </c>
      <c r="BG1517" s="277"/>
    </row>
    <row r="1518" spans="1:59" s="63" customFormat="1" ht="12.75" x14ac:dyDescent="0.2">
      <c r="A1518" s="196">
        <v>4</v>
      </c>
      <c r="B1518" s="197" t="s">
        <v>422</v>
      </c>
      <c r="C1518" s="208">
        <v>43</v>
      </c>
      <c r="D1518" s="209" t="s">
        <v>688</v>
      </c>
      <c r="E1518" s="212">
        <v>4311</v>
      </c>
      <c r="F1518" s="213" t="s">
        <v>689</v>
      </c>
      <c r="G1518" s="231"/>
      <c r="H1518" s="65"/>
      <c r="I1518" s="222"/>
      <c r="J1518" s="66"/>
      <c r="K1518" s="66"/>
      <c r="L1518" s="66"/>
      <c r="M1518" s="64"/>
      <c r="N1518" s="304"/>
      <c r="O1518" s="305"/>
      <c r="P1518" s="127"/>
      <c r="Q1518" s="67"/>
      <c r="R1518" s="67"/>
      <c r="S1518" s="67"/>
      <c r="T1518" s="67"/>
      <c r="U1518" s="67"/>
      <c r="V1518" s="67"/>
      <c r="W1518" s="67"/>
      <c r="X1518" s="67"/>
      <c r="Y1518" s="68"/>
      <c r="Z1518" s="68"/>
      <c r="AA1518" s="68"/>
      <c r="AB1518" s="67"/>
      <c r="AC1518" s="67"/>
      <c r="AD1518" s="67"/>
      <c r="AE1518" s="67"/>
      <c r="AF1518" s="67"/>
      <c r="AG1518" s="67"/>
      <c r="AH1518" s="67"/>
      <c r="AI1518" s="67"/>
      <c r="AJ1518" s="68"/>
      <c r="AK1518" s="68"/>
      <c r="AL1518" s="68"/>
      <c r="AM1518" s="67"/>
      <c r="AN1518" s="67"/>
      <c r="AO1518" s="67"/>
      <c r="AP1518" s="67"/>
      <c r="AQ1518" s="67"/>
      <c r="AR1518" s="67"/>
      <c r="AS1518" s="67"/>
      <c r="AT1518" s="67"/>
      <c r="AU1518" s="67"/>
      <c r="AV1518" s="67"/>
      <c r="AW1518" s="67"/>
      <c r="AX1518" s="68"/>
      <c r="AY1518" s="68"/>
      <c r="AZ1518" s="69"/>
      <c r="BA1518" s="70"/>
      <c r="BB1518" s="71"/>
      <c r="BC1518" s="95"/>
      <c r="BD1518" s="41">
        <v>4</v>
      </c>
      <c r="BE1518" s="52">
        <v>43</v>
      </c>
      <c r="BF1518" s="103">
        <v>4311</v>
      </c>
      <c r="BG1518" s="275"/>
    </row>
    <row r="1519" spans="1:59" s="63" customFormat="1" ht="24" x14ac:dyDescent="0.2">
      <c r="A1519" s="196">
        <v>4</v>
      </c>
      <c r="B1519" s="197" t="s">
        <v>422</v>
      </c>
      <c r="C1519" s="208">
        <v>43</v>
      </c>
      <c r="D1519" s="209" t="s">
        <v>688</v>
      </c>
      <c r="E1519" s="212">
        <v>4311</v>
      </c>
      <c r="F1519" s="213" t="s">
        <v>689</v>
      </c>
      <c r="G1519" s="231" t="s">
        <v>1196</v>
      </c>
      <c r="H1519" s="72" t="s">
        <v>1233</v>
      </c>
      <c r="I1519" s="223" t="s">
        <v>1262</v>
      </c>
      <c r="J1519" s="73"/>
      <c r="K1519" s="73"/>
      <c r="L1519" s="73"/>
      <c r="M1519" s="74"/>
      <c r="N1519" s="247"/>
      <c r="O1519" s="306"/>
      <c r="P1519" s="105"/>
      <c r="Q1519" s="75"/>
      <c r="R1519" s="75"/>
      <c r="S1519" s="75"/>
      <c r="T1519" s="75"/>
      <c r="U1519" s="75"/>
      <c r="V1519" s="75"/>
      <c r="W1519" s="75"/>
      <c r="X1519" s="75"/>
      <c r="Y1519" s="76" t="s">
        <v>1241</v>
      </c>
      <c r="Z1519" s="77" t="s">
        <v>1241</v>
      </c>
      <c r="AA1519" s="78">
        <f>AA$1867</f>
        <v>5000</v>
      </c>
      <c r="AB1519" s="75"/>
      <c r="AC1519" s="75"/>
      <c r="AD1519" s="75"/>
      <c r="AE1519" s="75"/>
      <c r="AF1519" s="75"/>
      <c r="AG1519" s="75"/>
      <c r="AH1519" s="75"/>
      <c r="AI1519" s="75"/>
      <c r="AJ1519" s="76" t="s">
        <v>1241</v>
      </c>
      <c r="AK1519" s="77" t="s">
        <v>1241</v>
      </c>
      <c r="AL1519" s="78">
        <f>AL$1867</f>
        <v>0</v>
      </c>
      <c r="AM1519" s="75"/>
      <c r="AN1519" s="75"/>
      <c r="AO1519" s="75"/>
      <c r="AP1519" s="75"/>
      <c r="AQ1519" s="75"/>
      <c r="AR1519" s="75"/>
      <c r="AS1519" s="75"/>
      <c r="AT1519" s="75"/>
      <c r="AU1519" s="75"/>
      <c r="AV1519" s="75"/>
      <c r="AW1519" s="76" t="s">
        <v>1241</v>
      </c>
      <c r="AX1519" s="77" t="s">
        <v>1241</v>
      </c>
      <c r="AY1519" s="78">
        <f>AY$1867</f>
        <v>250</v>
      </c>
      <c r="AZ1519" s="79"/>
      <c r="BA1519" s="80" t="str">
        <f>I1519</f>
        <v>&gt; see 4364, Fully supported flat copper and bronze sheeting, used as a covering to flat and sloping roofs</v>
      </c>
      <c r="BB1519" s="71"/>
      <c r="BC1519" s="95"/>
      <c r="BD1519" s="41">
        <v>4</v>
      </c>
      <c r="BE1519" s="52">
        <v>43</v>
      </c>
      <c r="BF1519" s="103">
        <v>4311</v>
      </c>
      <c r="BG1519" s="276" t="str">
        <f>H1519</f>
        <v>Default Scenario (Link)</v>
      </c>
    </row>
    <row r="1520" spans="1:59" s="63" customFormat="1" ht="12.75" x14ac:dyDescent="0.2">
      <c r="A1520" s="196">
        <v>4</v>
      </c>
      <c r="B1520" s="197" t="s">
        <v>422</v>
      </c>
      <c r="C1520" s="208">
        <v>43</v>
      </c>
      <c r="D1520" s="209" t="s">
        <v>688</v>
      </c>
      <c r="E1520" s="212">
        <v>4311</v>
      </c>
      <c r="F1520" s="213" t="s">
        <v>689</v>
      </c>
      <c r="G1520" s="231"/>
      <c r="H1520" s="65"/>
      <c r="I1520" s="222"/>
      <c r="J1520" s="66"/>
      <c r="K1520" s="66"/>
      <c r="L1520" s="66"/>
      <c r="M1520" s="64"/>
      <c r="N1520" s="304"/>
      <c r="O1520" s="305"/>
      <c r="P1520" s="127"/>
      <c r="Q1520" s="67"/>
      <c r="R1520" s="67"/>
      <c r="S1520" s="67"/>
      <c r="T1520" s="67"/>
      <c r="U1520" s="67"/>
      <c r="V1520" s="67"/>
      <c r="W1520" s="67"/>
      <c r="X1520" s="67"/>
      <c r="Y1520" s="68"/>
      <c r="Z1520" s="68"/>
      <c r="AA1520" s="68"/>
      <c r="AB1520" s="67"/>
      <c r="AC1520" s="67"/>
      <c r="AD1520" s="67"/>
      <c r="AE1520" s="67"/>
      <c r="AF1520" s="67"/>
      <c r="AG1520" s="67"/>
      <c r="AH1520" s="67"/>
      <c r="AI1520" s="67"/>
      <c r="AJ1520" s="68"/>
      <c r="AK1520" s="68"/>
      <c r="AL1520" s="68"/>
      <c r="AM1520" s="67"/>
      <c r="AN1520" s="67"/>
      <c r="AO1520" s="67"/>
      <c r="AP1520" s="67"/>
      <c r="AQ1520" s="67"/>
      <c r="AR1520" s="67"/>
      <c r="AS1520" s="67"/>
      <c r="AT1520" s="67"/>
      <c r="AU1520" s="67"/>
      <c r="AV1520" s="67"/>
      <c r="AW1520" s="67"/>
      <c r="AX1520" s="68"/>
      <c r="AY1520" s="68"/>
      <c r="AZ1520" s="69"/>
      <c r="BA1520" s="70"/>
      <c r="BB1520" s="71"/>
      <c r="BC1520" s="95"/>
      <c r="BD1520" s="41">
        <v>4</v>
      </c>
      <c r="BE1520" s="52">
        <v>43</v>
      </c>
      <c r="BF1520" s="103">
        <v>4311</v>
      </c>
      <c r="BG1520" s="275"/>
    </row>
    <row r="1521" spans="1:59" s="63" customFormat="1" ht="12.75" x14ac:dyDescent="0.2">
      <c r="A1521" s="196">
        <v>4</v>
      </c>
      <c r="B1521" s="197" t="s">
        <v>422</v>
      </c>
      <c r="C1521" s="208">
        <v>43</v>
      </c>
      <c r="D1521" s="209" t="s">
        <v>688</v>
      </c>
      <c r="E1521" s="212">
        <v>4311</v>
      </c>
      <c r="F1521" s="213" t="s">
        <v>689</v>
      </c>
      <c r="G1521" s="232"/>
      <c r="H1521" s="97"/>
      <c r="I1521" s="224"/>
      <c r="J1521" s="98"/>
      <c r="K1521" s="98"/>
      <c r="L1521" s="98"/>
      <c r="M1521" s="96"/>
      <c r="N1521" s="307"/>
      <c r="O1521" s="246"/>
      <c r="P1521" s="124"/>
      <c r="Q1521" s="99"/>
      <c r="R1521" s="99"/>
      <c r="S1521" s="99"/>
      <c r="T1521" s="99"/>
      <c r="U1521" s="99"/>
      <c r="V1521" s="99"/>
      <c r="W1521" s="99"/>
      <c r="X1521" s="99"/>
      <c r="Y1521" s="100"/>
      <c r="Z1521" s="100"/>
      <c r="AA1521" s="100"/>
      <c r="AB1521" s="99"/>
      <c r="AC1521" s="99"/>
      <c r="AD1521" s="99"/>
      <c r="AE1521" s="99"/>
      <c r="AF1521" s="99"/>
      <c r="AG1521" s="99"/>
      <c r="AH1521" s="99"/>
      <c r="AI1521" s="99"/>
      <c r="AJ1521" s="100"/>
      <c r="AK1521" s="100"/>
      <c r="AL1521" s="100"/>
      <c r="AM1521" s="99"/>
      <c r="AN1521" s="99"/>
      <c r="AO1521" s="99"/>
      <c r="AP1521" s="99"/>
      <c r="AQ1521" s="99"/>
      <c r="AR1521" s="99"/>
      <c r="AS1521" s="99"/>
      <c r="AT1521" s="99"/>
      <c r="AU1521" s="99"/>
      <c r="AV1521" s="99"/>
      <c r="AW1521" s="99"/>
      <c r="AX1521" s="100"/>
      <c r="AY1521" s="100"/>
      <c r="AZ1521" s="101"/>
      <c r="BA1521" s="102"/>
      <c r="BB1521" s="95"/>
      <c r="BC1521" s="95"/>
      <c r="BD1521" s="41">
        <v>4</v>
      </c>
      <c r="BE1521" s="52">
        <v>43</v>
      </c>
      <c r="BF1521" s="103">
        <v>4311</v>
      </c>
      <c r="BG1521" s="277"/>
    </row>
    <row r="1522" spans="1:59" s="63" customFormat="1" ht="12.75" x14ac:dyDescent="0.2">
      <c r="A1522" s="196">
        <v>4</v>
      </c>
      <c r="B1522" s="197" t="s">
        <v>422</v>
      </c>
      <c r="C1522" s="208">
        <v>43</v>
      </c>
      <c r="D1522" s="209" t="s">
        <v>688</v>
      </c>
      <c r="E1522" s="212">
        <v>4311</v>
      </c>
      <c r="F1522" s="213" t="s">
        <v>689</v>
      </c>
      <c r="G1522" s="231"/>
      <c r="H1522" s="65"/>
      <c r="I1522" s="222"/>
      <c r="J1522" s="66"/>
      <c r="K1522" s="66"/>
      <c r="L1522" s="66"/>
      <c r="M1522" s="64"/>
      <c r="N1522" s="304"/>
      <c r="O1522" s="305"/>
      <c r="P1522" s="127"/>
      <c r="Q1522" s="67"/>
      <c r="R1522" s="67"/>
      <c r="S1522" s="67"/>
      <c r="T1522" s="67"/>
      <c r="U1522" s="67"/>
      <c r="V1522" s="67"/>
      <c r="W1522" s="67"/>
      <c r="X1522" s="67"/>
      <c r="Y1522" s="68"/>
      <c r="Z1522" s="68"/>
      <c r="AA1522" s="68"/>
      <c r="AB1522" s="67"/>
      <c r="AC1522" s="67"/>
      <c r="AD1522" s="67"/>
      <c r="AE1522" s="67"/>
      <c r="AF1522" s="67"/>
      <c r="AG1522" s="67"/>
      <c r="AH1522" s="67"/>
      <c r="AI1522" s="67"/>
      <c r="AJ1522" s="68"/>
      <c r="AK1522" s="68"/>
      <c r="AL1522" s="68"/>
      <c r="AM1522" s="67"/>
      <c r="AN1522" s="67"/>
      <c r="AO1522" s="67"/>
      <c r="AP1522" s="67"/>
      <c r="AQ1522" s="67"/>
      <c r="AR1522" s="67"/>
      <c r="AS1522" s="67"/>
      <c r="AT1522" s="67"/>
      <c r="AU1522" s="67"/>
      <c r="AV1522" s="67"/>
      <c r="AW1522" s="67"/>
      <c r="AX1522" s="68"/>
      <c r="AY1522" s="68"/>
      <c r="AZ1522" s="69"/>
      <c r="BA1522" s="70"/>
      <c r="BB1522" s="71"/>
      <c r="BC1522" s="95"/>
      <c r="BD1522" s="41">
        <v>4</v>
      </c>
      <c r="BE1522" s="52">
        <v>43</v>
      </c>
      <c r="BF1522" s="103">
        <v>4311</v>
      </c>
      <c r="BG1522" s="275"/>
    </row>
    <row r="1523" spans="1:59" s="63" customFormat="1" ht="24" x14ac:dyDescent="0.2">
      <c r="A1523" s="196">
        <v>4</v>
      </c>
      <c r="B1523" s="197" t="s">
        <v>422</v>
      </c>
      <c r="C1523" s="208">
        <v>43</v>
      </c>
      <c r="D1523" s="209" t="s">
        <v>688</v>
      </c>
      <c r="E1523" s="212">
        <v>4311</v>
      </c>
      <c r="F1523" s="213" t="s">
        <v>689</v>
      </c>
      <c r="G1523" s="231" t="s">
        <v>1189</v>
      </c>
      <c r="H1523" s="72" t="s">
        <v>1233</v>
      </c>
      <c r="I1523" s="223" t="s">
        <v>1252</v>
      </c>
      <c r="J1523" s="73"/>
      <c r="K1523" s="73"/>
      <c r="L1523" s="73"/>
      <c r="M1523" s="74"/>
      <c r="N1523" s="247"/>
      <c r="O1523" s="306"/>
      <c r="P1523" s="105"/>
      <c r="Q1523" s="75"/>
      <c r="R1523" s="75"/>
      <c r="S1523" s="75"/>
      <c r="T1523" s="75"/>
      <c r="U1523" s="75"/>
      <c r="V1523" s="75"/>
      <c r="W1523" s="75"/>
      <c r="X1523" s="75"/>
      <c r="Y1523" s="76" t="s">
        <v>1241</v>
      </c>
      <c r="Z1523" s="77" t="s">
        <v>1241</v>
      </c>
      <c r="AA1523" s="78">
        <f>AA$1818</f>
        <v>0</v>
      </c>
      <c r="AB1523" s="75"/>
      <c r="AC1523" s="75"/>
      <c r="AD1523" s="75"/>
      <c r="AE1523" s="75"/>
      <c r="AF1523" s="75"/>
      <c r="AG1523" s="75"/>
      <c r="AH1523" s="75"/>
      <c r="AI1523" s="75"/>
      <c r="AJ1523" s="76" t="s">
        <v>1241</v>
      </c>
      <c r="AK1523" s="77" t="s">
        <v>1241</v>
      </c>
      <c r="AL1523" s="78">
        <f>AL$1818</f>
        <v>0</v>
      </c>
      <c r="AM1523" s="75"/>
      <c r="AN1523" s="75"/>
      <c r="AO1523" s="75"/>
      <c r="AP1523" s="75"/>
      <c r="AQ1523" s="75"/>
      <c r="AR1523" s="75"/>
      <c r="AS1523" s="75"/>
      <c r="AT1523" s="75"/>
      <c r="AU1523" s="75"/>
      <c r="AV1523" s="75"/>
      <c r="AW1523" s="76" t="s">
        <v>1241</v>
      </c>
      <c r="AX1523" s="77" t="s">
        <v>1241</v>
      </c>
      <c r="AY1523" s="78">
        <f>AY$1818</f>
        <v>250</v>
      </c>
      <c r="AZ1523" s="79"/>
      <c r="BA1523" s="80" t="str">
        <f>I1523</f>
        <v>&gt; see 4362, Fully supported flat stainless steel sheet roofing</v>
      </c>
      <c r="BB1523" s="71"/>
      <c r="BC1523" s="95"/>
      <c r="BD1523" s="41">
        <v>4</v>
      </c>
      <c r="BE1523" s="52">
        <v>43</v>
      </c>
      <c r="BF1523" s="103">
        <v>4311</v>
      </c>
      <c r="BG1523" s="276" t="str">
        <f>H1523</f>
        <v>Default Scenario (Link)</v>
      </c>
    </row>
    <row r="1524" spans="1:59" s="63" customFormat="1" ht="12.75" x14ac:dyDescent="0.2">
      <c r="A1524" s="196">
        <v>4</v>
      </c>
      <c r="B1524" s="197" t="s">
        <v>422</v>
      </c>
      <c r="C1524" s="208">
        <v>43</v>
      </c>
      <c r="D1524" s="209" t="s">
        <v>688</v>
      </c>
      <c r="E1524" s="212">
        <v>4311</v>
      </c>
      <c r="F1524" s="213" t="s">
        <v>689</v>
      </c>
      <c r="G1524" s="231"/>
      <c r="H1524" s="65"/>
      <c r="I1524" s="222"/>
      <c r="J1524" s="66"/>
      <c r="K1524" s="66"/>
      <c r="L1524" s="66"/>
      <c r="M1524" s="64"/>
      <c r="N1524" s="304"/>
      <c r="O1524" s="305"/>
      <c r="P1524" s="127"/>
      <c r="Q1524" s="67"/>
      <c r="R1524" s="67"/>
      <c r="S1524" s="67"/>
      <c r="T1524" s="67"/>
      <c r="U1524" s="67"/>
      <c r="V1524" s="67"/>
      <c r="W1524" s="67"/>
      <c r="X1524" s="67"/>
      <c r="Y1524" s="68"/>
      <c r="Z1524" s="68"/>
      <c r="AA1524" s="68"/>
      <c r="AB1524" s="67"/>
      <c r="AC1524" s="67"/>
      <c r="AD1524" s="67"/>
      <c r="AE1524" s="67"/>
      <c r="AF1524" s="67"/>
      <c r="AG1524" s="67"/>
      <c r="AH1524" s="67"/>
      <c r="AI1524" s="67"/>
      <c r="AJ1524" s="68"/>
      <c r="AK1524" s="68"/>
      <c r="AL1524" s="68"/>
      <c r="AM1524" s="67"/>
      <c r="AN1524" s="67"/>
      <c r="AO1524" s="67"/>
      <c r="AP1524" s="67"/>
      <c r="AQ1524" s="67"/>
      <c r="AR1524" s="67"/>
      <c r="AS1524" s="67"/>
      <c r="AT1524" s="67"/>
      <c r="AU1524" s="67"/>
      <c r="AV1524" s="67"/>
      <c r="AW1524" s="67"/>
      <c r="AX1524" s="68"/>
      <c r="AY1524" s="68"/>
      <c r="AZ1524" s="69"/>
      <c r="BA1524" s="70"/>
      <c r="BB1524" s="71"/>
      <c r="BC1524" s="95"/>
      <c r="BD1524" s="41">
        <v>4</v>
      </c>
      <c r="BE1524" s="52">
        <v>43</v>
      </c>
      <c r="BF1524" s="103">
        <v>4311</v>
      </c>
      <c r="BG1524" s="275"/>
    </row>
    <row r="1525" spans="1:59" s="63" customFormat="1" ht="12.75" x14ac:dyDescent="0.2">
      <c r="A1525" s="196">
        <v>4</v>
      </c>
      <c r="B1525" s="197" t="s">
        <v>422</v>
      </c>
      <c r="C1525" s="208">
        <v>43</v>
      </c>
      <c r="D1525" s="209" t="s">
        <v>688</v>
      </c>
      <c r="E1525" s="212">
        <v>4311</v>
      </c>
      <c r="F1525" s="213" t="s">
        <v>689</v>
      </c>
      <c r="G1525" s="232"/>
      <c r="H1525" s="97"/>
      <c r="I1525" s="224"/>
      <c r="J1525" s="98"/>
      <c r="K1525" s="98"/>
      <c r="L1525" s="98"/>
      <c r="M1525" s="96"/>
      <c r="N1525" s="307"/>
      <c r="O1525" s="246"/>
      <c r="P1525" s="124"/>
      <c r="Q1525" s="99"/>
      <c r="R1525" s="99"/>
      <c r="S1525" s="99"/>
      <c r="T1525" s="99"/>
      <c r="U1525" s="99"/>
      <c r="V1525" s="99"/>
      <c r="W1525" s="99"/>
      <c r="X1525" s="99"/>
      <c r="Y1525" s="100"/>
      <c r="Z1525" s="100"/>
      <c r="AA1525" s="100"/>
      <c r="AB1525" s="99"/>
      <c r="AC1525" s="99"/>
      <c r="AD1525" s="99"/>
      <c r="AE1525" s="99"/>
      <c r="AF1525" s="99"/>
      <c r="AG1525" s="99"/>
      <c r="AH1525" s="99"/>
      <c r="AI1525" s="99"/>
      <c r="AJ1525" s="100"/>
      <c r="AK1525" s="100"/>
      <c r="AL1525" s="100"/>
      <c r="AM1525" s="99"/>
      <c r="AN1525" s="99"/>
      <c r="AO1525" s="99"/>
      <c r="AP1525" s="99"/>
      <c r="AQ1525" s="99"/>
      <c r="AR1525" s="99"/>
      <c r="AS1525" s="99"/>
      <c r="AT1525" s="99"/>
      <c r="AU1525" s="99"/>
      <c r="AV1525" s="99"/>
      <c r="AW1525" s="99"/>
      <c r="AX1525" s="100"/>
      <c r="AY1525" s="100"/>
      <c r="AZ1525" s="101"/>
      <c r="BA1525" s="102"/>
      <c r="BB1525" s="95"/>
      <c r="BC1525" s="95"/>
      <c r="BD1525" s="41">
        <v>4</v>
      </c>
      <c r="BE1525" s="52">
        <v>43</v>
      </c>
      <c r="BF1525" s="103">
        <v>4311</v>
      </c>
      <c r="BG1525" s="277"/>
    </row>
    <row r="1526" spans="1:59" s="63" customFormat="1" ht="12.75" x14ac:dyDescent="0.2">
      <c r="A1526" s="196">
        <v>4</v>
      </c>
      <c r="B1526" s="197" t="s">
        <v>422</v>
      </c>
      <c r="C1526" s="208">
        <v>43</v>
      </c>
      <c r="D1526" s="209" t="s">
        <v>688</v>
      </c>
      <c r="E1526" s="212">
        <v>4311</v>
      </c>
      <c r="F1526" s="213" t="s">
        <v>689</v>
      </c>
      <c r="G1526" s="231"/>
      <c r="H1526" s="65"/>
      <c r="I1526" s="222"/>
      <c r="J1526" s="66"/>
      <c r="K1526" s="66"/>
      <c r="L1526" s="66"/>
      <c r="M1526" s="64"/>
      <c r="N1526" s="304"/>
      <c r="O1526" s="305"/>
      <c r="P1526" s="127"/>
      <c r="Q1526" s="67"/>
      <c r="R1526" s="67"/>
      <c r="S1526" s="67"/>
      <c r="T1526" s="67"/>
      <c r="U1526" s="67"/>
      <c r="V1526" s="67"/>
      <c r="W1526" s="67"/>
      <c r="X1526" s="67"/>
      <c r="Y1526" s="68"/>
      <c r="Z1526" s="68"/>
      <c r="AA1526" s="68"/>
      <c r="AB1526" s="67"/>
      <c r="AC1526" s="67"/>
      <c r="AD1526" s="67"/>
      <c r="AE1526" s="67"/>
      <c r="AF1526" s="67"/>
      <c r="AG1526" s="67"/>
      <c r="AH1526" s="67"/>
      <c r="AI1526" s="67"/>
      <c r="AJ1526" s="68"/>
      <c r="AK1526" s="68"/>
      <c r="AL1526" s="68"/>
      <c r="AM1526" s="67"/>
      <c r="AN1526" s="67"/>
      <c r="AO1526" s="67"/>
      <c r="AP1526" s="67"/>
      <c r="AQ1526" s="67"/>
      <c r="AR1526" s="67"/>
      <c r="AS1526" s="67"/>
      <c r="AT1526" s="67"/>
      <c r="AU1526" s="67"/>
      <c r="AV1526" s="67"/>
      <c r="AW1526" s="67"/>
      <c r="AX1526" s="68"/>
      <c r="AY1526" s="68"/>
      <c r="AZ1526" s="69"/>
      <c r="BA1526" s="70"/>
      <c r="BB1526" s="71"/>
      <c r="BC1526" s="95"/>
      <c r="BD1526" s="41">
        <v>4</v>
      </c>
      <c r="BE1526" s="52">
        <v>43</v>
      </c>
      <c r="BF1526" s="103">
        <v>4311</v>
      </c>
      <c r="BG1526" s="275"/>
    </row>
    <row r="1527" spans="1:59" s="63" customFormat="1" ht="12.75" x14ac:dyDescent="0.2">
      <c r="A1527" s="196">
        <v>4</v>
      </c>
      <c r="B1527" s="197" t="s">
        <v>422</v>
      </c>
      <c r="C1527" s="208">
        <v>43</v>
      </c>
      <c r="D1527" s="209" t="s">
        <v>688</v>
      </c>
      <c r="E1527" s="212">
        <v>4311</v>
      </c>
      <c r="F1527" s="213" t="s">
        <v>689</v>
      </c>
      <c r="G1527" s="231" t="s">
        <v>1197</v>
      </c>
      <c r="H1527" s="72" t="s">
        <v>1233</v>
      </c>
      <c r="I1527" s="223" t="s">
        <v>1257</v>
      </c>
      <c r="J1527" s="73"/>
      <c r="K1527" s="73"/>
      <c r="L1527" s="73"/>
      <c r="M1527" s="74"/>
      <c r="N1527" s="247"/>
      <c r="O1527" s="306"/>
      <c r="P1527" s="105"/>
      <c r="Q1527" s="75"/>
      <c r="R1527" s="75"/>
      <c r="S1527" s="75"/>
      <c r="T1527" s="75"/>
      <c r="U1527" s="75"/>
      <c r="V1527" s="75"/>
      <c r="W1527" s="75"/>
      <c r="X1527" s="75"/>
      <c r="Y1527" s="76" t="s">
        <v>1241</v>
      </c>
      <c r="Z1527" s="77" t="s">
        <v>1241</v>
      </c>
      <c r="AA1527" s="78">
        <f>IF(ISNUMBER(Z1527),Z1527,0)</f>
        <v>0</v>
      </c>
      <c r="AB1527" s="75"/>
      <c r="AC1527" s="75"/>
      <c r="AD1527" s="75"/>
      <c r="AE1527" s="75"/>
      <c r="AF1527" s="75"/>
      <c r="AG1527" s="75"/>
      <c r="AH1527" s="75"/>
      <c r="AI1527" s="75"/>
      <c r="AJ1527" s="76" t="s">
        <v>1241</v>
      </c>
      <c r="AK1527" s="77" t="s">
        <v>1241</v>
      </c>
      <c r="AL1527" s="78">
        <f>IF(ISNUMBER(AK1527),AK1527,0)</f>
        <v>0</v>
      </c>
      <c r="AM1527" s="75"/>
      <c r="AN1527" s="75"/>
      <c r="AO1527" s="75"/>
      <c r="AP1527" s="75"/>
      <c r="AQ1527" s="75"/>
      <c r="AR1527" s="75"/>
      <c r="AS1527" s="75"/>
      <c r="AT1527" s="75"/>
      <c r="AU1527" s="75"/>
      <c r="AV1527" s="75"/>
      <c r="AW1527" s="76" t="s">
        <v>1241</v>
      </c>
      <c r="AX1527" s="77" t="s">
        <v>1241</v>
      </c>
      <c r="AY1527" s="78">
        <f>IF(ISNUMBER(AX1527),AX1527,0)</f>
        <v>0</v>
      </c>
      <c r="AZ1527" s="79"/>
      <c r="BA1527" s="80" t="str">
        <f>I1527</f>
        <v>&gt; see 4365, Fully supported flat zinc sheet roofing</v>
      </c>
      <c r="BB1527" s="71"/>
      <c r="BC1527" s="95"/>
      <c r="BD1527" s="41">
        <v>4</v>
      </c>
      <c r="BE1527" s="52">
        <v>43</v>
      </c>
      <c r="BF1527" s="103">
        <v>4311</v>
      </c>
      <c r="BG1527" s="276" t="str">
        <f>H1527</f>
        <v>Default Scenario (Link)</v>
      </c>
    </row>
    <row r="1528" spans="1:59" s="63" customFormat="1" ht="12.75" x14ac:dyDescent="0.2">
      <c r="A1528" s="196">
        <v>4</v>
      </c>
      <c r="B1528" s="197" t="s">
        <v>422</v>
      </c>
      <c r="C1528" s="208">
        <v>43</v>
      </c>
      <c r="D1528" s="209" t="s">
        <v>688</v>
      </c>
      <c r="E1528" s="212">
        <v>4311</v>
      </c>
      <c r="F1528" s="213" t="s">
        <v>689</v>
      </c>
      <c r="G1528" s="231"/>
      <c r="H1528" s="65"/>
      <c r="I1528" s="222"/>
      <c r="J1528" s="66"/>
      <c r="K1528" s="66"/>
      <c r="L1528" s="66"/>
      <c r="M1528" s="64"/>
      <c r="N1528" s="304"/>
      <c r="O1528" s="305"/>
      <c r="P1528" s="127"/>
      <c r="Q1528" s="67"/>
      <c r="R1528" s="67"/>
      <c r="S1528" s="67"/>
      <c r="T1528" s="67"/>
      <c r="U1528" s="67"/>
      <c r="V1528" s="67"/>
      <c r="W1528" s="67"/>
      <c r="X1528" s="67"/>
      <c r="Y1528" s="68"/>
      <c r="Z1528" s="68"/>
      <c r="AA1528" s="68"/>
      <c r="AB1528" s="67"/>
      <c r="AC1528" s="67"/>
      <c r="AD1528" s="67"/>
      <c r="AE1528" s="67"/>
      <c r="AF1528" s="67"/>
      <c r="AG1528" s="67"/>
      <c r="AH1528" s="67"/>
      <c r="AI1528" s="67"/>
      <c r="AJ1528" s="68"/>
      <c r="AK1528" s="68"/>
      <c r="AL1528" s="68"/>
      <c r="AM1528" s="67"/>
      <c r="AN1528" s="67"/>
      <c r="AO1528" s="67"/>
      <c r="AP1528" s="67"/>
      <c r="AQ1528" s="67"/>
      <c r="AR1528" s="67"/>
      <c r="AS1528" s="67"/>
      <c r="AT1528" s="67"/>
      <c r="AU1528" s="67"/>
      <c r="AV1528" s="67"/>
      <c r="AW1528" s="67"/>
      <c r="AX1528" s="68"/>
      <c r="AY1528" s="68"/>
      <c r="AZ1528" s="69"/>
      <c r="BA1528" s="70"/>
      <c r="BB1528" s="71"/>
      <c r="BC1528" s="95"/>
      <c r="BD1528" s="41">
        <v>4</v>
      </c>
      <c r="BE1528" s="52">
        <v>43</v>
      </c>
      <c r="BF1528" s="103">
        <v>4311</v>
      </c>
      <c r="BG1528" s="275"/>
    </row>
    <row r="1529" spans="1:59" s="63" customFormat="1" ht="12.75" x14ac:dyDescent="0.2">
      <c r="A1529" s="196">
        <v>4</v>
      </c>
      <c r="B1529" s="197" t="s">
        <v>422</v>
      </c>
      <c r="C1529" s="208">
        <v>43</v>
      </c>
      <c r="D1529" s="209" t="s">
        <v>688</v>
      </c>
      <c r="E1529" s="212">
        <v>4311</v>
      </c>
      <c r="F1529" s="213" t="s">
        <v>689</v>
      </c>
      <c r="G1529" s="232"/>
      <c r="H1529" s="97"/>
      <c r="I1529" s="224"/>
      <c r="J1529" s="98"/>
      <c r="K1529" s="98"/>
      <c r="L1529" s="98"/>
      <c r="M1529" s="96"/>
      <c r="N1529" s="307"/>
      <c r="O1529" s="246"/>
      <c r="P1529" s="124"/>
      <c r="Q1529" s="99"/>
      <c r="R1529" s="99"/>
      <c r="S1529" s="99"/>
      <c r="T1529" s="99"/>
      <c r="U1529" s="99"/>
      <c r="V1529" s="99"/>
      <c r="W1529" s="99"/>
      <c r="X1529" s="99"/>
      <c r="Y1529" s="100"/>
      <c r="Z1529" s="100"/>
      <c r="AA1529" s="100"/>
      <c r="AB1529" s="99"/>
      <c r="AC1529" s="99"/>
      <c r="AD1529" s="99"/>
      <c r="AE1529" s="99"/>
      <c r="AF1529" s="99"/>
      <c r="AG1529" s="99"/>
      <c r="AH1529" s="99"/>
      <c r="AI1529" s="99"/>
      <c r="AJ1529" s="100"/>
      <c r="AK1529" s="100"/>
      <c r="AL1529" s="100"/>
      <c r="AM1529" s="99"/>
      <c r="AN1529" s="99"/>
      <c r="AO1529" s="99"/>
      <c r="AP1529" s="99"/>
      <c r="AQ1529" s="99"/>
      <c r="AR1529" s="99"/>
      <c r="AS1529" s="99"/>
      <c r="AT1529" s="99"/>
      <c r="AU1529" s="99"/>
      <c r="AV1529" s="99"/>
      <c r="AW1529" s="99"/>
      <c r="AX1529" s="100"/>
      <c r="AY1529" s="100"/>
      <c r="AZ1529" s="101"/>
      <c r="BA1529" s="102"/>
      <c r="BB1529" s="95"/>
      <c r="BC1529" s="95"/>
      <c r="BD1529" s="41">
        <v>4</v>
      </c>
      <c r="BE1529" s="52">
        <v>43</v>
      </c>
      <c r="BF1529" s="103">
        <v>4311</v>
      </c>
      <c r="BG1529" s="277"/>
    </row>
    <row r="1530" spans="1:59" s="63" customFormat="1" ht="12.75" x14ac:dyDescent="0.2">
      <c r="A1530" s="196">
        <v>4</v>
      </c>
      <c r="B1530" s="197" t="s">
        <v>422</v>
      </c>
      <c r="C1530" s="208">
        <v>43</v>
      </c>
      <c r="D1530" s="209" t="s">
        <v>688</v>
      </c>
      <c r="E1530" s="212">
        <v>4311</v>
      </c>
      <c r="F1530" s="213" t="s">
        <v>689</v>
      </c>
      <c r="G1530" s="231"/>
      <c r="H1530" s="65"/>
      <c r="I1530" s="222"/>
      <c r="J1530" s="66"/>
      <c r="K1530" s="66"/>
      <c r="L1530" s="66"/>
      <c r="M1530" s="64"/>
      <c r="N1530" s="304"/>
      <c r="O1530" s="305"/>
      <c r="P1530" s="127"/>
      <c r="Q1530" s="67"/>
      <c r="R1530" s="67"/>
      <c r="S1530" s="67"/>
      <c r="T1530" s="67"/>
      <c r="U1530" s="67"/>
      <c r="V1530" s="67"/>
      <c r="W1530" s="67"/>
      <c r="X1530" s="67"/>
      <c r="Y1530" s="68"/>
      <c r="Z1530" s="68"/>
      <c r="AA1530" s="68"/>
      <c r="AB1530" s="67"/>
      <c r="AC1530" s="67"/>
      <c r="AD1530" s="67"/>
      <c r="AE1530" s="67"/>
      <c r="AF1530" s="67"/>
      <c r="AG1530" s="67"/>
      <c r="AH1530" s="67"/>
      <c r="AI1530" s="67"/>
      <c r="AJ1530" s="68"/>
      <c r="AK1530" s="68"/>
      <c r="AL1530" s="68"/>
      <c r="AM1530" s="67"/>
      <c r="AN1530" s="67"/>
      <c r="AO1530" s="67"/>
      <c r="AP1530" s="67"/>
      <c r="AQ1530" s="67"/>
      <c r="AR1530" s="67"/>
      <c r="AS1530" s="67"/>
      <c r="AT1530" s="67"/>
      <c r="AU1530" s="67"/>
      <c r="AV1530" s="67"/>
      <c r="AW1530" s="67"/>
      <c r="AX1530" s="68"/>
      <c r="AY1530" s="68"/>
      <c r="AZ1530" s="69"/>
      <c r="BA1530" s="70"/>
      <c r="BB1530" s="71"/>
      <c r="BC1530" s="95"/>
      <c r="BD1530" s="41">
        <v>4</v>
      </c>
      <c r="BE1530" s="52">
        <v>43</v>
      </c>
      <c r="BF1530" s="103">
        <v>4311</v>
      </c>
      <c r="BG1530" s="275"/>
    </row>
    <row r="1531" spans="1:59" s="63" customFormat="1" ht="12.75" x14ac:dyDescent="0.2">
      <c r="A1531" s="196">
        <v>4</v>
      </c>
      <c r="B1531" s="197" t="s">
        <v>422</v>
      </c>
      <c r="C1531" s="208">
        <v>43</v>
      </c>
      <c r="D1531" s="209" t="s">
        <v>688</v>
      </c>
      <c r="E1531" s="212">
        <v>4311</v>
      </c>
      <c r="F1531" s="213" t="s">
        <v>689</v>
      </c>
      <c r="G1531" s="231" t="s">
        <v>584</v>
      </c>
      <c r="H1531" s="72" t="s">
        <v>1233</v>
      </c>
      <c r="I1531" s="223" t="s">
        <v>1260</v>
      </c>
      <c r="J1531" s="73"/>
      <c r="K1531" s="73"/>
      <c r="L1531" s="73"/>
      <c r="M1531" s="74"/>
      <c r="N1531" s="247"/>
      <c r="O1531" s="306"/>
      <c r="P1531" s="105"/>
      <c r="Q1531" s="75"/>
      <c r="R1531" s="75"/>
      <c r="S1531" s="75"/>
      <c r="T1531" s="75"/>
      <c r="U1531" s="75"/>
      <c r="V1531" s="75"/>
      <c r="W1531" s="75"/>
      <c r="X1531" s="75"/>
      <c r="Y1531" s="76" t="s">
        <v>1241</v>
      </c>
      <c r="Z1531" s="77" t="s">
        <v>1241</v>
      </c>
      <c r="AA1531" s="78">
        <f>AA$1239</f>
        <v>2500</v>
      </c>
      <c r="AB1531" s="75"/>
      <c r="AC1531" s="75"/>
      <c r="AD1531" s="75"/>
      <c r="AE1531" s="75"/>
      <c r="AF1531" s="75"/>
      <c r="AG1531" s="75"/>
      <c r="AH1531" s="75"/>
      <c r="AI1531" s="75"/>
      <c r="AJ1531" s="76" t="s">
        <v>1241</v>
      </c>
      <c r="AK1531" s="77" t="s">
        <v>1241</v>
      </c>
      <c r="AL1531" s="78">
        <f>AL$1239</f>
        <v>0</v>
      </c>
      <c r="AM1531" s="75"/>
      <c r="AN1531" s="75"/>
      <c r="AO1531" s="75"/>
      <c r="AP1531" s="75"/>
      <c r="AQ1531" s="75"/>
      <c r="AR1531" s="75"/>
      <c r="AS1531" s="75"/>
      <c r="AT1531" s="75"/>
      <c r="AU1531" s="75"/>
      <c r="AV1531" s="75"/>
      <c r="AW1531" s="76" t="s">
        <v>1241</v>
      </c>
      <c r="AX1531" s="77" t="s">
        <v>1241</v>
      </c>
      <c r="AY1531" s="78">
        <f>AY$1239</f>
        <v>500</v>
      </c>
      <c r="AZ1531" s="79"/>
      <c r="BA1531" s="80" t="str">
        <f>I1531</f>
        <v>&gt; see 4257, Metal clad insulating cladding</v>
      </c>
      <c r="BB1531" s="71"/>
      <c r="BC1531" s="95"/>
      <c r="BD1531" s="41">
        <v>4</v>
      </c>
      <c r="BE1531" s="52">
        <v>43</v>
      </c>
      <c r="BF1531" s="103">
        <v>4311</v>
      </c>
      <c r="BG1531" s="276" t="str">
        <f>H1531</f>
        <v>Default Scenario (Link)</v>
      </c>
    </row>
    <row r="1532" spans="1:59" s="63" customFormat="1" ht="12.75" x14ac:dyDescent="0.2">
      <c r="A1532" s="196">
        <v>4</v>
      </c>
      <c r="B1532" s="197" t="s">
        <v>422</v>
      </c>
      <c r="C1532" s="208">
        <v>43</v>
      </c>
      <c r="D1532" s="209" t="s">
        <v>688</v>
      </c>
      <c r="E1532" s="212">
        <v>4311</v>
      </c>
      <c r="F1532" s="213" t="s">
        <v>689</v>
      </c>
      <c r="G1532" s="231"/>
      <c r="H1532" s="65"/>
      <c r="I1532" s="222"/>
      <c r="J1532" s="66"/>
      <c r="K1532" s="66"/>
      <c r="L1532" s="66"/>
      <c r="M1532" s="64"/>
      <c r="N1532" s="304"/>
      <c r="O1532" s="305"/>
      <c r="P1532" s="127"/>
      <c r="Q1532" s="67"/>
      <c r="R1532" s="67"/>
      <c r="S1532" s="67"/>
      <c r="T1532" s="67"/>
      <c r="U1532" s="67"/>
      <c r="V1532" s="67"/>
      <c r="W1532" s="67"/>
      <c r="X1532" s="67"/>
      <c r="Y1532" s="68"/>
      <c r="Z1532" s="68"/>
      <c r="AA1532" s="68"/>
      <c r="AB1532" s="67"/>
      <c r="AC1532" s="67"/>
      <c r="AD1532" s="67"/>
      <c r="AE1532" s="67"/>
      <c r="AF1532" s="67"/>
      <c r="AG1532" s="67"/>
      <c r="AH1532" s="67"/>
      <c r="AI1532" s="67"/>
      <c r="AJ1532" s="68"/>
      <c r="AK1532" s="68"/>
      <c r="AL1532" s="68"/>
      <c r="AM1532" s="67"/>
      <c r="AN1532" s="67"/>
      <c r="AO1532" s="67"/>
      <c r="AP1532" s="67"/>
      <c r="AQ1532" s="67"/>
      <c r="AR1532" s="67"/>
      <c r="AS1532" s="67"/>
      <c r="AT1532" s="67"/>
      <c r="AU1532" s="67"/>
      <c r="AV1532" s="67"/>
      <c r="AW1532" s="67"/>
      <c r="AX1532" s="68"/>
      <c r="AY1532" s="68"/>
      <c r="AZ1532" s="69"/>
      <c r="BA1532" s="70"/>
      <c r="BB1532" s="71"/>
      <c r="BC1532" s="95"/>
      <c r="BD1532" s="41">
        <v>4</v>
      </c>
      <c r="BE1532" s="52">
        <v>43</v>
      </c>
      <c r="BF1532" s="103">
        <v>4311</v>
      </c>
      <c r="BG1532" s="275"/>
    </row>
    <row r="1533" spans="1:59" s="63" customFormat="1" ht="12.75" x14ac:dyDescent="0.2">
      <c r="A1533" s="196">
        <v>4</v>
      </c>
      <c r="B1533" s="197" t="s">
        <v>422</v>
      </c>
      <c r="C1533" s="208">
        <v>43</v>
      </c>
      <c r="D1533" s="209" t="s">
        <v>688</v>
      </c>
      <c r="E1533" s="212">
        <v>4311</v>
      </c>
      <c r="F1533" s="213" t="s">
        <v>689</v>
      </c>
      <c r="G1533" s="232"/>
      <c r="H1533" s="97"/>
      <c r="I1533" s="224"/>
      <c r="J1533" s="98"/>
      <c r="K1533" s="98"/>
      <c r="L1533" s="98"/>
      <c r="M1533" s="96"/>
      <c r="N1533" s="307"/>
      <c r="O1533" s="246"/>
      <c r="P1533" s="124"/>
      <c r="Q1533" s="99"/>
      <c r="R1533" s="99"/>
      <c r="S1533" s="99"/>
      <c r="T1533" s="99"/>
      <c r="U1533" s="99"/>
      <c r="V1533" s="99"/>
      <c r="W1533" s="99"/>
      <c r="X1533" s="99"/>
      <c r="Y1533" s="100"/>
      <c r="Z1533" s="100"/>
      <c r="AA1533" s="100"/>
      <c r="AB1533" s="99"/>
      <c r="AC1533" s="99"/>
      <c r="AD1533" s="99"/>
      <c r="AE1533" s="99"/>
      <c r="AF1533" s="99"/>
      <c r="AG1533" s="99"/>
      <c r="AH1533" s="99"/>
      <c r="AI1533" s="99"/>
      <c r="AJ1533" s="100"/>
      <c r="AK1533" s="100"/>
      <c r="AL1533" s="100"/>
      <c r="AM1533" s="99"/>
      <c r="AN1533" s="99"/>
      <c r="AO1533" s="99"/>
      <c r="AP1533" s="99"/>
      <c r="AQ1533" s="99"/>
      <c r="AR1533" s="99"/>
      <c r="AS1533" s="99"/>
      <c r="AT1533" s="99"/>
      <c r="AU1533" s="99"/>
      <c r="AV1533" s="99"/>
      <c r="AW1533" s="99"/>
      <c r="AX1533" s="100"/>
      <c r="AY1533" s="100"/>
      <c r="AZ1533" s="101"/>
      <c r="BA1533" s="102"/>
      <c r="BB1533" s="95"/>
      <c r="BC1533" s="95"/>
      <c r="BD1533" s="41">
        <v>4</v>
      </c>
      <c r="BE1533" s="52">
        <v>43</v>
      </c>
      <c r="BF1533" s="103">
        <v>4311</v>
      </c>
      <c r="BG1533" s="277"/>
    </row>
    <row r="1534" spans="1:59" s="63" customFormat="1" ht="12.75" x14ac:dyDescent="0.2">
      <c r="A1534" s="196">
        <v>4</v>
      </c>
      <c r="B1534" s="197" t="s">
        <v>422</v>
      </c>
      <c r="C1534" s="208">
        <v>43</v>
      </c>
      <c r="D1534" s="209" t="s">
        <v>688</v>
      </c>
      <c r="E1534" s="212">
        <v>4311</v>
      </c>
      <c r="F1534" s="213" t="s">
        <v>689</v>
      </c>
      <c r="G1534" s="231"/>
      <c r="H1534" s="65"/>
      <c r="I1534" s="222"/>
      <c r="J1534" s="66"/>
      <c r="K1534" s="66"/>
      <c r="L1534" s="66"/>
      <c r="M1534" s="64"/>
      <c r="N1534" s="304"/>
      <c r="O1534" s="305"/>
      <c r="P1534" s="127"/>
      <c r="Q1534" s="67"/>
      <c r="R1534" s="67"/>
      <c r="S1534" s="67"/>
      <c r="T1534" s="67"/>
      <c r="U1534" s="67"/>
      <c r="V1534" s="67"/>
      <c r="W1534" s="67"/>
      <c r="X1534" s="67"/>
      <c r="Y1534" s="68"/>
      <c r="Z1534" s="68"/>
      <c r="AA1534" s="68"/>
      <c r="AB1534" s="67"/>
      <c r="AC1534" s="67"/>
      <c r="AD1534" s="67"/>
      <c r="AE1534" s="67"/>
      <c r="AF1534" s="67"/>
      <c r="AG1534" s="67"/>
      <c r="AH1534" s="67"/>
      <c r="AI1534" s="67"/>
      <c r="AJ1534" s="68"/>
      <c r="AK1534" s="68"/>
      <c r="AL1534" s="68"/>
      <c r="AM1534" s="67"/>
      <c r="AN1534" s="67"/>
      <c r="AO1534" s="67"/>
      <c r="AP1534" s="67"/>
      <c r="AQ1534" s="67"/>
      <c r="AR1534" s="67"/>
      <c r="AS1534" s="67"/>
      <c r="AT1534" s="67"/>
      <c r="AU1534" s="67"/>
      <c r="AV1534" s="67"/>
      <c r="AW1534" s="67"/>
      <c r="AX1534" s="68"/>
      <c r="AY1534" s="68"/>
      <c r="AZ1534" s="69"/>
      <c r="BA1534" s="70"/>
      <c r="BB1534" s="71"/>
      <c r="BC1534" s="95"/>
      <c r="BD1534" s="41">
        <v>4</v>
      </c>
      <c r="BE1534" s="52">
        <v>43</v>
      </c>
      <c r="BF1534" s="103">
        <v>4311</v>
      </c>
      <c r="BG1534" s="275"/>
    </row>
    <row r="1535" spans="1:59" s="63" customFormat="1" ht="12.75" x14ac:dyDescent="0.2">
      <c r="A1535" s="196">
        <v>4</v>
      </c>
      <c r="B1535" s="197" t="s">
        <v>422</v>
      </c>
      <c r="C1535" s="208">
        <v>43</v>
      </c>
      <c r="D1535" s="209" t="s">
        <v>688</v>
      </c>
      <c r="E1535" s="212">
        <v>4311</v>
      </c>
      <c r="F1535" s="213" t="s">
        <v>689</v>
      </c>
      <c r="G1535" s="231" t="s">
        <v>576</v>
      </c>
      <c r="H1535" s="72" t="s">
        <v>1233</v>
      </c>
      <c r="I1535" s="223" t="s">
        <v>1245</v>
      </c>
      <c r="J1535" s="73"/>
      <c r="K1535" s="73"/>
      <c r="L1535" s="73"/>
      <c r="M1535" s="74"/>
      <c r="N1535" s="247"/>
      <c r="O1535" s="306"/>
      <c r="P1535" s="105"/>
      <c r="Q1535" s="75"/>
      <c r="R1535" s="75"/>
      <c r="S1535" s="75"/>
      <c r="T1535" s="75"/>
      <c r="U1535" s="75"/>
      <c r="V1535" s="75"/>
      <c r="W1535" s="75"/>
      <c r="X1535" s="75"/>
      <c r="Y1535" s="76" t="s">
        <v>1241</v>
      </c>
      <c r="Z1535" s="77" t="s">
        <v>1241</v>
      </c>
      <c r="AA1535" s="78">
        <f>AA$1015</f>
        <v>5000</v>
      </c>
      <c r="AB1535" s="75"/>
      <c r="AC1535" s="75"/>
      <c r="AD1535" s="75"/>
      <c r="AE1535" s="75"/>
      <c r="AF1535" s="75"/>
      <c r="AG1535" s="75"/>
      <c r="AH1535" s="75"/>
      <c r="AI1535" s="75"/>
      <c r="AJ1535" s="76" t="s">
        <v>1241</v>
      </c>
      <c r="AK1535" s="77" t="s">
        <v>1241</v>
      </c>
      <c r="AL1535" s="78">
        <f>AL$1015</f>
        <v>0</v>
      </c>
      <c r="AM1535" s="75"/>
      <c r="AN1535" s="75"/>
      <c r="AO1535" s="75"/>
      <c r="AP1535" s="75"/>
      <c r="AQ1535" s="75"/>
      <c r="AR1535" s="75"/>
      <c r="AS1535" s="75"/>
      <c r="AT1535" s="75"/>
      <c r="AU1535" s="75"/>
      <c r="AV1535" s="75"/>
      <c r="AW1535" s="76" t="s">
        <v>1241</v>
      </c>
      <c r="AX1535" s="77" t="s">
        <v>1241</v>
      </c>
      <c r="AY1535" s="78">
        <f>AY$1015</f>
        <v>500</v>
      </c>
      <c r="AZ1535" s="79"/>
      <c r="BA1535" s="80" t="str">
        <f>I1535</f>
        <v>&gt; see 4231, Fibre cement flat sheet cladding</v>
      </c>
      <c r="BB1535" s="71"/>
      <c r="BC1535" s="95"/>
      <c r="BD1535" s="41">
        <v>4</v>
      </c>
      <c r="BE1535" s="52">
        <v>43</v>
      </c>
      <c r="BF1535" s="103">
        <v>4311</v>
      </c>
      <c r="BG1535" s="276" t="str">
        <f>H1535</f>
        <v>Default Scenario (Link)</v>
      </c>
    </row>
    <row r="1536" spans="1:59" s="63" customFormat="1" ht="12.75" x14ac:dyDescent="0.2">
      <c r="A1536" s="196">
        <v>4</v>
      </c>
      <c r="B1536" s="197" t="s">
        <v>422</v>
      </c>
      <c r="C1536" s="208">
        <v>43</v>
      </c>
      <c r="D1536" s="209" t="s">
        <v>688</v>
      </c>
      <c r="E1536" s="212">
        <v>4311</v>
      </c>
      <c r="F1536" s="213" t="s">
        <v>689</v>
      </c>
      <c r="G1536" s="231"/>
      <c r="H1536" s="65"/>
      <c r="I1536" s="222"/>
      <c r="J1536" s="66"/>
      <c r="K1536" s="66"/>
      <c r="L1536" s="66"/>
      <c r="M1536" s="64"/>
      <c r="N1536" s="304"/>
      <c r="O1536" s="305"/>
      <c r="P1536" s="127"/>
      <c r="Q1536" s="67"/>
      <c r="R1536" s="67"/>
      <c r="S1536" s="67"/>
      <c r="T1536" s="67"/>
      <c r="U1536" s="67"/>
      <c r="V1536" s="67"/>
      <c r="W1536" s="67"/>
      <c r="X1536" s="67"/>
      <c r="Y1536" s="68"/>
      <c r="Z1536" s="68"/>
      <c r="AA1536" s="68"/>
      <c r="AB1536" s="67"/>
      <c r="AC1536" s="67"/>
      <c r="AD1536" s="67"/>
      <c r="AE1536" s="67"/>
      <c r="AF1536" s="67"/>
      <c r="AG1536" s="67"/>
      <c r="AH1536" s="67"/>
      <c r="AI1536" s="67"/>
      <c r="AJ1536" s="68"/>
      <c r="AK1536" s="68"/>
      <c r="AL1536" s="68"/>
      <c r="AM1536" s="67"/>
      <c r="AN1536" s="67"/>
      <c r="AO1536" s="67"/>
      <c r="AP1536" s="67"/>
      <c r="AQ1536" s="67"/>
      <c r="AR1536" s="67"/>
      <c r="AS1536" s="67"/>
      <c r="AT1536" s="67"/>
      <c r="AU1536" s="67"/>
      <c r="AV1536" s="67"/>
      <c r="AW1536" s="67"/>
      <c r="AX1536" s="68"/>
      <c r="AY1536" s="68"/>
      <c r="AZ1536" s="69"/>
      <c r="BA1536" s="70"/>
      <c r="BB1536" s="71"/>
      <c r="BC1536" s="95"/>
      <c r="BD1536" s="41">
        <v>4</v>
      </c>
      <c r="BE1536" s="52">
        <v>43</v>
      </c>
      <c r="BF1536" s="103">
        <v>4311</v>
      </c>
      <c r="BG1536" s="275"/>
    </row>
    <row r="1537" spans="1:59" s="63" customFormat="1" ht="12.75" x14ac:dyDescent="0.2">
      <c r="A1537" s="196">
        <v>4</v>
      </c>
      <c r="B1537" s="197" t="s">
        <v>422</v>
      </c>
      <c r="C1537" s="208">
        <v>43</v>
      </c>
      <c r="D1537" s="209" t="s">
        <v>688</v>
      </c>
      <c r="E1537" s="212">
        <v>4311</v>
      </c>
      <c r="F1537" s="213" t="s">
        <v>689</v>
      </c>
      <c r="G1537" s="232"/>
      <c r="H1537" s="97"/>
      <c r="I1537" s="224"/>
      <c r="J1537" s="98"/>
      <c r="K1537" s="98"/>
      <c r="L1537" s="98"/>
      <c r="M1537" s="96"/>
      <c r="N1537" s="307"/>
      <c r="O1537" s="246"/>
      <c r="P1537" s="124"/>
      <c r="Q1537" s="99"/>
      <c r="R1537" s="99"/>
      <c r="S1537" s="99"/>
      <c r="T1537" s="99"/>
      <c r="U1537" s="99"/>
      <c r="V1537" s="99"/>
      <c r="W1537" s="99"/>
      <c r="X1537" s="99"/>
      <c r="Y1537" s="100"/>
      <c r="Z1537" s="100"/>
      <c r="AA1537" s="100"/>
      <c r="AB1537" s="99"/>
      <c r="AC1537" s="99"/>
      <c r="AD1537" s="99"/>
      <c r="AE1537" s="99"/>
      <c r="AF1537" s="99"/>
      <c r="AG1537" s="99"/>
      <c r="AH1537" s="99"/>
      <c r="AI1537" s="99"/>
      <c r="AJ1537" s="100"/>
      <c r="AK1537" s="100"/>
      <c r="AL1537" s="100"/>
      <c r="AM1537" s="99"/>
      <c r="AN1537" s="99"/>
      <c r="AO1537" s="99"/>
      <c r="AP1537" s="99"/>
      <c r="AQ1537" s="99"/>
      <c r="AR1537" s="99"/>
      <c r="AS1537" s="99"/>
      <c r="AT1537" s="99"/>
      <c r="AU1537" s="99"/>
      <c r="AV1537" s="99"/>
      <c r="AW1537" s="99"/>
      <c r="AX1537" s="100"/>
      <c r="AY1537" s="100"/>
      <c r="AZ1537" s="101"/>
      <c r="BA1537" s="102"/>
      <c r="BB1537" s="95"/>
      <c r="BC1537" s="95"/>
      <c r="BD1537" s="41">
        <v>4</v>
      </c>
      <c r="BE1537" s="52">
        <v>43</v>
      </c>
      <c r="BF1537" s="103">
        <v>4311</v>
      </c>
      <c r="BG1537" s="277"/>
    </row>
    <row r="1538" spans="1:59" s="63" customFormat="1" ht="12.75" x14ac:dyDescent="0.2">
      <c r="A1538" s="196">
        <v>4</v>
      </c>
      <c r="B1538" s="197" t="s">
        <v>422</v>
      </c>
      <c r="C1538" s="208">
        <v>43</v>
      </c>
      <c r="D1538" s="209" t="s">
        <v>688</v>
      </c>
      <c r="E1538" s="212">
        <v>4311</v>
      </c>
      <c r="F1538" s="213" t="s">
        <v>689</v>
      </c>
      <c r="G1538" s="231"/>
      <c r="H1538" s="65"/>
      <c r="I1538" s="222"/>
      <c r="J1538" s="66"/>
      <c r="K1538" s="66"/>
      <c r="L1538" s="66"/>
      <c r="M1538" s="64"/>
      <c r="N1538" s="304"/>
      <c r="O1538" s="305"/>
      <c r="P1538" s="127"/>
      <c r="Q1538" s="67"/>
      <c r="R1538" s="67"/>
      <c r="S1538" s="67"/>
      <c r="T1538" s="67"/>
      <c r="U1538" s="67"/>
      <c r="V1538" s="67"/>
      <c r="W1538" s="67"/>
      <c r="X1538" s="67"/>
      <c r="Y1538" s="68"/>
      <c r="Z1538" s="68"/>
      <c r="AA1538" s="68"/>
      <c r="AB1538" s="67"/>
      <c r="AC1538" s="67"/>
      <c r="AD1538" s="67"/>
      <c r="AE1538" s="67"/>
      <c r="AF1538" s="67"/>
      <c r="AG1538" s="67"/>
      <c r="AH1538" s="67"/>
      <c r="AI1538" s="67"/>
      <c r="AJ1538" s="68"/>
      <c r="AK1538" s="68"/>
      <c r="AL1538" s="68"/>
      <c r="AM1538" s="67"/>
      <c r="AN1538" s="67"/>
      <c r="AO1538" s="67"/>
      <c r="AP1538" s="67"/>
      <c r="AQ1538" s="67"/>
      <c r="AR1538" s="67"/>
      <c r="AS1538" s="67"/>
      <c r="AT1538" s="67"/>
      <c r="AU1538" s="67"/>
      <c r="AV1538" s="67"/>
      <c r="AW1538" s="67"/>
      <c r="AX1538" s="68"/>
      <c r="AY1538" s="68"/>
      <c r="AZ1538" s="69"/>
      <c r="BA1538" s="70"/>
      <c r="BB1538" s="71"/>
      <c r="BC1538" s="95"/>
      <c r="BD1538" s="41">
        <v>4</v>
      </c>
      <c r="BE1538" s="52">
        <v>43</v>
      </c>
      <c r="BF1538" s="103">
        <v>4311</v>
      </c>
      <c r="BG1538" s="275"/>
    </row>
    <row r="1539" spans="1:59" s="63" customFormat="1" ht="12.75" x14ac:dyDescent="0.2">
      <c r="A1539" s="196">
        <v>4</v>
      </c>
      <c r="B1539" s="197" t="s">
        <v>422</v>
      </c>
      <c r="C1539" s="208">
        <v>43</v>
      </c>
      <c r="D1539" s="209" t="s">
        <v>688</v>
      </c>
      <c r="E1539" s="212">
        <v>4311</v>
      </c>
      <c r="F1539" s="213" t="s">
        <v>689</v>
      </c>
      <c r="G1539" s="231" t="s">
        <v>729</v>
      </c>
      <c r="H1539" s="72" t="s">
        <v>1233</v>
      </c>
      <c r="I1539" s="223" t="s">
        <v>1247</v>
      </c>
      <c r="J1539" s="73"/>
      <c r="K1539" s="73"/>
      <c r="L1539" s="73"/>
      <c r="M1539" s="74"/>
      <c r="N1539" s="247"/>
      <c r="O1539" s="306"/>
      <c r="P1539" s="105"/>
      <c r="Q1539" s="75"/>
      <c r="R1539" s="75"/>
      <c r="S1539" s="75"/>
      <c r="T1539" s="75"/>
      <c r="U1539" s="75"/>
      <c r="V1539" s="75"/>
      <c r="W1539" s="75"/>
      <c r="X1539" s="75"/>
      <c r="Y1539" s="76" t="s">
        <v>1241</v>
      </c>
      <c r="Z1539" s="77" t="s">
        <v>1241</v>
      </c>
      <c r="AA1539" s="78">
        <f>AA$2569</f>
        <v>5000</v>
      </c>
      <c r="AB1539" s="75"/>
      <c r="AC1539" s="75"/>
      <c r="AD1539" s="75"/>
      <c r="AE1539" s="75"/>
      <c r="AF1539" s="75"/>
      <c r="AG1539" s="75"/>
      <c r="AH1539" s="75"/>
      <c r="AI1539" s="75"/>
      <c r="AJ1539" s="76" t="s">
        <v>1241</v>
      </c>
      <c r="AK1539" s="77" t="s">
        <v>1241</v>
      </c>
      <c r="AL1539" s="78">
        <f>AL$2569</f>
        <v>0</v>
      </c>
      <c r="AM1539" s="75"/>
      <c r="AN1539" s="75"/>
      <c r="AO1539" s="75"/>
      <c r="AP1539" s="75"/>
      <c r="AQ1539" s="75"/>
      <c r="AR1539" s="75"/>
      <c r="AS1539" s="75"/>
      <c r="AT1539" s="75"/>
      <c r="AU1539" s="75"/>
      <c r="AV1539" s="75"/>
      <c r="AW1539" s="76" t="s">
        <v>1241</v>
      </c>
      <c r="AX1539" s="77" t="s">
        <v>1241</v>
      </c>
      <c r="AY1539" s="78">
        <f>AY$2569</f>
        <v>500</v>
      </c>
      <c r="AZ1539" s="79"/>
      <c r="BA1539" s="80" t="str">
        <f>I1539</f>
        <v>&gt; see 4711, Thermal insulation</v>
      </c>
      <c r="BB1539" s="71"/>
      <c r="BC1539" s="95"/>
      <c r="BD1539" s="41">
        <v>4</v>
      </c>
      <c r="BE1539" s="52">
        <v>43</v>
      </c>
      <c r="BF1539" s="103">
        <v>4311</v>
      </c>
      <c r="BG1539" s="276" t="str">
        <f>H1539</f>
        <v>Default Scenario (Link)</v>
      </c>
    </row>
    <row r="1540" spans="1:59" s="63" customFormat="1" ht="12.75" x14ac:dyDescent="0.2">
      <c r="A1540" s="196">
        <v>4</v>
      </c>
      <c r="B1540" s="197" t="s">
        <v>422</v>
      </c>
      <c r="C1540" s="208">
        <v>43</v>
      </c>
      <c r="D1540" s="209" t="s">
        <v>688</v>
      </c>
      <c r="E1540" s="212">
        <v>4311</v>
      </c>
      <c r="F1540" s="213" t="s">
        <v>689</v>
      </c>
      <c r="G1540" s="231"/>
      <c r="H1540" s="65"/>
      <c r="I1540" s="222"/>
      <c r="J1540" s="66"/>
      <c r="K1540" s="66"/>
      <c r="L1540" s="66"/>
      <c r="M1540" s="64"/>
      <c r="N1540" s="304"/>
      <c r="O1540" s="305"/>
      <c r="P1540" s="127"/>
      <c r="Q1540" s="67"/>
      <c r="R1540" s="67"/>
      <c r="S1540" s="67"/>
      <c r="T1540" s="67"/>
      <c r="U1540" s="67"/>
      <c r="V1540" s="67"/>
      <c r="W1540" s="67"/>
      <c r="X1540" s="67"/>
      <c r="Y1540" s="68"/>
      <c r="Z1540" s="68"/>
      <c r="AA1540" s="68"/>
      <c r="AB1540" s="67"/>
      <c r="AC1540" s="67"/>
      <c r="AD1540" s="67"/>
      <c r="AE1540" s="67"/>
      <c r="AF1540" s="67"/>
      <c r="AG1540" s="67"/>
      <c r="AH1540" s="67"/>
      <c r="AI1540" s="67"/>
      <c r="AJ1540" s="68"/>
      <c r="AK1540" s="68"/>
      <c r="AL1540" s="68"/>
      <c r="AM1540" s="67"/>
      <c r="AN1540" s="67"/>
      <c r="AO1540" s="67"/>
      <c r="AP1540" s="67"/>
      <c r="AQ1540" s="67"/>
      <c r="AR1540" s="67"/>
      <c r="AS1540" s="67"/>
      <c r="AT1540" s="67"/>
      <c r="AU1540" s="67"/>
      <c r="AV1540" s="67"/>
      <c r="AW1540" s="67"/>
      <c r="AX1540" s="68"/>
      <c r="AY1540" s="68"/>
      <c r="AZ1540" s="69"/>
      <c r="BA1540" s="70"/>
      <c r="BB1540" s="71"/>
      <c r="BC1540" s="95"/>
      <c r="BD1540" s="41">
        <v>4</v>
      </c>
      <c r="BE1540" s="52">
        <v>43</v>
      </c>
      <c r="BF1540" s="103">
        <v>4311</v>
      </c>
      <c r="BG1540" s="275"/>
    </row>
    <row r="1541" spans="1:59" s="63" customFormat="1" ht="12.75" x14ac:dyDescent="0.2">
      <c r="A1541" s="196">
        <v>4</v>
      </c>
      <c r="B1541" s="197" t="s">
        <v>422</v>
      </c>
      <c r="C1541" s="208">
        <v>43</v>
      </c>
      <c r="D1541" s="209" t="s">
        <v>688</v>
      </c>
      <c r="E1541" s="212">
        <v>4311</v>
      </c>
      <c r="F1541" s="213" t="s">
        <v>689</v>
      </c>
      <c r="G1541" s="232"/>
      <c r="H1541" s="97"/>
      <c r="I1541" s="224"/>
      <c r="J1541" s="98"/>
      <c r="K1541" s="98"/>
      <c r="L1541" s="98"/>
      <c r="M1541" s="96"/>
      <c r="N1541" s="307"/>
      <c r="O1541" s="246"/>
      <c r="P1541" s="124"/>
      <c r="Q1541" s="99"/>
      <c r="R1541" s="99"/>
      <c r="S1541" s="99"/>
      <c r="T1541" s="99"/>
      <c r="U1541" s="99"/>
      <c r="V1541" s="99"/>
      <c r="W1541" s="99"/>
      <c r="X1541" s="99"/>
      <c r="Y1541" s="100"/>
      <c r="Z1541" s="100"/>
      <c r="AA1541" s="100"/>
      <c r="AB1541" s="99"/>
      <c r="AC1541" s="99"/>
      <c r="AD1541" s="99"/>
      <c r="AE1541" s="99"/>
      <c r="AF1541" s="99"/>
      <c r="AG1541" s="99"/>
      <c r="AH1541" s="99"/>
      <c r="AI1541" s="99"/>
      <c r="AJ1541" s="100"/>
      <c r="AK1541" s="100"/>
      <c r="AL1541" s="100"/>
      <c r="AM1541" s="99"/>
      <c r="AN1541" s="99"/>
      <c r="AO1541" s="99"/>
      <c r="AP1541" s="99"/>
      <c r="AQ1541" s="99"/>
      <c r="AR1541" s="99"/>
      <c r="AS1541" s="99"/>
      <c r="AT1541" s="99"/>
      <c r="AU1541" s="99"/>
      <c r="AV1541" s="99"/>
      <c r="AW1541" s="99"/>
      <c r="AX1541" s="100"/>
      <c r="AY1541" s="100"/>
      <c r="AZ1541" s="101"/>
      <c r="BA1541" s="102"/>
      <c r="BB1541" s="95"/>
      <c r="BC1541" s="95"/>
      <c r="BD1541" s="41">
        <v>4</v>
      </c>
      <c r="BE1541" s="52">
        <v>43</v>
      </c>
      <c r="BF1541" s="103">
        <v>4311</v>
      </c>
      <c r="BG1541" s="277"/>
    </row>
    <row r="1542" spans="1:59" s="63" customFormat="1" ht="12.75" x14ac:dyDescent="0.2">
      <c r="A1542" s="196">
        <v>4</v>
      </c>
      <c r="B1542" s="197" t="s">
        <v>422</v>
      </c>
      <c r="C1542" s="208">
        <v>43</v>
      </c>
      <c r="D1542" s="209" t="s">
        <v>688</v>
      </c>
      <c r="E1542" s="212">
        <v>4311</v>
      </c>
      <c r="F1542" s="213" t="s">
        <v>689</v>
      </c>
      <c r="G1542" s="231"/>
      <c r="H1542" s="65"/>
      <c r="I1542" s="222"/>
      <c r="J1542" s="66"/>
      <c r="K1542" s="66"/>
      <c r="L1542" s="66"/>
      <c r="M1542" s="64"/>
      <c r="N1542" s="304"/>
      <c r="O1542" s="305"/>
      <c r="P1542" s="127"/>
      <c r="Q1542" s="67"/>
      <c r="R1542" s="67"/>
      <c r="S1542" s="67"/>
      <c r="T1542" s="67"/>
      <c r="U1542" s="67"/>
      <c r="V1542" s="67"/>
      <c r="W1542" s="67"/>
      <c r="X1542" s="67"/>
      <c r="Y1542" s="68"/>
      <c r="Z1542" s="68"/>
      <c r="AA1542" s="68"/>
      <c r="AB1542" s="67"/>
      <c r="AC1542" s="67"/>
      <c r="AD1542" s="67"/>
      <c r="AE1542" s="67"/>
      <c r="AF1542" s="67"/>
      <c r="AG1542" s="67"/>
      <c r="AH1542" s="67"/>
      <c r="AI1542" s="67"/>
      <c r="AJ1542" s="68"/>
      <c r="AK1542" s="68"/>
      <c r="AL1542" s="68"/>
      <c r="AM1542" s="67"/>
      <c r="AN1542" s="67"/>
      <c r="AO1542" s="67"/>
      <c r="AP1542" s="67"/>
      <c r="AQ1542" s="67"/>
      <c r="AR1542" s="67"/>
      <c r="AS1542" s="67"/>
      <c r="AT1542" s="67"/>
      <c r="AU1542" s="67"/>
      <c r="AV1542" s="67"/>
      <c r="AW1542" s="67"/>
      <c r="AX1542" s="68"/>
      <c r="AY1542" s="68"/>
      <c r="AZ1542" s="69"/>
      <c r="BA1542" s="70"/>
      <c r="BB1542" s="71"/>
      <c r="BC1542" s="95"/>
      <c r="BD1542" s="41">
        <v>4</v>
      </c>
      <c r="BE1542" s="52">
        <v>43</v>
      </c>
      <c r="BF1542" s="103">
        <v>4311</v>
      </c>
      <c r="BG1542" s="275"/>
    </row>
    <row r="1543" spans="1:59" s="63" customFormat="1" ht="12.75" x14ac:dyDescent="0.2">
      <c r="A1543" s="196">
        <v>4</v>
      </c>
      <c r="B1543" s="197" t="s">
        <v>422</v>
      </c>
      <c r="C1543" s="208">
        <v>43</v>
      </c>
      <c r="D1543" s="209" t="s">
        <v>688</v>
      </c>
      <c r="E1543" s="212">
        <v>4311</v>
      </c>
      <c r="F1543" s="213" t="s">
        <v>689</v>
      </c>
      <c r="G1543" s="231" t="s">
        <v>1198</v>
      </c>
      <c r="H1543" s="72" t="s">
        <v>1233</v>
      </c>
      <c r="I1543" s="223" t="s">
        <v>1255</v>
      </c>
      <c r="J1543" s="73"/>
      <c r="K1543" s="73"/>
      <c r="L1543" s="73"/>
      <c r="M1543" s="74"/>
      <c r="N1543" s="247"/>
      <c r="O1543" s="306"/>
      <c r="P1543" s="105"/>
      <c r="Q1543" s="75"/>
      <c r="R1543" s="75"/>
      <c r="S1543" s="75"/>
      <c r="T1543" s="75"/>
      <c r="U1543" s="75"/>
      <c r="V1543" s="75"/>
      <c r="W1543" s="75"/>
      <c r="X1543" s="75"/>
      <c r="Y1543" s="76" t="s">
        <v>1241</v>
      </c>
      <c r="Z1543" s="77" t="s">
        <v>1241</v>
      </c>
      <c r="AA1543" s="78">
        <f>AA$2858</f>
        <v>2500</v>
      </c>
      <c r="AB1543" s="75"/>
      <c r="AC1543" s="75"/>
      <c r="AD1543" s="75"/>
      <c r="AE1543" s="75"/>
      <c r="AF1543" s="75"/>
      <c r="AG1543" s="75"/>
      <c r="AH1543" s="75"/>
      <c r="AI1543" s="75"/>
      <c r="AJ1543" s="76" t="s">
        <v>1241</v>
      </c>
      <c r="AK1543" s="77" t="s">
        <v>1241</v>
      </c>
      <c r="AL1543" s="78">
        <f>AL$2858</f>
        <v>0</v>
      </c>
      <c r="AM1543" s="75"/>
      <c r="AN1543" s="75"/>
      <c r="AO1543" s="75"/>
      <c r="AP1543" s="75"/>
      <c r="AQ1543" s="75"/>
      <c r="AR1543" s="75"/>
      <c r="AS1543" s="75"/>
      <c r="AT1543" s="75"/>
      <c r="AU1543" s="75"/>
      <c r="AV1543" s="75"/>
      <c r="AW1543" s="76" t="s">
        <v>1241</v>
      </c>
      <c r="AX1543" s="77" t="s">
        <v>1241</v>
      </c>
      <c r="AY1543" s="78">
        <f>AY$2858</f>
        <v>500</v>
      </c>
      <c r="AZ1543" s="79"/>
      <c r="BA1543" s="80" t="str">
        <f>I1543</f>
        <v>&gt; see 5123, Manufactured timber board linings</v>
      </c>
      <c r="BB1543" s="71"/>
      <c r="BC1543" s="95"/>
      <c r="BD1543" s="41">
        <v>4</v>
      </c>
      <c r="BE1543" s="52">
        <v>43</v>
      </c>
      <c r="BF1543" s="103">
        <v>4311</v>
      </c>
      <c r="BG1543" s="276" t="str">
        <f>H1543</f>
        <v>Default Scenario (Link)</v>
      </c>
    </row>
    <row r="1544" spans="1:59" s="63" customFormat="1" ht="12.75" x14ac:dyDescent="0.2">
      <c r="A1544" s="196">
        <v>4</v>
      </c>
      <c r="B1544" s="197" t="s">
        <v>422</v>
      </c>
      <c r="C1544" s="208">
        <v>43</v>
      </c>
      <c r="D1544" s="209" t="s">
        <v>688</v>
      </c>
      <c r="E1544" s="212">
        <v>4311</v>
      </c>
      <c r="F1544" s="213" t="s">
        <v>689</v>
      </c>
      <c r="G1544" s="231"/>
      <c r="H1544" s="65"/>
      <c r="I1544" s="222"/>
      <c r="J1544" s="66"/>
      <c r="K1544" s="66"/>
      <c r="L1544" s="66"/>
      <c r="M1544" s="64"/>
      <c r="N1544" s="304"/>
      <c r="O1544" s="305"/>
      <c r="P1544" s="127"/>
      <c r="Q1544" s="67"/>
      <c r="R1544" s="67"/>
      <c r="S1544" s="67"/>
      <c r="T1544" s="67"/>
      <c r="U1544" s="67"/>
      <c r="V1544" s="67"/>
      <c r="W1544" s="67"/>
      <c r="X1544" s="67"/>
      <c r="Y1544" s="68"/>
      <c r="Z1544" s="68"/>
      <c r="AA1544" s="68"/>
      <c r="AB1544" s="67"/>
      <c r="AC1544" s="67"/>
      <c r="AD1544" s="67"/>
      <c r="AE1544" s="67"/>
      <c r="AF1544" s="67"/>
      <c r="AG1544" s="67"/>
      <c r="AH1544" s="67"/>
      <c r="AI1544" s="67"/>
      <c r="AJ1544" s="68"/>
      <c r="AK1544" s="68"/>
      <c r="AL1544" s="68"/>
      <c r="AM1544" s="67"/>
      <c r="AN1544" s="67"/>
      <c r="AO1544" s="67"/>
      <c r="AP1544" s="67"/>
      <c r="AQ1544" s="67"/>
      <c r="AR1544" s="67"/>
      <c r="AS1544" s="67"/>
      <c r="AT1544" s="67"/>
      <c r="AU1544" s="67"/>
      <c r="AV1544" s="67"/>
      <c r="AW1544" s="67"/>
      <c r="AX1544" s="68"/>
      <c r="AY1544" s="68"/>
      <c r="AZ1544" s="69"/>
      <c r="BA1544" s="70"/>
      <c r="BB1544" s="71"/>
      <c r="BC1544" s="95"/>
      <c r="BD1544" s="41">
        <v>4</v>
      </c>
      <c r="BE1544" s="52">
        <v>43</v>
      </c>
      <c r="BF1544" s="103">
        <v>4311</v>
      </c>
      <c r="BG1544" s="275"/>
    </row>
    <row r="1545" spans="1:59" s="63" customFormat="1" ht="12.75" x14ac:dyDescent="0.2">
      <c r="A1545" s="196">
        <v>4</v>
      </c>
      <c r="B1545" s="197" t="s">
        <v>422</v>
      </c>
      <c r="C1545" s="208">
        <v>43</v>
      </c>
      <c r="D1545" s="209" t="s">
        <v>688</v>
      </c>
      <c r="E1545" s="212">
        <v>4311</v>
      </c>
      <c r="F1545" s="213" t="s">
        <v>689</v>
      </c>
      <c r="G1545" s="232"/>
      <c r="H1545" s="97"/>
      <c r="I1545" s="224"/>
      <c r="J1545" s="98"/>
      <c r="K1545" s="98"/>
      <c r="L1545" s="98"/>
      <c r="M1545" s="96"/>
      <c r="N1545" s="307"/>
      <c r="O1545" s="246"/>
      <c r="P1545" s="124"/>
      <c r="Q1545" s="99"/>
      <c r="R1545" s="99"/>
      <c r="S1545" s="99"/>
      <c r="T1545" s="99"/>
      <c r="U1545" s="99"/>
      <c r="V1545" s="99"/>
      <c r="W1545" s="99"/>
      <c r="X1545" s="99"/>
      <c r="Y1545" s="100"/>
      <c r="Z1545" s="100"/>
      <c r="AA1545" s="100"/>
      <c r="AB1545" s="99"/>
      <c r="AC1545" s="99"/>
      <c r="AD1545" s="99"/>
      <c r="AE1545" s="99"/>
      <c r="AF1545" s="99"/>
      <c r="AG1545" s="99"/>
      <c r="AH1545" s="99"/>
      <c r="AI1545" s="99"/>
      <c r="AJ1545" s="100"/>
      <c r="AK1545" s="100"/>
      <c r="AL1545" s="100"/>
      <c r="AM1545" s="99"/>
      <c r="AN1545" s="99"/>
      <c r="AO1545" s="99"/>
      <c r="AP1545" s="99"/>
      <c r="AQ1545" s="99"/>
      <c r="AR1545" s="99"/>
      <c r="AS1545" s="99"/>
      <c r="AT1545" s="99"/>
      <c r="AU1545" s="99"/>
      <c r="AV1545" s="99"/>
      <c r="AW1545" s="99"/>
      <c r="AX1545" s="100"/>
      <c r="AY1545" s="100"/>
      <c r="AZ1545" s="101"/>
      <c r="BA1545" s="102"/>
      <c r="BB1545" s="95"/>
      <c r="BC1545" s="95"/>
      <c r="BD1545" s="41">
        <v>4</v>
      </c>
      <c r="BE1545" s="52">
        <v>43</v>
      </c>
      <c r="BF1545" s="103">
        <v>4311</v>
      </c>
      <c r="BG1545" s="277"/>
    </row>
    <row r="1546" spans="1:59" x14ac:dyDescent="0.25">
      <c r="A1546" s="196">
        <v>4</v>
      </c>
      <c r="B1546" s="197" t="s">
        <v>422</v>
      </c>
      <c r="C1546" s="208">
        <v>43</v>
      </c>
      <c r="D1546" s="209" t="s">
        <v>688</v>
      </c>
      <c r="E1546" s="210">
        <v>4312</v>
      </c>
      <c r="F1546" s="211" t="s">
        <v>692</v>
      </c>
      <c r="G1546" s="235"/>
      <c r="H1546" s="145"/>
      <c r="I1546" s="221"/>
      <c r="J1546" s="57"/>
      <c r="K1546" s="57"/>
      <c r="L1546" s="57"/>
      <c r="M1546" s="144"/>
      <c r="N1546" s="324"/>
      <c r="O1546" s="325"/>
      <c r="P1546" s="146"/>
      <c r="Q1546" s="146"/>
      <c r="R1546" s="146"/>
      <c r="S1546" s="146"/>
      <c r="T1546" s="146"/>
      <c r="U1546" s="146"/>
      <c r="V1546" s="146"/>
      <c r="W1546" s="146"/>
      <c r="X1546" s="146"/>
      <c r="Y1546" s="59"/>
      <c r="Z1546" s="123"/>
      <c r="AA1546" s="123"/>
      <c r="AB1546" s="146"/>
      <c r="AC1546" s="146"/>
      <c r="AD1546" s="146"/>
      <c r="AE1546" s="146"/>
      <c r="AF1546" s="146"/>
      <c r="AG1546" s="146"/>
      <c r="AH1546" s="146"/>
      <c r="AI1546" s="146"/>
      <c r="AJ1546" s="59"/>
      <c r="AK1546" s="123"/>
      <c r="AL1546" s="123"/>
      <c r="AM1546" s="146"/>
      <c r="AN1546" s="146"/>
      <c r="AO1546" s="146"/>
      <c r="AP1546" s="146"/>
      <c r="AQ1546" s="146"/>
      <c r="AR1546" s="146"/>
      <c r="AS1546" s="146"/>
      <c r="AT1546" s="146"/>
      <c r="AU1546" s="146"/>
      <c r="AV1546" s="146"/>
      <c r="AW1546" s="58"/>
      <c r="AX1546" s="123"/>
      <c r="AY1546" s="59"/>
      <c r="AZ1546" s="147"/>
      <c r="BA1546" s="148"/>
      <c r="BB1546" s="143"/>
      <c r="BC1546" s="143"/>
      <c r="BD1546" s="41">
        <v>4</v>
      </c>
      <c r="BE1546" s="52">
        <v>43</v>
      </c>
      <c r="BF1546" s="62">
        <v>4312</v>
      </c>
      <c r="BG1546" s="284"/>
    </row>
    <row r="1547" spans="1:59" s="63" customFormat="1" ht="12.75" x14ac:dyDescent="0.2">
      <c r="A1547" s="196">
        <v>4</v>
      </c>
      <c r="B1547" s="197" t="s">
        <v>422</v>
      </c>
      <c r="C1547" s="208">
        <v>43</v>
      </c>
      <c r="D1547" s="209" t="s">
        <v>688</v>
      </c>
      <c r="E1547" s="210">
        <v>4312</v>
      </c>
      <c r="F1547" s="211" t="s">
        <v>692</v>
      </c>
      <c r="G1547" s="230"/>
      <c r="H1547" s="56"/>
      <c r="I1547" s="221"/>
      <c r="J1547" s="57"/>
      <c r="K1547" s="57"/>
      <c r="L1547" s="57"/>
      <c r="M1547" s="55"/>
      <c r="N1547" s="303"/>
      <c r="O1547" s="245"/>
      <c r="P1547" s="122"/>
      <c r="Q1547" s="58"/>
      <c r="R1547" s="58"/>
      <c r="S1547" s="58"/>
      <c r="T1547" s="58"/>
      <c r="U1547" s="58"/>
      <c r="V1547" s="58"/>
      <c r="W1547" s="58"/>
      <c r="X1547" s="58"/>
      <c r="Y1547" s="59"/>
      <c r="Z1547" s="59"/>
      <c r="AA1547" s="59"/>
      <c r="AB1547" s="58"/>
      <c r="AC1547" s="58"/>
      <c r="AD1547" s="58"/>
      <c r="AE1547" s="58"/>
      <c r="AF1547" s="58"/>
      <c r="AG1547" s="58"/>
      <c r="AH1547" s="58"/>
      <c r="AI1547" s="58"/>
      <c r="AJ1547" s="59"/>
      <c r="AK1547" s="59"/>
      <c r="AL1547" s="59"/>
      <c r="AM1547" s="58"/>
      <c r="AN1547" s="58"/>
      <c r="AO1547" s="58"/>
      <c r="AP1547" s="58"/>
      <c r="AQ1547" s="58"/>
      <c r="AR1547" s="58"/>
      <c r="AS1547" s="58"/>
      <c r="AT1547" s="58"/>
      <c r="AU1547" s="58"/>
      <c r="AV1547" s="58"/>
      <c r="AW1547" s="58"/>
      <c r="AX1547" s="59"/>
      <c r="AY1547" s="59"/>
      <c r="AZ1547" s="60"/>
      <c r="BA1547" s="61"/>
      <c r="BB1547" s="54"/>
      <c r="BC1547" s="54"/>
      <c r="BD1547" s="41">
        <v>4</v>
      </c>
      <c r="BE1547" s="52">
        <v>43</v>
      </c>
      <c r="BF1547" s="62">
        <v>4312</v>
      </c>
      <c r="BG1547" s="274"/>
    </row>
    <row r="1548" spans="1:59" s="63" customFormat="1" ht="12.75" x14ac:dyDescent="0.2">
      <c r="A1548" s="196">
        <v>4</v>
      </c>
      <c r="B1548" s="197" t="s">
        <v>422</v>
      </c>
      <c r="C1548" s="208">
        <v>43</v>
      </c>
      <c r="D1548" s="209" t="s">
        <v>688</v>
      </c>
      <c r="E1548" s="210">
        <v>4312</v>
      </c>
      <c r="F1548" s="211" t="s">
        <v>692</v>
      </c>
      <c r="G1548" s="231" t="s">
        <v>1238</v>
      </c>
      <c r="H1548" s="65"/>
      <c r="I1548" s="222"/>
      <c r="J1548" s="66"/>
      <c r="K1548" s="66"/>
      <c r="L1548" s="66"/>
      <c r="M1548" s="64"/>
      <c r="N1548" s="308"/>
      <c r="O1548" s="309"/>
      <c r="P1548" s="127"/>
      <c r="Q1548" s="67"/>
      <c r="R1548" s="67"/>
      <c r="S1548" s="67"/>
      <c r="T1548" s="67"/>
      <c r="U1548" s="67"/>
      <c r="V1548" s="67"/>
      <c r="W1548" s="67"/>
      <c r="X1548" s="67"/>
      <c r="Y1548" s="68"/>
      <c r="Z1548" s="68"/>
      <c r="AA1548" s="68"/>
      <c r="AB1548" s="67"/>
      <c r="AC1548" s="67"/>
      <c r="AD1548" s="67"/>
      <c r="AE1548" s="67"/>
      <c r="AF1548" s="67"/>
      <c r="AG1548" s="67"/>
      <c r="AH1548" s="67"/>
      <c r="AI1548" s="67"/>
      <c r="AJ1548" s="68"/>
      <c r="AK1548" s="68"/>
      <c r="AL1548" s="68"/>
      <c r="AM1548" s="67"/>
      <c r="AN1548" s="67"/>
      <c r="AO1548" s="67"/>
      <c r="AP1548" s="67"/>
      <c r="AQ1548" s="67"/>
      <c r="AR1548" s="67"/>
      <c r="AS1548" s="67"/>
      <c r="AT1548" s="67"/>
      <c r="AU1548" s="67"/>
      <c r="AV1548" s="67"/>
      <c r="AW1548" s="67"/>
      <c r="AX1548" s="68"/>
      <c r="AY1548" s="68"/>
      <c r="AZ1548" s="69"/>
      <c r="BA1548" s="70"/>
      <c r="BB1548" s="71"/>
      <c r="BC1548" s="54"/>
      <c r="BD1548" s="41">
        <v>4</v>
      </c>
      <c r="BE1548" s="52">
        <v>43</v>
      </c>
      <c r="BF1548" s="62">
        <v>4312</v>
      </c>
      <c r="BG1548" s="275"/>
    </row>
    <row r="1549" spans="1:59" s="63" customFormat="1" ht="12.75" x14ac:dyDescent="0.2">
      <c r="A1549" s="196">
        <v>4</v>
      </c>
      <c r="B1549" s="197" t="s">
        <v>422</v>
      </c>
      <c r="C1549" s="208">
        <v>43</v>
      </c>
      <c r="D1549" s="209" t="s">
        <v>688</v>
      </c>
      <c r="E1549" s="210">
        <v>4312</v>
      </c>
      <c r="F1549" s="211" t="s">
        <v>692</v>
      </c>
      <c r="G1549" s="231" t="s">
        <v>1238</v>
      </c>
      <c r="H1549" s="72" t="s">
        <v>47</v>
      </c>
      <c r="I1549" s="223"/>
      <c r="J1549" s="73"/>
      <c r="K1549" s="73"/>
      <c r="L1549" s="73"/>
      <c r="M1549" s="74"/>
      <c r="N1549" s="247"/>
      <c r="O1549" s="306"/>
      <c r="P1549" s="105"/>
      <c r="Q1549" s="75"/>
      <c r="R1549" s="75"/>
      <c r="S1549" s="75"/>
      <c r="T1549" s="75"/>
      <c r="U1549" s="75"/>
      <c r="V1549" s="75"/>
      <c r="W1549" s="75"/>
      <c r="X1549" s="75"/>
      <c r="Y1549" s="76">
        <f>IF(ISNUMBER(VLOOKUP(Y1551,P$7:W$7,MATCH(Y1551,P$7:W$7))),VLOOKUP(Y1551,P$7:W$7,MATCH(Y1551,P$7:W$7)),IF(N1553=0,"No Data",IF(Y1551&gt;0,"&lt;100",0)))</f>
        <v>10000</v>
      </c>
      <c r="Z1549" s="77">
        <f>IF(ISNUMBER(VLOOKUP(Z1553,P$7:W$7,MATCH(Z1553,P$7:W$7))),VLOOKUP(Z1553,P$7:W$7,MATCH(Z1553,P$7:W$7)),IF(N1553=0,"No Data",IF(Z1553&gt;0,"&lt;100",0)))</f>
        <v>10000</v>
      </c>
      <c r="AA1549" s="106">
        <f>IF(ISNUMBER(Z1549),Z1549,0)</f>
        <v>10000</v>
      </c>
      <c r="AB1549" s="75"/>
      <c r="AC1549" s="75"/>
      <c r="AD1549" s="75"/>
      <c r="AE1549" s="75"/>
      <c r="AF1549" s="75"/>
      <c r="AG1549" s="75"/>
      <c r="AH1549" s="75"/>
      <c r="AI1549" s="75"/>
      <c r="AJ1549" s="76">
        <f>IF(ISNUMBER(VLOOKUP(AJ1551,AB$7:AH$7,MATCH(AJ1551,AB$7:AH$7))),VLOOKUP(AJ1551,AB$7:AH$7,MATCH(AJ1551,AB$7:AH$7)),IF(N1553=0,"No Data",IF(AJ1551&gt;0,"&lt;50",0)))</f>
        <v>0</v>
      </c>
      <c r="AK1549" s="77">
        <f>IF(ISNUMBER(VLOOKUP(AK1553,AB$7:AH$7,MATCH(AK1553,AB$7:AH$7))),VLOOKUP(AK1553,AB$7:AH$7,MATCH(AK1553,AB$7:AH$7)),IF(N1553=0,"No Data",IF(AK1553&gt;0,"&lt;50",0)))</f>
        <v>0</v>
      </c>
      <c r="AL1549" s="106">
        <f>IF(ISNUMBER(AK1549),AK1549,0)</f>
        <v>0</v>
      </c>
      <c r="AM1549" s="75"/>
      <c r="AN1549" s="75"/>
      <c r="AO1549" s="75"/>
      <c r="AP1549" s="75"/>
      <c r="AQ1549" s="75"/>
      <c r="AR1549" s="75"/>
      <c r="AS1549" s="75"/>
      <c r="AT1549" s="75"/>
      <c r="AU1549" s="75"/>
      <c r="AV1549" s="75"/>
      <c r="AW1549" s="76">
        <f>IF(ISNUMBER(VLOOKUP(AW1551,AM$7:AU$7,MATCH(AW1551,AM$7:AU$7))),VLOOKUP(AW1551,AM$7:AU$7,MATCH(AW1551,AM$7:AU$7)),IF(N1553=0,"No Data",IF(AW1551&gt;0,"&lt;10",0)))</f>
        <v>250</v>
      </c>
      <c r="AX1549" s="77">
        <f>IF(ISNUMBER(VLOOKUP(AX1553,AM$7:AU$7,MATCH(AX1553,AM$7:AU$7))),VLOOKUP(AX1553,AM$7:AU$7,MATCH(AX1553,AM$7:AU$7)),IF(N1553=0,"No Data",IF(AX1553&gt;0,"&lt;10",0)))</f>
        <v>250</v>
      </c>
      <c r="AY1549" s="106">
        <f>IF(ISNUMBER(AX1549),AX1549,0)</f>
        <v>250</v>
      </c>
      <c r="AZ1549" s="79"/>
      <c r="BA1549" s="80"/>
      <c r="BB1549" s="71"/>
      <c r="BC1549" s="54"/>
      <c r="BD1549" s="41">
        <v>4</v>
      </c>
      <c r="BE1549" s="52">
        <v>43</v>
      </c>
      <c r="BF1549" s="62">
        <v>4312</v>
      </c>
      <c r="BG1549" s="276" t="s">
        <v>47</v>
      </c>
    </row>
    <row r="1550" spans="1:59" s="63" customFormat="1" ht="12.75" x14ac:dyDescent="0.2">
      <c r="A1550" s="196">
        <v>4</v>
      </c>
      <c r="B1550" s="197" t="s">
        <v>422</v>
      </c>
      <c r="C1550" s="208">
        <v>43</v>
      </c>
      <c r="D1550" s="209" t="s">
        <v>688</v>
      </c>
      <c r="E1550" s="210">
        <v>4312</v>
      </c>
      <c r="F1550" s="211" t="s">
        <v>692</v>
      </c>
      <c r="G1550" s="231" t="s">
        <v>1238</v>
      </c>
      <c r="H1550" s="81" t="s">
        <v>48</v>
      </c>
      <c r="I1550" s="223"/>
      <c r="J1550" s="73"/>
      <c r="K1550" s="73"/>
      <c r="L1550" s="73"/>
      <c r="M1550" s="74"/>
      <c r="N1550" s="247"/>
      <c r="O1550" s="306"/>
      <c r="P1550" s="105"/>
      <c r="Q1550" s="75"/>
      <c r="R1550" s="75"/>
      <c r="S1550" s="75"/>
      <c r="T1550" s="75"/>
      <c r="U1550" s="75"/>
      <c r="V1550" s="75"/>
      <c r="W1550" s="75"/>
      <c r="X1550" s="75"/>
      <c r="Y1550" s="82">
        <f>MIN(X1554:X1558)</f>
        <v>0</v>
      </c>
      <c r="Z1550" s="83"/>
      <c r="AA1550" s="83"/>
      <c r="AB1550" s="75"/>
      <c r="AC1550" s="75"/>
      <c r="AD1550" s="75"/>
      <c r="AE1550" s="75"/>
      <c r="AF1550" s="75"/>
      <c r="AG1550" s="75"/>
      <c r="AH1550" s="75"/>
      <c r="AI1550" s="75"/>
      <c r="AJ1550" s="82">
        <f>MIN(AI1554:AI1558)</f>
        <v>0</v>
      </c>
      <c r="AK1550" s="83"/>
      <c r="AL1550" s="83"/>
      <c r="AM1550" s="75"/>
      <c r="AN1550" s="75"/>
      <c r="AO1550" s="75"/>
      <c r="AP1550" s="75"/>
      <c r="AQ1550" s="75"/>
      <c r="AR1550" s="75"/>
      <c r="AS1550" s="75"/>
      <c r="AT1550" s="75"/>
      <c r="AU1550" s="75"/>
      <c r="AV1550" s="75"/>
      <c r="AW1550" s="82">
        <f>MIN(AV1554:AV1558)</f>
        <v>100</v>
      </c>
      <c r="AX1550" s="83"/>
      <c r="AY1550" s="83"/>
      <c r="AZ1550" s="79"/>
      <c r="BA1550" s="80"/>
      <c r="BB1550" s="71"/>
      <c r="BC1550" s="54"/>
      <c r="BD1550" s="41">
        <v>4</v>
      </c>
      <c r="BE1550" s="52">
        <v>43</v>
      </c>
      <c r="BF1550" s="62">
        <v>4312</v>
      </c>
      <c r="BG1550" s="278" t="s">
        <v>48</v>
      </c>
    </row>
    <row r="1551" spans="1:59" s="63" customFormat="1" ht="12.75" x14ac:dyDescent="0.2">
      <c r="A1551" s="196">
        <v>4</v>
      </c>
      <c r="B1551" s="197" t="s">
        <v>422</v>
      </c>
      <c r="C1551" s="208">
        <v>43</v>
      </c>
      <c r="D1551" s="209" t="s">
        <v>688</v>
      </c>
      <c r="E1551" s="210">
        <v>4312</v>
      </c>
      <c r="F1551" s="211" t="s">
        <v>692</v>
      </c>
      <c r="G1551" s="231" t="s">
        <v>1238</v>
      </c>
      <c r="H1551" s="81" t="s">
        <v>49</v>
      </c>
      <c r="I1551" s="223"/>
      <c r="J1551" s="73"/>
      <c r="K1551" s="73"/>
      <c r="L1551" s="73"/>
      <c r="M1551" s="74"/>
      <c r="N1551" s="247"/>
      <c r="O1551" s="306"/>
      <c r="P1551" s="105"/>
      <c r="Q1551" s="75"/>
      <c r="R1551" s="75"/>
      <c r="S1551" s="75"/>
      <c r="T1551" s="75"/>
      <c r="U1551" s="75"/>
      <c r="V1551" s="75"/>
      <c r="W1551" s="75"/>
      <c r="X1551" s="75"/>
      <c r="Y1551" s="84">
        <f>IF(ISNUMBER(AVERAGE(X1554:X1558)),AVERAGE(X1554:X1558),0)</f>
        <v>10000</v>
      </c>
      <c r="Z1551" s="83"/>
      <c r="AA1551" s="83"/>
      <c r="AB1551" s="75"/>
      <c r="AC1551" s="75"/>
      <c r="AD1551" s="75"/>
      <c r="AE1551" s="75"/>
      <c r="AF1551" s="75"/>
      <c r="AG1551" s="75"/>
      <c r="AH1551" s="75"/>
      <c r="AI1551" s="75"/>
      <c r="AJ1551" s="84">
        <f>IF(ISNUMBER(AVERAGE(AI1554:AI1558)),AVERAGE(AI1554:AI1558),0)</f>
        <v>0</v>
      </c>
      <c r="AK1551" s="83"/>
      <c r="AL1551" s="83"/>
      <c r="AM1551" s="75"/>
      <c r="AN1551" s="75"/>
      <c r="AO1551" s="75"/>
      <c r="AP1551" s="75"/>
      <c r="AQ1551" s="75"/>
      <c r="AR1551" s="75"/>
      <c r="AS1551" s="75"/>
      <c r="AT1551" s="75"/>
      <c r="AU1551" s="75"/>
      <c r="AV1551" s="75"/>
      <c r="AW1551" s="84">
        <f>IF(ISNUMBER(AVERAGE(AV1554:AV1558)),AVERAGE(AV1554:AV1558),0)</f>
        <v>490</v>
      </c>
      <c r="AX1551" s="83"/>
      <c r="AY1551" s="83"/>
      <c r="AZ1551" s="79"/>
      <c r="BA1551" s="80"/>
      <c r="BB1551" s="71"/>
      <c r="BC1551" s="54"/>
      <c r="BD1551" s="41">
        <v>4</v>
      </c>
      <c r="BE1551" s="52">
        <v>43</v>
      </c>
      <c r="BF1551" s="62">
        <v>4312</v>
      </c>
      <c r="BG1551" s="278" t="s">
        <v>49</v>
      </c>
    </row>
    <row r="1552" spans="1:59" s="63" customFormat="1" ht="12.75" x14ac:dyDescent="0.2">
      <c r="A1552" s="196">
        <v>4</v>
      </c>
      <c r="B1552" s="197" t="s">
        <v>422</v>
      </c>
      <c r="C1552" s="208">
        <v>43</v>
      </c>
      <c r="D1552" s="209" t="s">
        <v>688</v>
      </c>
      <c r="E1552" s="210">
        <v>4312</v>
      </c>
      <c r="F1552" s="211" t="s">
        <v>692</v>
      </c>
      <c r="G1552" s="231" t="s">
        <v>1238</v>
      </c>
      <c r="H1552" s="81" t="s">
        <v>50</v>
      </c>
      <c r="I1552" s="223"/>
      <c r="J1552" s="73"/>
      <c r="K1552" s="73"/>
      <c r="L1552" s="73"/>
      <c r="M1552" s="74"/>
      <c r="N1552" s="247"/>
      <c r="O1552" s="306"/>
      <c r="P1552" s="105"/>
      <c r="Q1552" s="75"/>
      <c r="R1552" s="75"/>
      <c r="S1552" s="75"/>
      <c r="T1552" s="75"/>
      <c r="U1552" s="75"/>
      <c r="V1552" s="75"/>
      <c r="W1552" s="75"/>
      <c r="X1552" s="75"/>
      <c r="Y1552" s="84">
        <f>MAX(X1554:X1558)</f>
        <v>25000</v>
      </c>
      <c r="Z1552" s="83"/>
      <c r="AA1552" s="83"/>
      <c r="AB1552" s="75"/>
      <c r="AC1552" s="75"/>
      <c r="AD1552" s="75"/>
      <c r="AE1552" s="75"/>
      <c r="AF1552" s="75"/>
      <c r="AG1552" s="75"/>
      <c r="AH1552" s="75"/>
      <c r="AI1552" s="75"/>
      <c r="AJ1552" s="84">
        <f>MAX(AI1554:AI1558)</f>
        <v>0</v>
      </c>
      <c r="AK1552" s="83"/>
      <c r="AL1552" s="83"/>
      <c r="AM1552" s="75"/>
      <c r="AN1552" s="75"/>
      <c r="AO1552" s="75"/>
      <c r="AP1552" s="75"/>
      <c r="AQ1552" s="75"/>
      <c r="AR1552" s="75"/>
      <c r="AS1552" s="75"/>
      <c r="AT1552" s="75"/>
      <c r="AU1552" s="75"/>
      <c r="AV1552" s="75"/>
      <c r="AW1552" s="84">
        <f>MAX(AV1554:AV1558)</f>
        <v>1000</v>
      </c>
      <c r="AX1552" s="83"/>
      <c r="AY1552" s="83"/>
      <c r="AZ1552" s="79"/>
      <c r="BA1552" s="80"/>
      <c r="BB1552" s="71"/>
      <c r="BC1552" s="54"/>
      <c r="BD1552" s="41">
        <v>4</v>
      </c>
      <c r="BE1552" s="52">
        <v>43</v>
      </c>
      <c r="BF1552" s="62">
        <v>4312</v>
      </c>
      <c r="BG1552" s="278" t="s">
        <v>50</v>
      </c>
    </row>
    <row r="1553" spans="1:59" s="63" customFormat="1" ht="12.75" x14ac:dyDescent="0.2">
      <c r="A1553" s="196">
        <v>4</v>
      </c>
      <c r="B1553" s="197" t="s">
        <v>422</v>
      </c>
      <c r="C1553" s="208">
        <v>43</v>
      </c>
      <c r="D1553" s="209" t="s">
        <v>688</v>
      </c>
      <c r="E1553" s="210">
        <v>4312</v>
      </c>
      <c r="F1553" s="211" t="s">
        <v>692</v>
      </c>
      <c r="G1553" s="231" t="s">
        <v>1238</v>
      </c>
      <c r="H1553" s="85" t="s">
        <v>51</v>
      </c>
      <c r="I1553" s="223"/>
      <c r="J1553" s="73"/>
      <c r="K1553" s="73"/>
      <c r="L1553" s="73"/>
      <c r="M1553" s="74"/>
      <c r="N1553" s="248">
        <f>SUM(N1554:N1558)</f>
        <v>5</v>
      </c>
      <c r="O1553" s="293">
        <f>SUM(O1554:O1558)</f>
        <v>1</v>
      </c>
      <c r="P1553" s="292"/>
      <c r="Q1553" s="87"/>
      <c r="R1553" s="87"/>
      <c r="S1553" s="87"/>
      <c r="T1553" s="87"/>
      <c r="U1553" s="87"/>
      <c r="V1553" s="87"/>
      <c r="W1553" s="87"/>
      <c r="X1553" s="87"/>
      <c r="Y1553" s="88"/>
      <c r="Z1553" s="86">
        <f>SUM(Z1554:Z1558)</f>
        <v>10000</v>
      </c>
      <c r="AA1553" s="88"/>
      <c r="AB1553" s="87"/>
      <c r="AC1553" s="87"/>
      <c r="AD1553" s="87"/>
      <c r="AE1553" s="87"/>
      <c r="AF1553" s="87"/>
      <c r="AG1553" s="87"/>
      <c r="AH1553" s="87"/>
      <c r="AI1553" s="87"/>
      <c r="AJ1553" s="88"/>
      <c r="AK1553" s="86">
        <f>SUM(AK1554:AK1558)</f>
        <v>0</v>
      </c>
      <c r="AL1553" s="88"/>
      <c r="AM1553" s="87"/>
      <c r="AN1553" s="87"/>
      <c r="AO1553" s="87"/>
      <c r="AP1553" s="87"/>
      <c r="AQ1553" s="87"/>
      <c r="AR1553" s="87"/>
      <c r="AS1553" s="87"/>
      <c r="AT1553" s="87"/>
      <c r="AU1553" s="87"/>
      <c r="AV1553" s="87"/>
      <c r="AW1553" s="112"/>
      <c r="AX1553" s="86">
        <f>SUM(AX1554:AX1558)</f>
        <v>490</v>
      </c>
      <c r="AY1553" s="88"/>
      <c r="AZ1553" s="79"/>
      <c r="BA1553" s="80"/>
      <c r="BB1553" s="71"/>
      <c r="BC1553" s="54"/>
      <c r="BD1553" s="41">
        <v>4</v>
      </c>
      <c r="BE1553" s="52">
        <v>43</v>
      </c>
      <c r="BF1553" s="62">
        <v>4312</v>
      </c>
      <c r="BG1553" s="279" t="s">
        <v>51</v>
      </c>
    </row>
    <row r="1554" spans="1:59" s="63" customFormat="1" ht="12.75" x14ac:dyDescent="0.2">
      <c r="A1554" s="196">
        <v>4</v>
      </c>
      <c r="B1554" s="197" t="s">
        <v>422</v>
      </c>
      <c r="C1554" s="208">
        <v>43</v>
      </c>
      <c r="D1554" s="209" t="s">
        <v>688</v>
      </c>
      <c r="E1554" s="210">
        <v>4312</v>
      </c>
      <c r="F1554" s="211" t="s">
        <v>692</v>
      </c>
      <c r="G1554" s="231" t="s">
        <v>1238</v>
      </c>
      <c r="H1554" s="89" t="s">
        <v>52</v>
      </c>
      <c r="I1554" s="90" t="s">
        <v>592</v>
      </c>
      <c r="J1554" s="90"/>
      <c r="K1554" s="90" t="s">
        <v>73</v>
      </c>
      <c r="L1554" s="90" t="s">
        <v>69</v>
      </c>
      <c r="M1554" s="91"/>
      <c r="N1554" s="312">
        <v>1</v>
      </c>
      <c r="O1554" s="313">
        <f>N1554/N$1553</f>
        <v>0.2</v>
      </c>
      <c r="P1554" s="104"/>
      <c r="Q1554" s="92"/>
      <c r="R1554" s="92"/>
      <c r="S1554" s="92"/>
      <c r="T1554" s="92"/>
      <c r="U1554" s="92"/>
      <c r="V1554" s="92"/>
      <c r="W1554" s="92">
        <v>1</v>
      </c>
      <c r="X1554" s="109">
        <f>P1554*P$7+Q1554*Q$7+R1554*R$7+S1554*S$7+T1554*T$7+U1554*U$7+V1554*V$7+W1554*W$7</f>
        <v>25000</v>
      </c>
      <c r="Y1554" s="83"/>
      <c r="Z1554" s="110">
        <f>X1554*$O1554</f>
        <v>5000</v>
      </c>
      <c r="AA1554" s="111"/>
      <c r="AB1554" s="92"/>
      <c r="AC1554" s="92"/>
      <c r="AD1554" s="92"/>
      <c r="AE1554" s="92"/>
      <c r="AF1554" s="92"/>
      <c r="AG1554" s="92"/>
      <c r="AH1554" s="92"/>
      <c r="AI1554" s="109">
        <f>AB1554*AB$7+AC1554*AC$7+AD1554*AD$7+AE1554*AE$7+AF1554*AF$7+AG1554*AG$7+AH1554*AH$7</f>
        <v>0</v>
      </c>
      <c r="AJ1554" s="83"/>
      <c r="AK1554" s="110">
        <f>AI1554*$O1554</f>
        <v>0</v>
      </c>
      <c r="AL1554" s="111"/>
      <c r="AM1554" s="92"/>
      <c r="AN1554" s="92"/>
      <c r="AO1554" s="92"/>
      <c r="AP1554" s="92">
        <v>1</v>
      </c>
      <c r="AQ1554" s="92"/>
      <c r="AR1554" s="92"/>
      <c r="AS1554" s="92"/>
      <c r="AT1554" s="92"/>
      <c r="AU1554" s="92"/>
      <c r="AV1554" s="109">
        <f>AM1554*AM$7+AN1554*AN$7+AO1554*AO$7+AP1554*AP$7+AQ1554*AQ$7+AR1554*AR$7+AS1554*AS$7+AT1554*AT$7+AU1554*AU$7</f>
        <v>100</v>
      </c>
      <c r="AW1554" s="75"/>
      <c r="AX1554" s="110">
        <f>AV1554*$O1554</f>
        <v>20</v>
      </c>
      <c r="AY1554" s="111"/>
      <c r="AZ1554" s="93"/>
      <c r="BA1554" s="94" t="s">
        <v>105</v>
      </c>
      <c r="BB1554" s="71"/>
      <c r="BC1554" s="54"/>
      <c r="BD1554" s="41">
        <v>4</v>
      </c>
      <c r="BE1554" s="52">
        <v>43</v>
      </c>
      <c r="BF1554" s="62">
        <v>4312</v>
      </c>
      <c r="BG1554" s="280" t="s">
        <v>52</v>
      </c>
    </row>
    <row r="1555" spans="1:59" s="63" customFormat="1" ht="24" x14ac:dyDescent="0.2">
      <c r="A1555" s="196">
        <v>4</v>
      </c>
      <c r="B1555" s="197" t="s">
        <v>422</v>
      </c>
      <c r="C1555" s="208">
        <v>43</v>
      </c>
      <c r="D1555" s="209" t="s">
        <v>688</v>
      </c>
      <c r="E1555" s="210">
        <v>4312</v>
      </c>
      <c r="F1555" s="211" t="s">
        <v>692</v>
      </c>
      <c r="G1555" s="231" t="s">
        <v>1238</v>
      </c>
      <c r="H1555" s="89"/>
      <c r="I1555" s="90" t="s">
        <v>216</v>
      </c>
      <c r="J1555" s="90" t="s">
        <v>693</v>
      </c>
      <c r="K1555" s="90" t="s">
        <v>64</v>
      </c>
      <c r="L1555" s="90" t="s">
        <v>218</v>
      </c>
      <c r="M1555" s="91"/>
      <c r="N1555" s="312">
        <v>1</v>
      </c>
      <c r="O1555" s="313">
        <f>N1555/N$1553</f>
        <v>0.2</v>
      </c>
      <c r="P1555" s="104"/>
      <c r="Q1555" s="92"/>
      <c r="R1555" s="92"/>
      <c r="S1555" s="92"/>
      <c r="T1555" s="92"/>
      <c r="U1555" s="92"/>
      <c r="V1555" s="92"/>
      <c r="W1555" s="92"/>
      <c r="X1555" s="109">
        <f>P1555*P$7+Q1555*Q$7+R1555*R$7+S1555*S$7+T1555*T$7+U1555*U$7+V1555*V$7+W1555*W$7</f>
        <v>0</v>
      </c>
      <c r="Y1555" s="83"/>
      <c r="Z1555" s="110">
        <f>X1555*$O1555</f>
        <v>0</v>
      </c>
      <c r="AA1555" s="111"/>
      <c r="AB1555" s="92"/>
      <c r="AC1555" s="92"/>
      <c r="AD1555" s="92"/>
      <c r="AE1555" s="92"/>
      <c r="AF1555" s="92"/>
      <c r="AG1555" s="92"/>
      <c r="AH1555" s="92"/>
      <c r="AI1555" s="109">
        <f>AB1555*AB$7+AC1555*AC$7+AD1555*AD$7+AE1555*AE$7+AF1555*AF$7+AG1555*AG$7+AH1555*AH$7</f>
        <v>0</v>
      </c>
      <c r="AJ1555" s="83"/>
      <c r="AK1555" s="110">
        <f>AI1555*$O1555</f>
        <v>0</v>
      </c>
      <c r="AL1555" s="111"/>
      <c r="AM1555" s="92"/>
      <c r="AN1555" s="92"/>
      <c r="AO1555" s="92"/>
      <c r="AP1555" s="92"/>
      <c r="AQ1555" s="92">
        <v>1</v>
      </c>
      <c r="AR1555" s="92"/>
      <c r="AS1555" s="92"/>
      <c r="AT1555" s="92"/>
      <c r="AU1555" s="92"/>
      <c r="AV1555" s="109">
        <f>AM1555*AM$7+AN1555*AN$7+AO1555*AO$7+AP1555*AP$7+AQ1555*AQ$7+AR1555*AR$7+AS1555*AS$7+AT1555*AT$7+AU1555*AU$7</f>
        <v>250</v>
      </c>
      <c r="AW1555" s="75"/>
      <c r="AX1555" s="110">
        <f>AV1555*$O1555</f>
        <v>50</v>
      </c>
      <c r="AY1555" s="111"/>
      <c r="AZ1555" s="93"/>
      <c r="BA1555" s="94" t="s">
        <v>554</v>
      </c>
      <c r="BB1555" s="71"/>
      <c r="BC1555" s="54"/>
      <c r="BD1555" s="41">
        <v>4</v>
      </c>
      <c r="BE1555" s="52">
        <v>43</v>
      </c>
      <c r="BF1555" s="62">
        <v>4312</v>
      </c>
      <c r="BG1555" s="280" t="s">
        <v>52</v>
      </c>
    </row>
    <row r="1556" spans="1:59" s="63" customFormat="1" ht="12.75" x14ac:dyDescent="0.2">
      <c r="A1556" s="196">
        <v>4</v>
      </c>
      <c r="B1556" s="197" t="s">
        <v>422</v>
      </c>
      <c r="C1556" s="208">
        <v>43</v>
      </c>
      <c r="D1556" s="209" t="s">
        <v>688</v>
      </c>
      <c r="E1556" s="210">
        <v>4312</v>
      </c>
      <c r="F1556" s="211" t="s">
        <v>692</v>
      </c>
      <c r="G1556" s="231" t="s">
        <v>1238</v>
      </c>
      <c r="H1556" s="89"/>
      <c r="I1556" s="90" t="s">
        <v>694</v>
      </c>
      <c r="J1556" s="90" t="s">
        <v>695</v>
      </c>
      <c r="K1556" s="90" t="s">
        <v>64</v>
      </c>
      <c r="L1556" s="90" t="s">
        <v>696</v>
      </c>
      <c r="M1556" s="91"/>
      <c r="N1556" s="312">
        <v>1</v>
      </c>
      <c r="O1556" s="313">
        <f>N1556/N$1553</f>
        <v>0.2</v>
      </c>
      <c r="P1556" s="104"/>
      <c r="Q1556" s="92"/>
      <c r="R1556" s="92"/>
      <c r="S1556" s="92"/>
      <c r="T1556" s="92"/>
      <c r="U1556" s="92"/>
      <c r="V1556" s="92"/>
      <c r="W1556" s="92"/>
      <c r="X1556" s="109">
        <f>P1556*P$7+Q1556*Q$7+R1556*R$7+S1556*S$7+T1556*T$7+U1556*U$7+V1556*V$7+W1556*W$7</f>
        <v>0</v>
      </c>
      <c r="Y1556" s="83"/>
      <c r="Z1556" s="110">
        <f>X1556*$O1556</f>
        <v>0</v>
      </c>
      <c r="AA1556" s="111"/>
      <c r="AB1556" s="92"/>
      <c r="AC1556" s="92"/>
      <c r="AD1556" s="92"/>
      <c r="AE1556" s="92"/>
      <c r="AF1556" s="92"/>
      <c r="AG1556" s="92"/>
      <c r="AH1556" s="92"/>
      <c r="AI1556" s="109">
        <f>AB1556*AB$7+AC1556*AC$7+AD1556*AD$7+AE1556*AE$7+AF1556*AF$7+AG1556*AG$7+AH1556*AH$7</f>
        <v>0</v>
      </c>
      <c r="AJ1556" s="83"/>
      <c r="AK1556" s="110">
        <f>AI1556*$O1556</f>
        <v>0</v>
      </c>
      <c r="AL1556" s="111"/>
      <c r="AM1556" s="92"/>
      <c r="AN1556" s="92"/>
      <c r="AO1556" s="92"/>
      <c r="AP1556" s="92"/>
      <c r="AQ1556" s="92"/>
      <c r="AR1556" s="92"/>
      <c r="AS1556" s="92">
        <v>1</v>
      </c>
      <c r="AT1556" s="92"/>
      <c r="AU1556" s="92"/>
      <c r="AV1556" s="109">
        <f>AM1556*AM$7+AN1556*AN$7+AO1556*AO$7+AP1556*AP$7+AQ1556*AQ$7+AR1556*AR$7+AS1556*AS$7+AT1556*AT$7+AU1556*AU$7</f>
        <v>1000</v>
      </c>
      <c r="AW1556" s="75"/>
      <c r="AX1556" s="110">
        <f>AV1556*$O1556</f>
        <v>200</v>
      </c>
      <c r="AY1556" s="111"/>
      <c r="AZ1556" s="93"/>
      <c r="BA1556" s="94" t="s">
        <v>554</v>
      </c>
      <c r="BB1556" s="71"/>
      <c r="BC1556" s="54"/>
      <c r="BD1556" s="41">
        <v>4</v>
      </c>
      <c r="BE1556" s="52">
        <v>43</v>
      </c>
      <c r="BF1556" s="62">
        <v>4312</v>
      </c>
      <c r="BG1556" s="280" t="s">
        <v>52</v>
      </c>
    </row>
    <row r="1557" spans="1:59" s="63" customFormat="1" ht="12.75" x14ac:dyDescent="0.2">
      <c r="A1557" s="196">
        <v>4</v>
      </c>
      <c r="B1557" s="197" t="s">
        <v>422</v>
      </c>
      <c r="C1557" s="208">
        <v>43</v>
      </c>
      <c r="D1557" s="209" t="s">
        <v>688</v>
      </c>
      <c r="E1557" s="210">
        <v>4312</v>
      </c>
      <c r="F1557" s="211" t="s">
        <v>692</v>
      </c>
      <c r="G1557" s="231" t="s">
        <v>1238</v>
      </c>
      <c r="H1557" s="89"/>
      <c r="I1557" s="90" t="s">
        <v>287</v>
      </c>
      <c r="J1557" s="90" t="s">
        <v>697</v>
      </c>
      <c r="K1557" s="90" t="s">
        <v>64</v>
      </c>
      <c r="L1557" s="90" t="s">
        <v>119</v>
      </c>
      <c r="M1557" s="91"/>
      <c r="N1557" s="312">
        <v>1</v>
      </c>
      <c r="O1557" s="313">
        <f>N1557/N$1553</f>
        <v>0.2</v>
      </c>
      <c r="P1557" s="104"/>
      <c r="Q1557" s="92"/>
      <c r="R1557" s="92"/>
      <c r="S1557" s="92"/>
      <c r="T1557" s="92"/>
      <c r="U1557" s="92"/>
      <c r="V1557" s="92"/>
      <c r="W1557" s="92"/>
      <c r="X1557" s="109">
        <f>P1557*P$7+Q1557*Q$7+R1557*R$7+S1557*S$7+T1557*T$7+U1557*U$7+V1557*V$7+W1557*W$7</f>
        <v>0</v>
      </c>
      <c r="Y1557" s="83"/>
      <c r="Z1557" s="110">
        <f>X1557*$O1557</f>
        <v>0</v>
      </c>
      <c r="AA1557" s="111"/>
      <c r="AB1557" s="92"/>
      <c r="AC1557" s="92"/>
      <c r="AD1557" s="92"/>
      <c r="AE1557" s="92"/>
      <c r="AF1557" s="92"/>
      <c r="AG1557" s="92"/>
      <c r="AH1557" s="92"/>
      <c r="AI1557" s="109">
        <f>AB1557*AB$7+AC1557*AC$7+AD1557*AD$7+AE1557*AE$7+AF1557*AF$7+AG1557*AG$7+AH1557*AH$7</f>
        <v>0</v>
      </c>
      <c r="AJ1557" s="83"/>
      <c r="AK1557" s="110">
        <f>AI1557*$O1557</f>
        <v>0</v>
      </c>
      <c r="AL1557" s="111"/>
      <c r="AM1557" s="92"/>
      <c r="AN1557" s="92"/>
      <c r="AO1557" s="92"/>
      <c r="AP1557" s="92"/>
      <c r="AQ1557" s="92"/>
      <c r="AR1557" s="92"/>
      <c r="AS1557" s="92">
        <v>1</v>
      </c>
      <c r="AT1557" s="92"/>
      <c r="AU1557" s="92"/>
      <c r="AV1557" s="109">
        <f>AM1557*AM$7+AN1557*AN$7+AO1557*AO$7+AP1557*AP$7+AQ1557*AQ$7+AR1557*AR$7+AS1557*AS$7+AT1557*AT$7+AU1557*AU$7</f>
        <v>1000</v>
      </c>
      <c r="AW1557" s="75"/>
      <c r="AX1557" s="110">
        <f>AV1557*$O1557</f>
        <v>200</v>
      </c>
      <c r="AY1557" s="111"/>
      <c r="AZ1557" s="93"/>
      <c r="BA1557" s="94" t="s">
        <v>554</v>
      </c>
      <c r="BB1557" s="71"/>
      <c r="BC1557" s="54"/>
      <c r="BD1557" s="41">
        <v>4</v>
      </c>
      <c r="BE1557" s="52">
        <v>43</v>
      </c>
      <c r="BF1557" s="62">
        <v>4312</v>
      </c>
      <c r="BG1557" s="280" t="s">
        <v>52</v>
      </c>
    </row>
    <row r="1558" spans="1:59" s="63" customFormat="1" ht="12.75" x14ac:dyDescent="0.2">
      <c r="A1558" s="196">
        <v>4</v>
      </c>
      <c r="B1558" s="197" t="s">
        <v>422</v>
      </c>
      <c r="C1558" s="208">
        <v>43</v>
      </c>
      <c r="D1558" s="209" t="s">
        <v>688</v>
      </c>
      <c r="E1558" s="210">
        <v>4312</v>
      </c>
      <c r="F1558" s="211" t="s">
        <v>692</v>
      </c>
      <c r="G1558" s="231" t="s">
        <v>1238</v>
      </c>
      <c r="H1558" s="89"/>
      <c r="I1558" s="90" t="s">
        <v>599</v>
      </c>
      <c r="J1558" s="90" t="s">
        <v>698</v>
      </c>
      <c r="K1558" s="90" t="s">
        <v>73</v>
      </c>
      <c r="L1558" s="90" t="s">
        <v>95</v>
      </c>
      <c r="M1558" s="91"/>
      <c r="N1558" s="312">
        <v>1</v>
      </c>
      <c r="O1558" s="313">
        <f>N1558/N$1553</f>
        <v>0.2</v>
      </c>
      <c r="P1558" s="104"/>
      <c r="Q1558" s="92"/>
      <c r="R1558" s="92"/>
      <c r="S1558" s="92"/>
      <c r="T1558" s="92"/>
      <c r="U1558" s="92"/>
      <c r="V1558" s="92"/>
      <c r="W1558" s="92">
        <v>1</v>
      </c>
      <c r="X1558" s="109">
        <f>P1558*P$7+Q1558*Q$7+R1558*R$7+S1558*S$7+T1558*T$7+U1558*U$7+V1558*V$7+W1558*W$7</f>
        <v>25000</v>
      </c>
      <c r="Y1558" s="83"/>
      <c r="Z1558" s="110">
        <f>X1558*$O1558</f>
        <v>5000</v>
      </c>
      <c r="AA1558" s="111"/>
      <c r="AB1558" s="92"/>
      <c r="AC1558" s="92"/>
      <c r="AD1558" s="92"/>
      <c r="AE1558" s="92"/>
      <c r="AF1558" s="92"/>
      <c r="AG1558" s="92"/>
      <c r="AH1558" s="92"/>
      <c r="AI1558" s="109">
        <f>AB1558*AB$7+AC1558*AC$7+AD1558*AD$7+AE1558*AE$7+AF1558*AF$7+AG1558*AG$7+AH1558*AH$7</f>
        <v>0</v>
      </c>
      <c r="AJ1558" s="83"/>
      <c r="AK1558" s="110">
        <f>AI1558*$O1558</f>
        <v>0</v>
      </c>
      <c r="AL1558" s="111"/>
      <c r="AM1558" s="92"/>
      <c r="AN1558" s="92"/>
      <c r="AO1558" s="92"/>
      <c r="AP1558" s="92">
        <v>1</v>
      </c>
      <c r="AQ1558" s="92"/>
      <c r="AR1558" s="92"/>
      <c r="AS1558" s="92"/>
      <c r="AT1558" s="92"/>
      <c r="AU1558" s="92"/>
      <c r="AV1558" s="109">
        <f>AM1558*AM$7+AN1558*AN$7+AO1558*AO$7+AP1558*AP$7+AQ1558*AQ$7+AR1558*AR$7+AS1558*AS$7+AT1558*AT$7+AU1558*AU$7</f>
        <v>100</v>
      </c>
      <c r="AW1558" s="75"/>
      <c r="AX1558" s="110">
        <f>AV1558*$O1558</f>
        <v>20</v>
      </c>
      <c r="AY1558" s="111"/>
      <c r="AZ1558" s="93"/>
      <c r="BA1558" s="94" t="s">
        <v>554</v>
      </c>
      <c r="BB1558" s="71"/>
      <c r="BC1558" s="54"/>
      <c r="BD1558" s="41">
        <v>4</v>
      </c>
      <c r="BE1558" s="52">
        <v>43</v>
      </c>
      <c r="BF1558" s="62">
        <v>4312</v>
      </c>
      <c r="BG1558" s="280" t="s">
        <v>52</v>
      </c>
    </row>
    <row r="1559" spans="1:59" s="63" customFormat="1" ht="12.75" x14ac:dyDescent="0.2">
      <c r="A1559" s="196">
        <v>4</v>
      </c>
      <c r="B1559" s="197" t="s">
        <v>422</v>
      </c>
      <c r="C1559" s="208">
        <v>43</v>
      </c>
      <c r="D1559" s="209" t="s">
        <v>688</v>
      </c>
      <c r="E1559" s="210">
        <v>4312</v>
      </c>
      <c r="F1559" s="211" t="s">
        <v>692</v>
      </c>
      <c r="G1559" s="231" t="s">
        <v>1238</v>
      </c>
      <c r="H1559" s="65"/>
      <c r="I1559" s="222"/>
      <c r="J1559" s="66"/>
      <c r="K1559" s="66"/>
      <c r="L1559" s="66"/>
      <c r="M1559" s="64"/>
      <c r="N1559" s="304"/>
      <c r="O1559" s="305"/>
      <c r="P1559" s="127"/>
      <c r="Q1559" s="67"/>
      <c r="R1559" s="67"/>
      <c r="S1559" s="67"/>
      <c r="T1559" s="67"/>
      <c r="U1559" s="67"/>
      <c r="V1559" s="67"/>
      <c r="W1559" s="67"/>
      <c r="X1559" s="67"/>
      <c r="Y1559" s="68"/>
      <c r="Z1559" s="68"/>
      <c r="AA1559" s="68"/>
      <c r="AB1559" s="67"/>
      <c r="AC1559" s="67"/>
      <c r="AD1559" s="67"/>
      <c r="AE1559" s="67"/>
      <c r="AF1559" s="67"/>
      <c r="AG1559" s="67"/>
      <c r="AH1559" s="67"/>
      <c r="AI1559" s="67"/>
      <c r="AJ1559" s="68"/>
      <c r="AK1559" s="68"/>
      <c r="AL1559" s="68"/>
      <c r="AM1559" s="67"/>
      <c r="AN1559" s="67"/>
      <c r="AO1559" s="67"/>
      <c r="AP1559" s="67"/>
      <c r="AQ1559" s="67"/>
      <c r="AR1559" s="67"/>
      <c r="AS1559" s="67"/>
      <c r="AT1559" s="67"/>
      <c r="AU1559" s="67"/>
      <c r="AV1559" s="67"/>
      <c r="AW1559" s="67"/>
      <c r="AX1559" s="68"/>
      <c r="AY1559" s="68"/>
      <c r="AZ1559" s="69"/>
      <c r="BA1559" s="70"/>
      <c r="BB1559" s="71"/>
      <c r="BC1559" s="54"/>
      <c r="BD1559" s="41">
        <v>4</v>
      </c>
      <c r="BE1559" s="52">
        <v>43</v>
      </c>
      <c r="BF1559" s="62">
        <v>4312</v>
      </c>
      <c r="BG1559" s="275"/>
    </row>
    <row r="1560" spans="1:59" s="63" customFormat="1" ht="12.75" x14ac:dyDescent="0.2">
      <c r="A1560" s="196">
        <v>4</v>
      </c>
      <c r="B1560" s="197" t="s">
        <v>422</v>
      </c>
      <c r="C1560" s="208">
        <v>43</v>
      </c>
      <c r="D1560" s="209" t="s">
        <v>688</v>
      </c>
      <c r="E1560" s="210">
        <v>4312</v>
      </c>
      <c r="F1560" s="211" t="s">
        <v>692</v>
      </c>
      <c r="G1560" s="230"/>
      <c r="H1560" s="56"/>
      <c r="I1560" s="221"/>
      <c r="J1560" s="57"/>
      <c r="K1560" s="57"/>
      <c r="L1560" s="57"/>
      <c r="M1560" s="55"/>
      <c r="N1560" s="303"/>
      <c r="O1560" s="245"/>
      <c r="P1560" s="122"/>
      <c r="Q1560" s="58"/>
      <c r="R1560" s="58"/>
      <c r="S1560" s="58"/>
      <c r="T1560" s="58"/>
      <c r="U1560" s="58"/>
      <c r="V1560" s="58"/>
      <c r="W1560" s="58"/>
      <c r="X1560" s="58"/>
      <c r="Y1560" s="59"/>
      <c r="Z1560" s="59"/>
      <c r="AA1560" s="59"/>
      <c r="AB1560" s="58"/>
      <c r="AC1560" s="58"/>
      <c r="AD1560" s="58"/>
      <c r="AE1560" s="58"/>
      <c r="AF1560" s="58"/>
      <c r="AG1560" s="58"/>
      <c r="AH1560" s="58"/>
      <c r="AI1560" s="58"/>
      <c r="AJ1560" s="59"/>
      <c r="AK1560" s="59"/>
      <c r="AL1560" s="59"/>
      <c r="AM1560" s="58"/>
      <c r="AN1560" s="58"/>
      <c r="AO1560" s="58"/>
      <c r="AP1560" s="58"/>
      <c r="AQ1560" s="58"/>
      <c r="AR1560" s="58"/>
      <c r="AS1560" s="58"/>
      <c r="AT1560" s="58"/>
      <c r="AU1560" s="58"/>
      <c r="AV1560" s="58"/>
      <c r="AW1560" s="58"/>
      <c r="AX1560" s="59"/>
      <c r="AY1560" s="59"/>
      <c r="AZ1560" s="60"/>
      <c r="BA1560" s="61"/>
      <c r="BB1560" s="54"/>
      <c r="BC1560" s="54"/>
      <c r="BD1560" s="41">
        <v>4</v>
      </c>
      <c r="BE1560" s="52">
        <v>43</v>
      </c>
      <c r="BF1560" s="62">
        <v>4312</v>
      </c>
      <c r="BG1560" s="274"/>
    </row>
    <row r="1561" spans="1:59" s="63" customFormat="1" ht="12.75" x14ac:dyDescent="0.2">
      <c r="A1561" s="196">
        <v>4</v>
      </c>
      <c r="B1561" s="197" t="s">
        <v>422</v>
      </c>
      <c r="C1561" s="208">
        <v>43</v>
      </c>
      <c r="D1561" s="209" t="s">
        <v>688</v>
      </c>
      <c r="E1561" s="210">
        <v>4312</v>
      </c>
      <c r="F1561" s="211" t="s">
        <v>692</v>
      </c>
      <c r="G1561" s="231"/>
      <c r="H1561" s="65"/>
      <c r="I1561" s="222"/>
      <c r="J1561" s="66"/>
      <c r="K1561" s="66"/>
      <c r="L1561" s="66"/>
      <c r="M1561" s="64"/>
      <c r="N1561" s="304"/>
      <c r="O1561" s="305"/>
      <c r="P1561" s="127"/>
      <c r="Q1561" s="67"/>
      <c r="R1561" s="67"/>
      <c r="S1561" s="67"/>
      <c r="T1561" s="67"/>
      <c r="U1561" s="67"/>
      <c r="V1561" s="67"/>
      <c r="W1561" s="67"/>
      <c r="X1561" s="67"/>
      <c r="Y1561" s="68"/>
      <c r="Z1561" s="68"/>
      <c r="AA1561" s="68"/>
      <c r="AB1561" s="67"/>
      <c r="AC1561" s="67"/>
      <c r="AD1561" s="67"/>
      <c r="AE1561" s="67"/>
      <c r="AF1561" s="67"/>
      <c r="AG1561" s="67"/>
      <c r="AH1561" s="67"/>
      <c r="AI1561" s="67"/>
      <c r="AJ1561" s="68"/>
      <c r="AK1561" s="68"/>
      <c r="AL1561" s="68"/>
      <c r="AM1561" s="67"/>
      <c r="AN1561" s="67"/>
      <c r="AO1561" s="67"/>
      <c r="AP1561" s="67"/>
      <c r="AQ1561" s="67"/>
      <c r="AR1561" s="67"/>
      <c r="AS1561" s="67"/>
      <c r="AT1561" s="67"/>
      <c r="AU1561" s="67"/>
      <c r="AV1561" s="67"/>
      <c r="AW1561" s="67"/>
      <c r="AX1561" s="68"/>
      <c r="AY1561" s="68"/>
      <c r="AZ1561" s="69"/>
      <c r="BA1561" s="70"/>
      <c r="BB1561" s="71"/>
      <c r="BC1561" s="54"/>
      <c r="BD1561" s="41">
        <v>4</v>
      </c>
      <c r="BE1561" s="52">
        <v>43</v>
      </c>
      <c r="BF1561" s="62">
        <v>4312</v>
      </c>
      <c r="BG1561" s="275"/>
    </row>
    <row r="1562" spans="1:59" s="63" customFormat="1" ht="12.75" x14ac:dyDescent="0.2">
      <c r="A1562" s="196">
        <v>4</v>
      </c>
      <c r="B1562" s="197" t="s">
        <v>422</v>
      </c>
      <c r="C1562" s="208">
        <v>43</v>
      </c>
      <c r="D1562" s="209" t="s">
        <v>688</v>
      </c>
      <c r="E1562" s="210">
        <v>4312</v>
      </c>
      <c r="F1562" s="211" t="s">
        <v>692</v>
      </c>
      <c r="G1562" s="231" t="s">
        <v>584</v>
      </c>
      <c r="H1562" s="72" t="s">
        <v>1233</v>
      </c>
      <c r="I1562" s="223" t="s">
        <v>1260</v>
      </c>
      <c r="J1562" s="73"/>
      <c r="K1562" s="73"/>
      <c r="L1562" s="73"/>
      <c r="M1562" s="74"/>
      <c r="N1562" s="247"/>
      <c r="O1562" s="306"/>
      <c r="P1562" s="105"/>
      <c r="Q1562" s="75"/>
      <c r="R1562" s="75"/>
      <c r="S1562" s="75"/>
      <c r="T1562" s="75"/>
      <c r="U1562" s="75"/>
      <c r="V1562" s="75"/>
      <c r="W1562" s="75"/>
      <c r="X1562" s="75"/>
      <c r="Y1562" s="76" t="s">
        <v>1241</v>
      </c>
      <c r="Z1562" s="77" t="s">
        <v>1241</v>
      </c>
      <c r="AA1562" s="78">
        <f>AA$1239</f>
        <v>2500</v>
      </c>
      <c r="AB1562" s="75"/>
      <c r="AC1562" s="75"/>
      <c r="AD1562" s="75"/>
      <c r="AE1562" s="75"/>
      <c r="AF1562" s="75"/>
      <c r="AG1562" s="75"/>
      <c r="AH1562" s="75"/>
      <c r="AI1562" s="75"/>
      <c r="AJ1562" s="76" t="s">
        <v>1241</v>
      </c>
      <c r="AK1562" s="77" t="s">
        <v>1241</v>
      </c>
      <c r="AL1562" s="78">
        <f>AL$1239</f>
        <v>0</v>
      </c>
      <c r="AM1562" s="75"/>
      <c r="AN1562" s="75"/>
      <c r="AO1562" s="75"/>
      <c r="AP1562" s="75"/>
      <c r="AQ1562" s="75"/>
      <c r="AR1562" s="75"/>
      <c r="AS1562" s="75"/>
      <c r="AT1562" s="75"/>
      <c r="AU1562" s="75"/>
      <c r="AV1562" s="75"/>
      <c r="AW1562" s="76" t="s">
        <v>1241</v>
      </c>
      <c r="AX1562" s="77" t="s">
        <v>1241</v>
      </c>
      <c r="AY1562" s="78">
        <f>AY$1239</f>
        <v>500</v>
      </c>
      <c r="AZ1562" s="79"/>
      <c r="BA1562" s="80" t="str">
        <f>I1562</f>
        <v>&gt; see 4257, Metal clad insulating cladding</v>
      </c>
      <c r="BB1562" s="71"/>
      <c r="BC1562" s="54"/>
      <c r="BD1562" s="41">
        <v>4</v>
      </c>
      <c r="BE1562" s="52">
        <v>43</v>
      </c>
      <c r="BF1562" s="62">
        <v>4312</v>
      </c>
      <c r="BG1562" s="276" t="str">
        <f>H1562</f>
        <v>Default Scenario (Link)</v>
      </c>
    </row>
    <row r="1563" spans="1:59" s="63" customFormat="1" ht="12.75" x14ac:dyDescent="0.2">
      <c r="A1563" s="196">
        <v>4</v>
      </c>
      <c r="B1563" s="197" t="s">
        <v>422</v>
      </c>
      <c r="C1563" s="208">
        <v>43</v>
      </c>
      <c r="D1563" s="209" t="s">
        <v>688</v>
      </c>
      <c r="E1563" s="210">
        <v>4312</v>
      </c>
      <c r="F1563" s="211" t="s">
        <v>692</v>
      </c>
      <c r="G1563" s="231"/>
      <c r="H1563" s="65"/>
      <c r="I1563" s="222"/>
      <c r="J1563" s="66"/>
      <c r="K1563" s="66"/>
      <c r="L1563" s="66"/>
      <c r="M1563" s="64"/>
      <c r="N1563" s="304"/>
      <c r="O1563" s="305"/>
      <c r="P1563" s="127"/>
      <c r="Q1563" s="67"/>
      <c r="R1563" s="67"/>
      <c r="S1563" s="67"/>
      <c r="T1563" s="67"/>
      <c r="U1563" s="67"/>
      <c r="V1563" s="67"/>
      <c r="W1563" s="67"/>
      <c r="X1563" s="67"/>
      <c r="Y1563" s="68"/>
      <c r="Z1563" s="68"/>
      <c r="AA1563" s="68"/>
      <c r="AB1563" s="67"/>
      <c r="AC1563" s="67"/>
      <c r="AD1563" s="67"/>
      <c r="AE1563" s="67"/>
      <c r="AF1563" s="67"/>
      <c r="AG1563" s="67"/>
      <c r="AH1563" s="67"/>
      <c r="AI1563" s="67"/>
      <c r="AJ1563" s="68"/>
      <c r="AK1563" s="68"/>
      <c r="AL1563" s="68"/>
      <c r="AM1563" s="67"/>
      <c r="AN1563" s="67"/>
      <c r="AO1563" s="67"/>
      <c r="AP1563" s="67"/>
      <c r="AQ1563" s="67"/>
      <c r="AR1563" s="67"/>
      <c r="AS1563" s="67"/>
      <c r="AT1563" s="67"/>
      <c r="AU1563" s="67"/>
      <c r="AV1563" s="67"/>
      <c r="AW1563" s="67"/>
      <c r="AX1563" s="68"/>
      <c r="AY1563" s="68"/>
      <c r="AZ1563" s="69"/>
      <c r="BA1563" s="70"/>
      <c r="BB1563" s="71"/>
      <c r="BC1563" s="54"/>
      <c r="BD1563" s="41">
        <v>4</v>
      </c>
      <c r="BE1563" s="52">
        <v>43</v>
      </c>
      <c r="BF1563" s="62">
        <v>4312</v>
      </c>
      <c r="BG1563" s="275"/>
    </row>
    <row r="1564" spans="1:59" s="63" customFormat="1" ht="12.75" x14ac:dyDescent="0.2">
      <c r="A1564" s="196">
        <v>4</v>
      </c>
      <c r="B1564" s="197" t="s">
        <v>422</v>
      </c>
      <c r="C1564" s="208">
        <v>43</v>
      </c>
      <c r="D1564" s="209" t="s">
        <v>688</v>
      </c>
      <c r="E1564" s="210">
        <v>4312</v>
      </c>
      <c r="F1564" s="211" t="s">
        <v>692</v>
      </c>
      <c r="G1564" s="230"/>
      <c r="H1564" s="56"/>
      <c r="I1564" s="221"/>
      <c r="J1564" s="57"/>
      <c r="K1564" s="57"/>
      <c r="L1564" s="57"/>
      <c r="M1564" s="55"/>
      <c r="N1564" s="303"/>
      <c r="O1564" s="245"/>
      <c r="P1564" s="122"/>
      <c r="Q1564" s="58"/>
      <c r="R1564" s="58"/>
      <c r="S1564" s="58"/>
      <c r="T1564" s="58"/>
      <c r="U1564" s="58"/>
      <c r="V1564" s="58"/>
      <c r="W1564" s="58"/>
      <c r="X1564" s="58"/>
      <c r="Y1564" s="59"/>
      <c r="Z1564" s="59"/>
      <c r="AA1564" s="59"/>
      <c r="AB1564" s="58"/>
      <c r="AC1564" s="58"/>
      <c r="AD1564" s="58"/>
      <c r="AE1564" s="58"/>
      <c r="AF1564" s="58"/>
      <c r="AG1564" s="58"/>
      <c r="AH1564" s="58"/>
      <c r="AI1564" s="58"/>
      <c r="AJ1564" s="59"/>
      <c r="AK1564" s="59"/>
      <c r="AL1564" s="59"/>
      <c r="AM1564" s="58"/>
      <c r="AN1564" s="58"/>
      <c r="AO1564" s="58"/>
      <c r="AP1564" s="58"/>
      <c r="AQ1564" s="58"/>
      <c r="AR1564" s="58"/>
      <c r="AS1564" s="58"/>
      <c r="AT1564" s="58"/>
      <c r="AU1564" s="58"/>
      <c r="AV1564" s="58"/>
      <c r="AW1564" s="58"/>
      <c r="AX1564" s="59"/>
      <c r="AY1564" s="59"/>
      <c r="AZ1564" s="60"/>
      <c r="BA1564" s="61"/>
      <c r="BB1564" s="54"/>
      <c r="BC1564" s="54"/>
      <c r="BD1564" s="41">
        <v>4</v>
      </c>
      <c r="BE1564" s="52">
        <v>43</v>
      </c>
      <c r="BF1564" s="62">
        <v>4312</v>
      </c>
      <c r="BG1564" s="274"/>
    </row>
    <row r="1565" spans="1:59" s="63" customFormat="1" ht="12.75" x14ac:dyDescent="0.2">
      <c r="A1565" s="196">
        <v>4</v>
      </c>
      <c r="B1565" s="197" t="s">
        <v>422</v>
      </c>
      <c r="C1565" s="208">
        <v>43</v>
      </c>
      <c r="D1565" s="209" t="s">
        <v>688</v>
      </c>
      <c r="E1565" s="210">
        <v>4312</v>
      </c>
      <c r="F1565" s="211" t="s">
        <v>692</v>
      </c>
      <c r="G1565" s="231"/>
      <c r="H1565" s="65"/>
      <c r="I1565" s="222"/>
      <c r="J1565" s="66"/>
      <c r="K1565" s="66"/>
      <c r="L1565" s="66"/>
      <c r="M1565" s="64"/>
      <c r="N1565" s="304"/>
      <c r="O1565" s="305"/>
      <c r="P1565" s="127"/>
      <c r="Q1565" s="67"/>
      <c r="R1565" s="67"/>
      <c r="S1565" s="67"/>
      <c r="T1565" s="67"/>
      <c r="U1565" s="67"/>
      <c r="V1565" s="67"/>
      <c r="W1565" s="67"/>
      <c r="X1565" s="67"/>
      <c r="Y1565" s="68"/>
      <c r="Z1565" s="68"/>
      <c r="AA1565" s="68"/>
      <c r="AB1565" s="67"/>
      <c r="AC1565" s="67"/>
      <c r="AD1565" s="67"/>
      <c r="AE1565" s="67"/>
      <c r="AF1565" s="67"/>
      <c r="AG1565" s="67"/>
      <c r="AH1565" s="67"/>
      <c r="AI1565" s="67"/>
      <c r="AJ1565" s="68"/>
      <c r="AK1565" s="68"/>
      <c r="AL1565" s="68"/>
      <c r="AM1565" s="67"/>
      <c r="AN1565" s="67"/>
      <c r="AO1565" s="67"/>
      <c r="AP1565" s="67"/>
      <c r="AQ1565" s="67"/>
      <c r="AR1565" s="67"/>
      <c r="AS1565" s="67"/>
      <c r="AT1565" s="67"/>
      <c r="AU1565" s="67"/>
      <c r="AV1565" s="67"/>
      <c r="AW1565" s="67"/>
      <c r="AX1565" s="68"/>
      <c r="AY1565" s="68"/>
      <c r="AZ1565" s="69"/>
      <c r="BA1565" s="70"/>
      <c r="BB1565" s="71"/>
      <c r="BC1565" s="54"/>
      <c r="BD1565" s="41">
        <v>4</v>
      </c>
      <c r="BE1565" s="52">
        <v>43</v>
      </c>
      <c r="BF1565" s="62">
        <v>4312</v>
      </c>
      <c r="BG1565" s="275"/>
    </row>
    <row r="1566" spans="1:59" s="63" customFormat="1" ht="12.75" x14ac:dyDescent="0.2">
      <c r="A1566" s="196">
        <v>4</v>
      </c>
      <c r="B1566" s="197" t="s">
        <v>422</v>
      </c>
      <c r="C1566" s="208">
        <v>43</v>
      </c>
      <c r="D1566" s="209" t="s">
        <v>688</v>
      </c>
      <c r="E1566" s="210">
        <v>4312</v>
      </c>
      <c r="F1566" s="211" t="s">
        <v>692</v>
      </c>
      <c r="G1566" s="231" t="s">
        <v>576</v>
      </c>
      <c r="H1566" s="72" t="s">
        <v>1233</v>
      </c>
      <c r="I1566" s="223" t="s">
        <v>1245</v>
      </c>
      <c r="J1566" s="73"/>
      <c r="K1566" s="73"/>
      <c r="L1566" s="73"/>
      <c r="M1566" s="74"/>
      <c r="N1566" s="247"/>
      <c r="O1566" s="306"/>
      <c r="P1566" s="105"/>
      <c r="Q1566" s="75"/>
      <c r="R1566" s="75"/>
      <c r="S1566" s="75"/>
      <c r="T1566" s="75"/>
      <c r="U1566" s="75"/>
      <c r="V1566" s="75"/>
      <c r="W1566" s="75"/>
      <c r="X1566" s="75"/>
      <c r="Y1566" s="76" t="s">
        <v>1241</v>
      </c>
      <c r="Z1566" s="77" t="s">
        <v>1241</v>
      </c>
      <c r="AA1566" s="78">
        <f>AA$1015</f>
        <v>5000</v>
      </c>
      <c r="AB1566" s="75"/>
      <c r="AC1566" s="75"/>
      <c r="AD1566" s="75"/>
      <c r="AE1566" s="75"/>
      <c r="AF1566" s="75"/>
      <c r="AG1566" s="75"/>
      <c r="AH1566" s="75"/>
      <c r="AI1566" s="75"/>
      <c r="AJ1566" s="76" t="s">
        <v>1241</v>
      </c>
      <c r="AK1566" s="77" t="s">
        <v>1241</v>
      </c>
      <c r="AL1566" s="78">
        <f>AL$1015</f>
        <v>0</v>
      </c>
      <c r="AM1566" s="75"/>
      <c r="AN1566" s="75"/>
      <c r="AO1566" s="75"/>
      <c r="AP1566" s="75"/>
      <c r="AQ1566" s="75"/>
      <c r="AR1566" s="75"/>
      <c r="AS1566" s="75"/>
      <c r="AT1566" s="75"/>
      <c r="AU1566" s="75"/>
      <c r="AV1566" s="75"/>
      <c r="AW1566" s="76" t="s">
        <v>1241</v>
      </c>
      <c r="AX1566" s="77" t="s">
        <v>1241</v>
      </c>
      <c r="AY1566" s="78">
        <f>AY$1015</f>
        <v>500</v>
      </c>
      <c r="AZ1566" s="79"/>
      <c r="BA1566" s="80" t="str">
        <f>I1566</f>
        <v>&gt; see 4231, Fibre cement flat sheet cladding</v>
      </c>
      <c r="BB1566" s="71"/>
      <c r="BC1566" s="54"/>
      <c r="BD1566" s="41">
        <v>4</v>
      </c>
      <c r="BE1566" s="52">
        <v>43</v>
      </c>
      <c r="BF1566" s="62">
        <v>4312</v>
      </c>
      <c r="BG1566" s="276" t="str">
        <f>H1566</f>
        <v>Default Scenario (Link)</v>
      </c>
    </row>
    <row r="1567" spans="1:59" s="63" customFormat="1" ht="12.75" x14ac:dyDescent="0.2">
      <c r="A1567" s="196">
        <v>4</v>
      </c>
      <c r="B1567" s="197" t="s">
        <v>422</v>
      </c>
      <c r="C1567" s="208">
        <v>43</v>
      </c>
      <c r="D1567" s="209" t="s">
        <v>688</v>
      </c>
      <c r="E1567" s="210">
        <v>4312</v>
      </c>
      <c r="F1567" s="211" t="s">
        <v>692</v>
      </c>
      <c r="G1567" s="231"/>
      <c r="H1567" s="65"/>
      <c r="I1567" s="222"/>
      <c r="J1567" s="66"/>
      <c r="K1567" s="66"/>
      <c r="L1567" s="66"/>
      <c r="M1567" s="64"/>
      <c r="N1567" s="304"/>
      <c r="O1567" s="305"/>
      <c r="P1567" s="127"/>
      <c r="Q1567" s="67"/>
      <c r="R1567" s="67"/>
      <c r="S1567" s="67"/>
      <c r="T1567" s="67"/>
      <c r="U1567" s="67"/>
      <c r="V1567" s="67"/>
      <c r="W1567" s="67"/>
      <c r="X1567" s="67"/>
      <c r="Y1567" s="68"/>
      <c r="Z1567" s="68"/>
      <c r="AA1567" s="68"/>
      <c r="AB1567" s="67"/>
      <c r="AC1567" s="67"/>
      <c r="AD1567" s="67"/>
      <c r="AE1567" s="67"/>
      <c r="AF1567" s="67"/>
      <c r="AG1567" s="67"/>
      <c r="AH1567" s="67"/>
      <c r="AI1567" s="67"/>
      <c r="AJ1567" s="68"/>
      <c r="AK1567" s="68"/>
      <c r="AL1567" s="68"/>
      <c r="AM1567" s="67"/>
      <c r="AN1567" s="67"/>
      <c r="AO1567" s="67"/>
      <c r="AP1567" s="67"/>
      <c r="AQ1567" s="67"/>
      <c r="AR1567" s="67"/>
      <c r="AS1567" s="67"/>
      <c r="AT1567" s="67"/>
      <c r="AU1567" s="67"/>
      <c r="AV1567" s="67"/>
      <c r="AW1567" s="67"/>
      <c r="AX1567" s="68"/>
      <c r="AY1567" s="68"/>
      <c r="AZ1567" s="69"/>
      <c r="BA1567" s="70"/>
      <c r="BB1567" s="71"/>
      <c r="BC1567" s="54"/>
      <c r="BD1567" s="41">
        <v>4</v>
      </c>
      <c r="BE1567" s="52">
        <v>43</v>
      </c>
      <c r="BF1567" s="62">
        <v>4312</v>
      </c>
      <c r="BG1567" s="275"/>
    </row>
    <row r="1568" spans="1:59" s="63" customFormat="1" ht="12.75" x14ac:dyDescent="0.2">
      <c r="A1568" s="196">
        <v>4</v>
      </c>
      <c r="B1568" s="197" t="s">
        <v>422</v>
      </c>
      <c r="C1568" s="208">
        <v>43</v>
      </c>
      <c r="D1568" s="209" t="s">
        <v>688</v>
      </c>
      <c r="E1568" s="210">
        <v>4312</v>
      </c>
      <c r="F1568" s="211" t="s">
        <v>692</v>
      </c>
      <c r="G1568" s="230"/>
      <c r="H1568" s="56"/>
      <c r="I1568" s="221"/>
      <c r="J1568" s="57"/>
      <c r="K1568" s="57"/>
      <c r="L1568" s="57"/>
      <c r="M1568" s="55"/>
      <c r="N1568" s="303"/>
      <c r="O1568" s="245"/>
      <c r="P1568" s="122"/>
      <c r="Q1568" s="58"/>
      <c r="R1568" s="58"/>
      <c r="S1568" s="58"/>
      <c r="T1568" s="58"/>
      <c r="U1568" s="58"/>
      <c r="V1568" s="58"/>
      <c r="W1568" s="58"/>
      <c r="X1568" s="58"/>
      <c r="Y1568" s="59"/>
      <c r="Z1568" s="59"/>
      <c r="AA1568" s="59"/>
      <c r="AB1568" s="58"/>
      <c r="AC1568" s="58"/>
      <c r="AD1568" s="58"/>
      <c r="AE1568" s="58"/>
      <c r="AF1568" s="58"/>
      <c r="AG1568" s="58"/>
      <c r="AH1568" s="58"/>
      <c r="AI1568" s="58"/>
      <c r="AJ1568" s="59"/>
      <c r="AK1568" s="59"/>
      <c r="AL1568" s="59"/>
      <c r="AM1568" s="58"/>
      <c r="AN1568" s="58"/>
      <c r="AO1568" s="58"/>
      <c r="AP1568" s="58"/>
      <c r="AQ1568" s="58"/>
      <c r="AR1568" s="58"/>
      <c r="AS1568" s="58"/>
      <c r="AT1568" s="58"/>
      <c r="AU1568" s="58"/>
      <c r="AV1568" s="58"/>
      <c r="AW1568" s="58"/>
      <c r="AX1568" s="59"/>
      <c r="AY1568" s="59"/>
      <c r="AZ1568" s="60"/>
      <c r="BA1568" s="61"/>
      <c r="BB1568" s="54"/>
      <c r="BC1568" s="54"/>
      <c r="BD1568" s="41">
        <v>4</v>
      </c>
      <c r="BE1568" s="52">
        <v>43</v>
      </c>
      <c r="BF1568" s="62">
        <v>4312</v>
      </c>
      <c r="BG1568" s="274"/>
    </row>
    <row r="1569" spans="1:59" s="63" customFormat="1" ht="12.75" x14ac:dyDescent="0.2">
      <c r="A1569" s="196">
        <v>4</v>
      </c>
      <c r="B1569" s="197" t="s">
        <v>422</v>
      </c>
      <c r="C1569" s="208">
        <v>43</v>
      </c>
      <c r="D1569" s="209" t="s">
        <v>688</v>
      </c>
      <c r="E1569" s="210">
        <v>4312</v>
      </c>
      <c r="F1569" s="211" t="s">
        <v>692</v>
      </c>
      <c r="G1569" s="231"/>
      <c r="H1569" s="65"/>
      <c r="I1569" s="222"/>
      <c r="J1569" s="66"/>
      <c r="K1569" s="66"/>
      <c r="L1569" s="66"/>
      <c r="M1569" s="64"/>
      <c r="N1569" s="304"/>
      <c r="O1569" s="305"/>
      <c r="P1569" s="127"/>
      <c r="Q1569" s="67"/>
      <c r="R1569" s="67"/>
      <c r="S1569" s="67"/>
      <c r="T1569" s="67"/>
      <c r="U1569" s="67"/>
      <c r="V1569" s="67"/>
      <c r="W1569" s="67"/>
      <c r="X1569" s="67"/>
      <c r="Y1569" s="68"/>
      <c r="Z1569" s="68"/>
      <c r="AA1569" s="68"/>
      <c r="AB1569" s="67"/>
      <c r="AC1569" s="67"/>
      <c r="AD1569" s="67"/>
      <c r="AE1569" s="67"/>
      <c r="AF1569" s="67"/>
      <c r="AG1569" s="67"/>
      <c r="AH1569" s="67"/>
      <c r="AI1569" s="67"/>
      <c r="AJ1569" s="68"/>
      <c r="AK1569" s="68"/>
      <c r="AL1569" s="68"/>
      <c r="AM1569" s="67"/>
      <c r="AN1569" s="67"/>
      <c r="AO1569" s="67"/>
      <c r="AP1569" s="67"/>
      <c r="AQ1569" s="67"/>
      <c r="AR1569" s="67"/>
      <c r="AS1569" s="67"/>
      <c r="AT1569" s="67"/>
      <c r="AU1569" s="67"/>
      <c r="AV1569" s="67"/>
      <c r="AW1569" s="67"/>
      <c r="AX1569" s="68"/>
      <c r="AY1569" s="68"/>
      <c r="AZ1569" s="69"/>
      <c r="BA1569" s="70"/>
      <c r="BB1569" s="71"/>
      <c r="BC1569" s="54"/>
      <c r="BD1569" s="41">
        <v>4</v>
      </c>
      <c r="BE1569" s="52">
        <v>43</v>
      </c>
      <c r="BF1569" s="62">
        <v>4312</v>
      </c>
      <c r="BG1569" s="275"/>
    </row>
    <row r="1570" spans="1:59" s="63" customFormat="1" ht="12.75" x14ac:dyDescent="0.2">
      <c r="A1570" s="196">
        <v>4</v>
      </c>
      <c r="B1570" s="197" t="s">
        <v>422</v>
      </c>
      <c r="C1570" s="208">
        <v>43</v>
      </c>
      <c r="D1570" s="209" t="s">
        <v>688</v>
      </c>
      <c r="E1570" s="210">
        <v>4312</v>
      </c>
      <c r="F1570" s="211" t="s">
        <v>692</v>
      </c>
      <c r="G1570" s="231" t="s">
        <v>729</v>
      </c>
      <c r="H1570" s="72" t="s">
        <v>1233</v>
      </c>
      <c r="I1570" s="223" t="s">
        <v>1247</v>
      </c>
      <c r="J1570" s="73"/>
      <c r="K1570" s="73"/>
      <c r="L1570" s="73"/>
      <c r="M1570" s="74"/>
      <c r="N1570" s="247"/>
      <c r="O1570" s="306"/>
      <c r="P1570" s="105"/>
      <c r="Q1570" s="75"/>
      <c r="R1570" s="75"/>
      <c r="S1570" s="75"/>
      <c r="T1570" s="75"/>
      <c r="U1570" s="75"/>
      <c r="V1570" s="75"/>
      <c r="W1570" s="75"/>
      <c r="X1570" s="75"/>
      <c r="Y1570" s="76" t="s">
        <v>1241</v>
      </c>
      <c r="Z1570" s="77" t="s">
        <v>1241</v>
      </c>
      <c r="AA1570" s="78">
        <f>AA$2569</f>
        <v>5000</v>
      </c>
      <c r="AB1570" s="75"/>
      <c r="AC1570" s="75"/>
      <c r="AD1570" s="75"/>
      <c r="AE1570" s="75"/>
      <c r="AF1570" s="75"/>
      <c r="AG1570" s="75"/>
      <c r="AH1570" s="75"/>
      <c r="AI1570" s="75"/>
      <c r="AJ1570" s="76" t="s">
        <v>1241</v>
      </c>
      <c r="AK1570" s="77" t="s">
        <v>1241</v>
      </c>
      <c r="AL1570" s="78">
        <f>AL$2569</f>
        <v>0</v>
      </c>
      <c r="AM1570" s="75"/>
      <c r="AN1570" s="75"/>
      <c r="AO1570" s="75"/>
      <c r="AP1570" s="75"/>
      <c r="AQ1570" s="75"/>
      <c r="AR1570" s="75"/>
      <c r="AS1570" s="75"/>
      <c r="AT1570" s="75"/>
      <c r="AU1570" s="75"/>
      <c r="AV1570" s="75"/>
      <c r="AW1570" s="76" t="s">
        <v>1241</v>
      </c>
      <c r="AX1570" s="77" t="s">
        <v>1241</v>
      </c>
      <c r="AY1570" s="78">
        <f>AY$2569</f>
        <v>500</v>
      </c>
      <c r="AZ1570" s="79"/>
      <c r="BA1570" s="80" t="str">
        <f>I1570</f>
        <v>&gt; see 4711, Thermal insulation</v>
      </c>
      <c r="BB1570" s="71"/>
      <c r="BC1570" s="54"/>
      <c r="BD1570" s="41">
        <v>4</v>
      </c>
      <c r="BE1570" s="52">
        <v>43</v>
      </c>
      <c r="BF1570" s="62">
        <v>4312</v>
      </c>
      <c r="BG1570" s="276" t="str">
        <f>H1570</f>
        <v>Default Scenario (Link)</v>
      </c>
    </row>
    <row r="1571" spans="1:59" s="63" customFormat="1" ht="12.75" x14ac:dyDescent="0.2">
      <c r="A1571" s="196">
        <v>4</v>
      </c>
      <c r="B1571" s="197" t="s">
        <v>422</v>
      </c>
      <c r="C1571" s="208">
        <v>43</v>
      </c>
      <c r="D1571" s="209" t="s">
        <v>688</v>
      </c>
      <c r="E1571" s="210">
        <v>4312</v>
      </c>
      <c r="F1571" s="211" t="s">
        <v>692</v>
      </c>
      <c r="G1571" s="231"/>
      <c r="H1571" s="65"/>
      <c r="I1571" s="222"/>
      <c r="J1571" s="66"/>
      <c r="K1571" s="66"/>
      <c r="L1571" s="66"/>
      <c r="M1571" s="64"/>
      <c r="N1571" s="304"/>
      <c r="O1571" s="305"/>
      <c r="P1571" s="127"/>
      <c r="Q1571" s="67"/>
      <c r="R1571" s="67"/>
      <c r="S1571" s="67"/>
      <c r="T1571" s="67"/>
      <c r="U1571" s="67"/>
      <c r="V1571" s="67"/>
      <c r="W1571" s="67"/>
      <c r="X1571" s="67"/>
      <c r="Y1571" s="68"/>
      <c r="Z1571" s="68"/>
      <c r="AA1571" s="68"/>
      <c r="AB1571" s="67"/>
      <c r="AC1571" s="67"/>
      <c r="AD1571" s="67"/>
      <c r="AE1571" s="67"/>
      <c r="AF1571" s="67"/>
      <c r="AG1571" s="67"/>
      <c r="AH1571" s="67"/>
      <c r="AI1571" s="67"/>
      <c r="AJ1571" s="68"/>
      <c r="AK1571" s="68"/>
      <c r="AL1571" s="68"/>
      <c r="AM1571" s="67"/>
      <c r="AN1571" s="67"/>
      <c r="AO1571" s="67"/>
      <c r="AP1571" s="67"/>
      <c r="AQ1571" s="67"/>
      <c r="AR1571" s="67"/>
      <c r="AS1571" s="67"/>
      <c r="AT1571" s="67"/>
      <c r="AU1571" s="67"/>
      <c r="AV1571" s="67"/>
      <c r="AW1571" s="67"/>
      <c r="AX1571" s="68"/>
      <c r="AY1571" s="68"/>
      <c r="AZ1571" s="69"/>
      <c r="BA1571" s="70"/>
      <c r="BB1571" s="71"/>
      <c r="BC1571" s="54"/>
      <c r="BD1571" s="41">
        <v>4</v>
      </c>
      <c r="BE1571" s="52">
        <v>43</v>
      </c>
      <c r="BF1571" s="62">
        <v>4312</v>
      </c>
      <c r="BG1571" s="275"/>
    </row>
    <row r="1572" spans="1:59" s="63" customFormat="1" ht="12.75" x14ac:dyDescent="0.2">
      <c r="A1572" s="196">
        <v>4</v>
      </c>
      <c r="B1572" s="197" t="s">
        <v>422</v>
      </c>
      <c r="C1572" s="208">
        <v>43</v>
      </c>
      <c r="D1572" s="209" t="s">
        <v>688</v>
      </c>
      <c r="E1572" s="210">
        <v>4312</v>
      </c>
      <c r="F1572" s="211" t="s">
        <v>692</v>
      </c>
      <c r="G1572" s="230"/>
      <c r="H1572" s="56"/>
      <c r="I1572" s="221"/>
      <c r="J1572" s="57"/>
      <c r="K1572" s="57"/>
      <c r="L1572" s="57"/>
      <c r="M1572" s="55"/>
      <c r="N1572" s="303"/>
      <c r="O1572" s="245"/>
      <c r="P1572" s="122"/>
      <c r="Q1572" s="58"/>
      <c r="R1572" s="58"/>
      <c r="S1572" s="58"/>
      <c r="T1572" s="58"/>
      <c r="U1572" s="58"/>
      <c r="V1572" s="58"/>
      <c r="W1572" s="58"/>
      <c r="X1572" s="58"/>
      <c r="Y1572" s="59"/>
      <c r="Z1572" s="59"/>
      <c r="AA1572" s="59"/>
      <c r="AB1572" s="58"/>
      <c r="AC1572" s="58"/>
      <c r="AD1572" s="58"/>
      <c r="AE1572" s="58"/>
      <c r="AF1572" s="58"/>
      <c r="AG1572" s="58"/>
      <c r="AH1572" s="58"/>
      <c r="AI1572" s="58"/>
      <c r="AJ1572" s="59"/>
      <c r="AK1572" s="59"/>
      <c r="AL1572" s="59"/>
      <c r="AM1572" s="58"/>
      <c r="AN1572" s="58"/>
      <c r="AO1572" s="58"/>
      <c r="AP1572" s="58"/>
      <c r="AQ1572" s="58"/>
      <c r="AR1572" s="58"/>
      <c r="AS1572" s="58"/>
      <c r="AT1572" s="58"/>
      <c r="AU1572" s="58"/>
      <c r="AV1572" s="58"/>
      <c r="AW1572" s="58"/>
      <c r="AX1572" s="59"/>
      <c r="AY1572" s="59"/>
      <c r="AZ1572" s="60"/>
      <c r="BA1572" s="61"/>
      <c r="BB1572" s="54"/>
      <c r="BC1572" s="54"/>
      <c r="BD1572" s="41">
        <v>4</v>
      </c>
      <c r="BE1572" s="52">
        <v>43</v>
      </c>
      <c r="BF1572" s="62">
        <v>4312</v>
      </c>
      <c r="BG1572" s="274"/>
    </row>
    <row r="1573" spans="1:59" s="63" customFormat="1" ht="12.75" x14ac:dyDescent="0.2">
      <c r="A1573" s="196">
        <v>4</v>
      </c>
      <c r="B1573" s="197" t="s">
        <v>422</v>
      </c>
      <c r="C1573" s="208">
        <v>43</v>
      </c>
      <c r="D1573" s="209" t="s">
        <v>688</v>
      </c>
      <c r="E1573" s="210">
        <v>4312</v>
      </c>
      <c r="F1573" s="211" t="s">
        <v>692</v>
      </c>
      <c r="G1573" s="231"/>
      <c r="H1573" s="65"/>
      <c r="I1573" s="222"/>
      <c r="J1573" s="66"/>
      <c r="K1573" s="66"/>
      <c r="L1573" s="66"/>
      <c r="M1573" s="64"/>
      <c r="N1573" s="304"/>
      <c r="O1573" s="305"/>
      <c r="P1573" s="127"/>
      <c r="Q1573" s="67"/>
      <c r="R1573" s="67"/>
      <c r="S1573" s="67"/>
      <c r="T1573" s="67"/>
      <c r="U1573" s="67"/>
      <c r="V1573" s="67"/>
      <c r="W1573" s="67"/>
      <c r="X1573" s="67"/>
      <c r="Y1573" s="68"/>
      <c r="Z1573" s="68"/>
      <c r="AA1573" s="68"/>
      <c r="AB1573" s="67"/>
      <c r="AC1573" s="67"/>
      <c r="AD1573" s="67"/>
      <c r="AE1573" s="67"/>
      <c r="AF1573" s="67"/>
      <c r="AG1573" s="67"/>
      <c r="AH1573" s="67"/>
      <c r="AI1573" s="67"/>
      <c r="AJ1573" s="68"/>
      <c r="AK1573" s="68"/>
      <c r="AL1573" s="68"/>
      <c r="AM1573" s="67"/>
      <c r="AN1573" s="67"/>
      <c r="AO1573" s="67"/>
      <c r="AP1573" s="67"/>
      <c r="AQ1573" s="67"/>
      <c r="AR1573" s="67"/>
      <c r="AS1573" s="67"/>
      <c r="AT1573" s="67"/>
      <c r="AU1573" s="67"/>
      <c r="AV1573" s="67"/>
      <c r="AW1573" s="67"/>
      <c r="AX1573" s="68"/>
      <c r="AY1573" s="68"/>
      <c r="AZ1573" s="69"/>
      <c r="BA1573" s="70"/>
      <c r="BB1573" s="71"/>
      <c r="BC1573" s="54"/>
      <c r="BD1573" s="41">
        <v>4</v>
      </c>
      <c r="BE1573" s="52">
        <v>43</v>
      </c>
      <c r="BF1573" s="62">
        <v>4312</v>
      </c>
      <c r="BG1573" s="275"/>
    </row>
    <row r="1574" spans="1:59" s="63" customFormat="1" ht="12.75" x14ac:dyDescent="0.2">
      <c r="A1574" s="196">
        <v>4</v>
      </c>
      <c r="B1574" s="197" t="s">
        <v>422</v>
      </c>
      <c r="C1574" s="208">
        <v>43</v>
      </c>
      <c r="D1574" s="209" t="s">
        <v>688</v>
      </c>
      <c r="E1574" s="210">
        <v>4312</v>
      </c>
      <c r="F1574" s="211" t="s">
        <v>692</v>
      </c>
      <c r="G1574" s="231" t="s">
        <v>1198</v>
      </c>
      <c r="H1574" s="72" t="s">
        <v>1233</v>
      </c>
      <c r="I1574" s="223" t="s">
        <v>1255</v>
      </c>
      <c r="J1574" s="73"/>
      <c r="K1574" s="73"/>
      <c r="L1574" s="73"/>
      <c r="M1574" s="74"/>
      <c r="N1574" s="247"/>
      <c r="O1574" s="306"/>
      <c r="P1574" s="105"/>
      <c r="Q1574" s="75"/>
      <c r="R1574" s="75"/>
      <c r="S1574" s="75"/>
      <c r="T1574" s="75"/>
      <c r="U1574" s="75"/>
      <c r="V1574" s="75"/>
      <c r="W1574" s="75"/>
      <c r="X1574" s="75"/>
      <c r="Y1574" s="76" t="s">
        <v>1241</v>
      </c>
      <c r="Z1574" s="77" t="s">
        <v>1241</v>
      </c>
      <c r="AA1574" s="78">
        <f>AA$2858</f>
        <v>2500</v>
      </c>
      <c r="AB1574" s="75"/>
      <c r="AC1574" s="75"/>
      <c r="AD1574" s="75"/>
      <c r="AE1574" s="75"/>
      <c r="AF1574" s="75"/>
      <c r="AG1574" s="75"/>
      <c r="AH1574" s="75"/>
      <c r="AI1574" s="75"/>
      <c r="AJ1574" s="76" t="s">
        <v>1241</v>
      </c>
      <c r="AK1574" s="77" t="s">
        <v>1241</v>
      </c>
      <c r="AL1574" s="78">
        <f>AL$2858</f>
        <v>0</v>
      </c>
      <c r="AM1574" s="75"/>
      <c r="AN1574" s="75"/>
      <c r="AO1574" s="75"/>
      <c r="AP1574" s="75"/>
      <c r="AQ1574" s="75"/>
      <c r="AR1574" s="75"/>
      <c r="AS1574" s="75"/>
      <c r="AT1574" s="75"/>
      <c r="AU1574" s="75"/>
      <c r="AV1574" s="75"/>
      <c r="AW1574" s="76" t="s">
        <v>1241</v>
      </c>
      <c r="AX1574" s="77" t="s">
        <v>1241</v>
      </c>
      <c r="AY1574" s="78">
        <f>AY$2858</f>
        <v>500</v>
      </c>
      <c r="AZ1574" s="79"/>
      <c r="BA1574" s="80" t="str">
        <f>I1574</f>
        <v>&gt; see 5123, Manufactured timber board linings</v>
      </c>
      <c r="BB1574" s="71"/>
      <c r="BC1574" s="54"/>
      <c r="BD1574" s="41">
        <v>4</v>
      </c>
      <c r="BE1574" s="52">
        <v>43</v>
      </c>
      <c r="BF1574" s="62">
        <v>4312</v>
      </c>
      <c r="BG1574" s="276" t="str">
        <f>H1574</f>
        <v>Default Scenario (Link)</v>
      </c>
    </row>
    <row r="1575" spans="1:59" s="63" customFormat="1" ht="12.75" x14ac:dyDescent="0.2">
      <c r="A1575" s="196">
        <v>4</v>
      </c>
      <c r="B1575" s="197" t="s">
        <v>422</v>
      </c>
      <c r="C1575" s="208">
        <v>43</v>
      </c>
      <c r="D1575" s="209" t="s">
        <v>688</v>
      </c>
      <c r="E1575" s="210">
        <v>4312</v>
      </c>
      <c r="F1575" s="211" t="s">
        <v>692</v>
      </c>
      <c r="G1575" s="231"/>
      <c r="H1575" s="65"/>
      <c r="I1575" s="222"/>
      <c r="J1575" s="66"/>
      <c r="K1575" s="66"/>
      <c r="L1575" s="66"/>
      <c r="M1575" s="64"/>
      <c r="N1575" s="304"/>
      <c r="O1575" s="305"/>
      <c r="P1575" s="127"/>
      <c r="Q1575" s="67"/>
      <c r="R1575" s="67"/>
      <c r="S1575" s="67"/>
      <c r="T1575" s="67"/>
      <c r="U1575" s="67"/>
      <c r="V1575" s="67"/>
      <c r="W1575" s="67"/>
      <c r="X1575" s="67"/>
      <c r="Y1575" s="68"/>
      <c r="Z1575" s="68"/>
      <c r="AA1575" s="68"/>
      <c r="AB1575" s="67"/>
      <c r="AC1575" s="67"/>
      <c r="AD1575" s="67"/>
      <c r="AE1575" s="67"/>
      <c r="AF1575" s="67"/>
      <c r="AG1575" s="67"/>
      <c r="AH1575" s="67"/>
      <c r="AI1575" s="67"/>
      <c r="AJ1575" s="68"/>
      <c r="AK1575" s="68"/>
      <c r="AL1575" s="68"/>
      <c r="AM1575" s="67"/>
      <c r="AN1575" s="67"/>
      <c r="AO1575" s="67"/>
      <c r="AP1575" s="67"/>
      <c r="AQ1575" s="67"/>
      <c r="AR1575" s="67"/>
      <c r="AS1575" s="67"/>
      <c r="AT1575" s="67"/>
      <c r="AU1575" s="67"/>
      <c r="AV1575" s="67"/>
      <c r="AW1575" s="67"/>
      <c r="AX1575" s="68"/>
      <c r="AY1575" s="68"/>
      <c r="AZ1575" s="69"/>
      <c r="BA1575" s="70"/>
      <c r="BB1575" s="71"/>
      <c r="BC1575" s="54"/>
      <c r="BD1575" s="41">
        <v>4</v>
      </c>
      <c r="BE1575" s="52">
        <v>43</v>
      </c>
      <c r="BF1575" s="62">
        <v>4312</v>
      </c>
      <c r="BG1575" s="275"/>
    </row>
    <row r="1576" spans="1:59" s="63" customFormat="1" ht="12.75" x14ac:dyDescent="0.2">
      <c r="A1576" s="196">
        <v>4</v>
      </c>
      <c r="B1576" s="197" t="s">
        <v>422</v>
      </c>
      <c r="C1576" s="208">
        <v>43</v>
      </c>
      <c r="D1576" s="209" t="s">
        <v>688</v>
      </c>
      <c r="E1576" s="210">
        <v>4312</v>
      </c>
      <c r="F1576" s="211" t="s">
        <v>692</v>
      </c>
      <c r="G1576" s="230"/>
      <c r="H1576" s="56"/>
      <c r="I1576" s="221"/>
      <c r="J1576" s="57"/>
      <c r="K1576" s="57"/>
      <c r="L1576" s="57"/>
      <c r="M1576" s="55"/>
      <c r="N1576" s="303"/>
      <c r="O1576" s="245"/>
      <c r="P1576" s="122"/>
      <c r="Q1576" s="58"/>
      <c r="R1576" s="58"/>
      <c r="S1576" s="58"/>
      <c r="T1576" s="58"/>
      <c r="U1576" s="58"/>
      <c r="V1576" s="58"/>
      <c r="W1576" s="58"/>
      <c r="X1576" s="58"/>
      <c r="Y1576" s="59"/>
      <c r="Z1576" s="59"/>
      <c r="AA1576" s="59"/>
      <c r="AB1576" s="58"/>
      <c r="AC1576" s="58"/>
      <c r="AD1576" s="58"/>
      <c r="AE1576" s="58"/>
      <c r="AF1576" s="58"/>
      <c r="AG1576" s="58"/>
      <c r="AH1576" s="58"/>
      <c r="AI1576" s="58"/>
      <c r="AJ1576" s="59"/>
      <c r="AK1576" s="59"/>
      <c r="AL1576" s="59"/>
      <c r="AM1576" s="58"/>
      <c r="AN1576" s="58"/>
      <c r="AO1576" s="58"/>
      <c r="AP1576" s="58"/>
      <c r="AQ1576" s="58"/>
      <c r="AR1576" s="58"/>
      <c r="AS1576" s="58"/>
      <c r="AT1576" s="58"/>
      <c r="AU1576" s="58"/>
      <c r="AV1576" s="58"/>
      <c r="AW1576" s="58"/>
      <c r="AX1576" s="59"/>
      <c r="AY1576" s="59"/>
      <c r="AZ1576" s="60"/>
      <c r="BA1576" s="61"/>
      <c r="BB1576" s="54"/>
      <c r="BC1576" s="54"/>
      <c r="BD1576" s="41">
        <v>4</v>
      </c>
      <c r="BE1576" s="52">
        <v>43</v>
      </c>
      <c r="BF1576" s="62">
        <v>4312</v>
      </c>
      <c r="BG1576" s="274"/>
    </row>
    <row r="1577" spans="1:59" x14ac:dyDescent="0.25">
      <c r="A1577" s="196">
        <v>4</v>
      </c>
      <c r="B1577" s="197" t="s">
        <v>422</v>
      </c>
      <c r="C1577" s="208">
        <v>43</v>
      </c>
      <c r="D1577" s="209" t="s">
        <v>688</v>
      </c>
      <c r="E1577" s="212">
        <v>4321</v>
      </c>
      <c r="F1577" s="213" t="s">
        <v>699</v>
      </c>
      <c r="G1577" s="234"/>
      <c r="H1577" s="138"/>
      <c r="I1577" s="224"/>
      <c r="J1577" s="98"/>
      <c r="K1577" s="98"/>
      <c r="L1577" s="98"/>
      <c r="M1577" s="137"/>
      <c r="N1577" s="322"/>
      <c r="O1577" s="323"/>
      <c r="P1577" s="139"/>
      <c r="Q1577" s="139"/>
      <c r="R1577" s="139"/>
      <c r="S1577" s="139"/>
      <c r="T1577" s="139"/>
      <c r="U1577" s="139"/>
      <c r="V1577" s="139"/>
      <c r="W1577" s="139"/>
      <c r="X1577" s="139"/>
      <c r="Y1577" s="100"/>
      <c r="Z1577" s="125"/>
      <c r="AA1577" s="125"/>
      <c r="AB1577" s="139"/>
      <c r="AC1577" s="139"/>
      <c r="AD1577" s="139"/>
      <c r="AE1577" s="139"/>
      <c r="AF1577" s="139"/>
      <c r="AG1577" s="139"/>
      <c r="AH1577" s="139"/>
      <c r="AI1577" s="139"/>
      <c r="AJ1577" s="100"/>
      <c r="AK1577" s="125"/>
      <c r="AL1577" s="125"/>
      <c r="AM1577" s="139"/>
      <c r="AN1577" s="139"/>
      <c r="AO1577" s="139"/>
      <c r="AP1577" s="139"/>
      <c r="AQ1577" s="139"/>
      <c r="AR1577" s="139"/>
      <c r="AS1577" s="139"/>
      <c r="AT1577" s="139"/>
      <c r="AU1577" s="139"/>
      <c r="AV1577" s="139"/>
      <c r="AW1577" s="99"/>
      <c r="AX1577" s="125"/>
      <c r="AY1577" s="100"/>
      <c r="AZ1577" s="140"/>
      <c r="BA1577" s="141"/>
      <c r="BB1577" s="136"/>
      <c r="BC1577" s="136"/>
      <c r="BD1577" s="41">
        <v>4</v>
      </c>
      <c r="BE1577" s="52">
        <v>43</v>
      </c>
      <c r="BF1577" s="103">
        <v>4321</v>
      </c>
      <c r="BG1577" s="283"/>
    </row>
    <row r="1578" spans="1:59" s="63" customFormat="1" ht="12.75" x14ac:dyDescent="0.2">
      <c r="A1578" s="196">
        <v>4</v>
      </c>
      <c r="B1578" s="197" t="s">
        <v>422</v>
      </c>
      <c r="C1578" s="208">
        <v>43</v>
      </c>
      <c r="D1578" s="209" t="s">
        <v>688</v>
      </c>
      <c r="E1578" s="212">
        <v>4321</v>
      </c>
      <c r="F1578" s="213" t="s">
        <v>699</v>
      </c>
      <c r="G1578" s="232"/>
      <c r="H1578" s="97"/>
      <c r="I1578" s="224"/>
      <c r="J1578" s="98"/>
      <c r="K1578" s="98"/>
      <c r="L1578" s="98"/>
      <c r="M1578" s="96"/>
      <c r="N1578" s="307"/>
      <c r="O1578" s="246"/>
      <c r="P1578" s="124"/>
      <c r="Q1578" s="99"/>
      <c r="R1578" s="99"/>
      <c r="S1578" s="99"/>
      <c r="T1578" s="99"/>
      <c r="U1578" s="99"/>
      <c r="V1578" s="99"/>
      <c r="W1578" s="99"/>
      <c r="X1578" s="99"/>
      <c r="Y1578" s="100"/>
      <c r="Z1578" s="100"/>
      <c r="AA1578" s="100"/>
      <c r="AB1578" s="99"/>
      <c r="AC1578" s="99"/>
      <c r="AD1578" s="99"/>
      <c r="AE1578" s="99"/>
      <c r="AF1578" s="99"/>
      <c r="AG1578" s="99"/>
      <c r="AH1578" s="99"/>
      <c r="AI1578" s="99"/>
      <c r="AJ1578" s="100"/>
      <c r="AK1578" s="100"/>
      <c r="AL1578" s="100"/>
      <c r="AM1578" s="99"/>
      <c r="AN1578" s="99"/>
      <c r="AO1578" s="99"/>
      <c r="AP1578" s="99"/>
      <c r="AQ1578" s="99"/>
      <c r="AR1578" s="99"/>
      <c r="AS1578" s="99"/>
      <c r="AT1578" s="99"/>
      <c r="AU1578" s="99"/>
      <c r="AV1578" s="99"/>
      <c r="AW1578" s="99"/>
      <c r="AX1578" s="100"/>
      <c r="AY1578" s="100"/>
      <c r="AZ1578" s="101"/>
      <c r="BA1578" s="102"/>
      <c r="BB1578" s="95"/>
      <c r="BC1578" s="95"/>
      <c r="BD1578" s="41">
        <v>4</v>
      </c>
      <c r="BE1578" s="52">
        <v>43</v>
      </c>
      <c r="BF1578" s="103">
        <v>4321</v>
      </c>
      <c r="BG1578" s="277"/>
    </row>
    <row r="1579" spans="1:59" s="63" customFormat="1" ht="12.75" x14ac:dyDescent="0.2">
      <c r="A1579" s="196">
        <v>4</v>
      </c>
      <c r="B1579" s="197" t="s">
        <v>422</v>
      </c>
      <c r="C1579" s="208">
        <v>43</v>
      </c>
      <c r="D1579" s="209" t="s">
        <v>688</v>
      </c>
      <c r="E1579" s="212">
        <v>4321</v>
      </c>
      <c r="F1579" s="213" t="s">
        <v>699</v>
      </c>
      <c r="G1579" s="231" t="s">
        <v>700</v>
      </c>
      <c r="H1579" s="65"/>
      <c r="I1579" s="222"/>
      <c r="J1579" s="66"/>
      <c r="K1579" s="66"/>
      <c r="L1579" s="66"/>
      <c r="M1579" s="64"/>
      <c r="N1579" s="304"/>
      <c r="O1579" s="305"/>
      <c r="P1579" s="127"/>
      <c r="Q1579" s="67"/>
      <c r="R1579" s="67"/>
      <c r="S1579" s="67"/>
      <c r="T1579" s="67"/>
      <c r="U1579" s="67"/>
      <c r="V1579" s="67"/>
      <c r="W1579" s="67"/>
      <c r="X1579" s="67"/>
      <c r="Y1579" s="68"/>
      <c r="Z1579" s="68"/>
      <c r="AA1579" s="68"/>
      <c r="AB1579" s="67"/>
      <c r="AC1579" s="67"/>
      <c r="AD1579" s="67"/>
      <c r="AE1579" s="67"/>
      <c r="AF1579" s="67"/>
      <c r="AG1579" s="67"/>
      <c r="AH1579" s="67"/>
      <c r="AI1579" s="67"/>
      <c r="AJ1579" s="68"/>
      <c r="AK1579" s="68"/>
      <c r="AL1579" s="68"/>
      <c r="AM1579" s="67"/>
      <c r="AN1579" s="67"/>
      <c r="AO1579" s="67"/>
      <c r="AP1579" s="67"/>
      <c r="AQ1579" s="67"/>
      <c r="AR1579" s="67"/>
      <c r="AS1579" s="67"/>
      <c r="AT1579" s="67"/>
      <c r="AU1579" s="67"/>
      <c r="AV1579" s="67"/>
      <c r="AW1579" s="67"/>
      <c r="AX1579" s="68"/>
      <c r="AY1579" s="68"/>
      <c r="AZ1579" s="69"/>
      <c r="BA1579" s="70"/>
      <c r="BB1579" s="71"/>
      <c r="BC1579" s="95"/>
      <c r="BD1579" s="41">
        <v>4</v>
      </c>
      <c r="BE1579" s="52">
        <v>43</v>
      </c>
      <c r="BF1579" s="103">
        <v>4321</v>
      </c>
      <c r="BG1579" s="275"/>
    </row>
    <row r="1580" spans="1:59" s="63" customFormat="1" ht="12.75" x14ac:dyDescent="0.2">
      <c r="A1580" s="196">
        <v>4</v>
      </c>
      <c r="B1580" s="197" t="s">
        <v>422</v>
      </c>
      <c r="C1580" s="208">
        <v>43</v>
      </c>
      <c r="D1580" s="209" t="s">
        <v>688</v>
      </c>
      <c r="E1580" s="212">
        <v>4321</v>
      </c>
      <c r="F1580" s="213" t="s">
        <v>699</v>
      </c>
      <c r="G1580" s="231" t="s">
        <v>700</v>
      </c>
      <c r="H1580" s="72" t="s">
        <v>47</v>
      </c>
      <c r="I1580" s="223"/>
      <c r="J1580" s="73"/>
      <c r="K1580" s="73"/>
      <c r="L1580" s="73"/>
      <c r="M1580" s="74"/>
      <c r="N1580" s="247"/>
      <c r="O1580" s="306"/>
      <c r="P1580" s="105"/>
      <c r="Q1580" s="75"/>
      <c r="R1580" s="75"/>
      <c r="S1580" s="75"/>
      <c r="T1580" s="75"/>
      <c r="U1580" s="75"/>
      <c r="V1580" s="75"/>
      <c r="W1580" s="75"/>
      <c r="X1580" s="75"/>
      <c r="Y1580" s="76">
        <f>IF(ISNUMBER(VLOOKUP(Y1582,P$7:W$7,MATCH(Y1582,P$7:W$7))),VLOOKUP(Y1582,P$7:W$7,MATCH(Y1582,P$7:W$7)),IF(N1584=0,"No Data",IF(Y1582&gt;0,"&lt;100",0)))</f>
        <v>5000</v>
      </c>
      <c r="Z1580" s="77">
        <f>IF(ISNUMBER(VLOOKUP(Z1584,P$7:W$7,MATCH(Z1584,P$7:W$7))),VLOOKUP(Z1584,P$7:W$7,MATCH(Z1584,P$7:W$7)),IF(N1584=0,"No Data",IF(Z1584&gt;0,"&lt;100",0)))</f>
        <v>5000</v>
      </c>
      <c r="AA1580" s="106">
        <f>IF(ISNUMBER(Z1580),Z1580,0)</f>
        <v>5000</v>
      </c>
      <c r="AB1580" s="75"/>
      <c r="AC1580" s="75"/>
      <c r="AD1580" s="75"/>
      <c r="AE1580" s="75"/>
      <c r="AF1580" s="75"/>
      <c r="AG1580" s="75"/>
      <c r="AH1580" s="75"/>
      <c r="AI1580" s="75"/>
      <c r="AJ1580" s="76">
        <f>IF(ISNUMBER(VLOOKUP(AJ1582,AB$7:AH$7,MATCH(AJ1582,AB$7:AH$7))),VLOOKUP(AJ1582,AB$7:AH$7,MATCH(AJ1582,AB$7:AH$7)),IF(N1584=0,"No Data",IF(AJ1582&gt;0,"&lt;50",0)))</f>
        <v>0</v>
      </c>
      <c r="AK1580" s="77">
        <f>IF(ISNUMBER(VLOOKUP(AK1584,AB$7:AH$7,MATCH(AK1584,AB$7:AH$7))),VLOOKUP(AK1584,AB$7:AH$7,MATCH(AK1584,AB$7:AH$7)),IF(N1584=0,"No Data",IF(AK1584&gt;0,"&lt;50",0)))</f>
        <v>0</v>
      </c>
      <c r="AL1580" s="106">
        <f>IF(ISNUMBER(AK1580),AK1580,0)</f>
        <v>0</v>
      </c>
      <c r="AM1580" s="75"/>
      <c r="AN1580" s="75"/>
      <c r="AO1580" s="75"/>
      <c r="AP1580" s="75"/>
      <c r="AQ1580" s="75"/>
      <c r="AR1580" s="75"/>
      <c r="AS1580" s="75"/>
      <c r="AT1580" s="75"/>
      <c r="AU1580" s="75"/>
      <c r="AV1580" s="75"/>
      <c r="AW1580" s="76">
        <f>IF(ISNUMBER(VLOOKUP(AW1582,AM$7:AU$7,MATCH(AW1582,AM$7:AU$7))),VLOOKUP(AW1582,AM$7:AU$7,MATCH(AW1582,AM$7:AU$7)),IF(N1584=0,"No Data",IF(AW1582&gt;0,"&lt;10",0)))</f>
        <v>500</v>
      </c>
      <c r="AX1580" s="77">
        <f>IF(ISNUMBER(VLOOKUP(AX1584,AM$7:AU$7,MATCH(AX1584,AM$7:AU$7))),VLOOKUP(AX1584,AM$7:AU$7,MATCH(AX1584,AM$7:AU$7)),IF(N1584=0,"No Data",IF(AX1584&gt;0,"&lt;10",0)))</f>
        <v>500</v>
      </c>
      <c r="AY1580" s="106">
        <f>IF(ISNUMBER(AX1580),AX1580,0)</f>
        <v>500</v>
      </c>
      <c r="AZ1580" s="79"/>
      <c r="BA1580" s="80"/>
      <c r="BB1580" s="71"/>
      <c r="BC1580" s="95"/>
      <c r="BD1580" s="41">
        <v>4</v>
      </c>
      <c r="BE1580" s="52">
        <v>43</v>
      </c>
      <c r="BF1580" s="103">
        <v>4321</v>
      </c>
      <c r="BG1580" s="276" t="s">
        <v>47</v>
      </c>
    </row>
    <row r="1581" spans="1:59" s="63" customFormat="1" ht="12.75" x14ac:dyDescent="0.2">
      <c r="A1581" s="196">
        <v>4</v>
      </c>
      <c r="B1581" s="197" t="s">
        <v>422</v>
      </c>
      <c r="C1581" s="208">
        <v>43</v>
      </c>
      <c r="D1581" s="209" t="s">
        <v>688</v>
      </c>
      <c r="E1581" s="212">
        <v>4321</v>
      </c>
      <c r="F1581" s="213" t="s">
        <v>699</v>
      </c>
      <c r="G1581" s="231" t="s">
        <v>700</v>
      </c>
      <c r="H1581" s="81" t="s">
        <v>48</v>
      </c>
      <c r="I1581" s="223"/>
      <c r="J1581" s="73"/>
      <c r="K1581" s="73"/>
      <c r="L1581" s="73"/>
      <c r="M1581" s="74"/>
      <c r="N1581" s="247"/>
      <c r="O1581" s="306"/>
      <c r="P1581" s="105"/>
      <c r="Q1581" s="75"/>
      <c r="R1581" s="75"/>
      <c r="S1581" s="75"/>
      <c r="T1581" s="75"/>
      <c r="U1581" s="75"/>
      <c r="V1581" s="75"/>
      <c r="W1581" s="75"/>
      <c r="X1581" s="75"/>
      <c r="Y1581" s="82">
        <f>MIN(X1585:X1588)</f>
        <v>0</v>
      </c>
      <c r="Z1581" s="83"/>
      <c r="AA1581" s="83"/>
      <c r="AB1581" s="75"/>
      <c r="AC1581" s="75"/>
      <c r="AD1581" s="75"/>
      <c r="AE1581" s="75"/>
      <c r="AF1581" s="75"/>
      <c r="AG1581" s="75"/>
      <c r="AH1581" s="75"/>
      <c r="AI1581" s="75"/>
      <c r="AJ1581" s="82">
        <f>MIN(AI1585:AI1588)</f>
        <v>0</v>
      </c>
      <c r="AK1581" s="83"/>
      <c r="AL1581" s="83"/>
      <c r="AM1581" s="75"/>
      <c r="AN1581" s="75"/>
      <c r="AO1581" s="75"/>
      <c r="AP1581" s="75"/>
      <c r="AQ1581" s="75"/>
      <c r="AR1581" s="75"/>
      <c r="AS1581" s="75"/>
      <c r="AT1581" s="75"/>
      <c r="AU1581" s="75"/>
      <c r="AV1581" s="75"/>
      <c r="AW1581" s="82">
        <f>MIN(AV1585:AV1588)</f>
        <v>100</v>
      </c>
      <c r="AX1581" s="83"/>
      <c r="AY1581" s="83"/>
      <c r="AZ1581" s="79"/>
      <c r="BA1581" s="80"/>
      <c r="BB1581" s="71"/>
      <c r="BC1581" s="95"/>
      <c r="BD1581" s="41">
        <v>4</v>
      </c>
      <c r="BE1581" s="52">
        <v>43</v>
      </c>
      <c r="BF1581" s="103">
        <v>4321</v>
      </c>
      <c r="BG1581" s="278" t="s">
        <v>48</v>
      </c>
    </row>
    <row r="1582" spans="1:59" s="63" customFormat="1" ht="12.75" x14ac:dyDescent="0.2">
      <c r="A1582" s="196">
        <v>4</v>
      </c>
      <c r="B1582" s="197" t="s">
        <v>422</v>
      </c>
      <c r="C1582" s="208">
        <v>43</v>
      </c>
      <c r="D1582" s="209" t="s">
        <v>688</v>
      </c>
      <c r="E1582" s="212">
        <v>4321</v>
      </c>
      <c r="F1582" s="213" t="s">
        <v>699</v>
      </c>
      <c r="G1582" s="231" t="s">
        <v>700</v>
      </c>
      <c r="H1582" s="81" t="s">
        <v>49</v>
      </c>
      <c r="I1582" s="223"/>
      <c r="J1582" s="73"/>
      <c r="K1582" s="73"/>
      <c r="L1582" s="73"/>
      <c r="M1582" s="74"/>
      <c r="N1582" s="247"/>
      <c r="O1582" s="306"/>
      <c r="P1582" s="105"/>
      <c r="Q1582" s="75"/>
      <c r="R1582" s="75"/>
      <c r="S1582" s="75"/>
      <c r="T1582" s="75"/>
      <c r="U1582" s="75"/>
      <c r="V1582" s="75"/>
      <c r="W1582" s="75"/>
      <c r="X1582" s="75"/>
      <c r="Y1582" s="84">
        <f>IF(ISNUMBER(AVERAGE(X1585:X1588)),AVERAGE(X1585:X1588),0)</f>
        <v>7500</v>
      </c>
      <c r="Z1582" s="83"/>
      <c r="AA1582" s="83"/>
      <c r="AB1582" s="75"/>
      <c r="AC1582" s="75"/>
      <c r="AD1582" s="75"/>
      <c r="AE1582" s="75"/>
      <c r="AF1582" s="75"/>
      <c r="AG1582" s="75"/>
      <c r="AH1582" s="75"/>
      <c r="AI1582" s="75"/>
      <c r="AJ1582" s="84">
        <f>IF(ISNUMBER(AVERAGE(AI1585:AI1588)),AVERAGE(AI1585:AI1588),0)</f>
        <v>0</v>
      </c>
      <c r="AK1582" s="83"/>
      <c r="AL1582" s="83"/>
      <c r="AM1582" s="75"/>
      <c r="AN1582" s="75"/>
      <c r="AO1582" s="75"/>
      <c r="AP1582" s="75"/>
      <c r="AQ1582" s="75"/>
      <c r="AR1582" s="75"/>
      <c r="AS1582" s="75"/>
      <c r="AT1582" s="75"/>
      <c r="AU1582" s="75"/>
      <c r="AV1582" s="75"/>
      <c r="AW1582" s="84">
        <f>IF(ISNUMBER(AVERAGE(AV1585:AV1588)),AVERAGE(AV1585:AV1588),0)</f>
        <v>550</v>
      </c>
      <c r="AX1582" s="83"/>
      <c r="AY1582" s="83"/>
      <c r="AZ1582" s="79"/>
      <c r="BA1582" s="80"/>
      <c r="BB1582" s="71"/>
      <c r="BC1582" s="95"/>
      <c r="BD1582" s="41">
        <v>4</v>
      </c>
      <c r="BE1582" s="52">
        <v>43</v>
      </c>
      <c r="BF1582" s="103">
        <v>4321</v>
      </c>
      <c r="BG1582" s="278" t="s">
        <v>49</v>
      </c>
    </row>
    <row r="1583" spans="1:59" s="63" customFormat="1" ht="12.75" x14ac:dyDescent="0.2">
      <c r="A1583" s="196">
        <v>4</v>
      </c>
      <c r="B1583" s="197" t="s">
        <v>422</v>
      </c>
      <c r="C1583" s="208">
        <v>43</v>
      </c>
      <c r="D1583" s="209" t="s">
        <v>688</v>
      </c>
      <c r="E1583" s="212">
        <v>4321</v>
      </c>
      <c r="F1583" s="213" t="s">
        <v>699</v>
      </c>
      <c r="G1583" s="231" t="s">
        <v>700</v>
      </c>
      <c r="H1583" s="81" t="s">
        <v>50</v>
      </c>
      <c r="I1583" s="223"/>
      <c r="J1583" s="73"/>
      <c r="K1583" s="73"/>
      <c r="L1583" s="73"/>
      <c r="M1583" s="74"/>
      <c r="N1583" s="247"/>
      <c r="O1583" s="306"/>
      <c r="P1583" s="105"/>
      <c r="Q1583" s="75"/>
      <c r="R1583" s="75"/>
      <c r="S1583" s="75"/>
      <c r="T1583" s="75"/>
      <c r="U1583" s="75"/>
      <c r="V1583" s="75"/>
      <c r="W1583" s="75"/>
      <c r="X1583" s="75"/>
      <c r="Y1583" s="84">
        <f>MAX(X1585:X1588)</f>
        <v>25000</v>
      </c>
      <c r="Z1583" s="83"/>
      <c r="AA1583" s="83"/>
      <c r="AB1583" s="75"/>
      <c r="AC1583" s="75"/>
      <c r="AD1583" s="75"/>
      <c r="AE1583" s="75"/>
      <c r="AF1583" s="75"/>
      <c r="AG1583" s="75"/>
      <c r="AH1583" s="75"/>
      <c r="AI1583" s="75"/>
      <c r="AJ1583" s="84">
        <f>MAX(AI1585:AI1588)</f>
        <v>0</v>
      </c>
      <c r="AK1583" s="83"/>
      <c r="AL1583" s="83"/>
      <c r="AM1583" s="75"/>
      <c r="AN1583" s="75"/>
      <c r="AO1583" s="75"/>
      <c r="AP1583" s="75"/>
      <c r="AQ1583" s="75"/>
      <c r="AR1583" s="75"/>
      <c r="AS1583" s="75"/>
      <c r="AT1583" s="75"/>
      <c r="AU1583" s="75"/>
      <c r="AV1583" s="75"/>
      <c r="AW1583" s="84">
        <f>MAX(AV1585:AV1588)</f>
        <v>1000</v>
      </c>
      <c r="AX1583" s="83"/>
      <c r="AY1583" s="83"/>
      <c r="AZ1583" s="79"/>
      <c r="BA1583" s="80"/>
      <c r="BB1583" s="71"/>
      <c r="BC1583" s="95"/>
      <c r="BD1583" s="41">
        <v>4</v>
      </c>
      <c r="BE1583" s="52">
        <v>43</v>
      </c>
      <c r="BF1583" s="103">
        <v>4321</v>
      </c>
      <c r="BG1583" s="278" t="s">
        <v>50</v>
      </c>
    </row>
    <row r="1584" spans="1:59" s="63" customFormat="1" ht="12.75" x14ac:dyDescent="0.2">
      <c r="A1584" s="196">
        <v>4</v>
      </c>
      <c r="B1584" s="197" t="s">
        <v>422</v>
      </c>
      <c r="C1584" s="208">
        <v>43</v>
      </c>
      <c r="D1584" s="209" t="s">
        <v>688</v>
      </c>
      <c r="E1584" s="212">
        <v>4321</v>
      </c>
      <c r="F1584" s="213" t="s">
        <v>699</v>
      </c>
      <c r="G1584" s="231" t="s">
        <v>700</v>
      </c>
      <c r="H1584" s="85" t="s">
        <v>51</v>
      </c>
      <c r="I1584" s="223"/>
      <c r="J1584" s="73"/>
      <c r="K1584" s="73"/>
      <c r="L1584" s="73"/>
      <c r="M1584" s="74"/>
      <c r="N1584" s="248">
        <f>SUM(N1585:N1588)</f>
        <v>4</v>
      </c>
      <c r="O1584" s="293">
        <f>SUM(O1585:O1588)</f>
        <v>1</v>
      </c>
      <c r="P1584" s="292"/>
      <c r="Q1584" s="87"/>
      <c r="R1584" s="87"/>
      <c r="S1584" s="87"/>
      <c r="T1584" s="87"/>
      <c r="U1584" s="87"/>
      <c r="V1584" s="87"/>
      <c r="W1584" s="87"/>
      <c r="X1584" s="87"/>
      <c r="Y1584" s="88"/>
      <c r="Z1584" s="107">
        <f>SUM(Z1585:Z1588)</f>
        <v>7500</v>
      </c>
      <c r="AA1584" s="88"/>
      <c r="AB1584" s="87"/>
      <c r="AC1584" s="87"/>
      <c r="AD1584" s="87"/>
      <c r="AE1584" s="87"/>
      <c r="AF1584" s="87"/>
      <c r="AG1584" s="87"/>
      <c r="AH1584" s="87"/>
      <c r="AI1584" s="87"/>
      <c r="AJ1584" s="88"/>
      <c r="AK1584" s="107">
        <f>SUM(AK1585:AK1588)</f>
        <v>0</v>
      </c>
      <c r="AL1584" s="88"/>
      <c r="AM1584" s="87"/>
      <c r="AN1584" s="87"/>
      <c r="AO1584" s="87"/>
      <c r="AP1584" s="87"/>
      <c r="AQ1584" s="87"/>
      <c r="AR1584" s="87"/>
      <c r="AS1584" s="87"/>
      <c r="AT1584" s="87"/>
      <c r="AU1584" s="87"/>
      <c r="AV1584" s="87"/>
      <c r="AW1584" s="112"/>
      <c r="AX1584" s="107">
        <f>SUM(AX1585:AX1588)</f>
        <v>550</v>
      </c>
      <c r="AY1584" s="88"/>
      <c r="AZ1584" s="79"/>
      <c r="BA1584" s="80"/>
      <c r="BB1584" s="71"/>
      <c r="BC1584" s="95"/>
      <c r="BD1584" s="41">
        <v>4</v>
      </c>
      <c r="BE1584" s="52">
        <v>43</v>
      </c>
      <c r="BF1584" s="103">
        <v>4321</v>
      </c>
      <c r="BG1584" s="279" t="s">
        <v>51</v>
      </c>
    </row>
    <row r="1585" spans="1:59" s="63" customFormat="1" ht="12.75" x14ac:dyDescent="0.2">
      <c r="A1585" s="196">
        <v>4</v>
      </c>
      <c r="B1585" s="197" t="s">
        <v>422</v>
      </c>
      <c r="C1585" s="208">
        <v>43</v>
      </c>
      <c r="D1585" s="209" t="s">
        <v>688</v>
      </c>
      <c r="E1585" s="212">
        <v>4321</v>
      </c>
      <c r="F1585" s="213" t="s">
        <v>699</v>
      </c>
      <c r="G1585" s="231" t="s">
        <v>700</v>
      </c>
      <c r="H1585" s="89" t="s">
        <v>52</v>
      </c>
      <c r="I1585" s="90" t="s">
        <v>244</v>
      </c>
      <c r="J1585" s="90" t="s">
        <v>701</v>
      </c>
      <c r="K1585" s="90" t="s">
        <v>64</v>
      </c>
      <c r="L1585" s="90" t="s">
        <v>119</v>
      </c>
      <c r="M1585" s="91"/>
      <c r="N1585" s="312">
        <v>1</v>
      </c>
      <c r="O1585" s="313">
        <f>N1585/N$1584</f>
        <v>0.25</v>
      </c>
      <c r="P1585" s="104"/>
      <c r="Q1585" s="92"/>
      <c r="R1585" s="92"/>
      <c r="S1585" s="92"/>
      <c r="T1585" s="92"/>
      <c r="U1585" s="92"/>
      <c r="V1585" s="92"/>
      <c r="W1585" s="92"/>
      <c r="X1585" s="109">
        <f>P1585*P$7+Q1585*Q$7+R1585*R$7+S1585*S$7+T1585*T$7+U1585*U$7+V1585*V$7+W1585*W$7</f>
        <v>0</v>
      </c>
      <c r="Y1585" s="83"/>
      <c r="Z1585" s="110">
        <f>X1585*$O1585</f>
        <v>0</v>
      </c>
      <c r="AA1585" s="111"/>
      <c r="AB1585" s="92"/>
      <c r="AC1585" s="92"/>
      <c r="AD1585" s="92"/>
      <c r="AE1585" s="92"/>
      <c r="AF1585" s="92"/>
      <c r="AG1585" s="92"/>
      <c r="AH1585" s="92"/>
      <c r="AI1585" s="109">
        <f>AB1585*AB$7+AC1585*AC$7+AD1585*AD$7+AE1585*AE$7+AF1585*AF$7+AG1585*AG$7+AH1585*AH$7</f>
        <v>0</v>
      </c>
      <c r="AJ1585" s="83"/>
      <c r="AK1585" s="110">
        <f>AI1585*$O1585</f>
        <v>0</v>
      </c>
      <c r="AL1585" s="111"/>
      <c r="AM1585" s="92"/>
      <c r="AN1585" s="92"/>
      <c r="AO1585" s="92"/>
      <c r="AP1585" s="92"/>
      <c r="AQ1585" s="92"/>
      <c r="AR1585" s="92"/>
      <c r="AS1585" s="92">
        <v>1</v>
      </c>
      <c r="AT1585" s="92"/>
      <c r="AU1585" s="92"/>
      <c r="AV1585" s="109">
        <f>AM1585*AM$7+AN1585*AN$7+AO1585*AO$7+AP1585*AP$7+AQ1585*AQ$7+AR1585*AR$7+AS1585*AS$7+AT1585*AT$7+AU1585*AU$7</f>
        <v>1000</v>
      </c>
      <c r="AW1585" s="75"/>
      <c r="AX1585" s="110">
        <f>AV1585*$O1585</f>
        <v>250</v>
      </c>
      <c r="AY1585" s="111"/>
      <c r="AZ1585" s="93"/>
      <c r="BA1585" s="94" t="s">
        <v>105</v>
      </c>
      <c r="BB1585" s="71"/>
      <c r="BC1585" s="95"/>
      <c r="BD1585" s="41">
        <v>4</v>
      </c>
      <c r="BE1585" s="52">
        <v>43</v>
      </c>
      <c r="BF1585" s="103">
        <v>4321</v>
      </c>
      <c r="BG1585" s="280" t="s">
        <v>52</v>
      </c>
    </row>
    <row r="1586" spans="1:59" s="63" customFormat="1" ht="12.75" x14ac:dyDescent="0.2">
      <c r="A1586" s="196">
        <v>4</v>
      </c>
      <c r="B1586" s="197" t="s">
        <v>422</v>
      </c>
      <c r="C1586" s="208">
        <v>43</v>
      </c>
      <c r="D1586" s="209" t="s">
        <v>688</v>
      </c>
      <c r="E1586" s="212">
        <v>4321</v>
      </c>
      <c r="F1586" s="213" t="s">
        <v>699</v>
      </c>
      <c r="G1586" s="231" t="s">
        <v>700</v>
      </c>
      <c r="H1586" s="89"/>
      <c r="I1586" s="90" t="s">
        <v>702</v>
      </c>
      <c r="J1586" s="90" t="s">
        <v>703</v>
      </c>
      <c r="K1586" s="90" t="s">
        <v>64</v>
      </c>
      <c r="L1586" s="90" t="s">
        <v>119</v>
      </c>
      <c r="M1586" s="91"/>
      <c r="N1586" s="312">
        <v>1</v>
      </c>
      <c r="O1586" s="313">
        <f>N1586/N$1584</f>
        <v>0.25</v>
      </c>
      <c r="P1586" s="104"/>
      <c r="Q1586" s="92"/>
      <c r="R1586" s="92"/>
      <c r="S1586" s="92"/>
      <c r="T1586" s="92"/>
      <c r="U1586" s="92"/>
      <c r="V1586" s="92"/>
      <c r="W1586" s="92"/>
      <c r="X1586" s="109">
        <f>P1586*P$7+Q1586*Q$7+R1586*R$7+S1586*S$7+T1586*T$7+U1586*U$7+V1586*V$7+W1586*W$7</f>
        <v>0</v>
      </c>
      <c r="Y1586" s="83"/>
      <c r="Z1586" s="110">
        <f>X1586*$O1586</f>
        <v>0</v>
      </c>
      <c r="AA1586" s="111"/>
      <c r="AB1586" s="92"/>
      <c r="AC1586" s="92"/>
      <c r="AD1586" s="92"/>
      <c r="AE1586" s="92"/>
      <c r="AF1586" s="92"/>
      <c r="AG1586" s="92"/>
      <c r="AH1586" s="92"/>
      <c r="AI1586" s="109">
        <f>AB1586*AB$7+AC1586*AC$7+AD1586*AD$7+AE1586*AE$7+AF1586*AF$7+AG1586*AG$7+AH1586*AH$7</f>
        <v>0</v>
      </c>
      <c r="AJ1586" s="83"/>
      <c r="AK1586" s="110">
        <f>AI1586*$O1586</f>
        <v>0</v>
      </c>
      <c r="AL1586" s="111"/>
      <c r="AM1586" s="92"/>
      <c r="AN1586" s="92"/>
      <c r="AO1586" s="92"/>
      <c r="AP1586" s="92"/>
      <c r="AQ1586" s="92"/>
      <c r="AR1586" s="92"/>
      <c r="AS1586" s="92">
        <v>1</v>
      </c>
      <c r="AT1586" s="92"/>
      <c r="AU1586" s="92"/>
      <c r="AV1586" s="109">
        <f>AM1586*AM$7+AN1586*AN$7+AO1586*AO$7+AP1586*AP$7+AQ1586*AQ$7+AR1586*AR$7+AS1586*AS$7+AT1586*AT$7+AU1586*AU$7</f>
        <v>1000</v>
      </c>
      <c r="AW1586" s="75"/>
      <c r="AX1586" s="110">
        <f>AV1586*$O1586</f>
        <v>250</v>
      </c>
      <c r="AY1586" s="111"/>
      <c r="AZ1586" s="93"/>
      <c r="BA1586" s="94" t="s">
        <v>554</v>
      </c>
      <c r="BB1586" s="71"/>
      <c r="BC1586" s="95"/>
      <c r="BD1586" s="41">
        <v>4</v>
      </c>
      <c r="BE1586" s="52">
        <v>43</v>
      </c>
      <c r="BF1586" s="103">
        <v>4321</v>
      </c>
      <c r="BG1586" s="280" t="s">
        <v>52</v>
      </c>
    </row>
    <row r="1587" spans="1:59" s="63" customFormat="1" ht="12.75" x14ac:dyDescent="0.2">
      <c r="A1587" s="196">
        <v>4</v>
      </c>
      <c r="B1587" s="197" t="s">
        <v>422</v>
      </c>
      <c r="C1587" s="208">
        <v>43</v>
      </c>
      <c r="D1587" s="209" t="s">
        <v>688</v>
      </c>
      <c r="E1587" s="212">
        <v>4321</v>
      </c>
      <c r="F1587" s="213" t="s">
        <v>699</v>
      </c>
      <c r="G1587" s="231" t="s">
        <v>700</v>
      </c>
      <c r="H1587" s="89"/>
      <c r="I1587" s="90" t="s">
        <v>446</v>
      </c>
      <c r="J1587" s="90" t="s">
        <v>704</v>
      </c>
      <c r="K1587" s="90" t="s">
        <v>90</v>
      </c>
      <c r="L1587" s="90"/>
      <c r="M1587" s="91"/>
      <c r="N1587" s="312">
        <v>1</v>
      </c>
      <c r="O1587" s="313">
        <f>N1587/N$1584</f>
        <v>0.25</v>
      </c>
      <c r="P1587" s="104"/>
      <c r="Q1587" s="92"/>
      <c r="R1587" s="92"/>
      <c r="S1587" s="92"/>
      <c r="T1587" s="92"/>
      <c r="U1587" s="92">
        <v>1</v>
      </c>
      <c r="V1587" s="92"/>
      <c r="W1587" s="92"/>
      <c r="X1587" s="109">
        <f>P1587*P$7+Q1587*Q$7+R1587*R$7+S1587*S$7+T1587*T$7+U1587*U$7+V1587*V$7+W1587*W$7</f>
        <v>5000</v>
      </c>
      <c r="Y1587" s="83"/>
      <c r="Z1587" s="110">
        <f>X1587*$O1587</f>
        <v>1250</v>
      </c>
      <c r="AA1587" s="111"/>
      <c r="AB1587" s="92"/>
      <c r="AC1587" s="92"/>
      <c r="AD1587" s="92"/>
      <c r="AE1587" s="92"/>
      <c r="AF1587" s="92"/>
      <c r="AG1587" s="92"/>
      <c r="AH1587" s="92"/>
      <c r="AI1587" s="109">
        <f>AB1587*AB$7+AC1587*AC$7+AD1587*AD$7+AE1587*AE$7+AF1587*AF$7+AG1587*AG$7+AH1587*AH$7</f>
        <v>0</v>
      </c>
      <c r="AJ1587" s="83"/>
      <c r="AK1587" s="110">
        <f>AI1587*$O1587</f>
        <v>0</v>
      </c>
      <c r="AL1587" s="111"/>
      <c r="AM1587" s="92"/>
      <c r="AN1587" s="92"/>
      <c r="AO1587" s="92"/>
      <c r="AP1587" s="92">
        <v>1</v>
      </c>
      <c r="AQ1587" s="92"/>
      <c r="AR1587" s="92"/>
      <c r="AS1587" s="92"/>
      <c r="AT1587" s="92"/>
      <c r="AU1587" s="92"/>
      <c r="AV1587" s="109">
        <f>AM1587*AM$7+AN1587*AN$7+AO1587*AO$7+AP1587*AP$7+AQ1587*AQ$7+AR1587*AR$7+AS1587*AS$7+AT1587*AT$7+AU1587*AU$7</f>
        <v>100</v>
      </c>
      <c r="AW1587" s="75"/>
      <c r="AX1587" s="110">
        <f>AV1587*$O1587</f>
        <v>25</v>
      </c>
      <c r="AY1587" s="111"/>
      <c r="AZ1587" s="93"/>
      <c r="BA1587" s="94" t="s">
        <v>554</v>
      </c>
      <c r="BB1587" s="71"/>
      <c r="BC1587" s="95"/>
      <c r="BD1587" s="41">
        <v>4</v>
      </c>
      <c r="BE1587" s="52">
        <v>43</v>
      </c>
      <c r="BF1587" s="103">
        <v>4321</v>
      </c>
      <c r="BG1587" s="280" t="s">
        <v>52</v>
      </c>
    </row>
    <row r="1588" spans="1:59" s="63" customFormat="1" ht="12.75" x14ac:dyDescent="0.2">
      <c r="A1588" s="196">
        <v>4</v>
      </c>
      <c r="B1588" s="197" t="s">
        <v>422</v>
      </c>
      <c r="C1588" s="208">
        <v>43</v>
      </c>
      <c r="D1588" s="209" t="s">
        <v>688</v>
      </c>
      <c r="E1588" s="212">
        <v>4321</v>
      </c>
      <c r="F1588" s="213" t="s">
        <v>699</v>
      </c>
      <c r="G1588" s="231" t="s">
        <v>700</v>
      </c>
      <c r="H1588" s="89"/>
      <c r="I1588" s="90" t="s">
        <v>705</v>
      </c>
      <c r="J1588" s="90" t="s">
        <v>706</v>
      </c>
      <c r="K1588" s="90" t="s">
        <v>68</v>
      </c>
      <c r="L1588" s="90" t="s">
        <v>69</v>
      </c>
      <c r="M1588" s="91"/>
      <c r="N1588" s="312">
        <v>1</v>
      </c>
      <c r="O1588" s="313">
        <f>N1588/N$1584</f>
        <v>0.25</v>
      </c>
      <c r="P1588" s="104"/>
      <c r="Q1588" s="92"/>
      <c r="R1588" s="92"/>
      <c r="S1588" s="92"/>
      <c r="T1588" s="92"/>
      <c r="U1588" s="92"/>
      <c r="V1588" s="92"/>
      <c r="W1588" s="92">
        <v>1</v>
      </c>
      <c r="X1588" s="109">
        <f>P1588*P$7+Q1588*Q$7+R1588*R$7+S1588*S$7+T1588*T$7+U1588*U$7+V1588*V$7+W1588*W$7</f>
        <v>25000</v>
      </c>
      <c r="Y1588" s="83"/>
      <c r="Z1588" s="110">
        <f>X1588*$O1588</f>
        <v>6250</v>
      </c>
      <c r="AA1588" s="111"/>
      <c r="AB1588" s="92"/>
      <c r="AC1588" s="92"/>
      <c r="AD1588" s="92"/>
      <c r="AE1588" s="92"/>
      <c r="AF1588" s="92"/>
      <c r="AG1588" s="92"/>
      <c r="AH1588" s="92"/>
      <c r="AI1588" s="109">
        <f>AB1588*AB$7+AC1588*AC$7+AD1588*AD$7+AE1588*AE$7+AF1588*AF$7+AG1588*AG$7+AH1588*AH$7</f>
        <v>0</v>
      </c>
      <c r="AJ1588" s="83"/>
      <c r="AK1588" s="110">
        <f>AI1588*$O1588</f>
        <v>0</v>
      </c>
      <c r="AL1588" s="111"/>
      <c r="AM1588" s="92"/>
      <c r="AN1588" s="92"/>
      <c r="AO1588" s="92"/>
      <c r="AP1588" s="92">
        <v>1</v>
      </c>
      <c r="AQ1588" s="92"/>
      <c r="AR1588" s="92"/>
      <c r="AS1588" s="92"/>
      <c r="AT1588" s="92"/>
      <c r="AU1588" s="92"/>
      <c r="AV1588" s="109">
        <f>AM1588*AM$7+AN1588*AN$7+AO1588*AO$7+AP1588*AP$7+AQ1588*AQ$7+AR1588*AR$7+AS1588*AS$7+AT1588*AT$7+AU1588*AU$7</f>
        <v>100</v>
      </c>
      <c r="AW1588" s="75"/>
      <c r="AX1588" s="110">
        <f>AV1588*$O1588</f>
        <v>25</v>
      </c>
      <c r="AY1588" s="111"/>
      <c r="AZ1588" s="93"/>
      <c r="BA1588" s="94" t="s">
        <v>554</v>
      </c>
      <c r="BB1588" s="71"/>
      <c r="BC1588" s="95"/>
      <c r="BD1588" s="41">
        <v>4</v>
      </c>
      <c r="BE1588" s="52">
        <v>43</v>
      </c>
      <c r="BF1588" s="103">
        <v>4321</v>
      </c>
      <c r="BG1588" s="280" t="s">
        <v>52</v>
      </c>
    </row>
    <row r="1589" spans="1:59" s="63" customFormat="1" ht="12.75" x14ac:dyDescent="0.2">
      <c r="A1589" s="196">
        <v>4</v>
      </c>
      <c r="B1589" s="197" t="s">
        <v>422</v>
      </c>
      <c r="C1589" s="208">
        <v>43</v>
      </c>
      <c r="D1589" s="209" t="s">
        <v>688</v>
      </c>
      <c r="E1589" s="212">
        <v>4321</v>
      </c>
      <c r="F1589" s="213" t="s">
        <v>699</v>
      </c>
      <c r="G1589" s="231" t="s">
        <v>700</v>
      </c>
      <c r="H1589" s="65"/>
      <c r="I1589" s="222"/>
      <c r="J1589" s="66"/>
      <c r="K1589" s="66"/>
      <c r="L1589" s="66"/>
      <c r="M1589" s="64"/>
      <c r="N1589" s="304"/>
      <c r="O1589" s="305"/>
      <c r="P1589" s="127"/>
      <c r="Q1589" s="67"/>
      <c r="R1589" s="67"/>
      <c r="S1589" s="67"/>
      <c r="T1589" s="67"/>
      <c r="U1589" s="67"/>
      <c r="V1589" s="67"/>
      <c r="W1589" s="67"/>
      <c r="X1589" s="67"/>
      <c r="Y1589" s="68"/>
      <c r="Z1589" s="68"/>
      <c r="AA1589" s="68"/>
      <c r="AB1589" s="67"/>
      <c r="AC1589" s="67"/>
      <c r="AD1589" s="67"/>
      <c r="AE1589" s="67"/>
      <c r="AF1589" s="67"/>
      <c r="AG1589" s="67"/>
      <c r="AH1589" s="67"/>
      <c r="AI1589" s="67"/>
      <c r="AJ1589" s="68"/>
      <c r="AK1589" s="68"/>
      <c r="AL1589" s="68"/>
      <c r="AM1589" s="67"/>
      <c r="AN1589" s="67"/>
      <c r="AO1589" s="67"/>
      <c r="AP1589" s="67"/>
      <c r="AQ1589" s="67"/>
      <c r="AR1589" s="67"/>
      <c r="AS1589" s="67"/>
      <c r="AT1589" s="67"/>
      <c r="AU1589" s="67"/>
      <c r="AV1589" s="67"/>
      <c r="AW1589" s="67"/>
      <c r="AX1589" s="68"/>
      <c r="AY1589" s="68"/>
      <c r="AZ1589" s="69"/>
      <c r="BA1589" s="70"/>
      <c r="BB1589" s="71"/>
      <c r="BC1589" s="95"/>
      <c r="BD1589" s="41">
        <v>4</v>
      </c>
      <c r="BE1589" s="52">
        <v>43</v>
      </c>
      <c r="BF1589" s="103">
        <v>4321</v>
      </c>
      <c r="BG1589" s="275"/>
    </row>
    <row r="1590" spans="1:59" s="63" customFormat="1" ht="12.75" x14ac:dyDescent="0.2">
      <c r="A1590" s="196">
        <v>4</v>
      </c>
      <c r="B1590" s="197" t="s">
        <v>422</v>
      </c>
      <c r="C1590" s="208">
        <v>43</v>
      </c>
      <c r="D1590" s="209" t="s">
        <v>688</v>
      </c>
      <c r="E1590" s="212">
        <v>4321</v>
      </c>
      <c r="F1590" s="213" t="s">
        <v>699</v>
      </c>
      <c r="G1590" s="232"/>
      <c r="H1590" s="97"/>
      <c r="I1590" s="224"/>
      <c r="J1590" s="98"/>
      <c r="K1590" s="98"/>
      <c r="L1590" s="98"/>
      <c r="M1590" s="96"/>
      <c r="N1590" s="307"/>
      <c r="O1590" s="246"/>
      <c r="P1590" s="124"/>
      <c r="Q1590" s="99"/>
      <c r="R1590" s="99"/>
      <c r="S1590" s="99"/>
      <c r="T1590" s="99"/>
      <c r="U1590" s="99"/>
      <c r="V1590" s="99"/>
      <c r="W1590" s="99"/>
      <c r="X1590" s="99"/>
      <c r="Y1590" s="100"/>
      <c r="Z1590" s="100"/>
      <c r="AA1590" s="100"/>
      <c r="AB1590" s="99"/>
      <c r="AC1590" s="99"/>
      <c r="AD1590" s="99"/>
      <c r="AE1590" s="99"/>
      <c r="AF1590" s="99"/>
      <c r="AG1590" s="99"/>
      <c r="AH1590" s="99"/>
      <c r="AI1590" s="99"/>
      <c r="AJ1590" s="100"/>
      <c r="AK1590" s="100"/>
      <c r="AL1590" s="100"/>
      <c r="AM1590" s="99"/>
      <c r="AN1590" s="99"/>
      <c r="AO1590" s="99"/>
      <c r="AP1590" s="99"/>
      <c r="AQ1590" s="99"/>
      <c r="AR1590" s="99"/>
      <c r="AS1590" s="99"/>
      <c r="AT1590" s="99"/>
      <c r="AU1590" s="99"/>
      <c r="AV1590" s="99"/>
      <c r="AW1590" s="99"/>
      <c r="AX1590" s="100"/>
      <c r="AY1590" s="100"/>
      <c r="AZ1590" s="101"/>
      <c r="BA1590" s="102"/>
      <c r="BB1590" s="95"/>
      <c r="BC1590" s="95"/>
      <c r="BD1590" s="41">
        <v>4</v>
      </c>
      <c r="BE1590" s="52">
        <v>43</v>
      </c>
      <c r="BF1590" s="103">
        <v>4321</v>
      </c>
      <c r="BG1590" s="277"/>
    </row>
    <row r="1591" spans="1:59" s="63" customFormat="1" ht="12.75" x14ac:dyDescent="0.2">
      <c r="A1591" s="196">
        <v>4</v>
      </c>
      <c r="B1591" s="197" t="s">
        <v>422</v>
      </c>
      <c r="C1591" s="208">
        <v>43</v>
      </c>
      <c r="D1591" s="209" t="s">
        <v>688</v>
      </c>
      <c r="E1591" s="212">
        <v>4321</v>
      </c>
      <c r="F1591" s="213" t="s">
        <v>699</v>
      </c>
      <c r="G1591" s="231"/>
      <c r="H1591" s="65"/>
      <c r="I1591" s="222"/>
      <c r="J1591" s="66"/>
      <c r="K1591" s="66"/>
      <c r="L1591" s="66"/>
      <c r="M1591" s="64"/>
      <c r="N1591" s="304"/>
      <c r="O1591" s="305"/>
      <c r="P1591" s="127"/>
      <c r="Q1591" s="67"/>
      <c r="R1591" s="67"/>
      <c r="S1591" s="67"/>
      <c r="T1591" s="67"/>
      <c r="U1591" s="67"/>
      <c r="V1591" s="67"/>
      <c r="W1591" s="67"/>
      <c r="X1591" s="67"/>
      <c r="Y1591" s="68"/>
      <c r="Z1591" s="68"/>
      <c r="AA1591" s="68"/>
      <c r="AB1591" s="67"/>
      <c r="AC1591" s="67"/>
      <c r="AD1591" s="67"/>
      <c r="AE1591" s="67"/>
      <c r="AF1591" s="67"/>
      <c r="AG1591" s="67"/>
      <c r="AH1591" s="67"/>
      <c r="AI1591" s="67"/>
      <c r="AJ1591" s="68"/>
      <c r="AK1591" s="68"/>
      <c r="AL1591" s="68"/>
      <c r="AM1591" s="67"/>
      <c r="AN1591" s="67"/>
      <c r="AO1591" s="67"/>
      <c r="AP1591" s="67"/>
      <c r="AQ1591" s="67"/>
      <c r="AR1591" s="67"/>
      <c r="AS1591" s="67"/>
      <c r="AT1591" s="67"/>
      <c r="AU1591" s="67"/>
      <c r="AV1591" s="67"/>
      <c r="AW1591" s="67"/>
      <c r="AX1591" s="68"/>
      <c r="AY1591" s="68"/>
      <c r="AZ1591" s="69"/>
      <c r="BA1591" s="70"/>
      <c r="BB1591" s="71"/>
      <c r="BC1591" s="95"/>
      <c r="BD1591" s="41">
        <v>4</v>
      </c>
      <c r="BE1591" s="52">
        <v>43</v>
      </c>
      <c r="BF1591" s="103">
        <v>4321</v>
      </c>
      <c r="BG1591" s="275"/>
    </row>
    <row r="1592" spans="1:59" s="63" customFormat="1" ht="12.75" x14ac:dyDescent="0.2">
      <c r="A1592" s="196">
        <v>4</v>
      </c>
      <c r="B1592" s="197" t="s">
        <v>422</v>
      </c>
      <c r="C1592" s="208">
        <v>43</v>
      </c>
      <c r="D1592" s="209" t="s">
        <v>688</v>
      </c>
      <c r="E1592" s="212">
        <v>4321</v>
      </c>
      <c r="F1592" s="213" t="s">
        <v>699</v>
      </c>
      <c r="G1592" s="231" t="s">
        <v>1195</v>
      </c>
      <c r="H1592" s="72" t="s">
        <v>1233</v>
      </c>
      <c r="I1592" s="223" t="s">
        <v>1249</v>
      </c>
      <c r="J1592" s="73"/>
      <c r="K1592" s="73"/>
      <c r="L1592" s="73"/>
      <c r="M1592" s="74"/>
      <c r="N1592" s="247"/>
      <c r="O1592" s="306"/>
      <c r="P1592" s="105"/>
      <c r="Q1592" s="75"/>
      <c r="R1592" s="75"/>
      <c r="S1592" s="75"/>
      <c r="T1592" s="75"/>
      <c r="U1592" s="75"/>
      <c r="V1592" s="75"/>
      <c r="W1592" s="75"/>
      <c r="X1592" s="75"/>
      <c r="Y1592" s="76" t="s">
        <v>1241</v>
      </c>
      <c r="Z1592" s="77" t="s">
        <v>1241</v>
      </c>
      <c r="AA1592" s="78">
        <f>AA$1210</f>
        <v>5000</v>
      </c>
      <c r="AB1592" s="75"/>
      <c r="AC1592" s="75"/>
      <c r="AD1592" s="75"/>
      <c r="AE1592" s="75"/>
      <c r="AF1592" s="75"/>
      <c r="AG1592" s="75"/>
      <c r="AH1592" s="75"/>
      <c r="AI1592" s="75"/>
      <c r="AJ1592" s="76" t="s">
        <v>1241</v>
      </c>
      <c r="AK1592" s="77" t="s">
        <v>1241</v>
      </c>
      <c r="AL1592" s="78">
        <f>AL$1210</f>
        <v>0</v>
      </c>
      <c r="AM1592" s="75"/>
      <c r="AN1592" s="75"/>
      <c r="AO1592" s="75"/>
      <c r="AP1592" s="75"/>
      <c r="AQ1592" s="75"/>
      <c r="AR1592" s="75"/>
      <c r="AS1592" s="75"/>
      <c r="AT1592" s="75"/>
      <c r="AU1592" s="75"/>
      <c r="AV1592" s="75"/>
      <c r="AW1592" s="76" t="s">
        <v>1241</v>
      </c>
      <c r="AX1592" s="77" t="s">
        <v>1241</v>
      </c>
      <c r="AY1592" s="78">
        <f>AY$1210</f>
        <v>250</v>
      </c>
      <c r="AZ1592" s="79"/>
      <c r="BA1592" s="80" t="str">
        <f>I1592</f>
        <v>&gt; see 4255, Insulating wall cladding</v>
      </c>
      <c r="BB1592" s="71"/>
      <c r="BC1592" s="95"/>
      <c r="BD1592" s="41">
        <v>4</v>
      </c>
      <c r="BE1592" s="52">
        <v>43</v>
      </c>
      <c r="BF1592" s="103">
        <v>4321</v>
      </c>
      <c r="BG1592" s="276" t="str">
        <f>H1592</f>
        <v>Default Scenario (Link)</v>
      </c>
    </row>
    <row r="1593" spans="1:59" s="63" customFormat="1" ht="12.75" x14ac:dyDescent="0.2">
      <c r="A1593" s="196">
        <v>4</v>
      </c>
      <c r="B1593" s="197" t="s">
        <v>422</v>
      </c>
      <c r="C1593" s="208">
        <v>43</v>
      </c>
      <c r="D1593" s="209" t="s">
        <v>688</v>
      </c>
      <c r="E1593" s="212">
        <v>4321</v>
      </c>
      <c r="F1593" s="213" t="s">
        <v>699</v>
      </c>
      <c r="G1593" s="231"/>
      <c r="H1593" s="65"/>
      <c r="I1593" s="222"/>
      <c r="J1593" s="66"/>
      <c r="K1593" s="66"/>
      <c r="L1593" s="66"/>
      <c r="M1593" s="64"/>
      <c r="N1593" s="304"/>
      <c r="O1593" s="305"/>
      <c r="P1593" s="127"/>
      <c r="Q1593" s="67"/>
      <c r="R1593" s="67"/>
      <c r="S1593" s="67"/>
      <c r="T1593" s="67"/>
      <c r="U1593" s="67"/>
      <c r="V1593" s="67"/>
      <c r="W1593" s="67"/>
      <c r="X1593" s="67"/>
      <c r="Y1593" s="68"/>
      <c r="Z1593" s="68"/>
      <c r="AA1593" s="68"/>
      <c r="AB1593" s="67"/>
      <c r="AC1593" s="67"/>
      <c r="AD1593" s="67"/>
      <c r="AE1593" s="67"/>
      <c r="AF1593" s="67"/>
      <c r="AG1593" s="67"/>
      <c r="AH1593" s="67"/>
      <c r="AI1593" s="67"/>
      <c r="AJ1593" s="68"/>
      <c r="AK1593" s="68"/>
      <c r="AL1593" s="68"/>
      <c r="AM1593" s="67"/>
      <c r="AN1593" s="67"/>
      <c r="AO1593" s="67"/>
      <c r="AP1593" s="67"/>
      <c r="AQ1593" s="67"/>
      <c r="AR1593" s="67"/>
      <c r="AS1593" s="67"/>
      <c r="AT1593" s="67"/>
      <c r="AU1593" s="67"/>
      <c r="AV1593" s="67"/>
      <c r="AW1593" s="67"/>
      <c r="AX1593" s="68"/>
      <c r="AY1593" s="68"/>
      <c r="AZ1593" s="69"/>
      <c r="BA1593" s="70"/>
      <c r="BB1593" s="71"/>
      <c r="BC1593" s="95"/>
      <c r="BD1593" s="41">
        <v>4</v>
      </c>
      <c r="BE1593" s="52">
        <v>43</v>
      </c>
      <c r="BF1593" s="103">
        <v>4321</v>
      </c>
      <c r="BG1593" s="275"/>
    </row>
    <row r="1594" spans="1:59" s="63" customFormat="1" ht="12.75" x14ac:dyDescent="0.2">
      <c r="A1594" s="196">
        <v>4</v>
      </c>
      <c r="B1594" s="197" t="s">
        <v>422</v>
      </c>
      <c r="C1594" s="208">
        <v>43</v>
      </c>
      <c r="D1594" s="209" t="s">
        <v>688</v>
      </c>
      <c r="E1594" s="212">
        <v>4321</v>
      </c>
      <c r="F1594" s="213" t="s">
        <v>699</v>
      </c>
      <c r="G1594" s="232"/>
      <c r="H1594" s="97"/>
      <c r="I1594" s="224"/>
      <c r="J1594" s="98"/>
      <c r="K1594" s="98"/>
      <c r="L1594" s="98"/>
      <c r="M1594" s="96"/>
      <c r="N1594" s="307"/>
      <c r="O1594" s="246"/>
      <c r="P1594" s="124"/>
      <c r="Q1594" s="99"/>
      <c r="R1594" s="99"/>
      <c r="S1594" s="99"/>
      <c r="T1594" s="99"/>
      <c r="U1594" s="99"/>
      <c r="V1594" s="99"/>
      <c r="W1594" s="99"/>
      <c r="X1594" s="99"/>
      <c r="Y1594" s="100"/>
      <c r="Z1594" s="100"/>
      <c r="AA1594" s="100"/>
      <c r="AB1594" s="99"/>
      <c r="AC1594" s="99"/>
      <c r="AD1594" s="99"/>
      <c r="AE1594" s="99"/>
      <c r="AF1594" s="99"/>
      <c r="AG1594" s="99"/>
      <c r="AH1594" s="99"/>
      <c r="AI1594" s="99"/>
      <c r="AJ1594" s="100"/>
      <c r="AK1594" s="100"/>
      <c r="AL1594" s="100"/>
      <c r="AM1594" s="99"/>
      <c r="AN1594" s="99"/>
      <c r="AO1594" s="99"/>
      <c r="AP1594" s="99"/>
      <c r="AQ1594" s="99"/>
      <c r="AR1594" s="99"/>
      <c r="AS1594" s="99"/>
      <c r="AT1594" s="99"/>
      <c r="AU1594" s="99"/>
      <c r="AV1594" s="99"/>
      <c r="AW1594" s="99"/>
      <c r="AX1594" s="100"/>
      <c r="AY1594" s="100"/>
      <c r="AZ1594" s="101"/>
      <c r="BA1594" s="102"/>
      <c r="BB1594" s="95"/>
      <c r="BC1594" s="95"/>
      <c r="BD1594" s="41">
        <v>4</v>
      </c>
      <c r="BE1594" s="52">
        <v>43</v>
      </c>
      <c r="BF1594" s="103">
        <v>4321</v>
      </c>
      <c r="BG1594" s="277"/>
    </row>
    <row r="1595" spans="1:59" s="63" customFormat="1" ht="12.75" x14ac:dyDescent="0.2">
      <c r="A1595" s="196">
        <v>4</v>
      </c>
      <c r="B1595" s="197" t="s">
        <v>422</v>
      </c>
      <c r="C1595" s="208">
        <v>43</v>
      </c>
      <c r="D1595" s="209" t="s">
        <v>688</v>
      </c>
      <c r="E1595" s="212">
        <v>4321</v>
      </c>
      <c r="F1595" s="213" t="s">
        <v>699</v>
      </c>
      <c r="G1595" s="231"/>
      <c r="H1595" s="65"/>
      <c r="I1595" s="222"/>
      <c r="J1595" s="66"/>
      <c r="K1595" s="66"/>
      <c r="L1595" s="66"/>
      <c r="M1595" s="64"/>
      <c r="N1595" s="304"/>
      <c r="O1595" s="305"/>
      <c r="P1595" s="127"/>
      <c r="Q1595" s="67"/>
      <c r="R1595" s="67"/>
      <c r="S1595" s="67"/>
      <c r="T1595" s="67"/>
      <c r="U1595" s="67"/>
      <c r="V1595" s="67"/>
      <c r="W1595" s="67"/>
      <c r="X1595" s="67"/>
      <c r="Y1595" s="68"/>
      <c r="Z1595" s="68"/>
      <c r="AA1595" s="68"/>
      <c r="AB1595" s="67"/>
      <c r="AC1595" s="67"/>
      <c r="AD1595" s="67"/>
      <c r="AE1595" s="67"/>
      <c r="AF1595" s="67"/>
      <c r="AG1595" s="67"/>
      <c r="AH1595" s="67"/>
      <c r="AI1595" s="67"/>
      <c r="AJ1595" s="68"/>
      <c r="AK1595" s="68"/>
      <c r="AL1595" s="68"/>
      <c r="AM1595" s="67"/>
      <c r="AN1595" s="67"/>
      <c r="AO1595" s="67"/>
      <c r="AP1595" s="67"/>
      <c r="AQ1595" s="67"/>
      <c r="AR1595" s="67"/>
      <c r="AS1595" s="67"/>
      <c r="AT1595" s="67"/>
      <c r="AU1595" s="67"/>
      <c r="AV1595" s="67"/>
      <c r="AW1595" s="67"/>
      <c r="AX1595" s="68"/>
      <c r="AY1595" s="68"/>
      <c r="AZ1595" s="69"/>
      <c r="BA1595" s="70"/>
      <c r="BB1595" s="71"/>
      <c r="BC1595" s="95"/>
      <c r="BD1595" s="41">
        <v>4</v>
      </c>
      <c r="BE1595" s="52">
        <v>43</v>
      </c>
      <c r="BF1595" s="103">
        <v>4321</v>
      </c>
      <c r="BG1595" s="275"/>
    </row>
    <row r="1596" spans="1:59" s="63" customFormat="1" ht="12.75" x14ac:dyDescent="0.2">
      <c r="A1596" s="196">
        <v>4</v>
      </c>
      <c r="B1596" s="197" t="s">
        <v>422</v>
      </c>
      <c r="C1596" s="208">
        <v>43</v>
      </c>
      <c r="D1596" s="209" t="s">
        <v>688</v>
      </c>
      <c r="E1596" s="212">
        <v>4321</v>
      </c>
      <c r="F1596" s="213" t="s">
        <v>699</v>
      </c>
      <c r="G1596" s="231" t="s">
        <v>264</v>
      </c>
      <c r="H1596" s="72" t="s">
        <v>1233</v>
      </c>
      <c r="I1596" s="223" t="s">
        <v>1248</v>
      </c>
      <c r="J1596" s="73"/>
      <c r="K1596" s="73"/>
      <c r="L1596" s="73"/>
      <c r="M1596" s="74"/>
      <c r="N1596" s="247"/>
      <c r="O1596" s="306"/>
      <c r="P1596" s="105"/>
      <c r="Q1596" s="75"/>
      <c r="R1596" s="75"/>
      <c r="S1596" s="75"/>
      <c r="T1596" s="75"/>
      <c r="U1596" s="75"/>
      <c r="V1596" s="75"/>
      <c r="W1596" s="75"/>
      <c r="X1596" s="75"/>
      <c r="Y1596" s="76" t="s">
        <v>1241</v>
      </c>
      <c r="Z1596" s="77" t="s">
        <v>1241</v>
      </c>
      <c r="AA1596" s="78">
        <f>AA$401</f>
        <v>2500</v>
      </c>
      <c r="AB1596" s="75"/>
      <c r="AC1596" s="75"/>
      <c r="AD1596" s="75"/>
      <c r="AE1596" s="75"/>
      <c r="AF1596" s="75"/>
      <c r="AG1596" s="75"/>
      <c r="AH1596" s="75"/>
      <c r="AI1596" s="75"/>
      <c r="AJ1596" s="76" t="s">
        <v>1241</v>
      </c>
      <c r="AK1596" s="77" t="s">
        <v>1241</v>
      </c>
      <c r="AL1596" s="78">
        <f>AL$401</f>
        <v>0</v>
      </c>
      <c r="AM1596" s="75"/>
      <c r="AN1596" s="75"/>
      <c r="AO1596" s="75"/>
      <c r="AP1596" s="75"/>
      <c r="AQ1596" s="75"/>
      <c r="AR1596" s="75"/>
      <c r="AS1596" s="75"/>
      <c r="AT1596" s="75"/>
      <c r="AU1596" s="75"/>
      <c r="AV1596" s="75"/>
      <c r="AW1596" s="76" t="s">
        <v>1241</v>
      </c>
      <c r="AX1596" s="77" t="s">
        <v>1241</v>
      </c>
      <c r="AY1596" s="78">
        <f>AY$401</f>
        <v>500</v>
      </c>
      <c r="AZ1596" s="79"/>
      <c r="BA1596" s="80" t="str">
        <f>I1596</f>
        <v>&gt; see 3311, Brickwork</v>
      </c>
      <c r="BB1596" s="71"/>
      <c r="BC1596" s="95"/>
      <c r="BD1596" s="41">
        <v>4</v>
      </c>
      <c r="BE1596" s="52">
        <v>43</v>
      </c>
      <c r="BF1596" s="103">
        <v>4321</v>
      </c>
      <c r="BG1596" s="276" t="str">
        <f>H1596</f>
        <v>Default Scenario (Link)</v>
      </c>
    </row>
    <row r="1597" spans="1:59" s="63" customFormat="1" ht="12.75" x14ac:dyDescent="0.2">
      <c r="A1597" s="196">
        <v>4</v>
      </c>
      <c r="B1597" s="197" t="s">
        <v>422</v>
      </c>
      <c r="C1597" s="208">
        <v>43</v>
      </c>
      <c r="D1597" s="209" t="s">
        <v>688</v>
      </c>
      <c r="E1597" s="212">
        <v>4321</v>
      </c>
      <c r="F1597" s="213" t="s">
        <v>699</v>
      </c>
      <c r="G1597" s="231"/>
      <c r="H1597" s="65"/>
      <c r="I1597" s="222"/>
      <c r="J1597" s="66"/>
      <c r="K1597" s="66"/>
      <c r="L1597" s="66"/>
      <c r="M1597" s="64"/>
      <c r="N1597" s="304"/>
      <c r="O1597" s="305"/>
      <c r="P1597" s="127"/>
      <c r="Q1597" s="67"/>
      <c r="R1597" s="67"/>
      <c r="S1597" s="67"/>
      <c r="T1597" s="67"/>
      <c r="U1597" s="67"/>
      <c r="V1597" s="67"/>
      <c r="W1597" s="67"/>
      <c r="X1597" s="67"/>
      <c r="Y1597" s="68"/>
      <c r="Z1597" s="68"/>
      <c r="AA1597" s="68"/>
      <c r="AB1597" s="67"/>
      <c r="AC1597" s="67"/>
      <c r="AD1597" s="67"/>
      <c r="AE1597" s="67"/>
      <c r="AF1597" s="67"/>
      <c r="AG1597" s="67"/>
      <c r="AH1597" s="67"/>
      <c r="AI1597" s="67"/>
      <c r="AJ1597" s="68"/>
      <c r="AK1597" s="68"/>
      <c r="AL1597" s="68"/>
      <c r="AM1597" s="67"/>
      <c r="AN1597" s="67"/>
      <c r="AO1597" s="67"/>
      <c r="AP1597" s="67"/>
      <c r="AQ1597" s="67"/>
      <c r="AR1597" s="67"/>
      <c r="AS1597" s="67"/>
      <c r="AT1597" s="67"/>
      <c r="AU1597" s="67"/>
      <c r="AV1597" s="67"/>
      <c r="AW1597" s="67"/>
      <c r="AX1597" s="68"/>
      <c r="AY1597" s="68"/>
      <c r="AZ1597" s="69"/>
      <c r="BA1597" s="70"/>
      <c r="BB1597" s="71"/>
      <c r="BC1597" s="95"/>
      <c r="BD1597" s="41">
        <v>4</v>
      </c>
      <c r="BE1597" s="52">
        <v>43</v>
      </c>
      <c r="BF1597" s="103">
        <v>4321</v>
      </c>
      <c r="BG1597" s="275"/>
    </row>
    <row r="1598" spans="1:59" s="63" customFormat="1" ht="12.75" x14ac:dyDescent="0.2">
      <c r="A1598" s="196">
        <v>4</v>
      </c>
      <c r="B1598" s="197" t="s">
        <v>422</v>
      </c>
      <c r="C1598" s="208">
        <v>43</v>
      </c>
      <c r="D1598" s="209" t="s">
        <v>688</v>
      </c>
      <c r="E1598" s="212">
        <v>4321</v>
      </c>
      <c r="F1598" s="213" t="s">
        <v>699</v>
      </c>
      <c r="G1598" s="232"/>
      <c r="H1598" s="97"/>
      <c r="I1598" s="224"/>
      <c r="J1598" s="98"/>
      <c r="K1598" s="98"/>
      <c r="L1598" s="98"/>
      <c r="M1598" s="96"/>
      <c r="N1598" s="307"/>
      <c r="O1598" s="246"/>
      <c r="P1598" s="124"/>
      <c r="Q1598" s="99"/>
      <c r="R1598" s="99"/>
      <c r="S1598" s="99"/>
      <c r="T1598" s="99"/>
      <c r="U1598" s="99"/>
      <c r="V1598" s="99"/>
      <c r="W1598" s="99"/>
      <c r="X1598" s="99"/>
      <c r="Y1598" s="100"/>
      <c r="Z1598" s="100"/>
      <c r="AA1598" s="100"/>
      <c r="AB1598" s="99"/>
      <c r="AC1598" s="99"/>
      <c r="AD1598" s="99"/>
      <c r="AE1598" s="99"/>
      <c r="AF1598" s="99"/>
      <c r="AG1598" s="99"/>
      <c r="AH1598" s="99"/>
      <c r="AI1598" s="99"/>
      <c r="AJ1598" s="100"/>
      <c r="AK1598" s="100"/>
      <c r="AL1598" s="100"/>
      <c r="AM1598" s="99"/>
      <c r="AN1598" s="99"/>
      <c r="AO1598" s="99"/>
      <c r="AP1598" s="99"/>
      <c r="AQ1598" s="99"/>
      <c r="AR1598" s="99"/>
      <c r="AS1598" s="99"/>
      <c r="AT1598" s="99"/>
      <c r="AU1598" s="99"/>
      <c r="AV1598" s="99"/>
      <c r="AW1598" s="99"/>
      <c r="AX1598" s="100"/>
      <c r="AY1598" s="100"/>
      <c r="AZ1598" s="101"/>
      <c r="BA1598" s="102"/>
      <c r="BB1598" s="95"/>
      <c r="BC1598" s="95"/>
      <c r="BD1598" s="41">
        <v>4</v>
      </c>
      <c r="BE1598" s="52">
        <v>43</v>
      </c>
      <c r="BF1598" s="103">
        <v>4321</v>
      </c>
      <c r="BG1598" s="277"/>
    </row>
    <row r="1599" spans="1:59" s="63" customFormat="1" ht="12.75" x14ac:dyDescent="0.2">
      <c r="A1599" s="196">
        <v>4</v>
      </c>
      <c r="B1599" s="197" t="s">
        <v>422</v>
      </c>
      <c r="C1599" s="208">
        <v>43</v>
      </c>
      <c r="D1599" s="209" t="s">
        <v>688</v>
      </c>
      <c r="E1599" s="212">
        <v>4321</v>
      </c>
      <c r="F1599" s="213" t="s">
        <v>699</v>
      </c>
      <c r="G1599" s="231"/>
      <c r="H1599" s="65"/>
      <c r="I1599" s="222"/>
      <c r="J1599" s="66"/>
      <c r="K1599" s="66"/>
      <c r="L1599" s="66"/>
      <c r="M1599" s="64"/>
      <c r="N1599" s="304"/>
      <c r="O1599" s="305"/>
      <c r="P1599" s="127"/>
      <c r="Q1599" s="67"/>
      <c r="R1599" s="67"/>
      <c r="S1599" s="67"/>
      <c r="T1599" s="67"/>
      <c r="U1599" s="67"/>
      <c r="V1599" s="67"/>
      <c r="W1599" s="67"/>
      <c r="X1599" s="67"/>
      <c r="Y1599" s="68"/>
      <c r="Z1599" s="68"/>
      <c r="AA1599" s="68"/>
      <c r="AB1599" s="67"/>
      <c r="AC1599" s="67"/>
      <c r="AD1599" s="67"/>
      <c r="AE1599" s="67"/>
      <c r="AF1599" s="67"/>
      <c r="AG1599" s="67"/>
      <c r="AH1599" s="67"/>
      <c r="AI1599" s="67"/>
      <c r="AJ1599" s="68"/>
      <c r="AK1599" s="68"/>
      <c r="AL1599" s="68"/>
      <c r="AM1599" s="67"/>
      <c r="AN1599" s="67"/>
      <c r="AO1599" s="67"/>
      <c r="AP1599" s="67"/>
      <c r="AQ1599" s="67"/>
      <c r="AR1599" s="67"/>
      <c r="AS1599" s="67"/>
      <c r="AT1599" s="67"/>
      <c r="AU1599" s="67"/>
      <c r="AV1599" s="67"/>
      <c r="AW1599" s="67"/>
      <c r="AX1599" s="68"/>
      <c r="AY1599" s="68"/>
      <c r="AZ1599" s="69"/>
      <c r="BA1599" s="70"/>
      <c r="BB1599" s="71"/>
      <c r="BC1599" s="95"/>
      <c r="BD1599" s="41">
        <v>4</v>
      </c>
      <c r="BE1599" s="52">
        <v>43</v>
      </c>
      <c r="BF1599" s="103">
        <v>4321</v>
      </c>
      <c r="BG1599" s="275"/>
    </row>
    <row r="1600" spans="1:59" s="63" customFormat="1" ht="12.75" x14ac:dyDescent="0.2">
      <c r="A1600" s="196">
        <v>4</v>
      </c>
      <c r="B1600" s="197" t="s">
        <v>422</v>
      </c>
      <c r="C1600" s="208">
        <v>43</v>
      </c>
      <c r="D1600" s="209" t="s">
        <v>688</v>
      </c>
      <c r="E1600" s="212">
        <v>4321</v>
      </c>
      <c r="F1600" s="213" t="s">
        <v>699</v>
      </c>
      <c r="G1600" s="231" t="s">
        <v>729</v>
      </c>
      <c r="H1600" s="72" t="s">
        <v>1233</v>
      </c>
      <c r="I1600" s="223" t="s">
        <v>1247</v>
      </c>
      <c r="J1600" s="73"/>
      <c r="K1600" s="73"/>
      <c r="L1600" s="73"/>
      <c r="M1600" s="74"/>
      <c r="N1600" s="247"/>
      <c r="O1600" s="306"/>
      <c r="P1600" s="105"/>
      <c r="Q1600" s="75"/>
      <c r="R1600" s="75"/>
      <c r="S1600" s="75"/>
      <c r="T1600" s="75"/>
      <c r="U1600" s="75"/>
      <c r="V1600" s="75"/>
      <c r="W1600" s="75"/>
      <c r="X1600" s="75"/>
      <c r="Y1600" s="76" t="s">
        <v>1241</v>
      </c>
      <c r="Z1600" s="77" t="s">
        <v>1241</v>
      </c>
      <c r="AA1600" s="78">
        <f>AA$2569</f>
        <v>5000</v>
      </c>
      <c r="AB1600" s="75"/>
      <c r="AC1600" s="75"/>
      <c r="AD1600" s="75"/>
      <c r="AE1600" s="75"/>
      <c r="AF1600" s="75"/>
      <c r="AG1600" s="75"/>
      <c r="AH1600" s="75"/>
      <c r="AI1600" s="75"/>
      <c r="AJ1600" s="76" t="s">
        <v>1241</v>
      </c>
      <c r="AK1600" s="77" t="s">
        <v>1241</v>
      </c>
      <c r="AL1600" s="78">
        <f>AL$2569</f>
        <v>0</v>
      </c>
      <c r="AM1600" s="75"/>
      <c r="AN1600" s="75"/>
      <c r="AO1600" s="75"/>
      <c r="AP1600" s="75"/>
      <c r="AQ1600" s="75"/>
      <c r="AR1600" s="75"/>
      <c r="AS1600" s="75"/>
      <c r="AT1600" s="75"/>
      <c r="AU1600" s="75"/>
      <c r="AV1600" s="75"/>
      <c r="AW1600" s="76" t="s">
        <v>1241</v>
      </c>
      <c r="AX1600" s="77" t="s">
        <v>1241</v>
      </c>
      <c r="AY1600" s="78">
        <f>AY$2569</f>
        <v>500</v>
      </c>
      <c r="AZ1600" s="79"/>
      <c r="BA1600" s="80" t="str">
        <f>I1600</f>
        <v>&gt; see 4711, Thermal insulation</v>
      </c>
      <c r="BB1600" s="71"/>
      <c r="BC1600" s="95"/>
      <c r="BD1600" s="41">
        <v>4</v>
      </c>
      <c r="BE1600" s="52">
        <v>43</v>
      </c>
      <c r="BF1600" s="103">
        <v>4321</v>
      </c>
      <c r="BG1600" s="276" t="str">
        <f>H1600</f>
        <v>Default Scenario (Link)</v>
      </c>
    </row>
    <row r="1601" spans="1:59" s="63" customFormat="1" ht="12.75" x14ac:dyDescent="0.2">
      <c r="A1601" s="196">
        <v>4</v>
      </c>
      <c r="B1601" s="197" t="s">
        <v>422</v>
      </c>
      <c r="C1601" s="208">
        <v>43</v>
      </c>
      <c r="D1601" s="209" t="s">
        <v>688</v>
      </c>
      <c r="E1601" s="212">
        <v>4321</v>
      </c>
      <c r="F1601" s="213" t="s">
        <v>699</v>
      </c>
      <c r="G1601" s="231"/>
      <c r="H1601" s="65"/>
      <c r="I1601" s="222"/>
      <c r="J1601" s="66"/>
      <c r="K1601" s="66"/>
      <c r="L1601" s="66"/>
      <c r="M1601" s="64"/>
      <c r="N1601" s="304"/>
      <c r="O1601" s="305"/>
      <c r="P1601" s="127"/>
      <c r="Q1601" s="67"/>
      <c r="R1601" s="67"/>
      <c r="S1601" s="67"/>
      <c r="T1601" s="67"/>
      <c r="U1601" s="67"/>
      <c r="V1601" s="67"/>
      <c r="W1601" s="67"/>
      <c r="X1601" s="67"/>
      <c r="Y1601" s="68"/>
      <c r="Z1601" s="68"/>
      <c r="AA1601" s="68"/>
      <c r="AB1601" s="67"/>
      <c r="AC1601" s="67"/>
      <c r="AD1601" s="67"/>
      <c r="AE1601" s="67"/>
      <c r="AF1601" s="67"/>
      <c r="AG1601" s="67"/>
      <c r="AH1601" s="67"/>
      <c r="AI1601" s="67"/>
      <c r="AJ1601" s="68"/>
      <c r="AK1601" s="68"/>
      <c r="AL1601" s="68"/>
      <c r="AM1601" s="67"/>
      <c r="AN1601" s="67"/>
      <c r="AO1601" s="67"/>
      <c r="AP1601" s="67"/>
      <c r="AQ1601" s="67"/>
      <c r="AR1601" s="67"/>
      <c r="AS1601" s="67"/>
      <c r="AT1601" s="67"/>
      <c r="AU1601" s="67"/>
      <c r="AV1601" s="67"/>
      <c r="AW1601" s="67"/>
      <c r="AX1601" s="68"/>
      <c r="AY1601" s="68"/>
      <c r="AZ1601" s="69"/>
      <c r="BA1601" s="70"/>
      <c r="BB1601" s="71"/>
      <c r="BC1601" s="95"/>
      <c r="BD1601" s="41">
        <v>4</v>
      </c>
      <c r="BE1601" s="52">
        <v>43</v>
      </c>
      <c r="BF1601" s="103">
        <v>4321</v>
      </c>
      <c r="BG1601" s="275"/>
    </row>
    <row r="1602" spans="1:59" s="63" customFormat="1" ht="12.75" x14ac:dyDescent="0.2">
      <c r="A1602" s="196">
        <v>4</v>
      </c>
      <c r="B1602" s="197" t="s">
        <v>422</v>
      </c>
      <c r="C1602" s="208">
        <v>43</v>
      </c>
      <c r="D1602" s="209" t="s">
        <v>688</v>
      </c>
      <c r="E1602" s="212">
        <v>4321</v>
      </c>
      <c r="F1602" s="213" t="s">
        <v>699</v>
      </c>
      <c r="G1602" s="232"/>
      <c r="H1602" s="97"/>
      <c r="I1602" s="224"/>
      <c r="J1602" s="98"/>
      <c r="K1602" s="98"/>
      <c r="L1602" s="98"/>
      <c r="M1602" s="96"/>
      <c r="N1602" s="307"/>
      <c r="O1602" s="246"/>
      <c r="P1602" s="124"/>
      <c r="Q1602" s="99"/>
      <c r="R1602" s="99"/>
      <c r="S1602" s="99"/>
      <c r="T1602" s="99"/>
      <c r="U1602" s="99"/>
      <c r="V1602" s="99"/>
      <c r="W1602" s="99"/>
      <c r="X1602" s="99"/>
      <c r="Y1602" s="100"/>
      <c r="Z1602" s="100"/>
      <c r="AA1602" s="100"/>
      <c r="AB1602" s="99"/>
      <c r="AC1602" s="99"/>
      <c r="AD1602" s="99"/>
      <c r="AE1602" s="99"/>
      <c r="AF1602" s="99"/>
      <c r="AG1602" s="99"/>
      <c r="AH1602" s="99"/>
      <c r="AI1602" s="99"/>
      <c r="AJ1602" s="100"/>
      <c r="AK1602" s="100"/>
      <c r="AL1602" s="100"/>
      <c r="AM1602" s="99"/>
      <c r="AN1602" s="99"/>
      <c r="AO1602" s="99"/>
      <c r="AP1602" s="99"/>
      <c r="AQ1602" s="99"/>
      <c r="AR1602" s="99"/>
      <c r="AS1602" s="99"/>
      <c r="AT1602" s="99"/>
      <c r="AU1602" s="99"/>
      <c r="AV1602" s="99"/>
      <c r="AW1602" s="99"/>
      <c r="AX1602" s="100"/>
      <c r="AY1602" s="100"/>
      <c r="AZ1602" s="101"/>
      <c r="BA1602" s="102"/>
      <c r="BB1602" s="95"/>
      <c r="BC1602" s="95"/>
      <c r="BD1602" s="41">
        <v>4</v>
      </c>
      <c r="BE1602" s="52">
        <v>43</v>
      </c>
      <c r="BF1602" s="103">
        <v>4321</v>
      </c>
      <c r="BG1602" s="277"/>
    </row>
    <row r="1603" spans="1:59" x14ac:dyDescent="0.25">
      <c r="A1603" s="196">
        <v>4</v>
      </c>
      <c r="B1603" s="197" t="s">
        <v>422</v>
      </c>
      <c r="C1603" s="208">
        <v>43</v>
      </c>
      <c r="D1603" s="209" t="s">
        <v>688</v>
      </c>
      <c r="E1603" s="210">
        <v>4322</v>
      </c>
      <c r="F1603" s="211" t="s">
        <v>707</v>
      </c>
      <c r="G1603" s="235"/>
      <c r="H1603" s="145"/>
      <c r="I1603" s="221"/>
      <c r="J1603" s="57"/>
      <c r="K1603" s="57"/>
      <c r="L1603" s="57"/>
      <c r="M1603" s="144"/>
      <c r="N1603" s="324"/>
      <c r="O1603" s="325"/>
      <c r="P1603" s="146"/>
      <c r="Q1603" s="146"/>
      <c r="R1603" s="146"/>
      <c r="S1603" s="146"/>
      <c r="T1603" s="146"/>
      <c r="U1603" s="146"/>
      <c r="V1603" s="146"/>
      <c r="W1603" s="146"/>
      <c r="X1603" s="146"/>
      <c r="Y1603" s="59"/>
      <c r="Z1603" s="123"/>
      <c r="AA1603" s="123"/>
      <c r="AB1603" s="146"/>
      <c r="AC1603" s="146"/>
      <c r="AD1603" s="146"/>
      <c r="AE1603" s="146"/>
      <c r="AF1603" s="146"/>
      <c r="AG1603" s="146"/>
      <c r="AH1603" s="146"/>
      <c r="AI1603" s="146"/>
      <c r="AJ1603" s="59"/>
      <c r="AK1603" s="123"/>
      <c r="AL1603" s="123"/>
      <c r="AM1603" s="146"/>
      <c r="AN1603" s="146"/>
      <c r="AO1603" s="146"/>
      <c r="AP1603" s="146"/>
      <c r="AQ1603" s="146"/>
      <c r="AR1603" s="146"/>
      <c r="AS1603" s="146"/>
      <c r="AT1603" s="146"/>
      <c r="AU1603" s="146"/>
      <c r="AV1603" s="146"/>
      <c r="AW1603" s="58"/>
      <c r="AX1603" s="123"/>
      <c r="AY1603" s="59"/>
      <c r="AZ1603" s="147"/>
      <c r="BA1603" s="148"/>
      <c r="BB1603" s="143"/>
      <c r="BC1603" s="143"/>
      <c r="BD1603" s="41">
        <v>4</v>
      </c>
      <c r="BE1603" s="52">
        <v>43</v>
      </c>
      <c r="BF1603" s="62">
        <v>4322</v>
      </c>
      <c r="BG1603" s="284"/>
    </row>
    <row r="1604" spans="1:59" s="63" customFormat="1" ht="12.75" x14ac:dyDescent="0.2">
      <c r="A1604" s="196">
        <v>4</v>
      </c>
      <c r="B1604" s="197" t="s">
        <v>422</v>
      </c>
      <c r="C1604" s="208">
        <v>43</v>
      </c>
      <c r="D1604" s="209" t="s">
        <v>688</v>
      </c>
      <c r="E1604" s="210">
        <v>4322</v>
      </c>
      <c r="F1604" s="211" t="s">
        <v>707</v>
      </c>
      <c r="G1604" s="230"/>
      <c r="H1604" s="56"/>
      <c r="I1604" s="221"/>
      <c r="J1604" s="57"/>
      <c r="K1604" s="57"/>
      <c r="L1604" s="57"/>
      <c r="M1604" s="55"/>
      <c r="N1604" s="303"/>
      <c r="O1604" s="245"/>
      <c r="P1604" s="122"/>
      <c r="Q1604" s="58"/>
      <c r="R1604" s="58"/>
      <c r="S1604" s="58"/>
      <c r="T1604" s="58"/>
      <c r="U1604" s="58"/>
      <c r="V1604" s="58"/>
      <c r="W1604" s="58"/>
      <c r="X1604" s="58"/>
      <c r="Y1604" s="59"/>
      <c r="Z1604" s="59"/>
      <c r="AA1604" s="59"/>
      <c r="AB1604" s="58"/>
      <c r="AC1604" s="58"/>
      <c r="AD1604" s="58"/>
      <c r="AE1604" s="58"/>
      <c r="AF1604" s="58"/>
      <c r="AG1604" s="58"/>
      <c r="AH1604" s="58"/>
      <c r="AI1604" s="58"/>
      <c r="AJ1604" s="59"/>
      <c r="AK1604" s="59"/>
      <c r="AL1604" s="59"/>
      <c r="AM1604" s="58"/>
      <c r="AN1604" s="58"/>
      <c r="AO1604" s="58"/>
      <c r="AP1604" s="58"/>
      <c r="AQ1604" s="58"/>
      <c r="AR1604" s="58"/>
      <c r="AS1604" s="58"/>
      <c r="AT1604" s="58"/>
      <c r="AU1604" s="58"/>
      <c r="AV1604" s="58"/>
      <c r="AW1604" s="58"/>
      <c r="AX1604" s="59"/>
      <c r="AY1604" s="59"/>
      <c r="AZ1604" s="60"/>
      <c r="BA1604" s="61"/>
      <c r="BB1604" s="54"/>
      <c r="BC1604" s="54"/>
      <c r="BD1604" s="41">
        <v>4</v>
      </c>
      <c r="BE1604" s="52">
        <v>43</v>
      </c>
      <c r="BF1604" s="62">
        <v>4322</v>
      </c>
      <c r="BG1604" s="274"/>
    </row>
    <row r="1605" spans="1:59" s="63" customFormat="1" ht="12.75" x14ac:dyDescent="0.2">
      <c r="A1605" s="196">
        <v>4</v>
      </c>
      <c r="B1605" s="197" t="s">
        <v>422</v>
      </c>
      <c r="C1605" s="208">
        <v>43</v>
      </c>
      <c r="D1605" s="209" t="s">
        <v>688</v>
      </c>
      <c r="E1605" s="210">
        <v>4322</v>
      </c>
      <c r="F1605" s="211" t="s">
        <v>707</v>
      </c>
      <c r="G1605" s="231" t="s">
        <v>708</v>
      </c>
      <c r="H1605" s="65"/>
      <c r="I1605" s="222"/>
      <c r="J1605" s="66"/>
      <c r="K1605" s="66"/>
      <c r="L1605" s="66"/>
      <c r="M1605" s="64"/>
      <c r="N1605" s="308"/>
      <c r="O1605" s="309"/>
      <c r="P1605" s="127"/>
      <c r="Q1605" s="67"/>
      <c r="R1605" s="67"/>
      <c r="S1605" s="67"/>
      <c r="T1605" s="67"/>
      <c r="U1605" s="67"/>
      <c r="V1605" s="67"/>
      <c r="W1605" s="67"/>
      <c r="X1605" s="67"/>
      <c r="Y1605" s="68"/>
      <c r="Z1605" s="68"/>
      <c r="AA1605" s="68"/>
      <c r="AB1605" s="67"/>
      <c r="AC1605" s="67"/>
      <c r="AD1605" s="67"/>
      <c r="AE1605" s="67"/>
      <c r="AF1605" s="67"/>
      <c r="AG1605" s="67"/>
      <c r="AH1605" s="67"/>
      <c r="AI1605" s="67"/>
      <c r="AJ1605" s="68"/>
      <c r="AK1605" s="68"/>
      <c r="AL1605" s="68"/>
      <c r="AM1605" s="67"/>
      <c r="AN1605" s="67"/>
      <c r="AO1605" s="67"/>
      <c r="AP1605" s="67"/>
      <c r="AQ1605" s="67"/>
      <c r="AR1605" s="67"/>
      <c r="AS1605" s="67"/>
      <c r="AT1605" s="67"/>
      <c r="AU1605" s="67"/>
      <c r="AV1605" s="67"/>
      <c r="AW1605" s="67"/>
      <c r="AX1605" s="68"/>
      <c r="AY1605" s="68"/>
      <c r="AZ1605" s="69"/>
      <c r="BA1605" s="70"/>
      <c r="BB1605" s="71"/>
      <c r="BC1605" s="54"/>
      <c r="BD1605" s="41">
        <v>4</v>
      </c>
      <c r="BE1605" s="52">
        <v>43</v>
      </c>
      <c r="BF1605" s="62">
        <v>4322</v>
      </c>
      <c r="BG1605" s="275"/>
    </row>
    <row r="1606" spans="1:59" s="63" customFormat="1" ht="12.75" x14ac:dyDescent="0.2">
      <c r="A1606" s="196">
        <v>4</v>
      </c>
      <c r="B1606" s="197" t="s">
        <v>422</v>
      </c>
      <c r="C1606" s="208">
        <v>43</v>
      </c>
      <c r="D1606" s="209" t="s">
        <v>688</v>
      </c>
      <c r="E1606" s="210">
        <v>4322</v>
      </c>
      <c r="F1606" s="211" t="s">
        <v>707</v>
      </c>
      <c r="G1606" s="231" t="s">
        <v>708</v>
      </c>
      <c r="H1606" s="72" t="s">
        <v>47</v>
      </c>
      <c r="I1606" s="223"/>
      <c r="J1606" s="73"/>
      <c r="K1606" s="73"/>
      <c r="L1606" s="73"/>
      <c r="M1606" s="74"/>
      <c r="N1606" s="247"/>
      <c r="O1606" s="306"/>
      <c r="P1606" s="105"/>
      <c r="Q1606" s="75"/>
      <c r="R1606" s="75"/>
      <c r="S1606" s="75"/>
      <c r="T1606" s="75"/>
      <c r="U1606" s="75"/>
      <c r="V1606" s="75"/>
      <c r="W1606" s="75"/>
      <c r="X1606" s="75"/>
      <c r="Y1606" s="76">
        <f>IF(ISNUMBER(VLOOKUP(Y1608,P$7:W$7,MATCH(Y1608,P$7:W$7))),VLOOKUP(Y1608,P$7:W$7,MATCH(Y1608,P$7:W$7)),IF(N1610=0,"No Data",IF(Y1608&gt;0,"&lt;100",0)))</f>
        <v>10000</v>
      </c>
      <c r="Z1606" s="77">
        <f>IF(ISNUMBER(VLOOKUP(Z1610,P$7:W$7,MATCH(Z1610,P$7:W$7))),VLOOKUP(Z1610,P$7:W$7,MATCH(Z1610,P$7:W$7)),IF(N1610=0,"No Data",IF(Z1610&gt;0,"&lt;100",0)))</f>
        <v>10000</v>
      </c>
      <c r="AA1606" s="106">
        <f>IF(ISNUMBER(Z1606),Z1606,0)</f>
        <v>10000</v>
      </c>
      <c r="AB1606" s="75"/>
      <c r="AC1606" s="75"/>
      <c r="AD1606" s="75"/>
      <c r="AE1606" s="75"/>
      <c r="AF1606" s="75"/>
      <c r="AG1606" s="75"/>
      <c r="AH1606" s="75"/>
      <c r="AI1606" s="75"/>
      <c r="AJ1606" s="76">
        <f>IF(ISNUMBER(VLOOKUP(AJ1608,AB$7:AH$7,MATCH(AJ1608,AB$7:AH$7))),VLOOKUP(AJ1608,AB$7:AH$7,MATCH(AJ1608,AB$7:AH$7)),IF(N1610=0,"No Data",IF(AJ1608&gt;0,"&lt;50",0)))</f>
        <v>0</v>
      </c>
      <c r="AK1606" s="77">
        <f>IF(ISNUMBER(VLOOKUP(AK1610,AB$7:AH$7,MATCH(AK1610,AB$7:AH$7))),VLOOKUP(AK1610,AB$7:AH$7,MATCH(AK1610,AB$7:AH$7)),IF(N1610=0,"No Data",IF(AK1610&gt;0,"&lt;50",0)))</f>
        <v>0</v>
      </c>
      <c r="AL1606" s="106">
        <f>IF(ISNUMBER(AK1606),AK1606,0)</f>
        <v>0</v>
      </c>
      <c r="AM1606" s="75"/>
      <c r="AN1606" s="75"/>
      <c r="AO1606" s="75"/>
      <c r="AP1606" s="75"/>
      <c r="AQ1606" s="75"/>
      <c r="AR1606" s="75"/>
      <c r="AS1606" s="75"/>
      <c r="AT1606" s="75"/>
      <c r="AU1606" s="75"/>
      <c r="AV1606" s="75"/>
      <c r="AW1606" s="76">
        <f>IF(ISNUMBER(VLOOKUP(AW1608,AM$7:AU$7,MATCH(AW1608,AM$7:AU$7))),VLOOKUP(AW1608,AM$7:AU$7,MATCH(AW1608,AM$7:AU$7)),IF(N1610=0,"No Data",IF(AW1608&gt;0,"&lt;10",0)))</f>
        <v>100</v>
      </c>
      <c r="AX1606" s="77">
        <f>IF(ISNUMBER(VLOOKUP(AX1610,AM$7:AU$7,MATCH(AX1610,AM$7:AU$7))),VLOOKUP(AX1610,AM$7:AU$7,MATCH(AX1610,AM$7:AU$7)),IF(N1610=0,"No Data",IF(AX1610&gt;0,"&lt;10",0)))</f>
        <v>50</v>
      </c>
      <c r="AY1606" s="106">
        <f>IF(ISNUMBER(AX1606),AX1606,0)</f>
        <v>50</v>
      </c>
      <c r="AZ1606" s="79"/>
      <c r="BA1606" s="80"/>
      <c r="BB1606" s="71"/>
      <c r="BC1606" s="54"/>
      <c r="BD1606" s="41">
        <v>4</v>
      </c>
      <c r="BE1606" s="52">
        <v>43</v>
      </c>
      <c r="BF1606" s="62">
        <v>4322</v>
      </c>
      <c r="BG1606" s="276" t="s">
        <v>47</v>
      </c>
    </row>
    <row r="1607" spans="1:59" s="63" customFormat="1" ht="12.75" x14ac:dyDescent="0.2">
      <c r="A1607" s="196">
        <v>4</v>
      </c>
      <c r="B1607" s="197" t="s">
        <v>422</v>
      </c>
      <c r="C1607" s="208">
        <v>43</v>
      </c>
      <c r="D1607" s="209" t="s">
        <v>688</v>
      </c>
      <c r="E1607" s="210">
        <v>4322</v>
      </c>
      <c r="F1607" s="211" t="s">
        <v>707</v>
      </c>
      <c r="G1607" s="231" t="s">
        <v>708</v>
      </c>
      <c r="H1607" s="81" t="s">
        <v>48</v>
      </c>
      <c r="I1607" s="223"/>
      <c r="J1607" s="73"/>
      <c r="K1607" s="73"/>
      <c r="L1607" s="73"/>
      <c r="M1607" s="74"/>
      <c r="N1607" s="247"/>
      <c r="O1607" s="306"/>
      <c r="P1607" s="105"/>
      <c r="Q1607" s="75"/>
      <c r="R1607" s="75"/>
      <c r="S1607" s="75"/>
      <c r="T1607" s="75"/>
      <c r="U1607" s="75"/>
      <c r="V1607" s="75"/>
      <c r="W1607" s="75"/>
      <c r="X1607" s="75"/>
      <c r="Y1607" s="82">
        <f>MIN(X1611:X1616)</f>
        <v>5000</v>
      </c>
      <c r="Z1607" s="83"/>
      <c r="AA1607" s="83"/>
      <c r="AB1607" s="75"/>
      <c r="AC1607" s="75"/>
      <c r="AD1607" s="75"/>
      <c r="AE1607" s="75"/>
      <c r="AF1607" s="75"/>
      <c r="AG1607" s="75"/>
      <c r="AH1607" s="75"/>
      <c r="AI1607" s="75"/>
      <c r="AJ1607" s="82">
        <f>MIN(AI1611:AI1616)</f>
        <v>0</v>
      </c>
      <c r="AK1607" s="83"/>
      <c r="AL1607" s="83"/>
      <c r="AM1607" s="75"/>
      <c r="AN1607" s="75"/>
      <c r="AO1607" s="75"/>
      <c r="AP1607" s="75"/>
      <c r="AQ1607" s="75"/>
      <c r="AR1607" s="75"/>
      <c r="AS1607" s="75"/>
      <c r="AT1607" s="75"/>
      <c r="AU1607" s="75"/>
      <c r="AV1607" s="75"/>
      <c r="AW1607" s="82">
        <f>MIN(AV1611:AV1616)</f>
        <v>100</v>
      </c>
      <c r="AX1607" s="83"/>
      <c r="AY1607" s="83"/>
      <c r="AZ1607" s="79"/>
      <c r="BA1607" s="80"/>
      <c r="BB1607" s="71"/>
      <c r="BC1607" s="54"/>
      <c r="BD1607" s="41">
        <v>4</v>
      </c>
      <c r="BE1607" s="52">
        <v>43</v>
      </c>
      <c r="BF1607" s="62">
        <v>4322</v>
      </c>
      <c r="BG1607" s="278" t="s">
        <v>48</v>
      </c>
    </row>
    <row r="1608" spans="1:59" s="63" customFormat="1" ht="12.75" x14ac:dyDescent="0.2">
      <c r="A1608" s="196">
        <v>4</v>
      </c>
      <c r="B1608" s="197" t="s">
        <v>422</v>
      </c>
      <c r="C1608" s="208">
        <v>43</v>
      </c>
      <c r="D1608" s="209" t="s">
        <v>688</v>
      </c>
      <c r="E1608" s="210">
        <v>4322</v>
      </c>
      <c r="F1608" s="211" t="s">
        <v>707</v>
      </c>
      <c r="G1608" s="231" t="s">
        <v>708</v>
      </c>
      <c r="H1608" s="81" t="s">
        <v>49</v>
      </c>
      <c r="I1608" s="223"/>
      <c r="J1608" s="73"/>
      <c r="K1608" s="73"/>
      <c r="L1608" s="73"/>
      <c r="M1608" s="74"/>
      <c r="N1608" s="247"/>
      <c r="O1608" s="306"/>
      <c r="P1608" s="105"/>
      <c r="Q1608" s="75"/>
      <c r="R1608" s="75"/>
      <c r="S1608" s="75"/>
      <c r="T1608" s="75"/>
      <c r="U1608" s="75"/>
      <c r="V1608" s="75"/>
      <c r="W1608" s="75"/>
      <c r="X1608" s="75"/>
      <c r="Y1608" s="84">
        <f>IF(ISNUMBER(AVERAGE(X1611:X1616)),AVERAGE(X1611:X1616),0)</f>
        <v>15833.333333333334</v>
      </c>
      <c r="Z1608" s="83"/>
      <c r="AA1608" s="83"/>
      <c r="AB1608" s="75"/>
      <c r="AC1608" s="75"/>
      <c r="AD1608" s="75"/>
      <c r="AE1608" s="75"/>
      <c r="AF1608" s="75"/>
      <c r="AG1608" s="75"/>
      <c r="AH1608" s="75"/>
      <c r="AI1608" s="75"/>
      <c r="AJ1608" s="84">
        <f>IF(ISNUMBER(AVERAGE(AI1611:AI1616)),AVERAGE(AI1611:AI1616),0)</f>
        <v>0</v>
      </c>
      <c r="AK1608" s="83"/>
      <c r="AL1608" s="83"/>
      <c r="AM1608" s="75"/>
      <c r="AN1608" s="75"/>
      <c r="AO1608" s="75"/>
      <c r="AP1608" s="75"/>
      <c r="AQ1608" s="75"/>
      <c r="AR1608" s="75"/>
      <c r="AS1608" s="75"/>
      <c r="AT1608" s="75"/>
      <c r="AU1608" s="75"/>
      <c r="AV1608" s="75"/>
      <c r="AW1608" s="84">
        <f>IF(ISNUMBER(AVERAGE(AV1611:AV1616)),AVERAGE(AV1611:AV1616),0)</f>
        <v>100</v>
      </c>
      <c r="AX1608" s="83"/>
      <c r="AY1608" s="83"/>
      <c r="AZ1608" s="79"/>
      <c r="BA1608" s="80"/>
      <c r="BB1608" s="71"/>
      <c r="BC1608" s="54"/>
      <c r="BD1608" s="41">
        <v>4</v>
      </c>
      <c r="BE1608" s="52">
        <v>43</v>
      </c>
      <c r="BF1608" s="62">
        <v>4322</v>
      </c>
      <c r="BG1608" s="278" t="s">
        <v>49</v>
      </c>
    </row>
    <row r="1609" spans="1:59" s="63" customFormat="1" ht="12.75" x14ac:dyDescent="0.2">
      <c r="A1609" s="196">
        <v>4</v>
      </c>
      <c r="B1609" s="197" t="s">
        <v>422</v>
      </c>
      <c r="C1609" s="208">
        <v>43</v>
      </c>
      <c r="D1609" s="209" t="s">
        <v>688</v>
      </c>
      <c r="E1609" s="210">
        <v>4322</v>
      </c>
      <c r="F1609" s="211" t="s">
        <v>707</v>
      </c>
      <c r="G1609" s="231" t="s">
        <v>708</v>
      </c>
      <c r="H1609" s="81" t="s">
        <v>50</v>
      </c>
      <c r="I1609" s="223"/>
      <c r="J1609" s="73"/>
      <c r="K1609" s="73"/>
      <c r="L1609" s="73"/>
      <c r="M1609" s="74"/>
      <c r="N1609" s="247"/>
      <c r="O1609" s="306"/>
      <c r="P1609" s="105"/>
      <c r="Q1609" s="75"/>
      <c r="R1609" s="75"/>
      <c r="S1609" s="75"/>
      <c r="T1609" s="75"/>
      <c r="U1609" s="75"/>
      <c r="V1609" s="75"/>
      <c r="W1609" s="75"/>
      <c r="X1609" s="75"/>
      <c r="Y1609" s="84">
        <f>MAX(X1611:X1616)</f>
        <v>25000</v>
      </c>
      <c r="Z1609" s="83"/>
      <c r="AA1609" s="83"/>
      <c r="AB1609" s="75"/>
      <c r="AC1609" s="75"/>
      <c r="AD1609" s="75"/>
      <c r="AE1609" s="75"/>
      <c r="AF1609" s="75"/>
      <c r="AG1609" s="75"/>
      <c r="AH1609" s="75"/>
      <c r="AI1609" s="75"/>
      <c r="AJ1609" s="84">
        <f>MAX(AI1611:AI1616)</f>
        <v>0</v>
      </c>
      <c r="AK1609" s="83"/>
      <c r="AL1609" s="83"/>
      <c r="AM1609" s="75"/>
      <c r="AN1609" s="75"/>
      <c r="AO1609" s="75"/>
      <c r="AP1609" s="75"/>
      <c r="AQ1609" s="75"/>
      <c r="AR1609" s="75"/>
      <c r="AS1609" s="75"/>
      <c r="AT1609" s="75"/>
      <c r="AU1609" s="75"/>
      <c r="AV1609" s="75"/>
      <c r="AW1609" s="84">
        <f>MAX(AV1611:AV1616)</f>
        <v>100</v>
      </c>
      <c r="AX1609" s="83"/>
      <c r="AY1609" s="83"/>
      <c r="AZ1609" s="79"/>
      <c r="BA1609" s="80"/>
      <c r="BB1609" s="71"/>
      <c r="BC1609" s="54"/>
      <c r="BD1609" s="41">
        <v>4</v>
      </c>
      <c r="BE1609" s="52">
        <v>43</v>
      </c>
      <c r="BF1609" s="62">
        <v>4322</v>
      </c>
      <c r="BG1609" s="278" t="s">
        <v>50</v>
      </c>
    </row>
    <row r="1610" spans="1:59" s="63" customFormat="1" ht="12.75" x14ac:dyDescent="0.2">
      <c r="A1610" s="196">
        <v>4</v>
      </c>
      <c r="B1610" s="197" t="s">
        <v>422</v>
      </c>
      <c r="C1610" s="208">
        <v>43</v>
      </c>
      <c r="D1610" s="209" t="s">
        <v>688</v>
      </c>
      <c r="E1610" s="210">
        <v>4322</v>
      </c>
      <c r="F1610" s="211" t="s">
        <v>707</v>
      </c>
      <c r="G1610" s="231" t="s">
        <v>708</v>
      </c>
      <c r="H1610" s="85" t="s">
        <v>51</v>
      </c>
      <c r="I1610" s="223"/>
      <c r="J1610" s="73"/>
      <c r="K1610" s="73"/>
      <c r="L1610" s="73"/>
      <c r="M1610" s="74"/>
      <c r="N1610" s="248">
        <f>SUM(N1611:N1616)</f>
        <v>6</v>
      </c>
      <c r="O1610" s="293">
        <f>SUM(O1611:O1616)</f>
        <v>0.99999999999999989</v>
      </c>
      <c r="P1610" s="292"/>
      <c r="Q1610" s="87"/>
      <c r="R1610" s="87"/>
      <c r="S1610" s="87"/>
      <c r="T1610" s="87"/>
      <c r="U1610" s="87"/>
      <c r="V1610" s="87"/>
      <c r="W1610" s="87"/>
      <c r="X1610" s="87"/>
      <c r="Y1610" s="88"/>
      <c r="Z1610" s="119">
        <f>SUM(Z1611:Z1616)</f>
        <v>15833.33333333333</v>
      </c>
      <c r="AA1610" s="120"/>
      <c r="AB1610" s="111"/>
      <c r="AC1610" s="111"/>
      <c r="AD1610" s="111"/>
      <c r="AE1610" s="111"/>
      <c r="AF1610" s="111"/>
      <c r="AG1610" s="111"/>
      <c r="AH1610" s="111"/>
      <c r="AI1610" s="111"/>
      <c r="AJ1610" s="120"/>
      <c r="AK1610" s="119">
        <f>SUM(AK1611:AK1616)</f>
        <v>0</v>
      </c>
      <c r="AL1610" s="120"/>
      <c r="AM1610" s="111"/>
      <c r="AN1610" s="111"/>
      <c r="AO1610" s="111"/>
      <c r="AP1610" s="111"/>
      <c r="AQ1610" s="111"/>
      <c r="AR1610" s="111"/>
      <c r="AS1610" s="111"/>
      <c r="AT1610" s="111"/>
      <c r="AU1610" s="111"/>
      <c r="AV1610" s="111"/>
      <c r="AW1610" s="120"/>
      <c r="AX1610" s="119">
        <f>SUM(AX1611:AX1616)</f>
        <v>99.999999999999972</v>
      </c>
      <c r="AY1610" s="88"/>
      <c r="AZ1610" s="79"/>
      <c r="BA1610" s="80"/>
      <c r="BB1610" s="71"/>
      <c r="BC1610" s="54"/>
      <c r="BD1610" s="41">
        <v>4</v>
      </c>
      <c r="BE1610" s="52">
        <v>43</v>
      </c>
      <c r="BF1610" s="62">
        <v>4322</v>
      </c>
      <c r="BG1610" s="279" t="s">
        <v>51</v>
      </c>
    </row>
    <row r="1611" spans="1:59" s="63" customFormat="1" ht="12.75" x14ac:dyDescent="0.2">
      <c r="A1611" s="196">
        <v>4</v>
      </c>
      <c r="B1611" s="197" t="s">
        <v>422</v>
      </c>
      <c r="C1611" s="208">
        <v>43</v>
      </c>
      <c r="D1611" s="209" t="s">
        <v>688</v>
      </c>
      <c r="E1611" s="210">
        <v>4322</v>
      </c>
      <c r="F1611" s="211" t="s">
        <v>707</v>
      </c>
      <c r="G1611" s="231" t="s">
        <v>708</v>
      </c>
      <c r="H1611" s="89" t="s">
        <v>52</v>
      </c>
      <c r="I1611" s="90" t="s">
        <v>244</v>
      </c>
      <c r="J1611" s="90" t="s">
        <v>709</v>
      </c>
      <c r="K1611" s="90" t="s">
        <v>90</v>
      </c>
      <c r="L1611" s="90" t="s">
        <v>161</v>
      </c>
      <c r="M1611" s="91"/>
      <c r="N1611" s="312">
        <v>1</v>
      </c>
      <c r="O1611" s="313">
        <f t="shared" ref="O1611:O1616" si="230">N1611/N$1610</f>
        <v>0.16666666666666666</v>
      </c>
      <c r="P1611" s="104"/>
      <c r="Q1611" s="92"/>
      <c r="R1611" s="92"/>
      <c r="S1611" s="92"/>
      <c r="T1611" s="92"/>
      <c r="U1611" s="92">
        <v>1</v>
      </c>
      <c r="V1611" s="92"/>
      <c r="W1611" s="92"/>
      <c r="X1611" s="109">
        <f t="shared" ref="X1611:X1616" si="231">P1611*P$7+Q1611*Q$7+R1611*R$7+S1611*S$7+T1611*T$7+U1611*U$7+V1611*V$7+W1611*W$7</f>
        <v>5000</v>
      </c>
      <c r="Y1611" s="83"/>
      <c r="Z1611" s="110">
        <f t="shared" ref="Z1611:Z1616" si="232">X1611*$O1611</f>
        <v>833.33333333333326</v>
      </c>
      <c r="AA1611" s="111"/>
      <c r="AB1611" s="92"/>
      <c r="AC1611" s="92"/>
      <c r="AD1611" s="92"/>
      <c r="AE1611" s="92"/>
      <c r="AF1611" s="92"/>
      <c r="AG1611" s="92"/>
      <c r="AH1611" s="92"/>
      <c r="AI1611" s="109">
        <f t="shared" ref="AI1611:AI1616" si="233">AB1611*AB$7+AC1611*AC$7+AD1611*AD$7+AE1611*AE$7+AF1611*AF$7+AG1611*AG$7+AH1611*AH$7</f>
        <v>0</v>
      </c>
      <c r="AJ1611" s="83"/>
      <c r="AK1611" s="110">
        <f t="shared" ref="AK1611:AK1616" si="234">AI1611*$O1611</f>
        <v>0</v>
      </c>
      <c r="AL1611" s="111"/>
      <c r="AM1611" s="92"/>
      <c r="AN1611" s="92"/>
      <c r="AO1611" s="92"/>
      <c r="AP1611" s="92">
        <v>1</v>
      </c>
      <c r="AQ1611" s="92"/>
      <c r="AR1611" s="92"/>
      <c r="AS1611" s="92"/>
      <c r="AT1611" s="92"/>
      <c r="AU1611" s="92"/>
      <c r="AV1611" s="109">
        <f t="shared" ref="AV1611:AV1616" si="235">AM1611*AM$7+AN1611*AN$7+AO1611*AO$7+AP1611*AP$7+AQ1611*AQ$7+AR1611*AR$7+AS1611*AS$7+AT1611*AT$7+AU1611*AU$7</f>
        <v>100</v>
      </c>
      <c r="AW1611" s="75"/>
      <c r="AX1611" s="110">
        <f t="shared" ref="AX1611:AX1616" si="236">AV1611*$O1611</f>
        <v>16.666666666666664</v>
      </c>
      <c r="AY1611" s="111"/>
      <c r="AZ1611" s="93"/>
      <c r="BA1611" s="94" t="s">
        <v>105</v>
      </c>
      <c r="BB1611" s="71"/>
      <c r="BC1611" s="54"/>
      <c r="BD1611" s="41">
        <v>4</v>
      </c>
      <c r="BE1611" s="52">
        <v>43</v>
      </c>
      <c r="BF1611" s="62">
        <v>4322</v>
      </c>
      <c r="BG1611" s="280" t="s">
        <v>52</v>
      </c>
    </row>
    <row r="1612" spans="1:59" s="63" customFormat="1" ht="12.75" x14ac:dyDescent="0.2">
      <c r="A1612" s="196">
        <v>4</v>
      </c>
      <c r="B1612" s="197" t="s">
        <v>422</v>
      </c>
      <c r="C1612" s="208">
        <v>43</v>
      </c>
      <c r="D1612" s="209" t="s">
        <v>688</v>
      </c>
      <c r="E1612" s="210">
        <v>4322</v>
      </c>
      <c r="F1612" s="211" t="s">
        <v>707</v>
      </c>
      <c r="G1612" s="231" t="s">
        <v>708</v>
      </c>
      <c r="H1612" s="89"/>
      <c r="I1612" s="90" t="s">
        <v>246</v>
      </c>
      <c r="J1612" s="90" t="s">
        <v>709</v>
      </c>
      <c r="K1612" s="90" t="s">
        <v>90</v>
      </c>
      <c r="L1612" s="90"/>
      <c r="M1612" s="91" t="s">
        <v>710</v>
      </c>
      <c r="N1612" s="312">
        <v>1</v>
      </c>
      <c r="O1612" s="313">
        <f t="shared" si="230"/>
        <v>0.16666666666666666</v>
      </c>
      <c r="P1612" s="104"/>
      <c r="Q1612" s="92"/>
      <c r="R1612" s="92"/>
      <c r="S1612" s="92"/>
      <c r="T1612" s="92"/>
      <c r="U1612" s="92">
        <v>1</v>
      </c>
      <c r="V1612" s="92"/>
      <c r="W1612" s="92"/>
      <c r="X1612" s="109">
        <f t="shared" si="231"/>
        <v>5000</v>
      </c>
      <c r="Y1612" s="83"/>
      <c r="Z1612" s="110">
        <f t="shared" si="232"/>
        <v>833.33333333333326</v>
      </c>
      <c r="AA1612" s="111"/>
      <c r="AB1612" s="92"/>
      <c r="AC1612" s="92"/>
      <c r="AD1612" s="92"/>
      <c r="AE1612" s="92"/>
      <c r="AF1612" s="92"/>
      <c r="AG1612" s="92"/>
      <c r="AH1612" s="92"/>
      <c r="AI1612" s="109">
        <f t="shared" si="233"/>
        <v>0</v>
      </c>
      <c r="AJ1612" s="83"/>
      <c r="AK1612" s="110">
        <f t="shared" si="234"/>
        <v>0</v>
      </c>
      <c r="AL1612" s="111"/>
      <c r="AM1612" s="92"/>
      <c r="AN1612" s="92"/>
      <c r="AO1612" s="92"/>
      <c r="AP1612" s="92">
        <v>1</v>
      </c>
      <c r="AQ1612" s="92"/>
      <c r="AR1612" s="92"/>
      <c r="AS1612" s="92"/>
      <c r="AT1612" s="92"/>
      <c r="AU1612" s="92"/>
      <c r="AV1612" s="109">
        <f t="shared" si="235"/>
        <v>100</v>
      </c>
      <c r="AW1612" s="75"/>
      <c r="AX1612" s="110">
        <f t="shared" si="236"/>
        <v>16.666666666666664</v>
      </c>
      <c r="AY1612" s="111"/>
      <c r="AZ1612" s="93"/>
      <c r="BA1612" s="94" t="s">
        <v>105</v>
      </c>
      <c r="BB1612" s="71"/>
      <c r="BC1612" s="54"/>
      <c r="BD1612" s="41">
        <v>4</v>
      </c>
      <c r="BE1612" s="52">
        <v>43</v>
      </c>
      <c r="BF1612" s="62">
        <v>4322</v>
      </c>
      <c r="BG1612" s="280" t="s">
        <v>52</v>
      </c>
    </row>
    <row r="1613" spans="1:59" s="63" customFormat="1" ht="12.75" x14ac:dyDescent="0.2">
      <c r="A1613" s="196">
        <v>4</v>
      </c>
      <c r="B1613" s="197" t="s">
        <v>422</v>
      </c>
      <c r="C1613" s="208">
        <v>43</v>
      </c>
      <c r="D1613" s="209" t="s">
        <v>688</v>
      </c>
      <c r="E1613" s="210">
        <v>4322</v>
      </c>
      <c r="F1613" s="211" t="s">
        <v>707</v>
      </c>
      <c r="G1613" s="231" t="s">
        <v>708</v>
      </c>
      <c r="H1613" s="89"/>
      <c r="I1613" s="90" t="s">
        <v>711</v>
      </c>
      <c r="J1613" s="90"/>
      <c r="K1613" s="90" t="s">
        <v>68</v>
      </c>
      <c r="L1613" s="90" t="s">
        <v>69</v>
      </c>
      <c r="M1613" s="91"/>
      <c r="N1613" s="312">
        <v>1</v>
      </c>
      <c r="O1613" s="313">
        <f t="shared" si="230"/>
        <v>0.16666666666666666</v>
      </c>
      <c r="P1613" s="104"/>
      <c r="Q1613" s="92"/>
      <c r="R1613" s="92"/>
      <c r="S1613" s="92"/>
      <c r="T1613" s="92"/>
      <c r="U1613" s="92"/>
      <c r="V1613" s="92"/>
      <c r="W1613" s="92">
        <v>1</v>
      </c>
      <c r="X1613" s="109">
        <f t="shared" si="231"/>
        <v>25000</v>
      </c>
      <c r="Y1613" s="83"/>
      <c r="Z1613" s="110">
        <f t="shared" si="232"/>
        <v>4166.6666666666661</v>
      </c>
      <c r="AA1613" s="111"/>
      <c r="AB1613" s="92"/>
      <c r="AC1613" s="92"/>
      <c r="AD1613" s="92"/>
      <c r="AE1613" s="92"/>
      <c r="AF1613" s="92"/>
      <c r="AG1613" s="92"/>
      <c r="AH1613" s="92"/>
      <c r="AI1613" s="109">
        <f t="shared" si="233"/>
        <v>0</v>
      </c>
      <c r="AJ1613" s="83"/>
      <c r="AK1613" s="110">
        <f t="shared" si="234"/>
        <v>0</v>
      </c>
      <c r="AL1613" s="111"/>
      <c r="AM1613" s="92"/>
      <c r="AN1613" s="92"/>
      <c r="AO1613" s="92"/>
      <c r="AP1613" s="92">
        <v>1</v>
      </c>
      <c r="AQ1613" s="92"/>
      <c r="AR1613" s="92"/>
      <c r="AS1613" s="92"/>
      <c r="AT1613" s="92"/>
      <c r="AU1613" s="92"/>
      <c r="AV1613" s="109">
        <f t="shared" si="235"/>
        <v>100</v>
      </c>
      <c r="AW1613" s="75"/>
      <c r="AX1613" s="110">
        <f t="shared" si="236"/>
        <v>16.666666666666664</v>
      </c>
      <c r="AY1613" s="111"/>
      <c r="AZ1613" s="93"/>
      <c r="BA1613" s="94" t="s">
        <v>554</v>
      </c>
      <c r="BB1613" s="71"/>
      <c r="BC1613" s="54"/>
      <c r="BD1613" s="41">
        <v>4</v>
      </c>
      <c r="BE1613" s="52">
        <v>43</v>
      </c>
      <c r="BF1613" s="62">
        <v>4322</v>
      </c>
      <c r="BG1613" s="280" t="s">
        <v>52</v>
      </c>
    </row>
    <row r="1614" spans="1:59" s="63" customFormat="1" ht="12.75" x14ac:dyDescent="0.2">
      <c r="A1614" s="196">
        <v>4</v>
      </c>
      <c r="B1614" s="197" t="s">
        <v>422</v>
      </c>
      <c r="C1614" s="208">
        <v>43</v>
      </c>
      <c r="D1614" s="209" t="s">
        <v>688</v>
      </c>
      <c r="E1614" s="210">
        <v>4322</v>
      </c>
      <c r="F1614" s="211" t="s">
        <v>707</v>
      </c>
      <c r="G1614" s="231" t="s">
        <v>708</v>
      </c>
      <c r="H1614" s="89"/>
      <c r="I1614" s="90" t="s">
        <v>249</v>
      </c>
      <c r="J1614" s="90" t="s">
        <v>712</v>
      </c>
      <c r="K1614" s="90" t="s">
        <v>90</v>
      </c>
      <c r="L1614" s="90" t="s">
        <v>572</v>
      </c>
      <c r="M1614" s="91"/>
      <c r="N1614" s="312">
        <v>1</v>
      </c>
      <c r="O1614" s="313">
        <f t="shared" si="230"/>
        <v>0.16666666666666666</v>
      </c>
      <c r="P1614" s="104"/>
      <c r="Q1614" s="92"/>
      <c r="R1614" s="92"/>
      <c r="S1614" s="92"/>
      <c r="T1614" s="92"/>
      <c r="U1614" s="92"/>
      <c r="V1614" s="92">
        <v>1</v>
      </c>
      <c r="W1614" s="92"/>
      <c r="X1614" s="109">
        <f t="shared" si="231"/>
        <v>10000</v>
      </c>
      <c r="Y1614" s="83"/>
      <c r="Z1614" s="110">
        <f t="shared" si="232"/>
        <v>1666.6666666666665</v>
      </c>
      <c r="AA1614" s="111"/>
      <c r="AB1614" s="92"/>
      <c r="AC1614" s="92"/>
      <c r="AD1614" s="92"/>
      <c r="AE1614" s="92"/>
      <c r="AF1614" s="92"/>
      <c r="AG1614" s="92"/>
      <c r="AH1614" s="92"/>
      <c r="AI1614" s="109">
        <f t="shared" si="233"/>
        <v>0</v>
      </c>
      <c r="AJ1614" s="83"/>
      <c r="AK1614" s="110">
        <f t="shared" si="234"/>
        <v>0</v>
      </c>
      <c r="AL1614" s="111"/>
      <c r="AM1614" s="92"/>
      <c r="AN1614" s="92"/>
      <c r="AO1614" s="92"/>
      <c r="AP1614" s="92">
        <v>1</v>
      </c>
      <c r="AQ1614" s="92"/>
      <c r="AR1614" s="92"/>
      <c r="AS1614" s="92"/>
      <c r="AT1614" s="92"/>
      <c r="AU1614" s="92"/>
      <c r="AV1614" s="109">
        <f t="shared" si="235"/>
        <v>100</v>
      </c>
      <c r="AW1614" s="75"/>
      <c r="AX1614" s="110">
        <f t="shared" si="236"/>
        <v>16.666666666666664</v>
      </c>
      <c r="AY1614" s="111"/>
      <c r="AZ1614" s="93"/>
      <c r="BA1614" s="94" t="s">
        <v>554</v>
      </c>
      <c r="BB1614" s="71"/>
      <c r="BC1614" s="54"/>
      <c r="BD1614" s="41">
        <v>4</v>
      </c>
      <c r="BE1614" s="52">
        <v>43</v>
      </c>
      <c r="BF1614" s="62">
        <v>4322</v>
      </c>
      <c r="BG1614" s="280" t="s">
        <v>52</v>
      </c>
    </row>
    <row r="1615" spans="1:59" s="63" customFormat="1" ht="12.75" x14ac:dyDescent="0.2">
      <c r="A1615" s="196">
        <v>4</v>
      </c>
      <c r="B1615" s="197" t="s">
        <v>422</v>
      </c>
      <c r="C1615" s="208">
        <v>43</v>
      </c>
      <c r="D1615" s="209" t="s">
        <v>688</v>
      </c>
      <c r="E1615" s="210">
        <v>4322</v>
      </c>
      <c r="F1615" s="211" t="s">
        <v>707</v>
      </c>
      <c r="G1615" s="231" t="s">
        <v>708</v>
      </c>
      <c r="H1615" s="89"/>
      <c r="I1615" s="90" t="s">
        <v>705</v>
      </c>
      <c r="J1615" s="90" t="s">
        <v>706</v>
      </c>
      <c r="K1615" s="90" t="s">
        <v>68</v>
      </c>
      <c r="L1615" s="90" t="s">
        <v>69</v>
      </c>
      <c r="M1615" s="91"/>
      <c r="N1615" s="312">
        <v>1</v>
      </c>
      <c r="O1615" s="313">
        <f t="shared" si="230"/>
        <v>0.16666666666666666</v>
      </c>
      <c r="P1615" s="104"/>
      <c r="Q1615" s="92"/>
      <c r="R1615" s="92"/>
      <c r="S1615" s="92"/>
      <c r="T1615" s="92"/>
      <c r="U1615" s="92"/>
      <c r="V1615" s="92"/>
      <c r="W1615" s="92">
        <v>1</v>
      </c>
      <c r="X1615" s="109">
        <f t="shared" si="231"/>
        <v>25000</v>
      </c>
      <c r="Y1615" s="83"/>
      <c r="Z1615" s="110">
        <f t="shared" si="232"/>
        <v>4166.6666666666661</v>
      </c>
      <c r="AA1615" s="111"/>
      <c r="AB1615" s="92"/>
      <c r="AC1615" s="92"/>
      <c r="AD1615" s="92"/>
      <c r="AE1615" s="92"/>
      <c r="AF1615" s="92"/>
      <c r="AG1615" s="92"/>
      <c r="AH1615" s="92"/>
      <c r="AI1615" s="109">
        <f t="shared" si="233"/>
        <v>0</v>
      </c>
      <c r="AJ1615" s="83"/>
      <c r="AK1615" s="110">
        <f t="shared" si="234"/>
        <v>0</v>
      </c>
      <c r="AL1615" s="111"/>
      <c r="AM1615" s="92"/>
      <c r="AN1615" s="92"/>
      <c r="AO1615" s="92"/>
      <c r="AP1615" s="92">
        <v>1</v>
      </c>
      <c r="AQ1615" s="92"/>
      <c r="AR1615" s="92"/>
      <c r="AS1615" s="92"/>
      <c r="AT1615" s="92"/>
      <c r="AU1615" s="92"/>
      <c r="AV1615" s="109">
        <f t="shared" si="235"/>
        <v>100</v>
      </c>
      <c r="AW1615" s="75"/>
      <c r="AX1615" s="110">
        <f t="shared" si="236"/>
        <v>16.666666666666664</v>
      </c>
      <c r="AY1615" s="111"/>
      <c r="AZ1615" s="93"/>
      <c r="BA1615" s="94" t="s">
        <v>554</v>
      </c>
      <c r="BB1615" s="71"/>
      <c r="BC1615" s="54"/>
      <c r="BD1615" s="41">
        <v>4</v>
      </c>
      <c r="BE1615" s="52">
        <v>43</v>
      </c>
      <c r="BF1615" s="62">
        <v>4322</v>
      </c>
      <c r="BG1615" s="280" t="s">
        <v>52</v>
      </c>
    </row>
    <row r="1616" spans="1:59" s="63" customFormat="1" ht="12.75" x14ac:dyDescent="0.2">
      <c r="A1616" s="196">
        <v>4</v>
      </c>
      <c r="B1616" s="197" t="s">
        <v>422</v>
      </c>
      <c r="C1616" s="208">
        <v>43</v>
      </c>
      <c r="D1616" s="209" t="s">
        <v>688</v>
      </c>
      <c r="E1616" s="210">
        <v>4322</v>
      </c>
      <c r="F1616" s="211" t="s">
        <v>707</v>
      </c>
      <c r="G1616" s="231" t="s">
        <v>708</v>
      </c>
      <c r="H1616" s="89"/>
      <c r="I1616" s="90" t="s">
        <v>713</v>
      </c>
      <c r="J1616" s="90" t="s">
        <v>714</v>
      </c>
      <c r="K1616" s="90" t="s">
        <v>73</v>
      </c>
      <c r="L1616" s="90" t="s">
        <v>69</v>
      </c>
      <c r="M1616" s="91"/>
      <c r="N1616" s="312">
        <v>1</v>
      </c>
      <c r="O1616" s="313">
        <f t="shared" si="230"/>
        <v>0.16666666666666666</v>
      </c>
      <c r="P1616" s="104"/>
      <c r="Q1616" s="92"/>
      <c r="R1616" s="92"/>
      <c r="S1616" s="92"/>
      <c r="T1616" s="92"/>
      <c r="U1616" s="92"/>
      <c r="V1616" s="92"/>
      <c r="W1616" s="92">
        <v>1</v>
      </c>
      <c r="X1616" s="109">
        <f t="shared" si="231"/>
        <v>25000</v>
      </c>
      <c r="Y1616" s="83"/>
      <c r="Z1616" s="110">
        <f t="shared" si="232"/>
        <v>4166.6666666666661</v>
      </c>
      <c r="AA1616" s="111"/>
      <c r="AB1616" s="92"/>
      <c r="AC1616" s="92"/>
      <c r="AD1616" s="92"/>
      <c r="AE1616" s="92"/>
      <c r="AF1616" s="92"/>
      <c r="AG1616" s="92"/>
      <c r="AH1616" s="92"/>
      <c r="AI1616" s="109">
        <f t="shared" si="233"/>
        <v>0</v>
      </c>
      <c r="AJ1616" s="83"/>
      <c r="AK1616" s="110">
        <f t="shared" si="234"/>
        <v>0</v>
      </c>
      <c r="AL1616" s="111"/>
      <c r="AM1616" s="92"/>
      <c r="AN1616" s="92"/>
      <c r="AO1616" s="92"/>
      <c r="AP1616" s="92">
        <v>1</v>
      </c>
      <c r="AQ1616" s="92"/>
      <c r="AR1616" s="92"/>
      <c r="AS1616" s="92"/>
      <c r="AT1616" s="92"/>
      <c r="AU1616" s="92"/>
      <c r="AV1616" s="109">
        <f t="shared" si="235"/>
        <v>100</v>
      </c>
      <c r="AW1616" s="75"/>
      <c r="AX1616" s="110">
        <f t="shared" si="236"/>
        <v>16.666666666666664</v>
      </c>
      <c r="AY1616" s="111"/>
      <c r="AZ1616" s="93"/>
      <c r="BA1616" s="94" t="s">
        <v>554</v>
      </c>
      <c r="BB1616" s="71"/>
      <c r="BC1616" s="54"/>
      <c r="BD1616" s="41">
        <v>4</v>
      </c>
      <c r="BE1616" s="52">
        <v>43</v>
      </c>
      <c r="BF1616" s="62">
        <v>4322</v>
      </c>
      <c r="BG1616" s="280" t="s">
        <v>52</v>
      </c>
    </row>
    <row r="1617" spans="1:59" s="63" customFormat="1" ht="12.75" x14ac:dyDescent="0.2">
      <c r="A1617" s="196">
        <v>4</v>
      </c>
      <c r="B1617" s="197" t="s">
        <v>422</v>
      </c>
      <c r="C1617" s="208">
        <v>43</v>
      </c>
      <c r="D1617" s="209" t="s">
        <v>688</v>
      </c>
      <c r="E1617" s="210">
        <v>4322</v>
      </c>
      <c r="F1617" s="211" t="s">
        <v>707</v>
      </c>
      <c r="G1617" s="231" t="s">
        <v>708</v>
      </c>
      <c r="H1617" s="65"/>
      <c r="I1617" s="222"/>
      <c r="J1617" s="66"/>
      <c r="K1617" s="66"/>
      <c r="L1617" s="66"/>
      <c r="M1617" s="64"/>
      <c r="N1617" s="304"/>
      <c r="O1617" s="305"/>
      <c r="P1617" s="127"/>
      <c r="Q1617" s="67"/>
      <c r="R1617" s="67"/>
      <c r="S1617" s="67"/>
      <c r="T1617" s="67"/>
      <c r="U1617" s="67"/>
      <c r="V1617" s="67"/>
      <c r="W1617" s="67"/>
      <c r="X1617" s="67"/>
      <c r="Y1617" s="68"/>
      <c r="Z1617" s="68"/>
      <c r="AA1617" s="68"/>
      <c r="AB1617" s="67"/>
      <c r="AC1617" s="67"/>
      <c r="AD1617" s="67"/>
      <c r="AE1617" s="67"/>
      <c r="AF1617" s="67"/>
      <c r="AG1617" s="67"/>
      <c r="AH1617" s="67"/>
      <c r="AI1617" s="67"/>
      <c r="AJ1617" s="68"/>
      <c r="AK1617" s="68"/>
      <c r="AL1617" s="68"/>
      <c r="AM1617" s="67"/>
      <c r="AN1617" s="67"/>
      <c r="AO1617" s="67"/>
      <c r="AP1617" s="67"/>
      <c r="AQ1617" s="67"/>
      <c r="AR1617" s="67"/>
      <c r="AS1617" s="67"/>
      <c r="AT1617" s="67"/>
      <c r="AU1617" s="67"/>
      <c r="AV1617" s="67"/>
      <c r="AW1617" s="67"/>
      <c r="AX1617" s="68"/>
      <c r="AY1617" s="68"/>
      <c r="AZ1617" s="69"/>
      <c r="BA1617" s="70"/>
      <c r="BB1617" s="71"/>
      <c r="BC1617" s="54"/>
      <c r="BD1617" s="41">
        <v>4</v>
      </c>
      <c r="BE1617" s="52">
        <v>43</v>
      </c>
      <c r="BF1617" s="62">
        <v>4322</v>
      </c>
      <c r="BG1617" s="275"/>
    </row>
    <row r="1618" spans="1:59" s="63" customFormat="1" ht="12.75" x14ac:dyDescent="0.2">
      <c r="A1618" s="196">
        <v>4</v>
      </c>
      <c r="B1618" s="197" t="s">
        <v>422</v>
      </c>
      <c r="C1618" s="208">
        <v>43</v>
      </c>
      <c r="D1618" s="209" t="s">
        <v>688</v>
      </c>
      <c r="E1618" s="210">
        <v>4322</v>
      </c>
      <c r="F1618" s="211" t="s">
        <v>707</v>
      </c>
      <c r="G1618" s="230"/>
      <c r="H1618" s="56"/>
      <c r="I1618" s="221"/>
      <c r="J1618" s="57"/>
      <c r="K1618" s="57"/>
      <c r="L1618" s="57"/>
      <c r="M1618" s="55"/>
      <c r="N1618" s="303"/>
      <c r="O1618" s="245"/>
      <c r="P1618" s="122"/>
      <c r="Q1618" s="58"/>
      <c r="R1618" s="58"/>
      <c r="S1618" s="58"/>
      <c r="T1618" s="58"/>
      <c r="U1618" s="58"/>
      <c r="V1618" s="58"/>
      <c r="W1618" s="58"/>
      <c r="X1618" s="58"/>
      <c r="Y1618" s="59"/>
      <c r="Z1618" s="59"/>
      <c r="AA1618" s="59"/>
      <c r="AB1618" s="58"/>
      <c r="AC1618" s="58"/>
      <c r="AD1618" s="58"/>
      <c r="AE1618" s="58"/>
      <c r="AF1618" s="58"/>
      <c r="AG1618" s="58"/>
      <c r="AH1618" s="58"/>
      <c r="AI1618" s="58"/>
      <c r="AJ1618" s="59"/>
      <c r="AK1618" s="59"/>
      <c r="AL1618" s="59"/>
      <c r="AM1618" s="58"/>
      <c r="AN1618" s="58"/>
      <c r="AO1618" s="58"/>
      <c r="AP1618" s="58"/>
      <c r="AQ1618" s="58"/>
      <c r="AR1618" s="58"/>
      <c r="AS1618" s="58"/>
      <c r="AT1618" s="58"/>
      <c r="AU1618" s="58"/>
      <c r="AV1618" s="58"/>
      <c r="AW1618" s="58"/>
      <c r="AX1618" s="59"/>
      <c r="AY1618" s="59"/>
      <c r="AZ1618" s="60"/>
      <c r="BA1618" s="61"/>
      <c r="BB1618" s="54"/>
      <c r="BC1618" s="54"/>
      <c r="BD1618" s="41">
        <v>4</v>
      </c>
      <c r="BE1618" s="52">
        <v>43</v>
      </c>
      <c r="BF1618" s="62">
        <v>4322</v>
      </c>
      <c r="BG1618" s="274"/>
    </row>
    <row r="1619" spans="1:59" s="63" customFormat="1" ht="12.75" x14ac:dyDescent="0.2">
      <c r="A1619" s="196">
        <v>4</v>
      </c>
      <c r="B1619" s="197" t="s">
        <v>422</v>
      </c>
      <c r="C1619" s="208">
        <v>43</v>
      </c>
      <c r="D1619" s="209" t="s">
        <v>688</v>
      </c>
      <c r="E1619" s="210">
        <v>4322</v>
      </c>
      <c r="F1619" s="211" t="s">
        <v>707</v>
      </c>
      <c r="G1619" s="231"/>
      <c r="H1619" s="65"/>
      <c r="I1619" s="222"/>
      <c r="J1619" s="66"/>
      <c r="K1619" s="66"/>
      <c r="L1619" s="66"/>
      <c r="M1619" s="64"/>
      <c r="N1619" s="304"/>
      <c r="O1619" s="305"/>
      <c r="P1619" s="127"/>
      <c r="Q1619" s="67"/>
      <c r="R1619" s="67"/>
      <c r="S1619" s="67"/>
      <c r="T1619" s="67"/>
      <c r="U1619" s="67"/>
      <c r="V1619" s="67"/>
      <c r="W1619" s="67"/>
      <c r="X1619" s="67"/>
      <c r="Y1619" s="68"/>
      <c r="Z1619" s="68"/>
      <c r="AA1619" s="68"/>
      <c r="AB1619" s="67"/>
      <c r="AC1619" s="67"/>
      <c r="AD1619" s="67"/>
      <c r="AE1619" s="67"/>
      <c r="AF1619" s="67"/>
      <c r="AG1619" s="67"/>
      <c r="AH1619" s="67"/>
      <c r="AI1619" s="67"/>
      <c r="AJ1619" s="68"/>
      <c r="AK1619" s="68"/>
      <c r="AL1619" s="68"/>
      <c r="AM1619" s="67"/>
      <c r="AN1619" s="67"/>
      <c r="AO1619" s="67"/>
      <c r="AP1619" s="67"/>
      <c r="AQ1619" s="67"/>
      <c r="AR1619" s="67"/>
      <c r="AS1619" s="67"/>
      <c r="AT1619" s="67"/>
      <c r="AU1619" s="67"/>
      <c r="AV1619" s="67"/>
      <c r="AW1619" s="67"/>
      <c r="AX1619" s="68"/>
      <c r="AY1619" s="68"/>
      <c r="AZ1619" s="69"/>
      <c r="BA1619" s="70"/>
      <c r="BB1619" s="71"/>
      <c r="BC1619" s="54"/>
      <c r="BD1619" s="41">
        <v>4</v>
      </c>
      <c r="BE1619" s="52">
        <v>43</v>
      </c>
      <c r="BF1619" s="62">
        <v>4322</v>
      </c>
      <c r="BG1619" s="275"/>
    </row>
    <row r="1620" spans="1:59" s="63" customFormat="1" ht="12.75" x14ac:dyDescent="0.2">
      <c r="A1620" s="196">
        <v>4</v>
      </c>
      <c r="B1620" s="197" t="s">
        <v>422</v>
      </c>
      <c r="C1620" s="208">
        <v>43</v>
      </c>
      <c r="D1620" s="209" t="s">
        <v>688</v>
      </c>
      <c r="E1620" s="210">
        <v>4322</v>
      </c>
      <c r="F1620" s="211" t="s">
        <v>707</v>
      </c>
      <c r="G1620" s="231" t="s">
        <v>1195</v>
      </c>
      <c r="H1620" s="72" t="s">
        <v>1233</v>
      </c>
      <c r="I1620" s="223" t="s">
        <v>1249</v>
      </c>
      <c r="J1620" s="73"/>
      <c r="K1620" s="73"/>
      <c r="L1620" s="73"/>
      <c r="M1620" s="74"/>
      <c r="N1620" s="247"/>
      <c r="O1620" s="306"/>
      <c r="P1620" s="105"/>
      <c r="Q1620" s="75"/>
      <c r="R1620" s="75"/>
      <c r="S1620" s="75"/>
      <c r="T1620" s="75"/>
      <c r="U1620" s="75"/>
      <c r="V1620" s="75"/>
      <c r="W1620" s="75"/>
      <c r="X1620" s="75"/>
      <c r="Y1620" s="76" t="s">
        <v>1241</v>
      </c>
      <c r="Z1620" s="77" t="s">
        <v>1241</v>
      </c>
      <c r="AA1620" s="78">
        <f>AA$1210</f>
        <v>5000</v>
      </c>
      <c r="AB1620" s="75"/>
      <c r="AC1620" s="75"/>
      <c r="AD1620" s="75"/>
      <c r="AE1620" s="75"/>
      <c r="AF1620" s="75"/>
      <c r="AG1620" s="75"/>
      <c r="AH1620" s="75"/>
      <c r="AI1620" s="75"/>
      <c r="AJ1620" s="76" t="s">
        <v>1241</v>
      </c>
      <c r="AK1620" s="77" t="s">
        <v>1241</v>
      </c>
      <c r="AL1620" s="78">
        <f>AL$1210</f>
        <v>0</v>
      </c>
      <c r="AM1620" s="75"/>
      <c r="AN1620" s="75"/>
      <c r="AO1620" s="75"/>
      <c r="AP1620" s="75"/>
      <c r="AQ1620" s="75"/>
      <c r="AR1620" s="75"/>
      <c r="AS1620" s="75"/>
      <c r="AT1620" s="75"/>
      <c r="AU1620" s="75"/>
      <c r="AV1620" s="75"/>
      <c r="AW1620" s="76" t="s">
        <v>1241</v>
      </c>
      <c r="AX1620" s="77" t="s">
        <v>1241</v>
      </c>
      <c r="AY1620" s="78">
        <f>AY$1210</f>
        <v>250</v>
      </c>
      <c r="AZ1620" s="79"/>
      <c r="BA1620" s="80" t="str">
        <f>I1620</f>
        <v>&gt; see 4255, Insulating wall cladding</v>
      </c>
      <c r="BB1620" s="71"/>
      <c r="BC1620" s="54"/>
      <c r="BD1620" s="41">
        <v>4</v>
      </c>
      <c r="BE1620" s="52">
        <v>43</v>
      </c>
      <c r="BF1620" s="62">
        <v>4322</v>
      </c>
      <c r="BG1620" s="276" t="str">
        <f>H1620</f>
        <v>Default Scenario (Link)</v>
      </c>
    </row>
    <row r="1621" spans="1:59" s="63" customFormat="1" ht="12.75" x14ac:dyDescent="0.2">
      <c r="A1621" s="196">
        <v>4</v>
      </c>
      <c r="B1621" s="197" t="s">
        <v>422</v>
      </c>
      <c r="C1621" s="208">
        <v>43</v>
      </c>
      <c r="D1621" s="209" t="s">
        <v>688</v>
      </c>
      <c r="E1621" s="210">
        <v>4322</v>
      </c>
      <c r="F1621" s="211" t="s">
        <v>707</v>
      </c>
      <c r="G1621" s="231"/>
      <c r="H1621" s="65"/>
      <c r="I1621" s="222"/>
      <c r="J1621" s="66"/>
      <c r="K1621" s="66"/>
      <c r="L1621" s="66"/>
      <c r="M1621" s="64"/>
      <c r="N1621" s="304"/>
      <c r="O1621" s="305"/>
      <c r="P1621" s="127"/>
      <c r="Q1621" s="67"/>
      <c r="R1621" s="67"/>
      <c r="S1621" s="67"/>
      <c r="T1621" s="67"/>
      <c r="U1621" s="67"/>
      <c r="V1621" s="67"/>
      <c r="W1621" s="67"/>
      <c r="X1621" s="67"/>
      <c r="Y1621" s="68"/>
      <c r="Z1621" s="68"/>
      <c r="AA1621" s="68"/>
      <c r="AB1621" s="67"/>
      <c r="AC1621" s="67"/>
      <c r="AD1621" s="67"/>
      <c r="AE1621" s="67"/>
      <c r="AF1621" s="67"/>
      <c r="AG1621" s="67"/>
      <c r="AH1621" s="67"/>
      <c r="AI1621" s="67"/>
      <c r="AJ1621" s="68"/>
      <c r="AK1621" s="68"/>
      <c r="AL1621" s="68"/>
      <c r="AM1621" s="67"/>
      <c r="AN1621" s="67"/>
      <c r="AO1621" s="67"/>
      <c r="AP1621" s="67"/>
      <c r="AQ1621" s="67"/>
      <c r="AR1621" s="67"/>
      <c r="AS1621" s="67"/>
      <c r="AT1621" s="67"/>
      <c r="AU1621" s="67"/>
      <c r="AV1621" s="67"/>
      <c r="AW1621" s="67"/>
      <c r="AX1621" s="68"/>
      <c r="AY1621" s="68"/>
      <c r="AZ1621" s="69"/>
      <c r="BA1621" s="70"/>
      <c r="BB1621" s="71"/>
      <c r="BC1621" s="54"/>
      <c r="BD1621" s="41">
        <v>4</v>
      </c>
      <c r="BE1621" s="52">
        <v>43</v>
      </c>
      <c r="BF1621" s="62">
        <v>4322</v>
      </c>
      <c r="BG1621" s="275"/>
    </row>
    <row r="1622" spans="1:59" s="63" customFormat="1" ht="12.75" x14ac:dyDescent="0.2">
      <c r="A1622" s="196">
        <v>4</v>
      </c>
      <c r="B1622" s="197" t="s">
        <v>422</v>
      </c>
      <c r="C1622" s="208">
        <v>43</v>
      </c>
      <c r="D1622" s="209" t="s">
        <v>688</v>
      </c>
      <c r="E1622" s="210">
        <v>4322</v>
      </c>
      <c r="F1622" s="211" t="s">
        <v>707</v>
      </c>
      <c r="G1622" s="230"/>
      <c r="H1622" s="56"/>
      <c r="I1622" s="221"/>
      <c r="J1622" s="57"/>
      <c r="K1622" s="57"/>
      <c r="L1622" s="57"/>
      <c r="M1622" s="55"/>
      <c r="N1622" s="303"/>
      <c r="O1622" s="245"/>
      <c r="P1622" s="122"/>
      <c r="Q1622" s="58"/>
      <c r="R1622" s="58"/>
      <c r="S1622" s="58"/>
      <c r="T1622" s="58"/>
      <c r="U1622" s="58"/>
      <c r="V1622" s="58"/>
      <c r="W1622" s="58"/>
      <c r="X1622" s="58"/>
      <c r="Y1622" s="59"/>
      <c r="Z1622" s="59"/>
      <c r="AA1622" s="59"/>
      <c r="AB1622" s="58"/>
      <c r="AC1622" s="58"/>
      <c r="AD1622" s="58"/>
      <c r="AE1622" s="58"/>
      <c r="AF1622" s="58"/>
      <c r="AG1622" s="58"/>
      <c r="AH1622" s="58"/>
      <c r="AI1622" s="58"/>
      <c r="AJ1622" s="59"/>
      <c r="AK1622" s="59"/>
      <c r="AL1622" s="59"/>
      <c r="AM1622" s="58"/>
      <c r="AN1622" s="58"/>
      <c r="AO1622" s="58"/>
      <c r="AP1622" s="58"/>
      <c r="AQ1622" s="58"/>
      <c r="AR1622" s="58"/>
      <c r="AS1622" s="58"/>
      <c r="AT1622" s="58"/>
      <c r="AU1622" s="58"/>
      <c r="AV1622" s="58"/>
      <c r="AW1622" s="58"/>
      <c r="AX1622" s="59"/>
      <c r="AY1622" s="59"/>
      <c r="AZ1622" s="60"/>
      <c r="BA1622" s="61"/>
      <c r="BB1622" s="54"/>
      <c r="BC1622" s="54"/>
      <c r="BD1622" s="41">
        <v>4</v>
      </c>
      <c r="BE1622" s="52">
        <v>43</v>
      </c>
      <c r="BF1622" s="62">
        <v>4322</v>
      </c>
      <c r="BG1622" s="274"/>
    </row>
    <row r="1623" spans="1:59" s="63" customFormat="1" ht="12.75" x14ac:dyDescent="0.2">
      <c r="A1623" s="196">
        <v>4</v>
      </c>
      <c r="B1623" s="197" t="s">
        <v>422</v>
      </c>
      <c r="C1623" s="208">
        <v>43</v>
      </c>
      <c r="D1623" s="209" t="s">
        <v>688</v>
      </c>
      <c r="E1623" s="210">
        <v>4322</v>
      </c>
      <c r="F1623" s="211" t="s">
        <v>707</v>
      </c>
      <c r="G1623" s="231"/>
      <c r="H1623" s="65"/>
      <c r="I1623" s="222"/>
      <c r="J1623" s="66"/>
      <c r="K1623" s="66"/>
      <c r="L1623" s="66"/>
      <c r="M1623" s="64"/>
      <c r="N1623" s="304"/>
      <c r="O1623" s="305"/>
      <c r="P1623" s="127"/>
      <c r="Q1623" s="67"/>
      <c r="R1623" s="67"/>
      <c r="S1623" s="67"/>
      <c r="T1623" s="67"/>
      <c r="U1623" s="67"/>
      <c r="V1623" s="67"/>
      <c r="W1623" s="67"/>
      <c r="X1623" s="67"/>
      <c r="Y1623" s="68"/>
      <c r="Z1623" s="68"/>
      <c r="AA1623" s="68"/>
      <c r="AB1623" s="67"/>
      <c r="AC1623" s="67"/>
      <c r="AD1623" s="67"/>
      <c r="AE1623" s="67"/>
      <c r="AF1623" s="67"/>
      <c r="AG1623" s="67"/>
      <c r="AH1623" s="67"/>
      <c r="AI1623" s="67"/>
      <c r="AJ1623" s="68"/>
      <c r="AK1623" s="68"/>
      <c r="AL1623" s="68"/>
      <c r="AM1623" s="67"/>
      <c r="AN1623" s="67"/>
      <c r="AO1623" s="67"/>
      <c r="AP1623" s="67"/>
      <c r="AQ1623" s="67"/>
      <c r="AR1623" s="67"/>
      <c r="AS1623" s="67"/>
      <c r="AT1623" s="67"/>
      <c r="AU1623" s="67"/>
      <c r="AV1623" s="67"/>
      <c r="AW1623" s="67"/>
      <c r="AX1623" s="68"/>
      <c r="AY1623" s="68"/>
      <c r="AZ1623" s="69"/>
      <c r="BA1623" s="70"/>
      <c r="BB1623" s="71"/>
      <c r="BC1623" s="54"/>
      <c r="BD1623" s="41">
        <v>4</v>
      </c>
      <c r="BE1623" s="52">
        <v>43</v>
      </c>
      <c r="BF1623" s="62">
        <v>4322</v>
      </c>
      <c r="BG1623" s="275"/>
    </row>
    <row r="1624" spans="1:59" s="63" customFormat="1" ht="12.75" x14ac:dyDescent="0.2">
      <c r="A1624" s="196">
        <v>4</v>
      </c>
      <c r="B1624" s="197" t="s">
        <v>422</v>
      </c>
      <c r="C1624" s="208">
        <v>43</v>
      </c>
      <c r="D1624" s="209" t="s">
        <v>688</v>
      </c>
      <c r="E1624" s="210">
        <v>4322</v>
      </c>
      <c r="F1624" s="211" t="s">
        <v>707</v>
      </c>
      <c r="G1624" s="231" t="s">
        <v>264</v>
      </c>
      <c r="H1624" s="72" t="s">
        <v>1233</v>
      </c>
      <c r="I1624" s="223" t="s">
        <v>1248</v>
      </c>
      <c r="J1624" s="73"/>
      <c r="K1624" s="73"/>
      <c r="L1624" s="73"/>
      <c r="M1624" s="74"/>
      <c r="N1624" s="247"/>
      <c r="O1624" s="306"/>
      <c r="P1624" s="105"/>
      <c r="Q1624" s="75"/>
      <c r="R1624" s="75"/>
      <c r="S1624" s="75"/>
      <c r="T1624" s="75"/>
      <c r="U1624" s="75"/>
      <c r="V1624" s="75"/>
      <c r="W1624" s="75"/>
      <c r="X1624" s="75"/>
      <c r="Y1624" s="76" t="s">
        <v>1241</v>
      </c>
      <c r="Z1624" s="77" t="s">
        <v>1241</v>
      </c>
      <c r="AA1624" s="78">
        <f>AA$401</f>
        <v>2500</v>
      </c>
      <c r="AB1624" s="75"/>
      <c r="AC1624" s="75"/>
      <c r="AD1624" s="75"/>
      <c r="AE1624" s="75"/>
      <c r="AF1624" s="75"/>
      <c r="AG1624" s="75"/>
      <c r="AH1624" s="75"/>
      <c r="AI1624" s="75"/>
      <c r="AJ1624" s="76" t="s">
        <v>1241</v>
      </c>
      <c r="AK1624" s="77" t="s">
        <v>1241</v>
      </c>
      <c r="AL1624" s="78">
        <f>AL$401</f>
        <v>0</v>
      </c>
      <c r="AM1624" s="75"/>
      <c r="AN1624" s="75"/>
      <c r="AO1624" s="75"/>
      <c r="AP1624" s="75"/>
      <c r="AQ1624" s="75"/>
      <c r="AR1624" s="75"/>
      <c r="AS1624" s="75"/>
      <c r="AT1624" s="75"/>
      <c r="AU1624" s="75"/>
      <c r="AV1624" s="75"/>
      <c r="AW1624" s="76" t="s">
        <v>1241</v>
      </c>
      <c r="AX1624" s="77" t="s">
        <v>1241</v>
      </c>
      <c r="AY1624" s="78">
        <f>AY$401</f>
        <v>500</v>
      </c>
      <c r="AZ1624" s="79"/>
      <c r="BA1624" s="80" t="str">
        <f>I1624</f>
        <v>&gt; see 3311, Brickwork</v>
      </c>
      <c r="BB1624" s="71"/>
      <c r="BC1624" s="54"/>
      <c r="BD1624" s="41">
        <v>4</v>
      </c>
      <c r="BE1624" s="52">
        <v>43</v>
      </c>
      <c r="BF1624" s="62">
        <v>4322</v>
      </c>
      <c r="BG1624" s="276" t="str">
        <f>H1624</f>
        <v>Default Scenario (Link)</v>
      </c>
    </row>
    <row r="1625" spans="1:59" s="63" customFormat="1" ht="12.75" x14ac:dyDescent="0.2">
      <c r="A1625" s="196">
        <v>4</v>
      </c>
      <c r="B1625" s="197" t="s">
        <v>422</v>
      </c>
      <c r="C1625" s="208">
        <v>43</v>
      </c>
      <c r="D1625" s="209" t="s">
        <v>688</v>
      </c>
      <c r="E1625" s="210">
        <v>4322</v>
      </c>
      <c r="F1625" s="211" t="s">
        <v>707</v>
      </c>
      <c r="G1625" s="231"/>
      <c r="H1625" s="65"/>
      <c r="I1625" s="222"/>
      <c r="J1625" s="66"/>
      <c r="K1625" s="66"/>
      <c r="L1625" s="66"/>
      <c r="M1625" s="64"/>
      <c r="N1625" s="304"/>
      <c r="O1625" s="305"/>
      <c r="P1625" s="127"/>
      <c r="Q1625" s="67"/>
      <c r="R1625" s="67"/>
      <c r="S1625" s="67"/>
      <c r="T1625" s="67"/>
      <c r="U1625" s="67"/>
      <c r="V1625" s="67"/>
      <c r="W1625" s="67"/>
      <c r="X1625" s="67"/>
      <c r="Y1625" s="68"/>
      <c r="Z1625" s="68"/>
      <c r="AA1625" s="68"/>
      <c r="AB1625" s="67"/>
      <c r="AC1625" s="67"/>
      <c r="AD1625" s="67"/>
      <c r="AE1625" s="67"/>
      <c r="AF1625" s="67"/>
      <c r="AG1625" s="67"/>
      <c r="AH1625" s="67"/>
      <c r="AI1625" s="67"/>
      <c r="AJ1625" s="68"/>
      <c r="AK1625" s="68"/>
      <c r="AL1625" s="68"/>
      <c r="AM1625" s="67"/>
      <c r="AN1625" s="67"/>
      <c r="AO1625" s="67"/>
      <c r="AP1625" s="67"/>
      <c r="AQ1625" s="67"/>
      <c r="AR1625" s="67"/>
      <c r="AS1625" s="67"/>
      <c r="AT1625" s="67"/>
      <c r="AU1625" s="67"/>
      <c r="AV1625" s="67"/>
      <c r="AW1625" s="67"/>
      <c r="AX1625" s="68"/>
      <c r="AY1625" s="68"/>
      <c r="AZ1625" s="69"/>
      <c r="BA1625" s="70"/>
      <c r="BB1625" s="71"/>
      <c r="BC1625" s="54"/>
      <c r="BD1625" s="41">
        <v>4</v>
      </c>
      <c r="BE1625" s="52">
        <v>43</v>
      </c>
      <c r="BF1625" s="62">
        <v>4322</v>
      </c>
      <c r="BG1625" s="275"/>
    </row>
    <row r="1626" spans="1:59" s="63" customFormat="1" ht="12.75" x14ac:dyDescent="0.2">
      <c r="A1626" s="196">
        <v>4</v>
      </c>
      <c r="B1626" s="197" t="s">
        <v>422</v>
      </c>
      <c r="C1626" s="208">
        <v>43</v>
      </c>
      <c r="D1626" s="209" t="s">
        <v>688</v>
      </c>
      <c r="E1626" s="210">
        <v>4322</v>
      </c>
      <c r="F1626" s="211" t="s">
        <v>707</v>
      </c>
      <c r="G1626" s="230"/>
      <c r="H1626" s="56"/>
      <c r="I1626" s="221"/>
      <c r="J1626" s="57"/>
      <c r="K1626" s="57"/>
      <c r="L1626" s="57"/>
      <c r="M1626" s="55"/>
      <c r="N1626" s="303"/>
      <c r="O1626" s="245"/>
      <c r="P1626" s="122"/>
      <c r="Q1626" s="58"/>
      <c r="R1626" s="58"/>
      <c r="S1626" s="58"/>
      <c r="T1626" s="58"/>
      <c r="U1626" s="58"/>
      <c r="V1626" s="58"/>
      <c r="W1626" s="58"/>
      <c r="X1626" s="58"/>
      <c r="Y1626" s="59"/>
      <c r="Z1626" s="59"/>
      <c r="AA1626" s="59"/>
      <c r="AB1626" s="58"/>
      <c r="AC1626" s="58"/>
      <c r="AD1626" s="58"/>
      <c r="AE1626" s="58"/>
      <c r="AF1626" s="58"/>
      <c r="AG1626" s="58"/>
      <c r="AH1626" s="58"/>
      <c r="AI1626" s="58"/>
      <c r="AJ1626" s="59"/>
      <c r="AK1626" s="59"/>
      <c r="AL1626" s="59"/>
      <c r="AM1626" s="58"/>
      <c r="AN1626" s="58"/>
      <c r="AO1626" s="58"/>
      <c r="AP1626" s="58"/>
      <c r="AQ1626" s="58"/>
      <c r="AR1626" s="58"/>
      <c r="AS1626" s="58"/>
      <c r="AT1626" s="58"/>
      <c r="AU1626" s="58"/>
      <c r="AV1626" s="58"/>
      <c r="AW1626" s="58"/>
      <c r="AX1626" s="59"/>
      <c r="AY1626" s="59"/>
      <c r="AZ1626" s="60"/>
      <c r="BA1626" s="61"/>
      <c r="BB1626" s="54"/>
      <c r="BC1626" s="54"/>
      <c r="BD1626" s="41">
        <v>4</v>
      </c>
      <c r="BE1626" s="52">
        <v>43</v>
      </c>
      <c r="BF1626" s="62">
        <v>4322</v>
      </c>
      <c r="BG1626" s="274"/>
    </row>
    <row r="1627" spans="1:59" s="63" customFormat="1" ht="12.75" x14ac:dyDescent="0.2">
      <c r="A1627" s="196">
        <v>4</v>
      </c>
      <c r="B1627" s="197" t="s">
        <v>422</v>
      </c>
      <c r="C1627" s="208">
        <v>43</v>
      </c>
      <c r="D1627" s="209" t="s">
        <v>688</v>
      </c>
      <c r="E1627" s="210">
        <v>4322</v>
      </c>
      <c r="F1627" s="211" t="s">
        <v>707</v>
      </c>
      <c r="G1627" s="231"/>
      <c r="H1627" s="65"/>
      <c r="I1627" s="222"/>
      <c r="J1627" s="66"/>
      <c r="K1627" s="66"/>
      <c r="L1627" s="66"/>
      <c r="M1627" s="64"/>
      <c r="N1627" s="304"/>
      <c r="O1627" s="305"/>
      <c r="P1627" s="127"/>
      <c r="Q1627" s="67"/>
      <c r="R1627" s="67"/>
      <c r="S1627" s="67"/>
      <c r="T1627" s="67"/>
      <c r="U1627" s="67"/>
      <c r="V1627" s="67"/>
      <c r="W1627" s="67"/>
      <c r="X1627" s="67"/>
      <c r="Y1627" s="68"/>
      <c r="Z1627" s="68"/>
      <c r="AA1627" s="68"/>
      <c r="AB1627" s="67"/>
      <c r="AC1627" s="67"/>
      <c r="AD1627" s="67"/>
      <c r="AE1627" s="67"/>
      <c r="AF1627" s="67"/>
      <c r="AG1627" s="67"/>
      <c r="AH1627" s="67"/>
      <c r="AI1627" s="67"/>
      <c r="AJ1627" s="68"/>
      <c r="AK1627" s="68"/>
      <c r="AL1627" s="68"/>
      <c r="AM1627" s="67"/>
      <c r="AN1627" s="67"/>
      <c r="AO1627" s="67"/>
      <c r="AP1627" s="67"/>
      <c r="AQ1627" s="67"/>
      <c r="AR1627" s="67"/>
      <c r="AS1627" s="67"/>
      <c r="AT1627" s="67"/>
      <c r="AU1627" s="67"/>
      <c r="AV1627" s="67"/>
      <c r="AW1627" s="67"/>
      <c r="AX1627" s="68"/>
      <c r="AY1627" s="68"/>
      <c r="AZ1627" s="69"/>
      <c r="BA1627" s="70"/>
      <c r="BB1627" s="71"/>
      <c r="BC1627" s="54"/>
      <c r="BD1627" s="41">
        <v>4</v>
      </c>
      <c r="BE1627" s="52">
        <v>43</v>
      </c>
      <c r="BF1627" s="62">
        <v>4322</v>
      </c>
      <c r="BG1627" s="275"/>
    </row>
    <row r="1628" spans="1:59" s="63" customFormat="1" ht="12.75" x14ac:dyDescent="0.2">
      <c r="A1628" s="196">
        <v>4</v>
      </c>
      <c r="B1628" s="197" t="s">
        <v>422</v>
      </c>
      <c r="C1628" s="208">
        <v>43</v>
      </c>
      <c r="D1628" s="209" t="s">
        <v>688</v>
      </c>
      <c r="E1628" s="210">
        <v>4322</v>
      </c>
      <c r="F1628" s="211" t="s">
        <v>707</v>
      </c>
      <c r="G1628" s="231" t="s">
        <v>729</v>
      </c>
      <c r="H1628" s="72" t="s">
        <v>1233</v>
      </c>
      <c r="I1628" s="223" t="s">
        <v>1247</v>
      </c>
      <c r="J1628" s="73"/>
      <c r="K1628" s="73"/>
      <c r="L1628" s="73"/>
      <c r="M1628" s="74"/>
      <c r="N1628" s="247"/>
      <c r="O1628" s="306"/>
      <c r="P1628" s="105"/>
      <c r="Q1628" s="75"/>
      <c r="R1628" s="75"/>
      <c r="S1628" s="75"/>
      <c r="T1628" s="75"/>
      <c r="U1628" s="75"/>
      <c r="V1628" s="75"/>
      <c r="W1628" s="75"/>
      <c r="X1628" s="75"/>
      <c r="Y1628" s="76" t="s">
        <v>1241</v>
      </c>
      <c r="Z1628" s="77" t="s">
        <v>1241</v>
      </c>
      <c r="AA1628" s="78">
        <f>AA$2569</f>
        <v>5000</v>
      </c>
      <c r="AB1628" s="75"/>
      <c r="AC1628" s="75"/>
      <c r="AD1628" s="75"/>
      <c r="AE1628" s="75"/>
      <c r="AF1628" s="75"/>
      <c r="AG1628" s="75"/>
      <c r="AH1628" s="75"/>
      <c r="AI1628" s="75"/>
      <c r="AJ1628" s="76" t="s">
        <v>1241</v>
      </c>
      <c r="AK1628" s="77" t="s">
        <v>1241</v>
      </c>
      <c r="AL1628" s="78">
        <f>AL$2569</f>
        <v>0</v>
      </c>
      <c r="AM1628" s="75"/>
      <c r="AN1628" s="75"/>
      <c r="AO1628" s="75"/>
      <c r="AP1628" s="75"/>
      <c r="AQ1628" s="75"/>
      <c r="AR1628" s="75"/>
      <c r="AS1628" s="75"/>
      <c r="AT1628" s="75"/>
      <c r="AU1628" s="75"/>
      <c r="AV1628" s="75"/>
      <c r="AW1628" s="76" t="s">
        <v>1241</v>
      </c>
      <c r="AX1628" s="77" t="s">
        <v>1241</v>
      </c>
      <c r="AY1628" s="78">
        <f>AY$2569</f>
        <v>500</v>
      </c>
      <c r="AZ1628" s="79"/>
      <c r="BA1628" s="80" t="str">
        <f>I1628</f>
        <v>&gt; see 4711, Thermal insulation</v>
      </c>
      <c r="BB1628" s="71"/>
      <c r="BC1628" s="54"/>
      <c r="BD1628" s="41">
        <v>4</v>
      </c>
      <c r="BE1628" s="52">
        <v>43</v>
      </c>
      <c r="BF1628" s="62">
        <v>4322</v>
      </c>
      <c r="BG1628" s="276" t="str">
        <f>H1628</f>
        <v>Default Scenario (Link)</v>
      </c>
    </row>
    <row r="1629" spans="1:59" s="63" customFormat="1" ht="12.75" x14ac:dyDescent="0.2">
      <c r="A1629" s="196">
        <v>4</v>
      </c>
      <c r="B1629" s="197" t="s">
        <v>422</v>
      </c>
      <c r="C1629" s="208">
        <v>43</v>
      </c>
      <c r="D1629" s="209" t="s">
        <v>688</v>
      </c>
      <c r="E1629" s="210">
        <v>4322</v>
      </c>
      <c r="F1629" s="211" t="s">
        <v>707</v>
      </c>
      <c r="G1629" s="231"/>
      <c r="H1629" s="65"/>
      <c r="I1629" s="222"/>
      <c r="J1629" s="66"/>
      <c r="K1629" s="66"/>
      <c r="L1629" s="66"/>
      <c r="M1629" s="64"/>
      <c r="N1629" s="304"/>
      <c r="O1629" s="305"/>
      <c r="P1629" s="127"/>
      <c r="Q1629" s="67"/>
      <c r="R1629" s="67"/>
      <c r="S1629" s="67"/>
      <c r="T1629" s="67"/>
      <c r="U1629" s="67"/>
      <c r="V1629" s="67"/>
      <c r="W1629" s="67"/>
      <c r="X1629" s="67"/>
      <c r="Y1629" s="68"/>
      <c r="Z1629" s="68"/>
      <c r="AA1629" s="68"/>
      <c r="AB1629" s="67"/>
      <c r="AC1629" s="67"/>
      <c r="AD1629" s="67"/>
      <c r="AE1629" s="67"/>
      <c r="AF1629" s="67"/>
      <c r="AG1629" s="67"/>
      <c r="AH1629" s="67"/>
      <c r="AI1629" s="67"/>
      <c r="AJ1629" s="68"/>
      <c r="AK1629" s="68"/>
      <c r="AL1629" s="68"/>
      <c r="AM1629" s="67"/>
      <c r="AN1629" s="67"/>
      <c r="AO1629" s="67"/>
      <c r="AP1629" s="67"/>
      <c r="AQ1629" s="67"/>
      <c r="AR1629" s="67"/>
      <c r="AS1629" s="67"/>
      <c r="AT1629" s="67"/>
      <c r="AU1629" s="67"/>
      <c r="AV1629" s="67"/>
      <c r="AW1629" s="67"/>
      <c r="AX1629" s="68"/>
      <c r="AY1629" s="68"/>
      <c r="AZ1629" s="69"/>
      <c r="BA1629" s="70"/>
      <c r="BB1629" s="71"/>
      <c r="BC1629" s="54"/>
      <c r="BD1629" s="41">
        <v>4</v>
      </c>
      <c r="BE1629" s="52">
        <v>43</v>
      </c>
      <c r="BF1629" s="62">
        <v>4322</v>
      </c>
      <c r="BG1629" s="275"/>
    </row>
    <row r="1630" spans="1:59" s="63" customFormat="1" ht="12.75" x14ac:dyDescent="0.2">
      <c r="A1630" s="196">
        <v>4</v>
      </c>
      <c r="B1630" s="197" t="s">
        <v>422</v>
      </c>
      <c r="C1630" s="208">
        <v>43</v>
      </c>
      <c r="D1630" s="209" t="s">
        <v>688</v>
      </c>
      <c r="E1630" s="210">
        <v>4322</v>
      </c>
      <c r="F1630" s="211" t="s">
        <v>707</v>
      </c>
      <c r="G1630" s="230"/>
      <c r="H1630" s="56"/>
      <c r="I1630" s="221"/>
      <c r="J1630" s="57"/>
      <c r="K1630" s="57"/>
      <c r="L1630" s="57"/>
      <c r="M1630" s="55"/>
      <c r="N1630" s="303"/>
      <c r="O1630" s="245"/>
      <c r="P1630" s="122"/>
      <c r="Q1630" s="58"/>
      <c r="R1630" s="58"/>
      <c r="S1630" s="58"/>
      <c r="T1630" s="58"/>
      <c r="U1630" s="58"/>
      <c r="V1630" s="58"/>
      <c r="W1630" s="58"/>
      <c r="X1630" s="58"/>
      <c r="Y1630" s="59"/>
      <c r="Z1630" s="59"/>
      <c r="AA1630" s="59"/>
      <c r="AB1630" s="58"/>
      <c r="AC1630" s="58"/>
      <c r="AD1630" s="58"/>
      <c r="AE1630" s="58"/>
      <c r="AF1630" s="58"/>
      <c r="AG1630" s="58"/>
      <c r="AH1630" s="58"/>
      <c r="AI1630" s="58"/>
      <c r="AJ1630" s="59"/>
      <c r="AK1630" s="59"/>
      <c r="AL1630" s="59"/>
      <c r="AM1630" s="58"/>
      <c r="AN1630" s="58"/>
      <c r="AO1630" s="58"/>
      <c r="AP1630" s="58"/>
      <c r="AQ1630" s="58"/>
      <c r="AR1630" s="58"/>
      <c r="AS1630" s="58"/>
      <c r="AT1630" s="58"/>
      <c r="AU1630" s="58"/>
      <c r="AV1630" s="58"/>
      <c r="AW1630" s="58"/>
      <c r="AX1630" s="59"/>
      <c r="AY1630" s="59"/>
      <c r="AZ1630" s="60"/>
      <c r="BA1630" s="61"/>
      <c r="BB1630" s="54"/>
      <c r="BC1630" s="54"/>
      <c r="BD1630" s="41">
        <v>4</v>
      </c>
      <c r="BE1630" s="52">
        <v>43</v>
      </c>
      <c r="BF1630" s="62">
        <v>4322</v>
      </c>
      <c r="BG1630" s="274"/>
    </row>
    <row r="1631" spans="1:59" x14ac:dyDescent="0.25">
      <c r="A1631" s="196">
        <v>4</v>
      </c>
      <c r="B1631" s="197" t="s">
        <v>422</v>
      </c>
      <c r="C1631" s="208">
        <v>43</v>
      </c>
      <c r="D1631" s="209" t="s">
        <v>688</v>
      </c>
      <c r="E1631" s="212">
        <v>4323</v>
      </c>
      <c r="F1631" s="213" t="s">
        <v>715</v>
      </c>
      <c r="G1631" s="234"/>
      <c r="H1631" s="138"/>
      <c r="I1631" s="224"/>
      <c r="J1631" s="98"/>
      <c r="K1631" s="98"/>
      <c r="L1631" s="98"/>
      <c r="M1631" s="137"/>
      <c r="N1631" s="322"/>
      <c r="O1631" s="323"/>
      <c r="P1631" s="139"/>
      <c r="Q1631" s="139"/>
      <c r="R1631" s="139"/>
      <c r="S1631" s="139"/>
      <c r="T1631" s="139"/>
      <c r="U1631" s="139"/>
      <c r="V1631" s="139"/>
      <c r="W1631" s="139"/>
      <c r="X1631" s="139"/>
      <c r="Y1631" s="100"/>
      <c r="Z1631" s="125"/>
      <c r="AA1631" s="125"/>
      <c r="AB1631" s="139"/>
      <c r="AC1631" s="139"/>
      <c r="AD1631" s="139"/>
      <c r="AE1631" s="139"/>
      <c r="AF1631" s="139"/>
      <c r="AG1631" s="139"/>
      <c r="AH1631" s="139"/>
      <c r="AI1631" s="139"/>
      <c r="AJ1631" s="100"/>
      <c r="AK1631" s="125"/>
      <c r="AL1631" s="125"/>
      <c r="AM1631" s="139"/>
      <c r="AN1631" s="139"/>
      <c r="AO1631" s="139"/>
      <c r="AP1631" s="139"/>
      <c r="AQ1631" s="139"/>
      <c r="AR1631" s="139"/>
      <c r="AS1631" s="139"/>
      <c r="AT1631" s="139"/>
      <c r="AU1631" s="139"/>
      <c r="AV1631" s="139"/>
      <c r="AW1631" s="99"/>
      <c r="AX1631" s="125"/>
      <c r="AY1631" s="100"/>
      <c r="AZ1631" s="140"/>
      <c r="BA1631" s="141"/>
      <c r="BB1631" s="136"/>
      <c r="BC1631" s="136"/>
      <c r="BD1631" s="41">
        <v>4</v>
      </c>
      <c r="BE1631" s="52">
        <v>43</v>
      </c>
      <c r="BF1631" s="103">
        <v>4323</v>
      </c>
      <c r="BG1631" s="283"/>
    </row>
    <row r="1632" spans="1:59" s="63" customFormat="1" ht="12.75" x14ac:dyDescent="0.2">
      <c r="A1632" s="196">
        <v>4</v>
      </c>
      <c r="B1632" s="197" t="s">
        <v>422</v>
      </c>
      <c r="C1632" s="208">
        <v>43</v>
      </c>
      <c r="D1632" s="209" t="s">
        <v>688</v>
      </c>
      <c r="E1632" s="212">
        <v>4323</v>
      </c>
      <c r="F1632" s="213" t="s">
        <v>715</v>
      </c>
      <c r="G1632" s="232"/>
      <c r="H1632" s="97"/>
      <c r="I1632" s="224"/>
      <c r="J1632" s="98"/>
      <c r="K1632" s="98"/>
      <c r="L1632" s="98"/>
      <c r="M1632" s="96"/>
      <c r="N1632" s="307"/>
      <c r="O1632" s="246"/>
      <c r="P1632" s="124"/>
      <c r="Q1632" s="99"/>
      <c r="R1632" s="99"/>
      <c r="S1632" s="99"/>
      <c r="T1632" s="99"/>
      <c r="U1632" s="99"/>
      <c r="V1632" s="99"/>
      <c r="W1632" s="99"/>
      <c r="X1632" s="99"/>
      <c r="Y1632" s="100"/>
      <c r="Z1632" s="100"/>
      <c r="AA1632" s="100"/>
      <c r="AB1632" s="99"/>
      <c r="AC1632" s="99"/>
      <c r="AD1632" s="99"/>
      <c r="AE1632" s="99"/>
      <c r="AF1632" s="99"/>
      <c r="AG1632" s="99"/>
      <c r="AH1632" s="99"/>
      <c r="AI1632" s="99"/>
      <c r="AJ1632" s="100"/>
      <c r="AK1632" s="100"/>
      <c r="AL1632" s="100"/>
      <c r="AM1632" s="99"/>
      <c r="AN1632" s="99"/>
      <c r="AO1632" s="99"/>
      <c r="AP1632" s="99"/>
      <c r="AQ1632" s="99"/>
      <c r="AR1632" s="99"/>
      <c r="AS1632" s="99"/>
      <c r="AT1632" s="99"/>
      <c r="AU1632" s="99"/>
      <c r="AV1632" s="99"/>
      <c r="AW1632" s="99"/>
      <c r="AX1632" s="100"/>
      <c r="AY1632" s="100"/>
      <c r="AZ1632" s="101"/>
      <c r="BA1632" s="102"/>
      <c r="BB1632" s="95"/>
      <c r="BC1632" s="95"/>
      <c r="BD1632" s="41">
        <v>4</v>
      </c>
      <c r="BE1632" s="52">
        <v>43</v>
      </c>
      <c r="BF1632" s="103">
        <v>4323</v>
      </c>
      <c r="BG1632" s="277"/>
    </row>
    <row r="1633" spans="1:59" s="63" customFormat="1" ht="12.75" x14ac:dyDescent="0.2">
      <c r="A1633" s="196">
        <v>4</v>
      </c>
      <c r="B1633" s="197" t="s">
        <v>422</v>
      </c>
      <c r="C1633" s="208">
        <v>43</v>
      </c>
      <c r="D1633" s="209" t="s">
        <v>688</v>
      </c>
      <c r="E1633" s="212">
        <v>4323</v>
      </c>
      <c r="F1633" s="213" t="s">
        <v>715</v>
      </c>
      <c r="G1633" s="231" t="s">
        <v>215</v>
      </c>
      <c r="H1633" s="65"/>
      <c r="I1633" s="222"/>
      <c r="J1633" s="66"/>
      <c r="K1633" s="66"/>
      <c r="L1633" s="66"/>
      <c r="M1633" s="64"/>
      <c r="N1633" s="304"/>
      <c r="O1633" s="305"/>
      <c r="P1633" s="127"/>
      <c r="Q1633" s="67"/>
      <c r="R1633" s="67"/>
      <c r="S1633" s="67"/>
      <c r="T1633" s="67"/>
      <c r="U1633" s="67"/>
      <c r="V1633" s="67"/>
      <c r="W1633" s="67"/>
      <c r="X1633" s="67"/>
      <c r="Y1633" s="68"/>
      <c r="Z1633" s="68"/>
      <c r="AA1633" s="68"/>
      <c r="AB1633" s="67"/>
      <c r="AC1633" s="67"/>
      <c r="AD1633" s="67"/>
      <c r="AE1633" s="67"/>
      <c r="AF1633" s="67"/>
      <c r="AG1633" s="67"/>
      <c r="AH1633" s="67"/>
      <c r="AI1633" s="67"/>
      <c r="AJ1633" s="68"/>
      <c r="AK1633" s="68"/>
      <c r="AL1633" s="68"/>
      <c r="AM1633" s="67"/>
      <c r="AN1633" s="67"/>
      <c r="AO1633" s="67"/>
      <c r="AP1633" s="67"/>
      <c r="AQ1633" s="67"/>
      <c r="AR1633" s="67"/>
      <c r="AS1633" s="67"/>
      <c r="AT1633" s="67"/>
      <c r="AU1633" s="67"/>
      <c r="AV1633" s="67"/>
      <c r="AW1633" s="67"/>
      <c r="AX1633" s="68"/>
      <c r="AY1633" s="68"/>
      <c r="AZ1633" s="69"/>
      <c r="BA1633" s="70"/>
      <c r="BB1633" s="71"/>
      <c r="BC1633" s="95"/>
      <c r="BD1633" s="41">
        <v>4</v>
      </c>
      <c r="BE1633" s="52">
        <v>43</v>
      </c>
      <c r="BF1633" s="103">
        <v>4323</v>
      </c>
      <c r="BG1633" s="275"/>
    </row>
    <row r="1634" spans="1:59" s="63" customFormat="1" ht="12.75" x14ac:dyDescent="0.2">
      <c r="A1634" s="196">
        <v>4</v>
      </c>
      <c r="B1634" s="197" t="s">
        <v>422</v>
      </c>
      <c r="C1634" s="208">
        <v>43</v>
      </c>
      <c r="D1634" s="209" t="s">
        <v>688</v>
      </c>
      <c r="E1634" s="212">
        <v>4323</v>
      </c>
      <c r="F1634" s="213" t="s">
        <v>715</v>
      </c>
      <c r="G1634" s="231" t="s">
        <v>215</v>
      </c>
      <c r="H1634" s="72" t="s">
        <v>47</v>
      </c>
      <c r="I1634" s="223"/>
      <c r="J1634" s="73"/>
      <c r="K1634" s="73"/>
      <c r="L1634" s="73"/>
      <c r="M1634" s="74"/>
      <c r="N1634" s="247"/>
      <c r="O1634" s="306"/>
      <c r="P1634" s="105"/>
      <c r="Q1634" s="75"/>
      <c r="R1634" s="75"/>
      <c r="S1634" s="75"/>
      <c r="T1634" s="75"/>
      <c r="U1634" s="75"/>
      <c r="V1634" s="75"/>
      <c r="W1634" s="75"/>
      <c r="X1634" s="75"/>
      <c r="Y1634" s="76">
        <f>IF(ISNUMBER(VLOOKUP(Y1636,P$7:W$7,MATCH(Y1636,P$7:W$7))),VLOOKUP(Y1636,P$7:W$7,MATCH(Y1636,P$7:W$7)),IF(N1638=0,"No Data",IF(Y1636&gt;0,"&lt;100",0)))</f>
        <v>0</v>
      </c>
      <c r="Z1634" s="77">
        <f>IF(ISNUMBER(VLOOKUP(Z1638,P$7:W$7,MATCH(Z1638,P$7:W$7))),VLOOKUP(Z1638,P$7:W$7,MATCH(Z1638,P$7:W$7)),IF(N1638=0,"No Data",IF(Z1638&gt;0,"&lt;100",0)))</f>
        <v>0</v>
      </c>
      <c r="AA1634" s="106">
        <f>IF(ISNUMBER(Z1634),Z1634,0)</f>
        <v>0</v>
      </c>
      <c r="AB1634" s="75"/>
      <c r="AC1634" s="75"/>
      <c r="AD1634" s="75"/>
      <c r="AE1634" s="75"/>
      <c r="AF1634" s="75"/>
      <c r="AG1634" s="75"/>
      <c r="AH1634" s="75"/>
      <c r="AI1634" s="75"/>
      <c r="AJ1634" s="76">
        <f>IF(ISNUMBER(VLOOKUP(AJ1636,AB$7:AH$7,MATCH(AJ1636,AB$7:AH$7))),VLOOKUP(AJ1636,AB$7:AH$7,MATCH(AJ1636,AB$7:AH$7)),IF(N1638=0,"No Data",IF(AJ1636&gt;0,"&lt;50",0)))</f>
        <v>0</v>
      </c>
      <c r="AK1634" s="77">
        <f>IF(ISNUMBER(VLOOKUP(AK1638,AB$7:AH$7,MATCH(AK1638,AB$7:AH$7))),VLOOKUP(AK1638,AB$7:AH$7,MATCH(AK1638,AB$7:AH$7)),IF(N1638=0,"No Data",IF(AK1638&gt;0,"&lt;50",0)))</f>
        <v>0</v>
      </c>
      <c r="AL1634" s="106">
        <f>IF(ISNUMBER(AK1634),AK1634,0)</f>
        <v>0</v>
      </c>
      <c r="AM1634" s="75"/>
      <c r="AN1634" s="75"/>
      <c r="AO1634" s="75"/>
      <c r="AP1634" s="75"/>
      <c r="AQ1634" s="75"/>
      <c r="AR1634" s="75"/>
      <c r="AS1634" s="75"/>
      <c r="AT1634" s="75"/>
      <c r="AU1634" s="75"/>
      <c r="AV1634" s="75"/>
      <c r="AW1634" s="76">
        <f>IF(ISNUMBER(VLOOKUP(AW1636,AM$7:AU$7,MATCH(AW1636,AM$7:AU$7))),VLOOKUP(AW1636,AM$7:AU$7,MATCH(AW1636,AM$7:AU$7)),IF(N1638=0,"No Data",IF(AW1636&gt;0,"&lt;10",0)))</f>
        <v>500</v>
      </c>
      <c r="AX1634" s="77">
        <f>IF(ISNUMBER(VLOOKUP(AX1638,AM$7:AU$7,MATCH(AX1638,AM$7:AU$7))),VLOOKUP(AX1638,AM$7:AU$7,MATCH(AX1638,AM$7:AU$7)),IF(N1638=0,"No Data",IF(AX1638&gt;0,"&lt;10",0)))</f>
        <v>500</v>
      </c>
      <c r="AY1634" s="106">
        <f>IF(ISNUMBER(AX1634),AX1634,0)</f>
        <v>500</v>
      </c>
      <c r="AZ1634" s="79"/>
      <c r="BA1634" s="80"/>
      <c r="BB1634" s="71"/>
      <c r="BC1634" s="95"/>
      <c r="BD1634" s="41">
        <v>4</v>
      </c>
      <c r="BE1634" s="52">
        <v>43</v>
      </c>
      <c r="BF1634" s="103">
        <v>4323</v>
      </c>
      <c r="BG1634" s="276" t="s">
        <v>47</v>
      </c>
    </row>
    <row r="1635" spans="1:59" s="63" customFormat="1" ht="12.75" x14ac:dyDescent="0.2">
      <c r="A1635" s="196">
        <v>4</v>
      </c>
      <c r="B1635" s="197" t="s">
        <v>422</v>
      </c>
      <c r="C1635" s="208">
        <v>43</v>
      </c>
      <c r="D1635" s="209" t="s">
        <v>688</v>
      </c>
      <c r="E1635" s="212">
        <v>4323</v>
      </c>
      <c r="F1635" s="213" t="s">
        <v>715</v>
      </c>
      <c r="G1635" s="231" t="s">
        <v>215</v>
      </c>
      <c r="H1635" s="81" t="s">
        <v>48</v>
      </c>
      <c r="I1635" s="223"/>
      <c r="J1635" s="73"/>
      <c r="K1635" s="73"/>
      <c r="L1635" s="73"/>
      <c r="M1635" s="74"/>
      <c r="N1635" s="247"/>
      <c r="O1635" s="306"/>
      <c r="P1635" s="105"/>
      <c r="Q1635" s="75"/>
      <c r="R1635" s="75"/>
      <c r="S1635" s="75"/>
      <c r="T1635" s="75"/>
      <c r="U1635" s="75"/>
      <c r="V1635" s="75"/>
      <c r="W1635" s="75"/>
      <c r="X1635" s="75"/>
      <c r="Y1635" s="82">
        <f>MIN(X1639:X1644)</f>
        <v>0</v>
      </c>
      <c r="Z1635" s="83"/>
      <c r="AA1635" s="83"/>
      <c r="AB1635" s="75"/>
      <c r="AC1635" s="75"/>
      <c r="AD1635" s="75"/>
      <c r="AE1635" s="75"/>
      <c r="AF1635" s="75"/>
      <c r="AG1635" s="75"/>
      <c r="AH1635" s="75"/>
      <c r="AI1635" s="75"/>
      <c r="AJ1635" s="82">
        <f>MIN(AI1639:AI1644)</f>
        <v>0</v>
      </c>
      <c r="AK1635" s="83"/>
      <c r="AL1635" s="83"/>
      <c r="AM1635" s="75"/>
      <c r="AN1635" s="75"/>
      <c r="AO1635" s="75"/>
      <c r="AP1635" s="75"/>
      <c r="AQ1635" s="75"/>
      <c r="AR1635" s="75"/>
      <c r="AS1635" s="75"/>
      <c r="AT1635" s="75"/>
      <c r="AU1635" s="75"/>
      <c r="AV1635" s="75"/>
      <c r="AW1635" s="82">
        <f>MIN(AV1639:AV1644)</f>
        <v>500</v>
      </c>
      <c r="AX1635" s="83"/>
      <c r="AY1635" s="83"/>
      <c r="AZ1635" s="79"/>
      <c r="BA1635" s="80"/>
      <c r="BB1635" s="71"/>
      <c r="BC1635" s="95"/>
      <c r="BD1635" s="41">
        <v>4</v>
      </c>
      <c r="BE1635" s="52">
        <v>43</v>
      </c>
      <c r="BF1635" s="103">
        <v>4323</v>
      </c>
      <c r="BG1635" s="278" t="s">
        <v>48</v>
      </c>
    </row>
    <row r="1636" spans="1:59" s="63" customFormat="1" ht="12.75" x14ac:dyDescent="0.2">
      <c r="A1636" s="196">
        <v>4</v>
      </c>
      <c r="B1636" s="197" t="s">
        <v>422</v>
      </c>
      <c r="C1636" s="208">
        <v>43</v>
      </c>
      <c r="D1636" s="209" t="s">
        <v>688</v>
      </c>
      <c r="E1636" s="212">
        <v>4323</v>
      </c>
      <c r="F1636" s="213" t="s">
        <v>715</v>
      </c>
      <c r="G1636" s="231" t="s">
        <v>215</v>
      </c>
      <c r="H1636" s="81" t="s">
        <v>49</v>
      </c>
      <c r="I1636" s="223"/>
      <c r="J1636" s="73"/>
      <c r="K1636" s="73"/>
      <c r="L1636" s="73"/>
      <c r="M1636" s="74"/>
      <c r="N1636" s="247"/>
      <c r="O1636" s="306"/>
      <c r="P1636" s="105"/>
      <c r="Q1636" s="75"/>
      <c r="R1636" s="75"/>
      <c r="S1636" s="75"/>
      <c r="T1636" s="75"/>
      <c r="U1636" s="75"/>
      <c r="V1636" s="75"/>
      <c r="W1636" s="75"/>
      <c r="X1636" s="75"/>
      <c r="Y1636" s="84">
        <f>IF(ISNUMBER(AVERAGE(X1639:X1644)),AVERAGE(X1639:X1644),0)</f>
        <v>0</v>
      </c>
      <c r="Z1636" s="83"/>
      <c r="AA1636" s="83"/>
      <c r="AB1636" s="75"/>
      <c r="AC1636" s="75"/>
      <c r="AD1636" s="75"/>
      <c r="AE1636" s="75"/>
      <c r="AF1636" s="75"/>
      <c r="AG1636" s="75"/>
      <c r="AH1636" s="75"/>
      <c r="AI1636" s="75"/>
      <c r="AJ1636" s="84">
        <f>IF(ISNUMBER(AVERAGE(AI1639:AI1644)),AVERAGE(AI1639:AI1644),0)</f>
        <v>0</v>
      </c>
      <c r="AK1636" s="83"/>
      <c r="AL1636" s="83"/>
      <c r="AM1636" s="75"/>
      <c r="AN1636" s="75"/>
      <c r="AO1636" s="75"/>
      <c r="AP1636" s="75"/>
      <c r="AQ1636" s="75"/>
      <c r="AR1636" s="75"/>
      <c r="AS1636" s="75"/>
      <c r="AT1636" s="75"/>
      <c r="AU1636" s="75"/>
      <c r="AV1636" s="75"/>
      <c r="AW1636" s="84">
        <f>IF(ISNUMBER(AVERAGE(AV1639:AV1644)),AVERAGE(AV1639:AV1644),0)</f>
        <v>916.66666666666663</v>
      </c>
      <c r="AX1636" s="83"/>
      <c r="AY1636" s="83"/>
      <c r="AZ1636" s="79"/>
      <c r="BA1636" s="80"/>
      <c r="BB1636" s="71"/>
      <c r="BC1636" s="95"/>
      <c r="BD1636" s="41">
        <v>4</v>
      </c>
      <c r="BE1636" s="52">
        <v>43</v>
      </c>
      <c r="BF1636" s="103">
        <v>4323</v>
      </c>
      <c r="BG1636" s="278" t="s">
        <v>49</v>
      </c>
    </row>
    <row r="1637" spans="1:59" s="63" customFormat="1" ht="12.75" x14ac:dyDescent="0.2">
      <c r="A1637" s="196">
        <v>4</v>
      </c>
      <c r="B1637" s="197" t="s">
        <v>422</v>
      </c>
      <c r="C1637" s="208">
        <v>43</v>
      </c>
      <c r="D1637" s="209" t="s">
        <v>688</v>
      </c>
      <c r="E1637" s="212">
        <v>4323</v>
      </c>
      <c r="F1637" s="213" t="s">
        <v>715</v>
      </c>
      <c r="G1637" s="231" t="s">
        <v>215</v>
      </c>
      <c r="H1637" s="81" t="s">
        <v>50</v>
      </c>
      <c r="I1637" s="223"/>
      <c r="J1637" s="73"/>
      <c r="K1637" s="73"/>
      <c r="L1637" s="73"/>
      <c r="M1637" s="74"/>
      <c r="N1637" s="247"/>
      <c r="O1637" s="306"/>
      <c r="P1637" s="105"/>
      <c r="Q1637" s="75"/>
      <c r="R1637" s="75"/>
      <c r="S1637" s="75"/>
      <c r="T1637" s="75"/>
      <c r="U1637" s="75"/>
      <c r="V1637" s="75"/>
      <c r="W1637" s="75"/>
      <c r="X1637" s="75"/>
      <c r="Y1637" s="84">
        <f>MAX(X1639:X1644)</f>
        <v>0</v>
      </c>
      <c r="Z1637" s="83"/>
      <c r="AA1637" s="83"/>
      <c r="AB1637" s="75"/>
      <c r="AC1637" s="75"/>
      <c r="AD1637" s="75"/>
      <c r="AE1637" s="75"/>
      <c r="AF1637" s="75"/>
      <c r="AG1637" s="75"/>
      <c r="AH1637" s="75"/>
      <c r="AI1637" s="75"/>
      <c r="AJ1637" s="84">
        <f>MAX(AI1639:AI1644)</f>
        <v>0</v>
      </c>
      <c r="AK1637" s="83"/>
      <c r="AL1637" s="83"/>
      <c r="AM1637" s="75"/>
      <c r="AN1637" s="75"/>
      <c r="AO1637" s="75"/>
      <c r="AP1637" s="75"/>
      <c r="AQ1637" s="75"/>
      <c r="AR1637" s="75"/>
      <c r="AS1637" s="75"/>
      <c r="AT1637" s="75"/>
      <c r="AU1637" s="75"/>
      <c r="AV1637" s="75"/>
      <c r="AW1637" s="84">
        <f>MAX(AV1639:AV1644)</f>
        <v>1000</v>
      </c>
      <c r="AX1637" s="83"/>
      <c r="AY1637" s="83"/>
      <c r="AZ1637" s="79"/>
      <c r="BA1637" s="80"/>
      <c r="BB1637" s="71"/>
      <c r="BC1637" s="95"/>
      <c r="BD1637" s="41">
        <v>4</v>
      </c>
      <c r="BE1637" s="52">
        <v>43</v>
      </c>
      <c r="BF1637" s="103">
        <v>4323</v>
      </c>
      <c r="BG1637" s="278" t="s">
        <v>50</v>
      </c>
    </row>
    <row r="1638" spans="1:59" s="63" customFormat="1" ht="12.75" x14ac:dyDescent="0.2">
      <c r="A1638" s="196">
        <v>4</v>
      </c>
      <c r="B1638" s="197" t="s">
        <v>422</v>
      </c>
      <c r="C1638" s="208">
        <v>43</v>
      </c>
      <c r="D1638" s="209" t="s">
        <v>688</v>
      </c>
      <c r="E1638" s="212">
        <v>4323</v>
      </c>
      <c r="F1638" s="213" t="s">
        <v>715</v>
      </c>
      <c r="G1638" s="231" t="s">
        <v>215</v>
      </c>
      <c r="H1638" s="85" t="s">
        <v>51</v>
      </c>
      <c r="I1638" s="223"/>
      <c r="J1638" s="73"/>
      <c r="K1638" s="73"/>
      <c r="L1638" s="73"/>
      <c r="M1638" s="74"/>
      <c r="N1638" s="248">
        <f>SUM(N1639:N1644)</f>
        <v>6</v>
      </c>
      <c r="O1638" s="293">
        <f>SUM(O1639:O1644)</f>
        <v>0.99999999999999989</v>
      </c>
      <c r="P1638" s="292"/>
      <c r="Q1638" s="87"/>
      <c r="R1638" s="87"/>
      <c r="S1638" s="87"/>
      <c r="T1638" s="87"/>
      <c r="U1638" s="87"/>
      <c r="V1638" s="87"/>
      <c r="W1638" s="87"/>
      <c r="X1638" s="87"/>
      <c r="Y1638" s="88"/>
      <c r="Z1638" s="119">
        <f>ROUND(SUM(Z1639:Z1644),0)</f>
        <v>0</v>
      </c>
      <c r="AA1638" s="120"/>
      <c r="AB1638" s="111"/>
      <c r="AC1638" s="111"/>
      <c r="AD1638" s="111"/>
      <c r="AE1638" s="111"/>
      <c r="AF1638" s="111"/>
      <c r="AG1638" s="111"/>
      <c r="AH1638" s="111"/>
      <c r="AI1638" s="111"/>
      <c r="AJ1638" s="120"/>
      <c r="AK1638" s="119">
        <f>SUM(AK1639:AK1644)</f>
        <v>0</v>
      </c>
      <c r="AL1638" s="120"/>
      <c r="AM1638" s="111"/>
      <c r="AN1638" s="111"/>
      <c r="AO1638" s="111"/>
      <c r="AP1638" s="111"/>
      <c r="AQ1638" s="111"/>
      <c r="AR1638" s="111"/>
      <c r="AS1638" s="111"/>
      <c r="AT1638" s="111"/>
      <c r="AU1638" s="111"/>
      <c r="AV1638" s="111"/>
      <c r="AW1638" s="120"/>
      <c r="AX1638" s="119">
        <f>SUM(AX1639:AX1644)</f>
        <v>916.66666666666652</v>
      </c>
      <c r="AY1638" s="88"/>
      <c r="AZ1638" s="79"/>
      <c r="BA1638" s="80"/>
      <c r="BB1638" s="71"/>
      <c r="BC1638" s="95"/>
      <c r="BD1638" s="41">
        <v>4</v>
      </c>
      <c r="BE1638" s="52">
        <v>43</v>
      </c>
      <c r="BF1638" s="103">
        <v>4323</v>
      </c>
      <c r="BG1638" s="279" t="s">
        <v>51</v>
      </c>
    </row>
    <row r="1639" spans="1:59" s="63" customFormat="1" ht="12.75" x14ac:dyDescent="0.2">
      <c r="A1639" s="196">
        <v>4</v>
      </c>
      <c r="B1639" s="197" t="s">
        <v>422</v>
      </c>
      <c r="C1639" s="208">
        <v>43</v>
      </c>
      <c r="D1639" s="209" t="s">
        <v>688</v>
      </c>
      <c r="E1639" s="212">
        <v>4323</v>
      </c>
      <c r="F1639" s="213" t="s">
        <v>715</v>
      </c>
      <c r="G1639" s="231" t="s">
        <v>215</v>
      </c>
      <c r="H1639" s="89" t="s">
        <v>52</v>
      </c>
      <c r="I1639" s="90" t="s">
        <v>716</v>
      </c>
      <c r="J1639" s="90"/>
      <c r="K1639" s="90" t="s">
        <v>64</v>
      </c>
      <c r="L1639" s="90" t="s">
        <v>119</v>
      </c>
      <c r="M1639" s="91"/>
      <c r="N1639" s="312">
        <v>1</v>
      </c>
      <c r="O1639" s="313">
        <f t="shared" ref="O1639:O1644" si="237">N1639/N$1638</f>
        <v>0.16666666666666666</v>
      </c>
      <c r="P1639" s="104"/>
      <c r="Q1639" s="92"/>
      <c r="R1639" s="92"/>
      <c r="S1639" s="92"/>
      <c r="T1639" s="92"/>
      <c r="U1639" s="92"/>
      <c r="V1639" s="92"/>
      <c r="W1639" s="92"/>
      <c r="X1639" s="109">
        <f t="shared" ref="X1639:X1644" si="238">P1639*P$7+Q1639*Q$7+R1639*R$7+S1639*S$7+T1639*T$7+U1639*U$7+V1639*V$7+W1639*W$7</f>
        <v>0</v>
      </c>
      <c r="Y1639" s="83"/>
      <c r="Z1639" s="110">
        <f t="shared" ref="Z1639:Z1644" si="239">X1639*$O1639</f>
        <v>0</v>
      </c>
      <c r="AA1639" s="111"/>
      <c r="AB1639" s="92"/>
      <c r="AC1639" s="92"/>
      <c r="AD1639" s="92"/>
      <c r="AE1639" s="92"/>
      <c r="AF1639" s="92"/>
      <c r="AG1639" s="92"/>
      <c r="AH1639" s="92"/>
      <c r="AI1639" s="109">
        <f t="shared" ref="AI1639:AI1644" si="240">AB1639*AB$7+AC1639*AC$7+AD1639*AD$7+AE1639*AE$7+AF1639*AF$7+AG1639*AG$7+AH1639*AH$7</f>
        <v>0</v>
      </c>
      <c r="AJ1639" s="83"/>
      <c r="AK1639" s="110">
        <f t="shared" ref="AK1639:AK1644" si="241">AI1639*$O1639</f>
        <v>0</v>
      </c>
      <c r="AL1639" s="111"/>
      <c r="AM1639" s="92"/>
      <c r="AN1639" s="92"/>
      <c r="AO1639" s="92"/>
      <c r="AP1639" s="92"/>
      <c r="AQ1639" s="92"/>
      <c r="AR1639" s="92"/>
      <c r="AS1639" s="92">
        <v>1</v>
      </c>
      <c r="AT1639" s="92"/>
      <c r="AU1639" s="92"/>
      <c r="AV1639" s="109">
        <f t="shared" ref="AV1639:AV1644" si="242">AM1639*AM$7+AN1639*AN$7+AO1639*AO$7+AP1639*AP$7+AQ1639*AQ$7+AR1639*AR$7+AS1639*AS$7+AT1639*AT$7+AU1639*AU$7</f>
        <v>1000</v>
      </c>
      <c r="AW1639" s="75"/>
      <c r="AX1639" s="110">
        <f t="shared" ref="AX1639:AX1644" si="243">AV1639*$O1639</f>
        <v>166.66666666666666</v>
      </c>
      <c r="AY1639" s="111"/>
      <c r="AZ1639" s="93"/>
      <c r="BA1639" s="94" t="s">
        <v>105</v>
      </c>
      <c r="BB1639" s="71"/>
      <c r="BC1639" s="95"/>
      <c r="BD1639" s="41">
        <v>4</v>
      </c>
      <c r="BE1639" s="52">
        <v>43</v>
      </c>
      <c r="BF1639" s="103">
        <v>4323</v>
      </c>
      <c r="BG1639" s="280" t="s">
        <v>52</v>
      </c>
    </row>
    <row r="1640" spans="1:59" s="63" customFormat="1" ht="12.75" x14ac:dyDescent="0.2">
      <c r="A1640" s="196">
        <v>4</v>
      </c>
      <c r="B1640" s="197" t="s">
        <v>422</v>
      </c>
      <c r="C1640" s="208">
        <v>43</v>
      </c>
      <c r="D1640" s="209" t="s">
        <v>688</v>
      </c>
      <c r="E1640" s="212">
        <v>4323</v>
      </c>
      <c r="F1640" s="213" t="s">
        <v>715</v>
      </c>
      <c r="G1640" s="231" t="s">
        <v>215</v>
      </c>
      <c r="H1640" s="89"/>
      <c r="I1640" s="90" t="s">
        <v>717</v>
      </c>
      <c r="J1640" s="90"/>
      <c r="K1640" s="90" t="s">
        <v>64</v>
      </c>
      <c r="L1640" s="90" t="s">
        <v>119</v>
      </c>
      <c r="M1640" s="91"/>
      <c r="N1640" s="312">
        <v>1</v>
      </c>
      <c r="O1640" s="313">
        <f t="shared" si="237"/>
        <v>0.16666666666666666</v>
      </c>
      <c r="P1640" s="104"/>
      <c r="Q1640" s="92"/>
      <c r="R1640" s="92"/>
      <c r="S1640" s="92"/>
      <c r="T1640" s="92"/>
      <c r="U1640" s="92"/>
      <c r="V1640" s="92"/>
      <c r="W1640" s="92"/>
      <c r="X1640" s="109">
        <f t="shared" si="238"/>
        <v>0</v>
      </c>
      <c r="Y1640" s="83"/>
      <c r="Z1640" s="110">
        <f t="shared" si="239"/>
        <v>0</v>
      </c>
      <c r="AA1640" s="111"/>
      <c r="AB1640" s="92"/>
      <c r="AC1640" s="92"/>
      <c r="AD1640" s="92"/>
      <c r="AE1640" s="92"/>
      <c r="AF1640" s="92"/>
      <c r="AG1640" s="92"/>
      <c r="AH1640" s="92"/>
      <c r="AI1640" s="109">
        <f t="shared" si="240"/>
        <v>0</v>
      </c>
      <c r="AJ1640" s="83"/>
      <c r="AK1640" s="110">
        <f t="shared" si="241"/>
        <v>0</v>
      </c>
      <c r="AL1640" s="111"/>
      <c r="AM1640" s="92"/>
      <c r="AN1640" s="92"/>
      <c r="AO1640" s="92"/>
      <c r="AP1640" s="92"/>
      <c r="AQ1640" s="92"/>
      <c r="AR1640" s="92"/>
      <c r="AS1640" s="92">
        <v>1</v>
      </c>
      <c r="AT1640" s="92"/>
      <c r="AU1640" s="92"/>
      <c r="AV1640" s="109">
        <f t="shared" si="242"/>
        <v>1000</v>
      </c>
      <c r="AW1640" s="75"/>
      <c r="AX1640" s="110">
        <f t="shared" si="243"/>
        <v>166.66666666666666</v>
      </c>
      <c r="AY1640" s="111"/>
      <c r="AZ1640" s="93"/>
      <c r="BA1640" s="94" t="s">
        <v>105</v>
      </c>
      <c r="BB1640" s="71"/>
      <c r="BC1640" s="95"/>
      <c r="BD1640" s="41">
        <v>4</v>
      </c>
      <c r="BE1640" s="52">
        <v>43</v>
      </c>
      <c r="BF1640" s="103">
        <v>4323</v>
      </c>
      <c r="BG1640" s="280" t="s">
        <v>52</v>
      </c>
    </row>
    <row r="1641" spans="1:59" s="63" customFormat="1" ht="12.75" x14ac:dyDescent="0.2">
      <c r="A1641" s="196">
        <v>4</v>
      </c>
      <c r="B1641" s="197" t="s">
        <v>422</v>
      </c>
      <c r="C1641" s="208">
        <v>43</v>
      </c>
      <c r="D1641" s="209" t="s">
        <v>688</v>
      </c>
      <c r="E1641" s="212">
        <v>4323</v>
      </c>
      <c r="F1641" s="213" t="s">
        <v>715</v>
      </c>
      <c r="G1641" s="231" t="s">
        <v>215</v>
      </c>
      <c r="H1641" s="89"/>
      <c r="I1641" s="90" t="s">
        <v>605</v>
      </c>
      <c r="J1641" s="90"/>
      <c r="K1641" s="90" t="s">
        <v>64</v>
      </c>
      <c r="L1641" s="90" t="s">
        <v>606</v>
      </c>
      <c r="M1641" s="91"/>
      <c r="N1641" s="312">
        <v>1</v>
      </c>
      <c r="O1641" s="313">
        <f t="shared" si="237"/>
        <v>0.16666666666666666</v>
      </c>
      <c r="P1641" s="104"/>
      <c r="Q1641" s="92"/>
      <c r="R1641" s="92"/>
      <c r="S1641" s="92"/>
      <c r="T1641" s="92"/>
      <c r="U1641" s="92"/>
      <c r="V1641" s="92"/>
      <c r="W1641" s="92"/>
      <c r="X1641" s="109">
        <f t="shared" si="238"/>
        <v>0</v>
      </c>
      <c r="Y1641" s="83"/>
      <c r="Z1641" s="110">
        <f t="shared" si="239"/>
        <v>0</v>
      </c>
      <c r="AA1641" s="111"/>
      <c r="AB1641" s="92"/>
      <c r="AC1641" s="92"/>
      <c r="AD1641" s="92"/>
      <c r="AE1641" s="92"/>
      <c r="AF1641" s="92"/>
      <c r="AG1641" s="92"/>
      <c r="AH1641" s="92"/>
      <c r="AI1641" s="109">
        <f t="shared" si="240"/>
        <v>0</v>
      </c>
      <c r="AJ1641" s="83"/>
      <c r="AK1641" s="110">
        <f t="shared" si="241"/>
        <v>0</v>
      </c>
      <c r="AL1641" s="111"/>
      <c r="AM1641" s="92"/>
      <c r="AN1641" s="92"/>
      <c r="AO1641" s="92"/>
      <c r="AP1641" s="92"/>
      <c r="AQ1641" s="92"/>
      <c r="AR1641" s="92">
        <v>1</v>
      </c>
      <c r="AS1641" s="92"/>
      <c r="AT1641" s="92"/>
      <c r="AU1641" s="92"/>
      <c r="AV1641" s="109">
        <f t="shared" si="242"/>
        <v>500</v>
      </c>
      <c r="AW1641" s="75"/>
      <c r="AX1641" s="110">
        <f t="shared" si="243"/>
        <v>83.333333333333329</v>
      </c>
      <c r="AY1641" s="111"/>
      <c r="AZ1641" s="93"/>
      <c r="BA1641" s="94" t="s">
        <v>554</v>
      </c>
      <c r="BB1641" s="71"/>
      <c r="BC1641" s="95"/>
      <c r="BD1641" s="41">
        <v>4</v>
      </c>
      <c r="BE1641" s="52">
        <v>43</v>
      </c>
      <c r="BF1641" s="103">
        <v>4323</v>
      </c>
      <c r="BG1641" s="280" t="s">
        <v>52</v>
      </c>
    </row>
    <row r="1642" spans="1:59" s="63" customFormat="1" ht="12.75" x14ac:dyDescent="0.2">
      <c r="A1642" s="196">
        <v>4</v>
      </c>
      <c r="B1642" s="197" t="s">
        <v>422</v>
      </c>
      <c r="C1642" s="208">
        <v>43</v>
      </c>
      <c r="D1642" s="209" t="s">
        <v>688</v>
      </c>
      <c r="E1642" s="212">
        <v>4323</v>
      </c>
      <c r="F1642" s="213" t="s">
        <v>715</v>
      </c>
      <c r="G1642" s="231" t="s">
        <v>215</v>
      </c>
      <c r="H1642" s="89"/>
      <c r="I1642" s="90" t="s">
        <v>717</v>
      </c>
      <c r="J1642" s="90"/>
      <c r="K1642" s="90" t="s">
        <v>64</v>
      </c>
      <c r="L1642" s="90" t="s">
        <v>119</v>
      </c>
      <c r="M1642" s="91"/>
      <c r="N1642" s="312">
        <v>1</v>
      </c>
      <c r="O1642" s="313">
        <f t="shared" si="237"/>
        <v>0.16666666666666666</v>
      </c>
      <c r="P1642" s="104"/>
      <c r="Q1642" s="92"/>
      <c r="R1642" s="92"/>
      <c r="S1642" s="92"/>
      <c r="T1642" s="92"/>
      <c r="U1642" s="92"/>
      <c r="V1642" s="92"/>
      <c r="W1642" s="92"/>
      <c r="X1642" s="109">
        <f t="shared" si="238"/>
        <v>0</v>
      </c>
      <c r="Y1642" s="83"/>
      <c r="Z1642" s="110">
        <f t="shared" si="239"/>
        <v>0</v>
      </c>
      <c r="AA1642" s="111"/>
      <c r="AB1642" s="92"/>
      <c r="AC1642" s="92"/>
      <c r="AD1642" s="92"/>
      <c r="AE1642" s="92"/>
      <c r="AF1642" s="92"/>
      <c r="AG1642" s="92"/>
      <c r="AH1642" s="92"/>
      <c r="AI1642" s="109">
        <f t="shared" si="240"/>
        <v>0</v>
      </c>
      <c r="AJ1642" s="83"/>
      <c r="AK1642" s="110">
        <f t="shared" si="241"/>
        <v>0</v>
      </c>
      <c r="AL1642" s="111"/>
      <c r="AM1642" s="92"/>
      <c r="AN1642" s="92"/>
      <c r="AO1642" s="92"/>
      <c r="AP1642" s="92"/>
      <c r="AQ1642" s="92"/>
      <c r="AR1642" s="92"/>
      <c r="AS1642" s="92">
        <v>1</v>
      </c>
      <c r="AT1642" s="92"/>
      <c r="AU1642" s="92"/>
      <c r="AV1642" s="109">
        <f t="shared" si="242"/>
        <v>1000</v>
      </c>
      <c r="AW1642" s="75"/>
      <c r="AX1642" s="110">
        <f t="shared" si="243"/>
        <v>166.66666666666666</v>
      </c>
      <c r="AY1642" s="111"/>
      <c r="AZ1642" s="93"/>
      <c r="BA1642" s="94" t="s">
        <v>554</v>
      </c>
      <c r="BB1642" s="71"/>
      <c r="BC1642" s="95"/>
      <c r="BD1642" s="41">
        <v>4</v>
      </c>
      <c r="BE1642" s="52">
        <v>43</v>
      </c>
      <c r="BF1642" s="103">
        <v>4323</v>
      </c>
      <c r="BG1642" s="280" t="s">
        <v>52</v>
      </c>
    </row>
    <row r="1643" spans="1:59" s="63" customFormat="1" ht="12.75" x14ac:dyDescent="0.2">
      <c r="A1643" s="196">
        <v>4</v>
      </c>
      <c r="B1643" s="197" t="s">
        <v>422</v>
      </c>
      <c r="C1643" s="208">
        <v>43</v>
      </c>
      <c r="D1643" s="209" t="s">
        <v>688</v>
      </c>
      <c r="E1643" s="212">
        <v>4323</v>
      </c>
      <c r="F1643" s="213" t="s">
        <v>715</v>
      </c>
      <c r="G1643" s="231" t="s">
        <v>215</v>
      </c>
      <c r="H1643" s="89"/>
      <c r="I1643" s="90" t="s">
        <v>718</v>
      </c>
      <c r="J1643" s="90"/>
      <c r="K1643" s="90" t="s">
        <v>64</v>
      </c>
      <c r="L1643" s="90" t="s">
        <v>119</v>
      </c>
      <c r="M1643" s="91"/>
      <c r="N1643" s="312">
        <v>1</v>
      </c>
      <c r="O1643" s="313">
        <f t="shared" si="237"/>
        <v>0.16666666666666666</v>
      </c>
      <c r="P1643" s="104"/>
      <c r="Q1643" s="92"/>
      <c r="R1643" s="92"/>
      <c r="S1643" s="92"/>
      <c r="T1643" s="92"/>
      <c r="U1643" s="92"/>
      <c r="V1643" s="92"/>
      <c r="W1643" s="92"/>
      <c r="X1643" s="109">
        <f t="shared" si="238"/>
        <v>0</v>
      </c>
      <c r="Y1643" s="83"/>
      <c r="Z1643" s="110">
        <f t="shared" si="239"/>
        <v>0</v>
      </c>
      <c r="AA1643" s="111"/>
      <c r="AB1643" s="92"/>
      <c r="AC1643" s="92"/>
      <c r="AD1643" s="92"/>
      <c r="AE1643" s="92"/>
      <c r="AF1643" s="92"/>
      <c r="AG1643" s="92"/>
      <c r="AH1643" s="92"/>
      <c r="AI1643" s="109">
        <f t="shared" si="240"/>
        <v>0</v>
      </c>
      <c r="AJ1643" s="83"/>
      <c r="AK1643" s="110">
        <f t="shared" si="241"/>
        <v>0</v>
      </c>
      <c r="AL1643" s="111"/>
      <c r="AM1643" s="92"/>
      <c r="AN1643" s="92"/>
      <c r="AO1643" s="92"/>
      <c r="AP1643" s="92"/>
      <c r="AQ1643" s="92"/>
      <c r="AR1643" s="92"/>
      <c r="AS1643" s="92">
        <v>1</v>
      </c>
      <c r="AT1643" s="92"/>
      <c r="AU1643" s="92"/>
      <c r="AV1643" s="109">
        <f t="shared" si="242"/>
        <v>1000</v>
      </c>
      <c r="AW1643" s="75"/>
      <c r="AX1643" s="110">
        <f t="shared" si="243"/>
        <v>166.66666666666666</v>
      </c>
      <c r="AY1643" s="111"/>
      <c r="AZ1643" s="93"/>
      <c r="BA1643" s="94" t="s">
        <v>554</v>
      </c>
      <c r="BB1643" s="71"/>
      <c r="BC1643" s="95"/>
      <c r="BD1643" s="41">
        <v>4</v>
      </c>
      <c r="BE1643" s="52">
        <v>43</v>
      </c>
      <c r="BF1643" s="103">
        <v>4323</v>
      </c>
      <c r="BG1643" s="280" t="s">
        <v>52</v>
      </c>
    </row>
    <row r="1644" spans="1:59" s="63" customFormat="1" ht="12.75" x14ac:dyDescent="0.2">
      <c r="A1644" s="196">
        <v>4</v>
      </c>
      <c r="B1644" s="197" t="s">
        <v>422</v>
      </c>
      <c r="C1644" s="208">
        <v>43</v>
      </c>
      <c r="D1644" s="209" t="s">
        <v>688</v>
      </c>
      <c r="E1644" s="212">
        <v>4323</v>
      </c>
      <c r="F1644" s="213" t="s">
        <v>715</v>
      </c>
      <c r="G1644" s="231" t="s">
        <v>215</v>
      </c>
      <c r="H1644" s="89"/>
      <c r="I1644" s="90" t="s">
        <v>287</v>
      </c>
      <c r="J1644" s="90"/>
      <c r="K1644" s="90" t="s">
        <v>64</v>
      </c>
      <c r="L1644" s="90" t="s">
        <v>119</v>
      </c>
      <c r="M1644" s="91"/>
      <c r="N1644" s="312">
        <v>1</v>
      </c>
      <c r="O1644" s="313">
        <f t="shared" si="237"/>
        <v>0.16666666666666666</v>
      </c>
      <c r="P1644" s="104"/>
      <c r="Q1644" s="92"/>
      <c r="R1644" s="92"/>
      <c r="S1644" s="92"/>
      <c r="T1644" s="92"/>
      <c r="U1644" s="92"/>
      <c r="V1644" s="92"/>
      <c r="W1644" s="92"/>
      <c r="X1644" s="109">
        <f t="shared" si="238"/>
        <v>0</v>
      </c>
      <c r="Y1644" s="83"/>
      <c r="Z1644" s="110">
        <f t="shared" si="239"/>
        <v>0</v>
      </c>
      <c r="AA1644" s="111"/>
      <c r="AB1644" s="92"/>
      <c r="AC1644" s="92"/>
      <c r="AD1644" s="92"/>
      <c r="AE1644" s="92"/>
      <c r="AF1644" s="92"/>
      <c r="AG1644" s="92"/>
      <c r="AH1644" s="92"/>
      <c r="AI1644" s="109">
        <f t="shared" si="240"/>
        <v>0</v>
      </c>
      <c r="AJ1644" s="83"/>
      <c r="AK1644" s="110">
        <f t="shared" si="241"/>
        <v>0</v>
      </c>
      <c r="AL1644" s="111"/>
      <c r="AM1644" s="92"/>
      <c r="AN1644" s="92"/>
      <c r="AO1644" s="92"/>
      <c r="AP1644" s="92"/>
      <c r="AQ1644" s="92"/>
      <c r="AR1644" s="92"/>
      <c r="AS1644" s="92">
        <v>1</v>
      </c>
      <c r="AT1644" s="92"/>
      <c r="AU1644" s="92"/>
      <c r="AV1644" s="109">
        <f t="shared" si="242"/>
        <v>1000</v>
      </c>
      <c r="AW1644" s="75"/>
      <c r="AX1644" s="110">
        <f t="shared" si="243"/>
        <v>166.66666666666666</v>
      </c>
      <c r="AY1644" s="111"/>
      <c r="AZ1644" s="93"/>
      <c r="BA1644" s="94"/>
      <c r="BB1644" s="71"/>
      <c r="BC1644" s="95"/>
      <c r="BD1644" s="41">
        <v>4</v>
      </c>
      <c r="BE1644" s="52">
        <v>43</v>
      </c>
      <c r="BF1644" s="103">
        <v>4323</v>
      </c>
      <c r="BG1644" s="280" t="s">
        <v>52</v>
      </c>
    </row>
    <row r="1645" spans="1:59" s="63" customFormat="1" ht="12.75" x14ac:dyDescent="0.2">
      <c r="A1645" s="196">
        <v>4</v>
      </c>
      <c r="B1645" s="197" t="s">
        <v>422</v>
      </c>
      <c r="C1645" s="208">
        <v>43</v>
      </c>
      <c r="D1645" s="209" t="s">
        <v>688</v>
      </c>
      <c r="E1645" s="212">
        <v>4323</v>
      </c>
      <c r="F1645" s="213" t="s">
        <v>715</v>
      </c>
      <c r="G1645" s="231" t="s">
        <v>215</v>
      </c>
      <c r="H1645" s="65"/>
      <c r="I1645" s="222"/>
      <c r="J1645" s="66"/>
      <c r="K1645" s="66"/>
      <c r="L1645" s="66"/>
      <c r="M1645" s="64"/>
      <c r="N1645" s="304"/>
      <c r="O1645" s="305"/>
      <c r="P1645" s="127"/>
      <c r="Q1645" s="67"/>
      <c r="R1645" s="67"/>
      <c r="S1645" s="67"/>
      <c r="T1645" s="67"/>
      <c r="U1645" s="67"/>
      <c r="V1645" s="67"/>
      <c r="W1645" s="67"/>
      <c r="X1645" s="67"/>
      <c r="Y1645" s="68"/>
      <c r="Z1645" s="68"/>
      <c r="AA1645" s="68"/>
      <c r="AB1645" s="67"/>
      <c r="AC1645" s="67"/>
      <c r="AD1645" s="67"/>
      <c r="AE1645" s="67"/>
      <c r="AF1645" s="67"/>
      <c r="AG1645" s="67"/>
      <c r="AH1645" s="67"/>
      <c r="AI1645" s="67"/>
      <c r="AJ1645" s="68"/>
      <c r="AK1645" s="68"/>
      <c r="AL1645" s="68"/>
      <c r="AM1645" s="67"/>
      <c r="AN1645" s="67"/>
      <c r="AO1645" s="67"/>
      <c r="AP1645" s="67"/>
      <c r="AQ1645" s="67"/>
      <c r="AR1645" s="67"/>
      <c r="AS1645" s="67"/>
      <c r="AT1645" s="67"/>
      <c r="AU1645" s="67"/>
      <c r="AV1645" s="67"/>
      <c r="AW1645" s="67"/>
      <c r="AX1645" s="68"/>
      <c r="AY1645" s="68"/>
      <c r="AZ1645" s="69"/>
      <c r="BA1645" s="70"/>
      <c r="BB1645" s="71"/>
      <c r="BC1645" s="95"/>
      <c r="BD1645" s="41">
        <v>4</v>
      </c>
      <c r="BE1645" s="52">
        <v>43</v>
      </c>
      <c r="BF1645" s="103">
        <v>4323</v>
      </c>
      <c r="BG1645" s="275"/>
    </row>
    <row r="1646" spans="1:59" s="63" customFormat="1" ht="12.75" x14ac:dyDescent="0.2">
      <c r="A1646" s="196">
        <v>4</v>
      </c>
      <c r="B1646" s="197" t="s">
        <v>422</v>
      </c>
      <c r="C1646" s="208">
        <v>43</v>
      </c>
      <c r="D1646" s="209" t="s">
        <v>688</v>
      </c>
      <c r="E1646" s="212">
        <v>4323</v>
      </c>
      <c r="F1646" s="213" t="s">
        <v>715</v>
      </c>
      <c r="G1646" s="232"/>
      <c r="H1646" s="97"/>
      <c r="I1646" s="224"/>
      <c r="J1646" s="98"/>
      <c r="K1646" s="98"/>
      <c r="L1646" s="98"/>
      <c r="M1646" s="96"/>
      <c r="N1646" s="307"/>
      <c r="O1646" s="246"/>
      <c r="P1646" s="124"/>
      <c r="Q1646" s="99"/>
      <c r="R1646" s="99"/>
      <c r="S1646" s="99"/>
      <c r="T1646" s="99"/>
      <c r="U1646" s="99"/>
      <c r="V1646" s="99"/>
      <c r="W1646" s="99"/>
      <c r="X1646" s="99"/>
      <c r="Y1646" s="100"/>
      <c r="Z1646" s="100"/>
      <c r="AA1646" s="100"/>
      <c r="AB1646" s="99"/>
      <c r="AC1646" s="99"/>
      <c r="AD1646" s="99"/>
      <c r="AE1646" s="99"/>
      <c r="AF1646" s="99"/>
      <c r="AG1646" s="99"/>
      <c r="AH1646" s="99"/>
      <c r="AI1646" s="99"/>
      <c r="AJ1646" s="100"/>
      <c r="AK1646" s="100"/>
      <c r="AL1646" s="100"/>
      <c r="AM1646" s="99"/>
      <c r="AN1646" s="99"/>
      <c r="AO1646" s="99"/>
      <c r="AP1646" s="99"/>
      <c r="AQ1646" s="99"/>
      <c r="AR1646" s="99"/>
      <c r="AS1646" s="99"/>
      <c r="AT1646" s="99"/>
      <c r="AU1646" s="99"/>
      <c r="AV1646" s="99"/>
      <c r="AW1646" s="99"/>
      <c r="AX1646" s="100"/>
      <c r="AY1646" s="100"/>
      <c r="AZ1646" s="101"/>
      <c r="BA1646" s="102"/>
      <c r="BB1646" s="95"/>
      <c r="BC1646" s="95"/>
      <c r="BD1646" s="41">
        <v>4</v>
      </c>
      <c r="BE1646" s="52">
        <v>43</v>
      </c>
      <c r="BF1646" s="103">
        <v>4323</v>
      </c>
      <c r="BG1646" s="277"/>
    </row>
    <row r="1647" spans="1:59" s="63" customFormat="1" ht="12.75" x14ac:dyDescent="0.2">
      <c r="A1647" s="196">
        <v>4</v>
      </c>
      <c r="B1647" s="197" t="s">
        <v>422</v>
      </c>
      <c r="C1647" s="208">
        <v>43</v>
      </c>
      <c r="D1647" s="209" t="s">
        <v>688</v>
      </c>
      <c r="E1647" s="212">
        <v>4323</v>
      </c>
      <c r="F1647" s="213" t="s">
        <v>715</v>
      </c>
      <c r="G1647" s="231"/>
      <c r="H1647" s="65"/>
      <c r="I1647" s="222"/>
      <c r="J1647" s="66"/>
      <c r="K1647" s="66"/>
      <c r="L1647" s="66"/>
      <c r="M1647" s="64"/>
      <c r="N1647" s="304"/>
      <c r="O1647" s="305"/>
      <c r="P1647" s="127"/>
      <c r="Q1647" s="67"/>
      <c r="R1647" s="67"/>
      <c r="S1647" s="67"/>
      <c r="T1647" s="67"/>
      <c r="U1647" s="67"/>
      <c r="V1647" s="67"/>
      <c r="W1647" s="67"/>
      <c r="X1647" s="67"/>
      <c r="Y1647" s="68"/>
      <c r="Z1647" s="68"/>
      <c r="AA1647" s="68"/>
      <c r="AB1647" s="67"/>
      <c r="AC1647" s="67"/>
      <c r="AD1647" s="67"/>
      <c r="AE1647" s="67"/>
      <c r="AF1647" s="67"/>
      <c r="AG1647" s="67"/>
      <c r="AH1647" s="67"/>
      <c r="AI1647" s="67"/>
      <c r="AJ1647" s="68"/>
      <c r="AK1647" s="68"/>
      <c r="AL1647" s="68"/>
      <c r="AM1647" s="67"/>
      <c r="AN1647" s="67"/>
      <c r="AO1647" s="67"/>
      <c r="AP1647" s="67"/>
      <c r="AQ1647" s="67"/>
      <c r="AR1647" s="67"/>
      <c r="AS1647" s="67"/>
      <c r="AT1647" s="67"/>
      <c r="AU1647" s="67"/>
      <c r="AV1647" s="67"/>
      <c r="AW1647" s="67"/>
      <c r="AX1647" s="68"/>
      <c r="AY1647" s="68"/>
      <c r="AZ1647" s="69"/>
      <c r="BA1647" s="70"/>
      <c r="BB1647" s="71"/>
      <c r="BC1647" s="95"/>
      <c r="BD1647" s="41">
        <v>4</v>
      </c>
      <c r="BE1647" s="52">
        <v>43</v>
      </c>
      <c r="BF1647" s="103">
        <v>4323</v>
      </c>
      <c r="BG1647" s="275"/>
    </row>
    <row r="1648" spans="1:59" s="63" customFormat="1" ht="12.75" x14ac:dyDescent="0.2">
      <c r="A1648" s="196">
        <v>4</v>
      </c>
      <c r="B1648" s="197" t="s">
        <v>422</v>
      </c>
      <c r="C1648" s="208">
        <v>43</v>
      </c>
      <c r="D1648" s="209" t="s">
        <v>688</v>
      </c>
      <c r="E1648" s="212">
        <v>4323</v>
      </c>
      <c r="F1648" s="213" t="s">
        <v>715</v>
      </c>
      <c r="G1648" s="231" t="s">
        <v>1195</v>
      </c>
      <c r="H1648" s="72" t="s">
        <v>1233</v>
      </c>
      <c r="I1648" s="223" t="s">
        <v>1249</v>
      </c>
      <c r="J1648" s="73"/>
      <c r="K1648" s="73"/>
      <c r="L1648" s="73"/>
      <c r="M1648" s="74"/>
      <c r="N1648" s="247"/>
      <c r="O1648" s="306"/>
      <c r="P1648" s="105"/>
      <c r="Q1648" s="75"/>
      <c r="R1648" s="75"/>
      <c r="S1648" s="75"/>
      <c r="T1648" s="75"/>
      <c r="U1648" s="75"/>
      <c r="V1648" s="75"/>
      <c r="W1648" s="75"/>
      <c r="X1648" s="75"/>
      <c r="Y1648" s="76" t="s">
        <v>1241</v>
      </c>
      <c r="Z1648" s="77" t="s">
        <v>1241</v>
      </c>
      <c r="AA1648" s="78">
        <f>AA$1210</f>
        <v>5000</v>
      </c>
      <c r="AB1648" s="75"/>
      <c r="AC1648" s="75"/>
      <c r="AD1648" s="75"/>
      <c r="AE1648" s="75"/>
      <c r="AF1648" s="75"/>
      <c r="AG1648" s="75"/>
      <c r="AH1648" s="75"/>
      <c r="AI1648" s="75"/>
      <c r="AJ1648" s="76" t="s">
        <v>1241</v>
      </c>
      <c r="AK1648" s="77" t="s">
        <v>1241</v>
      </c>
      <c r="AL1648" s="78">
        <f>AL$1210</f>
        <v>0</v>
      </c>
      <c r="AM1648" s="75"/>
      <c r="AN1648" s="75"/>
      <c r="AO1648" s="75"/>
      <c r="AP1648" s="75"/>
      <c r="AQ1648" s="75"/>
      <c r="AR1648" s="75"/>
      <c r="AS1648" s="75"/>
      <c r="AT1648" s="75"/>
      <c r="AU1648" s="75"/>
      <c r="AV1648" s="75"/>
      <c r="AW1648" s="76" t="s">
        <v>1241</v>
      </c>
      <c r="AX1648" s="77" t="s">
        <v>1241</v>
      </c>
      <c r="AY1648" s="78">
        <f>AY$1210</f>
        <v>250</v>
      </c>
      <c r="AZ1648" s="79"/>
      <c r="BA1648" s="80" t="str">
        <f>I1648</f>
        <v>&gt; see 4255, Insulating wall cladding</v>
      </c>
      <c r="BB1648" s="71"/>
      <c r="BC1648" s="95"/>
      <c r="BD1648" s="41">
        <v>4</v>
      </c>
      <c r="BE1648" s="52">
        <v>43</v>
      </c>
      <c r="BF1648" s="103">
        <v>4323</v>
      </c>
      <c r="BG1648" s="276" t="str">
        <f>H1648</f>
        <v>Default Scenario (Link)</v>
      </c>
    </row>
    <row r="1649" spans="1:59" s="63" customFormat="1" ht="12.75" x14ac:dyDescent="0.2">
      <c r="A1649" s="196">
        <v>4</v>
      </c>
      <c r="B1649" s="197" t="s">
        <v>422</v>
      </c>
      <c r="C1649" s="208">
        <v>43</v>
      </c>
      <c r="D1649" s="209" t="s">
        <v>688</v>
      </c>
      <c r="E1649" s="212">
        <v>4323</v>
      </c>
      <c r="F1649" s="213" t="s">
        <v>715</v>
      </c>
      <c r="G1649" s="231"/>
      <c r="H1649" s="65"/>
      <c r="I1649" s="222"/>
      <c r="J1649" s="66"/>
      <c r="K1649" s="66"/>
      <c r="L1649" s="66"/>
      <c r="M1649" s="64"/>
      <c r="N1649" s="304"/>
      <c r="O1649" s="305"/>
      <c r="P1649" s="127"/>
      <c r="Q1649" s="67"/>
      <c r="R1649" s="67"/>
      <c r="S1649" s="67"/>
      <c r="T1649" s="67"/>
      <c r="U1649" s="67"/>
      <c r="V1649" s="67"/>
      <c r="W1649" s="67"/>
      <c r="X1649" s="67"/>
      <c r="Y1649" s="68"/>
      <c r="Z1649" s="68"/>
      <c r="AA1649" s="68"/>
      <c r="AB1649" s="67"/>
      <c r="AC1649" s="67"/>
      <c r="AD1649" s="67"/>
      <c r="AE1649" s="67"/>
      <c r="AF1649" s="67"/>
      <c r="AG1649" s="67"/>
      <c r="AH1649" s="67"/>
      <c r="AI1649" s="67"/>
      <c r="AJ1649" s="68"/>
      <c r="AK1649" s="68"/>
      <c r="AL1649" s="68"/>
      <c r="AM1649" s="67"/>
      <c r="AN1649" s="67"/>
      <c r="AO1649" s="67"/>
      <c r="AP1649" s="67"/>
      <c r="AQ1649" s="67"/>
      <c r="AR1649" s="67"/>
      <c r="AS1649" s="67"/>
      <c r="AT1649" s="67"/>
      <c r="AU1649" s="67"/>
      <c r="AV1649" s="67"/>
      <c r="AW1649" s="67"/>
      <c r="AX1649" s="68"/>
      <c r="AY1649" s="68"/>
      <c r="AZ1649" s="69"/>
      <c r="BA1649" s="70"/>
      <c r="BB1649" s="71"/>
      <c r="BC1649" s="95"/>
      <c r="BD1649" s="41">
        <v>4</v>
      </c>
      <c r="BE1649" s="52">
        <v>43</v>
      </c>
      <c r="BF1649" s="103">
        <v>4323</v>
      </c>
      <c r="BG1649" s="275"/>
    </row>
    <row r="1650" spans="1:59" s="63" customFormat="1" ht="12.75" x14ac:dyDescent="0.2">
      <c r="A1650" s="196">
        <v>4</v>
      </c>
      <c r="B1650" s="197" t="s">
        <v>422</v>
      </c>
      <c r="C1650" s="208">
        <v>43</v>
      </c>
      <c r="D1650" s="209" t="s">
        <v>688</v>
      </c>
      <c r="E1650" s="212">
        <v>4323</v>
      </c>
      <c r="F1650" s="213" t="s">
        <v>715</v>
      </c>
      <c r="G1650" s="232"/>
      <c r="H1650" s="97"/>
      <c r="I1650" s="224"/>
      <c r="J1650" s="98"/>
      <c r="K1650" s="98"/>
      <c r="L1650" s="98"/>
      <c r="M1650" s="96"/>
      <c r="N1650" s="307"/>
      <c r="O1650" s="246"/>
      <c r="P1650" s="124"/>
      <c r="Q1650" s="99"/>
      <c r="R1650" s="99"/>
      <c r="S1650" s="99"/>
      <c r="T1650" s="99"/>
      <c r="U1650" s="99"/>
      <c r="V1650" s="99"/>
      <c r="W1650" s="99"/>
      <c r="X1650" s="99"/>
      <c r="Y1650" s="100"/>
      <c r="Z1650" s="100"/>
      <c r="AA1650" s="100"/>
      <c r="AB1650" s="99"/>
      <c r="AC1650" s="99"/>
      <c r="AD1650" s="99"/>
      <c r="AE1650" s="99"/>
      <c r="AF1650" s="99"/>
      <c r="AG1650" s="99"/>
      <c r="AH1650" s="99"/>
      <c r="AI1650" s="99"/>
      <c r="AJ1650" s="100"/>
      <c r="AK1650" s="100"/>
      <c r="AL1650" s="100"/>
      <c r="AM1650" s="99"/>
      <c r="AN1650" s="99"/>
      <c r="AO1650" s="99"/>
      <c r="AP1650" s="99"/>
      <c r="AQ1650" s="99"/>
      <c r="AR1650" s="99"/>
      <c r="AS1650" s="99"/>
      <c r="AT1650" s="99"/>
      <c r="AU1650" s="99"/>
      <c r="AV1650" s="99"/>
      <c r="AW1650" s="99"/>
      <c r="AX1650" s="100"/>
      <c r="AY1650" s="100"/>
      <c r="AZ1650" s="101"/>
      <c r="BA1650" s="102"/>
      <c r="BB1650" s="95"/>
      <c r="BC1650" s="95"/>
      <c r="BD1650" s="41">
        <v>4</v>
      </c>
      <c r="BE1650" s="52">
        <v>43</v>
      </c>
      <c r="BF1650" s="103">
        <v>4323</v>
      </c>
      <c r="BG1650" s="277"/>
    </row>
    <row r="1651" spans="1:59" s="63" customFormat="1" ht="12.75" x14ac:dyDescent="0.2">
      <c r="A1651" s="196">
        <v>4</v>
      </c>
      <c r="B1651" s="197" t="s">
        <v>422</v>
      </c>
      <c r="C1651" s="208">
        <v>43</v>
      </c>
      <c r="D1651" s="209" t="s">
        <v>688</v>
      </c>
      <c r="E1651" s="212">
        <v>4323</v>
      </c>
      <c r="F1651" s="213" t="s">
        <v>715</v>
      </c>
      <c r="G1651" s="231"/>
      <c r="H1651" s="65"/>
      <c r="I1651" s="222"/>
      <c r="J1651" s="66"/>
      <c r="K1651" s="66"/>
      <c r="L1651" s="66"/>
      <c r="M1651" s="64"/>
      <c r="N1651" s="304"/>
      <c r="O1651" s="305"/>
      <c r="P1651" s="127"/>
      <c r="Q1651" s="67"/>
      <c r="R1651" s="67"/>
      <c r="S1651" s="67"/>
      <c r="T1651" s="67"/>
      <c r="U1651" s="67"/>
      <c r="V1651" s="67"/>
      <c r="W1651" s="67"/>
      <c r="X1651" s="67"/>
      <c r="Y1651" s="68"/>
      <c r="Z1651" s="68"/>
      <c r="AA1651" s="68"/>
      <c r="AB1651" s="67"/>
      <c r="AC1651" s="67"/>
      <c r="AD1651" s="67"/>
      <c r="AE1651" s="67"/>
      <c r="AF1651" s="67"/>
      <c r="AG1651" s="67"/>
      <c r="AH1651" s="67"/>
      <c r="AI1651" s="67"/>
      <c r="AJ1651" s="68"/>
      <c r="AK1651" s="68"/>
      <c r="AL1651" s="68"/>
      <c r="AM1651" s="67"/>
      <c r="AN1651" s="67"/>
      <c r="AO1651" s="67"/>
      <c r="AP1651" s="67"/>
      <c r="AQ1651" s="67"/>
      <c r="AR1651" s="67"/>
      <c r="AS1651" s="67"/>
      <c r="AT1651" s="67"/>
      <c r="AU1651" s="67"/>
      <c r="AV1651" s="67"/>
      <c r="AW1651" s="67"/>
      <c r="AX1651" s="68"/>
      <c r="AY1651" s="68"/>
      <c r="AZ1651" s="69"/>
      <c r="BA1651" s="70"/>
      <c r="BB1651" s="71"/>
      <c r="BC1651" s="95"/>
      <c r="BD1651" s="41">
        <v>4</v>
      </c>
      <c r="BE1651" s="52">
        <v>43</v>
      </c>
      <c r="BF1651" s="103">
        <v>4323</v>
      </c>
      <c r="BG1651" s="275"/>
    </row>
    <row r="1652" spans="1:59" s="63" customFormat="1" ht="12.75" x14ac:dyDescent="0.2">
      <c r="A1652" s="196">
        <v>4</v>
      </c>
      <c r="B1652" s="197" t="s">
        <v>422</v>
      </c>
      <c r="C1652" s="208">
        <v>43</v>
      </c>
      <c r="D1652" s="209" t="s">
        <v>688</v>
      </c>
      <c r="E1652" s="212">
        <v>4323</v>
      </c>
      <c r="F1652" s="213" t="s">
        <v>715</v>
      </c>
      <c r="G1652" s="231" t="s">
        <v>729</v>
      </c>
      <c r="H1652" s="72" t="s">
        <v>1233</v>
      </c>
      <c r="I1652" s="223" t="s">
        <v>1247</v>
      </c>
      <c r="J1652" s="73"/>
      <c r="K1652" s="73"/>
      <c r="L1652" s="73"/>
      <c r="M1652" s="74"/>
      <c r="N1652" s="247"/>
      <c r="O1652" s="306"/>
      <c r="P1652" s="105"/>
      <c r="Q1652" s="75"/>
      <c r="R1652" s="75"/>
      <c r="S1652" s="75"/>
      <c r="T1652" s="75"/>
      <c r="U1652" s="75"/>
      <c r="V1652" s="75"/>
      <c r="W1652" s="75"/>
      <c r="X1652" s="75"/>
      <c r="Y1652" s="76" t="s">
        <v>1241</v>
      </c>
      <c r="Z1652" s="77" t="s">
        <v>1241</v>
      </c>
      <c r="AA1652" s="78">
        <f>AA$2569</f>
        <v>5000</v>
      </c>
      <c r="AB1652" s="75"/>
      <c r="AC1652" s="75"/>
      <c r="AD1652" s="75"/>
      <c r="AE1652" s="75"/>
      <c r="AF1652" s="75"/>
      <c r="AG1652" s="75"/>
      <c r="AH1652" s="75"/>
      <c r="AI1652" s="75"/>
      <c r="AJ1652" s="76" t="s">
        <v>1241</v>
      </c>
      <c r="AK1652" s="77" t="s">
        <v>1241</v>
      </c>
      <c r="AL1652" s="78">
        <f>AL$2569</f>
        <v>0</v>
      </c>
      <c r="AM1652" s="75"/>
      <c r="AN1652" s="75"/>
      <c r="AO1652" s="75"/>
      <c r="AP1652" s="75"/>
      <c r="AQ1652" s="75"/>
      <c r="AR1652" s="75"/>
      <c r="AS1652" s="75"/>
      <c r="AT1652" s="75"/>
      <c r="AU1652" s="75"/>
      <c r="AV1652" s="75"/>
      <c r="AW1652" s="76" t="s">
        <v>1241</v>
      </c>
      <c r="AX1652" s="77" t="s">
        <v>1241</v>
      </c>
      <c r="AY1652" s="78">
        <f>AY$2569</f>
        <v>500</v>
      </c>
      <c r="AZ1652" s="79"/>
      <c r="BA1652" s="80" t="str">
        <f>I1652</f>
        <v>&gt; see 4711, Thermal insulation</v>
      </c>
      <c r="BB1652" s="71"/>
      <c r="BC1652" s="95"/>
      <c r="BD1652" s="41">
        <v>4</v>
      </c>
      <c r="BE1652" s="52">
        <v>43</v>
      </c>
      <c r="BF1652" s="103">
        <v>4323</v>
      </c>
      <c r="BG1652" s="276" t="str">
        <f>H1652</f>
        <v>Default Scenario (Link)</v>
      </c>
    </row>
    <row r="1653" spans="1:59" s="63" customFormat="1" ht="12.75" x14ac:dyDescent="0.2">
      <c r="A1653" s="196">
        <v>4</v>
      </c>
      <c r="B1653" s="197" t="s">
        <v>422</v>
      </c>
      <c r="C1653" s="208">
        <v>43</v>
      </c>
      <c r="D1653" s="209" t="s">
        <v>688</v>
      </c>
      <c r="E1653" s="212">
        <v>4323</v>
      </c>
      <c r="F1653" s="213" t="s">
        <v>715</v>
      </c>
      <c r="G1653" s="231"/>
      <c r="H1653" s="65"/>
      <c r="I1653" s="222"/>
      <c r="J1653" s="66"/>
      <c r="K1653" s="66"/>
      <c r="L1653" s="66"/>
      <c r="M1653" s="64"/>
      <c r="N1653" s="304"/>
      <c r="O1653" s="305"/>
      <c r="P1653" s="127"/>
      <c r="Q1653" s="67"/>
      <c r="R1653" s="67"/>
      <c r="S1653" s="67"/>
      <c r="T1653" s="67"/>
      <c r="U1653" s="67"/>
      <c r="V1653" s="67"/>
      <c r="W1653" s="67"/>
      <c r="X1653" s="67"/>
      <c r="Y1653" s="68"/>
      <c r="Z1653" s="68"/>
      <c r="AA1653" s="68"/>
      <c r="AB1653" s="67"/>
      <c r="AC1653" s="67"/>
      <c r="AD1653" s="67"/>
      <c r="AE1653" s="67"/>
      <c r="AF1653" s="67"/>
      <c r="AG1653" s="67"/>
      <c r="AH1653" s="67"/>
      <c r="AI1653" s="67"/>
      <c r="AJ1653" s="68"/>
      <c r="AK1653" s="68"/>
      <c r="AL1653" s="68"/>
      <c r="AM1653" s="67"/>
      <c r="AN1653" s="67"/>
      <c r="AO1653" s="67"/>
      <c r="AP1653" s="67"/>
      <c r="AQ1653" s="67"/>
      <c r="AR1653" s="67"/>
      <c r="AS1653" s="67"/>
      <c r="AT1653" s="67"/>
      <c r="AU1653" s="67"/>
      <c r="AV1653" s="67"/>
      <c r="AW1653" s="67"/>
      <c r="AX1653" s="68"/>
      <c r="AY1653" s="68"/>
      <c r="AZ1653" s="69"/>
      <c r="BA1653" s="70"/>
      <c r="BB1653" s="71"/>
      <c r="BC1653" s="95"/>
      <c r="BD1653" s="41">
        <v>4</v>
      </c>
      <c r="BE1653" s="52">
        <v>43</v>
      </c>
      <c r="BF1653" s="103">
        <v>4323</v>
      </c>
      <c r="BG1653" s="275"/>
    </row>
    <row r="1654" spans="1:59" s="63" customFormat="1" ht="12.75" x14ac:dyDescent="0.2">
      <c r="A1654" s="196">
        <v>4</v>
      </c>
      <c r="B1654" s="197" t="s">
        <v>422</v>
      </c>
      <c r="C1654" s="208">
        <v>43</v>
      </c>
      <c r="D1654" s="209" t="s">
        <v>688</v>
      </c>
      <c r="E1654" s="212">
        <v>4323</v>
      </c>
      <c r="F1654" s="213" t="s">
        <v>715</v>
      </c>
      <c r="G1654" s="232"/>
      <c r="H1654" s="97"/>
      <c r="I1654" s="224"/>
      <c r="J1654" s="98"/>
      <c r="K1654" s="98"/>
      <c r="L1654" s="98"/>
      <c r="M1654" s="96"/>
      <c r="N1654" s="307"/>
      <c r="O1654" s="246"/>
      <c r="P1654" s="124"/>
      <c r="Q1654" s="99"/>
      <c r="R1654" s="99"/>
      <c r="S1654" s="99"/>
      <c r="T1654" s="99"/>
      <c r="U1654" s="99"/>
      <c r="V1654" s="99"/>
      <c r="W1654" s="99"/>
      <c r="X1654" s="99"/>
      <c r="Y1654" s="100"/>
      <c r="Z1654" s="100"/>
      <c r="AA1654" s="100"/>
      <c r="AB1654" s="99"/>
      <c r="AC1654" s="99"/>
      <c r="AD1654" s="99"/>
      <c r="AE1654" s="99"/>
      <c r="AF1654" s="99"/>
      <c r="AG1654" s="99"/>
      <c r="AH1654" s="99"/>
      <c r="AI1654" s="99"/>
      <c r="AJ1654" s="100"/>
      <c r="AK1654" s="100"/>
      <c r="AL1654" s="100"/>
      <c r="AM1654" s="99"/>
      <c r="AN1654" s="99"/>
      <c r="AO1654" s="99"/>
      <c r="AP1654" s="99"/>
      <c r="AQ1654" s="99"/>
      <c r="AR1654" s="99"/>
      <c r="AS1654" s="99"/>
      <c r="AT1654" s="99"/>
      <c r="AU1654" s="99"/>
      <c r="AV1654" s="99"/>
      <c r="AW1654" s="99"/>
      <c r="AX1654" s="100"/>
      <c r="AY1654" s="100"/>
      <c r="AZ1654" s="101"/>
      <c r="BA1654" s="102"/>
      <c r="BB1654" s="95"/>
      <c r="BC1654" s="95"/>
      <c r="BD1654" s="41">
        <v>4</v>
      </c>
      <c r="BE1654" s="52">
        <v>43</v>
      </c>
      <c r="BF1654" s="103">
        <v>4323</v>
      </c>
      <c r="BG1654" s="277"/>
    </row>
    <row r="1655" spans="1:59" x14ac:dyDescent="0.25">
      <c r="A1655" s="196">
        <v>4</v>
      </c>
      <c r="B1655" s="197" t="s">
        <v>422</v>
      </c>
      <c r="C1655" s="208">
        <v>43</v>
      </c>
      <c r="D1655" s="209" t="s">
        <v>688</v>
      </c>
      <c r="E1655" s="210">
        <v>4324</v>
      </c>
      <c r="F1655" s="211" t="s">
        <v>719</v>
      </c>
      <c r="G1655" s="235"/>
      <c r="H1655" s="145"/>
      <c r="I1655" s="221"/>
      <c r="J1655" s="57"/>
      <c r="K1655" s="57"/>
      <c r="L1655" s="57"/>
      <c r="M1655" s="144"/>
      <c r="N1655" s="324"/>
      <c r="O1655" s="325"/>
      <c r="P1655" s="146"/>
      <c r="Q1655" s="146"/>
      <c r="R1655" s="146"/>
      <c r="S1655" s="146"/>
      <c r="T1655" s="146"/>
      <c r="U1655" s="146"/>
      <c r="V1655" s="146"/>
      <c r="W1655" s="146"/>
      <c r="X1655" s="146"/>
      <c r="Y1655" s="59"/>
      <c r="Z1655" s="123"/>
      <c r="AA1655" s="123"/>
      <c r="AB1655" s="146"/>
      <c r="AC1655" s="146"/>
      <c r="AD1655" s="146"/>
      <c r="AE1655" s="146"/>
      <c r="AF1655" s="146"/>
      <c r="AG1655" s="146"/>
      <c r="AH1655" s="146"/>
      <c r="AI1655" s="146"/>
      <c r="AJ1655" s="59"/>
      <c r="AK1655" s="123"/>
      <c r="AL1655" s="123"/>
      <c r="AM1655" s="146"/>
      <c r="AN1655" s="146"/>
      <c r="AO1655" s="146"/>
      <c r="AP1655" s="146"/>
      <c r="AQ1655" s="146"/>
      <c r="AR1655" s="146"/>
      <c r="AS1655" s="146"/>
      <c r="AT1655" s="146"/>
      <c r="AU1655" s="146"/>
      <c r="AV1655" s="146"/>
      <c r="AW1655" s="58"/>
      <c r="AX1655" s="123"/>
      <c r="AY1655" s="59"/>
      <c r="AZ1655" s="147"/>
      <c r="BA1655" s="148"/>
      <c r="BB1655" s="143"/>
      <c r="BC1655" s="143"/>
      <c r="BD1655" s="41">
        <v>4</v>
      </c>
      <c r="BE1655" s="52">
        <v>43</v>
      </c>
      <c r="BF1655" s="62">
        <v>4324</v>
      </c>
      <c r="BG1655" s="284"/>
    </row>
    <row r="1656" spans="1:59" s="63" customFormat="1" ht="12.75" x14ac:dyDescent="0.2">
      <c r="A1656" s="196">
        <v>4</v>
      </c>
      <c r="B1656" s="197" t="s">
        <v>422</v>
      </c>
      <c r="C1656" s="208">
        <v>43</v>
      </c>
      <c r="D1656" s="209" t="s">
        <v>688</v>
      </c>
      <c r="E1656" s="210">
        <v>4324</v>
      </c>
      <c r="F1656" s="211" t="s">
        <v>719</v>
      </c>
      <c r="G1656" s="230"/>
      <c r="H1656" s="56"/>
      <c r="I1656" s="221"/>
      <c r="J1656" s="57"/>
      <c r="K1656" s="57"/>
      <c r="L1656" s="57"/>
      <c r="M1656" s="55"/>
      <c r="N1656" s="303"/>
      <c r="O1656" s="245"/>
      <c r="P1656" s="122"/>
      <c r="Q1656" s="58"/>
      <c r="R1656" s="58"/>
      <c r="S1656" s="58"/>
      <c r="T1656" s="58"/>
      <c r="U1656" s="58"/>
      <c r="V1656" s="58"/>
      <c r="W1656" s="58"/>
      <c r="X1656" s="58"/>
      <c r="Y1656" s="59"/>
      <c r="Z1656" s="59"/>
      <c r="AA1656" s="59"/>
      <c r="AB1656" s="58"/>
      <c r="AC1656" s="58"/>
      <c r="AD1656" s="58"/>
      <c r="AE1656" s="58"/>
      <c r="AF1656" s="58"/>
      <c r="AG1656" s="58"/>
      <c r="AH1656" s="58"/>
      <c r="AI1656" s="58"/>
      <c r="AJ1656" s="59"/>
      <c r="AK1656" s="59"/>
      <c r="AL1656" s="59"/>
      <c r="AM1656" s="58"/>
      <c r="AN1656" s="58"/>
      <c r="AO1656" s="58"/>
      <c r="AP1656" s="58"/>
      <c r="AQ1656" s="58"/>
      <c r="AR1656" s="58"/>
      <c r="AS1656" s="58"/>
      <c r="AT1656" s="58"/>
      <c r="AU1656" s="58"/>
      <c r="AV1656" s="58"/>
      <c r="AW1656" s="58"/>
      <c r="AX1656" s="59"/>
      <c r="AY1656" s="59"/>
      <c r="AZ1656" s="60"/>
      <c r="BA1656" s="61"/>
      <c r="BB1656" s="54"/>
      <c r="BC1656" s="54"/>
      <c r="BD1656" s="41">
        <v>4</v>
      </c>
      <c r="BE1656" s="52">
        <v>43</v>
      </c>
      <c r="BF1656" s="62">
        <v>4324</v>
      </c>
      <c r="BG1656" s="274"/>
    </row>
    <row r="1657" spans="1:59" s="63" customFormat="1" ht="12.75" x14ac:dyDescent="0.2">
      <c r="A1657" s="196">
        <v>4</v>
      </c>
      <c r="B1657" s="197" t="s">
        <v>422</v>
      </c>
      <c r="C1657" s="208">
        <v>43</v>
      </c>
      <c r="D1657" s="209" t="s">
        <v>688</v>
      </c>
      <c r="E1657" s="210">
        <v>4324</v>
      </c>
      <c r="F1657" s="211" t="s">
        <v>719</v>
      </c>
      <c r="G1657" s="231" t="s">
        <v>1195</v>
      </c>
      <c r="H1657" s="65"/>
      <c r="I1657" s="222"/>
      <c r="J1657" s="66"/>
      <c r="K1657" s="66"/>
      <c r="L1657" s="66"/>
      <c r="M1657" s="64"/>
      <c r="N1657" s="308"/>
      <c r="O1657" s="309"/>
      <c r="P1657" s="127"/>
      <c r="Q1657" s="67"/>
      <c r="R1657" s="67"/>
      <c r="S1657" s="67"/>
      <c r="T1657" s="67"/>
      <c r="U1657" s="67"/>
      <c r="V1657" s="67"/>
      <c r="W1657" s="67"/>
      <c r="X1657" s="67"/>
      <c r="Y1657" s="68"/>
      <c r="Z1657" s="68"/>
      <c r="AA1657" s="68"/>
      <c r="AB1657" s="67"/>
      <c r="AC1657" s="67"/>
      <c r="AD1657" s="67"/>
      <c r="AE1657" s="67"/>
      <c r="AF1657" s="67"/>
      <c r="AG1657" s="67"/>
      <c r="AH1657" s="67"/>
      <c r="AI1657" s="67"/>
      <c r="AJ1657" s="68"/>
      <c r="AK1657" s="68"/>
      <c r="AL1657" s="68"/>
      <c r="AM1657" s="67"/>
      <c r="AN1657" s="67"/>
      <c r="AO1657" s="67"/>
      <c r="AP1657" s="67"/>
      <c r="AQ1657" s="67"/>
      <c r="AR1657" s="67"/>
      <c r="AS1657" s="67"/>
      <c r="AT1657" s="67"/>
      <c r="AU1657" s="67"/>
      <c r="AV1657" s="67"/>
      <c r="AW1657" s="67"/>
      <c r="AX1657" s="68"/>
      <c r="AY1657" s="68"/>
      <c r="AZ1657" s="69"/>
      <c r="BA1657" s="70"/>
      <c r="BB1657" s="71"/>
      <c r="BC1657" s="54"/>
      <c r="BD1657" s="41">
        <v>4</v>
      </c>
      <c r="BE1657" s="52">
        <v>43</v>
      </c>
      <c r="BF1657" s="62">
        <v>4324</v>
      </c>
      <c r="BG1657" s="275"/>
    </row>
    <row r="1658" spans="1:59" s="63" customFormat="1" ht="12.75" x14ac:dyDescent="0.2">
      <c r="A1658" s="196">
        <v>4</v>
      </c>
      <c r="B1658" s="197" t="s">
        <v>422</v>
      </c>
      <c r="C1658" s="208">
        <v>43</v>
      </c>
      <c r="D1658" s="209" t="s">
        <v>688</v>
      </c>
      <c r="E1658" s="210">
        <v>4324</v>
      </c>
      <c r="F1658" s="211" t="s">
        <v>719</v>
      </c>
      <c r="G1658" s="231" t="s">
        <v>1195</v>
      </c>
      <c r="H1658" s="72" t="s">
        <v>47</v>
      </c>
      <c r="I1658" s="223"/>
      <c r="J1658" s="73"/>
      <c r="K1658" s="73"/>
      <c r="L1658" s="73"/>
      <c r="M1658" s="74"/>
      <c r="N1658" s="247"/>
      <c r="O1658" s="306"/>
      <c r="P1658" s="105"/>
      <c r="Q1658" s="75"/>
      <c r="R1658" s="75"/>
      <c r="S1658" s="75"/>
      <c r="T1658" s="75"/>
      <c r="U1658" s="75"/>
      <c r="V1658" s="75"/>
      <c r="W1658" s="75"/>
      <c r="X1658" s="75"/>
      <c r="Y1658" s="76">
        <f>IF(ISNUMBER(VLOOKUP(Y1660,P$7:W$7,MATCH(Y1660,P$7:W$7))),VLOOKUP(Y1660,P$7:W$7,MATCH(Y1660,P$7:W$7)),IF(N1662=0,"No Data",IF(Y1660&gt;0,"&lt;100",0)))</f>
        <v>10000</v>
      </c>
      <c r="Z1658" s="77">
        <f>IF(ISNUMBER(VLOOKUP(Z1662,P$7:W$7,MATCH(Z1662,P$7:W$7))),VLOOKUP(Z1662,P$7:W$7,MATCH(Z1662,P$7:W$7)),IF(N1662=0,"No Data",IF(Z1662&gt;0,"&lt;100",0)))</f>
        <v>10000</v>
      </c>
      <c r="AA1658" s="106">
        <f>IF(ISNUMBER(Z1658),Z1658,0)</f>
        <v>10000</v>
      </c>
      <c r="AB1658" s="75"/>
      <c r="AC1658" s="75"/>
      <c r="AD1658" s="75"/>
      <c r="AE1658" s="75"/>
      <c r="AF1658" s="75"/>
      <c r="AG1658" s="75"/>
      <c r="AH1658" s="75"/>
      <c r="AI1658" s="75"/>
      <c r="AJ1658" s="76">
        <f>IF(ISNUMBER(VLOOKUP(AJ1660,AB$7:AH$7,MATCH(AJ1660,AB$7:AH$7))),VLOOKUP(AJ1660,AB$7:AH$7,MATCH(AJ1660,AB$7:AH$7)),IF(N1662=0,"No Data",IF(AJ1660&gt;0,"&lt;50",0)))</f>
        <v>0</v>
      </c>
      <c r="AK1658" s="77">
        <f>IF(ISNUMBER(VLOOKUP(AK1662,AB$7:AH$7,MATCH(AK1662,AB$7:AH$7))),VLOOKUP(AK1662,AB$7:AH$7,MATCH(AK1662,AB$7:AH$7)),IF(N1662=0,"No Data",IF(AK1662&gt;0,"&lt;50",0)))</f>
        <v>0</v>
      </c>
      <c r="AL1658" s="106">
        <f>IF(ISNUMBER(AK1658),AK1658,0)</f>
        <v>0</v>
      </c>
      <c r="AM1658" s="75"/>
      <c r="AN1658" s="75"/>
      <c r="AO1658" s="75"/>
      <c r="AP1658" s="75"/>
      <c r="AQ1658" s="75"/>
      <c r="AR1658" s="75"/>
      <c r="AS1658" s="75"/>
      <c r="AT1658" s="75"/>
      <c r="AU1658" s="75"/>
      <c r="AV1658" s="75"/>
      <c r="AW1658" s="76">
        <f>IF(ISNUMBER(VLOOKUP(AW1660,AM$7:AU$7,MATCH(AW1660,AM$7:AU$7))),VLOOKUP(AW1660,AM$7:AU$7,MATCH(AW1660,AM$7:AU$7)),IF(N1662=0,"No Data",IF(AW1660&gt;0,"&lt;10",0)))</f>
        <v>500</v>
      </c>
      <c r="AX1658" s="77">
        <f>IF(ISNUMBER(VLOOKUP(AX1662,AM$7:AU$7,MATCH(AX1662,AM$7:AU$7))),VLOOKUP(AX1662,AM$7:AU$7,MATCH(AX1662,AM$7:AU$7)),IF(N1662=0,"No Data",IF(AX1662&gt;0,"&lt;10",0)))</f>
        <v>500</v>
      </c>
      <c r="AY1658" s="106">
        <f>IF(ISNUMBER(AX1658),AX1658,0)</f>
        <v>500</v>
      </c>
      <c r="AZ1658" s="79"/>
      <c r="BA1658" s="80"/>
      <c r="BB1658" s="71"/>
      <c r="BC1658" s="54"/>
      <c r="BD1658" s="41">
        <v>4</v>
      </c>
      <c r="BE1658" s="52">
        <v>43</v>
      </c>
      <c r="BF1658" s="62">
        <v>4324</v>
      </c>
      <c r="BG1658" s="276" t="s">
        <v>47</v>
      </c>
    </row>
    <row r="1659" spans="1:59" s="63" customFormat="1" ht="12.75" x14ac:dyDescent="0.2">
      <c r="A1659" s="196">
        <v>4</v>
      </c>
      <c r="B1659" s="197" t="s">
        <v>422</v>
      </c>
      <c r="C1659" s="208">
        <v>43</v>
      </c>
      <c r="D1659" s="209" t="s">
        <v>688</v>
      </c>
      <c r="E1659" s="210">
        <v>4324</v>
      </c>
      <c r="F1659" s="211" t="s">
        <v>719</v>
      </c>
      <c r="G1659" s="231" t="s">
        <v>1195</v>
      </c>
      <c r="H1659" s="81" t="s">
        <v>48</v>
      </c>
      <c r="I1659" s="223"/>
      <c r="J1659" s="73"/>
      <c r="K1659" s="73"/>
      <c r="L1659" s="73"/>
      <c r="M1659" s="74"/>
      <c r="N1659" s="247"/>
      <c r="O1659" s="306"/>
      <c r="P1659" s="105"/>
      <c r="Q1659" s="75"/>
      <c r="R1659" s="75"/>
      <c r="S1659" s="75"/>
      <c r="T1659" s="75"/>
      <c r="U1659" s="75"/>
      <c r="V1659" s="75"/>
      <c r="W1659" s="75"/>
      <c r="X1659" s="75"/>
      <c r="Y1659" s="82">
        <f>MIN(X1663:X1664)</f>
        <v>0</v>
      </c>
      <c r="Z1659" s="83"/>
      <c r="AA1659" s="83"/>
      <c r="AB1659" s="75"/>
      <c r="AC1659" s="75"/>
      <c r="AD1659" s="75"/>
      <c r="AE1659" s="75"/>
      <c r="AF1659" s="75"/>
      <c r="AG1659" s="75"/>
      <c r="AH1659" s="75"/>
      <c r="AI1659" s="75"/>
      <c r="AJ1659" s="82">
        <f>MIN(AI1663:AI1664)</f>
        <v>0</v>
      </c>
      <c r="AK1659" s="83"/>
      <c r="AL1659" s="83"/>
      <c r="AM1659" s="75"/>
      <c r="AN1659" s="75"/>
      <c r="AO1659" s="75"/>
      <c r="AP1659" s="75"/>
      <c r="AQ1659" s="75"/>
      <c r="AR1659" s="75"/>
      <c r="AS1659" s="75"/>
      <c r="AT1659" s="75"/>
      <c r="AU1659" s="75"/>
      <c r="AV1659" s="75"/>
      <c r="AW1659" s="82">
        <f>MIN(AV1663:AV1664)</f>
        <v>100</v>
      </c>
      <c r="AX1659" s="83"/>
      <c r="AY1659" s="83"/>
      <c r="AZ1659" s="79"/>
      <c r="BA1659" s="80"/>
      <c r="BB1659" s="71"/>
      <c r="BC1659" s="54"/>
      <c r="BD1659" s="41">
        <v>4</v>
      </c>
      <c r="BE1659" s="52">
        <v>43</v>
      </c>
      <c r="BF1659" s="62">
        <v>4324</v>
      </c>
      <c r="BG1659" s="278" t="s">
        <v>48</v>
      </c>
    </row>
    <row r="1660" spans="1:59" s="63" customFormat="1" ht="12.75" x14ac:dyDescent="0.2">
      <c r="A1660" s="196">
        <v>4</v>
      </c>
      <c r="B1660" s="197" t="s">
        <v>422</v>
      </c>
      <c r="C1660" s="208">
        <v>43</v>
      </c>
      <c r="D1660" s="209" t="s">
        <v>688</v>
      </c>
      <c r="E1660" s="210">
        <v>4324</v>
      </c>
      <c r="F1660" s="211" t="s">
        <v>719</v>
      </c>
      <c r="G1660" s="231" t="s">
        <v>1195</v>
      </c>
      <c r="H1660" s="81" t="s">
        <v>49</v>
      </c>
      <c r="I1660" s="223"/>
      <c r="J1660" s="73"/>
      <c r="K1660" s="73"/>
      <c r="L1660" s="73"/>
      <c r="M1660" s="74"/>
      <c r="N1660" s="247"/>
      <c r="O1660" s="306"/>
      <c r="P1660" s="105"/>
      <c r="Q1660" s="75"/>
      <c r="R1660" s="75"/>
      <c r="S1660" s="75"/>
      <c r="T1660" s="75"/>
      <c r="U1660" s="75"/>
      <c r="V1660" s="75"/>
      <c r="W1660" s="75"/>
      <c r="X1660" s="75"/>
      <c r="Y1660" s="84">
        <f>IF(ISNUMBER(AVERAGE(X1663:X1664)),AVERAGE(X1663:X1664),0)</f>
        <v>12500</v>
      </c>
      <c r="Z1660" s="83"/>
      <c r="AA1660" s="83"/>
      <c r="AB1660" s="75"/>
      <c r="AC1660" s="75"/>
      <c r="AD1660" s="75"/>
      <c r="AE1660" s="75"/>
      <c r="AF1660" s="75"/>
      <c r="AG1660" s="75"/>
      <c r="AH1660" s="75"/>
      <c r="AI1660" s="75"/>
      <c r="AJ1660" s="84">
        <f>IF(ISNUMBER(AVERAGE(AI1663:AI1664)),AVERAGE(AI1663:AI1664),0)</f>
        <v>0</v>
      </c>
      <c r="AK1660" s="83"/>
      <c r="AL1660" s="83"/>
      <c r="AM1660" s="75"/>
      <c r="AN1660" s="75"/>
      <c r="AO1660" s="75"/>
      <c r="AP1660" s="75"/>
      <c r="AQ1660" s="75"/>
      <c r="AR1660" s="75"/>
      <c r="AS1660" s="75"/>
      <c r="AT1660" s="75"/>
      <c r="AU1660" s="75"/>
      <c r="AV1660" s="75"/>
      <c r="AW1660" s="84">
        <f>IF(ISNUMBER(AVERAGE(AV1663:AV1664)),AVERAGE(AV1663:AV1664),0)</f>
        <v>550</v>
      </c>
      <c r="AX1660" s="83"/>
      <c r="AY1660" s="83"/>
      <c r="AZ1660" s="79"/>
      <c r="BA1660" s="80"/>
      <c r="BB1660" s="71"/>
      <c r="BC1660" s="54"/>
      <c r="BD1660" s="41">
        <v>4</v>
      </c>
      <c r="BE1660" s="52">
        <v>43</v>
      </c>
      <c r="BF1660" s="62">
        <v>4324</v>
      </c>
      <c r="BG1660" s="278" t="s">
        <v>49</v>
      </c>
    </row>
    <row r="1661" spans="1:59" s="63" customFormat="1" ht="12.75" x14ac:dyDescent="0.2">
      <c r="A1661" s="196">
        <v>4</v>
      </c>
      <c r="B1661" s="197" t="s">
        <v>422</v>
      </c>
      <c r="C1661" s="208">
        <v>43</v>
      </c>
      <c r="D1661" s="209" t="s">
        <v>688</v>
      </c>
      <c r="E1661" s="210">
        <v>4324</v>
      </c>
      <c r="F1661" s="211" t="s">
        <v>719</v>
      </c>
      <c r="G1661" s="231" t="s">
        <v>1195</v>
      </c>
      <c r="H1661" s="81" t="s">
        <v>50</v>
      </c>
      <c r="I1661" s="223"/>
      <c r="J1661" s="73"/>
      <c r="K1661" s="73"/>
      <c r="L1661" s="73"/>
      <c r="M1661" s="74"/>
      <c r="N1661" s="247"/>
      <c r="O1661" s="306"/>
      <c r="P1661" s="105"/>
      <c r="Q1661" s="75"/>
      <c r="R1661" s="75"/>
      <c r="S1661" s="75"/>
      <c r="T1661" s="75"/>
      <c r="U1661" s="75"/>
      <c r="V1661" s="75"/>
      <c r="W1661" s="75"/>
      <c r="X1661" s="75"/>
      <c r="Y1661" s="84">
        <f>MAX(X1663:X1664)</f>
        <v>25000</v>
      </c>
      <c r="Z1661" s="83"/>
      <c r="AA1661" s="83"/>
      <c r="AB1661" s="75"/>
      <c r="AC1661" s="75"/>
      <c r="AD1661" s="75"/>
      <c r="AE1661" s="75"/>
      <c r="AF1661" s="75"/>
      <c r="AG1661" s="75"/>
      <c r="AH1661" s="75"/>
      <c r="AI1661" s="75"/>
      <c r="AJ1661" s="84">
        <f>MAX(AI1663:AI1664)</f>
        <v>0</v>
      </c>
      <c r="AK1661" s="83"/>
      <c r="AL1661" s="83"/>
      <c r="AM1661" s="75"/>
      <c r="AN1661" s="75"/>
      <c r="AO1661" s="75"/>
      <c r="AP1661" s="75"/>
      <c r="AQ1661" s="75"/>
      <c r="AR1661" s="75"/>
      <c r="AS1661" s="75"/>
      <c r="AT1661" s="75"/>
      <c r="AU1661" s="75"/>
      <c r="AV1661" s="75"/>
      <c r="AW1661" s="84">
        <f>MAX(AV1663:AV1664)</f>
        <v>1000</v>
      </c>
      <c r="AX1661" s="83"/>
      <c r="AY1661" s="83"/>
      <c r="AZ1661" s="79"/>
      <c r="BA1661" s="80"/>
      <c r="BB1661" s="71"/>
      <c r="BC1661" s="54"/>
      <c r="BD1661" s="41">
        <v>4</v>
      </c>
      <c r="BE1661" s="52">
        <v>43</v>
      </c>
      <c r="BF1661" s="62">
        <v>4324</v>
      </c>
      <c r="BG1661" s="278" t="s">
        <v>50</v>
      </c>
    </row>
    <row r="1662" spans="1:59" s="63" customFormat="1" ht="12.75" x14ac:dyDescent="0.2">
      <c r="A1662" s="196">
        <v>4</v>
      </c>
      <c r="B1662" s="197" t="s">
        <v>422</v>
      </c>
      <c r="C1662" s="208">
        <v>43</v>
      </c>
      <c r="D1662" s="209" t="s">
        <v>688</v>
      </c>
      <c r="E1662" s="210">
        <v>4324</v>
      </c>
      <c r="F1662" s="211" t="s">
        <v>719</v>
      </c>
      <c r="G1662" s="231" t="s">
        <v>1195</v>
      </c>
      <c r="H1662" s="85" t="s">
        <v>51</v>
      </c>
      <c r="I1662" s="223"/>
      <c r="J1662" s="73"/>
      <c r="K1662" s="73"/>
      <c r="L1662" s="73"/>
      <c r="M1662" s="74"/>
      <c r="N1662" s="317">
        <f>SUM(N1663:N1664)</f>
        <v>2</v>
      </c>
      <c r="O1662" s="293">
        <f>SUM(O1663:O1664)</f>
        <v>1</v>
      </c>
      <c r="P1662" s="292"/>
      <c r="Q1662" s="87"/>
      <c r="R1662" s="87"/>
      <c r="S1662" s="87"/>
      <c r="T1662" s="87"/>
      <c r="U1662" s="87"/>
      <c r="V1662" s="87"/>
      <c r="W1662" s="87"/>
      <c r="X1662" s="87"/>
      <c r="Y1662" s="112"/>
      <c r="Z1662" s="121">
        <f>SUM(Z1663:Z1664)</f>
        <v>12500</v>
      </c>
      <c r="AA1662" s="88"/>
      <c r="AB1662" s="87"/>
      <c r="AC1662" s="87"/>
      <c r="AD1662" s="87"/>
      <c r="AE1662" s="87"/>
      <c r="AF1662" s="87"/>
      <c r="AG1662" s="87"/>
      <c r="AH1662" s="87"/>
      <c r="AI1662" s="87"/>
      <c r="AJ1662" s="112"/>
      <c r="AK1662" s="121">
        <f>SUM(AK1663:AK1664)</f>
        <v>0</v>
      </c>
      <c r="AL1662" s="88"/>
      <c r="AM1662" s="87"/>
      <c r="AN1662" s="87"/>
      <c r="AO1662" s="87"/>
      <c r="AP1662" s="87"/>
      <c r="AQ1662" s="87"/>
      <c r="AR1662" s="87"/>
      <c r="AS1662" s="87"/>
      <c r="AT1662" s="87"/>
      <c r="AU1662" s="87"/>
      <c r="AV1662" s="87"/>
      <c r="AW1662" s="112"/>
      <c r="AX1662" s="121">
        <f>SUM(AX1663:AX1664)</f>
        <v>550</v>
      </c>
      <c r="AY1662" s="88"/>
      <c r="AZ1662" s="79"/>
      <c r="BA1662" s="80"/>
      <c r="BB1662" s="71"/>
      <c r="BC1662" s="54"/>
      <c r="BD1662" s="41">
        <v>4</v>
      </c>
      <c r="BE1662" s="52">
        <v>43</v>
      </c>
      <c r="BF1662" s="62">
        <v>4324</v>
      </c>
      <c r="BG1662" s="279" t="s">
        <v>51</v>
      </c>
    </row>
    <row r="1663" spans="1:59" s="63" customFormat="1" ht="12.75" x14ac:dyDescent="0.2">
      <c r="A1663" s="196">
        <v>4</v>
      </c>
      <c r="B1663" s="197" t="s">
        <v>422</v>
      </c>
      <c r="C1663" s="208">
        <v>43</v>
      </c>
      <c r="D1663" s="209" t="s">
        <v>688</v>
      </c>
      <c r="E1663" s="210">
        <v>4324</v>
      </c>
      <c r="F1663" s="211" t="s">
        <v>719</v>
      </c>
      <c r="G1663" s="231" t="s">
        <v>1195</v>
      </c>
      <c r="H1663" s="89" t="s">
        <v>52</v>
      </c>
      <c r="I1663" s="90" t="s">
        <v>718</v>
      </c>
      <c r="J1663" s="90"/>
      <c r="K1663" s="90" t="s">
        <v>64</v>
      </c>
      <c r="L1663" s="90" t="s">
        <v>119</v>
      </c>
      <c r="M1663" s="91"/>
      <c r="N1663" s="312">
        <v>1</v>
      </c>
      <c r="O1663" s="313">
        <f>N1663/N$1662</f>
        <v>0.5</v>
      </c>
      <c r="P1663" s="104"/>
      <c r="Q1663" s="92"/>
      <c r="R1663" s="92"/>
      <c r="S1663" s="92"/>
      <c r="T1663" s="92"/>
      <c r="U1663" s="92"/>
      <c r="V1663" s="92"/>
      <c r="W1663" s="92"/>
      <c r="X1663" s="109">
        <f>P1663*P$7+Q1663*Q$7+R1663*R$7+S1663*S$7+T1663*T$7+U1663*U$7+V1663*V$7+W1663*W$7</f>
        <v>0</v>
      </c>
      <c r="Y1663" s="83"/>
      <c r="Z1663" s="110">
        <f>X1663*$O1663</f>
        <v>0</v>
      </c>
      <c r="AA1663" s="111"/>
      <c r="AB1663" s="92"/>
      <c r="AC1663" s="92"/>
      <c r="AD1663" s="92"/>
      <c r="AE1663" s="92"/>
      <c r="AF1663" s="92"/>
      <c r="AG1663" s="92"/>
      <c r="AH1663" s="92"/>
      <c r="AI1663" s="109">
        <f>AB1663*AB$7+AC1663*AC$7+AD1663*AD$7+AE1663*AE$7+AF1663*AF$7+AG1663*AG$7+AH1663*AH$7</f>
        <v>0</v>
      </c>
      <c r="AJ1663" s="83"/>
      <c r="AK1663" s="110">
        <f>AI1663*$O1663</f>
        <v>0</v>
      </c>
      <c r="AL1663" s="111"/>
      <c r="AM1663" s="92"/>
      <c r="AN1663" s="92"/>
      <c r="AO1663" s="92"/>
      <c r="AP1663" s="92"/>
      <c r="AQ1663" s="92"/>
      <c r="AR1663" s="92"/>
      <c r="AS1663" s="92">
        <v>1</v>
      </c>
      <c r="AT1663" s="92"/>
      <c r="AU1663" s="92"/>
      <c r="AV1663" s="109">
        <f>AM1663*AM$7+AN1663*AN$7+AO1663*AO$7+AP1663*AP$7+AQ1663*AQ$7+AR1663*AR$7+AS1663*AS$7+AT1663*AT$7+AU1663*AU$7</f>
        <v>1000</v>
      </c>
      <c r="AW1663" s="75"/>
      <c r="AX1663" s="110">
        <f>AV1663*$O1663</f>
        <v>500</v>
      </c>
      <c r="AY1663" s="111"/>
      <c r="AZ1663" s="93"/>
      <c r="BA1663" s="94" t="s">
        <v>554</v>
      </c>
      <c r="BB1663" s="71"/>
      <c r="BC1663" s="54"/>
      <c r="BD1663" s="41">
        <v>4</v>
      </c>
      <c r="BE1663" s="52">
        <v>43</v>
      </c>
      <c r="BF1663" s="62">
        <v>4324</v>
      </c>
      <c r="BG1663" s="280" t="s">
        <v>52</v>
      </c>
    </row>
    <row r="1664" spans="1:59" s="63" customFormat="1" ht="12.75" x14ac:dyDescent="0.2">
      <c r="A1664" s="196">
        <v>4</v>
      </c>
      <c r="B1664" s="197" t="s">
        <v>422</v>
      </c>
      <c r="C1664" s="208">
        <v>43</v>
      </c>
      <c r="D1664" s="209" t="s">
        <v>688</v>
      </c>
      <c r="E1664" s="210">
        <v>4324</v>
      </c>
      <c r="F1664" s="211" t="s">
        <v>719</v>
      </c>
      <c r="G1664" s="231" t="s">
        <v>1195</v>
      </c>
      <c r="H1664" s="89"/>
      <c r="I1664" s="90" t="s">
        <v>457</v>
      </c>
      <c r="J1664" s="90"/>
      <c r="K1664" s="90" t="s">
        <v>459</v>
      </c>
      <c r="L1664" s="90" t="s">
        <v>460</v>
      </c>
      <c r="M1664" s="91"/>
      <c r="N1664" s="312">
        <v>1</v>
      </c>
      <c r="O1664" s="313">
        <f>N1664/N$1662</f>
        <v>0.5</v>
      </c>
      <c r="P1664" s="104"/>
      <c r="Q1664" s="92"/>
      <c r="R1664" s="92"/>
      <c r="S1664" s="92"/>
      <c r="T1664" s="92"/>
      <c r="U1664" s="92"/>
      <c r="V1664" s="92"/>
      <c r="W1664" s="92">
        <v>1</v>
      </c>
      <c r="X1664" s="109">
        <f>P1664*P$7+Q1664*Q$7+R1664*R$7+S1664*S$7+T1664*T$7+U1664*U$7+V1664*V$7+W1664*W$7</f>
        <v>25000</v>
      </c>
      <c r="Y1664" s="83"/>
      <c r="Z1664" s="110">
        <f>X1664*$O1664</f>
        <v>12500</v>
      </c>
      <c r="AA1664" s="111"/>
      <c r="AB1664" s="92"/>
      <c r="AC1664" s="92"/>
      <c r="AD1664" s="92"/>
      <c r="AE1664" s="92"/>
      <c r="AF1664" s="92"/>
      <c r="AG1664" s="92"/>
      <c r="AH1664" s="92"/>
      <c r="AI1664" s="109">
        <f>AB1664*AB$7+AC1664*AC$7+AD1664*AD$7+AE1664*AE$7+AF1664*AF$7+AG1664*AG$7+AH1664*AH$7</f>
        <v>0</v>
      </c>
      <c r="AJ1664" s="83"/>
      <c r="AK1664" s="110">
        <f>AI1664*$O1664</f>
        <v>0</v>
      </c>
      <c r="AL1664" s="111"/>
      <c r="AM1664" s="92"/>
      <c r="AN1664" s="92"/>
      <c r="AO1664" s="92"/>
      <c r="AP1664" s="92">
        <v>1</v>
      </c>
      <c r="AQ1664" s="92"/>
      <c r="AR1664" s="92"/>
      <c r="AS1664" s="92"/>
      <c r="AT1664" s="92"/>
      <c r="AU1664" s="92"/>
      <c r="AV1664" s="109">
        <f>AM1664*AM$7+AN1664*AN$7+AO1664*AO$7+AP1664*AP$7+AQ1664*AQ$7+AR1664*AR$7+AS1664*AS$7+AT1664*AT$7+AU1664*AU$7</f>
        <v>100</v>
      </c>
      <c r="AW1664" s="75"/>
      <c r="AX1664" s="110">
        <f>AV1664*$O1664</f>
        <v>50</v>
      </c>
      <c r="AY1664" s="111"/>
      <c r="AZ1664" s="93"/>
      <c r="BA1664" s="94" t="s">
        <v>554</v>
      </c>
      <c r="BB1664" s="71"/>
      <c r="BC1664" s="54"/>
      <c r="BD1664" s="41">
        <v>4</v>
      </c>
      <c r="BE1664" s="52">
        <v>43</v>
      </c>
      <c r="BF1664" s="62">
        <v>4324</v>
      </c>
      <c r="BG1664" s="280" t="s">
        <v>52</v>
      </c>
    </row>
    <row r="1665" spans="1:59" s="63" customFormat="1" ht="12.75" x14ac:dyDescent="0.2">
      <c r="A1665" s="196">
        <v>4</v>
      </c>
      <c r="B1665" s="197" t="s">
        <v>422</v>
      </c>
      <c r="C1665" s="208">
        <v>43</v>
      </c>
      <c r="D1665" s="209" t="s">
        <v>688</v>
      </c>
      <c r="E1665" s="210">
        <v>4324</v>
      </c>
      <c r="F1665" s="211" t="s">
        <v>719</v>
      </c>
      <c r="G1665" s="231" t="s">
        <v>1195</v>
      </c>
      <c r="H1665" s="89"/>
      <c r="I1665" s="219"/>
      <c r="J1665" s="90"/>
      <c r="K1665" s="90"/>
      <c r="L1665" s="90"/>
      <c r="M1665" s="91"/>
      <c r="N1665" s="247"/>
      <c r="O1665" s="306"/>
      <c r="P1665" s="104"/>
      <c r="Q1665" s="92"/>
      <c r="R1665" s="92"/>
      <c r="S1665" s="92"/>
      <c r="T1665" s="92"/>
      <c r="U1665" s="92"/>
      <c r="V1665" s="92"/>
      <c r="W1665" s="92"/>
      <c r="X1665" s="75"/>
      <c r="Y1665" s="83"/>
      <c r="Z1665" s="83"/>
      <c r="AA1665" s="83"/>
      <c r="AB1665" s="92"/>
      <c r="AC1665" s="92"/>
      <c r="AD1665" s="92"/>
      <c r="AE1665" s="92"/>
      <c r="AF1665" s="92"/>
      <c r="AG1665" s="92"/>
      <c r="AH1665" s="92"/>
      <c r="AI1665" s="75"/>
      <c r="AJ1665" s="83"/>
      <c r="AK1665" s="83"/>
      <c r="AL1665" s="83"/>
      <c r="AM1665" s="92"/>
      <c r="AN1665" s="92"/>
      <c r="AO1665" s="92"/>
      <c r="AP1665" s="92"/>
      <c r="AQ1665" s="92"/>
      <c r="AR1665" s="92"/>
      <c r="AS1665" s="92"/>
      <c r="AT1665" s="92"/>
      <c r="AU1665" s="92"/>
      <c r="AV1665" s="75"/>
      <c r="AW1665" s="75"/>
      <c r="AX1665" s="83"/>
      <c r="AY1665" s="83"/>
      <c r="AZ1665" s="93"/>
      <c r="BA1665" s="94"/>
      <c r="BB1665" s="71"/>
      <c r="BC1665" s="54"/>
      <c r="BD1665" s="41">
        <v>4</v>
      </c>
      <c r="BE1665" s="52">
        <v>43</v>
      </c>
      <c r="BF1665" s="62">
        <v>4324</v>
      </c>
      <c r="BG1665" s="280" t="s">
        <v>52</v>
      </c>
    </row>
    <row r="1666" spans="1:59" s="63" customFormat="1" ht="12.75" x14ac:dyDescent="0.2">
      <c r="A1666" s="196">
        <v>4</v>
      </c>
      <c r="B1666" s="197" t="s">
        <v>422</v>
      </c>
      <c r="C1666" s="208">
        <v>43</v>
      </c>
      <c r="D1666" s="209" t="s">
        <v>688</v>
      </c>
      <c r="E1666" s="210">
        <v>4324</v>
      </c>
      <c r="F1666" s="211" t="s">
        <v>719</v>
      </c>
      <c r="G1666" s="231" t="s">
        <v>1195</v>
      </c>
      <c r="H1666" s="65"/>
      <c r="I1666" s="222"/>
      <c r="J1666" s="66"/>
      <c r="K1666" s="66"/>
      <c r="L1666" s="66"/>
      <c r="M1666" s="64"/>
      <c r="N1666" s="304"/>
      <c r="O1666" s="305"/>
      <c r="P1666" s="127"/>
      <c r="Q1666" s="67"/>
      <c r="R1666" s="67"/>
      <c r="S1666" s="67"/>
      <c r="T1666" s="67"/>
      <c r="U1666" s="67"/>
      <c r="V1666" s="67"/>
      <c r="W1666" s="67"/>
      <c r="X1666" s="67"/>
      <c r="Y1666" s="68"/>
      <c r="Z1666" s="68"/>
      <c r="AA1666" s="68"/>
      <c r="AB1666" s="67"/>
      <c r="AC1666" s="67"/>
      <c r="AD1666" s="67"/>
      <c r="AE1666" s="67"/>
      <c r="AF1666" s="67"/>
      <c r="AG1666" s="67"/>
      <c r="AH1666" s="67"/>
      <c r="AI1666" s="67"/>
      <c r="AJ1666" s="68"/>
      <c r="AK1666" s="68"/>
      <c r="AL1666" s="68"/>
      <c r="AM1666" s="67"/>
      <c r="AN1666" s="67"/>
      <c r="AO1666" s="67"/>
      <c r="AP1666" s="67"/>
      <c r="AQ1666" s="67"/>
      <c r="AR1666" s="67"/>
      <c r="AS1666" s="67"/>
      <c r="AT1666" s="67"/>
      <c r="AU1666" s="67"/>
      <c r="AV1666" s="67"/>
      <c r="AW1666" s="67"/>
      <c r="AX1666" s="68"/>
      <c r="AY1666" s="68"/>
      <c r="AZ1666" s="69"/>
      <c r="BA1666" s="70"/>
      <c r="BB1666" s="71"/>
      <c r="BC1666" s="54"/>
      <c r="BD1666" s="41">
        <v>4</v>
      </c>
      <c r="BE1666" s="52">
        <v>43</v>
      </c>
      <c r="BF1666" s="62">
        <v>4324</v>
      </c>
      <c r="BG1666" s="275"/>
    </row>
    <row r="1667" spans="1:59" s="63" customFormat="1" ht="12.75" x14ac:dyDescent="0.2">
      <c r="A1667" s="196">
        <v>4</v>
      </c>
      <c r="B1667" s="197" t="s">
        <v>422</v>
      </c>
      <c r="C1667" s="208">
        <v>43</v>
      </c>
      <c r="D1667" s="209" t="s">
        <v>688</v>
      </c>
      <c r="E1667" s="210">
        <v>4324</v>
      </c>
      <c r="F1667" s="211" t="s">
        <v>719</v>
      </c>
      <c r="G1667" s="230"/>
      <c r="H1667" s="56"/>
      <c r="I1667" s="221"/>
      <c r="J1667" s="57"/>
      <c r="K1667" s="57"/>
      <c r="L1667" s="57"/>
      <c r="M1667" s="55"/>
      <c r="N1667" s="303"/>
      <c r="O1667" s="245"/>
      <c r="P1667" s="122"/>
      <c r="Q1667" s="58"/>
      <c r="R1667" s="58"/>
      <c r="S1667" s="58"/>
      <c r="T1667" s="58"/>
      <c r="U1667" s="58"/>
      <c r="V1667" s="58"/>
      <c r="W1667" s="58"/>
      <c r="X1667" s="58"/>
      <c r="Y1667" s="59"/>
      <c r="Z1667" s="59"/>
      <c r="AA1667" s="59"/>
      <c r="AB1667" s="58"/>
      <c r="AC1667" s="58"/>
      <c r="AD1667" s="58"/>
      <c r="AE1667" s="58"/>
      <c r="AF1667" s="58"/>
      <c r="AG1667" s="58"/>
      <c r="AH1667" s="58"/>
      <c r="AI1667" s="58"/>
      <c r="AJ1667" s="59"/>
      <c r="AK1667" s="59"/>
      <c r="AL1667" s="59"/>
      <c r="AM1667" s="58"/>
      <c r="AN1667" s="58"/>
      <c r="AO1667" s="58"/>
      <c r="AP1667" s="58"/>
      <c r="AQ1667" s="58"/>
      <c r="AR1667" s="58"/>
      <c r="AS1667" s="58"/>
      <c r="AT1667" s="58"/>
      <c r="AU1667" s="58"/>
      <c r="AV1667" s="58"/>
      <c r="AW1667" s="58"/>
      <c r="AX1667" s="59"/>
      <c r="AY1667" s="59"/>
      <c r="AZ1667" s="60"/>
      <c r="BA1667" s="61"/>
      <c r="BB1667" s="54"/>
      <c r="BC1667" s="54"/>
      <c r="BD1667" s="41">
        <v>4</v>
      </c>
      <c r="BE1667" s="52">
        <v>43</v>
      </c>
      <c r="BF1667" s="62">
        <v>4324</v>
      </c>
      <c r="BG1667" s="274"/>
    </row>
    <row r="1668" spans="1:59" s="63" customFormat="1" ht="12.75" x14ac:dyDescent="0.2">
      <c r="A1668" s="196">
        <v>4</v>
      </c>
      <c r="B1668" s="197" t="s">
        <v>422</v>
      </c>
      <c r="C1668" s="208">
        <v>43</v>
      </c>
      <c r="D1668" s="209" t="s">
        <v>688</v>
      </c>
      <c r="E1668" s="210">
        <v>4324</v>
      </c>
      <c r="F1668" s="211" t="s">
        <v>719</v>
      </c>
      <c r="G1668" s="231"/>
      <c r="H1668" s="65"/>
      <c r="I1668" s="222"/>
      <c r="J1668" s="66"/>
      <c r="K1668" s="66"/>
      <c r="L1668" s="66"/>
      <c r="M1668" s="64"/>
      <c r="N1668" s="304"/>
      <c r="O1668" s="305"/>
      <c r="P1668" s="127"/>
      <c r="Q1668" s="67"/>
      <c r="R1668" s="67"/>
      <c r="S1668" s="67"/>
      <c r="T1668" s="67"/>
      <c r="U1668" s="67"/>
      <c r="V1668" s="67"/>
      <c r="W1668" s="67"/>
      <c r="X1668" s="67"/>
      <c r="Y1668" s="68"/>
      <c r="Z1668" s="68"/>
      <c r="AA1668" s="68"/>
      <c r="AB1668" s="67"/>
      <c r="AC1668" s="67"/>
      <c r="AD1668" s="67"/>
      <c r="AE1668" s="67"/>
      <c r="AF1668" s="67"/>
      <c r="AG1668" s="67"/>
      <c r="AH1668" s="67"/>
      <c r="AI1668" s="67"/>
      <c r="AJ1668" s="68"/>
      <c r="AK1668" s="68"/>
      <c r="AL1668" s="68"/>
      <c r="AM1668" s="67"/>
      <c r="AN1668" s="67"/>
      <c r="AO1668" s="67"/>
      <c r="AP1668" s="67"/>
      <c r="AQ1668" s="67"/>
      <c r="AR1668" s="67"/>
      <c r="AS1668" s="67"/>
      <c r="AT1668" s="67"/>
      <c r="AU1668" s="67"/>
      <c r="AV1668" s="67"/>
      <c r="AW1668" s="67"/>
      <c r="AX1668" s="68"/>
      <c r="AY1668" s="68"/>
      <c r="AZ1668" s="69"/>
      <c r="BA1668" s="70"/>
      <c r="BB1668" s="71"/>
      <c r="BC1668" s="54"/>
      <c r="BD1668" s="41">
        <v>4</v>
      </c>
      <c r="BE1668" s="52">
        <v>43</v>
      </c>
      <c r="BF1668" s="62">
        <v>4324</v>
      </c>
      <c r="BG1668" s="275"/>
    </row>
    <row r="1669" spans="1:59" s="63" customFormat="1" ht="12.75" x14ac:dyDescent="0.2">
      <c r="A1669" s="196">
        <v>4</v>
      </c>
      <c r="B1669" s="197" t="s">
        <v>422</v>
      </c>
      <c r="C1669" s="208">
        <v>43</v>
      </c>
      <c r="D1669" s="209" t="s">
        <v>688</v>
      </c>
      <c r="E1669" s="210">
        <v>4324</v>
      </c>
      <c r="F1669" s="211" t="s">
        <v>719</v>
      </c>
      <c r="G1669" s="231" t="s">
        <v>729</v>
      </c>
      <c r="H1669" s="72" t="s">
        <v>1233</v>
      </c>
      <c r="I1669" s="223" t="s">
        <v>1247</v>
      </c>
      <c r="J1669" s="73"/>
      <c r="K1669" s="73"/>
      <c r="L1669" s="73"/>
      <c r="M1669" s="74"/>
      <c r="N1669" s="247"/>
      <c r="O1669" s="306"/>
      <c r="P1669" s="105"/>
      <c r="Q1669" s="75"/>
      <c r="R1669" s="75"/>
      <c r="S1669" s="75"/>
      <c r="T1669" s="75"/>
      <c r="U1669" s="75"/>
      <c r="V1669" s="75"/>
      <c r="W1669" s="75"/>
      <c r="X1669" s="75"/>
      <c r="Y1669" s="76" t="s">
        <v>1241</v>
      </c>
      <c r="Z1669" s="77" t="s">
        <v>1241</v>
      </c>
      <c r="AA1669" s="78">
        <f>AA$2569</f>
        <v>5000</v>
      </c>
      <c r="AB1669" s="75"/>
      <c r="AC1669" s="75"/>
      <c r="AD1669" s="75"/>
      <c r="AE1669" s="75"/>
      <c r="AF1669" s="75"/>
      <c r="AG1669" s="75"/>
      <c r="AH1669" s="75"/>
      <c r="AI1669" s="75"/>
      <c r="AJ1669" s="76" t="s">
        <v>1241</v>
      </c>
      <c r="AK1669" s="77" t="s">
        <v>1241</v>
      </c>
      <c r="AL1669" s="78">
        <f>AL$2569</f>
        <v>0</v>
      </c>
      <c r="AM1669" s="75"/>
      <c r="AN1669" s="75"/>
      <c r="AO1669" s="75"/>
      <c r="AP1669" s="75"/>
      <c r="AQ1669" s="75"/>
      <c r="AR1669" s="75"/>
      <c r="AS1669" s="75"/>
      <c r="AT1669" s="75"/>
      <c r="AU1669" s="75"/>
      <c r="AV1669" s="75"/>
      <c r="AW1669" s="76" t="s">
        <v>1241</v>
      </c>
      <c r="AX1669" s="77" t="s">
        <v>1241</v>
      </c>
      <c r="AY1669" s="78">
        <f>AY$2569</f>
        <v>500</v>
      </c>
      <c r="AZ1669" s="79"/>
      <c r="BA1669" s="80" t="str">
        <f>I1669</f>
        <v>&gt; see 4711, Thermal insulation</v>
      </c>
      <c r="BB1669" s="71"/>
      <c r="BC1669" s="54"/>
      <c r="BD1669" s="41">
        <v>4</v>
      </c>
      <c r="BE1669" s="52">
        <v>43</v>
      </c>
      <c r="BF1669" s="62">
        <v>4324</v>
      </c>
      <c r="BG1669" s="276" t="str">
        <f>H1669</f>
        <v>Default Scenario (Link)</v>
      </c>
    </row>
    <row r="1670" spans="1:59" s="63" customFormat="1" ht="12.75" x14ac:dyDescent="0.2">
      <c r="A1670" s="196">
        <v>4</v>
      </c>
      <c r="B1670" s="197" t="s">
        <v>422</v>
      </c>
      <c r="C1670" s="208">
        <v>43</v>
      </c>
      <c r="D1670" s="209" t="s">
        <v>688</v>
      </c>
      <c r="E1670" s="210">
        <v>4324</v>
      </c>
      <c r="F1670" s="211" t="s">
        <v>719</v>
      </c>
      <c r="G1670" s="231"/>
      <c r="H1670" s="65"/>
      <c r="I1670" s="222"/>
      <c r="J1670" s="66"/>
      <c r="K1670" s="66"/>
      <c r="L1670" s="66"/>
      <c r="M1670" s="64"/>
      <c r="N1670" s="304"/>
      <c r="O1670" s="305"/>
      <c r="P1670" s="127"/>
      <c r="Q1670" s="67"/>
      <c r="R1670" s="67"/>
      <c r="S1670" s="67"/>
      <c r="T1670" s="67"/>
      <c r="U1670" s="67"/>
      <c r="V1670" s="67"/>
      <c r="W1670" s="67"/>
      <c r="X1670" s="67"/>
      <c r="Y1670" s="68"/>
      <c r="Z1670" s="68"/>
      <c r="AA1670" s="68"/>
      <c r="AB1670" s="67"/>
      <c r="AC1670" s="67"/>
      <c r="AD1670" s="67"/>
      <c r="AE1670" s="67"/>
      <c r="AF1670" s="67"/>
      <c r="AG1670" s="67"/>
      <c r="AH1670" s="67"/>
      <c r="AI1670" s="67"/>
      <c r="AJ1670" s="68"/>
      <c r="AK1670" s="68"/>
      <c r="AL1670" s="68"/>
      <c r="AM1670" s="67"/>
      <c r="AN1670" s="67"/>
      <c r="AO1670" s="67"/>
      <c r="AP1670" s="67"/>
      <c r="AQ1670" s="67"/>
      <c r="AR1670" s="67"/>
      <c r="AS1670" s="67"/>
      <c r="AT1670" s="67"/>
      <c r="AU1670" s="67"/>
      <c r="AV1670" s="67"/>
      <c r="AW1670" s="67"/>
      <c r="AX1670" s="68"/>
      <c r="AY1670" s="68"/>
      <c r="AZ1670" s="69"/>
      <c r="BA1670" s="70"/>
      <c r="BB1670" s="71"/>
      <c r="BC1670" s="54"/>
      <c r="BD1670" s="41">
        <v>4</v>
      </c>
      <c r="BE1670" s="52">
        <v>43</v>
      </c>
      <c r="BF1670" s="62">
        <v>4324</v>
      </c>
      <c r="BG1670" s="275"/>
    </row>
    <row r="1671" spans="1:59" s="63" customFormat="1" ht="12.75" x14ac:dyDescent="0.2">
      <c r="A1671" s="196">
        <v>4</v>
      </c>
      <c r="B1671" s="197" t="s">
        <v>422</v>
      </c>
      <c r="C1671" s="208">
        <v>43</v>
      </c>
      <c r="D1671" s="209" t="s">
        <v>688</v>
      </c>
      <c r="E1671" s="210">
        <v>4324</v>
      </c>
      <c r="F1671" s="211" t="s">
        <v>719</v>
      </c>
      <c r="G1671" s="230"/>
      <c r="H1671" s="56"/>
      <c r="I1671" s="221"/>
      <c r="J1671" s="57"/>
      <c r="K1671" s="57"/>
      <c r="L1671" s="57"/>
      <c r="M1671" s="55"/>
      <c r="N1671" s="303"/>
      <c r="O1671" s="245"/>
      <c r="P1671" s="122"/>
      <c r="Q1671" s="58"/>
      <c r="R1671" s="58"/>
      <c r="S1671" s="58"/>
      <c r="T1671" s="58"/>
      <c r="U1671" s="58"/>
      <c r="V1671" s="58"/>
      <c r="W1671" s="58"/>
      <c r="X1671" s="58"/>
      <c r="Y1671" s="59"/>
      <c r="Z1671" s="59"/>
      <c r="AA1671" s="59"/>
      <c r="AB1671" s="58"/>
      <c r="AC1671" s="58"/>
      <c r="AD1671" s="58"/>
      <c r="AE1671" s="58"/>
      <c r="AF1671" s="58"/>
      <c r="AG1671" s="58"/>
      <c r="AH1671" s="58"/>
      <c r="AI1671" s="58"/>
      <c r="AJ1671" s="59"/>
      <c r="AK1671" s="59"/>
      <c r="AL1671" s="59"/>
      <c r="AM1671" s="58"/>
      <c r="AN1671" s="58"/>
      <c r="AO1671" s="58"/>
      <c r="AP1671" s="58"/>
      <c r="AQ1671" s="58"/>
      <c r="AR1671" s="58"/>
      <c r="AS1671" s="58"/>
      <c r="AT1671" s="58"/>
      <c r="AU1671" s="58"/>
      <c r="AV1671" s="58"/>
      <c r="AW1671" s="58"/>
      <c r="AX1671" s="59"/>
      <c r="AY1671" s="59"/>
      <c r="AZ1671" s="60"/>
      <c r="BA1671" s="61"/>
      <c r="BB1671" s="54"/>
      <c r="BC1671" s="54"/>
      <c r="BD1671" s="41">
        <v>4</v>
      </c>
      <c r="BE1671" s="52">
        <v>43</v>
      </c>
      <c r="BF1671" s="62">
        <v>4324</v>
      </c>
      <c r="BG1671" s="274"/>
    </row>
    <row r="1672" spans="1:59" x14ac:dyDescent="0.25">
      <c r="A1672" s="196">
        <v>4</v>
      </c>
      <c r="B1672" s="197" t="s">
        <v>422</v>
      </c>
      <c r="C1672" s="208">
        <v>43</v>
      </c>
      <c r="D1672" s="209" t="s">
        <v>688</v>
      </c>
      <c r="E1672" s="212">
        <v>4331</v>
      </c>
      <c r="F1672" s="213" t="s">
        <v>720</v>
      </c>
      <c r="G1672" s="234"/>
      <c r="H1672" s="138"/>
      <c r="I1672" s="224"/>
      <c r="J1672" s="98"/>
      <c r="K1672" s="98"/>
      <c r="L1672" s="98"/>
      <c r="M1672" s="137"/>
      <c r="N1672" s="322"/>
      <c r="O1672" s="323"/>
      <c r="P1672" s="139"/>
      <c r="Q1672" s="139"/>
      <c r="R1672" s="139"/>
      <c r="S1672" s="139"/>
      <c r="T1672" s="139"/>
      <c r="U1672" s="139"/>
      <c r="V1672" s="139"/>
      <c r="W1672" s="139"/>
      <c r="X1672" s="139"/>
      <c r="Y1672" s="100"/>
      <c r="Z1672" s="125"/>
      <c r="AA1672" s="125"/>
      <c r="AB1672" s="139"/>
      <c r="AC1672" s="139"/>
      <c r="AD1672" s="139"/>
      <c r="AE1672" s="139"/>
      <c r="AF1672" s="139"/>
      <c r="AG1672" s="139"/>
      <c r="AH1672" s="139"/>
      <c r="AI1672" s="139"/>
      <c r="AJ1672" s="100"/>
      <c r="AK1672" s="125"/>
      <c r="AL1672" s="125"/>
      <c r="AM1672" s="139"/>
      <c r="AN1672" s="139"/>
      <c r="AO1672" s="139"/>
      <c r="AP1672" s="139"/>
      <c r="AQ1672" s="139"/>
      <c r="AR1672" s="139"/>
      <c r="AS1672" s="139"/>
      <c r="AT1672" s="139"/>
      <c r="AU1672" s="139"/>
      <c r="AV1672" s="139"/>
      <c r="AW1672" s="99"/>
      <c r="AX1672" s="125"/>
      <c r="AY1672" s="100"/>
      <c r="AZ1672" s="140"/>
      <c r="BA1672" s="141"/>
      <c r="BB1672" s="136"/>
      <c r="BC1672" s="136"/>
      <c r="BD1672" s="41">
        <v>4</v>
      </c>
      <c r="BE1672" s="52">
        <v>43</v>
      </c>
      <c r="BF1672" s="103">
        <v>4331</v>
      </c>
      <c r="BG1672" s="283"/>
    </row>
    <row r="1673" spans="1:59" s="63" customFormat="1" ht="12.75" x14ac:dyDescent="0.2">
      <c r="A1673" s="196">
        <v>4</v>
      </c>
      <c r="B1673" s="197" t="s">
        <v>422</v>
      </c>
      <c r="C1673" s="208">
        <v>43</v>
      </c>
      <c r="D1673" s="209" t="s">
        <v>688</v>
      </c>
      <c r="E1673" s="212">
        <v>4331</v>
      </c>
      <c r="F1673" s="213" t="s">
        <v>720</v>
      </c>
      <c r="G1673" s="232"/>
      <c r="H1673" s="97"/>
      <c r="I1673" s="224"/>
      <c r="J1673" s="98"/>
      <c r="K1673" s="98"/>
      <c r="L1673" s="98"/>
      <c r="M1673" s="96"/>
      <c r="N1673" s="307"/>
      <c r="O1673" s="246"/>
      <c r="P1673" s="124"/>
      <c r="Q1673" s="99"/>
      <c r="R1673" s="99"/>
      <c r="S1673" s="99"/>
      <c r="T1673" s="99"/>
      <c r="U1673" s="99"/>
      <c r="V1673" s="99"/>
      <c r="W1673" s="99"/>
      <c r="X1673" s="99"/>
      <c r="Y1673" s="100"/>
      <c r="Z1673" s="100"/>
      <c r="AA1673" s="100"/>
      <c r="AB1673" s="99"/>
      <c r="AC1673" s="99"/>
      <c r="AD1673" s="99"/>
      <c r="AE1673" s="99"/>
      <c r="AF1673" s="99"/>
      <c r="AG1673" s="99"/>
      <c r="AH1673" s="99"/>
      <c r="AI1673" s="99"/>
      <c r="AJ1673" s="100"/>
      <c r="AK1673" s="100"/>
      <c r="AL1673" s="100"/>
      <c r="AM1673" s="99"/>
      <c r="AN1673" s="99"/>
      <c r="AO1673" s="99"/>
      <c r="AP1673" s="99"/>
      <c r="AQ1673" s="99"/>
      <c r="AR1673" s="99"/>
      <c r="AS1673" s="99"/>
      <c r="AT1673" s="99"/>
      <c r="AU1673" s="99"/>
      <c r="AV1673" s="99"/>
      <c r="AW1673" s="99"/>
      <c r="AX1673" s="100"/>
      <c r="AY1673" s="100"/>
      <c r="AZ1673" s="101"/>
      <c r="BA1673" s="102"/>
      <c r="BB1673" s="95"/>
      <c r="BC1673" s="95"/>
      <c r="BD1673" s="41">
        <v>4</v>
      </c>
      <c r="BE1673" s="52">
        <v>43</v>
      </c>
      <c r="BF1673" s="103">
        <v>4331</v>
      </c>
      <c r="BG1673" s="277"/>
    </row>
    <row r="1674" spans="1:59" s="63" customFormat="1" ht="12.75" x14ac:dyDescent="0.2">
      <c r="A1674" s="196">
        <v>4</v>
      </c>
      <c r="B1674" s="197" t="s">
        <v>422</v>
      </c>
      <c r="C1674" s="208">
        <v>43</v>
      </c>
      <c r="D1674" s="209" t="s">
        <v>688</v>
      </c>
      <c r="E1674" s="212">
        <v>4331</v>
      </c>
      <c r="F1674" s="213" t="s">
        <v>720</v>
      </c>
      <c r="G1674" s="231" t="s">
        <v>576</v>
      </c>
      <c r="H1674" s="65"/>
      <c r="I1674" s="222"/>
      <c r="J1674" s="66"/>
      <c r="K1674" s="66"/>
      <c r="L1674" s="66"/>
      <c r="M1674" s="64"/>
      <c r="N1674" s="304"/>
      <c r="O1674" s="305"/>
      <c r="P1674" s="127"/>
      <c r="Q1674" s="67"/>
      <c r="R1674" s="67"/>
      <c r="S1674" s="67"/>
      <c r="T1674" s="67"/>
      <c r="U1674" s="67"/>
      <c r="V1674" s="67"/>
      <c r="W1674" s="67"/>
      <c r="X1674" s="67"/>
      <c r="Y1674" s="68"/>
      <c r="Z1674" s="68"/>
      <c r="AA1674" s="68"/>
      <c r="AB1674" s="67"/>
      <c r="AC1674" s="67"/>
      <c r="AD1674" s="67"/>
      <c r="AE1674" s="67"/>
      <c r="AF1674" s="67"/>
      <c r="AG1674" s="67"/>
      <c r="AH1674" s="67"/>
      <c r="AI1674" s="67"/>
      <c r="AJ1674" s="68"/>
      <c r="AK1674" s="68"/>
      <c r="AL1674" s="68"/>
      <c r="AM1674" s="67"/>
      <c r="AN1674" s="67"/>
      <c r="AO1674" s="67"/>
      <c r="AP1674" s="67"/>
      <c r="AQ1674" s="67"/>
      <c r="AR1674" s="67"/>
      <c r="AS1674" s="67"/>
      <c r="AT1674" s="67"/>
      <c r="AU1674" s="67"/>
      <c r="AV1674" s="67"/>
      <c r="AW1674" s="67"/>
      <c r="AX1674" s="68"/>
      <c r="AY1674" s="68"/>
      <c r="AZ1674" s="69"/>
      <c r="BA1674" s="70"/>
      <c r="BB1674" s="71"/>
      <c r="BC1674" s="95"/>
      <c r="BD1674" s="41">
        <v>4</v>
      </c>
      <c r="BE1674" s="52">
        <v>43</v>
      </c>
      <c r="BF1674" s="103">
        <v>4331</v>
      </c>
      <c r="BG1674" s="275"/>
    </row>
    <row r="1675" spans="1:59" s="63" customFormat="1" ht="12.75" x14ac:dyDescent="0.2">
      <c r="A1675" s="196">
        <v>4</v>
      </c>
      <c r="B1675" s="197" t="s">
        <v>422</v>
      </c>
      <c r="C1675" s="208">
        <v>43</v>
      </c>
      <c r="D1675" s="209" t="s">
        <v>688</v>
      </c>
      <c r="E1675" s="212">
        <v>4331</v>
      </c>
      <c r="F1675" s="213" t="s">
        <v>720</v>
      </c>
      <c r="G1675" s="231" t="s">
        <v>576</v>
      </c>
      <c r="H1675" s="72" t="s">
        <v>47</v>
      </c>
      <c r="I1675" s="223"/>
      <c r="J1675" s="73"/>
      <c r="K1675" s="73"/>
      <c r="L1675" s="73"/>
      <c r="M1675" s="74"/>
      <c r="N1675" s="247"/>
      <c r="O1675" s="306"/>
      <c r="P1675" s="105"/>
      <c r="Q1675" s="75"/>
      <c r="R1675" s="75"/>
      <c r="S1675" s="75"/>
      <c r="T1675" s="75"/>
      <c r="U1675" s="75"/>
      <c r="V1675" s="75"/>
      <c r="W1675" s="75"/>
      <c r="X1675" s="75"/>
      <c r="Y1675" s="76">
        <f>IF(ISNUMBER(VLOOKUP(Y1677,P$7:W$7,MATCH(Y1677,P$7:W$7))),VLOOKUP(Y1677,P$7:W$7,MATCH(Y1677,P$7:W$7)),IF(N1679=0,"No Data",IF(Y1677&gt;0,"&lt;100",0)))</f>
        <v>5000</v>
      </c>
      <c r="Z1675" s="77">
        <f>IF(ISNUMBER(VLOOKUP(Z1679,P$7:W$7,MATCH(Z1679,P$7:W$7))),VLOOKUP(Z1679,P$7:W$7,MATCH(Z1679,P$7:W$7)),IF(N1679=0,"No Data",IF(Z1679&gt;0,"&lt;100",0)))</f>
        <v>5000</v>
      </c>
      <c r="AA1675" s="106">
        <f>IF(ISNUMBER(Z1675),Z1675,0)</f>
        <v>5000</v>
      </c>
      <c r="AB1675" s="75"/>
      <c r="AC1675" s="75"/>
      <c r="AD1675" s="75"/>
      <c r="AE1675" s="75"/>
      <c r="AF1675" s="75"/>
      <c r="AG1675" s="75"/>
      <c r="AH1675" s="75"/>
      <c r="AI1675" s="75"/>
      <c r="AJ1675" s="76">
        <f>IF(ISNUMBER(VLOOKUP(AJ1677,AB$7:AH$7,MATCH(AJ1677,AB$7:AH$7))),VLOOKUP(AJ1677,AB$7:AH$7,MATCH(AJ1677,AB$7:AH$7)),IF(N1679=0,"No Data",IF(AJ1677&gt;0,"&lt;50",0)))</f>
        <v>0</v>
      </c>
      <c r="AK1675" s="77">
        <f>IF(ISNUMBER(VLOOKUP(AK1679,AB$7:AH$7,MATCH(AK1679,AB$7:AH$7))),VLOOKUP(AK1679,AB$7:AH$7,MATCH(AK1679,AB$7:AH$7)),IF(N1679=0,"No Data",IF(AK1679&gt;0,"&lt;50",0)))</f>
        <v>0</v>
      </c>
      <c r="AL1675" s="106">
        <f>IF(ISNUMBER(AK1675),AK1675,0)</f>
        <v>0</v>
      </c>
      <c r="AM1675" s="75"/>
      <c r="AN1675" s="75"/>
      <c r="AO1675" s="75"/>
      <c r="AP1675" s="75"/>
      <c r="AQ1675" s="75"/>
      <c r="AR1675" s="75"/>
      <c r="AS1675" s="75"/>
      <c r="AT1675" s="75"/>
      <c r="AU1675" s="75"/>
      <c r="AV1675" s="75"/>
      <c r="AW1675" s="76">
        <f>IF(ISNUMBER(VLOOKUP(AW1677,AM$7:AU$7,MATCH(AW1677,AM$7:AU$7))),VLOOKUP(AW1677,AM$7:AU$7,MATCH(AW1677,AM$7:AU$7)),IF(N1679=0,"No Data",IF(AW1677&gt;0,"&lt;10",0)))</f>
        <v>100</v>
      </c>
      <c r="AX1675" s="77">
        <f>IF(ISNUMBER(VLOOKUP(AX1679,AM$7:AU$7,MATCH(AX1679,AM$7:AU$7))),VLOOKUP(AX1679,AM$7:AU$7,MATCH(AX1679,AM$7:AU$7)),IF(N1679=0,"No Data",IF(AX1679&gt;0,"&lt;10",0)))</f>
        <v>100</v>
      </c>
      <c r="AY1675" s="106">
        <f>IF(ISNUMBER(AX1675),AX1675,0)</f>
        <v>100</v>
      </c>
      <c r="AZ1675" s="79"/>
      <c r="BA1675" s="80"/>
      <c r="BB1675" s="71"/>
      <c r="BC1675" s="95"/>
      <c r="BD1675" s="41">
        <v>4</v>
      </c>
      <c r="BE1675" s="52">
        <v>43</v>
      </c>
      <c r="BF1675" s="103">
        <v>4331</v>
      </c>
      <c r="BG1675" s="276" t="s">
        <v>47</v>
      </c>
    </row>
    <row r="1676" spans="1:59" s="63" customFormat="1" ht="12.75" x14ac:dyDescent="0.2">
      <c r="A1676" s="196">
        <v>4</v>
      </c>
      <c r="B1676" s="197" t="s">
        <v>422</v>
      </c>
      <c r="C1676" s="208">
        <v>43</v>
      </c>
      <c r="D1676" s="209" t="s">
        <v>688</v>
      </c>
      <c r="E1676" s="212">
        <v>4331</v>
      </c>
      <c r="F1676" s="213" t="s">
        <v>720</v>
      </c>
      <c r="G1676" s="231" t="s">
        <v>576</v>
      </c>
      <c r="H1676" s="81" t="s">
        <v>48</v>
      </c>
      <c r="I1676" s="223"/>
      <c r="J1676" s="73"/>
      <c r="K1676" s="73"/>
      <c r="L1676" s="73"/>
      <c r="M1676" s="74"/>
      <c r="N1676" s="247"/>
      <c r="O1676" s="306"/>
      <c r="P1676" s="105"/>
      <c r="Q1676" s="75"/>
      <c r="R1676" s="75"/>
      <c r="S1676" s="75"/>
      <c r="T1676" s="75"/>
      <c r="U1676" s="75"/>
      <c r="V1676" s="75"/>
      <c r="W1676" s="75"/>
      <c r="X1676" s="75"/>
      <c r="Y1676" s="82">
        <f>MIN(X1680:X1681)</f>
        <v>5000</v>
      </c>
      <c r="Z1676" s="83"/>
      <c r="AA1676" s="83"/>
      <c r="AB1676" s="75"/>
      <c r="AC1676" s="75"/>
      <c r="AD1676" s="75"/>
      <c r="AE1676" s="75"/>
      <c r="AF1676" s="75"/>
      <c r="AG1676" s="75"/>
      <c r="AH1676" s="75"/>
      <c r="AI1676" s="75"/>
      <c r="AJ1676" s="82">
        <f>MIN(AI1680:AI1681)</f>
        <v>0</v>
      </c>
      <c r="AK1676" s="83"/>
      <c r="AL1676" s="83"/>
      <c r="AM1676" s="75"/>
      <c r="AN1676" s="75"/>
      <c r="AO1676" s="75"/>
      <c r="AP1676" s="75"/>
      <c r="AQ1676" s="75"/>
      <c r="AR1676" s="75"/>
      <c r="AS1676" s="75"/>
      <c r="AT1676" s="75"/>
      <c r="AU1676" s="75"/>
      <c r="AV1676" s="75"/>
      <c r="AW1676" s="82">
        <f>MIN(AV1680:AV1681)</f>
        <v>100</v>
      </c>
      <c r="AX1676" s="83"/>
      <c r="AY1676" s="83"/>
      <c r="AZ1676" s="79"/>
      <c r="BA1676" s="80"/>
      <c r="BB1676" s="71"/>
      <c r="BC1676" s="95"/>
      <c r="BD1676" s="41">
        <v>4</v>
      </c>
      <c r="BE1676" s="52">
        <v>43</v>
      </c>
      <c r="BF1676" s="103">
        <v>4331</v>
      </c>
      <c r="BG1676" s="278" t="s">
        <v>48</v>
      </c>
    </row>
    <row r="1677" spans="1:59" s="63" customFormat="1" ht="12.75" x14ac:dyDescent="0.2">
      <c r="A1677" s="196">
        <v>4</v>
      </c>
      <c r="B1677" s="197" t="s">
        <v>422</v>
      </c>
      <c r="C1677" s="208">
        <v>43</v>
      </c>
      <c r="D1677" s="209" t="s">
        <v>688</v>
      </c>
      <c r="E1677" s="212">
        <v>4331</v>
      </c>
      <c r="F1677" s="213" t="s">
        <v>720</v>
      </c>
      <c r="G1677" s="231" t="s">
        <v>576</v>
      </c>
      <c r="H1677" s="81" t="s">
        <v>49</v>
      </c>
      <c r="I1677" s="223"/>
      <c r="J1677" s="73"/>
      <c r="K1677" s="73"/>
      <c r="L1677" s="73"/>
      <c r="M1677" s="74"/>
      <c r="N1677" s="247"/>
      <c r="O1677" s="306"/>
      <c r="P1677" s="105"/>
      <c r="Q1677" s="75"/>
      <c r="R1677" s="75"/>
      <c r="S1677" s="75"/>
      <c r="T1677" s="75"/>
      <c r="U1677" s="75"/>
      <c r="V1677" s="75"/>
      <c r="W1677" s="75"/>
      <c r="X1677" s="75"/>
      <c r="Y1677" s="84">
        <f>IF(ISNUMBER(AVERAGE(X1680:X1681)),AVERAGE(X1680:X1681),0)</f>
        <v>5000</v>
      </c>
      <c r="Z1677" s="83"/>
      <c r="AA1677" s="83"/>
      <c r="AB1677" s="75"/>
      <c r="AC1677" s="75"/>
      <c r="AD1677" s="75"/>
      <c r="AE1677" s="75"/>
      <c r="AF1677" s="75"/>
      <c r="AG1677" s="75"/>
      <c r="AH1677" s="75"/>
      <c r="AI1677" s="75"/>
      <c r="AJ1677" s="84">
        <f>IF(ISNUMBER(AVERAGE(AI1680:AI1681)),AVERAGE(AI1680:AI1681),0)</f>
        <v>0</v>
      </c>
      <c r="AK1677" s="83"/>
      <c r="AL1677" s="83"/>
      <c r="AM1677" s="75"/>
      <c r="AN1677" s="75"/>
      <c r="AO1677" s="75"/>
      <c r="AP1677" s="75"/>
      <c r="AQ1677" s="75"/>
      <c r="AR1677" s="75"/>
      <c r="AS1677" s="75"/>
      <c r="AT1677" s="75"/>
      <c r="AU1677" s="75"/>
      <c r="AV1677" s="75"/>
      <c r="AW1677" s="84">
        <f>IF(ISNUMBER(AVERAGE(AV1680:AV1681)),AVERAGE(AV1680:AV1681),0)</f>
        <v>100</v>
      </c>
      <c r="AX1677" s="83"/>
      <c r="AY1677" s="83"/>
      <c r="AZ1677" s="79"/>
      <c r="BA1677" s="80"/>
      <c r="BB1677" s="71"/>
      <c r="BC1677" s="95"/>
      <c r="BD1677" s="41">
        <v>4</v>
      </c>
      <c r="BE1677" s="52">
        <v>43</v>
      </c>
      <c r="BF1677" s="103">
        <v>4331</v>
      </c>
      <c r="BG1677" s="278" t="s">
        <v>49</v>
      </c>
    </row>
    <row r="1678" spans="1:59" s="63" customFormat="1" ht="12.75" x14ac:dyDescent="0.2">
      <c r="A1678" s="196">
        <v>4</v>
      </c>
      <c r="B1678" s="197" t="s">
        <v>422</v>
      </c>
      <c r="C1678" s="208">
        <v>43</v>
      </c>
      <c r="D1678" s="209" t="s">
        <v>688</v>
      </c>
      <c r="E1678" s="212">
        <v>4331</v>
      </c>
      <c r="F1678" s="213" t="s">
        <v>720</v>
      </c>
      <c r="G1678" s="231" t="s">
        <v>576</v>
      </c>
      <c r="H1678" s="81" t="s">
        <v>50</v>
      </c>
      <c r="I1678" s="223"/>
      <c r="J1678" s="73"/>
      <c r="K1678" s="73"/>
      <c r="L1678" s="73"/>
      <c r="M1678" s="74"/>
      <c r="N1678" s="247"/>
      <c r="O1678" s="306"/>
      <c r="P1678" s="105"/>
      <c r="Q1678" s="75"/>
      <c r="R1678" s="75"/>
      <c r="S1678" s="75"/>
      <c r="T1678" s="75"/>
      <c r="U1678" s="75"/>
      <c r="V1678" s="75"/>
      <c r="W1678" s="75"/>
      <c r="X1678" s="75"/>
      <c r="Y1678" s="84">
        <f>MAX(X1680:X1681)</f>
        <v>5000</v>
      </c>
      <c r="Z1678" s="83"/>
      <c r="AA1678" s="83"/>
      <c r="AB1678" s="75"/>
      <c r="AC1678" s="75"/>
      <c r="AD1678" s="75"/>
      <c r="AE1678" s="75"/>
      <c r="AF1678" s="75"/>
      <c r="AG1678" s="75"/>
      <c r="AH1678" s="75"/>
      <c r="AI1678" s="75"/>
      <c r="AJ1678" s="84">
        <f>MAX(AI1680:AI1681)</f>
        <v>0</v>
      </c>
      <c r="AK1678" s="83"/>
      <c r="AL1678" s="83"/>
      <c r="AM1678" s="75"/>
      <c r="AN1678" s="75"/>
      <c r="AO1678" s="75"/>
      <c r="AP1678" s="75"/>
      <c r="AQ1678" s="75"/>
      <c r="AR1678" s="75"/>
      <c r="AS1678" s="75"/>
      <c r="AT1678" s="75"/>
      <c r="AU1678" s="75"/>
      <c r="AV1678" s="75"/>
      <c r="AW1678" s="84">
        <f>MAX(AV1680:AV1681)</f>
        <v>100</v>
      </c>
      <c r="AX1678" s="83"/>
      <c r="AY1678" s="83"/>
      <c r="AZ1678" s="79"/>
      <c r="BA1678" s="80"/>
      <c r="BB1678" s="71"/>
      <c r="BC1678" s="95"/>
      <c r="BD1678" s="41">
        <v>4</v>
      </c>
      <c r="BE1678" s="52">
        <v>43</v>
      </c>
      <c r="BF1678" s="103">
        <v>4331</v>
      </c>
      <c r="BG1678" s="278" t="s">
        <v>50</v>
      </c>
    </row>
    <row r="1679" spans="1:59" s="63" customFormat="1" ht="12.75" x14ac:dyDescent="0.2">
      <c r="A1679" s="196">
        <v>4</v>
      </c>
      <c r="B1679" s="197" t="s">
        <v>422</v>
      </c>
      <c r="C1679" s="208">
        <v>43</v>
      </c>
      <c r="D1679" s="209" t="s">
        <v>688</v>
      </c>
      <c r="E1679" s="212">
        <v>4331</v>
      </c>
      <c r="F1679" s="213" t="s">
        <v>720</v>
      </c>
      <c r="G1679" s="231" t="s">
        <v>576</v>
      </c>
      <c r="H1679" s="85" t="s">
        <v>51</v>
      </c>
      <c r="I1679" s="223"/>
      <c r="J1679" s="73"/>
      <c r="K1679" s="73"/>
      <c r="L1679" s="73"/>
      <c r="M1679" s="74"/>
      <c r="N1679" s="248">
        <f>SUM(N1680:N1681)</f>
        <v>1</v>
      </c>
      <c r="O1679" s="293">
        <f>SUM(O1680:O1681)</f>
        <v>1</v>
      </c>
      <c r="P1679" s="292"/>
      <c r="Q1679" s="87"/>
      <c r="R1679" s="87"/>
      <c r="S1679" s="87"/>
      <c r="T1679" s="87"/>
      <c r="U1679" s="87"/>
      <c r="V1679" s="87"/>
      <c r="W1679" s="87"/>
      <c r="X1679" s="87"/>
      <c r="Y1679" s="88"/>
      <c r="Z1679" s="86">
        <f>SUM(Z1680:Z1681)</f>
        <v>5000</v>
      </c>
      <c r="AA1679" s="88"/>
      <c r="AB1679" s="87"/>
      <c r="AC1679" s="87"/>
      <c r="AD1679" s="87"/>
      <c r="AE1679" s="87"/>
      <c r="AF1679" s="87"/>
      <c r="AG1679" s="87"/>
      <c r="AH1679" s="87"/>
      <c r="AI1679" s="87"/>
      <c r="AJ1679" s="88"/>
      <c r="AK1679" s="86">
        <f>SUM(AK1680:AK1681)</f>
        <v>0</v>
      </c>
      <c r="AL1679" s="88"/>
      <c r="AM1679" s="87"/>
      <c r="AN1679" s="87"/>
      <c r="AO1679" s="87"/>
      <c r="AP1679" s="87"/>
      <c r="AQ1679" s="87"/>
      <c r="AR1679" s="87"/>
      <c r="AS1679" s="87"/>
      <c r="AT1679" s="87"/>
      <c r="AU1679" s="87"/>
      <c r="AV1679" s="87"/>
      <c r="AW1679" s="112"/>
      <c r="AX1679" s="86">
        <f>SUM(AX1680:AX1681)</f>
        <v>100</v>
      </c>
      <c r="AY1679" s="88"/>
      <c r="AZ1679" s="79"/>
      <c r="BA1679" s="80"/>
      <c r="BB1679" s="71"/>
      <c r="BC1679" s="95"/>
      <c r="BD1679" s="41">
        <v>4</v>
      </c>
      <c r="BE1679" s="52">
        <v>43</v>
      </c>
      <c r="BF1679" s="103">
        <v>4331</v>
      </c>
      <c r="BG1679" s="279" t="s">
        <v>51</v>
      </c>
    </row>
    <row r="1680" spans="1:59" s="63" customFormat="1" ht="12.75" x14ac:dyDescent="0.2">
      <c r="A1680" s="196">
        <v>4</v>
      </c>
      <c r="B1680" s="197" t="s">
        <v>422</v>
      </c>
      <c r="C1680" s="208">
        <v>43</v>
      </c>
      <c r="D1680" s="209" t="s">
        <v>688</v>
      </c>
      <c r="E1680" s="212">
        <v>4331</v>
      </c>
      <c r="F1680" s="213" t="s">
        <v>720</v>
      </c>
      <c r="G1680" s="231" t="s">
        <v>576</v>
      </c>
      <c r="H1680" s="89" t="s">
        <v>52</v>
      </c>
      <c r="I1680" s="90" t="s">
        <v>507</v>
      </c>
      <c r="J1680" s="90" t="s">
        <v>721</v>
      </c>
      <c r="K1680" s="90" t="s">
        <v>90</v>
      </c>
      <c r="L1680" s="90" t="s">
        <v>618</v>
      </c>
      <c r="M1680" s="91"/>
      <c r="N1680" s="312">
        <v>1</v>
      </c>
      <c r="O1680" s="313">
        <f>N1680/N1679</f>
        <v>1</v>
      </c>
      <c r="P1680" s="104"/>
      <c r="Q1680" s="92"/>
      <c r="R1680" s="92"/>
      <c r="S1680" s="92"/>
      <c r="T1680" s="92"/>
      <c r="U1680" s="92">
        <v>1</v>
      </c>
      <c r="V1680" s="92"/>
      <c r="W1680" s="92"/>
      <c r="X1680" s="109">
        <f>P1680*P$7+Q1680*Q$7+R1680*R$7+S1680*S$7+T1680*T$7+U1680*U$7+V1680*V$7+W1680*W$7</f>
        <v>5000</v>
      </c>
      <c r="Y1680" s="83"/>
      <c r="Z1680" s="110">
        <f>X1680*$O1680</f>
        <v>5000</v>
      </c>
      <c r="AA1680" s="111"/>
      <c r="AB1680" s="92"/>
      <c r="AC1680" s="92"/>
      <c r="AD1680" s="92"/>
      <c r="AE1680" s="92"/>
      <c r="AF1680" s="92"/>
      <c r="AG1680" s="92"/>
      <c r="AH1680" s="92"/>
      <c r="AI1680" s="109">
        <f>AB1680*AB$7+AC1680*AC$7+AD1680*AD$7+AE1680*AE$7+AF1680*AF$7+AG1680*AG$7+AH1680*AH$7</f>
        <v>0</v>
      </c>
      <c r="AJ1680" s="83"/>
      <c r="AK1680" s="110">
        <f>AI1680*$O1680</f>
        <v>0</v>
      </c>
      <c r="AL1680" s="111"/>
      <c r="AM1680" s="92"/>
      <c r="AN1680" s="92"/>
      <c r="AO1680" s="92"/>
      <c r="AP1680" s="92">
        <v>1</v>
      </c>
      <c r="AQ1680" s="92"/>
      <c r="AR1680" s="92"/>
      <c r="AS1680" s="92"/>
      <c r="AT1680" s="92"/>
      <c r="AU1680" s="92"/>
      <c r="AV1680" s="109">
        <f>AM1680*AM$7+AN1680*AN$7+AO1680*AO$7+AP1680*AP$7+AQ1680*AQ$7+AR1680*AR$7+AS1680*AS$7+AT1680*AT$7+AU1680*AU$7</f>
        <v>100</v>
      </c>
      <c r="AW1680" s="75"/>
      <c r="AX1680" s="110">
        <f>AV1680*$O1680</f>
        <v>100</v>
      </c>
      <c r="AY1680" s="111"/>
      <c r="AZ1680" s="93"/>
      <c r="BA1680" s="94" t="s">
        <v>105</v>
      </c>
      <c r="BB1680" s="71"/>
      <c r="BC1680" s="95"/>
      <c r="BD1680" s="41">
        <v>4</v>
      </c>
      <c r="BE1680" s="52">
        <v>43</v>
      </c>
      <c r="BF1680" s="103">
        <v>4331</v>
      </c>
      <c r="BG1680" s="280" t="s">
        <v>52</v>
      </c>
    </row>
    <row r="1681" spans="1:59" s="63" customFormat="1" ht="12.75" x14ac:dyDescent="0.2">
      <c r="A1681" s="196">
        <v>4</v>
      </c>
      <c r="B1681" s="197" t="s">
        <v>422</v>
      </c>
      <c r="C1681" s="208">
        <v>43</v>
      </c>
      <c r="D1681" s="209" t="s">
        <v>688</v>
      </c>
      <c r="E1681" s="212">
        <v>4331</v>
      </c>
      <c r="F1681" s="213" t="s">
        <v>720</v>
      </c>
      <c r="G1681" s="231" t="s">
        <v>576</v>
      </c>
      <c r="H1681" s="89"/>
      <c r="I1681" s="219"/>
      <c r="J1681" s="90"/>
      <c r="K1681" s="90"/>
      <c r="L1681" s="90"/>
      <c r="M1681" s="91"/>
      <c r="N1681" s="247"/>
      <c r="O1681" s="306"/>
      <c r="P1681" s="104"/>
      <c r="Q1681" s="92"/>
      <c r="R1681" s="92"/>
      <c r="S1681" s="92"/>
      <c r="T1681" s="92"/>
      <c r="U1681" s="92"/>
      <c r="V1681" s="92"/>
      <c r="W1681" s="92"/>
      <c r="X1681" s="75"/>
      <c r="Y1681" s="83"/>
      <c r="Z1681" s="83"/>
      <c r="AA1681" s="83"/>
      <c r="AB1681" s="92"/>
      <c r="AC1681" s="92"/>
      <c r="AD1681" s="92"/>
      <c r="AE1681" s="92"/>
      <c r="AF1681" s="92"/>
      <c r="AG1681" s="92"/>
      <c r="AH1681" s="92"/>
      <c r="AI1681" s="75"/>
      <c r="AJ1681" s="83"/>
      <c r="AK1681" s="83"/>
      <c r="AL1681" s="83"/>
      <c r="AM1681" s="92"/>
      <c r="AN1681" s="92"/>
      <c r="AO1681" s="92"/>
      <c r="AP1681" s="92"/>
      <c r="AQ1681" s="92"/>
      <c r="AR1681" s="92"/>
      <c r="AS1681" s="92"/>
      <c r="AT1681" s="92"/>
      <c r="AU1681" s="92"/>
      <c r="AV1681" s="75"/>
      <c r="AW1681" s="75"/>
      <c r="AX1681" s="83"/>
      <c r="AY1681" s="83"/>
      <c r="AZ1681" s="93"/>
      <c r="BA1681" s="94"/>
      <c r="BB1681" s="71"/>
      <c r="BC1681" s="95"/>
      <c r="BD1681" s="41">
        <v>4</v>
      </c>
      <c r="BE1681" s="52">
        <v>43</v>
      </c>
      <c r="BF1681" s="103">
        <v>4331</v>
      </c>
      <c r="BG1681" s="280" t="s">
        <v>52</v>
      </c>
    </row>
    <row r="1682" spans="1:59" s="63" customFormat="1" ht="12.75" x14ac:dyDescent="0.2">
      <c r="A1682" s="196">
        <v>4</v>
      </c>
      <c r="B1682" s="197" t="s">
        <v>422</v>
      </c>
      <c r="C1682" s="208">
        <v>43</v>
      </c>
      <c r="D1682" s="209" t="s">
        <v>688</v>
      </c>
      <c r="E1682" s="212">
        <v>4331</v>
      </c>
      <c r="F1682" s="213" t="s">
        <v>720</v>
      </c>
      <c r="G1682" s="231" t="s">
        <v>576</v>
      </c>
      <c r="H1682" s="89"/>
      <c r="I1682" s="219"/>
      <c r="J1682" s="90"/>
      <c r="K1682" s="90"/>
      <c r="L1682" s="90"/>
      <c r="M1682" s="91"/>
      <c r="N1682" s="247"/>
      <c r="O1682" s="306"/>
      <c r="P1682" s="104"/>
      <c r="Q1682" s="92"/>
      <c r="R1682" s="92"/>
      <c r="S1682" s="92"/>
      <c r="T1682" s="92"/>
      <c r="U1682" s="92"/>
      <c r="V1682" s="92"/>
      <c r="W1682" s="92"/>
      <c r="X1682" s="75"/>
      <c r="Y1682" s="83"/>
      <c r="Z1682" s="83"/>
      <c r="AA1682" s="83"/>
      <c r="AB1682" s="92"/>
      <c r="AC1682" s="92"/>
      <c r="AD1682" s="92"/>
      <c r="AE1682" s="92"/>
      <c r="AF1682" s="92"/>
      <c r="AG1682" s="92"/>
      <c r="AH1682" s="92"/>
      <c r="AI1682" s="75"/>
      <c r="AJ1682" s="83"/>
      <c r="AK1682" s="83"/>
      <c r="AL1682" s="83"/>
      <c r="AM1682" s="92"/>
      <c r="AN1682" s="92"/>
      <c r="AO1682" s="92"/>
      <c r="AP1682" s="92"/>
      <c r="AQ1682" s="92"/>
      <c r="AR1682" s="92"/>
      <c r="AS1682" s="92"/>
      <c r="AT1682" s="92"/>
      <c r="AU1682" s="92"/>
      <c r="AV1682" s="75"/>
      <c r="AW1682" s="75"/>
      <c r="AX1682" s="83"/>
      <c r="AY1682" s="83"/>
      <c r="AZ1682" s="93"/>
      <c r="BA1682" s="94"/>
      <c r="BB1682" s="71"/>
      <c r="BC1682" s="95"/>
      <c r="BD1682" s="41">
        <v>4</v>
      </c>
      <c r="BE1682" s="52">
        <v>43</v>
      </c>
      <c r="BF1682" s="103">
        <v>4331</v>
      </c>
      <c r="BG1682" s="280" t="s">
        <v>52</v>
      </c>
    </row>
    <row r="1683" spans="1:59" s="63" customFormat="1" ht="12.75" x14ac:dyDescent="0.2">
      <c r="A1683" s="196">
        <v>4</v>
      </c>
      <c r="B1683" s="197" t="s">
        <v>422</v>
      </c>
      <c r="C1683" s="208">
        <v>43</v>
      </c>
      <c r="D1683" s="209" t="s">
        <v>688</v>
      </c>
      <c r="E1683" s="212">
        <v>4331</v>
      </c>
      <c r="F1683" s="213" t="s">
        <v>720</v>
      </c>
      <c r="G1683" s="231" t="s">
        <v>576</v>
      </c>
      <c r="H1683" s="65"/>
      <c r="I1683" s="222"/>
      <c r="J1683" s="66"/>
      <c r="K1683" s="66"/>
      <c r="L1683" s="66"/>
      <c r="M1683" s="64"/>
      <c r="N1683" s="304"/>
      <c r="O1683" s="305"/>
      <c r="P1683" s="127"/>
      <c r="Q1683" s="67"/>
      <c r="R1683" s="67"/>
      <c r="S1683" s="67"/>
      <c r="T1683" s="67"/>
      <c r="U1683" s="67"/>
      <c r="V1683" s="67"/>
      <c r="W1683" s="67"/>
      <c r="X1683" s="67"/>
      <c r="Y1683" s="68"/>
      <c r="Z1683" s="68"/>
      <c r="AA1683" s="68"/>
      <c r="AB1683" s="67"/>
      <c r="AC1683" s="67"/>
      <c r="AD1683" s="67"/>
      <c r="AE1683" s="67"/>
      <c r="AF1683" s="67"/>
      <c r="AG1683" s="67"/>
      <c r="AH1683" s="67"/>
      <c r="AI1683" s="67"/>
      <c r="AJ1683" s="68"/>
      <c r="AK1683" s="68"/>
      <c r="AL1683" s="68"/>
      <c r="AM1683" s="67"/>
      <c r="AN1683" s="67"/>
      <c r="AO1683" s="67"/>
      <c r="AP1683" s="67"/>
      <c r="AQ1683" s="67"/>
      <c r="AR1683" s="67"/>
      <c r="AS1683" s="67"/>
      <c r="AT1683" s="67"/>
      <c r="AU1683" s="67"/>
      <c r="AV1683" s="67"/>
      <c r="AW1683" s="67"/>
      <c r="AX1683" s="68"/>
      <c r="AY1683" s="68"/>
      <c r="AZ1683" s="69"/>
      <c r="BA1683" s="70"/>
      <c r="BB1683" s="71"/>
      <c r="BC1683" s="95"/>
      <c r="BD1683" s="41">
        <v>4</v>
      </c>
      <c r="BE1683" s="52">
        <v>43</v>
      </c>
      <c r="BF1683" s="103">
        <v>4331</v>
      </c>
      <c r="BG1683" s="275"/>
    </row>
    <row r="1684" spans="1:59" s="63" customFormat="1" ht="12.75" x14ac:dyDescent="0.2">
      <c r="A1684" s="196">
        <v>4</v>
      </c>
      <c r="B1684" s="197" t="s">
        <v>422</v>
      </c>
      <c r="C1684" s="208">
        <v>43</v>
      </c>
      <c r="D1684" s="209" t="s">
        <v>688</v>
      </c>
      <c r="E1684" s="212">
        <v>4331</v>
      </c>
      <c r="F1684" s="213" t="s">
        <v>720</v>
      </c>
      <c r="G1684" s="232"/>
      <c r="H1684" s="97"/>
      <c r="I1684" s="224"/>
      <c r="J1684" s="98"/>
      <c r="K1684" s="98"/>
      <c r="L1684" s="98"/>
      <c r="M1684" s="96"/>
      <c r="N1684" s="307"/>
      <c r="O1684" s="246"/>
      <c r="P1684" s="124"/>
      <c r="Q1684" s="99"/>
      <c r="R1684" s="99"/>
      <c r="S1684" s="99"/>
      <c r="T1684" s="99"/>
      <c r="U1684" s="99"/>
      <c r="V1684" s="99"/>
      <c r="W1684" s="99"/>
      <c r="X1684" s="99"/>
      <c r="Y1684" s="100"/>
      <c r="Z1684" s="100"/>
      <c r="AA1684" s="100"/>
      <c r="AB1684" s="99"/>
      <c r="AC1684" s="99"/>
      <c r="AD1684" s="99"/>
      <c r="AE1684" s="99"/>
      <c r="AF1684" s="99"/>
      <c r="AG1684" s="99"/>
      <c r="AH1684" s="99"/>
      <c r="AI1684" s="99"/>
      <c r="AJ1684" s="100"/>
      <c r="AK1684" s="100"/>
      <c r="AL1684" s="100"/>
      <c r="AM1684" s="99"/>
      <c r="AN1684" s="99"/>
      <c r="AO1684" s="99"/>
      <c r="AP1684" s="99"/>
      <c r="AQ1684" s="99"/>
      <c r="AR1684" s="99"/>
      <c r="AS1684" s="99"/>
      <c r="AT1684" s="99"/>
      <c r="AU1684" s="99"/>
      <c r="AV1684" s="99"/>
      <c r="AW1684" s="99"/>
      <c r="AX1684" s="100"/>
      <c r="AY1684" s="100"/>
      <c r="AZ1684" s="101"/>
      <c r="BA1684" s="102"/>
      <c r="BB1684" s="95"/>
      <c r="BC1684" s="95"/>
      <c r="BD1684" s="41">
        <v>4</v>
      </c>
      <c r="BE1684" s="52">
        <v>43</v>
      </c>
      <c r="BF1684" s="103">
        <v>4331</v>
      </c>
      <c r="BG1684" s="277"/>
    </row>
    <row r="1685" spans="1:59" x14ac:dyDescent="0.25">
      <c r="A1685" s="196">
        <v>4</v>
      </c>
      <c r="B1685" s="197" t="s">
        <v>422</v>
      </c>
      <c r="C1685" s="208">
        <v>43</v>
      </c>
      <c r="D1685" s="209" t="s">
        <v>688</v>
      </c>
      <c r="E1685" s="210">
        <v>4333</v>
      </c>
      <c r="F1685" s="211" t="s">
        <v>722</v>
      </c>
      <c r="G1685" s="235"/>
      <c r="H1685" s="145"/>
      <c r="I1685" s="221"/>
      <c r="J1685" s="57"/>
      <c r="K1685" s="57"/>
      <c r="L1685" s="57"/>
      <c r="M1685" s="144"/>
      <c r="N1685" s="324"/>
      <c r="O1685" s="325"/>
      <c r="P1685" s="146"/>
      <c r="Q1685" s="146"/>
      <c r="R1685" s="146"/>
      <c r="S1685" s="146"/>
      <c r="T1685" s="146"/>
      <c r="U1685" s="146"/>
      <c r="V1685" s="146"/>
      <c r="W1685" s="146"/>
      <c r="X1685" s="146"/>
      <c r="Y1685" s="59"/>
      <c r="Z1685" s="123"/>
      <c r="AA1685" s="123"/>
      <c r="AB1685" s="146"/>
      <c r="AC1685" s="146"/>
      <c r="AD1685" s="146"/>
      <c r="AE1685" s="146"/>
      <c r="AF1685" s="146"/>
      <c r="AG1685" s="146"/>
      <c r="AH1685" s="146"/>
      <c r="AI1685" s="146"/>
      <c r="AJ1685" s="59"/>
      <c r="AK1685" s="123"/>
      <c r="AL1685" s="123"/>
      <c r="AM1685" s="146"/>
      <c r="AN1685" s="146"/>
      <c r="AO1685" s="146"/>
      <c r="AP1685" s="146"/>
      <c r="AQ1685" s="146"/>
      <c r="AR1685" s="146"/>
      <c r="AS1685" s="146"/>
      <c r="AT1685" s="146"/>
      <c r="AU1685" s="146"/>
      <c r="AV1685" s="146"/>
      <c r="AW1685" s="58"/>
      <c r="AX1685" s="123"/>
      <c r="AY1685" s="59"/>
      <c r="AZ1685" s="147"/>
      <c r="BA1685" s="148"/>
      <c r="BB1685" s="143"/>
      <c r="BC1685" s="143"/>
      <c r="BD1685" s="41">
        <v>4</v>
      </c>
      <c r="BE1685" s="52">
        <v>43</v>
      </c>
      <c r="BF1685" s="62">
        <v>4333</v>
      </c>
      <c r="BG1685" s="284"/>
    </row>
    <row r="1686" spans="1:59" s="63" customFormat="1" ht="12.75" x14ac:dyDescent="0.2">
      <c r="A1686" s="196">
        <v>4</v>
      </c>
      <c r="B1686" s="197" t="s">
        <v>422</v>
      </c>
      <c r="C1686" s="208">
        <v>43</v>
      </c>
      <c r="D1686" s="209" t="s">
        <v>688</v>
      </c>
      <c r="E1686" s="210">
        <v>4333</v>
      </c>
      <c r="F1686" s="211" t="s">
        <v>722</v>
      </c>
      <c r="G1686" s="230"/>
      <c r="H1686" s="56"/>
      <c r="I1686" s="221"/>
      <c r="J1686" s="57"/>
      <c r="K1686" s="57"/>
      <c r="L1686" s="57"/>
      <c r="M1686" s="55"/>
      <c r="N1686" s="303"/>
      <c r="O1686" s="245"/>
      <c r="P1686" s="122"/>
      <c r="Q1686" s="58"/>
      <c r="R1686" s="58"/>
      <c r="S1686" s="58"/>
      <c r="T1686" s="58"/>
      <c r="U1686" s="58"/>
      <c r="V1686" s="58"/>
      <c r="W1686" s="58"/>
      <c r="X1686" s="58"/>
      <c r="Y1686" s="59"/>
      <c r="Z1686" s="59"/>
      <c r="AA1686" s="59"/>
      <c r="AB1686" s="58"/>
      <c r="AC1686" s="58"/>
      <c r="AD1686" s="58"/>
      <c r="AE1686" s="58"/>
      <c r="AF1686" s="58"/>
      <c r="AG1686" s="58"/>
      <c r="AH1686" s="58"/>
      <c r="AI1686" s="58"/>
      <c r="AJ1686" s="59"/>
      <c r="AK1686" s="59"/>
      <c r="AL1686" s="59"/>
      <c r="AM1686" s="58"/>
      <c r="AN1686" s="58"/>
      <c r="AO1686" s="58"/>
      <c r="AP1686" s="58"/>
      <c r="AQ1686" s="58"/>
      <c r="AR1686" s="58"/>
      <c r="AS1686" s="58"/>
      <c r="AT1686" s="58"/>
      <c r="AU1686" s="58"/>
      <c r="AV1686" s="58"/>
      <c r="AW1686" s="58"/>
      <c r="AX1686" s="59"/>
      <c r="AY1686" s="59"/>
      <c r="AZ1686" s="60"/>
      <c r="BA1686" s="61"/>
      <c r="BB1686" s="54"/>
      <c r="BC1686" s="54"/>
      <c r="BD1686" s="41">
        <v>4</v>
      </c>
      <c r="BE1686" s="52">
        <v>43</v>
      </c>
      <c r="BF1686" s="62">
        <v>4333</v>
      </c>
      <c r="BG1686" s="274"/>
    </row>
    <row r="1687" spans="1:59" s="63" customFormat="1" ht="12.75" x14ac:dyDescent="0.2">
      <c r="A1687" s="196">
        <v>4</v>
      </c>
      <c r="B1687" s="197" t="s">
        <v>422</v>
      </c>
      <c r="C1687" s="208">
        <v>43</v>
      </c>
      <c r="D1687" s="209" t="s">
        <v>688</v>
      </c>
      <c r="E1687" s="210">
        <v>4333</v>
      </c>
      <c r="F1687" s="211" t="s">
        <v>722</v>
      </c>
      <c r="G1687" s="231" t="s">
        <v>584</v>
      </c>
      <c r="H1687" s="65"/>
      <c r="I1687" s="222"/>
      <c r="J1687" s="66"/>
      <c r="K1687" s="66"/>
      <c r="L1687" s="66"/>
      <c r="M1687" s="64"/>
      <c r="N1687" s="308"/>
      <c r="O1687" s="309"/>
      <c r="P1687" s="127"/>
      <c r="Q1687" s="67"/>
      <c r="R1687" s="67"/>
      <c r="S1687" s="67"/>
      <c r="T1687" s="67"/>
      <c r="U1687" s="67"/>
      <c r="V1687" s="67"/>
      <c r="W1687" s="67"/>
      <c r="X1687" s="67"/>
      <c r="Y1687" s="68"/>
      <c r="Z1687" s="68"/>
      <c r="AA1687" s="68"/>
      <c r="AB1687" s="67"/>
      <c r="AC1687" s="67"/>
      <c r="AD1687" s="67"/>
      <c r="AE1687" s="67"/>
      <c r="AF1687" s="67"/>
      <c r="AG1687" s="67"/>
      <c r="AH1687" s="67"/>
      <c r="AI1687" s="67"/>
      <c r="AJ1687" s="68"/>
      <c r="AK1687" s="68"/>
      <c r="AL1687" s="68"/>
      <c r="AM1687" s="67"/>
      <c r="AN1687" s="67"/>
      <c r="AO1687" s="67"/>
      <c r="AP1687" s="67"/>
      <c r="AQ1687" s="67"/>
      <c r="AR1687" s="67"/>
      <c r="AS1687" s="67"/>
      <c r="AT1687" s="67"/>
      <c r="AU1687" s="67"/>
      <c r="AV1687" s="67"/>
      <c r="AW1687" s="67"/>
      <c r="AX1687" s="68"/>
      <c r="AY1687" s="68"/>
      <c r="AZ1687" s="69"/>
      <c r="BA1687" s="70"/>
      <c r="BB1687" s="71"/>
      <c r="BC1687" s="54"/>
      <c r="BD1687" s="41">
        <v>4</v>
      </c>
      <c r="BE1687" s="52">
        <v>43</v>
      </c>
      <c r="BF1687" s="62">
        <v>4333</v>
      </c>
      <c r="BG1687" s="275"/>
    </row>
    <row r="1688" spans="1:59" s="63" customFormat="1" ht="12.75" x14ac:dyDescent="0.2">
      <c r="A1688" s="196">
        <v>4</v>
      </c>
      <c r="B1688" s="197" t="s">
        <v>422</v>
      </c>
      <c r="C1688" s="208">
        <v>43</v>
      </c>
      <c r="D1688" s="209" t="s">
        <v>688</v>
      </c>
      <c r="E1688" s="210">
        <v>4333</v>
      </c>
      <c r="F1688" s="211" t="s">
        <v>722</v>
      </c>
      <c r="G1688" s="231" t="s">
        <v>584</v>
      </c>
      <c r="H1688" s="72" t="s">
        <v>47</v>
      </c>
      <c r="I1688" s="223"/>
      <c r="J1688" s="73"/>
      <c r="K1688" s="73"/>
      <c r="L1688" s="73"/>
      <c r="M1688" s="74"/>
      <c r="N1688" s="247"/>
      <c r="O1688" s="306"/>
      <c r="P1688" s="105"/>
      <c r="Q1688" s="75"/>
      <c r="R1688" s="75"/>
      <c r="S1688" s="75"/>
      <c r="T1688" s="75"/>
      <c r="U1688" s="75"/>
      <c r="V1688" s="75"/>
      <c r="W1688" s="75"/>
      <c r="X1688" s="75"/>
      <c r="Y1688" s="76">
        <f>IF(ISNUMBER(VLOOKUP(Y1690,P$7:W$7,MATCH(Y1690,P$7:W$7))),VLOOKUP(Y1690,P$7:W$7,MATCH(Y1690,P$7:W$7)),IF(N1692=0,"No Data",IF(Y1690&gt;0,"&lt;100",0)))</f>
        <v>1000</v>
      </c>
      <c r="Z1688" s="77">
        <f>IF(ISNUMBER(VLOOKUP(Z1692,P$7:W$7,MATCH(Z1692,P$7:W$7))),VLOOKUP(Z1692,P$7:W$7,MATCH(Z1692,P$7:W$7)),IF(N1692=0,"No Data",IF(Z1692&gt;0,"&lt;100",0)))</f>
        <v>1000</v>
      </c>
      <c r="AA1688" s="106">
        <f>IF(ISNUMBER(Z1688),Z1688,0)</f>
        <v>1000</v>
      </c>
      <c r="AB1688" s="75"/>
      <c r="AC1688" s="75"/>
      <c r="AD1688" s="75"/>
      <c r="AE1688" s="75"/>
      <c r="AF1688" s="75"/>
      <c r="AG1688" s="75"/>
      <c r="AH1688" s="75"/>
      <c r="AI1688" s="75"/>
      <c r="AJ1688" s="76">
        <f>IF(ISNUMBER(VLOOKUP(AJ1690,AB$7:AH$7,MATCH(AJ1690,AB$7:AH$7))),VLOOKUP(AJ1690,AB$7:AH$7,MATCH(AJ1690,AB$7:AH$7)),IF(N1692=0,"No Data",IF(AJ1690&gt;0,"&lt;50",0)))</f>
        <v>0</v>
      </c>
      <c r="AK1688" s="77">
        <f>IF(ISNUMBER(VLOOKUP(AK1692,AB$7:AH$7,MATCH(AK1692,AB$7:AH$7))),VLOOKUP(AK1692,AB$7:AH$7,MATCH(AK1692,AB$7:AH$7)),IF(N1692=0,"No Data",IF(AK1692&gt;0,"&lt;50",0)))</f>
        <v>0</v>
      </c>
      <c r="AL1688" s="106">
        <f>IF(ISNUMBER(AK1688),AK1688,0)</f>
        <v>0</v>
      </c>
      <c r="AM1688" s="75"/>
      <c r="AN1688" s="75"/>
      <c r="AO1688" s="75"/>
      <c r="AP1688" s="75"/>
      <c r="AQ1688" s="75"/>
      <c r="AR1688" s="75"/>
      <c r="AS1688" s="75"/>
      <c r="AT1688" s="75"/>
      <c r="AU1688" s="75"/>
      <c r="AV1688" s="75"/>
      <c r="AW1688" s="76">
        <f>IF(ISNUMBER(VLOOKUP(AW1690,AM$7:AU$7,MATCH(AW1690,AM$7:AU$7))),VLOOKUP(AW1690,AM$7:AU$7,MATCH(AW1690,AM$7:AU$7)),IF(N1692=0,"No Data",IF(AW1690&gt;0,"&lt;10",0)))</f>
        <v>500</v>
      </c>
      <c r="AX1688" s="77">
        <f>IF(ISNUMBER(VLOOKUP(AX1692,AM$7:AU$7,MATCH(AX1692,AM$7:AU$7))),VLOOKUP(AX1692,AM$7:AU$7,MATCH(AX1692,AM$7:AU$7)),IF(N1692=0,"No Data",IF(AX1692&gt;0,"&lt;10",0)))</f>
        <v>500</v>
      </c>
      <c r="AY1688" s="106">
        <f>IF(ISNUMBER(AX1688),AX1688,0)</f>
        <v>500</v>
      </c>
      <c r="AZ1688" s="79"/>
      <c r="BA1688" s="80"/>
      <c r="BB1688" s="71"/>
      <c r="BC1688" s="54"/>
      <c r="BD1688" s="41">
        <v>4</v>
      </c>
      <c r="BE1688" s="52">
        <v>43</v>
      </c>
      <c r="BF1688" s="62">
        <v>4333</v>
      </c>
      <c r="BG1688" s="276" t="s">
        <v>47</v>
      </c>
    </row>
    <row r="1689" spans="1:59" s="63" customFormat="1" ht="12.75" x14ac:dyDescent="0.2">
      <c r="A1689" s="196">
        <v>4</v>
      </c>
      <c r="B1689" s="197" t="s">
        <v>422</v>
      </c>
      <c r="C1689" s="208">
        <v>43</v>
      </c>
      <c r="D1689" s="209" t="s">
        <v>688</v>
      </c>
      <c r="E1689" s="210">
        <v>4333</v>
      </c>
      <c r="F1689" s="211" t="s">
        <v>722</v>
      </c>
      <c r="G1689" s="231" t="s">
        <v>584</v>
      </c>
      <c r="H1689" s="81" t="s">
        <v>48</v>
      </c>
      <c r="I1689" s="223"/>
      <c r="J1689" s="73"/>
      <c r="K1689" s="73"/>
      <c r="L1689" s="73"/>
      <c r="M1689" s="74"/>
      <c r="N1689" s="247"/>
      <c r="O1689" s="306"/>
      <c r="P1689" s="105"/>
      <c r="Q1689" s="75"/>
      <c r="R1689" s="75"/>
      <c r="S1689" s="75"/>
      <c r="T1689" s="75"/>
      <c r="U1689" s="75"/>
      <c r="V1689" s="75"/>
      <c r="W1689" s="75"/>
      <c r="X1689" s="75"/>
      <c r="Y1689" s="82">
        <f>MIN(X1693:X1696)</f>
        <v>0</v>
      </c>
      <c r="Z1689" s="83"/>
      <c r="AA1689" s="83"/>
      <c r="AB1689" s="75"/>
      <c r="AC1689" s="75"/>
      <c r="AD1689" s="75"/>
      <c r="AE1689" s="75"/>
      <c r="AF1689" s="75"/>
      <c r="AG1689" s="75"/>
      <c r="AH1689" s="75"/>
      <c r="AI1689" s="75"/>
      <c r="AJ1689" s="82">
        <f>MIN(AI1693:AI1696)</f>
        <v>0</v>
      </c>
      <c r="AK1689" s="83"/>
      <c r="AL1689" s="83"/>
      <c r="AM1689" s="75"/>
      <c r="AN1689" s="75"/>
      <c r="AO1689" s="75"/>
      <c r="AP1689" s="75"/>
      <c r="AQ1689" s="75"/>
      <c r="AR1689" s="75"/>
      <c r="AS1689" s="75"/>
      <c r="AT1689" s="75"/>
      <c r="AU1689" s="75"/>
      <c r="AV1689" s="75"/>
      <c r="AW1689" s="82">
        <f>MIN(AV1693:AV1696)</f>
        <v>100</v>
      </c>
      <c r="AX1689" s="83"/>
      <c r="AY1689" s="83"/>
      <c r="AZ1689" s="79"/>
      <c r="BA1689" s="80"/>
      <c r="BB1689" s="71"/>
      <c r="BC1689" s="54"/>
      <c r="BD1689" s="41">
        <v>4</v>
      </c>
      <c r="BE1689" s="52">
        <v>43</v>
      </c>
      <c r="BF1689" s="62">
        <v>4333</v>
      </c>
      <c r="BG1689" s="278" t="s">
        <v>48</v>
      </c>
    </row>
    <row r="1690" spans="1:59" s="63" customFormat="1" ht="12.75" x14ac:dyDescent="0.2">
      <c r="A1690" s="196">
        <v>4</v>
      </c>
      <c r="B1690" s="197" t="s">
        <v>422</v>
      </c>
      <c r="C1690" s="208">
        <v>43</v>
      </c>
      <c r="D1690" s="209" t="s">
        <v>688</v>
      </c>
      <c r="E1690" s="210">
        <v>4333</v>
      </c>
      <c r="F1690" s="211" t="s">
        <v>722</v>
      </c>
      <c r="G1690" s="231" t="s">
        <v>584</v>
      </c>
      <c r="H1690" s="81" t="s">
        <v>49</v>
      </c>
      <c r="I1690" s="223"/>
      <c r="J1690" s="73"/>
      <c r="K1690" s="73"/>
      <c r="L1690" s="73"/>
      <c r="M1690" s="74"/>
      <c r="N1690" s="247"/>
      <c r="O1690" s="306"/>
      <c r="P1690" s="105"/>
      <c r="Q1690" s="75"/>
      <c r="R1690" s="75"/>
      <c r="S1690" s="75"/>
      <c r="T1690" s="75"/>
      <c r="U1690" s="75"/>
      <c r="V1690" s="75"/>
      <c r="W1690" s="75"/>
      <c r="X1690" s="75"/>
      <c r="Y1690" s="84">
        <f>IF(ISNUMBER(AVERAGE(X1693:X1696)),AVERAGE(X1693:X1696),0)</f>
        <v>1250</v>
      </c>
      <c r="Z1690" s="83"/>
      <c r="AA1690" s="83"/>
      <c r="AB1690" s="75"/>
      <c r="AC1690" s="75"/>
      <c r="AD1690" s="75"/>
      <c r="AE1690" s="75"/>
      <c r="AF1690" s="75"/>
      <c r="AG1690" s="75"/>
      <c r="AH1690" s="75"/>
      <c r="AI1690" s="75"/>
      <c r="AJ1690" s="84">
        <f>IF(ISNUMBER(AVERAGE(AI1693:AI1696)),AVERAGE(AI1693:AI1696),0)</f>
        <v>0</v>
      </c>
      <c r="AK1690" s="83"/>
      <c r="AL1690" s="83"/>
      <c r="AM1690" s="75"/>
      <c r="AN1690" s="75"/>
      <c r="AO1690" s="75"/>
      <c r="AP1690" s="75"/>
      <c r="AQ1690" s="75"/>
      <c r="AR1690" s="75"/>
      <c r="AS1690" s="75"/>
      <c r="AT1690" s="75"/>
      <c r="AU1690" s="75"/>
      <c r="AV1690" s="75"/>
      <c r="AW1690" s="84">
        <f>IF(ISNUMBER(AVERAGE(AV1693:AV1696)),AVERAGE(AV1693:AV1696),0)</f>
        <v>775</v>
      </c>
      <c r="AX1690" s="83"/>
      <c r="AY1690" s="83"/>
      <c r="AZ1690" s="79"/>
      <c r="BA1690" s="80"/>
      <c r="BB1690" s="71"/>
      <c r="BC1690" s="54"/>
      <c r="BD1690" s="41">
        <v>4</v>
      </c>
      <c r="BE1690" s="52">
        <v>43</v>
      </c>
      <c r="BF1690" s="62">
        <v>4333</v>
      </c>
      <c r="BG1690" s="278" t="s">
        <v>49</v>
      </c>
    </row>
    <row r="1691" spans="1:59" s="63" customFormat="1" ht="12.75" x14ac:dyDescent="0.2">
      <c r="A1691" s="196">
        <v>4</v>
      </c>
      <c r="B1691" s="197" t="s">
        <v>422</v>
      </c>
      <c r="C1691" s="208">
        <v>43</v>
      </c>
      <c r="D1691" s="209" t="s">
        <v>688</v>
      </c>
      <c r="E1691" s="210">
        <v>4333</v>
      </c>
      <c r="F1691" s="211" t="s">
        <v>722</v>
      </c>
      <c r="G1691" s="231" t="s">
        <v>584</v>
      </c>
      <c r="H1691" s="81" t="s">
        <v>50</v>
      </c>
      <c r="I1691" s="223"/>
      <c r="J1691" s="73"/>
      <c r="K1691" s="73"/>
      <c r="L1691" s="73"/>
      <c r="M1691" s="74"/>
      <c r="N1691" s="247"/>
      <c r="O1691" s="306"/>
      <c r="P1691" s="105"/>
      <c r="Q1691" s="75"/>
      <c r="R1691" s="75"/>
      <c r="S1691" s="75"/>
      <c r="T1691" s="75"/>
      <c r="U1691" s="75"/>
      <c r="V1691" s="75"/>
      <c r="W1691" s="75"/>
      <c r="X1691" s="75"/>
      <c r="Y1691" s="84">
        <f>MAX(X1693:X1696)</f>
        <v>5000</v>
      </c>
      <c r="Z1691" s="83"/>
      <c r="AA1691" s="83"/>
      <c r="AB1691" s="75"/>
      <c r="AC1691" s="75"/>
      <c r="AD1691" s="75"/>
      <c r="AE1691" s="75"/>
      <c r="AF1691" s="75"/>
      <c r="AG1691" s="75"/>
      <c r="AH1691" s="75"/>
      <c r="AI1691" s="75"/>
      <c r="AJ1691" s="84">
        <f>MAX(AI1693:AI1696)</f>
        <v>0</v>
      </c>
      <c r="AK1691" s="83"/>
      <c r="AL1691" s="83"/>
      <c r="AM1691" s="75"/>
      <c r="AN1691" s="75"/>
      <c r="AO1691" s="75"/>
      <c r="AP1691" s="75"/>
      <c r="AQ1691" s="75"/>
      <c r="AR1691" s="75"/>
      <c r="AS1691" s="75"/>
      <c r="AT1691" s="75"/>
      <c r="AU1691" s="75"/>
      <c r="AV1691" s="75"/>
      <c r="AW1691" s="84">
        <f>MAX(AV1693:AV1696)</f>
        <v>1000</v>
      </c>
      <c r="AX1691" s="83"/>
      <c r="AY1691" s="83"/>
      <c r="AZ1691" s="79"/>
      <c r="BA1691" s="80"/>
      <c r="BB1691" s="71"/>
      <c r="BC1691" s="54"/>
      <c r="BD1691" s="41">
        <v>4</v>
      </c>
      <c r="BE1691" s="52">
        <v>43</v>
      </c>
      <c r="BF1691" s="62">
        <v>4333</v>
      </c>
      <c r="BG1691" s="278" t="s">
        <v>50</v>
      </c>
    </row>
    <row r="1692" spans="1:59" s="63" customFormat="1" ht="12.75" x14ac:dyDescent="0.2">
      <c r="A1692" s="196">
        <v>4</v>
      </c>
      <c r="B1692" s="197" t="s">
        <v>422</v>
      </c>
      <c r="C1692" s="208">
        <v>43</v>
      </c>
      <c r="D1692" s="209" t="s">
        <v>688</v>
      </c>
      <c r="E1692" s="210">
        <v>4333</v>
      </c>
      <c r="F1692" s="211" t="s">
        <v>722</v>
      </c>
      <c r="G1692" s="231" t="s">
        <v>584</v>
      </c>
      <c r="H1692" s="85" t="s">
        <v>51</v>
      </c>
      <c r="I1692" s="223"/>
      <c r="J1692" s="73"/>
      <c r="K1692" s="73"/>
      <c r="L1692" s="73"/>
      <c r="M1692" s="74"/>
      <c r="N1692" s="248">
        <f>SUM(N1693:N1696)</f>
        <v>4</v>
      </c>
      <c r="O1692" s="293">
        <f>SUM(O1693:O1696)</f>
        <v>1</v>
      </c>
      <c r="P1692" s="292"/>
      <c r="Q1692" s="87"/>
      <c r="R1692" s="87"/>
      <c r="S1692" s="87"/>
      <c r="T1692" s="87"/>
      <c r="U1692" s="87"/>
      <c r="V1692" s="87"/>
      <c r="W1692" s="87"/>
      <c r="X1692" s="87"/>
      <c r="Y1692" s="88"/>
      <c r="Z1692" s="107">
        <f>SUM(Z1693:Z1696)</f>
        <v>1250</v>
      </c>
      <c r="AA1692" s="88"/>
      <c r="AB1692" s="87"/>
      <c r="AC1692" s="87"/>
      <c r="AD1692" s="87"/>
      <c r="AE1692" s="87"/>
      <c r="AF1692" s="87"/>
      <c r="AG1692" s="87"/>
      <c r="AH1692" s="87"/>
      <c r="AI1692" s="87"/>
      <c r="AJ1692" s="88"/>
      <c r="AK1692" s="107">
        <f>SUM(AK1693:AK1696)</f>
        <v>0</v>
      </c>
      <c r="AL1692" s="88"/>
      <c r="AM1692" s="87"/>
      <c r="AN1692" s="87"/>
      <c r="AO1692" s="87"/>
      <c r="AP1692" s="87"/>
      <c r="AQ1692" s="87"/>
      <c r="AR1692" s="87"/>
      <c r="AS1692" s="87"/>
      <c r="AT1692" s="87"/>
      <c r="AU1692" s="87"/>
      <c r="AV1692" s="87"/>
      <c r="AW1692" s="112"/>
      <c r="AX1692" s="107">
        <f>SUM(AX1693:AX1696)</f>
        <v>775</v>
      </c>
      <c r="AY1692" s="88"/>
      <c r="AZ1692" s="79"/>
      <c r="BA1692" s="80"/>
      <c r="BB1692" s="71"/>
      <c r="BC1692" s="54"/>
      <c r="BD1692" s="41">
        <v>4</v>
      </c>
      <c r="BE1692" s="52">
        <v>43</v>
      </c>
      <c r="BF1692" s="62">
        <v>4333</v>
      </c>
      <c r="BG1692" s="279" t="s">
        <v>51</v>
      </c>
    </row>
    <row r="1693" spans="1:59" s="63" customFormat="1" ht="12.75" x14ac:dyDescent="0.2">
      <c r="A1693" s="196">
        <v>4</v>
      </c>
      <c r="B1693" s="197" t="s">
        <v>422</v>
      </c>
      <c r="C1693" s="208">
        <v>43</v>
      </c>
      <c r="D1693" s="209" t="s">
        <v>688</v>
      </c>
      <c r="E1693" s="210">
        <v>4333</v>
      </c>
      <c r="F1693" s="211" t="s">
        <v>722</v>
      </c>
      <c r="G1693" s="231" t="s">
        <v>584</v>
      </c>
      <c r="H1693" s="89" t="s">
        <v>52</v>
      </c>
      <c r="I1693" s="90" t="s">
        <v>640</v>
      </c>
      <c r="J1693" s="90"/>
      <c r="K1693" s="90" t="s">
        <v>64</v>
      </c>
      <c r="L1693" s="90" t="s">
        <v>633</v>
      </c>
      <c r="M1693" s="91"/>
      <c r="N1693" s="312">
        <v>1</v>
      </c>
      <c r="O1693" s="313">
        <f>N1693/N$1692</f>
        <v>0.25</v>
      </c>
      <c r="P1693" s="104"/>
      <c r="Q1693" s="92"/>
      <c r="R1693" s="92"/>
      <c r="S1693" s="92"/>
      <c r="T1693" s="92"/>
      <c r="U1693" s="92"/>
      <c r="V1693" s="92"/>
      <c r="W1693" s="92"/>
      <c r="X1693" s="109">
        <f>P1693*P$7+Q1693*Q$7+R1693*R$7+S1693*S$7+T1693*T$7+U1693*U$7+V1693*V$7+W1693*W$7</f>
        <v>0</v>
      </c>
      <c r="Y1693" s="83"/>
      <c r="Z1693" s="110">
        <f>X1693*$O1693</f>
        <v>0</v>
      </c>
      <c r="AA1693" s="111"/>
      <c r="AB1693" s="92"/>
      <c r="AC1693" s="92"/>
      <c r="AD1693" s="92"/>
      <c r="AE1693" s="92"/>
      <c r="AF1693" s="92"/>
      <c r="AG1693" s="92"/>
      <c r="AH1693" s="92"/>
      <c r="AI1693" s="109">
        <f>AB1693*AB$7+AC1693*AC$7+AD1693*AD$7+AE1693*AE$7+AF1693*AF$7+AG1693*AG$7+AH1693*AH$7</f>
        <v>0</v>
      </c>
      <c r="AJ1693" s="83"/>
      <c r="AK1693" s="110">
        <f>AI1693*$O1693</f>
        <v>0</v>
      </c>
      <c r="AL1693" s="111"/>
      <c r="AM1693" s="92"/>
      <c r="AN1693" s="92"/>
      <c r="AO1693" s="92"/>
      <c r="AP1693" s="92"/>
      <c r="AQ1693" s="92"/>
      <c r="AR1693" s="92"/>
      <c r="AS1693" s="92">
        <v>1</v>
      </c>
      <c r="AT1693" s="92"/>
      <c r="AU1693" s="92"/>
      <c r="AV1693" s="109">
        <f>AM1693*AM$7+AN1693*AN$7+AO1693*AO$7+AP1693*AP$7+AQ1693*AQ$7+AR1693*AR$7+AS1693*AS$7+AT1693*AT$7+AU1693*AU$7</f>
        <v>1000</v>
      </c>
      <c r="AW1693" s="75"/>
      <c r="AX1693" s="110">
        <f>AV1693*$O1693</f>
        <v>250</v>
      </c>
      <c r="AY1693" s="111"/>
      <c r="AZ1693" s="93"/>
      <c r="BA1693" s="94" t="s">
        <v>105</v>
      </c>
      <c r="BB1693" s="71"/>
      <c r="BC1693" s="54"/>
      <c r="BD1693" s="41">
        <v>4</v>
      </c>
      <c r="BE1693" s="52">
        <v>43</v>
      </c>
      <c r="BF1693" s="62">
        <v>4333</v>
      </c>
      <c r="BG1693" s="280" t="s">
        <v>52</v>
      </c>
    </row>
    <row r="1694" spans="1:59" s="63" customFormat="1" ht="12.75" x14ac:dyDescent="0.2">
      <c r="A1694" s="196">
        <v>4</v>
      </c>
      <c r="B1694" s="197" t="s">
        <v>422</v>
      </c>
      <c r="C1694" s="208">
        <v>43</v>
      </c>
      <c r="D1694" s="209" t="s">
        <v>688</v>
      </c>
      <c r="E1694" s="210">
        <v>4333</v>
      </c>
      <c r="F1694" s="211" t="s">
        <v>722</v>
      </c>
      <c r="G1694" s="231" t="s">
        <v>584</v>
      </c>
      <c r="H1694" s="89"/>
      <c r="I1694" s="90" t="s">
        <v>641</v>
      </c>
      <c r="J1694" s="90"/>
      <c r="K1694" s="90" t="s">
        <v>90</v>
      </c>
      <c r="L1694" s="90"/>
      <c r="M1694" s="91"/>
      <c r="N1694" s="312">
        <v>1</v>
      </c>
      <c r="O1694" s="313">
        <f>N1694/N$1692</f>
        <v>0.25</v>
      </c>
      <c r="P1694" s="104"/>
      <c r="Q1694" s="92"/>
      <c r="R1694" s="92"/>
      <c r="S1694" s="92"/>
      <c r="T1694" s="92"/>
      <c r="U1694" s="92">
        <v>1</v>
      </c>
      <c r="V1694" s="92"/>
      <c r="W1694" s="92"/>
      <c r="X1694" s="109">
        <f>P1694*P$7+Q1694*Q$7+R1694*R$7+S1694*S$7+T1694*T$7+U1694*U$7+V1694*V$7+W1694*W$7</f>
        <v>5000</v>
      </c>
      <c r="Y1694" s="83"/>
      <c r="Z1694" s="110">
        <f>X1694*$O1694</f>
        <v>1250</v>
      </c>
      <c r="AA1694" s="111"/>
      <c r="AB1694" s="92"/>
      <c r="AC1694" s="92"/>
      <c r="AD1694" s="92"/>
      <c r="AE1694" s="92"/>
      <c r="AF1694" s="92"/>
      <c r="AG1694" s="92"/>
      <c r="AH1694" s="92"/>
      <c r="AI1694" s="109">
        <f>AB1694*AB$7+AC1694*AC$7+AD1694*AD$7+AE1694*AE$7+AF1694*AF$7+AG1694*AG$7+AH1694*AH$7</f>
        <v>0</v>
      </c>
      <c r="AJ1694" s="83"/>
      <c r="AK1694" s="110">
        <f>AI1694*$O1694</f>
        <v>0</v>
      </c>
      <c r="AL1694" s="111"/>
      <c r="AM1694" s="92"/>
      <c r="AN1694" s="92"/>
      <c r="AO1694" s="92"/>
      <c r="AP1694" s="92">
        <v>1</v>
      </c>
      <c r="AQ1694" s="92"/>
      <c r="AR1694" s="92"/>
      <c r="AS1694" s="92"/>
      <c r="AT1694" s="92"/>
      <c r="AU1694" s="92"/>
      <c r="AV1694" s="109">
        <f>AM1694*AM$7+AN1694*AN$7+AO1694*AO$7+AP1694*AP$7+AQ1694*AQ$7+AR1694*AR$7+AS1694*AS$7+AT1694*AT$7+AU1694*AU$7</f>
        <v>100</v>
      </c>
      <c r="AW1694" s="75"/>
      <c r="AX1694" s="110">
        <f>AV1694*$O1694</f>
        <v>25</v>
      </c>
      <c r="AY1694" s="111"/>
      <c r="AZ1694" s="93"/>
      <c r="BA1694" s="94" t="s">
        <v>105</v>
      </c>
      <c r="BB1694" s="71"/>
      <c r="BC1694" s="54"/>
      <c r="BD1694" s="41">
        <v>4</v>
      </c>
      <c r="BE1694" s="52">
        <v>43</v>
      </c>
      <c r="BF1694" s="62">
        <v>4333</v>
      </c>
      <c r="BG1694" s="280" t="s">
        <v>52</v>
      </c>
    </row>
    <row r="1695" spans="1:59" s="63" customFormat="1" ht="12.75" x14ac:dyDescent="0.2">
      <c r="A1695" s="196">
        <v>4</v>
      </c>
      <c r="B1695" s="197" t="s">
        <v>422</v>
      </c>
      <c r="C1695" s="208">
        <v>43</v>
      </c>
      <c r="D1695" s="209" t="s">
        <v>688</v>
      </c>
      <c r="E1695" s="210">
        <v>4333</v>
      </c>
      <c r="F1695" s="211" t="s">
        <v>722</v>
      </c>
      <c r="G1695" s="231" t="s">
        <v>584</v>
      </c>
      <c r="H1695" s="89"/>
      <c r="I1695" s="90" t="s">
        <v>287</v>
      </c>
      <c r="J1695" s="90"/>
      <c r="K1695" s="90" t="s">
        <v>64</v>
      </c>
      <c r="L1695" s="90" t="s">
        <v>119</v>
      </c>
      <c r="M1695" s="91"/>
      <c r="N1695" s="312">
        <v>1</v>
      </c>
      <c r="O1695" s="313">
        <f>N1695/N$1692</f>
        <v>0.25</v>
      </c>
      <c r="P1695" s="104"/>
      <c r="Q1695" s="92"/>
      <c r="R1695" s="92"/>
      <c r="S1695" s="92"/>
      <c r="T1695" s="92"/>
      <c r="U1695" s="92"/>
      <c r="V1695" s="92"/>
      <c r="W1695" s="92"/>
      <c r="X1695" s="109">
        <f>P1695*P$7+Q1695*Q$7+R1695*R$7+S1695*S$7+T1695*T$7+U1695*U$7+V1695*V$7+W1695*W$7</f>
        <v>0</v>
      </c>
      <c r="Y1695" s="83"/>
      <c r="Z1695" s="110">
        <f>X1695*$O1695</f>
        <v>0</v>
      </c>
      <c r="AA1695" s="111"/>
      <c r="AB1695" s="92"/>
      <c r="AC1695" s="92"/>
      <c r="AD1695" s="92"/>
      <c r="AE1695" s="92"/>
      <c r="AF1695" s="92"/>
      <c r="AG1695" s="92"/>
      <c r="AH1695" s="92"/>
      <c r="AI1695" s="109">
        <f>AB1695*AB$7+AC1695*AC$7+AD1695*AD$7+AE1695*AE$7+AF1695*AF$7+AG1695*AG$7+AH1695*AH$7</f>
        <v>0</v>
      </c>
      <c r="AJ1695" s="83"/>
      <c r="AK1695" s="110">
        <f>AI1695*$O1695</f>
        <v>0</v>
      </c>
      <c r="AL1695" s="111"/>
      <c r="AM1695" s="92"/>
      <c r="AN1695" s="92"/>
      <c r="AO1695" s="92"/>
      <c r="AP1695" s="92"/>
      <c r="AQ1695" s="92"/>
      <c r="AR1695" s="92"/>
      <c r="AS1695" s="92">
        <v>1</v>
      </c>
      <c r="AT1695" s="92"/>
      <c r="AU1695" s="92"/>
      <c r="AV1695" s="109">
        <f>AM1695*AM$7+AN1695*AN$7+AO1695*AO$7+AP1695*AP$7+AQ1695*AQ$7+AR1695*AR$7+AS1695*AS$7+AT1695*AT$7+AU1695*AU$7</f>
        <v>1000</v>
      </c>
      <c r="AW1695" s="75"/>
      <c r="AX1695" s="110">
        <f>AV1695*$O1695</f>
        <v>250</v>
      </c>
      <c r="AY1695" s="111"/>
      <c r="AZ1695" s="93"/>
      <c r="BA1695" s="94" t="s">
        <v>105</v>
      </c>
      <c r="BB1695" s="71"/>
      <c r="BC1695" s="54"/>
      <c r="BD1695" s="41">
        <v>4</v>
      </c>
      <c r="BE1695" s="52">
        <v>43</v>
      </c>
      <c r="BF1695" s="62">
        <v>4333</v>
      </c>
      <c r="BG1695" s="280" t="s">
        <v>52</v>
      </c>
    </row>
    <row r="1696" spans="1:59" s="63" customFormat="1" ht="12.75" x14ac:dyDescent="0.2">
      <c r="A1696" s="196">
        <v>4</v>
      </c>
      <c r="B1696" s="197" t="s">
        <v>422</v>
      </c>
      <c r="C1696" s="208">
        <v>43</v>
      </c>
      <c r="D1696" s="209" t="s">
        <v>688</v>
      </c>
      <c r="E1696" s="210">
        <v>4333</v>
      </c>
      <c r="F1696" s="211" t="s">
        <v>722</v>
      </c>
      <c r="G1696" s="231" t="s">
        <v>584</v>
      </c>
      <c r="H1696" s="89"/>
      <c r="I1696" s="90" t="s">
        <v>723</v>
      </c>
      <c r="J1696" s="90"/>
      <c r="K1696" s="90" t="s">
        <v>64</v>
      </c>
      <c r="L1696" s="90" t="s">
        <v>119</v>
      </c>
      <c r="M1696" s="91"/>
      <c r="N1696" s="312">
        <v>1</v>
      </c>
      <c r="O1696" s="313">
        <f>N1696/N$1692</f>
        <v>0.25</v>
      </c>
      <c r="P1696" s="104"/>
      <c r="Q1696" s="92"/>
      <c r="R1696" s="92"/>
      <c r="S1696" s="92"/>
      <c r="T1696" s="92"/>
      <c r="U1696" s="92"/>
      <c r="V1696" s="92"/>
      <c r="W1696" s="92"/>
      <c r="X1696" s="109">
        <f>P1696*P$7+Q1696*Q$7+R1696*R$7+S1696*S$7+T1696*T$7+U1696*U$7+V1696*V$7+W1696*W$7</f>
        <v>0</v>
      </c>
      <c r="Y1696" s="83"/>
      <c r="Z1696" s="110">
        <f>X1696*$O1696</f>
        <v>0</v>
      </c>
      <c r="AA1696" s="111"/>
      <c r="AB1696" s="92"/>
      <c r="AC1696" s="92"/>
      <c r="AD1696" s="92"/>
      <c r="AE1696" s="92"/>
      <c r="AF1696" s="92"/>
      <c r="AG1696" s="92"/>
      <c r="AH1696" s="92"/>
      <c r="AI1696" s="109">
        <f>AB1696*AB$7+AC1696*AC$7+AD1696*AD$7+AE1696*AE$7+AF1696*AF$7+AG1696*AG$7+AH1696*AH$7</f>
        <v>0</v>
      </c>
      <c r="AJ1696" s="83"/>
      <c r="AK1696" s="110">
        <f>AI1696*$O1696</f>
        <v>0</v>
      </c>
      <c r="AL1696" s="111"/>
      <c r="AM1696" s="92"/>
      <c r="AN1696" s="92"/>
      <c r="AO1696" s="92"/>
      <c r="AP1696" s="92"/>
      <c r="AQ1696" s="92"/>
      <c r="AR1696" s="92"/>
      <c r="AS1696" s="92">
        <v>1</v>
      </c>
      <c r="AT1696" s="92"/>
      <c r="AU1696" s="92"/>
      <c r="AV1696" s="109">
        <f>AM1696*AM$7+AN1696*AN$7+AO1696*AO$7+AP1696*AP$7+AQ1696*AQ$7+AR1696*AR$7+AS1696*AS$7+AT1696*AT$7+AU1696*AU$7</f>
        <v>1000</v>
      </c>
      <c r="AW1696" s="75"/>
      <c r="AX1696" s="110">
        <f>AV1696*$O1696</f>
        <v>250</v>
      </c>
      <c r="AY1696" s="111"/>
      <c r="AZ1696" s="93"/>
      <c r="BA1696" s="94" t="s">
        <v>554</v>
      </c>
      <c r="BB1696" s="71"/>
      <c r="BC1696" s="54"/>
      <c r="BD1696" s="41">
        <v>4</v>
      </c>
      <c r="BE1696" s="52">
        <v>43</v>
      </c>
      <c r="BF1696" s="62">
        <v>4333</v>
      </c>
      <c r="BG1696" s="280" t="s">
        <v>52</v>
      </c>
    </row>
    <row r="1697" spans="1:59" s="63" customFormat="1" ht="12.75" x14ac:dyDescent="0.2">
      <c r="A1697" s="196">
        <v>4</v>
      </c>
      <c r="B1697" s="197" t="s">
        <v>422</v>
      </c>
      <c r="C1697" s="208">
        <v>43</v>
      </c>
      <c r="D1697" s="209" t="s">
        <v>688</v>
      </c>
      <c r="E1697" s="210">
        <v>4333</v>
      </c>
      <c r="F1697" s="211" t="s">
        <v>722</v>
      </c>
      <c r="G1697" s="231" t="s">
        <v>584</v>
      </c>
      <c r="H1697" s="65"/>
      <c r="I1697" s="222"/>
      <c r="J1697" s="66"/>
      <c r="K1697" s="66"/>
      <c r="L1697" s="66"/>
      <c r="M1697" s="64"/>
      <c r="N1697" s="304"/>
      <c r="O1697" s="305"/>
      <c r="P1697" s="127"/>
      <c r="Q1697" s="67"/>
      <c r="R1697" s="67"/>
      <c r="S1697" s="67"/>
      <c r="T1697" s="67"/>
      <c r="U1697" s="67"/>
      <c r="V1697" s="67"/>
      <c r="W1697" s="67"/>
      <c r="X1697" s="67"/>
      <c r="Y1697" s="68"/>
      <c r="Z1697" s="68"/>
      <c r="AA1697" s="68"/>
      <c r="AB1697" s="67"/>
      <c r="AC1697" s="67"/>
      <c r="AD1697" s="67"/>
      <c r="AE1697" s="67"/>
      <c r="AF1697" s="67"/>
      <c r="AG1697" s="67"/>
      <c r="AH1697" s="67"/>
      <c r="AI1697" s="67"/>
      <c r="AJ1697" s="68"/>
      <c r="AK1697" s="68"/>
      <c r="AL1697" s="68"/>
      <c r="AM1697" s="67"/>
      <c r="AN1697" s="67"/>
      <c r="AO1697" s="67"/>
      <c r="AP1697" s="67"/>
      <c r="AQ1697" s="67"/>
      <c r="AR1697" s="67"/>
      <c r="AS1697" s="67"/>
      <c r="AT1697" s="67"/>
      <c r="AU1697" s="67"/>
      <c r="AV1697" s="67"/>
      <c r="AW1697" s="67"/>
      <c r="AX1697" s="68"/>
      <c r="AY1697" s="68"/>
      <c r="AZ1697" s="69"/>
      <c r="BA1697" s="70"/>
      <c r="BB1697" s="71"/>
      <c r="BC1697" s="54"/>
      <c r="BD1697" s="41">
        <v>4</v>
      </c>
      <c r="BE1697" s="52">
        <v>43</v>
      </c>
      <c r="BF1697" s="62">
        <v>4333</v>
      </c>
      <c r="BG1697" s="275"/>
    </row>
    <row r="1698" spans="1:59" s="63" customFormat="1" ht="12.75" x14ac:dyDescent="0.2">
      <c r="A1698" s="196">
        <v>4</v>
      </c>
      <c r="B1698" s="197" t="s">
        <v>422</v>
      </c>
      <c r="C1698" s="208">
        <v>43</v>
      </c>
      <c r="D1698" s="209" t="s">
        <v>688</v>
      </c>
      <c r="E1698" s="210">
        <v>4333</v>
      </c>
      <c r="F1698" s="211" t="s">
        <v>722</v>
      </c>
      <c r="G1698" s="230"/>
      <c r="H1698" s="56"/>
      <c r="I1698" s="221"/>
      <c r="J1698" s="57"/>
      <c r="K1698" s="57"/>
      <c r="L1698" s="57"/>
      <c r="M1698" s="55"/>
      <c r="N1698" s="303"/>
      <c r="O1698" s="245"/>
      <c r="P1698" s="122"/>
      <c r="Q1698" s="58"/>
      <c r="R1698" s="58"/>
      <c r="S1698" s="58"/>
      <c r="T1698" s="58"/>
      <c r="U1698" s="58"/>
      <c r="V1698" s="58"/>
      <c r="W1698" s="58"/>
      <c r="X1698" s="58"/>
      <c r="Y1698" s="59"/>
      <c r="Z1698" s="59"/>
      <c r="AA1698" s="59"/>
      <c r="AB1698" s="58"/>
      <c r="AC1698" s="58"/>
      <c r="AD1698" s="58"/>
      <c r="AE1698" s="58"/>
      <c r="AF1698" s="58"/>
      <c r="AG1698" s="58"/>
      <c r="AH1698" s="58"/>
      <c r="AI1698" s="58"/>
      <c r="AJ1698" s="59"/>
      <c r="AK1698" s="59"/>
      <c r="AL1698" s="59"/>
      <c r="AM1698" s="58"/>
      <c r="AN1698" s="58"/>
      <c r="AO1698" s="58"/>
      <c r="AP1698" s="58"/>
      <c r="AQ1698" s="58"/>
      <c r="AR1698" s="58"/>
      <c r="AS1698" s="58"/>
      <c r="AT1698" s="58"/>
      <c r="AU1698" s="58"/>
      <c r="AV1698" s="58"/>
      <c r="AW1698" s="58"/>
      <c r="AX1698" s="59"/>
      <c r="AY1698" s="59"/>
      <c r="AZ1698" s="60"/>
      <c r="BA1698" s="61"/>
      <c r="BB1698" s="54"/>
      <c r="BC1698" s="54"/>
      <c r="BD1698" s="41">
        <v>4</v>
      </c>
      <c r="BE1698" s="52">
        <v>43</v>
      </c>
      <c r="BF1698" s="62">
        <v>4333</v>
      </c>
      <c r="BG1698" s="274"/>
    </row>
    <row r="1699" spans="1:59" x14ac:dyDescent="0.25">
      <c r="A1699" s="196">
        <v>4</v>
      </c>
      <c r="B1699" s="197" t="s">
        <v>422</v>
      </c>
      <c r="C1699" s="208">
        <v>43</v>
      </c>
      <c r="D1699" s="209" t="s">
        <v>688</v>
      </c>
      <c r="E1699" s="212">
        <v>4336</v>
      </c>
      <c r="F1699" s="213" t="s">
        <v>724</v>
      </c>
      <c r="G1699" s="234"/>
      <c r="H1699" s="138"/>
      <c r="I1699" s="224"/>
      <c r="J1699" s="98"/>
      <c r="K1699" s="98"/>
      <c r="L1699" s="98"/>
      <c r="M1699" s="137"/>
      <c r="N1699" s="322"/>
      <c r="O1699" s="323"/>
      <c r="P1699" s="139"/>
      <c r="Q1699" s="139"/>
      <c r="R1699" s="139"/>
      <c r="S1699" s="139"/>
      <c r="T1699" s="139"/>
      <c r="U1699" s="139"/>
      <c r="V1699" s="139"/>
      <c r="W1699" s="139"/>
      <c r="X1699" s="139"/>
      <c r="Y1699" s="100"/>
      <c r="Z1699" s="125"/>
      <c r="AA1699" s="125"/>
      <c r="AB1699" s="139"/>
      <c r="AC1699" s="139"/>
      <c r="AD1699" s="139"/>
      <c r="AE1699" s="139"/>
      <c r="AF1699" s="139"/>
      <c r="AG1699" s="139"/>
      <c r="AH1699" s="139"/>
      <c r="AI1699" s="139"/>
      <c r="AJ1699" s="100"/>
      <c r="AK1699" s="125"/>
      <c r="AL1699" s="125"/>
      <c r="AM1699" s="139"/>
      <c r="AN1699" s="139"/>
      <c r="AO1699" s="139"/>
      <c r="AP1699" s="139"/>
      <c r="AQ1699" s="139"/>
      <c r="AR1699" s="139"/>
      <c r="AS1699" s="139"/>
      <c r="AT1699" s="139"/>
      <c r="AU1699" s="139"/>
      <c r="AV1699" s="139"/>
      <c r="AW1699" s="99"/>
      <c r="AX1699" s="125"/>
      <c r="AY1699" s="100"/>
      <c r="AZ1699" s="140"/>
      <c r="BA1699" s="141"/>
      <c r="BB1699" s="136"/>
      <c r="BC1699" s="136"/>
      <c r="BD1699" s="41">
        <v>4</v>
      </c>
      <c r="BE1699" s="52">
        <v>43</v>
      </c>
      <c r="BF1699" s="103">
        <v>4336</v>
      </c>
      <c r="BG1699" s="283"/>
    </row>
    <row r="1700" spans="1:59" s="63" customFormat="1" ht="12.75" x14ac:dyDescent="0.2">
      <c r="A1700" s="196">
        <v>4</v>
      </c>
      <c r="B1700" s="197" t="s">
        <v>422</v>
      </c>
      <c r="C1700" s="208">
        <v>43</v>
      </c>
      <c r="D1700" s="209" t="s">
        <v>688</v>
      </c>
      <c r="E1700" s="212">
        <v>4336</v>
      </c>
      <c r="F1700" s="213" t="s">
        <v>724</v>
      </c>
      <c r="G1700" s="232"/>
      <c r="H1700" s="97"/>
      <c r="I1700" s="224"/>
      <c r="J1700" s="98"/>
      <c r="K1700" s="98"/>
      <c r="L1700" s="98"/>
      <c r="M1700" s="96"/>
      <c r="N1700" s="307"/>
      <c r="O1700" s="246"/>
      <c r="P1700" s="124"/>
      <c r="Q1700" s="99"/>
      <c r="R1700" s="99"/>
      <c r="S1700" s="99"/>
      <c r="T1700" s="99"/>
      <c r="U1700" s="99"/>
      <c r="V1700" s="99"/>
      <c r="W1700" s="99"/>
      <c r="X1700" s="99"/>
      <c r="Y1700" s="100"/>
      <c r="Z1700" s="100"/>
      <c r="AA1700" s="100"/>
      <c r="AB1700" s="99"/>
      <c r="AC1700" s="99"/>
      <c r="AD1700" s="99"/>
      <c r="AE1700" s="99"/>
      <c r="AF1700" s="99"/>
      <c r="AG1700" s="99"/>
      <c r="AH1700" s="99"/>
      <c r="AI1700" s="99"/>
      <c r="AJ1700" s="100"/>
      <c r="AK1700" s="100"/>
      <c r="AL1700" s="100"/>
      <c r="AM1700" s="99"/>
      <c r="AN1700" s="99"/>
      <c r="AO1700" s="99"/>
      <c r="AP1700" s="99"/>
      <c r="AQ1700" s="99"/>
      <c r="AR1700" s="99"/>
      <c r="AS1700" s="99"/>
      <c r="AT1700" s="99"/>
      <c r="AU1700" s="99"/>
      <c r="AV1700" s="99"/>
      <c r="AW1700" s="99"/>
      <c r="AX1700" s="100"/>
      <c r="AY1700" s="100"/>
      <c r="AZ1700" s="101"/>
      <c r="BA1700" s="102"/>
      <c r="BB1700" s="95"/>
      <c r="BC1700" s="95"/>
      <c r="BD1700" s="41">
        <v>4</v>
      </c>
      <c r="BE1700" s="52">
        <v>43</v>
      </c>
      <c r="BF1700" s="103">
        <v>4336</v>
      </c>
      <c r="BG1700" s="277"/>
    </row>
    <row r="1701" spans="1:59" s="63" customFormat="1" ht="12.75" x14ac:dyDescent="0.2">
      <c r="A1701" s="196">
        <v>4</v>
      </c>
      <c r="B1701" s="197" t="s">
        <v>422</v>
      </c>
      <c r="C1701" s="208">
        <v>43</v>
      </c>
      <c r="D1701" s="209" t="s">
        <v>688</v>
      </c>
      <c r="E1701" s="212">
        <v>4336</v>
      </c>
      <c r="F1701" s="213" t="s">
        <v>724</v>
      </c>
      <c r="G1701" s="231" t="s">
        <v>725</v>
      </c>
      <c r="H1701" s="65"/>
      <c r="I1701" s="222"/>
      <c r="J1701" s="66"/>
      <c r="K1701" s="66"/>
      <c r="L1701" s="66"/>
      <c r="M1701" s="64"/>
      <c r="N1701" s="304"/>
      <c r="O1701" s="305"/>
      <c r="P1701" s="127"/>
      <c r="Q1701" s="67"/>
      <c r="R1701" s="67"/>
      <c r="S1701" s="67"/>
      <c r="T1701" s="67"/>
      <c r="U1701" s="67"/>
      <c r="V1701" s="67"/>
      <c r="W1701" s="67"/>
      <c r="X1701" s="67"/>
      <c r="Y1701" s="68"/>
      <c r="Z1701" s="68"/>
      <c r="AA1701" s="68"/>
      <c r="AB1701" s="67"/>
      <c r="AC1701" s="67"/>
      <c r="AD1701" s="67"/>
      <c r="AE1701" s="67"/>
      <c r="AF1701" s="67"/>
      <c r="AG1701" s="67"/>
      <c r="AH1701" s="67"/>
      <c r="AI1701" s="67"/>
      <c r="AJ1701" s="68"/>
      <c r="AK1701" s="68"/>
      <c r="AL1701" s="68"/>
      <c r="AM1701" s="67"/>
      <c r="AN1701" s="67"/>
      <c r="AO1701" s="67"/>
      <c r="AP1701" s="67"/>
      <c r="AQ1701" s="67"/>
      <c r="AR1701" s="67"/>
      <c r="AS1701" s="67"/>
      <c r="AT1701" s="67"/>
      <c r="AU1701" s="67"/>
      <c r="AV1701" s="67"/>
      <c r="AW1701" s="67"/>
      <c r="AX1701" s="68"/>
      <c r="AY1701" s="68"/>
      <c r="AZ1701" s="69"/>
      <c r="BA1701" s="70"/>
      <c r="BB1701" s="71"/>
      <c r="BC1701" s="95"/>
      <c r="BD1701" s="41">
        <v>4</v>
      </c>
      <c r="BE1701" s="52">
        <v>43</v>
      </c>
      <c r="BF1701" s="103">
        <v>4336</v>
      </c>
      <c r="BG1701" s="275"/>
    </row>
    <row r="1702" spans="1:59" s="63" customFormat="1" ht="12.75" x14ac:dyDescent="0.2">
      <c r="A1702" s="196">
        <v>4</v>
      </c>
      <c r="B1702" s="197" t="s">
        <v>422</v>
      </c>
      <c r="C1702" s="208">
        <v>43</v>
      </c>
      <c r="D1702" s="209" t="s">
        <v>688</v>
      </c>
      <c r="E1702" s="212">
        <v>4336</v>
      </c>
      <c r="F1702" s="213" t="s">
        <v>724</v>
      </c>
      <c r="G1702" s="231" t="s">
        <v>725</v>
      </c>
      <c r="H1702" s="72" t="s">
        <v>47</v>
      </c>
      <c r="I1702" s="223"/>
      <c r="J1702" s="73"/>
      <c r="K1702" s="73"/>
      <c r="L1702" s="73"/>
      <c r="M1702" s="74"/>
      <c r="N1702" s="247"/>
      <c r="O1702" s="306"/>
      <c r="P1702" s="105"/>
      <c r="Q1702" s="75"/>
      <c r="R1702" s="75"/>
      <c r="S1702" s="75"/>
      <c r="T1702" s="75"/>
      <c r="U1702" s="75"/>
      <c r="V1702" s="75"/>
      <c r="W1702" s="75"/>
      <c r="X1702" s="75"/>
      <c r="Y1702" s="76">
        <f>IF(ISNUMBER(VLOOKUP(Y1704,P$7:W$7,MATCH(Y1704,P$7:W$7))),VLOOKUP(Y1704,P$7:W$7,MATCH(Y1704,P$7:W$7)),IF(N1706=0,"No Data",IF(Y1704&gt;0,"&lt;100",0)))</f>
        <v>25000</v>
      </c>
      <c r="Z1702" s="77">
        <f>IF(ISNUMBER(VLOOKUP(Z1706,P$7:W$7,MATCH(Z1706,P$7:W$7))),VLOOKUP(Z1706,P$7:W$7,MATCH(Z1706,P$7:W$7)),IF(N1706=0,"No Data",IF(Z1706&gt;0,"&lt;100",0)))</f>
        <v>25000</v>
      </c>
      <c r="AA1702" s="106">
        <f>IF(ISNUMBER(Z1702),Z1702,0)</f>
        <v>25000</v>
      </c>
      <c r="AB1702" s="75"/>
      <c r="AC1702" s="75"/>
      <c r="AD1702" s="75"/>
      <c r="AE1702" s="75"/>
      <c r="AF1702" s="75"/>
      <c r="AG1702" s="75"/>
      <c r="AH1702" s="75"/>
      <c r="AI1702" s="75"/>
      <c r="AJ1702" s="76">
        <f>IF(ISNUMBER(VLOOKUP(AJ1704,AB$7:AH$7,MATCH(AJ1704,AB$7:AH$7))),VLOOKUP(AJ1704,AB$7:AH$7,MATCH(AJ1704,AB$7:AH$7)),IF(N1706=0,"No Data",IF(AJ1704&gt;0,"&lt;50",0)))</f>
        <v>0</v>
      </c>
      <c r="AK1702" s="77">
        <f>IF(ISNUMBER(VLOOKUP(AK1706,AB$7:AH$7,MATCH(AK1706,AB$7:AH$7))),VLOOKUP(AK1706,AB$7:AH$7,MATCH(AK1706,AB$7:AH$7)),IF(N1706=0,"No Data",IF(AK1706&gt;0,"&lt;50",0)))</f>
        <v>0</v>
      </c>
      <c r="AL1702" s="106">
        <f>IF(ISNUMBER(AK1702),AK1702,0)</f>
        <v>0</v>
      </c>
      <c r="AM1702" s="75"/>
      <c r="AN1702" s="75"/>
      <c r="AO1702" s="75"/>
      <c r="AP1702" s="75"/>
      <c r="AQ1702" s="75"/>
      <c r="AR1702" s="75"/>
      <c r="AS1702" s="75"/>
      <c r="AT1702" s="75"/>
      <c r="AU1702" s="75"/>
      <c r="AV1702" s="75"/>
      <c r="AW1702" s="76">
        <f>IF(ISNUMBER(VLOOKUP(AW1704,AM$7:AU$7,MATCH(AW1704,AM$7:AU$7))),VLOOKUP(AW1704,AM$7:AU$7,MATCH(AW1704,AM$7:AU$7)),IF(N1706=0,"No Data",IF(AW1704&gt;0,"&lt;10",0)))</f>
        <v>100</v>
      </c>
      <c r="AX1702" s="77">
        <f>IF(ISNUMBER(VLOOKUP(AX1706,AM$7:AU$7,MATCH(AX1706,AM$7:AU$7))),VLOOKUP(AX1706,AM$7:AU$7,MATCH(AX1706,AM$7:AU$7)),IF(N1706=0,"No Data",IF(AX1706&gt;0,"&lt;10",0)))</f>
        <v>100</v>
      </c>
      <c r="AY1702" s="106">
        <f>IF(ISNUMBER(AX1702),AX1702,0)</f>
        <v>100</v>
      </c>
      <c r="AZ1702" s="79"/>
      <c r="BA1702" s="80"/>
      <c r="BB1702" s="71"/>
      <c r="BC1702" s="95"/>
      <c r="BD1702" s="41">
        <v>4</v>
      </c>
      <c r="BE1702" s="52">
        <v>43</v>
      </c>
      <c r="BF1702" s="103">
        <v>4336</v>
      </c>
      <c r="BG1702" s="276" t="s">
        <v>47</v>
      </c>
    </row>
    <row r="1703" spans="1:59" s="63" customFormat="1" ht="12.75" x14ac:dyDescent="0.2">
      <c r="A1703" s="196">
        <v>4</v>
      </c>
      <c r="B1703" s="197" t="s">
        <v>422</v>
      </c>
      <c r="C1703" s="208">
        <v>43</v>
      </c>
      <c r="D1703" s="209" t="s">
        <v>688</v>
      </c>
      <c r="E1703" s="212">
        <v>4336</v>
      </c>
      <c r="F1703" s="213" t="s">
        <v>724</v>
      </c>
      <c r="G1703" s="231" t="s">
        <v>725</v>
      </c>
      <c r="H1703" s="81" t="s">
        <v>48</v>
      </c>
      <c r="I1703" s="223"/>
      <c r="J1703" s="73"/>
      <c r="K1703" s="73"/>
      <c r="L1703" s="73"/>
      <c r="M1703" s="74"/>
      <c r="N1703" s="247"/>
      <c r="O1703" s="306"/>
      <c r="P1703" s="105"/>
      <c r="Q1703" s="75"/>
      <c r="R1703" s="75"/>
      <c r="S1703" s="75"/>
      <c r="T1703" s="75"/>
      <c r="U1703" s="75"/>
      <c r="V1703" s="75"/>
      <c r="W1703" s="75"/>
      <c r="X1703" s="75"/>
      <c r="Y1703" s="82">
        <f>MIN(X1707:X1709)</f>
        <v>25000</v>
      </c>
      <c r="Z1703" s="83"/>
      <c r="AA1703" s="83"/>
      <c r="AB1703" s="75"/>
      <c r="AC1703" s="75"/>
      <c r="AD1703" s="75"/>
      <c r="AE1703" s="75"/>
      <c r="AF1703" s="75"/>
      <c r="AG1703" s="75"/>
      <c r="AH1703" s="75"/>
      <c r="AI1703" s="75"/>
      <c r="AJ1703" s="82">
        <f>MIN(AI1707:AI1709)</f>
        <v>0</v>
      </c>
      <c r="AK1703" s="83"/>
      <c r="AL1703" s="83"/>
      <c r="AM1703" s="75"/>
      <c r="AN1703" s="75"/>
      <c r="AO1703" s="75"/>
      <c r="AP1703" s="75"/>
      <c r="AQ1703" s="75"/>
      <c r="AR1703" s="75"/>
      <c r="AS1703" s="75"/>
      <c r="AT1703" s="75"/>
      <c r="AU1703" s="75"/>
      <c r="AV1703" s="75"/>
      <c r="AW1703" s="82">
        <f>MIN(AV1707:AV1709)</f>
        <v>100</v>
      </c>
      <c r="AX1703" s="83"/>
      <c r="AY1703" s="83"/>
      <c r="AZ1703" s="79"/>
      <c r="BA1703" s="80"/>
      <c r="BB1703" s="71"/>
      <c r="BC1703" s="95"/>
      <c r="BD1703" s="41">
        <v>4</v>
      </c>
      <c r="BE1703" s="52">
        <v>43</v>
      </c>
      <c r="BF1703" s="103">
        <v>4336</v>
      </c>
      <c r="BG1703" s="278" t="s">
        <v>48</v>
      </c>
    </row>
    <row r="1704" spans="1:59" s="63" customFormat="1" ht="12.75" x14ac:dyDescent="0.2">
      <c r="A1704" s="196">
        <v>4</v>
      </c>
      <c r="B1704" s="197" t="s">
        <v>422</v>
      </c>
      <c r="C1704" s="208">
        <v>43</v>
      </c>
      <c r="D1704" s="209" t="s">
        <v>688</v>
      </c>
      <c r="E1704" s="212">
        <v>4336</v>
      </c>
      <c r="F1704" s="213" t="s">
        <v>724</v>
      </c>
      <c r="G1704" s="231" t="s">
        <v>725</v>
      </c>
      <c r="H1704" s="81" t="s">
        <v>49</v>
      </c>
      <c r="I1704" s="223"/>
      <c r="J1704" s="73"/>
      <c r="K1704" s="73"/>
      <c r="L1704" s="73"/>
      <c r="M1704" s="74"/>
      <c r="N1704" s="247"/>
      <c r="O1704" s="306"/>
      <c r="P1704" s="105"/>
      <c r="Q1704" s="75"/>
      <c r="R1704" s="75"/>
      <c r="S1704" s="75"/>
      <c r="T1704" s="75"/>
      <c r="U1704" s="75"/>
      <c r="V1704" s="75"/>
      <c r="W1704" s="75"/>
      <c r="X1704" s="75"/>
      <c r="Y1704" s="84">
        <f>IF(ISNUMBER(AVERAGE(X1707:X1709)),AVERAGE(X1707:X1709),0)</f>
        <v>25000</v>
      </c>
      <c r="Z1704" s="83"/>
      <c r="AA1704" s="83"/>
      <c r="AB1704" s="75"/>
      <c r="AC1704" s="75"/>
      <c r="AD1704" s="75"/>
      <c r="AE1704" s="75"/>
      <c r="AF1704" s="75"/>
      <c r="AG1704" s="75"/>
      <c r="AH1704" s="75"/>
      <c r="AI1704" s="75"/>
      <c r="AJ1704" s="84">
        <f>IF(ISNUMBER(AVERAGE(AI1707:AI1709)),AVERAGE(AI1707:AI1709),0)</f>
        <v>0</v>
      </c>
      <c r="AK1704" s="83"/>
      <c r="AL1704" s="83"/>
      <c r="AM1704" s="75"/>
      <c r="AN1704" s="75"/>
      <c r="AO1704" s="75"/>
      <c r="AP1704" s="75"/>
      <c r="AQ1704" s="75"/>
      <c r="AR1704" s="75"/>
      <c r="AS1704" s="75"/>
      <c r="AT1704" s="75"/>
      <c r="AU1704" s="75"/>
      <c r="AV1704" s="75"/>
      <c r="AW1704" s="84">
        <f>IF(ISNUMBER(AVERAGE(AV1707:AV1709)),AVERAGE(AV1707:AV1709),0)</f>
        <v>100</v>
      </c>
      <c r="AX1704" s="83"/>
      <c r="AY1704" s="83"/>
      <c r="AZ1704" s="79"/>
      <c r="BA1704" s="80"/>
      <c r="BB1704" s="71"/>
      <c r="BC1704" s="95"/>
      <c r="BD1704" s="41">
        <v>4</v>
      </c>
      <c r="BE1704" s="52">
        <v>43</v>
      </c>
      <c r="BF1704" s="103">
        <v>4336</v>
      </c>
      <c r="BG1704" s="278" t="s">
        <v>49</v>
      </c>
    </row>
    <row r="1705" spans="1:59" s="63" customFormat="1" ht="12.75" x14ac:dyDescent="0.2">
      <c r="A1705" s="196">
        <v>4</v>
      </c>
      <c r="B1705" s="197" t="s">
        <v>422</v>
      </c>
      <c r="C1705" s="208">
        <v>43</v>
      </c>
      <c r="D1705" s="209" t="s">
        <v>688</v>
      </c>
      <c r="E1705" s="212">
        <v>4336</v>
      </c>
      <c r="F1705" s="213" t="s">
        <v>724</v>
      </c>
      <c r="G1705" s="231" t="s">
        <v>725</v>
      </c>
      <c r="H1705" s="81" t="s">
        <v>50</v>
      </c>
      <c r="I1705" s="223"/>
      <c r="J1705" s="73"/>
      <c r="K1705" s="73"/>
      <c r="L1705" s="73"/>
      <c r="M1705" s="74"/>
      <c r="N1705" s="247"/>
      <c r="O1705" s="306"/>
      <c r="P1705" s="105"/>
      <c r="Q1705" s="75"/>
      <c r="R1705" s="75"/>
      <c r="S1705" s="75"/>
      <c r="T1705" s="75"/>
      <c r="U1705" s="75"/>
      <c r="V1705" s="75"/>
      <c r="W1705" s="75"/>
      <c r="X1705" s="75"/>
      <c r="Y1705" s="84">
        <f>MAX(X1707:X1709)</f>
        <v>25000</v>
      </c>
      <c r="Z1705" s="83"/>
      <c r="AA1705" s="83"/>
      <c r="AB1705" s="75"/>
      <c r="AC1705" s="75"/>
      <c r="AD1705" s="75"/>
      <c r="AE1705" s="75"/>
      <c r="AF1705" s="75"/>
      <c r="AG1705" s="75"/>
      <c r="AH1705" s="75"/>
      <c r="AI1705" s="75"/>
      <c r="AJ1705" s="84">
        <f>MAX(AI1707:AI1709)</f>
        <v>0</v>
      </c>
      <c r="AK1705" s="83"/>
      <c r="AL1705" s="83"/>
      <c r="AM1705" s="75"/>
      <c r="AN1705" s="75"/>
      <c r="AO1705" s="75"/>
      <c r="AP1705" s="75"/>
      <c r="AQ1705" s="75"/>
      <c r="AR1705" s="75"/>
      <c r="AS1705" s="75"/>
      <c r="AT1705" s="75"/>
      <c r="AU1705" s="75"/>
      <c r="AV1705" s="75"/>
      <c r="AW1705" s="84">
        <f>MAX(AV1707:AV1709)</f>
        <v>100</v>
      </c>
      <c r="AX1705" s="83"/>
      <c r="AY1705" s="83"/>
      <c r="AZ1705" s="79"/>
      <c r="BA1705" s="80"/>
      <c r="BB1705" s="71"/>
      <c r="BC1705" s="95"/>
      <c r="BD1705" s="41">
        <v>4</v>
      </c>
      <c r="BE1705" s="52">
        <v>43</v>
      </c>
      <c r="BF1705" s="103">
        <v>4336</v>
      </c>
      <c r="BG1705" s="278" t="s">
        <v>50</v>
      </c>
    </row>
    <row r="1706" spans="1:59" s="63" customFormat="1" ht="12.75" x14ac:dyDescent="0.2">
      <c r="A1706" s="196">
        <v>4</v>
      </c>
      <c r="B1706" s="197" t="s">
        <v>422</v>
      </c>
      <c r="C1706" s="208">
        <v>43</v>
      </c>
      <c r="D1706" s="209" t="s">
        <v>688</v>
      </c>
      <c r="E1706" s="212">
        <v>4336</v>
      </c>
      <c r="F1706" s="213" t="s">
        <v>724</v>
      </c>
      <c r="G1706" s="231" t="s">
        <v>725</v>
      </c>
      <c r="H1706" s="85" t="s">
        <v>51</v>
      </c>
      <c r="I1706" s="223"/>
      <c r="J1706" s="73"/>
      <c r="K1706" s="73"/>
      <c r="L1706" s="73"/>
      <c r="M1706" s="74"/>
      <c r="N1706" s="248">
        <f>SUM(N1707:N1709)</f>
        <v>1</v>
      </c>
      <c r="O1706" s="293">
        <f>SUM(O1707:O1709)</f>
        <v>1</v>
      </c>
      <c r="P1706" s="292"/>
      <c r="Q1706" s="87"/>
      <c r="R1706" s="87"/>
      <c r="S1706" s="87"/>
      <c r="T1706" s="87"/>
      <c r="U1706" s="87"/>
      <c r="V1706" s="87"/>
      <c r="W1706" s="87"/>
      <c r="X1706" s="87"/>
      <c r="Y1706" s="88"/>
      <c r="Z1706" s="86">
        <f>SUM(Z1707:Z1709)</f>
        <v>25000</v>
      </c>
      <c r="AA1706" s="88"/>
      <c r="AB1706" s="87"/>
      <c r="AC1706" s="87"/>
      <c r="AD1706" s="87"/>
      <c r="AE1706" s="87"/>
      <c r="AF1706" s="87"/>
      <c r="AG1706" s="87"/>
      <c r="AH1706" s="87"/>
      <c r="AI1706" s="87"/>
      <c r="AJ1706" s="88"/>
      <c r="AK1706" s="86">
        <f>SUM(AK1707:AK1709)</f>
        <v>0</v>
      </c>
      <c r="AL1706" s="88"/>
      <c r="AM1706" s="87"/>
      <c r="AN1706" s="87"/>
      <c r="AO1706" s="87"/>
      <c r="AP1706" s="87"/>
      <c r="AQ1706" s="87"/>
      <c r="AR1706" s="87"/>
      <c r="AS1706" s="87"/>
      <c r="AT1706" s="87"/>
      <c r="AU1706" s="87"/>
      <c r="AV1706" s="87"/>
      <c r="AW1706" s="112"/>
      <c r="AX1706" s="86">
        <f>SUM(AX1707:AX1709)</f>
        <v>100</v>
      </c>
      <c r="AY1706" s="88"/>
      <c r="AZ1706" s="79"/>
      <c r="BA1706" s="80"/>
      <c r="BB1706" s="71"/>
      <c r="BC1706" s="95"/>
      <c r="BD1706" s="41">
        <v>4</v>
      </c>
      <c r="BE1706" s="52">
        <v>43</v>
      </c>
      <c r="BF1706" s="103">
        <v>4336</v>
      </c>
      <c r="BG1706" s="279" t="s">
        <v>51</v>
      </c>
    </row>
    <row r="1707" spans="1:59" s="63" customFormat="1" ht="12.75" x14ac:dyDescent="0.2">
      <c r="A1707" s="196">
        <v>4</v>
      </c>
      <c r="B1707" s="197" t="s">
        <v>422</v>
      </c>
      <c r="C1707" s="208">
        <v>43</v>
      </c>
      <c r="D1707" s="209" t="s">
        <v>688</v>
      </c>
      <c r="E1707" s="212">
        <v>4336</v>
      </c>
      <c r="F1707" s="213" t="s">
        <v>724</v>
      </c>
      <c r="G1707" s="231" t="s">
        <v>725</v>
      </c>
      <c r="H1707" s="89" t="s">
        <v>52</v>
      </c>
      <c r="I1707" s="90" t="s">
        <v>726</v>
      </c>
      <c r="J1707" s="90"/>
      <c r="K1707" s="90" t="s">
        <v>727</v>
      </c>
      <c r="L1707" s="90" t="s">
        <v>69</v>
      </c>
      <c r="M1707" s="91"/>
      <c r="N1707" s="312">
        <v>1</v>
      </c>
      <c r="O1707" s="313">
        <f>N1707/N1706</f>
        <v>1</v>
      </c>
      <c r="P1707" s="104"/>
      <c r="Q1707" s="92"/>
      <c r="R1707" s="92"/>
      <c r="S1707" s="92"/>
      <c r="T1707" s="92"/>
      <c r="U1707" s="92"/>
      <c r="V1707" s="92"/>
      <c r="W1707" s="92">
        <v>1</v>
      </c>
      <c r="X1707" s="109">
        <f>P1707*P$7+Q1707*Q$7+R1707*R$7+S1707*S$7+T1707*T$7+U1707*U$7+V1707*V$7+W1707*W$7</f>
        <v>25000</v>
      </c>
      <c r="Y1707" s="83"/>
      <c r="Z1707" s="110">
        <f>X1707*$O1707</f>
        <v>25000</v>
      </c>
      <c r="AA1707" s="111"/>
      <c r="AB1707" s="92"/>
      <c r="AC1707" s="92"/>
      <c r="AD1707" s="92"/>
      <c r="AE1707" s="92"/>
      <c r="AF1707" s="92"/>
      <c r="AG1707" s="92"/>
      <c r="AH1707" s="92"/>
      <c r="AI1707" s="109">
        <f>AB1707*AB$7+AC1707*AC$7+AD1707*AD$7+AE1707*AE$7+AF1707*AF$7+AG1707*AG$7+AH1707*AH$7</f>
        <v>0</v>
      </c>
      <c r="AJ1707" s="83"/>
      <c r="AK1707" s="110">
        <f>AI1707*$O1707</f>
        <v>0</v>
      </c>
      <c r="AL1707" s="111"/>
      <c r="AM1707" s="92"/>
      <c r="AN1707" s="92"/>
      <c r="AO1707" s="92"/>
      <c r="AP1707" s="92">
        <v>1</v>
      </c>
      <c r="AQ1707" s="92"/>
      <c r="AR1707" s="92"/>
      <c r="AS1707" s="92"/>
      <c r="AT1707" s="92"/>
      <c r="AU1707" s="92"/>
      <c r="AV1707" s="109">
        <f>AM1707*AM$7+AN1707*AN$7+AO1707*AO$7+AP1707*AP$7+AQ1707*AQ$7+AR1707*AR$7+AS1707*AS$7+AT1707*AT$7+AU1707*AU$7</f>
        <v>100</v>
      </c>
      <c r="AW1707" s="75"/>
      <c r="AX1707" s="110">
        <f>AV1707*$O1707</f>
        <v>100</v>
      </c>
      <c r="AY1707" s="111"/>
      <c r="AZ1707" s="93"/>
      <c r="BA1707" s="94" t="s">
        <v>105</v>
      </c>
      <c r="BB1707" s="71"/>
      <c r="BC1707" s="95"/>
      <c r="BD1707" s="41">
        <v>4</v>
      </c>
      <c r="BE1707" s="52">
        <v>43</v>
      </c>
      <c r="BF1707" s="103">
        <v>4336</v>
      </c>
      <c r="BG1707" s="280" t="s">
        <v>52</v>
      </c>
    </row>
    <row r="1708" spans="1:59" s="63" customFormat="1" ht="12.75" x14ac:dyDescent="0.2">
      <c r="A1708" s="196">
        <v>4</v>
      </c>
      <c r="B1708" s="197" t="s">
        <v>422</v>
      </c>
      <c r="C1708" s="208">
        <v>43</v>
      </c>
      <c r="D1708" s="209" t="s">
        <v>688</v>
      </c>
      <c r="E1708" s="212">
        <v>4336</v>
      </c>
      <c r="F1708" s="213" t="s">
        <v>724</v>
      </c>
      <c r="G1708" s="231" t="s">
        <v>725</v>
      </c>
      <c r="H1708" s="65"/>
      <c r="I1708" s="222"/>
      <c r="J1708" s="66"/>
      <c r="K1708" s="66"/>
      <c r="L1708" s="66"/>
      <c r="M1708" s="64"/>
      <c r="N1708" s="304"/>
      <c r="O1708" s="305"/>
      <c r="P1708" s="127"/>
      <c r="Q1708" s="67"/>
      <c r="R1708" s="67"/>
      <c r="S1708" s="67"/>
      <c r="T1708" s="67"/>
      <c r="U1708" s="67"/>
      <c r="V1708" s="67"/>
      <c r="W1708" s="67"/>
      <c r="X1708" s="67"/>
      <c r="Y1708" s="68"/>
      <c r="Z1708" s="68"/>
      <c r="AA1708" s="68"/>
      <c r="AB1708" s="67"/>
      <c r="AC1708" s="67"/>
      <c r="AD1708" s="67"/>
      <c r="AE1708" s="67"/>
      <c r="AF1708" s="67"/>
      <c r="AG1708" s="67"/>
      <c r="AH1708" s="67"/>
      <c r="AI1708" s="67"/>
      <c r="AJ1708" s="68"/>
      <c r="AK1708" s="68"/>
      <c r="AL1708" s="68"/>
      <c r="AM1708" s="67"/>
      <c r="AN1708" s="67"/>
      <c r="AO1708" s="67"/>
      <c r="AP1708" s="67"/>
      <c r="AQ1708" s="67"/>
      <c r="AR1708" s="67"/>
      <c r="AS1708" s="67"/>
      <c r="AT1708" s="67"/>
      <c r="AU1708" s="67"/>
      <c r="AV1708" s="67"/>
      <c r="AW1708" s="67"/>
      <c r="AX1708" s="68"/>
      <c r="AY1708" s="68"/>
      <c r="AZ1708" s="69"/>
      <c r="BA1708" s="70"/>
      <c r="BB1708" s="71"/>
      <c r="BC1708" s="95"/>
      <c r="BD1708" s="41">
        <v>4</v>
      </c>
      <c r="BE1708" s="52">
        <v>43</v>
      </c>
      <c r="BF1708" s="103">
        <v>4336</v>
      </c>
      <c r="BG1708" s="275"/>
    </row>
    <row r="1709" spans="1:59" s="63" customFormat="1" ht="12.75" x14ac:dyDescent="0.2">
      <c r="A1709" s="196">
        <v>4</v>
      </c>
      <c r="B1709" s="197" t="s">
        <v>422</v>
      </c>
      <c r="C1709" s="208">
        <v>43</v>
      </c>
      <c r="D1709" s="209" t="s">
        <v>688</v>
      </c>
      <c r="E1709" s="212">
        <v>4336</v>
      </c>
      <c r="F1709" s="213" t="s">
        <v>724</v>
      </c>
      <c r="G1709" s="232"/>
      <c r="H1709" s="97"/>
      <c r="I1709" s="224"/>
      <c r="J1709" s="98"/>
      <c r="K1709" s="98"/>
      <c r="L1709" s="98"/>
      <c r="M1709" s="96"/>
      <c r="N1709" s="307"/>
      <c r="O1709" s="246"/>
      <c r="P1709" s="124"/>
      <c r="Q1709" s="99"/>
      <c r="R1709" s="99"/>
      <c r="S1709" s="99"/>
      <c r="T1709" s="99"/>
      <c r="U1709" s="99"/>
      <c r="V1709" s="99"/>
      <c r="W1709" s="99"/>
      <c r="X1709" s="99"/>
      <c r="Y1709" s="100"/>
      <c r="Z1709" s="100"/>
      <c r="AA1709" s="100"/>
      <c r="AB1709" s="99"/>
      <c r="AC1709" s="99"/>
      <c r="AD1709" s="99"/>
      <c r="AE1709" s="99"/>
      <c r="AF1709" s="99"/>
      <c r="AG1709" s="99"/>
      <c r="AH1709" s="99"/>
      <c r="AI1709" s="99"/>
      <c r="AJ1709" s="100"/>
      <c r="AK1709" s="100"/>
      <c r="AL1709" s="100"/>
      <c r="AM1709" s="99"/>
      <c r="AN1709" s="99"/>
      <c r="AO1709" s="99"/>
      <c r="AP1709" s="99"/>
      <c r="AQ1709" s="99"/>
      <c r="AR1709" s="99"/>
      <c r="AS1709" s="99"/>
      <c r="AT1709" s="99"/>
      <c r="AU1709" s="99"/>
      <c r="AV1709" s="99"/>
      <c r="AW1709" s="99"/>
      <c r="AX1709" s="100"/>
      <c r="AY1709" s="100"/>
      <c r="AZ1709" s="101"/>
      <c r="BA1709" s="102"/>
      <c r="BB1709" s="95"/>
      <c r="BC1709" s="95"/>
      <c r="BD1709" s="41">
        <v>4</v>
      </c>
      <c r="BE1709" s="52">
        <v>43</v>
      </c>
      <c r="BF1709" s="103">
        <v>4336</v>
      </c>
      <c r="BG1709" s="277"/>
    </row>
    <row r="1710" spans="1:59" s="63" customFormat="1" ht="12.75" x14ac:dyDescent="0.2">
      <c r="A1710" s="196">
        <v>4</v>
      </c>
      <c r="B1710" s="197" t="s">
        <v>422</v>
      </c>
      <c r="C1710" s="208">
        <v>43</v>
      </c>
      <c r="D1710" s="209" t="s">
        <v>688</v>
      </c>
      <c r="E1710" s="212">
        <v>4336</v>
      </c>
      <c r="F1710" s="213" t="s">
        <v>724</v>
      </c>
      <c r="G1710" s="231"/>
      <c r="H1710" s="65"/>
      <c r="I1710" s="222"/>
      <c r="J1710" s="66"/>
      <c r="K1710" s="66"/>
      <c r="L1710" s="66"/>
      <c r="M1710" s="64"/>
      <c r="N1710" s="304"/>
      <c r="O1710" s="305"/>
      <c r="P1710" s="127"/>
      <c r="Q1710" s="67"/>
      <c r="R1710" s="67"/>
      <c r="S1710" s="67"/>
      <c r="T1710" s="67"/>
      <c r="U1710" s="67"/>
      <c r="V1710" s="67"/>
      <c r="W1710" s="67"/>
      <c r="X1710" s="67"/>
      <c r="Y1710" s="68"/>
      <c r="Z1710" s="68"/>
      <c r="AA1710" s="68"/>
      <c r="AB1710" s="67"/>
      <c r="AC1710" s="67"/>
      <c r="AD1710" s="67"/>
      <c r="AE1710" s="67"/>
      <c r="AF1710" s="67"/>
      <c r="AG1710" s="67"/>
      <c r="AH1710" s="67"/>
      <c r="AI1710" s="67"/>
      <c r="AJ1710" s="68"/>
      <c r="AK1710" s="68"/>
      <c r="AL1710" s="68"/>
      <c r="AM1710" s="67"/>
      <c r="AN1710" s="67"/>
      <c r="AO1710" s="67"/>
      <c r="AP1710" s="67"/>
      <c r="AQ1710" s="67"/>
      <c r="AR1710" s="67"/>
      <c r="AS1710" s="67"/>
      <c r="AT1710" s="67"/>
      <c r="AU1710" s="67"/>
      <c r="AV1710" s="67"/>
      <c r="AW1710" s="67"/>
      <c r="AX1710" s="68"/>
      <c r="AY1710" s="68"/>
      <c r="AZ1710" s="69"/>
      <c r="BA1710" s="70"/>
      <c r="BB1710" s="71"/>
      <c r="BC1710" s="95"/>
      <c r="BD1710" s="41">
        <v>4</v>
      </c>
      <c r="BE1710" s="52">
        <v>43</v>
      </c>
      <c r="BF1710" s="103">
        <v>4336</v>
      </c>
      <c r="BG1710" s="275"/>
    </row>
    <row r="1711" spans="1:59" s="63" customFormat="1" ht="12.75" x14ac:dyDescent="0.2">
      <c r="A1711" s="196">
        <v>4</v>
      </c>
      <c r="B1711" s="197" t="s">
        <v>422</v>
      </c>
      <c r="C1711" s="208">
        <v>43</v>
      </c>
      <c r="D1711" s="209" t="s">
        <v>688</v>
      </c>
      <c r="E1711" s="212">
        <v>4336</v>
      </c>
      <c r="F1711" s="213" t="s">
        <v>724</v>
      </c>
      <c r="G1711" s="231" t="s">
        <v>1195</v>
      </c>
      <c r="H1711" s="72" t="s">
        <v>1233</v>
      </c>
      <c r="I1711" s="223" t="s">
        <v>1249</v>
      </c>
      <c r="J1711" s="73"/>
      <c r="K1711" s="73"/>
      <c r="L1711" s="73"/>
      <c r="M1711" s="74"/>
      <c r="N1711" s="247"/>
      <c r="O1711" s="306"/>
      <c r="P1711" s="105"/>
      <c r="Q1711" s="75"/>
      <c r="R1711" s="75"/>
      <c r="S1711" s="75"/>
      <c r="T1711" s="75"/>
      <c r="U1711" s="75"/>
      <c r="V1711" s="75"/>
      <c r="W1711" s="75"/>
      <c r="X1711" s="75"/>
      <c r="Y1711" s="76" t="s">
        <v>1241</v>
      </c>
      <c r="Z1711" s="77" t="s">
        <v>1241</v>
      </c>
      <c r="AA1711" s="78">
        <f>AA$1210</f>
        <v>5000</v>
      </c>
      <c r="AB1711" s="75"/>
      <c r="AC1711" s="75"/>
      <c r="AD1711" s="75"/>
      <c r="AE1711" s="75"/>
      <c r="AF1711" s="75"/>
      <c r="AG1711" s="75"/>
      <c r="AH1711" s="75"/>
      <c r="AI1711" s="75"/>
      <c r="AJ1711" s="76" t="s">
        <v>1241</v>
      </c>
      <c r="AK1711" s="77" t="s">
        <v>1241</v>
      </c>
      <c r="AL1711" s="78">
        <f>AL$1210</f>
        <v>0</v>
      </c>
      <c r="AM1711" s="75"/>
      <c r="AN1711" s="75"/>
      <c r="AO1711" s="75"/>
      <c r="AP1711" s="75"/>
      <c r="AQ1711" s="75"/>
      <c r="AR1711" s="75"/>
      <c r="AS1711" s="75"/>
      <c r="AT1711" s="75"/>
      <c r="AU1711" s="75"/>
      <c r="AV1711" s="75"/>
      <c r="AW1711" s="76" t="s">
        <v>1241</v>
      </c>
      <c r="AX1711" s="77" t="s">
        <v>1241</v>
      </c>
      <c r="AY1711" s="78">
        <f>AY$1210</f>
        <v>250</v>
      </c>
      <c r="AZ1711" s="79"/>
      <c r="BA1711" s="80" t="str">
        <f>I1711</f>
        <v>&gt; see 4255, Insulating wall cladding</v>
      </c>
      <c r="BB1711" s="71"/>
      <c r="BC1711" s="95"/>
      <c r="BD1711" s="41">
        <v>4</v>
      </c>
      <c r="BE1711" s="52">
        <v>43</v>
      </c>
      <c r="BF1711" s="103">
        <v>4336</v>
      </c>
      <c r="BG1711" s="276" t="str">
        <f>H1711</f>
        <v>Default Scenario (Link)</v>
      </c>
    </row>
    <row r="1712" spans="1:59" s="63" customFormat="1" ht="12.75" x14ac:dyDescent="0.2">
      <c r="A1712" s="196">
        <v>4</v>
      </c>
      <c r="B1712" s="197" t="s">
        <v>422</v>
      </c>
      <c r="C1712" s="208">
        <v>43</v>
      </c>
      <c r="D1712" s="209" t="s">
        <v>688</v>
      </c>
      <c r="E1712" s="212">
        <v>4336</v>
      </c>
      <c r="F1712" s="213" t="s">
        <v>724</v>
      </c>
      <c r="G1712" s="231"/>
      <c r="H1712" s="65"/>
      <c r="I1712" s="222"/>
      <c r="J1712" s="66"/>
      <c r="K1712" s="66"/>
      <c r="L1712" s="66"/>
      <c r="M1712" s="64"/>
      <c r="N1712" s="304"/>
      <c r="O1712" s="305"/>
      <c r="P1712" s="127"/>
      <c r="Q1712" s="67"/>
      <c r="R1712" s="67"/>
      <c r="S1712" s="67"/>
      <c r="T1712" s="67"/>
      <c r="U1712" s="67"/>
      <c r="V1712" s="67"/>
      <c r="W1712" s="67"/>
      <c r="X1712" s="67"/>
      <c r="Y1712" s="68"/>
      <c r="Z1712" s="68"/>
      <c r="AA1712" s="68"/>
      <c r="AB1712" s="67"/>
      <c r="AC1712" s="67"/>
      <c r="AD1712" s="67"/>
      <c r="AE1712" s="67"/>
      <c r="AF1712" s="67"/>
      <c r="AG1712" s="67"/>
      <c r="AH1712" s="67"/>
      <c r="AI1712" s="67"/>
      <c r="AJ1712" s="68"/>
      <c r="AK1712" s="68"/>
      <c r="AL1712" s="68"/>
      <c r="AM1712" s="67"/>
      <c r="AN1712" s="67"/>
      <c r="AO1712" s="67"/>
      <c r="AP1712" s="67"/>
      <c r="AQ1712" s="67"/>
      <c r="AR1712" s="67"/>
      <c r="AS1712" s="67"/>
      <c r="AT1712" s="67"/>
      <c r="AU1712" s="67"/>
      <c r="AV1712" s="67"/>
      <c r="AW1712" s="67"/>
      <c r="AX1712" s="68"/>
      <c r="AY1712" s="68"/>
      <c r="AZ1712" s="69"/>
      <c r="BA1712" s="70"/>
      <c r="BB1712" s="71"/>
      <c r="BC1712" s="95"/>
      <c r="BD1712" s="41">
        <v>4</v>
      </c>
      <c r="BE1712" s="52">
        <v>43</v>
      </c>
      <c r="BF1712" s="103">
        <v>4336</v>
      </c>
      <c r="BG1712" s="275"/>
    </row>
    <row r="1713" spans="1:59" s="63" customFormat="1" ht="12.75" x14ac:dyDescent="0.2">
      <c r="A1713" s="196">
        <v>4</v>
      </c>
      <c r="B1713" s="197" t="s">
        <v>422</v>
      </c>
      <c r="C1713" s="208">
        <v>43</v>
      </c>
      <c r="D1713" s="209" t="s">
        <v>688</v>
      </c>
      <c r="E1713" s="212">
        <v>4336</v>
      </c>
      <c r="F1713" s="213" t="s">
        <v>724</v>
      </c>
      <c r="G1713" s="232"/>
      <c r="H1713" s="97"/>
      <c r="I1713" s="224"/>
      <c r="J1713" s="98"/>
      <c r="K1713" s="98"/>
      <c r="L1713" s="98"/>
      <c r="M1713" s="96"/>
      <c r="N1713" s="307"/>
      <c r="O1713" s="246"/>
      <c r="P1713" s="124"/>
      <c r="Q1713" s="99"/>
      <c r="R1713" s="99"/>
      <c r="S1713" s="99"/>
      <c r="T1713" s="99"/>
      <c r="U1713" s="99"/>
      <c r="V1713" s="99"/>
      <c r="W1713" s="99"/>
      <c r="X1713" s="99"/>
      <c r="Y1713" s="100"/>
      <c r="Z1713" s="100"/>
      <c r="AA1713" s="100"/>
      <c r="AB1713" s="99"/>
      <c r="AC1713" s="99"/>
      <c r="AD1713" s="99"/>
      <c r="AE1713" s="99"/>
      <c r="AF1713" s="99"/>
      <c r="AG1713" s="99"/>
      <c r="AH1713" s="99"/>
      <c r="AI1713" s="99"/>
      <c r="AJ1713" s="100"/>
      <c r="AK1713" s="100"/>
      <c r="AL1713" s="100"/>
      <c r="AM1713" s="99"/>
      <c r="AN1713" s="99"/>
      <c r="AO1713" s="99"/>
      <c r="AP1713" s="99"/>
      <c r="AQ1713" s="99"/>
      <c r="AR1713" s="99"/>
      <c r="AS1713" s="99"/>
      <c r="AT1713" s="99"/>
      <c r="AU1713" s="99"/>
      <c r="AV1713" s="99"/>
      <c r="AW1713" s="99"/>
      <c r="AX1713" s="100"/>
      <c r="AY1713" s="100"/>
      <c r="AZ1713" s="101"/>
      <c r="BA1713" s="102"/>
      <c r="BB1713" s="95"/>
      <c r="BC1713" s="95"/>
      <c r="BD1713" s="41">
        <v>4</v>
      </c>
      <c r="BE1713" s="52">
        <v>43</v>
      </c>
      <c r="BF1713" s="103">
        <v>4336</v>
      </c>
      <c r="BG1713" s="277"/>
    </row>
    <row r="1714" spans="1:59" s="63" customFormat="1" ht="12.75" x14ac:dyDescent="0.2">
      <c r="A1714" s="196">
        <v>4</v>
      </c>
      <c r="B1714" s="197" t="s">
        <v>422</v>
      </c>
      <c r="C1714" s="208">
        <v>43</v>
      </c>
      <c r="D1714" s="209" t="s">
        <v>688</v>
      </c>
      <c r="E1714" s="212">
        <v>4336</v>
      </c>
      <c r="F1714" s="213" t="s">
        <v>724</v>
      </c>
      <c r="G1714" s="231"/>
      <c r="H1714" s="65"/>
      <c r="I1714" s="222"/>
      <c r="J1714" s="66"/>
      <c r="K1714" s="66"/>
      <c r="L1714" s="66"/>
      <c r="M1714" s="64"/>
      <c r="N1714" s="304"/>
      <c r="O1714" s="305"/>
      <c r="P1714" s="127"/>
      <c r="Q1714" s="67"/>
      <c r="R1714" s="67"/>
      <c r="S1714" s="67"/>
      <c r="T1714" s="67"/>
      <c r="U1714" s="67"/>
      <c r="V1714" s="67"/>
      <c r="W1714" s="67"/>
      <c r="X1714" s="67"/>
      <c r="Y1714" s="68"/>
      <c r="Z1714" s="68"/>
      <c r="AA1714" s="68"/>
      <c r="AB1714" s="67"/>
      <c r="AC1714" s="67"/>
      <c r="AD1714" s="67"/>
      <c r="AE1714" s="67"/>
      <c r="AF1714" s="67"/>
      <c r="AG1714" s="67"/>
      <c r="AH1714" s="67"/>
      <c r="AI1714" s="67"/>
      <c r="AJ1714" s="68"/>
      <c r="AK1714" s="68"/>
      <c r="AL1714" s="68"/>
      <c r="AM1714" s="67"/>
      <c r="AN1714" s="67"/>
      <c r="AO1714" s="67"/>
      <c r="AP1714" s="67"/>
      <c r="AQ1714" s="67"/>
      <c r="AR1714" s="67"/>
      <c r="AS1714" s="67"/>
      <c r="AT1714" s="67"/>
      <c r="AU1714" s="67"/>
      <c r="AV1714" s="67"/>
      <c r="AW1714" s="67"/>
      <c r="AX1714" s="68"/>
      <c r="AY1714" s="68"/>
      <c r="AZ1714" s="69"/>
      <c r="BA1714" s="70"/>
      <c r="BB1714" s="71"/>
      <c r="BC1714" s="95"/>
      <c r="BD1714" s="41">
        <v>4</v>
      </c>
      <c r="BE1714" s="52">
        <v>43</v>
      </c>
      <c r="BF1714" s="103">
        <v>4336</v>
      </c>
      <c r="BG1714" s="275"/>
    </row>
    <row r="1715" spans="1:59" s="63" customFormat="1" ht="12.75" x14ac:dyDescent="0.2">
      <c r="A1715" s="196">
        <v>4</v>
      </c>
      <c r="B1715" s="197" t="s">
        <v>422</v>
      </c>
      <c r="C1715" s="208">
        <v>43</v>
      </c>
      <c r="D1715" s="209" t="s">
        <v>688</v>
      </c>
      <c r="E1715" s="212">
        <v>4336</v>
      </c>
      <c r="F1715" s="213" t="s">
        <v>724</v>
      </c>
      <c r="G1715" s="231" t="s">
        <v>729</v>
      </c>
      <c r="H1715" s="72" t="s">
        <v>1233</v>
      </c>
      <c r="I1715" s="223" t="s">
        <v>1247</v>
      </c>
      <c r="J1715" s="73"/>
      <c r="K1715" s="73"/>
      <c r="L1715" s="73"/>
      <c r="M1715" s="74"/>
      <c r="N1715" s="247"/>
      <c r="O1715" s="306"/>
      <c r="P1715" s="105"/>
      <c r="Q1715" s="75"/>
      <c r="R1715" s="75"/>
      <c r="S1715" s="75"/>
      <c r="T1715" s="75"/>
      <c r="U1715" s="75"/>
      <c r="V1715" s="75"/>
      <c r="W1715" s="75"/>
      <c r="X1715" s="75"/>
      <c r="Y1715" s="76" t="s">
        <v>1241</v>
      </c>
      <c r="Z1715" s="77" t="s">
        <v>1241</v>
      </c>
      <c r="AA1715" s="78">
        <f>AA$2569</f>
        <v>5000</v>
      </c>
      <c r="AB1715" s="75"/>
      <c r="AC1715" s="75"/>
      <c r="AD1715" s="75"/>
      <c r="AE1715" s="75"/>
      <c r="AF1715" s="75"/>
      <c r="AG1715" s="75"/>
      <c r="AH1715" s="75"/>
      <c r="AI1715" s="75"/>
      <c r="AJ1715" s="76" t="s">
        <v>1241</v>
      </c>
      <c r="AK1715" s="77" t="s">
        <v>1241</v>
      </c>
      <c r="AL1715" s="78">
        <f>AL$2569</f>
        <v>0</v>
      </c>
      <c r="AM1715" s="75"/>
      <c r="AN1715" s="75"/>
      <c r="AO1715" s="75"/>
      <c r="AP1715" s="75"/>
      <c r="AQ1715" s="75"/>
      <c r="AR1715" s="75"/>
      <c r="AS1715" s="75"/>
      <c r="AT1715" s="75"/>
      <c r="AU1715" s="75"/>
      <c r="AV1715" s="75"/>
      <c r="AW1715" s="76" t="s">
        <v>1241</v>
      </c>
      <c r="AX1715" s="77" t="s">
        <v>1241</v>
      </c>
      <c r="AY1715" s="78">
        <f>AY$2569</f>
        <v>500</v>
      </c>
      <c r="AZ1715" s="79"/>
      <c r="BA1715" s="80" t="str">
        <f>I1715</f>
        <v>&gt; see 4711, Thermal insulation</v>
      </c>
      <c r="BB1715" s="71"/>
      <c r="BC1715" s="95"/>
      <c r="BD1715" s="41">
        <v>4</v>
      </c>
      <c r="BE1715" s="52">
        <v>43</v>
      </c>
      <c r="BF1715" s="103">
        <v>4336</v>
      </c>
      <c r="BG1715" s="276" t="str">
        <f>H1715</f>
        <v>Default Scenario (Link)</v>
      </c>
    </row>
    <row r="1716" spans="1:59" s="63" customFormat="1" ht="12.75" x14ac:dyDescent="0.2">
      <c r="A1716" s="196">
        <v>4</v>
      </c>
      <c r="B1716" s="197" t="s">
        <v>422</v>
      </c>
      <c r="C1716" s="208">
        <v>43</v>
      </c>
      <c r="D1716" s="209" t="s">
        <v>688</v>
      </c>
      <c r="E1716" s="212">
        <v>4336</v>
      </c>
      <c r="F1716" s="213" t="s">
        <v>724</v>
      </c>
      <c r="G1716" s="231"/>
      <c r="H1716" s="65"/>
      <c r="I1716" s="222"/>
      <c r="J1716" s="66"/>
      <c r="K1716" s="66"/>
      <c r="L1716" s="66"/>
      <c r="M1716" s="64"/>
      <c r="N1716" s="304"/>
      <c r="O1716" s="305"/>
      <c r="P1716" s="127"/>
      <c r="Q1716" s="67"/>
      <c r="R1716" s="67"/>
      <c r="S1716" s="67"/>
      <c r="T1716" s="67"/>
      <c r="U1716" s="67"/>
      <c r="V1716" s="67"/>
      <c r="W1716" s="67"/>
      <c r="X1716" s="67"/>
      <c r="Y1716" s="68"/>
      <c r="Z1716" s="68"/>
      <c r="AA1716" s="68"/>
      <c r="AB1716" s="67"/>
      <c r="AC1716" s="67"/>
      <c r="AD1716" s="67"/>
      <c r="AE1716" s="67"/>
      <c r="AF1716" s="67"/>
      <c r="AG1716" s="67"/>
      <c r="AH1716" s="67"/>
      <c r="AI1716" s="67"/>
      <c r="AJ1716" s="68"/>
      <c r="AK1716" s="68"/>
      <c r="AL1716" s="68"/>
      <c r="AM1716" s="67"/>
      <c r="AN1716" s="67"/>
      <c r="AO1716" s="67"/>
      <c r="AP1716" s="67"/>
      <c r="AQ1716" s="67"/>
      <c r="AR1716" s="67"/>
      <c r="AS1716" s="67"/>
      <c r="AT1716" s="67"/>
      <c r="AU1716" s="67"/>
      <c r="AV1716" s="67"/>
      <c r="AW1716" s="67"/>
      <c r="AX1716" s="68"/>
      <c r="AY1716" s="68"/>
      <c r="AZ1716" s="69"/>
      <c r="BA1716" s="70"/>
      <c r="BB1716" s="71"/>
      <c r="BC1716" s="95"/>
      <c r="BD1716" s="41">
        <v>4</v>
      </c>
      <c r="BE1716" s="52">
        <v>43</v>
      </c>
      <c r="BF1716" s="103">
        <v>4336</v>
      </c>
      <c r="BG1716" s="275"/>
    </row>
    <row r="1717" spans="1:59" s="63" customFormat="1" ht="12.75" x14ac:dyDescent="0.2">
      <c r="A1717" s="196">
        <v>4</v>
      </c>
      <c r="B1717" s="197" t="s">
        <v>422</v>
      </c>
      <c r="C1717" s="208">
        <v>43</v>
      </c>
      <c r="D1717" s="209" t="s">
        <v>688</v>
      </c>
      <c r="E1717" s="212">
        <v>4336</v>
      </c>
      <c r="F1717" s="213" t="s">
        <v>724</v>
      </c>
      <c r="G1717" s="232"/>
      <c r="H1717" s="97"/>
      <c r="I1717" s="224"/>
      <c r="J1717" s="98"/>
      <c r="K1717" s="98"/>
      <c r="L1717" s="98"/>
      <c r="M1717" s="96"/>
      <c r="N1717" s="307"/>
      <c r="O1717" s="246"/>
      <c r="P1717" s="124"/>
      <c r="Q1717" s="99"/>
      <c r="R1717" s="99"/>
      <c r="S1717" s="99"/>
      <c r="T1717" s="99"/>
      <c r="U1717" s="99"/>
      <c r="V1717" s="99"/>
      <c r="W1717" s="99"/>
      <c r="X1717" s="99"/>
      <c r="Y1717" s="100"/>
      <c r="Z1717" s="100"/>
      <c r="AA1717" s="100"/>
      <c r="AB1717" s="99"/>
      <c r="AC1717" s="99"/>
      <c r="AD1717" s="99"/>
      <c r="AE1717" s="99"/>
      <c r="AF1717" s="99"/>
      <c r="AG1717" s="99"/>
      <c r="AH1717" s="99"/>
      <c r="AI1717" s="99"/>
      <c r="AJ1717" s="100"/>
      <c r="AK1717" s="100"/>
      <c r="AL1717" s="100"/>
      <c r="AM1717" s="99"/>
      <c r="AN1717" s="99"/>
      <c r="AO1717" s="99"/>
      <c r="AP1717" s="99"/>
      <c r="AQ1717" s="99"/>
      <c r="AR1717" s="99"/>
      <c r="AS1717" s="99"/>
      <c r="AT1717" s="99"/>
      <c r="AU1717" s="99"/>
      <c r="AV1717" s="99"/>
      <c r="AW1717" s="99"/>
      <c r="AX1717" s="100"/>
      <c r="AY1717" s="100"/>
      <c r="AZ1717" s="101"/>
      <c r="BA1717" s="102"/>
      <c r="BB1717" s="95"/>
      <c r="BC1717" s="95"/>
      <c r="BD1717" s="41">
        <v>4</v>
      </c>
      <c r="BE1717" s="52">
        <v>43</v>
      </c>
      <c r="BF1717" s="103">
        <v>4336</v>
      </c>
      <c r="BG1717" s="277"/>
    </row>
    <row r="1718" spans="1:59" x14ac:dyDescent="0.25">
      <c r="A1718" s="196">
        <v>4</v>
      </c>
      <c r="B1718" s="197" t="s">
        <v>422</v>
      </c>
      <c r="C1718" s="208">
        <v>43</v>
      </c>
      <c r="D1718" s="209" t="s">
        <v>688</v>
      </c>
      <c r="E1718" s="210">
        <v>4337</v>
      </c>
      <c r="F1718" s="211" t="s">
        <v>728</v>
      </c>
      <c r="G1718" s="235"/>
      <c r="H1718" s="145"/>
      <c r="I1718" s="221"/>
      <c r="J1718" s="57"/>
      <c r="K1718" s="57"/>
      <c r="L1718" s="57"/>
      <c r="M1718" s="144"/>
      <c r="N1718" s="324"/>
      <c r="O1718" s="325"/>
      <c r="P1718" s="146"/>
      <c r="Q1718" s="146"/>
      <c r="R1718" s="146"/>
      <c r="S1718" s="146"/>
      <c r="T1718" s="146"/>
      <c r="U1718" s="146"/>
      <c r="V1718" s="146"/>
      <c r="W1718" s="146"/>
      <c r="X1718" s="146"/>
      <c r="Y1718" s="59"/>
      <c r="Z1718" s="123"/>
      <c r="AA1718" s="123"/>
      <c r="AB1718" s="146"/>
      <c r="AC1718" s="146"/>
      <c r="AD1718" s="146"/>
      <c r="AE1718" s="146"/>
      <c r="AF1718" s="146"/>
      <c r="AG1718" s="146"/>
      <c r="AH1718" s="146"/>
      <c r="AI1718" s="146"/>
      <c r="AJ1718" s="59"/>
      <c r="AK1718" s="123"/>
      <c r="AL1718" s="123"/>
      <c r="AM1718" s="146"/>
      <c r="AN1718" s="146"/>
      <c r="AO1718" s="146"/>
      <c r="AP1718" s="146"/>
      <c r="AQ1718" s="146"/>
      <c r="AR1718" s="146"/>
      <c r="AS1718" s="146"/>
      <c r="AT1718" s="146"/>
      <c r="AU1718" s="146"/>
      <c r="AV1718" s="146"/>
      <c r="AW1718" s="58"/>
      <c r="AX1718" s="123"/>
      <c r="AY1718" s="59"/>
      <c r="AZ1718" s="147"/>
      <c r="BA1718" s="148"/>
      <c r="BB1718" s="143"/>
      <c r="BC1718" s="143"/>
      <c r="BD1718" s="41">
        <v>4</v>
      </c>
      <c r="BE1718" s="52">
        <v>43</v>
      </c>
      <c r="BF1718" s="62">
        <v>4337</v>
      </c>
      <c r="BG1718" s="284"/>
    </row>
    <row r="1719" spans="1:59" s="63" customFormat="1" ht="12.75" x14ac:dyDescent="0.2">
      <c r="A1719" s="196">
        <v>4</v>
      </c>
      <c r="B1719" s="197" t="s">
        <v>422</v>
      </c>
      <c r="C1719" s="208">
        <v>43</v>
      </c>
      <c r="D1719" s="209" t="s">
        <v>688</v>
      </c>
      <c r="E1719" s="210">
        <v>4337</v>
      </c>
      <c r="F1719" s="211" t="s">
        <v>728</v>
      </c>
      <c r="G1719" s="230"/>
      <c r="H1719" s="56"/>
      <c r="I1719" s="221"/>
      <c r="J1719" s="57"/>
      <c r="K1719" s="57"/>
      <c r="L1719" s="57"/>
      <c r="M1719" s="55"/>
      <c r="N1719" s="303"/>
      <c r="O1719" s="245"/>
      <c r="P1719" s="122"/>
      <c r="Q1719" s="58"/>
      <c r="R1719" s="58"/>
      <c r="S1719" s="58"/>
      <c r="T1719" s="58"/>
      <c r="U1719" s="58"/>
      <c r="V1719" s="58"/>
      <c r="W1719" s="58"/>
      <c r="X1719" s="58"/>
      <c r="Y1719" s="59"/>
      <c r="Z1719" s="59"/>
      <c r="AA1719" s="59"/>
      <c r="AB1719" s="58"/>
      <c r="AC1719" s="58"/>
      <c r="AD1719" s="58"/>
      <c r="AE1719" s="58"/>
      <c r="AF1719" s="58"/>
      <c r="AG1719" s="58"/>
      <c r="AH1719" s="58"/>
      <c r="AI1719" s="58"/>
      <c r="AJ1719" s="59"/>
      <c r="AK1719" s="59"/>
      <c r="AL1719" s="59"/>
      <c r="AM1719" s="58"/>
      <c r="AN1719" s="58"/>
      <c r="AO1719" s="58"/>
      <c r="AP1719" s="58"/>
      <c r="AQ1719" s="58"/>
      <c r="AR1719" s="58"/>
      <c r="AS1719" s="58"/>
      <c r="AT1719" s="58"/>
      <c r="AU1719" s="58"/>
      <c r="AV1719" s="58"/>
      <c r="AW1719" s="58"/>
      <c r="AX1719" s="59"/>
      <c r="AY1719" s="59"/>
      <c r="AZ1719" s="60"/>
      <c r="BA1719" s="61"/>
      <c r="BB1719" s="54"/>
      <c r="BC1719" s="54"/>
      <c r="BD1719" s="41">
        <v>4</v>
      </c>
      <c r="BE1719" s="52">
        <v>43</v>
      </c>
      <c r="BF1719" s="62">
        <v>4337</v>
      </c>
      <c r="BG1719" s="274"/>
    </row>
    <row r="1720" spans="1:59" s="63" customFormat="1" ht="12.75" x14ac:dyDescent="0.2">
      <c r="A1720" s="196">
        <v>4</v>
      </c>
      <c r="B1720" s="197" t="s">
        <v>422</v>
      </c>
      <c r="C1720" s="208">
        <v>43</v>
      </c>
      <c r="D1720" s="209" t="s">
        <v>688</v>
      </c>
      <c r="E1720" s="210">
        <v>4337</v>
      </c>
      <c r="F1720" s="211" t="s">
        <v>728</v>
      </c>
      <c r="G1720" s="231" t="s">
        <v>360</v>
      </c>
      <c r="H1720" s="65"/>
      <c r="I1720" s="222"/>
      <c r="J1720" s="66"/>
      <c r="K1720" s="66"/>
      <c r="L1720" s="66"/>
      <c r="M1720" s="64"/>
      <c r="N1720" s="308"/>
      <c r="O1720" s="309"/>
      <c r="P1720" s="127"/>
      <c r="Q1720" s="67"/>
      <c r="R1720" s="67"/>
      <c r="S1720" s="67"/>
      <c r="T1720" s="67"/>
      <c r="U1720" s="67"/>
      <c r="V1720" s="67"/>
      <c r="W1720" s="67"/>
      <c r="X1720" s="67"/>
      <c r="Y1720" s="68"/>
      <c r="Z1720" s="68"/>
      <c r="AA1720" s="68"/>
      <c r="AB1720" s="67"/>
      <c r="AC1720" s="67"/>
      <c r="AD1720" s="67"/>
      <c r="AE1720" s="67"/>
      <c r="AF1720" s="67"/>
      <c r="AG1720" s="67"/>
      <c r="AH1720" s="67"/>
      <c r="AI1720" s="67"/>
      <c r="AJ1720" s="68"/>
      <c r="AK1720" s="68"/>
      <c r="AL1720" s="68"/>
      <c r="AM1720" s="67"/>
      <c r="AN1720" s="67"/>
      <c r="AO1720" s="67"/>
      <c r="AP1720" s="67"/>
      <c r="AQ1720" s="67"/>
      <c r="AR1720" s="67"/>
      <c r="AS1720" s="67"/>
      <c r="AT1720" s="67"/>
      <c r="AU1720" s="67"/>
      <c r="AV1720" s="67"/>
      <c r="AW1720" s="67"/>
      <c r="AX1720" s="68"/>
      <c r="AY1720" s="68"/>
      <c r="AZ1720" s="69"/>
      <c r="BA1720" s="70"/>
      <c r="BB1720" s="71"/>
      <c r="BC1720" s="54"/>
      <c r="BD1720" s="41">
        <v>4</v>
      </c>
      <c r="BE1720" s="52">
        <v>43</v>
      </c>
      <c r="BF1720" s="62">
        <v>4337</v>
      </c>
      <c r="BG1720" s="275"/>
    </row>
    <row r="1721" spans="1:59" s="63" customFormat="1" ht="12.75" x14ac:dyDescent="0.2">
      <c r="A1721" s="196">
        <v>4</v>
      </c>
      <c r="B1721" s="197" t="s">
        <v>422</v>
      </c>
      <c r="C1721" s="208">
        <v>43</v>
      </c>
      <c r="D1721" s="209" t="s">
        <v>688</v>
      </c>
      <c r="E1721" s="210">
        <v>4337</v>
      </c>
      <c r="F1721" s="211" t="s">
        <v>728</v>
      </c>
      <c r="G1721" s="231" t="s">
        <v>360</v>
      </c>
      <c r="H1721" s="72" t="s">
        <v>47</v>
      </c>
      <c r="I1721" s="223"/>
      <c r="J1721" s="73"/>
      <c r="K1721" s="73"/>
      <c r="L1721" s="73"/>
      <c r="M1721" s="74"/>
      <c r="N1721" s="247"/>
      <c r="O1721" s="306"/>
      <c r="P1721" s="105"/>
      <c r="Q1721" s="75"/>
      <c r="R1721" s="75"/>
      <c r="S1721" s="75"/>
      <c r="T1721" s="75"/>
      <c r="U1721" s="75"/>
      <c r="V1721" s="75"/>
      <c r="W1721" s="75"/>
      <c r="X1721" s="75"/>
      <c r="Y1721" s="76">
        <f>IF(ISNUMBER(VLOOKUP(Y1723,P$7:W$7,MATCH(Y1723,P$7:W$7))),VLOOKUP(Y1723,P$7:W$7,MATCH(Y1723,P$7:W$7)),IF(N1725=0,"No Data",IF(Y1723&gt;0,"&lt;100",0)))</f>
        <v>10000</v>
      </c>
      <c r="Z1721" s="77">
        <f>IF(ISNUMBER(VLOOKUP(Z1725,P$7:W$7,MATCH(Z1725,P$7:W$7))),VLOOKUP(Z1725,P$7:W$7,MATCH(Z1725,P$7:W$7)),IF(N1725=0,"No Data",IF(Z1725&gt;0,"&lt;100",0)))</f>
        <v>10000</v>
      </c>
      <c r="AA1721" s="106">
        <f>IF(ISNUMBER(Z1721),Z1721,0)</f>
        <v>10000</v>
      </c>
      <c r="AB1721" s="75"/>
      <c r="AC1721" s="75"/>
      <c r="AD1721" s="75"/>
      <c r="AE1721" s="75"/>
      <c r="AF1721" s="75"/>
      <c r="AG1721" s="75"/>
      <c r="AH1721" s="75"/>
      <c r="AI1721" s="75"/>
      <c r="AJ1721" s="76">
        <f>IF(ISNUMBER(VLOOKUP(AJ1723,AB$7:AH$7,MATCH(AJ1723,AB$7:AH$7))),VLOOKUP(AJ1723,AB$7:AH$7,MATCH(AJ1723,AB$7:AH$7)),IF(N1725=0,"No Data",IF(AJ1723&gt;0,"&lt;50",0)))</f>
        <v>0</v>
      </c>
      <c r="AK1721" s="77">
        <f>IF(ISNUMBER(VLOOKUP(AK1725,AB$7:AH$7,MATCH(AK1725,AB$7:AH$7))),VLOOKUP(AK1725,AB$7:AH$7,MATCH(AK1725,AB$7:AH$7)),IF(N1725=0,"No Data",IF(AK1725&gt;0,"&lt;50",0)))</f>
        <v>0</v>
      </c>
      <c r="AL1721" s="106">
        <f>IF(ISNUMBER(AK1721),AK1721,0)</f>
        <v>0</v>
      </c>
      <c r="AM1721" s="75"/>
      <c r="AN1721" s="75"/>
      <c r="AO1721" s="75"/>
      <c r="AP1721" s="75"/>
      <c r="AQ1721" s="75"/>
      <c r="AR1721" s="75"/>
      <c r="AS1721" s="75"/>
      <c r="AT1721" s="75"/>
      <c r="AU1721" s="75"/>
      <c r="AV1721" s="75"/>
      <c r="AW1721" s="76">
        <f>IF(ISNUMBER(VLOOKUP(AW1723,AM$7:AU$7,MATCH(AW1723,AM$7:AU$7))),VLOOKUP(AW1723,AM$7:AU$7,MATCH(AW1723,AM$7:AU$7)),IF(N1725=0,"No Data",IF(AW1723&gt;0,"&lt;10",0)))</f>
        <v>250</v>
      </c>
      <c r="AX1721" s="77">
        <f>IF(ISNUMBER(VLOOKUP(AX1725,AM$7:AU$7,MATCH(AX1725,AM$7:AU$7))),VLOOKUP(AX1725,AM$7:AU$7,MATCH(AX1725,AM$7:AU$7)),IF(N1725=0,"No Data",IF(AX1725&gt;0,"&lt;10",0)))</f>
        <v>250</v>
      </c>
      <c r="AY1721" s="106">
        <f>IF(ISNUMBER(AX1721),AX1721,0)</f>
        <v>250</v>
      </c>
      <c r="AZ1721" s="79"/>
      <c r="BA1721" s="80"/>
      <c r="BB1721" s="71"/>
      <c r="BC1721" s="54"/>
      <c r="BD1721" s="41">
        <v>4</v>
      </c>
      <c r="BE1721" s="52">
        <v>43</v>
      </c>
      <c r="BF1721" s="62">
        <v>4337</v>
      </c>
      <c r="BG1721" s="276" t="s">
        <v>47</v>
      </c>
    </row>
    <row r="1722" spans="1:59" s="63" customFormat="1" ht="12.75" x14ac:dyDescent="0.2">
      <c r="A1722" s="196">
        <v>4</v>
      </c>
      <c r="B1722" s="197" t="s">
        <v>422</v>
      </c>
      <c r="C1722" s="208">
        <v>43</v>
      </c>
      <c r="D1722" s="209" t="s">
        <v>688</v>
      </c>
      <c r="E1722" s="210">
        <v>4337</v>
      </c>
      <c r="F1722" s="211" t="s">
        <v>728</v>
      </c>
      <c r="G1722" s="231" t="s">
        <v>360</v>
      </c>
      <c r="H1722" s="81" t="s">
        <v>48</v>
      </c>
      <c r="I1722" s="223"/>
      <c r="J1722" s="73"/>
      <c r="K1722" s="73"/>
      <c r="L1722" s="73"/>
      <c r="M1722" s="74"/>
      <c r="N1722" s="247"/>
      <c r="O1722" s="306"/>
      <c r="P1722" s="105"/>
      <c r="Q1722" s="75"/>
      <c r="R1722" s="75"/>
      <c r="S1722" s="75"/>
      <c r="T1722" s="75"/>
      <c r="U1722" s="75"/>
      <c r="V1722" s="75"/>
      <c r="W1722" s="75"/>
      <c r="X1722" s="75"/>
      <c r="Y1722" s="82">
        <f>MIN(X1726:X1727)</f>
        <v>0</v>
      </c>
      <c r="Z1722" s="83"/>
      <c r="AA1722" s="83"/>
      <c r="AB1722" s="75"/>
      <c r="AC1722" s="75"/>
      <c r="AD1722" s="75"/>
      <c r="AE1722" s="75"/>
      <c r="AF1722" s="75"/>
      <c r="AG1722" s="75"/>
      <c r="AH1722" s="75"/>
      <c r="AI1722" s="75"/>
      <c r="AJ1722" s="82">
        <f>MIN(AI1726:AI1727)</f>
        <v>0</v>
      </c>
      <c r="AK1722" s="83"/>
      <c r="AL1722" s="83"/>
      <c r="AM1722" s="75"/>
      <c r="AN1722" s="75"/>
      <c r="AO1722" s="75"/>
      <c r="AP1722" s="75"/>
      <c r="AQ1722" s="75"/>
      <c r="AR1722" s="75"/>
      <c r="AS1722" s="75"/>
      <c r="AT1722" s="75"/>
      <c r="AU1722" s="75"/>
      <c r="AV1722" s="75"/>
      <c r="AW1722" s="82">
        <f>MIN(AV1726:AV1727)</f>
        <v>100</v>
      </c>
      <c r="AX1722" s="83"/>
      <c r="AY1722" s="83"/>
      <c r="AZ1722" s="79"/>
      <c r="BA1722" s="80"/>
      <c r="BB1722" s="71"/>
      <c r="BC1722" s="54"/>
      <c r="BD1722" s="41">
        <v>4</v>
      </c>
      <c r="BE1722" s="52">
        <v>43</v>
      </c>
      <c r="BF1722" s="62">
        <v>4337</v>
      </c>
      <c r="BG1722" s="278" t="s">
        <v>48</v>
      </c>
    </row>
    <row r="1723" spans="1:59" s="63" customFormat="1" ht="12.75" x14ac:dyDescent="0.2">
      <c r="A1723" s="196">
        <v>4</v>
      </c>
      <c r="B1723" s="197" t="s">
        <v>422</v>
      </c>
      <c r="C1723" s="208">
        <v>43</v>
      </c>
      <c r="D1723" s="209" t="s">
        <v>688</v>
      </c>
      <c r="E1723" s="210">
        <v>4337</v>
      </c>
      <c r="F1723" s="211" t="s">
        <v>728</v>
      </c>
      <c r="G1723" s="231" t="s">
        <v>360</v>
      </c>
      <c r="H1723" s="81" t="s">
        <v>49</v>
      </c>
      <c r="I1723" s="223"/>
      <c r="J1723" s="73"/>
      <c r="K1723" s="73"/>
      <c r="L1723" s="73"/>
      <c r="M1723" s="74"/>
      <c r="N1723" s="247"/>
      <c r="O1723" s="306"/>
      <c r="P1723" s="105"/>
      <c r="Q1723" s="75"/>
      <c r="R1723" s="75"/>
      <c r="S1723" s="75"/>
      <c r="T1723" s="75"/>
      <c r="U1723" s="75"/>
      <c r="V1723" s="75"/>
      <c r="W1723" s="75"/>
      <c r="X1723" s="75"/>
      <c r="Y1723" s="84">
        <f>IF(ISNUMBER(AVERAGE(X1726:X1727)),AVERAGE(X1726:X1727),0)</f>
        <v>12500</v>
      </c>
      <c r="Z1723" s="83"/>
      <c r="AA1723" s="83"/>
      <c r="AB1723" s="75"/>
      <c r="AC1723" s="75"/>
      <c r="AD1723" s="75"/>
      <c r="AE1723" s="75"/>
      <c r="AF1723" s="75"/>
      <c r="AG1723" s="75"/>
      <c r="AH1723" s="75"/>
      <c r="AI1723" s="75"/>
      <c r="AJ1723" s="84">
        <f>IF(ISNUMBER(AVERAGE(AI1726:AI1727)),AVERAGE(AI1726:AI1727),0)</f>
        <v>0</v>
      </c>
      <c r="AK1723" s="83"/>
      <c r="AL1723" s="83"/>
      <c r="AM1723" s="75"/>
      <c r="AN1723" s="75"/>
      <c r="AO1723" s="75"/>
      <c r="AP1723" s="75"/>
      <c r="AQ1723" s="75"/>
      <c r="AR1723" s="75"/>
      <c r="AS1723" s="75"/>
      <c r="AT1723" s="75"/>
      <c r="AU1723" s="75"/>
      <c r="AV1723" s="75"/>
      <c r="AW1723" s="84">
        <f>IF(ISNUMBER(AVERAGE(AV1726:AV1727)),AVERAGE(AV1726:AV1727),0)</f>
        <v>300</v>
      </c>
      <c r="AX1723" s="83"/>
      <c r="AY1723" s="83"/>
      <c r="AZ1723" s="79"/>
      <c r="BA1723" s="80"/>
      <c r="BB1723" s="71"/>
      <c r="BC1723" s="54"/>
      <c r="BD1723" s="41">
        <v>4</v>
      </c>
      <c r="BE1723" s="52">
        <v>43</v>
      </c>
      <c r="BF1723" s="62">
        <v>4337</v>
      </c>
      <c r="BG1723" s="278" t="s">
        <v>49</v>
      </c>
    </row>
    <row r="1724" spans="1:59" s="63" customFormat="1" ht="12.75" x14ac:dyDescent="0.2">
      <c r="A1724" s="196">
        <v>4</v>
      </c>
      <c r="B1724" s="197" t="s">
        <v>422</v>
      </c>
      <c r="C1724" s="208">
        <v>43</v>
      </c>
      <c r="D1724" s="209" t="s">
        <v>688</v>
      </c>
      <c r="E1724" s="210">
        <v>4337</v>
      </c>
      <c r="F1724" s="211" t="s">
        <v>728</v>
      </c>
      <c r="G1724" s="231" t="s">
        <v>360</v>
      </c>
      <c r="H1724" s="81" t="s">
        <v>50</v>
      </c>
      <c r="I1724" s="223"/>
      <c r="J1724" s="73"/>
      <c r="K1724" s="73"/>
      <c r="L1724" s="73"/>
      <c r="M1724" s="74"/>
      <c r="N1724" s="247"/>
      <c r="O1724" s="306"/>
      <c r="P1724" s="105"/>
      <c r="Q1724" s="75"/>
      <c r="R1724" s="75"/>
      <c r="S1724" s="75"/>
      <c r="T1724" s="75"/>
      <c r="U1724" s="75"/>
      <c r="V1724" s="75"/>
      <c r="W1724" s="75"/>
      <c r="X1724" s="75"/>
      <c r="Y1724" s="84">
        <f>MAX(X1726:X1727)</f>
        <v>25000</v>
      </c>
      <c r="Z1724" s="83"/>
      <c r="AA1724" s="83"/>
      <c r="AB1724" s="75"/>
      <c r="AC1724" s="75"/>
      <c r="AD1724" s="75"/>
      <c r="AE1724" s="75"/>
      <c r="AF1724" s="75"/>
      <c r="AG1724" s="75"/>
      <c r="AH1724" s="75"/>
      <c r="AI1724" s="75"/>
      <c r="AJ1724" s="84">
        <f>MAX(AI1726:AI1727)</f>
        <v>0</v>
      </c>
      <c r="AK1724" s="83"/>
      <c r="AL1724" s="83"/>
      <c r="AM1724" s="75"/>
      <c r="AN1724" s="75"/>
      <c r="AO1724" s="75"/>
      <c r="AP1724" s="75"/>
      <c r="AQ1724" s="75"/>
      <c r="AR1724" s="75"/>
      <c r="AS1724" s="75"/>
      <c r="AT1724" s="75"/>
      <c r="AU1724" s="75"/>
      <c r="AV1724" s="75"/>
      <c r="AW1724" s="84">
        <f>MAX(AV1726:AV1727)</f>
        <v>500</v>
      </c>
      <c r="AX1724" s="83"/>
      <c r="AY1724" s="83"/>
      <c r="AZ1724" s="79"/>
      <c r="BA1724" s="80"/>
      <c r="BB1724" s="71"/>
      <c r="BC1724" s="54"/>
      <c r="BD1724" s="41">
        <v>4</v>
      </c>
      <c r="BE1724" s="52">
        <v>43</v>
      </c>
      <c r="BF1724" s="62">
        <v>4337</v>
      </c>
      <c r="BG1724" s="278" t="s">
        <v>50</v>
      </c>
    </row>
    <row r="1725" spans="1:59" s="63" customFormat="1" ht="12.75" x14ac:dyDescent="0.2">
      <c r="A1725" s="196">
        <v>4</v>
      </c>
      <c r="B1725" s="197" t="s">
        <v>422</v>
      </c>
      <c r="C1725" s="208">
        <v>43</v>
      </c>
      <c r="D1725" s="209" t="s">
        <v>688</v>
      </c>
      <c r="E1725" s="210">
        <v>4337</v>
      </c>
      <c r="F1725" s="211" t="s">
        <v>728</v>
      </c>
      <c r="G1725" s="231" t="s">
        <v>360</v>
      </c>
      <c r="H1725" s="85" t="s">
        <v>51</v>
      </c>
      <c r="I1725" s="223"/>
      <c r="J1725" s="73"/>
      <c r="K1725" s="73"/>
      <c r="L1725" s="73"/>
      <c r="M1725" s="74"/>
      <c r="N1725" s="317">
        <f>SUM(N1726:N1727)</f>
        <v>2</v>
      </c>
      <c r="O1725" s="293">
        <f>SUM(O1726:O1727)</f>
        <v>1</v>
      </c>
      <c r="P1725" s="292"/>
      <c r="Q1725" s="87"/>
      <c r="R1725" s="87"/>
      <c r="S1725" s="87"/>
      <c r="T1725" s="87"/>
      <c r="U1725" s="87"/>
      <c r="V1725" s="87"/>
      <c r="W1725" s="87"/>
      <c r="X1725" s="87"/>
      <c r="Y1725" s="112"/>
      <c r="Z1725" s="121">
        <f>SUM(Z1726:Z1727)</f>
        <v>12500</v>
      </c>
      <c r="AA1725" s="88"/>
      <c r="AB1725" s="87"/>
      <c r="AC1725" s="87"/>
      <c r="AD1725" s="87"/>
      <c r="AE1725" s="87"/>
      <c r="AF1725" s="87"/>
      <c r="AG1725" s="87"/>
      <c r="AH1725" s="87"/>
      <c r="AI1725" s="87"/>
      <c r="AJ1725" s="112"/>
      <c r="AK1725" s="121">
        <f>SUM(AK1726:AK1727)</f>
        <v>0</v>
      </c>
      <c r="AL1725" s="88"/>
      <c r="AM1725" s="87"/>
      <c r="AN1725" s="87"/>
      <c r="AO1725" s="87"/>
      <c r="AP1725" s="87"/>
      <c r="AQ1725" s="87"/>
      <c r="AR1725" s="87"/>
      <c r="AS1725" s="87"/>
      <c r="AT1725" s="87"/>
      <c r="AU1725" s="87"/>
      <c r="AV1725" s="87"/>
      <c r="AW1725" s="112"/>
      <c r="AX1725" s="121">
        <f>SUM(AX1726:AX1727)</f>
        <v>300</v>
      </c>
      <c r="AY1725" s="88"/>
      <c r="AZ1725" s="79"/>
      <c r="BA1725" s="80"/>
      <c r="BB1725" s="71"/>
      <c r="BC1725" s="54"/>
      <c r="BD1725" s="41">
        <v>4</v>
      </c>
      <c r="BE1725" s="52">
        <v>43</v>
      </c>
      <c r="BF1725" s="62">
        <v>4337</v>
      </c>
      <c r="BG1725" s="279" t="s">
        <v>51</v>
      </c>
    </row>
    <row r="1726" spans="1:59" s="63" customFormat="1" ht="12.75" x14ac:dyDescent="0.2">
      <c r="A1726" s="196">
        <v>4</v>
      </c>
      <c r="B1726" s="197" t="s">
        <v>422</v>
      </c>
      <c r="C1726" s="208">
        <v>43</v>
      </c>
      <c r="D1726" s="209" t="s">
        <v>688</v>
      </c>
      <c r="E1726" s="210">
        <v>4337</v>
      </c>
      <c r="F1726" s="211" t="s">
        <v>728</v>
      </c>
      <c r="G1726" s="231" t="s">
        <v>360</v>
      </c>
      <c r="H1726" s="89" t="s">
        <v>52</v>
      </c>
      <c r="I1726" s="90" t="s">
        <v>357</v>
      </c>
      <c r="J1726" s="90"/>
      <c r="K1726" s="90" t="s">
        <v>64</v>
      </c>
      <c r="L1726" s="90" t="s">
        <v>358</v>
      </c>
      <c r="M1726" s="91"/>
      <c r="N1726" s="312">
        <v>1</v>
      </c>
      <c r="O1726" s="313">
        <f>N1726/N$1725</f>
        <v>0.5</v>
      </c>
      <c r="P1726" s="104"/>
      <c r="Q1726" s="92"/>
      <c r="R1726" s="92"/>
      <c r="S1726" s="92"/>
      <c r="T1726" s="92"/>
      <c r="U1726" s="92"/>
      <c r="V1726" s="92"/>
      <c r="W1726" s="92"/>
      <c r="X1726" s="109">
        <f>P1726*P$7+Q1726*Q$7+R1726*R$7+S1726*S$7+T1726*T$7+U1726*U$7+V1726*V$7+W1726*W$7</f>
        <v>0</v>
      </c>
      <c r="Y1726" s="83"/>
      <c r="Z1726" s="110">
        <f>X1726*$O1726</f>
        <v>0</v>
      </c>
      <c r="AA1726" s="111"/>
      <c r="AB1726" s="92"/>
      <c r="AC1726" s="92"/>
      <c r="AD1726" s="92"/>
      <c r="AE1726" s="92"/>
      <c r="AF1726" s="92"/>
      <c r="AG1726" s="92"/>
      <c r="AH1726" s="92"/>
      <c r="AI1726" s="109">
        <f>AB1726*AB$7+AC1726*AC$7+AD1726*AD$7+AE1726*AE$7+AF1726*AF$7+AG1726*AG$7+AH1726*AH$7</f>
        <v>0</v>
      </c>
      <c r="AJ1726" s="83"/>
      <c r="AK1726" s="110">
        <f>AI1726*$O1726</f>
        <v>0</v>
      </c>
      <c r="AL1726" s="111"/>
      <c r="AM1726" s="92"/>
      <c r="AN1726" s="92"/>
      <c r="AO1726" s="92"/>
      <c r="AP1726" s="92"/>
      <c r="AQ1726" s="92"/>
      <c r="AR1726" s="92">
        <v>1</v>
      </c>
      <c r="AS1726" s="92"/>
      <c r="AT1726" s="92"/>
      <c r="AU1726" s="92"/>
      <c r="AV1726" s="109">
        <f>AM1726*AM$7+AN1726*AN$7+AO1726*AO$7+AP1726*AP$7+AQ1726*AQ$7+AR1726*AR$7+AS1726*AS$7+AT1726*AT$7+AU1726*AU$7</f>
        <v>500</v>
      </c>
      <c r="AW1726" s="75"/>
      <c r="AX1726" s="110">
        <f>AV1726*$O1726</f>
        <v>250</v>
      </c>
      <c r="AY1726" s="111"/>
      <c r="AZ1726" s="93"/>
      <c r="BA1726" s="94" t="s">
        <v>105</v>
      </c>
      <c r="BB1726" s="71"/>
      <c r="BC1726" s="54"/>
      <c r="BD1726" s="41">
        <v>4</v>
      </c>
      <c r="BE1726" s="52">
        <v>43</v>
      </c>
      <c r="BF1726" s="62">
        <v>4337</v>
      </c>
      <c r="BG1726" s="280" t="s">
        <v>52</v>
      </c>
    </row>
    <row r="1727" spans="1:59" s="63" customFormat="1" ht="12.75" x14ac:dyDescent="0.2">
      <c r="A1727" s="196">
        <v>4</v>
      </c>
      <c r="B1727" s="197" t="s">
        <v>422</v>
      </c>
      <c r="C1727" s="208">
        <v>43</v>
      </c>
      <c r="D1727" s="209" t="s">
        <v>688</v>
      </c>
      <c r="E1727" s="210">
        <v>4337</v>
      </c>
      <c r="F1727" s="211" t="s">
        <v>728</v>
      </c>
      <c r="G1727" s="231" t="s">
        <v>360</v>
      </c>
      <c r="H1727" s="89"/>
      <c r="I1727" s="90" t="s">
        <v>570</v>
      </c>
      <c r="J1727" s="90"/>
      <c r="K1727" s="90" t="s">
        <v>571</v>
      </c>
      <c r="L1727" s="90"/>
      <c r="M1727" s="91"/>
      <c r="N1727" s="312">
        <v>1</v>
      </c>
      <c r="O1727" s="313">
        <f>N1727/N$1725</f>
        <v>0.5</v>
      </c>
      <c r="P1727" s="104"/>
      <c r="Q1727" s="92"/>
      <c r="R1727" s="92"/>
      <c r="S1727" s="92"/>
      <c r="T1727" s="92"/>
      <c r="U1727" s="92"/>
      <c r="V1727" s="92"/>
      <c r="W1727" s="92">
        <v>1</v>
      </c>
      <c r="X1727" s="109">
        <f>P1727*P$7+Q1727*Q$7+R1727*R$7+S1727*S$7+T1727*T$7+U1727*U$7+V1727*V$7+W1727*W$7</f>
        <v>25000</v>
      </c>
      <c r="Y1727" s="83"/>
      <c r="Z1727" s="110">
        <f>X1727*$O1727</f>
        <v>12500</v>
      </c>
      <c r="AA1727" s="111"/>
      <c r="AB1727" s="92"/>
      <c r="AC1727" s="92"/>
      <c r="AD1727" s="92"/>
      <c r="AE1727" s="92"/>
      <c r="AF1727" s="92"/>
      <c r="AG1727" s="92"/>
      <c r="AH1727" s="92"/>
      <c r="AI1727" s="109">
        <f>AB1727*AB$7+AC1727*AC$7+AD1727*AD$7+AE1727*AE$7+AF1727*AF$7+AG1727*AG$7+AH1727*AH$7</f>
        <v>0</v>
      </c>
      <c r="AJ1727" s="83"/>
      <c r="AK1727" s="110">
        <f>AI1727*$O1727</f>
        <v>0</v>
      </c>
      <c r="AL1727" s="111"/>
      <c r="AM1727" s="92"/>
      <c r="AN1727" s="92"/>
      <c r="AO1727" s="92"/>
      <c r="AP1727" s="92">
        <v>1</v>
      </c>
      <c r="AQ1727" s="92"/>
      <c r="AR1727" s="92"/>
      <c r="AS1727" s="92"/>
      <c r="AT1727" s="92"/>
      <c r="AU1727" s="92"/>
      <c r="AV1727" s="109">
        <f>AM1727*AM$7+AN1727*AN$7+AO1727*AO$7+AP1727*AP$7+AQ1727*AQ$7+AR1727*AR$7+AS1727*AS$7+AT1727*AT$7+AU1727*AU$7</f>
        <v>100</v>
      </c>
      <c r="AW1727" s="75"/>
      <c r="AX1727" s="110">
        <f>AV1727*$O1727</f>
        <v>50</v>
      </c>
      <c r="AY1727" s="111"/>
      <c r="AZ1727" s="93"/>
      <c r="BA1727" s="94" t="s">
        <v>105</v>
      </c>
      <c r="BB1727" s="71"/>
      <c r="BC1727" s="54"/>
      <c r="BD1727" s="41">
        <v>4</v>
      </c>
      <c r="BE1727" s="52">
        <v>43</v>
      </c>
      <c r="BF1727" s="62">
        <v>4337</v>
      </c>
      <c r="BG1727" s="280" t="s">
        <v>52</v>
      </c>
    </row>
    <row r="1728" spans="1:59" s="63" customFormat="1" ht="12.75" x14ac:dyDescent="0.2">
      <c r="A1728" s="196">
        <v>4</v>
      </c>
      <c r="B1728" s="197" t="s">
        <v>422</v>
      </c>
      <c r="C1728" s="208">
        <v>43</v>
      </c>
      <c r="D1728" s="209" t="s">
        <v>688</v>
      </c>
      <c r="E1728" s="210">
        <v>4337</v>
      </c>
      <c r="F1728" s="211" t="s">
        <v>728</v>
      </c>
      <c r="G1728" s="231" t="s">
        <v>360</v>
      </c>
      <c r="H1728" s="65"/>
      <c r="I1728" s="222"/>
      <c r="J1728" s="66"/>
      <c r="K1728" s="66"/>
      <c r="L1728" s="66"/>
      <c r="M1728" s="64"/>
      <c r="N1728" s="304"/>
      <c r="O1728" s="305"/>
      <c r="P1728" s="127"/>
      <c r="Q1728" s="67"/>
      <c r="R1728" s="67"/>
      <c r="S1728" s="67"/>
      <c r="T1728" s="67"/>
      <c r="U1728" s="67"/>
      <c r="V1728" s="67"/>
      <c r="W1728" s="67"/>
      <c r="X1728" s="67"/>
      <c r="Y1728" s="68"/>
      <c r="Z1728" s="68"/>
      <c r="AA1728" s="68"/>
      <c r="AB1728" s="67"/>
      <c r="AC1728" s="67"/>
      <c r="AD1728" s="67"/>
      <c r="AE1728" s="67"/>
      <c r="AF1728" s="67"/>
      <c r="AG1728" s="67"/>
      <c r="AH1728" s="67"/>
      <c r="AI1728" s="67"/>
      <c r="AJ1728" s="68"/>
      <c r="AK1728" s="68"/>
      <c r="AL1728" s="68"/>
      <c r="AM1728" s="67"/>
      <c r="AN1728" s="67"/>
      <c r="AO1728" s="67"/>
      <c r="AP1728" s="67"/>
      <c r="AQ1728" s="67"/>
      <c r="AR1728" s="67"/>
      <c r="AS1728" s="67"/>
      <c r="AT1728" s="67"/>
      <c r="AU1728" s="67"/>
      <c r="AV1728" s="67"/>
      <c r="AW1728" s="67"/>
      <c r="AX1728" s="68"/>
      <c r="AY1728" s="68"/>
      <c r="AZ1728" s="69"/>
      <c r="BA1728" s="70"/>
      <c r="BB1728" s="71"/>
      <c r="BC1728" s="54"/>
      <c r="BD1728" s="41"/>
      <c r="BE1728" s="52"/>
      <c r="BF1728" s="62"/>
      <c r="BG1728" s="275"/>
    </row>
    <row r="1729" spans="1:59" s="63" customFormat="1" ht="12.75" x14ac:dyDescent="0.2">
      <c r="A1729" s="196">
        <v>4</v>
      </c>
      <c r="B1729" s="197" t="s">
        <v>422</v>
      </c>
      <c r="C1729" s="208">
        <v>43</v>
      </c>
      <c r="D1729" s="209" t="s">
        <v>688</v>
      </c>
      <c r="E1729" s="210">
        <v>4337</v>
      </c>
      <c r="F1729" s="211" t="s">
        <v>728</v>
      </c>
      <c r="G1729" s="230"/>
      <c r="H1729" s="56"/>
      <c r="I1729" s="221"/>
      <c r="J1729" s="57"/>
      <c r="K1729" s="57"/>
      <c r="L1729" s="57"/>
      <c r="M1729" s="55"/>
      <c r="N1729" s="303"/>
      <c r="O1729" s="245"/>
      <c r="P1729" s="122"/>
      <c r="Q1729" s="58"/>
      <c r="R1729" s="58"/>
      <c r="S1729" s="58"/>
      <c r="T1729" s="58"/>
      <c r="U1729" s="58"/>
      <c r="V1729" s="58"/>
      <c r="W1729" s="58"/>
      <c r="X1729" s="58"/>
      <c r="Y1729" s="59"/>
      <c r="Z1729" s="59"/>
      <c r="AA1729" s="59"/>
      <c r="AB1729" s="58"/>
      <c r="AC1729" s="58"/>
      <c r="AD1729" s="58"/>
      <c r="AE1729" s="58"/>
      <c r="AF1729" s="58"/>
      <c r="AG1729" s="58"/>
      <c r="AH1729" s="58"/>
      <c r="AI1729" s="58"/>
      <c r="AJ1729" s="59"/>
      <c r="AK1729" s="59"/>
      <c r="AL1729" s="59"/>
      <c r="AM1729" s="58"/>
      <c r="AN1729" s="58"/>
      <c r="AO1729" s="58"/>
      <c r="AP1729" s="58"/>
      <c r="AQ1729" s="58"/>
      <c r="AR1729" s="58"/>
      <c r="AS1729" s="58"/>
      <c r="AT1729" s="58"/>
      <c r="AU1729" s="58"/>
      <c r="AV1729" s="58"/>
      <c r="AW1729" s="58"/>
      <c r="AX1729" s="59"/>
      <c r="AY1729" s="59"/>
      <c r="AZ1729" s="60"/>
      <c r="BA1729" s="61"/>
      <c r="BB1729" s="54"/>
      <c r="BC1729" s="54"/>
      <c r="BD1729" s="41">
        <v>4</v>
      </c>
      <c r="BE1729" s="52">
        <v>43</v>
      </c>
      <c r="BF1729" s="62">
        <v>4337</v>
      </c>
      <c r="BG1729" s="274"/>
    </row>
    <row r="1730" spans="1:59" s="63" customFormat="1" ht="12.75" x14ac:dyDescent="0.2">
      <c r="A1730" s="196">
        <v>4</v>
      </c>
      <c r="B1730" s="197" t="s">
        <v>422</v>
      </c>
      <c r="C1730" s="208">
        <v>43</v>
      </c>
      <c r="D1730" s="209" t="s">
        <v>688</v>
      </c>
      <c r="E1730" s="210">
        <v>4337</v>
      </c>
      <c r="F1730" s="211" t="s">
        <v>728</v>
      </c>
      <c r="G1730" s="231"/>
      <c r="H1730" s="65"/>
      <c r="I1730" s="222"/>
      <c r="J1730" s="66"/>
      <c r="K1730" s="66"/>
      <c r="L1730" s="66"/>
      <c r="M1730" s="64"/>
      <c r="N1730" s="304"/>
      <c r="O1730" s="305"/>
      <c r="P1730" s="127"/>
      <c r="Q1730" s="67"/>
      <c r="R1730" s="67"/>
      <c r="S1730" s="67"/>
      <c r="T1730" s="67"/>
      <c r="U1730" s="67"/>
      <c r="V1730" s="67"/>
      <c r="W1730" s="67"/>
      <c r="X1730" s="67"/>
      <c r="Y1730" s="68"/>
      <c r="Z1730" s="68"/>
      <c r="AA1730" s="68"/>
      <c r="AB1730" s="67"/>
      <c r="AC1730" s="67"/>
      <c r="AD1730" s="67"/>
      <c r="AE1730" s="67"/>
      <c r="AF1730" s="67"/>
      <c r="AG1730" s="67"/>
      <c r="AH1730" s="67"/>
      <c r="AI1730" s="67"/>
      <c r="AJ1730" s="68"/>
      <c r="AK1730" s="68"/>
      <c r="AL1730" s="68"/>
      <c r="AM1730" s="67"/>
      <c r="AN1730" s="67"/>
      <c r="AO1730" s="67"/>
      <c r="AP1730" s="67"/>
      <c r="AQ1730" s="67"/>
      <c r="AR1730" s="67"/>
      <c r="AS1730" s="67"/>
      <c r="AT1730" s="67"/>
      <c r="AU1730" s="67"/>
      <c r="AV1730" s="67"/>
      <c r="AW1730" s="67"/>
      <c r="AX1730" s="68"/>
      <c r="AY1730" s="68"/>
      <c r="AZ1730" s="69"/>
      <c r="BA1730" s="70"/>
      <c r="BB1730" s="71"/>
      <c r="BC1730" s="54"/>
      <c r="BD1730" s="41">
        <v>4</v>
      </c>
      <c r="BE1730" s="52">
        <v>43</v>
      </c>
      <c r="BF1730" s="62">
        <v>4337</v>
      </c>
      <c r="BG1730" s="275"/>
    </row>
    <row r="1731" spans="1:59" s="63" customFormat="1" ht="12.75" x14ac:dyDescent="0.2">
      <c r="A1731" s="196">
        <v>4</v>
      </c>
      <c r="B1731" s="197" t="s">
        <v>422</v>
      </c>
      <c r="C1731" s="208">
        <v>43</v>
      </c>
      <c r="D1731" s="209" t="s">
        <v>688</v>
      </c>
      <c r="E1731" s="210">
        <v>4337</v>
      </c>
      <c r="F1731" s="211" t="s">
        <v>728</v>
      </c>
      <c r="G1731" s="231" t="s">
        <v>729</v>
      </c>
      <c r="H1731" s="72" t="s">
        <v>1233</v>
      </c>
      <c r="I1731" s="223" t="s">
        <v>1247</v>
      </c>
      <c r="J1731" s="73"/>
      <c r="K1731" s="73"/>
      <c r="L1731" s="73"/>
      <c r="M1731" s="74"/>
      <c r="N1731" s="247"/>
      <c r="O1731" s="306"/>
      <c r="P1731" s="105"/>
      <c r="Q1731" s="75"/>
      <c r="R1731" s="75"/>
      <c r="S1731" s="75"/>
      <c r="T1731" s="75"/>
      <c r="U1731" s="75"/>
      <c r="V1731" s="75"/>
      <c r="W1731" s="75"/>
      <c r="X1731" s="75"/>
      <c r="Y1731" s="76" t="s">
        <v>1241</v>
      </c>
      <c r="Z1731" s="77" t="s">
        <v>1241</v>
      </c>
      <c r="AA1731" s="78">
        <f>AA$2569</f>
        <v>5000</v>
      </c>
      <c r="AB1731" s="75"/>
      <c r="AC1731" s="75"/>
      <c r="AD1731" s="75"/>
      <c r="AE1731" s="75"/>
      <c r="AF1731" s="75"/>
      <c r="AG1731" s="75"/>
      <c r="AH1731" s="75"/>
      <c r="AI1731" s="75"/>
      <c r="AJ1731" s="76" t="s">
        <v>1241</v>
      </c>
      <c r="AK1731" s="77" t="s">
        <v>1241</v>
      </c>
      <c r="AL1731" s="78">
        <f>AL$2569</f>
        <v>0</v>
      </c>
      <c r="AM1731" s="75"/>
      <c r="AN1731" s="75"/>
      <c r="AO1731" s="75"/>
      <c r="AP1731" s="75"/>
      <c r="AQ1731" s="75"/>
      <c r="AR1731" s="75"/>
      <c r="AS1731" s="75"/>
      <c r="AT1731" s="75"/>
      <c r="AU1731" s="75"/>
      <c r="AV1731" s="75"/>
      <c r="AW1731" s="76" t="s">
        <v>1241</v>
      </c>
      <c r="AX1731" s="77" t="s">
        <v>1241</v>
      </c>
      <c r="AY1731" s="78">
        <f>AY$2569</f>
        <v>500</v>
      </c>
      <c r="AZ1731" s="79"/>
      <c r="BA1731" s="80" t="str">
        <f>I1731</f>
        <v>&gt; see 4711, Thermal insulation</v>
      </c>
      <c r="BB1731" s="71"/>
      <c r="BC1731" s="54"/>
      <c r="BD1731" s="41">
        <v>4</v>
      </c>
      <c r="BE1731" s="52">
        <v>43</v>
      </c>
      <c r="BF1731" s="62">
        <v>4337</v>
      </c>
      <c r="BG1731" s="276" t="str">
        <f>H1731</f>
        <v>Default Scenario (Link)</v>
      </c>
    </row>
    <row r="1732" spans="1:59" s="63" customFormat="1" ht="12.75" x14ac:dyDescent="0.2">
      <c r="A1732" s="196">
        <v>4</v>
      </c>
      <c r="B1732" s="197" t="s">
        <v>422</v>
      </c>
      <c r="C1732" s="208">
        <v>43</v>
      </c>
      <c r="D1732" s="209" t="s">
        <v>688</v>
      </c>
      <c r="E1732" s="210">
        <v>4337</v>
      </c>
      <c r="F1732" s="211" t="s">
        <v>728</v>
      </c>
      <c r="G1732" s="231"/>
      <c r="H1732" s="65"/>
      <c r="I1732" s="222"/>
      <c r="J1732" s="66"/>
      <c r="K1732" s="66"/>
      <c r="L1732" s="66"/>
      <c r="M1732" s="64"/>
      <c r="N1732" s="304"/>
      <c r="O1732" s="305"/>
      <c r="P1732" s="127"/>
      <c r="Q1732" s="67"/>
      <c r="R1732" s="67"/>
      <c r="S1732" s="67"/>
      <c r="T1732" s="67"/>
      <c r="U1732" s="67"/>
      <c r="V1732" s="67"/>
      <c r="W1732" s="67"/>
      <c r="X1732" s="67"/>
      <c r="Y1732" s="68"/>
      <c r="Z1732" s="68"/>
      <c r="AA1732" s="68"/>
      <c r="AB1732" s="67"/>
      <c r="AC1732" s="67"/>
      <c r="AD1732" s="67"/>
      <c r="AE1732" s="67"/>
      <c r="AF1732" s="67"/>
      <c r="AG1732" s="67"/>
      <c r="AH1732" s="67"/>
      <c r="AI1732" s="67"/>
      <c r="AJ1732" s="68"/>
      <c r="AK1732" s="68"/>
      <c r="AL1732" s="68"/>
      <c r="AM1732" s="67"/>
      <c r="AN1732" s="67"/>
      <c r="AO1732" s="67"/>
      <c r="AP1732" s="67"/>
      <c r="AQ1732" s="67"/>
      <c r="AR1732" s="67"/>
      <c r="AS1732" s="67"/>
      <c r="AT1732" s="67"/>
      <c r="AU1732" s="67"/>
      <c r="AV1732" s="67"/>
      <c r="AW1732" s="67"/>
      <c r="AX1732" s="68"/>
      <c r="AY1732" s="68"/>
      <c r="AZ1732" s="69"/>
      <c r="BA1732" s="70"/>
      <c r="BB1732" s="71"/>
      <c r="BC1732" s="54"/>
      <c r="BD1732" s="41">
        <v>4</v>
      </c>
      <c r="BE1732" s="52">
        <v>43</v>
      </c>
      <c r="BF1732" s="62">
        <v>4337</v>
      </c>
      <c r="BG1732" s="275"/>
    </row>
    <row r="1733" spans="1:59" s="63" customFormat="1" ht="12.75" x14ac:dyDescent="0.2">
      <c r="A1733" s="196">
        <v>4</v>
      </c>
      <c r="B1733" s="197" t="s">
        <v>422</v>
      </c>
      <c r="C1733" s="208">
        <v>43</v>
      </c>
      <c r="D1733" s="209" t="s">
        <v>688</v>
      </c>
      <c r="E1733" s="210">
        <v>4337</v>
      </c>
      <c r="F1733" s="211" t="s">
        <v>728</v>
      </c>
      <c r="G1733" s="230"/>
      <c r="H1733" s="56"/>
      <c r="I1733" s="221"/>
      <c r="J1733" s="57"/>
      <c r="K1733" s="57"/>
      <c r="L1733" s="57"/>
      <c r="M1733" s="55"/>
      <c r="N1733" s="303"/>
      <c r="O1733" s="245"/>
      <c r="P1733" s="122"/>
      <c r="Q1733" s="58"/>
      <c r="R1733" s="58"/>
      <c r="S1733" s="58"/>
      <c r="T1733" s="58"/>
      <c r="U1733" s="58"/>
      <c r="V1733" s="58"/>
      <c r="W1733" s="58"/>
      <c r="X1733" s="58"/>
      <c r="Y1733" s="59"/>
      <c r="Z1733" s="59"/>
      <c r="AA1733" s="59"/>
      <c r="AB1733" s="58"/>
      <c r="AC1733" s="58"/>
      <c r="AD1733" s="58"/>
      <c r="AE1733" s="58"/>
      <c r="AF1733" s="58"/>
      <c r="AG1733" s="58"/>
      <c r="AH1733" s="58"/>
      <c r="AI1733" s="58"/>
      <c r="AJ1733" s="59"/>
      <c r="AK1733" s="59"/>
      <c r="AL1733" s="59"/>
      <c r="AM1733" s="58"/>
      <c r="AN1733" s="58"/>
      <c r="AO1733" s="58"/>
      <c r="AP1733" s="58"/>
      <c r="AQ1733" s="58"/>
      <c r="AR1733" s="58"/>
      <c r="AS1733" s="58"/>
      <c r="AT1733" s="58"/>
      <c r="AU1733" s="58"/>
      <c r="AV1733" s="58"/>
      <c r="AW1733" s="58"/>
      <c r="AX1733" s="59"/>
      <c r="AY1733" s="59"/>
      <c r="AZ1733" s="60"/>
      <c r="BA1733" s="61"/>
      <c r="BB1733" s="54"/>
      <c r="BC1733" s="54"/>
      <c r="BD1733" s="41"/>
      <c r="BE1733" s="52"/>
      <c r="BF1733" s="62"/>
      <c r="BG1733" s="274"/>
    </row>
    <row r="1734" spans="1:59" s="63" customFormat="1" ht="12.75" x14ac:dyDescent="0.2">
      <c r="A1734" s="196">
        <v>4</v>
      </c>
      <c r="B1734" s="197" t="s">
        <v>422</v>
      </c>
      <c r="C1734" s="208">
        <v>43</v>
      </c>
      <c r="D1734" s="209" t="s">
        <v>688</v>
      </c>
      <c r="E1734" s="210">
        <v>4337</v>
      </c>
      <c r="F1734" s="211" t="s">
        <v>728</v>
      </c>
      <c r="G1734" s="231"/>
      <c r="H1734" s="65"/>
      <c r="I1734" s="222"/>
      <c r="J1734" s="66"/>
      <c r="K1734" s="66"/>
      <c r="L1734" s="66"/>
      <c r="M1734" s="64"/>
      <c r="N1734" s="304"/>
      <c r="O1734" s="305"/>
      <c r="P1734" s="127"/>
      <c r="Q1734" s="67"/>
      <c r="R1734" s="67"/>
      <c r="S1734" s="67"/>
      <c r="T1734" s="67"/>
      <c r="U1734" s="67"/>
      <c r="V1734" s="67"/>
      <c r="W1734" s="67"/>
      <c r="X1734" s="67"/>
      <c r="Y1734" s="68"/>
      <c r="Z1734" s="68"/>
      <c r="AA1734" s="68"/>
      <c r="AB1734" s="67"/>
      <c r="AC1734" s="67"/>
      <c r="AD1734" s="67"/>
      <c r="AE1734" s="67"/>
      <c r="AF1734" s="67"/>
      <c r="AG1734" s="67"/>
      <c r="AH1734" s="67"/>
      <c r="AI1734" s="67"/>
      <c r="AJ1734" s="68"/>
      <c r="AK1734" s="68"/>
      <c r="AL1734" s="68"/>
      <c r="AM1734" s="67"/>
      <c r="AN1734" s="67"/>
      <c r="AO1734" s="67"/>
      <c r="AP1734" s="67"/>
      <c r="AQ1734" s="67"/>
      <c r="AR1734" s="67"/>
      <c r="AS1734" s="67"/>
      <c r="AT1734" s="67"/>
      <c r="AU1734" s="67"/>
      <c r="AV1734" s="67"/>
      <c r="AW1734" s="67"/>
      <c r="AX1734" s="68"/>
      <c r="AY1734" s="68"/>
      <c r="AZ1734" s="69"/>
      <c r="BA1734" s="70"/>
      <c r="BB1734" s="71"/>
      <c r="BC1734" s="54"/>
      <c r="BD1734" s="41">
        <v>4</v>
      </c>
      <c r="BE1734" s="52">
        <v>43</v>
      </c>
      <c r="BF1734" s="62">
        <v>4337</v>
      </c>
      <c r="BG1734" s="275"/>
    </row>
    <row r="1735" spans="1:59" s="63" customFormat="1" ht="12.75" x14ac:dyDescent="0.2">
      <c r="A1735" s="196">
        <v>4</v>
      </c>
      <c r="B1735" s="197" t="s">
        <v>422</v>
      </c>
      <c r="C1735" s="208">
        <v>43</v>
      </c>
      <c r="D1735" s="209" t="s">
        <v>688</v>
      </c>
      <c r="E1735" s="210">
        <v>4337</v>
      </c>
      <c r="F1735" s="211" t="s">
        <v>728</v>
      </c>
      <c r="G1735" s="231" t="s">
        <v>512</v>
      </c>
      <c r="H1735" s="72" t="s">
        <v>1233</v>
      </c>
      <c r="I1735" s="223" t="s">
        <v>1251</v>
      </c>
      <c r="J1735" s="73"/>
      <c r="K1735" s="73"/>
      <c r="L1735" s="73"/>
      <c r="M1735" s="74"/>
      <c r="N1735" s="247"/>
      <c r="O1735" s="306"/>
      <c r="P1735" s="105"/>
      <c r="Q1735" s="75"/>
      <c r="R1735" s="75"/>
      <c r="S1735" s="75"/>
      <c r="T1735" s="75"/>
      <c r="U1735" s="75"/>
      <c r="V1735" s="75"/>
      <c r="W1735" s="75"/>
      <c r="X1735" s="75"/>
      <c r="Y1735" s="76" t="s">
        <v>1241</v>
      </c>
      <c r="Z1735" s="77" t="s">
        <v>1241</v>
      </c>
      <c r="AA1735" s="78">
        <f>AA$864</f>
        <v>5000</v>
      </c>
      <c r="AB1735" s="75"/>
      <c r="AC1735" s="75"/>
      <c r="AD1735" s="75"/>
      <c r="AE1735" s="75"/>
      <c r="AF1735" s="75"/>
      <c r="AG1735" s="75"/>
      <c r="AH1735" s="75"/>
      <c r="AI1735" s="75"/>
      <c r="AJ1735" s="76" t="s">
        <v>1241</v>
      </c>
      <c r="AK1735" s="77" t="s">
        <v>1241</v>
      </c>
      <c r="AL1735" s="78">
        <f>AL$864</f>
        <v>0</v>
      </c>
      <c r="AM1735" s="75"/>
      <c r="AN1735" s="75"/>
      <c r="AO1735" s="75"/>
      <c r="AP1735" s="75"/>
      <c r="AQ1735" s="75"/>
      <c r="AR1735" s="75"/>
      <c r="AS1735" s="75"/>
      <c r="AT1735" s="75"/>
      <c r="AU1735" s="75"/>
      <c r="AV1735" s="75"/>
      <c r="AW1735" s="76" t="s">
        <v>1241</v>
      </c>
      <c r="AX1735" s="77" t="s">
        <v>1241</v>
      </c>
      <c r="AY1735" s="78">
        <f>AY$864</f>
        <v>500</v>
      </c>
      <c r="AZ1735" s="79"/>
      <c r="BA1735" s="80" t="str">
        <f>I1735</f>
        <v>&gt; see 4171, Rigid air barriers</v>
      </c>
      <c r="BB1735" s="71"/>
      <c r="BC1735" s="54"/>
      <c r="BD1735" s="41">
        <v>4</v>
      </c>
      <c r="BE1735" s="52">
        <v>43</v>
      </c>
      <c r="BF1735" s="62">
        <v>4337</v>
      </c>
      <c r="BG1735" s="276" t="str">
        <f>H1735</f>
        <v>Default Scenario (Link)</v>
      </c>
    </row>
    <row r="1736" spans="1:59" s="63" customFormat="1" ht="12.75" x14ac:dyDescent="0.2">
      <c r="A1736" s="196">
        <v>4</v>
      </c>
      <c r="B1736" s="197" t="s">
        <v>422</v>
      </c>
      <c r="C1736" s="208">
        <v>43</v>
      </c>
      <c r="D1736" s="209" t="s">
        <v>688</v>
      </c>
      <c r="E1736" s="210">
        <v>4337</v>
      </c>
      <c r="F1736" s="211" t="s">
        <v>728</v>
      </c>
      <c r="G1736" s="231"/>
      <c r="H1736" s="65"/>
      <c r="I1736" s="222"/>
      <c r="J1736" s="66"/>
      <c r="K1736" s="66"/>
      <c r="L1736" s="66"/>
      <c r="M1736" s="64"/>
      <c r="N1736" s="304"/>
      <c r="O1736" s="305"/>
      <c r="P1736" s="127"/>
      <c r="Q1736" s="67"/>
      <c r="R1736" s="67"/>
      <c r="S1736" s="67"/>
      <c r="T1736" s="67"/>
      <c r="U1736" s="67"/>
      <c r="V1736" s="67"/>
      <c r="W1736" s="67"/>
      <c r="X1736" s="67"/>
      <c r="Y1736" s="68"/>
      <c r="Z1736" s="68"/>
      <c r="AA1736" s="68"/>
      <c r="AB1736" s="67"/>
      <c r="AC1736" s="67"/>
      <c r="AD1736" s="67"/>
      <c r="AE1736" s="67"/>
      <c r="AF1736" s="67"/>
      <c r="AG1736" s="67"/>
      <c r="AH1736" s="67"/>
      <c r="AI1736" s="67"/>
      <c r="AJ1736" s="68"/>
      <c r="AK1736" s="68"/>
      <c r="AL1736" s="68"/>
      <c r="AM1736" s="67"/>
      <c r="AN1736" s="67"/>
      <c r="AO1736" s="67"/>
      <c r="AP1736" s="67"/>
      <c r="AQ1736" s="67"/>
      <c r="AR1736" s="67"/>
      <c r="AS1736" s="67"/>
      <c r="AT1736" s="67"/>
      <c r="AU1736" s="67"/>
      <c r="AV1736" s="67"/>
      <c r="AW1736" s="67"/>
      <c r="AX1736" s="68"/>
      <c r="AY1736" s="68"/>
      <c r="AZ1736" s="69"/>
      <c r="BA1736" s="70"/>
      <c r="BB1736" s="71"/>
      <c r="BC1736" s="54"/>
      <c r="BD1736" s="41">
        <v>4</v>
      </c>
      <c r="BE1736" s="52">
        <v>43</v>
      </c>
      <c r="BF1736" s="62">
        <v>4337</v>
      </c>
      <c r="BG1736" s="275"/>
    </row>
    <row r="1737" spans="1:59" s="63" customFormat="1" ht="12.75" x14ac:dyDescent="0.2">
      <c r="A1737" s="196">
        <v>4</v>
      </c>
      <c r="B1737" s="197" t="s">
        <v>422</v>
      </c>
      <c r="C1737" s="208">
        <v>43</v>
      </c>
      <c r="D1737" s="209" t="s">
        <v>688</v>
      </c>
      <c r="E1737" s="210">
        <v>4337</v>
      </c>
      <c r="F1737" s="211" t="s">
        <v>728</v>
      </c>
      <c r="G1737" s="230"/>
      <c r="H1737" s="56"/>
      <c r="I1737" s="221"/>
      <c r="J1737" s="57"/>
      <c r="K1737" s="57"/>
      <c r="L1737" s="57"/>
      <c r="M1737" s="55"/>
      <c r="N1737" s="303"/>
      <c r="O1737" s="245"/>
      <c r="P1737" s="122"/>
      <c r="Q1737" s="58"/>
      <c r="R1737" s="58"/>
      <c r="S1737" s="58"/>
      <c r="T1737" s="58"/>
      <c r="U1737" s="58"/>
      <c r="V1737" s="58"/>
      <c r="W1737" s="58"/>
      <c r="X1737" s="58"/>
      <c r="Y1737" s="59"/>
      <c r="Z1737" s="59"/>
      <c r="AA1737" s="59"/>
      <c r="AB1737" s="58"/>
      <c r="AC1737" s="58"/>
      <c r="AD1737" s="58"/>
      <c r="AE1737" s="58"/>
      <c r="AF1737" s="58"/>
      <c r="AG1737" s="58"/>
      <c r="AH1737" s="58"/>
      <c r="AI1737" s="58"/>
      <c r="AJ1737" s="59"/>
      <c r="AK1737" s="59"/>
      <c r="AL1737" s="59"/>
      <c r="AM1737" s="58"/>
      <c r="AN1737" s="58"/>
      <c r="AO1737" s="58"/>
      <c r="AP1737" s="58"/>
      <c r="AQ1737" s="58"/>
      <c r="AR1737" s="58"/>
      <c r="AS1737" s="58"/>
      <c r="AT1737" s="58"/>
      <c r="AU1737" s="58"/>
      <c r="AV1737" s="58"/>
      <c r="AW1737" s="58"/>
      <c r="AX1737" s="59"/>
      <c r="AY1737" s="59"/>
      <c r="AZ1737" s="60"/>
      <c r="BA1737" s="61"/>
      <c r="BB1737" s="54"/>
      <c r="BC1737" s="54"/>
      <c r="BD1737" s="41">
        <v>4</v>
      </c>
      <c r="BE1737" s="52">
        <v>43</v>
      </c>
      <c r="BF1737" s="62">
        <v>4337</v>
      </c>
      <c r="BG1737" s="274"/>
    </row>
    <row r="1738" spans="1:59" x14ac:dyDescent="0.25">
      <c r="A1738" s="196">
        <v>4</v>
      </c>
      <c r="B1738" s="197" t="s">
        <v>422</v>
      </c>
      <c r="C1738" s="208">
        <v>43</v>
      </c>
      <c r="D1738" s="209" t="s">
        <v>688</v>
      </c>
      <c r="E1738" s="212">
        <v>4351</v>
      </c>
      <c r="F1738" s="213" t="s">
        <v>730</v>
      </c>
      <c r="G1738" s="234"/>
      <c r="H1738" s="138"/>
      <c r="I1738" s="224"/>
      <c r="J1738" s="98"/>
      <c r="K1738" s="98"/>
      <c r="L1738" s="98"/>
      <c r="M1738" s="137"/>
      <c r="N1738" s="322"/>
      <c r="O1738" s="323"/>
      <c r="P1738" s="139"/>
      <c r="Q1738" s="139"/>
      <c r="R1738" s="139"/>
      <c r="S1738" s="139"/>
      <c r="T1738" s="139"/>
      <c r="U1738" s="139"/>
      <c r="V1738" s="139"/>
      <c r="W1738" s="139"/>
      <c r="X1738" s="139"/>
      <c r="Y1738" s="100"/>
      <c r="Z1738" s="125"/>
      <c r="AA1738" s="125"/>
      <c r="AB1738" s="139"/>
      <c r="AC1738" s="139"/>
      <c r="AD1738" s="139"/>
      <c r="AE1738" s="139"/>
      <c r="AF1738" s="139"/>
      <c r="AG1738" s="139"/>
      <c r="AH1738" s="139"/>
      <c r="AI1738" s="139"/>
      <c r="AJ1738" s="100"/>
      <c r="AK1738" s="125"/>
      <c r="AL1738" s="125"/>
      <c r="AM1738" s="139"/>
      <c r="AN1738" s="139"/>
      <c r="AO1738" s="139"/>
      <c r="AP1738" s="139"/>
      <c r="AQ1738" s="139"/>
      <c r="AR1738" s="139"/>
      <c r="AS1738" s="139"/>
      <c r="AT1738" s="139"/>
      <c r="AU1738" s="139"/>
      <c r="AV1738" s="139"/>
      <c r="AW1738" s="99"/>
      <c r="AX1738" s="125"/>
      <c r="AY1738" s="100"/>
      <c r="AZ1738" s="140"/>
      <c r="BA1738" s="141"/>
      <c r="BB1738" s="136"/>
      <c r="BC1738" s="136"/>
      <c r="BD1738" s="41">
        <v>4</v>
      </c>
      <c r="BE1738" s="52">
        <v>43</v>
      </c>
      <c r="BF1738" s="103">
        <v>4351</v>
      </c>
      <c r="BG1738" s="283"/>
    </row>
    <row r="1739" spans="1:59" s="63" customFormat="1" ht="12.75" x14ac:dyDescent="0.2">
      <c r="A1739" s="196">
        <v>4</v>
      </c>
      <c r="B1739" s="197" t="s">
        <v>422</v>
      </c>
      <c r="C1739" s="208">
        <v>43</v>
      </c>
      <c r="D1739" s="209" t="s">
        <v>688</v>
      </c>
      <c r="E1739" s="212">
        <v>4351</v>
      </c>
      <c r="F1739" s="213" t="s">
        <v>730</v>
      </c>
      <c r="G1739" s="232"/>
      <c r="H1739" s="97"/>
      <c r="I1739" s="224"/>
      <c r="J1739" s="98"/>
      <c r="K1739" s="98"/>
      <c r="L1739" s="98"/>
      <c r="M1739" s="96"/>
      <c r="N1739" s="307"/>
      <c r="O1739" s="246"/>
      <c r="P1739" s="124"/>
      <c r="Q1739" s="99"/>
      <c r="R1739" s="99"/>
      <c r="S1739" s="99"/>
      <c r="T1739" s="99"/>
      <c r="U1739" s="99"/>
      <c r="V1739" s="99"/>
      <c r="W1739" s="99"/>
      <c r="X1739" s="99"/>
      <c r="Y1739" s="100"/>
      <c r="Z1739" s="100"/>
      <c r="AA1739" s="100"/>
      <c r="AB1739" s="99"/>
      <c r="AC1739" s="99"/>
      <c r="AD1739" s="99"/>
      <c r="AE1739" s="99"/>
      <c r="AF1739" s="99"/>
      <c r="AG1739" s="99"/>
      <c r="AH1739" s="99"/>
      <c r="AI1739" s="99"/>
      <c r="AJ1739" s="100"/>
      <c r="AK1739" s="100"/>
      <c r="AL1739" s="100"/>
      <c r="AM1739" s="99"/>
      <c r="AN1739" s="99"/>
      <c r="AO1739" s="99"/>
      <c r="AP1739" s="99"/>
      <c r="AQ1739" s="99"/>
      <c r="AR1739" s="99"/>
      <c r="AS1739" s="99"/>
      <c r="AT1739" s="99"/>
      <c r="AU1739" s="99"/>
      <c r="AV1739" s="99"/>
      <c r="AW1739" s="99"/>
      <c r="AX1739" s="100"/>
      <c r="AY1739" s="100"/>
      <c r="AZ1739" s="101"/>
      <c r="BA1739" s="102"/>
      <c r="BB1739" s="95"/>
      <c r="BC1739" s="95"/>
      <c r="BD1739" s="41">
        <v>4</v>
      </c>
      <c r="BE1739" s="52">
        <v>43</v>
      </c>
      <c r="BF1739" s="103">
        <v>4351</v>
      </c>
      <c r="BG1739" s="277"/>
    </row>
    <row r="1740" spans="1:59" s="63" customFormat="1" ht="12.75" x14ac:dyDescent="0.2">
      <c r="A1740" s="196">
        <v>4</v>
      </c>
      <c r="B1740" s="197" t="s">
        <v>422</v>
      </c>
      <c r="C1740" s="208">
        <v>43</v>
      </c>
      <c r="D1740" s="209" t="s">
        <v>688</v>
      </c>
      <c r="E1740" s="212">
        <v>4351</v>
      </c>
      <c r="F1740" s="213" t="s">
        <v>730</v>
      </c>
      <c r="G1740" s="231" t="s">
        <v>1191</v>
      </c>
      <c r="H1740" s="65"/>
      <c r="I1740" s="222"/>
      <c r="J1740" s="66"/>
      <c r="K1740" s="66"/>
      <c r="L1740" s="66"/>
      <c r="M1740" s="64"/>
      <c r="N1740" s="304"/>
      <c r="O1740" s="305"/>
      <c r="P1740" s="127"/>
      <c r="Q1740" s="67"/>
      <c r="R1740" s="67"/>
      <c r="S1740" s="67"/>
      <c r="T1740" s="67"/>
      <c r="U1740" s="67"/>
      <c r="V1740" s="67"/>
      <c r="W1740" s="67"/>
      <c r="X1740" s="67"/>
      <c r="Y1740" s="68"/>
      <c r="Z1740" s="68"/>
      <c r="AA1740" s="68"/>
      <c r="AB1740" s="67"/>
      <c r="AC1740" s="67"/>
      <c r="AD1740" s="67"/>
      <c r="AE1740" s="67"/>
      <c r="AF1740" s="67"/>
      <c r="AG1740" s="67"/>
      <c r="AH1740" s="67"/>
      <c r="AI1740" s="67"/>
      <c r="AJ1740" s="68"/>
      <c r="AK1740" s="68"/>
      <c r="AL1740" s="68"/>
      <c r="AM1740" s="67"/>
      <c r="AN1740" s="67"/>
      <c r="AO1740" s="67"/>
      <c r="AP1740" s="67"/>
      <c r="AQ1740" s="67"/>
      <c r="AR1740" s="67"/>
      <c r="AS1740" s="67"/>
      <c r="AT1740" s="67"/>
      <c r="AU1740" s="67"/>
      <c r="AV1740" s="67"/>
      <c r="AW1740" s="67"/>
      <c r="AX1740" s="68"/>
      <c r="AY1740" s="68"/>
      <c r="AZ1740" s="69"/>
      <c r="BA1740" s="70"/>
      <c r="BB1740" s="71"/>
      <c r="BC1740" s="95"/>
      <c r="BD1740" s="41">
        <v>4</v>
      </c>
      <c r="BE1740" s="52">
        <v>43</v>
      </c>
      <c r="BF1740" s="103">
        <v>4351</v>
      </c>
      <c r="BG1740" s="275"/>
    </row>
    <row r="1741" spans="1:59" s="63" customFormat="1" ht="12.75" x14ac:dyDescent="0.2">
      <c r="A1741" s="196">
        <v>4</v>
      </c>
      <c r="B1741" s="197" t="s">
        <v>422</v>
      </c>
      <c r="C1741" s="208">
        <v>43</v>
      </c>
      <c r="D1741" s="209" t="s">
        <v>688</v>
      </c>
      <c r="E1741" s="212">
        <v>4351</v>
      </c>
      <c r="F1741" s="213" t="s">
        <v>730</v>
      </c>
      <c r="G1741" s="231" t="s">
        <v>1191</v>
      </c>
      <c r="H1741" s="72" t="s">
        <v>47</v>
      </c>
      <c r="I1741" s="223"/>
      <c r="J1741" s="73"/>
      <c r="K1741" s="73"/>
      <c r="L1741" s="73"/>
      <c r="M1741" s="74"/>
      <c r="N1741" s="247"/>
      <c r="O1741" s="306"/>
      <c r="P1741" s="105"/>
      <c r="Q1741" s="75"/>
      <c r="R1741" s="75"/>
      <c r="S1741" s="75"/>
      <c r="T1741" s="75"/>
      <c r="U1741" s="75"/>
      <c r="V1741" s="75"/>
      <c r="W1741" s="75"/>
      <c r="X1741" s="75"/>
      <c r="Y1741" s="76">
        <f>IF(ISNUMBER(VLOOKUP(Y1743,P$7:W$7,MATCH(Y1743,P$7:W$7))),VLOOKUP(Y1743,P$7:W$7,MATCH(Y1743,P$7:W$7)),IF(N1745=0,"No Data",IF(Y1743&gt;0,"&lt;100",0)))</f>
        <v>25000</v>
      </c>
      <c r="Z1741" s="77">
        <f>IF(ISNUMBER(VLOOKUP(Z1745,P$7:W$7,MATCH(Z1745,P$7:W$7))),VLOOKUP(Z1745,P$7:W$7,MATCH(Z1745,P$7:W$7)),IF(N1745=0,"No Data",IF(Z1745&gt;0,"&lt;100",0)))</f>
        <v>25000</v>
      </c>
      <c r="AA1741" s="106">
        <f>IF(ISNUMBER(Z1741),Z1741,0)</f>
        <v>25000</v>
      </c>
      <c r="AB1741" s="75"/>
      <c r="AC1741" s="75"/>
      <c r="AD1741" s="75"/>
      <c r="AE1741" s="75"/>
      <c r="AF1741" s="75"/>
      <c r="AG1741" s="75"/>
      <c r="AH1741" s="75"/>
      <c r="AI1741" s="75"/>
      <c r="AJ1741" s="76">
        <f>IF(ISNUMBER(VLOOKUP(AJ1743,AB$7:AH$7,MATCH(AJ1743,AB$7:AH$7))),VLOOKUP(AJ1743,AB$7:AH$7,MATCH(AJ1743,AB$7:AH$7)),IF(N1745=0,"No Data",IF(AJ1743&gt;0,"&lt;50",0)))</f>
        <v>0</v>
      </c>
      <c r="AK1741" s="77">
        <f>IF(ISNUMBER(VLOOKUP(AK1745,AB$7:AH$7,MATCH(AK1745,AB$7:AH$7))),VLOOKUP(AK1745,AB$7:AH$7,MATCH(AK1745,AB$7:AH$7)),IF(N1745=0,"No Data",IF(AK1745&gt;0,"&lt;50",0)))</f>
        <v>0</v>
      </c>
      <c r="AL1741" s="106">
        <f>IF(ISNUMBER(AK1741),AK1741,0)</f>
        <v>0</v>
      </c>
      <c r="AM1741" s="75"/>
      <c r="AN1741" s="75"/>
      <c r="AO1741" s="75"/>
      <c r="AP1741" s="75"/>
      <c r="AQ1741" s="75"/>
      <c r="AR1741" s="75"/>
      <c r="AS1741" s="75"/>
      <c r="AT1741" s="75"/>
      <c r="AU1741" s="75"/>
      <c r="AV1741" s="75"/>
      <c r="AW1741" s="76">
        <f>IF(ISNUMBER(VLOOKUP(AW1743,AM$7:AU$7,MATCH(AW1743,AM$7:AU$7))),VLOOKUP(AW1743,AM$7:AU$7,MATCH(AW1743,AM$7:AU$7)),IF(N1745=0,"No Data",IF(AW1743&gt;0,"&lt;10",0)))</f>
        <v>100</v>
      </c>
      <c r="AX1741" s="77">
        <f>IF(ISNUMBER(VLOOKUP(AX1745,AM$7:AU$7,MATCH(AX1745,AM$7:AU$7))),VLOOKUP(AX1745,AM$7:AU$7,MATCH(AX1745,AM$7:AU$7)),IF(N1745=0,"No Data",IF(AX1745&gt;0,"&lt;10",0)))</f>
        <v>100</v>
      </c>
      <c r="AY1741" s="106">
        <f>IF(ISNUMBER(AX1741),AX1741,0)</f>
        <v>100</v>
      </c>
      <c r="AZ1741" s="79"/>
      <c r="BA1741" s="80"/>
      <c r="BB1741" s="71"/>
      <c r="BC1741" s="95"/>
      <c r="BD1741" s="41">
        <v>4</v>
      </c>
      <c r="BE1741" s="52">
        <v>43</v>
      </c>
      <c r="BF1741" s="103">
        <v>4351</v>
      </c>
      <c r="BG1741" s="276" t="s">
        <v>47</v>
      </c>
    </row>
    <row r="1742" spans="1:59" s="63" customFormat="1" ht="12.75" x14ac:dyDescent="0.2">
      <c r="A1742" s="196">
        <v>4</v>
      </c>
      <c r="B1742" s="197" t="s">
        <v>422</v>
      </c>
      <c r="C1742" s="208">
        <v>43</v>
      </c>
      <c r="D1742" s="209" t="s">
        <v>688</v>
      </c>
      <c r="E1742" s="212">
        <v>4351</v>
      </c>
      <c r="F1742" s="213" t="s">
        <v>730</v>
      </c>
      <c r="G1742" s="231" t="s">
        <v>1191</v>
      </c>
      <c r="H1742" s="81" t="s">
        <v>48</v>
      </c>
      <c r="I1742" s="223"/>
      <c r="J1742" s="73"/>
      <c r="K1742" s="73"/>
      <c r="L1742" s="73"/>
      <c r="M1742" s="74"/>
      <c r="N1742" s="247"/>
      <c r="O1742" s="306"/>
      <c r="P1742" s="105"/>
      <c r="Q1742" s="75"/>
      <c r="R1742" s="75"/>
      <c r="S1742" s="75"/>
      <c r="T1742" s="75"/>
      <c r="U1742" s="75"/>
      <c r="V1742" s="75"/>
      <c r="W1742" s="75"/>
      <c r="X1742" s="75"/>
      <c r="Y1742" s="82">
        <f>MIN(X1746:X1747)</f>
        <v>25000</v>
      </c>
      <c r="Z1742" s="83"/>
      <c r="AA1742" s="83"/>
      <c r="AB1742" s="75"/>
      <c r="AC1742" s="75"/>
      <c r="AD1742" s="75"/>
      <c r="AE1742" s="75"/>
      <c r="AF1742" s="75"/>
      <c r="AG1742" s="75"/>
      <c r="AH1742" s="75"/>
      <c r="AI1742" s="75"/>
      <c r="AJ1742" s="82">
        <f>MIN(AI1746:AI1747)</f>
        <v>0</v>
      </c>
      <c r="AK1742" s="83"/>
      <c r="AL1742" s="83"/>
      <c r="AM1742" s="75"/>
      <c r="AN1742" s="75"/>
      <c r="AO1742" s="75"/>
      <c r="AP1742" s="75"/>
      <c r="AQ1742" s="75"/>
      <c r="AR1742" s="75"/>
      <c r="AS1742" s="75"/>
      <c r="AT1742" s="75"/>
      <c r="AU1742" s="75"/>
      <c r="AV1742" s="75"/>
      <c r="AW1742" s="82">
        <f>MIN(AV1746:AV1747)</f>
        <v>100</v>
      </c>
      <c r="AX1742" s="83"/>
      <c r="AY1742" s="83"/>
      <c r="AZ1742" s="79"/>
      <c r="BA1742" s="80"/>
      <c r="BB1742" s="71"/>
      <c r="BC1742" s="95"/>
      <c r="BD1742" s="41">
        <v>4</v>
      </c>
      <c r="BE1742" s="52">
        <v>43</v>
      </c>
      <c r="BF1742" s="103">
        <v>4351</v>
      </c>
      <c r="BG1742" s="278" t="s">
        <v>48</v>
      </c>
    </row>
    <row r="1743" spans="1:59" s="63" customFormat="1" ht="12.75" x14ac:dyDescent="0.2">
      <c r="A1743" s="196">
        <v>4</v>
      </c>
      <c r="B1743" s="197" t="s">
        <v>422</v>
      </c>
      <c r="C1743" s="208">
        <v>43</v>
      </c>
      <c r="D1743" s="209" t="s">
        <v>688</v>
      </c>
      <c r="E1743" s="212">
        <v>4351</v>
      </c>
      <c r="F1743" s="213" t="s">
        <v>730</v>
      </c>
      <c r="G1743" s="231" t="s">
        <v>1191</v>
      </c>
      <c r="H1743" s="81" t="s">
        <v>49</v>
      </c>
      <c r="I1743" s="223"/>
      <c r="J1743" s="73"/>
      <c r="K1743" s="73"/>
      <c r="L1743" s="73"/>
      <c r="M1743" s="74"/>
      <c r="N1743" s="247"/>
      <c r="O1743" s="306"/>
      <c r="P1743" s="105"/>
      <c r="Q1743" s="75"/>
      <c r="R1743" s="75"/>
      <c r="S1743" s="75"/>
      <c r="T1743" s="75"/>
      <c r="U1743" s="75"/>
      <c r="V1743" s="75"/>
      <c r="W1743" s="75"/>
      <c r="X1743" s="75"/>
      <c r="Y1743" s="84">
        <f>IF(ISNUMBER(AVERAGE(X1746:X1747)),AVERAGE(X1746:X1747),0)</f>
        <v>25000</v>
      </c>
      <c r="Z1743" s="83"/>
      <c r="AA1743" s="83"/>
      <c r="AB1743" s="75"/>
      <c r="AC1743" s="75"/>
      <c r="AD1743" s="75"/>
      <c r="AE1743" s="75"/>
      <c r="AF1743" s="75"/>
      <c r="AG1743" s="75"/>
      <c r="AH1743" s="75"/>
      <c r="AI1743" s="75"/>
      <c r="AJ1743" s="84">
        <f>IF(ISNUMBER(AVERAGE(AI1746:AI1747)),AVERAGE(AI1746:AI1747),0)</f>
        <v>0</v>
      </c>
      <c r="AK1743" s="83"/>
      <c r="AL1743" s="83"/>
      <c r="AM1743" s="75"/>
      <c r="AN1743" s="75"/>
      <c r="AO1743" s="75"/>
      <c r="AP1743" s="75"/>
      <c r="AQ1743" s="75"/>
      <c r="AR1743" s="75"/>
      <c r="AS1743" s="75"/>
      <c r="AT1743" s="75"/>
      <c r="AU1743" s="75"/>
      <c r="AV1743" s="75"/>
      <c r="AW1743" s="84">
        <f>IF(ISNUMBER(AVERAGE(AV1746:AV1747)),AVERAGE(AV1746:AV1747),0)</f>
        <v>100</v>
      </c>
      <c r="AX1743" s="83"/>
      <c r="AY1743" s="83"/>
      <c r="AZ1743" s="79"/>
      <c r="BA1743" s="80"/>
      <c r="BB1743" s="71"/>
      <c r="BC1743" s="95"/>
      <c r="BD1743" s="41">
        <v>4</v>
      </c>
      <c r="BE1743" s="52">
        <v>43</v>
      </c>
      <c r="BF1743" s="103">
        <v>4351</v>
      </c>
      <c r="BG1743" s="278" t="s">
        <v>49</v>
      </c>
    </row>
    <row r="1744" spans="1:59" s="63" customFormat="1" ht="12.75" x14ac:dyDescent="0.2">
      <c r="A1744" s="196">
        <v>4</v>
      </c>
      <c r="B1744" s="197" t="s">
        <v>422</v>
      </c>
      <c r="C1744" s="208">
        <v>43</v>
      </c>
      <c r="D1744" s="209" t="s">
        <v>688</v>
      </c>
      <c r="E1744" s="212">
        <v>4351</v>
      </c>
      <c r="F1744" s="213" t="s">
        <v>730</v>
      </c>
      <c r="G1744" s="231" t="s">
        <v>1191</v>
      </c>
      <c r="H1744" s="81" t="s">
        <v>50</v>
      </c>
      <c r="I1744" s="223"/>
      <c r="J1744" s="73"/>
      <c r="K1744" s="73"/>
      <c r="L1744" s="73"/>
      <c r="M1744" s="74"/>
      <c r="N1744" s="247"/>
      <c r="O1744" s="306"/>
      <c r="P1744" s="105"/>
      <c r="Q1744" s="75"/>
      <c r="R1744" s="75"/>
      <c r="S1744" s="75"/>
      <c r="T1744" s="75"/>
      <c r="U1744" s="75"/>
      <c r="V1744" s="75"/>
      <c r="W1744" s="75"/>
      <c r="X1744" s="75"/>
      <c r="Y1744" s="84">
        <f>MAX(X1746:X1747)</f>
        <v>25000</v>
      </c>
      <c r="Z1744" s="83"/>
      <c r="AA1744" s="83"/>
      <c r="AB1744" s="75"/>
      <c r="AC1744" s="75"/>
      <c r="AD1744" s="75"/>
      <c r="AE1744" s="75"/>
      <c r="AF1744" s="75"/>
      <c r="AG1744" s="75"/>
      <c r="AH1744" s="75"/>
      <c r="AI1744" s="75"/>
      <c r="AJ1744" s="84">
        <f>MAX(AI1746:AI1747)</f>
        <v>0</v>
      </c>
      <c r="AK1744" s="83"/>
      <c r="AL1744" s="83"/>
      <c r="AM1744" s="75"/>
      <c r="AN1744" s="75"/>
      <c r="AO1744" s="75"/>
      <c r="AP1744" s="75"/>
      <c r="AQ1744" s="75"/>
      <c r="AR1744" s="75"/>
      <c r="AS1744" s="75"/>
      <c r="AT1744" s="75"/>
      <c r="AU1744" s="75"/>
      <c r="AV1744" s="75"/>
      <c r="AW1744" s="84">
        <f>MAX(AV1746:AV1747)</f>
        <v>100</v>
      </c>
      <c r="AX1744" s="83"/>
      <c r="AY1744" s="83"/>
      <c r="AZ1744" s="79"/>
      <c r="BA1744" s="80"/>
      <c r="BB1744" s="71"/>
      <c r="BC1744" s="95"/>
      <c r="BD1744" s="41">
        <v>4</v>
      </c>
      <c r="BE1744" s="52">
        <v>43</v>
      </c>
      <c r="BF1744" s="103">
        <v>4351</v>
      </c>
      <c r="BG1744" s="278" t="s">
        <v>50</v>
      </c>
    </row>
    <row r="1745" spans="1:59" s="63" customFormat="1" ht="12.75" x14ac:dyDescent="0.2">
      <c r="A1745" s="196">
        <v>4</v>
      </c>
      <c r="B1745" s="197" t="s">
        <v>422</v>
      </c>
      <c r="C1745" s="208">
        <v>43</v>
      </c>
      <c r="D1745" s="209" t="s">
        <v>688</v>
      </c>
      <c r="E1745" s="212">
        <v>4351</v>
      </c>
      <c r="F1745" s="213" t="s">
        <v>730</v>
      </c>
      <c r="G1745" s="231" t="s">
        <v>1191</v>
      </c>
      <c r="H1745" s="85" t="s">
        <v>51</v>
      </c>
      <c r="I1745" s="223"/>
      <c r="J1745" s="73"/>
      <c r="K1745" s="73"/>
      <c r="L1745" s="73"/>
      <c r="M1745" s="74"/>
      <c r="N1745" s="317">
        <f>SUM(N1746:N1747)</f>
        <v>2</v>
      </c>
      <c r="O1745" s="293">
        <f>SUM(O1746:O1747)</f>
        <v>1</v>
      </c>
      <c r="P1745" s="292"/>
      <c r="Q1745" s="87"/>
      <c r="R1745" s="87"/>
      <c r="S1745" s="87"/>
      <c r="T1745" s="87"/>
      <c r="U1745" s="87"/>
      <c r="V1745" s="87"/>
      <c r="W1745" s="87"/>
      <c r="X1745" s="87"/>
      <c r="Y1745" s="112"/>
      <c r="Z1745" s="121">
        <f>SUM(Z1746:Z1747)</f>
        <v>25000</v>
      </c>
      <c r="AA1745" s="88"/>
      <c r="AB1745" s="87"/>
      <c r="AC1745" s="87"/>
      <c r="AD1745" s="87"/>
      <c r="AE1745" s="87"/>
      <c r="AF1745" s="87"/>
      <c r="AG1745" s="87"/>
      <c r="AH1745" s="87"/>
      <c r="AI1745" s="87"/>
      <c r="AJ1745" s="112"/>
      <c r="AK1745" s="121">
        <f>SUM(AK1746:AK1747)</f>
        <v>0</v>
      </c>
      <c r="AL1745" s="88"/>
      <c r="AM1745" s="87"/>
      <c r="AN1745" s="87"/>
      <c r="AO1745" s="87"/>
      <c r="AP1745" s="87"/>
      <c r="AQ1745" s="87"/>
      <c r="AR1745" s="87"/>
      <c r="AS1745" s="87"/>
      <c r="AT1745" s="87"/>
      <c r="AU1745" s="87"/>
      <c r="AV1745" s="87"/>
      <c r="AW1745" s="112"/>
      <c r="AX1745" s="121">
        <f>SUM(AX1746:AX1747)</f>
        <v>100</v>
      </c>
      <c r="AY1745" s="88"/>
      <c r="AZ1745" s="79"/>
      <c r="BA1745" s="80"/>
      <c r="BB1745" s="71"/>
      <c r="BC1745" s="95"/>
      <c r="BD1745" s="41">
        <v>4</v>
      </c>
      <c r="BE1745" s="52">
        <v>43</v>
      </c>
      <c r="BF1745" s="103">
        <v>4351</v>
      </c>
      <c r="BG1745" s="279" t="s">
        <v>51</v>
      </c>
    </row>
    <row r="1746" spans="1:59" s="63" customFormat="1" ht="12.75" x14ac:dyDescent="0.2">
      <c r="A1746" s="196">
        <v>4</v>
      </c>
      <c r="B1746" s="197" t="s">
        <v>422</v>
      </c>
      <c r="C1746" s="208">
        <v>43</v>
      </c>
      <c r="D1746" s="209" t="s">
        <v>688</v>
      </c>
      <c r="E1746" s="212">
        <v>4351</v>
      </c>
      <c r="F1746" s="213" t="s">
        <v>730</v>
      </c>
      <c r="G1746" s="231" t="s">
        <v>1191</v>
      </c>
      <c r="H1746" s="89" t="s">
        <v>52</v>
      </c>
      <c r="I1746" s="90" t="s">
        <v>551</v>
      </c>
      <c r="J1746" s="90" t="s">
        <v>731</v>
      </c>
      <c r="K1746" s="90" t="s">
        <v>553</v>
      </c>
      <c r="L1746" s="90"/>
      <c r="M1746" s="91"/>
      <c r="N1746" s="312">
        <v>1</v>
      </c>
      <c r="O1746" s="313">
        <f>N1746/N$1745</f>
        <v>0.5</v>
      </c>
      <c r="P1746" s="104"/>
      <c r="Q1746" s="92"/>
      <c r="R1746" s="92"/>
      <c r="S1746" s="92"/>
      <c r="T1746" s="92"/>
      <c r="U1746" s="92"/>
      <c r="V1746" s="92"/>
      <c r="W1746" s="92">
        <v>1</v>
      </c>
      <c r="X1746" s="109">
        <f>P1746*P$7+Q1746*Q$7+R1746*R$7+S1746*S$7+T1746*T$7+U1746*U$7+V1746*V$7+W1746*W$7</f>
        <v>25000</v>
      </c>
      <c r="Y1746" s="83"/>
      <c r="Z1746" s="110">
        <f>X1746*$O1746</f>
        <v>12500</v>
      </c>
      <c r="AA1746" s="111"/>
      <c r="AB1746" s="92"/>
      <c r="AC1746" s="92"/>
      <c r="AD1746" s="92"/>
      <c r="AE1746" s="92"/>
      <c r="AF1746" s="92"/>
      <c r="AG1746" s="92"/>
      <c r="AH1746" s="92"/>
      <c r="AI1746" s="109">
        <f>AB1746*AB$7+AC1746*AC$7+AD1746*AD$7+AE1746*AE$7+AF1746*AF$7+AG1746*AG$7+AH1746*AH$7</f>
        <v>0</v>
      </c>
      <c r="AJ1746" s="83"/>
      <c r="AK1746" s="110">
        <f>AI1746*$O1746</f>
        <v>0</v>
      </c>
      <c r="AL1746" s="111"/>
      <c r="AM1746" s="92"/>
      <c r="AN1746" s="92"/>
      <c r="AO1746" s="92"/>
      <c r="AP1746" s="92">
        <v>1</v>
      </c>
      <c r="AQ1746" s="92"/>
      <c r="AR1746" s="92"/>
      <c r="AS1746" s="92"/>
      <c r="AT1746" s="92"/>
      <c r="AU1746" s="92"/>
      <c r="AV1746" s="109">
        <f>AM1746*AM$7+AN1746*AN$7+AO1746*AO$7+AP1746*AP$7+AQ1746*AQ$7+AR1746*AR$7+AS1746*AS$7+AT1746*AT$7+AU1746*AU$7</f>
        <v>100</v>
      </c>
      <c r="AW1746" s="75"/>
      <c r="AX1746" s="110">
        <f>AV1746*$O1746</f>
        <v>50</v>
      </c>
      <c r="AY1746" s="111"/>
      <c r="AZ1746" s="93"/>
      <c r="BA1746" s="94" t="s">
        <v>105</v>
      </c>
      <c r="BB1746" s="71"/>
      <c r="BC1746" s="95"/>
      <c r="BD1746" s="41">
        <v>4</v>
      </c>
      <c r="BE1746" s="52">
        <v>43</v>
      </c>
      <c r="BF1746" s="103">
        <v>4351</v>
      </c>
      <c r="BG1746" s="280" t="s">
        <v>52</v>
      </c>
    </row>
    <row r="1747" spans="1:59" s="63" customFormat="1" ht="12.75" x14ac:dyDescent="0.2">
      <c r="A1747" s="196">
        <v>4</v>
      </c>
      <c r="B1747" s="197" t="s">
        <v>422</v>
      </c>
      <c r="C1747" s="208">
        <v>43</v>
      </c>
      <c r="D1747" s="209" t="s">
        <v>688</v>
      </c>
      <c r="E1747" s="212">
        <v>4351</v>
      </c>
      <c r="F1747" s="213" t="s">
        <v>730</v>
      </c>
      <c r="G1747" s="231" t="s">
        <v>1191</v>
      </c>
      <c r="H1747" s="89"/>
      <c r="I1747" s="90" t="s">
        <v>711</v>
      </c>
      <c r="J1747" s="90"/>
      <c r="K1747" s="90" t="s">
        <v>68</v>
      </c>
      <c r="L1747" s="90" t="s">
        <v>69</v>
      </c>
      <c r="M1747" s="91"/>
      <c r="N1747" s="312">
        <v>1</v>
      </c>
      <c r="O1747" s="313">
        <f>N1747/N$1745</f>
        <v>0.5</v>
      </c>
      <c r="P1747" s="104"/>
      <c r="Q1747" s="92"/>
      <c r="R1747" s="92"/>
      <c r="S1747" s="92"/>
      <c r="T1747" s="92"/>
      <c r="U1747" s="92"/>
      <c r="V1747" s="92"/>
      <c r="W1747" s="92">
        <v>1</v>
      </c>
      <c r="X1747" s="109">
        <f>P1747*P$7+Q1747*Q$7+R1747*R$7+S1747*S$7+T1747*T$7+U1747*U$7+V1747*V$7+W1747*W$7</f>
        <v>25000</v>
      </c>
      <c r="Y1747" s="83"/>
      <c r="Z1747" s="110">
        <f>X1747*$O1747</f>
        <v>12500</v>
      </c>
      <c r="AA1747" s="111"/>
      <c r="AB1747" s="92"/>
      <c r="AC1747" s="92"/>
      <c r="AD1747" s="92"/>
      <c r="AE1747" s="92"/>
      <c r="AF1747" s="92"/>
      <c r="AG1747" s="92"/>
      <c r="AH1747" s="92"/>
      <c r="AI1747" s="109">
        <f>AB1747*AB$7+AC1747*AC$7+AD1747*AD$7+AE1747*AE$7+AF1747*AF$7+AG1747*AG$7+AH1747*AH$7</f>
        <v>0</v>
      </c>
      <c r="AJ1747" s="83"/>
      <c r="AK1747" s="110">
        <f>AI1747*$O1747</f>
        <v>0</v>
      </c>
      <c r="AL1747" s="111"/>
      <c r="AM1747" s="92"/>
      <c r="AN1747" s="92"/>
      <c r="AO1747" s="92"/>
      <c r="AP1747" s="92">
        <v>1</v>
      </c>
      <c r="AQ1747" s="92"/>
      <c r="AR1747" s="92"/>
      <c r="AS1747" s="92"/>
      <c r="AT1747" s="92"/>
      <c r="AU1747" s="92"/>
      <c r="AV1747" s="109">
        <f>AM1747*AM$7+AN1747*AN$7+AO1747*AO$7+AP1747*AP$7+AQ1747*AQ$7+AR1747*AR$7+AS1747*AS$7+AT1747*AT$7+AU1747*AU$7</f>
        <v>100</v>
      </c>
      <c r="AW1747" s="75"/>
      <c r="AX1747" s="110">
        <f>AV1747*$O1747</f>
        <v>50</v>
      </c>
      <c r="AY1747" s="111"/>
      <c r="AZ1747" s="93"/>
      <c r="BA1747" s="94" t="s">
        <v>554</v>
      </c>
      <c r="BB1747" s="71"/>
      <c r="BC1747" s="95"/>
      <c r="BD1747" s="41">
        <v>4</v>
      </c>
      <c r="BE1747" s="52">
        <v>43</v>
      </c>
      <c r="BF1747" s="103">
        <v>4351</v>
      </c>
      <c r="BG1747" s="280" t="s">
        <v>52</v>
      </c>
    </row>
    <row r="1748" spans="1:59" s="63" customFormat="1" ht="12.75" x14ac:dyDescent="0.2">
      <c r="A1748" s="196">
        <v>4</v>
      </c>
      <c r="B1748" s="197" t="s">
        <v>422</v>
      </c>
      <c r="C1748" s="208">
        <v>43</v>
      </c>
      <c r="D1748" s="209" t="s">
        <v>688</v>
      </c>
      <c r="E1748" s="212">
        <v>4351</v>
      </c>
      <c r="F1748" s="213" t="s">
        <v>730</v>
      </c>
      <c r="G1748" s="231" t="s">
        <v>1191</v>
      </c>
      <c r="H1748" s="65"/>
      <c r="I1748" s="222"/>
      <c r="J1748" s="66"/>
      <c r="K1748" s="66"/>
      <c r="L1748" s="66"/>
      <c r="M1748" s="64"/>
      <c r="N1748" s="304"/>
      <c r="O1748" s="305"/>
      <c r="P1748" s="127"/>
      <c r="Q1748" s="67"/>
      <c r="R1748" s="67"/>
      <c r="S1748" s="67"/>
      <c r="T1748" s="67"/>
      <c r="U1748" s="67"/>
      <c r="V1748" s="67"/>
      <c r="W1748" s="67"/>
      <c r="X1748" s="67"/>
      <c r="Y1748" s="68"/>
      <c r="Z1748" s="68"/>
      <c r="AA1748" s="68"/>
      <c r="AB1748" s="67"/>
      <c r="AC1748" s="67"/>
      <c r="AD1748" s="67"/>
      <c r="AE1748" s="67"/>
      <c r="AF1748" s="67"/>
      <c r="AG1748" s="67"/>
      <c r="AH1748" s="67"/>
      <c r="AI1748" s="67"/>
      <c r="AJ1748" s="68"/>
      <c r="AK1748" s="68"/>
      <c r="AL1748" s="68"/>
      <c r="AM1748" s="67"/>
      <c r="AN1748" s="67"/>
      <c r="AO1748" s="67"/>
      <c r="AP1748" s="67"/>
      <c r="AQ1748" s="67"/>
      <c r="AR1748" s="67"/>
      <c r="AS1748" s="67"/>
      <c r="AT1748" s="67"/>
      <c r="AU1748" s="67"/>
      <c r="AV1748" s="67"/>
      <c r="AW1748" s="67"/>
      <c r="AX1748" s="68"/>
      <c r="AY1748" s="68"/>
      <c r="AZ1748" s="69"/>
      <c r="BA1748" s="70"/>
      <c r="BB1748" s="71"/>
      <c r="BC1748" s="95"/>
      <c r="BD1748" s="41">
        <v>4</v>
      </c>
      <c r="BE1748" s="52">
        <v>43</v>
      </c>
      <c r="BF1748" s="103">
        <v>4351</v>
      </c>
      <c r="BG1748" s="275"/>
    </row>
    <row r="1749" spans="1:59" s="63" customFormat="1" ht="12.75" x14ac:dyDescent="0.2">
      <c r="A1749" s="196">
        <v>4</v>
      </c>
      <c r="B1749" s="197" t="s">
        <v>422</v>
      </c>
      <c r="C1749" s="208">
        <v>43</v>
      </c>
      <c r="D1749" s="209" t="s">
        <v>688</v>
      </c>
      <c r="E1749" s="212">
        <v>4351</v>
      </c>
      <c r="F1749" s="213" t="s">
        <v>730</v>
      </c>
      <c r="G1749" s="232"/>
      <c r="H1749" s="97"/>
      <c r="I1749" s="224"/>
      <c r="J1749" s="98"/>
      <c r="K1749" s="98"/>
      <c r="L1749" s="98"/>
      <c r="M1749" s="96"/>
      <c r="N1749" s="307"/>
      <c r="O1749" s="246"/>
      <c r="P1749" s="124"/>
      <c r="Q1749" s="99"/>
      <c r="R1749" s="99"/>
      <c r="S1749" s="99"/>
      <c r="T1749" s="99"/>
      <c r="U1749" s="99"/>
      <c r="V1749" s="99"/>
      <c r="W1749" s="99"/>
      <c r="X1749" s="99"/>
      <c r="Y1749" s="100"/>
      <c r="Z1749" s="100"/>
      <c r="AA1749" s="100"/>
      <c r="AB1749" s="99"/>
      <c r="AC1749" s="99"/>
      <c r="AD1749" s="99"/>
      <c r="AE1749" s="99"/>
      <c r="AF1749" s="99"/>
      <c r="AG1749" s="99"/>
      <c r="AH1749" s="99"/>
      <c r="AI1749" s="99"/>
      <c r="AJ1749" s="100"/>
      <c r="AK1749" s="100"/>
      <c r="AL1749" s="100"/>
      <c r="AM1749" s="99"/>
      <c r="AN1749" s="99"/>
      <c r="AO1749" s="99"/>
      <c r="AP1749" s="99"/>
      <c r="AQ1749" s="99"/>
      <c r="AR1749" s="99"/>
      <c r="AS1749" s="99"/>
      <c r="AT1749" s="99"/>
      <c r="AU1749" s="99"/>
      <c r="AV1749" s="99"/>
      <c r="AW1749" s="99"/>
      <c r="AX1749" s="100"/>
      <c r="AY1749" s="100"/>
      <c r="AZ1749" s="101"/>
      <c r="BA1749" s="102"/>
      <c r="BB1749" s="95"/>
      <c r="BC1749" s="95"/>
      <c r="BD1749" s="41">
        <v>4</v>
      </c>
      <c r="BE1749" s="52">
        <v>43</v>
      </c>
      <c r="BF1749" s="103">
        <v>4351</v>
      </c>
      <c r="BG1749" s="277"/>
    </row>
    <row r="1750" spans="1:59" s="63" customFormat="1" ht="12.75" x14ac:dyDescent="0.2">
      <c r="A1750" s="196">
        <v>4</v>
      </c>
      <c r="B1750" s="197" t="s">
        <v>422</v>
      </c>
      <c r="C1750" s="208">
        <v>43</v>
      </c>
      <c r="D1750" s="209" t="s">
        <v>688</v>
      </c>
      <c r="E1750" s="212">
        <v>4351</v>
      </c>
      <c r="F1750" s="213" t="s">
        <v>730</v>
      </c>
      <c r="G1750" s="231"/>
      <c r="H1750" s="65"/>
      <c r="I1750" s="222"/>
      <c r="J1750" s="66"/>
      <c r="K1750" s="66"/>
      <c r="L1750" s="66"/>
      <c r="M1750" s="64"/>
      <c r="N1750" s="304"/>
      <c r="O1750" s="305"/>
      <c r="P1750" s="127"/>
      <c r="Q1750" s="67"/>
      <c r="R1750" s="67"/>
      <c r="S1750" s="67"/>
      <c r="T1750" s="67"/>
      <c r="U1750" s="67"/>
      <c r="V1750" s="67"/>
      <c r="W1750" s="67"/>
      <c r="X1750" s="67"/>
      <c r="Y1750" s="68"/>
      <c r="Z1750" s="68"/>
      <c r="AA1750" s="68"/>
      <c r="AB1750" s="67"/>
      <c r="AC1750" s="67"/>
      <c r="AD1750" s="67"/>
      <c r="AE1750" s="67"/>
      <c r="AF1750" s="67"/>
      <c r="AG1750" s="67"/>
      <c r="AH1750" s="67"/>
      <c r="AI1750" s="67"/>
      <c r="AJ1750" s="68"/>
      <c r="AK1750" s="68"/>
      <c r="AL1750" s="68"/>
      <c r="AM1750" s="67"/>
      <c r="AN1750" s="67"/>
      <c r="AO1750" s="67"/>
      <c r="AP1750" s="67"/>
      <c r="AQ1750" s="67"/>
      <c r="AR1750" s="67"/>
      <c r="AS1750" s="67"/>
      <c r="AT1750" s="67"/>
      <c r="AU1750" s="67"/>
      <c r="AV1750" s="67"/>
      <c r="AW1750" s="67"/>
      <c r="AX1750" s="68"/>
      <c r="AY1750" s="68"/>
      <c r="AZ1750" s="69"/>
      <c r="BA1750" s="70"/>
      <c r="BB1750" s="71"/>
      <c r="BC1750" s="95"/>
      <c r="BD1750" s="41">
        <v>4</v>
      </c>
      <c r="BE1750" s="52">
        <v>43</v>
      </c>
      <c r="BF1750" s="103">
        <v>4351</v>
      </c>
      <c r="BG1750" s="275"/>
    </row>
    <row r="1751" spans="1:59" s="63" customFormat="1" ht="12.75" x14ac:dyDescent="0.2">
      <c r="A1751" s="196">
        <v>4</v>
      </c>
      <c r="B1751" s="197" t="s">
        <v>422</v>
      </c>
      <c r="C1751" s="208">
        <v>43</v>
      </c>
      <c r="D1751" s="209" t="s">
        <v>688</v>
      </c>
      <c r="E1751" s="212">
        <v>4351</v>
      </c>
      <c r="F1751" s="213" t="s">
        <v>730</v>
      </c>
      <c r="G1751" s="231" t="s">
        <v>1198</v>
      </c>
      <c r="H1751" s="72" t="s">
        <v>1233</v>
      </c>
      <c r="I1751" s="223" t="s">
        <v>1255</v>
      </c>
      <c r="J1751" s="73"/>
      <c r="K1751" s="73"/>
      <c r="L1751" s="73"/>
      <c r="M1751" s="74"/>
      <c r="N1751" s="247"/>
      <c r="O1751" s="306"/>
      <c r="P1751" s="105"/>
      <c r="Q1751" s="75"/>
      <c r="R1751" s="75"/>
      <c r="S1751" s="75"/>
      <c r="T1751" s="75"/>
      <c r="U1751" s="75"/>
      <c r="V1751" s="75"/>
      <c r="W1751" s="75"/>
      <c r="X1751" s="75"/>
      <c r="Y1751" s="76" t="s">
        <v>1241</v>
      </c>
      <c r="Z1751" s="77" t="s">
        <v>1241</v>
      </c>
      <c r="AA1751" s="78">
        <f>AA$2858</f>
        <v>2500</v>
      </c>
      <c r="AB1751" s="75"/>
      <c r="AC1751" s="75"/>
      <c r="AD1751" s="75"/>
      <c r="AE1751" s="75"/>
      <c r="AF1751" s="75"/>
      <c r="AG1751" s="75"/>
      <c r="AH1751" s="75"/>
      <c r="AI1751" s="75"/>
      <c r="AJ1751" s="76" t="s">
        <v>1241</v>
      </c>
      <c r="AK1751" s="77" t="s">
        <v>1241</v>
      </c>
      <c r="AL1751" s="78">
        <f>AL$2858</f>
        <v>0</v>
      </c>
      <c r="AM1751" s="75"/>
      <c r="AN1751" s="75"/>
      <c r="AO1751" s="75"/>
      <c r="AP1751" s="75"/>
      <c r="AQ1751" s="75"/>
      <c r="AR1751" s="75"/>
      <c r="AS1751" s="75"/>
      <c r="AT1751" s="75"/>
      <c r="AU1751" s="75"/>
      <c r="AV1751" s="75"/>
      <c r="AW1751" s="76" t="s">
        <v>1241</v>
      </c>
      <c r="AX1751" s="77" t="s">
        <v>1241</v>
      </c>
      <c r="AY1751" s="78">
        <f>AY$2858</f>
        <v>500</v>
      </c>
      <c r="AZ1751" s="79"/>
      <c r="BA1751" s="80" t="str">
        <f>I1751</f>
        <v>&gt; see 5123, Manufactured timber board linings</v>
      </c>
      <c r="BB1751" s="71"/>
      <c r="BC1751" s="95"/>
      <c r="BD1751" s="41">
        <v>4</v>
      </c>
      <c r="BE1751" s="52">
        <v>43</v>
      </c>
      <c r="BF1751" s="103">
        <v>4351</v>
      </c>
      <c r="BG1751" s="276" t="str">
        <f>H1751</f>
        <v>Default Scenario (Link)</v>
      </c>
    </row>
    <row r="1752" spans="1:59" s="63" customFormat="1" ht="12.75" x14ac:dyDescent="0.2">
      <c r="A1752" s="196">
        <v>4</v>
      </c>
      <c r="B1752" s="197" t="s">
        <v>422</v>
      </c>
      <c r="C1752" s="208">
        <v>43</v>
      </c>
      <c r="D1752" s="209" t="s">
        <v>688</v>
      </c>
      <c r="E1752" s="212">
        <v>4351</v>
      </c>
      <c r="F1752" s="213" t="s">
        <v>730</v>
      </c>
      <c r="G1752" s="231"/>
      <c r="H1752" s="65"/>
      <c r="I1752" s="222"/>
      <c r="J1752" s="66"/>
      <c r="K1752" s="66"/>
      <c r="L1752" s="66"/>
      <c r="M1752" s="64"/>
      <c r="N1752" s="304"/>
      <c r="O1752" s="305"/>
      <c r="P1752" s="127"/>
      <c r="Q1752" s="67"/>
      <c r="R1752" s="67"/>
      <c r="S1752" s="67"/>
      <c r="T1752" s="67"/>
      <c r="U1752" s="67"/>
      <c r="V1752" s="67"/>
      <c r="W1752" s="67"/>
      <c r="X1752" s="67"/>
      <c r="Y1752" s="68"/>
      <c r="Z1752" s="68"/>
      <c r="AA1752" s="68"/>
      <c r="AB1752" s="67"/>
      <c r="AC1752" s="67"/>
      <c r="AD1752" s="67"/>
      <c r="AE1752" s="67"/>
      <c r="AF1752" s="67"/>
      <c r="AG1752" s="67"/>
      <c r="AH1752" s="67"/>
      <c r="AI1752" s="67"/>
      <c r="AJ1752" s="68"/>
      <c r="AK1752" s="68"/>
      <c r="AL1752" s="68"/>
      <c r="AM1752" s="67"/>
      <c r="AN1752" s="67"/>
      <c r="AO1752" s="67"/>
      <c r="AP1752" s="67"/>
      <c r="AQ1752" s="67"/>
      <c r="AR1752" s="67"/>
      <c r="AS1752" s="67"/>
      <c r="AT1752" s="67"/>
      <c r="AU1752" s="67"/>
      <c r="AV1752" s="67"/>
      <c r="AW1752" s="67"/>
      <c r="AX1752" s="68"/>
      <c r="AY1752" s="68"/>
      <c r="AZ1752" s="69"/>
      <c r="BA1752" s="70"/>
      <c r="BB1752" s="71"/>
      <c r="BC1752" s="95"/>
      <c r="BD1752" s="41">
        <v>4</v>
      </c>
      <c r="BE1752" s="52">
        <v>43</v>
      </c>
      <c r="BF1752" s="103">
        <v>4351</v>
      </c>
      <c r="BG1752" s="275"/>
    </row>
    <row r="1753" spans="1:59" s="63" customFormat="1" ht="12.75" x14ac:dyDescent="0.2">
      <c r="A1753" s="196">
        <v>4</v>
      </c>
      <c r="B1753" s="197" t="s">
        <v>422</v>
      </c>
      <c r="C1753" s="208">
        <v>43</v>
      </c>
      <c r="D1753" s="209" t="s">
        <v>688</v>
      </c>
      <c r="E1753" s="212">
        <v>4351</v>
      </c>
      <c r="F1753" s="213" t="s">
        <v>730</v>
      </c>
      <c r="G1753" s="232"/>
      <c r="H1753" s="97"/>
      <c r="I1753" s="224"/>
      <c r="J1753" s="98"/>
      <c r="K1753" s="98"/>
      <c r="L1753" s="98"/>
      <c r="M1753" s="96"/>
      <c r="N1753" s="307"/>
      <c r="O1753" s="246"/>
      <c r="P1753" s="124"/>
      <c r="Q1753" s="99"/>
      <c r="R1753" s="99"/>
      <c r="S1753" s="99"/>
      <c r="T1753" s="99"/>
      <c r="U1753" s="99"/>
      <c r="V1753" s="99"/>
      <c r="W1753" s="99"/>
      <c r="X1753" s="99"/>
      <c r="Y1753" s="100"/>
      <c r="Z1753" s="100"/>
      <c r="AA1753" s="100"/>
      <c r="AB1753" s="99"/>
      <c r="AC1753" s="99"/>
      <c r="AD1753" s="99"/>
      <c r="AE1753" s="99"/>
      <c r="AF1753" s="99"/>
      <c r="AG1753" s="99"/>
      <c r="AH1753" s="99"/>
      <c r="AI1753" s="99"/>
      <c r="AJ1753" s="100"/>
      <c r="AK1753" s="100"/>
      <c r="AL1753" s="100"/>
      <c r="AM1753" s="99"/>
      <c r="AN1753" s="99"/>
      <c r="AO1753" s="99"/>
      <c r="AP1753" s="99"/>
      <c r="AQ1753" s="99"/>
      <c r="AR1753" s="99"/>
      <c r="AS1753" s="99"/>
      <c r="AT1753" s="99"/>
      <c r="AU1753" s="99"/>
      <c r="AV1753" s="99"/>
      <c r="AW1753" s="99"/>
      <c r="AX1753" s="100"/>
      <c r="AY1753" s="100"/>
      <c r="AZ1753" s="101"/>
      <c r="BA1753" s="102"/>
      <c r="BB1753" s="95"/>
      <c r="BC1753" s="95"/>
      <c r="BD1753" s="41">
        <v>4</v>
      </c>
      <c r="BE1753" s="52">
        <v>43</v>
      </c>
      <c r="BF1753" s="103">
        <v>4351</v>
      </c>
      <c r="BG1753" s="277"/>
    </row>
    <row r="1754" spans="1:59" s="63" customFormat="1" ht="12.75" x14ac:dyDescent="0.2">
      <c r="A1754" s="196">
        <v>4</v>
      </c>
      <c r="B1754" s="197" t="s">
        <v>422</v>
      </c>
      <c r="C1754" s="208">
        <v>43</v>
      </c>
      <c r="D1754" s="209" t="s">
        <v>688</v>
      </c>
      <c r="E1754" s="212">
        <v>4351</v>
      </c>
      <c r="F1754" s="213" t="s">
        <v>730</v>
      </c>
      <c r="G1754" s="231"/>
      <c r="H1754" s="65"/>
      <c r="I1754" s="222"/>
      <c r="J1754" s="66"/>
      <c r="K1754" s="66"/>
      <c r="L1754" s="66"/>
      <c r="M1754" s="64"/>
      <c r="N1754" s="304"/>
      <c r="O1754" s="305"/>
      <c r="P1754" s="127"/>
      <c r="Q1754" s="67"/>
      <c r="R1754" s="67"/>
      <c r="S1754" s="67"/>
      <c r="T1754" s="67"/>
      <c r="U1754" s="67"/>
      <c r="V1754" s="67"/>
      <c r="W1754" s="67"/>
      <c r="X1754" s="67"/>
      <c r="Y1754" s="68"/>
      <c r="Z1754" s="68"/>
      <c r="AA1754" s="68"/>
      <c r="AB1754" s="67"/>
      <c r="AC1754" s="67"/>
      <c r="AD1754" s="67"/>
      <c r="AE1754" s="67"/>
      <c r="AF1754" s="67"/>
      <c r="AG1754" s="67"/>
      <c r="AH1754" s="67"/>
      <c r="AI1754" s="67"/>
      <c r="AJ1754" s="68"/>
      <c r="AK1754" s="68"/>
      <c r="AL1754" s="68"/>
      <c r="AM1754" s="67"/>
      <c r="AN1754" s="67"/>
      <c r="AO1754" s="67"/>
      <c r="AP1754" s="67"/>
      <c r="AQ1754" s="67"/>
      <c r="AR1754" s="67"/>
      <c r="AS1754" s="67"/>
      <c r="AT1754" s="67"/>
      <c r="AU1754" s="67"/>
      <c r="AV1754" s="67"/>
      <c r="AW1754" s="67"/>
      <c r="AX1754" s="68"/>
      <c r="AY1754" s="68"/>
      <c r="AZ1754" s="69"/>
      <c r="BA1754" s="70"/>
      <c r="BB1754" s="71"/>
      <c r="BC1754" s="95"/>
      <c r="BD1754" s="41">
        <v>4</v>
      </c>
      <c r="BE1754" s="52">
        <v>43</v>
      </c>
      <c r="BF1754" s="103">
        <v>4351</v>
      </c>
      <c r="BG1754" s="275"/>
    </row>
    <row r="1755" spans="1:59" s="63" customFormat="1" ht="12.75" x14ac:dyDescent="0.2">
      <c r="A1755" s="196">
        <v>4</v>
      </c>
      <c r="B1755" s="197" t="s">
        <v>422</v>
      </c>
      <c r="C1755" s="208">
        <v>43</v>
      </c>
      <c r="D1755" s="209" t="s">
        <v>688</v>
      </c>
      <c r="E1755" s="212">
        <v>4351</v>
      </c>
      <c r="F1755" s="213" t="s">
        <v>730</v>
      </c>
      <c r="G1755" s="231" t="s">
        <v>729</v>
      </c>
      <c r="H1755" s="72" t="s">
        <v>1233</v>
      </c>
      <c r="I1755" s="223" t="s">
        <v>1247</v>
      </c>
      <c r="J1755" s="73"/>
      <c r="K1755" s="73"/>
      <c r="L1755" s="73"/>
      <c r="M1755" s="74"/>
      <c r="N1755" s="247"/>
      <c r="O1755" s="306"/>
      <c r="P1755" s="105"/>
      <c r="Q1755" s="75"/>
      <c r="R1755" s="75"/>
      <c r="S1755" s="75"/>
      <c r="T1755" s="75"/>
      <c r="U1755" s="75"/>
      <c r="V1755" s="75"/>
      <c r="W1755" s="75"/>
      <c r="X1755" s="75"/>
      <c r="Y1755" s="76" t="s">
        <v>1241</v>
      </c>
      <c r="Z1755" s="77" t="s">
        <v>1241</v>
      </c>
      <c r="AA1755" s="78">
        <f>AA$2569</f>
        <v>5000</v>
      </c>
      <c r="AB1755" s="75"/>
      <c r="AC1755" s="75"/>
      <c r="AD1755" s="75"/>
      <c r="AE1755" s="75"/>
      <c r="AF1755" s="75"/>
      <c r="AG1755" s="75"/>
      <c r="AH1755" s="75"/>
      <c r="AI1755" s="75"/>
      <c r="AJ1755" s="76" t="s">
        <v>1241</v>
      </c>
      <c r="AK1755" s="77" t="s">
        <v>1241</v>
      </c>
      <c r="AL1755" s="78">
        <f>AL$2569</f>
        <v>0</v>
      </c>
      <c r="AM1755" s="75"/>
      <c r="AN1755" s="75"/>
      <c r="AO1755" s="75"/>
      <c r="AP1755" s="75"/>
      <c r="AQ1755" s="75"/>
      <c r="AR1755" s="75"/>
      <c r="AS1755" s="75"/>
      <c r="AT1755" s="75"/>
      <c r="AU1755" s="75"/>
      <c r="AV1755" s="75"/>
      <c r="AW1755" s="76" t="s">
        <v>1241</v>
      </c>
      <c r="AX1755" s="77" t="s">
        <v>1241</v>
      </c>
      <c r="AY1755" s="78">
        <f>AY$2569</f>
        <v>500</v>
      </c>
      <c r="AZ1755" s="79"/>
      <c r="BA1755" s="80" t="str">
        <f>I1755</f>
        <v>&gt; see 4711, Thermal insulation</v>
      </c>
      <c r="BB1755" s="71"/>
      <c r="BC1755" s="95"/>
      <c r="BD1755" s="41">
        <v>4</v>
      </c>
      <c r="BE1755" s="52">
        <v>43</v>
      </c>
      <c r="BF1755" s="103">
        <v>4351</v>
      </c>
      <c r="BG1755" s="276" t="str">
        <f>H1755</f>
        <v>Default Scenario (Link)</v>
      </c>
    </row>
    <row r="1756" spans="1:59" s="63" customFormat="1" ht="12.75" x14ac:dyDescent="0.2">
      <c r="A1756" s="196">
        <v>4</v>
      </c>
      <c r="B1756" s="197" t="s">
        <v>422</v>
      </c>
      <c r="C1756" s="208">
        <v>43</v>
      </c>
      <c r="D1756" s="209" t="s">
        <v>688</v>
      </c>
      <c r="E1756" s="212">
        <v>4351</v>
      </c>
      <c r="F1756" s="213" t="s">
        <v>730</v>
      </c>
      <c r="G1756" s="231"/>
      <c r="H1756" s="65"/>
      <c r="I1756" s="222"/>
      <c r="J1756" s="66"/>
      <c r="K1756" s="66"/>
      <c r="L1756" s="66"/>
      <c r="M1756" s="64"/>
      <c r="N1756" s="304"/>
      <c r="O1756" s="305"/>
      <c r="P1756" s="127"/>
      <c r="Q1756" s="67"/>
      <c r="R1756" s="67"/>
      <c r="S1756" s="67"/>
      <c r="T1756" s="67"/>
      <c r="U1756" s="67"/>
      <c r="V1756" s="67"/>
      <c r="W1756" s="67"/>
      <c r="X1756" s="67"/>
      <c r="Y1756" s="68"/>
      <c r="Z1756" s="68"/>
      <c r="AA1756" s="68"/>
      <c r="AB1756" s="67"/>
      <c r="AC1756" s="67"/>
      <c r="AD1756" s="67"/>
      <c r="AE1756" s="67"/>
      <c r="AF1756" s="67"/>
      <c r="AG1756" s="67"/>
      <c r="AH1756" s="67"/>
      <c r="AI1756" s="67"/>
      <c r="AJ1756" s="68"/>
      <c r="AK1756" s="68"/>
      <c r="AL1756" s="68"/>
      <c r="AM1756" s="67"/>
      <c r="AN1756" s="67"/>
      <c r="AO1756" s="67"/>
      <c r="AP1756" s="67"/>
      <c r="AQ1756" s="67"/>
      <c r="AR1756" s="67"/>
      <c r="AS1756" s="67"/>
      <c r="AT1756" s="67"/>
      <c r="AU1756" s="67"/>
      <c r="AV1756" s="67"/>
      <c r="AW1756" s="67"/>
      <c r="AX1756" s="68"/>
      <c r="AY1756" s="68"/>
      <c r="AZ1756" s="69"/>
      <c r="BA1756" s="70"/>
      <c r="BB1756" s="71"/>
      <c r="BC1756" s="95"/>
      <c r="BD1756" s="41">
        <v>4</v>
      </c>
      <c r="BE1756" s="52">
        <v>43</v>
      </c>
      <c r="BF1756" s="103">
        <v>4351</v>
      </c>
      <c r="BG1756" s="275"/>
    </row>
    <row r="1757" spans="1:59" s="63" customFormat="1" ht="12.75" x14ac:dyDescent="0.2">
      <c r="A1757" s="196">
        <v>4</v>
      </c>
      <c r="B1757" s="197" t="s">
        <v>422</v>
      </c>
      <c r="C1757" s="208">
        <v>43</v>
      </c>
      <c r="D1757" s="209" t="s">
        <v>688</v>
      </c>
      <c r="E1757" s="212">
        <v>4351</v>
      </c>
      <c r="F1757" s="213" t="s">
        <v>730</v>
      </c>
      <c r="G1757" s="232"/>
      <c r="H1757" s="97"/>
      <c r="I1757" s="224"/>
      <c r="J1757" s="98"/>
      <c r="K1757" s="98"/>
      <c r="L1757" s="98"/>
      <c r="M1757" s="96"/>
      <c r="N1757" s="307"/>
      <c r="O1757" s="246"/>
      <c r="P1757" s="124"/>
      <c r="Q1757" s="99"/>
      <c r="R1757" s="99"/>
      <c r="S1757" s="99"/>
      <c r="T1757" s="99"/>
      <c r="U1757" s="99"/>
      <c r="V1757" s="99"/>
      <c r="W1757" s="99"/>
      <c r="X1757" s="99"/>
      <c r="Y1757" s="100"/>
      <c r="Z1757" s="100"/>
      <c r="AA1757" s="100"/>
      <c r="AB1757" s="99"/>
      <c r="AC1757" s="99"/>
      <c r="AD1757" s="99"/>
      <c r="AE1757" s="99"/>
      <c r="AF1757" s="99"/>
      <c r="AG1757" s="99"/>
      <c r="AH1757" s="99"/>
      <c r="AI1757" s="99"/>
      <c r="AJ1757" s="100"/>
      <c r="AK1757" s="100"/>
      <c r="AL1757" s="100"/>
      <c r="AM1757" s="99"/>
      <c r="AN1757" s="99"/>
      <c r="AO1757" s="99"/>
      <c r="AP1757" s="99"/>
      <c r="AQ1757" s="99"/>
      <c r="AR1757" s="99"/>
      <c r="AS1757" s="99"/>
      <c r="AT1757" s="99"/>
      <c r="AU1757" s="99"/>
      <c r="AV1757" s="99"/>
      <c r="AW1757" s="99"/>
      <c r="AX1757" s="100"/>
      <c r="AY1757" s="100"/>
      <c r="AZ1757" s="101"/>
      <c r="BA1757" s="102"/>
      <c r="BB1757" s="95"/>
      <c r="BC1757" s="95"/>
      <c r="BD1757" s="41">
        <v>4</v>
      </c>
      <c r="BE1757" s="52">
        <v>43</v>
      </c>
      <c r="BF1757" s="103">
        <v>4351</v>
      </c>
      <c r="BG1757" s="277"/>
    </row>
    <row r="1758" spans="1:59" x14ac:dyDescent="0.25">
      <c r="A1758" s="196">
        <v>4</v>
      </c>
      <c r="B1758" s="197" t="s">
        <v>422</v>
      </c>
      <c r="C1758" s="208">
        <v>43</v>
      </c>
      <c r="D1758" s="209" t="s">
        <v>688</v>
      </c>
      <c r="E1758" s="210">
        <v>4354</v>
      </c>
      <c r="F1758" s="211" t="s">
        <v>732</v>
      </c>
      <c r="G1758" s="235"/>
      <c r="H1758" s="145"/>
      <c r="I1758" s="221"/>
      <c r="J1758" s="57"/>
      <c r="K1758" s="57"/>
      <c r="L1758" s="57"/>
      <c r="M1758" s="144"/>
      <c r="N1758" s="324"/>
      <c r="O1758" s="325"/>
      <c r="P1758" s="146"/>
      <c r="Q1758" s="146"/>
      <c r="R1758" s="146"/>
      <c r="S1758" s="146"/>
      <c r="T1758" s="146"/>
      <c r="U1758" s="146"/>
      <c r="V1758" s="146"/>
      <c r="W1758" s="146"/>
      <c r="X1758" s="146"/>
      <c r="Y1758" s="59"/>
      <c r="Z1758" s="123"/>
      <c r="AA1758" s="123"/>
      <c r="AB1758" s="146"/>
      <c r="AC1758" s="146"/>
      <c r="AD1758" s="146"/>
      <c r="AE1758" s="146"/>
      <c r="AF1758" s="146"/>
      <c r="AG1758" s="146"/>
      <c r="AH1758" s="146"/>
      <c r="AI1758" s="146"/>
      <c r="AJ1758" s="59"/>
      <c r="AK1758" s="123"/>
      <c r="AL1758" s="123"/>
      <c r="AM1758" s="146"/>
      <c r="AN1758" s="146"/>
      <c r="AO1758" s="146"/>
      <c r="AP1758" s="146"/>
      <c r="AQ1758" s="146"/>
      <c r="AR1758" s="146"/>
      <c r="AS1758" s="146"/>
      <c r="AT1758" s="146"/>
      <c r="AU1758" s="146"/>
      <c r="AV1758" s="146"/>
      <c r="AW1758" s="58"/>
      <c r="AX1758" s="123"/>
      <c r="AY1758" s="59"/>
      <c r="AZ1758" s="147"/>
      <c r="BA1758" s="148"/>
      <c r="BB1758" s="143"/>
      <c r="BC1758" s="143"/>
      <c r="BD1758" s="41">
        <v>4</v>
      </c>
      <c r="BE1758" s="52">
        <v>43</v>
      </c>
      <c r="BF1758" s="62">
        <v>4354</v>
      </c>
      <c r="BG1758" s="284"/>
    </row>
    <row r="1759" spans="1:59" s="63" customFormat="1" ht="12.75" x14ac:dyDescent="0.2">
      <c r="A1759" s="196">
        <v>4</v>
      </c>
      <c r="B1759" s="197" t="s">
        <v>422</v>
      </c>
      <c r="C1759" s="208">
        <v>43</v>
      </c>
      <c r="D1759" s="209" t="s">
        <v>688</v>
      </c>
      <c r="E1759" s="210">
        <v>4354</v>
      </c>
      <c r="F1759" s="211" t="s">
        <v>732</v>
      </c>
      <c r="G1759" s="230"/>
      <c r="H1759" s="56"/>
      <c r="I1759" s="221"/>
      <c r="J1759" s="57"/>
      <c r="K1759" s="57"/>
      <c r="L1759" s="57"/>
      <c r="M1759" s="55"/>
      <c r="N1759" s="303"/>
      <c r="O1759" s="245"/>
      <c r="P1759" s="122"/>
      <c r="Q1759" s="58"/>
      <c r="R1759" s="58"/>
      <c r="S1759" s="58"/>
      <c r="T1759" s="58"/>
      <c r="U1759" s="58"/>
      <c r="V1759" s="58"/>
      <c r="W1759" s="58"/>
      <c r="X1759" s="58"/>
      <c r="Y1759" s="59"/>
      <c r="Z1759" s="59"/>
      <c r="AA1759" s="59"/>
      <c r="AB1759" s="58"/>
      <c r="AC1759" s="58"/>
      <c r="AD1759" s="58"/>
      <c r="AE1759" s="58"/>
      <c r="AF1759" s="58"/>
      <c r="AG1759" s="58"/>
      <c r="AH1759" s="58"/>
      <c r="AI1759" s="58"/>
      <c r="AJ1759" s="59"/>
      <c r="AK1759" s="59"/>
      <c r="AL1759" s="59"/>
      <c r="AM1759" s="58"/>
      <c r="AN1759" s="58"/>
      <c r="AO1759" s="58"/>
      <c r="AP1759" s="58"/>
      <c r="AQ1759" s="58"/>
      <c r="AR1759" s="58"/>
      <c r="AS1759" s="58"/>
      <c r="AT1759" s="58"/>
      <c r="AU1759" s="58"/>
      <c r="AV1759" s="58"/>
      <c r="AW1759" s="58"/>
      <c r="AX1759" s="59"/>
      <c r="AY1759" s="59"/>
      <c r="AZ1759" s="60"/>
      <c r="BA1759" s="61"/>
      <c r="BB1759" s="54"/>
      <c r="BC1759" s="54"/>
      <c r="BD1759" s="41">
        <v>4</v>
      </c>
      <c r="BE1759" s="52">
        <v>43</v>
      </c>
      <c r="BF1759" s="62">
        <v>4354</v>
      </c>
      <c r="BG1759" s="274"/>
    </row>
    <row r="1760" spans="1:59" s="63" customFormat="1" ht="12.75" x14ac:dyDescent="0.2">
      <c r="A1760" s="196">
        <v>4</v>
      </c>
      <c r="B1760" s="197" t="s">
        <v>422</v>
      </c>
      <c r="C1760" s="208">
        <v>43</v>
      </c>
      <c r="D1760" s="209" t="s">
        <v>688</v>
      </c>
      <c r="E1760" s="210">
        <v>4354</v>
      </c>
      <c r="F1760" s="211" t="s">
        <v>732</v>
      </c>
      <c r="G1760" s="231" t="s">
        <v>733</v>
      </c>
      <c r="H1760" s="65"/>
      <c r="I1760" s="222"/>
      <c r="J1760" s="66"/>
      <c r="K1760" s="66"/>
      <c r="L1760" s="66"/>
      <c r="M1760" s="64"/>
      <c r="N1760" s="308"/>
      <c r="O1760" s="309"/>
      <c r="P1760" s="127"/>
      <c r="Q1760" s="67"/>
      <c r="R1760" s="67"/>
      <c r="S1760" s="67"/>
      <c r="T1760" s="67"/>
      <c r="U1760" s="67"/>
      <c r="V1760" s="67"/>
      <c r="W1760" s="67"/>
      <c r="X1760" s="67"/>
      <c r="Y1760" s="68"/>
      <c r="Z1760" s="68"/>
      <c r="AA1760" s="68"/>
      <c r="AB1760" s="67"/>
      <c r="AC1760" s="67"/>
      <c r="AD1760" s="67"/>
      <c r="AE1760" s="67"/>
      <c r="AF1760" s="67"/>
      <c r="AG1760" s="67"/>
      <c r="AH1760" s="67"/>
      <c r="AI1760" s="67"/>
      <c r="AJ1760" s="68"/>
      <c r="AK1760" s="68"/>
      <c r="AL1760" s="68"/>
      <c r="AM1760" s="67"/>
      <c r="AN1760" s="67"/>
      <c r="AO1760" s="67"/>
      <c r="AP1760" s="67"/>
      <c r="AQ1760" s="67"/>
      <c r="AR1760" s="67"/>
      <c r="AS1760" s="67"/>
      <c r="AT1760" s="67"/>
      <c r="AU1760" s="67"/>
      <c r="AV1760" s="67"/>
      <c r="AW1760" s="67"/>
      <c r="AX1760" s="68"/>
      <c r="AY1760" s="68"/>
      <c r="AZ1760" s="69"/>
      <c r="BA1760" s="70"/>
      <c r="BB1760" s="71"/>
      <c r="BC1760" s="54"/>
      <c r="BD1760" s="41">
        <v>4</v>
      </c>
      <c r="BE1760" s="52">
        <v>43</v>
      </c>
      <c r="BF1760" s="62">
        <v>4354</v>
      </c>
      <c r="BG1760" s="275"/>
    </row>
    <row r="1761" spans="1:59" s="63" customFormat="1" ht="12.75" x14ac:dyDescent="0.2">
      <c r="A1761" s="196">
        <v>4</v>
      </c>
      <c r="B1761" s="197" t="s">
        <v>422</v>
      </c>
      <c r="C1761" s="208">
        <v>43</v>
      </c>
      <c r="D1761" s="209" t="s">
        <v>688</v>
      </c>
      <c r="E1761" s="210">
        <v>4354</v>
      </c>
      <c r="F1761" s="211" t="s">
        <v>732</v>
      </c>
      <c r="G1761" s="231" t="s">
        <v>733</v>
      </c>
      <c r="H1761" s="72" t="s">
        <v>47</v>
      </c>
      <c r="I1761" s="223"/>
      <c r="J1761" s="73"/>
      <c r="K1761" s="73"/>
      <c r="L1761" s="73"/>
      <c r="M1761" s="74"/>
      <c r="N1761" s="247"/>
      <c r="O1761" s="306"/>
      <c r="P1761" s="105"/>
      <c r="Q1761" s="75"/>
      <c r="R1761" s="75"/>
      <c r="S1761" s="75"/>
      <c r="T1761" s="75"/>
      <c r="U1761" s="75"/>
      <c r="V1761" s="75"/>
      <c r="W1761" s="75"/>
      <c r="X1761" s="75"/>
      <c r="Y1761" s="76">
        <f>IF(ISNUMBER(VLOOKUP(Y1763,P$7:W$7,MATCH(Y1763,P$7:W$7))),VLOOKUP(Y1763,P$7:W$7,MATCH(Y1763,P$7:W$7)),IF(N1765=0,"No Data",IF(Y1763&gt;0,"&lt;100",0)))</f>
        <v>0</v>
      </c>
      <c r="Z1761" s="77">
        <f>IF(ISNUMBER(VLOOKUP(Z1765,P$7:W$7,MATCH(Z1765,P$7:W$7))),VLOOKUP(Z1765,P$7:W$7,MATCH(Z1765,P$7:W$7)),IF(N1765=0,"No Data",IF(Z1765&gt;0,"&lt;100",0)))</f>
        <v>0</v>
      </c>
      <c r="AA1761" s="106">
        <f>IF(ISNUMBER(Z1761),Z1761,0)</f>
        <v>0</v>
      </c>
      <c r="AB1761" s="75"/>
      <c r="AC1761" s="75"/>
      <c r="AD1761" s="75"/>
      <c r="AE1761" s="75"/>
      <c r="AF1761" s="75"/>
      <c r="AG1761" s="75"/>
      <c r="AH1761" s="75"/>
      <c r="AI1761" s="75"/>
      <c r="AJ1761" s="76">
        <f>IF(ISNUMBER(VLOOKUP(AJ1763,AB$7:AH$7,MATCH(AJ1763,AB$7:AH$7))),VLOOKUP(AJ1763,AB$7:AH$7,MATCH(AJ1763,AB$7:AH$7)),IF(N1765=0,"No Data",IF(AJ1763&gt;0,"&lt;50",0)))</f>
        <v>0</v>
      </c>
      <c r="AK1761" s="77">
        <f>IF(ISNUMBER(VLOOKUP(AK1765,AB$7:AH$7,MATCH(AK1765,AB$7:AH$7))),VLOOKUP(AK1765,AB$7:AH$7,MATCH(AK1765,AB$7:AH$7)),IF(N1765=0,"No Data",IF(AK1765&gt;0,"&lt;50",0)))</f>
        <v>0</v>
      </c>
      <c r="AL1761" s="106">
        <f>IF(ISNUMBER(AK1761),AK1761,0)</f>
        <v>0</v>
      </c>
      <c r="AM1761" s="75"/>
      <c r="AN1761" s="75"/>
      <c r="AO1761" s="75"/>
      <c r="AP1761" s="75"/>
      <c r="AQ1761" s="75"/>
      <c r="AR1761" s="75"/>
      <c r="AS1761" s="75"/>
      <c r="AT1761" s="75"/>
      <c r="AU1761" s="75"/>
      <c r="AV1761" s="75"/>
      <c r="AW1761" s="76">
        <f>IF(ISNUMBER(VLOOKUP(AW1763,AM$7:AU$7,MATCH(AW1763,AM$7:AU$7))),VLOOKUP(AW1763,AM$7:AU$7,MATCH(AW1763,AM$7:AU$7)),IF(N1765=0,"No Data",IF(AW1763&gt;0,"&lt;10",0)))</f>
        <v>1000</v>
      </c>
      <c r="AX1761" s="77">
        <f>IF(ISNUMBER(VLOOKUP(AX1765,AM$7:AU$7,MATCH(AX1765,AM$7:AU$7))),VLOOKUP(AX1765,AM$7:AU$7,MATCH(AX1765,AM$7:AU$7)),IF(N1765=0,"No Data",IF(AX1765&gt;0,"&lt;10",0)))</f>
        <v>1000</v>
      </c>
      <c r="AY1761" s="106">
        <f>IF(ISNUMBER(AX1761),AX1761,0)</f>
        <v>1000</v>
      </c>
      <c r="AZ1761" s="79"/>
      <c r="BA1761" s="80"/>
      <c r="BB1761" s="71"/>
      <c r="BC1761" s="54"/>
      <c r="BD1761" s="41">
        <v>4</v>
      </c>
      <c r="BE1761" s="52">
        <v>43</v>
      </c>
      <c r="BF1761" s="62">
        <v>4354</v>
      </c>
      <c r="BG1761" s="276" t="s">
        <v>47</v>
      </c>
    </row>
    <row r="1762" spans="1:59" s="63" customFormat="1" x14ac:dyDescent="0.25">
      <c r="A1762" s="196">
        <v>4</v>
      </c>
      <c r="B1762" s="197" t="s">
        <v>422</v>
      </c>
      <c r="C1762" s="208">
        <v>43</v>
      </c>
      <c r="D1762" s="209" t="s">
        <v>688</v>
      </c>
      <c r="E1762" s="210">
        <v>4354</v>
      </c>
      <c r="F1762" s="211" t="s">
        <v>732</v>
      </c>
      <c r="G1762" s="231" t="s">
        <v>733</v>
      </c>
      <c r="H1762" s="81" t="s">
        <v>48</v>
      </c>
      <c r="I1762" s="223"/>
      <c r="J1762" s="73"/>
      <c r="K1762" s="73"/>
      <c r="L1762" s="73"/>
      <c r="M1762" s="74"/>
      <c r="N1762" s="247"/>
      <c r="O1762" s="306"/>
      <c r="P1762" s="105"/>
      <c r="Q1762" s="75"/>
      <c r="R1762" s="75"/>
      <c r="S1762" s="75"/>
      <c r="T1762" s="75"/>
      <c r="U1762" s="75"/>
      <c r="V1762" s="75"/>
      <c r="W1762" s="75"/>
      <c r="X1762" s="75"/>
      <c r="Y1762" s="82">
        <f>MIN(X1766:X1769)</f>
        <v>0</v>
      </c>
      <c r="Z1762" s="83"/>
      <c r="AA1762" s="83"/>
      <c r="AB1762" s="75"/>
      <c r="AC1762" s="75"/>
      <c r="AD1762" s="75"/>
      <c r="AE1762" s="75"/>
      <c r="AF1762" s="75"/>
      <c r="AG1762" s="75"/>
      <c r="AH1762" s="75"/>
      <c r="AI1762" s="75"/>
      <c r="AJ1762" s="82">
        <f>MIN(AI1766:AI1769)</f>
        <v>0</v>
      </c>
      <c r="AK1762" s="83"/>
      <c r="AL1762" s="83"/>
      <c r="AM1762" s="75"/>
      <c r="AN1762" s="75"/>
      <c r="AO1762" s="75"/>
      <c r="AP1762" s="75"/>
      <c r="AQ1762" s="75"/>
      <c r="AR1762" s="75"/>
      <c r="AS1762" s="75"/>
      <c r="AT1762" s="75"/>
      <c r="AU1762" s="75"/>
      <c r="AV1762" s="75"/>
      <c r="AW1762" s="82">
        <f>MIN(AV1766:AV1769)</f>
        <v>1000</v>
      </c>
      <c r="AX1762" s="83"/>
      <c r="AY1762" s="83"/>
      <c r="AZ1762" s="79"/>
      <c r="BA1762" s="80"/>
      <c r="BB1762" s="71"/>
      <c r="BC1762" s="143"/>
      <c r="BD1762" s="41">
        <v>4</v>
      </c>
      <c r="BE1762" s="52">
        <v>43</v>
      </c>
      <c r="BF1762" s="62">
        <v>4354</v>
      </c>
      <c r="BG1762" s="278" t="s">
        <v>48</v>
      </c>
    </row>
    <row r="1763" spans="1:59" s="63" customFormat="1" ht="12.75" x14ac:dyDescent="0.2">
      <c r="A1763" s="196">
        <v>4</v>
      </c>
      <c r="B1763" s="197" t="s">
        <v>422</v>
      </c>
      <c r="C1763" s="208">
        <v>43</v>
      </c>
      <c r="D1763" s="209" t="s">
        <v>688</v>
      </c>
      <c r="E1763" s="210">
        <v>4354</v>
      </c>
      <c r="F1763" s="211" t="s">
        <v>732</v>
      </c>
      <c r="G1763" s="231" t="s">
        <v>733</v>
      </c>
      <c r="H1763" s="81" t="s">
        <v>49</v>
      </c>
      <c r="I1763" s="223"/>
      <c r="J1763" s="73"/>
      <c r="K1763" s="73"/>
      <c r="L1763" s="73"/>
      <c r="M1763" s="74"/>
      <c r="N1763" s="247"/>
      <c r="O1763" s="306"/>
      <c r="P1763" s="105"/>
      <c r="Q1763" s="75"/>
      <c r="R1763" s="75"/>
      <c r="S1763" s="75"/>
      <c r="T1763" s="75"/>
      <c r="U1763" s="75"/>
      <c r="V1763" s="75"/>
      <c r="W1763" s="75"/>
      <c r="X1763" s="75"/>
      <c r="Y1763" s="84">
        <f>IF(ISNUMBER(AVERAGE(X1766:X1769)),AVERAGE(X1766:X1769),0)</f>
        <v>0</v>
      </c>
      <c r="Z1763" s="83"/>
      <c r="AA1763" s="83"/>
      <c r="AB1763" s="75"/>
      <c r="AC1763" s="75"/>
      <c r="AD1763" s="75"/>
      <c r="AE1763" s="75"/>
      <c r="AF1763" s="75"/>
      <c r="AG1763" s="75"/>
      <c r="AH1763" s="75"/>
      <c r="AI1763" s="75"/>
      <c r="AJ1763" s="84">
        <f>IF(ISNUMBER(AVERAGE(AI1766:AI1769)),AVERAGE(AI1766:AI1769),0)</f>
        <v>0</v>
      </c>
      <c r="AK1763" s="83"/>
      <c r="AL1763" s="83"/>
      <c r="AM1763" s="75"/>
      <c r="AN1763" s="75"/>
      <c r="AO1763" s="75"/>
      <c r="AP1763" s="75"/>
      <c r="AQ1763" s="75"/>
      <c r="AR1763" s="75"/>
      <c r="AS1763" s="75"/>
      <c r="AT1763" s="75"/>
      <c r="AU1763" s="75"/>
      <c r="AV1763" s="75"/>
      <c r="AW1763" s="84">
        <f>IF(ISNUMBER(AVERAGE(AV1766:AV1769)),AVERAGE(AV1766:AV1769),0)</f>
        <v>1000</v>
      </c>
      <c r="AX1763" s="83"/>
      <c r="AY1763" s="83"/>
      <c r="AZ1763" s="79"/>
      <c r="BA1763" s="80"/>
      <c r="BB1763" s="71"/>
      <c r="BC1763" s="54"/>
      <c r="BD1763" s="41">
        <v>4</v>
      </c>
      <c r="BE1763" s="52">
        <v>43</v>
      </c>
      <c r="BF1763" s="62">
        <v>4354</v>
      </c>
      <c r="BG1763" s="278" t="s">
        <v>49</v>
      </c>
    </row>
    <row r="1764" spans="1:59" s="63" customFormat="1" ht="12.75" x14ac:dyDescent="0.2">
      <c r="A1764" s="196">
        <v>4</v>
      </c>
      <c r="B1764" s="197" t="s">
        <v>422</v>
      </c>
      <c r="C1764" s="208">
        <v>43</v>
      </c>
      <c r="D1764" s="209" t="s">
        <v>688</v>
      </c>
      <c r="E1764" s="210">
        <v>4354</v>
      </c>
      <c r="F1764" s="211" t="s">
        <v>732</v>
      </c>
      <c r="G1764" s="231" t="s">
        <v>733</v>
      </c>
      <c r="H1764" s="81" t="s">
        <v>50</v>
      </c>
      <c r="I1764" s="223"/>
      <c r="J1764" s="73"/>
      <c r="K1764" s="73"/>
      <c r="L1764" s="73"/>
      <c r="M1764" s="74"/>
      <c r="N1764" s="247"/>
      <c r="O1764" s="306"/>
      <c r="P1764" s="105"/>
      <c r="Q1764" s="75"/>
      <c r="R1764" s="75"/>
      <c r="S1764" s="75"/>
      <c r="T1764" s="75"/>
      <c r="U1764" s="75"/>
      <c r="V1764" s="75"/>
      <c r="W1764" s="75"/>
      <c r="X1764" s="75"/>
      <c r="Y1764" s="84">
        <f>MAX(X1766:X1769)</f>
        <v>0</v>
      </c>
      <c r="Z1764" s="83"/>
      <c r="AA1764" s="83"/>
      <c r="AB1764" s="75"/>
      <c r="AC1764" s="75"/>
      <c r="AD1764" s="75"/>
      <c r="AE1764" s="75"/>
      <c r="AF1764" s="75"/>
      <c r="AG1764" s="75"/>
      <c r="AH1764" s="75"/>
      <c r="AI1764" s="75"/>
      <c r="AJ1764" s="84">
        <f>MAX(AI1766:AI1769)</f>
        <v>0</v>
      </c>
      <c r="AK1764" s="83"/>
      <c r="AL1764" s="83"/>
      <c r="AM1764" s="75"/>
      <c r="AN1764" s="75"/>
      <c r="AO1764" s="75"/>
      <c r="AP1764" s="75"/>
      <c r="AQ1764" s="75"/>
      <c r="AR1764" s="75"/>
      <c r="AS1764" s="75"/>
      <c r="AT1764" s="75"/>
      <c r="AU1764" s="75"/>
      <c r="AV1764" s="75"/>
      <c r="AW1764" s="84">
        <f>MAX(AV1766:AV1769)</f>
        <v>1000</v>
      </c>
      <c r="AX1764" s="83"/>
      <c r="AY1764" s="83"/>
      <c r="AZ1764" s="79"/>
      <c r="BA1764" s="80"/>
      <c r="BB1764" s="71"/>
      <c r="BC1764" s="54"/>
      <c r="BD1764" s="41">
        <v>4</v>
      </c>
      <c r="BE1764" s="52">
        <v>43</v>
      </c>
      <c r="BF1764" s="62">
        <v>4354</v>
      </c>
      <c r="BG1764" s="278" t="s">
        <v>50</v>
      </c>
    </row>
    <row r="1765" spans="1:59" s="63" customFormat="1" ht="12.75" x14ac:dyDescent="0.2">
      <c r="A1765" s="196">
        <v>4</v>
      </c>
      <c r="B1765" s="197" t="s">
        <v>422</v>
      </c>
      <c r="C1765" s="208">
        <v>43</v>
      </c>
      <c r="D1765" s="209" t="s">
        <v>688</v>
      </c>
      <c r="E1765" s="210">
        <v>4354</v>
      </c>
      <c r="F1765" s="211" t="s">
        <v>732</v>
      </c>
      <c r="G1765" s="231" t="s">
        <v>733</v>
      </c>
      <c r="H1765" s="85" t="s">
        <v>51</v>
      </c>
      <c r="I1765" s="223"/>
      <c r="J1765" s="73"/>
      <c r="K1765" s="73"/>
      <c r="L1765" s="73"/>
      <c r="M1765" s="74"/>
      <c r="N1765" s="248">
        <f>SUM(N1766:N1769)</f>
        <v>1</v>
      </c>
      <c r="O1765" s="293">
        <f>SUM(O1766:O1769)</f>
        <v>1</v>
      </c>
      <c r="P1765" s="292"/>
      <c r="Q1765" s="87"/>
      <c r="R1765" s="87"/>
      <c r="S1765" s="87"/>
      <c r="T1765" s="87"/>
      <c r="U1765" s="87"/>
      <c r="V1765" s="87"/>
      <c r="W1765" s="87"/>
      <c r="X1765" s="87"/>
      <c r="Y1765" s="88"/>
      <c r="Z1765" s="86">
        <f>SUM(Z1766:Z1769)</f>
        <v>0</v>
      </c>
      <c r="AA1765" s="88"/>
      <c r="AB1765" s="87"/>
      <c r="AC1765" s="87"/>
      <c r="AD1765" s="87"/>
      <c r="AE1765" s="87"/>
      <c r="AF1765" s="87"/>
      <c r="AG1765" s="87"/>
      <c r="AH1765" s="87"/>
      <c r="AI1765" s="87"/>
      <c r="AJ1765" s="88"/>
      <c r="AK1765" s="86">
        <f>SUM(AK1766:AK1769)</f>
        <v>0</v>
      </c>
      <c r="AL1765" s="88"/>
      <c r="AM1765" s="87"/>
      <c r="AN1765" s="87"/>
      <c r="AO1765" s="87"/>
      <c r="AP1765" s="87"/>
      <c r="AQ1765" s="87"/>
      <c r="AR1765" s="87"/>
      <c r="AS1765" s="87"/>
      <c r="AT1765" s="87"/>
      <c r="AU1765" s="87"/>
      <c r="AV1765" s="87"/>
      <c r="AW1765" s="112"/>
      <c r="AX1765" s="86">
        <f>SUM(AX1766:AX1769)</f>
        <v>1000</v>
      </c>
      <c r="AY1765" s="88"/>
      <c r="AZ1765" s="79"/>
      <c r="BA1765" s="80"/>
      <c r="BB1765" s="71"/>
      <c r="BC1765" s="54"/>
      <c r="BD1765" s="41">
        <v>4</v>
      </c>
      <c r="BE1765" s="52">
        <v>43</v>
      </c>
      <c r="BF1765" s="62">
        <v>4354</v>
      </c>
      <c r="BG1765" s="279" t="s">
        <v>51</v>
      </c>
    </row>
    <row r="1766" spans="1:59" s="63" customFormat="1" x14ac:dyDescent="0.25">
      <c r="A1766" s="196">
        <v>4</v>
      </c>
      <c r="B1766" s="197" t="s">
        <v>422</v>
      </c>
      <c r="C1766" s="208">
        <v>43</v>
      </c>
      <c r="D1766" s="209" t="s">
        <v>688</v>
      </c>
      <c r="E1766" s="210">
        <v>4354</v>
      </c>
      <c r="F1766" s="211" t="s">
        <v>732</v>
      </c>
      <c r="G1766" s="231" t="s">
        <v>733</v>
      </c>
      <c r="H1766" s="89" t="s">
        <v>52</v>
      </c>
      <c r="I1766" s="90" t="s">
        <v>718</v>
      </c>
      <c r="J1766" s="90" t="s">
        <v>734</v>
      </c>
      <c r="K1766" s="90" t="s">
        <v>64</v>
      </c>
      <c r="L1766" s="90" t="s">
        <v>119</v>
      </c>
      <c r="M1766" s="91"/>
      <c r="N1766" s="312">
        <v>1</v>
      </c>
      <c r="O1766" s="313">
        <f>N1766/N1765</f>
        <v>1</v>
      </c>
      <c r="P1766" s="104"/>
      <c r="Q1766" s="92"/>
      <c r="R1766" s="92"/>
      <c r="S1766" s="92"/>
      <c r="T1766" s="92"/>
      <c r="U1766" s="92"/>
      <c r="V1766" s="92"/>
      <c r="W1766" s="92"/>
      <c r="X1766" s="109">
        <f>P1766*P$7+Q1766*Q$7+R1766*R$7+S1766*S$7+T1766*T$7+U1766*U$7+V1766*V$7+W1766*W$7</f>
        <v>0</v>
      </c>
      <c r="Y1766" s="83"/>
      <c r="Z1766" s="110">
        <f>X1766*$O1766</f>
        <v>0</v>
      </c>
      <c r="AA1766" s="111"/>
      <c r="AB1766" s="92"/>
      <c r="AC1766" s="92"/>
      <c r="AD1766" s="92"/>
      <c r="AE1766" s="92"/>
      <c r="AF1766" s="92"/>
      <c r="AG1766" s="92"/>
      <c r="AH1766" s="92"/>
      <c r="AI1766" s="109">
        <f>AB1766*AB$7+AC1766*AC$7+AD1766*AD$7+AE1766*AE$7+AF1766*AF$7+AG1766*AG$7+AH1766*AH$7</f>
        <v>0</v>
      </c>
      <c r="AJ1766" s="83"/>
      <c r="AK1766" s="110">
        <f>AI1766*$O1766</f>
        <v>0</v>
      </c>
      <c r="AL1766" s="111"/>
      <c r="AM1766" s="92"/>
      <c r="AN1766" s="92"/>
      <c r="AO1766" s="92"/>
      <c r="AP1766" s="92"/>
      <c r="AQ1766" s="92"/>
      <c r="AR1766" s="92"/>
      <c r="AS1766" s="92">
        <v>1</v>
      </c>
      <c r="AT1766" s="92"/>
      <c r="AU1766" s="92"/>
      <c r="AV1766" s="109">
        <f>AM1766*AM$7+AN1766*AN$7+AO1766*AO$7+AP1766*AP$7+AQ1766*AQ$7+AR1766*AR$7+AS1766*AS$7+AT1766*AT$7+AU1766*AU$7</f>
        <v>1000</v>
      </c>
      <c r="AW1766" s="75"/>
      <c r="AX1766" s="110">
        <f>AV1766*$O1766</f>
        <v>1000</v>
      </c>
      <c r="AY1766" s="111"/>
      <c r="AZ1766" s="93"/>
      <c r="BA1766" s="94" t="s">
        <v>554</v>
      </c>
      <c r="BB1766" s="71"/>
      <c r="BC1766" s="143"/>
      <c r="BD1766" s="41">
        <v>4</v>
      </c>
      <c r="BE1766" s="52">
        <v>43</v>
      </c>
      <c r="BF1766" s="62">
        <v>4354</v>
      </c>
      <c r="BG1766" s="280" t="s">
        <v>52</v>
      </c>
    </row>
    <row r="1767" spans="1:59" s="63" customFormat="1" ht="12.75" x14ac:dyDescent="0.2">
      <c r="A1767" s="196">
        <v>4</v>
      </c>
      <c r="B1767" s="197" t="s">
        <v>422</v>
      </c>
      <c r="C1767" s="208">
        <v>43</v>
      </c>
      <c r="D1767" s="209" t="s">
        <v>688</v>
      </c>
      <c r="E1767" s="210">
        <v>4354</v>
      </c>
      <c r="F1767" s="211" t="s">
        <v>732</v>
      </c>
      <c r="G1767" s="231" t="s">
        <v>733</v>
      </c>
      <c r="H1767" s="65"/>
      <c r="I1767" s="222"/>
      <c r="J1767" s="66"/>
      <c r="K1767" s="66"/>
      <c r="L1767" s="66"/>
      <c r="M1767" s="64"/>
      <c r="N1767" s="304"/>
      <c r="O1767" s="305"/>
      <c r="P1767" s="127"/>
      <c r="Q1767" s="67"/>
      <c r="R1767" s="67"/>
      <c r="S1767" s="67"/>
      <c r="T1767" s="67"/>
      <c r="U1767" s="67"/>
      <c r="V1767" s="67"/>
      <c r="W1767" s="67"/>
      <c r="X1767" s="67"/>
      <c r="Y1767" s="68"/>
      <c r="Z1767" s="68"/>
      <c r="AA1767" s="68"/>
      <c r="AB1767" s="67"/>
      <c r="AC1767" s="67"/>
      <c r="AD1767" s="67"/>
      <c r="AE1767" s="67"/>
      <c r="AF1767" s="67"/>
      <c r="AG1767" s="67"/>
      <c r="AH1767" s="67"/>
      <c r="AI1767" s="67"/>
      <c r="AJ1767" s="68"/>
      <c r="AK1767" s="68"/>
      <c r="AL1767" s="68"/>
      <c r="AM1767" s="67"/>
      <c r="AN1767" s="67"/>
      <c r="AO1767" s="67"/>
      <c r="AP1767" s="67"/>
      <c r="AQ1767" s="67"/>
      <c r="AR1767" s="67"/>
      <c r="AS1767" s="67"/>
      <c r="AT1767" s="67"/>
      <c r="AU1767" s="67"/>
      <c r="AV1767" s="67"/>
      <c r="AW1767" s="67"/>
      <c r="AX1767" s="68"/>
      <c r="AY1767" s="68"/>
      <c r="AZ1767" s="69"/>
      <c r="BA1767" s="70"/>
      <c r="BB1767" s="71"/>
      <c r="BC1767" s="54"/>
      <c r="BD1767" s="41">
        <v>4</v>
      </c>
      <c r="BE1767" s="52">
        <v>43</v>
      </c>
      <c r="BF1767" s="62">
        <v>4354</v>
      </c>
      <c r="BG1767" s="275"/>
    </row>
    <row r="1768" spans="1:59" s="63" customFormat="1" ht="12.75" x14ac:dyDescent="0.2">
      <c r="A1768" s="196">
        <v>4</v>
      </c>
      <c r="B1768" s="197" t="s">
        <v>422</v>
      </c>
      <c r="C1768" s="208">
        <v>43</v>
      </c>
      <c r="D1768" s="209" t="s">
        <v>688</v>
      </c>
      <c r="E1768" s="210">
        <v>4354</v>
      </c>
      <c r="F1768" s="211" t="s">
        <v>732</v>
      </c>
      <c r="G1768" s="230"/>
      <c r="H1768" s="56"/>
      <c r="I1768" s="221"/>
      <c r="J1768" s="57"/>
      <c r="K1768" s="57"/>
      <c r="L1768" s="57"/>
      <c r="M1768" s="55"/>
      <c r="N1768" s="303"/>
      <c r="O1768" s="245"/>
      <c r="P1768" s="122"/>
      <c r="Q1768" s="58"/>
      <c r="R1768" s="58"/>
      <c r="S1768" s="58"/>
      <c r="T1768" s="58"/>
      <c r="U1768" s="58"/>
      <c r="V1768" s="58"/>
      <c r="W1768" s="58"/>
      <c r="X1768" s="58"/>
      <c r="Y1768" s="59"/>
      <c r="Z1768" s="59"/>
      <c r="AA1768" s="59"/>
      <c r="AB1768" s="58"/>
      <c r="AC1768" s="58"/>
      <c r="AD1768" s="58"/>
      <c r="AE1768" s="58"/>
      <c r="AF1768" s="58"/>
      <c r="AG1768" s="58"/>
      <c r="AH1768" s="58"/>
      <c r="AI1768" s="58"/>
      <c r="AJ1768" s="59"/>
      <c r="AK1768" s="59"/>
      <c r="AL1768" s="59"/>
      <c r="AM1768" s="58"/>
      <c r="AN1768" s="58"/>
      <c r="AO1768" s="58"/>
      <c r="AP1768" s="58"/>
      <c r="AQ1768" s="58"/>
      <c r="AR1768" s="58"/>
      <c r="AS1768" s="58"/>
      <c r="AT1768" s="58"/>
      <c r="AU1768" s="58"/>
      <c r="AV1768" s="58"/>
      <c r="AW1768" s="58"/>
      <c r="AX1768" s="59"/>
      <c r="AY1768" s="59"/>
      <c r="AZ1768" s="60"/>
      <c r="BA1768" s="61"/>
      <c r="BB1768" s="54"/>
      <c r="BC1768" s="54"/>
      <c r="BD1768" s="41">
        <v>4</v>
      </c>
      <c r="BE1768" s="52">
        <v>43</v>
      </c>
      <c r="BF1768" s="62">
        <v>4354</v>
      </c>
      <c r="BG1768" s="274"/>
    </row>
    <row r="1769" spans="1:59" s="63" customFormat="1" ht="12.75" x14ac:dyDescent="0.2">
      <c r="A1769" s="196">
        <v>4</v>
      </c>
      <c r="B1769" s="197" t="s">
        <v>422</v>
      </c>
      <c r="C1769" s="208">
        <v>43</v>
      </c>
      <c r="D1769" s="209" t="s">
        <v>688</v>
      </c>
      <c r="E1769" s="210">
        <v>4354</v>
      </c>
      <c r="F1769" s="211" t="s">
        <v>732</v>
      </c>
      <c r="G1769" s="231"/>
      <c r="H1769" s="65"/>
      <c r="I1769" s="222"/>
      <c r="J1769" s="66"/>
      <c r="K1769" s="66"/>
      <c r="L1769" s="66"/>
      <c r="M1769" s="64"/>
      <c r="N1769" s="304"/>
      <c r="O1769" s="305"/>
      <c r="P1769" s="127"/>
      <c r="Q1769" s="67"/>
      <c r="R1769" s="67"/>
      <c r="S1769" s="67"/>
      <c r="T1769" s="67"/>
      <c r="U1769" s="67"/>
      <c r="V1769" s="67"/>
      <c r="W1769" s="67"/>
      <c r="X1769" s="67"/>
      <c r="Y1769" s="68"/>
      <c r="Z1769" s="68"/>
      <c r="AA1769" s="68"/>
      <c r="AB1769" s="67"/>
      <c r="AC1769" s="67"/>
      <c r="AD1769" s="67"/>
      <c r="AE1769" s="67"/>
      <c r="AF1769" s="67"/>
      <c r="AG1769" s="67"/>
      <c r="AH1769" s="67"/>
      <c r="AI1769" s="67"/>
      <c r="AJ1769" s="68"/>
      <c r="AK1769" s="68"/>
      <c r="AL1769" s="68"/>
      <c r="AM1769" s="67"/>
      <c r="AN1769" s="67"/>
      <c r="AO1769" s="67"/>
      <c r="AP1769" s="67"/>
      <c r="AQ1769" s="67"/>
      <c r="AR1769" s="67"/>
      <c r="AS1769" s="67"/>
      <c r="AT1769" s="67"/>
      <c r="AU1769" s="67"/>
      <c r="AV1769" s="67"/>
      <c r="AW1769" s="67"/>
      <c r="AX1769" s="68"/>
      <c r="AY1769" s="68"/>
      <c r="AZ1769" s="69"/>
      <c r="BA1769" s="70"/>
      <c r="BB1769" s="71"/>
      <c r="BC1769" s="54"/>
      <c r="BD1769" s="41">
        <v>4</v>
      </c>
      <c r="BE1769" s="52">
        <v>43</v>
      </c>
      <c r="BF1769" s="62">
        <v>4354</v>
      </c>
      <c r="BG1769" s="275"/>
    </row>
    <row r="1770" spans="1:59" s="63" customFormat="1" x14ac:dyDescent="0.25">
      <c r="A1770" s="196">
        <v>4</v>
      </c>
      <c r="B1770" s="197" t="s">
        <v>422</v>
      </c>
      <c r="C1770" s="208">
        <v>43</v>
      </c>
      <c r="D1770" s="209" t="s">
        <v>688</v>
      </c>
      <c r="E1770" s="210">
        <v>4354</v>
      </c>
      <c r="F1770" s="211" t="s">
        <v>732</v>
      </c>
      <c r="G1770" s="231" t="s">
        <v>729</v>
      </c>
      <c r="H1770" s="72" t="s">
        <v>1233</v>
      </c>
      <c r="I1770" s="223" t="s">
        <v>1247</v>
      </c>
      <c r="J1770" s="73"/>
      <c r="K1770" s="73"/>
      <c r="L1770" s="73"/>
      <c r="M1770" s="74"/>
      <c r="N1770" s="247"/>
      <c r="O1770" s="306"/>
      <c r="P1770" s="105"/>
      <c r="Q1770" s="75"/>
      <c r="R1770" s="75"/>
      <c r="S1770" s="75"/>
      <c r="T1770" s="75"/>
      <c r="U1770" s="75"/>
      <c r="V1770" s="75"/>
      <c r="W1770" s="75"/>
      <c r="X1770" s="75"/>
      <c r="Y1770" s="76" t="s">
        <v>1241</v>
      </c>
      <c r="Z1770" s="77" t="s">
        <v>1241</v>
      </c>
      <c r="AA1770" s="78">
        <f>AA$2569</f>
        <v>5000</v>
      </c>
      <c r="AB1770" s="75"/>
      <c r="AC1770" s="75"/>
      <c r="AD1770" s="75"/>
      <c r="AE1770" s="75"/>
      <c r="AF1770" s="75"/>
      <c r="AG1770" s="75"/>
      <c r="AH1770" s="75"/>
      <c r="AI1770" s="75"/>
      <c r="AJ1770" s="76" t="s">
        <v>1241</v>
      </c>
      <c r="AK1770" s="77" t="s">
        <v>1241</v>
      </c>
      <c r="AL1770" s="78">
        <f>AL$2569</f>
        <v>0</v>
      </c>
      <c r="AM1770" s="75"/>
      <c r="AN1770" s="75"/>
      <c r="AO1770" s="75"/>
      <c r="AP1770" s="75"/>
      <c r="AQ1770" s="75"/>
      <c r="AR1770" s="75"/>
      <c r="AS1770" s="75"/>
      <c r="AT1770" s="75"/>
      <c r="AU1770" s="75"/>
      <c r="AV1770" s="75"/>
      <c r="AW1770" s="76" t="s">
        <v>1241</v>
      </c>
      <c r="AX1770" s="77" t="s">
        <v>1241</v>
      </c>
      <c r="AY1770" s="78">
        <f>AY$2569</f>
        <v>500</v>
      </c>
      <c r="AZ1770" s="79"/>
      <c r="BA1770" s="80" t="str">
        <f>I1770</f>
        <v>&gt; see 4711, Thermal insulation</v>
      </c>
      <c r="BB1770" s="71"/>
      <c r="BC1770" s="143"/>
      <c r="BD1770" s="41">
        <v>4</v>
      </c>
      <c r="BE1770" s="52">
        <v>43</v>
      </c>
      <c r="BF1770" s="62">
        <v>4354</v>
      </c>
      <c r="BG1770" s="276" t="str">
        <f>H1770</f>
        <v>Default Scenario (Link)</v>
      </c>
    </row>
    <row r="1771" spans="1:59" s="63" customFormat="1" ht="12.75" x14ac:dyDescent="0.2">
      <c r="A1771" s="196">
        <v>4</v>
      </c>
      <c r="B1771" s="197" t="s">
        <v>422</v>
      </c>
      <c r="C1771" s="208">
        <v>43</v>
      </c>
      <c r="D1771" s="209" t="s">
        <v>688</v>
      </c>
      <c r="E1771" s="210">
        <v>4354</v>
      </c>
      <c r="F1771" s="211" t="s">
        <v>732</v>
      </c>
      <c r="G1771" s="231"/>
      <c r="H1771" s="65"/>
      <c r="I1771" s="222"/>
      <c r="J1771" s="66"/>
      <c r="K1771" s="66"/>
      <c r="L1771" s="66"/>
      <c r="M1771" s="64"/>
      <c r="N1771" s="304"/>
      <c r="O1771" s="305"/>
      <c r="P1771" s="127"/>
      <c r="Q1771" s="67"/>
      <c r="R1771" s="67"/>
      <c r="S1771" s="67"/>
      <c r="T1771" s="67"/>
      <c r="U1771" s="67"/>
      <c r="V1771" s="67"/>
      <c r="W1771" s="67"/>
      <c r="X1771" s="67"/>
      <c r="Y1771" s="68"/>
      <c r="Z1771" s="68"/>
      <c r="AA1771" s="68"/>
      <c r="AB1771" s="67"/>
      <c r="AC1771" s="67"/>
      <c r="AD1771" s="67"/>
      <c r="AE1771" s="67"/>
      <c r="AF1771" s="67"/>
      <c r="AG1771" s="67"/>
      <c r="AH1771" s="67"/>
      <c r="AI1771" s="67"/>
      <c r="AJ1771" s="68"/>
      <c r="AK1771" s="68"/>
      <c r="AL1771" s="68"/>
      <c r="AM1771" s="67"/>
      <c r="AN1771" s="67"/>
      <c r="AO1771" s="67"/>
      <c r="AP1771" s="67"/>
      <c r="AQ1771" s="67"/>
      <c r="AR1771" s="67"/>
      <c r="AS1771" s="67"/>
      <c r="AT1771" s="67"/>
      <c r="AU1771" s="67"/>
      <c r="AV1771" s="67"/>
      <c r="AW1771" s="67"/>
      <c r="AX1771" s="68"/>
      <c r="AY1771" s="68"/>
      <c r="AZ1771" s="69"/>
      <c r="BA1771" s="70"/>
      <c r="BB1771" s="71"/>
      <c r="BC1771" s="54"/>
      <c r="BD1771" s="41">
        <v>4</v>
      </c>
      <c r="BE1771" s="52">
        <v>43</v>
      </c>
      <c r="BF1771" s="62">
        <v>4354</v>
      </c>
      <c r="BG1771" s="275"/>
    </row>
    <row r="1772" spans="1:59" s="63" customFormat="1" ht="12.75" x14ac:dyDescent="0.2">
      <c r="A1772" s="196">
        <v>4</v>
      </c>
      <c r="B1772" s="197" t="s">
        <v>422</v>
      </c>
      <c r="C1772" s="208">
        <v>43</v>
      </c>
      <c r="D1772" s="209" t="s">
        <v>688</v>
      </c>
      <c r="E1772" s="210">
        <v>4354</v>
      </c>
      <c r="F1772" s="211" t="s">
        <v>732</v>
      </c>
      <c r="G1772" s="230"/>
      <c r="H1772" s="56"/>
      <c r="I1772" s="221"/>
      <c r="J1772" s="57"/>
      <c r="K1772" s="57"/>
      <c r="L1772" s="57"/>
      <c r="M1772" s="55"/>
      <c r="N1772" s="303"/>
      <c r="O1772" s="245"/>
      <c r="P1772" s="122"/>
      <c r="Q1772" s="58"/>
      <c r="R1772" s="58"/>
      <c r="S1772" s="58"/>
      <c r="T1772" s="58"/>
      <c r="U1772" s="58"/>
      <c r="V1772" s="58"/>
      <c r="W1772" s="58"/>
      <c r="X1772" s="58"/>
      <c r="Y1772" s="59"/>
      <c r="Z1772" s="59"/>
      <c r="AA1772" s="59"/>
      <c r="AB1772" s="58"/>
      <c r="AC1772" s="58"/>
      <c r="AD1772" s="58"/>
      <c r="AE1772" s="58"/>
      <c r="AF1772" s="58"/>
      <c r="AG1772" s="58"/>
      <c r="AH1772" s="58"/>
      <c r="AI1772" s="58"/>
      <c r="AJ1772" s="59"/>
      <c r="AK1772" s="59"/>
      <c r="AL1772" s="59"/>
      <c r="AM1772" s="58"/>
      <c r="AN1772" s="58"/>
      <c r="AO1772" s="58"/>
      <c r="AP1772" s="58"/>
      <c r="AQ1772" s="58"/>
      <c r="AR1772" s="58"/>
      <c r="AS1772" s="58"/>
      <c r="AT1772" s="58"/>
      <c r="AU1772" s="58"/>
      <c r="AV1772" s="58"/>
      <c r="AW1772" s="58"/>
      <c r="AX1772" s="59"/>
      <c r="AY1772" s="59"/>
      <c r="AZ1772" s="60"/>
      <c r="BA1772" s="61"/>
      <c r="BB1772" s="54"/>
      <c r="BC1772" s="54"/>
      <c r="BD1772" s="41">
        <v>4</v>
      </c>
      <c r="BE1772" s="52">
        <v>43</v>
      </c>
      <c r="BF1772" s="62">
        <v>4354</v>
      </c>
      <c r="BG1772" s="274"/>
    </row>
    <row r="1773" spans="1:59" x14ac:dyDescent="0.25">
      <c r="A1773" s="196">
        <v>4</v>
      </c>
      <c r="B1773" s="197" t="s">
        <v>422</v>
      </c>
      <c r="C1773" s="208">
        <v>43</v>
      </c>
      <c r="D1773" s="209" t="s">
        <v>688</v>
      </c>
      <c r="E1773" s="212">
        <v>4355</v>
      </c>
      <c r="F1773" s="213" t="s">
        <v>735</v>
      </c>
      <c r="G1773" s="234"/>
      <c r="H1773" s="138"/>
      <c r="I1773" s="224"/>
      <c r="J1773" s="98"/>
      <c r="K1773" s="98"/>
      <c r="L1773" s="98"/>
      <c r="M1773" s="137"/>
      <c r="N1773" s="322"/>
      <c r="O1773" s="323"/>
      <c r="P1773" s="139"/>
      <c r="Q1773" s="139"/>
      <c r="R1773" s="139"/>
      <c r="S1773" s="139"/>
      <c r="T1773" s="139"/>
      <c r="U1773" s="139"/>
      <c r="V1773" s="139"/>
      <c r="W1773" s="139"/>
      <c r="X1773" s="139"/>
      <c r="Y1773" s="100"/>
      <c r="Z1773" s="125"/>
      <c r="AA1773" s="125"/>
      <c r="AB1773" s="139"/>
      <c r="AC1773" s="139"/>
      <c r="AD1773" s="139"/>
      <c r="AE1773" s="139"/>
      <c r="AF1773" s="139"/>
      <c r="AG1773" s="139"/>
      <c r="AH1773" s="139"/>
      <c r="AI1773" s="139"/>
      <c r="AJ1773" s="100"/>
      <c r="AK1773" s="125"/>
      <c r="AL1773" s="125"/>
      <c r="AM1773" s="139"/>
      <c r="AN1773" s="139"/>
      <c r="AO1773" s="139"/>
      <c r="AP1773" s="139"/>
      <c r="AQ1773" s="139"/>
      <c r="AR1773" s="139"/>
      <c r="AS1773" s="139"/>
      <c r="AT1773" s="139"/>
      <c r="AU1773" s="139"/>
      <c r="AV1773" s="139"/>
      <c r="AW1773" s="99"/>
      <c r="AX1773" s="125"/>
      <c r="AY1773" s="100"/>
      <c r="AZ1773" s="140"/>
      <c r="BA1773" s="141"/>
      <c r="BB1773" s="136"/>
      <c r="BC1773" s="136"/>
      <c r="BD1773" s="41">
        <v>4</v>
      </c>
      <c r="BE1773" s="52">
        <v>43</v>
      </c>
      <c r="BF1773" s="103">
        <v>4355</v>
      </c>
      <c r="BG1773" s="283"/>
    </row>
    <row r="1774" spans="1:59" s="63" customFormat="1" ht="12.75" x14ac:dyDescent="0.2">
      <c r="A1774" s="196">
        <v>4</v>
      </c>
      <c r="B1774" s="197" t="s">
        <v>422</v>
      </c>
      <c r="C1774" s="208">
        <v>43</v>
      </c>
      <c r="D1774" s="209" t="s">
        <v>688</v>
      </c>
      <c r="E1774" s="212">
        <v>4355</v>
      </c>
      <c r="F1774" s="213" t="s">
        <v>735</v>
      </c>
      <c r="G1774" s="232"/>
      <c r="H1774" s="97"/>
      <c r="I1774" s="224"/>
      <c r="J1774" s="98"/>
      <c r="K1774" s="98"/>
      <c r="L1774" s="98"/>
      <c r="M1774" s="96"/>
      <c r="N1774" s="307"/>
      <c r="O1774" s="246"/>
      <c r="P1774" s="124"/>
      <c r="Q1774" s="99"/>
      <c r="R1774" s="99"/>
      <c r="S1774" s="99"/>
      <c r="T1774" s="99"/>
      <c r="U1774" s="99"/>
      <c r="V1774" s="99"/>
      <c r="W1774" s="99"/>
      <c r="X1774" s="99"/>
      <c r="Y1774" s="100"/>
      <c r="Z1774" s="100"/>
      <c r="AA1774" s="100"/>
      <c r="AB1774" s="99"/>
      <c r="AC1774" s="99"/>
      <c r="AD1774" s="99"/>
      <c r="AE1774" s="99"/>
      <c r="AF1774" s="99"/>
      <c r="AG1774" s="99"/>
      <c r="AH1774" s="99"/>
      <c r="AI1774" s="99"/>
      <c r="AJ1774" s="100"/>
      <c r="AK1774" s="100"/>
      <c r="AL1774" s="100"/>
      <c r="AM1774" s="99"/>
      <c r="AN1774" s="99"/>
      <c r="AO1774" s="99"/>
      <c r="AP1774" s="99"/>
      <c r="AQ1774" s="99"/>
      <c r="AR1774" s="99"/>
      <c r="AS1774" s="99"/>
      <c r="AT1774" s="99"/>
      <c r="AU1774" s="99"/>
      <c r="AV1774" s="99"/>
      <c r="AW1774" s="99"/>
      <c r="AX1774" s="100"/>
      <c r="AY1774" s="100"/>
      <c r="AZ1774" s="101"/>
      <c r="BA1774" s="102"/>
      <c r="BB1774" s="95"/>
      <c r="BC1774" s="95"/>
      <c r="BD1774" s="41">
        <v>4</v>
      </c>
      <c r="BE1774" s="52">
        <v>43</v>
      </c>
      <c r="BF1774" s="103">
        <v>4355</v>
      </c>
      <c r="BG1774" s="277"/>
    </row>
    <row r="1775" spans="1:59" s="63" customFormat="1" ht="12.75" x14ac:dyDescent="0.2">
      <c r="A1775" s="196">
        <v>4</v>
      </c>
      <c r="B1775" s="197" t="s">
        <v>422</v>
      </c>
      <c r="C1775" s="208">
        <v>43</v>
      </c>
      <c r="D1775" s="209" t="s">
        <v>688</v>
      </c>
      <c r="E1775" s="212">
        <v>4355</v>
      </c>
      <c r="F1775" s="213" t="s">
        <v>735</v>
      </c>
      <c r="G1775" s="236" t="s">
        <v>736</v>
      </c>
      <c r="H1775" s="65"/>
      <c r="I1775" s="222"/>
      <c r="J1775" s="66"/>
      <c r="K1775" s="66"/>
      <c r="L1775" s="66"/>
      <c r="M1775" s="64"/>
      <c r="N1775" s="304"/>
      <c r="O1775" s="305"/>
      <c r="P1775" s="127"/>
      <c r="Q1775" s="67"/>
      <c r="R1775" s="67"/>
      <c r="S1775" s="67"/>
      <c r="T1775" s="67"/>
      <c r="U1775" s="67"/>
      <c r="V1775" s="67"/>
      <c r="W1775" s="67"/>
      <c r="X1775" s="67"/>
      <c r="Y1775" s="68"/>
      <c r="Z1775" s="68"/>
      <c r="AA1775" s="68"/>
      <c r="AB1775" s="67"/>
      <c r="AC1775" s="67"/>
      <c r="AD1775" s="67"/>
      <c r="AE1775" s="67"/>
      <c r="AF1775" s="67"/>
      <c r="AG1775" s="67"/>
      <c r="AH1775" s="67"/>
      <c r="AI1775" s="67"/>
      <c r="AJ1775" s="68"/>
      <c r="AK1775" s="68"/>
      <c r="AL1775" s="68"/>
      <c r="AM1775" s="67"/>
      <c r="AN1775" s="67"/>
      <c r="AO1775" s="67"/>
      <c r="AP1775" s="67"/>
      <c r="AQ1775" s="67"/>
      <c r="AR1775" s="67"/>
      <c r="AS1775" s="67"/>
      <c r="AT1775" s="67"/>
      <c r="AU1775" s="67"/>
      <c r="AV1775" s="67"/>
      <c r="AW1775" s="67"/>
      <c r="AX1775" s="68"/>
      <c r="AY1775" s="68"/>
      <c r="AZ1775" s="69"/>
      <c r="BA1775" s="70"/>
      <c r="BB1775" s="71"/>
      <c r="BC1775" s="95"/>
      <c r="BD1775" s="41">
        <v>4</v>
      </c>
      <c r="BE1775" s="52">
        <v>43</v>
      </c>
      <c r="BF1775" s="103">
        <v>4355</v>
      </c>
      <c r="BG1775" s="275"/>
    </row>
    <row r="1776" spans="1:59" s="63" customFormat="1" ht="12.75" x14ac:dyDescent="0.2">
      <c r="A1776" s="196">
        <v>4</v>
      </c>
      <c r="B1776" s="197" t="s">
        <v>422</v>
      </c>
      <c r="C1776" s="208">
        <v>43</v>
      </c>
      <c r="D1776" s="209" t="s">
        <v>688</v>
      </c>
      <c r="E1776" s="212">
        <v>4355</v>
      </c>
      <c r="F1776" s="213" t="s">
        <v>735</v>
      </c>
      <c r="G1776" s="236" t="s">
        <v>736</v>
      </c>
      <c r="H1776" s="72" t="s">
        <v>47</v>
      </c>
      <c r="I1776" s="223"/>
      <c r="J1776" s="73"/>
      <c r="K1776" s="73"/>
      <c r="L1776" s="73"/>
      <c r="M1776" s="74"/>
      <c r="N1776" s="247"/>
      <c r="O1776" s="306"/>
      <c r="P1776" s="105"/>
      <c r="Q1776" s="75"/>
      <c r="R1776" s="75"/>
      <c r="S1776" s="75"/>
      <c r="T1776" s="75"/>
      <c r="U1776" s="75"/>
      <c r="V1776" s="75"/>
      <c r="W1776" s="75"/>
      <c r="X1776" s="75"/>
      <c r="Y1776" s="76">
        <f>IF(ISNUMBER(VLOOKUP(Y1778,P$7:W$7,MATCH(Y1778,P$7:W$7))),VLOOKUP(Y1778,P$7:W$7,MATCH(Y1778,P$7:W$7)),IF(N1780=0,"No Data",IF(Y1778&gt;0,"&lt;100",0)))</f>
        <v>5000</v>
      </c>
      <c r="Z1776" s="77">
        <f>IF(ISNUMBER(VLOOKUP(Z1780,P$7:W$7,MATCH(Z1780,P$7:W$7))),VLOOKUP(Z1780,P$7:W$7,MATCH(Z1780,P$7:W$7)),IF(N1780=0,"No Data",IF(Z1780&gt;0,"&lt;100",0)))</f>
        <v>5000</v>
      </c>
      <c r="AA1776" s="106">
        <f>IF(ISNUMBER(Z1776),Z1776,0)</f>
        <v>5000</v>
      </c>
      <c r="AB1776" s="75"/>
      <c r="AC1776" s="75"/>
      <c r="AD1776" s="75"/>
      <c r="AE1776" s="75"/>
      <c r="AF1776" s="75"/>
      <c r="AG1776" s="75"/>
      <c r="AH1776" s="75"/>
      <c r="AI1776" s="75"/>
      <c r="AJ1776" s="76">
        <f>IF(ISNUMBER(VLOOKUP(AJ1778,AB$7:AH$7,MATCH(AJ1778,AB$7:AH$7))),VLOOKUP(AJ1778,AB$7:AH$7,MATCH(AJ1778,AB$7:AH$7)),IF(N1780=0,"No Data",IF(AJ1778&gt;0,"&lt;50",0)))</f>
        <v>0</v>
      </c>
      <c r="AK1776" s="77">
        <f>IF(ISNUMBER(VLOOKUP(AK1780,AB$7:AH$7,MATCH(AK1780,AB$7:AH$7))),VLOOKUP(AK1780,AB$7:AH$7,MATCH(AK1780,AB$7:AH$7)),IF(N1780=0,"No Data",IF(AK1780&gt;0,"&lt;50",0)))</f>
        <v>0</v>
      </c>
      <c r="AL1776" s="106">
        <f>IF(ISNUMBER(AK1776),AK1776,0)</f>
        <v>0</v>
      </c>
      <c r="AM1776" s="75"/>
      <c r="AN1776" s="75"/>
      <c r="AO1776" s="75"/>
      <c r="AP1776" s="75"/>
      <c r="AQ1776" s="75"/>
      <c r="AR1776" s="75"/>
      <c r="AS1776" s="75"/>
      <c r="AT1776" s="75"/>
      <c r="AU1776" s="75"/>
      <c r="AV1776" s="75"/>
      <c r="AW1776" s="76">
        <f>IF(ISNUMBER(VLOOKUP(AW1778,AM$7:AU$7,MATCH(AW1778,AM$7:AU$7))),VLOOKUP(AW1778,AM$7:AU$7,MATCH(AW1778,AM$7:AU$7)),IF(N1780=0,"No Data",IF(AW1778&gt;0,"&lt;10",0)))</f>
        <v>250</v>
      </c>
      <c r="AX1776" s="77">
        <f>IF(ISNUMBER(VLOOKUP(AX1780,AM$7:AU$7,MATCH(AX1780,AM$7:AU$7))),VLOOKUP(AX1780,AM$7:AU$7,MATCH(AX1780,AM$7:AU$7)),IF(N1780=0,"No Data",IF(AX1780&gt;0,"&lt;10",0)))</f>
        <v>250</v>
      </c>
      <c r="AY1776" s="106">
        <f>IF(ISNUMBER(AX1776),AX1776,0)</f>
        <v>250</v>
      </c>
      <c r="AZ1776" s="79"/>
      <c r="BA1776" s="80"/>
      <c r="BB1776" s="71"/>
      <c r="BC1776" s="95"/>
      <c r="BD1776" s="41">
        <v>4</v>
      </c>
      <c r="BE1776" s="52">
        <v>43</v>
      </c>
      <c r="BF1776" s="103">
        <v>4355</v>
      </c>
      <c r="BG1776" s="276" t="s">
        <v>47</v>
      </c>
    </row>
    <row r="1777" spans="1:59" s="63" customFormat="1" ht="12.75" x14ac:dyDescent="0.2">
      <c r="A1777" s="196">
        <v>4</v>
      </c>
      <c r="B1777" s="197" t="s">
        <v>422</v>
      </c>
      <c r="C1777" s="208">
        <v>43</v>
      </c>
      <c r="D1777" s="209" t="s">
        <v>688</v>
      </c>
      <c r="E1777" s="212">
        <v>4355</v>
      </c>
      <c r="F1777" s="213" t="s">
        <v>735</v>
      </c>
      <c r="G1777" s="236" t="s">
        <v>736</v>
      </c>
      <c r="H1777" s="81" t="s">
        <v>48</v>
      </c>
      <c r="I1777" s="223"/>
      <c r="J1777" s="73"/>
      <c r="K1777" s="73"/>
      <c r="L1777" s="73"/>
      <c r="M1777" s="74"/>
      <c r="N1777" s="247"/>
      <c r="O1777" s="306"/>
      <c r="P1777" s="105"/>
      <c r="Q1777" s="75"/>
      <c r="R1777" s="75"/>
      <c r="S1777" s="75"/>
      <c r="T1777" s="75"/>
      <c r="U1777" s="75"/>
      <c r="V1777" s="75"/>
      <c r="W1777" s="75"/>
      <c r="X1777" s="75"/>
      <c r="Y1777" s="82">
        <f>MIN(X1781:X1785)</f>
        <v>0</v>
      </c>
      <c r="Z1777" s="83"/>
      <c r="AA1777" s="83"/>
      <c r="AB1777" s="75"/>
      <c r="AC1777" s="75"/>
      <c r="AD1777" s="75"/>
      <c r="AE1777" s="75"/>
      <c r="AF1777" s="75"/>
      <c r="AG1777" s="75"/>
      <c r="AH1777" s="75"/>
      <c r="AI1777" s="75"/>
      <c r="AJ1777" s="82">
        <f>MIN(AI1781:AI1785)</f>
        <v>0</v>
      </c>
      <c r="AK1777" s="83"/>
      <c r="AL1777" s="83"/>
      <c r="AM1777" s="75"/>
      <c r="AN1777" s="75"/>
      <c r="AO1777" s="75"/>
      <c r="AP1777" s="75"/>
      <c r="AQ1777" s="75"/>
      <c r="AR1777" s="75"/>
      <c r="AS1777" s="75"/>
      <c r="AT1777" s="75"/>
      <c r="AU1777" s="75"/>
      <c r="AV1777" s="75"/>
      <c r="AW1777" s="82">
        <f>MIN(AV1781:AV1785)</f>
        <v>25</v>
      </c>
      <c r="AX1777" s="83"/>
      <c r="AY1777" s="83"/>
      <c r="AZ1777" s="79"/>
      <c r="BA1777" s="80"/>
      <c r="BB1777" s="71"/>
      <c r="BC1777" s="95"/>
      <c r="BD1777" s="41">
        <v>4</v>
      </c>
      <c r="BE1777" s="52">
        <v>43</v>
      </c>
      <c r="BF1777" s="103">
        <v>4355</v>
      </c>
      <c r="BG1777" s="278" t="s">
        <v>48</v>
      </c>
    </row>
    <row r="1778" spans="1:59" s="63" customFormat="1" ht="12.75" x14ac:dyDescent="0.2">
      <c r="A1778" s="196">
        <v>4</v>
      </c>
      <c r="B1778" s="197" t="s">
        <v>422</v>
      </c>
      <c r="C1778" s="208">
        <v>43</v>
      </c>
      <c r="D1778" s="209" t="s">
        <v>688</v>
      </c>
      <c r="E1778" s="212">
        <v>4355</v>
      </c>
      <c r="F1778" s="213" t="s">
        <v>735</v>
      </c>
      <c r="G1778" s="236" t="s">
        <v>736</v>
      </c>
      <c r="H1778" s="81" t="s">
        <v>49</v>
      </c>
      <c r="I1778" s="223"/>
      <c r="J1778" s="73"/>
      <c r="K1778" s="73"/>
      <c r="L1778" s="73"/>
      <c r="M1778" s="74"/>
      <c r="N1778" s="247"/>
      <c r="O1778" s="306"/>
      <c r="P1778" s="105"/>
      <c r="Q1778" s="75"/>
      <c r="R1778" s="75"/>
      <c r="S1778" s="75"/>
      <c r="T1778" s="75"/>
      <c r="U1778" s="75"/>
      <c r="V1778" s="75"/>
      <c r="W1778" s="75"/>
      <c r="X1778" s="75"/>
      <c r="Y1778" s="84">
        <f>IF(ISNUMBER(AVERAGE(X1781:X1785)),AVERAGE(X1781:X1785),0)</f>
        <v>8333.3333333333339</v>
      </c>
      <c r="Z1778" s="83"/>
      <c r="AA1778" s="83"/>
      <c r="AB1778" s="75"/>
      <c r="AC1778" s="75"/>
      <c r="AD1778" s="75"/>
      <c r="AE1778" s="75"/>
      <c r="AF1778" s="75"/>
      <c r="AG1778" s="75"/>
      <c r="AH1778" s="75"/>
      <c r="AI1778" s="75"/>
      <c r="AJ1778" s="84">
        <f>IF(ISNUMBER(AVERAGE(AI1781:AI1785)),AVERAGE(AI1781:AI1785),0)</f>
        <v>0</v>
      </c>
      <c r="AK1778" s="83"/>
      <c r="AL1778" s="83"/>
      <c r="AM1778" s="75"/>
      <c r="AN1778" s="75"/>
      <c r="AO1778" s="75"/>
      <c r="AP1778" s="75"/>
      <c r="AQ1778" s="75"/>
      <c r="AR1778" s="75"/>
      <c r="AS1778" s="75"/>
      <c r="AT1778" s="75"/>
      <c r="AU1778" s="75"/>
      <c r="AV1778" s="75"/>
      <c r="AW1778" s="84">
        <f>IF(ISNUMBER(AVERAGE(AV1781:AV1785)),AVERAGE(AV1781:AV1785),0)</f>
        <v>375</v>
      </c>
      <c r="AX1778" s="83"/>
      <c r="AY1778" s="83"/>
      <c r="AZ1778" s="79"/>
      <c r="BA1778" s="80"/>
      <c r="BB1778" s="71"/>
      <c r="BC1778" s="95"/>
      <c r="BD1778" s="41">
        <v>4</v>
      </c>
      <c r="BE1778" s="52">
        <v>43</v>
      </c>
      <c r="BF1778" s="103">
        <v>4355</v>
      </c>
      <c r="BG1778" s="278" t="s">
        <v>49</v>
      </c>
    </row>
    <row r="1779" spans="1:59" s="63" customFormat="1" ht="12.75" x14ac:dyDescent="0.2">
      <c r="A1779" s="196">
        <v>4</v>
      </c>
      <c r="B1779" s="197" t="s">
        <v>422</v>
      </c>
      <c r="C1779" s="208">
        <v>43</v>
      </c>
      <c r="D1779" s="209" t="s">
        <v>688</v>
      </c>
      <c r="E1779" s="212">
        <v>4355</v>
      </c>
      <c r="F1779" s="213" t="s">
        <v>735</v>
      </c>
      <c r="G1779" s="236" t="s">
        <v>736</v>
      </c>
      <c r="H1779" s="81" t="s">
        <v>50</v>
      </c>
      <c r="I1779" s="223"/>
      <c r="J1779" s="73"/>
      <c r="K1779" s="73"/>
      <c r="L1779" s="73"/>
      <c r="M1779" s="74"/>
      <c r="N1779" s="247"/>
      <c r="O1779" s="306"/>
      <c r="P1779" s="105"/>
      <c r="Q1779" s="75"/>
      <c r="R1779" s="75"/>
      <c r="S1779" s="75"/>
      <c r="T1779" s="75"/>
      <c r="U1779" s="75"/>
      <c r="V1779" s="75"/>
      <c r="W1779" s="75"/>
      <c r="X1779" s="75"/>
      <c r="Y1779" s="84">
        <f>MAX(X1781:X1785)</f>
        <v>25000</v>
      </c>
      <c r="Z1779" s="83"/>
      <c r="AA1779" s="83"/>
      <c r="AB1779" s="75"/>
      <c r="AC1779" s="75"/>
      <c r="AD1779" s="75"/>
      <c r="AE1779" s="75"/>
      <c r="AF1779" s="75"/>
      <c r="AG1779" s="75"/>
      <c r="AH1779" s="75"/>
      <c r="AI1779" s="75"/>
      <c r="AJ1779" s="84">
        <f>MAX(AI1781:AI1785)</f>
        <v>0</v>
      </c>
      <c r="AK1779" s="83"/>
      <c r="AL1779" s="83"/>
      <c r="AM1779" s="75"/>
      <c r="AN1779" s="75"/>
      <c r="AO1779" s="75"/>
      <c r="AP1779" s="75"/>
      <c r="AQ1779" s="75"/>
      <c r="AR1779" s="75"/>
      <c r="AS1779" s="75"/>
      <c r="AT1779" s="75"/>
      <c r="AU1779" s="75"/>
      <c r="AV1779" s="75"/>
      <c r="AW1779" s="84">
        <f>MAX(AV1781:AV1785)</f>
        <v>1000</v>
      </c>
      <c r="AX1779" s="83"/>
      <c r="AY1779" s="83"/>
      <c r="AZ1779" s="79"/>
      <c r="BA1779" s="80"/>
      <c r="BB1779" s="71"/>
      <c r="BC1779" s="95"/>
      <c r="BD1779" s="41">
        <v>4</v>
      </c>
      <c r="BE1779" s="52">
        <v>43</v>
      </c>
      <c r="BF1779" s="103">
        <v>4355</v>
      </c>
      <c r="BG1779" s="278" t="s">
        <v>50</v>
      </c>
    </row>
    <row r="1780" spans="1:59" s="63" customFormat="1" ht="12.75" x14ac:dyDescent="0.2">
      <c r="A1780" s="196">
        <v>4</v>
      </c>
      <c r="B1780" s="197" t="s">
        <v>422</v>
      </c>
      <c r="C1780" s="208">
        <v>43</v>
      </c>
      <c r="D1780" s="209" t="s">
        <v>688</v>
      </c>
      <c r="E1780" s="212">
        <v>4355</v>
      </c>
      <c r="F1780" s="213" t="s">
        <v>735</v>
      </c>
      <c r="G1780" s="236" t="s">
        <v>736</v>
      </c>
      <c r="H1780" s="85" t="s">
        <v>51</v>
      </c>
      <c r="I1780" s="223"/>
      <c r="J1780" s="73"/>
      <c r="K1780" s="73"/>
      <c r="L1780" s="73"/>
      <c r="M1780" s="74"/>
      <c r="N1780" s="320">
        <f>SUM(N1781:N1785)</f>
        <v>3</v>
      </c>
      <c r="O1780" s="293">
        <f>SUM(O1781:O1785)</f>
        <v>1</v>
      </c>
      <c r="P1780" s="292"/>
      <c r="Q1780" s="87"/>
      <c r="R1780" s="87"/>
      <c r="S1780" s="87"/>
      <c r="T1780" s="87"/>
      <c r="U1780" s="87"/>
      <c r="V1780" s="87"/>
      <c r="W1780" s="87"/>
      <c r="X1780" s="87"/>
      <c r="Y1780" s="88"/>
      <c r="Z1780" s="119">
        <f>SUM(Z1781:Z1785)</f>
        <v>8333.3333333333321</v>
      </c>
      <c r="AA1780" s="88"/>
      <c r="AB1780" s="87"/>
      <c r="AC1780" s="87"/>
      <c r="AD1780" s="87"/>
      <c r="AE1780" s="87"/>
      <c r="AF1780" s="87"/>
      <c r="AG1780" s="87"/>
      <c r="AH1780" s="87"/>
      <c r="AI1780" s="87"/>
      <c r="AJ1780" s="88"/>
      <c r="AK1780" s="119">
        <f>SUM(AK1781:AK1785)</f>
        <v>0</v>
      </c>
      <c r="AL1780" s="88"/>
      <c r="AM1780" s="87"/>
      <c r="AN1780" s="87"/>
      <c r="AO1780" s="87"/>
      <c r="AP1780" s="87"/>
      <c r="AQ1780" s="87"/>
      <c r="AR1780" s="87"/>
      <c r="AS1780" s="87"/>
      <c r="AT1780" s="87"/>
      <c r="AU1780" s="87"/>
      <c r="AV1780" s="87"/>
      <c r="AW1780" s="112"/>
      <c r="AX1780" s="119">
        <f>SUM(AX1781:AX1785)</f>
        <v>374.99999999999994</v>
      </c>
      <c r="AY1780" s="88"/>
      <c r="AZ1780" s="79"/>
      <c r="BA1780" s="80"/>
      <c r="BB1780" s="71"/>
      <c r="BC1780" s="95"/>
      <c r="BD1780" s="41">
        <v>4</v>
      </c>
      <c r="BE1780" s="52">
        <v>43</v>
      </c>
      <c r="BF1780" s="103">
        <v>4355</v>
      </c>
      <c r="BG1780" s="279" t="s">
        <v>51</v>
      </c>
    </row>
    <row r="1781" spans="1:59" s="63" customFormat="1" ht="36" x14ac:dyDescent="0.2">
      <c r="A1781" s="196">
        <v>4</v>
      </c>
      <c r="B1781" s="197" t="s">
        <v>422</v>
      </c>
      <c r="C1781" s="208">
        <v>43</v>
      </c>
      <c r="D1781" s="209" t="s">
        <v>688</v>
      </c>
      <c r="E1781" s="212">
        <v>4355</v>
      </c>
      <c r="F1781" s="213" t="s">
        <v>735</v>
      </c>
      <c r="G1781" s="236" t="s">
        <v>736</v>
      </c>
      <c r="H1781" s="89" t="s">
        <v>52</v>
      </c>
      <c r="I1781" s="90" t="s">
        <v>611</v>
      </c>
      <c r="J1781" s="90" t="s">
        <v>737</v>
      </c>
      <c r="K1781" s="90" t="s">
        <v>64</v>
      </c>
      <c r="L1781" s="90" t="s">
        <v>119</v>
      </c>
      <c r="M1781" s="91"/>
      <c r="N1781" s="312">
        <v>1</v>
      </c>
      <c r="O1781" s="313">
        <f>N1781/N$1780</f>
        <v>0.33333333333333331</v>
      </c>
      <c r="P1781" s="104"/>
      <c r="Q1781" s="92"/>
      <c r="R1781" s="92"/>
      <c r="S1781" s="92"/>
      <c r="T1781" s="92"/>
      <c r="U1781" s="92"/>
      <c r="V1781" s="92"/>
      <c r="W1781" s="92"/>
      <c r="X1781" s="109">
        <f>P1781*P$7+Q1781*Q$7+R1781*R$7+S1781*S$7+T1781*T$7+U1781*U$7+V1781*V$7+W1781*W$7</f>
        <v>0</v>
      </c>
      <c r="Y1781" s="83"/>
      <c r="Z1781" s="110">
        <f>X1781*$O1781</f>
        <v>0</v>
      </c>
      <c r="AA1781" s="111"/>
      <c r="AB1781" s="92"/>
      <c r="AC1781" s="92"/>
      <c r="AD1781" s="92"/>
      <c r="AE1781" s="92"/>
      <c r="AF1781" s="92"/>
      <c r="AG1781" s="92"/>
      <c r="AH1781" s="92"/>
      <c r="AI1781" s="109">
        <f>AB1781*AB$7+AC1781*AC$7+AD1781*AD$7+AE1781*AE$7+AF1781*AF$7+AG1781*AG$7+AH1781*AH$7</f>
        <v>0</v>
      </c>
      <c r="AJ1781" s="83"/>
      <c r="AK1781" s="110">
        <f>AI1781*$O1781</f>
        <v>0</v>
      </c>
      <c r="AL1781" s="111"/>
      <c r="AM1781" s="92"/>
      <c r="AN1781" s="92"/>
      <c r="AO1781" s="92"/>
      <c r="AP1781" s="92"/>
      <c r="AQ1781" s="92"/>
      <c r="AR1781" s="92"/>
      <c r="AS1781" s="92">
        <v>1</v>
      </c>
      <c r="AT1781" s="92"/>
      <c r="AU1781" s="92"/>
      <c r="AV1781" s="109">
        <f>AM1781*AM$7+AN1781*AN$7+AO1781*AO$7+AP1781*AP$7+AQ1781*AQ$7+AR1781*AR$7+AS1781*AS$7+AT1781*AT$7+AU1781*AU$7</f>
        <v>1000</v>
      </c>
      <c r="AW1781" s="75"/>
      <c r="AX1781" s="110">
        <f>AV1781*$O1781</f>
        <v>333.33333333333331</v>
      </c>
      <c r="AY1781" s="111"/>
      <c r="AZ1781" s="93"/>
      <c r="BA1781" s="94" t="s">
        <v>62</v>
      </c>
      <c r="BB1781" s="71"/>
      <c r="BC1781" s="95"/>
      <c r="BD1781" s="41">
        <v>4</v>
      </c>
      <c r="BE1781" s="52">
        <v>43</v>
      </c>
      <c r="BF1781" s="103">
        <v>4355</v>
      </c>
      <c r="BG1781" s="280" t="s">
        <v>52</v>
      </c>
    </row>
    <row r="1782" spans="1:59" s="63" customFormat="1" ht="12.75" x14ac:dyDescent="0.2">
      <c r="A1782" s="196">
        <v>4</v>
      </c>
      <c r="B1782" s="197" t="s">
        <v>422</v>
      </c>
      <c r="C1782" s="208">
        <v>43</v>
      </c>
      <c r="D1782" s="209" t="s">
        <v>688</v>
      </c>
      <c r="E1782" s="212">
        <v>4355</v>
      </c>
      <c r="F1782" s="213" t="s">
        <v>735</v>
      </c>
      <c r="G1782" s="236" t="s">
        <v>736</v>
      </c>
      <c r="H1782" s="89"/>
      <c r="I1782" s="90" t="s">
        <v>738</v>
      </c>
      <c r="J1782" s="90"/>
      <c r="K1782" s="90" t="s">
        <v>64</v>
      </c>
      <c r="L1782" s="90" t="s">
        <v>533</v>
      </c>
      <c r="M1782" s="91"/>
      <c r="N1782" s="312">
        <v>1</v>
      </c>
      <c r="O1782" s="313">
        <f>N1782/N$1780</f>
        <v>0.33333333333333331</v>
      </c>
      <c r="P1782" s="104"/>
      <c r="Q1782" s="92"/>
      <c r="R1782" s="92"/>
      <c r="S1782" s="92"/>
      <c r="T1782" s="92"/>
      <c r="U1782" s="92"/>
      <c r="V1782" s="92"/>
      <c r="W1782" s="92"/>
      <c r="X1782" s="109">
        <f>P1782*P$7+Q1782*Q$7+R1782*R$7+S1782*S$7+T1782*T$7+U1782*U$7+V1782*V$7+W1782*W$7</f>
        <v>0</v>
      </c>
      <c r="Y1782" s="83"/>
      <c r="Z1782" s="110">
        <f>X1782*$O1782</f>
        <v>0</v>
      </c>
      <c r="AA1782" s="111"/>
      <c r="AB1782" s="92"/>
      <c r="AC1782" s="92"/>
      <c r="AD1782" s="92"/>
      <c r="AE1782" s="92"/>
      <c r="AF1782" s="92"/>
      <c r="AG1782" s="92"/>
      <c r="AH1782" s="92"/>
      <c r="AI1782" s="109">
        <f>AB1782*AB$7+AC1782*AC$7+AD1782*AD$7+AE1782*AE$7+AF1782*AF$7+AG1782*AG$7+AH1782*AH$7</f>
        <v>0</v>
      </c>
      <c r="AJ1782" s="83"/>
      <c r="AK1782" s="110">
        <f>AI1782*$O1782</f>
        <v>0</v>
      </c>
      <c r="AL1782" s="111"/>
      <c r="AM1782" s="92"/>
      <c r="AN1782" s="92">
        <v>1</v>
      </c>
      <c r="AO1782" s="92"/>
      <c r="AP1782" s="92"/>
      <c r="AQ1782" s="92"/>
      <c r="AR1782" s="92"/>
      <c r="AS1782" s="92"/>
      <c r="AT1782" s="92"/>
      <c r="AU1782" s="92"/>
      <c r="AV1782" s="109">
        <f>AM1782*AM$7+AN1782*AN$7+AO1782*AO$7+AP1782*AP$7+AQ1782*AQ$7+AR1782*AR$7+AS1782*AS$7+AT1782*AT$7+AU1782*AU$7</f>
        <v>25</v>
      </c>
      <c r="AW1782" s="75"/>
      <c r="AX1782" s="110">
        <f>AV1782*$O1782</f>
        <v>8.3333333333333321</v>
      </c>
      <c r="AY1782" s="111"/>
      <c r="AZ1782" s="93"/>
      <c r="BA1782" s="94" t="s">
        <v>62</v>
      </c>
      <c r="BB1782" s="71"/>
      <c r="BC1782" s="95"/>
      <c r="BD1782" s="41">
        <v>4</v>
      </c>
      <c r="BE1782" s="52">
        <v>43</v>
      </c>
      <c r="BF1782" s="103">
        <v>4355</v>
      </c>
      <c r="BG1782" s="280" t="s">
        <v>52</v>
      </c>
    </row>
    <row r="1783" spans="1:59" s="63" customFormat="1" ht="12.75" x14ac:dyDescent="0.2">
      <c r="A1783" s="196">
        <v>4</v>
      </c>
      <c r="B1783" s="197" t="s">
        <v>422</v>
      </c>
      <c r="C1783" s="208">
        <v>43</v>
      </c>
      <c r="D1783" s="209" t="s">
        <v>688</v>
      </c>
      <c r="E1783" s="212">
        <v>4355</v>
      </c>
      <c r="F1783" s="213" t="s">
        <v>735</v>
      </c>
      <c r="G1783" s="236" t="s">
        <v>736</v>
      </c>
      <c r="H1783" s="89"/>
      <c r="I1783" s="90" t="s">
        <v>739</v>
      </c>
      <c r="J1783" s="90"/>
      <c r="K1783" s="90" t="s">
        <v>73</v>
      </c>
      <c r="L1783" s="90" t="s">
        <v>69</v>
      </c>
      <c r="M1783" s="91"/>
      <c r="N1783" s="312">
        <v>1</v>
      </c>
      <c r="O1783" s="313">
        <f>N1783/N$1780</f>
        <v>0.33333333333333331</v>
      </c>
      <c r="P1783" s="104"/>
      <c r="Q1783" s="92"/>
      <c r="R1783" s="92"/>
      <c r="S1783" s="92"/>
      <c r="T1783" s="92"/>
      <c r="U1783" s="92"/>
      <c r="V1783" s="92"/>
      <c r="W1783" s="92">
        <v>1</v>
      </c>
      <c r="X1783" s="109">
        <f>P1783*P$7+Q1783*Q$7+R1783*R$7+S1783*S$7+T1783*T$7+U1783*U$7+V1783*V$7+W1783*W$7</f>
        <v>25000</v>
      </c>
      <c r="Y1783" s="83"/>
      <c r="Z1783" s="110">
        <f>X1783*$O1783</f>
        <v>8333.3333333333321</v>
      </c>
      <c r="AA1783" s="111"/>
      <c r="AB1783" s="92"/>
      <c r="AC1783" s="92"/>
      <c r="AD1783" s="92"/>
      <c r="AE1783" s="92"/>
      <c r="AF1783" s="92"/>
      <c r="AG1783" s="92"/>
      <c r="AH1783" s="92"/>
      <c r="AI1783" s="109">
        <f>AB1783*AB$7+AC1783*AC$7+AD1783*AD$7+AE1783*AE$7+AF1783*AF$7+AG1783*AG$7+AH1783*AH$7</f>
        <v>0</v>
      </c>
      <c r="AJ1783" s="83"/>
      <c r="AK1783" s="110">
        <f>AI1783*$O1783</f>
        <v>0</v>
      </c>
      <c r="AL1783" s="111"/>
      <c r="AM1783" s="92"/>
      <c r="AN1783" s="92"/>
      <c r="AO1783" s="92"/>
      <c r="AP1783" s="92">
        <v>1</v>
      </c>
      <c r="AQ1783" s="92"/>
      <c r="AR1783" s="92"/>
      <c r="AS1783" s="92"/>
      <c r="AT1783" s="92"/>
      <c r="AU1783" s="92"/>
      <c r="AV1783" s="109">
        <f>AM1783*AM$7+AN1783*AN$7+AO1783*AO$7+AP1783*AP$7+AQ1783*AQ$7+AR1783*AR$7+AS1783*AS$7+AT1783*AT$7+AU1783*AU$7</f>
        <v>100</v>
      </c>
      <c r="AW1783" s="75"/>
      <c r="AX1783" s="110">
        <f>AV1783*$O1783</f>
        <v>33.333333333333329</v>
      </c>
      <c r="AY1783" s="111"/>
      <c r="AZ1783" s="93"/>
      <c r="BA1783" s="94" t="s">
        <v>62</v>
      </c>
      <c r="BB1783" s="71"/>
      <c r="BC1783" s="95"/>
      <c r="BD1783" s="41">
        <v>4</v>
      </c>
      <c r="BE1783" s="52">
        <v>43</v>
      </c>
      <c r="BF1783" s="103">
        <v>4355</v>
      </c>
      <c r="BG1783" s="280" t="s">
        <v>52</v>
      </c>
    </row>
    <row r="1784" spans="1:59" s="63" customFormat="1" ht="12.75" x14ac:dyDescent="0.2">
      <c r="A1784" s="196">
        <v>4</v>
      </c>
      <c r="B1784" s="197" t="s">
        <v>422</v>
      </c>
      <c r="C1784" s="208">
        <v>43</v>
      </c>
      <c r="D1784" s="209" t="s">
        <v>688</v>
      </c>
      <c r="E1784" s="212">
        <v>4355</v>
      </c>
      <c r="F1784" s="213" t="s">
        <v>735</v>
      </c>
      <c r="G1784" s="236" t="s">
        <v>736</v>
      </c>
      <c r="H1784" s="65"/>
      <c r="I1784" s="222"/>
      <c r="J1784" s="66"/>
      <c r="K1784" s="66"/>
      <c r="L1784" s="66"/>
      <c r="M1784" s="64"/>
      <c r="N1784" s="304"/>
      <c r="O1784" s="305"/>
      <c r="P1784" s="127"/>
      <c r="Q1784" s="67"/>
      <c r="R1784" s="67"/>
      <c r="S1784" s="67"/>
      <c r="T1784" s="67"/>
      <c r="U1784" s="67"/>
      <c r="V1784" s="67"/>
      <c r="W1784" s="67"/>
      <c r="X1784" s="67"/>
      <c r="Y1784" s="68"/>
      <c r="Z1784" s="68"/>
      <c r="AA1784" s="68"/>
      <c r="AB1784" s="67"/>
      <c r="AC1784" s="67"/>
      <c r="AD1784" s="67"/>
      <c r="AE1784" s="67"/>
      <c r="AF1784" s="67"/>
      <c r="AG1784" s="67"/>
      <c r="AH1784" s="67"/>
      <c r="AI1784" s="67"/>
      <c r="AJ1784" s="68"/>
      <c r="AK1784" s="68"/>
      <c r="AL1784" s="68"/>
      <c r="AM1784" s="67"/>
      <c r="AN1784" s="67"/>
      <c r="AO1784" s="67"/>
      <c r="AP1784" s="67"/>
      <c r="AQ1784" s="67"/>
      <c r="AR1784" s="67"/>
      <c r="AS1784" s="67"/>
      <c r="AT1784" s="67"/>
      <c r="AU1784" s="67"/>
      <c r="AV1784" s="67"/>
      <c r="AW1784" s="67"/>
      <c r="AX1784" s="68"/>
      <c r="AY1784" s="68"/>
      <c r="AZ1784" s="69"/>
      <c r="BA1784" s="70"/>
      <c r="BB1784" s="71"/>
      <c r="BC1784" s="95"/>
      <c r="BD1784" s="41">
        <v>4</v>
      </c>
      <c r="BE1784" s="52">
        <v>43</v>
      </c>
      <c r="BF1784" s="103">
        <v>4355</v>
      </c>
      <c r="BG1784" s="275"/>
    </row>
    <row r="1785" spans="1:59" s="63" customFormat="1" ht="12.75" x14ac:dyDescent="0.2">
      <c r="A1785" s="196">
        <v>4</v>
      </c>
      <c r="B1785" s="197" t="s">
        <v>422</v>
      </c>
      <c r="C1785" s="208">
        <v>43</v>
      </c>
      <c r="D1785" s="209" t="s">
        <v>688</v>
      </c>
      <c r="E1785" s="212">
        <v>4355</v>
      </c>
      <c r="F1785" s="213" t="s">
        <v>735</v>
      </c>
      <c r="G1785" s="232"/>
      <c r="H1785" s="97"/>
      <c r="I1785" s="224"/>
      <c r="J1785" s="98"/>
      <c r="K1785" s="98"/>
      <c r="L1785" s="98"/>
      <c r="M1785" s="96"/>
      <c r="N1785" s="307"/>
      <c r="O1785" s="246"/>
      <c r="P1785" s="124"/>
      <c r="Q1785" s="99"/>
      <c r="R1785" s="99"/>
      <c r="S1785" s="99"/>
      <c r="T1785" s="99"/>
      <c r="U1785" s="99"/>
      <c r="V1785" s="99"/>
      <c r="W1785" s="99"/>
      <c r="X1785" s="99"/>
      <c r="Y1785" s="100"/>
      <c r="Z1785" s="100"/>
      <c r="AA1785" s="100"/>
      <c r="AB1785" s="99"/>
      <c r="AC1785" s="99"/>
      <c r="AD1785" s="99"/>
      <c r="AE1785" s="99"/>
      <c r="AF1785" s="99"/>
      <c r="AG1785" s="99"/>
      <c r="AH1785" s="99"/>
      <c r="AI1785" s="99"/>
      <c r="AJ1785" s="100"/>
      <c r="AK1785" s="100"/>
      <c r="AL1785" s="100"/>
      <c r="AM1785" s="99"/>
      <c r="AN1785" s="99"/>
      <c r="AO1785" s="99"/>
      <c r="AP1785" s="99"/>
      <c r="AQ1785" s="99"/>
      <c r="AR1785" s="99"/>
      <c r="AS1785" s="99"/>
      <c r="AT1785" s="99"/>
      <c r="AU1785" s="99"/>
      <c r="AV1785" s="99"/>
      <c r="AW1785" s="99"/>
      <c r="AX1785" s="100"/>
      <c r="AY1785" s="100"/>
      <c r="AZ1785" s="101"/>
      <c r="BA1785" s="102"/>
      <c r="BB1785" s="95"/>
      <c r="BC1785" s="95"/>
      <c r="BD1785" s="41">
        <v>4</v>
      </c>
      <c r="BE1785" s="52">
        <v>43</v>
      </c>
      <c r="BF1785" s="103">
        <v>4355</v>
      </c>
      <c r="BG1785" s="277"/>
    </row>
    <row r="1786" spans="1:59" s="63" customFormat="1" ht="12.75" x14ac:dyDescent="0.2">
      <c r="A1786" s="196">
        <v>4</v>
      </c>
      <c r="B1786" s="197" t="s">
        <v>422</v>
      </c>
      <c r="C1786" s="208">
        <v>43</v>
      </c>
      <c r="D1786" s="209" t="s">
        <v>688</v>
      </c>
      <c r="E1786" s="212">
        <v>4355</v>
      </c>
      <c r="F1786" s="213" t="s">
        <v>735</v>
      </c>
      <c r="G1786" s="231"/>
      <c r="H1786" s="65"/>
      <c r="I1786" s="222"/>
      <c r="J1786" s="66"/>
      <c r="K1786" s="66"/>
      <c r="L1786" s="66"/>
      <c r="M1786" s="64"/>
      <c r="N1786" s="304"/>
      <c r="O1786" s="305"/>
      <c r="P1786" s="127"/>
      <c r="Q1786" s="67"/>
      <c r="R1786" s="67"/>
      <c r="S1786" s="67"/>
      <c r="T1786" s="67"/>
      <c r="U1786" s="67"/>
      <c r="V1786" s="67"/>
      <c r="W1786" s="67"/>
      <c r="X1786" s="67"/>
      <c r="Y1786" s="68"/>
      <c r="Z1786" s="68"/>
      <c r="AA1786" s="68"/>
      <c r="AB1786" s="67"/>
      <c r="AC1786" s="67"/>
      <c r="AD1786" s="67"/>
      <c r="AE1786" s="67"/>
      <c r="AF1786" s="67"/>
      <c r="AG1786" s="67"/>
      <c r="AH1786" s="67"/>
      <c r="AI1786" s="67"/>
      <c r="AJ1786" s="68"/>
      <c r="AK1786" s="68"/>
      <c r="AL1786" s="68"/>
      <c r="AM1786" s="67"/>
      <c r="AN1786" s="67"/>
      <c r="AO1786" s="67"/>
      <c r="AP1786" s="67"/>
      <c r="AQ1786" s="67"/>
      <c r="AR1786" s="67"/>
      <c r="AS1786" s="67"/>
      <c r="AT1786" s="67"/>
      <c r="AU1786" s="67"/>
      <c r="AV1786" s="67"/>
      <c r="AW1786" s="67"/>
      <c r="AX1786" s="68"/>
      <c r="AY1786" s="68"/>
      <c r="AZ1786" s="69"/>
      <c r="BA1786" s="70"/>
      <c r="BB1786" s="71"/>
      <c r="BC1786" s="95"/>
      <c r="BD1786" s="41">
        <v>4</v>
      </c>
      <c r="BE1786" s="52">
        <v>43</v>
      </c>
      <c r="BF1786" s="103">
        <v>4355</v>
      </c>
      <c r="BG1786" s="275"/>
    </row>
    <row r="1787" spans="1:59" s="63" customFormat="1" ht="12.75" x14ac:dyDescent="0.2">
      <c r="A1787" s="196">
        <v>4</v>
      </c>
      <c r="B1787" s="197" t="s">
        <v>422</v>
      </c>
      <c r="C1787" s="208">
        <v>43</v>
      </c>
      <c r="D1787" s="209" t="s">
        <v>688</v>
      </c>
      <c r="E1787" s="212">
        <v>4355</v>
      </c>
      <c r="F1787" s="213" t="s">
        <v>735</v>
      </c>
      <c r="G1787" s="231" t="s">
        <v>729</v>
      </c>
      <c r="H1787" s="72" t="s">
        <v>1233</v>
      </c>
      <c r="I1787" s="223" t="s">
        <v>1247</v>
      </c>
      <c r="J1787" s="73"/>
      <c r="K1787" s="73"/>
      <c r="L1787" s="73"/>
      <c r="M1787" s="74"/>
      <c r="N1787" s="247"/>
      <c r="O1787" s="306"/>
      <c r="P1787" s="105"/>
      <c r="Q1787" s="75"/>
      <c r="R1787" s="75"/>
      <c r="S1787" s="75"/>
      <c r="T1787" s="75"/>
      <c r="U1787" s="75"/>
      <c r="V1787" s="75"/>
      <c r="W1787" s="75"/>
      <c r="X1787" s="75"/>
      <c r="Y1787" s="76" t="s">
        <v>1241</v>
      </c>
      <c r="Z1787" s="77" t="s">
        <v>1241</v>
      </c>
      <c r="AA1787" s="78">
        <f>AA$2569</f>
        <v>5000</v>
      </c>
      <c r="AB1787" s="75"/>
      <c r="AC1787" s="75"/>
      <c r="AD1787" s="75"/>
      <c r="AE1787" s="75"/>
      <c r="AF1787" s="75"/>
      <c r="AG1787" s="75"/>
      <c r="AH1787" s="75"/>
      <c r="AI1787" s="75"/>
      <c r="AJ1787" s="76" t="s">
        <v>1241</v>
      </c>
      <c r="AK1787" s="77" t="s">
        <v>1241</v>
      </c>
      <c r="AL1787" s="78">
        <f>AL$2569</f>
        <v>0</v>
      </c>
      <c r="AM1787" s="75"/>
      <c r="AN1787" s="75"/>
      <c r="AO1787" s="75"/>
      <c r="AP1787" s="75"/>
      <c r="AQ1787" s="75"/>
      <c r="AR1787" s="75"/>
      <c r="AS1787" s="75"/>
      <c r="AT1787" s="75"/>
      <c r="AU1787" s="75"/>
      <c r="AV1787" s="75"/>
      <c r="AW1787" s="76" t="s">
        <v>1241</v>
      </c>
      <c r="AX1787" s="77" t="s">
        <v>1241</v>
      </c>
      <c r="AY1787" s="78">
        <f>AY$2569</f>
        <v>500</v>
      </c>
      <c r="AZ1787" s="79"/>
      <c r="BA1787" s="80" t="str">
        <f>I1787</f>
        <v>&gt; see 4711, Thermal insulation</v>
      </c>
      <c r="BB1787" s="71"/>
      <c r="BC1787" s="95"/>
      <c r="BD1787" s="41">
        <v>4</v>
      </c>
      <c r="BE1787" s="52">
        <v>43</v>
      </c>
      <c r="BF1787" s="103">
        <v>4355</v>
      </c>
      <c r="BG1787" s="276" t="str">
        <f>H1787</f>
        <v>Default Scenario (Link)</v>
      </c>
    </row>
    <row r="1788" spans="1:59" s="63" customFormat="1" ht="12.75" x14ac:dyDescent="0.2">
      <c r="A1788" s="196">
        <v>4</v>
      </c>
      <c r="B1788" s="197" t="s">
        <v>422</v>
      </c>
      <c r="C1788" s="208">
        <v>43</v>
      </c>
      <c r="D1788" s="209" t="s">
        <v>688</v>
      </c>
      <c r="E1788" s="212">
        <v>4355</v>
      </c>
      <c r="F1788" s="213" t="s">
        <v>735</v>
      </c>
      <c r="G1788" s="231"/>
      <c r="H1788" s="65"/>
      <c r="I1788" s="222"/>
      <c r="J1788" s="66"/>
      <c r="K1788" s="66"/>
      <c r="L1788" s="66"/>
      <c r="M1788" s="64"/>
      <c r="N1788" s="304"/>
      <c r="O1788" s="305"/>
      <c r="P1788" s="127"/>
      <c r="Q1788" s="67"/>
      <c r="R1788" s="67"/>
      <c r="S1788" s="67"/>
      <c r="T1788" s="67"/>
      <c r="U1788" s="67"/>
      <c r="V1788" s="67"/>
      <c r="W1788" s="67"/>
      <c r="X1788" s="67"/>
      <c r="Y1788" s="68"/>
      <c r="Z1788" s="68"/>
      <c r="AA1788" s="68"/>
      <c r="AB1788" s="67"/>
      <c r="AC1788" s="67"/>
      <c r="AD1788" s="67"/>
      <c r="AE1788" s="67"/>
      <c r="AF1788" s="67"/>
      <c r="AG1788" s="67"/>
      <c r="AH1788" s="67"/>
      <c r="AI1788" s="67"/>
      <c r="AJ1788" s="68"/>
      <c r="AK1788" s="68"/>
      <c r="AL1788" s="68"/>
      <c r="AM1788" s="67"/>
      <c r="AN1788" s="67"/>
      <c r="AO1788" s="67"/>
      <c r="AP1788" s="67"/>
      <c r="AQ1788" s="67"/>
      <c r="AR1788" s="67"/>
      <c r="AS1788" s="67"/>
      <c r="AT1788" s="67"/>
      <c r="AU1788" s="67"/>
      <c r="AV1788" s="67"/>
      <c r="AW1788" s="67"/>
      <c r="AX1788" s="68"/>
      <c r="AY1788" s="68"/>
      <c r="AZ1788" s="69"/>
      <c r="BA1788" s="70"/>
      <c r="BB1788" s="71"/>
      <c r="BC1788" s="95"/>
      <c r="BD1788" s="41">
        <v>4</v>
      </c>
      <c r="BE1788" s="52">
        <v>43</v>
      </c>
      <c r="BF1788" s="103">
        <v>4355</v>
      </c>
      <c r="BG1788" s="275"/>
    </row>
    <row r="1789" spans="1:59" s="63" customFormat="1" ht="12.75" x14ac:dyDescent="0.2">
      <c r="A1789" s="196">
        <v>4</v>
      </c>
      <c r="B1789" s="197" t="s">
        <v>422</v>
      </c>
      <c r="C1789" s="208">
        <v>43</v>
      </c>
      <c r="D1789" s="209" t="s">
        <v>688</v>
      </c>
      <c r="E1789" s="212">
        <v>4355</v>
      </c>
      <c r="F1789" s="213" t="s">
        <v>735</v>
      </c>
      <c r="G1789" s="232"/>
      <c r="H1789" s="97"/>
      <c r="I1789" s="224"/>
      <c r="J1789" s="98"/>
      <c r="K1789" s="98"/>
      <c r="L1789" s="98"/>
      <c r="M1789" s="96"/>
      <c r="N1789" s="307"/>
      <c r="O1789" s="246"/>
      <c r="P1789" s="124"/>
      <c r="Q1789" s="99"/>
      <c r="R1789" s="99"/>
      <c r="S1789" s="99"/>
      <c r="T1789" s="99"/>
      <c r="U1789" s="99"/>
      <c r="V1789" s="99"/>
      <c r="W1789" s="99"/>
      <c r="X1789" s="99"/>
      <c r="Y1789" s="100"/>
      <c r="Z1789" s="100"/>
      <c r="AA1789" s="100"/>
      <c r="AB1789" s="99"/>
      <c r="AC1789" s="99"/>
      <c r="AD1789" s="99"/>
      <c r="AE1789" s="99"/>
      <c r="AF1789" s="99"/>
      <c r="AG1789" s="99"/>
      <c r="AH1789" s="99"/>
      <c r="AI1789" s="99"/>
      <c r="AJ1789" s="100"/>
      <c r="AK1789" s="100"/>
      <c r="AL1789" s="100"/>
      <c r="AM1789" s="99"/>
      <c r="AN1789" s="99"/>
      <c r="AO1789" s="99"/>
      <c r="AP1789" s="99"/>
      <c r="AQ1789" s="99"/>
      <c r="AR1789" s="99"/>
      <c r="AS1789" s="99"/>
      <c r="AT1789" s="99"/>
      <c r="AU1789" s="99"/>
      <c r="AV1789" s="99"/>
      <c r="AW1789" s="99"/>
      <c r="AX1789" s="100"/>
      <c r="AY1789" s="100"/>
      <c r="AZ1789" s="101"/>
      <c r="BA1789" s="102"/>
      <c r="BB1789" s="95"/>
      <c r="BC1789" s="95"/>
      <c r="BD1789" s="41">
        <v>4</v>
      </c>
      <c r="BE1789" s="52">
        <v>43</v>
      </c>
      <c r="BF1789" s="103">
        <v>4355</v>
      </c>
      <c r="BG1789" s="277"/>
    </row>
    <row r="1790" spans="1:59" x14ac:dyDescent="0.25">
      <c r="A1790" s="196">
        <v>4</v>
      </c>
      <c r="B1790" s="197" t="s">
        <v>422</v>
      </c>
      <c r="C1790" s="208">
        <v>43</v>
      </c>
      <c r="D1790" s="209" t="s">
        <v>688</v>
      </c>
      <c r="E1790" s="210">
        <v>4361</v>
      </c>
      <c r="F1790" s="211" t="s">
        <v>740</v>
      </c>
      <c r="G1790" s="235"/>
      <c r="H1790" s="145"/>
      <c r="I1790" s="221"/>
      <c r="J1790" s="57"/>
      <c r="K1790" s="57"/>
      <c r="L1790" s="57"/>
      <c r="M1790" s="144"/>
      <c r="N1790" s="324"/>
      <c r="O1790" s="325"/>
      <c r="P1790" s="146"/>
      <c r="Q1790" s="146"/>
      <c r="R1790" s="146"/>
      <c r="S1790" s="146"/>
      <c r="T1790" s="146"/>
      <c r="U1790" s="146"/>
      <c r="V1790" s="146"/>
      <c r="W1790" s="146"/>
      <c r="X1790" s="146"/>
      <c r="Y1790" s="59"/>
      <c r="Z1790" s="123"/>
      <c r="AA1790" s="123"/>
      <c r="AB1790" s="146"/>
      <c r="AC1790" s="146"/>
      <c r="AD1790" s="146"/>
      <c r="AE1790" s="146"/>
      <c r="AF1790" s="146"/>
      <c r="AG1790" s="146"/>
      <c r="AH1790" s="146"/>
      <c r="AI1790" s="146"/>
      <c r="AJ1790" s="59"/>
      <c r="AK1790" s="123"/>
      <c r="AL1790" s="123"/>
      <c r="AM1790" s="146"/>
      <c r="AN1790" s="146"/>
      <c r="AO1790" s="146"/>
      <c r="AP1790" s="146"/>
      <c r="AQ1790" s="146"/>
      <c r="AR1790" s="146"/>
      <c r="AS1790" s="146"/>
      <c r="AT1790" s="146"/>
      <c r="AU1790" s="146"/>
      <c r="AV1790" s="146"/>
      <c r="AW1790" s="58"/>
      <c r="AX1790" s="123"/>
      <c r="AY1790" s="59"/>
      <c r="AZ1790" s="147"/>
      <c r="BA1790" s="148"/>
      <c r="BB1790" s="143"/>
      <c r="BC1790" s="143"/>
      <c r="BD1790" s="41">
        <v>4</v>
      </c>
      <c r="BE1790" s="52">
        <v>43</v>
      </c>
      <c r="BF1790" s="62">
        <v>4361</v>
      </c>
      <c r="BG1790" s="284"/>
    </row>
    <row r="1791" spans="1:59" s="63" customFormat="1" ht="12.75" x14ac:dyDescent="0.2">
      <c r="A1791" s="196">
        <v>4</v>
      </c>
      <c r="B1791" s="197" t="s">
        <v>422</v>
      </c>
      <c r="C1791" s="208">
        <v>43</v>
      </c>
      <c r="D1791" s="209" t="s">
        <v>688</v>
      </c>
      <c r="E1791" s="210">
        <v>4361</v>
      </c>
      <c r="F1791" s="211" t="s">
        <v>740</v>
      </c>
      <c r="G1791" s="230"/>
      <c r="H1791" s="56"/>
      <c r="I1791" s="221"/>
      <c r="J1791" s="57"/>
      <c r="K1791" s="57"/>
      <c r="L1791" s="57"/>
      <c r="M1791" s="55"/>
      <c r="N1791" s="303"/>
      <c r="O1791" s="245"/>
      <c r="P1791" s="122"/>
      <c r="Q1791" s="58"/>
      <c r="R1791" s="58"/>
      <c r="S1791" s="58"/>
      <c r="T1791" s="58"/>
      <c r="U1791" s="58"/>
      <c r="V1791" s="58"/>
      <c r="W1791" s="58"/>
      <c r="X1791" s="58"/>
      <c r="Y1791" s="59"/>
      <c r="Z1791" s="59"/>
      <c r="AA1791" s="59"/>
      <c r="AB1791" s="58"/>
      <c r="AC1791" s="58"/>
      <c r="AD1791" s="58"/>
      <c r="AE1791" s="58"/>
      <c r="AF1791" s="58"/>
      <c r="AG1791" s="58"/>
      <c r="AH1791" s="58"/>
      <c r="AI1791" s="58"/>
      <c r="AJ1791" s="59"/>
      <c r="AK1791" s="59"/>
      <c r="AL1791" s="59"/>
      <c r="AM1791" s="58"/>
      <c r="AN1791" s="58"/>
      <c r="AO1791" s="58"/>
      <c r="AP1791" s="58"/>
      <c r="AQ1791" s="58"/>
      <c r="AR1791" s="58"/>
      <c r="AS1791" s="58"/>
      <c r="AT1791" s="58"/>
      <c r="AU1791" s="58"/>
      <c r="AV1791" s="58"/>
      <c r="AW1791" s="58"/>
      <c r="AX1791" s="59"/>
      <c r="AY1791" s="59"/>
      <c r="AZ1791" s="60"/>
      <c r="BA1791" s="61"/>
      <c r="BB1791" s="54"/>
      <c r="BC1791" s="54"/>
      <c r="BD1791" s="41">
        <v>4</v>
      </c>
      <c r="BE1791" s="52">
        <v>43</v>
      </c>
      <c r="BF1791" s="62">
        <v>4361</v>
      </c>
      <c r="BG1791" s="274"/>
    </row>
    <row r="1792" spans="1:59" s="63" customFormat="1" ht="12.75" x14ac:dyDescent="0.2">
      <c r="A1792" s="196">
        <v>4</v>
      </c>
      <c r="B1792" s="197" t="s">
        <v>422</v>
      </c>
      <c r="C1792" s="208">
        <v>43</v>
      </c>
      <c r="D1792" s="209" t="s">
        <v>688</v>
      </c>
      <c r="E1792" s="210">
        <v>4361</v>
      </c>
      <c r="F1792" s="211" t="s">
        <v>740</v>
      </c>
      <c r="G1792" s="231" t="s">
        <v>733</v>
      </c>
      <c r="H1792" s="65"/>
      <c r="I1792" s="222"/>
      <c r="J1792" s="66"/>
      <c r="K1792" s="66"/>
      <c r="L1792" s="66"/>
      <c r="M1792" s="64"/>
      <c r="N1792" s="308"/>
      <c r="O1792" s="309"/>
      <c r="P1792" s="127"/>
      <c r="Q1792" s="67"/>
      <c r="R1792" s="67"/>
      <c r="S1792" s="67"/>
      <c r="T1792" s="67"/>
      <c r="U1792" s="67"/>
      <c r="V1792" s="67"/>
      <c r="W1792" s="67"/>
      <c r="X1792" s="67"/>
      <c r="Y1792" s="68"/>
      <c r="Z1792" s="68"/>
      <c r="AA1792" s="68"/>
      <c r="AB1792" s="67"/>
      <c r="AC1792" s="67"/>
      <c r="AD1792" s="67"/>
      <c r="AE1792" s="67"/>
      <c r="AF1792" s="67"/>
      <c r="AG1792" s="67"/>
      <c r="AH1792" s="67"/>
      <c r="AI1792" s="67"/>
      <c r="AJ1792" s="68"/>
      <c r="AK1792" s="68"/>
      <c r="AL1792" s="68"/>
      <c r="AM1792" s="67"/>
      <c r="AN1792" s="67"/>
      <c r="AO1792" s="67"/>
      <c r="AP1792" s="67"/>
      <c r="AQ1792" s="67"/>
      <c r="AR1792" s="67"/>
      <c r="AS1792" s="67"/>
      <c r="AT1792" s="67"/>
      <c r="AU1792" s="67"/>
      <c r="AV1792" s="67"/>
      <c r="AW1792" s="67"/>
      <c r="AX1792" s="68"/>
      <c r="AY1792" s="68"/>
      <c r="AZ1792" s="69"/>
      <c r="BA1792" s="70"/>
      <c r="BB1792" s="71"/>
      <c r="BC1792" s="54"/>
      <c r="BD1792" s="41">
        <v>4</v>
      </c>
      <c r="BE1792" s="52">
        <v>43</v>
      </c>
      <c r="BF1792" s="62">
        <v>4361</v>
      </c>
      <c r="BG1792" s="275"/>
    </row>
    <row r="1793" spans="1:59" s="63" customFormat="1" ht="12.75" x14ac:dyDescent="0.2">
      <c r="A1793" s="196">
        <v>4</v>
      </c>
      <c r="B1793" s="197" t="s">
        <v>422</v>
      </c>
      <c r="C1793" s="208">
        <v>43</v>
      </c>
      <c r="D1793" s="209" t="s">
        <v>688</v>
      </c>
      <c r="E1793" s="210">
        <v>4361</v>
      </c>
      <c r="F1793" s="211" t="s">
        <v>740</v>
      </c>
      <c r="G1793" s="231" t="s">
        <v>733</v>
      </c>
      <c r="H1793" s="72" t="s">
        <v>47</v>
      </c>
      <c r="I1793" s="223"/>
      <c r="J1793" s="73"/>
      <c r="K1793" s="73"/>
      <c r="L1793" s="73"/>
      <c r="M1793" s="74"/>
      <c r="N1793" s="247"/>
      <c r="O1793" s="306"/>
      <c r="P1793" s="105"/>
      <c r="Q1793" s="75"/>
      <c r="R1793" s="75"/>
      <c r="S1793" s="75"/>
      <c r="T1793" s="75"/>
      <c r="U1793" s="75"/>
      <c r="V1793" s="75"/>
      <c r="W1793" s="75"/>
      <c r="X1793" s="75"/>
      <c r="Y1793" s="76">
        <f>IF(ISNUMBER(VLOOKUP(Y1795,P$7:W$7,MATCH(Y1795,P$7:W$7))),VLOOKUP(Y1795,P$7:W$7,MATCH(Y1795,P$7:W$7)),IF(N1797=0,"No Data",IF(Y1795&gt;0,"&lt;100",0)))</f>
        <v>100</v>
      </c>
      <c r="Z1793" s="77">
        <f>IF(ISNUMBER(VLOOKUP(Z1797,P$7:W$7,MATCH(Z1797,P$7:W$7))),VLOOKUP(Z1797,P$7:W$7,MATCH(Z1797,P$7:W$7)),IF(N1797=0,"No Data",IF(Z1797&gt;0,"&lt;100",0)))</f>
        <v>100</v>
      </c>
      <c r="AA1793" s="106">
        <f>IF(ISNUMBER(Z1793),Z1793,0)</f>
        <v>100</v>
      </c>
      <c r="AB1793" s="75"/>
      <c r="AC1793" s="75"/>
      <c r="AD1793" s="75"/>
      <c r="AE1793" s="75"/>
      <c r="AF1793" s="75"/>
      <c r="AG1793" s="75"/>
      <c r="AH1793" s="75"/>
      <c r="AI1793" s="75"/>
      <c r="AJ1793" s="76">
        <f>IF(ISNUMBER(VLOOKUP(AJ1795,AB$7:AH$7,MATCH(AJ1795,AB$7:AH$7))),VLOOKUP(AJ1795,AB$7:AH$7,MATCH(AJ1795,AB$7:AH$7)),IF(N1797=0,"No Data",IF(AJ1795&gt;0,"&lt;50",0)))</f>
        <v>0</v>
      </c>
      <c r="AK1793" s="77">
        <f>IF(ISNUMBER(VLOOKUP(AK1797,AB$7:AH$7,MATCH(AK1797,AB$7:AH$7))),VLOOKUP(AK1797,AB$7:AH$7,MATCH(AK1797,AB$7:AH$7)),IF(N1797=0,"No Data",IF(AK1797&gt;0,"&lt;50",0)))</f>
        <v>0</v>
      </c>
      <c r="AL1793" s="106">
        <f>IF(ISNUMBER(AK1793),AK1793,0)</f>
        <v>0</v>
      </c>
      <c r="AM1793" s="75"/>
      <c r="AN1793" s="75"/>
      <c r="AO1793" s="75"/>
      <c r="AP1793" s="75"/>
      <c r="AQ1793" s="75"/>
      <c r="AR1793" s="75"/>
      <c r="AS1793" s="75"/>
      <c r="AT1793" s="75"/>
      <c r="AU1793" s="75"/>
      <c r="AV1793" s="75"/>
      <c r="AW1793" s="76">
        <f>IF(ISNUMBER(VLOOKUP(AW1795,AM$7:AU$7,MATCH(AW1795,AM$7:AU$7))),VLOOKUP(AW1795,AM$7:AU$7,MATCH(AW1795,AM$7:AU$7)),IF(N1797=0,"No Data",IF(AW1795&gt;0,"&lt;10",0)))</f>
        <v>500</v>
      </c>
      <c r="AX1793" s="77">
        <f>IF(ISNUMBER(VLOOKUP(AX1797,AM$7:AU$7,MATCH(AX1797,AM$7:AU$7))),VLOOKUP(AX1797,AM$7:AU$7,MATCH(AX1797,AM$7:AU$7)),IF(N1797=0,"No Data",IF(AX1797&gt;0,"&lt;10",0)))</f>
        <v>500</v>
      </c>
      <c r="AY1793" s="106">
        <f>IF(ISNUMBER(AX1793),AX1793,0)</f>
        <v>500</v>
      </c>
      <c r="AZ1793" s="79"/>
      <c r="BA1793" s="80"/>
      <c r="BB1793" s="71"/>
      <c r="BC1793" s="54"/>
      <c r="BD1793" s="41">
        <v>4</v>
      </c>
      <c r="BE1793" s="52">
        <v>43</v>
      </c>
      <c r="BF1793" s="62">
        <v>4361</v>
      </c>
      <c r="BG1793" s="276" t="s">
        <v>47</v>
      </c>
    </row>
    <row r="1794" spans="1:59" s="63" customFormat="1" ht="12.75" x14ac:dyDescent="0.2">
      <c r="A1794" s="196">
        <v>4</v>
      </c>
      <c r="B1794" s="197" t="s">
        <v>422</v>
      </c>
      <c r="C1794" s="208">
        <v>43</v>
      </c>
      <c r="D1794" s="209" t="s">
        <v>688</v>
      </c>
      <c r="E1794" s="210">
        <v>4361</v>
      </c>
      <c r="F1794" s="211" t="s">
        <v>740</v>
      </c>
      <c r="G1794" s="231" t="s">
        <v>733</v>
      </c>
      <c r="H1794" s="81" t="s">
        <v>48</v>
      </c>
      <c r="I1794" s="223"/>
      <c r="J1794" s="73"/>
      <c r="K1794" s="73"/>
      <c r="L1794" s="73"/>
      <c r="M1794" s="74"/>
      <c r="N1794" s="247"/>
      <c r="O1794" s="306"/>
      <c r="P1794" s="105"/>
      <c r="Q1794" s="75"/>
      <c r="R1794" s="75"/>
      <c r="S1794" s="75"/>
      <c r="T1794" s="75"/>
      <c r="U1794" s="75"/>
      <c r="V1794" s="75"/>
      <c r="W1794" s="75"/>
      <c r="X1794" s="75"/>
      <c r="Y1794" s="82">
        <f>MIN(X1798:X1799)</f>
        <v>100</v>
      </c>
      <c r="Z1794" s="83"/>
      <c r="AA1794" s="83"/>
      <c r="AB1794" s="75"/>
      <c r="AC1794" s="75"/>
      <c r="AD1794" s="75"/>
      <c r="AE1794" s="75"/>
      <c r="AF1794" s="75"/>
      <c r="AG1794" s="75"/>
      <c r="AH1794" s="75"/>
      <c r="AI1794" s="75"/>
      <c r="AJ1794" s="82">
        <f>MIN(AI1798:AI1799)</f>
        <v>0</v>
      </c>
      <c r="AK1794" s="83"/>
      <c r="AL1794" s="83"/>
      <c r="AM1794" s="75"/>
      <c r="AN1794" s="75"/>
      <c r="AO1794" s="75"/>
      <c r="AP1794" s="75"/>
      <c r="AQ1794" s="75"/>
      <c r="AR1794" s="75"/>
      <c r="AS1794" s="75"/>
      <c r="AT1794" s="75"/>
      <c r="AU1794" s="75"/>
      <c r="AV1794" s="75"/>
      <c r="AW1794" s="82">
        <f>MIN(AV1798:AV1799)</f>
        <v>500</v>
      </c>
      <c r="AX1794" s="83"/>
      <c r="AY1794" s="83"/>
      <c r="AZ1794" s="79"/>
      <c r="BA1794" s="80"/>
      <c r="BB1794" s="71"/>
      <c r="BC1794" s="54"/>
      <c r="BD1794" s="41">
        <v>4</v>
      </c>
      <c r="BE1794" s="52">
        <v>43</v>
      </c>
      <c r="BF1794" s="62">
        <v>4361</v>
      </c>
      <c r="BG1794" s="278" t="s">
        <v>48</v>
      </c>
    </row>
    <row r="1795" spans="1:59" s="63" customFormat="1" ht="12.75" x14ac:dyDescent="0.2">
      <c r="A1795" s="196">
        <v>4</v>
      </c>
      <c r="B1795" s="197" t="s">
        <v>422</v>
      </c>
      <c r="C1795" s="208">
        <v>43</v>
      </c>
      <c r="D1795" s="209" t="s">
        <v>688</v>
      </c>
      <c r="E1795" s="210">
        <v>4361</v>
      </c>
      <c r="F1795" s="211" t="s">
        <v>740</v>
      </c>
      <c r="G1795" s="231" t="s">
        <v>733</v>
      </c>
      <c r="H1795" s="81" t="s">
        <v>49</v>
      </c>
      <c r="I1795" s="223"/>
      <c r="J1795" s="73"/>
      <c r="K1795" s="73"/>
      <c r="L1795" s="73"/>
      <c r="M1795" s="74"/>
      <c r="N1795" s="247"/>
      <c r="O1795" s="306"/>
      <c r="P1795" s="105"/>
      <c r="Q1795" s="75"/>
      <c r="R1795" s="75"/>
      <c r="S1795" s="75"/>
      <c r="T1795" s="75"/>
      <c r="U1795" s="75"/>
      <c r="V1795" s="75"/>
      <c r="W1795" s="75"/>
      <c r="X1795" s="75"/>
      <c r="Y1795" s="84">
        <f>IF(ISNUMBER(AVERAGE(X1798:X1799)),AVERAGE(X1798:X1799),0)</f>
        <v>100</v>
      </c>
      <c r="Z1795" s="83"/>
      <c r="AA1795" s="83"/>
      <c r="AB1795" s="75"/>
      <c r="AC1795" s="75"/>
      <c r="AD1795" s="75"/>
      <c r="AE1795" s="75"/>
      <c r="AF1795" s="75"/>
      <c r="AG1795" s="75"/>
      <c r="AH1795" s="75"/>
      <c r="AI1795" s="75"/>
      <c r="AJ1795" s="84">
        <f>IF(ISNUMBER(AVERAGE(AI1798:AI1799)),AVERAGE(AI1798:AI1799),0)</f>
        <v>0</v>
      </c>
      <c r="AK1795" s="83"/>
      <c r="AL1795" s="83"/>
      <c r="AM1795" s="75"/>
      <c r="AN1795" s="75"/>
      <c r="AO1795" s="75"/>
      <c r="AP1795" s="75"/>
      <c r="AQ1795" s="75"/>
      <c r="AR1795" s="75"/>
      <c r="AS1795" s="75"/>
      <c r="AT1795" s="75"/>
      <c r="AU1795" s="75"/>
      <c r="AV1795" s="75"/>
      <c r="AW1795" s="84">
        <f>IF(ISNUMBER(AVERAGE(AV1798:AV1799)),AVERAGE(AV1798:AV1799),0)</f>
        <v>500</v>
      </c>
      <c r="AX1795" s="83"/>
      <c r="AY1795" s="83"/>
      <c r="AZ1795" s="79"/>
      <c r="BA1795" s="80"/>
      <c r="BB1795" s="71"/>
      <c r="BC1795" s="54"/>
      <c r="BD1795" s="41">
        <v>4</v>
      </c>
      <c r="BE1795" s="52">
        <v>43</v>
      </c>
      <c r="BF1795" s="62">
        <v>4361</v>
      </c>
      <c r="BG1795" s="278" t="s">
        <v>49</v>
      </c>
    </row>
    <row r="1796" spans="1:59" s="63" customFormat="1" ht="12.75" x14ac:dyDescent="0.2">
      <c r="A1796" s="196">
        <v>4</v>
      </c>
      <c r="B1796" s="197" t="s">
        <v>422</v>
      </c>
      <c r="C1796" s="208">
        <v>43</v>
      </c>
      <c r="D1796" s="209" t="s">
        <v>688</v>
      </c>
      <c r="E1796" s="210">
        <v>4361</v>
      </c>
      <c r="F1796" s="211" t="s">
        <v>740</v>
      </c>
      <c r="G1796" s="231" t="s">
        <v>733</v>
      </c>
      <c r="H1796" s="81" t="s">
        <v>50</v>
      </c>
      <c r="I1796" s="223"/>
      <c r="J1796" s="73"/>
      <c r="K1796" s="73"/>
      <c r="L1796" s="73"/>
      <c r="M1796" s="74"/>
      <c r="N1796" s="247"/>
      <c r="O1796" s="306"/>
      <c r="P1796" s="105"/>
      <c r="Q1796" s="75"/>
      <c r="R1796" s="75"/>
      <c r="S1796" s="75"/>
      <c r="T1796" s="75"/>
      <c r="U1796" s="75"/>
      <c r="V1796" s="75"/>
      <c r="W1796" s="75"/>
      <c r="X1796" s="75"/>
      <c r="Y1796" s="84">
        <f>MAX(X1798:X1799)</f>
        <v>100</v>
      </c>
      <c r="Z1796" s="83"/>
      <c r="AA1796" s="83"/>
      <c r="AB1796" s="75"/>
      <c r="AC1796" s="75"/>
      <c r="AD1796" s="75"/>
      <c r="AE1796" s="75"/>
      <c r="AF1796" s="75"/>
      <c r="AG1796" s="75"/>
      <c r="AH1796" s="75"/>
      <c r="AI1796" s="75"/>
      <c r="AJ1796" s="84">
        <f>MAX(AI1798:AI1799)</f>
        <v>0</v>
      </c>
      <c r="AK1796" s="83"/>
      <c r="AL1796" s="83"/>
      <c r="AM1796" s="75"/>
      <c r="AN1796" s="75"/>
      <c r="AO1796" s="75"/>
      <c r="AP1796" s="75"/>
      <c r="AQ1796" s="75"/>
      <c r="AR1796" s="75"/>
      <c r="AS1796" s="75"/>
      <c r="AT1796" s="75"/>
      <c r="AU1796" s="75"/>
      <c r="AV1796" s="75"/>
      <c r="AW1796" s="84">
        <f>MAX(AV1798:AV1799)</f>
        <v>500</v>
      </c>
      <c r="AX1796" s="83"/>
      <c r="AY1796" s="83"/>
      <c r="AZ1796" s="79"/>
      <c r="BA1796" s="80"/>
      <c r="BB1796" s="71"/>
      <c r="BC1796" s="54"/>
      <c r="BD1796" s="41">
        <v>4</v>
      </c>
      <c r="BE1796" s="52">
        <v>43</v>
      </c>
      <c r="BF1796" s="62">
        <v>4361</v>
      </c>
      <c r="BG1796" s="278" t="s">
        <v>50</v>
      </c>
    </row>
    <row r="1797" spans="1:59" s="63" customFormat="1" ht="12.75" x14ac:dyDescent="0.2">
      <c r="A1797" s="196">
        <v>4</v>
      </c>
      <c r="B1797" s="197" t="s">
        <v>422</v>
      </c>
      <c r="C1797" s="208">
        <v>43</v>
      </c>
      <c r="D1797" s="209" t="s">
        <v>688</v>
      </c>
      <c r="E1797" s="210">
        <v>4361</v>
      </c>
      <c r="F1797" s="211" t="s">
        <v>740</v>
      </c>
      <c r="G1797" s="231" t="s">
        <v>733</v>
      </c>
      <c r="H1797" s="85" t="s">
        <v>51</v>
      </c>
      <c r="I1797" s="223"/>
      <c r="J1797" s="73"/>
      <c r="K1797" s="73"/>
      <c r="L1797" s="73"/>
      <c r="M1797" s="74"/>
      <c r="N1797" s="317">
        <f>SUM(N1798:N1799)</f>
        <v>2</v>
      </c>
      <c r="O1797" s="293">
        <f>SUM(O1798:O1799)</f>
        <v>1</v>
      </c>
      <c r="P1797" s="292"/>
      <c r="Q1797" s="87"/>
      <c r="R1797" s="87"/>
      <c r="S1797" s="87"/>
      <c r="T1797" s="87"/>
      <c r="U1797" s="87"/>
      <c r="V1797" s="87"/>
      <c r="W1797" s="87"/>
      <c r="X1797" s="87"/>
      <c r="Y1797" s="112"/>
      <c r="Z1797" s="121">
        <f>SUM(Z1798:Z1799)</f>
        <v>100</v>
      </c>
      <c r="AA1797" s="88"/>
      <c r="AB1797" s="87"/>
      <c r="AC1797" s="87"/>
      <c r="AD1797" s="87"/>
      <c r="AE1797" s="87"/>
      <c r="AF1797" s="87"/>
      <c r="AG1797" s="87"/>
      <c r="AH1797" s="87"/>
      <c r="AI1797" s="87"/>
      <c r="AJ1797" s="112"/>
      <c r="AK1797" s="121">
        <f>SUM(AK1798:AK1799)</f>
        <v>0</v>
      </c>
      <c r="AL1797" s="88"/>
      <c r="AM1797" s="87"/>
      <c r="AN1797" s="87"/>
      <c r="AO1797" s="87"/>
      <c r="AP1797" s="87"/>
      <c r="AQ1797" s="87"/>
      <c r="AR1797" s="87"/>
      <c r="AS1797" s="87"/>
      <c r="AT1797" s="87"/>
      <c r="AU1797" s="87"/>
      <c r="AV1797" s="87"/>
      <c r="AW1797" s="112"/>
      <c r="AX1797" s="121">
        <f>SUM(AX1798:AX1799)</f>
        <v>500</v>
      </c>
      <c r="AY1797" s="88"/>
      <c r="AZ1797" s="79"/>
      <c r="BA1797" s="80"/>
      <c r="BB1797" s="71"/>
      <c r="BC1797" s="54"/>
      <c r="BD1797" s="41">
        <v>4</v>
      </c>
      <c r="BE1797" s="52">
        <v>43</v>
      </c>
      <c r="BF1797" s="62">
        <v>4361</v>
      </c>
      <c r="BG1797" s="279" t="s">
        <v>51</v>
      </c>
    </row>
    <row r="1798" spans="1:59" s="63" customFormat="1" ht="12.75" x14ac:dyDescent="0.2">
      <c r="A1798" s="196">
        <v>4</v>
      </c>
      <c r="B1798" s="197" t="s">
        <v>422</v>
      </c>
      <c r="C1798" s="208">
        <v>43</v>
      </c>
      <c r="D1798" s="209" t="s">
        <v>688</v>
      </c>
      <c r="E1798" s="210">
        <v>4361</v>
      </c>
      <c r="F1798" s="211" t="s">
        <v>740</v>
      </c>
      <c r="G1798" s="231" t="s">
        <v>733</v>
      </c>
      <c r="H1798" s="89" t="s">
        <v>52</v>
      </c>
      <c r="I1798" s="90" t="s">
        <v>586</v>
      </c>
      <c r="J1798" s="90" t="s">
        <v>742</v>
      </c>
      <c r="K1798" s="90" t="s">
        <v>64</v>
      </c>
      <c r="L1798" s="90" t="s">
        <v>588</v>
      </c>
      <c r="M1798" s="91"/>
      <c r="N1798" s="312">
        <v>1</v>
      </c>
      <c r="O1798" s="313">
        <f>N1798/N$1797</f>
        <v>0.5</v>
      </c>
      <c r="P1798" s="104">
        <v>1</v>
      </c>
      <c r="Q1798" s="92"/>
      <c r="R1798" s="92"/>
      <c r="S1798" s="92"/>
      <c r="T1798" s="92"/>
      <c r="U1798" s="92"/>
      <c r="V1798" s="92"/>
      <c r="W1798" s="92"/>
      <c r="X1798" s="109">
        <f>P1798*P$7+Q1798*Q$7+R1798*R$7+S1798*S$7+T1798*T$7+U1798*U$7+V1798*V$7+W1798*W$7</f>
        <v>100</v>
      </c>
      <c r="Y1798" s="83"/>
      <c r="Z1798" s="110">
        <f>X1798*$O1798</f>
        <v>50</v>
      </c>
      <c r="AA1798" s="111"/>
      <c r="AB1798" s="92"/>
      <c r="AC1798" s="92"/>
      <c r="AD1798" s="92"/>
      <c r="AE1798" s="92"/>
      <c r="AF1798" s="92"/>
      <c r="AG1798" s="92"/>
      <c r="AH1798" s="92"/>
      <c r="AI1798" s="109">
        <f>AB1798*AB$7+AC1798*AC$7+AD1798*AD$7+AE1798*AE$7+AF1798*AF$7+AG1798*AG$7+AH1798*AH$7</f>
        <v>0</v>
      </c>
      <c r="AJ1798" s="83"/>
      <c r="AK1798" s="110">
        <f>AI1798*$O1798</f>
        <v>0</v>
      </c>
      <c r="AL1798" s="111"/>
      <c r="AM1798" s="92"/>
      <c r="AN1798" s="92"/>
      <c r="AO1798" s="92"/>
      <c r="AP1798" s="92"/>
      <c r="AQ1798" s="92"/>
      <c r="AR1798" s="92">
        <v>1</v>
      </c>
      <c r="AS1798" s="92"/>
      <c r="AT1798" s="92"/>
      <c r="AU1798" s="92"/>
      <c r="AV1798" s="109">
        <f>AM1798*AM$7+AN1798*AN$7+AO1798*AO$7+AP1798*AP$7+AQ1798*AQ$7+AR1798*AR$7+AS1798*AS$7+AT1798*AT$7+AU1798*AU$7</f>
        <v>500</v>
      </c>
      <c r="AW1798" s="75"/>
      <c r="AX1798" s="110">
        <f>AV1798*$O1798</f>
        <v>250</v>
      </c>
      <c r="AY1798" s="111"/>
      <c r="AZ1798" s="93"/>
      <c r="BA1798" s="94" t="s">
        <v>105</v>
      </c>
      <c r="BB1798" s="71"/>
      <c r="BC1798" s="54"/>
      <c r="BD1798" s="41">
        <v>4</v>
      </c>
      <c r="BE1798" s="52">
        <v>43</v>
      </c>
      <c r="BF1798" s="62">
        <v>4361</v>
      </c>
      <c r="BG1798" s="280" t="s">
        <v>52</v>
      </c>
    </row>
    <row r="1799" spans="1:59" s="63" customFormat="1" ht="12.75" x14ac:dyDescent="0.2">
      <c r="A1799" s="196">
        <v>4</v>
      </c>
      <c r="B1799" s="197" t="s">
        <v>422</v>
      </c>
      <c r="C1799" s="208">
        <v>43</v>
      </c>
      <c r="D1799" s="209" t="s">
        <v>688</v>
      </c>
      <c r="E1799" s="210">
        <v>4361</v>
      </c>
      <c r="F1799" s="211" t="s">
        <v>740</v>
      </c>
      <c r="G1799" s="231" t="s">
        <v>733</v>
      </c>
      <c r="H1799" s="89"/>
      <c r="I1799" s="90" t="s">
        <v>743</v>
      </c>
      <c r="J1799" s="90"/>
      <c r="K1799" s="90" t="s">
        <v>64</v>
      </c>
      <c r="L1799" s="90" t="s">
        <v>76</v>
      </c>
      <c r="M1799" s="91"/>
      <c r="N1799" s="312">
        <v>1</v>
      </c>
      <c r="O1799" s="313">
        <f>N1799/N$1797</f>
        <v>0.5</v>
      </c>
      <c r="P1799" s="104">
        <v>1</v>
      </c>
      <c r="Q1799" s="92"/>
      <c r="R1799" s="92"/>
      <c r="S1799" s="92"/>
      <c r="T1799" s="92"/>
      <c r="U1799" s="92"/>
      <c r="V1799" s="92"/>
      <c r="W1799" s="92"/>
      <c r="X1799" s="109">
        <f>P1799*P$7+Q1799*Q$7+R1799*R$7+S1799*S$7+T1799*T$7+U1799*U$7+V1799*V$7+W1799*W$7</f>
        <v>100</v>
      </c>
      <c r="Y1799" s="83"/>
      <c r="Z1799" s="110">
        <f>X1799*$O1799</f>
        <v>50</v>
      </c>
      <c r="AA1799" s="111"/>
      <c r="AB1799" s="92"/>
      <c r="AC1799" s="92"/>
      <c r="AD1799" s="92"/>
      <c r="AE1799" s="92"/>
      <c r="AF1799" s="92"/>
      <c r="AG1799" s="92"/>
      <c r="AH1799" s="92"/>
      <c r="AI1799" s="109">
        <f>AB1799*AB$7+AC1799*AC$7+AD1799*AD$7+AE1799*AE$7+AF1799*AF$7+AG1799*AG$7+AH1799*AH$7</f>
        <v>0</v>
      </c>
      <c r="AJ1799" s="83"/>
      <c r="AK1799" s="110">
        <f>AI1799*$O1799</f>
        <v>0</v>
      </c>
      <c r="AL1799" s="111"/>
      <c r="AM1799" s="92"/>
      <c r="AN1799" s="92"/>
      <c r="AO1799" s="92"/>
      <c r="AP1799" s="92"/>
      <c r="AQ1799" s="92"/>
      <c r="AR1799" s="92">
        <v>1</v>
      </c>
      <c r="AS1799" s="92"/>
      <c r="AT1799" s="92"/>
      <c r="AU1799" s="92"/>
      <c r="AV1799" s="109">
        <f>AM1799*AM$7+AN1799*AN$7+AO1799*AO$7+AP1799*AP$7+AQ1799*AQ$7+AR1799*AR$7+AS1799*AS$7+AT1799*AT$7+AU1799*AU$7</f>
        <v>500</v>
      </c>
      <c r="AW1799" s="75"/>
      <c r="AX1799" s="110">
        <f>AV1799*$O1799</f>
        <v>250</v>
      </c>
      <c r="AY1799" s="111"/>
      <c r="AZ1799" s="93"/>
      <c r="BA1799" s="94" t="s">
        <v>554</v>
      </c>
      <c r="BB1799" s="71"/>
      <c r="BC1799" s="54"/>
      <c r="BD1799" s="41">
        <v>4</v>
      </c>
      <c r="BE1799" s="52">
        <v>43</v>
      </c>
      <c r="BF1799" s="62">
        <v>4361</v>
      </c>
      <c r="BG1799" s="280" t="s">
        <v>52</v>
      </c>
    </row>
    <row r="1800" spans="1:59" s="63" customFormat="1" ht="12.75" x14ac:dyDescent="0.2">
      <c r="A1800" s="196">
        <v>4</v>
      </c>
      <c r="B1800" s="197" t="s">
        <v>422</v>
      </c>
      <c r="C1800" s="208">
        <v>43</v>
      </c>
      <c r="D1800" s="209" t="s">
        <v>688</v>
      </c>
      <c r="E1800" s="210">
        <v>4361</v>
      </c>
      <c r="F1800" s="211" t="s">
        <v>740</v>
      </c>
      <c r="G1800" s="231" t="s">
        <v>733</v>
      </c>
      <c r="H1800" s="89"/>
      <c r="I1800" s="219"/>
      <c r="J1800" s="90"/>
      <c r="K1800" s="90"/>
      <c r="L1800" s="90"/>
      <c r="M1800" s="91"/>
      <c r="N1800" s="247"/>
      <c r="O1800" s="306"/>
      <c r="P1800" s="104"/>
      <c r="Q1800" s="92"/>
      <c r="R1800" s="92"/>
      <c r="S1800" s="92"/>
      <c r="T1800" s="92"/>
      <c r="U1800" s="92"/>
      <c r="V1800" s="92"/>
      <c r="W1800" s="92"/>
      <c r="X1800" s="75"/>
      <c r="Y1800" s="83"/>
      <c r="Z1800" s="83"/>
      <c r="AA1800" s="83"/>
      <c r="AB1800" s="92"/>
      <c r="AC1800" s="92"/>
      <c r="AD1800" s="92"/>
      <c r="AE1800" s="92"/>
      <c r="AF1800" s="92"/>
      <c r="AG1800" s="92"/>
      <c r="AH1800" s="92"/>
      <c r="AI1800" s="75"/>
      <c r="AJ1800" s="83"/>
      <c r="AK1800" s="83"/>
      <c r="AL1800" s="83"/>
      <c r="AM1800" s="92"/>
      <c r="AN1800" s="92"/>
      <c r="AO1800" s="92"/>
      <c r="AP1800" s="92"/>
      <c r="AQ1800" s="92"/>
      <c r="AR1800" s="92"/>
      <c r="AS1800" s="92"/>
      <c r="AT1800" s="92"/>
      <c r="AU1800" s="92"/>
      <c r="AV1800" s="75"/>
      <c r="AW1800" s="75"/>
      <c r="AX1800" s="83"/>
      <c r="AY1800" s="83"/>
      <c r="AZ1800" s="93"/>
      <c r="BA1800" s="94"/>
      <c r="BB1800" s="71"/>
      <c r="BC1800" s="54"/>
      <c r="BD1800" s="41">
        <v>4</v>
      </c>
      <c r="BE1800" s="52">
        <v>43</v>
      </c>
      <c r="BF1800" s="62">
        <v>4361</v>
      </c>
      <c r="BG1800" s="280" t="s">
        <v>52</v>
      </c>
    </row>
    <row r="1801" spans="1:59" s="63" customFormat="1" ht="12.75" x14ac:dyDescent="0.2">
      <c r="A1801" s="196">
        <v>4</v>
      </c>
      <c r="B1801" s="197" t="s">
        <v>422</v>
      </c>
      <c r="C1801" s="208">
        <v>43</v>
      </c>
      <c r="D1801" s="209" t="s">
        <v>688</v>
      </c>
      <c r="E1801" s="210">
        <v>4361</v>
      </c>
      <c r="F1801" s="211" t="s">
        <v>740</v>
      </c>
      <c r="G1801" s="231" t="s">
        <v>733</v>
      </c>
      <c r="H1801" s="65"/>
      <c r="I1801" s="222"/>
      <c r="J1801" s="66"/>
      <c r="K1801" s="66"/>
      <c r="L1801" s="66"/>
      <c r="M1801" s="64"/>
      <c r="N1801" s="304"/>
      <c r="O1801" s="305"/>
      <c r="P1801" s="127"/>
      <c r="Q1801" s="67"/>
      <c r="R1801" s="67"/>
      <c r="S1801" s="67"/>
      <c r="T1801" s="67"/>
      <c r="U1801" s="67"/>
      <c r="V1801" s="67"/>
      <c r="W1801" s="67"/>
      <c r="X1801" s="67"/>
      <c r="Y1801" s="68"/>
      <c r="Z1801" s="68"/>
      <c r="AA1801" s="68"/>
      <c r="AB1801" s="67"/>
      <c r="AC1801" s="67"/>
      <c r="AD1801" s="67"/>
      <c r="AE1801" s="67"/>
      <c r="AF1801" s="67"/>
      <c r="AG1801" s="67"/>
      <c r="AH1801" s="67"/>
      <c r="AI1801" s="67"/>
      <c r="AJ1801" s="68"/>
      <c r="AK1801" s="68"/>
      <c r="AL1801" s="68"/>
      <c r="AM1801" s="67"/>
      <c r="AN1801" s="67"/>
      <c r="AO1801" s="67"/>
      <c r="AP1801" s="67"/>
      <c r="AQ1801" s="67"/>
      <c r="AR1801" s="67"/>
      <c r="AS1801" s="67"/>
      <c r="AT1801" s="67"/>
      <c r="AU1801" s="67"/>
      <c r="AV1801" s="67"/>
      <c r="AW1801" s="67"/>
      <c r="AX1801" s="68"/>
      <c r="AY1801" s="68"/>
      <c r="AZ1801" s="69"/>
      <c r="BA1801" s="70"/>
      <c r="BB1801" s="71"/>
      <c r="BC1801" s="54"/>
      <c r="BD1801" s="41">
        <v>4</v>
      </c>
      <c r="BE1801" s="52">
        <v>43</v>
      </c>
      <c r="BF1801" s="62">
        <v>4361</v>
      </c>
      <c r="BG1801" s="275"/>
    </row>
    <row r="1802" spans="1:59" s="63" customFormat="1" ht="12.75" x14ac:dyDescent="0.2">
      <c r="A1802" s="196">
        <v>4</v>
      </c>
      <c r="B1802" s="197" t="s">
        <v>422</v>
      </c>
      <c r="C1802" s="208">
        <v>43</v>
      </c>
      <c r="D1802" s="209" t="s">
        <v>688</v>
      </c>
      <c r="E1802" s="210">
        <v>4361</v>
      </c>
      <c r="F1802" s="211" t="s">
        <v>740</v>
      </c>
      <c r="G1802" s="230"/>
      <c r="H1802" s="56"/>
      <c r="I1802" s="221"/>
      <c r="J1802" s="57"/>
      <c r="K1802" s="57"/>
      <c r="L1802" s="57"/>
      <c r="M1802" s="55"/>
      <c r="N1802" s="303"/>
      <c r="O1802" s="245"/>
      <c r="P1802" s="122"/>
      <c r="Q1802" s="58"/>
      <c r="R1802" s="58"/>
      <c r="S1802" s="58"/>
      <c r="T1802" s="58"/>
      <c r="U1802" s="58"/>
      <c r="V1802" s="58"/>
      <c r="W1802" s="58"/>
      <c r="X1802" s="58"/>
      <c r="Y1802" s="59"/>
      <c r="Z1802" s="59"/>
      <c r="AA1802" s="59"/>
      <c r="AB1802" s="58"/>
      <c r="AC1802" s="58"/>
      <c r="AD1802" s="58"/>
      <c r="AE1802" s="58"/>
      <c r="AF1802" s="58"/>
      <c r="AG1802" s="58"/>
      <c r="AH1802" s="58"/>
      <c r="AI1802" s="58"/>
      <c r="AJ1802" s="59"/>
      <c r="AK1802" s="59"/>
      <c r="AL1802" s="59"/>
      <c r="AM1802" s="58"/>
      <c r="AN1802" s="58"/>
      <c r="AO1802" s="58"/>
      <c r="AP1802" s="58"/>
      <c r="AQ1802" s="58"/>
      <c r="AR1802" s="58"/>
      <c r="AS1802" s="58"/>
      <c r="AT1802" s="58"/>
      <c r="AU1802" s="58"/>
      <c r="AV1802" s="58"/>
      <c r="AW1802" s="58"/>
      <c r="AX1802" s="59"/>
      <c r="AY1802" s="59"/>
      <c r="AZ1802" s="60"/>
      <c r="BA1802" s="61"/>
      <c r="BB1802" s="54"/>
      <c r="BC1802" s="54"/>
      <c r="BD1802" s="41">
        <v>4</v>
      </c>
      <c r="BE1802" s="52">
        <v>43</v>
      </c>
      <c r="BF1802" s="62">
        <v>4361</v>
      </c>
      <c r="BG1802" s="274"/>
    </row>
    <row r="1803" spans="1:59" s="63" customFormat="1" ht="12.75" x14ac:dyDescent="0.2">
      <c r="A1803" s="196">
        <v>4</v>
      </c>
      <c r="B1803" s="197" t="s">
        <v>422</v>
      </c>
      <c r="C1803" s="208">
        <v>43</v>
      </c>
      <c r="D1803" s="209" t="s">
        <v>688</v>
      </c>
      <c r="E1803" s="210">
        <v>4361</v>
      </c>
      <c r="F1803" s="211" t="s">
        <v>740</v>
      </c>
      <c r="G1803" s="231"/>
      <c r="H1803" s="65"/>
      <c r="I1803" s="222"/>
      <c r="J1803" s="66"/>
      <c r="K1803" s="66"/>
      <c r="L1803" s="66"/>
      <c r="M1803" s="64"/>
      <c r="N1803" s="304"/>
      <c r="O1803" s="305"/>
      <c r="P1803" s="127"/>
      <c r="Q1803" s="67"/>
      <c r="R1803" s="67"/>
      <c r="S1803" s="67"/>
      <c r="T1803" s="67"/>
      <c r="U1803" s="67"/>
      <c r="V1803" s="67"/>
      <c r="W1803" s="67"/>
      <c r="X1803" s="67"/>
      <c r="Y1803" s="68"/>
      <c r="Z1803" s="68"/>
      <c r="AA1803" s="68"/>
      <c r="AB1803" s="67"/>
      <c r="AC1803" s="67"/>
      <c r="AD1803" s="67"/>
      <c r="AE1803" s="67"/>
      <c r="AF1803" s="67"/>
      <c r="AG1803" s="67"/>
      <c r="AH1803" s="67"/>
      <c r="AI1803" s="67"/>
      <c r="AJ1803" s="68"/>
      <c r="AK1803" s="68"/>
      <c r="AL1803" s="68"/>
      <c r="AM1803" s="67"/>
      <c r="AN1803" s="67"/>
      <c r="AO1803" s="67"/>
      <c r="AP1803" s="67"/>
      <c r="AQ1803" s="67"/>
      <c r="AR1803" s="67"/>
      <c r="AS1803" s="67"/>
      <c r="AT1803" s="67"/>
      <c r="AU1803" s="67"/>
      <c r="AV1803" s="67"/>
      <c r="AW1803" s="67"/>
      <c r="AX1803" s="68"/>
      <c r="AY1803" s="68"/>
      <c r="AZ1803" s="69"/>
      <c r="BA1803" s="70"/>
      <c r="BB1803" s="71"/>
      <c r="BC1803" s="54"/>
      <c r="BD1803" s="41">
        <v>4</v>
      </c>
      <c r="BE1803" s="52">
        <v>43</v>
      </c>
      <c r="BF1803" s="62">
        <v>4361</v>
      </c>
      <c r="BG1803" s="275"/>
    </row>
    <row r="1804" spans="1:59" s="63" customFormat="1" ht="12.75" x14ac:dyDescent="0.2">
      <c r="A1804" s="196">
        <v>4</v>
      </c>
      <c r="B1804" s="197" t="s">
        <v>422</v>
      </c>
      <c r="C1804" s="208">
        <v>43</v>
      </c>
      <c r="D1804" s="209" t="s">
        <v>688</v>
      </c>
      <c r="E1804" s="210">
        <v>4361</v>
      </c>
      <c r="F1804" s="211" t="s">
        <v>740</v>
      </c>
      <c r="G1804" s="231" t="s">
        <v>1195</v>
      </c>
      <c r="H1804" s="72" t="s">
        <v>1233</v>
      </c>
      <c r="I1804" s="223" t="s">
        <v>1249</v>
      </c>
      <c r="J1804" s="73"/>
      <c r="K1804" s="73"/>
      <c r="L1804" s="73"/>
      <c r="M1804" s="74"/>
      <c r="N1804" s="247"/>
      <c r="O1804" s="306"/>
      <c r="P1804" s="105"/>
      <c r="Q1804" s="75"/>
      <c r="R1804" s="75"/>
      <c r="S1804" s="75"/>
      <c r="T1804" s="75"/>
      <c r="U1804" s="75"/>
      <c r="V1804" s="75"/>
      <c r="W1804" s="75"/>
      <c r="X1804" s="75"/>
      <c r="Y1804" s="76" t="s">
        <v>1241</v>
      </c>
      <c r="Z1804" s="77" t="s">
        <v>1241</v>
      </c>
      <c r="AA1804" s="78">
        <f>AA$1210</f>
        <v>5000</v>
      </c>
      <c r="AB1804" s="75"/>
      <c r="AC1804" s="75"/>
      <c r="AD1804" s="75"/>
      <c r="AE1804" s="75"/>
      <c r="AF1804" s="75"/>
      <c r="AG1804" s="75"/>
      <c r="AH1804" s="75"/>
      <c r="AI1804" s="75"/>
      <c r="AJ1804" s="76" t="s">
        <v>1241</v>
      </c>
      <c r="AK1804" s="77" t="s">
        <v>1241</v>
      </c>
      <c r="AL1804" s="78">
        <f>AL$1210</f>
        <v>0</v>
      </c>
      <c r="AM1804" s="75"/>
      <c r="AN1804" s="75"/>
      <c r="AO1804" s="75"/>
      <c r="AP1804" s="75"/>
      <c r="AQ1804" s="75"/>
      <c r="AR1804" s="75"/>
      <c r="AS1804" s="75"/>
      <c r="AT1804" s="75"/>
      <c r="AU1804" s="75"/>
      <c r="AV1804" s="75"/>
      <c r="AW1804" s="76" t="s">
        <v>1241</v>
      </c>
      <c r="AX1804" s="77" t="s">
        <v>1241</v>
      </c>
      <c r="AY1804" s="78">
        <f>AY$1210</f>
        <v>250</v>
      </c>
      <c r="AZ1804" s="79"/>
      <c r="BA1804" s="80" t="str">
        <f>I1804</f>
        <v>&gt; see 4255, Insulating wall cladding</v>
      </c>
      <c r="BB1804" s="71"/>
      <c r="BC1804" s="54"/>
      <c r="BD1804" s="41">
        <v>4</v>
      </c>
      <c r="BE1804" s="52">
        <v>43</v>
      </c>
      <c r="BF1804" s="62">
        <v>4361</v>
      </c>
      <c r="BG1804" s="276" t="str">
        <f>H1804</f>
        <v>Default Scenario (Link)</v>
      </c>
    </row>
    <row r="1805" spans="1:59" s="63" customFormat="1" ht="12.75" x14ac:dyDescent="0.2">
      <c r="A1805" s="196">
        <v>4</v>
      </c>
      <c r="B1805" s="197" t="s">
        <v>422</v>
      </c>
      <c r="C1805" s="208">
        <v>43</v>
      </c>
      <c r="D1805" s="209" t="s">
        <v>688</v>
      </c>
      <c r="E1805" s="210">
        <v>4361</v>
      </c>
      <c r="F1805" s="211" t="s">
        <v>740</v>
      </c>
      <c r="G1805" s="231"/>
      <c r="H1805" s="65"/>
      <c r="I1805" s="222"/>
      <c r="J1805" s="66"/>
      <c r="K1805" s="66"/>
      <c r="L1805" s="66"/>
      <c r="M1805" s="64"/>
      <c r="N1805" s="304"/>
      <c r="O1805" s="305"/>
      <c r="P1805" s="127"/>
      <c r="Q1805" s="67"/>
      <c r="R1805" s="67"/>
      <c r="S1805" s="67"/>
      <c r="T1805" s="67"/>
      <c r="U1805" s="67"/>
      <c r="V1805" s="67"/>
      <c r="W1805" s="67"/>
      <c r="X1805" s="67"/>
      <c r="Y1805" s="68"/>
      <c r="Z1805" s="68"/>
      <c r="AA1805" s="68"/>
      <c r="AB1805" s="67"/>
      <c r="AC1805" s="67"/>
      <c r="AD1805" s="67"/>
      <c r="AE1805" s="67"/>
      <c r="AF1805" s="67"/>
      <c r="AG1805" s="67"/>
      <c r="AH1805" s="67"/>
      <c r="AI1805" s="67"/>
      <c r="AJ1805" s="68"/>
      <c r="AK1805" s="68"/>
      <c r="AL1805" s="68"/>
      <c r="AM1805" s="67"/>
      <c r="AN1805" s="67"/>
      <c r="AO1805" s="67"/>
      <c r="AP1805" s="67"/>
      <c r="AQ1805" s="67"/>
      <c r="AR1805" s="67"/>
      <c r="AS1805" s="67"/>
      <c r="AT1805" s="67"/>
      <c r="AU1805" s="67"/>
      <c r="AV1805" s="67"/>
      <c r="AW1805" s="67"/>
      <c r="AX1805" s="68"/>
      <c r="AY1805" s="68"/>
      <c r="AZ1805" s="69"/>
      <c r="BA1805" s="70"/>
      <c r="BB1805" s="71"/>
      <c r="BC1805" s="54"/>
      <c r="BD1805" s="41">
        <v>4</v>
      </c>
      <c r="BE1805" s="52">
        <v>43</v>
      </c>
      <c r="BF1805" s="62">
        <v>4361</v>
      </c>
      <c r="BG1805" s="275"/>
    </row>
    <row r="1806" spans="1:59" s="63" customFormat="1" ht="12.75" x14ac:dyDescent="0.2">
      <c r="A1806" s="196">
        <v>4</v>
      </c>
      <c r="B1806" s="197" t="s">
        <v>422</v>
      </c>
      <c r="C1806" s="208">
        <v>43</v>
      </c>
      <c r="D1806" s="209" t="s">
        <v>688</v>
      </c>
      <c r="E1806" s="210">
        <v>4361</v>
      </c>
      <c r="F1806" s="211" t="s">
        <v>740</v>
      </c>
      <c r="G1806" s="230"/>
      <c r="H1806" s="56"/>
      <c r="I1806" s="221"/>
      <c r="J1806" s="57"/>
      <c r="K1806" s="57"/>
      <c r="L1806" s="57"/>
      <c r="M1806" s="55"/>
      <c r="N1806" s="303"/>
      <c r="O1806" s="245"/>
      <c r="P1806" s="122"/>
      <c r="Q1806" s="58"/>
      <c r="R1806" s="58"/>
      <c r="S1806" s="58"/>
      <c r="T1806" s="58"/>
      <c r="U1806" s="58"/>
      <c r="V1806" s="58"/>
      <c r="W1806" s="58"/>
      <c r="X1806" s="58"/>
      <c r="Y1806" s="59"/>
      <c r="Z1806" s="59"/>
      <c r="AA1806" s="59"/>
      <c r="AB1806" s="58"/>
      <c r="AC1806" s="58"/>
      <c r="AD1806" s="58"/>
      <c r="AE1806" s="58"/>
      <c r="AF1806" s="58"/>
      <c r="AG1806" s="58"/>
      <c r="AH1806" s="58"/>
      <c r="AI1806" s="58"/>
      <c r="AJ1806" s="59"/>
      <c r="AK1806" s="59"/>
      <c r="AL1806" s="59"/>
      <c r="AM1806" s="58"/>
      <c r="AN1806" s="58"/>
      <c r="AO1806" s="58"/>
      <c r="AP1806" s="58"/>
      <c r="AQ1806" s="58"/>
      <c r="AR1806" s="58"/>
      <c r="AS1806" s="58"/>
      <c r="AT1806" s="58"/>
      <c r="AU1806" s="58"/>
      <c r="AV1806" s="58"/>
      <c r="AW1806" s="58"/>
      <c r="AX1806" s="59"/>
      <c r="AY1806" s="59"/>
      <c r="AZ1806" s="60"/>
      <c r="BA1806" s="61"/>
      <c r="BB1806" s="54"/>
      <c r="BC1806" s="54"/>
      <c r="BD1806" s="41">
        <v>4</v>
      </c>
      <c r="BE1806" s="52">
        <v>43</v>
      </c>
      <c r="BF1806" s="62">
        <v>4361</v>
      </c>
      <c r="BG1806" s="274"/>
    </row>
    <row r="1807" spans="1:59" s="63" customFormat="1" ht="12.75" x14ac:dyDescent="0.2">
      <c r="A1807" s="196">
        <v>4</v>
      </c>
      <c r="B1807" s="197" t="s">
        <v>422</v>
      </c>
      <c r="C1807" s="208">
        <v>43</v>
      </c>
      <c r="D1807" s="209" t="s">
        <v>688</v>
      </c>
      <c r="E1807" s="210">
        <v>4361</v>
      </c>
      <c r="F1807" s="211" t="s">
        <v>740</v>
      </c>
      <c r="G1807" s="231"/>
      <c r="H1807" s="65"/>
      <c r="I1807" s="222"/>
      <c r="J1807" s="66"/>
      <c r="K1807" s="66"/>
      <c r="L1807" s="66"/>
      <c r="M1807" s="64"/>
      <c r="N1807" s="304"/>
      <c r="O1807" s="305"/>
      <c r="P1807" s="127"/>
      <c r="Q1807" s="67"/>
      <c r="R1807" s="67"/>
      <c r="S1807" s="67"/>
      <c r="T1807" s="67"/>
      <c r="U1807" s="67"/>
      <c r="V1807" s="67"/>
      <c r="W1807" s="67"/>
      <c r="X1807" s="67"/>
      <c r="Y1807" s="68"/>
      <c r="Z1807" s="68"/>
      <c r="AA1807" s="68"/>
      <c r="AB1807" s="67"/>
      <c r="AC1807" s="67"/>
      <c r="AD1807" s="67"/>
      <c r="AE1807" s="67"/>
      <c r="AF1807" s="67"/>
      <c r="AG1807" s="67"/>
      <c r="AH1807" s="67"/>
      <c r="AI1807" s="67"/>
      <c r="AJ1807" s="68"/>
      <c r="AK1807" s="68"/>
      <c r="AL1807" s="68"/>
      <c r="AM1807" s="67"/>
      <c r="AN1807" s="67"/>
      <c r="AO1807" s="67"/>
      <c r="AP1807" s="67"/>
      <c r="AQ1807" s="67"/>
      <c r="AR1807" s="67"/>
      <c r="AS1807" s="67"/>
      <c r="AT1807" s="67"/>
      <c r="AU1807" s="67"/>
      <c r="AV1807" s="67"/>
      <c r="AW1807" s="67"/>
      <c r="AX1807" s="68"/>
      <c r="AY1807" s="68"/>
      <c r="AZ1807" s="69"/>
      <c r="BA1807" s="70"/>
      <c r="BB1807" s="71"/>
      <c r="BC1807" s="54"/>
      <c r="BD1807" s="41">
        <v>4</v>
      </c>
      <c r="BE1807" s="52">
        <v>43</v>
      </c>
      <c r="BF1807" s="62">
        <v>4361</v>
      </c>
      <c r="BG1807" s="275"/>
    </row>
    <row r="1808" spans="1:59" s="63" customFormat="1" ht="12.75" x14ac:dyDescent="0.2">
      <c r="A1808" s="196">
        <v>4</v>
      </c>
      <c r="B1808" s="197" t="s">
        <v>422</v>
      </c>
      <c r="C1808" s="208">
        <v>43</v>
      </c>
      <c r="D1808" s="209" t="s">
        <v>688</v>
      </c>
      <c r="E1808" s="210">
        <v>4361</v>
      </c>
      <c r="F1808" s="211" t="s">
        <v>740</v>
      </c>
      <c r="G1808" s="231" t="s">
        <v>741</v>
      </c>
      <c r="H1808" s="72" t="s">
        <v>1233</v>
      </c>
      <c r="I1808" s="223" t="s">
        <v>1247</v>
      </c>
      <c r="J1808" s="73"/>
      <c r="K1808" s="73"/>
      <c r="L1808" s="73"/>
      <c r="M1808" s="74"/>
      <c r="N1808" s="247"/>
      <c r="O1808" s="306"/>
      <c r="P1808" s="105"/>
      <c r="Q1808" s="75"/>
      <c r="R1808" s="75"/>
      <c r="S1808" s="75"/>
      <c r="T1808" s="75"/>
      <c r="U1808" s="75"/>
      <c r="V1808" s="75"/>
      <c r="W1808" s="75"/>
      <c r="X1808" s="75"/>
      <c r="Y1808" s="76" t="s">
        <v>1241</v>
      </c>
      <c r="Z1808" s="77" t="s">
        <v>1241</v>
      </c>
      <c r="AA1808" s="78">
        <f>AA$2569</f>
        <v>5000</v>
      </c>
      <c r="AB1808" s="75"/>
      <c r="AC1808" s="75"/>
      <c r="AD1808" s="75"/>
      <c r="AE1808" s="75"/>
      <c r="AF1808" s="75"/>
      <c r="AG1808" s="75"/>
      <c r="AH1808" s="75"/>
      <c r="AI1808" s="75"/>
      <c r="AJ1808" s="76" t="s">
        <v>1241</v>
      </c>
      <c r="AK1808" s="77" t="s">
        <v>1241</v>
      </c>
      <c r="AL1808" s="78">
        <f>AL$2569</f>
        <v>0</v>
      </c>
      <c r="AM1808" s="75"/>
      <c r="AN1808" s="75"/>
      <c r="AO1808" s="75"/>
      <c r="AP1808" s="75"/>
      <c r="AQ1808" s="75"/>
      <c r="AR1808" s="75"/>
      <c r="AS1808" s="75"/>
      <c r="AT1808" s="75"/>
      <c r="AU1808" s="75"/>
      <c r="AV1808" s="75"/>
      <c r="AW1808" s="76" t="s">
        <v>1241</v>
      </c>
      <c r="AX1808" s="77" t="s">
        <v>1241</v>
      </c>
      <c r="AY1808" s="78">
        <f>AY$2569</f>
        <v>500</v>
      </c>
      <c r="AZ1808" s="79"/>
      <c r="BA1808" s="80" t="str">
        <f>I1808</f>
        <v>&gt; see 4711, Thermal insulation</v>
      </c>
      <c r="BB1808" s="71"/>
      <c r="BC1808" s="54"/>
      <c r="BD1808" s="41">
        <v>4</v>
      </c>
      <c r="BE1808" s="52">
        <v>43</v>
      </c>
      <c r="BF1808" s="62">
        <v>4361</v>
      </c>
      <c r="BG1808" s="276" t="str">
        <f>H1808</f>
        <v>Default Scenario (Link)</v>
      </c>
    </row>
    <row r="1809" spans="1:59" s="63" customFormat="1" ht="12.75" x14ac:dyDescent="0.2">
      <c r="A1809" s="196">
        <v>4</v>
      </c>
      <c r="B1809" s="197" t="s">
        <v>422</v>
      </c>
      <c r="C1809" s="208">
        <v>43</v>
      </c>
      <c r="D1809" s="209" t="s">
        <v>688</v>
      </c>
      <c r="E1809" s="210">
        <v>4361</v>
      </c>
      <c r="F1809" s="211" t="s">
        <v>740</v>
      </c>
      <c r="G1809" s="231"/>
      <c r="H1809" s="65"/>
      <c r="I1809" s="222"/>
      <c r="J1809" s="66"/>
      <c r="K1809" s="66"/>
      <c r="L1809" s="66"/>
      <c r="M1809" s="64"/>
      <c r="N1809" s="304"/>
      <c r="O1809" s="305"/>
      <c r="P1809" s="127"/>
      <c r="Q1809" s="67"/>
      <c r="R1809" s="67"/>
      <c r="S1809" s="67"/>
      <c r="T1809" s="67"/>
      <c r="U1809" s="67"/>
      <c r="V1809" s="67"/>
      <c r="W1809" s="67"/>
      <c r="X1809" s="67"/>
      <c r="Y1809" s="68"/>
      <c r="Z1809" s="68"/>
      <c r="AA1809" s="68"/>
      <c r="AB1809" s="67"/>
      <c r="AC1809" s="67"/>
      <c r="AD1809" s="67"/>
      <c r="AE1809" s="67"/>
      <c r="AF1809" s="67"/>
      <c r="AG1809" s="67"/>
      <c r="AH1809" s="67"/>
      <c r="AI1809" s="67"/>
      <c r="AJ1809" s="68"/>
      <c r="AK1809" s="68"/>
      <c r="AL1809" s="68"/>
      <c r="AM1809" s="67"/>
      <c r="AN1809" s="67"/>
      <c r="AO1809" s="67"/>
      <c r="AP1809" s="67"/>
      <c r="AQ1809" s="67"/>
      <c r="AR1809" s="67"/>
      <c r="AS1809" s="67"/>
      <c r="AT1809" s="67"/>
      <c r="AU1809" s="67"/>
      <c r="AV1809" s="67"/>
      <c r="AW1809" s="67"/>
      <c r="AX1809" s="68"/>
      <c r="AY1809" s="68"/>
      <c r="AZ1809" s="69"/>
      <c r="BA1809" s="70"/>
      <c r="BB1809" s="71"/>
      <c r="BC1809" s="54"/>
      <c r="BD1809" s="41">
        <v>4</v>
      </c>
      <c r="BE1809" s="52">
        <v>43</v>
      </c>
      <c r="BF1809" s="62">
        <v>4361</v>
      </c>
      <c r="BG1809" s="275"/>
    </row>
    <row r="1810" spans="1:59" s="63" customFormat="1" ht="12.75" x14ac:dyDescent="0.2">
      <c r="A1810" s="196">
        <v>4</v>
      </c>
      <c r="B1810" s="197" t="s">
        <v>422</v>
      </c>
      <c r="C1810" s="208">
        <v>43</v>
      </c>
      <c r="D1810" s="209" t="s">
        <v>688</v>
      </c>
      <c r="E1810" s="210">
        <v>4361</v>
      </c>
      <c r="F1810" s="211" t="s">
        <v>740</v>
      </c>
      <c r="G1810" s="230"/>
      <c r="H1810" s="56"/>
      <c r="I1810" s="221"/>
      <c r="J1810" s="57"/>
      <c r="K1810" s="57"/>
      <c r="L1810" s="57"/>
      <c r="M1810" s="55"/>
      <c r="N1810" s="303"/>
      <c r="O1810" s="245"/>
      <c r="P1810" s="122"/>
      <c r="Q1810" s="58"/>
      <c r="R1810" s="58"/>
      <c r="S1810" s="58"/>
      <c r="T1810" s="58"/>
      <c r="U1810" s="58"/>
      <c r="V1810" s="58"/>
      <c r="W1810" s="58"/>
      <c r="X1810" s="58"/>
      <c r="Y1810" s="59"/>
      <c r="Z1810" s="59"/>
      <c r="AA1810" s="59"/>
      <c r="AB1810" s="58"/>
      <c r="AC1810" s="58"/>
      <c r="AD1810" s="58"/>
      <c r="AE1810" s="58"/>
      <c r="AF1810" s="58"/>
      <c r="AG1810" s="58"/>
      <c r="AH1810" s="58"/>
      <c r="AI1810" s="58"/>
      <c r="AJ1810" s="59"/>
      <c r="AK1810" s="59"/>
      <c r="AL1810" s="59"/>
      <c r="AM1810" s="58"/>
      <c r="AN1810" s="58"/>
      <c r="AO1810" s="58"/>
      <c r="AP1810" s="58"/>
      <c r="AQ1810" s="58"/>
      <c r="AR1810" s="58"/>
      <c r="AS1810" s="58"/>
      <c r="AT1810" s="58"/>
      <c r="AU1810" s="58"/>
      <c r="AV1810" s="58"/>
      <c r="AW1810" s="58"/>
      <c r="AX1810" s="59"/>
      <c r="AY1810" s="59"/>
      <c r="AZ1810" s="60"/>
      <c r="BA1810" s="61"/>
      <c r="BB1810" s="54"/>
      <c r="BC1810" s="54"/>
      <c r="BD1810" s="41">
        <v>4</v>
      </c>
      <c r="BE1810" s="52">
        <v>43</v>
      </c>
      <c r="BF1810" s="62">
        <v>4361</v>
      </c>
      <c r="BG1810" s="274"/>
    </row>
    <row r="1811" spans="1:59" s="63" customFormat="1" ht="12.75" x14ac:dyDescent="0.2">
      <c r="A1811" s="196">
        <v>4</v>
      </c>
      <c r="B1811" s="197" t="s">
        <v>422</v>
      </c>
      <c r="C1811" s="208">
        <v>43</v>
      </c>
      <c r="D1811" s="209" t="s">
        <v>688</v>
      </c>
      <c r="E1811" s="210">
        <v>4361</v>
      </c>
      <c r="F1811" s="211" t="s">
        <v>740</v>
      </c>
      <c r="G1811" s="231"/>
      <c r="H1811" s="65"/>
      <c r="I1811" s="222"/>
      <c r="J1811" s="66"/>
      <c r="K1811" s="66"/>
      <c r="L1811" s="66"/>
      <c r="M1811" s="64"/>
      <c r="N1811" s="304"/>
      <c r="O1811" s="305"/>
      <c r="P1811" s="127"/>
      <c r="Q1811" s="67"/>
      <c r="R1811" s="67"/>
      <c r="S1811" s="67"/>
      <c r="T1811" s="67"/>
      <c r="U1811" s="67"/>
      <c r="V1811" s="67"/>
      <c r="W1811" s="67"/>
      <c r="X1811" s="67"/>
      <c r="Y1811" s="68"/>
      <c r="Z1811" s="68"/>
      <c r="AA1811" s="68"/>
      <c r="AB1811" s="67"/>
      <c r="AC1811" s="67"/>
      <c r="AD1811" s="67"/>
      <c r="AE1811" s="67"/>
      <c r="AF1811" s="67"/>
      <c r="AG1811" s="67"/>
      <c r="AH1811" s="67"/>
      <c r="AI1811" s="67"/>
      <c r="AJ1811" s="68"/>
      <c r="AK1811" s="68"/>
      <c r="AL1811" s="68"/>
      <c r="AM1811" s="67"/>
      <c r="AN1811" s="67"/>
      <c r="AO1811" s="67"/>
      <c r="AP1811" s="67"/>
      <c r="AQ1811" s="67"/>
      <c r="AR1811" s="67"/>
      <c r="AS1811" s="67"/>
      <c r="AT1811" s="67"/>
      <c r="AU1811" s="67"/>
      <c r="AV1811" s="67"/>
      <c r="AW1811" s="67"/>
      <c r="AX1811" s="68"/>
      <c r="AY1811" s="68"/>
      <c r="AZ1811" s="69"/>
      <c r="BA1811" s="70"/>
      <c r="BB1811" s="71"/>
      <c r="BC1811" s="54"/>
      <c r="BD1811" s="41">
        <v>4</v>
      </c>
      <c r="BE1811" s="52">
        <v>43</v>
      </c>
      <c r="BF1811" s="62">
        <v>4361</v>
      </c>
      <c r="BG1811" s="275"/>
    </row>
    <row r="1812" spans="1:59" s="63" customFormat="1" ht="12.75" x14ac:dyDescent="0.2">
      <c r="A1812" s="196">
        <v>4</v>
      </c>
      <c r="B1812" s="197" t="s">
        <v>422</v>
      </c>
      <c r="C1812" s="208">
        <v>43</v>
      </c>
      <c r="D1812" s="209" t="s">
        <v>688</v>
      </c>
      <c r="E1812" s="210">
        <v>4361</v>
      </c>
      <c r="F1812" s="211" t="s">
        <v>740</v>
      </c>
      <c r="G1812" s="231" t="s">
        <v>360</v>
      </c>
      <c r="H1812" s="72" t="s">
        <v>1233</v>
      </c>
      <c r="I1812" s="223" t="s">
        <v>1250</v>
      </c>
      <c r="J1812" s="73"/>
      <c r="K1812" s="73"/>
      <c r="L1812" s="73"/>
      <c r="M1812" s="74"/>
      <c r="N1812" s="247"/>
      <c r="O1812" s="306"/>
      <c r="P1812" s="105"/>
      <c r="Q1812" s="75"/>
      <c r="R1812" s="75"/>
      <c r="S1812" s="75"/>
      <c r="T1812" s="75"/>
      <c r="U1812" s="75"/>
      <c r="V1812" s="75"/>
      <c r="W1812" s="75"/>
      <c r="X1812" s="75"/>
      <c r="Y1812" s="76" t="s">
        <v>1241</v>
      </c>
      <c r="Z1812" s="77" t="s">
        <v>1241</v>
      </c>
      <c r="AA1812" s="78">
        <f>AA$990</f>
        <v>10000</v>
      </c>
      <c r="AB1812" s="75"/>
      <c r="AC1812" s="75"/>
      <c r="AD1812" s="75"/>
      <c r="AE1812" s="75"/>
      <c r="AF1812" s="75"/>
      <c r="AG1812" s="75"/>
      <c r="AH1812" s="75"/>
      <c r="AI1812" s="75"/>
      <c r="AJ1812" s="76" t="s">
        <v>1241</v>
      </c>
      <c r="AK1812" s="77" t="s">
        <v>1241</v>
      </c>
      <c r="AL1812" s="78">
        <f>AL$990</f>
        <v>0</v>
      </c>
      <c r="AM1812" s="75"/>
      <c r="AN1812" s="75"/>
      <c r="AO1812" s="75"/>
      <c r="AP1812" s="75"/>
      <c r="AQ1812" s="75"/>
      <c r="AR1812" s="75"/>
      <c r="AS1812" s="75"/>
      <c r="AT1812" s="75"/>
      <c r="AU1812" s="75"/>
      <c r="AV1812" s="75"/>
      <c r="AW1812" s="76" t="s">
        <v>1241</v>
      </c>
      <c r="AX1812" s="77" t="s">
        <v>1241</v>
      </c>
      <c r="AY1812" s="78">
        <f>AY$990</f>
        <v>250</v>
      </c>
      <c r="AZ1812" s="79"/>
      <c r="BA1812" s="80" t="str">
        <f>I1812</f>
        <v>&gt; see 4223, Plywood cladding</v>
      </c>
      <c r="BB1812" s="71"/>
      <c r="BC1812" s="54"/>
      <c r="BD1812" s="41">
        <v>4</v>
      </c>
      <c r="BE1812" s="52">
        <v>43</v>
      </c>
      <c r="BF1812" s="62">
        <v>4361</v>
      </c>
      <c r="BG1812" s="276" t="str">
        <f>H1812</f>
        <v>Default Scenario (Link)</v>
      </c>
    </row>
    <row r="1813" spans="1:59" s="63" customFormat="1" ht="12.75" x14ac:dyDescent="0.2">
      <c r="A1813" s="196">
        <v>4</v>
      </c>
      <c r="B1813" s="197" t="s">
        <v>422</v>
      </c>
      <c r="C1813" s="208">
        <v>43</v>
      </c>
      <c r="D1813" s="209" t="s">
        <v>688</v>
      </c>
      <c r="E1813" s="210">
        <v>4361</v>
      </c>
      <c r="F1813" s="211" t="s">
        <v>740</v>
      </c>
      <c r="G1813" s="231"/>
      <c r="H1813" s="65"/>
      <c r="I1813" s="222"/>
      <c r="J1813" s="66"/>
      <c r="K1813" s="66"/>
      <c r="L1813" s="66"/>
      <c r="M1813" s="64"/>
      <c r="N1813" s="304"/>
      <c r="O1813" s="305"/>
      <c r="P1813" s="127"/>
      <c r="Q1813" s="67"/>
      <c r="R1813" s="67"/>
      <c r="S1813" s="67"/>
      <c r="T1813" s="67"/>
      <c r="U1813" s="67"/>
      <c r="V1813" s="67"/>
      <c r="W1813" s="67"/>
      <c r="X1813" s="67"/>
      <c r="Y1813" s="68"/>
      <c r="Z1813" s="68"/>
      <c r="AA1813" s="68"/>
      <c r="AB1813" s="67"/>
      <c r="AC1813" s="67"/>
      <c r="AD1813" s="67"/>
      <c r="AE1813" s="67"/>
      <c r="AF1813" s="67"/>
      <c r="AG1813" s="67"/>
      <c r="AH1813" s="67"/>
      <c r="AI1813" s="67"/>
      <c r="AJ1813" s="68"/>
      <c r="AK1813" s="68"/>
      <c r="AL1813" s="68"/>
      <c r="AM1813" s="67"/>
      <c r="AN1813" s="67"/>
      <c r="AO1813" s="67"/>
      <c r="AP1813" s="67"/>
      <c r="AQ1813" s="67"/>
      <c r="AR1813" s="67"/>
      <c r="AS1813" s="67"/>
      <c r="AT1813" s="67"/>
      <c r="AU1813" s="67"/>
      <c r="AV1813" s="67"/>
      <c r="AW1813" s="67"/>
      <c r="AX1813" s="68"/>
      <c r="AY1813" s="68"/>
      <c r="AZ1813" s="69"/>
      <c r="BA1813" s="70"/>
      <c r="BB1813" s="71"/>
      <c r="BC1813" s="54"/>
      <c r="BD1813" s="41">
        <v>4</v>
      </c>
      <c r="BE1813" s="52">
        <v>43</v>
      </c>
      <c r="BF1813" s="62">
        <v>4361</v>
      </c>
      <c r="BG1813" s="275"/>
    </row>
    <row r="1814" spans="1:59" s="63" customFormat="1" ht="12.75" x14ac:dyDescent="0.2">
      <c r="A1814" s="196">
        <v>4</v>
      </c>
      <c r="B1814" s="197" t="s">
        <v>422</v>
      </c>
      <c r="C1814" s="208">
        <v>43</v>
      </c>
      <c r="D1814" s="209" t="s">
        <v>688</v>
      </c>
      <c r="E1814" s="210">
        <v>4361</v>
      </c>
      <c r="F1814" s="211" t="s">
        <v>740</v>
      </c>
      <c r="G1814" s="230"/>
      <c r="H1814" s="56"/>
      <c r="I1814" s="221"/>
      <c r="J1814" s="57"/>
      <c r="K1814" s="57"/>
      <c r="L1814" s="57"/>
      <c r="M1814" s="55"/>
      <c r="N1814" s="303"/>
      <c r="O1814" s="245"/>
      <c r="P1814" s="122"/>
      <c r="Q1814" s="58"/>
      <c r="R1814" s="58"/>
      <c r="S1814" s="58"/>
      <c r="T1814" s="58"/>
      <c r="U1814" s="58"/>
      <c r="V1814" s="58"/>
      <c r="W1814" s="58"/>
      <c r="X1814" s="58"/>
      <c r="Y1814" s="59"/>
      <c r="Z1814" s="59"/>
      <c r="AA1814" s="59"/>
      <c r="AB1814" s="58"/>
      <c r="AC1814" s="58"/>
      <c r="AD1814" s="58"/>
      <c r="AE1814" s="58"/>
      <c r="AF1814" s="58"/>
      <c r="AG1814" s="58"/>
      <c r="AH1814" s="58"/>
      <c r="AI1814" s="58"/>
      <c r="AJ1814" s="59"/>
      <c r="AK1814" s="59"/>
      <c r="AL1814" s="59"/>
      <c r="AM1814" s="58"/>
      <c r="AN1814" s="58"/>
      <c r="AO1814" s="58"/>
      <c r="AP1814" s="58"/>
      <c r="AQ1814" s="58"/>
      <c r="AR1814" s="58"/>
      <c r="AS1814" s="58"/>
      <c r="AT1814" s="58"/>
      <c r="AU1814" s="58"/>
      <c r="AV1814" s="58"/>
      <c r="AW1814" s="58"/>
      <c r="AX1814" s="59"/>
      <c r="AY1814" s="59"/>
      <c r="AZ1814" s="60"/>
      <c r="BA1814" s="61"/>
      <c r="BB1814" s="54"/>
      <c r="BC1814" s="54"/>
      <c r="BD1814" s="41">
        <v>4</v>
      </c>
      <c r="BE1814" s="52">
        <v>43</v>
      </c>
      <c r="BF1814" s="62">
        <v>4361</v>
      </c>
      <c r="BG1814" s="274"/>
    </row>
    <row r="1815" spans="1:59" x14ac:dyDescent="0.25">
      <c r="A1815" s="196">
        <v>4</v>
      </c>
      <c r="B1815" s="197" t="s">
        <v>422</v>
      </c>
      <c r="C1815" s="208">
        <v>43</v>
      </c>
      <c r="D1815" s="209" t="s">
        <v>688</v>
      </c>
      <c r="E1815" s="212">
        <v>4362</v>
      </c>
      <c r="F1815" s="213" t="s">
        <v>744</v>
      </c>
      <c r="G1815" s="234"/>
      <c r="H1815" s="138"/>
      <c r="I1815" s="224"/>
      <c r="J1815" s="98"/>
      <c r="K1815" s="98"/>
      <c r="L1815" s="98"/>
      <c r="M1815" s="137"/>
      <c r="N1815" s="322"/>
      <c r="O1815" s="323"/>
      <c r="P1815" s="139"/>
      <c r="Q1815" s="139"/>
      <c r="R1815" s="139"/>
      <c r="S1815" s="139"/>
      <c r="T1815" s="139"/>
      <c r="U1815" s="139"/>
      <c r="V1815" s="139"/>
      <c r="W1815" s="139"/>
      <c r="X1815" s="139"/>
      <c r="Y1815" s="100"/>
      <c r="Z1815" s="125"/>
      <c r="AA1815" s="125"/>
      <c r="AB1815" s="139"/>
      <c r="AC1815" s="139"/>
      <c r="AD1815" s="139"/>
      <c r="AE1815" s="139"/>
      <c r="AF1815" s="139"/>
      <c r="AG1815" s="139"/>
      <c r="AH1815" s="139"/>
      <c r="AI1815" s="139"/>
      <c r="AJ1815" s="100"/>
      <c r="AK1815" s="125"/>
      <c r="AL1815" s="125"/>
      <c r="AM1815" s="139"/>
      <c r="AN1815" s="139"/>
      <c r="AO1815" s="139"/>
      <c r="AP1815" s="139"/>
      <c r="AQ1815" s="139"/>
      <c r="AR1815" s="139"/>
      <c r="AS1815" s="139"/>
      <c r="AT1815" s="139"/>
      <c r="AU1815" s="139"/>
      <c r="AV1815" s="139"/>
      <c r="AW1815" s="99"/>
      <c r="AX1815" s="125"/>
      <c r="AY1815" s="100"/>
      <c r="AZ1815" s="140"/>
      <c r="BA1815" s="141"/>
      <c r="BB1815" s="136"/>
      <c r="BC1815" s="136"/>
      <c r="BD1815" s="41">
        <v>4</v>
      </c>
      <c r="BE1815" s="52">
        <v>43</v>
      </c>
      <c r="BF1815" s="103">
        <v>4362</v>
      </c>
      <c r="BG1815" s="283"/>
    </row>
    <row r="1816" spans="1:59" s="63" customFormat="1" ht="12.75" x14ac:dyDescent="0.2">
      <c r="A1816" s="196">
        <v>4</v>
      </c>
      <c r="B1816" s="197" t="s">
        <v>422</v>
      </c>
      <c r="C1816" s="208">
        <v>43</v>
      </c>
      <c r="D1816" s="209" t="s">
        <v>688</v>
      </c>
      <c r="E1816" s="212">
        <v>4362</v>
      </c>
      <c r="F1816" s="213" t="s">
        <v>744</v>
      </c>
      <c r="G1816" s="232"/>
      <c r="H1816" s="97"/>
      <c r="I1816" s="224"/>
      <c r="J1816" s="98"/>
      <c r="K1816" s="98"/>
      <c r="L1816" s="98"/>
      <c r="M1816" s="96"/>
      <c r="N1816" s="307"/>
      <c r="O1816" s="246"/>
      <c r="P1816" s="124"/>
      <c r="Q1816" s="99"/>
      <c r="R1816" s="99"/>
      <c r="S1816" s="99"/>
      <c r="T1816" s="99"/>
      <c r="U1816" s="99"/>
      <c r="V1816" s="99"/>
      <c r="W1816" s="99"/>
      <c r="X1816" s="99"/>
      <c r="Y1816" s="100"/>
      <c r="Z1816" s="100"/>
      <c r="AA1816" s="100"/>
      <c r="AB1816" s="99"/>
      <c r="AC1816" s="99"/>
      <c r="AD1816" s="99"/>
      <c r="AE1816" s="99"/>
      <c r="AF1816" s="99"/>
      <c r="AG1816" s="99"/>
      <c r="AH1816" s="99"/>
      <c r="AI1816" s="99"/>
      <c r="AJ1816" s="100"/>
      <c r="AK1816" s="100"/>
      <c r="AL1816" s="100"/>
      <c r="AM1816" s="99"/>
      <c r="AN1816" s="99"/>
      <c r="AO1816" s="99"/>
      <c r="AP1816" s="99"/>
      <c r="AQ1816" s="99"/>
      <c r="AR1816" s="99"/>
      <c r="AS1816" s="99"/>
      <c r="AT1816" s="99"/>
      <c r="AU1816" s="99"/>
      <c r="AV1816" s="99"/>
      <c r="AW1816" s="99"/>
      <c r="AX1816" s="100"/>
      <c r="AY1816" s="100"/>
      <c r="AZ1816" s="101"/>
      <c r="BA1816" s="102"/>
      <c r="BB1816" s="95"/>
      <c r="BC1816" s="95"/>
      <c r="BD1816" s="41">
        <v>4</v>
      </c>
      <c r="BE1816" s="52">
        <v>43</v>
      </c>
      <c r="BF1816" s="103">
        <v>4362</v>
      </c>
      <c r="BG1816" s="277"/>
    </row>
    <row r="1817" spans="1:59" s="63" customFormat="1" ht="12.75" x14ac:dyDescent="0.2">
      <c r="A1817" s="196">
        <v>4</v>
      </c>
      <c r="B1817" s="197" t="s">
        <v>422</v>
      </c>
      <c r="C1817" s="208">
        <v>43</v>
      </c>
      <c r="D1817" s="209" t="s">
        <v>688</v>
      </c>
      <c r="E1817" s="212">
        <v>4362</v>
      </c>
      <c r="F1817" s="213" t="s">
        <v>744</v>
      </c>
      <c r="G1817" s="231" t="s">
        <v>1189</v>
      </c>
      <c r="H1817" s="65"/>
      <c r="I1817" s="222"/>
      <c r="J1817" s="66"/>
      <c r="K1817" s="66"/>
      <c r="L1817" s="66"/>
      <c r="M1817" s="64"/>
      <c r="N1817" s="304"/>
      <c r="O1817" s="305"/>
      <c r="P1817" s="127"/>
      <c r="Q1817" s="67"/>
      <c r="R1817" s="67"/>
      <c r="S1817" s="67"/>
      <c r="T1817" s="67"/>
      <c r="U1817" s="67"/>
      <c r="V1817" s="67"/>
      <c r="W1817" s="67"/>
      <c r="X1817" s="67"/>
      <c r="Y1817" s="68"/>
      <c r="Z1817" s="68"/>
      <c r="AA1817" s="68"/>
      <c r="AB1817" s="67"/>
      <c r="AC1817" s="67"/>
      <c r="AD1817" s="67"/>
      <c r="AE1817" s="67"/>
      <c r="AF1817" s="67"/>
      <c r="AG1817" s="67"/>
      <c r="AH1817" s="67"/>
      <c r="AI1817" s="67"/>
      <c r="AJ1817" s="68"/>
      <c r="AK1817" s="68"/>
      <c r="AL1817" s="68"/>
      <c r="AM1817" s="67"/>
      <c r="AN1817" s="67"/>
      <c r="AO1817" s="67"/>
      <c r="AP1817" s="67"/>
      <c r="AQ1817" s="67"/>
      <c r="AR1817" s="67"/>
      <c r="AS1817" s="67"/>
      <c r="AT1817" s="67"/>
      <c r="AU1817" s="67"/>
      <c r="AV1817" s="67"/>
      <c r="AW1817" s="67"/>
      <c r="AX1817" s="68"/>
      <c r="AY1817" s="68"/>
      <c r="AZ1817" s="69"/>
      <c r="BA1817" s="70"/>
      <c r="BB1817" s="71"/>
      <c r="BC1817" s="95"/>
      <c r="BD1817" s="41">
        <v>4</v>
      </c>
      <c r="BE1817" s="52">
        <v>43</v>
      </c>
      <c r="BF1817" s="103">
        <v>4362</v>
      </c>
      <c r="BG1817" s="275"/>
    </row>
    <row r="1818" spans="1:59" s="63" customFormat="1" ht="12.75" x14ac:dyDescent="0.2">
      <c r="A1818" s="196">
        <v>4</v>
      </c>
      <c r="B1818" s="197" t="s">
        <v>422</v>
      </c>
      <c r="C1818" s="208">
        <v>43</v>
      </c>
      <c r="D1818" s="209" t="s">
        <v>688</v>
      </c>
      <c r="E1818" s="212">
        <v>4362</v>
      </c>
      <c r="F1818" s="213" t="s">
        <v>744</v>
      </c>
      <c r="G1818" s="231" t="s">
        <v>1189</v>
      </c>
      <c r="H1818" s="72" t="s">
        <v>47</v>
      </c>
      <c r="I1818" s="223"/>
      <c r="J1818" s="73"/>
      <c r="K1818" s="73"/>
      <c r="L1818" s="73"/>
      <c r="M1818" s="74"/>
      <c r="N1818" s="247"/>
      <c r="O1818" s="306"/>
      <c r="P1818" s="105"/>
      <c r="Q1818" s="75"/>
      <c r="R1818" s="75"/>
      <c r="S1818" s="75"/>
      <c r="T1818" s="75"/>
      <c r="U1818" s="75"/>
      <c r="V1818" s="75"/>
      <c r="W1818" s="75"/>
      <c r="X1818" s="75"/>
      <c r="Y1818" s="76">
        <f>IF(ISNUMBER(VLOOKUP(Y1820,P$7:W$7,MATCH(Y1820,P$7:W$7))),VLOOKUP(Y1820,P$7:W$7,MATCH(Y1820,P$7:W$7)),IF(N1822=0,"No Data",IF(Y1820&gt;0,"&lt;100",0)))</f>
        <v>0</v>
      </c>
      <c r="Z1818" s="77">
        <f>IF(ISNUMBER(VLOOKUP(Z1822,P$7:W$7,MATCH(Z1822,P$7:W$7))),VLOOKUP(Z1822,P$7:W$7,MATCH(Z1822,P$7:W$7)),IF(N1822=0,"No Data",IF(Z1822&gt;0,"&lt;100",0)))</f>
        <v>0</v>
      </c>
      <c r="AA1818" s="106">
        <f>IF(ISNUMBER(Z1818),Z1818,0)</f>
        <v>0</v>
      </c>
      <c r="AB1818" s="75"/>
      <c r="AC1818" s="75"/>
      <c r="AD1818" s="75"/>
      <c r="AE1818" s="75"/>
      <c r="AF1818" s="75"/>
      <c r="AG1818" s="75"/>
      <c r="AH1818" s="75"/>
      <c r="AI1818" s="75"/>
      <c r="AJ1818" s="76">
        <f>IF(ISNUMBER(VLOOKUP(AJ1820,AB$7:AH$7,MATCH(AJ1820,AB$7:AH$7))),VLOOKUP(AJ1820,AB$7:AH$7,MATCH(AJ1820,AB$7:AH$7)),IF(N1822=0,"No Data",IF(AJ1820&gt;0,"&lt;50",0)))</f>
        <v>0</v>
      </c>
      <c r="AK1818" s="77">
        <f>IF(ISNUMBER(VLOOKUP(AK1822,AB$7:AH$7,MATCH(AK1822,AB$7:AH$7))),VLOOKUP(AK1822,AB$7:AH$7,MATCH(AK1822,AB$7:AH$7)),IF(N1822=0,"No Data",IF(AK1822&gt;0,"&lt;50",0)))</f>
        <v>0</v>
      </c>
      <c r="AL1818" s="106">
        <f>IF(ISNUMBER(AK1818),AK1818,0)</f>
        <v>0</v>
      </c>
      <c r="AM1818" s="75"/>
      <c r="AN1818" s="75"/>
      <c r="AO1818" s="75"/>
      <c r="AP1818" s="75"/>
      <c r="AQ1818" s="75"/>
      <c r="AR1818" s="75"/>
      <c r="AS1818" s="75"/>
      <c r="AT1818" s="75"/>
      <c r="AU1818" s="75"/>
      <c r="AV1818" s="75"/>
      <c r="AW1818" s="76">
        <f>IF(ISNUMBER(VLOOKUP(AW1820,AM$7:AU$7,MATCH(AW1820,AM$7:AU$7))),VLOOKUP(AW1820,AM$7:AU$7,MATCH(AW1820,AM$7:AU$7)),IF(N1822=0,"No Data",IF(AW1820&gt;0,"&lt;10",0)))</f>
        <v>250</v>
      </c>
      <c r="AX1818" s="77">
        <f>IF(ISNUMBER(VLOOKUP(AX1822,AM$7:AU$7,MATCH(AX1822,AM$7:AU$7))),VLOOKUP(AX1822,AM$7:AU$7,MATCH(AX1822,AM$7:AU$7)),IF(N1822=0,"No Data",IF(AX1822&gt;0,"&lt;10",0)))</f>
        <v>250</v>
      </c>
      <c r="AY1818" s="106">
        <f>IF(ISNUMBER(AX1818),AX1818,0)</f>
        <v>250</v>
      </c>
      <c r="AZ1818" s="79"/>
      <c r="BA1818" s="80"/>
      <c r="BB1818" s="71"/>
      <c r="BC1818" s="95"/>
      <c r="BD1818" s="41">
        <v>4</v>
      </c>
      <c r="BE1818" s="52">
        <v>43</v>
      </c>
      <c r="BF1818" s="103">
        <v>4362</v>
      </c>
      <c r="BG1818" s="276" t="s">
        <v>47</v>
      </c>
    </row>
    <row r="1819" spans="1:59" s="63" customFormat="1" ht="12.75" x14ac:dyDescent="0.2">
      <c r="A1819" s="196">
        <v>4</v>
      </c>
      <c r="B1819" s="197" t="s">
        <v>422</v>
      </c>
      <c r="C1819" s="208">
        <v>43</v>
      </c>
      <c r="D1819" s="209" t="s">
        <v>688</v>
      </c>
      <c r="E1819" s="212">
        <v>4362</v>
      </c>
      <c r="F1819" s="213" t="s">
        <v>744</v>
      </c>
      <c r="G1819" s="231" t="s">
        <v>1189</v>
      </c>
      <c r="H1819" s="81" t="s">
        <v>48</v>
      </c>
      <c r="I1819" s="223"/>
      <c r="J1819" s="73"/>
      <c r="K1819" s="73"/>
      <c r="L1819" s="73"/>
      <c r="M1819" s="74"/>
      <c r="N1819" s="247"/>
      <c r="O1819" s="306"/>
      <c r="P1819" s="105"/>
      <c r="Q1819" s="75"/>
      <c r="R1819" s="75"/>
      <c r="S1819" s="75"/>
      <c r="T1819" s="75"/>
      <c r="U1819" s="75"/>
      <c r="V1819" s="75"/>
      <c r="W1819" s="75"/>
      <c r="X1819" s="75"/>
      <c r="Y1819" s="82">
        <f>MIN(X1823:X1824)</f>
        <v>0</v>
      </c>
      <c r="Z1819" s="83"/>
      <c r="AA1819" s="83"/>
      <c r="AB1819" s="75"/>
      <c r="AC1819" s="75"/>
      <c r="AD1819" s="75"/>
      <c r="AE1819" s="75"/>
      <c r="AF1819" s="75"/>
      <c r="AG1819" s="75"/>
      <c r="AH1819" s="75"/>
      <c r="AI1819" s="75"/>
      <c r="AJ1819" s="82">
        <f>MIN(AI1823:AI1824)</f>
        <v>0</v>
      </c>
      <c r="AK1819" s="83"/>
      <c r="AL1819" s="83"/>
      <c r="AM1819" s="75"/>
      <c r="AN1819" s="75"/>
      <c r="AO1819" s="75"/>
      <c r="AP1819" s="75"/>
      <c r="AQ1819" s="75"/>
      <c r="AR1819" s="75"/>
      <c r="AS1819" s="75"/>
      <c r="AT1819" s="75"/>
      <c r="AU1819" s="75"/>
      <c r="AV1819" s="75"/>
      <c r="AW1819" s="82">
        <f>MIN(AV1823:AV1824)</f>
        <v>10</v>
      </c>
      <c r="AX1819" s="83"/>
      <c r="AY1819" s="83"/>
      <c r="AZ1819" s="79"/>
      <c r="BA1819" s="80"/>
      <c r="BB1819" s="71"/>
      <c r="BC1819" s="95"/>
      <c r="BD1819" s="41">
        <v>4</v>
      </c>
      <c r="BE1819" s="52">
        <v>43</v>
      </c>
      <c r="BF1819" s="103">
        <v>4362</v>
      </c>
      <c r="BG1819" s="278" t="s">
        <v>48</v>
      </c>
    </row>
    <row r="1820" spans="1:59" s="63" customFormat="1" ht="12.75" x14ac:dyDescent="0.2">
      <c r="A1820" s="196">
        <v>4</v>
      </c>
      <c r="B1820" s="197" t="s">
        <v>422</v>
      </c>
      <c r="C1820" s="208">
        <v>43</v>
      </c>
      <c r="D1820" s="209" t="s">
        <v>688</v>
      </c>
      <c r="E1820" s="212">
        <v>4362</v>
      </c>
      <c r="F1820" s="213" t="s">
        <v>744</v>
      </c>
      <c r="G1820" s="231" t="s">
        <v>1189</v>
      </c>
      <c r="H1820" s="81" t="s">
        <v>49</v>
      </c>
      <c r="I1820" s="223"/>
      <c r="J1820" s="73"/>
      <c r="K1820" s="73"/>
      <c r="L1820" s="73"/>
      <c r="M1820" s="74"/>
      <c r="N1820" s="247"/>
      <c r="O1820" s="306"/>
      <c r="P1820" s="105"/>
      <c r="Q1820" s="75"/>
      <c r="R1820" s="75"/>
      <c r="S1820" s="75"/>
      <c r="T1820" s="75"/>
      <c r="U1820" s="75"/>
      <c r="V1820" s="75"/>
      <c r="W1820" s="75"/>
      <c r="X1820" s="75"/>
      <c r="Y1820" s="84">
        <f>IF(ISNUMBER(AVERAGE(X1823:X1824)),AVERAGE(X1823:X1824),0)</f>
        <v>0</v>
      </c>
      <c r="Z1820" s="83"/>
      <c r="AA1820" s="83"/>
      <c r="AB1820" s="75"/>
      <c r="AC1820" s="75"/>
      <c r="AD1820" s="75"/>
      <c r="AE1820" s="75"/>
      <c r="AF1820" s="75"/>
      <c r="AG1820" s="75"/>
      <c r="AH1820" s="75"/>
      <c r="AI1820" s="75"/>
      <c r="AJ1820" s="84">
        <f>IF(ISNUMBER(AVERAGE(AI1823:AI1824)),AVERAGE(AI1823:AI1824),0)</f>
        <v>0</v>
      </c>
      <c r="AK1820" s="83"/>
      <c r="AL1820" s="83"/>
      <c r="AM1820" s="75"/>
      <c r="AN1820" s="75"/>
      <c r="AO1820" s="75"/>
      <c r="AP1820" s="75"/>
      <c r="AQ1820" s="75"/>
      <c r="AR1820" s="75"/>
      <c r="AS1820" s="75"/>
      <c r="AT1820" s="75"/>
      <c r="AU1820" s="75"/>
      <c r="AV1820" s="75"/>
      <c r="AW1820" s="84">
        <f>IF(ISNUMBER(AVERAGE(AV1823:AV1824)),AVERAGE(AV1823:AV1824),0)</f>
        <v>255</v>
      </c>
      <c r="AX1820" s="83"/>
      <c r="AY1820" s="83"/>
      <c r="AZ1820" s="79"/>
      <c r="BA1820" s="80"/>
      <c r="BB1820" s="71"/>
      <c r="BC1820" s="95"/>
      <c r="BD1820" s="41">
        <v>4</v>
      </c>
      <c r="BE1820" s="52">
        <v>43</v>
      </c>
      <c r="BF1820" s="103">
        <v>4362</v>
      </c>
      <c r="BG1820" s="278" t="s">
        <v>49</v>
      </c>
    </row>
    <row r="1821" spans="1:59" s="63" customFormat="1" ht="12.75" x14ac:dyDescent="0.2">
      <c r="A1821" s="196">
        <v>4</v>
      </c>
      <c r="B1821" s="197" t="s">
        <v>422</v>
      </c>
      <c r="C1821" s="208">
        <v>43</v>
      </c>
      <c r="D1821" s="209" t="s">
        <v>688</v>
      </c>
      <c r="E1821" s="212">
        <v>4362</v>
      </c>
      <c r="F1821" s="213" t="s">
        <v>744</v>
      </c>
      <c r="G1821" s="231" t="s">
        <v>1189</v>
      </c>
      <c r="H1821" s="81" t="s">
        <v>50</v>
      </c>
      <c r="I1821" s="223"/>
      <c r="J1821" s="73"/>
      <c r="K1821" s="73"/>
      <c r="L1821" s="73"/>
      <c r="M1821" s="74"/>
      <c r="N1821" s="247"/>
      <c r="O1821" s="306"/>
      <c r="P1821" s="105"/>
      <c r="Q1821" s="75"/>
      <c r="R1821" s="75"/>
      <c r="S1821" s="75"/>
      <c r="T1821" s="75"/>
      <c r="U1821" s="75"/>
      <c r="V1821" s="75"/>
      <c r="W1821" s="75"/>
      <c r="X1821" s="75"/>
      <c r="Y1821" s="84">
        <f>MAX(X1823:X1824)</f>
        <v>0</v>
      </c>
      <c r="Z1821" s="83"/>
      <c r="AA1821" s="83"/>
      <c r="AB1821" s="75"/>
      <c r="AC1821" s="75"/>
      <c r="AD1821" s="75"/>
      <c r="AE1821" s="75"/>
      <c r="AF1821" s="75"/>
      <c r="AG1821" s="75"/>
      <c r="AH1821" s="75"/>
      <c r="AI1821" s="75"/>
      <c r="AJ1821" s="84">
        <f>MAX(AI1823:AI1824)</f>
        <v>0</v>
      </c>
      <c r="AK1821" s="83"/>
      <c r="AL1821" s="83"/>
      <c r="AM1821" s="75"/>
      <c r="AN1821" s="75"/>
      <c r="AO1821" s="75"/>
      <c r="AP1821" s="75"/>
      <c r="AQ1821" s="75"/>
      <c r="AR1821" s="75"/>
      <c r="AS1821" s="75"/>
      <c r="AT1821" s="75"/>
      <c r="AU1821" s="75"/>
      <c r="AV1821" s="75"/>
      <c r="AW1821" s="84">
        <f>MAX(AV1823:AV1824)</f>
        <v>500</v>
      </c>
      <c r="AX1821" s="83"/>
      <c r="AY1821" s="83"/>
      <c r="AZ1821" s="79"/>
      <c r="BA1821" s="80"/>
      <c r="BB1821" s="71"/>
      <c r="BC1821" s="95"/>
      <c r="BD1821" s="41">
        <v>4</v>
      </c>
      <c r="BE1821" s="52">
        <v>43</v>
      </c>
      <c r="BF1821" s="103">
        <v>4362</v>
      </c>
      <c r="BG1821" s="278" t="s">
        <v>50</v>
      </c>
    </row>
    <row r="1822" spans="1:59" s="63" customFormat="1" ht="12.75" x14ac:dyDescent="0.2">
      <c r="A1822" s="196">
        <v>4</v>
      </c>
      <c r="B1822" s="197" t="s">
        <v>422</v>
      </c>
      <c r="C1822" s="208">
        <v>43</v>
      </c>
      <c r="D1822" s="209" t="s">
        <v>688</v>
      </c>
      <c r="E1822" s="212">
        <v>4362</v>
      </c>
      <c r="F1822" s="213" t="s">
        <v>744</v>
      </c>
      <c r="G1822" s="231" t="s">
        <v>1189</v>
      </c>
      <c r="H1822" s="85" t="s">
        <v>51</v>
      </c>
      <c r="I1822" s="223"/>
      <c r="J1822" s="73"/>
      <c r="K1822" s="73"/>
      <c r="L1822" s="73"/>
      <c r="M1822" s="74"/>
      <c r="N1822" s="317">
        <f>SUM(N1823:N1824)</f>
        <v>2</v>
      </c>
      <c r="O1822" s="293">
        <f>SUM(O1823:O1824)</f>
        <v>1</v>
      </c>
      <c r="P1822" s="292"/>
      <c r="Q1822" s="87"/>
      <c r="R1822" s="87"/>
      <c r="S1822" s="87"/>
      <c r="T1822" s="87"/>
      <c r="U1822" s="87"/>
      <c r="V1822" s="87"/>
      <c r="W1822" s="87"/>
      <c r="X1822" s="87"/>
      <c r="Y1822" s="112"/>
      <c r="Z1822" s="121">
        <f>SUM(Z1823:Z1824)</f>
        <v>0</v>
      </c>
      <c r="AA1822" s="88"/>
      <c r="AB1822" s="87"/>
      <c r="AC1822" s="87"/>
      <c r="AD1822" s="87"/>
      <c r="AE1822" s="87"/>
      <c r="AF1822" s="87"/>
      <c r="AG1822" s="87"/>
      <c r="AH1822" s="87"/>
      <c r="AI1822" s="87"/>
      <c r="AJ1822" s="112"/>
      <c r="AK1822" s="121">
        <f>SUM(AK1823:AK1824)</f>
        <v>0</v>
      </c>
      <c r="AL1822" s="88"/>
      <c r="AM1822" s="87"/>
      <c r="AN1822" s="87"/>
      <c r="AO1822" s="87"/>
      <c r="AP1822" s="87"/>
      <c r="AQ1822" s="87"/>
      <c r="AR1822" s="87"/>
      <c r="AS1822" s="87"/>
      <c r="AT1822" s="87"/>
      <c r="AU1822" s="87"/>
      <c r="AV1822" s="87"/>
      <c r="AW1822" s="112"/>
      <c r="AX1822" s="121">
        <f>SUM(AX1823:AX1824)</f>
        <v>255</v>
      </c>
      <c r="AY1822" s="88"/>
      <c r="AZ1822" s="79"/>
      <c r="BA1822" s="80"/>
      <c r="BB1822" s="71"/>
      <c r="BC1822" s="95"/>
      <c r="BD1822" s="41">
        <v>4</v>
      </c>
      <c r="BE1822" s="52">
        <v>43</v>
      </c>
      <c r="BF1822" s="103">
        <v>4362</v>
      </c>
      <c r="BG1822" s="279" t="s">
        <v>51</v>
      </c>
    </row>
    <row r="1823" spans="1:59" s="63" customFormat="1" ht="12.75" x14ac:dyDescent="0.2">
      <c r="A1823" s="196">
        <v>4</v>
      </c>
      <c r="B1823" s="197" t="s">
        <v>422</v>
      </c>
      <c r="C1823" s="208">
        <v>43</v>
      </c>
      <c r="D1823" s="209" t="s">
        <v>688</v>
      </c>
      <c r="E1823" s="212">
        <v>4362</v>
      </c>
      <c r="F1823" s="213" t="s">
        <v>744</v>
      </c>
      <c r="G1823" s="231" t="s">
        <v>1189</v>
      </c>
      <c r="H1823" s="89" t="s">
        <v>52</v>
      </c>
      <c r="I1823" s="90" t="s">
        <v>602</v>
      </c>
      <c r="J1823" s="90" t="s">
        <v>745</v>
      </c>
      <c r="K1823" s="90" t="s">
        <v>64</v>
      </c>
      <c r="L1823" s="90" t="s">
        <v>313</v>
      </c>
      <c r="M1823" s="91"/>
      <c r="N1823" s="312">
        <v>1</v>
      </c>
      <c r="O1823" s="313">
        <f>N1823/N$1822</f>
        <v>0.5</v>
      </c>
      <c r="P1823" s="104"/>
      <c r="Q1823" s="92"/>
      <c r="R1823" s="92"/>
      <c r="S1823" s="92"/>
      <c r="T1823" s="92"/>
      <c r="U1823" s="92"/>
      <c r="V1823" s="92"/>
      <c r="W1823" s="92"/>
      <c r="X1823" s="109">
        <f>P1823*P$7+Q1823*Q$7+R1823*R$7+S1823*S$7+T1823*T$7+U1823*U$7+V1823*V$7+W1823*W$7</f>
        <v>0</v>
      </c>
      <c r="Y1823" s="83"/>
      <c r="Z1823" s="110">
        <f>X1823*$O1823</f>
        <v>0</v>
      </c>
      <c r="AA1823" s="111"/>
      <c r="AB1823" s="92"/>
      <c r="AC1823" s="92"/>
      <c r="AD1823" s="92"/>
      <c r="AE1823" s="92"/>
      <c r="AF1823" s="92"/>
      <c r="AG1823" s="92"/>
      <c r="AH1823" s="92"/>
      <c r="AI1823" s="109">
        <f>AB1823*AB$7+AC1823*AC$7+AD1823*AD$7+AE1823*AE$7+AF1823*AF$7+AG1823*AG$7+AH1823*AH$7</f>
        <v>0</v>
      </c>
      <c r="AJ1823" s="83"/>
      <c r="AK1823" s="110">
        <f>AI1823*$O1823</f>
        <v>0</v>
      </c>
      <c r="AL1823" s="111"/>
      <c r="AM1823" s="92">
        <v>1</v>
      </c>
      <c r="AN1823" s="92"/>
      <c r="AO1823" s="92"/>
      <c r="AP1823" s="92"/>
      <c r="AQ1823" s="92"/>
      <c r="AR1823" s="92"/>
      <c r="AS1823" s="92"/>
      <c r="AT1823" s="92"/>
      <c r="AU1823" s="92"/>
      <c r="AV1823" s="109">
        <f>AM1823*AM$7+AN1823*AN$7+AO1823*AO$7+AP1823*AP$7+AQ1823*AQ$7+AR1823*AR$7+AS1823*AS$7+AT1823*AT$7+AU1823*AU$7</f>
        <v>10</v>
      </c>
      <c r="AW1823" s="75"/>
      <c r="AX1823" s="110">
        <f>AV1823*$O1823</f>
        <v>5</v>
      </c>
      <c r="AY1823" s="111"/>
      <c r="AZ1823" s="93"/>
      <c r="BA1823" s="94"/>
      <c r="BB1823" s="71"/>
      <c r="BC1823" s="95"/>
      <c r="BD1823" s="41">
        <v>4</v>
      </c>
      <c r="BE1823" s="52">
        <v>43</v>
      </c>
      <c r="BF1823" s="103">
        <v>4362</v>
      </c>
      <c r="BG1823" s="280" t="s">
        <v>52</v>
      </c>
    </row>
    <row r="1824" spans="1:59" s="63" customFormat="1" ht="12.75" x14ac:dyDescent="0.2">
      <c r="A1824" s="196">
        <v>4</v>
      </c>
      <c r="B1824" s="197" t="s">
        <v>422</v>
      </c>
      <c r="C1824" s="208">
        <v>43</v>
      </c>
      <c r="D1824" s="209" t="s">
        <v>688</v>
      </c>
      <c r="E1824" s="212">
        <v>4362</v>
      </c>
      <c r="F1824" s="213" t="s">
        <v>744</v>
      </c>
      <c r="G1824" s="231" t="s">
        <v>1189</v>
      </c>
      <c r="H1824" s="89"/>
      <c r="I1824" s="90" t="s">
        <v>605</v>
      </c>
      <c r="J1824" s="90"/>
      <c r="K1824" s="90" t="s">
        <v>64</v>
      </c>
      <c r="L1824" s="90" t="s">
        <v>606</v>
      </c>
      <c r="M1824" s="91"/>
      <c r="N1824" s="312">
        <v>1</v>
      </c>
      <c r="O1824" s="313">
        <f>N1824/N$1822</f>
        <v>0.5</v>
      </c>
      <c r="P1824" s="104"/>
      <c r="Q1824" s="92"/>
      <c r="R1824" s="92"/>
      <c r="S1824" s="92"/>
      <c r="T1824" s="92"/>
      <c r="U1824" s="92"/>
      <c r="V1824" s="92"/>
      <c r="W1824" s="92"/>
      <c r="X1824" s="109">
        <f>P1824*P$7+Q1824*Q$7+R1824*R$7+S1824*S$7+T1824*T$7+U1824*U$7+V1824*V$7+W1824*W$7</f>
        <v>0</v>
      </c>
      <c r="Y1824" s="83"/>
      <c r="Z1824" s="110">
        <f>X1824*$O1824</f>
        <v>0</v>
      </c>
      <c r="AA1824" s="111"/>
      <c r="AB1824" s="92"/>
      <c r="AC1824" s="92"/>
      <c r="AD1824" s="92"/>
      <c r="AE1824" s="92"/>
      <c r="AF1824" s="92"/>
      <c r="AG1824" s="92"/>
      <c r="AH1824" s="92"/>
      <c r="AI1824" s="109">
        <f>AB1824*AB$7+AC1824*AC$7+AD1824*AD$7+AE1824*AE$7+AF1824*AF$7+AG1824*AG$7+AH1824*AH$7</f>
        <v>0</v>
      </c>
      <c r="AJ1824" s="83"/>
      <c r="AK1824" s="110">
        <f>AI1824*$O1824</f>
        <v>0</v>
      </c>
      <c r="AL1824" s="111"/>
      <c r="AM1824" s="92"/>
      <c r="AN1824" s="92"/>
      <c r="AO1824" s="92"/>
      <c r="AP1824" s="92"/>
      <c r="AQ1824" s="92"/>
      <c r="AR1824" s="92">
        <v>1</v>
      </c>
      <c r="AS1824" s="92"/>
      <c r="AT1824" s="92"/>
      <c r="AU1824" s="92"/>
      <c r="AV1824" s="109">
        <f>AM1824*AM$7+AN1824*AN$7+AO1824*AO$7+AP1824*AP$7+AQ1824*AQ$7+AR1824*AR$7+AS1824*AS$7+AT1824*AT$7+AU1824*AU$7</f>
        <v>500</v>
      </c>
      <c r="AW1824" s="75"/>
      <c r="AX1824" s="110">
        <f>AV1824*$O1824</f>
        <v>250</v>
      </c>
      <c r="AY1824" s="111"/>
      <c r="AZ1824" s="93"/>
      <c r="BA1824" s="94" t="s">
        <v>62</v>
      </c>
      <c r="BB1824" s="71"/>
      <c r="BC1824" s="95"/>
      <c r="BD1824" s="41">
        <v>4</v>
      </c>
      <c r="BE1824" s="52">
        <v>43</v>
      </c>
      <c r="BF1824" s="103">
        <v>4362</v>
      </c>
      <c r="BG1824" s="280" t="s">
        <v>52</v>
      </c>
    </row>
    <row r="1825" spans="1:59" s="63" customFormat="1" ht="12.75" x14ac:dyDescent="0.2">
      <c r="A1825" s="196">
        <v>4</v>
      </c>
      <c r="B1825" s="197" t="s">
        <v>422</v>
      </c>
      <c r="C1825" s="208">
        <v>43</v>
      </c>
      <c r="D1825" s="209" t="s">
        <v>688</v>
      </c>
      <c r="E1825" s="212">
        <v>4362</v>
      </c>
      <c r="F1825" s="213" t="s">
        <v>744</v>
      </c>
      <c r="G1825" s="231" t="s">
        <v>1189</v>
      </c>
      <c r="H1825" s="89"/>
      <c r="I1825" s="219"/>
      <c r="J1825" s="90"/>
      <c r="K1825" s="90"/>
      <c r="L1825" s="90"/>
      <c r="M1825" s="91"/>
      <c r="N1825" s="247"/>
      <c r="O1825" s="306"/>
      <c r="P1825" s="104"/>
      <c r="Q1825" s="92"/>
      <c r="R1825" s="92"/>
      <c r="S1825" s="92"/>
      <c r="T1825" s="92"/>
      <c r="U1825" s="92"/>
      <c r="V1825" s="92"/>
      <c r="W1825" s="92"/>
      <c r="X1825" s="75"/>
      <c r="Y1825" s="83"/>
      <c r="Z1825" s="83"/>
      <c r="AA1825" s="83"/>
      <c r="AB1825" s="92"/>
      <c r="AC1825" s="92"/>
      <c r="AD1825" s="92"/>
      <c r="AE1825" s="92"/>
      <c r="AF1825" s="92"/>
      <c r="AG1825" s="92"/>
      <c r="AH1825" s="92"/>
      <c r="AI1825" s="75"/>
      <c r="AJ1825" s="83"/>
      <c r="AK1825" s="83"/>
      <c r="AL1825" s="83"/>
      <c r="AM1825" s="92"/>
      <c r="AN1825" s="92"/>
      <c r="AO1825" s="92"/>
      <c r="AP1825" s="92"/>
      <c r="AQ1825" s="92"/>
      <c r="AR1825" s="92"/>
      <c r="AS1825" s="92"/>
      <c r="AT1825" s="92"/>
      <c r="AU1825" s="92"/>
      <c r="AV1825" s="75"/>
      <c r="AW1825" s="75"/>
      <c r="AX1825" s="83"/>
      <c r="AY1825" s="83"/>
      <c r="AZ1825" s="93"/>
      <c r="BA1825" s="94"/>
      <c r="BB1825" s="71"/>
      <c r="BC1825" s="95"/>
      <c r="BD1825" s="41">
        <v>4</v>
      </c>
      <c r="BE1825" s="52">
        <v>43</v>
      </c>
      <c r="BF1825" s="103">
        <v>4362</v>
      </c>
      <c r="BG1825" s="280" t="s">
        <v>52</v>
      </c>
    </row>
    <row r="1826" spans="1:59" s="63" customFormat="1" ht="12.75" x14ac:dyDescent="0.2">
      <c r="A1826" s="196">
        <v>4</v>
      </c>
      <c r="B1826" s="197" t="s">
        <v>422</v>
      </c>
      <c r="C1826" s="208">
        <v>43</v>
      </c>
      <c r="D1826" s="209" t="s">
        <v>688</v>
      </c>
      <c r="E1826" s="212">
        <v>4362</v>
      </c>
      <c r="F1826" s="213" t="s">
        <v>744</v>
      </c>
      <c r="G1826" s="231" t="s">
        <v>1189</v>
      </c>
      <c r="H1826" s="65"/>
      <c r="I1826" s="222"/>
      <c r="J1826" s="66"/>
      <c r="K1826" s="66"/>
      <c r="L1826" s="66"/>
      <c r="M1826" s="64"/>
      <c r="N1826" s="304"/>
      <c r="O1826" s="305"/>
      <c r="P1826" s="127"/>
      <c r="Q1826" s="67"/>
      <c r="R1826" s="67"/>
      <c r="S1826" s="67"/>
      <c r="T1826" s="67"/>
      <c r="U1826" s="67"/>
      <c r="V1826" s="67"/>
      <c r="W1826" s="67"/>
      <c r="X1826" s="67"/>
      <c r="Y1826" s="68"/>
      <c r="Z1826" s="68"/>
      <c r="AA1826" s="68"/>
      <c r="AB1826" s="67"/>
      <c r="AC1826" s="67"/>
      <c r="AD1826" s="67"/>
      <c r="AE1826" s="67"/>
      <c r="AF1826" s="67"/>
      <c r="AG1826" s="67"/>
      <c r="AH1826" s="67"/>
      <c r="AI1826" s="67"/>
      <c r="AJ1826" s="68"/>
      <c r="AK1826" s="68"/>
      <c r="AL1826" s="68"/>
      <c r="AM1826" s="67"/>
      <c r="AN1826" s="67"/>
      <c r="AO1826" s="67"/>
      <c r="AP1826" s="67"/>
      <c r="AQ1826" s="67"/>
      <c r="AR1826" s="67"/>
      <c r="AS1826" s="67"/>
      <c r="AT1826" s="67"/>
      <c r="AU1826" s="67"/>
      <c r="AV1826" s="67"/>
      <c r="AW1826" s="67"/>
      <c r="AX1826" s="68"/>
      <c r="AY1826" s="68"/>
      <c r="AZ1826" s="69"/>
      <c r="BA1826" s="70"/>
      <c r="BB1826" s="71"/>
      <c r="BC1826" s="95"/>
      <c r="BD1826" s="41">
        <v>4</v>
      </c>
      <c r="BE1826" s="52">
        <v>43</v>
      </c>
      <c r="BF1826" s="103">
        <v>4362</v>
      </c>
      <c r="BG1826" s="275"/>
    </row>
    <row r="1827" spans="1:59" s="63" customFormat="1" ht="12.75" x14ac:dyDescent="0.2">
      <c r="A1827" s="196">
        <v>4</v>
      </c>
      <c r="B1827" s="197" t="s">
        <v>422</v>
      </c>
      <c r="C1827" s="208">
        <v>43</v>
      </c>
      <c r="D1827" s="209" t="s">
        <v>688</v>
      </c>
      <c r="E1827" s="212">
        <v>4362</v>
      </c>
      <c r="F1827" s="213" t="s">
        <v>744</v>
      </c>
      <c r="G1827" s="232"/>
      <c r="H1827" s="97"/>
      <c r="I1827" s="224"/>
      <c r="J1827" s="98"/>
      <c r="K1827" s="98"/>
      <c r="L1827" s="98"/>
      <c r="M1827" s="96"/>
      <c r="N1827" s="307"/>
      <c r="O1827" s="246"/>
      <c r="P1827" s="124"/>
      <c r="Q1827" s="99"/>
      <c r="R1827" s="99"/>
      <c r="S1827" s="99"/>
      <c r="T1827" s="99"/>
      <c r="U1827" s="99"/>
      <c r="V1827" s="99"/>
      <c r="W1827" s="99"/>
      <c r="X1827" s="99"/>
      <c r="Y1827" s="100"/>
      <c r="Z1827" s="100"/>
      <c r="AA1827" s="100"/>
      <c r="AB1827" s="99"/>
      <c r="AC1827" s="99"/>
      <c r="AD1827" s="99"/>
      <c r="AE1827" s="99"/>
      <c r="AF1827" s="99"/>
      <c r="AG1827" s="99"/>
      <c r="AH1827" s="99"/>
      <c r="AI1827" s="99"/>
      <c r="AJ1827" s="100"/>
      <c r="AK1827" s="100"/>
      <c r="AL1827" s="100"/>
      <c r="AM1827" s="99"/>
      <c r="AN1827" s="99"/>
      <c r="AO1827" s="99"/>
      <c r="AP1827" s="99"/>
      <c r="AQ1827" s="99"/>
      <c r="AR1827" s="99"/>
      <c r="AS1827" s="99"/>
      <c r="AT1827" s="99"/>
      <c r="AU1827" s="99"/>
      <c r="AV1827" s="99"/>
      <c r="AW1827" s="99"/>
      <c r="AX1827" s="100"/>
      <c r="AY1827" s="100"/>
      <c r="AZ1827" s="101"/>
      <c r="BA1827" s="102"/>
      <c r="BB1827" s="95"/>
      <c r="BC1827" s="95"/>
      <c r="BD1827" s="41">
        <v>4</v>
      </c>
      <c r="BE1827" s="52">
        <v>43</v>
      </c>
      <c r="BF1827" s="103">
        <v>4362</v>
      </c>
      <c r="BG1827" s="277"/>
    </row>
    <row r="1828" spans="1:59" s="63" customFormat="1" ht="12.75" x14ac:dyDescent="0.2">
      <c r="A1828" s="196">
        <v>4</v>
      </c>
      <c r="B1828" s="197" t="s">
        <v>422</v>
      </c>
      <c r="C1828" s="208">
        <v>43</v>
      </c>
      <c r="D1828" s="209" t="s">
        <v>688</v>
      </c>
      <c r="E1828" s="212">
        <v>4362</v>
      </c>
      <c r="F1828" s="213" t="s">
        <v>744</v>
      </c>
      <c r="G1828" s="231"/>
      <c r="H1828" s="65"/>
      <c r="I1828" s="222"/>
      <c r="J1828" s="66"/>
      <c r="K1828" s="66"/>
      <c r="L1828" s="66"/>
      <c r="M1828" s="64"/>
      <c r="N1828" s="304"/>
      <c r="O1828" s="305"/>
      <c r="P1828" s="127"/>
      <c r="Q1828" s="67"/>
      <c r="R1828" s="67"/>
      <c r="S1828" s="67"/>
      <c r="T1828" s="67"/>
      <c r="U1828" s="67"/>
      <c r="V1828" s="67"/>
      <c r="W1828" s="67"/>
      <c r="X1828" s="67"/>
      <c r="Y1828" s="68"/>
      <c r="Z1828" s="68"/>
      <c r="AA1828" s="68"/>
      <c r="AB1828" s="67"/>
      <c r="AC1828" s="67"/>
      <c r="AD1828" s="67"/>
      <c r="AE1828" s="67"/>
      <c r="AF1828" s="67"/>
      <c r="AG1828" s="67"/>
      <c r="AH1828" s="67"/>
      <c r="AI1828" s="67"/>
      <c r="AJ1828" s="68"/>
      <c r="AK1828" s="68"/>
      <c r="AL1828" s="68"/>
      <c r="AM1828" s="67"/>
      <c r="AN1828" s="67"/>
      <c r="AO1828" s="67"/>
      <c r="AP1828" s="67"/>
      <c r="AQ1828" s="67"/>
      <c r="AR1828" s="67"/>
      <c r="AS1828" s="67"/>
      <c r="AT1828" s="67"/>
      <c r="AU1828" s="67"/>
      <c r="AV1828" s="67"/>
      <c r="AW1828" s="67"/>
      <c r="AX1828" s="68"/>
      <c r="AY1828" s="68"/>
      <c r="AZ1828" s="69"/>
      <c r="BA1828" s="70"/>
      <c r="BB1828" s="71"/>
      <c r="BC1828" s="95"/>
      <c r="BD1828" s="41">
        <v>4</v>
      </c>
      <c r="BE1828" s="52">
        <v>43</v>
      </c>
      <c r="BF1828" s="103">
        <v>4362</v>
      </c>
      <c r="BG1828" s="275"/>
    </row>
    <row r="1829" spans="1:59" s="63" customFormat="1" ht="12.75" x14ac:dyDescent="0.2">
      <c r="A1829" s="196">
        <v>4</v>
      </c>
      <c r="B1829" s="197" t="s">
        <v>422</v>
      </c>
      <c r="C1829" s="208">
        <v>43</v>
      </c>
      <c r="D1829" s="209" t="s">
        <v>688</v>
      </c>
      <c r="E1829" s="212">
        <v>4362</v>
      </c>
      <c r="F1829" s="213" t="s">
        <v>744</v>
      </c>
      <c r="G1829" s="231" t="s">
        <v>1195</v>
      </c>
      <c r="H1829" s="72" t="s">
        <v>1233</v>
      </c>
      <c r="I1829" s="223" t="s">
        <v>1249</v>
      </c>
      <c r="J1829" s="73"/>
      <c r="K1829" s="73"/>
      <c r="L1829" s="73"/>
      <c r="M1829" s="74"/>
      <c r="N1829" s="247"/>
      <c r="O1829" s="306"/>
      <c r="P1829" s="105"/>
      <c r="Q1829" s="75"/>
      <c r="R1829" s="75"/>
      <c r="S1829" s="75"/>
      <c r="T1829" s="75"/>
      <c r="U1829" s="75"/>
      <c r="V1829" s="75"/>
      <c r="W1829" s="75"/>
      <c r="X1829" s="75"/>
      <c r="Y1829" s="76" t="s">
        <v>1241</v>
      </c>
      <c r="Z1829" s="77" t="s">
        <v>1241</v>
      </c>
      <c r="AA1829" s="78">
        <f>AA$1210</f>
        <v>5000</v>
      </c>
      <c r="AB1829" s="75"/>
      <c r="AC1829" s="75"/>
      <c r="AD1829" s="75"/>
      <c r="AE1829" s="75"/>
      <c r="AF1829" s="75"/>
      <c r="AG1829" s="75"/>
      <c r="AH1829" s="75"/>
      <c r="AI1829" s="75"/>
      <c r="AJ1829" s="76" t="s">
        <v>1241</v>
      </c>
      <c r="AK1829" s="77" t="s">
        <v>1241</v>
      </c>
      <c r="AL1829" s="78">
        <f>AL$1210</f>
        <v>0</v>
      </c>
      <c r="AM1829" s="75"/>
      <c r="AN1829" s="75"/>
      <c r="AO1829" s="75"/>
      <c r="AP1829" s="75"/>
      <c r="AQ1829" s="75"/>
      <c r="AR1829" s="75"/>
      <c r="AS1829" s="75"/>
      <c r="AT1829" s="75"/>
      <c r="AU1829" s="75"/>
      <c r="AV1829" s="75"/>
      <c r="AW1829" s="76" t="s">
        <v>1241</v>
      </c>
      <c r="AX1829" s="77" t="s">
        <v>1241</v>
      </c>
      <c r="AY1829" s="78">
        <f>AY$1210</f>
        <v>250</v>
      </c>
      <c r="AZ1829" s="79"/>
      <c r="BA1829" s="80" t="str">
        <f>I1829</f>
        <v>&gt; see 4255, Insulating wall cladding</v>
      </c>
      <c r="BB1829" s="71"/>
      <c r="BC1829" s="95"/>
      <c r="BD1829" s="41">
        <v>4</v>
      </c>
      <c r="BE1829" s="52">
        <v>43</v>
      </c>
      <c r="BF1829" s="103">
        <v>4362</v>
      </c>
      <c r="BG1829" s="276" t="str">
        <f>H1829</f>
        <v>Default Scenario (Link)</v>
      </c>
    </row>
    <row r="1830" spans="1:59" s="63" customFormat="1" ht="12.75" x14ac:dyDescent="0.2">
      <c r="A1830" s="196">
        <v>4</v>
      </c>
      <c r="B1830" s="197" t="s">
        <v>422</v>
      </c>
      <c r="C1830" s="208">
        <v>43</v>
      </c>
      <c r="D1830" s="209" t="s">
        <v>688</v>
      </c>
      <c r="E1830" s="212">
        <v>4362</v>
      </c>
      <c r="F1830" s="213" t="s">
        <v>744</v>
      </c>
      <c r="G1830" s="231"/>
      <c r="H1830" s="65"/>
      <c r="I1830" s="222"/>
      <c r="J1830" s="66"/>
      <c r="K1830" s="66"/>
      <c r="L1830" s="66"/>
      <c r="M1830" s="64"/>
      <c r="N1830" s="304"/>
      <c r="O1830" s="305"/>
      <c r="P1830" s="127"/>
      <c r="Q1830" s="67"/>
      <c r="R1830" s="67"/>
      <c r="S1830" s="67"/>
      <c r="T1830" s="67"/>
      <c r="U1830" s="67"/>
      <c r="V1830" s="67"/>
      <c r="W1830" s="67"/>
      <c r="X1830" s="67"/>
      <c r="Y1830" s="68"/>
      <c r="Z1830" s="68"/>
      <c r="AA1830" s="68"/>
      <c r="AB1830" s="67"/>
      <c r="AC1830" s="67"/>
      <c r="AD1830" s="67"/>
      <c r="AE1830" s="67"/>
      <c r="AF1830" s="67"/>
      <c r="AG1830" s="67"/>
      <c r="AH1830" s="67"/>
      <c r="AI1830" s="67"/>
      <c r="AJ1830" s="68"/>
      <c r="AK1830" s="68"/>
      <c r="AL1830" s="68"/>
      <c r="AM1830" s="67"/>
      <c r="AN1830" s="67"/>
      <c r="AO1830" s="67"/>
      <c r="AP1830" s="67"/>
      <c r="AQ1830" s="67"/>
      <c r="AR1830" s="67"/>
      <c r="AS1830" s="67"/>
      <c r="AT1830" s="67"/>
      <c r="AU1830" s="67"/>
      <c r="AV1830" s="67"/>
      <c r="AW1830" s="67"/>
      <c r="AX1830" s="68"/>
      <c r="AY1830" s="68"/>
      <c r="AZ1830" s="69"/>
      <c r="BA1830" s="70"/>
      <c r="BB1830" s="71"/>
      <c r="BC1830" s="95"/>
      <c r="BD1830" s="41">
        <v>4</v>
      </c>
      <c r="BE1830" s="52">
        <v>43</v>
      </c>
      <c r="BF1830" s="103">
        <v>4362</v>
      </c>
      <c r="BG1830" s="275"/>
    </row>
    <row r="1831" spans="1:59" s="63" customFormat="1" ht="12.75" x14ac:dyDescent="0.2">
      <c r="A1831" s="196">
        <v>4</v>
      </c>
      <c r="B1831" s="197" t="s">
        <v>422</v>
      </c>
      <c r="C1831" s="208">
        <v>43</v>
      </c>
      <c r="D1831" s="209" t="s">
        <v>688</v>
      </c>
      <c r="E1831" s="212">
        <v>4362</v>
      </c>
      <c r="F1831" s="213" t="s">
        <v>744</v>
      </c>
      <c r="G1831" s="232"/>
      <c r="H1831" s="97"/>
      <c r="I1831" s="224"/>
      <c r="J1831" s="98"/>
      <c r="K1831" s="98"/>
      <c r="L1831" s="98"/>
      <c r="M1831" s="96"/>
      <c r="N1831" s="307"/>
      <c r="O1831" s="246"/>
      <c r="P1831" s="124"/>
      <c r="Q1831" s="99"/>
      <c r="R1831" s="99"/>
      <c r="S1831" s="99"/>
      <c r="T1831" s="99"/>
      <c r="U1831" s="99"/>
      <c r="V1831" s="99"/>
      <c r="W1831" s="99"/>
      <c r="X1831" s="99"/>
      <c r="Y1831" s="100"/>
      <c r="Z1831" s="100"/>
      <c r="AA1831" s="100"/>
      <c r="AB1831" s="99"/>
      <c r="AC1831" s="99"/>
      <c r="AD1831" s="99"/>
      <c r="AE1831" s="99"/>
      <c r="AF1831" s="99"/>
      <c r="AG1831" s="99"/>
      <c r="AH1831" s="99"/>
      <c r="AI1831" s="99"/>
      <c r="AJ1831" s="100"/>
      <c r="AK1831" s="100"/>
      <c r="AL1831" s="100"/>
      <c r="AM1831" s="99"/>
      <c r="AN1831" s="99"/>
      <c r="AO1831" s="99"/>
      <c r="AP1831" s="99"/>
      <c r="AQ1831" s="99"/>
      <c r="AR1831" s="99"/>
      <c r="AS1831" s="99"/>
      <c r="AT1831" s="99"/>
      <c r="AU1831" s="99"/>
      <c r="AV1831" s="99"/>
      <c r="AW1831" s="99"/>
      <c r="AX1831" s="100"/>
      <c r="AY1831" s="100"/>
      <c r="AZ1831" s="101"/>
      <c r="BA1831" s="102"/>
      <c r="BB1831" s="95"/>
      <c r="BC1831" s="95"/>
      <c r="BD1831" s="41">
        <v>4</v>
      </c>
      <c r="BE1831" s="52">
        <v>43</v>
      </c>
      <c r="BF1831" s="103">
        <v>4362</v>
      </c>
      <c r="BG1831" s="277"/>
    </row>
    <row r="1832" spans="1:59" s="63" customFormat="1" ht="12.75" x14ac:dyDescent="0.2">
      <c r="A1832" s="196">
        <v>4</v>
      </c>
      <c r="B1832" s="197" t="s">
        <v>422</v>
      </c>
      <c r="C1832" s="208">
        <v>43</v>
      </c>
      <c r="D1832" s="209" t="s">
        <v>688</v>
      </c>
      <c r="E1832" s="212">
        <v>4362</v>
      </c>
      <c r="F1832" s="213" t="s">
        <v>744</v>
      </c>
      <c r="G1832" s="231"/>
      <c r="H1832" s="65"/>
      <c r="I1832" s="222"/>
      <c r="J1832" s="66"/>
      <c r="K1832" s="66"/>
      <c r="L1832" s="66"/>
      <c r="M1832" s="64"/>
      <c r="N1832" s="304"/>
      <c r="O1832" s="305"/>
      <c r="P1832" s="127"/>
      <c r="Q1832" s="67"/>
      <c r="R1832" s="67"/>
      <c r="S1832" s="67"/>
      <c r="T1832" s="67"/>
      <c r="U1832" s="67"/>
      <c r="V1832" s="67"/>
      <c r="W1832" s="67"/>
      <c r="X1832" s="67"/>
      <c r="Y1832" s="68"/>
      <c r="Z1832" s="68"/>
      <c r="AA1832" s="68"/>
      <c r="AB1832" s="67"/>
      <c r="AC1832" s="67"/>
      <c r="AD1832" s="67"/>
      <c r="AE1832" s="67"/>
      <c r="AF1832" s="67"/>
      <c r="AG1832" s="67"/>
      <c r="AH1832" s="67"/>
      <c r="AI1832" s="67"/>
      <c r="AJ1832" s="68"/>
      <c r="AK1832" s="68"/>
      <c r="AL1832" s="68"/>
      <c r="AM1832" s="67"/>
      <c r="AN1832" s="67"/>
      <c r="AO1832" s="67"/>
      <c r="AP1832" s="67"/>
      <c r="AQ1832" s="67"/>
      <c r="AR1832" s="67"/>
      <c r="AS1832" s="67"/>
      <c r="AT1832" s="67"/>
      <c r="AU1832" s="67"/>
      <c r="AV1832" s="67"/>
      <c r="AW1832" s="67"/>
      <c r="AX1832" s="68"/>
      <c r="AY1832" s="68"/>
      <c r="AZ1832" s="69"/>
      <c r="BA1832" s="70"/>
      <c r="BB1832" s="71"/>
      <c r="BC1832" s="95"/>
      <c r="BD1832" s="41">
        <v>4</v>
      </c>
      <c r="BE1832" s="52">
        <v>43</v>
      </c>
      <c r="BF1832" s="103">
        <v>4362</v>
      </c>
      <c r="BG1832" s="275"/>
    </row>
    <row r="1833" spans="1:59" s="63" customFormat="1" ht="12.75" x14ac:dyDescent="0.2">
      <c r="A1833" s="196">
        <v>4</v>
      </c>
      <c r="B1833" s="197" t="s">
        <v>422</v>
      </c>
      <c r="C1833" s="208">
        <v>43</v>
      </c>
      <c r="D1833" s="209" t="s">
        <v>688</v>
      </c>
      <c r="E1833" s="212">
        <v>4362</v>
      </c>
      <c r="F1833" s="213" t="s">
        <v>744</v>
      </c>
      <c r="G1833" s="231" t="s">
        <v>741</v>
      </c>
      <c r="H1833" s="72" t="s">
        <v>1233</v>
      </c>
      <c r="I1833" s="223" t="s">
        <v>1247</v>
      </c>
      <c r="J1833" s="73"/>
      <c r="K1833" s="73"/>
      <c r="L1833" s="73"/>
      <c r="M1833" s="74"/>
      <c r="N1833" s="247"/>
      <c r="O1833" s="306"/>
      <c r="P1833" s="105"/>
      <c r="Q1833" s="75"/>
      <c r="R1833" s="75"/>
      <c r="S1833" s="75"/>
      <c r="T1833" s="75"/>
      <c r="U1833" s="75"/>
      <c r="V1833" s="75"/>
      <c r="W1833" s="75"/>
      <c r="X1833" s="75"/>
      <c r="Y1833" s="76" t="s">
        <v>1241</v>
      </c>
      <c r="Z1833" s="77" t="s">
        <v>1241</v>
      </c>
      <c r="AA1833" s="78">
        <f>AA$2569</f>
        <v>5000</v>
      </c>
      <c r="AB1833" s="75"/>
      <c r="AC1833" s="75"/>
      <c r="AD1833" s="75"/>
      <c r="AE1833" s="75"/>
      <c r="AF1833" s="75"/>
      <c r="AG1833" s="75"/>
      <c r="AH1833" s="75"/>
      <c r="AI1833" s="75"/>
      <c r="AJ1833" s="76" t="s">
        <v>1241</v>
      </c>
      <c r="AK1833" s="77" t="s">
        <v>1241</v>
      </c>
      <c r="AL1833" s="78">
        <f>AL$2569</f>
        <v>0</v>
      </c>
      <c r="AM1833" s="75"/>
      <c r="AN1833" s="75"/>
      <c r="AO1833" s="75"/>
      <c r="AP1833" s="75"/>
      <c r="AQ1833" s="75"/>
      <c r="AR1833" s="75"/>
      <c r="AS1833" s="75"/>
      <c r="AT1833" s="75"/>
      <c r="AU1833" s="75"/>
      <c r="AV1833" s="75"/>
      <c r="AW1833" s="76" t="s">
        <v>1241</v>
      </c>
      <c r="AX1833" s="77" t="s">
        <v>1241</v>
      </c>
      <c r="AY1833" s="78">
        <f>AY$2569</f>
        <v>500</v>
      </c>
      <c r="AZ1833" s="79"/>
      <c r="BA1833" s="80" t="str">
        <f>I1833</f>
        <v>&gt; see 4711, Thermal insulation</v>
      </c>
      <c r="BB1833" s="71"/>
      <c r="BC1833" s="95"/>
      <c r="BD1833" s="41">
        <v>4</v>
      </c>
      <c r="BE1833" s="52">
        <v>43</v>
      </c>
      <c r="BF1833" s="103">
        <v>4362</v>
      </c>
      <c r="BG1833" s="276" t="str">
        <f>H1833</f>
        <v>Default Scenario (Link)</v>
      </c>
    </row>
    <row r="1834" spans="1:59" s="63" customFormat="1" ht="12.75" x14ac:dyDescent="0.2">
      <c r="A1834" s="196">
        <v>4</v>
      </c>
      <c r="B1834" s="197" t="s">
        <v>422</v>
      </c>
      <c r="C1834" s="208">
        <v>43</v>
      </c>
      <c r="D1834" s="209" t="s">
        <v>688</v>
      </c>
      <c r="E1834" s="212">
        <v>4362</v>
      </c>
      <c r="F1834" s="213" t="s">
        <v>744</v>
      </c>
      <c r="G1834" s="231"/>
      <c r="H1834" s="65"/>
      <c r="I1834" s="222"/>
      <c r="J1834" s="66"/>
      <c r="K1834" s="66"/>
      <c r="L1834" s="66"/>
      <c r="M1834" s="64"/>
      <c r="N1834" s="304"/>
      <c r="O1834" s="305"/>
      <c r="P1834" s="127"/>
      <c r="Q1834" s="67"/>
      <c r="R1834" s="67"/>
      <c r="S1834" s="67"/>
      <c r="T1834" s="67"/>
      <c r="U1834" s="67"/>
      <c r="V1834" s="67"/>
      <c r="W1834" s="67"/>
      <c r="X1834" s="67"/>
      <c r="Y1834" s="68"/>
      <c r="Z1834" s="68"/>
      <c r="AA1834" s="68"/>
      <c r="AB1834" s="67"/>
      <c r="AC1834" s="67"/>
      <c r="AD1834" s="67"/>
      <c r="AE1834" s="67"/>
      <c r="AF1834" s="67"/>
      <c r="AG1834" s="67"/>
      <c r="AH1834" s="67"/>
      <c r="AI1834" s="67"/>
      <c r="AJ1834" s="68"/>
      <c r="AK1834" s="68"/>
      <c r="AL1834" s="68"/>
      <c r="AM1834" s="67"/>
      <c r="AN1834" s="67"/>
      <c r="AO1834" s="67"/>
      <c r="AP1834" s="67"/>
      <c r="AQ1834" s="67"/>
      <c r="AR1834" s="67"/>
      <c r="AS1834" s="67"/>
      <c r="AT1834" s="67"/>
      <c r="AU1834" s="67"/>
      <c r="AV1834" s="67"/>
      <c r="AW1834" s="67"/>
      <c r="AX1834" s="68"/>
      <c r="AY1834" s="68"/>
      <c r="AZ1834" s="69"/>
      <c r="BA1834" s="70"/>
      <c r="BB1834" s="71"/>
      <c r="BC1834" s="95"/>
      <c r="BD1834" s="41">
        <v>4</v>
      </c>
      <c r="BE1834" s="52">
        <v>43</v>
      </c>
      <c r="BF1834" s="103">
        <v>4362</v>
      </c>
      <c r="BG1834" s="275"/>
    </row>
    <row r="1835" spans="1:59" s="63" customFormat="1" ht="12.75" x14ac:dyDescent="0.2">
      <c r="A1835" s="196">
        <v>4</v>
      </c>
      <c r="B1835" s="197" t="s">
        <v>422</v>
      </c>
      <c r="C1835" s="208">
        <v>43</v>
      </c>
      <c r="D1835" s="209" t="s">
        <v>688</v>
      </c>
      <c r="E1835" s="212">
        <v>4362</v>
      </c>
      <c r="F1835" s="213" t="s">
        <v>744</v>
      </c>
      <c r="G1835" s="232"/>
      <c r="H1835" s="97"/>
      <c r="I1835" s="224"/>
      <c r="J1835" s="98"/>
      <c r="K1835" s="98"/>
      <c r="L1835" s="98"/>
      <c r="M1835" s="96"/>
      <c r="N1835" s="307"/>
      <c r="O1835" s="246"/>
      <c r="P1835" s="124"/>
      <c r="Q1835" s="99"/>
      <c r="R1835" s="99"/>
      <c r="S1835" s="99"/>
      <c r="T1835" s="99"/>
      <c r="U1835" s="99"/>
      <c r="V1835" s="99"/>
      <c r="W1835" s="99"/>
      <c r="X1835" s="99"/>
      <c r="Y1835" s="100"/>
      <c r="Z1835" s="100"/>
      <c r="AA1835" s="100"/>
      <c r="AB1835" s="99"/>
      <c r="AC1835" s="99"/>
      <c r="AD1835" s="99"/>
      <c r="AE1835" s="99"/>
      <c r="AF1835" s="99"/>
      <c r="AG1835" s="99"/>
      <c r="AH1835" s="99"/>
      <c r="AI1835" s="99"/>
      <c r="AJ1835" s="100"/>
      <c r="AK1835" s="100"/>
      <c r="AL1835" s="100"/>
      <c r="AM1835" s="99"/>
      <c r="AN1835" s="99"/>
      <c r="AO1835" s="99"/>
      <c r="AP1835" s="99"/>
      <c r="AQ1835" s="99"/>
      <c r="AR1835" s="99"/>
      <c r="AS1835" s="99"/>
      <c r="AT1835" s="99"/>
      <c r="AU1835" s="99"/>
      <c r="AV1835" s="99"/>
      <c r="AW1835" s="99"/>
      <c r="AX1835" s="100"/>
      <c r="AY1835" s="100"/>
      <c r="AZ1835" s="101"/>
      <c r="BA1835" s="102"/>
      <c r="BB1835" s="95"/>
      <c r="BC1835" s="95"/>
      <c r="BD1835" s="41">
        <v>4</v>
      </c>
      <c r="BE1835" s="52">
        <v>43</v>
      </c>
      <c r="BF1835" s="103">
        <v>4362</v>
      </c>
      <c r="BG1835" s="277"/>
    </row>
    <row r="1836" spans="1:59" s="63" customFormat="1" ht="12.75" x14ac:dyDescent="0.2">
      <c r="A1836" s="196">
        <v>4</v>
      </c>
      <c r="B1836" s="197" t="s">
        <v>422</v>
      </c>
      <c r="C1836" s="208">
        <v>43</v>
      </c>
      <c r="D1836" s="209" t="s">
        <v>688</v>
      </c>
      <c r="E1836" s="212">
        <v>4362</v>
      </c>
      <c r="F1836" s="213" t="s">
        <v>744</v>
      </c>
      <c r="G1836" s="231"/>
      <c r="H1836" s="65"/>
      <c r="I1836" s="222"/>
      <c r="J1836" s="66"/>
      <c r="K1836" s="66"/>
      <c r="L1836" s="66"/>
      <c r="M1836" s="64"/>
      <c r="N1836" s="304"/>
      <c r="O1836" s="305"/>
      <c r="P1836" s="127"/>
      <c r="Q1836" s="67"/>
      <c r="R1836" s="67"/>
      <c r="S1836" s="67"/>
      <c r="T1836" s="67"/>
      <c r="U1836" s="67"/>
      <c r="V1836" s="67"/>
      <c r="W1836" s="67"/>
      <c r="X1836" s="67"/>
      <c r="Y1836" s="68"/>
      <c r="Z1836" s="68"/>
      <c r="AA1836" s="68"/>
      <c r="AB1836" s="67"/>
      <c r="AC1836" s="67"/>
      <c r="AD1836" s="67"/>
      <c r="AE1836" s="67"/>
      <c r="AF1836" s="67"/>
      <c r="AG1836" s="67"/>
      <c r="AH1836" s="67"/>
      <c r="AI1836" s="67"/>
      <c r="AJ1836" s="68"/>
      <c r="AK1836" s="68"/>
      <c r="AL1836" s="68"/>
      <c r="AM1836" s="67"/>
      <c r="AN1836" s="67"/>
      <c r="AO1836" s="67"/>
      <c r="AP1836" s="67"/>
      <c r="AQ1836" s="67"/>
      <c r="AR1836" s="67"/>
      <c r="AS1836" s="67"/>
      <c r="AT1836" s="67"/>
      <c r="AU1836" s="67"/>
      <c r="AV1836" s="67"/>
      <c r="AW1836" s="67"/>
      <c r="AX1836" s="68"/>
      <c r="AY1836" s="68"/>
      <c r="AZ1836" s="69"/>
      <c r="BA1836" s="70"/>
      <c r="BB1836" s="71"/>
      <c r="BC1836" s="95"/>
      <c r="BD1836" s="41">
        <v>4</v>
      </c>
      <c r="BE1836" s="52">
        <v>43</v>
      </c>
      <c r="BF1836" s="103">
        <v>4362</v>
      </c>
      <c r="BG1836" s="275"/>
    </row>
    <row r="1837" spans="1:59" s="63" customFormat="1" ht="12.75" x14ac:dyDescent="0.2">
      <c r="A1837" s="196">
        <v>4</v>
      </c>
      <c r="B1837" s="197" t="s">
        <v>422</v>
      </c>
      <c r="C1837" s="208">
        <v>43</v>
      </c>
      <c r="D1837" s="209" t="s">
        <v>688</v>
      </c>
      <c r="E1837" s="212">
        <v>4362</v>
      </c>
      <c r="F1837" s="213" t="s">
        <v>744</v>
      </c>
      <c r="G1837" s="231" t="s">
        <v>360</v>
      </c>
      <c r="H1837" s="72" t="s">
        <v>1233</v>
      </c>
      <c r="I1837" s="223" t="s">
        <v>1250</v>
      </c>
      <c r="J1837" s="73"/>
      <c r="K1837" s="73"/>
      <c r="L1837" s="73"/>
      <c r="M1837" s="74"/>
      <c r="N1837" s="247"/>
      <c r="O1837" s="306"/>
      <c r="P1837" s="105"/>
      <c r="Q1837" s="75"/>
      <c r="R1837" s="75"/>
      <c r="S1837" s="75"/>
      <c r="T1837" s="75"/>
      <c r="U1837" s="75"/>
      <c r="V1837" s="75"/>
      <c r="W1837" s="75"/>
      <c r="X1837" s="75"/>
      <c r="Y1837" s="76" t="s">
        <v>1241</v>
      </c>
      <c r="Z1837" s="77" t="s">
        <v>1241</v>
      </c>
      <c r="AA1837" s="78">
        <f>AA$990</f>
        <v>10000</v>
      </c>
      <c r="AB1837" s="75"/>
      <c r="AC1837" s="75"/>
      <c r="AD1837" s="75"/>
      <c r="AE1837" s="75"/>
      <c r="AF1837" s="75"/>
      <c r="AG1837" s="75"/>
      <c r="AH1837" s="75"/>
      <c r="AI1837" s="75"/>
      <c r="AJ1837" s="76" t="s">
        <v>1241</v>
      </c>
      <c r="AK1837" s="77" t="s">
        <v>1241</v>
      </c>
      <c r="AL1837" s="78">
        <f>IF(ISNUMBER(AK1837),AK1837,0)</f>
        <v>0</v>
      </c>
      <c r="AM1837" s="75"/>
      <c r="AN1837" s="75"/>
      <c r="AO1837" s="75"/>
      <c r="AP1837" s="75"/>
      <c r="AQ1837" s="75"/>
      <c r="AR1837" s="75"/>
      <c r="AS1837" s="75"/>
      <c r="AT1837" s="75"/>
      <c r="AU1837" s="75"/>
      <c r="AV1837" s="75"/>
      <c r="AW1837" s="76" t="s">
        <v>1241</v>
      </c>
      <c r="AX1837" s="77" t="s">
        <v>1241</v>
      </c>
      <c r="AY1837" s="78">
        <f>AY$990</f>
        <v>250</v>
      </c>
      <c r="AZ1837" s="79"/>
      <c r="BA1837" s="80" t="str">
        <f>I1837</f>
        <v>&gt; see 4223, Plywood cladding</v>
      </c>
      <c r="BB1837" s="71"/>
      <c r="BC1837" s="95"/>
      <c r="BD1837" s="41">
        <v>4</v>
      </c>
      <c r="BE1837" s="52">
        <v>43</v>
      </c>
      <c r="BF1837" s="103">
        <v>4362</v>
      </c>
      <c r="BG1837" s="276" t="str">
        <f>H1837</f>
        <v>Default Scenario (Link)</v>
      </c>
    </row>
    <row r="1838" spans="1:59" s="63" customFormat="1" ht="12.75" x14ac:dyDescent="0.2">
      <c r="A1838" s="196">
        <v>4</v>
      </c>
      <c r="B1838" s="197" t="s">
        <v>422</v>
      </c>
      <c r="C1838" s="208">
        <v>43</v>
      </c>
      <c r="D1838" s="209" t="s">
        <v>688</v>
      </c>
      <c r="E1838" s="212">
        <v>4362</v>
      </c>
      <c r="F1838" s="213" t="s">
        <v>744</v>
      </c>
      <c r="G1838" s="231"/>
      <c r="H1838" s="65"/>
      <c r="I1838" s="222"/>
      <c r="J1838" s="66"/>
      <c r="K1838" s="66"/>
      <c r="L1838" s="66"/>
      <c r="M1838" s="64"/>
      <c r="N1838" s="304"/>
      <c r="O1838" s="305"/>
      <c r="P1838" s="127"/>
      <c r="Q1838" s="67"/>
      <c r="R1838" s="67"/>
      <c r="S1838" s="67"/>
      <c r="T1838" s="67"/>
      <c r="U1838" s="67"/>
      <c r="V1838" s="67"/>
      <c r="W1838" s="67"/>
      <c r="X1838" s="67"/>
      <c r="Y1838" s="68"/>
      <c r="Z1838" s="68"/>
      <c r="AA1838" s="68"/>
      <c r="AB1838" s="67"/>
      <c r="AC1838" s="67"/>
      <c r="AD1838" s="67"/>
      <c r="AE1838" s="67"/>
      <c r="AF1838" s="67"/>
      <c r="AG1838" s="67"/>
      <c r="AH1838" s="67"/>
      <c r="AI1838" s="67"/>
      <c r="AJ1838" s="68"/>
      <c r="AK1838" s="68"/>
      <c r="AL1838" s="68"/>
      <c r="AM1838" s="67"/>
      <c r="AN1838" s="67"/>
      <c r="AO1838" s="67"/>
      <c r="AP1838" s="67"/>
      <c r="AQ1838" s="67"/>
      <c r="AR1838" s="67"/>
      <c r="AS1838" s="67"/>
      <c r="AT1838" s="67"/>
      <c r="AU1838" s="67"/>
      <c r="AV1838" s="67"/>
      <c r="AW1838" s="67"/>
      <c r="AX1838" s="68"/>
      <c r="AY1838" s="68"/>
      <c r="AZ1838" s="69"/>
      <c r="BA1838" s="70"/>
      <c r="BB1838" s="71"/>
      <c r="BC1838" s="95"/>
      <c r="BD1838" s="41">
        <v>4</v>
      </c>
      <c r="BE1838" s="52">
        <v>43</v>
      </c>
      <c r="BF1838" s="103">
        <v>4362</v>
      </c>
      <c r="BG1838" s="275"/>
    </row>
    <row r="1839" spans="1:59" s="63" customFormat="1" ht="12.75" x14ac:dyDescent="0.2">
      <c r="A1839" s="196">
        <v>4</v>
      </c>
      <c r="B1839" s="197" t="s">
        <v>422</v>
      </c>
      <c r="C1839" s="208">
        <v>43</v>
      </c>
      <c r="D1839" s="209" t="s">
        <v>688</v>
      </c>
      <c r="E1839" s="212">
        <v>4362</v>
      </c>
      <c r="F1839" s="213" t="s">
        <v>744</v>
      </c>
      <c r="G1839" s="232"/>
      <c r="H1839" s="97"/>
      <c r="I1839" s="224"/>
      <c r="J1839" s="98"/>
      <c r="K1839" s="98"/>
      <c r="L1839" s="98"/>
      <c r="M1839" s="96"/>
      <c r="N1839" s="307"/>
      <c r="O1839" s="246"/>
      <c r="P1839" s="124"/>
      <c r="Q1839" s="99"/>
      <c r="R1839" s="99"/>
      <c r="S1839" s="99"/>
      <c r="T1839" s="99"/>
      <c r="U1839" s="99"/>
      <c r="V1839" s="99"/>
      <c r="W1839" s="99"/>
      <c r="X1839" s="99"/>
      <c r="Y1839" s="100"/>
      <c r="Z1839" s="100"/>
      <c r="AA1839" s="100"/>
      <c r="AB1839" s="99"/>
      <c r="AC1839" s="99"/>
      <c r="AD1839" s="99"/>
      <c r="AE1839" s="99"/>
      <c r="AF1839" s="99"/>
      <c r="AG1839" s="99"/>
      <c r="AH1839" s="99"/>
      <c r="AI1839" s="99"/>
      <c r="AJ1839" s="100"/>
      <c r="AK1839" s="100"/>
      <c r="AL1839" s="100"/>
      <c r="AM1839" s="99"/>
      <c r="AN1839" s="99"/>
      <c r="AO1839" s="99"/>
      <c r="AP1839" s="99"/>
      <c r="AQ1839" s="99"/>
      <c r="AR1839" s="99"/>
      <c r="AS1839" s="99"/>
      <c r="AT1839" s="99"/>
      <c r="AU1839" s="99"/>
      <c r="AV1839" s="99"/>
      <c r="AW1839" s="99"/>
      <c r="AX1839" s="100"/>
      <c r="AY1839" s="100"/>
      <c r="AZ1839" s="101"/>
      <c r="BA1839" s="102"/>
      <c r="BB1839" s="95"/>
      <c r="BC1839" s="95"/>
      <c r="BD1839" s="41">
        <v>4</v>
      </c>
      <c r="BE1839" s="52">
        <v>43</v>
      </c>
      <c r="BF1839" s="103">
        <v>4362</v>
      </c>
      <c r="BG1839" s="277"/>
    </row>
    <row r="1840" spans="1:59" x14ac:dyDescent="0.25">
      <c r="A1840" s="196">
        <v>4</v>
      </c>
      <c r="B1840" s="197" t="s">
        <v>422</v>
      </c>
      <c r="C1840" s="208">
        <v>43</v>
      </c>
      <c r="D1840" s="209" t="s">
        <v>688</v>
      </c>
      <c r="E1840" s="210">
        <v>4363</v>
      </c>
      <c r="F1840" s="211" t="s">
        <v>746</v>
      </c>
      <c r="G1840" s="235"/>
      <c r="H1840" s="145"/>
      <c r="I1840" s="221"/>
      <c r="J1840" s="57"/>
      <c r="K1840" s="57"/>
      <c r="L1840" s="57"/>
      <c r="M1840" s="144"/>
      <c r="N1840" s="324"/>
      <c r="O1840" s="325"/>
      <c r="P1840" s="146"/>
      <c r="Q1840" s="146"/>
      <c r="R1840" s="146"/>
      <c r="S1840" s="146"/>
      <c r="T1840" s="146"/>
      <c r="U1840" s="146"/>
      <c r="V1840" s="146"/>
      <c r="W1840" s="146"/>
      <c r="X1840" s="146"/>
      <c r="Y1840" s="59"/>
      <c r="Z1840" s="123"/>
      <c r="AA1840" s="123"/>
      <c r="AB1840" s="146"/>
      <c r="AC1840" s="146"/>
      <c r="AD1840" s="146"/>
      <c r="AE1840" s="146"/>
      <c r="AF1840" s="146"/>
      <c r="AG1840" s="146"/>
      <c r="AH1840" s="146"/>
      <c r="AI1840" s="146"/>
      <c r="AJ1840" s="59"/>
      <c r="AK1840" s="123"/>
      <c r="AL1840" s="123"/>
      <c r="AM1840" s="146"/>
      <c r="AN1840" s="146"/>
      <c r="AO1840" s="146"/>
      <c r="AP1840" s="146"/>
      <c r="AQ1840" s="146"/>
      <c r="AR1840" s="146"/>
      <c r="AS1840" s="146"/>
      <c r="AT1840" s="146"/>
      <c r="AU1840" s="146"/>
      <c r="AV1840" s="146"/>
      <c r="AW1840" s="58"/>
      <c r="AX1840" s="123"/>
      <c r="AY1840" s="59"/>
      <c r="AZ1840" s="147"/>
      <c r="BA1840" s="148"/>
      <c r="BB1840" s="143"/>
      <c r="BC1840" s="143"/>
      <c r="BD1840" s="41">
        <v>4</v>
      </c>
      <c r="BE1840" s="52">
        <v>43</v>
      </c>
      <c r="BF1840" s="62">
        <v>4363</v>
      </c>
      <c r="BG1840" s="284"/>
    </row>
    <row r="1841" spans="1:59" s="63" customFormat="1" ht="12.75" x14ac:dyDescent="0.2">
      <c r="A1841" s="196">
        <v>4</v>
      </c>
      <c r="B1841" s="197" t="s">
        <v>422</v>
      </c>
      <c r="C1841" s="208">
        <v>43</v>
      </c>
      <c r="D1841" s="209" t="s">
        <v>688</v>
      </c>
      <c r="E1841" s="210">
        <v>4363</v>
      </c>
      <c r="F1841" s="211" t="s">
        <v>746</v>
      </c>
      <c r="G1841" s="230"/>
      <c r="H1841" s="56"/>
      <c r="I1841" s="221"/>
      <c r="J1841" s="57"/>
      <c r="K1841" s="57"/>
      <c r="L1841" s="57"/>
      <c r="M1841" s="55"/>
      <c r="N1841" s="303"/>
      <c r="O1841" s="245"/>
      <c r="P1841" s="122"/>
      <c r="Q1841" s="58"/>
      <c r="R1841" s="58"/>
      <c r="S1841" s="58"/>
      <c r="T1841" s="58"/>
      <c r="U1841" s="58"/>
      <c r="V1841" s="58"/>
      <c r="W1841" s="58"/>
      <c r="X1841" s="58"/>
      <c r="Y1841" s="59"/>
      <c r="Z1841" s="59"/>
      <c r="AA1841" s="59"/>
      <c r="AB1841" s="58"/>
      <c r="AC1841" s="58"/>
      <c r="AD1841" s="58"/>
      <c r="AE1841" s="58"/>
      <c r="AF1841" s="58"/>
      <c r="AG1841" s="58"/>
      <c r="AH1841" s="58"/>
      <c r="AI1841" s="58"/>
      <c r="AJ1841" s="59"/>
      <c r="AK1841" s="59"/>
      <c r="AL1841" s="59"/>
      <c r="AM1841" s="58"/>
      <c r="AN1841" s="58"/>
      <c r="AO1841" s="58"/>
      <c r="AP1841" s="58"/>
      <c r="AQ1841" s="58"/>
      <c r="AR1841" s="58"/>
      <c r="AS1841" s="58"/>
      <c r="AT1841" s="58"/>
      <c r="AU1841" s="58"/>
      <c r="AV1841" s="58"/>
      <c r="AW1841" s="58"/>
      <c r="AX1841" s="59"/>
      <c r="AY1841" s="59"/>
      <c r="AZ1841" s="60"/>
      <c r="BA1841" s="61"/>
      <c r="BB1841" s="54"/>
      <c r="BC1841" s="54"/>
      <c r="BD1841" s="41">
        <v>4</v>
      </c>
      <c r="BE1841" s="52">
        <v>43</v>
      </c>
      <c r="BF1841" s="62">
        <v>4363</v>
      </c>
      <c r="BG1841" s="274"/>
    </row>
    <row r="1842" spans="1:59" s="63" customFormat="1" ht="12.75" x14ac:dyDescent="0.2">
      <c r="A1842" s="196">
        <v>4</v>
      </c>
      <c r="B1842" s="197" t="s">
        <v>422</v>
      </c>
      <c r="C1842" s="208">
        <v>43</v>
      </c>
      <c r="D1842" s="209" t="s">
        <v>688</v>
      </c>
      <c r="E1842" s="210">
        <v>4363</v>
      </c>
      <c r="F1842" s="211" t="s">
        <v>746</v>
      </c>
      <c r="G1842" s="231" t="s">
        <v>314</v>
      </c>
      <c r="H1842" s="65"/>
      <c r="I1842" s="222"/>
      <c r="J1842" s="66"/>
      <c r="K1842" s="66"/>
      <c r="L1842" s="66"/>
      <c r="M1842" s="64"/>
      <c r="N1842" s="308"/>
      <c r="O1842" s="309"/>
      <c r="P1842" s="127"/>
      <c r="Q1842" s="67"/>
      <c r="R1842" s="67"/>
      <c r="S1842" s="67"/>
      <c r="T1842" s="67"/>
      <c r="U1842" s="67"/>
      <c r="V1842" s="67"/>
      <c r="W1842" s="67"/>
      <c r="X1842" s="67"/>
      <c r="Y1842" s="68"/>
      <c r="Z1842" s="68"/>
      <c r="AA1842" s="68"/>
      <c r="AB1842" s="67"/>
      <c r="AC1842" s="67"/>
      <c r="AD1842" s="67"/>
      <c r="AE1842" s="67"/>
      <c r="AF1842" s="67"/>
      <c r="AG1842" s="67"/>
      <c r="AH1842" s="67"/>
      <c r="AI1842" s="67"/>
      <c r="AJ1842" s="68"/>
      <c r="AK1842" s="68"/>
      <c r="AL1842" s="68"/>
      <c r="AM1842" s="67"/>
      <c r="AN1842" s="67"/>
      <c r="AO1842" s="67"/>
      <c r="AP1842" s="67"/>
      <c r="AQ1842" s="67"/>
      <c r="AR1842" s="67"/>
      <c r="AS1842" s="67"/>
      <c r="AT1842" s="67"/>
      <c r="AU1842" s="67"/>
      <c r="AV1842" s="67"/>
      <c r="AW1842" s="67"/>
      <c r="AX1842" s="68"/>
      <c r="AY1842" s="68"/>
      <c r="AZ1842" s="69"/>
      <c r="BA1842" s="70"/>
      <c r="BB1842" s="71"/>
      <c r="BC1842" s="54"/>
      <c r="BD1842" s="41">
        <v>4</v>
      </c>
      <c r="BE1842" s="52">
        <v>43</v>
      </c>
      <c r="BF1842" s="62">
        <v>4363</v>
      </c>
      <c r="BG1842" s="275"/>
    </row>
    <row r="1843" spans="1:59" s="63" customFormat="1" ht="12.75" x14ac:dyDescent="0.2">
      <c r="A1843" s="196">
        <v>4</v>
      </c>
      <c r="B1843" s="197" t="s">
        <v>422</v>
      </c>
      <c r="C1843" s="208">
        <v>43</v>
      </c>
      <c r="D1843" s="209" t="s">
        <v>688</v>
      </c>
      <c r="E1843" s="210">
        <v>4363</v>
      </c>
      <c r="F1843" s="211" t="s">
        <v>746</v>
      </c>
      <c r="G1843" s="231" t="s">
        <v>314</v>
      </c>
      <c r="H1843" s="72" t="s">
        <v>47</v>
      </c>
      <c r="I1843" s="223"/>
      <c r="J1843" s="73"/>
      <c r="K1843" s="73"/>
      <c r="L1843" s="73"/>
      <c r="M1843" s="74"/>
      <c r="N1843" s="247"/>
      <c r="O1843" s="306"/>
      <c r="P1843" s="105"/>
      <c r="Q1843" s="75"/>
      <c r="R1843" s="75"/>
      <c r="S1843" s="75"/>
      <c r="T1843" s="75"/>
      <c r="U1843" s="75"/>
      <c r="V1843" s="75"/>
      <c r="W1843" s="75"/>
      <c r="X1843" s="75"/>
      <c r="Y1843" s="76">
        <f>IF(ISNUMBER(VLOOKUP(Y1845,P$7:W$7,MATCH(Y1845,P$7:W$7))),VLOOKUP(Y1845,P$7:W$7,MATCH(Y1845,P$7:W$7)),IF(N1847=0,"No Data",IF(Y1845&gt;0,"&lt;100",0)))</f>
        <v>0</v>
      </c>
      <c r="Z1843" s="77">
        <f>IF(ISNUMBER(VLOOKUP(Z1847,P$7:W$7,MATCH(Z1847,P$7:W$7))),VLOOKUP(Z1847,P$7:W$7,MATCH(Z1847,P$7:W$7)),IF(N1847=0,"No Data",IF(Z1847&gt;0,"&lt;100",0)))</f>
        <v>0</v>
      </c>
      <c r="AA1843" s="106">
        <f>IF(ISNUMBER(Z1843),Z1843,0)</f>
        <v>0</v>
      </c>
      <c r="AB1843" s="75"/>
      <c r="AC1843" s="75"/>
      <c r="AD1843" s="75"/>
      <c r="AE1843" s="75"/>
      <c r="AF1843" s="75"/>
      <c r="AG1843" s="75"/>
      <c r="AH1843" s="75"/>
      <c r="AI1843" s="75"/>
      <c r="AJ1843" s="76">
        <f>IF(ISNUMBER(VLOOKUP(AJ1845,AB$7:AH$7,MATCH(AJ1845,AB$7:AH$7))),VLOOKUP(AJ1845,AB$7:AH$7,MATCH(AJ1845,AB$7:AH$7)),IF(N1847=0,"No Data",IF(AJ1845&gt;0,"&lt;50",0)))</f>
        <v>0</v>
      </c>
      <c r="AK1843" s="77">
        <f>IF(ISNUMBER(VLOOKUP(AK1847,AB$7:AH$7,MATCH(AK1847,AB$7:AH$7))),VLOOKUP(AK1847,AB$7:AH$7,MATCH(AK1847,AB$7:AH$7)),IF(N1847=0,"No Data",IF(AK1847&gt;0,"&lt;50",0)))</f>
        <v>0</v>
      </c>
      <c r="AL1843" s="106">
        <f>IF(ISNUMBER(AK1843),AK1843,0)</f>
        <v>0</v>
      </c>
      <c r="AM1843" s="75"/>
      <c r="AN1843" s="75"/>
      <c r="AO1843" s="75"/>
      <c r="AP1843" s="75"/>
      <c r="AQ1843" s="75"/>
      <c r="AR1843" s="75"/>
      <c r="AS1843" s="75"/>
      <c r="AT1843" s="75"/>
      <c r="AU1843" s="75"/>
      <c r="AV1843" s="75"/>
      <c r="AW1843" s="76">
        <f>IF(ISNUMBER(VLOOKUP(AW1845,AM$7:AU$7,MATCH(AW1845,AM$7:AU$7))),VLOOKUP(AW1845,AM$7:AU$7,MATCH(AW1845,AM$7:AU$7)),IF(N1847=0,"No Data",IF(AW1845&gt;0,"&lt;10",0)))</f>
        <v>1000</v>
      </c>
      <c r="AX1843" s="77">
        <f>IF(ISNUMBER(VLOOKUP(AX1847,AM$7:AU$7,MATCH(AX1847,AM$7:AU$7))),VLOOKUP(AX1847,AM$7:AU$7,MATCH(AX1847,AM$7:AU$7)),IF(N1847=0,"No Data",IF(AX1847&gt;0,"&lt;10",0)))</f>
        <v>1000</v>
      </c>
      <c r="AY1843" s="106">
        <f>IF(ISNUMBER(AX1843),AX1843,0)</f>
        <v>1000</v>
      </c>
      <c r="AZ1843" s="79"/>
      <c r="BA1843" s="80"/>
      <c r="BB1843" s="71"/>
      <c r="BC1843" s="54"/>
      <c r="BD1843" s="41">
        <v>4</v>
      </c>
      <c r="BE1843" s="52">
        <v>43</v>
      </c>
      <c r="BF1843" s="62">
        <v>4363</v>
      </c>
      <c r="BG1843" s="276" t="s">
        <v>47</v>
      </c>
    </row>
    <row r="1844" spans="1:59" s="63" customFormat="1" ht="12.75" x14ac:dyDescent="0.2">
      <c r="A1844" s="196">
        <v>4</v>
      </c>
      <c r="B1844" s="197" t="s">
        <v>422</v>
      </c>
      <c r="C1844" s="208">
        <v>43</v>
      </c>
      <c r="D1844" s="209" t="s">
        <v>688</v>
      </c>
      <c r="E1844" s="210">
        <v>4363</v>
      </c>
      <c r="F1844" s="211" t="s">
        <v>746</v>
      </c>
      <c r="G1844" s="231" t="s">
        <v>314</v>
      </c>
      <c r="H1844" s="81" t="s">
        <v>48</v>
      </c>
      <c r="I1844" s="223"/>
      <c r="J1844" s="73"/>
      <c r="K1844" s="73"/>
      <c r="L1844" s="73"/>
      <c r="M1844" s="74"/>
      <c r="N1844" s="247"/>
      <c r="O1844" s="306"/>
      <c r="P1844" s="105"/>
      <c r="Q1844" s="75"/>
      <c r="R1844" s="75"/>
      <c r="S1844" s="75"/>
      <c r="T1844" s="75"/>
      <c r="U1844" s="75"/>
      <c r="V1844" s="75"/>
      <c r="W1844" s="75"/>
      <c r="X1844" s="75"/>
      <c r="Y1844" s="82">
        <f>MIN(X1848:X1849)</f>
        <v>0</v>
      </c>
      <c r="Z1844" s="83"/>
      <c r="AA1844" s="83"/>
      <c r="AB1844" s="75"/>
      <c r="AC1844" s="75"/>
      <c r="AD1844" s="75"/>
      <c r="AE1844" s="75"/>
      <c r="AF1844" s="75"/>
      <c r="AG1844" s="75"/>
      <c r="AH1844" s="75"/>
      <c r="AI1844" s="75"/>
      <c r="AJ1844" s="82">
        <f>MIN(AI1848:AI1849)</f>
        <v>0</v>
      </c>
      <c r="AK1844" s="83"/>
      <c r="AL1844" s="83"/>
      <c r="AM1844" s="75"/>
      <c r="AN1844" s="75"/>
      <c r="AO1844" s="75"/>
      <c r="AP1844" s="75"/>
      <c r="AQ1844" s="75"/>
      <c r="AR1844" s="75"/>
      <c r="AS1844" s="75"/>
      <c r="AT1844" s="75"/>
      <c r="AU1844" s="75"/>
      <c r="AV1844" s="75"/>
      <c r="AW1844" s="82">
        <f>MIN(AV1848:AV1849)</f>
        <v>1000</v>
      </c>
      <c r="AX1844" s="83"/>
      <c r="AY1844" s="83"/>
      <c r="AZ1844" s="79"/>
      <c r="BA1844" s="80"/>
      <c r="BB1844" s="71"/>
      <c r="BC1844" s="54"/>
      <c r="BD1844" s="41">
        <v>4</v>
      </c>
      <c r="BE1844" s="52">
        <v>43</v>
      </c>
      <c r="BF1844" s="62">
        <v>4363</v>
      </c>
      <c r="BG1844" s="278" t="s">
        <v>48</v>
      </c>
    </row>
    <row r="1845" spans="1:59" s="63" customFormat="1" ht="12.75" x14ac:dyDescent="0.2">
      <c r="A1845" s="196">
        <v>4</v>
      </c>
      <c r="B1845" s="197" t="s">
        <v>422</v>
      </c>
      <c r="C1845" s="208">
        <v>43</v>
      </c>
      <c r="D1845" s="209" t="s">
        <v>688</v>
      </c>
      <c r="E1845" s="210">
        <v>4363</v>
      </c>
      <c r="F1845" s="211" t="s">
        <v>746</v>
      </c>
      <c r="G1845" s="231" t="s">
        <v>314</v>
      </c>
      <c r="H1845" s="81" t="s">
        <v>49</v>
      </c>
      <c r="I1845" s="223"/>
      <c r="J1845" s="73"/>
      <c r="K1845" s="73"/>
      <c r="L1845" s="73"/>
      <c r="M1845" s="74"/>
      <c r="N1845" s="247"/>
      <c r="O1845" s="306"/>
      <c r="P1845" s="105"/>
      <c r="Q1845" s="75"/>
      <c r="R1845" s="75"/>
      <c r="S1845" s="75"/>
      <c r="T1845" s="75"/>
      <c r="U1845" s="75"/>
      <c r="V1845" s="75"/>
      <c r="W1845" s="75"/>
      <c r="X1845" s="75"/>
      <c r="Y1845" s="84">
        <f>IF(ISNUMBER(AVERAGE(X1848:X1849)),AVERAGE(X1848:X1849),0)</f>
        <v>0</v>
      </c>
      <c r="Z1845" s="83"/>
      <c r="AA1845" s="83"/>
      <c r="AB1845" s="75"/>
      <c r="AC1845" s="75"/>
      <c r="AD1845" s="75"/>
      <c r="AE1845" s="75"/>
      <c r="AF1845" s="75"/>
      <c r="AG1845" s="75"/>
      <c r="AH1845" s="75"/>
      <c r="AI1845" s="75"/>
      <c r="AJ1845" s="84">
        <f>IF(ISNUMBER(AVERAGE(AI1848:AI1849)),AVERAGE(AI1848:AI1849),0)</f>
        <v>0</v>
      </c>
      <c r="AK1845" s="83"/>
      <c r="AL1845" s="83"/>
      <c r="AM1845" s="75"/>
      <c r="AN1845" s="75"/>
      <c r="AO1845" s="75"/>
      <c r="AP1845" s="75"/>
      <c r="AQ1845" s="75"/>
      <c r="AR1845" s="75"/>
      <c r="AS1845" s="75"/>
      <c r="AT1845" s="75"/>
      <c r="AU1845" s="75"/>
      <c r="AV1845" s="75"/>
      <c r="AW1845" s="84">
        <f>IF(ISNUMBER(AVERAGE(AV1848:AV1849)),AVERAGE(AV1848:AV1849),0)</f>
        <v>1000</v>
      </c>
      <c r="AX1845" s="83"/>
      <c r="AY1845" s="83"/>
      <c r="AZ1845" s="79"/>
      <c r="BA1845" s="80"/>
      <c r="BB1845" s="71"/>
      <c r="BC1845" s="54"/>
      <c r="BD1845" s="41">
        <v>4</v>
      </c>
      <c r="BE1845" s="52">
        <v>43</v>
      </c>
      <c r="BF1845" s="62">
        <v>4363</v>
      </c>
      <c r="BG1845" s="278" t="s">
        <v>49</v>
      </c>
    </row>
    <row r="1846" spans="1:59" s="63" customFormat="1" ht="12.75" x14ac:dyDescent="0.2">
      <c r="A1846" s="196">
        <v>4</v>
      </c>
      <c r="B1846" s="197" t="s">
        <v>422</v>
      </c>
      <c r="C1846" s="208">
        <v>43</v>
      </c>
      <c r="D1846" s="209" t="s">
        <v>688</v>
      </c>
      <c r="E1846" s="210">
        <v>4363</v>
      </c>
      <c r="F1846" s="211" t="s">
        <v>746</v>
      </c>
      <c r="G1846" s="231" t="s">
        <v>314</v>
      </c>
      <c r="H1846" s="81" t="s">
        <v>50</v>
      </c>
      <c r="I1846" s="223"/>
      <c r="J1846" s="73"/>
      <c r="K1846" s="73"/>
      <c r="L1846" s="73"/>
      <c r="M1846" s="74"/>
      <c r="N1846" s="247"/>
      <c r="O1846" s="306"/>
      <c r="P1846" s="105"/>
      <c r="Q1846" s="75"/>
      <c r="R1846" s="75"/>
      <c r="S1846" s="75"/>
      <c r="T1846" s="75"/>
      <c r="U1846" s="75"/>
      <c r="V1846" s="75"/>
      <c r="W1846" s="75"/>
      <c r="X1846" s="75"/>
      <c r="Y1846" s="84">
        <f>MAX(X1848:X1849)</f>
        <v>0</v>
      </c>
      <c r="Z1846" s="83"/>
      <c r="AA1846" s="83"/>
      <c r="AB1846" s="75"/>
      <c r="AC1846" s="75"/>
      <c r="AD1846" s="75"/>
      <c r="AE1846" s="75"/>
      <c r="AF1846" s="75"/>
      <c r="AG1846" s="75"/>
      <c r="AH1846" s="75"/>
      <c r="AI1846" s="75"/>
      <c r="AJ1846" s="84">
        <f>MAX(AI1848:AI1849)</f>
        <v>0</v>
      </c>
      <c r="AK1846" s="83"/>
      <c r="AL1846" s="83"/>
      <c r="AM1846" s="75"/>
      <c r="AN1846" s="75"/>
      <c r="AO1846" s="75"/>
      <c r="AP1846" s="75"/>
      <c r="AQ1846" s="75"/>
      <c r="AR1846" s="75"/>
      <c r="AS1846" s="75"/>
      <c r="AT1846" s="75"/>
      <c r="AU1846" s="75"/>
      <c r="AV1846" s="75"/>
      <c r="AW1846" s="84">
        <f>MAX(AV1848:AV1849)</f>
        <v>1000</v>
      </c>
      <c r="AX1846" s="83"/>
      <c r="AY1846" s="83"/>
      <c r="AZ1846" s="79"/>
      <c r="BA1846" s="80"/>
      <c r="BB1846" s="71"/>
      <c r="BC1846" s="54"/>
      <c r="BD1846" s="41">
        <v>4</v>
      </c>
      <c r="BE1846" s="52">
        <v>43</v>
      </c>
      <c r="BF1846" s="62">
        <v>4363</v>
      </c>
      <c r="BG1846" s="278" t="s">
        <v>50</v>
      </c>
    </row>
    <row r="1847" spans="1:59" s="63" customFormat="1" ht="12.75" x14ac:dyDescent="0.2">
      <c r="A1847" s="196">
        <v>4</v>
      </c>
      <c r="B1847" s="197" t="s">
        <v>422</v>
      </c>
      <c r="C1847" s="208">
        <v>43</v>
      </c>
      <c r="D1847" s="209" t="s">
        <v>688</v>
      </c>
      <c r="E1847" s="210">
        <v>4363</v>
      </c>
      <c r="F1847" s="211" t="s">
        <v>746</v>
      </c>
      <c r="G1847" s="231" t="s">
        <v>314</v>
      </c>
      <c r="H1847" s="85" t="s">
        <v>51</v>
      </c>
      <c r="I1847" s="223"/>
      <c r="J1847" s="73"/>
      <c r="K1847" s="73"/>
      <c r="L1847" s="73"/>
      <c r="M1847" s="74"/>
      <c r="N1847" s="248">
        <f>SUM(N1848:N1849)</f>
        <v>1</v>
      </c>
      <c r="O1847" s="293">
        <f>SUM(O1848:O1849)</f>
        <v>1</v>
      </c>
      <c r="P1847" s="292"/>
      <c r="Q1847" s="87"/>
      <c r="R1847" s="87"/>
      <c r="S1847" s="87"/>
      <c r="T1847" s="87"/>
      <c r="U1847" s="87"/>
      <c r="V1847" s="87"/>
      <c r="W1847" s="87"/>
      <c r="X1847" s="87"/>
      <c r="Y1847" s="88"/>
      <c r="Z1847" s="86">
        <f>SUM(Z1848:Z1849)</f>
        <v>0</v>
      </c>
      <c r="AA1847" s="88"/>
      <c r="AB1847" s="87"/>
      <c r="AC1847" s="87"/>
      <c r="AD1847" s="87"/>
      <c r="AE1847" s="87"/>
      <c r="AF1847" s="87"/>
      <c r="AG1847" s="87"/>
      <c r="AH1847" s="87"/>
      <c r="AI1847" s="87"/>
      <c r="AJ1847" s="88"/>
      <c r="AK1847" s="86">
        <f>SUM(AK1848:AK1849)</f>
        <v>0</v>
      </c>
      <c r="AL1847" s="88"/>
      <c r="AM1847" s="87"/>
      <c r="AN1847" s="87"/>
      <c r="AO1847" s="87"/>
      <c r="AP1847" s="87"/>
      <c r="AQ1847" s="87"/>
      <c r="AR1847" s="87"/>
      <c r="AS1847" s="87"/>
      <c r="AT1847" s="87"/>
      <c r="AU1847" s="87"/>
      <c r="AV1847" s="87"/>
      <c r="AW1847" s="112"/>
      <c r="AX1847" s="86">
        <f>SUM(AX1848:AX1849)</f>
        <v>1000</v>
      </c>
      <c r="AY1847" s="88"/>
      <c r="AZ1847" s="79"/>
      <c r="BA1847" s="80"/>
      <c r="BB1847" s="71"/>
      <c r="BC1847" s="54"/>
      <c r="BD1847" s="41">
        <v>4</v>
      </c>
      <c r="BE1847" s="52">
        <v>43</v>
      </c>
      <c r="BF1847" s="62">
        <v>4363</v>
      </c>
      <c r="BG1847" s="279" t="s">
        <v>51</v>
      </c>
    </row>
    <row r="1848" spans="1:59" s="63" customFormat="1" ht="12.75" x14ac:dyDescent="0.2">
      <c r="A1848" s="196">
        <v>4</v>
      </c>
      <c r="B1848" s="197" t="s">
        <v>422</v>
      </c>
      <c r="C1848" s="208">
        <v>43</v>
      </c>
      <c r="D1848" s="209" t="s">
        <v>688</v>
      </c>
      <c r="E1848" s="210">
        <v>4363</v>
      </c>
      <c r="F1848" s="211" t="s">
        <v>746</v>
      </c>
      <c r="G1848" s="231" t="s">
        <v>314</v>
      </c>
      <c r="H1848" s="89" t="s">
        <v>52</v>
      </c>
      <c r="I1848" s="90" t="s">
        <v>316</v>
      </c>
      <c r="J1848" s="90"/>
      <c r="K1848" s="90" t="s">
        <v>64</v>
      </c>
      <c r="L1848" s="90" t="s">
        <v>188</v>
      </c>
      <c r="M1848" s="91"/>
      <c r="N1848" s="312">
        <v>1</v>
      </c>
      <c r="O1848" s="313">
        <f>N1848/N1847</f>
        <v>1</v>
      </c>
      <c r="P1848" s="104"/>
      <c r="Q1848" s="92"/>
      <c r="R1848" s="92"/>
      <c r="S1848" s="92"/>
      <c r="T1848" s="92"/>
      <c r="U1848" s="92"/>
      <c r="V1848" s="92"/>
      <c r="W1848" s="92"/>
      <c r="X1848" s="109">
        <f>P1848*P$7+Q1848*Q$7+R1848*R$7+S1848*S$7+T1848*T$7+U1848*U$7+V1848*V$7+W1848*W$7</f>
        <v>0</v>
      </c>
      <c r="Y1848" s="83"/>
      <c r="Z1848" s="110">
        <f>X1848*$O1848</f>
        <v>0</v>
      </c>
      <c r="AA1848" s="111"/>
      <c r="AB1848" s="92"/>
      <c r="AC1848" s="92"/>
      <c r="AD1848" s="92"/>
      <c r="AE1848" s="92"/>
      <c r="AF1848" s="92"/>
      <c r="AG1848" s="92"/>
      <c r="AH1848" s="92"/>
      <c r="AI1848" s="109">
        <f>AB1848*AB$7+AC1848*AC$7+AD1848*AD$7+AE1848*AE$7+AF1848*AF$7+AG1848*AG$7+AH1848*AH$7</f>
        <v>0</v>
      </c>
      <c r="AJ1848" s="83"/>
      <c r="AK1848" s="110">
        <f>AI1848*$O1848</f>
        <v>0</v>
      </c>
      <c r="AL1848" s="111"/>
      <c r="AM1848" s="92"/>
      <c r="AN1848" s="92"/>
      <c r="AO1848" s="92"/>
      <c r="AP1848" s="92"/>
      <c r="AQ1848" s="92"/>
      <c r="AR1848" s="92"/>
      <c r="AS1848" s="92">
        <v>1</v>
      </c>
      <c r="AT1848" s="92"/>
      <c r="AU1848" s="92"/>
      <c r="AV1848" s="109">
        <f>AM1848*AM$7+AN1848*AN$7+AO1848*AO$7+AP1848*AP$7+AQ1848*AQ$7+AR1848*AR$7+AS1848*AS$7+AT1848*AT$7+AU1848*AU$7</f>
        <v>1000</v>
      </c>
      <c r="AW1848" s="75"/>
      <c r="AX1848" s="110">
        <f>AV1848*$O1848</f>
        <v>1000</v>
      </c>
      <c r="AY1848" s="111"/>
      <c r="AZ1848" s="93"/>
      <c r="BA1848" s="94" t="s">
        <v>62</v>
      </c>
      <c r="BB1848" s="71"/>
      <c r="BC1848" s="54"/>
      <c r="BD1848" s="41">
        <v>4</v>
      </c>
      <c r="BE1848" s="52">
        <v>43</v>
      </c>
      <c r="BF1848" s="62">
        <v>4363</v>
      </c>
      <c r="BG1848" s="280" t="s">
        <v>52</v>
      </c>
    </row>
    <row r="1849" spans="1:59" s="63" customFormat="1" ht="12.75" x14ac:dyDescent="0.2">
      <c r="A1849" s="196">
        <v>4</v>
      </c>
      <c r="B1849" s="197" t="s">
        <v>422</v>
      </c>
      <c r="C1849" s="208">
        <v>43</v>
      </c>
      <c r="D1849" s="209" t="s">
        <v>688</v>
      </c>
      <c r="E1849" s="210">
        <v>4363</v>
      </c>
      <c r="F1849" s="211" t="s">
        <v>746</v>
      </c>
      <c r="G1849" s="231" t="s">
        <v>314</v>
      </c>
      <c r="H1849" s="89"/>
      <c r="I1849" s="219"/>
      <c r="J1849" s="90"/>
      <c r="K1849" s="90"/>
      <c r="L1849" s="90"/>
      <c r="M1849" s="91"/>
      <c r="N1849" s="247"/>
      <c r="O1849" s="306"/>
      <c r="P1849" s="104"/>
      <c r="Q1849" s="92"/>
      <c r="R1849" s="92"/>
      <c r="S1849" s="92"/>
      <c r="T1849" s="92"/>
      <c r="U1849" s="92"/>
      <c r="V1849" s="92"/>
      <c r="W1849" s="92"/>
      <c r="X1849" s="75"/>
      <c r="Y1849" s="83"/>
      <c r="Z1849" s="83"/>
      <c r="AA1849" s="83"/>
      <c r="AB1849" s="92"/>
      <c r="AC1849" s="92"/>
      <c r="AD1849" s="92"/>
      <c r="AE1849" s="92"/>
      <c r="AF1849" s="92"/>
      <c r="AG1849" s="92"/>
      <c r="AH1849" s="92"/>
      <c r="AI1849" s="75"/>
      <c r="AJ1849" s="83"/>
      <c r="AK1849" s="83"/>
      <c r="AL1849" s="83"/>
      <c r="AM1849" s="92"/>
      <c r="AN1849" s="92"/>
      <c r="AO1849" s="92"/>
      <c r="AP1849" s="92"/>
      <c r="AQ1849" s="92"/>
      <c r="AR1849" s="92"/>
      <c r="AS1849" s="92"/>
      <c r="AT1849" s="92"/>
      <c r="AU1849" s="92"/>
      <c r="AV1849" s="75"/>
      <c r="AW1849" s="75"/>
      <c r="AX1849" s="83"/>
      <c r="AY1849" s="83"/>
      <c r="AZ1849" s="93"/>
      <c r="BA1849" s="94"/>
      <c r="BB1849" s="71"/>
      <c r="BC1849" s="54"/>
      <c r="BD1849" s="41">
        <v>4</v>
      </c>
      <c r="BE1849" s="52">
        <v>43</v>
      </c>
      <c r="BF1849" s="62">
        <v>4363</v>
      </c>
      <c r="BG1849" s="280" t="s">
        <v>52</v>
      </c>
    </row>
    <row r="1850" spans="1:59" s="63" customFormat="1" ht="12.75" x14ac:dyDescent="0.2">
      <c r="A1850" s="196">
        <v>4</v>
      </c>
      <c r="B1850" s="197" t="s">
        <v>422</v>
      </c>
      <c r="C1850" s="208">
        <v>43</v>
      </c>
      <c r="D1850" s="209" t="s">
        <v>688</v>
      </c>
      <c r="E1850" s="210">
        <v>4363</v>
      </c>
      <c r="F1850" s="211" t="s">
        <v>746</v>
      </c>
      <c r="G1850" s="231" t="s">
        <v>314</v>
      </c>
      <c r="H1850" s="65"/>
      <c r="I1850" s="222"/>
      <c r="J1850" s="66"/>
      <c r="K1850" s="66"/>
      <c r="L1850" s="66"/>
      <c r="M1850" s="64"/>
      <c r="N1850" s="304"/>
      <c r="O1850" s="305"/>
      <c r="P1850" s="127"/>
      <c r="Q1850" s="67"/>
      <c r="R1850" s="67"/>
      <c r="S1850" s="67"/>
      <c r="T1850" s="67"/>
      <c r="U1850" s="67"/>
      <c r="V1850" s="67"/>
      <c r="W1850" s="67"/>
      <c r="X1850" s="67"/>
      <c r="Y1850" s="68"/>
      <c r="Z1850" s="68"/>
      <c r="AA1850" s="68"/>
      <c r="AB1850" s="67"/>
      <c r="AC1850" s="67"/>
      <c r="AD1850" s="67"/>
      <c r="AE1850" s="67"/>
      <c r="AF1850" s="67"/>
      <c r="AG1850" s="67"/>
      <c r="AH1850" s="67"/>
      <c r="AI1850" s="67"/>
      <c r="AJ1850" s="68"/>
      <c r="AK1850" s="68"/>
      <c r="AL1850" s="68"/>
      <c r="AM1850" s="67"/>
      <c r="AN1850" s="67"/>
      <c r="AO1850" s="67"/>
      <c r="AP1850" s="67"/>
      <c r="AQ1850" s="67"/>
      <c r="AR1850" s="67"/>
      <c r="AS1850" s="67"/>
      <c r="AT1850" s="67"/>
      <c r="AU1850" s="67"/>
      <c r="AV1850" s="67"/>
      <c r="AW1850" s="67"/>
      <c r="AX1850" s="68"/>
      <c r="AY1850" s="68"/>
      <c r="AZ1850" s="69"/>
      <c r="BA1850" s="70"/>
      <c r="BB1850" s="71"/>
      <c r="BC1850" s="54"/>
      <c r="BD1850" s="41">
        <v>4</v>
      </c>
      <c r="BE1850" s="52">
        <v>43</v>
      </c>
      <c r="BF1850" s="62">
        <v>4363</v>
      </c>
      <c r="BG1850" s="275"/>
    </row>
    <row r="1851" spans="1:59" s="63" customFormat="1" ht="12.75" x14ac:dyDescent="0.2">
      <c r="A1851" s="196">
        <v>4</v>
      </c>
      <c r="B1851" s="197" t="s">
        <v>422</v>
      </c>
      <c r="C1851" s="208">
        <v>43</v>
      </c>
      <c r="D1851" s="209" t="s">
        <v>688</v>
      </c>
      <c r="E1851" s="210">
        <v>4363</v>
      </c>
      <c r="F1851" s="211" t="s">
        <v>746</v>
      </c>
      <c r="G1851" s="230"/>
      <c r="H1851" s="56"/>
      <c r="I1851" s="221"/>
      <c r="J1851" s="57"/>
      <c r="K1851" s="57"/>
      <c r="L1851" s="57"/>
      <c r="M1851" s="55"/>
      <c r="N1851" s="303"/>
      <c r="O1851" s="245"/>
      <c r="P1851" s="122"/>
      <c r="Q1851" s="58"/>
      <c r="R1851" s="58"/>
      <c r="S1851" s="58"/>
      <c r="T1851" s="58"/>
      <c r="U1851" s="58"/>
      <c r="V1851" s="58"/>
      <c r="W1851" s="58"/>
      <c r="X1851" s="58"/>
      <c r="Y1851" s="59"/>
      <c r="Z1851" s="59"/>
      <c r="AA1851" s="59"/>
      <c r="AB1851" s="58"/>
      <c r="AC1851" s="58"/>
      <c r="AD1851" s="58"/>
      <c r="AE1851" s="58"/>
      <c r="AF1851" s="58"/>
      <c r="AG1851" s="58"/>
      <c r="AH1851" s="58"/>
      <c r="AI1851" s="58"/>
      <c r="AJ1851" s="59"/>
      <c r="AK1851" s="59"/>
      <c r="AL1851" s="59"/>
      <c r="AM1851" s="58"/>
      <c r="AN1851" s="58"/>
      <c r="AO1851" s="58"/>
      <c r="AP1851" s="58"/>
      <c r="AQ1851" s="58"/>
      <c r="AR1851" s="58"/>
      <c r="AS1851" s="58"/>
      <c r="AT1851" s="58"/>
      <c r="AU1851" s="58"/>
      <c r="AV1851" s="58"/>
      <c r="AW1851" s="58"/>
      <c r="AX1851" s="59"/>
      <c r="AY1851" s="59"/>
      <c r="AZ1851" s="60"/>
      <c r="BA1851" s="61"/>
      <c r="BB1851" s="54"/>
      <c r="BC1851" s="54"/>
      <c r="BD1851" s="41">
        <v>4</v>
      </c>
      <c r="BE1851" s="52">
        <v>43</v>
      </c>
      <c r="BF1851" s="62">
        <v>4363</v>
      </c>
      <c r="BG1851" s="274"/>
    </row>
    <row r="1852" spans="1:59" s="63" customFormat="1" ht="12.75" x14ac:dyDescent="0.2">
      <c r="A1852" s="196">
        <v>4</v>
      </c>
      <c r="B1852" s="197" t="s">
        <v>422</v>
      </c>
      <c r="C1852" s="208">
        <v>43</v>
      </c>
      <c r="D1852" s="209" t="s">
        <v>688</v>
      </c>
      <c r="E1852" s="210">
        <v>4363</v>
      </c>
      <c r="F1852" s="211" t="s">
        <v>746</v>
      </c>
      <c r="G1852" s="231"/>
      <c r="H1852" s="65"/>
      <c r="I1852" s="222"/>
      <c r="J1852" s="66"/>
      <c r="K1852" s="66"/>
      <c r="L1852" s="66"/>
      <c r="M1852" s="64"/>
      <c r="N1852" s="304"/>
      <c r="O1852" s="305"/>
      <c r="P1852" s="127"/>
      <c r="Q1852" s="67"/>
      <c r="R1852" s="67"/>
      <c r="S1852" s="67"/>
      <c r="T1852" s="67"/>
      <c r="U1852" s="67"/>
      <c r="V1852" s="67"/>
      <c r="W1852" s="67"/>
      <c r="X1852" s="67"/>
      <c r="Y1852" s="68"/>
      <c r="Z1852" s="68"/>
      <c r="AA1852" s="68"/>
      <c r="AB1852" s="67"/>
      <c r="AC1852" s="67"/>
      <c r="AD1852" s="67"/>
      <c r="AE1852" s="67"/>
      <c r="AF1852" s="67"/>
      <c r="AG1852" s="67"/>
      <c r="AH1852" s="67"/>
      <c r="AI1852" s="67"/>
      <c r="AJ1852" s="68"/>
      <c r="AK1852" s="68"/>
      <c r="AL1852" s="68"/>
      <c r="AM1852" s="67"/>
      <c r="AN1852" s="67"/>
      <c r="AO1852" s="67"/>
      <c r="AP1852" s="67"/>
      <c r="AQ1852" s="67"/>
      <c r="AR1852" s="67"/>
      <c r="AS1852" s="67"/>
      <c r="AT1852" s="67"/>
      <c r="AU1852" s="67"/>
      <c r="AV1852" s="67"/>
      <c r="AW1852" s="67"/>
      <c r="AX1852" s="68"/>
      <c r="AY1852" s="68"/>
      <c r="AZ1852" s="69"/>
      <c r="BA1852" s="70"/>
      <c r="BB1852" s="71"/>
      <c r="BC1852" s="54"/>
      <c r="BD1852" s="41">
        <v>4</v>
      </c>
      <c r="BE1852" s="52">
        <v>43</v>
      </c>
      <c r="BF1852" s="62">
        <v>4363</v>
      </c>
      <c r="BG1852" s="275"/>
    </row>
    <row r="1853" spans="1:59" s="63" customFormat="1" ht="12.75" x14ac:dyDescent="0.2">
      <c r="A1853" s="196">
        <v>4</v>
      </c>
      <c r="B1853" s="197" t="s">
        <v>422</v>
      </c>
      <c r="C1853" s="208">
        <v>43</v>
      </c>
      <c r="D1853" s="209" t="s">
        <v>688</v>
      </c>
      <c r="E1853" s="210">
        <v>4363</v>
      </c>
      <c r="F1853" s="211" t="s">
        <v>746</v>
      </c>
      <c r="G1853" s="231" t="s">
        <v>1195</v>
      </c>
      <c r="H1853" s="72" t="s">
        <v>1233</v>
      </c>
      <c r="I1853" s="223" t="s">
        <v>1249</v>
      </c>
      <c r="J1853" s="73"/>
      <c r="K1853" s="73"/>
      <c r="L1853" s="73"/>
      <c r="M1853" s="74"/>
      <c r="N1853" s="247"/>
      <c r="O1853" s="306"/>
      <c r="P1853" s="105"/>
      <c r="Q1853" s="75"/>
      <c r="R1853" s="75"/>
      <c r="S1853" s="75"/>
      <c r="T1853" s="75"/>
      <c r="U1853" s="75"/>
      <c r="V1853" s="75"/>
      <c r="W1853" s="75"/>
      <c r="X1853" s="75"/>
      <c r="Y1853" s="76" t="s">
        <v>1241</v>
      </c>
      <c r="Z1853" s="77" t="s">
        <v>1241</v>
      </c>
      <c r="AA1853" s="78">
        <f>AA$1210</f>
        <v>5000</v>
      </c>
      <c r="AB1853" s="75"/>
      <c r="AC1853" s="75"/>
      <c r="AD1853" s="75"/>
      <c r="AE1853" s="75"/>
      <c r="AF1853" s="75"/>
      <c r="AG1853" s="75"/>
      <c r="AH1853" s="75"/>
      <c r="AI1853" s="75"/>
      <c r="AJ1853" s="76" t="s">
        <v>1241</v>
      </c>
      <c r="AK1853" s="77" t="s">
        <v>1241</v>
      </c>
      <c r="AL1853" s="78">
        <f>AL$1210</f>
        <v>0</v>
      </c>
      <c r="AM1853" s="75"/>
      <c r="AN1853" s="75"/>
      <c r="AO1853" s="75"/>
      <c r="AP1853" s="75"/>
      <c r="AQ1853" s="75"/>
      <c r="AR1853" s="75"/>
      <c r="AS1853" s="75"/>
      <c r="AT1853" s="75"/>
      <c r="AU1853" s="75"/>
      <c r="AV1853" s="75"/>
      <c r="AW1853" s="76" t="s">
        <v>1241</v>
      </c>
      <c r="AX1853" s="77" t="s">
        <v>1241</v>
      </c>
      <c r="AY1853" s="78">
        <f>AY$1210</f>
        <v>250</v>
      </c>
      <c r="AZ1853" s="79"/>
      <c r="BA1853" s="80" t="str">
        <f>I1853</f>
        <v>&gt; see 4255, Insulating wall cladding</v>
      </c>
      <c r="BB1853" s="71"/>
      <c r="BC1853" s="54"/>
      <c r="BD1853" s="41">
        <v>4</v>
      </c>
      <c r="BE1853" s="52">
        <v>43</v>
      </c>
      <c r="BF1853" s="62">
        <v>4363</v>
      </c>
      <c r="BG1853" s="276" t="str">
        <f>H1853</f>
        <v>Default Scenario (Link)</v>
      </c>
    </row>
    <row r="1854" spans="1:59" s="63" customFormat="1" ht="12.75" x14ac:dyDescent="0.2">
      <c r="A1854" s="196">
        <v>4</v>
      </c>
      <c r="B1854" s="197" t="s">
        <v>422</v>
      </c>
      <c r="C1854" s="208">
        <v>43</v>
      </c>
      <c r="D1854" s="209" t="s">
        <v>688</v>
      </c>
      <c r="E1854" s="210">
        <v>4363</v>
      </c>
      <c r="F1854" s="211" t="s">
        <v>746</v>
      </c>
      <c r="G1854" s="231"/>
      <c r="H1854" s="65"/>
      <c r="I1854" s="222"/>
      <c r="J1854" s="66"/>
      <c r="K1854" s="66"/>
      <c r="L1854" s="66"/>
      <c r="M1854" s="64"/>
      <c r="N1854" s="304"/>
      <c r="O1854" s="305"/>
      <c r="P1854" s="127"/>
      <c r="Q1854" s="67"/>
      <c r="R1854" s="67"/>
      <c r="S1854" s="67"/>
      <c r="T1854" s="67"/>
      <c r="U1854" s="67"/>
      <c r="V1854" s="67"/>
      <c r="W1854" s="67"/>
      <c r="X1854" s="67"/>
      <c r="Y1854" s="68"/>
      <c r="Z1854" s="68"/>
      <c r="AA1854" s="68"/>
      <c r="AB1854" s="67"/>
      <c r="AC1854" s="67"/>
      <c r="AD1854" s="67"/>
      <c r="AE1854" s="67"/>
      <c r="AF1854" s="67"/>
      <c r="AG1854" s="67"/>
      <c r="AH1854" s="67"/>
      <c r="AI1854" s="67"/>
      <c r="AJ1854" s="68"/>
      <c r="AK1854" s="68"/>
      <c r="AL1854" s="68"/>
      <c r="AM1854" s="67"/>
      <c r="AN1854" s="67"/>
      <c r="AO1854" s="67"/>
      <c r="AP1854" s="67"/>
      <c r="AQ1854" s="67"/>
      <c r="AR1854" s="67"/>
      <c r="AS1854" s="67"/>
      <c r="AT1854" s="67"/>
      <c r="AU1854" s="67"/>
      <c r="AV1854" s="67"/>
      <c r="AW1854" s="67"/>
      <c r="AX1854" s="68"/>
      <c r="AY1854" s="68"/>
      <c r="AZ1854" s="69"/>
      <c r="BA1854" s="70"/>
      <c r="BB1854" s="71"/>
      <c r="BC1854" s="54"/>
      <c r="BD1854" s="41">
        <v>4</v>
      </c>
      <c r="BE1854" s="52">
        <v>43</v>
      </c>
      <c r="BF1854" s="62">
        <v>4363</v>
      </c>
      <c r="BG1854" s="275"/>
    </row>
    <row r="1855" spans="1:59" s="63" customFormat="1" ht="12.75" x14ac:dyDescent="0.2">
      <c r="A1855" s="196">
        <v>4</v>
      </c>
      <c r="B1855" s="197" t="s">
        <v>422</v>
      </c>
      <c r="C1855" s="208">
        <v>43</v>
      </c>
      <c r="D1855" s="209" t="s">
        <v>688</v>
      </c>
      <c r="E1855" s="210">
        <v>4363</v>
      </c>
      <c r="F1855" s="211" t="s">
        <v>746</v>
      </c>
      <c r="G1855" s="230"/>
      <c r="H1855" s="56"/>
      <c r="I1855" s="221"/>
      <c r="J1855" s="57"/>
      <c r="K1855" s="57"/>
      <c r="L1855" s="57"/>
      <c r="M1855" s="55"/>
      <c r="N1855" s="303"/>
      <c r="O1855" s="245"/>
      <c r="P1855" s="122"/>
      <c r="Q1855" s="58"/>
      <c r="R1855" s="58"/>
      <c r="S1855" s="58"/>
      <c r="T1855" s="58"/>
      <c r="U1855" s="58"/>
      <c r="V1855" s="58"/>
      <c r="W1855" s="58"/>
      <c r="X1855" s="58"/>
      <c r="Y1855" s="59"/>
      <c r="Z1855" s="59"/>
      <c r="AA1855" s="59"/>
      <c r="AB1855" s="58"/>
      <c r="AC1855" s="58"/>
      <c r="AD1855" s="58"/>
      <c r="AE1855" s="58"/>
      <c r="AF1855" s="58"/>
      <c r="AG1855" s="58"/>
      <c r="AH1855" s="58"/>
      <c r="AI1855" s="58"/>
      <c r="AJ1855" s="59"/>
      <c r="AK1855" s="59"/>
      <c r="AL1855" s="59"/>
      <c r="AM1855" s="58"/>
      <c r="AN1855" s="58"/>
      <c r="AO1855" s="58"/>
      <c r="AP1855" s="58"/>
      <c r="AQ1855" s="58"/>
      <c r="AR1855" s="58"/>
      <c r="AS1855" s="58"/>
      <c r="AT1855" s="58"/>
      <c r="AU1855" s="58"/>
      <c r="AV1855" s="58"/>
      <c r="AW1855" s="58"/>
      <c r="AX1855" s="59"/>
      <c r="AY1855" s="59"/>
      <c r="AZ1855" s="60"/>
      <c r="BA1855" s="61"/>
      <c r="BB1855" s="54"/>
      <c r="BC1855" s="54"/>
      <c r="BD1855" s="41">
        <v>4</v>
      </c>
      <c r="BE1855" s="52">
        <v>43</v>
      </c>
      <c r="BF1855" s="62">
        <v>4363</v>
      </c>
      <c r="BG1855" s="274"/>
    </row>
    <row r="1856" spans="1:59" s="63" customFormat="1" ht="12.75" x14ac:dyDescent="0.2">
      <c r="A1856" s="196">
        <v>4</v>
      </c>
      <c r="B1856" s="197" t="s">
        <v>422</v>
      </c>
      <c r="C1856" s="208">
        <v>43</v>
      </c>
      <c r="D1856" s="209" t="s">
        <v>688</v>
      </c>
      <c r="E1856" s="210">
        <v>4363</v>
      </c>
      <c r="F1856" s="211" t="s">
        <v>746</v>
      </c>
      <c r="G1856" s="231"/>
      <c r="H1856" s="65"/>
      <c r="I1856" s="222"/>
      <c r="J1856" s="66"/>
      <c r="K1856" s="66"/>
      <c r="L1856" s="66"/>
      <c r="M1856" s="64"/>
      <c r="N1856" s="304"/>
      <c r="O1856" s="305"/>
      <c r="P1856" s="127"/>
      <c r="Q1856" s="67"/>
      <c r="R1856" s="67"/>
      <c r="S1856" s="67"/>
      <c r="T1856" s="67"/>
      <c r="U1856" s="67"/>
      <c r="V1856" s="67"/>
      <c r="W1856" s="67"/>
      <c r="X1856" s="67"/>
      <c r="Y1856" s="68"/>
      <c r="Z1856" s="68"/>
      <c r="AA1856" s="68"/>
      <c r="AB1856" s="67"/>
      <c r="AC1856" s="67"/>
      <c r="AD1856" s="67"/>
      <c r="AE1856" s="67"/>
      <c r="AF1856" s="67"/>
      <c r="AG1856" s="67"/>
      <c r="AH1856" s="67"/>
      <c r="AI1856" s="67"/>
      <c r="AJ1856" s="68"/>
      <c r="AK1856" s="68"/>
      <c r="AL1856" s="68"/>
      <c r="AM1856" s="67"/>
      <c r="AN1856" s="67"/>
      <c r="AO1856" s="67"/>
      <c r="AP1856" s="67"/>
      <c r="AQ1856" s="67"/>
      <c r="AR1856" s="67"/>
      <c r="AS1856" s="67"/>
      <c r="AT1856" s="67"/>
      <c r="AU1856" s="67"/>
      <c r="AV1856" s="67"/>
      <c r="AW1856" s="67"/>
      <c r="AX1856" s="68"/>
      <c r="AY1856" s="68"/>
      <c r="AZ1856" s="69"/>
      <c r="BA1856" s="70"/>
      <c r="BB1856" s="71"/>
      <c r="BC1856" s="54"/>
      <c r="BD1856" s="41">
        <v>4</v>
      </c>
      <c r="BE1856" s="52">
        <v>43</v>
      </c>
      <c r="BF1856" s="62">
        <v>4363</v>
      </c>
      <c r="BG1856" s="275"/>
    </row>
    <row r="1857" spans="1:59" s="63" customFormat="1" ht="12.75" x14ac:dyDescent="0.2">
      <c r="A1857" s="196">
        <v>4</v>
      </c>
      <c r="B1857" s="197" t="s">
        <v>422</v>
      </c>
      <c r="C1857" s="208">
        <v>43</v>
      </c>
      <c r="D1857" s="209" t="s">
        <v>688</v>
      </c>
      <c r="E1857" s="210">
        <v>4363</v>
      </c>
      <c r="F1857" s="211" t="s">
        <v>746</v>
      </c>
      <c r="G1857" s="231" t="s">
        <v>741</v>
      </c>
      <c r="H1857" s="72" t="s">
        <v>1233</v>
      </c>
      <c r="I1857" s="223" t="s">
        <v>1247</v>
      </c>
      <c r="J1857" s="73"/>
      <c r="K1857" s="73"/>
      <c r="L1857" s="73"/>
      <c r="M1857" s="74"/>
      <c r="N1857" s="247"/>
      <c r="O1857" s="306"/>
      <c r="P1857" s="105"/>
      <c r="Q1857" s="75"/>
      <c r="R1857" s="75"/>
      <c r="S1857" s="75"/>
      <c r="T1857" s="75"/>
      <c r="U1857" s="75"/>
      <c r="V1857" s="75"/>
      <c r="W1857" s="75"/>
      <c r="X1857" s="75"/>
      <c r="Y1857" s="76" t="s">
        <v>1241</v>
      </c>
      <c r="Z1857" s="77" t="s">
        <v>1241</v>
      </c>
      <c r="AA1857" s="78">
        <f>AA$2569</f>
        <v>5000</v>
      </c>
      <c r="AB1857" s="75"/>
      <c r="AC1857" s="75"/>
      <c r="AD1857" s="75"/>
      <c r="AE1857" s="75"/>
      <c r="AF1857" s="75"/>
      <c r="AG1857" s="75"/>
      <c r="AH1857" s="75"/>
      <c r="AI1857" s="75"/>
      <c r="AJ1857" s="76" t="s">
        <v>1241</v>
      </c>
      <c r="AK1857" s="77" t="s">
        <v>1241</v>
      </c>
      <c r="AL1857" s="78">
        <f>AL$2569</f>
        <v>0</v>
      </c>
      <c r="AM1857" s="75"/>
      <c r="AN1857" s="75"/>
      <c r="AO1857" s="75"/>
      <c r="AP1857" s="75"/>
      <c r="AQ1857" s="75"/>
      <c r="AR1857" s="75"/>
      <c r="AS1857" s="75"/>
      <c r="AT1857" s="75"/>
      <c r="AU1857" s="75"/>
      <c r="AV1857" s="75"/>
      <c r="AW1857" s="76" t="s">
        <v>1241</v>
      </c>
      <c r="AX1857" s="77" t="s">
        <v>1241</v>
      </c>
      <c r="AY1857" s="78">
        <f>AY$2569</f>
        <v>500</v>
      </c>
      <c r="AZ1857" s="79"/>
      <c r="BA1857" s="80" t="str">
        <f>I1857</f>
        <v>&gt; see 4711, Thermal insulation</v>
      </c>
      <c r="BB1857" s="71"/>
      <c r="BC1857" s="54"/>
      <c r="BD1857" s="41">
        <v>4</v>
      </c>
      <c r="BE1857" s="52">
        <v>43</v>
      </c>
      <c r="BF1857" s="62">
        <v>4363</v>
      </c>
      <c r="BG1857" s="276" t="str">
        <f>H1857</f>
        <v>Default Scenario (Link)</v>
      </c>
    </row>
    <row r="1858" spans="1:59" s="63" customFormat="1" ht="12.75" x14ac:dyDescent="0.2">
      <c r="A1858" s="196">
        <v>4</v>
      </c>
      <c r="B1858" s="197" t="s">
        <v>422</v>
      </c>
      <c r="C1858" s="208">
        <v>43</v>
      </c>
      <c r="D1858" s="209" t="s">
        <v>688</v>
      </c>
      <c r="E1858" s="210">
        <v>4363</v>
      </c>
      <c r="F1858" s="211" t="s">
        <v>746</v>
      </c>
      <c r="G1858" s="231"/>
      <c r="H1858" s="65"/>
      <c r="I1858" s="222"/>
      <c r="J1858" s="66"/>
      <c r="K1858" s="66"/>
      <c r="L1858" s="66"/>
      <c r="M1858" s="64"/>
      <c r="N1858" s="304"/>
      <c r="O1858" s="305"/>
      <c r="P1858" s="127"/>
      <c r="Q1858" s="67"/>
      <c r="R1858" s="67"/>
      <c r="S1858" s="67"/>
      <c r="T1858" s="67"/>
      <c r="U1858" s="67"/>
      <c r="V1858" s="67"/>
      <c r="W1858" s="67"/>
      <c r="X1858" s="67"/>
      <c r="Y1858" s="68"/>
      <c r="Z1858" s="68"/>
      <c r="AA1858" s="68"/>
      <c r="AB1858" s="67"/>
      <c r="AC1858" s="67"/>
      <c r="AD1858" s="67"/>
      <c r="AE1858" s="67"/>
      <c r="AF1858" s="67"/>
      <c r="AG1858" s="67"/>
      <c r="AH1858" s="67"/>
      <c r="AI1858" s="67"/>
      <c r="AJ1858" s="68"/>
      <c r="AK1858" s="68"/>
      <c r="AL1858" s="68"/>
      <c r="AM1858" s="67"/>
      <c r="AN1858" s="67"/>
      <c r="AO1858" s="67"/>
      <c r="AP1858" s="67"/>
      <c r="AQ1858" s="67"/>
      <c r="AR1858" s="67"/>
      <c r="AS1858" s="67"/>
      <c r="AT1858" s="67"/>
      <c r="AU1858" s="67"/>
      <c r="AV1858" s="67"/>
      <c r="AW1858" s="67"/>
      <c r="AX1858" s="68"/>
      <c r="AY1858" s="68"/>
      <c r="AZ1858" s="69"/>
      <c r="BA1858" s="70"/>
      <c r="BB1858" s="71"/>
      <c r="BC1858" s="54"/>
      <c r="BD1858" s="41">
        <v>4</v>
      </c>
      <c r="BE1858" s="52">
        <v>43</v>
      </c>
      <c r="BF1858" s="62">
        <v>4363</v>
      </c>
      <c r="BG1858" s="275"/>
    </row>
    <row r="1859" spans="1:59" s="63" customFormat="1" ht="12.75" x14ac:dyDescent="0.2">
      <c r="A1859" s="196">
        <v>4</v>
      </c>
      <c r="B1859" s="197" t="s">
        <v>422</v>
      </c>
      <c r="C1859" s="208">
        <v>43</v>
      </c>
      <c r="D1859" s="209" t="s">
        <v>688</v>
      </c>
      <c r="E1859" s="210">
        <v>4363</v>
      </c>
      <c r="F1859" s="211" t="s">
        <v>746</v>
      </c>
      <c r="G1859" s="230"/>
      <c r="H1859" s="56"/>
      <c r="I1859" s="221"/>
      <c r="J1859" s="57"/>
      <c r="K1859" s="57"/>
      <c r="L1859" s="57"/>
      <c r="M1859" s="55"/>
      <c r="N1859" s="303"/>
      <c r="O1859" s="245"/>
      <c r="P1859" s="122"/>
      <c r="Q1859" s="58"/>
      <c r="R1859" s="58"/>
      <c r="S1859" s="58"/>
      <c r="T1859" s="58"/>
      <c r="U1859" s="58"/>
      <c r="V1859" s="58"/>
      <c r="W1859" s="58"/>
      <c r="X1859" s="58"/>
      <c r="Y1859" s="59"/>
      <c r="Z1859" s="59"/>
      <c r="AA1859" s="59"/>
      <c r="AB1859" s="58"/>
      <c r="AC1859" s="58"/>
      <c r="AD1859" s="58"/>
      <c r="AE1859" s="58"/>
      <c r="AF1859" s="58"/>
      <c r="AG1859" s="58"/>
      <c r="AH1859" s="58"/>
      <c r="AI1859" s="58"/>
      <c r="AJ1859" s="59"/>
      <c r="AK1859" s="59"/>
      <c r="AL1859" s="59"/>
      <c r="AM1859" s="58"/>
      <c r="AN1859" s="58"/>
      <c r="AO1859" s="58"/>
      <c r="AP1859" s="58"/>
      <c r="AQ1859" s="58"/>
      <c r="AR1859" s="58"/>
      <c r="AS1859" s="58"/>
      <c r="AT1859" s="58"/>
      <c r="AU1859" s="58"/>
      <c r="AV1859" s="58"/>
      <c r="AW1859" s="58"/>
      <c r="AX1859" s="59"/>
      <c r="AY1859" s="59"/>
      <c r="AZ1859" s="60"/>
      <c r="BA1859" s="61"/>
      <c r="BB1859" s="54"/>
      <c r="BC1859" s="54"/>
      <c r="BD1859" s="41">
        <v>4</v>
      </c>
      <c r="BE1859" s="52">
        <v>43</v>
      </c>
      <c r="BF1859" s="62">
        <v>4363</v>
      </c>
      <c r="BG1859" s="274"/>
    </row>
    <row r="1860" spans="1:59" s="63" customFormat="1" ht="12.75" x14ac:dyDescent="0.2">
      <c r="A1860" s="196">
        <v>4</v>
      </c>
      <c r="B1860" s="197" t="s">
        <v>422</v>
      </c>
      <c r="C1860" s="208">
        <v>43</v>
      </c>
      <c r="D1860" s="209" t="s">
        <v>688</v>
      </c>
      <c r="E1860" s="210">
        <v>4363</v>
      </c>
      <c r="F1860" s="211" t="s">
        <v>746</v>
      </c>
      <c r="G1860" s="231"/>
      <c r="H1860" s="65"/>
      <c r="I1860" s="222"/>
      <c r="J1860" s="66"/>
      <c r="K1860" s="66"/>
      <c r="L1860" s="66"/>
      <c r="M1860" s="64"/>
      <c r="N1860" s="304"/>
      <c r="O1860" s="305"/>
      <c r="P1860" s="127"/>
      <c r="Q1860" s="67"/>
      <c r="R1860" s="67"/>
      <c r="S1860" s="67"/>
      <c r="T1860" s="67"/>
      <c r="U1860" s="67"/>
      <c r="V1860" s="67"/>
      <c r="W1860" s="67"/>
      <c r="X1860" s="67"/>
      <c r="Y1860" s="68"/>
      <c r="Z1860" s="68"/>
      <c r="AA1860" s="68"/>
      <c r="AB1860" s="67"/>
      <c r="AC1860" s="67"/>
      <c r="AD1860" s="67"/>
      <c r="AE1860" s="67"/>
      <c r="AF1860" s="67"/>
      <c r="AG1860" s="67"/>
      <c r="AH1860" s="67"/>
      <c r="AI1860" s="67"/>
      <c r="AJ1860" s="68"/>
      <c r="AK1860" s="68"/>
      <c r="AL1860" s="68"/>
      <c r="AM1860" s="67"/>
      <c r="AN1860" s="67"/>
      <c r="AO1860" s="67"/>
      <c r="AP1860" s="67"/>
      <c r="AQ1860" s="67"/>
      <c r="AR1860" s="67"/>
      <c r="AS1860" s="67"/>
      <c r="AT1860" s="67"/>
      <c r="AU1860" s="67"/>
      <c r="AV1860" s="67"/>
      <c r="AW1860" s="67"/>
      <c r="AX1860" s="68"/>
      <c r="AY1860" s="68"/>
      <c r="AZ1860" s="69"/>
      <c r="BA1860" s="70"/>
      <c r="BB1860" s="71"/>
      <c r="BC1860" s="54"/>
      <c r="BD1860" s="41">
        <v>4</v>
      </c>
      <c r="BE1860" s="52">
        <v>43</v>
      </c>
      <c r="BF1860" s="62">
        <v>4363</v>
      </c>
      <c r="BG1860" s="275"/>
    </row>
    <row r="1861" spans="1:59" s="63" customFormat="1" ht="12.75" x14ac:dyDescent="0.2">
      <c r="A1861" s="196">
        <v>4</v>
      </c>
      <c r="B1861" s="197" t="s">
        <v>422</v>
      </c>
      <c r="C1861" s="208">
        <v>43</v>
      </c>
      <c r="D1861" s="209" t="s">
        <v>688</v>
      </c>
      <c r="E1861" s="210">
        <v>4363</v>
      </c>
      <c r="F1861" s="211" t="s">
        <v>746</v>
      </c>
      <c r="G1861" s="231" t="s">
        <v>360</v>
      </c>
      <c r="H1861" s="72" t="s">
        <v>1233</v>
      </c>
      <c r="I1861" s="223" t="s">
        <v>1250</v>
      </c>
      <c r="J1861" s="73"/>
      <c r="K1861" s="73"/>
      <c r="L1861" s="73"/>
      <c r="M1861" s="74"/>
      <c r="N1861" s="247"/>
      <c r="O1861" s="306"/>
      <c r="P1861" s="105"/>
      <c r="Q1861" s="75"/>
      <c r="R1861" s="75"/>
      <c r="S1861" s="75"/>
      <c r="T1861" s="75"/>
      <c r="U1861" s="75"/>
      <c r="V1861" s="75"/>
      <c r="W1861" s="75"/>
      <c r="X1861" s="75"/>
      <c r="Y1861" s="76" t="s">
        <v>1241</v>
      </c>
      <c r="Z1861" s="77" t="s">
        <v>1241</v>
      </c>
      <c r="AA1861" s="78">
        <f>AA$990</f>
        <v>10000</v>
      </c>
      <c r="AB1861" s="75"/>
      <c r="AC1861" s="75"/>
      <c r="AD1861" s="75"/>
      <c r="AE1861" s="75"/>
      <c r="AF1861" s="75"/>
      <c r="AG1861" s="75"/>
      <c r="AH1861" s="75"/>
      <c r="AI1861" s="75"/>
      <c r="AJ1861" s="76" t="s">
        <v>1241</v>
      </c>
      <c r="AK1861" s="77" t="s">
        <v>1241</v>
      </c>
      <c r="AL1861" s="78">
        <f>IF(ISNUMBER(AK1861),AK1861,0)</f>
        <v>0</v>
      </c>
      <c r="AM1861" s="75"/>
      <c r="AN1861" s="75"/>
      <c r="AO1861" s="75"/>
      <c r="AP1861" s="75"/>
      <c r="AQ1861" s="75"/>
      <c r="AR1861" s="75"/>
      <c r="AS1861" s="75"/>
      <c r="AT1861" s="75"/>
      <c r="AU1861" s="75"/>
      <c r="AV1861" s="75"/>
      <c r="AW1861" s="76" t="s">
        <v>1241</v>
      </c>
      <c r="AX1861" s="77" t="s">
        <v>1241</v>
      </c>
      <c r="AY1861" s="78">
        <f>AY$990</f>
        <v>250</v>
      </c>
      <c r="AZ1861" s="79"/>
      <c r="BA1861" s="80" t="str">
        <f>I1861</f>
        <v>&gt; see 4223, Plywood cladding</v>
      </c>
      <c r="BB1861" s="71"/>
      <c r="BC1861" s="54"/>
      <c r="BD1861" s="41">
        <v>4</v>
      </c>
      <c r="BE1861" s="52">
        <v>43</v>
      </c>
      <c r="BF1861" s="62">
        <v>4363</v>
      </c>
      <c r="BG1861" s="276" t="str">
        <f>H1861</f>
        <v>Default Scenario (Link)</v>
      </c>
    </row>
    <row r="1862" spans="1:59" s="63" customFormat="1" ht="12.75" x14ac:dyDescent="0.2">
      <c r="A1862" s="196">
        <v>4</v>
      </c>
      <c r="B1862" s="197" t="s">
        <v>422</v>
      </c>
      <c r="C1862" s="208">
        <v>43</v>
      </c>
      <c r="D1862" s="209" t="s">
        <v>688</v>
      </c>
      <c r="E1862" s="210">
        <v>4363</v>
      </c>
      <c r="F1862" s="211" t="s">
        <v>746</v>
      </c>
      <c r="G1862" s="231"/>
      <c r="H1862" s="65"/>
      <c r="I1862" s="222"/>
      <c r="J1862" s="66"/>
      <c r="K1862" s="66"/>
      <c r="L1862" s="66"/>
      <c r="M1862" s="64"/>
      <c r="N1862" s="304"/>
      <c r="O1862" s="305"/>
      <c r="P1862" s="127"/>
      <c r="Q1862" s="67"/>
      <c r="R1862" s="67"/>
      <c r="S1862" s="67"/>
      <c r="T1862" s="67"/>
      <c r="U1862" s="67"/>
      <c r="V1862" s="67"/>
      <c r="W1862" s="67"/>
      <c r="X1862" s="67"/>
      <c r="Y1862" s="68"/>
      <c r="Z1862" s="68"/>
      <c r="AA1862" s="68"/>
      <c r="AB1862" s="67"/>
      <c r="AC1862" s="67"/>
      <c r="AD1862" s="67"/>
      <c r="AE1862" s="67"/>
      <c r="AF1862" s="67"/>
      <c r="AG1862" s="67"/>
      <c r="AH1862" s="67"/>
      <c r="AI1862" s="67"/>
      <c r="AJ1862" s="68"/>
      <c r="AK1862" s="68"/>
      <c r="AL1862" s="68"/>
      <c r="AM1862" s="67"/>
      <c r="AN1862" s="67"/>
      <c r="AO1862" s="67"/>
      <c r="AP1862" s="67"/>
      <c r="AQ1862" s="67"/>
      <c r="AR1862" s="67"/>
      <c r="AS1862" s="67"/>
      <c r="AT1862" s="67"/>
      <c r="AU1862" s="67"/>
      <c r="AV1862" s="67"/>
      <c r="AW1862" s="67"/>
      <c r="AX1862" s="68"/>
      <c r="AY1862" s="68"/>
      <c r="AZ1862" s="69"/>
      <c r="BA1862" s="70"/>
      <c r="BB1862" s="71"/>
      <c r="BC1862" s="54"/>
      <c r="BD1862" s="41">
        <v>4</v>
      </c>
      <c r="BE1862" s="52">
        <v>43</v>
      </c>
      <c r="BF1862" s="62">
        <v>4363</v>
      </c>
      <c r="BG1862" s="275"/>
    </row>
    <row r="1863" spans="1:59" s="63" customFormat="1" ht="12.75" x14ac:dyDescent="0.2">
      <c r="A1863" s="196">
        <v>4</v>
      </c>
      <c r="B1863" s="197" t="s">
        <v>422</v>
      </c>
      <c r="C1863" s="208">
        <v>43</v>
      </c>
      <c r="D1863" s="209" t="s">
        <v>688</v>
      </c>
      <c r="E1863" s="210">
        <v>4363</v>
      </c>
      <c r="F1863" s="211" t="s">
        <v>746</v>
      </c>
      <c r="G1863" s="230"/>
      <c r="H1863" s="56"/>
      <c r="I1863" s="221"/>
      <c r="J1863" s="57"/>
      <c r="K1863" s="57"/>
      <c r="L1863" s="57"/>
      <c r="M1863" s="55"/>
      <c r="N1863" s="303"/>
      <c r="O1863" s="245"/>
      <c r="P1863" s="122"/>
      <c r="Q1863" s="58"/>
      <c r="R1863" s="58"/>
      <c r="S1863" s="58"/>
      <c r="T1863" s="58"/>
      <c r="U1863" s="58"/>
      <c r="V1863" s="58"/>
      <c r="W1863" s="58"/>
      <c r="X1863" s="58"/>
      <c r="Y1863" s="59"/>
      <c r="Z1863" s="59"/>
      <c r="AA1863" s="59"/>
      <c r="AB1863" s="58"/>
      <c r="AC1863" s="58"/>
      <c r="AD1863" s="58"/>
      <c r="AE1863" s="58"/>
      <c r="AF1863" s="58"/>
      <c r="AG1863" s="58"/>
      <c r="AH1863" s="58"/>
      <c r="AI1863" s="58"/>
      <c r="AJ1863" s="59"/>
      <c r="AK1863" s="59"/>
      <c r="AL1863" s="59"/>
      <c r="AM1863" s="58"/>
      <c r="AN1863" s="58"/>
      <c r="AO1863" s="58"/>
      <c r="AP1863" s="58"/>
      <c r="AQ1863" s="58"/>
      <c r="AR1863" s="58"/>
      <c r="AS1863" s="58"/>
      <c r="AT1863" s="58"/>
      <c r="AU1863" s="58"/>
      <c r="AV1863" s="58"/>
      <c r="AW1863" s="58"/>
      <c r="AX1863" s="59"/>
      <c r="AY1863" s="59"/>
      <c r="AZ1863" s="60"/>
      <c r="BA1863" s="61"/>
      <c r="BB1863" s="54"/>
      <c r="BC1863" s="54"/>
      <c r="BD1863" s="41">
        <v>4</v>
      </c>
      <c r="BE1863" s="52">
        <v>43</v>
      </c>
      <c r="BF1863" s="62">
        <v>4363</v>
      </c>
      <c r="BG1863" s="274"/>
    </row>
    <row r="1864" spans="1:59" x14ac:dyDescent="0.25">
      <c r="A1864" s="196">
        <v>4</v>
      </c>
      <c r="B1864" s="197" t="s">
        <v>422</v>
      </c>
      <c r="C1864" s="208">
        <v>43</v>
      </c>
      <c r="D1864" s="209" t="s">
        <v>688</v>
      </c>
      <c r="E1864" s="212">
        <v>4364</v>
      </c>
      <c r="F1864" s="213" t="s">
        <v>747</v>
      </c>
      <c r="G1864" s="234"/>
      <c r="H1864" s="138"/>
      <c r="I1864" s="224"/>
      <c r="J1864" s="98"/>
      <c r="K1864" s="98"/>
      <c r="L1864" s="98"/>
      <c r="M1864" s="137"/>
      <c r="N1864" s="322"/>
      <c r="O1864" s="323"/>
      <c r="P1864" s="139"/>
      <c r="Q1864" s="139"/>
      <c r="R1864" s="139"/>
      <c r="S1864" s="139"/>
      <c r="T1864" s="139"/>
      <c r="U1864" s="139"/>
      <c r="V1864" s="139"/>
      <c r="W1864" s="139"/>
      <c r="X1864" s="139"/>
      <c r="Y1864" s="100"/>
      <c r="Z1864" s="125"/>
      <c r="AA1864" s="125"/>
      <c r="AB1864" s="139"/>
      <c r="AC1864" s="139"/>
      <c r="AD1864" s="139"/>
      <c r="AE1864" s="139"/>
      <c r="AF1864" s="139"/>
      <c r="AG1864" s="139"/>
      <c r="AH1864" s="139"/>
      <c r="AI1864" s="139"/>
      <c r="AJ1864" s="100"/>
      <c r="AK1864" s="125"/>
      <c r="AL1864" s="125"/>
      <c r="AM1864" s="139"/>
      <c r="AN1864" s="139"/>
      <c r="AO1864" s="139"/>
      <c r="AP1864" s="139"/>
      <c r="AQ1864" s="139"/>
      <c r="AR1864" s="139"/>
      <c r="AS1864" s="139"/>
      <c r="AT1864" s="139"/>
      <c r="AU1864" s="139"/>
      <c r="AV1864" s="139"/>
      <c r="AW1864" s="99"/>
      <c r="AX1864" s="125"/>
      <c r="AY1864" s="100"/>
      <c r="AZ1864" s="140"/>
      <c r="BA1864" s="141"/>
      <c r="BB1864" s="136"/>
      <c r="BC1864" s="136"/>
      <c r="BD1864" s="41">
        <v>4</v>
      </c>
      <c r="BE1864" s="52">
        <v>43</v>
      </c>
      <c r="BF1864" s="103">
        <v>4364</v>
      </c>
      <c r="BG1864" s="283"/>
    </row>
    <row r="1865" spans="1:59" s="63" customFormat="1" ht="12.75" x14ac:dyDescent="0.2">
      <c r="A1865" s="196">
        <v>4</v>
      </c>
      <c r="B1865" s="197" t="s">
        <v>422</v>
      </c>
      <c r="C1865" s="208">
        <v>43</v>
      </c>
      <c r="D1865" s="209" t="s">
        <v>688</v>
      </c>
      <c r="E1865" s="212">
        <v>4364</v>
      </c>
      <c r="F1865" s="213" t="s">
        <v>747</v>
      </c>
      <c r="G1865" s="232"/>
      <c r="H1865" s="97"/>
      <c r="I1865" s="224"/>
      <c r="J1865" s="98"/>
      <c r="K1865" s="98"/>
      <c r="L1865" s="98"/>
      <c r="M1865" s="96"/>
      <c r="N1865" s="307"/>
      <c r="O1865" s="246"/>
      <c r="P1865" s="124"/>
      <c r="Q1865" s="99"/>
      <c r="R1865" s="99"/>
      <c r="S1865" s="99"/>
      <c r="T1865" s="99"/>
      <c r="U1865" s="99"/>
      <c r="V1865" s="99"/>
      <c r="W1865" s="99"/>
      <c r="X1865" s="99"/>
      <c r="Y1865" s="100"/>
      <c r="Z1865" s="100"/>
      <c r="AA1865" s="100"/>
      <c r="AB1865" s="99"/>
      <c r="AC1865" s="99"/>
      <c r="AD1865" s="99"/>
      <c r="AE1865" s="99"/>
      <c r="AF1865" s="99"/>
      <c r="AG1865" s="99"/>
      <c r="AH1865" s="99"/>
      <c r="AI1865" s="99"/>
      <c r="AJ1865" s="100"/>
      <c r="AK1865" s="100"/>
      <c r="AL1865" s="100"/>
      <c r="AM1865" s="99"/>
      <c r="AN1865" s="99"/>
      <c r="AO1865" s="99"/>
      <c r="AP1865" s="99"/>
      <c r="AQ1865" s="99"/>
      <c r="AR1865" s="99"/>
      <c r="AS1865" s="99"/>
      <c r="AT1865" s="99"/>
      <c r="AU1865" s="99"/>
      <c r="AV1865" s="99"/>
      <c r="AW1865" s="99"/>
      <c r="AX1865" s="100"/>
      <c r="AY1865" s="100"/>
      <c r="AZ1865" s="101"/>
      <c r="BA1865" s="102"/>
      <c r="BB1865" s="95"/>
      <c r="BC1865" s="95"/>
      <c r="BD1865" s="41">
        <v>4</v>
      </c>
      <c r="BE1865" s="52">
        <v>43</v>
      </c>
      <c r="BF1865" s="103">
        <v>4364</v>
      </c>
      <c r="BG1865" s="277"/>
    </row>
    <row r="1866" spans="1:59" s="63" customFormat="1" ht="12.75" x14ac:dyDescent="0.2">
      <c r="A1866" s="196">
        <v>4</v>
      </c>
      <c r="B1866" s="197" t="s">
        <v>422</v>
      </c>
      <c r="C1866" s="208">
        <v>43</v>
      </c>
      <c r="D1866" s="209" t="s">
        <v>688</v>
      </c>
      <c r="E1866" s="212">
        <v>4364</v>
      </c>
      <c r="F1866" s="213" t="s">
        <v>747</v>
      </c>
      <c r="G1866" s="231" t="s">
        <v>1196</v>
      </c>
      <c r="H1866" s="65"/>
      <c r="I1866" s="222"/>
      <c r="J1866" s="66"/>
      <c r="K1866" s="66"/>
      <c r="L1866" s="66"/>
      <c r="M1866" s="64"/>
      <c r="N1866" s="304"/>
      <c r="O1866" s="305"/>
      <c r="P1866" s="127"/>
      <c r="Q1866" s="67"/>
      <c r="R1866" s="67"/>
      <c r="S1866" s="67"/>
      <c r="T1866" s="67"/>
      <c r="U1866" s="67"/>
      <c r="V1866" s="67"/>
      <c r="W1866" s="67"/>
      <c r="X1866" s="67"/>
      <c r="Y1866" s="68"/>
      <c r="Z1866" s="68"/>
      <c r="AA1866" s="68"/>
      <c r="AB1866" s="67"/>
      <c r="AC1866" s="67"/>
      <c r="AD1866" s="67"/>
      <c r="AE1866" s="67"/>
      <c r="AF1866" s="67"/>
      <c r="AG1866" s="67"/>
      <c r="AH1866" s="67"/>
      <c r="AI1866" s="67"/>
      <c r="AJ1866" s="68"/>
      <c r="AK1866" s="68"/>
      <c r="AL1866" s="68"/>
      <c r="AM1866" s="67"/>
      <c r="AN1866" s="67"/>
      <c r="AO1866" s="67"/>
      <c r="AP1866" s="67"/>
      <c r="AQ1866" s="67"/>
      <c r="AR1866" s="67"/>
      <c r="AS1866" s="67"/>
      <c r="AT1866" s="67"/>
      <c r="AU1866" s="67"/>
      <c r="AV1866" s="67"/>
      <c r="AW1866" s="67"/>
      <c r="AX1866" s="68"/>
      <c r="AY1866" s="68"/>
      <c r="AZ1866" s="69"/>
      <c r="BA1866" s="70"/>
      <c r="BB1866" s="71"/>
      <c r="BC1866" s="95"/>
      <c r="BD1866" s="41">
        <v>4</v>
      </c>
      <c r="BE1866" s="52">
        <v>43</v>
      </c>
      <c r="BF1866" s="103">
        <v>4364</v>
      </c>
      <c r="BG1866" s="275"/>
    </row>
    <row r="1867" spans="1:59" s="63" customFormat="1" ht="12.75" x14ac:dyDescent="0.2">
      <c r="A1867" s="196">
        <v>4</v>
      </c>
      <c r="B1867" s="197" t="s">
        <v>422</v>
      </c>
      <c r="C1867" s="208">
        <v>43</v>
      </c>
      <c r="D1867" s="209" t="s">
        <v>688</v>
      </c>
      <c r="E1867" s="212">
        <v>4364</v>
      </c>
      <c r="F1867" s="213" t="s">
        <v>747</v>
      </c>
      <c r="G1867" s="231" t="s">
        <v>1196</v>
      </c>
      <c r="H1867" s="72" t="s">
        <v>47</v>
      </c>
      <c r="I1867" s="223"/>
      <c r="J1867" s="73"/>
      <c r="K1867" s="73"/>
      <c r="L1867" s="73"/>
      <c r="M1867" s="74"/>
      <c r="N1867" s="247"/>
      <c r="O1867" s="306"/>
      <c r="P1867" s="105"/>
      <c r="Q1867" s="75"/>
      <c r="R1867" s="75"/>
      <c r="S1867" s="75"/>
      <c r="T1867" s="75"/>
      <c r="U1867" s="75"/>
      <c r="V1867" s="75"/>
      <c r="W1867" s="75"/>
      <c r="X1867" s="75"/>
      <c r="Y1867" s="76">
        <f>IF(ISNUMBER(VLOOKUP(Y1869,P$7:W$7,MATCH(Y1869,P$7:W$7))),VLOOKUP(Y1869,P$7:W$7,MATCH(Y1869,P$7:W$7)),IF(N1871=0,"No Data",IF(Y1869&gt;0,"&lt;100",0)))</f>
        <v>5000</v>
      </c>
      <c r="Z1867" s="77">
        <f>IF(ISNUMBER(VLOOKUP(Z1871,P$7:W$7,MATCH(Z1871,P$7:W$7))),VLOOKUP(Z1871,P$7:W$7,MATCH(Z1871,P$7:W$7)),IF(N1871=0,"No Data",IF(Z1871&gt;0,"&lt;100",0)))</f>
        <v>5000</v>
      </c>
      <c r="AA1867" s="106">
        <f>IF(ISNUMBER(Z1867),Z1867,0)</f>
        <v>5000</v>
      </c>
      <c r="AB1867" s="75"/>
      <c r="AC1867" s="75"/>
      <c r="AD1867" s="75"/>
      <c r="AE1867" s="75"/>
      <c r="AF1867" s="75"/>
      <c r="AG1867" s="75"/>
      <c r="AH1867" s="75"/>
      <c r="AI1867" s="75"/>
      <c r="AJ1867" s="76">
        <f>IF(ISNUMBER(VLOOKUP(AJ1869,AB$7:AH$7,MATCH(AJ1869,AB$7:AH$7))),VLOOKUP(AJ1869,AB$7:AH$7,MATCH(AJ1869,AB$7:AH$7)),IF(N1871=0,"No Data",IF(AJ1869&gt;0,"&lt;50",0)))</f>
        <v>0</v>
      </c>
      <c r="AK1867" s="77">
        <f>IF(ISNUMBER(VLOOKUP(AK1871,AB$7:AH$7,MATCH(AK1871,AB$7:AH$7))),VLOOKUP(AK1871,AB$7:AH$7,MATCH(AK1871,AB$7:AH$7)),IF(N1871=0,"No Data",IF(AK1871&gt;0,"&lt;50",0)))</f>
        <v>0</v>
      </c>
      <c r="AL1867" s="106">
        <f>IF(ISNUMBER(AK1867),AK1867,0)</f>
        <v>0</v>
      </c>
      <c r="AM1867" s="75"/>
      <c r="AN1867" s="75"/>
      <c r="AO1867" s="75"/>
      <c r="AP1867" s="75"/>
      <c r="AQ1867" s="75"/>
      <c r="AR1867" s="75"/>
      <c r="AS1867" s="75"/>
      <c r="AT1867" s="75"/>
      <c r="AU1867" s="75"/>
      <c r="AV1867" s="75"/>
      <c r="AW1867" s="76">
        <f>IF(ISNUMBER(VLOOKUP(AW1869,AM$7:AU$7,MATCH(AW1869,AM$7:AU$7))),VLOOKUP(AW1869,AM$7:AU$7,MATCH(AW1869,AM$7:AU$7)),IF(N1871=0,"No Data",IF(AW1869&gt;0,"&lt;10",0)))</f>
        <v>250</v>
      </c>
      <c r="AX1867" s="77">
        <f>IF(ISNUMBER(VLOOKUP(AX1871,AM$7:AU$7,MATCH(AX1871,AM$7:AU$7))),VLOOKUP(AX1871,AM$7:AU$7,MATCH(AX1871,AM$7:AU$7)),IF(N1871=0,"No Data",IF(AX1871&gt;0,"&lt;10",0)))</f>
        <v>250</v>
      </c>
      <c r="AY1867" s="106">
        <f>IF(ISNUMBER(AX1867),AX1867,0)</f>
        <v>250</v>
      </c>
      <c r="AZ1867" s="79"/>
      <c r="BA1867" s="80"/>
      <c r="BB1867" s="71"/>
      <c r="BC1867" s="95"/>
      <c r="BD1867" s="41">
        <v>4</v>
      </c>
      <c r="BE1867" s="52">
        <v>43</v>
      </c>
      <c r="BF1867" s="103">
        <v>4364</v>
      </c>
      <c r="BG1867" s="276" t="s">
        <v>47</v>
      </c>
    </row>
    <row r="1868" spans="1:59" s="63" customFormat="1" ht="12.75" x14ac:dyDescent="0.2">
      <c r="A1868" s="196">
        <v>4</v>
      </c>
      <c r="B1868" s="197" t="s">
        <v>422</v>
      </c>
      <c r="C1868" s="208">
        <v>43</v>
      </c>
      <c r="D1868" s="209" t="s">
        <v>688</v>
      </c>
      <c r="E1868" s="212">
        <v>4364</v>
      </c>
      <c r="F1868" s="213" t="s">
        <v>747</v>
      </c>
      <c r="G1868" s="231" t="s">
        <v>1196</v>
      </c>
      <c r="H1868" s="81" t="s">
        <v>48</v>
      </c>
      <c r="I1868" s="223"/>
      <c r="J1868" s="73"/>
      <c r="K1868" s="73"/>
      <c r="L1868" s="73"/>
      <c r="M1868" s="74"/>
      <c r="N1868" s="247"/>
      <c r="O1868" s="306"/>
      <c r="P1868" s="105"/>
      <c r="Q1868" s="75"/>
      <c r="R1868" s="75"/>
      <c r="S1868" s="75"/>
      <c r="T1868" s="75"/>
      <c r="U1868" s="75"/>
      <c r="V1868" s="75"/>
      <c r="W1868" s="75"/>
      <c r="X1868" s="75"/>
      <c r="Y1868" s="82">
        <f>MIN(X1872:X1875)</f>
        <v>0</v>
      </c>
      <c r="Z1868" s="83"/>
      <c r="AA1868" s="83"/>
      <c r="AB1868" s="75"/>
      <c r="AC1868" s="75"/>
      <c r="AD1868" s="75"/>
      <c r="AE1868" s="75"/>
      <c r="AF1868" s="75"/>
      <c r="AG1868" s="75"/>
      <c r="AH1868" s="75"/>
      <c r="AI1868" s="75"/>
      <c r="AJ1868" s="82">
        <f>MIN(AI1872:AI1875)</f>
        <v>0</v>
      </c>
      <c r="AK1868" s="83"/>
      <c r="AL1868" s="83"/>
      <c r="AM1868" s="75"/>
      <c r="AN1868" s="75"/>
      <c r="AO1868" s="75"/>
      <c r="AP1868" s="75"/>
      <c r="AQ1868" s="75"/>
      <c r="AR1868" s="75"/>
      <c r="AS1868" s="75"/>
      <c r="AT1868" s="75"/>
      <c r="AU1868" s="75"/>
      <c r="AV1868" s="75"/>
      <c r="AW1868" s="82">
        <f>MIN(AV1872:AV1875)</f>
        <v>25</v>
      </c>
      <c r="AX1868" s="83"/>
      <c r="AY1868" s="83"/>
      <c r="AZ1868" s="79"/>
      <c r="BA1868" s="80"/>
      <c r="BB1868" s="71"/>
      <c r="BC1868" s="95"/>
      <c r="BD1868" s="41">
        <v>4</v>
      </c>
      <c r="BE1868" s="52">
        <v>43</v>
      </c>
      <c r="BF1868" s="103">
        <v>4364</v>
      </c>
      <c r="BG1868" s="278" t="s">
        <v>48</v>
      </c>
    </row>
    <row r="1869" spans="1:59" s="63" customFormat="1" ht="12.75" x14ac:dyDescent="0.2">
      <c r="A1869" s="196">
        <v>4</v>
      </c>
      <c r="B1869" s="197" t="s">
        <v>422</v>
      </c>
      <c r="C1869" s="208">
        <v>43</v>
      </c>
      <c r="D1869" s="209" t="s">
        <v>688</v>
      </c>
      <c r="E1869" s="212">
        <v>4364</v>
      </c>
      <c r="F1869" s="213" t="s">
        <v>747</v>
      </c>
      <c r="G1869" s="231" t="s">
        <v>1196</v>
      </c>
      <c r="H1869" s="81" t="s">
        <v>49</v>
      </c>
      <c r="I1869" s="223"/>
      <c r="J1869" s="73"/>
      <c r="K1869" s="73"/>
      <c r="L1869" s="73"/>
      <c r="M1869" s="74"/>
      <c r="N1869" s="247"/>
      <c r="O1869" s="306"/>
      <c r="P1869" s="105"/>
      <c r="Q1869" s="75"/>
      <c r="R1869" s="75"/>
      <c r="S1869" s="75"/>
      <c r="T1869" s="75"/>
      <c r="U1869" s="75"/>
      <c r="V1869" s="75"/>
      <c r="W1869" s="75"/>
      <c r="X1869" s="75"/>
      <c r="Y1869" s="84">
        <f>IF(ISNUMBER(AVERAGE(X1872:X1875)),AVERAGE(X1872:X1875),0)</f>
        <v>6275</v>
      </c>
      <c r="Z1869" s="83"/>
      <c r="AA1869" s="83"/>
      <c r="AB1869" s="75"/>
      <c r="AC1869" s="75"/>
      <c r="AD1869" s="75"/>
      <c r="AE1869" s="75"/>
      <c r="AF1869" s="75"/>
      <c r="AG1869" s="75"/>
      <c r="AH1869" s="75"/>
      <c r="AI1869" s="75"/>
      <c r="AJ1869" s="84">
        <f>IF(ISNUMBER(AVERAGE(AI1872:AI1875)),AVERAGE(AI1872:AI1875),0)</f>
        <v>0</v>
      </c>
      <c r="AK1869" s="83"/>
      <c r="AL1869" s="83"/>
      <c r="AM1869" s="75"/>
      <c r="AN1869" s="75"/>
      <c r="AO1869" s="75"/>
      <c r="AP1869" s="75"/>
      <c r="AQ1869" s="75"/>
      <c r="AR1869" s="75"/>
      <c r="AS1869" s="75"/>
      <c r="AT1869" s="75"/>
      <c r="AU1869" s="75"/>
      <c r="AV1869" s="75"/>
      <c r="AW1869" s="84">
        <f>IF(ISNUMBER(AVERAGE(AV1872:AV1875)),AVERAGE(AV1872:AV1875),0)</f>
        <v>406.25</v>
      </c>
      <c r="AX1869" s="83"/>
      <c r="AY1869" s="83"/>
      <c r="AZ1869" s="79"/>
      <c r="BA1869" s="80"/>
      <c r="BB1869" s="71"/>
      <c r="BC1869" s="95"/>
      <c r="BD1869" s="41">
        <v>4</v>
      </c>
      <c r="BE1869" s="52">
        <v>43</v>
      </c>
      <c r="BF1869" s="103">
        <v>4364</v>
      </c>
      <c r="BG1869" s="278" t="s">
        <v>49</v>
      </c>
    </row>
    <row r="1870" spans="1:59" s="63" customFormat="1" ht="12.75" x14ac:dyDescent="0.2">
      <c r="A1870" s="196">
        <v>4</v>
      </c>
      <c r="B1870" s="197" t="s">
        <v>422</v>
      </c>
      <c r="C1870" s="208">
        <v>43</v>
      </c>
      <c r="D1870" s="209" t="s">
        <v>688</v>
      </c>
      <c r="E1870" s="212">
        <v>4364</v>
      </c>
      <c r="F1870" s="213" t="s">
        <v>747</v>
      </c>
      <c r="G1870" s="231" t="s">
        <v>1196</v>
      </c>
      <c r="H1870" s="81" t="s">
        <v>50</v>
      </c>
      <c r="I1870" s="223"/>
      <c r="J1870" s="73"/>
      <c r="K1870" s="73"/>
      <c r="L1870" s="73"/>
      <c r="M1870" s="74"/>
      <c r="N1870" s="247"/>
      <c r="O1870" s="306"/>
      <c r="P1870" s="105"/>
      <c r="Q1870" s="75"/>
      <c r="R1870" s="75"/>
      <c r="S1870" s="75"/>
      <c r="T1870" s="75"/>
      <c r="U1870" s="75"/>
      <c r="V1870" s="75"/>
      <c r="W1870" s="75"/>
      <c r="X1870" s="75"/>
      <c r="Y1870" s="84">
        <f>MAX(X1872:X1875)</f>
        <v>25000</v>
      </c>
      <c r="Z1870" s="83"/>
      <c r="AA1870" s="83"/>
      <c r="AB1870" s="75"/>
      <c r="AC1870" s="75"/>
      <c r="AD1870" s="75"/>
      <c r="AE1870" s="75"/>
      <c r="AF1870" s="75"/>
      <c r="AG1870" s="75"/>
      <c r="AH1870" s="75"/>
      <c r="AI1870" s="75"/>
      <c r="AJ1870" s="84">
        <f>MAX(AI1872:AI1875)</f>
        <v>0</v>
      </c>
      <c r="AK1870" s="83"/>
      <c r="AL1870" s="83"/>
      <c r="AM1870" s="75"/>
      <c r="AN1870" s="75"/>
      <c r="AO1870" s="75"/>
      <c r="AP1870" s="75"/>
      <c r="AQ1870" s="75"/>
      <c r="AR1870" s="75"/>
      <c r="AS1870" s="75"/>
      <c r="AT1870" s="75"/>
      <c r="AU1870" s="75"/>
      <c r="AV1870" s="75"/>
      <c r="AW1870" s="84">
        <f>MAX(AV1872:AV1875)</f>
        <v>1000</v>
      </c>
      <c r="AX1870" s="83"/>
      <c r="AY1870" s="83"/>
      <c r="AZ1870" s="79"/>
      <c r="BA1870" s="80"/>
      <c r="BB1870" s="71"/>
      <c r="BC1870" s="95"/>
      <c r="BD1870" s="41">
        <v>4</v>
      </c>
      <c r="BE1870" s="52">
        <v>43</v>
      </c>
      <c r="BF1870" s="103">
        <v>4364</v>
      </c>
      <c r="BG1870" s="278" t="s">
        <v>50</v>
      </c>
    </row>
    <row r="1871" spans="1:59" s="63" customFormat="1" ht="12.75" x14ac:dyDescent="0.2">
      <c r="A1871" s="196">
        <v>4</v>
      </c>
      <c r="B1871" s="197" t="s">
        <v>422</v>
      </c>
      <c r="C1871" s="208">
        <v>43</v>
      </c>
      <c r="D1871" s="209" t="s">
        <v>688</v>
      </c>
      <c r="E1871" s="212">
        <v>4364</v>
      </c>
      <c r="F1871" s="213" t="s">
        <v>747</v>
      </c>
      <c r="G1871" s="231" t="s">
        <v>1196</v>
      </c>
      <c r="H1871" s="85" t="s">
        <v>51</v>
      </c>
      <c r="I1871" s="223"/>
      <c r="J1871" s="73"/>
      <c r="K1871" s="73"/>
      <c r="L1871" s="73"/>
      <c r="M1871" s="74"/>
      <c r="N1871" s="320">
        <f>SUM(N1872:N1875)</f>
        <v>4</v>
      </c>
      <c r="O1871" s="293">
        <f>SUM(O1872:O1875)</f>
        <v>1</v>
      </c>
      <c r="P1871" s="292"/>
      <c r="Q1871" s="87"/>
      <c r="R1871" s="87"/>
      <c r="S1871" s="87"/>
      <c r="T1871" s="87"/>
      <c r="U1871" s="87"/>
      <c r="V1871" s="87"/>
      <c r="W1871" s="87"/>
      <c r="X1871" s="87"/>
      <c r="Y1871" s="88"/>
      <c r="Z1871" s="119">
        <f>SUM(Z1872:Z1875)</f>
        <v>6275</v>
      </c>
      <c r="AA1871" s="88"/>
      <c r="AB1871" s="87"/>
      <c r="AC1871" s="87"/>
      <c r="AD1871" s="87"/>
      <c r="AE1871" s="87"/>
      <c r="AF1871" s="87"/>
      <c r="AG1871" s="87"/>
      <c r="AH1871" s="87"/>
      <c r="AI1871" s="87"/>
      <c r="AJ1871" s="88"/>
      <c r="AK1871" s="119">
        <f>SUM(AK1872:AK1875)</f>
        <v>0</v>
      </c>
      <c r="AL1871" s="88"/>
      <c r="AM1871" s="87"/>
      <c r="AN1871" s="87"/>
      <c r="AO1871" s="87"/>
      <c r="AP1871" s="87"/>
      <c r="AQ1871" s="87"/>
      <c r="AR1871" s="87"/>
      <c r="AS1871" s="87"/>
      <c r="AT1871" s="87"/>
      <c r="AU1871" s="87"/>
      <c r="AV1871" s="87"/>
      <c r="AW1871" s="112"/>
      <c r="AX1871" s="119">
        <f>SUM(AX1872:AX1875)</f>
        <v>406.25</v>
      </c>
      <c r="AY1871" s="88"/>
      <c r="AZ1871" s="79"/>
      <c r="BA1871" s="80"/>
      <c r="BB1871" s="71"/>
      <c r="BC1871" s="95"/>
      <c r="BD1871" s="41">
        <v>4</v>
      </c>
      <c r="BE1871" s="52">
        <v>43</v>
      </c>
      <c r="BF1871" s="103">
        <v>4364</v>
      </c>
      <c r="BG1871" s="279" t="s">
        <v>51</v>
      </c>
    </row>
    <row r="1872" spans="1:59" s="63" customFormat="1" ht="12.75" x14ac:dyDescent="0.2">
      <c r="A1872" s="196">
        <v>4</v>
      </c>
      <c r="B1872" s="197" t="s">
        <v>422</v>
      </c>
      <c r="C1872" s="208">
        <v>43</v>
      </c>
      <c r="D1872" s="209" t="s">
        <v>688</v>
      </c>
      <c r="E1872" s="212">
        <v>4364</v>
      </c>
      <c r="F1872" s="213" t="s">
        <v>747</v>
      </c>
      <c r="G1872" s="231" t="s">
        <v>1196</v>
      </c>
      <c r="H1872" s="89" t="s">
        <v>52</v>
      </c>
      <c r="I1872" s="90" t="s">
        <v>586</v>
      </c>
      <c r="J1872" s="90" t="s">
        <v>742</v>
      </c>
      <c r="K1872" s="90" t="s">
        <v>64</v>
      </c>
      <c r="L1872" s="90" t="s">
        <v>588</v>
      </c>
      <c r="M1872" s="91"/>
      <c r="N1872" s="312">
        <v>1</v>
      </c>
      <c r="O1872" s="313">
        <f>N1872/N$1871</f>
        <v>0.25</v>
      </c>
      <c r="P1872" s="104">
        <v>1</v>
      </c>
      <c r="Q1872" s="92"/>
      <c r="R1872" s="92"/>
      <c r="S1872" s="92"/>
      <c r="T1872" s="92"/>
      <c r="U1872" s="92"/>
      <c r="V1872" s="92"/>
      <c r="W1872" s="92"/>
      <c r="X1872" s="109">
        <f>P1872*P$7+Q1872*Q$7+R1872*R$7+S1872*S$7+T1872*T$7+U1872*U$7+V1872*V$7+W1872*W$7</f>
        <v>100</v>
      </c>
      <c r="Y1872" s="83"/>
      <c r="Z1872" s="110">
        <f>X1872*$O1872</f>
        <v>25</v>
      </c>
      <c r="AA1872" s="111"/>
      <c r="AB1872" s="92"/>
      <c r="AC1872" s="92"/>
      <c r="AD1872" s="92"/>
      <c r="AE1872" s="92"/>
      <c r="AF1872" s="92"/>
      <c r="AG1872" s="92"/>
      <c r="AH1872" s="92"/>
      <c r="AI1872" s="109">
        <f>AB1872*AB$7+AC1872*AC$7+AD1872*AD$7+AE1872*AE$7+AF1872*AF$7+AG1872*AG$7+AH1872*AH$7</f>
        <v>0</v>
      </c>
      <c r="AJ1872" s="83"/>
      <c r="AK1872" s="110">
        <f>AI1872*$O1872</f>
        <v>0</v>
      </c>
      <c r="AL1872" s="111"/>
      <c r="AM1872" s="92"/>
      <c r="AN1872" s="92"/>
      <c r="AO1872" s="92"/>
      <c r="AP1872" s="92"/>
      <c r="AQ1872" s="92"/>
      <c r="AR1872" s="92">
        <v>1</v>
      </c>
      <c r="AS1872" s="92"/>
      <c r="AT1872" s="92"/>
      <c r="AU1872" s="92"/>
      <c r="AV1872" s="109">
        <f>AM1872*AM$7+AN1872*AN$7+AO1872*AO$7+AP1872*AP$7+AQ1872*AQ$7+AR1872*AR$7+AS1872*AS$7+AT1872*AT$7+AU1872*AU$7</f>
        <v>500</v>
      </c>
      <c r="AW1872" s="75"/>
      <c r="AX1872" s="110">
        <f>AV1872*$O1872</f>
        <v>125</v>
      </c>
      <c r="AY1872" s="111"/>
      <c r="AZ1872" s="93"/>
      <c r="BA1872" s="94" t="s">
        <v>105</v>
      </c>
      <c r="BB1872" s="71"/>
      <c r="BC1872" s="95"/>
      <c r="BD1872" s="41">
        <v>4</v>
      </c>
      <c r="BE1872" s="52">
        <v>43</v>
      </c>
      <c r="BF1872" s="103">
        <v>4364</v>
      </c>
      <c r="BG1872" s="280" t="s">
        <v>52</v>
      </c>
    </row>
    <row r="1873" spans="1:59" s="63" customFormat="1" ht="36" x14ac:dyDescent="0.2">
      <c r="A1873" s="196">
        <v>4</v>
      </c>
      <c r="B1873" s="197" t="s">
        <v>422</v>
      </c>
      <c r="C1873" s="208">
        <v>43</v>
      </c>
      <c r="D1873" s="209" t="s">
        <v>688</v>
      </c>
      <c r="E1873" s="212">
        <v>4364</v>
      </c>
      <c r="F1873" s="213" t="s">
        <v>747</v>
      </c>
      <c r="G1873" s="231" t="s">
        <v>1196</v>
      </c>
      <c r="H1873" s="89"/>
      <c r="I1873" s="90" t="s">
        <v>611</v>
      </c>
      <c r="J1873" s="90" t="s">
        <v>737</v>
      </c>
      <c r="K1873" s="90" t="s">
        <v>64</v>
      </c>
      <c r="L1873" s="90" t="s">
        <v>119</v>
      </c>
      <c r="M1873" s="91"/>
      <c r="N1873" s="312">
        <v>1</v>
      </c>
      <c r="O1873" s="313">
        <f>N1873/N$1871</f>
        <v>0.25</v>
      </c>
      <c r="P1873" s="104"/>
      <c r="Q1873" s="92"/>
      <c r="R1873" s="92"/>
      <c r="S1873" s="92"/>
      <c r="T1873" s="92"/>
      <c r="U1873" s="92"/>
      <c r="V1873" s="92"/>
      <c r="W1873" s="92"/>
      <c r="X1873" s="109">
        <f>P1873*P$7+Q1873*Q$7+R1873*R$7+S1873*S$7+T1873*T$7+U1873*U$7+V1873*V$7+W1873*W$7</f>
        <v>0</v>
      </c>
      <c r="Y1873" s="83"/>
      <c r="Z1873" s="110">
        <f>X1873*$O1873</f>
        <v>0</v>
      </c>
      <c r="AA1873" s="111"/>
      <c r="AB1873" s="92"/>
      <c r="AC1873" s="92"/>
      <c r="AD1873" s="92"/>
      <c r="AE1873" s="92"/>
      <c r="AF1873" s="92"/>
      <c r="AG1873" s="92"/>
      <c r="AH1873" s="92"/>
      <c r="AI1873" s="109">
        <f>AB1873*AB$7+AC1873*AC$7+AD1873*AD$7+AE1873*AE$7+AF1873*AF$7+AG1873*AG$7+AH1873*AH$7</f>
        <v>0</v>
      </c>
      <c r="AJ1873" s="83"/>
      <c r="AK1873" s="110">
        <f>AI1873*$O1873</f>
        <v>0</v>
      </c>
      <c r="AL1873" s="111"/>
      <c r="AM1873" s="92"/>
      <c r="AN1873" s="92"/>
      <c r="AO1873" s="92"/>
      <c r="AP1873" s="92"/>
      <c r="AQ1873" s="92"/>
      <c r="AR1873" s="92"/>
      <c r="AS1873" s="92">
        <v>1</v>
      </c>
      <c r="AT1873" s="92"/>
      <c r="AU1873" s="92"/>
      <c r="AV1873" s="109">
        <f>AM1873*AM$7+AN1873*AN$7+AO1873*AO$7+AP1873*AP$7+AQ1873*AQ$7+AR1873*AR$7+AS1873*AS$7+AT1873*AT$7+AU1873*AU$7</f>
        <v>1000</v>
      </c>
      <c r="AW1873" s="75"/>
      <c r="AX1873" s="110">
        <f>AV1873*$O1873</f>
        <v>250</v>
      </c>
      <c r="AY1873" s="111"/>
      <c r="AZ1873" s="93"/>
      <c r="BA1873" s="94" t="s">
        <v>62</v>
      </c>
      <c r="BB1873" s="71"/>
      <c r="BC1873" s="95"/>
      <c r="BD1873" s="41">
        <v>4</v>
      </c>
      <c r="BE1873" s="52">
        <v>43</v>
      </c>
      <c r="BF1873" s="103">
        <v>4364</v>
      </c>
      <c r="BG1873" s="280" t="s">
        <v>52</v>
      </c>
    </row>
    <row r="1874" spans="1:59" s="63" customFormat="1" ht="12.75" x14ac:dyDescent="0.2">
      <c r="A1874" s="196">
        <v>4</v>
      </c>
      <c r="B1874" s="197" t="s">
        <v>422</v>
      </c>
      <c r="C1874" s="208">
        <v>43</v>
      </c>
      <c r="D1874" s="209" t="s">
        <v>688</v>
      </c>
      <c r="E1874" s="212">
        <v>4364</v>
      </c>
      <c r="F1874" s="213" t="s">
        <v>747</v>
      </c>
      <c r="G1874" s="231" t="s">
        <v>1196</v>
      </c>
      <c r="H1874" s="89"/>
      <c r="I1874" s="90" t="s">
        <v>738</v>
      </c>
      <c r="J1874" s="90"/>
      <c r="K1874" s="90" t="s">
        <v>64</v>
      </c>
      <c r="L1874" s="90" t="s">
        <v>533</v>
      </c>
      <c r="M1874" s="91"/>
      <c r="N1874" s="312">
        <v>1</v>
      </c>
      <c r="O1874" s="313">
        <f>N1874/N$1871</f>
        <v>0.25</v>
      </c>
      <c r="P1874" s="104"/>
      <c r="Q1874" s="92"/>
      <c r="R1874" s="92"/>
      <c r="S1874" s="92"/>
      <c r="T1874" s="92"/>
      <c r="U1874" s="92"/>
      <c r="V1874" s="92"/>
      <c r="W1874" s="92"/>
      <c r="X1874" s="109">
        <f>P1874*P$7+Q1874*Q$7+R1874*R$7+S1874*S$7+T1874*T$7+U1874*U$7+V1874*V$7+W1874*W$7</f>
        <v>0</v>
      </c>
      <c r="Y1874" s="83"/>
      <c r="Z1874" s="110">
        <f>X1874*$O1874</f>
        <v>0</v>
      </c>
      <c r="AA1874" s="111"/>
      <c r="AB1874" s="92"/>
      <c r="AC1874" s="92"/>
      <c r="AD1874" s="92"/>
      <c r="AE1874" s="92"/>
      <c r="AF1874" s="92"/>
      <c r="AG1874" s="92"/>
      <c r="AH1874" s="92"/>
      <c r="AI1874" s="109">
        <f>AB1874*AB$7+AC1874*AC$7+AD1874*AD$7+AE1874*AE$7+AF1874*AF$7+AG1874*AG$7+AH1874*AH$7</f>
        <v>0</v>
      </c>
      <c r="AJ1874" s="83"/>
      <c r="AK1874" s="110">
        <f>AI1874*$O1874</f>
        <v>0</v>
      </c>
      <c r="AL1874" s="111"/>
      <c r="AM1874" s="92"/>
      <c r="AN1874" s="92">
        <v>1</v>
      </c>
      <c r="AO1874" s="92"/>
      <c r="AP1874" s="92"/>
      <c r="AQ1874" s="92"/>
      <c r="AR1874" s="92"/>
      <c r="AS1874" s="92"/>
      <c r="AT1874" s="92"/>
      <c r="AU1874" s="92"/>
      <c r="AV1874" s="109">
        <f>AM1874*AM$7+AN1874*AN$7+AO1874*AO$7+AP1874*AP$7+AQ1874*AQ$7+AR1874*AR$7+AS1874*AS$7+AT1874*AT$7+AU1874*AU$7</f>
        <v>25</v>
      </c>
      <c r="AW1874" s="75"/>
      <c r="AX1874" s="110">
        <f>AV1874*$O1874</f>
        <v>6.25</v>
      </c>
      <c r="AY1874" s="111"/>
      <c r="AZ1874" s="93"/>
      <c r="BA1874" s="94" t="s">
        <v>62</v>
      </c>
      <c r="BB1874" s="71"/>
      <c r="BC1874" s="95"/>
      <c r="BD1874" s="41">
        <v>4</v>
      </c>
      <c r="BE1874" s="52">
        <v>43</v>
      </c>
      <c r="BF1874" s="103">
        <v>4364</v>
      </c>
      <c r="BG1874" s="280"/>
    </row>
    <row r="1875" spans="1:59" s="63" customFormat="1" ht="12.75" x14ac:dyDescent="0.2">
      <c r="A1875" s="196">
        <v>4</v>
      </c>
      <c r="B1875" s="197" t="s">
        <v>422</v>
      </c>
      <c r="C1875" s="208">
        <v>43</v>
      </c>
      <c r="D1875" s="209" t="s">
        <v>688</v>
      </c>
      <c r="E1875" s="212">
        <v>4364</v>
      </c>
      <c r="F1875" s="213" t="s">
        <v>747</v>
      </c>
      <c r="G1875" s="231" t="s">
        <v>1196</v>
      </c>
      <c r="H1875" s="89"/>
      <c r="I1875" s="90" t="s">
        <v>739</v>
      </c>
      <c r="J1875" s="90"/>
      <c r="K1875" s="90" t="s">
        <v>73</v>
      </c>
      <c r="L1875" s="90" t="s">
        <v>69</v>
      </c>
      <c r="M1875" s="91"/>
      <c r="N1875" s="312">
        <v>1</v>
      </c>
      <c r="O1875" s="313">
        <f>N1875/N$1871</f>
        <v>0.25</v>
      </c>
      <c r="P1875" s="104"/>
      <c r="Q1875" s="92"/>
      <c r="R1875" s="92"/>
      <c r="S1875" s="92"/>
      <c r="T1875" s="92"/>
      <c r="U1875" s="92"/>
      <c r="V1875" s="92"/>
      <c r="W1875" s="92">
        <v>1</v>
      </c>
      <c r="X1875" s="109">
        <f>P1875*P$7+Q1875*Q$7+R1875*R$7+S1875*S$7+T1875*T$7+U1875*U$7+V1875*V$7+W1875*W$7</f>
        <v>25000</v>
      </c>
      <c r="Y1875" s="83"/>
      <c r="Z1875" s="110">
        <f>X1875*$O1875</f>
        <v>6250</v>
      </c>
      <c r="AA1875" s="111"/>
      <c r="AB1875" s="92"/>
      <c r="AC1875" s="92"/>
      <c r="AD1875" s="92"/>
      <c r="AE1875" s="92"/>
      <c r="AF1875" s="92"/>
      <c r="AG1875" s="92"/>
      <c r="AH1875" s="92"/>
      <c r="AI1875" s="109">
        <f>AB1875*AB$7+AC1875*AC$7+AD1875*AD$7+AE1875*AE$7+AF1875*AF$7+AG1875*AG$7+AH1875*AH$7</f>
        <v>0</v>
      </c>
      <c r="AJ1875" s="83"/>
      <c r="AK1875" s="110">
        <f>AI1875*$O1875</f>
        <v>0</v>
      </c>
      <c r="AL1875" s="111"/>
      <c r="AM1875" s="92"/>
      <c r="AN1875" s="92"/>
      <c r="AO1875" s="92"/>
      <c r="AP1875" s="92">
        <v>1</v>
      </c>
      <c r="AQ1875" s="92"/>
      <c r="AR1875" s="92"/>
      <c r="AS1875" s="92"/>
      <c r="AT1875" s="92"/>
      <c r="AU1875" s="92"/>
      <c r="AV1875" s="109">
        <f>AM1875*AM$7+AN1875*AN$7+AO1875*AO$7+AP1875*AP$7+AQ1875*AQ$7+AR1875*AR$7+AS1875*AS$7+AT1875*AT$7+AU1875*AU$7</f>
        <v>100</v>
      </c>
      <c r="AW1875" s="75"/>
      <c r="AX1875" s="110">
        <f>AV1875*$O1875</f>
        <v>25</v>
      </c>
      <c r="AY1875" s="111"/>
      <c r="AZ1875" s="93"/>
      <c r="BA1875" s="94" t="s">
        <v>62</v>
      </c>
      <c r="BB1875" s="71"/>
      <c r="BC1875" s="95"/>
      <c r="BD1875" s="41">
        <v>4</v>
      </c>
      <c r="BE1875" s="52">
        <v>43</v>
      </c>
      <c r="BF1875" s="103">
        <v>4364</v>
      </c>
      <c r="BG1875" s="280" t="s">
        <v>52</v>
      </c>
    </row>
    <row r="1876" spans="1:59" s="63" customFormat="1" ht="12.75" x14ac:dyDescent="0.2">
      <c r="A1876" s="196">
        <v>4</v>
      </c>
      <c r="B1876" s="197" t="s">
        <v>422</v>
      </c>
      <c r="C1876" s="208">
        <v>43</v>
      </c>
      <c r="D1876" s="209" t="s">
        <v>688</v>
      </c>
      <c r="E1876" s="212">
        <v>4364</v>
      </c>
      <c r="F1876" s="213" t="s">
        <v>747</v>
      </c>
      <c r="G1876" s="231" t="s">
        <v>1196</v>
      </c>
      <c r="H1876" s="65"/>
      <c r="I1876" s="222"/>
      <c r="J1876" s="66"/>
      <c r="K1876" s="66"/>
      <c r="L1876" s="66"/>
      <c r="M1876" s="64"/>
      <c r="N1876" s="304"/>
      <c r="O1876" s="305"/>
      <c r="P1876" s="127"/>
      <c r="Q1876" s="67"/>
      <c r="R1876" s="67"/>
      <c r="S1876" s="67"/>
      <c r="T1876" s="67"/>
      <c r="U1876" s="67"/>
      <c r="V1876" s="67"/>
      <c r="W1876" s="67"/>
      <c r="X1876" s="67"/>
      <c r="Y1876" s="68"/>
      <c r="Z1876" s="68"/>
      <c r="AA1876" s="68"/>
      <c r="AB1876" s="67"/>
      <c r="AC1876" s="67"/>
      <c r="AD1876" s="67"/>
      <c r="AE1876" s="67"/>
      <c r="AF1876" s="67"/>
      <c r="AG1876" s="67"/>
      <c r="AH1876" s="67"/>
      <c r="AI1876" s="67"/>
      <c r="AJ1876" s="68"/>
      <c r="AK1876" s="68"/>
      <c r="AL1876" s="68"/>
      <c r="AM1876" s="67"/>
      <c r="AN1876" s="67"/>
      <c r="AO1876" s="67"/>
      <c r="AP1876" s="67"/>
      <c r="AQ1876" s="67"/>
      <c r="AR1876" s="67"/>
      <c r="AS1876" s="67"/>
      <c r="AT1876" s="67"/>
      <c r="AU1876" s="67"/>
      <c r="AV1876" s="67"/>
      <c r="AW1876" s="67"/>
      <c r="AX1876" s="68"/>
      <c r="AY1876" s="68"/>
      <c r="AZ1876" s="69"/>
      <c r="BA1876" s="70"/>
      <c r="BB1876" s="71"/>
      <c r="BC1876" s="95"/>
      <c r="BD1876" s="41">
        <v>4</v>
      </c>
      <c r="BE1876" s="52">
        <v>43</v>
      </c>
      <c r="BF1876" s="103">
        <v>4364</v>
      </c>
      <c r="BG1876" s="275"/>
    </row>
    <row r="1877" spans="1:59" s="63" customFormat="1" ht="12.75" x14ac:dyDescent="0.2">
      <c r="A1877" s="196">
        <v>4</v>
      </c>
      <c r="B1877" s="197" t="s">
        <v>422</v>
      </c>
      <c r="C1877" s="208">
        <v>43</v>
      </c>
      <c r="D1877" s="209" t="s">
        <v>688</v>
      </c>
      <c r="E1877" s="212">
        <v>4364</v>
      </c>
      <c r="F1877" s="213" t="s">
        <v>747</v>
      </c>
      <c r="G1877" s="232"/>
      <c r="H1877" s="97"/>
      <c r="I1877" s="224"/>
      <c r="J1877" s="98"/>
      <c r="K1877" s="98"/>
      <c r="L1877" s="98"/>
      <c r="M1877" s="96"/>
      <c r="N1877" s="307"/>
      <c r="O1877" s="246"/>
      <c r="P1877" s="124"/>
      <c r="Q1877" s="99"/>
      <c r="R1877" s="99"/>
      <c r="S1877" s="99"/>
      <c r="T1877" s="99"/>
      <c r="U1877" s="99"/>
      <c r="V1877" s="99"/>
      <c r="W1877" s="99"/>
      <c r="X1877" s="99"/>
      <c r="Y1877" s="100"/>
      <c r="Z1877" s="100"/>
      <c r="AA1877" s="100"/>
      <c r="AB1877" s="99"/>
      <c r="AC1877" s="99"/>
      <c r="AD1877" s="99"/>
      <c r="AE1877" s="99"/>
      <c r="AF1877" s="99"/>
      <c r="AG1877" s="99"/>
      <c r="AH1877" s="99"/>
      <c r="AI1877" s="99"/>
      <c r="AJ1877" s="100"/>
      <c r="AK1877" s="100"/>
      <c r="AL1877" s="100"/>
      <c r="AM1877" s="99"/>
      <c r="AN1877" s="99"/>
      <c r="AO1877" s="99"/>
      <c r="AP1877" s="99"/>
      <c r="AQ1877" s="99"/>
      <c r="AR1877" s="99"/>
      <c r="AS1877" s="99"/>
      <c r="AT1877" s="99"/>
      <c r="AU1877" s="99"/>
      <c r="AV1877" s="99"/>
      <c r="AW1877" s="99"/>
      <c r="AX1877" s="100"/>
      <c r="AY1877" s="100"/>
      <c r="AZ1877" s="101"/>
      <c r="BA1877" s="102"/>
      <c r="BB1877" s="95"/>
      <c r="BC1877" s="95"/>
      <c r="BD1877" s="41">
        <v>4</v>
      </c>
      <c r="BE1877" s="52">
        <v>43</v>
      </c>
      <c r="BF1877" s="103">
        <v>4364</v>
      </c>
      <c r="BG1877" s="277"/>
    </row>
    <row r="1878" spans="1:59" s="63" customFormat="1" ht="12.75" x14ac:dyDescent="0.2">
      <c r="A1878" s="196">
        <v>4</v>
      </c>
      <c r="B1878" s="197" t="s">
        <v>422</v>
      </c>
      <c r="C1878" s="208">
        <v>43</v>
      </c>
      <c r="D1878" s="209" t="s">
        <v>688</v>
      </c>
      <c r="E1878" s="212">
        <v>4364</v>
      </c>
      <c r="F1878" s="213" t="s">
        <v>747</v>
      </c>
      <c r="G1878" s="231"/>
      <c r="H1878" s="65"/>
      <c r="I1878" s="222"/>
      <c r="J1878" s="66"/>
      <c r="K1878" s="66"/>
      <c r="L1878" s="66"/>
      <c r="M1878" s="64"/>
      <c r="N1878" s="304"/>
      <c r="O1878" s="305"/>
      <c r="P1878" s="127"/>
      <c r="Q1878" s="67"/>
      <c r="R1878" s="67"/>
      <c r="S1878" s="67"/>
      <c r="T1878" s="67"/>
      <c r="U1878" s="67"/>
      <c r="V1878" s="67"/>
      <c r="W1878" s="67"/>
      <c r="X1878" s="67"/>
      <c r="Y1878" s="68"/>
      <c r="Z1878" s="68"/>
      <c r="AA1878" s="68"/>
      <c r="AB1878" s="67"/>
      <c r="AC1878" s="67"/>
      <c r="AD1878" s="67"/>
      <c r="AE1878" s="67"/>
      <c r="AF1878" s="67"/>
      <c r="AG1878" s="67"/>
      <c r="AH1878" s="67"/>
      <c r="AI1878" s="67"/>
      <c r="AJ1878" s="68"/>
      <c r="AK1878" s="68"/>
      <c r="AL1878" s="68"/>
      <c r="AM1878" s="67"/>
      <c r="AN1878" s="67"/>
      <c r="AO1878" s="67"/>
      <c r="AP1878" s="67"/>
      <c r="AQ1878" s="67"/>
      <c r="AR1878" s="67"/>
      <c r="AS1878" s="67"/>
      <c r="AT1878" s="67"/>
      <c r="AU1878" s="67"/>
      <c r="AV1878" s="67"/>
      <c r="AW1878" s="67"/>
      <c r="AX1878" s="68"/>
      <c r="AY1878" s="68"/>
      <c r="AZ1878" s="69"/>
      <c r="BA1878" s="70"/>
      <c r="BB1878" s="71"/>
      <c r="BC1878" s="95"/>
      <c r="BD1878" s="41">
        <v>4</v>
      </c>
      <c r="BE1878" s="52">
        <v>43</v>
      </c>
      <c r="BF1878" s="103">
        <v>4364</v>
      </c>
      <c r="BG1878" s="275"/>
    </row>
    <row r="1879" spans="1:59" s="63" customFormat="1" ht="12.75" x14ac:dyDescent="0.2">
      <c r="A1879" s="196">
        <v>4</v>
      </c>
      <c r="B1879" s="197" t="s">
        <v>422</v>
      </c>
      <c r="C1879" s="208">
        <v>43</v>
      </c>
      <c r="D1879" s="209" t="s">
        <v>688</v>
      </c>
      <c r="E1879" s="212">
        <v>4364</v>
      </c>
      <c r="F1879" s="213" t="s">
        <v>747</v>
      </c>
      <c r="G1879" s="231" t="s">
        <v>1195</v>
      </c>
      <c r="H1879" s="72" t="s">
        <v>1233</v>
      </c>
      <c r="I1879" s="223" t="s">
        <v>1249</v>
      </c>
      <c r="J1879" s="73"/>
      <c r="K1879" s="73"/>
      <c r="L1879" s="73"/>
      <c r="M1879" s="74"/>
      <c r="N1879" s="247"/>
      <c r="O1879" s="306"/>
      <c r="P1879" s="105"/>
      <c r="Q1879" s="75"/>
      <c r="R1879" s="75"/>
      <c r="S1879" s="75"/>
      <c r="T1879" s="75"/>
      <c r="U1879" s="75"/>
      <c r="V1879" s="75"/>
      <c r="W1879" s="75"/>
      <c r="X1879" s="75"/>
      <c r="Y1879" s="76" t="s">
        <v>1241</v>
      </c>
      <c r="Z1879" s="77" t="s">
        <v>1241</v>
      </c>
      <c r="AA1879" s="78">
        <f>AA$1210</f>
        <v>5000</v>
      </c>
      <c r="AB1879" s="75"/>
      <c r="AC1879" s="75"/>
      <c r="AD1879" s="75"/>
      <c r="AE1879" s="75"/>
      <c r="AF1879" s="75"/>
      <c r="AG1879" s="75"/>
      <c r="AH1879" s="75"/>
      <c r="AI1879" s="75"/>
      <c r="AJ1879" s="76" t="s">
        <v>1241</v>
      </c>
      <c r="AK1879" s="77" t="s">
        <v>1241</v>
      </c>
      <c r="AL1879" s="78">
        <f>AL$1210</f>
        <v>0</v>
      </c>
      <c r="AM1879" s="75"/>
      <c r="AN1879" s="75"/>
      <c r="AO1879" s="75"/>
      <c r="AP1879" s="75"/>
      <c r="AQ1879" s="75"/>
      <c r="AR1879" s="75"/>
      <c r="AS1879" s="75"/>
      <c r="AT1879" s="75"/>
      <c r="AU1879" s="75"/>
      <c r="AV1879" s="75"/>
      <c r="AW1879" s="76" t="s">
        <v>1241</v>
      </c>
      <c r="AX1879" s="77" t="s">
        <v>1241</v>
      </c>
      <c r="AY1879" s="78">
        <f>AY$1210</f>
        <v>250</v>
      </c>
      <c r="AZ1879" s="79"/>
      <c r="BA1879" s="80" t="str">
        <f>I1879</f>
        <v>&gt; see 4255, Insulating wall cladding</v>
      </c>
      <c r="BB1879" s="71"/>
      <c r="BC1879" s="95"/>
      <c r="BD1879" s="41">
        <v>4</v>
      </c>
      <c r="BE1879" s="52">
        <v>43</v>
      </c>
      <c r="BF1879" s="103">
        <v>4364</v>
      </c>
      <c r="BG1879" s="276" t="str">
        <f>H1879</f>
        <v>Default Scenario (Link)</v>
      </c>
    </row>
    <row r="1880" spans="1:59" s="63" customFormat="1" ht="12.75" x14ac:dyDescent="0.2">
      <c r="A1880" s="196">
        <v>4</v>
      </c>
      <c r="B1880" s="197" t="s">
        <v>422</v>
      </c>
      <c r="C1880" s="208">
        <v>43</v>
      </c>
      <c r="D1880" s="209" t="s">
        <v>688</v>
      </c>
      <c r="E1880" s="212">
        <v>4364</v>
      </c>
      <c r="F1880" s="213" t="s">
        <v>747</v>
      </c>
      <c r="G1880" s="231"/>
      <c r="H1880" s="65"/>
      <c r="I1880" s="222"/>
      <c r="J1880" s="66"/>
      <c r="K1880" s="66"/>
      <c r="L1880" s="66"/>
      <c r="M1880" s="64"/>
      <c r="N1880" s="304"/>
      <c r="O1880" s="305"/>
      <c r="P1880" s="127"/>
      <c r="Q1880" s="67"/>
      <c r="R1880" s="67"/>
      <c r="S1880" s="67"/>
      <c r="T1880" s="67"/>
      <c r="U1880" s="67"/>
      <c r="V1880" s="67"/>
      <c r="W1880" s="67"/>
      <c r="X1880" s="67"/>
      <c r="Y1880" s="68"/>
      <c r="Z1880" s="68"/>
      <c r="AA1880" s="68"/>
      <c r="AB1880" s="67"/>
      <c r="AC1880" s="67"/>
      <c r="AD1880" s="67"/>
      <c r="AE1880" s="67"/>
      <c r="AF1880" s="67"/>
      <c r="AG1880" s="67"/>
      <c r="AH1880" s="67"/>
      <c r="AI1880" s="67"/>
      <c r="AJ1880" s="68"/>
      <c r="AK1880" s="68"/>
      <c r="AL1880" s="68"/>
      <c r="AM1880" s="67"/>
      <c r="AN1880" s="67"/>
      <c r="AO1880" s="67"/>
      <c r="AP1880" s="67"/>
      <c r="AQ1880" s="67"/>
      <c r="AR1880" s="67"/>
      <c r="AS1880" s="67"/>
      <c r="AT1880" s="67"/>
      <c r="AU1880" s="67"/>
      <c r="AV1880" s="67"/>
      <c r="AW1880" s="67"/>
      <c r="AX1880" s="68"/>
      <c r="AY1880" s="68"/>
      <c r="AZ1880" s="69"/>
      <c r="BA1880" s="70"/>
      <c r="BB1880" s="71"/>
      <c r="BC1880" s="95"/>
      <c r="BD1880" s="41">
        <v>4</v>
      </c>
      <c r="BE1880" s="52">
        <v>43</v>
      </c>
      <c r="BF1880" s="103">
        <v>4364</v>
      </c>
      <c r="BG1880" s="275"/>
    </row>
    <row r="1881" spans="1:59" s="63" customFormat="1" ht="12.75" x14ac:dyDescent="0.2">
      <c r="A1881" s="196">
        <v>4</v>
      </c>
      <c r="B1881" s="197" t="s">
        <v>422</v>
      </c>
      <c r="C1881" s="208">
        <v>43</v>
      </c>
      <c r="D1881" s="209" t="s">
        <v>688</v>
      </c>
      <c r="E1881" s="212">
        <v>4364</v>
      </c>
      <c r="F1881" s="213" t="s">
        <v>747</v>
      </c>
      <c r="G1881" s="232"/>
      <c r="H1881" s="97"/>
      <c r="I1881" s="224"/>
      <c r="J1881" s="98"/>
      <c r="K1881" s="98"/>
      <c r="L1881" s="98"/>
      <c r="M1881" s="96"/>
      <c r="N1881" s="307"/>
      <c r="O1881" s="246"/>
      <c r="P1881" s="124"/>
      <c r="Q1881" s="99"/>
      <c r="R1881" s="99"/>
      <c r="S1881" s="99"/>
      <c r="T1881" s="99"/>
      <c r="U1881" s="99"/>
      <c r="V1881" s="99"/>
      <c r="W1881" s="99"/>
      <c r="X1881" s="99"/>
      <c r="Y1881" s="100"/>
      <c r="Z1881" s="100"/>
      <c r="AA1881" s="100"/>
      <c r="AB1881" s="99"/>
      <c r="AC1881" s="99"/>
      <c r="AD1881" s="99"/>
      <c r="AE1881" s="99"/>
      <c r="AF1881" s="99"/>
      <c r="AG1881" s="99"/>
      <c r="AH1881" s="99"/>
      <c r="AI1881" s="99"/>
      <c r="AJ1881" s="100"/>
      <c r="AK1881" s="100"/>
      <c r="AL1881" s="100"/>
      <c r="AM1881" s="99"/>
      <c r="AN1881" s="99"/>
      <c r="AO1881" s="99"/>
      <c r="AP1881" s="99"/>
      <c r="AQ1881" s="99"/>
      <c r="AR1881" s="99"/>
      <c r="AS1881" s="99"/>
      <c r="AT1881" s="99"/>
      <c r="AU1881" s="99"/>
      <c r="AV1881" s="99"/>
      <c r="AW1881" s="99"/>
      <c r="AX1881" s="100"/>
      <c r="AY1881" s="100"/>
      <c r="AZ1881" s="101"/>
      <c r="BA1881" s="102"/>
      <c r="BB1881" s="95"/>
      <c r="BC1881" s="95"/>
      <c r="BD1881" s="41">
        <v>4</v>
      </c>
      <c r="BE1881" s="52">
        <v>43</v>
      </c>
      <c r="BF1881" s="103">
        <v>4364</v>
      </c>
      <c r="BG1881" s="277"/>
    </row>
    <row r="1882" spans="1:59" s="63" customFormat="1" ht="12.75" x14ac:dyDescent="0.2">
      <c r="A1882" s="196">
        <v>4</v>
      </c>
      <c r="B1882" s="197" t="s">
        <v>422</v>
      </c>
      <c r="C1882" s="208">
        <v>43</v>
      </c>
      <c r="D1882" s="209" t="s">
        <v>688</v>
      </c>
      <c r="E1882" s="212">
        <v>4364</v>
      </c>
      <c r="F1882" s="213" t="s">
        <v>747</v>
      </c>
      <c r="G1882" s="231"/>
      <c r="H1882" s="65"/>
      <c r="I1882" s="222"/>
      <c r="J1882" s="66"/>
      <c r="K1882" s="66"/>
      <c r="L1882" s="66"/>
      <c r="M1882" s="64"/>
      <c r="N1882" s="304"/>
      <c r="O1882" s="305"/>
      <c r="P1882" s="127"/>
      <c r="Q1882" s="67"/>
      <c r="R1882" s="67"/>
      <c r="S1882" s="67"/>
      <c r="T1882" s="67"/>
      <c r="U1882" s="67"/>
      <c r="V1882" s="67"/>
      <c r="W1882" s="67"/>
      <c r="X1882" s="67"/>
      <c r="Y1882" s="68"/>
      <c r="Z1882" s="68"/>
      <c r="AA1882" s="68"/>
      <c r="AB1882" s="67"/>
      <c r="AC1882" s="67"/>
      <c r="AD1882" s="67"/>
      <c r="AE1882" s="67"/>
      <c r="AF1882" s="67"/>
      <c r="AG1882" s="67"/>
      <c r="AH1882" s="67"/>
      <c r="AI1882" s="67"/>
      <c r="AJ1882" s="68"/>
      <c r="AK1882" s="68"/>
      <c r="AL1882" s="68"/>
      <c r="AM1882" s="67"/>
      <c r="AN1882" s="67"/>
      <c r="AO1882" s="67"/>
      <c r="AP1882" s="67"/>
      <c r="AQ1882" s="67"/>
      <c r="AR1882" s="67"/>
      <c r="AS1882" s="67"/>
      <c r="AT1882" s="67"/>
      <c r="AU1882" s="67"/>
      <c r="AV1882" s="67"/>
      <c r="AW1882" s="67"/>
      <c r="AX1882" s="68"/>
      <c r="AY1882" s="68"/>
      <c r="AZ1882" s="69"/>
      <c r="BA1882" s="70"/>
      <c r="BB1882" s="71"/>
      <c r="BC1882" s="95"/>
      <c r="BD1882" s="41">
        <v>4</v>
      </c>
      <c r="BE1882" s="52">
        <v>43</v>
      </c>
      <c r="BF1882" s="103">
        <v>4364</v>
      </c>
      <c r="BG1882" s="275"/>
    </row>
    <row r="1883" spans="1:59" s="63" customFormat="1" ht="12.75" x14ac:dyDescent="0.2">
      <c r="A1883" s="196">
        <v>4</v>
      </c>
      <c r="B1883" s="197" t="s">
        <v>422</v>
      </c>
      <c r="C1883" s="208">
        <v>43</v>
      </c>
      <c r="D1883" s="209" t="s">
        <v>688</v>
      </c>
      <c r="E1883" s="212">
        <v>4364</v>
      </c>
      <c r="F1883" s="213" t="s">
        <v>747</v>
      </c>
      <c r="G1883" s="231" t="s">
        <v>741</v>
      </c>
      <c r="H1883" s="72" t="s">
        <v>1233</v>
      </c>
      <c r="I1883" s="223" t="s">
        <v>1247</v>
      </c>
      <c r="J1883" s="73"/>
      <c r="K1883" s="73"/>
      <c r="L1883" s="73"/>
      <c r="M1883" s="74"/>
      <c r="N1883" s="247"/>
      <c r="O1883" s="306"/>
      <c r="P1883" s="105"/>
      <c r="Q1883" s="75"/>
      <c r="R1883" s="75"/>
      <c r="S1883" s="75"/>
      <c r="T1883" s="75"/>
      <c r="U1883" s="75"/>
      <c r="V1883" s="75"/>
      <c r="W1883" s="75"/>
      <c r="X1883" s="75"/>
      <c r="Y1883" s="76" t="s">
        <v>1241</v>
      </c>
      <c r="Z1883" s="77" t="s">
        <v>1241</v>
      </c>
      <c r="AA1883" s="78">
        <f>AA$2569</f>
        <v>5000</v>
      </c>
      <c r="AB1883" s="75"/>
      <c r="AC1883" s="75"/>
      <c r="AD1883" s="75"/>
      <c r="AE1883" s="75"/>
      <c r="AF1883" s="75"/>
      <c r="AG1883" s="75"/>
      <c r="AH1883" s="75"/>
      <c r="AI1883" s="75"/>
      <c r="AJ1883" s="76" t="s">
        <v>1241</v>
      </c>
      <c r="AK1883" s="77" t="s">
        <v>1241</v>
      </c>
      <c r="AL1883" s="78">
        <f>AL$2569</f>
        <v>0</v>
      </c>
      <c r="AM1883" s="75"/>
      <c r="AN1883" s="75"/>
      <c r="AO1883" s="75"/>
      <c r="AP1883" s="75"/>
      <c r="AQ1883" s="75"/>
      <c r="AR1883" s="75"/>
      <c r="AS1883" s="75"/>
      <c r="AT1883" s="75"/>
      <c r="AU1883" s="75"/>
      <c r="AV1883" s="75"/>
      <c r="AW1883" s="76" t="s">
        <v>1241</v>
      </c>
      <c r="AX1883" s="77" t="s">
        <v>1241</v>
      </c>
      <c r="AY1883" s="78">
        <f>AY$2569</f>
        <v>500</v>
      </c>
      <c r="AZ1883" s="79"/>
      <c r="BA1883" s="80" t="str">
        <f>I1883</f>
        <v>&gt; see 4711, Thermal insulation</v>
      </c>
      <c r="BB1883" s="71"/>
      <c r="BC1883" s="95"/>
      <c r="BD1883" s="41">
        <v>4</v>
      </c>
      <c r="BE1883" s="52">
        <v>43</v>
      </c>
      <c r="BF1883" s="103">
        <v>4364</v>
      </c>
      <c r="BG1883" s="276" t="str">
        <f>H1883</f>
        <v>Default Scenario (Link)</v>
      </c>
    </row>
    <row r="1884" spans="1:59" s="63" customFormat="1" ht="12.75" x14ac:dyDescent="0.2">
      <c r="A1884" s="196">
        <v>4</v>
      </c>
      <c r="B1884" s="197" t="s">
        <v>422</v>
      </c>
      <c r="C1884" s="208">
        <v>43</v>
      </c>
      <c r="D1884" s="209" t="s">
        <v>688</v>
      </c>
      <c r="E1884" s="212">
        <v>4364</v>
      </c>
      <c r="F1884" s="213" t="s">
        <v>747</v>
      </c>
      <c r="G1884" s="231"/>
      <c r="H1884" s="65"/>
      <c r="I1884" s="222"/>
      <c r="J1884" s="66"/>
      <c r="K1884" s="66"/>
      <c r="L1884" s="66"/>
      <c r="M1884" s="64"/>
      <c r="N1884" s="304"/>
      <c r="O1884" s="305"/>
      <c r="P1884" s="127"/>
      <c r="Q1884" s="67"/>
      <c r="R1884" s="67"/>
      <c r="S1884" s="67"/>
      <c r="T1884" s="67"/>
      <c r="U1884" s="67"/>
      <c r="V1884" s="67"/>
      <c r="W1884" s="67"/>
      <c r="X1884" s="67"/>
      <c r="Y1884" s="68"/>
      <c r="Z1884" s="68"/>
      <c r="AA1884" s="68"/>
      <c r="AB1884" s="67"/>
      <c r="AC1884" s="67"/>
      <c r="AD1884" s="67"/>
      <c r="AE1884" s="67"/>
      <c r="AF1884" s="67"/>
      <c r="AG1884" s="67"/>
      <c r="AH1884" s="67"/>
      <c r="AI1884" s="67"/>
      <c r="AJ1884" s="68"/>
      <c r="AK1884" s="68"/>
      <c r="AL1884" s="68"/>
      <c r="AM1884" s="67"/>
      <c r="AN1884" s="67"/>
      <c r="AO1884" s="67"/>
      <c r="AP1884" s="67"/>
      <c r="AQ1884" s="67"/>
      <c r="AR1884" s="67"/>
      <c r="AS1884" s="67"/>
      <c r="AT1884" s="67"/>
      <c r="AU1884" s="67"/>
      <c r="AV1884" s="67"/>
      <c r="AW1884" s="67"/>
      <c r="AX1884" s="68"/>
      <c r="AY1884" s="68"/>
      <c r="AZ1884" s="69"/>
      <c r="BA1884" s="70"/>
      <c r="BB1884" s="71"/>
      <c r="BC1884" s="95"/>
      <c r="BD1884" s="41">
        <v>4</v>
      </c>
      <c r="BE1884" s="52">
        <v>43</v>
      </c>
      <c r="BF1884" s="103">
        <v>4364</v>
      </c>
      <c r="BG1884" s="275"/>
    </row>
    <row r="1885" spans="1:59" s="63" customFormat="1" ht="12.75" x14ac:dyDescent="0.2">
      <c r="A1885" s="196">
        <v>4</v>
      </c>
      <c r="B1885" s="197" t="s">
        <v>422</v>
      </c>
      <c r="C1885" s="208">
        <v>43</v>
      </c>
      <c r="D1885" s="209" t="s">
        <v>688</v>
      </c>
      <c r="E1885" s="212">
        <v>4364</v>
      </c>
      <c r="F1885" s="213" t="s">
        <v>747</v>
      </c>
      <c r="G1885" s="232"/>
      <c r="H1885" s="97"/>
      <c r="I1885" s="224"/>
      <c r="J1885" s="98"/>
      <c r="K1885" s="98"/>
      <c r="L1885" s="98"/>
      <c r="M1885" s="96"/>
      <c r="N1885" s="307"/>
      <c r="O1885" s="246"/>
      <c r="P1885" s="124"/>
      <c r="Q1885" s="99"/>
      <c r="R1885" s="99"/>
      <c r="S1885" s="99"/>
      <c r="T1885" s="99"/>
      <c r="U1885" s="99"/>
      <c r="V1885" s="99"/>
      <c r="W1885" s="99"/>
      <c r="X1885" s="99"/>
      <c r="Y1885" s="100"/>
      <c r="Z1885" s="100"/>
      <c r="AA1885" s="100"/>
      <c r="AB1885" s="99"/>
      <c r="AC1885" s="99"/>
      <c r="AD1885" s="99"/>
      <c r="AE1885" s="99"/>
      <c r="AF1885" s="99"/>
      <c r="AG1885" s="99"/>
      <c r="AH1885" s="99"/>
      <c r="AI1885" s="99"/>
      <c r="AJ1885" s="100"/>
      <c r="AK1885" s="100"/>
      <c r="AL1885" s="100"/>
      <c r="AM1885" s="99"/>
      <c r="AN1885" s="99"/>
      <c r="AO1885" s="99"/>
      <c r="AP1885" s="99"/>
      <c r="AQ1885" s="99"/>
      <c r="AR1885" s="99"/>
      <c r="AS1885" s="99"/>
      <c r="AT1885" s="99"/>
      <c r="AU1885" s="99"/>
      <c r="AV1885" s="99"/>
      <c r="AW1885" s="99"/>
      <c r="AX1885" s="100"/>
      <c r="AY1885" s="100"/>
      <c r="AZ1885" s="101"/>
      <c r="BA1885" s="102"/>
      <c r="BB1885" s="95"/>
      <c r="BC1885" s="95"/>
      <c r="BD1885" s="41">
        <v>4</v>
      </c>
      <c r="BE1885" s="52">
        <v>43</v>
      </c>
      <c r="BF1885" s="103">
        <v>4364</v>
      </c>
      <c r="BG1885" s="277"/>
    </row>
    <row r="1886" spans="1:59" s="63" customFormat="1" ht="12.75" x14ac:dyDescent="0.2">
      <c r="A1886" s="196">
        <v>4</v>
      </c>
      <c r="B1886" s="197" t="s">
        <v>422</v>
      </c>
      <c r="C1886" s="208">
        <v>43</v>
      </c>
      <c r="D1886" s="209" t="s">
        <v>688</v>
      </c>
      <c r="E1886" s="212">
        <v>4364</v>
      </c>
      <c r="F1886" s="213" t="s">
        <v>747</v>
      </c>
      <c r="G1886" s="231"/>
      <c r="H1886" s="65"/>
      <c r="I1886" s="222"/>
      <c r="J1886" s="66"/>
      <c r="K1886" s="66"/>
      <c r="L1886" s="66"/>
      <c r="M1886" s="64"/>
      <c r="N1886" s="304"/>
      <c r="O1886" s="305"/>
      <c r="P1886" s="127"/>
      <c r="Q1886" s="67"/>
      <c r="R1886" s="67"/>
      <c r="S1886" s="67"/>
      <c r="T1886" s="67"/>
      <c r="U1886" s="67"/>
      <c r="V1886" s="67"/>
      <c r="W1886" s="67"/>
      <c r="X1886" s="67"/>
      <c r="Y1886" s="68"/>
      <c r="Z1886" s="68"/>
      <c r="AA1886" s="68"/>
      <c r="AB1886" s="67"/>
      <c r="AC1886" s="67"/>
      <c r="AD1886" s="67"/>
      <c r="AE1886" s="67"/>
      <c r="AF1886" s="67"/>
      <c r="AG1886" s="67"/>
      <c r="AH1886" s="67"/>
      <c r="AI1886" s="67"/>
      <c r="AJ1886" s="68"/>
      <c r="AK1886" s="68"/>
      <c r="AL1886" s="68"/>
      <c r="AM1886" s="67"/>
      <c r="AN1886" s="67"/>
      <c r="AO1886" s="67"/>
      <c r="AP1886" s="67"/>
      <c r="AQ1886" s="67"/>
      <c r="AR1886" s="67"/>
      <c r="AS1886" s="67"/>
      <c r="AT1886" s="67"/>
      <c r="AU1886" s="67"/>
      <c r="AV1886" s="67"/>
      <c r="AW1886" s="67"/>
      <c r="AX1886" s="68"/>
      <c r="AY1886" s="68"/>
      <c r="AZ1886" s="69"/>
      <c r="BA1886" s="70"/>
      <c r="BB1886" s="71"/>
      <c r="BC1886" s="95"/>
      <c r="BD1886" s="41">
        <v>4</v>
      </c>
      <c r="BE1886" s="52">
        <v>43</v>
      </c>
      <c r="BF1886" s="103">
        <v>4364</v>
      </c>
      <c r="BG1886" s="275"/>
    </row>
    <row r="1887" spans="1:59" s="63" customFormat="1" ht="12.75" x14ac:dyDescent="0.2">
      <c r="A1887" s="196">
        <v>4</v>
      </c>
      <c r="B1887" s="197" t="s">
        <v>422</v>
      </c>
      <c r="C1887" s="208">
        <v>43</v>
      </c>
      <c r="D1887" s="209" t="s">
        <v>688</v>
      </c>
      <c r="E1887" s="212">
        <v>4364</v>
      </c>
      <c r="F1887" s="213" t="s">
        <v>747</v>
      </c>
      <c r="G1887" s="231" t="s">
        <v>360</v>
      </c>
      <c r="H1887" s="72" t="s">
        <v>1233</v>
      </c>
      <c r="I1887" s="223" t="s">
        <v>1250</v>
      </c>
      <c r="J1887" s="73"/>
      <c r="K1887" s="73"/>
      <c r="L1887" s="73"/>
      <c r="M1887" s="74"/>
      <c r="N1887" s="247"/>
      <c r="O1887" s="306"/>
      <c r="P1887" s="105"/>
      <c r="Q1887" s="75"/>
      <c r="R1887" s="75"/>
      <c r="S1887" s="75"/>
      <c r="T1887" s="75"/>
      <c r="U1887" s="75"/>
      <c r="V1887" s="75"/>
      <c r="W1887" s="75"/>
      <c r="X1887" s="75"/>
      <c r="Y1887" s="76" t="s">
        <v>1241</v>
      </c>
      <c r="Z1887" s="77" t="s">
        <v>1241</v>
      </c>
      <c r="AA1887" s="78">
        <f>AA$990</f>
        <v>10000</v>
      </c>
      <c r="AB1887" s="75"/>
      <c r="AC1887" s="75"/>
      <c r="AD1887" s="75"/>
      <c r="AE1887" s="75"/>
      <c r="AF1887" s="75"/>
      <c r="AG1887" s="75"/>
      <c r="AH1887" s="75"/>
      <c r="AI1887" s="75"/>
      <c r="AJ1887" s="76" t="s">
        <v>1241</v>
      </c>
      <c r="AK1887" s="77" t="s">
        <v>1241</v>
      </c>
      <c r="AL1887" s="78">
        <f>IF(ISNUMBER(AK1887),AK1887,0)</f>
        <v>0</v>
      </c>
      <c r="AM1887" s="75"/>
      <c r="AN1887" s="75"/>
      <c r="AO1887" s="75"/>
      <c r="AP1887" s="75"/>
      <c r="AQ1887" s="75"/>
      <c r="AR1887" s="75"/>
      <c r="AS1887" s="75"/>
      <c r="AT1887" s="75"/>
      <c r="AU1887" s="75"/>
      <c r="AV1887" s="75"/>
      <c r="AW1887" s="76" t="s">
        <v>1241</v>
      </c>
      <c r="AX1887" s="77" t="s">
        <v>1241</v>
      </c>
      <c r="AY1887" s="78">
        <f>AY$990</f>
        <v>250</v>
      </c>
      <c r="AZ1887" s="79"/>
      <c r="BA1887" s="80" t="str">
        <f>I1887</f>
        <v>&gt; see 4223, Plywood cladding</v>
      </c>
      <c r="BB1887" s="71"/>
      <c r="BC1887" s="95"/>
      <c r="BD1887" s="41">
        <v>4</v>
      </c>
      <c r="BE1887" s="52">
        <v>43</v>
      </c>
      <c r="BF1887" s="103">
        <v>4364</v>
      </c>
      <c r="BG1887" s="276" t="str">
        <f>H1887</f>
        <v>Default Scenario (Link)</v>
      </c>
    </row>
    <row r="1888" spans="1:59" s="63" customFormat="1" ht="12.75" x14ac:dyDescent="0.2">
      <c r="A1888" s="196">
        <v>4</v>
      </c>
      <c r="B1888" s="197" t="s">
        <v>422</v>
      </c>
      <c r="C1888" s="208">
        <v>43</v>
      </c>
      <c r="D1888" s="209" t="s">
        <v>688</v>
      </c>
      <c r="E1888" s="212">
        <v>4364</v>
      </c>
      <c r="F1888" s="213" t="s">
        <v>747</v>
      </c>
      <c r="G1888" s="231"/>
      <c r="H1888" s="65"/>
      <c r="I1888" s="222"/>
      <c r="J1888" s="66"/>
      <c r="K1888" s="66"/>
      <c r="L1888" s="66"/>
      <c r="M1888" s="64"/>
      <c r="N1888" s="304"/>
      <c r="O1888" s="305"/>
      <c r="P1888" s="127"/>
      <c r="Q1888" s="67"/>
      <c r="R1888" s="67"/>
      <c r="S1888" s="67"/>
      <c r="T1888" s="67"/>
      <c r="U1888" s="67"/>
      <c r="V1888" s="67"/>
      <c r="W1888" s="67"/>
      <c r="X1888" s="67"/>
      <c r="Y1888" s="68"/>
      <c r="Z1888" s="68"/>
      <c r="AA1888" s="68"/>
      <c r="AB1888" s="67"/>
      <c r="AC1888" s="67"/>
      <c r="AD1888" s="67"/>
      <c r="AE1888" s="67"/>
      <c r="AF1888" s="67"/>
      <c r="AG1888" s="67"/>
      <c r="AH1888" s="67"/>
      <c r="AI1888" s="67"/>
      <c r="AJ1888" s="68"/>
      <c r="AK1888" s="68"/>
      <c r="AL1888" s="68"/>
      <c r="AM1888" s="67"/>
      <c r="AN1888" s="67"/>
      <c r="AO1888" s="67"/>
      <c r="AP1888" s="67"/>
      <c r="AQ1888" s="67"/>
      <c r="AR1888" s="67"/>
      <c r="AS1888" s="67"/>
      <c r="AT1888" s="67"/>
      <c r="AU1888" s="67"/>
      <c r="AV1888" s="67"/>
      <c r="AW1888" s="67"/>
      <c r="AX1888" s="68"/>
      <c r="AY1888" s="68"/>
      <c r="AZ1888" s="69"/>
      <c r="BA1888" s="70"/>
      <c r="BB1888" s="71"/>
      <c r="BC1888" s="95"/>
      <c r="BD1888" s="41">
        <v>4</v>
      </c>
      <c r="BE1888" s="52">
        <v>43</v>
      </c>
      <c r="BF1888" s="103">
        <v>4364</v>
      </c>
      <c r="BG1888" s="275"/>
    </row>
    <row r="1889" spans="1:59" s="63" customFormat="1" ht="12.75" x14ac:dyDescent="0.2">
      <c r="A1889" s="196">
        <v>4</v>
      </c>
      <c r="B1889" s="197" t="s">
        <v>422</v>
      </c>
      <c r="C1889" s="208">
        <v>43</v>
      </c>
      <c r="D1889" s="209" t="s">
        <v>688</v>
      </c>
      <c r="E1889" s="212">
        <v>4364</v>
      </c>
      <c r="F1889" s="213" t="s">
        <v>747</v>
      </c>
      <c r="G1889" s="232"/>
      <c r="H1889" s="97"/>
      <c r="I1889" s="224"/>
      <c r="J1889" s="98"/>
      <c r="K1889" s="98"/>
      <c r="L1889" s="98"/>
      <c r="M1889" s="96"/>
      <c r="N1889" s="307"/>
      <c r="O1889" s="246"/>
      <c r="P1889" s="124"/>
      <c r="Q1889" s="99"/>
      <c r="R1889" s="99"/>
      <c r="S1889" s="99"/>
      <c r="T1889" s="99"/>
      <c r="U1889" s="99"/>
      <c r="V1889" s="99"/>
      <c r="W1889" s="99"/>
      <c r="X1889" s="99"/>
      <c r="Y1889" s="100"/>
      <c r="Z1889" s="100"/>
      <c r="AA1889" s="100"/>
      <c r="AB1889" s="99"/>
      <c r="AC1889" s="99"/>
      <c r="AD1889" s="99"/>
      <c r="AE1889" s="99"/>
      <c r="AF1889" s="99"/>
      <c r="AG1889" s="99"/>
      <c r="AH1889" s="99"/>
      <c r="AI1889" s="99"/>
      <c r="AJ1889" s="100"/>
      <c r="AK1889" s="100"/>
      <c r="AL1889" s="100"/>
      <c r="AM1889" s="99"/>
      <c r="AN1889" s="99"/>
      <c r="AO1889" s="99"/>
      <c r="AP1889" s="99"/>
      <c r="AQ1889" s="99"/>
      <c r="AR1889" s="99"/>
      <c r="AS1889" s="99"/>
      <c r="AT1889" s="99"/>
      <c r="AU1889" s="99"/>
      <c r="AV1889" s="99"/>
      <c r="AW1889" s="99"/>
      <c r="AX1889" s="100"/>
      <c r="AY1889" s="100"/>
      <c r="AZ1889" s="101"/>
      <c r="BA1889" s="102"/>
      <c r="BB1889" s="95"/>
      <c r="BC1889" s="95"/>
      <c r="BD1889" s="41">
        <v>4</v>
      </c>
      <c r="BE1889" s="52">
        <v>43</v>
      </c>
      <c r="BF1889" s="103">
        <v>4364</v>
      </c>
      <c r="BG1889" s="277"/>
    </row>
    <row r="1890" spans="1:59" x14ac:dyDescent="0.25">
      <c r="A1890" s="196">
        <v>4</v>
      </c>
      <c r="B1890" s="197" t="s">
        <v>422</v>
      </c>
      <c r="C1890" s="208">
        <v>43</v>
      </c>
      <c r="D1890" s="209" t="s">
        <v>688</v>
      </c>
      <c r="E1890" s="210">
        <v>4365</v>
      </c>
      <c r="F1890" s="211" t="s">
        <v>748</v>
      </c>
      <c r="G1890" s="235"/>
      <c r="H1890" s="145"/>
      <c r="I1890" s="221"/>
      <c r="J1890" s="57"/>
      <c r="K1890" s="57"/>
      <c r="L1890" s="57"/>
      <c r="M1890" s="144"/>
      <c r="N1890" s="324"/>
      <c r="O1890" s="325"/>
      <c r="P1890" s="146"/>
      <c r="Q1890" s="146"/>
      <c r="R1890" s="146"/>
      <c r="S1890" s="146"/>
      <c r="T1890" s="146"/>
      <c r="U1890" s="146"/>
      <c r="V1890" s="146"/>
      <c r="W1890" s="146"/>
      <c r="X1890" s="146"/>
      <c r="Y1890" s="59"/>
      <c r="Z1890" s="123"/>
      <c r="AA1890" s="123"/>
      <c r="AB1890" s="146"/>
      <c r="AC1890" s="146"/>
      <c r="AD1890" s="146"/>
      <c r="AE1890" s="146"/>
      <c r="AF1890" s="146"/>
      <c r="AG1890" s="146"/>
      <c r="AH1890" s="146"/>
      <c r="AI1890" s="146"/>
      <c r="AJ1890" s="59"/>
      <c r="AK1890" s="123"/>
      <c r="AL1890" s="123"/>
      <c r="AM1890" s="146"/>
      <c r="AN1890" s="146"/>
      <c r="AO1890" s="146"/>
      <c r="AP1890" s="146"/>
      <c r="AQ1890" s="146"/>
      <c r="AR1890" s="146"/>
      <c r="AS1890" s="146"/>
      <c r="AT1890" s="146"/>
      <c r="AU1890" s="146"/>
      <c r="AV1890" s="146"/>
      <c r="AW1890" s="58"/>
      <c r="AX1890" s="123"/>
      <c r="AY1890" s="59"/>
      <c r="AZ1890" s="147"/>
      <c r="BA1890" s="148"/>
      <c r="BB1890" s="143"/>
      <c r="BC1890" s="143"/>
      <c r="BD1890" s="41">
        <v>4</v>
      </c>
      <c r="BE1890" s="52">
        <v>43</v>
      </c>
      <c r="BF1890" s="62">
        <v>4365</v>
      </c>
      <c r="BG1890" s="284"/>
    </row>
    <row r="1891" spans="1:59" s="63" customFormat="1" ht="12.75" x14ac:dyDescent="0.2">
      <c r="A1891" s="196">
        <v>4</v>
      </c>
      <c r="B1891" s="197" t="s">
        <v>422</v>
      </c>
      <c r="C1891" s="208">
        <v>43</v>
      </c>
      <c r="D1891" s="209" t="s">
        <v>688</v>
      </c>
      <c r="E1891" s="210">
        <v>4365</v>
      </c>
      <c r="F1891" s="211" t="s">
        <v>748</v>
      </c>
      <c r="G1891" s="230"/>
      <c r="H1891" s="56"/>
      <c r="I1891" s="221"/>
      <c r="J1891" s="57"/>
      <c r="K1891" s="57"/>
      <c r="L1891" s="57"/>
      <c r="M1891" s="55"/>
      <c r="N1891" s="303"/>
      <c r="O1891" s="245"/>
      <c r="P1891" s="122"/>
      <c r="Q1891" s="58"/>
      <c r="R1891" s="58"/>
      <c r="S1891" s="58"/>
      <c r="T1891" s="58"/>
      <c r="U1891" s="58"/>
      <c r="V1891" s="58"/>
      <c r="W1891" s="58"/>
      <c r="X1891" s="58"/>
      <c r="Y1891" s="59"/>
      <c r="Z1891" s="59"/>
      <c r="AA1891" s="59"/>
      <c r="AB1891" s="58"/>
      <c r="AC1891" s="58"/>
      <c r="AD1891" s="58"/>
      <c r="AE1891" s="58"/>
      <c r="AF1891" s="58"/>
      <c r="AG1891" s="58"/>
      <c r="AH1891" s="58"/>
      <c r="AI1891" s="58"/>
      <c r="AJ1891" s="59"/>
      <c r="AK1891" s="59"/>
      <c r="AL1891" s="59"/>
      <c r="AM1891" s="58"/>
      <c r="AN1891" s="58"/>
      <c r="AO1891" s="58"/>
      <c r="AP1891" s="58"/>
      <c r="AQ1891" s="58"/>
      <c r="AR1891" s="58"/>
      <c r="AS1891" s="58"/>
      <c r="AT1891" s="58"/>
      <c r="AU1891" s="58"/>
      <c r="AV1891" s="58"/>
      <c r="AW1891" s="58"/>
      <c r="AX1891" s="59"/>
      <c r="AY1891" s="59"/>
      <c r="AZ1891" s="60"/>
      <c r="BA1891" s="61"/>
      <c r="BB1891" s="54"/>
      <c r="BC1891" s="54"/>
      <c r="BD1891" s="41">
        <v>4</v>
      </c>
      <c r="BE1891" s="52">
        <v>43</v>
      </c>
      <c r="BF1891" s="62">
        <v>4365</v>
      </c>
      <c r="BG1891" s="274"/>
    </row>
    <row r="1892" spans="1:59" s="63" customFormat="1" ht="12.75" x14ac:dyDescent="0.2">
      <c r="A1892" s="196">
        <v>4</v>
      </c>
      <c r="B1892" s="197" t="s">
        <v>422</v>
      </c>
      <c r="C1892" s="208">
        <v>43</v>
      </c>
      <c r="D1892" s="209" t="s">
        <v>688</v>
      </c>
      <c r="E1892" s="210">
        <v>4365</v>
      </c>
      <c r="F1892" s="211" t="s">
        <v>748</v>
      </c>
      <c r="G1892" s="231" t="s">
        <v>1197</v>
      </c>
      <c r="H1892" s="65"/>
      <c r="I1892" s="222"/>
      <c r="J1892" s="66"/>
      <c r="K1892" s="66"/>
      <c r="L1892" s="66"/>
      <c r="M1892" s="64"/>
      <c r="N1892" s="308"/>
      <c r="O1892" s="309"/>
      <c r="P1892" s="127"/>
      <c r="Q1892" s="67"/>
      <c r="R1892" s="67"/>
      <c r="S1892" s="67"/>
      <c r="T1892" s="67"/>
      <c r="U1892" s="67"/>
      <c r="V1892" s="67"/>
      <c r="W1892" s="67"/>
      <c r="X1892" s="67"/>
      <c r="Y1892" s="68"/>
      <c r="Z1892" s="68"/>
      <c r="AA1892" s="68"/>
      <c r="AB1892" s="67"/>
      <c r="AC1892" s="67"/>
      <c r="AD1892" s="67"/>
      <c r="AE1892" s="67"/>
      <c r="AF1892" s="67"/>
      <c r="AG1892" s="67"/>
      <c r="AH1892" s="67"/>
      <c r="AI1892" s="67"/>
      <c r="AJ1892" s="68"/>
      <c r="AK1892" s="68"/>
      <c r="AL1892" s="68"/>
      <c r="AM1892" s="67"/>
      <c r="AN1892" s="67"/>
      <c r="AO1892" s="67"/>
      <c r="AP1892" s="67"/>
      <c r="AQ1892" s="67"/>
      <c r="AR1892" s="67"/>
      <c r="AS1892" s="67"/>
      <c r="AT1892" s="67"/>
      <c r="AU1892" s="67"/>
      <c r="AV1892" s="67"/>
      <c r="AW1892" s="67"/>
      <c r="AX1892" s="68"/>
      <c r="AY1892" s="68"/>
      <c r="AZ1892" s="69"/>
      <c r="BA1892" s="70"/>
      <c r="BB1892" s="71"/>
      <c r="BC1892" s="54"/>
      <c r="BD1892" s="41">
        <v>4</v>
      </c>
      <c r="BE1892" s="52">
        <v>43</v>
      </c>
      <c r="BF1892" s="62">
        <v>4365</v>
      </c>
      <c r="BG1892" s="275"/>
    </row>
    <row r="1893" spans="1:59" s="63" customFormat="1" ht="12.75" x14ac:dyDescent="0.2">
      <c r="A1893" s="196">
        <v>4</v>
      </c>
      <c r="B1893" s="197" t="s">
        <v>422</v>
      </c>
      <c r="C1893" s="208">
        <v>43</v>
      </c>
      <c r="D1893" s="209" t="s">
        <v>688</v>
      </c>
      <c r="E1893" s="210">
        <v>4365</v>
      </c>
      <c r="F1893" s="211" t="s">
        <v>748</v>
      </c>
      <c r="G1893" s="231" t="s">
        <v>1197</v>
      </c>
      <c r="H1893" s="72" t="s">
        <v>47</v>
      </c>
      <c r="I1893" s="223"/>
      <c r="J1893" s="73"/>
      <c r="K1893" s="73"/>
      <c r="L1893" s="73"/>
      <c r="M1893" s="74"/>
      <c r="N1893" s="247"/>
      <c r="O1893" s="306"/>
      <c r="P1893" s="105"/>
      <c r="Q1893" s="75"/>
      <c r="R1893" s="75"/>
      <c r="S1893" s="75"/>
      <c r="T1893" s="75"/>
      <c r="U1893" s="75"/>
      <c r="V1893" s="75"/>
      <c r="W1893" s="75"/>
      <c r="X1893" s="75"/>
      <c r="Y1893" s="76" t="str">
        <f>IF(ISNUMBER(VLOOKUP(Y1895,P$7:W$7,MATCH(Y1895,P$7:W$7))),VLOOKUP(Y1895,P$7:W$7,MATCH(Y1895,P$7:W$7)),IF(N1897=0,"No Data",IF(Y1895&gt;0,"&lt;100",0)))</f>
        <v>&lt;100</v>
      </c>
      <c r="Z1893" s="77" t="str">
        <f>IF(ISNUMBER(VLOOKUP(Z1897,P$7:W$7,MATCH(Z1897,P$7:W$7))),VLOOKUP(Z1897,P$7:W$7,MATCH(Z1897,P$7:W$7)),IF(N1897=0,"No Data",IF(Z1897&gt;0,"&lt;100",0)))</f>
        <v>&lt;100</v>
      </c>
      <c r="AA1893" s="106">
        <f>IF(ISNUMBER(Z1893),Z1893,0)</f>
        <v>0</v>
      </c>
      <c r="AB1893" s="75"/>
      <c r="AC1893" s="75"/>
      <c r="AD1893" s="75"/>
      <c r="AE1893" s="75"/>
      <c r="AF1893" s="75"/>
      <c r="AG1893" s="75"/>
      <c r="AH1893" s="75"/>
      <c r="AI1893" s="75"/>
      <c r="AJ1893" s="76">
        <f>IF(ISNUMBER(VLOOKUP(AJ1895,AB$7:AH$7,MATCH(AJ1895,AB$7:AH$7))),VLOOKUP(AJ1895,AB$7:AH$7,MATCH(AJ1895,AB$7:AH$7)),IF(N1897=0,"No Data",IF(AJ1895&gt;0,"&lt;50",0)))</f>
        <v>0</v>
      </c>
      <c r="AK1893" s="77">
        <f>IF(ISNUMBER(VLOOKUP(AK1897,AB$7:AH$7,MATCH(AK1897,AB$7:AH$7))),VLOOKUP(AK1897,AB$7:AH$7,MATCH(AK1897,AB$7:AH$7)),IF(N1897=0,"No Data",IF(AK1897&gt;0,"&lt;50",0)))</f>
        <v>0</v>
      </c>
      <c r="AL1893" s="106">
        <f>IF(ISNUMBER(AK1893),AK1893,0)</f>
        <v>0</v>
      </c>
      <c r="AM1893" s="75"/>
      <c r="AN1893" s="75"/>
      <c r="AO1893" s="75"/>
      <c r="AP1893" s="75"/>
      <c r="AQ1893" s="75"/>
      <c r="AR1893" s="75"/>
      <c r="AS1893" s="75"/>
      <c r="AT1893" s="75"/>
      <c r="AU1893" s="75"/>
      <c r="AV1893" s="75"/>
      <c r="AW1893" s="76">
        <f>IF(ISNUMBER(VLOOKUP(AW1895,AM$7:AU$7,MATCH(AW1895,AM$7:AU$7))),VLOOKUP(AW1895,AM$7:AU$7,MATCH(AW1895,AM$7:AU$7)),IF(N1897=0,"No Data",IF(AW1895&gt;0,"&lt;10",0)))</f>
        <v>500</v>
      </c>
      <c r="AX1893" s="77">
        <f>IF(ISNUMBER(VLOOKUP(AX1897,AM$7:AU$7,MATCH(AX1897,AM$7:AU$7))),VLOOKUP(AX1897,AM$7:AU$7,MATCH(AX1897,AM$7:AU$7)),IF(N1897=0,"No Data",IF(AX1897&gt;0,"&lt;10",0)))</f>
        <v>500</v>
      </c>
      <c r="AY1893" s="106">
        <f>IF(ISNUMBER(AX1893),AX1893,0)</f>
        <v>500</v>
      </c>
      <c r="AZ1893" s="79"/>
      <c r="BA1893" s="80"/>
      <c r="BB1893" s="71"/>
      <c r="BC1893" s="54"/>
      <c r="BD1893" s="41">
        <v>4</v>
      </c>
      <c r="BE1893" s="52">
        <v>43</v>
      </c>
      <c r="BF1893" s="62">
        <v>4365</v>
      </c>
      <c r="BG1893" s="276" t="s">
        <v>47</v>
      </c>
    </row>
    <row r="1894" spans="1:59" s="63" customFormat="1" ht="12.75" x14ac:dyDescent="0.2">
      <c r="A1894" s="196">
        <v>4</v>
      </c>
      <c r="B1894" s="197" t="s">
        <v>422</v>
      </c>
      <c r="C1894" s="208">
        <v>43</v>
      </c>
      <c r="D1894" s="209" t="s">
        <v>688</v>
      </c>
      <c r="E1894" s="210">
        <v>4365</v>
      </c>
      <c r="F1894" s="211" t="s">
        <v>748</v>
      </c>
      <c r="G1894" s="231" t="s">
        <v>1197</v>
      </c>
      <c r="H1894" s="81" t="s">
        <v>48</v>
      </c>
      <c r="I1894" s="223"/>
      <c r="J1894" s="73"/>
      <c r="K1894" s="73"/>
      <c r="L1894" s="73"/>
      <c r="M1894" s="74"/>
      <c r="N1894" s="247"/>
      <c r="O1894" s="306"/>
      <c r="P1894" s="105"/>
      <c r="Q1894" s="75"/>
      <c r="R1894" s="75"/>
      <c r="S1894" s="75"/>
      <c r="T1894" s="75"/>
      <c r="U1894" s="75"/>
      <c r="V1894" s="75"/>
      <c r="W1894" s="75"/>
      <c r="X1894" s="75"/>
      <c r="Y1894" s="82">
        <f>MIN(X1898:X1903)</f>
        <v>0</v>
      </c>
      <c r="Z1894" s="83"/>
      <c r="AA1894" s="83"/>
      <c r="AB1894" s="75"/>
      <c r="AC1894" s="75"/>
      <c r="AD1894" s="75"/>
      <c r="AE1894" s="75"/>
      <c r="AF1894" s="75"/>
      <c r="AG1894" s="75"/>
      <c r="AH1894" s="75"/>
      <c r="AI1894" s="75"/>
      <c r="AJ1894" s="82">
        <f>MIN(AI1898:AI1903)</f>
        <v>0</v>
      </c>
      <c r="AK1894" s="83"/>
      <c r="AL1894" s="83"/>
      <c r="AM1894" s="75"/>
      <c r="AN1894" s="75"/>
      <c r="AO1894" s="75"/>
      <c r="AP1894" s="75"/>
      <c r="AQ1894" s="75"/>
      <c r="AR1894" s="75"/>
      <c r="AS1894" s="75"/>
      <c r="AT1894" s="75"/>
      <c r="AU1894" s="75"/>
      <c r="AV1894" s="75"/>
      <c r="AW1894" s="82">
        <f>MIN(AV1898:AV1903)</f>
        <v>25</v>
      </c>
      <c r="AX1894" s="83"/>
      <c r="AY1894" s="83"/>
      <c r="AZ1894" s="79"/>
      <c r="BA1894" s="80"/>
      <c r="BB1894" s="71"/>
      <c r="BC1894" s="54"/>
      <c r="BD1894" s="41">
        <v>4</v>
      </c>
      <c r="BE1894" s="52">
        <v>43</v>
      </c>
      <c r="BF1894" s="62">
        <v>4365</v>
      </c>
      <c r="BG1894" s="278" t="s">
        <v>48</v>
      </c>
    </row>
    <row r="1895" spans="1:59" s="63" customFormat="1" ht="12.75" x14ac:dyDescent="0.2">
      <c r="A1895" s="196">
        <v>4</v>
      </c>
      <c r="B1895" s="197" t="s">
        <v>422</v>
      </c>
      <c r="C1895" s="208">
        <v>43</v>
      </c>
      <c r="D1895" s="209" t="s">
        <v>688</v>
      </c>
      <c r="E1895" s="210">
        <v>4365</v>
      </c>
      <c r="F1895" s="211" t="s">
        <v>748</v>
      </c>
      <c r="G1895" s="231" t="s">
        <v>1197</v>
      </c>
      <c r="H1895" s="81" t="s">
        <v>49</v>
      </c>
      <c r="I1895" s="223"/>
      <c r="J1895" s="73"/>
      <c r="K1895" s="73"/>
      <c r="L1895" s="73"/>
      <c r="M1895" s="74"/>
      <c r="N1895" s="247"/>
      <c r="O1895" s="306"/>
      <c r="P1895" s="105"/>
      <c r="Q1895" s="75"/>
      <c r="R1895" s="75"/>
      <c r="S1895" s="75"/>
      <c r="T1895" s="75"/>
      <c r="U1895" s="75"/>
      <c r="V1895" s="75"/>
      <c r="W1895" s="75"/>
      <c r="X1895" s="75"/>
      <c r="Y1895" s="84">
        <f>IF(ISNUMBER(AVERAGE(X1898:X1903)),AVERAGE(X1898:X1903),0)</f>
        <v>33.333333333333336</v>
      </c>
      <c r="Z1895" s="83"/>
      <c r="AA1895" s="83"/>
      <c r="AB1895" s="75"/>
      <c r="AC1895" s="75"/>
      <c r="AD1895" s="75"/>
      <c r="AE1895" s="75"/>
      <c r="AF1895" s="75"/>
      <c r="AG1895" s="75"/>
      <c r="AH1895" s="75"/>
      <c r="AI1895" s="75"/>
      <c r="AJ1895" s="84">
        <f>IF(ISNUMBER(AVERAGE(AI1898:AI1903)),AVERAGE(AI1898:AI1903),0)</f>
        <v>0</v>
      </c>
      <c r="AK1895" s="83"/>
      <c r="AL1895" s="83"/>
      <c r="AM1895" s="75"/>
      <c r="AN1895" s="75"/>
      <c r="AO1895" s="75"/>
      <c r="AP1895" s="75"/>
      <c r="AQ1895" s="75"/>
      <c r="AR1895" s="75"/>
      <c r="AS1895" s="75"/>
      <c r="AT1895" s="75"/>
      <c r="AU1895" s="75"/>
      <c r="AV1895" s="75"/>
      <c r="AW1895" s="84">
        <f>IF(ISNUMBER(AVERAGE(AV1898:AV1903)),AVERAGE(AV1898:AV1903),0)</f>
        <v>508.33333333333331</v>
      </c>
      <c r="AX1895" s="83"/>
      <c r="AY1895" s="83"/>
      <c r="AZ1895" s="79"/>
      <c r="BA1895" s="80"/>
      <c r="BB1895" s="71"/>
      <c r="BC1895" s="54"/>
      <c r="BD1895" s="41">
        <v>4</v>
      </c>
      <c r="BE1895" s="52">
        <v>43</v>
      </c>
      <c r="BF1895" s="62">
        <v>4365</v>
      </c>
      <c r="BG1895" s="278" t="s">
        <v>49</v>
      </c>
    </row>
    <row r="1896" spans="1:59" s="63" customFormat="1" ht="12.75" x14ac:dyDescent="0.2">
      <c r="A1896" s="196">
        <v>4</v>
      </c>
      <c r="B1896" s="197" t="s">
        <v>422</v>
      </c>
      <c r="C1896" s="208">
        <v>43</v>
      </c>
      <c r="D1896" s="209" t="s">
        <v>688</v>
      </c>
      <c r="E1896" s="210">
        <v>4365</v>
      </c>
      <c r="F1896" s="211" t="s">
        <v>748</v>
      </c>
      <c r="G1896" s="231" t="s">
        <v>1197</v>
      </c>
      <c r="H1896" s="81" t="s">
        <v>50</v>
      </c>
      <c r="I1896" s="223"/>
      <c r="J1896" s="73"/>
      <c r="K1896" s="73"/>
      <c r="L1896" s="73"/>
      <c r="M1896" s="74"/>
      <c r="N1896" s="247"/>
      <c r="O1896" s="306"/>
      <c r="P1896" s="105"/>
      <c r="Q1896" s="75"/>
      <c r="R1896" s="75"/>
      <c r="S1896" s="75"/>
      <c r="T1896" s="75"/>
      <c r="U1896" s="75"/>
      <c r="V1896" s="75"/>
      <c r="W1896" s="75"/>
      <c r="X1896" s="75"/>
      <c r="Y1896" s="84">
        <f>MAX(X1898:X1903)</f>
        <v>100</v>
      </c>
      <c r="Z1896" s="83"/>
      <c r="AA1896" s="83"/>
      <c r="AB1896" s="75"/>
      <c r="AC1896" s="75"/>
      <c r="AD1896" s="75"/>
      <c r="AE1896" s="75"/>
      <c r="AF1896" s="75"/>
      <c r="AG1896" s="75"/>
      <c r="AH1896" s="75"/>
      <c r="AI1896" s="75"/>
      <c r="AJ1896" s="84">
        <f>MAX(AI1898:AI1903)</f>
        <v>0</v>
      </c>
      <c r="AK1896" s="83"/>
      <c r="AL1896" s="83"/>
      <c r="AM1896" s="75"/>
      <c r="AN1896" s="75"/>
      <c r="AO1896" s="75"/>
      <c r="AP1896" s="75"/>
      <c r="AQ1896" s="75"/>
      <c r="AR1896" s="75"/>
      <c r="AS1896" s="75"/>
      <c r="AT1896" s="75"/>
      <c r="AU1896" s="75"/>
      <c r="AV1896" s="75"/>
      <c r="AW1896" s="84">
        <f>MAX(AV1898:AV1903)</f>
        <v>1000</v>
      </c>
      <c r="AX1896" s="83"/>
      <c r="AY1896" s="83"/>
      <c r="AZ1896" s="79"/>
      <c r="BA1896" s="80"/>
      <c r="BB1896" s="71"/>
      <c r="BC1896" s="54"/>
      <c r="BD1896" s="41">
        <v>4</v>
      </c>
      <c r="BE1896" s="52">
        <v>43</v>
      </c>
      <c r="BF1896" s="62">
        <v>4365</v>
      </c>
      <c r="BG1896" s="278" t="s">
        <v>50</v>
      </c>
    </row>
    <row r="1897" spans="1:59" s="63" customFormat="1" ht="12.75" x14ac:dyDescent="0.2">
      <c r="A1897" s="196">
        <v>4</v>
      </c>
      <c r="B1897" s="197" t="s">
        <v>422</v>
      </c>
      <c r="C1897" s="208">
        <v>43</v>
      </c>
      <c r="D1897" s="209" t="s">
        <v>688</v>
      </c>
      <c r="E1897" s="210">
        <v>4365</v>
      </c>
      <c r="F1897" s="211" t="s">
        <v>748</v>
      </c>
      <c r="G1897" s="231" t="s">
        <v>1197</v>
      </c>
      <c r="H1897" s="85" t="s">
        <v>51</v>
      </c>
      <c r="I1897" s="223"/>
      <c r="J1897" s="73"/>
      <c r="K1897" s="73"/>
      <c r="L1897" s="73"/>
      <c r="M1897" s="74"/>
      <c r="N1897" s="320">
        <f>SUM(N1898:N1903)</f>
        <v>3</v>
      </c>
      <c r="O1897" s="293">
        <f>SUM(O1898:O1903)</f>
        <v>1</v>
      </c>
      <c r="P1897" s="292"/>
      <c r="Q1897" s="87"/>
      <c r="R1897" s="87"/>
      <c r="S1897" s="87"/>
      <c r="T1897" s="87"/>
      <c r="U1897" s="87"/>
      <c r="V1897" s="87"/>
      <c r="W1897" s="87"/>
      <c r="X1897" s="87"/>
      <c r="Y1897" s="88"/>
      <c r="Z1897" s="119">
        <f>SUM(Z1898:Z1903)</f>
        <v>33.333333333333329</v>
      </c>
      <c r="AA1897" s="88"/>
      <c r="AB1897" s="87"/>
      <c r="AC1897" s="87"/>
      <c r="AD1897" s="87"/>
      <c r="AE1897" s="87"/>
      <c r="AF1897" s="87"/>
      <c r="AG1897" s="87"/>
      <c r="AH1897" s="87"/>
      <c r="AI1897" s="87"/>
      <c r="AJ1897" s="88"/>
      <c r="AK1897" s="119">
        <f>SUM(AK1898:AK1903)</f>
        <v>0</v>
      </c>
      <c r="AL1897" s="88"/>
      <c r="AM1897" s="87"/>
      <c r="AN1897" s="87"/>
      <c r="AO1897" s="87"/>
      <c r="AP1897" s="87"/>
      <c r="AQ1897" s="87"/>
      <c r="AR1897" s="87"/>
      <c r="AS1897" s="87"/>
      <c r="AT1897" s="87"/>
      <c r="AU1897" s="87"/>
      <c r="AV1897" s="87"/>
      <c r="AW1897" s="112"/>
      <c r="AX1897" s="119">
        <f>SUM(AX1898:AX1903)</f>
        <v>508.33333333333331</v>
      </c>
      <c r="AY1897" s="88"/>
      <c r="AZ1897" s="79"/>
      <c r="BA1897" s="80"/>
      <c r="BB1897" s="71"/>
      <c r="BC1897" s="54"/>
      <c r="BD1897" s="41">
        <v>4</v>
      </c>
      <c r="BE1897" s="52">
        <v>43</v>
      </c>
      <c r="BF1897" s="62">
        <v>4365</v>
      </c>
      <c r="BG1897" s="279" t="s">
        <v>51</v>
      </c>
    </row>
    <row r="1898" spans="1:59" s="63" customFormat="1" ht="12.75" x14ac:dyDescent="0.2">
      <c r="A1898" s="196">
        <v>4</v>
      </c>
      <c r="B1898" s="197" t="s">
        <v>422</v>
      </c>
      <c r="C1898" s="208">
        <v>43</v>
      </c>
      <c r="D1898" s="209" t="s">
        <v>688</v>
      </c>
      <c r="E1898" s="210">
        <v>4365</v>
      </c>
      <c r="F1898" s="211" t="s">
        <v>748</v>
      </c>
      <c r="G1898" s="231" t="s">
        <v>1197</v>
      </c>
      <c r="H1898" s="89" t="s">
        <v>52</v>
      </c>
      <c r="I1898" s="90" t="s">
        <v>586</v>
      </c>
      <c r="J1898" s="90" t="s">
        <v>742</v>
      </c>
      <c r="K1898" s="90" t="s">
        <v>64</v>
      </c>
      <c r="L1898" s="90" t="s">
        <v>588</v>
      </c>
      <c r="M1898" s="91"/>
      <c r="N1898" s="312">
        <v>1</v>
      </c>
      <c r="O1898" s="313">
        <f>N1898/N$1897</f>
        <v>0.33333333333333331</v>
      </c>
      <c r="P1898" s="104">
        <v>1</v>
      </c>
      <c r="Q1898" s="92"/>
      <c r="R1898" s="92"/>
      <c r="S1898" s="92"/>
      <c r="T1898" s="92"/>
      <c r="U1898" s="92"/>
      <c r="V1898" s="92"/>
      <c r="W1898" s="92"/>
      <c r="X1898" s="109">
        <f>P1898*P$7+Q1898*Q$7+R1898*R$7+S1898*S$7+T1898*T$7+U1898*U$7+V1898*V$7+W1898*W$7</f>
        <v>100</v>
      </c>
      <c r="Y1898" s="83"/>
      <c r="Z1898" s="110">
        <f>X1898*$O1898</f>
        <v>33.333333333333329</v>
      </c>
      <c r="AA1898" s="111"/>
      <c r="AB1898" s="92"/>
      <c r="AC1898" s="92"/>
      <c r="AD1898" s="92"/>
      <c r="AE1898" s="92"/>
      <c r="AF1898" s="92"/>
      <c r="AG1898" s="92"/>
      <c r="AH1898" s="92"/>
      <c r="AI1898" s="109">
        <f>AB1898*AB$7+AC1898*AC$7+AD1898*AD$7+AE1898*AE$7+AF1898*AF$7+AG1898*AG$7+AH1898*AH$7</f>
        <v>0</v>
      </c>
      <c r="AJ1898" s="83"/>
      <c r="AK1898" s="110">
        <f>AI1898*$O1898</f>
        <v>0</v>
      </c>
      <c r="AL1898" s="111"/>
      <c r="AM1898" s="92"/>
      <c r="AN1898" s="92"/>
      <c r="AO1898" s="92"/>
      <c r="AP1898" s="92"/>
      <c r="AQ1898" s="92"/>
      <c r="AR1898" s="92">
        <v>1</v>
      </c>
      <c r="AS1898" s="92"/>
      <c r="AT1898" s="92"/>
      <c r="AU1898" s="92"/>
      <c r="AV1898" s="109">
        <f>AM1898*AM$7+AN1898*AN$7+AO1898*AO$7+AP1898*AP$7+AQ1898*AQ$7+AR1898*AR$7+AS1898*AS$7+AT1898*AT$7+AU1898*AU$7</f>
        <v>500</v>
      </c>
      <c r="AW1898" s="75"/>
      <c r="AX1898" s="110">
        <f>AV1898*$O1898</f>
        <v>166.66666666666666</v>
      </c>
      <c r="AY1898" s="111"/>
      <c r="AZ1898" s="93"/>
      <c r="BA1898" s="94" t="s">
        <v>105</v>
      </c>
      <c r="BB1898" s="71"/>
      <c r="BC1898" s="54"/>
      <c r="BD1898" s="41">
        <v>4</v>
      </c>
      <c r="BE1898" s="52">
        <v>43</v>
      </c>
      <c r="BF1898" s="62">
        <v>4365</v>
      </c>
      <c r="BG1898" s="280" t="s">
        <v>52</v>
      </c>
    </row>
    <row r="1899" spans="1:59" s="63" customFormat="1" ht="36" x14ac:dyDescent="0.2">
      <c r="A1899" s="196">
        <v>4</v>
      </c>
      <c r="B1899" s="197" t="s">
        <v>422</v>
      </c>
      <c r="C1899" s="208">
        <v>43</v>
      </c>
      <c r="D1899" s="209" t="s">
        <v>688</v>
      </c>
      <c r="E1899" s="210">
        <v>4365</v>
      </c>
      <c r="F1899" s="211" t="s">
        <v>748</v>
      </c>
      <c r="G1899" s="231" t="s">
        <v>1197</v>
      </c>
      <c r="H1899" s="89"/>
      <c r="I1899" s="90" t="s">
        <v>611</v>
      </c>
      <c r="J1899" s="90" t="s">
        <v>737</v>
      </c>
      <c r="K1899" s="90" t="s">
        <v>64</v>
      </c>
      <c r="L1899" s="90" t="s">
        <v>119</v>
      </c>
      <c r="M1899" s="91"/>
      <c r="N1899" s="312">
        <v>1</v>
      </c>
      <c r="O1899" s="313">
        <f>N1899/N$1897</f>
        <v>0.33333333333333331</v>
      </c>
      <c r="P1899" s="104"/>
      <c r="Q1899" s="92"/>
      <c r="R1899" s="92"/>
      <c r="S1899" s="92"/>
      <c r="T1899" s="92"/>
      <c r="U1899" s="92"/>
      <c r="V1899" s="92"/>
      <c r="W1899" s="92"/>
      <c r="X1899" s="109">
        <f>P1899*P$7+Q1899*Q$7+R1899*R$7+S1899*S$7+T1899*T$7+U1899*U$7+V1899*V$7+W1899*W$7</f>
        <v>0</v>
      </c>
      <c r="Y1899" s="83"/>
      <c r="Z1899" s="110">
        <f>X1899*$O1899</f>
        <v>0</v>
      </c>
      <c r="AA1899" s="111"/>
      <c r="AB1899" s="92"/>
      <c r="AC1899" s="92"/>
      <c r="AD1899" s="92"/>
      <c r="AE1899" s="92"/>
      <c r="AF1899" s="92"/>
      <c r="AG1899" s="92"/>
      <c r="AH1899" s="92"/>
      <c r="AI1899" s="109">
        <f>AB1899*AB$7+AC1899*AC$7+AD1899*AD$7+AE1899*AE$7+AF1899*AF$7+AG1899*AG$7+AH1899*AH$7</f>
        <v>0</v>
      </c>
      <c r="AJ1899" s="83"/>
      <c r="AK1899" s="110">
        <f>AI1899*$O1899</f>
        <v>0</v>
      </c>
      <c r="AL1899" s="111"/>
      <c r="AM1899" s="92"/>
      <c r="AN1899" s="92"/>
      <c r="AO1899" s="92"/>
      <c r="AP1899" s="92"/>
      <c r="AQ1899" s="92"/>
      <c r="AR1899" s="92"/>
      <c r="AS1899" s="92">
        <v>1</v>
      </c>
      <c r="AT1899" s="92"/>
      <c r="AU1899" s="92"/>
      <c r="AV1899" s="109">
        <f>AM1899*AM$7+AN1899*AN$7+AO1899*AO$7+AP1899*AP$7+AQ1899*AQ$7+AR1899*AR$7+AS1899*AS$7+AT1899*AT$7+AU1899*AU$7</f>
        <v>1000</v>
      </c>
      <c r="AW1899" s="75"/>
      <c r="AX1899" s="110">
        <f>AV1899*$O1899</f>
        <v>333.33333333333331</v>
      </c>
      <c r="AY1899" s="111"/>
      <c r="AZ1899" s="93"/>
      <c r="BA1899" s="94" t="s">
        <v>62</v>
      </c>
      <c r="BB1899" s="71"/>
      <c r="BC1899" s="54"/>
      <c r="BD1899" s="41">
        <v>4</v>
      </c>
      <c r="BE1899" s="52">
        <v>43</v>
      </c>
      <c r="BF1899" s="62">
        <v>4365</v>
      </c>
      <c r="BG1899" s="280" t="s">
        <v>52</v>
      </c>
    </row>
    <row r="1900" spans="1:59" s="63" customFormat="1" ht="12.75" x14ac:dyDescent="0.2">
      <c r="A1900" s="196">
        <v>4</v>
      </c>
      <c r="B1900" s="197" t="s">
        <v>422</v>
      </c>
      <c r="C1900" s="208">
        <v>43</v>
      </c>
      <c r="D1900" s="209" t="s">
        <v>688</v>
      </c>
      <c r="E1900" s="210">
        <v>4365</v>
      </c>
      <c r="F1900" s="211" t="s">
        <v>748</v>
      </c>
      <c r="G1900" s="231" t="s">
        <v>1197</v>
      </c>
      <c r="H1900" s="89"/>
      <c r="I1900" s="90" t="s">
        <v>738</v>
      </c>
      <c r="J1900" s="90"/>
      <c r="K1900" s="90" t="s">
        <v>64</v>
      </c>
      <c r="L1900" s="90" t="s">
        <v>533</v>
      </c>
      <c r="M1900" s="91"/>
      <c r="N1900" s="312">
        <v>1</v>
      </c>
      <c r="O1900" s="313">
        <f>N1900/N$1897</f>
        <v>0.33333333333333331</v>
      </c>
      <c r="P1900" s="104"/>
      <c r="Q1900" s="92"/>
      <c r="R1900" s="92"/>
      <c r="S1900" s="92"/>
      <c r="T1900" s="92"/>
      <c r="U1900" s="92"/>
      <c r="V1900" s="92"/>
      <c r="W1900" s="92"/>
      <c r="X1900" s="109">
        <f>P1900*P$7+Q1900*Q$7+R1900*R$7+S1900*S$7+T1900*T$7+U1900*U$7+V1900*V$7+W1900*W$7</f>
        <v>0</v>
      </c>
      <c r="Y1900" s="83"/>
      <c r="Z1900" s="110">
        <f>X1900*$O1900</f>
        <v>0</v>
      </c>
      <c r="AA1900" s="111"/>
      <c r="AB1900" s="92"/>
      <c r="AC1900" s="92"/>
      <c r="AD1900" s="92"/>
      <c r="AE1900" s="92"/>
      <c r="AF1900" s="92"/>
      <c r="AG1900" s="92"/>
      <c r="AH1900" s="92"/>
      <c r="AI1900" s="109">
        <f>AB1900*AB$7+AC1900*AC$7+AD1900*AD$7+AE1900*AE$7+AF1900*AF$7+AG1900*AG$7+AH1900*AH$7</f>
        <v>0</v>
      </c>
      <c r="AJ1900" s="83"/>
      <c r="AK1900" s="110">
        <f>AI1900*$O1900</f>
        <v>0</v>
      </c>
      <c r="AL1900" s="111"/>
      <c r="AM1900" s="92"/>
      <c r="AN1900" s="92">
        <v>1</v>
      </c>
      <c r="AO1900" s="92"/>
      <c r="AP1900" s="92"/>
      <c r="AQ1900" s="92"/>
      <c r="AR1900" s="92"/>
      <c r="AS1900" s="92"/>
      <c r="AT1900" s="92"/>
      <c r="AU1900" s="92"/>
      <c r="AV1900" s="109">
        <f>AM1900*AM$7+AN1900*AN$7+AO1900*AO$7+AP1900*AP$7+AQ1900*AQ$7+AR1900*AR$7+AS1900*AS$7+AT1900*AT$7+AU1900*AU$7</f>
        <v>25</v>
      </c>
      <c r="AW1900" s="75"/>
      <c r="AX1900" s="110">
        <f>AV1900*$O1900</f>
        <v>8.3333333333333321</v>
      </c>
      <c r="AY1900" s="111"/>
      <c r="AZ1900" s="93"/>
      <c r="BA1900" s="94" t="s">
        <v>62</v>
      </c>
      <c r="BB1900" s="71"/>
      <c r="BC1900" s="54"/>
      <c r="BD1900" s="41">
        <v>4</v>
      </c>
      <c r="BE1900" s="52">
        <v>43</v>
      </c>
      <c r="BF1900" s="62">
        <v>4365</v>
      </c>
      <c r="BG1900" s="280" t="s">
        <v>52</v>
      </c>
    </row>
    <row r="1901" spans="1:59" s="63" customFormat="1" ht="12.75" x14ac:dyDescent="0.2">
      <c r="A1901" s="196">
        <v>4</v>
      </c>
      <c r="B1901" s="197" t="s">
        <v>422</v>
      </c>
      <c r="C1901" s="208">
        <v>43</v>
      </c>
      <c r="D1901" s="209" t="s">
        <v>688</v>
      </c>
      <c r="E1901" s="210">
        <v>4365</v>
      </c>
      <c r="F1901" s="211" t="s">
        <v>748</v>
      </c>
      <c r="G1901" s="231" t="s">
        <v>1197</v>
      </c>
      <c r="H1901" s="65"/>
      <c r="I1901" s="222"/>
      <c r="J1901" s="66"/>
      <c r="K1901" s="66"/>
      <c r="L1901" s="66"/>
      <c r="M1901" s="64"/>
      <c r="N1901" s="304"/>
      <c r="O1901" s="305"/>
      <c r="P1901" s="127"/>
      <c r="Q1901" s="67"/>
      <c r="R1901" s="67"/>
      <c r="S1901" s="67"/>
      <c r="T1901" s="67"/>
      <c r="U1901" s="67"/>
      <c r="V1901" s="67"/>
      <c r="W1901" s="67"/>
      <c r="X1901" s="67"/>
      <c r="Y1901" s="68"/>
      <c r="Z1901" s="68"/>
      <c r="AA1901" s="68"/>
      <c r="AB1901" s="67"/>
      <c r="AC1901" s="67"/>
      <c r="AD1901" s="67"/>
      <c r="AE1901" s="67"/>
      <c r="AF1901" s="67"/>
      <c r="AG1901" s="67"/>
      <c r="AH1901" s="67"/>
      <c r="AI1901" s="67"/>
      <c r="AJ1901" s="68"/>
      <c r="AK1901" s="68"/>
      <c r="AL1901" s="68"/>
      <c r="AM1901" s="67"/>
      <c r="AN1901" s="67"/>
      <c r="AO1901" s="67"/>
      <c r="AP1901" s="67"/>
      <c r="AQ1901" s="67"/>
      <c r="AR1901" s="67"/>
      <c r="AS1901" s="67"/>
      <c r="AT1901" s="67"/>
      <c r="AU1901" s="67"/>
      <c r="AV1901" s="67"/>
      <c r="AW1901" s="67"/>
      <c r="AX1901" s="68"/>
      <c r="AY1901" s="68"/>
      <c r="AZ1901" s="69"/>
      <c r="BA1901" s="70"/>
      <c r="BB1901" s="71"/>
      <c r="BC1901" s="54"/>
      <c r="BD1901" s="41"/>
      <c r="BE1901" s="52"/>
      <c r="BF1901" s="62"/>
      <c r="BG1901" s="275"/>
    </row>
    <row r="1902" spans="1:59" s="63" customFormat="1" ht="12.75" x14ac:dyDescent="0.2">
      <c r="A1902" s="196">
        <v>4</v>
      </c>
      <c r="B1902" s="197" t="s">
        <v>422</v>
      </c>
      <c r="C1902" s="208">
        <v>43</v>
      </c>
      <c r="D1902" s="209" t="s">
        <v>688</v>
      </c>
      <c r="E1902" s="210">
        <v>4365</v>
      </c>
      <c r="F1902" s="211" t="s">
        <v>748</v>
      </c>
      <c r="G1902" s="230"/>
      <c r="H1902" s="56"/>
      <c r="I1902" s="221"/>
      <c r="J1902" s="57"/>
      <c r="K1902" s="57"/>
      <c r="L1902" s="57"/>
      <c r="M1902" s="55"/>
      <c r="N1902" s="303"/>
      <c r="O1902" s="245"/>
      <c r="P1902" s="122"/>
      <c r="Q1902" s="58"/>
      <c r="R1902" s="58"/>
      <c r="S1902" s="58"/>
      <c r="T1902" s="58"/>
      <c r="U1902" s="58"/>
      <c r="V1902" s="58"/>
      <c r="W1902" s="58"/>
      <c r="X1902" s="58"/>
      <c r="Y1902" s="59"/>
      <c r="Z1902" s="59"/>
      <c r="AA1902" s="59"/>
      <c r="AB1902" s="58"/>
      <c r="AC1902" s="58"/>
      <c r="AD1902" s="58"/>
      <c r="AE1902" s="58"/>
      <c r="AF1902" s="58"/>
      <c r="AG1902" s="58"/>
      <c r="AH1902" s="58"/>
      <c r="AI1902" s="58"/>
      <c r="AJ1902" s="59"/>
      <c r="AK1902" s="59"/>
      <c r="AL1902" s="59"/>
      <c r="AM1902" s="58"/>
      <c r="AN1902" s="58"/>
      <c r="AO1902" s="58"/>
      <c r="AP1902" s="58"/>
      <c r="AQ1902" s="58"/>
      <c r="AR1902" s="58"/>
      <c r="AS1902" s="58"/>
      <c r="AT1902" s="58"/>
      <c r="AU1902" s="58"/>
      <c r="AV1902" s="58"/>
      <c r="AW1902" s="58"/>
      <c r="AX1902" s="59"/>
      <c r="AY1902" s="59"/>
      <c r="AZ1902" s="60"/>
      <c r="BA1902" s="61"/>
      <c r="BB1902" s="54"/>
      <c r="BC1902" s="54"/>
      <c r="BD1902" s="41">
        <v>4</v>
      </c>
      <c r="BE1902" s="52">
        <v>43</v>
      </c>
      <c r="BF1902" s="62">
        <v>4365</v>
      </c>
      <c r="BG1902" s="274"/>
    </row>
    <row r="1903" spans="1:59" s="63" customFormat="1" ht="12.75" x14ac:dyDescent="0.2">
      <c r="A1903" s="196">
        <v>4</v>
      </c>
      <c r="B1903" s="197" t="s">
        <v>422</v>
      </c>
      <c r="C1903" s="208">
        <v>43</v>
      </c>
      <c r="D1903" s="209" t="s">
        <v>688</v>
      </c>
      <c r="E1903" s="210">
        <v>4365</v>
      </c>
      <c r="F1903" s="211" t="s">
        <v>748</v>
      </c>
      <c r="G1903" s="231"/>
      <c r="H1903" s="65"/>
      <c r="I1903" s="222"/>
      <c r="J1903" s="66"/>
      <c r="K1903" s="66"/>
      <c r="L1903" s="66"/>
      <c r="M1903" s="64"/>
      <c r="N1903" s="304"/>
      <c r="O1903" s="305"/>
      <c r="P1903" s="127"/>
      <c r="Q1903" s="67"/>
      <c r="R1903" s="67"/>
      <c r="S1903" s="67"/>
      <c r="T1903" s="67"/>
      <c r="U1903" s="67"/>
      <c r="V1903" s="67"/>
      <c r="W1903" s="67"/>
      <c r="X1903" s="67"/>
      <c r="Y1903" s="68"/>
      <c r="Z1903" s="68"/>
      <c r="AA1903" s="68"/>
      <c r="AB1903" s="67"/>
      <c r="AC1903" s="67"/>
      <c r="AD1903" s="67"/>
      <c r="AE1903" s="67"/>
      <c r="AF1903" s="67"/>
      <c r="AG1903" s="67"/>
      <c r="AH1903" s="67"/>
      <c r="AI1903" s="67"/>
      <c r="AJ1903" s="68"/>
      <c r="AK1903" s="68"/>
      <c r="AL1903" s="68"/>
      <c r="AM1903" s="67"/>
      <c r="AN1903" s="67"/>
      <c r="AO1903" s="67"/>
      <c r="AP1903" s="67"/>
      <c r="AQ1903" s="67"/>
      <c r="AR1903" s="67"/>
      <c r="AS1903" s="67"/>
      <c r="AT1903" s="67"/>
      <c r="AU1903" s="67"/>
      <c r="AV1903" s="67"/>
      <c r="AW1903" s="67"/>
      <c r="AX1903" s="68"/>
      <c r="AY1903" s="68"/>
      <c r="AZ1903" s="69"/>
      <c r="BA1903" s="70"/>
      <c r="BB1903" s="71"/>
      <c r="BC1903" s="54"/>
      <c r="BD1903" s="41">
        <v>4</v>
      </c>
      <c r="BE1903" s="52">
        <v>43</v>
      </c>
      <c r="BF1903" s="62">
        <v>4365</v>
      </c>
      <c r="BG1903" s="275"/>
    </row>
    <row r="1904" spans="1:59" s="63" customFormat="1" ht="12.75" x14ac:dyDescent="0.2">
      <c r="A1904" s="196">
        <v>4</v>
      </c>
      <c r="B1904" s="197" t="s">
        <v>422</v>
      </c>
      <c r="C1904" s="208">
        <v>43</v>
      </c>
      <c r="D1904" s="209" t="s">
        <v>688</v>
      </c>
      <c r="E1904" s="210">
        <v>4365</v>
      </c>
      <c r="F1904" s="211" t="s">
        <v>748</v>
      </c>
      <c r="G1904" s="231" t="s">
        <v>1195</v>
      </c>
      <c r="H1904" s="72" t="s">
        <v>1233</v>
      </c>
      <c r="I1904" s="223" t="s">
        <v>1249</v>
      </c>
      <c r="J1904" s="73"/>
      <c r="K1904" s="73"/>
      <c r="L1904" s="73"/>
      <c r="M1904" s="74"/>
      <c r="N1904" s="247"/>
      <c r="O1904" s="306"/>
      <c r="P1904" s="105"/>
      <c r="Q1904" s="75"/>
      <c r="R1904" s="75"/>
      <c r="S1904" s="75"/>
      <c r="T1904" s="75"/>
      <c r="U1904" s="75"/>
      <c r="V1904" s="75"/>
      <c r="W1904" s="75"/>
      <c r="X1904" s="75"/>
      <c r="Y1904" s="76" t="s">
        <v>1241</v>
      </c>
      <c r="Z1904" s="77" t="s">
        <v>1241</v>
      </c>
      <c r="AA1904" s="78">
        <f>AA$1210</f>
        <v>5000</v>
      </c>
      <c r="AB1904" s="75"/>
      <c r="AC1904" s="75"/>
      <c r="AD1904" s="75"/>
      <c r="AE1904" s="75"/>
      <c r="AF1904" s="75"/>
      <c r="AG1904" s="75"/>
      <c r="AH1904" s="75"/>
      <c r="AI1904" s="75"/>
      <c r="AJ1904" s="76" t="s">
        <v>1241</v>
      </c>
      <c r="AK1904" s="77" t="s">
        <v>1241</v>
      </c>
      <c r="AL1904" s="78">
        <f>AL$1210</f>
        <v>0</v>
      </c>
      <c r="AM1904" s="75"/>
      <c r="AN1904" s="75"/>
      <c r="AO1904" s="75"/>
      <c r="AP1904" s="75"/>
      <c r="AQ1904" s="75"/>
      <c r="AR1904" s="75"/>
      <c r="AS1904" s="75"/>
      <c r="AT1904" s="75"/>
      <c r="AU1904" s="75"/>
      <c r="AV1904" s="75"/>
      <c r="AW1904" s="76" t="s">
        <v>1241</v>
      </c>
      <c r="AX1904" s="77" t="s">
        <v>1241</v>
      </c>
      <c r="AY1904" s="78">
        <f>AY$1210</f>
        <v>250</v>
      </c>
      <c r="AZ1904" s="79"/>
      <c r="BA1904" s="80" t="str">
        <f>I1904</f>
        <v>&gt; see 4255, Insulating wall cladding</v>
      </c>
      <c r="BB1904" s="71"/>
      <c r="BC1904" s="54"/>
      <c r="BD1904" s="41"/>
      <c r="BE1904" s="52"/>
      <c r="BF1904" s="62"/>
      <c r="BG1904" s="276" t="str">
        <f>H1904</f>
        <v>Default Scenario (Link)</v>
      </c>
    </row>
    <row r="1905" spans="1:59" s="63" customFormat="1" ht="12.75" x14ac:dyDescent="0.2">
      <c r="A1905" s="196">
        <v>4</v>
      </c>
      <c r="B1905" s="197" t="s">
        <v>422</v>
      </c>
      <c r="C1905" s="208">
        <v>43</v>
      </c>
      <c r="D1905" s="209" t="s">
        <v>688</v>
      </c>
      <c r="E1905" s="210">
        <v>4365</v>
      </c>
      <c r="F1905" s="211" t="s">
        <v>748</v>
      </c>
      <c r="G1905" s="231"/>
      <c r="H1905" s="65"/>
      <c r="I1905" s="222"/>
      <c r="J1905" s="66"/>
      <c r="K1905" s="66"/>
      <c r="L1905" s="66"/>
      <c r="M1905" s="64"/>
      <c r="N1905" s="304"/>
      <c r="O1905" s="305"/>
      <c r="P1905" s="127"/>
      <c r="Q1905" s="67"/>
      <c r="R1905" s="67"/>
      <c r="S1905" s="67"/>
      <c r="T1905" s="67"/>
      <c r="U1905" s="67"/>
      <c r="V1905" s="67"/>
      <c r="W1905" s="67"/>
      <c r="X1905" s="67"/>
      <c r="Y1905" s="68"/>
      <c r="Z1905" s="68"/>
      <c r="AA1905" s="68"/>
      <c r="AB1905" s="67"/>
      <c r="AC1905" s="67"/>
      <c r="AD1905" s="67"/>
      <c r="AE1905" s="67"/>
      <c r="AF1905" s="67"/>
      <c r="AG1905" s="67"/>
      <c r="AH1905" s="67"/>
      <c r="AI1905" s="67"/>
      <c r="AJ1905" s="68"/>
      <c r="AK1905" s="68"/>
      <c r="AL1905" s="68"/>
      <c r="AM1905" s="67"/>
      <c r="AN1905" s="67"/>
      <c r="AO1905" s="67"/>
      <c r="AP1905" s="67"/>
      <c r="AQ1905" s="67"/>
      <c r="AR1905" s="67"/>
      <c r="AS1905" s="67"/>
      <c r="AT1905" s="67"/>
      <c r="AU1905" s="67"/>
      <c r="AV1905" s="67"/>
      <c r="AW1905" s="67"/>
      <c r="AX1905" s="68"/>
      <c r="AY1905" s="68"/>
      <c r="AZ1905" s="69"/>
      <c r="BA1905" s="70"/>
      <c r="BB1905" s="71"/>
      <c r="BC1905" s="54"/>
      <c r="BD1905" s="41">
        <v>4</v>
      </c>
      <c r="BE1905" s="52">
        <v>43</v>
      </c>
      <c r="BF1905" s="62">
        <v>4365</v>
      </c>
      <c r="BG1905" s="275"/>
    </row>
    <row r="1906" spans="1:59" s="63" customFormat="1" ht="12.75" x14ac:dyDescent="0.2">
      <c r="A1906" s="196">
        <v>4</v>
      </c>
      <c r="B1906" s="197" t="s">
        <v>422</v>
      </c>
      <c r="C1906" s="208">
        <v>43</v>
      </c>
      <c r="D1906" s="209" t="s">
        <v>688</v>
      </c>
      <c r="E1906" s="210">
        <v>4365</v>
      </c>
      <c r="F1906" s="211" t="s">
        <v>748</v>
      </c>
      <c r="G1906" s="230"/>
      <c r="H1906" s="56"/>
      <c r="I1906" s="221"/>
      <c r="J1906" s="57"/>
      <c r="K1906" s="57"/>
      <c r="L1906" s="57"/>
      <c r="M1906" s="55"/>
      <c r="N1906" s="303"/>
      <c r="O1906" s="245"/>
      <c r="P1906" s="122"/>
      <c r="Q1906" s="58"/>
      <c r="R1906" s="58"/>
      <c r="S1906" s="58"/>
      <c r="T1906" s="58"/>
      <c r="U1906" s="58"/>
      <c r="V1906" s="58"/>
      <c r="W1906" s="58"/>
      <c r="X1906" s="58"/>
      <c r="Y1906" s="59"/>
      <c r="Z1906" s="59"/>
      <c r="AA1906" s="59"/>
      <c r="AB1906" s="58"/>
      <c r="AC1906" s="58"/>
      <c r="AD1906" s="58"/>
      <c r="AE1906" s="58"/>
      <c r="AF1906" s="58"/>
      <c r="AG1906" s="58"/>
      <c r="AH1906" s="58"/>
      <c r="AI1906" s="58"/>
      <c r="AJ1906" s="59"/>
      <c r="AK1906" s="59"/>
      <c r="AL1906" s="59"/>
      <c r="AM1906" s="58"/>
      <c r="AN1906" s="58"/>
      <c r="AO1906" s="58"/>
      <c r="AP1906" s="58"/>
      <c r="AQ1906" s="58"/>
      <c r="AR1906" s="58"/>
      <c r="AS1906" s="58"/>
      <c r="AT1906" s="58"/>
      <c r="AU1906" s="58"/>
      <c r="AV1906" s="58"/>
      <c r="AW1906" s="58"/>
      <c r="AX1906" s="59"/>
      <c r="AY1906" s="59"/>
      <c r="AZ1906" s="60"/>
      <c r="BA1906" s="61"/>
      <c r="BB1906" s="54"/>
      <c r="BC1906" s="54"/>
      <c r="BD1906" s="41">
        <v>4</v>
      </c>
      <c r="BE1906" s="52">
        <v>43</v>
      </c>
      <c r="BF1906" s="62">
        <v>4365</v>
      </c>
      <c r="BG1906" s="274"/>
    </row>
    <row r="1907" spans="1:59" s="63" customFormat="1" ht="12.75" x14ac:dyDescent="0.2">
      <c r="A1907" s="196">
        <v>4</v>
      </c>
      <c r="B1907" s="197" t="s">
        <v>422</v>
      </c>
      <c r="C1907" s="208">
        <v>43</v>
      </c>
      <c r="D1907" s="209" t="s">
        <v>688</v>
      </c>
      <c r="E1907" s="210">
        <v>4365</v>
      </c>
      <c r="F1907" s="211" t="s">
        <v>748</v>
      </c>
      <c r="G1907" s="231"/>
      <c r="H1907" s="65"/>
      <c r="I1907" s="222"/>
      <c r="J1907" s="66"/>
      <c r="K1907" s="66"/>
      <c r="L1907" s="66"/>
      <c r="M1907" s="64"/>
      <c r="N1907" s="304"/>
      <c r="O1907" s="305"/>
      <c r="P1907" s="127"/>
      <c r="Q1907" s="67"/>
      <c r="R1907" s="67"/>
      <c r="S1907" s="67"/>
      <c r="T1907" s="67"/>
      <c r="U1907" s="67"/>
      <c r="V1907" s="67"/>
      <c r="W1907" s="67"/>
      <c r="X1907" s="67"/>
      <c r="Y1907" s="68"/>
      <c r="Z1907" s="68"/>
      <c r="AA1907" s="68"/>
      <c r="AB1907" s="67"/>
      <c r="AC1907" s="67"/>
      <c r="AD1907" s="67"/>
      <c r="AE1907" s="67"/>
      <c r="AF1907" s="67"/>
      <c r="AG1907" s="67"/>
      <c r="AH1907" s="67"/>
      <c r="AI1907" s="67"/>
      <c r="AJ1907" s="68"/>
      <c r="AK1907" s="68"/>
      <c r="AL1907" s="68"/>
      <c r="AM1907" s="67"/>
      <c r="AN1907" s="67"/>
      <c r="AO1907" s="67"/>
      <c r="AP1907" s="67"/>
      <c r="AQ1907" s="67"/>
      <c r="AR1907" s="67"/>
      <c r="AS1907" s="67"/>
      <c r="AT1907" s="67"/>
      <c r="AU1907" s="67"/>
      <c r="AV1907" s="67"/>
      <c r="AW1907" s="67"/>
      <c r="AX1907" s="68"/>
      <c r="AY1907" s="68"/>
      <c r="AZ1907" s="69"/>
      <c r="BA1907" s="70"/>
      <c r="BB1907" s="71"/>
      <c r="BC1907" s="54"/>
      <c r="BD1907" s="41"/>
      <c r="BE1907" s="52"/>
      <c r="BF1907" s="62"/>
      <c r="BG1907" s="275"/>
    </row>
    <row r="1908" spans="1:59" s="63" customFormat="1" ht="12.75" x14ac:dyDescent="0.2">
      <c r="A1908" s="196">
        <v>4</v>
      </c>
      <c r="B1908" s="197" t="s">
        <v>422</v>
      </c>
      <c r="C1908" s="208">
        <v>43</v>
      </c>
      <c r="D1908" s="209" t="s">
        <v>688</v>
      </c>
      <c r="E1908" s="210">
        <v>4365</v>
      </c>
      <c r="F1908" s="211" t="s">
        <v>748</v>
      </c>
      <c r="G1908" s="231" t="s">
        <v>741</v>
      </c>
      <c r="H1908" s="72" t="s">
        <v>1233</v>
      </c>
      <c r="I1908" s="223" t="s">
        <v>1247</v>
      </c>
      <c r="J1908" s="73"/>
      <c r="K1908" s="73"/>
      <c r="L1908" s="73"/>
      <c r="M1908" s="74"/>
      <c r="N1908" s="247"/>
      <c r="O1908" s="306"/>
      <c r="P1908" s="105"/>
      <c r="Q1908" s="75"/>
      <c r="R1908" s="75"/>
      <c r="S1908" s="75"/>
      <c r="T1908" s="75"/>
      <c r="U1908" s="75"/>
      <c r="V1908" s="75"/>
      <c r="W1908" s="75"/>
      <c r="X1908" s="75"/>
      <c r="Y1908" s="76" t="s">
        <v>1241</v>
      </c>
      <c r="Z1908" s="77" t="s">
        <v>1241</v>
      </c>
      <c r="AA1908" s="78">
        <f>AA$2569</f>
        <v>5000</v>
      </c>
      <c r="AB1908" s="75"/>
      <c r="AC1908" s="75"/>
      <c r="AD1908" s="75"/>
      <c r="AE1908" s="75"/>
      <c r="AF1908" s="75"/>
      <c r="AG1908" s="75"/>
      <c r="AH1908" s="75"/>
      <c r="AI1908" s="75"/>
      <c r="AJ1908" s="76" t="s">
        <v>1241</v>
      </c>
      <c r="AK1908" s="77" t="s">
        <v>1241</v>
      </c>
      <c r="AL1908" s="78">
        <f>AL$2569</f>
        <v>0</v>
      </c>
      <c r="AM1908" s="75"/>
      <c r="AN1908" s="75"/>
      <c r="AO1908" s="75"/>
      <c r="AP1908" s="75"/>
      <c r="AQ1908" s="75"/>
      <c r="AR1908" s="75"/>
      <c r="AS1908" s="75"/>
      <c r="AT1908" s="75"/>
      <c r="AU1908" s="75"/>
      <c r="AV1908" s="75"/>
      <c r="AW1908" s="76" t="s">
        <v>1241</v>
      </c>
      <c r="AX1908" s="77" t="s">
        <v>1241</v>
      </c>
      <c r="AY1908" s="78">
        <f>AY$2569</f>
        <v>500</v>
      </c>
      <c r="AZ1908" s="79"/>
      <c r="BA1908" s="80" t="str">
        <f>I1908</f>
        <v>&gt; see 4711, Thermal insulation</v>
      </c>
      <c r="BB1908" s="71"/>
      <c r="BC1908" s="54"/>
      <c r="BD1908" s="41">
        <v>4</v>
      </c>
      <c r="BE1908" s="52">
        <v>43</v>
      </c>
      <c r="BF1908" s="62">
        <v>4365</v>
      </c>
      <c r="BG1908" s="276" t="str">
        <f>H1908</f>
        <v>Default Scenario (Link)</v>
      </c>
    </row>
    <row r="1909" spans="1:59" s="63" customFormat="1" ht="12.75" x14ac:dyDescent="0.2">
      <c r="A1909" s="196">
        <v>4</v>
      </c>
      <c r="B1909" s="197" t="s">
        <v>422</v>
      </c>
      <c r="C1909" s="208">
        <v>43</v>
      </c>
      <c r="D1909" s="209" t="s">
        <v>688</v>
      </c>
      <c r="E1909" s="210">
        <v>4365</v>
      </c>
      <c r="F1909" s="211" t="s">
        <v>748</v>
      </c>
      <c r="G1909" s="231"/>
      <c r="H1909" s="65"/>
      <c r="I1909" s="222"/>
      <c r="J1909" s="66"/>
      <c r="K1909" s="66"/>
      <c r="L1909" s="66"/>
      <c r="M1909" s="64"/>
      <c r="N1909" s="304"/>
      <c r="O1909" s="305"/>
      <c r="P1909" s="127"/>
      <c r="Q1909" s="67"/>
      <c r="R1909" s="67"/>
      <c r="S1909" s="67"/>
      <c r="T1909" s="67"/>
      <c r="U1909" s="67"/>
      <c r="V1909" s="67"/>
      <c r="W1909" s="67"/>
      <c r="X1909" s="67"/>
      <c r="Y1909" s="68"/>
      <c r="Z1909" s="68"/>
      <c r="AA1909" s="68"/>
      <c r="AB1909" s="67"/>
      <c r="AC1909" s="67"/>
      <c r="AD1909" s="67"/>
      <c r="AE1909" s="67"/>
      <c r="AF1909" s="67"/>
      <c r="AG1909" s="67"/>
      <c r="AH1909" s="67"/>
      <c r="AI1909" s="67"/>
      <c r="AJ1909" s="68"/>
      <c r="AK1909" s="68"/>
      <c r="AL1909" s="68"/>
      <c r="AM1909" s="67"/>
      <c r="AN1909" s="67"/>
      <c r="AO1909" s="67"/>
      <c r="AP1909" s="67"/>
      <c r="AQ1909" s="67"/>
      <c r="AR1909" s="67"/>
      <c r="AS1909" s="67"/>
      <c r="AT1909" s="67"/>
      <c r="AU1909" s="67"/>
      <c r="AV1909" s="67"/>
      <c r="AW1909" s="67"/>
      <c r="AX1909" s="68"/>
      <c r="AY1909" s="68"/>
      <c r="AZ1909" s="69"/>
      <c r="BA1909" s="70"/>
      <c r="BB1909" s="71"/>
      <c r="BC1909" s="54"/>
      <c r="BD1909" s="41">
        <v>4</v>
      </c>
      <c r="BE1909" s="52">
        <v>43</v>
      </c>
      <c r="BF1909" s="62">
        <v>4365</v>
      </c>
      <c r="BG1909" s="275"/>
    </row>
    <row r="1910" spans="1:59" s="63" customFormat="1" ht="12.75" x14ac:dyDescent="0.2">
      <c r="A1910" s="196">
        <v>4</v>
      </c>
      <c r="B1910" s="197" t="s">
        <v>422</v>
      </c>
      <c r="C1910" s="208">
        <v>43</v>
      </c>
      <c r="D1910" s="209" t="s">
        <v>688</v>
      </c>
      <c r="E1910" s="210">
        <v>4365</v>
      </c>
      <c r="F1910" s="211" t="s">
        <v>748</v>
      </c>
      <c r="G1910" s="230"/>
      <c r="H1910" s="56"/>
      <c r="I1910" s="221"/>
      <c r="J1910" s="57"/>
      <c r="K1910" s="57"/>
      <c r="L1910" s="57"/>
      <c r="M1910" s="55"/>
      <c r="N1910" s="303"/>
      <c r="O1910" s="245"/>
      <c r="P1910" s="122"/>
      <c r="Q1910" s="58"/>
      <c r="R1910" s="58"/>
      <c r="S1910" s="58"/>
      <c r="T1910" s="58"/>
      <c r="U1910" s="58"/>
      <c r="V1910" s="58"/>
      <c r="W1910" s="58"/>
      <c r="X1910" s="58"/>
      <c r="Y1910" s="59"/>
      <c r="Z1910" s="59"/>
      <c r="AA1910" s="59"/>
      <c r="AB1910" s="58"/>
      <c r="AC1910" s="58"/>
      <c r="AD1910" s="58"/>
      <c r="AE1910" s="58"/>
      <c r="AF1910" s="58"/>
      <c r="AG1910" s="58"/>
      <c r="AH1910" s="58"/>
      <c r="AI1910" s="58"/>
      <c r="AJ1910" s="59"/>
      <c r="AK1910" s="59"/>
      <c r="AL1910" s="59"/>
      <c r="AM1910" s="58"/>
      <c r="AN1910" s="58"/>
      <c r="AO1910" s="58"/>
      <c r="AP1910" s="58"/>
      <c r="AQ1910" s="58"/>
      <c r="AR1910" s="58"/>
      <c r="AS1910" s="58"/>
      <c r="AT1910" s="58"/>
      <c r="AU1910" s="58"/>
      <c r="AV1910" s="58"/>
      <c r="AW1910" s="58"/>
      <c r="AX1910" s="59"/>
      <c r="AY1910" s="59"/>
      <c r="AZ1910" s="60"/>
      <c r="BA1910" s="61"/>
      <c r="BB1910" s="54"/>
      <c r="BC1910" s="54"/>
      <c r="BD1910" s="41"/>
      <c r="BE1910" s="52"/>
      <c r="BF1910" s="62"/>
      <c r="BG1910" s="274"/>
    </row>
    <row r="1911" spans="1:59" s="63" customFormat="1" ht="12.75" x14ac:dyDescent="0.2">
      <c r="A1911" s="196">
        <v>4</v>
      </c>
      <c r="B1911" s="197" t="s">
        <v>422</v>
      </c>
      <c r="C1911" s="208">
        <v>43</v>
      </c>
      <c r="D1911" s="209" t="s">
        <v>688</v>
      </c>
      <c r="E1911" s="210">
        <v>4365</v>
      </c>
      <c r="F1911" s="211" t="s">
        <v>748</v>
      </c>
      <c r="G1911" s="231"/>
      <c r="H1911" s="65"/>
      <c r="I1911" s="222"/>
      <c r="J1911" s="66"/>
      <c r="K1911" s="66"/>
      <c r="L1911" s="66"/>
      <c r="M1911" s="64"/>
      <c r="N1911" s="304"/>
      <c r="O1911" s="305"/>
      <c r="P1911" s="127"/>
      <c r="Q1911" s="67"/>
      <c r="R1911" s="67"/>
      <c r="S1911" s="67"/>
      <c r="T1911" s="67"/>
      <c r="U1911" s="67"/>
      <c r="V1911" s="67"/>
      <c r="W1911" s="67"/>
      <c r="X1911" s="67"/>
      <c r="Y1911" s="68"/>
      <c r="Z1911" s="68"/>
      <c r="AA1911" s="68"/>
      <c r="AB1911" s="67"/>
      <c r="AC1911" s="67"/>
      <c r="AD1911" s="67"/>
      <c r="AE1911" s="67"/>
      <c r="AF1911" s="67"/>
      <c r="AG1911" s="67"/>
      <c r="AH1911" s="67"/>
      <c r="AI1911" s="67"/>
      <c r="AJ1911" s="68"/>
      <c r="AK1911" s="68"/>
      <c r="AL1911" s="68"/>
      <c r="AM1911" s="67"/>
      <c r="AN1911" s="67"/>
      <c r="AO1911" s="67"/>
      <c r="AP1911" s="67"/>
      <c r="AQ1911" s="67"/>
      <c r="AR1911" s="67"/>
      <c r="AS1911" s="67"/>
      <c r="AT1911" s="67"/>
      <c r="AU1911" s="67"/>
      <c r="AV1911" s="67"/>
      <c r="AW1911" s="67"/>
      <c r="AX1911" s="68"/>
      <c r="AY1911" s="68"/>
      <c r="AZ1911" s="69"/>
      <c r="BA1911" s="70"/>
      <c r="BB1911" s="71"/>
      <c r="BC1911" s="54"/>
      <c r="BD1911" s="41">
        <v>4</v>
      </c>
      <c r="BE1911" s="52">
        <v>43</v>
      </c>
      <c r="BF1911" s="62">
        <v>4365</v>
      </c>
      <c r="BG1911" s="275"/>
    </row>
    <row r="1912" spans="1:59" s="63" customFormat="1" ht="12.75" x14ac:dyDescent="0.2">
      <c r="A1912" s="196">
        <v>4</v>
      </c>
      <c r="B1912" s="197" t="s">
        <v>422</v>
      </c>
      <c r="C1912" s="208">
        <v>43</v>
      </c>
      <c r="D1912" s="209" t="s">
        <v>688</v>
      </c>
      <c r="E1912" s="210">
        <v>4365</v>
      </c>
      <c r="F1912" s="211" t="s">
        <v>748</v>
      </c>
      <c r="G1912" s="231" t="s">
        <v>360</v>
      </c>
      <c r="H1912" s="72" t="s">
        <v>1233</v>
      </c>
      <c r="I1912" s="223" t="s">
        <v>1250</v>
      </c>
      <c r="J1912" s="73"/>
      <c r="K1912" s="73"/>
      <c r="L1912" s="73"/>
      <c r="M1912" s="74"/>
      <c r="N1912" s="247"/>
      <c r="O1912" s="306"/>
      <c r="P1912" s="105"/>
      <c r="Q1912" s="75"/>
      <c r="R1912" s="75"/>
      <c r="S1912" s="75"/>
      <c r="T1912" s="75"/>
      <c r="U1912" s="75"/>
      <c r="V1912" s="75"/>
      <c r="W1912" s="75"/>
      <c r="X1912" s="75"/>
      <c r="Y1912" s="76" t="s">
        <v>1241</v>
      </c>
      <c r="Z1912" s="77" t="s">
        <v>1241</v>
      </c>
      <c r="AA1912" s="78">
        <f>AA$990</f>
        <v>10000</v>
      </c>
      <c r="AB1912" s="75"/>
      <c r="AC1912" s="75"/>
      <c r="AD1912" s="75"/>
      <c r="AE1912" s="75"/>
      <c r="AF1912" s="75"/>
      <c r="AG1912" s="75"/>
      <c r="AH1912" s="75"/>
      <c r="AI1912" s="75"/>
      <c r="AJ1912" s="76" t="s">
        <v>1241</v>
      </c>
      <c r="AK1912" s="77" t="s">
        <v>1241</v>
      </c>
      <c r="AL1912" s="78">
        <f>IF(ISNUMBER(AK1912),AK1912,0)</f>
        <v>0</v>
      </c>
      <c r="AM1912" s="75"/>
      <c r="AN1912" s="75"/>
      <c r="AO1912" s="75"/>
      <c r="AP1912" s="75"/>
      <c r="AQ1912" s="75"/>
      <c r="AR1912" s="75"/>
      <c r="AS1912" s="75"/>
      <c r="AT1912" s="75"/>
      <c r="AU1912" s="75"/>
      <c r="AV1912" s="75"/>
      <c r="AW1912" s="76" t="s">
        <v>1241</v>
      </c>
      <c r="AX1912" s="77" t="s">
        <v>1241</v>
      </c>
      <c r="AY1912" s="78">
        <f>AY$990</f>
        <v>250</v>
      </c>
      <c r="AZ1912" s="79"/>
      <c r="BA1912" s="80" t="str">
        <f>I1912</f>
        <v>&gt; see 4223, Plywood cladding</v>
      </c>
      <c r="BB1912" s="71"/>
      <c r="BC1912" s="54"/>
      <c r="BD1912" s="41">
        <v>4</v>
      </c>
      <c r="BE1912" s="52">
        <v>43</v>
      </c>
      <c r="BF1912" s="62">
        <v>4365</v>
      </c>
      <c r="BG1912" s="276" t="str">
        <f>H1912</f>
        <v>Default Scenario (Link)</v>
      </c>
    </row>
    <row r="1913" spans="1:59" s="63" customFormat="1" ht="12.75" x14ac:dyDescent="0.2">
      <c r="A1913" s="196">
        <v>4</v>
      </c>
      <c r="B1913" s="197" t="s">
        <v>422</v>
      </c>
      <c r="C1913" s="208">
        <v>43</v>
      </c>
      <c r="D1913" s="209" t="s">
        <v>688</v>
      </c>
      <c r="E1913" s="210">
        <v>4365</v>
      </c>
      <c r="F1913" s="211" t="s">
        <v>748</v>
      </c>
      <c r="G1913" s="231"/>
      <c r="H1913" s="65"/>
      <c r="I1913" s="222"/>
      <c r="J1913" s="66"/>
      <c r="K1913" s="66"/>
      <c r="L1913" s="66"/>
      <c r="M1913" s="64"/>
      <c r="N1913" s="304"/>
      <c r="O1913" s="305"/>
      <c r="P1913" s="127"/>
      <c r="Q1913" s="67"/>
      <c r="R1913" s="67"/>
      <c r="S1913" s="67"/>
      <c r="T1913" s="67"/>
      <c r="U1913" s="67"/>
      <c r="V1913" s="67"/>
      <c r="W1913" s="67"/>
      <c r="X1913" s="67"/>
      <c r="Y1913" s="68"/>
      <c r="Z1913" s="68"/>
      <c r="AA1913" s="68"/>
      <c r="AB1913" s="67"/>
      <c r="AC1913" s="67"/>
      <c r="AD1913" s="67"/>
      <c r="AE1913" s="67"/>
      <c r="AF1913" s="67"/>
      <c r="AG1913" s="67"/>
      <c r="AH1913" s="67"/>
      <c r="AI1913" s="67"/>
      <c r="AJ1913" s="68"/>
      <c r="AK1913" s="68"/>
      <c r="AL1913" s="68"/>
      <c r="AM1913" s="67"/>
      <c r="AN1913" s="67"/>
      <c r="AO1913" s="67"/>
      <c r="AP1913" s="67"/>
      <c r="AQ1913" s="67"/>
      <c r="AR1913" s="67"/>
      <c r="AS1913" s="67"/>
      <c r="AT1913" s="67"/>
      <c r="AU1913" s="67"/>
      <c r="AV1913" s="67"/>
      <c r="AW1913" s="67"/>
      <c r="AX1913" s="68"/>
      <c r="AY1913" s="68"/>
      <c r="AZ1913" s="69"/>
      <c r="BA1913" s="70"/>
      <c r="BB1913" s="71"/>
      <c r="BC1913" s="54"/>
      <c r="BD1913" s="41"/>
      <c r="BE1913" s="52"/>
      <c r="BF1913" s="62"/>
      <c r="BG1913" s="275"/>
    </row>
    <row r="1914" spans="1:59" s="63" customFormat="1" ht="12.75" x14ac:dyDescent="0.2">
      <c r="A1914" s="196">
        <v>4</v>
      </c>
      <c r="B1914" s="197" t="s">
        <v>422</v>
      </c>
      <c r="C1914" s="208">
        <v>43</v>
      </c>
      <c r="D1914" s="209" t="s">
        <v>688</v>
      </c>
      <c r="E1914" s="210">
        <v>4365</v>
      </c>
      <c r="F1914" s="211" t="s">
        <v>748</v>
      </c>
      <c r="G1914" s="230"/>
      <c r="H1914" s="56"/>
      <c r="I1914" s="221"/>
      <c r="J1914" s="57"/>
      <c r="K1914" s="57"/>
      <c r="L1914" s="57"/>
      <c r="M1914" s="55"/>
      <c r="N1914" s="303"/>
      <c r="O1914" s="245"/>
      <c r="P1914" s="122"/>
      <c r="Q1914" s="58"/>
      <c r="R1914" s="58"/>
      <c r="S1914" s="58"/>
      <c r="T1914" s="58"/>
      <c r="U1914" s="58"/>
      <c r="V1914" s="58"/>
      <c r="W1914" s="58"/>
      <c r="X1914" s="58"/>
      <c r="Y1914" s="59"/>
      <c r="Z1914" s="59"/>
      <c r="AA1914" s="59"/>
      <c r="AB1914" s="58"/>
      <c r="AC1914" s="58"/>
      <c r="AD1914" s="58"/>
      <c r="AE1914" s="58"/>
      <c r="AF1914" s="58"/>
      <c r="AG1914" s="58"/>
      <c r="AH1914" s="58"/>
      <c r="AI1914" s="58"/>
      <c r="AJ1914" s="59"/>
      <c r="AK1914" s="59"/>
      <c r="AL1914" s="59"/>
      <c r="AM1914" s="58"/>
      <c r="AN1914" s="58"/>
      <c r="AO1914" s="58"/>
      <c r="AP1914" s="58"/>
      <c r="AQ1914" s="58"/>
      <c r="AR1914" s="58"/>
      <c r="AS1914" s="58"/>
      <c r="AT1914" s="58"/>
      <c r="AU1914" s="58"/>
      <c r="AV1914" s="58"/>
      <c r="AW1914" s="58"/>
      <c r="AX1914" s="59"/>
      <c r="AY1914" s="59"/>
      <c r="AZ1914" s="60"/>
      <c r="BA1914" s="61"/>
      <c r="BB1914" s="54"/>
      <c r="BC1914" s="54"/>
      <c r="BD1914" s="41">
        <v>4</v>
      </c>
      <c r="BE1914" s="52">
        <v>43</v>
      </c>
      <c r="BF1914" s="62">
        <v>4365</v>
      </c>
      <c r="BG1914" s="274"/>
    </row>
    <row r="1915" spans="1:59" x14ac:dyDescent="0.25">
      <c r="A1915" s="196">
        <v>4</v>
      </c>
      <c r="B1915" s="197" t="s">
        <v>422</v>
      </c>
      <c r="C1915" s="208">
        <v>43</v>
      </c>
      <c r="D1915" s="209" t="s">
        <v>688</v>
      </c>
      <c r="E1915" s="212">
        <v>4371</v>
      </c>
      <c r="F1915" s="213" t="s">
        <v>749</v>
      </c>
      <c r="G1915" s="234"/>
      <c r="H1915" s="138"/>
      <c r="I1915" s="224"/>
      <c r="J1915" s="98"/>
      <c r="K1915" s="98"/>
      <c r="L1915" s="98"/>
      <c r="M1915" s="137"/>
      <c r="N1915" s="322"/>
      <c r="O1915" s="323"/>
      <c r="P1915" s="139"/>
      <c r="Q1915" s="139"/>
      <c r="R1915" s="139"/>
      <c r="S1915" s="139"/>
      <c r="T1915" s="139"/>
      <c r="U1915" s="139"/>
      <c r="V1915" s="139"/>
      <c r="W1915" s="139"/>
      <c r="X1915" s="139"/>
      <c r="Y1915" s="100"/>
      <c r="Z1915" s="125"/>
      <c r="AA1915" s="125"/>
      <c r="AB1915" s="139"/>
      <c r="AC1915" s="139"/>
      <c r="AD1915" s="139"/>
      <c r="AE1915" s="139"/>
      <c r="AF1915" s="139"/>
      <c r="AG1915" s="139"/>
      <c r="AH1915" s="139"/>
      <c r="AI1915" s="139"/>
      <c r="AJ1915" s="100"/>
      <c r="AK1915" s="125"/>
      <c r="AL1915" s="125"/>
      <c r="AM1915" s="139"/>
      <c r="AN1915" s="139"/>
      <c r="AO1915" s="139"/>
      <c r="AP1915" s="139"/>
      <c r="AQ1915" s="139"/>
      <c r="AR1915" s="139"/>
      <c r="AS1915" s="139"/>
      <c r="AT1915" s="139"/>
      <c r="AU1915" s="139"/>
      <c r="AV1915" s="139"/>
      <c r="AW1915" s="99"/>
      <c r="AX1915" s="125"/>
      <c r="AY1915" s="100"/>
      <c r="AZ1915" s="140"/>
      <c r="BA1915" s="141"/>
      <c r="BB1915" s="136"/>
      <c r="BC1915" s="136"/>
      <c r="BD1915" s="41">
        <v>4</v>
      </c>
      <c r="BE1915" s="52">
        <v>43</v>
      </c>
      <c r="BF1915" s="103">
        <v>4371</v>
      </c>
      <c r="BG1915" s="283"/>
    </row>
    <row r="1916" spans="1:59" s="63" customFormat="1" ht="12.75" x14ac:dyDescent="0.2">
      <c r="A1916" s="196">
        <v>4</v>
      </c>
      <c r="B1916" s="197" t="s">
        <v>422</v>
      </c>
      <c r="C1916" s="208">
        <v>43</v>
      </c>
      <c r="D1916" s="209" t="s">
        <v>688</v>
      </c>
      <c r="E1916" s="212">
        <v>4371</v>
      </c>
      <c r="F1916" s="213" t="s">
        <v>749</v>
      </c>
      <c r="G1916" s="232"/>
      <c r="H1916" s="97"/>
      <c r="I1916" s="224"/>
      <c r="J1916" s="98"/>
      <c r="K1916" s="98"/>
      <c r="L1916" s="98"/>
      <c r="M1916" s="96"/>
      <c r="N1916" s="307"/>
      <c r="O1916" s="246"/>
      <c r="P1916" s="124"/>
      <c r="Q1916" s="99"/>
      <c r="R1916" s="99"/>
      <c r="S1916" s="99"/>
      <c r="T1916" s="99"/>
      <c r="U1916" s="99"/>
      <c r="V1916" s="99"/>
      <c r="W1916" s="99"/>
      <c r="X1916" s="99"/>
      <c r="Y1916" s="100"/>
      <c r="Z1916" s="100"/>
      <c r="AA1916" s="100"/>
      <c r="AB1916" s="99"/>
      <c r="AC1916" s="99"/>
      <c r="AD1916" s="99"/>
      <c r="AE1916" s="99"/>
      <c r="AF1916" s="99"/>
      <c r="AG1916" s="99"/>
      <c r="AH1916" s="99"/>
      <c r="AI1916" s="99"/>
      <c r="AJ1916" s="100"/>
      <c r="AK1916" s="100"/>
      <c r="AL1916" s="100"/>
      <c r="AM1916" s="99"/>
      <c r="AN1916" s="99"/>
      <c r="AO1916" s="99"/>
      <c r="AP1916" s="99"/>
      <c r="AQ1916" s="99"/>
      <c r="AR1916" s="99"/>
      <c r="AS1916" s="99"/>
      <c r="AT1916" s="99"/>
      <c r="AU1916" s="99"/>
      <c r="AV1916" s="99"/>
      <c r="AW1916" s="99"/>
      <c r="AX1916" s="100"/>
      <c r="AY1916" s="100"/>
      <c r="AZ1916" s="101"/>
      <c r="BA1916" s="102"/>
      <c r="BB1916" s="95"/>
      <c r="BC1916" s="95"/>
      <c r="BD1916" s="41">
        <v>4</v>
      </c>
      <c r="BE1916" s="52">
        <v>43</v>
      </c>
      <c r="BF1916" s="103">
        <v>4371</v>
      </c>
      <c r="BG1916" s="277"/>
    </row>
    <row r="1917" spans="1:59" s="63" customFormat="1" ht="12.75" x14ac:dyDescent="0.2">
      <c r="A1917" s="196">
        <v>4</v>
      </c>
      <c r="B1917" s="197" t="s">
        <v>422</v>
      </c>
      <c r="C1917" s="208">
        <v>43</v>
      </c>
      <c r="D1917" s="209" t="s">
        <v>688</v>
      </c>
      <c r="E1917" s="212">
        <v>4371</v>
      </c>
      <c r="F1917" s="213" t="s">
        <v>749</v>
      </c>
      <c r="G1917" s="231" t="s">
        <v>750</v>
      </c>
      <c r="H1917" s="65"/>
      <c r="I1917" s="222"/>
      <c r="J1917" s="66"/>
      <c r="K1917" s="66"/>
      <c r="L1917" s="66"/>
      <c r="M1917" s="64"/>
      <c r="N1917" s="304"/>
      <c r="O1917" s="305"/>
      <c r="P1917" s="127"/>
      <c r="Q1917" s="67"/>
      <c r="R1917" s="67"/>
      <c r="S1917" s="67"/>
      <c r="T1917" s="67"/>
      <c r="U1917" s="67"/>
      <c r="V1917" s="67"/>
      <c r="W1917" s="67"/>
      <c r="X1917" s="67"/>
      <c r="Y1917" s="68"/>
      <c r="Z1917" s="68"/>
      <c r="AA1917" s="68"/>
      <c r="AB1917" s="67"/>
      <c r="AC1917" s="67"/>
      <c r="AD1917" s="67"/>
      <c r="AE1917" s="67"/>
      <c r="AF1917" s="67"/>
      <c r="AG1917" s="67"/>
      <c r="AH1917" s="67"/>
      <c r="AI1917" s="67"/>
      <c r="AJ1917" s="68"/>
      <c r="AK1917" s="68"/>
      <c r="AL1917" s="68"/>
      <c r="AM1917" s="67"/>
      <c r="AN1917" s="67"/>
      <c r="AO1917" s="67"/>
      <c r="AP1917" s="67"/>
      <c r="AQ1917" s="67"/>
      <c r="AR1917" s="67"/>
      <c r="AS1917" s="67"/>
      <c r="AT1917" s="67"/>
      <c r="AU1917" s="67"/>
      <c r="AV1917" s="67"/>
      <c r="AW1917" s="67"/>
      <c r="AX1917" s="68"/>
      <c r="AY1917" s="68"/>
      <c r="AZ1917" s="69"/>
      <c r="BA1917" s="70"/>
      <c r="BB1917" s="71"/>
      <c r="BC1917" s="95"/>
      <c r="BD1917" s="41">
        <v>4</v>
      </c>
      <c r="BE1917" s="52">
        <v>43</v>
      </c>
      <c r="BF1917" s="103">
        <v>4371</v>
      </c>
      <c r="BG1917" s="275"/>
    </row>
    <row r="1918" spans="1:59" s="63" customFormat="1" ht="12.75" x14ac:dyDescent="0.2">
      <c r="A1918" s="196">
        <v>4</v>
      </c>
      <c r="B1918" s="197" t="s">
        <v>422</v>
      </c>
      <c r="C1918" s="208">
        <v>43</v>
      </c>
      <c r="D1918" s="209" t="s">
        <v>688</v>
      </c>
      <c r="E1918" s="212">
        <v>4371</v>
      </c>
      <c r="F1918" s="213" t="s">
        <v>749</v>
      </c>
      <c r="G1918" s="231" t="s">
        <v>750</v>
      </c>
      <c r="H1918" s="72" t="s">
        <v>47</v>
      </c>
      <c r="I1918" s="223"/>
      <c r="J1918" s="73"/>
      <c r="K1918" s="73"/>
      <c r="L1918" s="73"/>
      <c r="M1918" s="74"/>
      <c r="N1918" s="247"/>
      <c r="O1918" s="306"/>
      <c r="P1918" s="105"/>
      <c r="Q1918" s="75"/>
      <c r="R1918" s="75"/>
      <c r="S1918" s="75"/>
      <c r="T1918" s="75"/>
      <c r="U1918" s="75"/>
      <c r="V1918" s="75"/>
      <c r="W1918" s="75"/>
      <c r="X1918" s="75"/>
      <c r="Y1918" s="76">
        <f>IF(ISNUMBER(VLOOKUP(Y1920,P$7:W$7,MATCH(Y1920,P$7:W$7))),VLOOKUP(Y1920,P$7:W$7,MATCH(Y1920,P$7:W$7)),IF(N1922=0,"No Data",IF(Y1920&gt;0,"&lt;100",0)))</f>
        <v>25000</v>
      </c>
      <c r="Z1918" s="77">
        <f>IF(ISNUMBER(VLOOKUP(Z1922,P$7:W$7,MATCH(Z1922,P$7:W$7))),VLOOKUP(Z1922,P$7:W$7,MATCH(Z1922,P$7:W$7)),IF(N1922=0,"No Data",IF(Z1922&gt;0,"&lt;100",0)))</f>
        <v>25000</v>
      </c>
      <c r="AA1918" s="106">
        <f>IF(ISNUMBER(Z1918),Z1918,0)</f>
        <v>25000</v>
      </c>
      <c r="AB1918" s="75"/>
      <c r="AC1918" s="75"/>
      <c r="AD1918" s="75"/>
      <c r="AE1918" s="75"/>
      <c r="AF1918" s="75"/>
      <c r="AG1918" s="75"/>
      <c r="AH1918" s="75"/>
      <c r="AI1918" s="75"/>
      <c r="AJ1918" s="76">
        <f>IF(ISNUMBER(VLOOKUP(AJ1920,AB$7:AH$7,MATCH(AJ1920,AB$7:AH$7))),VLOOKUP(AJ1920,AB$7:AH$7,MATCH(AJ1920,AB$7:AH$7)),IF(N1922=0,"No Data",IF(AJ1920&gt;0,"&lt;50",0)))</f>
        <v>0</v>
      </c>
      <c r="AK1918" s="77">
        <f>IF(ISNUMBER(VLOOKUP(AK1922,AB$7:AH$7,MATCH(AK1922,AB$7:AH$7))),VLOOKUP(AK1922,AB$7:AH$7,MATCH(AK1922,AB$7:AH$7)),IF(N1922=0,"No Data",IF(AK1922&gt;0,"&lt;50",0)))</f>
        <v>0</v>
      </c>
      <c r="AL1918" s="106">
        <f>IF(ISNUMBER(AK1918),AK1918,0)</f>
        <v>0</v>
      </c>
      <c r="AM1918" s="75"/>
      <c r="AN1918" s="75"/>
      <c r="AO1918" s="75"/>
      <c r="AP1918" s="75"/>
      <c r="AQ1918" s="75"/>
      <c r="AR1918" s="75"/>
      <c r="AS1918" s="75"/>
      <c r="AT1918" s="75"/>
      <c r="AU1918" s="75"/>
      <c r="AV1918" s="75"/>
      <c r="AW1918" s="76">
        <f>IF(ISNUMBER(VLOOKUP(AW1920,AM$7:AU$7,MATCH(AW1920,AM$7:AU$7))),VLOOKUP(AW1920,AM$7:AU$7,MATCH(AW1920,AM$7:AU$7)),IF(N1922=0,"No Data",IF(AW1920&gt;0,"&lt;10",0)))</f>
        <v>100</v>
      </c>
      <c r="AX1918" s="77">
        <f>IF(ISNUMBER(VLOOKUP(AX1922,AM$7:AU$7,MATCH(AX1922,AM$7:AU$7))),VLOOKUP(AX1922,AM$7:AU$7,MATCH(AX1922,AM$7:AU$7)),IF(N1922=0,"No Data",IF(AX1922&gt;0,"&lt;10",0)))</f>
        <v>100</v>
      </c>
      <c r="AY1918" s="106">
        <f>IF(ISNUMBER(AX1918),AX1918,0)</f>
        <v>100</v>
      </c>
      <c r="AZ1918" s="79"/>
      <c r="BA1918" s="80"/>
      <c r="BB1918" s="71"/>
      <c r="BC1918" s="95"/>
      <c r="BD1918" s="41">
        <v>4</v>
      </c>
      <c r="BE1918" s="52">
        <v>43</v>
      </c>
      <c r="BF1918" s="103">
        <v>4371</v>
      </c>
      <c r="BG1918" s="276" t="s">
        <v>47</v>
      </c>
    </row>
    <row r="1919" spans="1:59" s="63" customFormat="1" ht="12.75" x14ac:dyDescent="0.2">
      <c r="A1919" s="196">
        <v>4</v>
      </c>
      <c r="B1919" s="197" t="s">
        <v>422</v>
      </c>
      <c r="C1919" s="208">
        <v>43</v>
      </c>
      <c r="D1919" s="209" t="s">
        <v>688</v>
      </c>
      <c r="E1919" s="212">
        <v>4371</v>
      </c>
      <c r="F1919" s="213" t="s">
        <v>749</v>
      </c>
      <c r="G1919" s="231" t="s">
        <v>750</v>
      </c>
      <c r="H1919" s="81" t="s">
        <v>48</v>
      </c>
      <c r="I1919" s="223"/>
      <c r="J1919" s="73"/>
      <c r="K1919" s="73"/>
      <c r="L1919" s="73"/>
      <c r="M1919" s="74"/>
      <c r="N1919" s="247"/>
      <c r="O1919" s="306"/>
      <c r="P1919" s="105"/>
      <c r="Q1919" s="75"/>
      <c r="R1919" s="75"/>
      <c r="S1919" s="75"/>
      <c r="T1919" s="75"/>
      <c r="U1919" s="75"/>
      <c r="V1919" s="75"/>
      <c r="W1919" s="75"/>
      <c r="X1919" s="75"/>
      <c r="Y1919" s="82">
        <f>MIN(X1923:X1926)</f>
        <v>25000</v>
      </c>
      <c r="Z1919" s="83"/>
      <c r="AA1919" s="83"/>
      <c r="AB1919" s="75"/>
      <c r="AC1919" s="75"/>
      <c r="AD1919" s="75"/>
      <c r="AE1919" s="75"/>
      <c r="AF1919" s="75"/>
      <c r="AG1919" s="75"/>
      <c r="AH1919" s="75"/>
      <c r="AI1919" s="75"/>
      <c r="AJ1919" s="82">
        <f>MIN(AI1923:AI1926)</f>
        <v>0</v>
      </c>
      <c r="AK1919" s="83"/>
      <c r="AL1919" s="83"/>
      <c r="AM1919" s="75"/>
      <c r="AN1919" s="75"/>
      <c r="AO1919" s="75"/>
      <c r="AP1919" s="75"/>
      <c r="AQ1919" s="75"/>
      <c r="AR1919" s="75"/>
      <c r="AS1919" s="75"/>
      <c r="AT1919" s="75"/>
      <c r="AU1919" s="75"/>
      <c r="AV1919" s="75"/>
      <c r="AW1919" s="82">
        <f>MIN(AV1923:AV1926)</f>
        <v>100</v>
      </c>
      <c r="AX1919" s="83"/>
      <c r="AY1919" s="83"/>
      <c r="AZ1919" s="79"/>
      <c r="BA1919" s="80"/>
      <c r="BB1919" s="71"/>
      <c r="BC1919" s="95"/>
      <c r="BD1919" s="41">
        <v>4</v>
      </c>
      <c r="BE1919" s="52">
        <v>43</v>
      </c>
      <c r="BF1919" s="103">
        <v>4371</v>
      </c>
      <c r="BG1919" s="278" t="s">
        <v>48</v>
      </c>
    </row>
    <row r="1920" spans="1:59" s="63" customFormat="1" ht="12.75" x14ac:dyDescent="0.2">
      <c r="A1920" s="196">
        <v>4</v>
      </c>
      <c r="B1920" s="197" t="s">
        <v>422</v>
      </c>
      <c r="C1920" s="208">
        <v>43</v>
      </c>
      <c r="D1920" s="209" t="s">
        <v>688</v>
      </c>
      <c r="E1920" s="212">
        <v>4371</v>
      </c>
      <c r="F1920" s="213" t="s">
        <v>749</v>
      </c>
      <c r="G1920" s="231" t="s">
        <v>750</v>
      </c>
      <c r="H1920" s="81" t="s">
        <v>49</v>
      </c>
      <c r="I1920" s="223"/>
      <c r="J1920" s="73"/>
      <c r="K1920" s="73"/>
      <c r="L1920" s="73"/>
      <c r="M1920" s="74"/>
      <c r="N1920" s="247"/>
      <c r="O1920" s="306"/>
      <c r="P1920" s="105"/>
      <c r="Q1920" s="75"/>
      <c r="R1920" s="75"/>
      <c r="S1920" s="75"/>
      <c r="T1920" s="75"/>
      <c r="U1920" s="75"/>
      <c r="V1920" s="75"/>
      <c r="W1920" s="75"/>
      <c r="X1920" s="75"/>
      <c r="Y1920" s="84">
        <f>IF(ISNUMBER(AVERAGE(X1923:X1926)),AVERAGE(X1923:X1926),0)</f>
        <v>25000</v>
      </c>
      <c r="Z1920" s="83"/>
      <c r="AA1920" s="83"/>
      <c r="AB1920" s="75"/>
      <c r="AC1920" s="75"/>
      <c r="AD1920" s="75"/>
      <c r="AE1920" s="75"/>
      <c r="AF1920" s="75"/>
      <c r="AG1920" s="75"/>
      <c r="AH1920" s="75"/>
      <c r="AI1920" s="75"/>
      <c r="AJ1920" s="84">
        <f>IF(ISNUMBER(AVERAGE(AI1923:AI1926)),AVERAGE(AI1923:AI1926),0)</f>
        <v>0</v>
      </c>
      <c r="AK1920" s="83"/>
      <c r="AL1920" s="83"/>
      <c r="AM1920" s="75"/>
      <c r="AN1920" s="75"/>
      <c r="AO1920" s="75"/>
      <c r="AP1920" s="75"/>
      <c r="AQ1920" s="75"/>
      <c r="AR1920" s="75"/>
      <c r="AS1920" s="75"/>
      <c r="AT1920" s="75"/>
      <c r="AU1920" s="75"/>
      <c r="AV1920" s="75"/>
      <c r="AW1920" s="84">
        <f>IF(ISNUMBER(AVERAGE(AV1923:AV1926)),AVERAGE(AV1923:AV1926),0)</f>
        <v>100</v>
      </c>
      <c r="AX1920" s="83"/>
      <c r="AY1920" s="83"/>
      <c r="AZ1920" s="79"/>
      <c r="BA1920" s="80"/>
      <c r="BB1920" s="71"/>
      <c r="BC1920" s="95"/>
      <c r="BD1920" s="41">
        <v>4</v>
      </c>
      <c r="BE1920" s="52">
        <v>43</v>
      </c>
      <c r="BF1920" s="103">
        <v>4371</v>
      </c>
      <c r="BG1920" s="278" t="s">
        <v>49</v>
      </c>
    </row>
    <row r="1921" spans="1:59" s="63" customFormat="1" ht="12.75" x14ac:dyDescent="0.2">
      <c r="A1921" s="196">
        <v>4</v>
      </c>
      <c r="B1921" s="197" t="s">
        <v>422</v>
      </c>
      <c r="C1921" s="208">
        <v>43</v>
      </c>
      <c r="D1921" s="209" t="s">
        <v>688</v>
      </c>
      <c r="E1921" s="212">
        <v>4371</v>
      </c>
      <c r="F1921" s="213" t="s">
        <v>749</v>
      </c>
      <c r="G1921" s="231" t="s">
        <v>750</v>
      </c>
      <c r="H1921" s="81" t="s">
        <v>50</v>
      </c>
      <c r="I1921" s="223"/>
      <c r="J1921" s="73"/>
      <c r="K1921" s="73"/>
      <c r="L1921" s="73"/>
      <c r="M1921" s="74"/>
      <c r="N1921" s="247"/>
      <c r="O1921" s="306"/>
      <c r="P1921" s="105"/>
      <c r="Q1921" s="75"/>
      <c r="R1921" s="75"/>
      <c r="S1921" s="75"/>
      <c r="T1921" s="75"/>
      <c r="U1921" s="75"/>
      <c r="V1921" s="75"/>
      <c r="W1921" s="75"/>
      <c r="X1921" s="75"/>
      <c r="Y1921" s="84">
        <f>MAX(X1923:X1926)</f>
        <v>25000</v>
      </c>
      <c r="Z1921" s="83"/>
      <c r="AA1921" s="83"/>
      <c r="AB1921" s="75"/>
      <c r="AC1921" s="75"/>
      <c r="AD1921" s="75"/>
      <c r="AE1921" s="75"/>
      <c r="AF1921" s="75"/>
      <c r="AG1921" s="75"/>
      <c r="AH1921" s="75"/>
      <c r="AI1921" s="75"/>
      <c r="AJ1921" s="84">
        <f>MAX(AI1923:AI1926)</f>
        <v>0</v>
      </c>
      <c r="AK1921" s="83"/>
      <c r="AL1921" s="83"/>
      <c r="AM1921" s="75"/>
      <c r="AN1921" s="75"/>
      <c r="AO1921" s="75"/>
      <c r="AP1921" s="75"/>
      <c r="AQ1921" s="75"/>
      <c r="AR1921" s="75"/>
      <c r="AS1921" s="75"/>
      <c r="AT1921" s="75"/>
      <c r="AU1921" s="75"/>
      <c r="AV1921" s="75"/>
      <c r="AW1921" s="84">
        <f>MAX(AV1923:AV1926)</f>
        <v>100</v>
      </c>
      <c r="AX1921" s="83"/>
      <c r="AY1921" s="83"/>
      <c r="AZ1921" s="79"/>
      <c r="BA1921" s="80"/>
      <c r="BB1921" s="71"/>
      <c r="BC1921" s="95"/>
      <c r="BD1921" s="41">
        <v>4</v>
      </c>
      <c r="BE1921" s="52">
        <v>43</v>
      </c>
      <c r="BF1921" s="103">
        <v>4371</v>
      </c>
      <c r="BG1921" s="278" t="s">
        <v>50</v>
      </c>
    </row>
    <row r="1922" spans="1:59" s="63" customFormat="1" ht="12.75" x14ac:dyDescent="0.2">
      <c r="A1922" s="196">
        <v>4</v>
      </c>
      <c r="B1922" s="197" t="s">
        <v>422</v>
      </c>
      <c r="C1922" s="208">
        <v>43</v>
      </c>
      <c r="D1922" s="209" t="s">
        <v>688</v>
      </c>
      <c r="E1922" s="212">
        <v>4371</v>
      </c>
      <c r="F1922" s="213" t="s">
        <v>749</v>
      </c>
      <c r="G1922" s="231" t="s">
        <v>750</v>
      </c>
      <c r="H1922" s="85" t="s">
        <v>51</v>
      </c>
      <c r="I1922" s="223"/>
      <c r="J1922" s="73"/>
      <c r="K1922" s="73"/>
      <c r="L1922" s="73"/>
      <c r="M1922" s="74"/>
      <c r="N1922" s="248">
        <f>SUM(N1923:N1926)</f>
        <v>10</v>
      </c>
      <c r="O1922" s="293">
        <f>SUM(O1923:O1926)</f>
        <v>1</v>
      </c>
      <c r="P1922" s="292"/>
      <c r="Q1922" s="87"/>
      <c r="R1922" s="87"/>
      <c r="S1922" s="87"/>
      <c r="T1922" s="87"/>
      <c r="U1922" s="87"/>
      <c r="V1922" s="87"/>
      <c r="W1922" s="87"/>
      <c r="X1922" s="87"/>
      <c r="Y1922" s="88"/>
      <c r="Z1922" s="107">
        <f>SUM(Z1923:Z1926)</f>
        <v>25000</v>
      </c>
      <c r="AA1922" s="88"/>
      <c r="AB1922" s="87"/>
      <c r="AC1922" s="87"/>
      <c r="AD1922" s="87"/>
      <c r="AE1922" s="87"/>
      <c r="AF1922" s="87"/>
      <c r="AG1922" s="87"/>
      <c r="AH1922" s="87"/>
      <c r="AI1922" s="87"/>
      <c r="AJ1922" s="88"/>
      <c r="AK1922" s="107">
        <f>SUM(AK1923:AK1926)</f>
        <v>0</v>
      </c>
      <c r="AL1922" s="88"/>
      <c r="AM1922" s="87"/>
      <c r="AN1922" s="87"/>
      <c r="AO1922" s="87"/>
      <c r="AP1922" s="87"/>
      <c r="AQ1922" s="87"/>
      <c r="AR1922" s="87"/>
      <c r="AS1922" s="87"/>
      <c r="AT1922" s="87"/>
      <c r="AU1922" s="87"/>
      <c r="AV1922" s="87"/>
      <c r="AW1922" s="112"/>
      <c r="AX1922" s="107">
        <f>SUM(AX1923:AX1926)</f>
        <v>100</v>
      </c>
      <c r="AY1922" s="88"/>
      <c r="AZ1922" s="79"/>
      <c r="BA1922" s="80"/>
      <c r="BB1922" s="71"/>
      <c r="BC1922" s="95"/>
      <c r="BD1922" s="41">
        <v>4</v>
      </c>
      <c r="BE1922" s="52">
        <v>43</v>
      </c>
      <c r="BF1922" s="103">
        <v>4371</v>
      </c>
      <c r="BG1922" s="279" t="s">
        <v>51</v>
      </c>
    </row>
    <row r="1923" spans="1:59" s="63" customFormat="1" ht="24" x14ac:dyDescent="0.2">
      <c r="A1923" s="196">
        <v>4</v>
      </c>
      <c r="B1923" s="197" t="s">
        <v>422</v>
      </c>
      <c r="C1923" s="208">
        <v>43</v>
      </c>
      <c r="D1923" s="209" t="s">
        <v>688</v>
      </c>
      <c r="E1923" s="212">
        <v>4371</v>
      </c>
      <c r="F1923" s="213" t="s">
        <v>749</v>
      </c>
      <c r="G1923" s="231" t="s">
        <v>750</v>
      </c>
      <c r="H1923" s="89" t="s">
        <v>52</v>
      </c>
      <c r="I1923" s="90" t="s">
        <v>457</v>
      </c>
      <c r="J1923" s="90" t="s">
        <v>751</v>
      </c>
      <c r="K1923" s="90" t="s">
        <v>129</v>
      </c>
      <c r="L1923" s="90" t="s">
        <v>752</v>
      </c>
      <c r="M1923" s="91"/>
      <c r="N1923" s="312">
        <v>2</v>
      </c>
      <c r="O1923" s="313">
        <f>N1923/N$1922</f>
        <v>0.2</v>
      </c>
      <c r="P1923" s="104"/>
      <c r="Q1923" s="92"/>
      <c r="R1923" s="92"/>
      <c r="S1923" s="92"/>
      <c r="T1923" s="92"/>
      <c r="U1923" s="92"/>
      <c r="V1923" s="92"/>
      <c r="W1923" s="92">
        <v>1</v>
      </c>
      <c r="X1923" s="109">
        <f>P1923*P$7+Q1923*Q$7+R1923*R$7+S1923*S$7+T1923*T$7+U1923*U$7+V1923*V$7+W1923*W$7</f>
        <v>25000</v>
      </c>
      <c r="Y1923" s="83"/>
      <c r="Z1923" s="110">
        <f>X1923*$O1923</f>
        <v>5000</v>
      </c>
      <c r="AA1923" s="111"/>
      <c r="AB1923" s="92"/>
      <c r="AC1923" s="92"/>
      <c r="AD1923" s="92"/>
      <c r="AE1923" s="92"/>
      <c r="AF1923" s="92"/>
      <c r="AG1923" s="92"/>
      <c r="AH1923" s="92"/>
      <c r="AI1923" s="109">
        <f>AB1923*AB$7+AC1923*AC$7+AD1923*AD$7+AE1923*AE$7+AF1923*AF$7+AG1923*AG$7+AH1923*AH$7</f>
        <v>0</v>
      </c>
      <c r="AJ1923" s="83"/>
      <c r="AK1923" s="110">
        <f>AI1923*$O1923</f>
        <v>0</v>
      </c>
      <c r="AL1923" s="111"/>
      <c r="AM1923" s="92"/>
      <c r="AN1923" s="92"/>
      <c r="AO1923" s="92"/>
      <c r="AP1923" s="92">
        <v>1</v>
      </c>
      <c r="AQ1923" s="92"/>
      <c r="AR1923" s="92"/>
      <c r="AS1923" s="92"/>
      <c r="AT1923" s="92"/>
      <c r="AU1923" s="92"/>
      <c r="AV1923" s="109">
        <f>AM1923*AM$7+AN1923*AN$7+AO1923*AO$7+AP1923*AP$7+AQ1923*AQ$7+AR1923*AR$7+AS1923*AS$7+AT1923*AT$7+AU1923*AU$7</f>
        <v>100</v>
      </c>
      <c r="AW1923" s="75"/>
      <c r="AX1923" s="110">
        <f>AV1923*$O1923</f>
        <v>20</v>
      </c>
      <c r="AY1923" s="111"/>
      <c r="AZ1923" s="93"/>
      <c r="BA1923" s="94" t="s">
        <v>105</v>
      </c>
      <c r="BB1923" s="71"/>
      <c r="BC1923" s="95"/>
      <c r="BD1923" s="41">
        <v>4</v>
      </c>
      <c r="BE1923" s="52">
        <v>43</v>
      </c>
      <c r="BF1923" s="103">
        <v>4371</v>
      </c>
      <c r="BG1923" s="280" t="s">
        <v>52</v>
      </c>
    </row>
    <row r="1924" spans="1:59" s="63" customFormat="1" ht="12.75" x14ac:dyDescent="0.2">
      <c r="A1924" s="196">
        <v>4</v>
      </c>
      <c r="B1924" s="197" t="s">
        <v>422</v>
      </c>
      <c r="C1924" s="208">
        <v>43</v>
      </c>
      <c r="D1924" s="209" t="s">
        <v>688</v>
      </c>
      <c r="E1924" s="212">
        <v>4371</v>
      </c>
      <c r="F1924" s="213" t="s">
        <v>749</v>
      </c>
      <c r="G1924" s="231" t="s">
        <v>750</v>
      </c>
      <c r="H1924" s="89"/>
      <c r="I1924" s="90" t="s">
        <v>753</v>
      </c>
      <c r="J1924" s="90" t="s">
        <v>754</v>
      </c>
      <c r="K1924" s="90" t="s">
        <v>129</v>
      </c>
      <c r="L1924" s="90" t="s">
        <v>752</v>
      </c>
      <c r="M1924" s="91"/>
      <c r="N1924" s="312">
        <v>2</v>
      </c>
      <c r="O1924" s="313">
        <f>N1924/N$1922</f>
        <v>0.2</v>
      </c>
      <c r="P1924" s="104"/>
      <c r="Q1924" s="92"/>
      <c r="R1924" s="92"/>
      <c r="S1924" s="92"/>
      <c r="T1924" s="92"/>
      <c r="U1924" s="92"/>
      <c r="V1924" s="92"/>
      <c r="W1924" s="92">
        <v>1</v>
      </c>
      <c r="X1924" s="109">
        <f>P1924*P$7+Q1924*Q$7+R1924*R$7+S1924*S$7+T1924*T$7+U1924*U$7+V1924*V$7+W1924*W$7</f>
        <v>25000</v>
      </c>
      <c r="Y1924" s="83"/>
      <c r="Z1924" s="110">
        <f>X1924*$O1924</f>
        <v>5000</v>
      </c>
      <c r="AA1924" s="111"/>
      <c r="AB1924" s="92"/>
      <c r="AC1924" s="92"/>
      <c r="AD1924" s="92"/>
      <c r="AE1924" s="92"/>
      <c r="AF1924" s="92"/>
      <c r="AG1924" s="92"/>
      <c r="AH1924" s="92"/>
      <c r="AI1924" s="109">
        <f>AB1924*AB$7+AC1924*AC$7+AD1924*AD$7+AE1924*AE$7+AF1924*AF$7+AG1924*AG$7+AH1924*AH$7</f>
        <v>0</v>
      </c>
      <c r="AJ1924" s="83"/>
      <c r="AK1924" s="110">
        <f>AI1924*$O1924</f>
        <v>0</v>
      </c>
      <c r="AL1924" s="111"/>
      <c r="AM1924" s="92"/>
      <c r="AN1924" s="92"/>
      <c r="AO1924" s="92"/>
      <c r="AP1924" s="92">
        <v>1</v>
      </c>
      <c r="AQ1924" s="92"/>
      <c r="AR1924" s="92"/>
      <c r="AS1924" s="92"/>
      <c r="AT1924" s="92"/>
      <c r="AU1924" s="92"/>
      <c r="AV1924" s="109">
        <f>AM1924*AM$7+AN1924*AN$7+AO1924*AO$7+AP1924*AP$7+AQ1924*AQ$7+AR1924*AR$7+AS1924*AS$7+AT1924*AT$7+AU1924*AU$7</f>
        <v>100</v>
      </c>
      <c r="AW1924" s="75"/>
      <c r="AX1924" s="110">
        <f>AV1924*$O1924</f>
        <v>20</v>
      </c>
      <c r="AY1924" s="111"/>
      <c r="AZ1924" s="93"/>
      <c r="BA1924" s="94" t="s">
        <v>105</v>
      </c>
      <c r="BB1924" s="71"/>
      <c r="BC1924" s="95"/>
      <c r="BD1924" s="41">
        <v>4</v>
      </c>
      <c r="BE1924" s="52">
        <v>43</v>
      </c>
      <c r="BF1924" s="103">
        <v>4371</v>
      </c>
      <c r="BG1924" s="280" t="s">
        <v>52</v>
      </c>
    </row>
    <row r="1925" spans="1:59" s="63" customFormat="1" ht="12.75" x14ac:dyDescent="0.2">
      <c r="A1925" s="196">
        <v>4</v>
      </c>
      <c r="B1925" s="197" t="s">
        <v>422</v>
      </c>
      <c r="C1925" s="208">
        <v>43</v>
      </c>
      <c r="D1925" s="209" t="s">
        <v>688</v>
      </c>
      <c r="E1925" s="212">
        <v>4371</v>
      </c>
      <c r="F1925" s="213" t="s">
        <v>749</v>
      </c>
      <c r="G1925" s="231" t="s">
        <v>750</v>
      </c>
      <c r="H1925" s="89"/>
      <c r="I1925" s="90" t="s">
        <v>500</v>
      </c>
      <c r="J1925" s="90" t="s">
        <v>755</v>
      </c>
      <c r="K1925" s="90" t="s">
        <v>73</v>
      </c>
      <c r="L1925" s="90" t="s">
        <v>69</v>
      </c>
      <c r="M1925" s="91"/>
      <c r="N1925" s="312">
        <v>2</v>
      </c>
      <c r="O1925" s="313">
        <f>N1925/N$1922</f>
        <v>0.2</v>
      </c>
      <c r="P1925" s="104"/>
      <c r="Q1925" s="92"/>
      <c r="R1925" s="92"/>
      <c r="S1925" s="92"/>
      <c r="T1925" s="92"/>
      <c r="U1925" s="92"/>
      <c r="V1925" s="92"/>
      <c r="W1925" s="92">
        <v>1</v>
      </c>
      <c r="X1925" s="109">
        <f>P1925*P$7+Q1925*Q$7+R1925*R$7+S1925*S$7+T1925*T$7+U1925*U$7+V1925*V$7+W1925*W$7</f>
        <v>25000</v>
      </c>
      <c r="Y1925" s="83"/>
      <c r="Z1925" s="110">
        <f>X1925*$O1925</f>
        <v>5000</v>
      </c>
      <c r="AA1925" s="111"/>
      <c r="AB1925" s="92"/>
      <c r="AC1925" s="92"/>
      <c r="AD1925" s="92"/>
      <c r="AE1925" s="92"/>
      <c r="AF1925" s="92"/>
      <c r="AG1925" s="92"/>
      <c r="AH1925" s="92"/>
      <c r="AI1925" s="109">
        <f>AB1925*AB$7+AC1925*AC$7+AD1925*AD$7+AE1925*AE$7+AF1925*AF$7+AG1925*AG$7+AH1925*AH$7</f>
        <v>0</v>
      </c>
      <c r="AJ1925" s="83"/>
      <c r="AK1925" s="110">
        <f>AI1925*$O1925</f>
        <v>0</v>
      </c>
      <c r="AL1925" s="111"/>
      <c r="AM1925" s="92"/>
      <c r="AN1925" s="92"/>
      <c r="AO1925" s="92"/>
      <c r="AP1925" s="92">
        <v>1</v>
      </c>
      <c r="AQ1925" s="92"/>
      <c r="AR1925" s="92"/>
      <c r="AS1925" s="92"/>
      <c r="AT1925" s="92"/>
      <c r="AU1925" s="92"/>
      <c r="AV1925" s="109">
        <f>AM1925*AM$7+AN1925*AN$7+AO1925*AO$7+AP1925*AP$7+AQ1925*AQ$7+AR1925*AR$7+AS1925*AS$7+AT1925*AT$7+AU1925*AU$7</f>
        <v>100</v>
      </c>
      <c r="AW1925" s="75"/>
      <c r="AX1925" s="110">
        <f>AV1925*$O1925</f>
        <v>20</v>
      </c>
      <c r="AY1925" s="111"/>
      <c r="AZ1925" s="93"/>
      <c r="BA1925" s="94" t="s">
        <v>554</v>
      </c>
      <c r="BB1925" s="71"/>
      <c r="BC1925" s="95"/>
      <c r="BD1925" s="41">
        <v>4</v>
      </c>
      <c r="BE1925" s="52">
        <v>43</v>
      </c>
      <c r="BF1925" s="103">
        <v>4371</v>
      </c>
      <c r="BG1925" s="280" t="s">
        <v>52</v>
      </c>
    </row>
    <row r="1926" spans="1:59" s="63" customFormat="1" ht="12.75" x14ac:dyDescent="0.2">
      <c r="A1926" s="196">
        <v>4</v>
      </c>
      <c r="B1926" s="197" t="s">
        <v>422</v>
      </c>
      <c r="C1926" s="208">
        <v>43</v>
      </c>
      <c r="D1926" s="209" t="s">
        <v>688</v>
      </c>
      <c r="E1926" s="212">
        <v>4371</v>
      </c>
      <c r="F1926" s="213" t="s">
        <v>749</v>
      </c>
      <c r="G1926" s="231" t="s">
        <v>750</v>
      </c>
      <c r="H1926" s="89"/>
      <c r="I1926" s="90" t="s">
        <v>1168</v>
      </c>
      <c r="J1926" s="90"/>
      <c r="K1926" s="90" t="s">
        <v>73</v>
      </c>
      <c r="L1926" s="90" t="s">
        <v>69</v>
      </c>
      <c r="M1926" s="91"/>
      <c r="N1926" s="312">
        <v>4</v>
      </c>
      <c r="O1926" s="313">
        <f>N1926/N$1922</f>
        <v>0.4</v>
      </c>
      <c r="P1926" s="104"/>
      <c r="Q1926" s="92"/>
      <c r="R1926" s="92"/>
      <c r="S1926" s="92"/>
      <c r="T1926" s="92"/>
      <c r="U1926" s="92"/>
      <c r="V1926" s="92"/>
      <c r="W1926" s="92">
        <v>1</v>
      </c>
      <c r="X1926" s="109">
        <f>P1926*P$7+Q1926*Q$7+R1926*R$7+S1926*S$7+T1926*T$7+U1926*U$7+V1926*V$7+W1926*W$7</f>
        <v>25000</v>
      </c>
      <c r="Y1926" s="83"/>
      <c r="Z1926" s="110">
        <f>X1926*$O1926</f>
        <v>10000</v>
      </c>
      <c r="AA1926" s="111"/>
      <c r="AB1926" s="92"/>
      <c r="AC1926" s="92"/>
      <c r="AD1926" s="92"/>
      <c r="AE1926" s="92"/>
      <c r="AF1926" s="92"/>
      <c r="AG1926" s="92"/>
      <c r="AH1926" s="92"/>
      <c r="AI1926" s="109">
        <f>AB1926*AB$7+AC1926*AC$7+AD1926*AD$7+AE1926*AE$7+AF1926*AF$7+AG1926*AG$7+AH1926*AH$7</f>
        <v>0</v>
      </c>
      <c r="AJ1926" s="83"/>
      <c r="AK1926" s="110">
        <f>AI1926*$O1926</f>
        <v>0</v>
      </c>
      <c r="AL1926" s="111"/>
      <c r="AM1926" s="92"/>
      <c r="AN1926" s="92"/>
      <c r="AO1926" s="92"/>
      <c r="AP1926" s="92">
        <v>1</v>
      </c>
      <c r="AQ1926" s="92"/>
      <c r="AR1926" s="92"/>
      <c r="AS1926" s="92"/>
      <c r="AT1926" s="92"/>
      <c r="AU1926" s="92"/>
      <c r="AV1926" s="109">
        <f>AM1926*AM$7+AN1926*AN$7+AO1926*AO$7+AP1926*AP$7+AQ1926*AQ$7+AR1926*AR$7+AS1926*AS$7+AT1926*AT$7+AU1926*AU$7</f>
        <v>100</v>
      </c>
      <c r="AW1926" s="75"/>
      <c r="AX1926" s="110">
        <f>AV1926*$O1926</f>
        <v>40</v>
      </c>
      <c r="AY1926" s="111"/>
      <c r="AZ1926" s="93"/>
      <c r="BA1926" s="94" t="s">
        <v>105</v>
      </c>
      <c r="BB1926" s="71"/>
      <c r="BC1926" s="95"/>
      <c r="BD1926" s="41">
        <v>4</v>
      </c>
      <c r="BE1926" s="52">
        <v>43</v>
      </c>
      <c r="BF1926" s="103">
        <v>4371</v>
      </c>
      <c r="BG1926" s="280" t="s">
        <v>52</v>
      </c>
    </row>
    <row r="1927" spans="1:59" s="63" customFormat="1" ht="12.75" x14ac:dyDescent="0.2">
      <c r="A1927" s="196">
        <v>4</v>
      </c>
      <c r="B1927" s="197" t="s">
        <v>422</v>
      </c>
      <c r="C1927" s="208">
        <v>43</v>
      </c>
      <c r="D1927" s="209" t="s">
        <v>688</v>
      </c>
      <c r="E1927" s="212">
        <v>4371</v>
      </c>
      <c r="F1927" s="213" t="s">
        <v>749</v>
      </c>
      <c r="G1927" s="231" t="s">
        <v>750</v>
      </c>
      <c r="H1927" s="65"/>
      <c r="I1927" s="222"/>
      <c r="J1927" s="66"/>
      <c r="K1927" s="66"/>
      <c r="L1927" s="66"/>
      <c r="M1927" s="64"/>
      <c r="N1927" s="304"/>
      <c r="O1927" s="305"/>
      <c r="P1927" s="127"/>
      <c r="Q1927" s="67"/>
      <c r="R1927" s="67"/>
      <c r="S1927" s="67"/>
      <c r="T1927" s="67"/>
      <c r="U1927" s="67"/>
      <c r="V1927" s="67"/>
      <c r="W1927" s="67"/>
      <c r="X1927" s="67"/>
      <c r="Y1927" s="68"/>
      <c r="Z1927" s="68"/>
      <c r="AA1927" s="68"/>
      <c r="AB1927" s="67"/>
      <c r="AC1927" s="67"/>
      <c r="AD1927" s="67"/>
      <c r="AE1927" s="67"/>
      <c r="AF1927" s="67"/>
      <c r="AG1927" s="67"/>
      <c r="AH1927" s="67"/>
      <c r="AI1927" s="67"/>
      <c r="AJ1927" s="68"/>
      <c r="AK1927" s="68"/>
      <c r="AL1927" s="68"/>
      <c r="AM1927" s="67"/>
      <c r="AN1927" s="67"/>
      <c r="AO1927" s="67"/>
      <c r="AP1927" s="67"/>
      <c r="AQ1927" s="67"/>
      <c r="AR1927" s="67"/>
      <c r="AS1927" s="67"/>
      <c r="AT1927" s="67"/>
      <c r="AU1927" s="67"/>
      <c r="AV1927" s="67"/>
      <c r="AW1927" s="67"/>
      <c r="AX1927" s="68"/>
      <c r="AY1927" s="68"/>
      <c r="AZ1927" s="69"/>
      <c r="BA1927" s="70"/>
      <c r="BB1927" s="71"/>
      <c r="BC1927" s="95"/>
      <c r="BD1927" s="41">
        <v>4</v>
      </c>
      <c r="BE1927" s="52">
        <v>43</v>
      </c>
      <c r="BF1927" s="103">
        <v>4371</v>
      </c>
      <c r="BG1927" s="275"/>
    </row>
    <row r="1928" spans="1:59" s="63" customFormat="1" ht="12.75" x14ac:dyDescent="0.2">
      <c r="A1928" s="196">
        <v>4</v>
      </c>
      <c r="B1928" s="197" t="s">
        <v>422</v>
      </c>
      <c r="C1928" s="208">
        <v>43</v>
      </c>
      <c r="D1928" s="209" t="s">
        <v>688</v>
      </c>
      <c r="E1928" s="212">
        <v>4371</v>
      </c>
      <c r="F1928" s="213" t="s">
        <v>749</v>
      </c>
      <c r="G1928" s="232"/>
      <c r="H1928" s="97"/>
      <c r="I1928" s="224"/>
      <c r="J1928" s="98"/>
      <c r="K1928" s="98"/>
      <c r="L1928" s="98"/>
      <c r="M1928" s="96"/>
      <c r="N1928" s="307"/>
      <c r="O1928" s="246"/>
      <c r="P1928" s="124"/>
      <c r="Q1928" s="99"/>
      <c r="R1928" s="99"/>
      <c r="S1928" s="99"/>
      <c r="T1928" s="99"/>
      <c r="U1928" s="99"/>
      <c r="V1928" s="99"/>
      <c r="W1928" s="99"/>
      <c r="X1928" s="99"/>
      <c r="Y1928" s="100"/>
      <c r="Z1928" s="100"/>
      <c r="AA1928" s="100"/>
      <c r="AB1928" s="99"/>
      <c r="AC1928" s="99"/>
      <c r="AD1928" s="99"/>
      <c r="AE1928" s="99"/>
      <c r="AF1928" s="99"/>
      <c r="AG1928" s="99"/>
      <c r="AH1928" s="99"/>
      <c r="AI1928" s="99"/>
      <c r="AJ1928" s="100"/>
      <c r="AK1928" s="100"/>
      <c r="AL1928" s="100"/>
      <c r="AM1928" s="99"/>
      <c r="AN1928" s="99"/>
      <c r="AO1928" s="99"/>
      <c r="AP1928" s="99"/>
      <c r="AQ1928" s="99"/>
      <c r="AR1928" s="99"/>
      <c r="AS1928" s="99"/>
      <c r="AT1928" s="99"/>
      <c r="AU1928" s="99"/>
      <c r="AV1928" s="99"/>
      <c r="AW1928" s="99"/>
      <c r="AX1928" s="100"/>
      <c r="AY1928" s="100"/>
      <c r="AZ1928" s="101"/>
      <c r="BA1928" s="102"/>
      <c r="BB1928" s="95"/>
      <c r="BC1928" s="95"/>
      <c r="BD1928" s="41">
        <v>4</v>
      </c>
      <c r="BE1928" s="52">
        <v>43</v>
      </c>
      <c r="BF1928" s="103">
        <v>4371</v>
      </c>
      <c r="BG1928" s="277"/>
    </row>
    <row r="1929" spans="1:59" s="63" customFormat="1" ht="12.75" x14ac:dyDescent="0.2">
      <c r="A1929" s="196">
        <v>4</v>
      </c>
      <c r="B1929" s="197" t="s">
        <v>422</v>
      </c>
      <c r="C1929" s="208">
        <v>43</v>
      </c>
      <c r="D1929" s="209" t="s">
        <v>688</v>
      </c>
      <c r="E1929" s="212">
        <v>4371</v>
      </c>
      <c r="F1929" s="213" t="s">
        <v>749</v>
      </c>
      <c r="G1929" s="231"/>
      <c r="H1929" s="65"/>
      <c r="I1929" s="222"/>
      <c r="J1929" s="66"/>
      <c r="K1929" s="66"/>
      <c r="L1929" s="66"/>
      <c r="M1929" s="64"/>
      <c r="N1929" s="304"/>
      <c r="O1929" s="305"/>
      <c r="P1929" s="127"/>
      <c r="Q1929" s="67"/>
      <c r="R1929" s="67"/>
      <c r="S1929" s="67"/>
      <c r="T1929" s="67"/>
      <c r="U1929" s="67"/>
      <c r="V1929" s="67"/>
      <c r="W1929" s="67"/>
      <c r="X1929" s="67"/>
      <c r="Y1929" s="68"/>
      <c r="Z1929" s="68"/>
      <c r="AA1929" s="68"/>
      <c r="AB1929" s="67"/>
      <c r="AC1929" s="67"/>
      <c r="AD1929" s="67"/>
      <c r="AE1929" s="67"/>
      <c r="AF1929" s="67"/>
      <c r="AG1929" s="67"/>
      <c r="AH1929" s="67"/>
      <c r="AI1929" s="67"/>
      <c r="AJ1929" s="68"/>
      <c r="AK1929" s="68"/>
      <c r="AL1929" s="68"/>
      <c r="AM1929" s="67"/>
      <c r="AN1929" s="67"/>
      <c r="AO1929" s="67"/>
      <c r="AP1929" s="67"/>
      <c r="AQ1929" s="67"/>
      <c r="AR1929" s="67"/>
      <c r="AS1929" s="67"/>
      <c r="AT1929" s="67"/>
      <c r="AU1929" s="67"/>
      <c r="AV1929" s="67"/>
      <c r="AW1929" s="67"/>
      <c r="AX1929" s="68"/>
      <c r="AY1929" s="68"/>
      <c r="AZ1929" s="69"/>
      <c r="BA1929" s="70"/>
      <c r="BB1929" s="71"/>
      <c r="BC1929" s="95"/>
      <c r="BD1929" s="41">
        <v>4</v>
      </c>
      <c r="BE1929" s="52">
        <v>43</v>
      </c>
      <c r="BF1929" s="103">
        <v>4371</v>
      </c>
      <c r="BG1929" s="275"/>
    </row>
    <row r="1930" spans="1:59" s="63" customFormat="1" ht="12.75" x14ac:dyDescent="0.2">
      <c r="A1930" s="196">
        <v>4</v>
      </c>
      <c r="B1930" s="197" t="s">
        <v>422</v>
      </c>
      <c r="C1930" s="208">
        <v>43</v>
      </c>
      <c r="D1930" s="209" t="s">
        <v>688</v>
      </c>
      <c r="E1930" s="212">
        <v>4371</v>
      </c>
      <c r="F1930" s="213" t="s">
        <v>749</v>
      </c>
      <c r="G1930" s="231" t="s">
        <v>1195</v>
      </c>
      <c r="H1930" s="72" t="s">
        <v>1233</v>
      </c>
      <c r="I1930" s="223" t="s">
        <v>1249</v>
      </c>
      <c r="J1930" s="73"/>
      <c r="K1930" s="73"/>
      <c r="L1930" s="73"/>
      <c r="M1930" s="74"/>
      <c r="N1930" s="247"/>
      <c r="O1930" s="306"/>
      <c r="P1930" s="105"/>
      <c r="Q1930" s="75"/>
      <c r="R1930" s="75"/>
      <c r="S1930" s="75"/>
      <c r="T1930" s="75"/>
      <c r="U1930" s="75"/>
      <c r="V1930" s="75"/>
      <c r="W1930" s="75"/>
      <c r="X1930" s="75"/>
      <c r="Y1930" s="76" t="s">
        <v>1241</v>
      </c>
      <c r="Z1930" s="77" t="s">
        <v>1241</v>
      </c>
      <c r="AA1930" s="78">
        <f>AA$1210</f>
        <v>5000</v>
      </c>
      <c r="AB1930" s="75"/>
      <c r="AC1930" s="75"/>
      <c r="AD1930" s="75"/>
      <c r="AE1930" s="75"/>
      <c r="AF1930" s="75"/>
      <c r="AG1930" s="75"/>
      <c r="AH1930" s="75"/>
      <c r="AI1930" s="75"/>
      <c r="AJ1930" s="76" t="s">
        <v>1241</v>
      </c>
      <c r="AK1930" s="77" t="s">
        <v>1241</v>
      </c>
      <c r="AL1930" s="78">
        <f>AL$1210</f>
        <v>0</v>
      </c>
      <c r="AM1930" s="75"/>
      <c r="AN1930" s="75"/>
      <c r="AO1930" s="75"/>
      <c r="AP1930" s="75"/>
      <c r="AQ1930" s="75"/>
      <c r="AR1930" s="75"/>
      <c r="AS1930" s="75"/>
      <c r="AT1930" s="75"/>
      <c r="AU1930" s="75"/>
      <c r="AV1930" s="75"/>
      <c r="AW1930" s="76" t="s">
        <v>1241</v>
      </c>
      <c r="AX1930" s="77" t="s">
        <v>1241</v>
      </c>
      <c r="AY1930" s="78">
        <f>AY$1210</f>
        <v>250</v>
      </c>
      <c r="AZ1930" s="79"/>
      <c r="BA1930" s="80" t="str">
        <f>I1930</f>
        <v>&gt; see 4255, Insulating wall cladding</v>
      </c>
      <c r="BB1930" s="71"/>
      <c r="BC1930" s="95"/>
      <c r="BD1930" s="41">
        <v>4</v>
      </c>
      <c r="BE1930" s="52">
        <v>43</v>
      </c>
      <c r="BF1930" s="103">
        <v>4371</v>
      </c>
      <c r="BG1930" s="276" t="str">
        <f>H1930</f>
        <v>Default Scenario (Link)</v>
      </c>
    </row>
    <row r="1931" spans="1:59" s="63" customFormat="1" ht="12.75" x14ac:dyDescent="0.2">
      <c r="A1931" s="196">
        <v>4</v>
      </c>
      <c r="B1931" s="197" t="s">
        <v>422</v>
      </c>
      <c r="C1931" s="208">
        <v>43</v>
      </c>
      <c r="D1931" s="209" t="s">
        <v>688</v>
      </c>
      <c r="E1931" s="212">
        <v>4371</v>
      </c>
      <c r="F1931" s="213" t="s">
        <v>749</v>
      </c>
      <c r="G1931" s="231"/>
      <c r="H1931" s="65"/>
      <c r="I1931" s="222"/>
      <c r="J1931" s="66"/>
      <c r="K1931" s="66"/>
      <c r="L1931" s="66"/>
      <c r="M1931" s="64"/>
      <c r="N1931" s="304"/>
      <c r="O1931" s="305"/>
      <c r="P1931" s="127"/>
      <c r="Q1931" s="67"/>
      <c r="R1931" s="67"/>
      <c r="S1931" s="67"/>
      <c r="T1931" s="67"/>
      <c r="U1931" s="67"/>
      <c r="V1931" s="67"/>
      <c r="W1931" s="67"/>
      <c r="X1931" s="67"/>
      <c r="Y1931" s="68"/>
      <c r="Z1931" s="68"/>
      <c r="AA1931" s="68"/>
      <c r="AB1931" s="67"/>
      <c r="AC1931" s="67"/>
      <c r="AD1931" s="67"/>
      <c r="AE1931" s="67"/>
      <c r="AF1931" s="67"/>
      <c r="AG1931" s="67"/>
      <c r="AH1931" s="67"/>
      <c r="AI1931" s="67"/>
      <c r="AJ1931" s="68"/>
      <c r="AK1931" s="68"/>
      <c r="AL1931" s="68"/>
      <c r="AM1931" s="67"/>
      <c r="AN1931" s="67"/>
      <c r="AO1931" s="67"/>
      <c r="AP1931" s="67"/>
      <c r="AQ1931" s="67"/>
      <c r="AR1931" s="67"/>
      <c r="AS1931" s="67"/>
      <c r="AT1931" s="67"/>
      <c r="AU1931" s="67"/>
      <c r="AV1931" s="67"/>
      <c r="AW1931" s="67"/>
      <c r="AX1931" s="68"/>
      <c r="AY1931" s="68"/>
      <c r="AZ1931" s="69"/>
      <c r="BA1931" s="70"/>
      <c r="BB1931" s="71"/>
      <c r="BC1931" s="95"/>
      <c r="BD1931" s="41">
        <v>4</v>
      </c>
      <c r="BE1931" s="52">
        <v>43</v>
      </c>
      <c r="BF1931" s="103">
        <v>4371</v>
      </c>
      <c r="BG1931" s="275"/>
    </row>
    <row r="1932" spans="1:59" s="63" customFormat="1" ht="12.75" x14ac:dyDescent="0.2">
      <c r="A1932" s="196">
        <v>4</v>
      </c>
      <c r="B1932" s="197" t="s">
        <v>422</v>
      </c>
      <c r="C1932" s="208">
        <v>43</v>
      </c>
      <c r="D1932" s="209" t="s">
        <v>688</v>
      </c>
      <c r="E1932" s="212">
        <v>4371</v>
      </c>
      <c r="F1932" s="213" t="s">
        <v>749</v>
      </c>
      <c r="G1932" s="232"/>
      <c r="H1932" s="97"/>
      <c r="I1932" s="224"/>
      <c r="J1932" s="98"/>
      <c r="K1932" s="98"/>
      <c r="L1932" s="98"/>
      <c r="M1932" s="96"/>
      <c r="N1932" s="307"/>
      <c r="O1932" s="246"/>
      <c r="P1932" s="124"/>
      <c r="Q1932" s="99"/>
      <c r="R1932" s="99"/>
      <c r="S1932" s="99"/>
      <c r="T1932" s="99"/>
      <c r="U1932" s="99"/>
      <c r="V1932" s="99"/>
      <c r="W1932" s="99"/>
      <c r="X1932" s="99"/>
      <c r="Y1932" s="100"/>
      <c r="Z1932" s="100"/>
      <c r="AA1932" s="100"/>
      <c r="AB1932" s="99"/>
      <c r="AC1932" s="99"/>
      <c r="AD1932" s="99"/>
      <c r="AE1932" s="99"/>
      <c r="AF1932" s="99"/>
      <c r="AG1932" s="99"/>
      <c r="AH1932" s="99"/>
      <c r="AI1932" s="99"/>
      <c r="AJ1932" s="100"/>
      <c r="AK1932" s="100"/>
      <c r="AL1932" s="100"/>
      <c r="AM1932" s="99"/>
      <c r="AN1932" s="99"/>
      <c r="AO1932" s="99"/>
      <c r="AP1932" s="99"/>
      <c r="AQ1932" s="99"/>
      <c r="AR1932" s="99"/>
      <c r="AS1932" s="99"/>
      <c r="AT1932" s="99"/>
      <c r="AU1932" s="99"/>
      <c r="AV1932" s="99"/>
      <c r="AW1932" s="99"/>
      <c r="AX1932" s="100"/>
      <c r="AY1932" s="100"/>
      <c r="AZ1932" s="101"/>
      <c r="BA1932" s="102"/>
      <c r="BB1932" s="95"/>
      <c r="BC1932" s="95"/>
      <c r="BD1932" s="41">
        <v>4</v>
      </c>
      <c r="BE1932" s="52">
        <v>43</v>
      </c>
      <c r="BF1932" s="103">
        <v>4371</v>
      </c>
      <c r="BG1932" s="277"/>
    </row>
    <row r="1933" spans="1:59" s="63" customFormat="1" ht="12.75" x14ac:dyDescent="0.2">
      <c r="A1933" s="196">
        <v>4</v>
      </c>
      <c r="B1933" s="197" t="s">
        <v>422</v>
      </c>
      <c r="C1933" s="208">
        <v>43</v>
      </c>
      <c r="D1933" s="209" t="s">
        <v>688</v>
      </c>
      <c r="E1933" s="212">
        <v>4371</v>
      </c>
      <c r="F1933" s="213" t="s">
        <v>749</v>
      </c>
      <c r="G1933" s="231"/>
      <c r="H1933" s="65"/>
      <c r="I1933" s="222"/>
      <c r="J1933" s="66"/>
      <c r="K1933" s="66"/>
      <c r="L1933" s="66"/>
      <c r="M1933" s="64"/>
      <c r="N1933" s="304"/>
      <c r="O1933" s="305"/>
      <c r="P1933" s="127"/>
      <c r="Q1933" s="67"/>
      <c r="R1933" s="67"/>
      <c r="S1933" s="67"/>
      <c r="T1933" s="67"/>
      <c r="U1933" s="67"/>
      <c r="V1933" s="67"/>
      <c r="W1933" s="67"/>
      <c r="X1933" s="67"/>
      <c r="Y1933" s="68"/>
      <c r="Z1933" s="68"/>
      <c r="AA1933" s="68"/>
      <c r="AB1933" s="67"/>
      <c r="AC1933" s="67"/>
      <c r="AD1933" s="67"/>
      <c r="AE1933" s="67"/>
      <c r="AF1933" s="67"/>
      <c r="AG1933" s="67"/>
      <c r="AH1933" s="67"/>
      <c r="AI1933" s="67"/>
      <c r="AJ1933" s="68"/>
      <c r="AK1933" s="68"/>
      <c r="AL1933" s="68"/>
      <c r="AM1933" s="67"/>
      <c r="AN1933" s="67"/>
      <c r="AO1933" s="67"/>
      <c r="AP1933" s="67"/>
      <c r="AQ1933" s="67"/>
      <c r="AR1933" s="67"/>
      <c r="AS1933" s="67"/>
      <c r="AT1933" s="67"/>
      <c r="AU1933" s="67"/>
      <c r="AV1933" s="67"/>
      <c r="AW1933" s="67"/>
      <c r="AX1933" s="68"/>
      <c r="AY1933" s="68"/>
      <c r="AZ1933" s="69"/>
      <c r="BA1933" s="70"/>
      <c r="BB1933" s="71"/>
      <c r="BC1933" s="95"/>
      <c r="BD1933" s="41">
        <v>4</v>
      </c>
      <c r="BE1933" s="52">
        <v>43</v>
      </c>
      <c r="BF1933" s="103">
        <v>4371</v>
      </c>
      <c r="BG1933" s="275"/>
    </row>
    <row r="1934" spans="1:59" s="63" customFormat="1" ht="12.75" x14ac:dyDescent="0.2">
      <c r="A1934" s="196">
        <v>4</v>
      </c>
      <c r="B1934" s="197" t="s">
        <v>422</v>
      </c>
      <c r="C1934" s="208">
        <v>43</v>
      </c>
      <c r="D1934" s="209" t="s">
        <v>688</v>
      </c>
      <c r="E1934" s="212">
        <v>4371</v>
      </c>
      <c r="F1934" s="213" t="s">
        <v>749</v>
      </c>
      <c r="G1934" s="231" t="s">
        <v>360</v>
      </c>
      <c r="H1934" s="72" t="s">
        <v>1233</v>
      </c>
      <c r="I1934" s="223" t="s">
        <v>1250</v>
      </c>
      <c r="J1934" s="73"/>
      <c r="K1934" s="73"/>
      <c r="L1934" s="73"/>
      <c r="M1934" s="74"/>
      <c r="N1934" s="247"/>
      <c r="O1934" s="306"/>
      <c r="P1934" s="105"/>
      <c r="Q1934" s="75"/>
      <c r="R1934" s="75"/>
      <c r="S1934" s="75"/>
      <c r="T1934" s="75"/>
      <c r="U1934" s="75"/>
      <c r="V1934" s="75"/>
      <c r="W1934" s="75"/>
      <c r="X1934" s="75"/>
      <c r="Y1934" s="76" t="s">
        <v>1241</v>
      </c>
      <c r="Z1934" s="77" t="s">
        <v>1241</v>
      </c>
      <c r="AA1934" s="78">
        <f>AA$990</f>
        <v>10000</v>
      </c>
      <c r="AB1934" s="75"/>
      <c r="AC1934" s="75"/>
      <c r="AD1934" s="75"/>
      <c r="AE1934" s="75"/>
      <c r="AF1934" s="75"/>
      <c r="AG1934" s="75"/>
      <c r="AH1934" s="75"/>
      <c r="AI1934" s="75"/>
      <c r="AJ1934" s="76" t="s">
        <v>1241</v>
      </c>
      <c r="AK1934" s="77" t="s">
        <v>1241</v>
      </c>
      <c r="AL1934" s="78">
        <f>IF(ISNUMBER(AK1934),AK1934,0)</f>
        <v>0</v>
      </c>
      <c r="AM1934" s="75"/>
      <c r="AN1934" s="75"/>
      <c r="AO1934" s="75"/>
      <c r="AP1934" s="75"/>
      <c r="AQ1934" s="75"/>
      <c r="AR1934" s="75"/>
      <c r="AS1934" s="75"/>
      <c r="AT1934" s="75"/>
      <c r="AU1934" s="75"/>
      <c r="AV1934" s="75"/>
      <c r="AW1934" s="76" t="s">
        <v>1241</v>
      </c>
      <c r="AX1934" s="77" t="s">
        <v>1241</v>
      </c>
      <c r="AY1934" s="78">
        <f>AY$990</f>
        <v>250</v>
      </c>
      <c r="AZ1934" s="79"/>
      <c r="BA1934" s="80" t="str">
        <f>I1934</f>
        <v>&gt; see 4223, Plywood cladding</v>
      </c>
      <c r="BB1934" s="71"/>
      <c r="BC1934" s="95"/>
      <c r="BD1934" s="41">
        <v>4</v>
      </c>
      <c r="BE1934" s="52">
        <v>43</v>
      </c>
      <c r="BF1934" s="103">
        <v>4371</v>
      </c>
      <c r="BG1934" s="276" t="str">
        <f>H1934</f>
        <v>Default Scenario (Link)</v>
      </c>
    </row>
    <row r="1935" spans="1:59" s="63" customFormat="1" ht="12.75" x14ac:dyDescent="0.2">
      <c r="A1935" s="196">
        <v>4</v>
      </c>
      <c r="B1935" s="197" t="s">
        <v>422</v>
      </c>
      <c r="C1935" s="208">
        <v>43</v>
      </c>
      <c r="D1935" s="209" t="s">
        <v>688</v>
      </c>
      <c r="E1935" s="212">
        <v>4371</v>
      </c>
      <c r="F1935" s="213" t="s">
        <v>749</v>
      </c>
      <c r="G1935" s="231"/>
      <c r="H1935" s="65"/>
      <c r="I1935" s="222"/>
      <c r="J1935" s="66"/>
      <c r="K1935" s="66"/>
      <c r="L1935" s="66"/>
      <c r="M1935" s="64"/>
      <c r="N1935" s="304"/>
      <c r="O1935" s="305"/>
      <c r="P1935" s="127"/>
      <c r="Q1935" s="67"/>
      <c r="R1935" s="67"/>
      <c r="S1935" s="67"/>
      <c r="T1935" s="67"/>
      <c r="U1935" s="67"/>
      <c r="V1935" s="67"/>
      <c r="W1935" s="67"/>
      <c r="X1935" s="67"/>
      <c r="Y1935" s="68"/>
      <c r="Z1935" s="68"/>
      <c r="AA1935" s="68"/>
      <c r="AB1935" s="67"/>
      <c r="AC1935" s="67"/>
      <c r="AD1935" s="67"/>
      <c r="AE1935" s="67"/>
      <c r="AF1935" s="67"/>
      <c r="AG1935" s="67"/>
      <c r="AH1935" s="67"/>
      <c r="AI1935" s="67"/>
      <c r="AJ1935" s="68"/>
      <c r="AK1935" s="68"/>
      <c r="AL1935" s="68"/>
      <c r="AM1935" s="67"/>
      <c r="AN1935" s="67"/>
      <c r="AO1935" s="67"/>
      <c r="AP1935" s="67"/>
      <c r="AQ1935" s="67"/>
      <c r="AR1935" s="67"/>
      <c r="AS1935" s="67"/>
      <c r="AT1935" s="67"/>
      <c r="AU1935" s="67"/>
      <c r="AV1935" s="67"/>
      <c r="AW1935" s="67"/>
      <c r="AX1935" s="68"/>
      <c r="AY1935" s="68"/>
      <c r="AZ1935" s="69"/>
      <c r="BA1935" s="70"/>
      <c r="BB1935" s="71"/>
      <c r="BC1935" s="95"/>
      <c r="BD1935" s="41">
        <v>4</v>
      </c>
      <c r="BE1935" s="52">
        <v>43</v>
      </c>
      <c r="BF1935" s="103">
        <v>4371</v>
      </c>
      <c r="BG1935" s="275"/>
    </row>
    <row r="1936" spans="1:59" s="63" customFormat="1" ht="12.75" x14ac:dyDescent="0.2">
      <c r="A1936" s="196">
        <v>4</v>
      </c>
      <c r="B1936" s="197" t="s">
        <v>422</v>
      </c>
      <c r="C1936" s="208">
        <v>43</v>
      </c>
      <c r="D1936" s="209" t="s">
        <v>688</v>
      </c>
      <c r="E1936" s="212">
        <v>4371</v>
      </c>
      <c r="F1936" s="213" t="s">
        <v>749</v>
      </c>
      <c r="G1936" s="232"/>
      <c r="H1936" s="97"/>
      <c r="I1936" s="224"/>
      <c r="J1936" s="98"/>
      <c r="K1936" s="98"/>
      <c r="L1936" s="98"/>
      <c r="M1936" s="96"/>
      <c r="N1936" s="307"/>
      <c r="O1936" s="246"/>
      <c r="P1936" s="124"/>
      <c r="Q1936" s="99"/>
      <c r="R1936" s="99"/>
      <c r="S1936" s="99"/>
      <c r="T1936" s="99"/>
      <c r="U1936" s="99"/>
      <c r="V1936" s="99"/>
      <c r="W1936" s="99"/>
      <c r="X1936" s="99"/>
      <c r="Y1936" s="100"/>
      <c r="Z1936" s="100"/>
      <c r="AA1936" s="100"/>
      <c r="AB1936" s="99"/>
      <c r="AC1936" s="99"/>
      <c r="AD1936" s="99"/>
      <c r="AE1936" s="99"/>
      <c r="AF1936" s="99"/>
      <c r="AG1936" s="99"/>
      <c r="AH1936" s="99"/>
      <c r="AI1936" s="99"/>
      <c r="AJ1936" s="100"/>
      <c r="AK1936" s="100"/>
      <c r="AL1936" s="100"/>
      <c r="AM1936" s="99"/>
      <c r="AN1936" s="99"/>
      <c r="AO1936" s="99"/>
      <c r="AP1936" s="99"/>
      <c r="AQ1936" s="99"/>
      <c r="AR1936" s="99"/>
      <c r="AS1936" s="99"/>
      <c r="AT1936" s="99"/>
      <c r="AU1936" s="99"/>
      <c r="AV1936" s="99"/>
      <c r="AW1936" s="99"/>
      <c r="AX1936" s="100"/>
      <c r="AY1936" s="100"/>
      <c r="AZ1936" s="101"/>
      <c r="BA1936" s="102"/>
      <c r="BB1936" s="95"/>
      <c r="BC1936" s="95"/>
      <c r="BD1936" s="41">
        <v>4</v>
      </c>
      <c r="BE1936" s="52">
        <v>43</v>
      </c>
      <c r="BF1936" s="103">
        <v>4371</v>
      </c>
      <c r="BG1936" s="277"/>
    </row>
    <row r="1937" spans="1:59" x14ac:dyDescent="0.25">
      <c r="A1937" s="196">
        <v>4</v>
      </c>
      <c r="B1937" s="197" t="s">
        <v>422</v>
      </c>
      <c r="C1937" s="208">
        <v>43</v>
      </c>
      <c r="D1937" s="209" t="s">
        <v>688</v>
      </c>
      <c r="E1937" s="210">
        <v>4373</v>
      </c>
      <c r="F1937" s="211" t="s">
        <v>756</v>
      </c>
      <c r="G1937" s="235"/>
      <c r="H1937" s="145"/>
      <c r="I1937" s="221"/>
      <c r="J1937" s="57"/>
      <c r="K1937" s="57"/>
      <c r="L1937" s="57"/>
      <c r="M1937" s="144"/>
      <c r="N1937" s="324"/>
      <c r="O1937" s="325"/>
      <c r="P1937" s="146"/>
      <c r="Q1937" s="146"/>
      <c r="R1937" s="146"/>
      <c r="S1937" s="146"/>
      <c r="T1937" s="146"/>
      <c r="U1937" s="146"/>
      <c r="V1937" s="146"/>
      <c r="W1937" s="146"/>
      <c r="X1937" s="146"/>
      <c r="Y1937" s="59"/>
      <c r="Z1937" s="123"/>
      <c r="AA1937" s="123"/>
      <c r="AB1937" s="146"/>
      <c r="AC1937" s="146"/>
      <c r="AD1937" s="146"/>
      <c r="AE1937" s="146"/>
      <c r="AF1937" s="146"/>
      <c r="AG1937" s="146"/>
      <c r="AH1937" s="146"/>
      <c r="AI1937" s="146"/>
      <c r="AJ1937" s="59"/>
      <c r="AK1937" s="123"/>
      <c r="AL1937" s="123"/>
      <c r="AM1937" s="146"/>
      <c r="AN1937" s="146"/>
      <c r="AO1937" s="146"/>
      <c r="AP1937" s="146"/>
      <c r="AQ1937" s="146"/>
      <c r="AR1937" s="146"/>
      <c r="AS1937" s="146"/>
      <c r="AT1937" s="146"/>
      <c r="AU1937" s="146"/>
      <c r="AV1937" s="146"/>
      <c r="AW1937" s="58"/>
      <c r="AX1937" s="123"/>
      <c r="AY1937" s="59"/>
      <c r="AZ1937" s="147"/>
      <c r="BA1937" s="148"/>
      <c r="BB1937" s="143"/>
      <c r="BC1937" s="143"/>
      <c r="BD1937" s="41">
        <v>4</v>
      </c>
      <c r="BE1937" s="52">
        <v>43</v>
      </c>
      <c r="BF1937" s="62">
        <v>4373</v>
      </c>
      <c r="BG1937" s="284"/>
    </row>
    <row r="1938" spans="1:59" s="63" customFormat="1" ht="12.75" x14ac:dyDescent="0.2">
      <c r="A1938" s="196">
        <v>4</v>
      </c>
      <c r="B1938" s="197" t="s">
        <v>422</v>
      </c>
      <c r="C1938" s="208">
        <v>43</v>
      </c>
      <c r="D1938" s="209" t="s">
        <v>688</v>
      </c>
      <c r="E1938" s="210">
        <v>4373</v>
      </c>
      <c r="F1938" s="211" t="s">
        <v>756</v>
      </c>
      <c r="G1938" s="230"/>
      <c r="H1938" s="56"/>
      <c r="I1938" s="221"/>
      <c r="J1938" s="57"/>
      <c r="K1938" s="57"/>
      <c r="L1938" s="57"/>
      <c r="M1938" s="55"/>
      <c r="N1938" s="303"/>
      <c r="O1938" s="245"/>
      <c r="P1938" s="122"/>
      <c r="Q1938" s="58"/>
      <c r="R1938" s="58"/>
      <c r="S1938" s="58"/>
      <c r="T1938" s="58"/>
      <c r="U1938" s="58"/>
      <c r="V1938" s="58"/>
      <c r="W1938" s="58"/>
      <c r="X1938" s="58"/>
      <c r="Y1938" s="59"/>
      <c r="Z1938" s="59"/>
      <c r="AA1938" s="59"/>
      <c r="AB1938" s="58"/>
      <c r="AC1938" s="58"/>
      <c r="AD1938" s="58"/>
      <c r="AE1938" s="58"/>
      <c r="AF1938" s="58"/>
      <c r="AG1938" s="58"/>
      <c r="AH1938" s="58"/>
      <c r="AI1938" s="58"/>
      <c r="AJ1938" s="59"/>
      <c r="AK1938" s="59"/>
      <c r="AL1938" s="59"/>
      <c r="AM1938" s="58"/>
      <c r="AN1938" s="58"/>
      <c r="AO1938" s="58"/>
      <c r="AP1938" s="58"/>
      <c r="AQ1938" s="58"/>
      <c r="AR1938" s="58"/>
      <c r="AS1938" s="58"/>
      <c r="AT1938" s="58"/>
      <c r="AU1938" s="58"/>
      <c r="AV1938" s="58"/>
      <c r="AW1938" s="58"/>
      <c r="AX1938" s="59"/>
      <c r="AY1938" s="59"/>
      <c r="AZ1938" s="60"/>
      <c r="BA1938" s="61"/>
      <c r="BB1938" s="54"/>
      <c r="BC1938" s="54"/>
      <c r="BD1938" s="41">
        <v>4</v>
      </c>
      <c r="BE1938" s="52">
        <v>43</v>
      </c>
      <c r="BF1938" s="62">
        <v>4373</v>
      </c>
      <c r="BG1938" s="274"/>
    </row>
    <row r="1939" spans="1:59" s="63" customFormat="1" ht="12.75" x14ac:dyDescent="0.2">
      <c r="A1939" s="196">
        <v>4</v>
      </c>
      <c r="B1939" s="197" t="s">
        <v>422</v>
      </c>
      <c r="C1939" s="208">
        <v>43</v>
      </c>
      <c r="D1939" s="209" t="s">
        <v>688</v>
      </c>
      <c r="E1939" s="210">
        <v>4373</v>
      </c>
      <c r="F1939" s="211" t="s">
        <v>756</v>
      </c>
      <c r="G1939" s="231" t="s">
        <v>1195</v>
      </c>
      <c r="H1939" s="65"/>
      <c r="I1939" s="222"/>
      <c r="J1939" s="66"/>
      <c r="K1939" s="66"/>
      <c r="L1939" s="66"/>
      <c r="M1939" s="64"/>
      <c r="N1939" s="308"/>
      <c r="O1939" s="309"/>
      <c r="P1939" s="127"/>
      <c r="Q1939" s="67"/>
      <c r="R1939" s="67"/>
      <c r="S1939" s="67"/>
      <c r="T1939" s="67"/>
      <c r="U1939" s="67"/>
      <c r="V1939" s="67"/>
      <c r="W1939" s="67"/>
      <c r="X1939" s="67"/>
      <c r="Y1939" s="68"/>
      <c r="Z1939" s="68"/>
      <c r="AA1939" s="68"/>
      <c r="AB1939" s="67"/>
      <c r="AC1939" s="67"/>
      <c r="AD1939" s="67"/>
      <c r="AE1939" s="67"/>
      <c r="AF1939" s="67"/>
      <c r="AG1939" s="67"/>
      <c r="AH1939" s="67"/>
      <c r="AI1939" s="67"/>
      <c r="AJ1939" s="68"/>
      <c r="AK1939" s="68"/>
      <c r="AL1939" s="68"/>
      <c r="AM1939" s="67"/>
      <c r="AN1939" s="67"/>
      <c r="AO1939" s="67"/>
      <c r="AP1939" s="67"/>
      <c r="AQ1939" s="67"/>
      <c r="AR1939" s="67"/>
      <c r="AS1939" s="67"/>
      <c r="AT1939" s="67"/>
      <c r="AU1939" s="67"/>
      <c r="AV1939" s="67"/>
      <c r="AW1939" s="67"/>
      <c r="AX1939" s="68"/>
      <c r="AY1939" s="68"/>
      <c r="AZ1939" s="69"/>
      <c r="BA1939" s="70"/>
      <c r="BB1939" s="71"/>
      <c r="BC1939" s="54"/>
      <c r="BD1939" s="41">
        <v>4</v>
      </c>
      <c r="BE1939" s="52">
        <v>43</v>
      </c>
      <c r="BF1939" s="62">
        <v>4373</v>
      </c>
      <c r="BG1939" s="275"/>
    </row>
    <row r="1940" spans="1:59" s="63" customFormat="1" ht="12.75" x14ac:dyDescent="0.2">
      <c r="A1940" s="196">
        <v>4</v>
      </c>
      <c r="B1940" s="197" t="s">
        <v>422</v>
      </c>
      <c r="C1940" s="208">
        <v>43</v>
      </c>
      <c r="D1940" s="209" t="s">
        <v>688</v>
      </c>
      <c r="E1940" s="210">
        <v>4373</v>
      </c>
      <c r="F1940" s="211" t="s">
        <v>756</v>
      </c>
      <c r="G1940" s="231" t="s">
        <v>1195</v>
      </c>
      <c r="H1940" s="72" t="s">
        <v>47</v>
      </c>
      <c r="I1940" s="223"/>
      <c r="J1940" s="73"/>
      <c r="K1940" s="73"/>
      <c r="L1940" s="73"/>
      <c r="M1940" s="74"/>
      <c r="N1940" s="247"/>
      <c r="O1940" s="306"/>
      <c r="P1940" s="105"/>
      <c r="Q1940" s="75"/>
      <c r="R1940" s="75"/>
      <c r="S1940" s="75"/>
      <c r="T1940" s="75"/>
      <c r="U1940" s="75"/>
      <c r="V1940" s="75"/>
      <c r="W1940" s="75"/>
      <c r="X1940" s="75"/>
      <c r="Y1940" s="76">
        <f>IF(ISNUMBER(VLOOKUP(Y1942,P$7:W$7,MATCH(Y1942,P$7:W$7))),VLOOKUP(Y1942,P$7:W$7,MATCH(Y1942,P$7:W$7)),IF(N1944=0,"No Data",IF(Y1942&gt;0,"&lt;100",0)))</f>
        <v>25000</v>
      </c>
      <c r="Z1940" s="77">
        <f>IF(ISNUMBER(VLOOKUP(Z1944,P$7:W$7,MATCH(Z1944,P$7:W$7))),VLOOKUP(Z1944,P$7:W$7,MATCH(Z1944,P$7:W$7)),IF(N1944=0,"No Data",IF(Z1944&gt;0,"&lt;100",0)))</f>
        <v>25000</v>
      </c>
      <c r="AA1940" s="106">
        <f>IF(ISNUMBER(Z1940),Z1940,0)</f>
        <v>25000</v>
      </c>
      <c r="AB1940" s="75"/>
      <c r="AC1940" s="75"/>
      <c r="AD1940" s="75"/>
      <c r="AE1940" s="75"/>
      <c r="AF1940" s="75"/>
      <c r="AG1940" s="75"/>
      <c r="AH1940" s="75"/>
      <c r="AI1940" s="75"/>
      <c r="AJ1940" s="76">
        <f>IF(ISNUMBER(VLOOKUP(AJ1942,AB$7:AH$7,MATCH(AJ1942,AB$7:AH$7))),VLOOKUP(AJ1942,AB$7:AH$7,MATCH(AJ1942,AB$7:AH$7)),IF(N1944=0,"No Data",IF(AJ1942&gt;0,"&lt;50",0)))</f>
        <v>0</v>
      </c>
      <c r="AK1940" s="77">
        <f>IF(ISNUMBER(VLOOKUP(AK1944,AB$7:AH$7,MATCH(AK1944,AB$7:AH$7))),VLOOKUP(AK1944,AB$7:AH$7,MATCH(AK1944,AB$7:AH$7)),IF(N1944=0,"No Data",IF(AK1944&gt;0,"&lt;50",0)))</f>
        <v>0</v>
      </c>
      <c r="AL1940" s="106">
        <f>IF(ISNUMBER(AK1940),AK1940,0)</f>
        <v>0</v>
      </c>
      <c r="AM1940" s="75"/>
      <c r="AN1940" s="75"/>
      <c r="AO1940" s="75"/>
      <c r="AP1940" s="75"/>
      <c r="AQ1940" s="75"/>
      <c r="AR1940" s="75"/>
      <c r="AS1940" s="75"/>
      <c r="AT1940" s="75"/>
      <c r="AU1940" s="75"/>
      <c r="AV1940" s="75"/>
      <c r="AW1940" s="76">
        <f>IF(ISNUMBER(VLOOKUP(AW1942,AM$7:AU$7,MATCH(AW1942,AM$7:AU$7))),VLOOKUP(AW1942,AM$7:AU$7,MATCH(AW1942,AM$7:AU$7)),IF(N1944=0,"No Data",IF(AW1942&gt;0,"&lt;10",0)))</f>
        <v>100</v>
      </c>
      <c r="AX1940" s="77">
        <f>IF(ISNUMBER(VLOOKUP(AX1944,AM$7:AU$7,MATCH(AX1944,AM$7:AU$7))),VLOOKUP(AX1944,AM$7:AU$7,MATCH(AX1944,AM$7:AU$7)),IF(N1944=0,"No Data",IF(AX1944&gt;0,"&lt;10",0)))</f>
        <v>100</v>
      </c>
      <c r="AY1940" s="106">
        <f>IF(ISNUMBER(AX1940),AX1940,0)</f>
        <v>100</v>
      </c>
      <c r="AZ1940" s="79"/>
      <c r="BA1940" s="80"/>
      <c r="BB1940" s="71"/>
      <c r="BC1940" s="54"/>
      <c r="BD1940" s="41">
        <v>4</v>
      </c>
      <c r="BE1940" s="52">
        <v>43</v>
      </c>
      <c r="BF1940" s="62">
        <v>4373</v>
      </c>
      <c r="BG1940" s="276" t="s">
        <v>47</v>
      </c>
    </row>
    <row r="1941" spans="1:59" s="63" customFormat="1" ht="12.75" x14ac:dyDescent="0.2">
      <c r="A1941" s="196">
        <v>4</v>
      </c>
      <c r="B1941" s="197" t="s">
        <v>422</v>
      </c>
      <c r="C1941" s="208">
        <v>43</v>
      </c>
      <c r="D1941" s="209" t="s">
        <v>688</v>
      </c>
      <c r="E1941" s="210">
        <v>4373</v>
      </c>
      <c r="F1941" s="211" t="s">
        <v>756</v>
      </c>
      <c r="G1941" s="231" t="s">
        <v>1195</v>
      </c>
      <c r="H1941" s="81" t="s">
        <v>48</v>
      </c>
      <c r="I1941" s="223"/>
      <c r="J1941" s="73"/>
      <c r="K1941" s="73"/>
      <c r="L1941" s="73"/>
      <c r="M1941" s="74"/>
      <c r="N1941" s="247"/>
      <c r="O1941" s="306"/>
      <c r="P1941" s="105"/>
      <c r="Q1941" s="75"/>
      <c r="R1941" s="75"/>
      <c r="S1941" s="75"/>
      <c r="T1941" s="75"/>
      <c r="U1941" s="75"/>
      <c r="V1941" s="75"/>
      <c r="W1941" s="75"/>
      <c r="X1941" s="75"/>
      <c r="Y1941" s="82">
        <f>MIN(X1945:X1948)</f>
        <v>25000</v>
      </c>
      <c r="Z1941" s="83"/>
      <c r="AA1941" s="83"/>
      <c r="AB1941" s="75"/>
      <c r="AC1941" s="75"/>
      <c r="AD1941" s="75"/>
      <c r="AE1941" s="75"/>
      <c r="AF1941" s="75"/>
      <c r="AG1941" s="75"/>
      <c r="AH1941" s="75"/>
      <c r="AI1941" s="75"/>
      <c r="AJ1941" s="82">
        <f>MIN(AI1945:AI1948)</f>
        <v>0</v>
      </c>
      <c r="AK1941" s="83"/>
      <c r="AL1941" s="83"/>
      <c r="AM1941" s="75"/>
      <c r="AN1941" s="75"/>
      <c r="AO1941" s="75"/>
      <c r="AP1941" s="75"/>
      <c r="AQ1941" s="75"/>
      <c r="AR1941" s="75"/>
      <c r="AS1941" s="75"/>
      <c r="AT1941" s="75"/>
      <c r="AU1941" s="75"/>
      <c r="AV1941" s="75"/>
      <c r="AW1941" s="82">
        <f>MIN(AV1945:AV1948)</f>
        <v>100</v>
      </c>
      <c r="AX1941" s="83"/>
      <c r="AY1941" s="83"/>
      <c r="AZ1941" s="79"/>
      <c r="BA1941" s="80"/>
      <c r="BB1941" s="71"/>
      <c r="BC1941" s="54"/>
      <c r="BD1941" s="41">
        <v>4</v>
      </c>
      <c r="BE1941" s="52">
        <v>43</v>
      </c>
      <c r="BF1941" s="62">
        <v>4373</v>
      </c>
      <c r="BG1941" s="278" t="s">
        <v>48</v>
      </c>
    </row>
    <row r="1942" spans="1:59" s="63" customFormat="1" ht="12.75" x14ac:dyDescent="0.2">
      <c r="A1942" s="196">
        <v>4</v>
      </c>
      <c r="B1942" s="197" t="s">
        <v>422</v>
      </c>
      <c r="C1942" s="208">
        <v>43</v>
      </c>
      <c r="D1942" s="209" t="s">
        <v>688</v>
      </c>
      <c r="E1942" s="210">
        <v>4373</v>
      </c>
      <c r="F1942" s="211" t="s">
        <v>756</v>
      </c>
      <c r="G1942" s="231" t="s">
        <v>1195</v>
      </c>
      <c r="H1942" s="81" t="s">
        <v>49</v>
      </c>
      <c r="I1942" s="223"/>
      <c r="J1942" s="73"/>
      <c r="K1942" s="73"/>
      <c r="L1942" s="73"/>
      <c r="M1942" s="74"/>
      <c r="N1942" s="247"/>
      <c r="O1942" s="306"/>
      <c r="P1942" s="105"/>
      <c r="Q1942" s="75"/>
      <c r="R1942" s="75"/>
      <c r="S1942" s="75"/>
      <c r="T1942" s="75"/>
      <c r="U1942" s="75"/>
      <c r="V1942" s="75"/>
      <c r="W1942" s="75"/>
      <c r="X1942" s="75"/>
      <c r="Y1942" s="84">
        <f>IF(ISNUMBER(AVERAGE(X1945:X1948)),AVERAGE(X1945:X1948),0)</f>
        <v>25000</v>
      </c>
      <c r="Z1942" s="83"/>
      <c r="AA1942" s="83"/>
      <c r="AB1942" s="75"/>
      <c r="AC1942" s="75"/>
      <c r="AD1942" s="75"/>
      <c r="AE1942" s="75"/>
      <c r="AF1942" s="75"/>
      <c r="AG1942" s="75"/>
      <c r="AH1942" s="75"/>
      <c r="AI1942" s="75"/>
      <c r="AJ1942" s="84">
        <f>IF(ISNUMBER(AVERAGE(AI1945:AI1948)),AVERAGE(AI1945:AI1948),0)</f>
        <v>0</v>
      </c>
      <c r="AK1942" s="83"/>
      <c r="AL1942" s="83"/>
      <c r="AM1942" s="75"/>
      <c r="AN1942" s="75"/>
      <c r="AO1942" s="75"/>
      <c r="AP1942" s="75"/>
      <c r="AQ1942" s="75"/>
      <c r="AR1942" s="75"/>
      <c r="AS1942" s="75"/>
      <c r="AT1942" s="75"/>
      <c r="AU1942" s="75"/>
      <c r="AV1942" s="75"/>
      <c r="AW1942" s="84">
        <f>IF(ISNUMBER(AVERAGE(AV1945:AV1948)),AVERAGE(AV1945:AV1948),0)</f>
        <v>100</v>
      </c>
      <c r="AX1942" s="83"/>
      <c r="AY1942" s="83"/>
      <c r="AZ1942" s="79"/>
      <c r="BA1942" s="80"/>
      <c r="BB1942" s="71"/>
      <c r="BC1942" s="54"/>
      <c r="BD1942" s="41">
        <v>4</v>
      </c>
      <c r="BE1942" s="52">
        <v>43</v>
      </c>
      <c r="BF1942" s="62">
        <v>4373</v>
      </c>
      <c r="BG1942" s="278" t="s">
        <v>49</v>
      </c>
    </row>
    <row r="1943" spans="1:59" s="63" customFormat="1" ht="12.75" x14ac:dyDescent="0.2">
      <c r="A1943" s="196">
        <v>4</v>
      </c>
      <c r="B1943" s="197" t="s">
        <v>422</v>
      </c>
      <c r="C1943" s="208">
        <v>43</v>
      </c>
      <c r="D1943" s="209" t="s">
        <v>688</v>
      </c>
      <c r="E1943" s="210">
        <v>4373</v>
      </c>
      <c r="F1943" s="211" t="s">
        <v>756</v>
      </c>
      <c r="G1943" s="231" t="s">
        <v>1195</v>
      </c>
      <c r="H1943" s="81" t="s">
        <v>50</v>
      </c>
      <c r="I1943" s="223"/>
      <c r="J1943" s="73"/>
      <c r="K1943" s="73"/>
      <c r="L1943" s="73"/>
      <c r="M1943" s="74"/>
      <c r="N1943" s="247"/>
      <c r="O1943" s="306"/>
      <c r="P1943" s="105"/>
      <c r="Q1943" s="75"/>
      <c r="R1943" s="75"/>
      <c r="S1943" s="75"/>
      <c r="T1943" s="75"/>
      <c r="U1943" s="75"/>
      <c r="V1943" s="75"/>
      <c r="W1943" s="75"/>
      <c r="X1943" s="75"/>
      <c r="Y1943" s="84">
        <f>MAX(X1945:X1948)</f>
        <v>25000</v>
      </c>
      <c r="Z1943" s="83"/>
      <c r="AA1943" s="83"/>
      <c r="AB1943" s="75"/>
      <c r="AC1943" s="75"/>
      <c r="AD1943" s="75"/>
      <c r="AE1943" s="75"/>
      <c r="AF1943" s="75"/>
      <c r="AG1943" s="75"/>
      <c r="AH1943" s="75"/>
      <c r="AI1943" s="75"/>
      <c r="AJ1943" s="84">
        <f>MAX(AI1945:AI1948)</f>
        <v>0</v>
      </c>
      <c r="AK1943" s="83"/>
      <c r="AL1943" s="83"/>
      <c r="AM1943" s="75"/>
      <c r="AN1943" s="75"/>
      <c r="AO1943" s="75"/>
      <c r="AP1943" s="75"/>
      <c r="AQ1943" s="75"/>
      <c r="AR1943" s="75"/>
      <c r="AS1943" s="75"/>
      <c r="AT1943" s="75"/>
      <c r="AU1943" s="75"/>
      <c r="AV1943" s="75"/>
      <c r="AW1943" s="84">
        <f>MAX(AV1945:AV1948)</f>
        <v>100</v>
      </c>
      <c r="AX1943" s="83"/>
      <c r="AY1943" s="83"/>
      <c r="AZ1943" s="79"/>
      <c r="BA1943" s="80"/>
      <c r="BB1943" s="71"/>
      <c r="BC1943" s="54"/>
      <c r="BD1943" s="41">
        <v>4</v>
      </c>
      <c r="BE1943" s="52">
        <v>43</v>
      </c>
      <c r="BF1943" s="62">
        <v>4373</v>
      </c>
      <c r="BG1943" s="278" t="s">
        <v>50</v>
      </c>
    </row>
    <row r="1944" spans="1:59" s="63" customFormat="1" ht="12.75" x14ac:dyDescent="0.2">
      <c r="A1944" s="196">
        <v>4</v>
      </c>
      <c r="B1944" s="197" t="s">
        <v>422</v>
      </c>
      <c r="C1944" s="208">
        <v>43</v>
      </c>
      <c r="D1944" s="209" t="s">
        <v>688</v>
      </c>
      <c r="E1944" s="210">
        <v>4373</v>
      </c>
      <c r="F1944" s="211" t="s">
        <v>756</v>
      </c>
      <c r="G1944" s="231" t="s">
        <v>1195</v>
      </c>
      <c r="H1944" s="85" t="s">
        <v>51</v>
      </c>
      <c r="I1944" s="223"/>
      <c r="J1944" s="73"/>
      <c r="K1944" s="73"/>
      <c r="L1944" s="73"/>
      <c r="M1944" s="74"/>
      <c r="N1944" s="248">
        <f>SUM(N1945:N1956)</f>
        <v>8</v>
      </c>
      <c r="O1944" s="293">
        <f>SUM(O1945:O1956)</f>
        <v>1</v>
      </c>
      <c r="P1944" s="292"/>
      <c r="Q1944" s="87"/>
      <c r="R1944" s="87"/>
      <c r="S1944" s="87"/>
      <c r="T1944" s="87"/>
      <c r="U1944" s="87"/>
      <c r="V1944" s="87"/>
      <c r="W1944" s="87"/>
      <c r="X1944" s="87"/>
      <c r="Y1944" s="88"/>
      <c r="Z1944" s="119">
        <f>SUM(Z1945:Z1956)</f>
        <v>25000</v>
      </c>
      <c r="AA1944" s="120"/>
      <c r="AB1944" s="111"/>
      <c r="AC1944" s="111"/>
      <c r="AD1944" s="111"/>
      <c r="AE1944" s="111"/>
      <c r="AF1944" s="111"/>
      <c r="AG1944" s="111"/>
      <c r="AH1944" s="111"/>
      <c r="AI1944" s="111"/>
      <c r="AJ1944" s="120"/>
      <c r="AK1944" s="119">
        <f>SUM(AK1945:AK1956)</f>
        <v>0</v>
      </c>
      <c r="AL1944" s="120"/>
      <c r="AM1944" s="111"/>
      <c r="AN1944" s="111"/>
      <c r="AO1944" s="111"/>
      <c r="AP1944" s="111"/>
      <c r="AQ1944" s="111"/>
      <c r="AR1944" s="111"/>
      <c r="AS1944" s="111"/>
      <c r="AT1944" s="111"/>
      <c r="AU1944" s="111"/>
      <c r="AV1944" s="111"/>
      <c r="AW1944" s="120"/>
      <c r="AX1944" s="119">
        <f>SUM(AX1945:AX1956)</f>
        <v>100</v>
      </c>
      <c r="AY1944" s="88"/>
      <c r="AZ1944" s="79"/>
      <c r="BA1944" s="80"/>
      <c r="BB1944" s="71"/>
      <c r="BC1944" s="54"/>
      <c r="BD1944" s="41">
        <v>4</v>
      </c>
      <c r="BE1944" s="52">
        <v>43</v>
      </c>
      <c r="BF1944" s="62">
        <v>4373</v>
      </c>
      <c r="BG1944" s="279" t="s">
        <v>51</v>
      </c>
    </row>
    <row r="1945" spans="1:59" s="63" customFormat="1" ht="12.75" x14ac:dyDescent="0.2">
      <c r="A1945" s="196">
        <v>4</v>
      </c>
      <c r="B1945" s="197" t="s">
        <v>422</v>
      </c>
      <c r="C1945" s="208">
        <v>43</v>
      </c>
      <c r="D1945" s="209" t="s">
        <v>688</v>
      </c>
      <c r="E1945" s="210">
        <v>4373</v>
      </c>
      <c r="F1945" s="211" t="s">
        <v>756</v>
      </c>
      <c r="G1945" s="231" t="s">
        <v>1195</v>
      </c>
      <c r="H1945" s="89" t="s">
        <v>52</v>
      </c>
      <c r="I1945" s="90" t="s">
        <v>457</v>
      </c>
      <c r="J1945" s="90" t="s">
        <v>757</v>
      </c>
      <c r="K1945" s="90" t="s">
        <v>129</v>
      </c>
      <c r="L1945" s="90" t="s">
        <v>758</v>
      </c>
      <c r="M1945" s="91"/>
      <c r="N1945" s="312">
        <v>2</v>
      </c>
      <c r="O1945" s="313">
        <f>N1945/N$1944</f>
        <v>0.25</v>
      </c>
      <c r="P1945" s="104"/>
      <c r="Q1945" s="92"/>
      <c r="R1945" s="92"/>
      <c r="S1945" s="92"/>
      <c r="T1945" s="92"/>
      <c r="U1945" s="92"/>
      <c r="V1945" s="92"/>
      <c r="W1945" s="92">
        <v>1</v>
      </c>
      <c r="X1945" s="109">
        <f>P1945*P$7+Q1945*Q$7+R1945*R$7+S1945*S$7+T1945*T$7+U1945*U$7+V1945*V$7+W1945*W$7</f>
        <v>25000</v>
      </c>
      <c r="Y1945" s="83"/>
      <c r="Z1945" s="110">
        <f>X1945*$O1945</f>
        <v>6250</v>
      </c>
      <c r="AA1945" s="111"/>
      <c r="AB1945" s="92"/>
      <c r="AC1945" s="92"/>
      <c r="AD1945" s="92"/>
      <c r="AE1945" s="92"/>
      <c r="AF1945" s="92"/>
      <c r="AG1945" s="92"/>
      <c r="AH1945" s="92"/>
      <c r="AI1945" s="109">
        <f>AB1945*AB$7+AC1945*AC$7+AD1945*AD$7+AE1945*AE$7+AF1945*AF$7+AG1945*AG$7+AH1945*AH$7</f>
        <v>0</v>
      </c>
      <c r="AJ1945" s="83"/>
      <c r="AK1945" s="110">
        <f>AI1945*$O1945</f>
        <v>0</v>
      </c>
      <c r="AL1945" s="111"/>
      <c r="AM1945" s="92"/>
      <c r="AN1945" s="92"/>
      <c r="AO1945" s="92"/>
      <c r="AP1945" s="92">
        <v>1</v>
      </c>
      <c r="AQ1945" s="92"/>
      <c r="AR1945" s="92"/>
      <c r="AS1945" s="92"/>
      <c r="AT1945" s="92"/>
      <c r="AU1945" s="92"/>
      <c r="AV1945" s="109">
        <f>AM1945*AM$7+AN1945*AN$7+AO1945*AO$7+AP1945*AP$7+AQ1945*AQ$7+AR1945*AR$7+AS1945*AS$7+AT1945*AT$7+AU1945*AU$7</f>
        <v>100</v>
      </c>
      <c r="AW1945" s="75"/>
      <c r="AX1945" s="110">
        <f>AV1945*$O1945</f>
        <v>25</v>
      </c>
      <c r="AY1945" s="111"/>
      <c r="AZ1945" s="93"/>
      <c r="BA1945" s="94" t="s">
        <v>105</v>
      </c>
      <c r="BB1945" s="71"/>
      <c r="BC1945" s="54"/>
      <c r="BD1945" s="41">
        <v>4</v>
      </c>
      <c r="BE1945" s="52">
        <v>43</v>
      </c>
      <c r="BF1945" s="62">
        <v>4373</v>
      </c>
      <c r="BG1945" s="280" t="s">
        <v>52</v>
      </c>
    </row>
    <row r="1946" spans="1:59" s="63" customFormat="1" ht="12.75" x14ac:dyDescent="0.2">
      <c r="A1946" s="196">
        <v>4</v>
      </c>
      <c r="B1946" s="197" t="s">
        <v>422</v>
      </c>
      <c r="C1946" s="208">
        <v>43</v>
      </c>
      <c r="D1946" s="209" t="s">
        <v>688</v>
      </c>
      <c r="E1946" s="210">
        <v>4373</v>
      </c>
      <c r="F1946" s="211" t="s">
        <v>756</v>
      </c>
      <c r="G1946" s="231" t="s">
        <v>1195</v>
      </c>
      <c r="H1946" s="89"/>
      <c r="I1946" s="90" t="s">
        <v>160</v>
      </c>
      <c r="J1946" s="90" t="s">
        <v>759</v>
      </c>
      <c r="K1946" s="90" t="s">
        <v>129</v>
      </c>
      <c r="L1946" s="90" t="s">
        <v>758</v>
      </c>
      <c r="M1946" s="91"/>
      <c r="N1946" s="312">
        <v>2</v>
      </c>
      <c r="O1946" s="313">
        <f>N1946/N$1944</f>
        <v>0.25</v>
      </c>
      <c r="P1946" s="104"/>
      <c r="Q1946" s="92"/>
      <c r="R1946" s="92"/>
      <c r="S1946" s="92"/>
      <c r="T1946" s="92"/>
      <c r="U1946" s="92"/>
      <c r="V1946" s="92"/>
      <c r="W1946" s="92">
        <v>1</v>
      </c>
      <c r="X1946" s="109">
        <f>P1946*P$7+Q1946*Q$7+R1946*R$7+S1946*S$7+T1946*T$7+U1946*U$7+V1946*V$7+W1946*W$7</f>
        <v>25000</v>
      </c>
      <c r="Y1946" s="83"/>
      <c r="Z1946" s="110">
        <f>X1946*$O1946</f>
        <v>6250</v>
      </c>
      <c r="AA1946" s="111"/>
      <c r="AB1946" s="92"/>
      <c r="AC1946" s="92"/>
      <c r="AD1946" s="92"/>
      <c r="AE1946" s="92"/>
      <c r="AF1946" s="92"/>
      <c r="AG1946" s="92"/>
      <c r="AH1946" s="92"/>
      <c r="AI1946" s="109">
        <f>AB1946*AB$7+AC1946*AC$7+AD1946*AD$7+AE1946*AE$7+AF1946*AF$7+AG1946*AG$7+AH1946*AH$7</f>
        <v>0</v>
      </c>
      <c r="AJ1946" s="83"/>
      <c r="AK1946" s="110">
        <f>AI1946*$O1946</f>
        <v>0</v>
      </c>
      <c r="AL1946" s="111"/>
      <c r="AM1946" s="92"/>
      <c r="AN1946" s="92"/>
      <c r="AO1946" s="92"/>
      <c r="AP1946" s="92">
        <v>1</v>
      </c>
      <c r="AQ1946" s="92"/>
      <c r="AR1946" s="92"/>
      <c r="AS1946" s="92"/>
      <c r="AT1946" s="92"/>
      <c r="AU1946" s="92"/>
      <c r="AV1946" s="109">
        <f>AM1946*AM$7+AN1946*AN$7+AO1946*AO$7+AP1946*AP$7+AQ1946*AQ$7+AR1946*AR$7+AS1946*AS$7+AT1946*AT$7+AU1946*AU$7</f>
        <v>100</v>
      </c>
      <c r="AW1946" s="75"/>
      <c r="AX1946" s="110">
        <f>AV1946*$O1946</f>
        <v>25</v>
      </c>
      <c r="AY1946" s="111"/>
      <c r="AZ1946" s="93"/>
      <c r="BA1946" s="94" t="s">
        <v>105</v>
      </c>
      <c r="BB1946" s="71"/>
      <c r="BC1946" s="54"/>
      <c r="BD1946" s="41">
        <v>4</v>
      </c>
      <c r="BE1946" s="52">
        <v>43</v>
      </c>
      <c r="BF1946" s="62">
        <v>4373</v>
      </c>
      <c r="BG1946" s="280" t="s">
        <v>52</v>
      </c>
    </row>
    <row r="1947" spans="1:59" s="63" customFormat="1" ht="12.75" x14ac:dyDescent="0.2">
      <c r="A1947" s="196">
        <v>4</v>
      </c>
      <c r="B1947" s="197" t="s">
        <v>422</v>
      </c>
      <c r="C1947" s="208">
        <v>43</v>
      </c>
      <c r="D1947" s="209" t="s">
        <v>688</v>
      </c>
      <c r="E1947" s="210">
        <v>4373</v>
      </c>
      <c r="F1947" s="211" t="s">
        <v>756</v>
      </c>
      <c r="G1947" s="231" t="s">
        <v>1195</v>
      </c>
      <c r="H1947" s="89"/>
      <c r="I1947" s="90" t="s">
        <v>440</v>
      </c>
      <c r="J1947" s="90" t="s">
        <v>759</v>
      </c>
      <c r="K1947" s="90" t="s">
        <v>73</v>
      </c>
      <c r="L1947" s="90" t="s">
        <v>69</v>
      </c>
      <c r="M1947" s="91"/>
      <c r="N1947" s="312">
        <v>2</v>
      </c>
      <c r="O1947" s="313">
        <f>N1947/N$1944</f>
        <v>0.25</v>
      </c>
      <c r="P1947" s="104"/>
      <c r="Q1947" s="92"/>
      <c r="R1947" s="92"/>
      <c r="S1947" s="92"/>
      <c r="T1947" s="92"/>
      <c r="U1947" s="92"/>
      <c r="V1947" s="92"/>
      <c r="W1947" s="92">
        <v>1</v>
      </c>
      <c r="X1947" s="109">
        <f>P1947*P$7+Q1947*Q$7+R1947*R$7+S1947*S$7+T1947*T$7+U1947*U$7+V1947*V$7+W1947*W$7</f>
        <v>25000</v>
      </c>
      <c r="Y1947" s="83"/>
      <c r="Z1947" s="110">
        <f>X1947*$O1947</f>
        <v>6250</v>
      </c>
      <c r="AA1947" s="111"/>
      <c r="AB1947" s="92"/>
      <c r="AC1947" s="92"/>
      <c r="AD1947" s="92"/>
      <c r="AE1947" s="92"/>
      <c r="AF1947" s="92"/>
      <c r="AG1947" s="92"/>
      <c r="AH1947" s="92"/>
      <c r="AI1947" s="109">
        <f>AB1947*AB$7+AC1947*AC$7+AD1947*AD$7+AE1947*AE$7+AF1947*AF$7+AG1947*AG$7+AH1947*AH$7</f>
        <v>0</v>
      </c>
      <c r="AJ1947" s="83"/>
      <c r="AK1947" s="110">
        <f>AI1947*$O1947</f>
        <v>0</v>
      </c>
      <c r="AL1947" s="111"/>
      <c r="AM1947" s="92"/>
      <c r="AN1947" s="92"/>
      <c r="AO1947" s="92"/>
      <c r="AP1947" s="92">
        <v>1</v>
      </c>
      <c r="AQ1947" s="92"/>
      <c r="AR1947" s="92"/>
      <c r="AS1947" s="92"/>
      <c r="AT1947" s="92"/>
      <c r="AU1947" s="92"/>
      <c r="AV1947" s="109">
        <f>AM1947*AM$7+AN1947*AN$7+AO1947*AO$7+AP1947*AP$7+AQ1947*AQ$7+AR1947*AR$7+AS1947*AS$7+AT1947*AT$7+AU1947*AU$7</f>
        <v>100</v>
      </c>
      <c r="AW1947" s="75"/>
      <c r="AX1947" s="110">
        <f>AV1947*$O1947</f>
        <v>25</v>
      </c>
      <c r="AY1947" s="111"/>
      <c r="AZ1947" s="93"/>
      <c r="BA1947" s="94" t="s">
        <v>105</v>
      </c>
      <c r="BB1947" s="71"/>
      <c r="BC1947" s="54"/>
      <c r="BD1947" s="41">
        <v>4</v>
      </c>
      <c r="BE1947" s="52">
        <v>43</v>
      </c>
      <c r="BF1947" s="62">
        <v>4373</v>
      </c>
      <c r="BG1947" s="280" t="s">
        <v>52</v>
      </c>
    </row>
    <row r="1948" spans="1:59" s="63" customFormat="1" ht="12.75" x14ac:dyDescent="0.2">
      <c r="A1948" s="196">
        <v>4</v>
      </c>
      <c r="B1948" s="197" t="s">
        <v>422</v>
      </c>
      <c r="C1948" s="208">
        <v>43</v>
      </c>
      <c r="D1948" s="209" t="s">
        <v>688</v>
      </c>
      <c r="E1948" s="210">
        <v>4373</v>
      </c>
      <c r="F1948" s="211" t="s">
        <v>756</v>
      </c>
      <c r="G1948" s="231" t="s">
        <v>1195</v>
      </c>
      <c r="H1948" s="89"/>
      <c r="I1948" s="90" t="s">
        <v>96</v>
      </c>
      <c r="J1948" s="90" t="s">
        <v>760</v>
      </c>
      <c r="K1948" s="90" t="s">
        <v>60</v>
      </c>
      <c r="L1948" s="90" t="s">
        <v>95</v>
      </c>
      <c r="M1948" s="91"/>
      <c r="N1948" s="312">
        <v>2</v>
      </c>
      <c r="O1948" s="313">
        <f>N1948/N$1944</f>
        <v>0.25</v>
      </c>
      <c r="P1948" s="104"/>
      <c r="Q1948" s="92"/>
      <c r="R1948" s="92"/>
      <c r="S1948" s="92"/>
      <c r="T1948" s="92"/>
      <c r="U1948" s="92"/>
      <c r="V1948" s="92"/>
      <c r="W1948" s="92">
        <v>1</v>
      </c>
      <c r="X1948" s="109">
        <f>P1948*P$7+Q1948*Q$7+R1948*R$7+S1948*S$7+T1948*T$7+U1948*U$7+V1948*V$7+W1948*W$7</f>
        <v>25000</v>
      </c>
      <c r="Y1948" s="83"/>
      <c r="Z1948" s="110">
        <f>X1948*$O1948</f>
        <v>6250</v>
      </c>
      <c r="AA1948" s="111"/>
      <c r="AB1948" s="92"/>
      <c r="AC1948" s="92"/>
      <c r="AD1948" s="92"/>
      <c r="AE1948" s="92"/>
      <c r="AF1948" s="92"/>
      <c r="AG1948" s="92"/>
      <c r="AH1948" s="92"/>
      <c r="AI1948" s="109">
        <f>AB1948*AB$7+AC1948*AC$7+AD1948*AD$7+AE1948*AE$7+AF1948*AF$7+AG1948*AG$7+AH1948*AH$7</f>
        <v>0</v>
      </c>
      <c r="AJ1948" s="83"/>
      <c r="AK1948" s="110">
        <f>AI1948*$O1948</f>
        <v>0</v>
      </c>
      <c r="AL1948" s="111"/>
      <c r="AM1948" s="92"/>
      <c r="AN1948" s="92"/>
      <c r="AO1948" s="92"/>
      <c r="AP1948" s="92">
        <v>1</v>
      </c>
      <c r="AQ1948" s="92"/>
      <c r="AR1948" s="92"/>
      <c r="AS1948" s="92"/>
      <c r="AT1948" s="92"/>
      <c r="AU1948" s="92"/>
      <c r="AV1948" s="109">
        <f>AM1948*AM$7+AN1948*AN$7+AO1948*AO$7+AP1948*AP$7+AQ1948*AQ$7+AR1948*AR$7+AS1948*AS$7+AT1948*AT$7+AU1948*AU$7</f>
        <v>100</v>
      </c>
      <c r="AW1948" s="75"/>
      <c r="AX1948" s="110">
        <f>AV1948*$O1948</f>
        <v>25</v>
      </c>
      <c r="AY1948" s="111"/>
      <c r="AZ1948" s="93"/>
      <c r="BA1948" s="94" t="s">
        <v>105</v>
      </c>
      <c r="BB1948" s="71"/>
      <c r="BC1948" s="54"/>
      <c r="BD1948" s="41">
        <v>4</v>
      </c>
      <c r="BE1948" s="52">
        <v>43</v>
      </c>
      <c r="BF1948" s="62">
        <v>4373</v>
      </c>
      <c r="BG1948" s="280" t="s">
        <v>52</v>
      </c>
    </row>
    <row r="1949" spans="1:59" s="63" customFormat="1" ht="12.75" x14ac:dyDescent="0.2">
      <c r="A1949" s="196">
        <v>4</v>
      </c>
      <c r="B1949" s="197" t="s">
        <v>422</v>
      </c>
      <c r="C1949" s="208">
        <v>43</v>
      </c>
      <c r="D1949" s="209" t="s">
        <v>688</v>
      </c>
      <c r="E1949" s="210">
        <v>4373</v>
      </c>
      <c r="F1949" s="211" t="s">
        <v>756</v>
      </c>
      <c r="G1949" s="231" t="s">
        <v>1195</v>
      </c>
      <c r="H1949" s="65"/>
      <c r="I1949" s="222"/>
      <c r="J1949" s="66"/>
      <c r="K1949" s="66"/>
      <c r="L1949" s="66"/>
      <c r="M1949" s="64"/>
      <c r="N1949" s="304"/>
      <c r="O1949" s="305"/>
      <c r="P1949" s="127"/>
      <c r="Q1949" s="67"/>
      <c r="R1949" s="67"/>
      <c r="S1949" s="67"/>
      <c r="T1949" s="67"/>
      <c r="U1949" s="67"/>
      <c r="V1949" s="67"/>
      <c r="W1949" s="67"/>
      <c r="X1949" s="67"/>
      <c r="Y1949" s="68"/>
      <c r="Z1949" s="68"/>
      <c r="AA1949" s="68"/>
      <c r="AB1949" s="67"/>
      <c r="AC1949" s="67"/>
      <c r="AD1949" s="67"/>
      <c r="AE1949" s="67"/>
      <c r="AF1949" s="67"/>
      <c r="AG1949" s="67"/>
      <c r="AH1949" s="67"/>
      <c r="AI1949" s="67"/>
      <c r="AJ1949" s="68"/>
      <c r="AK1949" s="68"/>
      <c r="AL1949" s="68"/>
      <c r="AM1949" s="67"/>
      <c r="AN1949" s="67"/>
      <c r="AO1949" s="67"/>
      <c r="AP1949" s="67"/>
      <c r="AQ1949" s="67"/>
      <c r="AR1949" s="67"/>
      <c r="AS1949" s="67"/>
      <c r="AT1949" s="67"/>
      <c r="AU1949" s="67"/>
      <c r="AV1949" s="67"/>
      <c r="AW1949" s="67"/>
      <c r="AX1949" s="68"/>
      <c r="AY1949" s="68"/>
      <c r="AZ1949" s="69"/>
      <c r="BA1949" s="70"/>
      <c r="BB1949" s="71"/>
      <c r="BC1949" s="54"/>
      <c r="BD1949" s="41">
        <v>4</v>
      </c>
      <c r="BE1949" s="52">
        <v>43</v>
      </c>
      <c r="BF1949" s="62">
        <v>4373</v>
      </c>
      <c r="BG1949" s="275"/>
    </row>
    <row r="1950" spans="1:59" s="63" customFormat="1" ht="12.75" x14ac:dyDescent="0.2">
      <c r="A1950" s="196">
        <v>4</v>
      </c>
      <c r="B1950" s="197" t="s">
        <v>422</v>
      </c>
      <c r="C1950" s="208">
        <v>43</v>
      </c>
      <c r="D1950" s="209" t="s">
        <v>688</v>
      </c>
      <c r="E1950" s="210">
        <v>4373</v>
      </c>
      <c r="F1950" s="211" t="s">
        <v>756</v>
      </c>
      <c r="G1950" s="230"/>
      <c r="H1950" s="56"/>
      <c r="I1950" s="221"/>
      <c r="J1950" s="57"/>
      <c r="K1950" s="57"/>
      <c r="L1950" s="57"/>
      <c r="M1950" s="55"/>
      <c r="N1950" s="303"/>
      <c r="O1950" s="245"/>
      <c r="P1950" s="122"/>
      <c r="Q1950" s="58"/>
      <c r="R1950" s="58"/>
      <c r="S1950" s="58"/>
      <c r="T1950" s="58"/>
      <c r="U1950" s="58"/>
      <c r="V1950" s="58"/>
      <c r="W1950" s="58"/>
      <c r="X1950" s="58"/>
      <c r="Y1950" s="59"/>
      <c r="Z1950" s="59"/>
      <c r="AA1950" s="59"/>
      <c r="AB1950" s="58"/>
      <c r="AC1950" s="58"/>
      <c r="AD1950" s="58"/>
      <c r="AE1950" s="58"/>
      <c r="AF1950" s="58"/>
      <c r="AG1950" s="58"/>
      <c r="AH1950" s="58"/>
      <c r="AI1950" s="58"/>
      <c r="AJ1950" s="59"/>
      <c r="AK1950" s="59"/>
      <c r="AL1950" s="59"/>
      <c r="AM1950" s="58"/>
      <c r="AN1950" s="58"/>
      <c r="AO1950" s="58"/>
      <c r="AP1950" s="58"/>
      <c r="AQ1950" s="58"/>
      <c r="AR1950" s="58"/>
      <c r="AS1950" s="58"/>
      <c r="AT1950" s="58"/>
      <c r="AU1950" s="58"/>
      <c r="AV1950" s="58"/>
      <c r="AW1950" s="58"/>
      <c r="AX1950" s="59"/>
      <c r="AY1950" s="59"/>
      <c r="AZ1950" s="60"/>
      <c r="BA1950" s="61"/>
      <c r="BB1950" s="54"/>
      <c r="BC1950" s="54"/>
      <c r="BD1950" s="41">
        <v>4</v>
      </c>
      <c r="BE1950" s="52">
        <v>43</v>
      </c>
      <c r="BF1950" s="62">
        <v>4373</v>
      </c>
      <c r="BG1950" s="274"/>
    </row>
    <row r="1951" spans="1:59" s="63" customFormat="1" ht="12.75" x14ac:dyDescent="0.2">
      <c r="A1951" s="196">
        <v>4</v>
      </c>
      <c r="B1951" s="197" t="s">
        <v>422</v>
      </c>
      <c r="C1951" s="208">
        <v>43</v>
      </c>
      <c r="D1951" s="209" t="s">
        <v>688</v>
      </c>
      <c r="E1951" s="210">
        <v>4373</v>
      </c>
      <c r="F1951" s="211" t="s">
        <v>756</v>
      </c>
      <c r="G1951" s="231"/>
      <c r="H1951" s="65"/>
      <c r="I1951" s="222"/>
      <c r="J1951" s="66"/>
      <c r="K1951" s="66"/>
      <c r="L1951" s="66"/>
      <c r="M1951" s="64"/>
      <c r="N1951" s="304"/>
      <c r="O1951" s="305"/>
      <c r="P1951" s="127"/>
      <c r="Q1951" s="67"/>
      <c r="R1951" s="67"/>
      <c r="S1951" s="67"/>
      <c r="T1951" s="67"/>
      <c r="U1951" s="67"/>
      <c r="V1951" s="67"/>
      <c r="W1951" s="67"/>
      <c r="X1951" s="67"/>
      <c r="Y1951" s="68"/>
      <c r="Z1951" s="68"/>
      <c r="AA1951" s="68"/>
      <c r="AB1951" s="67"/>
      <c r="AC1951" s="67"/>
      <c r="AD1951" s="67"/>
      <c r="AE1951" s="67"/>
      <c r="AF1951" s="67"/>
      <c r="AG1951" s="67"/>
      <c r="AH1951" s="67"/>
      <c r="AI1951" s="67"/>
      <c r="AJ1951" s="68"/>
      <c r="AK1951" s="68"/>
      <c r="AL1951" s="68"/>
      <c r="AM1951" s="67"/>
      <c r="AN1951" s="67"/>
      <c r="AO1951" s="67"/>
      <c r="AP1951" s="67"/>
      <c r="AQ1951" s="67"/>
      <c r="AR1951" s="67"/>
      <c r="AS1951" s="67"/>
      <c r="AT1951" s="67"/>
      <c r="AU1951" s="67"/>
      <c r="AV1951" s="67"/>
      <c r="AW1951" s="67"/>
      <c r="AX1951" s="68"/>
      <c r="AY1951" s="68"/>
      <c r="AZ1951" s="69"/>
      <c r="BA1951" s="70"/>
      <c r="BB1951" s="71"/>
      <c r="BC1951" s="54"/>
      <c r="BD1951" s="41">
        <v>4</v>
      </c>
      <c r="BE1951" s="52">
        <v>43</v>
      </c>
      <c r="BF1951" s="62">
        <v>4373</v>
      </c>
      <c r="BG1951" s="275"/>
    </row>
    <row r="1952" spans="1:59" s="63" customFormat="1" ht="12.75" x14ac:dyDescent="0.2">
      <c r="A1952" s="196">
        <v>4</v>
      </c>
      <c r="B1952" s="197" t="s">
        <v>422</v>
      </c>
      <c r="C1952" s="208">
        <v>43</v>
      </c>
      <c r="D1952" s="209" t="s">
        <v>688</v>
      </c>
      <c r="E1952" s="210">
        <v>4373</v>
      </c>
      <c r="F1952" s="211" t="s">
        <v>756</v>
      </c>
      <c r="G1952" s="231" t="s">
        <v>360</v>
      </c>
      <c r="H1952" s="72" t="s">
        <v>1233</v>
      </c>
      <c r="I1952" s="223" t="s">
        <v>1250</v>
      </c>
      <c r="J1952" s="73"/>
      <c r="K1952" s="73"/>
      <c r="L1952" s="73"/>
      <c r="M1952" s="74"/>
      <c r="N1952" s="247"/>
      <c r="O1952" s="306"/>
      <c r="P1952" s="105"/>
      <c r="Q1952" s="75"/>
      <c r="R1952" s="75"/>
      <c r="S1952" s="75"/>
      <c r="T1952" s="75"/>
      <c r="U1952" s="75"/>
      <c r="V1952" s="75"/>
      <c r="W1952" s="75"/>
      <c r="X1952" s="75"/>
      <c r="Y1952" s="76" t="s">
        <v>1241</v>
      </c>
      <c r="Z1952" s="77" t="s">
        <v>1241</v>
      </c>
      <c r="AA1952" s="78">
        <f>AA$990</f>
        <v>10000</v>
      </c>
      <c r="AB1952" s="75"/>
      <c r="AC1952" s="75"/>
      <c r="AD1952" s="75"/>
      <c r="AE1952" s="75"/>
      <c r="AF1952" s="75"/>
      <c r="AG1952" s="75"/>
      <c r="AH1952" s="75"/>
      <c r="AI1952" s="75"/>
      <c r="AJ1952" s="76" t="s">
        <v>1241</v>
      </c>
      <c r="AK1952" s="77" t="s">
        <v>1241</v>
      </c>
      <c r="AL1952" s="78">
        <f>IF(ISNUMBER(AK1952),AK1952,0)</f>
        <v>0</v>
      </c>
      <c r="AM1952" s="75"/>
      <c r="AN1952" s="75"/>
      <c r="AO1952" s="75"/>
      <c r="AP1952" s="75"/>
      <c r="AQ1952" s="75"/>
      <c r="AR1952" s="75"/>
      <c r="AS1952" s="75"/>
      <c r="AT1952" s="75"/>
      <c r="AU1952" s="75"/>
      <c r="AV1952" s="75"/>
      <c r="AW1952" s="76" t="s">
        <v>1241</v>
      </c>
      <c r="AX1952" s="77" t="s">
        <v>1241</v>
      </c>
      <c r="AY1952" s="78">
        <f>AY$990</f>
        <v>250</v>
      </c>
      <c r="AZ1952" s="79"/>
      <c r="BA1952" s="80" t="str">
        <f>I1952</f>
        <v>&gt; see 4223, Plywood cladding</v>
      </c>
      <c r="BB1952" s="71"/>
      <c r="BC1952" s="54"/>
      <c r="BD1952" s="41">
        <v>4</v>
      </c>
      <c r="BE1952" s="52">
        <v>43</v>
      </c>
      <c r="BF1952" s="62">
        <v>4373</v>
      </c>
      <c r="BG1952" s="276" t="str">
        <f>H1952</f>
        <v>Default Scenario (Link)</v>
      </c>
    </row>
    <row r="1953" spans="1:59" s="63" customFormat="1" ht="12.75" x14ac:dyDescent="0.2">
      <c r="A1953" s="196">
        <v>4</v>
      </c>
      <c r="B1953" s="197" t="s">
        <v>422</v>
      </c>
      <c r="C1953" s="208">
        <v>43</v>
      </c>
      <c r="D1953" s="209" t="s">
        <v>688</v>
      </c>
      <c r="E1953" s="210">
        <v>4373</v>
      </c>
      <c r="F1953" s="211" t="s">
        <v>756</v>
      </c>
      <c r="G1953" s="231"/>
      <c r="H1953" s="65"/>
      <c r="I1953" s="222"/>
      <c r="J1953" s="66"/>
      <c r="K1953" s="66"/>
      <c r="L1953" s="66"/>
      <c r="M1953" s="64"/>
      <c r="N1953" s="304"/>
      <c r="O1953" s="305"/>
      <c r="P1953" s="127"/>
      <c r="Q1953" s="67"/>
      <c r="R1953" s="67"/>
      <c r="S1953" s="67"/>
      <c r="T1953" s="67"/>
      <c r="U1953" s="67"/>
      <c r="V1953" s="67"/>
      <c r="W1953" s="67"/>
      <c r="X1953" s="67"/>
      <c r="Y1953" s="68"/>
      <c r="Z1953" s="68"/>
      <c r="AA1953" s="68"/>
      <c r="AB1953" s="67"/>
      <c r="AC1953" s="67"/>
      <c r="AD1953" s="67"/>
      <c r="AE1953" s="67"/>
      <c r="AF1953" s="67"/>
      <c r="AG1953" s="67"/>
      <c r="AH1953" s="67"/>
      <c r="AI1953" s="67"/>
      <c r="AJ1953" s="68"/>
      <c r="AK1953" s="68"/>
      <c r="AL1953" s="68"/>
      <c r="AM1953" s="67"/>
      <c r="AN1953" s="67"/>
      <c r="AO1953" s="67"/>
      <c r="AP1953" s="67"/>
      <c r="AQ1953" s="67"/>
      <c r="AR1953" s="67"/>
      <c r="AS1953" s="67"/>
      <c r="AT1953" s="67"/>
      <c r="AU1953" s="67"/>
      <c r="AV1953" s="67"/>
      <c r="AW1953" s="67"/>
      <c r="AX1953" s="68"/>
      <c r="AY1953" s="68"/>
      <c r="AZ1953" s="69"/>
      <c r="BA1953" s="70"/>
      <c r="BB1953" s="71"/>
      <c r="BC1953" s="54"/>
      <c r="BD1953" s="41">
        <v>4</v>
      </c>
      <c r="BE1953" s="52">
        <v>43</v>
      </c>
      <c r="BF1953" s="62">
        <v>4373</v>
      </c>
      <c r="BG1953" s="275"/>
    </row>
    <row r="1954" spans="1:59" s="63" customFormat="1" ht="12.75" x14ac:dyDescent="0.2">
      <c r="A1954" s="196">
        <v>4</v>
      </c>
      <c r="B1954" s="197" t="s">
        <v>422</v>
      </c>
      <c r="C1954" s="208">
        <v>43</v>
      </c>
      <c r="D1954" s="209" t="s">
        <v>688</v>
      </c>
      <c r="E1954" s="210">
        <v>4373</v>
      </c>
      <c r="F1954" s="211" t="s">
        <v>756</v>
      </c>
      <c r="G1954" s="230"/>
      <c r="H1954" s="56"/>
      <c r="I1954" s="221"/>
      <c r="J1954" s="57"/>
      <c r="K1954" s="57"/>
      <c r="L1954" s="57"/>
      <c r="M1954" s="55"/>
      <c r="N1954" s="303"/>
      <c r="O1954" s="245"/>
      <c r="P1954" s="122"/>
      <c r="Q1954" s="58"/>
      <c r="R1954" s="58"/>
      <c r="S1954" s="58"/>
      <c r="T1954" s="58"/>
      <c r="U1954" s="58"/>
      <c r="V1954" s="58"/>
      <c r="W1954" s="58"/>
      <c r="X1954" s="58"/>
      <c r="Y1954" s="59"/>
      <c r="Z1954" s="59"/>
      <c r="AA1954" s="59"/>
      <c r="AB1954" s="58"/>
      <c r="AC1954" s="58"/>
      <c r="AD1954" s="58"/>
      <c r="AE1954" s="58"/>
      <c r="AF1954" s="58"/>
      <c r="AG1954" s="58"/>
      <c r="AH1954" s="58"/>
      <c r="AI1954" s="58"/>
      <c r="AJ1954" s="59"/>
      <c r="AK1954" s="59"/>
      <c r="AL1954" s="59"/>
      <c r="AM1954" s="58"/>
      <c r="AN1954" s="58"/>
      <c r="AO1954" s="58"/>
      <c r="AP1954" s="58"/>
      <c r="AQ1954" s="58"/>
      <c r="AR1954" s="58"/>
      <c r="AS1954" s="58"/>
      <c r="AT1954" s="58"/>
      <c r="AU1954" s="58"/>
      <c r="AV1954" s="58"/>
      <c r="AW1954" s="58"/>
      <c r="AX1954" s="59"/>
      <c r="AY1954" s="59"/>
      <c r="AZ1954" s="60"/>
      <c r="BA1954" s="61"/>
      <c r="BB1954" s="54"/>
      <c r="BC1954" s="54"/>
      <c r="BD1954" s="41">
        <v>4</v>
      </c>
      <c r="BE1954" s="52">
        <v>43</v>
      </c>
      <c r="BF1954" s="62">
        <v>4373</v>
      </c>
      <c r="BG1954" s="274"/>
    </row>
    <row r="1955" spans="1:59" x14ac:dyDescent="0.25">
      <c r="A1955" s="196">
        <v>4</v>
      </c>
      <c r="B1955" s="197" t="s">
        <v>422</v>
      </c>
      <c r="C1955" s="208">
        <v>43</v>
      </c>
      <c r="D1955" s="209" t="s">
        <v>688</v>
      </c>
      <c r="E1955" s="212">
        <v>4381</v>
      </c>
      <c r="F1955" s="213" t="s">
        <v>761</v>
      </c>
      <c r="G1955" s="234"/>
      <c r="H1955" s="138"/>
      <c r="I1955" s="224"/>
      <c r="J1955" s="98"/>
      <c r="K1955" s="98"/>
      <c r="L1955" s="98"/>
      <c r="M1955" s="137"/>
      <c r="N1955" s="322"/>
      <c r="O1955" s="323"/>
      <c r="P1955" s="139"/>
      <c r="Q1955" s="139"/>
      <c r="R1955" s="139"/>
      <c r="S1955" s="139"/>
      <c r="T1955" s="139"/>
      <c r="U1955" s="139"/>
      <c r="V1955" s="139"/>
      <c r="W1955" s="139"/>
      <c r="X1955" s="139"/>
      <c r="Y1955" s="100"/>
      <c r="Z1955" s="125"/>
      <c r="AA1955" s="125"/>
      <c r="AB1955" s="139"/>
      <c r="AC1955" s="139"/>
      <c r="AD1955" s="139"/>
      <c r="AE1955" s="139"/>
      <c r="AF1955" s="139"/>
      <c r="AG1955" s="139"/>
      <c r="AH1955" s="139"/>
      <c r="AI1955" s="139"/>
      <c r="AJ1955" s="100"/>
      <c r="AK1955" s="125"/>
      <c r="AL1955" s="125"/>
      <c r="AM1955" s="139"/>
      <c r="AN1955" s="139"/>
      <c r="AO1955" s="139"/>
      <c r="AP1955" s="139"/>
      <c r="AQ1955" s="139"/>
      <c r="AR1955" s="139"/>
      <c r="AS1955" s="139"/>
      <c r="AT1955" s="139"/>
      <c r="AU1955" s="139"/>
      <c r="AV1955" s="139"/>
      <c r="AW1955" s="99"/>
      <c r="AX1955" s="125"/>
      <c r="AY1955" s="100"/>
      <c r="AZ1955" s="140"/>
      <c r="BA1955" s="141"/>
      <c r="BB1955" s="136"/>
      <c r="BC1955" s="136"/>
      <c r="BD1955" s="41">
        <v>4</v>
      </c>
      <c r="BE1955" s="52">
        <v>43</v>
      </c>
      <c r="BF1955" s="103">
        <v>4381</v>
      </c>
      <c r="BG1955" s="283"/>
    </row>
    <row r="1956" spans="1:59" s="63" customFormat="1" ht="12.75" x14ac:dyDescent="0.2">
      <c r="A1956" s="196">
        <v>4</v>
      </c>
      <c r="B1956" s="197" t="s">
        <v>422</v>
      </c>
      <c r="C1956" s="208">
        <v>43</v>
      </c>
      <c r="D1956" s="209" t="s">
        <v>688</v>
      </c>
      <c r="E1956" s="212">
        <v>4381</v>
      </c>
      <c r="F1956" s="213" t="s">
        <v>761</v>
      </c>
      <c r="G1956" s="232"/>
      <c r="H1956" s="97"/>
      <c r="I1956" s="224"/>
      <c r="J1956" s="98"/>
      <c r="K1956" s="98"/>
      <c r="L1956" s="98"/>
      <c r="M1956" s="96"/>
      <c r="N1956" s="307"/>
      <c r="O1956" s="246"/>
      <c r="P1956" s="124"/>
      <c r="Q1956" s="99"/>
      <c r="R1956" s="99"/>
      <c r="S1956" s="99"/>
      <c r="T1956" s="99"/>
      <c r="U1956" s="99"/>
      <c r="V1956" s="99"/>
      <c r="W1956" s="99"/>
      <c r="X1956" s="99"/>
      <c r="Y1956" s="100"/>
      <c r="Z1956" s="100"/>
      <c r="AA1956" s="100"/>
      <c r="AB1956" s="99"/>
      <c r="AC1956" s="99"/>
      <c r="AD1956" s="99"/>
      <c r="AE1956" s="99"/>
      <c r="AF1956" s="99"/>
      <c r="AG1956" s="99"/>
      <c r="AH1956" s="99"/>
      <c r="AI1956" s="99"/>
      <c r="AJ1956" s="100"/>
      <c r="AK1956" s="100"/>
      <c r="AL1956" s="100"/>
      <c r="AM1956" s="99"/>
      <c r="AN1956" s="99"/>
      <c r="AO1956" s="99"/>
      <c r="AP1956" s="99"/>
      <c r="AQ1956" s="99"/>
      <c r="AR1956" s="99"/>
      <c r="AS1956" s="99"/>
      <c r="AT1956" s="99"/>
      <c r="AU1956" s="99"/>
      <c r="AV1956" s="99"/>
      <c r="AW1956" s="99"/>
      <c r="AX1956" s="100"/>
      <c r="AY1956" s="100"/>
      <c r="AZ1956" s="101"/>
      <c r="BA1956" s="102"/>
      <c r="BB1956" s="95"/>
      <c r="BC1956" s="95"/>
      <c r="BD1956" s="41">
        <v>4</v>
      </c>
      <c r="BE1956" s="52">
        <v>43</v>
      </c>
      <c r="BF1956" s="103">
        <v>4381</v>
      </c>
      <c r="BG1956" s="277"/>
    </row>
    <row r="1957" spans="1:59" s="63" customFormat="1" ht="12.75" x14ac:dyDescent="0.2">
      <c r="A1957" s="196">
        <v>4</v>
      </c>
      <c r="B1957" s="197" t="s">
        <v>422</v>
      </c>
      <c r="C1957" s="208">
        <v>43</v>
      </c>
      <c r="D1957" s="209" t="s">
        <v>688</v>
      </c>
      <c r="E1957" s="212">
        <v>4381</v>
      </c>
      <c r="F1957" s="213" t="s">
        <v>761</v>
      </c>
      <c r="G1957" s="231"/>
      <c r="H1957" s="65"/>
      <c r="I1957" s="222"/>
      <c r="J1957" s="66"/>
      <c r="K1957" s="66"/>
      <c r="L1957" s="66"/>
      <c r="M1957" s="64"/>
      <c r="N1957" s="304"/>
      <c r="O1957" s="305"/>
      <c r="P1957" s="127"/>
      <c r="Q1957" s="67"/>
      <c r="R1957" s="67"/>
      <c r="S1957" s="67"/>
      <c r="T1957" s="67"/>
      <c r="U1957" s="67"/>
      <c r="V1957" s="67"/>
      <c r="W1957" s="67"/>
      <c r="X1957" s="67"/>
      <c r="Y1957" s="68"/>
      <c r="Z1957" s="68"/>
      <c r="AA1957" s="68"/>
      <c r="AB1957" s="67"/>
      <c r="AC1957" s="67"/>
      <c r="AD1957" s="67"/>
      <c r="AE1957" s="67"/>
      <c r="AF1957" s="67"/>
      <c r="AG1957" s="67"/>
      <c r="AH1957" s="67"/>
      <c r="AI1957" s="67"/>
      <c r="AJ1957" s="68"/>
      <c r="AK1957" s="68"/>
      <c r="AL1957" s="68"/>
      <c r="AM1957" s="67"/>
      <c r="AN1957" s="67"/>
      <c r="AO1957" s="67"/>
      <c r="AP1957" s="67"/>
      <c r="AQ1957" s="67"/>
      <c r="AR1957" s="67"/>
      <c r="AS1957" s="67"/>
      <c r="AT1957" s="67"/>
      <c r="AU1957" s="67"/>
      <c r="AV1957" s="67"/>
      <c r="AW1957" s="67"/>
      <c r="AX1957" s="68"/>
      <c r="AY1957" s="68"/>
      <c r="AZ1957" s="69"/>
      <c r="BA1957" s="70"/>
      <c r="BB1957" s="71"/>
      <c r="BC1957" s="95"/>
      <c r="BD1957" s="41">
        <v>4</v>
      </c>
      <c r="BE1957" s="52">
        <v>43</v>
      </c>
      <c r="BF1957" s="103">
        <v>4381</v>
      </c>
      <c r="BG1957" s="275"/>
    </row>
    <row r="1958" spans="1:59" s="63" customFormat="1" ht="12.75" x14ac:dyDescent="0.2">
      <c r="A1958" s="196">
        <v>4</v>
      </c>
      <c r="B1958" s="197" t="s">
        <v>422</v>
      </c>
      <c r="C1958" s="208">
        <v>43</v>
      </c>
      <c r="D1958" s="209" t="s">
        <v>688</v>
      </c>
      <c r="E1958" s="212">
        <v>4381</v>
      </c>
      <c r="F1958" s="213" t="s">
        <v>761</v>
      </c>
      <c r="G1958" s="231"/>
      <c r="H1958" s="72" t="s">
        <v>47</v>
      </c>
      <c r="I1958" s="223"/>
      <c r="J1958" s="73"/>
      <c r="K1958" s="73"/>
      <c r="L1958" s="73"/>
      <c r="M1958" s="74"/>
      <c r="N1958" s="247"/>
      <c r="O1958" s="306"/>
      <c r="P1958" s="105"/>
      <c r="Q1958" s="75"/>
      <c r="R1958" s="75"/>
      <c r="S1958" s="75"/>
      <c r="T1958" s="75"/>
      <c r="U1958" s="75"/>
      <c r="V1958" s="75"/>
      <c r="W1958" s="75"/>
      <c r="X1958" s="75"/>
      <c r="Y1958" s="76" t="str">
        <f>IF(ISNUMBER(VLOOKUP(Y1960,P$7:W$7,MATCH(Y1960,P$7:W$7))),VLOOKUP(Y1960,P$7:W$7,MATCH(Y1960,P$7:W$7)),IF(N1962=0,"No Data",IF(Y1960&gt;0,"&lt;100",0)))</f>
        <v>&lt;100</v>
      </c>
      <c r="Z1958" s="77" t="str">
        <f>IF(ISNUMBER(VLOOKUP(Z1962,P$7:W$7,MATCH(Z1962,P$7:W$7))),VLOOKUP(Z1962,P$7:W$7,MATCH(Z1962,P$7:W$7)),IF(N1962=0,"No Data",IF(Z1962&gt;0,"&lt;100",0)))</f>
        <v>&lt;100</v>
      </c>
      <c r="AA1958" s="106">
        <f>IF(ISNUMBER(Z1958),Z1958,0)</f>
        <v>0</v>
      </c>
      <c r="AB1958" s="75"/>
      <c r="AC1958" s="75"/>
      <c r="AD1958" s="75"/>
      <c r="AE1958" s="75"/>
      <c r="AF1958" s="75"/>
      <c r="AG1958" s="75"/>
      <c r="AH1958" s="75"/>
      <c r="AI1958" s="75"/>
      <c r="AJ1958" s="76">
        <f>IF(ISNUMBER(VLOOKUP(AJ1960,AB$7:AH$7,MATCH(AJ1960,AB$7:AH$7))),VLOOKUP(AJ1960,AB$7:AH$7,MATCH(AJ1960,AB$7:AH$7)),IF(N1962=0,"No Data",IF(AJ1960&gt;0,"&lt;50",0)))</f>
        <v>0</v>
      </c>
      <c r="AK1958" s="77">
        <f>IF(ISNUMBER(VLOOKUP(AK1962,AB$7:AH$7,MATCH(AK1962,AB$7:AH$7))),VLOOKUP(AK1962,AB$7:AH$7,MATCH(AK1962,AB$7:AH$7)),IF(N1962=0,"No Data",IF(AK1962&gt;0,"&lt;50",0)))</f>
        <v>0</v>
      </c>
      <c r="AL1958" s="106">
        <f>IF(ISNUMBER(AK1958),AK1958,0)</f>
        <v>0</v>
      </c>
      <c r="AM1958" s="75"/>
      <c r="AN1958" s="75"/>
      <c r="AO1958" s="75"/>
      <c r="AP1958" s="75"/>
      <c r="AQ1958" s="75"/>
      <c r="AR1958" s="75"/>
      <c r="AS1958" s="75"/>
      <c r="AT1958" s="75"/>
      <c r="AU1958" s="75"/>
      <c r="AV1958" s="75"/>
      <c r="AW1958" s="76">
        <f>IF(ISNUMBER(VLOOKUP(AW1960,AM$7:AU$7,MATCH(AW1960,AM$7:AU$7))),VLOOKUP(AW1960,AM$7:AU$7,MATCH(AW1960,AM$7:AU$7)),IF(N1962=0,"No Data",IF(AW1960&gt;0,"&lt;10",0)))</f>
        <v>500</v>
      </c>
      <c r="AX1958" s="77">
        <f>IF(ISNUMBER(VLOOKUP(AX1962,AM$7:AU$7,MATCH(AX1962,AM$7:AU$7))),VLOOKUP(AX1962,AM$7:AU$7,MATCH(AX1962,AM$7:AU$7)),IF(N1962=0,"No Data",IF(AX1962&gt;0,"&lt;10",0)))</f>
        <v>500</v>
      </c>
      <c r="AY1958" s="106">
        <f>IF(ISNUMBER(AX1958),AX1958,0)</f>
        <v>500</v>
      </c>
      <c r="AZ1958" s="79"/>
      <c r="BA1958" s="80"/>
      <c r="BB1958" s="71"/>
      <c r="BC1958" s="95"/>
      <c r="BD1958" s="41">
        <v>4</v>
      </c>
      <c r="BE1958" s="52">
        <v>43</v>
      </c>
      <c r="BF1958" s="103">
        <v>4381</v>
      </c>
      <c r="BG1958" s="276" t="s">
        <v>47</v>
      </c>
    </row>
    <row r="1959" spans="1:59" s="63" customFormat="1" ht="12.75" x14ac:dyDescent="0.2">
      <c r="A1959" s="196">
        <v>4</v>
      </c>
      <c r="B1959" s="197" t="s">
        <v>422</v>
      </c>
      <c r="C1959" s="208">
        <v>43</v>
      </c>
      <c r="D1959" s="209" t="s">
        <v>688</v>
      </c>
      <c r="E1959" s="212">
        <v>4381</v>
      </c>
      <c r="F1959" s="213" t="s">
        <v>761</v>
      </c>
      <c r="G1959" s="231"/>
      <c r="H1959" s="81" t="s">
        <v>48</v>
      </c>
      <c r="I1959" s="223"/>
      <c r="J1959" s="73"/>
      <c r="K1959" s="73"/>
      <c r="L1959" s="73"/>
      <c r="M1959" s="74"/>
      <c r="N1959" s="247"/>
      <c r="O1959" s="306"/>
      <c r="P1959" s="105"/>
      <c r="Q1959" s="75"/>
      <c r="R1959" s="75"/>
      <c r="S1959" s="75"/>
      <c r="T1959" s="75"/>
      <c r="U1959" s="75"/>
      <c r="V1959" s="75"/>
      <c r="W1959" s="75"/>
      <c r="X1959" s="75"/>
      <c r="Y1959" s="82">
        <f>MIN(X1963:X1966)</f>
        <v>0</v>
      </c>
      <c r="Z1959" s="83"/>
      <c r="AA1959" s="83"/>
      <c r="AB1959" s="75"/>
      <c r="AC1959" s="75"/>
      <c r="AD1959" s="75"/>
      <c r="AE1959" s="75"/>
      <c r="AF1959" s="75"/>
      <c r="AG1959" s="75"/>
      <c r="AH1959" s="75"/>
      <c r="AI1959" s="75"/>
      <c r="AJ1959" s="82">
        <f>MIN(AI1963:AI1966)</f>
        <v>0</v>
      </c>
      <c r="AK1959" s="83"/>
      <c r="AL1959" s="83"/>
      <c r="AM1959" s="75"/>
      <c r="AN1959" s="75"/>
      <c r="AO1959" s="75"/>
      <c r="AP1959" s="75"/>
      <c r="AQ1959" s="75"/>
      <c r="AR1959" s="75"/>
      <c r="AS1959" s="75"/>
      <c r="AT1959" s="75"/>
      <c r="AU1959" s="75"/>
      <c r="AV1959" s="75"/>
      <c r="AW1959" s="82">
        <f>MIN(AV1963:AV1966)</f>
        <v>25</v>
      </c>
      <c r="AX1959" s="83"/>
      <c r="AY1959" s="83"/>
      <c r="AZ1959" s="79"/>
      <c r="BA1959" s="80"/>
      <c r="BB1959" s="71"/>
      <c r="BC1959" s="95"/>
      <c r="BD1959" s="41">
        <v>4</v>
      </c>
      <c r="BE1959" s="52">
        <v>43</v>
      </c>
      <c r="BF1959" s="103">
        <v>4381</v>
      </c>
      <c r="BG1959" s="278" t="s">
        <v>48</v>
      </c>
    </row>
    <row r="1960" spans="1:59" s="63" customFormat="1" ht="12.75" x14ac:dyDescent="0.2">
      <c r="A1960" s="196">
        <v>4</v>
      </c>
      <c r="B1960" s="197" t="s">
        <v>422</v>
      </c>
      <c r="C1960" s="208">
        <v>43</v>
      </c>
      <c r="D1960" s="209" t="s">
        <v>688</v>
      </c>
      <c r="E1960" s="212">
        <v>4381</v>
      </c>
      <c r="F1960" s="213" t="s">
        <v>761</v>
      </c>
      <c r="G1960" s="231"/>
      <c r="H1960" s="81" t="s">
        <v>49</v>
      </c>
      <c r="I1960" s="223"/>
      <c r="J1960" s="73"/>
      <c r="K1960" s="73"/>
      <c r="L1960" s="73"/>
      <c r="M1960" s="74"/>
      <c r="N1960" s="247"/>
      <c r="O1960" s="306"/>
      <c r="P1960" s="105"/>
      <c r="Q1960" s="75"/>
      <c r="R1960" s="75"/>
      <c r="S1960" s="75"/>
      <c r="T1960" s="75"/>
      <c r="U1960" s="75"/>
      <c r="V1960" s="75"/>
      <c r="W1960" s="75"/>
      <c r="X1960" s="75"/>
      <c r="Y1960" s="84">
        <f>IF(ISNUMBER(AVERAGE(X1963:X1966)),AVERAGE(X1963:X1966),0)</f>
        <v>33.333333333333336</v>
      </c>
      <c r="Z1960" s="83"/>
      <c r="AA1960" s="83"/>
      <c r="AB1960" s="75"/>
      <c r="AC1960" s="75"/>
      <c r="AD1960" s="75"/>
      <c r="AE1960" s="75"/>
      <c r="AF1960" s="75"/>
      <c r="AG1960" s="75"/>
      <c r="AH1960" s="75"/>
      <c r="AI1960" s="75"/>
      <c r="AJ1960" s="84">
        <f>IF(ISNUMBER(AVERAGE(AI1963:AI1966)),AVERAGE(AI1963:AI1966),0)</f>
        <v>0</v>
      </c>
      <c r="AK1960" s="83"/>
      <c r="AL1960" s="83"/>
      <c r="AM1960" s="75"/>
      <c r="AN1960" s="75"/>
      <c r="AO1960" s="75"/>
      <c r="AP1960" s="75"/>
      <c r="AQ1960" s="75"/>
      <c r="AR1960" s="75"/>
      <c r="AS1960" s="75"/>
      <c r="AT1960" s="75"/>
      <c r="AU1960" s="75"/>
      <c r="AV1960" s="75"/>
      <c r="AW1960" s="84">
        <f>IF(ISNUMBER(AVERAGE(AV1963:AV1966)),AVERAGE(AV1963:AV1966),0)</f>
        <v>675</v>
      </c>
      <c r="AX1960" s="83"/>
      <c r="AY1960" s="83"/>
      <c r="AZ1960" s="79"/>
      <c r="BA1960" s="80"/>
      <c r="BB1960" s="71"/>
      <c r="BC1960" s="95"/>
      <c r="BD1960" s="41">
        <v>4</v>
      </c>
      <c r="BE1960" s="52">
        <v>43</v>
      </c>
      <c r="BF1960" s="103">
        <v>4381</v>
      </c>
      <c r="BG1960" s="278" t="s">
        <v>49</v>
      </c>
    </row>
    <row r="1961" spans="1:59" s="63" customFormat="1" ht="12.75" x14ac:dyDescent="0.2">
      <c r="A1961" s="196">
        <v>4</v>
      </c>
      <c r="B1961" s="197" t="s">
        <v>422</v>
      </c>
      <c r="C1961" s="208">
        <v>43</v>
      </c>
      <c r="D1961" s="209" t="s">
        <v>688</v>
      </c>
      <c r="E1961" s="212">
        <v>4381</v>
      </c>
      <c r="F1961" s="213" t="s">
        <v>761</v>
      </c>
      <c r="G1961" s="231"/>
      <c r="H1961" s="81" t="s">
        <v>50</v>
      </c>
      <c r="I1961" s="223"/>
      <c r="J1961" s="73"/>
      <c r="K1961" s="73"/>
      <c r="L1961" s="73"/>
      <c r="M1961" s="74"/>
      <c r="N1961" s="247"/>
      <c r="O1961" s="306"/>
      <c r="P1961" s="105"/>
      <c r="Q1961" s="75"/>
      <c r="R1961" s="75"/>
      <c r="S1961" s="75"/>
      <c r="T1961" s="75"/>
      <c r="U1961" s="75"/>
      <c r="V1961" s="75"/>
      <c r="W1961" s="75"/>
      <c r="X1961" s="75"/>
      <c r="Y1961" s="84">
        <f>MAX(X1963:X1966)</f>
        <v>100</v>
      </c>
      <c r="Z1961" s="83"/>
      <c r="AA1961" s="83"/>
      <c r="AB1961" s="75"/>
      <c r="AC1961" s="75"/>
      <c r="AD1961" s="75"/>
      <c r="AE1961" s="75"/>
      <c r="AF1961" s="75"/>
      <c r="AG1961" s="75"/>
      <c r="AH1961" s="75"/>
      <c r="AI1961" s="75"/>
      <c r="AJ1961" s="84">
        <f>MAX(AI1963:AI1966)</f>
        <v>0</v>
      </c>
      <c r="AK1961" s="83"/>
      <c r="AL1961" s="83"/>
      <c r="AM1961" s="75"/>
      <c r="AN1961" s="75"/>
      <c r="AO1961" s="75"/>
      <c r="AP1961" s="75"/>
      <c r="AQ1961" s="75"/>
      <c r="AR1961" s="75"/>
      <c r="AS1961" s="75"/>
      <c r="AT1961" s="75"/>
      <c r="AU1961" s="75"/>
      <c r="AV1961" s="75"/>
      <c r="AW1961" s="84">
        <f>MAX(AV1963:AV1966)</f>
        <v>1000</v>
      </c>
      <c r="AX1961" s="83"/>
      <c r="AY1961" s="83"/>
      <c r="AZ1961" s="79"/>
      <c r="BA1961" s="80"/>
      <c r="BB1961" s="71"/>
      <c r="BC1961" s="95"/>
      <c r="BD1961" s="41">
        <v>4</v>
      </c>
      <c r="BE1961" s="52">
        <v>43</v>
      </c>
      <c r="BF1961" s="103">
        <v>4381</v>
      </c>
      <c r="BG1961" s="278" t="s">
        <v>50</v>
      </c>
    </row>
    <row r="1962" spans="1:59" s="63" customFormat="1" ht="12.75" x14ac:dyDescent="0.2">
      <c r="A1962" s="196">
        <v>4</v>
      </c>
      <c r="B1962" s="197" t="s">
        <v>422</v>
      </c>
      <c r="C1962" s="208">
        <v>43</v>
      </c>
      <c r="D1962" s="209" t="s">
        <v>688</v>
      </c>
      <c r="E1962" s="212">
        <v>4381</v>
      </c>
      <c r="F1962" s="213" t="s">
        <v>761</v>
      </c>
      <c r="G1962" s="231"/>
      <c r="H1962" s="85" t="s">
        <v>51</v>
      </c>
      <c r="I1962" s="223"/>
      <c r="J1962" s="73"/>
      <c r="K1962" s="73"/>
      <c r="L1962" s="73"/>
      <c r="M1962" s="74"/>
      <c r="N1962" s="320">
        <f>SUM(N1963:N1966)</f>
        <v>3</v>
      </c>
      <c r="O1962" s="293">
        <f>SUM(O1963:O1966)</f>
        <v>1</v>
      </c>
      <c r="P1962" s="292"/>
      <c r="Q1962" s="87"/>
      <c r="R1962" s="87"/>
      <c r="S1962" s="87"/>
      <c r="T1962" s="87"/>
      <c r="U1962" s="87"/>
      <c r="V1962" s="87"/>
      <c r="W1962" s="87"/>
      <c r="X1962" s="87"/>
      <c r="Y1962" s="88"/>
      <c r="Z1962" s="119">
        <f>SUM(Z1963:Z1966)</f>
        <v>33.333333333333329</v>
      </c>
      <c r="AA1962" s="88"/>
      <c r="AB1962" s="87"/>
      <c r="AC1962" s="87"/>
      <c r="AD1962" s="87"/>
      <c r="AE1962" s="87"/>
      <c r="AF1962" s="87"/>
      <c r="AG1962" s="87"/>
      <c r="AH1962" s="87"/>
      <c r="AI1962" s="87"/>
      <c r="AJ1962" s="88"/>
      <c r="AK1962" s="119">
        <f>SUM(AK1963:AK1966)</f>
        <v>0</v>
      </c>
      <c r="AL1962" s="88"/>
      <c r="AM1962" s="87"/>
      <c r="AN1962" s="87"/>
      <c r="AO1962" s="87"/>
      <c r="AP1962" s="87"/>
      <c r="AQ1962" s="87"/>
      <c r="AR1962" s="87"/>
      <c r="AS1962" s="87"/>
      <c r="AT1962" s="87"/>
      <c r="AU1962" s="87"/>
      <c r="AV1962" s="87"/>
      <c r="AW1962" s="112"/>
      <c r="AX1962" s="119">
        <f>SUM(AX1963:AX1966)</f>
        <v>675</v>
      </c>
      <c r="AY1962" s="88"/>
      <c r="AZ1962" s="79"/>
      <c r="BA1962" s="80"/>
      <c r="BB1962" s="71"/>
      <c r="BC1962" s="95"/>
      <c r="BD1962" s="41">
        <v>4</v>
      </c>
      <c r="BE1962" s="52">
        <v>43</v>
      </c>
      <c r="BF1962" s="103">
        <v>4381</v>
      </c>
      <c r="BG1962" s="279" t="s">
        <v>51</v>
      </c>
    </row>
    <row r="1963" spans="1:59" s="63" customFormat="1" ht="12.75" x14ac:dyDescent="0.2">
      <c r="A1963" s="196">
        <v>4</v>
      </c>
      <c r="B1963" s="197" t="s">
        <v>422</v>
      </c>
      <c r="C1963" s="208">
        <v>43</v>
      </c>
      <c r="D1963" s="209" t="s">
        <v>688</v>
      </c>
      <c r="E1963" s="212">
        <v>4381</v>
      </c>
      <c r="F1963" s="213" t="s">
        <v>761</v>
      </c>
      <c r="G1963" s="231"/>
      <c r="H1963" s="89" t="s">
        <v>52</v>
      </c>
      <c r="I1963" s="90" t="s">
        <v>762</v>
      </c>
      <c r="J1963" s="90"/>
      <c r="K1963" s="90" t="s">
        <v>64</v>
      </c>
      <c r="L1963" s="90" t="s">
        <v>398</v>
      </c>
      <c r="M1963" s="91"/>
      <c r="N1963" s="312">
        <v>1</v>
      </c>
      <c r="O1963" s="313">
        <f>N1963/N$1962</f>
        <v>0.33333333333333331</v>
      </c>
      <c r="P1963" s="104">
        <v>1</v>
      </c>
      <c r="Q1963" s="92"/>
      <c r="R1963" s="92"/>
      <c r="S1963" s="92"/>
      <c r="T1963" s="92"/>
      <c r="U1963" s="92"/>
      <c r="V1963" s="92"/>
      <c r="W1963" s="92"/>
      <c r="X1963" s="109">
        <f>P1963*P$7+Q1963*Q$7+R1963*R$7+S1963*S$7+T1963*T$7+U1963*U$7+V1963*V$7+W1963*W$7</f>
        <v>100</v>
      </c>
      <c r="Y1963" s="83"/>
      <c r="Z1963" s="110">
        <f>X1963*$O1963</f>
        <v>33.333333333333329</v>
      </c>
      <c r="AA1963" s="111"/>
      <c r="AB1963" s="92"/>
      <c r="AC1963" s="92"/>
      <c r="AD1963" s="92"/>
      <c r="AE1963" s="92"/>
      <c r="AF1963" s="92"/>
      <c r="AG1963" s="92"/>
      <c r="AH1963" s="92"/>
      <c r="AI1963" s="109">
        <f>AB1963*AB$7+AC1963*AC$7+AD1963*AD$7+AE1963*AE$7+AF1963*AF$7+AG1963*AG$7+AH1963*AH$7</f>
        <v>0</v>
      </c>
      <c r="AJ1963" s="83"/>
      <c r="AK1963" s="110">
        <f>AI1963*$O1963</f>
        <v>0</v>
      </c>
      <c r="AL1963" s="111"/>
      <c r="AM1963" s="92"/>
      <c r="AN1963" s="92"/>
      <c r="AO1963" s="92"/>
      <c r="AP1963" s="92"/>
      <c r="AQ1963" s="92"/>
      <c r="AR1963" s="92"/>
      <c r="AS1963" s="92">
        <v>1</v>
      </c>
      <c r="AT1963" s="92"/>
      <c r="AU1963" s="92"/>
      <c r="AV1963" s="109">
        <f>AM1963*AM$7+AN1963*AN$7+AO1963*AO$7+AP1963*AP$7+AQ1963*AQ$7+AR1963*AR$7+AS1963*AS$7+AT1963*AT$7+AU1963*AU$7</f>
        <v>1000</v>
      </c>
      <c r="AW1963" s="75"/>
      <c r="AX1963" s="110">
        <f>AV1963*$O1963</f>
        <v>333.33333333333331</v>
      </c>
      <c r="AY1963" s="111"/>
      <c r="AZ1963" s="93"/>
      <c r="BA1963" s="94" t="s">
        <v>554</v>
      </c>
      <c r="BB1963" s="71"/>
      <c r="BC1963" s="95"/>
      <c r="BD1963" s="41">
        <v>4</v>
      </c>
      <c r="BE1963" s="52">
        <v>43</v>
      </c>
      <c r="BF1963" s="103">
        <v>4381</v>
      </c>
      <c r="BG1963" s="280" t="s">
        <v>52</v>
      </c>
    </row>
    <row r="1964" spans="1:59" s="63" customFormat="1" ht="12.75" x14ac:dyDescent="0.2">
      <c r="A1964" s="196">
        <v>4</v>
      </c>
      <c r="B1964" s="197" t="s">
        <v>422</v>
      </c>
      <c r="C1964" s="208">
        <v>43</v>
      </c>
      <c r="D1964" s="209" t="s">
        <v>688</v>
      </c>
      <c r="E1964" s="212">
        <v>4381</v>
      </c>
      <c r="F1964" s="213" t="s">
        <v>761</v>
      </c>
      <c r="G1964" s="231"/>
      <c r="H1964" s="89"/>
      <c r="I1964" s="90" t="s">
        <v>532</v>
      </c>
      <c r="J1964" s="90"/>
      <c r="K1964" s="90" t="s">
        <v>64</v>
      </c>
      <c r="L1964" s="90" t="s">
        <v>533</v>
      </c>
      <c r="M1964" s="91"/>
      <c r="N1964" s="312">
        <v>1</v>
      </c>
      <c r="O1964" s="313">
        <f>N1964/N$1962</f>
        <v>0.33333333333333331</v>
      </c>
      <c r="P1964" s="104"/>
      <c r="Q1964" s="92"/>
      <c r="R1964" s="92"/>
      <c r="S1964" s="92"/>
      <c r="T1964" s="92"/>
      <c r="U1964" s="92"/>
      <c r="V1964" s="92"/>
      <c r="W1964" s="92"/>
      <c r="X1964" s="109">
        <f>P1964*P$7+Q1964*Q$7+R1964*R$7+S1964*S$7+T1964*T$7+U1964*U$7+V1964*V$7+W1964*W$7</f>
        <v>0</v>
      </c>
      <c r="Y1964" s="83"/>
      <c r="Z1964" s="110">
        <f>X1964*$O1964</f>
        <v>0</v>
      </c>
      <c r="AA1964" s="111"/>
      <c r="AB1964" s="92"/>
      <c r="AC1964" s="92"/>
      <c r="AD1964" s="92"/>
      <c r="AE1964" s="92"/>
      <c r="AF1964" s="92"/>
      <c r="AG1964" s="92"/>
      <c r="AH1964" s="92"/>
      <c r="AI1964" s="109">
        <f>AB1964*AB$7+AC1964*AC$7+AD1964*AD$7+AE1964*AE$7+AF1964*AF$7+AG1964*AG$7+AH1964*AH$7</f>
        <v>0</v>
      </c>
      <c r="AJ1964" s="83"/>
      <c r="AK1964" s="110">
        <f>AI1964*$O1964</f>
        <v>0</v>
      </c>
      <c r="AL1964" s="111"/>
      <c r="AM1964" s="92"/>
      <c r="AN1964" s="92">
        <v>1</v>
      </c>
      <c r="AO1964" s="92"/>
      <c r="AP1964" s="92"/>
      <c r="AQ1964" s="92"/>
      <c r="AR1964" s="92"/>
      <c r="AS1964" s="92"/>
      <c r="AT1964" s="92"/>
      <c r="AU1964" s="92"/>
      <c r="AV1964" s="109">
        <f>AM1964*AM$7+AN1964*AN$7+AO1964*AO$7+AP1964*AP$7+AQ1964*AQ$7+AR1964*AR$7+AS1964*AS$7+AT1964*AT$7+AU1964*AU$7</f>
        <v>25</v>
      </c>
      <c r="AW1964" s="75"/>
      <c r="AX1964" s="110">
        <f>AV1964*$O1964</f>
        <v>8.3333333333333321</v>
      </c>
      <c r="AY1964" s="111"/>
      <c r="AZ1964" s="93"/>
      <c r="BA1964" s="94" t="s">
        <v>554</v>
      </c>
      <c r="BB1964" s="71"/>
      <c r="BC1964" s="95"/>
      <c r="BD1964" s="41">
        <v>4</v>
      </c>
      <c r="BE1964" s="52">
        <v>43</v>
      </c>
      <c r="BF1964" s="103">
        <v>4381</v>
      </c>
      <c r="BG1964" s="280" t="s">
        <v>52</v>
      </c>
    </row>
    <row r="1965" spans="1:59" s="63" customFormat="1" ht="12.75" x14ac:dyDescent="0.2">
      <c r="A1965" s="196">
        <v>4</v>
      </c>
      <c r="B1965" s="197" t="s">
        <v>422</v>
      </c>
      <c r="C1965" s="208">
        <v>43</v>
      </c>
      <c r="D1965" s="209" t="s">
        <v>688</v>
      </c>
      <c r="E1965" s="212">
        <v>4381</v>
      </c>
      <c r="F1965" s="213" t="s">
        <v>761</v>
      </c>
      <c r="G1965" s="231"/>
      <c r="H1965" s="89"/>
      <c r="I1965" s="90" t="s">
        <v>763</v>
      </c>
      <c r="J1965" s="90"/>
      <c r="K1965" s="90" t="s">
        <v>64</v>
      </c>
      <c r="L1965" s="90" t="s">
        <v>119</v>
      </c>
      <c r="M1965" s="91"/>
      <c r="N1965" s="312">
        <v>1</v>
      </c>
      <c r="O1965" s="313">
        <f>N1965/N$1962</f>
        <v>0.33333333333333331</v>
      </c>
      <c r="P1965" s="104"/>
      <c r="Q1965" s="92"/>
      <c r="R1965" s="92"/>
      <c r="S1965" s="92"/>
      <c r="T1965" s="92"/>
      <c r="U1965" s="92"/>
      <c r="V1965" s="92"/>
      <c r="W1965" s="92"/>
      <c r="X1965" s="109">
        <f>P1965*P$7+Q1965*Q$7+R1965*R$7+S1965*S$7+T1965*T$7+U1965*U$7+V1965*V$7+W1965*W$7</f>
        <v>0</v>
      </c>
      <c r="Y1965" s="83"/>
      <c r="Z1965" s="110">
        <f>X1965*$O1965</f>
        <v>0</v>
      </c>
      <c r="AA1965" s="111"/>
      <c r="AB1965" s="92"/>
      <c r="AC1965" s="92"/>
      <c r="AD1965" s="92"/>
      <c r="AE1965" s="92"/>
      <c r="AF1965" s="92"/>
      <c r="AG1965" s="92"/>
      <c r="AH1965" s="92"/>
      <c r="AI1965" s="109">
        <f>AB1965*AB$7+AC1965*AC$7+AD1965*AD$7+AE1965*AE$7+AF1965*AF$7+AG1965*AG$7+AH1965*AH$7</f>
        <v>0</v>
      </c>
      <c r="AJ1965" s="83"/>
      <c r="AK1965" s="110">
        <f>AI1965*$O1965</f>
        <v>0</v>
      </c>
      <c r="AL1965" s="111"/>
      <c r="AM1965" s="92"/>
      <c r="AN1965" s="92"/>
      <c r="AO1965" s="92"/>
      <c r="AP1965" s="92"/>
      <c r="AQ1965" s="92"/>
      <c r="AR1965" s="92"/>
      <c r="AS1965" s="92">
        <v>1</v>
      </c>
      <c r="AT1965" s="92"/>
      <c r="AU1965" s="92"/>
      <c r="AV1965" s="109">
        <f>AM1965*AM$7+AN1965*AN$7+AO1965*AO$7+AP1965*AP$7+AQ1965*AQ$7+AR1965*AR$7+AS1965*AS$7+AT1965*AT$7+AU1965*AU$7</f>
        <v>1000</v>
      </c>
      <c r="AW1965" s="75"/>
      <c r="AX1965" s="110">
        <f>AV1965*$O1965</f>
        <v>333.33333333333331</v>
      </c>
      <c r="AY1965" s="111"/>
      <c r="AZ1965" s="93"/>
      <c r="BA1965" s="94" t="s">
        <v>554</v>
      </c>
      <c r="BB1965" s="71"/>
      <c r="BC1965" s="95"/>
      <c r="BD1965" s="41">
        <v>4</v>
      </c>
      <c r="BE1965" s="52">
        <v>43</v>
      </c>
      <c r="BF1965" s="103">
        <v>4381</v>
      </c>
      <c r="BG1965" s="280" t="s">
        <v>52</v>
      </c>
    </row>
    <row r="1966" spans="1:59" s="63" customFormat="1" ht="12.75" x14ac:dyDescent="0.2">
      <c r="A1966" s="196">
        <v>4</v>
      </c>
      <c r="B1966" s="197" t="s">
        <v>422</v>
      </c>
      <c r="C1966" s="208">
        <v>43</v>
      </c>
      <c r="D1966" s="209" t="s">
        <v>688</v>
      </c>
      <c r="E1966" s="212">
        <v>4381</v>
      </c>
      <c r="F1966" s="213" t="s">
        <v>761</v>
      </c>
      <c r="G1966" s="231"/>
      <c r="H1966" s="65"/>
      <c r="I1966" s="222"/>
      <c r="J1966" s="66"/>
      <c r="K1966" s="66"/>
      <c r="L1966" s="66"/>
      <c r="M1966" s="64"/>
      <c r="N1966" s="304"/>
      <c r="O1966" s="305"/>
      <c r="P1966" s="127"/>
      <c r="Q1966" s="67"/>
      <c r="R1966" s="67"/>
      <c r="S1966" s="67"/>
      <c r="T1966" s="67"/>
      <c r="U1966" s="67"/>
      <c r="V1966" s="67"/>
      <c r="W1966" s="67"/>
      <c r="X1966" s="67"/>
      <c r="Y1966" s="68"/>
      <c r="Z1966" s="68"/>
      <c r="AA1966" s="68"/>
      <c r="AB1966" s="67"/>
      <c r="AC1966" s="67"/>
      <c r="AD1966" s="67"/>
      <c r="AE1966" s="67"/>
      <c r="AF1966" s="67"/>
      <c r="AG1966" s="67"/>
      <c r="AH1966" s="67"/>
      <c r="AI1966" s="67"/>
      <c r="AJ1966" s="68"/>
      <c r="AK1966" s="68"/>
      <c r="AL1966" s="68"/>
      <c r="AM1966" s="67"/>
      <c r="AN1966" s="67"/>
      <c r="AO1966" s="67"/>
      <c r="AP1966" s="67"/>
      <c r="AQ1966" s="67"/>
      <c r="AR1966" s="67"/>
      <c r="AS1966" s="67"/>
      <c r="AT1966" s="67"/>
      <c r="AU1966" s="67"/>
      <c r="AV1966" s="67"/>
      <c r="AW1966" s="67"/>
      <c r="AX1966" s="68"/>
      <c r="AY1966" s="68"/>
      <c r="AZ1966" s="69"/>
      <c r="BA1966" s="70"/>
      <c r="BB1966" s="71"/>
      <c r="BC1966" s="95"/>
      <c r="BD1966" s="41">
        <v>4</v>
      </c>
      <c r="BE1966" s="52">
        <v>43</v>
      </c>
      <c r="BF1966" s="103">
        <v>4381</v>
      </c>
      <c r="BG1966" s="275"/>
    </row>
    <row r="1967" spans="1:59" s="63" customFormat="1" ht="12.75" x14ac:dyDescent="0.2">
      <c r="A1967" s="196">
        <v>4</v>
      </c>
      <c r="B1967" s="197" t="s">
        <v>422</v>
      </c>
      <c r="C1967" s="208">
        <v>43</v>
      </c>
      <c r="D1967" s="209" t="s">
        <v>688</v>
      </c>
      <c r="E1967" s="212">
        <v>4381</v>
      </c>
      <c r="F1967" s="213" t="s">
        <v>761</v>
      </c>
      <c r="G1967" s="232"/>
      <c r="H1967" s="97"/>
      <c r="I1967" s="224"/>
      <c r="J1967" s="98"/>
      <c r="K1967" s="98"/>
      <c r="L1967" s="98"/>
      <c r="M1967" s="96"/>
      <c r="N1967" s="307"/>
      <c r="O1967" s="246"/>
      <c r="P1967" s="124"/>
      <c r="Q1967" s="99"/>
      <c r="R1967" s="99"/>
      <c r="S1967" s="99"/>
      <c r="T1967" s="99"/>
      <c r="U1967" s="99"/>
      <c r="V1967" s="99"/>
      <c r="W1967" s="99"/>
      <c r="X1967" s="99"/>
      <c r="Y1967" s="100"/>
      <c r="Z1967" s="100"/>
      <c r="AA1967" s="100"/>
      <c r="AB1967" s="99"/>
      <c r="AC1967" s="99"/>
      <c r="AD1967" s="99"/>
      <c r="AE1967" s="99"/>
      <c r="AF1967" s="99"/>
      <c r="AG1967" s="99"/>
      <c r="AH1967" s="99"/>
      <c r="AI1967" s="99"/>
      <c r="AJ1967" s="100"/>
      <c r="AK1967" s="100"/>
      <c r="AL1967" s="100"/>
      <c r="AM1967" s="99"/>
      <c r="AN1967" s="99"/>
      <c r="AO1967" s="99"/>
      <c r="AP1967" s="99"/>
      <c r="AQ1967" s="99"/>
      <c r="AR1967" s="99"/>
      <c r="AS1967" s="99"/>
      <c r="AT1967" s="99"/>
      <c r="AU1967" s="99"/>
      <c r="AV1967" s="99"/>
      <c r="AW1967" s="99"/>
      <c r="AX1967" s="100"/>
      <c r="AY1967" s="100"/>
      <c r="AZ1967" s="101"/>
      <c r="BA1967" s="102"/>
      <c r="BB1967" s="95"/>
      <c r="BC1967" s="95"/>
      <c r="BD1967" s="41">
        <v>4</v>
      </c>
      <c r="BE1967" s="52">
        <v>43</v>
      </c>
      <c r="BF1967" s="103">
        <v>4381</v>
      </c>
      <c r="BG1967" s="277"/>
    </row>
    <row r="1968" spans="1:59" x14ac:dyDescent="0.25">
      <c r="A1968" s="196">
        <v>4</v>
      </c>
      <c r="B1968" s="197" t="s">
        <v>422</v>
      </c>
      <c r="C1968" s="208">
        <v>43</v>
      </c>
      <c r="D1968" s="209" t="s">
        <v>688</v>
      </c>
      <c r="E1968" s="210">
        <v>4383</v>
      </c>
      <c r="F1968" s="211" t="s">
        <v>764</v>
      </c>
      <c r="G1968" s="235"/>
      <c r="H1968" s="145"/>
      <c r="I1968" s="221"/>
      <c r="J1968" s="57"/>
      <c r="K1968" s="57"/>
      <c r="L1968" s="57"/>
      <c r="M1968" s="144"/>
      <c r="N1968" s="324"/>
      <c r="O1968" s="325"/>
      <c r="P1968" s="146"/>
      <c r="Q1968" s="146"/>
      <c r="R1968" s="146"/>
      <c r="S1968" s="146"/>
      <c r="T1968" s="146"/>
      <c r="U1968" s="146"/>
      <c r="V1968" s="146"/>
      <c r="W1968" s="146"/>
      <c r="X1968" s="146"/>
      <c r="Y1968" s="59"/>
      <c r="Z1968" s="123"/>
      <c r="AA1968" s="123"/>
      <c r="AB1968" s="146"/>
      <c r="AC1968" s="146"/>
      <c r="AD1968" s="146"/>
      <c r="AE1968" s="146"/>
      <c r="AF1968" s="146"/>
      <c r="AG1968" s="146"/>
      <c r="AH1968" s="146"/>
      <c r="AI1968" s="146"/>
      <c r="AJ1968" s="59"/>
      <c r="AK1968" s="123"/>
      <c r="AL1968" s="123"/>
      <c r="AM1968" s="146"/>
      <c r="AN1968" s="146"/>
      <c r="AO1968" s="146"/>
      <c r="AP1968" s="146"/>
      <c r="AQ1968" s="146"/>
      <c r="AR1968" s="146"/>
      <c r="AS1968" s="146"/>
      <c r="AT1968" s="146"/>
      <c r="AU1968" s="146"/>
      <c r="AV1968" s="146"/>
      <c r="AW1968" s="58"/>
      <c r="AX1968" s="123"/>
      <c r="AY1968" s="59"/>
      <c r="AZ1968" s="147"/>
      <c r="BA1968" s="148"/>
      <c r="BB1968" s="143"/>
      <c r="BC1968" s="143"/>
      <c r="BD1968" s="41">
        <v>4</v>
      </c>
      <c r="BE1968" s="52">
        <v>43</v>
      </c>
      <c r="BF1968" s="62">
        <v>4383</v>
      </c>
      <c r="BG1968" s="284"/>
    </row>
    <row r="1969" spans="1:59" s="63" customFormat="1" ht="12.75" x14ac:dyDescent="0.2">
      <c r="A1969" s="196">
        <v>4</v>
      </c>
      <c r="B1969" s="197" t="s">
        <v>422</v>
      </c>
      <c r="C1969" s="208">
        <v>43</v>
      </c>
      <c r="D1969" s="209" t="s">
        <v>688</v>
      </c>
      <c r="E1969" s="210">
        <v>4383</v>
      </c>
      <c r="F1969" s="211" t="s">
        <v>764</v>
      </c>
      <c r="G1969" s="230"/>
      <c r="H1969" s="56"/>
      <c r="I1969" s="221"/>
      <c r="J1969" s="57"/>
      <c r="K1969" s="57"/>
      <c r="L1969" s="57"/>
      <c r="M1969" s="55"/>
      <c r="N1969" s="303"/>
      <c r="O1969" s="245"/>
      <c r="P1969" s="122"/>
      <c r="Q1969" s="58"/>
      <c r="R1969" s="58"/>
      <c r="S1969" s="58"/>
      <c r="T1969" s="58"/>
      <c r="U1969" s="58"/>
      <c r="V1969" s="58"/>
      <c r="W1969" s="58"/>
      <c r="X1969" s="58"/>
      <c r="Y1969" s="59"/>
      <c r="Z1969" s="59"/>
      <c r="AA1969" s="59"/>
      <c r="AB1969" s="58"/>
      <c r="AC1969" s="58"/>
      <c r="AD1969" s="58"/>
      <c r="AE1969" s="58"/>
      <c r="AF1969" s="58"/>
      <c r="AG1969" s="58"/>
      <c r="AH1969" s="58"/>
      <c r="AI1969" s="58"/>
      <c r="AJ1969" s="59"/>
      <c r="AK1969" s="59"/>
      <c r="AL1969" s="59"/>
      <c r="AM1969" s="58"/>
      <c r="AN1969" s="58"/>
      <c r="AO1969" s="58"/>
      <c r="AP1969" s="58"/>
      <c r="AQ1969" s="58"/>
      <c r="AR1969" s="58"/>
      <c r="AS1969" s="58"/>
      <c r="AT1969" s="58"/>
      <c r="AU1969" s="58"/>
      <c r="AV1969" s="58"/>
      <c r="AW1969" s="58"/>
      <c r="AX1969" s="59"/>
      <c r="AY1969" s="59"/>
      <c r="AZ1969" s="60"/>
      <c r="BA1969" s="61"/>
      <c r="BB1969" s="54"/>
      <c r="BC1969" s="54"/>
      <c r="BD1969" s="41">
        <v>4</v>
      </c>
      <c r="BE1969" s="52">
        <v>43</v>
      </c>
      <c r="BF1969" s="62">
        <v>4383</v>
      </c>
      <c r="BG1969" s="274"/>
    </row>
    <row r="1970" spans="1:59" s="63" customFormat="1" ht="12.75" x14ac:dyDescent="0.2">
      <c r="A1970" s="196">
        <v>4</v>
      </c>
      <c r="B1970" s="197" t="s">
        <v>422</v>
      </c>
      <c r="C1970" s="208">
        <v>43</v>
      </c>
      <c r="D1970" s="209" t="s">
        <v>688</v>
      </c>
      <c r="E1970" s="210">
        <v>4383</v>
      </c>
      <c r="F1970" s="211" t="s">
        <v>764</v>
      </c>
      <c r="G1970" s="231" t="s">
        <v>1191</v>
      </c>
      <c r="H1970" s="65"/>
      <c r="I1970" s="222"/>
      <c r="J1970" s="66"/>
      <c r="K1970" s="66"/>
      <c r="L1970" s="66"/>
      <c r="M1970" s="64"/>
      <c r="N1970" s="308"/>
      <c r="O1970" s="309"/>
      <c r="P1970" s="127"/>
      <c r="Q1970" s="67"/>
      <c r="R1970" s="67"/>
      <c r="S1970" s="67"/>
      <c r="T1970" s="67"/>
      <c r="U1970" s="67"/>
      <c r="V1970" s="67"/>
      <c r="W1970" s="67"/>
      <c r="X1970" s="67"/>
      <c r="Y1970" s="68"/>
      <c r="Z1970" s="68"/>
      <c r="AA1970" s="68"/>
      <c r="AB1970" s="67"/>
      <c r="AC1970" s="67"/>
      <c r="AD1970" s="67"/>
      <c r="AE1970" s="67"/>
      <c r="AF1970" s="67"/>
      <c r="AG1970" s="67"/>
      <c r="AH1970" s="67"/>
      <c r="AI1970" s="67"/>
      <c r="AJ1970" s="68"/>
      <c r="AK1970" s="68"/>
      <c r="AL1970" s="68"/>
      <c r="AM1970" s="67"/>
      <c r="AN1970" s="67"/>
      <c r="AO1970" s="67"/>
      <c r="AP1970" s="67"/>
      <c r="AQ1970" s="67"/>
      <c r="AR1970" s="67"/>
      <c r="AS1970" s="67"/>
      <c r="AT1970" s="67"/>
      <c r="AU1970" s="67"/>
      <c r="AV1970" s="67"/>
      <c r="AW1970" s="67"/>
      <c r="AX1970" s="68"/>
      <c r="AY1970" s="68"/>
      <c r="AZ1970" s="69"/>
      <c r="BA1970" s="70"/>
      <c r="BB1970" s="71"/>
      <c r="BC1970" s="54"/>
      <c r="BD1970" s="41">
        <v>4</v>
      </c>
      <c r="BE1970" s="52">
        <v>43</v>
      </c>
      <c r="BF1970" s="62">
        <v>4383</v>
      </c>
      <c r="BG1970" s="275"/>
    </row>
    <row r="1971" spans="1:59" s="63" customFormat="1" ht="12.75" x14ac:dyDescent="0.2">
      <c r="A1971" s="196">
        <v>4</v>
      </c>
      <c r="B1971" s="197" t="s">
        <v>422</v>
      </c>
      <c r="C1971" s="208">
        <v>43</v>
      </c>
      <c r="D1971" s="209" t="s">
        <v>688</v>
      </c>
      <c r="E1971" s="210">
        <v>4383</v>
      </c>
      <c r="F1971" s="211" t="s">
        <v>764</v>
      </c>
      <c r="G1971" s="231" t="s">
        <v>1191</v>
      </c>
      <c r="H1971" s="72" t="s">
        <v>47</v>
      </c>
      <c r="I1971" s="223"/>
      <c r="J1971" s="73"/>
      <c r="K1971" s="73"/>
      <c r="L1971" s="73"/>
      <c r="M1971" s="74"/>
      <c r="N1971" s="247"/>
      <c r="O1971" s="306"/>
      <c r="P1971" s="105"/>
      <c r="Q1971" s="75"/>
      <c r="R1971" s="75"/>
      <c r="S1971" s="75"/>
      <c r="T1971" s="75"/>
      <c r="U1971" s="75"/>
      <c r="V1971" s="75"/>
      <c r="W1971" s="75"/>
      <c r="X1971" s="75"/>
      <c r="Y1971" s="76">
        <f>IF(ISNUMBER(VLOOKUP(Y1973,P$7:W$7,MATCH(Y1973,P$7:W$7))),VLOOKUP(Y1973,P$7:W$7,MATCH(Y1973,P$7:W$7)),IF(N1975=0,"No Data",IF(Y1973&gt;0,"&lt;100",0)))</f>
        <v>10000</v>
      </c>
      <c r="Z1971" s="77">
        <f>IF(ISNUMBER(VLOOKUP(Z1975,P$7:W$7,MATCH(Z1975,P$7:W$7))),VLOOKUP(Z1975,P$7:W$7,MATCH(Z1975,P$7:W$7)),IF(N1975=0,"No Data",IF(Z1975&gt;0,"&lt;100",0)))</f>
        <v>10000</v>
      </c>
      <c r="AA1971" s="106">
        <f>IF(ISNUMBER(Z1971),Z1971,0)</f>
        <v>10000</v>
      </c>
      <c r="AB1971" s="75"/>
      <c r="AC1971" s="75"/>
      <c r="AD1971" s="75"/>
      <c r="AE1971" s="75"/>
      <c r="AF1971" s="75"/>
      <c r="AG1971" s="75"/>
      <c r="AH1971" s="75"/>
      <c r="AI1971" s="75"/>
      <c r="AJ1971" s="76">
        <f>IF(ISNUMBER(VLOOKUP(AJ1973,AB$7:AH$7,MATCH(AJ1973,AB$7:AH$7))),VLOOKUP(AJ1973,AB$7:AH$7,MATCH(AJ1973,AB$7:AH$7)),IF(N1975=0,"No Data",IF(AJ1973&gt;0,"&lt;50",0)))</f>
        <v>0</v>
      </c>
      <c r="AK1971" s="77">
        <f>IF(ISNUMBER(VLOOKUP(AK1975,AB$7:AH$7,MATCH(AK1975,AB$7:AH$7))),VLOOKUP(AK1975,AB$7:AH$7,MATCH(AK1975,AB$7:AH$7)),IF(N1975=0,"No Data",IF(AK1975&gt;0,"&lt;50",0)))</f>
        <v>0</v>
      </c>
      <c r="AL1971" s="106">
        <f>IF(ISNUMBER(AK1971),AK1971,0)</f>
        <v>0</v>
      </c>
      <c r="AM1971" s="75"/>
      <c r="AN1971" s="75"/>
      <c r="AO1971" s="75"/>
      <c r="AP1971" s="75"/>
      <c r="AQ1971" s="75"/>
      <c r="AR1971" s="75"/>
      <c r="AS1971" s="75"/>
      <c r="AT1971" s="75"/>
      <c r="AU1971" s="75"/>
      <c r="AV1971" s="75"/>
      <c r="AW1971" s="76">
        <f>IF(ISNUMBER(VLOOKUP(AW1973,AM$7:AU$7,MATCH(AW1973,AM$7:AU$7))),VLOOKUP(AW1973,AM$7:AU$7,MATCH(AW1973,AM$7:AU$7)),IF(N1975=0,"No Data",IF(AW1973&gt;0,"&lt;10",0)))</f>
        <v>100</v>
      </c>
      <c r="AX1971" s="77">
        <f>IF(ISNUMBER(VLOOKUP(AX1975,AM$7:AU$7,MATCH(AX1975,AM$7:AU$7))),VLOOKUP(AX1975,AM$7:AU$7,MATCH(AX1975,AM$7:AU$7)),IF(N1975=0,"No Data",IF(AX1975&gt;0,"&lt;10",0)))</f>
        <v>250</v>
      </c>
      <c r="AY1971" s="106">
        <f>IF(ISNUMBER(AX1971),AX1971,0)</f>
        <v>250</v>
      </c>
      <c r="AZ1971" s="79"/>
      <c r="BA1971" s="80"/>
      <c r="BB1971" s="71"/>
      <c r="BC1971" s="54"/>
      <c r="BD1971" s="41">
        <v>4</v>
      </c>
      <c r="BE1971" s="52">
        <v>43</v>
      </c>
      <c r="BF1971" s="62">
        <v>4383</v>
      </c>
      <c r="BG1971" s="276" t="s">
        <v>47</v>
      </c>
    </row>
    <row r="1972" spans="1:59" s="63" customFormat="1" ht="12.75" x14ac:dyDescent="0.2">
      <c r="A1972" s="196">
        <v>4</v>
      </c>
      <c r="B1972" s="197" t="s">
        <v>422</v>
      </c>
      <c r="C1972" s="208">
        <v>43</v>
      </c>
      <c r="D1972" s="209" t="s">
        <v>688</v>
      </c>
      <c r="E1972" s="210">
        <v>4383</v>
      </c>
      <c r="F1972" s="211" t="s">
        <v>764</v>
      </c>
      <c r="G1972" s="231" t="s">
        <v>1191</v>
      </c>
      <c r="H1972" s="81" t="s">
        <v>48</v>
      </c>
      <c r="I1972" s="223"/>
      <c r="J1972" s="73"/>
      <c r="K1972" s="73"/>
      <c r="L1972" s="73"/>
      <c r="M1972" s="74"/>
      <c r="N1972" s="247"/>
      <c r="O1972" s="306"/>
      <c r="P1972" s="105"/>
      <c r="Q1972" s="75"/>
      <c r="R1972" s="75"/>
      <c r="S1972" s="75"/>
      <c r="T1972" s="75"/>
      <c r="U1972" s="75"/>
      <c r="V1972" s="75"/>
      <c r="W1972" s="75"/>
      <c r="X1972" s="75"/>
      <c r="Y1972" s="82">
        <f>MIN(X1976:X1985)</f>
        <v>0</v>
      </c>
      <c r="Z1972" s="83"/>
      <c r="AA1972" s="83"/>
      <c r="AB1972" s="75"/>
      <c r="AC1972" s="75"/>
      <c r="AD1972" s="75"/>
      <c r="AE1972" s="75"/>
      <c r="AF1972" s="75"/>
      <c r="AG1972" s="75"/>
      <c r="AH1972" s="75"/>
      <c r="AI1972" s="75"/>
      <c r="AJ1972" s="82">
        <f>MIN(AI1976:AI1985)</f>
        <v>0</v>
      </c>
      <c r="AK1972" s="83"/>
      <c r="AL1972" s="83"/>
      <c r="AM1972" s="75"/>
      <c r="AN1972" s="75"/>
      <c r="AO1972" s="75"/>
      <c r="AP1972" s="75"/>
      <c r="AQ1972" s="75"/>
      <c r="AR1972" s="75"/>
      <c r="AS1972" s="75"/>
      <c r="AT1972" s="75"/>
      <c r="AU1972" s="75"/>
      <c r="AV1972" s="75"/>
      <c r="AW1972" s="82">
        <f>MIN(AV1976:AV1985)</f>
        <v>100</v>
      </c>
      <c r="AX1972" s="83"/>
      <c r="AY1972" s="83"/>
      <c r="AZ1972" s="79"/>
      <c r="BA1972" s="80"/>
      <c r="BB1972" s="71"/>
      <c r="BC1972" s="54"/>
      <c r="BD1972" s="41">
        <v>4</v>
      </c>
      <c r="BE1972" s="52">
        <v>43</v>
      </c>
      <c r="BF1972" s="62">
        <v>4383</v>
      </c>
      <c r="BG1972" s="278" t="s">
        <v>48</v>
      </c>
    </row>
    <row r="1973" spans="1:59" s="63" customFormat="1" ht="12.75" x14ac:dyDescent="0.2">
      <c r="A1973" s="196">
        <v>4</v>
      </c>
      <c r="B1973" s="197" t="s">
        <v>422</v>
      </c>
      <c r="C1973" s="208">
        <v>43</v>
      </c>
      <c r="D1973" s="209" t="s">
        <v>688</v>
      </c>
      <c r="E1973" s="210">
        <v>4383</v>
      </c>
      <c r="F1973" s="211" t="s">
        <v>764</v>
      </c>
      <c r="G1973" s="231" t="s">
        <v>1191</v>
      </c>
      <c r="H1973" s="81" t="s">
        <v>49</v>
      </c>
      <c r="I1973" s="223"/>
      <c r="J1973" s="73"/>
      <c r="K1973" s="73"/>
      <c r="L1973" s="73"/>
      <c r="M1973" s="74"/>
      <c r="N1973" s="247"/>
      <c r="O1973" s="306"/>
      <c r="P1973" s="105"/>
      <c r="Q1973" s="75"/>
      <c r="R1973" s="75"/>
      <c r="S1973" s="75"/>
      <c r="T1973" s="75"/>
      <c r="U1973" s="75"/>
      <c r="V1973" s="75"/>
      <c r="W1973" s="75"/>
      <c r="X1973" s="75"/>
      <c r="Y1973" s="84">
        <f>IF(ISNUMBER(AVERAGE(X1976:X1985)),AVERAGE(X1976:X1985),0)</f>
        <v>13000</v>
      </c>
      <c r="Z1973" s="83"/>
      <c r="AA1973" s="83"/>
      <c r="AB1973" s="75"/>
      <c r="AC1973" s="75"/>
      <c r="AD1973" s="75"/>
      <c r="AE1973" s="75"/>
      <c r="AF1973" s="75"/>
      <c r="AG1973" s="75"/>
      <c r="AH1973" s="75"/>
      <c r="AI1973" s="75"/>
      <c r="AJ1973" s="84">
        <f>IF(ISNUMBER(AVERAGE(AI1976:AI1985)),AVERAGE(AI1976:AI1985),0)</f>
        <v>0</v>
      </c>
      <c r="AK1973" s="83"/>
      <c r="AL1973" s="83"/>
      <c r="AM1973" s="75"/>
      <c r="AN1973" s="75"/>
      <c r="AO1973" s="75"/>
      <c r="AP1973" s="75"/>
      <c r="AQ1973" s="75"/>
      <c r="AR1973" s="75"/>
      <c r="AS1973" s="75"/>
      <c r="AT1973" s="75"/>
      <c r="AU1973" s="75"/>
      <c r="AV1973" s="75"/>
      <c r="AW1973" s="84">
        <f>IF(ISNUMBER(AVERAGE(AV1976:AV1985)),AVERAGE(AV1976:AV1985),0)</f>
        <v>245</v>
      </c>
      <c r="AX1973" s="83"/>
      <c r="AY1973" s="83"/>
      <c r="AZ1973" s="79"/>
      <c r="BA1973" s="80"/>
      <c r="BB1973" s="71"/>
      <c r="BC1973" s="54"/>
      <c r="BD1973" s="41">
        <v>4</v>
      </c>
      <c r="BE1973" s="52">
        <v>43</v>
      </c>
      <c r="BF1973" s="62">
        <v>4383</v>
      </c>
      <c r="BG1973" s="278" t="s">
        <v>49</v>
      </c>
    </row>
    <row r="1974" spans="1:59" s="63" customFormat="1" ht="12.75" x14ac:dyDescent="0.2">
      <c r="A1974" s="196">
        <v>4</v>
      </c>
      <c r="B1974" s="197" t="s">
        <v>422</v>
      </c>
      <c r="C1974" s="208">
        <v>43</v>
      </c>
      <c r="D1974" s="209" t="s">
        <v>688</v>
      </c>
      <c r="E1974" s="210">
        <v>4383</v>
      </c>
      <c r="F1974" s="211" t="s">
        <v>764</v>
      </c>
      <c r="G1974" s="231" t="s">
        <v>1191</v>
      </c>
      <c r="H1974" s="81" t="s">
        <v>50</v>
      </c>
      <c r="I1974" s="223"/>
      <c r="J1974" s="73"/>
      <c r="K1974" s="73"/>
      <c r="L1974" s="73"/>
      <c r="M1974" s="74"/>
      <c r="N1974" s="247"/>
      <c r="O1974" s="306"/>
      <c r="P1974" s="105"/>
      <c r="Q1974" s="75"/>
      <c r="R1974" s="75"/>
      <c r="S1974" s="75"/>
      <c r="T1974" s="75"/>
      <c r="U1974" s="75"/>
      <c r="V1974" s="75"/>
      <c r="W1974" s="75"/>
      <c r="X1974" s="75"/>
      <c r="Y1974" s="84">
        <f>MAX(X1976:X1985)</f>
        <v>25000</v>
      </c>
      <c r="Z1974" s="83"/>
      <c r="AA1974" s="83"/>
      <c r="AB1974" s="75"/>
      <c r="AC1974" s="75"/>
      <c r="AD1974" s="75"/>
      <c r="AE1974" s="75"/>
      <c r="AF1974" s="75"/>
      <c r="AG1974" s="75"/>
      <c r="AH1974" s="75"/>
      <c r="AI1974" s="75"/>
      <c r="AJ1974" s="84">
        <f>MAX(AI1976:AI1985)</f>
        <v>0</v>
      </c>
      <c r="AK1974" s="83"/>
      <c r="AL1974" s="83"/>
      <c r="AM1974" s="75"/>
      <c r="AN1974" s="75"/>
      <c r="AO1974" s="75"/>
      <c r="AP1974" s="75"/>
      <c r="AQ1974" s="75"/>
      <c r="AR1974" s="75"/>
      <c r="AS1974" s="75"/>
      <c r="AT1974" s="75"/>
      <c r="AU1974" s="75"/>
      <c r="AV1974" s="75"/>
      <c r="AW1974" s="84">
        <f>MAX(AV1976:AV1985)</f>
        <v>1000</v>
      </c>
      <c r="AX1974" s="83"/>
      <c r="AY1974" s="83"/>
      <c r="AZ1974" s="79"/>
      <c r="BA1974" s="80"/>
      <c r="BB1974" s="71"/>
      <c r="BC1974" s="54"/>
      <c r="BD1974" s="41">
        <v>4</v>
      </c>
      <c r="BE1974" s="52">
        <v>43</v>
      </c>
      <c r="BF1974" s="62">
        <v>4383</v>
      </c>
      <c r="BG1974" s="278" t="s">
        <v>50</v>
      </c>
    </row>
    <row r="1975" spans="1:59" s="63" customFormat="1" ht="12.75" x14ac:dyDescent="0.2">
      <c r="A1975" s="196">
        <v>4</v>
      </c>
      <c r="B1975" s="197" t="s">
        <v>422</v>
      </c>
      <c r="C1975" s="208">
        <v>43</v>
      </c>
      <c r="D1975" s="209" t="s">
        <v>688</v>
      </c>
      <c r="E1975" s="210">
        <v>4383</v>
      </c>
      <c r="F1975" s="211" t="s">
        <v>764</v>
      </c>
      <c r="G1975" s="231" t="s">
        <v>1191</v>
      </c>
      <c r="H1975" s="85" t="s">
        <v>51</v>
      </c>
      <c r="I1975" s="223"/>
      <c r="J1975" s="73"/>
      <c r="K1975" s="73"/>
      <c r="L1975" s="73"/>
      <c r="M1975" s="74"/>
      <c r="N1975" s="248">
        <f>SUM(N1976:N1985)</f>
        <v>9</v>
      </c>
      <c r="O1975" s="293">
        <f>SUM(O1976:O1985)</f>
        <v>1.0000000000000002</v>
      </c>
      <c r="P1975" s="292"/>
      <c r="Q1975" s="87"/>
      <c r="R1975" s="87"/>
      <c r="S1975" s="87"/>
      <c r="T1975" s="87"/>
      <c r="U1975" s="87"/>
      <c r="V1975" s="87"/>
      <c r="W1975" s="87"/>
      <c r="X1975" s="87"/>
      <c r="Y1975" s="88"/>
      <c r="Z1975" s="119">
        <f>SUM(Z1976:Z1985)</f>
        <v>14444.444444444443</v>
      </c>
      <c r="AA1975" s="120"/>
      <c r="AB1975" s="111"/>
      <c r="AC1975" s="111"/>
      <c r="AD1975" s="111"/>
      <c r="AE1975" s="111"/>
      <c r="AF1975" s="111"/>
      <c r="AG1975" s="111"/>
      <c r="AH1975" s="111"/>
      <c r="AI1975" s="111"/>
      <c r="AJ1975" s="120"/>
      <c r="AK1975" s="119">
        <f>SUM(AK1976:AK1985)</f>
        <v>0</v>
      </c>
      <c r="AL1975" s="120"/>
      <c r="AM1975" s="111"/>
      <c r="AN1975" s="111"/>
      <c r="AO1975" s="111"/>
      <c r="AP1975" s="111"/>
      <c r="AQ1975" s="111"/>
      <c r="AR1975" s="111"/>
      <c r="AS1975" s="111"/>
      <c r="AT1975" s="111"/>
      <c r="AU1975" s="111"/>
      <c r="AV1975" s="111"/>
      <c r="AW1975" s="120"/>
      <c r="AX1975" s="119">
        <f>SUM(AX1976:AX1985)</f>
        <v>261.11111111111109</v>
      </c>
      <c r="AY1975" s="88"/>
      <c r="AZ1975" s="79"/>
      <c r="BA1975" s="80"/>
      <c r="BB1975" s="71"/>
      <c r="BC1975" s="54"/>
      <c r="BD1975" s="41">
        <v>4</v>
      </c>
      <c r="BE1975" s="52">
        <v>43</v>
      </c>
      <c r="BF1975" s="62">
        <v>4383</v>
      </c>
      <c r="BG1975" s="279" t="s">
        <v>51</v>
      </c>
    </row>
    <row r="1976" spans="1:59" s="63" customFormat="1" ht="12.75" x14ac:dyDescent="0.2">
      <c r="A1976" s="196">
        <v>4</v>
      </c>
      <c r="B1976" s="197" t="s">
        <v>422</v>
      </c>
      <c r="C1976" s="208">
        <v>43</v>
      </c>
      <c r="D1976" s="209" t="s">
        <v>688</v>
      </c>
      <c r="E1976" s="210">
        <v>4383</v>
      </c>
      <c r="F1976" s="211" t="s">
        <v>764</v>
      </c>
      <c r="G1976" s="231" t="s">
        <v>1191</v>
      </c>
      <c r="H1976" s="89" t="s">
        <v>52</v>
      </c>
      <c r="I1976" s="90" t="s">
        <v>765</v>
      </c>
      <c r="J1976" s="90"/>
      <c r="K1976" s="90" t="s">
        <v>64</v>
      </c>
      <c r="L1976" s="90" t="s">
        <v>528</v>
      </c>
      <c r="M1976" s="91"/>
      <c r="N1976" s="312">
        <v>0</v>
      </c>
      <c r="O1976" s="313">
        <f>N1976/N$1975</f>
        <v>0</v>
      </c>
      <c r="P1976" s="104"/>
      <c r="Q1976" s="92"/>
      <c r="R1976" s="92"/>
      <c r="S1976" s="92"/>
      <c r="T1976" s="92"/>
      <c r="U1976" s="92"/>
      <c r="V1976" s="92"/>
      <c r="W1976" s="92"/>
      <c r="X1976" s="109">
        <f t="shared" ref="X1976:X1985" si="244">P1976*P$7+Q1976*Q$7+R1976*R$7+S1976*S$7+T1976*T$7+U1976*U$7+V1976*V$7+W1976*W$7</f>
        <v>0</v>
      </c>
      <c r="Y1976" s="83"/>
      <c r="Z1976" s="110">
        <f t="shared" ref="Z1976:Z1985" si="245">X1976*$O1976</f>
        <v>0</v>
      </c>
      <c r="AA1976" s="111"/>
      <c r="AB1976" s="92"/>
      <c r="AC1976" s="92"/>
      <c r="AD1976" s="92"/>
      <c r="AE1976" s="92"/>
      <c r="AF1976" s="92"/>
      <c r="AG1976" s="92"/>
      <c r="AH1976" s="92"/>
      <c r="AI1976" s="109">
        <f t="shared" ref="AI1976:AI1985" si="246">AB1976*AB$7+AC1976*AC$7+AD1976*AD$7+AE1976*AE$7+AF1976*AF$7+AG1976*AG$7+AH1976*AH$7</f>
        <v>0</v>
      </c>
      <c r="AJ1976" s="83"/>
      <c r="AK1976" s="110">
        <f t="shared" ref="AK1976:AK1985" si="247">AI1976*$O1976</f>
        <v>0</v>
      </c>
      <c r="AL1976" s="111"/>
      <c r="AM1976" s="92"/>
      <c r="AN1976" s="92"/>
      <c r="AO1976" s="92"/>
      <c r="AP1976" s="92">
        <v>1</v>
      </c>
      <c r="AQ1976" s="92"/>
      <c r="AR1976" s="92"/>
      <c r="AS1976" s="92"/>
      <c r="AT1976" s="92"/>
      <c r="AU1976" s="92"/>
      <c r="AV1976" s="109">
        <f t="shared" ref="AV1976:AV1985" si="248">AM1976*AM$7+AN1976*AN$7+AO1976*AO$7+AP1976*AP$7+AQ1976*AQ$7+AR1976*AR$7+AS1976*AS$7+AT1976*AT$7+AU1976*AU$7</f>
        <v>100</v>
      </c>
      <c r="AW1976" s="75"/>
      <c r="AX1976" s="110">
        <f t="shared" ref="AX1976:AX1985" si="249">AV1976*$O1976</f>
        <v>0</v>
      </c>
      <c r="AY1976" s="111"/>
      <c r="AZ1976" s="93"/>
      <c r="BA1976" s="94" t="s">
        <v>105</v>
      </c>
      <c r="BB1976" s="71"/>
      <c r="BC1976" s="54"/>
      <c r="BD1976" s="41">
        <v>4</v>
      </c>
      <c r="BE1976" s="52">
        <v>43</v>
      </c>
      <c r="BF1976" s="62">
        <v>4383</v>
      </c>
      <c r="BG1976" s="280" t="s">
        <v>52</v>
      </c>
    </row>
    <row r="1977" spans="1:59" s="63" customFormat="1" ht="12.75" x14ac:dyDescent="0.2">
      <c r="A1977" s="196">
        <v>4</v>
      </c>
      <c r="B1977" s="197" t="s">
        <v>422</v>
      </c>
      <c r="C1977" s="208">
        <v>43</v>
      </c>
      <c r="D1977" s="209" t="s">
        <v>688</v>
      </c>
      <c r="E1977" s="210">
        <v>4383</v>
      </c>
      <c r="F1977" s="211" t="s">
        <v>764</v>
      </c>
      <c r="G1977" s="231" t="s">
        <v>1191</v>
      </c>
      <c r="H1977" s="89"/>
      <c r="I1977" s="90" t="s">
        <v>551</v>
      </c>
      <c r="J1977" s="90"/>
      <c r="K1977" s="90" t="s">
        <v>553</v>
      </c>
      <c r="L1977" s="90"/>
      <c r="M1977" s="91"/>
      <c r="N1977" s="312">
        <v>1</v>
      </c>
      <c r="O1977" s="313">
        <f t="shared" ref="O1977:O1985" si="250">N1977/N$1975</f>
        <v>0.1111111111111111</v>
      </c>
      <c r="P1977" s="104"/>
      <c r="Q1977" s="92"/>
      <c r="R1977" s="92"/>
      <c r="S1977" s="92"/>
      <c r="T1977" s="92"/>
      <c r="U1977" s="92"/>
      <c r="V1977" s="92"/>
      <c r="W1977" s="92">
        <v>1</v>
      </c>
      <c r="X1977" s="109">
        <f t="shared" si="244"/>
        <v>25000</v>
      </c>
      <c r="Y1977" s="83"/>
      <c r="Z1977" s="110">
        <f t="shared" si="245"/>
        <v>2777.7777777777778</v>
      </c>
      <c r="AA1977" s="111"/>
      <c r="AB1977" s="92"/>
      <c r="AC1977" s="92"/>
      <c r="AD1977" s="92"/>
      <c r="AE1977" s="92"/>
      <c r="AF1977" s="92"/>
      <c r="AG1977" s="92"/>
      <c r="AH1977" s="92"/>
      <c r="AI1977" s="109">
        <f t="shared" si="246"/>
        <v>0</v>
      </c>
      <c r="AJ1977" s="83"/>
      <c r="AK1977" s="110">
        <f t="shared" si="247"/>
        <v>0</v>
      </c>
      <c r="AL1977" s="111"/>
      <c r="AM1977" s="92"/>
      <c r="AN1977" s="92"/>
      <c r="AO1977" s="92"/>
      <c r="AP1977" s="92">
        <v>1</v>
      </c>
      <c r="AQ1977" s="92"/>
      <c r="AR1977" s="92"/>
      <c r="AS1977" s="92"/>
      <c r="AT1977" s="92"/>
      <c r="AU1977" s="92"/>
      <c r="AV1977" s="109">
        <f t="shared" si="248"/>
        <v>100</v>
      </c>
      <c r="AW1977" s="75"/>
      <c r="AX1977" s="110">
        <f t="shared" si="249"/>
        <v>11.111111111111111</v>
      </c>
      <c r="AY1977" s="111"/>
      <c r="AZ1977" s="93"/>
      <c r="BA1977" s="94" t="s">
        <v>554</v>
      </c>
      <c r="BB1977" s="71"/>
      <c r="BC1977" s="54"/>
      <c r="BD1977" s="41">
        <v>4</v>
      </c>
      <c r="BE1977" s="52">
        <v>43</v>
      </c>
      <c r="BF1977" s="62">
        <v>4383</v>
      </c>
      <c r="BG1977" s="280" t="s">
        <v>52</v>
      </c>
    </row>
    <row r="1978" spans="1:59" s="63" customFormat="1" ht="12.75" x14ac:dyDescent="0.2">
      <c r="A1978" s="196">
        <v>4</v>
      </c>
      <c r="B1978" s="197" t="s">
        <v>422</v>
      </c>
      <c r="C1978" s="208">
        <v>43</v>
      </c>
      <c r="D1978" s="209" t="s">
        <v>688</v>
      </c>
      <c r="E1978" s="210">
        <v>4383</v>
      </c>
      <c r="F1978" s="211" t="s">
        <v>764</v>
      </c>
      <c r="G1978" s="231" t="s">
        <v>1191</v>
      </c>
      <c r="H1978" s="89"/>
      <c r="I1978" s="90" t="s">
        <v>457</v>
      </c>
      <c r="J1978" s="90"/>
      <c r="K1978" s="90" t="s">
        <v>237</v>
      </c>
      <c r="L1978" s="90"/>
      <c r="M1978" s="91"/>
      <c r="N1978" s="312">
        <v>1</v>
      </c>
      <c r="O1978" s="313">
        <f t="shared" si="250"/>
        <v>0.1111111111111111</v>
      </c>
      <c r="P1978" s="104"/>
      <c r="Q1978" s="92"/>
      <c r="R1978" s="92"/>
      <c r="S1978" s="92"/>
      <c r="T1978" s="92"/>
      <c r="U1978" s="92"/>
      <c r="V1978" s="92"/>
      <c r="W1978" s="92">
        <v>1</v>
      </c>
      <c r="X1978" s="109">
        <f t="shared" si="244"/>
        <v>25000</v>
      </c>
      <c r="Y1978" s="83"/>
      <c r="Z1978" s="110">
        <f t="shared" si="245"/>
        <v>2777.7777777777778</v>
      </c>
      <c r="AA1978" s="111"/>
      <c r="AB1978" s="92"/>
      <c r="AC1978" s="92"/>
      <c r="AD1978" s="92"/>
      <c r="AE1978" s="92"/>
      <c r="AF1978" s="92"/>
      <c r="AG1978" s="92"/>
      <c r="AH1978" s="92"/>
      <c r="AI1978" s="109">
        <f t="shared" si="246"/>
        <v>0</v>
      </c>
      <c r="AJ1978" s="83"/>
      <c r="AK1978" s="110">
        <f t="shared" si="247"/>
        <v>0</v>
      </c>
      <c r="AL1978" s="111"/>
      <c r="AM1978" s="92"/>
      <c r="AN1978" s="92"/>
      <c r="AO1978" s="92"/>
      <c r="AP1978" s="92">
        <v>1</v>
      </c>
      <c r="AQ1978" s="92"/>
      <c r="AR1978" s="92"/>
      <c r="AS1978" s="92"/>
      <c r="AT1978" s="92"/>
      <c r="AU1978" s="92"/>
      <c r="AV1978" s="109">
        <f t="shared" si="248"/>
        <v>100</v>
      </c>
      <c r="AW1978" s="75"/>
      <c r="AX1978" s="110">
        <f t="shared" si="249"/>
        <v>11.111111111111111</v>
      </c>
      <c r="AY1978" s="111"/>
      <c r="AZ1978" s="93"/>
      <c r="BA1978" s="94" t="s">
        <v>554</v>
      </c>
      <c r="BB1978" s="71"/>
      <c r="BC1978" s="54"/>
      <c r="BD1978" s="41">
        <v>4</v>
      </c>
      <c r="BE1978" s="52">
        <v>43</v>
      </c>
      <c r="BF1978" s="62">
        <v>4383</v>
      </c>
      <c r="BG1978" s="280" t="s">
        <v>52</v>
      </c>
    </row>
    <row r="1979" spans="1:59" s="63" customFormat="1" ht="12.75" x14ac:dyDescent="0.2">
      <c r="A1979" s="196">
        <v>4</v>
      </c>
      <c r="B1979" s="197" t="s">
        <v>422</v>
      </c>
      <c r="C1979" s="208">
        <v>43</v>
      </c>
      <c r="D1979" s="209" t="s">
        <v>688</v>
      </c>
      <c r="E1979" s="210">
        <v>4383</v>
      </c>
      <c r="F1979" s="211" t="s">
        <v>764</v>
      </c>
      <c r="G1979" s="231" t="s">
        <v>1191</v>
      </c>
      <c r="H1979" s="89"/>
      <c r="I1979" s="90" t="s">
        <v>357</v>
      </c>
      <c r="J1979" s="90"/>
      <c r="K1979" s="90" t="s">
        <v>64</v>
      </c>
      <c r="L1979" s="90" t="s">
        <v>358</v>
      </c>
      <c r="M1979" s="91"/>
      <c r="N1979" s="312">
        <v>1</v>
      </c>
      <c r="O1979" s="313">
        <f t="shared" si="250"/>
        <v>0.1111111111111111</v>
      </c>
      <c r="P1979" s="104"/>
      <c r="Q1979" s="92"/>
      <c r="R1979" s="92"/>
      <c r="S1979" s="92"/>
      <c r="T1979" s="92"/>
      <c r="U1979" s="92"/>
      <c r="V1979" s="92"/>
      <c r="W1979" s="92"/>
      <c r="X1979" s="109">
        <f t="shared" si="244"/>
        <v>0</v>
      </c>
      <c r="Y1979" s="83"/>
      <c r="Z1979" s="110">
        <f t="shared" si="245"/>
        <v>0</v>
      </c>
      <c r="AA1979" s="111"/>
      <c r="AB1979" s="92"/>
      <c r="AC1979" s="92"/>
      <c r="AD1979" s="92"/>
      <c r="AE1979" s="92"/>
      <c r="AF1979" s="92"/>
      <c r="AG1979" s="92"/>
      <c r="AH1979" s="92"/>
      <c r="AI1979" s="109">
        <f t="shared" si="246"/>
        <v>0</v>
      </c>
      <c r="AJ1979" s="83"/>
      <c r="AK1979" s="110">
        <f t="shared" si="247"/>
        <v>0</v>
      </c>
      <c r="AL1979" s="111"/>
      <c r="AM1979" s="92"/>
      <c r="AN1979" s="92"/>
      <c r="AO1979" s="92"/>
      <c r="AP1979" s="92"/>
      <c r="AQ1979" s="92"/>
      <c r="AR1979" s="92">
        <v>1</v>
      </c>
      <c r="AS1979" s="92"/>
      <c r="AT1979" s="92"/>
      <c r="AU1979" s="92"/>
      <c r="AV1979" s="109">
        <f t="shared" si="248"/>
        <v>500</v>
      </c>
      <c r="AW1979" s="75"/>
      <c r="AX1979" s="110">
        <f t="shared" si="249"/>
        <v>55.55555555555555</v>
      </c>
      <c r="AY1979" s="111"/>
      <c r="AZ1979" s="93"/>
      <c r="BA1979" s="94" t="s">
        <v>554</v>
      </c>
      <c r="BB1979" s="71"/>
      <c r="BC1979" s="54"/>
      <c r="BD1979" s="41">
        <v>4</v>
      </c>
      <c r="BE1979" s="52">
        <v>43</v>
      </c>
      <c r="BF1979" s="62">
        <v>4383</v>
      </c>
      <c r="BG1979" s="280" t="s">
        <v>52</v>
      </c>
    </row>
    <row r="1980" spans="1:59" s="63" customFormat="1" ht="12.75" x14ac:dyDescent="0.2">
      <c r="A1980" s="196">
        <v>4</v>
      </c>
      <c r="B1980" s="197" t="s">
        <v>422</v>
      </c>
      <c r="C1980" s="208">
        <v>43</v>
      </c>
      <c r="D1980" s="209" t="s">
        <v>688</v>
      </c>
      <c r="E1980" s="210">
        <v>4383</v>
      </c>
      <c r="F1980" s="211" t="s">
        <v>764</v>
      </c>
      <c r="G1980" s="231" t="s">
        <v>1191</v>
      </c>
      <c r="H1980" s="89"/>
      <c r="I1980" s="90" t="s">
        <v>766</v>
      </c>
      <c r="J1980" s="90"/>
      <c r="K1980" s="90" t="s">
        <v>73</v>
      </c>
      <c r="L1980" s="90" t="s">
        <v>95</v>
      </c>
      <c r="M1980" s="91"/>
      <c r="N1980" s="312">
        <v>1</v>
      </c>
      <c r="O1980" s="313">
        <f t="shared" si="250"/>
        <v>0.1111111111111111</v>
      </c>
      <c r="P1980" s="104"/>
      <c r="Q1980" s="92"/>
      <c r="R1980" s="92"/>
      <c r="S1980" s="92"/>
      <c r="T1980" s="92"/>
      <c r="U1980" s="92"/>
      <c r="V1980" s="92"/>
      <c r="W1980" s="92">
        <v>1</v>
      </c>
      <c r="X1980" s="109">
        <f t="shared" si="244"/>
        <v>25000</v>
      </c>
      <c r="Y1980" s="83"/>
      <c r="Z1980" s="110">
        <f t="shared" si="245"/>
        <v>2777.7777777777778</v>
      </c>
      <c r="AA1980" s="111"/>
      <c r="AB1980" s="92"/>
      <c r="AC1980" s="92"/>
      <c r="AD1980" s="92"/>
      <c r="AE1980" s="92"/>
      <c r="AF1980" s="92"/>
      <c r="AG1980" s="92"/>
      <c r="AH1980" s="92"/>
      <c r="AI1980" s="109">
        <f t="shared" si="246"/>
        <v>0</v>
      </c>
      <c r="AJ1980" s="83"/>
      <c r="AK1980" s="110">
        <f t="shared" si="247"/>
        <v>0</v>
      </c>
      <c r="AL1980" s="111"/>
      <c r="AM1980" s="92"/>
      <c r="AN1980" s="92"/>
      <c r="AO1980" s="92"/>
      <c r="AP1980" s="92">
        <v>1</v>
      </c>
      <c r="AQ1980" s="92"/>
      <c r="AR1980" s="92"/>
      <c r="AS1980" s="92"/>
      <c r="AT1980" s="92"/>
      <c r="AU1980" s="92"/>
      <c r="AV1980" s="109">
        <f t="shared" si="248"/>
        <v>100</v>
      </c>
      <c r="AW1980" s="75"/>
      <c r="AX1980" s="110">
        <f t="shared" si="249"/>
        <v>11.111111111111111</v>
      </c>
      <c r="AY1980" s="111"/>
      <c r="AZ1980" s="93"/>
      <c r="BA1980" s="94" t="s">
        <v>554</v>
      </c>
      <c r="BB1980" s="71"/>
      <c r="BC1980" s="54"/>
      <c r="BD1980" s="41">
        <v>4</v>
      </c>
      <c r="BE1980" s="52">
        <v>43</v>
      </c>
      <c r="BF1980" s="62">
        <v>4383</v>
      </c>
      <c r="BG1980" s="280" t="s">
        <v>52</v>
      </c>
    </row>
    <row r="1981" spans="1:59" s="63" customFormat="1" ht="12.75" x14ac:dyDescent="0.2">
      <c r="A1981" s="196">
        <v>4</v>
      </c>
      <c r="B1981" s="197" t="s">
        <v>422</v>
      </c>
      <c r="C1981" s="208">
        <v>43</v>
      </c>
      <c r="D1981" s="209" t="s">
        <v>688</v>
      </c>
      <c r="E1981" s="210">
        <v>4383</v>
      </c>
      <c r="F1981" s="211" t="s">
        <v>764</v>
      </c>
      <c r="G1981" s="231" t="s">
        <v>1191</v>
      </c>
      <c r="H1981" s="89"/>
      <c r="I1981" s="90" t="s">
        <v>414</v>
      </c>
      <c r="J1981" s="90"/>
      <c r="K1981" s="90" t="s">
        <v>64</v>
      </c>
      <c r="L1981" s="90" t="s">
        <v>767</v>
      </c>
      <c r="M1981" s="91"/>
      <c r="N1981" s="312">
        <v>1</v>
      </c>
      <c r="O1981" s="313">
        <f t="shared" si="250"/>
        <v>0.1111111111111111</v>
      </c>
      <c r="P1981" s="104"/>
      <c r="Q1981" s="92"/>
      <c r="R1981" s="92"/>
      <c r="S1981" s="92"/>
      <c r="T1981" s="92"/>
      <c r="U1981" s="92"/>
      <c r="V1981" s="92"/>
      <c r="W1981" s="92"/>
      <c r="X1981" s="109">
        <f t="shared" si="244"/>
        <v>0</v>
      </c>
      <c r="Y1981" s="83"/>
      <c r="Z1981" s="110">
        <f t="shared" si="245"/>
        <v>0</v>
      </c>
      <c r="AA1981" s="111"/>
      <c r="AB1981" s="92"/>
      <c r="AC1981" s="92"/>
      <c r="AD1981" s="92"/>
      <c r="AE1981" s="92"/>
      <c r="AF1981" s="92"/>
      <c r="AG1981" s="92"/>
      <c r="AH1981" s="92"/>
      <c r="AI1981" s="109">
        <f t="shared" si="246"/>
        <v>0</v>
      </c>
      <c r="AJ1981" s="83"/>
      <c r="AK1981" s="110">
        <f t="shared" si="247"/>
        <v>0</v>
      </c>
      <c r="AL1981" s="111"/>
      <c r="AM1981" s="92"/>
      <c r="AN1981" s="92"/>
      <c r="AO1981" s="92"/>
      <c r="AP1981" s="92"/>
      <c r="AQ1981" s="92">
        <v>1</v>
      </c>
      <c r="AR1981" s="92"/>
      <c r="AS1981" s="92"/>
      <c r="AT1981" s="92"/>
      <c r="AU1981" s="92"/>
      <c r="AV1981" s="109">
        <f t="shared" si="248"/>
        <v>250</v>
      </c>
      <c r="AW1981" s="75"/>
      <c r="AX1981" s="110">
        <f t="shared" si="249"/>
        <v>27.777777777777775</v>
      </c>
      <c r="AY1981" s="111"/>
      <c r="AZ1981" s="93"/>
      <c r="BA1981" s="94" t="s">
        <v>554</v>
      </c>
      <c r="BB1981" s="71"/>
      <c r="BC1981" s="54"/>
      <c r="BD1981" s="41">
        <v>4</v>
      </c>
      <c r="BE1981" s="52">
        <v>43</v>
      </c>
      <c r="BF1981" s="62">
        <v>4383</v>
      </c>
      <c r="BG1981" s="280" t="s">
        <v>52</v>
      </c>
    </row>
    <row r="1982" spans="1:59" s="63" customFormat="1" ht="12.75" x14ac:dyDescent="0.2">
      <c r="A1982" s="196">
        <v>4</v>
      </c>
      <c r="B1982" s="197" t="s">
        <v>422</v>
      </c>
      <c r="C1982" s="208">
        <v>43</v>
      </c>
      <c r="D1982" s="209" t="s">
        <v>688</v>
      </c>
      <c r="E1982" s="210">
        <v>4383</v>
      </c>
      <c r="F1982" s="211" t="s">
        <v>764</v>
      </c>
      <c r="G1982" s="231" t="s">
        <v>1191</v>
      </c>
      <c r="H1982" s="89"/>
      <c r="I1982" s="90" t="s">
        <v>768</v>
      </c>
      <c r="J1982" s="90"/>
      <c r="K1982" s="90" t="s">
        <v>64</v>
      </c>
      <c r="L1982" s="90" t="s">
        <v>119</v>
      </c>
      <c r="M1982" s="91"/>
      <c r="N1982" s="312">
        <v>1</v>
      </c>
      <c r="O1982" s="313">
        <f t="shared" si="250"/>
        <v>0.1111111111111111</v>
      </c>
      <c r="P1982" s="104"/>
      <c r="Q1982" s="92"/>
      <c r="R1982" s="92"/>
      <c r="S1982" s="92"/>
      <c r="T1982" s="92"/>
      <c r="U1982" s="92"/>
      <c r="V1982" s="92"/>
      <c r="W1982" s="92"/>
      <c r="X1982" s="109">
        <f t="shared" si="244"/>
        <v>0</v>
      </c>
      <c r="Y1982" s="83"/>
      <c r="Z1982" s="110">
        <f t="shared" si="245"/>
        <v>0</v>
      </c>
      <c r="AA1982" s="111"/>
      <c r="AB1982" s="92"/>
      <c r="AC1982" s="92"/>
      <c r="AD1982" s="92"/>
      <c r="AE1982" s="92"/>
      <c r="AF1982" s="92"/>
      <c r="AG1982" s="92"/>
      <c r="AH1982" s="92"/>
      <c r="AI1982" s="109">
        <f t="shared" si="246"/>
        <v>0</v>
      </c>
      <c r="AJ1982" s="83"/>
      <c r="AK1982" s="110">
        <f t="shared" si="247"/>
        <v>0</v>
      </c>
      <c r="AL1982" s="111"/>
      <c r="AM1982" s="92"/>
      <c r="AN1982" s="92"/>
      <c r="AO1982" s="92"/>
      <c r="AP1982" s="92"/>
      <c r="AQ1982" s="92"/>
      <c r="AR1982" s="92"/>
      <c r="AS1982" s="92">
        <v>1</v>
      </c>
      <c r="AT1982" s="92"/>
      <c r="AU1982" s="92"/>
      <c r="AV1982" s="109">
        <f t="shared" si="248"/>
        <v>1000</v>
      </c>
      <c r="AW1982" s="75"/>
      <c r="AX1982" s="110">
        <f t="shared" si="249"/>
        <v>111.1111111111111</v>
      </c>
      <c r="AY1982" s="111"/>
      <c r="AZ1982" s="93"/>
      <c r="BA1982" s="94" t="s">
        <v>554</v>
      </c>
      <c r="BB1982" s="71"/>
      <c r="BC1982" s="54"/>
      <c r="BD1982" s="41">
        <v>4</v>
      </c>
      <c r="BE1982" s="52">
        <v>43</v>
      </c>
      <c r="BF1982" s="62">
        <v>4383</v>
      </c>
      <c r="BG1982" s="280" t="s">
        <v>52</v>
      </c>
    </row>
    <row r="1983" spans="1:59" s="63" customFormat="1" ht="12.75" x14ac:dyDescent="0.2">
      <c r="A1983" s="196">
        <v>4</v>
      </c>
      <c r="B1983" s="197" t="s">
        <v>422</v>
      </c>
      <c r="C1983" s="208">
        <v>43</v>
      </c>
      <c r="D1983" s="209" t="s">
        <v>688</v>
      </c>
      <c r="E1983" s="210">
        <v>4383</v>
      </c>
      <c r="F1983" s="211" t="s">
        <v>764</v>
      </c>
      <c r="G1983" s="231" t="s">
        <v>1191</v>
      </c>
      <c r="H1983" s="89"/>
      <c r="I1983" s="90" t="s">
        <v>769</v>
      </c>
      <c r="J1983" s="90" t="s">
        <v>770</v>
      </c>
      <c r="K1983" s="90" t="s">
        <v>90</v>
      </c>
      <c r="L1983" s="90" t="s">
        <v>771</v>
      </c>
      <c r="M1983" s="91"/>
      <c r="N1983" s="312">
        <v>1</v>
      </c>
      <c r="O1983" s="313">
        <f t="shared" si="250"/>
        <v>0.1111111111111111</v>
      </c>
      <c r="P1983" s="104"/>
      <c r="Q1983" s="92"/>
      <c r="R1983" s="92"/>
      <c r="S1983" s="92"/>
      <c r="T1983" s="92"/>
      <c r="U1983" s="92">
        <v>1</v>
      </c>
      <c r="V1983" s="92"/>
      <c r="W1983" s="92"/>
      <c r="X1983" s="109">
        <f t="shared" si="244"/>
        <v>5000</v>
      </c>
      <c r="Y1983" s="83"/>
      <c r="Z1983" s="110">
        <f t="shared" si="245"/>
        <v>555.55555555555554</v>
      </c>
      <c r="AA1983" s="111"/>
      <c r="AB1983" s="92"/>
      <c r="AC1983" s="92"/>
      <c r="AD1983" s="92"/>
      <c r="AE1983" s="92"/>
      <c r="AF1983" s="92"/>
      <c r="AG1983" s="92"/>
      <c r="AH1983" s="92"/>
      <c r="AI1983" s="109">
        <f t="shared" si="246"/>
        <v>0</v>
      </c>
      <c r="AJ1983" s="83"/>
      <c r="AK1983" s="110">
        <f t="shared" si="247"/>
        <v>0</v>
      </c>
      <c r="AL1983" s="111"/>
      <c r="AM1983" s="92"/>
      <c r="AN1983" s="92"/>
      <c r="AO1983" s="92"/>
      <c r="AP1983" s="92">
        <v>1</v>
      </c>
      <c r="AQ1983" s="92"/>
      <c r="AR1983" s="92"/>
      <c r="AS1983" s="92"/>
      <c r="AT1983" s="92"/>
      <c r="AU1983" s="92"/>
      <c r="AV1983" s="109">
        <f t="shared" si="248"/>
        <v>100</v>
      </c>
      <c r="AW1983" s="75"/>
      <c r="AX1983" s="110">
        <f t="shared" si="249"/>
        <v>11.111111111111111</v>
      </c>
      <c r="AY1983" s="111"/>
      <c r="AZ1983" s="93"/>
      <c r="BA1983" s="94" t="s">
        <v>554</v>
      </c>
      <c r="BB1983" s="71"/>
      <c r="BC1983" s="54"/>
      <c r="BD1983" s="41">
        <v>4</v>
      </c>
      <c r="BE1983" s="52">
        <v>43</v>
      </c>
      <c r="BF1983" s="62">
        <v>4383</v>
      </c>
      <c r="BG1983" s="280" t="s">
        <v>52</v>
      </c>
    </row>
    <row r="1984" spans="1:59" s="63" customFormat="1" ht="12.75" x14ac:dyDescent="0.2">
      <c r="A1984" s="196">
        <v>4</v>
      </c>
      <c r="B1984" s="197" t="s">
        <v>422</v>
      </c>
      <c r="C1984" s="208">
        <v>43</v>
      </c>
      <c r="D1984" s="209" t="s">
        <v>688</v>
      </c>
      <c r="E1984" s="210">
        <v>4383</v>
      </c>
      <c r="F1984" s="211" t="s">
        <v>764</v>
      </c>
      <c r="G1984" s="231" t="s">
        <v>1191</v>
      </c>
      <c r="H1984" s="89"/>
      <c r="I1984" s="90" t="s">
        <v>772</v>
      </c>
      <c r="J1984" s="90"/>
      <c r="K1984" s="90" t="s">
        <v>73</v>
      </c>
      <c r="L1984" s="90" t="s">
        <v>69</v>
      </c>
      <c r="M1984" s="91"/>
      <c r="N1984" s="312">
        <v>1</v>
      </c>
      <c r="O1984" s="313">
        <f t="shared" si="250"/>
        <v>0.1111111111111111</v>
      </c>
      <c r="P1984" s="104"/>
      <c r="Q1984" s="92"/>
      <c r="R1984" s="92"/>
      <c r="S1984" s="92"/>
      <c r="T1984" s="92"/>
      <c r="U1984" s="92"/>
      <c r="V1984" s="92"/>
      <c r="W1984" s="92">
        <v>1</v>
      </c>
      <c r="X1984" s="109">
        <f t="shared" si="244"/>
        <v>25000</v>
      </c>
      <c r="Y1984" s="83"/>
      <c r="Z1984" s="110">
        <f t="shared" si="245"/>
        <v>2777.7777777777778</v>
      </c>
      <c r="AA1984" s="111"/>
      <c r="AB1984" s="92"/>
      <c r="AC1984" s="92"/>
      <c r="AD1984" s="92"/>
      <c r="AE1984" s="92"/>
      <c r="AF1984" s="92"/>
      <c r="AG1984" s="92"/>
      <c r="AH1984" s="92"/>
      <c r="AI1984" s="109">
        <f t="shared" si="246"/>
        <v>0</v>
      </c>
      <c r="AJ1984" s="83"/>
      <c r="AK1984" s="110">
        <f t="shared" si="247"/>
        <v>0</v>
      </c>
      <c r="AL1984" s="111"/>
      <c r="AM1984" s="92"/>
      <c r="AN1984" s="92"/>
      <c r="AO1984" s="92"/>
      <c r="AP1984" s="92">
        <v>1</v>
      </c>
      <c r="AQ1984" s="92"/>
      <c r="AR1984" s="92"/>
      <c r="AS1984" s="92"/>
      <c r="AT1984" s="92"/>
      <c r="AU1984" s="92"/>
      <c r="AV1984" s="109">
        <f t="shared" si="248"/>
        <v>100</v>
      </c>
      <c r="AW1984" s="75"/>
      <c r="AX1984" s="110">
        <f t="shared" si="249"/>
        <v>11.111111111111111</v>
      </c>
      <c r="AY1984" s="111"/>
      <c r="AZ1984" s="93"/>
      <c r="BA1984" s="94" t="s">
        <v>554</v>
      </c>
      <c r="BB1984" s="71"/>
      <c r="BC1984" s="54"/>
      <c r="BD1984" s="41">
        <v>4</v>
      </c>
      <c r="BE1984" s="52">
        <v>43</v>
      </c>
      <c r="BF1984" s="62">
        <v>4383</v>
      </c>
      <c r="BG1984" s="280" t="s">
        <v>52</v>
      </c>
    </row>
    <row r="1985" spans="1:59" s="63" customFormat="1" ht="12.75" x14ac:dyDescent="0.2">
      <c r="A1985" s="196">
        <v>4</v>
      </c>
      <c r="B1985" s="197" t="s">
        <v>422</v>
      </c>
      <c r="C1985" s="208">
        <v>43</v>
      </c>
      <c r="D1985" s="209" t="s">
        <v>688</v>
      </c>
      <c r="E1985" s="210">
        <v>4383</v>
      </c>
      <c r="F1985" s="211" t="s">
        <v>764</v>
      </c>
      <c r="G1985" s="231" t="s">
        <v>1191</v>
      </c>
      <c r="H1985" s="89"/>
      <c r="I1985" s="90" t="s">
        <v>773</v>
      </c>
      <c r="J1985" s="90"/>
      <c r="K1985" s="90" t="s">
        <v>73</v>
      </c>
      <c r="L1985" s="90" t="s">
        <v>69</v>
      </c>
      <c r="M1985" s="91"/>
      <c r="N1985" s="312">
        <v>1</v>
      </c>
      <c r="O1985" s="313">
        <f t="shared" si="250"/>
        <v>0.1111111111111111</v>
      </c>
      <c r="P1985" s="104"/>
      <c r="Q1985" s="92"/>
      <c r="R1985" s="92"/>
      <c r="S1985" s="92"/>
      <c r="T1985" s="92"/>
      <c r="U1985" s="92"/>
      <c r="V1985" s="92"/>
      <c r="W1985" s="92">
        <v>1</v>
      </c>
      <c r="X1985" s="109">
        <f t="shared" si="244"/>
        <v>25000</v>
      </c>
      <c r="Y1985" s="83"/>
      <c r="Z1985" s="110">
        <f t="shared" si="245"/>
        <v>2777.7777777777778</v>
      </c>
      <c r="AA1985" s="111"/>
      <c r="AB1985" s="92"/>
      <c r="AC1985" s="92"/>
      <c r="AD1985" s="92"/>
      <c r="AE1985" s="92"/>
      <c r="AF1985" s="92"/>
      <c r="AG1985" s="92"/>
      <c r="AH1985" s="92"/>
      <c r="AI1985" s="109">
        <f t="shared" si="246"/>
        <v>0</v>
      </c>
      <c r="AJ1985" s="83"/>
      <c r="AK1985" s="110">
        <f t="shared" si="247"/>
        <v>0</v>
      </c>
      <c r="AL1985" s="111"/>
      <c r="AM1985" s="92"/>
      <c r="AN1985" s="92"/>
      <c r="AO1985" s="92"/>
      <c r="AP1985" s="92">
        <v>1</v>
      </c>
      <c r="AQ1985" s="92"/>
      <c r="AR1985" s="92"/>
      <c r="AS1985" s="92"/>
      <c r="AT1985" s="92"/>
      <c r="AU1985" s="92"/>
      <c r="AV1985" s="109">
        <f t="shared" si="248"/>
        <v>100</v>
      </c>
      <c r="AW1985" s="75"/>
      <c r="AX1985" s="110">
        <f t="shared" si="249"/>
        <v>11.111111111111111</v>
      </c>
      <c r="AY1985" s="111"/>
      <c r="AZ1985" s="93"/>
      <c r="BA1985" s="94" t="s">
        <v>554</v>
      </c>
      <c r="BB1985" s="71"/>
      <c r="BC1985" s="54"/>
      <c r="BD1985" s="41">
        <v>4</v>
      </c>
      <c r="BE1985" s="52">
        <v>43</v>
      </c>
      <c r="BF1985" s="62">
        <v>4383</v>
      </c>
      <c r="BG1985" s="280" t="s">
        <v>52</v>
      </c>
    </row>
    <row r="1986" spans="1:59" s="63" customFormat="1" ht="12.75" x14ac:dyDescent="0.2">
      <c r="A1986" s="196">
        <v>4</v>
      </c>
      <c r="B1986" s="197" t="s">
        <v>422</v>
      </c>
      <c r="C1986" s="208">
        <v>43</v>
      </c>
      <c r="D1986" s="209" t="s">
        <v>688</v>
      </c>
      <c r="E1986" s="210">
        <v>4383</v>
      </c>
      <c r="F1986" s="211" t="s">
        <v>764</v>
      </c>
      <c r="G1986" s="231" t="s">
        <v>1191</v>
      </c>
      <c r="H1986" s="65"/>
      <c r="I1986" s="222"/>
      <c r="J1986" s="66"/>
      <c r="K1986" s="66"/>
      <c r="L1986" s="66"/>
      <c r="M1986" s="64"/>
      <c r="N1986" s="304"/>
      <c r="O1986" s="305"/>
      <c r="P1986" s="127"/>
      <c r="Q1986" s="67"/>
      <c r="R1986" s="67"/>
      <c r="S1986" s="67"/>
      <c r="T1986" s="67"/>
      <c r="U1986" s="67"/>
      <c r="V1986" s="67"/>
      <c r="W1986" s="67"/>
      <c r="X1986" s="67"/>
      <c r="Y1986" s="68"/>
      <c r="Z1986" s="68"/>
      <c r="AA1986" s="68"/>
      <c r="AB1986" s="67"/>
      <c r="AC1986" s="67"/>
      <c r="AD1986" s="67"/>
      <c r="AE1986" s="67"/>
      <c r="AF1986" s="67"/>
      <c r="AG1986" s="67"/>
      <c r="AH1986" s="67"/>
      <c r="AI1986" s="67"/>
      <c r="AJ1986" s="68"/>
      <c r="AK1986" s="68"/>
      <c r="AL1986" s="68"/>
      <c r="AM1986" s="67"/>
      <c r="AN1986" s="67"/>
      <c r="AO1986" s="67"/>
      <c r="AP1986" s="67"/>
      <c r="AQ1986" s="67"/>
      <c r="AR1986" s="67"/>
      <c r="AS1986" s="67"/>
      <c r="AT1986" s="67"/>
      <c r="AU1986" s="67"/>
      <c r="AV1986" s="67"/>
      <c r="AW1986" s="67"/>
      <c r="AX1986" s="68"/>
      <c r="AY1986" s="68"/>
      <c r="AZ1986" s="69"/>
      <c r="BA1986" s="70"/>
      <c r="BB1986" s="71"/>
      <c r="BC1986" s="54"/>
      <c r="BD1986" s="41">
        <v>4</v>
      </c>
      <c r="BE1986" s="52">
        <v>43</v>
      </c>
      <c r="BF1986" s="62">
        <v>4383</v>
      </c>
      <c r="BG1986" s="275"/>
    </row>
    <row r="1987" spans="1:59" s="63" customFormat="1" ht="12.75" x14ac:dyDescent="0.2">
      <c r="A1987" s="196">
        <v>4</v>
      </c>
      <c r="B1987" s="197" t="s">
        <v>422</v>
      </c>
      <c r="C1987" s="208">
        <v>43</v>
      </c>
      <c r="D1987" s="209" t="s">
        <v>688</v>
      </c>
      <c r="E1987" s="210">
        <v>4383</v>
      </c>
      <c r="F1987" s="211" t="s">
        <v>764</v>
      </c>
      <c r="G1987" s="230"/>
      <c r="H1987" s="56"/>
      <c r="I1987" s="221"/>
      <c r="J1987" s="57"/>
      <c r="K1987" s="57"/>
      <c r="L1987" s="57"/>
      <c r="M1987" s="55"/>
      <c r="N1987" s="303"/>
      <c r="O1987" s="245"/>
      <c r="P1987" s="122"/>
      <c r="Q1987" s="58"/>
      <c r="R1987" s="58"/>
      <c r="S1987" s="58"/>
      <c r="T1987" s="58"/>
      <c r="U1987" s="58"/>
      <c r="V1987" s="58"/>
      <c r="W1987" s="58"/>
      <c r="X1987" s="58"/>
      <c r="Y1987" s="59"/>
      <c r="Z1987" s="59"/>
      <c r="AA1987" s="59"/>
      <c r="AB1987" s="58"/>
      <c r="AC1987" s="58"/>
      <c r="AD1987" s="58"/>
      <c r="AE1987" s="58"/>
      <c r="AF1987" s="58"/>
      <c r="AG1987" s="58"/>
      <c r="AH1987" s="58"/>
      <c r="AI1987" s="58"/>
      <c r="AJ1987" s="59"/>
      <c r="AK1987" s="59"/>
      <c r="AL1987" s="59"/>
      <c r="AM1987" s="58"/>
      <c r="AN1987" s="58"/>
      <c r="AO1987" s="58"/>
      <c r="AP1987" s="58"/>
      <c r="AQ1987" s="58"/>
      <c r="AR1987" s="58"/>
      <c r="AS1987" s="58"/>
      <c r="AT1987" s="58"/>
      <c r="AU1987" s="58"/>
      <c r="AV1987" s="58"/>
      <c r="AW1987" s="58"/>
      <c r="AX1987" s="59"/>
      <c r="AY1987" s="59"/>
      <c r="AZ1987" s="60"/>
      <c r="BA1987" s="61"/>
      <c r="BB1987" s="54"/>
      <c r="BC1987" s="54"/>
      <c r="BD1987" s="41">
        <v>4</v>
      </c>
      <c r="BE1987" s="52">
        <v>43</v>
      </c>
      <c r="BF1987" s="62">
        <v>4383</v>
      </c>
      <c r="BG1987" s="274"/>
    </row>
    <row r="1988" spans="1:59" s="53" customFormat="1" ht="18.75" x14ac:dyDescent="0.3">
      <c r="A1988" s="202">
        <v>4</v>
      </c>
      <c r="B1988" s="203" t="s">
        <v>422</v>
      </c>
      <c r="C1988" s="205">
        <v>44</v>
      </c>
      <c r="D1988" s="206" t="s">
        <v>774</v>
      </c>
      <c r="E1988" s="207"/>
      <c r="F1988" s="207"/>
      <c r="G1988" s="229"/>
      <c r="H1988" s="44"/>
      <c r="I1988" s="226"/>
      <c r="J1988" s="192"/>
      <c r="K1988" s="192"/>
      <c r="L1988" s="192"/>
      <c r="M1988" s="194"/>
      <c r="N1988" s="302"/>
      <c r="O1988" s="298"/>
      <c r="P1988" s="47"/>
      <c r="Q1988" s="47"/>
      <c r="R1988" s="47"/>
      <c r="S1988" s="47"/>
      <c r="T1988" s="47"/>
      <c r="U1988" s="47"/>
      <c r="V1988" s="47"/>
      <c r="W1988" s="47"/>
      <c r="X1988" s="47"/>
      <c r="Y1988" s="48"/>
      <c r="Z1988" s="48"/>
      <c r="AA1988" s="48"/>
      <c r="AB1988" s="47"/>
      <c r="AC1988" s="47"/>
      <c r="AD1988" s="47"/>
      <c r="AE1988" s="47"/>
      <c r="AF1988" s="47"/>
      <c r="AG1988" s="47"/>
      <c r="AH1988" s="47"/>
      <c r="AI1988" s="47"/>
      <c r="AJ1988" s="48"/>
      <c r="AK1988" s="48"/>
      <c r="AL1988" s="48"/>
      <c r="AM1988" s="47"/>
      <c r="AN1988" s="47"/>
      <c r="AO1988" s="47"/>
      <c r="AP1988" s="47"/>
      <c r="AQ1988" s="47"/>
      <c r="AR1988" s="47"/>
      <c r="AS1988" s="47"/>
      <c r="AT1988" s="47"/>
      <c r="AU1988" s="47"/>
      <c r="AV1988" s="47"/>
      <c r="AW1988" s="47"/>
      <c r="AX1988" s="48"/>
      <c r="AY1988" s="333"/>
      <c r="AZ1988" s="49"/>
      <c r="BA1988" s="50"/>
      <c r="BB1988" s="51"/>
      <c r="BC1988" s="45"/>
      <c r="BD1988" s="41">
        <v>4</v>
      </c>
      <c r="BE1988" s="52">
        <v>44</v>
      </c>
      <c r="BF1988" s="52" t="s">
        <v>774</v>
      </c>
      <c r="BG1988" s="273"/>
    </row>
    <row r="1989" spans="1:59" x14ac:dyDescent="0.25">
      <c r="A1989" s="196">
        <v>4</v>
      </c>
      <c r="B1989" s="197" t="s">
        <v>422</v>
      </c>
      <c r="C1989" s="208">
        <v>44</v>
      </c>
      <c r="D1989" s="209" t="s">
        <v>774</v>
      </c>
      <c r="E1989" s="212">
        <v>4421</v>
      </c>
      <c r="F1989" s="213" t="s">
        <v>775</v>
      </c>
      <c r="G1989" s="234"/>
      <c r="H1989" s="138"/>
      <c r="I1989" s="224"/>
      <c r="J1989" s="98"/>
      <c r="K1989" s="98"/>
      <c r="L1989" s="98"/>
      <c r="M1989" s="137"/>
      <c r="N1989" s="322"/>
      <c r="O1989" s="323"/>
      <c r="P1989" s="139"/>
      <c r="Q1989" s="139"/>
      <c r="R1989" s="139"/>
      <c r="S1989" s="139"/>
      <c r="T1989" s="139"/>
      <c r="U1989" s="139"/>
      <c r="V1989" s="139"/>
      <c r="W1989" s="139"/>
      <c r="X1989" s="139"/>
      <c r="Y1989" s="100"/>
      <c r="Z1989" s="125"/>
      <c r="AA1989" s="125"/>
      <c r="AB1989" s="139"/>
      <c r="AC1989" s="139"/>
      <c r="AD1989" s="139"/>
      <c r="AE1989" s="139"/>
      <c r="AF1989" s="139"/>
      <c r="AG1989" s="139"/>
      <c r="AH1989" s="139"/>
      <c r="AI1989" s="139"/>
      <c r="AJ1989" s="100"/>
      <c r="AK1989" s="125"/>
      <c r="AL1989" s="125"/>
      <c r="AM1989" s="139"/>
      <c r="AN1989" s="139"/>
      <c r="AO1989" s="139"/>
      <c r="AP1989" s="139"/>
      <c r="AQ1989" s="139"/>
      <c r="AR1989" s="139"/>
      <c r="AS1989" s="139"/>
      <c r="AT1989" s="139"/>
      <c r="AU1989" s="139"/>
      <c r="AV1989" s="139"/>
      <c r="AW1989" s="99"/>
      <c r="AX1989" s="125"/>
      <c r="AY1989" s="100"/>
      <c r="AZ1989" s="140"/>
      <c r="BA1989" s="141"/>
      <c r="BB1989" s="136"/>
      <c r="BC1989" s="136"/>
      <c r="BD1989" s="41">
        <v>4</v>
      </c>
      <c r="BE1989" s="52">
        <v>44</v>
      </c>
      <c r="BF1989" s="103">
        <v>4421</v>
      </c>
      <c r="BG1989" s="283"/>
    </row>
    <row r="1990" spans="1:59" s="63" customFormat="1" ht="12.75" x14ac:dyDescent="0.2">
      <c r="A1990" s="196">
        <v>4</v>
      </c>
      <c r="B1990" s="197" t="s">
        <v>422</v>
      </c>
      <c r="C1990" s="208">
        <v>44</v>
      </c>
      <c r="D1990" s="209" t="s">
        <v>774</v>
      </c>
      <c r="E1990" s="212">
        <v>4421</v>
      </c>
      <c r="F1990" s="213" t="s">
        <v>775</v>
      </c>
      <c r="G1990" s="232"/>
      <c r="H1990" s="97"/>
      <c r="I1990" s="224"/>
      <c r="J1990" s="98"/>
      <c r="K1990" s="98"/>
      <c r="L1990" s="98"/>
      <c r="M1990" s="96"/>
      <c r="N1990" s="307"/>
      <c r="O1990" s="246"/>
      <c r="P1990" s="124"/>
      <c r="Q1990" s="99"/>
      <c r="R1990" s="99"/>
      <c r="S1990" s="99"/>
      <c r="T1990" s="99"/>
      <c r="U1990" s="99"/>
      <c r="V1990" s="99"/>
      <c r="W1990" s="99"/>
      <c r="X1990" s="99"/>
      <c r="Y1990" s="100"/>
      <c r="Z1990" s="100"/>
      <c r="AA1990" s="100"/>
      <c r="AB1990" s="99"/>
      <c r="AC1990" s="99"/>
      <c r="AD1990" s="99"/>
      <c r="AE1990" s="99"/>
      <c r="AF1990" s="99"/>
      <c r="AG1990" s="99"/>
      <c r="AH1990" s="99"/>
      <c r="AI1990" s="99"/>
      <c r="AJ1990" s="100"/>
      <c r="AK1990" s="100"/>
      <c r="AL1990" s="100"/>
      <c r="AM1990" s="99"/>
      <c r="AN1990" s="99"/>
      <c r="AO1990" s="99"/>
      <c r="AP1990" s="99"/>
      <c r="AQ1990" s="99"/>
      <c r="AR1990" s="99"/>
      <c r="AS1990" s="99"/>
      <c r="AT1990" s="99"/>
      <c r="AU1990" s="99"/>
      <c r="AV1990" s="99"/>
      <c r="AW1990" s="99"/>
      <c r="AX1990" s="100"/>
      <c r="AY1990" s="100"/>
      <c r="AZ1990" s="101"/>
      <c r="BA1990" s="102"/>
      <c r="BB1990" s="95"/>
      <c r="BC1990" s="95"/>
      <c r="BD1990" s="41">
        <v>4</v>
      </c>
      <c r="BE1990" s="52">
        <v>44</v>
      </c>
      <c r="BF1990" s="103">
        <v>4421</v>
      </c>
      <c r="BG1990" s="277"/>
    </row>
    <row r="1991" spans="1:59" s="63" customFormat="1" ht="12.75" x14ac:dyDescent="0.2">
      <c r="A1991" s="196">
        <v>4</v>
      </c>
      <c r="B1991" s="197" t="s">
        <v>422</v>
      </c>
      <c r="C1991" s="208">
        <v>44</v>
      </c>
      <c r="D1991" s="209" t="s">
        <v>774</v>
      </c>
      <c r="E1991" s="212">
        <v>4421</v>
      </c>
      <c r="F1991" s="213" t="s">
        <v>775</v>
      </c>
      <c r="G1991" s="231" t="s">
        <v>776</v>
      </c>
      <c r="H1991" s="65"/>
      <c r="I1991" s="222"/>
      <c r="J1991" s="66"/>
      <c r="K1991" s="66"/>
      <c r="L1991" s="66"/>
      <c r="M1991" s="64"/>
      <c r="N1991" s="304"/>
      <c r="O1991" s="305"/>
      <c r="P1991" s="127"/>
      <c r="Q1991" s="67"/>
      <c r="R1991" s="67"/>
      <c r="S1991" s="67"/>
      <c r="T1991" s="67"/>
      <c r="U1991" s="67"/>
      <c r="V1991" s="67"/>
      <c r="W1991" s="67"/>
      <c r="X1991" s="67"/>
      <c r="Y1991" s="68"/>
      <c r="Z1991" s="68"/>
      <c r="AA1991" s="68"/>
      <c r="AB1991" s="67"/>
      <c r="AC1991" s="67"/>
      <c r="AD1991" s="67"/>
      <c r="AE1991" s="67"/>
      <c r="AF1991" s="67"/>
      <c r="AG1991" s="67"/>
      <c r="AH1991" s="67"/>
      <c r="AI1991" s="67"/>
      <c r="AJ1991" s="68"/>
      <c r="AK1991" s="68"/>
      <c r="AL1991" s="68"/>
      <c r="AM1991" s="67"/>
      <c r="AN1991" s="67"/>
      <c r="AO1991" s="67"/>
      <c r="AP1991" s="67"/>
      <c r="AQ1991" s="67"/>
      <c r="AR1991" s="67"/>
      <c r="AS1991" s="67"/>
      <c r="AT1991" s="67"/>
      <c r="AU1991" s="67"/>
      <c r="AV1991" s="67"/>
      <c r="AW1991" s="67"/>
      <c r="AX1991" s="68"/>
      <c r="AY1991" s="68"/>
      <c r="AZ1991" s="69"/>
      <c r="BA1991" s="70"/>
      <c r="BB1991" s="71"/>
      <c r="BC1991" s="95"/>
      <c r="BD1991" s="41">
        <v>4</v>
      </c>
      <c r="BE1991" s="52">
        <v>44</v>
      </c>
      <c r="BF1991" s="103">
        <v>4421</v>
      </c>
      <c r="BG1991" s="275"/>
    </row>
    <row r="1992" spans="1:59" s="63" customFormat="1" ht="12.75" x14ac:dyDescent="0.2">
      <c r="A1992" s="196">
        <v>4</v>
      </c>
      <c r="B1992" s="197" t="s">
        <v>422</v>
      </c>
      <c r="C1992" s="208">
        <v>44</v>
      </c>
      <c r="D1992" s="209" t="s">
        <v>774</v>
      </c>
      <c r="E1992" s="212">
        <v>4421</v>
      </c>
      <c r="F1992" s="213" t="s">
        <v>775</v>
      </c>
      <c r="G1992" s="231" t="s">
        <v>776</v>
      </c>
      <c r="H1992" s="72" t="s">
        <v>47</v>
      </c>
      <c r="I1992" s="223"/>
      <c r="J1992" s="73"/>
      <c r="K1992" s="73"/>
      <c r="L1992" s="73"/>
      <c r="M1992" s="74"/>
      <c r="N1992" s="247"/>
      <c r="O1992" s="306"/>
      <c r="P1992" s="105"/>
      <c r="Q1992" s="75"/>
      <c r="R1992" s="75"/>
      <c r="S1992" s="75"/>
      <c r="T1992" s="75"/>
      <c r="U1992" s="75"/>
      <c r="V1992" s="75"/>
      <c r="W1992" s="75"/>
      <c r="X1992" s="75"/>
      <c r="Y1992" s="76">
        <f>IF(ISNUMBER(VLOOKUP(Y1994,P$7:W$7,MATCH(Y1994,P$7:W$7))),VLOOKUP(Y1994,P$7:W$7,MATCH(Y1994,P$7:W$7)),IF(N1996=0,"No Data",IF(Y1994&gt;0,"&lt;100",0)))</f>
        <v>25000</v>
      </c>
      <c r="Z1992" s="77">
        <f>IF(ISNUMBER(VLOOKUP(Z1996,P$7:W$7,MATCH(Z1996,P$7:W$7))),VLOOKUP(Z1996,P$7:W$7,MATCH(Z1996,P$7:W$7)),IF(N1996=0,"No Data",IF(Z1996&gt;0,"&lt;100",0)))</f>
        <v>10000</v>
      </c>
      <c r="AA1992" s="106">
        <f>IF(ISNUMBER(Z1992),Z1992,0)</f>
        <v>10000</v>
      </c>
      <c r="AB1992" s="75"/>
      <c r="AC1992" s="75"/>
      <c r="AD1992" s="75"/>
      <c r="AE1992" s="75"/>
      <c r="AF1992" s="75"/>
      <c r="AG1992" s="75"/>
      <c r="AH1992" s="75"/>
      <c r="AI1992" s="75"/>
      <c r="AJ1992" s="76">
        <f>IF(ISNUMBER(VLOOKUP(AJ1994,AB$7:AH$7,MATCH(AJ1994,AB$7:AH$7))),VLOOKUP(AJ1994,AB$7:AH$7,MATCH(AJ1994,AB$7:AH$7)),IF(N1996=0,"No Data",IF(AJ1994&gt;0,"&lt;50",0)))</f>
        <v>0</v>
      </c>
      <c r="AK1992" s="77">
        <f>IF(ISNUMBER(VLOOKUP(AK1996,AB$7:AH$7,MATCH(AK1996,AB$7:AH$7))),VLOOKUP(AK1996,AB$7:AH$7,MATCH(AK1996,AB$7:AH$7)),IF(N1996=0,"No Data",IF(AK1996&gt;0,"&lt;50",0)))</f>
        <v>0</v>
      </c>
      <c r="AL1992" s="106">
        <f>IF(ISNUMBER(AK1992),AK1992,0)</f>
        <v>0</v>
      </c>
      <c r="AM1992" s="75"/>
      <c r="AN1992" s="75"/>
      <c r="AO1992" s="75"/>
      <c r="AP1992" s="75"/>
      <c r="AQ1992" s="75"/>
      <c r="AR1992" s="75"/>
      <c r="AS1992" s="75"/>
      <c r="AT1992" s="75"/>
      <c r="AU1992" s="75"/>
      <c r="AV1992" s="75"/>
      <c r="AW1992" s="76">
        <f>IF(ISNUMBER(VLOOKUP(AW1994,AM$7:AU$7,MATCH(AW1994,AM$7:AU$7))),VLOOKUP(AW1994,AM$7:AU$7,MATCH(AW1994,AM$7:AU$7)),IF(N1996=0,"No Data",IF(AW1994&gt;0,"&lt;10",0)))</f>
        <v>100</v>
      </c>
      <c r="AX1992" s="77">
        <f>IF(ISNUMBER(VLOOKUP(AX1996,AM$7:AU$7,MATCH(AX1996,AM$7:AU$7))),VLOOKUP(AX1996,AM$7:AU$7,MATCH(AX1996,AM$7:AU$7)),IF(N1996=0,"No Data",IF(AX1996&gt;0,"&lt;10",0)))</f>
        <v>100</v>
      </c>
      <c r="AY1992" s="106">
        <f>IF(ISNUMBER(AX1992),AX1992,0)</f>
        <v>100</v>
      </c>
      <c r="AZ1992" s="79"/>
      <c r="BA1992" s="80"/>
      <c r="BB1992" s="71"/>
      <c r="BC1992" s="95"/>
      <c r="BD1992" s="41">
        <v>4</v>
      </c>
      <c r="BE1992" s="52">
        <v>44</v>
      </c>
      <c r="BF1992" s="103">
        <v>4421</v>
      </c>
      <c r="BG1992" s="276" t="s">
        <v>47</v>
      </c>
    </row>
    <row r="1993" spans="1:59" s="63" customFormat="1" ht="12.75" x14ac:dyDescent="0.2">
      <c r="A1993" s="196">
        <v>4</v>
      </c>
      <c r="B1993" s="197" t="s">
        <v>422</v>
      </c>
      <c r="C1993" s="208">
        <v>44</v>
      </c>
      <c r="D1993" s="209" t="s">
        <v>774</v>
      </c>
      <c r="E1993" s="212">
        <v>4421</v>
      </c>
      <c r="F1993" s="213" t="s">
        <v>775</v>
      </c>
      <c r="G1993" s="231" t="s">
        <v>776</v>
      </c>
      <c r="H1993" s="81" t="s">
        <v>48</v>
      </c>
      <c r="I1993" s="223"/>
      <c r="J1993" s="73"/>
      <c r="K1993" s="73"/>
      <c r="L1993" s="73"/>
      <c r="M1993" s="74"/>
      <c r="N1993" s="247"/>
      <c r="O1993" s="306"/>
      <c r="P1993" s="105"/>
      <c r="Q1993" s="75"/>
      <c r="R1993" s="75"/>
      <c r="S1993" s="75"/>
      <c r="T1993" s="75"/>
      <c r="U1993" s="75"/>
      <c r="V1993" s="75"/>
      <c r="W1993" s="75"/>
      <c r="X1993" s="75"/>
      <c r="Y1993" s="82">
        <f>MIN(X1997:X2007)</f>
        <v>25000</v>
      </c>
      <c r="Z1993" s="83"/>
      <c r="AA1993" s="83"/>
      <c r="AB1993" s="75"/>
      <c r="AC1993" s="75"/>
      <c r="AD1993" s="75"/>
      <c r="AE1993" s="75"/>
      <c r="AF1993" s="75"/>
      <c r="AG1993" s="75"/>
      <c r="AH1993" s="75"/>
      <c r="AI1993" s="75"/>
      <c r="AJ1993" s="82">
        <f>MIN(AI1997:AI2007)</f>
        <v>0</v>
      </c>
      <c r="AK1993" s="83"/>
      <c r="AL1993" s="83"/>
      <c r="AM1993" s="75"/>
      <c r="AN1993" s="75"/>
      <c r="AO1993" s="75"/>
      <c r="AP1993" s="75"/>
      <c r="AQ1993" s="75"/>
      <c r="AR1993" s="75"/>
      <c r="AS1993" s="75"/>
      <c r="AT1993" s="75"/>
      <c r="AU1993" s="75"/>
      <c r="AV1993" s="75"/>
      <c r="AW1993" s="82">
        <f>MIN(AV1997:AV2007)</f>
        <v>100</v>
      </c>
      <c r="AX1993" s="83"/>
      <c r="AY1993" s="83"/>
      <c r="AZ1993" s="79"/>
      <c r="BA1993" s="80"/>
      <c r="BB1993" s="71"/>
      <c r="BC1993" s="95"/>
      <c r="BD1993" s="41">
        <v>4</v>
      </c>
      <c r="BE1993" s="52">
        <v>44</v>
      </c>
      <c r="BF1993" s="103">
        <v>4421</v>
      </c>
      <c r="BG1993" s="278" t="s">
        <v>48</v>
      </c>
    </row>
    <row r="1994" spans="1:59" s="63" customFormat="1" ht="12.75" x14ac:dyDescent="0.2">
      <c r="A1994" s="196">
        <v>4</v>
      </c>
      <c r="B1994" s="197" t="s">
        <v>422</v>
      </c>
      <c r="C1994" s="208">
        <v>44</v>
      </c>
      <c r="D1994" s="209" t="s">
        <v>774</v>
      </c>
      <c r="E1994" s="212">
        <v>4421</v>
      </c>
      <c r="F1994" s="213" t="s">
        <v>775</v>
      </c>
      <c r="G1994" s="231" t="s">
        <v>776</v>
      </c>
      <c r="H1994" s="81" t="s">
        <v>49</v>
      </c>
      <c r="I1994" s="223"/>
      <c r="J1994" s="73"/>
      <c r="K1994" s="73"/>
      <c r="L1994" s="73"/>
      <c r="M1994" s="74"/>
      <c r="N1994" s="247"/>
      <c r="O1994" s="306"/>
      <c r="P1994" s="105"/>
      <c r="Q1994" s="75"/>
      <c r="R1994" s="75"/>
      <c r="S1994" s="75"/>
      <c r="T1994" s="75"/>
      <c r="U1994" s="75"/>
      <c r="V1994" s="75"/>
      <c r="W1994" s="75"/>
      <c r="X1994" s="75"/>
      <c r="Y1994" s="84">
        <f>IF(ISNUMBER(AVERAGE(X1997:X2007)),AVERAGE(X1997:X2007),0)</f>
        <v>25000</v>
      </c>
      <c r="Z1994" s="83"/>
      <c r="AA1994" s="83"/>
      <c r="AB1994" s="75"/>
      <c r="AC1994" s="75"/>
      <c r="AD1994" s="75"/>
      <c r="AE1994" s="75"/>
      <c r="AF1994" s="75"/>
      <c r="AG1994" s="75"/>
      <c r="AH1994" s="75"/>
      <c r="AI1994" s="75"/>
      <c r="AJ1994" s="84">
        <f>IF(ISNUMBER(AVERAGE(AI1997:AI2007)),AVERAGE(AI1997:AI2007),0)</f>
        <v>0</v>
      </c>
      <c r="AK1994" s="83"/>
      <c r="AL1994" s="83"/>
      <c r="AM1994" s="75"/>
      <c r="AN1994" s="75"/>
      <c r="AO1994" s="75"/>
      <c r="AP1994" s="75"/>
      <c r="AQ1994" s="75"/>
      <c r="AR1994" s="75"/>
      <c r="AS1994" s="75"/>
      <c r="AT1994" s="75"/>
      <c r="AU1994" s="75"/>
      <c r="AV1994" s="75"/>
      <c r="AW1994" s="84">
        <f>IF(ISNUMBER(AVERAGE(AV1997:AV2007)),AVERAGE(AV1997:AV2007),0)</f>
        <v>100</v>
      </c>
      <c r="AX1994" s="83"/>
      <c r="AY1994" s="83"/>
      <c r="AZ1994" s="79"/>
      <c r="BA1994" s="80"/>
      <c r="BB1994" s="71"/>
      <c r="BC1994" s="95"/>
      <c r="BD1994" s="41">
        <v>4</v>
      </c>
      <c r="BE1994" s="52">
        <v>44</v>
      </c>
      <c r="BF1994" s="103">
        <v>4421</v>
      </c>
      <c r="BG1994" s="278" t="s">
        <v>49</v>
      </c>
    </row>
    <row r="1995" spans="1:59" s="63" customFormat="1" ht="12.75" x14ac:dyDescent="0.2">
      <c r="A1995" s="196">
        <v>4</v>
      </c>
      <c r="B1995" s="197" t="s">
        <v>422</v>
      </c>
      <c r="C1995" s="208">
        <v>44</v>
      </c>
      <c r="D1995" s="209" t="s">
        <v>774</v>
      </c>
      <c r="E1995" s="212">
        <v>4421</v>
      </c>
      <c r="F1995" s="213" t="s">
        <v>775</v>
      </c>
      <c r="G1995" s="231" t="s">
        <v>776</v>
      </c>
      <c r="H1995" s="81" t="s">
        <v>50</v>
      </c>
      <c r="I1995" s="223"/>
      <c r="J1995" s="73"/>
      <c r="K1995" s="73"/>
      <c r="L1995" s="73"/>
      <c r="M1995" s="74"/>
      <c r="N1995" s="247"/>
      <c r="O1995" s="306"/>
      <c r="P1995" s="105"/>
      <c r="Q1995" s="75"/>
      <c r="R1995" s="75"/>
      <c r="S1995" s="75"/>
      <c r="T1995" s="75"/>
      <c r="U1995" s="75"/>
      <c r="V1995" s="75"/>
      <c r="W1995" s="75"/>
      <c r="X1995" s="75"/>
      <c r="Y1995" s="84">
        <f>MAX(X1997:X2007)</f>
        <v>25000</v>
      </c>
      <c r="Z1995" s="83"/>
      <c r="AA1995" s="83"/>
      <c r="AB1995" s="75"/>
      <c r="AC1995" s="75"/>
      <c r="AD1995" s="75"/>
      <c r="AE1995" s="75"/>
      <c r="AF1995" s="75"/>
      <c r="AG1995" s="75"/>
      <c r="AH1995" s="75"/>
      <c r="AI1995" s="75"/>
      <c r="AJ1995" s="84">
        <f>MAX(AI1997:AI2007)</f>
        <v>0</v>
      </c>
      <c r="AK1995" s="83"/>
      <c r="AL1995" s="83"/>
      <c r="AM1995" s="75"/>
      <c r="AN1995" s="75"/>
      <c r="AO1995" s="75"/>
      <c r="AP1995" s="75"/>
      <c r="AQ1995" s="75"/>
      <c r="AR1995" s="75"/>
      <c r="AS1995" s="75"/>
      <c r="AT1995" s="75"/>
      <c r="AU1995" s="75"/>
      <c r="AV1995" s="75"/>
      <c r="AW1995" s="84">
        <f>MAX(AV1997:AV2007)</f>
        <v>100</v>
      </c>
      <c r="AX1995" s="83"/>
      <c r="AY1995" s="83"/>
      <c r="AZ1995" s="79"/>
      <c r="BA1995" s="80"/>
      <c r="BB1995" s="71"/>
      <c r="BC1995" s="95"/>
      <c r="BD1995" s="41">
        <v>4</v>
      </c>
      <c r="BE1995" s="52">
        <v>44</v>
      </c>
      <c r="BF1995" s="103">
        <v>4421</v>
      </c>
      <c r="BG1995" s="278" t="s">
        <v>50</v>
      </c>
    </row>
    <row r="1996" spans="1:59" s="63" customFormat="1" ht="12.75" x14ac:dyDescent="0.2">
      <c r="A1996" s="196">
        <v>4</v>
      </c>
      <c r="B1996" s="197" t="s">
        <v>422</v>
      </c>
      <c r="C1996" s="208">
        <v>44</v>
      </c>
      <c r="D1996" s="209" t="s">
        <v>774</v>
      </c>
      <c r="E1996" s="212">
        <v>4421</v>
      </c>
      <c r="F1996" s="213" t="s">
        <v>775</v>
      </c>
      <c r="G1996" s="231" t="s">
        <v>776</v>
      </c>
      <c r="H1996" s="85" t="s">
        <v>51</v>
      </c>
      <c r="I1996" s="223"/>
      <c r="J1996" s="73"/>
      <c r="K1996" s="73"/>
      <c r="L1996" s="73"/>
      <c r="M1996" s="74"/>
      <c r="N1996" s="248">
        <f>SUM(N1997:N2007)</f>
        <v>11</v>
      </c>
      <c r="O1996" s="293">
        <f>SUM(O1997:O2007)</f>
        <v>1.0000000000000002</v>
      </c>
      <c r="P1996" s="292"/>
      <c r="Q1996" s="87"/>
      <c r="R1996" s="87"/>
      <c r="S1996" s="87"/>
      <c r="T1996" s="87"/>
      <c r="U1996" s="87"/>
      <c r="V1996" s="87"/>
      <c r="W1996" s="87"/>
      <c r="X1996" s="87"/>
      <c r="Y1996" s="88"/>
      <c r="Z1996" s="107">
        <f>SUM(Z1997:Z2007)</f>
        <v>24999.999999999996</v>
      </c>
      <c r="AA1996" s="88"/>
      <c r="AB1996" s="87"/>
      <c r="AC1996" s="87"/>
      <c r="AD1996" s="87"/>
      <c r="AE1996" s="87"/>
      <c r="AF1996" s="87"/>
      <c r="AG1996" s="87"/>
      <c r="AH1996" s="87"/>
      <c r="AI1996" s="87"/>
      <c r="AJ1996" s="88"/>
      <c r="AK1996" s="107">
        <f>SUM(AK1997:AK2007)</f>
        <v>0</v>
      </c>
      <c r="AL1996" s="88"/>
      <c r="AM1996" s="87"/>
      <c r="AN1996" s="87"/>
      <c r="AO1996" s="87"/>
      <c r="AP1996" s="87"/>
      <c r="AQ1996" s="87"/>
      <c r="AR1996" s="87"/>
      <c r="AS1996" s="87"/>
      <c r="AT1996" s="87"/>
      <c r="AU1996" s="87"/>
      <c r="AV1996" s="87"/>
      <c r="AW1996" s="112"/>
      <c r="AX1996" s="107">
        <f>SUM(AX1997:AX2007)</f>
        <v>100.00000000000001</v>
      </c>
      <c r="AY1996" s="88"/>
      <c r="AZ1996" s="79"/>
      <c r="BA1996" s="80"/>
      <c r="BB1996" s="71"/>
      <c r="BC1996" s="95"/>
      <c r="BD1996" s="41">
        <v>4</v>
      </c>
      <c r="BE1996" s="52">
        <v>44</v>
      </c>
      <c r="BF1996" s="103">
        <v>4421</v>
      </c>
      <c r="BG1996" s="279" t="s">
        <v>51</v>
      </c>
    </row>
    <row r="1997" spans="1:59" s="63" customFormat="1" ht="12.75" x14ac:dyDescent="0.2">
      <c r="A1997" s="196">
        <v>4</v>
      </c>
      <c r="B1997" s="197" t="s">
        <v>422</v>
      </c>
      <c r="C1997" s="208">
        <v>44</v>
      </c>
      <c r="D1997" s="209" t="s">
        <v>774</v>
      </c>
      <c r="E1997" s="212">
        <v>4421</v>
      </c>
      <c r="F1997" s="213" t="s">
        <v>775</v>
      </c>
      <c r="G1997" s="231" t="s">
        <v>776</v>
      </c>
      <c r="H1997" s="89" t="s">
        <v>52</v>
      </c>
      <c r="I1997" s="90" t="s">
        <v>96</v>
      </c>
      <c r="J1997" s="90"/>
      <c r="K1997" s="90" t="s">
        <v>73</v>
      </c>
      <c r="L1997" s="90" t="s">
        <v>95</v>
      </c>
      <c r="M1997" s="91"/>
      <c r="N1997" s="312">
        <v>1</v>
      </c>
      <c r="O1997" s="313">
        <f>N1997/N$1996</f>
        <v>9.0909090909090912E-2</v>
      </c>
      <c r="P1997" s="104"/>
      <c r="Q1997" s="92"/>
      <c r="R1997" s="92"/>
      <c r="S1997" s="92"/>
      <c r="T1997" s="92"/>
      <c r="U1997" s="92"/>
      <c r="V1997" s="92"/>
      <c r="W1997" s="92">
        <v>1</v>
      </c>
      <c r="X1997" s="109">
        <f t="shared" ref="X1997:X2007" si="251">P1997*P$7+Q1997*Q$7+R1997*R$7+S1997*S$7+T1997*T$7+U1997*U$7+V1997*V$7+W1997*W$7</f>
        <v>25000</v>
      </c>
      <c r="Y1997" s="83"/>
      <c r="Z1997" s="110">
        <f t="shared" ref="Z1997:Z2007" si="252">X1997*$O1997</f>
        <v>2272.727272727273</v>
      </c>
      <c r="AA1997" s="111"/>
      <c r="AB1997" s="92"/>
      <c r="AC1997" s="92"/>
      <c r="AD1997" s="92"/>
      <c r="AE1997" s="92"/>
      <c r="AF1997" s="92"/>
      <c r="AG1997" s="92"/>
      <c r="AH1997" s="92"/>
      <c r="AI1997" s="109">
        <f t="shared" ref="AI1997:AI2007" si="253">AB1997*AB$7+AC1997*AC$7+AD1997*AD$7+AE1997*AE$7+AF1997*AF$7+AG1997*AG$7+AH1997*AH$7</f>
        <v>0</v>
      </c>
      <c r="AJ1997" s="83"/>
      <c r="AK1997" s="110">
        <f t="shared" ref="AK1997:AK2007" si="254">AI1997*$O1997</f>
        <v>0</v>
      </c>
      <c r="AL1997" s="111"/>
      <c r="AM1997" s="92"/>
      <c r="AN1997" s="92"/>
      <c r="AO1997" s="92"/>
      <c r="AP1997" s="92">
        <v>1</v>
      </c>
      <c r="AQ1997" s="92"/>
      <c r="AR1997" s="92"/>
      <c r="AS1997" s="92"/>
      <c r="AT1997" s="92"/>
      <c r="AU1997" s="92"/>
      <c r="AV1997" s="109">
        <f t="shared" ref="AV1997:AV2007" si="255">AM1997*AM$7+AN1997*AN$7+AO1997*AO$7+AP1997*AP$7+AQ1997*AQ$7+AR1997*AR$7+AS1997*AS$7+AT1997*AT$7+AU1997*AU$7</f>
        <v>100</v>
      </c>
      <c r="AW1997" s="75"/>
      <c r="AX1997" s="110">
        <f t="shared" ref="AX1997:AX2007" si="256">AV1997*$O1997</f>
        <v>9.0909090909090917</v>
      </c>
      <c r="AY1997" s="111"/>
      <c r="AZ1997" s="93"/>
      <c r="BA1997" s="94" t="s">
        <v>105</v>
      </c>
      <c r="BB1997" s="71"/>
      <c r="BC1997" s="95"/>
      <c r="BD1997" s="41">
        <v>4</v>
      </c>
      <c r="BE1997" s="52">
        <v>44</v>
      </c>
      <c r="BF1997" s="103">
        <v>4421</v>
      </c>
      <c r="BG1997" s="280" t="s">
        <v>52</v>
      </c>
    </row>
    <row r="1998" spans="1:59" s="63" customFormat="1" ht="12.75" x14ac:dyDescent="0.2">
      <c r="A1998" s="196">
        <v>4</v>
      </c>
      <c r="B1998" s="197" t="s">
        <v>422</v>
      </c>
      <c r="C1998" s="208">
        <v>44</v>
      </c>
      <c r="D1998" s="209" t="s">
        <v>774</v>
      </c>
      <c r="E1998" s="212">
        <v>4421</v>
      </c>
      <c r="F1998" s="213" t="s">
        <v>775</v>
      </c>
      <c r="G1998" s="231" t="s">
        <v>776</v>
      </c>
      <c r="H1998" s="89"/>
      <c r="I1998" s="90" t="s">
        <v>160</v>
      </c>
      <c r="J1998" s="90"/>
      <c r="K1998" s="90" t="s">
        <v>237</v>
      </c>
      <c r="L1998" s="90"/>
      <c r="M1998" s="91"/>
      <c r="N1998" s="312">
        <v>1</v>
      </c>
      <c r="O1998" s="313">
        <f t="shared" ref="O1998:O2007" si="257">N1998/N$1996</f>
        <v>9.0909090909090912E-2</v>
      </c>
      <c r="P1998" s="104"/>
      <c r="Q1998" s="92"/>
      <c r="R1998" s="92"/>
      <c r="S1998" s="92"/>
      <c r="T1998" s="92"/>
      <c r="U1998" s="92"/>
      <c r="V1998" s="92"/>
      <c r="W1998" s="92">
        <v>1</v>
      </c>
      <c r="X1998" s="109">
        <f t="shared" si="251"/>
        <v>25000</v>
      </c>
      <c r="Y1998" s="83"/>
      <c r="Z1998" s="110">
        <f t="shared" si="252"/>
        <v>2272.727272727273</v>
      </c>
      <c r="AA1998" s="111"/>
      <c r="AB1998" s="92"/>
      <c r="AC1998" s="92"/>
      <c r="AD1998" s="92"/>
      <c r="AE1998" s="92"/>
      <c r="AF1998" s="92"/>
      <c r="AG1998" s="92"/>
      <c r="AH1998" s="92"/>
      <c r="AI1998" s="109">
        <f t="shared" si="253"/>
        <v>0</v>
      </c>
      <c r="AJ1998" s="83"/>
      <c r="AK1998" s="110">
        <f t="shared" si="254"/>
        <v>0</v>
      </c>
      <c r="AL1998" s="111"/>
      <c r="AM1998" s="92"/>
      <c r="AN1998" s="92"/>
      <c r="AO1998" s="92"/>
      <c r="AP1998" s="92">
        <v>1</v>
      </c>
      <c r="AQ1998" s="92"/>
      <c r="AR1998" s="92"/>
      <c r="AS1998" s="92"/>
      <c r="AT1998" s="92"/>
      <c r="AU1998" s="92"/>
      <c r="AV1998" s="109">
        <f t="shared" si="255"/>
        <v>100</v>
      </c>
      <c r="AW1998" s="75"/>
      <c r="AX1998" s="110">
        <f t="shared" si="256"/>
        <v>9.0909090909090917</v>
      </c>
      <c r="AY1998" s="111"/>
      <c r="AZ1998" s="93"/>
      <c r="BA1998" s="94" t="s">
        <v>105</v>
      </c>
      <c r="BB1998" s="71"/>
      <c r="BC1998" s="95"/>
      <c r="BD1998" s="41">
        <v>4</v>
      </c>
      <c r="BE1998" s="52">
        <v>44</v>
      </c>
      <c r="BF1998" s="103">
        <v>4421</v>
      </c>
      <c r="BG1998" s="280" t="s">
        <v>52</v>
      </c>
    </row>
    <row r="1999" spans="1:59" s="63" customFormat="1" ht="12.75" x14ac:dyDescent="0.2">
      <c r="A1999" s="196">
        <v>4</v>
      </c>
      <c r="B1999" s="197" t="s">
        <v>422</v>
      </c>
      <c r="C1999" s="208">
        <v>44</v>
      </c>
      <c r="D1999" s="209" t="s">
        <v>774</v>
      </c>
      <c r="E1999" s="212">
        <v>4421</v>
      </c>
      <c r="F1999" s="213" t="s">
        <v>775</v>
      </c>
      <c r="G1999" s="231" t="s">
        <v>776</v>
      </c>
      <c r="H1999" s="89"/>
      <c r="I1999" s="90" t="s">
        <v>166</v>
      </c>
      <c r="J1999" s="90"/>
      <c r="K1999" s="90" t="s">
        <v>545</v>
      </c>
      <c r="L1999" s="90" t="s">
        <v>777</v>
      </c>
      <c r="M1999" s="91"/>
      <c r="N1999" s="312">
        <v>1</v>
      </c>
      <c r="O1999" s="313">
        <f t="shared" si="257"/>
        <v>9.0909090909090912E-2</v>
      </c>
      <c r="P1999" s="104"/>
      <c r="Q1999" s="92"/>
      <c r="R1999" s="92"/>
      <c r="S1999" s="92"/>
      <c r="T1999" s="92"/>
      <c r="U1999" s="92"/>
      <c r="V1999" s="92"/>
      <c r="W1999" s="92">
        <v>1</v>
      </c>
      <c r="X1999" s="109">
        <f t="shared" si="251"/>
        <v>25000</v>
      </c>
      <c r="Y1999" s="83"/>
      <c r="Z1999" s="110">
        <f t="shared" si="252"/>
        <v>2272.727272727273</v>
      </c>
      <c r="AA1999" s="111"/>
      <c r="AB1999" s="92"/>
      <c r="AC1999" s="92"/>
      <c r="AD1999" s="92"/>
      <c r="AE1999" s="92"/>
      <c r="AF1999" s="92"/>
      <c r="AG1999" s="92"/>
      <c r="AH1999" s="92"/>
      <c r="AI1999" s="109">
        <f t="shared" si="253"/>
        <v>0</v>
      </c>
      <c r="AJ1999" s="83"/>
      <c r="AK1999" s="110">
        <f t="shared" si="254"/>
        <v>0</v>
      </c>
      <c r="AL1999" s="111"/>
      <c r="AM1999" s="92"/>
      <c r="AN1999" s="92"/>
      <c r="AO1999" s="92"/>
      <c r="AP1999" s="92">
        <v>1</v>
      </c>
      <c r="AQ1999" s="92"/>
      <c r="AR1999" s="92"/>
      <c r="AS1999" s="92"/>
      <c r="AT1999" s="92"/>
      <c r="AU1999" s="92"/>
      <c r="AV1999" s="109">
        <f t="shared" si="255"/>
        <v>100</v>
      </c>
      <c r="AW1999" s="75"/>
      <c r="AX1999" s="110">
        <f t="shared" si="256"/>
        <v>9.0909090909090917</v>
      </c>
      <c r="AY1999" s="111"/>
      <c r="AZ1999" s="93"/>
      <c r="BA1999" s="94" t="s">
        <v>105</v>
      </c>
      <c r="BB1999" s="71"/>
      <c r="BC1999" s="95"/>
      <c r="BD1999" s="41">
        <v>4</v>
      </c>
      <c r="BE1999" s="52">
        <v>44</v>
      </c>
      <c r="BF1999" s="103">
        <v>4421</v>
      </c>
      <c r="BG1999" s="280" t="s">
        <v>52</v>
      </c>
    </row>
    <row r="2000" spans="1:59" s="63" customFormat="1" ht="12.75" x14ac:dyDescent="0.2">
      <c r="A2000" s="196">
        <v>4</v>
      </c>
      <c r="B2000" s="197" t="s">
        <v>422</v>
      </c>
      <c r="C2000" s="208">
        <v>44</v>
      </c>
      <c r="D2000" s="209" t="s">
        <v>774</v>
      </c>
      <c r="E2000" s="212">
        <v>4421</v>
      </c>
      <c r="F2000" s="213" t="s">
        <v>775</v>
      </c>
      <c r="G2000" s="231" t="s">
        <v>776</v>
      </c>
      <c r="H2000" s="89"/>
      <c r="I2000" s="90" t="s">
        <v>457</v>
      </c>
      <c r="J2000" s="90"/>
      <c r="K2000" s="90" t="s">
        <v>237</v>
      </c>
      <c r="L2000" s="90"/>
      <c r="M2000" s="91"/>
      <c r="N2000" s="312">
        <v>1</v>
      </c>
      <c r="O2000" s="313">
        <f t="shared" si="257"/>
        <v>9.0909090909090912E-2</v>
      </c>
      <c r="P2000" s="104"/>
      <c r="Q2000" s="92"/>
      <c r="R2000" s="92"/>
      <c r="S2000" s="92"/>
      <c r="T2000" s="92"/>
      <c r="U2000" s="92"/>
      <c r="V2000" s="92"/>
      <c r="W2000" s="92">
        <v>1</v>
      </c>
      <c r="X2000" s="109">
        <f t="shared" si="251"/>
        <v>25000</v>
      </c>
      <c r="Y2000" s="83"/>
      <c r="Z2000" s="110">
        <f t="shared" si="252"/>
        <v>2272.727272727273</v>
      </c>
      <c r="AA2000" s="111"/>
      <c r="AB2000" s="92"/>
      <c r="AC2000" s="92"/>
      <c r="AD2000" s="92"/>
      <c r="AE2000" s="92"/>
      <c r="AF2000" s="92"/>
      <c r="AG2000" s="92"/>
      <c r="AH2000" s="92"/>
      <c r="AI2000" s="109">
        <f t="shared" si="253"/>
        <v>0</v>
      </c>
      <c r="AJ2000" s="83"/>
      <c r="AK2000" s="110">
        <f t="shared" si="254"/>
        <v>0</v>
      </c>
      <c r="AL2000" s="111"/>
      <c r="AM2000" s="92"/>
      <c r="AN2000" s="92"/>
      <c r="AO2000" s="92"/>
      <c r="AP2000" s="92">
        <v>1</v>
      </c>
      <c r="AQ2000" s="92"/>
      <c r="AR2000" s="92"/>
      <c r="AS2000" s="92"/>
      <c r="AT2000" s="92"/>
      <c r="AU2000" s="92"/>
      <c r="AV2000" s="109">
        <f t="shared" si="255"/>
        <v>100</v>
      </c>
      <c r="AW2000" s="75"/>
      <c r="AX2000" s="110">
        <f t="shared" si="256"/>
        <v>9.0909090909090917</v>
      </c>
      <c r="AY2000" s="111"/>
      <c r="AZ2000" s="93"/>
      <c r="BA2000" s="94" t="s">
        <v>105</v>
      </c>
      <c r="BB2000" s="71"/>
      <c r="BC2000" s="95"/>
      <c r="BD2000" s="41">
        <v>4</v>
      </c>
      <c r="BE2000" s="52">
        <v>44</v>
      </c>
      <c r="BF2000" s="103">
        <v>4421</v>
      </c>
      <c r="BG2000" s="280" t="s">
        <v>52</v>
      </c>
    </row>
    <row r="2001" spans="1:59" s="63" customFormat="1" ht="12.75" x14ac:dyDescent="0.2">
      <c r="A2001" s="196">
        <v>4</v>
      </c>
      <c r="B2001" s="197" t="s">
        <v>422</v>
      </c>
      <c r="C2001" s="208">
        <v>44</v>
      </c>
      <c r="D2001" s="209" t="s">
        <v>774</v>
      </c>
      <c r="E2001" s="212">
        <v>4421</v>
      </c>
      <c r="F2001" s="213" t="s">
        <v>775</v>
      </c>
      <c r="G2001" s="231" t="s">
        <v>776</v>
      </c>
      <c r="H2001" s="89"/>
      <c r="I2001" s="90" t="s">
        <v>162</v>
      </c>
      <c r="J2001" s="90"/>
      <c r="K2001" s="90" t="s">
        <v>237</v>
      </c>
      <c r="L2001" s="90"/>
      <c r="M2001" s="91"/>
      <c r="N2001" s="312">
        <v>1</v>
      </c>
      <c r="O2001" s="313">
        <f t="shared" si="257"/>
        <v>9.0909090909090912E-2</v>
      </c>
      <c r="P2001" s="104"/>
      <c r="Q2001" s="92"/>
      <c r="R2001" s="92"/>
      <c r="S2001" s="92"/>
      <c r="T2001" s="92"/>
      <c r="U2001" s="92"/>
      <c r="V2001" s="92"/>
      <c r="W2001" s="92">
        <v>1</v>
      </c>
      <c r="X2001" s="109">
        <f t="shared" si="251"/>
        <v>25000</v>
      </c>
      <c r="Y2001" s="83"/>
      <c r="Z2001" s="110">
        <f t="shared" si="252"/>
        <v>2272.727272727273</v>
      </c>
      <c r="AA2001" s="111"/>
      <c r="AB2001" s="92"/>
      <c r="AC2001" s="92"/>
      <c r="AD2001" s="92"/>
      <c r="AE2001" s="92"/>
      <c r="AF2001" s="92"/>
      <c r="AG2001" s="92"/>
      <c r="AH2001" s="92"/>
      <c r="AI2001" s="109">
        <f t="shared" si="253"/>
        <v>0</v>
      </c>
      <c r="AJ2001" s="83"/>
      <c r="AK2001" s="110">
        <f t="shared" si="254"/>
        <v>0</v>
      </c>
      <c r="AL2001" s="111"/>
      <c r="AM2001" s="92"/>
      <c r="AN2001" s="92"/>
      <c r="AO2001" s="92"/>
      <c r="AP2001" s="92">
        <v>1</v>
      </c>
      <c r="AQ2001" s="92"/>
      <c r="AR2001" s="92"/>
      <c r="AS2001" s="92"/>
      <c r="AT2001" s="92"/>
      <c r="AU2001" s="92"/>
      <c r="AV2001" s="109">
        <f t="shared" si="255"/>
        <v>100</v>
      </c>
      <c r="AW2001" s="75"/>
      <c r="AX2001" s="110">
        <f t="shared" si="256"/>
        <v>9.0909090909090917</v>
      </c>
      <c r="AY2001" s="111"/>
      <c r="AZ2001" s="93"/>
      <c r="BA2001" s="94" t="s">
        <v>105</v>
      </c>
      <c r="BB2001" s="71"/>
      <c r="BC2001" s="95"/>
      <c r="BD2001" s="41">
        <v>4</v>
      </c>
      <c r="BE2001" s="52">
        <v>44</v>
      </c>
      <c r="BF2001" s="103">
        <v>4421</v>
      </c>
      <c r="BG2001" s="280" t="s">
        <v>52</v>
      </c>
    </row>
    <row r="2002" spans="1:59" s="63" customFormat="1" ht="12.75" x14ac:dyDescent="0.2">
      <c r="A2002" s="196">
        <v>4</v>
      </c>
      <c r="B2002" s="197" t="s">
        <v>422</v>
      </c>
      <c r="C2002" s="208">
        <v>44</v>
      </c>
      <c r="D2002" s="209" t="s">
        <v>774</v>
      </c>
      <c r="E2002" s="212">
        <v>4421</v>
      </c>
      <c r="F2002" s="213" t="s">
        <v>775</v>
      </c>
      <c r="G2002" s="231" t="s">
        <v>776</v>
      </c>
      <c r="H2002" s="89"/>
      <c r="I2002" s="90" t="s">
        <v>778</v>
      </c>
      <c r="J2002" s="90"/>
      <c r="K2002" s="90" t="s">
        <v>237</v>
      </c>
      <c r="L2002" s="90"/>
      <c r="M2002" s="91"/>
      <c r="N2002" s="312">
        <v>1</v>
      </c>
      <c r="O2002" s="313">
        <f t="shared" si="257"/>
        <v>9.0909090909090912E-2</v>
      </c>
      <c r="P2002" s="104"/>
      <c r="Q2002" s="92"/>
      <c r="R2002" s="92"/>
      <c r="S2002" s="92"/>
      <c r="T2002" s="92"/>
      <c r="U2002" s="92"/>
      <c r="V2002" s="92"/>
      <c r="W2002" s="92">
        <v>1</v>
      </c>
      <c r="X2002" s="109">
        <f t="shared" si="251"/>
        <v>25000</v>
      </c>
      <c r="Y2002" s="83"/>
      <c r="Z2002" s="110">
        <f t="shared" si="252"/>
        <v>2272.727272727273</v>
      </c>
      <c r="AA2002" s="111"/>
      <c r="AB2002" s="92"/>
      <c r="AC2002" s="92"/>
      <c r="AD2002" s="92"/>
      <c r="AE2002" s="92"/>
      <c r="AF2002" s="92"/>
      <c r="AG2002" s="92"/>
      <c r="AH2002" s="92"/>
      <c r="AI2002" s="109">
        <f t="shared" si="253"/>
        <v>0</v>
      </c>
      <c r="AJ2002" s="83"/>
      <c r="AK2002" s="110">
        <f t="shared" si="254"/>
        <v>0</v>
      </c>
      <c r="AL2002" s="111"/>
      <c r="AM2002" s="92"/>
      <c r="AN2002" s="92"/>
      <c r="AO2002" s="92"/>
      <c r="AP2002" s="92">
        <v>1</v>
      </c>
      <c r="AQ2002" s="92"/>
      <c r="AR2002" s="92"/>
      <c r="AS2002" s="92"/>
      <c r="AT2002" s="92"/>
      <c r="AU2002" s="92"/>
      <c r="AV2002" s="109">
        <f t="shared" si="255"/>
        <v>100</v>
      </c>
      <c r="AW2002" s="75"/>
      <c r="AX2002" s="110">
        <f t="shared" si="256"/>
        <v>9.0909090909090917</v>
      </c>
      <c r="AY2002" s="111"/>
      <c r="AZ2002" s="93"/>
      <c r="BA2002" s="94" t="s">
        <v>105</v>
      </c>
      <c r="BB2002" s="71"/>
      <c r="BC2002" s="95"/>
      <c r="BD2002" s="41">
        <v>4</v>
      </c>
      <c r="BE2002" s="52">
        <v>44</v>
      </c>
      <c r="BF2002" s="103">
        <v>4421</v>
      </c>
      <c r="BG2002" s="280" t="s">
        <v>52</v>
      </c>
    </row>
    <row r="2003" spans="1:59" s="63" customFormat="1" ht="12.75" x14ac:dyDescent="0.2">
      <c r="A2003" s="196">
        <v>4</v>
      </c>
      <c r="B2003" s="197" t="s">
        <v>422</v>
      </c>
      <c r="C2003" s="208">
        <v>44</v>
      </c>
      <c r="D2003" s="209" t="s">
        <v>774</v>
      </c>
      <c r="E2003" s="212">
        <v>4421</v>
      </c>
      <c r="F2003" s="213" t="s">
        <v>775</v>
      </c>
      <c r="G2003" s="231" t="s">
        <v>776</v>
      </c>
      <c r="H2003" s="89"/>
      <c r="I2003" s="90" t="s">
        <v>463</v>
      </c>
      <c r="J2003" s="90"/>
      <c r="K2003" s="90" t="s">
        <v>779</v>
      </c>
      <c r="L2003" s="90" t="s">
        <v>780</v>
      </c>
      <c r="M2003" s="91"/>
      <c r="N2003" s="312">
        <v>1</v>
      </c>
      <c r="O2003" s="313">
        <f t="shared" si="257"/>
        <v>9.0909090909090912E-2</v>
      </c>
      <c r="P2003" s="104"/>
      <c r="Q2003" s="92"/>
      <c r="R2003" s="92"/>
      <c r="S2003" s="92"/>
      <c r="T2003" s="92"/>
      <c r="U2003" s="92"/>
      <c r="V2003" s="92"/>
      <c r="W2003" s="92">
        <v>1</v>
      </c>
      <c r="X2003" s="109">
        <f t="shared" si="251"/>
        <v>25000</v>
      </c>
      <c r="Y2003" s="83"/>
      <c r="Z2003" s="110">
        <f t="shared" si="252"/>
        <v>2272.727272727273</v>
      </c>
      <c r="AA2003" s="111"/>
      <c r="AB2003" s="92"/>
      <c r="AC2003" s="92"/>
      <c r="AD2003" s="92"/>
      <c r="AE2003" s="92"/>
      <c r="AF2003" s="92"/>
      <c r="AG2003" s="92"/>
      <c r="AH2003" s="92"/>
      <c r="AI2003" s="109">
        <f t="shared" si="253"/>
        <v>0</v>
      </c>
      <c r="AJ2003" s="83"/>
      <c r="AK2003" s="110">
        <f t="shared" si="254"/>
        <v>0</v>
      </c>
      <c r="AL2003" s="111"/>
      <c r="AM2003" s="92"/>
      <c r="AN2003" s="92"/>
      <c r="AO2003" s="92"/>
      <c r="AP2003" s="92">
        <v>1</v>
      </c>
      <c r="AQ2003" s="92"/>
      <c r="AR2003" s="92"/>
      <c r="AS2003" s="92"/>
      <c r="AT2003" s="92"/>
      <c r="AU2003" s="92"/>
      <c r="AV2003" s="109">
        <f t="shared" si="255"/>
        <v>100</v>
      </c>
      <c r="AW2003" s="75"/>
      <c r="AX2003" s="110">
        <f t="shared" si="256"/>
        <v>9.0909090909090917</v>
      </c>
      <c r="AY2003" s="111"/>
      <c r="AZ2003" s="93"/>
      <c r="BA2003" s="94" t="s">
        <v>105</v>
      </c>
      <c r="BB2003" s="71"/>
      <c r="BC2003" s="95"/>
      <c r="BD2003" s="41">
        <v>4</v>
      </c>
      <c r="BE2003" s="52">
        <v>44</v>
      </c>
      <c r="BF2003" s="103">
        <v>4421</v>
      </c>
      <c r="BG2003" s="280" t="s">
        <v>52</v>
      </c>
    </row>
    <row r="2004" spans="1:59" s="63" customFormat="1" ht="12.75" x14ac:dyDescent="0.2">
      <c r="A2004" s="196">
        <v>4</v>
      </c>
      <c r="B2004" s="197" t="s">
        <v>422</v>
      </c>
      <c r="C2004" s="208">
        <v>44</v>
      </c>
      <c r="D2004" s="209" t="s">
        <v>774</v>
      </c>
      <c r="E2004" s="212">
        <v>4421</v>
      </c>
      <c r="F2004" s="213" t="s">
        <v>775</v>
      </c>
      <c r="G2004" s="231" t="s">
        <v>776</v>
      </c>
      <c r="H2004" s="89"/>
      <c r="I2004" s="90" t="s">
        <v>465</v>
      </c>
      <c r="J2004" s="90"/>
      <c r="K2004" s="90" t="s">
        <v>237</v>
      </c>
      <c r="L2004" s="90"/>
      <c r="M2004" s="91"/>
      <c r="N2004" s="312">
        <v>1</v>
      </c>
      <c r="O2004" s="313">
        <f t="shared" si="257"/>
        <v>9.0909090909090912E-2</v>
      </c>
      <c r="P2004" s="104"/>
      <c r="Q2004" s="92"/>
      <c r="R2004" s="92"/>
      <c r="S2004" s="92"/>
      <c r="T2004" s="92"/>
      <c r="U2004" s="92"/>
      <c r="V2004" s="92"/>
      <c r="W2004" s="92">
        <v>1</v>
      </c>
      <c r="X2004" s="109">
        <f t="shared" si="251"/>
        <v>25000</v>
      </c>
      <c r="Y2004" s="83"/>
      <c r="Z2004" s="110">
        <f t="shared" si="252"/>
        <v>2272.727272727273</v>
      </c>
      <c r="AA2004" s="111"/>
      <c r="AB2004" s="92"/>
      <c r="AC2004" s="92"/>
      <c r="AD2004" s="92"/>
      <c r="AE2004" s="92"/>
      <c r="AF2004" s="92"/>
      <c r="AG2004" s="92"/>
      <c r="AH2004" s="92"/>
      <c r="AI2004" s="109">
        <f t="shared" si="253"/>
        <v>0</v>
      </c>
      <c r="AJ2004" s="83"/>
      <c r="AK2004" s="110">
        <f t="shared" si="254"/>
        <v>0</v>
      </c>
      <c r="AL2004" s="111"/>
      <c r="AM2004" s="92"/>
      <c r="AN2004" s="92"/>
      <c r="AO2004" s="92"/>
      <c r="AP2004" s="92">
        <v>1</v>
      </c>
      <c r="AQ2004" s="92"/>
      <c r="AR2004" s="92"/>
      <c r="AS2004" s="92"/>
      <c r="AT2004" s="92"/>
      <c r="AU2004" s="92"/>
      <c r="AV2004" s="109">
        <f t="shared" si="255"/>
        <v>100</v>
      </c>
      <c r="AW2004" s="75"/>
      <c r="AX2004" s="110">
        <f t="shared" si="256"/>
        <v>9.0909090909090917</v>
      </c>
      <c r="AY2004" s="111"/>
      <c r="AZ2004" s="93"/>
      <c r="BA2004" s="94" t="s">
        <v>105</v>
      </c>
      <c r="BB2004" s="71"/>
      <c r="BC2004" s="95"/>
      <c r="BD2004" s="41">
        <v>4</v>
      </c>
      <c r="BE2004" s="52">
        <v>44</v>
      </c>
      <c r="BF2004" s="103">
        <v>4421</v>
      </c>
      <c r="BG2004" s="280" t="s">
        <v>52</v>
      </c>
    </row>
    <row r="2005" spans="1:59" s="63" customFormat="1" ht="12.75" x14ac:dyDescent="0.2">
      <c r="A2005" s="196">
        <v>4</v>
      </c>
      <c r="B2005" s="197" t="s">
        <v>422</v>
      </c>
      <c r="C2005" s="208">
        <v>44</v>
      </c>
      <c r="D2005" s="209" t="s">
        <v>774</v>
      </c>
      <c r="E2005" s="212">
        <v>4421</v>
      </c>
      <c r="F2005" s="213" t="s">
        <v>775</v>
      </c>
      <c r="G2005" s="231" t="s">
        <v>776</v>
      </c>
      <c r="H2005" s="89"/>
      <c r="I2005" s="90" t="s">
        <v>440</v>
      </c>
      <c r="J2005" s="90"/>
      <c r="K2005" s="90" t="s">
        <v>73</v>
      </c>
      <c r="L2005" s="90" t="s">
        <v>69</v>
      </c>
      <c r="M2005" s="91"/>
      <c r="N2005" s="312">
        <v>1</v>
      </c>
      <c r="O2005" s="313">
        <f t="shared" si="257"/>
        <v>9.0909090909090912E-2</v>
      </c>
      <c r="P2005" s="104"/>
      <c r="Q2005" s="92"/>
      <c r="R2005" s="92"/>
      <c r="S2005" s="92"/>
      <c r="T2005" s="92"/>
      <c r="U2005" s="92"/>
      <c r="V2005" s="92"/>
      <c r="W2005" s="92">
        <v>1</v>
      </c>
      <c r="X2005" s="109">
        <f t="shared" si="251"/>
        <v>25000</v>
      </c>
      <c r="Y2005" s="83"/>
      <c r="Z2005" s="110">
        <f t="shared" si="252"/>
        <v>2272.727272727273</v>
      </c>
      <c r="AA2005" s="111"/>
      <c r="AB2005" s="92"/>
      <c r="AC2005" s="92"/>
      <c r="AD2005" s="92"/>
      <c r="AE2005" s="92"/>
      <c r="AF2005" s="92"/>
      <c r="AG2005" s="92"/>
      <c r="AH2005" s="92"/>
      <c r="AI2005" s="109">
        <f t="shared" si="253"/>
        <v>0</v>
      </c>
      <c r="AJ2005" s="83"/>
      <c r="AK2005" s="110">
        <f t="shared" si="254"/>
        <v>0</v>
      </c>
      <c r="AL2005" s="111"/>
      <c r="AM2005" s="92"/>
      <c r="AN2005" s="92"/>
      <c r="AO2005" s="92"/>
      <c r="AP2005" s="92">
        <v>1</v>
      </c>
      <c r="AQ2005" s="92"/>
      <c r="AR2005" s="92"/>
      <c r="AS2005" s="92"/>
      <c r="AT2005" s="92"/>
      <c r="AU2005" s="92"/>
      <c r="AV2005" s="109">
        <f t="shared" si="255"/>
        <v>100</v>
      </c>
      <c r="AW2005" s="75"/>
      <c r="AX2005" s="110">
        <f t="shared" si="256"/>
        <v>9.0909090909090917</v>
      </c>
      <c r="AY2005" s="111"/>
      <c r="AZ2005" s="93"/>
      <c r="BA2005" s="94" t="s">
        <v>105</v>
      </c>
      <c r="BB2005" s="71"/>
      <c r="BC2005" s="95"/>
      <c r="BD2005" s="41">
        <v>4</v>
      </c>
      <c r="BE2005" s="52">
        <v>44</v>
      </c>
      <c r="BF2005" s="103">
        <v>4421</v>
      </c>
      <c r="BG2005" s="280" t="s">
        <v>52</v>
      </c>
    </row>
    <row r="2006" spans="1:59" s="63" customFormat="1" ht="12.75" x14ac:dyDescent="0.2">
      <c r="A2006" s="196">
        <v>4</v>
      </c>
      <c r="B2006" s="197" t="s">
        <v>422</v>
      </c>
      <c r="C2006" s="208">
        <v>44</v>
      </c>
      <c r="D2006" s="209" t="s">
        <v>774</v>
      </c>
      <c r="E2006" s="212">
        <v>4421</v>
      </c>
      <c r="F2006" s="213" t="s">
        <v>775</v>
      </c>
      <c r="G2006" s="231" t="s">
        <v>776</v>
      </c>
      <c r="H2006" s="89"/>
      <c r="I2006" s="90" t="s">
        <v>464</v>
      </c>
      <c r="J2006" s="90"/>
      <c r="K2006" s="90" t="s">
        <v>779</v>
      </c>
      <c r="L2006" s="90" t="s">
        <v>781</v>
      </c>
      <c r="M2006" s="91"/>
      <c r="N2006" s="312">
        <v>1</v>
      </c>
      <c r="O2006" s="313">
        <f t="shared" si="257"/>
        <v>9.0909090909090912E-2</v>
      </c>
      <c r="P2006" s="104"/>
      <c r="Q2006" s="92"/>
      <c r="R2006" s="92"/>
      <c r="S2006" s="92"/>
      <c r="T2006" s="92"/>
      <c r="U2006" s="92"/>
      <c r="V2006" s="92"/>
      <c r="W2006" s="92">
        <v>1</v>
      </c>
      <c r="X2006" s="109">
        <f t="shared" si="251"/>
        <v>25000</v>
      </c>
      <c r="Y2006" s="83"/>
      <c r="Z2006" s="110">
        <f t="shared" si="252"/>
        <v>2272.727272727273</v>
      </c>
      <c r="AA2006" s="111"/>
      <c r="AB2006" s="92"/>
      <c r="AC2006" s="92"/>
      <c r="AD2006" s="92"/>
      <c r="AE2006" s="92"/>
      <c r="AF2006" s="92"/>
      <c r="AG2006" s="92"/>
      <c r="AH2006" s="92"/>
      <c r="AI2006" s="109">
        <f t="shared" si="253"/>
        <v>0</v>
      </c>
      <c r="AJ2006" s="83"/>
      <c r="AK2006" s="110">
        <f t="shared" si="254"/>
        <v>0</v>
      </c>
      <c r="AL2006" s="111"/>
      <c r="AM2006" s="92"/>
      <c r="AN2006" s="92"/>
      <c r="AO2006" s="92"/>
      <c r="AP2006" s="92">
        <v>1</v>
      </c>
      <c r="AQ2006" s="92"/>
      <c r="AR2006" s="92"/>
      <c r="AS2006" s="92"/>
      <c r="AT2006" s="92"/>
      <c r="AU2006" s="92"/>
      <c r="AV2006" s="109">
        <f t="shared" si="255"/>
        <v>100</v>
      </c>
      <c r="AW2006" s="75"/>
      <c r="AX2006" s="110">
        <f t="shared" si="256"/>
        <v>9.0909090909090917</v>
      </c>
      <c r="AY2006" s="111"/>
      <c r="AZ2006" s="93"/>
      <c r="BA2006" s="94" t="s">
        <v>105</v>
      </c>
      <c r="BB2006" s="71"/>
      <c r="BC2006" s="95"/>
      <c r="BD2006" s="41">
        <v>4</v>
      </c>
      <c r="BE2006" s="52">
        <v>44</v>
      </c>
      <c r="BF2006" s="103">
        <v>4421</v>
      </c>
      <c r="BG2006" s="280" t="s">
        <v>52</v>
      </c>
    </row>
    <row r="2007" spans="1:59" s="63" customFormat="1" ht="12.75" x14ac:dyDescent="0.2">
      <c r="A2007" s="196">
        <v>4</v>
      </c>
      <c r="B2007" s="197" t="s">
        <v>422</v>
      </c>
      <c r="C2007" s="208">
        <v>44</v>
      </c>
      <c r="D2007" s="209" t="s">
        <v>774</v>
      </c>
      <c r="E2007" s="212">
        <v>4421</v>
      </c>
      <c r="F2007" s="213" t="s">
        <v>775</v>
      </c>
      <c r="G2007" s="231" t="s">
        <v>776</v>
      </c>
      <c r="H2007" s="89"/>
      <c r="I2007" s="90" t="s">
        <v>449</v>
      </c>
      <c r="J2007" s="90"/>
      <c r="K2007" s="90" t="s">
        <v>237</v>
      </c>
      <c r="L2007" s="90"/>
      <c r="M2007" s="91"/>
      <c r="N2007" s="312">
        <v>1</v>
      </c>
      <c r="O2007" s="313">
        <f t="shared" si="257"/>
        <v>9.0909090909090912E-2</v>
      </c>
      <c r="P2007" s="104"/>
      <c r="Q2007" s="92"/>
      <c r="R2007" s="92"/>
      <c r="S2007" s="92"/>
      <c r="T2007" s="92"/>
      <c r="U2007" s="92"/>
      <c r="V2007" s="92"/>
      <c r="W2007" s="92">
        <v>1</v>
      </c>
      <c r="X2007" s="109">
        <f t="shared" si="251"/>
        <v>25000</v>
      </c>
      <c r="Y2007" s="83"/>
      <c r="Z2007" s="110">
        <f t="shared" si="252"/>
        <v>2272.727272727273</v>
      </c>
      <c r="AA2007" s="111"/>
      <c r="AB2007" s="92"/>
      <c r="AC2007" s="92"/>
      <c r="AD2007" s="92"/>
      <c r="AE2007" s="92"/>
      <c r="AF2007" s="92"/>
      <c r="AG2007" s="92"/>
      <c r="AH2007" s="92"/>
      <c r="AI2007" s="109">
        <f t="shared" si="253"/>
        <v>0</v>
      </c>
      <c r="AJ2007" s="83"/>
      <c r="AK2007" s="110">
        <f t="shared" si="254"/>
        <v>0</v>
      </c>
      <c r="AL2007" s="111"/>
      <c r="AM2007" s="92"/>
      <c r="AN2007" s="92"/>
      <c r="AO2007" s="92"/>
      <c r="AP2007" s="92">
        <v>1</v>
      </c>
      <c r="AQ2007" s="92"/>
      <c r="AR2007" s="92"/>
      <c r="AS2007" s="92"/>
      <c r="AT2007" s="92"/>
      <c r="AU2007" s="92"/>
      <c r="AV2007" s="109">
        <f t="shared" si="255"/>
        <v>100</v>
      </c>
      <c r="AW2007" s="75"/>
      <c r="AX2007" s="110">
        <f t="shared" si="256"/>
        <v>9.0909090909090917</v>
      </c>
      <c r="AY2007" s="111"/>
      <c r="AZ2007" s="93"/>
      <c r="BA2007" s="94" t="s">
        <v>554</v>
      </c>
      <c r="BB2007" s="71"/>
      <c r="BC2007" s="95"/>
      <c r="BD2007" s="41">
        <v>4</v>
      </c>
      <c r="BE2007" s="52">
        <v>44</v>
      </c>
      <c r="BF2007" s="103">
        <v>4421</v>
      </c>
      <c r="BG2007" s="280" t="s">
        <v>52</v>
      </c>
    </row>
    <row r="2008" spans="1:59" s="63" customFormat="1" ht="12.75" x14ac:dyDescent="0.2">
      <c r="A2008" s="196">
        <v>4</v>
      </c>
      <c r="B2008" s="197" t="s">
        <v>422</v>
      </c>
      <c r="C2008" s="208">
        <v>44</v>
      </c>
      <c r="D2008" s="209" t="s">
        <v>774</v>
      </c>
      <c r="E2008" s="212">
        <v>4421</v>
      </c>
      <c r="F2008" s="213" t="s">
        <v>775</v>
      </c>
      <c r="G2008" s="231" t="s">
        <v>776</v>
      </c>
      <c r="H2008" s="65"/>
      <c r="I2008" s="222"/>
      <c r="J2008" s="66"/>
      <c r="K2008" s="66"/>
      <c r="L2008" s="66"/>
      <c r="M2008" s="64"/>
      <c r="N2008" s="304"/>
      <c r="O2008" s="305"/>
      <c r="P2008" s="127"/>
      <c r="Q2008" s="67"/>
      <c r="R2008" s="67"/>
      <c r="S2008" s="67"/>
      <c r="T2008" s="67"/>
      <c r="U2008" s="67"/>
      <c r="V2008" s="67"/>
      <c r="W2008" s="67"/>
      <c r="X2008" s="67"/>
      <c r="Y2008" s="68"/>
      <c r="Z2008" s="68"/>
      <c r="AA2008" s="68"/>
      <c r="AB2008" s="67"/>
      <c r="AC2008" s="67"/>
      <c r="AD2008" s="67"/>
      <c r="AE2008" s="67"/>
      <c r="AF2008" s="67"/>
      <c r="AG2008" s="67"/>
      <c r="AH2008" s="67"/>
      <c r="AI2008" s="67"/>
      <c r="AJ2008" s="68"/>
      <c r="AK2008" s="68"/>
      <c r="AL2008" s="68"/>
      <c r="AM2008" s="67"/>
      <c r="AN2008" s="67"/>
      <c r="AO2008" s="67"/>
      <c r="AP2008" s="67"/>
      <c r="AQ2008" s="67"/>
      <c r="AR2008" s="67"/>
      <c r="AS2008" s="67"/>
      <c r="AT2008" s="67"/>
      <c r="AU2008" s="67"/>
      <c r="AV2008" s="67"/>
      <c r="AW2008" s="67"/>
      <c r="AX2008" s="68"/>
      <c r="AY2008" s="68"/>
      <c r="AZ2008" s="69"/>
      <c r="BA2008" s="70"/>
      <c r="BB2008" s="71"/>
      <c r="BC2008" s="95"/>
      <c r="BD2008" s="41">
        <v>4</v>
      </c>
      <c r="BE2008" s="52">
        <v>44</v>
      </c>
      <c r="BF2008" s="103">
        <v>4421</v>
      </c>
      <c r="BG2008" s="275"/>
    </row>
    <row r="2009" spans="1:59" s="63" customFormat="1" ht="12.75" x14ac:dyDescent="0.2">
      <c r="A2009" s="196">
        <v>4</v>
      </c>
      <c r="B2009" s="197" t="s">
        <v>422</v>
      </c>
      <c r="C2009" s="208">
        <v>44</v>
      </c>
      <c r="D2009" s="209" t="s">
        <v>774</v>
      </c>
      <c r="E2009" s="212">
        <v>4421</v>
      </c>
      <c r="F2009" s="213" t="s">
        <v>775</v>
      </c>
      <c r="G2009" s="232"/>
      <c r="H2009" s="97"/>
      <c r="I2009" s="224"/>
      <c r="J2009" s="98"/>
      <c r="K2009" s="98"/>
      <c r="L2009" s="98"/>
      <c r="M2009" s="96"/>
      <c r="N2009" s="307"/>
      <c r="O2009" s="246"/>
      <c r="P2009" s="124"/>
      <c r="Q2009" s="99"/>
      <c r="R2009" s="99"/>
      <c r="S2009" s="99"/>
      <c r="T2009" s="99"/>
      <c r="U2009" s="99"/>
      <c r="V2009" s="99"/>
      <c r="W2009" s="99"/>
      <c r="X2009" s="99"/>
      <c r="Y2009" s="100"/>
      <c r="Z2009" s="100"/>
      <c r="AA2009" s="100"/>
      <c r="AB2009" s="99"/>
      <c r="AC2009" s="99"/>
      <c r="AD2009" s="99"/>
      <c r="AE2009" s="99"/>
      <c r="AF2009" s="99"/>
      <c r="AG2009" s="99"/>
      <c r="AH2009" s="99"/>
      <c r="AI2009" s="99"/>
      <c r="AJ2009" s="100"/>
      <c r="AK2009" s="100"/>
      <c r="AL2009" s="100"/>
      <c r="AM2009" s="99"/>
      <c r="AN2009" s="99"/>
      <c r="AO2009" s="99"/>
      <c r="AP2009" s="99"/>
      <c r="AQ2009" s="99"/>
      <c r="AR2009" s="99"/>
      <c r="AS2009" s="99"/>
      <c r="AT2009" s="99"/>
      <c r="AU2009" s="99"/>
      <c r="AV2009" s="99"/>
      <c r="AW2009" s="99"/>
      <c r="AX2009" s="100"/>
      <c r="AY2009" s="100"/>
      <c r="AZ2009" s="101"/>
      <c r="BA2009" s="102"/>
      <c r="BB2009" s="95"/>
      <c r="BC2009" s="95"/>
      <c r="BD2009" s="41">
        <v>4</v>
      </c>
      <c r="BE2009" s="52">
        <v>44</v>
      </c>
      <c r="BF2009" s="103">
        <v>4421</v>
      </c>
      <c r="BG2009" s="277"/>
    </row>
    <row r="2010" spans="1:59" s="63" customFormat="1" ht="12.75" x14ac:dyDescent="0.2">
      <c r="A2010" s="196">
        <v>4</v>
      </c>
      <c r="B2010" s="197" t="s">
        <v>422</v>
      </c>
      <c r="C2010" s="208">
        <v>44</v>
      </c>
      <c r="D2010" s="209" t="s">
        <v>774</v>
      </c>
      <c r="E2010" s="212">
        <v>4421</v>
      </c>
      <c r="F2010" s="213" t="s">
        <v>775</v>
      </c>
      <c r="G2010" s="231"/>
      <c r="H2010" s="65"/>
      <c r="I2010" s="222"/>
      <c r="J2010" s="66"/>
      <c r="K2010" s="66"/>
      <c r="L2010" s="66"/>
      <c r="M2010" s="64"/>
      <c r="N2010" s="304"/>
      <c r="O2010" s="305"/>
      <c r="P2010" s="127"/>
      <c r="Q2010" s="67"/>
      <c r="R2010" s="67"/>
      <c r="S2010" s="67"/>
      <c r="T2010" s="67"/>
      <c r="U2010" s="67"/>
      <c r="V2010" s="67"/>
      <c r="W2010" s="67"/>
      <c r="X2010" s="67"/>
      <c r="Y2010" s="68"/>
      <c r="Z2010" s="68"/>
      <c r="AA2010" s="68"/>
      <c r="AB2010" s="67"/>
      <c r="AC2010" s="67"/>
      <c r="AD2010" s="67"/>
      <c r="AE2010" s="67"/>
      <c r="AF2010" s="67"/>
      <c r="AG2010" s="67"/>
      <c r="AH2010" s="67"/>
      <c r="AI2010" s="67"/>
      <c r="AJ2010" s="68"/>
      <c r="AK2010" s="68"/>
      <c r="AL2010" s="68"/>
      <c r="AM2010" s="67"/>
      <c r="AN2010" s="67"/>
      <c r="AO2010" s="67"/>
      <c r="AP2010" s="67"/>
      <c r="AQ2010" s="67"/>
      <c r="AR2010" s="67"/>
      <c r="AS2010" s="67"/>
      <c r="AT2010" s="67"/>
      <c r="AU2010" s="67"/>
      <c r="AV2010" s="67"/>
      <c r="AW2010" s="67"/>
      <c r="AX2010" s="68"/>
      <c r="AY2010" s="68"/>
      <c r="AZ2010" s="69"/>
      <c r="BA2010" s="70"/>
      <c r="BB2010" s="71"/>
      <c r="BC2010" s="95"/>
      <c r="BD2010" s="41">
        <v>4</v>
      </c>
      <c r="BE2010" s="52">
        <v>44</v>
      </c>
      <c r="BF2010" s="103">
        <v>4421</v>
      </c>
      <c r="BG2010" s="275"/>
    </row>
    <row r="2011" spans="1:59" s="63" customFormat="1" ht="12.75" x14ac:dyDescent="0.2">
      <c r="A2011" s="196">
        <v>4</v>
      </c>
      <c r="B2011" s="197" t="s">
        <v>422</v>
      </c>
      <c r="C2011" s="208">
        <v>44</v>
      </c>
      <c r="D2011" s="209" t="s">
        <v>774</v>
      </c>
      <c r="E2011" s="212">
        <v>4421</v>
      </c>
      <c r="F2011" s="213" t="s">
        <v>775</v>
      </c>
      <c r="G2011" s="231" t="s">
        <v>729</v>
      </c>
      <c r="H2011" s="72" t="s">
        <v>1233</v>
      </c>
      <c r="I2011" s="223" t="s">
        <v>1247</v>
      </c>
      <c r="J2011" s="73"/>
      <c r="K2011" s="73"/>
      <c r="L2011" s="73"/>
      <c r="M2011" s="74"/>
      <c r="N2011" s="247"/>
      <c r="O2011" s="306"/>
      <c r="P2011" s="105"/>
      <c r="Q2011" s="75"/>
      <c r="R2011" s="75"/>
      <c r="S2011" s="75"/>
      <c r="T2011" s="75"/>
      <c r="U2011" s="75"/>
      <c r="V2011" s="75"/>
      <c r="W2011" s="75"/>
      <c r="X2011" s="75"/>
      <c r="Y2011" s="76" t="s">
        <v>1241</v>
      </c>
      <c r="Z2011" s="77" t="s">
        <v>1241</v>
      </c>
      <c r="AA2011" s="78">
        <f>AA$2569</f>
        <v>5000</v>
      </c>
      <c r="AB2011" s="75"/>
      <c r="AC2011" s="75"/>
      <c r="AD2011" s="75"/>
      <c r="AE2011" s="75"/>
      <c r="AF2011" s="75"/>
      <c r="AG2011" s="75"/>
      <c r="AH2011" s="75"/>
      <c r="AI2011" s="75"/>
      <c r="AJ2011" s="76" t="s">
        <v>1241</v>
      </c>
      <c r="AK2011" s="77" t="s">
        <v>1241</v>
      </c>
      <c r="AL2011" s="78">
        <f>AL$2569</f>
        <v>0</v>
      </c>
      <c r="AM2011" s="75"/>
      <c r="AN2011" s="75"/>
      <c r="AO2011" s="75"/>
      <c r="AP2011" s="75"/>
      <c r="AQ2011" s="75"/>
      <c r="AR2011" s="75"/>
      <c r="AS2011" s="75"/>
      <c r="AT2011" s="75"/>
      <c r="AU2011" s="75"/>
      <c r="AV2011" s="75"/>
      <c r="AW2011" s="76" t="s">
        <v>1241</v>
      </c>
      <c r="AX2011" s="77" t="s">
        <v>1241</v>
      </c>
      <c r="AY2011" s="78">
        <f>AY$2569</f>
        <v>500</v>
      </c>
      <c r="AZ2011" s="79"/>
      <c r="BA2011" s="80" t="str">
        <f>I2011</f>
        <v>&gt; see 4711, Thermal insulation</v>
      </c>
      <c r="BB2011" s="71"/>
      <c r="BC2011" s="95"/>
      <c r="BD2011" s="41">
        <v>4</v>
      </c>
      <c r="BE2011" s="52">
        <v>44</v>
      </c>
      <c r="BF2011" s="103">
        <v>4421</v>
      </c>
      <c r="BG2011" s="276" t="str">
        <f>H2011</f>
        <v>Default Scenario (Link)</v>
      </c>
    </row>
    <row r="2012" spans="1:59" s="63" customFormat="1" ht="12.75" x14ac:dyDescent="0.2">
      <c r="A2012" s="196">
        <v>4</v>
      </c>
      <c r="B2012" s="197" t="s">
        <v>422</v>
      </c>
      <c r="C2012" s="208">
        <v>44</v>
      </c>
      <c r="D2012" s="209" t="s">
        <v>774</v>
      </c>
      <c r="E2012" s="212">
        <v>4421</v>
      </c>
      <c r="F2012" s="213" t="s">
        <v>775</v>
      </c>
      <c r="G2012" s="231"/>
      <c r="H2012" s="65"/>
      <c r="I2012" s="222"/>
      <c r="J2012" s="66"/>
      <c r="K2012" s="66"/>
      <c r="L2012" s="66"/>
      <c r="M2012" s="64"/>
      <c r="N2012" s="304"/>
      <c r="O2012" s="305"/>
      <c r="P2012" s="127"/>
      <c r="Q2012" s="67"/>
      <c r="R2012" s="67"/>
      <c r="S2012" s="67"/>
      <c r="T2012" s="67"/>
      <c r="U2012" s="67"/>
      <c r="V2012" s="67"/>
      <c r="W2012" s="67"/>
      <c r="X2012" s="67"/>
      <c r="Y2012" s="68"/>
      <c r="Z2012" s="68"/>
      <c r="AA2012" s="68"/>
      <c r="AB2012" s="67"/>
      <c r="AC2012" s="67"/>
      <c r="AD2012" s="67"/>
      <c r="AE2012" s="67"/>
      <c r="AF2012" s="67"/>
      <c r="AG2012" s="67"/>
      <c r="AH2012" s="67"/>
      <c r="AI2012" s="67"/>
      <c r="AJ2012" s="68"/>
      <c r="AK2012" s="68"/>
      <c r="AL2012" s="68"/>
      <c r="AM2012" s="67"/>
      <c r="AN2012" s="67"/>
      <c r="AO2012" s="67"/>
      <c r="AP2012" s="67"/>
      <c r="AQ2012" s="67"/>
      <c r="AR2012" s="67"/>
      <c r="AS2012" s="67"/>
      <c r="AT2012" s="67"/>
      <c r="AU2012" s="67"/>
      <c r="AV2012" s="67"/>
      <c r="AW2012" s="67"/>
      <c r="AX2012" s="68"/>
      <c r="AY2012" s="68"/>
      <c r="AZ2012" s="69"/>
      <c r="BA2012" s="70"/>
      <c r="BB2012" s="71"/>
      <c r="BC2012" s="95"/>
      <c r="BD2012" s="41">
        <v>4</v>
      </c>
      <c r="BE2012" s="52">
        <v>44</v>
      </c>
      <c r="BF2012" s="103">
        <v>4421</v>
      </c>
      <c r="BG2012" s="275"/>
    </row>
    <row r="2013" spans="1:59" s="63" customFormat="1" ht="12.75" x14ac:dyDescent="0.2">
      <c r="A2013" s="196">
        <v>4</v>
      </c>
      <c r="B2013" s="197" t="s">
        <v>422</v>
      </c>
      <c r="C2013" s="208">
        <v>44</v>
      </c>
      <c r="D2013" s="209" t="s">
        <v>774</v>
      </c>
      <c r="E2013" s="212">
        <v>4421</v>
      </c>
      <c r="F2013" s="213" t="s">
        <v>775</v>
      </c>
      <c r="G2013" s="232"/>
      <c r="H2013" s="97"/>
      <c r="I2013" s="224"/>
      <c r="J2013" s="98"/>
      <c r="K2013" s="98"/>
      <c r="L2013" s="98"/>
      <c r="M2013" s="96"/>
      <c r="N2013" s="307"/>
      <c r="O2013" s="246"/>
      <c r="P2013" s="124"/>
      <c r="Q2013" s="99"/>
      <c r="R2013" s="99"/>
      <c r="S2013" s="99"/>
      <c r="T2013" s="99"/>
      <c r="U2013" s="99"/>
      <c r="V2013" s="99"/>
      <c r="W2013" s="99"/>
      <c r="X2013" s="99"/>
      <c r="Y2013" s="100"/>
      <c r="Z2013" s="100"/>
      <c r="AA2013" s="100"/>
      <c r="AB2013" s="99"/>
      <c r="AC2013" s="99"/>
      <c r="AD2013" s="99"/>
      <c r="AE2013" s="99"/>
      <c r="AF2013" s="99"/>
      <c r="AG2013" s="99"/>
      <c r="AH2013" s="99"/>
      <c r="AI2013" s="99"/>
      <c r="AJ2013" s="100"/>
      <c r="AK2013" s="100"/>
      <c r="AL2013" s="100"/>
      <c r="AM2013" s="99"/>
      <c r="AN2013" s="99"/>
      <c r="AO2013" s="99"/>
      <c r="AP2013" s="99"/>
      <c r="AQ2013" s="99"/>
      <c r="AR2013" s="99"/>
      <c r="AS2013" s="99"/>
      <c r="AT2013" s="99"/>
      <c r="AU2013" s="99"/>
      <c r="AV2013" s="99"/>
      <c r="AW2013" s="99"/>
      <c r="AX2013" s="100"/>
      <c r="AY2013" s="100"/>
      <c r="AZ2013" s="101"/>
      <c r="BA2013" s="102"/>
      <c r="BB2013" s="95"/>
      <c r="BC2013" s="95"/>
      <c r="BD2013" s="41">
        <v>4</v>
      </c>
      <c r="BE2013" s="52">
        <v>44</v>
      </c>
      <c r="BF2013" s="103">
        <v>4421</v>
      </c>
      <c r="BG2013" s="277"/>
    </row>
    <row r="2014" spans="1:59" s="63" customFormat="1" ht="12.75" x14ac:dyDescent="0.2">
      <c r="A2014" s="196">
        <v>4</v>
      </c>
      <c r="B2014" s="197" t="s">
        <v>422</v>
      </c>
      <c r="C2014" s="208">
        <v>44</v>
      </c>
      <c r="D2014" s="209" t="s">
        <v>774</v>
      </c>
      <c r="E2014" s="212">
        <v>4421</v>
      </c>
      <c r="F2014" s="213" t="s">
        <v>775</v>
      </c>
      <c r="G2014" s="231"/>
      <c r="H2014" s="65"/>
      <c r="I2014" s="222"/>
      <c r="J2014" s="66"/>
      <c r="K2014" s="66"/>
      <c r="L2014" s="66"/>
      <c r="M2014" s="64"/>
      <c r="N2014" s="304"/>
      <c r="O2014" s="305"/>
      <c r="P2014" s="127"/>
      <c r="Q2014" s="67"/>
      <c r="R2014" s="67"/>
      <c r="S2014" s="67"/>
      <c r="T2014" s="67"/>
      <c r="U2014" s="67"/>
      <c r="V2014" s="67"/>
      <c r="W2014" s="67"/>
      <c r="X2014" s="67"/>
      <c r="Y2014" s="68"/>
      <c r="Z2014" s="68"/>
      <c r="AA2014" s="68"/>
      <c r="AB2014" s="67"/>
      <c r="AC2014" s="67"/>
      <c r="AD2014" s="67"/>
      <c r="AE2014" s="67"/>
      <c r="AF2014" s="67"/>
      <c r="AG2014" s="67"/>
      <c r="AH2014" s="67"/>
      <c r="AI2014" s="67"/>
      <c r="AJ2014" s="68"/>
      <c r="AK2014" s="68"/>
      <c r="AL2014" s="68"/>
      <c r="AM2014" s="67"/>
      <c r="AN2014" s="67"/>
      <c r="AO2014" s="67"/>
      <c r="AP2014" s="67"/>
      <c r="AQ2014" s="67"/>
      <c r="AR2014" s="67"/>
      <c r="AS2014" s="67"/>
      <c r="AT2014" s="67"/>
      <c r="AU2014" s="67"/>
      <c r="AV2014" s="67"/>
      <c r="AW2014" s="67"/>
      <c r="AX2014" s="68"/>
      <c r="AY2014" s="68"/>
      <c r="AZ2014" s="69"/>
      <c r="BA2014" s="70"/>
      <c r="BB2014" s="71"/>
      <c r="BC2014" s="95"/>
      <c r="BD2014" s="41">
        <v>4</v>
      </c>
      <c r="BE2014" s="52">
        <v>44</v>
      </c>
      <c r="BF2014" s="103">
        <v>4421</v>
      </c>
      <c r="BG2014" s="275"/>
    </row>
    <row r="2015" spans="1:59" s="63" customFormat="1" ht="12.75" x14ac:dyDescent="0.2">
      <c r="A2015" s="196">
        <v>4</v>
      </c>
      <c r="B2015" s="197" t="s">
        <v>422</v>
      </c>
      <c r="C2015" s="208">
        <v>44</v>
      </c>
      <c r="D2015" s="209" t="s">
        <v>774</v>
      </c>
      <c r="E2015" s="212">
        <v>4421</v>
      </c>
      <c r="F2015" s="213" t="s">
        <v>775</v>
      </c>
      <c r="G2015" s="231" t="s">
        <v>645</v>
      </c>
      <c r="H2015" s="72" t="s">
        <v>1233</v>
      </c>
      <c r="I2015" s="223" t="s">
        <v>1254</v>
      </c>
      <c r="J2015" s="73"/>
      <c r="K2015" s="73"/>
      <c r="L2015" s="73"/>
      <c r="M2015" s="74"/>
      <c r="N2015" s="247"/>
      <c r="O2015" s="306"/>
      <c r="P2015" s="105"/>
      <c r="Q2015" s="75"/>
      <c r="R2015" s="75"/>
      <c r="S2015" s="75"/>
      <c r="T2015" s="75"/>
      <c r="U2015" s="75"/>
      <c r="V2015" s="75"/>
      <c r="W2015" s="75"/>
      <c r="X2015" s="75"/>
      <c r="Y2015" s="76" t="s">
        <v>1241</v>
      </c>
      <c r="Z2015" s="77" t="s">
        <v>1241</v>
      </c>
      <c r="AA2015" s="78">
        <f>AA$1275</f>
        <v>2500</v>
      </c>
      <c r="AB2015" s="75"/>
      <c r="AC2015" s="75"/>
      <c r="AD2015" s="75"/>
      <c r="AE2015" s="75"/>
      <c r="AF2015" s="75"/>
      <c r="AG2015" s="75"/>
      <c r="AH2015" s="75"/>
      <c r="AI2015" s="75"/>
      <c r="AJ2015" s="76" t="s">
        <v>1241</v>
      </c>
      <c r="AK2015" s="77" t="s">
        <v>1241</v>
      </c>
      <c r="AL2015" s="78">
        <f>AL$1275</f>
        <v>0</v>
      </c>
      <c r="AM2015" s="75"/>
      <c r="AN2015" s="75"/>
      <c r="AO2015" s="75"/>
      <c r="AP2015" s="75"/>
      <c r="AQ2015" s="75"/>
      <c r="AR2015" s="75"/>
      <c r="AS2015" s="75"/>
      <c r="AT2015" s="75"/>
      <c r="AU2015" s="75"/>
      <c r="AV2015" s="75"/>
      <c r="AW2015" s="76" t="s">
        <v>1241</v>
      </c>
      <c r="AX2015" s="77" t="s">
        <v>1241</v>
      </c>
      <c r="AY2015" s="78">
        <f>AY$1275</f>
        <v>500</v>
      </c>
      <c r="AZ2015" s="79"/>
      <c r="BA2015" s="80" t="str">
        <f>I2015</f>
        <v>&gt; see 4271, Natural stone veneer walling</v>
      </c>
      <c r="BB2015" s="71"/>
      <c r="BC2015" s="95"/>
      <c r="BD2015" s="41">
        <v>4</v>
      </c>
      <c r="BE2015" s="52">
        <v>44</v>
      </c>
      <c r="BF2015" s="103">
        <v>4421</v>
      </c>
      <c r="BG2015" s="276" t="str">
        <f>H2015</f>
        <v>Default Scenario (Link)</v>
      </c>
    </row>
    <row r="2016" spans="1:59" s="63" customFormat="1" ht="12.75" x14ac:dyDescent="0.2">
      <c r="A2016" s="196">
        <v>4</v>
      </c>
      <c r="B2016" s="197" t="s">
        <v>422</v>
      </c>
      <c r="C2016" s="208">
        <v>44</v>
      </c>
      <c r="D2016" s="209" t="s">
        <v>774</v>
      </c>
      <c r="E2016" s="212">
        <v>4421</v>
      </c>
      <c r="F2016" s="213" t="s">
        <v>775</v>
      </c>
      <c r="G2016" s="231"/>
      <c r="H2016" s="65"/>
      <c r="I2016" s="222"/>
      <c r="J2016" s="66"/>
      <c r="K2016" s="66"/>
      <c r="L2016" s="66"/>
      <c r="M2016" s="64"/>
      <c r="N2016" s="304"/>
      <c r="O2016" s="305"/>
      <c r="P2016" s="127"/>
      <c r="Q2016" s="67"/>
      <c r="R2016" s="67"/>
      <c r="S2016" s="67"/>
      <c r="T2016" s="67"/>
      <c r="U2016" s="67"/>
      <c r="V2016" s="67"/>
      <c r="W2016" s="67"/>
      <c r="X2016" s="67"/>
      <c r="Y2016" s="68"/>
      <c r="Z2016" s="68"/>
      <c r="AA2016" s="68"/>
      <c r="AB2016" s="67"/>
      <c r="AC2016" s="67"/>
      <c r="AD2016" s="67"/>
      <c r="AE2016" s="67"/>
      <c r="AF2016" s="67"/>
      <c r="AG2016" s="67"/>
      <c r="AH2016" s="67"/>
      <c r="AI2016" s="67"/>
      <c r="AJ2016" s="68"/>
      <c r="AK2016" s="68"/>
      <c r="AL2016" s="68"/>
      <c r="AM2016" s="67"/>
      <c r="AN2016" s="67"/>
      <c r="AO2016" s="67"/>
      <c r="AP2016" s="67"/>
      <c r="AQ2016" s="67"/>
      <c r="AR2016" s="67"/>
      <c r="AS2016" s="67"/>
      <c r="AT2016" s="67"/>
      <c r="AU2016" s="67"/>
      <c r="AV2016" s="67"/>
      <c r="AW2016" s="67"/>
      <c r="AX2016" s="68"/>
      <c r="AY2016" s="68"/>
      <c r="AZ2016" s="69"/>
      <c r="BA2016" s="70"/>
      <c r="BB2016" s="71"/>
      <c r="BC2016" s="95"/>
      <c r="BD2016" s="41">
        <v>4</v>
      </c>
      <c r="BE2016" s="52">
        <v>44</v>
      </c>
      <c r="BF2016" s="103">
        <v>4421</v>
      </c>
      <c r="BG2016" s="275"/>
    </row>
    <row r="2017" spans="1:59" s="63" customFormat="1" ht="12.75" x14ac:dyDescent="0.2">
      <c r="A2017" s="196">
        <v>4</v>
      </c>
      <c r="B2017" s="197" t="s">
        <v>422</v>
      </c>
      <c r="C2017" s="208">
        <v>44</v>
      </c>
      <c r="D2017" s="209" t="s">
        <v>774</v>
      </c>
      <c r="E2017" s="212">
        <v>4421</v>
      </c>
      <c r="F2017" s="213" t="s">
        <v>775</v>
      </c>
      <c r="G2017" s="232"/>
      <c r="H2017" s="97"/>
      <c r="I2017" s="224"/>
      <c r="J2017" s="98"/>
      <c r="K2017" s="98"/>
      <c r="L2017" s="98"/>
      <c r="M2017" s="96"/>
      <c r="N2017" s="307"/>
      <c r="O2017" s="246"/>
      <c r="P2017" s="124"/>
      <c r="Q2017" s="99"/>
      <c r="R2017" s="99"/>
      <c r="S2017" s="99"/>
      <c r="T2017" s="99"/>
      <c r="U2017" s="99"/>
      <c r="V2017" s="99"/>
      <c r="W2017" s="99"/>
      <c r="X2017" s="99"/>
      <c r="Y2017" s="100"/>
      <c r="Z2017" s="100"/>
      <c r="AA2017" s="100"/>
      <c r="AB2017" s="99"/>
      <c r="AC2017" s="99"/>
      <c r="AD2017" s="99"/>
      <c r="AE2017" s="99"/>
      <c r="AF2017" s="99"/>
      <c r="AG2017" s="99"/>
      <c r="AH2017" s="99"/>
      <c r="AI2017" s="99"/>
      <c r="AJ2017" s="100"/>
      <c r="AK2017" s="100"/>
      <c r="AL2017" s="100"/>
      <c r="AM2017" s="99"/>
      <c r="AN2017" s="99"/>
      <c r="AO2017" s="99"/>
      <c r="AP2017" s="99"/>
      <c r="AQ2017" s="99"/>
      <c r="AR2017" s="99"/>
      <c r="AS2017" s="99"/>
      <c r="AT2017" s="99"/>
      <c r="AU2017" s="99"/>
      <c r="AV2017" s="99"/>
      <c r="AW2017" s="99"/>
      <c r="AX2017" s="100"/>
      <c r="AY2017" s="100"/>
      <c r="AZ2017" s="101"/>
      <c r="BA2017" s="102"/>
      <c r="BB2017" s="95"/>
      <c r="BC2017" s="95"/>
      <c r="BD2017" s="41">
        <v>4</v>
      </c>
      <c r="BE2017" s="52">
        <v>44</v>
      </c>
      <c r="BF2017" s="103">
        <v>4421</v>
      </c>
      <c r="BG2017" s="277"/>
    </row>
    <row r="2018" spans="1:59" x14ac:dyDescent="0.25">
      <c r="A2018" s="196">
        <v>4</v>
      </c>
      <c r="B2018" s="197" t="s">
        <v>422</v>
      </c>
      <c r="C2018" s="208">
        <v>44</v>
      </c>
      <c r="D2018" s="209" t="s">
        <v>774</v>
      </c>
      <c r="E2018" s="210">
        <v>4422</v>
      </c>
      <c r="F2018" s="211" t="s">
        <v>782</v>
      </c>
      <c r="G2018" s="235"/>
      <c r="H2018" s="145"/>
      <c r="I2018" s="221"/>
      <c r="J2018" s="57"/>
      <c r="K2018" s="57"/>
      <c r="L2018" s="57"/>
      <c r="M2018" s="144"/>
      <c r="N2018" s="324"/>
      <c r="O2018" s="325"/>
      <c r="P2018" s="146"/>
      <c r="Q2018" s="146"/>
      <c r="R2018" s="146"/>
      <c r="S2018" s="146"/>
      <c r="T2018" s="146"/>
      <c r="U2018" s="146"/>
      <c r="V2018" s="146"/>
      <c r="W2018" s="146"/>
      <c r="X2018" s="146"/>
      <c r="Y2018" s="59"/>
      <c r="Z2018" s="123"/>
      <c r="AA2018" s="123"/>
      <c r="AB2018" s="146"/>
      <c r="AC2018" s="146"/>
      <c r="AD2018" s="146"/>
      <c r="AE2018" s="146"/>
      <c r="AF2018" s="146"/>
      <c r="AG2018" s="146"/>
      <c r="AH2018" s="146"/>
      <c r="AI2018" s="146"/>
      <c r="AJ2018" s="59"/>
      <c r="AK2018" s="123"/>
      <c r="AL2018" s="123"/>
      <c r="AM2018" s="146"/>
      <c r="AN2018" s="146"/>
      <c r="AO2018" s="146"/>
      <c r="AP2018" s="146"/>
      <c r="AQ2018" s="146"/>
      <c r="AR2018" s="146"/>
      <c r="AS2018" s="146"/>
      <c r="AT2018" s="146"/>
      <c r="AU2018" s="146"/>
      <c r="AV2018" s="146"/>
      <c r="AW2018" s="58"/>
      <c r="AX2018" s="123"/>
      <c r="AY2018" s="59"/>
      <c r="AZ2018" s="147"/>
      <c r="BA2018" s="148"/>
      <c r="BB2018" s="143"/>
      <c r="BC2018" s="143"/>
      <c r="BD2018" s="41">
        <v>4</v>
      </c>
      <c r="BE2018" s="52">
        <v>44</v>
      </c>
      <c r="BF2018" s="62">
        <v>4422</v>
      </c>
      <c r="BG2018" s="284"/>
    </row>
    <row r="2019" spans="1:59" s="63" customFormat="1" ht="12.75" x14ac:dyDescent="0.2">
      <c r="A2019" s="196">
        <v>4</v>
      </c>
      <c r="B2019" s="197" t="s">
        <v>422</v>
      </c>
      <c r="C2019" s="208">
        <v>44</v>
      </c>
      <c r="D2019" s="209" t="s">
        <v>774</v>
      </c>
      <c r="E2019" s="210">
        <v>4422</v>
      </c>
      <c r="F2019" s="211" t="s">
        <v>782</v>
      </c>
      <c r="G2019" s="230"/>
      <c r="H2019" s="56"/>
      <c r="I2019" s="221"/>
      <c r="J2019" s="57"/>
      <c r="K2019" s="57"/>
      <c r="L2019" s="57"/>
      <c r="M2019" s="55"/>
      <c r="N2019" s="303"/>
      <c r="O2019" s="245"/>
      <c r="P2019" s="122"/>
      <c r="Q2019" s="58"/>
      <c r="R2019" s="58"/>
      <c r="S2019" s="58"/>
      <c r="T2019" s="58"/>
      <c r="U2019" s="58"/>
      <c r="V2019" s="58"/>
      <c r="W2019" s="58"/>
      <c r="X2019" s="58"/>
      <c r="Y2019" s="59"/>
      <c r="Z2019" s="59"/>
      <c r="AA2019" s="59"/>
      <c r="AB2019" s="58"/>
      <c r="AC2019" s="58"/>
      <c r="AD2019" s="58"/>
      <c r="AE2019" s="58"/>
      <c r="AF2019" s="58"/>
      <c r="AG2019" s="58"/>
      <c r="AH2019" s="58"/>
      <c r="AI2019" s="58"/>
      <c r="AJ2019" s="59"/>
      <c r="AK2019" s="59"/>
      <c r="AL2019" s="59"/>
      <c r="AM2019" s="58"/>
      <c r="AN2019" s="58"/>
      <c r="AO2019" s="58"/>
      <c r="AP2019" s="58"/>
      <c r="AQ2019" s="58"/>
      <c r="AR2019" s="58"/>
      <c r="AS2019" s="58"/>
      <c r="AT2019" s="58"/>
      <c r="AU2019" s="58"/>
      <c r="AV2019" s="58"/>
      <c r="AW2019" s="58"/>
      <c r="AX2019" s="59"/>
      <c r="AY2019" s="59"/>
      <c r="AZ2019" s="60"/>
      <c r="BA2019" s="61"/>
      <c r="BB2019" s="54"/>
      <c r="BC2019" s="54"/>
      <c r="BD2019" s="41">
        <v>4</v>
      </c>
      <c r="BE2019" s="52">
        <v>44</v>
      </c>
      <c r="BF2019" s="62">
        <v>4422</v>
      </c>
      <c r="BG2019" s="274"/>
    </row>
    <row r="2020" spans="1:59" s="63" customFormat="1" ht="12.75" x14ac:dyDescent="0.2">
      <c r="A2020" s="196">
        <v>4</v>
      </c>
      <c r="B2020" s="197" t="s">
        <v>422</v>
      </c>
      <c r="C2020" s="208">
        <v>44</v>
      </c>
      <c r="D2020" s="209" t="s">
        <v>774</v>
      </c>
      <c r="E2020" s="210">
        <v>4422</v>
      </c>
      <c r="F2020" s="211" t="s">
        <v>782</v>
      </c>
      <c r="G2020" s="231" t="s">
        <v>783</v>
      </c>
      <c r="H2020" s="65"/>
      <c r="I2020" s="222"/>
      <c r="J2020" s="66"/>
      <c r="K2020" s="66"/>
      <c r="L2020" s="66"/>
      <c r="M2020" s="64"/>
      <c r="N2020" s="308"/>
      <c r="O2020" s="309"/>
      <c r="P2020" s="127"/>
      <c r="Q2020" s="67"/>
      <c r="R2020" s="67"/>
      <c r="S2020" s="67"/>
      <c r="T2020" s="67"/>
      <c r="U2020" s="67"/>
      <c r="V2020" s="67"/>
      <c r="W2020" s="67"/>
      <c r="X2020" s="67"/>
      <c r="Y2020" s="68"/>
      <c r="Z2020" s="68"/>
      <c r="AA2020" s="68"/>
      <c r="AB2020" s="67"/>
      <c r="AC2020" s="67"/>
      <c r="AD2020" s="67"/>
      <c r="AE2020" s="67"/>
      <c r="AF2020" s="67"/>
      <c r="AG2020" s="67"/>
      <c r="AH2020" s="67"/>
      <c r="AI2020" s="67"/>
      <c r="AJ2020" s="68"/>
      <c r="AK2020" s="68"/>
      <c r="AL2020" s="68"/>
      <c r="AM2020" s="67"/>
      <c r="AN2020" s="67"/>
      <c r="AO2020" s="67"/>
      <c r="AP2020" s="67"/>
      <c r="AQ2020" s="67"/>
      <c r="AR2020" s="67"/>
      <c r="AS2020" s="67"/>
      <c r="AT2020" s="67"/>
      <c r="AU2020" s="67"/>
      <c r="AV2020" s="67"/>
      <c r="AW2020" s="67"/>
      <c r="AX2020" s="68"/>
      <c r="AY2020" s="68"/>
      <c r="AZ2020" s="69"/>
      <c r="BA2020" s="70"/>
      <c r="BB2020" s="71"/>
      <c r="BC2020" s="54"/>
      <c r="BD2020" s="41">
        <v>4</v>
      </c>
      <c r="BE2020" s="52">
        <v>44</v>
      </c>
      <c r="BF2020" s="62">
        <v>4422</v>
      </c>
      <c r="BG2020" s="275"/>
    </row>
    <row r="2021" spans="1:59" s="63" customFormat="1" ht="12.75" x14ac:dyDescent="0.2">
      <c r="A2021" s="196">
        <v>4</v>
      </c>
      <c r="B2021" s="197" t="s">
        <v>422</v>
      </c>
      <c r="C2021" s="208">
        <v>44</v>
      </c>
      <c r="D2021" s="209" t="s">
        <v>774</v>
      </c>
      <c r="E2021" s="210">
        <v>4422</v>
      </c>
      <c r="F2021" s="211" t="s">
        <v>782</v>
      </c>
      <c r="G2021" s="231" t="s">
        <v>783</v>
      </c>
      <c r="H2021" s="72" t="s">
        <v>47</v>
      </c>
      <c r="I2021" s="223"/>
      <c r="J2021" s="73"/>
      <c r="K2021" s="73"/>
      <c r="L2021" s="73"/>
      <c r="M2021" s="74"/>
      <c r="N2021" s="247"/>
      <c r="O2021" s="306"/>
      <c r="P2021" s="105"/>
      <c r="Q2021" s="75"/>
      <c r="R2021" s="75"/>
      <c r="S2021" s="75"/>
      <c r="T2021" s="75"/>
      <c r="U2021" s="75"/>
      <c r="V2021" s="75"/>
      <c r="W2021" s="75"/>
      <c r="X2021" s="75"/>
      <c r="Y2021" s="76">
        <f>IF(ISNUMBER(VLOOKUP(Y2023,P$7:W$7,MATCH(Y2023,P$7:W$7))),VLOOKUP(Y2023,P$7:W$7,MATCH(Y2023,P$7:W$7)),IF(N2025=0,"No Data",IF(Y2023&gt;0,"&lt;100",0)))</f>
        <v>25000</v>
      </c>
      <c r="Z2021" s="77">
        <f>IF(ISNUMBER(VLOOKUP(Z2025,P$7:W$7,MATCH(Z2025,P$7:W$7))),VLOOKUP(Z2025,P$7:W$7,MATCH(Z2025,P$7:W$7)),IF(N2025=0,"No Data",IF(Z2025&gt;0,"&lt;100",0)))</f>
        <v>25000</v>
      </c>
      <c r="AA2021" s="106">
        <f>IF(ISNUMBER(Z2021),Z2021,0)</f>
        <v>25000</v>
      </c>
      <c r="AB2021" s="75"/>
      <c r="AC2021" s="75"/>
      <c r="AD2021" s="75"/>
      <c r="AE2021" s="75"/>
      <c r="AF2021" s="75"/>
      <c r="AG2021" s="75"/>
      <c r="AH2021" s="75"/>
      <c r="AI2021" s="75"/>
      <c r="AJ2021" s="76">
        <f>IF(ISNUMBER(VLOOKUP(AJ2023,AB$7:AH$7,MATCH(AJ2023,AB$7:AH$7))),VLOOKUP(AJ2023,AB$7:AH$7,MATCH(AJ2023,AB$7:AH$7)),IF(N2025=0,"No Data",IF(AJ2023&gt;0,"&lt;50",0)))</f>
        <v>0</v>
      </c>
      <c r="AK2021" s="77">
        <f>IF(ISNUMBER(VLOOKUP(AK2025,AB$7:AH$7,MATCH(AK2025,AB$7:AH$7))),VLOOKUP(AK2025,AB$7:AH$7,MATCH(AK2025,AB$7:AH$7)),IF(N2025=0,"No Data",IF(AK2025&gt;0,"&lt;50",0)))</f>
        <v>0</v>
      </c>
      <c r="AL2021" s="106">
        <f>IF(ISNUMBER(AK2021),AK2021,0)</f>
        <v>0</v>
      </c>
      <c r="AM2021" s="75"/>
      <c r="AN2021" s="75"/>
      <c r="AO2021" s="75"/>
      <c r="AP2021" s="75"/>
      <c r="AQ2021" s="75"/>
      <c r="AR2021" s="75"/>
      <c r="AS2021" s="75"/>
      <c r="AT2021" s="75"/>
      <c r="AU2021" s="75"/>
      <c r="AV2021" s="75"/>
      <c r="AW2021" s="76">
        <f>IF(ISNUMBER(VLOOKUP(AW2023,AM$7:AU$7,MATCH(AW2023,AM$7:AU$7))),VLOOKUP(AW2023,AM$7:AU$7,MATCH(AW2023,AM$7:AU$7)),IF(N2025=0,"No Data",IF(AW2023&gt;0,"&lt;10",0)))</f>
        <v>100</v>
      </c>
      <c r="AX2021" s="77">
        <f>IF(ISNUMBER(VLOOKUP(AX2025,AM$7:AU$7,MATCH(AX2025,AM$7:AU$7))),VLOOKUP(AX2025,AM$7:AU$7,MATCH(AX2025,AM$7:AU$7)),IF(N2025=0,"No Data",IF(AX2025&gt;0,"&lt;10",0)))</f>
        <v>100</v>
      </c>
      <c r="AY2021" s="106">
        <f>IF(ISNUMBER(AX2021),AX2021,0)</f>
        <v>100</v>
      </c>
      <c r="AZ2021" s="79"/>
      <c r="BA2021" s="80"/>
      <c r="BB2021" s="71"/>
      <c r="BC2021" s="54"/>
      <c r="BD2021" s="41">
        <v>4</v>
      </c>
      <c r="BE2021" s="52">
        <v>44</v>
      </c>
      <c r="BF2021" s="62">
        <v>4422</v>
      </c>
      <c r="BG2021" s="276" t="s">
        <v>47</v>
      </c>
    </row>
    <row r="2022" spans="1:59" s="63" customFormat="1" ht="12.75" x14ac:dyDescent="0.2">
      <c r="A2022" s="196">
        <v>4</v>
      </c>
      <c r="B2022" s="197" t="s">
        <v>422</v>
      </c>
      <c r="C2022" s="208">
        <v>44</v>
      </c>
      <c r="D2022" s="209" t="s">
        <v>774</v>
      </c>
      <c r="E2022" s="210">
        <v>4422</v>
      </c>
      <c r="F2022" s="211" t="s">
        <v>782</v>
      </c>
      <c r="G2022" s="231" t="s">
        <v>783</v>
      </c>
      <c r="H2022" s="81" t="s">
        <v>48</v>
      </c>
      <c r="I2022" s="223"/>
      <c r="J2022" s="73"/>
      <c r="K2022" s="73"/>
      <c r="L2022" s="73"/>
      <c r="M2022" s="74"/>
      <c r="N2022" s="247"/>
      <c r="O2022" s="306"/>
      <c r="P2022" s="105"/>
      <c r="Q2022" s="75"/>
      <c r="R2022" s="75"/>
      <c r="S2022" s="75"/>
      <c r="T2022" s="75"/>
      <c r="U2022" s="75"/>
      <c r="V2022" s="75"/>
      <c r="W2022" s="75"/>
      <c r="X2022" s="75"/>
      <c r="Y2022" s="82">
        <f>MIN(X2026:X2032)</f>
        <v>25000</v>
      </c>
      <c r="Z2022" s="83"/>
      <c r="AA2022" s="83"/>
      <c r="AB2022" s="75"/>
      <c r="AC2022" s="75"/>
      <c r="AD2022" s="75"/>
      <c r="AE2022" s="75"/>
      <c r="AF2022" s="75"/>
      <c r="AG2022" s="75"/>
      <c r="AH2022" s="75"/>
      <c r="AI2022" s="75"/>
      <c r="AJ2022" s="82">
        <f>MIN(AI2026:AI2032)</f>
        <v>0</v>
      </c>
      <c r="AK2022" s="83"/>
      <c r="AL2022" s="83"/>
      <c r="AM2022" s="75"/>
      <c r="AN2022" s="75"/>
      <c r="AO2022" s="75"/>
      <c r="AP2022" s="75"/>
      <c r="AQ2022" s="75"/>
      <c r="AR2022" s="75"/>
      <c r="AS2022" s="75"/>
      <c r="AT2022" s="75"/>
      <c r="AU2022" s="75"/>
      <c r="AV2022" s="75"/>
      <c r="AW2022" s="82">
        <f>MIN(AV2026:AV2032)</f>
        <v>100</v>
      </c>
      <c r="AX2022" s="83"/>
      <c r="AY2022" s="83"/>
      <c r="AZ2022" s="79"/>
      <c r="BA2022" s="80"/>
      <c r="BB2022" s="71"/>
      <c r="BC2022" s="54"/>
      <c r="BD2022" s="41">
        <v>4</v>
      </c>
      <c r="BE2022" s="52">
        <v>44</v>
      </c>
      <c r="BF2022" s="62">
        <v>4422</v>
      </c>
      <c r="BG2022" s="278" t="s">
        <v>48</v>
      </c>
    </row>
    <row r="2023" spans="1:59" s="63" customFormat="1" ht="12.75" x14ac:dyDescent="0.2">
      <c r="A2023" s="196">
        <v>4</v>
      </c>
      <c r="B2023" s="197" t="s">
        <v>422</v>
      </c>
      <c r="C2023" s="208">
        <v>44</v>
      </c>
      <c r="D2023" s="209" t="s">
        <v>774</v>
      </c>
      <c r="E2023" s="210">
        <v>4422</v>
      </c>
      <c r="F2023" s="211" t="s">
        <v>782</v>
      </c>
      <c r="G2023" s="231" t="s">
        <v>783</v>
      </c>
      <c r="H2023" s="81" t="s">
        <v>49</v>
      </c>
      <c r="I2023" s="223"/>
      <c r="J2023" s="73"/>
      <c r="K2023" s="73"/>
      <c r="L2023" s="73"/>
      <c r="M2023" s="74"/>
      <c r="N2023" s="247"/>
      <c r="O2023" s="306"/>
      <c r="P2023" s="105"/>
      <c r="Q2023" s="75"/>
      <c r="R2023" s="75"/>
      <c r="S2023" s="75"/>
      <c r="T2023" s="75"/>
      <c r="U2023" s="75"/>
      <c r="V2023" s="75"/>
      <c r="W2023" s="75"/>
      <c r="X2023" s="75"/>
      <c r="Y2023" s="84">
        <f>IF(ISNUMBER(AVERAGE(X2026:X2032)),AVERAGE(X2026:X2032),0)</f>
        <v>25000</v>
      </c>
      <c r="Z2023" s="83"/>
      <c r="AA2023" s="83"/>
      <c r="AB2023" s="75"/>
      <c r="AC2023" s="75"/>
      <c r="AD2023" s="75"/>
      <c r="AE2023" s="75"/>
      <c r="AF2023" s="75"/>
      <c r="AG2023" s="75"/>
      <c r="AH2023" s="75"/>
      <c r="AI2023" s="75"/>
      <c r="AJ2023" s="84">
        <f>IF(ISNUMBER(AVERAGE(AI2026:AI2032)),AVERAGE(AI2026:AI2032),0)</f>
        <v>0</v>
      </c>
      <c r="AK2023" s="83"/>
      <c r="AL2023" s="83"/>
      <c r="AM2023" s="75"/>
      <c r="AN2023" s="75"/>
      <c r="AO2023" s="75"/>
      <c r="AP2023" s="75"/>
      <c r="AQ2023" s="75"/>
      <c r="AR2023" s="75"/>
      <c r="AS2023" s="75"/>
      <c r="AT2023" s="75"/>
      <c r="AU2023" s="75"/>
      <c r="AV2023" s="75"/>
      <c r="AW2023" s="84">
        <f>IF(ISNUMBER(AVERAGE(AV2026:AV2032)),AVERAGE(AV2026:AV2032),0)</f>
        <v>100</v>
      </c>
      <c r="AX2023" s="83"/>
      <c r="AY2023" s="83"/>
      <c r="AZ2023" s="79"/>
      <c r="BA2023" s="80"/>
      <c r="BB2023" s="71"/>
      <c r="BC2023" s="54"/>
      <c r="BD2023" s="41">
        <v>4</v>
      </c>
      <c r="BE2023" s="52">
        <v>44</v>
      </c>
      <c r="BF2023" s="62">
        <v>4422</v>
      </c>
      <c r="BG2023" s="278" t="s">
        <v>49</v>
      </c>
    </row>
    <row r="2024" spans="1:59" s="63" customFormat="1" ht="12.75" x14ac:dyDescent="0.2">
      <c r="A2024" s="196">
        <v>4</v>
      </c>
      <c r="B2024" s="197" t="s">
        <v>422</v>
      </c>
      <c r="C2024" s="208">
        <v>44</v>
      </c>
      <c r="D2024" s="209" t="s">
        <v>774</v>
      </c>
      <c r="E2024" s="210">
        <v>4422</v>
      </c>
      <c r="F2024" s="211" t="s">
        <v>782</v>
      </c>
      <c r="G2024" s="231" t="s">
        <v>783</v>
      </c>
      <c r="H2024" s="81" t="s">
        <v>50</v>
      </c>
      <c r="I2024" s="223"/>
      <c r="J2024" s="73"/>
      <c r="K2024" s="73"/>
      <c r="L2024" s="73"/>
      <c r="M2024" s="74"/>
      <c r="N2024" s="247"/>
      <c r="O2024" s="306"/>
      <c r="P2024" s="105"/>
      <c r="Q2024" s="75"/>
      <c r="R2024" s="75"/>
      <c r="S2024" s="75"/>
      <c r="T2024" s="75"/>
      <c r="U2024" s="75"/>
      <c r="V2024" s="75"/>
      <c r="W2024" s="75"/>
      <c r="X2024" s="75"/>
      <c r="Y2024" s="84">
        <f>MAX(X2026:X2032)</f>
        <v>25000</v>
      </c>
      <c r="Z2024" s="83"/>
      <c r="AA2024" s="83"/>
      <c r="AB2024" s="75"/>
      <c r="AC2024" s="75"/>
      <c r="AD2024" s="75"/>
      <c r="AE2024" s="75"/>
      <c r="AF2024" s="75"/>
      <c r="AG2024" s="75"/>
      <c r="AH2024" s="75"/>
      <c r="AI2024" s="75"/>
      <c r="AJ2024" s="84">
        <f>MAX(AI2026:AI2032)</f>
        <v>0</v>
      </c>
      <c r="AK2024" s="83"/>
      <c r="AL2024" s="83"/>
      <c r="AM2024" s="75"/>
      <c r="AN2024" s="75"/>
      <c r="AO2024" s="75"/>
      <c r="AP2024" s="75"/>
      <c r="AQ2024" s="75"/>
      <c r="AR2024" s="75"/>
      <c r="AS2024" s="75"/>
      <c r="AT2024" s="75"/>
      <c r="AU2024" s="75"/>
      <c r="AV2024" s="75"/>
      <c r="AW2024" s="84">
        <f>MAX(AV2026:AV2032)</f>
        <v>100</v>
      </c>
      <c r="AX2024" s="83"/>
      <c r="AY2024" s="83"/>
      <c r="AZ2024" s="79"/>
      <c r="BA2024" s="80"/>
      <c r="BB2024" s="71"/>
      <c r="BC2024" s="54"/>
      <c r="BD2024" s="41">
        <v>4</v>
      </c>
      <c r="BE2024" s="52">
        <v>44</v>
      </c>
      <c r="BF2024" s="62">
        <v>4422</v>
      </c>
      <c r="BG2024" s="278" t="s">
        <v>50</v>
      </c>
    </row>
    <row r="2025" spans="1:59" s="63" customFormat="1" ht="12.75" x14ac:dyDescent="0.2">
      <c r="A2025" s="196">
        <v>4</v>
      </c>
      <c r="B2025" s="197" t="s">
        <v>422</v>
      </c>
      <c r="C2025" s="208">
        <v>44</v>
      </c>
      <c r="D2025" s="209" t="s">
        <v>774</v>
      </c>
      <c r="E2025" s="210">
        <v>4422</v>
      </c>
      <c r="F2025" s="211" t="s">
        <v>782</v>
      </c>
      <c r="G2025" s="231" t="s">
        <v>783</v>
      </c>
      <c r="H2025" s="85" t="s">
        <v>51</v>
      </c>
      <c r="I2025" s="223"/>
      <c r="J2025" s="73"/>
      <c r="K2025" s="73"/>
      <c r="L2025" s="73"/>
      <c r="M2025" s="74"/>
      <c r="N2025" s="248">
        <f>SUM(N2026:N2044)</f>
        <v>10</v>
      </c>
      <c r="O2025" s="293">
        <f>SUM(O2026:O2044)</f>
        <v>1</v>
      </c>
      <c r="P2025" s="292"/>
      <c r="Q2025" s="87"/>
      <c r="R2025" s="87"/>
      <c r="S2025" s="87"/>
      <c r="T2025" s="87"/>
      <c r="U2025" s="87"/>
      <c r="V2025" s="87"/>
      <c r="W2025" s="87"/>
      <c r="X2025" s="87"/>
      <c r="Y2025" s="88"/>
      <c r="Z2025" s="86">
        <f>SUM(Z2026:Z2044)</f>
        <v>25000</v>
      </c>
      <c r="AA2025" s="88"/>
      <c r="AB2025" s="87"/>
      <c r="AC2025" s="87"/>
      <c r="AD2025" s="87"/>
      <c r="AE2025" s="87"/>
      <c r="AF2025" s="87"/>
      <c r="AG2025" s="87"/>
      <c r="AH2025" s="87"/>
      <c r="AI2025" s="87"/>
      <c r="AJ2025" s="88"/>
      <c r="AK2025" s="86">
        <f>SUM(AK2026:AK2044)</f>
        <v>0</v>
      </c>
      <c r="AL2025" s="88"/>
      <c r="AM2025" s="87"/>
      <c r="AN2025" s="87"/>
      <c r="AO2025" s="87"/>
      <c r="AP2025" s="87"/>
      <c r="AQ2025" s="87"/>
      <c r="AR2025" s="87"/>
      <c r="AS2025" s="87"/>
      <c r="AT2025" s="87"/>
      <c r="AU2025" s="87"/>
      <c r="AV2025" s="87"/>
      <c r="AW2025" s="112"/>
      <c r="AX2025" s="86">
        <f>SUM(AX2026:AX2044)</f>
        <v>100</v>
      </c>
      <c r="AY2025" s="88"/>
      <c r="AZ2025" s="79"/>
      <c r="BA2025" s="80"/>
      <c r="BB2025" s="71"/>
      <c r="BC2025" s="54"/>
      <c r="BD2025" s="41">
        <v>4</v>
      </c>
      <c r="BE2025" s="52">
        <v>44</v>
      </c>
      <c r="BF2025" s="62">
        <v>4422</v>
      </c>
      <c r="BG2025" s="279" t="s">
        <v>51</v>
      </c>
    </row>
    <row r="2026" spans="1:59" s="63" customFormat="1" ht="12.75" x14ac:dyDescent="0.2">
      <c r="A2026" s="196">
        <v>4</v>
      </c>
      <c r="B2026" s="197" t="s">
        <v>422</v>
      </c>
      <c r="C2026" s="208">
        <v>44</v>
      </c>
      <c r="D2026" s="209" t="s">
        <v>774</v>
      </c>
      <c r="E2026" s="210">
        <v>4422</v>
      </c>
      <c r="F2026" s="211" t="s">
        <v>782</v>
      </c>
      <c r="G2026" s="231" t="s">
        <v>783</v>
      </c>
      <c r="H2026" s="89" t="s">
        <v>52</v>
      </c>
      <c r="I2026" s="90" t="s">
        <v>457</v>
      </c>
      <c r="J2026" s="90" t="s">
        <v>784</v>
      </c>
      <c r="K2026" s="90" t="s">
        <v>459</v>
      </c>
      <c r="L2026" s="90" t="s">
        <v>460</v>
      </c>
      <c r="M2026" s="91"/>
      <c r="N2026" s="312">
        <v>2</v>
      </c>
      <c r="O2026" s="313">
        <f>N2026/N$2025</f>
        <v>0.2</v>
      </c>
      <c r="P2026" s="104"/>
      <c r="Q2026" s="92"/>
      <c r="R2026" s="92"/>
      <c r="S2026" s="92"/>
      <c r="T2026" s="92"/>
      <c r="U2026" s="92"/>
      <c r="V2026" s="92"/>
      <c r="W2026" s="92">
        <v>1</v>
      </c>
      <c r="X2026" s="109">
        <f t="shared" ref="X2026:X2032" si="258">P2026*P$7+Q2026*Q$7+R2026*R$7+S2026*S$7+T2026*T$7+U2026*U$7+V2026*V$7+W2026*W$7</f>
        <v>25000</v>
      </c>
      <c r="Y2026" s="83"/>
      <c r="Z2026" s="110">
        <f t="shared" ref="Z2026:Z2032" si="259">X2026*$O2026</f>
        <v>5000</v>
      </c>
      <c r="AA2026" s="111"/>
      <c r="AB2026" s="92"/>
      <c r="AC2026" s="92"/>
      <c r="AD2026" s="92"/>
      <c r="AE2026" s="92"/>
      <c r="AF2026" s="92"/>
      <c r="AG2026" s="92"/>
      <c r="AH2026" s="92"/>
      <c r="AI2026" s="109">
        <f t="shared" ref="AI2026:AI2032" si="260">AB2026*AB$7+AC2026*AC$7+AD2026*AD$7+AE2026*AE$7+AF2026*AF$7+AG2026*AG$7+AH2026*AH$7</f>
        <v>0</v>
      </c>
      <c r="AJ2026" s="83"/>
      <c r="AK2026" s="110">
        <f t="shared" ref="AK2026:AK2032" si="261">AI2026*$O2026</f>
        <v>0</v>
      </c>
      <c r="AL2026" s="111"/>
      <c r="AM2026" s="92"/>
      <c r="AN2026" s="92"/>
      <c r="AO2026" s="92"/>
      <c r="AP2026" s="92">
        <v>1</v>
      </c>
      <c r="AQ2026" s="92"/>
      <c r="AR2026" s="92"/>
      <c r="AS2026" s="92"/>
      <c r="AT2026" s="92"/>
      <c r="AU2026" s="92"/>
      <c r="AV2026" s="109">
        <f t="shared" ref="AV2026:AV2032" si="262">AM2026*AM$7+AN2026*AN$7+AO2026*AO$7+AP2026*AP$7+AQ2026*AQ$7+AR2026*AR$7+AS2026*AS$7+AT2026*AT$7+AU2026*AU$7</f>
        <v>100</v>
      </c>
      <c r="AW2026" s="75"/>
      <c r="AX2026" s="110">
        <f t="shared" ref="AX2026:AX2032" si="263">AV2026*$O2026</f>
        <v>20</v>
      </c>
      <c r="AY2026" s="111"/>
      <c r="AZ2026" s="93"/>
      <c r="BA2026" s="94" t="s">
        <v>105</v>
      </c>
      <c r="BB2026" s="71"/>
      <c r="BC2026" s="54"/>
      <c r="BD2026" s="41">
        <v>4</v>
      </c>
      <c r="BE2026" s="52">
        <v>44</v>
      </c>
      <c r="BF2026" s="62">
        <v>4422</v>
      </c>
      <c r="BG2026" s="280" t="s">
        <v>52</v>
      </c>
    </row>
    <row r="2027" spans="1:59" s="63" customFormat="1" ht="12.75" x14ac:dyDescent="0.2">
      <c r="A2027" s="196">
        <v>4</v>
      </c>
      <c r="B2027" s="197" t="s">
        <v>422</v>
      </c>
      <c r="C2027" s="208">
        <v>44</v>
      </c>
      <c r="D2027" s="209" t="s">
        <v>774</v>
      </c>
      <c r="E2027" s="210">
        <v>4422</v>
      </c>
      <c r="F2027" s="211" t="s">
        <v>782</v>
      </c>
      <c r="G2027" s="231" t="s">
        <v>783</v>
      </c>
      <c r="H2027" s="89"/>
      <c r="I2027" s="90" t="s">
        <v>160</v>
      </c>
      <c r="J2027" s="90" t="s">
        <v>784</v>
      </c>
      <c r="K2027" s="90" t="s">
        <v>459</v>
      </c>
      <c r="L2027" s="90" t="s">
        <v>69</v>
      </c>
      <c r="M2027" s="91"/>
      <c r="N2027" s="312">
        <v>2</v>
      </c>
      <c r="O2027" s="313">
        <f t="shared" ref="O2027:O2032" si="264">N2027/N$2025</f>
        <v>0.2</v>
      </c>
      <c r="P2027" s="104"/>
      <c r="Q2027" s="92"/>
      <c r="R2027" s="92"/>
      <c r="S2027" s="92"/>
      <c r="T2027" s="92"/>
      <c r="U2027" s="92"/>
      <c r="V2027" s="92"/>
      <c r="W2027" s="92">
        <v>1</v>
      </c>
      <c r="X2027" s="109">
        <f t="shared" si="258"/>
        <v>25000</v>
      </c>
      <c r="Y2027" s="83"/>
      <c r="Z2027" s="110">
        <f t="shared" si="259"/>
        <v>5000</v>
      </c>
      <c r="AA2027" s="111"/>
      <c r="AB2027" s="92"/>
      <c r="AC2027" s="92"/>
      <c r="AD2027" s="92"/>
      <c r="AE2027" s="92"/>
      <c r="AF2027" s="92"/>
      <c r="AG2027" s="92"/>
      <c r="AH2027" s="92"/>
      <c r="AI2027" s="109">
        <f t="shared" si="260"/>
        <v>0</v>
      </c>
      <c r="AJ2027" s="83"/>
      <c r="AK2027" s="110">
        <f t="shared" si="261"/>
        <v>0</v>
      </c>
      <c r="AL2027" s="111"/>
      <c r="AM2027" s="92"/>
      <c r="AN2027" s="92"/>
      <c r="AO2027" s="92"/>
      <c r="AP2027" s="92">
        <v>1</v>
      </c>
      <c r="AQ2027" s="92"/>
      <c r="AR2027" s="92"/>
      <c r="AS2027" s="92"/>
      <c r="AT2027" s="92"/>
      <c r="AU2027" s="92"/>
      <c r="AV2027" s="109">
        <f t="shared" si="262"/>
        <v>100</v>
      </c>
      <c r="AW2027" s="75"/>
      <c r="AX2027" s="110">
        <f t="shared" si="263"/>
        <v>20</v>
      </c>
      <c r="AY2027" s="111"/>
      <c r="AZ2027" s="93"/>
      <c r="BA2027" s="94" t="s">
        <v>105</v>
      </c>
      <c r="BB2027" s="71"/>
      <c r="BC2027" s="54"/>
      <c r="BD2027" s="41">
        <v>4</v>
      </c>
      <c r="BE2027" s="52">
        <v>44</v>
      </c>
      <c r="BF2027" s="62">
        <v>4422</v>
      </c>
      <c r="BG2027" s="280" t="s">
        <v>52</v>
      </c>
    </row>
    <row r="2028" spans="1:59" s="63" customFormat="1" ht="12.75" x14ac:dyDescent="0.2">
      <c r="A2028" s="196">
        <v>4</v>
      </c>
      <c r="B2028" s="197" t="s">
        <v>422</v>
      </c>
      <c r="C2028" s="208">
        <v>44</v>
      </c>
      <c r="D2028" s="209" t="s">
        <v>774</v>
      </c>
      <c r="E2028" s="210">
        <v>4422</v>
      </c>
      <c r="F2028" s="211" t="s">
        <v>782</v>
      </c>
      <c r="G2028" s="231" t="s">
        <v>783</v>
      </c>
      <c r="H2028" s="89"/>
      <c r="I2028" s="90" t="s">
        <v>440</v>
      </c>
      <c r="J2028" s="90" t="s">
        <v>785</v>
      </c>
      <c r="K2028" s="90" t="s">
        <v>73</v>
      </c>
      <c r="L2028" s="90" t="s">
        <v>69</v>
      </c>
      <c r="M2028" s="91"/>
      <c r="N2028" s="312">
        <v>2</v>
      </c>
      <c r="O2028" s="313">
        <f t="shared" si="264"/>
        <v>0.2</v>
      </c>
      <c r="P2028" s="104"/>
      <c r="Q2028" s="92"/>
      <c r="R2028" s="92"/>
      <c r="S2028" s="92"/>
      <c r="T2028" s="92"/>
      <c r="U2028" s="92"/>
      <c r="V2028" s="92"/>
      <c r="W2028" s="92">
        <v>1</v>
      </c>
      <c r="X2028" s="109">
        <f t="shared" si="258"/>
        <v>25000</v>
      </c>
      <c r="Y2028" s="83"/>
      <c r="Z2028" s="110">
        <f t="shared" si="259"/>
        <v>5000</v>
      </c>
      <c r="AA2028" s="111"/>
      <c r="AB2028" s="92"/>
      <c r="AC2028" s="92"/>
      <c r="AD2028" s="92"/>
      <c r="AE2028" s="92"/>
      <c r="AF2028" s="92"/>
      <c r="AG2028" s="92"/>
      <c r="AH2028" s="92"/>
      <c r="AI2028" s="109">
        <f t="shared" si="260"/>
        <v>0</v>
      </c>
      <c r="AJ2028" s="83"/>
      <c r="AK2028" s="110">
        <f t="shared" si="261"/>
        <v>0</v>
      </c>
      <c r="AL2028" s="111"/>
      <c r="AM2028" s="92"/>
      <c r="AN2028" s="92"/>
      <c r="AO2028" s="92"/>
      <c r="AP2028" s="92">
        <v>1</v>
      </c>
      <c r="AQ2028" s="92"/>
      <c r="AR2028" s="92"/>
      <c r="AS2028" s="92"/>
      <c r="AT2028" s="92"/>
      <c r="AU2028" s="92"/>
      <c r="AV2028" s="109">
        <f t="shared" si="262"/>
        <v>100</v>
      </c>
      <c r="AW2028" s="75"/>
      <c r="AX2028" s="110">
        <f t="shared" si="263"/>
        <v>20</v>
      </c>
      <c r="AY2028" s="111"/>
      <c r="AZ2028" s="93"/>
      <c r="BA2028" s="94" t="s">
        <v>105</v>
      </c>
      <c r="BB2028" s="71"/>
      <c r="BC2028" s="54"/>
      <c r="BD2028" s="41">
        <v>4</v>
      </c>
      <c r="BE2028" s="52">
        <v>44</v>
      </c>
      <c r="BF2028" s="62">
        <v>4422</v>
      </c>
      <c r="BG2028" s="280" t="s">
        <v>52</v>
      </c>
    </row>
    <row r="2029" spans="1:59" s="63" customFormat="1" ht="12.75" x14ac:dyDescent="0.2">
      <c r="A2029" s="196">
        <v>4</v>
      </c>
      <c r="B2029" s="197" t="s">
        <v>422</v>
      </c>
      <c r="C2029" s="208">
        <v>44</v>
      </c>
      <c r="D2029" s="209" t="s">
        <v>774</v>
      </c>
      <c r="E2029" s="210">
        <v>4422</v>
      </c>
      <c r="F2029" s="211" t="s">
        <v>782</v>
      </c>
      <c r="G2029" s="231" t="s">
        <v>783</v>
      </c>
      <c r="H2029" s="89"/>
      <c r="I2029" s="90" t="s">
        <v>96</v>
      </c>
      <c r="J2029" s="90"/>
      <c r="K2029" s="90" t="s">
        <v>73</v>
      </c>
      <c r="L2029" s="90" t="s">
        <v>95</v>
      </c>
      <c r="M2029" s="91"/>
      <c r="N2029" s="312">
        <v>1</v>
      </c>
      <c r="O2029" s="313">
        <f t="shared" si="264"/>
        <v>0.1</v>
      </c>
      <c r="P2029" s="104"/>
      <c r="Q2029" s="92"/>
      <c r="R2029" s="92"/>
      <c r="S2029" s="92"/>
      <c r="T2029" s="92"/>
      <c r="U2029" s="92"/>
      <c r="V2029" s="92"/>
      <c r="W2029" s="92">
        <v>1</v>
      </c>
      <c r="X2029" s="109">
        <f t="shared" si="258"/>
        <v>25000</v>
      </c>
      <c r="Y2029" s="83"/>
      <c r="Z2029" s="110">
        <f t="shared" si="259"/>
        <v>2500</v>
      </c>
      <c r="AA2029" s="111"/>
      <c r="AB2029" s="92"/>
      <c r="AC2029" s="92"/>
      <c r="AD2029" s="92"/>
      <c r="AE2029" s="92"/>
      <c r="AF2029" s="92"/>
      <c r="AG2029" s="92"/>
      <c r="AH2029" s="92"/>
      <c r="AI2029" s="109">
        <f t="shared" si="260"/>
        <v>0</v>
      </c>
      <c r="AJ2029" s="83"/>
      <c r="AK2029" s="110">
        <f t="shared" si="261"/>
        <v>0</v>
      </c>
      <c r="AL2029" s="111"/>
      <c r="AM2029" s="92"/>
      <c r="AN2029" s="92"/>
      <c r="AO2029" s="92"/>
      <c r="AP2029" s="92">
        <v>1</v>
      </c>
      <c r="AQ2029" s="92"/>
      <c r="AR2029" s="92"/>
      <c r="AS2029" s="92"/>
      <c r="AT2029" s="92"/>
      <c r="AU2029" s="92"/>
      <c r="AV2029" s="109">
        <f t="shared" si="262"/>
        <v>100</v>
      </c>
      <c r="AW2029" s="75"/>
      <c r="AX2029" s="110">
        <f t="shared" si="263"/>
        <v>10</v>
      </c>
      <c r="AY2029" s="111"/>
      <c r="AZ2029" s="93"/>
      <c r="BA2029" s="94" t="s">
        <v>554</v>
      </c>
      <c r="BB2029" s="71"/>
      <c r="BC2029" s="54"/>
      <c r="BD2029" s="41">
        <v>4</v>
      </c>
      <c r="BE2029" s="52">
        <v>44</v>
      </c>
      <c r="BF2029" s="62">
        <v>4422</v>
      </c>
      <c r="BG2029" s="280" t="s">
        <v>52</v>
      </c>
    </row>
    <row r="2030" spans="1:59" s="63" customFormat="1" ht="12.75" x14ac:dyDescent="0.2">
      <c r="A2030" s="196">
        <v>4</v>
      </c>
      <c r="B2030" s="197" t="s">
        <v>422</v>
      </c>
      <c r="C2030" s="208">
        <v>44</v>
      </c>
      <c r="D2030" s="209" t="s">
        <v>774</v>
      </c>
      <c r="E2030" s="210">
        <v>4422</v>
      </c>
      <c r="F2030" s="211" t="s">
        <v>782</v>
      </c>
      <c r="G2030" s="231" t="s">
        <v>783</v>
      </c>
      <c r="H2030" s="89"/>
      <c r="I2030" s="90" t="s">
        <v>449</v>
      </c>
      <c r="J2030" s="90"/>
      <c r="K2030" s="90" t="s">
        <v>237</v>
      </c>
      <c r="L2030" s="90"/>
      <c r="M2030" s="91"/>
      <c r="N2030" s="312">
        <v>1</v>
      </c>
      <c r="O2030" s="313">
        <f t="shared" si="264"/>
        <v>0.1</v>
      </c>
      <c r="P2030" s="104"/>
      <c r="Q2030" s="92"/>
      <c r="R2030" s="92"/>
      <c r="S2030" s="92"/>
      <c r="T2030" s="92"/>
      <c r="U2030" s="92"/>
      <c r="V2030" s="92"/>
      <c r="W2030" s="92">
        <v>1</v>
      </c>
      <c r="X2030" s="109">
        <f t="shared" si="258"/>
        <v>25000</v>
      </c>
      <c r="Y2030" s="83"/>
      <c r="Z2030" s="110">
        <f t="shared" si="259"/>
        <v>2500</v>
      </c>
      <c r="AA2030" s="111"/>
      <c r="AB2030" s="92"/>
      <c r="AC2030" s="92"/>
      <c r="AD2030" s="92"/>
      <c r="AE2030" s="92"/>
      <c r="AF2030" s="92"/>
      <c r="AG2030" s="92"/>
      <c r="AH2030" s="92"/>
      <c r="AI2030" s="109">
        <f t="shared" si="260"/>
        <v>0</v>
      </c>
      <c r="AJ2030" s="83"/>
      <c r="AK2030" s="110">
        <f t="shared" si="261"/>
        <v>0</v>
      </c>
      <c r="AL2030" s="111"/>
      <c r="AM2030" s="92"/>
      <c r="AN2030" s="92"/>
      <c r="AO2030" s="92"/>
      <c r="AP2030" s="92">
        <v>1</v>
      </c>
      <c r="AQ2030" s="92"/>
      <c r="AR2030" s="92"/>
      <c r="AS2030" s="92"/>
      <c r="AT2030" s="92"/>
      <c r="AU2030" s="92"/>
      <c r="AV2030" s="109">
        <f t="shared" si="262"/>
        <v>100</v>
      </c>
      <c r="AW2030" s="75"/>
      <c r="AX2030" s="110">
        <f t="shared" si="263"/>
        <v>10</v>
      </c>
      <c r="AY2030" s="111"/>
      <c r="AZ2030" s="93"/>
      <c r="BA2030" s="94" t="s">
        <v>554</v>
      </c>
      <c r="BB2030" s="71"/>
      <c r="BC2030" s="54"/>
      <c r="BD2030" s="41">
        <v>4</v>
      </c>
      <c r="BE2030" s="52">
        <v>44</v>
      </c>
      <c r="BF2030" s="62">
        <v>4422</v>
      </c>
      <c r="BG2030" s="280" t="s">
        <v>52</v>
      </c>
    </row>
    <row r="2031" spans="1:59" s="63" customFormat="1" ht="12.75" x14ac:dyDescent="0.2">
      <c r="A2031" s="196">
        <v>4</v>
      </c>
      <c r="B2031" s="197" t="s">
        <v>422</v>
      </c>
      <c r="C2031" s="208">
        <v>44</v>
      </c>
      <c r="D2031" s="209" t="s">
        <v>774</v>
      </c>
      <c r="E2031" s="210">
        <v>4422</v>
      </c>
      <c r="F2031" s="211" t="s">
        <v>782</v>
      </c>
      <c r="G2031" s="231" t="s">
        <v>783</v>
      </c>
      <c r="H2031" s="89"/>
      <c r="I2031" s="90" t="s">
        <v>786</v>
      </c>
      <c r="J2031" s="90"/>
      <c r="K2031" s="90" t="s">
        <v>73</v>
      </c>
      <c r="L2031" s="90" t="s">
        <v>69</v>
      </c>
      <c r="M2031" s="91"/>
      <c r="N2031" s="312">
        <v>1</v>
      </c>
      <c r="O2031" s="313">
        <f t="shared" si="264"/>
        <v>0.1</v>
      </c>
      <c r="P2031" s="104"/>
      <c r="Q2031" s="92"/>
      <c r="R2031" s="92"/>
      <c r="S2031" s="92"/>
      <c r="T2031" s="92"/>
      <c r="U2031" s="92"/>
      <c r="V2031" s="92"/>
      <c r="W2031" s="92">
        <v>1</v>
      </c>
      <c r="X2031" s="109">
        <f t="shared" si="258"/>
        <v>25000</v>
      </c>
      <c r="Y2031" s="83"/>
      <c r="Z2031" s="110">
        <f t="shared" si="259"/>
        <v>2500</v>
      </c>
      <c r="AA2031" s="111"/>
      <c r="AB2031" s="92"/>
      <c r="AC2031" s="92"/>
      <c r="AD2031" s="92"/>
      <c r="AE2031" s="92"/>
      <c r="AF2031" s="92"/>
      <c r="AG2031" s="92"/>
      <c r="AH2031" s="92"/>
      <c r="AI2031" s="109">
        <f t="shared" si="260"/>
        <v>0</v>
      </c>
      <c r="AJ2031" s="83"/>
      <c r="AK2031" s="110">
        <f t="shared" si="261"/>
        <v>0</v>
      </c>
      <c r="AL2031" s="111"/>
      <c r="AM2031" s="92"/>
      <c r="AN2031" s="92"/>
      <c r="AO2031" s="92"/>
      <c r="AP2031" s="92">
        <v>1</v>
      </c>
      <c r="AQ2031" s="92"/>
      <c r="AR2031" s="92"/>
      <c r="AS2031" s="92"/>
      <c r="AT2031" s="92"/>
      <c r="AU2031" s="92"/>
      <c r="AV2031" s="109">
        <f t="shared" si="262"/>
        <v>100</v>
      </c>
      <c r="AW2031" s="75"/>
      <c r="AX2031" s="110">
        <f t="shared" si="263"/>
        <v>10</v>
      </c>
      <c r="AY2031" s="111"/>
      <c r="AZ2031" s="93"/>
      <c r="BA2031" s="94" t="s">
        <v>554</v>
      </c>
      <c r="BB2031" s="71"/>
      <c r="BC2031" s="54"/>
      <c r="BD2031" s="41">
        <v>4</v>
      </c>
      <c r="BE2031" s="52">
        <v>44</v>
      </c>
      <c r="BF2031" s="62">
        <v>4422</v>
      </c>
      <c r="BG2031" s="280" t="s">
        <v>52</v>
      </c>
    </row>
    <row r="2032" spans="1:59" s="63" customFormat="1" ht="12.75" x14ac:dyDescent="0.2">
      <c r="A2032" s="196">
        <v>4</v>
      </c>
      <c r="B2032" s="197" t="s">
        <v>422</v>
      </c>
      <c r="C2032" s="208">
        <v>44</v>
      </c>
      <c r="D2032" s="209" t="s">
        <v>774</v>
      </c>
      <c r="E2032" s="210">
        <v>4422</v>
      </c>
      <c r="F2032" s="211" t="s">
        <v>782</v>
      </c>
      <c r="G2032" s="231" t="s">
        <v>783</v>
      </c>
      <c r="H2032" s="89"/>
      <c r="I2032" s="90" t="s">
        <v>444</v>
      </c>
      <c r="J2032" s="90"/>
      <c r="K2032" s="90" t="s">
        <v>545</v>
      </c>
      <c r="L2032" s="90" t="s">
        <v>787</v>
      </c>
      <c r="M2032" s="91"/>
      <c r="N2032" s="312">
        <v>1</v>
      </c>
      <c r="O2032" s="313">
        <f t="shared" si="264"/>
        <v>0.1</v>
      </c>
      <c r="P2032" s="104"/>
      <c r="Q2032" s="92"/>
      <c r="R2032" s="92"/>
      <c r="S2032" s="92"/>
      <c r="T2032" s="92"/>
      <c r="U2032" s="92"/>
      <c r="V2032" s="92"/>
      <c r="W2032" s="92">
        <v>1</v>
      </c>
      <c r="X2032" s="109">
        <f t="shared" si="258"/>
        <v>25000</v>
      </c>
      <c r="Y2032" s="83"/>
      <c r="Z2032" s="110">
        <f t="shared" si="259"/>
        <v>2500</v>
      </c>
      <c r="AA2032" s="111"/>
      <c r="AB2032" s="92"/>
      <c r="AC2032" s="92"/>
      <c r="AD2032" s="92"/>
      <c r="AE2032" s="92"/>
      <c r="AF2032" s="92"/>
      <c r="AG2032" s="92"/>
      <c r="AH2032" s="92"/>
      <c r="AI2032" s="109">
        <f t="shared" si="260"/>
        <v>0</v>
      </c>
      <c r="AJ2032" s="83"/>
      <c r="AK2032" s="110">
        <f t="shared" si="261"/>
        <v>0</v>
      </c>
      <c r="AL2032" s="111"/>
      <c r="AM2032" s="92"/>
      <c r="AN2032" s="92"/>
      <c r="AO2032" s="92"/>
      <c r="AP2032" s="92">
        <v>1</v>
      </c>
      <c r="AQ2032" s="92"/>
      <c r="AR2032" s="92"/>
      <c r="AS2032" s="92"/>
      <c r="AT2032" s="92"/>
      <c r="AU2032" s="92"/>
      <c r="AV2032" s="109">
        <f t="shared" si="262"/>
        <v>100</v>
      </c>
      <c r="AW2032" s="75"/>
      <c r="AX2032" s="110">
        <f t="shared" si="263"/>
        <v>10</v>
      </c>
      <c r="AY2032" s="111"/>
      <c r="AZ2032" s="93"/>
      <c r="BA2032" s="94" t="s">
        <v>554</v>
      </c>
      <c r="BB2032" s="71"/>
      <c r="BC2032" s="54"/>
      <c r="BD2032" s="41">
        <v>4</v>
      </c>
      <c r="BE2032" s="52">
        <v>44</v>
      </c>
      <c r="BF2032" s="62">
        <v>4422</v>
      </c>
      <c r="BG2032" s="280" t="s">
        <v>52</v>
      </c>
    </row>
    <row r="2033" spans="1:59" s="63" customFormat="1" ht="12.75" x14ac:dyDescent="0.2">
      <c r="A2033" s="196">
        <v>4</v>
      </c>
      <c r="B2033" s="197" t="s">
        <v>422</v>
      </c>
      <c r="C2033" s="208">
        <v>44</v>
      </c>
      <c r="D2033" s="209" t="s">
        <v>774</v>
      </c>
      <c r="E2033" s="210">
        <v>4422</v>
      </c>
      <c r="F2033" s="211" t="s">
        <v>782</v>
      </c>
      <c r="G2033" s="231" t="s">
        <v>783</v>
      </c>
      <c r="H2033" s="89"/>
      <c r="I2033" s="219"/>
      <c r="J2033" s="90"/>
      <c r="K2033" s="90"/>
      <c r="L2033" s="90"/>
      <c r="M2033" s="91"/>
      <c r="N2033" s="247"/>
      <c r="O2033" s="306"/>
      <c r="P2033" s="104"/>
      <c r="Q2033" s="92"/>
      <c r="R2033" s="92"/>
      <c r="S2033" s="92"/>
      <c r="T2033" s="92"/>
      <c r="U2033" s="92"/>
      <c r="V2033" s="92"/>
      <c r="W2033" s="92"/>
      <c r="X2033" s="75"/>
      <c r="Y2033" s="83"/>
      <c r="Z2033" s="83"/>
      <c r="AA2033" s="83"/>
      <c r="AB2033" s="92"/>
      <c r="AC2033" s="92"/>
      <c r="AD2033" s="92"/>
      <c r="AE2033" s="92"/>
      <c r="AF2033" s="92"/>
      <c r="AG2033" s="92"/>
      <c r="AH2033" s="92"/>
      <c r="AI2033" s="75"/>
      <c r="AJ2033" s="83"/>
      <c r="AK2033" s="83"/>
      <c r="AL2033" s="83"/>
      <c r="AM2033" s="92"/>
      <c r="AN2033" s="92"/>
      <c r="AO2033" s="92"/>
      <c r="AP2033" s="92"/>
      <c r="AQ2033" s="92"/>
      <c r="AR2033" s="92"/>
      <c r="AS2033" s="92"/>
      <c r="AT2033" s="92"/>
      <c r="AU2033" s="92"/>
      <c r="AV2033" s="75"/>
      <c r="AW2033" s="75"/>
      <c r="AX2033" s="83"/>
      <c r="AY2033" s="83"/>
      <c r="AZ2033" s="93"/>
      <c r="BA2033" s="94"/>
      <c r="BB2033" s="71"/>
      <c r="BC2033" s="54"/>
      <c r="BD2033" s="41">
        <v>4</v>
      </c>
      <c r="BE2033" s="52">
        <v>44</v>
      </c>
      <c r="BF2033" s="62">
        <v>4422</v>
      </c>
      <c r="BG2033" s="280" t="s">
        <v>52</v>
      </c>
    </row>
    <row r="2034" spans="1:59" s="63" customFormat="1" ht="12.75" x14ac:dyDescent="0.2">
      <c r="A2034" s="196">
        <v>4</v>
      </c>
      <c r="B2034" s="197" t="s">
        <v>422</v>
      </c>
      <c r="C2034" s="208">
        <v>44</v>
      </c>
      <c r="D2034" s="209" t="s">
        <v>774</v>
      </c>
      <c r="E2034" s="210">
        <v>4422</v>
      </c>
      <c r="F2034" s="211" t="s">
        <v>782</v>
      </c>
      <c r="G2034" s="231" t="s">
        <v>783</v>
      </c>
      <c r="H2034" s="65"/>
      <c r="I2034" s="222"/>
      <c r="J2034" s="66"/>
      <c r="K2034" s="66"/>
      <c r="L2034" s="66"/>
      <c r="M2034" s="64"/>
      <c r="N2034" s="304"/>
      <c r="O2034" s="305"/>
      <c r="P2034" s="127"/>
      <c r="Q2034" s="67"/>
      <c r="R2034" s="67"/>
      <c r="S2034" s="67"/>
      <c r="T2034" s="67"/>
      <c r="U2034" s="67"/>
      <c r="V2034" s="67"/>
      <c r="W2034" s="67"/>
      <c r="X2034" s="67"/>
      <c r="Y2034" s="68"/>
      <c r="Z2034" s="68"/>
      <c r="AA2034" s="68"/>
      <c r="AB2034" s="67"/>
      <c r="AC2034" s="67"/>
      <c r="AD2034" s="67"/>
      <c r="AE2034" s="67"/>
      <c r="AF2034" s="67"/>
      <c r="AG2034" s="67"/>
      <c r="AH2034" s="67"/>
      <c r="AI2034" s="67"/>
      <c r="AJ2034" s="68"/>
      <c r="AK2034" s="68"/>
      <c r="AL2034" s="68"/>
      <c r="AM2034" s="67"/>
      <c r="AN2034" s="67"/>
      <c r="AO2034" s="67"/>
      <c r="AP2034" s="67"/>
      <c r="AQ2034" s="67"/>
      <c r="AR2034" s="67"/>
      <c r="AS2034" s="67"/>
      <c r="AT2034" s="67"/>
      <c r="AU2034" s="67"/>
      <c r="AV2034" s="67"/>
      <c r="AW2034" s="67"/>
      <c r="AX2034" s="68"/>
      <c r="AY2034" s="68"/>
      <c r="AZ2034" s="69"/>
      <c r="BA2034" s="70"/>
      <c r="BB2034" s="71"/>
      <c r="BC2034" s="54"/>
      <c r="BD2034" s="41">
        <v>4</v>
      </c>
      <c r="BE2034" s="52">
        <v>44</v>
      </c>
      <c r="BF2034" s="62">
        <v>4422</v>
      </c>
      <c r="BG2034" s="275"/>
    </row>
    <row r="2035" spans="1:59" s="63" customFormat="1" ht="12.75" x14ac:dyDescent="0.2">
      <c r="A2035" s="196">
        <v>4</v>
      </c>
      <c r="B2035" s="197" t="s">
        <v>422</v>
      </c>
      <c r="C2035" s="208">
        <v>44</v>
      </c>
      <c r="D2035" s="209" t="s">
        <v>774</v>
      </c>
      <c r="E2035" s="210">
        <v>4422</v>
      </c>
      <c r="F2035" s="211" t="s">
        <v>782</v>
      </c>
      <c r="G2035" s="231" t="s">
        <v>783</v>
      </c>
      <c r="H2035" s="65"/>
      <c r="I2035" s="222"/>
      <c r="J2035" s="66"/>
      <c r="K2035" s="66"/>
      <c r="L2035" s="66"/>
      <c r="M2035" s="64"/>
      <c r="N2035" s="304"/>
      <c r="O2035" s="305"/>
      <c r="P2035" s="127"/>
      <c r="Q2035" s="67"/>
      <c r="R2035" s="67"/>
      <c r="S2035" s="67"/>
      <c r="T2035" s="67"/>
      <c r="U2035" s="67"/>
      <c r="V2035" s="67"/>
      <c r="W2035" s="67"/>
      <c r="X2035" s="67"/>
      <c r="Y2035" s="68"/>
      <c r="Z2035" s="68"/>
      <c r="AA2035" s="68"/>
      <c r="AB2035" s="67"/>
      <c r="AC2035" s="67"/>
      <c r="AD2035" s="67"/>
      <c r="AE2035" s="67"/>
      <c r="AF2035" s="67"/>
      <c r="AG2035" s="67"/>
      <c r="AH2035" s="67"/>
      <c r="AI2035" s="67"/>
      <c r="AJ2035" s="68"/>
      <c r="AK2035" s="68"/>
      <c r="AL2035" s="68"/>
      <c r="AM2035" s="67"/>
      <c r="AN2035" s="67"/>
      <c r="AO2035" s="67"/>
      <c r="AP2035" s="67"/>
      <c r="AQ2035" s="67"/>
      <c r="AR2035" s="67"/>
      <c r="AS2035" s="67"/>
      <c r="AT2035" s="67"/>
      <c r="AU2035" s="67"/>
      <c r="AV2035" s="67"/>
      <c r="AW2035" s="67"/>
      <c r="AX2035" s="68"/>
      <c r="AY2035" s="68"/>
      <c r="AZ2035" s="69"/>
      <c r="BA2035" s="70"/>
      <c r="BB2035" s="71"/>
      <c r="BC2035" s="54"/>
      <c r="BD2035" s="41">
        <v>4</v>
      </c>
      <c r="BE2035" s="52">
        <v>44</v>
      </c>
      <c r="BF2035" s="62">
        <v>4422</v>
      </c>
      <c r="BG2035" s="275"/>
    </row>
    <row r="2036" spans="1:59" s="63" customFormat="1" ht="12.75" x14ac:dyDescent="0.2">
      <c r="A2036" s="196">
        <v>4</v>
      </c>
      <c r="B2036" s="197" t="s">
        <v>422</v>
      </c>
      <c r="C2036" s="208">
        <v>44</v>
      </c>
      <c r="D2036" s="209" t="s">
        <v>774</v>
      </c>
      <c r="E2036" s="210">
        <v>4422</v>
      </c>
      <c r="F2036" s="211" t="s">
        <v>782</v>
      </c>
      <c r="G2036" s="230"/>
      <c r="H2036" s="56"/>
      <c r="I2036" s="221"/>
      <c r="J2036" s="57"/>
      <c r="K2036" s="57"/>
      <c r="L2036" s="57"/>
      <c r="M2036" s="55"/>
      <c r="N2036" s="303"/>
      <c r="O2036" s="245"/>
      <c r="P2036" s="122"/>
      <c r="Q2036" s="58"/>
      <c r="R2036" s="58"/>
      <c r="S2036" s="58"/>
      <c r="T2036" s="58"/>
      <c r="U2036" s="58"/>
      <c r="V2036" s="58"/>
      <c r="W2036" s="58"/>
      <c r="X2036" s="58"/>
      <c r="Y2036" s="59"/>
      <c r="Z2036" s="59"/>
      <c r="AA2036" s="59"/>
      <c r="AB2036" s="58"/>
      <c r="AC2036" s="58"/>
      <c r="AD2036" s="58"/>
      <c r="AE2036" s="58"/>
      <c r="AF2036" s="58"/>
      <c r="AG2036" s="58"/>
      <c r="AH2036" s="58"/>
      <c r="AI2036" s="58"/>
      <c r="AJ2036" s="59"/>
      <c r="AK2036" s="59"/>
      <c r="AL2036" s="59"/>
      <c r="AM2036" s="58"/>
      <c r="AN2036" s="58"/>
      <c r="AO2036" s="58"/>
      <c r="AP2036" s="58"/>
      <c r="AQ2036" s="58"/>
      <c r="AR2036" s="58"/>
      <c r="AS2036" s="58"/>
      <c r="AT2036" s="58"/>
      <c r="AU2036" s="58"/>
      <c r="AV2036" s="58"/>
      <c r="AW2036" s="58"/>
      <c r="AX2036" s="59"/>
      <c r="AY2036" s="59"/>
      <c r="AZ2036" s="60"/>
      <c r="BA2036" s="61"/>
      <c r="BB2036" s="54"/>
      <c r="BC2036" s="54"/>
      <c r="BD2036" s="41">
        <v>4</v>
      </c>
      <c r="BE2036" s="52">
        <v>44</v>
      </c>
      <c r="BF2036" s="62">
        <v>4422</v>
      </c>
      <c r="BG2036" s="274"/>
    </row>
    <row r="2037" spans="1:59" s="63" customFormat="1" ht="12.75" x14ac:dyDescent="0.2">
      <c r="A2037" s="196">
        <v>4</v>
      </c>
      <c r="B2037" s="197" t="s">
        <v>422</v>
      </c>
      <c r="C2037" s="208">
        <v>44</v>
      </c>
      <c r="D2037" s="209" t="s">
        <v>774</v>
      </c>
      <c r="E2037" s="210">
        <v>4422</v>
      </c>
      <c r="F2037" s="211" t="s">
        <v>782</v>
      </c>
      <c r="G2037" s="231"/>
      <c r="H2037" s="65"/>
      <c r="I2037" s="222"/>
      <c r="J2037" s="66"/>
      <c r="K2037" s="66"/>
      <c r="L2037" s="66"/>
      <c r="M2037" s="64"/>
      <c r="N2037" s="304"/>
      <c r="O2037" s="305"/>
      <c r="P2037" s="127"/>
      <c r="Q2037" s="67"/>
      <c r="R2037" s="67"/>
      <c r="S2037" s="67"/>
      <c r="T2037" s="67"/>
      <c r="U2037" s="67"/>
      <c r="V2037" s="67"/>
      <c r="W2037" s="67"/>
      <c r="X2037" s="67"/>
      <c r="Y2037" s="68"/>
      <c r="Z2037" s="68"/>
      <c r="AA2037" s="68"/>
      <c r="AB2037" s="67"/>
      <c r="AC2037" s="67"/>
      <c r="AD2037" s="67"/>
      <c r="AE2037" s="67"/>
      <c r="AF2037" s="67"/>
      <c r="AG2037" s="67"/>
      <c r="AH2037" s="67"/>
      <c r="AI2037" s="67"/>
      <c r="AJ2037" s="68"/>
      <c r="AK2037" s="68"/>
      <c r="AL2037" s="68"/>
      <c r="AM2037" s="67"/>
      <c r="AN2037" s="67"/>
      <c r="AO2037" s="67"/>
      <c r="AP2037" s="67"/>
      <c r="AQ2037" s="67"/>
      <c r="AR2037" s="67"/>
      <c r="AS2037" s="67"/>
      <c r="AT2037" s="67"/>
      <c r="AU2037" s="67"/>
      <c r="AV2037" s="67"/>
      <c r="AW2037" s="67"/>
      <c r="AX2037" s="68"/>
      <c r="AY2037" s="68"/>
      <c r="AZ2037" s="69"/>
      <c r="BA2037" s="70"/>
      <c r="BB2037" s="71"/>
      <c r="BC2037" s="54"/>
      <c r="BD2037" s="41">
        <v>4</v>
      </c>
      <c r="BE2037" s="52">
        <v>44</v>
      </c>
      <c r="BF2037" s="62">
        <v>4422</v>
      </c>
      <c r="BG2037" s="275"/>
    </row>
    <row r="2038" spans="1:59" s="63" customFormat="1" ht="12.75" x14ac:dyDescent="0.2">
      <c r="A2038" s="196">
        <v>4</v>
      </c>
      <c r="B2038" s="197" t="s">
        <v>422</v>
      </c>
      <c r="C2038" s="208">
        <v>44</v>
      </c>
      <c r="D2038" s="209" t="s">
        <v>774</v>
      </c>
      <c r="E2038" s="210">
        <v>4422</v>
      </c>
      <c r="F2038" s="211" t="s">
        <v>782</v>
      </c>
      <c r="G2038" s="231" t="s">
        <v>729</v>
      </c>
      <c r="H2038" s="72" t="s">
        <v>1233</v>
      </c>
      <c r="I2038" s="223" t="s">
        <v>1247</v>
      </c>
      <c r="J2038" s="73"/>
      <c r="K2038" s="73"/>
      <c r="L2038" s="73"/>
      <c r="M2038" s="74"/>
      <c r="N2038" s="247"/>
      <c r="O2038" s="306"/>
      <c r="P2038" s="105"/>
      <c r="Q2038" s="75"/>
      <c r="R2038" s="75"/>
      <c r="S2038" s="75"/>
      <c r="T2038" s="75"/>
      <c r="U2038" s="75"/>
      <c r="V2038" s="75"/>
      <c r="W2038" s="75"/>
      <c r="X2038" s="75"/>
      <c r="Y2038" s="76" t="s">
        <v>1241</v>
      </c>
      <c r="Z2038" s="77" t="s">
        <v>1241</v>
      </c>
      <c r="AA2038" s="78">
        <f>AA$2569</f>
        <v>5000</v>
      </c>
      <c r="AB2038" s="75"/>
      <c r="AC2038" s="75"/>
      <c r="AD2038" s="75"/>
      <c r="AE2038" s="75"/>
      <c r="AF2038" s="75"/>
      <c r="AG2038" s="75"/>
      <c r="AH2038" s="75"/>
      <c r="AI2038" s="75"/>
      <c r="AJ2038" s="76" t="s">
        <v>1241</v>
      </c>
      <c r="AK2038" s="77" t="s">
        <v>1241</v>
      </c>
      <c r="AL2038" s="78">
        <f>AL$2569</f>
        <v>0</v>
      </c>
      <c r="AM2038" s="75"/>
      <c r="AN2038" s="75"/>
      <c r="AO2038" s="75"/>
      <c r="AP2038" s="75"/>
      <c r="AQ2038" s="75"/>
      <c r="AR2038" s="75"/>
      <c r="AS2038" s="75"/>
      <c r="AT2038" s="75"/>
      <c r="AU2038" s="75"/>
      <c r="AV2038" s="75"/>
      <c r="AW2038" s="76" t="s">
        <v>1241</v>
      </c>
      <c r="AX2038" s="77" t="s">
        <v>1241</v>
      </c>
      <c r="AY2038" s="78">
        <f>AY$2569</f>
        <v>500</v>
      </c>
      <c r="AZ2038" s="79"/>
      <c r="BA2038" s="80" t="str">
        <f>I2038</f>
        <v>&gt; see 4711, Thermal insulation</v>
      </c>
      <c r="BB2038" s="71"/>
      <c r="BC2038" s="54"/>
      <c r="BD2038" s="41">
        <v>4</v>
      </c>
      <c r="BE2038" s="52">
        <v>44</v>
      </c>
      <c r="BF2038" s="62">
        <v>4422</v>
      </c>
      <c r="BG2038" s="276" t="str">
        <f>H2038</f>
        <v>Default Scenario (Link)</v>
      </c>
    </row>
    <row r="2039" spans="1:59" s="63" customFormat="1" ht="12.75" x14ac:dyDescent="0.2">
      <c r="A2039" s="196">
        <v>4</v>
      </c>
      <c r="B2039" s="197" t="s">
        <v>422</v>
      </c>
      <c r="C2039" s="208">
        <v>44</v>
      </c>
      <c r="D2039" s="209" t="s">
        <v>774</v>
      </c>
      <c r="E2039" s="210">
        <v>4422</v>
      </c>
      <c r="F2039" s="211" t="s">
        <v>782</v>
      </c>
      <c r="G2039" s="231"/>
      <c r="H2039" s="65"/>
      <c r="I2039" s="222"/>
      <c r="J2039" s="66"/>
      <c r="K2039" s="66"/>
      <c r="L2039" s="66"/>
      <c r="M2039" s="64"/>
      <c r="N2039" s="304"/>
      <c r="O2039" s="305"/>
      <c r="P2039" s="127"/>
      <c r="Q2039" s="67"/>
      <c r="R2039" s="67"/>
      <c r="S2039" s="67"/>
      <c r="T2039" s="67"/>
      <c r="U2039" s="67"/>
      <c r="V2039" s="67"/>
      <c r="W2039" s="67"/>
      <c r="X2039" s="67"/>
      <c r="Y2039" s="68"/>
      <c r="Z2039" s="68"/>
      <c r="AA2039" s="68"/>
      <c r="AB2039" s="67"/>
      <c r="AC2039" s="67"/>
      <c r="AD2039" s="67"/>
      <c r="AE2039" s="67"/>
      <c r="AF2039" s="67"/>
      <c r="AG2039" s="67"/>
      <c r="AH2039" s="67"/>
      <c r="AI2039" s="67"/>
      <c r="AJ2039" s="68"/>
      <c r="AK2039" s="68"/>
      <c r="AL2039" s="68"/>
      <c r="AM2039" s="67"/>
      <c r="AN2039" s="67"/>
      <c r="AO2039" s="67"/>
      <c r="AP2039" s="67"/>
      <c r="AQ2039" s="67"/>
      <c r="AR2039" s="67"/>
      <c r="AS2039" s="67"/>
      <c r="AT2039" s="67"/>
      <c r="AU2039" s="67"/>
      <c r="AV2039" s="67"/>
      <c r="AW2039" s="67"/>
      <c r="AX2039" s="68"/>
      <c r="AY2039" s="68"/>
      <c r="AZ2039" s="69"/>
      <c r="BA2039" s="70"/>
      <c r="BB2039" s="71"/>
      <c r="BC2039" s="54"/>
      <c r="BD2039" s="41">
        <v>4</v>
      </c>
      <c r="BE2039" s="52">
        <v>44</v>
      </c>
      <c r="BF2039" s="62">
        <v>4422</v>
      </c>
      <c r="BG2039" s="275"/>
    </row>
    <row r="2040" spans="1:59" s="63" customFormat="1" ht="12.75" x14ac:dyDescent="0.2">
      <c r="A2040" s="196">
        <v>4</v>
      </c>
      <c r="B2040" s="197" t="s">
        <v>422</v>
      </c>
      <c r="C2040" s="208">
        <v>44</v>
      </c>
      <c r="D2040" s="209" t="s">
        <v>774</v>
      </c>
      <c r="E2040" s="210">
        <v>4422</v>
      </c>
      <c r="F2040" s="211" t="s">
        <v>782</v>
      </c>
      <c r="G2040" s="230"/>
      <c r="H2040" s="56"/>
      <c r="I2040" s="221"/>
      <c r="J2040" s="57"/>
      <c r="K2040" s="57"/>
      <c r="L2040" s="57"/>
      <c r="M2040" s="55"/>
      <c r="N2040" s="303"/>
      <c r="O2040" s="245"/>
      <c r="P2040" s="122"/>
      <c r="Q2040" s="58"/>
      <c r="R2040" s="58"/>
      <c r="S2040" s="58"/>
      <c r="T2040" s="58"/>
      <c r="U2040" s="58"/>
      <c r="V2040" s="58"/>
      <c r="W2040" s="58"/>
      <c r="X2040" s="58"/>
      <c r="Y2040" s="59"/>
      <c r="Z2040" s="59"/>
      <c r="AA2040" s="59"/>
      <c r="AB2040" s="58"/>
      <c r="AC2040" s="58"/>
      <c r="AD2040" s="58"/>
      <c r="AE2040" s="58"/>
      <c r="AF2040" s="58"/>
      <c r="AG2040" s="58"/>
      <c r="AH2040" s="58"/>
      <c r="AI2040" s="58"/>
      <c r="AJ2040" s="59"/>
      <c r="AK2040" s="59"/>
      <c r="AL2040" s="59"/>
      <c r="AM2040" s="58"/>
      <c r="AN2040" s="58"/>
      <c r="AO2040" s="58"/>
      <c r="AP2040" s="58"/>
      <c r="AQ2040" s="58"/>
      <c r="AR2040" s="58"/>
      <c r="AS2040" s="58"/>
      <c r="AT2040" s="58"/>
      <c r="AU2040" s="58"/>
      <c r="AV2040" s="58"/>
      <c r="AW2040" s="58"/>
      <c r="AX2040" s="59"/>
      <c r="AY2040" s="59"/>
      <c r="AZ2040" s="60"/>
      <c r="BA2040" s="61"/>
      <c r="BB2040" s="54"/>
      <c r="BC2040" s="54"/>
      <c r="BD2040" s="41">
        <v>4</v>
      </c>
      <c r="BE2040" s="52">
        <v>44</v>
      </c>
      <c r="BF2040" s="62">
        <v>4422</v>
      </c>
      <c r="BG2040" s="274"/>
    </row>
    <row r="2041" spans="1:59" s="63" customFormat="1" ht="12.75" x14ac:dyDescent="0.2">
      <c r="A2041" s="196">
        <v>4</v>
      </c>
      <c r="B2041" s="197" t="s">
        <v>422</v>
      </c>
      <c r="C2041" s="208">
        <v>44</v>
      </c>
      <c r="D2041" s="209" t="s">
        <v>774</v>
      </c>
      <c r="E2041" s="210">
        <v>4422</v>
      </c>
      <c r="F2041" s="211" t="s">
        <v>782</v>
      </c>
      <c r="G2041" s="231"/>
      <c r="H2041" s="65"/>
      <c r="I2041" s="222"/>
      <c r="J2041" s="66"/>
      <c r="K2041" s="66"/>
      <c r="L2041" s="66"/>
      <c r="M2041" s="64"/>
      <c r="N2041" s="304"/>
      <c r="O2041" s="305"/>
      <c r="P2041" s="127"/>
      <c r="Q2041" s="67"/>
      <c r="R2041" s="67"/>
      <c r="S2041" s="67"/>
      <c r="T2041" s="67"/>
      <c r="U2041" s="67"/>
      <c r="V2041" s="67"/>
      <c r="W2041" s="67"/>
      <c r="X2041" s="67"/>
      <c r="Y2041" s="68"/>
      <c r="Z2041" s="68"/>
      <c r="AA2041" s="68"/>
      <c r="AB2041" s="67"/>
      <c r="AC2041" s="67"/>
      <c r="AD2041" s="67"/>
      <c r="AE2041" s="67"/>
      <c r="AF2041" s="67"/>
      <c r="AG2041" s="67"/>
      <c r="AH2041" s="67"/>
      <c r="AI2041" s="67"/>
      <c r="AJ2041" s="68"/>
      <c r="AK2041" s="68"/>
      <c r="AL2041" s="68"/>
      <c r="AM2041" s="67"/>
      <c r="AN2041" s="67"/>
      <c r="AO2041" s="67"/>
      <c r="AP2041" s="67"/>
      <c r="AQ2041" s="67"/>
      <c r="AR2041" s="67"/>
      <c r="AS2041" s="67"/>
      <c r="AT2041" s="67"/>
      <c r="AU2041" s="67"/>
      <c r="AV2041" s="67"/>
      <c r="AW2041" s="67"/>
      <c r="AX2041" s="68"/>
      <c r="AY2041" s="68"/>
      <c r="AZ2041" s="69"/>
      <c r="BA2041" s="70"/>
      <c r="BB2041" s="71"/>
      <c r="BC2041" s="54"/>
      <c r="BD2041" s="41">
        <v>4</v>
      </c>
      <c r="BE2041" s="52">
        <v>44</v>
      </c>
      <c r="BF2041" s="62">
        <v>4422</v>
      </c>
      <c r="BG2041" s="275"/>
    </row>
    <row r="2042" spans="1:59" s="63" customFormat="1" ht="12.75" x14ac:dyDescent="0.2">
      <c r="A2042" s="196">
        <v>4</v>
      </c>
      <c r="B2042" s="197" t="s">
        <v>422</v>
      </c>
      <c r="C2042" s="208">
        <v>44</v>
      </c>
      <c r="D2042" s="209" t="s">
        <v>774</v>
      </c>
      <c r="E2042" s="210">
        <v>4422</v>
      </c>
      <c r="F2042" s="211" t="s">
        <v>782</v>
      </c>
      <c r="G2042" s="231" t="s">
        <v>645</v>
      </c>
      <c r="H2042" s="72" t="s">
        <v>1233</v>
      </c>
      <c r="I2042" s="223" t="s">
        <v>1254</v>
      </c>
      <c r="J2042" s="73"/>
      <c r="K2042" s="73"/>
      <c r="L2042" s="73"/>
      <c r="M2042" s="74"/>
      <c r="N2042" s="247"/>
      <c r="O2042" s="306"/>
      <c r="P2042" s="105"/>
      <c r="Q2042" s="75"/>
      <c r="R2042" s="75"/>
      <c r="S2042" s="75"/>
      <c r="T2042" s="75"/>
      <c r="U2042" s="75"/>
      <c r="V2042" s="75"/>
      <c r="W2042" s="75"/>
      <c r="X2042" s="75"/>
      <c r="Y2042" s="76" t="s">
        <v>1241</v>
      </c>
      <c r="Z2042" s="77" t="s">
        <v>1241</v>
      </c>
      <c r="AA2042" s="78">
        <f>AA$1275</f>
        <v>2500</v>
      </c>
      <c r="AB2042" s="75"/>
      <c r="AC2042" s="75"/>
      <c r="AD2042" s="75"/>
      <c r="AE2042" s="75"/>
      <c r="AF2042" s="75"/>
      <c r="AG2042" s="75"/>
      <c r="AH2042" s="75"/>
      <c r="AI2042" s="75"/>
      <c r="AJ2042" s="76" t="s">
        <v>1241</v>
      </c>
      <c r="AK2042" s="77" t="s">
        <v>1241</v>
      </c>
      <c r="AL2042" s="78">
        <f>AL$1275</f>
        <v>0</v>
      </c>
      <c r="AM2042" s="75"/>
      <c r="AN2042" s="75"/>
      <c r="AO2042" s="75"/>
      <c r="AP2042" s="75"/>
      <c r="AQ2042" s="75"/>
      <c r="AR2042" s="75"/>
      <c r="AS2042" s="75"/>
      <c r="AT2042" s="75"/>
      <c r="AU2042" s="75"/>
      <c r="AV2042" s="75"/>
      <c r="AW2042" s="76" t="s">
        <v>1241</v>
      </c>
      <c r="AX2042" s="77" t="s">
        <v>1241</v>
      </c>
      <c r="AY2042" s="78">
        <f>AY$1275</f>
        <v>500</v>
      </c>
      <c r="AZ2042" s="79"/>
      <c r="BA2042" s="80" t="str">
        <f>I2042</f>
        <v>&gt; see 4271, Natural stone veneer walling</v>
      </c>
      <c r="BB2042" s="71"/>
      <c r="BC2042" s="54"/>
      <c r="BD2042" s="41">
        <v>4</v>
      </c>
      <c r="BE2042" s="52">
        <v>44</v>
      </c>
      <c r="BF2042" s="62">
        <v>4422</v>
      </c>
      <c r="BG2042" s="276" t="str">
        <f>H2042</f>
        <v>Default Scenario (Link)</v>
      </c>
    </row>
    <row r="2043" spans="1:59" s="63" customFormat="1" ht="12.75" x14ac:dyDescent="0.2">
      <c r="A2043" s="196">
        <v>4</v>
      </c>
      <c r="B2043" s="197" t="s">
        <v>422</v>
      </c>
      <c r="C2043" s="208">
        <v>44</v>
      </c>
      <c r="D2043" s="209" t="s">
        <v>774</v>
      </c>
      <c r="E2043" s="210">
        <v>4422</v>
      </c>
      <c r="F2043" s="211" t="s">
        <v>782</v>
      </c>
      <c r="G2043" s="231"/>
      <c r="H2043" s="65"/>
      <c r="I2043" s="222"/>
      <c r="J2043" s="66"/>
      <c r="K2043" s="66"/>
      <c r="L2043" s="66"/>
      <c r="M2043" s="64"/>
      <c r="N2043" s="304"/>
      <c r="O2043" s="305"/>
      <c r="P2043" s="127"/>
      <c r="Q2043" s="67"/>
      <c r="R2043" s="67"/>
      <c r="S2043" s="67"/>
      <c r="T2043" s="67"/>
      <c r="U2043" s="67"/>
      <c r="V2043" s="67"/>
      <c r="W2043" s="67"/>
      <c r="X2043" s="67"/>
      <c r="Y2043" s="68"/>
      <c r="Z2043" s="68"/>
      <c r="AA2043" s="68"/>
      <c r="AB2043" s="67"/>
      <c r="AC2043" s="67"/>
      <c r="AD2043" s="67"/>
      <c r="AE2043" s="67"/>
      <c r="AF2043" s="67"/>
      <c r="AG2043" s="67"/>
      <c r="AH2043" s="67"/>
      <c r="AI2043" s="67"/>
      <c r="AJ2043" s="68"/>
      <c r="AK2043" s="68"/>
      <c r="AL2043" s="68"/>
      <c r="AM2043" s="67"/>
      <c r="AN2043" s="67"/>
      <c r="AO2043" s="67"/>
      <c r="AP2043" s="67"/>
      <c r="AQ2043" s="67"/>
      <c r="AR2043" s="67"/>
      <c r="AS2043" s="67"/>
      <c r="AT2043" s="67"/>
      <c r="AU2043" s="67"/>
      <c r="AV2043" s="67"/>
      <c r="AW2043" s="67"/>
      <c r="AX2043" s="68"/>
      <c r="AY2043" s="68"/>
      <c r="AZ2043" s="69"/>
      <c r="BA2043" s="70"/>
      <c r="BB2043" s="71"/>
      <c r="BC2043" s="54"/>
      <c r="BD2043" s="41">
        <v>4</v>
      </c>
      <c r="BE2043" s="52">
        <v>44</v>
      </c>
      <c r="BF2043" s="62">
        <v>4422</v>
      </c>
      <c r="BG2043" s="275"/>
    </row>
    <row r="2044" spans="1:59" s="63" customFormat="1" ht="12.75" x14ac:dyDescent="0.2">
      <c r="A2044" s="196">
        <v>4</v>
      </c>
      <c r="B2044" s="197" t="s">
        <v>422</v>
      </c>
      <c r="C2044" s="208">
        <v>44</v>
      </c>
      <c r="D2044" s="209" t="s">
        <v>774</v>
      </c>
      <c r="E2044" s="210">
        <v>4422</v>
      </c>
      <c r="F2044" s="211" t="s">
        <v>782</v>
      </c>
      <c r="G2044" s="230"/>
      <c r="H2044" s="56"/>
      <c r="I2044" s="221"/>
      <c r="J2044" s="57"/>
      <c r="K2044" s="57"/>
      <c r="L2044" s="57"/>
      <c r="M2044" s="55"/>
      <c r="N2044" s="303"/>
      <c r="O2044" s="245"/>
      <c r="P2044" s="122"/>
      <c r="Q2044" s="58"/>
      <c r="R2044" s="58"/>
      <c r="S2044" s="58"/>
      <c r="T2044" s="58"/>
      <c r="U2044" s="58"/>
      <c r="V2044" s="58"/>
      <c r="W2044" s="58"/>
      <c r="X2044" s="58"/>
      <c r="Y2044" s="59"/>
      <c r="Z2044" s="59"/>
      <c r="AA2044" s="59"/>
      <c r="AB2044" s="58"/>
      <c r="AC2044" s="58"/>
      <c r="AD2044" s="58"/>
      <c r="AE2044" s="58"/>
      <c r="AF2044" s="58"/>
      <c r="AG2044" s="58"/>
      <c r="AH2044" s="58"/>
      <c r="AI2044" s="58"/>
      <c r="AJ2044" s="59"/>
      <c r="AK2044" s="59"/>
      <c r="AL2044" s="59"/>
      <c r="AM2044" s="58"/>
      <c r="AN2044" s="58"/>
      <c r="AO2044" s="58"/>
      <c r="AP2044" s="58"/>
      <c r="AQ2044" s="58"/>
      <c r="AR2044" s="58"/>
      <c r="AS2044" s="58"/>
      <c r="AT2044" s="58"/>
      <c r="AU2044" s="58"/>
      <c r="AV2044" s="58"/>
      <c r="AW2044" s="58"/>
      <c r="AX2044" s="59"/>
      <c r="AY2044" s="59"/>
      <c r="AZ2044" s="60"/>
      <c r="BA2044" s="61"/>
      <c r="BB2044" s="54"/>
      <c r="BC2044" s="54"/>
      <c r="BD2044" s="41">
        <v>4</v>
      </c>
      <c r="BE2044" s="52">
        <v>44</v>
      </c>
      <c r="BF2044" s="62">
        <v>4422</v>
      </c>
      <c r="BG2044" s="274"/>
    </row>
    <row r="2045" spans="1:59" x14ac:dyDescent="0.25">
      <c r="A2045" s="196">
        <v>4</v>
      </c>
      <c r="B2045" s="197" t="s">
        <v>422</v>
      </c>
      <c r="C2045" s="208">
        <v>44</v>
      </c>
      <c r="D2045" s="209" t="s">
        <v>774</v>
      </c>
      <c r="E2045" s="212">
        <v>4423</v>
      </c>
      <c r="F2045" s="213" t="s">
        <v>788</v>
      </c>
      <c r="G2045" s="234"/>
      <c r="H2045" s="138"/>
      <c r="I2045" s="224"/>
      <c r="J2045" s="98"/>
      <c r="K2045" s="98"/>
      <c r="L2045" s="98"/>
      <c r="M2045" s="137"/>
      <c r="N2045" s="322"/>
      <c r="O2045" s="323"/>
      <c r="P2045" s="139"/>
      <c r="Q2045" s="139"/>
      <c r="R2045" s="139"/>
      <c r="S2045" s="139"/>
      <c r="T2045" s="139"/>
      <c r="U2045" s="139"/>
      <c r="V2045" s="139"/>
      <c r="W2045" s="139"/>
      <c r="X2045" s="139"/>
      <c r="Y2045" s="100"/>
      <c r="Z2045" s="125"/>
      <c r="AA2045" s="125"/>
      <c r="AB2045" s="139"/>
      <c r="AC2045" s="139"/>
      <c r="AD2045" s="139"/>
      <c r="AE2045" s="139"/>
      <c r="AF2045" s="139"/>
      <c r="AG2045" s="139"/>
      <c r="AH2045" s="139"/>
      <c r="AI2045" s="139"/>
      <c r="AJ2045" s="100"/>
      <c r="AK2045" s="125"/>
      <c r="AL2045" s="125"/>
      <c r="AM2045" s="139"/>
      <c r="AN2045" s="139"/>
      <c r="AO2045" s="139"/>
      <c r="AP2045" s="139"/>
      <c r="AQ2045" s="139"/>
      <c r="AR2045" s="139"/>
      <c r="AS2045" s="139"/>
      <c r="AT2045" s="139"/>
      <c r="AU2045" s="139"/>
      <c r="AV2045" s="139"/>
      <c r="AW2045" s="99"/>
      <c r="AX2045" s="125"/>
      <c r="AY2045" s="100"/>
      <c r="AZ2045" s="140"/>
      <c r="BA2045" s="141"/>
      <c r="BB2045" s="136"/>
      <c r="BC2045" s="136"/>
      <c r="BD2045" s="41">
        <v>4</v>
      </c>
      <c r="BE2045" s="52">
        <v>44</v>
      </c>
      <c r="BF2045" s="103">
        <v>4423</v>
      </c>
      <c r="BG2045" s="283"/>
    </row>
    <row r="2046" spans="1:59" s="63" customFormat="1" ht="12.75" x14ac:dyDescent="0.2">
      <c r="A2046" s="196">
        <v>4</v>
      </c>
      <c r="B2046" s="197" t="s">
        <v>422</v>
      </c>
      <c r="C2046" s="208">
        <v>44</v>
      </c>
      <c r="D2046" s="209" t="s">
        <v>774</v>
      </c>
      <c r="E2046" s="212">
        <v>4423</v>
      </c>
      <c r="F2046" s="213" t="s">
        <v>788</v>
      </c>
      <c r="G2046" s="232"/>
      <c r="H2046" s="97"/>
      <c r="I2046" s="224"/>
      <c r="J2046" s="98"/>
      <c r="K2046" s="98"/>
      <c r="L2046" s="98"/>
      <c r="M2046" s="96"/>
      <c r="N2046" s="307"/>
      <c r="O2046" s="246"/>
      <c r="P2046" s="124"/>
      <c r="Q2046" s="99"/>
      <c r="R2046" s="99"/>
      <c r="S2046" s="99"/>
      <c r="T2046" s="99"/>
      <c r="U2046" s="99"/>
      <c r="V2046" s="99"/>
      <c r="W2046" s="99"/>
      <c r="X2046" s="99"/>
      <c r="Y2046" s="100"/>
      <c r="Z2046" s="100"/>
      <c r="AA2046" s="100"/>
      <c r="AB2046" s="99"/>
      <c r="AC2046" s="99"/>
      <c r="AD2046" s="99"/>
      <c r="AE2046" s="99"/>
      <c r="AF2046" s="99"/>
      <c r="AG2046" s="99"/>
      <c r="AH2046" s="99"/>
      <c r="AI2046" s="99"/>
      <c r="AJ2046" s="100"/>
      <c r="AK2046" s="100"/>
      <c r="AL2046" s="100"/>
      <c r="AM2046" s="99"/>
      <c r="AN2046" s="99"/>
      <c r="AO2046" s="99"/>
      <c r="AP2046" s="99"/>
      <c r="AQ2046" s="99"/>
      <c r="AR2046" s="99"/>
      <c r="AS2046" s="99"/>
      <c r="AT2046" s="99"/>
      <c r="AU2046" s="99"/>
      <c r="AV2046" s="99"/>
      <c r="AW2046" s="99"/>
      <c r="AX2046" s="100"/>
      <c r="AY2046" s="100"/>
      <c r="AZ2046" s="101"/>
      <c r="BA2046" s="102"/>
      <c r="BB2046" s="95"/>
      <c r="BC2046" s="95"/>
      <c r="BD2046" s="41">
        <v>4</v>
      </c>
      <c r="BE2046" s="52">
        <v>44</v>
      </c>
      <c r="BF2046" s="103">
        <v>4423</v>
      </c>
      <c r="BG2046" s="277"/>
    </row>
    <row r="2047" spans="1:59" s="63" customFormat="1" ht="12.75" x14ac:dyDescent="0.2">
      <c r="A2047" s="196">
        <v>4</v>
      </c>
      <c r="B2047" s="197" t="s">
        <v>422</v>
      </c>
      <c r="C2047" s="208">
        <v>44</v>
      </c>
      <c r="D2047" s="209" t="s">
        <v>774</v>
      </c>
      <c r="E2047" s="212">
        <v>4423</v>
      </c>
      <c r="F2047" s="213" t="s">
        <v>788</v>
      </c>
      <c r="G2047" s="341" t="s">
        <v>1199</v>
      </c>
      <c r="H2047" s="65"/>
      <c r="I2047" s="222"/>
      <c r="J2047" s="66"/>
      <c r="K2047" s="66"/>
      <c r="L2047" s="66"/>
      <c r="M2047" s="64"/>
      <c r="N2047" s="304"/>
      <c r="O2047" s="305"/>
      <c r="P2047" s="127"/>
      <c r="Q2047" s="67"/>
      <c r="R2047" s="67"/>
      <c r="S2047" s="67"/>
      <c r="T2047" s="67"/>
      <c r="U2047" s="67"/>
      <c r="V2047" s="67"/>
      <c r="W2047" s="67"/>
      <c r="X2047" s="67"/>
      <c r="Y2047" s="68"/>
      <c r="Z2047" s="68"/>
      <c r="AA2047" s="68"/>
      <c r="AB2047" s="67"/>
      <c r="AC2047" s="67"/>
      <c r="AD2047" s="67"/>
      <c r="AE2047" s="67"/>
      <c r="AF2047" s="67"/>
      <c r="AG2047" s="67"/>
      <c r="AH2047" s="67"/>
      <c r="AI2047" s="67"/>
      <c r="AJ2047" s="68"/>
      <c r="AK2047" s="68"/>
      <c r="AL2047" s="68"/>
      <c r="AM2047" s="67"/>
      <c r="AN2047" s="67"/>
      <c r="AO2047" s="67"/>
      <c r="AP2047" s="67"/>
      <c r="AQ2047" s="67"/>
      <c r="AR2047" s="67"/>
      <c r="AS2047" s="67"/>
      <c r="AT2047" s="67"/>
      <c r="AU2047" s="67"/>
      <c r="AV2047" s="67"/>
      <c r="AW2047" s="67"/>
      <c r="AX2047" s="68"/>
      <c r="AY2047" s="68"/>
      <c r="AZ2047" s="69"/>
      <c r="BA2047" s="70"/>
      <c r="BB2047" s="71"/>
      <c r="BC2047" s="95"/>
      <c r="BD2047" s="41">
        <v>4</v>
      </c>
      <c r="BE2047" s="52">
        <v>44</v>
      </c>
      <c r="BF2047" s="103">
        <v>4423</v>
      </c>
      <c r="BG2047" s="275"/>
    </row>
    <row r="2048" spans="1:59" s="63" customFormat="1" ht="12.75" x14ac:dyDescent="0.2">
      <c r="A2048" s="196">
        <v>4</v>
      </c>
      <c r="B2048" s="197" t="s">
        <v>422</v>
      </c>
      <c r="C2048" s="208">
        <v>44</v>
      </c>
      <c r="D2048" s="209" t="s">
        <v>774</v>
      </c>
      <c r="E2048" s="212">
        <v>4423</v>
      </c>
      <c r="F2048" s="213" t="s">
        <v>788</v>
      </c>
      <c r="G2048" s="341" t="s">
        <v>1199</v>
      </c>
      <c r="H2048" s="72" t="s">
        <v>47</v>
      </c>
      <c r="I2048" s="223"/>
      <c r="J2048" s="73"/>
      <c r="K2048" s="73"/>
      <c r="L2048" s="73"/>
      <c r="M2048" s="74"/>
      <c r="N2048" s="247"/>
      <c r="O2048" s="306"/>
      <c r="P2048" s="105"/>
      <c r="Q2048" s="75"/>
      <c r="R2048" s="75"/>
      <c r="S2048" s="75"/>
      <c r="T2048" s="75"/>
      <c r="U2048" s="75"/>
      <c r="V2048" s="75"/>
      <c r="W2048" s="75"/>
      <c r="X2048" s="75"/>
      <c r="Y2048" s="76">
        <f>IF(ISNUMBER(VLOOKUP(Y2050,P$7:W$7,MATCH(Y2050,P$7:W$7))),VLOOKUP(Y2050,P$7:W$7,MATCH(Y2050,P$7:W$7)),IF(N2052=0,"No Data",IF(Y2050&gt;0,"&lt;100",0)))</f>
        <v>25000</v>
      </c>
      <c r="Z2048" s="77">
        <f>IF(ISNUMBER(VLOOKUP(Z2052,P$7:W$7,MATCH(Z2052,P$7:W$7))),VLOOKUP(Z2052,P$7:W$7,MATCH(Z2052,P$7:W$7)),IF(N2052=0,"No Data",IF(Z2052&gt;0,"&lt;100",0)))</f>
        <v>10000</v>
      </c>
      <c r="AA2048" s="106">
        <f>IF(ISNUMBER(Z2048),Z2048,0)</f>
        <v>10000</v>
      </c>
      <c r="AB2048" s="75"/>
      <c r="AC2048" s="75"/>
      <c r="AD2048" s="75"/>
      <c r="AE2048" s="75"/>
      <c r="AF2048" s="75"/>
      <c r="AG2048" s="75"/>
      <c r="AH2048" s="75"/>
      <c r="AI2048" s="75"/>
      <c r="AJ2048" s="76">
        <f>IF(ISNUMBER(VLOOKUP(AJ2050,AB$7:AH$7,MATCH(AJ2050,AB$7:AH$7))),VLOOKUP(AJ2050,AB$7:AH$7,MATCH(AJ2050,AB$7:AH$7)),IF(N2052=0,"No Data",IF(AJ2050&gt;0,"&lt;50",0)))</f>
        <v>0</v>
      </c>
      <c r="AK2048" s="77">
        <f>IF(ISNUMBER(VLOOKUP(AK2052,AB$7:AH$7,MATCH(AK2052,AB$7:AH$7))),VLOOKUP(AK2052,AB$7:AH$7,MATCH(AK2052,AB$7:AH$7)),IF(N2052=0,"No Data",IF(AK2052&gt;0,"&lt;50",0)))</f>
        <v>0</v>
      </c>
      <c r="AL2048" s="106">
        <f>IF(ISNUMBER(AK2048),AK2048,0)</f>
        <v>0</v>
      </c>
      <c r="AM2048" s="75"/>
      <c r="AN2048" s="75"/>
      <c r="AO2048" s="75"/>
      <c r="AP2048" s="75"/>
      <c r="AQ2048" s="75"/>
      <c r="AR2048" s="75"/>
      <c r="AS2048" s="75"/>
      <c r="AT2048" s="75"/>
      <c r="AU2048" s="75"/>
      <c r="AV2048" s="75"/>
      <c r="AW2048" s="76">
        <f>IF(ISNUMBER(VLOOKUP(AW2050,AM$7:AU$7,MATCH(AW2050,AM$7:AU$7))),VLOOKUP(AW2050,AM$7:AU$7,MATCH(AW2050,AM$7:AU$7)),IF(N2052=0,"No Data",IF(AW2050&gt;0,"&lt;10",0)))</f>
        <v>100</v>
      </c>
      <c r="AX2048" s="77">
        <f>IF(ISNUMBER(VLOOKUP(AX2052,AM$7:AU$7,MATCH(AX2052,AM$7:AU$7))),VLOOKUP(AX2052,AM$7:AU$7,MATCH(AX2052,AM$7:AU$7)),IF(N2052=0,"No Data",IF(AX2052&gt;0,"&lt;10",0)))</f>
        <v>100</v>
      </c>
      <c r="AY2048" s="106">
        <f>IF(ISNUMBER(AX2048),AX2048,0)</f>
        <v>100</v>
      </c>
      <c r="AZ2048" s="79"/>
      <c r="BA2048" s="80"/>
      <c r="BB2048" s="71"/>
      <c r="BC2048" s="95"/>
      <c r="BD2048" s="41">
        <v>4</v>
      </c>
      <c r="BE2048" s="52">
        <v>44</v>
      </c>
      <c r="BF2048" s="103">
        <v>4423</v>
      </c>
      <c r="BG2048" s="276" t="s">
        <v>47</v>
      </c>
    </row>
    <row r="2049" spans="1:59" s="63" customFormat="1" ht="12.75" x14ac:dyDescent="0.2">
      <c r="A2049" s="196">
        <v>4</v>
      </c>
      <c r="B2049" s="197" t="s">
        <v>422</v>
      </c>
      <c r="C2049" s="208">
        <v>44</v>
      </c>
      <c r="D2049" s="209" t="s">
        <v>774</v>
      </c>
      <c r="E2049" s="212">
        <v>4423</v>
      </c>
      <c r="F2049" s="213" t="s">
        <v>788</v>
      </c>
      <c r="G2049" s="341" t="s">
        <v>1199</v>
      </c>
      <c r="H2049" s="81" t="s">
        <v>48</v>
      </c>
      <c r="I2049" s="223"/>
      <c r="J2049" s="73"/>
      <c r="K2049" s="73"/>
      <c r="L2049" s="73"/>
      <c r="M2049" s="74"/>
      <c r="N2049" s="247"/>
      <c r="O2049" s="306"/>
      <c r="P2049" s="105"/>
      <c r="Q2049" s="75"/>
      <c r="R2049" s="75"/>
      <c r="S2049" s="75"/>
      <c r="T2049" s="75"/>
      <c r="U2049" s="75"/>
      <c r="V2049" s="75"/>
      <c r="W2049" s="75"/>
      <c r="X2049" s="75"/>
      <c r="Y2049" s="82">
        <f>MIN(X2053:X2063)</f>
        <v>25000</v>
      </c>
      <c r="Z2049" s="83"/>
      <c r="AA2049" s="83"/>
      <c r="AB2049" s="75"/>
      <c r="AC2049" s="75"/>
      <c r="AD2049" s="75"/>
      <c r="AE2049" s="75"/>
      <c r="AF2049" s="75"/>
      <c r="AG2049" s="75"/>
      <c r="AH2049" s="75"/>
      <c r="AI2049" s="75"/>
      <c r="AJ2049" s="82">
        <f>MIN(AI2053:AI2063)</f>
        <v>0</v>
      </c>
      <c r="AK2049" s="83"/>
      <c r="AL2049" s="83"/>
      <c r="AM2049" s="75"/>
      <c r="AN2049" s="75"/>
      <c r="AO2049" s="75"/>
      <c r="AP2049" s="75"/>
      <c r="AQ2049" s="75"/>
      <c r="AR2049" s="75"/>
      <c r="AS2049" s="75"/>
      <c r="AT2049" s="75"/>
      <c r="AU2049" s="75"/>
      <c r="AV2049" s="75"/>
      <c r="AW2049" s="82">
        <f>MIN(AV2053:AV2063)</f>
        <v>100</v>
      </c>
      <c r="AX2049" s="83"/>
      <c r="AY2049" s="83"/>
      <c r="AZ2049" s="79"/>
      <c r="BA2049" s="80"/>
      <c r="BB2049" s="71"/>
      <c r="BC2049" s="95"/>
      <c r="BD2049" s="41">
        <v>4</v>
      </c>
      <c r="BE2049" s="52">
        <v>44</v>
      </c>
      <c r="BF2049" s="103">
        <v>4423</v>
      </c>
      <c r="BG2049" s="278" t="s">
        <v>48</v>
      </c>
    </row>
    <row r="2050" spans="1:59" s="63" customFormat="1" ht="12.75" x14ac:dyDescent="0.2">
      <c r="A2050" s="196">
        <v>4</v>
      </c>
      <c r="B2050" s="197" t="s">
        <v>422</v>
      </c>
      <c r="C2050" s="208">
        <v>44</v>
      </c>
      <c r="D2050" s="209" t="s">
        <v>774</v>
      </c>
      <c r="E2050" s="212">
        <v>4423</v>
      </c>
      <c r="F2050" s="213" t="s">
        <v>788</v>
      </c>
      <c r="G2050" s="341" t="s">
        <v>1199</v>
      </c>
      <c r="H2050" s="81" t="s">
        <v>49</v>
      </c>
      <c r="I2050" s="223"/>
      <c r="J2050" s="73"/>
      <c r="K2050" s="73"/>
      <c r="L2050" s="73"/>
      <c r="M2050" s="74"/>
      <c r="N2050" s="247"/>
      <c r="O2050" s="306"/>
      <c r="P2050" s="105"/>
      <c r="Q2050" s="75"/>
      <c r="R2050" s="75"/>
      <c r="S2050" s="75"/>
      <c r="T2050" s="75"/>
      <c r="U2050" s="75"/>
      <c r="V2050" s="75"/>
      <c r="W2050" s="75"/>
      <c r="X2050" s="75"/>
      <c r="Y2050" s="84">
        <f>IF(ISNUMBER(AVERAGE(X2053:X2063)),AVERAGE(X2053:X2063),0)</f>
        <v>25000</v>
      </c>
      <c r="Z2050" s="83"/>
      <c r="AA2050" s="83"/>
      <c r="AB2050" s="75"/>
      <c r="AC2050" s="75"/>
      <c r="AD2050" s="75"/>
      <c r="AE2050" s="75"/>
      <c r="AF2050" s="75"/>
      <c r="AG2050" s="75"/>
      <c r="AH2050" s="75"/>
      <c r="AI2050" s="75"/>
      <c r="AJ2050" s="84">
        <f>IF(ISNUMBER(AVERAGE(AI2053:AI2063)),AVERAGE(AI2053:AI2063),0)</f>
        <v>0</v>
      </c>
      <c r="AK2050" s="83"/>
      <c r="AL2050" s="83"/>
      <c r="AM2050" s="75"/>
      <c r="AN2050" s="75"/>
      <c r="AO2050" s="75"/>
      <c r="AP2050" s="75"/>
      <c r="AQ2050" s="75"/>
      <c r="AR2050" s="75"/>
      <c r="AS2050" s="75"/>
      <c r="AT2050" s="75"/>
      <c r="AU2050" s="75"/>
      <c r="AV2050" s="75"/>
      <c r="AW2050" s="84">
        <f>IF(ISNUMBER(AVERAGE(AV2053:AV2063)),AVERAGE(AV2053:AV2063),0)</f>
        <v>100</v>
      </c>
      <c r="AX2050" s="83"/>
      <c r="AY2050" s="83"/>
      <c r="AZ2050" s="79"/>
      <c r="BA2050" s="80"/>
      <c r="BB2050" s="71"/>
      <c r="BC2050" s="95"/>
      <c r="BD2050" s="41">
        <v>4</v>
      </c>
      <c r="BE2050" s="52">
        <v>44</v>
      </c>
      <c r="BF2050" s="103">
        <v>4423</v>
      </c>
      <c r="BG2050" s="278" t="s">
        <v>49</v>
      </c>
    </row>
    <row r="2051" spans="1:59" s="63" customFormat="1" ht="12.75" x14ac:dyDescent="0.2">
      <c r="A2051" s="196">
        <v>4</v>
      </c>
      <c r="B2051" s="197" t="s">
        <v>422</v>
      </c>
      <c r="C2051" s="208">
        <v>44</v>
      </c>
      <c r="D2051" s="209" t="s">
        <v>774</v>
      </c>
      <c r="E2051" s="212">
        <v>4423</v>
      </c>
      <c r="F2051" s="213" t="s">
        <v>788</v>
      </c>
      <c r="G2051" s="341" t="s">
        <v>1199</v>
      </c>
      <c r="H2051" s="81" t="s">
        <v>50</v>
      </c>
      <c r="I2051" s="223"/>
      <c r="J2051" s="73"/>
      <c r="K2051" s="73"/>
      <c r="L2051" s="73"/>
      <c r="M2051" s="74"/>
      <c r="N2051" s="247"/>
      <c r="O2051" s="306"/>
      <c r="P2051" s="105"/>
      <c r="Q2051" s="75"/>
      <c r="R2051" s="75"/>
      <c r="S2051" s="75"/>
      <c r="T2051" s="75"/>
      <c r="U2051" s="75"/>
      <c r="V2051" s="75"/>
      <c r="W2051" s="75"/>
      <c r="X2051" s="75"/>
      <c r="Y2051" s="84">
        <f>MAX(X2053:X2063)</f>
        <v>25000</v>
      </c>
      <c r="Z2051" s="83"/>
      <c r="AA2051" s="83"/>
      <c r="AB2051" s="75"/>
      <c r="AC2051" s="75"/>
      <c r="AD2051" s="75"/>
      <c r="AE2051" s="75"/>
      <c r="AF2051" s="75"/>
      <c r="AG2051" s="75"/>
      <c r="AH2051" s="75"/>
      <c r="AI2051" s="75"/>
      <c r="AJ2051" s="84">
        <f>MAX(AI2053:AI2063)</f>
        <v>0</v>
      </c>
      <c r="AK2051" s="83"/>
      <c r="AL2051" s="83"/>
      <c r="AM2051" s="75"/>
      <c r="AN2051" s="75"/>
      <c r="AO2051" s="75"/>
      <c r="AP2051" s="75"/>
      <c r="AQ2051" s="75"/>
      <c r="AR2051" s="75"/>
      <c r="AS2051" s="75"/>
      <c r="AT2051" s="75"/>
      <c r="AU2051" s="75"/>
      <c r="AV2051" s="75"/>
      <c r="AW2051" s="84">
        <f>MAX(AV2053:AV2063)</f>
        <v>100</v>
      </c>
      <c r="AX2051" s="83"/>
      <c r="AY2051" s="83"/>
      <c r="AZ2051" s="79"/>
      <c r="BA2051" s="80"/>
      <c r="BB2051" s="71"/>
      <c r="BC2051" s="95"/>
      <c r="BD2051" s="41">
        <v>4</v>
      </c>
      <c r="BE2051" s="52">
        <v>44</v>
      </c>
      <c r="BF2051" s="103">
        <v>4423</v>
      </c>
      <c r="BG2051" s="278" t="s">
        <v>50</v>
      </c>
    </row>
    <row r="2052" spans="1:59" s="63" customFormat="1" ht="12.75" x14ac:dyDescent="0.2">
      <c r="A2052" s="196">
        <v>4</v>
      </c>
      <c r="B2052" s="197" t="s">
        <v>422</v>
      </c>
      <c r="C2052" s="208">
        <v>44</v>
      </c>
      <c r="D2052" s="209" t="s">
        <v>774</v>
      </c>
      <c r="E2052" s="212">
        <v>4423</v>
      </c>
      <c r="F2052" s="213" t="s">
        <v>788</v>
      </c>
      <c r="G2052" s="341" t="s">
        <v>1199</v>
      </c>
      <c r="H2052" s="85" t="s">
        <v>51</v>
      </c>
      <c r="I2052" s="223"/>
      <c r="J2052" s="73"/>
      <c r="K2052" s="73"/>
      <c r="L2052" s="73"/>
      <c r="M2052" s="74"/>
      <c r="N2052" s="248">
        <f>SUM(N2053:N2063)</f>
        <v>11</v>
      </c>
      <c r="O2052" s="293">
        <f>SUM(O2053:O2063)</f>
        <v>1.0000000000000002</v>
      </c>
      <c r="P2052" s="292"/>
      <c r="Q2052" s="87"/>
      <c r="R2052" s="87"/>
      <c r="S2052" s="87"/>
      <c r="T2052" s="87"/>
      <c r="U2052" s="87"/>
      <c r="V2052" s="87"/>
      <c r="W2052" s="87"/>
      <c r="X2052" s="87"/>
      <c r="Y2052" s="88"/>
      <c r="Z2052" s="107">
        <f>SUM(Z2053:Z2063)</f>
        <v>24999.999999999996</v>
      </c>
      <c r="AA2052" s="88"/>
      <c r="AB2052" s="87"/>
      <c r="AC2052" s="87"/>
      <c r="AD2052" s="87"/>
      <c r="AE2052" s="87"/>
      <c r="AF2052" s="87"/>
      <c r="AG2052" s="87"/>
      <c r="AH2052" s="87"/>
      <c r="AI2052" s="87"/>
      <c r="AJ2052" s="88"/>
      <c r="AK2052" s="107">
        <f>SUM(AK2053:AK2063)</f>
        <v>0</v>
      </c>
      <c r="AL2052" s="88"/>
      <c r="AM2052" s="87"/>
      <c r="AN2052" s="87"/>
      <c r="AO2052" s="87"/>
      <c r="AP2052" s="87"/>
      <c r="AQ2052" s="87"/>
      <c r="AR2052" s="87"/>
      <c r="AS2052" s="87"/>
      <c r="AT2052" s="87"/>
      <c r="AU2052" s="87"/>
      <c r="AV2052" s="87"/>
      <c r="AW2052" s="112"/>
      <c r="AX2052" s="107">
        <f>SUM(AX2053:AX2063)</f>
        <v>100.00000000000001</v>
      </c>
      <c r="AY2052" s="88"/>
      <c r="AZ2052" s="79"/>
      <c r="BA2052" s="80"/>
      <c r="BB2052" s="71"/>
      <c r="BC2052" s="95"/>
      <c r="BD2052" s="41">
        <v>4</v>
      </c>
      <c r="BE2052" s="52">
        <v>44</v>
      </c>
      <c r="BF2052" s="103">
        <v>4423</v>
      </c>
      <c r="BG2052" s="279" t="s">
        <v>51</v>
      </c>
    </row>
    <row r="2053" spans="1:59" s="63" customFormat="1" ht="12.75" x14ac:dyDescent="0.2">
      <c r="A2053" s="196">
        <v>4</v>
      </c>
      <c r="B2053" s="197" t="s">
        <v>422</v>
      </c>
      <c r="C2053" s="208">
        <v>44</v>
      </c>
      <c r="D2053" s="209" t="s">
        <v>774</v>
      </c>
      <c r="E2053" s="212">
        <v>4423</v>
      </c>
      <c r="F2053" s="213" t="s">
        <v>788</v>
      </c>
      <c r="G2053" s="341" t="s">
        <v>1199</v>
      </c>
      <c r="H2053" s="89" t="s">
        <v>52</v>
      </c>
      <c r="I2053" s="90" t="s">
        <v>96</v>
      </c>
      <c r="J2053" s="90"/>
      <c r="K2053" s="90" t="s">
        <v>73</v>
      </c>
      <c r="L2053" s="90" t="s">
        <v>95</v>
      </c>
      <c r="M2053" s="91"/>
      <c r="N2053" s="312">
        <v>1</v>
      </c>
      <c r="O2053" s="313">
        <f>N2053/N$2052</f>
        <v>9.0909090909090912E-2</v>
      </c>
      <c r="P2053" s="104"/>
      <c r="Q2053" s="92"/>
      <c r="R2053" s="92"/>
      <c r="S2053" s="92"/>
      <c r="T2053" s="92"/>
      <c r="U2053" s="92"/>
      <c r="V2053" s="92"/>
      <c r="W2053" s="92">
        <v>1</v>
      </c>
      <c r="X2053" s="109">
        <f t="shared" ref="X2053:X2063" si="265">P2053*P$7+Q2053*Q$7+R2053*R$7+S2053*S$7+T2053*T$7+U2053*U$7+V2053*V$7+W2053*W$7</f>
        <v>25000</v>
      </c>
      <c r="Y2053" s="83"/>
      <c r="Z2053" s="110">
        <f t="shared" ref="Z2053:Z2063" si="266">X2053*$O2053</f>
        <v>2272.727272727273</v>
      </c>
      <c r="AA2053" s="111"/>
      <c r="AB2053" s="92"/>
      <c r="AC2053" s="92"/>
      <c r="AD2053" s="92"/>
      <c r="AE2053" s="92"/>
      <c r="AF2053" s="92"/>
      <c r="AG2053" s="92"/>
      <c r="AH2053" s="92"/>
      <c r="AI2053" s="109">
        <f t="shared" ref="AI2053:AI2063" si="267">AB2053*AB$7+AC2053*AC$7+AD2053*AD$7+AE2053*AE$7+AF2053*AF$7+AG2053*AG$7+AH2053*AH$7</f>
        <v>0</v>
      </c>
      <c r="AJ2053" s="83"/>
      <c r="AK2053" s="110">
        <f t="shared" ref="AK2053:AK2063" si="268">AI2053*$O2053</f>
        <v>0</v>
      </c>
      <c r="AL2053" s="111"/>
      <c r="AM2053" s="92"/>
      <c r="AN2053" s="92"/>
      <c r="AO2053" s="92"/>
      <c r="AP2053" s="92">
        <v>1</v>
      </c>
      <c r="AQ2053" s="92"/>
      <c r="AR2053" s="92"/>
      <c r="AS2053" s="92"/>
      <c r="AT2053" s="92"/>
      <c r="AU2053" s="92"/>
      <c r="AV2053" s="109">
        <f t="shared" ref="AV2053:AV2063" si="269">AM2053*AM$7+AN2053*AN$7+AO2053*AO$7+AP2053*AP$7+AQ2053*AQ$7+AR2053*AR$7+AS2053*AS$7+AT2053*AT$7+AU2053*AU$7</f>
        <v>100</v>
      </c>
      <c r="AW2053" s="75"/>
      <c r="AX2053" s="110">
        <f t="shared" ref="AX2053:AX2063" si="270">AV2053*$O2053</f>
        <v>9.0909090909090917</v>
      </c>
      <c r="AY2053" s="111"/>
      <c r="AZ2053" s="93"/>
      <c r="BA2053" s="94" t="s">
        <v>105</v>
      </c>
      <c r="BB2053" s="71"/>
      <c r="BC2053" s="95"/>
      <c r="BD2053" s="41">
        <v>4</v>
      </c>
      <c r="BE2053" s="52">
        <v>44</v>
      </c>
      <c r="BF2053" s="103">
        <v>4423</v>
      </c>
      <c r="BG2053" s="280" t="s">
        <v>52</v>
      </c>
    </row>
    <row r="2054" spans="1:59" s="63" customFormat="1" ht="12.75" x14ac:dyDescent="0.2">
      <c r="A2054" s="196">
        <v>4</v>
      </c>
      <c r="B2054" s="197" t="s">
        <v>422</v>
      </c>
      <c r="C2054" s="208">
        <v>44</v>
      </c>
      <c r="D2054" s="209" t="s">
        <v>774</v>
      </c>
      <c r="E2054" s="212">
        <v>4423</v>
      </c>
      <c r="F2054" s="213" t="s">
        <v>788</v>
      </c>
      <c r="G2054" s="341" t="s">
        <v>1199</v>
      </c>
      <c r="H2054" s="89"/>
      <c r="I2054" s="90" t="s">
        <v>160</v>
      </c>
      <c r="J2054" s="90"/>
      <c r="K2054" s="90" t="s">
        <v>237</v>
      </c>
      <c r="L2054" s="90"/>
      <c r="M2054" s="91"/>
      <c r="N2054" s="312">
        <v>1</v>
      </c>
      <c r="O2054" s="313">
        <f t="shared" ref="O2054:O2063" si="271">N2054/N$2052</f>
        <v>9.0909090909090912E-2</v>
      </c>
      <c r="P2054" s="104"/>
      <c r="Q2054" s="92"/>
      <c r="R2054" s="92"/>
      <c r="S2054" s="92"/>
      <c r="T2054" s="92"/>
      <c r="U2054" s="92"/>
      <c r="V2054" s="92"/>
      <c r="W2054" s="92">
        <v>1</v>
      </c>
      <c r="X2054" s="109">
        <f t="shared" si="265"/>
        <v>25000</v>
      </c>
      <c r="Y2054" s="83"/>
      <c r="Z2054" s="110">
        <f t="shared" si="266"/>
        <v>2272.727272727273</v>
      </c>
      <c r="AA2054" s="111"/>
      <c r="AB2054" s="92"/>
      <c r="AC2054" s="92"/>
      <c r="AD2054" s="92"/>
      <c r="AE2054" s="92"/>
      <c r="AF2054" s="92"/>
      <c r="AG2054" s="92"/>
      <c r="AH2054" s="92"/>
      <c r="AI2054" s="109">
        <f t="shared" si="267"/>
        <v>0</v>
      </c>
      <c r="AJ2054" s="83"/>
      <c r="AK2054" s="110">
        <f t="shared" si="268"/>
        <v>0</v>
      </c>
      <c r="AL2054" s="111"/>
      <c r="AM2054" s="92"/>
      <c r="AN2054" s="92"/>
      <c r="AO2054" s="92"/>
      <c r="AP2054" s="92">
        <v>1</v>
      </c>
      <c r="AQ2054" s="92"/>
      <c r="AR2054" s="92"/>
      <c r="AS2054" s="92"/>
      <c r="AT2054" s="92"/>
      <c r="AU2054" s="92"/>
      <c r="AV2054" s="109">
        <f t="shared" si="269"/>
        <v>100</v>
      </c>
      <c r="AW2054" s="75"/>
      <c r="AX2054" s="110">
        <f t="shared" si="270"/>
        <v>9.0909090909090917</v>
      </c>
      <c r="AY2054" s="111"/>
      <c r="AZ2054" s="93"/>
      <c r="BA2054" s="94" t="s">
        <v>105</v>
      </c>
      <c r="BB2054" s="71"/>
      <c r="BC2054" s="95"/>
      <c r="BD2054" s="41">
        <v>4</v>
      </c>
      <c r="BE2054" s="52">
        <v>44</v>
      </c>
      <c r="BF2054" s="103">
        <v>4423</v>
      </c>
      <c r="BG2054" s="280" t="s">
        <v>52</v>
      </c>
    </row>
    <row r="2055" spans="1:59" s="63" customFormat="1" ht="12.75" x14ac:dyDescent="0.2">
      <c r="A2055" s="196">
        <v>4</v>
      </c>
      <c r="B2055" s="197" t="s">
        <v>422</v>
      </c>
      <c r="C2055" s="208">
        <v>44</v>
      </c>
      <c r="D2055" s="209" t="s">
        <v>774</v>
      </c>
      <c r="E2055" s="212">
        <v>4423</v>
      </c>
      <c r="F2055" s="213" t="s">
        <v>788</v>
      </c>
      <c r="G2055" s="341" t="s">
        <v>1199</v>
      </c>
      <c r="H2055" s="89"/>
      <c r="I2055" s="90" t="s">
        <v>166</v>
      </c>
      <c r="J2055" s="90"/>
      <c r="K2055" s="90" t="s">
        <v>545</v>
      </c>
      <c r="L2055" s="90" t="s">
        <v>777</v>
      </c>
      <c r="M2055" s="91"/>
      <c r="N2055" s="312">
        <v>1</v>
      </c>
      <c r="O2055" s="313">
        <f t="shared" si="271"/>
        <v>9.0909090909090912E-2</v>
      </c>
      <c r="P2055" s="104"/>
      <c r="Q2055" s="92"/>
      <c r="R2055" s="92"/>
      <c r="S2055" s="92"/>
      <c r="T2055" s="92"/>
      <c r="U2055" s="92"/>
      <c r="V2055" s="92"/>
      <c r="W2055" s="92">
        <v>1</v>
      </c>
      <c r="X2055" s="109">
        <f t="shared" si="265"/>
        <v>25000</v>
      </c>
      <c r="Y2055" s="83"/>
      <c r="Z2055" s="110">
        <f t="shared" si="266"/>
        <v>2272.727272727273</v>
      </c>
      <c r="AA2055" s="111"/>
      <c r="AB2055" s="92"/>
      <c r="AC2055" s="92"/>
      <c r="AD2055" s="92"/>
      <c r="AE2055" s="92"/>
      <c r="AF2055" s="92"/>
      <c r="AG2055" s="92"/>
      <c r="AH2055" s="92"/>
      <c r="AI2055" s="109">
        <f t="shared" si="267"/>
        <v>0</v>
      </c>
      <c r="AJ2055" s="83"/>
      <c r="AK2055" s="110">
        <f t="shared" si="268"/>
        <v>0</v>
      </c>
      <c r="AL2055" s="111"/>
      <c r="AM2055" s="92"/>
      <c r="AN2055" s="92"/>
      <c r="AO2055" s="92"/>
      <c r="AP2055" s="92">
        <v>1</v>
      </c>
      <c r="AQ2055" s="92"/>
      <c r="AR2055" s="92"/>
      <c r="AS2055" s="92"/>
      <c r="AT2055" s="92"/>
      <c r="AU2055" s="92"/>
      <c r="AV2055" s="109">
        <f t="shared" si="269"/>
        <v>100</v>
      </c>
      <c r="AW2055" s="75"/>
      <c r="AX2055" s="110">
        <f t="shared" si="270"/>
        <v>9.0909090909090917</v>
      </c>
      <c r="AY2055" s="111"/>
      <c r="AZ2055" s="93"/>
      <c r="BA2055" s="94" t="s">
        <v>105</v>
      </c>
      <c r="BB2055" s="71"/>
      <c r="BC2055" s="95"/>
      <c r="BD2055" s="41">
        <v>4</v>
      </c>
      <c r="BE2055" s="52">
        <v>44</v>
      </c>
      <c r="BF2055" s="103">
        <v>4423</v>
      </c>
      <c r="BG2055" s="280" t="s">
        <v>52</v>
      </c>
    </row>
    <row r="2056" spans="1:59" s="63" customFormat="1" ht="12.75" x14ac:dyDescent="0.2">
      <c r="A2056" s="196">
        <v>4</v>
      </c>
      <c r="B2056" s="197" t="s">
        <v>422</v>
      </c>
      <c r="C2056" s="208">
        <v>44</v>
      </c>
      <c r="D2056" s="209" t="s">
        <v>774</v>
      </c>
      <c r="E2056" s="212">
        <v>4423</v>
      </c>
      <c r="F2056" s="213" t="s">
        <v>788</v>
      </c>
      <c r="G2056" s="341" t="s">
        <v>1199</v>
      </c>
      <c r="H2056" s="89"/>
      <c r="I2056" s="90" t="s">
        <v>457</v>
      </c>
      <c r="J2056" s="90"/>
      <c r="K2056" s="90" t="s">
        <v>237</v>
      </c>
      <c r="L2056" s="90"/>
      <c r="M2056" s="91"/>
      <c r="N2056" s="312">
        <v>1</v>
      </c>
      <c r="O2056" s="313">
        <f t="shared" si="271"/>
        <v>9.0909090909090912E-2</v>
      </c>
      <c r="P2056" s="104"/>
      <c r="Q2056" s="92"/>
      <c r="R2056" s="92"/>
      <c r="S2056" s="92"/>
      <c r="T2056" s="92"/>
      <c r="U2056" s="92"/>
      <c r="V2056" s="92"/>
      <c r="W2056" s="92">
        <v>1</v>
      </c>
      <c r="X2056" s="109">
        <f t="shared" si="265"/>
        <v>25000</v>
      </c>
      <c r="Y2056" s="83"/>
      <c r="Z2056" s="110">
        <f t="shared" si="266"/>
        <v>2272.727272727273</v>
      </c>
      <c r="AA2056" s="111"/>
      <c r="AB2056" s="92"/>
      <c r="AC2056" s="92"/>
      <c r="AD2056" s="92"/>
      <c r="AE2056" s="92"/>
      <c r="AF2056" s="92"/>
      <c r="AG2056" s="92"/>
      <c r="AH2056" s="92"/>
      <c r="AI2056" s="109">
        <f t="shared" si="267"/>
        <v>0</v>
      </c>
      <c r="AJ2056" s="83"/>
      <c r="AK2056" s="110">
        <f t="shared" si="268"/>
        <v>0</v>
      </c>
      <c r="AL2056" s="111"/>
      <c r="AM2056" s="92"/>
      <c r="AN2056" s="92"/>
      <c r="AO2056" s="92"/>
      <c r="AP2056" s="92">
        <v>1</v>
      </c>
      <c r="AQ2056" s="92"/>
      <c r="AR2056" s="92"/>
      <c r="AS2056" s="92"/>
      <c r="AT2056" s="92"/>
      <c r="AU2056" s="92"/>
      <c r="AV2056" s="109">
        <f t="shared" si="269"/>
        <v>100</v>
      </c>
      <c r="AW2056" s="75"/>
      <c r="AX2056" s="110">
        <f t="shared" si="270"/>
        <v>9.0909090909090917</v>
      </c>
      <c r="AY2056" s="111"/>
      <c r="AZ2056" s="93"/>
      <c r="BA2056" s="94" t="s">
        <v>105</v>
      </c>
      <c r="BB2056" s="71"/>
      <c r="BC2056" s="95"/>
      <c r="BD2056" s="41">
        <v>4</v>
      </c>
      <c r="BE2056" s="52">
        <v>44</v>
      </c>
      <c r="BF2056" s="103">
        <v>4423</v>
      </c>
      <c r="BG2056" s="280" t="s">
        <v>52</v>
      </c>
    </row>
    <row r="2057" spans="1:59" s="63" customFormat="1" ht="12.75" x14ac:dyDescent="0.2">
      <c r="A2057" s="196">
        <v>4</v>
      </c>
      <c r="B2057" s="197" t="s">
        <v>422</v>
      </c>
      <c r="C2057" s="208">
        <v>44</v>
      </c>
      <c r="D2057" s="209" t="s">
        <v>774</v>
      </c>
      <c r="E2057" s="212">
        <v>4423</v>
      </c>
      <c r="F2057" s="213" t="s">
        <v>788</v>
      </c>
      <c r="G2057" s="341" t="s">
        <v>1199</v>
      </c>
      <c r="H2057" s="89"/>
      <c r="I2057" s="90" t="s">
        <v>162</v>
      </c>
      <c r="J2057" s="90"/>
      <c r="K2057" s="90" t="s">
        <v>237</v>
      </c>
      <c r="L2057" s="90"/>
      <c r="M2057" s="91"/>
      <c r="N2057" s="312">
        <v>1</v>
      </c>
      <c r="O2057" s="313">
        <f t="shared" si="271"/>
        <v>9.0909090909090912E-2</v>
      </c>
      <c r="P2057" s="104"/>
      <c r="Q2057" s="92"/>
      <c r="R2057" s="92"/>
      <c r="S2057" s="92"/>
      <c r="T2057" s="92"/>
      <c r="U2057" s="92"/>
      <c r="V2057" s="92"/>
      <c r="W2057" s="92">
        <v>1</v>
      </c>
      <c r="X2057" s="109">
        <f t="shared" si="265"/>
        <v>25000</v>
      </c>
      <c r="Y2057" s="83"/>
      <c r="Z2057" s="110">
        <f t="shared" si="266"/>
        <v>2272.727272727273</v>
      </c>
      <c r="AA2057" s="111"/>
      <c r="AB2057" s="92"/>
      <c r="AC2057" s="92"/>
      <c r="AD2057" s="92"/>
      <c r="AE2057" s="92"/>
      <c r="AF2057" s="92"/>
      <c r="AG2057" s="92"/>
      <c r="AH2057" s="92"/>
      <c r="AI2057" s="109">
        <f t="shared" si="267"/>
        <v>0</v>
      </c>
      <c r="AJ2057" s="83"/>
      <c r="AK2057" s="110">
        <f t="shared" si="268"/>
        <v>0</v>
      </c>
      <c r="AL2057" s="111"/>
      <c r="AM2057" s="92"/>
      <c r="AN2057" s="92"/>
      <c r="AO2057" s="92"/>
      <c r="AP2057" s="92">
        <v>1</v>
      </c>
      <c r="AQ2057" s="92"/>
      <c r="AR2057" s="92"/>
      <c r="AS2057" s="92"/>
      <c r="AT2057" s="92"/>
      <c r="AU2057" s="92"/>
      <c r="AV2057" s="109">
        <f t="shared" si="269"/>
        <v>100</v>
      </c>
      <c r="AW2057" s="75"/>
      <c r="AX2057" s="110">
        <f t="shared" si="270"/>
        <v>9.0909090909090917</v>
      </c>
      <c r="AY2057" s="111"/>
      <c r="AZ2057" s="93"/>
      <c r="BA2057" s="94" t="s">
        <v>105</v>
      </c>
      <c r="BB2057" s="71"/>
      <c r="BC2057" s="95"/>
      <c r="BD2057" s="41">
        <v>4</v>
      </c>
      <c r="BE2057" s="52">
        <v>44</v>
      </c>
      <c r="BF2057" s="103">
        <v>4423</v>
      </c>
      <c r="BG2057" s="280" t="s">
        <v>52</v>
      </c>
    </row>
    <row r="2058" spans="1:59" s="63" customFormat="1" ht="12.75" x14ac:dyDescent="0.2">
      <c r="A2058" s="196">
        <v>4</v>
      </c>
      <c r="B2058" s="197" t="s">
        <v>422</v>
      </c>
      <c r="C2058" s="208">
        <v>44</v>
      </c>
      <c r="D2058" s="209" t="s">
        <v>774</v>
      </c>
      <c r="E2058" s="212">
        <v>4423</v>
      </c>
      <c r="F2058" s="213" t="s">
        <v>788</v>
      </c>
      <c r="G2058" s="341" t="s">
        <v>1199</v>
      </c>
      <c r="H2058" s="89"/>
      <c r="I2058" s="90" t="s">
        <v>778</v>
      </c>
      <c r="J2058" s="90"/>
      <c r="K2058" s="90" t="s">
        <v>237</v>
      </c>
      <c r="L2058" s="90"/>
      <c r="M2058" s="91"/>
      <c r="N2058" s="312">
        <v>1</v>
      </c>
      <c r="O2058" s="313">
        <f t="shared" si="271"/>
        <v>9.0909090909090912E-2</v>
      </c>
      <c r="P2058" s="104"/>
      <c r="Q2058" s="92"/>
      <c r="R2058" s="92"/>
      <c r="S2058" s="92"/>
      <c r="T2058" s="92"/>
      <c r="U2058" s="92"/>
      <c r="V2058" s="92"/>
      <c r="W2058" s="92">
        <v>1</v>
      </c>
      <c r="X2058" s="109">
        <f t="shared" si="265"/>
        <v>25000</v>
      </c>
      <c r="Y2058" s="83"/>
      <c r="Z2058" s="110">
        <f t="shared" si="266"/>
        <v>2272.727272727273</v>
      </c>
      <c r="AA2058" s="111"/>
      <c r="AB2058" s="92"/>
      <c r="AC2058" s="92"/>
      <c r="AD2058" s="92"/>
      <c r="AE2058" s="92"/>
      <c r="AF2058" s="92"/>
      <c r="AG2058" s="92"/>
      <c r="AH2058" s="92"/>
      <c r="AI2058" s="109">
        <f t="shared" si="267"/>
        <v>0</v>
      </c>
      <c r="AJ2058" s="83"/>
      <c r="AK2058" s="110">
        <f t="shared" si="268"/>
        <v>0</v>
      </c>
      <c r="AL2058" s="111"/>
      <c r="AM2058" s="92"/>
      <c r="AN2058" s="92"/>
      <c r="AO2058" s="92"/>
      <c r="AP2058" s="92">
        <v>1</v>
      </c>
      <c r="AQ2058" s="92"/>
      <c r="AR2058" s="92"/>
      <c r="AS2058" s="92"/>
      <c r="AT2058" s="92"/>
      <c r="AU2058" s="92"/>
      <c r="AV2058" s="109">
        <f t="shared" si="269"/>
        <v>100</v>
      </c>
      <c r="AW2058" s="75"/>
      <c r="AX2058" s="110">
        <f t="shared" si="270"/>
        <v>9.0909090909090917</v>
      </c>
      <c r="AY2058" s="111"/>
      <c r="AZ2058" s="93"/>
      <c r="BA2058" s="94" t="s">
        <v>105</v>
      </c>
      <c r="BB2058" s="71"/>
      <c r="BC2058" s="95"/>
      <c r="BD2058" s="41">
        <v>4</v>
      </c>
      <c r="BE2058" s="52">
        <v>44</v>
      </c>
      <c r="BF2058" s="103">
        <v>4423</v>
      </c>
      <c r="BG2058" s="280" t="s">
        <v>52</v>
      </c>
    </row>
    <row r="2059" spans="1:59" s="63" customFormat="1" ht="12.75" x14ac:dyDescent="0.2">
      <c r="A2059" s="196">
        <v>4</v>
      </c>
      <c r="B2059" s="197" t="s">
        <v>422</v>
      </c>
      <c r="C2059" s="208">
        <v>44</v>
      </c>
      <c r="D2059" s="209" t="s">
        <v>774</v>
      </c>
      <c r="E2059" s="212">
        <v>4423</v>
      </c>
      <c r="F2059" s="213" t="s">
        <v>788</v>
      </c>
      <c r="G2059" s="341" t="s">
        <v>1199</v>
      </c>
      <c r="H2059" s="89"/>
      <c r="I2059" s="90" t="s">
        <v>463</v>
      </c>
      <c r="J2059" s="90"/>
      <c r="K2059" s="90" t="s">
        <v>779</v>
      </c>
      <c r="L2059" s="90" t="s">
        <v>780</v>
      </c>
      <c r="M2059" s="91"/>
      <c r="N2059" s="312">
        <v>1</v>
      </c>
      <c r="O2059" s="313">
        <f t="shared" si="271"/>
        <v>9.0909090909090912E-2</v>
      </c>
      <c r="P2059" s="104"/>
      <c r="Q2059" s="92"/>
      <c r="R2059" s="92"/>
      <c r="S2059" s="92"/>
      <c r="T2059" s="92"/>
      <c r="U2059" s="92"/>
      <c r="V2059" s="92"/>
      <c r="W2059" s="92">
        <v>1</v>
      </c>
      <c r="X2059" s="109">
        <f t="shared" si="265"/>
        <v>25000</v>
      </c>
      <c r="Y2059" s="83"/>
      <c r="Z2059" s="110">
        <f t="shared" si="266"/>
        <v>2272.727272727273</v>
      </c>
      <c r="AA2059" s="111"/>
      <c r="AB2059" s="92"/>
      <c r="AC2059" s="92"/>
      <c r="AD2059" s="92"/>
      <c r="AE2059" s="92"/>
      <c r="AF2059" s="92"/>
      <c r="AG2059" s="92"/>
      <c r="AH2059" s="92"/>
      <c r="AI2059" s="109">
        <f t="shared" si="267"/>
        <v>0</v>
      </c>
      <c r="AJ2059" s="83"/>
      <c r="AK2059" s="110">
        <f t="shared" si="268"/>
        <v>0</v>
      </c>
      <c r="AL2059" s="111"/>
      <c r="AM2059" s="92"/>
      <c r="AN2059" s="92"/>
      <c r="AO2059" s="92"/>
      <c r="AP2059" s="92">
        <v>1</v>
      </c>
      <c r="AQ2059" s="92"/>
      <c r="AR2059" s="92"/>
      <c r="AS2059" s="92"/>
      <c r="AT2059" s="92"/>
      <c r="AU2059" s="92"/>
      <c r="AV2059" s="109">
        <f t="shared" si="269"/>
        <v>100</v>
      </c>
      <c r="AW2059" s="75"/>
      <c r="AX2059" s="110">
        <f t="shared" si="270"/>
        <v>9.0909090909090917</v>
      </c>
      <c r="AY2059" s="111"/>
      <c r="AZ2059" s="93"/>
      <c r="BA2059" s="94" t="s">
        <v>105</v>
      </c>
      <c r="BB2059" s="71"/>
      <c r="BC2059" s="95"/>
      <c r="BD2059" s="41">
        <v>4</v>
      </c>
      <c r="BE2059" s="52">
        <v>44</v>
      </c>
      <c r="BF2059" s="103">
        <v>4423</v>
      </c>
      <c r="BG2059" s="280" t="s">
        <v>52</v>
      </c>
    </row>
    <row r="2060" spans="1:59" s="63" customFormat="1" ht="12.75" x14ac:dyDescent="0.2">
      <c r="A2060" s="196">
        <v>4</v>
      </c>
      <c r="B2060" s="197" t="s">
        <v>422</v>
      </c>
      <c r="C2060" s="208">
        <v>44</v>
      </c>
      <c r="D2060" s="209" t="s">
        <v>774</v>
      </c>
      <c r="E2060" s="212">
        <v>4423</v>
      </c>
      <c r="F2060" s="213" t="s">
        <v>788</v>
      </c>
      <c r="G2060" s="341" t="s">
        <v>1199</v>
      </c>
      <c r="H2060" s="89"/>
      <c r="I2060" s="90" t="s">
        <v>465</v>
      </c>
      <c r="J2060" s="90"/>
      <c r="K2060" s="90" t="s">
        <v>237</v>
      </c>
      <c r="L2060" s="90"/>
      <c r="M2060" s="91"/>
      <c r="N2060" s="312">
        <v>1</v>
      </c>
      <c r="O2060" s="313">
        <f t="shared" si="271"/>
        <v>9.0909090909090912E-2</v>
      </c>
      <c r="P2060" s="104"/>
      <c r="Q2060" s="92"/>
      <c r="R2060" s="92"/>
      <c r="S2060" s="92"/>
      <c r="T2060" s="92"/>
      <c r="U2060" s="92"/>
      <c r="V2060" s="92"/>
      <c r="W2060" s="92">
        <v>1</v>
      </c>
      <c r="X2060" s="109">
        <f t="shared" si="265"/>
        <v>25000</v>
      </c>
      <c r="Y2060" s="83"/>
      <c r="Z2060" s="110">
        <f t="shared" si="266"/>
        <v>2272.727272727273</v>
      </c>
      <c r="AA2060" s="111"/>
      <c r="AB2060" s="92"/>
      <c r="AC2060" s="92"/>
      <c r="AD2060" s="92"/>
      <c r="AE2060" s="92"/>
      <c r="AF2060" s="92"/>
      <c r="AG2060" s="92"/>
      <c r="AH2060" s="92"/>
      <c r="AI2060" s="109">
        <f t="shared" si="267"/>
        <v>0</v>
      </c>
      <c r="AJ2060" s="83"/>
      <c r="AK2060" s="110">
        <f t="shared" si="268"/>
        <v>0</v>
      </c>
      <c r="AL2060" s="111"/>
      <c r="AM2060" s="92"/>
      <c r="AN2060" s="92"/>
      <c r="AO2060" s="92"/>
      <c r="AP2060" s="92">
        <v>1</v>
      </c>
      <c r="AQ2060" s="92"/>
      <c r="AR2060" s="92"/>
      <c r="AS2060" s="92"/>
      <c r="AT2060" s="92"/>
      <c r="AU2060" s="92"/>
      <c r="AV2060" s="109">
        <f t="shared" si="269"/>
        <v>100</v>
      </c>
      <c r="AW2060" s="75"/>
      <c r="AX2060" s="110">
        <f t="shared" si="270"/>
        <v>9.0909090909090917</v>
      </c>
      <c r="AY2060" s="111"/>
      <c r="AZ2060" s="93"/>
      <c r="BA2060" s="94" t="s">
        <v>105</v>
      </c>
      <c r="BB2060" s="71"/>
      <c r="BC2060" s="95"/>
      <c r="BD2060" s="41">
        <v>4</v>
      </c>
      <c r="BE2060" s="52">
        <v>44</v>
      </c>
      <c r="BF2060" s="103">
        <v>4423</v>
      </c>
      <c r="BG2060" s="280" t="s">
        <v>52</v>
      </c>
    </row>
    <row r="2061" spans="1:59" s="63" customFormat="1" ht="12.75" x14ac:dyDescent="0.2">
      <c r="A2061" s="196">
        <v>4</v>
      </c>
      <c r="B2061" s="197" t="s">
        <v>422</v>
      </c>
      <c r="C2061" s="208">
        <v>44</v>
      </c>
      <c r="D2061" s="209" t="s">
        <v>774</v>
      </c>
      <c r="E2061" s="212">
        <v>4423</v>
      </c>
      <c r="F2061" s="213" t="s">
        <v>788</v>
      </c>
      <c r="G2061" s="341" t="s">
        <v>1199</v>
      </c>
      <c r="H2061" s="89"/>
      <c r="I2061" s="90" t="s">
        <v>440</v>
      </c>
      <c r="J2061" s="90"/>
      <c r="K2061" s="90" t="s">
        <v>73</v>
      </c>
      <c r="L2061" s="90" t="s">
        <v>69</v>
      </c>
      <c r="M2061" s="91"/>
      <c r="N2061" s="312">
        <v>1</v>
      </c>
      <c r="O2061" s="313">
        <f t="shared" si="271"/>
        <v>9.0909090909090912E-2</v>
      </c>
      <c r="P2061" s="104"/>
      <c r="Q2061" s="92"/>
      <c r="R2061" s="92"/>
      <c r="S2061" s="92"/>
      <c r="T2061" s="92"/>
      <c r="U2061" s="92"/>
      <c r="V2061" s="92"/>
      <c r="W2061" s="92">
        <v>1</v>
      </c>
      <c r="X2061" s="109">
        <f t="shared" si="265"/>
        <v>25000</v>
      </c>
      <c r="Y2061" s="83"/>
      <c r="Z2061" s="110">
        <f t="shared" si="266"/>
        <v>2272.727272727273</v>
      </c>
      <c r="AA2061" s="111"/>
      <c r="AB2061" s="92"/>
      <c r="AC2061" s="92"/>
      <c r="AD2061" s="92"/>
      <c r="AE2061" s="92"/>
      <c r="AF2061" s="92"/>
      <c r="AG2061" s="92"/>
      <c r="AH2061" s="92"/>
      <c r="AI2061" s="109">
        <f t="shared" si="267"/>
        <v>0</v>
      </c>
      <c r="AJ2061" s="83"/>
      <c r="AK2061" s="110">
        <f t="shared" si="268"/>
        <v>0</v>
      </c>
      <c r="AL2061" s="111"/>
      <c r="AM2061" s="92"/>
      <c r="AN2061" s="92"/>
      <c r="AO2061" s="92"/>
      <c r="AP2061" s="92">
        <v>1</v>
      </c>
      <c r="AQ2061" s="92"/>
      <c r="AR2061" s="92"/>
      <c r="AS2061" s="92"/>
      <c r="AT2061" s="92"/>
      <c r="AU2061" s="92"/>
      <c r="AV2061" s="109">
        <f t="shared" si="269"/>
        <v>100</v>
      </c>
      <c r="AW2061" s="75"/>
      <c r="AX2061" s="110">
        <f t="shared" si="270"/>
        <v>9.0909090909090917</v>
      </c>
      <c r="AY2061" s="111"/>
      <c r="AZ2061" s="93"/>
      <c r="BA2061" s="94" t="s">
        <v>105</v>
      </c>
      <c r="BB2061" s="71"/>
      <c r="BC2061" s="95"/>
      <c r="BD2061" s="41">
        <v>4</v>
      </c>
      <c r="BE2061" s="52">
        <v>44</v>
      </c>
      <c r="BF2061" s="103">
        <v>4423</v>
      </c>
      <c r="BG2061" s="280" t="s">
        <v>52</v>
      </c>
    </row>
    <row r="2062" spans="1:59" s="63" customFormat="1" ht="12.75" x14ac:dyDescent="0.2">
      <c r="A2062" s="196">
        <v>4</v>
      </c>
      <c r="B2062" s="197" t="s">
        <v>422</v>
      </c>
      <c r="C2062" s="208">
        <v>44</v>
      </c>
      <c r="D2062" s="209" t="s">
        <v>774</v>
      </c>
      <c r="E2062" s="212">
        <v>4423</v>
      </c>
      <c r="F2062" s="213" t="s">
        <v>788</v>
      </c>
      <c r="G2062" s="341" t="s">
        <v>1199</v>
      </c>
      <c r="H2062" s="89"/>
      <c r="I2062" s="90" t="s">
        <v>464</v>
      </c>
      <c r="J2062" s="90"/>
      <c r="K2062" s="90" t="s">
        <v>779</v>
      </c>
      <c r="L2062" s="90" t="s">
        <v>780</v>
      </c>
      <c r="M2062" s="91"/>
      <c r="N2062" s="312">
        <v>1</v>
      </c>
      <c r="O2062" s="313">
        <f t="shared" si="271"/>
        <v>9.0909090909090912E-2</v>
      </c>
      <c r="P2062" s="104"/>
      <c r="Q2062" s="92"/>
      <c r="R2062" s="92"/>
      <c r="S2062" s="92"/>
      <c r="T2062" s="92"/>
      <c r="U2062" s="92"/>
      <c r="V2062" s="92"/>
      <c r="W2062" s="92">
        <v>1</v>
      </c>
      <c r="X2062" s="109">
        <f t="shared" si="265"/>
        <v>25000</v>
      </c>
      <c r="Y2062" s="83"/>
      <c r="Z2062" s="110">
        <f t="shared" si="266"/>
        <v>2272.727272727273</v>
      </c>
      <c r="AA2062" s="111"/>
      <c r="AB2062" s="92"/>
      <c r="AC2062" s="92"/>
      <c r="AD2062" s="92"/>
      <c r="AE2062" s="92"/>
      <c r="AF2062" s="92"/>
      <c r="AG2062" s="92"/>
      <c r="AH2062" s="92"/>
      <c r="AI2062" s="109">
        <f t="shared" si="267"/>
        <v>0</v>
      </c>
      <c r="AJ2062" s="83"/>
      <c r="AK2062" s="110">
        <f t="shared" si="268"/>
        <v>0</v>
      </c>
      <c r="AL2062" s="111"/>
      <c r="AM2062" s="92"/>
      <c r="AN2062" s="92"/>
      <c r="AO2062" s="92"/>
      <c r="AP2062" s="92">
        <v>1</v>
      </c>
      <c r="AQ2062" s="92"/>
      <c r="AR2062" s="92"/>
      <c r="AS2062" s="92"/>
      <c r="AT2062" s="92"/>
      <c r="AU2062" s="92"/>
      <c r="AV2062" s="109">
        <f t="shared" si="269"/>
        <v>100</v>
      </c>
      <c r="AW2062" s="75"/>
      <c r="AX2062" s="110">
        <f t="shared" si="270"/>
        <v>9.0909090909090917</v>
      </c>
      <c r="AY2062" s="111"/>
      <c r="AZ2062" s="93"/>
      <c r="BA2062" s="94" t="s">
        <v>105</v>
      </c>
      <c r="BB2062" s="71"/>
      <c r="BC2062" s="95"/>
      <c r="BD2062" s="41">
        <v>4</v>
      </c>
      <c r="BE2062" s="52">
        <v>44</v>
      </c>
      <c r="BF2062" s="103">
        <v>4423</v>
      </c>
      <c r="BG2062" s="280" t="s">
        <v>52</v>
      </c>
    </row>
    <row r="2063" spans="1:59" s="63" customFormat="1" ht="12.75" x14ac:dyDescent="0.2">
      <c r="A2063" s="196">
        <v>4</v>
      </c>
      <c r="B2063" s="197" t="s">
        <v>422</v>
      </c>
      <c r="C2063" s="208">
        <v>44</v>
      </c>
      <c r="D2063" s="209" t="s">
        <v>774</v>
      </c>
      <c r="E2063" s="212">
        <v>4423</v>
      </c>
      <c r="F2063" s="213" t="s">
        <v>788</v>
      </c>
      <c r="G2063" s="341" t="s">
        <v>1199</v>
      </c>
      <c r="H2063" s="89"/>
      <c r="I2063" s="90" t="s">
        <v>449</v>
      </c>
      <c r="J2063" s="90"/>
      <c r="K2063" s="90" t="s">
        <v>237</v>
      </c>
      <c r="L2063" s="90"/>
      <c r="M2063" s="91"/>
      <c r="N2063" s="312">
        <v>1</v>
      </c>
      <c r="O2063" s="313">
        <f t="shared" si="271"/>
        <v>9.0909090909090912E-2</v>
      </c>
      <c r="P2063" s="104"/>
      <c r="Q2063" s="92"/>
      <c r="R2063" s="92"/>
      <c r="S2063" s="92"/>
      <c r="T2063" s="92"/>
      <c r="U2063" s="92"/>
      <c r="V2063" s="92"/>
      <c r="W2063" s="92">
        <v>1</v>
      </c>
      <c r="X2063" s="109">
        <f t="shared" si="265"/>
        <v>25000</v>
      </c>
      <c r="Y2063" s="83"/>
      <c r="Z2063" s="110">
        <f t="shared" si="266"/>
        <v>2272.727272727273</v>
      </c>
      <c r="AA2063" s="111"/>
      <c r="AB2063" s="92"/>
      <c r="AC2063" s="92"/>
      <c r="AD2063" s="92"/>
      <c r="AE2063" s="92"/>
      <c r="AF2063" s="92"/>
      <c r="AG2063" s="92"/>
      <c r="AH2063" s="92"/>
      <c r="AI2063" s="109">
        <f t="shared" si="267"/>
        <v>0</v>
      </c>
      <c r="AJ2063" s="83"/>
      <c r="AK2063" s="110">
        <f t="shared" si="268"/>
        <v>0</v>
      </c>
      <c r="AL2063" s="111"/>
      <c r="AM2063" s="92"/>
      <c r="AN2063" s="92"/>
      <c r="AO2063" s="92"/>
      <c r="AP2063" s="92">
        <v>1</v>
      </c>
      <c r="AQ2063" s="92"/>
      <c r="AR2063" s="92"/>
      <c r="AS2063" s="92"/>
      <c r="AT2063" s="92"/>
      <c r="AU2063" s="92"/>
      <c r="AV2063" s="109">
        <f t="shared" si="269"/>
        <v>100</v>
      </c>
      <c r="AW2063" s="75"/>
      <c r="AX2063" s="110">
        <f t="shared" si="270"/>
        <v>9.0909090909090917</v>
      </c>
      <c r="AY2063" s="111"/>
      <c r="AZ2063" s="93"/>
      <c r="BA2063" s="94" t="s">
        <v>105</v>
      </c>
      <c r="BB2063" s="71"/>
      <c r="BC2063" s="95"/>
      <c r="BD2063" s="41">
        <v>4</v>
      </c>
      <c r="BE2063" s="52">
        <v>44</v>
      </c>
      <c r="BF2063" s="103">
        <v>4423</v>
      </c>
      <c r="BG2063" s="280" t="s">
        <v>52</v>
      </c>
    </row>
    <row r="2064" spans="1:59" s="63" customFormat="1" ht="12.75" x14ac:dyDescent="0.2">
      <c r="A2064" s="196">
        <v>4</v>
      </c>
      <c r="B2064" s="197" t="s">
        <v>422</v>
      </c>
      <c r="C2064" s="208">
        <v>44</v>
      </c>
      <c r="D2064" s="209" t="s">
        <v>774</v>
      </c>
      <c r="E2064" s="212">
        <v>4423</v>
      </c>
      <c r="F2064" s="213" t="s">
        <v>788</v>
      </c>
      <c r="G2064" s="341" t="s">
        <v>1199</v>
      </c>
      <c r="H2064" s="65"/>
      <c r="I2064" s="222"/>
      <c r="J2064" s="66"/>
      <c r="K2064" s="66"/>
      <c r="L2064" s="66"/>
      <c r="M2064" s="64"/>
      <c r="N2064" s="304"/>
      <c r="O2064" s="305"/>
      <c r="P2064" s="127"/>
      <c r="Q2064" s="67"/>
      <c r="R2064" s="67"/>
      <c r="S2064" s="67"/>
      <c r="T2064" s="67"/>
      <c r="U2064" s="67"/>
      <c r="V2064" s="67"/>
      <c r="W2064" s="67"/>
      <c r="X2064" s="67"/>
      <c r="Y2064" s="68"/>
      <c r="Z2064" s="68"/>
      <c r="AA2064" s="68"/>
      <c r="AB2064" s="67"/>
      <c r="AC2064" s="67"/>
      <c r="AD2064" s="67"/>
      <c r="AE2064" s="67"/>
      <c r="AF2064" s="67"/>
      <c r="AG2064" s="67"/>
      <c r="AH2064" s="67"/>
      <c r="AI2064" s="67"/>
      <c r="AJ2064" s="68"/>
      <c r="AK2064" s="68"/>
      <c r="AL2064" s="68"/>
      <c r="AM2064" s="67"/>
      <c r="AN2064" s="67"/>
      <c r="AO2064" s="67"/>
      <c r="AP2064" s="67"/>
      <c r="AQ2064" s="67"/>
      <c r="AR2064" s="67"/>
      <c r="AS2064" s="67"/>
      <c r="AT2064" s="67"/>
      <c r="AU2064" s="67"/>
      <c r="AV2064" s="67"/>
      <c r="AW2064" s="67"/>
      <c r="AX2064" s="68"/>
      <c r="AY2064" s="68"/>
      <c r="AZ2064" s="69"/>
      <c r="BA2064" s="70"/>
      <c r="BB2064" s="71"/>
      <c r="BC2064" s="54"/>
      <c r="BD2064" s="41"/>
      <c r="BE2064" s="52"/>
      <c r="BF2064" s="62"/>
      <c r="BG2064" s="275"/>
    </row>
    <row r="2065" spans="1:59" s="63" customFormat="1" ht="12.75" x14ac:dyDescent="0.2">
      <c r="A2065" s="196">
        <v>4</v>
      </c>
      <c r="B2065" s="197" t="s">
        <v>422</v>
      </c>
      <c r="C2065" s="208">
        <v>44</v>
      </c>
      <c r="D2065" s="209" t="s">
        <v>774</v>
      </c>
      <c r="E2065" s="212">
        <v>4423</v>
      </c>
      <c r="F2065" s="213" t="s">
        <v>788</v>
      </c>
      <c r="G2065" s="232"/>
      <c r="H2065" s="97"/>
      <c r="I2065" s="224"/>
      <c r="J2065" s="98"/>
      <c r="K2065" s="98"/>
      <c r="L2065" s="98"/>
      <c r="M2065" s="96"/>
      <c r="N2065" s="307"/>
      <c r="O2065" s="246"/>
      <c r="P2065" s="124"/>
      <c r="Q2065" s="99"/>
      <c r="R2065" s="99"/>
      <c r="S2065" s="99"/>
      <c r="T2065" s="99"/>
      <c r="U2065" s="99"/>
      <c r="V2065" s="99"/>
      <c r="W2065" s="99"/>
      <c r="X2065" s="99"/>
      <c r="Y2065" s="100"/>
      <c r="Z2065" s="100"/>
      <c r="AA2065" s="100"/>
      <c r="AB2065" s="99"/>
      <c r="AC2065" s="99"/>
      <c r="AD2065" s="99"/>
      <c r="AE2065" s="99"/>
      <c r="AF2065" s="99"/>
      <c r="AG2065" s="99"/>
      <c r="AH2065" s="99"/>
      <c r="AI2065" s="99"/>
      <c r="AJ2065" s="100"/>
      <c r="AK2065" s="100"/>
      <c r="AL2065" s="100"/>
      <c r="AM2065" s="99"/>
      <c r="AN2065" s="99"/>
      <c r="AO2065" s="99"/>
      <c r="AP2065" s="99"/>
      <c r="AQ2065" s="99"/>
      <c r="AR2065" s="99"/>
      <c r="AS2065" s="99"/>
      <c r="AT2065" s="99"/>
      <c r="AU2065" s="99"/>
      <c r="AV2065" s="99"/>
      <c r="AW2065" s="99"/>
      <c r="AX2065" s="100"/>
      <c r="AY2065" s="100"/>
      <c r="AZ2065" s="101"/>
      <c r="BA2065" s="102"/>
      <c r="BB2065" s="95"/>
      <c r="BC2065" s="95"/>
      <c r="BD2065" s="41">
        <v>4</v>
      </c>
      <c r="BE2065" s="52">
        <v>44</v>
      </c>
      <c r="BF2065" s="103">
        <v>4423</v>
      </c>
      <c r="BG2065" s="277"/>
    </row>
    <row r="2066" spans="1:59" s="63" customFormat="1" ht="12.75" x14ac:dyDescent="0.2">
      <c r="A2066" s="196">
        <v>4</v>
      </c>
      <c r="B2066" s="197" t="s">
        <v>422</v>
      </c>
      <c r="C2066" s="208">
        <v>44</v>
      </c>
      <c r="D2066" s="209" t="s">
        <v>774</v>
      </c>
      <c r="E2066" s="212">
        <v>4423</v>
      </c>
      <c r="F2066" s="213" t="s">
        <v>788</v>
      </c>
      <c r="G2066" s="341"/>
      <c r="H2066" s="65"/>
      <c r="I2066" s="222"/>
      <c r="J2066" s="66"/>
      <c r="K2066" s="66"/>
      <c r="L2066" s="66"/>
      <c r="M2066" s="64"/>
      <c r="N2066" s="304"/>
      <c r="O2066" s="305"/>
      <c r="P2066" s="127"/>
      <c r="Q2066" s="67"/>
      <c r="R2066" s="67"/>
      <c r="S2066" s="67"/>
      <c r="T2066" s="67"/>
      <c r="U2066" s="67"/>
      <c r="V2066" s="67"/>
      <c r="W2066" s="67"/>
      <c r="X2066" s="67"/>
      <c r="Y2066" s="68"/>
      <c r="Z2066" s="68"/>
      <c r="AA2066" s="68"/>
      <c r="AB2066" s="67"/>
      <c r="AC2066" s="67"/>
      <c r="AD2066" s="67"/>
      <c r="AE2066" s="67"/>
      <c r="AF2066" s="67"/>
      <c r="AG2066" s="67"/>
      <c r="AH2066" s="67"/>
      <c r="AI2066" s="67"/>
      <c r="AJ2066" s="68"/>
      <c r="AK2066" s="68"/>
      <c r="AL2066" s="68"/>
      <c r="AM2066" s="67"/>
      <c r="AN2066" s="67"/>
      <c r="AO2066" s="67"/>
      <c r="AP2066" s="67"/>
      <c r="AQ2066" s="67"/>
      <c r="AR2066" s="67"/>
      <c r="AS2066" s="67"/>
      <c r="AT2066" s="67"/>
      <c r="AU2066" s="67"/>
      <c r="AV2066" s="67"/>
      <c r="AW2066" s="67"/>
      <c r="AX2066" s="68"/>
      <c r="AY2066" s="68"/>
      <c r="AZ2066" s="69"/>
      <c r="BA2066" s="70"/>
      <c r="BB2066" s="71"/>
      <c r="BC2066" s="95"/>
      <c r="BD2066" s="41">
        <v>4</v>
      </c>
      <c r="BE2066" s="52">
        <v>44</v>
      </c>
      <c r="BF2066" s="103">
        <v>4423</v>
      </c>
      <c r="BG2066" s="275"/>
    </row>
    <row r="2067" spans="1:59" s="63" customFormat="1" ht="12.75" x14ac:dyDescent="0.2">
      <c r="A2067" s="196">
        <v>4</v>
      </c>
      <c r="B2067" s="197" t="s">
        <v>422</v>
      </c>
      <c r="C2067" s="208">
        <v>44</v>
      </c>
      <c r="D2067" s="209" t="s">
        <v>774</v>
      </c>
      <c r="E2067" s="212">
        <v>4423</v>
      </c>
      <c r="F2067" s="213" t="s">
        <v>788</v>
      </c>
      <c r="G2067" s="231" t="s">
        <v>729</v>
      </c>
      <c r="H2067" s="72" t="s">
        <v>1233</v>
      </c>
      <c r="I2067" s="223" t="s">
        <v>1247</v>
      </c>
      <c r="J2067" s="73"/>
      <c r="K2067" s="73"/>
      <c r="L2067" s="73"/>
      <c r="M2067" s="74"/>
      <c r="N2067" s="247"/>
      <c r="O2067" s="306"/>
      <c r="P2067" s="105"/>
      <c r="Q2067" s="75"/>
      <c r="R2067" s="75"/>
      <c r="S2067" s="75"/>
      <c r="T2067" s="75"/>
      <c r="U2067" s="75"/>
      <c r="V2067" s="75"/>
      <c r="W2067" s="75"/>
      <c r="X2067" s="75"/>
      <c r="Y2067" s="76" t="s">
        <v>1241</v>
      </c>
      <c r="Z2067" s="77" t="s">
        <v>1241</v>
      </c>
      <c r="AA2067" s="78">
        <f>AA$2569</f>
        <v>5000</v>
      </c>
      <c r="AB2067" s="75"/>
      <c r="AC2067" s="75"/>
      <c r="AD2067" s="75"/>
      <c r="AE2067" s="75"/>
      <c r="AF2067" s="75"/>
      <c r="AG2067" s="75"/>
      <c r="AH2067" s="75"/>
      <c r="AI2067" s="75"/>
      <c r="AJ2067" s="76" t="s">
        <v>1241</v>
      </c>
      <c r="AK2067" s="77" t="s">
        <v>1241</v>
      </c>
      <c r="AL2067" s="78">
        <f>AL$2569</f>
        <v>0</v>
      </c>
      <c r="AM2067" s="75"/>
      <c r="AN2067" s="75"/>
      <c r="AO2067" s="75"/>
      <c r="AP2067" s="75"/>
      <c r="AQ2067" s="75"/>
      <c r="AR2067" s="75"/>
      <c r="AS2067" s="75"/>
      <c r="AT2067" s="75"/>
      <c r="AU2067" s="75"/>
      <c r="AV2067" s="75"/>
      <c r="AW2067" s="76" t="s">
        <v>1241</v>
      </c>
      <c r="AX2067" s="77" t="s">
        <v>1241</v>
      </c>
      <c r="AY2067" s="78">
        <f>AY$2569</f>
        <v>500</v>
      </c>
      <c r="AZ2067" s="79"/>
      <c r="BA2067" s="80" t="str">
        <f>I2067</f>
        <v>&gt; see 4711, Thermal insulation</v>
      </c>
      <c r="BB2067" s="71"/>
      <c r="BC2067" s="95"/>
      <c r="BD2067" s="41">
        <f>A2067</f>
        <v>4</v>
      </c>
      <c r="BE2067" s="52">
        <f>C2067</f>
        <v>44</v>
      </c>
      <c r="BF2067" s="62">
        <f>E2067</f>
        <v>4423</v>
      </c>
      <c r="BG2067" s="276" t="str">
        <f>H2067</f>
        <v>Default Scenario (Link)</v>
      </c>
    </row>
    <row r="2068" spans="1:59" s="63" customFormat="1" ht="12.75" x14ac:dyDescent="0.2">
      <c r="A2068" s="196">
        <v>4</v>
      </c>
      <c r="B2068" s="197" t="s">
        <v>422</v>
      </c>
      <c r="C2068" s="208">
        <v>44</v>
      </c>
      <c r="D2068" s="209" t="s">
        <v>774</v>
      </c>
      <c r="E2068" s="212">
        <v>4423</v>
      </c>
      <c r="F2068" s="213" t="s">
        <v>788</v>
      </c>
      <c r="G2068" s="231"/>
      <c r="H2068" s="65"/>
      <c r="I2068" s="222"/>
      <c r="J2068" s="66"/>
      <c r="K2068" s="66"/>
      <c r="L2068" s="66"/>
      <c r="M2068" s="64"/>
      <c r="N2068" s="304"/>
      <c r="O2068" s="305"/>
      <c r="P2068" s="127"/>
      <c r="Q2068" s="67"/>
      <c r="R2068" s="67"/>
      <c r="S2068" s="67"/>
      <c r="T2068" s="67"/>
      <c r="U2068" s="67"/>
      <c r="V2068" s="67"/>
      <c r="W2068" s="67"/>
      <c r="X2068" s="67"/>
      <c r="Y2068" s="68"/>
      <c r="Z2068" s="68"/>
      <c r="AA2068" s="68"/>
      <c r="AB2068" s="67"/>
      <c r="AC2068" s="67"/>
      <c r="AD2068" s="67"/>
      <c r="AE2068" s="67"/>
      <c r="AF2068" s="67"/>
      <c r="AG2068" s="67"/>
      <c r="AH2068" s="67"/>
      <c r="AI2068" s="67"/>
      <c r="AJ2068" s="68"/>
      <c r="AK2068" s="68"/>
      <c r="AL2068" s="68"/>
      <c r="AM2068" s="67"/>
      <c r="AN2068" s="67"/>
      <c r="AO2068" s="67"/>
      <c r="AP2068" s="67"/>
      <c r="AQ2068" s="67"/>
      <c r="AR2068" s="67"/>
      <c r="AS2068" s="67"/>
      <c r="AT2068" s="67"/>
      <c r="AU2068" s="67"/>
      <c r="AV2068" s="67"/>
      <c r="AW2068" s="67"/>
      <c r="AX2068" s="68"/>
      <c r="AY2068" s="68"/>
      <c r="AZ2068" s="69"/>
      <c r="BA2068" s="70"/>
      <c r="BB2068" s="71"/>
      <c r="BC2068" s="54"/>
      <c r="BD2068" s="41"/>
      <c r="BE2068" s="52"/>
      <c r="BF2068" s="62"/>
      <c r="BG2068" s="275"/>
    </row>
    <row r="2069" spans="1:59" s="63" customFormat="1" ht="12.75" x14ac:dyDescent="0.2">
      <c r="A2069" s="196">
        <v>4</v>
      </c>
      <c r="B2069" s="197" t="s">
        <v>422</v>
      </c>
      <c r="C2069" s="208">
        <v>44</v>
      </c>
      <c r="D2069" s="209" t="s">
        <v>774</v>
      </c>
      <c r="E2069" s="212">
        <v>4423</v>
      </c>
      <c r="F2069" s="213" t="s">
        <v>788</v>
      </c>
      <c r="G2069" s="232"/>
      <c r="H2069" s="97"/>
      <c r="I2069" s="224"/>
      <c r="J2069" s="98"/>
      <c r="K2069" s="98"/>
      <c r="L2069" s="98"/>
      <c r="M2069" s="96"/>
      <c r="N2069" s="307"/>
      <c r="O2069" s="246"/>
      <c r="P2069" s="124"/>
      <c r="Q2069" s="99"/>
      <c r="R2069" s="99"/>
      <c r="S2069" s="99"/>
      <c r="T2069" s="99"/>
      <c r="U2069" s="99"/>
      <c r="V2069" s="99"/>
      <c r="W2069" s="99"/>
      <c r="X2069" s="99"/>
      <c r="Y2069" s="100"/>
      <c r="Z2069" s="100"/>
      <c r="AA2069" s="100"/>
      <c r="AB2069" s="99"/>
      <c r="AC2069" s="99"/>
      <c r="AD2069" s="99"/>
      <c r="AE2069" s="99"/>
      <c r="AF2069" s="99"/>
      <c r="AG2069" s="99"/>
      <c r="AH2069" s="99"/>
      <c r="AI2069" s="99"/>
      <c r="AJ2069" s="100"/>
      <c r="AK2069" s="100"/>
      <c r="AL2069" s="100"/>
      <c r="AM2069" s="99"/>
      <c r="AN2069" s="99"/>
      <c r="AO2069" s="99"/>
      <c r="AP2069" s="99"/>
      <c r="AQ2069" s="99"/>
      <c r="AR2069" s="99"/>
      <c r="AS2069" s="99"/>
      <c r="AT2069" s="99"/>
      <c r="AU2069" s="99"/>
      <c r="AV2069" s="99"/>
      <c r="AW2069" s="99"/>
      <c r="AX2069" s="100"/>
      <c r="AY2069" s="100"/>
      <c r="AZ2069" s="101"/>
      <c r="BA2069" s="102"/>
      <c r="BB2069" s="95"/>
      <c r="BC2069" s="95"/>
      <c r="BD2069" s="41">
        <v>4</v>
      </c>
      <c r="BE2069" s="52">
        <v>44</v>
      </c>
      <c r="BF2069" s="103">
        <v>4423</v>
      </c>
      <c r="BG2069" s="277"/>
    </row>
    <row r="2070" spans="1:59" s="63" customFormat="1" ht="12.75" x14ac:dyDescent="0.2">
      <c r="A2070" s="196">
        <v>4</v>
      </c>
      <c r="B2070" s="197" t="s">
        <v>422</v>
      </c>
      <c r="C2070" s="208">
        <v>44</v>
      </c>
      <c r="D2070" s="209" t="s">
        <v>774</v>
      </c>
      <c r="E2070" s="212">
        <v>4423</v>
      </c>
      <c r="F2070" s="213" t="s">
        <v>788</v>
      </c>
      <c r="G2070" s="341"/>
      <c r="H2070" s="65"/>
      <c r="I2070" s="222"/>
      <c r="J2070" s="66"/>
      <c r="K2070" s="66"/>
      <c r="L2070" s="66"/>
      <c r="M2070" s="64"/>
      <c r="N2070" s="304"/>
      <c r="O2070" s="305"/>
      <c r="P2070" s="127"/>
      <c r="Q2070" s="67"/>
      <c r="R2070" s="67"/>
      <c r="S2070" s="67"/>
      <c r="T2070" s="67"/>
      <c r="U2070" s="67"/>
      <c r="V2070" s="67"/>
      <c r="W2070" s="67"/>
      <c r="X2070" s="67"/>
      <c r="Y2070" s="68"/>
      <c r="Z2070" s="68"/>
      <c r="AA2070" s="68"/>
      <c r="AB2070" s="67"/>
      <c r="AC2070" s="67"/>
      <c r="AD2070" s="67"/>
      <c r="AE2070" s="67"/>
      <c r="AF2070" s="67"/>
      <c r="AG2070" s="67"/>
      <c r="AH2070" s="67"/>
      <c r="AI2070" s="67"/>
      <c r="AJ2070" s="68"/>
      <c r="AK2070" s="68"/>
      <c r="AL2070" s="68"/>
      <c r="AM2070" s="67"/>
      <c r="AN2070" s="67"/>
      <c r="AO2070" s="67"/>
      <c r="AP2070" s="67"/>
      <c r="AQ2070" s="67"/>
      <c r="AR2070" s="67"/>
      <c r="AS2070" s="67"/>
      <c r="AT2070" s="67"/>
      <c r="AU2070" s="67"/>
      <c r="AV2070" s="67"/>
      <c r="AW2070" s="67"/>
      <c r="AX2070" s="68"/>
      <c r="AY2070" s="68"/>
      <c r="AZ2070" s="69"/>
      <c r="BA2070" s="70"/>
      <c r="BB2070" s="71"/>
      <c r="BC2070" s="95"/>
      <c r="BD2070" s="41">
        <v>4</v>
      </c>
      <c r="BE2070" s="52">
        <v>44</v>
      </c>
      <c r="BF2070" s="103">
        <v>4423</v>
      </c>
      <c r="BG2070" s="275"/>
    </row>
    <row r="2071" spans="1:59" s="63" customFormat="1" ht="12.75" x14ac:dyDescent="0.2">
      <c r="A2071" s="196">
        <v>4</v>
      </c>
      <c r="B2071" s="197" t="s">
        <v>422</v>
      </c>
      <c r="C2071" s="208">
        <v>44</v>
      </c>
      <c r="D2071" s="209" t="s">
        <v>774</v>
      </c>
      <c r="E2071" s="212">
        <v>4423</v>
      </c>
      <c r="F2071" s="213" t="s">
        <v>788</v>
      </c>
      <c r="G2071" s="231" t="s">
        <v>645</v>
      </c>
      <c r="H2071" s="72" t="s">
        <v>1233</v>
      </c>
      <c r="I2071" s="223" t="s">
        <v>1254</v>
      </c>
      <c r="J2071" s="73"/>
      <c r="K2071" s="73"/>
      <c r="L2071" s="73"/>
      <c r="M2071" s="74"/>
      <c r="N2071" s="247"/>
      <c r="O2071" s="306"/>
      <c r="P2071" s="105"/>
      <c r="Q2071" s="75"/>
      <c r="R2071" s="75"/>
      <c r="S2071" s="75"/>
      <c r="T2071" s="75"/>
      <c r="U2071" s="75"/>
      <c r="V2071" s="75"/>
      <c r="W2071" s="75"/>
      <c r="X2071" s="75"/>
      <c r="Y2071" s="76" t="s">
        <v>1241</v>
      </c>
      <c r="Z2071" s="77" t="s">
        <v>1241</v>
      </c>
      <c r="AA2071" s="78">
        <f>AA$1275</f>
        <v>2500</v>
      </c>
      <c r="AB2071" s="75"/>
      <c r="AC2071" s="75"/>
      <c r="AD2071" s="75"/>
      <c r="AE2071" s="75"/>
      <c r="AF2071" s="75"/>
      <c r="AG2071" s="75"/>
      <c r="AH2071" s="75"/>
      <c r="AI2071" s="75"/>
      <c r="AJ2071" s="76" t="s">
        <v>1241</v>
      </c>
      <c r="AK2071" s="77" t="s">
        <v>1241</v>
      </c>
      <c r="AL2071" s="78">
        <f>AL$1275</f>
        <v>0</v>
      </c>
      <c r="AM2071" s="75"/>
      <c r="AN2071" s="75"/>
      <c r="AO2071" s="75"/>
      <c r="AP2071" s="75"/>
      <c r="AQ2071" s="75"/>
      <c r="AR2071" s="75"/>
      <c r="AS2071" s="75"/>
      <c r="AT2071" s="75"/>
      <c r="AU2071" s="75"/>
      <c r="AV2071" s="75"/>
      <c r="AW2071" s="76" t="s">
        <v>1241</v>
      </c>
      <c r="AX2071" s="77" t="s">
        <v>1241</v>
      </c>
      <c r="AY2071" s="78">
        <f>AY$1275</f>
        <v>500</v>
      </c>
      <c r="AZ2071" s="79"/>
      <c r="BA2071" s="80" t="str">
        <f>I2071</f>
        <v>&gt; see 4271, Natural stone veneer walling</v>
      </c>
      <c r="BB2071" s="71"/>
      <c r="BC2071" s="95"/>
      <c r="BD2071" s="41">
        <f>A2071</f>
        <v>4</v>
      </c>
      <c r="BE2071" s="52">
        <f>C2071</f>
        <v>44</v>
      </c>
      <c r="BF2071" s="62">
        <f>E2071</f>
        <v>4423</v>
      </c>
      <c r="BG2071" s="276" t="str">
        <f>H2071</f>
        <v>Default Scenario (Link)</v>
      </c>
    </row>
    <row r="2072" spans="1:59" s="63" customFormat="1" ht="12.75" x14ac:dyDescent="0.2">
      <c r="A2072" s="196">
        <v>4</v>
      </c>
      <c r="B2072" s="197" t="s">
        <v>422</v>
      </c>
      <c r="C2072" s="208">
        <v>44</v>
      </c>
      <c r="D2072" s="209" t="s">
        <v>774</v>
      </c>
      <c r="E2072" s="212">
        <v>4423</v>
      </c>
      <c r="F2072" s="213" t="s">
        <v>788</v>
      </c>
      <c r="G2072" s="231"/>
      <c r="H2072" s="65"/>
      <c r="I2072" s="222"/>
      <c r="J2072" s="66"/>
      <c r="K2072" s="66"/>
      <c r="L2072" s="66"/>
      <c r="M2072" s="64"/>
      <c r="N2072" s="304"/>
      <c r="O2072" s="305"/>
      <c r="P2072" s="127"/>
      <c r="Q2072" s="67"/>
      <c r="R2072" s="67"/>
      <c r="S2072" s="67"/>
      <c r="T2072" s="67"/>
      <c r="U2072" s="67"/>
      <c r="V2072" s="67"/>
      <c r="W2072" s="67"/>
      <c r="X2072" s="67"/>
      <c r="Y2072" s="68"/>
      <c r="Z2072" s="68"/>
      <c r="AA2072" s="68"/>
      <c r="AB2072" s="67"/>
      <c r="AC2072" s="67"/>
      <c r="AD2072" s="67"/>
      <c r="AE2072" s="67"/>
      <c r="AF2072" s="67"/>
      <c r="AG2072" s="67"/>
      <c r="AH2072" s="67"/>
      <c r="AI2072" s="67"/>
      <c r="AJ2072" s="68"/>
      <c r="AK2072" s="68"/>
      <c r="AL2072" s="68"/>
      <c r="AM2072" s="67"/>
      <c r="AN2072" s="67"/>
      <c r="AO2072" s="67"/>
      <c r="AP2072" s="67"/>
      <c r="AQ2072" s="67"/>
      <c r="AR2072" s="67"/>
      <c r="AS2072" s="67"/>
      <c r="AT2072" s="67"/>
      <c r="AU2072" s="67"/>
      <c r="AV2072" s="67"/>
      <c r="AW2072" s="67"/>
      <c r="AX2072" s="68"/>
      <c r="AY2072" s="68"/>
      <c r="AZ2072" s="69"/>
      <c r="BA2072" s="70"/>
      <c r="BB2072" s="71"/>
      <c r="BC2072" s="54"/>
      <c r="BD2072" s="41"/>
      <c r="BE2072" s="52"/>
      <c r="BF2072" s="62"/>
      <c r="BG2072" s="275"/>
    </row>
    <row r="2073" spans="1:59" s="63" customFormat="1" ht="12.75" x14ac:dyDescent="0.2">
      <c r="A2073" s="196">
        <v>4</v>
      </c>
      <c r="B2073" s="197" t="s">
        <v>422</v>
      </c>
      <c r="C2073" s="208">
        <v>44</v>
      </c>
      <c r="D2073" s="209" t="s">
        <v>774</v>
      </c>
      <c r="E2073" s="212">
        <v>4423</v>
      </c>
      <c r="F2073" s="213" t="s">
        <v>788</v>
      </c>
      <c r="G2073" s="232"/>
      <c r="H2073" s="97"/>
      <c r="I2073" s="224"/>
      <c r="J2073" s="98"/>
      <c r="K2073" s="98"/>
      <c r="L2073" s="98"/>
      <c r="M2073" s="96"/>
      <c r="N2073" s="307"/>
      <c r="O2073" s="246"/>
      <c r="P2073" s="124"/>
      <c r="Q2073" s="99"/>
      <c r="R2073" s="99"/>
      <c r="S2073" s="99"/>
      <c r="T2073" s="99"/>
      <c r="U2073" s="99"/>
      <c r="V2073" s="99"/>
      <c r="W2073" s="99"/>
      <c r="X2073" s="99"/>
      <c r="Y2073" s="100"/>
      <c r="Z2073" s="100"/>
      <c r="AA2073" s="100"/>
      <c r="AB2073" s="99"/>
      <c r="AC2073" s="99"/>
      <c r="AD2073" s="99"/>
      <c r="AE2073" s="99"/>
      <c r="AF2073" s="99"/>
      <c r="AG2073" s="99"/>
      <c r="AH2073" s="99"/>
      <c r="AI2073" s="99"/>
      <c r="AJ2073" s="100"/>
      <c r="AK2073" s="100"/>
      <c r="AL2073" s="100"/>
      <c r="AM2073" s="99"/>
      <c r="AN2073" s="99"/>
      <c r="AO2073" s="99"/>
      <c r="AP2073" s="99"/>
      <c r="AQ2073" s="99"/>
      <c r="AR2073" s="99"/>
      <c r="AS2073" s="99"/>
      <c r="AT2073" s="99"/>
      <c r="AU2073" s="99"/>
      <c r="AV2073" s="99"/>
      <c r="AW2073" s="99"/>
      <c r="AX2073" s="100"/>
      <c r="AY2073" s="100"/>
      <c r="AZ2073" s="101"/>
      <c r="BA2073" s="102"/>
      <c r="BB2073" s="95"/>
      <c r="BC2073" s="95"/>
      <c r="BD2073" s="41">
        <v>4</v>
      </c>
      <c r="BE2073" s="52">
        <v>44</v>
      </c>
      <c r="BF2073" s="103">
        <v>4423</v>
      </c>
      <c r="BG2073" s="277"/>
    </row>
    <row r="2074" spans="1:59" x14ac:dyDescent="0.25">
      <c r="A2074" s="196">
        <v>4</v>
      </c>
      <c r="B2074" s="197" t="s">
        <v>422</v>
      </c>
      <c r="C2074" s="208">
        <v>44</v>
      </c>
      <c r="D2074" s="209" t="s">
        <v>774</v>
      </c>
      <c r="E2074" s="210">
        <v>4424</v>
      </c>
      <c r="F2074" s="211" t="s">
        <v>789</v>
      </c>
      <c r="G2074" s="235"/>
      <c r="H2074" s="145"/>
      <c r="I2074" s="221"/>
      <c r="J2074" s="57"/>
      <c r="K2074" s="57"/>
      <c r="L2074" s="57"/>
      <c r="M2074" s="144"/>
      <c r="N2074" s="324"/>
      <c r="O2074" s="325"/>
      <c r="P2074" s="146"/>
      <c r="Q2074" s="146"/>
      <c r="R2074" s="146"/>
      <c r="S2074" s="146"/>
      <c r="T2074" s="146"/>
      <c r="U2074" s="146"/>
      <c r="V2074" s="146"/>
      <c r="W2074" s="146"/>
      <c r="X2074" s="146"/>
      <c r="Y2074" s="59"/>
      <c r="Z2074" s="123"/>
      <c r="AA2074" s="123"/>
      <c r="AB2074" s="146"/>
      <c r="AC2074" s="146"/>
      <c r="AD2074" s="146"/>
      <c r="AE2074" s="146"/>
      <c r="AF2074" s="146"/>
      <c r="AG2074" s="146"/>
      <c r="AH2074" s="146"/>
      <c r="AI2074" s="146"/>
      <c r="AJ2074" s="59"/>
      <c r="AK2074" s="123"/>
      <c r="AL2074" s="123"/>
      <c r="AM2074" s="146"/>
      <c r="AN2074" s="146"/>
      <c r="AO2074" s="146"/>
      <c r="AP2074" s="146"/>
      <c r="AQ2074" s="146"/>
      <c r="AR2074" s="146"/>
      <c r="AS2074" s="146"/>
      <c r="AT2074" s="146"/>
      <c r="AU2074" s="146"/>
      <c r="AV2074" s="146"/>
      <c r="AW2074" s="58"/>
      <c r="AX2074" s="123"/>
      <c r="AY2074" s="59"/>
      <c r="AZ2074" s="147"/>
      <c r="BA2074" s="148"/>
      <c r="BB2074" s="143"/>
      <c r="BC2074" s="143"/>
      <c r="BD2074" s="41">
        <v>4</v>
      </c>
      <c r="BE2074" s="52">
        <v>44</v>
      </c>
      <c r="BF2074" s="62">
        <v>4424</v>
      </c>
      <c r="BG2074" s="284"/>
    </row>
    <row r="2075" spans="1:59" s="63" customFormat="1" ht="12.75" x14ac:dyDescent="0.2">
      <c r="A2075" s="196">
        <v>4</v>
      </c>
      <c r="B2075" s="197" t="s">
        <v>422</v>
      </c>
      <c r="C2075" s="208">
        <v>44</v>
      </c>
      <c r="D2075" s="209" t="s">
        <v>774</v>
      </c>
      <c r="E2075" s="210">
        <v>4424</v>
      </c>
      <c r="F2075" s="211" t="s">
        <v>789</v>
      </c>
      <c r="G2075" s="230"/>
      <c r="H2075" s="56"/>
      <c r="I2075" s="221"/>
      <c r="J2075" s="57"/>
      <c r="K2075" s="57"/>
      <c r="L2075" s="57"/>
      <c r="M2075" s="55"/>
      <c r="N2075" s="303"/>
      <c r="O2075" s="245"/>
      <c r="P2075" s="122"/>
      <c r="Q2075" s="58"/>
      <c r="R2075" s="58"/>
      <c r="S2075" s="58"/>
      <c r="T2075" s="58"/>
      <c r="U2075" s="58"/>
      <c r="V2075" s="58"/>
      <c r="W2075" s="58"/>
      <c r="X2075" s="58"/>
      <c r="Y2075" s="59"/>
      <c r="Z2075" s="59"/>
      <c r="AA2075" s="59"/>
      <c r="AB2075" s="58"/>
      <c r="AC2075" s="58"/>
      <c r="AD2075" s="58"/>
      <c r="AE2075" s="58"/>
      <c r="AF2075" s="58"/>
      <c r="AG2075" s="58"/>
      <c r="AH2075" s="58"/>
      <c r="AI2075" s="58"/>
      <c r="AJ2075" s="59"/>
      <c r="AK2075" s="59"/>
      <c r="AL2075" s="59"/>
      <c r="AM2075" s="58"/>
      <c r="AN2075" s="58"/>
      <c r="AO2075" s="58"/>
      <c r="AP2075" s="58"/>
      <c r="AQ2075" s="58"/>
      <c r="AR2075" s="58"/>
      <c r="AS2075" s="58"/>
      <c r="AT2075" s="58"/>
      <c r="AU2075" s="58"/>
      <c r="AV2075" s="58"/>
      <c r="AW2075" s="58"/>
      <c r="AX2075" s="59"/>
      <c r="AY2075" s="59"/>
      <c r="AZ2075" s="60"/>
      <c r="BA2075" s="61"/>
      <c r="BB2075" s="54"/>
      <c r="BC2075" s="54"/>
      <c r="BD2075" s="41">
        <v>4</v>
      </c>
      <c r="BE2075" s="52">
        <v>44</v>
      </c>
      <c r="BF2075" s="62">
        <v>4424</v>
      </c>
      <c r="BG2075" s="274"/>
    </row>
    <row r="2076" spans="1:59" s="63" customFormat="1" ht="12.75" x14ac:dyDescent="0.2">
      <c r="A2076" s="196">
        <v>4</v>
      </c>
      <c r="B2076" s="197" t="s">
        <v>422</v>
      </c>
      <c r="C2076" s="208">
        <v>44</v>
      </c>
      <c r="D2076" s="209" t="s">
        <v>774</v>
      </c>
      <c r="E2076" s="210">
        <v>4424</v>
      </c>
      <c r="F2076" s="211" t="s">
        <v>789</v>
      </c>
      <c r="G2076" s="231" t="s">
        <v>1195</v>
      </c>
      <c r="H2076" s="65"/>
      <c r="I2076" s="222"/>
      <c r="J2076" s="66"/>
      <c r="K2076" s="66"/>
      <c r="L2076" s="66"/>
      <c r="M2076" s="64"/>
      <c r="N2076" s="308"/>
      <c r="O2076" s="309"/>
      <c r="P2076" s="127"/>
      <c r="Q2076" s="67"/>
      <c r="R2076" s="67"/>
      <c r="S2076" s="67"/>
      <c r="T2076" s="67"/>
      <c r="U2076" s="67"/>
      <c r="V2076" s="67"/>
      <c r="W2076" s="67"/>
      <c r="X2076" s="67"/>
      <c r="Y2076" s="68"/>
      <c r="Z2076" s="68"/>
      <c r="AA2076" s="68"/>
      <c r="AB2076" s="67"/>
      <c r="AC2076" s="67"/>
      <c r="AD2076" s="67"/>
      <c r="AE2076" s="67"/>
      <c r="AF2076" s="67"/>
      <c r="AG2076" s="67"/>
      <c r="AH2076" s="67"/>
      <c r="AI2076" s="67"/>
      <c r="AJ2076" s="68"/>
      <c r="AK2076" s="68"/>
      <c r="AL2076" s="68"/>
      <c r="AM2076" s="67"/>
      <c r="AN2076" s="67"/>
      <c r="AO2076" s="67"/>
      <c r="AP2076" s="67"/>
      <c r="AQ2076" s="67"/>
      <c r="AR2076" s="67"/>
      <c r="AS2076" s="67"/>
      <c r="AT2076" s="67"/>
      <c r="AU2076" s="67"/>
      <c r="AV2076" s="67"/>
      <c r="AW2076" s="67"/>
      <c r="AX2076" s="68"/>
      <c r="AY2076" s="68"/>
      <c r="AZ2076" s="69"/>
      <c r="BA2076" s="70"/>
      <c r="BB2076" s="71"/>
      <c r="BC2076" s="54"/>
      <c r="BD2076" s="41">
        <v>4</v>
      </c>
      <c r="BE2076" s="52">
        <v>44</v>
      </c>
      <c r="BF2076" s="62">
        <v>4424</v>
      </c>
      <c r="BG2076" s="275"/>
    </row>
    <row r="2077" spans="1:59" s="63" customFormat="1" ht="12.75" x14ac:dyDescent="0.2">
      <c r="A2077" s="196">
        <v>4</v>
      </c>
      <c r="B2077" s="197" t="s">
        <v>422</v>
      </c>
      <c r="C2077" s="208">
        <v>44</v>
      </c>
      <c r="D2077" s="209" t="s">
        <v>774</v>
      </c>
      <c r="E2077" s="210">
        <v>4424</v>
      </c>
      <c r="F2077" s="211" t="s">
        <v>789</v>
      </c>
      <c r="G2077" s="231" t="s">
        <v>1195</v>
      </c>
      <c r="H2077" s="72" t="s">
        <v>47</v>
      </c>
      <c r="I2077" s="223"/>
      <c r="J2077" s="73"/>
      <c r="K2077" s="73"/>
      <c r="L2077" s="73"/>
      <c r="M2077" s="74"/>
      <c r="N2077" s="247"/>
      <c r="O2077" s="306"/>
      <c r="P2077" s="105"/>
      <c r="Q2077" s="75"/>
      <c r="R2077" s="75"/>
      <c r="S2077" s="75"/>
      <c r="T2077" s="75"/>
      <c r="U2077" s="75"/>
      <c r="V2077" s="75"/>
      <c r="W2077" s="75"/>
      <c r="X2077" s="75"/>
      <c r="Y2077" s="76">
        <f>IF(ISNUMBER(VLOOKUP(Y2079,P$7:W$7,MATCH(Y2079,P$7:W$7))),VLOOKUP(Y2079,P$7:W$7,MATCH(Y2079,P$7:W$7)),IF(N2081=0,"No Data",IF(Y2079&gt;0,"&lt;100",0)))</f>
        <v>25000</v>
      </c>
      <c r="Z2077" s="77">
        <f>IF(ISNUMBER(VLOOKUP(Z2081,P$7:W$7,MATCH(Z2081,P$7:W$7))),VLOOKUP(Z2081,P$7:W$7,MATCH(Z2081,P$7:W$7)),IF(N2081=0,"No Data",IF(Z2081&gt;0,"&lt;100",0)))</f>
        <v>25000</v>
      </c>
      <c r="AA2077" s="106">
        <f>IF(ISNUMBER(Z2077),Z2077,0)</f>
        <v>25000</v>
      </c>
      <c r="AB2077" s="75"/>
      <c r="AC2077" s="75"/>
      <c r="AD2077" s="75"/>
      <c r="AE2077" s="75"/>
      <c r="AF2077" s="75"/>
      <c r="AG2077" s="75"/>
      <c r="AH2077" s="75"/>
      <c r="AI2077" s="75"/>
      <c r="AJ2077" s="76">
        <f>IF(ISNUMBER(VLOOKUP(AJ2079,AB$7:AH$7,MATCH(AJ2079,AB$7:AH$7))),VLOOKUP(AJ2079,AB$7:AH$7,MATCH(AJ2079,AB$7:AH$7)),IF(N2081=0,"No Data",IF(AJ2079&gt;0,"&lt;50",0)))</f>
        <v>0</v>
      </c>
      <c r="AK2077" s="77">
        <f>IF(ISNUMBER(VLOOKUP(AK2081,AB$7:AH$7,MATCH(AK2081,AB$7:AH$7))),VLOOKUP(AK2081,AB$7:AH$7,MATCH(AK2081,AB$7:AH$7)),IF(N2081=0,"No Data",IF(AK2081&gt;0,"&lt;50",0)))</f>
        <v>0</v>
      </c>
      <c r="AL2077" s="106">
        <f>IF(ISNUMBER(AK2077),AK2077,0)</f>
        <v>0</v>
      </c>
      <c r="AM2077" s="75"/>
      <c r="AN2077" s="75"/>
      <c r="AO2077" s="75"/>
      <c r="AP2077" s="75"/>
      <c r="AQ2077" s="75"/>
      <c r="AR2077" s="75"/>
      <c r="AS2077" s="75"/>
      <c r="AT2077" s="75"/>
      <c r="AU2077" s="75"/>
      <c r="AV2077" s="75"/>
      <c r="AW2077" s="76">
        <f>IF(ISNUMBER(VLOOKUP(AW2079,AM$7:AU$7,MATCH(AW2079,AM$7:AU$7))),VLOOKUP(AW2079,AM$7:AU$7,MATCH(AW2079,AM$7:AU$7)),IF(N2081=0,"No Data",IF(AW2079&gt;0,"&lt;10",0)))</f>
        <v>100</v>
      </c>
      <c r="AX2077" s="77">
        <f>IF(ISNUMBER(VLOOKUP(AX2081,AM$7:AU$7,MATCH(AX2081,AM$7:AU$7))),VLOOKUP(AX2081,AM$7:AU$7,MATCH(AX2081,AM$7:AU$7)),IF(N2081=0,"No Data",IF(AX2081&gt;0,"&lt;10",0)))</f>
        <v>100</v>
      </c>
      <c r="AY2077" s="106">
        <f>IF(ISNUMBER(AX2077),AX2077,0)</f>
        <v>100</v>
      </c>
      <c r="AZ2077" s="79"/>
      <c r="BA2077" s="80"/>
      <c r="BB2077" s="71"/>
      <c r="BC2077" s="54"/>
      <c r="BD2077" s="41">
        <v>4</v>
      </c>
      <c r="BE2077" s="52">
        <v>44</v>
      </c>
      <c r="BF2077" s="62">
        <v>4424</v>
      </c>
      <c r="BG2077" s="276" t="s">
        <v>47</v>
      </c>
    </row>
    <row r="2078" spans="1:59" s="63" customFormat="1" ht="12.75" x14ac:dyDescent="0.2">
      <c r="A2078" s="196">
        <v>4</v>
      </c>
      <c r="B2078" s="197" t="s">
        <v>422</v>
      </c>
      <c r="C2078" s="208">
        <v>44</v>
      </c>
      <c r="D2078" s="209" t="s">
        <v>774</v>
      </c>
      <c r="E2078" s="210">
        <v>4424</v>
      </c>
      <c r="F2078" s="211" t="s">
        <v>789</v>
      </c>
      <c r="G2078" s="231" t="s">
        <v>1195</v>
      </c>
      <c r="H2078" s="81" t="s">
        <v>48</v>
      </c>
      <c r="I2078" s="223"/>
      <c r="J2078" s="73"/>
      <c r="K2078" s="73"/>
      <c r="L2078" s="73"/>
      <c r="M2078" s="74"/>
      <c r="N2078" s="247"/>
      <c r="O2078" s="306"/>
      <c r="P2078" s="105"/>
      <c r="Q2078" s="75"/>
      <c r="R2078" s="75"/>
      <c r="S2078" s="75"/>
      <c r="T2078" s="75"/>
      <c r="U2078" s="75"/>
      <c r="V2078" s="75"/>
      <c r="W2078" s="75"/>
      <c r="X2078" s="75"/>
      <c r="Y2078" s="82">
        <f>MIN(X2082:X2086)</f>
        <v>25000</v>
      </c>
      <c r="Z2078" s="83"/>
      <c r="AA2078" s="83"/>
      <c r="AB2078" s="75"/>
      <c r="AC2078" s="75"/>
      <c r="AD2078" s="75"/>
      <c r="AE2078" s="75"/>
      <c r="AF2078" s="75"/>
      <c r="AG2078" s="75"/>
      <c r="AH2078" s="75"/>
      <c r="AI2078" s="75"/>
      <c r="AJ2078" s="82">
        <f>MIN(AI2082:AI2086)</f>
        <v>0</v>
      </c>
      <c r="AK2078" s="83"/>
      <c r="AL2078" s="83"/>
      <c r="AM2078" s="75"/>
      <c r="AN2078" s="75"/>
      <c r="AO2078" s="75"/>
      <c r="AP2078" s="75"/>
      <c r="AQ2078" s="75"/>
      <c r="AR2078" s="75"/>
      <c r="AS2078" s="75"/>
      <c r="AT2078" s="75"/>
      <c r="AU2078" s="75"/>
      <c r="AV2078" s="75"/>
      <c r="AW2078" s="82">
        <f>MIN(AV2082:AV2086)</f>
        <v>100</v>
      </c>
      <c r="AX2078" s="83"/>
      <c r="AY2078" s="83"/>
      <c r="AZ2078" s="79"/>
      <c r="BA2078" s="80"/>
      <c r="BB2078" s="71"/>
      <c r="BC2078" s="54"/>
      <c r="BD2078" s="41">
        <v>4</v>
      </c>
      <c r="BE2078" s="52">
        <v>44</v>
      </c>
      <c r="BF2078" s="62">
        <v>4424</v>
      </c>
      <c r="BG2078" s="278" t="s">
        <v>48</v>
      </c>
    </row>
    <row r="2079" spans="1:59" s="63" customFormat="1" ht="12.75" x14ac:dyDescent="0.2">
      <c r="A2079" s="196">
        <v>4</v>
      </c>
      <c r="B2079" s="197" t="s">
        <v>422</v>
      </c>
      <c r="C2079" s="208">
        <v>44</v>
      </c>
      <c r="D2079" s="209" t="s">
        <v>774</v>
      </c>
      <c r="E2079" s="210">
        <v>4424</v>
      </c>
      <c r="F2079" s="211" t="s">
        <v>789</v>
      </c>
      <c r="G2079" s="231" t="s">
        <v>1195</v>
      </c>
      <c r="H2079" s="81" t="s">
        <v>49</v>
      </c>
      <c r="I2079" s="223"/>
      <c r="J2079" s="73"/>
      <c r="K2079" s="73"/>
      <c r="L2079" s="73"/>
      <c r="M2079" s="74"/>
      <c r="N2079" s="247"/>
      <c r="O2079" s="306"/>
      <c r="P2079" s="105"/>
      <c r="Q2079" s="75"/>
      <c r="R2079" s="75"/>
      <c r="S2079" s="75"/>
      <c r="T2079" s="75"/>
      <c r="U2079" s="75"/>
      <c r="V2079" s="75"/>
      <c r="W2079" s="75"/>
      <c r="X2079" s="75"/>
      <c r="Y2079" s="84">
        <f>IF(ISNUMBER(AVERAGE(X2082:X2086)),AVERAGE(X2082:X2086),0)</f>
        <v>25000</v>
      </c>
      <c r="Z2079" s="83"/>
      <c r="AA2079" s="83"/>
      <c r="AB2079" s="75"/>
      <c r="AC2079" s="75"/>
      <c r="AD2079" s="75"/>
      <c r="AE2079" s="75"/>
      <c r="AF2079" s="75"/>
      <c r="AG2079" s="75"/>
      <c r="AH2079" s="75"/>
      <c r="AI2079" s="75"/>
      <c r="AJ2079" s="84">
        <f>IF(ISNUMBER(AVERAGE(AI2082:AI2086)),AVERAGE(AI2082:AI2086),0)</f>
        <v>0</v>
      </c>
      <c r="AK2079" s="83"/>
      <c r="AL2079" s="83"/>
      <c r="AM2079" s="75"/>
      <c r="AN2079" s="75"/>
      <c r="AO2079" s="75"/>
      <c r="AP2079" s="75"/>
      <c r="AQ2079" s="75"/>
      <c r="AR2079" s="75"/>
      <c r="AS2079" s="75"/>
      <c r="AT2079" s="75"/>
      <c r="AU2079" s="75"/>
      <c r="AV2079" s="75"/>
      <c r="AW2079" s="84">
        <f>IF(ISNUMBER(AVERAGE(AV2082:AV2086)),AVERAGE(AV2082:AV2086),0)</f>
        <v>100</v>
      </c>
      <c r="AX2079" s="83"/>
      <c r="AY2079" s="83"/>
      <c r="AZ2079" s="79"/>
      <c r="BA2079" s="80"/>
      <c r="BB2079" s="71"/>
      <c r="BC2079" s="54"/>
      <c r="BD2079" s="41">
        <v>4</v>
      </c>
      <c r="BE2079" s="52">
        <v>44</v>
      </c>
      <c r="BF2079" s="62">
        <v>4424</v>
      </c>
      <c r="BG2079" s="278" t="s">
        <v>49</v>
      </c>
    </row>
    <row r="2080" spans="1:59" s="63" customFormat="1" ht="12.75" x14ac:dyDescent="0.2">
      <c r="A2080" s="196">
        <v>4</v>
      </c>
      <c r="B2080" s="197" t="s">
        <v>422</v>
      </c>
      <c r="C2080" s="208">
        <v>44</v>
      </c>
      <c r="D2080" s="209" t="s">
        <v>774</v>
      </c>
      <c r="E2080" s="210">
        <v>4424</v>
      </c>
      <c r="F2080" s="211" t="s">
        <v>789</v>
      </c>
      <c r="G2080" s="231" t="s">
        <v>1195</v>
      </c>
      <c r="H2080" s="81" t="s">
        <v>50</v>
      </c>
      <c r="I2080" s="223"/>
      <c r="J2080" s="73"/>
      <c r="K2080" s="73"/>
      <c r="L2080" s="73"/>
      <c r="M2080" s="74"/>
      <c r="N2080" s="247"/>
      <c r="O2080" s="306"/>
      <c r="P2080" s="105"/>
      <c r="Q2080" s="75"/>
      <c r="R2080" s="75"/>
      <c r="S2080" s="75"/>
      <c r="T2080" s="75"/>
      <c r="U2080" s="75"/>
      <c r="V2080" s="75"/>
      <c r="W2080" s="75"/>
      <c r="X2080" s="75"/>
      <c r="Y2080" s="84">
        <f>MAX(X2082:X2086)</f>
        <v>25000</v>
      </c>
      <c r="Z2080" s="83"/>
      <c r="AA2080" s="83"/>
      <c r="AB2080" s="75"/>
      <c r="AC2080" s="75"/>
      <c r="AD2080" s="75"/>
      <c r="AE2080" s="75"/>
      <c r="AF2080" s="75"/>
      <c r="AG2080" s="75"/>
      <c r="AH2080" s="75"/>
      <c r="AI2080" s="75"/>
      <c r="AJ2080" s="84">
        <f>MAX(AI2082:AI2086)</f>
        <v>0</v>
      </c>
      <c r="AK2080" s="83"/>
      <c r="AL2080" s="83"/>
      <c r="AM2080" s="75"/>
      <c r="AN2080" s="75"/>
      <c r="AO2080" s="75"/>
      <c r="AP2080" s="75"/>
      <c r="AQ2080" s="75"/>
      <c r="AR2080" s="75"/>
      <c r="AS2080" s="75"/>
      <c r="AT2080" s="75"/>
      <c r="AU2080" s="75"/>
      <c r="AV2080" s="75"/>
      <c r="AW2080" s="84">
        <f>MAX(AV2082:AV2086)</f>
        <v>100</v>
      </c>
      <c r="AX2080" s="83"/>
      <c r="AY2080" s="83"/>
      <c r="AZ2080" s="79"/>
      <c r="BA2080" s="80"/>
      <c r="BB2080" s="71"/>
      <c r="BC2080" s="54"/>
      <c r="BD2080" s="41">
        <v>4</v>
      </c>
      <c r="BE2080" s="52">
        <v>44</v>
      </c>
      <c r="BF2080" s="62">
        <v>4424</v>
      </c>
      <c r="BG2080" s="278" t="s">
        <v>50</v>
      </c>
    </row>
    <row r="2081" spans="1:59" s="63" customFormat="1" ht="12.75" x14ac:dyDescent="0.2">
      <c r="A2081" s="196">
        <v>4</v>
      </c>
      <c r="B2081" s="197" t="s">
        <v>422</v>
      </c>
      <c r="C2081" s="208">
        <v>44</v>
      </c>
      <c r="D2081" s="209" t="s">
        <v>774</v>
      </c>
      <c r="E2081" s="210">
        <v>4424</v>
      </c>
      <c r="F2081" s="211" t="s">
        <v>789</v>
      </c>
      <c r="G2081" s="231" t="s">
        <v>1195</v>
      </c>
      <c r="H2081" s="85" t="s">
        <v>51</v>
      </c>
      <c r="I2081" s="223"/>
      <c r="J2081" s="73"/>
      <c r="K2081" s="73"/>
      <c r="L2081" s="73"/>
      <c r="M2081" s="74"/>
      <c r="N2081" s="248">
        <f>SUM(N2082:N2098)</f>
        <v>9</v>
      </c>
      <c r="O2081" s="293">
        <f>SUM(O2082:O2098)</f>
        <v>1</v>
      </c>
      <c r="P2081" s="292"/>
      <c r="Q2081" s="87"/>
      <c r="R2081" s="87"/>
      <c r="S2081" s="87"/>
      <c r="T2081" s="87"/>
      <c r="U2081" s="87"/>
      <c r="V2081" s="87"/>
      <c r="W2081" s="87"/>
      <c r="X2081" s="87"/>
      <c r="Y2081" s="88"/>
      <c r="Z2081" s="119">
        <f>SUM(Z2082:Z2098)</f>
        <v>25000</v>
      </c>
      <c r="AA2081" s="120"/>
      <c r="AB2081" s="111"/>
      <c r="AC2081" s="111"/>
      <c r="AD2081" s="111"/>
      <c r="AE2081" s="111"/>
      <c r="AF2081" s="111"/>
      <c r="AG2081" s="111"/>
      <c r="AH2081" s="111"/>
      <c r="AI2081" s="111"/>
      <c r="AJ2081" s="120"/>
      <c r="AK2081" s="119">
        <f>SUM(AK2082:AK2098)</f>
        <v>0</v>
      </c>
      <c r="AL2081" s="120"/>
      <c r="AM2081" s="111"/>
      <c r="AN2081" s="111"/>
      <c r="AO2081" s="111"/>
      <c r="AP2081" s="111"/>
      <c r="AQ2081" s="111"/>
      <c r="AR2081" s="111"/>
      <c r="AS2081" s="111"/>
      <c r="AT2081" s="111"/>
      <c r="AU2081" s="111"/>
      <c r="AV2081" s="111"/>
      <c r="AW2081" s="120"/>
      <c r="AX2081" s="119">
        <f>SUM(AX2082:AX2098)</f>
        <v>100</v>
      </c>
      <c r="AY2081" s="88"/>
      <c r="AZ2081" s="79"/>
      <c r="BA2081" s="80"/>
      <c r="BB2081" s="71"/>
      <c r="BC2081" s="54"/>
      <c r="BD2081" s="41">
        <v>4</v>
      </c>
      <c r="BE2081" s="52">
        <v>44</v>
      </c>
      <c r="BF2081" s="62">
        <v>4424</v>
      </c>
      <c r="BG2081" s="279" t="s">
        <v>51</v>
      </c>
    </row>
    <row r="2082" spans="1:59" s="63" customFormat="1" ht="12.75" x14ac:dyDescent="0.2">
      <c r="A2082" s="196">
        <v>4</v>
      </c>
      <c r="B2082" s="197" t="s">
        <v>422</v>
      </c>
      <c r="C2082" s="208">
        <v>44</v>
      </c>
      <c r="D2082" s="209" t="s">
        <v>774</v>
      </c>
      <c r="E2082" s="210">
        <v>4424</v>
      </c>
      <c r="F2082" s="211" t="s">
        <v>789</v>
      </c>
      <c r="G2082" s="231" t="s">
        <v>1195</v>
      </c>
      <c r="H2082" s="89" t="s">
        <v>52</v>
      </c>
      <c r="I2082" s="90" t="s">
        <v>457</v>
      </c>
      <c r="J2082" s="90" t="s">
        <v>757</v>
      </c>
      <c r="K2082" s="90" t="s">
        <v>129</v>
      </c>
      <c r="L2082" s="90" t="s">
        <v>758</v>
      </c>
      <c r="M2082" s="91"/>
      <c r="N2082" s="312">
        <v>2</v>
      </c>
      <c r="O2082" s="313">
        <f>N2082/N$2081</f>
        <v>0.22222222222222221</v>
      </c>
      <c r="P2082" s="104"/>
      <c r="Q2082" s="92"/>
      <c r="R2082" s="92"/>
      <c r="S2082" s="92"/>
      <c r="T2082" s="92"/>
      <c r="U2082" s="92"/>
      <c r="V2082" s="92"/>
      <c r="W2082" s="92">
        <v>1</v>
      </c>
      <c r="X2082" s="109">
        <f>P2082*P$7+Q2082*Q$7+R2082*R$7+S2082*S$7+T2082*T$7+U2082*U$7+V2082*V$7+W2082*W$7</f>
        <v>25000</v>
      </c>
      <c r="Y2082" s="83"/>
      <c r="Z2082" s="110">
        <f>X2082*$O2082</f>
        <v>5555.5555555555557</v>
      </c>
      <c r="AA2082" s="111"/>
      <c r="AB2082" s="92"/>
      <c r="AC2082" s="92"/>
      <c r="AD2082" s="92"/>
      <c r="AE2082" s="92"/>
      <c r="AF2082" s="92"/>
      <c r="AG2082" s="92"/>
      <c r="AH2082" s="92"/>
      <c r="AI2082" s="109">
        <f>AB2082*AB$7+AC2082*AC$7+AD2082*AD$7+AE2082*AE$7+AF2082*AF$7+AG2082*AG$7+AH2082*AH$7</f>
        <v>0</v>
      </c>
      <c r="AJ2082" s="83"/>
      <c r="AK2082" s="110">
        <f>AI2082*$O2082</f>
        <v>0</v>
      </c>
      <c r="AL2082" s="111"/>
      <c r="AM2082" s="92"/>
      <c r="AN2082" s="92"/>
      <c r="AO2082" s="92"/>
      <c r="AP2082" s="92">
        <v>1</v>
      </c>
      <c r="AQ2082" s="92"/>
      <c r="AR2082" s="92"/>
      <c r="AS2082" s="92"/>
      <c r="AT2082" s="92"/>
      <c r="AU2082" s="92"/>
      <c r="AV2082" s="109">
        <f>AM2082*AM$7+AN2082*AN$7+AO2082*AO$7+AP2082*AP$7+AQ2082*AQ$7+AR2082*AR$7+AS2082*AS$7+AT2082*AT$7+AU2082*AU$7</f>
        <v>100</v>
      </c>
      <c r="AW2082" s="75"/>
      <c r="AX2082" s="110">
        <f>AV2082*$O2082</f>
        <v>22.222222222222221</v>
      </c>
      <c r="AY2082" s="111"/>
      <c r="AZ2082" s="93"/>
      <c r="BA2082" s="94" t="s">
        <v>105</v>
      </c>
      <c r="BB2082" s="71"/>
      <c r="BC2082" s="54"/>
      <c r="BD2082" s="41">
        <v>4</v>
      </c>
      <c r="BE2082" s="52">
        <v>44</v>
      </c>
      <c r="BF2082" s="62">
        <v>4424</v>
      </c>
      <c r="BG2082" s="280" t="s">
        <v>52</v>
      </c>
    </row>
    <row r="2083" spans="1:59" s="63" customFormat="1" ht="12.75" x14ac:dyDescent="0.2">
      <c r="A2083" s="196">
        <v>4</v>
      </c>
      <c r="B2083" s="197" t="s">
        <v>422</v>
      </c>
      <c r="C2083" s="208">
        <v>44</v>
      </c>
      <c r="D2083" s="209" t="s">
        <v>774</v>
      </c>
      <c r="E2083" s="210">
        <v>4424</v>
      </c>
      <c r="F2083" s="211" t="s">
        <v>789</v>
      </c>
      <c r="G2083" s="231" t="s">
        <v>1195</v>
      </c>
      <c r="H2083" s="89"/>
      <c r="I2083" s="90" t="s">
        <v>160</v>
      </c>
      <c r="J2083" s="90" t="s">
        <v>759</v>
      </c>
      <c r="K2083" s="90" t="s">
        <v>129</v>
      </c>
      <c r="L2083" s="90" t="s">
        <v>758</v>
      </c>
      <c r="M2083" s="91"/>
      <c r="N2083" s="312">
        <v>2</v>
      </c>
      <c r="O2083" s="313">
        <f>N2083/N$2081</f>
        <v>0.22222222222222221</v>
      </c>
      <c r="P2083" s="104"/>
      <c r="Q2083" s="92"/>
      <c r="R2083" s="92"/>
      <c r="S2083" s="92"/>
      <c r="T2083" s="92"/>
      <c r="U2083" s="92"/>
      <c r="V2083" s="92"/>
      <c r="W2083" s="92">
        <v>1</v>
      </c>
      <c r="X2083" s="109">
        <f>P2083*P$7+Q2083*Q$7+R2083*R$7+S2083*S$7+T2083*T$7+U2083*U$7+V2083*V$7+W2083*W$7</f>
        <v>25000</v>
      </c>
      <c r="Y2083" s="83"/>
      <c r="Z2083" s="110">
        <f>X2083*$O2083</f>
        <v>5555.5555555555557</v>
      </c>
      <c r="AA2083" s="111"/>
      <c r="AB2083" s="92"/>
      <c r="AC2083" s="92"/>
      <c r="AD2083" s="92"/>
      <c r="AE2083" s="92"/>
      <c r="AF2083" s="92"/>
      <c r="AG2083" s="92"/>
      <c r="AH2083" s="92"/>
      <c r="AI2083" s="109">
        <f>AB2083*AB$7+AC2083*AC$7+AD2083*AD$7+AE2083*AE$7+AF2083*AF$7+AG2083*AG$7+AH2083*AH$7</f>
        <v>0</v>
      </c>
      <c r="AJ2083" s="83"/>
      <c r="AK2083" s="110">
        <f>AI2083*$O2083</f>
        <v>0</v>
      </c>
      <c r="AL2083" s="111"/>
      <c r="AM2083" s="92"/>
      <c r="AN2083" s="92"/>
      <c r="AO2083" s="92"/>
      <c r="AP2083" s="92">
        <v>1</v>
      </c>
      <c r="AQ2083" s="92"/>
      <c r="AR2083" s="92"/>
      <c r="AS2083" s="92"/>
      <c r="AT2083" s="92"/>
      <c r="AU2083" s="92"/>
      <c r="AV2083" s="109">
        <f>AM2083*AM$7+AN2083*AN$7+AO2083*AO$7+AP2083*AP$7+AQ2083*AQ$7+AR2083*AR$7+AS2083*AS$7+AT2083*AT$7+AU2083*AU$7</f>
        <v>100</v>
      </c>
      <c r="AW2083" s="75"/>
      <c r="AX2083" s="110">
        <f>AV2083*$O2083</f>
        <v>22.222222222222221</v>
      </c>
      <c r="AY2083" s="111"/>
      <c r="AZ2083" s="93"/>
      <c r="BA2083" s="94" t="s">
        <v>105</v>
      </c>
      <c r="BB2083" s="71"/>
      <c r="BC2083" s="54"/>
      <c r="BD2083" s="41">
        <v>4</v>
      </c>
      <c r="BE2083" s="52">
        <v>44</v>
      </c>
      <c r="BF2083" s="62">
        <v>4424</v>
      </c>
      <c r="BG2083" s="280" t="s">
        <v>52</v>
      </c>
    </row>
    <row r="2084" spans="1:59" s="63" customFormat="1" ht="12.75" x14ac:dyDescent="0.2">
      <c r="A2084" s="196">
        <v>4</v>
      </c>
      <c r="B2084" s="197" t="s">
        <v>422</v>
      </c>
      <c r="C2084" s="208">
        <v>44</v>
      </c>
      <c r="D2084" s="209" t="s">
        <v>774</v>
      </c>
      <c r="E2084" s="210">
        <v>4424</v>
      </c>
      <c r="F2084" s="211" t="s">
        <v>789</v>
      </c>
      <c r="G2084" s="231" t="s">
        <v>1195</v>
      </c>
      <c r="H2084" s="89"/>
      <c r="I2084" s="90" t="s">
        <v>440</v>
      </c>
      <c r="J2084" s="90" t="s">
        <v>759</v>
      </c>
      <c r="K2084" s="90" t="s">
        <v>73</v>
      </c>
      <c r="L2084" s="90" t="s">
        <v>69</v>
      </c>
      <c r="M2084" s="91"/>
      <c r="N2084" s="312">
        <v>2</v>
      </c>
      <c r="O2084" s="313">
        <f>N2084/N$2081</f>
        <v>0.22222222222222221</v>
      </c>
      <c r="P2084" s="104"/>
      <c r="Q2084" s="92"/>
      <c r="R2084" s="92"/>
      <c r="S2084" s="92"/>
      <c r="T2084" s="92"/>
      <c r="U2084" s="92"/>
      <c r="V2084" s="92"/>
      <c r="W2084" s="92">
        <v>1</v>
      </c>
      <c r="X2084" s="109">
        <f>P2084*P$7+Q2084*Q$7+R2084*R$7+S2084*S$7+T2084*T$7+U2084*U$7+V2084*V$7+W2084*W$7</f>
        <v>25000</v>
      </c>
      <c r="Y2084" s="83"/>
      <c r="Z2084" s="110">
        <f>X2084*$O2084</f>
        <v>5555.5555555555557</v>
      </c>
      <c r="AA2084" s="111"/>
      <c r="AB2084" s="92"/>
      <c r="AC2084" s="92"/>
      <c r="AD2084" s="92"/>
      <c r="AE2084" s="92"/>
      <c r="AF2084" s="92"/>
      <c r="AG2084" s="92"/>
      <c r="AH2084" s="92"/>
      <c r="AI2084" s="109">
        <f>AB2084*AB$7+AC2084*AC$7+AD2084*AD$7+AE2084*AE$7+AF2084*AF$7+AG2084*AG$7+AH2084*AH$7</f>
        <v>0</v>
      </c>
      <c r="AJ2084" s="83"/>
      <c r="AK2084" s="110">
        <f>AI2084*$O2084</f>
        <v>0</v>
      </c>
      <c r="AL2084" s="111"/>
      <c r="AM2084" s="92"/>
      <c r="AN2084" s="92"/>
      <c r="AO2084" s="92"/>
      <c r="AP2084" s="92">
        <v>1</v>
      </c>
      <c r="AQ2084" s="92"/>
      <c r="AR2084" s="92"/>
      <c r="AS2084" s="92"/>
      <c r="AT2084" s="92"/>
      <c r="AU2084" s="92"/>
      <c r="AV2084" s="109">
        <f>AM2084*AM$7+AN2084*AN$7+AO2084*AO$7+AP2084*AP$7+AQ2084*AQ$7+AR2084*AR$7+AS2084*AS$7+AT2084*AT$7+AU2084*AU$7</f>
        <v>100</v>
      </c>
      <c r="AW2084" s="75"/>
      <c r="AX2084" s="110">
        <f>AV2084*$O2084</f>
        <v>22.222222222222221</v>
      </c>
      <c r="AY2084" s="111"/>
      <c r="AZ2084" s="93"/>
      <c r="BA2084" s="94" t="s">
        <v>105</v>
      </c>
      <c r="BB2084" s="71"/>
      <c r="BC2084" s="54"/>
      <c r="BD2084" s="41">
        <v>4</v>
      </c>
      <c r="BE2084" s="52">
        <v>44</v>
      </c>
      <c r="BF2084" s="62">
        <v>4424</v>
      </c>
      <c r="BG2084" s="280" t="s">
        <v>52</v>
      </c>
    </row>
    <row r="2085" spans="1:59" s="63" customFormat="1" ht="12.75" x14ac:dyDescent="0.2">
      <c r="A2085" s="196">
        <v>4</v>
      </c>
      <c r="B2085" s="197" t="s">
        <v>422</v>
      </c>
      <c r="C2085" s="208">
        <v>44</v>
      </c>
      <c r="D2085" s="209" t="s">
        <v>774</v>
      </c>
      <c r="E2085" s="210">
        <v>4424</v>
      </c>
      <c r="F2085" s="211" t="s">
        <v>789</v>
      </c>
      <c r="G2085" s="231" t="s">
        <v>1195</v>
      </c>
      <c r="H2085" s="89"/>
      <c r="I2085" s="90" t="s">
        <v>96</v>
      </c>
      <c r="J2085" s="90" t="s">
        <v>760</v>
      </c>
      <c r="K2085" s="90" t="s">
        <v>60</v>
      </c>
      <c r="L2085" s="90" t="s">
        <v>95</v>
      </c>
      <c r="M2085" s="91"/>
      <c r="N2085" s="312">
        <v>2</v>
      </c>
      <c r="O2085" s="313">
        <f>N2085/N$2081</f>
        <v>0.22222222222222221</v>
      </c>
      <c r="P2085" s="104"/>
      <c r="Q2085" s="92"/>
      <c r="R2085" s="92"/>
      <c r="S2085" s="92"/>
      <c r="T2085" s="92"/>
      <c r="U2085" s="92"/>
      <c r="V2085" s="92"/>
      <c r="W2085" s="92">
        <v>1</v>
      </c>
      <c r="X2085" s="109">
        <f>P2085*P$7+Q2085*Q$7+R2085*R$7+S2085*S$7+T2085*T$7+U2085*U$7+V2085*V$7+W2085*W$7</f>
        <v>25000</v>
      </c>
      <c r="Y2085" s="83"/>
      <c r="Z2085" s="110">
        <f>X2085*$O2085</f>
        <v>5555.5555555555557</v>
      </c>
      <c r="AA2085" s="111"/>
      <c r="AB2085" s="92"/>
      <c r="AC2085" s="92"/>
      <c r="AD2085" s="92"/>
      <c r="AE2085" s="92"/>
      <c r="AF2085" s="92"/>
      <c r="AG2085" s="92"/>
      <c r="AH2085" s="92"/>
      <c r="AI2085" s="109">
        <f>AB2085*AB$7+AC2085*AC$7+AD2085*AD$7+AE2085*AE$7+AF2085*AF$7+AG2085*AG$7+AH2085*AH$7</f>
        <v>0</v>
      </c>
      <c r="AJ2085" s="83"/>
      <c r="AK2085" s="110">
        <f>AI2085*$O2085</f>
        <v>0</v>
      </c>
      <c r="AL2085" s="111"/>
      <c r="AM2085" s="92"/>
      <c r="AN2085" s="92"/>
      <c r="AO2085" s="92"/>
      <c r="AP2085" s="92">
        <v>1</v>
      </c>
      <c r="AQ2085" s="92"/>
      <c r="AR2085" s="92"/>
      <c r="AS2085" s="92"/>
      <c r="AT2085" s="92"/>
      <c r="AU2085" s="92"/>
      <c r="AV2085" s="109">
        <f>AM2085*AM$7+AN2085*AN$7+AO2085*AO$7+AP2085*AP$7+AQ2085*AQ$7+AR2085*AR$7+AS2085*AS$7+AT2085*AT$7+AU2085*AU$7</f>
        <v>100</v>
      </c>
      <c r="AW2085" s="75"/>
      <c r="AX2085" s="110">
        <f>AV2085*$O2085</f>
        <v>22.222222222222221</v>
      </c>
      <c r="AY2085" s="111"/>
      <c r="AZ2085" s="93"/>
      <c r="BA2085" s="94" t="s">
        <v>105</v>
      </c>
      <c r="BB2085" s="71"/>
      <c r="BC2085" s="54"/>
      <c r="BD2085" s="41">
        <v>4</v>
      </c>
      <c r="BE2085" s="52">
        <v>44</v>
      </c>
      <c r="BF2085" s="62">
        <v>4424</v>
      </c>
      <c r="BG2085" s="280" t="s">
        <v>52</v>
      </c>
    </row>
    <row r="2086" spans="1:59" s="63" customFormat="1" ht="12.75" x14ac:dyDescent="0.2">
      <c r="A2086" s="196">
        <v>4</v>
      </c>
      <c r="B2086" s="197" t="s">
        <v>422</v>
      </c>
      <c r="C2086" s="208">
        <v>44</v>
      </c>
      <c r="D2086" s="209" t="s">
        <v>774</v>
      </c>
      <c r="E2086" s="210">
        <v>4424</v>
      </c>
      <c r="F2086" s="211" t="s">
        <v>789</v>
      </c>
      <c r="G2086" s="231" t="s">
        <v>1195</v>
      </c>
      <c r="H2086" s="89"/>
      <c r="I2086" s="90" t="s">
        <v>790</v>
      </c>
      <c r="J2086" s="90" t="s">
        <v>760</v>
      </c>
      <c r="K2086" s="90" t="s">
        <v>73</v>
      </c>
      <c r="L2086" s="90" t="s">
        <v>95</v>
      </c>
      <c r="M2086" s="91"/>
      <c r="N2086" s="312">
        <v>1</v>
      </c>
      <c r="O2086" s="313">
        <f>N2086/N$2081</f>
        <v>0.1111111111111111</v>
      </c>
      <c r="P2086" s="104"/>
      <c r="Q2086" s="92"/>
      <c r="R2086" s="92"/>
      <c r="S2086" s="92"/>
      <c r="T2086" s="92"/>
      <c r="U2086" s="92"/>
      <c r="V2086" s="92"/>
      <c r="W2086" s="92">
        <v>1</v>
      </c>
      <c r="X2086" s="109">
        <f>P2086*P$7+Q2086*Q$7+R2086*R$7+S2086*S$7+T2086*T$7+U2086*U$7+V2086*V$7+W2086*W$7</f>
        <v>25000</v>
      </c>
      <c r="Y2086" s="83"/>
      <c r="Z2086" s="110">
        <f>X2086*$O2086</f>
        <v>2777.7777777777778</v>
      </c>
      <c r="AA2086" s="111"/>
      <c r="AB2086" s="92"/>
      <c r="AC2086" s="92"/>
      <c r="AD2086" s="92"/>
      <c r="AE2086" s="92"/>
      <c r="AF2086" s="92"/>
      <c r="AG2086" s="92"/>
      <c r="AH2086" s="92"/>
      <c r="AI2086" s="109">
        <f>AB2086*AB$7+AC2086*AC$7+AD2086*AD$7+AE2086*AE$7+AF2086*AF$7+AG2086*AG$7+AH2086*AH$7</f>
        <v>0</v>
      </c>
      <c r="AJ2086" s="83"/>
      <c r="AK2086" s="110">
        <f>AI2086*$O2086</f>
        <v>0</v>
      </c>
      <c r="AL2086" s="111"/>
      <c r="AM2086" s="92"/>
      <c r="AN2086" s="92"/>
      <c r="AO2086" s="92"/>
      <c r="AP2086" s="92">
        <v>1</v>
      </c>
      <c r="AQ2086" s="92"/>
      <c r="AR2086" s="92"/>
      <c r="AS2086" s="92"/>
      <c r="AT2086" s="92"/>
      <c r="AU2086" s="92"/>
      <c r="AV2086" s="109">
        <f>AM2086*AM$7+AN2086*AN$7+AO2086*AO$7+AP2086*AP$7+AQ2086*AQ$7+AR2086*AR$7+AS2086*AS$7+AT2086*AT$7+AU2086*AU$7</f>
        <v>100</v>
      </c>
      <c r="AW2086" s="75"/>
      <c r="AX2086" s="110">
        <f>AV2086*$O2086</f>
        <v>11.111111111111111</v>
      </c>
      <c r="AY2086" s="111"/>
      <c r="AZ2086" s="93"/>
      <c r="BA2086" s="94" t="s">
        <v>554</v>
      </c>
      <c r="BB2086" s="71"/>
      <c r="BC2086" s="54"/>
      <c r="BD2086" s="41">
        <v>4</v>
      </c>
      <c r="BE2086" s="52">
        <v>44</v>
      </c>
      <c r="BF2086" s="62">
        <v>4424</v>
      </c>
      <c r="BG2086" s="280" t="s">
        <v>52</v>
      </c>
    </row>
    <row r="2087" spans="1:59" s="63" customFormat="1" ht="12.75" x14ac:dyDescent="0.2">
      <c r="A2087" s="196">
        <v>4</v>
      </c>
      <c r="B2087" s="197" t="s">
        <v>422</v>
      </c>
      <c r="C2087" s="208">
        <v>44</v>
      </c>
      <c r="D2087" s="209" t="s">
        <v>774</v>
      </c>
      <c r="E2087" s="210">
        <v>4424</v>
      </c>
      <c r="F2087" s="211" t="s">
        <v>789</v>
      </c>
      <c r="G2087" s="231" t="s">
        <v>1195</v>
      </c>
      <c r="H2087" s="65"/>
      <c r="I2087" s="222"/>
      <c r="J2087" s="66"/>
      <c r="K2087" s="66"/>
      <c r="L2087" s="66"/>
      <c r="M2087" s="64"/>
      <c r="N2087" s="304"/>
      <c r="O2087" s="305"/>
      <c r="P2087" s="127"/>
      <c r="Q2087" s="67"/>
      <c r="R2087" s="67"/>
      <c r="S2087" s="67"/>
      <c r="T2087" s="67"/>
      <c r="U2087" s="67"/>
      <c r="V2087" s="67"/>
      <c r="W2087" s="67"/>
      <c r="X2087" s="67"/>
      <c r="Y2087" s="68"/>
      <c r="Z2087" s="68"/>
      <c r="AA2087" s="68"/>
      <c r="AB2087" s="67"/>
      <c r="AC2087" s="67"/>
      <c r="AD2087" s="67"/>
      <c r="AE2087" s="67"/>
      <c r="AF2087" s="67"/>
      <c r="AG2087" s="67"/>
      <c r="AH2087" s="67"/>
      <c r="AI2087" s="67"/>
      <c r="AJ2087" s="68"/>
      <c r="AK2087" s="68"/>
      <c r="AL2087" s="68"/>
      <c r="AM2087" s="67"/>
      <c r="AN2087" s="67"/>
      <c r="AO2087" s="67"/>
      <c r="AP2087" s="67"/>
      <c r="AQ2087" s="67"/>
      <c r="AR2087" s="67"/>
      <c r="AS2087" s="67"/>
      <c r="AT2087" s="67"/>
      <c r="AU2087" s="67"/>
      <c r="AV2087" s="67"/>
      <c r="AW2087" s="67"/>
      <c r="AX2087" s="68"/>
      <c r="AY2087" s="68"/>
      <c r="AZ2087" s="69"/>
      <c r="BA2087" s="70"/>
      <c r="BB2087" s="71"/>
      <c r="BC2087" s="54"/>
      <c r="BD2087" s="41"/>
      <c r="BE2087" s="52"/>
      <c r="BF2087" s="62"/>
      <c r="BG2087" s="275"/>
    </row>
    <row r="2088" spans="1:59" s="63" customFormat="1" ht="12.75" x14ac:dyDescent="0.2">
      <c r="A2088" s="196">
        <v>4</v>
      </c>
      <c r="B2088" s="197" t="s">
        <v>422</v>
      </c>
      <c r="C2088" s="208">
        <v>44</v>
      </c>
      <c r="D2088" s="209" t="s">
        <v>774</v>
      </c>
      <c r="E2088" s="210">
        <v>4424</v>
      </c>
      <c r="F2088" s="211" t="s">
        <v>789</v>
      </c>
      <c r="G2088" s="230"/>
      <c r="H2088" s="56"/>
      <c r="I2088" s="221"/>
      <c r="J2088" s="57"/>
      <c r="K2088" s="57"/>
      <c r="L2088" s="57"/>
      <c r="M2088" s="55"/>
      <c r="N2088" s="303"/>
      <c r="O2088" s="245"/>
      <c r="P2088" s="122"/>
      <c r="Q2088" s="58"/>
      <c r="R2088" s="58"/>
      <c r="S2088" s="58"/>
      <c r="T2088" s="58"/>
      <c r="U2088" s="58"/>
      <c r="V2088" s="58"/>
      <c r="W2088" s="58"/>
      <c r="X2088" s="58"/>
      <c r="Y2088" s="59"/>
      <c r="Z2088" s="59"/>
      <c r="AA2088" s="59"/>
      <c r="AB2088" s="58"/>
      <c r="AC2088" s="58"/>
      <c r="AD2088" s="58"/>
      <c r="AE2088" s="58"/>
      <c r="AF2088" s="58"/>
      <c r="AG2088" s="58"/>
      <c r="AH2088" s="58"/>
      <c r="AI2088" s="58"/>
      <c r="AJ2088" s="59"/>
      <c r="AK2088" s="59"/>
      <c r="AL2088" s="59"/>
      <c r="AM2088" s="58"/>
      <c r="AN2088" s="58"/>
      <c r="AO2088" s="58"/>
      <c r="AP2088" s="58"/>
      <c r="AQ2088" s="58"/>
      <c r="AR2088" s="58"/>
      <c r="AS2088" s="58"/>
      <c r="AT2088" s="58"/>
      <c r="AU2088" s="58"/>
      <c r="AV2088" s="58"/>
      <c r="AW2088" s="58"/>
      <c r="AX2088" s="59"/>
      <c r="AY2088" s="59"/>
      <c r="AZ2088" s="60"/>
      <c r="BA2088" s="61"/>
      <c r="BB2088" s="54"/>
      <c r="BC2088" s="54"/>
      <c r="BD2088" s="41">
        <v>4</v>
      </c>
      <c r="BE2088" s="52">
        <v>44</v>
      </c>
      <c r="BF2088" s="62">
        <v>4424</v>
      </c>
      <c r="BG2088" s="274"/>
    </row>
    <row r="2089" spans="1:59" s="63" customFormat="1" ht="12.75" x14ac:dyDescent="0.2">
      <c r="A2089" s="196">
        <v>4</v>
      </c>
      <c r="B2089" s="197" t="s">
        <v>422</v>
      </c>
      <c r="C2089" s="208">
        <v>44</v>
      </c>
      <c r="D2089" s="209" t="s">
        <v>774</v>
      </c>
      <c r="E2089" s="210">
        <v>4424</v>
      </c>
      <c r="F2089" s="211" t="s">
        <v>789</v>
      </c>
      <c r="G2089" s="231"/>
      <c r="H2089" s="65"/>
      <c r="I2089" s="222"/>
      <c r="J2089" s="66"/>
      <c r="K2089" s="66"/>
      <c r="L2089" s="66"/>
      <c r="M2089" s="64"/>
      <c r="N2089" s="304"/>
      <c r="O2089" s="305"/>
      <c r="P2089" s="127"/>
      <c r="Q2089" s="67"/>
      <c r="R2089" s="67"/>
      <c r="S2089" s="67"/>
      <c r="T2089" s="67"/>
      <c r="U2089" s="67"/>
      <c r="V2089" s="67"/>
      <c r="W2089" s="67"/>
      <c r="X2089" s="67"/>
      <c r="Y2089" s="68"/>
      <c r="Z2089" s="68"/>
      <c r="AA2089" s="68"/>
      <c r="AB2089" s="67"/>
      <c r="AC2089" s="67"/>
      <c r="AD2089" s="67"/>
      <c r="AE2089" s="67"/>
      <c r="AF2089" s="67"/>
      <c r="AG2089" s="67"/>
      <c r="AH2089" s="67"/>
      <c r="AI2089" s="67"/>
      <c r="AJ2089" s="68"/>
      <c r="AK2089" s="68"/>
      <c r="AL2089" s="68"/>
      <c r="AM2089" s="67"/>
      <c r="AN2089" s="67"/>
      <c r="AO2089" s="67"/>
      <c r="AP2089" s="67"/>
      <c r="AQ2089" s="67"/>
      <c r="AR2089" s="67"/>
      <c r="AS2089" s="67"/>
      <c r="AT2089" s="67"/>
      <c r="AU2089" s="67"/>
      <c r="AV2089" s="67"/>
      <c r="AW2089" s="67"/>
      <c r="AX2089" s="68"/>
      <c r="AY2089" s="68"/>
      <c r="AZ2089" s="69"/>
      <c r="BA2089" s="70"/>
      <c r="BB2089" s="71"/>
      <c r="BC2089" s="54"/>
      <c r="BD2089" s="41">
        <v>4</v>
      </c>
      <c r="BE2089" s="52">
        <v>44</v>
      </c>
      <c r="BF2089" s="62">
        <v>4424</v>
      </c>
      <c r="BG2089" s="275"/>
    </row>
    <row r="2090" spans="1:59" s="63" customFormat="1" ht="12.75" x14ac:dyDescent="0.2">
      <c r="A2090" s="196">
        <v>4</v>
      </c>
      <c r="B2090" s="197" t="s">
        <v>422</v>
      </c>
      <c r="C2090" s="208">
        <v>44</v>
      </c>
      <c r="D2090" s="209" t="s">
        <v>774</v>
      </c>
      <c r="E2090" s="210">
        <v>4424</v>
      </c>
      <c r="F2090" s="211" t="s">
        <v>789</v>
      </c>
      <c r="G2090" s="231" t="s">
        <v>729</v>
      </c>
      <c r="H2090" s="72" t="s">
        <v>1233</v>
      </c>
      <c r="I2090" s="223" t="s">
        <v>1247</v>
      </c>
      <c r="J2090" s="73"/>
      <c r="K2090" s="73"/>
      <c r="L2090" s="73"/>
      <c r="M2090" s="74"/>
      <c r="N2090" s="247"/>
      <c r="O2090" s="306"/>
      <c r="P2090" s="105"/>
      <c r="Q2090" s="75"/>
      <c r="R2090" s="75"/>
      <c r="S2090" s="75"/>
      <c r="T2090" s="75"/>
      <c r="U2090" s="75"/>
      <c r="V2090" s="75"/>
      <c r="W2090" s="75"/>
      <c r="X2090" s="75"/>
      <c r="Y2090" s="76" t="s">
        <v>1241</v>
      </c>
      <c r="Z2090" s="77" t="s">
        <v>1241</v>
      </c>
      <c r="AA2090" s="78">
        <f>AA$2569</f>
        <v>5000</v>
      </c>
      <c r="AB2090" s="75"/>
      <c r="AC2090" s="75"/>
      <c r="AD2090" s="75"/>
      <c r="AE2090" s="75"/>
      <c r="AF2090" s="75"/>
      <c r="AG2090" s="75"/>
      <c r="AH2090" s="75"/>
      <c r="AI2090" s="75"/>
      <c r="AJ2090" s="76" t="s">
        <v>1241</v>
      </c>
      <c r="AK2090" s="77" t="s">
        <v>1241</v>
      </c>
      <c r="AL2090" s="78">
        <f>AL$2569</f>
        <v>0</v>
      </c>
      <c r="AM2090" s="75"/>
      <c r="AN2090" s="75"/>
      <c r="AO2090" s="75"/>
      <c r="AP2090" s="75"/>
      <c r="AQ2090" s="75"/>
      <c r="AR2090" s="75"/>
      <c r="AS2090" s="75"/>
      <c r="AT2090" s="75"/>
      <c r="AU2090" s="75"/>
      <c r="AV2090" s="75"/>
      <c r="AW2090" s="76" t="s">
        <v>1241</v>
      </c>
      <c r="AX2090" s="77" t="s">
        <v>1241</v>
      </c>
      <c r="AY2090" s="78">
        <f>AY$2569</f>
        <v>500</v>
      </c>
      <c r="AZ2090" s="79"/>
      <c r="BA2090" s="80" t="str">
        <f>I2090</f>
        <v>&gt; see 4711, Thermal insulation</v>
      </c>
      <c r="BB2090" s="71"/>
      <c r="BC2090" s="95"/>
      <c r="BD2090" s="41">
        <f>A2090</f>
        <v>4</v>
      </c>
      <c r="BE2090" s="52">
        <f>C2090</f>
        <v>44</v>
      </c>
      <c r="BF2090" s="62">
        <f>E2090</f>
        <v>4424</v>
      </c>
      <c r="BG2090" s="276" t="str">
        <f>H2090</f>
        <v>Default Scenario (Link)</v>
      </c>
    </row>
    <row r="2091" spans="1:59" s="63" customFormat="1" ht="12.75" x14ac:dyDescent="0.2">
      <c r="A2091" s="196">
        <v>4</v>
      </c>
      <c r="B2091" s="197" t="s">
        <v>422</v>
      </c>
      <c r="C2091" s="208">
        <v>44</v>
      </c>
      <c r="D2091" s="209" t="s">
        <v>774</v>
      </c>
      <c r="E2091" s="210">
        <v>4424</v>
      </c>
      <c r="F2091" s="211" t="s">
        <v>789</v>
      </c>
      <c r="G2091" s="231"/>
      <c r="H2091" s="65"/>
      <c r="I2091" s="222"/>
      <c r="J2091" s="66"/>
      <c r="K2091" s="66"/>
      <c r="L2091" s="66"/>
      <c r="M2091" s="64"/>
      <c r="N2091" s="304"/>
      <c r="O2091" s="305"/>
      <c r="P2091" s="127"/>
      <c r="Q2091" s="67"/>
      <c r="R2091" s="67"/>
      <c r="S2091" s="67"/>
      <c r="T2091" s="67"/>
      <c r="U2091" s="67"/>
      <c r="V2091" s="67"/>
      <c r="W2091" s="67"/>
      <c r="X2091" s="67"/>
      <c r="Y2091" s="68"/>
      <c r="Z2091" s="68"/>
      <c r="AA2091" s="68"/>
      <c r="AB2091" s="67"/>
      <c r="AC2091" s="67"/>
      <c r="AD2091" s="67"/>
      <c r="AE2091" s="67"/>
      <c r="AF2091" s="67"/>
      <c r="AG2091" s="67"/>
      <c r="AH2091" s="67"/>
      <c r="AI2091" s="67"/>
      <c r="AJ2091" s="68"/>
      <c r="AK2091" s="68"/>
      <c r="AL2091" s="68"/>
      <c r="AM2091" s="67"/>
      <c r="AN2091" s="67"/>
      <c r="AO2091" s="67"/>
      <c r="AP2091" s="67"/>
      <c r="AQ2091" s="67"/>
      <c r="AR2091" s="67"/>
      <c r="AS2091" s="67"/>
      <c r="AT2091" s="67"/>
      <c r="AU2091" s="67"/>
      <c r="AV2091" s="67"/>
      <c r="AW2091" s="67"/>
      <c r="AX2091" s="68"/>
      <c r="AY2091" s="68"/>
      <c r="AZ2091" s="69"/>
      <c r="BA2091" s="70"/>
      <c r="BB2091" s="71"/>
      <c r="BC2091" s="54"/>
      <c r="BD2091" s="41"/>
      <c r="BE2091" s="52"/>
      <c r="BF2091" s="62"/>
      <c r="BG2091" s="275"/>
    </row>
    <row r="2092" spans="1:59" s="63" customFormat="1" ht="12.75" x14ac:dyDescent="0.2">
      <c r="A2092" s="196">
        <v>4</v>
      </c>
      <c r="B2092" s="197" t="s">
        <v>422</v>
      </c>
      <c r="C2092" s="208">
        <v>44</v>
      </c>
      <c r="D2092" s="209" t="s">
        <v>774</v>
      </c>
      <c r="E2092" s="210">
        <v>4424</v>
      </c>
      <c r="F2092" s="211" t="s">
        <v>789</v>
      </c>
      <c r="G2092" s="230"/>
      <c r="H2092" s="56"/>
      <c r="I2092" s="221"/>
      <c r="J2092" s="57"/>
      <c r="K2092" s="57"/>
      <c r="L2092" s="57"/>
      <c r="M2092" s="55"/>
      <c r="N2092" s="303"/>
      <c r="O2092" s="245"/>
      <c r="P2092" s="122"/>
      <c r="Q2092" s="58"/>
      <c r="R2092" s="58"/>
      <c r="S2092" s="58"/>
      <c r="T2092" s="58"/>
      <c r="U2092" s="58"/>
      <c r="V2092" s="58"/>
      <c r="W2092" s="58"/>
      <c r="X2092" s="58"/>
      <c r="Y2092" s="59"/>
      <c r="Z2092" s="59"/>
      <c r="AA2092" s="59"/>
      <c r="AB2092" s="58"/>
      <c r="AC2092" s="58"/>
      <c r="AD2092" s="58"/>
      <c r="AE2092" s="58"/>
      <c r="AF2092" s="58"/>
      <c r="AG2092" s="58"/>
      <c r="AH2092" s="58"/>
      <c r="AI2092" s="58"/>
      <c r="AJ2092" s="59"/>
      <c r="AK2092" s="59"/>
      <c r="AL2092" s="59"/>
      <c r="AM2092" s="58"/>
      <c r="AN2092" s="58"/>
      <c r="AO2092" s="58"/>
      <c r="AP2092" s="58"/>
      <c r="AQ2092" s="58"/>
      <c r="AR2092" s="58"/>
      <c r="AS2092" s="58"/>
      <c r="AT2092" s="58"/>
      <c r="AU2092" s="58"/>
      <c r="AV2092" s="58"/>
      <c r="AW2092" s="58"/>
      <c r="AX2092" s="59"/>
      <c r="AY2092" s="59"/>
      <c r="AZ2092" s="60"/>
      <c r="BA2092" s="61"/>
      <c r="BB2092" s="54"/>
      <c r="BC2092" s="54"/>
      <c r="BD2092" s="41">
        <v>4</v>
      </c>
      <c r="BE2092" s="52">
        <v>44</v>
      </c>
      <c r="BF2092" s="62">
        <v>4424</v>
      </c>
      <c r="BG2092" s="274"/>
    </row>
    <row r="2093" spans="1:59" s="63" customFormat="1" ht="12.75" x14ac:dyDescent="0.2">
      <c r="A2093" s="196">
        <v>4</v>
      </c>
      <c r="B2093" s="197" t="s">
        <v>422</v>
      </c>
      <c r="C2093" s="208">
        <v>44</v>
      </c>
      <c r="D2093" s="209" t="s">
        <v>774</v>
      </c>
      <c r="E2093" s="210">
        <v>4424</v>
      </c>
      <c r="F2093" s="211" t="s">
        <v>789</v>
      </c>
      <c r="G2093" s="231"/>
      <c r="H2093" s="65"/>
      <c r="I2093" s="222"/>
      <c r="J2093" s="66"/>
      <c r="K2093" s="66"/>
      <c r="L2093" s="66"/>
      <c r="M2093" s="64"/>
      <c r="N2093" s="304"/>
      <c r="O2093" s="305"/>
      <c r="P2093" s="127"/>
      <c r="Q2093" s="67"/>
      <c r="R2093" s="67"/>
      <c r="S2093" s="67"/>
      <c r="T2093" s="67"/>
      <c r="U2093" s="67"/>
      <c r="V2093" s="67"/>
      <c r="W2093" s="67"/>
      <c r="X2093" s="67"/>
      <c r="Y2093" s="68"/>
      <c r="Z2093" s="68"/>
      <c r="AA2093" s="68"/>
      <c r="AB2093" s="67"/>
      <c r="AC2093" s="67"/>
      <c r="AD2093" s="67"/>
      <c r="AE2093" s="67"/>
      <c r="AF2093" s="67"/>
      <c r="AG2093" s="67"/>
      <c r="AH2093" s="67"/>
      <c r="AI2093" s="67"/>
      <c r="AJ2093" s="68"/>
      <c r="AK2093" s="68"/>
      <c r="AL2093" s="68"/>
      <c r="AM2093" s="67"/>
      <c r="AN2093" s="67"/>
      <c r="AO2093" s="67"/>
      <c r="AP2093" s="67"/>
      <c r="AQ2093" s="67"/>
      <c r="AR2093" s="67"/>
      <c r="AS2093" s="67"/>
      <c r="AT2093" s="67"/>
      <c r="AU2093" s="67"/>
      <c r="AV2093" s="67"/>
      <c r="AW2093" s="67"/>
      <c r="AX2093" s="68"/>
      <c r="AY2093" s="68"/>
      <c r="AZ2093" s="69"/>
      <c r="BA2093" s="70"/>
      <c r="BB2093" s="71"/>
      <c r="BC2093" s="54"/>
      <c r="BD2093" s="41">
        <v>4</v>
      </c>
      <c r="BE2093" s="52">
        <v>44</v>
      </c>
      <c r="BF2093" s="62">
        <v>4424</v>
      </c>
      <c r="BG2093" s="275"/>
    </row>
    <row r="2094" spans="1:59" s="63" customFormat="1" ht="12.75" x14ac:dyDescent="0.2">
      <c r="A2094" s="196">
        <v>4</v>
      </c>
      <c r="B2094" s="197" t="s">
        <v>422</v>
      </c>
      <c r="C2094" s="208">
        <v>44</v>
      </c>
      <c r="D2094" s="209" t="s">
        <v>774</v>
      </c>
      <c r="E2094" s="210">
        <v>4424</v>
      </c>
      <c r="F2094" s="211" t="s">
        <v>789</v>
      </c>
      <c r="G2094" s="231" t="s">
        <v>645</v>
      </c>
      <c r="H2094" s="72" t="s">
        <v>1233</v>
      </c>
      <c r="I2094" s="223" t="s">
        <v>1254</v>
      </c>
      <c r="J2094" s="73"/>
      <c r="K2094" s="73"/>
      <c r="L2094" s="73"/>
      <c r="M2094" s="74"/>
      <c r="N2094" s="247"/>
      <c r="O2094" s="306"/>
      <c r="P2094" s="105"/>
      <c r="Q2094" s="75"/>
      <c r="R2094" s="75"/>
      <c r="S2094" s="75"/>
      <c r="T2094" s="75"/>
      <c r="U2094" s="75"/>
      <c r="V2094" s="75"/>
      <c r="W2094" s="75"/>
      <c r="X2094" s="75"/>
      <c r="Y2094" s="76" t="s">
        <v>1241</v>
      </c>
      <c r="Z2094" s="77" t="s">
        <v>1241</v>
      </c>
      <c r="AA2094" s="78">
        <f>AA$1275</f>
        <v>2500</v>
      </c>
      <c r="AB2094" s="75"/>
      <c r="AC2094" s="75"/>
      <c r="AD2094" s="75"/>
      <c r="AE2094" s="75"/>
      <c r="AF2094" s="75"/>
      <c r="AG2094" s="75"/>
      <c r="AH2094" s="75"/>
      <c r="AI2094" s="75"/>
      <c r="AJ2094" s="76" t="s">
        <v>1241</v>
      </c>
      <c r="AK2094" s="77" t="s">
        <v>1241</v>
      </c>
      <c r="AL2094" s="78">
        <f>AL$1275</f>
        <v>0</v>
      </c>
      <c r="AM2094" s="75"/>
      <c r="AN2094" s="75"/>
      <c r="AO2094" s="75"/>
      <c r="AP2094" s="75"/>
      <c r="AQ2094" s="75"/>
      <c r="AR2094" s="75"/>
      <c r="AS2094" s="75"/>
      <c r="AT2094" s="75"/>
      <c r="AU2094" s="75"/>
      <c r="AV2094" s="75"/>
      <c r="AW2094" s="76" t="s">
        <v>1241</v>
      </c>
      <c r="AX2094" s="77" t="s">
        <v>1241</v>
      </c>
      <c r="AY2094" s="78">
        <f>AY$1275</f>
        <v>500</v>
      </c>
      <c r="AZ2094" s="79"/>
      <c r="BA2094" s="80" t="str">
        <f>I2094</f>
        <v>&gt; see 4271, Natural stone veneer walling</v>
      </c>
      <c r="BB2094" s="71"/>
      <c r="BC2094" s="95"/>
      <c r="BD2094" s="41">
        <f>A2094</f>
        <v>4</v>
      </c>
      <c r="BE2094" s="52">
        <f>C2094</f>
        <v>44</v>
      </c>
      <c r="BF2094" s="62">
        <f>E2094</f>
        <v>4424</v>
      </c>
      <c r="BG2094" s="276" t="str">
        <f>H2094</f>
        <v>Default Scenario (Link)</v>
      </c>
    </row>
    <row r="2095" spans="1:59" s="63" customFormat="1" ht="12.75" x14ac:dyDescent="0.2">
      <c r="A2095" s="196">
        <v>4</v>
      </c>
      <c r="B2095" s="197" t="s">
        <v>422</v>
      </c>
      <c r="C2095" s="208">
        <v>44</v>
      </c>
      <c r="D2095" s="209" t="s">
        <v>774</v>
      </c>
      <c r="E2095" s="210">
        <v>4424</v>
      </c>
      <c r="F2095" s="211" t="s">
        <v>789</v>
      </c>
      <c r="G2095" s="231"/>
      <c r="H2095" s="65"/>
      <c r="I2095" s="222"/>
      <c r="J2095" s="66"/>
      <c r="K2095" s="66"/>
      <c r="L2095" s="66"/>
      <c r="M2095" s="64"/>
      <c r="N2095" s="304"/>
      <c r="O2095" s="305"/>
      <c r="P2095" s="127"/>
      <c r="Q2095" s="67"/>
      <c r="R2095" s="67"/>
      <c r="S2095" s="67"/>
      <c r="T2095" s="67"/>
      <c r="U2095" s="67"/>
      <c r="V2095" s="67"/>
      <c r="W2095" s="67"/>
      <c r="X2095" s="67"/>
      <c r="Y2095" s="68"/>
      <c r="Z2095" s="68"/>
      <c r="AA2095" s="68"/>
      <c r="AB2095" s="67"/>
      <c r="AC2095" s="67"/>
      <c r="AD2095" s="67"/>
      <c r="AE2095" s="67"/>
      <c r="AF2095" s="67"/>
      <c r="AG2095" s="67"/>
      <c r="AH2095" s="67"/>
      <c r="AI2095" s="67"/>
      <c r="AJ2095" s="68"/>
      <c r="AK2095" s="68"/>
      <c r="AL2095" s="68"/>
      <c r="AM2095" s="67"/>
      <c r="AN2095" s="67"/>
      <c r="AO2095" s="67"/>
      <c r="AP2095" s="67"/>
      <c r="AQ2095" s="67"/>
      <c r="AR2095" s="67"/>
      <c r="AS2095" s="67"/>
      <c r="AT2095" s="67"/>
      <c r="AU2095" s="67"/>
      <c r="AV2095" s="67"/>
      <c r="AW2095" s="67"/>
      <c r="AX2095" s="68"/>
      <c r="AY2095" s="68"/>
      <c r="AZ2095" s="69"/>
      <c r="BA2095" s="70"/>
      <c r="BB2095" s="71"/>
      <c r="BC2095" s="54"/>
      <c r="BD2095" s="41"/>
      <c r="BE2095" s="52"/>
      <c r="BF2095" s="62"/>
      <c r="BG2095" s="275"/>
    </row>
    <row r="2096" spans="1:59" s="63" customFormat="1" ht="12.75" x14ac:dyDescent="0.2">
      <c r="A2096" s="196">
        <v>4</v>
      </c>
      <c r="B2096" s="197" t="s">
        <v>422</v>
      </c>
      <c r="C2096" s="208">
        <v>44</v>
      </c>
      <c r="D2096" s="209" t="s">
        <v>774</v>
      </c>
      <c r="E2096" s="210">
        <v>4424</v>
      </c>
      <c r="F2096" s="211" t="s">
        <v>789</v>
      </c>
      <c r="G2096" s="230"/>
      <c r="H2096" s="56"/>
      <c r="I2096" s="221"/>
      <c r="J2096" s="57"/>
      <c r="K2096" s="57"/>
      <c r="L2096" s="57"/>
      <c r="M2096" s="55"/>
      <c r="N2096" s="303"/>
      <c r="O2096" s="245"/>
      <c r="P2096" s="122"/>
      <c r="Q2096" s="58"/>
      <c r="R2096" s="58"/>
      <c r="S2096" s="58"/>
      <c r="T2096" s="58"/>
      <c r="U2096" s="58"/>
      <c r="V2096" s="58"/>
      <c r="W2096" s="58"/>
      <c r="X2096" s="58"/>
      <c r="Y2096" s="59"/>
      <c r="Z2096" s="59"/>
      <c r="AA2096" s="59"/>
      <c r="AB2096" s="58"/>
      <c r="AC2096" s="58"/>
      <c r="AD2096" s="58"/>
      <c r="AE2096" s="58"/>
      <c r="AF2096" s="58"/>
      <c r="AG2096" s="58"/>
      <c r="AH2096" s="58"/>
      <c r="AI2096" s="58"/>
      <c r="AJ2096" s="59"/>
      <c r="AK2096" s="59"/>
      <c r="AL2096" s="59"/>
      <c r="AM2096" s="58"/>
      <c r="AN2096" s="58"/>
      <c r="AO2096" s="58"/>
      <c r="AP2096" s="58"/>
      <c r="AQ2096" s="58"/>
      <c r="AR2096" s="58"/>
      <c r="AS2096" s="58"/>
      <c r="AT2096" s="58"/>
      <c r="AU2096" s="58"/>
      <c r="AV2096" s="58"/>
      <c r="AW2096" s="58"/>
      <c r="AX2096" s="59"/>
      <c r="AY2096" s="59"/>
      <c r="AZ2096" s="60"/>
      <c r="BA2096" s="61"/>
      <c r="BB2096" s="54"/>
      <c r="BC2096" s="54"/>
      <c r="BD2096" s="41">
        <v>4</v>
      </c>
      <c r="BE2096" s="52">
        <v>44</v>
      </c>
      <c r="BF2096" s="62">
        <v>4424</v>
      </c>
      <c r="BG2096" s="274"/>
    </row>
    <row r="2097" spans="1:59" x14ac:dyDescent="0.25">
      <c r="A2097" s="196">
        <v>4</v>
      </c>
      <c r="B2097" s="197" t="s">
        <v>422</v>
      </c>
      <c r="C2097" s="208">
        <v>44</v>
      </c>
      <c r="D2097" s="209" t="s">
        <v>774</v>
      </c>
      <c r="E2097" s="212">
        <v>4432</v>
      </c>
      <c r="F2097" s="213" t="s">
        <v>791</v>
      </c>
      <c r="G2097" s="234"/>
      <c r="H2097" s="138"/>
      <c r="I2097" s="224"/>
      <c r="J2097" s="98"/>
      <c r="K2097" s="98"/>
      <c r="L2097" s="98"/>
      <c r="M2097" s="137"/>
      <c r="N2097" s="322"/>
      <c r="O2097" s="323"/>
      <c r="P2097" s="139"/>
      <c r="Q2097" s="139"/>
      <c r="R2097" s="139"/>
      <c r="S2097" s="139"/>
      <c r="T2097" s="139"/>
      <c r="U2097" s="139"/>
      <c r="V2097" s="139"/>
      <c r="W2097" s="139"/>
      <c r="X2097" s="139"/>
      <c r="Y2097" s="100"/>
      <c r="Z2097" s="125"/>
      <c r="AA2097" s="125"/>
      <c r="AB2097" s="139"/>
      <c r="AC2097" s="139"/>
      <c r="AD2097" s="139"/>
      <c r="AE2097" s="139"/>
      <c r="AF2097" s="139"/>
      <c r="AG2097" s="139"/>
      <c r="AH2097" s="139"/>
      <c r="AI2097" s="139"/>
      <c r="AJ2097" s="100"/>
      <c r="AK2097" s="125"/>
      <c r="AL2097" s="125"/>
      <c r="AM2097" s="139"/>
      <c r="AN2097" s="139"/>
      <c r="AO2097" s="139"/>
      <c r="AP2097" s="139"/>
      <c r="AQ2097" s="139"/>
      <c r="AR2097" s="139"/>
      <c r="AS2097" s="139"/>
      <c r="AT2097" s="139"/>
      <c r="AU2097" s="139"/>
      <c r="AV2097" s="139"/>
      <c r="AW2097" s="99"/>
      <c r="AX2097" s="125"/>
      <c r="AY2097" s="100"/>
      <c r="AZ2097" s="140"/>
      <c r="BA2097" s="141"/>
      <c r="BB2097" s="136"/>
      <c r="BC2097" s="136"/>
      <c r="BD2097" s="41">
        <v>4</v>
      </c>
      <c r="BE2097" s="52">
        <v>44</v>
      </c>
      <c r="BF2097" s="103">
        <v>4432</v>
      </c>
      <c r="BG2097" s="283"/>
    </row>
    <row r="2098" spans="1:59" s="63" customFormat="1" ht="12.75" x14ac:dyDescent="0.2">
      <c r="A2098" s="196">
        <v>4</v>
      </c>
      <c r="B2098" s="197" t="s">
        <v>422</v>
      </c>
      <c r="C2098" s="208">
        <v>44</v>
      </c>
      <c r="D2098" s="209" t="s">
        <v>774</v>
      </c>
      <c r="E2098" s="212">
        <v>4432</v>
      </c>
      <c r="F2098" s="213" t="s">
        <v>791</v>
      </c>
      <c r="G2098" s="232"/>
      <c r="H2098" s="97"/>
      <c r="I2098" s="224"/>
      <c r="J2098" s="98"/>
      <c r="K2098" s="98"/>
      <c r="L2098" s="98"/>
      <c r="M2098" s="96"/>
      <c r="N2098" s="307"/>
      <c r="O2098" s="246"/>
      <c r="P2098" s="124"/>
      <c r="Q2098" s="99"/>
      <c r="R2098" s="99"/>
      <c r="S2098" s="99"/>
      <c r="T2098" s="99"/>
      <c r="U2098" s="99"/>
      <c r="V2098" s="99"/>
      <c r="W2098" s="99"/>
      <c r="X2098" s="99"/>
      <c r="Y2098" s="100"/>
      <c r="Z2098" s="100"/>
      <c r="AA2098" s="100"/>
      <c r="AB2098" s="99"/>
      <c r="AC2098" s="99"/>
      <c r="AD2098" s="99"/>
      <c r="AE2098" s="99"/>
      <c r="AF2098" s="99"/>
      <c r="AG2098" s="99"/>
      <c r="AH2098" s="99"/>
      <c r="AI2098" s="99"/>
      <c r="AJ2098" s="100"/>
      <c r="AK2098" s="100"/>
      <c r="AL2098" s="100"/>
      <c r="AM2098" s="99"/>
      <c r="AN2098" s="99"/>
      <c r="AO2098" s="99"/>
      <c r="AP2098" s="99"/>
      <c r="AQ2098" s="99"/>
      <c r="AR2098" s="99"/>
      <c r="AS2098" s="99"/>
      <c r="AT2098" s="99"/>
      <c r="AU2098" s="99"/>
      <c r="AV2098" s="99"/>
      <c r="AW2098" s="99"/>
      <c r="AX2098" s="100"/>
      <c r="AY2098" s="100"/>
      <c r="AZ2098" s="101"/>
      <c r="BA2098" s="102"/>
      <c r="BB2098" s="95"/>
      <c r="BC2098" s="95"/>
      <c r="BD2098" s="41">
        <v>4</v>
      </c>
      <c r="BE2098" s="52">
        <v>44</v>
      </c>
      <c r="BF2098" s="103">
        <v>4432</v>
      </c>
      <c r="BG2098" s="277"/>
    </row>
    <row r="2099" spans="1:59" s="63" customFormat="1" ht="12.75" x14ac:dyDescent="0.2">
      <c r="A2099" s="196">
        <v>4</v>
      </c>
      <c r="B2099" s="197" t="s">
        <v>422</v>
      </c>
      <c r="C2099" s="208">
        <v>44</v>
      </c>
      <c r="D2099" s="209" t="s">
        <v>774</v>
      </c>
      <c r="E2099" s="212">
        <v>4432</v>
      </c>
      <c r="F2099" s="213" t="s">
        <v>791</v>
      </c>
      <c r="G2099" s="231" t="s">
        <v>792</v>
      </c>
      <c r="H2099" s="65"/>
      <c r="I2099" s="222"/>
      <c r="J2099" s="66"/>
      <c r="K2099" s="66"/>
      <c r="L2099" s="66"/>
      <c r="M2099" s="64"/>
      <c r="N2099" s="304"/>
      <c r="O2099" s="305"/>
      <c r="P2099" s="127"/>
      <c r="Q2099" s="67"/>
      <c r="R2099" s="67"/>
      <c r="S2099" s="67"/>
      <c r="T2099" s="67"/>
      <c r="U2099" s="67"/>
      <c r="V2099" s="67"/>
      <c r="W2099" s="67"/>
      <c r="X2099" s="67"/>
      <c r="Y2099" s="68"/>
      <c r="Z2099" s="68"/>
      <c r="AA2099" s="68"/>
      <c r="AB2099" s="67"/>
      <c r="AC2099" s="67"/>
      <c r="AD2099" s="67"/>
      <c r="AE2099" s="67"/>
      <c r="AF2099" s="67"/>
      <c r="AG2099" s="67"/>
      <c r="AH2099" s="67"/>
      <c r="AI2099" s="67"/>
      <c r="AJ2099" s="68"/>
      <c r="AK2099" s="68"/>
      <c r="AL2099" s="68"/>
      <c r="AM2099" s="67"/>
      <c r="AN2099" s="67"/>
      <c r="AO2099" s="67"/>
      <c r="AP2099" s="67"/>
      <c r="AQ2099" s="67"/>
      <c r="AR2099" s="67"/>
      <c r="AS2099" s="67"/>
      <c r="AT2099" s="67"/>
      <c r="AU2099" s="67"/>
      <c r="AV2099" s="67"/>
      <c r="AW2099" s="67"/>
      <c r="AX2099" s="68"/>
      <c r="AY2099" s="68"/>
      <c r="AZ2099" s="69"/>
      <c r="BA2099" s="70"/>
      <c r="BB2099" s="71"/>
      <c r="BC2099" s="95"/>
      <c r="BD2099" s="41">
        <v>4</v>
      </c>
      <c r="BE2099" s="52">
        <v>44</v>
      </c>
      <c r="BF2099" s="103">
        <v>4432</v>
      </c>
      <c r="BG2099" s="275"/>
    </row>
    <row r="2100" spans="1:59" s="63" customFormat="1" ht="12.75" x14ac:dyDescent="0.2">
      <c r="A2100" s="196">
        <v>4</v>
      </c>
      <c r="B2100" s="197" t="s">
        <v>422</v>
      </c>
      <c r="C2100" s="208">
        <v>44</v>
      </c>
      <c r="D2100" s="209" t="s">
        <v>774</v>
      </c>
      <c r="E2100" s="212">
        <v>4432</v>
      </c>
      <c r="F2100" s="213" t="s">
        <v>791</v>
      </c>
      <c r="G2100" s="231" t="s">
        <v>792</v>
      </c>
      <c r="H2100" s="72" t="s">
        <v>47</v>
      </c>
      <c r="I2100" s="223"/>
      <c r="J2100" s="73"/>
      <c r="K2100" s="73"/>
      <c r="L2100" s="73"/>
      <c r="M2100" s="74"/>
      <c r="N2100" s="247"/>
      <c r="O2100" s="306"/>
      <c r="P2100" s="105"/>
      <c r="Q2100" s="75"/>
      <c r="R2100" s="75"/>
      <c r="S2100" s="75"/>
      <c r="T2100" s="75"/>
      <c r="U2100" s="75"/>
      <c r="V2100" s="75"/>
      <c r="W2100" s="75"/>
      <c r="X2100" s="75"/>
      <c r="Y2100" s="76">
        <f>IF(ISNUMBER(VLOOKUP(Y2102,P$7:W$7,MATCH(Y2102,P$7:W$7))),VLOOKUP(Y2102,P$7:W$7,MATCH(Y2102,P$7:W$7)),IF(N2104=0,"No Data",IF(Y2102&gt;0,"&lt;100",0)))</f>
        <v>10000</v>
      </c>
      <c r="Z2100" s="77">
        <f>IF(ISNUMBER(VLOOKUP(Z2104,P$7:W$7,MATCH(Z2104,P$7:W$7))),VLOOKUP(Z2104,P$7:W$7,MATCH(Z2104,P$7:W$7)),IF(N2104=0,"No Data",IF(Z2104&gt;0,"&lt;100",0)))</f>
        <v>10000</v>
      </c>
      <c r="AA2100" s="106">
        <f>IF(ISNUMBER(Z2100),Z2100,0)</f>
        <v>10000</v>
      </c>
      <c r="AB2100" s="75"/>
      <c r="AC2100" s="75"/>
      <c r="AD2100" s="75"/>
      <c r="AE2100" s="75"/>
      <c r="AF2100" s="75"/>
      <c r="AG2100" s="75"/>
      <c r="AH2100" s="75"/>
      <c r="AI2100" s="75"/>
      <c r="AJ2100" s="76">
        <f>IF(ISNUMBER(VLOOKUP(AJ2102,AB$7:AH$7,MATCH(AJ2102,AB$7:AH$7))),VLOOKUP(AJ2102,AB$7:AH$7,MATCH(AJ2102,AB$7:AH$7)),IF(N2104=0,"No Data",IF(AJ2102&gt;0,"&lt;50",0)))</f>
        <v>0</v>
      </c>
      <c r="AK2100" s="77">
        <f>IF(ISNUMBER(VLOOKUP(AK2104,AB$7:AH$7,MATCH(AK2104,AB$7:AH$7))),VLOOKUP(AK2104,AB$7:AH$7,MATCH(AK2104,AB$7:AH$7)),IF(N2104=0,"No Data",IF(AK2104&gt;0,"&lt;50",0)))</f>
        <v>0</v>
      </c>
      <c r="AL2100" s="106">
        <f>IF(ISNUMBER(AK2100),AK2100,0)</f>
        <v>0</v>
      </c>
      <c r="AM2100" s="75"/>
      <c r="AN2100" s="75"/>
      <c r="AO2100" s="75"/>
      <c r="AP2100" s="75"/>
      <c r="AQ2100" s="75"/>
      <c r="AR2100" s="75"/>
      <c r="AS2100" s="75"/>
      <c r="AT2100" s="75"/>
      <c r="AU2100" s="75"/>
      <c r="AV2100" s="75"/>
      <c r="AW2100" s="76">
        <f>IF(ISNUMBER(VLOOKUP(AW2102,AM$7:AU$7,MATCH(AW2102,AM$7:AU$7))),VLOOKUP(AW2102,AM$7:AU$7,MATCH(AW2102,AM$7:AU$7)),IF(N2104=0,"No Data",IF(AW2102&gt;0,"&lt;10",0)))</f>
        <v>50</v>
      </c>
      <c r="AX2100" s="77">
        <f>IF(ISNUMBER(VLOOKUP(AX2104,AM$7:AU$7,MATCH(AX2104,AM$7:AU$7))),VLOOKUP(AX2104,AM$7:AU$7,MATCH(AX2104,AM$7:AU$7)),IF(N2104=0,"No Data",IF(AX2104&gt;0,"&lt;10",0)))</f>
        <v>50</v>
      </c>
      <c r="AY2100" s="106">
        <f>IF(ISNUMBER(AX2100),AX2100,0)</f>
        <v>50</v>
      </c>
      <c r="AZ2100" s="79"/>
      <c r="BA2100" s="80"/>
      <c r="BB2100" s="71"/>
      <c r="BC2100" s="95"/>
      <c r="BD2100" s="41">
        <v>4</v>
      </c>
      <c r="BE2100" s="52">
        <v>44</v>
      </c>
      <c r="BF2100" s="103">
        <v>4432</v>
      </c>
      <c r="BG2100" s="276" t="s">
        <v>47</v>
      </c>
    </row>
    <row r="2101" spans="1:59" s="63" customFormat="1" ht="12.75" x14ac:dyDescent="0.2">
      <c r="A2101" s="196">
        <v>4</v>
      </c>
      <c r="B2101" s="197" t="s">
        <v>422</v>
      </c>
      <c r="C2101" s="208">
        <v>44</v>
      </c>
      <c r="D2101" s="209" t="s">
        <v>774</v>
      </c>
      <c r="E2101" s="212">
        <v>4432</v>
      </c>
      <c r="F2101" s="213" t="s">
        <v>791</v>
      </c>
      <c r="G2101" s="231" t="s">
        <v>792</v>
      </c>
      <c r="H2101" s="81" t="s">
        <v>48</v>
      </c>
      <c r="I2101" s="223"/>
      <c r="J2101" s="73"/>
      <c r="K2101" s="73"/>
      <c r="L2101" s="73"/>
      <c r="M2101" s="74"/>
      <c r="N2101" s="247"/>
      <c r="O2101" s="306"/>
      <c r="P2101" s="105"/>
      <c r="Q2101" s="75"/>
      <c r="R2101" s="75"/>
      <c r="S2101" s="75"/>
      <c r="T2101" s="75"/>
      <c r="U2101" s="75"/>
      <c r="V2101" s="75"/>
      <c r="W2101" s="75"/>
      <c r="X2101" s="75"/>
      <c r="Y2101" s="82">
        <f>MIN(X2105:X2113)</f>
        <v>0</v>
      </c>
      <c r="Z2101" s="83"/>
      <c r="AA2101" s="83"/>
      <c r="AB2101" s="75"/>
      <c r="AC2101" s="75"/>
      <c r="AD2101" s="75"/>
      <c r="AE2101" s="75"/>
      <c r="AF2101" s="75"/>
      <c r="AG2101" s="75"/>
      <c r="AH2101" s="75"/>
      <c r="AI2101" s="75"/>
      <c r="AJ2101" s="82">
        <f>MIN(AI2105:AI2113)</f>
        <v>0</v>
      </c>
      <c r="AK2101" s="83"/>
      <c r="AL2101" s="83"/>
      <c r="AM2101" s="75"/>
      <c r="AN2101" s="75"/>
      <c r="AO2101" s="75"/>
      <c r="AP2101" s="75"/>
      <c r="AQ2101" s="75"/>
      <c r="AR2101" s="75"/>
      <c r="AS2101" s="75"/>
      <c r="AT2101" s="75"/>
      <c r="AU2101" s="75"/>
      <c r="AV2101" s="75"/>
      <c r="AW2101" s="82">
        <f>MIN(AV2105:AV2113)</f>
        <v>50</v>
      </c>
      <c r="AX2101" s="83"/>
      <c r="AY2101" s="83"/>
      <c r="AZ2101" s="79"/>
      <c r="BA2101" s="80"/>
      <c r="BB2101" s="71"/>
      <c r="BC2101" s="95"/>
      <c r="BD2101" s="41">
        <v>4</v>
      </c>
      <c r="BE2101" s="52">
        <v>44</v>
      </c>
      <c r="BF2101" s="103">
        <v>4432</v>
      </c>
      <c r="BG2101" s="278" t="s">
        <v>48</v>
      </c>
    </row>
    <row r="2102" spans="1:59" s="63" customFormat="1" ht="12.75" x14ac:dyDescent="0.2">
      <c r="A2102" s="196">
        <v>4</v>
      </c>
      <c r="B2102" s="197" t="s">
        <v>422</v>
      </c>
      <c r="C2102" s="208">
        <v>44</v>
      </c>
      <c r="D2102" s="209" t="s">
        <v>774</v>
      </c>
      <c r="E2102" s="212">
        <v>4432</v>
      </c>
      <c r="F2102" s="213" t="s">
        <v>791</v>
      </c>
      <c r="G2102" s="231" t="s">
        <v>792</v>
      </c>
      <c r="H2102" s="81" t="s">
        <v>49</v>
      </c>
      <c r="I2102" s="223"/>
      <c r="J2102" s="73"/>
      <c r="K2102" s="73"/>
      <c r="L2102" s="73"/>
      <c r="M2102" s="74"/>
      <c r="N2102" s="247"/>
      <c r="O2102" s="306"/>
      <c r="P2102" s="105"/>
      <c r="Q2102" s="75"/>
      <c r="R2102" s="75"/>
      <c r="S2102" s="75"/>
      <c r="T2102" s="75"/>
      <c r="U2102" s="75"/>
      <c r="V2102" s="75"/>
      <c r="W2102" s="75"/>
      <c r="X2102" s="75"/>
      <c r="Y2102" s="84">
        <f>IF(ISNUMBER(AVERAGE(X2105:X2113)),AVERAGE(X2105:X2113),0)</f>
        <v>19455.555555555555</v>
      </c>
      <c r="Z2102" s="83"/>
      <c r="AA2102" s="83"/>
      <c r="AB2102" s="75"/>
      <c r="AC2102" s="75"/>
      <c r="AD2102" s="75"/>
      <c r="AE2102" s="75"/>
      <c r="AF2102" s="75"/>
      <c r="AG2102" s="75"/>
      <c r="AH2102" s="75"/>
      <c r="AI2102" s="75"/>
      <c r="AJ2102" s="84">
        <f>IF(ISNUMBER(AVERAGE(AI2105:AI2113)),AVERAGE(AI2105:AI2113),0)</f>
        <v>0</v>
      </c>
      <c r="AK2102" s="83"/>
      <c r="AL2102" s="83"/>
      <c r="AM2102" s="75"/>
      <c r="AN2102" s="75"/>
      <c r="AO2102" s="75"/>
      <c r="AP2102" s="75"/>
      <c r="AQ2102" s="75"/>
      <c r="AR2102" s="75"/>
      <c r="AS2102" s="75"/>
      <c r="AT2102" s="75"/>
      <c r="AU2102" s="75"/>
      <c r="AV2102" s="75"/>
      <c r="AW2102" s="84">
        <f>IF(ISNUMBER(AVERAGE(AV2105:AV2113)),AVERAGE(AV2105:AV2113),0)</f>
        <v>88.888888888888886</v>
      </c>
      <c r="AX2102" s="83"/>
      <c r="AY2102" s="83"/>
      <c r="AZ2102" s="79"/>
      <c r="BA2102" s="80"/>
      <c r="BB2102" s="71"/>
      <c r="BC2102" s="95"/>
      <c r="BD2102" s="41">
        <v>4</v>
      </c>
      <c r="BE2102" s="52">
        <v>44</v>
      </c>
      <c r="BF2102" s="103">
        <v>4432</v>
      </c>
      <c r="BG2102" s="278" t="s">
        <v>49</v>
      </c>
    </row>
    <row r="2103" spans="1:59" s="63" customFormat="1" ht="12.75" x14ac:dyDescent="0.2">
      <c r="A2103" s="196">
        <v>4</v>
      </c>
      <c r="B2103" s="197" t="s">
        <v>422</v>
      </c>
      <c r="C2103" s="208">
        <v>44</v>
      </c>
      <c r="D2103" s="209" t="s">
        <v>774</v>
      </c>
      <c r="E2103" s="212">
        <v>4432</v>
      </c>
      <c r="F2103" s="213" t="s">
        <v>791</v>
      </c>
      <c r="G2103" s="231" t="s">
        <v>792</v>
      </c>
      <c r="H2103" s="81" t="s">
        <v>50</v>
      </c>
      <c r="I2103" s="223"/>
      <c r="J2103" s="73"/>
      <c r="K2103" s="73"/>
      <c r="L2103" s="73"/>
      <c r="M2103" s="74"/>
      <c r="N2103" s="247"/>
      <c r="O2103" s="306"/>
      <c r="P2103" s="105"/>
      <c r="Q2103" s="75"/>
      <c r="R2103" s="75"/>
      <c r="S2103" s="75"/>
      <c r="T2103" s="75"/>
      <c r="U2103" s="75"/>
      <c r="V2103" s="75"/>
      <c r="W2103" s="75"/>
      <c r="X2103" s="75"/>
      <c r="Y2103" s="84">
        <f>MAX(X2105:X2113)</f>
        <v>25000</v>
      </c>
      <c r="Z2103" s="83"/>
      <c r="AA2103" s="83"/>
      <c r="AB2103" s="75"/>
      <c r="AC2103" s="75"/>
      <c r="AD2103" s="75"/>
      <c r="AE2103" s="75"/>
      <c r="AF2103" s="75"/>
      <c r="AG2103" s="75"/>
      <c r="AH2103" s="75"/>
      <c r="AI2103" s="75"/>
      <c r="AJ2103" s="84">
        <f>MAX(AI2105:AI2113)</f>
        <v>0</v>
      </c>
      <c r="AK2103" s="83"/>
      <c r="AL2103" s="83"/>
      <c r="AM2103" s="75"/>
      <c r="AN2103" s="75"/>
      <c r="AO2103" s="75"/>
      <c r="AP2103" s="75"/>
      <c r="AQ2103" s="75"/>
      <c r="AR2103" s="75"/>
      <c r="AS2103" s="75"/>
      <c r="AT2103" s="75"/>
      <c r="AU2103" s="75"/>
      <c r="AV2103" s="75"/>
      <c r="AW2103" s="84">
        <f>MAX(AV2105:AV2113)</f>
        <v>100</v>
      </c>
      <c r="AX2103" s="83"/>
      <c r="AY2103" s="83"/>
      <c r="AZ2103" s="79"/>
      <c r="BA2103" s="80"/>
      <c r="BB2103" s="71"/>
      <c r="BC2103" s="95"/>
      <c r="BD2103" s="41">
        <v>4</v>
      </c>
      <c r="BE2103" s="52">
        <v>44</v>
      </c>
      <c r="BF2103" s="103">
        <v>4432</v>
      </c>
      <c r="BG2103" s="278" t="s">
        <v>50</v>
      </c>
    </row>
    <row r="2104" spans="1:59" s="63" customFormat="1" ht="12.75" x14ac:dyDescent="0.2">
      <c r="A2104" s="196">
        <v>4</v>
      </c>
      <c r="B2104" s="197" t="s">
        <v>422</v>
      </c>
      <c r="C2104" s="208">
        <v>44</v>
      </c>
      <c r="D2104" s="209" t="s">
        <v>774</v>
      </c>
      <c r="E2104" s="212">
        <v>4432</v>
      </c>
      <c r="F2104" s="213" t="s">
        <v>791</v>
      </c>
      <c r="G2104" s="231" t="s">
        <v>792</v>
      </c>
      <c r="H2104" s="85" t="s">
        <v>51</v>
      </c>
      <c r="I2104" s="223"/>
      <c r="J2104" s="73"/>
      <c r="K2104" s="73"/>
      <c r="L2104" s="73"/>
      <c r="M2104" s="74"/>
      <c r="N2104" s="248">
        <f>SUM(N2105:N2113)</f>
        <v>15</v>
      </c>
      <c r="O2104" s="293">
        <f>SUM(O2105:O2113)</f>
        <v>0.99999999999999989</v>
      </c>
      <c r="P2104" s="292"/>
      <c r="Q2104" s="87"/>
      <c r="R2104" s="87"/>
      <c r="S2104" s="87"/>
      <c r="T2104" s="87"/>
      <c r="U2104" s="87"/>
      <c r="V2104" s="87"/>
      <c r="W2104" s="87"/>
      <c r="X2104" s="87"/>
      <c r="Y2104" s="88"/>
      <c r="Z2104" s="107">
        <f>SUM(Z2105:Z2113)</f>
        <v>11693.333333333332</v>
      </c>
      <c r="AA2104" s="88"/>
      <c r="AB2104" s="87"/>
      <c r="AC2104" s="87"/>
      <c r="AD2104" s="87"/>
      <c r="AE2104" s="87"/>
      <c r="AF2104" s="87"/>
      <c r="AG2104" s="87"/>
      <c r="AH2104" s="87"/>
      <c r="AI2104" s="87"/>
      <c r="AJ2104" s="88"/>
      <c r="AK2104" s="107">
        <f>SUM(AK2105:AK2113)</f>
        <v>0</v>
      </c>
      <c r="AL2104" s="88"/>
      <c r="AM2104" s="87"/>
      <c r="AN2104" s="87"/>
      <c r="AO2104" s="87"/>
      <c r="AP2104" s="87"/>
      <c r="AQ2104" s="87"/>
      <c r="AR2104" s="87"/>
      <c r="AS2104" s="87"/>
      <c r="AT2104" s="87"/>
      <c r="AU2104" s="87"/>
      <c r="AV2104" s="87"/>
      <c r="AW2104" s="112"/>
      <c r="AX2104" s="107">
        <f>SUM(AX2105:AX2113)</f>
        <v>73.333333333333329</v>
      </c>
      <c r="AY2104" s="88"/>
      <c r="AZ2104" s="79"/>
      <c r="BA2104" s="80"/>
      <c r="BB2104" s="71"/>
      <c r="BC2104" s="95"/>
      <c r="BD2104" s="41">
        <v>4</v>
      </c>
      <c r="BE2104" s="52">
        <v>44</v>
      </c>
      <c r="BF2104" s="103">
        <v>4432</v>
      </c>
      <c r="BG2104" s="279" t="s">
        <v>51</v>
      </c>
    </row>
    <row r="2105" spans="1:59" s="63" customFormat="1" ht="12.75" x14ac:dyDescent="0.2">
      <c r="A2105" s="196">
        <v>4</v>
      </c>
      <c r="B2105" s="197" t="s">
        <v>422</v>
      </c>
      <c r="C2105" s="208">
        <v>44</v>
      </c>
      <c r="D2105" s="209" t="s">
        <v>774</v>
      </c>
      <c r="E2105" s="212">
        <v>4432</v>
      </c>
      <c r="F2105" s="213" t="s">
        <v>791</v>
      </c>
      <c r="G2105" s="231" t="s">
        <v>792</v>
      </c>
      <c r="H2105" s="89" t="s">
        <v>52</v>
      </c>
      <c r="I2105" s="90" t="s">
        <v>465</v>
      </c>
      <c r="J2105" s="90"/>
      <c r="K2105" s="90" t="s">
        <v>64</v>
      </c>
      <c r="L2105" s="90" t="s">
        <v>467</v>
      </c>
      <c r="M2105" s="91"/>
      <c r="N2105" s="312">
        <v>4</v>
      </c>
      <c r="O2105" s="313">
        <f>N2105/N$2104</f>
        <v>0.26666666666666666</v>
      </c>
      <c r="P2105" s="104"/>
      <c r="Q2105" s="92"/>
      <c r="R2105" s="92"/>
      <c r="S2105" s="92"/>
      <c r="T2105" s="92"/>
      <c r="U2105" s="92"/>
      <c r="V2105" s="92"/>
      <c r="W2105" s="92"/>
      <c r="X2105" s="109">
        <f t="shared" ref="X2105:X2113" si="272">P2105*P$7+Q2105*Q$7+R2105*R$7+S2105*S$7+T2105*T$7+U2105*U$7+V2105*V$7+W2105*W$7</f>
        <v>0</v>
      </c>
      <c r="Y2105" s="83"/>
      <c r="Z2105" s="110">
        <f t="shared" ref="Z2105:Z2113" si="273">X2105*$O2105</f>
        <v>0</v>
      </c>
      <c r="AA2105" s="111"/>
      <c r="AB2105" s="92"/>
      <c r="AC2105" s="92"/>
      <c r="AD2105" s="92"/>
      <c r="AE2105" s="92"/>
      <c r="AF2105" s="92"/>
      <c r="AG2105" s="92"/>
      <c r="AH2105" s="92"/>
      <c r="AI2105" s="109">
        <f t="shared" ref="AI2105:AI2113" si="274">AB2105*AB$7+AC2105*AC$7+AD2105*AD$7+AE2105*AE$7+AF2105*AF$7+AG2105*AG$7+AH2105*AH$7</f>
        <v>0</v>
      </c>
      <c r="AJ2105" s="83"/>
      <c r="AK2105" s="110">
        <f t="shared" ref="AK2105:AK2113" si="275">AI2105*$O2105</f>
        <v>0</v>
      </c>
      <c r="AL2105" s="111"/>
      <c r="AM2105" s="92"/>
      <c r="AN2105" s="92"/>
      <c r="AO2105" s="92">
        <v>1</v>
      </c>
      <c r="AP2105" s="92"/>
      <c r="AQ2105" s="92"/>
      <c r="AR2105" s="92"/>
      <c r="AS2105" s="92"/>
      <c r="AT2105" s="92"/>
      <c r="AU2105" s="92"/>
      <c r="AV2105" s="109">
        <f t="shared" ref="AV2105:AV2113" si="276">AM2105*AM$7+AN2105*AN$7+AO2105*AO$7+AP2105*AP$7+AQ2105*AQ$7+AR2105*AR$7+AS2105*AS$7+AT2105*AT$7+AU2105*AU$7</f>
        <v>50</v>
      </c>
      <c r="AW2105" s="75"/>
      <c r="AX2105" s="110">
        <f t="shared" ref="AX2105:AX2113" si="277">AV2105*$O2105</f>
        <v>13.333333333333334</v>
      </c>
      <c r="AY2105" s="111"/>
      <c r="AZ2105" s="93"/>
      <c r="BA2105" s="94" t="s">
        <v>105</v>
      </c>
      <c r="BB2105" s="71"/>
      <c r="BC2105" s="95"/>
      <c r="BD2105" s="41">
        <v>4</v>
      </c>
      <c r="BE2105" s="52">
        <v>44</v>
      </c>
      <c r="BF2105" s="103">
        <v>4432</v>
      </c>
      <c r="BG2105" s="280" t="s">
        <v>52</v>
      </c>
    </row>
    <row r="2106" spans="1:59" s="63" customFormat="1" ht="12.75" x14ac:dyDescent="0.2">
      <c r="A2106" s="196">
        <v>4</v>
      </c>
      <c r="B2106" s="197" t="s">
        <v>422</v>
      </c>
      <c r="C2106" s="208">
        <v>44</v>
      </c>
      <c r="D2106" s="209" t="s">
        <v>774</v>
      </c>
      <c r="E2106" s="212">
        <v>4432</v>
      </c>
      <c r="F2106" s="213" t="s">
        <v>791</v>
      </c>
      <c r="G2106" s="231" t="s">
        <v>792</v>
      </c>
      <c r="H2106" s="89"/>
      <c r="I2106" s="90" t="s">
        <v>463</v>
      </c>
      <c r="J2106" s="90"/>
      <c r="K2106" s="90" t="s">
        <v>64</v>
      </c>
      <c r="L2106" s="90" t="s">
        <v>413</v>
      </c>
      <c r="M2106" s="91"/>
      <c r="N2106" s="312">
        <v>4</v>
      </c>
      <c r="O2106" s="313">
        <f t="shared" ref="O2106:O2113" si="278">N2106/N$2104</f>
        <v>0.26666666666666666</v>
      </c>
      <c r="P2106" s="104">
        <v>1</v>
      </c>
      <c r="Q2106" s="92"/>
      <c r="R2106" s="92"/>
      <c r="S2106" s="92"/>
      <c r="T2106" s="92"/>
      <c r="U2106" s="92"/>
      <c r="V2106" s="92"/>
      <c r="W2106" s="92"/>
      <c r="X2106" s="109">
        <f t="shared" si="272"/>
        <v>100</v>
      </c>
      <c r="Y2106" s="83"/>
      <c r="Z2106" s="110">
        <f t="shared" si="273"/>
        <v>26.666666666666668</v>
      </c>
      <c r="AA2106" s="111"/>
      <c r="AB2106" s="92"/>
      <c r="AC2106" s="92"/>
      <c r="AD2106" s="92"/>
      <c r="AE2106" s="92"/>
      <c r="AF2106" s="92"/>
      <c r="AG2106" s="92"/>
      <c r="AH2106" s="92"/>
      <c r="AI2106" s="109">
        <f t="shared" si="274"/>
        <v>0</v>
      </c>
      <c r="AJ2106" s="83"/>
      <c r="AK2106" s="110">
        <f t="shared" si="275"/>
        <v>0</v>
      </c>
      <c r="AL2106" s="111"/>
      <c r="AM2106" s="92"/>
      <c r="AN2106" s="92"/>
      <c r="AO2106" s="92">
        <v>1</v>
      </c>
      <c r="AP2106" s="92"/>
      <c r="AQ2106" s="92"/>
      <c r="AR2106" s="92"/>
      <c r="AS2106" s="92"/>
      <c r="AT2106" s="92"/>
      <c r="AU2106" s="92"/>
      <c r="AV2106" s="109">
        <f t="shared" si="276"/>
        <v>50</v>
      </c>
      <c r="AW2106" s="75"/>
      <c r="AX2106" s="110">
        <f t="shared" si="277"/>
        <v>13.333333333333334</v>
      </c>
      <c r="AY2106" s="111"/>
      <c r="AZ2106" s="93"/>
      <c r="BA2106" s="94" t="s">
        <v>105</v>
      </c>
      <c r="BB2106" s="71"/>
      <c r="BC2106" s="95"/>
      <c r="BD2106" s="41">
        <v>4</v>
      </c>
      <c r="BE2106" s="52">
        <v>44</v>
      </c>
      <c r="BF2106" s="103">
        <v>4432</v>
      </c>
      <c r="BG2106" s="280" t="s">
        <v>52</v>
      </c>
    </row>
    <row r="2107" spans="1:59" s="63" customFormat="1" ht="12.75" x14ac:dyDescent="0.2">
      <c r="A2107" s="196">
        <v>4</v>
      </c>
      <c r="B2107" s="197" t="s">
        <v>422</v>
      </c>
      <c r="C2107" s="208">
        <v>44</v>
      </c>
      <c r="D2107" s="209" t="s">
        <v>774</v>
      </c>
      <c r="E2107" s="212">
        <v>4432</v>
      </c>
      <c r="F2107" s="213" t="s">
        <v>791</v>
      </c>
      <c r="G2107" s="231" t="s">
        <v>792</v>
      </c>
      <c r="H2107" s="89"/>
      <c r="I2107" s="90" t="s">
        <v>451</v>
      </c>
      <c r="J2107" s="90"/>
      <c r="K2107" s="90" t="s">
        <v>129</v>
      </c>
      <c r="L2107" s="90" t="s">
        <v>448</v>
      </c>
      <c r="M2107" s="91"/>
      <c r="N2107" s="312">
        <v>1</v>
      </c>
      <c r="O2107" s="313">
        <f t="shared" si="278"/>
        <v>6.6666666666666666E-2</v>
      </c>
      <c r="P2107" s="104"/>
      <c r="Q2107" s="92"/>
      <c r="R2107" s="92"/>
      <c r="S2107" s="92"/>
      <c r="T2107" s="92"/>
      <c r="U2107" s="92"/>
      <c r="V2107" s="92"/>
      <c r="W2107" s="92">
        <v>1</v>
      </c>
      <c r="X2107" s="109">
        <f t="shared" si="272"/>
        <v>25000</v>
      </c>
      <c r="Y2107" s="83"/>
      <c r="Z2107" s="110">
        <f t="shared" si="273"/>
        <v>1666.6666666666667</v>
      </c>
      <c r="AA2107" s="111"/>
      <c r="AB2107" s="92"/>
      <c r="AC2107" s="92"/>
      <c r="AD2107" s="92"/>
      <c r="AE2107" s="92"/>
      <c r="AF2107" s="92"/>
      <c r="AG2107" s="92"/>
      <c r="AH2107" s="92"/>
      <c r="AI2107" s="109">
        <f t="shared" si="274"/>
        <v>0</v>
      </c>
      <c r="AJ2107" s="83"/>
      <c r="AK2107" s="110">
        <f t="shared" si="275"/>
        <v>0</v>
      </c>
      <c r="AL2107" s="111"/>
      <c r="AM2107" s="92"/>
      <c r="AN2107" s="92"/>
      <c r="AO2107" s="92"/>
      <c r="AP2107" s="92">
        <v>1</v>
      </c>
      <c r="AQ2107" s="92"/>
      <c r="AR2107" s="92"/>
      <c r="AS2107" s="92"/>
      <c r="AT2107" s="92"/>
      <c r="AU2107" s="92"/>
      <c r="AV2107" s="109">
        <f t="shared" si="276"/>
        <v>100</v>
      </c>
      <c r="AW2107" s="75"/>
      <c r="AX2107" s="110">
        <f t="shared" si="277"/>
        <v>6.666666666666667</v>
      </c>
      <c r="AY2107" s="111"/>
      <c r="AZ2107" s="93"/>
      <c r="BA2107" s="94" t="s">
        <v>554</v>
      </c>
      <c r="BB2107" s="71"/>
      <c r="BC2107" s="95"/>
      <c r="BD2107" s="41">
        <v>4</v>
      </c>
      <c r="BE2107" s="52">
        <v>44</v>
      </c>
      <c r="BF2107" s="103">
        <v>4432</v>
      </c>
      <c r="BG2107" s="280" t="s">
        <v>52</v>
      </c>
    </row>
    <row r="2108" spans="1:59" s="63" customFormat="1" ht="12.75" x14ac:dyDescent="0.2">
      <c r="A2108" s="196">
        <v>4</v>
      </c>
      <c r="B2108" s="197" t="s">
        <v>422</v>
      </c>
      <c r="C2108" s="208">
        <v>44</v>
      </c>
      <c r="D2108" s="209" t="s">
        <v>774</v>
      </c>
      <c r="E2108" s="212">
        <v>4432</v>
      </c>
      <c r="F2108" s="213" t="s">
        <v>791</v>
      </c>
      <c r="G2108" s="231" t="s">
        <v>792</v>
      </c>
      <c r="H2108" s="89"/>
      <c r="I2108" s="90" t="s">
        <v>444</v>
      </c>
      <c r="J2108" s="90"/>
      <c r="K2108" s="90" t="s">
        <v>545</v>
      </c>
      <c r="L2108" s="90" t="s">
        <v>787</v>
      </c>
      <c r="M2108" s="91"/>
      <c r="N2108" s="312">
        <v>1</v>
      </c>
      <c r="O2108" s="313">
        <f t="shared" si="278"/>
        <v>6.6666666666666666E-2</v>
      </c>
      <c r="P2108" s="104"/>
      <c r="Q2108" s="92"/>
      <c r="R2108" s="92"/>
      <c r="S2108" s="92"/>
      <c r="T2108" s="92"/>
      <c r="U2108" s="92"/>
      <c r="V2108" s="92"/>
      <c r="W2108" s="92">
        <v>1</v>
      </c>
      <c r="X2108" s="109">
        <f t="shared" si="272"/>
        <v>25000</v>
      </c>
      <c r="Y2108" s="83"/>
      <c r="Z2108" s="110">
        <f t="shared" si="273"/>
        <v>1666.6666666666667</v>
      </c>
      <c r="AA2108" s="111"/>
      <c r="AB2108" s="92"/>
      <c r="AC2108" s="92"/>
      <c r="AD2108" s="92"/>
      <c r="AE2108" s="92"/>
      <c r="AF2108" s="92"/>
      <c r="AG2108" s="92"/>
      <c r="AH2108" s="92"/>
      <c r="AI2108" s="109">
        <f t="shared" si="274"/>
        <v>0</v>
      </c>
      <c r="AJ2108" s="83"/>
      <c r="AK2108" s="110">
        <f t="shared" si="275"/>
        <v>0</v>
      </c>
      <c r="AL2108" s="111"/>
      <c r="AM2108" s="92"/>
      <c r="AN2108" s="92"/>
      <c r="AO2108" s="92"/>
      <c r="AP2108" s="92">
        <v>1</v>
      </c>
      <c r="AQ2108" s="92"/>
      <c r="AR2108" s="92"/>
      <c r="AS2108" s="92"/>
      <c r="AT2108" s="92"/>
      <c r="AU2108" s="92"/>
      <c r="AV2108" s="109">
        <f t="shared" si="276"/>
        <v>100</v>
      </c>
      <c r="AW2108" s="75"/>
      <c r="AX2108" s="110">
        <f t="shared" si="277"/>
        <v>6.666666666666667</v>
      </c>
      <c r="AY2108" s="111"/>
      <c r="AZ2108" s="93"/>
      <c r="BA2108" s="94" t="s">
        <v>554</v>
      </c>
      <c r="BB2108" s="71"/>
      <c r="BC2108" s="95"/>
      <c r="BD2108" s="41">
        <v>4</v>
      </c>
      <c r="BE2108" s="52">
        <v>44</v>
      </c>
      <c r="BF2108" s="103">
        <v>4432</v>
      </c>
      <c r="BG2108" s="280" t="s">
        <v>52</v>
      </c>
    </row>
    <row r="2109" spans="1:59" s="63" customFormat="1" ht="12.75" x14ac:dyDescent="0.2">
      <c r="A2109" s="196">
        <v>4</v>
      </c>
      <c r="B2109" s="197" t="s">
        <v>422</v>
      </c>
      <c r="C2109" s="208">
        <v>44</v>
      </c>
      <c r="D2109" s="209" t="s">
        <v>774</v>
      </c>
      <c r="E2109" s="212">
        <v>4432</v>
      </c>
      <c r="F2109" s="213" t="s">
        <v>791</v>
      </c>
      <c r="G2109" s="231" t="s">
        <v>792</v>
      </c>
      <c r="H2109" s="89"/>
      <c r="I2109" s="90" t="s">
        <v>96</v>
      </c>
      <c r="J2109" s="90"/>
      <c r="K2109" s="90" t="s">
        <v>73</v>
      </c>
      <c r="L2109" s="90" t="s">
        <v>95</v>
      </c>
      <c r="M2109" s="91"/>
      <c r="N2109" s="312">
        <v>1</v>
      </c>
      <c r="O2109" s="313">
        <f t="shared" si="278"/>
        <v>6.6666666666666666E-2</v>
      </c>
      <c r="P2109" s="104"/>
      <c r="Q2109" s="92"/>
      <c r="R2109" s="92"/>
      <c r="S2109" s="92"/>
      <c r="T2109" s="92"/>
      <c r="U2109" s="92"/>
      <c r="V2109" s="92"/>
      <c r="W2109" s="92">
        <v>1</v>
      </c>
      <c r="X2109" s="109">
        <f t="shared" si="272"/>
        <v>25000</v>
      </c>
      <c r="Y2109" s="83"/>
      <c r="Z2109" s="110">
        <f t="shared" si="273"/>
        <v>1666.6666666666667</v>
      </c>
      <c r="AA2109" s="111"/>
      <c r="AB2109" s="92"/>
      <c r="AC2109" s="92"/>
      <c r="AD2109" s="92"/>
      <c r="AE2109" s="92"/>
      <c r="AF2109" s="92"/>
      <c r="AG2109" s="92"/>
      <c r="AH2109" s="92"/>
      <c r="AI2109" s="109">
        <f t="shared" si="274"/>
        <v>0</v>
      </c>
      <c r="AJ2109" s="83"/>
      <c r="AK2109" s="110">
        <f t="shared" si="275"/>
        <v>0</v>
      </c>
      <c r="AL2109" s="111"/>
      <c r="AM2109" s="92"/>
      <c r="AN2109" s="92"/>
      <c r="AO2109" s="92"/>
      <c r="AP2109" s="92">
        <v>1</v>
      </c>
      <c r="AQ2109" s="92"/>
      <c r="AR2109" s="92"/>
      <c r="AS2109" s="92"/>
      <c r="AT2109" s="92"/>
      <c r="AU2109" s="92"/>
      <c r="AV2109" s="109">
        <f t="shared" si="276"/>
        <v>100</v>
      </c>
      <c r="AW2109" s="75"/>
      <c r="AX2109" s="110">
        <f t="shared" si="277"/>
        <v>6.666666666666667</v>
      </c>
      <c r="AY2109" s="111"/>
      <c r="AZ2109" s="93"/>
      <c r="BA2109" s="94" t="s">
        <v>554</v>
      </c>
      <c r="BB2109" s="71"/>
      <c r="BC2109" s="95"/>
      <c r="BD2109" s="41">
        <v>4</v>
      </c>
      <c r="BE2109" s="52">
        <v>44</v>
      </c>
      <c r="BF2109" s="103">
        <v>4432</v>
      </c>
      <c r="BG2109" s="280" t="s">
        <v>52</v>
      </c>
    </row>
    <row r="2110" spans="1:59" s="63" customFormat="1" ht="12.75" x14ac:dyDescent="0.2">
      <c r="A2110" s="196">
        <v>4</v>
      </c>
      <c r="B2110" s="197" t="s">
        <v>422</v>
      </c>
      <c r="C2110" s="208">
        <v>44</v>
      </c>
      <c r="D2110" s="209" t="s">
        <v>774</v>
      </c>
      <c r="E2110" s="212">
        <v>4432</v>
      </c>
      <c r="F2110" s="213" t="s">
        <v>791</v>
      </c>
      <c r="G2110" s="231" t="s">
        <v>792</v>
      </c>
      <c r="H2110" s="89"/>
      <c r="I2110" s="90" t="s">
        <v>440</v>
      </c>
      <c r="J2110" s="90" t="s">
        <v>793</v>
      </c>
      <c r="K2110" s="90" t="s">
        <v>73</v>
      </c>
      <c r="L2110" s="90" t="s">
        <v>69</v>
      </c>
      <c r="M2110" s="91"/>
      <c r="N2110" s="312">
        <v>1</v>
      </c>
      <c r="O2110" s="313">
        <f t="shared" si="278"/>
        <v>6.6666666666666666E-2</v>
      </c>
      <c r="P2110" s="104"/>
      <c r="Q2110" s="92"/>
      <c r="R2110" s="92"/>
      <c r="S2110" s="92"/>
      <c r="T2110" s="92"/>
      <c r="U2110" s="92"/>
      <c r="V2110" s="92"/>
      <c r="W2110" s="92">
        <v>1</v>
      </c>
      <c r="X2110" s="109">
        <f t="shared" si="272"/>
        <v>25000</v>
      </c>
      <c r="Y2110" s="83"/>
      <c r="Z2110" s="110">
        <f t="shared" si="273"/>
        <v>1666.6666666666667</v>
      </c>
      <c r="AA2110" s="111"/>
      <c r="AB2110" s="92"/>
      <c r="AC2110" s="92"/>
      <c r="AD2110" s="92"/>
      <c r="AE2110" s="92"/>
      <c r="AF2110" s="92"/>
      <c r="AG2110" s="92"/>
      <c r="AH2110" s="92"/>
      <c r="AI2110" s="109">
        <f t="shared" si="274"/>
        <v>0</v>
      </c>
      <c r="AJ2110" s="83"/>
      <c r="AK2110" s="110">
        <f t="shared" si="275"/>
        <v>0</v>
      </c>
      <c r="AL2110" s="111"/>
      <c r="AM2110" s="92"/>
      <c r="AN2110" s="92"/>
      <c r="AO2110" s="92"/>
      <c r="AP2110" s="92">
        <v>1</v>
      </c>
      <c r="AQ2110" s="92"/>
      <c r="AR2110" s="92"/>
      <c r="AS2110" s="92"/>
      <c r="AT2110" s="92"/>
      <c r="AU2110" s="92"/>
      <c r="AV2110" s="109">
        <f t="shared" si="276"/>
        <v>100</v>
      </c>
      <c r="AW2110" s="75"/>
      <c r="AX2110" s="110">
        <f t="shared" si="277"/>
        <v>6.666666666666667</v>
      </c>
      <c r="AY2110" s="111"/>
      <c r="AZ2110" s="93"/>
      <c r="BA2110" s="94" t="s">
        <v>554</v>
      </c>
      <c r="BB2110" s="71"/>
      <c r="BC2110" s="95"/>
      <c r="BD2110" s="41">
        <v>4</v>
      </c>
      <c r="BE2110" s="52">
        <v>44</v>
      </c>
      <c r="BF2110" s="103">
        <v>4432</v>
      </c>
      <c r="BG2110" s="280" t="s">
        <v>52</v>
      </c>
    </row>
    <row r="2111" spans="1:59" s="63" customFormat="1" ht="12.75" x14ac:dyDescent="0.2">
      <c r="A2111" s="196">
        <v>4</v>
      </c>
      <c r="B2111" s="197" t="s">
        <v>422</v>
      </c>
      <c r="C2111" s="208">
        <v>44</v>
      </c>
      <c r="D2111" s="209" t="s">
        <v>774</v>
      </c>
      <c r="E2111" s="212">
        <v>4432</v>
      </c>
      <c r="F2111" s="213" t="s">
        <v>791</v>
      </c>
      <c r="G2111" s="231" t="s">
        <v>792</v>
      </c>
      <c r="H2111" s="89"/>
      <c r="I2111" s="90" t="s">
        <v>160</v>
      </c>
      <c r="J2111" s="90"/>
      <c r="K2111" s="90" t="s">
        <v>459</v>
      </c>
      <c r="L2111" s="90" t="s">
        <v>69</v>
      </c>
      <c r="M2111" s="91"/>
      <c r="N2111" s="312">
        <v>1</v>
      </c>
      <c r="O2111" s="313">
        <f t="shared" si="278"/>
        <v>6.6666666666666666E-2</v>
      </c>
      <c r="P2111" s="104"/>
      <c r="Q2111" s="92"/>
      <c r="R2111" s="92"/>
      <c r="S2111" s="92"/>
      <c r="T2111" s="92"/>
      <c r="U2111" s="92"/>
      <c r="V2111" s="92"/>
      <c r="W2111" s="92">
        <v>1</v>
      </c>
      <c r="X2111" s="109">
        <f t="shared" si="272"/>
        <v>25000</v>
      </c>
      <c r="Y2111" s="83"/>
      <c r="Z2111" s="110">
        <f t="shared" si="273"/>
        <v>1666.6666666666667</v>
      </c>
      <c r="AA2111" s="111"/>
      <c r="AB2111" s="92"/>
      <c r="AC2111" s="92"/>
      <c r="AD2111" s="92"/>
      <c r="AE2111" s="92"/>
      <c r="AF2111" s="92"/>
      <c r="AG2111" s="92"/>
      <c r="AH2111" s="92"/>
      <c r="AI2111" s="109">
        <f t="shared" si="274"/>
        <v>0</v>
      </c>
      <c r="AJ2111" s="83"/>
      <c r="AK2111" s="110">
        <f t="shared" si="275"/>
        <v>0</v>
      </c>
      <c r="AL2111" s="111"/>
      <c r="AM2111" s="92"/>
      <c r="AN2111" s="92"/>
      <c r="AO2111" s="92"/>
      <c r="AP2111" s="92">
        <v>1</v>
      </c>
      <c r="AQ2111" s="92"/>
      <c r="AR2111" s="92"/>
      <c r="AS2111" s="92"/>
      <c r="AT2111" s="92"/>
      <c r="AU2111" s="92"/>
      <c r="AV2111" s="109">
        <f t="shared" si="276"/>
        <v>100</v>
      </c>
      <c r="AW2111" s="75"/>
      <c r="AX2111" s="110">
        <f t="shared" si="277"/>
        <v>6.666666666666667</v>
      </c>
      <c r="AY2111" s="111"/>
      <c r="AZ2111" s="93"/>
      <c r="BA2111" s="94" t="s">
        <v>554</v>
      </c>
      <c r="BB2111" s="71"/>
      <c r="BC2111" s="95"/>
      <c r="BD2111" s="41">
        <v>4</v>
      </c>
      <c r="BE2111" s="52">
        <v>44</v>
      </c>
      <c r="BF2111" s="103">
        <v>4432</v>
      </c>
      <c r="BG2111" s="280" t="s">
        <v>52</v>
      </c>
    </row>
    <row r="2112" spans="1:59" s="63" customFormat="1" ht="12.75" x14ac:dyDescent="0.2">
      <c r="A2112" s="196">
        <v>4</v>
      </c>
      <c r="B2112" s="197" t="s">
        <v>422</v>
      </c>
      <c r="C2112" s="208">
        <v>44</v>
      </c>
      <c r="D2112" s="209" t="s">
        <v>774</v>
      </c>
      <c r="E2112" s="212">
        <v>4432</v>
      </c>
      <c r="F2112" s="213" t="s">
        <v>791</v>
      </c>
      <c r="G2112" s="231" t="s">
        <v>792</v>
      </c>
      <c r="H2112" s="89"/>
      <c r="I2112" s="90" t="s">
        <v>778</v>
      </c>
      <c r="J2112" s="90"/>
      <c r="K2112" s="90" t="s">
        <v>237</v>
      </c>
      <c r="L2112" s="90"/>
      <c r="M2112" s="91"/>
      <c r="N2112" s="312">
        <v>1</v>
      </c>
      <c r="O2112" s="313">
        <f t="shared" si="278"/>
        <v>6.6666666666666666E-2</v>
      </c>
      <c r="P2112" s="104"/>
      <c r="Q2112" s="92"/>
      <c r="R2112" s="92"/>
      <c r="S2112" s="92"/>
      <c r="T2112" s="92"/>
      <c r="U2112" s="92"/>
      <c r="V2112" s="92"/>
      <c r="W2112" s="92">
        <v>1</v>
      </c>
      <c r="X2112" s="109">
        <f t="shared" si="272"/>
        <v>25000</v>
      </c>
      <c r="Y2112" s="83"/>
      <c r="Z2112" s="110">
        <f t="shared" si="273"/>
        <v>1666.6666666666667</v>
      </c>
      <c r="AA2112" s="111"/>
      <c r="AB2112" s="92"/>
      <c r="AC2112" s="92"/>
      <c r="AD2112" s="92"/>
      <c r="AE2112" s="92"/>
      <c r="AF2112" s="92"/>
      <c r="AG2112" s="92"/>
      <c r="AH2112" s="92"/>
      <c r="AI2112" s="109">
        <f t="shared" si="274"/>
        <v>0</v>
      </c>
      <c r="AJ2112" s="83"/>
      <c r="AK2112" s="110">
        <f t="shared" si="275"/>
        <v>0</v>
      </c>
      <c r="AL2112" s="111"/>
      <c r="AM2112" s="92"/>
      <c r="AN2112" s="92"/>
      <c r="AO2112" s="92"/>
      <c r="AP2112" s="92">
        <v>1</v>
      </c>
      <c r="AQ2112" s="92"/>
      <c r="AR2112" s="92"/>
      <c r="AS2112" s="92"/>
      <c r="AT2112" s="92"/>
      <c r="AU2112" s="92"/>
      <c r="AV2112" s="109">
        <f t="shared" si="276"/>
        <v>100</v>
      </c>
      <c r="AW2112" s="75"/>
      <c r="AX2112" s="110">
        <f t="shared" si="277"/>
        <v>6.666666666666667</v>
      </c>
      <c r="AY2112" s="111"/>
      <c r="AZ2112" s="93"/>
      <c r="BA2112" s="94" t="s">
        <v>554</v>
      </c>
      <c r="BB2112" s="71"/>
      <c r="BC2112" s="95"/>
      <c r="BD2112" s="41">
        <v>4</v>
      </c>
      <c r="BE2112" s="52">
        <v>44</v>
      </c>
      <c r="BF2112" s="103">
        <v>4432</v>
      </c>
      <c r="BG2112" s="280" t="s">
        <v>52</v>
      </c>
    </row>
    <row r="2113" spans="1:59" s="63" customFormat="1" ht="12.75" x14ac:dyDescent="0.2">
      <c r="A2113" s="196">
        <v>4</v>
      </c>
      <c r="B2113" s="197" t="s">
        <v>422</v>
      </c>
      <c r="C2113" s="208">
        <v>44</v>
      </c>
      <c r="D2113" s="209" t="s">
        <v>774</v>
      </c>
      <c r="E2113" s="212">
        <v>4432</v>
      </c>
      <c r="F2113" s="213" t="s">
        <v>791</v>
      </c>
      <c r="G2113" s="231" t="s">
        <v>792</v>
      </c>
      <c r="H2113" s="89"/>
      <c r="I2113" s="90" t="s">
        <v>166</v>
      </c>
      <c r="J2113" s="90"/>
      <c r="K2113" s="90" t="s">
        <v>73</v>
      </c>
      <c r="L2113" s="90" t="s">
        <v>95</v>
      </c>
      <c r="M2113" s="91"/>
      <c r="N2113" s="312">
        <v>1</v>
      </c>
      <c r="O2113" s="313">
        <f t="shared" si="278"/>
        <v>6.6666666666666666E-2</v>
      </c>
      <c r="P2113" s="104"/>
      <c r="Q2113" s="92"/>
      <c r="R2113" s="92"/>
      <c r="S2113" s="92"/>
      <c r="T2113" s="92"/>
      <c r="U2113" s="92"/>
      <c r="V2113" s="92"/>
      <c r="W2113" s="92">
        <v>1</v>
      </c>
      <c r="X2113" s="109">
        <f t="shared" si="272"/>
        <v>25000</v>
      </c>
      <c r="Y2113" s="83"/>
      <c r="Z2113" s="110">
        <f t="shared" si="273"/>
        <v>1666.6666666666667</v>
      </c>
      <c r="AA2113" s="111"/>
      <c r="AB2113" s="92"/>
      <c r="AC2113" s="92"/>
      <c r="AD2113" s="92"/>
      <c r="AE2113" s="92"/>
      <c r="AF2113" s="92"/>
      <c r="AG2113" s="92"/>
      <c r="AH2113" s="92"/>
      <c r="AI2113" s="109">
        <f t="shared" si="274"/>
        <v>0</v>
      </c>
      <c r="AJ2113" s="83"/>
      <c r="AK2113" s="110">
        <f t="shared" si="275"/>
        <v>0</v>
      </c>
      <c r="AL2113" s="111"/>
      <c r="AM2113" s="92"/>
      <c r="AN2113" s="92"/>
      <c r="AO2113" s="92"/>
      <c r="AP2113" s="92">
        <v>1</v>
      </c>
      <c r="AQ2113" s="92"/>
      <c r="AR2113" s="92"/>
      <c r="AS2113" s="92"/>
      <c r="AT2113" s="92"/>
      <c r="AU2113" s="92"/>
      <c r="AV2113" s="109">
        <f t="shared" si="276"/>
        <v>100</v>
      </c>
      <c r="AW2113" s="75"/>
      <c r="AX2113" s="110">
        <f t="shared" si="277"/>
        <v>6.666666666666667</v>
      </c>
      <c r="AY2113" s="111"/>
      <c r="AZ2113" s="93"/>
      <c r="BA2113" s="94" t="s">
        <v>554</v>
      </c>
      <c r="BB2113" s="71"/>
      <c r="BC2113" s="95"/>
      <c r="BD2113" s="41">
        <v>4</v>
      </c>
      <c r="BE2113" s="52">
        <v>44</v>
      </c>
      <c r="BF2113" s="103">
        <v>4432</v>
      </c>
      <c r="BG2113" s="280" t="s">
        <v>52</v>
      </c>
    </row>
    <row r="2114" spans="1:59" s="63" customFormat="1" ht="12.75" x14ac:dyDescent="0.2">
      <c r="A2114" s="196">
        <v>4</v>
      </c>
      <c r="B2114" s="197" t="s">
        <v>422</v>
      </c>
      <c r="C2114" s="208">
        <v>44</v>
      </c>
      <c r="D2114" s="209" t="s">
        <v>774</v>
      </c>
      <c r="E2114" s="212">
        <v>4432</v>
      </c>
      <c r="F2114" s="213" t="s">
        <v>791</v>
      </c>
      <c r="G2114" s="231" t="s">
        <v>792</v>
      </c>
      <c r="H2114" s="65"/>
      <c r="I2114" s="222"/>
      <c r="J2114" s="66"/>
      <c r="K2114" s="66"/>
      <c r="L2114" s="66"/>
      <c r="M2114" s="64"/>
      <c r="N2114" s="304"/>
      <c r="O2114" s="305"/>
      <c r="P2114" s="127"/>
      <c r="Q2114" s="67"/>
      <c r="R2114" s="67"/>
      <c r="S2114" s="67"/>
      <c r="T2114" s="67"/>
      <c r="U2114" s="67"/>
      <c r="V2114" s="67"/>
      <c r="W2114" s="67"/>
      <c r="X2114" s="67"/>
      <c r="Y2114" s="68"/>
      <c r="Z2114" s="68"/>
      <c r="AA2114" s="68"/>
      <c r="AB2114" s="67"/>
      <c r="AC2114" s="67"/>
      <c r="AD2114" s="67"/>
      <c r="AE2114" s="67"/>
      <c r="AF2114" s="67"/>
      <c r="AG2114" s="67"/>
      <c r="AH2114" s="67"/>
      <c r="AI2114" s="67"/>
      <c r="AJ2114" s="68"/>
      <c r="AK2114" s="68"/>
      <c r="AL2114" s="68"/>
      <c r="AM2114" s="67"/>
      <c r="AN2114" s="67"/>
      <c r="AO2114" s="67"/>
      <c r="AP2114" s="67"/>
      <c r="AQ2114" s="67"/>
      <c r="AR2114" s="67"/>
      <c r="AS2114" s="67"/>
      <c r="AT2114" s="67"/>
      <c r="AU2114" s="67"/>
      <c r="AV2114" s="67"/>
      <c r="AW2114" s="67"/>
      <c r="AX2114" s="68"/>
      <c r="AY2114" s="68"/>
      <c r="AZ2114" s="69"/>
      <c r="BA2114" s="70"/>
      <c r="BB2114" s="71"/>
      <c r="BC2114" s="54"/>
      <c r="BD2114" s="41"/>
      <c r="BE2114" s="52"/>
      <c r="BF2114" s="62"/>
      <c r="BG2114" s="275"/>
    </row>
    <row r="2115" spans="1:59" s="63" customFormat="1" ht="12.75" x14ac:dyDescent="0.2">
      <c r="A2115" s="196">
        <v>4</v>
      </c>
      <c r="B2115" s="197" t="s">
        <v>422</v>
      </c>
      <c r="C2115" s="208">
        <v>44</v>
      </c>
      <c r="D2115" s="209" t="s">
        <v>774</v>
      </c>
      <c r="E2115" s="212">
        <v>4432</v>
      </c>
      <c r="F2115" s="213" t="s">
        <v>791</v>
      </c>
      <c r="G2115" s="232"/>
      <c r="H2115" s="97"/>
      <c r="I2115" s="224"/>
      <c r="J2115" s="98"/>
      <c r="K2115" s="98"/>
      <c r="L2115" s="98"/>
      <c r="M2115" s="96"/>
      <c r="N2115" s="307"/>
      <c r="O2115" s="246"/>
      <c r="P2115" s="124"/>
      <c r="Q2115" s="99"/>
      <c r="R2115" s="99"/>
      <c r="S2115" s="99"/>
      <c r="T2115" s="99"/>
      <c r="U2115" s="99"/>
      <c r="V2115" s="99"/>
      <c r="W2115" s="99"/>
      <c r="X2115" s="99"/>
      <c r="Y2115" s="100"/>
      <c r="Z2115" s="100"/>
      <c r="AA2115" s="100"/>
      <c r="AB2115" s="99"/>
      <c r="AC2115" s="99"/>
      <c r="AD2115" s="99"/>
      <c r="AE2115" s="99"/>
      <c r="AF2115" s="99"/>
      <c r="AG2115" s="99"/>
      <c r="AH2115" s="99"/>
      <c r="AI2115" s="99"/>
      <c r="AJ2115" s="100"/>
      <c r="AK2115" s="100"/>
      <c r="AL2115" s="100"/>
      <c r="AM2115" s="99"/>
      <c r="AN2115" s="99"/>
      <c r="AO2115" s="99"/>
      <c r="AP2115" s="99"/>
      <c r="AQ2115" s="99"/>
      <c r="AR2115" s="99"/>
      <c r="AS2115" s="99"/>
      <c r="AT2115" s="99"/>
      <c r="AU2115" s="99"/>
      <c r="AV2115" s="99"/>
      <c r="AW2115" s="99"/>
      <c r="AX2115" s="100"/>
      <c r="AY2115" s="100"/>
      <c r="AZ2115" s="101"/>
      <c r="BA2115" s="102"/>
      <c r="BB2115" s="95"/>
      <c r="BC2115" s="95"/>
      <c r="BD2115" s="41">
        <v>4</v>
      </c>
      <c r="BE2115" s="52">
        <v>44</v>
      </c>
      <c r="BF2115" s="103">
        <v>4432</v>
      </c>
      <c r="BG2115" s="277"/>
    </row>
    <row r="2116" spans="1:59" s="63" customFormat="1" ht="12.75" x14ac:dyDescent="0.2">
      <c r="A2116" s="196">
        <v>4</v>
      </c>
      <c r="B2116" s="197" t="s">
        <v>422</v>
      </c>
      <c r="C2116" s="208">
        <v>44</v>
      </c>
      <c r="D2116" s="209" t="s">
        <v>774</v>
      </c>
      <c r="E2116" s="212">
        <v>4432</v>
      </c>
      <c r="F2116" s="213" t="s">
        <v>791</v>
      </c>
      <c r="G2116" s="231"/>
      <c r="H2116" s="65"/>
      <c r="I2116" s="222"/>
      <c r="J2116" s="66"/>
      <c r="K2116" s="66"/>
      <c r="L2116" s="66"/>
      <c r="M2116" s="64"/>
      <c r="N2116" s="304"/>
      <c r="O2116" s="305"/>
      <c r="P2116" s="127"/>
      <c r="Q2116" s="67"/>
      <c r="R2116" s="67"/>
      <c r="S2116" s="67"/>
      <c r="T2116" s="67"/>
      <c r="U2116" s="67"/>
      <c r="V2116" s="67"/>
      <c r="W2116" s="67"/>
      <c r="X2116" s="67"/>
      <c r="Y2116" s="68"/>
      <c r="Z2116" s="68"/>
      <c r="AA2116" s="68"/>
      <c r="AB2116" s="67"/>
      <c r="AC2116" s="67"/>
      <c r="AD2116" s="67"/>
      <c r="AE2116" s="67"/>
      <c r="AF2116" s="67"/>
      <c r="AG2116" s="67"/>
      <c r="AH2116" s="67"/>
      <c r="AI2116" s="67"/>
      <c r="AJ2116" s="68"/>
      <c r="AK2116" s="68"/>
      <c r="AL2116" s="68"/>
      <c r="AM2116" s="67"/>
      <c r="AN2116" s="67"/>
      <c r="AO2116" s="67"/>
      <c r="AP2116" s="67"/>
      <c r="AQ2116" s="67"/>
      <c r="AR2116" s="67"/>
      <c r="AS2116" s="67"/>
      <c r="AT2116" s="67"/>
      <c r="AU2116" s="67"/>
      <c r="AV2116" s="67"/>
      <c r="AW2116" s="67"/>
      <c r="AX2116" s="68"/>
      <c r="AY2116" s="68"/>
      <c r="AZ2116" s="69"/>
      <c r="BA2116" s="70"/>
      <c r="BB2116" s="71"/>
      <c r="BC2116" s="95"/>
      <c r="BD2116" s="41">
        <v>4</v>
      </c>
      <c r="BE2116" s="52">
        <v>44</v>
      </c>
      <c r="BF2116" s="103">
        <v>4432</v>
      </c>
      <c r="BG2116" s="275"/>
    </row>
    <row r="2117" spans="1:59" s="63" customFormat="1" ht="12.75" x14ac:dyDescent="0.2">
      <c r="A2117" s="196">
        <v>4</v>
      </c>
      <c r="B2117" s="197" t="s">
        <v>422</v>
      </c>
      <c r="C2117" s="208">
        <v>44</v>
      </c>
      <c r="D2117" s="209" t="s">
        <v>774</v>
      </c>
      <c r="E2117" s="212">
        <v>4432</v>
      </c>
      <c r="F2117" s="213" t="s">
        <v>791</v>
      </c>
      <c r="G2117" s="231" t="s">
        <v>729</v>
      </c>
      <c r="H2117" s="72" t="s">
        <v>1233</v>
      </c>
      <c r="I2117" s="223" t="s">
        <v>1247</v>
      </c>
      <c r="J2117" s="73"/>
      <c r="K2117" s="73"/>
      <c r="L2117" s="73"/>
      <c r="M2117" s="74"/>
      <c r="N2117" s="247"/>
      <c r="O2117" s="306"/>
      <c r="P2117" s="105"/>
      <c r="Q2117" s="75"/>
      <c r="R2117" s="75"/>
      <c r="S2117" s="75"/>
      <c r="T2117" s="75"/>
      <c r="U2117" s="75"/>
      <c r="V2117" s="75"/>
      <c r="W2117" s="75"/>
      <c r="X2117" s="75"/>
      <c r="Y2117" s="76" t="s">
        <v>1241</v>
      </c>
      <c r="Z2117" s="77" t="s">
        <v>1241</v>
      </c>
      <c r="AA2117" s="78">
        <f>AA$2569</f>
        <v>5000</v>
      </c>
      <c r="AB2117" s="75"/>
      <c r="AC2117" s="75"/>
      <c r="AD2117" s="75"/>
      <c r="AE2117" s="75"/>
      <c r="AF2117" s="75"/>
      <c r="AG2117" s="75"/>
      <c r="AH2117" s="75"/>
      <c r="AI2117" s="75"/>
      <c r="AJ2117" s="76" t="s">
        <v>1241</v>
      </c>
      <c r="AK2117" s="77" t="s">
        <v>1241</v>
      </c>
      <c r="AL2117" s="78">
        <f>AL$2569</f>
        <v>0</v>
      </c>
      <c r="AM2117" s="75"/>
      <c r="AN2117" s="75"/>
      <c r="AO2117" s="75"/>
      <c r="AP2117" s="75"/>
      <c r="AQ2117" s="75"/>
      <c r="AR2117" s="75"/>
      <c r="AS2117" s="75"/>
      <c r="AT2117" s="75"/>
      <c r="AU2117" s="75"/>
      <c r="AV2117" s="75"/>
      <c r="AW2117" s="76" t="s">
        <v>1241</v>
      </c>
      <c r="AX2117" s="77" t="s">
        <v>1241</v>
      </c>
      <c r="AY2117" s="78">
        <f>AY$2569</f>
        <v>500</v>
      </c>
      <c r="AZ2117" s="79"/>
      <c r="BA2117" s="80" t="str">
        <f>I2117</f>
        <v>&gt; see 4711, Thermal insulation</v>
      </c>
      <c r="BB2117" s="71"/>
      <c r="BC2117" s="95"/>
      <c r="BD2117" s="41">
        <f>A2117</f>
        <v>4</v>
      </c>
      <c r="BE2117" s="52">
        <f>C2117</f>
        <v>44</v>
      </c>
      <c r="BF2117" s="62">
        <f>E2117</f>
        <v>4432</v>
      </c>
      <c r="BG2117" s="276" t="str">
        <f>H2117</f>
        <v>Default Scenario (Link)</v>
      </c>
    </row>
    <row r="2118" spans="1:59" s="63" customFormat="1" ht="12.75" x14ac:dyDescent="0.2">
      <c r="A2118" s="196">
        <v>4</v>
      </c>
      <c r="B2118" s="197" t="s">
        <v>422</v>
      </c>
      <c r="C2118" s="208">
        <v>44</v>
      </c>
      <c r="D2118" s="209" t="s">
        <v>774</v>
      </c>
      <c r="E2118" s="212">
        <v>4432</v>
      </c>
      <c r="F2118" s="213" t="s">
        <v>791</v>
      </c>
      <c r="G2118" s="231"/>
      <c r="H2118" s="65"/>
      <c r="I2118" s="222"/>
      <c r="J2118" s="66"/>
      <c r="K2118" s="66"/>
      <c r="L2118" s="66"/>
      <c r="M2118" s="64"/>
      <c r="N2118" s="304"/>
      <c r="O2118" s="305"/>
      <c r="P2118" s="127"/>
      <c r="Q2118" s="67"/>
      <c r="R2118" s="67"/>
      <c r="S2118" s="67"/>
      <c r="T2118" s="67"/>
      <c r="U2118" s="67"/>
      <c r="V2118" s="67"/>
      <c r="W2118" s="67"/>
      <c r="X2118" s="67"/>
      <c r="Y2118" s="68"/>
      <c r="Z2118" s="68"/>
      <c r="AA2118" s="68"/>
      <c r="AB2118" s="67"/>
      <c r="AC2118" s="67"/>
      <c r="AD2118" s="67"/>
      <c r="AE2118" s="67"/>
      <c r="AF2118" s="67"/>
      <c r="AG2118" s="67"/>
      <c r="AH2118" s="67"/>
      <c r="AI2118" s="67"/>
      <c r="AJ2118" s="68"/>
      <c r="AK2118" s="68"/>
      <c r="AL2118" s="68"/>
      <c r="AM2118" s="67"/>
      <c r="AN2118" s="67"/>
      <c r="AO2118" s="67"/>
      <c r="AP2118" s="67"/>
      <c r="AQ2118" s="67"/>
      <c r="AR2118" s="67"/>
      <c r="AS2118" s="67"/>
      <c r="AT2118" s="67"/>
      <c r="AU2118" s="67"/>
      <c r="AV2118" s="67"/>
      <c r="AW2118" s="67"/>
      <c r="AX2118" s="68"/>
      <c r="AY2118" s="68"/>
      <c r="AZ2118" s="69"/>
      <c r="BA2118" s="70"/>
      <c r="BB2118" s="71"/>
      <c r="BC2118" s="54"/>
      <c r="BD2118" s="41"/>
      <c r="BE2118" s="52"/>
      <c r="BF2118" s="62"/>
      <c r="BG2118" s="275"/>
    </row>
    <row r="2119" spans="1:59" s="63" customFormat="1" ht="12.75" x14ac:dyDescent="0.2">
      <c r="A2119" s="196">
        <v>4</v>
      </c>
      <c r="B2119" s="197" t="s">
        <v>422</v>
      </c>
      <c r="C2119" s="208">
        <v>44</v>
      </c>
      <c r="D2119" s="209" t="s">
        <v>774</v>
      </c>
      <c r="E2119" s="212">
        <v>4432</v>
      </c>
      <c r="F2119" s="213" t="s">
        <v>791</v>
      </c>
      <c r="G2119" s="232"/>
      <c r="H2119" s="97"/>
      <c r="I2119" s="224"/>
      <c r="J2119" s="98"/>
      <c r="K2119" s="98"/>
      <c r="L2119" s="98"/>
      <c r="M2119" s="96"/>
      <c r="N2119" s="307"/>
      <c r="O2119" s="246"/>
      <c r="P2119" s="124"/>
      <c r="Q2119" s="99"/>
      <c r="R2119" s="99"/>
      <c r="S2119" s="99"/>
      <c r="T2119" s="99"/>
      <c r="U2119" s="99"/>
      <c r="V2119" s="99"/>
      <c r="W2119" s="99"/>
      <c r="X2119" s="99"/>
      <c r="Y2119" s="100"/>
      <c r="Z2119" s="100"/>
      <c r="AA2119" s="100"/>
      <c r="AB2119" s="99"/>
      <c r="AC2119" s="99"/>
      <c r="AD2119" s="99"/>
      <c r="AE2119" s="99"/>
      <c r="AF2119" s="99"/>
      <c r="AG2119" s="99"/>
      <c r="AH2119" s="99"/>
      <c r="AI2119" s="99"/>
      <c r="AJ2119" s="100"/>
      <c r="AK2119" s="100"/>
      <c r="AL2119" s="100"/>
      <c r="AM2119" s="99"/>
      <c r="AN2119" s="99"/>
      <c r="AO2119" s="99"/>
      <c r="AP2119" s="99"/>
      <c r="AQ2119" s="99"/>
      <c r="AR2119" s="99"/>
      <c r="AS2119" s="99"/>
      <c r="AT2119" s="99"/>
      <c r="AU2119" s="99"/>
      <c r="AV2119" s="99"/>
      <c r="AW2119" s="99"/>
      <c r="AX2119" s="100"/>
      <c r="AY2119" s="100"/>
      <c r="AZ2119" s="101"/>
      <c r="BA2119" s="102"/>
      <c r="BB2119" s="95"/>
      <c r="BC2119" s="95"/>
      <c r="BD2119" s="41">
        <v>4</v>
      </c>
      <c r="BE2119" s="52">
        <v>44</v>
      </c>
      <c r="BF2119" s="103">
        <v>4432</v>
      </c>
      <c r="BG2119" s="277"/>
    </row>
    <row r="2120" spans="1:59" s="63" customFormat="1" ht="12.75" x14ac:dyDescent="0.2">
      <c r="A2120" s="196">
        <v>4</v>
      </c>
      <c r="B2120" s="197" t="s">
        <v>422</v>
      </c>
      <c r="C2120" s="208">
        <v>44</v>
      </c>
      <c r="D2120" s="209" t="s">
        <v>774</v>
      </c>
      <c r="E2120" s="212">
        <v>4432</v>
      </c>
      <c r="F2120" s="213" t="s">
        <v>791</v>
      </c>
      <c r="G2120" s="231"/>
      <c r="H2120" s="65"/>
      <c r="I2120" s="222"/>
      <c r="J2120" s="66"/>
      <c r="K2120" s="66"/>
      <c r="L2120" s="66"/>
      <c r="M2120" s="64"/>
      <c r="N2120" s="304"/>
      <c r="O2120" s="305"/>
      <c r="P2120" s="127"/>
      <c r="Q2120" s="67"/>
      <c r="R2120" s="67"/>
      <c r="S2120" s="67"/>
      <c r="T2120" s="67"/>
      <c r="U2120" s="67"/>
      <c r="V2120" s="67"/>
      <c r="W2120" s="67"/>
      <c r="X2120" s="67"/>
      <c r="Y2120" s="68"/>
      <c r="Z2120" s="68"/>
      <c r="AA2120" s="68"/>
      <c r="AB2120" s="67"/>
      <c r="AC2120" s="67"/>
      <c r="AD2120" s="67"/>
      <c r="AE2120" s="67"/>
      <c r="AF2120" s="67"/>
      <c r="AG2120" s="67"/>
      <c r="AH2120" s="67"/>
      <c r="AI2120" s="67"/>
      <c r="AJ2120" s="68"/>
      <c r="AK2120" s="68"/>
      <c r="AL2120" s="68"/>
      <c r="AM2120" s="67"/>
      <c r="AN2120" s="67"/>
      <c r="AO2120" s="67"/>
      <c r="AP2120" s="67"/>
      <c r="AQ2120" s="67"/>
      <c r="AR2120" s="67"/>
      <c r="AS2120" s="67"/>
      <c r="AT2120" s="67"/>
      <c r="AU2120" s="67"/>
      <c r="AV2120" s="67"/>
      <c r="AW2120" s="67"/>
      <c r="AX2120" s="68"/>
      <c r="AY2120" s="68"/>
      <c r="AZ2120" s="69"/>
      <c r="BA2120" s="70"/>
      <c r="BB2120" s="71"/>
      <c r="BC2120" s="95"/>
      <c r="BD2120" s="41">
        <v>4</v>
      </c>
      <c r="BE2120" s="52">
        <v>44</v>
      </c>
      <c r="BF2120" s="103">
        <v>4432</v>
      </c>
      <c r="BG2120" s="275"/>
    </row>
    <row r="2121" spans="1:59" s="63" customFormat="1" ht="12.75" x14ac:dyDescent="0.2">
      <c r="A2121" s="196">
        <v>4</v>
      </c>
      <c r="B2121" s="197" t="s">
        <v>422</v>
      </c>
      <c r="C2121" s="208">
        <v>44</v>
      </c>
      <c r="D2121" s="209" t="s">
        <v>774</v>
      </c>
      <c r="E2121" s="212">
        <v>4432</v>
      </c>
      <c r="F2121" s="213" t="s">
        <v>791</v>
      </c>
      <c r="G2121" s="231" t="s">
        <v>645</v>
      </c>
      <c r="H2121" s="72" t="s">
        <v>1233</v>
      </c>
      <c r="I2121" s="223" t="s">
        <v>1254</v>
      </c>
      <c r="J2121" s="73"/>
      <c r="K2121" s="73"/>
      <c r="L2121" s="73"/>
      <c r="M2121" s="74"/>
      <c r="N2121" s="247"/>
      <c r="O2121" s="306"/>
      <c r="P2121" s="105"/>
      <c r="Q2121" s="75"/>
      <c r="R2121" s="75"/>
      <c r="S2121" s="75"/>
      <c r="T2121" s="75"/>
      <c r="U2121" s="75"/>
      <c r="V2121" s="75"/>
      <c r="W2121" s="75"/>
      <c r="X2121" s="75"/>
      <c r="Y2121" s="76" t="s">
        <v>1241</v>
      </c>
      <c r="Z2121" s="77" t="s">
        <v>1241</v>
      </c>
      <c r="AA2121" s="78">
        <f>AA$1275</f>
        <v>2500</v>
      </c>
      <c r="AB2121" s="75"/>
      <c r="AC2121" s="75"/>
      <c r="AD2121" s="75"/>
      <c r="AE2121" s="75"/>
      <c r="AF2121" s="75"/>
      <c r="AG2121" s="75"/>
      <c r="AH2121" s="75"/>
      <c r="AI2121" s="75"/>
      <c r="AJ2121" s="76" t="s">
        <v>1241</v>
      </c>
      <c r="AK2121" s="77" t="s">
        <v>1241</v>
      </c>
      <c r="AL2121" s="78">
        <f>AL$1275</f>
        <v>0</v>
      </c>
      <c r="AM2121" s="75"/>
      <c r="AN2121" s="75"/>
      <c r="AO2121" s="75"/>
      <c r="AP2121" s="75"/>
      <c r="AQ2121" s="75"/>
      <c r="AR2121" s="75"/>
      <c r="AS2121" s="75"/>
      <c r="AT2121" s="75"/>
      <c r="AU2121" s="75"/>
      <c r="AV2121" s="75"/>
      <c r="AW2121" s="76" t="s">
        <v>1241</v>
      </c>
      <c r="AX2121" s="77" t="s">
        <v>1241</v>
      </c>
      <c r="AY2121" s="78">
        <f>AY$1275</f>
        <v>500</v>
      </c>
      <c r="AZ2121" s="79"/>
      <c r="BA2121" s="80" t="str">
        <f>I2121</f>
        <v>&gt; see 4271, Natural stone veneer walling</v>
      </c>
      <c r="BB2121" s="71"/>
      <c r="BC2121" s="95"/>
      <c r="BD2121" s="41">
        <f>A2121</f>
        <v>4</v>
      </c>
      <c r="BE2121" s="52">
        <f>C2121</f>
        <v>44</v>
      </c>
      <c r="BF2121" s="62">
        <f>E2121</f>
        <v>4432</v>
      </c>
      <c r="BG2121" s="276" t="str">
        <f>H2121</f>
        <v>Default Scenario (Link)</v>
      </c>
    </row>
    <row r="2122" spans="1:59" s="63" customFormat="1" ht="12.75" x14ac:dyDescent="0.2">
      <c r="A2122" s="196">
        <v>4</v>
      </c>
      <c r="B2122" s="197" t="s">
        <v>422</v>
      </c>
      <c r="C2122" s="208">
        <v>44</v>
      </c>
      <c r="D2122" s="209" t="s">
        <v>774</v>
      </c>
      <c r="E2122" s="212">
        <v>4432</v>
      </c>
      <c r="F2122" s="213" t="s">
        <v>791</v>
      </c>
      <c r="G2122" s="231"/>
      <c r="H2122" s="65"/>
      <c r="I2122" s="222"/>
      <c r="J2122" s="66"/>
      <c r="K2122" s="66"/>
      <c r="L2122" s="66"/>
      <c r="M2122" s="64"/>
      <c r="N2122" s="304"/>
      <c r="O2122" s="305"/>
      <c r="P2122" s="127"/>
      <c r="Q2122" s="67"/>
      <c r="R2122" s="67"/>
      <c r="S2122" s="67"/>
      <c r="T2122" s="67"/>
      <c r="U2122" s="67"/>
      <c r="V2122" s="67"/>
      <c r="W2122" s="67"/>
      <c r="X2122" s="67"/>
      <c r="Y2122" s="68"/>
      <c r="Z2122" s="68"/>
      <c r="AA2122" s="68"/>
      <c r="AB2122" s="67"/>
      <c r="AC2122" s="67"/>
      <c r="AD2122" s="67"/>
      <c r="AE2122" s="67"/>
      <c r="AF2122" s="67"/>
      <c r="AG2122" s="67"/>
      <c r="AH2122" s="67"/>
      <c r="AI2122" s="67"/>
      <c r="AJ2122" s="68"/>
      <c r="AK2122" s="68"/>
      <c r="AL2122" s="68"/>
      <c r="AM2122" s="67"/>
      <c r="AN2122" s="67"/>
      <c r="AO2122" s="67"/>
      <c r="AP2122" s="67"/>
      <c r="AQ2122" s="67"/>
      <c r="AR2122" s="67"/>
      <c r="AS2122" s="67"/>
      <c r="AT2122" s="67"/>
      <c r="AU2122" s="67"/>
      <c r="AV2122" s="67"/>
      <c r="AW2122" s="67"/>
      <c r="AX2122" s="68"/>
      <c r="AY2122" s="68"/>
      <c r="AZ2122" s="69"/>
      <c r="BA2122" s="70"/>
      <c r="BB2122" s="71"/>
      <c r="BC2122" s="54"/>
      <c r="BD2122" s="41"/>
      <c r="BE2122" s="52"/>
      <c r="BF2122" s="62"/>
      <c r="BG2122" s="275"/>
    </row>
    <row r="2123" spans="1:59" s="63" customFormat="1" ht="12.75" x14ac:dyDescent="0.2">
      <c r="A2123" s="196">
        <v>4</v>
      </c>
      <c r="B2123" s="197" t="s">
        <v>422</v>
      </c>
      <c r="C2123" s="208">
        <v>44</v>
      </c>
      <c r="D2123" s="209" t="s">
        <v>774</v>
      </c>
      <c r="E2123" s="212">
        <v>4432</v>
      </c>
      <c r="F2123" s="213" t="s">
        <v>791</v>
      </c>
      <c r="G2123" s="232"/>
      <c r="H2123" s="97"/>
      <c r="I2123" s="224"/>
      <c r="J2123" s="98"/>
      <c r="K2123" s="98"/>
      <c r="L2123" s="98"/>
      <c r="M2123" s="96"/>
      <c r="N2123" s="307"/>
      <c r="O2123" s="246"/>
      <c r="P2123" s="124"/>
      <c r="Q2123" s="99"/>
      <c r="R2123" s="99"/>
      <c r="S2123" s="99"/>
      <c r="T2123" s="99"/>
      <c r="U2123" s="99"/>
      <c r="V2123" s="99"/>
      <c r="W2123" s="99"/>
      <c r="X2123" s="99"/>
      <c r="Y2123" s="100"/>
      <c r="Z2123" s="100"/>
      <c r="AA2123" s="100"/>
      <c r="AB2123" s="99"/>
      <c r="AC2123" s="99"/>
      <c r="AD2123" s="99"/>
      <c r="AE2123" s="99"/>
      <c r="AF2123" s="99"/>
      <c r="AG2123" s="99"/>
      <c r="AH2123" s="99"/>
      <c r="AI2123" s="99"/>
      <c r="AJ2123" s="100"/>
      <c r="AK2123" s="100"/>
      <c r="AL2123" s="100"/>
      <c r="AM2123" s="99"/>
      <c r="AN2123" s="99"/>
      <c r="AO2123" s="99"/>
      <c r="AP2123" s="99"/>
      <c r="AQ2123" s="99"/>
      <c r="AR2123" s="99"/>
      <c r="AS2123" s="99"/>
      <c r="AT2123" s="99"/>
      <c r="AU2123" s="99"/>
      <c r="AV2123" s="99"/>
      <c r="AW2123" s="99"/>
      <c r="AX2123" s="100"/>
      <c r="AY2123" s="100"/>
      <c r="AZ2123" s="101"/>
      <c r="BA2123" s="102"/>
      <c r="BB2123" s="95"/>
      <c r="BC2123" s="95"/>
      <c r="BD2123" s="41">
        <v>4</v>
      </c>
      <c r="BE2123" s="52">
        <v>44</v>
      </c>
      <c r="BF2123" s="103">
        <v>4432</v>
      </c>
      <c r="BG2123" s="277"/>
    </row>
    <row r="2124" spans="1:59" s="53" customFormat="1" ht="18.75" x14ac:dyDescent="0.3">
      <c r="A2124" s="202">
        <v>4</v>
      </c>
      <c r="B2124" s="203" t="s">
        <v>422</v>
      </c>
      <c r="C2124" s="205">
        <v>45</v>
      </c>
      <c r="D2124" s="206" t="s">
        <v>794</v>
      </c>
      <c r="E2124" s="207"/>
      <c r="F2124" s="207"/>
      <c r="G2124" s="229"/>
      <c r="H2124" s="44"/>
      <c r="I2124" s="226"/>
      <c r="J2124" s="192"/>
      <c r="K2124" s="192"/>
      <c r="L2124" s="192"/>
      <c r="M2124" s="194"/>
      <c r="N2124" s="302"/>
      <c r="O2124" s="298"/>
      <c r="P2124" s="47"/>
      <c r="Q2124" s="47"/>
      <c r="R2124" s="47"/>
      <c r="S2124" s="47"/>
      <c r="T2124" s="47"/>
      <c r="U2124" s="47"/>
      <c r="V2124" s="47"/>
      <c r="W2124" s="47"/>
      <c r="X2124" s="47"/>
      <c r="Y2124" s="48"/>
      <c r="Z2124" s="48"/>
      <c r="AA2124" s="48"/>
      <c r="AB2124" s="47"/>
      <c r="AC2124" s="47"/>
      <c r="AD2124" s="47"/>
      <c r="AE2124" s="47"/>
      <c r="AF2124" s="47"/>
      <c r="AG2124" s="47"/>
      <c r="AH2124" s="47"/>
      <c r="AI2124" s="47"/>
      <c r="AJ2124" s="48"/>
      <c r="AK2124" s="48"/>
      <c r="AL2124" s="48"/>
      <c r="AM2124" s="47"/>
      <c r="AN2124" s="47"/>
      <c r="AO2124" s="47"/>
      <c r="AP2124" s="47"/>
      <c r="AQ2124" s="47"/>
      <c r="AR2124" s="47"/>
      <c r="AS2124" s="47"/>
      <c r="AT2124" s="47"/>
      <c r="AU2124" s="47"/>
      <c r="AV2124" s="47"/>
      <c r="AW2124" s="47"/>
      <c r="AX2124" s="48"/>
      <c r="AY2124" s="333"/>
      <c r="AZ2124" s="49"/>
      <c r="BA2124" s="50"/>
      <c r="BB2124" s="51"/>
      <c r="BC2124" s="45"/>
      <c r="BD2124" s="41">
        <v>4</v>
      </c>
      <c r="BE2124" s="52">
        <v>45</v>
      </c>
      <c r="BF2124" s="52" t="s">
        <v>794</v>
      </c>
      <c r="BG2124" s="273"/>
    </row>
    <row r="2125" spans="1:59" x14ac:dyDescent="0.25">
      <c r="A2125" s="196">
        <v>4</v>
      </c>
      <c r="B2125" s="197" t="s">
        <v>422</v>
      </c>
      <c r="C2125" s="208">
        <v>45</v>
      </c>
      <c r="D2125" s="209" t="s">
        <v>794</v>
      </c>
      <c r="E2125" s="212">
        <v>4511</v>
      </c>
      <c r="F2125" s="213" t="s">
        <v>795</v>
      </c>
      <c r="G2125" s="234"/>
      <c r="H2125" s="138"/>
      <c r="I2125" s="224"/>
      <c r="J2125" s="98"/>
      <c r="K2125" s="98"/>
      <c r="L2125" s="98"/>
      <c r="M2125" s="137"/>
      <c r="N2125" s="322"/>
      <c r="O2125" s="323"/>
      <c r="P2125" s="139"/>
      <c r="Q2125" s="139"/>
      <c r="R2125" s="139"/>
      <c r="S2125" s="139"/>
      <c r="T2125" s="139"/>
      <c r="U2125" s="139"/>
      <c r="V2125" s="139"/>
      <c r="W2125" s="139"/>
      <c r="X2125" s="139"/>
      <c r="Y2125" s="100"/>
      <c r="Z2125" s="125"/>
      <c r="AA2125" s="125"/>
      <c r="AB2125" s="139"/>
      <c r="AC2125" s="139"/>
      <c r="AD2125" s="139"/>
      <c r="AE2125" s="139"/>
      <c r="AF2125" s="139"/>
      <c r="AG2125" s="139"/>
      <c r="AH2125" s="139"/>
      <c r="AI2125" s="139"/>
      <c r="AJ2125" s="100"/>
      <c r="AK2125" s="125"/>
      <c r="AL2125" s="125"/>
      <c r="AM2125" s="139"/>
      <c r="AN2125" s="139"/>
      <c r="AO2125" s="139"/>
      <c r="AP2125" s="139"/>
      <c r="AQ2125" s="139"/>
      <c r="AR2125" s="139"/>
      <c r="AS2125" s="139"/>
      <c r="AT2125" s="139"/>
      <c r="AU2125" s="139"/>
      <c r="AV2125" s="139"/>
      <c r="AW2125" s="99"/>
      <c r="AX2125" s="125"/>
      <c r="AY2125" s="100"/>
      <c r="AZ2125" s="140"/>
      <c r="BA2125" s="141"/>
      <c r="BB2125" s="136"/>
      <c r="BC2125" s="136"/>
      <c r="BD2125" s="41">
        <v>4</v>
      </c>
      <c r="BE2125" s="52">
        <v>45</v>
      </c>
      <c r="BF2125" s="103">
        <v>4511</v>
      </c>
      <c r="BG2125" s="283"/>
    </row>
    <row r="2126" spans="1:59" s="63" customFormat="1" ht="12.75" x14ac:dyDescent="0.2">
      <c r="A2126" s="196">
        <v>4</v>
      </c>
      <c r="B2126" s="197" t="s">
        <v>422</v>
      </c>
      <c r="C2126" s="208">
        <v>45</v>
      </c>
      <c r="D2126" s="209" t="s">
        <v>794</v>
      </c>
      <c r="E2126" s="212">
        <v>4511</v>
      </c>
      <c r="F2126" s="213" t="s">
        <v>795</v>
      </c>
      <c r="G2126" s="232"/>
      <c r="H2126" s="97"/>
      <c r="I2126" s="224"/>
      <c r="J2126" s="98"/>
      <c r="K2126" s="98"/>
      <c r="L2126" s="98"/>
      <c r="M2126" s="96"/>
      <c r="N2126" s="307"/>
      <c r="O2126" s="246"/>
      <c r="P2126" s="124"/>
      <c r="Q2126" s="99"/>
      <c r="R2126" s="99"/>
      <c r="S2126" s="99"/>
      <c r="T2126" s="99"/>
      <c r="U2126" s="99"/>
      <c r="V2126" s="99"/>
      <c r="W2126" s="99"/>
      <c r="X2126" s="99"/>
      <c r="Y2126" s="100"/>
      <c r="Z2126" s="100"/>
      <c r="AA2126" s="100"/>
      <c r="AB2126" s="99"/>
      <c r="AC2126" s="99"/>
      <c r="AD2126" s="99"/>
      <c r="AE2126" s="99"/>
      <c r="AF2126" s="99"/>
      <c r="AG2126" s="99"/>
      <c r="AH2126" s="99"/>
      <c r="AI2126" s="99"/>
      <c r="AJ2126" s="100"/>
      <c r="AK2126" s="100"/>
      <c r="AL2126" s="100"/>
      <c r="AM2126" s="99"/>
      <c r="AN2126" s="99"/>
      <c r="AO2126" s="99"/>
      <c r="AP2126" s="99"/>
      <c r="AQ2126" s="99"/>
      <c r="AR2126" s="99"/>
      <c r="AS2126" s="99"/>
      <c r="AT2126" s="99"/>
      <c r="AU2126" s="99"/>
      <c r="AV2126" s="99"/>
      <c r="AW2126" s="99"/>
      <c r="AX2126" s="100"/>
      <c r="AY2126" s="100"/>
      <c r="AZ2126" s="101"/>
      <c r="BA2126" s="102"/>
      <c r="BB2126" s="95"/>
      <c r="BC2126" s="95"/>
      <c r="BD2126" s="41">
        <v>4</v>
      </c>
      <c r="BE2126" s="52">
        <v>45</v>
      </c>
      <c r="BF2126" s="103">
        <v>4511</v>
      </c>
      <c r="BG2126" s="277"/>
    </row>
    <row r="2127" spans="1:59" s="63" customFormat="1" ht="12.75" x14ac:dyDescent="0.2">
      <c r="A2127" s="196">
        <v>4</v>
      </c>
      <c r="B2127" s="197" t="s">
        <v>422</v>
      </c>
      <c r="C2127" s="208">
        <v>45</v>
      </c>
      <c r="D2127" s="209" t="s">
        <v>794</v>
      </c>
      <c r="E2127" s="212">
        <v>4511</v>
      </c>
      <c r="F2127" s="213" t="s">
        <v>795</v>
      </c>
      <c r="G2127" s="231"/>
      <c r="H2127" s="65"/>
      <c r="I2127" s="222"/>
      <c r="J2127" s="66"/>
      <c r="K2127" s="66"/>
      <c r="L2127" s="66"/>
      <c r="M2127" s="64"/>
      <c r="N2127" s="304"/>
      <c r="O2127" s="305"/>
      <c r="P2127" s="127"/>
      <c r="Q2127" s="67"/>
      <c r="R2127" s="67"/>
      <c r="S2127" s="67"/>
      <c r="T2127" s="67"/>
      <c r="U2127" s="67"/>
      <c r="V2127" s="67"/>
      <c r="W2127" s="67"/>
      <c r="X2127" s="67"/>
      <c r="Y2127" s="68"/>
      <c r="Z2127" s="68"/>
      <c r="AA2127" s="68"/>
      <c r="AB2127" s="67"/>
      <c r="AC2127" s="67"/>
      <c r="AD2127" s="67"/>
      <c r="AE2127" s="67"/>
      <c r="AF2127" s="67"/>
      <c r="AG2127" s="67"/>
      <c r="AH2127" s="67"/>
      <c r="AI2127" s="67"/>
      <c r="AJ2127" s="68"/>
      <c r="AK2127" s="68"/>
      <c r="AL2127" s="68"/>
      <c r="AM2127" s="67"/>
      <c r="AN2127" s="67"/>
      <c r="AO2127" s="67"/>
      <c r="AP2127" s="67"/>
      <c r="AQ2127" s="67"/>
      <c r="AR2127" s="67"/>
      <c r="AS2127" s="67"/>
      <c r="AT2127" s="67"/>
      <c r="AU2127" s="67"/>
      <c r="AV2127" s="67"/>
      <c r="AW2127" s="67"/>
      <c r="AX2127" s="68"/>
      <c r="AY2127" s="68"/>
      <c r="AZ2127" s="69"/>
      <c r="BA2127" s="70"/>
      <c r="BB2127" s="71"/>
      <c r="BC2127" s="95"/>
      <c r="BD2127" s="41">
        <v>4</v>
      </c>
      <c r="BE2127" s="52">
        <v>45</v>
      </c>
      <c r="BF2127" s="103">
        <v>4511</v>
      </c>
      <c r="BG2127" s="275"/>
    </row>
    <row r="2128" spans="1:59" s="63" customFormat="1" ht="12.75" x14ac:dyDescent="0.2">
      <c r="A2128" s="196">
        <v>4</v>
      </c>
      <c r="B2128" s="197" t="s">
        <v>422</v>
      </c>
      <c r="C2128" s="208">
        <v>45</v>
      </c>
      <c r="D2128" s="209" t="s">
        <v>794</v>
      </c>
      <c r="E2128" s="212">
        <v>4511</v>
      </c>
      <c r="F2128" s="213" t="s">
        <v>795</v>
      </c>
      <c r="G2128" s="231"/>
      <c r="H2128" s="72" t="s">
        <v>47</v>
      </c>
      <c r="I2128" s="223"/>
      <c r="J2128" s="73"/>
      <c r="K2128" s="73"/>
      <c r="L2128" s="73"/>
      <c r="M2128" s="74"/>
      <c r="N2128" s="247"/>
      <c r="O2128" s="306"/>
      <c r="P2128" s="105"/>
      <c r="Q2128" s="75"/>
      <c r="R2128" s="75"/>
      <c r="S2128" s="75"/>
      <c r="T2128" s="75"/>
      <c r="U2128" s="75"/>
      <c r="V2128" s="75"/>
      <c r="W2128" s="75"/>
      <c r="X2128" s="75"/>
      <c r="Y2128" s="76">
        <f>IF(ISNUMBER(VLOOKUP(Y2130,P$7:W$7,MATCH(Y2130,P$7:W$7))),VLOOKUP(Y2130,P$7:W$7,MATCH(Y2130,P$7:W$7)),IF(N2132=0,"No Data",IF(Y2130&gt;0,"&lt;100",0)))</f>
        <v>2500</v>
      </c>
      <c r="Z2128" s="77">
        <f>IF(ISNUMBER(VLOOKUP(Z2132,P$7:W$7,MATCH(Z2132,P$7:W$7))),VLOOKUP(Z2132,P$7:W$7,MATCH(Z2132,P$7:W$7)),IF(N2132=0,"No Data",IF(Z2132&gt;0,"&lt;100",0)))</f>
        <v>2500</v>
      </c>
      <c r="AA2128" s="106">
        <f>IF(ISNUMBER(Z2128),Z2128,0)</f>
        <v>2500</v>
      </c>
      <c r="AB2128" s="75"/>
      <c r="AC2128" s="75"/>
      <c r="AD2128" s="75"/>
      <c r="AE2128" s="75"/>
      <c r="AF2128" s="75"/>
      <c r="AG2128" s="75"/>
      <c r="AH2128" s="75"/>
      <c r="AI2128" s="75"/>
      <c r="AJ2128" s="76">
        <f>IF(ISNUMBER(VLOOKUP(AJ2130,AB$7:AH$7,MATCH(AJ2130,AB$7:AH$7))),VLOOKUP(AJ2130,AB$7:AH$7,MATCH(AJ2130,AB$7:AH$7)),IF(N2132=0,"No Data",IF(AJ2130&gt;0,"&lt;50",0)))</f>
        <v>0</v>
      </c>
      <c r="AK2128" s="77">
        <f>IF(ISNUMBER(VLOOKUP(AK2132,AB$7:AH$7,MATCH(AK2132,AB$7:AH$7))),VLOOKUP(AK2132,AB$7:AH$7,MATCH(AK2132,AB$7:AH$7)),IF(N2132=0,"No Data",IF(AK2132&gt;0,"&lt;50",0)))</f>
        <v>0</v>
      </c>
      <c r="AL2128" s="106">
        <f>IF(ISNUMBER(AK2128),AK2128,0)</f>
        <v>0</v>
      </c>
      <c r="AM2128" s="75"/>
      <c r="AN2128" s="75"/>
      <c r="AO2128" s="75"/>
      <c r="AP2128" s="75"/>
      <c r="AQ2128" s="75"/>
      <c r="AR2128" s="75"/>
      <c r="AS2128" s="75"/>
      <c r="AT2128" s="75"/>
      <c r="AU2128" s="75"/>
      <c r="AV2128" s="75"/>
      <c r="AW2128" s="76">
        <f>IF(ISNUMBER(VLOOKUP(AW2130,AM$7:AU$7,MATCH(AW2130,AM$7:AU$7))),VLOOKUP(AW2130,AM$7:AU$7,MATCH(AW2130,AM$7:AU$7)),IF(N2132=0,"No Data",IF(AW2130&gt;0,"&lt;10",0)))</f>
        <v>500</v>
      </c>
      <c r="AX2128" s="77">
        <f>IF(ISNUMBER(VLOOKUP(AX2132,AM$7:AU$7,MATCH(AX2132,AM$7:AU$7))),VLOOKUP(AX2132,AM$7:AU$7,MATCH(AX2132,AM$7:AU$7)),IF(N2132=0,"No Data",IF(AX2132&gt;0,"&lt;10",0)))</f>
        <v>500</v>
      </c>
      <c r="AY2128" s="106">
        <f>IF(ISNUMBER(AX2128),AX2128,0)</f>
        <v>500</v>
      </c>
      <c r="AZ2128" s="79"/>
      <c r="BA2128" s="80"/>
      <c r="BB2128" s="71"/>
      <c r="BC2128" s="95"/>
      <c r="BD2128" s="41">
        <v>4</v>
      </c>
      <c r="BE2128" s="52">
        <v>45</v>
      </c>
      <c r="BF2128" s="103">
        <v>4511</v>
      </c>
      <c r="BG2128" s="276" t="s">
        <v>47</v>
      </c>
    </row>
    <row r="2129" spans="1:59" s="63" customFormat="1" ht="12.75" x14ac:dyDescent="0.2">
      <c r="A2129" s="196">
        <v>4</v>
      </c>
      <c r="B2129" s="197" t="s">
        <v>422</v>
      </c>
      <c r="C2129" s="208">
        <v>45</v>
      </c>
      <c r="D2129" s="209" t="s">
        <v>794</v>
      </c>
      <c r="E2129" s="212">
        <v>4511</v>
      </c>
      <c r="F2129" s="213" t="s">
        <v>795</v>
      </c>
      <c r="G2129" s="231"/>
      <c r="H2129" s="81" t="s">
        <v>48</v>
      </c>
      <c r="I2129" s="223"/>
      <c r="J2129" s="73"/>
      <c r="K2129" s="73"/>
      <c r="L2129" s="73"/>
      <c r="M2129" s="74"/>
      <c r="N2129" s="247"/>
      <c r="O2129" s="306"/>
      <c r="P2129" s="105"/>
      <c r="Q2129" s="75"/>
      <c r="R2129" s="75"/>
      <c r="S2129" s="75"/>
      <c r="T2129" s="75"/>
      <c r="U2129" s="75"/>
      <c r="V2129" s="75"/>
      <c r="W2129" s="75"/>
      <c r="X2129" s="75"/>
      <c r="Y2129" s="82">
        <f>MIN(X2133:X2148)</f>
        <v>0</v>
      </c>
      <c r="Z2129" s="83"/>
      <c r="AA2129" s="83"/>
      <c r="AB2129" s="75"/>
      <c r="AC2129" s="75"/>
      <c r="AD2129" s="75"/>
      <c r="AE2129" s="75"/>
      <c r="AF2129" s="75"/>
      <c r="AG2129" s="75"/>
      <c r="AH2129" s="75"/>
      <c r="AI2129" s="75"/>
      <c r="AJ2129" s="82">
        <f>MIN(AI2133:AI2148)</f>
        <v>0</v>
      </c>
      <c r="AK2129" s="83"/>
      <c r="AL2129" s="83"/>
      <c r="AM2129" s="75"/>
      <c r="AN2129" s="75"/>
      <c r="AO2129" s="75"/>
      <c r="AP2129" s="75"/>
      <c r="AQ2129" s="75"/>
      <c r="AR2129" s="75"/>
      <c r="AS2129" s="75"/>
      <c r="AT2129" s="75"/>
      <c r="AU2129" s="75"/>
      <c r="AV2129" s="75"/>
      <c r="AW2129" s="82">
        <f>MIN(AV2133:AV2148)</f>
        <v>50</v>
      </c>
      <c r="AX2129" s="83"/>
      <c r="AY2129" s="83"/>
      <c r="AZ2129" s="79"/>
      <c r="BA2129" s="80"/>
      <c r="BB2129" s="71"/>
      <c r="BC2129" s="95"/>
      <c r="BD2129" s="41">
        <v>4</v>
      </c>
      <c r="BE2129" s="52">
        <v>45</v>
      </c>
      <c r="BF2129" s="103">
        <v>4511</v>
      </c>
      <c r="BG2129" s="278" t="s">
        <v>48</v>
      </c>
    </row>
    <row r="2130" spans="1:59" s="63" customFormat="1" ht="12.75" x14ac:dyDescent="0.2">
      <c r="A2130" s="196">
        <v>4</v>
      </c>
      <c r="B2130" s="197" t="s">
        <v>422</v>
      </c>
      <c r="C2130" s="208">
        <v>45</v>
      </c>
      <c r="D2130" s="209" t="s">
        <v>794</v>
      </c>
      <c r="E2130" s="212">
        <v>4511</v>
      </c>
      <c r="F2130" s="213" t="s">
        <v>795</v>
      </c>
      <c r="G2130" s="231"/>
      <c r="H2130" s="81" t="s">
        <v>49</v>
      </c>
      <c r="I2130" s="223"/>
      <c r="J2130" s="73"/>
      <c r="K2130" s="73"/>
      <c r="L2130" s="73"/>
      <c r="M2130" s="74"/>
      <c r="N2130" s="247"/>
      <c r="O2130" s="306"/>
      <c r="P2130" s="105"/>
      <c r="Q2130" s="75"/>
      <c r="R2130" s="75"/>
      <c r="S2130" s="75"/>
      <c r="T2130" s="75"/>
      <c r="U2130" s="75"/>
      <c r="V2130" s="75"/>
      <c r="W2130" s="75"/>
      <c r="X2130" s="75"/>
      <c r="Y2130" s="84">
        <f>IF(ISNUMBER(AVERAGE(X2133:X2148)),AVERAGE(X2133:X2148),0)</f>
        <v>3150</v>
      </c>
      <c r="Z2130" s="83"/>
      <c r="AA2130" s="83"/>
      <c r="AB2130" s="75"/>
      <c r="AC2130" s="75"/>
      <c r="AD2130" s="75"/>
      <c r="AE2130" s="75"/>
      <c r="AF2130" s="75"/>
      <c r="AG2130" s="75"/>
      <c r="AH2130" s="75"/>
      <c r="AI2130" s="75"/>
      <c r="AJ2130" s="84">
        <f>IF(ISNUMBER(AVERAGE(AI2133:AI2148)),AVERAGE(AI2133:AI2148),0)</f>
        <v>0</v>
      </c>
      <c r="AK2130" s="83"/>
      <c r="AL2130" s="83"/>
      <c r="AM2130" s="75"/>
      <c r="AN2130" s="75"/>
      <c r="AO2130" s="75"/>
      <c r="AP2130" s="75"/>
      <c r="AQ2130" s="75"/>
      <c r="AR2130" s="75"/>
      <c r="AS2130" s="75"/>
      <c r="AT2130" s="75"/>
      <c r="AU2130" s="75"/>
      <c r="AV2130" s="75"/>
      <c r="AW2130" s="84">
        <f>IF(ISNUMBER(AVERAGE(AV2133:AV2148)),AVERAGE(AV2133:AV2148),0)</f>
        <v>718.75</v>
      </c>
      <c r="AX2130" s="83"/>
      <c r="AY2130" s="83"/>
      <c r="AZ2130" s="79"/>
      <c r="BA2130" s="80"/>
      <c r="BB2130" s="71"/>
      <c r="BC2130" s="95"/>
      <c r="BD2130" s="41">
        <v>4</v>
      </c>
      <c r="BE2130" s="52">
        <v>45</v>
      </c>
      <c r="BF2130" s="103">
        <v>4511</v>
      </c>
      <c r="BG2130" s="278" t="s">
        <v>49</v>
      </c>
    </row>
    <row r="2131" spans="1:59" s="63" customFormat="1" ht="12.75" x14ac:dyDescent="0.2">
      <c r="A2131" s="196">
        <v>4</v>
      </c>
      <c r="B2131" s="197" t="s">
        <v>422</v>
      </c>
      <c r="C2131" s="208">
        <v>45</v>
      </c>
      <c r="D2131" s="209" t="s">
        <v>794</v>
      </c>
      <c r="E2131" s="212">
        <v>4511</v>
      </c>
      <c r="F2131" s="213" t="s">
        <v>795</v>
      </c>
      <c r="G2131" s="231"/>
      <c r="H2131" s="81" t="s">
        <v>50</v>
      </c>
      <c r="I2131" s="223"/>
      <c r="J2131" s="73"/>
      <c r="K2131" s="73"/>
      <c r="L2131" s="73"/>
      <c r="M2131" s="74"/>
      <c r="N2131" s="247"/>
      <c r="O2131" s="306"/>
      <c r="P2131" s="105"/>
      <c r="Q2131" s="75"/>
      <c r="R2131" s="75"/>
      <c r="S2131" s="75"/>
      <c r="T2131" s="75"/>
      <c r="U2131" s="75"/>
      <c r="V2131" s="75"/>
      <c r="W2131" s="75"/>
      <c r="X2131" s="75"/>
      <c r="Y2131" s="84">
        <f>MAX(X2133:X2148)</f>
        <v>25000</v>
      </c>
      <c r="Z2131" s="83"/>
      <c r="AA2131" s="83"/>
      <c r="AB2131" s="75"/>
      <c r="AC2131" s="75"/>
      <c r="AD2131" s="75"/>
      <c r="AE2131" s="75"/>
      <c r="AF2131" s="75"/>
      <c r="AG2131" s="75"/>
      <c r="AH2131" s="75"/>
      <c r="AI2131" s="75"/>
      <c r="AJ2131" s="84">
        <f>MAX(AI2133:AI2148)</f>
        <v>0</v>
      </c>
      <c r="AK2131" s="83"/>
      <c r="AL2131" s="83"/>
      <c r="AM2131" s="75"/>
      <c r="AN2131" s="75"/>
      <c r="AO2131" s="75"/>
      <c r="AP2131" s="75"/>
      <c r="AQ2131" s="75"/>
      <c r="AR2131" s="75"/>
      <c r="AS2131" s="75"/>
      <c r="AT2131" s="75"/>
      <c r="AU2131" s="75"/>
      <c r="AV2131" s="75"/>
      <c r="AW2131" s="84">
        <f>MAX(AV2133:AV2148)</f>
        <v>1000</v>
      </c>
      <c r="AX2131" s="83"/>
      <c r="AY2131" s="83"/>
      <c r="AZ2131" s="79"/>
      <c r="BA2131" s="80"/>
      <c r="BB2131" s="71"/>
      <c r="BC2131" s="95"/>
      <c r="BD2131" s="41">
        <v>4</v>
      </c>
      <c r="BE2131" s="52">
        <v>45</v>
      </c>
      <c r="BF2131" s="103">
        <v>4511</v>
      </c>
      <c r="BG2131" s="278" t="s">
        <v>50</v>
      </c>
    </row>
    <row r="2132" spans="1:59" s="63" customFormat="1" ht="12.75" x14ac:dyDescent="0.2">
      <c r="A2132" s="196">
        <v>4</v>
      </c>
      <c r="B2132" s="197" t="s">
        <v>422</v>
      </c>
      <c r="C2132" s="208">
        <v>45</v>
      </c>
      <c r="D2132" s="209" t="s">
        <v>794</v>
      </c>
      <c r="E2132" s="212">
        <v>4511</v>
      </c>
      <c r="F2132" s="213" t="s">
        <v>795</v>
      </c>
      <c r="G2132" s="231"/>
      <c r="H2132" s="85" t="s">
        <v>51</v>
      </c>
      <c r="I2132" s="223"/>
      <c r="J2132" s="73"/>
      <c r="K2132" s="73"/>
      <c r="L2132" s="73"/>
      <c r="M2132" s="74"/>
      <c r="N2132" s="248">
        <f>SUM(N2133:N2148)</f>
        <v>16</v>
      </c>
      <c r="O2132" s="293">
        <f>SUM(O2133:O2148)</f>
        <v>1</v>
      </c>
      <c r="P2132" s="292"/>
      <c r="Q2132" s="87"/>
      <c r="R2132" s="87"/>
      <c r="S2132" s="87"/>
      <c r="T2132" s="87"/>
      <c r="U2132" s="87"/>
      <c r="V2132" s="87"/>
      <c r="W2132" s="87"/>
      <c r="X2132" s="87"/>
      <c r="Y2132" s="88"/>
      <c r="Z2132" s="86">
        <f>SUM(Z2133:Z2148)</f>
        <v>3150</v>
      </c>
      <c r="AA2132" s="88"/>
      <c r="AB2132" s="87"/>
      <c r="AC2132" s="87"/>
      <c r="AD2132" s="87"/>
      <c r="AE2132" s="87"/>
      <c r="AF2132" s="87"/>
      <c r="AG2132" s="87"/>
      <c r="AH2132" s="87"/>
      <c r="AI2132" s="87"/>
      <c r="AJ2132" s="88"/>
      <c r="AK2132" s="86">
        <f>SUM(AK2133:AK2148)</f>
        <v>0</v>
      </c>
      <c r="AL2132" s="88"/>
      <c r="AM2132" s="87"/>
      <c r="AN2132" s="87"/>
      <c r="AO2132" s="87"/>
      <c r="AP2132" s="87"/>
      <c r="AQ2132" s="87"/>
      <c r="AR2132" s="87"/>
      <c r="AS2132" s="87"/>
      <c r="AT2132" s="87"/>
      <c r="AU2132" s="87"/>
      <c r="AV2132" s="87"/>
      <c r="AW2132" s="112"/>
      <c r="AX2132" s="119">
        <f>SUM(AX2133:AX2148)</f>
        <v>718.75</v>
      </c>
      <c r="AY2132" s="88"/>
      <c r="AZ2132" s="79"/>
      <c r="BA2132" s="80"/>
      <c r="BB2132" s="71"/>
      <c r="BC2132" s="95"/>
      <c r="BD2132" s="41">
        <v>4</v>
      </c>
      <c r="BE2132" s="52">
        <v>45</v>
      </c>
      <c r="BF2132" s="103">
        <v>4511</v>
      </c>
      <c r="BG2132" s="279" t="s">
        <v>51</v>
      </c>
    </row>
    <row r="2133" spans="1:59" s="63" customFormat="1" ht="12.75" x14ac:dyDescent="0.2">
      <c r="A2133" s="196">
        <v>4</v>
      </c>
      <c r="B2133" s="197" t="s">
        <v>422</v>
      </c>
      <c r="C2133" s="208">
        <v>45</v>
      </c>
      <c r="D2133" s="209" t="s">
        <v>794</v>
      </c>
      <c r="E2133" s="212">
        <v>4511</v>
      </c>
      <c r="F2133" s="213" t="s">
        <v>795</v>
      </c>
      <c r="G2133" s="231"/>
      <c r="H2133" s="89" t="s">
        <v>52</v>
      </c>
      <c r="I2133" s="90" t="s">
        <v>796</v>
      </c>
      <c r="J2133" s="90"/>
      <c r="K2133" s="90" t="s">
        <v>64</v>
      </c>
      <c r="L2133" s="90" t="s">
        <v>119</v>
      </c>
      <c r="M2133" s="91"/>
      <c r="N2133" s="312">
        <v>1</v>
      </c>
      <c r="O2133" s="313">
        <f>N2133/N$2132</f>
        <v>6.25E-2</v>
      </c>
      <c r="P2133" s="104"/>
      <c r="Q2133" s="92"/>
      <c r="R2133" s="92"/>
      <c r="S2133" s="92"/>
      <c r="T2133" s="92"/>
      <c r="U2133" s="92"/>
      <c r="V2133" s="92"/>
      <c r="W2133" s="92"/>
      <c r="X2133" s="109">
        <f t="shared" ref="X2133:X2148" si="279">P2133*P$7+Q2133*Q$7+R2133*R$7+S2133*S$7+T2133*T$7+U2133*U$7+V2133*V$7+W2133*W$7</f>
        <v>0</v>
      </c>
      <c r="Y2133" s="83"/>
      <c r="Z2133" s="110">
        <f t="shared" ref="Z2133:Z2148" si="280">X2133*$O2133</f>
        <v>0</v>
      </c>
      <c r="AA2133" s="111"/>
      <c r="AB2133" s="92"/>
      <c r="AC2133" s="92"/>
      <c r="AD2133" s="92"/>
      <c r="AE2133" s="92"/>
      <c r="AF2133" s="92"/>
      <c r="AG2133" s="92"/>
      <c r="AH2133" s="92"/>
      <c r="AI2133" s="109">
        <f t="shared" ref="AI2133:AI2148" si="281">AB2133*AB$7+AC2133*AC$7+AD2133*AD$7+AE2133*AE$7+AF2133*AF$7+AG2133*AG$7+AH2133*AH$7</f>
        <v>0</v>
      </c>
      <c r="AJ2133" s="83"/>
      <c r="AK2133" s="110">
        <f t="shared" ref="AK2133:AK2148" si="282">AI2133*$O2133</f>
        <v>0</v>
      </c>
      <c r="AL2133" s="111"/>
      <c r="AM2133" s="92"/>
      <c r="AN2133" s="92"/>
      <c r="AO2133" s="92"/>
      <c r="AP2133" s="92"/>
      <c r="AQ2133" s="92"/>
      <c r="AR2133" s="92"/>
      <c r="AS2133" s="92">
        <v>1</v>
      </c>
      <c r="AT2133" s="92"/>
      <c r="AU2133" s="92"/>
      <c r="AV2133" s="109">
        <f t="shared" ref="AV2133:AV2148" si="283">AM2133*AM$7+AN2133*AN$7+AO2133*AO$7+AP2133*AP$7+AQ2133*AQ$7+AR2133*AR$7+AS2133*AS$7+AT2133*AT$7+AU2133*AU$7</f>
        <v>1000</v>
      </c>
      <c r="AW2133" s="75"/>
      <c r="AX2133" s="110">
        <f t="shared" ref="AX2133:AX2148" si="284">AV2133*$O2133</f>
        <v>62.5</v>
      </c>
      <c r="AY2133" s="111"/>
      <c r="AZ2133" s="93"/>
      <c r="BA2133" s="94" t="s">
        <v>105</v>
      </c>
      <c r="BB2133" s="71"/>
      <c r="BC2133" s="95"/>
      <c r="BD2133" s="41">
        <v>4</v>
      </c>
      <c r="BE2133" s="52">
        <v>45</v>
      </c>
      <c r="BF2133" s="103">
        <v>4511</v>
      </c>
      <c r="BG2133" s="280" t="s">
        <v>52</v>
      </c>
    </row>
    <row r="2134" spans="1:59" s="63" customFormat="1" ht="12.75" x14ac:dyDescent="0.2">
      <c r="A2134" s="196">
        <v>4</v>
      </c>
      <c r="B2134" s="197" t="s">
        <v>422</v>
      </c>
      <c r="C2134" s="208">
        <v>45</v>
      </c>
      <c r="D2134" s="209" t="s">
        <v>794</v>
      </c>
      <c r="E2134" s="212">
        <v>4511</v>
      </c>
      <c r="F2134" s="213" t="s">
        <v>795</v>
      </c>
      <c r="G2134" s="231"/>
      <c r="H2134" s="89"/>
      <c r="I2134" s="90" t="s">
        <v>797</v>
      </c>
      <c r="J2134" s="90"/>
      <c r="K2134" s="90" t="s">
        <v>64</v>
      </c>
      <c r="L2134" s="90" t="s">
        <v>76</v>
      </c>
      <c r="M2134" s="91"/>
      <c r="N2134" s="312">
        <v>1</v>
      </c>
      <c r="O2134" s="313">
        <f t="shared" ref="O2134:O2148" si="285">N2134/N$2132</f>
        <v>6.25E-2</v>
      </c>
      <c r="P2134" s="104">
        <v>1</v>
      </c>
      <c r="Q2134" s="92"/>
      <c r="R2134" s="92"/>
      <c r="S2134" s="92"/>
      <c r="T2134" s="92"/>
      <c r="U2134" s="92"/>
      <c r="V2134" s="92"/>
      <c r="W2134" s="92"/>
      <c r="X2134" s="109">
        <f t="shared" si="279"/>
        <v>100</v>
      </c>
      <c r="Y2134" s="83"/>
      <c r="Z2134" s="110">
        <f t="shared" si="280"/>
        <v>6.25</v>
      </c>
      <c r="AA2134" s="111"/>
      <c r="AB2134" s="92"/>
      <c r="AC2134" s="92"/>
      <c r="AD2134" s="92"/>
      <c r="AE2134" s="92"/>
      <c r="AF2134" s="92"/>
      <c r="AG2134" s="92"/>
      <c r="AH2134" s="92"/>
      <c r="AI2134" s="109">
        <f t="shared" si="281"/>
        <v>0</v>
      </c>
      <c r="AJ2134" s="83"/>
      <c r="AK2134" s="110">
        <f t="shared" si="282"/>
        <v>0</v>
      </c>
      <c r="AL2134" s="111"/>
      <c r="AM2134" s="92"/>
      <c r="AN2134" s="92"/>
      <c r="AO2134" s="92"/>
      <c r="AP2134" s="92"/>
      <c r="AQ2134" s="92"/>
      <c r="AR2134" s="92">
        <v>1</v>
      </c>
      <c r="AS2134" s="92"/>
      <c r="AT2134" s="92"/>
      <c r="AU2134" s="92"/>
      <c r="AV2134" s="109">
        <f t="shared" si="283"/>
        <v>500</v>
      </c>
      <c r="AW2134" s="75"/>
      <c r="AX2134" s="110">
        <f t="shared" si="284"/>
        <v>31.25</v>
      </c>
      <c r="AY2134" s="111"/>
      <c r="AZ2134" s="93"/>
      <c r="BA2134" s="94" t="s">
        <v>105</v>
      </c>
      <c r="BB2134" s="71"/>
      <c r="BC2134" s="95"/>
      <c r="BD2134" s="41">
        <v>4</v>
      </c>
      <c r="BE2134" s="52">
        <v>45</v>
      </c>
      <c r="BF2134" s="103">
        <v>4511</v>
      </c>
      <c r="BG2134" s="280" t="s">
        <v>52</v>
      </c>
    </row>
    <row r="2135" spans="1:59" s="63" customFormat="1" ht="12.75" x14ac:dyDescent="0.2">
      <c r="A2135" s="196">
        <v>4</v>
      </c>
      <c r="B2135" s="197" t="s">
        <v>422</v>
      </c>
      <c r="C2135" s="208">
        <v>45</v>
      </c>
      <c r="D2135" s="209" t="s">
        <v>794</v>
      </c>
      <c r="E2135" s="212">
        <v>4511</v>
      </c>
      <c r="F2135" s="213" t="s">
        <v>795</v>
      </c>
      <c r="G2135" s="231"/>
      <c r="H2135" s="89"/>
      <c r="I2135" s="90" t="s">
        <v>798</v>
      </c>
      <c r="J2135" s="90"/>
      <c r="K2135" s="90" t="s">
        <v>64</v>
      </c>
      <c r="L2135" s="90" t="s">
        <v>195</v>
      </c>
      <c r="M2135" s="91"/>
      <c r="N2135" s="312">
        <v>1</v>
      </c>
      <c r="O2135" s="313">
        <f t="shared" si="285"/>
        <v>6.25E-2</v>
      </c>
      <c r="P2135" s="104"/>
      <c r="Q2135" s="92"/>
      <c r="R2135" s="92"/>
      <c r="S2135" s="92"/>
      <c r="T2135" s="92"/>
      <c r="U2135" s="92"/>
      <c r="V2135" s="92"/>
      <c r="W2135" s="92"/>
      <c r="X2135" s="109">
        <f t="shared" si="279"/>
        <v>0</v>
      </c>
      <c r="Y2135" s="83"/>
      <c r="Z2135" s="110">
        <f t="shared" si="280"/>
        <v>0</v>
      </c>
      <c r="AA2135" s="111"/>
      <c r="AB2135" s="92"/>
      <c r="AC2135" s="92"/>
      <c r="AD2135" s="92"/>
      <c r="AE2135" s="92"/>
      <c r="AF2135" s="92"/>
      <c r="AG2135" s="92"/>
      <c r="AH2135" s="92"/>
      <c r="AI2135" s="109">
        <f t="shared" si="281"/>
        <v>0</v>
      </c>
      <c r="AJ2135" s="83"/>
      <c r="AK2135" s="110">
        <f t="shared" si="282"/>
        <v>0</v>
      </c>
      <c r="AL2135" s="111"/>
      <c r="AM2135" s="92"/>
      <c r="AN2135" s="92"/>
      <c r="AO2135" s="92"/>
      <c r="AP2135" s="92"/>
      <c r="AQ2135" s="92">
        <v>1</v>
      </c>
      <c r="AR2135" s="92"/>
      <c r="AS2135" s="92"/>
      <c r="AT2135" s="92"/>
      <c r="AU2135" s="92"/>
      <c r="AV2135" s="109">
        <f t="shared" si="283"/>
        <v>250</v>
      </c>
      <c r="AW2135" s="75"/>
      <c r="AX2135" s="110">
        <f t="shared" si="284"/>
        <v>15.625</v>
      </c>
      <c r="AY2135" s="111"/>
      <c r="AZ2135" s="93"/>
      <c r="BA2135" s="94" t="s">
        <v>554</v>
      </c>
      <c r="BB2135" s="71"/>
      <c r="BC2135" s="95"/>
      <c r="BD2135" s="41">
        <v>4</v>
      </c>
      <c r="BE2135" s="52">
        <v>45</v>
      </c>
      <c r="BF2135" s="103">
        <v>4511</v>
      </c>
      <c r="BG2135" s="280" t="s">
        <v>52</v>
      </c>
    </row>
    <row r="2136" spans="1:59" s="63" customFormat="1" ht="12.75" x14ac:dyDescent="0.2">
      <c r="A2136" s="196">
        <v>4</v>
      </c>
      <c r="B2136" s="197" t="s">
        <v>422</v>
      </c>
      <c r="C2136" s="208">
        <v>45</v>
      </c>
      <c r="D2136" s="209" t="s">
        <v>794</v>
      </c>
      <c r="E2136" s="212">
        <v>4511</v>
      </c>
      <c r="F2136" s="213" t="s">
        <v>795</v>
      </c>
      <c r="G2136" s="231"/>
      <c r="H2136" s="89"/>
      <c r="I2136" s="90" t="s">
        <v>799</v>
      </c>
      <c r="J2136" s="90"/>
      <c r="K2136" s="90" t="s">
        <v>64</v>
      </c>
      <c r="L2136" s="90" t="s">
        <v>119</v>
      </c>
      <c r="M2136" s="91"/>
      <c r="N2136" s="312">
        <v>1</v>
      </c>
      <c r="O2136" s="313">
        <f t="shared" si="285"/>
        <v>6.25E-2</v>
      </c>
      <c r="P2136" s="104"/>
      <c r="Q2136" s="92"/>
      <c r="R2136" s="92"/>
      <c r="S2136" s="92"/>
      <c r="T2136" s="92"/>
      <c r="U2136" s="92"/>
      <c r="V2136" s="92"/>
      <c r="W2136" s="92"/>
      <c r="X2136" s="109">
        <f t="shared" si="279"/>
        <v>0</v>
      </c>
      <c r="Y2136" s="83"/>
      <c r="Z2136" s="110">
        <f t="shared" si="280"/>
        <v>0</v>
      </c>
      <c r="AA2136" s="111"/>
      <c r="AB2136" s="92"/>
      <c r="AC2136" s="92"/>
      <c r="AD2136" s="92"/>
      <c r="AE2136" s="92"/>
      <c r="AF2136" s="92"/>
      <c r="AG2136" s="92"/>
      <c r="AH2136" s="92"/>
      <c r="AI2136" s="109">
        <f t="shared" si="281"/>
        <v>0</v>
      </c>
      <c r="AJ2136" s="83"/>
      <c r="AK2136" s="110">
        <f t="shared" si="282"/>
        <v>0</v>
      </c>
      <c r="AL2136" s="111"/>
      <c r="AM2136" s="92"/>
      <c r="AN2136" s="92"/>
      <c r="AO2136" s="92"/>
      <c r="AP2136" s="92"/>
      <c r="AQ2136" s="92"/>
      <c r="AR2136" s="92"/>
      <c r="AS2136" s="92">
        <v>1</v>
      </c>
      <c r="AT2136" s="92"/>
      <c r="AU2136" s="92"/>
      <c r="AV2136" s="109">
        <f t="shared" si="283"/>
        <v>1000</v>
      </c>
      <c r="AW2136" s="75"/>
      <c r="AX2136" s="110">
        <f t="shared" si="284"/>
        <v>62.5</v>
      </c>
      <c r="AY2136" s="111"/>
      <c r="AZ2136" s="93"/>
      <c r="BA2136" s="94" t="s">
        <v>554</v>
      </c>
      <c r="BB2136" s="71"/>
      <c r="BC2136" s="95"/>
      <c r="BD2136" s="41">
        <v>4</v>
      </c>
      <c r="BE2136" s="52">
        <v>45</v>
      </c>
      <c r="BF2136" s="103">
        <v>4511</v>
      </c>
      <c r="BG2136" s="280" t="s">
        <v>52</v>
      </c>
    </row>
    <row r="2137" spans="1:59" s="63" customFormat="1" ht="12.75" x14ac:dyDescent="0.2">
      <c r="A2137" s="196">
        <v>4</v>
      </c>
      <c r="B2137" s="197" t="s">
        <v>422</v>
      </c>
      <c r="C2137" s="208">
        <v>45</v>
      </c>
      <c r="D2137" s="209" t="s">
        <v>794</v>
      </c>
      <c r="E2137" s="212">
        <v>4511</v>
      </c>
      <c r="F2137" s="213" t="s">
        <v>795</v>
      </c>
      <c r="G2137" s="231"/>
      <c r="H2137" s="89"/>
      <c r="I2137" s="90" t="s">
        <v>800</v>
      </c>
      <c r="J2137" s="90"/>
      <c r="K2137" s="90" t="s">
        <v>64</v>
      </c>
      <c r="L2137" s="90" t="s">
        <v>119</v>
      </c>
      <c r="M2137" s="91"/>
      <c r="N2137" s="312">
        <v>1</v>
      </c>
      <c r="O2137" s="313">
        <f t="shared" si="285"/>
        <v>6.25E-2</v>
      </c>
      <c r="P2137" s="104"/>
      <c r="Q2137" s="92"/>
      <c r="R2137" s="92"/>
      <c r="S2137" s="92"/>
      <c r="T2137" s="92"/>
      <c r="U2137" s="92"/>
      <c r="V2137" s="92"/>
      <c r="W2137" s="92"/>
      <c r="X2137" s="109">
        <f t="shared" si="279"/>
        <v>0</v>
      </c>
      <c r="Y2137" s="83"/>
      <c r="Z2137" s="110">
        <f t="shared" si="280"/>
        <v>0</v>
      </c>
      <c r="AA2137" s="111"/>
      <c r="AB2137" s="92"/>
      <c r="AC2137" s="92"/>
      <c r="AD2137" s="92"/>
      <c r="AE2137" s="92"/>
      <c r="AF2137" s="92"/>
      <c r="AG2137" s="92"/>
      <c r="AH2137" s="92"/>
      <c r="AI2137" s="109">
        <f t="shared" si="281"/>
        <v>0</v>
      </c>
      <c r="AJ2137" s="83"/>
      <c r="AK2137" s="110">
        <f t="shared" si="282"/>
        <v>0</v>
      </c>
      <c r="AL2137" s="111"/>
      <c r="AM2137" s="92"/>
      <c r="AN2137" s="92"/>
      <c r="AO2137" s="92"/>
      <c r="AP2137" s="92"/>
      <c r="AQ2137" s="92"/>
      <c r="AR2137" s="92"/>
      <c r="AS2137" s="92">
        <v>1</v>
      </c>
      <c r="AT2137" s="92"/>
      <c r="AU2137" s="92"/>
      <c r="AV2137" s="109">
        <f t="shared" si="283"/>
        <v>1000</v>
      </c>
      <c r="AW2137" s="75"/>
      <c r="AX2137" s="110">
        <f t="shared" si="284"/>
        <v>62.5</v>
      </c>
      <c r="AY2137" s="111"/>
      <c r="AZ2137" s="93"/>
      <c r="BA2137" s="94" t="s">
        <v>554</v>
      </c>
      <c r="BB2137" s="71"/>
      <c r="BC2137" s="95"/>
      <c r="BD2137" s="41">
        <v>4</v>
      </c>
      <c r="BE2137" s="52">
        <v>45</v>
      </c>
      <c r="BF2137" s="103">
        <v>4511</v>
      </c>
      <c r="BG2137" s="280" t="s">
        <v>52</v>
      </c>
    </row>
    <row r="2138" spans="1:59" s="63" customFormat="1" ht="12.75" x14ac:dyDescent="0.2">
      <c r="A2138" s="196">
        <v>4</v>
      </c>
      <c r="B2138" s="197" t="s">
        <v>422</v>
      </c>
      <c r="C2138" s="208">
        <v>45</v>
      </c>
      <c r="D2138" s="209" t="s">
        <v>794</v>
      </c>
      <c r="E2138" s="212">
        <v>4511</v>
      </c>
      <c r="F2138" s="213" t="s">
        <v>795</v>
      </c>
      <c r="G2138" s="231"/>
      <c r="H2138" s="89"/>
      <c r="I2138" s="90" t="s">
        <v>801</v>
      </c>
      <c r="J2138" s="90"/>
      <c r="K2138" s="90" t="s">
        <v>64</v>
      </c>
      <c r="L2138" s="90" t="s">
        <v>119</v>
      </c>
      <c r="M2138" s="91"/>
      <c r="N2138" s="312">
        <v>1</v>
      </c>
      <c r="O2138" s="313">
        <f t="shared" si="285"/>
        <v>6.25E-2</v>
      </c>
      <c r="P2138" s="104"/>
      <c r="Q2138" s="92"/>
      <c r="R2138" s="92"/>
      <c r="S2138" s="92"/>
      <c r="T2138" s="92"/>
      <c r="U2138" s="92"/>
      <c r="V2138" s="92"/>
      <c r="W2138" s="92"/>
      <c r="X2138" s="109">
        <f t="shared" si="279"/>
        <v>0</v>
      </c>
      <c r="Y2138" s="83"/>
      <c r="Z2138" s="110">
        <f t="shared" si="280"/>
        <v>0</v>
      </c>
      <c r="AA2138" s="111"/>
      <c r="AB2138" s="92"/>
      <c r="AC2138" s="92"/>
      <c r="AD2138" s="92"/>
      <c r="AE2138" s="92"/>
      <c r="AF2138" s="92"/>
      <c r="AG2138" s="92"/>
      <c r="AH2138" s="92"/>
      <c r="AI2138" s="109">
        <f t="shared" si="281"/>
        <v>0</v>
      </c>
      <c r="AJ2138" s="83"/>
      <c r="AK2138" s="110">
        <f t="shared" si="282"/>
        <v>0</v>
      </c>
      <c r="AL2138" s="111"/>
      <c r="AM2138" s="92"/>
      <c r="AN2138" s="92"/>
      <c r="AO2138" s="92"/>
      <c r="AP2138" s="92"/>
      <c r="AQ2138" s="92"/>
      <c r="AR2138" s="92"/>
      <c r="AS2138" s="92">
        <v>1</v>
      </c>
      <c r="AT2138" s="92"/>
      <c r="AU2138" s="92"/>
      <c r="AV2138" s="109">
        <f t="shared" si="283"/>
        <v>1000</v>
      </c>
      <c r="AW2138" s="75"/>
      <c r="AX2138" s="110">
        <f t="shared" si="284"/>
        <v>62.5</v>
      </c>
      <c r="AY2138" s="111"/>
      <c r="AZ2138" s="93"/>
      <c r="BA2138" s="94" t="s">
        <v>554</v>
      </c>
      <c r="BB2138" s="71"/>
      <c r="BC2138" s="95"/>
      <c r="BD2138" s="41">
        <v>4</v>
      </c>
      <c r="BE2138" s="52">
        <v>45</v>
      </c>
      <c r="BF2138" s="103">
        <v>4511</v>
      </c>
      <c r="BG2138" s="280" t="s">
        <v>52</v>
      </c>
    </row>
    <row r="2139" spans="1:59" s="63" customFormat="1" ht="12.75" x14ac:dyDescent="0.2">
      <c r="A2139" s="196">
        <v>4</v>
      </c>
      <c r="B2139" s="197" t="s">
        <v>422</v>
      </c>
      <c r="C2139" s="208">
        <v>45</v>
      </c>
      <c r="D2139" s="209" t="s">
        <v>794</v>
      </c>
      <c r="E2139" s="212">
        <v>4511</v>
      </c>
      <c r="F2139" s="213" t="s">
        <v>795</v>
      </c>
      <c r="G2139" s="231"/>
      <c r="H2139" s="89"/>
      <c r="I2139" s="90" t="s">
        <v>802</v>
      </c>
      <c r="J2139" s="90"/>
      <c r="K2139" s="90" t="s">
        <v>64</v>
      </c>
      <c r="L2139" s="90" t="s">
        <v>232</v>
      </c>
      <c r="M2139" s="91"/>
      <c r="N2139" s="312">
        <v>1</v>
      </c>
      <c r="O2139" s="313">
        <f t="shared" si="285"/>
        <v>6.25E-2</v>
      </c>
      <c r="P2139" s="104">
        <v>1</v>
      </c>
      <c r="Q2139" s="92"/>
      <c r="R2139" s="92"/>
      <c r="S2139" s="92"/>
      <c r="T2139" s="92"/>
      <c r="U2139" s="92"/>
      <c r="V2139" s="92"/>
      <c r="W2139" s="92"/>
      <c r="X2139" s="109">
        <f t="shared" si="279"/>
        <v>100</v>
      </c>
      <c r="Y2139" s="83"/>
      <c r="Z2139" s="110">
        <f t="shared" si="280"/>
        <v>6.25</v>
      </c>
      <c r="AA2139" s="111"/>
      <c r="AB2139" s="92"/>
      <c r="AC2139" s="92"/>
      <c r="AD2139" s="92"/>
      <c r="AE2139" s="92"/>
      <c r="AF2139" s="92"/>
      <c r="AG2139" s="92"/>
      <c r="AH2139" s="92"/>
      <c r="AI2139" s="109">
        <f t="shared" si="281"/>
        <v>0</v>
      </c>
      <c r="AJ2139" s="83"/>
      <c r="AK2139" s="110">
        <f t="shared" si="282"/>
        <v>0</v>
      </c>
      <c r="AL2139" s="111"/>
      <c r="AM2139" s="92"/>
      <c r="AN2139" s="92"/>
      <c r="AO2139" s="92"/>
      <c r="AP2139" s="92"/>
      <c r="AQ2139" s="92"/>
      <c r="AR2139" s="92"/>
      <c r="AS2139" s="92">
        <v>1</v>
      </c>
      <c r="AT2139" s="92"/>
      <c r="AU2139" s="92"/>
      <c r="AV2139" s="109">
        <f t="shared" si="283"/>
        <v>1000</v>
      </c>
      <c r="AW2139" s="75"/>
      <c r="AX2139" s="110">
        <f t="shared" si="284"/>
        <v>62.5</v>
      </c>
      <c r="AY2139" s="111"/>
      <c r="AZ2139" s="93"/>
      <c r="BA2139" s="94" t="s">
        <v>554</v>
      </c>
      <c r="BB2139" s="71"/>
      <c r="BC2139" s="95"/>
      <c r="BD2139" s="41">
        <v>4</v>
      </c>
      <c r="BE2139" s="52">
        <v>45</v>
      </c>
      <c r="BF2139" s="103">
        <v>4511</v>
      </c>
      <c r="BG2139" s="280" t="s">
        <v>52</v>
      </c>
    </row>
    <row r="2140" spans="1:59" s="63" customFormat="1" ht="12.75" x14ac:dyDescent="0.2">
      <c r="A2140" s="196">
        <v>4</v>
      </c>
      <c r="B2140" s="197" t="s">
        <v>422</v>
      </c>
      <c r="C2140" s="208">
        <v>45</v>
      </c>
      <c r="D2140" s="209" t="s">
        <v>794</v>
      </c>
      <c r="E2140" s="212">
        <v>4511</v>
      </c>
      <c r="F2140" s="213" t="s">
        <v>795</v>
      </c>
      <c r="G2140" s="231"/>
      <c r="H2140" s="89"/>
      <c r="I2140" s="90" t="s">
        <v>803</v>
      </c>
      <c r="J2140" s="90"/>
      <c r="K2140" s="90" t="s">
        <v>64</v>
      </c>
      <c r="L2140" s="90" t="s">
        <v>119</v>
      </c>
      <c r="M2140" s="91"/>
      <c r="N2140" s="312">
        <v>1</v>
      </c>
      <c r="O2140" s="313">
        <f t="shared" si="285"/>
        <v>6.25E-2</v>
      </c>
      <c r="P2140" s="104"/>
      <c r="Q2140" s="92"/>
      <c r="R2140" s="92"/>
      <c r="S2140" s="92"/>
      <c r="T2140" s="92"/>
      <c r="U2140" s="92"/>
      <c r="V2140" s="92"/>
      <c r="W2140" s="92"/>
      <c r="X2140" s="109">
        <f t="shared" si="279"/>
        <v>0</v>
      </c>
      <c r="Y2140" s="83"/>
      <c r="Z2140" s="110">
        <f t="shared" si="280"/>
        <v>0</v>
      </c>
      <c r="AA2140" s="111"/>
      <c r="AB2140" s="92"/>
      <c r="AC2140" s="92"/>
      <c r="AD2140" s="92"/>
      <c r="AE2140" s="92"/>
      <c r="AF2140" s="92"/>
      <c r="AG2140" s="92"/>
      <c r="AH2140" s="92"/>
      <c r="AI2140" s="109">
        <f t="shared" si="281"/>
        <v>0</v>
      </c>
      <c r="AJ2140" s="83"/>
      <c r="AK2140" s="110">
        <f t="shared" si="282"/>
        <v>0</v>
      </c>
      <c r="AL2140" s="111"/>
      <c r="AM2140" s="92"/>
      <c r="AN2140" s="92"/>
      <c r="AO2140" s="92"/>
      <c r="AP2140" s="92"/>
      <c r="AQ2140" s="92"/>
      <c r="AR2140" s="92"/>
      <c r="AS2140" s="92">
        <v>1</v>
      </c>
      <c r="AT2140" s="92"/>
      <c r="AU2140" s="92"/>
      <c r="AV2140" s="109">
        <f t="shared" si="283"/>
        <v>1000</v>
      </c>
      <c r="AW2140" s="75"/>
      <c r="AX2140" s="110">
        <f t="shared" si="284"/>
        <v>62.5</v>
      </c>
      <c r="AY2140" s="111"/>
      <c r="AZ2140" s="93"/>
      <c r="BA2140" s="94" t="s">
        <v>554</v>
      </c>
      <c r="BB2140" s="71"/>
      <c r="BC2140" s="95"/>
      <c r="BD2140" s="41">
        <v>4</v>
      </c>
      <c r="BE2140" s="52">
        <v>45</v>
      </c>
      <c r="BF2140" s="103">
        <v>4511</v>
      </c>
      <c r="BG2140" s="280" t="s">
        <v>52</v>
      </c>
    </row>
    <row r="2141" spans="1:59" s="63" customFormat="1" ht="12.75" x14ac:dyDescent="0.2">
      <c r="A2141" s="196">
        <v>4</v>
      </c>
      <c r="B2141" s="197" t="s">
        <v>422</v>
      </c>
      <c r="C2141" s="208">
        <v>45</v>
      </c>
      <c r="D2141" s="209" t="s">
        <v>794</v>
      </c>
      <c r="E2141" s="212">
        <v>4511</v>
      </c>
      <c r="F2141" s="213" t="s">
        <v>795</v>
      </c>
      <c r="G2141" s="231"/>
      <c r="H2141" s="89"/>
      <c r="I2141" s="90" t="s">
        <v>804</v>
      </c>
      <c r="J2141" s="90"/>
      <c r="K2141" s="90" t="s">
        <v>64</v>
      </c>
      <c r="L2141" s="90" t="s">
        <v>119</v>
      </c>
      <c r="M2141" s="91"/>
      <c r="N2141" s="312">
        <v>1</v>
      </c>
      <c r="O2141" s="313">
        <f t="shared" si="285"/>
        <v>6.25E-2</v>
      </c>
      <c r="P2141" s="104"/>
      <c r="Q2141" s="92"/>
      <c r="R2141" s="92"/>
      <c r="S2141" s="92"/>
      <c r="T2141" s="92"/>
      <c r="U2141" s="92"/>
      <c r="V2141" s="92"/>
      <c r="W2141" s="92"/>
      <c r="X2141" s="109">
        <f t="shared" si="279"/>
        <v>0</v>
      </c>
      <c r="Y2141" s="83"/>
      <c r="Z2141" s="110">
        <f t="shared" si="280"/>
        <v>0</v>
      </c>
      <c r="AA2141" s="111"/>
      <c r="AB2141" s="92"/>
      <c r="AC2141" s="92"/>
      <c r="AD2141" s="92"/>
      <c r="AE2141" s="92"/>
      <c r="AF2141" s="92"/>
      <c r="AG2141" s="92"/>
      <c r="AH2141" s="92"/>
      <c r="AI2141" s="109">
        <f t="shared" si="281"/>
        <v>0</v>
      </c>
      <c r="AJ2141" s="83"/>
      <c r="AK2141" s="110">
        <f t="shared" si="282"/>
        <v>0</v>
      </c>
      <c r="AL2141" s="111"/>
      <c r="AM2141" s="92"/>
      <c r="AN2141" s="92"/>
      <c r="AO2141" s="92"/>
      <c r="AP2141" s="92"/>
      <c r="AQ2141" s="92"/>
      <c r="AR2141" s="92"/>
      <c r="AS2141" s="92">
        <v>1</v>
      </c>
      <c r="AT2141" s="92"/>
      <c r="AU2141" s="92"/>
      <c r="AV2141" s="109">
        <f t="shared" si="283"/>
        <v>1000</v>
      </c>
      <c r="AW2141" s="75"/>
      <c r="AX2141" s="110">
        <f t="shared" si="284"/>
        <v>62.5</v>
      </c>
      <c r="AY2141" s="111"/>
      <c r="AZ2141" s="93"/>
      <c r="BA2141" s="94" t="s">
        <v>554</v>
      </c>
      <c r="BB2141" s="71"/>
      <c r="BC2141" s="95"/>
      <c r="BD2141" s="41">
        <v>4</v>
      </c>
      <c r="BE2141" s="52">
        <v>45</v>
      </c>
      <c r="BF2141" s="103">
        <v>4511</v>
      </c>
      <c r="BG2141" s="280" t="s">
        <v>52</v>
      </c>
    </row>
    <row r="2142" spans="1:59" s="63" customFormat="1" ht="12.75" x14ac:dyDescent="0.2">
      <c r="A2142" s="196">
        <v>4</v>
      </c>
      <c r="B2142" s="197" t="s">
        <v>422</v>
      </c>
      <c r="C2142" s="208">
        <v>45</v>
      </c>
      <c r="D2142" s="209" t="s">
        <v>794</v>
      </c>
      <c r="E2142" s="212">
        <v>4511</v>
      </c>
      <c r="F2142" s="213" t="s">
        <v>795</v>
      </c>
      <c r="G2142" s="231"/>
      <c r="H2142" s="89"/>
      <c r="I2142" s="90" t="s">
        <v>805</v>
      </c>
      <c r="J2142" s="90"/>
      <c r="K2142" s="90" t="s">
        <v>64</v>
      </c>
      <c r="L2142" s="90" t="s">
        <v>119</v>
      </c>
      <c r="M2142" s="91"/>
      <c r="N2142" s="312">
        <v>1</v>
      </c>
      <c r="O2142" s="313">
        <f t="shared" si="285"/>
        <v>6.25E-2</v>
      </c>
      <c r="P2142" s="104"/>
      <c r="Q2142" s="92"/>
      <c r="R2142" s="92"/>
      <c r="S2142" s="92"/>
      <c r="T2142" s="92"/>
      <c r="U2142" s="92"/>
      <c r="V2142" s="92"/>
      <c r="W2142" s="92"/>
      <c r="X2142" s="109">
        <f t="shared" si="279"/>
        <v>0</v>
      </c>
      <c r="Y2142" s="83"/>
      <c r="Z2142" s="110">
        <f t="shared" si="280"/>
        <v>0</v>
      </c>
      <c r="AA2142" s="111"/>
      <c r="AB2142" s="92"/>
      <c r="AC2142" s="92"/>
      <c r="AD2142" s="92"/>
      <c r="AE2142" s="92"/>
      <c r="AF2142" s="92"/>
      <c r="AG2142" s="92"/>
      <c r="AH2142" s="92"/>
      <c r="AI2142" s="109">
        <f t="shared" si="281"/>
        <v>0</v>
      </c>
      <c r="AJ2142" s="83"/>
      <c r="AK2142" s="110">
        <f t="shared" si="282"/>
        <v>0</v>
      </c>
      <c r="AL2142" s="111"/>
      <c r="AM2142" s="92"/>
      <c r="AN2142" s="92"/>
      <c r="AO2142" s="92"/>
      <c r="AP2142" s="92"/>
      <c r="AQ2142" s="92"/>
      <c r="AR2142" s="92"/>
      <c r="AS2142" s="92">
        <v>1</v>
      </c>
      <c r="AT2142" s="92"/>
      <c r="AU2142" s="92"/>
      <c r="AV2142" s="109">
        <f t="shared" si="283"/>
        <v>1000</v>
      </c>
      <c r="AW2142" s="75"/>
      <c r="AX2142" s="110">
        <f t="shared" si="284"/>
        <v>62.5</v>
      </c>
      <c r="AY2142" s="111"/>
      <c r="AZ2142" s="93"/>
      <c r="BA2142" s="94" t="s">
        <v>554</v>
      </c>
      <c r="BB2142" s="71"/>
      <c r="BC2142" s="95"/>
      <c r="BD2142" s="41">
        <v>4</v>
      </c>
      <c r="BE2142" s="52">
        <v>45</v>
      </c>
      <c r="BF2142" s="103">
        <v>4511</v>
      </c>
      <c r="BG2142" s="280" t="s">
        <v>52</v>
      </c>
    </row>
    <row r="2143" spans="1:59" s="63" customFormat="1" ht="12.75" x14ac:dyDescent="0.2">
      <c r="A2143" s="196">
        <v>4</v>
      </c>
      <c r="B2143" s="197" t="s">
        <v>422</v>
      </c>
      <c r="C2143" s="208">
        <v>45</v>
      </c>
      <c r="D2143" s="209" t="s">
        <v>794</v>
      </c>
      <c r="E2143" s="212">
        <v>4511</v>
      </c>
      <c r="F2143" s="213" t="s">
        <v>795</v>
      </c>
      <c r="G2143" s="231"/>
      <c r="H2143" s="89"/>
      <c r="I2143" s="90" t="s">
        <v>564</v>
      </c>
      <c r="J2143" s="90"/>
      <c r="K2143" s="90" t="s">
        <v>64</v>
      </c>
      <c r="L2143" s="90" t="s">
        <v>566</v>
      </c>
      <c r="M2143" s="91"/>
      <c r="N2143" s="312">
        <v>1</v>
      </c>
      <c r="O2143" s="313">
        <f t="shared" si="285"/>
        <v>6.25E-2</v>
      </c>
      <c r="P2143" s="104">
        <v>1</v>
      </c>
      <c r="Q2143" s="92"/>
      <c r="R2143" s="92"/>
      <c r="S2143" s="92"/>
      <c r="T2143" s="92"/>
      <c r="U2143" s="92"/>
      <c r="V2143" s="92"/>
      <c r="W2143" s="92"/>
      <c r="X2143" s="109">
        <f t="shared" si="279"/>
        <v>100</v>
      </c>
      <c r="Y2143" s="83"/>
      <c r="Z2143" s="110">
        <f t="shared" si="280"/>
        <v>6.25</v>
      </c>
      <c r="AA2143" s="111"/>
      <c r="AB2143" s="92"/>
      <c r="AC2143" s="92"/>
      <c r="AD2143" s="92"/>
      <c r="AE2143" s="92"/>
      <c r="AF2143" s="92"/>
      <c r="AG2143" s="92"/>
      <c r="AH2143" s="92"/>
      <c r="AI2143" s="109">
        <f t="shared" si="281"/>
        <v>0</v>
      </c>
      <c r="AJ2143" s="83"/>
      <c r="AK2143" s="110">
        <f t="shared" si="282"/>
        <v>0</v>
      </c>
      <c r="AL2143" s="111"/>
      <c r="AM2143" s="92"/>
      <c r="AN2143" s="92"/>
      <c r="AO2143" s="92"/>
      <c r="AP2143" s="92"/>
      <c r="AQ2143" s="92"/>
      <c r="AR2143" s="92">
        <v>1</v>
      </c>
      <c r="AS2143" s="92"/>
      <c r="AT2143" s="92"/>
      <c r="AU2143" s="92"/>
      <c r="AV2143" s="109">
        <f t="shared" si="283"/>
        <v>500</v>
      </c>
      <c r="AW2143" s="75"/>
      <c r="AX2143" s="110">
        <f t="shared" si="284"/>
        <v>31.25</v>
      </c>
      <c r="AY2143" s="111"/>
      <c r="AZ2143" s="93"/>
      <c r="BA2143" s="94" t="s">
        <v>554</v>
      </c>
      <c r="BB2143" s="71"/>
      <c r="BC2143" s="95"/>
      <c r="BD2143" s="41">
        <v>4</v>
      </c>
      <c r="BE2143" s="52">
        <v>45</v>
      </c>
      <c r="BF2143" s="103">
        <v>4511</v>
      </c>
      <c r="BG2143" s="280" t="s">
        <v>52</v>
      </c>
    </row>
    <row r="2144" spans="1:59" s="63" customFormat="1" ht="12.75" x14ac:dyDescent="0.2">
      <c r="A2144" s="196">
        <v>4</v>
      </c>
      <c r="B2144" s="197" t="s">
        <v>422</v>
      </c>
      <c r="C2144" s="208">
        <v>45</v>
      </c>
      <c r="D2144" s="209" t="s">
        <v>794</v>
      </c>
      <c r="E2144" s="212">
        <v>4511</v>
      </c>
      <c r="F2144" s="213" t="s">
        <v>795</v>
      </c>
      <c r="G2144" s="231"/>
      <c r="H2144" s="89"/>
      <c r="I2144" s="90" t="s">
        <v>806</v>
      </c>
      <c r="J2144" s="90"/>
      <c r="K2144" s="90" t="s">
        <v>64</v>
      </c>
      <c r="L2144" s="90" t="s">
        <v>119</v>
      </c>
      <c r="M2144" s="91"/>
      <c r="N2144" s="312">
        <v>1</v>
      </c>
      <c r="O2144" s="313">
        <f t="shared" si="285"/>
        <v>6.25E-2</v>
      </c>
      <c r="P2144" s="104"/>
      <c r="Q2144" s="92"/>
      <c r="R2144" s="92"/>
      <c r="S2144" s="92"/>
      <c r="T2144" s="92"/>
      <c r="U2144" s="92"/>
      <c r="V2144" s="92"/>
      <c r="W2144" s="92"/>
      <c r="X2144" s="109">
        <f t="shared" si="279"/>
        <v>0</v>
      </c>
      <c r="Y2144" s="83"/>
      <c r="Z2144" s="110">
        <f t="shared" si="280"/>
        <v>0</v>
      </c>
      <c r="AA2144" s="111"/>
      <c r="AB2144" s="92"/>
      <c r="AC2144" s="92"/>
      <c r="AD2144" s="92"/>
      <c r="AE2144" s="92"/>
      <c r="AF2144" s="92"/>
      <c r="AG2144" s="92"/>
      <c r="AH2144" s="92"/>
      <c r="AI2144" s="109">
        <f t="shared" si="281"/>
        <v>0</v>
      </c>
      <c r="AJ2144" s="83"/>
      <c r="AK2144" s="110">
        <f t="shared" si="282"/>
        <v>0</v>
      </c>
      <c r="AL2144" s="111"/>
      <c r="AM2144" s="92"/>
      <c r="AN2144" s="92"/>
      <c r="AO2144" s="92"/>
      <c r="AP2144" s="92"/>
      <c r="AQ2144" s="92"/>
      <c r="AR2144" s="92"/>
      <c r="AS2144" s="92">
        <v>1</v>
      </c>
      <c r="AT2144" s="92"/>
      <c r="AU2144" s="92"/>
      <c r="AV2144" s="109">
        <f t="shared" si="283"/>
        <v>1000</v>
      </c>
      <c r="AW2144" s="75"/>
      <c r="AX2144" s="110">
        <f t="shared" si="284"/>
        <v>62.5</v>
      </c>
      <c r="AY2144" s="111"/>
      <c r="AZ2144" s="93"/>
      <c r="BA2144" s="94" t="s">
        <v>554</v>
      </c>
      <c r="BB2144" s="71"/>
      <c r="BC2144" s="95"/>
      <c r="BD2144" s="41">
        <v>4</v>
      </c>
      <c r="BE2144" s="52">
        <v>45</v>
      </c>
      <c r="BF2144" s="103">
        <v>4511</v>
      </c>
      <c r="BG2144" s="280" t="s">
        <v>52</v>
      </c>
    </row>
    <row r="2145" spans="1:59" s="63" customFormat="1" ht="12.75" x14ac:dyDescent="0.2">
      <c r="A2145" s="196">
        <v>4</v>
      </c>
      <c r="B2145" s="197" t="s">
        <v>422</v>
      </c>
      <c r="C2145" s="208">
        <v>45</v>
      </c>
      <c r="D2145" s="209" t="s">
        <v>794</v>
      </c>
      <c r="E2145" s="212">
        <v>4511</v>
      </c>
      <c r="F2145" s="213" t="s">
        <v>795</v>
      </c>
      <c r="G2145" s="231"/>
      <c r="H2145" s="89"/>
      <c r="I2145" s="90" t="s">
        <v>389</v>
      </c>
      <c r="J2145" s="90"/>
      <c r="K2145" s="90" t="s">
        <v>73</v>
      </c>
      <c r="L2145" s="90" t="s">
        <v>69</v>
      </c>
      <c r="M2145" s="91"/>
      <c r="N2145" s="312">
        <v>1</v>
      </c>
      <c r="O2145" s="313">
        <f t="shared" si="285"/>
        <v>6.25E-2</v>
      </c>
      <c r="P2145" s="104"/>
      <c r="Q2145" s="92"/>
      <c r="R2145" s="92"/>
      <c r="S2145" s="92"/>
      <c r="T2145" s="92"/>
      <c r="U2145" s="92"/>
      <c r="V2145" s="92"/>
      <c r="W2145" s="92">
        <v>1</v>
      </c>
      <c r="X2145" s="109">
        <f t="shared" si="279"/>
        <v>25000</v>
      </c>
      <c r="Y2145" s="83"/>
      <c r="Z2145" s="110">
        <f t="shared" si="280"/>
        <v>1562.5</v>
      </c>
      <c r="AA2145" s="111"/>
      <c r="AB2145" s="92"/>
      <c r="AC2145" s="92"/>
      <c r="AD2145" s="92"/>
      <c r="AE2145" s="92"/>
      <c r="AF2145" s="92"/>
      <c r="AG2145" s="92"/>
      <c r="AH2145" s="92"/>
      <c r="AI2145" s="109">
        <f t="shared" si="281"/>
        <v>0</v>
      </c>
      <c r="AJ2145" s="83"/>
      <c r="AK2145" s="110">
        <f t="shared" si="282"/>
        <v>0</v>
      </c>
      <c r="AL2145" s="111"/>
      <c r="AM2145" s="92"/>
      <c r="AN2145" s="92"/>
      <c r="AO2145" s="92"/>
      <c r="AP2145" s="92">
        <v>1</v>
      </c>
      <c r="AQ2145" s="92"/>
      <c r="AR2145" s="92"/>
      <c r="AS2145" s="92"/>
      <c r="AT2145" s="92"/>
      <c r="AU2145" s="92"/>
      <c r="AV2145" s="109">
        <f t="shared" si="283"/>
        <v>100</v>
      </c>
      <c r="AW2145" s="75"/>
      <c r="AX2145" s="110">
        <f t="shared" si="284"/>
        <v>6.25</v>
      </c>
      <c r="AY2145" s="111"/>
      <c r="AZ2145" s="93"/>
      <c r="BA2145" s="94" t="s">
        <v>554</v>
      </c>
      <c r="BB2145" s="71"/>
      <c r="BC2145" s="95"/>
      <c r="BD2145" s="41">
        <v>4</v>
      </c>
      <c r="BE2145" s="52">
        <v>45</v>
      </c>
      <c r="BF2145" s="103">
        <v>4511</v>
      </c>
      <c r="BG2145" s="280" t="s">
        <v>52</v>
      </c>
    </row>
    <row r="2146" spans="1:59" s="63" customFormat="1" ht="12.75" x14ac:dyDescent="0.2">
      <c r="A2146" s="196">
        <v>4</v>
      </c>
      <c r="B2146" s="197" t="s">
        <v>422</v>
      </c>
      <c r="C2146" s="208">
        <v>45</v>
      </c>
      <c r="D2146" s="209" t="s">
        <v>794</v>
      </c>
      <c r="E2146" s="212">
        <v>4511</v>
      </c>
      <c r="F2146" s="213" t="s">
        <v>795</v>
      </c>
      <c r="G2146" s="231"/>
      <c r="H2146" s="89"/>
      <c r="I2146" s="90" t="s">
        <v>807</v>
      </c>
      <c r="J2146" s="90"/>
      <c r="K2146" s="90" t="s">
        <v>64</v>
      </c>
      <c r="L2146" s="90" t="s">
        <v>808</v>
      </c>
      <c r="M2146" s="91"/>
      <c r="N2146" s="312">
        <v>1</v>
      </c>
      <c r="O2146" s="313">
        <f t="shared" si="285"/>
        <v>6.25E-2</v>
      </c>
      <c r="P2146" s="104"/>
      <c r="Q2146" s="92"/>
      <c r="R2146" s="92"/>
      <c r="S2146" s="92"/>
      <c r="T2146" s="92"/>
      <c r="U2146" s="92"/>
      <c r="V2146" s="92"/>
      <c r="W2146" s="92"/>
      <c r="X2146" s="109">
        <f t="shared" si="279"/>
        <v>0</v>
      </c>
      <c r="Y2146" s="83"/>
      <c r="Z2146" s="110">
        <f t="shared" si="280"/>
        <v>0</v>
      </c>
      <c r="AA2146" s="111"/>
      <c r="AB2146" s="92"/>
      <c r="AC2146" s="92"/>
      <c r="AD2146" s="92"/>
      <c r="AE2146" s="92"/>
      <c r="AF2146" s="92"/>
      <c r="AG2146" s="92"/>
      <c r="AH2146" s="92"/>
      <c r="AI2146" s="109">
        <f t="shared" si="281"/>
        <v>0</v>
      </c>
      <c r="AJ2146" s="83"/>
      <c r="AK2146" s="110">
        <f t="shared" si="282"/>
        <v>0</v>
      </c>
      <c r="AL2146" s="111"/>
      <c r="AM2146" s="92"/>
      <c r="AN2146" s="92"/>
      <c r="AO2146" s="92"/>
      <c r="AP2146" s="92"/>
      <c r="AQ2146" s="92"/>
      <c r="AR2146" s="92"/>
      <c r="AS2146" s="92">
        <v>1</v>
      </c>
      <c r="AT2146" s="92"/>
      <c r="AU2146" s="92"/>
      <c r="AV2146" s="109">
        <f t="shared" si="283"/>
        <v>1000</v>
      </c>
      <c r="AW2146" s="75"/>
      <c r="AX2146" s="110">
        <f t="shared" si="284"/>
        <v>62.5</v>
      </c>
      <c r="AY2146" s="111"/>
      <c r="AZ2146" s="93"/>
      <c r="BA2146" s="94" t="s">
        <v>554</v>
      </c>
      <c r="BB2146" s="71"/>
      <c r="BC2146" s="95"/>
      <c r="BD2146" s="41">
        <v>4</v>
      </c>
      <c r="BE2146" s="52">
        <v>45</v>
      </c>
      <c r="BF2146" s="103">
        <v>4511</v>
      </c>
      <c r="BG2146" s="280" t="s">
        <v>52</v>
      </c>
    </row>
    <row r="2147" spans="1:59" s="63" customFormat="1" ht="12.75" x14ac:dyDescent="0.2">
      <c r="A2147" s="196">
        <v>4</v>
      </c>
      <c r="B2147" s="197" t="s">
        <v>422</v>
      </c>
      <c r="C2147" s="208">
        <v>45</v>
      </c>
      <c r="D2147" s="209" t="s">
        <v>794</v>
      </c>
      <c r="E2147" s="212">
        <v>4511</v>
      </c>
      <c r="F2147" s="213" t="s">
        <v>795</v>
      </c>
      <c r="G2147" s="231"/>
      <c r="H2147" s="89"/>
      <c r="I2147" s="90" t="s">
        <v>809</v>
      </c>
      <c r="J2147" s="90"/>
      <c r="K2147" s="90" t="s">
        <v>64</v>
      </c>
      <c r="L2147" s="90" t="s">
        <v>413</v>
      </c>
      <c r="M2147" s="91"/>
      <c r="N2147" s="312">
        <v>1</v>
      </c>
      <c r="O2147" s="313">
        <f t="shared" si="285"/>
        <v>6.25E-2</v>
      </c>
      <c r="P2147" s="104">
        <v>1</v>
      </c>
      <c r="Q2147" s="92"/>
      <c r="R2147" s="92"/>
      <c r="S2147" s="92"/>
      <c r="T2147" s="92"/>
      <c r="U2147" s="92"/>
      <c r="V2147" s="92"/>
      <c r="W2147" s="92"/>
      <c r="X2147" s="109">
        <f t="shared" si="279"/>
        <v>100</v>
      </c>
      <c r="Y2147" s="83"/>
      <c r="Z2147" s="110">
        <f t="shared" si="280"/>
        <v>6.25</v>
      </c>
      <c r="AA2147" s="111"/>
      <c r="AB2147" s="92"/>
      <c r="AC2147" s="92"/>
      <c r="AD2147" s="92"/>
      <c r="AE2147" s="92"/>
      <c r="AF2147" s="92"/>
      <c r="AG2147" s="92"/>
      <c r="AH2147" s="92"/>
      <c r="AI2147" s="109">
        <f t="shared" si="281"/>
        <v>0</v>
      </c>
      <c r="AJ2147" s="83"/>
      <c r="AK2147" s="110">
        <f t="shared" si="282"/>
        <v>0</v>
      </c>
      <c r="AL2147" s="111"/>
      <c r="AM2147" s="92"/>
      <c r="AN2147" s="92"/>
      <c r="AO2147" s="92">
        <v>1</v>
      </c>
      <c r="AP2147" s="92"/>
      <c r="AQ2147" s="92"/>
      <c r="AR2147" s="92"/>
      <c r="AS2147" s="92"/>
      <c r="AT2147" s="92"/>
      <c r="AU2147" s="92"/>
      <c r="AV2147" s="109">
        <f t="shared" si="283"/>
        <v>50</v>
      </c>
      <c r="AW2147" s="75"/>
      <c r="AX2147" s="110">
        <f t="shared" si="284"/>
        <v>3.125</v>
      </c>
      <c r="AY2147" s="111"/>
      <c r="AZ2147" s="93"/>
      <c r="BA2147" s="94" t="s">
        <v>554</v>
      </c>
      <c r="BB2147" s="71"/>
      <c r="BC2147" s="95"/>
      <c r="BD2147" s="41">
        <v>4</v>
      </c>
      <c r="BE2147" s="52">
        <v>45</v>
      </c>
      <c r="BF2147" s="103">
        <v>4511</v>
      </c>
      <c r="BG2147" s="280" t="s">
        <v>52</v>
      </c>
    </row>
    <row r="2148" spans="1:59" s="63" customFormat="1" ht="12.75" x14ac:dyDescent="0.2">
      <c r="A2148" s="196">
        <v>4</v>
      </c>
      <c r="B2148" s="197" t="s">
        <v>422</v>
      </c>
      <c r="C2148" s="208">
        <v>45</v>
      </c>
      <c r="D2148" s="209" t="s">
        <v>794</v>
      </c>
      <c r="E2148" s="212">
        <v>4511</v>
      </c>
      <c r="F2148" s="213" t="s">
        <v>795</v>
      </c>
      <c r="G2148" s="231"/>
      <c r="H2148" s="89"/>
      <c r="I2148" s="90" t="s">
        <v>810</v>
      </c>
      <c r="J2148" s="90"/>
      <c r="K2148" s="90" t="s">
        <v>73</v>
      </c>
      <c r="L2148" s="90" t="s">
        <v>69</v>
      </c>
      <c r="M2148" s="91"/>
      <c r="N2148" s="312">
        <v>1</v>
      </c>
      <c r="O2148" s="313">
        <f t="shared" si="285"/>
        <v>6.25E-2</v>
      </c>
      <c r="P2148" s="104"/>
      <c r="Q2148" s="92"/>
      <c r="R2148" s="92"/>
      <c r="S2148" s="92"/>
      <c r="T2148" s="92"/>
      <c r="U2148" s="92"/>
      <c r="V2148" s="92"/>
      <c r="W2148" s="92">
        <v>1</v>
      </c>
      <c r="X2148" s="109">
        <f t="shared" si="279"/>
        <v>25000</v>
      </c>
      <c r="Y2148" s="83"/>
      <c r="Z2148" s="110">
        <f t="shared" si="280"/>
        <v>1562.5</v>
      </c>
      <c r="AA2148" s="111"/>
      <c r="AB2148" s="92"/>
      <c r="AC2148" s="92"/>
      <c r="AD2148" s="92"/>
      <c r="AE2148" s="92"/>
      <c r="AF2148" s="92"/>
      <c r="AG2148" s="92"/>
      <c r="AH2148" s="92"/>
      <c r="AI2148" s="109">
        <f t="shared" si="281"/>
        <v>0</v>
      </c>
      <c r="AJ2148" s="83"/>
      <c r="AK2148" s="110">
        <f t="shared" si="282"/>
        <v>0</v>
      </c>
      <c r="AL2148" s="111"/>
      <c r="AM2148" s="92"/>
      <c r="AN2148" s="92"/>
      <c r="AO2148" s="92"/>
      <c r="AP2148" s="92">
        <v>1</v>
      </c>
      <c r="AQ2148" s="92"/>
      <c r="AR2148" s="92"/>
      <c r="AS2148" s="92"/>
      <c r="AT2148" s="92"/>
      <c r="AU2148" s="92"/>
      <c r="AV2148" s="109">
        <f t="shared" si="283"/>
        <v>100</v>
      </c>
      <c r="AW2148" s="75"/>
      <c r="AX2148" s="110">
        <f t="shared" si="284"/>
        <v>6.25</v>
      </c>
      <c r="AY2148" s="111"/>
      <c r="AZ2148" s="93"/>
      <c r="BA2148" s="94" t="s">
        <v>554</v>
      </c>
      <c r="BB2148" s="71"/>
      <c r="BC2148" s="95"/>
      <c r="BD2148" s="41">
        <v>4</v>
      </c>
      <c r="BE2148" s="52">
        <v>45</v>
      </c>
      <c r="BF2148" s="103">
        <v>4511</v>
      </c>
      <c r="BG2148" s="280" t="s">
        <v>52</v>
      </c>
    </row>
    <row r="2149" spans="1:59" s="63" customFormat="1" ht="12.75" x14ac:dyDescent="0.2">
      <c r="A2149" s="196">
        <v>4</v>
      </c>
      <c r="B2149" s="197" t="s">
        <v>422</v>
      </c>
      <c r="C2149" s="208">
        <v>45</v>
      </c>
      <c r="D2149" s="209" t="s">
        <v>794</v>
      </c>
      <c r="E2149" s="212">
        <v>4511</v>
      </c>
      <c r="F2149" s="213" t="s">
        <v>795</v>
      </c>
      <c r="G2149" s="231"/>
      <c r="H2149" s="89"/>
      <c r="I2149" s="90" t="s">
        <v>1167</v>
      </c>
      <c r="J2149" s="90"/>
      <c r="K2149" s="90"/>
      <c r="L2149" s="90"/>
      <c r="M2149" s="91"/>
      <c r="N2149" s="247"/>
      <c r="O2149" s="306"/>
      <c r="P2149" s="104"/>
      <c r="Q2149" s="92"/>
      <c r="R2149" s="92"/>
      <c r="S2149" s="92"/>
      <c r="T2149" s="92"/>
      <c r="U2149" s="92"/>
      <c r="V2149" s="92"/>
      <c r="W2149" s="92"/>
      <c r="X2149" s="75"/>
      <c r="Y2149" s="83"/>
      <c r="Z2149" s="83"/>
      <c r="AA2149" s="83"/>
      <c r="AB2149" s="92"/>
      <c r="AC2149" s="92"/>
      <c r="AD2149" s="92"/>
      <c r="AE2149" s="92"/>
      <c r="AF2149" s="92"/>
      <c r="AG2149" s="92"/>
      <c r="AH2149" s="92"/>
      <c r="AI2149" s="75"/>
      <c r="AJ2149" s="83"/>
      <c r="AK2149" s="83"/>
      <c r="AL2149" s="83"/>
      <c r="AM2149" s="92"/>
      <c r="AN2149" s="92"/>
      <c r="AO2149" s="92"/>
      <c r="AP2149" s="92"/>
      <c r="AQ2149" s="92"/>
      <c r="AR2149" s="92"/>
      <c r="AS2149" s="92"/>
      <c r="AT2149" s="92"/>
      <c r="AU2149" s="92"/>
      <c r="AV2149" s="75"/>
      <c r="AW2149" s="75"/>
      <c r="AX2149" s="83"/>
      <c r="AY2149" s="83"/>
      <c r="AZ2149" s="93"/>
      <c r="BA2149" s="94" t="s">
        <v>105</v>
      </c>
      <c r="BB2149" s="71"/>
      <c r="BC2149" s="95"/>
      <c r="BD2149" s="41">
        <v>4</v>
      </c>
      <c r="BE2149" s="52">
        <v>45</v>
      </c>
      <c r="BF2149" s="103">
        <v>4511</v>
      </c>
      <c r="BG2149" s="280" t="s">
        <v>52</v>
      </c>
    </row>
    <row r="2150" spans="1:59" s="63" customFormat="1" ht="12.75" x14ac:dyDescent="0.2">
      <c r="A2150" s="196">
        <v>4</v>
      </c>
      <c r="B2150" s="197" t="s">
        <v>422</v>
      </c>
      <c r="C2150" s="208">
        <v>45</v>
      </c>
      <c r="D2150" s="209" t="s">
        <v>794</v>
      </c>
      <c r="E2150" s="212">
        <v>4511</v>
      </c>
      <c r="F2150" s="213" t="s">
        <v>795</v>
      </c>
      <c r="G2150" s="231"/>
      <c r="H2150" s="65"/>
      <c r="I2150" s="222"/>
      <c r="J2150" s="66"/>
      <c r="K2150" s="66"/>
      <c r="L2150" s="66"/>
      <c r="M2150" s="64"/>
      <c r="N2150" s="304"/>
      <c r="O2150" s="305"/>
      <c r="P2150" s="127"/>
      <c r="Q2150" s="67"/>
      <c r="R2150" s="67"/>
      <c r="S2150" s="67"/>
      <c r="T2150" s="67"/>
      <c r="U2150" s="67"/>
      <c r="V2150" s="67"/>
      <c r="W2150" s="67"/>
      <c r="X2150" s="67"/>
      <c r="Y2150" s="68"/>
      <c r="Z2150" s="68"/>
      <c r="AA2150" s="68"/>
      <c r="AB2150" s="67"/>
      <c r="AC2150" s="67"/>
      <c r="AD2150" s="67"/>
      <c r="AE2150" s="67"/>
      <c r="AF2150" s="67"/>
      <c r="AG2150" s="67"/>
      <c r="AH2150" s="67"/>
      <c r="AI2150" s="67"/>
      <c r="AJ2150" s="68"/>
      <c r="AK2150" s="68"/>
      <c r="AL2150" s="68"/>
      <c r="AM2150" s="67"/>
      <c r="AN2150" s="67"/>
      <c r="AO2150" s="67"/>
      <c r="AP2150" s="67"/>
      <c r="AQ2150" s="67"/>
      <c r="AR2150" s="67"/>
      <c r="AS2150" s="67"/>
      <c r="AT2150" s="67"/>
      <c r="AU2150" s="67"/>
      <c r="AV2150" s="67"/>
      <c r="AW2150" s="67"/>
      <c r="AX2150" s="68"/>
      <c r="AY2150" s="68"/>
      <c r="AZ2150" s="69"/>
      <c r="BA2150" s="70"/>
      <c r="BB2150" s="71"/>
      <c r="BC2150" s="95"/>
      <c r="BD2150" s="41">
        <v>4</v>
      </c>
      <c r="BE2150" s="52">
        <v>45</v>
      </c>
      <c r="BF2150" s="103">
        <v>4511</v>
      </c>
      <c r="BG2150" s="275"/>
    </row>
    <row r="2151" spans="1:59" s="63" customFormat="1" ht="12.75" x14ac:dyDescent="0.2">
      <c r="A2151" s="196">
        <v>4</v>
      </c>
      <c r="B2151" s="197" t="s">
        <v>422</v>
      </c>
      <c r="C2151" s="208">
        <v>45</v>
      </c>
      <c r="D2151" s="209" t="s">
        <v>794</v>
      </c>
      <c r="E2151" s="212">
        <v>4511</v>
      </c>
      <c r="F2151" s="213" t="s">
        <v>795</v>
      </c>
      <c r="G2151" s="232"/>
      <c r="H2151" s="97"/>
      <c r="I2151" s="224"/>
      <c r="J2151" s="98"/>
      <c r="K2151" s="98"/>
      <c r="L2151" s="98"/>
      <c r="M2151" s="96"/>
      <c r="N2151" s="307"/>
      <c r="O2151" s="246"/>
      <c r="P2151" s="124"/>
      <c r="Q2151" s="99"/>
      <c r="R2151" s="99"/>
      <c r="S2151" s="99"/>
      <c r="T2151" s="99"/>
      <c r="U2151" s="99"/>
      <c r="V2151" s="99"/>
      <c r="W2151" s="99"/>
      <c r="X2151" s="99"/>
      <c r="Y2151" s="100"/>
      <c r="Z2151" s="100"/>
      <c r="AA2151" s="100"/>
      <c r="AB2151" s="99"/>
      <c r="AC2151" s="99"/>
      <c r="AD2151" s="99"/>
      <c r="AE2151" s="99"/>
      <c r="AF2151" s="99"/>
      <c r="AG2151" s="99"/>
      <c r="AH2151" s="99"/>
      <c r="AI2151" s="99"/>
      <c r="AJ2151" s="100"/>
      <c r="AK2151" s="100"/>
      <c r="AL2151" s="100"/>
      <c r="AM2151" s="99"/>
      <c r="AN2151" s="99"/>
      <c r="AO2151" s="99"/>
      <c r="AP2151" s="99"/>
      <c r="AQ2151" s="99"/>
      <c r="AR2151" s="99"/>
      <c r="AS2151" s="99"/>
      <c r="AT2151" s="99"/>
      <c r="AU2151" s="99"/>
      <c r="AV2151" s="99"/>
      <c r="AW2151" s="99"/>
      <c r="AX2151" s="100"/>
      <c r="AY2151" s="100"/>
      <c r="AZ2151" s="101"/>
      <c r="BA2151" s="102"/>
      <c r="BB2151" s="95"/>
      <c r="BC2151" s="95"/>
      <c r="BD2151" s="41">
        <v>4</v>
      </c>
      <c r="BE2151" s="52">
        <v>45</v>
      </c>
      <c r="BF2151" s="103">
        <v>4511</v>
      </c>
      <c r="BG2151" s="277"/>
    </row>
    <row r="2152" spans="1:59" x14ac:dyDescent="0.25">
      <c r="A2152" s="196">
        <v>4</v>
      </c>
      <c r="B2152" s="197" t="s">
        <v>422</v>
      </c>
      <c r="C2152" s="208">
        <v>45</v>
      </c>
      <c r="D2152" s="209" t="s">
        <v>794</v>
      </c>
      <c r="E2152" s="210">
        <v>4512</v>
      </c>
      <c r="F2152" s="211" t="s">
        <v>811</v>
      </c>
      <c r="G2152" s="235"/>
      <c r="H2152" s="145"/>
      <c r="I2152" s="221"/>
      <c r="J2152" s="57"/>
      <c r="K2152" s="57"/>
      <c r="L2152" s="57"/>
      <c r="M2152" s="144"/>
      <c r="N2152" s="324"/>
      <c r="O2152" s="325"/>
      <c r="P2152" s="146"/>
      <c r="Q2152" s="146"/>
      <c r="R2152" s="146"/>
      <c r="S2152" s="146"/>
      <c r="T2152" s="146"/>
      <c r="U2152" s="146"/>
      <c r="V2152" s="146"/>
      <c r="W2152" s="146"/>
      <c r="X2152" s="146"/>
      <c r="Y2152" s="59"/>
      <c r="Z2152" s="123"/>
      <c r="AA2152" s="123"/>
      <c r="AB2152" s="146"/>
      <c r="AC2152" s="146"/>
      <c r="AD2152" s="146"/>
      <c r="AE2152" s="146"/>
      <c r="AF2152" s="146"/>
      <c r="AG2152" s="146"/>
      <c r="AH2152" s="146"/>
      <c r="AI2152" s="146"/>
      <c r="AJ2152" s="59"/>
      <c r="AK2152" s="123"/>
      <c r="AL2152" s="123"/>
      <c r="AM2152" s="146"/>
      <c r="AN2152" s="146"/>
      <c r="AO2152" s="146"/>
      <c r="AP2152" s="146"/>
      <c r="AQ2152" s="146"/>
      <c r="AR2152" s="146"/>
      <c r="AS2152" s="146"/>
      <c r="AT2152" s="146"/>
      <c r="AU2152" s="146"/>
      <c r="AV2152" s="146"/>
      <c r="AW2152" s="58"/>
      <c r="AX2152" s="123"/>
      <c r="AY2152" s="59"/>
      <c r="AZ2152" s="147"/>
      <c r="BA2152" s="148"/>
      <c r="BB2152" s="143"/>
      <c r="BC2152" s="143"/>
      <c r="BD2152" s="41">
        <v>4</v>
      </c>
      <c r="BE2152" s="52">
        <v>45</v>
      </c>
      <c r="BF2152" s="62">
        <v>4512</v>
      </c>
      <c r="BG2152" s="284"/>
    </row>
    <row r="2153" spans="1:59" s="63" customFormat="1" ht="12.75" x14ac:dyDescent="0.2">
      <c r="A2153" s="196">
        <v>4</v>
      </c>
      <c r="B2153" s="197" t="s">
        <v>422</v>
      </c>
      <c r="C2153" s="208">
        <v>45</v>
      </c>
      <c r="D2153" s="209" t="s">
        <v>794</v>
      </c>
      <c r="E2153" s="210">
        <v>4512</v>
      </c>
      <c r="F2153" s="211" t="s">
        <v>811</v>
      </c>
      <c r="G2153" s="230"/>
      <c r="H2153" s="56"/>
      <c r="I2153" s="221"/>
      <c r="J2153" s="57"/>
      <c r="K2153" s="57"/>
      <c r="L2153" s="57"/>
      <c r="M2153" s="55"/>
      <c r="N2153" s="303"/>
      <c r="O2153" s="245"/>
      <c r="P2153" s="122"/>
      <c r="Q2153" s="58"/>
      <c r="R2153" s="58"/>
      <c r="S2153" s="58"/>
      <c r="T2153" s="58"/>
      <c r="U2153" s="58"/>
      <c r="V2153" s="58"/>
      <c r="W2153" s="58"/>
      <c r="X2153" s="58"/>
      <c r="Y2153" s="59"/>
      <c r="Z2153" s="59"/>
      <c r="AA2153" s="59"/>
      <c r="AB2153" s="58"/>
      <c r="AC2153" s="58"/>
      <c r="AD2153" s="58"/>
      <c r="AE2153" s="58"/>
      <c r="AF2153" s="58"/>
      <c r="AG2153" s="58"/>
      <c r="AH2153" s="58"/>
      <c r="AI2153" s="58"/>
      <c r="AJ2153" s="59"/>
      <c r="AK2153" s="59"/>
      <c r="AL2153" s="59"/>
      <c r="AM2153" s="58"/>
      <c r="AN2153" s="58"/>
      <c r="AO2153" s="58"/>
      <c r="AP2153" s="58"/>
      <c r="AQ2153" s="58"/>
      <c r="AR2153" s="58"/>
      <c r="AS2153" s="58"/>
      <c r="AT2153" s="58"/>
      <c r="AU2153" s="58"/>
      <c r="AV2153" s="58"/>
      <c r="AW2153" s="58"/>
      <c r="AX2153" s="59"/>
      <c r="AY2153" s="59"/>
      <c r="AZ2153" s="60"/>
      <c r="BA2153" s="61"/>
      <c r="BB2153" s="54"/>
      <c r="BC2153" s="54"/>
      <c r="BD2153" s="41">
        <v>4</v>
      </c>
      <c r="BE2153" s="52">
        <v>45</v>
      </c>
      <c r="BF2153" s="62">
        <v>4512</v>
      </c>
      <c r="BG2153" s="274"/>
    </row>
    <row r="2154" spans="1:59" s="63" customFormat="1" ht="12.75" x14ac:dyDescent="0.2">
      <c r="A2154" s="196">
        <v>4</v>
      </c>
      <c r="B2154" s="197" t="s">
        <v>422</v>
      </c>
      <c r="C2154" s="208">
        <v>45</v>
      </c>
      <c r="D2154" s="209" t="s">
        <v>794</v>
      </c>
      <c r="E2154" s="210">
        <v>4512</v>
      </c>
      <c r="F2154" s="211" t="s">
        <v>811</v>
      </c>
      <c r="G2154" s="231"/>
      <c r="H2154" s="65"/>
      <c r="I2154" s="222"/>
      <c r="J2154" s="66"/>
      <c r="K2154" s="66"/>
      <c r="L2154" s="66"/>
      <c r="M2154" s="64"/>
      <c r="N2154" s="308"/>
      <c r="O2154" s="309"/>
      <c r="P2154" s="127"/>
      <c r="Q2154" s="67"/>
      <c r="R2154" s="67"/>
      <c r="S2154" s="67"/>
      <c r="T2154" s="67"/>
      <c r="U2154" s="67"/>
      <c r="V2154" s="67"/>
      <c r="W2154" s="67"/>
      <c r="X2154" s="67"/>
      <c r="Y2154" s="68"/>
      <c r="Z2154" s="68"/>
      <c r="AA2154" s="68"/>
      <c r="AB2154" s="67"/>
      <c r="AC2154" s="67"/>
      <c r="AD2154" s="67"/>
      <c r="AE2154" s="67"/>
      <c r="AF2154" s="67"/>
      <c r="AG2154" s="67"/>
      <c r="AH2154" s="67"/>
      <c r="AI2154" s="67"/>
      <c r="AJ2154" s="68"/>
      <c r="AK2154" s="68"/>
      <c r="AL2154" s="68"/>
      <c r="AM2154" s="67"/>
      <c r="AN2154" s="67"/>
      <c r="AO2154" s="67"/>
      <c r="AP2154" s="67"/>
      <c r="AQ2154" s="67"/>
      <c r="AR2154" s="67"/>
      <c r="AS2154" s="67"/>
      <c r="AT2154" s="67"/>
      <c r="AU2154" s="67"/>
      <c r="AV2154" s="67"/>
      <c r="AW2154" s="67"/>
      <c r="AX2154" s="68"/>
      <c r="AY2154" s="68"/>
      <c r="AZ2154" s="69"/>
      <c r="BA2154" s="70"/>
      <c r="BB2154" s="71"/>
      <c r="BC2154" s="54"/>
      <c r="BD2154" s="41">
        <v>4</v>
      </c>
      <c r="BE2154" s="52">
        <v>45</v>
      </c>
      <c r="BF2154" s="62">
        <v>4512</v>
      </c>
      <c r="BG2154" s="275"/>
    </row>
    <row r="2155" spans="1:59" s="63" customFormat="1" ht="12.75" x14ac:dyDescent="0.2">
      <c r="A2155" s="196">
        <v>4</v>
      </c>
      <c r="B2155" s="197" t="s">
        <v>422</v>
      </c>
      <c r="C2155" s="208">
        <v>45</v>
      </c>
      <c r="D2155" s="209" t="s">
        <v>794</v>
      </c>
      <c r="E2155" s="210">
        <v>4512</v>
      </c>
      <c r="F2155" s="211" t="s">
        <v>811</v>
      </c>
      <c r="G2155" s="231"/>
      <c r="H2155" s="72" t="s">
        <v>47</v>
      </c>
      <c r="I2155" s="223"/>
      <c r="J2155" s="73"/>
      <c r="K2155" s="73"/>
      <c r="L2155" s="73"/>
      <c r="M2155" s="74"/>
      <c r="N2155" s="247"/>
      <c r="O2155" s="306"/>
      <c r="P2155" s="105"/>
      <c r="Q2155" s="75"/>
      <c r="R2155" s="75"/>
      <c r="S2155" s="75"/>
      <c r="T2155" s="75"/>
      <c r="U2155" s="75"/>
      <c r="V2155" s="75"/>
      <c r="W2155" s="75"/>
      <c r="X2155" s="75"/>
      <c r="Y2155" s="76">
        <f>IF(ISNUMBER(VLOOKUP(Y2157,P$7:W$7,MATCH(Y2157,P$7:W$7))),VLOOKUP(Y2157,P$7:W$7,MATCH(Y2157,P$7:W$7)),IF(N2159=0,"No Data",IF(Y2157&gt;0,"&lt;100",0)))</f>
        <v>500</v>
      </c>
      <c r="Z2155" s="77">
        <f>IF(ISNUMBER(VLOOKUP(Z2159,P$7:W$7,MATCH(Z2159,P$7:W$7))),VLOOKUP(Z2159,P$7:W$7,MATCH(Z2159,P$7:W$7)),IF(N2159=0,"No Data",IF(Z2159&gt;0,"&lt;100",0)))</f>
        <v>500</v>
      </c>
      <c r="AA2155" s="106">
        <f>IF(ISNUMBER(Z2155),Z2155,0)</f>
        <v>500</v>
      </c>
      <c r="AB2155" s="75"/>
      <c r="AC2155" s="75"/>
      <c r="AD2155" s="75"/>
      <c r="AE2155" s="75"/>
      <c r="AF2155" s="75"/>
      <c r="AG2155" s="75"/>
      <c r="AH2155" s="75"/>
      <c r="AI2155" s="75"/>
      <c r="AJ2155" s="76">
        <f>IF(ISNUMBER(VLOOKUP(AJ2157,AB$7:AH$7,MATCH(AJ2157,AB$7:AH$7))),VLOOKUP(AJ2157,AB$7:AH$7,MATCH(AJ2157,AB$7:AH$7)),IF(N2159=0,"No Data",IF(AJ2157&gt;0,"&lt;50",0)))</f>
        <v>0</v>
      </c>
      <c r="AK2155" s="77">
        <f>IF(ISNUMBER(VLOOKUP(AK2159,AB$7:AH$7,MATCH(AK2159,AB$7:AH$7))),VLOOKUP(AK2159,AB$7:AH$7,MATCH(AK2159,AB$7:AH$7)),IF(N2159=0,"No Data",IF(AK2159&gt;0,"&lt;50",0)))</f>
        <v>0</v>
      </c>
      <c r="AL2155" s="106">
        <f>IF(ISNUMBER(AK2155),AK2155,0)</f>
        <v>0</v>
      </c>
      <c r="AM2155" s="75"/>
      <c r="AN2155" s="75"/>
      <c r="AO2155" s="75"/>
      <c r="AP2155" s="75"/>
      <c r="AQ2155" s="75"/>
      <c r="AR2155" s="75"/>
      <c r="AS2155" s="75"/>
      <c r="AT2155" s="75"/>
      <c r="AU2155" s="75"/>
      <c r="AV2155" s="75"/>
      <c r="AW2155" s="76">
        <f>IF(ISNUMBER(VLOOKUP(AW2157,AM$7:AU$7,MATCH(AW2157,AM$7:AU$7))),VLOOKUP(AW2157,AM$7:AU$7,MATCH(AW2157,AM$7:AU$7)),IF(N2159=0,"No Data",IF(AW2157&gt;0,"&lt;10",0)))</f>
        <v>500</v>
      </c>
      <c r="AX2155" s="77">
        <f>IF(ISNUMBER(VLOOKUP(AX2159,AM$7:AU$7,MATCH(AX2159,AM$7:AU$7))),VLOOKUP(AX2159,AM$7:AU$7,MATCH(AX2159,AM$7:AU$7)),IF(N2159=0,"No Data",IF(AX2159&gt;0,"&lt;10",0)))</f>
        <v>500</v>
      </c>
      <c r="AY2155" s="106">
        <f>IF(ISNUMBER(AX2155),AX2155,0)</f>
        <v>500</v>
      </c>
      <c r="AZ2155" s="79"/>
      <c r="BA2155" s="80"/>
      <c r="BB2155" s="71"/>
      <c r="BC2155" s="54"/>
      <c r="BD2155" s="41">
        <v>4</v>
      </c>
      <c r="BE2155" s="52">
        <v>45</v>
      </c>
      <c r="BF2155" s="62">
        <v>4512</v>
      </c>
      <c r="BG2155" s="276" t="s">
        <v>47</v>
      </c>
    </row>
    <row r="2156" spans="1:59" s="63" customFormat="1" ht="12.75" x14ac:dyDescent="0.2">
      <c r="A2156" s="196">
        <v>4</v>
      </c>
      <c r="B2156" s="197" t="s">
        <v>422</v>
      </c>
      <c r="C2156" s="208">
        <v>45</v>
      </c>
      <c r="D2156" s="209" t="s">
        <v>794</v>
      </c>
      <c r="E2156" s="210">
        <v>4512</v>
      </c>
      <c r="F2156" s="211" t="s">
        <v>811</v>
      </c>
      <c r="G2156" s="231"/>
      <c r="H2156" s="81" t="s">
        <v>48</v>
      </c>
      <c r="I2156" s="223"/>
      <c r="J2156" s="73"/>
      <c r="K2156" s="73"/>
      <c r="L2156" s="73"/>
      <c r="M2156" s="74"/>
      <c r="N2156" s="247"/>
      <c r="O2156" s="306"/>
      <c r="P2156" s="105"/>
      <c r="Q2156" s="75"/>
      <c r="R2156" s="75"/>
      <c r="S2156" s="75"/>
      <c r="T2156" s="75"/>
      <c r="U2156" s="75"/>
      <c r="V2156" s="75"/>
      <c r="W2156" s="75"/>
      <c r="X2156" s="75"/>
      <c r="Y2156" s="82">
        <f>MIN(X2160:X2165)</f>
        <v>0</v>
      </c>
      <c r="Z2156" s="83"/>
      <c r="AA2156" s="83"/>
      <c r="AB2156" s="75"/>
      <c r="AC2156" s="75"/>
      <c r="AD2156" s="75"/>
      <c r="AE2156" s="75"/>
      <c r="AF2156" s="75"/>
      <c r="AG2156" s="75"/>
      <c r="AH2156" s="75"/>
      <c r="AI2156" s="75"/>
      <c r="AJ2156" s="82">
        <f>MIN(AI2160:AI2165)</f>
        <v>0</v>
      </c>
      <c r="AK2156" s="83"/>
      <c r="AL2156" s="83"/>
      <c r="AM2156" s="75"/>
      <c r="AN2156" s="75"/>
      <c r="AO2156" s="75"/>
      <c r="AP2156" s="75"/>
      <c r="AQ2156" s="75"/>
      <c r="AR2156" s="75"/>
      <c r="AS2156" s="75"/>
      <c r="AT2156" s="75"/>
      <c r="AU2156" s="75"/>
      <c r="AV2156" s="75"/>
      <c r="AW2156" s="82">
        <f>MIN(AV2160:AV2165)</f>
        <v>100</v>
      </c>
      <c r="AX2156" s="83"/>
      <c r="AY2156" s="83"/>
      <c r="AZ2156" s="79"/>
      <c r="BA2156" s="80"/>
      <c r="BB2156" s="71"/>
      <c r="BC2156" s="54"/>
      <c r="BD2156" s="41">
        <v>4</v>
      </c>
      <c r="BE2156" s="52">
        <v>45</v>
      </c>
      <c r="BF2156" s="62">
        <v>4512</v>
      </c>
      <c r="BG2156" s="278" t="s">
        <v>48</v>
      </c>
    </row>
    <row r="2157" spans="1:59" s="63" customFormat="1" ht="12.75" x14ac:dyDescent="0.2">
      <c r="A2157" s="196">
        <v>4</v>
      </c>
      <c r="B2157" s="197" t="s">
        <v>422</v>
      </c>
      <c r="C2157" s="208">
        <v>45</v>
      </c>
      <c r="D2157" s="209" t="s">
        <v>794</v>
      </c>
      <c r="E2157" s="210">
        <v>4512</v>
      </c>
      <c r="F2157" s="211" t="s">
        <v>811</v>
      </c>
      <c r="G2157" s="231"/>
      <c r="H2157" s="81" t="s">
        <v>49</v>
      </c>
      <c r="I2157" s="223"/>
      <c r="J2157" s="73"/>
      <c r="K2157" s="73"/>
      <c r="L2157" s="73"/>
      <c r="M2157" s="74"/>
      <c r="N2157" s="247"/>
      <c r="O2157" s="306"/>
      <c r="P2157" s="105"/>
      <c r="Q2157" s="75"/>
      <c r="R2157" s="75"/>
      <c r="S2157" s="75"/>
      <c r="T2157" s="75"/>
      <c r="U2157" s="75"/>
      <c r="V2157" s="75"/>
      <c r="W2157" s="75"/>
      <c r="X2157" s="75"/>
      <c r="Y2157" s="84">
        <f>IF(ISNUMBER(AVERAGE(X2160:X2165)),AVERAGE(X2160:X2165),0)</f>
        <v>833.33333333333337</v>
      </c>
      <c r="Z2157" s="83"/>
      <c r="AA2157" s="83"/>
      <c r="AB2157" s="75"/>
      <c r="AC2157" s="75"/>
      <c r="AD2157" s="75"/>
      <c r="AE2157" s="75"/>
      <c r="AF2157" s="75"/>
      <c r="AG2157" s="75"/>
      <c r="AH2157" s="75"/>
      <c r="AI2157" s="75"/>
      <c r="AJ2157" s="84">
        <f>IF(ISNUMBER(AVERAGE(AI2160:AI2165)),AVERAGE(AI2160:AI2165),0)</f>
        <v>0</v>
      </c>
      <c r="AK2157" s="83"/>
      <c r="AL2157" s="83"/>
      <c r="AM2157" s="75"/>
      <c r="AN2157" s="75"/>
      <c r="AO2157" s="75"/>
      <c r="AP2157" s="75"/>
      <c r="AQ2157" s="75"/>
      <c r="AR2157" s="75"/>
      <c r="AS2157" s="75"/>
      <c r="AT2157" s="75"/>
      <c r="AU2157" s="75"/>
      <c r="AV2157" s="75"/>
      <c r="AW2157" s="84">
        <f>IF(ISNUMBER(AVERAGE(AV2160:AV2165)),AVERAGE(AV2160:AV2165),0)</f>
        <v>575</v>
      </c>
      <c r="AX2157" s="83"/>
      <c r="AY2157" s="83"/>
      <c r="AZ2157" s="79"/>
      <c r="BA2157" s="80"/>
      <c r="BB2157" s="71"/>
      <c r="BC2157" s="54"/>
      <c r="BD2157" s="41">
        <v>4</v>
      </c>
      <c r="BE2157" s="52">
        <v>45</v>
      </c>
      <c r="BF2157" s="62">
        <v>4512</v>
      </c>
      <c r="BG2157" s="278" t="s">
        <v>49</v>
      </c>
    </row>
    <row r="2158" spans="1:59" s="63" customFormat="1" ht="12.75" x14ac:dyDescent="0.2">
      <c r="A2158" s="196">
        <v>4</v>
      </c>
      <c r="B2158" s="197" t="s">
        <v>422</v>
      </c>
      <c r="C2158" s="208">
        <v>45</v>
      </c>
      <c r="D2158" s="209" t="s">
        <v>794</v>
      </c>
      <c r="E2158" s="210">
        <v>4512</v>
      </c>
      <c r="F2158" s="211" t="s">
        <v>811</v>
      </c>
      <c r="G2158" s="231"/>
      <c r="H2158" s="81" t="s">
        <v>50</v>
      </c>
      <c r="I2158" s="223"/>
      <c r="J2158" s="73"/>
      <c r="K2158" s="73"/>
      <c r="L2158" s="73"/>
      <c r="M2158" s="74"/>
      <c r="N2158" s="247"/>
      <c r="O2158" s="306"/>
      <c r="P2158" s="105"/>
      <c r="Q2158" s="75"/>
      <c r="R2158" s="75"/>
      <c r="S2158" s="75"/>
      <c r="T2158" s="75"/>
      <c r="U2158" s="75"/>
      <c r="V2158" s="75"/>
      <c r="W2158" s="75"/>
      <c r="X2158" s="75"/>
      <c r="Y2158" s="84">
        <f>MAX(X2160:X2165)</f>
        <v>5000</v>
      </c>
      <c r="Z2158" s="83"/>
      <c r="AA2158" s="83"/>
      <c r="AB2158" s="75"/>
      <c r="AC2158" s="75"/>
      <c r="AD2158" s="75"/>
      <c r="AE2158" s="75"/>
      <c r="AF2158" s="75"/>
      <c r="AG2158" s="75"/>
      <c r="AH2158" s="75"/>
      <c r="AI2158" s="75"/>
      <c r="AJ2158" s="84">
        <f>MAX(AI2160:AI2165)</f>
        <v>0</v>
      </c>
      <c r="AK2158" s="83"/>
      <c r="AL2158" s="83"/>
      <c r="AM2158" s="75"/>
      <c r="AN2158" s="75"/>
      <c r="AO2158" s="75"/>
      <c r="AP2158" s="75"/>
      <c r="AQ2158" s="75"/>
      <c r="AR2158" s="75"/>
      <c r="AS2158" s="75"/>
      <c r="AT2158" s="75"/>
      <c r="AU2158" s="75"/>
      <c r="AV2158" s="75"/>
      <c r="AW2158" s="84">
        <f>MAX(AV2160:AV2165)</f>
        <v>1000</v>
      </c>
      <c r="AX2158" s="83"/>
      <c r="AY2158" s="83"/>
      <c r="AZ2158" s="79"/>
      <c r="BA2158" s="80"/>
      <c r="BB2158" s="71"/>
      <c r="BC2158" s="54"/>
      <c r="BD2158" s="41">
        <v>4</v>
      </c>
      <c r="BE2158" s="52">
        <v>45</v>
      </c>
      <c r="BF2158" s="62">
        <v>4512</v>
      </c>
      <c r="BG2158" s="278" t="s">
        <v>50</v>
      </c>
    </row>
    <row r="2159" spans="1:59" s="63" customFormat="1" ht="12.75" x14ac:dyDescent="0.2">
      <c r="A2159" s="196">
        <v>4</v>
      </c>
      <c r="B2159" s="197" t="s">
        <v>422</v>
      </c>
      <c r="C2159" s="208">
        <v>45</v>
      </c>
      <c r="D2159" s="209" t="s">
        <v>794</v>
      </c>
      <c r="E2159" s="210">
        <v>4512</v>
      </c>
      <c r="F2159" s="211" t="s">
        <v>811</v>
      </c>
      <c r="G2159" s="231"/>
      <c r="H2159" s="85" t="s">
        <v>51</v>
      </c>
      <c r="I2159" s="223"/>
      <c r="J2159" s="73"/>
      <c r="K2159" s="73"/>
      <c r="L2159" s="73"/>
      <c r="M2159" s="74"/>
      <c r="N2159" s="248">
        <f>SUM(N2160:N2165)</f>
        <v>6</v>
      </c>
      <c r="O2159" s="293">
        <f>SUM(O2160:O2165)</f>
        <v>0.99999999999999989</v>
      </c>
      <c r="P2159" s="292"/>
      <c r="Q2159" s="87"/>
      <c r="R2159" s="87"/>
      <c r="S2159" s="87"/>
      <c r="T2159" s="87"/>
      <c r="U2159" s="87"/>
      <c r="V2159" s="87"/>
      <c r="W2159" s="87"/>
      <c r="X2159" s="87"/>
      <c r="Y2159" s="88"/>
      <c r="Z2159" s="86">
        <f>SUM(Z2160:Z2165)</f>
        <v>833.33333333333326</v>
      </c>
      <c r="AA2159" s="88"/>
      <c r="AB2159" s="87"/>
      <c r="AC2159" s="87"/>
      <c r="AD2159" s="87"/>
      <c r="AE2159" s="87"/>
      <c r="AF2159" s="87"/>
      <c r="AG2159" s="87"/>
      <c r="AH2159" s="87"/>
      <c r="AI2159" s="87"/>
      <c r="AJ2159" s="88"/>
      <c r="AK2159" s="86">
        <f>SUM(AK2160:AK2165)</f>
        <v>0</v>
      </c>
      <c r="AL2159" s="88"/>
      <c r="AM2159" s="87"/>
      <c r="AN2159" s="87"/>
      <c r="AO2159" s="87"/>
      <c r="AP2159" s="87"/>
      <c r="AQ2159" s="87"/>
      <c r="AR2159" s="87"/>
      <c r="AS2159" s="87"/>
      <c r="AT2159" s="87"/>
      <c r="AU2159" s="87"/>
      <c r="AV2159" s="87"/>
      <c r="AW2159" s="112"/>
      <c r="AX2159" s="86">
        <f>SUM(AX2160:AX2165)</f>
        <v>575</v>
      </c>
      <c r="AY2159" s="88"/>
      <c r="AZ2159" s="79"/>
      <c r="BA2159" s="80"/>
      <c r="BB2159" s="71"/>
      <c r="BC2159" s="54"/>
      <c r="BD2159" s="41">
        <v>4</v>
      </c>
      <c r="BE2159" s="52">
        <v>45</v>
      </c>
      <c r="BF2159" s="62">
        <v>4512</v>
      </c>
      <c r="BG2159" s="279" t="s">
        <v>51</v>
      </c>
    </row>
    <row r="2160" spans="1:59" s="63" customFormat="1" ht="12.75" x14ac:dyDescent="0.2">
      <c r="A2160" s="196">
        <v>4</v>
      </c>
      <c r="B2160" s="197" t="s">
        <v>422</v>
      </c>
      <c r="C2160" s="208">
        <v>45</v>
      </c>
      <c r="D2160" s="209" t="s">
        <v>794</v>
      </c>
      <c r="E2160" s="210">
        <v>4512</v>
      </c>
      <c r="F2160" s="211" t="s">
        <v>811</v>
      </c>
      <c r="G2160" s="231"/>
      <c r="H2160" s="89" t="s">
        <v>52</v>
      </c>
      <c r="I2160" s="90" t="s">
        <v>812</v>
      </c>
      <c r="J2160" s="90"/>
      <c r="K2160" s="90" t="s">
        <v>64</v>
      </c>
      <c r="L2160" s="90" t="s">
        <v>528</v>
      </c>
      <c r="M2160" s="91"/>
      <c r="N2160" s="312">
        <v>1</v>
      </c>
      <c r="O2160" s="313">
        <f t="shared" ref="O2160:O2165" si="286">N2160/N$2159</f>
        <v>0.16666666666666666</v>
      </c>
      <c r="P2160" s="104"/>
      <c r="Q2160" s="92"/>
      <c r="R2160" s="92"/>
      <c r="S2160" s="92"/>
      <c r="T2160" s="92"/>
      <c r="U2160" s="92"/>
      <c r="V2160" s="92"/>
      <c r="W2160" s="92"/>
      <c r="X2160" s="109">
        <f t="shared" ref="X2160:X2165" si="287">P2160*P$7+Q2160*Q$7+R2160*R$7+S2160*S$7+T2160*T$7+U2160*U$7+V2160*V$7+W2160*W$7</f>
        <v>0</v>
      </c>
      <c r="Y2160" s="83"/>
      <c r="Z2160" s="110">
        <f t="shared" ref="Z2160:Z2165" si="288">X2160*$O2160</f>
        <v>0</v>
      </c>
      <c r="AA2160" s="111"/>
      <c r="AB2160" s="92"/>
      <c r="AC2160" s="92"/>
      <c r="AD2160" s="92"/>
      <c r="AE2160" s="92"/>
      <c r="AF2160" s="92"/>
      <c r="AG2160" s="92"/>
      <c r="AH2160" s="92"/>
      <c r="AI2160" s="109">
        <f t="shared" ref="AI2160:AI2165" si="289">AB2160*AB$7+AC2160*AC$7+AD2160*AD$7+AE2160*AE$7+AF2160*AF$7+AG2160*AG$7+AH2160*AH$7</f>
        <v>0</v>
      </c>
      <c r="AJ2160" s="83"/>
      <c r="AK2160" s="110">
        <f t="shared" ref="AK2160:AK2165" si="290">AI2160*$O2160</f>
        <v>0</v>
      </c>
      <c r="AL2160" s="111"/>
      <c r="AM2160" s="92"/>
      <c r="AN2160" s="92"/>
      <c r="AO2160" s="92"/>
      <c r="AP2160" s="92">
        <v>1</v>
      </c>
      <c r="AQ2160" s="92"/>
      <c r="AR2160" s="92"/>
      <c r="AS2160" s="92"/>
      <c r="AT2160" s="92"/>
      <c r="AU2160" s="92"/>
      <c r="AV2160" s="109">
        <f t="shared" ref="AV2160:AV2165" si="291">AM2160*AM$7+AN2160*AN$7+AO2160*AO$7+AP2160*AP$7+AQ2160*AQ$7+AR2160*AR$7+AS2160*AS$7+AT2160*AT$7+AU2160*AU$7</f>
        <v>100</v>
      </c>
      <c r="AW2160" s="75"/>
      <c r="AX2160" s="110">
        <f t="shared" ref="AX2160:AX2165" si="292">AV2160*$O2160</f>
        <v>16.666666666666664</v>
      </c>
      <c r="AY2160" s="83"/>
      <c r="AZ2160" s="93"/>
      <c r="BA2160" s="94" t="s">
        <v>105</v>
      </c>
      <c r="BB2160" s="71"/>
      <c r="BC2160" s="54"/>
      <c r="BD2160" s="41">
        <v>4</v>
      </c>
      <c r="BE2160" s="52">
        <v>45</v>
      </c>
      <c r="BF2160" s="62">
        <v>4512</v>
      </c>
      <c r="BG2160" s="280" t="s">
        <v>52</v>
      </c>
    </row>
    <row r="2161" spans="1:59" s="63" customFormat="1" ht="12.75" x14ac:dyDescent="0.2">
      <c r="A2161" s="196">
        <v>4</v>
      </c>
      <c r="B2161" s="197" t="s">
        <v>422</v>
      </c>
      <c r="C2161" s="208">
        <v>45</v>
      </c>
      <c r="D2161" s="209" t="s">
        <v>794</v>
      </c>
      <c r="E2161" s="210">
        <v>4512</v>
      </c>
      <c r="F2161" s="211" t="s">
        <v>811</v>
      </c>
      <c r="G2161" s="231"/>
      <c r="H2161" s="89"/>
      <c r="I2161" s="90" t="s">
        <v>798</v>
      </c>
      <c r="J2161" s="90"/>
      <c r="K2161" s="90" t="s">
        <v>64</v>
      </c>
      <c r="L2161" s="90" t="s">
        <v>195</v>
      </c>
      <c r="M2161" s="91"/>
      <c r="N2161" s="312">
        <v>1</v>
      </c>
      <c r="O2161" s="313">
        <f t="shared" si="286"/>
        <v>0.16666666666666666</v>
      </c>
      <c r="P2161" s="104"/>
      <c r="Q2161" s="92"/>
      <c r="R2161" s="92"/>
      <c r="S2161" s="92"/>
      <c r="T2161" s="92"/>
      <c r="U2161" s="92"/>
      <c r="V2161" s="92"/>
      <c r="W2161" s="92"/>
      <c r="X2161" s="109">
        <f t="shared" si="287"/>
        <v>0</v>
      </c>
      <c r="Y2161" s="83"/>
      <c r="Z2161" s="110">
        <f t="shared" si="288"/>
        <v>0</v>
      </c>
      <c r="AA2161" s="111"/>
      <c r="AB2161" s="92"/>
      <c r="AC2161" s="92"/>
      <c r="AD2161" s="92"/>
      <c r="AE2161" s="92"/>
      <c r="AF2161" s="92"/>
      <c r="AG2161" s="92"/>
      <c r="AH2161" s="92"/>
      <c r="AI2161" s="109">
        <f t="shared" si="289"/>
        <v>0</v>
      </c>
      <c r="AJ2161" s="83"/>
      <c r="AK2161" s="110">
        <f t="shared" si="290"/>
        <v>0</v>
      </c>
      <c r="AL2161" s="111"/>
      <c r="AM2161" s="92"/>
      <c r="AN2161" s="92"/>
      <c r="AO2161" s="92"/>
      <c r="AP2161" s="92"/>
      <c r="AQ2161" s="92">
        <v>1</v>
      </c>
      <c r="AR2161" s="92"/>
      <c r="AS2161" s="92"/>
      <c r="AT2161" s="92"/>
      <c r="AU2161" s="92"/>
      <c r="AV2161" s="109">
        <f t="shared" si="291"/>
        <v>250</v>
      </c>
      <c r="AW2161" s="75"/>
      <c r="AX2161" s="110">
        <f t="shared" si="292"/>
        <v>41.666666666666664</v>
      </c>
      <c r="AY2161" s="111"/>
      <c r="AZ2161" s="93"/>
      <c r="BA2161" s="94" t="s">
        <v>554</v>
      </c>
      <c r="BB2161" s="71"/>
      <c r="BC2161" s="54"/>
      <c r="BD2161" s="41">
        <v>4</v>
      </c>
      <c r="BE2161" s="52">
        <v>45</v>
      </c>
      <c r="BF2161" s="62">
        <v>4512</v>
      </c>
      <c r="BG2161" s="280" t="s">
        <v>52</v>
      </c>
    </row>
    <row r="2162" spans="1:59" s="63" customFormat="1" ht="12.75" x14ac:dyDescent="0.2">
      <c r="A2162" s="196">
        <v>4</v>
      </c>
      <c r="B2162" s="197" t="s">
        <v>422</v>
      </c>
      <c r="C2162" s="208">
        <v>45</v>
      </c>
      <c r="D2162" s="209" t="s">
        <v>794</v>
      </c>
      <c r="E2162" s="210">
        <v>4512</v>
      </c>
      <c r="F2162" s="211" t="s">
        <v>811</v>
      </c>
      <c r="G2162" s="231"/>
      <c r="H2162" s="89"/>
      <c r="I2162" s="90" t="s">
        <v>805</v>
      </c>
      <c r="J2162" s="90"/>
      <c r="K2162" s="90" t="s">
        <v>64</v>
      </c>
      <c r="L2162" s="90" t="s">
        <v>119</v>
      </c>
      <c r="M2162" s="91"/>
      <c r="N2162" s="312">
        <v>1</v>
      </c>
      <c r="O2162" s="313">
        <f t="shared" si="286"/>
        <v>0.16666666666666666</v>
      </c>
      <c r="P2162" s="104"/>
      <c r="Q2162" s="92"/>
      <c r="R2162" s="92"/>
      <c r="S2162" s="92"/>
      <c r="T2162" s="92"/>
      <c r="U2162" s="92"/>
      <c r="V2162" s="92"/>
      <c r="W2162" s="92"/>
      <c r="X2162" s="109">
        <f t="shared" si="287"/>
        <v>0</v>
      </c>
      <c r="Y2162" s="83"/>
      <c r="Z2162" s="110">
        <f t="shared" si="288"/>
        <v>0</v>
      </c>
      <c r="AA2162" s="111"/>
      <c r="AB2162" s="92"/>
      <c r="AC2162" s="92"/>
      <c r="AD2162" s="92"/>
      <c r="AE2162" s="92"/>
      <c r="AF2162" s="92"/>
      <c r="AG2162" s="92"/>
      <c r="AH2162" s="92"/>
      <c r="AI2162" s="109">
        <f t="shared" si="289"/>
        <v>0</v>
      </c>
      <c r="AJ2162" s="83"/>
      <c r="AK2162" s="110">
        <f t="shared" si="290"/>
        <v>0</v>
      </c>
      <c r="AL2162" s="111"/>
      <c r="AM2162" s="92"/>
      <c r="AN2162" s="92"/>
      <c r="AO2162" s="92"/>
      <c r="AP2162" s="92"/>
      <c r="AQ2162" s="92"/>
      <c r="AR2162" s="92"/>
      <c r="AS2162" s="92">
        <v>1</v>
      </c>
      <c r="AT2162" s="92"/>
      <c r="AU2162" s="92"/>
      <c r="AV2162" s="109">
        <f t="shared" si="291"/>
        <v>1000</v>
      </c>
      <c r="AW2162" s="75"/>
      <c r="AX2162" s="110">
        <f t="shared" si="292"/>
        <v>166.66666666666666</v>
      </c>
      <c r="AY2162" s="111"/>
      <c r="AZ2162" s="93"/>
      <c r="BA2162" s="94" t="s">
        <v>554</v>
      </c>
      <c r="BB2162" s="71"/>
      <c r="BC2162" s="54"/>
      <c r="BD2162" s="41">
        <v>4</v>
      </c>
      <c r="BE2162" s="52">
        <v>45</v>
      </c>
      <c r="BF2162" s="62">
        <v>4512</v>
      </c>
      <c r="BG2162" s="280" t="s">
        <v>52</v>
      </c>
    </row>
    <row r="2163" spans="1:59" s="63" customFormat="1" ht="12.75" x14ac:dyDescent="0.2">
      <c r="A2163" s="196">
        <v>4</v>
      </c>
      <c r="B2163" s="197" t="s">
        <v>422</v>
      </c>
      <c r="C2163" s="208">
        <v>45</v>
      </c>
      <c r="D2163" s="209" t="s">
        <v>794</v>
      </c>
      <c r="E2163" s="210">
        <v>4512</v>
      </c>
      <c r="F2163" s="211" t="s">
        <v>811</v>
      </c>
      <c r="G2163" s="231"/>
      <c r="H2163" s="89"/>
      <c r="I2163" s="90" t="s">
        <v>799</v>
      </c>
      <c r="J2163" s="90"/>
      <c r="K2163" s="90" t="s">
        <v>64</v>
      </c>
      <c r="L2163" s="90" t="s">
        <v>119</v>
      </c>
      <c r="M2163" s="91"/>
      <c r="N2163" s="312">
        <v>1</v>
      </c>
      <c r="O2163" s="313">
        <f t="shared" si="286"/>
        <v>0.16666666666666666</v>
      </c>
      <c r="P2163" s="104"/>
      <c r="Q2163" s="92"/>
      <c r="R2163" s="92"/>
      <c r="S2163" s="92"/>
      <c r="T2163" s="92"/>
      <c r="U2163" s="92"/>
      <c r="V2163" s="92"/>
      <c r="W2163" s="92"/>
      <c r="X2163" s="109">
        <f t="shared" si="287"/>
        <v>0</v>
      </c>
      <c r="Y2163" s="83"/>
      <c r="Z2163" s="110">
        <f t="shared" si="288"/>
        <v>0</v>
      </c>
      <c r="AA2163" s="111"/>
      <c r="AB2163" s="92"/>
      <c r="AC2163" s="92"/>
      <c r="AD2163" s="92"/>
      <c r="AE2163" s="92"/>
      <c r="AF2163" s="92"/>
      <c r="AG2163" s="92"/>
      <c r="AH2163" s="92"/>
      <c r="AI2163" s="109">
        <f t="shared" si="289"/>
        <v>0</v>
      </c>
      <c r="AJ2163" s="83"/>
      <c r="AK2163" s="110">
        <f t="shared" si="290"/>
        <v>0</v>
      </c>
      <c r="AL2163" s="111"/>
      <c r="AM2163" s="92"/>
      <c r="AN2163" s="92"/>
      <c r="AO2163" s="92"/>
      <c r="AP2163" s="92"/>
      <c r="AQ2163" s="92"/>
      <c r="AR2163" s="92"/>
      <c r="AS2163" s="92">
        <v>1</v>
      </c>
      <c r="AT2163" s="92"/>
      <c r="AU2163" s="92"/>
      <c r="AV2163" s="109">
        <f t="shared" si="291"/>
        <v>1000</v>
      </c>
      <c r="AW2163" s="75"/>
      <c r="AX2163" s="110">
        <f t="shared" si="292"/>
        <v>166.66666666666666</v>
      </c>
      <c r="AY2163" s="111"/>
      <c r="AZ2163" s="93"/>
      <c r="BA2163" s="94" t="s">
        <v>554</v>
      </c>
      <c r="BB2163" s="71"/>
      <c r="BC2163" s="54"/>
      <c r="BD2163" s="41">
        <v>4</v>
      </c>
      <c r="BE2163" s="52">
        <v>45</v>
      </c>
      <c r="BF2163" s="62">
        <v>4512</v>
      </c>
      <c r="BG2163" s="280" t="s">
        <v>52</v>
      </c>
    </row>
    <row r="2164" spans="1:59" s="63" customFormat="1" ht="12.75" x14ac:dyDescent="0.2">
      <c r="A2164" s="196">
        <v>4</v>
      </c>
      <c r="B2164" s="197" t="s">
        <v>422</v>
      </c>
      <c r="C2164" s="208">
        <v>45</v>
      </c>
      <c r="D2164" s="209" t="s">
        <v>794</v>
      </c>
      <c r="E2164" s="210">
        <v>4512</v>
      </c>
      <c r="F2164" s="211" t="s">
        <v>811</v>
      </c>
      <c r="G2164" s="231"/>
      <c r="H2164" s="89"/>
      <c r="I2164" s="90" t="s">
        <v>769</v>
      </c>
      <c r="J2164" s="90"/>
      <c r="K2164" s="90" t="s">
        <v>90</v>
      </c>
      <c r="L2164" s="90" t="s">
        <v>771</v>
      </c>
      <c r="M2164" s="91"/>
      <c r="N2164" s="312">
        <v>1</v>
      </c>
      <c r="O2164" s="313">
        <f t="shared" si="286"/>
        <v>0.16666666666666666</v>
      </c>
      <c r="P2164" s="104"/>
      <c r="Q2164" s="92"/>
      <c r="R2164" s="92"/>
      <c r="S2164" s="92"/>
      <c r="T2164" s="92"/>
      <c r="U2164" s="92">
        <v>1</v>
      </c>
      <c r="V2164" s="92"/>
      <c r="W2164" s="92"/>
      <c r="X2164" s="109">
        <f t="shared" si="287"/>
        <v>5000</v>
      </c>
      <c r="Y2164" s="83"/>
      <c r="Z2164" s="110">
        <f t="shared" si="288"/>
        <v>833.33333333333326</v>
      </c>
      <c r="AA2164" s="111"/>
      <c r="AB2164" s="92"/>
      <c r="AC2164" s="92"/>
      <c r="AD2164" s="92"/>
      <c r="AE2164" s="92"/>
      <c r="AF2164" s="92"/>
      <c r="AG2164" s="92"/>
      <c r="AH2164" s="92"/>
      <c r="AI2164" s="109">
        <f t="shared" si="289"/>
        <v>0</v>
      </c>
      <c r="AJ2164" s="83"/>
      <c r="AK2164" s="110">
        <f t="shared" si="290"/>
        <v>0</v>
      </c>
      <c r="AL2164" s="111"/>
      <c r="AM2164" s="92"/>
      <c r="AN2164" s="92"/>
      <c r="AO2164" s="92"/>
      <c r="AP2164" s="92">
        <v>1</v>
      </c>
      <c r="AQ2164" s="92"/>
      <c r="AR2164" s="92"/>
      <c r="AS2164" s="92"/>
      <c r="AT2164" s="92"/>
      <c r="AU2164" s="92"/>
      <c r="AV2164" s="109">
        <f t="shared" si="291"/>
        <v>100</v>
      </c>
      <c r="AW2164" s="75"/>
      <c r="AX2164" s="110">
        <f t="shared" si="292"/>
        <v>16.666666666666664</v>
      </c>
      <c r="AY2164" s="111"/>
      <c r="AZ2164" s="93"/>
      <c r="BA2164" s="94" t="s">
        <v>554</v>
      </c>
      <c r="BB2164" s="71"/>
      <c r="BC2164" s="54"/>
      <c r="BD2164" s="41">
        <v>4</v>
      </c>
      <c r="BE2164" s="52">
        <v>45</v>
      </c>
      <c r="BF2164" s="62">
        <v>4512</v>
      </c>
      <c r="BG2164" s="280" t="s">
        <v>52</v>
      </c>
    </row>
    <row r="2165" spans="1:59" s="63" customFormat="1" ht="12.75" x14ac:dyDescent="0.2">
      <c r="A2165" s="196">
        <v>4</v>
      </c>
      <c r="B2165" s="197" t="s">
        <v>422</v>
      </c>
      <c r="C2165" s="208">
        <v>45</v>
      </c>
      <c r="D2165" s="209" t="s">
        <v>794</v>
      </c>
      <c r="E2165" s="210">
        <v>4512</v>
      </c>
      <c r="F2165" s="211" t="s">
        <v>811</v>
      </c>
      <c r="G2165" s="231"/>
      <c r="H2165" s="89"/>
      <c r="I2165" s="90" t="s">
        <v>813</v>
      </c>
      <c r="J2165" s="90"/>
      <c r="K2165" s="90" t="s">
        <v>64</v>
      </c>
      <c r="L2165" s="90" t="s">
        <v>271</v>
      </c>
      <c r="M2165" s="91"/>
      <c r="N2165" s="312">
        <v>1</v>
      </c>
      <c r="O2165" s="313">
        <f t="shared" si="286"/>
        <v>0.16666666666666666</v>
      </c>
      <c r="P2165" s="104"/>
      <c r="Q2165" s="92"/>
      <c r="R2165" s="92"/>
      <c r="S2165" s="92"/>
      <c r="T2165" s="92"/>
      <c r="U2165" s="92"/>
      <c r="V2165" s="92"/>
      <c r="W2165" s="92"/>
      <c r="X2165" s="109">
        <f t="shared" si="287"/>
        <v>0</v>
      </c>
      <c r="Y2165" s="83"/>
      <c r="Z2165" s="110">
        <f t="shared" si="288"/>
        <v>0</v>
      </c>
      <c r="AA2165" s="111"/>
      <c r="AB2165" s="92"/>
      <c r="AC2165" s="92"/>
      <c r="AD2165" s="92"/>
      <c r="AE2165" s="92"/>
      <c r="AF2165" s="92"/>
      <c r="AG2165" s="92"/>
      <c r="AH2165" s="92"/>
      <c r="AI2165" s="109">
        <f t="shared" si="289"/>
        <v>0</v>
      </c>
      <c r="AJ2165" s="83"/>
      <c r="AK2165" s="110">
        <f t="shared" si="290"/>
        <v>0</v>
      </c>
      <c r="AL2165" s="111"/>
      <c r="AM2165" s="92"/>
      <c r="AN2165" s="92"/>
      <c r="AO2165" s="92"/>
      <c r="AP2165" s="92"/>
      <c r="AQ2165" s="92"/>
      <c r="AR2165" s="92"/>
      <c r="AS2165" s="92">
        <v>1</v>
      </c>
      <c r="AT2165" s="92"/>
      <c r="AU2165" s="92"/>
      <c r="AV2165" s="109">
        <f t="shared" si="291"/>
        <v>1000</v>
      </c>
      <c r="AW2165" s="75"/>
      <c r="AX2165" s="110">
        <f t="shared" si="292"/>
        <v>166.66666666666666</v>
      </c>
      <c r="AY2165" s="111"/>
      <c r="AZ2165" s="93"/>
      <c r="BA2165" s="94" t="s">
        <v>554</v>
      </c>
      <c r="BB2165" s="71"/>
      <c r="BC2165" s="54"/>
      <c r="BD2165" s="41">
        <v>4</v>
      </c>
      <c r="BE2165" s="52">
        <v>45</v>
      </c>
      <c r="BF2165" s="62">
        <v>4512</v>
      </c>
      <c r="BG2165" s="280" t="s">
        <v>52</v>
      </c>
    </row>
    <row r="2166" spans="1:59" s="63" customFormat="1" ht="12.75" x14ac:dyDescent="0.2">
      <c r="A2166" s="196">
        <v>4</v>
      </c>
      <c r="B2166" s="197" t="s">
        <v>422</v>
      </c>
      <c r="C2166" s="208">
        <v>45</v>
      </c>
      <c r="D2166" s="209" t="s">
        <v>794</v>
      </c>
      <c r="E2166" s="210">
        <v>4512</v>
      </c>
      <c r="F2166" s="211" t="s">
        <v>811</v>
      </c>
      <c r="G2166" s="231"/>
      <c r="H2166" s="65"/>
      <c r="I2166" s="222"/>
      <c r="J2166" s="66"/>
      <c r="K2166" s="66"/>
      <c r="L2166" s="66"/>
      <c r="M2166" s="64"/>
      <c r="N2166" s="304"/>
      <c r="O2166" s="305"/>
      <c r="P2166" s="127"/>
      <c r="Q2166" s="67"/>
      <c r="R2166" s="67"/>
      <c r="S2166" s="67"/>
      <c r="T2166" s="67"/>
      <c r="U2166" s="67"/>
      <c r="V2166" s="67"/>
      <c r="W2166" s="67"/>
      <c r="X2166" s="67"/>
      <c r="Y2166" s="68"/>
      <c r="Z2166" s="68"/>
      <c r="AA2166" s="68"/>
      <c r="AB2166" s="67"/>
      <c r="AC2166" s="67"/>
      <c r="AD2166" s="67"/>
      <c r="AE2166" s="67"/>
      <c r="AF2166" s="67"/>
      <c r="AG2166" s="67"/>
      <c r="AH2166" s="67"/>
      <c r="AI2166" s="67"/>
      <c r="AJ2166" s="68"/>
      <c r="AK2166" s="68"/>
      <c r="AL2166" s="68"/>
      <c r="AM2166" s="67"/>
      <c r="AN2166" s="67"/>
      <c r="AO2166" s="67"/>
      <c r="AP2166" s="67"/>
      <c r="AQ2166" s="67"/>
      <c r="AR2166" s="67"/>
      <c r="AS2166" s="67"/>
      <c r="AT2166" s="67"/>
      <c r="AU2166" s="67"/>
      <c r="AV2166" s="67"/>
      <c r="AW2166" s="67"/>
      <c r="AX2166" s="68"/>
      <c r="AY2166" s="68"/>
      <c r="AZ2166" s="69"/>
      <c r="BA2166" s="70"/>
      <c r="BB2166" s="71"/>
      <c r="BC2166" s="54"/>
      <c r="BD2166" s="41">
        <v>4</v>
      </c>
      <c r="BE2166" s="52">
        <v>45</v>
      </c>
      <c r="BF2166" s="62">
        <v>4512</v>
      </c>
      <c r="BG2166" s="275"/>
    </row>
    <row r="2167" spans="1:59" s="63" customFormat="1" ht="12.75" x14ac:dyDescent="0.2">
      <c r="A2167" s="196">
        <v>4</v>
      </c>
      <c r="B2167" s="197" t="s">
        <v>422</v>
      </c>
      <c r="C2167" s="208">
        <v>45</v>
      </c>
      <c r="D2167" s="209" t="s">
        <v>794</v>
      </c>
      <c r="E2167" s="210">
        <v>4512</v>
      </c>
      <c r="F2167" s="211" t="s">
        <v>811</v>
      </c>
      <c r="G2167" s="230"/>
      <c r="H2167" s="56"/>
      <c r="I2167" s="221"/>
      <c r="J2167" s="57"/>
      <c r="K2167" s="57"/>
      <c r="L2167" s="57"/>
      <c r="M2167" s="55"/>
      <c r="N2167" s="303"/>
      <c r="O2167" s="245"/>
      <c r="P2167" s="122"/>
      <c r="Q2167" s="58"/>
      <c r="R2167" s="58"/>
      <c r="S2167" s="58"/>
      <c r="T2167" s="58"/>
      <c r="U2167" s="58"/>
      <c r="V2167" s="58"/>
      <c r="W2167" s="58"/>
      <c r="X2167" s="58"/>
      <c r="Y2167" s="59"/>
      <c r="Z2167" s="59"/>
      <c r="AA2167" s="59"/>
      <c r="AB2167" s="58"/>
      <c r="AC2167" s="58"/>
      <c r="AD2167" s="58"/>
      <c r="AE2167" s="58"/>
      <c r="AF2167" s="58"/>
      <c r="AG2167" s="58"/>
      <c r="AH2167" s="58"/>
      <c r="AI2167" s="58"/>
      <c r="AJ2167" s="59"/>
      <c r="AK2167" s="59"/>
      <c r="AL2167" s="59"/>
      <c r="AM2167" s="58"/>
      <c r="AN2167" s="58"/>
      <c r="AO2167" s="58"/>
      <c r="AP2167" s="58"/>
      <c r="AQ2167" s="58"/>
      <c r="AR2167" s="58"/>
      <c r="AS2167" s="58"/>
      <c r="AT2167" s="58"/>
      <c r="AU2167" s="58"/>
      <c r="AV2167" s="58"/>
      <c r="AW2167" s="58"/>
      <c r="AX2167" s="59"/>
      <c r="AY2167" s="59"/>
      <c r="AZ2167" s="60"/>
      <c r="BA2167" s="61"/>
      <c r="BB2167" s="54"/>
      <c r="BC2167" s="54"/>
      <c r="BD2167" s="41">
        <v>4</v>
      </c>
      <c r="BE2167" s="52">
        <v>45</v>
      </c>
      <c r="BF2167" s="62">
        <v>4512</v>
      </c>
      <c r="BG2167" s="274"/>
    </row>
    <row r="2168" spans="1:59" x14ac:dyDescent="0.25">
      <c r="A2168" s="196">
        <v>4</v>
      </c>
      <c r="B2168" s="197" t="s">
        <v>422</v>
      </c>
      <c r="C2168" s="208">
        <v>45</v>
      </c>
      <c r="D2168" s="209" t="s">
        <v>794</v>
      </c>
      <c r="E2168" s="212">
        <v>4514</v>
      </c>
      <c r="F2168" s="213" t="s">
        <v>814</v>
      </c>
      <c r="G2168" s="234"/>
      <c r="H2168" s="138"/>
      <c r="I2168" s="224"/>
      <c r="J2168" s="98"/>
      <c r="K2168" s="98"/>
      <c r="L2168" s="98"/>
      <c r="M2168" s="137"/>
      <c r="N2168" s="322"/>
      <c r="O2168" s="323"/>
      <c r="P2168" s="139"/>
      <c r="Q2168" s="139"/>
      <c r="R2168" s="139"/>
      <c r="S2168" s="139"/>
      <c r="T2168" s="139"/>
      <c r="U2168" s="139"/>
      <c r="V2168" s="139"/>
      <c r="W2168" s="139"/>
      <c r="X2168" s="139"/>
      <c r="Y2168" s="100"/>
      <c r="Z2168" s="125"/>
      <c r="AA2168" s="125"/>
      <c r="AB2168" s="139"/>
      <c r="AC2168" s="139"/>
      <c r="AD2168" s="139"/>
      <c r="AE2168" s="139"/>
      <c r="AF2168" s="139"/>
      <c r="AG2168" s="139"/>
      <c r="AH2168" s="139"/>
      <c r="AI2168" s="139"/>
      <c r="AJ2168" s="100"/>
      <c r="AK2168" s="125"/>
      <c r="AL2168" s="125"/>
      <c r="AM2168" s="139"/>
      <c r="AN2168" s="139"/>
      <c r="AO2168" s="139"/>
      <c r="AP2168" s="139"/>
      <c r="AQ2168" s="139"/>
      <c r="AR2168" s="139"/>
      <c r="AS2168" s="139"/>
      <c r="AT2168" s="139"/>
      <c r="AU2168" s="139"/>
      <c r="AV2168" s="139"/>
      <c r="AW2168" s="99"/>
      <c r="AX2168" s="125"/>
      <c r="AY2168" s="100"/>
      <c r="AZ2168" s="140"/>
      <c r="BA2168" s="141"/>
      <c r="BB2168" s="136"/>
      <c r="BC2168" s="136"/>
      <c r="BD2168" s="41">
        <v>4</v>
      </c>
      <c r="BE2168" s="52">
        <v>45</v>
      </c>
      <c r="BF2168" s="103">
        <v>4514</v>
      </c>
      <c r="BG2168" s="283"/>
    </row>
    <row r="2169" spans="1:59" s="63" customFormat="1" ht="12.75" x14ac:dyDescent="0.2">
      <c r="A2169" s="196">
        <v>4</v>
      </c>
      <c r="B2169" s="197" t="s">
        <v>422</v>
      </c>
      <c r="C2169" s="208">
        <v>45</v>
      </c>
      <c r="D2169" s="209" t="s">
        <v>794</v>
      </c>
      <c r="E2169" s="212">
        <v>4514</v>
      </c>
      <c r="F2169" s="213" t="s">
        <v>814</v>
      </c>
      <c r="G2169" s="232"/>
      <c r="H2169" s="97"/>
      <c r="I2169" s="224"/>
      <c r="J2169" s="98"/>
      <c r="K2169" s="98"/>
      <c r="L2169" s="98"/>
      <c r="M2169" s="96"/>
      <c r="N2169" s="307"/>
      <c r="O2169" s="246"/>
      <c r="P2169" s="124"/>
      <c r="Q2169" s="99"/>
      <c r="R2169" s="99"/>
      <c r="S2169" s="99"/>
      <c r="T2169" s="99"/>
      <c r="U2169" s="99"/>
      <c r="V2169" s="99"/>
      <c r="W2169" s="99"/>
      <c r="X2169" s="99"/>
      <c r="Y2169" s="100"/>
      <c r="Z2169" s="100"/>
      <c r="AA2169" s="100"/>
      <c r="AB2169" s="99"/>
      <c r="AC2169" s="99"/>
      <c r="AD2169" s="99"/>
      <c r="AE2169" s="99"/>
      <c r="AF2169" s="99"/>
      <c r="AG2169" s="99"/>
      <c r="AH2169" s="99"/>
      <c r="AI2169" s="99"/>
      <c r="AJ2169" s="100"/>
      <c r="AK2169" s="100"/>
      <c r="AL2169" s="100"/>
      <c r="AM2169" s="99"/>
      <c r="AN2169" s="99"/>
      <c r="AO2169" s="99"/>
      <c r="AP2169" s="99"/>
      <c r="AQ2169" s="99"/>
      <c r="AR2169" s="99"/>
      <c r="AS2169" s="99"/>
      <c r="AT2169" s="99"/>
      <c r="AU2169" s="99"/>
      <c r="AV2169" s="99"/>
      <c r="AW2169" s="99"/>
      <c r="AX2169" s="100"/>
      <c r="AY2169" s="100"/>
      <c r="AZ2169" s="101"/>
      <c r="BA2169" s="102"/>
      <c r="BB2169" s="95"/>
      <c r="BC2169" s="95"/>
      <c r="BD2169" s="41">
        <v>4</v>
      </c>
      <c r="BE2169" s="52">
        <v>45</v>
      </c>
      <c r="BF2169" s="103">
        <v>4514</v>
      </c>
      <c r="BG2169" s="277"/>
    </row>
    <row r="2170" spans="1:59" s="63" customFormat="1" ht="12.75" x14ac:dyDescent="0.2">
      <c r="A2170" s="196">
        <v>4</v>
      </c>
      <c r="B2170" s="197" t="s">
        <v>422</v>
      </c>
      <c r="C2170" s="208">
        <v>45</v>
      </c>
      <c r="D2170" s="209" t="s">
        <v>794</v>
      </c>
      <c r="E2170" s="212">
        <v>4514</v>
      </c>
      <c r="F2170" s="213" t="s">
        <v>814</v>
      </c>
      <c r="G2170" s="231"/>
      <c r="H2170" s="65"/>
      <c r="I2170" s="222"/>
      <c r="J2170" s="66"/>
      <c r="K2170" s="66"/>
      <c r="L2170" s="66"/>
      <c r="M2170" s="64"/>
      <c r="N2170" s="304"/>
      <c r="O2170" s="305"/>
      <c r="P2170" s="127"/>
      <c r="Q2170" s="67"/>
      <c r="R2170" s="67"/>
      <c r="S2170" s="67"/>
      <c r="T2170" s="67"/>
      <c r="U2170" s="67"/>
      <c r="V2170" s="67"/>
      <c r="W2170" s="67"/>
      <c r="X2170" s="67"/>
      <c r="Y2170" s="68"/>
      <c r="Z2170" s="68"/>
      <c r="AA2170" s="68"/>
      <c r="AB2170" s="67"/>
      <c r="AC2170" s="67"/>
      <c r="AD2170" s="67"/>
      <c r="AE2170" s="67"/>
      <c r="AF2170" s="67"/>
      <c r="AG2170" s="67"/>
      <c r="AH2170" s="67"/>
      <c r="AI2170" s="67"/>
      <c r="AJ2170" s="68"/>
      <c r="AK2170" s="68"/>
      <c r="AL2170" s="68"/>
      <c r="AM2170" s="67"/>
      <c r="AN2170" s="67"/>
      <c r="AO2170" s="67"/>
      <c r="AP2170" s="67"/>
      <c r="AQ2170" s="67"/>
      <c r="AR2170" s="67"/>
      <c r="AS2170" s="67"/>
      <c r="AT2170" s="67"/>
      <c r="AU2170" s="67"/>
      <c r="AV2170" s="67"/>
      <c r="AW2170" s="67"/>
      <c r="AX2170" s="68"/>
      <c r="AY2170" s="68"/>
      <c r="AZ2170" s="69"/>
      <c r="BA2170" s="70"/>
      <c r="BB2170" s="71"/>
      <c r="BC2170" s="95"/>
      <c r="BD2170" s="41">
        <v>4</v>
      </c>
      <c r="BE2170" s="52">
        <v>45</v>
      </c>
      <c r="BF2170" s="103">
        <v>4514</v>
      </c>
      <c r="BG2170" s="275"/>
    </row>
    <row r="2171" spans="1:59" s="63" customFormat="1" ht="12.75" x14ac:dyDescent="0.2">
      <c r="A2171" s="196">
        <v>4</v>
      </c>
      <c r="B2171" s="197" t="s">
        <v>422</v>
      </c>
      <c r="C2171" s="208">
        <v>45</v>
      </c>
      <c r="D2171" s="209" t="s">
        <v>794</v>
      </c>
      <c r="E2171" s="212">
        <v>4514</v>
      </c>
      <c r="F2171" s="213" t="s">
        <v>814</v>
      </c>
      <c r="G2171" s="231"/>
      <c r="H2171" s="72" t="s">
        <v>47</v>
      </c>
      <c r="I2171" s="223"/>
      <c r="J2171" s="73"/>
      <c r="K2171" s="73"/>
      <c r="L2171" s="73"/>
      <c r="M2171" s="74"/>
      <c r="N2171" s="247"/>
      <c r="O2171" s="306"/>
      <c r="P2171" s="105"/>
      <c r="Q2171" s="75"/>
      <c r="R2171" s="75"/>
      <c r="S2171" s="75"/>
      <c r="T2171" s="75"/>
      <c r="U2171" s="75"/>
      <c r="V2171" s="75"/>
      <c r="W2171" s="75"/>
      <c r="X2171" s="75"/>
      <c r="Y2171" s="76">
        <f>IF(ISNUMBER(VLOOKUP(Y2173,P$7:W$7,MATCH(Y2173,P$7:W$7))),VLOOKUP(Y2173,P$7:W$7,MATCH(Y2173,P$7:W$7)),IF(N2175=0,"No Data",IF(Y2173&gt;0,"&lt;100",0)))</f>
        <v>10000</v>
      </c>
      <c r="Z2171" s="77">
        <f>IF(ISNUMBER(VLOOKUP(Z2175,P$7:W$7,MATCH(Z2175,P$7:W$7))),VLOOKUP(Z2175,P$7:W$7,MATCH(Z2175,P$7:W$7)),IF(N2175=0,"No Data",IF(Z2175&gt;0,"&lt;100",0)))</f>
        <v>10000</v>
      </c>
      <c r="AA2171" s="106">
        <f>IF(ISNUMBER(Z2171),Z2171,0)</f>
        <v>10000</v>
      </c>
      <c r="AB2171" s="75"/>
      <c r="AC2171" s="75"/>
      <c r="AD2171" s="75"/>
      <c r="AE2171" s="75"/>
      <c r="AF2171" s="75"/>
      <c r="AG2171" s="75"/>
      <c r="AH2171" s="75"/>
      <c r="AI2171" s="75"/>
      <c r="AJ2171" s="76">
        <f>IF(ISNUMBER(VLOOKUP(AJ2173,AB$7:AH$7,MATCH(AJ2173,AB$7:AH$7))),VLOOKUP(AJ2173,AB$7:AH$7,MATCH(AJ2173,AB$7:AH$7)),IF(N2175=0,"No Data",IF(AJ2173&gt;0,"&lt;50",0)))</f>
        <v>0</v>
      </c>
      <c r="AK2171" s="77">
        <f>IF(ISNUMBER(VLOOKUP(AK2175,AB$7:AH$7,MATCH(AK2175,AB$7:AH$7))),VLOOKUP(AK2175,AB$7:AH$7,MATCH(AK2175,AB$7:AH$7)),IF(N2175=0,"No Data",IF(AK2175&gt;0,"&lt;50",0)))</f>
        <v>0</v>
      </c>
      <c r="AL2171" s="106">
        <f>IF(ISNUMBER(AK2171),AK2171,0)</f>
        <v>0</v>
      </c>
      <c r="AM2171" s="75"/>
      <c r="AN2171" s="75"/>
      <c r="AO2171" s="75"/>
      <c r="AP2171" s="75"/>
      <c r="AQ2171" s="75"/>
      <c r="AR2171" s="75"/>
      <c r="AS2171" s="75"/>
      <c r="AT2171" s="75"/>
      <c r="AU2171" s="75"/>
      <c r="AV2171" s="75"/>
      <c r="AW2171" s="76">
        <f>IF(ISNUMBER(VLOOKUP(AW2173,AM$7:AU$7,MATCH(AW2173,AM$7:AU$7))),VLOOKUP(AW2173,AM$7:AU$7,MATCH(AW2173,AM$7:AU$7)),IF(N2175=0,"No Data",IF(AW2173&gt;0,"&lt;10",0)))</f>
        <v>100</v>
      </c>
      <c r="AX2171" s="77">
        <f>IF(ISNUMBER(VLOOKUP(AX2175,AM$7:AU$7,MATCH(AX2175,AM$7:AU$7))),VLOOKUP(AX2175,AM$7:AU$7,MATCH(AX2175,AM$7:AU$7)),IF(N2175=0,"No Data",IF(AX2175&gt;0,"&lt;10",0)))</f>
        <v>100</v>
      </c>
      <c r="AY2171" s="106">
        <f>IF(ISNUMBER(AX2171),AX2171,0)</f>
        <v>100</v>
      </c>
      <c r="AZ2171" s="79"/>
      <c r="BA2171" s="80"/>
      <c r="BB2171" s="71"/>
      <c r="BC2171" s="95"/>
      <c r="BD2171" s="41">
        <v>4</v>
      </c>
      <c r="BE2171" s="52">
        <v>45</v>
      </c>
      <c r="BF2171" s="103">
        <v>4514</v>
      </c>
      <c r="BG2171" s="276" t="s">
        <v>47</v>
      </c>
    </row>
    <row r="2172" spans="1:59" s="63" customFormat="1" ht="12.75" x14ac:dyDescent="0.2">
      <c r="A2172" s="196">
        <v>4</v>
      </c>
      <c r="B2172" s="197" t="s">
        <v>422</v>
      </c>
      <c r="C2172" s="208">
        <v>45</v>
      </c>
      <c r="D2172" s="209" t="s">
        <v>794</v>
      </c>
      <c r="E2172" s="212">
        <v>4514</v>
      </c>
      <c r="F2172" s="213" t="s">
        <v>814</v>
      </c>
      <c r="G2172" s="231"/>
      <c r="H2172" s="81" t="s">
        <v>48</v>
      </c>
      <c r="I2172" s="223"/>
      <c r="J2172" s="73"/>
      <c r="K2172" s="73"/>
      <c r="L2172" s="73"/>
      <c r="M2172" s="74"/>
      <c r="N2172" s="247"/>
      <c r="O2172" s="306"/>
      <c r="P2172" s="105"/>
      <c r="Q2172" s="75"/>
      <c r="R2172" s="75"/>
      <c r="S2172" s="75"/>
      <c r="T2172" s="75"/>
      <c r="U2172" s="75"/>
      <c r="V2172" s="75"/>
      <c r="W2172" s="75"/>
      <c r="X2172" s="75"/>
      <c r="Y2172" s="82">
        <f>MIN(X2176:X2178)</f>
        <v>5000</v>
      </c>
      <c r="Z2172" s="83"/>
      <c r="AA2172" s="83"/>
      <c r="AB2172" s="75"/>
      <c r="AC2172" s="75"/>
      <c r="AD2172" s="75"/>
      <c r="AE2172" s="75"/>
      <c r="AF2172" s="75"/>
      <c r="AG2172" s="75"/>
      <c r="AH2172" s="75"/>
      <c r="AI2172" s="75"/>
      <c r="AJ2172" s="82">
        <f>MIN(AI2176:AI2178)</f>
        <v>0</v>
      </c>
      <c r="AK2172" s="83"/>
      <c r="AL2172" s="83"/>
      <c r="AM2172" s="75"/>
      <c r="AN2172" s="75"/>
      <c r="AO2172" s="75"/>
      <c r="AP2172" s="75"/>
      <c r="AQ2172" s="75"/>
      <c r="AR2172" s="75"/>
      <c r="AS2172" s="75"/>
      <c r="AT2172" s="75"/>
      <c r="AU2172" s="75"/>
      <c r="AV2172" s="75"/>
      <c r="AW2172" s="82">
        <f>MIN(AV2176:AV2178)</f>
        <v>100</v>
      </c>
      <c r="AX2172" s="83"/>
      <c r="AY2172" s="83"/>
      <c r="AZ2172" s="79"/>
      <c r="BA2172" s="80"/>
      <c r="BB2172" s="71"/>
      <c r="BC2172" s="95"/>
      <c r="BD2172" s="41">
        <v>4</v>
      </c>
      <c r="BE2172" s="52">
        <v>45</v>
      </c>
      <c r="BF2172" s="103">
        <v>4514</v>
      </c>
      <c r="BG2172" s="278" t="s">
        <v>48</v>
      </c>
    </row>
    <row r="2173" spans="1:59" s="63" customFormat="1" ht="12.75" x14ac:dyDescent="0.2">
      <c r="A2173" s="196">
        <v>4</v>
      </c>
      <c r="B2173" s="197" t="s">
        <v>422</v>
      </c>
      <c r="C2173" s="208">
        <v>45</v>
      </c>
      <c r="D2173" s="209" t="s">
        <v>794</v>
      </c>
      <c r="E2173" s="212">
        <v>4514</v>
      </c>
      <c r="F2173" s="213" t="s">
        <v>814</v>
      </c>
      <c r="G2173" s="231"/>
      <c r="H2173" s="81" t="s">
        <v>49</v>
      </c>
      <c r="I2173" s="223"/>
      <c r="J2173" s="73"/>
      <c r="K2173" s="73"/>
      <c r="L2173" s="73"/>
      <c r="M2173" s="74"/>
      <c r="N2173" s="247"/>
      <c r="O2173" s="306"/>
      <c r="P2173" s="105"/>
      <c r="Q2173" s="75"/>
      <c r="R2173" s="75"/>
      <c r="S2173" s="75"/>
      <c r="T2173" s="75"/>
      <c r="U2173" s="75"/>
      <c r="V2173" s="75"/>
      <c r="W2173" s="75"/>
      <c r="X2173" s="75"/>
      <c r="Y2173" s="84">
        <f>IF(ISNUMBER(AVERAGE(X2176:X2178)),AVERAGE(X2176:X2178),0)</f>
        <v>15000</v>
      </c>
      <c r="Z2173" s="83"/>
      <c r="AA2173" s="83"/>
      <c r="AB2173" s="75"/>
      <c r="AC2173" s="75"/>
      <c r="AD2173" s="75"/>
      <c r="AE2173" s="75"/>
      <c r="AF2173" s="75"/>
      <c r="AG2173" s="75"/>
      <c r="AH2173" s="75"/>
      <c r="AI2173" s="75"/>
      <c r="AJ2173" s="84">
        <f>IF(ISNUMBER(AVERAGE(AI2176:AI2178)),AVERAGE(AI2176:AI2178),0)</f>
        <v>0</v>
      </c>
      <c r="AK2173" s="83"/>
      <c r="AL2173" s="83"/>
      <c r="AM2173" s="75"/>
      <c r="AN2173" s="75"/>
      <c r="AO2173" s="75"/>
      <c r="AP2173" s="75"/>
      <c r="AQ2173" s="75"/>
      <c r="AR2173" s="75"/>
      <c r="AS2173" s="75"/>
      <c r="AT2173" s="75"/>
      <c r="AU2173" s="75"/>
      <c r="AV2173" s="75"/>
      <c r="AW2173" s="84">
        <f>IF(ISNUMBER(AVERAGE(AV2176:AV2178)),AVERAGE(AV2176:AV2178),0)</f>
        <v>100</v>
      </c>
      <c r="AX2173" s="83"/>
      <c r="AY2173" s="83"/>
      <c r="AZ2173" s="79"/>
      <c r="BA2173" s="80"/>
      <c r="BB2173" s="71"/>
      <c r="BC2173" s="95"/>
      <c r="BD2173" s="41">
        <v>4</v>
      </c>
      <c r="BE2173" s="52">
        <v>45</v>
      </c>
      <c r="BF2173" s="103">
        <v>4514</v>
      </c>
      <c r="BG2173" s="278" t="s">
        <v>49</v>
      </c>
    </row>
    <row r="2174" spans="1:59" s="63" customFormat="1" ht="12.75" x14ac:dyDescent="0.2">
      <c r="A2174" s="196">
        <v>4</v>
      </c>
      <c r="B2174" s="197" t="s">
        <v>422</v>
      </c>
      <c r="C2174" s="208">
        <v>45</v>
      </c>
      <c r="D2174" s="209" t="s">
        <v>794</v>
      </c>
      <c r="E2174" s="212">
        <v>4514</v>
      </c>
      <c r="F2174" s="213" t="s">
        <v>814</v>
      </c>
      <c r="G2174" s="231"/>
      <c r="H2174" s="81" t="s">
        <v>50</v>
      </c>
      <c r="I2174" s="223"/>
      <c r="J2174" s="73"/>
      <c r="K2174" s="73"/>
      <c r="L2174" s="73"/>
      <c r="M2174" s="74"/>
      <c r="N2174" s="247"/>
      <c r="O2174" s="306"/>
      <c r="P2174" s="105"/>
      <c r="Q2174" s="75"/>
      <c r="R2174" s="75"/>
      <c r="S2174" s="75"/>
      <c r="T2174" s="75"/>
      <c r="U2174" s="75"/>
      <c r="V2174" s="75"/>
      <c r="W2174" s="75"/>
      <c r="X2174" s="75"/>
      <c r="Y2174" s="84">
        <f>MAX(X2176:X2178)</f>
        <v>25000</v>
      </c>
      <c r="Z2174" s="83"/>
      <c r="AA2174" s="83"/>
      <c r="AB2174" s="75"/>
      <c r="AC2174" s="75"/>
      <c r="AD2174" s="75"/>
      <c r="AE2174" s="75"/>
      <c r="AF2174" s="75"/>
      <c r="AG2174" s="75"/>
      <c r="AH2174" s="75"/>
      <c r="AI2174" s="75"/>
      <c r="AJ2174" s="84">
        <f>MAX(AI2176:AI2178)</f>
        <v>0</v>
      </c>
      <c r="AK2174" s="83"/>
      <c r="AL2174" s="83"/>
      <c r="AM2174" s="75"/>
      <c r="AN2174" s="75"/>
      <c r="AO2174" s="75"/>
      <c r="AP2174" s="75"/>
      <c r="AQ2174" s="75"/>
      <c r="AR2174" s="75"/>
      <c r="AS2174" s="75"/>
      <c r="AT2174" s="75"/>
      <c r="AU2174" s="75"/>
      <c r="AV2174" s="75"/>
      <c r="AW2174" s="84">
        <f>MAX(AV2176:AV2178)</f>
        <v>100</v>
      </c>
      <c r="AX2174" s="83"/>
      <c r="AY2174" s="83"/>
      <c r="AZ2174" s="79"/>
      <c r="BA2174" s="80"/>
      <c r="BB2174" s="71"/>
      <c r="BC2174" s="95"/>
      <c r="BD2174" s="41">
        <v>4</v>
      </c>
      <c r="BE2174" s="52">
        <v>45</v>
      </c>
      <c r="BF2174" s="103">
        <v>4514</v>
      </c>
      <c r="BG2174" s="278" t="s">
        <v>50</v>
      </c>
    </row>
    <row r="2175" spans="1:59" s="63" customFormat="1" ht="12.75" x14ac:dyDescent="0.2">
      <c r="A2175" s="196">
        <v>4</v>
      </c>
      <c r="B2175" s="197" t="s">
        <v>422</v>
      </c>
      <c r="C2175" s="208">
        <v>45</v>
      </c>
      <c r="D2175" s="209" t="s">
        <v>794</v>
      </c>
      <c r="E2175" s="212">
        <v>4514</v>
      </c>
      <c r="F2175" s="213" t="s">
        <v>814</v>
      </c>
      <c r="G2175" s="231"/>
      <c r="H2175" s="85" t="s">
        <v>51</v>
      </c>
      <c r="I2175" s="223"/>
      <c r="J2175" s="73"/>
      <c r="K2175" s="73"/>
      <c r="L2175" s="73"/>
      <c r="M2175" s="74"/>
      <c r="N2175" s="317">
        <f>SUM(N2176:N2177)</f>
        <v>2</v>
      </c>
      <c r="O2175" s="293">
        <f>SUM(O2176:O2177)</f>
        <v>1</v>
      </c>
      <c r="P2175" s="292"/>
      <c r="Q2175" s="87"/>
      <c r="R2175" s="87"/>
      <c r="S2175" s="87"/>
      <c r="T2175" s="87"/>
      <c r="U2175" s="87"/>
      <c r="V2175" s="87"/>
      <c r="W2175" s="87"/>
      <c r="X2175" s="87"/>
      <c r="Y2175" s="112"/>
      <c r="Z2175" s="121">
        <f>SUM(Z2176:Z2177)</f>
        <v>15000</v>
      </c>
      <c r="AA2175" s="88"/>
      <c r="AB2175" s="87"/>
      <c r="AC2175" s="87"/>
      <c r="AD2175" s="87"/>
      <c r="AE2175" s="87"/>
      <c r="AF2175" s="87"/>
      <c r="AG2175" s="87"/>
      <c r="AH2175" s="87"/>
      <c r="AI2175" s="87"/>
      <c r="AJ2175" s="112"/>
      <c r="AK2175" s="121">
        <f>SUM(AK2176:AK2177)</f>
        <v>0</v>
      </c>
      <c r="AL2175" s="88"/>
      <c r="AM2175" s="87"/>
      <c r="AN2175" s="87"/>
      <c r="AO2175" s="87"/>
      <c r="AP2175" s="87"/>
      <c r="AQ2175" s="87"/>
      <c r="AR2175" s="87"/>
      <c r="AS2175" s="87"/>
      <c r="AT2175" s="87"/>
      <c r="AU2175" s="87"/>
      <c r="AV2175" s="87"/>
      <c r="AW2175" s="112"/>
      <c r="AX2175" s="121">
        <f>SUM(AX2176:AX2177)</f>
        <v>100</v>
      </c>
      <c r="AY2175" s="88"/>
      <c r="AZ2175" s="79"/>
      <c r="BA2175" s="80"/>
      <c r="BB2175" s="71"/>
      <c r="BC2175" s="95"/>
      <c r="BD2175" s="41">
        <v>4</v>
      </c>
      <c r="BE2175" s="52">
        <v>45</v>
      </c>
      <c r="BF2175" s="103">
        <v>4514</v>
      </c>
      <c r="BG2175" s="279" t="s">
        <v>51</v>
      </c>
    </row>
    <row r="2176" spans="1:59" s="63" customFormat="1" ht="12.75" x14ac:dyDescent="0.2">
      <c r="A2176" s="196">
        <v>4</v>
      </c>
      <c r="B2176" s="197" t="s">
        <v>422</v>
      </c>
      <c r="C2176" s="208">
        <v>45</v>
      </c>
      <c r="D2176" s="209" t="s">
        <v>794</v>
      </c>
      <c r="E2176" s="212">
        <v>4514</v>
      </c>
      <c r="F2176" s="213" t="s">
        <v>814</v>
      </c>
      <c r="G2176" s="231"/>
      <c r="H2176" s="89" t="s">
        <v>52</v>
      </c>
      <c r="I2176" s="90" t="s">
        <v>815</v>
      </c>
      <c r="J2176" s="90" t="s">
        <v>816</v>
      </c>
      <c r="K2176" s="90" t="s">
        <v>727</v>
      </c>
      <c r="L2176" s="90" t="s">
        <v>69</v>
      </c>
      <c r="M2176" s="91"/>
      <c r="N2176" s="312">
        <v>1</v>
      </c>
      <c r="O2176" s="313">
        <f>N2176/N$2175</f>
        <v>0.5</v>
      </c>
      <c r="P2176" s="104"/>
      <c r="Q2176" s="92"/>
      <c r="R2176" s="92"/>
      <c r="S2176" s="92"/>
      <c r="T2176" s="92"/>
      <c r="U2176" s="92"/>
      <c r="V2176" s="92"/>
      <c r="W2176" s="92">
        <v>1</v>
      </c>
      <c r="X2176" s="109">
        <f>P2176*P$7+Q2176*Q$7+R2176*R$7+S2176*S$7+T2176*T$7+U2176*U$7+V2176*V$7+W2176*W$7</f>
        <v>25000</v>
      </c>
      <c r="Y2176" s="83"/>
      <c r="Z2176" s="110">
        <f>X2176*$O2176</f>
        <v>12500</v>
      </c>
      <c r="AA2176" s="111"/>
      <c r="AB2176" s="92"/>
      <c r="AC2176" s="92"/>
      <c r="AD2176" s="92"/>
      <c r="AE2176" s="92"/>
      <c r="AF2176" s="92"/>
      <c r="AG2176" s="92"/>
      <c r="AH2176" s="92"/>
      <c r="AI2176" s="109">
        <f>AB2176*AB$7+AC2176*AC$7+AD2176*AD$7+AE2176*AE$7+AF2176*AF$7+AG2176*AG$7+AH2176*AH$7</f>
        <v>0</v>
      </c>
      <c r="AJ2176" s="83"/>
      <c r="AK2176" s="110">
        <f>AI2176*$O2176</f>
        <v>0</v>
      </c>
      <c r="AL2176" s="111"/>
      <c r="AM2176" s="92"/>
      <c r="AN2176" s="92"/>
      <c r="AO2176" s="92"/>
      <c r="AP2176" s="92">
        <v>1</v>
      </c>
      <c r="AQ2176" s="92"/>
      <c r="AR2176" s="92"/>
      <c r="AS2176" s="92"/>
      <c r="AT2176" s="92"/>
      <c r="AU2176" s="92"/>
      <c r="AV2176" s="109">
        <f>AM2176*AM$7+AN2176*AN$7+AO2176*AO$7+AP2176*AP$7+AQ2176*AQ$7+AR2176*AR$7+AS2176*AS$7+AT2176*AT$7+AU2176*AU$7</f>
        <v>100</v>
      </c>
      <c r="AW2176" s="75"/>
      <c r="AX2176" s="110">
        <f>AV2176*$O2176</f>
        <v>50</v>
      </c>
      <c r="AY2176" s="111"/>
      <c r="AZ2176" s="93"/>
      <c r="BA2176" s="94" t="s">
        <v>105</v>
      </c>
      <c r="BB2176" s="71"/>
      <c r="BC2176" s="95"/>
      <c r="BD2176" s="41">
        <v>4</v>
      </c>
      <c r="BE2176" s="52">
        <v>45</v>
      </c>
      <c r="BF2176" s="103">
        <v>4514</v>
      </c>
      <c r="BG2176" s="280" t="s">
        <v>52</v>
      </c>
    </row>
    <row r="2177" spans="1:59" s="63" customFormat="1" ht="12.75" x14ac:dyDescent="0.2">
      <c r="A2177" s="196">
        <v>4</v>
      </c>
      <c r="B2177" s="197" t="s">
        <v>422</v>
      </c>
      <c r="C2177" s="208">
        <v>45</v>
      </c>
      <c r="D2177" s="209" t="s">
        <v>794</v>
      </c>
      <c r="E2177" s="212">
        <v>4514</v>
      </c>
      <c r="F2177" s="213" t="s">
        <v>814</v>
      </c>
      <c r="G2177" s="231"/>
      <c r="H2177" s="89"/>
      <c r="I2177" s="90" t="s">
        <v>817</v>
      </c>
      <c r="J2177" s="90" t="s">
        <v>816</v>
      </c>
      <c r="K2177" s="90" t="s">
        <v>90</v>
      </c>
      <c r="L2177" s="90"/>
      <c r="M2177" s="91"/>
      <c r="N2177" s="312">
        <v>1</v>
      </c>
      <c r="O2177" s="313">
        <f>N2177/N$2175</f>
        <v>0.5</v>
      </c>
      <c r="P2177" s="104"/>
      <c r="Q2177" s="92"/>
      <c r="R2177" s="92"/>
      <c r="S2177" s="92"/>
      <c r="T2177" s="92"/>
      <c r="U2177" s="92">
        <v>1</v>
      </c>
      <c r="V2177" s="92"/>
      <c r="W2177" s="92"/>
      <c r="X2177" s="109">
        <f>P2177*P$7+Q2177*Q$7+R2177*R$7+S2177*S$7+T2177*T$7+U2177*U$7+V2177*V$7+W2177*W$7</f>
        <v>5000</v>
      </c>
      <c r="Y2177" s="83"/>
      <c r="Z2177" s="110">
        <f>X2177*$O2177</f>
        <v>2500</v>
      </c>
      <c r="AA2177" s="111"/>
      <c r="AB2177" s="92"/>
      <c r="AC2177" s="92"/>
      <c r="AD2177" s="92"/>
      <c r="AE2177" s="92"/>
      <c r="AF2177" s="92"/>
      <c r="AG2177" s="92"/>
      <c r="AH2177" s="92"/>
      <c r="AI2177" s="109">
        <f>AB2177*AB$7+AC2177*AC$7+AD2177*AD$7+AE2177*AE$7+AF2177*AF$7+AG2177*AG$7+AH2177*AH$7</f>
        <v>0</v>
      </c>
      <c r="AJ2177" s="83"/>
      <c r="AK2177" s="110">
        <f>AI2177*$O2177</f>
        <v>0</v>
      </c>
      <c r="AL2177" s="111"/>
      <c r="AM2177" s="92"/>
      <c r="AN2177" s="92"/>
      <c r="AO2177" s="92"/>
      <c r="AP2177" s="92">
        <v>1</v>
      </c>
      <c r="AQ2177" s="92"/>
      <c r="AR2177" s="92"/>
      <c r="AS2177" s="92"/>
      <c r="AT2177" s="92"/>
      <c r="AU2177" s="92"/>
      <c r="AV2177" s="109">
        <f>AM2177*AM$7+AN2177*AN$7+AO2177*AO$7+AP2177*AP$7+AQ2177*AQ$7+AR2177*AR$7+AS2177*AS$7+AT2177*AT$7+AU2177*AU$7</f>
        <v>100</v>
      </c>
      <c r="AW2177" s="75"/>
      <c r="AX2177" s="110">
        <f>AV2177*$O2177</f>
        <v>50</v>
      </c>
      <c r="AY2177" s="111"/>
      <c r="AZ2177" s="93"/>
      <c r="BA2177" s="94" t="s">
        <v>105</v>
      </c>
      <c r="BB2177" s="71"/>
      <c r="BC2177" s="95"/>
      <c r="BD2177" s="41">
        <v>4</v>
      </c>
      <c r="BE2177" s="52">
        <v>45</v>
      </c>
      <c r="BF2177" s="103">
        <v>4514</v>
      </c>
      <c r="BG2177" s="280" t="s">
        <v>52</v>
      </c>
    </row>
    <row r="2178" spans="1:59" s="63" customFormat="1" ht="12.75" x14ac:dyDescent="0.2">
      <c r="A2178" s="196">
        <v>4</v>
      </c>
      <c r="B2178" s="197" t="s">
        <v>422</v>
      </c>
      <c r="C2178" s="208">
        <v>45</v>
      </c>
      <c r="D2178" s="209" t="s">
        <v>794</v>
      </c>
      <c r="E2178" s="212">
        <v>4514</v>
      </c>
      <c r="F2178" s="213" t="s">
        <v>814</v>
      </c>
      <c r="G2178" s="231"/>
      <c r="H2178" s="89"/>
      <c r="I2178" s="219"/>
      <c r="J2178" s="90"/>
      <c r="K2178" s="90"/>
      <c r="L2178" s="90"/>
      <c r="M2178" s="91"/>
      <c r="N2178" s="247"/>
      <c r="O2178" s="306"/>
      <c r="P2178" s="104"/>
      <c r="Q2178" s="92"/>
      <c r="R2178" s="92"/>
      <c r="S2178" s="92"/>
      <c r="T2178" s="92"/>
      <c r="U2178" s="92"/>
      <c r="V2178" s="92"/>
      <c r="W2178" s="92"/>
      <c r="X2178" s="75"/>
      <c r="Y2178" s="83"/>
      <c r="Z2178" s="83"/>
      <c r="AA2178" s="83"/>
      <c r="AB2178" s="92"/>
      <c r="AC2178" s="92"/>
      <c r="AD2178" s="92"/>
      <c r="AE2178" s="92"/>
      <c r="AF2178" s="92"/>
      <c r="AG2178" s="92"/>
      <c r="AH2178" s="92"/>
      <c r="AI2178" s="75"/>
      <c r="AJ2178" s="83"/>
      <c r="AK2178" s="83"/>
      <c r="AL2178" s="83"/>
      <c r="AM2178" s="92"/>
      <c r="AN2178" s="92"/>
      <c r="AO2178" s="92"/>
      <c r="AP2178" s="92"/>
      <c r="AQ2178" s="92"/>
      <c r="AR2178" s="92"/>
      <c r="AS2178" s="92"/>
      <c r="AT2178" s="92"/>
      <c r="AU2178" s="92"/>
      <c r="AV2178" s="75"/>
      <c r="AW2178" s="75"/>
      <c r="AX2178" s="83"/>
      <c r="AY2178" s="83"/>
      <c r="AZ2178" s="93"/>
      <c r="BA2178" s="94"/>
      <c r="BB2178" s="71"/>
      <c r="BC2178" s="95"/>
      <c r="BD2178" s="41">
        <v>4</v>
      </c>
      <c r="BE2178" s="52">
        <v>45</v>
      </c>
      <c r="BF2178" s="103">
        <v>4514</v>
      </c>
      <c r="BG2178" s="280" t="s">
        <v>52</v>
      </c>
    </row>
    <row r="2179" spans="1:59" s="63" customFormat="1" ht="12.75" x14ac:dyDescent="0.2">
      <c r="A2179" s="196">
        <v>4</v>
      </c>
      <c r="B2179" s="197" t="s">
        <v>422</v>
      </c>
      <c r="C2179" s="208">
        <v>45</v>
      </c>
      <c r="D2179" s="209" t="s">
        <v>794</v>
      </c>
      <c r="E2179" s="212">
        <v>4514</v>
      </c>
      <c r="F2179" s="213" t="s">
        <v>814</v>
      </c>
      <c r="G2179" s="231"/>
      <c r="H2179" s="65"/>
      <c r="I2179" s="222"/>
      <c r="J2179" s="66"/>
      <c r="K2179" s="66"/>
      <c r="L2179" s="66"/>
      <c r="M2179" s="64"/>
      <c r="N2179" s="304"/>
      <c r="O2179" s="305"/>
      <c r="P2179" s="127"/>
      <c r="Q2179" s="67"/>
      <c r="R2179" s="67"/>
      <c r="S2179" s="67"/>
      <c r="T2179" s="67"/>
      <c r="U2179" s="67"/>
      <c r="V2179" s="67"/>
      <c r="W2179" s="67"/>
      <c r="X2179" s="67"/>
      <c r="Y2179" s="68"/>
      <c r="Z2179" s="68"/>
      <c r="AA2179" s="68"/>
      <c r="AB2179" s="67"/>
      <c r="AC2179" s="67"/>
      <c r="AD2179" s="67"/>
      <c r="AE2179" s="67"/>
      <c r="AF2179" s="67"/>
      <c r="AG2179" s="67"/>
      <c r="AH2179" s="67"/>
      <c r="AI2179" s="67"/>
      <c r="AJ2179" s="68"/>
      <c r="AK2179" s="68"/>
      <c r="AL2179" s="68"/>
      <c r="AM2179" s="67"/>
      <c r="AN2179" s="67"/>
      <c r="AO2179" s="67"/>
      <c r="AP2179" s="67"/>
      <c r="AQ2179" s="67"/>
      <c r="AR2179" s="67"/>
      <c r="AS2179" s="67"/>
      <c r="AT2179" s="67"/>
      <c r="AU2179" s="67"/>
      <c r="AV2179" s="67"/>
      <c r="AW2179" s="67"/>
      <c r="AX2179" s="68"/>
      <c r="AY2179" s="68"/>
      <c r="AZ2179" s="69"/>
      <c r="BA2179" s="70"/>
      <c r="BB2179" s="71"/>
      <c r="BC2179" s="95"/>
      <c r="BD2179" s="41">
        <v>4</v>
      </c>
      <c r="BE2179" s="52">
        <v>45</v>
      </c>
      <c r="BF2179" s="103">
        <v>4514</v>
      </c>
      <c r="BG2179" s="275"/>
    </row>
    <row r="2180" spans="1:59" s="63" customFormat="1" ht="12.75" x14ac:dyDescent="0.2">
      <c r="A2180" s="196">
        <v>4</v>
      </c>
      <c r="B2180" s="197" t="s">
        <v>422</v>
      </c>
      <c r="C2180" s="208">
        <v>45</v>
      </c>
      <c r="D2180" s="209" t="s">
        <v>794</v>
      </c>
      <c r="E2180" s="212">
        <v>4514</v>
      </c>
      <c r="F2180" s="213" t="s">
        <v>814</v>
      </c>
      <c r="G2180" s="232"/>
      <c r="H2180" s="97"/>
      <c r="I2180" s="224"/>
      <c r="J2180" s="98"/>
      <c r="K2180" s="98"/>
      <c r="L2180" s="98"/>
      <c r="M2180" s="96"/>
      <c r="N2180" s="307"/>
      <c r="O2180" s="246"/>
      <c r="P2180" s="124"/>
      <c r="Q2180" s="99"/>
      <c r="R2180" s="99"/>
      <c r="S2180" s="99"/>
      <c r="T2180" s="99"/>
      <c r="U2180" s="99"/>
      <c r="V2180" s="99"/>
      <c r="W2180" s="99"/>
      <c r="X2180" s="99"/>
      <c r="Y2180" s="100"/>
      <c r="Z2180" s="100"/>
      <c r="AA2180" s="100"/>
      <c r="AB2180" s="99"/>
      <c r="AC2180" s="99"/>
      <c r="AD2180" s="99"/>
      <c r="AE2180" s="99"/>
      <c r="AF2180" s="99"/>
      <c r="AG2180" s="99"/>
      <c r="AH2180" s="99"/>
      <c r="AI2180" s="99"/>
      <c r="AJ2180" s="100"/>
      <c r="AK2180" s="100"/>
      <c r="AL2180" s="100"/>
      <c r="AM2180" s="99"/>
      <c r="AN2180" s="99"/>
      <c r="AO2180" s="99"/>
      <c r="AP2180" s="99"/>
      <c r="AQ2180" s="99"/>
      <c r="AR2180" s="99"/>
      <c r="AS2180" s="99"/>
      <c r="AT2180" s="99"/>
      <c r="AU2180" s="99"/>
      <c r="AV2180" s="99"/>
      <c r="AW2180" s="99"/>
      <c r="AX2180" s="100"/>
      <c r="AY2180" s="100"/>
      <c r="AZ2180" s="101"/>
      <c r="BA2180" s="102"/>
      <c r="BB2180" s="95"/>
      <c r="BC2180" s="95"/>
      <c r="BD2180" s="41">
        <v>4</v>
      </c>
      <c r="BE2180" s="52">
        <v>45</v>
      </c>
      <c r="BF2180" s="103">
        <v>4514</v>
      </c>
      <c r="BG2180" s="277"/>
    </row>
    <row r="2181" spans="1:59" x14ac:dyDescent="0.25">
      <c r="A2181" s="196">
        <v>4</v>
      </c>
      <c r="B2181" s="197" t="s">
        <v>422</v>
      </c>
      <c r="C2181" s="208">
        <v>45</v>
      </c>
      <c r="D2181" s="209" t="s">
        <v>794</v>
      </c>
      <c r="E2181" s="210">
        <v>4521</v>
      </c>
      <c r="F2181" s="211" t="s">
        <v>818</v>
      </c>
      <c r="G2181" s="235"/>
      <c r="H2181" s="145"/>
      <c r="I2181" s="221"/>
      <c r="J2181" s="57"/>
      <c r="K2181" s="57"/>
      <c r="L2181" s="57"/>
      <c r="M2181" s="144"/>
      <c r="N2181" s="324"/>
      <c r="O2181" s="325"/>
      <c r="P2181" s="146"/>
      <c r="Q2181" s="146"/>
      <c r="R2181" s="146"/>
      <c r="S2181" s="146"/>
      <c r="T2181" s="146"/>
      <c r="U2181" s="146"/>
      <c r="V2181" s="146"/>
      <c r="W2181" s="146"/>
      <c r="X2181" s="146"/>
      <c r="Y2181" s="59"/>
      <c r="Z2181" s="123"/>
      <c r="AA2181" s="123"/>
      <c r="AB2181" s="146"/>
      <c r="AC2181" s="146"/>
      <c r="AD2181" s="146"/>
      <c r="AE2181" s="146"/>
      <c r="AF2181" s="146"/>
      <c r="AG2181" s="146"/>
      <c r="AH2181" s="146"/>
      <c r="AI2181" s="146"/>
      <c r="AJ2181" s="59"/>
      <c r="AK2181" s="123"/>
      <c r="AL2181" s="123"/>
      <c r="AM2181" s="146"/>
      <c r="AN2181" s="146"/>
      <c r="AO2181" s="146"/>
      <c r="AP2181" s="146"/>
      <c r="AQ2181" s="146"/>
      <c r="AR2181" s="146"/>
      <c r="AS2181" s="146"/>
      <c r="AT2181" s="146"/>
      <c r="AU2181" s="146"/>
      <c r="AV2181" s="146"/>
      <c r="AW2181" s="58"/>
      <c r="AX2181" s="123"/>
      <c r="AY2181" s="59"/>
      <c r="AZ2181" s="147"/>
      <c r="BA2181" s="148"/>
      <c r="BB2181" s="143"/>
      <c r="BC2181" s="143"/>
      <c r="BD2181" s="41">
        <v>4</v>
      </c>
      <c r="BE2181" s="52">
        <v>45</v>
      </c>
      <c r="BF2181" s="62">
        <v>4521</v>
      </c>
      <c r="BG2181" s="284"/>
    </row>
    <row r="2182" spans="1:59" s="63" customFormat="1" ht="12.75" x14ac:dyDescent="0.2">
      <c r="A2182" s="196">
        <v>4</v>
      </c>
      <c r="B2182" s="197" t="s">
        <v>422</v>
      </c>
      <c r="C2182" s="208">
        <v>45</v>
      </c>
      <c r="D2182" s="209" t="s">
        <v>794</v>
      </c>
      <c r="E2182" s="210">
        <v>4521</v>
      </c>
      <c r="F2182" s="211" t="s">
        <v>818</v>
      </c>
      <c r="G2182" s="230"/>
      <c r="H2182" s="56"/>
      <c r="I2182" s="221"/>
      <c r="J2182" s="57"/>
      <c r="K2182" s="57"/>
      <c r="L2182" s="57"/>
      <c r="M2182" s="55"/>
      <c r="N2182" s="303"/>
      <c r="O2182" s="245"/>
      <c r="P2182" s="122"/>
      <c r="Q2182" s="58"/>
      <c r="R2182" s="58"/>
      <c r="S2182" s="58"/>
      <c r="T2182" s="58"/>
      <c r="U2182" s="58"/>
      <c r="V2182" s="58"/>
      <c r="W2182" s="58"/>
      <c r="X2182" s="58"/>
      <c r="Y2182" s="59"/>
      <c r="Z2182" s="59"/>
      <c r="AA2182" s="59"/>
      <c r="AB2182" s="58"/>
      <c r="AC2182" s="58"/>
      <c r="AD2182" s="58"/>
      <c r="AE2182" s="58"/>
      <c r="AF2182" s="58"/>
      <c r="AG2182" s="58"/>
      <c r="AH2182" s="58"/>
      <c r="AI2182" s="58"/>
      <c r="AJ2182" s="59"/>
      <c r="AK2182" s="59"/>
      <c r="AL2182" s="59"/>
      <c r="AM2182" s="58"/>
      <c r="AN2182" s="58"/>
      <c r="AO2182" s="58"/>
      <c r="AP2182" s="58"/>
      <c r="AQ2182" s="58"/>
      <c r="AR2182" s="58"/>
      <c r="AS2182" s="58"/>
      <c r="AT2182" s="58"/>
      <c r="AU2182" s="58"/>
      <c r="AV2182" s="58"/>
      <c r="AW2182" s="58"/>
      <c r="AX2182" s="59"/>
      <c r="AY2182" s="59"/>
      <c r="AZ2182" s="60"/>
      <c r="BA2182" s="61"/>
      <c r="BB2182" s="54"/>
      <c r="BC2182" s="54"/>
      <c r="BD2182" s="41">
        <v>4</v>
      </c>
      <c r="BE2182" s="52">
        <v>45</v>
      </c>
      <c r="BF2182" s="62">
        <v>4521</v>
      </c>
      <c r="BG2182" s="274"/>
    </row>
    <row r="2183" spans="1:59" s="63" customFormat="1" ht="12.75" x14ac:dyDescent="0.2">
      <c r="A2183" s="196">
        <v>4</v>
      </c>
      <c r="B2183" s="197" t="s">
        <v>422</v>
      </c>
      <c r="C2183" s="208">
        <v>45</v>
      </c>
      <c r="D2183" s="209" t="s">
        <v>794</v>
      </c>
      <c r="E2183" s="210">
        <v>4521</v>
      </c>
      <c r="F2183" s="211" t="s">
        <v>818</v>
      </c>
      <c r="G2183" s="231"/>
      <c r="H2183" s="65"/>
      <c r="I2183" s="222"/>
      <c r="J2183" s="66"/>
      <c r="K2183" s="66"/>
      <c r="L2183" s="66"/>
      <c r="M2183" s="64"/>
      <c r="N2183" s="308"/>
      <c r="O2183" s="309"/>
      <c r="P2183" s="127"/>
      <c r="Q2183" s="67"/>
      <c r="R2183" s="67"/>
      <c r="S2183" s="67"/>
      <c r="T2183" s="67"/>
      <c r="U2183" s="67"/>
      <c r="V2183" s="67"/>
      <c r="W2183" s="67"/>
      <c r="X2183" s="67"/>
      <c r="Y2183" s="68"/>
      <c r="Z2183" s="68"/>
      <c r="AA2183" s="68"/>
      <c r="AB2183" s="67"/>
      <c r="AC2183" s="67"/>
      <c r="AD2183" s="67"/>
      <c r="AE2183" s="67"/>
      <c r="AF2183" s="67"/>
      <c r="AG2183" s="67"/>
      <c r="AH2183" s="67"/>
      <c r="AI2183" s="67"/>
      <c r="AJ2183" s="68"/>
      <c r="AK2183" s="68"/>
      <c r="AL2183" s="68"/>
      <c r="AM2183" s="67"/>
      <c r="AN2183" s="67"/>
      <c r="AO2183" s="67"/>
      <c r="AP2183" s="67"/>
      <c r="AQ2183" s="67"/>
      <c r="AR2183" s="67"/>
      <c r="AS2183" s="67"/>
      <c r="AT2183" s="67"/>
      <c r="AU2183" s="67"/>
      <c r="AV2183" s="67"/>
      <c r="AW2183" s="67"/>
      <c r="AX2183" s="68"/>
      <c r="AY2183" s="68"/>
      <c r="AZ2183" s="69"/>
      <c r="BA2183" s="70"/>
      <c r="BB2183" s="71"/>
      <c r="BC2183" s="54"/>
      <c r="BD2183" s="41">
        <v>4</v>
      </c>
      <c r="BE2183" s="52">
        <v>45</v>
      </c>
      <c r="BF2183" s="62">
        <v>4521</v>
      </c>
      <c r="BG2183" s="275"/>
    </row>
    <row r="2184" spans="1:59" s="63" customFormat="1" ht="12.75" x14ac:dyDescent="0.2">
      <c r="A2184" s="196">
        <v>4</v>
      </c>
      <c r="B2184" s="197" t="s">
        <v>422</v>
      </c>
      <c r="C2184" s="208">
        <v>45</v>
      </c>
      <c r="D2184" s="209" t="s">
        <v>794</v>
      </c>
      <c r="E2184" s="210">
        <v>4521</v>
      </c>
      <c r="F2184" s="211" t="s">
        <v>818</v>
      </c>
      <c r="G2184" s="231"/>
      <c r="H2184" s="72" t="s">
        <v>47</v>
      </c>
      <c r="I2184" s="223"/>
      <c r="J2184" s="73"/>
      <c r="K2184" s="73"/>
      <c r="L2184" s="73"/>
      <c r="M2184" s="74"/>
      <c r="N2184" s="247"/>
      <c r="O2184" s="306"/>
      <c r="P2184" s="105"/>
      <c r="Q2184" s="75"/>
      <c r="R2184" s="75"/>
      <c r="S2184" s="75"/>
      <c r="T2184" s="75"/>
      <c r="U2184" s="75"/>
      <c r="V2184" s="75"/>
      <c r="W2184" s="75"/>
      <c r="X2184" s="75"/>
      <c r="Y2184" s="76">
        <f>IF(ISNUMBER(VLOOKUP(Y2186,P$7:W$7,MATCH(Y2186,P$7:W$7))),VLOOKUP(Y2186,P$7:W$7,MATCH(Y2186,P$7:W$7)),IF(N2188=0,"No Data",IF(Y2186&gt;0,"&lt;100",0)))</f>
        <v>1000</v>
      </c>
      <c r="Z2184" s="77">
        <f>IF(ISNUMBER(VLOOKUP(Z2188,P$7:W$7,MATCH(Z2188,P$7:W$7))),VLOOKUP(Z2188,P$7:W$7,MATCH(Z2188,P$7:W$7)),IF(N2188=0,"No Data",IF(Z2188&gt;0,"&lt;100",0)))</f>
        <v>1000</v>
      </c>
      <c r="AA2184" s="106">
        <f>IF(ISNUMBER(Z2184),Z2184,0)</f>
        <v>1000</v>
      </c>
      <c r="AB2184" s="75"/>
      <c r="AC2184" s="75"/>
      <c r="AD2184" s="75"/>
      <c r="AE2184" s="75"/>
      <c r="AF2184" s="75"/>
      <c r="AG2184" s="75"/>
      <c r="AH2184" s="75"/>
      <c r="AI2184" s="75"/>
      <c r="AJ2184" s="76">
        <f>IF(ISNUMBER(VLOOKUP(AJ2186,AB$7:AH$7,MATCH(AJ2186,AB$7:AH$7))),VLOOKUP(AJ2186,AB$7:AH$7,MATCH(AJ2186,AB$7:AH$7)),IF(N2188=0,"No Data",IF(AJ2186&gt;0,"&lt;50",0)))</f>
        <v>0</v>
      </c>
      <c r="AK2184" s="77">
        <f>IF(ISNUMBER(VLOOKUP(AK2188,AB$7:AH$7,MATCH(AK2188,AB$7:AH$7))),VLOOKUP(AK2188,AB$7:AH$7,MATCH(AK2188,AB$7:AH$7)),IF(N2188=0,"No Data",IF(AK2188&gt;0,"&lt;50",0)))</f>
        <v>0</v>
      </c>
      <c r="AL2184" s="106">
        <f>IF(ISNUMBER(AK2184),AK2184,0)</f>
        <v>0</v>
      </c>
      <c r="AM2184" s="75"/>
      <c r="AN2184" s="75"/>
      <c r="AO2184" s="75"/>
      <c r="AP2184" s="75"/>
      <c r="AQ2184" s="75"/>
      <c r="AR2184" s="75"/>
      <c r="AS2184" s="75"/>
      <c r="AT2184" s="75"/>
      <c r="AU2184" s="75"/>
      <c r="AV2184" s="75"/>
      <c r="AW2184" s="76">
        <f>IF(ISNUMBER(VLOOKUP(AW2186,AM$7:AU$7,MATCH(AW2186,AM$7:AU$7))),VLOOKUP(AW2186,AM$7:AU$7,MATCH(AW2186,AM$7:AU$7)),IF(N2188=0,"No Data",IF(AW2186&gt;0,"&lt;10",0)))</f>
        <v>500</v>
      </c>
      <c r="AX2184" s="77">
        <f>IF(ISNUMBER(VLOOKUP(AX2188,AM$7:AU$7,MATCH(AX2188,AM$7:AU$7))),VLOOKUP(AX2188,AM$7:AU$7,MATCH(AX2188,AM$7:AU$7)),IF(N2188=0,"No Data",IF(AX2188&gt;0,"&lt;10",0)))</f>
        <v>500</v>
      </c>
      <c r="AY2184" s="106">
        <f>IF(ISNUMBER(AX2184),AX2184,0)</f>
        <v>500</v>
      </c>
      <c r="AZ2184" s="79"/>
      <c r="BA2184" s="80"/>
      <c r="BB2184" s="71"/>
      <c r="BC2184" s="54"/>
      <c r="BD2184" s="41">
        <v>4</v>
      </c>
      <c r="BE2184" s="52">
        <v>45</v>
      </c>
      <c r="BF2184" s="62">
        <v>4521</v>
      </c>
      <c r="BG2184" s="276" t="s">
        <v>47</v>
      </c>
    </row>
    <row r="2185" spans="1:59" s="63" customFormat="1" ht="12.75" x14ac:dyDescent="0.2">
      <c r="A2185" s="196">
        <v>4</v>
      </c>
      <c r="B2185" s="197" t="s">
        <v>422</v>
      </c>
      <c r="C2185" s="208">
        <v>45</v>
      </c>
      <c r="D2185" s="209" t="s">
        <v>794</v>
      </c>
      <c r="E2185" s="210">
        <v>4521</v>
      </c>
      <c r="F2185" s="211" t="s">
        <v>818</v>
      </c>
      <c r="G2185" s="231"/>
      <c r="H2185" s="81" t="s">
        <v>48</v>
      </c>
      <c r="I2185" s="223"/>
      <c r="J2185" s="73"/>
      <c r="K2185" s="73"/>
      <c r="L2185" s="73"/>
      <c r="M2185" s="74"/>
      <c r="N2185" s="247"/>
      <c r="O2185" s="306"/>
      <c r="P2185" s="105"/>
      <c r="Q2185" s="75"/>
      <c r="R2185" s="75"/>
      <c r="S2185" s="75"/>
      <c r="T2185" s="75"/>
      <c r="U2185" s="75"/>
      <c r="V2185" s="75"/>
      <c r="W2185" s="75"/>
      <c r="X2185" s="75"/>
      <c r="Y2185" s="82">
        <f>MIN(X2189:X2212)</f>
        <v>0</v>
      </c>
      <c r="Z2185" s="83"/>
      <c r="AA2185" s="83"/>
      <c r="AB2185" s="75"/>
      <c r="AC2185" s="75"/>
      <c r="AD2185" s="75"/>
      <c r="AE2185" s="75"/>
      <c r="AF2185" s="75"/>
      <c r="AG2185" s="75"/>
      <c r="AH2185" s="75"/>
      <c r="AI2185" s="75"/>
      <c r="AJ2185" s="82">
        <f>MIN(AI2189:AI2212)</f>
        <v>0</v>
      </c>
      <c r="AK2185" s="83"/>
      <c r="AL2185" s="83"/>
      <c r="AM2185" s="75"/>
      <c r="AN2185" s="75"/>
      <c r="AO2185" s="75"/>
      <c r="AP2185" s="75"/>
      <c r="AQ2185" s="75"/>
      <c r="AR2185" s="75"/>
      <c r="AS2185" s="75"/>
      <c r="AT2185" s="75"/>
      <c r="AU2185" s="75"/>
      <c r="AV2185" s="75"/>
      <c r="AW2185" s="82">
        <f>MIN(AV2189:AV2212)</f>
        <v>10</v>
      </c>
      <c r="AX2185" s="83"/>
      <c r="AY2185" s="83"/>
      <c r="AZ2185" s="79"/>
      <c r="BA2185" s="80"/>
      <c r="BB2185" s="71"/>
      <c r="BC2185" s="54"/>
      <c r="BD2185" s="41">
        <v>4</v>
      </c>
      <c r="BE2185" s="52">
        <v>45</v>
      </c>
      <c r="BF2185" s="62">
        <v>4521</v>
      </c>
      <c r="BG2185" s="278" t="s">
        <v>48</v>
      </c>
    </row>
    <row r="2186" spans="1:59" s="63" customFormat="1" ht="12.75" x14ac:dyDescent="0.2">
      <c r="A2186" s="196">
        <v>4</v>
      </c>
      <c r="B2186" s="197" t="s">
        <v>422</v>
      </c>
      <c r="C2186" s="208">
        <v>45</v>
      </c>
      <c r="D2186" s="209" t="s">
        <v>794</v>
      </c>
      <c r="E2186" s="210">
        <v>4521</v>
      </c>
      <c r="F2186" s="211" t="s">
        <v>818</v>
      </c>
      <c r="G2186" s="231"/>
      <c r="H2186" s="81" t="s">
        <v>49</v>
      </c>
      <c r="I2186" s="223"/>
      <c r="J2186" s="73"/>
      <c r="K2186" s="73"/>
      <c r="L2186" s="73"/>
      <c r="M2186" s="74"/>
      <c r="N2186" s="247"/>
      <c r="O2186" s="306"/>
      <c r="P2186" s="105"/>
      <c r="Q2186" s="75"/>
      <c r="R2186" s="75"/>
      <c r="S2186" s="75"/>
      <c r="T2186" s="75"/>
      <c r="U2186" s="75"/>
      <c r="V2186" s="75"/>
      <c r="W2186" s="75"/>
      <c r="X2186" s="75"/>
      <c r="Y2186" s="84">
        <f>IF(ISNUMBER(AVERAGE(X2189:X2212)),AVERAGE(X2189:X2212),0)</f>
        <v>1058.3333333333333</v>
      </c>
      <c r="Z2186" s="83"/>
      <c r="AA2186" s="83"/>
      <c r="AB2186" s="75"/>
      <c r="AC2186" s="75"/>
      <c r="AD2186" s="75"/>
      <c r="AE2186" s="75"/>
      <c r="AF2186" s="75"/>
      <c r="AG2186" s="75"/>
      <c r="AH2186" s="75"/>
      <c r="AI2186" s="75"/>
      <c r="AJ2186" s="84">
        <f>IF(ISNUMBER(AVERAGE(AI2189:AI2212)),AVERAGE(AI2189:AI2212),0)</f>
        <v>0</v>
      </c>
      <c r="AK2186" s="83"/>
      <c r="AL2186" s="83"/>
      <c r="AM2186" s="75"/>
      <c r="AN2186" s="75"/>
      <c r="AO2186" s="75"/>
      <c r="AP2186" s="75"/>
      <c r="AQ2186" s="75"/>
      <c r="AR2186" s="75"/>
      <c r="AS2186" s="75"/>
      <c r="AT2186" s="75"/>
      <c r="AU2186" s="75"/>
      <c r="AV2186" s="75"/>
      <c r="AW2186" s="84">
        <f>IF(ISNUMBER(AVERAGE(AV2189:AV2212)),AVERAGE(AV2189:AV2212),0)</f>
        <v>680.625</v>
      </c>
      <c r="AX2186" s="83"/>
      <c r="AY2186" s="83"/>
      <c r="AZ2186" s="79"/>
      <c r="BA2186" s="80"/>
      <c r="BB2186" s="71"/>
      <c r="BC2186" s="54"/>
      <c r="BD2186" s="41">
        <v>4</v>
      </c>
      <c r="BE2186" s="52">
        <v>45</v>
      </c>
      <c r="BF2186" s="62">
        <v>4521</v>
      </c>
      <c r="BG2186" s="278" t="s">
        <v>49</v>
      </c>
    </row>
    <row r="2187" spans="1:59" s="63" customFormat="1" ht="12.75" x14ac:dyDescent="0.2">
      <c r="A2187" s="196">
        <v>4</v>
      </c>
      <c r="B2187" s="197" t="s">
        <v>422</v>
      </c>
      <c r="C2187" s="208">
        <v>45</v>
      </c>
      <c r="D2187" s="209" t="s">
        <v>794</v>
      </c>
      <c r="E2187" s="210">
        <v>4521</v>
      </c>
      <c r="F2187" s="211" t="s">
        <v>818</v>
      </c>
      <c r="G2187" s="231"/>
      <c r="H2187" s="81" t="s">
        <v>50</v>
      </c>
      <c r="I2187" s="223"/>
      <c r="J2187" s="73"/>
      <c r="K2187" s="73"/>
      <c r="L2187" s="73"/>
      <c r="M2187" s="74"/>
      <c r="N2187" s="247"/>
      <c r="O2187" s="306"/>
      <c r="P2187" s="105"/>
      <c r="Q2187" s="75"/>
      <c r="R2187" s="75"/>
      <c r="S2187" s="75"/>
      <c r="T2187" s="75"/>
      <c r="U2187" s="75"/>
      <c r="V2187" s="75"/>
      <c r="W2187" s="75"/>
      <c r="X2187" s="75"/>
      <c r="Y2187" s="84">
        <f>MAX(X2189:X2212)</f>
        <v>25000</v>
      </c>
      <c r="Z2187" s="83"/>
      <c r="AA2187" s="83"/>
      <c r="AB2187" s="75"/>
      <c r="AC2187" s="75"/>
      <c r="AD2187" s="75"/>
      <c r="AE2187" s="75"/>
      <c r="AF2187" s="75"/>
      <c r="AG2187" s="75"/>
      <c r="AH2187" s="75"/>
      <c r="AI2187" s="75"/>
      <c r="AJ2187" s="84">
        <f>MAX(AI2189:AI2212)</f>
        <v>0</v>
      </c>
      <c r="AK2187" s="83"/>
      <c r="AL2187" s="83"/>
      <c r="AM2187" s="75"/>
      <c r="AN2187" s="75"/>
      <c r="AO2187" s="75"/>
      <c r="AP2187" s="75"/>
      <c r="AQ2187" s="75"/>
      <c r="AR2187" s="75"/>
      <c r="AS2187" s="75"/>
      <c r="AT2187" s="75"/>
      <c r="AU2187" s="75"/>
      <c r="AV2187" s="75"/>
      <c r="AW2187" s="84">
        <f>MAX(AV2189:AV2212)</f>
        <v>1000</v>
      </c>
      <c r="AX2187" s="83"/>
      <c r="AY2187" s="83"/>
      <c r="AZ2187" s="79"/>
      <c r="BA2187" s="80"/>
      <c r="BB2187" s="71"/>
      <c r="BC2187" s="54"/>
      <c r="BD2187" s="41">
        <v>4</v>
      </c>
      <c r="BE2187" s="52">
        <v>45</v>
      </c>
      <c r="BF2187" s="62">
        <v>4521</v>
      </c>
      <c r="BG2187" s="278" t="s">
        <v>50</v>
      </c>
    </row>
    <row r="2188" spans="1:59" s="63" customFormat="1" ht="12.75" x14ac:dyDescent="0.2">
      <c r="A2188" s="196">
        <v>4</v>
      </c>
      <c r="B2188" s="197" t="s">
        <v>422</v>
      </c>
      <c r="C2188" s="208">
        <v>45</v>
      </c>
      <c r="D2188" s="209" t="s">
        <v>794</v>
      </c>
      <c r="E2188" s="210">
        <v>4521</v>
      </c>
      <c r="F2188" s="211" t="s">
        <v>818</v>
      </c>
      <c r="G2188" s="231"/>
      <c r="H2188" s="85" t="s">
        <v>51</v>
      </c>
      <c r="I2188" s="223"/>
      <c r="J2188" s="73"/>
      <c r="K2188" s="73"/>
      <c r="L2188" s="73"/>
      <c r="M2188" s="74"/>
      <c r="N2188" s="248">
        <f>SUM(N2189:N2212)</f>
        <v>24</v>
      </c>
      <c r="O2188" s="293">
        <f>SUM(O2189:O2212)</f>
        <v>0.99999999999999956</v>
      </c>
      <c r="P2188" s="292"/>
      <c r="Q2188" s="87"/>
      <c r="R2188" s="87"/>
      <c r="S2188" s="87"/>
      <c r="T2188" s="87"/>
      <c r="U2188" s="87"/>
      <c r="V2188" s="87"/>
      <c r="W2188" s="87"/>
      <c r="X2188" s="87"/>
      <c r="Y2188" s="88"/>
      <c r="Z2188" s="107">
        <f>SUM(Z2189:Z2212)</f>
        <v>1058.3333333333333</v>
      </c>
      <c r="AA2188" s="88"/>
      <c r="AB2188" s="87"/>
      <c r="AC2188" s="87"/>
      <c r="AD2188" s="87"/>
      <c r="AE2188" s="87"/>
      <c r="AF2188" s="87"/>
      <c r="AG2188" s="87"/>
      <c r="AH2188" s="87"/>
      <c r="AI2188" s="87"/>
      <c r="AJ2188" s="88"/>
      <c r="AK2188" s="107">
        <f>SUM(AK2189:AK2212)</f>
        <v>0</v>
      </c>
      <c r="AL2188" s="88"/>
      <c r="AM2188" s="87"/>
      <c r="AN2188" s="87"/>
      <c r="AO2188" s="87"/>
      <c r="AP2188" s="87"/>
      <c r="AQ2188" s="87"/>
      <c r="AR2188" s="87"/>
      <c r="AS2188" s="87"/>
      <c r="AT2188" s="87"/>
      <c r="AU2188" s="87"/>
      <c r="AV2188" s="87"/>
      <c r="AW2188" s="112"/>
      <c r="AX2188" s="107">
        <f>SUM(AX2189:AX2212)</f>
        <v>680.62500000000011</v>
      </c>
      <c r="AY2188" s="88"/>
      <c r="AZ2188" s="79"/>
      <c r="BA2188" s="80"/>
      <c r="BB2188" s="71"/>
      <c r="BC2188" s="54"/>
      <c r="BD2188" s="41">
        <v>4</v>
      </c>
      <c r="BE2188" s="52">
        <v>45</v>
      </c>
      <c r="BF2188" s="62">
        <v>4521</v>
      </c>
      <c r="BG2188" s="279" t="s">
        <v>51</v>
      </c>
    </row>
    <row r="2189" spans="1:59" s="63" customFormat="1" ht="12.75" x14ac:dyDescent="0.2">
      <c r="A2189" s="196">
        <v>4</v>
      </c>
      <c r="B2189" s="197" t="s">
        <v>422</v>
      </c>
      <c r="C2189" s="208">
        <v>45</v>
      </c>
      <c r="D2189" s="209" t="s">
        <v>794</v>
      </c>
      <c r="E2189" s="210">
        <v>4521</v>
      </c>
      <c r="F2189" s="211" t="s">
        <v>818</v>
      </c>
      <c r="G2189" s="231"/>
      <c r="H2189" s="89" t="s">
        <v>52</v>
      </c>
      <c r="I2189" s="90" t="s">
        <v>819</v>
      </c>
      <c r="J2189" s="90"/>
      <c r="K2189" s="90" t="s">
        <v>64</v>
      </c>
      <c r="L2189" s="90" t="s">
        <v>528</v>
      </c>
      <c r="M2189" s="91"/>
      <c r="N2189" s="312">
        <v>1</v>
      </c>
      <c r="O2189" s="313">
        <f>N2189/N$2188</f>
        <v>4.1666666666666664E-2</v>
      </c>
      <c r="P2189" s="104"/>
      <c r="Q2189" s="92"/>
      <c r="R2189" s="92"/>
      <c r="S2189" s="92"/>
      <c r="T2189" s="92"/>
      <c r="U2189" s="92"/>
      <c r="V2189" s="92"/>
      <c r="W2189" s="92"/>
      <c r="X2189" s="109">
        <f t="shared" ref="X2189:X2212" si="293">P2189*P$7+Q2189*Q$7+R2189*R$7+S2189*S$7+T2189*T$7+U2189*U$7+V2189*V$7+W2189*W$7</f>
        <v>0</v>
      </c>
      <c r="Y2189" s="83"/>
      <c r="Z2189" s="110">
        <f t="shared" ref="Z2189:Z2212" si="294">X2189*$O2189</f>
        <v>0</v>
      </c>
      <c r="AA2189" s="111"/>
      <c r="AB2189" s="92"/>
      <c r="AC2189" s="92"/>
      <c r="AD2189" s="92"/>
      <c r="AE2189" s="92"/>
      <c r="AF2189" s="92"/>
      <c r="AG2189" s="92"/>
      <c r="AH2189" s="92"/>
      <c r="AI2189" s="109">
        <f t="shared" ref="AI2189:AI2212" si="295">AB2189*AB$7+AC2189*AC$7+AD2189*AD$7+AE2189*AE$7+AF2189*AF$7+AG2189*AG$7+AH2189*AH$7</f>
        <v>0</v>
      </c>
      <c r="AJ2189" s="83"/>
      <c r="AK2189" s="110">
        <f t="shared" ref="AK2189:AK2212" si="296">AI2189*$O2189</f>
        <v>0</v>
      </c>
      <c r="AL2189" s="111"/>
      <c r="AM2189" s="92"/>
      <c r="AN2189" s="92"/>
      <c r="AO2189" s="92"/>
      <c r="AP2189" s="92">
        <v>1</v>
      </c>
      <c r="AQ2189" s="92"/>
      <c r="AR2189" s="92"/>
      <c r="AS2189" s="92"/>
      <c r="AT2189" s="92"/>
      <c r="AU2189" s="92"/>
      <c r="AV2189" s="109">
        <f t="shared" ref="AV2189:AV2212" si="297">AM2189*AM$7+AN2189*AN$7+AO2189*AO$7+AP2189*AP$7+AQ2189*AQ$7+AR2189*AR$7+AS2189*AS$7+AT2189*AT$7+AU2189*AU$7</f>
        <v>100</v>
      </c>
      <c r="AW2189" s="75"/>
      <c r="AX2189" s="110">
        <f t="shared" ref="AX2189:AX2212" si="298">AV2189*$O2189</f>
        <v>4.1666666666666661</v>
      </c>
      <c r="AY2189" s="111"/>
      <c r="AZ2189" s="93"/>
      <c r="BA2189" s="94" t="s">
        <v>105</v>
      </c>
      <c r="BB2189" s="71"/>
      <c r="BC2189" s="54"/>
      <c r="BD2189" s="41">
        <v>4</v>
      </c>
      <c r="BE2189" s="52">
        <v>45</v>
      </c>
      <c r="BF2189" s="62">
        <v>4521</v>
      </c>
      <c r="BG2189" s="280" t="s">
        <v>52</v>
      </c>
    </row>
    <row r="2190" spans="1:59" s="63" customFormat="1" ht="12.75" x14ac:dyDescent="0.2">
      <c r="A2190" s="196">
        <v>4</v>
      </c>
      <c r="B2190" s="197" t="s">
        <v>422</v>
      </c>
      <c r="C2190" s="208">
        <v>45</v>
      </c>
      <c r="D2190" s="209" t="s">
        <v>794</v>
      </c>
      <c r="E2190" s="210">
        <v>4521</v>
      </c>
      <c r="F2190" s="211" t="s">
        <v>818</v>
      </c>
      <c r="G2190" s="231"/>
      <c r="H2190" s="89"/>
      <c r="I2190" s="90" t="s">
        <v>820</v>
      </c>
      <c r="J2190" s="90"/>
      <c r="K2190" s="90" t="s">
        <v>64</v>
      </c>
      <c r="L2190" s="90" t="s">
        <v>188</v>
      </c>
      <c r="M2190" s="91"/>
      <c r="N2190" s="312">
        <v>1</v>
      </c>
      <c r="O2190" s="313">
        <f t="shared" ref="O2190:O2212" si="299">N2190/N$2188</f>
        <v>4.1666666666666664E-2</v>
      </c>
      <c r="P2190" s="104"/>
      <c r="Q2190" s="92"/>
      <c r="R2190" s="92"/>
      <c r="S2190" s="92"/>
      <c r="T2190" s="92"/>
      <c r="U2190" s="92"/>
      <c r="V2190" s="92"/>
      <c r="W2190" s="92"/>
      <c r="X2190" s="109">
        <f t="shared" si="293"/>
        <v>0</v>
      </c>
      <c r="Y2190" s="83"/>
      <c r="Z2190" s="110">
        <f t="shared" si="294"/>
        <v>0</v>
      </c>
      <c r="AA2190" s="111"/>
      <c r="AB2190" s="92"/>
      <c r="AC2190" s="92"/>
      <c r="AD2190" s="92"/>
      <c r="AE2190" s="92"/>
      <c r="AF2190" s="92"/>
      <c r="AG2190" s="92"/>
      <c r="AH2190" s="92"/>
      <c r="AI2190" s="109">
        <f t="shared" si="295"/>
        <v>0</v>
      </c>
      <c r="AJ2190" s="83"/>
      <c r="AK2190" s="110">
        <f t="shared" si="296"/>
        <v>0</v>
      </c>
      <c r="AL2190" s="111"/>
      <c r="AM2190" s="92"/>
      <c r="AN2190" s="92"/>
      <c r="AO2190" s="92"/>
      <c r="AP2190" s="92"/>
      <c r="AQ2190" s="92"/>
      <c r="AR2190" s="92"/>
      <c r="AS2190" s="92">
        <v>1</v>
      </c>
      <c r="AT2190" s="92"/>
      <c r="AU2190" s="92"/>
      <c r="AV2190" s="109">
        <f t="shared" si="297"/>
        <v>1000</v>
      </c>
      <c r="AW2190" s="75"/>
      <c r="AX2190" s="110">
        <f t="shared" si="298"/>
        <v>41.666666666666664</v>
      </c>
      <c r="AY2190" s="111"/>
      <c r="AZ2190" s="93"/>
      <c r="BA2190" s="94" t="s">
        <v>554</v>
      </c>
      <c r="BB2190" s="71"/>
      <c r="BC2190" s="54"/>
      <c r="BD2190" s="41">
        <v>4</v>
      </c>
      <c r="BE2190" s="52">
        <v>45</v>
      </c>
      <c r="BF2190" s="62">
        <v>4521</v>
      </c>
      <c r="BG2190" s="280" t="s">
        <v>52</v>
      </c>
    </row>
    <row r="2191" spans="1:59" s="63" customFormat="1" ht="12.75" x14ac:dyDescent="0.2">
      <c r="A2191" s="196">
        <v>4</v>
      </c>
      <c r="B2191" s="197" t="s">
        <v>422</v>
      </c>
      <c r="C2191" s="208">
        <v>45</v>
      </c>
      <c r="D2191" s="209" t="s">
        <v>794</v>
      </c>
      <c r="E2191" s="210">
        <v>4521</v>
      </c>
      <c r="F2191" s="211" t="s">
        <v>818</v>
      </c>
      <c r="G2191" s="231"/>
      <c r="H2191" s="89"/>
      <c r="I2191" s="90" t="s">
        <v>821</v>
      </c>
      <c r="J2191" s="90"/>
      <c r="K2191" s="90" t="s">
        <v>64</v>
      </c>
      <c r="L2191" s="90" t="s">
        <v>119</v>
      </c>
      <c r="M2191" s="91"/>
      <c r="N2191" s="312">
        <v>1</v>
      </c>
      <c r="O2191" s="313">
        <f t="shared" si="299"/>
        <v>4.1666666666666664E-2</v>
      </c>
      <c r="P2191" s="104"/>
      <c r="Q2191" s="92"/>
      <c r="R2191" s="92"/>
      <c r="S2191" s="92"/>
      <c r="T2191" s="92"/>
      <c r="U2191" s="92"/>
      <c r="V2191" s="92"/>
      <c r="W2191" s="92"/>
      <c r="X2191" s="109">
        <f t="shared" si="293"/>
        <v>0</v>
      </c>
      <c r="Y2191" s="83"/>
      <c r="Z2191" s="110">
        <f t="shared" si="294"/>
        <v>0</v>
      </c>
      <c r="AA2191" s="111"/>
      <c r="AB2191" s="92"/>
      <c r="AC2191" s="92"/>
      <c r="AD2191" s="92"/>
      <c r="AE2191" s="92"/>
      <c r="AF2191" s="92"/>
      <c r="AG2191" s="92"/>
      <c r="AH2191" s="92"/>
      <c r="AI2191" s="109">
        <f t="shared" si="295"/>
        <v>0</v>
      </c>
      <c r="AJ2191" s="83"/>
      <c r="AK2191" s="110">
        <f t="shared" si="296"/>
        <v>0</v>
      </c>
      <c r="AL2191" s="111"/>
      <c r="AM2191" s="92"/>
      <c r="AN2191" s="92"/>
      <c r="AO2191" s="92"/>
      <c r="AP2191" s="92"/>
      <c r="AQ2191" s="92"/>
      <c r="AR2191" s="92"/>
      <c r="AS2191" s="92">
        <v>1</v>
      </c>
      <c r="AT2191" s="92"/>
      <c r="AU2191" s="92"/>
      <c r="AV2191" s="109">
        <f t="shared" si="297"/>
        <v>1000</v>
      </c>
      <c r="AW2191" s="75"/>
      <c r="AX2191" s="110">
        <f t="shared" si="298"/>
        <v>41.666666666666664</v>
      </c>
      <c r="AY2191" s="111"/>
      <c r="AZ2191" s="93"/>
      <c r="BA2191" s="94" t="s">
        <v>554</v>
      </c>
      <c r="BB2191" s="71"/>
      <c r="BC2191" s="54"/>
      <c r="BD2191" s="41">
        <v>4</v>
      </c>
      <c r="BE2191" s="52">
        <v>45</v>
      </c>
      <c r="BF2191" s="62">
        <v>4521</v>
      </c>
      <c r="BG2191" s="280" t="s">
        <v>52</v>
      </c>
    </row>
    <row r="2192" spans="1:59" s="63" customFormat="1" ht="12.75" x14ac:dyDescent="0.2">
      <c r="A2192" s="196">
        <v>4</v>
      </c>
      <c r="B2192" s="197" t="s">
        <v>422</v>
      </c>
      <c r="C2192" s="208">
        <v>45</v>
      </c>
      <c r="D2192" s="209" t="s">
        <v>794</v>
      </c>
      <c r="E2192" s="210">
        <v>4521</v>
      </c>
      <c r="F2192" s="211" t="s">
        <v>818</v>
      </c>
      <c r="G2192" s="231"/>
      <c r="H2192" s="89"/>
      <c r="I2192" s="90" t="s">
        <v>318</v>
      </c>
      <c r="J2192" s="90"/>
      <c r="K2192" s="90" t="s">
        <v>64</v>
      </c>
      <c r="L2192" s="90" t="s">
        <v>119</v>
      </c>
      <c r="M2192" s="91"/>
      <c r="N2192" s="312">
        <v>1</v>
      </c>
      <c r="O2192" s="313">
        <f t="shared" si="299"/>
        <v>4.1666666666666664E-2</v>
      </c>
      <c r="P2192" s="104"/>
      <c r="Q2192" s="92"/>
      <c r="R2192" s="92"/>
      <c r="S2192" s="92"/>
      <c r="T2192" s="92"/>
      <c r="U2192" s="92"/>
      <c r="V2192" s="92"/>
      <c r="W2192" s="92"/>
      <c r="X2192" s="109">
        <f t="shared" si="293"/>
        <v>0</v>
      </c>
      <c r="Y2192" s="83"/>
      <c r="Z2192" s="110">
        <f t="shared" si="294"/>
        <v>0</v>
      </c>
      <c r="AA2192" s="111"/>
      <c r="AB2192" s="92"/>
      <c r="AC2192" s="92"/>
      <c r="AD2192" s="92"/>
      <c r="AE2192" s="92"/>
      <c r="AF2192" s="92"/>
      <c r="AG2192" s="92"/>
      <c r="AH2192" s="92"/>
      <c r="AI2192" s="109">
        <f t="shared" si="295"/>
        <v>0</v>
      </c>
      <c r="AJ2192" s="83"/>
      <c r="AK2192" s="110">
        <f t="shared" si="296"/>
        <v>0</v>
      </c>
      <c r="AL2192" s="111"/>
      <c r="AM2192" s="92"/>
      <c r="AN2192" s="92"/>
      <c r="AO2192" s="92"/>
      <c r="AP2192" s="92"/>
      <c r="AQ2192" s="92"/>
      <c r="AR2192" s="92"/>
      <c r="AS2192" s="92">
        <v>1</v>
      </c>
      <c r="AT2192" s="92"/>
      <c r="AU2192" s="92"/>
      <c r="AV2192" s="109">
        <f t="shared" si="297"/>
        <v>1000</v>
      </c>
      <c r="AW2192" s="75"/>
      <c r="AX2192" s="110">
        <f t="shared" si="298"/>
        <v>41.666666666666664</v>
      </c>
      <c r="AY2192" s="111"/>
      <c r="AZ2192" s="93"/>
      <c r="BA2192" s="94" t="s">
        <v>554</v>
      </c>
      <c r="BB2192" s="71"/>
      <c r="BC2192" s="54"/>
      <c r="BD2192" s="41">
        <v>4</v>
      </c>
      <c r="BE2192" s="52">
        <v>45</v>
      </c>
      <c r="BF2192" s="62">
        <v>4521</v>
      </c>
      <c r="BG2192" s="280" t="s">
        <v>52</v>
      </c>
    </row>
    <row r="2193" spans="1:59" s="63" customFormat="1" ht="12.75" x14ac:dyDescent="0.2">
      <c r="A2193" s="196">
        <v>4</v>
      </c>
      <c r="B2193" s="197" t="s">
        <v>422</v>
      </c>
      <c r="C2193" s="208">
        <v>45</v>
      </c>
      <c r="D2193" s="209" t="s">
        <v>794</v>
      </c>
      <c r="E2193" s="210">
        <v>4521</v>
      </c>
      <c r="F2193" s="211" t="s">
        <v>818</v>
      </c>
      <c r="G2193" s="231"/>
      <c r="H2193" s="89"/>
      <c r="I2193" s="90" t="s">
        <v>822</v>
      </c>
      <c r="J2193" s="90"/>
      <c r="K2193" s="90" t="s">
        <v>64</v>
      </c>
      <c r="L2193" s="90" t="s">
        <v>823</v>
      </c>
      <c r="M2193" s="91"/>
      <c r="N2193" s="312">
        <v>1</v>
      </c>
      <c r="O2193" s="313">
        <f t="shared" si="299"/>
        <v>4.1666666666666664E-2</v>
      </c>
      <c r="P2193" s="104"/>
      <c r="Q2193" s="92"/>
      <c r="R2193" s="92"/>
      <c r="S2193" s="92"/>
      <c r="T2193" s="92"/>
      <c r="U2193" s="92"/>
      <c r="V2193" s="92"/>
      <c r="W2193" s="92"/>
      <c r="X2193" s="109">
        <f t="shared" si="293"/>
        <v>0</v>
      </c>
      <c r="Y2193" s="83"/>
      <c r="Z2193" s="110">
        <f t="shared" si="294"/>
        <v>0</v>
      </c>
      <c r="AA2193" s="111"/>
      <c r="AB2193" s="92"/>
      <c r="AC2193" s="92"/>
      <c r="AD2193" s="92"/>
      <c r="AE2193" s="92"/>
      <c r="AF2193" s="92"/>
      <c r="AG2193" s="92"/>
      <c r="AH2193" s="92"/>
      <c r="AI2193" s="109">
        <f t="shared" si="295"/>
        <v>0</v>
      </c>
      <c r="AJ2193" s="83"/>
      <c r="AK2193" s="110">
        <f t="shared" si="296"/>
        <v>0</v>
      </c>
      <c r="AL2193" s="111"/>
      <c r="AM2193" s="92"/>
      <c r="AN2193" s="92"/>
      <c r="AO2193" s="92"/>
      <c r="AP2193" s="92"/>
      <c r="AQ2193" s="92"/>
      <c r="AR2193" s="92"/>
      <c r="AS2193" s="92">
        <v>1</v>
      </c>
      <c r="AT2193" s="92"/>
      <c r="AU2193" s="92"/>
      <c r="AV2193" s="109">
        <f t="shared" si="297"/>
        <v>1000</v>
      </c>
      <c r="AW2193" s="75"/>
      <c r="AX2193" s="110">
        <f t="shared" si="298"/>
        <v>41.666666666666664</v>
      </c>
      <c r="AY2193" s="111"/>
      <c r="AZ2193" s="93"/>
      <c r="BA2193" s="94" t="s">
        <v>554</v>
      </c>
      <c r="BB2193" s="71"/>
      <c r="BC2193" s="54"/>
      <c r="BD2193" s="41">
        <v>4</v>
      </c>
      <c r="BE2193" s="52">
        <v>45</v>
      </c>
      <c r="BF2193" s="62">
        <v>4521</v>
      </c>
      <c r="BG2193" s="280" t="s">
        <v>52</v>
      </c>
    </row>
    <row r="2194" spans="1:59" s="63" customFormat="1" ht="12.75" x14ac:dyDescent="0.2">
      <c r="A2194" s="196">
        <v>4</v>
      </c>
      <c r="B2194" s="197" t="s">
        <v>422</v>
      </c>
      <c r="C2194" s="208">
        <v>45</v>
      </c>
      <c r="D2194" s="209" t="s">
        <v>794</v>
      </c>
      <c r="E2194" s="210">
        <v>4521</v>
      </c>
      <c r="F2194" s="211" t="s">
        <v>818</v>
      </c>
      <c r="G2194" s="231"/>
      <c r="H2194" s="89"/>
      <c r="I2194" s="90" t="s">
        <v>824</v>
      </c>
      <c r="J2194" s="90" t="s">
        <v>825</v>
      </c>
      <c r="K2194" s="90" t="s">
        <v>64</v>
      </c>
      <c r="L2194" s="90" t="s">
        <v>526</v>
      </c>
      <c r="M2194" s="91"/>
      <c r="N2194" s="312">
        <v>1</v>
      </c>
      <c r="O2194" s="313">
        <f t="shared" si="299"/>
        <v>4.1666666666666664E-2</v>
      </c>
      <c r="P2194" s="104"/>
      <c r="Q2194" s="92"/>
      <c r="R2194" s="92"/>
      <c r="S2194" s="92"/>
      <c r="T2194" s="92"/>
      <c r="U2194" s="92"/>
      <c r="V2194" s="92"/>
      <c r="W2194" s="92"/>
      <c r="X2194" s="109">
        <f t="shared" si="293"/>
        <v>0</v>
      </c>
      <c r="Y2194" s="83"/>
      <c r="Z2194" s="110">
        <f t="shared" si="294"/>
        <v>0</v>
      </c>
      <c r="AA2194" s="111"/>
      <c r="AB2194" s="92"/>
      <c r="AC2194" s="92"/>
      <c r="AD2194" s="92"/>
      <c r="AE2194" s="92"/>
      <c r="AF2194" s="92"/>
      <c r="AG2194" s="92"/>
      <c r="AH2194" s="92"/>
      <c r="AI2194" s="109">
        <f t="shared" si="295"/>
        <v>0</v>
      </c>
      <c r="AJ2194" s="83"/>
      <c r="AK2194" s="110">
        <f t="shared" si="296"/>
        <v>0</v>
      </c>
      <c r="AL2194" s="111"/>
      <c r="AM2194" s="92"/>
      <c r="AN2194" s="92"/>
      <c r="AO2194" s="92"/>
      <c r="AP2194" s="92">
        <v>1</v>
      </c>
      <c r="AQ2194" s="92"/>
      <c r="AR2194" s="92"/>
      <c r="AS2194" s="92"/>
      <c r="AT2194" s="92"/>
      <c r="AU2194" s="92"/>
      <c r="AV2194" s="109">
        <f t="shared" si="297"/>
        <v>100</v>
      </c>
      <c r="AW2194" s="75"/>
      <c r="AX2194" s="110">
        <f t="shared" si="298"/>
        <v>4.1666666666666661</v>
      </c>
      <c r="AY2194" s="111"/>
      <c r="AZ2194" s="93"/>
      <c r="BA2194" s="94" t="s">
        <v>554</v>
      </c>
      <c r="BB2194" s="71"/>
      <c r="BC2194" s="54"/>
      <c r="BD2194" s="41">
        <v>4</v>
      </c>
      <c r="BE2194" s="52">
        <v>45</v>
      </c>
      <c r="BF2194" s="62">
        <v>4521</v>
      </c>
      <c r="BG2194" s="280" t="s">
        <v>52</v>
      </c>
    </row>
    <row r="2195" spans="1:59" s="63" customFormat="1" ht="12.75" x14ac:dyDescent="0.2">
      <c r="A2195" s="196">
        <v>4</v>
      </c>
      <c r="B2195" s="197" t="s">
        <v>422</v>
      </c>
      <c r="C2195" s="208">
        <v>45</v>
      </c>
      <c r="D2195" s="209" t="s">
        <v>794</v>
      </c>
      <c r="E2195" s="210">
        <v>4521</v>
      </c>
      <c r="F2195" s="211" t="s">
        <v>818</v>
      </c>
      <c r="G2195" s="231"/>
      <c r="H2195" s="89"/>
      <c r="I2195" s="90" t="s">
        <v>326</v>
      </c>
      <c r="J2195" s="90"/>
      <c r="K2195" s="90" t="s">
        <v>64</v>
      </c>
      <c r="L2195" s="90" t="s">
        <v>119</v>
      </c>
      <c r="M2195" s="91"/>
      <c r="N2195" s="312">
        <v>1</v>
      </c>
      <c r="O2195" s="313">
        <f t="shared" si="299"/>
        <v>4.1666666666666664E-2</v>
      </c>
      <c r="P2195" s="104"/>
      <c r="Q2195" s="92"/>
      <c r="R2195" s="92"/>
      <c r="S2195" s="92"/>
      <c r="T2195" s="92"/>
      <c r="U2195" s="92"/>
      <c r="V2195" s="92"/>
      <c r="W2195" s="92"/>
      <c r="X2195" s="109">
        <f t="shared" si="293"/>
        <v>0</v>
      </c>
      <c r="Y2195" s="83"/>
      <c r="Z2195" s="110">
        <f t="shared" si="294"/>
        <v>0</v>
      </c>
      <c r="AA2195" s="111"/>
      <c r="AB2195" s="92"/>
      <c r="AC2195" s="92"/>
      <c r="AD2195" s="92"/>
      <c r="AE2195" s="92"/>
      <c r="AF2195" s="92"/>
      <c r="AG2195" s="92"/>
      <c r="AH2195" s="92"/>
      <c r="AI2195" s="109">
        <f t="shared" si="295"/>
        <v>0</v>
      </c>
      <c r="AJ2195" s="83"/>
      <c r="AK2195" s="110">
        <f t="shared" si="296"/>
        <v>0</v>
      </c>
      <c r="AL2195" s="111"/>
      <c r="AM2195" s="92"/>
      <c r="AN2195" s="92"/>
      <c r="AO2195" s="92"/>
      <c r="AP2195" s="92"/>
      <c r="AQ2195" s="92"/>
      <c r="AR2195" s="92"/>
      <c r="AS2195" s="92">
        <v>1</v>
      </c>
      <c r="AT2195" s="92"/>
      <c r="AU2195" s="92"/>
      <c r="AV2195" s="109">
        <f t="shared" si="297"/>
        <v>1000</v>
      </c>
      <c r="AW2195" s="75"/>
      <c r="AX2195" s="110">
        <f t="shared" si="298"/>
        <v>41.666666666666664</v>
      </c>
      <c r="AY2195" s="111"/>
      <c r="AZ2195" s="93"/>
      <c r="BA2195" s="94" t="s">
        <v>554</v>
      </c>
      <c r="BB2195" s="71"/>
      <c r="BC2195" s="54"/>
      <c r="BD2195" s="41">
        <v>4</v>
      </c>
      <c r="BE2195" s="52">
        <v>45</v>
      </c>
      <c r="BF2195" s="62">
        <v>4521</v>
      </c>
      <c r="BG2195" s="280" t="s">
        <v>52</v>
      </c>
    </row>
    <row r="2196" spans="1:59" s="63" customFormat="1" ht="12.75" x14ac:dyDescent="0.2">
      <c r="A2196" s="196">
        <v>4</v>
      </c>
      <c r="B2196" s="197" t="s">
        <v>422</v>
      </c>
      <c r="C2196" s="208">
        <v>45</v>
      </c>
      <c r="D2196" s="209" t="s">
        <v>794</v>
      </c>
      <c r="E2196" s="210">
        <v>4521</v>
      </c>
      <c r="F2196" s="211" t="s">
        <v>818</v>
      </c>
      <c r="G2196" s="231"/>
      <c r="H2196" s="89"/>
      <c r="I2196" s="90" t="s">
        <v>826</v>
      </c>
      <c r="J2196" s="90"/>
      <c r="K2196" s="90" t="s">
        <v>64</v>
      </c>
      <c r="L2196" s="90" t="s">
        <v>76</v>
      </c>
      <c r="M2196" s="91"/>
      <c r="N2196" s="312">
        <v>1</v>
      </c>
      <c r="O2196" s="313">
        <f t="shared" si="299"/>
        <v>4.1666666666666664E-2</v>
      </c>
      <c r="P2196" s="104">
        <v>1</v>
      </c>
      <c r="Q2196" s="92"/>
      <c r="R2196" s="92"/>
      <c r="S2196" s="92"/>
      <c r="T2196" s="92"/>
      <c r="U2196" s="92"/>
      <c r="V2196" s="92"/>
      <c r="W2196" s="92"/>
      <c r="X2196" s="109">
        <f t="shared" si="293"/>
        <v>100</v>
      </c>
      <c r="Y2196" s="83"/>
      <c r="Z2196" s="110">
        <f t="shared" si="294"/>
        <v>4.1666666666666661</v>
      </c>
      <c r="AA2196" s="111"/>
      <c r="AB2196" s="92"/>
      <c r="AC2196" s="92"/>
      <c r="AD2196" s="92"/>
      <c r="AE2196" s="92"/>
      <c r="AF2196" s="92"/>
      <c r="AG2196" s="92"/>
      <c r="AH2196" s="92"/>
      <c r="AI2196" s="109">
        <f t="shared" si="295"/>
        <v>0</v>
      </c>
      <c r="AJ2196" s="83"/>
      <c r="AK2196" s="110">
        <f t="shared" si="296"/>
        <v>0</v>
      </c>
      <c r="AL2196" s="111"/>
      <c r="AM2196" s="92"/>
      <c r="AN2196" s="92"/>
      <c r="AO2196" s="92"/>
      <c r="AP2196" s="92"/>
      <c r="AQ2196" s="92"/>
      <c r="AR2196" s="92">
        <v>1</v>
      </c>
      <c r="AS2196" s="92"/>
      <c r="AT2196" s="92"/>
      <c r="AU2196" s="92"/>
      <c r="AV2196" s="109">
        <f t="shared" si="297"/>
        <v>500</v>
      </c>
      <c r="AW2196" s="75"/>
      <c r="AX2196" s="110">
        <f t="shared" si="298"/>
        <v>20.833333333333332</v>
      </c>
      <c r="AY2196" s="111"/>
      <c r="AZ2196" s="93"/>
      <c r="BA2196" s="94" t="s">
        <v>554</v>
      </c>
      <c r="BB2196" s="71"/>
      <c r="BC2196" s="54"/>
      <c r="BD2196" s="41">
        <v>4</v>
      </c>
      <c r="BE2196" s="52">
        <v>45</v>
      </c>
      <c r="BF2196" s="62">
        <v>4521</v>
      </c>
      <c r="BG2196" s="280" t="s">
        <v>52</v>
      </c>
    </row>
    <row r="2197" spans="1:59" s="63" customFormat="1" ht="12.75" x14ac:dyDescent="0.2">
      <c r="A2197" s="196">
        <v>4</v>
      </c>
      <c r="B2197" s="197" t="s">
        <v>422</v>
      </c>
      <c r="C2197" s="208">
        <v>45</v>
      </c>
      <c r="D2197" s="209" t="s">
        <v>794</v>
      </c>
      <c r="E2197" s="210">
        <v>4521</v>
      </c>
      <c r="F2197" s="211" t="s">
        <v>818</v>
      </c>
      <c r="G2197" s="231"/>
      <c r="H2197" s="89"/>
      <c r="I2197" s="90" t="s">
        <v>827</v>
      </c>
      <c r="J2197" s="90"/>
      <c r="K2197" s="90" t="s">
        <v>64</v>
      </c>
      <c r="L2197" s="90" t="s">
        <v>828</v>
      </c>
      <c r="M2197" s="91"/>
      <c r="N2197" s="312">
        <v>1</v>
      </c>
      <c r="O2197" s="313">
        <f t="shared" si="299"/>
        <v>4.1666666666666664E-2</v>
      </c>
      <c r="P2197" s="104"/>
      <c r="Q2197" s="92"/>
      <c r="R2197" s="92"/>
      <c r="S2197" s="92"/>
      <c r="T2197" s="92"/>
      <c r="U2197" s="92"/>
      <c r="V2197" s="92"/>
      <c r="W2197" s="92"/>
      <c r="X2197" s="109">
        <f t="shared" si="293"/>
        <v>0</v>
      </c>
      <c r="Y2197" s="83"/>
      <c r="Z2197" s="110">
        <f t="shared" si="294"/>
        <v>0</v>
      </c>
      <c r="AA2197" s="111"/>
      <c r="AB2197" s="92"/>
      <c r="AC2197" s="92"/>
      <c r="AD2197" s="92"/>
      <c r="AE2197" s="92"/>
      <c r="AF2197" s="92"/>
      <c r="AG2197" s="92"/>
      <c r="AH2197" s="92"/>
      <c r="AI2197" s="109">
        <f t="shared" si="295"/>
        <v>0</v>
      </c>
      <c r="AJ2197" s="83"/>
      <c r="AK2197" s="110">
        <f t="shared" si="296"/>
        <v>0</v>
      </c>
      <c r="AL2197" s="111"/>
      <c r="AM2197" s="92"/>
      <c r="AN2197" s="92"/>
      <c r="AO2197" s="92"/>
      <c r="AP2197" s="92"/>
      <c r="AQ2197" s="92"/>
      <c r="AR2197" s="92">
        <v>1</v>
      </c>
      <c r="AS2197" s="92"/>
      <c r="AT2197" s="92"/>
      <c r="AU2197" s="92"/>
      <c r="AV2197" s="109">
        <f t="shared" si="297"/>
        <v>500</v>
      </c>
      <c r="AW2197" s="75"/>
      <c r="AX2197" s="110">
        <f t="shared" si="298"/>
        <v>20.833333333333332</v>
      </c>
      <c r="AY2197" s="111"/>
      <c r="AZ2197" s="93"/>
      <c r="BA2197" s="94" t="s">
        <v>554</v>
      </c>
      <c r="BB2197" s="71"/>
      <c r="BC2197" s="54"/>
      <c r="BD2197" s="41">
        <v>4</v>
      </c>
      <c r="BE2197" s="52">
        <v>45</v>
      </c>
      <c r="BF2197" s="62">
        <v>4521</v>
      </c>
      <c r="BG2197" s="280" t="s">
        <v>52</v>
      </c>
    </row>
    <row r="2198" spans="1:59" s="63" customFormat="1" ht="12.75" x14ac:dyDescent="0.2">
      <c r="A2198" s="196">
        <v>4</v>
      </c>
      <c r="B2198" s="197" t="s">
        <v>422</v>
      </c>
      <c r="C2198" s="208">
        <v>45</v>
      </c>
      <c r="D2198" s="209" t="s">
        <v>794</v>
      </c>
      <c r="E2198" s="210">
        <v>4521</v>
      </c>
      <c r="F2198" s="211" t="s">
        <v>818</v>
      </c>
      <c r="G2198" s="231"/>
      <c r="H2198" s="89"/>
      <c r="I2198" s="90" t="s">
        <v>796</v>
      </c>
      <c r="J2198" s="90"/>
      <c r="K2198" s="90" t="s">
        <v>64</v>
      </c>
      <c r="L2198" s="90" t="s">
        <v>119</v>
      </c>
      <c r="M2198" s="91"/>
      <c r="N2198" s="312">
        <v>1</v>
      </c>
      <c r="O2198" s="313">
        <f t="shared" si="299"/>
        <v>4.1666666666666664E-2</v>
      </c>
      <c r="P2198" s="104"/>
      <c r="Q2198" s="92"/>
      <c r="R2198" s="92"/>
      <c r="S2198" s="92"/>
      <c r="T2198" s="92"/>
      <c r="U2198" s="92"/>
      <c r="V2198" s="92"/>
      <c r="W2198" s="92"/>
      <c r="X2198" s="109">
        <f t="shared" si="293"/>
        <v>0</v>
      </c>
      <c r="Y2198" s="83"/>
      <c r="Z2198" s="110">
        <f t="shared" si="294"/>
        <v>0</v>
      </c>
      <c r="AA2198" s="111"/>
      <c r="AB2198" s="92"/>
      <c r="AC2198" s="92"/>
      <c r="AD2198" s="92"/>
      <c r="AE2198" s="92"/>
      <c r="AF2198" s="92"/>
      <c r="AG2198" s="92"/>
      <c r="AH2198" s="92"/>
      <c r="AI2198" s="109">
        <f t="shared" si="295"/>
        <v>0</v>
      </c>
      <c r="AJ2198" s="83"/>
      <c r="AK2198" s="110">
        <f t="shared" si="296"/>
        <v>0</v>
      </c>
      <c r="AL2198" s="111"/>
      <c r="AM2198" s="92"/>
      <c r="AN2198" s="92"/>
      <c r="AO2198" s="92"/>
      <c r="AP2198" s="92"/>
      <c r="AQ2198" s="92"/>
      <c r="AR2198" s="92"/>
      <c r="AS2198" s="92">
        <v>1</v>
      </c>
      <c r="AT2198" s="92"/>
      <c r="AU2198" s="92"/>
      <c r="AV2198" s="109">
        <f t="shared" si="297"/>
        <v>1000</v>
      </c>
      <c r="AW2198" s="75"/>
      <c r="AX2198" s="110">
        <f t="shared" si="298"/>
        <v>41.666666666666664</v>
      </c>
      <c r="AY2198" s="111"/>
      <c r="AZ2198" s="93"/>
      <c r="BA2198" s="94" t="s">
        <v>554</v>
      </c>
      <c r="BB2198" s="71"/>
      <c r="BC2198" s="54"/>
      <c r="BD2198" s="41">
        <v>4</v>
      </c>
      <c r="BE2198" s="52">
        <v>45</v>
      </c>
      <c r="BF2198" s="62">
        <v>4521</v>
      </c>
      <c r="BG2198" s="280" t="s">
        <v>52</v>
      </c>
    </row>
    <row r="2199" spans="1:59" s="63" customFormat="1" ht="12.75" x14ac:dyDescent="0.2">
      <c r="A2199" s="196">
        <v>4</v>
      </c>
      <c r="B2199" s="197" t="s">
        <v>422</v>
      </c>
      <c r="C2199" s="208">
        <v>45</v>
      </c>
      <c r="D2199" s="209" t="s">
        <v>794</v>
      </c>
      <c r="E2199" s="210">
        <v>4521</v>
      </c>
      <c r="F2199" s="211" t="s">
        <v>818</v>
      </c>
      <c r="G2199" s="231"/>
      <c r="H2199" s="89"/>
      <c r="I2199" s="90" t="s">
        <v>798</v>
      </c>
      <c r="J2199" s="90"/>
      <c r="K2199" s="90" t="s">
        <v>64</v>
      </c>
      <c r="L2199" s="90" t="s">
        <v>195</v>
      </c>
      <c r="M2199" s="91"/>
      <c r="N2199" s="312">
        <v>1</v>
      </c>
      <c r="O2199" s="313">
        <f t="shared" si="299"/>
        <v>4.1666666666666664E-2</v>
      </c>
      <c r="P2199" s="104"/>
      <c r="Q2199" s="92"/>
      <c r="R2199" s="92"/>
      <c r="S2199" s="92"/>
      <c r="T2199" s="92"/>
      <c r="U2199" s="92"/>
      <c r="V2199" s="92"/>
      <c r="W2199" s="92"/>
      <c r="X2199" s="109">
        <f t="shared" si="293"/>
        <v>0</v>
      </c>
      <c r="Y2199" s="83"/>
      <c r="Z2199" s="110">
        <f t="shared" si="294"/>
        <v>0</v>
      </c>
      <c r="AA2199" s="111"/>
      <c r="AB2199" s="92"/>
      <c r="AC2199" s="92"/>
      <c r="AD2199" s="92"/>
      <c r="AE2199" s="92"/>
      <c r="AF2199" s="92"/>
      <c r="AG2199" s="92"/>
      <c r="AH2199" s="92"/>
      <c r="AI2199" s="109">
        <f t="shared" si="295"/>
        <v>0</v>
      </c>
      <c r="AJ2199" s="83"/>
      <c r="AK2199" s="110">
        <f t="shared" si="296"/>
        <v>0</v>
      </c>
      <c r="AL2199" s="111"/>
      <c r="AM2199" s="92"/>
      <c r="AN2199" s="92"/>
      <c r="AO2199" s="92"/>
      <c r="AP2199" s="92"/>
      <c r="AQ2199" s="92">
        <v>1</v>
      </c>
      <c r="AR2199" s="92"/>
      <c r="AS2199" s="92"/>
      <c r="AT2199" s="92"/>
      <c r="AU2199" s="92"/>
      <c r="AV2199" s="109">
        <f t="shared" si="297"/>
        <v>250</v>
      </c>
      <c r="AW2199" s="75"/>
      <c r="AX2199" s="110">
        <f t="shared" si="298"/>
        <v>10.416666666666666</v>
      </c>
      <c r="AY2199" s="111"/>
      <c r="AZ2199" s="93"/>
      <c r="BA2199" s="94" t="s">
        <v>554</v>
      </c>
      <c r="BB2199" s="71"/>
      <c r="BC2199" s="54"/>
      <c r="BD2199" s="41">
        <v>4</v>
      </c>
      <c r="BE2199" s="52">
        <v>45</v>
      </c>
      <c r="BF2199" s="62">
        <v>4521</v>
      </c>
      <c r="BG2199" s="280" t="s">
        <v>52</v>
      </c>
    </row>
    <row r="2200" spans="1:59" s="63" customFormat="1" ht="12.75" x14ac:dyDescent="0.2">
      <c r="A2200" s="196">
        <v>4</v>
      </c>
      <c r="B2200" s="197" t="s">
        <v>422</v>
      </c>
      <c r="C2200" s="208">
        <v>45</v>
      </c>
      <c r="D2200" s="209" t="s">
        <v>794</v>
      </c>
      <c r="E2200" s="210">
        <v>4521</v>
      </c>
      <c r="F2200" s="211" t="s">
        <v>818</v>
      </c>
      <c r="G2200" s="231"/>
      <c r="H2200" s="89"/>
      <c r="I2200" s="90" t="s">
        <v>800</v>
      </c>
      <c r="J2200" s="90"/>
      <c r="K2200" s="90" t="s">
        <v>64</v>
      </c>
      <c r="L2200" s="90" t="s">
        <v>119</v>
      </c>
      <c r="M2200" s="91"/>
      <c r="N2200" s="312">
        <v>1</v>
      </c>
      <c r="O2200" s="313">
        <f t="shared" si="299"/>
        <v>4.1666666666666664E-2</v>
      </c>
      <c r="P2200" s="104"/>
      <c r="Q2200" s="92"/>
      <c r="R2200" s="92"/>
      <c r="S2200" s="92"/>
      <c r="T2200" s="92"/>
      <c r="U2200" s="92"/>
      <c r="V2200" s="92"/>
      <c r="W2200" s="92"/>
      <c r="X2200" s="109">
        <f t="shared" si="293"/>
        <v>0</v>
      </c>
      <c r="Y2200" s="83"/>
      <c r="Z2200" s="110">
        <f t="shared" si="294"/>
        <v>0</v>
      </c>
      <c r="AA2200" s="111"/>
      <c r="AB2200" s="92"/>
      <c r="AC2200" s="92"/>
      <c r="AD2200" s="92"/>
      <c r="AE2200" s="92"/>
      <c r="AF2200" s="92"/>
      <c r="AG2200" s="92"/>
      <c r="AH2200" s="92"/>
      <c r="AI2200" s="109">
        <f t="shared" si="295"/>
        <v>0</v>
      </c>
      <c r="AJ2200" s="83"/>
      <c r="AK2200" s="110">
        <f t="shared" si="296"/>
        <v>0</v>
      </c>
      <c r="AL2200" s="111"/>
      <c r="AM2200" s="92"/>
      <c r="AN2200" s="92"/>
      <c r="AO2200" s="92"/>
      <c r="AP2200" s="92"/>
      <c r="AQ2200" s="92"/>
      <c r="AR2200" s="92"/>
      <c r="AS2200" s="92">
        <v>1</v>
      </c>
      <c r="AT2200" s="92"/>
      <c r="AU2200" s="92"/>
      <c r="AV2200" s="109">
        <f t="shared" si="297"/>
        <v>1000</v>
      </c>
      <c r="AW2200" s="75"/>
      <c r="AX2200" s="110">
        <f t="shared" si="298"/>
        <v>41.666666666666664</v>
      </c>
      <c r="AY2200" s="111"/>
      <c r="AZ2200" s="93"/>
      <c r="BA2200" s="94" t="s">
        <v>554</v>
      </c>
      <c r="BB2200" s="71"/>
      <c r="BC2200" s="54"/>
      <c r="BD2200" s="41">
        <v>4</v>
      </c>
      <c r="BE2200" s="52">
        <v>45</v>
      </c>
      <c r="BF2200" s="62">
        <v>4521</v>
      </c>
      <c r="BG2200" s="280" t="s">
        <v>52</v>
      </c>
    </row>
    <row r="2201" spans="1:59" s="63" customFormat="1" ht="12.75" x14ac:dyDescent="0.2">
      <c r="A2201" s="196">
        <v>4</v>
      </c>
      <c r="B2201" s="197" t="s">
        <v>422</v>
      </c>
      <c r="C2201" s="208">
        <v>45</v>
      </c>
      <c r="D2201" s="209" t="s">
        <v>794</v>
      </c>
      <c r="E2201" s="210">
        <v>4521</v>
      </c>
      <c r="F2201" s="211" t="s">
        <v>818</v>
      </c>
      <c r="G2201" s="231"/>
      <c r="H2201" s="89"/>
      <c r="I2201" s="90" t="s">
        <v>497</v>
      </c>
      <c r="J2201" s="90"/>
      <c r="K2201" s="90" t="s">
        <v>64</v>
      </c>
      <c r="L2201" s="90" t="s">
        <v>119</v>
      </c>
      <c r="M2201" s="91"/>
      <c r="N2201" s="312">
        <v>1</v>
      </c>
      <c r="O2201" s="313">
        <f t="shared" si="299"/>
        <v>4.1666666666666664E-2</v>
      </c>
      <c r="P2201" s="104"/>
      <c r="Q2201" s="92"/>
      <c r="R2201" s="92"/>
      <c r="S2201" s="92"/>
      <c r="T2201" s="92"/>
      <c r="U2201" s="92"/>
      <c r="V2201" s="92"/>
      <c r="W2201" s="92"/>
      <c r="X2201" s="109">
        <f t="shared" si="293"/>
        <v>0</v>
      </c>
      <c r="Y2201" s="83"/>
      <c r="Z2201" s="110">
        <f t="shared" si="294"/>
        <v>0</v>
      </c>
      <c r="AA2201" s="111"/>
      <c r="AB2201" s="92"/>
      <c r="AC2201" s="92"/>
      <c r="AD2201" s="92"/>
      <c r="AE2201" s="92"/>
      <c r="AF2201" s="92"/>
      <c r="AG2201" s="92"/>
      <c r="AH2201" s="92"/>
      <c r="AI2201" s="109">
        <f t="shared" si="295"/>
        <v>0</v>
      </c>
      <c r="AJ2201" s="83"/>
      <c r="AK2201" s="110">
        <f t="shared" si="296"/>
        <v>0</v>
      </c>
      <c r="AL2201" s="111"/>
      <c r="AM2201" s="92"/>
      <c r="AN2201" s="92"/>
      <c r="AO2201" s="92"/>
      <c r="AP2201" s="92"/>
      <c r="AQ2201" s="92"/>
      <c r="AR2201" s="92"/>
      <c r="AS2201" s="92">
        <v>1</v>
      </c>
      <c r="AT2201" s="92"/>
      <c r="AU2201" s="92"/>
      <c r="AV2201" s="109">
        <f t="shared" si="297"/>
        <v>1000</v>
      </c>
      <c r="AW2201" s="75"/>
      <c r="AX2201" s="110">
        <f t="shared" si="298"/>
        <v>41.666666666666664</v>
      </c>
      <c r="AY2201" s="111"/>
      <c r="AZ2201" s="93"/>
      <c r="BA2201" s="94" t="s">
        <v>554</v>
      </c>
      <c r="BB2201" s="71"/>
      <c r="BC2201" s="54"/>
      <c r="BD2201" s="41">
        <v>4</v>
      </c>
      <c r="BE2201" s="52">
        <v>45</v>
      </c>
      <c r="BF2201" s="62">
        <v>4521</v>
      </c>
      <c r="BG2201" s="280" t="s">
        <v>52</v>
      </c>
    </row>
    <row r="2202" spans="1:59" s="63" customFormat="1" ht="12.75" x14ac:dyDescent="0.2">
      <c r="A2202" s="196">
        <v>4</v>
      </c>
      <c r="B2202" s="197" t="s">
        <v>422</v>
      </c>
      <c r="C2202" s="208">
        <v>45</v>
      </c>
      <c r="D2202" s="209" t="s">
        <v>794</v>
      </c>
      <c r="E2202" s="210">
        <v>4521</v>
      </c>
      <c r="F2202" s="211" t="s">
        <v>818</v>
      </c>
      <c r="G2202" s="231"/>
      <c r="H2202" s="89"/>
      <c r="I2202" s="90" t="s">
        <v>292</v>
      </c>
      <c r="J2202" s="90"/>
      <c r="K2202" s="90" t="s">
        <v>64</v>
      </c>
      <c r="L2202" s="90" t="s">
        <v>202</v>
      </c>
      <c r="M2202" s="91"/>
      <c r="N2202" s="312">
        <v>1</v>
      </c>
      <c r="O2202" s="313">
        <f t="shared" si="299"/>
        <v>4.1666666666666664E-2</v>
      </c>
      <c r="P2202" s="104">
        <v>1</v>
      </c>
      <c r="Q2202" s="92"/>
      <c r="R2202" s="92"/>
      <c r="S2202" s="92"/>
      <c r="T2202" s="92"/>
      <c r="U2202" s="92"/>
      <c r="V2202" s="92"/>
      <c r="W2202" s="92"/>
      <c r="X2202" s="109">
        <f t="shared" si="293"/>
        <v>100</v>
      </c>
      <c r="Y2202" s="83"/>
      <c r="Z2202" s="110">
        <f t="shared" si="294"/>
        <v>4.1666666666666661</v>
      </c>
      <c r="AA2202" s="111"/>
      <c r="AB2202" s="92"/>
      <c r="AC2202" s="92"/>
      <c r="AD2202" s="92"/>
      <c r="AE2202" s="92"/>
      <c r="AF2202" s="92"/>
      <c r="AG2202" s="92"/>
      <c r="AH2202" s="92"/>
      <c r="AI2202" s="109">
        <f t="shared" si="295"/>
        <v>0</v>
      </c>
      <c r="AJ2202" s="83"/>
      <c r="AK2202" s="110">
        <f t="shared" si="296"/>
        <v>0</v>
      </c>
      <c r="AL2202" s="111"/>
      <c r="AM2202" s="92"/>
      <c r="AN2202" s="92"/>
      <c r="AO2202" s="92"/>
      <c r="AP2202" s="92"/>
      <c r="AQ2202" s="92">
        <v>1</v>
      </c>
      <c r="AR2202" s="92"/>
      <c r="AS2202" s="92"/>
      <c r="AT2202" s="92"/>
      <c r="AU2202" s="92"/>
      <c r="AV2202" s="109">
        <f t="shared" si="297"/>
        <v>250</v>
      </c>
      <c r="AW2202" s="75"/>
      <c r="AX2202" s="110">
        <f t="shared" si="298"/>
        <v>10.416666666666666</v>
      </c>
      <c r="AY2202" s="111"/>
      <c r="AZ2202" s="93"/>
      <c r="BA2202" s="94" t="s">
        <v>554</v>
      </c>
      <c r="BB2202" s="71"/>
      <c r="BC2202" s="54"/>
      <c r="BD2202" s="41">
        <v>4</v>
      </c>
      <c r="BE2202" s="52">
        <v>45</v>
      </c>
      <c r="BF2202" s="62">
        <v>4521</v>
      </c>
      <c r="BG2202" s="280" t="s">
        <v>52</v>
      </c>
    </row>
    <row r="2203" spans="1:59" s="63" customFormat="1" ht="12.75" x14ac:dyDescent="0.2">
      <c r="A2203" s="196">
        <v>4</v>
      </c>
      <c r="B2203" s="197" t="s">
        <v>422</v>
      </c>
      <c r="C2203" s="208">
        <v>45</v>
      </c>
      <c r="D2203" s="209" t="s">
        <v>794</v>
      </c>
      <c r="E2203" s="210">
        <v>4521</v>
      </c>
      <c r="F2203" s="211" t="s">
        <v>818</v>
      </c>
      <c r="G2203" s="231"/>
      <c r="H2203" s="89"/>
      <c r="I2203" s="90" t="s">
        <v>803</v>
      </c>
      <c r="J2203" s="90"/>
      <c r="K2203" s="90" t="s">
        <v>64</v>
      </c>
      <c r="L2203" s="90" t="s">
        <v>119</v>
      </c>
      <c r="M2203" s="91"/>
      <c r="N2203" s="312">
        <v>1</v>
      </c>
      <c r="O2203" s="313">
        <f t="shared" si="299"/>
        <v>4.1666666666666664E-2</v>
      </c>
      <c r="P2203" s="104"/>
      <c r="Q2203" s="92"/>
      <c r="R2203" s="92"/>
      <c r="S2203" s="92"/>
      <c r="T2203" s="92"/>
      <c r="U2203" s="92"/>
      <c r="V2203" s="92"/>
      <c r="W2203" s="92"/>
      <c r="X2203" s="109">
        <f t="shared" si="293"/>
        <v>0</v>
      </c>
      <c r="Y2203" s="83"/>
      <c r="Z2203" s="110">
        <f t="shared" si="294"/>
        <v>0</v>
      </c>
      <c r="AA2203" s="111"/>
      <c r="AB2203" s="92"/>
      <c r="AC2203" s="92"/>
      <c r="AD2203" s="92"/>
      <c r="AE2203" s="92"/>
      <c r="AF2203" s="92"/>
      <c r="AG2203" s="92"/>
      <c r="AH2203" s="92"/>
      <c r="AI2203" s="109">
        <f t="shared" si="295"/>
        <v>0</v>
      </c>
      <c r="AJ2203" s="83"/>
      <c r="AK2203" s="110">
        <f t="shared" si="296"/>
        <v>0</v>
      </c>
      <c r="AL2203" s="111"/>
      <c r="AM2203" s="92"/>
      <c r="AN2203" s="92"/>
      <c r="AO2203" s="92"/>
      <c r="AP2203" s="92"/>
      <c r="AQ2203" s="92"/>
      <c r="AR2203" s="92"/>
      <c r="AS2203" s="92">
        <v>1</v>
      </c>
      <c r="AT2203" s="92"/>
      <c r="AU2203" s="92"/>
      <c r="AV2203" s="109">
        <f t="shared" si="297"/>
        <v>1000</v>
      </c>
      <c r="AW2203" s="75"/>
      <c r="AX2203" s="110">
        <f t="shared" si="298"/>
        <v>41.666666666666664</v>
      </c>
      <c r="AY2203" s="111"/>
      <c r="AZ2203" s="93"/>
      <c r="BA2203" s="94" t="s">
        <v>554</v>
      </c>
      <c r="BB2203" s="71"/>
      <c r="BC2203" s="54"/>
      <c r="BD2203" s="41">
        <v>4</v>
      </c>
      <c r="BE2203" s="52">
        <v>45</v>
      </c>
      <c r="BF2203" s="62">
        <v>4521</v>
      </c>
      <c r="BG2203" s="280" t="s">
        <v>52</v>
      </c>
    </row>
    <row r="2204" spans="1:59" s="63" customFormat="1" ht="12.75" x14ac:dyDescent="0.2">
      <c r="A2204" s="196">
        <v>4</v>
      </c>
      <c r="B2204" s="197" t="s">
        <v>422</v>
      </c>
      <c r="C2204" s="208">
        <v>45</v>
      </c>
      <c r="D2204" s="209" t="s">
        <v>794</v>
      </c>
      <c r="E2204" s="210">
        <v>4521</v>
      </c>
      <c r="F2204" s="211" t="s">
        <v>818</v>
      </c>
      <c r="G2204" s="231"/>
      <c r="H2204" s="89"/>
      <c r="I2204" s="90" t="s">
        <v>520</v>
      </c>
      <c r="J2204" s="90"/>
      <c r="K2204" s="90" t="s">
        <v>64</v>
      </c>
      <c r="L2204" s="90" t="s">
        <v>522</v>
      </c>
      <c r="M2204" s="91"/>
      <c r="N2204" s="312">
        <v>1</v>
      </c>
      <c r="O2204" s="313">
        <f t="shared" si="299"/>
        <v>4.1666666666666664E-2</v>
      </c>
      <c r="P2204" s="104"/>
      <c r="Q2204" s="92"/>
      <c r="R2204" s="92"/>
      <c r="S2204" s="92"/>
      <c r="T2204" s="92"/>
      <c r="U2204" s="92"/>
      <c r="V2204" s="92"/>
      <c r="W2204" s="92"/>
      <c r="X2204" s="109">
        <f t="shared" si="293"/>
        <v>0</v>
      </c>
      <c r="Y2204" s="83"/>
      <c r="Z2204" s="110">
        <f t="shared" si="294"/>
        <v>0</v>
      </c>
      <c r="AA2204" s="111"/>
      <c r="AB2204" s="92"/>
      <c r="AC2204" s="92"/>
      <c r="AD2204" s="92"/>
      <c r="AE2204" s="92"/>
      <c r="AF2204" s="92"/>
      <c r="AG2204" s="92"/>
      <c r="AH2204" s="92"/>
      <c r="AI2204" s="109">
        <f t="shared" si="295"/>
        <v>0</v>
      </c>
      <c r="AJ2204" s="83"/>
      <c r="AK2204" s="110">
        <f t="shared" si="296"/>
        <v>0</v>
      </c>
      <c r="AL2204" s="111"/>
      <c r="AM2204" s="92"/>
      <c r="AN2204" s="92">
        <v>1</v>
      </c>
      <c r="AO2204" s="92"/>
      <c r="AP2204" s="92"/>
      <c r="AQ2204" s="92"/>
      <c r="AR2204" s="92"/>
      <c r="AS2204" s="92"/>
      <c r="AT2204" s="92"/>
      <c r="AU2204" s="92"/>
      <c r="AV2204" s="109">
        <f t="shared" si="297"/>
        <v>25</v>
      </c>
      <c r="AW2204" s="75"/>
      <c r="AX2204" s="110">
        <f t="shared" si="298"/>
        <v>1.0416666666666665</v>
      </c>
      <c r="AY2204" s="111"/>
      <c r="AZ2204" s="93"/>
      <c r="BA2204" s="94" t="s">
        <v>131</v>
      </c>
      <c r="BB2204" s="71"/>
      <c r="BC2204" s="54"/>
      <c r="BD2204" s="41">
        <v>4</v>
      </c>
      <c r="BE2204" s="52">
        <v>45</v>
      </c>
      <c r="BF2204" s="62">
        <v>4521</v>
      </c>
      <c r="BG2204" s="280" t="s">
        <v>52</v>
      </c>
    </row>
    <row r="2205" spans="1:59" s="63" customFormat="1" ht="12.75" x14ac:dyDescent="0.2">
      <c r="A2205" s="196">
        <v>4</v>
      </c>
      <c r="B2205" s="197" t="s">
        <v>422</v>
      </c>
      <c r="C2205" s="208">
        <v>45</v>
      </c>
      <c r="D2205" s="209" t="s">
        <v>794</v>
      </c>
      <c r="E2205" s="210">
        <v>4521</v>
      </c>
      <c r="F2205" s="211" t="s">
        <v>818</v>
      </c>
      <c r="G2205" s="231"/>
      <c r="H2205" s="89"/>
      <c r="I2205" s="90" t="s">
        <v>829</v>
      </c>
      <c r="J2205" s="90"/>
      <c r="K2205" s="90" t="s">
        <v>64</v>
      </c>
      <c r="L2205" s="90" t="s">
        <v>261</v>
      </c>
      <c r="M2205" s="91"/>
      <c r="N2205" s="312">
        <v>1</v>
      </c>
      <c r="O2205" s="313">
        <f t="shared" si="299"/>
        <v>4.1666666666666664E-2</v>
      </c>
      <c r="P2205" s="104"/>
      <c r="Q2205" s="92"/>
      <c r="R2205" s="92"/>
      <c r="S2205" s="92"/>
      <c r="T2205" s="92"/>
      <c r="U2205" s="92"/>
      <c r="V2205" s="92"/>
      <c r="W2205" s="92"/>
      <c r="X2205" s="109">
        <f t="shared" si="293"/>
        <v>0</v>
      </c>
      <c r="Y2205" s="83"/>
      <c r="Z2205" s="110">
        <f t="shared" si="294"/>
        <v>0</v>
      </c>
      <c r="AA2205" s="111"/>
      <c r="AB2205" s="92"/>
      <c r="AC2205" s="92"/>
      <c r="AD2205" s="92"/>
      <c r="AE2205" s="92"/>
      <c r="AF2205" s="92"/>
      <c r="AG2205" s="92"/>
      <c r="AH2205" s="92"/>
      <c r="AI2205" s="109">
        <f t="shared" si="295"/>
        <v>0</v>
      </c>
      <c r="AJ2205" s="83"/>
      <c r="AK2205" s="110">
        <f t="shared" si="296"/>
        <v>0</v>
      </c>
      <c r="AL2205" s="111"/>
      <c r="AM2205" s="92"/>
      <c r="AN2205" s="92"/>
      <c r="AO2205" s="92"/>
      <c r="AP2205" s="92"/>
      <c r="AQ2205" s="92"/>
      <c r="AR2205" s="92"/>
      <c r="AS2205" s="92">
        <v>1</v>
      </c>
      <c r="AT2205" s="92"/>
      <c r="AU2205" s="92"/>
      <c r="AV2205" s="109">
        <f t="shared" si="297"/>
        <v>1000</v>
      </c>
      <c r="AW2205" s="75"/>
      <c r="AX2205" s="110">
        <f t="shared" si="298"/>
        <v>41.666666666666664</v>
      </c>
      <c r="AY2205" s="111"/>
      <c r="AZ2205" s="93"/>
      <c r="BA2205" s="94" t="s">
        <v>554</v>
      </c>
      <c r="BB2205" s="71"/>
      <c r="BC2205" s="54"/>
      <c r="BD2205" s="41">
        <v>4</v>
      </c>
      <c r="BE2205" s="52">
        <v>45</v>
      </c>
      <c r="BF2205" s="62">
        <v>4521</v>
      </c>
      <c r="BG2205" s="280" t="s">
        <v>52</v>
      </c>
    </row>
    <row r="2206" spans="1:59" s="63" customFormat="1" ht="12.75" x14ac:dyDescent="0.2">
      <c r="A2206" s="196">
        <v>4</v>
      </c>
      <c r="B2206" s="197" t="s">
        <v>422</v>
      </c>
      <c r="C2206" s="208">
        <v>45</v>
      </c>
      <c r="D2206" s="209" t="s">
        <v>794</v>
      </c>
      <c r="E2206" s="210">
        <v>4521</v>
      </c>
      <c r="F2206" s="211" t="s">
        <v>818</v>
      </c>
      <c r="G2206" s="231"/>
      <c r="H2206" s="89"/>
      <c r="I2206" s="90" t="s">
        <v>830</v>
      </c>
      <c r="J2206" s="90"/>
      <c r="K2206" s="90" t="s">
        <v>64</v>
      </c>
      <c r="L2206" s="90" t="s">
        <v>313</v>
      </c>
      <c r="M2206" s="91"/>
      <c r="N2206" s="312">
        <v>1</v>
      </c>
      <c r="O2206" s="313">
        <f t="shared" si="299"/>
        <v>4.1666666666666664E-2</v>
      </c>
      <c r="P2206" s="104"/>
      <c r="Q2206" s="92"/>
      <c r="R2206" s="92"/>
      <c r="S2206" s="92"/>
      <c r="T2206" s="92"/>
      <c r="U2206" s="92"/>
      <c r="V2206" s="92"/>
      <c r="W2206" s="92"/>
      <c r="X2206" s="109">
        <f t="shared" si="293"/>
        <v>0</v>
      </c>
      <c r="Y2206" s="83"/>
      <c r="Z2206" s="110">
        <f t="shared" si="294"/>
        <v>0</v>
      </c>
      <c r="AA2206" s="111"/>
      <c r="AB2206" s="92"/>
      <c r="AC2206" s="92"/>
      <c r="AD2206" s="92"/>
      <c r="AE2206" s="92"/>
      <c r="AF2206" s="92"/>
      <c r="AG2206" s="92"/>
      <c r="AH2206" s="92"/>
      <c r="AI2206" s="109">
        <f t="shared" si="295"/>
        <v>0</v>
      </c>
      <c r="AJ2206" s="83"/>
      <c r="AK2206" s="110">
        <f t="shared" si="296"/>
        <v>0</v>
      </c>
      <c r="AL2206" s="111"/>
      <c r="AM2206" s="92">
        <v>1</v>
      </c>
      <c r="AN2206" s="92"/>
      <c r="AO2206" s="92"/>
      <c r="AP2206" s="92"/>
      <c r="AQ2206" s="92"/>
      <c r="AR2206" s="92"/>
      <c r="AS2206" s="92"/>
      <c r="AT2206" s="92"/>
      <c r="AU2206" s="92"/>
      <c r="AV2206" s="109">
        <f t="shared" si="297"/>
        <v>10</v>
      </c>
      <c r="AW2206" s="75"/>
      <c r="AX2206" s="110">
        <f t="shared" si="298"/>
        <v>0.41666666666666663</v>
      </c>
      <c r="AY2206" s="111"/>
      <c r="AZ2206" s="93"/>
      <c r="BA2206" s="94" t="s">
        <v>554</v>
      </c>
      <c r="BB2206" s="71"/>
      <c r="BC2206" s="54"/>
      <c r="BD2206" s="41">
        <v>4</v>
      </c>
      <c r="BE2206" s="52">
        <v>45</v>
      </c>
      <c r="BF2206" s="62">
        <v>4521</v>
      </c>
      <c r="BG2206" s="280" t="s">
        <v>52</v>
      </c>
    </row>
    <row r="2207" spans="1:59" s="63" customFormat="1" ht="12.75" x14ac:dyDescent="0.2">
      <c r="A2207" s="196">
        <v>4</v>
      </c>
      <c r="B2207" s="197" t="s">
        <v>422</v>
      </c>
      <c r="C2207" s="208">
        <v>45</v>
      </c>
      <c r="D2207" s="209" t="s">
        <v>794</v>
      </c>
      <c r="E2207" s="210">
        <v>4521</v>
      </c>
      <c r="F2207" s="211" t="s">
        <v>818</v>
      </c>
      <c r="G2207" s="231"/>
      <c r="H2207" s="89"/>
      <c r="I2207" s="90" t="s">
        <v>810</v>
      </c>
      <c r="J2207" s="90"/>
      <c r="K2207" s="90" t="s">
        <v>73</v>
      </c>
      <c r="L2207" s="90" t="s">
        <v>69</v>
      </c>
      <c r="M2207" s="91"/>
      <c r="N2207" s="312">
        <v>1</v>
      </c>
      <c r="O2207" s="313">
        <f t="shared" si="299"/>
        <v>4.1666666666666664E-2</v>
      </c>
      <c r="P2207" s="104"/>
      <c r="Q2207" s="92"/>
      <c r="R2207" s="92"/>
      <c r="S2207" s="92"/>
      <c r="T2207" s="92"/>
      <c r="U2207" s="92"/>
      <c r="V2207" s="92"/>
      <c r="W2207" s="92">
        <v>1</v>
      </c>
      <c r="X2207" s="109">
        <f t="shared" si="293"/>
        <v>25000</v>
      </c>
      <c r="Y2207" s="83"/>
      <c r="Z2207" s="110">
        <f t="shared" si="294"/>
        <v>1041.6666666666665</v>
      </c>
      <c r="AA2207" s="111"/>
      <c r="AB2207" s="92"/>
      <c r="AC2207" s="92"/>
      <c r="AD2207" s="92"/>
      <c r="AE2207" s="92"/>
      <c r="AF2207" s="92"/>
      <c r="AG2207" s="92"/>
      <c r="AH2207" s="92"/>
      <c r="AI2207" s="109">
        <f t="shared" si="295"/>
        <v>0</v>
      </c>
      <c r="AJ2207" s="83"/>
      <c r="AK2207" s="110">
        <f t="shared" si="296"/>
        <v>0</v>
      </c>
      <c r="AL2207" s="111"/>
      <c r="AM2207" s="92"/>
      <c r="AN2207" s="92"/>
      <c r="AO2207" s="92"/>
      <c r="AP2207" s="92">
        <v>1</v>
      </c>
      <c r="AQ2207" s="92"/>
      <c r="AR2207" s="92"/>
      <c r="AS2207" s="92"/>
      <c r="AT2207" s="92"/>
      <c r="AU2207" s="92"/>
      <c r="AV2207" s="109">
        <f t="shared" si="297"/>
        <v>100</v>
      </c>
      <c r="AW2207" s="75"/>
      <c r="AX2207" s="110">
        <f t="shared" si="298"/>
        <v>4.1666666666666661</v>
      </c>
      <c r="AY2207" s="111"/>
      <c r="AZ2207" s="93"/>
      <c r="BA2207" s="94" t="s">
        <v>554</v>
      </c>
      <c r="BB2207" s="71"/>
      <c r="BC2207" s="54"/>
      <c r="BD2207" s="41">
        <v>4</v>
      </c>
      <c r="BE2207" s="52">
        <v>45</v>
      </c>
      <c r="BF2207" s="62">
        <v>4521</v>
      </c>
      <c r="BG2207" s="280" t="s">
        <v>52</v>
      </c>
    </row>
    <row r="2208" spans="1:59" s="63" customFormat="1" ht="12.75" x14ac:dyDescent="0.2">
      <c r="A2208" s="196">
        <v>4</v>
      </c>
      <c r="B2208" s="197" t="s">
        <v>422</v>
      </c>
      <c r="C2208" s="208">
        <v>45</v>
      </c>
      <c r="D2208" s="209" t="s">
        <v>794</v>
      </c>
      <c r="E2208" s="210">
        <v>4521</v>
      </c>
      <c r="F2208" s="211" t="s">
        <v>818</v>
      </c>
      <c r="G2208" s="231"/>
      <c r="H2208" s="89"/>
      <c r="I2208" s="90" t="s">
        <v>831</v>
      </c>
      <c r="J2208" s="90"/>
      <c r="K2208" s="90" t="s">
        <v>64</v>
      </c>
      <c r="L2208" s="90" t="s">
        <v>119</v>
      </c>
      <c r="M2208" s="91"/>
      <c r="N2208" s="312">
        <v>1</v>
      </c>
      <c r="O2208" s="313">
        <f t="shared" si="299"/>
        <v>4.1666666666666664E-2</v>
      </c>
      <c r="P2208" s="104"/>
      <c r="Q2208" s="92"/>
      <c r="R2208" s="92"/>
      <c r="S2208" s="92"/>
      <c r="T2208" s="92"/>
      <c r="U2208" s="92"/>
      <c r="V2208" s="92"/>
      <c r="W2208" s="92"/>
      <c r="X2208" s="109">
        <f t="shared" si="293"/>
        <v>0</v>
      </c>
      <c r="Y2208" s="83"/>
      <c r="Z2208" s="110">
        <f t="shared" si="294"/>
        <v>0</v>
      </c>
      <c r="AA2208" s="111"/>
      <c r="AB2208" s="92"/>
      <c r="AC2208" s="92"/>
      <c r="AD2208" s="92"/>
      <c r="AE2208" s="92"/>
      <c r="AF2208" s="92"/>
      <c r="AG2208" s="92"/>
      <c r="AH2208" s="92"/>
      <c r="AI2208" s="109">
        <f t="shared" si="295"/>
        <v>0</v>
      </c>
      <c r="AJ2208" s="83"/>
      <c r="AK2208" s="110">
        <f t="shared" si="296"/>
        <v>0</v>
      </c>
      <c r="AL2208" s="111"/>
      <c r="AM2208" s="92"/>
      <c r="AN2208" s="92"/>
      <c r="AO2208" s="92"/>
      <c r="AP2208" s="92"/>
      <c r="AQ2208" s="92"/>
      <c r="AR2208" s="92"/>
      <c r="AS2208" s="92">
        <v>1</v>
      </c>
      <c r="AT2208" s="92"/>
      <c r="AU2208" s="92"/>
      <c r="AV2208" s="109">
        <f t="shared" si="297"/>
        <v>1000</v>
      </c>
      <c r="AW2208" s="75"/>
      <c r="AX2208" s="110">
        <f t="shared" si="298"/>
        <v>41.666666666666664</v>
      </c>
      <c r="AY2208" s="111"/>
      <c r="AZ2208" s="93"/>
      <c r="BA2208" s="94" t="s">
        <v>554</v>
      </c>
      <c r="BB2208" s="71"/>
      <c r="BC2208" s="54"/>
      <c r="BD2208" s="41">
        <v>4</v>
      </c>
      <c r="BE2208" s="52">
        <v>45</v>
      </c>
      <c r="BF2208" s="62">
        <v>4521</v>
      </c>
      <c r="BG2208" s="280" t="s">
        <v>52</v>
      </c>
    </row>
    <row r="2209" spans="1:59" s="63" customFormat="1" ht="12.75" x14ac:dyDescent="0.2">
      <c r="A2209" s="196">
        <v>4</v>
      </c>
      <c r="B2209" s="197" t="s">
        <v>422</v>
      </c>
      <c r="C2209" s="208">
        <v>45</v>
      </c>
      <c r="D2209" s="209" t="s">
        <v>794</v>
      </c>
      <c r="E2209" s="210">
        <v>4521</v>
      </c>
      <c r="F2209" s="211" t="s">
        <v>818</v>
      </c>
      <c r="G2209" s="231"/>
      <c r="H2209" s="89"/>
      <c r="I2209" s="90" t="s">
        <v>762</v>
      </c>
      <c r="J2209" s="90"/>
      <c r="K2209" s="90" t="s">
        <v>64</v>
      </c>
      <c r="L2209" s="90" t="s">
        <v>398</v>
      </c>
      <c r="M2209" s="91"/>
      <c r="N2209" s="312">
        <v>1</v>
      </c>
      <c r="O2209" s="313">
        <f t="shared" si="299"/>
        <v>4.1666666666666664E-2</v>
      </c>
      <c r="P2209" s="104">
        <v>1</v>
      </c>
      <c r="Q2209" s="92"/>
      <c r="R2209" s="92"/>
      <c r="S2209" s="92"/>
      <c r="T2209" s="92"/>
      <c r="U2209" s="92"/>
      <c r="V2209" s="92"/>
      <c r="W2209" s="92"/>
      <c r="X2209" s="109">
        <f t="shared" si="293"/>
        <v>100</v>
      </c>
      <c r="Y2209" s="83"/>
      <c r="Z2209" s="110">
        <f t="shared" si="294"/>
        <v>4.1666666666666661</v>
      </c>
      <c r="AA2209" s="111"/>
      <c r="AB2209" s="92"/>
      <c r="AC2209" s="92"/>
      <c r="AD2209" s="92"/>
      <c r="AE2209" s="92"/>
      <c r="AF2209" s="92"/>
      <c r="AG2209" s="92"/>
      <c r="AH2209" s="92"/>
      <c r="AI2209" s="109">
        <f t="shared" si="295"/>
        <v>0</v>
      </c>
      <c r="AJ2209" s="83"/>
      <c r="AK2209" s="110">
        <f t="shared" si="296"/>
        <v>0</v>
      </c>
      <c r="AL2209" s="111"/>
      <c r="AM2209" s="92"/>
      <c r="AN2209" s="92"/>
      <c r="AO2209" s="92"/>
      <c r="AP2209" s="92"/>
      <c r="AQ2209" s="92"/>
      <c r="AR2209" s="92"/>
      <c r="AS2209" s="92">
        <v>1</v>
      </c>
      <c r="AT2209" s="92"/>
      <c r="AU2209" s="92"/>
      <c r="AV2209" s="109">
        <f t="shared" si="297"/>
        <v>1000</v>
      </c>
      <c r="AW2209" s="75"/>
      <c r="AX2209" s="110">
        <f t="shared" si="298"/>
        <v>41.666666666666664</v>
      </c>
      <c r="AY2209" s="111"/>
      <c r="AZ2209" s="93"/>
      <c r="BA2209" s="94" t="s">
        <v>554</v>
      </c>
      <c r="BB2209" s="71"/>
      <c r="BC2209" s="54"/>
      <c r="BD2209" s="41">
        <v>4</v>
      </c>
      <c r="BE2209" s="52">
        <v>45</v>
      </c>
      <c r="BF2209" s="62">
        <v>4521</v>
      </c>
      <c r="BG2209" s="280" t="s">
        <v>52</v>
      </c>
    </row>
    <row r="2210" spans="1:59" s="63" customFormat="1" ht="12.75" x14ac:dyDescent="0.2">
      <c r="A2210" s="196">
        <v>4</v>
      </c>
      <c r="B2210" s="197" t="s">
        <v>422</v>
      </c>
      <c r="C2210" s="208">
        <v>45</v>
      </c>
      <c r="D2210" s="209" t="s">
        <v>794</v>
      </c>
      <c r="E2210" s="210">
        <v>4521</v>
      </c>
      <c r="F2210" s="211" t="s">
        <v>818</v>
      </c>
      <c r="G2210" s="231"/>
      <c r="H2210" s="89"/>
      <c r="I2210" s="90" t="s">
        <v>832</v>
      </c>
      <c r="J2210" s="90"/>
      <c r="K2210" s="90" t="s">
        <v>64</v>
      </c>
      <c r="L2210" s="90" t="s">
        <v>393</v>
      </c>
      <c r="M2210" s="91"/>
      <c r="N2210" s="312">
        <v>1</v>
      </c>
      <c r="O2210" s="313">
        <f t="shared" si="299"/>
        <v>4.1666666666666664E-2</v>
      </c>
      <c r="P2210" s="104"/>
      <c r="Q2210" s="92"/>
      <c r="R2210" s="92"/>
      <c r="S2210" s="92"/>
      <c r="T2210" s="92"/>
      <c r="U2210" s="92"/>
      <c r="V2210" s="92"/>
      <c r="W2210" s="92"/>
      <c r="X2210" s="109">
        <f t="shared" si="293"/>
        <v>0</v>
      </c>
      <c r="Y2210" s="83"/>
      <c r="Z2210" s="110">
        <f t="shared" si="294"/>
        <v>0</v>
      </c>
      <c r="AA2210" s="111"/>
      <c r="AB2210" s="92"/>
      <c r="AC2210" s="92"/>
      <c r="AD2210" s="92"/>
      <c r="AE2210" s="92"/>
      <c r="AF2210" s="92"/>
      <c r="AG2210" s="92"/>
      <c r="AH2210" s="92"/>
      <c r="AI2210" s="109">
        <f t="shared" si="295"/>
        <v>0</v>
      </c>
      <c r="AJ2210" s="83"/>
      <c r="AK2210" s="110">
        <f t="shared" si="296"/>
        <v>0</v>
      </c>
      <c r="AL2210" s="111"/>
      <c r="AM2210" s="92"/>
      <c r="AN2210" s="92"/>
      <c r="AO2210" s="92"/>
      <c r="AP2210" s="92"/>
      <c r="AQ2210" s="92"/>
      <c r="AR2210" s="92"/>
      <c r="AS2210" s="92">
        <v>1</v>
      </c>
      <c r="AT2210" s="92"/>
      <c r="AU2210" s="92"/>
      <c r="AV2210" s="109">
        <f t="shared" si="297"/>
        <v>1000</v>
      </c>
      <c r="AW2210" s="75"/>
      <c r="AX2210" s="110">
        <f t="shared" si="298"/>
        <v>41.666666666666664</v>
      </c>
      <c r="AY2210" s="111"/>
      <c r="AZ2210" s="93"/>
      <c r="BA2210" s="94" t="s">
        <v>554</v>
      </c>
      <c r="BB2210" s="71"/>
      <c r="BC2210" s="54"/>
      <c r="BD2210" s="41">
        <v>4</v>
      </c>
      <c r="BE2210" s="52">
        <v>45</v>
      </c>
      <c r="BF2210" s="62">
        <v>4521</v>
      </c>
      <c r="BG2210" s="280" t="s">
        <v>52</v>
      </c>
    </row>
    <row r="2211" spans="1:59" s="63" customFormat="1" ht="12.75" x14ac:dyDescent="0.2">
      <c r="A2211" s="196">
        <v>4</v>
      </c>
      <c r="B2211" s="197" t="s">
        <v>422</v>
      </c>
      <c r="C2211" s="208">
        <v>45</v>
      </c>
      <c r="D2211" s="209" t="s">
        <v>794</v>
      </c>
      <c r="E2211" s="210">
        <v>4521</v>
      </c>
      <c r="F2211" s="211" t="s">
        <v>818</v>
      </c>
      <c r="G2211" s="231"/>
      <c r="H2211" s="89"/>
      <c r="I2211" s="90" t="s">
        <v>833</v>
      </c>
      <c r="J2211" s="90"/>
      <c r="K2211" s="90" t="s">
        <v>64</v>
      </c>
      <c r="L2211" s="90" t="s">
        <v>119</v>
      </c>
      <c r="M2211" s="91"/>
      <c r="N2211" s="312">
        <v>1</v>
      </c>
      <c r="O2211" s="313">
        <f t="shared" si="299"/>
        <v>4.1666666666666664E-2</v>
      </c>
      <c r="P2211" s="104"/>
      <c r="Q2211" s="92"/>
      <c r="R2211" s="92"/>
      <c r="S2211" s="92"/>
      <c r="T2211" s="92"/>
      <c r="U2211" s="92"/>
      <c r="V2211" s="92"/>
      <c r="W2211" s="92"/>
      <c r="X2211" s="109">
        <f t="shared" si="293"/>
        <v>0</v>
      </c>
      <c r="Y2211" s="83"/>
      <c r="Z2211" s="110">
        <f t="shared" si="294"/>
        <v>0</v>
      </c>
      <c r="AA2211" s="111"/>
      <c r="AB2211" s="92"/>
      <c r="AC2211" s="92"/>
      <c r="AD2211" s="92"/>
      <c r="AE2211" s="92"/>
      <c r="AF2211" s="92"/>
      <c r="AG2211" s="92"/>
      <c r="AH2211" s="92"/>
      <c r="AI2211" s="109">
        <f t="shared" si="295"/>
        <v>0</v>
      </c>
      <c r="AJ2211" s="83"/>
      <c r="AK2211" s="110">
        <f t="shared" si="296"/>
        <v>0</v>
      </c>
      <c r="AL2211" s="111"/>
      <c r="AM2211" s="92"/>
      <c r="AN2211" s="92"/>
      <c r="AO2211" s="92"/>
      <c r="AP2211" s="92"/>
      <c r="AQ2211" s="92"/>
      <c r="AR2211" s="92"/>
      <c r="AS2211" s="92">
        <v>1</v>
      </c>
      <c r="AT2211" s="92"/>
      <c r="AU2211" s="92"/>
      <c r="AV2211" s="109">
        <f t="shared" si="297"/>
        <v>1000</v>
      </c>
      <c r="AW2211" s="75"/>
      <c r="AX2211" s="110">
        <f t="shared" si="298"/>
        <v>41.666666666666664</v>
      </c>
      <c r="AY2211" s="111"/>
      <c r="AZ2211" s="93"/>
      <c r="BA2211" s="94" t="s">
        <v>554</v>
      </c>
      <c r="BB2211" s="71"/>
      <c r="BC2211" s="54"/>
      <c r="BD2211" s="41">
        <v>4</v>
      </c>
      <c r="BE2211" s="52">
        <v>45</v>
      </c>
      <c r="BF2211" s="62">
        <v>4521</v>
      </c>
      <c r="BG2211" s="280" t="s">
        <v>52</v>
      </c>
    </row>
    <row r="2212" spans="1:59" s="63" customFormat="1" ht="12.75" x14ac:dyDescent="0.2">
      <c r="A2212" s="196">
        <v>4</v>
      </c>
      <c r="B2212" s="197" t="s">
        <v>422</v>
      </c>
      <c r="C2212" s="208">
        <v>45</v>
      </c>
      <c r="D2212" s="209" t="s">
        <v>794</v>
      </c>
      <c r="E2212" s="210">
        <v>4521</v>
      </c>
      <c r="F2212" s="211" t="s">
        <v>818</v>
      </c>
      <c r="G2212" s="231"/>
      <c r="H2212" s="89"/>
      <c r="I2212" s="90" t="s">
        <v>834</v>
      </c>
      <c r="J2212" s="90"/>
      <c r="K2212" s="90" t="s">
        <v>64</v>
      </c>
      <c r="L2212" s="90" t="s">
        <v>76</v>
      </c>
      <c r="M2212" s="91"/>
      <c r="N2212" s="312">
        <v>1</v>
      </c>
      <c r="O2212" s="313">
        <f t="shared" si="299"/>
        <v>4.1666666666666664E-2</v>
      </c>
      <c r="P2212" s="104">
        <v>1</v>
      </c>
      <c r="Q2212" s="92"/>
      <c r="R2212" s="92"/>
      <c r="S2212" s="92"/>
      <c r="T2212" s="92"/>
      <c r="U2212" s="92"/>
      <c r="V2212" s="92"/>
      <c r="W2212" s="92"/>
      <c r="X2212" s="109">
        <f t="shared" si="293"/>
        <v>100</v>
      </c>
      <c r="Y2212" s="83"/>
      <c r="Z2212" s="110">
        <f t="shared" si="294"/>
        <v>4.1666666666666661</v>
      </c>
      <c r="AA2212" s="111"/>
      <c r="AB2212" s="92"/>
      <c r="AC2212" s="92"/>
      <c r="AD2212" s="92"/>
      <c r="AE2212" s="92"/>
      <c r="AF2212" s="92"/>
      <c r="AG2212" s="92"/>
      <c r="AH2212" s="92"/>
      <c r="AI2212" s="109">
        <f t="shared" si="295"/>
        <v>0</v>
      </c>
      <c r="AJ2212" s="83"/>
      <c r="AK2212" s="110">
        <f t="shared" si="296"/>
        <v>0</v>
      </c>
      <c r="AL2212" s="111"/>
      <c r="AM2212" s="92"/>
      <c r="AN2212" s="92"/>
      <c r="AO2212" s="92"/>
      <c r="AP2212" s="92"/>
      <c r="AQ2212" s="92"/>
      <c r="AR2212" s="92">
        <v>1</v>
      </c>
      <c r="AS2212" s="92"/>
      <c r="AT2212" s="92"/>
      <c r="AU2212" s="92"/>
      <c r="AV2212" s="109">
        <f t="shared" si="297"/>
        <v>500</v>
      </c>
      <c r="AW2212" s="75"/>
      <c r="AX2212" s="110">
        <f t="shared" si="298"/>
        <v>20.833333333333332</v>
      </c>
      <c r="AY2212" s="111"/>
      <c r="AZ2212" s="93"/>
      <c r="BA2212" s="94" t="s">
        <v>554</v>
      </c>
      <c r="BB2212" s="71"/>
      <c r="BC2212" s="54"/>
      <c r="BD2212" s="41">
        <v>4</v>
      </c>
      <c r="BE2212" s="52">
        <v>45</v>
      </c>
      <c r="BF2212" s="62">
        <v>4521</v>
      </c>
      <c r="BG2212" s="280" t="s">
        <v>52</v>
      </c>
    </row>
    <row r="2213" spans="1:59" s="63" customFormat="1" ht="12.75" x14ac:dyDescent="0.2">
      <c r="A2213" s="196">
        <v>4</v>
      </c>
      <c r="B2213" s="197" t="s">
        <v>422</v>
      </c>
      <c r="C2213" s="208">
        <v>45</v>
      </c>
      <c r="D2213" s="209" t="s">
        <v>794</v>
      </c>
      <c r="E2213" s="210">
        <v>4521</v>
      </c>
      <c r="F2213" s="211" t="s">
        <v>818</v>
      </c>
      <c r="G2213" s="231"/>
      <c r="H2213" s="65"/>
      <c r="I2213" s="222"/>
      <c r="J2213" s="66"/>
      <c r="K2213" s="66"/>
      <c r="L2213" s="66"/>
      <c r="M2213" s="64"/>
      <c r="N2213" s="304"/>
      <c r="O2213" s="305"/>
      <c r="P2213" s="127"/>
      <c r="Q2213" s="67"/>
      <c r="R2213" s="67"/>
      <c r="S2213" s="67"/>
      <c r="T2213" s="67"/>
      <c r="U2213" s="67"/>
      <c r="V2213" s="67"/>
      <c r="W2213" s="67"/>
      <c r="X2213" s="67"/>
      <c r="Y2213" s="68"/>
      <c r="Z2213" s="68"/>
      <c r="AA2213" s="68"/>
      <c r="AB2213" s="67"/>
      <c r="AC2213" s="67"/>
      <c r="AD2213" s="67"/>
      <c r="AE2213" s="67"/>
      <c r="AF2213" s="67"/>
      <c r="AG2213" s="67"/>
      <c r="AH2213" s="67"/>
      <c r="AI2213" s="67"/>
      <c r="AJ2213" s="68"/>
      <c r="AK2213" s="68"/>
      <c r="AL2213" s="68"/>
      <c r="AM2213" s="67"/>
      <c r="AN2213" s="67"/>
      <c r="AO2213" s="67"/>
      <c r="AP2213" s="67"/>
      <c r="AQ2213" s="67"/>
      <c r="AR2213" s="67"/>
      <c r="AS2213" s="67"/>
      <c r="AT2213" s="67"/>
      <c r="AU2213" s="67"/>
      <c r="AV2213" s="67"/>
      <c r="AW2213" s="67"/>
      <c r="AX2213" s="68"/>
      <c r="AY2213" s="68"/>
      <c r="AZ2213" s="69"/>
      <c r="BA2213" s="70"/>
      <c r="BB2213" s="71"/>
      <c r="BC2213" s="54"/>
      <c r="BD2213" s="41">
        <v>4</v>
      </c>
      <c r="BE2213" s="52">
        <v>45</v>
      </c>
      <c r="BF2213" s="62">
        <v>4521</v>
      </c>
      <c r="BG2213" s="275"/>
    </row>
    <row r="2214" spans="1:59" s="63" customFormat="1" ht="12.75" x14ac:dyDescent="0.2">
      <c r="A2214" s="196">
        <v>4</v>
      </c>
      <c r="B2214" s="197" t="s">
        <v>422</v>
      </c>
      <c r="C2214" s="208">
        <v>45</v>
      </c>
      <c r="D2214" s="209" t="s">
        <v>794</v>
      </c>
      <c r="E2214" s="210">
        <v>4521</v>
      </c>
      <c r="F2214" s="211" t="s">
        <v>818</v>
      </c>
      <c r="G2214" s="230"/>
      <c r="H2214" s="56"/>
      <c r="I2214" s="221"/>
      <c r="J2214" s="57"/>
      <c r="K2214" s="57"/>
      <c r="L2214" s="57"/>
      <c r="M2214" s="55"/>
      <c r="N2214" s="303"/>
      <c r="O2214" s="245"/>
      <c r="P2214" s="122"/>
      <c r="Q2214" s="58"/>
      <c r="R2214" s="58"/>
      <c r="S2214" s="58"/>
      <c r="T2214" s="58"/>
      <c r="U2214" s="58"/>
      <c r="V2214" s="58"/>
      <c r="W2214" s="58"/>
      <c r="X2214" s="58"/>
      <c r="Y2214" s="59"/>
      <c r="Z2214" s="59"/>
      <c r="AA2214" s="59"/>
      <c r="AB2214" s="58"/>
      <c r="AC2214" s="58"/>
      <c r="AD2214" s="58"/>
      <c r="AE2214" s="58"/>
      <c r="AF2214" s="58"/>
      <c r="AG2214" s="58"/>
      <c r="AH2214" s="58"/>
      <c r="AI2214" s="58"/>
      <c r="AJ2214" s="59"/>
      <c r="AK2214" s="59"/>
      <c r="AL2214" s="59"/>
      <c r="AM2214" s="58"/>
      <c r="AN2214" s="58"/>
      <c r="AO2214" s="58"/>
      <c r="AP2214" s="58"/>
      <c r="AQ2214" s="58"/>
      <c r="AR2214" s="58"/>
      <c r="AS2214" s="58"/>
      <c r="AT2214" s="58"/>
      <c r="AU2214" s="58"/>
      <c r="AV2214" s="58"/>
      <c r="AW2214" s="58"/>
      <c r="AX2214" s="59"/>
      <c r="AY2214" s="59"/>
      <c r="AZ2214" s="60"/>
      <c r="BA2214" s="61"/>
      <c r="BB2214" s="54"/>
      <c r="BC2214" s="54"/>
      <c r="BD2214" s="41">
        <v>4</v>
      </c>
      <c r="BE2214" s="52">
        <v>45</v>
      </c>
      <c r="BF2214" s="62">
        <v>4521</v>
      </c>
      <c r="BG2214" s="274"/>
    </row>
    <row r="2215" spans="1:59" x14ac:dyDescent="0.25">
      <c r="A2215" s="196">
        <v>4</v>
      </c>
      <c r="B2215" s="197" t="s">
        <v>422</v>
      </c>
      <c r="C2215" s="208">
        <v>45</v>
      </c>
      <c r="D2215" s="209" t="s">
        <v>794</v>
      </c>
      <c r="E2215" s="212">
        <v>4522</v>
      </c>
      <c r="F2215" s="213" t="s">
        <v>835</v>
      </c>
      <c r="G2215" s="234"/>
      <c r="H2215" s="138"/>
      <c r="I2215" s="224"/>
      <c r="J2215" s="98"/>
      <c r="K2215" s="98"/>
      <c r="L2215" s="98"/>
      <c r="M2215" s="137"/>
      <c r="N2215" s="322"/>
      <c r="O2215" s="323"/>
      <c r="P2215" s="139"/>
      <c r="Q2215" s="139"/>
      <c r="R2215" s="139"/>
      <c r="S2215" s="139"/>
      <c r="T2215" s="139"/>
      <c r="U2215" s="139"/>
      <c r="V2215" s="139"/>
      <c r="W2215" s="139"/>
      <c r="X2215" s="139"/>
      <c r="Y2215" s="100"/>
      <c r="Z2215" s="125"/>
      <c r="AA2215" s="125"/>
      <c r="AB2215" s="139"/>
      <c r="AC2215" s="139"/>
      <c r="AD2215" s="139"/>
      <c r="AE2215" s="139"/>
      <c r="AF2215" s="139"/>
      <c r="AG2215" s="139"/>
      <c r="AH2215" s="139"/>
      <c r="AI2215" s="139"/>
      <c r="AJ2215" s="100"/>
      <c r="AK2215" s="125"/>
      <c r="AL2215" s="125"/>
      <c r="AM2215" s="139"/>
      <c r="AN2215" s="139"/>
      <c r="AO2215" s="139"/>
      <c r="AP2215" s="139"/>
      <c r="AQ2215" s="139"/>
      <c r="AR2215" s="139"/>
      <c r="AS2215" s="139"/>
      <c r="AT2215" s="139"/>
      <c r="AU2215" s="139"/>
      <c r="AV2215" s="139"/>
      <c r="AW2215" s="99"/>
      <c r="AX2215" s="125"/>
      <c r="AY2215" s="100"/>
      <c r="AZ2215" s="140"/>
      <c r="BA2215" s="141"/>
      <c r="BB2215" s="136"/>
      <c r="BC2215" s="136"/>
      <c r="BD2215" s="41">
        <v>4</v>
      </c>
      <c r="BE2215" s="52">
        <v>45</v>
      </c>
      <c r="BF2215" s="103">
        <v>4522</v>
      </c>
      <c r="BG2215" s="283"/>
    </row>
    <row r="2216" spans="1:59" s="63" customFormat="1" ht="12.75" x14ac:dyDescent="0.2">
      <c r="A2216" s="196">
        <v>4</v>
      </c>
      <c r="B2216" s="197" t="s">
        <v>422</v>
      </c>
      <c r="C2216" s="208">
        <v>45</v>
      </c>
      <c r="D2216" s="209" t="s">
        <v>794</v>
      </c>
      <c r="E2216" s="212">
        <v>4522</v>
      </c>
      <c r="F2216" s="213" t="s">
        <v>835</v>
      </c>
      <c r="G2216" s="232"/>
      <c r="H2216" s="97"/>
      <c r="I2216" s="224"/>
      <c r="J2216" s="98"/>
      <c r="K2216" s="98"/>
      <c r="L2216" s="98"/>
      <c r="M2216" s="96"/>
      <c r="N2216" s="307"/>
      <c r="O2216" s="246"/>
      <c r="P2216" s="124"/>
      <c r="Q2216" s="99"/>
      <c r="R2216" s="99"/>
      <c r="S2216" s="99"/>
      <c r="T2216" s="99"/>
      <c r="U2216" s="99"/>
      <c r="V2216" s="99"/>
      <c r="W2216" s="99"/>
      <c r="X2216" s="99"/>
      <c r="Y2216" s="100"/>
      <c r="Z2216" s="100"/>
      <c r="AA2216" s="100"/>
      <c r="AB2216" s="99"/>
      <c r="AC2216" s="99"/>
      <c r="AD2216" s="99"/>
      <c r="AE2216" s="99"/>
      <c r="AF2216" s="99"/>
      <c r="AG2216" s="99"/>
      <c r="AH2216" s="99"/>
      <c r="AI2216" s="99"/>
      <c r="AJ2216" s="100"/>
      <c r="AK2216" s="100"/>
      <c r="AL2216" s="100"/>
      <c r="AM2216" s="99"/>
      <c r="AN2216" s="99"/>
      <c r="AO2216" s="99"/>
      <c r="AP2216" s="99"/>
      <c r="AQ2216" s="99"/>
      <c r="AR2216" s="99"/>
      <c r="AS2216" s="99"/>
      <c r="AT2216" s="99"/>
      <c r="AU2216" s="99"/>
      <c r="AV2216" s="99"/>
      <c r="AW2216" s="99"/>
      <c r="AX2216" s="100"/>
      <c r="AY2216" s="100"/>
      <c r="AZ2216" s="101"/>
      <c r="BA2216" s="102"/>
      <c r="BB2216" s="95"/>
      <c r="BC2216" s="95"/>
      <c r="BD2216" s="41">
        <v>4</v>
      </c>
      <c r="BE2216" s="52">
        <v>45</v>
      </c>
      <c r="BF2216" s="103">
        <v>4522</v>
      </c>
      <c r="BG2216" s="277"/>
    </row>
    <row r="2217" spans="1:59" s="63" customFormat="1" ht="12.75" x14ac:dyDescent="0.2">
      <c r="A2217" s="196">
        <v>4</v>
      </c>
      <c r="B2217" s="197" t="s">
        <v>422</v>
      </c>
      <c r="C2217" s="208">
        <v>45</v>
      </c>
      <c r="D2217" s="209" t="s">
        <v>794</v>
      </c>
      <c r="E2217" s="212">
        <v>4522</v>
      </c>
      <c r="F2217" s="213" t="s">
        <v>835</v>
      </c>
      <c r="G2217" s="231"/>
      <c r="H2217" s="65"/>
      <c r="I2217" s="222"/>
      <c r="J2217" s="66"/>
      <c r="K2217" s="66"/>
      <c r="L2217" s="66"/>
      <c r="M2217" s="64"/>
      <c r="N2217" s="304"/>
      <c r="O2217" s="305"/>
      <c r="P2217" s="127"/>
      <c r="Q2217" s="67"/>
      <c r="R2217" s="67"/>
      <c r="S2217" s="67"/>
      <c r="T2217" s="67"/>
      <c r="U2217" s="67"/>
      <c r="V2217" s="67"/>
      <c r="W2217" s="67"/>
      <c r="X2217" s="67"/>
      <c r="Y2217" s="68"/>
      <c r="Z2217" s="68"/>
      <c r="AA2217" s="68"/>
      <c r="AB2217" s="67"/>
      <c r="AC2217" s="67"/>
      <c r="AD2217" s="67"/>
      <c r="AE2217" s="67"/>
      <c r="AF2217" s="67"/>
      <c r="AG2217" s="67"/>
      <c r="AH2217" s="67"/>
      <c r="AI2217" s="67"/>
      <c r="AJ2217" s="68"/>
      <c r="AK2217" s="68"/>
      <c r="AL2217" s="68"/>
      <c r="AM2217" s="67"/>
      <c r="AN2217" s="67"/>
      <c r="AO2217" s="67"/>
      <c r="AP2217" s="67"/>
      <c r="AQ2217" s="67"/>
      <c r="AR2217" s="67"/>
      <c r="AS2217" s="67"/>
      <c r="AT2217" s="67"/>
      <c r="AU2217" s="67"/>
      <c r="AV2217" s="67"/>
      <c r="AW2217" s="67"/>
      <c r="AX2217" s="68"/>
      <c r="AY2217" s="68"/>
      <c r="AZ2217" s="69"/>
      <c r="BA2217" s="70"/>
      <c r="BB2217" s="71"/>
      <c r="BC2217" s="95"/>
      <c r="BD2217" s="41">
        <v>4</v>
      </c>
      <c r="BE2217" s="52">
        <v>45</v>
      </c>
      <c r="BF2217" s="103">
        <v>4522</v>
      </c>
      <c r="BG2217" s="275"/>
    </row>
    <row r="2218" spans="1:59" s="63" customFormat="1" ht="12.75" x14ac:dyDescent="0.2">
      <c r="A2218" s="196">
        <v>4</v>
      </c>
      <c r="B2218" s="197" t="s">
        <v>422</v>
      </c>
      <c r="C2218" s="208">
        <v>45</v>
      </c>
      <c r="D2218" s="209" t="s">
        <v>794</v>
      </c>
      <c r="E2218" s="212">
        <v>4522</v>
      </c>
      <c r="F2218" s="213" t="s">
        <v>835</v>
      </c>
      <c r="G2218" s="231"/>
      <c r="H2218" s="72" t="s">
        <v>47</v>
      </c>
      <c r="I2218" s="223"/>
      <c r="J2218" s="73"/>
      <c r="K2218" s="73"/>
      <c r="L2218" s="73"/>
      <c r="M2218" s="74"/>
      <c r="N2218" s="247"/>
      <c r="O2218" s="306"/>
      <c r="P2218" s="105"/>
      <c r="Q2218" s="75"/>
      <c r="R2218" s="75"/>
      <c r="S2218" s="75"/>
      <c r="T2218" s="75"/>
      <c r="U2218" s="75"/>
      <c r="V2218" s="75"/>
      <c r="W2218" s="75"/>
      <c r="X2218" s="75"/>
      <c r="Y2218" s="76">
        <f>IF(ISNUMBER(VLOOKUP(Y2220,P$7:W$7,MATCH(Y2220,P$7:W$7))),VLOOKUP(Y2220,P$7:W$7,MATCH(Y2220,P$7:W$7)),IF(N2222=0,"No Data",IF(Y2220&gt;0,"&lt;100",0)))</f>
        <v>1000</v>
      </c>
      <c r="Z2218" s="77">
        <f>IF(ISNUMBER(VLOOKUP(Z2222,P$7:W$7,MATCH(Z2222,P$7:W$7))),VLOOKUP(Z2222,P$7:W$7,MATCH(Z2222,P$7:W$7)),IF(N2222=0,"No Data",IF(Z2222&gt;0,"&lt;100",0)))</f>
        <v>1000</v>
      </c>
      <c r="AA2218" s="106">
        <f>IF(ISNUMBER(Z2218),Z2218,0)</f>
        <v>1000</v>
      </c>
      <c r="AB2218" s="75"/>
      <c r="AC2218" s="75"/>
      <c r="AD2218" s="75"/>
      <c r="AE2218" s="75"/>
      <c r="AF2218" s="75"/>
      <c r="AG2218" s="75"/>
      <c r="AH2218" s="75"/>
      <c r="AI2218" s="75"/>
      <c r="AJ2218" s="76">
        <f>IF(ISNUMBER(VLOOKUP(AJ2220,AB$7:AH$7,MATCH(AJ2220,AB$7:AH$7))),VLOOKUP(AJ2220,AB$7:AH$7,MATCH(AJ2220,AB$7:AH$7)),IF(N2222=0,"No Data",IF(AJ2220&gt;0,"&lt;50",0)))</f>
        <v>0</v>
      </c>
      <c r="AK2218" s="77">
        <f>IF(ISNUMBER(VLOOKUP(AK2222,AB$7:AH$7,MATCH(AK2222,AB$7:AH$7))),VLOOKUP(AK2222,AB$7:AH$7,MATCH(AK2222,AB$7:AH$7)),IF(N2222=0,"No Data",IF(AK2222&gt;0,"&lt;50",0)))</f>
        <v>0</v>
      </c>
      <c r="AL2218" s="106">
        <f>IF(ISNUMBER(AK2218),AK2218,0)</f>
        <v>0</v>
      </c>
      <c r="AM2218" s="75"/>
      <c r="AN2218" s="75"/>
      <c r="AO2218" s="75"/>
      <c r="AP2218" s="75"/>
      <c r="AQ2218" s="75"/>
      <c r="AR2218" s="75"/>
      <c r="AS2218" s="75"/>
      <c r="AT2218" s="75"/>
      <c r="AU2218" s="75"/>
      <c r="AV2218" s="75"/>
      <c r="AW2218" s="76">
        <f>IF(ISNUMBER(VLOOKUP(AW2220,AM$7:AU$7,MATCH(AW2220,AM$7:AU$7))),VLOOKUP(AW2220,AM$7:AU$7,MATCH(AW2220,AM$7:AU$7)),IF(N2222=0,"No Data",IF(AW2220&gt;0,"&lt;10",0)))</f>
        <v>500</v>
      </c>
      <c r="AX2218" s="77">
        <f>IF(ISNUMBER(VLOOKUP(AX2222,AM$7:AU$7,MATCH(AX2222,AM$7:AU$7))),VLOOKUP(AX2222,AM$7:AU$7,MATCH(AX2222,AM$7:AU$7)),IF(N2222=0,"No Data",IF(AX2222&gt;0,"&lt;10",0)))</f>
        <v>500</v>
      </c>
      <c r="AY2218" s="106">
        <f>IF(ISNUMBER(AX2218),AX2218,0)</f>
        <v>500</v>
      </c>
      <c r="AZ2218" s="79"/>
      <c r="BA2218" s="80"/>
      <c r="BB2218" s="71"/>
      <c r="BC2218" s="95"/>
      <c r="BD2218" s="41">
        <v>4</v>
      </c>
      <c r="BE2218" s="52">
        <v>45</v>
      </c>
      <c r="BF2218" s="103">
        <v>4522</v>
      </c>
      <c r="BG2218" s="276" t="s">
        <v>47</v>
      </c>
    </row>
    <row r="2219" spans="1:59" s="63" customFormat="1" ht="12.75" x14ac:dyDescent="0.2">
      <c r="A2219" s="196">
        <v>4</v>
      </c>
      <c r="B2219" s="197" t="s">
        <v>422</v>
      </c>
      <c r="C2219" s="208">
        <v>45</v>
      </c>
      <c r="D2219" s="209" t="s">
        <v>794</v>
      </c>
      <c r="E2219" s="212">
        <v>4522</v>
      </c>
      <c r="F2219" s="213" t="s">
        <v>835</v>
      </c>
      <c r="G2219" s="231"/>
      <c r="H2219" s="81" t="s">
        <v>48</v>
      </c>
      <c r="I2219" s="223"/>
      <c r="J2219" s="73"/>
      <c r="K2219" s="73"/>
      <c r="L2219" s="73"/>
      <c r="M2219" s="74"/>
      <c r="N2219" s="247"/>
      <c r="O2219" s="306"/>
      <c r="P2219" s="105"/>
      <c r="Q2219" s="75"/>
      <c r="R2219" s="75"/>
      <c r="S2219" s="75"/>
      <c r="T2219" s="75"/>
      <c r="U2219" s="75"/>
      <c r="V2219" s="75"/>
      <c r="W2219" s="75"/>
      <c r="X2219" s="75"/>
      <c r="Y2219" s="82">
        <f>MIN(X2223:X2240)</f>
        <v>0</v>
      </c>
      <c r="Z2219" s="83"/>
      <c r="AA2219" s="83"/>
      <c r="AB2219" s="75"/>
      <c r="AC2219" s="75"/>
      <c r="AD2219" s="75"/>
      <c r="AE2219" s="75"/>
      <c r="AF2219" s="75"/>
      <c r="AG2219" s="75"/>
      <c r="AH2219" s="75"/>
      <c r="AI2219" s="75"/>
      <c r="AJ2219" s="82">
        <f>MIN(AI2223:AI2240)</f>
        <v>0</v>
      </c>
      <c r="AK2219" s="83"/>
      <c r="AL2219" s="83"/>
      <c r="AM2219" s="75"/>
      <c r="AN2219" s="75"/>
      <c r="AO2219" s="75"/>
      <c r="AP2219" s="75"/>
      <c r="AQ2219" s="75"/>
      <c r="AR2219" s="75"/>
      <c r="AS2219" s="75"/>
      <c r="AT2219" s="75"/>
      <c r="AU2219" s="75"/>
      <c r="AV2219" s="75"/>
      <c r="AW2219" s="82">
        <f>MIN(AV2223:AV2240)</f>
        <v>10</v>
      </c>
      <c r="AX2219" s="83"/>
      <c r="AY2219" s="83"/>
      <c r="AZ2219" s="79"/>
      <c r="BA2219" s="80"/>
      <c r="BB2219" s="71"/>
      <c r="BC2219" s="95"/>
      <c r="BD2219" s="41">
        <v>4</v>
      </c>
      <c r="BE2219" s="52">
        <v>45</v>
      </c>
      <c r="BF2219" s="103">
        <v>4522</v>
      </c>
      <c r="BG2219" s="278" t="s">
        <v>48</v>
      </c>
    </row>
    <row r="2220" spans="1:59" s="63" customFormat="1" ht="12.75" x14ac:dyDescent="0.2">
      <c r="A2220" s="196">
        <v>4</v>
      </c>
      <c r="B2220" s="197" t="s">
        <v>422</v>
      </c>
      <c r="C2220" s="208">
        <v>45</v>
      </c>
      <c r="D2220" s="209" t="s">
        <v>794</v>
      </c>
      <c r="E2220" s="212">
        <v>4522</v>
      </c>
      <c r="F2220" s="213" t="s">
        <v>835</v>
      </c>
      <c r="G2220" s="231"/>
      <c r="H2220" s="81" t="s">
        <v>49</v>
      </c>
      <c r="I2220" s="223"/>
      <c r="J2220" s="73"/>
      <c r="K2220" s="73"/>
      <c r="L2220" s="73"/>
      <c r="M2220" s="74"/>
      <c r="N2220" s="247"/>
      <c r="O2220" s="306"/>
      <c r="P2220" s="105"/>
      <c r="Q2220" s="75"/>
      <c r="R2220" s="75"/>
      <c r="S2220" s="75"/>
      <c r="T2220" s="75"/>
      <c r="U2220" s="75"/>
      <c r="V2220" s="75"/>
      <c r="W2220" s="75"/>
      <c r="X2220" s="75"/>
      <c r="Y2220" s="84">
        <f>IF(ISNUMBER(AVERAGE(X2223:X2240)),AVERAGE(X2223:X2240),0)</f>
        <v>1394.4444444444443</v>
      </c>
      <c r="Z2220" s="83"/>
      <c r="AA2220" s="83"/>
      <c r="AB2220" s="75"/>
      <c r="AC2220" s="75"/>
      <c r="AD2220" s="75"/>
      <c r="AE2220" s="75"/>
      <c r="AF2220" s="75"/>
      <c r="AG2220" s="75"/>
      <c r="AH2220" s="75"/>
      <c r="AI2220" s="75"/>
      <c r="AJ2220" s="84">
        <f>IF(ISNUMBER(AVERAGE(AI2223:AI2240)),AVERAGE(AI2223:AI2240),0)</f>
        <v>0</v>
      </c>
      <c r="AK2220" s="83"/>
      <c r="AL2220" s="83"/>
      <c r="AM2220" s="75"/>
      <c r="AN2220" s="75"/>
      <c r="AO2220" s="75"/>
      <c r="AP2220" s="75"/>
      <c r="AQ2220" s="75"/>
      <c r="AR2220" s="75"/>
      <c r="AS2220" s="75"/>
      <c r="AT2220" s="75"/>
      <c r="AU2220" s="75"/>
      <c r="AV2220" s="75"/>
      <c r="AW2220" s="84">
        <f>IF(ISNUMBER(AVERAGE(AV2223:AV2240)),AVERAGE(AV2223:AV2240),0)</f>
        <v>645</v>
      </c>
      <c r="AX2220" s="83"/>
      <c r="AY2220" s="83"/>
      <c r="AZ2220" s="79"/>
      <c r="BA2220" s="80"/>
      <c r="BB2220" s="71"/>
      <c r="BC2220" s="95"/>
      <c r="BD2220" s="41">
        <v>4</v>
      </c>
      <c r="BE2220" s="52">
        <v>45</v>
      </c>
      <c r="BF2220" s="103">
        <v>4522</v>
      </c>
      <c r="BG2220" s="278" t="s">
        <v>49</v>
      </c>
    </row>
    <row r="2221" spans="1:59" s="63" customFormat="1" ht="12.75" x14ac:dyDescent="0.2">
      <c r="A2221" s="196">
        <v>4</v>
      </c>
      <c r="B2221" s="197" t="s">
        <v>422</v>
      </c>
      <c r="C2221" s="208">
        <v>45</v>
      </c>
      <c r="D2221" s="209" t="s">
        <v>794</v>
      </c>
      <c r="E2221" s="212">
        <v>4522</v>
      </c>
      <c r="F2221" s="213" t="s">
        <v>835</v>
      </c>
      <c r="G2221" s="231"/>
      <c r="H2221" s="81" t="s">
        <v>50</v>
      </c>
      <c r="I2221" s="223"/>
      <c r="J2221" s="73"/>
      <c r="K2221" s="73"/>
      <c r="L2221" s="73"/>
      <c r="M2221" s="74"/>
      <c r="N2221" s="247"/>
      <c r="O2221" s="306"/>
      <c r="P2221" s="105"/>
      <c r="Q2221" s="75"/>
      <c r="R2221" s="75"/>
      <c r="S2221" s="75"/>
      <c r="T2221" s="75"/>
      <c r="U2221" s="75"/>
      <c r="V2221" s="75"/>
      <c r="W2221" s="75"/>
      <c r="X2221" s="75"/>
      <c r="Y2221" s="84">
        <f>MAX(X2223:X2240)</f>
        <v>25000</v>
      </c>
      <c r="Z2221" s="83"/>
      <c r="AA2221" s="83"/>
      <c r="AB2221" s="75"/>
      <c r="AC2221" s="75"/>
      <c r="AD2221" s="75"/>
      <c r="AE2221" s="75"/>
      <c r="AF2221" s="75"/>
      <c r="AG2221" s="75"/>
      <c r="AH2221" s="75"/>
      <c r="AI2221" s="75"/>
      <c r="AJ2221" s="84">
        <f>MAX(AI2223:AI2240)</f>
        <v>0</v>
      </c>
      <c r="AK2221" s="83"/>
      <c r="AL2221" s="83"/>
      <c r="AM2221" s="75"/>
      <c r="AN2221" s="75"/>
      <c r="AO2221" s="75"/>
      <c r="AP2221" s="75"/>
      <c r="AQ2221" s="75"/>
      <c r="AR2221" s="75"/>
      <c r="AS2221" s="75"/>
      <c r="AT2221" s="75"/>
      <c r="AU2221" s="75"/>
      <c r="AV2221" s="75"/>
      <c r="AW2221" s="84">
        <f>MAX(AV2223:AV2240)</f>
        <v>1000</v>
      </c>
      <c r="AX2221" s="83"/>
      <c r="AY2221" s="83"/>
      <c r="AZ2221" s="79"/>
      <c r="BA2221" s="80"/>
      <c r="BB2221" s="71"/>
      <c r="BC2221" s="95"/>
      <c r="BD2221" s="41">
        <v>4</v>
      </c>
      <c r="BE2221" s="52">
        <v>45</v>
      </c>
      <c r="BF2221" s="103">
        <v>4522</v>
      </c>
      <c r="BG2221" s="278" t="s">
        <v>50</v>
      </c>
    </row>
    <row r="2222" spans="1:59" s="63" customFormat="1" ht="12.75" x14ac:dyDescent="0.2">
      <c r="A2222" s="196">
        <v>4</v>
      </c>
      <c r="B2222" s="197" t="s">
        <v>422</v>
      </c>
      <c r="C2222" s="208">
        <v>45</v>
      </c>
      <c r="D2222" s="209" t="s">
        <v>794</v>
      </c>
      <c r="E2222" s="212">
        <v>4522</v>
      </c>
      <c r="F2222" s="213" t="s">
        <v>835</v>
      </c>
      <c r="G2222" s="231"/>
      <c r="H2222" s="85" t="s">
        <v>51</v>
      </c>
      <c r="I2222" s="223"/>
      <c r="J2222" s="73"/>
      <c r="K2222" s="73"/>
      <c r="L2222" s="73"/>
      <c r="M2222" s="74"/>
      <c r="N2222" s="248">
        <f>SUM(N2223:N2240)</f>
        <v>18</v>
      </c>
      <c r="O2222" s="293">
        <f>SUM(O2223:O2240)</f>
        <v>1.0000000000000002</v>
      </c>
      <c r="P2222" s="292"/>
      <c r="Q2222" s="87"/>
      <c r="R2222" s="87"/>
      <c r="S2222" s="87"/>
      <c r="T2222" s="87"/>
      <c r="U2222" s="87"/>
      <c r="V2222" s="87"/>
      <c r="W2222" s="87"/>
      <c r="X2222" s="87"/>
      <c r="Y2222" s="88"/>
      <c r="Z2222" s="119">
        <f>SUM(Z2223:Z2240)</f>
        <v>1394.4444444444446</v>
      </c>
      <c r="AA2222" s="120"/>
      <c r="AB2222" s="111"/>
      <c r="AC2222" s="111"/>
      <c r="AD2222" s="111"/>
      <c r="AE2222" s="111"/>
      <c r="AF2222" s="111"/>
      <c r="AG2222" s="111"/>
      <c r="AH2222" s="111"/>
      <c r="AI2222" s="111"/>
      <c r="AJ2222" s="120"/>
      <c r="AK2222" s="119">
        <f>SUM(AK2223:AK2240)</f>
        <v>0</v>
      </c>
      <c r="AL2222" s="120"/>
      <c r="AM2222" s="111"/>
      <c r="AN2222" s="111"/>
      <c r="AO2222" s="111"/>
      <c r="AP2222" s="111"/>
      <c r="AQ2222" s="111"/>
      <c r="AR2222" s="111"/>
      <c r="AS2222" s="111"/>
      <c r="AT2222" s="111"/>
      <c r="AU2222" s="111"/>
      <c r="AV2222" s="111"/>
      <c r="AW2222" s="120"/>
      <c r="AX2222" s="119">
        <f>SUM(AX2223:AX2240)</f>
        <v>645</v>
      </c>
      <c r="AY2222" s="88"/>
      <c r="AZ2222" s="79"/>
      <c r="BA2222" s="80"/>
      <c r="BB2222" s="71"/>
      <c r="BC2222" s="95"/>
      <c r="BD2222" s="41">
        <v>4</v>
      </c>
      <c r="BE2222" s="52">
        <v>45</v>
      </c>
      <c r="BF2222" s="103">
        <v>4522</v>
      </c>
      <c r="BG2222" s="279" t="s">
        <v>51</v>
      </c>
    </row>
    <row r="2223" spans="1:59" s="63" customFormat="1" ht="12.75" x14ac:dyDescent="0.2">
      <c r="A2223" s="196">
        <v>4</v>
      </c>
      <c r="B2223" s="197" t="s">
        <v>422</v>
      </c>
      <c r="C2223" s="208">
        <v>45</v>
      </c>
      <c r="D2223" s="209" t="s">
        <v>794</v>
      </c>
      <c r="E2223" s="212">
        <v>4522</v>
      </c>
      <c r="F2223" s="213" t="s">
        <v>835</v>
      </c>
      <c r="G2223" s="231"/>
      <c r="H2223" s="89" t="s">
        <v>52</v>
      </c>
      <c r="I2223" s="90" t="s">
        <v>819</v>
      </c>
      <c r="J2223" s="90"/>
      <c r="K2223" s="90" t="s">
        <v>64</v>
      </c>
      <c r="L2223" s="90" t="s">
        <v>528</v>
      </c>
      <c r="M2223" s="91"/>
      <c r="N2223" s="312">
        <v>1</v>
      </c>
      <c r="O2223" s="313">
        <f>N2223/N$2222</f>
        <v>5.5555555555555552E-2</v>
      </c>
      <c r="P2223" s="104"/>
      <c r="Q2223" s="92"/>
      <c r="R2223" s="92"/>
      <c r="S2223" s="92"/>
      <c r="T2223" s="92"/>
      <c r="U2223" s="92"/>
      <c r="V2223" s="92"/>
      <c r="W2223" s="92"/>
      <c r="X2223" s="109">
        <f t="shared" ref="X2223:X2240" si="300">P2223*P$7+Q2223*Q$7+R2223*R$7+S2223*S$7+T2223*T$7+U2223*U$7+V2223*V$7+W2223*W$7</f>
        <v>0</v>
      </c>
      <c r="Y2223" s="83"/>
      <c r="Z2223" s="110">
        <f t="shared" ref="Z2223:Z2240" si="301">X2223*$O2223</f>
        <v>0</v>
      </c>
      <c r="AA2223" s="111"/>
      <c r="AB2223" s="92"/>
      <c r="AC2223" s="92"/>
      <c r="AD2223" s="92"/>
      <c r="AE2223" s="92"/>
      <c r="AF2223" s="92"/>
      <c r="AG2223" s="92"/>
      <c r="AH2223" s="92"/>
      <c r="AI2223" s="109">
        <f t="shared" ref="AI2223:AI2240" si="302">AB2223*AB$7+AC2223*AC$7+AD2223*AD$7+AE2223*AE$7+AF2223*AF$7+AG2223*AG$7+AH2223*AH$7</f>
        <v>0</v>
      </c>
      <c r="AJ2223" s="83"/>
      <c r="AK2223" s="110">
        <f t="shared" ref="AK2223:AK2240" si="303">AI2223*$O2223</f>
        <v>0</v>
      </c>
      <c r="AL2223" s="111"/>
      <c r="AM2223" s="92"/>
      <c r="AN2223" s="92"/>
      <c r="AO2223" s="92"/>
      <c r="AP2223" s="92">
        <v>1</v>
      </c>
      <c r="AQ2223" s="92"/>
      <c r="AR2223" s="92"/>
      <c r="AS2223" s="92"/>
      <c r="AT2223" s="92"/>
      <c r="AU2223" s="92"/>
      <c r="AV2223" s="109">
        <f t="shared" ref="AV2223:AV2240" si="304">AM2223*AM$7+AN2223*AN$7+AO2223*AO$7+AP2223*AP$7+AQ2223*AQ$7+AR2223*AR$7+AS2223*AS$7+AT2223*AT$7+AU2223*AU$7</f>
        <v>100</v>
      </c>
      <c r="AW2223" s="75"/>
      <c r="AX2223" s="110">
        <f t="shared" ref="AX2223:AX2240" si="305">AV2223*$O2223</f>
        <v>5.5555555555555554</v>
      </c>
      <c r="AY2223" s="111"/>
      <c r="AZ2223" s="93"/>
      <c r="BA2223" s="94" t="s">
        <v>105</v>
      </c>
      <c r="BB2223" s="71"/>
      <c r="BC2223" s="95"/>
      <c r="BD2223" s="41">
        <v>4</v>
      </c>
      <c r="BE2223" s="52">
        <v>45</v>
      </c>
      <c r="BF2223" s="103">
        <v>4522</v>
      </c>
      <c r="BG2223" s="280" t="s">
        <v>52</v>
      </c>
    </row>
    <row r="2224" spans="1:59" s="63" customFormat="1" ht="12.75" x14ac:dyDescent="0.2">
      <c r="A2224" s="196">
        <v>4</v>
      </c>
      <c r="B2224" s="197" t="s">
        <v>422</v>
      </c>
      <c r="C2224" s="208">
        <v>45</v>
      </c>
      <c r="D2224" s="209" t="s">
        <v>794</v>
      </c>
      <c r="E2224" s="212">
        <v>4522</v>
      </c>
      <c r="F2224" s="213" t="s">
        <v>835</v>
      </c>
      <c r="G2224" s="231"/>
      <c r="H2224" s="89"/>
      <c r="I2224" s="90" t="s">
        <v>830</v>
      </c>
      <c r="J2224" s="90"/>
      <c r="K2224" s="90" t="s">
        <v>64</v>
      </c>
      <c r="L2224" s="90" t="s">
        <v>313</v>
      </c>
      <c r="M2224" s="91"/>
      <c r="N2224" s="312">
        <v>1</v>
      </c>
      <c r="O2224" s="313">
        <f>N2224/N$2222</f>
        <v>5.5555555555555552E-2</v>
      </c>
      <c r="P2224" s="104"/>
      <c r="Q2224" s="92"/>
      <c r="R2224" s="92"/>
      <c r="S2224" s="92"/>
      <c r="T2224" s="92"/>
      <c r="U2224" s="92"/>
      <c r="V2224" s="92"/>
      <c r="W2224" s="92"/>
      <c r="X2224" s="109">
        <f t="shared" si="300"/>
        <v>0</v>
      </c>
      <c r="Y2224" s="83"/>
      <c r="Z2224" s="110">
        <f t="shared" si="301"/>
        <v>0</v>
      </c>
      <c r="AA2224" s="111"/>
      <c r="AB2224" s="92"/>
      <c r="AC2224" s="92"/>
      <c r="AD2224" s="92"/>
      <c r="AE2224" s="92"/>
      <c r="AF2224" s="92"/>
      <c r="AG2224" s="92"/>
      <c r="AH2224" s="92"/>
      <c r="AI2224" s="109">
        <f t="shared" si="302"/>
        <v>0</v>
      </c>
      <c r="AJ2224" s="83"/>
      <c r="AK2224" s="110">
        <f t="shared" si="303"/>
        <v>0</v>
      </c>
      <c r="AL2224" s="111"/>
      <c r="AM2224" s="92">
        <v>1</v>
      </c>
      <c r="AN2224" s="92"/>
      <c r="AO2224" s="92"/>
      <c r="AP2224" s="92"/>
      <c r="AQ2224" s="92"/>
      <c r="AR2224" s="92"/>
      <c r="AS2224" s="92"/>
      <c r="AT2224" s="92"/>
      <c r="AU2224" s="92"/>
      <c r="AV2224" s="109">
        <f t="shared" si="304"/>
        <v>10</v>
      </c>
      <c r="AW2224" s="75"/>
      <c r="AX2224" s="110">
        <f t="shared" si="305"/>
        <v>0.55555555555555558</v>
      </c>
      <c r="AY2224" s="111"/>
      <c r="AZ2224" s="93"/>
      <c r="BA2224" s="94" t="s">
        <v>554</v>
      </c>
      <c r="BB2224" s="71"/>
      <c r="BC2224" s="95"/>
      <c r="BD2224" s="41">
        <v>4</v>
      </c>
      <c r="BE2224" s="52">
        <v>45</v>
      </c>
      <c r="BF2224" s="103">
        <v>4522</v>
      </c>
      <c r="BG2224" s="280" t="s">
        <v>52</v>
      </c>
    </row>
    <row r="2225" spans="1:59" s="63" customFormat="1" ht="12.75" x14ac:dyDescent="0.2">
      <c r="A2225" s="196">
        <v>4</v>
      </c>
      <c r="B2225" s="197" t="s">
        <v>422</v>
      </c>
      <c r="C2225" s="208">
        <v>45</v>
      </c>
      <c r="D2225" s="209" t="s">
        <v>794</v>
      </c>
      <c r="E2225" s="212">
        <v>4522</v>
      </c>
      <c r="F2225" s="213" t="s">
        <v>835</v>
      </c>
      <c r="G2225" s="231"/>
      <c r="H2225" s="89"/>
      <c r="I2225" s="90" t="s">
        <v>836</v>
      </c>
      <c r="J2225" s="90"/>
      <c r="K2225" s="90" t="s">
        <v>64</v>
      </c>
      <c r="L2225" s="90" t="s">
        <v>119</v>
      </c>
      <c r="M2225" s="91"/>
      <c r="N2225" s="312">
        <v>1</v>
      </c>
      <c r="O2225" s="313">
        <f t="shared" ref="O2225:O2240" si="306">N2225/N$2222</f>
        <v>5.5555555555555552E-2</v>
      </c>
      <c r="P2225" s="104"/>
      <c r="Q2225" s="92"/>
      <c r="R2225" s="92"/>
      <c r="S2225" s="92"/>
      <c r="T2225" s="92"/>
      <c r="U2225" s="92"/>
      <c r="V2225" s="92"/>
      <c r="W2225" s="92"/>
      <c r="X2225" s="109">
        <f t="shared" si="300"/>
        <v>0</v>
      </c>
      <c r="Y2225" s="83"/>
      <c r="Z2225" s="110">
        <f t="shared" si="301"/>
        <v>0</v>
      </c>
      <c r="AA2225" s="111"/>
      <c r="AB2225" s="92"/>
      <c r="AC2225" s="92"/>
      <c r="AD2225" s="92"/>
      <c r="AE2225" s="92"/>
      <c r="AF2225" s="92"/>
      <c r="AG2225" s="92"/>
      <c r="AH2225" s="92"/>
      <c r="AI2225" s="109">
        <f t="shared" si="302"/>
        <v>0</v>
      </c>
      <c r="AJ2225" s="83"/>
      <c r="AK2225" s="110">
        <f t="shared" si="303"/>
        <v>0</v>
      </c>
      <c r="AL2225" s="111"/>
      <c r="AM2225" s="92"/>
      <c r="AN2225" s="92"/>
      <c r="AO2225" s="92"/>
      <c r="AP2225" s="92"/>
      <c r="AQ2225" s="92"/>
      <c r="AR2225" s="92"/>
      <c r="AS2225" s="92">
        <v>1</v>
      </c>
      <c r="AT2225" s="92"/>
      <c r="AU2225" s="92"/>
      <c r="AV2225" s="109">
        <f t="shared" si="304"/>
        <v>1000</v>
      </c>
      <c r="AW2225" s="75"/>
      <c r="AX2225" s="110">
        <f t="shared" si="305"/>
        <v>55.55555555555555</v>
      </c>
      <c r="AY2225" s="111"/>
      <c r="AZ2225" s="93"/>
      <c r="BA2225" s="94" t="s">
        <v>554</v>
      </c>
      <c r="BB2225" s="71"/>
      <c r="BC2225" s="95"/>
      <c r="BD2225" s="41">
        <v>4</v>
      </c>
      <c r="BE2225" s="52">
        <v>45</v>
      </c>
      <c r="BF2225" s="103">
        <v>4522</v>
      </c>
      <c r="BG2225" s="280" t="s">
        <v>52</v>
      </c>
    </row>
    <row r="2226" spans="1:59" s="63" customFormat="1" ht="12.75" x14ac:dyDescent="0.2">
      <c r="A2226" s="196">
        <v>4</v>
      </c>
      <c r="B2226" s="197" t="s">
        <v>422</v>
      </c>
      <c r="C2226" s="208">
        <v>45</v>
      </c>
      <c r="D2226" s="209" t="s">
        <v>794</v>
      </c>
      <c r="E2226" s="212">
        <v>4522</v>
      </c>
      <c r="F2226" s="213" t="s">
        <v>835</v>
      </c>
      <c r="G2226" s="231"/>
      <c r="H2226" s="89"/>
      <c r="I2226" s="90" t="s">
        <v>837</v>
      </c>
      <c r="J2226" s="90"/>
      <c r="K2226" s="90" t="s">
        <v>64</v>
      </c>
      <c r="L2226" s="90" t="s">
        <v>188</v>
      </c>
      <c r="M2226" s="91"/>
      <c r="N2226" s="312">
        <v>1</v>
      </c>
      <c r="O2226" s="313">
        <f t="shared" si="306"/>
        <v>5.5555555555555552E-2</v>
      </c>
      <c r="P2226" s="104"/>
      <c r="Q2226" s="92"/>
      <c r="R2226" s="92"/>
      <c r="S2226" s="92"/>
      <c r="T2226" s="92"/>
      <c r="U2226" s="92"/>
      <c r="V2226" s="92"/>
      <c r="W2226" s="92"/>
      <c r="X2226" s="109">
        <f t="shared" si="300"/>
        <v>0</v>
      </c>
      <c r="Y2226" s="83"/>
      <c r="Z2226" s="110">
        <f t="shared" si="301"/>
        <v>0</v>
      </c>
      <c r="AA2226" s="111"/>
      <c r="AB2226" s="92"/>
      <c r="AC2226" s="92"/>
      <c r="AD2226" s="92"/>
      <c r="AE2226" s="92"/>
      <c r="AF2226" s="92"/>
      <c r="AG2226" s="92"/>
      <c r="AH2226" s="92"/>
      <c r="AI2226" s="109">
        <f t="shared" si="302"/>
        <v>0</v>
      </c>
      <c r="AJ2226" s="83"/>
      <c r="AK2226" s="110">
        <f t="shared" si="303"/>
        <v>0</v>
      </c>
      <c r="AL2226" s="111"/>
      <c r="AM2226" s="92"/>
      <c r="AN2226" s="92"/>
      <c r="AO2226" s="92"/>
      <c r="AP2226" s="92"/>
      <c r="AQ2226" s="92"/>
      <c r="AR2226" s="92"/>
      <c r="AS2226" s="92">
        <v>1</v>
      </c>
      <c r="AT2226" s="92"/>
      <c r="AU2226" s="92"/>
      <c r="AV2226" s="109">
        <f t="shared" si="304"/>
        <v>1000</v>
      </c>
      <c r="AW2226" s="75"/>
      <c r="AX2226" s="110">
        <f t="shared" si="305"/>
        <v>55.55555555555555</v>
      </c>
      <c r="AY2226" s="111"/>
      <c r="AZ2226" s="93"/>
      <c r="BA2226" s="94" t="s">
        <v>554</v>
      </c>
      <c r="BB2226" s="71"/>
      <c r="BC2226" s="95"/>
      <c r="BD2226" s="41">
        <v>4</v>
      </c>
      <c r="BE2226" s="52">
        <v>45</v>
      </c>
      <c r="BF2226" s="103">
        <v>4522</v>
      </c>
      <c r="BG2226" s="280" t="s">
        <v>52</v>
      </c>
    </row>
    <row r="2227" spans="1:59" s="63" customFormat="1" ht="12.75" x14ac:dyDescent="0.2">
      <c r="A2227" s="196">
        <v>4</v>
      </c>
      <c r="B2227" s="197" t="s">
        <v>422</v>
      </c>
      <c r="C2227" s="208">
        <v>45</v>
      </c>
      <c r="D2227" s="209" t="s">
        <v>794</v>
      </c>
      <c r="E2227" s="212">
        <v>4522</v>
      </c>
      <c r="F2227" s="213" t="s">
        <v>835</v>
      </c>
      <c r="G2227" s="231"/>
      <c r="H2227" s="89"/>
      <c r="I2227" s="90" t="s">
        <v>763</v>
      </c>
      <c r="J2227" s="90"/>
      <c r="K2227" s="90" t="s">
        <v>64</v>
      </c>
      <c r="L2227" s="90" t="s">
        <v>119</v>
      </c>
      <c r="M2227" s="91"/>
      <c r="N2227" s="312">
        <v>1</v>
      </c>
      <c r="O2227" s="313">
        <f t="shared" si="306"/>
        <v>5.5555555555555552E-2</v>
      </c>
      <c r="P2227" s="104"/>
      <c r="Q2227" s="92"/>
      <c r="R2227" s="92"/>
      <c r="S2227" s="92"/>
      <c r="T2227" s="92"/>
      <c r="U2227" s="92"/>
      <c r="V2227" s="92"/>
      <c r="W2227" s="92"/>
      <c r="X2227" s="109">
        <f t="shared" si="300"/>
        <v>0</v>
      </c>
      <c r="Y2227" s="83"/>
      <c r="Z2227" s="110">
        <f t="shared" si="301"/>
        <v>0</v>
      </c>
      <c r="AA2227" s="111"/>
      <c r="AB2227" s="92"/>
      <c r="AC2227" s="92"/>
      <c r="AD2227" s="92"/>
      <c r="AE2227" s="92"/>
      <c r="AF2227" s="92"/>
      <c r="AG2227" s="92"/>
      <c r="AH2227" s="92"/>
      <c r="AI2227" s="109">
        <f t="shared" si="302"/>
        <v>0</v>
      </c>
      <c r="AJ2227" s="83"/>
      <c r="AK2227" s="110">
        <f t="shared" si="303"/>
        <v>0</v>
      </c>
      <c r="AL2227" s="111"/>
      <c r="AM2227" s="92"/>
      <c r="AN2227" s="92"/>
      <c r="AO2227" s="92"/>
      <c r="AP2227" s="92"/>
      <c r="AQ2227" s="92"/>
      <c r="AR2227" s="92"/>
      <c r="AS2227" s="92">
        <v>1</v>
      </c>
      <c r="AT2227" s="92"/>
      <c r="AU2227" s="92"/>
      <c r="AV2227" s="109">
        <f t="shared" si="304"/>
        <v>1000</v>
      </c>
      <c r="AW2227" s="75"/>
      <c r="AX2227" s="110">
        <f t="shared" si="305"/>
        <v>55.55555555555555</v>
      </c>
      <c r="AY2227" s="111"/>
      <c r="AZ2227" s="93"/>
      <c r="BA2227" s="94" t="s">
        <v>554</v>
      </c>
      <c r="BB2227" s="71"/>
      <c r="BC2227" s="95"/>
      <c r="BD2227" s="41">
        <v>4</v>
      </c>
      <c r="BE2227" s="52">
        <v>45</v>
      </c>
      <c r="BF2227" s="103">
        <v>4522</v>
      </c>
      <c r="BG2227" s="280" t="s">
        <v>52</v>
      </c>
    </row>
    <row r="2228" spans="1:59" s="63" customFormat="1" ht="12.75" x14ac:dyDescent="0.2">
      <c r="A2228" s="196">
        <v>4</v>
      </c>
      <c r="B2228" s="197" t="s">
        <v>422</v>
      </c>
      <c r="C2228" s="208">
        <v>45</v>
      </c>
      <c r="D2228" s="209" t="s">
        <v>794</v>
      </c>
      <c r="E2228" s="212">
        <v>4522</v>
      </c>
      <c r="F2228" s="213" t="s">
        <v>835</v>
      </c>
      <c r="G2228" s="231"/>
      <c r="H2228" s="89"/>
      <c r="I2228" s="90" t="s">
        <v>326</v>
      </c>
      <c r="J2228" s="90"/>
      <c r="K2228" s="90" t="s">
        <v>64</v>
      </c>
      <c r="L2228" s="90" t="s">
        <v>119</v>
      </c>
      <c r="M2228" s="91"/>
      <c r="N2228" s="312">
        <v>1</v>
      </c>
      <c r="O2228" s="313">
        <f t="shared" si="306"/>
        <v>5.5555555555555552E-2</v>
      </c>
      <c r="P2228" s="104"/>
      <c r="Q2228" s="92"/>
      <c r="R2228" s="92"/>
      <c r="S2228" s="92"/>
      <c r="T2228" s="92"/>
      <c r="U2228" s="92"/>
      <c r="V2228" s="92"/>
      <c r="W2228" s="92"/>
      <c r="X2228" s="109">
        <f t="shared" si="300"/>
        <v>0</v>
      </c>
      <c r="Y2228" s="83"/>
      <c r="Z2228" s="110">
        <f t="shared" si="301"/>
        <v>0</v>
      </c>
      <c r="AA2228" s="111"/>
      <c r="AB2228" s="92"/>
      <c r="AC2228" s="92"/>
      <c r="AD2228" s="92"/>
      <c r="AE2228" s="92"/>
      <c r="AF2228" s="92"/>
      <c r="AG2228" s="92"/>
      <c r="AH2228" s="92"/>
      <c r="AI2228" s="109">
        <f t="shared" si="302"/>
        <v>0</v>
      </c>
      <c r="AJ2228" s="83"/>
      <c r="AK2228" s="110">
        <f t="shared" si="303"/>
        <v>0</v>
      </c>
      <c r="AL2228" s="111"/>
      <c r="AM2228" s="92"/>
      <c r="AN2228" s="92"/>
      <c r="AO2228" s="92"/>
      <c r="AP2228" s="92"/>
      <c r="AQ2228" s="92"/>
      <c r="AR2228" s="92"/>
      <c r="AS2228" s="92">
        <v>1</v>
      </c>
      <c r="AT2228" s="92"/>
      <c r="AU2228" s="92"/>
      <c r="AV2228" s="109">
        <f t="shared" si="304"/>
        <v>1000</v>
      </c>
      <c r="AW2228" s="75"/>
      <c r="AX2228" s="110">
        <f t="shared" si="305"/>
        <v>55.55555555555555</v>
      </c>
      <c r="AY2228" s="111"/>
      <c r="AZ2228" s="93"/>
      <c r="BA2228" s="94" t="s">
        <v>554</v>
      </c>
      <c r="BB2228" s="71"/>
      <c r="BC2228" s="95"/>
      <c r="BD2228" s="41">
        <v>4</v>
      </c>
      <c r="BE2228" s="52">
        <v>45</v>
      </c>
      <c r="BF2228" s="103">
        <v>4522</v>
      </c>
      <c r="BG2228" s="280" t="s">
        <v>52</v>
      </c>
    </row>
    <row r="2229" spans="1:59" s="63" customFormat="1" ht="12.75" x14ac:dyDescent="0.2">
      <c r="A2229" s="196">
        <v>4</v>
      </c>
      <c r="B2229" s="197" t="s">
        <v>422</v>
      </c>
      <c r="C2229" s="208">
        <v>45</v>
      </c>
      <c r="D2229" s="209" t="s">
        <v>794</v>
      </c>
      <c r="E2229" s="212">
        <v>4522</v>
      </c>
      <c r="F2229" s="213" t="s">
        <v>835</v>
      </c>
      <c r="G2229" s="231"/>
      <c r="H2229" s="89"/>
      <c r="I2229" s="90" t="s">
        <v>838</v>
      </c>
      <c r="J2229" s="90"/>
      <c r="K2229" s="90" t="s">
        <v>64</v>
      </c>
      <c r="L2229" s="90" t="s">
        <v>119</v>
      </c>
      <c r="M2229" s="91"/>
      <c r="N2229" s="312">
        <v>1</v>
      </c>
      <c r="O2229" s="313">
        <f t="shared" si="306"/>
        <v>5.5555555555555552E-2</v>
      </c>
      <c r="P2229" s="104"/>
      <c r="Q2229" s="92"/>
      <c r="R2229" s="92"/>
      <c r="S2229" s="92"/>
      <c r="T2229" s="92"/>
      <c r="U2229" s="92"/>
      <c r="V2229" s="92"/>
      <c r="W2229" s="92"/>
      <c r="X2229" s="109">
        <f t="shared" si="300"/>
        <v>0</v>
      </c>
      <c r="Y2229" s="83"/>
      <c r="Z2229" s="110">
        <f t="shared" si="301"/>
        <v>0</v>
      </c>
      <c r="AA2229" s="111"/>
      <c r="AB2229" s="92"/>
      <c r="AC2229" s="92"/>
      <c r="AD2229" s="92"/>
      <c r="AE2229" s="92"/>
      <c r="AF2229" s="92"/>
      <c r="AG2229" s="92"/>
      <c r="AH2229" s="92"/>
      <c r="AI2229" s="109">
        <f t="shared" si="302"/>
        <v>0</v>
      </c>
      <c r="AJ2229" s="83"/>
      <c r="AK2229" s="110">
        <f t="shared" si="303"/>
        <v>0</v>
      </c>
      <c r="AL2229" s="111"/>
      <c r="AM2229" s="92"/>
      <c r="AN2229" s="92"/>
      <c r="AO2229" s="92"/>
      <c r="AP2229" s="92"/>
      <c r="AQ2229" s="92"/>
      <c r="AR2229" s="92"/>
      <c r="AS2229" s="92">
        <v>1</v>
      </c>
      <c r="AT2229" s="92"/>
      <c r="AU2229" s="92"/>
      <c r="AV2229" s="109">
        <f t="shared" si="304"/>
        <v>1000</v>
      </c>
      <c r="AW2229" s="75"/>
      <c r="AX2229" s="110">
        <f t="shared" si="305"/>
        <v>55.55555555555555</v>
      </c>
      <c r="AY2229" s="111"/>
      <c r="AZ2229" s="93"/>
      <c r="BA2229" s="94" t="s">
        <v>554</v>
      </c>
      <c r="BB2229" s="71"/>
      <c r="BC2229" s="95"/>
      <c r="BD2229" s="41">
        <v>4</v>
      </c>
      <c r="BE2229" s="52">
        <v>45</v>
      </c>
      <c r="BF2229" s="103">
        <v>4522</v>
      </c>
      <c r="BG2229" s="280" t="s">
        <v>52</v>
      </c>
    </row>
    <row r="2230" spans="1:59" s="63" customFormat="1" ht="12.75" x14ac:dyDescent="0.2">
      <c r="A2230" s="196">
        <v>4</v>
      </c>
      <c r="B2230" s="197" t="s">
        <v>422</v>
      </c>
      <c r="C2230" s="208">
        <v>45</v>
      </c>
      <c r="D2230" s="209" t="s">
        <v>794</v>
      </c>
      <c r="E2230" s="212">
        <v>4522</v>
      </c>
      <c r="F2230" s="213" t="s">
        <v>835</v>
      </c>
      <c r="G2230" s="231"/>
      <c r="H2230" s="89"/>
      <c r="I2230" s="90" t="s">
        <v>327</v>
      </c>
      <c r="J2230" s="90"/>
      <c r="K2230" s="90" t="s">
        <v>64</v>
      </c>
      <c r="L2230" s="90" t="s">
        <v>329</v>
      </c>
      <c r="M2230" s="91"/>
      <c r="N2230" s="312">
        <v>1</v>
      </c>
      <c r="O2230" s="313">
        <f t="shared" si="306"/>
        <v>5.5555555555555552E-2</v>
      </c>
      <c r="P2230" s="104"/>
      <c r="Q2230" s="92"/>
      <c r="R2230" s="92"/>
      <c r="S2230" s="92"/>
      <c r="T2230" s="92"/>
      <c r="U2230" s="92"/>
      <c r="V2230" s="92"/>
      <c r="W2230" s="92"/>
      <c r="X2230" s="109">
        <f t="shared" si="300"/>
        <v>0</v>
      </c>
      <c r="Y2230" s="83"/>
      <c r="Z2230" s="110">
        <f t="shared" si="301"/>
        <v>0</v>
      </c>
      <c r="AA2230" s="111"/>
      <c r="AB2230" s="92"/>
      <c r="AC2230" s="92"/>
      <c r="AD2230" s="92"/>
      <c r="AE2230" s="92"/>
      <c r="AF2230" s="92"/>
      <c r="AG2230" s="92"/>
      <c r="AH2230" s="92"/>
      <c r="AI2230" s="109">
        <f t="shared" si="302"/>
        <v>0</v>
      </c>
      <c r="AJ2230" s="83"/>
      <c r="AK2230" s="110">
        <f t="shared" si="303"/>
        <v>0</v>
      </c>
      <c r="AL2230" s="111"/>
      <c r="AM2230" s="92"/>
      <c r="AN2230" s="92"/>
      <c r="AO2230" s="92"/>
      <c r="AP2230" s="92"/>
      <c r="AQ2230" s="92">
        <v>1</v>
      </c>
      <c r="AR2230" s="92"/>
      <c r="AS2230" s="92"/>
      <c r="AT2230" s="92"/>
      <c r="AU2230" s="92"/>
      <c r="AV2230" s="109">
        <f t="shared" si="304"/>
        <v>250</v>
      </c>
      <c r="AW2230" s="75"/>
      <c r="AX2230" s="110">
        <f t="shared" si="305"/>
        <v>13.888888888888888</v>
      </c>
      <c r="AY2230" s="111"/>
      <c r="AZ2230" s="93"/>
      <c r="BA2230" s="94" t="s">
        <v>554</v>
      </c>
      <c r="BB2230" s="71"/>
      <c r="BC2230" s="95"/>
      <c r="BD2230" s="41">
        <v>4</v>
      </c>
      <c r="BE2230" s="52">
        <v>45</v>
      </c>
      <c r="BF2230" s="103">
        <v>4522</v>
      </c>
      <c r="BG2230" s="280" t="s">
        <v>52</v>
      </c>
    </row>
    <row r="2231" spans="1:59" s="63" customFormat="1" ht="12.75" x14ac:dyDescent="0.2">
      <c r="A2231" s="196">
        <v>4</v>
      </c>
      <c r="B2231" s="197" t="s">
        <v>422</v>
      </c>
      <c r="C2231" s="208">
        <v>45</v>
      </c>
      <c r="D2231" s="209" t="s">
        <v>794</v>
      </c>
      <c r="E2231" s="212">
        <v>4522</v>
      </c>
      <c r="F2231" s="213" t="s">
        <v>835</v>
      </c>
      <c r="G2231" s="231"/>
      <c r="H2231" s="89"/>
      <c r="I2231" s="90" t="s">
        <v>839</v>
      </c>
      <c r="J2231" s="90"/>
      <c r="K2231" s="90" t="s">
        <v>64</v>
      </c>
      <c r="L2231" s="90" t="s">
        <v>119</v>
      </c>
      <c r="M2231" s="91"/>
      <c r="N2231" s="312">
        <v>1</v>
      </c>
      <c r="O2231" s="313">
        <f t="shared" si="306"/>
        <v>5.5555555555555552E-2</v>
      </c>
      <c r="P2231" s="104"/>
      <c r="Q2231" s="92"/>
      <c r="R2231" s="92"/>
      <c r="S2231" s="92"/>
      <c r="T2231" s="92"/>
      <c r="U2231" s="92"/>
      <c r="V2231" s="92"/>
      <c r="W2231" s="92"/>
      <c r="X2231" s="109">
        <f t="shared" si="300"/>
        <v>0</v>
      </c>
      <c r="Y2231" s="83"/>
      <c r="Z2231" s="110">
        <f t="shared" si="301"/>
        <v>0</v>
      </c>
      <c r="AA2231" s="111"/>
      <c r="AB2231" s="92"/>
      <c r="AC2231" s="92"/>
      <c r="AD2231" s="92"/>
      <c r="AE2231" s="92"/>
      <c r="AF2231" s="92"/>
      <c r="AG2231" s="92"/>
      <c r="AH2231" s="92"/>
      <c r="AI2231" s="109">
        <f t="shared" si="302"/>
        <v>0</v>
      </c>
      <c r="AJ2231" s="83"/>
      <c r="AK2231" s="110">
        <f t="shared" si="303"/>
        <v>0</v>
      </c>
      <c r="AL2231" s="111"/>
      <c r="AM2231" s="92"/>
      <c r="AN2231" s="92"/>
      <c r="AO2231" s="92"/>
      <c r="AP2231" s="92"/>
      <c r="AQ2231" s="92"/>
      <c r="AR2231" s="92"/>
      <c r="AS2231" s="92">
        <v>1</v>
      </c>
      <c r="AT2231" s="92"/>
      <c r="AU2231" s="92"/>
      <c r="AV2231" s="109">
        <f t="shared" si="304"/>
        <v>1000</v>
      </c>
      <c r="AW2231" s="75"/>
      <c r="AX2231" s="110">
        <f t="shared" si="305"/>
        <v>55.55555555555555</v>
      </c>
      <c r="AY2231" s="111"/>
      <c r="AZ2231" s="93"/>
      <c r="BA2231" s="94" t="s">
        <v>554</v>
      </c>
      <c r="BB2231" s="71"/>
      <c r="BC2231" s="95"/>
      <c r="BD2231" s="41">
        <v>4</v>
      </c>
      <c r="BE2231" s="52">
        <v>45</v>
      </c>
      <c r="BF2231" s="103">
        <v>4522</v>
      </c>
      <c r="BG2231" s="280" t="s">
        <v>52</v>
      </c>
    </row>
    <row r="2232" spans="1:59" s="63" customFormat="1" ht="12.75" x14ac:dyDescent="0.2">
      <c r="A2232" s="196">
        <v>4</v>
      </c>
      <c r="B2232" s="197" t="s">
        <v>422</v>
      </c>
      <c r="C2232" s="208">
        <v>45</v>
      </c>
      <c r="D2232" s="209" t="s">
        <v>794</v>
      </c>
      <c r="E2232" s="212">
        <v>4522</v>
      </c>
      <c r="F2232" s="213" t="s">
        <v>835</v>
      </c>
      <c r="G2232" s="231"/>
      <c r="H2232" s="89"/>
      <c r="I2232" s="90" t="s">
        <v>840</v>
      </c>
      <c r="J2232" s="90"/>
      <c r="K2232" s="90" t="s">
        <v>64</v>
      </c>
      <c r="L2232" s="90" t="s">
        <v>679</v>
      </c>
      <c r="M2232" s="91"/>
      <c r="N2232" s="312">
        <v>1</v>
      </c>
      <c r="O2232" s="313">
        <f t="shared" si="306"/>
        <v>5.5555555555555552E-2</v>
      </c>
      <c r="P2232" s="104"/>
      <c r="Q2232" s="92"/>
      <c r="R2232" s="92"/>
      <c r="S2232" s="92"/>
      <c r="T2232" s="92"/>
      <c r="U2232" s="92"/>
      <c r="V2232" s="92"/>
      <c r="W2232" s="92"/>
      <c r="X2232" s="109">
        <f t="shared" si="300"/>
        <v>0</v>
      </c>
      <c r="Y2232" s="83"/>
      <c r="Z2232" s="110">
        <f t="shared" si="301"/>
        <v>0</v>
      </c>
      <c r="AA2232" s="111"/>
      <c r="AB2232" s="92"/>
      <c r="AC2232" s="92"/>
      <c r="AD2232" s="92"/>
      <c r="AE2232" s="92"/>
      <c r="AF2232" s="92"/>
      <c r="AG2232" s="92"/>
      <c r="AH2232" s="92"/>
      <c r="AI2232" s="109">
        <f t="shared" si="302"/>
        <v>0</v>
      </c>
      <c r="AJ2232" s="83"/>
      <c r="AK2232" s="110">
        <f t="shared" si="303"/>
        <v>0</v>
      </c>
      <c r="AL2232" s="111"/>
      <c r="AM2232" s="92"/>
      <c r="AN2232" s="92"/>
      <c r="AO2232" s="92"/>
      <c r="AP2232" s="92"/>
      <c r="AQ2232" s="92"/>
      <c r="AR2232" s="92"/>
      <c r="AS2232" s="92">
        <v>1</v>
      </c>
      <c r="AT2232" s="92"/>
      <c r="AU2232" s="92"/>
      <c r="AV2232" s="109">
        <f t="shared" si="304"/>
        <v>1000</v>
      </c>
      <c r="AW2232" s="75"/>
      <c r="AX2232" s="110">
        <f t="shared" si="305"/>
        <v>55.55555555555555</v>
      </c>
      <c r="AY2232" s="111"/>
      <c r="AZ2232" s="93"/>
      <c r="BA2232" s="94" t="s">
        <v>554</v>
      </c>
      <c r="BB2232" s="71"/>
      <c r="BC2232" s="95"/>
      <c r="BD2232" s="41">
        <v>4</v>
      </c>
      <c r="BE2232" s="52">
        <v>45</v>
      </c>
      <c r="BF2232" s="103">
        <v>4522</v>
      </c>
      <c r="BG2232" s="280" t="s">
        <v>52</v>
      </c>
    </row>
    <row r="2233" spans="1:59" s="63" customFormat="1" ht="12.75" x14ac:dyDescent="0.2">
      <c r="A2233" s="196">
        <v>4</v>
      </c>
      <c r="B2233" s="197" t="s">
        <v>422</v>
      </c>
      <c r="C2233" s="208">
        <v>45</v>
      </c>
      <c r="D2233" s="209" t="s">
        <v>794</v>
      </c>
      <c r="E2233" s="212">
        <v>4522</v>
      </c>
      <c r="F2233" s="213" t="s">
        <v>835</v>
      </c>
      <c r="G2233" s="231"/>
      <c r="H2233" s="89"/>
      <c r="I2233" s="90" t="s">
        <v>841</v>
      </c>
      <c r="J2233" s="90"/>
      <c r="K2233" s="90" t="s">
        <v>73</v>
      </c>
      <c r="L2233" s="90" t="s">
        <v>95</v>
      </c>
      <c r="M2233" s="91"/>
      <c r="N2233" s="312">
        <v>1</v>
      </c>
      <c r="O2233" s="313">
        <f t="shared" si="306"/>
        <v>5.5555555555555552E-2</v>
      </c>
      <c r="P2233" s="104"/>
      <c r="Q2233" s="92"/>
      <c r="R2233" s="92"/>
      <c r="S2233" s="92"/>
      <c r="T2233" s="92"/>
      <c r="U2233" s="92"/>
      <c r="V2233" s="92"/>
      <c r="W2233" s="92">
        <v>1</v>
      </c>
      <c r="X2233" s="109">
        <f t="shared" si="300"/>
        <v>25000</v>
      </c>
      <c r="Y2233" s="83"/>
      <c r="Z2233" s="110">
        <f t="shared" si="301"/>
        <v>1388.8888888888889</v>
      </c>
      <c r="AA2233" s="111"/>
      <c r="AB2233" s="92"/>
      <c r="AC2233" s="92"/>
      <c r="AD2233" s="92"/>
      <c r="AE2233" s="92"/>
      <c r="AF2233" s="92"/>
      <c r="AG2233" s="92"/>
      <c r="AH2233" s="92"/>
      <c r="AI2233" s="109">
        <f t="shared" si="302"/>
        <v>0</v>
      </c>
      <c r="AJ2233" s="83"/>
      <c r="AK2233" s="110">
        <f t="shared" si="303"/>
        <v>0</v>
      </c>
      <c r="AL2233" s="111"/>
      <c r="AM2233" s="92"/>
      <c r="AN2233" s="92"/>
      <c r="AO2233" s="92"/>
      <c r="AP2233" s="92">
        <v>1</v>
      </c>
      <c r="AQ2233" s="92"/>
      <c r="AR2233" s="92"/>
      <c r="AS2233" s="92"/>
      <c r="AT2233" s="92"/>
      <c r="AU2233" s="92"/>
      <c r="AV2233" s="109">
        <f t="shared" si="304"/>
        <v>100</v>
      </c>
      <c r="AW2233" s="75"/>
      <c r="AX2233" s="110">
        <f t="shared" si="305"/>
        <v>5.5555555555555554</v>
      </c>
      <c r="AY2233" s="111"/>
      <c r="AZ2233" s="93"/>
      <c r="BA2233" s="94" t="s">
        <v>554</v>
      </c>
      <c r="BB2233" s="71"/>
      <c r="BC2233" s="95"/>
      <c r="BD2233" s="41">
        <v>4</v>
      </c>
      <c r="BE2233" s="52">
        <v>45</v>
      </c>
      <c r="BF2233" s="103">
        <v>4522</v>
      </c>
      <c r="BG2233" s="280" t="s">
        <v>52</v>
      </c>
    </row>
    <row r="2234" spans="1:59" s="63" customFormat="1" ht="12.75" x14ac:dyDescent="0.2">
      <c r="A2234" s="196">
        <v>4</v>
      </c>
      <c r="B2234" s="197" t="s">
        <v>422</v>
      </c>
      <c r="C2234" s="208">
        <v>45</v>
      </c>
      <c r="D2234" s="209" t="s">
        <v>794</v>
      </c>
      <c r="E2234" s="212">
        <v>4522</v>
      </c>
      <c r="F2234" s="213" t="s">
        <v>835</v>
      </c>
      <c r="G2234" s="231"/>
      <c r="H2234" s="89"/>
      <c r="I2234" s="90" t="s">
        <v>532</v>
      </c>
      <c r="J2234" s="90"/>
      <c r="K2234" s="90" t="s">
        <v>64</v>
      </c>
      <c r="L2234" s="90" t="s">
        <v>533</v>
      </c>
      <c r="M2234" s="91"/>
      <c r="N2234" s="312">
        <v>1</v>
      </c>
      <c r="O2234" s="313">
        <f t="shared" si="306"/>
        <v>5.5555555555555552E-2</v>
      </c>
      <c r="P2234" s="104"/>
      <c r="Q2234" s="92"/>
      <c r="R2234" s="92"/>
      <c r="S2234" s="92"/>
      <c r="T2234" s="92"/>
      <c r="U2234" s="92"/>
      <c r="V2234" s="92"/>
      <c r="W2234" s="92"/>
      <c r="X2234" s="109">
        <f t="shared" si="300"/>
        <v>0</v>
      </c>
      <c r="Y2234" s="83"/>
      <c r="Z2234" s="110">
        <f t="shared" si="301"/>
        <v>0</v>
      </c>
      <c r="AA2234" s="111"/>
      <c r="AB2234" s="92"/>
      <c r="AC2234" s="92"/>
      <c r="AD2234" s="92"/>
      <c r="AE2234" s="92"/>
      <c r="AF2234" s="92"/>
      <c r="AG2234" s="92"/>
      <c r="AH2234" s="92"/>
      <c r="AI2234" s="109">
        <f t="shared" si="302"/>
        <v>0</v>
      </c>
      <c r="AJ2234" s="83"/>
      <c r="AK2234" s="110">
        <f t="shared" si="303"/>
        <v>0</v>
      </c>
      <c r="AL2234" s="111"/>
      <c r="AM2234" s="92"/>
      <c r="AN2234" s="92">
        <v>1</v>
      </c>
      <c r="AO2234" s="92"/>
      <c r="AP2234" s="92"/>
      <c r="AQ2234" s="92"/>
      <c r="AR2234" s="92"/>
      <c r="AS2234" s="92"/>
      <c r="AT2234" s="92"/>
      <c r="AU2234" s="92"/>
      <c r="AV2234" s="109">
        <f t="shared" si="304"/>
        <v>25</v>
      </c>
      <c r="AW2234" s="75"/>
      <c r="AX2234" s="110">
        <f t="shared" si="305"/>
        <v>1.3888888888888888</v>
      </c>
      <c r="AY2234" s="111"/>
      <c r="AZ2234" s="93"/>
      <c r="BA2234" s="94" t="s">
        <v>554</v>
      </c>
      <c r="BB2234" s="71"/>
      <c r="BC2234" s="95"/>
      <c r="BD2234" s="41">
        <v>4</v>
      </c>
      <c r="BE2234" s="52">
        <v>45</v>
      </c>
      <c r="BF2234" s="103">
        <v>4522</v>
      </c>
      <c r="BG2234" s="280" t="s">
        <v>52</v>
      </c>
    </row>
    <row r="2235" spans="1:59" s="63" customFormat="1" ht="12.75" x14ac:dyDescent="0.2">
      <c r="A2235" s="196">
        <v>4</v>
      </c>
      <c r="B2235" s="197" t="s">
        <v>422</v>
      </c>
      <c r="C2235" s="208">
        <v>45</v>
      </c>
      <c r="D2235" s="209" t="s">
        <v>794</v>
      </c>
      <c r="E2235" s="212">
        <v>4522</v>
      </c>
      <c r="F2235" s="213" t="s">
        <v>835</v>
      </c>
      <c r="G2235" s="231"/>
      <c r="H2235" s="89"/>
      <c r="I2235" s="90" t="s">
        <v>520</v>
      </c>
      <c r="J2235" s="90"/>
      <c r="K2235" s="90" t="s">
        <v>64</v>
      </c>
      <c r="L2235" s="90" t="s">
        <v>522</v>
      </c>
      <c r="M2235" s="91"/>
      <c r="N2235" s="312">
        <v>1</v>
      </c>
      <c r="O2235" s="313">
        <f t="shared" si="306"/>
        <v>5.5555555555555552E-2</v>
      </c>
      <c r="P2235" s="104"/>
      <c r="Q2235" s="92"/>
      <c r="R2235" s="92"/>
      <c r="S2235" s="92"/>
      <c r="T2235" s="92"/>
      <c r="U2235" s="92"/>
      <c r="V2235" s="92"/>
      <c r="W2235" s="92"/>
      <c r="X2235" s="109">
        <f t="shared" si="300"/>
        <v>0</v>
      </c>
      <c r="Y2235" s="83"/>
      <c r="Z2235" s="110">
        <f t="shared" si="301"/>
        <v>0</v>
      </c>
      <c r="AA2235" s="111"/>
      <c r="AB2235" s="92"/>
      <c r="AC2235" s="92"/>
      <c r="AD2235" s="92"/>
      <c r="AE2235" s="92"/>
      <c r="AF2235" s="92"/>
      <c r="AG2235" s="92"/>
      <c r="AH2235" s="92"/>
      <c r="AI2235" s="109">
        <f t="shared" si="302"/>
        <v>0</v>
      </c>
      <c r="AJ2235" s="83"/>
      <c r="AK2235" s="110">
        <f t="shared" si="303"/>
        <v>0</v>
      </c>
      <c r="AL2235" s="111"/>
      <c r="AM2235" s="92"/>
      <c r="AN2235" s="92">
        <v>1</v>
      </c>
      <c r="AO2235" s="92"/>
      <c r="AP2235" s="92"/>
      <c r="AQ2235" s="92"/>
      <c r="AR2235" s="92"/>
      <c r="AS2235" s="92"/>
      <c r="AT2235" s="92"/>
      <c r="AU2235" s="92"/>
      <c r="AV2235" s="109">
        <f t="shared" si="304"/>
        <v>25</v>
      </c>
      <c r="AW2235" s="75"/>
      <c r="AX2235" s="110">
        <f t="shared" si="305"/>
        <v>1.3888888888888888</v>
      </c>
      <c r="AY2235" s="111"/>
      <c r="AZ2235" s="93"/>
      <c r="BA2235" s="94" t="s">
        <v>131</v>
      </c>
      <c r="BB2235" s="71"/>
      <c r="BC2235" s="95"/>
      <c r="BD2235" s="41">
        <v>4</v>
      </c>
      <c r="BE2235" s="52">
        <v>45</v>
      </c>
      <c r="BF2235" s="103">
        <v>4522</v>
      </c>
      <c r="BG2235" s="280" t="s">
        <v>52</v>
      </c>
    </row>
    <row r="2236" spans="1:59" s="63" customFormat="1" ht="12.75" x14ac:dyDescent="0.2">
      <c r="A2236" s="196">
        <v>4</v>
      </c>
      <c r="B2236" s="197" t="s">
        <v>422</v>
      </c>
      <c r="C2236" s="208">
        <v>45</v>
      </c>
      <c r="D2236" s="209" t="s">
        <v>794</v>
      </c>
      <c r="E2236" s="212">
        <v>4522</v>
      </c>
      <c r="F2236" s="213" t="s">
        <v>835</v>
      </c>
      <c r="G2236" s="231"/>
      <c r="H2236" s="89"/>
      <c r="I2236" s="90" t="s">
        <v>324</v>
      </c>
      <c r="J2236" s="90"/>
      <c r="K2236" s="90" t="s">
        <v>64</v>
      </c>
      <c r="L2236" s="90" t="s">
        <v>528</v>
      </c>
      <c r="M2236" s="91"/>
      <c r="N2236" s="312">
        <v>1</v>
      </c>
      <c r="O2236" s="313">
        <f t="shared" si="306"/>
        <v>5.5555555555555552E-2</v>
      </c>
      <c r="P2236" s="104"/>
      <c r="Q2236" s="92"/>
      <c r="R2236" s="92"/>
      <c r="S2236" s="92"/>
      <c r="T2236" s="92"/>
      <c r="U2236" s="92"/>
      <c r="V2236" s="92"/>
      <c r="W2236" s="92"/>
      <c r="X2236" s="109">
        <f t="shared" si="300"/>
        <v>0</v>
      </c>
      <c r="Y2236" s="83"/>
      <c r="Z2236" s="110">
        <f t="shared" si="301"/>
        <v>0</v>
      </c>
      <c r="AA2236" s="111"/>
      <c r="AB2236" s="92"/>
      <c r="AC2236" s="92"/>
      <c r="AD2236" s="92"/>
      <c r="AE2236" s="92"/>
      <c r="AF2236" s="92"/>
      <c r="AG2236" s="92"/>
      <c r="AH2236" s="92"/>
      <c r="AI2236" s="109">
        <f t="shared" si="302"/>
        <v>0</v>
      </c>
      <c r="AJ2236" s="83"/>
      <c r="AK2236" s="110">
        <f t="shared" si="303"/>
        <v>0</v>
      </c>
      <c r="AL2236" s="111"/>
      <c r="AM2236" s="92"/>
      <c r="AN2236" s="92"/>
      <c r="AO2236" s="92"/>
      <c r="AP2236" s="92">
        <v>1</v>
      </c>
      <c r="AQ2236" s="92"/>
      <c r="AR2236" s="92"/>
      <c r="AS2236" s="92"/>
      <c r="AT2236" s="92"/>
      <c r="AU2236" s="92"/>
      <c r="AV2236" s="109">
        <f t="shared" si="304"/>
        <v>100</v>
      </c>
      <c r="AW2236" s="75"/>
      <c r="AX2236" s="110">
        <f t="shared" si="305"/>
        <v>5.5555555555555554</v>
      </c>
      <c r="AY2236" s="111"/>
      <c r="AZ2236" s="93"/>
      <c r="BA2236" s="94" t="s">
        <v>554</v>
      </c>
      <c r="BB2236" s="71"/>
      <c r="BC2236" s="95"/>
      <c r="BD2236" s="41">
        <v>4</v>
      </c>
      <c r="BE2236" s="52">
        <v>45</v>
      </c>
      <c r="BF2236" s="103">
        <v>4522</v>
      </c>
      <c r="BG2236" s="280" t="s">
        <v>52</v>
      </c>
    </row>
    <row r="2237" spans="1:59" s="63" customFormat="1" ht="12.75" x14ac:dyDescent="0.2">
      <c r="A2237" s="196">
        <v>4</v>
      </c>
      <c r="B2237" s="197" t="s">
        <v>422</v>
      </c>
      <c r="C2237" s="208">
        <v>45</v>
      </c>
      <c r="D2237" s="209" t="s">
        <v>794</v>
      </c>
      <c r="E2237" s="212">
        <v>4522</v>
      </c>
      <c r="F2237" s="213" t="s">
        <v>835</v>
      </c>
      <c r="G2237" s="231"/>
      <c r="H2237" s="89"/>
      <c r="I2237" s="90" t="s">
        <v>318</v>
      </c>
      <c r="J2237" s="90"/>
      <c r="K2237" s="90" t="s">
        <v>64</v>
      </c>
      <c r="L2237" s="90" t="s">
        <v>119</v>
      </c>
      <c r="M2237" s="91"/>
      <c r="N2237" s="312">
        <v>1</v>
      </c>
      <c r="O2237" s="313">
        <f t="shared" si="306"/>
        <v>5.5555555555555552E-2</v>
      </c>
      <c r="P2237" s="104"/>
      <c r="Q2237" s="92"/>
      <c r="R2237" s="92"/>
      <c r="S2237" s="92"/>
      <c r="T2237" s="92"/>
      <c r="U2237" s="92"/>
      <c r="V2237" s="92"/>
      <c r="W2237" s="92"/>
      <c r="X2237" s="109">
        <f t="shared" si="300"/>
        <v>0</v>
      </c>
      <c r="Y2237" s="83"/>
      <c r="Z2237" s="110">
        <f t="shared" si="301"/>
        <v>0</v>
      </c>
      <c r="AA2237" s="111"/>
      <c r="AB2237" s="92"/>
      <c r="AC2237" s="92"/>
      <c r="AD2237" s="92"/>
      <c r="AE2237" s="92"/>
      <c r="AF2237" s="92"/>
      <c r="AG2237" s="92"/>
      <c r="AH2237" s="92"/>
      <c r="AI2237" s="109">
        <f t="shared" si="302"/>
        <v>0</v>
      </c>
      <c r="AJ2237" s="83"/>
      <c r="AK2237" s="110">
        <f t="shared" si="303"/>
        <v>0</v>
      </c>
      <c r="AL2237" s="111"/>
      <c r="AM2237" s="92"/>
      <c r="AN2237" s="92"/>
      <c r="AO2237" s="92"/>
      <c r="AP2237" s="92"/>
      <c r="AQ2237" s="92"/>
      <c r="AR2237" s="92"/>
      <c r="AS2237" s="92">
        <v>1</v>
      </c>
      <c r="AT2237" s="92"/>
      <c r="AU2237" s="92"/>
      <c r="AV2237" s="109">
        <f t="shared" si="304"/>
        <v>1000</v>
      </c>
      <c r="AW2237" s="75"/>
      <c r="AX2237" s="110">
        <f t="shared" si="305"/>
        <v>55.55555555555555</v>
      </c>
      <c r="AY2237" s="111"/>
      <c r="AZ2237" s="93"/>
      <c r="BA2237" s="94" t="s">
        <v>554</v>
      </c>
      <c r="BB2237" s="71"/>
      <c r="BC2237" s="95"/>
      <c r="BD2237" s="41">
        <v>4</v>
      </c>
      <c r="BE2237" s="52">
        <v>45</v>
      </c>
      <c r="BF2237" s="103">
        <v>4522</v>
      </c>
      <c r="BG2237" s="280" t="s">
        <v>52</v>
      </c>
    </row>
    <row r="2238" spans="1:59" s="63" customFormat="1" ht="12.75" x14ac:dyDescent="0.2">
      <c r="A2238" s="196">
        <v>4</v>
      </c>
      <c r="B2238" s="197" t="s">
        <v>422</v>
      </c>
      <c r="C2238" s="208">
        <v>45</v>
      </c>
      <c r="D2238" s="209" t="s">
        <v>794</v>
      </c>
      <c r="E2238" s="212">
        <v>4522</v>
      </c>
      <c r="F2238" s="213" t="s">
        <v>835</v>
      </c>
      <c r="G2238" s="231"/>
      <c r="H2238" s="89"/>
      <c r="I2238" s="90" t="s">
        <v>762</v>
      </c>
      <c r="J2238" s="90"/>
      <c r="K2238" s="90" t="s">
        <v>64</v>
      </c>
      <c r="L2238" s="90" t="s">
        <v>398</v>
      </c>
      <c r="M2238" s="91"/>
      <c r="N2238" s="312">
        <v>1</v>
      </c>
      <c r="O2238" s="313">
        <f t="shared" si="306"/>
        <v>5.5555555555555552E-2</v>
      </c>
      <c r="P2238" s="104">
        <v>1</v>
      </c>
      <c r="Q2238" s="92"/>
      <c r="R2238" s="92"/>
      <c r="S2238" s="92"/>
      <c r="T2238" s="92"/>
      <c r="U2238" s="92"/>
      <c r="V2238" s="92"/>
      <c r="W2238" s="92"/>
      <c r="X2238" s="109">
        <f t="shared" si="300"/>
        <v>100</v>
      </c>
      <c r="Y2238" s="83"/>
      <c r="Z2238" s="110">
        <f t="shared" si="301"/>
        <v>5.5555555555555554</v>
      </c>
      <c r="AA2238" s="111"/>
      <c r="AB2238" s="92"/>
      <c r="AC2238" s="92"/>
      <c r="AD2238" s="92"/>
      <c r="AE2238" s="92"/>
      <c r="AF2238" s="92"/>
      <c r="AG2238" s="92"/>
      <c r="AH2238" s="92"/>
      <c r="AI2238" s="109">
        <f t="shared" si="302"/>
        <v>0</v>
      </c>
      <c r="AJ2238" s="83"/>
      <c r="AK2238" s="110">
        <f t="shared" si="303"/>
        <v>0</v>
      </c>
      <c r="AL2238" s="111"/>
      <c r="AM2238" s="92"/>
      <c r="AN2238" s="92"/>
      <c r="AO2238" s="92"/>
      <c r="AP2238" s="92"/>
      <c r="AQ2238" s="92"/>
      <c r="AR2238" s="92"/>
      <c r="AS2238" s="92">
        <v>1</v>
      </c>
      <c r="AT2238" s="92"/>
      <c r="AU2238" s="92"/>
      <c r="AV2238" s="109">
        <f t="shared" si="304"/>
        <v>1000</v>
      </c>
      <c r="AW2238" s="75"/>
      <c r="AX2238" s="110">
        <f t="shared" si="305"/>
        <v>55.55555555555555</v>
      </c>
      <c r="AY2238" s="111"/>
      <c r="AZ2238" s="93"/>
      <c r="BA2238" s="94" t="s">
        <v>554</v>
      </c>
      <c r="BB2238" s="71"/>
      <c r="BC2238" s="95"/>
      <c r="BD2238" s="41">
        <v>4</v>
      </c>
      <c r="BE2238" s="52">
        <v>45</v>
      </c>
      <c r="BF2238" s="103">
        <v>4522</v>
      </c>
      <c r="BG2238" s="280" t="s">
        <v>52</v>
      </c>
    </row>
    <row r="2239" spans="1:59" s="63" customFormat="1" ht="12.75" x14ac:dyDescent="0.2">
      <c r="A2239" s="196">
        <v>4</v>
      </c>
      <c r="B2239" s="197" t="s">
        <v>422</v>
      </c>
      <c r="C2239" s="208">
        <v>45</v>
      </c>
      <c r="D2239" s="209" t="s">
        <v>794</v>
      </c>
      <c r="E2239" s="212">
        <v>4522</v>
      </c>
      <c r="F2239" s="213" t="s">
        <v>835</v>
      </c>
      <c r="G2239" s="231"/>
      <c r="H2239" s="89"/>
      <c r="I2239" s="90" t="s">
        <v>842</v>
      </c>
      <c r="J2239" s="90"/>
      <c r="K2239" s="90" t="s">
        <v>64</v>
      </c>
      <c r="L2239" s="90" t="s">
        <v>119</v>
      </c>
      <c r="M2239" s="91"/>
      <c r="N2239" s="312">
        <v>1</v>
      </c>
      <c r="O2239" s="313">
        <f t="shared" si="306"/>
        <v>5.5555555555555552E-2</v>
      </c>
      <c r="P2239" s="104"/>
      <c r="Q2239" s="92"/>
      <c r="R2239" s="92"/>
      <c r="S2239" s="92"/>
      <c r="T2239" s="92"/>
      <c r="U2239" s="92"/>
      <c r="V2239" s="92"/>
      <c r="W2239" s="92"/>
      <c r="X2239" s="109">
        <f t="shared" si="300"/>
        <v>0</v>
      </c>
      <c r="Y2239" s="83"/>
      <c r="Z2239" s="110">
        <f t="shared" si="301"/>
        <v>0</v>
      </c>
      <c r="AA2239" s="111"/>
      <c r="AB2239" s="92"/>
      <c r="AC2239" s="92"/>
      <c r="AD2239" s="92"/>
      <c r="AE2239" s="92"/>
      <c r="AF2239" s="92"/>
      <c r="AG2239" s="92"/>
      <c r="AH2239" s="92"/>
      <c r="AI2239" s="109">
        <f t="shared" si="302"/>
        <v>0</v>
      </c>
      <c r="AJ2239" s="83"/>
      <c r="AK2239" s="110">
        <f t="shared" si="303"/>
        <v>0</v>
      </c>
      <c r="AL2239" s="111"/>
      <c r="AM2239" s="92"/>
      <c r="AN2239" s="92"/>
      <c r="AO2239" s="92"/>
      <c r="AP2239" s="92"/>
      <c r="AQ2239" s="92"/>
      <c r="AR2239" s="92"/>
      <c r="AS2239" s="92">
        <v>1</v>
      </c>
      <c r="AT2239" s="92"/>
      <c r="AU2239" s="92"/>
      <c r="AV2239" s="109">
        <f t="shared" si="304"/>
        <v>1000</v>
      </c>
      <c r="AW2239" s="75"/>
      <c r="AX2239" s="110">
        <f t="shared" si="305"/>
        <v>55.55555555555555</v>
      </c>
      <c r="AY2239" s="111"/>
      <c r="AZ2239" s="93"/>
      <c r="BA2239" s="94" t="s">
        <v>554</v>
      </c>
      <c r="BB2239" s="71"/>
      <c r="BC2239" s="95"/>
      <c r="BD2239" s="41">
        <v>4</v>
      </c>
      <c r="BE2239" s="52">
        <v>45</v>
      </c>
      <c r="BF2239" s="103">
        <v>4522</v>
      </c>
      <c r="BG2239" s="280" t="s">
        <v>52</v>
      </c>
    </row>
    <row r="2240" spans="1:59" s="63" customFormat="1" ht="12.75" x14ac:dyDescent="0.2">
      <c r="A2240" s="196">
        <v>4</v>
      </c>
      <c r="B2240" s="197" t="s">
        <v>422</v>
      </c>
      <c r="C2240" s="208">
        <v>45</v>
      </c>
      <c r="D2240" s="209" t="s">
        <v>794</v>
      </c>
      <c r="E2240" s="212">
        <v>4522</v>
      </c>
      <c r="F2240" s="213" t="s">
        <v>835</v>
      </c>
      <c r="G2240" s="231"/>
      <c r="H2240" s="89"/>
      <c r="I2240" s="90" t="s">
        <v>843</v>
      </c>
      <c r="J2240" s="90"/>
      <c r="K2240" s="90" t="s">
        <v>64</v>
      </c>
      <c r="L2240" s="90" t="s">
        <v>119</v>
      </c>
      <c r="M2240" s="91"/>
      <c r="N2240" s="312">
        <v>1</v>
      </c>
      <c r="O2240" s="313">
        <f t="shared" si="306"/>
        <v>5.5555555555555552E-2</v>
      </c>
      <c r="P2240" s="104"/>
      <c r="Q2240" s="92"/>
      <c r="R2240" s="92"/>
      <c r="S2240" s="92"/>
      <c r="T2240" s="92"/>
      <c r="U2240" s="92"/>
      <c r="V2240" s="92"/>
      <c r="W2240" s="92"/>
      <c r="X2240" s="109">
        <f t="shared" si="300"/>
        <v>0</v>
      </c>
      <c r="Y2240" s="83"/>
      <c r="Z2240" s="110">
        <f t="shared" si="301"/>
        <v>0</v>
      </c>
      <c r="AA2240" s="111"/>
      <c r="AB2240" s="92"/>
      <c r="AC2240" s="92"/>
      <c r="AD2240" s="92"/>
      <c r="AE2240" s="92"/>
      <c r="AF2240" s="92"/>
      <c r="AG2240" s="92"/>
      <c r="AH2240" s="92"/>
      <c r="AI2240" s="109">
        <f t="shared" si="302"/>
        <v>0</v>
      </c>
      <c r="AJ2240" s="83"/>
      <c r="AK2240" s="110">
        <f t="shared" si="303"/>
        <v>0</v>
      </c>
      <c r="AL2240" s="111"/>
      <c r="AM2240" s="92"/>
      <c r="AN2240" s="92"/>
      <c r="AO2240" s="92"/>
      <c r="AP2240" s="92"/>
      <c r="AQ2240" s="92"/>
      <c r="AR2240" s="92"/>
      <c r="AS2240" s="92">
        <v>1</v>
      </c>
      <c r="AT2240" s="92"/>
      <c r="AU2240" s="92"/>
      <c r="AV2240" s="109">
        <f t="shared" si="304"/>
        <v>1000</v>
      </c>
      <c r="AW2240" s="75"/>
      <c r="AX2240" s="110">
        <f t="shared" si="305"/>
        <v>55.55555555555555</v>
      </c>
      <c r="AY2240" s="111"/>
      <c r="AZ2240" s="93"/>
      <c r="BA2240" s="94" t="s">
        <v>554</v>
      </c>
      <c r="BB2240" s="71"/>
      <c r="BC2240" s="95"/>
      <c r="BD2240" s="41">
        <v>4</v>
      </c>
      <c r="BE2240" s="52">
        <v>45</v>
      </c>
      <c r="BF2240" s="103">
        <v>4522</v>
      </c>
      <c r="BG2240" s="280" t="s">
        <v>52</v>
      </c>
    </row>
    <row r="2241" spans="1:59" s="63" customFormat="1" ht="12.75" x14ac:dyDescent="0.2">
      <c r="A2241" s="196">
        <v>4</v>
      </c>
      <c r="B2241" s="197" t="s">
        <v>422</v>
      </c>
      <c r="C2241" s="208">
        <v>45</v>
      </c>
      <c r="D2241" s="209" t="s">
        <v>794</v>
      </c>
      <c r="E2241" s="212">
        <v>4522</v>
      </c>
      <c r="F2241" s="213" t="s">
        <v>835</v>
      </c>
      <c r="G2241" s="231"/>
      <c r="H2241" s="65"/>
      <c r="I2241" s="222"/>
      <c r="J2241" s="66"/>
      <c r="K2241" s="66"/>
      <c r="L2241" s="66"/>
      <c r="M2241" s="64"/>
      <c r="N2241" s="304"/>
      <c r="O2241" s="305"/>
      <c r="P2241" s="127"/>
      <c r="Q2241" s="67"/>
      <c r="R2241" s="67"/>
      <c r="S2241" s="67"/>
      <c r="T2241" s="67"/>
      <c r="U2241" s="67"/>
      <c r="V2241" s="67"/>
      <c r="W2241" s="67"/>
      <c r="X2241" s="67"/>
      <c r="Y2241" s="68"/>
      <c r="Z2241" s="68"/>
      <c r="AA2241" s="68"/>
      <c r="AB2241" s="67"/>
      <c r="AC2241" s="67"/>
      <c r="AD2241" s="67"/>
      <c r="AE2241" s="67"/>
      <c r="AF2241" s="67"/>
      <c r="AG2241" s="67"/>
      <c r="AH2241" s="67"/>
      <c r="AI2241" s="67"/>
      <c r="AJ2241" s="68"/>
      <c r="AK2241" s="68"/>
      <c r="AL2241" s="68"/>
      <c r="AM2241" s="67"/>
      <c r="AN2241" s="67"/>
      <c r="AO2241" s="67"/>
      <c r="AP2241" s="67"/>
      <c r="AQ2241" s="67"/>
      <c r="AR2241" s="67"/>
      <c r="AS2241" s="67"/>
      <c r="AT2241" s="67"/>
      <c r="AU2241" s="67"/>
      <c r="AV2241" s="67"/>
      <c r="AW2241" s="67"/>
      <c r="AX2241" s="68"/>
      <c r="AY2241" s="68"/>
      <c r="AZ2241" s="69"/>
      <c r="BA2241" s="70"/>
      <c r="BB2241" s="71"/>
      <c r="BC2241" s="95"/>
      <c r="BD2241" s="41">
        <v>4</v>
      </c>
      <c r="BE2241" s="52">
        <v>45</v>
      </c>
      <c r="BF2241" s="103">
        <v>4522</v>
      </c>
      <c r="BG2241" s="275"/>
    </row>
    <row r="2242" spans="1:59" s="63" customFormat="1" ht="12.75" x14ac:dyDescent="0.2">
      <c r="A2242" s="196">
        <v>4</v>
      </c>
      <c r="B2242" s="197" t="s">
        <v>422</v>
      </c>
      <c r="C2242" s="208">
        <v>45</v>
      </c>
      <c r="D2242" s="209" t="s">
        <v>794</v>
      </c>
      <c r="E2242" s="212">
        <v>4522</v>
      </c>
      <c r="F2242" s="213" t="s">
        <v>835</v>
      </c>
      <c r="G2242" s="232"/>
      <c r="H2242" s="97"/>
      <c r="I2242" s="224"/>
      <c r="J2242" s="98"/>
      <c r="K2242" s="98"/>
      <c r="L2242" s="98"/>
      <c r="M2242" s="96"/>
      <c r="N2242" s="307"/>
      <c r="O2242" s="246"/>
      <c r="P2242" s="124"/>
      <c r="Q2242" s="99"/>
      <c r="R2242" s="99"/>
      <c r="S2242" s="99"/>
      <c r="T2242" s="99"/>
      <c r="U2242" s="99"/>
      <c r="V2242" s="99"/>
      <c r="W2242" s="99"/>
      <c r="X2242" s="99"/>
      <c r="Y2242" s="100"/>
      <c r="Z2242" s="100"/>
      <c r="AA2242" s="100"/>
      <c r="AB2242" s="99"/>
      <c r="AC2242" s="99"/>
      <c r="AD2242" s="99"/>
      <c r="AE2242" s="99"/>
      <c r="AF2242" s="99"/>
      <c r="AG2242" s="99"/>
      <c r="AH2242" s="99"/>
      <c r="AI2242" s="99"/>
      <c r="AJ2242" s="100"/>
      <c r="AK2242" s="100"/>
      <c r="AL2242" s="100"/>
      <c r="AM2242" s="99"/>
      <c r="AN2242" s="99"/>
      <c r="AO2242" s="99"/>
      <c r="AP2242" s="99"/>
      <c r="AQ2242" s="99"/>
      <c r="AR2242" s="99"/>
      <c r="AS2242" s="99"/>
      <c r="AT2242" s="99"/>
      <c r="AU2242" s="99"/>
      <c r="AV2242" s="99"/>
      <c r="AW2242" s="99"/>
      <c r="AX2242" s="100"/>
      <c r="AY2242" s="100"/>
      <c r="AZ2242" s="101"/>
      <c r="BA2242" s="102"/>
      <c r="BB2242" s="95"/>
      <c r="BC2242" s="95"/>
      <c r="BD2242" s="41">
        <v>4</v>
      </c>
      <c r="BE2242" s="52">
        <v>45</v>
      </c>
      <c r="BF2242" s="103">
        <v>4522</v>
      </c>
      <c r="BG2242" s="277"/>
    </row>
    <row r="2243" spans="1:59" x14ac:dyDescent="0.25">
      <c r="A2243" s="196">
        <v>4</v>
      </c>
      <c r="B2243" s="197" t="s">
        <v>422</v>
      </c>
      <c r="C2243" s="208">
        <v>45</v>
      </c>
      <c r="D2243" s="209" t="s">
        <v>794</v>
      </c>
      <c r="E2243" s="210">
        <v>4524</v>
      </c>
      <c r="F2243" s="211" t="s">
        <v>844</v>
      </c>
      <c r="G2243" s="235"/>
      <c r="H2243" s="145"/>
      <c r="I2243" s="221"/>
      <c r="J2243" s="57"/>
      <c r="K2243" s="57"/>
      <c r="L2243" s="57"/>
      <c r="M2243" s="144"/>
      <c r="N2243" s="324"/>
      <c r="O2243" s="325"/>
      <c r="P2243" s="146"/>
      <c r="Q2243" s="146"/>
      <c r="R2243" s="146"/>
      <c r="S2243" s="146"/>
      <c r="T2243" s="146"/>
      <c r="U2243" s="146"/>
      <c r="V2243" s="146"/>
      <c r="W2243" s="146"/>
      <c r="X2243" s="146"/>
      <c r="Y2243" s="59"/>
      <c r="Z2243" s="123"/>
      <c r="AA2243" s="123"/>
      <c r="AB2243" s="146"/>
      <c r="AC2243" s="146"/>
      <c r="AD2243" s="146"/>
      <c r="AE2243" s="146"/>
      <c r="AF2243" s="146"/>
      <c r="AG2243" s="146"/>
      <c r="AH2243" s="146"/>
      <c r="AI2243" s="146"/>
      <c r="AJ2243" s="59"/>
      <c r="AK2243" s="123"/>
      <c r="AL2243" s="123"/>
      <c r="AM2243" s="146"/>
      <c r="AN2243" s="146"/>
      <c r="AO2243" s="146"/>
      <c r="AP2243" s="146"/>
      <c r="AQ2243" s="146"/>
      <c r="AR2243" s="146"/>
      <c r="AS2243" s="146"/>
      <c r="AT2243" s="146"/>
      <c r="AU2243" s="146"/>
      <c r="AV2243" s="146"/>
      <c r="AW2243" s="58"/>
      <c r="AX2243" s="123"/>
      <c r="AY2243" s="59"/>
      <c r="AZ2243" s="147"/>
      <c r="BA2243" s="148"/>
      <c r="BB2243" s="143"/>
      <c r="BC2243" s="143"/>
      <c r="BD2243" s="41">
        <v>4</v>
      </c>
      <c r="BE2243" s="52">
        <v>45</v>
      </c>
      <c r="BF2243" s="62">
        <v>4524</v>
      </c>
      <c r="BG2243" s="284"/>
    </row>
    <row r="2244" spans="1:59" s="63" customFormat="1" ht="12.75" x14ac:dyDescent="0.2">
      <c r="A2244" s="196">
        <v>4</v>
      </c>
      <c r="B2244" s="197" t="s">
        <v>422</v>
      </c>
      <c r="C2244" s="208">
        <v>45</v>
      </c>
      <c r="D2244" s="209" t="s">
        <v>794</v>
      </c>
      <c r="E2244" s="210">
        <v>4524</v>
      </c>
      <c r="F2244" s="211" t="s">
        <v>844</v>
      </c>
      <c r="G2244" s="230"/>
      <c r="H2244" s="56"/>
      <c r="I2244" s="221"/>
      <c r="J2244" s="57"/>
      <c r="K2244" s="57"/>
      <c r="L2244" s="57"/>
      <c r="M2244" s="55"/>
      <c r="N2244" s="303"/>
      <c r="O2244" s="245"/>
      <c r="P2244" s="122"/>
      <c r="Q2244" s="58"/>
      <c r="R2244" s="58"/>
      <c r="S2244" s="58"/>
      <c r="T2244" s="58"/>
      <c r="U2244" s="58"/>
      <c r="V2244" s="58"/>
      <c r="W2244" s="58"/>
      <c r="X2244" s="58"/>
      <c r="Y2244" s="59"/>
      <c r="Z2244" s="59"/>
      <c r="AA2244" s="59"/>
      <c r="AB2244" s="58"/>
      <c r="AC2244" s="58"/>
      <c r="AD2244" s="58"/>
      <c r="AE2244" s="58"/>
      <c r="AF2244" s="58"/>
      <c r="AG2244" s="58"/>
      <c r="AH2244" s="58"/>
      <c r="AI2244" s="58"/>
      <c r="AJ2244" s="59"/>
      <c r="AK2244" s="59"/>
      <c r="AL2244" s="59"/>
      <c r="AM2244" s="58"/>
      <c r="AN2244" s="58"/>
      <c r="AO2244" s="58"/>
      <c r="AP2244" s="58"/>
      <c r="AQ2244" s="58"/>
      <c r="AR2244" s="58"/>
      <c r="AS2244" s="58"/>
      <c r="AT2244" s="58"/>
      <c r="AU2244" s="58"/>
      <c r="AV2244" s="58"/>
      <c r="AW2244" s="58"/>
      <c r="AX2244" s="59"/>
      <c r="AY2244" s="59"/>
      <c r="AZ2244" s="60"/>
      <c r="BA2244" s="61"/>
      <c r="BB2244" s="54"/>
      <c r="BC2244" s="54"/>
      <c r="BD2244" s="41">
        <v>4</v>
      </c>
      <c r="BE2244" s="52">
        <v>45</v>
      </c>
      <c r="BF2244" s="62">
        <v>4524</v>
      </c>
      <c r="BG2244" s="274"/>
    </row>
    <row r="2245" spans="1:59" s="63" customFormat="1" ht="12.75" x14ac:dyDescent="0.2">
      <c r="A2245" s="196">
        <v>4</v>
      </c>
      <c r="B2245" s="197" t="s">
        <v>422</v>
      </c>
      <c r="C2245" s="208">
        <v>45</v>
      </c>
      <c r="D2245" s="209" t="s">
        <v>794</v>
      </c>
      <c r="E2245" s="210">
        <v>4524</v>
      </c>
      <c r="F2245" s="211" t="s">
        <v>844</v>
      </c>
      <c r="G2245" s="231"/>
      <c r="H2245" s="65"/>
      <c r="I2245" s="222"/>
      <c r="J2245" s="66"/>
      <c r="K2245" s="66"/>
      <c r="L2245" s="66"/>
      <c r="M2245" s="64"/>
      <c r="N2245" s="308"/>
      <c r="O2245" s="309"/>
      <c r="P2245" s="127"/>
      <c r="Q2245" s="67"/>
      <c r="R2245" s="67"/>
      <c r="S2245" s="67"/>
      <c r="T2245" s="67"/>
      <c r="U2245" s="67"/>
      <c r="V2245" s="67"/>
      <c r="W2245" s="67"/>
      <c r="X2245" s="67"/>
      <c r="Y2245" s="68"/>
      <c r="Z2245" s="68"/>
      <c r="AA2245" s="68"/>
      <c r="AB2245" s="67"/>
      <c r="AC2245" s="67"/>
      <c r="AD2245" s="67"/>
      <c r="AE2245" s="67"/>
      <c r="AF2245" s="67"/>
      <c r="AG2245" s="67"/>
      <c r="AH2245" s="67"/>
      <c r="AI2245" s="67"/>
      <c r="AJ2245" s="68"/>
      <c r="AK2245" s="68"/>
      <c r="AL2245" s="68"/>
      <c r="AM2245" s="67"/>
      <c r="AN2245" s="67"/>
      <c r="AO2245" s="67"/>
      <c r="AP2245" s="67"/>
      <c r="AQ2245" s="67"/>
      <c r="AR2245" s="67"/>
      <c r="AS2245" s="67"/>
      <c r="AT2245" s="67"/>
      <c r="AU2245" s="67"/>
      <c r="AV2245" s="67"/>
      <c r="AW2245" s="67"/>
      <c r="AX2245" s="68"/>
      <c r="AY2245" s="68"/>
      <c r="AZ2245" s="69"/>
      <c r="BA2245" s="70"/>
      <c r="BB2245" s="71"/>
      <c r="BC2245" s="54"/>
      <c r="BD2245" s="41">
        <v>4</v>
      </c>
      <c r="BE2245" s="52">
        <v>45</v>
      </c>
      <c r="BF2245" s="62">
        <v>4524</v>
      </c>
      <c r="BG2245" s="275"/>
    </row>
    <row r="2246" spans="1:59" s="63" customFormat="1" ht="12.75" x14ac:dyDescent="0.2">
      <c r="A2246" s="196">
        <v>4</v>
      </c>
      <c r="B2246" s="197" t="s">
        <v>422</v>
      </c>
      <c r="C2246" s="208">
        <v>45</v>
      </c>
      <c r="D2246" s="209" t="s">
        <v>794</v>
      </c>
      <c r="E2246" s="210">
        <v>4524</v>
      </c>
      <c r="F2246" s="211" t="s">
        <v>844</v>
      </c>
      <c r="G2246" s="231"/>
      <c r="H2246" s="72" t="s">
        <v>47</v>
      </c>
      <c r="I2246" s="223"/>
      <c r="J2246" s="73"/>
      <c r="K2246" s="73"/>
      <c r="L2246" s="73"/>
      <c r="M2246" s="74"/>
      <c r="N2246" s="247"/>
      <c r="O2246" s="306"/>
      <c r="P2246" s="105"/>
      <c r="Q2246" s="75"/>
      <c r="R2246" s="75"/>
      <c r="S2246" s="75"/>
      <c r="T2246" s="75"/>
      <c r="U2246" s="75"/>
      <c r="V2246" s="75"/>
      <c r="W2246" s="75"/>
      <c r="X2246" s="75"/>
      <c r="Y2246" s="76">
        <f>IF(ISNUMBER(VLOOKUP(Y2248,P$7:W$7,MATCH(Y2248,P$7:W$7))),VLOOKUP(Y2248,P$7:W$7,MATCH(Y2248,P$7:W$7)),IF(N2250=0,"No Data",IF(Y2248&gt;0,"&lt;100",0)))</f>
        <v>10000</v>
      </c>
      <c r="Z2246" s="77">
        <f>IF(ISNUMBER(VLOOKUP(Z2250,P$7:W$7,MATCH(Z2250,P$7:W$7))),VLOOKUP(Z2250,P$7:W$7,MATCH(Z2250,P$7:W$7)),IF(N2250=0,"No Data",IF(Z2250&gt;0,"&lt;100",0)))</f>
        <v>10000</v>
      </c>
      <c r="AA2246" s="106">
        <f>IF(ISNUMBER(Z2246),Z2246,0)</f>
        <v>10000</v>
      </c>
      <c r="AB2246" s="75"/>
      <c r="AC2246" s="75"/>
      <c r="AD2246" s="75"/>
      <c r="AE2246" s="75"/>
      <c r="AF2246" s="75"/>
      <c r="AG2246" s="75"/>
      <c r="AH2246" s="75"/>
      <c r="AI2246" s="75"/>
      <c r="AJ2246" s="76">
        <f>IF(ISNUMBER(VLOOKUP(AJ2248,AB$7:AH$7,MATCH(AJ2248,AB$7:AH$7))),VLOOKUP(AJ2248,AB$7:AH$7,MATCH(AJ2248,AB$7:AH$7)),IF(N2250=0,"No Data",IF(AJ2248&gt;0,"&lt;50",0)))</f>
        <v>0</v>
      </c>
      <c r="AK2246" s="77">
        <f>IF(ISNUMBER(VLOOKUP(AK2250,AB$7:AH$7,MATCH(AK2250,AB$7:AH$7))),VLOOKUP(AK2250,AB$7:AH$7,MATCH(AK2250,AB$7:AH$7)),IF(N2250=0,"No Data",IF(AK2250&gt;0,"&lt;50",0)))</f>
        <v>0</v>
      </c>
      <c r="AL2246" s="106">
        <f>IF(ISNUMBER(AK2246),AK2246,0)</f>
        <v>0</v>
      </c>
      <c r="AM2246" s="75"/>
      <c r="AN2246" s="75"/>
      <c r="AO2246" s="75"/>
      <c r="AP2246" s="75"/>
      <c r="AQ2246" s="75"/>
      <c r="AR2246" s="75"/>
      <c r="AS2246" s="75"/>
      <c r="AT2246" s="75"/>
      <c r="AU2246" s="75"/>
      <c r="AV2246" s="75"/>
      <c r="AW2246" s="76">
        <f>IF(ISNUMBER(VLOOKUP(AW2248,AM$7:AU$7,MATCH(AW2248,AM$7:AU$7))),VLOOKUP(AW2248,AM$7:AU$7,MATCH(AW2248,AM$7:AU$7)),IF(N2250=0,"No Data",IF(AW2248&gt;0,"&lt;10",0)))</f>
        <v>500</v>
      </c>
      <c r="AX2246" s="77">
        <f>IF(ISNUMBER(VLOOKUP(AX2250,AM$7:AU$7,MATCH(AX2250,AM$7:AU$7))),VLOOKUP(AX2250,AM$7:AU$7,MATCH(AX2250,AM$7:AU$7)),IF(N2250=0,"No Data",IF(AX2250&gt;0,"&lt;10",0)))</f>
        <v>500</v>
      </c>
      <c r="AY2246" s="106">
        <f>IF(ISNUMBER(AX2246),AX2246,0)</f>
        <v>500</v>
      </c>
      <c r="AZ2246" s="79"/>
      <c r="BA2246" s="80"/>
      <c r="BB2246" s="71"/>
      <c r="BC2246" s="54"/>
      <c r="BD2246" s="41">
        <v>4</v>
      </c>
      <c r="BE2246" s="52">
        <v>45</v>
      </c>
      <c r="BF2246" s="62">
        <v>4524</v>
      </c>
      <c r="BG2246" s="276" t="s">
        <v>47</v>
      </c>
    </row>
    <row r="2247" spans="1:59" s="63" customFormat="1" ht="12.75" x14ac:dyDescent="0.2">
      <c r="A2247" s="196">
        <v>4</v>
      </c>
      <c r="B2247" s="197" t="s">
        <v>422</v>
      </c>
      <c r="C2247" s="208">
        <v>45</v>
      </c>
      <c r="D2247" s="209" t="s">
        <v>794</v>
      </c>
      <c r="E2247" s="210">
        <v>4524</v>
      </c>
      <c r="F2247" s="211" t="s">
        <v>844</v>
      </c>
      <c r="G2247" s="231"/>
      <c r="H2247" s="81" t="s">
        <v>48</v>
      </c>
      <c r="I2247" s="223"/>
      <c r="J2247" s="73"/>
      <c r="K2247" s="73"/>
      <c r="L2247" s="73"/>
      <c r="M2247" s="74"/>
      <c r="N2247" s="247"/>
      <c r="O2247" s="306"/>
      <c r="P2247" s="105"/>
      <c r="Q2247" s="75"/>
      <c r="R2247" s="75"/>
      <c r="S2247" s="75"/>
      <c r="T2247" s="75"/>
      <c r="U2247" s="75"/>
      <c r="V2247" s="75"/>
      <c r="W2247" s="75"/>
      <c r="X2247" s="75"/>
      <c r="Y2247" s="82">
        <f>MIN(X2251:X2256)</f>
        <v>0</v>
      </c>
      <c r="Z2247" s="83"/>
      <c r="AA2247" s="83"/>
      <c r="AB2247" s="75"/>
      <c r="AC2247" s="75"/>
      <c r="AD2247" s="75"/>
      <c r="AE2247" s="75"/>
      <c r="AF2247" s="75"/>
      <c r="AG2247" s="75"/>
      <c r="AH2247" s="75"/>
      <c r="AI2247" s="75"/>
      <c r="AJ2247" s="82">
        <f>MIN(AI2251:AI2256)</f>
        <v>0</v>
      </c>
      <c r="AK2247" s="83"/>
      <c r="AL2247" s="83"/>
      <c r="AM2247" s="75"/>
      <c r="AN2247" s="75"/>
      <c r="AO2247" s="75"/>
      <c r="AP2247" s="75"/>
      <c r="AQ2247" s="75"/>
      <c r="AR2247" s="75"/>
      <c r="AS2247" s="75"/>
      <c r="AT2247" s="75"/>
      <c r="AU2247" s="75"/>
      <c r="AV2247" s="75"/>
      <c r="AW2247" s="82">
        <f>MIN(AV2251:AV2256)</f>
        <v>100</v>
      </c>
      <c r="AX2247" s="83"/>
      <c r="AY2247" s="83"/>
      <c r="AZ2247" s="79"/>
      <c r="BA2247" s="80"/>
      <c r="BB2247" s="71"/>
      <c r="BC2247" s="54"/>
      <c r="BD2247" s="41">
        <v>4</v>
      </c>
      <c r="BE2247" s="52">
        <v>45</v>
      </c>
      <c r="BF2247" s="62">
        <v>4524</v>
      </c>
      <c r="BG2247" s="278" t="s">
        <v>48</v>
      </c>
    </row>
    <row r="2248" spans="1:59" s="63" customFormat="1" ht="12.75" x14ac:dyDescent="0.2">
      <c r="A2248" s="196">
        <v>4</v>
      </c>
      <c r="B2248" s="197" t="s">
        <v>422</v>
      </c>
      <c r="C2248" s="208">
        <v>45</v>
      </c>
      <c r="D2248" s="209" t="s">
        <v>794</v>
      </c>
      <c r="E2248" s="210">
        <v>4524</v>
      </c>
      <c r="F2248" s="211" t="s">
        <v>844</v>
      </c>
      <c r="G2248" s="231"/>
      <c r="H2248" s="81" t="s">
        <v>49</v>
      </c>
      <c r="I2248" s="223"/>
      <c r="J2248" s="73"/>
      <c r="K2248" s="73"/>
      <c r="L2248" s="73"/>
      <c r="M2248" s="74"/>
      <c r="N2248" s="247"/>
      <c r="O2248" s="306"/>
      <c r="P2248" s="105"/>
      <c r="Q2248" s="75"/>
      <c r="R2248" s="75"/>
      <c r="S2248" s="75"/>
      <c r="T2248" s="75"/>
      <c r="U2248" s="75"/>
      <c r="V2248" s="75"/>
      <c r="W2248" s="75"/>
      <c r="X2248" s="75"/>
      <c r="Y2248" s="84">
        <f>IF(ISNUMBER(AVERAGE(X2251:X2256)),AVERAGE(X2251:X2256),0)</f>
        <v>12500</v>
      </c>
      <c r="Z2248" s="83"/>
      <c r="AA2248" s="83"/>
      <c r="AB2248" s="75"/>
      <c r="AC2248" s="75"/>
      <c r="AD2248" s="75"/>
      <c r="AE2248" s="75"/>
      <c r="AF2248" s="75"/>
      <c r="AG2248" s="75"/>
      <c r="AH2248" s="75"/>
      <c r="AI2248" s="75"/>
      <c r="AJ2248" s="84">
        <f>IF(ISNUMBER(AVERAGE(AI2251:AI2256)),AVERAGE(AI2251:AI2256),0)</f>
        <v>0</v>
      </c>
      <c r="AK2248" s="83"/>
      <c r="AL2248" s="83"/>
      <c r="AM2248" s="75"/>
      <c r="AN2248" s="75"/>
      <c r="AO2248" s="75"/>
      <c r="AP2248" s="75"/>
      <c r="AQ2248" s="75"/>
      <c r="AR2248" s="75"/>
      <c r="AS2248" s="75"/>
      <c r="AT2248" s="75"/>
      <c r="AU2248" s="75"/>
      <c r="AV2248" s="75"/>
      <c r="AW2248" s="84">
        <f>IF(ISNUMBER(AVERAGE(AV2251:AV2256)),AVERAGE(AV2251:AV2256),0)</f>
        <v>550</v>
      </c>
      <c r="AX2248" s="83"/>
      <c r="AY2248" s="83"/>
      <c r="AZ2248" s="79"/>
      <c r="BA2248" s="80"/>
      <c r="BB2248" s="71"/>
      <c r="BC2248" s="54"/>
      <c r="BD2248" s="41">
        <v>4</v>
      </c>
      <c r="BE2248" s="52">
        <v>45</v>
      </c>
      <c r="BF2248" s="62">
        <v>4524</v>
      </c>
      <c r="BG2248" s="278" t="s">
        <v>49</v>
      </c>
    </row>
    <row r="2249" spans="1:59" s="63" customFormat="1" ht="12.75" x14ac:dyDescent="0.2">
      <c r="A2249" s="196">
        <v>4</v>
      </c>
      <c r="B2249" s="197" t="s">
        <v>422</v>
      </c>
      <c r="C2249" s="208">
        <v>45</v>
      </c>
      <c r="D2249" s="209" t="s">
        <v>794</v>
      </c>
      <c r="E2249" s="210">
        <v>4524</v>
      </c>
      <c r="F2249" s="211" t="s">
        <v>844</v>
      </c>
      <c r="G2249" s="231"/>
      <c r="H2249" s="81" t="s">
        <v>50</v>
      </c>
      <c r="I2249" s="223"/>
      <c r="J2249" s="73"/>
      <c r="K2249" s="73"/>
      <c r="L2249" s="73"/>
      <c r="M2249" s="74"/>
      <c r="N2249" s="247"/>
      <c r="O2249" s="306"/>
      <c r="P2249" s="105"/>
      <c r="Q2249" s="75"/>
      <c r="R2249" s="75"/>
      <c r="S2249" s="75"/>
      <c r="T2249" s="75"/>
      <c r="U2249" s="75"/>
      <c r="V2249" s="75"/>
      <c r="W2249" s="75"/>
      <c r="X2249" s="75"/>
      <c r="Y2249" s="84">
        <f>MAX(X2251:X2256)</f>
        <v>25000</v>
      </c>
      <c r="Z2249" s="83"/>
      <c r="AA2249" s="83"/>
      <c r="AB2249" s="75"/>
      <c r="AC2249" s="75"/>
      <c r="AD2249" s="75"/>
      <c r="AE2249" s="75"/>
      <c r="AF2249" s="75"/>
      <c r="AG2249" s="75"/>
      <c r="AH2249" s="75"/>
      <c r="AI2249" s="75"/>
      <c r="AJ2249" s="84">
        <f>MAX(AI2251:AI2256)</f>
        <v>0</v>
      </c>
      <c r="AK2249" s="83"/>
      <c r="AL2249" s="83"/>
      <c r="AM2249" s="75"/>
      <c r="AN2249" s="75"/>
      <c r="AO2249" s="75"/>
      <c r="AP2249" s="75"/>
      <c r="AQ2249" s="75"/>
      <c r="AR2249" s="75"/>
      <c r="AS2249" s="75"/>
      <c r="AT2249" s="75"/>
      <c r="AU2249" s="75"/>
      <c r="AV2249" s="75"/>
      <c r="AW2249" s="84">
        <f>MAX(AV2251:AV2256)</f>
        <v>1000</v>
      </c>
      <c r="AX2249" s="83"/>
      <c r="AY2249" s="83"/>
      <c r="AZ2249" s="79"/>
      <c r="BA2249" s="80"/>
      <c r="BB2249" s="71"/>
      <c r="BC2249" s="54"/>
      <c r="BD2249" s="41">
        <v>4</v>
      </c>
      <c r="BE2249" s="52">
        <v>45</v>
      </c>
      <c r="BF2249" s="62">
        <v>4524</v>
      </c>
      <c r="BG2249" s="278" t="s">
        <v>50</v>
      </c>
    </row>
    <row r="2250" spans="1:59" s="63" customFormat="1" ht="12.75" x14ac:dyDescent="0.2">
      <c r="A2250" s="196">
        <v>4</v>
      </c>
      <c r="B2250" s="197" t="s">
        <v>422</v>
      </c>
      <c r="C2250" s="208">
        <v>45</v>
      </c>
      <c r="D2250" s="209" t="s">
        <v>794</v>
      </c>
      <c r="E2250" s="210">
        <v>4524</v>
      </c>
      <c r="F2250" s="211" t="s">
        <v>844</v>
      </c>
      <c r="G2250" s="231"/>
      <c r="H2250" s="85" t="s">
        <v>51</v>
      </c>
      <c r="I2250" s="223"/>
      <c r="J2250" s="73"/>
      <c r="K2250" s="73"/>
      <c r="L2250" s="73"/>
      <c r="M2250" s="74"/>
      <c r="N2250" s="248">
        <f>SUM(N2251:N2256)</f>
        <v>6</v>
      </c>
      <c r="O2250" s="293">
        <f>SUM(O2251:O2256)</f>
        <v>0.99999999999999989</v>
      </c>
      <c r="P2250" s="292"/>
      <c r="Q2250" s="87"/>
      <c r="R2250" s="87"/>
      <c r="S2250" s="87"/>
      <c r="T2250" s="87"/>
      <c r="U2250" s="87"/>
      <c r="V2250" s="87"/>
      <c r="W2250" s="87"/>
      <c r="X2250" s="87"/>
      <c r="Y2250" s="88"/>
      <c r="Z2250" s="119">
        <f>SUM(Z2251:Z2256)</f>
        <v>12499.999999999998</v>
      </c>
      <c r="AA2250" s="120"/>
      <c r="AB2250" s="111"/>
      <c r="AC2250" s="111"/>
      <c r="AD2250" s="111"/>
      <c r="AE2250" s="111"/>
      <c r="AF2250" s="111"/>
      <c r="AG2250" s="111"/>
      <c r="AH2250" s="111"/>
      <c r="AI2250" s="111"/>
      <c r="AJ2250" s="120"/>
      <c r="AK2250" s="119">
        <f>SUM(AK2251:AK2256)</f>
        <v>0</v>
      </c>
      <c r="AL2250" s="120"/>
      <c r="AM2250" s="111"/>
      <c r="AN2250" s="111"/>
      <c r="AO2250" s="111"/>
      <c r="AP2250" s="111"/>
      <c r="AQ2250" s="111"/>
      <c r="AR2250" s="111"/>
      <c r="AS2250" s="111"/>
      <c r="AT2250" s="111"/>
      <c r="AU2250" s="111"/>
      <c r="AV2250" s="111"/>
      <c r="AW2250" s="120"/>
      <c r="AX2250" s="119">
        <f>SUM(AX2251:AX2256)</f>
        <v>550</v>
      </c>
      <c r="AY2250" s="88"/>
      <c r="AZ2250" s="79"/>
      <c r="BA2250" s="80"/>
      <c r="BB2250" s="71"/>
      <c r="BC2250" s="54"/>
      <c r="BD2250" s="41">
        <v>4</v>
      </c>
      <c r="BE2250" s="52">
        <v>45</v>
      </c>
      <c r="BF2250" s="62">
        <v>4524</v>
      </c>
      <c r="BG2250" s="279" t="s">
        <v>51</v>
      </c>
    </row>
    <row r="2251" spans="1:59" s="63" customFormat="1" ht="12.75" x14ac:dyDescent="0.2">
      <c r="A2251" s="196">
        <v>4</v>
      </c>
      <c r="B2251" s="197" t="s">
        <v>422</v>
      </c>
      <c r="C2251" s="208">
        <v>45</v>
      </c>
      <c r="D2251" s="209" t="s">
        <v>794</v>
      </c>
      <c r="E2251" s="210">
        <v>4524</v>
      </c>
      <c r="F2251" s="211" t="s">
        <v>844</v>
      </c>
      <c r="G2251" s="231"/>
      <c r="H2251" s="89" t="s">
        <v>52</v>
      </c>
      <c r="I2251" s="90" t="s">
        <v>845</v>
      </c>
      <c r="J2251" s="90" t="s">
        <v>846</v>
      </c>
      <c r="K2251" s="90" t="s">
        <v>68</v>
      </c>
      <c r="L2251" s="90" t="s">
        <v>69</v>
      </c>
      <c r="M2251" s="91"/>
      <c r="N2251" s="312">
        <v>1</v>
      </c>
      <c r="O2251" s="313">
        <f t="shared" ref="O2251:O2256" si="307">N2251/N$2250</f>
        <v>0.16666666666666666</v>
      </c>
      <c r="P2251" s="104"/>
      <c r="Q2251" s="92"/>
      <c r="R2251" s="92"/>
      <c r="S2251" s="92"/>
      <c r="T2251" s="92"/>
      <c r="U2251" s="92"/>
      <c r="V2251" s="92"/>
      <c r="W2251" s="92">
        <v>1</v>
      </c>
      <c r="X2251" s="109">
        <f t="shared" ref="X2251:X2256" si="308">P2251*P$7+Q2251*Q$7+R2251*R$7+S2251*S$7+T2251*T$7+U2251*U$7+V2251*V$7+W2251*W$7</f>
        <v>25000</v>
      </c>
      <c r="Y2251" s="83"/>
      <c r="Z2251" s="110">
        <f t="shared" ref="Z2251:Z2256" si="309">X2251*$O2251</f>
        <v>4166.6666666666661</v>
      </c>
      <c r="AA2251" s="111"/>
      <c r="AB2251" s="92"/>
      <c r="AC2251" s="92"/>
      <c r="AD2251" s="92"/>
      <c r="AE2251" s="92"/>
      <c r="AF2251" s="92"/>
      <c r="AG2251" s="92"/>
      <c r="AH2251" s="92"/>
      <c r="AI2251" s="109">
        <f t="shared" ref="AI2251:AI2256" si="310">AB2251*AB$7+AC2251*AC$7+AD2251*AD$7+AE2251*AE$7+AF2251*AF$7+AG2251*AG$7+AH2251*AH$7</f>
        <v>0</v>
      </c>
      <c r="AJ2251" s="83"/>
      <c r="AK2251" s="110">
        <f t="shared" ref="AK2251:AK2256" si="311">AI2251*$O2251</f>
        <v>0</v>
      </c>
      <c r="AL2251" s="111"/>
      <c r="AM2251" s="92"/>
      <c r="AN2251" s="92"/>
      <c r="AO2251" s="92"/>
      <c r="AP2251" s="92">
        <v>1</v>
      </c>
      <c r="AQ2251" s="92"/>
      <c r="AR2251" s="92"/>
      <c r="AS2251" s="92"/>
      <c r="AT2251" s="92"/>
      <c r="AU2251" s="92"/>
      <c r="AV2251" s="109">
        <f t="shared" ref="AV2251:AV2256" si="312">AM2251*AM$7+AN2251*AN$7+AO2251*AO$7+AP2251*AP$7+AQ2251*AQ$7+AR2251*AR$7+AS2251*AS$7+AT2251*AT$7+AU2251*AU$7</f>
        <v>100</v>
      </c>
      <c r="AW2251" s="75"/>
      <c r="AX2251" s="110">
        <f t="shared" ref="AX2251:AX2256" si="313">AV2251*$O2251</f>
        <v>16.666666666666664</v>
      </c>
      <c r="AY2251" s="111"/>
      <c r="AZ2251" s="93"/>
      <c r="BA2251" s="94" t="s">
        <v>105</v>
      </c>
      <c r="BB2251" s="71"/>
      <c r="BC2251" s="54"/>
      <c r="BD2251" s="41">
        <v>4</v>
      </c>
      <c r="BE2251" s="52">
        <v>45</v>
      </c>
      <c r="BF2251" s="62">
        <v>4524</v>
      </c>
      <c r="BG2251" s="280" t="s">
        <v>52</v>
      </c>
    </row>
    <row r="2252" spans="1:59" s="63" customFormat="1" ht="12.75" x14ac:dyDescent="0.2">
      <c r="A2252" s="196">
        <v>4</v>
      </c>
      <c r="B2252" s="197" t="s">
        <v>422</v>
      </c>
      <c r="C2252" s="208">
        <v>45</v>
      </c>
      <c r="D2252" s="209" t="s">
        <v>794</v>
      </c>
      <c r="E2252" s="210">
        <v>4524</v>
      </c>
      <c r="F2252" s="211" t="s">
        <v>844</v>
      </c>
      <c r="G2252" s="231"/>
      <c r="H2252" s="89"/>
      <c r="I2252" s="90" t="s">
        <v>815</v>
      </c>
      <c r="J2252" s="90"/>
      <c r="K2252" s="90" t="s">
        <v>73</v>
      </c>
      <c r="L2252" s="90" t="s">
        <v>69</v>
      </c>
      <c r="M2252" s="91"/>
      <c r="N2252" s="312">
        <v>1</v>
      </c>
      <c r="O2252" s="313">
        <f t="shared" si="307"/>
        <v>0.16666666666666666</v>
      </c>
      <c r="P2252" s="104"/>
      <c r="Q2252" s="92"/>
      <c r="R2252" s="92"/>
      <c r="S2252" s="92"/>
      <c r="T2252" s="92"/>
      <c r="U2252" s="92"/>
      <c r="V2252" s="92"/>
      <c r="W2252" s="92">
        <v>1</v>
      </c>
      <c r="X2252" s="109">
        <f t="shared" si="308"/>
        <v>25000</v>
      </c>
      <c r="Y2252" s="83"/>
      <c r="Z2252" s="110">
        <f t="shared" si="309"/>
        <v>4166.6666666666661</v>
      </c>
      <c r="AA2252" s="111"/>
      <c r="AB2252" s="92"/>
      <c r="AC2252" s="92"/>
      <c r="AD2252" s="92"/>
      <c r="AE2252" s="92"/>
      <c r="AF2252" s="92"/>
      <c r="AG2252" s="92"/>
      <c r="AH2252" s="92"/>
      <c r="AI2252" s="109">
        <f t="shared" si="310"/>
        <v>0</v>
      </c>
      <c r="AJ2252" s="83"/>
      <c r="AK2252" s="110">
        <f t="shared" si="311"/>
        <v>0</v>
      </c>
      <c r="AL2252" s="111"/>
      <c r="AM2252" s="92"/>
      <c r="AN2252" s="92"/>
      <c r="AO2252" s="92"/>
      <c r="AP2252" s="92">
        <v>1</v>
      </c>
      <c r="AQ2252" s="92"/>
      <c r="AR2252" s="92"/>
      <c r="AS2252" s="92"/>
      <c r="AT2252" s="92"/>
      <c r="AU2252" s="92"/>
      <c r="AV2252" s="109">
        <f t="shared" si="312"/>
        <v>100</v>
      </c>
      <c r="AW2252" s="75"/>
      <c r="AX2252" s="110">
        <f t="shared" si="313"/>
        <v>16.666666666666664</v>
      </c>
      <c r="AY2252" s="111"/>
      <c r="AZ2252" s="93"/>
      <c r="BA2252" s="94" t="s">
        <v>554</v>
      </c>
      <c r="BB2252" s="71"/>
      <c r="BC2252" s="54"/>
      <c r="BD2252" s="41">
        <v>4</v>
      </c>
      <c r="BE2252" s="52">
        <v>45</v>
      </c>
      <c r="BF2252" s="62">
        <v>4524</v>
      </c>
      <c r="BG2252" s="280" t="s">
        <v>52</v>
      </c>
    </row>
    <row r="2253" spans="1:59" s="63" customFormat="1" ht="12.75" x14ac:dyDescent="0.2">
      <c r="A2253" s="196">
        <v>4</v>
      </c>
      <c r="B2253" s="197" t="s">
        <v>422</v>
      </c>
      <c r="C2253" s="208">
        <v>45</v>
      </c>
      <c r="D2253" s="209" t="s">
        <v>794</v>
      </c>
      <c r="E2253" s="210">
        <v>4524</v>
      </c>
      <c r="F2253" s="211" t="s">
        <v>844</v>
      </c>
      <c r="G2253" s="231"/>
      <c r="H2253" s="89"/>
      <c r="I2253" s="90" t="s">
        <v>718</v>
      </c>
      <c r="J2253" s="90"/>
      <c r="K2253" s="90" t="s">
        <v>64</v>
      </c>
      <c r="L2253" s="90" t="s">
        <v>119</v>
      </c>
      <c r="M2253" s="91"/>
      <c r="N2253" s="312">
        <v>1</v>
      </c>
      <c r="O2253" s="313">
        <f t="shared" si="307"/>
        <v>0.16666666666666666</v>
      </c>
      <c r="P2253" s="104"/>
      <c r="Q2253" s="92"/>
      <c r="R2253" s="92"/>
      <c r="S2253" s="92"/>
      <c r="T2253" s="92"/>
      <c r="U2253" s="92"/>
      <c r="V2253" s="92"/>
      <c r="W2253" s="92"/>
      <c r="X2253" s="109">
        <f t="shared" si="308"/>
        <v>0</v>
      </c>
      <c r="Y2253" s="83"/>
      <c r="Z2253" s="110">
        <f t="shared" si="309"/>
        <v>0</v>
      </c>
      <c r="AA2253" s="111"/>
      <c r="AB2253" s="92"/>
      <c r="AC2253" s="92"/>
      <c r="AD2253" s="92"/>
      <c r="AE2253" s="92"/>
      <c r="AF2253" s="92"/>
      <c r="AG2253" s="92"/>
      <c r="AH2253" s="92"/>
      <c r="AI2253" s="109">
        <f t="shared" si="310"/>
        <v>0</v>
      </c>
      <c r="AJ2253" s="83"/>
      <c r="AK2253" s="110">
        <f t="shared" si="311"/>
        <v>0</v>
      </c>
      <c r="AL2253" s="111"/>
      <c r="AM2253" s="92"/>
      <c r="AN2253" s="92"/>
      <c r="AO2253" s="92"/>
      <c r="AP2253" s="92"/>
      <c r="AQ2253" s="92"/>
      <c r="AR2253" s="92"/>
      <c r="AS2253" s="92">
        <v>1</v>
      </c>
      <c r="AT2253" s="92"/>
      <c r="AU2253" s="92"/>
      <c r="AV2253" s="109">
        <f t="shared" si="312"/>
        <v>1000</v>
      </c>
      <c r="AW2253" s="75"/>
      <c r="AX2253" s="110">
        <f t="shared" si="313"/>
        <v>166.66666666666666</v>
      </c>
      <c r="AY2253" s="111"/>
      <c r="AZ2253" s="93"/>
      <c r="BA2253" s="94" t="s">
        <v>554</v>
      </c>
      <c r="BB2253" s="71"/>
      <c r="BC2253" s="54"/>
      <c r="BD2253" s="41">
        <v>4</v>
      </c>
      <c r="BE2253" s="52">
        <v>45</v>
      </c>
      <c r="BF2253" s="62">
        <v>4524</v>
      </c>
      <c r="BG2253" s="280" t="s">
        <v>52</v>
      </c>
    </row>
    <row r="2254" spans="1:59" s="63" customFormat="1" ht="12.75" x14ac:dyDescent="0.2">
      <c r="A2254" s="196">
        <v>4</v>
      </c>
      <c r="B2254" s="197" t="s">
        <v>422</v>
      </c>
      <c r="C2254" s="208">
        <v>45</v>
      </c>
      <c r="D2254" s="209" t="s">
        <v>794</v>
      </c>
      <c r="E2254" s="210">
        <v>4524</v>
      </c>
      <c r="F2254" s="211" t="s">
        <v>844</v>
      </c>
      <c r="G2254" s="231"/>
      <c r="H2254" s="89"/>
      <c r="I2254" s="90" t="s">
        <v>457</v>
      </c>
      <c r="J2254" s="90"/>
      <c r="K2254" s="90" t="s">
        <v>459</v>
      </c>
      <c r="L2254" s="90" t="s">
        <v>460</v>
      </c>
      <c r="M2254" s="91"/>
      <c r="N2254" s="312">
        <v>1</v>
      </c>
      <c r="O2254" s="313">
        <f t="shared" si="307"/>
        <v>0.16666666666666666</v>
      </c>
      <c r="P2254" s="104"/>
      <c r="Q2254" s="92"/>
      <c r="R2254" s="92"/>
      <c r="S2254" s="92"/>
      <c r="T2254" s="92"/>
      <c r="U2254" s="92"/>
      <c r="V2254" s="92"/>
      <c r="W2254" s="92">
        <v>1</v>
      </c>
      <c r="X2254" s="109">
        <f t="shared" si="308"/>
        <v>25000</v>
      </c>
      <c r="Y2254" s="83"/>
      <c r="Z2254" s="110">
        <f t="shared" si="309"/>
        <v>4166.6666666666661</v>
      </c>
      <c r="AA2254" s="111"/>
      <c r="AB2254" s="92"/>
      <c r="AC2254" s="92"/>
      <c r="AD2254" s="92"/>
      <c r="AE2254" s="92"/>
      <c r="AF2254" s="92"/>
      <c r="AG2254" s="92"/>
      <c r="AH2254" s="92"/>
      <c r="AI2254" s="109">
        <f t="shared" si="310"/>
        <v>0</v>
      </c>
      <c r="AJ2254" s="83"/>
      <c r="AK2254" s="110">
        <f t="shared" si="311"/>
        <v>0</v>
      </c>
      <c r="AL2254" s="111"/>
      <c r="AM2254" s="92"/>
      <c r="AN2254" s="92"/>
      <c r="AO2254" s="92"/>
      <c r="AP2254" s="92">
        <v>1</v>
      </c>
      <c r="AQ2254" s="92"/>
      <c r="AR2254" s="92"/>
      <c r="AS2254" s="92"/>
      <c r="AT2254" s="92"/>
      <c r="AU2254" s="92"/>
      <c r="AV2254" s="109">
        <f t="shared" si="312"/>
        <v>100</v>
      </c>
      <c r="AW2254" s="75"/>
      <c r="AX2254" s="110">
        <f t="shared" si="313"/>
        <v>16.666666666666664</v>
      </c>
      <c r="AY2254" s="111"/>
      <c r="AZ2254" s="93"/>
      <c r="BA2254" s="94" t="s">
        <v>554</v>
      </c>
      <c r="BB2254" s="71"/>
      <c r="BC2254" s="54"/>
      <c r="BD2254" s="41">
        <v>4</v>
      </c>
      <c r="BE2254" s="52">
        <v>45</v>
      </c>
      <c r="BF2254" s="62">
        <v>4524</v>
      </c>
      <c r="BG2254" s="280" t="s">
        <v>52</v>
      </c>
    </row>
    <row r="2255" spans="1:59" s="63" customFormat="1" ht="12.75" x14ac:dyDescent="0.2">
      <c r="A2255" s="196">
        <v>4</v>
      </c>
      <c r="B2255" s="197" t="s">
        <v>422</v>
      </c>
      <c r="C2255" s="208">
        <v>45</v>
      </c>
      <c r="D2255" s="209" t="s">
        <v>794</v>
      </c>
      <c r="E2255" s="210">
        <v>4524</v>
      </c>
      <c r="F2255" s="211" t="s">
        <v>844</v>
      </c>
      <c r="G2255" s="231"/>
      <c r="H2255" s="89"/>
      <c r="I2255" s="90" t="s">
        <v>820</v>
      </c>
      <c r="J2255" s="90"/>
      <c r="K2255" s="90" t="s">
        <v>64</v>
      </c>
      <c r="L2255" s="90" t="s">
        <v>188</v>
      </c>
      <c r="M2255" s="91"/>
      <c r="N2255" s="312">
        <v>1</v>
      </c>
      <c r="O2255" s="313">
        <f t="shared" si="307"/>
        <v>0.16666666666666666</v>
      </c>
      <c r="P2255" s="104"/>
      <c r="Q2255" s="92"/>
      <c r="R2255" s="92"/>
      <c r="S2255" s="92"/>
      <c r="T2255" s="92"/>
      <c r="U2255" s="92"/>
      <c r="V2255" s="92"/>
      <c r="W2255" s="92"/>
      <c r="X2255" s="109">
        <f t="shared" si="308"/>
        <v>0</v>
      </c>
      <c r="Y2255" s="83"/>
      <c r="Z2255" s="110">
        <f t="shared" si="309"/>
        <v>0</v>
      </c>
      <c r="AA2255" s="111"/>
      <c r="AB2255" s="92"/>
      <c r="AC2255" s="92"/>
      <c r="AD2255" s="92"/>
      <c r="AE2255" s="92"/>
      <c r="AF2255" s="92"/>
      <c r="AG2255" s="92"/>
      <c r="AH2255" s="92"/>
      <c r="AI2255" s="109">
        <f t="shared" si="310"/>
        <v>0</v>
      </c>
      <c r="AJ2255" s="83"/>
      <c r="AK2255" s="110">
        <f t="shared" si="311"/>
        <v>0</v>
      </c>
      <c r="AL2255" s="111"/>
      <c r="AM2255" s="92"/>
      <c r="AN2255" s="92"/>
      <c r="AO2255" s="92"/>
      <c r="AP2255" s="92"/>
      <c r="AQ2255" s="92"/>
      <c r="AR2255" s="92"/>
      <c r="AS2255" s="92">
        <v>1</v>
      </c>
      <c r="AT2255" s="92"/>
      <c r="AU2255" s="92"/>
      <c r="AV2255" s="109">
        <f t="shared" si="312"/>
        <v>1000</v>
      </c>
      <c r="AW2255" s="75"/>
      <c r="AX2255" s="110">
        <f t="shared" si="313"/>
        <v>166.66666666666666</v>
      </c>
      <c r="AY2255" s="111"/>
      <c r="AZ2255" s="93"/>
      <c r="BA2255" s="94" t="s">
        <v>554</v>
      </c>
      <c r="BB2255" s="71"/>
      <c r="BC2255" s="54"/>
      <c r="BD2255" s="41">
        <v>4</v>
      </c>
      <c r="BE2255" s="52">
        <v>45</v>
      </c>
      <c r="BF2255" s="62">
        <v>4524</v>
      </c>
      <c r="BG2255" s="280" t="s">
        <v>52</v>
      </c>
    </row>
    <row r="2256" spans="1:59" s="63" customFormat="1" ht="12.75" x14ac:dyDescent="0.2">
      <c r="A2256" s="196">
        <v>4</v>
      </c>
      <c r="B2256" s="197" t="s">
        <v>422</v>
      </c>
      <c r="C2256" s="208">
        <v>45</v>
      </c>
      <c r="D2256" s="209" t="s">
        <v>794</v>
      </c>
      <c r="E2256" s="210">
        <v>4524</v>
      </c>
      <c r="F2256" s="211" t="s">
        <v>844</v>
      </c>
      <c r="G2256" s="231"/>
      <c r="H2256" s="89"/>
      <c r="I2256" s="90" t="s">
        <v>326</v>
      </c>
      <c r="J2256" s="90"/>
      <c r="K2256" s="90" t="s">
        <v>64</v>
      </c>
      <c r="L2256" s="90" t="s">
        <v>119</v>
      </c>
      <c r="M2256" s="91"/>
      <c r="N2256" s="312">
        <v>1</v>
      </c>
      <c r="O2256" s="313">
        <f t="shared" si="307"/>
        <v>0.16666666666666666</v>
      </c>
      <c r="P2256" s="104"/>
      <c r="Q2256" s="92"/>
      <c r="R2256" s="92"/>
      <c r="S2256" s="92"/>
      <c r="T2256" s="92"/>
      <c r="U2256" s="92"/>
      <c r="V2256" s="92"/>
      <c r="W2256" s="92"/>
      <c r="X2256" s="109">
        <f t="shared" si="308"/>
        <v>0</v>
      </c>
      <c r="Y2256" s="83"/>
      <c r="Z2256" s="110">
        <f t="shared" si="309"/>
        <v>0</v>
      </c>
      <c r="AA2256" s="111"/>
      <c r="AB2256" s="92"/>
      <c r="AC2256" s="92"/>
      <c r="AD2256" s="92"/>
      <c r="AE2256" s="92"/>
      <c r="AF2256" s="92"/>
      <c r="AG2256" s="92"/>
      <c r="AH2256" s="92"/>
      <c r="AI2256" s="109">
        <f t="shared" si="310"/>
        <v>0</v>
      </c>
      <c r="AJ2256" s="83"/>
      <c r="AK2256" s="110">
        <f t="shared" si="311"/>
        <v>0</v>
      </c>
      <c r="AL2256" s="111"/>
      <c r="AM2256" s="92"/>
      <c r="AN2256" s="92"/>
      <c r="AO2256" s="92"/>
      <c r="AP2256" s="92"/>
      <c r="AQ2256" s="92"/>
      <c r="AR2256" s="92"/>
      <c r="AS2256" s="92">
        <v>1</v>
      </c>
      <c r="AT2256" s="92"/>
      <c r="AU2256" s="92"/>
      <c r="AV2256" s="109">
        <f t="shared" si="312"/>
        <v>1000</v>
      </c>
      <c r="AW2256" s="75"/>
      <c r="AX2256" s="110">
        <f t="shared" si="313"/>
        <v>166.66666666666666</v>
      </c>
      <c r="AY2256" s="111"/>
      <c r="AZ2256" s="93"/>
      <c r="BA2256" s="94" t="s">
        <v>554</v>
      </c>
      <c r="BB2256" s="71"/>
      <c r="BC2256" s="54"/>
      <c r="BD2256" s="41">
        <v>4</v>
      </c>
      <c r="BE2256" s="52">
        <v>45</v>
      </c>
      <c r="BF2256" s="62">
        <v>4524</v>
      </c>
      <c r="BG2256" s="280" t="s">
        <v>52</v>
      </c>
    </row>
    <row r="2257" spans="1:59" s="63" customFormat="1" ht="12.75" x14ac:dyDescent="0.2">
      <c r="A2257" s="196">
        <v>4</v>
      </c>
      <c r="B2257" s="197" t="s">
        <v>422</v>
      </c>
      <c r="C2257" s="208">
        <v>45</v>
      </c>
      <c r="D2257" s="209" t="s">
        <v>794</v>
      </c>
      <c r="E2257" s="210">
        <v>4524</v>
      </c>
      <c r="F2257" s="211" t="s">
        <v>844</v>
      </c>
      <c r="G2257" s="231"/>
      <c r="H2257" s="65"/>
      <c r="I2257" s="222"/>
      <c r="J2257" s="66"/>
      <c r="K2257" s="66"/>
      <c r="L2257" s="66"/>
      <c r="M2257" s="64"/>
      <c r="N2257" s="304"/>
      <c r="O2257" s="305"/>
      <c r="P2257" s="127"/>
      <c r="Q2257" s="67"/>
      <c r="R2257" s="67"/>
      <c r="S2257" s="67"/>
      <c r="T2257" s="67"/>
      <c r="U2257" s="67"/>
      <c r="V2257" s="67"/>
      <c r="W2257" s="67"/>
      <c r="X2257" s="67"/>
      <c r="Y2257" s="68"/>
      <c r="Z2257" s="68"/>
      <c r="AA2257" s="68"/>
      <c r="AB2257" s="67"/>
      <c r="AC2257" s="67"/>
      <c r="AD2257" s="67"/>
      <c r="AE2257" s="67"/>
      <c r="AF2257" s="67"/>
      <c r="AG2257" s="67"/>
      <c r="AH2257" s="67"/>
      <c r="AI2257" s="67"/>
      <c r="AJ2257" s="68"/>
      <c r="AK2257" s="68"/>
      <c r="AL2257" s="68"/>
      <c r="AM2257" s="67"/>
      <c r="AN2257" s="67"/>
      <c r="AO2257" s="67"/>
      <c r="AP2257" s="67"/>
      <c r="AQ2257" s="67"/>
      <c r="AR2257" s="67"/>
      <c r="AS2257" s="67"/>
      <c r="AT2257" s="67"/>
      <c r="AU2257" s="67"/>
      <c r="AV2257" s="67"/>
      <c r="AW2257" s="67"/>
      <c r="AX2257" s="68"/>
      <c r="AY2257" s="68"/>
      <c r="AZ2257" s="69"/>
      <c r="BA2257" s="70"/>
      <c r="BB2257" s="71"/>
      <c r="BC2257" s="54"/>
      <c r="BD2257" s="41">
        <v>4</v>
      </c>
      <c r="BE2257" s="52">
        <v>45</v>
      </c>
      <c r="BF2257" s="62">
        <v>4524</v>
      </c>
      <c r="BG2257" s="275"/>
    </row>
    <row r="2258" spans="1:59" s="63" customFormat="1" ht="12.75" x14ac:dyDescent="0.2">
      <c r="A2258" s="196">
        <v>4</v>
      </c>
      <c r="B2258" s="197" t="s">
        <v>422</v>
      </c>
      <c r="C2258" s="208">
        <v>45</v>
      </c>
      <c r="D2258" s="209" t="s">
        <v>794</v>
      </c>
      <c r="E2258" s="210">
        <v>4524</v>
      </c>
      <c r="F2258" s="211" t="s">
        <v>844</v>
      </c>
      <c r="G2258" s="230"/>
      <c r="H2258" s="56"/>
      <c r="I2258" s="221"/>
      <c r="J2258" s="57"/>
      <c r="K2258" s="57"/>
      <c r="L2258" s="57"/>
      <c r="M2258" s="55"/>
      <c r="N2258" s="303"/>
      <c r="O2258" s="245"/>
      <c r="P2258" s="122"/>
      <c r="Q2258" s="58"/>
      <c r="R2258" s="58"/>
      <c r="S2258" s="58"/>
      <c r="T2258" s="58"/>
      <c r="U2258" s="58"/>
      <c r="V2258" s="58"/>
      <c r="W2258" s="58"/>
      <c r="X2258" s="58"/>
      <c r="Y2258" s="59"/>
      <c r="Z2258" s="59"/>
      <c r="AA2258" s="59"/>
      <c r="AB2258" s="58"/>
      <c r="AC2258" s="58"/>
      <c r="AD2258" s="58"/>
      <c r="AE2258" s="58"/>
      <c r="AF2258" s="58"/>
      <c r="AG2258" s="58"/>
      <c r="AH2258" s="58"/>
      <c r="AI2258" s="58"/>
      <c r="AJ2258" s="59"/>
      <c r="AK2258" s="59"/>
      <c r="AL2258" s="59"/>
      <c r="AM2258" s="58"/>
      <c r="AN2258" s="58"/>
      <c r="AO2258" s="58"/>
      <c r="AP2258" s="58"/>
      <c r="AQ2258" s="58"/>
      <c r="AR2258" s="58"/>
      <c r="AS2258" s="58"/>
      <c r="AT2258" s="58"/>
      <c r="AU2258" s="58"/>
      <c r="AV2258" s="58"/>
      <c r="AW2258" s="58"/>
      <c r="AX2258" s="59"/>
      <c r="AY2258" s="59"/>
      <c r="AZ2258" s="60"/>
      <c r="BA2258" s="61"/>
      <c r="BB2258" s="54"/>
      <c r="BC2258" s="54"/>
      <c r="BD2258" s="41">
        <v>4</v>
      </c>
      <c r="BE2258" s="52">
        <v>45</v>
      </c>
      <c r="BF2258" s="62">
        <v>4524</v>
      </c>
      <c r="BG2258" s="274"/>
    </row>
    <row r="2259" spans="1:59" x14ac:dyDescent="0.25">
      <c r="A2259" s="196">
        <v>4</v>
      </c>
      <c r="B2259" s="197" t="s">
        <v>422</v>
      </c>
      <c r="C2259" s="208">
        <v>45</v>
      </c>
      <c r="D2259" s="209" t="s">
        <v>794</v>
      </c>
      <c r="E2259" s="212">
        <v>4531</v>
      </c>
      <c r="F2259" s="213" t="s">
        <v>847</v>
      </c>
      <c r="G2259" s="234"/>
      <c r="H2259" s="138"/>
      <c r="I2259" s="224"/>
      <c r="J2259" s="98"/>
      <c r="K2259" s="98"/>
      <c r="L2259" s="98"/>
      <c r="M2259" s="137"/>
      <c r="N2259" s="322"/>
      <c r="O2259" s="323"/>
      <c r="P2259" s="139"/>
      <c r="Q2259" s="139"/>
      <c r="R2259" s="139"/>
      <c r="S2259" s="139"/>
      <c r="T2259" s="139"/>
      <c r="U2259" s="139"/>
      <c r="V2259" s="139"/>
      <c r="W2259" s="139"/>
      <c r="X2259" s="139"/>
      <c r="Y2259" s="100"/>
      <c r="Z2259" s="125"/>
      <c r="AA2259" s="125"/>
      <c r="AB2259" s="139"/>
      <c r="AC2259" s="139"/>
      <c r="AD2259" s="139"/>
      <c r="AE2259" s="139"/>
      <c r="AF2259" s="139"/>
      <c r="AG2259" s="139"/>
      <c r="AH2259" s="139"/>
      <c r="AI2259" s="139"/>
      <c r="AJ2259" s="100"/>
      <c r="AK2259" s="125"/>
      <c r="AL2259" s="125"/>
      <c r="AM2259" s="139"/>
      <c r="AN2259" s="139"/>
      <c r="AO2259" s="139"/>
      <c r="AP2259" s="139"/>
      <c r="AQ2259" s="139"/>
      <c r="AR2259" s="139"/>
      <c r="AS2259" s="139"/>
      <c r="AT2259" s="139"/>
      <c r="AU2259" s="139"/>
      <c r="AV2259" s="139"/>
      <c r="AW2259" s="99"/>
      <c r="AX2259" s="125"/>
      <c r="AY2259" s="100"/>
      <c r="AZ2259" s="140"/>
      <c r="BA2259" s="141"/>
      <c r="BB2259" s="136"/>
      <c r="BC2259" s="136"/>
      <c r="BD2259" s="41">
        <v>4</v>
      </c>
      <c r="BE2259" s="52">
        <v>45</v>
      </c>
      <c r="BF2259" s="103">
        <v>4531</v>
      </c>
      <c r="BG2259" s="283"/>
    </row>
    <row r="2260" spans="1:59" s="63" customFormat="1" ht="12.75" x14ac:dyDescent="0.2">
      <c r="A2260" s="196">
        <v>4</v>
      </c>
      <c r="B2260" s="197" t="s">
        <v>422</v>
      </c>
      <c r="C2260" s="208">
        <v>45</v>
      </c>
      <c r="D2260" s="209" t="s">
        <v>794</v>
      </c>
      <c r="E2260" s="212">
        <v>4531</v>
      </c>
      <c r="F2260" s="213" t="s">
        <v>847</v>
      </c>
      <c r="G2260" s="232"/>
      <c r="H2260" s="97"/>
      <c r="I2260" s="224"/>
      <c r="J2260" s="98"/>
      <c r="K2260" s="98"/>
      <c r="L2260" s="98"/>
      <c r="M2260" s="96"/>
      <c r="N2260" s="307"/>
      <c r="O2260" s="246"/>
      <c r="P2260" s="124"/>
      <c r="Q2260" s="99"/>
      <c r="R2260" s="99"/>
      <c r="S2260" s="99"/>
      <c r="T2260" s="99"/>
      <c r="U2260" s="99"/>
      <c r="V2260" s="99"/>
      <c r="W2260" s="99"/>
      <c r="X2260" s="99"/>
      <c r="Y2260" s="100"/>
      <c r="Z2260" s="100"/>
      <c r="AA2260" s="100"/>
      <c r="AB2260" s="99"/>
      <c r="AC2260" s="99"/>
      <c r="AD2260" s="99"/>
      <c r="AE2260" s="99"/>
      <c r="AF2260" s="99"/>
      <c r="AG2260" s="99"/>
      <c r="AH2260" s="99"/>
      <c r="AI2260" s="99"/>
      <c r="AJ2260" s="100"/>
      <c r="AK2260" s="100"/>
      <c r="AL2260" s="100"/>
      <c r="AM2260" s="99"/>
      <c r="AN2260" s="99"/>
      <c r="AO2260" s="99"/>
      <c r="AP2260" s="99"/>
      <c r="AQ2260" s="99"/>
      <c r="AR2260" s="99"/>
      <c r="AS2260" s="99"/>
      <c r="AT2260" s="99"/>
      <c r="AU2260" s="99"/>
      <c r="AV2260" s="99"/>
      <c r="AW2260" s="99"/>
      <c r="AX2260" s="100"/>
      <c r="AY2260" s="100"/>
      <c r="AZ2260" s="101"/>
      <c r="BA2260" s="102"/>
      <c r="BB2260" s="95"/>
      <c r="BC2260" s="95"/>
      <c r="BD2260" s="41">
        <v>4</v>
      </c>
      <c r="BE2260" s="52">
        <v>45</v>
      </c>
      <c r="BF2260" s="103">
        <v>4531</v>
      </c>
      <c r="BG2260" s="277"/>
    </row>
    <row r="2261" spans="1:59" s="63" customFormat="1" ht="12.75" x14ac:dyDescent="0.2">
      <c r="A2261" s="196">
        <v>4</v>
      </c>
      <c r="B2261" s="197" t="s">
        <v>422</v>
      </c>
      <c r="C2261" s="208">
        <v>45</v>
      </c>
      <c r="D2261" s="209" t="s">
        <v>794</v>
      </c>
      <c r="E2261" s="212">
        <v>4531</v>
      </c>
      <c r="F2261" s="213" t="s">
        <v>847</v>
      </c>
      <c r="G2261" s="231"/>
      <c r="H2261" s="65"/>
      <c r="I2261" s="222"/>
      <c r="J2261" s="66"/>
      <c r="K2261" s="66"/>
      <c r="L2261" s="66"/>
      <c r="M2261" s="64"/>
      <c r="N2261" s="304"/>
      <c r="O2261" s="305"/>
      <c r="P2261" s="127"/>
      <c r="Q2261" s="67"/>
      <c r="R2261" s="67"/>
      <c r="S2261" s="67"/>
      <c r="T2261" s="67"/>
      <c r="U2261" s="67"/>
      <c r="V2261" s="67"/>
      <c r="W2261" s="67"/>
      <c r="X2261" s="67"/>
      <c r="Y2261" s="68"/>
      <c r="Z2261" s="68"/>
      <c r="AA2261" s="68"/>
      <c r="AB2261" s="67"/>
      <c r="AC2261" s="67"/>
      <c r="AD2261" s="67"/>
      <c r="AE2261" s="67"/>
      <c r="AF2261" s="67"/>
      <c r="AG2261" s="67"/>
      <c r="AH2261" s="67"/>
      <c r="AI2261" s="67"/>
      <c r="AJ2261" s="68"/>
      <c r="AK2261" s="68"/>
      <c r="AL2261" s="68"/>
      <c r="AM2261" s="67"/>
      <c r="AN2261" s="67"/>
      <c r="AO2261" s="67"/>
      <c r="AP2261" s="67"/>
      <c r="AQ2261" s="67"/>
      <c r="AR2261" s="67"/>
      <c r="AS2261" s="67"/>
      <c r="AT2261" s="67"/>
      <c r="AU2261" s="67"/>
      <c r="AV2261" s="67"/>
      <c r="AW2261" s="67"/>
      <c r="AX2261" s="68"/>
      <c r="AY2261" s="68"/>
      <c r="AZ2261" s="69"/>
      <c r="BA2261" s="70"/>
      <c r="BB2261" s="71"/>
      <c r="BC2261" s="95"/>
      <c r="BD2261" s="41">
        <v>4</v>
      </c>
      <c r="BE2261" s="52">
        <v>45</v>
      </c>
      <c r="BF2261" s="103">
        <v>4531</v>
      </c>
      <c r="BG2261" s="275"/>
    </row>
    <row r="2262" spans="1:59" s="63" customFormat="1" ht="12.75" x14ac:dyDescent="0.2">
      <c r="A2262" s="196">
        <v>4</v>
      </c>
      <c r="B2262" s="197" t="s">
        <v>422</v>
      </c>
      <c r="C2262" s="208">
        <v>45</v>
      </c>
      <c r="D2262" s="209" t="s">
        <v>794</v>
      </c>
      <c r="E2262" s="212">
        <v>4531</v>
      </c>
      <c r="F2262" s="213" t="s">
        <v>847</v>
      </c>
      <c r="G2262" s="231"/>
      <c r="H2262" s="72" t="s">
        <v>47</v>
      </c>
      <c r="I2262" s="223"/>
      <c r="J2262" s="73"/>
      <c r="K2262" s="73"/>
      <c r="L2262" s="73"/>
      <c r="M2262" s="74"/>
      <c r="N2262" s="247"/>
      <c r="O2262" s="306"/>
      <c r="P2262" s="105"/>
      <c r="Q2262" s="75"/>
      <c r="R2262" s="75"/>
      <c r="S2262" s="75"/>
      <c r="T2262" s="75"/>
      <c r="U2262" s="75"/>
      <c r="V2262" s="75"/>
      <c r="W2262" s="75"/>
      <c r="X2262" s="75"/>
      <c r="Y2262" s="76">
        <f>IF(ISNUMBER(VLOOKUP(Y2264,P$7:W$7,MATCH(Y2264,P$7:W$7))),VLOOKUP(Y2264,P$7:W$7,MATCH(Y2264,P$7:W$7)),IF(N2266=0,"No Data",IF(Y2264&gt;0,"&lt;100",0)))</f>
        <v>0</v>
      </c>
      <c r="Z2262" s="77">
        <f>IF(ISNUMBER(VLOOKUP(Z2266,P$7:W$7,MATCH(Z2266,P$7:W$7))),VLOOKUP(Z2266,P$7:W$7,MATCH(Z2266,P$7:W$7)),IF(N2266=0,"No Data",IF(Z2266&gt;0,"&lt;100",0)))</f>
        <v>0</v>
      </c>
      <c r="AA2262" s="106">
        <f>IF(ISNUMBER(Z2262),Z2262,0)</f>
        <v>0</v>
      </c>
      <c r="AB2262" s="75"/>
      <c r="AC2262" s="75"/>
      <c r="AD2262" s="75"/>
      <c r="AE2262" s="75"/>
      <c r="AF2262" s="75"/>
      <c r="AG2262" s="75"/>
      <c r="AH2262" s="75"/>
      <c r="AI2262" s="75"/>
      <c r="AJ2262" s="76">
        <f>IF(ISNUMBER(VLOOKUP(AJ2264,AB$7:AH$7,MATCH(AJ2264,AB$7:AH$7))),VLOOKUP(AJ2264,AB$7:AH$7,MATCH(AJ2264,AB$7:AH$7)),IF(N2266=0,"No Data",IF(AJ2264&gt;0,"&lt;50",0)))</f>
        <v>0</v>
      </c>
      <c r="AK2262" s="77">
        <f>IF(ISNUMBER(VLOOKUP(AK2266,AB$7:AH$7,MATCH(AK2266,AB$7:AH$7))),VLOOKUP(AK2266,AB$7:AH$7,MATCH(AK2266,AB$7:AH$7)),IF(N2266=0,"No Data",IF(AK2266&gt;0,"&lt;50",0)))</f>
        <v>0</v>
      </c>
      <c r="AL2262" s="106">
        <f>IF(ISNUMBER(AK2262),AK2262,0)</f>
        <v>0</v>
      </c>
      <c r="AM2262" s="75"/>
      <c r="AN2262" s="75"/>
      <c r="AO2262" s="75"/>
      <c r="AP2262" s="75"/>
      <c r="AQ2262" s="75"/>
      <c r="AR2262" s="75"/>
      <c r="AS2262" s="75"/>
      <c r="AT2262" s="75"/>
      <c r="AU2262" s="75"/>
      <c r="AV2262" s="75"/>
      <c r="AW2262" s="76">
        <f>IF(ISNUMBER(VLOOKUP(AW2264,AM$7:AU$7,MATCH(AW2264,AM$7:AU$7))),VLOOKUP(AW2264,AM$7:AU$7,MATCH(AW2264,AM$7:AU$7)),IF(N2266=0,"No Data",IF(AW2264&gt;0,"&lt;10",0)))</f>
        <v>500</v>
      </c>
      <c r="AX2262" s="77">
        <f>IF(ISNUMBER(VLOOKUP(AX2266,AM$7:AU$7,MATCH(AX2266,AM$7:AU$7))),VLOOKUP(AX2266,AM$7:AU$7,MATCH(AX2266,AM$7:AU$7)),IF(N2266=0,"No Data",IF(AX2266&gt;0,"&lt;10",0)))</f>
        <v>500</v>
      </c>
      <c r="AY2262" s="106">
        <f>IF(ISNUMBER(AX2262),AX2262,0)</f>
        <v>500</v>
      </c>
      <c r="AZ2262" s="79"/>
      <c r="BA2262" s="80"/>
      <c r="BB2262" s="71"/>
      <c r="BC2262" s="95"/>
      <c r="BD2262" s="41">
        <v>4</v>
      </c>
      <c r="BE2262" s="52">
        <v>45</v>
      </c>
      <c r="BF2262" s="103">
        <v>4531</v>
      </c>
      <c r="BG2262" s="276" t="s">
        <v>47</v>
      </c>
    </row>
    <row r="2263" spans="1:59" s="63" customFormat="1" ht="12.75" x14ac:dyDescent="0.2">
      <c r="A2263" s="196">
        <v>4</v>
      </c>
      <c r="B2263" s="197" t="s">
        <v>422</v>
      </c>
      <c r="C2263" s="208">
        <v>45</v>
      </c>
      <c r="D2263" s="209" t="s">
        <v>794</v>
      </c>
      <c r="E2263" s="212">
        <v>4531</v>
      </c>
      <c r="F2263" s="213" t="s">
        <v>847</v>
      </c>
      <c r="G2263" s="231"/>
      <c r="H2263" s="81" t="s">
        <v>48</v>
      </c>
      <c r="I2263" s="223"/>
      <c r="J2263" s="73"/>
      <c r="K2263" s="73"/>
      <c r="L2263" s="73"/>
      <c r="M2263" s="74"/>
      <c r="N2263" s="247"/>
      <c r="O2263" s="306"/>
      <c r="P2263" s="105"/>
      <c r="Q2263" s="75"/>
      <c r="R2263" s="75"/>
      <c r="S2263" s="75"/>
      <c r="T2263" s="75"/>
      <c r="U2263" s="75"/>
      <c r="V2263" s="75"/>
      <c r="W2263" s="75"/>
      <c r="X2263" s="75"/>
      <c r="Y2263" s="82">
        <f>MIN(X2267:X2272)</f>
        <v>0</v>
      </c>
      <c r="Z2263" s="83"/>
      <c r="AA2263" s="83"/>
      <c r="AB2263" s="75"/>
      <c r="AC2263" s="75"/>
      <c r="AD2263" s="75"/>
      <c r="AE2263" s="75"/>
      <c r="AF2263" s="75"/>
      <c r="AG2263" s="75"/>
      <c r="AH2263" s="75"/>
      <c r="AI2263" s="75"/>
      <c r="AJ2263" s="82">
        <f>MIN(AI2267:AI2272)</f>
        <v>0</v>
      </c>
      <c r="AK2263" s="83"/>
      <c r="AL2263" s="83"/>
      <c r="AM2263" s="75"/>
      <c r="AN2263" s="75"/>
      <c r="AO2263" s="75"/>
      <c r="AP2263" s="75"/>
      <c r="AQ2263" s="75"/>
      <c r="AR2263" s="75"/>
      <c r="AS2263" s="75"/>
      <c r="AT2263" s="75"/>
      <c r="AU2263" s="75"/>
      <c r="AV2263" s="75"/>
      <c r="AW2263" s="82">
        <f>MIN(AV2267:AV2272)</f>
        <v>10</v>
      </c>
      <c r="AX2263" s="83"/>
      <c r="AY2263" s="83"/>
      <c r="AZ2263" s="79"/>
      <c r="BA2263" s="80"/>
      <c r="BB2263" s="71"/>
      <c r="BC2263" s="95"/>
      <c r="BD2263" s="41">
        <v>4</v>
      </c>
      <c r="BE2263" s="52">
        <v>45</v>
      </c>
      <c r="BF2263" s="103">
        <v>4531</v>
      </c>
      <c r="BG2263" s="278" t="s">
        <v>48</v>
      </c>
    </row>
    <row r="2264" spans="1:59" s="63" customFormat="1" ht="12.75" x14ac:dyDescent="0.2">
      <c r="A2264" s="196">
        <v>4</v>
      </c>
      <c r="B2264" s="197" t="s">
        <v>422</v>
      </c>
      <c r="C2264" s="208">
        <v>45</v>
      </c>
      <c r="D2264" s="209" t="s">
        <v>794</v>
      </c>
      <c r="E2264" s="212">
        <v>4531</v>
      </c>
      <c r="F2264" s="213" t="s">
        <v>847</v>
      </c>
      <c r="G2264" s="231"/>
      <c r="H2264" s="81" t="s">
        <v>49</v>
      </c>
      <c r="I2264" s="223"/>
      <c r="J2264" s="73"/>
      <c r="K2264" s="73"/>
      <c r="L2264" s="73"/>
      <c r="M2264" s="74"/>
      <c r="N2264" s="247"/>
      <c r="O2264" s="306"/>
      <c r="P2264" s="105"/>
      <c r="Q2264" s="75"/>
      <c r="R2264" s="75"/>
      <c r="S2264" s="75"/>
      <c r="T2264" s="75"/>
      <c r="U2264" s="75"/>
      <c r="V2264" s="75"/>
      <c r="W2264" s="75"/>
      <c r="X2264" s="75"/>
      <c r="Y2264" s="84">
        <f>IF(ISNUMBER(AVERAGE(X2267:X2272)),AVERAGE(X2267:X2272),0)</f>
        <v>0</v>
      </c>
      <c r="Z2264" s="83"/>
      <c r="AA2264" s="83"/>
      <c r="AB2264" s="75"/>
      <c r="AC2264" s="75"/>
      <c r="AD2264" s="75"/>
      <c r="AE2264" s="75"/>
      <c r="AF2264" s="75"/>
      <c r="AG2264" s="75"/>
      <c r="AH2264" s="75"/>
      <c r="AI2264" s="75"/>
      <c r="AJ2264" s="84">
        <f>IF(ISNUMBER(AVERAGE(AI2267:AI2272)),AVERAGE(AI2267:AI2272),0)</f>
        <v>0</v>
      </c>
      <c r="AK2264" s="83"/>
      <c r="AL2264" s="83"/>
      <c r="AM2264" s="75"/>
      <c r="AN2264" s="75"/>
      <c r="AO2264" s="75"/>
      <c r="AP2264" s="75"/>
      <c r="AQ2264" s="75"/>
      <c r="AR2264" s="75"/>
      <c r="AS2264" s="75"/>
      <c r="AT2264" s="75"/>
      <c r="AU2264" s="75"/>
      <c r="AV2264" s="75"/>
      <c r="AW2264" s="84">
        <f>IF(ISNUMBER(AVERAGE(AV2267:AV2272)),AVERAGE(AV2267:AV2272),0)</f>
        <v>652</v>
      </c>
      <c r="AX2264" s="83"/>
      <c r="AY2264" s="83"/>
      <c r="AZ2264" s="79"/>
      <c r="BA2264" s="80"/>
      <c r="BB2264" s="71"/>
      <c r="BC2264" s="95"/>
      <c r="BD2264" s="41">
        <v>4</v>
      </c>
      <c r="BE2264" s="52">
        <v>45</v>
      </c>
      <c r="BF2264" s="103">
        <v>4531</v>
      </c>
      <c r="BG2264" s="278" t="s">
        <v>49</v>
      </c>
    </row>
    <row r="2265" spans="1:59" s="63" customFormat="1" ht="12.75" x14ac:dyDescent="0.2">
      <c r="A2265" s="196">
        <v>4</v>
      </c>
      <c r="B2265" s="197" t="s">
        <v>422</v>
      </c>
      <c r="C2265" s="208">
        <v>45</v>
      </c>
      <c r="D2265" s="209" t="s">
        <v>794</v>
      </c>
      <c r="E2265" s="212">
        <v>4531</v>
      </c>
      <c r="F2265" s="213" t="s">
        <v>847</v>
      </c>
      <c r="G2265" s="231"/>
      <c r="H2265" s="81" t="s">
        <v>50</v>
      </c>
      <c r="I2265" s="223"/>
      <c r="J2265" s="73"/>
      <c r="K2265" s="73"/>
      <c r="L2265" s="73"/>
      <c r="M2265" s="74"/>
      <c r="N2265" s="247"/>
      <c r="O2265" s="306"/>
      <c r="P2265" s="105"/>
      <c r="Q2265" s="75"/>
      <c r="R2265" s="75"/>
      <c r="S2265" s="75"/>
      <c r="T2265" s="75"/>
      <c r="U2265" s="75"/>
      <c r="V2265" s="75"/>
      <c r="W2265" s="75"/>
      <c r="X2265" s="75"/>
      <c r="Y2265" s="84">
        <f>MAX(X2267:X2272)</f>
        <v>0</v>
      </c>
      <c r="Z2265" s="83"/>
      <c r="AA2265" s="83"/>
      <c r="AB2265" s="75"/>
      <c r="AC2265" s="75"/>
      <c r="AD2265" s="75"/>
      <c r="AE2265" s="75"/>
      <c r="AF2265" s="75"/>
      <c r="AG2265" s="75"/>
      <c r="AH2265" s="75"/>
      <c r="AI2265" s="75"/>
      <c r="AJ2265" s="84">
        <f>MAX(AI2267:AI2272)</f>
        <v>0</v>
      </c>
      <c r="AK2265" s="83"/>
      <c r="AL2265" s="83"/>
      <c r="AM2265" s="75"/>
      <c r="AN2265" s="75"/>
      <c r="AO2265" s="75"/>
      <c r="AP2265" s="75"/>
      <c r="AQ2265" s="75"/>
      <c r="AR2265" s="75"/>
      <c r="AS2265" s="75"/>
      <c r="AT2265" s="75"/>
      <c r="AU2265" s="75"/>
      <c r="AV2265" s="75"/>
      <c r="AW2265" s="84">
        <f>MAX(AV2267:AV2272)</f>
        <v>1000</v>
      </c>
      <c r="AX2265" s="83"/>
      <c r="AY2265" s="83"/>
      <c r="AZ2265" s="79"/>
      <c r="BA2265" s="80"/>
      <c r="BB2265" s="71"/>
      <c r="BC2265" s="95"/>
      <c r="BD2265" s="41">
        <v>4</v>
      </c>
      <c r="BE2265" s="52">
        <v>45</v>
      </c>
      <c r="BF2265" s="103">
        <v>4531</v>
      </c>
      <c r="BG2265" s="278" t="s">
        <v>50</v>
      </c>
    </row>
    <row r="2266" spans="1:59" s="63" customFormat="1" ht="12.75" x14ac:dyDescent="0.2">
      <c r="A2266" s="196">
        <v>4</v>
      </c>
      <c r="B2266" s="197" t="s">
        <v>422</v>
      </c>
      <c r="C2266" s="208">
        <v>45</v>
      </c>
      <c r="D2266" s="209" t="s">
        <v>794</v>
      </c>
      <c r="E2266" s="212">
        <v>4531</v>
      </c>
      <c r="F2266" s="213" t="s">
        <v>847</v>
      </c>
      <c r="G2266" s="231"/>
      <c r="H2266" s="85" t="s">
        <v>51</v>
      </c>
      <c r="I2266" s="223"/>
      <c r="J2266" s="73"/>
      <c r="K2266" s="73"/>
      <c r="L2266" s="73"/>
      <c r="M2266" s="74"/>
      <c r="N2266" s="248">
        <f>SUM(N2267:N2271)</f>
        <v>5</v>
      </c>
      <c r="O2266" s="293">
        <f>SUM(O2267:O2271)</f>
        <v>1</v>
      </c>
      <c r="P2266" s="292"/>
      <c r="Q2266" s="87"/>
      <c r="R2266" s="87"/>
      <c r="S2266" s="87"/>
      <c r="T2266" s="87"/>
      <c r="U2266" s="87"/>
      <c r="V2266" s="87"/>
      <c r="W2266" s="87"/>
      <c r="X2266" s="87"/>
      <c r="Y2266" s="88"/>
      <c r="Z2266" s="86">
        <f>SUM(Z2267:Z2271)</f>
        <v>0</v>
      </c>
      <c r="AA2266" s="88"/>
      <c r="AB2266" s="87"/>
      <c r="AC2266" s="87"/>
      <c r="AD2266" s="87"/>
      <c r="AE2266" s="87"/>
      <c r="AF2266" s="87"/>
      <c r="AG2266" s="87"/>
      <c r="AH2266" s="87"/>
      <c r="AI2266" s="87"/>
      <c r="AJ2266" s="88"/>
      <c r="AK2266" s="86">
        <f>SUM(AK2267:AK2271)</f>
        <v>0</v>
      </c>
      <c r="AL2266" s="88"/>
      <c r="AM2266" s="87"/>
      <c r="AN2266" s="87"/>
      <c r="AO2266" s="87"/>
      <c r="AP2266" s="87"/>
      <c r="AQ2266" s="87"/>
      <c r="AR2266" s="87"/>
      <c r="AS2266" s="87"/>
      <c r="AT2266" s="87"/>
      <c r="AU2266" s="87"/>
      <c r="AV2266" s="87"/>
      <c r="AW2266" s="112"/>
      <c r="AX2266" s="86">
        <f>SUM(AX2267:AX2271)</f>
        <v>652</v>
      </c>
      <c r="AY2266" s="88"/>
      <c r="AZ2266" s="79"/>
      <c r="BA2266" s="80"/>
      <c r="BB2266" s="71"/>
      <c r="BC2266" s="95"/>
      <c r="BD2266" s="41">
        <v>4</v>
      </c>
      <c r="BE2266" s="52">
        <v>45</v>
      </c>
      <c r="BF2266" s="103">
        <v>4531</v>
      </c>
      <c r="BG2266" s="279" t="s">
        <v>51</v>
      </c>
    </row>
    <row r="2267" spans="1:59" s="63" customFormat="1" ht="12.75" x14ac:dyDescent="0.2">
      <c r="A2267" s="196">
        <v>4</v>
      </c>
      <c r="B2267" s="197" t="s">
        <v>422</v>
      </c>
      <c r="C2267" s="208">
        <v>45</v>
      </c>
      <c r="D2267" s="209" t="s">
        <v>794</v>
      </c>
      <c r="E2267" s="212">
        <v>4531</v>
      </c>
      <c r="F2267" s="213" t="s">
        <v>847</v>
      </c>
      <c r="G2267" s="231"/>
      <c r="H2267" s="89" t="s">
        <v>52</v>
      </c>
      <c r="I2267" s="90" t="s">
        <v>848</v>
      </c>
      <c r="J2267" s="90"/>
      <c r="K2267" s="90" t="s">
        <v>64</v>
      </c>
      <c r="L2267" s="90" t="s">
        <v>119</v>
      </c>
      <c r="M2267" s="91"/>
      <c r="N2267" s="312">
        <v>1</v>
      </c>
      <c r="O2267" s="313">
        <f>N2267/N$2266</f>
        <v>0.2</v>
      </c>
      <c r="P2267" s="104"/>
      <c r="Q2267" s="92"/>
      <c r="R2267" s="92"/>
      <c r="S2267" s="92"/>
      <c r="T2267" s="92"/>
      <c r="U2267" s="92"/>
      <c r="V2267" s="92"/>
      <c r="W2267" s="92"/>
      <c r="X2267" s="109">
        <f>P2267*P$7+Q2267*Q$7+R2267*R$7+S2267*S$7+T2267*T$7+U2267*U$7+V2267*V$7+W2267*W$7</f>
        <v>0</v>
      </c>
      <c r="Y2267" s="83"/>
      <c r="Z2267" s="110">
        <f>X2267*$O2267</f>
        <v>0</v>
      </c>
      <c r="AA2267" s="111"/>
      <c r="AB2267" s="92"/>
      <c r="AC2267" s="92"/>
      <c r="AD2267" s="92"/>
      <c r="AE2267" s="92"/>
      <c r="AF2267" s="92"/>
      <c r="AG2267" s="92"/>
      <c r="AH2267" s="92"/>
      <c r="AI2267" s="109">
        <f>AB2267*AB$7+AC2267*AC$7+AD2267*AD$7+AE2267*AE$7+AF2267*AF$7+AG2267*AG$7+AH2267*AH$7</f>
        <v>0</v>
      </c>
      <c r="AJ2267" s="83"/>
      <c r="AK2267" s="110">
        <f>AI2267*$O2267</f>
        <v>0</v>
      </c>
      <c r="AL2267" s="111"/>
      <c r="AM2267" s="92"/>
      <c r="AN2267" s="92"/>
      <c r="AO2267" s="92"/>
      <c r="AP2267" s="92"/>
      <c r="AQ2267" s="92"/>
      <c r="AR2267" s="92"/>
      <c r="AS2267" s="92">
        <v>1</v>
      </c>
      <c r="AT2267" s="92"/>
      <c r="AU2267" s="92"/>
      <c r="AV2267" s="109">
        <f>AM2267*AM$7+AN2267*AN$7+AO2267*AO$7+AP2267*AP$7+AQ2267*AQ$7+AR2267*AR$7+AS2267*AS$7+AT2267*AT$7+AU2267*AU$7</f>
        <v>1000</v>
      </c>
      <c r="AW2267" s="75"/>
      <c r="AX2267" s="110">
        <f>AV2267*$O2267</f>
        <v>200</v>
      </c>
      <c r="AY2267" s="111"/>
      <c r="AZ2267" s="93"/>
      <c r="BA2267" s="94" t="s">
        <v>554</v>
      </c>
      <c r="BB2267" s="71"/>
      <c r="BC2267" s="95"/>
      <c r="BD2267" s="41">
        <v>4</v>
      </c>
      <c r="BE2267" s="52">
        <v>45</v>
      </c>
      <c r="BF2267" s="103">
        <v>4531</v>
      </c>
      <c r="BG2267" s="280" t="s">
        <v>52</v>
      </c>
    </row>
    <row r="2268" spans="1:59" s="63" customFormat="1" ht="12.75" x14ac:dyDescent="0.2">
      <c r="A2268" s="196">
        <v>4</v>
      </c>
      <c r="B2268" s="197" t="s">
        <v>422</v>
      </c>
      <c r="C2268" s="208">
        <v>45</v>
      </c>
      <c r="D2268" s="209" t="s">
        <v>794</v>
      </c>
      <c r="E2268" s="212">
        <v>4531</v>
      </c>
      <c r="F2268" s="213" t="s">
        <v>847</v>
      </c>
      <c r="G2268" s="231"/>
      <c r="H2268" s="89"/>
      <c r="I2268" s="90" t="s">
        <v>849</v>
      </c>
      <c r="J2268" s="90"/>
      <c r="K2268" s="90" t="s">
        <v>64</v>
      </c>
      <c r="L2268" s="90" t="s">
        <v>119</v>
      </c>
      <c r="M2268" s="91"/>
      <c r="N2268" s="312">
        <v>1</v>
      </c>
      <c r="O2268" s="313">
        <f>N2268/N$2266</f>
        <v>0.2</v>
      </c>
      <c r="P2268" s="104"/>
      <c r="Q2268" s="92"/>
      <c r="R2268" s="92"/>
      <c r="S2268" s="92"/>
      <c r="T2268" s="92"/>
      <c r="U2268" s="92"/>
      <c r="V2268" s="92"/>
      <c r="W2268" s="92"/>
      <c r="X2268" s="109">
        <f>P2268*P$7+Q2268*Q$7+R2268*R$7+S2268*S$7+T2268*T$7+U2268*U$7+V2268*V$7+W2268*W$7</f>
        <v>0</v>
      </c>
      <c r="Y2268" s="83"/>
      <c r="Z2268" s="110">
        <f>X2268*$O2268</f>
        <v>0</v>
      </c>
      <c r="AA2268" s="111"/>
      <c r="AB2268" s="92"/>
      <c r="AC2268" s="92"/>
      <c r="AD2268" s="92"/>
      <c r="AE2268" s="92"/>
      <c r="AF2268" s="92"/>
      <c r="AG2268" s="92"/>
      <c r="AH2268" s="92"/>
      <c r="AI2268" s="109">
        <f>AB2268*AB$7+AC2268*AC$7+AD2268*AD$7+AE2268*AE$7+AF2268*AF$7+AG2268*AG$7+AH2268*AH$7</f>
        <v>0</v>
      </c>
      <c r="AJ2268" s="83"/>
      <c r="AK2268" s="110">
        <f>AI2268*$O2268</f>
        <v>0</v>
      </c>
      <c r="AL2268" s="111"/>
      <c r="AM2268" s="92"/>
      <c r="AN2268" s="92"/>
      <c r="AO2268" s="92"/>
      <c r="AP2268" s="92"/>
      <c r="AQ2268" s="92"/>
      <c r="AR2268" s="92"/>
      <c r="AS2268" s="92">
        <v>1</v>
      </c>
      <c r="AT2268" s="92"/>
      <c r="AU2268" s="92"/>
      <c r="AV2268" s="109">
        <f>AM2268*AM$7+AN2268*AN$7+AO2268*AO$7+AP2268*AP$7+AQ2268*AQ$7+AR2268*AR$7+AS2268*AS$7+AT2268*AT$7+AU2268*AU$7</f>
        <v>1000</v>
      </c>
      <c r="AW2268" s="75"/>
      <c r="AX2268" s="110">
        <f>AV2268*$O2268</f>
        <v>200</v>
      </c>
      <c r="AY2268" s="111"/>
      <c r="AZ2268" s="93"/>
      <c r="BA2268" s="94" t="s">
        <v>554</v>
      </c>
      <c r="BB2268" s="71"/>
      <c r="BC2268" s="95"/>
      <c r="BD2268" s="41">
        <v>4</v>
      </c>
      <c r="BE2268" s="52">
        <v>45</v>
      </c>
      <c r="BF2268" s="103">
        <v>4531</v>
      </c>
      <c r="BG2268" s="280" t="s">
        <v>52</v>
      </c>
    </row>
    <row r="2269" spans="1:59" s="63" customFormat="1" ht="12.75" x14ac:dyDescent="0.2">
      <c r="A2269" s="196">
        <v>4</v>
      </c>
      <c r="B2269" s="197" t="s">
        <v>422</v>
      </c>
      <c r="C2269" s="208">
        <v>45</v>
      </c>
      <c r="D2269" s="209" t="s">
        <v>794</v>
      </c>
      <c r="E2269" s="212">
        <v>4531</v>
      </c>
      <c r="F2269" s="213" t="s">
        <v>847</v>
      </c>
      <c r="G2269" s="231"/>
      <c r="H2269" s="89"/>
      <c r="I2269" s="90" t="s">
        <v>833</v>
      </c>
      <c r="J2269" s="90"/>
      <c r="K2269" s="90" t="s">
        <v>64</v>
      </c>
      <c r="L2269" s="90" t="s">
        <v>119</v>
      </c>
      <c r="M2269" s="91"/>
      <c r="N2269" s="312">
        <v>1</v>
      </c>
      <c r="O2269" s="313">
        <f>N2269/N$2266</f>
        <v>0.2</v>
      </c>
      <c r="P2269" s="104"/>
      <c r="Q2269" s="92"/>
      <c r="R2269" s="92"/>
      <c r="S2269" s="92"/>
      <c r="T2269" s="92"/>
      <c r="U2269" s="92"/>
      <c r="V2269" s="92"/>
      <c r="W2269" s="92"/>
      <c r="X2269" s="109">
        <f>P2269*P$7+Q2269*Q$7+R2269*R$7+S2269*S$7+T2269*T$7+U2269*U$7+V2269*V$7+W2269*W$7</f>
        <v>0</v>
      </c>
      <c r="Y2269" s="83"/>
      <c r="Z2269" s="110">
        <f>X2269*$O2269</f>
        <v>0</v>
      </c>
      <c r="AA2269" s="111"/>
      <c r="AB2269" s="92"/>
      <c r="AC2269" s="92"/>
      <c r="AD2269" s="92"/>
      <c r="AE2269" s="92"/>
      <c r="AF2269" s="92"/>
      <c r="AG2269" s="92"/>
      <c r="AH2269" s="92"/>
      <c r="AI2269" s="109">
        <f>AB2269*AB$7+AC2269*AC$7+AD2269*AD$7+AE2269*AE$7+AF2269*AF$7+AG2269*AG$7+AH2269*AH$7</f>
        <v>0</v>
      </c>
      <c r="AJ2269" s="83"/>
      <c r="AK2269" s="110">
        <f>AI2269*$O2269</f>
        <v>0</v>
      </c>
      <c r="AL2269" s="111"/>
      <c r="AM2269" s="92"/>
      <c r="AN2269" s="92"/>
      <c r="AO2269" s="92"/>
      <c r="AP2269" s="92"/>
      <c r="AQ2269" s="92"/>
      <c r="AR2269" s="92"/>
      <c r="AS2269" s="92">
        <v>1</v>
      </c>
      <c r="AT2269" s="92"/>
      <c r="AU2269" s="92"/>
      <c r="AV2269" s="109">
        <f>AM2269*AM$7+AN2269*AN$7+AO2269*AO$7+AP2269*AP$7+AQ2269*AQ$7+AR2269*AR$7+AS2269*AS$7+AT2269*AT$7+AU2269*AU$7</f>
        <v>1000</v>
      </c>
      <c r="AW2269" s="75"/>
      <c r="AX2269" s="110">
        <f>AV2269*$O2269</f>
        <v>200</v>
      </c>
      <c r="AY2269" s="111"/>
      <c r="AZ2269" s="93"/>
      <c r="BA2269" s="94" t="s">
        <v>554</v>
      </c>
      <c r="BB2269" s="71"/>
      <c r="BC2269" s="95"/>
      <c r="BD2269" s="41">
        <v>4</v>
      </c>
      <c r="BE2269" s="52">
        <v>45</v>
      </c>
      <c r="BF2269" s="103">
        <v>4531</v>
      </c>
      <c r="BG2269" s="280" t="s">
        <v>52</v>
      </c>
    </row>
    <row r="2270" spans="1:59" s="63" customFormat="1" ht="12.75" x14ac:dyDescent="0.2">
      <c r="A2270" s="196">
        <v>4</v>
      </c>
      <c r="B2270" s="197" t="s">
        <v>422</v>
      </c>
      <c r="C2270" s="208">
        <v>45</v>
      </c>
      <c r="D2270" s="209" t="s">
        <v>794</v>
      </c>
      <c r="E2270" s="212">
        <v>4531</v>
      </c>
      <c r="F2270" s="213" t="s">
        <v>847</v>
      </c>
      <c r="G2270" s="231"/>
      <c r="H2270" s="89"/>
      <c r="I2270" s="90" t="s">
        <v>798</v>
      </c>
      <c r="J2270" s="90"/>
      <c r="K2270" s="90" t="s">
        <v>64</v>
      </c>
      <c r="L2270" s="90" t="s">
        <v>195</v>
      </c>
      <c r="M2270" s="91"/>
      <c r="N2270" s="312">
        <v>1</v>
      </c>
      <c r="O2270" s="313">
        <f>N2270/N$2266</f>
        <v>0.2</v>
      </c>
      <c r="P2270" s="104"/>
      <c r="Q2270" s="92"/>
      <c r="R2270" s="92"/>
      <c r="S2270" s="92"/>
      <c r="T2270" s="92"/>
      <c r="U2270" s="92"/>
      <c r="V2270" s="92"/>
      <c r="W2270" s="92"/>
      <c r="X2270" s="109">
        <f>P2270*P$7+Q2270*Q$7+R2270*R$7+S2270*S$7+T2270*T$7+U2270*U$7+V2270*V$7+W2270*W$7</f>
        <v>0</v>
      </c>
      <c r="Y2270" s="83"/>
      <c r="Z2270" s="110">
        <f>X2270*$O2270</f>
        <v>0</v>
      </c>
      <c r="AA2270" s="111"/>
      <c r="AB2270" s="92"/>
      <c r="AC2270" s="92"/>
      <c r="AD2270" s="92"/>
      <c r="AE2270" s="92"/>
      <c r="AF2270" s="92"/>
      <c r="AG2270" s="92"/>
      <c r="AH2270" s="92"/>
      <c r="AI2270" s="109">
        <f>AB2270*AB$7+AC2270*AC$7+AD2270*AD$7+AE2270*AE$7+AF2270*AF$7+AG2270*AG$7+AH2270*AH$7</f>
        <v>0</v>
      </c>
      <c r="AJ2270" s="83"/>
      <c r="AK2270" s="110">
        <f>AI2270*$O2270</f>
        <v>0</v>
      </c>
      <c r="AL2270" s="111"/>
      <c r="AM2270" s="92"/>
      <c r="AN2270" s="92"/>
      <c r="AO2270" s="92"/>
      <c r="AP2270" s="92"/>
      <c r="AQ2270" s="92">
        <v>1</v>
      </c>
      <c r="AR2270" s="92"/>
      <c r="AS2270" s="92"/>
      <c r="AT2270" s="92"/>
      <c r="AU2270" s="92"/>
      <c r="AV2270" s="109">
        <f>AM2270*AM$7+AN2270*AN$7+AO2270*AO$7+AP2270*AP$7+AQ2270*AQ$7+AR2270*AR$7+AS2270*AS$7+AT2270*AT$7+AU2270*AU$7</f>
        <v>250</v>
      </c>
      <c r="AW2270" s="75"/>
      <c r="AX2270" s="110">
        <f>AV2270*$O2270</f>
        <v>50</v>
      </c>
      <c r="AY2270" s="111"/>
      <c r="AZ2270" s="93"/>
      <c r="BA2270" s="94" t="s">
        <v>554</v>
      </c>
      <c r="BB2270" s="71"/>
      <c r="BC2270" s="95"/>
      <c r="BD2270" s="41">
        <v>4</v>
      </c>
      <c r="BE2270" s="52">
        <v>45</v>
      </c>
      <c r="BF2270" s="103">
        <v>4531</v>
      </c>
      <c r="BG2270" s="280" t="s">
        <v>52</v>
      </c>
    </row>
    <row r="2271" spans="1:59" s="63" customFormat="1" ht="12.75" x14ac:dyDescent="0.2">
      <c r="A2271" s="196">
        <v>4</v>
      </c>
      <c r="B2271" s="197" t="s">
        <v>422</v>
      </c>
      <c r="C2271" s="208">
        <v>45</v>
      </c>
      <c r="D2271" s="209" t="s">
        <v>794</v>
      </c>
      <c r="E2271" s="212">
        <v>4531</v>
      </c>
      <c r="F2271" s="213" t="s">
        <v>847</v>
      </c>
      <c r="G2271" s="231"/>
      <c r="H2271" s="89"/>
      <c r="I2271" s="90" t="s">
        <v>830</v>
      </c>
      <c r="J2271" s="90"/>
      <c r="K2271" s="90" t="s">
        <v>64</v>
      </c>
      <c r="L2271" s="90" t="s">
        <v>313</v>
      </c>
      <c r="M2271" s="91"/>
      <c r="N2271" s="312">
        <v>1</v>
      </c>
      <c r="O2271" s="313">
        <f>N2271/N$2266</f>
        <v>0.2</v>
      </c>
      <c r="P2271" s="104"/>
      <c r="Q2271" s="92"/>
      <c r="R2271" s="92"/>
      <c r="S2271" s="92"/>
      <c r="T2271" s="92"/>
      <c r="U2271" s="92"/>
      <c r="V2271" s="92"/>
      <c r="W2271" s="92"/>
      <c r="X2271" s="109">
        <f>P2271*P$7+Q2271*Q$7+R2271*R$7+S2271*S$7+T2271*T$7+U2271*U$7+V2271*V$7+W2271*W$7</f>
        <v>0</v>
      </c>
      <c r="Y2271" s="83"/>
      <c r="Z2271" s="110">
        <f>X2271*$O2271</f>
        <v>0</v>
      </c>
      <c r="AA2271" s="111"/>
      <c r="AB2271" s="92"/>
      <c r="AC2271" s="92"/>
      <c r="AD2271" s="92"/>
      <c r="AE2271" s="92"/>
      <c r="AF2271" s="92"/>
      <c r="AG2271" s="92"/>
      <c r="AH2271" s="92"/>
      <c r="AI2271" s="109">
        <f>AB2271*AB$7+AC2271*AC$7+AD2271*AD$7+AE2271*AE$7+AF2271*AF$7+AG2271*AG$7+AH2271*AH$7</f>
        <v>0</v>
      </c>
      <c r="AJ2271" s="83"/>
      <c r="AK2271" s="110">
        <f>AI2271*$O2271</f>
        <v>0</v>
      </c>
      <c r="AL2271" s="111"/>
      <c r="AM2271" s="92">
        <v>1</v>
      </c>
      <c r="AN2271" s="92"/>
      <c r="AO2271" s="92"/>
      <c r="AP2271" s="92"/>
      <c r="AQ2271" s="92"/>
      <c r="AR2271" s="92"/>
      <c r="AS2271" s="92"/>
      <c r="AT2271" s="92"/>
      <c r="AU2271" s="92"/>
      <c r="AV2271" s="109">
        <f>AM2271*AM$7+AN2271*AN$7+AO2271*AO$7+AP2271*AP$7+AQ2271*AQ$7+AR2271*AR$7+AS2271*AS$7+AT2271*AT$7+AU2271*AU$7</f>
        <v>10</v>
      </c>
      <c r="AW2271" s="75"/>
      <c r="AX2271" s="110">
        <f>AV2271*$O2271</f>
        <v>2</v>
      </c>
      <c r="AY2271" s="111"/>
      <c r="AZ2271" s="93"/>
      <c r="BA2271" s="94" t="s">
        <v>554</v>
      </c>
      <c r="BB2271" s="71"/>
      <c r="BC2271" s="95"/>
      <c r="BD2271" s="41">
        <v>4</v>
      </c>
      <c r="BE2271" s="52">
        <v>45</v>
      </c>
      <c r="BF2271" s="103">
        <v>4531</v>
      </c>
      <c r="BG2271" s="280" t="s">
        <v>52</v>
      </c>
    </row>
    <row r="2272" spans="1:59" s="63" customFormat="1" ht="12.75" x14ac:dyDescent="0.2">
      <c r="A2272" s="196">
        <v>4</v>
      </c>
      <c r="B2272" s="197" t="s">
        <v>422</v>
      </c>
      <c r="C2272" s="208">
        <v>45</v>
      </c>
      <c r="D2272" s="209" t="s">
        <v>794</v>
      </c>
      <c r="E2272" s="212">
        <v>4531</v>
      </c>
      <c r="F2272" s="213" t="s">
        <v>847</v>
      </c>
      <c r="G2272" s="231"/>
      <c r="H2272" s="89"/>
      <c r="I2272" s="219"/>
      <c r="J2272" s="90"/>
      <c r="K2272" s="90"/>
      <c r="L2272" s="90"/>
      <c r="M2272" s="91"/>
      <c r="N2272" s="247"/>
      <c r="O2272" s="306"/>
      <c r="P2272" s="104"/>
      <c r="Q2272" s="92"/>
      <c r="R2272" s="92"/>
      <c r="S2272" s="92"/>
      <c r="T2272" s="92"/>
      <c r="U2272" s="92"/>
      <c r="V2272" s="92"/>
      <c r="W2272" s="92"/>
      <c r="X2272" s="75"/>
      <c r="Y2272" s="83"/>
      <c r="Z2272" s="83"/>
      <c r="AA2272" s="83"/>
      <c r="AB2272" s="92"/>
      <c r="AC2272" s="92"/>
      <c r="AD2272" s="92"/>
      <c r="AE2272" s="92"/>
      <c r="AF2272" s="92"/>
      <c r="AG2272" s="92"/>
      <c r="AH2272" s="92"/>
      <c r="AI2272" s="75"/>
      <c r="AJ2272" s="83"/>
      <c r="AK2272" s="83"/>
      <c r="AL2272" s="83"/>
      <c r="AM2272" s="92"/>
      <c r="AN2272" s="92"/>
      <c r="AO2272" s="92"/>
      <c r="AP2272" s="92"/>
      <c r="AQ2272" s="92"/>
      <c r="AR2272" s="92"/>
      <c r="AS2272" s="92"/>
      <c r="AT2272" s="92"/>
      <c r="AU2272" s="92"/>
      <c r="AV2272" s="75"/>
      <c r="AW2272" s="75"/>
      <c r="AX2272" s="83"/>
      <c r="AY2272" s="83"/>
      <c r="AZ2272" s="93"/>
      <c r="BA2272" s="94"/>
      <c r="BB2272" s="71"/>
      <c r="BC2272" s="95"/>
      <c r="BD2272" s="41">
        <v>4</v>
      </c>
      <c r="BE2272" s="52">
        <v>45</v>
      </c>
      <c r="BF2272" s="103">
        <v>4531</v>
      </c>
      <c r="BG2272" s="280" t="s">
        <v>52</v>
      </c>
    </row>
    <row r="2273" spans="1:59" s="63" customFormat="1" ht="12.75" x14ac:dyDescent="0.2">
      <c r="A2273" s="196">
        <v>4</v>
      </c>
      <c r="B2273" s="197" t="s">
        <v>422</v>
      </c>
      <c r="C2273" s="208">
        <v>45</v>
      </c>
      <c r="D2273" s="209" t="s">
        <v>794</v>
      </c>
      <c r="E2273" s="212">
        <v>4531</v>
      </c>
      <c r="F2273" s="213" t="s">
        <v>847</v>
      </c>
      <c r="G2273" s="231"/>
      <c r="H2273" s="65"/>
      <c r="I2273" s="222"/>
      <c r="J2273" s="66"/>
      <c r="K2273" s="66"/>
      <c r="L2273" s="66"/>
      <c r="M2273" s="64"/>
      <c r="N2273" s="304"/>
      <c r="O2273" s="305"/>
      <c r="P2273" s="127"/>
      <c r="Q2273" s="67"/>
      <c r="R2273" s="67"/>
      <c r="S2273" s="67"/>
      <c r="T2273" s="67"/>
      <c r="U2273" s="67"/>
      <c r="V2273" s="67"/>
      <c r="W2273" s="67"/>
      <c r="X2273" s="67"/>
      <c r="Y2273" s="68"/>
      <c r="Z2273" s="68"/>
      <c r="AA2273" s="68"/>
      <c r="AB2273" s="67"/>
      <c r="AC2273" s="67"/>
      <c r="AD2273" s="67"/>
      <c r="AE2273" s="67"/>
      <c r="AF2273" s="67"/>
      <c r="AG2273" s="67"/>
      <c r="AH2273" s="67"/>
      <c r="AI2273" s="67"/>
      <c r="AJ2273" s="68"/>
      <c r="AK2273" s="68"/>
      <c r="AL2273" s="68"/>
      <c r="AM2273" s="67"/>
      <c r="AN2273" s="67"/>
      <c r="AO2273" s="67"/>
      <c r="AP2273" s="67"/>
      <c r="AQ2273" s="67"/>
      <c r="AR2273" s="67"/>
      <c r="AS2273" s="67"/>
      <c r="AT2273" s="67"/>
      <c r="AU2273" s="67"/>
      <c r="AV2273" s="67"/>
      <c r="AW2273" s="67"/>
      <c r="AX2273" s="68"/>
      <c r="AY2273" s="68"/>
      <c r="AZ2273" s="69"/>
      <c r="BA2273" s="70"/>
      <c r="BB2273" s="71"/>
      <c r="BC2273" s="95"/>
      <c r="BD2273" s="41">
        <v>4</v>
      </c>
      <c r="BE2273" s="52">
        <v>45</v>
      </c>
      <c r="BF2273" s="103">
        <v>4531</v>
      </c>
      <c r="BG2273" s="275"/>
    </row>
    <row r="2274" spans="1:59" s="63" customFormat="1" ht="12.75" x14ac:dyDescent="0.2">
      <c r="A2274" s="196">
        <v>4</v>
      </c>
      <c r="B2274" s="197" t="s">
        <v>422</v>
      </c>
      <c r="C2274" s="208">
        <v>45</v>
      </c>
      <c r="D2274" s="209" t="s">
        <v>794</v>
      </c>
      <c r="E2274" s="212">
        <v>4531</v>
      </c>
      <c r="F2274" s="213" t="s">
        <v>847</v>
      </c>
      <c r="G2274" s="232"/>
      <c r="H2274" s="97"/>
      <c r="I2274" s="224"/>
      <c r="J2274" s="98"/>
      <c r="K2274" s="98"/>
      <c r="L2274" s="98"/>
      <c r="M2274" s="96"/>
      <c r="N2274" s="307"/>
      <c r="O2274" s="246"/>
      <c r="P2274" s="124"/>
      <c r="Q2274" s="99"/>
      <c r="R2274" s="99"/>
      <c r="S2274" s="99"/>
      <c r="T2274" s="99"/>
      <c r="U2274" s="99"/>
      <c r="V2274" s="99"/>
      <c r="W2274" s="99"/>
      <c r="X2274" s="99"/>
      <c r="Y2274" s="100"/>
      <c r="Z2274" s="100"/>
      <c r="AA2274" s="100"/>
      <c r="AB2274" s="99"/>
      <c r="AC2274" s="99"/>
      <c r="AD2274" s="99"/>
      <c r="AE2274" s="99"/>
      <c r="AF2274" s="99"/>
      <c r="AG2274" s="99"/>
      <c r="AH2274" s="99"/>
      <c r="AI2274" s="99"/>
      <c r="AJ2274" s="100"/>
      <c r="AK2274" s="100"/>
      <c r="AL2274" s="100"/>
      <c r="AM2274" s="99"/>
      <c r="AN2274" s="99"/>
      <c r="AO2274" s="99"/>
      <c r="AP2274" s="99"/>
      <c r="AQ2274" s="99"/>
      <c r="AR2274" s="99"/>
      <c r="AS2274" s="99"/>
      <c r="AT2274" s="99"/>
      <c r="AU2274" s="99"/>
      <c r="AV2274" s="99"/>
      <c r="AW2274" s="99"/>
      <c r="AX2274" s="100"/>
      <c r="AY2274" s="100"/>
      <c r="AZ2274" s="101"/>
      <c r="BA2274" s="102"/>
      <c r="BB2274" s="95"/>
      <c r="BC2274" s="95"/>
      <c r="BD2274" s="41">
        <v>4</v>
      </c>
      <c r="BE2274" s="52">
        <v>45</v>
      </c>
      <c r="BF2274" s="103">
        <v>4531</v>
      </c>
      <c r="BG2274" s="277"/>
    </row>
    <row r="2275" spans="1:59" x14ac:dyDescent="0.25">
      <c r="A2275" s="196">
        <v>4</v>
      </c>
      <c r="B2275" s="197" t="s">
        <v>422</v>
      </c>
      <c r="C2275" s="208">
        <v>45</v>
      </c>
      <c r="D2275" s="209" t="s">
        <v>794</v>
      </c>
      <c r="E2275" s="210">
        <v>4532</v>
      </c>
      <c r="F2275" s="211" t="s">
        <v>850</v>
      </c>
      <c r="G2275" s="235"/>
      <c r="H2275" s="145"/>
      <c r="I2275" s="221"/>
      <c r="J2275" s="57"/>
      <c r="K2275" s="57"/>
      <c r="L2275" s="57"/>
      <c r="M2275" s="144"/>
      <c r="N2275" s="324"/>
      <c r="O2275" s="325"/>
      <c r="P2275" s="146"/>
      <c r="Q2275" s="146"/>
      <c r="R2275" s="146"/>
      <c r="S2275" s="146"/>
      <c r="T2275" s="146"/>
      <c r="U2275" s="146"/>
      <c r="V2275" s="146"/>
      <c r="W2275" s="146"/>
      <c r="X2275" s="146"/>
      <c r="Y2275" s="59"/>
      <c r="Z2275" s="123"/>
      <c r="AA2275" s="123"/>
      <c r="AB2275" s="146"/>
      <c r="AC2275" s="146"/>
      <c r="AD2275" s="146"/>
      <c r="AE2275" s="146"/>
      <c r="AF2275" s="146"/>
      <c r="AG2275" s="146"/>
      <c r="AH2275" s="146"/>
      <c r="AI2275" s="146"/>
      <c r="AJ2275" s="59"/>
      <c r="AK2275" s="123"/>
      <c r="AL2275" s="123"/>
      <c r="AM2275" s="146"/>
      <c r="AN2275" s="146"/>
      <c r="AO2275" s="146"/>
      <c r="AP2275" s="146"/>
      <c r="AQ2275" s="146"/>
      <c r="AR2275" s="146"/>
      <c r="AS2275" s="146"/>
      <c r="AT2275" s="146"/>
      <c r="AU2275" s="146"/>
      <c r="AV2275" s="146"/>
      <c r="AW2275" s="58"/>
      <c r="AX2275" s="123"/>
      <c r="AY2275" s="59"/>
      <c r="AZ2275" s="147"/>
      <c r="BA2275" s="148"/>
      <c r="BB2275" s="143"/>
      <c r="BC2275" s="143"/>
      <c r="BD2275" s="41">
        <v>4</v>
      </c>
      <c r="BE2275" s="52">
        <v>45</v>
      </c>
      <c r="BF2275" s="62">
        <v>4532</v>
      </c>
      <c r="BG2275" s="284"/>
    </row>
    <row r="2276" spans="1:59" s="63" customFormat="1" ht="12.75" x14ac:dyDescent="0.2">
      <c r="A2276" s="196">
        <v>4</v>
      </c>
      <c r="B2276" s="197" t="s">
        <v>422</v>
      </c>
      <c r="C2276" s="208">
        <v>45</v>
      </c>
      <c r="D2276" s="209" t="s">
        <v>794</v>
      </c>
      <c r="E2276" s="210">
        <v>4532</v>
      </c>
      <c r="F2276" s="211" t="s">
        <v>850</v>
      </c>
      <c r="G2276" s="230"/>
      <c r="H2276" s="56"/>
      <c r="I2276" s="221"/>
      <c r="J2276" s="57"/>
      <c r="K2276" s="57"/>
      <c r="L2276" s="57"/>
      <c r="M2276" s="55"/>
      <c r="N2276" s="303"/>
      <c r="O2276" s="245"/>
      <c r="P2276" s="122"/>
      <c r="Q2276" s="58"/>
      <c r="R2276" s="58"/>
      <c r="S2276" s="58"/>
      <c r="T2276" s="58"/>
      <c r="U2276" s="58"/>
      <c r="V2276" s="58"/>
      <c r="W2276" s="58"/>
      <c r="X2276" s="58"/>
      <c r="Y2276" s="59"/>
      <c r="Z2276" s="59"/>
      <c r="AA2276" s="59"/>
      <c r="AB2276" s="58"/>
      <c r="AC2276" s="58"/>
      <c r="AD2276" s="58"/>
      <c r="AE2276" s="58"/>
      <c r="AF2276" s="58"/>
      <c r="AG2276" s="58"/>
      <c r="AH2276" s="58"/>
      <c r="AI2276" s="58"/>
      <c r="AJ2276" s="59"/>
      <c r="AK2276" s="59"/>
      <c r="AL2276" s="59"/>
      <c r="AM2276" s="58"/>
      <c r="AN2276" s="58"/>
      <c r="AO2276" s="58"/>
      <c r="AP2276" s="58"/>
      <c r="AQ2276" s="58"/>
      <c r="AR2276" s="58"/>
      <c r="AS2276" s="58"/>
      <c r="AT2276" s="58"/>
      <c r="AU2276" s="58"/>
      <c r="AV2276" s="58"/>
      <c r="AW2276" s="58"/>
      <c r="AX2276" s="59"/>
      <c r="AY2276" s="59"/>
      <c r="AZ2276" s="60"/>
      <c r="BA2276" s="61"/>
      <c r="BB2276" s="54"/>
      <c r="BC2276" s="54"/>
      <c r="BD2276" s="41">
        <v>4</v>
      </c>
      <c r="BE2276" s="52">
        <v>45</v>
      </c>
      <c r="BF2276" s="62">
        <v>4532</v>
      </c>
      <c r="BG2276" s="274"/>
    </row>
    <row r="2277" spans="1:59" s="63" customFormat="1" ht="12.75" x14ac:dyDescent="0.2">
      <c r="A2277" s="196">
        <v>4</v>
      </c>
      <c r="B2277" s="197" t="s">
        <v>422</v>
      </c>
      <c r="C2277" s="208">
        <v>45</v>
      </c>
      <c r="D2277" s="209" t="s">
        <v>794</v>
      </c>
      <c r="E2277" s="210">
        <v>4532</v>
      </c>
      <c r="F2277" s="211" t="s">
        <v>850</v>
      </c>
      <c r="G2277" s="231"/>
      <c r="H2277" s="65"/>
      <c r="I2277" s="222"/>
      <c r="J2277" s="66"/>
      <c r="K2277" s="66"/>
      <c r="L2277" s="66"/>
      <c r="M2277" s="64"/>
      <c r="N2277" s="308"/>
      <c r="O2277" s="309"/>
      <c r="P2277" s="127"/>
      <c r="Q2277" s="67"/>
      <c r="R2277" s="67"/>
      <c r="S2277" s="67"/>
      <c r="T2277" s="67"/>
      <c r="U2277" s="67"/>
      <c r="V2277" s="67"/>
      <c r="W2277" s="67"/>
      <c r="X2277" s="67"/>
      <c r="Y2277" s="68"/>
      <c r="Z2277" s="68"/>
      <c r="AA2277" s="68"/>
      <c r="AB2277" s="67"/>
      <c r="AC2277" s="67"/>
      <c r="AD2277" s="67"/>
      <c r="AE2277" s="67"/>
      <c r="AF2277" s="67"/>
      <c r="AG2277" s="67"/>
      <c r="AH2277" s="67"/>
      <c r="AI2277" s="67"/>
      <c r="AJ2277" s="68"/>
      <c r="AK2277" s="68"/>
      <c r="AL2277" s="68"/>
      <c r="AM2277" s="67"/>
      <c r="AN2277" s="67"/>
      <c r="AO2277" s="67"/>
      <c r="AP2277" s="67"/>
      <c r="AQ2277" s="67"/>
      <c r="AR2277" s="67"/>
      <c r="AS2277" s="67"/>
      <c r="AT2277" s="67"/>
      <c r="AU2277" s="67"/>
      <c r="AV2277" s="67"/>
      <c r="AW2277" s="67"/>
      <c r="AX2277" s="68"/>
      <c r="AY2277" s="68"/>
      <c r="AZ2277" s="69"/>
      <c r="BA2277" s="70"/>
      <c r="BB2277" s="71"/>
      <c r="BC2277" s="54"/>
      <c r="BD2277" s="41">
        <v>4</v>
      </c>
      <c r="BE2277" s="52">
        <v>45</v>
      </c>
      <c r="BF2277" s="62">
        <v>4532</v>
      </c>
      <c r="BG2277" s="275"/>
    </row>
    <row r="2278" spans="1:59" s="63" customFormat="1" ht="12.75" x14ac:dyDescent="0.2">
      <c r="A2278" s="196">
        <v>4</v>
      </c>
      <c r="B2278" s="197" t="s">
        <v>422</v>
      </c>
      <c r="C2278" s="208">
        <v>45</v>
      </c>
      <c r="D2278" s="209" t="s">
        <v>794</v>
      </c>
      <c r="E2278" s="210">
        <v>4532</v>
      </c>
      <c r="F2278" s="211" t="s">
        <v>850</v>
      </c>
      <c r="G2278" s="231"/>
      <c r="H2278" s="72" t="s">
        <v>47</v>
      </c>
      <c r="I2278" s="223"/>
      <c r="J2278" s="73"/>
      <c r="K2278" s="73"/>
      <c r="L2278" s="73"/>
      <c r="M2278" s="74"/>
      <c r="N2278" s="247"/>
      <c r="O2278" s="306"/>
      <c r="P2278" s="105"/>
      <c r="Q2278" s="75"/>
      <c r="R2278" s="75"/>
      <c r="S2278" s="75"/>
      <c r="T2278" s="75"/>
      <c r="U2278" s="75"/>
      <c r="V2278" s="75"/>
      <c r="W2278" s="75"/>
      <c r="X2278" s="75"/>
      <c r="Y2278" s="76">
        <f>IF(ISNUMBER(VLOOKUP(Y2280,P$7:W$7,MATCH(Y2280,P$7:W$7))),VLOOKUP(Y2280,P$7:W$7,MATCH(Y2280,P$7:W$7)),IF(N2282=0,"No Data",IF(Y2280&gt;0,"&lt;100",0)))</f>
        <v>0</v>
      </c>
      <c r="Z2278" s="77">
        <f>IF(ISNUMBER(VLOOKUP(Z2282,P$7:W$7,MATCH(Z2282,P$7:W$7))),VLOOKUP(Z2282,P$7:W$7,MATCH(Z2282,P$7:W$7)),IF(N2282=0,"No Data",IF(Z2282&gt;0,"&lt;100",0)))</f>
        <v>0</v>
      </c>
      <c r="AA2278" s="106">
        <f>IF(ISNUMBER(Z2278),Z2278,0)</f>
        <v>0</v>
      </c>
      <c r="AB2278" s="75"/>
      <c r="AC2278" s="75"/>
      <c r="AD2278" s="75"/>
      <c r="AE2278" s="75"/>
      <c r="AF2278" s="75"/>
      <c r="AG2278" s="75"/>
      <c r="AH2278" s="75"/>
      <c r="AI2278" s="75"/>
      <c r="AJ2278" s="76">
        <f>IF(ISNUMBER(VLOOKUP(AJ2280,AB$7:AH$7,MATCH(AJ2280,AB$7:AH$7))),VLOOKUP(AJ2280,AB$7:AH$7,MATCH(AJ2280,AB$7:AH$7)),IF(N2282=0,"No Data",IF(AJ2280&gt;0,"&lt;50",0)))</f>
        <v>0</v>
      </c>
      <c r="AK2278" s="77">
        <f>IF(ISNUMBER(VLOOKUP(AK2282,AB$7:AH$7,MATCH(AK2282,AB$7:AH$7))),VLOOKUP(AK2282,AB$7:AH$7,MATCH(AK2282,AB$7:AH$7)),IF(N2282=0,"No Data",IF(AK2282&gt;0,"&lt;50",0)))</f>
        <v>0</v>
      </c>
      <c r="AL2278" s="106">
        <f>IF(ISNUMBER(AK2278),AK2278,0)</f>
        <v>0</v>
      </c>
      <c r="AM2278" s="75"/>
      <c r="AN2278" s="75"/>
      <c r="AO2278" s="75"/>
      <c r="AP2278" s="75"/>
      <c r="AQ2278" s="75"/>
      <c r="AR2278" s="75"/>
      <c r="AS2278" s="75"/>
      <c r="AT2278" s="75"/>
      <c r="AU2278" s="75"/>
      <c r="AV2278" s="75"/>
      <c r="AW2278" s="76">
        <f>IF(ISNUMBER(VLOOKUP(AW2280,AM$7:AU$7,MATCH(AW2280,AM$7:AU$7))),VLOOKUP(AW2280,AM$7:AU$7,MATCH(AW2280,AM$7:AU$7)),IF(N2282=0,"No Data",IF(AW2280&gt;0,"&lt;10",0)))</f>
        <v>10</v>
      </c>
      <c r="AX2278" s="77">
        <f>IF(ISNUMBER(VLOOKUP(AX2282,AM$7:AU$7,MATCH(AX2282,AM$7:AU$7))),VLOOKUP(AX2282,AM$7:AU$7,MATCH(AX2282,AM$7:AU$7)),IF(N2282=0,"No Data",IF(AX2282&gt;0,"&lt;10",0)))</f>
        <v>10</v>
      </c>
      <c r="AY2278" s="106">
        <f>IF(ISNUMBER(AX2278),AX2278,0)</f>
        <v>10</v>
      </c>
      <c r="AZ2278" s="79"/>
      <c r="BA2278" s="80"/>
      <c r="BB2278" s="71"/>
      <c r="BC2278" s="54"/>
      <c r="BD2278" s="41">
        <v>4</v>
      </c>
      <c r="BE2278" s="52">
        <v>45</v>
      </c>
      <c r="BF2278" s="62">
        <v>4532</v>
      </c>
      <c r="BG2278" s="276" t="s">
        <v>47</v>
      </c>
    </row>
    <row r="2279" spans="1:59" s="63" customFormat="1" ht="12.75" x14ac:dyDescent="0.2">
      <c r="A2279" s="196">
        <v>4</v>
      </c>
      <c r="B2279" s="197" t="s">
        <v>422</v>
      </c>
      <c r="C2279" s="208">
        <v>45</v>
      </c>
      <c r="D2279" s="209" t="s">
        <v>794</v>
      </c>
      <c r="E2279" s="210">
        <v>4532</v>
      </c>
      <c r="F2279" s="211" t="s">
        <v>850</v>
      </c>
      <c r="G2279" s="231"/>
      <c r="H2279" s="81" t="s">
        <v>48</v>
      </c>
      <c r="I2279" s="223"/>
      <c r="J2279" s="73"/>
      <c r="K2279" s="73"/>
      <c r="L2279" s="73"/>
      <c r="M2279" s="74"/>
      <c r="N2279" s="247"/>
      <c r="O2279" s="306"/>
      <c r="P2279" s="105"/>
      <c r="Q2279" s="75"/>
      <c r="R2279" s="75"/>
      <c r="S2279" s="75"/>
      <c r="T2279" s="75"/>
      <c r="U2279" s="75"/>
      <c r="V2279" s="75"/>
      <c r="W2279" s="75"/>
      <c r="X2279" s="75"/>
      <c r="Y2279" s="82">
        <f>MIN(X2283:X2285)</f>
        <v>0</v>
      </c>
      <c r="Z2279" s="83"/>
      <c r="AA2279" s="83"/>
      <c r="AB2279" s="75"/>
      <c r="AC2279" s="75"/>
      <c r="AD2279" s="75"/>
      <c r="AE2279" s="75"/>
      <c r="AF2279" s="75"/>
      <c r="AG2279" s="75"/>
      <c r="AH2279" s="75"/>
      <c r="AI2279" s="75"/>
      <c r="AJ2279" s="82">
        <f>MIN(AI2283:AI2285)</f>
        <v>0</v>
      </c>
      <c r="AK2279" s="83"/>
      <c r="AL2279" s="83"/>
      <c r="AM2279" s="75"/>
      <c r="AN2279" s="75"/>
      <c r="AO2279" s="75"/>
      <c r="AP2279" s="75"/>
      <c r="AQ2279" s="75"/>
      <c r="AR2279" s="75"/>
      <c r="AS2279" s="75"/>
      <c r="AT2279" s="75"/>
      <c r="AU2279" s="75"/>
      <c r="AV2279" s="75"/>
      <c r="AW2279" s="82">
        <f>MIN(AV2283:AV2285)</f>
        <v>10</v>
      </c>
      <c r="AX2279" s="83"/>
      <c r="AY2279" s="83"/>
      <c r="AZ2279" s="79"/>
      <c r="BA2279" s="80"/>
      <c r="BB2279" s="71"/>
      <c r="BC2279" s="54"/>
      <c r="BD2279" s="41">
        <v>4</v>
      </c>
      <c r="BE2279" s="52">
        <v>45</v>
      </c>
      <c r="BF2279" s="62">
        <v>4532</v>
      </c>
      <c r="BG2279" s="278" t="s">
        <v>48</v>
      </c>
    </row>
    <row r="2280" spans="1:59" s="63" customFormat="1" ht="12.75" x14ac:dyDescent="0.2">
      <c r="A2280" s="196">
        <v>4</v>
      </c>
      <c r="B2280" s="197" t="s">
        <v>422</v>
      </c>
      <c r="C2280" s="208">
        <v>45</v>
      </c>
      <c r="D2280" s="209" t="s">
        <v>794</v>
      </c>
      <c r="E2280" s="210">
        <v>4532</v>
      </c>
      <c r="F2280" s="211" t="s">
        <v>850</v>
      </c>
      <c r="G2280" s="231"/>
      <c r="H2280" s="81" t="s">
        <v>49</v>
      </c>
      <c r="I2280" s="223"/>
      <c r="J2280" s="73"/>
      <c r="K2280" s="73"/>
      <c r="L2280" s="73"/>
      <c r="M2280" s="74"/>
      <c r="N2280" s="247"/>
      <c r="O2280" s="306"/>
      <c r="P2280" s="105"/>
      <c r="Q2280" s="75"/>
      <c r="R2280" s="75"/>
      <c r="S2280" s="75"/>
      <c r="T2280" s="75"/>
      <c r="U2280" s="75"/>
      <c r="V2280" s="75"/>
      <c r="W2280" s="75"/>
      <c r="X2280" s="75"/>
      <c r="Y2280" s="84">
        <f>IF(ISNUMBER(AVERAGE(X2283:X2285)),AVERAGE(X2283:X2285),0)</f>
        <v>0</v>
      </c>
      <c r="Z2280" s="83"/>
      <c r="AA2280" s="83"/>
      <c r="AB2280" s="75"/>
      <c r="AC2280" s="75"/>
      <c r="AD2280" s="75"/>
      <c r="AE2280" s="75"/>
      <c r="AF2280" s="75"/>
      <c r="AG2280" s="75"/>
      <c r="AH2280" s="75"/>
      <c r="AI2280" s="75"/>
      <c r="AJ2280" s="84">
        <f>IF(ISNUMBER(AVERAGE(AI2283:AI2285)),AVERAGE(AI2283:AI2285),0)</f>
        <v>0</v>
      </c>
      <c r="AK2280" s="83"/>
      <c r="AL2280" s="83"/>
      <c r="AM2280" s="75"/>
      <c r="AN2280" s="75"/>
      <c r="AO2280" s="75"/>
      <c r="AP2280" s="75"/>
      <c r="AQ2280" s="75"/>
      <c r="AR2280" s="75"/>
      <c r="AS2280" s="75"/>
      <c r="AT2280" s="75"/>
      <c r="AU2280" s="75"/>
      <c r="AV2280" s="75"/>
      <c r="AW2280" s="84">
        <f>IF(ISNUMBER(AVERAGE(AV2283:AV2285)),AVERAGE(AV2283:AV2285),0)</f>
        <v>17.5</v>
      </c>
      <c r="AX2280" s="83"/>
      <c r="AY2280" s="83"/>
      <c r="AZ2280" s="79"/>
      <c r="BA2280" s="80"/>
      <c r="BB2280" s="71"/>
      <c r="BC2280" s="54"/>
      <c r="BD2280" s="41">
        <v>4</v>
      </c>
      <c r="BE2280" s="52">
        <v>45</v>
      </c>
      <c r="BF2280" s="62">
        <v>4532</v>
      </c>
      <c r="BG2280" s="278" t="s">
        <v>49</v>
      </c>
    </row>
    <row r="2281" spans="1:59" s="63" customFormat="1" ht="12.75" x14ac:dyDescent="0.2">
      <c r="A2281" s="196">
        <v>4</v>
      </c>
      <c r="B2281" s="197" t="s">
        <v>422</v>
      </c>
      <c r="C2281" s="208">
        <v>45</v>
      </c>
      <c r="D2281" s="209" t="s">
        <v>794</v>
      </c>
      <c r="E2281" s="210">
        <v>4532</v>
      </c>
      <c r="F2281" s="211" t="s">
        <v>850</v>
      </c>
      <c r="G2281" s="231"/>
      <c r="H2281" s="81" t="s">
        <v>50</v>
      </c>
      <c r="I2281" s="223"/>
      <c r="J2281" s="73"/>
      <c r="K2281" s="73"/>
      <c r="L2281" s="73"/>
      <c r="M2281" s="74"/>
      <c r="N2281" s="247"/>
      <c r="O2281" s="306"/>
      <c r="P2281" s="105"/>
      <c r="Q2281" s="75"/>
      <c r="R2281" s="75"/>
      <c r="S2281" s="75"/>
      <c r="T2281" s="75"/>
      <c r="U2281" s="75"/>
      <c r="V2281" s="75"/>
      <c r="W2281" s="75"/>
      <c r="X2281" s="75"/>
      <c r="Y2281" s="84">
        <f>MAX(X2283:X2285)</f>
        <v>0</v>
      </c>
      <c r="Z2281" s="83"/>
      <c r="AA2281" s="83"/>
      <c r="AB2281" s="75"/>
      <c r="AC2281" s="75"/>
      <c r="AD2281" s="75"/>
      <c r="AE2281" s="75"/>
      <c r="AF2281" s="75"/>
      <c r="AG2281" s="75"/>
      <c r="AH2281" s="75"/>
      <c r="AI2281" s="75"/>
      <c r="AJ2281" s="84">
        <f>MAX(AI2283:AI2285)</f>
        <v>0</v>
      </c>
      <c r="AK2281" s="83"/>
      <c r="AL2281" s="83"/>
      <c r="AM2281" s="75"/>
      <c r="AN2281" s="75"/>
      <c r="AO2281" s="75"/>
      <c r="AP2281" s="75"/>
      <c r="AQ2281" s="75"/>
      <c r="AR2281" s="75"/>
      <c r="AS2281" s="75"/>
      <c r="AT2281" s="75"/>
      <c r="AU2281" s="75"/>
      <c r="AV2281" s="75"/>
      <c r="AW2281" s="84">
        <f>MAX(AV2283:AV2285)</f>
        <v>25</v>
      </c>
      <c r="AX2281" s="83"/>
      <c r="AY2281" s="83"/>
      <c r="AZ2281" s="79"/>
      <c r="BA2281" s="80"/>
      <c r="BB2281" s="71"/>
      <c r="BC2281" s="54"/>
      <c r="BD2281" s="41">
        <v>4</v>
      </c>
      <c r="BE2281" s="52">
        <v>45</v>
      </c>
      <c r="BF2281" s="62">
        <v>4532</v>
      </c>
      <c r="BG2281" s="278" t="s">
        <v>50</v>
      </c>
    </row>
    <row r="2282" spans="1:59" s="63" customFormat="1" ht="12.75" x14ac:dyDescent="0.2">
      <c r="A2282" s="196">
        <v>4</v>
      </c>
      <c r="B2282" s="197" t="s">
        <v>422</v>
      </c>
      <c r="C2282" s="208">
        <v>45</v>
      </c>
      <c r="D2282" s="209" t="s">
        <v>794</v>
      </c>
      <c r="E2282" s="210">
        <v>4532</v>
      </c>
      <c r="F2282" s="211" t="s">
        <v>850</v>
      </c>
      <c r="G2282" s="231"/>
      <c r="H2282" s="85" t="s">
        <v>51</v>
      </c>
      <c r="I2282" s="223"/>
      <c r="J2282" s="73"/>
      <c r="K2282" s="73"/>
      <c r="L2282" s="73"/>
      <c r="M2282" s="74"/>
      <c r="N2282" s="317">
        <f>SUM(N2283:N2284)</f>
        <v>2</v>
      </c>
      <c r="O2282" s="293">
        <f>SUM(O2283:O2284)</f>
        <v>1</v>
      </c>
      <c r="P2282" s="292"/>
      <c r="Q2282" s="87"/>
      <c r="R2282" s="87"/>
      <c r="S2282" s="87"/>
      <c r="T2282" s="87"/>
      <c r="U2282" s="87"/>
      <c r="V2282" s="87"/>
      <c r="W2282" s="87"/>
      <c r="X2282" s="87"/>
      <c r="Y2282" s="112"/>
      <c r="Z2282" s="121">
        <f>SUM(Z2283:Z2284)</f>
        <v>0</v>
      </c>
      <c r="AA2282" s="88"/>
      <c r="AB2282" s="87"/>
      <c r="AC2282" s="87"/>
      <c r="AD2282" s="87"/>
      <c r="AE2282" s="87"/>
      <c r="AF2282" s="87"/>
      <c r="AG2282" s="87"/>
      <c r="AH2282" s="87"/>
      <c r="AI2282" s="87"/>
      <c r="AJ2282" s="112"/>
      <c r="AK2282" s="121">
        <f>SUM(AK2283:AK2284)</f>
        <v>0</v>
      </c>
      <c r="AL2282" s="88"/>
      <c r="AM2282" s="87"/>
      <c r="AN2282" s="87"/>
      <c r="AO2282" s="87"/>
      <c r="AP2282" s="87"/>
      <c r="AQ2282" s="87"/>
      <c r="AR2282" s="87"/>
      <c r="AS2282" s="87"/>
      <c r="AT2282" s="87"/>
      <c r="AU2282" s="87"/>
      <c r="AV2282" s="87"/>
      <c r="AW2282" s="112"/>
      <c r="AX2282" s="121">
        <f>SUM(AX2283:AX2284)</f>
        <v>17.5</v>
      </c>
      <c r="AY2282" s="88"/>
      <c r="AZ2282" s="79"/>
      <c r="BA2282" s="80"/>
      <c r="BB2282" s="71"/>
      <c r="BC2282" s="54"/>
      <c r="BD2282" s="41">
        <v>4</v>
      </c>
      <c r="BE2282" s="52">
        <v>45</v>
      </c>
      <c r="BF2282" s="62">
        <v>4532</v>
      </c>
      <c r="BG2282" s="279" t="s">
        <v>51</v>
      </c>
    </row>
    <row r="2283" spans="1:59" s="63" customFormat="1" ht="12.75" x14ac:dyDescent="0.2">
      <c r="A2283" s="196">
        <v>4</v>
      </c>
      <c r="B2283" s="197" t="s">
        <v>422</v>
      </c>
      <c r="C2283" s="208">
        <v>45</v>
      </c>
      <c r="D2283" s="209" t="s">
        <v>794</v>
      </c>
      <c r="E2283" s="210">
        <v>4532</v>
      </c>
      <c r="F2283" s="211" t="s">
        <v>850</v>
      </c>
      <c r="G2283" s="231"/>
      <c r="H2283" s="89" t="s">
        <v>52</v>
      </c>
      <c r="I2283" s="90" t="s">
        <v>532</v>
      </c>
      <c r="J2283" s="90"/>
      <c r="K2283" s="90" t="s">
        <v>64</v>
      </c>
      <c r="L2283" s="90" t="s">
        <v>533</v>
      </c>
      <c r="M2283" s="91"/>
      <c r="N2283" s="312">
        <v>1</v>
      </c>
      <c r="O2283" s="313">
        <f>N2283/N$2282</f>
        <v>0.5</v>
      </c>
      <c r="P2283" s="104"/>
      <c r="Q2283" s="92"/>
      <c r="R2283" s="92"/>
      <c r="S2283" s="92"/>
      <c r="T2283" s="92"/>
      <c r="U2283" s="92"/>
      <c r="V2283" s="92"/>
      <c r="W2283" s="92"/>
      <c r="X2283" s="109">
        <f>P2283*P$7+Q2283*Q$7+R2283*R$7+S2283*S$7+T2283*T$7+U2283*U$7+V2283*V$7+W2283*W$7</f>
        <v>0</v>
      </c>
      <c r="Y2283" s="83"/>
      <c r="Z2283" s="110">
        <f>X2283*$O2283</f>
        <v>0</v>
      </c>
      <c r="AA2283" s="111"/>
      <c r="AB2283" s="92"/>
      <c r="AC2283" s="92"/>
      <c r="AD2283" s="92"/>
      <c r="AE2283" s="92"/>
      <c r="AF2283" s="92"/>
      <c r="AG2283" s="92"/>
      <c r="AH2283" s="92"/>
      <c r="AI2283" s="109">
        <f>AB2283*AB$7+AC2283*AC$7+AD2283*AD$7+AE2283*AE$7+AF2283*AF$7+AG2283*AG$7+AH2283*AH$7</f>
        <v>0</v>
      </c>
      <c r="AJ2283" s="83"/>
      <c r="AK2283" s="110">
        <f>AI2283*$O2283</f>
        <v>0</v>
      </c>
      <c r="AL2283" s="111"/>
      <c r="AM2283" s="92"/>
      <c r="AN2283" s="92">
        <v>1</v>
      </c>
      <c r="AO2283" s="92"/>
      <c r="AP2283" s="92"/>
      <c r="AQ2283" s="92"/>
      <c r="AR2283" s="92"/>
      <c r="AS2283" s="92"/>
      <c r="AT2283" s="92"/>
      <c r="AU2283" s="92"/>
      <c r="AV2283" s="109">
        <f>AM2283*AM$7+AN2283*AN$7+AO2283*AO$7+AP2283*AP$7+AQ2283*AQ$7+AR2283*AR$7+AS2283*AS$7+AT2283*AT$7+AU2283*AU$7</f>
        <v>25</v>
      </c>
      <c r="AW2283" s="75"/>
      <c r="AX2283" s="110">
        <f>AV2283*$O2283</f>
        <v>12.5</v>
      </c>
      <c r="AY2283" s="111"/>
      <c r="AZ2283" s="93"/>
      <c r="BA2283" s="94" t="s">
        <v>554</v>
      </c>
      <c r="BB2283" s="71"/>
      <c r="BC2283" s="54"/>
      <c r="BD2283" s="41">
        <v>4</v>
      </c>
      <c r="BE2283" s="52">
        <v>45</v>
      </c>
      <c r="BF2283" s="62">
        <v>4532</v>
      </c>
      <c r="BG2283" s="280" t="s">
        <v>52</v>
      </c>
    </row>
    <row r="2284" spans="1:59" s="63" customFormat="1" ht="12.75" x14ac:dyDescent="0.2">
      <c r="A2284" s="196">
        <v>4</v>
      </c>
      <c r="B2284" s="197" t="s">
        <v>422</v>
      </c>
      <c r="C2284" s="208">
        <v>45</v>
      </c>
      <c r="D2284" s="209" t="s">
        <v>794</v>
      </c>
      <c r="E2284" s="210">
        <v>4532</v>
      </c>
      <c r="F2284" s="211" t="s">
        <v>850</v>
      </c>
      <c r="G2284" s="231"/>
      <c r="H2284" s="89"/>
      <c r="I2284" s="90" t="s">
        <v>830</v>
      </c>
      <c r="J2284" s="90"/>
      <c r="K2284" s="90" t="s">
        <v>64</v>
      </c>
      <c r="L2284" s="90" t="s">
        <v>313</v>
      </c>
      <c r="M2284" s="91"/>
      <c r="N2284" s="312">
        <v>1</v>
      </c>
      <c r="O2284" s="313">
        <f>N2284/N$2282</f>
        <v>0.5</v>
      </c>
      <c r="P2284" s="104"/>
      <c r="Q2284" s="92"/>
      <c r="R2284" s="92"/>
      <c r="S2284" s="92"/>
      <c r="T2284" s="92"/>
      <c r="U2284" s="92"/>
      <c r="V2284" s="92"/>
      <c r="W2284" s="92"/>
      <c r="X2284" s="109">
        <f>P2284*P$7+Q2284*Q$7+R2284*R$7+S2284*S$7+T2284*T$7+U2284*U$7+V2284*V$7+W2284*W$7</f>
        <v>0</v>
      </c>
      <c r="Y2284" s="83"/>
      <c r="Z2284" s="110">
        <f>X2284*$O2284</f>
        <v>0</v>
      </c>
      <c r="AA2284" s="111"/>
      <c r="AB2284" s="92"/>
      <c r="AC2284" s="92"/>
      <c r="AD2284" s="92"/>
      <c r="AE2284" s="92"/>
      <c r="AF2284" s="92"/>
      <c r="AG2284" s="92"/>
      <c r="AH2284" s="92"/>
      <c r="AI2284" s="109">
        <f>AB2284*AB$7+AC2284*AC$7+AD2284*AD$7+AE2284*AE$7+AF2284*AF$7+AG2284*AG$7+AH2284*AH$7</f>
        <v>0</v>
      </c>
      <c r="AJ2284" s="83"/>
      <c r="AK2284" s="110">
        <f>AI2284*$O2284</f>
        <v>0</v>
      </c>
      <c r="AL2284" s="111"/>
      <c r="AM2284" s="92">
        <v>1</v>
      </c>
      <c r="AN2284" s="92"/>
      <c r="AO2284" s="92"/>
      <c r="AP2284" s="92"/>
      <c r="AQ2284" s="92"/>
      <c r="AR2284" s="92"/>
      <c r="AS2284" s="92"/>
      <c r="AT2284" s="92"/>
      <c r="AU2284" s="92"/>
      <c r="AV2284" s="109">
        <f>AM2284*AM$7+AN2284*AN$7+AO2284*AO$7+AP2284*AP$7+AQ2284*AQ$7+AR2284*AR$7+AS2284*AS$7+AT2284*AT$7+AU2284*AU$7</f>
        <v>10</v>
      </c>
      <c r="AW2284" s="75"/>
      <c r="AX2284" s="110">
        <f>AV2284*$O2284</f>
        <v>5</v>
      </c>
      <c r="AY2284" s="111"/>
      <c r="AZ2284" s="93"/>
      <c r="BA2284" s="94" t="s">
        <v>554</v>
      </c>
      <c r="BB2284" s="71"/>
      <c r="BC2284" s="54"/>
      <c r="BD2284" s="41">
        <v>4</v>
      </c>
      <c r="BE2284" s="52">
        <v>45</v>
      </c>
      <c r="BF2284" s="62">
        <v>4532</v>
      </c>
      <c r="BG2284" s="280" t="s">
        <v>52</v>
      </c>
    </row>
    <row r="2285" spans="1:59" s="63" customFormat="1" ht="12.75" x14ac:dyDescent="0.2">
      <c r="A2285" s="196">
        <v>4</v>
      </c>
      <c r="B2285" s="197" t="s">
        <v>422</v>
      </c>
      <c r="C2285" s="208">
        <v>45</v>
      </c>
      <c r="D2285" s="209" t="s">
        <v>794</v>
      </c>
      <c r="E2285" s="210">
        <v>4532</v>
      </c>
      <c r="F2285" s="211" t="s">
        <v>850</v>
      </c>
      <c r="G2285" s="231"/>
      <c r="H2285" s="89"/>
      <c r="I2285" s="219"/>
      <c r="J2285" s="90"/>
      <c r="K2285" s="90"/>
      <c r="L2285" s="90"/>
      <c r="M2285" s="91"/>
      <c r="N2285" s="247"/>
      <c r="O2285" s="306"/>
      <c r="P2285" s="104"/>
      <c r="Q2285" s="92"/>
      <c r="R2285" s="92"/>
      <c r="S2285" s="92"/>
      <c r="T2285" s="92"/>
      <c r="U2285" s="92"/>
      <c r="V2285" s="92"/>
      <c r="W2285" s="92"/>
      <c r="X2285" s="75"/>
      <c r="Y2285" s="83"/>
      <c r="Z2285" s="83"/>
      <c r="AA2285" s="83"/>
      <c r="AB2285" s="92"/>
      <c r="AC2285" s="92"/>
      <c r="AD2285" s="92"/>
      <c r="AE2285" s="92"/>
      <c r="AF2285" s="92"/>
      <c r="AG2285" s="92"/>
      <c r="AH2285" s="92"/>
      <c r="AI2285" s="75"/>
      <c r="AJ2285" s="83"/>
      <c r="AK2285" s="83"/>
      <c r="AL2285" s="83"/>
      <c r="AM2285" s="92"/>
      <c r="AN2285" s="92"/>
      <c r="AO2285" s="92"/>
      <c r="AP2285" s="92"/>
      <c r="AQ2285" s="92"/>
      <c r="AR2285" s="92"/>
      <c r="AS2285" s="92"/>
      <c r="AT2285" s="92"/>
      <c r="AU2285" s="92"/>
      <c r="AV2285" s="75"/>
      <c r="AW2285" s="75"/>
      <c r="AX2285" s="83"/>
      <c r="AY2285" s="83"/>
      <c r="AZ2285" s="93"/>
      <c r="BA2285" s="94"/>
      <c r="BB2285" s="71"/>
      <c r="BC2285" s="54"/>
      <c r="BD2285" s="41">
        <v>4</v>
      </c>
      <c r="BE2285" s="52">
        <v>45</v>
      </c>
      <c r="BF2285" s="62">
        <v>4532</v>
      </c>
      <c r="BG2285" s="280" t="s">
        <v>52</v>
      </c>
    </row>
    <row r="2286" spans="1:59" s="63" customFormat="1" ht="12.75" x14ac:dyDescent="0.2">
      <c r="A2286" s="196">
        <v>4</v>
      </c>
      <c r="B2286" s="197" t="s">
        <v>422</v>
      </c>
      <c r="C2286" s="208">
        <v>45</v>
      </c>
      <c r="D2286" s="209" t="s">
        <v>794</v>
      </c>
      <c r="E2286" s="210">
        <v>4532</v>
      </c>
      <c r="F2286" s="211" t="s">
        <v>850</v>
      </c>
      <c r="G2286" s="231"/>
      <c r="H2286" s="65"/>
      <c r="I2286" s="222"/>
      <c r="J2286" s="66"/>
      <c r="K2286" s="66"/>
      <c r="L2286" s="66"/>
      <c r="M2286" s="64"/>
      <c r="N2286" s="304"/>
      <c r="O2286" s="305"/>
      <c r="P2286" s="127"/>
      <c r="Q2286" s="67"/>
      <c r="R2286" s="67"/>
      <c r="S2286" s="67"/>
      <c r="T2286" s="67"/>
      <c r="U2286" s="67"/>
      <c r="V2286" s="67"/>
      <c r="W2286" s="67"/>
      <c r="X2286" s="67"/>
      <c r="Y2286" s="68"/>
      <c r="Z2286" s="68"/>
      <c r="AA2286" s="68"/>
      <c r="AB2286" s="67"/>
      <c r="AC2286" s="67"/>
      <c r="AD2286" s="67"/>
      <c r="AE2286" s="67"/>
      <c r="AF2286" s="67"/>
      <c r="AG2286" s="67"/>
      <c r="AH2286" s="67"/>
      <c r="AI2286" s="67"/>
      <c r="AJ2286" s="68"/>
      <c r="AK2286" s="68"/>
      <c r="AL2286" s="68"/>
      <c r="AM2286" s="67"/>
      <c r="AN2286" s="67"/>
      <c r="AO2286" s="67"/>
      <c r="AP2286" s="67"/>
      <c r="AQ2286" s="67"/>
      <c r="AR2286" s="67"/>
      <c r="AS2286" s="67"/>
      <c r="AT2286" s="67"/>
      <c r="AU2286" s="67"/>
      <c r="AV2286" s="67"/>
      <c r="AW2286" s="67"/>
      <c r="AX2286" s="68"/>
      <c r="AY2286" s="68"/>
      <c r="AZ2286" s="69"/>
      <c r="BA2286" s="70"/>
      <c r="BB2286" s="71"/>
      <c r="BC2286" s="54"/>
      <c r="BD2286" s="41">
        <v>4</v>
      </c>
      <c r="BE2286" s="52">
        <v>45</v>
      </c>
      <c r="BF2286" s="62">
        <v>4532</v>
      </c>
      <c r="BG2286" s="275"/>
    </row>
    <row r="2287" spans="1:59" s="63" customFormat="1" ht="12.75" x14ac:dyDescent="0.2">
      <c r="A2287" s="196">
        <v>4</v>
      </c>
      <c r="B2287" s="197" t="s">
        <v>422</v>
      </c>
      <c r="C2287" s="208">
        <v>45</v>
      </c>
      <c r="D2287" s="209" t="s">
        <v>794</v>
      </c>
      <c r="E2287" s="210">
        <v>4532</v>
      </c>
      <c r="F2287" s="211" t="s">
        <v>850</v>
      </c>
      <c r="G2287" s="230"/>
      <c r="H2287" s="56"/>
      <c r="I2287" s="221"/>
      <c r="J2287" s="57"/>
      <c r="K2287" s="57"/>
      <c r="L2287" s="57"/>
      <c r="M2287" s="55"/>
      <c r="N2287" s="303"/>
      <c r="O2287" s="245"/>
      <c r="P2287" s="122"/>
      <c r="Q2287" s="58"/>
      <c r="R2287" s="58"/>
      <c r="S2287" s="58"/>
      <c r="T2287" s="58"/>
      <c r="U2287" s="58"/>
      <c r="V2287" s="58"/>
      <c r="W2287" s="58"/>
      <c r="X2287" s="58"/>
      <c r="Y2287" s="59"/>
      <c r="Z2287" s="59"/>
      <c r="AA2287" s="59"/>
      <c r="AB2287" s="58"/>
      <c r="AC2287" s="58"/>
      <c r="AD2287" s="58"/>
      <c r="AE2287" s="58"/>
      <c r="AF2287" s="58"/>
      <c r="AG2287" s="58"/>
      <c r="AH2287" s="58"/>
      <c r="AI2287" s="58"/>
      <c r="AJ2287" s="59"/>
      <c r="AK2287" s="59"/>
      <c r="AL2287" s="59"/>
      <c r="AM2287" s="58"/>
      <c r="AN2287" s="58"/>
      <c r="AO2287" s="58"/>
      <c r="AP2287" s="58"/>
      <c r="AQ2287" s="58"/>
      <c r="AR2287" s="58"/>
      <c r="AS2287" s="58"/>
      <c r="AT2287" s="58"/>
      <c r="AU2287" s="58"/>
      <c r="AV2287" s="58"/>
      <c r="AW2287" s="58"/>
      <c r="AX2287" s="59"/>
      <c r="AY2287" s="59"/>
      <c r="AZ2287" s="60"/>
      <c r="BA2287" s="61"/>
      <c r="BB2287" s="54"/>
      <c r="BC2287" s="54"/>
      <c r="BD2287" s="41">
        <v>4</v>
      </c>
      <c r="BE2287" s="52">
        <v>45</v>
      </c>
      <c r="BF2287" s="62">
        <v>4532</v>
      </c>
      <c r="BG2287" s="274"/>
    </row>
    <row r="2288" spans="1:59" x14ac:dyDescent="0.25">
      <c r="A2288" s="196">
        <v>4</v>
      </c>
      <c r="B2288" s="197" t="s">
        <v>422</v>
      </c>
      <c r="C2288" s="208">
        <v>45</v>
      </c>
      <c r="D2288" s="209" t="s">
        <v>794</v>
      </c>
      <c r="E2288" s="212">
        <v>4534</v>
      </c>
      <c r="F2288" s="213" t="s">
        <v>851</v>
      </c>
      <c r="G2288" s="234"/>
      <c r="H2288" s="138"/>
      <c r="I2288" s="224"/>
      <c r="J2288" s="98"/>
      <c r="K2288" s="98"/>
      <c r="L2288" s="98"/>
      <c r="M2288" s="137"/>
      <c r="N2288" s="322"/>
      <c r="O2288" s="323"/>
      <c r="P2288" s="139"/>
      <c r="Q2288" s="139"/>
      <c r="R2288" s="139"/>
      <c r="S2288" s="139"/>
      <c r="T2288" s="139"/>
      <c r="U2288" s="139"/>
      <c r="V2288" s="139"/>
      <c r="W2288" s="139"/>
      <c r="X2288" s="139"/>
      <c r="Y2288" s="100"/>
      <c r="Z2288" s="125"/>
      <c r="AA2288" s="125"/>
      <c r="AB2288" s="139"/>
      <c r="AC2288" s="139"/>
      <c r="AD2288" s="139"/>
      <c r="AE2288" s="139"/>
      <c r="AF2288" s="139"/>
      <c r="AG2288" s="139"/>
      <c r="AH2288" s="139"/>
      <c r="AI2288" s="139"/>
      <c r="AJ2288" s="100"/>
      <c r="AK2288" s="125"/>
      <c r="AL2288" s="125"/>
      <c r="AM2288" s="139"/>
      <c r="AN2288" s="139"/>
      <c r="AO2288" s="139"/>
      <c r="AP2288" s="139"/>
      <c r="AQ2288" s="139"/>
      <c r="AR2288" s="139"/>
      <c r="AS2288" s="139"/>
      <c r="AT2288" s="139"/>
      <c r="AU2288" s="139"/>
      <c r="AV2288" s="139"/>
      <c r="AW2288" s="99"/>
      <c r="AX2288" s="125"/>
      <c r="AY2288" s="100"/>
      <c r="AZ2288" s="140"/>
      <c r="BA2288" s="141"/>
      <c r="BB2288" s="136"/>
      <c r="BC2288" s="136"/>
      <c r="BD2288" s="41">
        <v>4</v>
      </c>
      <c r="BE2288" s="52">
        <v>45</v>
      </c>
      <c r="BF2288" s="103">
        <v>4534</v>
      </c>
      <c r="BG2288" s="283"/>
    </row>
    <row r="2289" spans="1:59" s="63" customFormat="1" ht="12.75" x14ac:dyDescent="0.2">
      <c r="A2289" s="196">
        <v>4</v>
      </c>
      <c r="B2289" s="197" t="s">
        <v>422</v>
      </c>
      <c r="C2289" s="208">
        <v>45</v>
      </c>
      <c r="D2289" s="209" t="s">
        <v>794</v>
      </c>
      <c r="E2289" s="212">
        <v>4534</v>
      </c>
      <c r="F2289" s="213" t="s">
        <v>851</v>
      </c>
      <c r="G2289" s="232"/>
      <c r="H2289" s="97"/>
      <c r="I2289" s="224"/>
      <c r="J2289" s="98"/>
      <c r="K2289" s="98"/>
      <c r="L2289" s="98"/>
      <c r="M2289" s="96"/>
      <c r="N2289" s="307"/>
      <c r="O2289" s="246"/>
      <c r="P2289" s="124"/>
      <c r="Q2289" s="99"/>
      <c r="R2289" s="99"/>
      <c r="S2289" s="99"/>
      <c r="T2289" s="99"/>
      <c r="U2289" s="99"/>
      <c r="V2289" s="99"/>
      <c r="W2289" s="99"/>
      <c r="X2289" s="99"/>
      <c r="Y2289" s="100"/>
      <c r="Z2289" s="100"/>
      <c r="AA2289" s="100"/>
      <c r="AB2289" s="99"/>
      <c r="AC2289" s="99"/>
      <c r="AD2289" s="99"/>
      <c r="AE2289" s="99"/>
      <c r="AF2289" s="99"/>
      <c r="AG2289" s="99"/>
      <c r="AH2289" s="99"/>
      <c r="AI2289" s="99"/>
      <c r="AJ2289" s="100"/>
      <c r="AK2289" s="100"/>
      <c r="AL2289" s="100"/>
      <c r="AM2289" s="99"/>
      <c r="AN2289" s="99"/>
      <c r="AO2289" s="99"/>
      <c r="AP2289" s="99"/>
      <c r="AQ2289" s="99"/>
      <c r="AR2289" s="99"/>
      <c r="AS2289" s="99"/>
      <c r="AT2289" s="99"/>
      <c r="AU2289" s="99"/>
      <c r="AV2289" s="99"/>
      <c r="AW2289" s="99"/>
      <c r="AX2289" s="100"/>
      <c r="AY2289" s="100"/>
      <c r="AZ2289" s="101"/>
      <c r="BA2289" s="102"/>
      <c r="BB2289" s="95"/>
      <c r="BC2289" s="95"/>
      <c r="BD2289" s="41">
        <v>4</v>
      </c>
      <c r="BE2289" s="52">
        <v>45</v>
      </c>
      <c r="BF2289" s="103">
        <v>4534</v>
      </c>
      <c r="BG2289" s="277"/>
    </row>
    <row r="2290" spans="1:59" s="63" customFormat="1" ht="12.75" x14ac:dyDescent="0.2">
      <c r="A2290" s="196">
        <v>4</v>
      </c>
      <c r="B2290" s="197" t="s">
        <v>422</v>
      </c>
      <c r="C2290" s="208">
        <v>45</v>
      </c>
      <c r="D2290" s="209" t="s">
        <v>794</v>
      </c>
      <c r="E2290" s="212">
        <v>4534</v>
      </c>
      <c r="F2290" s="213" t="s">
        <v>851</v>
      </c>
      <c r="G2290" s="236"/>
      <c r="H2290" s="65"/>
      <c r="I2290" s="222"/>
      <c r="J2290" s="66"/>
      <c r="K2290" s="66"/>
      <c r="L2290" s="66"/>
      <c r="M2290" s="64"/>
      <c r="N2290" s="304"/>
      <c r="O2290" s="305"/>
      <c r="P2290" s="127"/>
      <c r="Q2290" s="67"/>
      <c r="R2290" s="67"/>
      <c r="S2290" s="67"/>
      <c r="T2290" s="67"/>
      <c r="U2290" s="67"/>
      <c r="V2290" s="67"/>
      <c r="W2290" s="67"/>
      <c r="X2290" s="67"/>
      <c r="Y2290" s="68"/>
      <c r="Z2290" s="68"/>
      <c r="AA2290" s="68"/>
      <c r="AB2290" s="67"/>
      <c r="AC2290" s="67"/>
      <c r="AD2290" s="67"/>
      <c r="AE2290" s="67"/>
      <c r="AF2290" s="67"/>
      <c r="AG2290" s="67"/>
      <c r="AH2290" s="67"/>
      <c r="AI2290" s="67"/>
      <c r="AJ2290" s="68"/>
      <c r="AK2290" s="68"/>
      <c r="AL2290" s="68"/>
      <c r="AM2290" s="67"/>
      <c r="AN2290" s="67"/>
      <c r="AO2290" s="67"/>
      <c r="AP2290" s="67"/>
      <c r="AQ2290" s="67"/>
      <c r="AR2290" s="67"/>
      <c r="AS2290" s="67"/>
      <c r="AT2290" s="67"/>
      <c r="AU2290" s="67"/>
      <c r="AV2290" s="67"/>
      <c r="AW2290" s="67"/>
      <c r="AX2290" s="68"/>
      <c r="AY2290" s="68"/>
      <c r="AZ2290" s="69"/>
      <c r="BA2290" s="70"/>
      <c r="BB2290" s="71"/>
      <c r="BC2290" s="95"/>
      <c r="BD2290" s="41">
        <v>4</v>
      </c>
      <c r="BE2290" s="52">
        <v>45</v>
      </c>
      <c r="BF2290" s="103">
        <v>4534</v>
      </c>
      <c r="BG2290" s="275"/>
    </row>
    <row r="2291" spans="1:59" s="63" customFormat="1" ht="12.75" x14ac:dyDescent="0.2">
      <c r="A2291" s="196">
        <v>4</v>
      </c>
      <c r="B2291" s="197" t="s">
        <v>422</v>
      </c>
      <c r="C2291" s="208">
        <v>45</v>
      </c>
      <c r="D2291" s="209" t="s">
        <v>794</v>
      </c>
      <c r="E2291" s="212">
        <v>4534</v>
      </c>
      <c r="F2291" s="213" t="s">
        <v>851</v>
      </c>
      <c r="G2291" s="236"/>
      <c r="H2291" s="72" t="s">
        <v>1233</v>
      </c>
      <c r="I2291" s="223" t="s">
        <v>1258</v>
      </c>
      <c r="J2291" s="73"/>
      <c r="K2291" s="73"/>
      <c r="L2291" s="73"/>
      <c r="M2291" s="74"/>
      <c r="N2291" s="247"/>
      <c r="O2291" s="306"/>
      <c r="P2291" s="105"/>
      <c r="Q2291" s="75"/>
      <c r="R2291" s="75"/>
      <c r="S2291" s="75"/>
      <c r="T2291" s="75"/>
      <c r="U2291" s="75"/>
      <c r="V2291" s="75"/>
      <c r="W2291" s="75"/>
      <c r="X2291" s="75"/>
      <c r="Y2291" s="76" t="s">
        <v>1241</v>
      </c>
      <c r="Z2291" s="77" t="s">
        <v>1241</v>
      </c>
      <c r="AA2291" s="78">
        <f>AA$2278</f>
        <v>0</v>
      </c>
      <c r="AB2291" s="75"/>
      <c r="AC2291" s="75"/>
      <c r="AD2291" s="75"/>
      <c r="AE2291" s="75"/>
      <c r="AF2291" s="75"/>
      <c r="AG2291" s="75"/>
      <c r="AH2291" s="75"/>
      <c r="AI2291" s="75"/>
      <c r="AJ2291" s="76" t="s">
        <v>1241</v>
      </c>
      <c r="AK2291" s="77" t="s">
        <v>1241</v>
      </c>
      <c r="AL2291" s="78">
        <f>AL$2278</f>
        <v>0</v>
      </c>
      <c r="AM2291" s="75"/>
      <c r="AN2291" s="75"/>
      <c r="AO2291" s="75"/>
      <c r="AP2291" s="75"/>
      <c r="AQ2291" s="75"/>
      <c r="AR2291" s="75"/>
      <c r="AS2291" s="75"/>
      <c r="AT2291" s="75"/>
      <c r="AU2291" s="75"/>
      <c r="AV2291" s="75"/>
      <c r="AW2291" s="76" t="s">
        <v>1241</v>
      </c>
      <c r="AX2291" s="77" t="s">
        <v>1241</v>
      </c>
      <c r="AY2291" s="78">
        <f>AY$2278</f>
        <v>10</v>
      </c>
      <c r="AZ2291" s="79"/>
      <c r="BA2291" s="80" t="str">
        <f>I2291</f>
        <v>&gt; see 4532, Steel screens and shutters</v>
      </c>
      <c r="BB2291" s="71"/>
      <c r="BC2291" s="95"/>
      <c r="BD2291" s="41">
        <v>4</v>
      </c>
      <c r="BE2291" s="52">
        <v>45</v>
      </c>
      <c r="BF2291" s="103">
        <v>4534</v>
      </c>
      <c r="BG2291" s="276" t="s">
        <v>47</v>
      </c>
    </row>
    <row r="2292" spans="1:59" s="63" customFormat="1" ht="12.75" x14ac:dyDescent="0.2">
      <c r="A2292" s="196">
        <v>4</v>
      </c>
      <c r="B2292" s="197" t="s">
        <v>422</v>
      </c>
      <c r="C2292" s="208">
        <v>45</v>
      </c>
      <c r="D2292" s="209" t="s">
        <v>794</v>
      </c>
      <c r="E2292" s="212">
        <v>4534</v>
      </c>
      <c r="F2292" s="213" t="s">
        <v>851</v>
      </c>
      <c r="G2292" s="236"/>
      <c r="H2292" s="65"/>
      <c r="I2292" s="222"/>
      <c r="J2292" s="66"/>
      <c r="K2292" s="66"/>
      <c r="L2292" s="66"/>
      <c r="M2292" s="64"/>
      <c r="N2292" s="304"/>
      <c r="O2292" s="305"/>
      <c r="P2292" s="127"/>
      <c r="Q2292" s="67"/>
      <c r="R2292" s="67"/>
      <c r="S2292" s="67"/>
      <c r="T2292" s="67"/>
      <c r="U2292" s="67"/>
      <c r="V2292" s="67"/>
      <c r="W2292" s="67"/>
      <c r="X2292" s="67"/>
      <c r="Y2292" s="68"/>
      <c r="Z2292" s="68"/>
      <c r="AA2292" s="68"/>
      <c r="AB2292" s="67"/>
      <c r="AC2292" s="67"/>
      <c r="AD2292" s="67"/>
      <c r="AE2292" s="67"/>
      <c r="AF2292" s="67"/>
      <c r="AG2292" s="67"/>
      <c r="AH2292" s="67"/>
      <c r="AI2292" s="67"/>
      <c r="AJ2292" s="68"/>
      <c r="AK2292" s="68"/>
      <c r="AL2292" s="68"/>
      <c r="AM2292" s="67"/>
      <c r="AN2292" s="67"/>
      <c r="AO2292" s="67"/>
      <c r="AP2292" s="67"/>
      <c r="AQ2292" s="67"/>
      <c r="AR2292" s="67"/>
      <c r="AS2292" s="67"/>
      <c r="AT2292" s="67"/>
      <c r="AU2292" s="67"/>
      <c r="AV2292" s="67"/>
      <c r="AW2292" s="67"/>
      <c r="AX2292" s="68"/>
      <c r="AY2292" s="68"/>
      <c r="AZ2292" s="69"/>
      <c r="BA2292" s="70"/>
      <c r="BB2292" s="71"/>
      <c r="BC2292" s="95"/>
      <c r="BD2292" s="41">
        <v>4</v>
      </c>
      <c r="BE2292" s="52">
        <v>45</v>
      </c>
      <c r="BF2292" s="103">
        <v>4534</v>
      </c>
      <c r="BG2292" s="275"/>
    </row>
    <row r="2293" spans="1:59" s="63" customFormat="1" ht="12.75" x14ac:dyDescent="0.2">
      <c r="A2293" s="196">
        <v>4</v>
      </c>
      <c r="B2293" s="197" t="s">
        <v>422</v>
      </c>
      <c r="C2293" s="208">
        <v>45</v>
      </c>
      <c r="D2293" s="209" t="s">
        <v>794</v>
      </c>
      <c r="E2293" s="212">
        <v>4534</v>
      </c>
      <c r="F2293" s="213" t="s">
        <v>851</v>
      </c>
      <c r="G2293" s="232"/>
      <c r="H2293" s="97"/>
      <c r="I2293" s="224"/>
      <c r="J2293" s="98"/>
      <c r="K2293" s="98"/>
      <c r="L2293" s="98"/>
      <c r="M2293" s="96"/>
      <c r="N2293" s="307"/>
      <c r="O2293" s="246"/>
      <c r="P2293" s="124"/>
      <c r="Q2293" s="99"/>
      <c r="R2293" s="99"/>
      <c r="S2293" s="99"/>
      <c r="T2293" s="99"/>
      <c r="U2293" s="99"/>
      <c r="V2293" s="99"/>
      <c r="W2293" s="99"/>
      <c r="X2293" s="99"/>
      <c r="Y2293" s="100"/>
      <c r="Z2293" s="100"/>
      <c r="AA2293" s="100"/>
      <c r="AB2293" s="99"/>
      <c r="AC2293" s="99"/>
      <c r="AD2293" s="99"/>
      <c r="AE2293" s="99"/>
      <c r="AF2293" s="99"/>
      <c r="AG2293" s="99"/>
      <c r="AH2293" s="99"/>
      <c r="AI2293" s="99"/>
      <c r="AJ2293" s="100"/>
      <c r="AK2293" s="100"/>
      <c r="AL2293" s="100"/>
      <c r="AM2293" s="99"/>
      <c r="AN2293" s="99"/>
      <c r="AO2293" s="99"/>
      <c r="AP2293" s="99"/>
      <c r="AQ2293" s="99"/>
      <c r="AR2293" s="99"/>
      <c r="AS2293" s="99"/>
      <c r="AT2293" s="99"/>
      <c r="AU2293" s="99"/>
      <c r="AV2293" s="99"/>
      <c r="AW2293" s="99"/>
      <c r="AX2293" s="100"/>
      <c r="AY2293" s="100"/>
      <c r="AZ2293" s="101"/>
      <c r="BA2293" s="102"/>
      <c r="BB2293" s="95"/>
      <c r="BC2293" s="95"/>
      <c r="BD2293" s="41">
        <v>4</v>
      </c>
      <c r="BE2293" s="52">
        <v>45</v>
      </c>
      <c r="BF2293" s="103">
        <v>4534</v>
      </c>
      <c r="BG2293" s="277"/>
    </row>
    <row r="2294" spans="1:59" x14ac:dyDescent="0.25">
      <c r="A2294" s="196">
        <v>4</v>
      </c>
      <c r="B2294" s="197" t="s">
        <v>422</v>
      </c>
      <c r="C2294" s="208">
        <v>45</v>
      </c>
      <c r="D2294" s="209" t="s">
        <v>794</v>
      </c>
      <c r="E2294" s="210">
        <v>4541</v>
      </c>
      <c r="F2294" s="211" t="s">
        <v>852</v>
      </c>
      <c r="G2294" s="235"/>
      <c r="H2294" s="145"/>
      <c r="I2294" s="221"/>
      <c r="J2294" s="57"/>
      <c r="K2294" s="57"/>
      <c r="L2294" s="57"/>
      <c r="M2294" s="144"/>
      <c r="N2294" s="324"/>
      <c r="O2294" s="325"/>
      <c r="P2294" s="146"/>
      <c r="Q2294" s="146"/>
      <c r="R2294" s="146"/>
      <c r="S2294" s="146"/>
      <c r="T2294" s="146"/>
      <c r="U2294" s="146"/>
      <c r="V2294" s="146"/>
      <c r="W2294" s="146"/>
      <c r="X2294" s="146"/>
      <c r="Y2294" s="59"/>
      <c r="Z2294" s="123"/>
      <c r="AA2294" s="123"/>
      <c r="AB2294" s="146"/>
      <c r="AC2294" s="146"/>
      <c r="AD2294" s="146"/>
      <c r="AE2294" s="146"/>
      <c r="AF2294" s="146"/>
      <c r="AG2294" s="146"/>
      <c r="AH2294" s="146"/>
      <c r="AI2294" s="146"/>
      <c r="AJ2294" s="59"/>
      <c r="AK2294" s="123"/>
      <c r="AL2294" s="123"/>
      <c r="AM2294" s="146"/>
      <c r="AN2294" s="146"/>
      <c r="AO2294" s="146"/>
      <c r="AP2294" s="146"/>
      <c r="AQ2294" s="146"/>
      <c r="AR2294" s="146"/>
      <c r="AS2294" s="146"/>
      <c r="AT2294" s="146"/>
      <c r="AU2294" s="146"/>
      <c r="AV2294" s="146"/>
      <c r="AW2294" s="58"/>
      <c r="AX2294" s="123"/>
      <c r="AY2294" s="59"/>
      <c r="AZ2294" s="147"/>
      <c r="BA2294" s="148"/>
      <c r="BB2294" s="143"/>
      <c r="BC2294" s="143"/>
      <c r="BD2294" s="41">
        <v>4</v>
      </c>
      <c r="BE2294" s="52">
        <v>45</v>
      </c>
      <c r="BF2294" s="62">
        <v>4541</v>
      </c>
      <c r="BG2294" s="284"/>
    </row>
    <row r="2295" spans="1:59" s="63" customFormat="1" ht="12.75" x14ac:dyDescent="0.2">
      <c r="A2295" s="196">
        <v>4</v>
      </c>
      <c r="B2295" s="197" t="s">
        <v>422</v>
      </c>
      <c r="C2295" s="208">
        <v>45</v>
      </c>
      <c r="D2295" s="209" t="s">
        <v>794</v>
      </c>
      <c r="E2295" s="210">
        <v>4541</v>
      </c>
      <c r="F2295" s="211" t="s">
        <v>852</v>
      </c>
      <c r="G2295" s="230"/>
      <c r="H2295" s="56"/>
      <c r="I2295" s="221"/>
      <c r="J2295" s="57"/>
      <c r="K2295" s="57"/>
      <c r="L2295" s="57"/>
      <c r="M2295" s="55"/>
      <c r="N2295" s="303"/>
      <c r="O2295" s="245"/>
      <c r="P2295" s="122"/>
      <c r="Q2295" s="58"/>
      <c r="R2295" s="58"/>
      <c r="S2295" s="58"/>
      <c r="T2295" s="58"/>
      <c r="U2295" s="58"/>
      <c r="V2295" s="58"/>
      <c r="W2295" s="58"/>
      <c r="X2295" s="58"/>
      <c r="Y2295" s="59"/>
      <c r="Z2295" s="59"/>
      <c r="AA2295" s="59"/>
      <c r="AB2295" s="58"/>
      <c r="AC2295" s="58"/>
      <c r="AD2295" s="58"/>
      <c r="AE2295" s="58"/>
      <c r="AF2295" s="58"/>
      <c r="AG2295" s="58"/>
      <c r="AH2295" s="58"/>
      <c r="AI2295" s="58"/>
      <c r="AJ2295" s="59"/>
      <c r="AK2295" s="59"/>
      <c r="AL2295" s="59"/>
      <c r="AM2295" s="58"/>
      <c r="AN2295" s="58"/>
      <c r="AO2295" s="58"/>
      <c r="AP2295" s="58"/>
      <c r="AQ2295" s="58"/>
      <c r="AR2295" s="58"/>
      <c r="AS2295" s="58"/>
      <c r="AT2295" s="58"/>
      <c r="AU2295" s="58"/>
      <c r="AV2295" s="58"/>
      <c r="AW2295" s="58"/>
      <c r="AX2295" s="59"/>
      <c r="AY2295" s="59"/>
      <c r="AZ2295" s="60"/>
      <c r="BA2295" s="61"/>
      <c r="BB2295" s="54"/>
      <c r="BC2295" s="54"/>
      <c r="BD2295" s="41">
        <v>4</v>
      </c>
      <c r="BE2295" s="52">
        <v>45</v>
      </c>
      <c r="BF2295" s="62">
        <v>4541</v>
      </c>
      <c r="BG2295" s="274"/>
    </row>
    <row r="2296" spans="1:59" s="63" customFormat="1" ht="12.75" x14ac:dyDescent="0.2">
      <c r="A2296" s="196">
        <v>4</v>
      </c>
      <c r="B2296" s="197" t="s">
        <v>422</v>
      </c>
      <c r="C2296" s="208">
        <v>45</v>
      </c>
      <c r="D2296" s="209" t="s">
        <v>794</v>
      </c>
      <c r="E2296" s="210">
        <v>4541</v>
      </c>
      <c r="F2296" s="211" t="s">
        <v>852</v>
      </c>
      <c r="G2296" s="231"/>
      <c r="H2296" s="65"/>
      <c r="I2296" s="222"/>
      <c r="J2296" s="66"/>
      <c r="K2296" s="66"/>
      <c r="L2296" s="66"/>
      <c r="M2296" s="64"/>
      <c r="N2296" s="308"/>
      <c r="O2296" s="309"/>
      <c r="P2296" s="127"/>
      <c r="Q2296" s="67"/>
      <c r="R2296" s="67"/>
      <c r="S2296" s="67"/>
      <c r="T2296" s="67"/>
      <c r="U2296" s="67"/>
      <c r="V2296" s="67"/>
      <c r="W2296" s="67"/>
      <c r="X2296" s="67"/>
      <c r="Y2296" s="68"/>
      <c r="Z2296" s="68"/>
      <c r="AA2296" s="68"/>
      <c r="AB2296" s="67"/>
      <c r="AC2296" s="67"/>
      <c r="AD2296" s="67"/>
      <c r="AE2296" s="67"/>
      <c r="AF2296" s="67"/>
      <c r="AG2296" s="67"/>
      <c r="AH2296" s="67"/>
      <c r="AI2296" s="67"/>
      <c r="AJ2296" s="68"/>
      <c r="AK2296" s="68"/>
      <c r="AL2296" s="68"/>
      <c r="AM2296" s="67"/>
      <c r="AN2296" s="67"/>
      <c r="AO2296" s="67"/>
      <c r="AP2296" s="67"/>
      <c r="AQ2296" s="67"/>
      <c r="AR2296" s="67"/>
      <c r="AS2296" s="67"/>
      <c r="AT2296" s="67"/>
      <c r="AU2296" s="67"/>
      <c r="AV2296" s="67"/>
      <c r="AW2296" s="67"/>
      <c r="AX2296" s="68"/>
      <c r="AY2296" s="68"/>
      <c r="AZ2296" s="69"/>
      <c r="BA2296" s="70"/>
      <c r="BB2296" s="71"/>
      <c r="BC2296" s="54"/>
      <c r="BD2296" s="41">
        <v>4</v>
      </c>
      <c r="BE2296" s="52">
        <v>45</v>
      </c>
      <c r="BF2296" s="62">
        <v>4541</v>
      </c>
      <c r="BG2296" s="275"/>
    </row>
    <row r="2297" spans="1:59" s="63" customFormat="1" ht="12.75" x14ac:dyDescent="0.2">
      <c r="A2297" s="196">
        <v>4</v>
      </c>
      <c r="B2297" s="197" t="s">
        <v>422</v>
      </c>
      <c r="C2297" s="208">
        <v>45</v>
      </c>
      <c r="D2297" s="209" t="s">
        <v>794</v>
      </c>
      <c r="E2297" s="210">
        <v>4541</v>
      </c>
      <c r="F2297" s="211" t="s">
        <v>852</v>
      </c>
      <c r="G2297" s="231"/>
      <c r="H2297" s="72" t="s">
        <v>47</v>
      </c>
      <c r="I2297" s="223"/>
      <c r="J2297" s="73"/>
      <c r="K2297" s="73"/>
      <c r="L2297" s="73"/>
      <c r="M2297" s="74"/>
      <c r="N2297" s="247"/>
      <c r="O2297" s="306"/>
      <c r="P2297" s="105"/>
      <c r="Q2297" s="75"/>
      <c r="R2297" s="75"/>
      <c r="S2297" s="75"/>
      <c r="T2297" s="75"/>
      <c r="U2297" s="75"/>
      <c r="V2297" s="75"/>
      <c r="W2297" s="75"/>
      <c r="X2297" s="75"/>
      <c r="Y2297" s="76">
        <f>IF(ISNUMBER(VLOOKUP(Y2299,P$7:W$7,MATCH(Y2299,P$7:W$7))),VLOOKUP(Y2299,P$7:W$7,MATCH(Y2299,P$7:W$7)),IF(N2301=0,"No Data",IF(Y2299&gt;0,"&lt;100",0)))</f>
        <v>0</v>
      </c>
      <c r="Z2297" s="77">
        <f>IF(ISNUMBER(VLOOKUP(Z2301,P$7:W$7,MATCH(Z2301,P$7:W$7))),VLOOKUP(Z2301,P$7:W$7,MATCH(Z2301,P$7:W$7)),IF(N2301=0,"No Data",IF(Z2301&gt;0,"&lt;100",0)))</f>
        <v>0</v>
      </c>
      <c r="AA2297" s="106">
        <f>IF(ISNUMBER(Z2297),Z2297,0)</f>
        <v>0</v>
      </c>
      <c r="AB2297" s="75"/>
      <c r="AC2297" s="75"/>
      <c r="AD2297" s="75"/>
      <c r="AE2297" s="75"/>
      <c r="AF2297" s="75"/>
      <c r="AG2297" s="75"/>
      <c r="AH2297" s="75"/>
      <c r="AI2297" s="75"/>
      <c r="AJ2297" s="76">
        <f>IF(ISNUMBER(VLOOKUP(AJ2299,AB$7:AH$7,MATCH(AJ2299,AB$7:AH$7))),VLOOKUP(AJ2299,AB$7:AH$7,MATCH(AJ2299,AB$7:AH$7)),IF(N2301=0,"No Data",IF(AJ2299&gt;0,"&lt;50",0)))</f>
        <v>0</v>
      </c>
      <c r="AK2297" s="77">
        <f>IF(ISNUMBER(VLOOKUP(AK2301,AB$7:AH$7,MATCH(AK2301,AB$7:AH$7))),VLOOKUP(AK2301,AB$7:AH$7,MATCH(AK2301,AB$7:AH$7)),IF(N2301=0,"No Data",IF(AK2301&gt;0,"&lt;50",0)))</f>
        <v>0</v>
      </c>
      <c r="AL2297" s="106">
        <f>IF(ISNUMBER(AK2297),AK2297,0)</f>
        <v>0</v>
      </c>
      <c r="AM2297" s="75"/>
      <c r="AN2297" s="75"/>
      <c r="AO2297" s="75"/>
      <c r="AP2297" s="75"/>
      <c r="AQ2297" s="75"/>
      <c r="AR2297" s="75"/>
      <c r="AS2297" s="75"/>
      <c r="AT2297" s="75"/>
      <c r="AU2297" s="75"/>
      <c r="AV2297" s="75"/>
      <c r="AW2297" s="76">
        <f>IF(ISNUMBER(VLOOKUP(AW2299,AM$7:AU$7,MATCH(AW2299,AM$7:AU$7))),VLOOKUP(AW2299,AM$7:AU$7,MATCH(AW2299,AM$7:AU$7)),IF(N2301=0,"No Data",IF(AW2299&gt;0,"&lt;10",0)))</f>
        <v>500</v>
      </c>
      <c r="AX2297" s="77">
        <f>IF(ISNUMBER(VLOOKUP(AX2301,AM$7:AU$7,MATCH(AX2301,AM$7:AU$7))),VLOOKUP(AX2301,AM$7:AU$7,MATCH(AX2301,AM$7:AU$7)),IF(N2301=0,"No Data",IF(AX2301&gt;0,"&lt;10",0)))</f>
        <v>500</v>
      </c>
      <c r="AY2297" s="106">
        <f>IF(ISNUMBER(AX2297),AX2297,0)</f>
        <v>500</v>
      </c>
      <c r="AZ2297" s="79"/>
      <c r="BA2297" s="80"/>
      <c r="BB2297" s="71"/>
      <c r="BC2297" s="54"/>
      <c r="BD2297" s="41">
        <v>4</v>
      </c>
      <c r="BE2297" s="52">
        <v>45</v>
      </c>
      <c r="BF2297" s="62">
        <v>4541</v>
      </c>
      <c r="BG2297" s="276" t="s">
        <v>47</v>
      </c>
    </row>
    <row r="2298" spans="1:59" s="63" customFormat="1" ht="12.75" x14ac:dyDescent="0.2">
      <c r="A2298" s="196">
        <v>4</v>
      </c>
      <c r="B2298" s="197" t="s">
        <v>422</v>
      </c>
      <c r="C2298" s="208">
        <v>45</v>
      </c>
      <c r="D2298" s="209" t="s">
        <v>794</v>
      </c>
      <c r="E2298" s="210">
        <v>4541</v>
      </c>
      <c r="F2298" s="211" t="s">
        <v>852</v>
      </c>
      <c r="G2298" s="231"/>
      <c r="H2298" s="81" t="s">
        <v>48</v>
      </c>
      <c r="I2298" s="223"/>
      <c r="J2298" s="73"/>
      <c r="K2298" s="73"/>
      <c r="L2298" s="73"/>
      <c r="M2298" s="74"/>
      <c r="N2298" s="247"/>
      <c r="O2298" s="306"/>
      <c r="P2298" s="105"/>
      <c r="Q2298" s="75"/>
      <c r="R2298" s="75"/>
      <c r="S2298" s="75"/>
      <c r="T2298" s="75"/>
      <c r="U2298" s="75"/>
      <c r="V2298" s="75"/>
      <c r="W2298" s="75"/>
      <c r="X2298" s="75"/>
      <c r="Y2298" s="82">
        <f>MIN(X2302:X2307)</f>
        <v>0</v>
      </c>
      <c r="Z2298" s="83"/>
      <c r="AA2298" s="83"/>
      <c r="AB2298" s="75"/>
      <c r="AC2298" s="75"/>
      <c r="AD2298" s="75"/>
      <c r="AE2298" s="75"/>
      <c r="AF2298" s="75"/>
      <c r="AG2298" s="75"/>
      <c r="AH2298" s="75"/>
      <c r="AI2298" s="75"/>
      <c r="AJ2298" s="82">
        <f>MIN(AI2302:AI2307)</f>
        <v>0</v>
      </c>
      <c r="AK2298" s="83"/>
      <c r="AL2298" s="83"/>
      <c r="AM2298" s="75"/>
      <c r="AN2298" s="75"/>
      <c r="AO2298" s="75"/>
      <c r="AP2298" s="75"/>
      <c r="AQ2298" s="75"/>
      <c r="AR2298" s="75"/>
      <c r="AS2298" s="75"/>
      <c r="AT2298" s="75"/>
      <c r="AU2298" s="75"/>
      <c r="AV2298" s="75"/>
      <c r="AW2298" s="82">
        <f>MIN(AV2302:AV2307)</f>
        <v>10</v>
      </c>
      <c r="AX2298" s="83"/>
      <c r="AY2298" s="83"/>
      <c r="AZ2298" s="79"/>
      <c r="BA2298" s="80"/>
      <c r="BB2298" s="71"/>
      <c r="BC2298" s="54"/>
      <c r="BD2298" s="41">
        <v>4</v>
      </c>
      <c r="BE2298" s="52">
        <v>45</v>
      </c>
      <c r="BF2298" s="62">
        <v>4541</v>
      </c>
      <c r="BG2298" s="278" t="s">
        <v>48</v>
      </c>
    </row>
    <row r="2299" spans="1:59" s="63" customFormat="1" ht="12.75" x14ac:dyDescent="0.2">
      <c r="A2299" s="196">
        <v>4</v>
      </c>
      <c r="B2299" s="197" t="s">
        <v>422</v>
      </c>
      <c r="C2299" s="208">
        <v>45</v>
      </c>
      <c r="D2299" s="209" t="s">
        <v>794</v>
      </c>
      <c r="E2299" s="210">
        <v>4541</v>
      </c>
      <c r="F2299" s="211" t="s">
        <v>852</v>
      </c>
      <c r="G2299" s="231"/>
      <c r="H2299" s="81" t="s">
        <v>49</v>
      </c>
      <c r="I2299" s="223"/>
      <c r="J2299" s="73"/>
      <c r="K2299" s="73"/>
      <c r="L2299" s="73"/>
      <c r="M2299" s="74"/>
      <c r="N2299" s="247"/>
      <c r="O2299" s="306"/>
      <c r="P2299" s="105"/>
      <c r="Q2299" s="75"/>
      <c r="R2299" s="75"/>
      <c r="S2299" s="75"/>
      <c r="T2299" s="75"/>
      <c r="U2299" s="75"/>
      <c r="V2299" s="75"/>
      <c r="W2299" s="75"/>
      <c r="X2299" s="75"/>
      <c r="Y2299" s="84">
        <f>IF(ISNUMBER(AVERAGE(X2302:X2307)),AVERAGE(X2302:X2307),0)</f>
        <v>0</v>
      </c>
      <c r="Z2299" s="83"/>
      <c r="AA2299" s="83"/>
      <c r="AB2299" s="75"/>
      <c r="AC2299" s="75"/>
      <c r="AD2299" s="75"/>
      <c r="AE2299" s="75"/>
      <c r="AF2299" s="75"/>
      <c r="AG2299" s="75"/>
      <c r="AH2299" s="75"/>
      <c r="AI2299" s="75"/>
      <c r="AJ2299" s="84">
        <f>IF(ISNUMBER(AVERAGE(AI2302:AI2307)),AVERAGE(AI2302:AI2307),0)</f>
        <v>0</v>
      </c>
      <c r="AK2299" s="83"/>
      <c r="AL2299" s="83"/>
      <c r="AM2299" s="75"/>
      <c r="AN2299" s="75"/>
      <c r="AO2299" s="75"/>
      <c r="AP2299" s="75"/>
      <c r="AQ2299" s="75"/>
      <c r="AR2299" s="75"/>
      <c r="AS2299" s="75"/>
      <c r="AT2299" s="75"/>
      <c r="AU2299" s="75"/>
      <c r="AV2299" s="75"/>
      <c r="AW2299" s="84">
        <f>IF(ISNUMBER(AVERAGE(AV2302:AV2307)),AVERAGE(AV2302:AV2307),0)</f>
        <v>652</v>
      </c>
      <c r="AX2299" s="83"/>
      <c r="AY2299" s="83"/>
      <c r="AZ2299" s="79"/>
      <c r="BA2299" s="80"/>
      <c r="BB2299" s="71"/>
      <c r="BC2299" s="54"/>
      <c r="BD2299" s="41">
        <v>4</v>
      </c>
      <c r="BE2299" s="52">
        <v>45</v>
      </c>
      <c r="BF2299" s="62">
        <v>4541</v>
      </c>
      <c r="BG2299" s="278" t="s">
        <v>49</v>
      </c>
    </row>
    <row r="2300" spans="1:59" s="63" customFormat="1" ht="12.75" x14ac:dyDescent="0.2">
      <c r="A2300" s="196">
        <v>4</v>
      </c>
      <c r="B2300" s="197" t="s">
        <v>422</v>
      </c>
      <c r="C2300" s="208">
        <v>45</v>
      </c>
      <c r="D2300" s="209" t="s">
        <v>794</v>
      </c>
      <c r="E2300" s="210">
        <v>4541</v>
      </c>
      <c r="F2300" s="211" t="s">
        <v>852</v>
      </c>
      <c r="G2300" s="231"/>
      <c r="H2300" s="81" t="s">
        <v>50</v>
      </c>
      <c r="I2300" s="223"/>
      <c r="J2300" s="73"/>
      <c r="K2300" s="73"/>
      <c r="L2300" s="73"/>
      <c r="M2300" s="74"/>
      <c r="N2300" s="247"/>
      <c r="O2300" s="306"/>
      <c r="P2300" s="105"/>
      <c r="Q2300" s="75"/>
      <c r="R2300" s="75"/>
      <c r="S2300" s="75"/>
      <c r="T2300" s="75"/>
      <c r="U2300" s="75"/>
      <c r="V2300" s="75"/>
      <c r="W2300" s="75"/>
      <c r="X2300" s="75"/>
      <c r="Y2300" s="84">
        <f>MAX(X2302:X2307)</f>
        <v>0</v>
      </c>
      <c r="Z2300" s="83"/>
      <c r="AA2300" s="83"/>
      <c r="AB2300" s="75"/>
      <c r="AC2300" s="75"/>
      <c r="AD2300" s="75"/>
      <c r="AE2300" s="75"/>
      <c r="AF2300" s="75"/>
      <c r="AG2300" s="75"/>
      <c r="AH2300" s="75"/>
      <c r="AI2300" s="75"/>
      <c r="AJ2300" s="84">
        <f>MAX(AI2302:AI2307)</f>
        <v>0</v>
      </c>
      <c r="AK2300" s="83"/>
      <c r="AL2300" s="83"/>
      <c r="AM2300" s="75"/>
      <c r="AN2300" s="75"/>
      <c r="AO2300" s="75"/>
      <c r="AP2300" s="75"/>
      <c r="AQ2300" s="75"/>
      <c r="AR2300" s="75"/>
      <c r="AS2300" s="75"/>
      <c r="AT2300" s="75"/>
      <c r="AU2300" s="75"/>
      <c r="AV2300" s="75"/>
      <c r="AW2300" s="84">
        <f>MAX(AV2302:AV2307)</f>
        <v>1000</v>
      </c>
      <c r="AX2300" s="83"/>
      <c r="AY2300" s="83"/>
      <c r="AZ2300" s="79"/>
      <c r="BA2300" s="80"/>
      <c r="BB2300" s="71"/>
      <c r="BC2300" s="54"/>
      <c r="BD2300" s="41">
        <v>4</v>
      </c>
      <c r="BE2300" s="52">
        <v>45</v>
      </c>
      <c r="BF2300" s="62">
        <v>4541</v>
      </c>
      <c r="BG2300" s="278" t="s">
        <v>50</v>
      </c>
    </row>
    <row r="2301" spans="1:59" s="63" customFormat="1" ht="12.75" x14ac:dyDescent="0.2">
      <c r="A2301" s="196">
        <v>4</v>
      </c>
      <c r="B2301" s="197" t="s">
        <v>422</v>
      </c>
      <c r="C2301" s="208">
        <v>45</v>
      </c>
      <c r="D2301" s="209" t="s">
        <v>794</v>
      </c>
      <c r="E2301" s="210">
        <v>4541</v>
      </c>
      <c r="F2301" s="211" t="s">
        <v>852</v>
      </c>
      <c r="G2301" s="231"/>
      <c r="H2301" s="85" t="s">
        <v>51</v>
      </c>
      <c r="I2301" s="223"/>
      <c r="J2301" s="73"/>
      <c r="K2301" s="73"/>
      <c r="L2301" s="73"/>
      <c r="M2301" s="74"/>
      <c r="N2301" s="248">
        <f>SUM(N2302:N2306)</f>
        <v>5</v>
      </c>
      <c r="O2301" s="293">
        <f>SUM(O2302:O2306)</f>
        <v>1</v>
      </c>
      <c r="P2301" s="292"/>
      <c r="Q2301" s="87"/>
      <c r="R2301" s="87"/>
      <c r="S2301" s="87"/>
      <c r="T2301" s="87"/>
      <c r="U2301" s="87"/>
      <c r="V2301" s="87"/>
      <c r="W2301" s="87"/>
      <c r="X2301" s="87"/>
      <c r="Y2301" s="88"/>
      <c r="Z2301" s="86">
        <f>SUM(Z2302:Z2306)</f>
        <v>0</v>
      </c>
      <c r="AA2301" s="88"/>
      <c r="AB2301" s="87"/>
      <c r="AC2301" s="87"/>
      <c r="AD2301" s="87"/>
      <c r="AE2301" s="87"/>
      <c r="AF2301" s="87"/>
      <c r="AG2301" s="87"/>
      <c r="AH2301" s="87"/>
      <c r="AI2301" s="87"/>
      <c r="AJ2301" s="88"/>
      <c r="AK2301" s="86">
        <f>SUM(AK2302:AK2306)</f>
        <v>0</v>
      </c>
      <c r="AL2301" s="88"/>
      <c r="AM2301" s="87"/>
      <c r="AN2301" s="87"/>
      <c r="AO2301" s="87"/>
      <c r="AP2301" s="87"/>
      <c r="AQ2301" s="87"/>
      <c r="AR2301" s="87"/>
      <c r="AS2301" s="87"/>
      <c r="AT2301" s="87"/>
      <c r="AU2301" s="87"/>
      <c r="AV2301" s="87"/>
      <c r="AW2301" s="112"/>
      <c r="AX2301" s="86">
        <f>SUM(AX2302:AX2306)</f>
        <v>652</v>
      </c>
      <c r="AY2301" s="88"/>
      <c r="AZ2301" s="79"/>
      <c r="BA2301" s="80"/>
      <c r="BB2301" s="71"/>
      <c r="BC2301" s="54"/>
      <c r="BD2301" s="41">
        <v>4</v>
      </c>
      <c r="BE2301" s="52">
        <v>45</v>
      </c>
      <c r="BF2301" s="62">
        <v>4541</v>
      </c>
      <c r="BG2301" s="279" t="s">
        <v>51</v>
      </c>
    </row>
    <row r="2302" spans="1:59" s="63" customFormat="1" ht="12.75" x14ac:dyDescent="0.2">
      <c r="A2302" s="196">
        <v>4</v>
      </c>
      <c r="B2302" s="197" t="s">
        <v>422</v>
      </c>
      <c r="C2302" s="208">
        <v>45</v>
      </c>
      <c r="D2302" s="209" t="s">
        <v>794</v>
      </c>
      <c r="E2302" s="210">
        <v>4541</v>
      </c>
      <c r="F2302" s="211" t="s">
        <v>852</v>
      </c>
      <c r="G2302" s="231"/>
      <c r="H2302" s="89" t="s">
        <v>52</v>
      </c>
      <c r="I2302" s="90" t="s">
        <v>853</v>
      </c>
      <c r="J2302" s="90" t="s">
        <v>854</v>
      </c>
      <c r="K2302" s="90" t="s">
        <v>64</v>
      </c>
      <c r="L2302" s="90" t="s">
        <v>119</v>
      </c>
      <c r="M2302" s="91"/>
      <c r="N2302" s="312">
        <v>1</v>
      </c>
      <c r="O2302" s="313">
        <f>N2302/N$2301</f>
        <v>0.2</v>
      </c>
      <c r="P2302" s="104"/>
      <c r="Q2302" s="92"/>
      <c r="R2302" s="92"/>
      <c r="S2302" s="92"/>
      <c r="T2302" s="92"/>
      <c r="U2302" s="92"/>
      <c r="V2302" s="92"/>
      <c r="W2302" s="92"/>
      <c r="X2302" s="109">
        <f>P2302*P$7+Q2302*Q$7+R2302*R$7+S2302*S$7+T2302*T$7+U2302*U$7+V2302*V$7+W2302*W$7</f>
        <v>0</v>
      </c>
      <c r="Y2302" s="83"/>
      <c r="Z2302" s="110">
        <f>X2302*$O2302</f>
        <v>0</v>
      </c>
      <c r="AA2302" s="111"/>
      <c r="AB2302" s="92"/>
      <c r="AC2302" s="92"/>
      <c r="AD2302" s="92"/>
      <c r="AE2302" s="92"/>
      <c r="AF2302" s="92"/>
      <c r="AG2302" s="92"/>
      <c r="AH2302" s="92"/>
      <c r="AI2302" s="109">
        <f>AB2302*AB$7+AC2302*AC$7+AD2302*AD$7+AE2302*AE$7+AF2302*AF$7+AG2302*AG$7+AH2302*AH$7</f>
        <v>0</v>
      </c>
      <c r="AJ2302" s="83"/>
      <c r="AK2302" s="110">
        <f>AI2302*$O2302</f>
        <v>0</v>
      </c>
      <c r="AL2302" s="111"/>
      <c r="AM2302" s="92"/>
      <c r="AN2302" s="92"/>
      <c r="AO2302" s="92"/>
      <c r="AP2302" s="92"/>
      <c r="AQ2302" s="92"/>
      <c r="AR2302" s="92"/>
      <c r="AS2302" s="92">
        <v>1</v>
      </c>
      <c r="AT2302" s="92"/>
      <c r="AU2302" s="92"/>
      <c r="AV2302" s="109">
        <f>AM2302*AM$7+AN2302*AN$7+AO2302*AO$7+AP2302*AP$7+AQ2302*AQ$7+AR2302*AR$7+AS2302*AS$7+AT2302*AT$7+AU2302*AU$7</f>
        <v>1000</v>
      </c>
      <c r="AW2302" s="75"/>
      <c r="AX2302" s="110">
        <f>AV2302*$O2302</f>
        <v>200</v>
      </c>
      <c r="AY2302" s="111"/>
      <c r="AZ2302" s="93"/>
      <c r="BA2302" s="94" t="s">
        <v>105</v>
      </c>
      <c r="BB2302" s="71"/>
      <c r="BC2302" s="54"/>
      <c r="BD2302" s="41">
        <v>4</v>
      </c>
      <c r="BE2302" s="52">
        <v>45</v>
      </c>
      <c r="BF2302" s="62">
        <v>4541</v>
      </c>
      <c r="BG2302" s="280" t="s">
        <v>52</v>
      </c>
    </row>
    <row r="2303" spans="1:59" s="63" customFormat="1" ht="12.75" x14ac:dyDescent="0.2">
      <c r="A2303" s="196">
        <v>4</v>
      </c>
      <c r="B2303" s="197" t="s">
        <v>422</v>
      </c>
      <c r="C2303" s="208">
        <v>45</v>
      </c>
      <c r="D2303" s="209" t="s">
        <v>794</v>
      </c>
      <c r="E2303" s="210">
        <v>4541</v>
      </c>
      <c r="F2303" s="211" t="s">
        <v>852</v>
      </c>
      <c r="G2303" s="231"/>
      <c r="H2303" s="89"/>
      <c r="I2303" s="90" t="s">
        <v>798</v>
      </c>
      <c r="J2303" s="90"/>
      <c r="K2303" s="90" t="s">
        <v>64</v>
      </c>
      <c r="L2303" s="90" t="s">
        <v>195</v>
      </c>
      <c r="M2303" s="91"/>
      <c r="N2303" s="312">
        <v>1</v>
      </c>
      <c r="O2303" s="313">
        <f>N2303/N$2301</f>
        <v>0.2</v>
      </c>
      <c r="P2303" s="104"/>
      <c r="Q2303" s="92"/>
      <c r="R2303" s="92"/>
      <c r="S2303" s="92"/>
      <c r="T2303" s="92"/>
      <c r="U2303" s="92"/>
      <c r="V2303" s="92"/>
      <c r="W2303" s="92"/>
      <c r="X2303" s="109">
        <f>P2303*P$7+Q2303*Q$7+R2303*R$7+S2303*S$7+T2303*T$7+U2303*U$7+V2303*V$7+W2303*W$7</f>
        <v>0</v>
      </c>
      <c r="Y2303" s="83"/>
      <c r="Z2303" s="110">
        <f>X2303*$O2303</f>
        <v>0</v>
      </c>
      <c r="AA2303" s="111"/>
      <c r="AB2303" s="92"/>
      <c r="AC2303" s="92"/>
      <c r="AD2303" s="92"/>
      <c r="AE2303" s="92"/>
      <c r="AF2303" s="92"/>
      <c r="AG2303" s="92"/>
      <c r="AH2303" s="92"/>
      <c r="AI2303" s="109">
        <f>AB2303*AB$7+AC2303*AC$7+AD2303*AD$7+AE2303*AE$7+AF2303*AF$7+AG2303*AG$7+AH2303*AH$7</f>
        <v>0</v>
      </c>
      <c r="AJ2303" s="83"/>
      <c r="AK2303" s="110">
        <f>AI2303*$O2303</f>
        <v>0</v>
      </c>
      <c r="AL2303" s="111"/>
      <c r="AM2303" s="92"/>
      <c r="AN2303" s="92"/>
      <c r="AO2303" s="92"/>
      <c r="AP2303" s="92"/>
      <c r="AQ2303" s="92">
        <v>1</v>
      </c>
      <c r="AR2303" s="92"/>
      <c r="AS2303" s="92"/>
      <c r="AT2303" s="92"/>
      <c r="AU2303" s="92"/>
      <c r="AV2303" s="109">
        <f>AM2303*AM$7+AN2303*AN$7+AO2303*AO$7+AP2303*AP$7+AQ2303*AQ$7+AR2303*AR$7+AS2303*AS$7+AT2303*AT$7+AU2303*AU$7</f>
        <v>250</v>
      </c>
      <c r="AW2303" s="75"/>
      <c r="AX2303" s="110">
        <f>AV2303*$O2303</f>
        <v>50</v>
      </c>
      <c r="AY2303" s="111"/>
      <c r="AZ2303" s="93"/>
      <c r="BA2303" s="94" t="s">
        <v>554</v>
      </c>
      <c r="BB2303" s="71"/>
      <c r="BC2303" s="54"/>
      <c r="BD2303" s="41">
        <v>4</v>
      </c>
      <c r="BE2303" s="52">
        <v>45</v>
      </c>
      <c r="BF2303" s="62">
        <v>4541</v>
      </c>
      <c r="BG2303" s="280" t="s">
        <v>52</v>
      </c>
    </row>
    <row r="2304" spans="1:59" s="63" customFormat="1" ht="12.75" x14ac:dyDescent="0.2">
      <c r="A2304" s="196">
        <v>4</v>
      </c>
      <c r="B2304" s="197" t="s">
        <v>422</v>
      </c>
      <c r="C2304" s="208">
        <v>45</v>
      </c>
      <c r="D2304" s="209" t="s">
        <v>794</v>
      </c>
      <c r="E2304" s="210">
        <v>4541</v>
      </c>
      <c r="F2304" s="211" t="s">
        <v>852</v>
      </c>
      <c r="G2304" s="231"/>
      <c r="H2304" s="89"/>
      <c r="I2304" s="90" t="s">
        <v>855</v>
      </c>
      <c r="J2304" s="90"/>
      <c r="K2304" s="90" t="s">
        <v>64</v>
      </c>
      <c r="L2304" s="90" t="s">
        <v>119</v>
      </c>
      <c r="M2304" s="91"/>
      <c r="N2304" s="312">
        <v>1</v>
      </c>
      <c r="O2304" s="313">
        <f>N2304/N$2301</f>
        <v>0.2</v>
      </c>
      <c r="P2304" s="104"/>
      <c r="Q2304" s="92"/>
      <c r="R2304" s="92"/>
      <c r="S2304" s="92"/>
      <c r="T2304" s="92"/>
      <c r="U2304" s="92"/>
      <c r="V2304" s="92"/>
      <c r="W2304" s="92"/>
      <c r="X2304" s="109">
        <f>P2304*P$7+Q2304*Q$7+R2304*R$7+S2304*S$7+T2304*T$7+U2304*U$7+V2304*V$7+W2304*W$7</f>
        <v>0</v>
      </c>
      <c r="Y2304" s="83"/>
      <c r="Z2304" s="110">
        <f>X2304*$O2304</f>
        <v>0</v>
      </c>
      <c r="AA2304" s="111"/>
      <c r="AB2304" s="92"/>
      <c r="AC2304" s="92"/>
      <c r="AD2304" s="92"/>
      <c r="AE2304" s="92"/>
      <c r="AF2304" s="92"/>
      <c r="AG2304" s="92"/>
      <c r="AH2304" s="92"/>
      <c r="AI2304" s="109">
        <f>AB2304*AB$7+AC2304*AC$7+AD2304*AD$7+AE2304*AE$7+AF2304*AF$7+AG2304*AG$7+AH2304*AH$7</f>
        <v>0</v>
      </c>
      <c r="AJ2304" s="83"/>
      <c r="AK2304" s="110">
        <f>AI2304*$O2304</f>
        <v>0</v>
      </c>
      <c r="AL2304" s="111"/>
      <c r="AM2304" s="92"/>
      <c r="AN2304" s="92"/>
      <c r="AO2304" s="92"/>
      <c r="AP2304" s="92"/>
      <c r="AQ2304" s="92"/>
      <c r="AR2304" s="92"/>
      <c r="AS2304" s="92">
        <v>1</v>
      </c>
      <c r="AT2304" s="92"/>
      <c r="AU2304" s="92"/>
      <c r="AV2304" s="109">
        <f>AM2304*AM$7+AN2304*AN$7+AO2304*AO$7+AP2304*AP$7+AQ2304*AQ$7+AR2304*AR$7+AS2304*AS$7+AT2304*AT$7+AU2304*AU$7</f>
        <v>1000</v>
      </c>
      <c r="AW2304" s="75"/>
      <c r="AX2304" s="110">
        <f>AV2304*$O2304</f>
        <v>200</v>
      </c>
      <c r="AY2304" s="111"/>
      <c r="AZ2304" s="93"/>
      <c r="BA2304" s="94" t="s">
        <v>554</v>
      </c>
      <c r="BB2304" s="71"/>
      <c r="BC2304" s="54"/>
      <c r="BD2304" s="41">
        <v>4</v>
      </c>
      <c r="BE2304" s="52">
        <v>45</v>
      </c>
      <c r="BF2304" s="62">
        <v>4541</v>
      </c>
      <c r="BG2304" s="280" t="s">
        <v>52</v>
      </c>
    </row>
    <row r="2305" spans="1:59" s="63" customFormat="1" ht="12.75" x14ac:dyDescent="0.2">
      <c r="A2305" s="196">
        <v>4</v>
      </c>
      <c r="B2305" s="197" t="s">
        <v>422</v>
      </c>
      <c r="C2305" s="208">
        <v>45</v>
      </c>
      <c r="D2305" s="209" t="s">
        <v>794</v>
      </c>
      <c r="E2305" s="210">
        <v>4541</v>
      </c>
      <c r="F2305" s="211" t="s">
        <v>852</v>
      </c>
      <c r="G2305" s="231"/>
      <c r="H2305" s="89"/>
      <c r="I2305" s="90" t="s">
        <v>595</v>
      </c>
      <c r="J2305" s="90"/>
      <c r="K2305" s="90" t="s">
        <v>64</v>
      </c>
      <c r="L2305" s="90" t="s">
        <v>119</v>
      </c>
      <c r="M2305" s="91"/>
      <c r="N2305" s="312">
        <v>1</v>
      </c>
      <c r="O2305" s="313">
        <f>N2305/N$2301</f>
        <v>0.2</v>
      </c>
      <c r="P2305" s="104"/>
      <c r="Q2305" s="92"/>
      <c r="R2305" s="92"/>
      <c r="S2305" s="92"/>
      <c r="T2305" s="92"/>
      <c r="U2305" s="92"/>
      <c r="V2305" s="92"/>
      <c r="W2305" s="92"/>
      <c r="X2305" s="109">
        <f>P2305*P$7+Q2305*Q$7+R2305*R$7+S2305*S$7+T2305*T$7+U2305*U$7+V2305*V$7+W2305*W$7</f>
        <v>0</v>
      </c>
      <c r="Y2305" s="83"/>
      <c r="Z2305" s="110">
        <f>X2305*$O2305</f>
        <v>0</v>
      </c>
      <c r="AA2305" s="111"/>
      <c r="AB2305" s="92"/>
      <c r="AC2305" s="92"/>
      <c r="AD2305" s="92"/>
      <c r="AE2305" s="92"/>
      <c r="AF2305" s="92"/>
      <c r="AG2305" s="92"/>
      <c r="AH2305" s="92"/>
      <c r="AI2305" s="109">
        <f>AB2305*AB$7+AC2305*AC$7+AD2305*AD$7+AE2305*AE$7+AF2305*AF$7+AG2305*AG$7+AH2305*AH$7</f>
        <v>0</v>
      </c>
      <c r="AJ2305" s="83"/>
      <c r="AK2305" s="110">
        <f>AI2305*$O2305</f>
        <v>0</v>
      </c>
      <c r="AL2305" s="111"/>
      <c r="AM2305" s="92"/>
      <c r="AN2305" s="92"/>
      <c r="AO2305" s="92"/>
      <c r="AP2305" s="92"/>
      <c r="AQ2305" s="92"/>
      <c r="AR2305" s="92"/>
      <c r="AS2305" s="92">
        <v>1</v>
      </c>
      <c r="AT2305" s="92"/>
      <c r="AU2305" s="92"/>
      <c r="AV2305" s="109">
        <f>AM2305*AM$7+AN2305*AN$7+AO2305*AO$7+AP2305*AP$7+AQ2305*AQ$7+AR2305*AR$7+AS2305*AS$7+AT2305*AT$7+AU2305*AU$7</f>
        <v>1000</v>
      </c>
      <c r="AW2305" s="75"/>
      <c r="AX2305" s="110">
        <f>AV2305*$O2305</f>
        <v>200</v>
      </c>
      <c r="AY2305" s="111"/>
      <c r="AZ2305" s="93"/>
      <c r="BA2305" s="94" t="s">
        <v>554</v>
      </c>
      <c r="BB2305" s="71"/>
      <c r="BC2305" s="54"/>
      <c r="BD2305" s="41">
        <v>4</v>
      </c>
      <c r="BE2305" s="52">
        <v>45</v>
      </c>
      <c r="BF2305" s="62">
        <v>4541</v>
      </c>
      <c r="BG2305" s="280" t="s">
        <v>52</v>
      </c>
    </row>
    <row r="2306" spans="1:59" s="63" customFormat="1" ht="12.75" x14ac:dyDescent="0.2">
      <c r="A2306" s="196">
        <v>4</v>
      </c>
      <c r="B2306" s="197" t="s">
        <v>422</v>
      </c>
      <c r="C2306" s="208">
        <v>45</v>
      </c>
      <c r="D2306" s="209" t="s">
        <v>794</v>
      </c>
      <c r="E2306" s="210">
        <v>4541</v>
      </c>
      <c r="F2306" s="211" t="s">
        <v>852</v>
      </c>
      <c r="G2306" s="231"/>
      <c r="H2306" s="89"/>
      <c r="I2306" s="90" t="s">
        <v>830</v>
      </c>
      <c r="J2306" s="90"/>
      <c r="K2306" s="90" t="s">
        <v>64</v>
      </c>
      <c r="L2306" s="90" t="s">
        <v>313</v>
      </c>
      <c r="M2306" s="91"/>
      <c r="N2306" s="312">
        <v>1</v>
      </c>
      <c r="O2306" s="313">
        <f>N2306/N$2301</f>
        <v>0.2</v>
      </c>
      <c r="P2306" s="104"/>
      <c r="Q2306" s="92"/>
      <c r="R2306" s="92"/>
      <c r="S2306" s="92"/>
      <c r="T2306" s="92"/>
      <c r="U2306" s="92"/>
      <c r="V2306" s="92"/>
      <c r="W2306" s="92"/>
      <c r="X2306" s="109">
        <f>P2306*P$7+Q2306*Q$7+R2306*R$7+S2306*S$7+T2306*T$7+U2306*U$7+V2306*V$7+W2306*W$7</f>
        <v>0</v>
      </c>
      <c r="Y2306" s="83"/>
      <c r="Z2306" s="110">
        <f>X2306*$O2306</f>
        <v>0</v>
      </c>
      <c r="AA2306" s="111"/>
      <c r="AB2306" s="92"/>
      <c r="AC2306" s="92"/>
      <c r="AD2306" s="92"/>
      <c r="AE2306" s="92"/>
      <c r="AF2306" s="92"/>
      <c r="AG2306" s="92"/>
      <c r="AH2306" s="92"/>
      <c r="AI2306" s="109">
        <f>AB2306*AB$7+AC2306*AC$7+AD2306*AD$7+AE2306*AE$7+AF2306*AF$7+AG2306*AG$7+AH2306*AH$7</f>
        <v>0</v>
      </c>
      <c r="AJ2306" s="83"/>
      <c r="AK2306" s="110">
        <f>AI2306*$O2306</f>
        <v>0</v>
      </c>
      <c r="AL2306" s="111"/>
      <c r="AM2306" s="92">
        <v>1</v>
      </c>
      <c r="AN2306" s="92"/>
      <c r="AO2306" s="92"/>
      <c r="AP2306" s="92"/>
      <c r="AQ2306" s="92"/>
      <c r="AR2306" s="92"/>
      <c r="AS2306" s="92"/>
      <c r="AT2306" s="92"/>
      <c r="AU2306" s="92"/>
      <c r="AV2306" s="109">
        <f>AM2306*AM$7+AN2306*AN$7+AO2306*AO$7+AP2306*AP$7+AQ2306*AQ$7+AR2306*AR$7+AS2306*AS$7+AT2306*AT$7+AU2306*AU$7</f>
        <v>10</v>
      </c>
      <c r="AW2306" s="75"/>
      <c r="AX2306" s="110">
        <f>AV2306*$O2306</f>
        <v>2</v>
      </c>
      <c r="AY2306" s="111"/>
      <c r="AZ2306" s="93"/>
      <c r="BA2306" s="94" t="s">
        <v>554</v>
      </c>
      <c r="BB2306" s="71"/>
      <c r="BC2306" s="54"/>
      <c r="BD2306" s="41">
        <v>4</v>
      </c>
      <c r="BE2306" s="52">
        <v>45</v>
      </c>
      <c r="BF2306" s="62">
        <v>4541</v>
      </c>
      <c r="BG2306" s="280" t="s">
        <v>52</v>
      </c>
    </row>
    <row r="2307" spans="1:59" s="63" customFormat="1" ht="12.75" x14ac:dyDescent="0.2">
      <c r="A2307" s="196">
        <v>4</v>
      </c>
      <c r="B2307" s="197" t="s">
        <v>422</v>
      </c>
      <c r="C2307" s="208">
        <v>45</v>
      </c>
      <c r="D2307" s="209" t="s">
        <v>794</v>
      </c>
      <c r="E2307" s="210">
        <v>4541</v>
      </c>
      <c r="F2307" s="211" t="s">
        <v>852</v>
      </c>
      <c r="G2307" s="231"/>
      <c r="H2307" s="89"/>
      <c r="I2307" s="219"/>
      <c r="J2307" s="90"/>
      <c r="K2307" s="90"/>
      <c r="L2307" s="90"/>
      <c r="M2307" s="91"/>
      <c r="N2307" s="247"/>
      <c r="O2307" s="306"/>
      <c r="P2307" s="104"/>
      <c r="Q2307" s="92"/>
      <c r="R2307" s="92"/>
      <c r="S2307" s="92"/>
      <c r="T2307" s="92"/>
      <c r="U2307" s="92"/>
      <c r="V2307" s="92"/>
      <c r="W2307" s="92"/>
      <c r="X2307" s="75"/>
      <c r="Y2307" s="83"/>
      <c r="Z2307" s="83"/>
      <c r="AA2307" s="83"/>
      <c r="AB2307" s="92"/>
      <c r="AC2307" s="92"/>
      <c r="AD2307" s="92"/>
      <c r="AE2307" s="92"/>
      <c r="AF2307" s="92"/>
      <c r="AG2307" s="92"/>
      <c r="AH2307" s="92"/>
      <c r="AI2307" s="75"/>
      <c r="AJ2307" s="83"/>
      <c r="AK2307" s="83"/>
      <c r="AL2307" s="83"/>
      <c r="AM2307" s="92"/>
      <c r="AN2307" s="92"/>
      <c r="AO2307" s="92"/>
      <c r="AP2307" s="92"/>
      <c r="AQ2307" s="92"/>
      <c r="AR2307" s="92"/>
      <c r="AS2307" s="92"/>
      <c r="AT2307" s="92"/>
      <c r="AU2307" s="92"/>
      <c r="AV2307" s="75"/>
      <c r="AW2307" s="75"/>
      <c r="AX2307" s="83"/>
      <c r="AY2307" s="83"/>
      <c r="AZ2307" s="93"/>
      <c r="BA2307" s="94"/>
      <c r="BB2307" s="71"/>
      <c r="BC2307" s="54"/>
      <c r="BD2307" s="41">
        <v>4</v>
      </c>
      <c r="BE2307" s="52">
        <v>45</v>
      </c>
      <c r="BF2307" s="62">
        <v>4541</v>
      </c>
      <c r="BG2307" s="280" t="s">
        <v>52</v>
      </c>
    </row>
    <row r="2308" spans="1:59" s="63" customFormat="1" ht="12.75" x14ac:dyDescent="0.2">
      <c r="A2308" s="196">
        <v>4</v>
      </c>
      <c r="B2308" s="197" t="s">
        <v>422</v>
      </c>
      <c r="C2308" s="208">
        <v>45</v>
      </c>
      <c r="D2308" s="209" t="s">
        <v>794</v>
      </c>
      <c r="E2308" s="210">
        <v>4541</v>
      </c>
      <c r="F2308" s="211" t="s">
        <v>852</v>
      </c>
      <c r="G2308" s="231"/>
      <c r="H2308" s="65"/>
      <c r="I2308" s="222"/>
      <c r="J2308" s="66"/>
      <c r="K2308" s="66"/>
      <c r="L2308" s="66"/>
      <c r="M2308" s="64"/>
      <c r="N2308" s="304"/>
      <c r="O2308" s="305"/>
      <c r="P2308" s="127"/>
      <c r="Q2308" s="67"/>
      <c r="R2308" s="67"/>
      <c r="S2308" s="67"/>
      <c r="T2308" s="67"/>
      <c r="U2308" s="67"/>
      <c r="V2308" s="67"/>
      <c r="W2308" s="67"/>
      <c r="X2308" s="67"/>
      <c r="Y2308" s="68"/>
      <c r="Z2308" s="68"/>
      <c r="AA2308" s="68"/>
      <c r="AB2308" s="67"/>
      <c r="AC2308" s="67"/>
      <c r="AD2308" s="67"/>
      <c r="AE2308" s="67"/>
      <c r="AF2308" s="67"/>
      <c r="AG2308" s="67"/>
      <c r="AH2308" s="67"/>
      <c r="AI2308" s="67"/>
      <c r="AJ2308" s="68"/>
      <c r="AK2308" s="68"/>
      <c r="AL2308" s="68"/>
      <c r="AM2308" s="67"/>
      <c r="AN2308" s="67"/>
      <c r="AO2308" s="67"/>
      <c r="AP2308" s="67"/>
      <c r="AQ2308" s="67"/>
      <c r="AR2308" s="67"/>
      <c r="AS2308" s="67"/>
      <c r="AT2308" s="67"/>
      <c r="AU2308" s="67"/>
      <c r="AV2308" s="67"/>
      <c r="AW2308" s="67"/>
      <c r="AX2308" s="68"/>
      <c r="AY2308" s="68"/>
      <c r="AZ2308" s="69"/>
      <c r="BA2308" s="70"/>
      <c r="BB2308" s="71"/>
      <c r="BC2308" s="54"/>
      <c r="BD2308" s="41">
        <v>4</v>
      </c>
      <c r="BE2308" s="52">
        <v>45</v>
      </c>
      <c r="BF2308" s="62">
        <v>4541</v>
      </c>
      <c r="BG2308" s="275"/>
    </row>
    <row r="2309" spans="1:59" s="63" customFormat="1" ht="12.75" x14ac:dyDescent="0.2">
      <c r="A2309" s="196">
        <v>4</v>
      </c>
      <c r="B2309" s="197" t="s">
        <v>422</v>
      </c>
      <c r="C2309" s="208">
        <v>45</v>
      </c>
      <c r="D2309" s="209" t="s">
        <v>794</v>
      </c>
      <c r="E2309" s="210">
        <v>4541</v>
      </c>
      <c r="F2309" s="211" t="s">
        <v>852</v>
      </c>
      <c r="G2309" s="230"/>
      <c r="H2309" s="56"/>
      <c r="I2309" s="221"/>
      <c r="J2309" s="57"/>
      <c r="K2309" s="57"/>
      <c r="L2309" s="57"/>
      <c r="M2309" s="55"/>
      <c r="N2309" s="303"/>
      <c r="O2309" s="245"/>
      <c r="P2309" s="122"/>
      <c r="Q2309" s="58"/>
      <c r="R2309" s="58"/>
      <c r="S2309" s="58"/>
      <c r="T2309" s="58"/>
      <c r="U2309" s="58"/>
      <c r="V2309" s="58"/>
      <c r="W2309" s="58"/>
      <c r="X2309" s="58"/>
      <c r="Y2309" s="59"/>
      <c r="Z2309" s="59"/>
      <c r="AA2309" s="59"/>
      <c r="AB2309" s="58"/>
      <c r="AC2309" s="58"/>
      <c r="AD2309" s="58"/>
      <c r="AE2309" s="58"/>
      <c r="AF2309" s="58"/>
      <c r="AG2309" s="58"/>
      <c r="AH2309" s="58"/>
      <c r="AI2309" s="58"/>
      <c r="AJ2309" s="59"/>
      <c r="AK2309" s="59"/>
      <c r="AL2309" s="59"/>
      <c r="AM2309" s="58"/>
      <c r="AN2309" s="58"/>
      <c r="AO2309" s="58"/>
      <c r="AP2309" s="58"/>
      <c r="AQ2309" s="58"/>
      <c r="AR2309" s="58"/>
      <c r="AS2309" s="58"/>
      <c r="AT2309" s="58"/>
      <c r="AU2309" s="58"/>
      <c r="AV2309" s="58"/>
      <c r="AW2309" s="58"/>
      <c r="AX2309" s="59"/>
      <c r="AY2309" s="59"/>
      <c r="AZ2309" s="60"/>
      <c r="BA2309" s="61"/>
      <c r="BB2309" s="54"/>
      <c r="BC2309" s="54"/>
      <c r="BD2309" s="41">
        <v>4</v>
      </c>
      <c r="BE2309" s="52">
        <v>45</v>
      </c>
      <c r="BF2309" s="62">
        <v>4541</v>
      </c>
      <c r="BG2309" s="274"/>
    </row>
    <row r="2310" spans="1:59" x14ac:dyDescent="0.25">
      <c r="A2310" s="196">
        <v>4</v>
      </c>
      <c r="B2310" s="197" t="s">
        <v>422</v>
      </c>
      <c r="C2310" s="208">
        <v>45</v>
      </c>
      <c r="D2310" s="209" t="s">
        <v>794</v>
      </c>
      <c r="E2310" s="212">
        <v>4542</v>
      </c>
      <c r="F2310" s="213" t="s">
        <v>856</v>
      </c>
      <c r="G2310" s="234"/>
      <c r="H2310" s="138"/>
      <c r="I2310" s="224"/>
      <c r="J2310" s="98"/>
      <c r="K2310" s="98"/>
      <c r="L2310" s="98"/>
      <c r="M2310" s="137"/>
      <c r="N2310" s="322"/>
      <c r="O2310" s="323"/>
      <c r="P2310" s="139"/>
      <c r="Q2310" s="139"/>
      <c r="R2310" s="139"/>
      <c r="S2310" s="139"/>
      <c r="T2310" s="139"/>
      <c r="U2310" s="139"/>
      <c r="V2310" s="139"/>
      <c r="W2310" s="139"/>
      <c r="X2310" s="139"/>
      <c r="Y2310" s="100"/>
      <c r="Z2310" s="125"/>
      <c r="AA2310" s="125"/>
      <c r="AB2310" s="139"/>
      <c r="AC2310" s="139"/>
      <c r="AD2310" s="139"/>
      <c r="AE2310" s="139"/>
      <c r="AF2310" s="139"/>
      <c r="AG2310" s="139"/>
      <c r="AH2310" s="139"/>
      <c r="AI2310" s="139"/>
      <c r="AJ2310" s="100"/>
      <c r="AK2310" s="125"/>
      <c r="AL2310" s="125"/>
      <c r="AM2310" s="139"/>
      <c r="AN2310" s="139"/>
      <c r="AO2310" s="139"/>
      <c r="AP2310" s="139"/>
      <c r="AQ2310" s="139"/>
      <c r="AR2310" s="139"/>
      <c r="AS2310" s="139"/>
      <c r="AT2310" s="139"/>
      <c r="AU2310" s="139"/>
      <c r="AV2310" s="139"/>
      <c r="AW2310" s="99"/>
      <c r="AX2310" s="125"/>
      <c r="AY2310" s="100"/>
      <c r="AZ2310" s="140"/>
      <c r="BA2310" s="141"/>
      <c r="BB2310" s="136"/>
      <c r="BC2310" s="136"/>
      <c r="BD2310" s="41">
        <v>4</v>
      </c>
      <c r="BE2310" s="52">
        <v>45</v>
      </c>
      <c r="BF2310" s="103">
        <v>4542</v>
      </c>
      <c r="BG2310" s="283"/>
    </row>
    <row r="2311" spans="1:59" s="63" customFormat="1" ht="12.75" x14ac:dyDescent="0.2">
      <c r="A2311" s="196">
        <v>4</v>
      </c>
      <c r="B2311" s="197" t="s">
        <v>422</v>
      </c>
      <c r="C2311" s="208">
        <v>45</v>
      </c>
      <c r="D2311" s="209" t="s">
        <v>794</v>
      </c>
      <c r="E2311" s="212">
        <v>4542</v>
      </c>
      <c r="F2311" s="213" t="s">
        <v>856</v>
      </c>
      <c r="G2311" s="232"/>
      <c r="H2311" s="97"/>
      <c r="I2311" s="224"/>
      <c r="J2311" s="98"/>
      <c r="K2311" s="98"/>
      <c r="L2311" s="98"/>
      <c r="M2311" s="96"/>
      <c r="N2311" s="307"/>
      <c r="O2311" s="246"/>
      <c r="P2311" s="124"/>
      <c r="Q2311" s="99"/>
      <c r="R2311" s="99"/>
      <c r="S2311" s="99"/>
      <c r="T2311" s="99"/>
      <c r="U2311" s="99"/>
      <c r="V2311" s="99"/>
      <c r="W2311" s="99"/>
      <c r="X2311" s="99"/>
      <c r="Y2311" s="100"/>
      <c r="Z2311" s="100"/>
      <c r="AA2311" s="100"/>
      <c r="AB2311" s="99"/>
      <c r="AC2311" s="99"/>
      <c r="AD2311" s="99"/>
      <c r="AE2311" s="99"/>
      <c r="AF2311" s="99"/>
      <c r="AG2311" s="99"/>
      <c r="AH2311" s="99"/>
      <c r="AI2311" s="99"/>
      <c r="AJ2311" s="100"/>
      <c r="AK2311" s="100"/>
      <c r="AL2311" s="100"/>
      <c r="AM2311" s="99"/>
      <c r="AN2311" s="99"/>
      <c r="AO2311" s="99"/>
      <c r="AP2311" s="99"/>
      <c r="AQ2311" s="99"/>
      <c r="AR2311" s="99"/>
      <c r="AS2311" s="99"/>
      <c r="AT2311" s="99"/>
      <c r="AU2311" s="99"/>
      <c r="AV2311" s="99"/>
      <c r="AW2311" s="99"/>
      <c r="AX2311" s="100"/>
      <c r="AY2311" s="100"/>
      <c r="AZ2311" s="101"/>
      <c r="BA2311" s="102"/>
      <c r="BB2311" s="95"/>
      <c r="BC2311" s="95"/>
      <c r="BD2311" s="41">
        <v>4</v>
      </c>
      <c r="BE2311" s="52">
        <v>45</v>
      </c>
      <c r="BF2311" s="103">
        <v>4542</v>
      </c>
      <c r="BG2311" s="277"/>
    </row>
    <row r="2312" spans="1:59" s="63" customFormat="1" ht="12.75" x14ac:dyDescent="0.2">
      <c r="A2312" s="196">
        <v>4</v>
      </c>
      <c r="B2312" s="197" t="s">
        <v>422</v>
      </c>
      <c r="C2312" s="208">
        <v>45</v>
      </c>
      <c r="D2312" s="209" t="s">
        <v>794</v>
      </c>
      <c r="E2312" s="212">
        <v>4542</v>
      </c>
      <c r="F2312" s="213" t="s">
        <v>856</v>
      </c>
      <c r="G2312" s="231"/>
      <c r="H2312" s="65"/>
      <c r="I2312" s="222"/>
      <c r="J2312" s="66"/>
      <c r="K2312" s="66"/>
      <c r="L2312" s="66"/>
      <c r="M2312" s="64"/>
      <c r="N2312" s="304"/>
      <c r="O2312" s="305"/>
      <c r="P2312" s="127"/>
      <c r="Q2312" s="67"/>
      <c r="R2312" s="67"/>
      <c r="S2312" s="67"/>
      <c r="T2312" s="67"/>
      <c r="U2312" s="67"/>
      <c r="V2312" s="67"/>
      <c r="W2312" s="67"/>
      <c r="X2312" s="67"/>
      <c r="Y2312" s="68"/>
      <c r="Z2312" s="68"/>
      <c r="AA2312" s="68"/>
      <c r="AB2312" s="67"/>
      <c r="AC2312" s="67"/>
      <c r="AD2312" s="67"/>
      <c r="AE2312" s="67"/>
      <c r="AF2312" s="67"/>
      <c r="AG2312" s="67"/>
      <c r="AH2312" s="67"/>
      <c r="AI2312" s="67"/>
      <c r="AJ2312" s="68"/>
      <c r="AK2312" s="68"/>
      <c r="AL2312" s="68"/>
      <c r="AM2312" s="67"/>
      <c r="AN2312" s="67"/>
      <c r="AO2312" s="67"/>
      <c r="AP2312" s="67"/>
      <c r="AQ2312" s="67"/>
      <c r="AR2312" s="67"/>
      <c r="AS2312" s="67"/>
      <c r="AT2312" s="67"/>
      <c r="AU2312" s="67"/>
      <c r="AV2312" s="67"/>
      <c r="AW2312" s="67"/>
      <c r="AX2312" s="68"/>
      <c r="AY2312" s="68"/>
      <c r="AZ2312" s="69"/>
      <c r="BA2312" s="70"/>
      <c r="BB2312" s="71"/>
      <c r="BC2312" s="95"/>
      <c r="BD2312" s="41">
        <v>4</v>
      </c>
      <c r="BE2312" s="52">
        <v>45</v>
      </c>
      <c r="BF2312" s="103">
        <v>4542</v>
      </c>
      <c r="BG2312" s="275"/>
    </row>
    <row r="2313" spans="1:59" s="63" customFormat="1" ht="12.75" x14ac:dyDescent="0.2">
      <c r="A2313" s="196">
        <v>4</v>
      </c>
      <c r="B2313" s="197" t="s">
        <v>422</v>
      </c>
      <c r="C2313" s="208">
        <v>45</v>
      </c>
      <c r="D2313" s="209" t="s">
        <v>794</v>
      </c>
      <c r="E2313" s="212">
        <v>4542</v>
      </c>
      <c r="F2313" s="213" t="s">
        <v>856</v>
      </c>
      <c r="G2313" s="231"/>
      <c r="H2313" s="72" t="s">
        <v>47</v>
      </c>
      <c r="I2313" s="223"/>
      <c r="J2313" s="73"/>
      <c r="K2313" s="73"/>
      <c r="L2313" s="73"/>
      <c r="M2313" s="74"/>
      <c r="N2313" s="247"/>
      <c r="O2313" s="306"/>
      <c r="P2313" s="105"/>
      <c r="Q2313" s="75"/>
      <c r="R2313" s="75"/>
      <c r="S2313" s="75"/>
      <c r="T2313" s="75"/>
      <c r="U2313" s="75"/>
      <c r="V2313" s="75"/>
      <c r="W2313" s="75"/>
      <c r="X2313" s="75"/>
      <c r="Y2313" s="76">
        <f>IF(ISNUMBER(VLOOKUP(Y2315,P$7:W$7,MATCH(Y2315,P$7:W$7))),VLOOKUP(Y2315,P$7:W$7,MATCH(Y2315,P$7:W$7)),IF(N2317=0,"No Data",IF(Y2315&gt;0,"&lt;100",0)))</f>
        <v>5000</v>
      </c>
      <c r="Z2313" s="77">
        <f>IF(ISNUMBER(VLOOKUP(Z2317,P$7:W$7,MATCH(Z2317,P$7:W$7))),VLOOKUP(Z2317,P$7:W$7,MATCH(Z2317,P$7:W$7)),IF(N2317=0,"No Data",IF(Z2317&gt;0,"&lt;100",0)))</f>
        <v>5000</v>
      </c>
      <c r="AA2313" s="106">
        <f>IF(ISNUMBER(Z2313),Z2313,0)</f>
        <v>5000</v>
      </c>
      <c r="AB2313" s="75"/>
      <c r="AC2313" s="75"/>
      <c r="AD2313" s="75"/>
      <c r="AE2313" s="75"/>
      <c r="AF2313" s="75"/>
      <c r="AG2313" s="75"/>
      <c r="AH2313" s="75"/>
      <c r="AI2313" s="75"/>
      <c r="AJ2313" s="76">
        <f>IF(ISNUMBER(VLOOKUP(AJ2315,AB$7:AH$7,MATCH(AJ2315,AB$7:AH$7))),VLOOKUP(AJ2315,AB$7:AH$7,MATCH(AJ2315,AB$7:AH$7)),IF(N2317=0,"No Data",IF(AJ2315&gt;0,"&lt;50",0)))</f>
        <v>0</v>
      </c>
      <c r="AK2313" s="77">
        <f>IF(ISNUMBER(VLOOKUP(AK2317,AB$7:AH$7,MATCH(AK2317,AB$7:AH$7))),VLOOKUP(AK2317,AB$7:AH$7,MATCH(AK2317,AB$7:AH$7)),IF(N2317=0,"No Data",IF(AK2317&gt;0,"&lt;50",0)))</f>
        <v>0</v>
      </c>
      <c r="AL2313" s="106">
        <f>IF(ISNUMBER(AK2313),AK2313,0)</f>
        <v>0</v>
      </c>
      <c r="AM2313" s="75"/>
      <c r="AN2313" s="75"/>
      <c r="AO2313" s="75"/>
      <c r="AP2313" s="75"/>
      <c r="AQ2313" s="75"/>
      <c r="AR2313" s="75"/>
      <c r="AS2313" s="75"/>
      <c r="AT2313" s="75"/>
      <c r="AU2313" s="75"/>
      <c r="AV2313" s="75"/>
      <c r="AW2313" s="76">
        <f>IF(ISNUMBER(VLOOKUP(AW2315,AM$7:AU$7,MATCH(AW2315,AM$7:AU$7))),VLOOKUP(AW2315,AM$7:AU$7,MATCH(AW2315,AM$7:AU$7)),IF(N2317=0,"No Data",IF(AW2315&gt;0,"&lt;10",0)))</f>
        <v>250</v>
      </c>
      <c r="AX2313" s="77">
        <f>IF(ISNUMBER(VLOOKUP(AX2317,AM$7:AU$7,MATCH(AX2317,AM$7:AU$7))),VLOOKUP(AX2317,AM$7:AU$7,MATCH(AX2317,AM$7:AU$7)),IF(N2317=0,"No Data",IF(AX2317&gt;0,"&lt;10",0)))</f>
        <v>250</v>
      </c>
      <c r="AY2313" s="106">
        <f>IF(ISNUMBER(AX2313),AX2313,0)</f>
        <v>250</v>
      </c>
      <c r="AZ2313" s="79"/>
      <c r="BA2313" s="80"/>
      <c r="BB2313" s="71"/>
      <c r="BC2313" s="95"/>
      <c r="BD2313" s="41">
        <v>4</v>
      </c>
      <c r="BE2313" s="52">
        <v>45</v>
      </c>
      <c r="BF2313" s="103">
        <v>4542</v>
      </c>
      <c r="BG2313" s="276" t="s">
        <v>47</v>
      </c>
    </row>
    <row r="2314" spans="1:59" s="63" customFormat="1" ht="12.75" x14ac:dyDescent="0.2">
      <c r="A2314" s="196">
        <v>4</v>
      </c>
      <c r="B2314" s="197" t="s">
        <v>422</v>
      </c>
      <c r="C2314" s="208">
        <v>45</v>
      </c>
      <c r="D2314" s="209" t="s">
        <v>794</v>
      </c>
      <c r="E2314" s="212">
        <v>4542</v>
      </c>
      <c r="F2314" s="213" t="s">
        <v>856</v>
      </c>
      <c r="G2314" s="231"/>
      <c r="H2314" s="81" t="s">
        <v>48</v>
      </c>
      <c r="I2314" s="223"/>
      <c r="J2314" s="73"/>
      <c r="K2314" s="73"/>
      <c r="L2314" s="73"/>
      <c r="M2314" s="74"/>
      <c r="N2314" s="247"/>
      <c r="O2314" s="306"/>
      <c r="P2314" s="105"/>
      <c r="Q2314" s="75"/>
      <c r="R2314" s="75"/>
      <c r="S2314" s="75"/>
      <c r="T2314" s="75"/>
      <c r="U2314" s="75"/>
      <c r="V2314" s="75"/>
      <c r="W2314" s="75"/>
      <c r="X2314" s="75"/>
      <c r="Y2314" s="82">
        <f>MIN(X2318:X2321)</f>
        <v>0</v>
      </c>
      <c r="Z2314" s="83"/>
      <c r="AA2314" s="83"/>
      <c r="AB2314" s="75"/>
      <c r="AC2314" s="75"/>
      <c r="AD2314" s="75"/>
      <c r="AE2314" s="75"/>
      <c r="AF2314" s="75"/>
      <c r="AG2314" s="75"/>
      <c r="AH2314" s="75"/>
      <c r="AI2314" s="75"/>
      <c r="AJ2314" s="82">
        <f>MIN(AI2318:AI2321)</f>
        <v>0</v>
      </c>
      <c r="AK2314" s="83"/>
      <c r="AL2314" s="83"/>
      <c r="AM2314" s="75"/>
      <c r="AN2314" s="75"/>
      <c r="AO2314" s="75"/>
      <c r="AP2314" s="75"/>
      <c r="AQ2314" s="75"/>
      <c r="AR2314" s="75"/>
      <c r="AS2314" s="75"/>
      <c r="AT2314" s="75"/>
      <c r="AU2314" s="75"/>
      <c r="AV2314" s="75"/>
      <c r="AW2314" s="82">
        <f>MIN(AV2318:AV2321)</f>
        <v>10</v>
      </c>
      <c r="AX2314" s="83"/>
      <c r="AY2314" s="83"/>
      <c r="AZ2314" s="79"/>
      <c r="BA2314" s="80"/>
      <c r="BB2314" s="71"/>
      <c r="BC2314" s="95"/>
      <c r="BD2314" s="41">
        <v>4</v>
      </c>
      <c r="BE2314" s="52">
        <v>45</v>
      </c>
      <c r="BF2314" s="103">
        <v>4542</v>
      </c>
      <c r="BG2314" s="278" t="s">
        <v>48</v>
      </c>
    </row>
    <row r="2315" spans="1:59" s="63" customFormat="1" ht="12.75" x14ac:dyDescent="0.2">
      <c r="A2315" s="196">
        <v>4</v>
      </c>
      <c r="B2315" s="197" t="s">
        <v>422</v>
      </c>
      <c r="C2315" s="208">
        <v>45</v>
      </c>
      <c r="D2315" s="209" t="s">
        <v>794</v>
      </c>
      <c r="E2315" s="212">
        <v>4542</v>
      </c>
      <c r="F2315" s="213" t="s">
        <v>856</v>
      </c>
      <c r="G2315" s="231"/>
      <c r="H2315" s="81" t="s">
        <v>49</v>
      </c>
      <c r="I2315" s="223"/>
      <c r="J2315" s="73"/>
      <c r="K2315" s="73"/>
      <c r="L2315" s="73"/>
      <c r="M2315" s="74"/>
      <c r="N2315" s="247"/>
      <c r="O2315" s="306"/>
      <c r="P2315" s="105"/>
      <c r="Q2315" s="75"/>
      <c r="R2315" s="75"/>
      <c r="S2315" s="75"/>
      <c r="T2315" s="75"/>
      <c r="U2315" s="75"/>
      <c r="V2315" s="75"/>
      <c r="W2315" s="75"/>
      <c r="X2315" s="75"/>
      <c r="Y2315" s="84">
        <f>IF(ISNUMBER(AVERAGE(X2318:X2321)),AVERAGE(X2318:X2321),0)</f>
        <v>7500</v>
      </c>
      <c r="Z2315" s="83"/>
      <c r="AA2315" s="83"/>
      <c r="AB2315" s="75"/>
      <c r="AC2315" s="75"/>
      <c r="AD2315" s="75"/>
      <c r="AE2315" s="75"/>
      <c r="AF2315" s="75"/>
      <c r="AG2315" s="75"/>
      <c r="AH2315" s="75"/>
      <c r="AI2315" s="75"/>
      <c r="AJ2315" s="84">
        <f>IF(ISNUMBER(AVERAGE(AI2318:AI2321)),AVERAGE(AI2318:AI2321),0)</f>
        <v>0</v>
      </c>
      <c r="AK2315" s="83"/>
      <c r="AL2315" s="83"/>
      <c r="AM2315" s="75"/>
      <c r="AN2315" s="75"/>
      <c r="AO2315" s="75"/>
      <c r="AP2315" s="75"/>
      <c r="AQ2315" s="75"/>
      <c r="AR2315" s="75"/>
      <c r="AS2315" s="75"/>
      <c r="AT2315" s="75"/>
      <c r="AU2315" s="75"/>
      <c r="AV2315" s="75"/>
      <c r="AW2315" s="84">
        <f>IF(ISNUMBER(AVERAGE(AV2318:AV2321)),AVERAGE(AV2318:AV2321),0)</f>
        <v>302.5</v>
      </c>
      <c r="AX2315" s="83"/>
      <c r="AY2315" s="83"/>
      <c r="AZ2315" s="79"/>
      <c r="BA2315" s="80"/>
      <c r="BB2315" s="71"/>
      <c r="BC2315" s="95"/>
      <c r="BD2315" s="41">
        <v>4</v>
      </c>
      <c r="BE2315" s="52">
        <v>45</v>
      </c>
      <c r="BF2315" s="103">
        <v>4542</v>
      </c>
      <c r="BG2315" s="278" t="s">
        <v>49</v>
      </c>
    </row>
    <row r="2316" spans="1:59" s="63" customFormat="1" ht="12.75" x14ac:dyDescent="0.2">
      <c r="A2316" s="196">
        <v>4</v>
      </c>
      <c r="B2316" s="197" t="s">
        <v>422</v>
      </c>
      <c r="C2316" s="208">
        <v>45</v>
      </c>
      <c r="D2316" s="209" t="s">
        <v>794</v>
      </c>
      <c r="E2316" s="212">
        <v>4542</v>
      </c>
      <c r="F2316" s="213" t="s">
        <v>856</v>
      </c>
      <c r="G2316" s="231"/>
      <c r="H2316" s="81" t="s">
        <v>50</v>
      </c>
      <c r="I2316" s="223"/>
      <c r="J2316" s="73"/>
      <c r="K2316" s="73"/>
      <c r="L2316" s="73"/>
      <c r="M2316" s="74"/>
      <c r="N2316" s="247"/>
      <c r="O2316" s="306"/>
      <c r="P2316" s="105"/>
      <c r="Q2316" s="75"/>
      <c r="R2316" s="75"/>
      <c r="S2316" s="75"/>
      <c r="T2316" s="75"/>
      <c r="U2316" s="75"/>
      <c r="V2316" s="75"/>
      <c r="W2316" s="75"/>
      <c r="X2316" s="75"/>
      <c r="Y2316" s="84">
        <f>MAX(X2318:X2321)</f>
        <v>25000</v>
      </c>
      <c r="Z2316" s="83"/>
      <c r="AA2316" s="83"/>
      <c r="AB2316" s="75"/>
      <c r="AC2316" s="75"/>
      <c r="AD2316" s="75"/>
      <c r="AE2316" s="75"/>
      <c r="AF2316" s="75"/>
      <c r="AG2316" s="75"/>
      <c r="AH2316" s="75"/>
      <c r="AI2316" s="75"/>
      <c r="AJ2316" s="84">
        <f>MAX(AI2318:AI2321)</f>
        <v>0</v>
      </c>
      <c r="AK2316" s="83"/>
      <c r="AL2316" s="83"/>
      <c r="AM2316" s="75"/>
      <c r="AN2316" s="75"/>
      <c r="AO2316" s="75"/>
      <c r="AP2316" s="75"/>
      <c r="AQ2316" s="75"/>
      <c r="AR2316" s="75"/>
      <c r="AS2316" s="75"/>
      <c r="AT2316" s="75"/>
      <c r="AU2316" s="75"/>
      <c r="AV2316" s="75"/>
      <c r="AW2316" s="84">
        <f>MAX(AV2318:AV2321)</f>
        <v>1000</v>
      </c>
      <c r="AX2316" s="83"/>
      <c r="AY2316" s="83"/>
      <c r="AZ2316" s="79"/>
      <c r="BA2316" s="80"/>
      <c r="BB2316" s="71"/>
      <c r="BC2316" s="95"/>
      <c r="BD2316" s="41">
        <v>4</v>
      </c>
      <c r="BE2316" s="52">
        <v>45</v>
      </c>
      <c r="BF2316" s="103">
        <v>4542</v>
      </c>
      <c r="BG2316" s="278" t="s">
        <v>50</v>
      </c>
    </row>
    <row r="2317" spans="1:59" s="63" customFormat="1" ht="12.75" x14ac:dyDescent="0.2">
      <c r="A2317" s="196">
        <v>4</v>
      </c>
      <c r="B2317" s="197" t="s">
        <v>422</v>
      </c>
      <c r="C2317" s="208">
        <v>45</v>
      </c>
      <c r="D2317" s="209" t="s">
        <v>794</v>
      </c>
      <c r="E2317" s="212">
        <v>4542</v>
      </c>
      <c r="F2317" s="213" t="s">
        <v>856</v>
      </c>
      <c r="G2317" s="231"/>
      <c r="H2317" s="85" t="s">
        <v>51</v>
      </c>
      <c r="I2317" s="223"/>
      <c r="J2317" s="73"/>
      <c r="K2317" s="73"/>
      <c r="L2317" s="73"/>
      <c r="M2317" s="74"/>
      <c r="N2317" s="248">
        <f>SUM(N2318:N2321)</f>
        <v>4</v>
      </c>
      <c r="O2317" s="293">
        <f>SUM(O2318:O2321)</f>
        <v>1</v>
      </c>
      <c r="P2317" s="292"/>
      <c r="Q2317" s="87"/>
      <c r="R2317" s="87"/>
      <c r="S2317" s="87"/>
      <c r="T2317" s="87"/>
      <c r="U2317" s="87"/>
      <c r="V2317" s="87"/>
      <c r="W2317" s="87"/>
      <c r="X2317" s="87"/>
      <c r="Y2317" s="88"/>
      <c r="Z2317" s="107">
        <f>SUM(Z2318:Z2321)</f>
        <v>7500</v>
      </c>
      <c r="AA2317" s="88"/>
      <c r="AB2317" s="87"/>
      <c r="AC2317" s="87"/>
      <c r="AD2317" s="87"/>
      <c r="AE2317" s="87"/>
      <c r="AF2317" s="87"/>
      <c r="AG2317" s="87"/>
      <c r="AH2317" s="87"/>
      <c r="AI2317" s="87"/>
      <c r="AJ2317" s="88"/>
      <c r="AK2317" s="107">
        <f>SUM(AK2318:AK2321)</f>
        <v>0</v>
      </c>
      <c r="AL2317" s="88"/>
      <c r="AM2317" s="87"/>
      <c r="AN2317" s="87"/>
      <c r="AO2317" s="87"/>
      <c r="AP2317" s="87"/>
      <c r="AQ2317" s="87"/>
      <c r="AR2317" s="87"/>
      <c r="AS2317" s="87"/>
      <c r="AT2317" s="87"/>
      <c r="AU2317" s="87"/>
      <c r="AV2317" s="87"/>
      <c r="AW2317" s="112"/>
      <c r="AX2317" s="107">
        <f>SUM(AX2318:AX2321)</f>
        <v>302.5</v>
      </c>
      <c r="AY2317" s="88"/>
      <c r="AZ2317" s="79"/>
      <c r="BA2317" s="80"/>
      <c r="BB2317" s="71"/>
      <c r="BC2317" s="95"/>
      <c r="BD2317" s="41">
        <v>4</v>
      </c>
      <c r="BE2317" s="52">
        <v>45</v>
      </c>
      <c r="BF2317" s="103">
        <v>4542</v>
      </c>
      <c r="BG2317" s="279" t="s">
        <v>51</v>
      </c>
    </row>
    <row r="2318" spans="1:59" s="63" customFormat="1" ht="12.75" x14ac:dyDescent="0.2">
      <c r="A2318" s="196">
        <v>4</v>
      </c>
      <c r="B2318" s="197" t="s">
        <v>422</v>
      </c>
      <c r="C2318" s="208">
        <v>45</v>
      </c>
      <c r="D2318" s="209" t="s">
        <v>794</v>
      </c>
      <c r="E2318" s="212">
        <v>4542</v>
      </c>
      <c r="F2318" s="213" t="s">
        <v>856</v>
      </c>
      <c r="G2318" s="231"/>
      <c r="H2318" s="89" t="s">
        <v>52</v>
      </c>
      <c r="I2318" s="90" t="s">
        <v>726</v>
      </c>
      <c r="J2318" s="90"/>
      <c r="K2318" s="90" t="s">
        <v>60</v>
      </c>
      <c r="L2318" s="90"/>
      <c r="M2318" s="91"/>
      <c r="N2318" s="312">
        <v>1</v>
      </c>
      <c r="O2318" s="313">
        <f>N2318/N$2317</f>
        <v>0.25</v>
      </c>
      <c r="P2318" s="104"/>
      <c r="Q2318" s="92"/>
      <c r="R2318" s="92"/>
      <c r="S2318" s="92"/>
      <c r="T2318" s="92"/>
      <c r="U2318" s="92"/>
      <c r="V2318" s="92"/>
      <c r="W2318" s="92">
        <v>1</v>
      </c>
      <c r="X2318" s="109">
        <f>P2318*P$7+Q2318*Q$7+R2318*R$7+S2318*S$7+T2318*T$7+U2318*U$7+V2318*V$7+W2318*W$7</f>
        <v>25000</v>
      </c>
      <c r="Y2318" s="83"/>
      <c r="Z2318" s="110">
        <f>X2318*$O2318</f>
        <v>6250</v>
      </c>
      <c r="AA2318" s="111"/>
      <c r="AB2318" s="92"/>
      <c r="AC2318" s="92"/>
      <c r="AD2318" s="92"/>
      <c r="AE2318" s="92"/>
      <c r="AF2318" s="92"/>
      <c r="AG2318" s="92"/>
      <c r="AH2318" s="92"/>
      <c r="AI2318" s="109">
        <f>AB2318*AB$7+AC2318*AC$7+AD2318*AD$7+AE2318*AE$7+AF2318*AF$7+AG2318*AG$7+AH2318*AH$7</f>
        <v>0</v>
      </c>
      <c r="AJ2318" s="83"/>
      <c r="AK2318" s="110">
        <f>AI2318*$O2318</f>
        <v>0</v>
      </c>
      <c r="AL2318" s="111"/>
      <c r="AM2318" s="92"/>
      <c r="AN2318" s="92"/>
      <c r="AO2318" s="92"/>
      <c r="AP2318" s="92">
        <v>1</v>
      </c>
      <c r="AQ2318" s="92"/>
      <c r="AR2318" s="92"/>
      <c r="AS2318" s="92"/>
      <c r="AT2318" s="92"/>
      <c r="AU2318" s="92"/>
      <c r="AV2318" s="109">
        <f>AM2318*AM$7+AN2318*AN$7+AO2318*AO$7+AP2318*AP$7+AQ2318*AQ$7+AR2318*AR$7+AS2318*AS$7+AT2318*AT$7+AU2318*AU$7</f>
        <v>100</v>
      </c>
      <c r="AW2318" s="75"/>
      <c r="AX2318" s="110">
        <f>AV2318*$O2318</f>
        <v>25</v>
      </c>
      <c r="AY2318" s="111"/>
      <c r="AZ2318" s="93"/>
      <c r="BA2318" s="94" t="s">
        <v>105</v>
      </c>
      <c r="BB2318" s="71"/>
      <c r="BC2318" s="95"/>
      <c r="BD2318" s="41">
        <v>4</v>
      </c>
      <c r="BE2318" s="52">
        <v>45</v>
      </c>
      <c r="BF2318" s="103">
        <v>4542</v>
      </c>
      <c r="BG2318" s="280" t="s">
        <v>52</v>
      </c>
    </row>
    <row r="2319" spans="1:59" s="63" customFormat="1" ht="12.75" x14ac:dyDescent="0.2">
      <c r="A2319" s="196">
        <v>4</v>
      </c>
      <c r="B2319" s="197" t="s">
        <v>422</v>
      </c>
      <c r="C2319" s="208">
        <v>45</v>
      </c>
      <c r="D2319" s="209" t="s">
        <v>794</v>
      </c>
      <c r="E2319" s="212">
        <v>4542</v>
      </c>
      <c r="F2319" s="213" t="s">
        <v>856</v>
      </c>
      <c r="G2319" s="231"/>
      <c r="H2319" s="89"/>
      <c r="I2319" s="90" t="s">
        <v>830</v>
      </c>
      <c r="J2319" s="90"/>
      <c r="K2319" s="90" t="s">
        <v>64</v>
      </c>
      <c r="L2319" s="90" t="s">
        <v>313</v>
      </c>
      <c r="M2319" s="91"/>
      <c r="N2319" s="312">
        <v>1</v>
      </c>
      <c r="O2319" s="313">
        <f>N2319/N$2317</f>
        <v>0.25</v>
      </c>
      <c r="P2319" s="104"/>
      <c r="Q2319" s="92"/>
      <c r="R2319" s="92"/>
      <c r="S2319" s="92"/>
      <c r="T2319" s="92"/>
      <c r="U2319" s="92"/>
      <c r="V2319" s="92"/>
      <c r="W2319" s="92"/>
      <c r="X2319" s="109">
        <f>P2319*P$7+Q2319*Q$7+R2319*R$7+S2319*S$7+T2319*T$7+U2319*U$7+V2319*V$7+W2319*W$7</f>
        <v>0</v>
      </c>
      <c r="Y2319" s="83"/>
      <c r="Z2319" s="110">
        <f>X2319*$O2319</f>
        <v>0</v>
      </c>
      <c r="AA2319" s="111"/>
      <c r="AB2319" s="92"/>
      <c r="AC2319" s="92"/>
      <c r="AD2319" s="92"/>
      <c r="AE2319" s="92"/>
      <c r="AF2319" s="92"/>
      <c r="AG2319" s="92"/>
      <c r="AH2319" s="92"/>
      <c r="AI2319" s="109">
        <f>AB2319*AB$7+AC2319*AC$7+AD2319*AD$7+AE2319*AE$7+AF2319*AF$7+AG2319*AG$7+AH2319*AH$7</f>
        <v>0</v>
      </c>
      <c r="AJ2319" s="83"/>
      <c r="AK2319" s="110">
        <f>AI2319*$O2319</f>
        <v>0</v>
      </c>
      <c r="AL2319" s="111"/>
      <c r="AM2319" s="92">
        <v>1</v>
      </c>
      <c r="AN2319" s="92"/>
      <c r="AO2319" s="92"/>
      <c r="AP2319" s="92"/>
      <c r="AQ2319" s="92"/>
      <c r="AR2319" s="92"/>
      <c r="AS2319" s="92"/>
      <c r="AT2319" s="92"/>
      <c r="AU2319" s="92"/>
      <c r="AV2319" s="109">
        <f>AM2319*AM$7+AN2319*AN$7+AO2319*AO$7+AP2319*AP$7+AQ2319*AQ$7+AR2319*AR$7+AS2319*AS$7+AT2319*AT$7+AU2319*AU$7</f>
        <v>10</v>
      </c>
      <c r="AW2319" s="75"/>
      <c r="AX2319" s="110">
        <f>AV2319*$O2319</f>
        <v>2.5</v>
      </c>
      <c r="AY2319" s="111"/>
      <c r="AZ2319" s="93"/>
      <c r="BA2319" s="94" t="s">
        <v>554</v>
      </c>
      <c r="BB2319" s="71"/>
      <c r="BC2319" s="95"/>
      <c r="BD2319" s="41">
        <v>4</v>
      </c>
      <c r="BE2319" s="52">
        <v>45</v>
      </c>
      <c r="BF2319" s="103">
        <v>4542</v>
      </c>
      <c r="BG2319" s="280" t="s">
        <v>52</v>
      </c>
    </row>
    <row r="2320" spans="1:59" s="63" customFormat="1" ht="12.75" x14ac:dyDescent="0.2">
      <c r="A2320" s="196">
        <v>4</v>
      </c>
      <c r="B2320" s="197" t="s">
        <v>422</v>
      </c>
      <c r="C2320" s="208">
        <v>45</v>
      </c>
      <c r="D2320" s="209" t="s">
        <v>794</v>
      </c>
      <c r="E2320" s="212">
        <v>4542</v>
      </c>
      <c r="F2320" s="213" t="s">
        <v>856</v>
      </c>
      <c r="G2320" s="231"/>
      <c r="H2320" s="89"/>
      <c r="I2320" s="90" t="s">
        <v>769</v>
      </c>
      <c r="J2320" s="90"/>
      <c r="K2320" s="90" t="s">
        <v>90</v>
      </c>
      <c r="L2320" s="90" t="s">
        <v>771</v>
      </c>
      <c r="M2320" s="91"/>
      <c r="N2320" s="312">
        <v>1</v>
      </c>
      <c r="O2320" s="313">
        <f>N2320/N$2317</f>
        <v>0.25</v>
      </c>
      <c r="P2320" s="104"/>
      <c r="Q2320" s="92"/>
      <c r="R2320" s="92"/>
      <c r="S2320" s="92"/>
      <c r="T2320" s="92"/>
      <c r="U2320" s="92">
        <v>1</v>
      </c>
      <c r="V2320" s="92"/>
      <c r="W2320" s="92"/>
      <c r="X2320" s="109">
        <f>P2320*P$7+Q2320*Q$7+R2320*R$7+S2320*S$7+T2320*T$7+U2320*U$7+V2320*V$7+W2320*W$7</f>
        <v>5000</v>
      </c>
      <c r="Y2320" s="83"/>
      <c r="Z2320" s="110">
        <f>X2320*$O2320</f>
        <v>1250</v>
      </c>
      <c r="AA2320" s="111"/>
      <c r="AB2320" s="92"/>
      <c r="AC2320" s="92"/>
      <c r="AD2320" s="92"/>
      <c r="AE2320" s="92"/>
      <c r="AF2320" s="92"/>
      <c r="AG2320" s="92"/>
      <c r="AH2320" s="92"/>
      <c r="AI2320" s="109">
        <f>AB2320*AB$7+AC2320*AC$7+AD2320*AD$7+AE2320*AE$7+AF2320*AF$7+AG2320*AG$7+AH2320*AH$7</f>
        <v>0</v>
      </c>
      <c r="AJ2320" s="83"/>
      <c r="AK2320" s="110">
        <f>AI2320*$O2320</f>
        <v>0</v>
      </c>
      <c r="AL2320" s="111"/>
      <c r="AM2320" s="92"/>
      <c r="AN2320" s="92"/>
      <c r="AO2320" s="92"/>
      <c r="AP2320" s="92">
        <v>1</v>
      </c>
      <c r="AQ2320" s="92"/>
      <c r="AR2320" s="92"/>
      <c r="AS2320" s="92"/>
      <c r="AT2320" s="92"/>
      <c r="AU2320" s="92"/>
      <c r="AV2320" s="109">
        <f>AM2320*AM$7+AN2320*AN$7+AO2320*AO$7+AP2320*AP$7+AQ2320*AQ$7+AR2320*AR$7+AS2320*AS$7+AT2320*AT$7+AU2320*AU$7</f>
        <v>100</v>
      </c>
      <c r="AW2320" s="75"/>
      <c r="AX2320" s="110">
        <f>AV2320*$O2320</f>
        <v>25</v>
      </c>
      <c r="AY2320" s="111"/>
      <c r="AZ2320" s="93"/>
      <c r="BA2320" s="94" t="s">
        <v>554</v>
      </c>
      <c r="BB2320" s="71"/>
      <c r="BC2320" s="95"/>
      <c r="BD2320" s="41">
        <v>4</v>
      </c>
      <c r="BE2320" s="52">
        <v>45</v>
      </c>
      <c r="BF2320" s="103">
        <v>4542</v>
      </c>
      <c r="BG2320" s="280" t="s">
        <v>52</v>
      </c>
    </row>
    <row r="2321" spans="1:59" s="63" customFormat="1" ht="12.75" x14ac:dyDescent="0.2">
      <c r="A2321" s="196">
        <v>4</v>
      </c>
      <c r="B2321" s="197" t="s">
        <v>422</v>
      </c>
      <c r="C2321" s="208">
        <v>45</v>
      </c>
      <c r="D2321" s="209" t="s">
        <v>794</v>
      </c>
      <c r="E2321" s="212">
        <v>4542</v>
      </c>
      <c r="F2321" s="213" t="s">
        <v>856</v>
      </c>
      <c r="G2321" s="231"/>
      <c r="H2321" s="89"/>
      <c r="I2321" s="90" t="s">
        <v>839</v>
      </c>
      <c r="J2321" s="90"/>
      <c r="K2321" s="90" t="s">
        <v>64</v>
      </c>
      <c r="L2321" s="90" t="s">
        <v>119</v>
      </c>
      <c r="M2321" s="91"/>
      <c r="N2321" s="312">
        <v>1</v>
      </c>
      <c r="O2321" s="313">
        <f>N2321/N$2317</f>
        <v>0.25</v>
      </c>
      <c r="P2321" s="104"/>
      <c r="Q2321" s="92"/>
      <c r="R2321" s="92"/>
      <c r="S2321" s="92"/>
      <c r="T2321" s="92"/>
      <c r="U2321" s="92"/>
      <c r="V2321" s="92"/>
      <c r="W2321" s="92"/>
      <c r="X2321" s="109">
        <f>P2321*P$7+Q2321*Q$7+R2321*R$7+S2321*S$7+T2321*T$7+U2321*U$7+V2321*V$7+W2321*W$7</f>
        <v>0</v>
      </c>
      <c r="Y2321" s="83"/>
      <c r="Z2321" s="110">
        <f>X2321*$O2321</f>
        <v>0</v>
      </c>
      <c r="AA2321" s="111"/>
      <c r="AB2321" s="92"/>
      <c r="AC2321" s="92"/>
      <c r="AD2321" s="92"/>
      <c r="AE2321" s="92"/>
      <c r="AF2321" s="92"/>
      <c r="AG2321" s="92"/>
      <c r="AH2321" s="92"/>
      <c r="AI2321" s="109">
        <f>AB2321*AB$7+AC2321*AC$7+AD2321*AD$7+AE2321*AE$7+AF2321*AF$7+AG2321*AG$7+AH2321*AH$7</f>
        <v>0</v>
      </c>
      <c r="AJ2321" s="83"/>
      <c r="AK2321" s="110">
        <f>AI2321*$O2321</f>
        <v>0</v>
      </c>
      <c r="AL2321" s="111"/>
      <c r="AM2321" s="92"/>
      <c r="AN2321" s="92"/>
      <c r="AO2321" s="92"/>
      <c r="AP2321" s="92"/>
      <c r="AQ2321" s="92"/>
      <c r="AR2321" s="92"/>
      <c r="AS2321" s="92">
        <v>1</v>
      </c>
      <c r="AT2321" s="92"/>
      <c r="AU2321" s="92"/>
      <c r="AV2321" s="109">
        <f>AM2321*AM$7+AN2321*AN$7+AO2321*AO$7+AP2321*AP$7+AQ2321*AQ$7+AR2321*AR$7+AS2321*AS$7+AT2321*AT$7+AU2321*AU$7</f>
        <v>1000</v>
      </c>
      <c r="AW2321" s="75"/>
      <c r="AX2321" s="110">
        <f>AV2321*$O2321</f>
        <v>250</v>
      </c>
      <c r="AY2321" s="111"/>
      <c r="AZ2321" s="93"/>
      <c r="BA2321" s="94" t="s">
        <v>554</v>
      </c>
      <c r="BB2321" s="71"/>
      <c r="BC2321" s="95"/>
      <c r="BD2321" s="41">
        <v>4</v>
      </c>
      <c r="BE2321" s="52">
        <v>45</v>
      </c>
      <c r="BF2321" s="103">
        <v>4542</v>
      </c>
      <c r="BG2321" s="280" t="s">
        <v>52</v>
      </c>
    </row>
    <row r="2322" spans="1:59" s="63" customFormat="1" ht="12.75" x14ac:dyDescent="0.2">
      <c r="A2322" s="196">
        <v>4</v>
      </c>
      <c r="B2322" s="197" t="s">
        <v>422</v>
      </c>
      <c r="C2322" s="208">
        <v>45</v>
      </c>
      <c r="D2322" s="209" t="s">
        <v>794</v>
      </c>
      <c r="E2322" s="212">
        <v>4542</v>
      </c>
      <c r="F2322" s="213" t="s">
        <v>856</v>
      </c>
      <c r="G2322" s="231"/>
      <c r="H2322" s="65"/>
      <c r="I2322" s="222"/>
      <c r="J2322" s="66"/>
      <c r="K2322" s="66"/>
      <c r="L2322" s="66"/>
      <c r="M2322" s="64"/>
      <c r="N2322" s="304"/>
      <c r="O2322" s="305"/>
      <c r="P2322" s="127"/>
      <c r="Q2322" s="67"/>
      <c r="R2322" s="67"/>
      <c r="S2322" s="67"/>
      <c r="T2322" s="67"/>
      <c r="U2322" s="67"/>
      <c r="V2322" s="67"/>
      <c r="W2322" s="67"/>
      <c r="X2322" s="67"/>
      <c r="Y2322" s="68"/>
      <c r="Z2322" s="68"/>
      <c r="AA2322" s="68"/>
      <c r="AB2322" s="67"/>
      <c r="AC2322" s="67"/>
      <c r="AD2322" s="67"/>
      <c r="AE2322" s="67"/>
      <c r="AF2322" s="67"/>
      <c r="AG2322" s="67"/>
      <c r="AH2322" s="67"/>
      <c r="AI2322" s="67"/>
      <c r="AJ2322" s="68"/>
      <c r="AK2322" s="68"/>
      <c r="AL2322" s="68"/>
      <c r="AM2322" s="67"/>
      <c r="AN2322" s="67"/>
      <c r="AO2322" s="67"/>
      <c r="AP2322" s="67"/>
      <c r="AQ2322" s="67"/>
      <c r="AR2322" s="67"/>
      <c r="AS2322" s="67"/>
      <c r="AT2322" s="67"/>
      <c r="AU2322" s="67"/>
      <c r="AV2322" s="67"/>
      <c r="AW2322" s="67"/>
      <c r="AX2322" s="68"/>
      <c r="AY2322" s="68"/>
      <c r="AZ2322" s="69"/>
      <c r="BA2322" s="70"/>
      <c r="BB2322" s="71"/>
      <c r="BC2322" s="95"/>
      <c r="BD2322" s="41">
        <v>4</v>
      </c>
      <c r="BE2322" s="52">
        <v>45</v>
      </c>
      <c r="BF2322" s="103">
        <v>4542</v>
      </c>
      <c r="BG2322" s="275"/>
    </row>
    <row r="2323" spans="1:59" s="63" customFormat="1" ht="12.75" x14ac:dyDescent="0.2">
      <c r="A2323" s="196">
        <v>4</v>
      </c>
      <c r="B2323" s="197" t="s">
        <v>422</v>
      </c>
      <c r="C2323" s="208">
        <v>45</v>
      </c>
      <c r="D2323" s="209" t="s">
        <v>794</v>
      </c>
      <c r="E2323" s="212">
        <v>4542</v>
      </c>
      <c r="F2323" s="213" t="s">
        <v>856</v>
      </c>
      <c r="G2323" s="232"/>
      <c r="H2323" s="97"/>
      <c r="I2323" s="224"/>
      <c r="J2323" s="98"/>
      <c r="K2323" s="98"/>
      <c r="L2323" s="98"/>
      <c r="M2323" s="96"/>
      <c r="N2323" s="307"/>
      <c r="O2323" s="246"/>
      <c r="P2323" s="124"/>
      <c r="Q2323" s="99"/>
      <c r="R2323" s="99"/>
      <c r="S2323" s="99"/>
      <c r="T2323" s="99"/>
      <c r="U2323" s="99"/>
      <c r="V2323" s="99"/>
      <c r="W2323" s="99"/>
      <c r="X2323" s="99"/>
      <c r="Y2323" s="100"/>
      <c r="Z2323" s="100"/>
      <c r="AA2323" s="100"/>
      <c r="AB2323" s="99"/>
      <c r="AC2323" s="99"/>
      <c r="AD2323" s="99"/>
      <c r="AE2323" s="99"/>
      <c r="AF2323" s="99"/>
      <c r="AG2323" s="99"/>
      <c r="AH2323" s="99"/>
      <c r="AI2323" s="99"/>
      <c r="AJ2323" s="100"/>
      <c r="AK2323" s="100"/>
      <c r="AL2323" s="100"/>
      <c r="AM2323" s="99"/>
      <c r="AN2323" s="99"/>
      <c r="AO2323" s="99"/>
      <c r="AP2323" s="99"/>
      <c r="AQ2323" s="99"/>
      <c r="AR2323" s="99"/>
      <c r="AS2323" s="99"/>
      <c r="AT2323" s="99"/>
      <c r="AU2323" s="99"/>
      <c r="AV2323" s="99"/>
      <c r="AW2323" s="99"/>
      <c r="AX2323" s="100"/>
      <c r="AY2323" s="100"/>
      <c r="AZ2323" s="101"/>
      <c r="BA2323" s="102"/>
      <c r="BB2323" s="95"/>
      <c r="BC2323" s="95"/>
      <c r="BD2323" s="41">
        <v>4</v>
      </c>
      <c r="BE2323" s="52">
        <v>45</v>
      </c>
      <c r="BF2323" s="103">
        <v>4542</v>
      </c>
      <c r="BG2323" s="277"/>
    </row>
    <row r="2324" spans="1:59" x14ac:dyDescent="0.25">
      <c r="A2324" s="196">
        <v>4</v>
      </c>
      <c r="B2324" s="197" t="s">
        <v>422</v>
      </c>
      <c r="C2324" s="208">
        <v>45</v>
      </c>
      <c r="D2324" s="209" t="s">
        <v>794</v>
      </c>
      <c r="E2324" s="210">
        <v>4545</v>
      </c>
      <c r="F2324" s="211" t="s">
        <v>857</v>
      </c>
      <c r="G2324" s="235"/>
      <c r="H2324" s="145"/>
      <c r="I2324" s="221"/>
      <c r="J2324" s="57"/>
      <c r="K2324" s="57"/>
      <c r="L2324" s="57"/>
      <c r="M2324" s="144"/>
      <c r="N2324" s="324"/>
      <c r="O2324" s="325"/>
      <c r="P2324" s="146"/>
      <c r="Q2324" s="146"/>
      <c r="R2324" s="146"/>
      <c r="S2324" s="146"/>
      <c r="T2324" s="146"/>
      <c r="U2324" s="146"/>
      <c r="V2324" s="146"/>
      <c r="W2324" s="146"/>
      <c r="X2324" s="146"/>
      <c r="Y2324" s="59"/>
      <c r="Z2324" s="123"/>
      <c r="AA2324" s="123"/>
      <c r="AB2324" s="146"/>
      <c r="AC2324" s="146"/>
      <c r="AD2324" s="146"/>
      <c r="AE2324" s="146"/>
      <c r="AF2324" s="146"/>
      <c r="AG2324" s="146"/>
      <c r="AH2324" s="146"/>
      <c r="AI2324" s="146"/>
      <c r="AJ2324" s="59"/>
      <c r="AK2324" s="123"/>
      <c r="AL2324" s="123"/>
      <c r="AM2324" s="146"/>
      <c r="AN2324" s="146"/>
      <c r="AO2324" s="146"/>
      <c r="AP2324" s="146"/>
      <c r="AQ2324" s="146"/>
      <c r="AR2324" s="146"/>
      <c r="AS2324" s="146"/>
      <c r="AT2324" s="146"/>
      <c r="AU2324" s="146"/>
      <c r="AV2324" s="146"/>
      <c r="AW2324" s="58"/>
      <c r="AX2324" s="123"/>
      <c r="AY2324" s="59"/>
      <c r="AZ2324" s="147"/>
      <c r="BA2324" s="148"/>
      <c r="BB2324" s="143"/>
      <c r="BC2324" s="143"/>
      <c r="BD2324" s="41">
        <v>4</v>
      </c>
      <c r="BE2324" s="52">
        <v>45</v>
      </c>
      <c r="BF2324" s="62">
        <v>4545</v>
      </c>
      <c r="BG2324" s="284"/>
    </row>
    <row r="2325" spans="1:59" s="63" customFormat="1" ht="12.75" x14ac:dyDescent="0.2">
      <c r="A2325" s="196">
        <v>4</v>
      </c>
      <c r="B2325" s="197" t="s">
        <v>422</v>
      </c>
      <c r="C2325" s="208">
        <v>45</v>
      </c>
      <c r="D2325" s="209" t="s">
        <v>794</v>
      </c>
      <c r="E2325" s="210">
        <v>4545</v>
      </c>
      <c r="F2325" s="211" t="s">
        <v>857</v>
      </c>
      <c r="G2325" s="230"/>
      <c r="H2325" s="56"/>
      <c r="I2325" s="221"/>
      <c r="J2325" s="57"/>
      <c r="K2325" s="57"/>
      <c r="L2325" s="57"/>
      <c r="M2325" s="55"/>
      <c r="N2325" s="303"/>
      <c r="O2325" s="245"/>
      <c r="P2325" s="122"/>
      <c r="Q2325" s="58"/>
      <c r="R2325" s="58"/>
      <c r="S2325" s="58"/>
      <c r="T2325" s="58"/>
      <c r="U2325" s="58"/>
      <c r="V2325" s="58"/>
      <c r="W2325" s="58"/>
      <c r="X2325" s="58"/>
      <c r="Y2325" s="59"/>
      <c r="Z2325" s="59"/>
      <c r="AA2325" s="59"/>
      <c r="AB2325" s="58"/>
      <c r="AC2325" s="58"/>
      <c r="AD2325" s="58"/>
      <c r="AE2325" s="58"/>
      <c r="AF2325" s="58"/>
      <c r="AG2325" s="58"/>
      <c r="AH2325" s="58"/>
      <c r="AI2325" s="58"/>
      <c r="AJ2325" s="59"/>
      <c r="AK2325" s="59"/>
      <c r="AL2325" s="59"/>
      <c r="AM2325" s="58"/>
      <c r="AN2325" s="58"/>
      <c r="AO2325" s="58"/>
      <c r="AP2325" s="58"/>
      <c r="AQ2325" s="58"/>
      <c r="AR2325" s="58"/>
      <c r="AS2325" s="58"/>
      <c r="AT2325" s="58"/>
      <c r="AU2325" s="58"/>
      <c r="AV2325" s="58"/>
      <c r="AW2325" s="58"/>
      <c r="AX2325" s="59"/>
      <c r="AY2325" s="59"/>
      <c r="AZ2325" s="60"/>
      <c r="BA2325" s="61"/>
      <c r="BB2325" s="54"/>
      <c r="BC2325" s="54"/>
      <c r="BD2325" s="41">
        <v>4</v>
      </c>
      <c r="BE2325" s="52">
        <v>45</v>
      </c>
      <c r="BF2325" s="62">
        <v>4545</v>
      </c>
      <c r="BG2325" s="274"/>
    </row>
    <row r="2326" spans="1:59" s="63" customFormat="1" ht="12.75" x14ac:dyDescent="0.2">
      <c r="A2326" s="196">
        <v>4</v>
      </c>
      <c r="B2326" s="197" t="s">
        <v>422</v>
      </c>
      <c r="C2326" s="208">
        <v>45</v>
      </c>
      <c r="D2326" s="209" t="s">
        <v>794</v>
      </c>
      <c r="E2326" s="210">
        <v>4545</v>
      </c>
      <c r="F2326" s="211" t="s">
        <v>857</v>
      </c>
      <c r="G2326" s="231"/>
      <c r="H2326" s="65"/>
      <c r="I2326" s="222"/>
      <c r="J2326" s="66"/>
      <c r="K2326" s="66"/>
      <c r="L2326" s="66"/>
      <c r="M2326" s="64"/>
      <c r="N2326" s="308"/>
      <c r="O2326" s="309"/>
      <c r="P2326" s="127"/>
      <c r="Q2326" s="67"/>
      <c r="R2326" s="67"/>
      <c r="S2326" s="67"/>
      <c r="T2326" s="67"/>
      <c r="U2326" s="67"/>
      <c r="V2326" s="67"/>
      <c r="W2326" s="67"/>
      <c r="X2326" s="67"/>
      <c r="Y2326" s="68"/>
      <c r="Z2326" s="68"/>
      <c r="AA2326" s="68"/>
      <c r="AB2326" s="67"/>
      <c r="AC2326" s="67"/>
      <c r="AD2326" s="67"/>
      <c r="AE2326" s="67"/>
      <c r="AF2326" s="67"/>
      <c r="AG2326" s="67"/>
      <c r="AH2326" s="67"/>
      <c r="AI2326" s="67"/>
      <c r="AJ2326" s="68"/>
      <c r="AK2326" s="68"/>
      <c r="AL2326" s="68"/>
      <c r="AM2326" s="67"/>
      <c r="AN2326" s="67"/>
      <c r="AO2326" s="67"/>
      <c r="AP2326" s="67"/>
      <c r="AQ2326" s="67"/>
      <c r="AR2326" s="67"/>
      <c r="AS2326" s="67"/>
      <c r="AT2326" s="67"/>
      <c r="AU2326" s="67"/>
      <c r="AV2326" s="67"/>
      <c r="AW2326" s="67"/>
      <c r="AX2326" s="68"/>
      <c r="AY2326" s="68"/>
      <c r="AZ2326" s="69"/>
      <c r="BA2326" s="70"/>
      <c r="BB2326" s="71"/>
      <c r="BC2326" s="54"/>
      <c r="BD2326" s="41">
        <v>4</v>
      </c>
      <c r="BE2326" s="52">
        <v>45</v>
      </c>
      <c r="BF2326" s="62">
        <v>4545</v>
      </c>
      <c r="BG2326" s="275"/>
    </row>
    <row r="2327" spans="1:59" s="63" customFormat="1" ht="12.75" x14ac:dyDescent="0.2">
      <c r="A2327" s="196">
        <v>4</v>
      </c>
      <c r="B2327" s="197" t="s">
        <v>422</v>
      </c>
      <c r="C2327" s="208">
        <v>45</v>
      </c>
      <c r="D2327" s="209" t="s">
        <v>794</v>
      </c>
      <c r="E2327" s="210">
        <v>4545</v>
      </c>
      <c r="F2327" s="211" t="s">
        <v>857</v>
      </c>
      <c r="G2327" s="231"/>
      <c r="H2327" s="72" t="s">
        <v>47</v>
      </c>
      <c r="I2327" s="223"/>
      <c r="J2327" s="73"/>
      <c r="K2327" s="73"/>
      <c r="L2327" s="73"/>
      <c r="M2327" s="74"/>
      <c r="N2327" s="247"/>
      <c r="O2327" s="306"/>
      <c r="P2327" s="105"/>
      <c r="Q2327" s="75"/>
      <c r="R2327" s="75"/>
      <c r="S2327" s="75"/>
      <c r="T2327" s="75"/>
      <c r="U2327" s="75"/>
      <c r="V2327" s="75"/>
      <c r="W2327" s="75"/>
      <c r="X2327" s="75"/>
      <c r="Y2327" s="76">
        <f>IF(ISNUMBER(VLOOKUP(Y2329,P$7:W$7,MATCH(Y2329,P$7:W$7))),VLOOKUP(Y2329,P$7:W$7,MATCH(Y2329,P$7:W$7)),IF(N2331=0,"No Data",IF(Y2329&gt;0,"&lt;100",0)))</f>
        <v>10000</v>
      </c>
      <c r="Z2327" s="77">
        <f>IF(ISNUMBER(VLOOKUP(Z2331,P$7:W$7,MATCH(Z2331,P$7:W$7))),VLOOKUP(Z2331,P$7:W$7,MATCH(Z2331,P$7:W$7)),IF(N2331=0,"No Data",IF(Z2331&gt;0,"&lt;100",0)))</f>
        <v>10000</v>
      </c>
      <c r="AA2327" s="106">
        <f>IF(ISNUMBER(Z2327),Z2327,0)</f>
        <v>10000</v>
      </c>
      <c r="AB2327" s="75"/>
      <c r="AC2327" s="75"/>
      <c r="AD2327" s="75"/>
      <c r="AE2327" s="75"/>
      <c r="AF2327" s="75"/>
      <c r="AG2327" s="75"/>
      <c r="AH2327" s="75"/>
      <c r="AI2327" s="75"/>
      <c r="AJ2327" s="76">
        <f>IF(ISNUMBER(VLOOKUP(AJ2329,AB$7:AH$7,MATCH(AJ2329,AB$7:AH$7))),VLOOKUP(AJ2329,AB$7:AH$7,MATCH(AJ2329,AB$7:AH$7)),IF(N2331=0,"No Data",IF(AJ2329&gt;0,"&lt;50",0)))</f>
        <v>0</v>
      </c>
      <c r="AK2327" s="77">
        <f>IF(ISNUMBER(VLOOKUP(AK2331,AB$7:AH$7,MATCH(AK2331,AB$7:AH$7))),VLOOKUP(AK2331,AB$7:AH$7,MATCH(AK2331,AB$7:AH$7)),IF(N2331=0,"No Data",IF(AK2331&gt;0,"&lt;50",0)))</f>
        <v>0</v>
      </c>
      <c r="AL2327" s="106">
        <f>IF(ISNUMBER(AK2327),AK2327,0)</f>
        <v>0</v>
      </c>
      <c r="AM2327" s="75"/>
      <c r="AN2327" s="75"/>
      <c r="AO2327" s="75"/>
      <c r="AP2327" s="75"/>
      <c r="AQ2327" s="75"/>
      <c r="AR2327" s="75"/>
      <c r="AS2327" s="75"/>
      <c r="AT2327" s="75"/>
      <c r="AU2327" s="75"/>
      <c r="AV2327" s="75"/>
      <c r="AW2327" s="76">
        <f>IF(ISNUMBER(VLOOKUP(AW2329,AM$7:AU$7,MATCH(AW2329,AM$7:AU$7))),VLOOKUP(AW2329,AM$7:AU$7,MATCH(AW2329,AM$7:AU$7)),IF(N2331=0,"No Data",IF(AW2329&gt;0,"&lt;10",0)))</f>
        <v>500</v>
      </c>
      <c r="AX2327" s="77">
        <f>IF(ISNUMBER(VLOOKUP(AX2331,AM$7:AU$7,MATCH(AX2331,AM$7:AU$7))),VLOOKUP(AX2331,AM$7:AU$7,MATCH(AX2331,AM$7:AU$7)),IF(N2331=0,"No Data",IF(AX2331&gt;0,"&lt;10",0)))</f>
        <v>500</v>
      </c>
      <c r="AY2327" s="106">
        <f>IF(ISNUMBER(AX2327),AX2327,0)</f>
        <v>500</v>
      </c>
      <c r="AZ2327" s="79"/>
      <c r="BA2327" s="80"/>
      <c r="BB2327" s="71"/>
      <c r="BC2327" s="54"/>
      <c r="BD2327" s="41">
        <v>4</v>
      </c>
      <c r="BE2327" s="52">
        <v>45</v>
      </c>
      <c r="BF2327" s="62">
        <v>4545</v>
      </c>
      <c r="BG2327" s="276" t="s">
        <v>47</v>
      </c>
    </row>
    <row r="2328" spans="1:59" s="63" customFormat="1" ht="12.75" x14ac:dyDescent="0.2">
      <c r="A2328" s="196">
        <v>4</v>
      </c>
      <c r="B2328" s="197" t="s">
        <v>422</v>
      </c>
      <c r="C2328" s="208">
        <v>45</v>
      </c>
      <c r="D2328" s="209" t="s">
        <v>794</v>
      </c>
      <c r="E2328" s="210">
        <v>4545</v>
      </c>
      <c r="F2328" s="211" t="s">
        <v>857</v>
      </c>
      <c r="G2328" s="231"/>
      <c r="H2328" s="81" t="s">
        <v>48</v>
      </c>
      <c r="I2328" s="223"/>
      <c r="J2328" s="73"/>
      <c r="K2328" s="73"/>
      <c r="L2328" s="73"/>
      <c r="M2328" s="74"/>
      <c r="N2328" s="247"/>
      <c r="O2328" s="306"/>
      <c r="P2328" s="105"/>
      <c r="Q2328" s="75"/>
      <c r="R2328" s="75"/>
      <c r="S2328" s="75"/>
      <c r="T2328" s="75"/>
      <c r="U2328" s="75"/>
      <c r="V2328" s="75"/>
      <c r="W2328" s="75"/>
      <c r="X2328" s="75"/>
      <c r="Y2328" s="82">
        <f>MIN(X2332:X2334)</f>
        <v>0</v>
      </c>
      <c r="Z2328" s="83"/>
      <c r="AA2328" s="83"/>
      <c r="AB2328" s="75"/>
      <c r="AC2328" s="75"/>
      <c r="AD2328" s="75"/>
      <c r="AE2328" s="75"/>
      <c r="AF2328" s="75"/>
      <c r="AG2328" s="75"/>
      <c r="AH2328" s="75"/>
      <c r="AI2328" s="75"/>
      <c r="AJ2328" s="82">
        <f>MIN(AI2332:AI2334)</f>
        <v>0</v>
      </c>
      <c r="AK2328" s="83"/>
      <c r="AL2328" s="83"/>
      <c r="AM2328" s="75"/>
      <c r="AN2328" s="75"/>
      <c r="AO2328" s="75"/>
      <c r="AP2328" s="75"/>
      <c r="AQ2328" s="75"/>
      <c r="AR2328" s="75"/>
      <c r="AS2328" s="75"/>
      <c r="AT2328" s="75"/>
      <c r="AU2328" s="75"/>
      <c r="AV2328" s="75"/>
      <c r="AW2328" s="82">
        <f>MIN(AV2332:AV2334)</f>
        <v>100</v>
      </c>
      <c r="AX2328" s="83"/>
      <c r="AY2328" s="83"/>
      <c r="AZ2328" s="79"/>
      <c r="BA2328" s="80"/>
      <c r="BB2328" s="71"/>
      <c r="BC2328" s="54"/>
      <c r="BD2328" s="41">
        <v>4</v>
      </c>
      <c r="BE2328" s="52">
        <v>45</v>
      </c>
      <c r="BF2328" s="62">
        <v>4545</v>
      </c>
      <c r="BG2328" s="278" t="s">
        <v>48</v>
      </c>
    </row>
    <row r="2329" spans="1:59" s="63" customFormat="1" ht="12.75" x14ac:dyDescent="0.2">
      <c r="A2329" s="196">
        <v>4</v>
      </c>
      <c r="B2329" s="197" t="s">
        <v>422</v>
      </c>
      <c r="C2329" s="208">
        <v>45</v>
      </c>
      <c r="D2329" s="209" t="s">
        <v>794</v>
      </c>
      <c r="E2329" s="210">
        <v>4545</v>
      </c>
      <c r="F2329" s="211" t="s">
        <v>857</v>
      </c>
      <c r="G2329" s="231"/>
      <c r="H2329" s="81" t="s">
        <v>49</v>
      </c>
      <c r="I2329" s="223"/>
      <c r="J2329" s="73"/>
      <c r="K2329" s="73"/>
      <c r="L2329" s="73"/>
      <c r="M2329" s="74"/>
      <c r="N2329" s="247"/>
      <c r="O2329" s="306"/>
      <c r="P2329" s="105"/>
      <c r="Q2329" s="75"/>
      <c r="R2329" s="75"/>
      <c r="S2329" s="75"/>
      <c r="T2329" s="75"/>
      <c r="U2329" s="75"/>
      <c r="V2329" s="75"/>
      <c r="W2329" s="75"/>
      <c r="X2329" s="75"/>
      <c r="Y2329" s="84">
        <f>IF(ISNUMBER(AVERAGE(X2332:X2334)),AVERAGE(X2332:X2334),0)</f>
        <v>12500</v>
      </c>
      <c r="Z2329" s="83"/>
      <c r="AA2329" s="83"/>
      <c r="AB2329" s="75"/>
      <c r="AC2329" s="75"/>
      <c r="AD2329" s="75"/>
      <c r="AE2329" s="75"/>
      <c r="AF2329" s="75"/>
      <c r="AG2329" s="75"/>
      <c r="AH2329" s="75"/>
      <c r="AI2329" s="75"/>
      <c r="AJ2329" s="84">
        <f>IF(ISNUMBER(AVERAGE(AI2332:AI2334)),AVERAGE(AI2332:AI2334),0)</f>
        <v>0</v>
      </c>
      <c r="AK2329" s="83"/>
      <c r="AL2329" s="83"/>
      <c r="AM2329" s="75"/>
      <c r="AN2329" s="75"/>
      <c r="AO2329" s="75"/>
      <c r="AP2329" s="75"/>
      <c r="AQ2329" s="75"/>
      <c r="AR2329" s="75"/>
      <c r="AS2329" s="75"/>
      <c r="AT2329" s="75"/>
      <c r="AU2329" s="75"/>
      <c r="AV2329" s="75"/>
      <c r="AW2329" s="84">
        <f>IF(ISNUMBER(AVERAGE(AV2332:AV2334)),AVERAGE(AV2332:AV2334),0)</f>
        <v>550</v>
      </c>
      <c r="AX2329" s="83"/>
      <c r="AY2329" s="83"/>
      <c r="AZ2329" s="79"/>
      <c r="BA2329" s="80"/>
      <c r="BB2329" s="71"/>
      <c r="BC2329" s="54"/>
      <c r="BD2329" s="41">
        <v>4</v>
      </c>
      <c r="BE2329" s="52">
        <v>45</v>
      </c>
      <c r="BF2329" s="62">
        <v>4545</v>
      </c>
      <c r="BG2329" s="278" t="s">
        <v>49</v>
      </c>
    </row>
    <row r="2330" spans="1:59" s="63" customFormat="1" ht="12.75" x14ac:dyDescent="0.2">
      <c r="A2330" s="196">
        <v>4</v>
      </c>
      <c r="B2330" s="197" t="s">
        <v>422</v>
      </c>
      <c r="C2330" s="208">
        <v>45</v>
      </c>
      <c r="D2330" s="209" t="s">
        <v>794</v>
      </c>
      <c r="E2330" s="210">
        <v>4545</v>
      </c>
      <c r="F2330" s="211" t="s">
        <v>857</v>
      </c>
      <c r="G2330" s="231"/>
      <c r="H2330" s="81" t="s">
        <v>50</v>
      </c>
      <c r="I2330" s="223"/>
      <c r="J2330" s="73"/>
      <c r="K2330" s="73"/>
      <c r="L2330" s="73"/>
      <c r="M2330" s="74"/>
      <c r="N2330" s="247"/>
      <c r="O2330" s="306"/>
      <c r="P2330" s="105"/>
      <c r="Q2330" s="75"/>
      <c r="R2330" s="75"/>
      <c r="S2330" s="75"/>
      <c r="T2330" s="75"/>
      <c r="U2330" s="75"/>
      <c r="V2330" s="75"/>
      <c r="W2330" s="75"/>
      <c r="X2330" s="75"/>
      <c r="Y2330" s="84">
        <f>MAX(X2332:X2334)</f>
        <v>25000</v>
      </c>
      <c r="Z2330" s="83"/>
      <c r="AA2330" s="83"/>
      <c r="AB2330" s="75"/>
      <c r="AC2330" s="75"/>
      <c r="AD2330" s="75"/>
      <c r="AE2330" s="75"/>
      <c r="AF2330" s="75"/>
      <c r="AG2330" s="75"/>
      <c r="AH2330" s="75"/>
      <c r="AI2330" s="75"/>
      <c r="AJ2330" s="84">
        <f>MAX(AI2332:AI2334)</f>
        <v>0</v>
      </c>
      <c r="AK2330" s="83"/>
      <c r="AL2330" s="83"/>
      <c r="AM2330" s="75"/>
      <c r="AN2330" s="75"/>
      <c r="AO2330" s="75"/>
      <c r="AP2330" s="75"/>
      <c r="AQ2330" s="75"/>
      <c r="AR2330" s="75"/>
      <c r="AS2330" s="75"/>
      <c r="AT2330" s="75"/>
      <c r="AU2330" s="75"/>
      <c r="AV2330" s="75"/>
      <c r="AW2330" s="84">
        <f>MAX(AV2332:AV2334)</f>
        <v>1000</v>
      </c>
      <c r="AX2330" s="83"/>
      <c r="AY2330" s="83"/>
      <c r="AZ2330" s="79"/>
      <c r="BA2330" s="80"/>
      <c r="BB2330" s="71"/>
      <c r="BC2330" s="54"/>
      <c r="BD2330" s="41">
        <v>4</v>
      </c>
      <c r="BE2330" s="52">
        <v>45</v>
      </c>
      <c r="BF2330" s="62">
        <v>4545</v>
      </c>
      <c r="BG2330" s="278" t="s">
        <v>50</v>
      </c>
    </row>
    <row r="2331" spans="1:59" s="63" customFormat="1" ht="12.75" x14ac:dyDescent="0.2">
      <c r="A2331" s="196">
        <v>4</v>
      </c>
      <c r="B2331" s="197" t="s">
        <v>422</v>
      </c>
      <c r="C2331" s="208">
        <v>45</v>
      </c>
      <c r="D2331" s="209" t="s">
        <v>794</v>
      </c>
      <c r="E2331" s="210">
        <v>4545</v>
      </c>
      <c r="F2331" s="211" t="s">
        <v>857</v>
      </c>
      <c r="G2331" s="231"/>
      <c r="H2331" s="85" t="s">
        <v>51</v>
      </c>
      <c r="I2331" s="223"/>
      <c r="J2331" s="73"/>
      <c r="K2331" s="73"/>
      <c r="L2331" s="73"/>
      <c r="M2331" s="74"/>
      <c r="N2331" s="317">
        <f>SUM(N2332:N2333)</f>
        <v>2</v>
      </c>
      <c r="O2331" s="293">
        <f>SUM(O2332:O2333)</f>
        <v>1</v>
      </c>
      <c r="P2331" s="292"/>
      <c r="Q2331" s="87"/>
      <c r="R2331" s="87"/>
      <c r="S2331" s="87"/>
      <c r="T2331" s="87"/>
      <c r="U2331" s="87"/>
      <c r="V2331" s="87"/>
      <c r="W2331" s="87"/>
      <c r="X2331" s="87"/>
      <c r="Y2331" s="112"/>
      <c r="Z2331" s="121">
        <f>SUM(Z2332:Z2333)</f>
        <v>12500</v>
      </c>
      <c r="AA2331" s="88"/>
      <c r="AB2331" s="87"/>
      <c r="AC2331" s="87"/>
      <c r="AD2331" s="87"/>
      <c r="AE2331" s="87"/>
      <c r="AF2331" s="87"/>
      <c r="AG2331" s="87"/>
      <c r="AH2331" s="87"/>
      <c r="AI2331" s="87"/>
      <c r="AJ2331" s="112"/>
      <c r="AK2331" s="121">
        <f>SUM(AK2332:AK2333)</f>
        <v>0</v>
      </c>
      <c r="AL2331" s="88"/>
      <c r="AM2331" s="87"/>
      <c r="AN2331" s="87"/>
      <c r="AO2331" s="87"/>
      <c r="AP2331" s="87"/>
      <c r="AQ2331" s="87"/>
      <c r="AR2331" s="87"/>
      <c r="AS2331" s="87"/>
      <c r="AT2331" s="87"/>
      <c r="AU2331" s="87"/>
      <c r="AV2331" s="87"/>
      <c r="AW2331" s="112"/>
      <c r="AX2331" s="121">
        <f>SUM(AX2332:AX2333)</f>
        <v>550</v>
      </c>
      <c r="AY2331" s="88"/>
      <c r="AZ2331" s="79"/>
      <c r="BA2331" s="80"/>
      <c r="BB2331" s="71"/>
      <c r="BC2331" s="54"/>
      <c r="BD2331" s="41">
        <v>4</v>
      </c>
      <c r="BE2331" s="52">
        <v>45</v>
      </c>
      <c r="BF2331" s="62">
        <v>4545</v>
      </c>
      <c r="BG2331" s="279" t="s">
        <v>51</v>
      </c>
    </row>
    <row r="2332" spans="1:59" s="63" customFormat="1" ht="12.75" x14ac:dyDescent="0.2">
      <c r="A2332" s="196">
        <v>4</v>
      </c>
      <c r="B2332" s="197" t="s">
        <v>422</v>
      </c>
      <c r="C2332" s="208">
        <v>45</v>
      </c>
      <c r="D2332" s="209" t="s">
        <v>794</v>
      </c>
      <c r="E2332" s="210">
        <v>4545</v>
      </c>
      <c r="F2332" s="211" t="s">
        <v>857</v>
      </c>
      <c r="G2332" s="231"/>
      <c r="H2332" s="89" t="s">
        <v>52</v>
      </c>
      <c r="I2332" s="90" t="s">
        <v>726</v>
      </c>
      <c r="J2332" s="90"/>
      <c r="K2332" s="90" t="s">
        <v>60</v>
      </c>
      <c r="L2332" s="90"/>
      <c r="M2332" s="91"/>
      <c r="N2332" s="312">
        <v>1</v>
      </c>
      <c r="O2332" s="313">
        <f>N2332/N$2331</f>
        <v>0.5</v>
      </c>
      <c r="P2332" s="104"/>
      <c r="Q2332" s="92"/>
      <c r="R2332" s="92"/>
      <c r="S2332" s="92"/>
      <c r="T2332" s="92"/>
      <c r="U2332" s="92"/>
      <c r="V2332" s="92"/>
      <c r="W2332" s="92">
        <v>1</v>
      </c>
      <c r="X2332" s="109">
        <f>P2332*P$7+Q2332*Q$7+R2332*R$7+S2332*S$7+T2332*T$7+U2332*U$7+V2332*V$7+W2332*W$7</f>
        <v>25000</v>
      </c>
      <c r="Y2332" s="83"/>
      <c r="Z2332" s="110">
        <f>X2332*$O2332</f>
        <v>12500</v>
      </c>
      <c r="AA2332" s="111"/>
      <c r="AB2332" s="92"/>
      <c r="AC2332" s="92"/>
      <c r="AD2332" s="92"/>
      <c r="AE2332" s="92"/>
      <c r="AF2332" s="92"/>
      <c r="AG2332" s="92"/>
      <c r="AH2332" s="92"/>
      <c r="AI2332" s="109">
        <f>AB2332*AB$7+AC2332*AC$7+AD2332*AD$7+AE2332*AE$7+AF2332*AF$7+AG2332*AG$7+AH2332*AH$7</f>
        <v>0</v>
      </c>
      <c r="AJ2332" s="83"/>
      <c r="AK2332" s="110">
        <f>AI2332*$O2332</f>
        <v>0</v>
      </c>
      <c r="AL2332" s="111"/>
      <c r="AM2332" s="92"/>
      <c r="AN2332" s="92"/>
      <c r="AO2332" s="92"/>
      <c r="AP2332" s="92">
        <v>1</v>
      </c>
      <c r="AQ2332" s="92"/>
      <c r="AR2332" s="92"/>
      <c r="AS2332" s="92"/>
      <c r="AT2332" s="92"/>
      <c r="AU2332" s="92"/>
      <c r="AV2332" s="109">
        <f>AM2332*AM$7+AN2332*AN$7+AO2332*AO$7+AP2332*AP$7+AQ2332*AQ$7+AR2332*AR$7+AS2332*AS$7+AT2332*AT$7+AU2332*AU$7</f>
        <v>100</v>
      </c>
      <c r="AW2332" s="75"/>
      <c r="AX2332" s="110">
        <f>AV2332*$O2332</f>
        <v>50</v>
      </c>
      <c r="AY2332" s="111"/>
      <c r="AZ2332" s="93"/>
      <c r="BA2332" s="94" t="s">
        <v>105</v>
      </c>
      <c r="BB2332" s="71"/>
      <c r="BC2332" s="54"/>
      <c r="BD2332" s="41">
        <v>4</v>
      </c>
      <c r="BE2332" s="52">
        <v>45</v>
      </c>
      <c r="BF2332" s="62">
        <v>4545</v>
      </c>
      <c r="BG2332" s="280" t="s">
        <v>52</v>
      </c>
    </row>
    <row r="2333" spans="1:59" s="63" customFormat="1" ht="12.75" x14ac:dyDescent="0.2">
      <c r="A2333" s="196">
        <v>4</v>
      </c>
      <c r="B2333" s="197" t="s">
        <v>422</v>
      </c>
      <c r="C2333" s="208">
        <v>45</v>
      </c>
      <c r="D2333" s="209" t="s">
        <v>794</v>
      </c>
      <c r="E2333" s="210">
        <v>4545</v>
      </c>
      <c r="F2333" s="211" t="s">
        <v>857</v>
      </c>
      <c r="G2333" s="231"/>
      <c r="H2333" s="89"/>
      <c r="I2333" s="90" t="s">
        <v>718</v>
      </c>
      <c r="J2333" s="90" t="s">
        <v>858</v>
      </c>
      <c r="K2333" s="90" t="s">
        <v>64</v>
      </c>
      <c r="L2333" s="90" t="s">
        <v>119</v>
      </c>
      <c r="M2333" s="91"/>
      <c r="N2333" s="312">
        <v>1</v>
      </c>
      <c r="O2333" s="313">
        <f>N2333/N$2331</f>
        <v>0.5</v>
      </c>
      <c r="P2333" s="104"/>
      <c r="Q2333" s="92"/>
      <c r="R2333" s="92"/>
      <c r="S2333" s="92"/>
      <c r="T2333" s="92"/>
      <c r="U2333" s="92"/>
      <c r="V2333" s="92"/>
      <c r="W2333" s="92"/>
      <c r="X2333" s="109">
        <f>P2333*P$7+Q2333*Q$7+R2333*R$7+S2333*S$7+T2333*T$7+U2333*U$7+V2333*V$7+W2333*W$7</f>
        <v>0</v>
      </c>
      <c r="Y2333" s="83"/>
      <c r="Z2333" s="110">
        <f>X2333*$O2333</f>
        <v>0</v>
      </c>
      <c r="AA2333" s="111"/>
      <c r="AB2333" s="92"/>
      <c r="AC2333" s="92"/>
      <c r="AD2333" s="92"/>
      <c r="AE2333" s="92"/>
      <c r="AF2333" s="92"/>
      <c r="AG2333" s="92"/>
      <c r="AH2333" s="92"/>
      <c r="AI2333" s="109">
        <f>AB2333*AB$7+AC2333*AC$7+AD2333*AD$7+AE2333*AE$7+AF2333*AF$7+AG2333*AG$7+AH2333*AH$7</f>
        <v>0</v>
      </c>
      <c r="AJ2333" s="83"/>
      <c r="AK2333" s="110">
        <f>AI2333*$O2333</f>
        <v>0</v>
      </c>
      <c r="AL2333" s="111"/>
      <c r="AM2333" s="92"/>
      <c r="AN2333" s="92"/>
      <c r="AO2333" s="92"/>
      <c r="AP2333" s="92"/>
      <c r="AQ2333" s="92"/>
      <c r="AR2333" s="92"/>
      <c r="AS2333" s="92">
        <v>1</v>
      </c>
      <c r="AT2333" s="92"/>
      <c r="AU2333" s="92"/>
      <c r="AV2333" s="109">
        <f>AM2333*AM$7+AN2333*AN$7+AO2333*AO$7+AP2333*AP$7+AQ2333*AQ$7+AR2333*AR$7+AS2333*AS$7+AT2333*AT$7+AU2333*AU$7</f>
        <v>1000</v>
      </c>
      <c r="AW2333" s="75"/>
      <c r="AX2333" s="110">
        <f>AV2333*$O2333</f>
        <v>500</v>
      </c>
      <c r="AY2333" s="111"/>
      <c r="AZ2333" s="93"/>
      <c r="BA2333" s="94" t="s">
        <v>554</v>
      </c>
      <c r="BB2333" s="71"/>
      <c r="BC2333" s="54"/>
      <c r="BD2333" s="41">
        <v>4</v>
      </c>
      <c r="BE2333" s="52">
        <v>45</v>
      </c>
      <c r="BF2333" s="62">
        <v>4545</v>
      </c>
      <c r="BG2333" s="280" t="s">
        <v>52</v>
      </c>
    </row>
    <row r="2334" spans="1:59" s="63" customFormat="1" ht="12.75" x14ac:dyDescent="0.2">
      <c r="A2334" s="196">
        <v>4</v>
      </c>
      <c r="B2334" s="197" t="s">
        <v>422</v>
      </c>
      <c r="C2334" s="208">
        <v>45</v>
      </c>
      <c r="D2334" s="209" t="s">
        <v>794</v>
      </c>
      <c r="E2334" s="210">
        <v>4545</v>
      </c>
      <c r="F2334" s="211" t="s">
        <v>857</v>
      </c>
      <c r="G2334" s="231"/>
      <c r="H2334" s="89"/>
      <c r="I2334" s="219"/>
      <c r="J2334" s="90"/>
      <c r="K2334" s="90"/>
      <c r="L2334" s="90"/>
      <c r="M2334" s="91"/>
      <c r="N2334" s="247"/>
      <c r="O2334" s="306"/>
      <c r="P2334" s="104"/>
      <c r="Q2334" s="92"/>
      <c r="R2334" s="92"/>
      <c r="S2334" s="92"/>
      <c r="T2334" s="92"/>
      <c r="U2334" s="92"/>
      <c r="V2334" s="92"/>
      <c r="W2334" s="92"/>
      <c r="X2334" s="75"/>
      <c r="Y2334" s="83"/>
      <c r="Z2334" s="83"/>
      <c r="AA2334" s="83"/>
      <c r="AB2334" s="92"/>
      <c r="AC2334" s="92"/>
      <c r="AD2334" s="92"/>
      <c r="AE2334" s="92"/>
      <c r="AF2334" s="92"/>
      <c r="AG2334" s="92"/>
      <c r="AH2334" s="92"/>
      <c r="AI2334" s="75"/>
      <c r="AJ2334" s="83"/>
      <c r="AK2334" s="83"/>
      <c r="AL2334" s="83"/>
      <c r="AM2334" s="92"/>
      <c r="AN2334" s="92"/>
      <c r="AO2334" s="92"/>
      <c r="AP2334" s="92"/>
      <c r="AQ2334" s="92"/>
      <c r="AR2334" s="92"/>
      <c r="AS2334" s="92"/>
      <c r="AT2334" s="92"/>
      <c r="AU2334" s="92"/>
      <c r="AV2334" s="75"/>
      <c r="AW2334" s="75"/>
      <c r="AX2334" s="83"/>
      <c r="AY2334" s="83"/>
      <c r="AZ2334" s="93"/>
      <c r="BA2334" s="94"/>
      <c r="BB2334" s="71"/>
      <c r="BC2334" s="54"/>
      <c r="BD2334" s="41">
        <v>4</v>
      </c>
      <c r="BE2334" s="52">
        <v>45</v>
      </c>
      <c r="BF2334" s="62">
        <v>4545</v>
      </c>
      <c r="BG2334" s="280" t="s">
        <v>52</v>
      </c>
    </row>
    <row r="2335" spans="1:59" s="63" customFormat="1" ht="12.75" x14ac:dyDescent="0.2">
      <c r="A2335" s="196">
        <v>4</v>
      </c>
      <c r="B2335" s="197" t="s">
        <v>422</v>
      </c>
      <c r="C2335" s="208">
        <v>45</v>
      </c>
      <c r="D2335" s="209" t="s">
        <v>794</v>
      </c>
      <c r="E2335" s="210">
        <v>4545</v>
      </c>
      <c r="F2335" s="211" t="s">
        <v>857</v>
      </c>
      <c r="G2335" s="231"/>
      <c r="H2335" s="65"/>
      <c r="I2335" s="222"/>
      <c r="J2335" s="66"/>
      <c r="K2335" s="66"/>
      <c r="L2335" s="66"/>
      <c r="M2335" s="64"/>
      <c r="N2335" s="304"/>
      <c r="O2335" s="305"/>
      <c r="P2335" s="127"/>
      <c r="Q2335" s="67"/>
      <c r="R2335" s="67"/>
      <c r="S2335" s="67"/>
      <c r="T2335" s="67"/>
      <c r="U2335" s="67"/>
      <c r="V2335" s="67"/>
      <c r="W2335" s="67"/>
      <c r="X2335" s="67"/>
      <c r="Y2335" s="68"/>
      <c r="Z2335" s="68"/>
      <c r="AA2335" s="68"/>
      <c r="AB2335" s="67"/>
      <c r="AC2335" s="67"/>
      <c r="AD2335" s="67"/>
      <c r="AE2335" s="67"/>
      <c r="AF2335" s="67"/>
      <c r="AG2335" s="67"/>
      <c r="AH2335" s="67"/>
      <c r="AI2335" s="67"/>
      <c r="AJ2335" s="68"/>
      <c r="AK2335" s="68"/>
      <c r="AL2335" s="68"/>
      <c r="AM2335" s="67"/>
      <c r="AN2335" s="67"/>
      <c r="AO2335" s="67"/>
      <c r="AP2335" s="67"/>
      <c r="AQ2335" s="67"/>
      <c r="AR2335" s="67"/>
      <c r="AS2335" s="67"/>
      <c r="AT2335" s="67"/>
      <c r="AU2335" s="67"/>
      <c r="AV2335" s="67"/>
      <c r="AW2335" s="67"/>
      <c r="AX2335" s="68"/>
      <c r="AY2335" s="68"/>
      <c r="AZ2335" s="69"/>
      <c r="BA2335" s="70"/>
      <c r="BB2335" s="71"/>
      <c r="BC2335" s="54"/>
      <c r="BD2335" s="41">
        <v>4</v>
      </c>
      <c r="BE2335" s="52">
        <v>45</v>
      </c>
      <c r="BF2335" s="62">
        <v>4545</v>
      </c>
      <c r="BG2335" s="275"/>
    </row>
    <row r="2336" spans="1:59" s="63" customFormat="1" ht="12.75" x14ac:dyDescent="0.2">
      <c r="A2336" s="196">
        <v>4</v>
      </c>
      <c r="B2336" s="197" t="s">
        <v>422</v>
      </c>
      <c r="C2336" s="208">
        <v>45</v>
      </c>
      <c r="D2336" s="209" t="s">
        <v>794</v>
      </c>
      <c r="E2336" s="210">
        <v>4545</v>
      </c>
      <c r="F2336" s="211" t="s">
        <v>857</v>
      </c>
      <c r="G2336" s="230"/>
      <c r="H2336" s="56"/>
      <c r="I2336" s="221"/>
      <c r="J2336" s="57"/>
      <c r="K2336" s="57"/>
      <c r="L2336" s="57"/>
      <c r="M2336" s="55"/>
      <c r="N2336" s="303"/>
      <c r="O2336" s="245"/>
      <c r="P2336" s="122"/>
      <c r="Q2336" s="58"/>
      <c r="R2336" s="58"/>
      <c r="S2336" s="58"/>
      <c r="T2336" s="58"/>
      <c r="U2336" s="58"/>
      <c r="V2336" s="58"/>
      <c r="W2336" s="58"/>
      <c r="X2336" s="58"/>
      <c r="Y2336" s="59"/>
      <c r="Z2336" s="59"/>
      <c r="AA2336" s="59"/>
      <c r="AB2336" s="58"/>
      <c r="AC2336" s="58"/>
      <c r="AD2336" s="58"/>
      <c r="AE2336" s="58"/>
      <c r="AF2336" s="58"/>
      <c r="AG2336" s="58"/>
      <c r="AH2336" s="58"/>
      <c r="AI2336" s="58"/>
      <c r="AJ2336" s="59"/>
      <c r="AK2336" s="59"/>
      <c r="AL2336" s="59"/>
      <c r="AM2336" s="58"/>
      <c r="AN2336" s="58"/>
      <c r="AO2336" s="58"/>
      <c r="AP2336" s="58"/>
      <c r="AQ2336" s="58"/>
      <c r="AR2336" s="58"/>
      <c r="AS2336" s="58"/>
      <c r="AT2336" s="58"/>
      <c r="AU2336" s="58"/>
      <c r="AV2336" s="58"/>
      <c r="AW2336" s="58"/>
      <c r="AX2336" s="59"/>
      <c r="AY2336" s="59"/>
      <c r="AZ2336" s="60"/>
      <c r="BA2336" s="61"/>
      <c r="BB2336" s="54"/>
      <c r="BC2336" s="54"/>
      <c r="BD2336" s="41">
        <v>4</v>
      </c>
      <c r="BE2336" s="52">
        <v>45</v>
      </c>
      <c r="BF2336" s="62">
        <v>4545</v>
      </c>
      <c r="BG2336" s="274"/>
    </row>
    <row r="2337" spans="1:59" x14ac:dyDescent="0.25">
      <c r="A2337" s="196">
        <v>4</v>
      </c>
      <c r="B2337" s="197" t="s">
        <v>422</v>
      </c>
      <c r="C2337" s="208">
        <v>45</v>
      </c>
      <c r="D2337" s="209" t="s">
        <v>794</v>
      </c>
      <c r="E2337" s="212">
        <v>4571</v>
      </c>
      <c r="F2337" s="213" t="s">
        <v>859</v>
      </c>
      <c r="G2337" s="234"/>
      <c r="H2337" s="138"/>
      <c r="I2337" s="224"/>
      <c r="J2337" s="98"/>
      <c r="K2337" s="98"/>
      <c r="L2337" s="98"/>
      <c r="M2337" s="137"/>
      <c r="N2337" s="322"/>
      <c r="O2337" s="323"/>
      <c r="P2337" s="139"/>
      <c r="Q2337" s="139"/>
      <c r="R2337" s="139"/>
      <c r="S2337" s="139"/>
      <c r="T2337" s="139"/>
      <c r="U2337" s="139"/>
      <c r="V2337" s="139"/>
      <c r="W2337" s="139"/>
      <c r="X2337" s="139"/>
      <c r="Y2337" s="100"/>
      <c r="Z2337" s="125"/>
      <c r="AA2337" s="125"/>
      <c r="AB2337" s="139"/>
      <c r="AC2337" s="139"/>
      <c r="AD2337" s="139"/>
      <c r="AE2337" s="139"/>
      <c r="AF2337" s="139"/>
      <c r="AG2337" s="139"/>
      <c r="AH2337" s="139"/>
      <c r="AI2337" s="139"/>
      <c r="AJ2337" s="100"/>
      <c r="AK2337" s="125"/>
      <c r="AL2337" s="125"/>
      <c r="AM2337" s="139"/>
      <c r="AN2337" s="139"/>
      <c r="AO2337" s="139"/>
      <c r="AP2337" s="139"/>
      <c r="AQ2337" s="139"/>
      <c r="AR2337" s="139"/>
      <c r="AS2337" s="139"/>
      <c r="AT2337" s="139"/>
      <c r="AU2337" s="139"/>
      <c r="AV2337" s="139"/>
      <c r="AW2337" s="99"/>
      <c r="AX2337" s="125"/>
      <c r="AY2337" s="100"/>
      <c r="AZ2337" s="140"/>
      <c r="BA2337" s="141"/>
      <c r="BB2337" s="136"/>
      <c r="BC2337" s="136"/>
      <c r="BD2337" s="41">
        <v>4</v>
      </c>
      <c r="BE2337" s="52">
        <v>45</v>
      </c>
      <c r="BF2337" s="103">
        <v>4571</v>
      </c>
      <c r="BG2337" s="283"/>
    </row>
    <row r="2338" spans="1:59" s="63" customFormat="1" ht="12.75" x14ac:dyDescent="0.2">
      <c r="A2338" s="196">
        <v>4</v>
      </c>
      <c r="B2338" s="197" t="s">
        <v>422</v>
      </c>
      <c r="C2338" s="208">
        <v>45</v>
      </c>
      <c r="D2338" s="209" t="s">
        <v>794</v>
      </c>
      <c r="E2338" s="212">
        <v>4571</v>
      </c>
      <c r="F2338" s="213" t="s">
        <v>859</v>
      </c>
      <c r="G2338" s="232"/>
      <c r="H2338" s="97"/>
      <c r="I2338" s="224"/>
      <c r="J2338" s="98"/>
      <c r="K2338" s="98"/>
      <c r="L2338" s="98"/>
      <c r="M2338" s="96"/>
      <c r="N2338" s="307"/>
      <c r="O2338" s="246"/>
      <c r="P2338" s="124"/>
      <c r="Q2338" s="99"/>
      <c r="R2338" s="99"/>
      <c r="S2338" s="99"/>
      <c r="T2338" s="99"/>
      <c r="U2338" s="99"/>
      <c r="V2338" s="99"/>
      <c r="W2338" s="99"/>
      <c r="X2338" s="99"/>
      <c r="Y2338" s="100"/>
      <c r="Z2338" s="100"/>
      <c r="AA2338" s="100"/>
      <c r="AB2338" s="99"/>
      <c r="AC2338" s="99"/>
      <c r="AD2338" s="99"/>
      <c r="AE2338" s="99"/>
      <c r="AF2338" s="99"/>
      <c r="AG2338" s="99"/>
      <c r="AH2338" s="99"/>
      <c r="AI2338" s="99"/>
      <c r="AJ2338" s="100"/>
      <c r="AK2338" s="100"/>
      <c r="AL2338" s="100"/>
      <c r="AM2338" s="99"/>
      <c r="AN2338" s="99"/>
      <c r="AO2338" s="99"/>
      <c r="AP2338" s="99"/>
      <c r="AQ2338" s="99"/>
      <c r="AR2338" s="99"/>
      <c r="AS2338" s="99"/>
      <c r="AT2338" s="99"/>
      <c r="AU2338" s="99"/>
      <c r="AV2338" s="99"/>
      <c r="AW2338" s="99"/>
      <c r="AX2338" s="100"/>
      <c r="AY2338" s="100"/>
      <c r="AZ2338" s="101"/>
      <c r="BA2338" s="102"/>
      <c r="BB2338" s="95"/>
      <c r="BC2338" s="95"/>
      <c r="BD2338" s="41">
        <v>4</v>
      </c>
      <c r="BE2338" s="52">
        <v>45</v>
      </c>
      <c r="BF2338" s="103">
        <v>4571</v>
      </c>
      <c r="BG2338" s="277"/>
    </row>
    <row r="2339" spans="1:59" s="63" customFormat="1" ht="12.75" x14ac:dyDescent="0.2">
      <c r="A2339" s="196">
        <v>4</v>
      </c>
      <c r="B2339" s="197" t="s">
        <v>422</v>
      </c>
      <c r="C2339" s="208">
        <v>45</v>
      </c>
      <c r="D2339" s="209" t="s">
        <v>794</v>
      </c>
      <c r="E2339" s="212">
        <v>4571</v>
      </c>
      <c r="F2339" s="213" t="s">
        <v>859</v>
      </c>
      <c r="G2339" s="231"/>
      <c r="H2339" s="65"/>
      <c r="I2339" s="222"/>
      <c r="J2339" s="66"/>
      <c r="K2339" s="66"/>
      <c r="L2339" s="66"/>
      <c r="M2339" s="64"/>
      <c r="N2339" s="304"/>
      <c r="O2339" s="305"/>
      <c r="P2339" s="127"/>
      <c r="Q2339" s="67"/>
      <c r="R2339" s="67"/>
      <c r="S2339" s="67"/>
      <c r="T2339" s="67"/>
      <c r="U2339" s="67"/>
      <c r="V2339" s="67"/>
      <c r="W2339" s="67"/>
      <c r="X2339" s="67"/>
      <c r="Y2339" s="68"/>
      <c r="Z2339" s="68"/>
      <c r="AA2339" s="68"/>
      <c r="AB2339" s="67"/>
      <c r="AC2339" s="67"/>
      <c r="AD2339" s="67"/>
      <c r="AE2339" s="67"/>
      <c r="AF2339" s="67"/>
      <c r="AG2339" s="67"/>
      <c r="AH2339" s="67"/>
      <c r="AI2339" s="67"/>
      <c r="AJ2339" s="68"/>
      <c r="AK2339" s="68"/>
      <c r="AL2339" s="68"/>
      <c r="AM2339" s="67"/>
      <c r="AN2339" s="67"/>
      <c r="AO2339" s="67"/>
      <c r="AP2339" s="67"/>
      <c r="AQ2339" s="67"/>
      <c r="AR2339" s="67"/>
      <c r="AS2339" s="67"/>
      <c r="AT2339" s="67"/>
      <c r="AU2339" s="67"/>
      <c r="AV2339" s="67"/>
      <c r="AW2339" s="67"/>
      <c r="AX2339" s="68"/>
      <c r="AY2339" s="68"/>
      <c r="AZ2339" s="69"/>
      <c r="BA2339" s="70"/>
      <c r="BB2339" s="71"/>
      <c r="BC2339" s="95"/>
      <c r="BD2339" s="41">
        <v>4</v>
      </c>
      <c r="BE2339" s="52">
        <v>45</v>
      </c>
      <c r="BF2339" s="103">
        <v>4571</v>
      </c>
      <c r="BG2339" s="275"/>
    </row>
    <row r="2340" spans="1:59" s="63" customFormat="1" ht="12.75" x14ac:dyDescent="0.2">
      <c r="A2340" s="196">
        <v>4</v>
      </c>
      <c r="B2340" s="197" t="s">
        <v>422</v>
      </c>
      <c r="C2340" s="208">
        <v>45</v>
      </c>
      <c r="D2340" s="209" t="s">
        <v>794</v>
      </c>
      <c r="E2340" s="212">
        <v>4571</v>
      </c>
      <c r="F2340" s="213" t="s">
        <v>859</v>
      </c>
      <c r="G2340" s="231"/>
      <c r="H2340" s="72" t="s">
        <v>47</v>
      </c>
      <c r="I2340" s="223"/>
      <c r="J2340" s="73"/>
      <c r="K2340" s="73"/>
      <c r="L2340" s="73"/>
      <c r="M2340" s="74"/>
      <c r="N2340" s="247"/>
      <c r="O2340" s="306"/>
      <c r="P2340" s="105"/>
      <c r="Q2340" s="75"/>
      <c r="R2340" s="75"/>
      <c r="S2340" s="75"/>
      <c r="T2340" s="75"/>
      <c r="U2340" s="75"/>
      <c r="V2340" s="75"/>
      <c r="W2340" s="75"/>
      <c r="X2340" s="75"/>
      <c r="Y2340" s="76">
        <f>IF(ISNUMBER(VLOOKUP(Y2342,P$7:W$7,MATCH(Y2342,P$7:W$7))),VLOOKUP(Y2342,P$7:W$7,MATCH(Y2342,P$7:W$7)),IF(N2344=0,"No Data",IF(Y2342&gt;0,"&lt;100",0)))</f>
        <v>5000</v>
      </c>
      <c r="Z2340" s="77">
        <f>IF(ISNUMBER(VLOOKUP(Z2344,P$7:W$7,MATCH(Z2344,P$7:W$7))),VLOOKUP(Z2344,P$7:W$7,MATCH(Z2344,P$7:W$7)),IF(N2344=0,"No Data",IF(Z2344&gt;0,"&lt;100",0)))</f>
        <v>5000</v>
      </c>
      <c r="AA2340" s="106">
        <f>IF(ISNUMBER(Z2340),Z2340,0)</f>
        <v>5000</v>
      </c>
      <c r="AB2340" s="75"/>
      <c r="AC2340" s="75"/>
      <c r="AD2340" s="75"/>
      <c r="AE2340" s="75"/>
      <c r="AF2340" s="75"/>
      <c r="AG2340" s="75"/>
      <c r="AH2340" s="75"/>
      <c r="AI2340" s="75"/>
      <c r="AJ2340" s="76">
        <f>IF(ISNUMBER(VLOOKUP(AJ2342,AB$7:AH$7,MATCH(AJ2342,AB$7:AH$7))),VLOOKUP(AJ2342,AB$7:AH$7,MATCH(AJ2342,AB$7:AH$7)),IF(N2344=0,"No Data",IF(AJ2342&gt;0,"&lt;50",0)))</f>
        <v>0</v>
      </c>
      <c r="AK2340" s="77">
        <f>IF(ISNUMBER(VLOOKUP(AK2344,AB$7:AH$7,MATCH(AK2344,AB$7:AH$7))),VLOOKUP(AK2344,AB$7:AH$7,MATCH(AK2344,AB$7:AH$7)),IF(N2344=0,"No Data",IF(AK2344&gt;0,"&lt;50",0)))</f>
        <v>0</v>
      </c>
      <c r="AL2340" s="106">
        <f>IF(ISNUMBER(AK2340),AK2340,0)</f>
        <v>0</v>
      </c>
      <c r="AM2340" s="75"/>
      <c r="AN2340" s="75"/>
      <c r="AO2340" s="75"/>
      <c r="AP2340" s="75"/>
      <c r="AQ2340" s="75"/>
      <c r="AR2340" s="75"/>
      <c r="AS2340" s="75"/>
      <c r="AT2340" s="75"/>
      <c r="AU2340" s="75"/>
      <c r="AV2340" s="75"/>
      <c r="AW2340" s="76">
        <f>IF(ISNUMBER(VLOOKUP(AW2342,AM$7:AU$7,MATCH(AW2342,AM$7:AU$7))),VLOOKUP(AW2342,AM$7:AU$7,MATCH(AW2342,AM$7:AU$7)),IF(N2344=0,"No Data",IF(AW2342&gt;0,"&lt;10",0)))</f>
        <v>250</v>
      </c>
      <c r="AX2340" s="77">
        <f>IF(ISNUMBER(VLOOKUP(AX2344,AM$7:AU$7,MATCH(AX2344,AM$7:AU$7))),VLOOKUP(AX2344,AM$7:AU$7,MATCH(AX2344,AM$7:AU$7)),IF(N2344=0,"No Data",IF(AX2344&gt;0,"&lt;10",0)))</f>
        <v>250</v>
      </c>
      <c r="AY2340" s="106">
        <f>IF(ISNUMBER(AX2340),AX2340,0)</f>
        <v>250</v>
      </c>
      <c r="AZ2340" s="79"/>
      <c r="BA2340" s="80"/>
      <c r="BB2340" s="71"/>
      <c r="BC2340" s="95"/>
      <c r="BD2340" s="41">
        <v>4</v>
      </c>
      <c r="BE2340" s="52">
        <v>45</v>
      </c>
      <c r="BF2340" s="103">
        <v>4571</v>
      </c>
      <c r="BG2340" s="276" t="s">
        <v>47</v>
      </c>
    </row>
    <row r="2341" spans="1:59" s="63" customFormat="1" ht="12.75" x14ac:dyDescent="0.2">
      <c r="A2341" s="196">
        <v>4</v>
      </c>
      <c r="B2341" s="197" t="s">
        <v>422</v>
      </c>
      <c r="C2341" s="208">
        <v>45</v>
      </c>
      <c r="D2341" s="209" t="s">
        <v>794</v>
      </c>
      <c r="E2341" s="212">
        <v>4571</v>
      </c>
      <c r="F2341" s="213" t="s">
        <v>859</v>
      </c>
      <c r="G2341" s="231"/>
      <c r="H2341" s="81" t="s">
        <v>48</v>
      </c>
      <c r="I2341" s="223"/>
      <c r="J2341" s="73"/>
      <c r="K2341" s="73"/>
      <c r="L2341" s="73"/>
      <c r="M2341" s="74"/>
      <c r="N2341" s="247"/>
      <c r="O2341" s="306"/>
      <c r="P2341" s="105"/>
      <c r="Q2341" s="75"/>
      <c r="R2341" s="75"/>
      <c r="S2341" s="75"/>
      <c r="T2341" s="75"/>
      <c r="U2341" s="75"/>
      <c r="V2341" s="75"/>
      <c r="W2341" s="75"/>
      <c r="X2341" s="75"/>
      <c r="Y2341" s="82">
        <f>MIN(X2345:X2350)</f>
        <v>0</v>
      </c>
      <c r="Z2341" s="83"/>
      <c r="AA2341" s="83"/>
      <c r="AB2341" s="75"/>
      <c r="AC2341" s="75"/>
      <c r="AD2341" s="75"/>
      <c r="AE2341" s="75"/>
      <c r="AF2341" s="75"/>
      <c r="AG2341" s="75"/>
      <c r="AH2341" s="75"/>
      <c r="AI2341" s="75"/>
      <c r="AJ2341" s="82">
        <f>MIN(AI2345:AI2350)</f>
        <v>0</v>
      </c>
      <c r="AK2341" s="83"/>
      <c r="AL2341" s="83"/>
      <c r="AM2341" s="75"/>
      <c r="AN2341" s="75"/>
      <c r="AO2341" s="75"/>
      <c r="AP2341" s="75"/>
      <c r="AQ2341" s="75"/>
      <c r="AR2341" s="75"/>
      <c r="AS2341" s="75"/>
      <c r="AT2341" s="75"/>
      <c r="AU2341" s="75"/>
      <c r="AV2341" s="75"/>
      <c r="AW2341" s="82">
        <f>MIN(AV2345:AV2350)</f>
        <v>100</v>
      </c>
      <c r="AX2341" s="83"/>
      <c r="AY2341" s="83"/>
      <c r="AZ2341" s="79"/>
      <c r="BA2341" s="80"/>
      <c r="BB2341" s="71"/>
      <c r="BC2341" s="95"/>
      <c r="BD2341" s="41">
        <v>4</v>
      </c>
      <c r="BE2341" s="52">
        <v>45</v>
      </c>
      <c r="BF2341" s="103">
        <v>4571</v>
      </c>
      <c r="BG2341" s="278" t="s">
        <v>48</v>
      </c>
    </row>
    <row r="2342" spans="1:59" s="63" customFormat="1" ht="12.75" x14ac:dyDescent="0.2">
      <c r="A2342" s="196">
        <v>4</v>
      </c>
      <c r="B2342" s="197" t="s">
        <v>422</v>
      </c>
      <c r="C2342" s="208">
        <v>45</v>
      </c>
      <c r="D2342" s="209" t="s">
        <v>794</v>
      </c>
      <c r="E2342" s="212">
        <v>4571</v>
      </c>
      <c r="F2342" s="213" t="s">
        <v>859</v>
      </c>
      <c r="G2342" s="231"/>
      <c r="H2342" s="81" t="s">
        <v>49</v>
      </c>
      <c r="I2342" s="223"/>
      <c r="J2342" s="73"/>
      <c r="K2342" s="73"/>
      <c r="L2342" s="73"/>
      <c r="M2342" s="74"/>
      <c r="N2342" s="247"/>
      <c r="O2342" s="306"/>
      <c r="P2342" s="105"/>
      <c r="Q2342" s="75"/>
      <c r="R2342" s="75"/>
      <c r="S2342" s="75"/>
      <c r="T2342" s="75"/>
      <c r="U2342" s="75"/>
      <c r="V2342" s="75"/>
      <c r="W2342" s="75"/>
      <c r="X2342" s="75"/>
      <c r="Y2342" s="84">
        <f>IF(ISNUMBER(AVERAGE(X2345:X2350)),AVERAGE(X2345:X2350),0)</f>
        <v>8350</v>
      </c>
      <c r="Z2342" s="83"/>
      <c r="AA2342" s="83"/>
      <c r="AB2342" s="75"/>
      <c r="AC2342" s="75"/>
      <c r="AD2342" s="75"/>
      <c r="AE2342" s="75"/>
      <c r="AF2342" s="75"/>
      <c r="AG2342" s="75"/>
      <c r="AH2342" s="75"/>
      <c r="AI2342" s="75"/>
      <c r="AJ2342" s="84">
        <f>IF(ISNUMBER(AVERAGE(AI2345:AI2350)),AVERAGE(AI2345:AI2350),0)</f>
        <v>0</v>
      </c>
      <c r="AK2342" s="83"/>
      <c r="AL2342" s="83"/>
      <c r="AM2342" s="75"/>
      <c r="AN2342" s="75"/>
      <c r="AO2342" s="75"/>
      <c r="AP2342" s="75"/>
      <c r="AQ2342" s="75"/>
      <c r="AR2342" s="75"/>
      <c r="AS2342" s="75"/>
      <c r="AT2342" s="75"/>
      <c r="AU2342" s="75"/>
      <c r="AV2342" s="75"/>
      <c r="AW2342" s="84">
        <f>IF(ISNUMBER(AVERAGE(AV2345:AV2350)),AVERAGE(AV2345:AV2350),0)</f>
        <v>466.66666666666669</v>
      </c>
      <c r="AX2342" s="83"/>
      <c r="AY2342" s="83"/>
      <c r="AZ2342" s="79"/>
      <c r="BA2342" s="80"/>
      <c r="BB2342" s="71"/>
      <c r="BC2342" s="95"/>
      <c r="BD2342" s="41">
        <v>4</v>
      </c>
      <c r="BE2342" s="52">
        <v>45</v>
      </c>
      <c r="BF2342" s="103">
        <v>4571</v>
      </c>
      <c r="BG2342" s="278" t="s">
        <v>49</v>
      </c>
    </row>
    <row r="2343" spans="1:59" s="63" customFormat="1" ht="12.75" x14ac:dyDescent="0.2">
      <c r="A2343" s="196">
        <v>4</v>
      </c>
      <c r="B2343" s="197" t="s">
        <v>422</v>
      </c>
      <c r="C2343" s="208">
        <v>45</v>
      </c>
      <c r="D2343" s="209" t="s">
        <v>794</v>
      </c>
      <c r="E2343" s="212">
        <v>4571</v>
      </c>
      <c r="F2343" s="213" t="s">
        <v>859</v>
      </c>
      <c r="G2343" s="231"/>
      <c r="H2343" s="81" t="s">
        <v>50</v>
      </c>
      <c r="I2343" s="223"/>
      <c r="J2343" s="73"/>
      <c r="K2343" s="73"/>
      <c r="L2343" s="73"/>
      <c r="M2343" s="74"/>
      <c r="N2343" s="247"/>
      <c r="O2343" s="306"/>
      <c r="P2343" s="105"/>
      <c r="Q2343" s="75"/>
      <c r="R2343" s="75"/>
      <c r="S2343" s="75"/>
      <c r="T2343" s="75"/>
      <c r="U2343" s="75"/>
      <c r="V2343" s="75"/>
      <c r="W2343" s="75"/>
      <c r="X2343" s="75"/>
      <c r="Y2343" s="84">
        <f>MAX(X2345:X2350)</f>
        <v>25000</v>
      </c>
      <c r="Z2343" s="83"/>
      <c r="AA2343" s="83"/>
      <c r="AB2343" s="75"/>
      <c r="AC2343" s="75"/>
      <c r="AD2343" s="75"/>
      <c r="AE2343" s="75"/>
      <c r="AF2343" s="75"/>
      <c r="AG2343" s="75"/>
      <c r="AH2343" s="75"/>
      <c r="AI2343" s="75"/>
      <c r="AJ2343" s="84">
        <f>MAX(AI2345:AI2350)</f>
        <v>0</v>
      </c>
      <c r="AK2343" s="83"/>
      <c r="AL2343" s="83"/>
      <c r="AM2343" s="75"/>
      <c r="AN2343" s="75"/>
      <c r="AO2343" s="75"/>
      <c r="AP2343" s="75"/>
      <c r="AQ2343" s="75"/>
      <c r="AR2343" s="75"/>
      <c r="AS2343" s="75"/>
      <c r="AT2343" s="75"/>
      <c r="AU2343" s="75"/>
      <c r="AV2343" s="75"/>
      <c r="AW2343" s="84">
        <f>MAX(AV2345:AV2350)</f>
        <v>1000</v>
      </c>
      <c r="AX2343" s="83"/>
      <c r="AY2343" s="83"/>
      <c r="AZ2343" s="79"/>
      <c r="BA2343" s="80"/>
      <c r="BB2343" s="71"/>
      <c r="BC2343" s="95"/>
      <c r="BD2343" s="41">
        <v>4</v>
      </c>
      <c r="BE2343" s="52">
        <v>45</v>
      </c>
      <c r="BF2343" s="103">
        <v>4571</v>
      </c>
      <c r="BG2343" s="278" t="s">
        <v>50</v>
      </c>
    </row>
    <row r="2344" spans="1:59" s="63" customFormat="1" ht="12.75" x14ac:dyDescent="0.2">
      <c r="A2344" s="196">
        <v>4</v>
      </c>
      <c r="B2344" s="197" t="s">
        <v>422</v>
      </c>
      <c r="C2344" s="208">
        <v>45</v>
      </c>
      <c r="D2344" s="209" t="s">
        <v>794</v>
      </c>
      <c r="E2344" s="212">
        <v>4571</v>
      </c>
      <c r="F2344" s="213" t="s">
        <v>859</v>
      </c>
      <c r="G2344" s="231"/>
      <c r="H2344" s="85" t="s">
        <v>51</v>
      </c>
      <c r="I2344" s="223"/>
      <c r="J2344" s="73"/>
      <c r="K2344" s="73"/>
      <c r="L2344" s="73"/>
      <c r="M2344" s="74"/>
      <c r="N2344" s="248">
        <f>SUM(N2345:N2350)</f>
        <v>6</v>
      </c>
      <c r="O2344" s="293">
        <f>SUM(O2345:O2350)</f>
        <v>0.99999999999999989</v>
      </c>
      <c r="P2344" s="292"/>
      <c r="Q2344" s="87"/>
      <c r="R2344" s="87"/>
      <c r="S2344" s="87"/>
      <c r="T2344" s="87"/>
      <c r="U2344" s="87"/>
      <c r="V2344" s="87"/>
      <c r="W2344" s="87"/>
      <c r="X2344" s="87"/>
      <c r="Y2344" s="88"/>
      <c r="Z2344" s="86">
        <f>SUM(Z2345:Z2350)</f>
        <v>8350</v>
      </c>
      <c r="AA2344" s="88"/>
      <c r="AB2344" s="87"/>
      <c r="AC2344" s="87"/>
      <c r="AD2344" s="87"/>
      <c r="AE2344" s="87"/>
      <c r="AF2344" s="87"/>
      <c r="AG2344" s="87"/>
      <c r="AH2344" s="87"/>
      <c r="AI2344" s="87"/>
      <c r="AJ2344" s="88"/>
      <c r="AK2344" s="86">
        <f>SUM(AK2345:AK2350)</f>
        <v>0</v>
      </c>
      <c r="AL2344" s="88"/>
      <c r="AM2344" s="87"/>
      <c r="AN2344" s="87"/>
      <c r="AO2344" s="87"/>
      <c r="AP2344" s="87"/>
      <c r="AQ2344" s="87"/>
      <c r="AR2344" s="87"/>
      <c r="AS2344" s="87"/>
      <c r="AT2344" s="87"/>
      <c r="AU2344" s="87"/>
      <c r="AV2344" s="87"/>
      <c r="AW2344" s="112"/>
      <c r="AX2344" s="86">
        <f>SUM(AX2345:AX2350)</f>
        <v>466.66666666666663</v>
      </c>
      <c r="AY2344" s="88"/>
      <c r="AZ2344" s="79"/>
      <c r="BA2344" s="80"/>
      <c r="BB2344" s="71"/>
      <c r="BC2344" s="95"/>
      <c r="BD2344" s="41">
        <v>4</v>
      </c>
      <c r="BE2344" s="52">
        <v>45</v>
      </c>
      <c r="BF2344" s="103">
        <v>4571</v>
      </c>
      <c r="BG2344" s="279" t="s">
        <v>51</v>
      </c>
    </row>
    <row r="2345" spans="1:59" s="63" customFormat="1" ht="12.75" x14ac:dyDescent="0.2">
      <c r="A2345" s="196">
        <v>4</v>
      </c>
      <c r="B2345" s="197" t="s">
        <v>422</v>
      </c>
      <c r="C2345" s="208">
        <v>45</v>
      </c>
      <c r="D2345" s="209" t="s">
        <v>794</v>
      </c>
      <c r="E2345" s="212">
        <v>4571</v>
      </c>
      <c r="F2345" s="213" t="s">
        <v>859</v>
      </c>
      <c r="G2345" s="231"/>
      <c r="H2345" s="89" t="s">
        <v>52</v>
      </c>
      <c r="I2345" s="90" t="s">
        <v>819</v>
      </c>
      <c r="J2345" s="90" t="s">
        <v>860</v>
      </c>
      <c r="K2345" s="90" t="s">
        <v>64</v>
      </c>
      <c r="L2345" s="90" t="s">
        <v>528</v>
      </c>
      <c r="M2345" s="91"/>
      <c r="N2345" s="312">
        <v>1</v>
      </c>
      <c r="O2345" s="313">
        <f t="shared" ref="O2345:O2350" si="314">N2345/N$2344</f>
        <v>0.16666666666666666</v>
      </c>
      <c r="P2345" s="104"/>
      <c r="Q2345" s="92"/>
      <c r="R2345" s="92"/>
      <c r="S2345" s="92"/>
      <c r="T2345" s="92"/>
      <c r="U2345" s="92"/>
      <c r="V2345" s="92"/>
      <c r="W2345" s="92"/>
      <c r="X2345" s="109">
        <f t="shared" ref="X2345:X2350" si="315">P2345*P$7+Q2345*Q$7+R2345*R$7+S2345*S$7+T2345*T$7+U2345*U$7+V2345*V$7+W2345*W$7</f>
        <v>0</v>
      </c>
      <c r="Y2345" s="83"/>
      <c r="Z2345" s="110">
        <f t="shared" ref="Z2345:Z2350" si="316">X2345*$O2345</f>
        <v>0</v>
      </c>
      <c r="AA2345" s="111"/>
      <c r="AB2345" s="92"/>
      <c r="AC2345" s="92"/>
      <c r="AD2345" s="92"/>
      <c r="AE2345" s="92"/>
      <c r="AF2345" s="92"/>
      <c r="AG2345" s="92"/>
      <c r="AH2345" s="92"/>
      <c r="AI2345" s="109">
        <f t="shared" ref="AI2345:AI2350" si="317">AB2345*AB$7+AC2345*AC$7+AD2345*AD$7+AE2345*AE$7+AF2345*AF$7+AG2345*AG$7+AH2345*AH$7</f>
        <v>0</v>
      </c>
      <c r="AJ2345" s="83"/>
      <c r="AK2345" s="110">
        <f t="shared" ref="AK2345:AK2350" si="318">AI2345*$O2345</f>
        <v>0</v>
      </c>
      <c r="AL2345" s="111"/>
      <c r="AM2345" s="92"/>
      <c r="AN2345" s="92"/>
      <c r="AO2345" s="92"/>
      <c r="AP2345" s="92">
        <v>1</v>
      </c>
      <c r="AQ2345" s="92"/>
      <c r="AR2345" s="92"/>
      <c r="AS2345" s="92"/>
      <c r="AT2345" s="92"/>
      <c r="AU2345" s="92"/>
      <c r="AV2345" s="109">
        <f t="shared" ref="AV2345:AV2350" si="319">AM2345*AM$7+AN2345*AN$7+AO2345*AO$7+AP2345*AP$7+AQ2345*AQ$7+AR2345*AR$7+AS2345*AS$7+AT2345*AT$7+AU2345*AU$7</f>
        <v>100</v>
      </c>
      <c r="AW2345" s="75"/>
      <c r="AX2345" s="110">
        <f t="shared" ref="AX2345:AX2350" si="320">AV2345*$O2345</f>
        <v>16.666666666666664</v>
      </c>
      <c r="AY2345" s="83"/>
      <c r="AZ2345" s="93"/>
      <c r="BA2345" s="94" t="s">
        <v>105</v>
      </c>
      <c r="BB2345" s="71"/>
      <c r="BC2345" s="95"/>
      <c r="BD2345" s="41">
        <v>4</v>
      </c>
      <c r="BE2345" s="52">
        <v>45</v>
      </c>
      <c r="BF2345" s="103">
        <v>4571</v>
      </c>
      <c r="BG2345" s="280" t="s">
        <v>52</v>
      </c>
    </row>
    <row r="2346" spans="1:59" s="63" customFormat="1" ht="12.75" x14ac:dyDescent="0.2">
      <c r="A2346" s="196">
        <v>4</v>
      </c>
      <c r="B2346" s="197" t="s">
        <v>422</v>
      </c>
      <c r="C2346" s="208">
        <v>45</v>
      </c>
      <c r="D2346" s="209" t="s">
        <v>794</v>
      </c>
      <c r="E2346" s="212">
        <v>4571</v>
      </c>
      <c r="F2346" s="213" t="s">
        <v>859</v>
      </c>
      <c r="G2346" s="231"/>
      <c r="H2346" s="89"/>
      <c r="I2346" s="90" t="s">
        <v>821</v>
      </c>
      <c r="J2346" s="90"/>
      <c r="K2346" s="90" t="s">
        <v>64</v>
      </c>
      <c r="L2346" s="90" t="s">
        <v>119</v>
      </c>
      <c r="M2346" s="91"/>
      <c r="N2346" s="312">
        <v>1</v>
      </c>
      <c r="O2346" s="313">
        <f t="shared" si="314"/>
        <v>0.16666666666666666</v>
      </c>
      <c r="P2346" s="104"/>
      <c r="Q2346" s="92"/>
      <c r="R2346" s="92"/>
      <c r="S2346" s="92"/>
      <c r="T2346" s="92"/>
      <c r="U2346" s="92"/>
      <c r="V2346" s="92"/>
      <c r="W2346" s="92"/>
      <c r="X2346" s="109">
        <f t="shared" si="315"/>
        <v>0</v>
      </c>
      <c r="Y2346" s="83"/>
      <c r="Z2346" s="110">
        <f t="shared" si="316"/>
        <v>0</v>
      </c>
      <c r="AA2346" s="111"/>
      <c r="AB2346" s="92"/>
      <c r="AC2346" s="92"/>
      <c r="AD2346" s="92"/>
      <c r="AE2346" s="92"/>
      <c r="AF2346" s="92"/>
      <c r="AG2346" s="92"/>
      <c r="AH2346" s="92"/>
      <c r="AI2346" s="109">
        <f t="shared" si="317"/>
        <v>0</v>
      </c>
      <c r="AJ2346" s="83"/>
      <c r="AK2346" s="110">
        <f t="shared" si="318"/>
        <v>0</v>
      </c>
      <c r="AL2346" s="111"/>
      <c r="AM2346" s="92"/>
      <c r="AN2346" s="92"/>
      <c r="AO2346" s="92"/>
      <c r="AP2346" s="92"/>
      <c r="AQ2346" s="92"/>
      <c r="AR2346" s="92"/>
      <c r="AS2346" s="92">
        <v>1</v>
      </c>
      <c r="AT2346" s="92"/>
      <c r="AU2346" s="92"/>
      <c r="AV2346" s="109">
        <f t="shared" si="319"/>
        <v>1000</v>
      </c>
      <c r="AW2346" s="75"/>
      <c r="AX2346" s="110">
        <f t="shared" si="320"/>
        <v>166.66666666666666</v>
      </c>
      <c r="AY2346" s="111"/>
      <c r="AZ2346" s="93"/>
      <c r="BA2346" s="94" t="s">
        <v>554</v>
      </c>
      <c r="BB2346" s="71"/>
      <c r="BC2346" s="95"/>
      <c r="BD2346" s="41">
        <v>4</v>
      </c>
      <c r="BE2346" s="52">
        <v>45</v>
      </c>
      <c r="BF2346" s="103">
        <v>4571</v>
      </c>
      <c r="BG2346" s="280" t="s">
        <v>52</v>
      </c>
    </row>
    <row r="2347" spans="1:59" s="63" customFormat="1" ht="12.75" x14ac:dyDescent="0.2">
      <c r="A2347" s="196">
        <v>4</v>
      </c>
      <c r="B2347" s="197" t="s">
        <v>422</v>
      </c>
      <c r="C2347" s="208">
        <v>45</v>
      </c>
      <c r="D2347" s="209" t="s">
        <v>794</v>
      </c>
      <c r="E2347" s="212">
        <v>4571</v>
      </c>
      <c r="F2347" s="213" t="s">
        <v>859</v>
      </c>
      <c r="G2347" s="231"/>
      <c r="H2347" s="89"/>
      <c r="I2347" s="90" t="s">
        <v>826</v>
      </c>
      <c r="J2347" s="90"/>
      <c r="K2347" s="90" t="s">
        <v>64</v>
      </c>
      <c r="L2347" s="90" t="s">
        <v>76</v>
      </c>
      <c r="M2347" s="91"/>
      <c r="N2347" s="312">
        <v>1</v>
      </c>
      <c r="O2347" s="313">
        <f t="shared" si="314"/>
        <v>0.16666666666666666</v>
      </c>
      <c r="P2347" s="104">
        <v>1</v>
      </c>
      <c r="Q2347" s="92"/>
      <c r="R2347" s="92"/>
      <c r="S2347" s="92"/>
      <c r="T2347" s="92"/>
      <c r="U2347" s="92"/>
      <c r="V2347" s="92"/>
      <c r="W2347" s="92"/>
      <c r="X2347" s="109">
        <f t="shared" si="315"/>
        <v>100</v>
      </c>
      <c r="Y2347" s="83"/>
      <c r="Z2347" s="110">
        <f t="shared" si="316"/>
        <v>16.666666666666664</v>
      </c>
      <c r="AA2347" s="111"/>
      <c r="AB2347" s="92"/>
      <c r="AC2347" s="92"/>
      <c r="AD2347" s="92"/>
      <c r="AE2347" s="92"/>
      <c r="AF2347" s="92"/>
      <c r="AG2347" s="92"/>
      <c r="AH2347" s="92"/>
      <c r="AI2347" s="109">
        <f t="shared" si="317"/>
        <v>0</v>
      </c>
      <c r="AJ2347" s="83"/>
      <c r="AK2347" s="110">
        <f t="shared" si="318"/>
        <v>0</v>
      </c>
      <c r="AL2347" s="111"/>
      <c r="AM2347" s="92"/>
      <c r="AN2347" s="92"/>
      <c r="AO2347" s="92"/>
      <c r="AP2347" s="92"/>
      <c r="AQ2347" s="92"/>
      <c r="AR2347" s="92">
        <v>1</v>
      </c>
      <c r="AS2347" s="92"/>
      <c r="AT2347" s="92"/>
      <c r="AU2347" s="92"/>
      <c r="AV2347" s="109">
        <f t="shared" si="319"/>
        <v>500</v>
      </c>
      <c r="AW2347" s="75"/>
      <c r="AX2347" s="110">
        <f t="shared" si="320"/>
        <v>83.333333333333329</v>
      </c>
      <c r="AY2347" s="111"/>
      <c r="AZ2347" s="93"/>
      <c r="BA2347" s="94" t="s">
        <v>554</v>
      </c>
      <c r="BB2347" s="71"/>
      <c r="BC2347" s="95"/>
      <c r="BD2347" s="41">
        <v>4</v>
      </c>
      <c r="BE2347" s="52">
        <v>45</v>
      </c>
      <c r="BF2347" s="103">
        <v>4571</v>
      </c>
      <c r="BG2347" s="280" t="s">
        <v>52</v>
      </c>
    </row>
    <row r="2348" spans="1:59" s="63" customFormat="1" ht="12.75" x14ac:dyDescent="0.2">
      <c r="A2348" s="196">
        <v>4</v>
      </c>
      <c r="B2348" s="197" t="s">
        <v>422</v>
      </c>
      <c r="C2348" s="208">
        <v>45</v>
      </c>
      <c r="D2348" s="209" t="s">
        <v>794</v>
      </c>
      <c r="E2348" s="212">
        <v>4571</v>
      </c>
      <c r="F2348" s="213" t="s">
        <v>859</v>
      </c>
      <c r="G2348" s="231"/>
      <c r="H2348" s="89"/>
      <c r="I2348" s="90" t="s">
        <v>861</v>
      </c>
      <c r="J2348" s="90"/>
      <c r="K2348" s="90" t="s">
        <v>73</v>
      </c>
      <c r="L2348" s="90" t="s">
        <v>95</v>
      </c>
      <c r="M2348" s="91"/>
      <c r="N2348" s="312">
        <v>1</v>
      </c>
      <c r="O2348" s="313">
        <f t="shared" si="314"/>
        <v>0.16666666666666666</v>
      </c>
      <c r="P2348" s="104"/>
      <c r="Q2348" s="92"/>
      <c r="R2348" s="92"/>
      <c r="S2348" s="92"/>
      <c r="T2348" s="92"/>
      <c r="U2348" s="92"/>
      <c r="V2348" s="92"/>
      <c r="W2348" s="92">
        <v>1</v>
      </c>
      <c r="X2348" s="109">
        <f t="shared" si="315"/>
        <v>25000</v>
      </c>
      <c r="Y2348" s="83"/>
      <c r="Z2348" s="110">
        <f t="shared" si="316"/>
        <v>4166.6666666666661</v>
      </c>
      <c r="AA2348" s="111"/>
      <c r="AB2348" s="92"/>
      <c r="AC2348" s="92"/>
      <c r="AD2348" s="92"/>
      <c r="AE2348" s="92"/>
      <c r="AF2348" s="92"/>
      <c r="AG2348" s="92"/>
      <c r="AH2348" s="92"/>
      <c r="AI2348" s="109">
        <f t="shared" si="317"/>
        <v>0</v>
      </c>
      <c r="AJ2348" s="83"/>
      <c r="AK2348" s="110">
        <f t="shared" si="318"/>
        <v>0</v>
      </c>
      <c r="AL2348" s="111"/>
      <c r="AM2348" s="92"/>
      <c r="AN2348" s="92"/>
      <c r="AO2348" s="92"/>
      <c r="AP2348" s="92">
        <v>1</v>
      </c>
      <c r="AQ2348" s="92"/>
      <c r="AR2348" s="92"/>
      <c r="AS2348" s="92"/>
      <c r="AT2348" s="92"/>
      <c r="AU2348" s="92"/>
      <c r="AV2348" s="109">
        <f t="shared" si="319"/>
        <v>100</v>
      </c>
      <c r="AW2348" s="75"/>
      <c r="AX2348" s="110">
        <f t="shared" si="320"/>
        <v>16.666666666666664</v>
      </c>
      <c r="AY2348" s="111"/>
      <c r="AZ2348" s="93"/>
      <c r="BA2348" s="94" t="s">
        <v>554</v>
      </c>
      <c r="BB2348" s="71"/>
      <c r="BC2348" s="95"/>
      <c r="BD2348" s="41">
        <v>4</v>
      </c>
      <c r="BE2348" s="52">
        <v>45</v>
      </c>
      <c r="BF2348" s="103">
        <v>4571</v>
      </c>
      <c r="BG2348" s="280" t="s">
        <v>52</v>
      </c>
    </row>
    <row r="2349" spans="1:59" s="63" customFormat="1" ht="12.75" x14ac:dyDescent="0.2">
      <c r="A2349" s="196">
        <v>4</v>
      </c>
      <c r="B2349" s="197" t="s">
        <v>422</v>
      </c>
      <c r="C2349" s="208">
        <v>45</v>
      </c>
      <c r="D2349" s="209" t="s">
        <v>794</v>
      </c>
      <c r="E2349" s="212">
        <v>4571</v>
      </c>
      <c r="F2349" s="213" t="s">
        <v>859</v>
      </c>
      <c r="G2349" s="231"/>
      <c r="H2349" s="89"/>
      <c r="I2349" s="90" t="s">
        <v>810</v>
      </c>
      <c r="J2349" s="90"/>
      <c r="K2349" s="90" t="s">
        <v>73</v>
      </c>
      <c r="L2349" s="90" t="s">
        <v>69</v>
      </c>
      <c r="M2349" s="91"/>
      <c r="N2349" s="312">
        <v>1</v>
      </c>
      <c r="O2349" s="313">
        <f t="shared" si="314"/>
        <v>0.16666666666666666</v>
      </c>
      <c r="P2349" s="104"/>
      <c r="Q2349" s="92"/>
      <c r="R2349" s="92"/>
      <c r="S2349" s="92"/>
      <c r="T2349" s="92"/>
      <c r="U2349" s="92"/>
      <c r="V2349" s="92"/>
      <c r="W2349" s="92">
        <v>1</v>
      </c>
      <c r="X2349" s="109">
        <f t="shared" si="315"/>
        <v>25000</v>
      </c>
      <c r="Y2349" s="83"/>
      <c r="Z2349" s="110">
        <f t="shared" si="316"/>
        <v>4166.6666666666661</v>
      </c>
      <c r="AA2349" s="111"/>
      <c r="AB2349" s="92"/>
      <c r="AC2349" s="92"/>
      <c r="AD2349" s="92"/>
      <c r="AE2349" s="92"/>
      <c r="AF2349" s="92"/>
      <c r="AG2349" s="92"/>
      <c r="AH2349" s="92"/>
      <c r="AI2349" s="109">
        <f t="shared" si="317"/>
        <v>0</v>
      </c>
      <c r="AJ2349" s="83"/>
      <c r="AK2349" s="110">
        <f t="shared" si="318"/>
        <v>0</v>
      </c>
      <c r="AL2349" s="111"/>
      <c r="AM2349" s="92"/>
      <c r="AN2349" s="92"/>
      <c r="AO2349" s="92"/>
      <c r="AP2349" s="92">
        <v>1</v>
      </c>
      <c r="AQ2349" s="92"/>
      <c r="AR2349" s="92"/>
      <c r="AS2349" s="92"/>
      <c r="AT2349" s="92"/>
      <c r="AU2349" s="92"/>
      <c r="AV2349" s="109">
        <f t="shared" si="319"/>
        <v>100</v>
      </c>
      <c r="AW2349" s="75"/>
      <c r="AX2349" s="110">
        <f t="shared" si="320"/>
        <v>16.666666666666664</v>
      </c>
      <c r="AY2349" s="111"/>
      <c r="AZ2349" s="93"/>
      <c r="BA2349" s="94" t="s">
        <v>554</v>
      </c>
      <c r="BB2349" s="71"/>
      <c r="BC2349" s="95"/>
      <c r="BD2349" s="41">
        <v>4</v>
      </c>
      <c r="BE2349" s="52">
        <v>45</v>
      </c>
      <c r="BF2349" s="103">
        <v>4571</v>
      </c>
      <c r="BG2349" s="280" t="s">
        <v>52</v>
      </c>
    </row>
    <row r="2350" spans="1:59" s="63" customFormat="1" ht="12.75" x14ac:dyDescent="0.2">
      <c r="A2350" s="196">
        <v>4</v>
      </c>
      <c r="B2350" s="197" t="s">
        <v>422</v>
      </c>
      <c r="C2350" s="208">
        <v>45</v>
      </c>
      <c r="D2350" s="209" t="s">
        <v>794</v>
      </c>
      <c r="E2350" s="212">
        <v>4571</v>
      </c>
      <c r="F2350" s="213" t="s">
        <v>859</v>
      </c>
      <c r="G2350" s="231"/>
      <c r="H2350" s="89"/>
      <c r="I2350" s="90" t="s">
        <v>833</v>
      </c>
      <c r="J2350" s="90"/>
      <c r="K2350" s="90" t="s">
        <v>64</v>
      </c>
      <c r="L2350" s="90" t="s">
        <v>119</v>
      </c>
      <c r="M2350" s="91"/>
      <c r="N2350" s="312">
        <v>1</v>
      </c>
      <c r="O2350" s="313">
        <f t="shared" si="314"/>
        <v>0.16666666666666666</v>
      </c>
      <c r="P2350" s="104"/>
      <c r="Q2350" s="92"/>
      <c r="R2350" s="92"/>
      <c r="S2350" s="92"/>
      <c r="T2350" s="92"/>
      <c r="U2350" s="92"/>
      <c r="V2350" s="92"/>
      <c r="W2350" s="92"/>
      <c r="X2350" s="109">
        <f t="shared" si="315"/>
        <v>0</v>
      </c>
      <c r="Y2350" s="83"/>
      <c r="Z2350" s="110">
        <f t="shared" si="316"/>
        <v>0</v>
      </c>
      <c r="AA2350" s="111"/>
      <c r="AB2350" s="92"/>
      <c r="AC2350" s="92"/>
      <c r="AD2350" s="92"/>
      <c r="AE2350" s="92"/>
      <c r="AF2350" s="92"/>
      <c r="AG2350" s="92"/>
      <c r="AH2350" s="92"/>
      <c r="AI2350" s="109">
        <f t="shared" si="317"/>
        <v>0</v>
      </c>
      <c r="AJ2350" s="83"/>
      <c r="AK2350" s="110">
        <f t="shared" si="318"/>
        <v>0</v>
      </c>
      <c r="AL2350" s="111"/>
      <c r="AM2350" s="92"/>
      <c r="AN2350" s="92"/>
      <c r="AO2350" s="92"/>
      <c r="AP2350" s="92"/>
      <c r="AQ2350" s="92"/>
      <c r="AR2350" s="92"/>
      <c r="AS2350" s="92">
        <v>1</v>
      </c>
      <c r="AT2350" s="92"/>
      <c r="AU2350" s="92"/>
      <c r="AV2350" s="109">
        <f t="shared" si="319"/>
        <v>1000</v>
      </c>
      <c r="AW2350" s="75"/>
      <c r="AX2350" s="110">
        <f t="shared" si="320"/>
        <v>166.66666666666666</v>
      </c>
      <c r="AY2350" s="111"/>
      <c r="AZ2350" s="93"/>
      <c r="BA2350" s="94" t="s">
        <v>554</v>
      </c>
      <c r="BB2350" s="71"/>
      <c r="BC2350" s="95"/>
      <c r="BD2350" s="41">
        <v>4</v>
      </c>
      <c r="BE2350" s="52">
        <v>45</v>
      </c>
      <c r="BF2350" s="103">
        <v>4571</v>
      </c>
      <c r="BG2350" s="280" t="s">
        <v>52</v>
      </c>
    </row>
    <row r="2351" spans="1:59" s="63" customFormat="1" ht="12.75" x14ac:dyDescent="0.2">
      <c r="A2351" s="196">
        <v>4</v>
      </c>
      <c r="B2351" s="197" t="s">
        <v>422</v>
      </c>
      <c r="C2351" s="208">
        <v>45</v>
      </c>
      <c r="D2351" s="209" t="s">
        <v>794</v>
      </c>
      <c r="E2351" s="212">
        <v>4571</v>
      </c>
      <c r="F2351" s="213" t="s">
        <v>859</v>
      </c>
      <c r="G2351" s="231"/>
      <c r="H2351" s="65"/>
      <c r="I2351" s="222"/>
      <c r="J2351" s="66"/>
      <c r="K2351" s="66"/>
      <c r="L2351" s="66"/>
      <c r="M2351" s="64"/>
      <c r="N2351" s="304"/>
      <c r="O2351" s="305"/>
      <c r="P2351" s="127"/>
      <c r="Q2351" s="67"/>
      <c r="R2351" s="67"/>
      <c r="S2351" s="67"/>
      <c r="T2351" s="67"/>
      <c r="U2351" s="67"/>
      <c r="V2351" s="67"/>
      <c r="W2351" s="67"/>
      <c r="X2351" s="67"/>
      <c r="Y2351" s="68"/>
      <c r="Z2351" s="68"/>
      <c r="AA2351" s="68"/>
      <c r="AB2351" s="67"/>
      <c r="AC2351" s="67"/>
      <c r="AD2351" s="67"/>
      <c r="AE2351" s="67"/>
      <c r="AF2351" s="67"/>
      <c r="AG2351" s="67"/>
      <c r="AH2351" s="67"/>
      <c r="AI2351" s="67"/>
      <c r="AJ2351" s="68"/>
      <c r="AK2351" s="68"/>
      <c r="AL2351" s="68"/>
      <c r="AM2351" s="67"/>
      <c r="AN2351" s="67"/>
      <c r="AO2351" s="67"/>
      <c r="AP2351" s="67"/>
      <c r="AQ2351" s="67"/>
      <c r="AR2351" s="67"/>
      <c r="AS2351" s="67"/>
      <c r="AT2351" s="67"/>
      <c r="AU2351" s="67"/>
      <c r="AV2351" s="67"/>
      <c r="AW2351" s="67"/>
      <c r="AX2351" s="68"/>
      <c r="AY2351" s="68"/>
      <c r="AZ2351" s="69"/>
      <c r="BA2351" s="70"/>
      <c r="BB2351" s="71"/>
      <c r="BC2351" s="95"/>
      <c r="BD2351" s="41">
        <v>4</v>
      </c>
      <c r="BE2351" s="52">
        <v>45</v>
      </c>
      <c r="BF2351" s="103">
        <v>4571</v>
      </c>
      <c r="BG2351" s="275"/>
    </row>
    <row r="2352" spans="1:59" s="63" customFormat="1" ht="12.75" x14ac:dyDescent="0.2">
      <c r="A2352" s="196">
        <v>4</v>
      </c>
      <c r="B2352" s="197" t="s">
        <v>422</v>
      </c>
      <c r="C2352" s="208">
        <v>45</v>
      </c>
      <c r="D2352" s="209" t="s">
        <v>794</v>
      </c>
      <c r="E2352" s="212">
        <v>4571</v>
      </c>
      <c r="F2352" s="213" t="s">
        <v>859</v>
      </c>
      <c r="G2352" s="232"/>
      <c r="H2352" s="97"/>
      <c r="I2352" s="224"/>
      <c r="J2352" s="98"/>
      <c r="K2352" s="98"/>
      <c r="L2352" s="98"/>
      <c r="M2352" s="96"/>
      <c r="N2352" s="307"/>
      <c r="O2352" s="246"/>
      <c r="P2352" s="124"/>
      <c r="Q2352" s="99"/>
      <c r="R2352" s="99"/>
      <c r="S2352" s="99"/>
      <c r="T2352" s="99"/>
      <c r="U2352" s="99"/>
      <c r="V2352" s="99"/>
      <c r="W2352" s="99"/>
      <c r="X2352" s="99"/>
      <c r="Y2352" s="100"/>
      <c r="Z2352" s="100"/>
      <c r="AA2352" s="100"/>
      <c r="AB2352" s="99"/>
      <c r="AC2352" s="99"/>
      <c r="AD2352" s="99"/>
      <c r="AE2352" s="99"/>
      <c r="AF2352" s="99"/>
      <c r="AG2352" s="99"/>
      <c r="AH2352" s="99"/>
      <c r="AI2352" s="99"/>
      <c r="AJ2352" s="100"/>
      <c r="AK2352" s="100"/>
      <c r="AL2352" s="100"/>
      <c r="AM2352" s="99"/>
      <c r="AN2352" s="99"/>
      <c r="AO2352" s="99"/>
      <c r="AP2352" s="99"/>
      <c r="AQ2352" s="99"/>
      <c r="AR2352" s="99"/>
      <c r="AS2352" s="99"/>
      <c r="AT2352" s="99"/>
      <c r="AU2352" s="99"/>
      <c r="AV2352" s="99"/>
      <c r="AW2352" s="99"/>
      <c r="AX2352" s="100"/>
      <c r="AY2352" s="100"/>
      <c r="AZ2352" s="101"/>
      <c r="BA2352" s="102"/>
      <c r="BB2352" s="95"/>
      <c r="BC2352" s="95"/>
      <c r="BD2352" s="41">
        <v>4</v>
      </c>
      <c r="BE2352" s="52">
        <v>45</v>
      </c>
      <c r="BF2352" s="103">
        <v>4571</v>
      </c>
      <c r="BG2352" s="277"/>
    </row>
    <row r="2353" spans="1:59" x14ac:dyDescent="0.25">
      <c r="A2353" s="196">
        <v>4</v>
      </c>
      <c r="B2353" s="197" t="s">
        <v>422</v>
      </c>
      <c r="C2353" s="208">
        <v>45</v>
      </c>
      <c r="D2353" s="209" t="s">
        <v>794</v>
      </c>
      <c r="E2353" s="210">
        <v>4581</v>
      </c>
      <c r="F2353" s="211" t="s">
        <v>862</v>
      </c>
      <c r="G2353" s="235"/>
      <c r="H2353" s="145"/>
      <c r="I2353" s="221"/>
      <c r="J2353" s="57"/>
      <c r="K2353" s="57"/>
      <c r="L2353" s="57"/>
      <c r="M2353" s="144"/>
      <c r="N2353" s="324"/>
      <c r="O2353" s="325"/>
      <c r="P2353" s="146"/>
      <c r="Q2353" s="146"/>
      <c r="R2353" s="146"/>
      <c r="S2353" s="146"/>
      <c r="T2353" s="146"/>
      <c r="U2353" s="146"/>
      <c r="V2353" s="146"/>
      <c r="W2353" s="146"/>
      <c r="X2353" s="146"/>
      <c r="Y2353" s="59"/>
      <c r="Z2353" s="123"/>
      <c r="AA2353" s="123"/>
      <c r="AB2353" s="146"/>
      <c r="AC2353" s="146"/>
      <c r="AD2353" s="146"/>
      <c r="AE2353" s="146"/>
      <c r="AF2353" s="146"/>
      <c r="AG2353" s="146"/>
      <c r="AH2353" s="146"/>
      <c r="AI2353" s="146"/>
      <c r="AJ2353" s="59"/>
      <c r="AK2353" s="123"/>
      <c r="AL2353" s="123"/>
      <c r="AM2353" s="146"/>
      <c r="AN2353" s="146"/>
      <c r="AO2353" s="146"/>
      <c r="AP2353" s="146"/>
      <c r="AQ2353" s="146"/>
      <c r="AR2353" s="146"/>
      <c r="AS2353" s="146"/>
      <c r="AT2353" s="146"/>
      <c r="AU2353" s="146"/>
      <c r="AV2353" s="146"/>
      <c r="AW2353" s="58"/>
      <c r="AX2353" s="123"/>
      <c r="AY2353" s="59"/>
      <c r="AZ2353" s="147"/>
      <c r="BA2353" s="148"/>
      <c r="BB2353" s="143"/>
      <c r="BC2353" s="143"/>
      <c r="BD2353" s="41">
        <v>4</v>
      </c>
      <c r="BE2353" s="52">
        <v>45</v>
      </c>
      <c r="BF2353" s="62">
        <v>4581</v>
      </c>
      <c r="BG2353" s="284"/>
    </row>
    <row r="2354" spans="1:59" s="63" customFormat="1" ht="12.75" x14ac:dyDescent="0.2">
      <c r="A2354" s="196">
        <v>4</v>
      </c>
      <c r="B2354" s="197" t="s">
        <v>422</v>
      </c>
      <c r="C2354" s="208">
        <v>45</v>
      </c>
      <c r="D2354" s="209" t="s">
        <v>794</v>
      </c>
      <c r="E2354" s="210">
        <v>4581</v>
      </c>
      <c r="F2354" s="211" t="s">
        <v>862</v>
      </c>
      <c r="G2354" s="230"/>
      <c r="H2354" s="56"/>
      <c r="I2354" s="221"/>
      <c r="J2354" s="57"/>
      <c r="K2354" s="57"/>
      <c r="L2354" s="57"/>
      <c r="M2354" s="55"/>
      <c r="N2354" s="303"/>
      <c r="O2354" s="245"/>
      <c r="P2354" s="122"/>
      <c r="Q2354" s="58"/>
      <c r="R2354" s="58"/>
      <c r="S2354" s="58"/>
      <c r="T2354" s="58"/>
      <c r="U2354" s="58"/>
      <c r="V2354" s="58"/>
      <c r="W2354" s="58"/>
      <c r="X2354" s="58"/>
      <c r="Y2354" s="59"/>
      <c r="Z2354" s="59"/>
      <c r="AA2354" s="59"/>
      <c r="AB2354" s="58"/>
      <c r="AC2354" s="58"/>
      <c r="AD2354" s="58"/>
      <c r="AE2354" s="58"/>
      <c r="AF2354" s="58"/>
      <c r="AG2354" s="58"/>
      <c r="AH2354" s="58"/>
      <c r="AI2354" s="58"/>
      <c r="AJ2354" s="59"/>
      <c r="AK2354" s="59"/>
      <c r="AL2354" s="59"/>
      <c r="AM2354" s="58"/>
      <c r="AN2354" s="58"/>
      <c r="AO2354" s="58"/>
      <c r="AP2354" s="58"/>
      <c r="AQ2354" s="58"/>
      <c r="AR2354" s="58"/>
      <c r="AS2354" s="58"/>
      <c r="AT2354" s="58"/>
      <c r="AU2354" s="58"/>
      <c r="AV2354" s="58"/>
      <c r="AW2354" s="58"/>
      <c r="AX2354" s="59"/>
      <c r="AY2354" s="59"/>
      <c r="AZ2354" s="60"/>
      <c r="BA2354" s="61"/>
      <c r="BB2354" s="54"/>
      <c r="BC2354" s="54"/>
      <c r="BD2354" s="41">
        <v>4</v>
      </c>
      <c r="BE2354" s="52">
        <v>45</v>
      </c>
      <c r="BF2354" s="62">
        <v>4581</v>
      </c>
      <c r="BG2354" s="274"/>
    </row>
    <row r="2355" spans="1:59" s="63" customFormat="1" ht="12.75" x14ac:dyDescent="0.2">
      <c r="A2355" s="196">
        <v>4</v>
      </c>
      <c r="B2355" s="197" t="s">
        <v>422</v>
      </c>
      <c r="C2355" s="208">
        <v>45</v>
      </c>
      <c r="D2355" s="209" t="s">
        <v>794</v>
      </c>
      <c r="E2355" s="210">
        <v>4581</v>
      </c>
      <c r="F2355" s="211" t="s">
        <v>862</v>
      </c>
      <c r="G2355" s="231"/>
      <c r="H2355" s="65"/>
      <c r="I2355" s="222"/>
      <c r="J2355" s="66"/>
      <c r="K2355" s="66"/>
      <c r="L2355" s="66"/>
      <c r="M2355" s="64"/>
      <c r="N2355" s="308"/>
      <c r="O2355" s="309"/>
      <c r="P2355" s="127"/>
      <c r="Q2355" s="67"/>
      <c r="R2355" s="67"/>
      <c r="S2355" s="67"/>
      <c r="T2355" s="67"/>
      <c r="U2355" s="67"/>
      <c r="V2355" s="67"/>
      <c r="W2355" s="67"/>
      <c r="X2355" s="67"/>
      <c r="Y2355" s="68"/>
      <c r="Z2355" s="68"/>
      <c r="AA2355" s="68"/>
      <c r="AB2355" s="67"/>
      <c r="AC2355" s="67"/>
      <c r="AD2355" s="67"/>
      <c r="AE2355" s="67"/>
      <c r="AF2355" s="67"/>
      <c r="AG2355" s="67"/>
      <c r="AH2355" s="67"/>
      <c r="AI2355" s="67"/>
      <c r="AJ2355" s="68"/>
      <c r="AK2355" s="68"/>
      <c r="AL2355" s="68"/>
      <c r="AM2355" s="67"/>
      <c r="AN2355" s="67"/>
      <c r="AO2355" s="67"/>
      <c r="AP2355" s="67"/>
      <c r="AQ2355" s="67"/>
      <c r="AR2355" s="67"/>
      <c r="AS2355" s="67"/>
      <c r="AT2355" s="67"/>
      <c r="AU2355" s="67"/>
      <c r="AV2355" s="67"/>
      <c r="AW2355" s="67"/>
      <c r="AX2355" s="68"/>
      <c r="AY2355" s="68"/>
      <c r="AZ2355" s="69"/>
      <c r="BA2355" s="70"/>
      <c r="BB2355" s="71"/>
      <c r="BC2355" s="54"/>
      <c r="BD2355" s="41">
        <v>4</v>
      </c>
      <c r="BE2355" s="52">
        <v>45</v>
      </c>
      <c r="BF2355" s="62">
        <v>4581</v>
      </c>
      <c r="BG2355" s="275"/>
    </row>
    <row r="2356" spans="1:59" s="63" customFormat="1" ht="12.75" x14ac:dyDescent="0.2">
      <c r="A2356" s="196">
        <v>4</v>
      </c>
      <c r="B2356" s="197" t="s">
        <v>422</v>
      </c>
      <c r="C2356" s="208">
        <v>45</v>
      </c>
      <c r="D2356" s="209" t="s">
        <v>794</v>
      </c>
      <c r="E2356" s="210">
        <v>4581</v>
      </c>
      <c r="F2356" s="211" t="s">
        <v>862</v>
      </c>
      <c r="G2356" s="231"/>
      <c r="H2356" s="72" t="s">
        <v>47</v>
      </c>
      <c r="I2356" s="223"/>
      <c r="J2356" s="73"/>
      <c r="K2356" s="73"/>
      <c r="L2356" s="73"/>
      <c r="M2356" s="74"/>
      <c r="N2356" s="247"/>
      <c r="O2356" s="306"/>
      <c r="P2356" s="105"/>
      <c r="Q2356" s="75"/>
      <c r="R2356" s="75"/>
      <c r="S2356" s="75"/>
      <c r="T2356" s="75"/>
      <c r="U2356" s="75"/>
      <c r="V2356" s="75"/>
      <c r="W2356" s="75"/>
      <c r="X2356" s="75"/>
      <c r="Y2356" s="76">
        <f>IF(ISNUMBER(VLOOKUP(Y2358,P$7:W$7,MATCH(Y2358,P$7:W$7))),VLOOKUP(Y2358,P$7:W$7,MATCH(Y2358,P$7:W$7)),IF(N2360=0,"No Data",IF(Y2358&gt;0,"&lt;100",0)))</f>
        <v>0</v>
      </c>
      <c r="Z2356" s="77">
        <f>IF(ISNUMBER(VLOOKUP(Z2360,P$7:W$7,MATCH(Z2360,P$7:W$7))),VLOOKUP(Z2360,P$7:W$7,MATCH(Z2360,P$7:W$7)),IF(N2360=0,"No Data",IF(Z2360&gt;0,"&lt;100",0)))</f>
        <v>0</v>
      </c>
      <c r="AA2356" s="106">
        <f>IF(ISNUMBER(Z2356),Z2356,0)</f>
        <v>0</v>
      </c>
      <c r="AB2356" s="75"/>
      <c r="AC2356" s="75"/>
      <c r="AD2356" s="75"/>
      <c r="AE2356" s="75"/>
      <c r="AF2356" s="75"/>
      <c r="AG2356" s="75"/>
      <c r="AH2356" s="75"/>
      <c r="AI2356" s="75"/>
      <c r="AJ2356" s="76">
        <f>IF(ISNUMBER(VLOOKUP(AJ2358,AB$7:AH$7,MATCH(AJ2358,AB$7:AH$7))),VLOOKUP(AJ2358,AB$7:AH$7,MATCH(AJ2358,AB$7:AH$7)),IF(N2360=0,"No Data",IF(AJ2358&gt;0,"&lt;50",0)))</f>
        <v>0</v>
      </c>
      <c r="AK2356" s="77">
        <f>IF(ISNUMBER(VLOOKUP(AK2360,AB$7:AH$7,MATCH(AK2360,AB$7:AH$7))),VLOOKUP(AK2360,AB$7:AH$7,MATCH(AK2360,AB$7:AH$7)),IF(N2360=0,"No Data",IF(AK2360&gt;0,"&lt;50",0)))</f>
        <v>0</v>
      </c>
      <c r="AL2356" s="106">
        <f>IF(ISNUMBER(AK2356),AK2356,0)</f>
        <v>0</v>
      </c>
      <c r="AM2356" s="75"/>
      <c r="AN2356" s="75"/>
      <c r="AO2356" s="75"/>
      <c r="AP2356" s="75"/>
      <c r="AQ2356" s="75"/>
      <c r="AR2356" s="75"/>
      <c r="AS2356" s="75"/>
      <c r="AT2356" s="75"/>
      <c r="AU2356" s="75"/>
      <c r="AV2356" s="75"/>
      <c r="AW2356" s="76">
        <f>IF(ISNUMBER(VLOOKUP(AW2358,AM$7:AU$7,MATCH(AW2358,AM$7:AU$7))),VLOOKUP(AW2358,AM$7:AU$7,MATCH(AW2358,AM$7:AU$7)),IF(N2360=0,"No Data",IF(AW2358&gt;0,"&lt;10",0)))</f>
        <v>500</v>
      </c>
      <c r="AX2356" s="77">
        <f>IF(ISNUMBER(VLOOKUP(AX2360,AM$7:AU$7,MATCH(AX2360,AM$7:AU$7))),VLOOKUP(AX2360,AM$7:AU$7,MATCH(AX2360,AM$7:AU$7)),IF(N2360=0,"No Data",IF(AX2360&gt;0,"&lt;10",0)))</f>
        <v>500</v>
      </c>
      <c r="AY2356" s="106">
        <f>IF(ISNUMBER(AX2356),AX2356,0)</f>
        <v>500</v>
      </c>
      <c r="AZ2356" s="79"/>
      <c r="BA2356" s="80"/>
      <c r="BB2356" s="71"/>
      <c r="BC2356" s="54"/>
      <c r="BD2356" s="41">
        <v>4</v>
      </c>
      <c r="BE2356" s="52">
        <v>45</v>
      </c>
      <c r="BF2356" s="62">
        <v>4581</v>
      </c>
      <c r="BG2356" s="276" t="s">
        <v>47</v>
      </c>
    </row>
    <row r="2357" spans="1:59" s="63" customFormat="1" ht="12.75" x14ac:dyDescent="0.2">
      <c r="A2357" s="196">
        <v>4</v>
      </c>
      <c r="B2357" s="197" t="s">
        <v>422</v>
      </c>
      <c r="C2357" s="208">
        <v>45</v>
      </c>
      <c r="D2357" s="209" t="s">
        <v>794</v>
      </c>
      <c r="E2357" s="210">
        <v>4581</v>
      </c>
      <c r="F2357" s="211" t="s">
        <v>862</v>
      </c>
      <c r="G2357" s="231"/>
      <c r="H2357" s="81" t="s">
        <v>48</v>
      </c>
      <c r="I2357" s="223"/>
      <c r="J2357" s="73"/>
      <c r="K2357" s="73"/>
      <c r="L2357" s="73"/>
      <c r="M2357" s="74"/>
      <c r="N2357" s="247"/>
      <c r="O2357" s="306"/>
      <c r="P2357" s="105"/>
      <c r="Q2357" s="75"/>
      <c r="R2357" s="75"/>
      <c r="S2357" s="75"/>
      <c r="T2357" s="75"/>
      <c r="U2357" s="75"/>
      <c r="V2357" s="75"/>
      <c r="W2357" s="75"/>
      <c r="X2357" s="75"/>
      <c r="Y2357" s="82">
        <f>MIN(X2361:X2363)</f>
        <v>0</v>
      </c>
      <c r="Z2357" s="83"/>
      <c r="AA2357" s="83"/>
      <c r="AB2357" s="75"/>
      <c r="AC2357" s="75"/>
      <c r="AD2357" s="75"/>
      <c r="AE2357" s="75"/>
      <c r="AF2357" s="75"/>
      <c r="AG2357" s="75"/>
      <c r="AH2357" s="75"/>
      <c r="AI2357" s="75"/>
      <c r="AJ2357" s="82">
        <f>MIN(AI2361:AI2363)</f>
        <v>0</v>
      </c>
      <c r="AK2357" s="83"/>
      <c r="AL2357" s="83"/>
      <c r="AM2357" s="75"/>
      <c r="AN2357" s="75"/>
      <c r="AO2357" s="75"/>
      <c r="AP2357" s="75"/>
      <c r="AQ2357" s="75"/>
      <c r="AR2357" s="75"/>
      <c r="AS2357" s="75"/>
      <c r="AT2357" s="75"/>
      <c r="AU2357" s="75"/>
      <c r="AV2357" s="75"/>
      <c r="AW2357" s="82">
        <f>MIN(AV2361:AV2363)</f>
        <v>100</v>
      </c>
      <c r="AX2357" s="83"/>
      <c r="AY2357" s="83"/>
      <c r="AZ2357" s="79"/>
      <c r="BA2357" s="80"/>
      <c r="BB2357" s="71"/>
      <c r="BC2357" s="54"/>
      <c r="BD2357" s="41">
        <v>4</v>
      </c>
      <c r="BE2357" s="52">
        <v>45</v>
      </c>
      <c r="BF2357" s="62">
        <v>4581</v>
      </c>
      <c r="BG2357" s="278" t="s">
        <v>48</v>
      </c>
    </row>
    <row r="2358" spans="1:59" s="63" customFormat="1" ht="12.75" x14ac:dyDescent="0.2">
      <c r="A2358" s="196">
        <v>4</v>
      </c>
      <c r="B2358" s="197" t="s">
        <v>422</v>
      </c>
      <c r="C2358" s="208">
        <v>45</v>
      </c>
      <c r="D2358" s="209" t="s">
        <v>794</v>
      </c>
      <c r="E2358" s="210">
        <v>4581</v>
      </c>
      <c r="F2358" s="211" t="s">
        <v>862</v>
      </c>
      <c r="G2358" s="231"/>
      <c r="H2358" s="81" t="s">
        <v>49</v>
      </c>
      <c r="I2358" s="223"/>
      <c r="J2358" s="73"/>
      <c r="K2358" s="73"/>
      <c r="L2358" s="73"/>
      <c r="M2358" s="74"/>
      <c r="N2358" s="247"/>
      <c r="O2358" s="306"/>
      <c r="P2358" s="105"/>
      <c r="Q2358" s="75"/>
      <c r="R2358" s="75"/>
      <c r="S2358" s="75"/>
      <c r="T2358" s="75"/>
      <c r="U2358" s="75"/>
      <c r="V2358" s="75"/>
      <c r="W2358" s="75"/>
      <c r="X2358" s="75"/>
      <c r="Y2358" s="84">
        <f>IF(ISNUMBER(AVERAGE(X2361:X2363)),AVERAGE(X2361:X2363),0)</f>
        <v>0</v>
      </c>
      <c r="Z2358" s="83"/>
      <c r="AA2358" s="83"/>
      <c r="AB2358" s="75"/>
      <c r="AC2358" s="75"/>
      <c r="AD2358" s="75"/>
      <c r="AE2358" s="75"/>
      <c r="AF2358" s="75"/>
      <c r="AG2358" s="75"/>
      <c r="AH2358" s="75"/>
      <c r="AI2358" s="75"/>
      <c r="AJ2358" s="84">
        <f>IF(ISNUMBER(AVERAGE(AI2361:AI2363)),AVERAGE(AI2361:AI2363),0)</f>
        <v>0</v>
      </c>
      <c r="AK2358" s="83"/>
      <c r="AL2358" s="83"/>
      <c r="AM2358" s="75"/>
      <c r="AN2358" s="75"/>
      <c r="AO2358" s="75"/>
      <c r="AP2358" s="75"/>
      <c r="AQ2358" s="75"/>
      <c r="AR2358" s="75"/>
      <c r="AS2358" s="75"/>
      <c r="AT2358" s="75"/>
      <c r="AU2358" s="75"/>
      <c r="AV2358" s="75"/>
      <c r="AW2358" s="84">
        <f>IF(ISNUMBER(AVERAGE(AV2361:AV2363)),AVERAGE(AV2361:AV2363),0)</f>
        <v>550</v>
      </c>
      <c r="AX2358" s="83"/>
      <c r="AY2358" s="83"/>
      <c r="AZ2358" s="79"/>
      <c r="BA2358" s="80"/>
      <c r="BB2358" s="71"/>
      <c r="BC2358" s="54"/>
      <c r="BD2358" s="41">
        <v>4</v>
      </c>
      <c r="BE2358" s="52">
        <v>45</v>
      </c>
      <c r="BF2358" s="62">
        <v>4581</v>
      </c>
      <c r="BG2358" s="278" t="s">
        <v>49</v>
      </c>
    </row>
    <row r="2359" spans="1:59" s="63" customFormat="1" ht="12.75" x14ac:dyDescent="0.2">
      <c r="A2359" s="196">
        <v>4</v>
      </c>
      <c r="B2359" s="197" t="s">
        <v>422</v>
      </c>
      <c r="C2359" s="208">
        <v>45</v>
      </c>
      <c r="D2359" s="209" t="s">
        <v>794</v>
      </c>
      <c r="E2359" s="210">
        <v>4581</v>
      </c>
      <c r="F2359" s="211" t="s">
        <v>862</v>
      </c>
      <c r="G2359" s="231"/>
      <c r="H2359" s="81" t="s">
        <v>50</v>
      </c>
      <c r="I2359" s="223"/>
      <c r="J2359" s="73"/>
      <c r="K2359" s="73"/>
      <c r="L2359" s="73"/>
      <c r="M2359" s="74"/>
      <c r="N2359" s="247"/>
      <c r="O2359" s="306"/>
      <c r="P2359" s="105"/>
      <c r="Q2359" s="75"/>
      <c r="R2359" s="75"/>
      <c r="S2359" s="75"/>
      <c r="T2359" s="75"/>
      <c r="U2359" s="75"/>
      <c r="V2359" s="75"/>
      <c r="W2359" s="75"/>
      <c r="X2359" s="75"/>
      <c r="Y2359" s="84">
        <f>MAX(X2361:X2363)</f>
        <v>0</v>
      </c>
      <c r="Z2359" s="83"/>
      <c r="AA2359" s="83"/>
      <c r="AB2359" s="75"/>
      <c r="AC2359" s="75"/>
      <c r="AD2359" s="75"/>
      <c r="AE2359" s="75"/>
      <c r="AF2359" s="75"/>
      <c r="AG2359" s="75"/>
      <c r="AH2359" s="75"/>
      <c r="AI2359" s="75"/>
      <c r="AJ2359" s="84">
        <f>MAX(AI2361:AI2363)</f>
        <v>0</v>
      </c>
      <c r="AK2359" s="83"/>
      <c r="AL2359" s="83"/>
      <c r="AM2359" s="75"/>
      <c r="AN2359" s="75"/>
      <c r="AO2359" s="75"/>
      <c r="AP2359" s="75"/>
      <c r="AQ2359" s="75"/>
      <c r="AR2359" s="75"/>
      <c r="AS2359" s="75"/>
      <c r="AT2359" s="75"/>
      <c r="AU2359" s="75"/>
      <c r="AV2359" s="75"/>
      <c r="AW2359" s="84">
        <f>MAX(AV2361:AV2363)</f>
        <v>1000</v>
      </c>
      <c r="AX2359" s="83"/>
      <c r="AY2359" s="83"/>
      <c r="AZ2359" s="79"/>
      <c r="BA2359" s="80"/>
      <c r="BB2359" s="71"/>
      <c r="BC2359" s="54"/>
      <c r="BD2359" s="41">
        <v>4</v>
      </c>
      <c r="BE2359" s="52">
        <v>45</v>
      </c>
      <c r="BF2359" s="62">
        <v>4581</v>
      </c>
      <c r="BG2359" s="278" t="s">
        <v>50</v>
      </c>
    </row>
    <row r="2360" spans="1:59" s="63" customFormat="1" ht="12.75" x14ac:dyDescent="0.2">
      <c r="A2360" s="196">
        <v>4</v>
      </c>
      <c r="B2360" s="197" t="s">
        <v>422</v>
      </c>
      <c r="C2360" s="208">
        <v>45</v>
      </c>
      <c r="D2360" s="209" t="s">
        <v>794</v>
      </c>
      <c r="E2360" s="210">
        <v>4581</v>
      </c>
      <c r="F2360" s="211" t="s">
        <v>862</v>
      </c>
      <c r="G2360" s="231"/>
      <c r="H2360" s="85" t="s">
        <v>51</v>
      </c>
      <c r="I2360" s="223"/>
      <c r="J2360" s="73"/>
      <c r="K2360" s="73"/>
      <c r="L2360" s="73"/>
      <c r="M2360" s="74"/>
      <c r="N2360" s="248">
        <f>SUM(N2361:N2362)</f>
        <v>2</v>
      </c>
      <c r="O2360" s="293">
        <f>SUM(O2361:O2362)</f>
        <v>1</v>
      </c>
      <c r="P2360" s="292"/>
      <c r="Q2360" s="87"/>
      <c r="R2360" s="87"/>
      <c r="S2360" s="87"/>
      <c r="T2360" s="87"/>
      <c r="U2360" s="87"/>
      <c r="V2360" s="87"/>
      <c r="W2360" s="87"/>
      <c r="X2360" s="87"/>
      <c r="Y2360" s="88"/>
      <c r="Z2360" s="86">
        <f>SUM(Z2361:Z2362)</f>
        <v>0</v>
      </c>
      <c r="AA2360" s="88"/>
      <c r="AB2360" s="87"/>
      <c r="AC2360" s="87"/>
      <c r="AD2360" s="87"/>
      <c r="AE2360" s="87"/>
      <c r="AF2360" s="87"/>
      <c r="AG2360" s="87"/>
      <c r="AH2360" s="87"/>
      <c r="AI2360" s="87"/>
      <c r="AJ2360" s="88"/>
      <c r="AK2360" s="86">
        <f>SUM(AK2361:AK2362)</f>
        <v>0</v>
      </c>
      <c r="AL2360" s="88"/>
      <c r="AM2360" s="87"/>
      <c r="AN2360" s="87"/>
      <c r="AO2360" s="87"/>
      <c r="AP2360" s="87"/>
      <c r="AQ2360" s="87"/>
      <c r="AR2360" s="87"/>
      <c r="AS2360" s="87"/>
      <c r="AT2360" s="87"/>
      <c r="AU2360" s="87"/>
      <c r="AV2360" s="87"/>
      <c r="AW2360" s="112"/>
      <c r="AX2360" s="86">
        <f>SUM(AX2361:AX2362)</f>
        <v>550</v>
      </c>
      <c r="AY2360" s="88"/>
      <c r="AZ2360" s="79"/>
      <c r="BA2360" s="80"/>
      <c r="BB2360" s="71"/>
      <c r="BC2360" s="54"/>
      <c r="BD2360" s="41">
        <v>4</v>
      </c>
      <c r="BE2360" s="52">
        <v>45</v>
      </c>
      <c r="BF2360" s="62">
        <v>4581</v>
      </c>
      <c r="BG2360" s="279" t="s">
        <v>51</v>
      </c>
    </row>
    <row r="2361" spans="1:59" s="63" customFormat="1" ht="12.75" x14ac:dyDescent="0.2">
      <c r="A2361" s="196">
        <v>4</v>
      </c>
      <c r="B2361" s="197" t="s">
        <v>422</v>
      </c>
      <c r="C2361" s="208">
        <v>45</v>
      </c>
      <c r="D2361" s="209" t="s">
        <v>794</v>
      </c>
      <c r="E2361" s="210">
        <v>4581</v>
      </c>
      <c r="F2361" s="211" t="s">
        <v>862</v>
      </c>
      <c r="G2361" s="231"/>
      <c r="H2361" s="89" t="s">
        <v>52</v>
      </c>
      <c r="I2361" s="90" t="s">
        <v>863</v>
      </c>
      <c r="J2361" s="90" t="s">
        <v>860</v>
      </c>
      <c r="K2361" s="90" t="s">
        <v>64</v>
      </c>
      <c r="L2361" s="90" t="s">
        <v>528</v>
      </c>
      <c r="M2361" s="91"/>
      <c r="N2361" s="312">
        <v>1</v>
      </c>
      <c r="O2361" s="313">
        <f>N2361/N$2360</f>
        <v>0.5</v>
      </c>
      <c r="P2361" s="104"/>
      <c r="Q2361" s="92"/>
      <c r="R2361" s="92"/>
      <c r="S2361" s="92"/>
      <c r="T2361" s="92"/>
      <c r="U2361" s="92"/>
      <c r="V2361" s="92"/>
      <c r="W2361" s="92"/>
      <c r="X2361" s="109">
        <f>P2361*P$7+Q2361*Q$7+R2361*R$7+S2361*S$7+T2361*T$7+U2361*U$7+V2361*V$7+W2361*W$7</f>
        <v>0</v>
      </c>
      <c r="Y2361" s="83"/>
      <c r="Z2361" s="110">
        <f>X2361*$O2361</f>
        <v>0</v>
      </c>
      <c r="AA2361" s="111"/>
      <c r="AB2361" s="92"/>
      <c r="AC2361" s="92"/>
      <c r="AD2361" s="92"/>
      <c r="AE2361" s="92"/>
      <c r="AF2361" s="92"/>
      <c r="AG2361" s="92"/>
      <c r="AH2361" s="92"/>
      <c r="AI2361" s="109">
        <f>AB2361*AB$7+AC2361*AC$7+AD2361*AD$7+AE2361*AE$7+AF2361*AF$7+AG2361*AG$7+AH2361*AH$7</f>
        <v>0</v>
      </c>
      <c r="AJ2361" s="83"/>
      <c r="AK2361" s="110">
        <f>AI2361*$O2361</f>
        <v>0</v>
      </c>
      <c r="AL2361" s="111"/>
      <c r="AM2361" s="92"/>
      <c r="AN2361" s="92"/>
      <c r="AO2361" s="92"/>
      <c r="AP2361" s="92">
        <v>1</v>
      </c>
      <c r="AQ2361" s="92"/>
      <c r="AR2361" s="92"/>
      <c r="AS2361" s="92"/>
      <c r="AT2361" s="92"/>
      <c r="AU2361" s="92"/>
      <c r="AV2361" s="109">
        <f>AM2361*AM$7+AN2361*AN$7+AO2361*AO$7+AP2361*AP$7+AQ2361*AQ$7+AR2361*AR$7+AS2361*AS$7+AT2361*AT$7+AU2361*AU$7</f>
        <v>100</v>
      </c>
      <c r="AW2361" s="75"/>
      <c r="AX2361" s="110">
        <f>AV2361*$O2361</f>
        <v>50</v>
      </c>
      <c r="AY2361" s="83"/>
      <c r="AZ2361" s="93"/>
      <c r="BA2361" s="94" t="s">
        <v>105</v>
      </c>
      <c r="BB2361" s="71"/>
      <c r="BC2361" s="54"/>
      <c r="BD2361" s="41">
        <v>4</v>
      </c>
      <c r="BE2361" s="52">
        <v>45</v>
      </c>
      <c r="BF2361" s="62">
        <v>4581</v>
      </c>
      <c r="BG2361" s="280" t="s">
        <v>52</v>
      </c>
    </row>
    <row r="2362" spans="1:59" s="63" customFormat="1" ht="12.75" x14ac:dyDescent="0.2">
      <c r="A2362" s="196">
        <v>4</v>
      </c>
      <c r="B2362" s="197" t="s">
        <v>422</v>
      </c>
      <c r="C2362" s="208">
        <v>45</v>
      </c>
      <c r="D2362" s="209" t="s">
        <v>794</v>
      </c>
      <c r="E2362" s="210">
        <v>4581</v>
      </c>
      <c r="F2362" s="211" t="s">
        <v>862</v>
      </c>
      <c r="G2362" s="231"/>
      <c r="H2362" s="89"/>
      <c r="I2362" s="90" t="s">
        <v>801</v>
      </c>
      <c r="J2362" s="90"/>
      <c r="K2362" s="90" t="s">
        <v>64</v>
      </c>
      <c r="L2362" s="90" t="s">
        <v>119</v>
      </c>
      <c r="M2362" s="91"/>
      <c r="N2362" s="312">
        <v>1</v>
      </c>
      <c r="O2362" s="313">
        <f>N2362/N$2360</f>
        <v>0.5</v>
      </c>
      <c r="P2362" s="104"/>
      <c r="Q2362" s="92"/>
      <c r="R2362" s="92"/>
      <c r="S2362" s="92"/>
      <c r="T2362" s="92"/>
      <c r="U2362" s="92"/>
      <c r="V2362" s="92"/>
      <c r="W2362" s="92"/>
      <c r="X2362" s="109">
        <f>P2362*P$7+Q2362*Q$7+R2362*R$7+S2362*S$7+T2362*T$7+U2362*U$7+V2362*V$7+W2362*W$7</f>
        <v>0</v>
      </c>
      <c r="Y2362" s="83"/>
      <c r="Z2362" s="110">
        <f>X2362*$O2362</f>
        <v>0</v>
      </c>
      <c r="AA2362" s="111"/>
      <c r="AB2362" s="92"/>
      <c r="AC2362" s="92"/>
      <c r="AD2362" s="92"/>
      <c r="AE2362" s="92"/>
      <c r="AF2362" s="92"/>
      <c r="AG2362" s="92"/>
      <c r="AH2362" s="92"/>
      <c r="AI2362" s="109">
        <f>AB2362*AB$7+AC2362*AC$7+AD2362*AD$7+AE2362*AE$7+AF2362*AF$7+AG2362*AG$7+AH2362*AH$7</f>
        <v>0</v>
      </c>
      <c r="AJ2362" s="83"/>
      <c r="AK2362" s="110">
        <f>AI2362*$O2362</f>
        <v>0</v>
      </c>
      <c r="AL2362" s="111"/>
      <c r="AM2362" s="92"/>
      <c r="AN2362" s="92"/>
      <c r="AO2362" s="92"/>
      <c r="AP2362" s="92"/>
      <c r="AQ2362" s="92"/>
      <c r="AR2362" s="92"/>
      <c r="AS2362" s="92">
        <v>1</v>
      </c>
      <c r="AT2362" s="92"/>
      <c r="AU2362" s="92"/>
      <c r="AV2362" s="109">
        <f>AM2362*AM$7+AN2362*AN$7+AO2362*AO$7+AP2362*AP$7+AQ2362*AQ$7+AR2362*AR$7+AS2362*AS$7+AT2362*AT$7+AU2362*AU$7</f>
        <v>1000</v>
      </c>
      <c r="AW2362" s="75"/>
      <c r="AX2362" s="110">
        <f>AV2362*$O2362</f>
        <v>500</v>
      </c>
      <c r="AY2362" s="111"/>
      <c r="AZ2362" s="93"/>
      <c r="BA2362" s="94" t="s">
        <v>554</v>
      </c>
      <c r="BB2362" s="71"/>
      <c r="BC2362" s="54"/>
      <c r="BD2362" s="41">
        <v>4</v>
      </c>
      <c r="BE2362" s="52">
        <v>45</v>
      </c>
      <c r="BF2362" s="62">
        <v>4581</v>
      </c>
      <c r="BG2362" s="280" t="s">
        <v>52</v>
      </c>
    </row>
    <row r="2363" spans="1:59" s="63" customFormat="1" ht="12.75" x14ac:dyDescent="0.2">
      <c r="A2363" s="196">
        <v>4</v>
      </c>
      <c r="B2363" s="197" t="s">
        <v>422</v>
      </c>
      <c r="C2363" s="208">
        <v>45</v>
      </c>
      <c r="D2363" s="209" t="s">
        <v>794</v>
      </c>
      <c r="E2363" s="210">
        <v>4581</v>
      </c>
      <c r="F2363" s="211" t="s">
        <v>862</v>
      </c>
      <c r="G2363" s="231"/>
      <c r="H2363" s="89"/>
      <c r="I2363" s="219"/>
      <c r="J2363" s="90"/>
      <c r="K2363" s="90"/>
      <c r="L2363" s="90"/>
      <c r="M2363" s="91"/>
      <c r="N2363" s="247"/>
      <c r="O2363" s="306"/>
      <c r="P2363" s="104"/>
      <c r="Q2363" s="92"/>
      <c r="R2363" s="92"/>
      <c r="S2363" s="92"/>
      <c r="T2363" s="92"/>
      <c r="U2363" s="92"/>
      <c r="V2363" s="92"/>
      <c r="W2363" s="92"/>
      <c r="X2363" s="75"/>
      <c r="Y2363" s="83"/>
      <c r="Z2363" s="83"/>
      <c r="AA2363" s="83"/>
      <c r="AB2363" s="92"/>
      <c r="AC2363" s="92"/>
      <c r="AD2363" s="92"/>
      <c r="AE2363" s="92"/>
      <c r="AF2363" s="92"/>
      <c r="AG2363" s="92"/>
      <c r="AH2363" s="92"/>
      <c r="AI2363" s="75"/>
      <c r="AJ2363" s="83"/>
      <c r="AK2363" s="83"/>
      <c r="AL2363" s="83"/>
      <c r="AM2363" s="92"/>
      <c r="AN2363" s="92"/>
      <c r="AO2363" s="92"/>
      <c r="AP2363" s="92"/>
      <c r="AQ2363" s="92"/>
      <c r="AR2363" s="92"/>
      <c r="AS2363" s="92"/>
      <c r="AT2363" s="92"/>
      <c r="AU2363" s="92"/>
      <c r="AV2363" s="75"/>
      <c r="AW2363" s="75"/>
      <c r="AX2363" s="83"/>
      <c r="AY2363" s="83"/>
      <c r="AZ2363" s="93"/>
      <c r="BA2363" s="94"/>
      <c r="BB2363" s="71"/>
      <c r="BC2363" s="54"/>
      <c r="BD2363" s="41">
        <v>4</v>
      </c>
      <c r="BE2363" s="52">
        <v>45</v>
      </c>
      <c r="BF2363" s="62">
        <v>4581</v>
      </c>
      <c r="BG2363" s="280" t="s">
        <v>52</v>
      </c>
    </row>
    <row r="2364" spans="1:59" s="63" customFormat="1" ht="12.75" x14ac:dyDescent="0.2">
      <c r="A2364" s="196">
        <v>4</v>
      </c>
      <c r="B2364" s="197" t="s">
        <v>422</v>
      </c>
      <c r="C2364" s="208">
        <v>45</v>
      </c>
      <c r="D2364" s="209" t="s">
        <v>794</v>
      </c>
      <c r="E2364" s="210">
        <v>4581</v>
      </c>
      <c r="F2364" s="211" t="s">
        <v>862</v>
      </c>
      <c r="G2364" s="231"/>
      <c r="H2364" s="65"/>
      <c r="I2364" s="222"/>
      <c r="J2364" s="66"/>
      <c r="K2364" s="66"/>
      <c r="L2364" s="66"/>
      <c r="M2364" s="64"/>
      <c r="N2364" s="304"/>
      <c r="O2364" s="305"/>
      <c r="P2364" s="127"/>
      <c r="Q2364" s="67"/>
      <c r="R2364" s="67"/>
      <c r="S2364" s="67"/>
      <c r="T2364" s="67"/>
      <c r="U2364" s="67"/>
      <c r="V2364" s="67"/>
      <c r="W2364" s="67"/>
      <c r="X2364" s="67"/>
      <c r="Y2364" s="68"/>
      <c r="Z2364" s="68"/>
      <c r="AA2364" s="68"/>
      <c r="AB2364" s="67"/>
      <c r="AC2364" s="67"/>
      <c r="AD2364" s="67"/>
      <c r="AE2364" s="67"/>
      <c r="AF2364" s="67"/>
      <c r="AG2364" s="67"/>
      <c r="AH2364" s="67"/>
      <c r="AI2364" s="67"/>
      <c r="AJ2364" s="68"/>
      <c r="AK2364" s="68"/>
      <c r="AL2364" s="68"/>
      <c r="AM2364" s="67"/>
      <c r="AN2364" s="67"/>
      <c r="AO2364" s="67"/>
      <c r="AP2364" s="67"/>
      <c r="AQ2364" s="67"/>
      <c r="AR2364" s="67"/>
      <c r="AS2364" s="67"/>
      <c r="AT2364" s="67"/>
      <c r="AU2364" s="67"/>
      <c r="AV2364" s="67"/>
      <c r="AW2364" s="67"/>
      <c r="AX2364" s="68"/>
      <c r="AY2364" s="68"/>
      <c r="AZ2364" s="69"/>
      <c r="BA2364" s="70"/>
      <c r="BB2364" s="71"/>
      <c r="BC2364" s="54"/>
      <c r="BD2364" s="41">
        <v>4</v>
      </c>
      <c r="BE2364" s="52">
        <v>45</v>
      </c>
      <c r="BF2364" s="62">
        <v>4581</v>
      </c>
      <c r="BG2364" s="275"/>
    </row>
    <row r="2365" spans="1:59" s="63" customFormat="1" ht="12.75" x14ac:dyDescent="0.2">
      <c r="A2365" s="196">
        <v>4</v>
      </c>
      <c r="B2365" s="197" t="s">
        <v>422</v>
      </c>
      <c r="C2365" s="208">
        <v>45</v>
      </c>
      <c r="D2365" s="209" t="s">
        <v>794</v>
      </c>
      <c r="E2365" s="210">
        <v>4581</v>
      </c>
      <c r="F2365" s="211" t="s">
        <v>862</v>
      </c>
      <c r="G2365" s="230"/>
      <c r="H2365" s="56"/>
      <c r="I2365" s="221"/>
      <c r="J2365" s="57"/>
      <c r="K2365" s="57"/>
      <c r="L2365" s="57"/>
      <c r="M2365" s="55"/>
      <c r="N2365" s="303"/>
      <c r="O2365" s="245"/>
      <c r="P2365" s="122"/>
      <c r="Q2365" s="58"/>
      <c r="R2365" s="58"/>
      <c r="S2365" s="58"/>
      <c r="T2365" s="58"/>
      <c r="U2365" s="58"/>
      <c r="V2365" s="58"/>
      <c r="W2365" s="58"/>
      <c r="X2365" s="58"/>
      <c r="Y2365" s="59"/>
      <c r="Z2365" s="59"/>
      <c r="AA2365" s="59"/>
      <c r="AB2365" s="58"/>
      <c r="AC2365" s="58"/>
      <c r="AD2365" s="58"/>
      <c r="AE2365" s="58"/>
      <c r="AF2365" s="58"/>
      <c r="AG2365" s="58"/>
      <c r="AH2365" s="58"/>
      <c r="AI2365" s="58"/>
      <c r="AJ2365" s="59"/>
      <c r="AK2365" s="59"/>
      <c r="AL2365" s="59"/>
      <c r="AM2365" s="58"/>
      <c r="AN2365" s="58"/>
      <c r="AO2365" s="58"/>
      <c r="AP2365" s="58"/>
      <c r="AQ2365" s="58"/>
      <c r="AR2365" s="58"/>
      <c r="AS2365" s="58"/>
      <c r="AT2365" s="58"/>
      <c r="AU2365" s="58"/>
      <c r="AV2365" s="58"/>
      <c r="AW2365" s="58"/>
      <c r="AX2365" s="59"/>
      <c r="AY2365" s="59"/>
      <c r="AZ2365" s="60"/>
      <c r="BA2365" s="61"/>
      <c r="BB2365" s="54"/>
      <c r="BC2365" s="54"/>
      <c r="BD2365" s="41">
        <v>4</v>
      </c>
      <c r="BE2365" s="52">
        <v>45</v>
      </c>
      <c r="BF2365" s="62">
        <v>4581</v>
      </c>
      <c r="BG2365" s="274"/>
    </row>
    <row r="2366" spans="1:59" x14ac:dyDescent="0.25">
      <c r="A2366" s="196">
        <v>4</v>
      </c>
      <c r="B2366" s="197" t="s">
        <v>422</v>
      </c>
      <c r="C2366" s="208">
        <v>45</v>
      </c>
      <c r="D2366" s="209" t="s">
        <v>794</v>
      </c>
      <c r="E2366" s="212">
        <v>4582</v>
      </c>
      <c r="F2366" s="213" t="s">
        <v>864</v>
      </c>
      <c r="G2366" s="234"/>
      <c r="H2366" s="138"/>
      <c r="I2366" s="224"/>
      <c r="J2366" s="98"/>
      <c r="K2366" s="98"/>
      <c r="L2366" s="98"/>
      <c r="M2366" s="137"/>
      <c r="N2366" s="322"/>
      <c r="O2366" s="323"/>
      <c r="P2366" s="139"/>
      <c r="Q2366" s="139"/>
      <c r="R2366" s="139"/>
      <c r="S2366" s="139"/>
      <c r="T2366" s="139"/>
      <c r="U2366" s="139"/>
      <c r="V2366" s="139"/>
      <c r="W2366" s="139"/>
      <c r="X2366" s="139"/>
      <c r="Y2366" s="100"/>
      <c r="Z2366" s="125"/>
      <c r="AA2366" s="125"/>
      <c r="AB2366" s="139"/>
      <c r="AC2366" s="139"/>
      <c r="AD2366" s="139"/>
      <c r="AE2366" s="139"/>
      <c r="AF2366" s="139"/>
      <c r="AG2366" s="139"/>
      <c r="AH2366" s="139"/>
      <c r="AI2366" s="139"/>
      <c r="AJ2366" s="100"/>
      <c r="AK2366" s="125"/>
      <c r="AL2366" s="125"/>
      <c r="AM2366" s="139"/>
      <c r="AN2366" s="139"/>
      <c r="AO2366" s="139"/>
      <c r="AP2366" s="139"/>
      <c r="AQ2366" s="139"/>
      <c r="AR2366" s="139"/>
      <c r="AS2366" s="139"/>
      <c r="AT2366" s="139"/>
      <c r="AU2366" s="139"/>
      <c r="AV2366" s="139"/>
      <c r="AW2366" s="99"/>
      <c r="AX2366" s="125"/>
      <c r="AY2366" s="100"/>
      <c r="AZ2366" s="140"/>
      <c r="BA2366" s="141"/>
      <c r="BB2366" s="136"/>
      <c r="BC2366" s="136"/>
      <c r="BD2366" s="41">
        <v>4</v>
      </c>
      <c r="BE2366" s="52">
        <v>45</v>
      </c>
      <c r="BF2366" s="103">
        <v>4582</v>
      </c>
      <c r="BG2366" s="283"/>
    </row>
    <row r="2367" spans="1:59" s="63" customFormat="1" ht="12.75" x14ac:dyDescent="0.2">
      <c r="A2367" s="196">
        <v>4</v>
      </c>
      <c r="B2367" s="197" t="s">
        <v>422</v>
      </c>
      <c r="C2367" s="208">
        <v>45</v>
      </c>
      <c r="D2367" s="209" t="s">
        <v>794</v>
      </c>
      <c r="E2367" s="212">
        <v>4582</v>
      </c>
      <c r="F2367" s="213" t="s">
        <v>864</v>
      </c>
      <c r="G2367" s="232"/>
      <c r="H2367" s="97"/>
      <c r="I2367" s="224"/>
      <c r="J2367" s="98"/>
      <c r="K2367" s="98"/>
      <c r="L2367" s="98"/>
      <c r="M2367" s="96"/>
      <c r="N2367" s="307"/>
      <c r="O2367" s="246"/>
      <c r="P2367" s="124"/>
      <c r="Q2367" s="99"/>
      <c r="R2367" s="99"/>
      <c r="S2367" s="99"/>
      <c r="T2367" s="99"/>
      <c r="U2367" s="99"/>
      <c r="V2367" s="99"/>
      <c r="W2367" s="99"/>
      <c r="X2367" s="99"/>
      <c r="Y2367" s="100"/>
      <c r="Z2367" s="100"/>
      <c r="AA2367" s="100"/>
      <c r="AB2367" s="99"/>
      <c r="AC2367" s="99"/>
      <c r="AD2367" s="99"/>
      <c r="AE2367" s="99"/>
      <c r="AF2367" s="99"/>
      <c r="AG2367" s="99"/>
      <c r="AH2367" s="99"/>
      <c r="AI2367" s="99"/>
      <c r="AJ2367" s="100"/>
      <c r="AK2367" s="100"/>
      <c r="AL2367" s="100"/>
      <c r="AM2367" s="99"/>
      <c r="AN2367" s="99"/>
      <c r="AO2367" s="99"/>
      <c r="AP2367" s="99"/>
      <c r="AQ2367" s="99"/>
      <c r="AR2367" s="99"/>
      <c r="AS2367" s="99"/>
      <c r="AT2367" s="99"/>
      <c r="AU2367" s="99"/>
      <c r="AV2367" s="99"/>
      <c r="AW2367" s="99"/>
      <c r="AX2367" s="100"/>
      <c r="AY2367" s="100"/>
      <c r="AZ2367" s="101"/>
      <c r="BA2367" s="102"/>
      <c r="BB2367" s="95"/>
      <c r="BC2367" s="95"/>
      <c r="BD2367" s="41">
        <v>4</v>
      </c>
      <c r="BE2367" s="52">
        <v>45</v>
      </c>
      <c r="BF2367" s="103">
        <v>4582</v>
      </c>
      <c r="BG2367" s="277"/>
    </row>
    <row r="2368" spans="1:59" s="63" customFormat="1" ht="12.75" x14ac:dyDescent="0.2">
      <c r="A2368" s="196">
        <v>4</v>
      </c>
      <c r="B2368" s="197" t="s">
        <v>422</v>
      </c>
      <c r="C2368" s="208">
        <v>45</v>
      </c>
      <c r="D2368" s="209" t="s">
        <v>794</v>
      </c>
      <c r="E2368" s="212">
        <v>4582</v>
      </c>
      <c r="F2368" s="213" t="s">
        <v>864</v>
      </c>
      <c r="G2368" s="231"/>
      <c r="H2368" s="65"/>
      <c r="I2368" s="222"/>
      <c r="J2368" s="66"/>
      <c r="K2368" s="66"/>
      <c r="L2368" s="66"/>
      <c r="M2368" s="64"/>
      <c r="N2368" s="304"/>
      <c r="O2368" s="305"/>
      <c r="P2368" s="127"/>
      <c r="Q2368" s="67"/>
      <c r="R2368" s="67"/>
      <c r="S2368" s="67"/>
      <c r="T2368" s="67"/>
      <c r="U2368" s="67"/>
      <c r="V2368" s="67"/>
      <c r="W2368" s="67"/>
      <c r="X2368" s="67"/>
      <c r="Y2368" s="68"/>
      <c r="Z2368" s="68"/>
      <c r="AA2368" s="68"/>
      <c r="AB2368" s="67"/>
      <c r="AC2368" s="67"/>
      <c r="AD2368" s="67"/>
      <c r="AE2368" s="67"/>
      <c r="AF2368" s="67"/>
      <c r="AG2368" s="67"/>
      <c r="AH2368" s="67"/>
      <c r="AI2368" s="67"/>
      <c r="AJ2368" s="68"/>
      <c r="AK2368" s="68"/>
      <c r="AL2368" s="68"/>
      <c r="AM2368" s="67"/>
      <c r="AN2368" s="67"/>
      <c r="AO2368" s="67"/>
      <c r="AP2368" s="67"/>
      <c r="AQ2368" s="67"/>
      <c r="AR2368" s="67"/>
      <c r="AS2368" s="67"/>
      <c r="AT2368" s="67"/>
      <c r="AU2368" s="67"/>
      <c r="AV2368" s="67"/>
      <c r="AW2368" s="67"/>
      <c r="AX2368" s="68"/>
      <c r="AY2368" s="68"/>
      <c r="AZ2368" s="69"/>
      <c r="BA2368" s="70"/>
      <c r="BB2368" s="71"/>
      <c r="BC2368" s="95"/>
      <c r="BD2368" s="41">
        <v>4</v>
      </c>
      <c r="BE2368" s="52">
        <v>45</v>
      </c>
      <c r="BF2368" s="103">
        <v>4582</v>
      </c>
      <c r="BG2368" s="275"/>
    </row>
    <row r="2369" spans="1:59" s="63" customFormat="1" ht="12.75" x14ac:dyDescent="0.2">
      <c r="A2369" s="196">
        <v>4</v>
      </c>
      <c r="B2369" s="197" t="s">
        <v>422</v>
      </c>
      <c r="C2369" s="208">
        <v>45</v>
      </c>
      <c r="D2369" s="209" t="s">
        <v>794</v>
      </c>
      <c r="E2369" s="212">
        <v>4582</v>
      </c>
      <c r="F2369" s="213" t="s">
        <v>864</v>
      </c>
      <c r="G2369" s="231"/>
      <c r="H2369" s="72" t="s">
        <v>47</v>
      </c>
      <c r="I2369" s="223"/>
      <c r="J2369" s="73"/>
      <c r="K2369" s="73"/>
      <c r="L2369" s="73"/>
      <c r="M2369" s="74"/>
      <c r="N2369" s="247"/>
      <c r="O2369" s="306"/>
      <c r="P2369" s="105"/>
      <c r="Q2369" s="75"/>
      <c r="R2369" s="75"/>
      <c r="S2369" s="75"/>
      <c r="T2369" s="75"/>
      <c r="U2369" s="75"/>
      <c r="V2369" s="75"/>
      <c r="W2369" s="75"/>
      <c r="X2369" s="75"/>
      <c r="Y2369" s="76">
        <f>IF(ISNUMBER(VLOOKUP(Y2371,P$7:W$7,MATCH(Y2371,P$7:W$7))),VLOOKUP(Y2371,P$7:W$7,MATCH(Y2371,P$7:W$7)),IF(N2373=0,"No Data",IF(Y2371&gt;0,"&lt;100",0)))</f>
        <v>0</v>
      </c>
      <c r="Z2369" s="77">
        <f>IF(ISNUMBER(VLOOKUP(Z2373,P$7:W$7,MATCH(Z2373,P$7:W$7))),VLOOKUP(Z2373,P$7:W$7,MATCH(Z2373,P$7:W$7)),IF(N2373=0,"No Data",IF(Z2373&gt;0,"&lt;100",0)))</f>
        <v>0</v>
      </c>
      <c r="AA2369" s="106">
        <f>IF(ISNUMBER(Z2369),Z2369,0)</f>
        <v>0</v>
      </c>
      <c r="AB2369" s="75"/>
      <c r="AC2369" s="75"/>
      <c r="AD2369" s="75"/>
      <c r="AE2369" s="75"/>
      <c r="AF2369" s="75"/>
      <c r="AG2369" s="75"/>
      <c r="AH2369" s="75"/>
      <c r="AI2369" s="75"/>
      <c r="AJ2369" s="76">
        <f>IF(ISNUMBER(VLOOKUP(AJ2371,AB$7:AH$7,MATCH(AJ2371,AB$7:AH$7))),VLOOKUP(AJ2371,AB$7:AH$7,MATCH(AJ2371,AB$7:AH$7)),IF(N2373=0,"No Data",IF(AJ2371&gt;0,"&lt;50",0)))</f>
        <v>0</v>
      </c>
      <c r="AK2369" s="77">
        <f>IF(ISNUMBER(VLOOKUP(AK2373,AB$7:AH$7,MATCH(AK2373,AB$7:AH$7))),VLOOKUP(AK2373,AB$7:AH$7,MATCH(AK2373,AB$7:AH$7)),IF(N2373=0,"No Data",IF(AK2373&gt;0,"&lt;50",0)))</f>
        <v>0</v>
      </c>
      <c r="AL2369" s="106">
        <f>IF(ISNUMBER(AK2369),AK2369,0)</f>
        <v>0</v>
      </c>
      <c r="AM2369" s="75"/>
      <c r="AN2369" s="75"/>
      <c r="AO2369" s="75"/>
      <c r="AP2369" s="75"/>
      <c r="AQ2369" s="75"/>
      <c r="AR2369" s="75"/>
      <c r="AS2369" s="75"/>
      <c r="AT2369" s="75"/>
      <c r="AU2369" s="75"/>
      <c r="AV2369" s="75"/>
      <c r="AW2369" s="76">
        <f>IF(ISNUMBER(VLOOKUP(AW2371,AM$7:AU$7,MATCH(AW2371,AM$7:AU$7))),VLOOKUP(AW2371,AM$7:AU$7,MATCH(AW2371,AM$7:AU$7)),IF(N2373=0,"No Data",IF(AW2371&gt;0,"&lt;10",0)))</f>
        <v>500</v>
      </c>
      <c r="AX2369" s="77">
        <f>IF(ISNUMBER(VLOOKUP(AX2373,AM$7:AU$7,MATCH(AX2373,AM$7:AU$7))),VLOOKUP(AX2373,AM$7:AU$7,MATCH(AX2373,AM$7:AU$7)),IF(N2373=0,"No Data",IF(AX2373&gt;0,"&lt;10",0)))</f>
        <v>500</v>
      </c>
      <c r="AY2369" s="106">
        <f>IF(ISNUMBER(AX2369),AX2369,0)</f>
        <v>500</v>
      </c>
      <c r="AZ2369" s="79"/>
      <c r="BA2369" s="80"/>
      <c r="BB2369" s="71"/>
      <c r="BC2369" s="95"/>
      <c r="BD2369" s="41">
        <v>4</v>
      </c>
      <c r="BE2369" s="52">
        <v>45</v>
      </c>
      <c r="BF2369" s="103">
        <v>4582</v>
      </c>
      <c r="BG2369" s="276" t="s">
        <v>47</v>
      </c>
    </row>
    <row r="2370" spans="1:59" s="63" customFormat="1" ht="12.75" x14ac:dyDescent="0.2">
      <c r="A2370" s="196">
        <v>4</v>
      </c>
      <c r="B2370" s="197" t="s">
        <v>422</v>
      </c>
      <c r="C2370" s="208">
        <v>45</v>
      </c>
      <c r="D2370" s="209" t="s">
        <v>794</v>
      </c>
      <c r="E2370" s="212">
        <v>4582</v>
      </c>
      <c r="F2370" s="213" t="s">
        <v>864</v>
      </c>
      <c r="G2370" s="231"/>
      <c r="H2370" s="81" t="s">
        <v>48</v>
      </c>
      <c r="I2370" s="223"/>
      <c r="J2370" s="73"/>
      <c r="K2370" s="73"/>
      <c r="L2370" s="73"/>
      <c r="M2370" s="74"/>
      <c r="N2370" s="247"/>
      <c r="O2370" s="306"/>
      <c r="P2370" s="105"/>
      <c r="Q2370" s="75"/>
      <c r="R2370" s="75"/>
      <c r="S2370" s="75"/>
      <c r="T2370" s="75"/>
      <c r="U2370" s="75"/>
      <c r="V2370" s="75"/>
      <c r="W2370" s="75"/>
      <c r="X2370" s="75"/>
      <c r="Y2370" s="82">
        <f>MIN(X2374:X2377)</f>
        <v>0</v>
      </c>
      <c r="Z2370" s="83"/>
      <c r="AA2370" s="83"/>
      <c r="AB2370" s="75"/>
      <c r="AC2370" s="75"/>
      <c r="AD2370" s="75"/>
      <c r="AE2370" s="75"/>
      <c r="AF2370" s="75"/>
      <c r="AG2370" s="75"/>
      <c r="AH2370" s="75"/>
      <c r="AI2370" s="75"/>
      <c r="AJ2370" s="82">
        <f>MIN(AI2374:AI2377)</f>
        <v>0</v>
      </c>
      <c r="AK2370" s="83"/>
      <c r="AL2370" s="83"/>
      <c r="AM2370" s="75"/>
      <c r="AN2370" s="75"/>
      <c r="AO2370" s="75"/>
      <c r="AP2370" s="75"/>
      <c r="AQ2370" s="75"/>
      <c r="AR2370" s="75"/>
      <c r="AS2370" s="75"/>
      <c r="AT2370" s="75"/>
      <c r="AU2370" s="75"/>
      <c r="AV2370" s="75"/>
      <c r="AW2370" s="82">
        <f>MIN(AV2374:AV2377)</f>
        <v>10</v>
      </c>
      <c r="AX2370" s="83"/>
      <c r="AY2370" s="83"/>
      <c r="AZ2370" s="79"/>
      <c r="BA2370" s="80"/>
      <c r="BB2370" s="71"/>
      <c r="BC2370" s="95"/>
      <c r="BD2370" s="41">
        <v>4</v>
      </c>
      <c r="BE2370" s="52">
        <v>45</v>
      </c>
      <c r="BF2370" s="103">
        <v>4582</v>
      </c>
      <c r="BG2370" s="278" t="s">
        <v>48</v>
      </c>
    </row>
    <row r="2371" spans="1:59" s="63" customFormat="1" ht="12.75" x14ac:dyDescent="0.2">
      <c r="A2371" s="196">
        <v>4</v>
      </c>
      <c r="B2371" s="197" t="s">
        <v>422</v>
      </c>
      <c r="C2371" s="208">
        <v>45</v>
      </c>
      <c r="D2371" s="209" t="s">
        <v>794</v>
      </c>
      <c r="E2371" s="212">
        <v>4582</v>
      </c>
      <c r="F2371" s="213" t="s">
        <v>864</v>
      </c>
      <c r="G2371" s="231"/>
      <c r="H2371" s="81" t="s">
        <v>49</v>
      </c>
      <c r="I2371" s="223"/>
      <c r="J2371" s="73"/>
      <c r="K2371" s="73"/>
      <c r="L2371" s="73"/>
      <c r="M2371" s="74"/>
      <c r="N2371" s="247"/>
      <c r="O2371" s="306"/>
      <c r="P2371" s="105"/>
      <c r="Q2371" s="75"/>
      <c r="R2371" s="75"/>
      <c r="S2371" s="75"/>
      <c r="T2371" s="75"/>
      <c r="U2371" s="75"/>
      <c r="V2371" s="75"/>
      <c r="W2371" s="75"/>
      <c r="X2371" s="75"/>
      <c r="Y2371" s="84">
        <f>IF(ISNUMBER(AVERAGE(X2374:X2377)),AVERAGE(X2374:X2377),0)</f>
        <v>0</v>
      </c>
      <c r="Z2371" s="83"/>
      <c r="AA2371" s="83"/>
      <c r="AB2371" s="75"/>
      <c r="AC2371" s="75"/>
      <c r="AD2371" s="75"/>
      <c r="AE2371" s="75"/>
      <c r="AF2371" s="75"/>
      <c r="AG2371" s="75"/>
      <c r="AH2371" s="75"/>
      <c r="AI2371" s="75"/>
      <c r="AJ2371" s="84">
        <f>IF(ISNUMBER(AVERAGE(AI2374:AI2377)),AVERAGE(AI2374:AI2377),0)</f>
        <v>0</v>
      </c>
      <c r="AK2371" s="83"/>
      <c r="AL2371" s="83"/>
      <c r="AM2371" s="75"/>
      <c r="AN2371" s="75"/>
      <c r="AO2371" s="75"/>
      <c r="AP2371" s="75"/>
      <c r="AQ2371" s="75"/>
      <c r="AR2371" s="75"/>
      <c r="AS2371" s="75"/>
      <c r="AT2371" s="75"/>
      <c r="AU2371" s="75"/>
      <c r="AV2371" s="75"/>
      <c r="AW2371" s="84">
        <f>IF(ISNUMBER(AVERAGE(AV2374:AV2377)),AVERAGE(AV2374:AV2377),0)</f>
        <v>527.5</v>
      </c>
      <c r="AX2371" s="83"/>
      <c r="AY2371" s="83"/>
      <c r="AZ2371" s="79"/>
      <c r="BA2371" s="80"/>
      <c r="BB2371" s="71"/>
      <c r="BC2371" s="95"/>
      <c r="BD2371" s="41">
        <v>4</v>
      </c>
      <c r="BE2371" s="52">
        <v>45</v>
      </c>
      <c r="BF2371" s="103">
        <v>4582</v>
      </c>
      <c r="BG2371" s="278" t="s">
        <v>49</v>
      </c>
    </row>
    <row r="2372" spans="1:59" s="63" customFormat="1" ht="12.75" x14ac:dyDescent="0.2">
      <c r="A2372" s="196">
        <v>4</v>
      </c>
      <c r="B2372" s="197" t="s">
        <v>422</v>
      </c>
      <c r="C2372" s="208">
        <v>45</v>
      </c>
      <c r="D2372" s="209" t="s">
        <v>794</v>
      </c>
      <c r="E2372" s="212">
        <v>4582</v>
      </c>
      <c r="F2372" s="213" t="s">
        <v>864</v>
      </c>
      <c r="G2372" s="231"/>
      <c r="H2372" s="81" t="s">
        <v>50</v>
      </c>
      <c r="I2372" s="223"/>
      <c r="J2372" s="73"/>
      <c r="K2372" s="73"/>
      <c r="L2372" s="73"/>
      <c r="M2372" s="74"/>
      <c r="N2372" s="247"/>
      <c r="O2372" s="306"/>
      <c r="P2372" s="105"/>
      <c r="Q2372" s="75"/>
      <c r="R2372" s="75"/>
      <c r="S2372" s="75"/>
      <c r="T2372" s="75"/>
      <c r="U2372" s="75"/>
      <c r="V2372" s="75"/>
      <c r="W2372" s="75"/>
      <c r="X2372" s="75"/>
      <c r="Y2372" s="84">
        <f>MAX(X2374:X2377)</f>
        <v>0</v>
      </c>
      <c r="Z2372" s="83"/>
      <c r="AA2372" s="83"/>
      <c r="AB2372" s="75"/>
      <c r="AC2372" s="75"/>
      <c r="AD2372" s="75"/>
      <c r="AE2372" s="75"/>
      <c r="AF2372" s="75"/>
      <c r="AG2372" s="75"/>
      <c r="AH2372" s="75"/>
      <c r="AI2372" s="75"/>
      <c r="AJ2372" s="84">
        <f>MAX(AI2374:AI2377)</f>
        <v>0</v>
      </c>
      <c r="AK2372" s="83"/>
      <c r="AL2372" s="83"/>
      <c r="AM2372" s="75"/>
      <c r="AN2372" s="75"/>
      <c r="AO2372" s="75"/>
      <c r="AP2372" s="75"/>
      <c r="AQ2372" s="75"/>
      <c r="AR2372" s="75"/>
      <c r="AS2372" s="75"/>
      <c r="AT2372" s="75"/>
      <c r="AU2372" s="75"/>
      <c r="AV2372" s="75"/>
      <c r="AW2372" s="84">
        <f>MAX(AV2374:AV2377)</f>
        <v>1000</v>
      </c>
      <c r="AX2372" s="83"/>
      <c r="AY2372" s="83"/>
      <c r="AZ2372" s="79"/>
      <c r="BA2372" s="80"/>
      <c r="BB2372" s="71"/>
      <c r="BC2372" s="95"/>
      <c r="BD2372" s="41">
        <v>4</v>
      </c>
      <c r="BE2372" s="52">
        <v>45</v>
      </c>
      <c r="BF2372" s="103">
        <v>4582</v>
      </c>
      <c r="BG2372" s="278" t="s">
        <v>50</v>
      </c>
    </row>
    <row r="2373" spans="1:59" s="63" customFormat="1" ht="12.75" x14ac:dyDescent="0.2">
      <c r="A2373" s="196">
        <v>4</v>
      </c>
      <c r="B2373" s="197" t="s">
        <v>422</v>
      </c>
      <c r="C2373" s="208">
        <v>45</v>
      </c>
      <c r="D2373" s="209" t="s">
        <v>794</v>
      </c>
      <c r="E2373" s="212">
        <v>4582</v>
      </c>
      <c r="F2373" s="213" t="s">
        <v>864</v>
      </c>
      <c r="G2373" s="231"/>
      <c r="H2373" s="85" t="s">
        <v>51</v>
      </c>
      <c r="I2373" s="223"/>
      <c r="J2373" s="73"/>
      <c r="K2373" s="73"/>
      <c r="L2373" s="73"/>
      <c r="M2373" s="74"/>
      <c r="N2373" s="320">
        <f>SUM(N2374:N2377)</f>
        <v>4</v>
      </c>
      <c r="O2373" s="293">
        <f>SUM(O2374:O2377)</f>
        <v>1</v>
      </c>
      <c r="P2373" s="292"/>
      <c r="Q2373" s="87"/>
      <c r="R2373" s="87"/>
      <c r="S2373" s="87"/>
      <c r="T2373" s="87"/>
      <c r="U2373" s="87"/>
      <c r="V2373" s="87"/>
      <c r="W2373" s="87"/>
      <c r="X2373" s="87"/>
      <c r="Y2373" s="88"/>
      <c r="Z2373" s="119">
        <f>SUM(Z2374:Z2377)</f>
        <v>0</v>
      </c>
      <c r="AA2373" s="88"/>
      <c r="AB2373" s="87"/>
      <c r="AC2373" s="87"/>
      <c r="AD2373" s="87"/>
      <c r="AE2373" s="87"/>
      <c r="AF2373" s="87"/>
      <c r="AG2373" s="87"/>
      <c r="AH2373" s="87"/>
      <c r="AI2373" s="87"/>
      <c r="AJ2373" s="88"/>
      <c r="AK2373" s="119">
        <f>SUM(AK2374:AK2377)</f>
        <v>0</v>
      </c>
      <c r="AL2373" s="88"/>
      <c r="AM2373" s="87"/>
      <c r="AN2373" s="87"/>
      <c r="AO2373" s="87"/>
      <c r="AP2373" s="87"/>
      <c r="AQ2373" s="87"/>
      <c r="AR2373" s="87"/>
      <c r="AS2373" s="87"/>
      <c r="AT2373" s="87"/>
      <c r="AU2373" s="87"/>
      <c r="AV2373" s="87"/>
      <c r="AW2373" s="112"/>
      <c r="AX2373" s="119">
        <f>SUM(AX2374:AX2377)</f>
        <v>527.5</v>
      </c>
      <c r="AY2373" s="88"/>
      <c r="AZ2373" s="79"/>
      <c r="BA2373" s="80"/>
      <c r="BB2373" s="71"/>
      <c r="BC2373" s="95"/>
      <c r="BD2373" s="41">
        <v>4</v>
      </c>
      <c r="BE2373" s="52">
        <v>45</v>
      </c>
      <c r="BF2373" s="103">
        <v>4582</v>
      </c>
      <c r="BG2373" s="279" t="s">
        <v>51</v>
      </c>
    </row>
    <row r="2374" spans="1:59" s="63" customFormat="1" ht="12.75" x14ac:dyDescent="0.2">
      <c r="A2374" s="196">
        <v>4</v>
      </c>
      <c r="B2374" s="197" t="s">
        <v>422</v>
      </c>
      <c r="C2374" s="208">
        <v>45</v>
      </c>
      <c r="D2374" s="209" t="s">
        <v>794</v>
      </c>
      <c r="E2374" s="212">
        <v>4582</v>
      </c>
      <c r="F2374" s="213" t="s">
        <v>864</v>
      </c>
      <c r="G2374" s="231"/>
      <c r="H2374" s="89" t="s">
        <v>52</v>
      </c>
      <c r="I2374" s="90" t="s">
        <v>863</v>
      </c>
      <c r="J2374" s="90" t="s">
        <v>860</v>
      </c>
      <c r="K2374" s="90" t="s">
        <v>64</v>
      </c>
      <c r="L2374" s="90" t="s">
        <v>528</v>
      </c>
      <c r="M2374" s="91"/>
      <c r="N2374" s="312">
        <v>1</v>
      </c>
      <c r="O2374" s="313">
        <f>N2374/N$2373</f>
        <v>0.25</v>
      </c>
      <c r="P2374" s="104"/>
      <c r="Q2374" s="92"/>
      <c r="R2374" s="92"/>
      <c r="S2374" s="92"/>
      <c r="T2374" s="92"/>
      <c r="U2374" s="92"/>
      <c r="V2374" s="92"/>
      <c r="W2374" s="92"/>
      <c r="X2374" s="109">
        <f>P2374*P$7+Q2374*Q$7+R2374*R$7+S2374*S$7+T2374*T$7+U2374*U$7+V2374*V$7+W2374*W$7</f>
        <v>0</v>
      </c>
      <c r="Y2374" s="83"/>
      <c r="Z2374" s="110">
        <f>X2374*$O2374</f>
        <v>0</v>
      </c>
      <c r="AA2374" s="111"/>
      <c r="AB2374" s="92"/>
      <c r="AC2374" s="92"/>
      <c r="AD2374" s="92"/>
      <c r="AE2374" s="92"/>
      <c r="AF2374" s="92"/>
      <c r="AG2374" s="92"/>
      <c r="AH2374" s="92"/>
      <c r="AI2374" s="109">
        <f>AB2374*AB$7+AC2374*AC$7+AD2374*AD$7+AE2374*AE$7+AF2374*AF$7+AG2374*AG$7+AH2374*AH$7</f>
        <v>0</v>
      </c>
      <c r="AJ2374" s="83"/>
      <c r="AK2374" s="110">
        <f>AI2374*$O2374</f>
        <v>0</v>
      </c>
      <c r="AL2374" s="111"/>
      <c r="AM2374" s="92"/>
      <c r="AN2374" s="92"/>
      <c r="AO2374" s="92"/>
      <c r="AP2374" s="92">
        <v>1</v>
      </c>
      <c r="AQ2374" s="92"/>
      <c r="AR2374" s="92"/>
      <c r="AS2374" s="92"/>
      <c r="AT2374" s="92"/>
      <c r="AU2374" s="92"/>
      <c r="AV2374" s="109">
        <f>AM2374*AM$7+AN2374*AN$7+AO2374*AO$7+AP2374*AP$7+AQ2374*AQ$7+AR2374*AR$7+AS2374*AS$7+AT2374*AT$7+AU2374*AU$7</f>
        <v>100</v>
      </c>
      <c r="AW2374" s="75"/>
      <c r="AX2374" s="110">
        <f>AV2374*$O2374</f>
        <v>25</v>
      </c>
      <c r="AY2374" s="83"/>
      <c r="AZ2374" s="93"/>
      <c r="BA2374" s="94" t="s">
        <v>105</v>
      </c>
      <c r="BB2374" s="71"/>
      <c r="BC2374" s="95"/>
      <c r="BD2374" s="41">
        <v>4</v>
      </c>
      <c r="BE2374" s="52">
        <v>45</v>
      </c>
      <c r="BF2374" s="103">
        <v>4582</v>
      </c>
      <c r="BG2374" s="280" t="s">
        <v>52</v>
      </c>
    </row>
    <row r="2375" spans="1:59" s="63" customFormat="1" ht="12.75" x14ac:dyDescent="0.2">
      <c r="A2375" s="196">
        <v>4</v>
      </c>
      <c r="B2375" s="197" t="s">
        <v>422</v>
      </c>
      <c r="C2375" s="208">
        <v>45</v>
      </c>
      <c r="D2375" s="209" t="s">
        <v>794</v>
      </c>
      <c r="E2375" s="212">
        <v>4582</v>
      </c>
      <c r="F2375" s="213" t="s">
        <v>864</v>
      </c>
      <c r="G2375" s="231"/>
      <c r="H2375" s="89"/>
      <c r="I2375" s="90" t="s">
        <v>848</v>
      </c>
      <c r="J2375" s="90"/>
      <c r="K2375" s="90" t="s">
        <v>64</v>
      </c>
      <c r="L2375" s="90" t="s">
        <v>119</v>
      </c>
      <c r="M2375" s="91"/>
      <c r="N2375" s="312">
        <v>1</v>
      </c>
      <c r="O2375" s="313">
        <f>N2375/N$2373</f>
        <v>0.25</v>
      </c>
      <c r="P2375" s="104"/>
      <c r="Q2375" s="92"/>
      <c r="R2375" s="92"/>
      <c r="S2375" s="92"/>
      <c r="T2375" s="92"/>
      <c r="U2375" s="92"/>
      <c r="V2375" s="92"/>
      <c r="W2375" s="92"/>
      <c r="X2375" s="109">
        <f>P2375*P$7+Q2375*Q$7+R2375*R$7+S2375*S$7+T2375*T$7+U2375*U$7+V2375*V$7+W2375*W$7</f>
        <v>0</v>
      </c>
      <c r="Y2375" s="83"/>
      <c r="Z2375" s="110">
        <f>X2375*$O2375</f>
        <v>0</v>
      </c>
      <c r="AA2375" s="111"/>
      <c r="AB2375" s="92"/>
      <c r="AC2375" s="92"/>
      <c r="AD2375" s="92"/>
      <c r="AE2375" s="92"/>
      <c r="AF2375" s="92"/>
      <c r="AG2375" s="92"/>
      <c r="AH2375" s="92"/>
      <c r="AI2375" s="109">
        <f>AB2375*AB$7+AC2375*AC$7+AD2375*AD$7+AE2375*AE$7+AF2375*AF$7+AG2375*AG$7+AH2375*AH$7</f>
        <v>0</v>
      </c>
      <c r="AJ2375" s="83"/>
      <c r="AK2375" s="110">
        <f>AI2375*$O2375</f>
        <v>0</v>
      </c>
      <c r="AL2375" s="111"/>
      <c r="AM2375" s="92"/>
      <c r="AN2375" s="92"/>
      <c r="AO2375" s="92"/>
      <c r="AP2375" s="92"/>
      <c r="AQ2375" s="92"/>
      <c r="AR2375" s="92"/>
      <c r="AS2375" s="92">
        <v>1</v>
      </c>
      <c r="AT2375" s="92"/>
      <c r="AU2375" s="92"/>
      <c r="AV2375" s="109">
        <f>AM2375*AM$7+AN2375*AN$7+AO2375*AO$7+AP2375*AP$7+AQ2375*AQ$7+AR2375*AR$7+AS2375*AS$7+AT2375*AT$7+AU2375*AU$7</f>
        <v>1000</v>
      </c>
      <c r="AW2375" s="75"/>
      <c r="AX2375" s="110">
        <f>AV2375*$O2375</f>
        <v>250</v>
      </c>
      <c r="AY2375" s="111"/>
      <c r="AZ2375" s="93"/>
      <c r="BA2375" s="94" t="s">
        <v>554</v>
      </c>
      <c r="BB2375" s="71"/>
      <c r="BC2375" s="95"/>
      <c r="BD2375" s="41">
        <v>4</v>
      </c>
      <c r="BE2375" s="52">
        <v>45</v>
      </c>
      <c r="BF2375" s="103">
        <v>4582</v>
      </c>
      <c r="BG2375" s="280" t="s">
        <v>52</v>
      </c>
    </row>
    <row r="2376" spans="1:59" s="63" customFormat="1" ht="12.75" x14ac:dyDescent="0.2">
      <c r="A2376" s="196">
        <v>4</v>
      </c>
      <c r="B2376" s="197" t="s">
        <v>422</v>
      </c>
      <c r="C2376" s="208">
        <v>45</v>
      </c>
      <c r="D2376" s="209" t="s">
        <v>794</v>
      </c>
      <c r="E2376" s="212">
        <v>4582</v>
      </c>
      <c r="F2376" s="213" t="s">
        <v>864</v>
      </c>
      <c r="G2376" s="231"/>
      <c r="H2376" s="89"/>
      <c r="I2376" s="90" t="s">
        <v>849</v>
      </c>
      <c r="J2376" s="90"/>
      <c r="K2376" s="90" t="s">
        <v>64</v>
      </c>
      <c r="L2376" s="90" t="s">
        <v>119</v>
      </c>
      <c r="M2376" s="91"/>
      <c r="N2376" s="312">
        <v>1</v>
      </c>
      <c r="O2376" s="313">
        <f>N2376/N$2373</f>
        <v>0.25</v>
      </c>
      <c r="P2376" s="104"/>
      <c r="Q2376" s="92"/>
      <c r="R2376" s="92"/>
      <c r="S2376" s="92"/>
      <c r="T2376" s="92"/>
      <c r="U2376" s="92"/>
      <c r="V2376" s="92"/>
      <c r="W2376" s="92"/>
      <c r="X2376" s="109">
        <f>P2376*P$7+Q2376*Q$7+R2376*R$7+S2376*S$7+T2376*T$7+U2376*U$7+V2376*V$7+W2376*W$7</f>
        <v>0</v>
      </c>
      <c r="Y2376" s="83"/>
      <c r="Z2376" s="110">
        <f>X2376*$O2376</f>
        <v>0</v>
      </c>
      <c r="AA2376" s="111"/>
      <c r="AB2376" s="92"/>
      <c r="AC2376" s="92"/>
      <c r="AD2376" s="92"/>
      <c r="AE2376" s="92"/>
      <c r="AF2376" s="92"/>
      <c r="AG2376" s="92"/>
      <c r="AH2376" s="92"/>
      <c r="AI2376" s="109">
        <f>AB2376*AB$7+AC2376*AC$7+AD2376*AD$7+AE2376*AE$7+AF2376*AF$7+AG2376*AG$7+AH2376*AH$7</f>
        <v>0</v>
      </c>
      <c r="AJ2376" s="83"/>
      <c r="AK2376" s="110">
        <f>AI2376*$O2376</f>
        <v>0</v>
      </c>
      <c r="AL2376" s="111"/>
      <c r="AM2376" s="92"/>
      <c r="AN2376" s="92"/>
      <c r="AO2376" s="92"/>
      <c r="AP2376" s="92"/>
      <c r="AQ2376" s="92"/>
      <c r="AR2376" s="92"/>
      <c r="AS2376" s="92">
        <v>1</v>
      </c>
      <c r="AT2376" s="92"/>
      <c r="AU2376" s="92"/>
      <c r="AV2376" s="109">
        <f>AM2376*AM$7+AN2376*AN$7+AO2376*AO$7+AP2376*AP$7+AQ2376*AQ$7+AR2376*AR$7+AS2376*AS$7+AT2376*AT$7+AU2376*AU$7</f>
        <v>1000</v>
      </c>
      <c r="AW2376" s="75"/>
      <c r="AX2376" s="110">
        <f>AV2376*$O2376</f>
        <v>250</v>
      </c>
      <c r="AY2376" s="111"/>
      <c r="AZ2376" s="93"/>
      <c r="BA2376" s="94" t="s">
        <v>554</v>
      </c>
      <c r="BB2376" s="71"/>
      <c r="BC2376" s="95"/>
      <c r="BD2376" s="41">
        <v>4</v>
      </c>
      <c r="BE2376" s="52">
        <v>45</v>
      </c>
      <c r="BF2376" s="103">
        <v>4582</v>
      </c>
      <c r="BG2376" s="280" t="s">
        <v>52</v>
      </c>
    </row>
    <row r="2377" spans="1:59" s="63" customFormat="1" ht="12.75" x14ac:dyDescent="0.2">
      <c r="A2377" s="196">
        <v>4</v>
      </c>
      <c r="B2377" s="197" t="s">
        <v>422</v>
      </c>
      <c r="C2377" s="208">
        <v>45</v>
      </c>
      <c r="D2377" s="209" t="s">
        <v>794</v>
      </c>
      <c r="E2377" s="212">
        <v>4582</v>
      </c>
      <c r="F2377" s="213" t="s">
        <v>864</v>
      </c>
      <c r="G2377" s="231"/>
      <c r="H2377" s="89"/>
      <c r="I2377" s="90" t="s">
        <v>830</v>
      </c>
      <c r="J2377" s="90"/>
      <c r="K2377" s="90" t="s">
        <v>64</v>
      </c>
      <c r="L2377" s="90" t="s">
        <v>313</v>
      </c>
      <c r="M2377" s="91"/>
      <c r="N2377" s="312">
        <v>1</v>
      </c>
      <c r="O2377" s="313">
        <f>N2377/N$2373</f>
        <v>0.25</v>
      </c>
      <c r="P2377" s="104"/>
      <c r="Q2377" s="92"/>
      <c r="R2377" s="92"/>
      <c r="S2377" s="92"/>
      <c r="T2377" s="92"/>
      <c r="U2377" s="92"/>
      <c r="V2377" s="92"/>
      <c r="W2377" s="92"/>
      <c r="X2377" s="109">
        <f>P2377*P$7+Q2377*Q$7+R2377*R$7+S2377*S$7+T2377*T$7+U2377*U$7+V2377*V$7+W2377*W$7</f>
        <v>0</v>
      </c>
      <c r="Y2377" s="83"/>
      <c r="Z2377" s="110">
        <f>X2377*$O2377</f>
        <v>0</v>
      </c>
      <c r="AA2377" s="111"/>
      <c r="AB2377" s="92"/>
      <c r="AC2377" s="92"/>
      <c r="AD2377" s="92"/>
      <c r="AE2377" s="92"/>
      <c r="AF2377" s="92"/>
      <c r="AG2377" s="92"/>
      <c r="AH2377" s="92"/>
      <c r="AI2377" s="109">
        <f>AB2377*AB$7+AC2377*AC$7+AD2377*AD$7+AE2377*AE$7+AF2377*AF$7+AG2377*AG$7+AH2377*AH$7</f>
        <v>0</v>
      </c>
      <c r="AJ2377" s="83"/>
      <c r="AK2377" s="110">
        <f>AI2377*$O2377</f>
        <v>0</v>
      </c>
      <c r="AL2377" s="111"/>
      <c r="AM2377" s="92">
        <v>1</v>
      </c>
      <c r="AN2377" s="92"/>
      <c r="AO2377" s="92"/>
      <c r="AP2377" s="92"/>
      <c r="AQ2377" s="92"/>
      <c r="AR2377" s="92"/>
      <c r="AS2377" s="92"/>
      <c r="AT2377" s="92"/>
      <c r="AU2377" s="92"/>
      <c r="AV2377" s="109">
        <f>AM2377*AM$7+AN2377*AN$7+AO2377*AO$7+AP2377*AP$7+AQ2377*AQ$7+AR2377*AR$7+AS2377*AS$7+AT2377*AT$7+AU2377*AU$7</f>
        <v>10</v>
      </c>
      <c r="AW2377" s="75"/>
      <c r="AX2377" s="110">
        <f>AV2377*$O2377</f>
        <v>2.5</v>
      </c>
      <c r="AY2377" s="111"/>
      <c r="AZ2377" s="93"/>
      <c r="BA2377" s="94" t="s">
        <v>554</v>
      </c>
      <c r="BB2377" s="71"/>
      <c r="BC2377" s="95"/>
      <c r="BD2377" s="41">
        <v>4</v>
      </c>
      <c r="BE2377" s="52">
        <v>45</v>
      </c>
      <c r="BF2377" s="103">
        <v>4582</v>
      </c>
      <c r="BG2377" s="280" t="s">
        <v>52</v>
      </c>
    </row>
    <row r="2378" spans="1:59" s="63" customFormat="1" ht="12.75" x14ac:dyDescent="0.2">
      <c r="A2378" s="196">
        <v>4</v>
      </c>
      <c r="B2378" s="197" t="s">
        <v>422</v>
      </c>
      <c r="C2378" s="208">
        <v>45</v>
      </c>
      <c r="D2378" s="209" t="s">
        <v>794</v>
      </c>
      <c r="E2378" s="212">
        <v>4582</v>
      </c>
      <c r="F2378" s="213" t="s">
        <v>864</v>
      </c>
      <c r="G2378" s="231"/>
      <c r="H2378" s="89"/>
      <c r="I2378" s="219"/>
      <c r="J2378" s="90"/>
      <c r="K2378" s="90"/>
      <c r="L2378" s="90"/>
      <c r="M2378" s="91"/>
      <c r="N2378" s="247"/>
      <c r="O2378" s="306"/>
      <c r="P2378" s="104"/>
      <c r="Q2378" s="92"/>
      <c r="R2378" s="92"/>
      <c r="S2378" s="92"/>
      <c r="T2378" s="92"/>
      <c r="U2378" s="92"/>
      <c r="V2378" s="92"/>
      <c r="W2378" s="92"/>
      <c r="X2378" s="75"/>
      <c r="Y2378" s="83"/>
      <c r="Z2378" s="83"/>
      <c r="AA2378" s="83"/>
      <c r="AB2378" s="92"/>
      <c r="AC2378" s="92"/>
      <c r="AD2378" s="92"/>
      <c r="AE2378" s="92"/>
      <c r="AF2378" s="92"/>
      <c r="AG2378" s="92"/>
      <c r="AH2378" s="92"/>
      <c r="AI2378" s="75"/>
      <c r="AJ2378" s="83"/>
      <c r="AK2378" s="83"/>
      <c r="AL2378" s="83"/>
      <c r="AM2378" s="92"/>
      <c r="AN2378" s="92"/>
      <c r="AO2378" s="92"/>
      <c r="AP2378" s="92"/>
      <c r="AQ2378" s="92"/>
      <c r="AR2378" s="92"/>
      <c r="AS2378" s="92"/>
      <c r="AT2378" s="92"/>
      <c r="AU2378" s="92"/>
      <c r="AV2378" s="75"/>
      <c r="AW2378" s="75"/>
      <c r="AX2378" s="83"/>
      <c r="AY2378" s="83"/>
      <c r="AZ2378" s="93"/>
      <c r="BA2378" s="94"/>
      <c r="BB2378" s="71"/>
      <c r="BC2378" s="95"/>
      <c r="BD2378" s="41">
        <v>4</v>
      </c>
      <c r="BE2378" s="52">
        <v>45</v>
      </c>
      <c r="BF2378" s="103">
        <v>4582</v>
      </c>
      <c r="BG2378" s="280" t="s">
        <v>52</v>
      </c>
    </row>
    <row r="2379" spans="1:59" s="63" customFormat="1" ht="12.75" x14ac:dyDescent="0.2">
      <c r="A2379" s="196">
        <v>4</v>
      </c>
      <c r="B2379" s="197" t="s">
        <v>422</v>
      </c>
      <c r="C2379" s="208">
        <v>45</v>
      </c>
      <c r="D2379" s="209" t="s">
        <v>794</v>
      </c>
      <c r="E2379" s="212">
        <v>4582</v>
      </c>
      <c r="F2379" s="213" t="s">
        <v>864</v>
      </c>
      <c r="G2379" s="231"/>
      <c r="H2379" s="89"/>
      <c r="I2379" s="219"/>
      <c r="J2379" s="90"/>
      <c r="K2379" s="90"/>
      <c r="L2379" s="90"/>
      <c r="M2379" s="91"/>
      <c r="N2379" s="247"/>
      <c r="O2379" s="306"/>
      <c r="P2379" s="104"/>
      <c r="Q2379" s="92"/>
      <c r="R2379" s="92"/>
      <c r="S2379" s="92"/>
      <c r="T2379" s="92"/>
      <c r="U2379" s="92"/>
      <c r="V2379" s="92"/>
      <c r="W2379" s="92"/>
      <c r="X2379" s="75"/>
      <c r="Y2379" s="83"/>
      <c r="Z2379" s="83"/>
      <c r="AA2379" s="83"/>
      <c r="AB2379" s="92"/>
      <c r="AC2379" s="92"/>
      <c r="AD2379" s="92"/>
      <c r="AE2379" s="92"/>
      <c r="AF2379" s="92"/>
      <c r="AG2379" s="92"/>
      <c r="AH2379" s="92"/>
      <c r="AI2379" s="75"/>
      <c r="AJ2379" s="83"/>
      <c r="AK2379" s="83"/>
      <c r="AL2379" s="83"/>
      <c r="AM2379" s="92"/>
      <c r="AN2379" s="92"/>
      <c r="AO2379" s="92"/>
      <c r="AP2379" s="92"/>
      <c r="AQ2379" s="92"/>
      <c r="AR2379" s="92"/>
      <c r="AS2379" s="92"/>
      <c r="AT2379" s="92"/>
      <c r="AU2379" s="92"/>
      <c r="AV2379" s="75"/>
      <c r="AW2379" s="75"/>
      <c r="AX2379" s="83"/>
      <c r="AY2379" s="83"/>
      <c r="AZ2379" s="93"/>
      <c r="BA2379" s="94"/>
      <c r="BB2379" s="71"/>
      <c r="BC2379" s="95"/>
      <c r="BD2379" s="41">
        <v>4</v>
      </c>
      <c r="BE2379" s="52">
        <v>45</v>
      </c>
      <c r="BF2379" s="103">
        <v>4582</v>
      </c>
      <c r="BG2379" s="280" t="s">
        <v>52</v>
      </c>
    </row>
    <row r="2380" spans="1:59" s="63" customFormat="1" ht="12.75" x14ac:dyDescent="0.2">
      <c r="A2380" s="196">
        <v>4</v>
      </c>
      <c r="B2380" s="197" t="s">
        <v>422</v>
      </c>
      <c r="C2380" s="208">
        <v>45</v>
      </c>
      <c r="D2380" s="209" t="s">
        <v>794</v>
      </c>
      <c r="E2380" s="212">
        <v>4582</v>
      </c>
      <c r="F2380" s="213" t="s">
        <v>864</v>
      </c>
      <c r="G2380" s="231"/>
      <c r="H2380" s="65"/>
      <c r="I2380" s="222"/>
      <c r="J2380" s="66"/>
      <c r="K2380" s="66"/>
      <c r="L2380" s="66"/>
      <c r="M2380" s="64"/>
      <c r="N2380" s="304"/>
      <c r="O2380" s="305"/>
      <c r="P2380" s="127"/>
      <c r="Q2380" s="67"/>
      <c r="R2380" s="67"/>
      <c r="S2380" s="67"/>
      <c r="T2380" s="67"/>
      <c r="U2380" s="67"/>
      <c r="V2380" s="67"/>
      <c r="W2380" s="67"/>
      <c r="X2380" s="67"/>
      <c r="Y2380" s="68"/>
      <c r="Z2380" s="68"/>
      <c r="AA2380" s="68"/>
      <c r="AB2380" s="67"/>
      <c r="AC2380" s="67"/>
      <c r="AD2380" s="67"/>
      <c r="AE2380" s="67"/>
      <c r="AF2380" s="67"/>
      <c r="AG2380" s="67"/>
      <c r="AH2380" s="67"/>
      <c r="AI2380" s="67"/>
      <c r="AJ2380" s="68"/>
      <c r="AK2380" s="68"/>
      <c r="AL2380" s="68"/>
      <c r="AM2380" s="67"/>
      <c r="AN2380" s="67"/>
      <c r="AO2380" s="67"/>
      <c r="AP2380" s="67"/>
      <c r="AQ2380" s="67"/>
      <c r="AR2380" s="67"/>
      <c r="AS2380" s="67"/>
      <c r="AT2380" s="67"/>
      <c r="AU2380" s="67"/>
      <c r="AV2380" s="67"/>
      <c r="AW2380" s="67"/>
      <c r="AX2380" s="68"/>
      <c r="AY2380" s="68"/>
      <c r="AZ2380" s="69"/>
      <c r="BA2380" s="70"/>
      <c r="BB2380" s="71"/>
      <c r="BC2380" s="95"/>
      <c r="BD2380" s="41">
        <v>4</v>
      </c>
      <c r="BE2380" s="52">
        <v>45</v>
      </c>
      <c r="BF2380" s="103">
        <v>4582</v>
      </c>
      <c r="BG2380" s="275"/>
    </row>
    <row r="2381" spans="1:59" s="63" customFormat="1" ht="12.75" x14ac:dyDescent="0.2">
      <c r="A2381" s="196">
        <v>4</v>
      </c>
      <c r="B2381" s="197" t="s">
        <v>422</v>
      </c>
      <c r="C2381" s="208">
        <v>45</v>
      </c>
      <c r="D2381" s="209" t="s">
        <v>794</v>
      </c>
      <c r="E2381" s="212">
        <v>4582</v>
      </c>
      <c r="F2381" s="213" t="s">
        <v>864</v>
      </c>
      <c r="G2381" s="232"/>
      <c r="H2381" s="97"/>
      <c r="I2381" s="224"/>
      <c r="J2381" s="98"/>
      <c r="K2381" s="98"/>
      <c r="L2381" s="98"/>
      <c r="M2381" s="96"/>
      <c r="N2381" s="307"/>
      <c r="O2381" s="246"/>
      <c r="P2381" s="124"/>
      <c r="Q2381" s="99"/>
      <c r="R2381" s="99"/>
      <c r="S2381" s="99"/>
      <c r="T2381" s="99"/>
      <c r="U2381" s="99"/>
      <c r="V2381" s="99"/>
      <c r="W2381" s="99"/>
      <c r="X2381" s="99"/>
      <c r="Y2381" s="100"/>
      <c r="Z2381" s="100"/>
      <c r="AA2381" s="100"/>
      <c r="AB2381" s="99"/>
      <c r="AC2381" s="99"/>
      <c r="AD2381" s="99"/>
      <c r="AE2381" s="99"/>
      <c r="AF2381" s="99"/>
      <c r="AG2381" s="99"/>
      <c r="AH2381" s="99"/>
      <c r="AI2381" s="99"/>
      <c r="AJ2381" s="100"/>
      <c r="AK2381" s="100"/>
      <c r="AL2381" s="100"/>
      <c r="AM2381" s="99"/>
      <c r="AN2381" s="99"/>
      <c r="AO2381" s="99"/>
      <c r="AP2381" s="99"/>
      <c r="AQ2381" s="99"/>
      <c r="AR2381" s="99"/>
      <c r="AS2381" s="99"/>
      <c r="AT2381" s="99"/>
      <c r="AU2381" s="99"/>
      <c r="AV2381" s="99"/>
      <c r="AW2381" s="99"/>
      <c r="AX2381" s="100"/>
      <c r="AY2381" s="100"/>
      <c r="AZ2381" s="101"/>
      <c r="BA2381" s="102"/>
      <c r="BB2381" s="95"/>
      <c r="BC2381" s="95"/>
      <c r="BD2381" s="41">
        <v>4</v>
      </c>
      <c r="BE2381" s="52">
        <v>45</v>
      </c>
      <c r="BF2381" s="103">
        <v>4582</v>
      </c>
      <c r="BG2381" s="277"/>
    </row>
    <row r="2382" spans="1:59" x14ac:dyDescent="0.25">
      <c r="A2382" s="196">
        <v>4</v>
      </c>
      <c r="B2382" s="197" t="s">
        <v>422</v>
      </c>
      <c r="C2382" s="208">
        <v>45</v>
      </c>
      <c r="D2382" s="209" t="s">
        <v>794</v>
      </c>
      <c r="E2382" s="210">
        <v>4583</v>
      </c>
      <c r="F2382" s="211" t="s">
        <v>865</v>
      </c>
      <c r="G2382" s="235"/>
      <c r="H2382" s="145"/>
      <c r="I2382" s="221"/>
      <c r="J2382" s="57"/>
      <c r="K2382" s="57"/>
      <c r="L2382" s="57"/>
      <c r="M2382" s="144"/>
      <c r="N2382" s="324"/>
      <c r="O2382" s="325"/>
      <c r="P2382" s="146"/>
      <c r="Q2382" s="146"/>
      <c r="R2382" s="146"/>
      <c r="S2382" s="146"/>
      <c r="T2382" s="146"/>
      <c r="U2382" s="146"/>
      <c r="V2382" s="146"/>
      <c r="W2382" s="146"/>
      <c r="X2382" s="146"/>
      <c r="Y2382" s="59"/>
      <c r="Z2382" s="123"/>
      <c r="AA2382" s="123"/>
      <c r="AB2382" s="146"/>
      <c r="AC2382" s="146"/>
      <c r="AD2382" s="146"/>
      <c r="AE2382" s="146"/>
      <c r="AF2382" s="146"/>
      <c r="AG2382" s="146"/>
      <c r="AH2382" s="146"/>
      <c r="AI2382" s="146"/>
      <c r="AJ2382" s="59"/>
      <c r="AK2382" s="123"/>
      <c r="AL2382" s="123"/>
      <c r="AM2382" s="146"/>
      <c r="AN2382" s="146"/>
      <c r="AO2382" s="146"/>
      <c r="AP2382" s="146"/>
      <c r="AQ2382" s="146"/>
      <c r="AR2382" s="146"/>
      <c r="AS2382" s="146"/>
      <c r="AT2382" s="146"/>
      <c r="AU2382" s="146"/>
      <c r="AV2382" s="146"/>
      <c r="AW2382" s="58"/>
      <c r="AX2382" s="123"/>
      <c r="AY2382" s="59"/>
      <c r="AZ2382" s="147"/>
      <c r="BA2382" s="148"/>
      <c r="BB2382" s="143"/>
      <c r="BC2382" s="143"/>
      <c r="BD2382" s="41">
        <v>4</v>
      </c>
      <c r="BE2382" s="52">
        <v>45</v>
      </c>
      <c r="BF2382" s="62">
        <v>4583</v>
      </c>
      <c r="BG2382" s="284"/>
    </row>
    <row r="2383" spans="1:59" s="63" customFormat="1" ht="12.75" x14ac:dyDescent="0.2">
      <c r="A2383" s="196">
        <v>4</v>
      </c>
      <c r="B2383" s="197" t="s">
        <v>422</v>
      </c>
      <c r="C2383" s="208">
        <v>45</v>
      </c>
      <c r="D2383" s="209" t="s">
        <v>794</v>
      </c>
      <c r="E2383" s="210">
        <v>4583</v>
      </c>
      <c r="F2383" s="211" t="s">
        <v>865</v>
      </c>
      <c r="G2383" s="230"/>
      <c r="H2383" s="56"/>
      <c r="I2383" s="221"/>
      <c r="J2383" s="57"/>
      <c r="K2383" s="57"/>
      <c r="L2383" s="57"/>
      <c r="M2383" s="55"/>
      <c r="N2383" s="303"/>
      <c r="O2383" s="245"/>
      <c r="P2383" s="122"/>
      <c r="Q2383" s="58"/>
      <c r="R2383" s="58"/>
      <c r="S2383" s="58"/>
      <c r="T2383" s="58"/>
      <c r="U2383" s="58"/>
      <c r="V2383" s="58"/>
      <c r="W2383" s="58"/>
      <c r="X2383" s="58"/>
      <c r="Y2383" s="59"/>
      <c r="Z2383" s="59"/>
      <c r="AA2383" s="59"/>
      <c r="AB2383" s="58"/>
      <c r="AC2383" s="58"/>
      <c r="AD2383" s="58"/>
      <c r="AE2383" s="58"/>
      <c r="AF2383" s="58"/>
      <c r="AG2383" s="58"/>
      <c r="AH2383" s="58"/>
      <c r="AI2383" s="58"/>
      <c r="AJ2383" s="59"/>
      <c r="AK2383" s="59"/>
      <c r="AL2383" s="59"/>
      <c r="AM2383" s="58"/>
      <c r="AN2383" s="58"/>
      <c r="AO2383" s="58"/>
      <c r="AP2383" s="58"/>
      <c r="AQ2383" s="58"/>
      <c r="AR2383" s="58"/>
      <c r="AS2383" s="58"/>
      <c r="AT2383" s="58"/>
      <c r="AU2383" s="58"/>
      <c r="AV2383" s="58"/>
      <c r="AW2383" s="58"/>
      <c r="AX2383" s="59"/>
      <c r="AY2383" s="59"/>
      <c r="AZ2383" s="60"/>
      <c r="BA2383" s="61"/>
      <c r="BB2383" s="54"/>
      <c r="BC2383" s="54"/>
      <c r="BD2383" s="41">
        <v>4</v>
      </c>
      <c r="BE2383" s="52">
        <v>45</v>
      </c>
      <c r="BF2383" s="62">
        <v>4583</v>
      </c>
      <c r="BG2383" s="274"/>
    </row>
    <row r="2384" spans="1:59" s="63" customFormat="1" ht="12.75" x14ac:dyDescent="0.2">
      <c r="A2384" s="196">
        <v>4</v>
      </c>
      <c r="B2384" s="197" t="s">
        <v>422</v>
      </c>
      <c r="C2384" s="208">
        <v>45</v>
      </c>
      <c r="D2384" s="209" t="s">
        <v>794</v>
      </c>
      <c r="E2384" s="210">
        <v>4583</v>
      </c>
      <c r="F2384" s="211" t="s">
        <v>865</v>
      </c>
      <c r="G2384" s="231"/>
      <c r="H2384" s="65"/>
      <c r="I2384" s="222"/>
      <c r="J2384" s="66"/>
      <c r="K2384" s="66"/>
      <c r="L2384" s="66"/>
      <c r="M2384" s="64"/>
      <c r="N2384" s="308"/>
      <c r="O2384" s="309"/>
      <c r="P2384" s="127"/>
      <c r="Q2384" s="67"/>
      <c r="R2384" s="67"/>
      <c r="S2384" s="67"/>
      <c r="T2384" s="67"/>
      <c r="U2384" s="67"/>
      <c r="V2384" s="67"/>
      <c r="W2384" s="67"/>
      <c r="X2384" s="67"/>
      <c r="Y2384" s="68"/>
      <c r="Z2384" s="68"/>
      <c r="AA2384" s="68"/>
      <c r="AB2384" s="67"/>
      <c r="AC2384" s="67"/>
      <c r="AD2384" s="67"/>
      <c r="AE2384" s="67"/>
      <c r="AF2384" s="67"/>
      <c r="AG2384" s="67"/>
      <c r="AH2384" s="67"/>
      <c r="AI2384" s="67"/>
      <c r="AJ2384" s="68"/>
      <c r="AK2384" s="68"/>
      <c r="AL2384" s="68"/>
      <c r="AM2384" s="67"/>
      <c r="AN2384" s="67"/>
      <c r="AO2384" s="67"/>
      <c r="AP2384" s="67"/>
      <c r="AQ2384" s="67"/>
      <c r="AR2384" s="67"/>
      <c r="AS2384" s="67"/>
      <c r="AT2384" s="67"/>
      <c r="AU2384" s="67"/>
      <c r="AV2384" s="67"/>
      <c r="AW2384" s="67"/>
      <c r="AX2384" s="68"/>
      <c r="AY2384" s="68"/>
      <c r="AZ2384" s="69"/>
      <c r="BA2384" s="70"/>
      <c r="BB2384" s="71"/>
      <c r="BC2384" s="54"/>
      <c r="BD2384" s="41">
        <v>4</v>
      </c>
      <c r="BE2384" s="52">
        <v>45</v>
      </c>
      <c r="BF2384" s="62">
        <v>4583</v>
      </c>
      <c r="BG2384" s="275"/>
    </row>
    <row r="2385" spans="1:59" s="63" customFormat="1" ht="12.75" x14ac:dyDescent="0.2">
      <c r="A2385" s="196">
        <v>4</v>
      </c>
      <c r="B2385" s="197" t="s">
        <v>422</v>
      </c>
      <c r="C2385" s="208">
        <v>45</v>
      </c>
      <c r="D2385" s="209" t="s">
        <v>794</v>
      </c>
      <c r="E2385" s="210">
        <v>4583</v>
      </c>
      <c r="F2385" s="211" t="s">
        <v>865</v>
      </c>
      <c r="G2385" s="231"/>
      <c r="H2385" s="72" t="s">
        <v>47</v>
      </c>
      <c r="I2385" s="223"/>
      <c r="J2385" s="73"/>
      <c r="K2385" s="73"/>
      <c r="L2385" s="73"/>
      <c r="M2385" s="74"/>
      <c r="N2385" s="247"/>
      <c r="O2385" s="306"/>
      <c r="P2385" s="105"/>
      <c r="Q2385" s="75"/>
      <c r="R2385" s="75"/>
      <c r="S2385" s="75"/>
      <c r="T2385" s="75"/>
      <c r="U2385" s="75"/>
      <c r="V2385" s="75"/>
      <c r="W2385" s="75"/>
      <c r="X2385" s="75"/>
      <c r="Y2385" s="76">
        <f>IF(ISNUMBER(VLOOKUP(Y2387,P$7:W$7,MATCH(Y2387,P$7:W$7))),VLOOKUP(Y2387,P$7:W$7,MATCH(Y2387,P$7:W$7)),IF(N2389=0,"No Data",IF(Y2387&gt;0,"&lt;100",0)))</f>
        <v>0</v>
      </c>
      <c r="Z2385" s="77">
        <f>IF(ISNUMBER(VLOOKUP(Z2389,P$7:W$7,MATCH(Z2389,P$7:W$7))),VLOOKUP(Z2389,P$7:W$7,MATCH(Z2389,P$7:W$7)),IF(N2389=0,"No Data",IF(Z2389&gt;0,"&lt;100",0)))</f>
        <v>0</v>
      </c>
      <c r="AA2385" s="106">
        <f>IF(ISNUMBER(Z2385),Z2385,0)</f>
        <v>0</v>
      </c>
      <c r="AB2385" s="75"/>
      <c r="AC2385" s="75"/>
      <c r="AD2385" s="75"/>
      <c r="AE2385" s="75"/>
      <c r="AF2385" s="75"/>
      <c r="AG2385" s="75"/>
      <c r="AH2385" s="75"/>
      <c r="AI2385" s="75"/>
      <c r="AJ2385" s="76">
        <f>IF(ISNUMBER(VLOOKUP(AJ2387,AB$7:AH$7,MATCH(AJ2387,AB$7:AH$7))),VLOOKUP(AJ2387,AB$7:AH$7,MATCH(AJ2387,AB$7:AH$7)),IF(N2389=0,"No Data",IF(AJ2387&gt;0,"&lt;50",0)))</f>
        <v>0</v>
      </c>
      <c r="AK2385" s="77">
        <f>IF(ISNUMBER(VLOOKUP(AK2389,AB$7:AH$7,MATCH(AK2389,AB$7:AH$7))),VLOOKUP(AK2389,AB$7:AH$7,MATCH(AK2389,AB$7:AH$7)),IF(N2389=0,"No Data",IF(AK2389&gt;0,"&lt;50",0)))</f>
        <v>0</v>
      </c>
      <c r="AL2385" s="106">
        <f>IF(ISNUMBER(AK2385),AK2385,0)</f>
        <v>0</v>
      </c>
      <c r="AM2385" s="75"/>
      <c r="AN2385" s="75"/>
      <c r="AO2385" s="75"/>
      <c r="AP2385" s="75"/>
      <c r="AQ2385" s="75"/>
      <c r="AR2385" s="75"/>
      <c r="AS2385" s="75"/>
      <c r="AT2385" s="75"/>
      <c r="AU2385" s="75"/>
      <c r="AV2385" s="75"/>
      <c r="AW2385" s="76">
        <f>IF(ISNUMBER(VLOOKUP(AW2387,AM$7:AU$7,MATCH(AW2387,AM$7:AU$7))),VLOOKUP(AW2387,AM$7:AU$7,MATCH(AW2387,AM$7:AU$7)),IF(N2389=0,"No Data",IF(AW2387&gt;0,"&lt;10",0)))</f>
        <v>50</v>
      </c>
      <c r="AX2385" s="77">
        <f>IF(ISNUMBER(VLOOKUP(AX2389,AM$7:AU$7,MATCH(AX2389,AM$7:AU$7))),VLOOKUP(AX2389,AM$7:AU$7,MATCH(AX2389,AM$7:AU$7)),IF(N2389=0,"No Data",IF(AX2389&gt;0,"&lt;10",0)))</f>
        <v>50</v>
      </c>
      <c r="AY2385" s="106">
        <f>IF(ISNUMBER(AX2385),AX2385,0)</f>
        <v>50</v>
      </c>
      <c r="AZ2385" s="79"/>
      <c r="BA2385" s="80"/>
      <c r="BB2385" s="71"/>
      <c r="BC2385" s="54"/>
      <c r="BD2385" s="41">
        <v>4</v>
      </c>
      <c r="BE2385" s="52">
        <v>45</v>
      </c>
      <c r="BF2385" s="62">
        <v>4583</v>
      </c>
      <c r="BG2385" s="276" t="s">
        <v>47</v>
      </c>
    </row>
    <row r="2386" spans="1:59" s="63" customFormat="1" ht="12.75" x14ac:dyDescent="0.2">
      <c r="A2386" s="196">
        <v>4</v>
      </c>
      <c r="B2386" s="197" t="s">
        <v>422</v>
      </c>
      <c r="C2386" s="208">
        <v>45</v>
      </c>
      <c r="D2386" s="209" t="s">
        <v>794</v>
      </c>
      <c r="E2386" s="210">
        <v>4583</v>
      </c>
      <c r="F2386" s="211" t="s">
        <v>865</v>
      </c>
      <c r="G2386" s="231"/>
      <c r="H2386" s="81" t="s">
        <v>48</v>
      </c>
      <c r="I2386" s="223"/>
      <c r="J2386" s="73"/>
      <c r="K2386" s="73"/>
      <c r="L2386" s="73"/>
      <c r="M2386" s="74"/>
      <c r="N2386" s="247"/>
      <c r="O2386" s="306"/>
      <c r="P2386" s="105"/>
      <c r="Q2386" s="75"/>
      <c r="R2386" s="75"/>
      <c r="S2386" s="75"/>
      <c r="T2386" s="75"/>
      <c r="U2386" s="75"/>
      <c r="V2386" s="75"/>
      <c r="W2386" s="75"/>
      <c r="X2386" s="75"/>
      <c r="Y2386" s="82">
        <f>MIN(X2390:X2392)</f>
        <v>0</v>
      </c>
      <c r="Z2386" s="83"/>
      <c r="AA2386" s="83"/>
      <c r="AB2386" s="75"/>
      <c r="AC2386" s="75"/>
      <c r="AD2386" s="75"/>
      <c r="AE2386" s="75"/>
      <c r="AF2386" s="75"/>
      <c r="AG2386" s="75"/>
      <c r="AH2386" s="75"/>
      <c r="AI2386" s="75"/>
      <c r="AJ2386" s="82">
        <f>MIN(AI2390:AI2392)</f>
        <v>0</v>
      </c>
      <c r="AK2386" s="83"/>
      <c r="AL2386" s="83"/>
      <c r="AM2386" s="75"/>
      <c r="AN2386" s="75"/>
      <c r="AO2386" s="75"/>
      <c r="AP2386" s="75"/>
      <c r="AQ2386" s="75"/>
      <c r="AR2386" s="75"/>
      <c r="AS2386" s="75"/>
      <c r="AT2386" s="75"/>
      <c r="AU2386" s="75"/>
      <c r="AV2386" s="75"/>
      <c r="AW2386" s="82">
        <f>MIN(AV2390:AV2392)</f>
        <v>25</v>
      </c>
      <c r="AX2386" s="83"/>
      <c r="AY2386" s="83"/>
      <c r="AZ2386" s="79"/>
      <c r="BA2386" s="80"/>
      <c r="BB2386" s="71"/>
      <c r="BC2386" s="54"/>
      <c r="BD2386" s="41">
        <v>4</v>
      </c>
      <c r="BE2386" s="52">
        <v>45</v>
      </c>
      <c r="BF2386" s="62">
        <v>4583</v>
      </c>
      <c r="BG2386" s="278" t="s">
        <v>48</v>
      </c>
    </row>
    <row r="2387" spans="1:59" s="63" customFormat="1" ht="12.75" x14ac:dyDescent="0.2">
      <c r="A2387" s="196">
        <v>4</v>
      </c>
      <c r="B2387" s="197" t="s">
        <v>422</v>
      </c>
      <c r="C2387" s="208">
        <v>45</v>
      </c>
      <c r="D2387" s="209" t="s">
        <v>794</v>
      </c>
      <c r="E2387" s="210">
        <v>4583</v>
      </c>
      <c r="F2387" s="211" t="s">
        <v>865</v>
      </c>
      <c r="G2387" s="231"/>
      <c r="H2387" s="81" t="s">
        <v>49</v>
      </c>
      <c r="I2387" s="223"/>
      <c r="J2387" s="73"/>
      <c r="K2387" s="73"/>
      <c r="L2387" s="73"/>
      <c r="M2387" s="74"/>
      <c r="N2387" s="247"/>
      <c r="O2387" s="306"/>
      <c r="P2387" s="105"/>
      <c r="Q2387" s="75"/>
      <c r="R2387" s="75"/>
      <c r="S2387" s="75"/>
      <c r="T2387" s="75"/>
      <c r="U2387" s="75"/>
      <c r="V2387" s="75"/>
      <c r="W2387" s="75"/>
      <c r="X2387" s="75"/>
      <c r="Y2387" s="84">
        <f>IF(ISNUMBER(AVERAGE(X2390:X2392)),AVERAGE(X2390:X2392),0)</f>
        <v>0</v>
      </c>
      <c r="Z2387" s="83"/>
      <c r="AA2387" s="83"/>
      <c r="AB2387" s="75"/>
      <c r="AC2387" s="75"/>
      <c r="AD2387" s="75"/>
      <c r="AE2387" s="75"/>
      <c r="AF2387" s="75"/>
      <c r="AG2387" s="75"/>
      <c r="AH2387" s="75"/>
      <c r="AI2387" s="75"/>
      <c r="AJ2387" s="84">
        <f>IF(ISNUMBER(AVERAGE(AI2390:AI2392)),AVERAGE(AI2390:AI2392),0)</f>
        <v>0</v>
      </c>
      <c r="AK2387" s="83"/>
      <c r="AL2387" s="83"/>
      <c r="AM2387" s="75"/>
      <c r="AN2387" s="75"/>
      <c r="AO2387" s="75"/>
      <c r="AP2387" s="75"/>
      <c r="AQ2387" s="75"/>
      <c r="AR2387" s="75"/>
      <c r="AS2387" s="75"/>
      <c r="AT2387" s="75"/>
      <c r="AU2387" s="75"/>
      <c r="AV2387" s="75"/>
      <c r="AW2387" s="84">
        <f>IF(ISNUMBER(AVERAGE(AV2390:AV2392)),AVERAGE(AV2390:AV2392),0)</f>
        <v>62.5</v>
      </c>
      <c r="AX2387" s="83"/>
      <c r="AY2387" s="83"/>
      <c r="AZ2387" s="79"/>
      <c r="BA2387" s="80"/>
      <c r="BB2387" s="71"/>
      <c r="BC2387" s="54"/>
      <c r="BD2387" s="41">
        <v>4</v>
      </c>
      <c r="BE2387" s="52">
        <v>45</v>
      </c>
      <c r="BF2387" s="62">
        <v>4583</v>
      </c>
      <c r="BG2387" s="278" t="s">
        <v>49</v>
      </c>
    </row>
    <row r="2388" spans="1:59" s="63" customFormat="1" ht="12.75" x14ac:dyDescent="0.2">
      <c r="A2388" s="196">
        <v>4</v>
      </c>
      <c r="B2388" s="197" t="s">
        <v>422</v>
      </c>
      <c r="C2388" s="208">
        <v>45</v>
      </c>
      <c r="D2388" s="209" t="s">
        <v>794</v>
      </c>
      <c r="E2388" s="210">
        <v>4583</v>
      </c>
      <c r="F2388" s="211" t="s">
        <v>865</v>
      </c>
      <c r="G2388" s="231"/>
      <c r="H2388" s="81" t="s">
        <v>50</v>
      </c>
      <c r="I2388" s="223"/>
      <c r="J2388" s="73"/>
      <c r="K2388" s="73"/>
      <c r="L2388" s="73"/>
      <c r="M2388" s="74"/>
      <c r="N2388" s="247"/>
      <c r="O2388" s="306"/>
      <c r="P2388" s="105"/>
      <c r="Q2388" s="75"/>
      <c r="R2388" s="75"/>
      <c r="S2388" s="75"/>
      <c r="T2388" s="75"/>
      <c r="U2388" s="75"/>
      <c r="V2388" s="75"/>
      <c r="W2388" s="75"/>
      <c r="X2388" s="75"/>
      <c r="Y2388" s="84">
        <f>MAX(X2390:X2392)</f>
        <v>0</v>
      </c>
      <c r="Z2388" s="83"/>
      <c r="AA2388" s="83"/>
      <c r="AB2388" s="75"/>
      <c r="AC2388" s="75"/>
      <c r="AD2388" s="75"/>
      <c r="AE2388" s="75"/>
      <c r="AF2388" s="75"/>
      <c r="AG2388" s="75"/>
      <c r="AH2388" s="75"/>
      <c r="AI2388" s="75"/>
      <c r="AJ2388" s="84">
        <f>MAX(AI2390:AI2392)</f>
        <v>0</v>
      </c>
      <c r="AK2388" s="83"/>
      <c r="AL2388" s="83"/>
      <c r="AM2388" s="75"/>
      <c r="AN2388" s="75"/>
      <c r="AO2388" s="75"/>
      <c r="AP2388" s="75"/>
      <c r="AQ2388" s="75"/>
      <c r="AR2388" s="75"/>
      <c r="AS2388" s="75"/>
      <c r="AT2388" s="75"/>
      <c r="AU2388" s="75"/>
      <c r="AV2388" s="75"/>
      <c r="AW2388" s="84">
        <f>MAX(AV2390:AV2392)</f>
        <v>100</v>
      </c>
      <c r="AX2388" s="83"/>
      <c r="AY2388" s="83"/>
      <c r="AZ2388" s="79"/>
      <c r="BA2388" s="80"/>
      <c r="BB2388" s="71"/>
      <c r="BC2388" s="54"/>
      <c r="BD2388" s="41">
        <v>4</v>
      </c>
      <c r="BE2388" s="52">
        <v>45</v>
      </c>
      <c r="BF2388" s="62">
        <v>4583</v>
      </c>
      <c r="BG2388" s="278" t="s">
        <v>50</v>
      </c>
    </row>
    <row r="2389" spans="1:59" s="63" customFormat="1" ht="12.75" x14ac:dyDescent="0.2">
      <c r="A2389" s="196">
        <v>4</v>
      </c>
      <c r="B2389" s="197" t="s">
        <v>422</v>
      </c>
      <c r="C2389" s="208">
        <v>45</v>
      </c>
      <c r="D2389" s="209" t="s">
        <v>794</v>
      </c>
      <c r="E2389" s="210">
        <v>4583</v>
      </c>
      <c r="F2389" s="211" t="s">
        <v>865</v>
      </c>
      <c r="G2389" s="231"/>
      <c r="H2389" s="85" t="s">
        <v>51</v>
      </c>
      <c r="I2389" s="223"/>
      <c r="J2389" s="73"/>
      <c r="K2389" s="73"/>
      <c r="L2389" s="73"/>
      <c r="M2389" s="74"/>
      <c r="N2389" s="248">
        <f>SUM(N2390:N2391)</f>
        <v>2</v>
      </c>
      <c r="O2389" s="293">
        <f>SUM(O2390:O2391)</f>
        <v>1</v>
      </c>
      <c r="P2389" s="292"/>
      <c r="Q2389" s="87"/>
      <c r="R2389" s="87"/>
      <c r="S2389" s="87"/>
      <c r="T2389" s="87"/>
      <c r="U2389" s="87"/>
      <c r="V2389" s="87"/>
      <c r="W2389" s="87"/>
      <c r="X2389" s="87"/>
      <c r="Y2389" s="88"/>
      <c r="Z2389" s="86">
        <f>SUM(Z2390:Z2391)</f>
        <v>0</v>
      </c>
      <c r="AA2389" s="88"/>
      <c r="AB2389" s="87"/>
      <c r="AC2389" s="87"/>
      <c r="AD2389" s="87"/>
      <c r="AE2389" s="87"/>
      <c r="AF2389" s="87"/>
      <c r="AG2389" s="87"/>
      <c r="AH2389" s="87"/>
      <c r="AI2389" s="87"/>
      <c r="AJ2389" s="88"/>
      <c r="AK2389" s="86">
        <f>SUM(AK2390:AK2391)</f>
        <v>0</v>
      </c>
      <c r="AL2389" s="88"/>
      <c r="AM2389" s="87"/>
      <c r="AN2389" s="87"/>
      <c r="AO2389" s="87"/>
      <c r="AP2389" s="87"/>
      <c r="AQ2389" s="87"/>
      <c r="AR2389" s="87"/>
      <c r="AS2389" s="87"/>
      <c r="AT2389" s="87"/>
      <c r="AU2389" s="87"/>
      <c r="AV2389" s="87"/>
      <c r="AW2389" s="112"/>
      <c r="AX2389" s="86">
        <f>SUM(AX2390:AX2391)</f>
        <v>62.5</v>
      </c>
      <c r="AY2389" s="88"/>
      <c r="AZ2389" s="79"/>
      <c r="BA2389" s="80"/>
      <c r="BB2389" s="71"/>
      <c r="BC2389" s="54"/>
      <c r="BD2389" s="41">
        <v>4</v>
      </c>
      <c r="BE2389" s="52">
        <v>45</v>
      </c>
      <c r="BF2389" s="62">
        <v>4583</v>
      </c>
      <c r="BG2389" s="279" t="s">
        <v>51</v>
      </c>
    </row>
    <row r="2390" spans="1:59" s="63" customFormat="1" ht="12.75" x14ac:dyDescent="0.2">
      <c r="A2390" s="196">
        <v>4</v>
      </c>
      <c r="B2390" s="197" t="s">
        <v>422</v>
      </c>
      <c r="C2390" s="208">
        <v>45</v>
      </c>
      <c r="D2390" s="209" t="s">
        <v>794</v>
      </c>
      <c r="E2390" s="210">
        <v>4583</v>
      </c>
      <c r="F2390" s="211" t="s">
        <v>865</v>
      </c>
      <c r="G2390" s="231"/>
      <c r="H2390" s="89" t="s">
        <v>52</v>
      </c>
      <c r="I2390" s="90" t="s">
        <v>863</v>
      </c>
      <c r="J2390" s="90" t="s">
        <v>860</v>
      </c>
      <c r="K2390" s="90" t="s">
        <v>64</v>
      </c>
      <c r="L2390" s="90" t="s">
        <v>528</v>
      </c>
      <c r="M2390" s="91"/>
      <c r="N2390" s="312">
        <v>1</v>
      </c>
      <c r="O2390" s="313">
        <f>N2390/N$2389</f>
        <v>0.5</v>
      </c>
      <c r="P2390" s="104"/>
      <c r="Q2390" s="92"/>
      <c r="R2390" s="92"/>
      <c r="S2390" s="92"/>
      <c r="T2390" s="92"/>
      <c r="U2390" s="92"/>
      <c r="V2390" s="92"/>
      <c r="W2390" s="92"/>
      <c r="X2390" s="109">
        <f>P2390*P$7+Q2390*Q$7+R2390*R$7+S2390*S$7+T2390*T$7+U2390*U$7+V2390*V$7+W2390*W$7</f>
        <v>0</v>
      </c>
      <c r="Y2390" s="83"/>
      <c r="Z2390" s="110">
        <f>X2390*$O2390</f>
        <v>0</v>
      </c>
      <c r="AA2390" s="111"/>
      <c r="AB2390" s="92"/>
      <c r="AC2390" s="92"/>
      <c r="AD2390" s="92"/>
      <c r="AE2390" s="92"/>
      <c r="AF2390" s="92"/>
      <c r="AG2390" s="92"/>
      <c r="AH2390" s="92"/>
      <c r="AI2390" s="109">
        <f>AB2390*AB$7+AC2390*AC$7+AD2390*AD$7+AE2390*AE$7+AF2390*AF$7+AG2390*AG$7+AH2390*AH$7</f>
        <v>0</v>
      </c>
      <c r="AJ2390" s="83"/>
      <c r="AK2390" s="110">
        <f>AI2390*$O2390</f>
        <v>0</v>
      </c>
      <c r="AL2390" s="111"/>
      <c r="AM2390" s="92"/>
      <c r="AN2390" s="92"/>
      <c r="AO2390" s="92"/>
      <c r="AP2390" s="92">
        <v>1</v>
      </c>
      <c r="AQ2390" s="92"/>
      <c r="AR2390" s="92"/>
      <c r="AS2390" s="92"/>
      <c r="AT2390" s="92"/>
      <c r="AU2390" s="92"/>
      <c r="AV2390" s="109">
        <f>AM2390*AM$7+AN2390*AN$7+AO2390*AO$7+AP2390*AP$7+AQ2390*AQ$7+AR2390*AR$7+AS2390*AS$7+AT2390*AT$7+AU2390*AU$7</f>
        <v>100</v>
      </c>
      <c r="AW2390" s="75"/>
      <c r="AX2390" s="110">
        <f>AV2390*$O2390</f>
        <v>50</v>
      </c>
      <c r="AY2390" s="83"/>
      <c r="AZ2390" s="93"/>
      <c r="BA2390" s="94" t="s">
        <v>105</v>
      </c>
      <c r="BB2390" s="71"/>
      <c r="BC2390" s="54"/>
      <c r="BD2390" s="41">
        <v>4</v>
      </c>
      <c r="BE2390" s="52">
        <v>45</v>
      </c>
      <c r="BF2390" s="62">
        <v>4583</v>
      </c>
      <c r="BG2390" s="280" t="s">
        <v>52</v>
      </c>
    </row>
    <row r="2391" spans="1:59" s="63" customFormat="1" ht="12.75" x14ac:dyDescent="0.2">
      <c r="A2391" s="196">
        <v>4</v>
      </c>
      <c r="B2391" s="197" t="s">
        <v>422</v>
      </c>
      <c r="C2391" s="208">
        <v>45</v>
      </c>
      <c r="D2391" s="209" t="s">
        <v>794</v>
      </c>
      <c r="E2391" s="210">
        <v>4583</v>
      </c>
      <c r="F2391" s="211" t="s">
        <v>865</v>
      </c>
      <c r="G2391" s="231"/>
      <c r="H2391" s="89"/>
      <c r="I2391" s="90" t="s">
        <v>532</v>
      </c>
      <c r="J2391" s="90"/>
      <c r="K2391" s="90" t="s">
        <v>64</v>
      </c>
      <c r="L2391" s="90" t="s">
        <v>533</v>
      </c>
      <c r="M2391" s="91"/>
      <c r="N2391" s="312">
        <v>1</v>
      </c>
      <c r="O2391" s="313">
        <f>N2391/N$2389</f>
        <v>0.5</v>
      </c>
      <c r="P2391" s="104"/>
      <c r="Q2391" s="92"/>
      <c r="R2391" s="92"/>
      <c r="S2391" s="92"/>
      <c r="T2391" s="92"/>
      <c r="U2391" s="92"/>
      <c r="V2391" s="92"/>
      <c r="W2391" s="92"/>
      <c r="X2391" s="109">
        <f>P2391*P$7+Q2391*Q$7+R2391*R$7+S2391*S$7+T2391*T$7+U2391*U$7+V2391*V$7+W2391*W$7</f>
        <v>0</v>
      </c>
      <c r="Y2391" s="83"/>
      <c r="Z2391" s="110">
        <f>X2391*$O2391</f>
        <v>0</v>
      </c>
      <c r="AA2391" s="111"/>
      <c r="AB2391" s="92"/>
      <c r="AC2391" s="92"/>
      <c r="AD2391" s="92"/>
      <c r="AE2391" s="92"/>
      <c r="AF2391" s="92"/>
      <c r="AG2391" s="92"/>
      <c r="AH2391" s="92"/>
      <c r="AI2391" s="109">
        <f>AB2391*AB$7+AC2391*AC$7+AD2391*AD$7+AE2391*AE$7+AF2391*AF$7+AG2391*AG$7+AH2391*AH$7</f>
        <v>0</v>
      </c>
      <c r="AJ2391" s="83"/>
      <c r="AK2391" s="110">
        <f>AI2391*$O2391</f>
        <v>0</v>
      </c>
      <c r="AL2391" s="111"/>
      <c r="AM2391" s="92"/>
      <c r="AN2391" s="92">
        <v>1</v>
      </c>
      <c r="AO2391" s="92"/>
      <c r="AP2391" s="92"/>
      <c r="AQ2391" s="92"/>
      <c r="AR2391" s="92"/>
      <c r="AS2391" s="92"/>
      <c r="AT2391" s="92"/>
      <c r="AU2391" s="92"/>
      <c r="AV2391" s="109">
        <f>AM2391*AM$7+AN2391*AN$7+AO2391*AO$7+AP2391*AP$7+AQ2391*AQ$7+AR2391*AR$7+AS2391*AS$7+AT2391*AT$7+AU2391*AU$7</f>
        <v>25</v>
      </c>
      <c r="AW2391" s="75"/>
      <c r="AX2391" s="110">
        <f>AV2391*$O2391</f>
        <v>12.5</v>
      </c>
      <c r="AY2391" s="111"/>
      <c r="AZ2391" s="93"/>
      <c r="BA2391" s="94" t="s">
        <v>554</v>
      </c>
      <c r="BB2391" s="71"/>
      <c r="BC2391" s="54"/>
      <c r="BD2391" s="41">
        <v>4</v>
      </c>
      <c r="BE2391" s="52">
        <v>45</v>
      </c>
      <c r="BF2391" s="62">
        <v>4583</v>
      </c>
      <c r="BG2391" s="280" t="s">
        <v>52</v>
      </c>
    </row>
    <row r="2392" spans="1:59" s="63" customFormat="1" ht="12.75" x14ac:dyDescent="0.2">
      <c r="A2392" s="196">
        <v>4</v>
      </c>
      <c r="B2392" s="197" t="s">
        <v>422</v>
      </c>
      <c r="C2392" s="208">
        <v>45</v>
      </c>
      <c r="D2392" s="209" t="s">
        <v>794</v>
      </c>
      <c r="E2392" s="210">
        <v>4583</v>
      </c>
      <c r="F2392" s="211" t="s">
        <v>865</v>
      </c>
      <c r="G2392" s="231"/>
      <c r="H2392" s="89"/>
      <c r="I2392" s="219"/>
      <c r="J2392" s="90"/>
      <c r="K2392" s="90"/>
      <c r="L2392" s="90"/>
      <c r="M2392" s="91"/>
      <c r="N2392" s="247"/>
      <c r="O2392" s="306"/>
      <c r="P2392" s="104"/>
      <c r="Q2392" s="92"/>
      <c r="R2392" s="92"/>
      <c r="S2392" s="92"/>
      <c r="T2392" s="92"/>
      <c r="U2392" s="92"/>
      <c r="V2392" s="92"/>
      <c r="W2392" s="92"/>
      <c r="X2392" s="75"/>
      <c r="Y2392" s="83"/>
      <c r="Z2392" s="83"/>
      <c r="AA2392" s="83"/>
      <c r="AB2392" s="92"/>
      <c r="AC2392" s="92"/>
      <c r="AD2392" s="92"/>
      <c r="AE2392" s="92"/>
      <c r="AF2392" s="92"/>
      <c r="AG2392" s="92"/>
      <c r="AH2392" s="92"/>
      <c r="AI2392" s="75"/>
      <c r="AJ2392" s="83"/>
      <c r="AK2392" s="83"/>
      <c r="AL2392" s="83"/>
      <c r="AM2392" s="92"/>
      <c r="AN2392" s="92"/>
      <c r="AO2392" s="92"/>
      <c r="AP2392" s="92"/>
      <c r="AQ2392" s="92"/>
      <c r="AR2392" s="92"/>
      <c r="AS2392" s="92"/>
      <c r="AT2392" s="92"/>
      <c r="AU2392" s="92"/>
      <c r="AV2392" s="75"/>
      <c r="AW2392" s="75"/>
      <c r="AX2392" s="83"/>
      <c r="AY2392" s="83"/>
      <c r="AZ2392" s="93"/>
      <c r="BA2392" s="94"/>
      <c r="BB2392" s="71"/>
      <c r="BC2392" s="54"/>
      <c r="BD2392" s="41">
        <v>4</v>
      </c>
      <c r="BE2392" s="52">
        <v>45</v>
      </c>
      <c r="BF2392" s="62">
        <v>4583</v>
      </c>
      <c r="BG2392" s="280" t="s">
        <v>52</v>
      </c>
    </row>
    <row r="2393" spans="1:59" s="63" customFormat="1" ht="12.75" x14ac:dyDescent="0.2">
      <c r="A2393" s="196">
        <v>4</v>
      </c>
      <c r="B2393" s="197" t="s">
        <v>422</v>
      </c>
      <c r="C2393" s="208">
        <v>45</v>
      </c>
      <c r="D2393" s="209" t="s">
        <v>794</v>
      </c>
      <c r="E2393" s="210">
        <v>4583</v>
      </c>
      <c r="F2393" s="211" t="s">
        <v>865</v>
      </c>
      <c r="G2393" s="231"/>
      <c r="H2393" s="65"/>
      <c r="I2393" s="222"/>
      <c r="J2393" s="66"/>
      <c r="K2393" s="66"/>
      <c r="L2393" s="66"/>
      <c r="M2393" s="64"/>
      <c r="N2393" s="304"/>
      <c r="O2393" s="305"/>
      <c r="P2393" s="127"/>
      <c r="Q2393" s="67"/>
      <c r="R2393" s="67"/>
      <c r="S2393" s="67"/>
      <c r="T2393" s="67"/>
      <c r="U2393" s="67"/>
      <c r="V2393" s="67"/>
      <c r="W2393" s="67"/>
      <c r="X2393" s="67"/>
      <c r="Y2393" s="68"/>
      <c r="Z2393" s="68"/>
      <c r="AA2393" s="68"/>
      <c r="AB2393" s="67"/>
      <c r="AC2393" s="67"/>
      <c r="AD2393" s="67"/>
      <c r="AE2393" s="67"/>
      <c r="AF2393" s="67"/>
      <c r="AG2393" s="67"/>
      <c r="AH2393" s="67"/>
      <c r="AI2393" s="67"/>
      <c r="AJ2393" s="68"/>
      <c r="AK2393" s="68"/>
      <c r="AL2393" s="68"/>
      <c r="AM2393" s="67"/>
      <c r="AN2393" s="67"/>
      <c r="AO2393" s="67"/>
      <c r="AP2393" s="67"/>
      <c r="AQ2393" s="67"/>
      <c r="AR2393" s="67"/>
      <c r="AS2393" s="67"/>
      <c r="AT2393" s="67"/>
      <c r="AU2393" s="67"/>
      <c r="AV2393" s="67"/>
      <c r="AW2393" s="67"/>
      <c r="AX2393" s="68"/>
      <c r="AY2393" s="68"/>
      <c r="AZ2393" s="69"/>
      <c r="BA2393" s="70"/>
      <c r="BB2393" s="71"/>
      <c r="BC2393" s="54"/>
      <c r="BD2393" s="41">
        <v>4</v>
      </c>
      <c r="BE2393" s="52">
        <v>45</v>
      </c>
      <c r="BF2393" s="62">
        <v>4583</v>
      </c>
      <c r="BG2393" s="275"/>
    </row>
    <row r="2394" spans="1:59" s="63" customFormat="1" ht="12.75" x14ac:dyDescent="0.2">
      <c r="A2394" s="196">
        <v>4</v>
      </c>
      <c r="B2394" s="197" t="s">
        <v>422</v>
      </c>
      <c r="C2394" s="208">
        <v>45</v>
      </c>
      <c r="D2394" s="209" t="s">
        <v>794</v>
      </c>
      <c r="E2394" s="210">
        <v>4583</v>
      </c>
      <c r="F2394" s="211" t="s">
        <v>865</v>
      </c>
      <c r="G2394" s="230"/>
      <c r="H2394" s="56"/>
      <c r="I2394" s="221"/>
      <c r="J2394" s="57"/>
      <c r="K2394" s="57"/>
      <c r="L2394" s="57"/>
      <c r="M2394" s="55"/>
      <c r="N2394" s="303"/>
      <c r="O2394" s="245"/>
      <c r="P2394" s="122"/>
      <c r="Q2394" s="58"/>
      <c r="R2394" s="58"/>
      <c r="S2394" s="58"/>
      <c r="T2394" s="58"/>
      <c r="U2394" s="58"/>
      <c r="V2394" s="58"/>
      <c r="W2394" s="58"/>
      <c r="X2394" s="58"/>
      <c r="Y2394" s="59"/>
      <c r="Z2394" s="59"/>
      <c r="AA2394" s="59"/>
      <c r="AB2394" s="58"/>
      <c r="AC2394" s="58"/>
      <c r="AD2394" s="58"/>
      <c r="AE2394" s="58"/>
      <c r="AF2394" s="58"/>
      <c r="AG2394" s="58"/>
      <c r="AH2394" s="58"/>
      <c r="AI2394" s="58"/>
      <c r="AJ2394" s="59"/>
      <c r="AK2394" s="59"/>
      <c r="AL2394" s="59"/>
      <c r="AM2394" s="58"/>
      <c r="AN2394" s="58"/>
      <c r="AO2394" s="58"/>
      <c r="AP2394" s="58"/>
      <c r="AQ2394" s="58"/>
      <c r="AR2394" s="58"/>
      <c r="AS2394" s="58"/>
      <c r="AT2394" s="58"/>
      <c r="AU2394" s="58"/>
      <c r="AV2394" s="58"/>
      <c r="AW2394" s="58"/>
      <c r="AX2394" s="59"/>
      <c r="AY2394" s="59"/>
      <c r="AZ2394" s="60"/>
      <c r="BA2394" s="61"/>
      <c r="BB2394" s="54"/>
      <c r="BC2394" s="54"/>
      <c r="BD2394" s="41">
        <v>4</v>
      </c>
      <c r="BE2394" s="52">
        <v>45</v>
      </c>
      <c r="BF2394" s="62">
        <v>4583</v>
      </c>
      <c r="BG2394" s="274"/>
    </row>
    <row r="2395" spans="1:59" x14ac:dyDescent="0.25">
      <c r="A2395" s="196">
        <v>4</v>
      </c>
      <c r="B2395" s="197" t="s">
        <v>422</v>
      </c>
      <c r="C2395" s="208">
        <v>45</v>
      </c>
      <c r="D2395" s="209" t="s">
        <v>794</v>
      </c>
      <c r="E2395" s="212">
        <v>4584</v>
      </c>
      <c r="F2395" s="213" t="s">
        <v>866</v>
      </c>
      <c r="G2395" s="234"/>
      <c r="H2395" s="138"/>
      <c r="I2395" s="224"/>
      <c r="J2395" s="98"/>
      <c r="K2395" s="98"/>
      <c r="L2395" s="98"/>
      <c r="M2395" s="137"/>
      <c r="N2395" s="322"/>
      <c r="O2395" s="323"/>
      <c r="P2395" s="139"/>
      <c r="Q2395" s="139"/>
      <c r="R2395" s="139"/>
      <c r="S2395" s="139"/>
      <c r="T2395" s="139"/>
      <c r="U2395" s="139"/>
      <c r="V2395" s="139"/>
      <c r="W2395" s="139"/>
      <c r="X2395" s="139"/>
      <c r="Y2395" s="100"/>
      <c r="Z2395" s="125"/>
      <c r="AA2395" s="125"/>
      <c r="AB2395" s="139"/>
      <c r="AC2395" s="139"/>
      <c r="AD2395" s="139"/>
      <c r="AE2395" s="139"/>
      <c r="AF2395" s="139"/>
      <c r="AG2395" s="139"/>
      <c r="AH2395" s="139"/>
      <c r="AI2395" s="139"/>
      <c r="AJ2395" s="100"/>
      <c r="AK2395" s="125"/>
      <c r="AL2395" s="125"/>
      <c r="AM2395" s="139"/>
      <c r="AN2395" s="139"/>
      <c r="AO2395" s="139"/>
      <c r="AP2395" s="139"/>
      <c r="AQ2395" s="139"/>
      <c r="AR2395" s="139"/>
      <c r="AS2395" s="139"/>
      <c r="AT2395" s="139"/>
      <c r="AU2395" s="139"/>
      <c r="AV2395" s="139"/>
      <c r="AW2395" s="99"/>
      <c r="AX2395" s="125"/>
      <c r="AY2395" s="100"/>
      <c r="AZ2395" s="140"/>
      <c r="BA2395" s="141"/>
      <c r="BB2395" s="136"/>
      <c r="BC2395" s="136"/>
      <c r="BD2395" s="41">
        <v>4</v>
      </c>
      <c r="BE2395" s="52">
        <v>45</v>
      </c>
      <c r="BF2395" s="103">
        <v>4584</v>
      </c>
      <c r="BG2395" s="283"/>
    </row>
    <row r="2396" spans="1:59" s="63" customFormat="1" ht="12.75" x14ac:dyDescent="0.2">
      <c r="A2396" s="196">
        <v>4</v>
      </c>
      <c r="B2396" s="197" t="s">
        <v>422</v>
      </c>
      <c r="C2396" s="208">
        <v>45</v>
      </c>
      <c r="D2396" s="209" t="s">
        <v>794</v>
      </c>
      <c r="E2396" s="212">
        <v>4584</v>
      </c>
      <c r="F2396" s="213" t="s">
        <v>866</v>
      </c>
      <c r="G2396" s="232"/>
      <c r="H2396" s="97"/>
      <c r="I2396" s="224"/>
      <c r="J2396" s="98"/>
      <c r="K2396" s="98"/>
      <c r="L2396" s="98"/>
      <c r="M2396" s="96"/>
      <c r="N2396" s="307"/>
      <c r="O2396" s="246"/>
      <c r="P2396" s="124"/>
      <c r="Q2396" s="99"/>
      <c r="R2396" s="99"/>
      <c r="S2396" s="99"/>
      <c r="T2396" s="99"/>
      <c r="U2396" s="99"/>
      <c r="V2396" s="99"/>
      <c r="W2396" s="99"/>
      <c r="X2396" s="99"/>
      <c r="Y2396" s="100"/>
      <c r="Z2396" s="100"/>
      <c r="AA2396" s="100"/>
      <c r="AB2396" s="99"/>
      <c r="AC2396" s="99"/>
      <c r="AD2396" s="99"/>
      <c r="AE2396" s="99"/>
      <c r="AF2396" s="99"/>
      <c r="AG2396" s="99"/>
      <c r="AH2396" s="99"/>
      <c r="AI2396" s="99"/>
      <c r="AJ2396" s="100"/>
      <c r="AK2396" s="100"/>
      <c r="AL2396" s="100"/>
      <c r="AM2396" s="99"/>
      <c r="AN2396" s="99"/>
      <c r="AO2396" s="99"/>
      <c r="AP2396" s="99"/>
      <c r="AQ2396" s="99"/>
      <c r="AR2396" s="99"/>
      <c r="AS2396" s="99"/>
      <c r="AT2396" s="99"/>
      <c r="AU2396" s="99"/>
      <c r="AV2396" s="99"/>
      <c r="AW2396" s="99"/>
      <c r="AX2396" s="100"/>
      <c r="AY2396" s="100"/>
      <c r="AZ2396" s="101"/>
      <c r="BA2396" s="102"/>
      <c r="BB2396" s="95"/>
      <c r="BC2396" s="95"/>
      <c r="BD2396" s="41">
        <v>4</v>
      </c>
      <c r="BE2396" s="52">
        <v>45</v>
      </c>
      <c r="BF2396" s="103">
        <v>4584</v>
      </c>
      <c r="BG2396" s="277"/>
    </row>
    <row r="2397" spans="1:59" s="63" customFormat="1" ht="12.75" x14ac:dyDescent="0.2">
      <c r="A2397" s="196">
        <v>4</v>
      </c>
      <c r="B2397" s="197" t="s">
        <v>422</v>
      </c>
      <c r="C2397" s="208">
        <v>45</v>
      </c>
      <c r="D2397" s="209" t="s">
        <v>794</v>
      </c>
      <c r="E2397" s="212">
        <v>4584</v>
      </c>
      <c r="F2397" s="213" t="s">
        <v>866</v>
      </c>
      <c r="G2397" s="231"/>
      <c r="H2397" s="65"/>
      <c r="I2397" s="222"/>
      <c r="J2397" s="66"/>
      <c r="K2397" s="66"/>
      <c r="L2397" s="66"/>
      <c r="M2397" s="64"/>
      <c r="N2397" s="304"/>
      <c r="O2397" s="305"/>
      <c r="P2397" s="127"/>
      <c r="Q2397" s="67"/>
      <c r="R2397" s="67"/>
      <c r="S2397" s="67"/>
      <c r="T2397" s="67"/>
      <c r="U2397" s="67"/>
      <c r="V2397" s="67"/>
      <c r="W2397" s="67"/>
      <c r="X2397" s="67"/>
      <c r="Y2397" s="68"/>
      <c r="Z2397" s="68"/>
      <c r="AA2397" s="68"/>
      <c r="AB2397" s="67"/>
      <c r="AC2397" s="67"/>
      <c r="AD2397" s="67"/>
      <c r="AE2397" s="67"/>
      <c r="AF2397" s="67"/>
      <c r="AG2397" s="67"/>
      <c r="AH2397" s="67"/>
      <c r="AI2397" s="67"/>
      <c r="AJ2397" s="68"/>
      <c r="AK2397" s="68"/>
      <c r="AL2397" s="68"/>
      <c r="AM2397" s="67"/>
      <c r="AN2397" s="67"/>
      <c r="AO2397" s="67"/>
      <c r="AP2397" s="67"/>
      <c r="AQ2397" s="67"/>
      <c r="AR2397" s="67"/>
      <c r="AS2397" s="67"/>
      <c r="AT2397" s="67"/>
      <c r="AU2397" s="67"/>
      <c r="AV2397" s="67"/>
      <c r="AW2397" s="67"/>
      <c r="AX2397" s="68"/>
      <c r="AY2397" s="68"/>
      <c r="AZ2397" s="69"/>
      <c r="BA2397" s="70"/>
      <c r="BB2397" s="71"/>
      <c r="BC2397" s="95"/>
      <c r="BD2397" s="41">
        <v>4</v>
      </c>
      <c r="BE2397" s="52">
        <v>45</v>
      </c>
      <c r="BF2397" s="103">
        <v>4584</v>
      </c>
      <c r="BG2397" s="275"/>
    </row>
    <row r="2398" spans="1:59" s="63" customFormat="1" ht="12.75" x14ac:dyDescent="0.2">
      <c r="A2398" s="196">
        <v>4</v>
      </c>
      <c r="B2398" s="197" t="s">
        <v>422</v>
      </c>
      <c r="C2398" s="208">
        <v>45</v>
      </c>
      <c r="D2398" s="209" t="s">
        <v>794</v>
      </c>
      <c r="E2398" s="212">
        <v>4584</v>
      </c>
      <c r="F2398" s="213" t="s">
        <v>866</v>
      </c>
      <c r="G2398" s="231"/>
      <c r="H2398" s="72" t="s">
        <v>47</v>
      </c>
      <c r="I2398" s="223"/>
      <c r="J2398" s="73"/>
      <c r="K2398" s="73"/>
      <c r="L2398" s="73"/>
      <c r="M2398" s="74"/>
      <c r="N2398" s="247"/>
      <c r="O2398" s="306"/>
      <c r="P2398" s="105"/>
      <c r="Q2398" s="75"/>
      <c r="R2398" s="75"/>
      <c r="S2398" s="75"/>
      <c r="T2398" s="75"/>
      <c r="U2398" s="75"/>
      <c r="V2398" s="75"/>
      <c r="W2398" s="75"/>
      <c r="X2398" s="75"/>
      <c r="Y2398" s="76">
        <f>IF(ISNUMBER(VLOOKUP(Y2400,P$7:W$7,MATCH(Y2400,P$7:W$7))),VLOOKUP(Y2400,P$7:W$7,MATCH(Y2400,P$7:W$7)),IF(N2402=0,"No Data",IF(Y2400&gt;0,"&lt;100",0)))</f>
        <v>0</v>
      </c>
      <c r="Z2398" s="77">
        <f>IF(ISNUMBER(VLOOKUP(Z2402,P$7:W$7,MATCH(Z2402,P$7:W$7))),VLOOKUP(Z2402,P$7:W$7,MATCH(Z2402,P$7:W$7)),IF(N2402=0,"No Data",IF(Z2402&gt;0,"&lt;100",0)))</f>
        <v>0</v>
      </c>
      <c r="AA2398" s="106">
        <f>IF(ISNUMBER(Z2398),Z2398,0)</f>
        <v>0</v>
      </c>
      <c r="AB2398" s="75"/>
      <c r="AC2398" s="75"/>
      <c r="AD2398" s="75"/>
      <c r="AE2398" s="75"/>
      <c r="AF2398" s="75"/>
      <c r="AG2398" s="75"/>
      <c r="AH2398" s="75"/>
      <c r="AI2398" s="75"/>
      <c r="AJ2398" s="76">
        <f>IF(ISNUMBER(VLOOKUP(AJ2400,AB$7:AH$7,MATCH(AJ2400,AB$7:AH$7))),VLOOKUP(AJ2400,AB$7:AH$7,MATCH(AJ2400,AB$7:AH$7)),IF(N2402=0,"No Data",IF(AJ2400&gt;0,"&lt;50",0)))</f>
        <v>0</v>
      </c>
      <c r="AK2398" s="77">
        <f>IF(ISNUMBER(VLOOKUP(AK2402,AB$7:AH$7,MATCH(AK2402,AB$7:AH$7))),VLOOKUP(AK2402,AB$7:AH$7,MATCH(AK2402,AB$7:AH$7)),IF(N2402=0,"No Data",IF(AK2402&gt;0,"&lt;50",0)))</f>
        <v>0</v>
      </c>
      <c r="AL2398" s="106">
        <f>IF(ISNUMBER(AK2398),AK2398,0)</f>
        <v>0</v>
      </c>
      <c r="AM2398" s="75"/>
      <c r="AN2398" s="75"/>
      <c r="AO2398" s="75"/>
      <c r="AP2398" s="75"/>
      <c r="AQ2398" s="75"/>
      <c r="AR2398" s="75"/>
      <c r="AS2398" s="75"/>
      <c r="AT2398" s="75"/>
      <c r="AU2398" s="75"/>
      <c r="AV2398" s="75"/>
      <c r="AW2398" s="76">
        <f>IF(ISNUMBER(VLOOKUP(AW2400,AM$7:AU$7,MATCH(AW2400,AM$7:AU$7))),VLOOKUP(AW2400,AM$7:AU$7,MATCH(AW2400,AM$7:AU$7)),IF(N2402=0,"No Data",IF(AW2400&gt;0,"&lt;10",0)))</f>
        <v>100</v>
      </c>
      <c r="AX2398" s="77">
        <f>IF(ISNUMBER(VLOOKUP(AX2402,AM$7:AU$7,MATCH(AX2402,AM$7:AU$7))),VLOOKUP(AX2402,AM$7:AU$7,MATCH(AX2402,AM$7:AU$7)),IF(N2402=0,"No Data",IF(AX2402&gt;0,"&lt;10",0)))</f>
        <v>100</v>
      </c>
      <c r="AY2398" s="106">
        <f>IF(ISNUMBER(AX2398),AX2398,0)</f>
        <v>100</v>
      </c>
      <c r="AZ2398" s="79"/>
      <c r="BA2398" s="80"/>
      <c r="BB2398" s="71"/>
      <c r="BC2398" s="95"/>
      <c r="BD2398" s="41">
        <v>4</v>
      </c>
      <c r="BE2398" s="52">
        <v>45</v>
      </c>
      <c r="BF2398" s="103">
        <v>4584</v>
      </c>
      <c r="BG2398" s="276" t="s">
        <v>47</v>
      </c>
    </row>
    <row r="2399" spans="1:59" s="63" customFormat="1" ht="12.75" x14ac:dyDescent="0.2">
      <c r="A2399" s="196">
        <v>4</v>
      </c>
      <c r="B2399" s="197" t="s">
        <v>422</v>
      </c>
      <c r="C2399" s="208">
        <v>45</v>
      </c>
      <c r="D2399" s="209" t="s">
        <v>794</v>
      </c>
      <c r="E2399" s="212">
        <v>4584</v>
      </c>
      <c r="F2399" s="213" t="s">
        <v>866</v>
      </c>
      <c r="G2399" s="231"/>
      <c r="H2399" s="81" t="s">
        <v>48</v>
      </c>
      <c r="I2399" s="223"/>
      <c r="J2399" s="73"/>
      <c r="K2399" s="73"/>
      <c r="L2399" s="73"/>
      <c r="M2399" s="74"/>
      <c r="N2399" s="247"/>
      <c r="O2399" s="306"/>
      <c r="P2399" s="105"/>
      <c r="Q2399" s="75"/>
      <c r="R2399" s="75"/>
      <c r="S2399" s="75"/>
      <c r="T2399" s="75"/>
      <c r="U2399" s="75"/>
      <c r="V2399" s="75"/>
      <c r="W2399" s="75"/>
      <c r="X2399" s="75"/>
      <c r="Y2399" s="82">
        <f>MIN(X2403:X2405)</f>
        <v>0</v>
      </c>
      <c r="Z2399" s="83"/>
      <c r="AA2399" s="83"/>
      <c r="AB2399" s="75"/>
      <c r="AC2399" s="75"/>
      <c r="AD2399" s="75"/>
      <c r="AE2399" s="75"/>
      <c r="AF2399" s="75"/>
      <c r="AG2399" s="75"/>
      <c r="AH2399" s="75"/>
      <c r="AI2399" s="75"/>
      <c r="AJ2399" s="82">
        <f>MIN(AI2403:AI2405)</f>
        <v>0</v>
      </c>
      <c r="AK2399" s="83"/>
      <c r="AL2399" s="83"/>
      <c r="AM2399" s="75"/>
      <c r="AN2399" s="75"/>
      <c r="AO2399" s="75"/>
      <c r="AP2399" s="75"/>
      <c r="AQ2399" s="75"/>
      <c r="AR2399" s="75"/>
      <c r="AS2399" s="75"/>
      <c r="AT2399" s="75"/>
      <c r="AU2399" s="75"/>
      <c r="AV2399" s="75"/>
      <c r="AW2399" s="82">
        <f>MIN(AV2403:AV2405)</f>
        <v>100</v>
      </c>
      <c r="AX2399" s="83"/>
      <c r="AY2399" s="83"/>
      <c r="AZ2399" s="79"/>
      <c r="BA2399" s="80"/>
      <c r="BB2399" s="71"/>
      <c r="BC2399" s="95"/>
      <c r="BD2399" s="41">
        <v>4</v>
      </c>
      <c r="BE2399" s="52">
        <v>45</v>
      </c>
      <c r="BF2399" s="103">
        <v>4584</v>
      </c>
      <c r="BG2399" s="278" t="s">
        <v>48</v>
      </c>
    </row>
    <row r="2400" spans="1:59" s="63" customFormat="1" ht="12.75" x14ac:dyDescent="0.2">
      <c r="A2400" s="196">
        <v>4</v>
      </c>
      <c r="B2400" s="197" t="s">
        <v>422</v>
      </c>
      <c r="C2400" s="208">
        <v>45</v>
      </c>
      <c r="D2400" s="209" t="s">
        <v>794</v>
      </c>
      <c r="E2400" s="212">
        <v>4584</v>
      </c>
      <c r="F2400" s="213" t="s">
        <v>866</v>
      </c>
      <c r="G2400" s="231"/>
      <c r="H2400" s="81" t="s">
        <v>49</v>
      </c>
      <c r="I2400" s="223"/>
      <c r="J2400" s="73"/>
      <c r="K2400" s="73"/>
      <c r="L2400" s="73"/>
      <c r="M2400" s="74"/>
      <c r="N2400" s="247"/>
      <c r="O2400" s="306"/>
      <c r="P2400" s="105"/>
      <c r="Q2400" s="75"/>
      <c r="R2400" s="75"/>
      <c r="S2400" s="75"/>
      <c r="T2400" s="75"/>
      <c r="U2400" s="75"/>
      <c r="V2400" s="75"/>
      <c r="W2400" s="75"/>
      <c r="X2400" s="75"/>
      <c r="Y2400" s="84">
        <f>IF(ISNUMBER(AVERAGE(X2403:X2405)),AVERAGE(X2403:X2405),0)</f>
        <v>0</v>
      </c>
      <c r="Z2400" s="83"/>
      <c r="AA2400" s="83"/>
      <c r="AB2400" s="75"/>
      <c r="AC2400" s="75"/>
      <c r="AD2400" s="75"/>
      <c r="AE2400" s="75"/>
      <c r="AF2400" s="75"/>
      <c r="AG2400" s="75"/>
      <c r="AH2400" s="75"/>
      <c r="AI2400" s="75"/>
      <c r="AJ2400" s="84">
        <f>IF(ISNUMBER(AVERAGE(AI2403:AI2405)),AVERAGE(AI2403:AI2405),0)</f>
        <v>0</v>
      </c>
      <c r="AK2400" s="83"/>
      <c r="AL2400" s="83"/>
      <c r="AM2400" s="75"/>
      <c r="AN2400" s="75"/>
      <c r="AO2400" s="75"/>
      <c r="AP2400" s="75"/>
      <c r="AQ2400" s="75"/>
      <c r="AR2400" s="75"/>
      <c r="AS2400" s="75"/>
      <c r="AT2400" s="75"/>
      <c r="AU2400" s="75"/>
      <c r="AV2400" s="75"/>
      <c r="AW2400" s="84">
        <f>IF(ISNUMBER(AVERAGE(AV2403:AV2405)),AVERAGE(AV2403:AV2405),0)</f>
        <v>175</v>
      </c>
      <c r="AX2400" s="83"/>
      <c r="AY2400" s="83"/>
      <c r="AZ2400" s="79"/>
      <c r="BA2400" s="80"/>
      <c r="BB2400" s="71"/>
      <c r="BC2400" s="95"/>
      <c r="BD2400" s="41">
        <v>4</v>
      </c>
      <c r="BE2400" s="52">
        <v>45</v>
      </c>
      <c r="BF2400" s="103">
        <v>4584</v>
      </c>
      <c r="BG2400" s="278" t="s">
        <v>49</v>
      </c>
    </row>
    <row r="2401" spans="1:59" s="63" customFormat="1" ht="12.75" x14ac:dyDescent="0.2">
      <c r="A2401" s="196">
        <v>4</v>
      </c>
      <c r="B2401" s="197" t="s">
        <v>422</v>
      </c>
      <c r="C2401" s="208">
        <v>45</v>
      </c>
      <c r="D2401" s="209" t="s">
        <v>794</v>
      </c>
      <c r="E2401" s="212">
        <v>4584</v>
      </c>
      <c r="F2401" s="213" t="s">
        <v>866</v>
      </c>
      <c r="G2401" s="231"/>
      <c r="H2401" s="81" t="s">
        <v>50</v>
      </c>
      <c r="I2401" s="223"/>
      <c r="J2401" s="73"/>
      <c r="K2401" s="73"/>
      <c r="L2401" s="73"/>
      <c r="M2401" s="74"/>
      <c r="N2401" s="247"/>
      <c r="O2401" s="306"/>
      <c r="P2401" s="105"/>
      <c r="Q2401" s="75"/>
      <c r="R2401" s="75"/>
      <c r="S2401" s="75"/>
      <c r="T2401" s="75"/>
      <c r="U2401" s="75"/>
      <c r="V2401" s="75"/>
      <c r="W2401" s="75"/>
      <c r="X2401" s="75"/>
      <c r="Y2401" s="84">
        <f>MAX(X2403:X2405)</f>
        <v>0</v>
      </c>
      <c r="Z2401" s="83"/>
      <c r="AA2401" s="83"/>
      <c r="AB2401" s="75"/>
      <c r="AC2401" s="75"/>
      <c r="AD2401" s="75"/>
      <c r="AE2401" s="75"/>
      <c r="AF2401" s="75"/>
      <c r="AG2401" s="75"/>
      <c r="AH2401" s="75"/>
      <c r="AI2401" s="75"/>
      <c r="AJ2401" s="84">
        <f>MAX(AI2403:AI2405)</f>
        <v>0</v>
      </c>
      <c r="AK2401" s="83"/>
      <c r="AL2401" s="83"/>
      <c r="AM2401" s="75"/>
      <c r="AN2401" s="75"/>
      <c r="AO2401" s="75"/>
      <c r="AP2401" s="75"/>
      <c r="AQ2401" s="75"/>
      <c r="AR2401" s="75"/>
      <c r="AS2401" s="75"/>
      <c r="AT2401" s="75"/>
      <c r="AU2401" s="75"/>
      <c r="AV2401" s="75"/>
      <c r="AW2401" s="84">
        <f>MAX(AV2403:AV2405)</f>
        <v>250</v>
      </c>
      <c r="AX2401" s="83"/>
      <c r="AY2401" s="83"/>
      <c r="AZ2401" s="79"/>
      <c r="BA2401" s="80"/>
      <c r="BB2401" s="71"/>
      <c r="BC2401" s="95"/>
      <c r="BD2401" s="41">
        <v>4</v>
      </c>
      <c r="BE2401" s="52">
        <v>45</v>
      </c>
      <c r="BF2401" s="103">
        <v>4584</v>
      </c>
      <c r="BG2401" s="278" t="s">
        <v>50</v>
      </c>
    </row>
    <row r="2402" spans="1:59" s="63" customFormat="1" ht="12.75" x14ac:dyDescent="0.2">
      <c r="A2402" s="196">
        <v>4</v>
      </c>
      <c r="B2402" s="197" t="s">
        <v>422</v>
      </c>
      <c r="C2402" s="208">
        <v>45</v>
      </c>
      <c r="D2402" s="209" t="s">
        <v>794</v>
      </c>
      <c r="E2402" s="212">
        <v>4584</v>
      </c>
      <c r="F2402" s="213" t="s">
        <v>866</v>
      </c>
      <c r="G2402" s="231"/>
      <c r="H2402" s="85" t="s">
        <v>51</v>
      </c>
      <c r="I2402" s="223"/>
      <c r="J2402" s="73"/>
      <c r="K2402" s="73"/>
      <c r="L2402" s="73"/>
      <c r="M2402" s="74"/>
      <c r="N2402" s="248">
        <f>SUM(N2403:N2404)</f>
        <v>2</v>
      </c>
      <c r="O2402" s="293">
        <f>SUM(O2403:O2404)</f>
        <v>1</v>
      </c>
      <c r="P2402" s="292"/>
      <c r="Q2402" s="87"/>
      <c r="R2402" s="87"/>
      <c r="S2402" s="87"/>
      <c r="T2402" s="87"/>
      <c r="U2402" s="87"/>
      <c r="V2402" s="87"/>
      <c r="W2402" s="87"/>
      <c r="X2402" s="87"/>
      <c r="Y2402" s="88"/>
      <c r="Z2402" s="86">
        <f>SUM(Z2403:Z2404)</f>
        <v>0</v>
      </c>
      <c r="AA2402" s="88"/>
      <c r="AB2402" s="87"/>
      <c r="AC2402" s="87"/>
      <c r="AD2402" s="87"/>
      <c r="AE2402" s="87"/>
      <c r="AF2402" s="87"/>
      <c r="AG2402" s="87"/>
      <c r="AH2402" s="87"/>
      <c r="AI2402" s="87"/>
      <c r="AJ2402" s="88"/>
      <c r="AK2402" s="86">
        <f>SUM(AK2403:AK2404)</f>
        <v>0</v>
      </c>
      <c r="AL2402" s="88"/>
      <c r="AM2402" s="87"/>
      <c r="AN2402" s="87"/>
      <c r="AO2402" s="87"/>
      <c r="AP2402" s="87"/>
      <c r="AQ2402" s="87"/>
      <c r="AR2402" s="87"/>
      <c r="AS2402" s="87"/>
      <c r="AT2402" s="87"/>
      <c r="AU2402" s="87"/>
      <c r="AV2402" s="87"/>
      <c r="AW2402" s="112"/>
      <c r="AX2402" s="86">
        <f>SUM(AX2403:AX2404)</f>
        <v>175</v>
      </c>
      <c r="AY2402" s="88"/>
      <c r="AZ2402" s="79"/>
      <c r="BA2402" s="80"/>
      <c r="BB2402" s="71"/>
      <c r="BC2402" s="95"/>
      <c r="BD2402" s="41">
        <v>4</v>
      </c>
      <c r="BE2402" s="52">
        <v>45</v>
      </c>
      <c r="BF2402" s="103">
        <v>4584</v>
      </c>
      <c r="BG2402" s="279" t="s">
        <v>51</v>
      </c>
    </row>
    <row r="2403" spans="1:59" s="63" customFormat="1" ht="12.75" x14ac:dyDescent="0.2">
      <c r="A2403" s="196">
        <v>4</v>
      </c>
      <c r="B2403" s="197" t="s">
        <v>422</v>
      </c>
      <c r="C2403" s="208">
        <v>45</v>
      </c>
      <c r="D2403" s="209" t="s">
        <v>794</v>
      </c>
      <c r="E2403" s="212">
        <v>4584</v>
      </c>
      <c r="F2403" s="213" t="s">
        <v>866</v>
      </c>
      <c r="G2403" s="231"/>
      <c r="H2403" s="89" t="s">
        <v>52</v>
      </c>
      <c r="I2403" s="90" t="s">
        <v>863</v>
      </c>
      <c r="J2403" s="90" t="s">
        <v>860</v>
      </c>
      <c r="K2403" s="90" t="s">
        <v>64</v>
      </c>
      <c r="L2403" s="90" t="s">
        <v>528</v>
      </c>
      <c r="M2403" s="91"/>
      <c r="N2403" s="312">
        <v>1</v>
      </c>
      <c r="O2403" s="313">
        <f>N2403/N$2402</f>
        <v>0.5</v>
      </c>
      <c r="P2403" s="104"/>
      <c r="Q2403" s="92"/>
      <c r="R2403" s="92"/>
      <c r="S2403" s="92"/>
      <c r="T2403" s="92"/>
      <c r="U2403" s="92"/>
      <c r="V2403" s="92"/>
      <c r="W2403" s="92"/>
      <c r="X2403" s="109">
        <f>P2403*P$7+Q2403*Q$7+R2403*R$7+S2403*S$7+T2403*T$7+U2403*U$7+V2403*V$7+W2403*W$7</f>
        <v>0</v>
      </c>
      <c r="Y2403" s="83"/>
      <c r="Z2403" s="110">
        <f>X2403*$O2403</f>
        <v>0</v>
      </c>
      <c r="AA2403" s="111"/>
      <c r="AB2403" s="92"/>
      <c r="AC2403" s="92"/>
      <c r="AD2403" s="92"/>
      <c r="AE2403" s="92"/>
      <c r="AF2403" s="92"/>
      <c r="AG2403" s="92"/>
      <c r="AH2403" s="92"/>
      <c r="AI2403" s="109">
        <f>AB2403*AB$7+AC2403*AC$7+AD2403*AD$7+AE2403*AE$7+AF2403*AF$7+AG2403*AG$7+AH2403*AH$7</f>
        <v>0</v>
      </c>
      <c r="AJ2403" s="83"/>
      <c r="AK2403" s="110">
        <f>AI2403*$O2403</f>
        <v>0</v>
      </c>
      <c r="AL2403" s="111"/>
      <c r="AM2403" s="92"/>
      <c r="AN2403" s="92"/>
      <c r="AO2403" s="92"/>
      <c r="AP2403" s="92">
        <v>1</v>
      </c>
      <c r="AQ2403" s="92"/>
      <c r="AR2403" s="92"/>
      <c r="AS2403" s="92"/>
      <c r="AT2403" s="92"/>
      <c r="AU2403" s="92"/>
      <c r="AV2403" s="109">
        <f>AM2403*AM$7+AN2403*AN$7+AO2403*AO$7+AP2403*AP$7+AQ2403*AQ$7+AR2403*AR$7+AS2403*AS$7+AT2403*AT$7+AU2403*AU$7</f>
        <v>100</v>
      </c>
      <c r="AW2403" s="75"/>
      <c r="AX2403" s="110">
        <f>AV2403*$O2403</f>
        <v>50</v>
      </c>
      <c r="AY2403" s="83"/>
      <c r="AZ2403" s="93"/>
      <c r="BA2403" s="94" t="s">
        <v>105</v>
      </c>
      <c r="BB2403" s="71"/>
      <c r="BC2403" s="95"/>
      <c r="BD2403" s="41">
        <v>4</v>
      </c>
      <c r="BE2403" s="52">
        <v>45</v>
      </c>
      <c r="BF2403" s="103">
        <v>4584</v>
      </c>
      <c r="BG2403" s="280" t="s">
        <v>52</v>
      </c>
    </row>
    <row r="2404" spans="1:59" s="63" customFormat="1" ht="12.75" x14ac:dyDescent="0.2">
      <c r="A2404" s="196">
        <v>4</v>
      </c>
      <c r="B2404" s="197" t="s">
        <v>422</v>
      </c>
      <c r="C2404" s="208">
        <v>45</v>
      </c>
      <c r="D2404" s="209" t="s">
        <v>794</v>
      </c>
      <c r="E2404" s="212">
        <v>4584</v>
      </c>
      <c r="F2404" s="213" t="s">
        <v>866</v>
      </c>
      <c r="G2404" s="231"/>
      <c r="H2404" s="89"/>
      <c r="I2404" s="90" t="s">
        <v>798</v>
      </c>
      <c r="J2404" s="90"/>
      <c r="K2404" s="90" t="s">
        <v>64</v>
      </c>
      <c r="L2404" s="90" t="s">
        <v>195</v>
      </c>
      <c r="M2404" s="91"/>
      <c r="N2404" s="312">
        <v>1</v>
      </c>
      <c r="O2404" s="313">
        <f>N2404/N$2402</f>
        <v>0.5</v>
      </c>
      <c r="P2404" s="104"/>
      <c r="Q2404" s="92"/>
      <c r="R2404" s="92"/>
      <c r="S2404" s="92"/>
      <c r="T2404" s="92"/>
      <c r="U2404" s="92"/>
      <c r="V2404" s="92"/>
      <c r="W2404" s="92"/>
      <c r="X2404" s="109">
        <f>P2404*P$7+Q2404*Q$7+R2404*R$7+S2404*S$7+T2404*T$7+U2404*U$7+V2404*V$7+W2404*W$7</f>
        <v>0</v>
      </c>
      <c r="Y2404" s="83"/>
      <c r="Z2404" s="110">
        <f>X2404*$O2404</f>
        <v>0</v>
      </c>
      <c r="AA2404" s="111"/>
      <c r="AB2404" s="92"/>
      <c r="AC2404" s="92"/>
      <c r="AD2404" s="92"/>
      <c r="AE2404" s="92"/>
      <c r="AF2404" s="92"/>
      <c r="AG2404" s="92"/>
      <c r="AH2404" s="92"/>
      <c r="AI2404" s="109">
        <f>AB2404*AB$7+AC2404*AC$7+AD2404*AD$7+AE2404*AE$7+AF2404*AF$7+AG2404*AG$7+AH2404*AH$7</f>
        <v>0</v>
      </c>
      <c r="AJ2404" s="83"/>
      <c r="AK2404" s="110">
        <f>AI2404*$O2404</f>
        <v>0</v>
      </c>
      <c r="AL2404" s="111"/>
      <c r="AM2404" s="92"/>
      <c r="AN2404" s="92"/>
      <c r="AO2404" s="92"/>
      <c r="AP2404" s="92"/>
      <c r="AQ2404" s="92">
        <v>1</v>
      </c>
      <c r="AR2404" s="92"/>
      <c r="AS2404" s="92"/>
      <c r="AT2404" s="92"/>
      <c r="AU2404" s="92"/>
      <c r="AV2404" s="109">
        <f>AM2404*AM$7+AN2404*AN$7+AO2404*AO$7+AP2404*AP$7+AQ2404*AQ$7+AR2404*AR$7+AS2404*AS$7+AT2404*AT$7+AU2404*AU$7</f>
        <v>250</v>
      </c>
      <c r="AW2404" s="75"/>
      <c r="AX2404" s="110">
        <f>AV2404*$O2404</f>
        <v>125</v>
      </c>
      <c r="AY2404" s="111"/>
      <c r="AZ2404" s="93"/>
      <c r="BA2404" s="94" t="s">
        <v>554</v>
      </c>
      <c r="BB2404" s="71"/>
      <c r="BC2404" s="95"/>
      <c r="BD2404" s="41">
        <v>4</v>
      </c>
      <c r="BE2404" s="52">
        <v>45</v>
      </c>
      <c r="BF2404" s="103">
        <v>4584</v>
      </c>
      <c r="BG2404" s="280" t="s">
        <v>52</v>
      </c>
    </row>
    <row r="2405" spans="1:59" s="63" customFormat="1" ht="12.75" x14ac:dyDescent="0.2">
      <c r="A2405" s="196">
        <v>4</v>
      </c>
      <c r="B2405" s="197" t="s">
        <v>422</v>
      </c>
      <c r="C2405" s="208">
        <v>45</v>
      </c>
      <c r="D2405" s="209" t="s">
        <v>794</v>
      </c>
      <c r="E2405" s="212">
        <v>4584</v>
      </c>
      <c r="F2405" s="213" t="s">
        <v>866</v>
      </c>
      <c r="G2405" s="231"/>
      <c r="H2405" s="89"/>
      <c r="I2405" s="219"/>
      <c r="J2405" s="90"/>
      <c r="K2405" s="90"/>
      <c r="L2405" s="90"/>
      <c r="M2405" s="91"/>
      <c r="N2405" s="247"/>
      <c r="O2405" s="306"/>
      <c r="P2405" s="104"/>
      <c r="Q2405" s="92"/>
      <c r="R2405" s="92"/>
      <c r="S2405" s="92"/>
      <c r="T2405" s="92"/>
      <c r="U2405" s="92"/>
      <c r="V2405" s="92"/>
      <c r="W2405" s="92"/>
      <c r="X2405" s="75"/>
      <c r="Y2405" s="83"/>
      <c r="Z2405" s="83"/>
      <c r="AA2405" s="83"/>
      <c r="AB2405" s="92"/>
      <c r="AC2405" s="92"/>
      <c r="AD2405" s="92"/>
      <c r="AE2405" s="92"/>
      <c r="AF2405" s="92"/>
      <c r="AG2405" s="92"/>
      <c r="AH2405" s="92"/>
      <c r="AI2405" s="75"/>
      <c r="AJ2405" s="83"/>
      <c r="AK2405" s="83"/>
      <c r="AL2405" s="83"/>
      <c r="AM2405" s="92"/>
      <c r="AN2405" s="92"/>
      <c r="AO2405" s="92"/>
      <c r="AP2405" s="92"/>
      <c r="AQ2405" s="92"/>
      <c r="AR2405" s="92"/>
      <c r="AS2405" s="92"/>
      <c r="AT2405" s="92"/>
      <c r="AU2405" s="92"/>
      <c r="AV2405" s="75"/>
      <c r="AW2405" s="75"/>
      <c r="AX2405" s="83"/>
      <c r="AY2405" s="83"/>
      <c r="AZ2405" s="93"/>
      <c r="BA2405" s="94"/>
      <c r="BB2405" s="71"/>
      <c r="BC2405" s="95"/>
      <c r="BD2405" s="41">
        <v>4</v>
      </c>
      <c r="BE2405" s="52">
        <v>45</v>
      </c>
      <c r="BF2405" s="103">
        <v>4584</v>
      </c>
      <c r="BG2405" s="280" t="s">
        <v>52</v>
      </c>
    </row>
    <row r="2406" spans="1:59" s="63" customFormat="1" ht="12.75" x14ac:dyDescent="0.2">
      <c r="A2406" s="196">
        <v>4</v>
      </c>
      <c r="B2406" s="197" t="s">
        <v>422</v>
      </c>
      <c r="C2406" s="208">
        <v>45</v>
      </c>
      <c r="D2406" s="209" t="s">
        <v>794</v>
      </c>
      <c r="E2406" s="212">
        <v>4584</v>
      </c>
      <c r="F2406" s="213" t="s">
        <v>866</v>
      </c>
      <c r="G2406" s="231"/>
      <c r="H2406" s="65"/>
      <c r="I2406" s="222"/>
      <c r="J2406" s="66"/>
      <c r="K2406" s="66"/>
      <c r="L2406" s="66"/>
      <c r="M2406" s="64"/>
      <c r="N2406" s="304"/>
      <c r="O2406" s="305"/>
      <c r="P2406" s="127"/>
      <c r="Q2406" s="67"/>
      <c r="R2406" s="67"/>
      <c r="S2406" s="67"/>
      <c r="T2406" s="67"/>
      <c r="U2406" s="67"/>
      <c r="V2406" s="67"/>
      <c r="W2406" s="67"/>
      <c r="X2406" s="67"/>
      <c r="Y2406" s="68"/>
      <c r="Z2406" s="68"/>
      <c r="AA2406" s="68"/>
      <c r="AB2406" s="67"/>
      <c r="AC2406" s="67"/>
      <c r="AD2406" s="67"/>
      <c r="AE2406" s="67"/>
      <c r="AF2406" s="67"/>
      <c r="AG2406" s="67"/>
      <c r="AH2406" s="67"/>
      <c r="AI2406" s="67"/>
      <c r="AJ2406" s="68"/>
      <c r="AK2406" s="68"/>
      <c r="AL2406" s="68"/>
      <c r="AM2406" s="67"/>
      <c r="AN2406" s="67"/>
      <c r="AO2406" s="67"/>
      <c r="AP2406" s="67"/>
      <c r="AQ2406" s="67"/>
      <c r="AR2406" s="67"/>
      <c r="AS2406" s="67"/>
      <c r="AT2406" s="67"/>
      <c r="AU2406" s="67"/>
      <c r="AV2406" s="67"/>
      <c r="AW2406" s="67"/>
      <c r="AX2406" s="68"/>
      <c r="AY2406" s="68"/>
      <c r="AZ2406" s="69"/>
      <c r="BA2406" s="70"/>
      <c r="BB2406" s="71"/>
      <c r="BC2406" s="95"/>
      <c r="BD2406" s="41">
        <v>4</v>
      </c>
      <c r="BE2406" s="52">
        <v>45</v>
      </c>
      <c r="BF2406" s="103">
        <v>4584</v>
      </c>
      <c r="BG2406" s="275"/>
    </row>
    <row r="2407" spans="1:59" s="63" customFormat="1" ht="12.75" x14ac:dyDescent="0.2">
      <c r="A2407" s="196">
        <v>4</v>
      </c>
      <c r="B2407" s="197" t="s">
        <v>422</v>
      </c>
      <c r="C2407" s="208">
        <v>45</v>
      </c>
      <c r="D2407" s="209" t="s">
        <v>794</v>
      </c>
      <c r="E2407" s="212">
        <v>4584</v>
      </c>
      <c r="F2407" s="213" t="s">
        <v>866</v>
      </c>
      <c r="G2407" s="232"/>
      <c r="H2407" s="97"/>
      <c r="I2407" s="224"/>
      <c r="J2407" s="98"/>
      <c r="K2407" s="98"/>
      <c r="L2407" s="98"/>
      <c r="M2407" s="96"/>
      <c r="N2407" s="307"/>
      <c r="O2407" s="246"/>
      <c r="P2407" s="124"/>
      <c r="Q2407" s="99"/>
      <c r="R2407" s="99"/>
      <c r="S2407" s="99"/>
      <c r="T2407" s="99"/>
      <c r="U2407" s="99"/>
      <c r="V2407" s="99"/>
      <c r="W2407" s="99"/>
      <c r="X2407" s="99"/>
      <c r="Y2407" s="100"/>
      <c r="Z2407" s="100"/>
      <c r="AA2407" s="100"/>
      <c r="AB2407" s="99"/>
      <c r="AC2407" s="99"/>
      <c r="AD2407" s="99"/>
      <c r="AE2407" s="99"/>
      <c r="AF2407" s="99"/>
      <c r="AG2407" s="99"/>
      <c r="AH2407" s="99"/>
      <c r="AI2407" s="99"/>
      <c r="AJ2407" s="100"/>
      <c r="AK2407" s="100"/>
      <c r="AL2407" s="100"/>
      <c r="AM2407" s="99"/>
      <c r="AN2407" s="99"/>
      <c r="AO2407" s="99"/>
      <c r="AP2407" s="99"/>
      <c r="AQ2407" s="99"/>
      <c r="AR2407" s="99"/>
      <c r="AS2407" s="99"/>
      <c r="AT2407" s="99"/>
      <c r="AU2407" s="99"/>
      <c r="AV2407" s="99"/>
      <c r="AW2407" s="99"/>
      <c r="AX2407" s="100"/>
      <c r="AY2407" s="100"/>
      <c r="AZ2407" s="101"/>
      <c r="BA2407" s="102"/>
      <c r="BB2407" s="95"/>
      <c r="BC2407" s="95"/>
      <c r="BD2407" s="41">
        <v>4</v>
      </c>
      <c r="BE2407" s="52">
        <v>45</v>
      </c>
      <c r="BF2407" s="103">
        <v>4584</v>
      </c>
      <c r="BG2407" s="277"/>
    </row>
    <row r="2408" spans="1:59" s="53" customFormat="1" ht="18.75" x14ac:dyDescent="0.3">
      <c r="A2408" s="202">
        <v>4</v>
      </c>
      <c r="B2408" s="203" t="s">
        <v>422</v>
      </c>
      <c r="C2408" s="205">
        <v>46</v>
      </c>
      <c r="D2408" s="206" t="s">
        <v>867</v>
      </c>
      <c r="E2408" s="207"/>
      <c r="F2408" s="207"/>
      <c r="G2408" s="229"/>
      <c r="H2408" s="44"/>
      <c r="I2408" s="226"/>
      <c r="J2408" s="192"/>
      <c r="K2408" s="192"/>
      <c r="L2408" s="192"/>
      <c r="M2408" s="194"/>
      <c r="N2408" s="302"/>
      <c r="O2408" s="298"/>
      <c r="P2408" s="47"/>
      <c r="Q2408" s="47"/>
      <c r="R2408" s="47"/>
      <c r="S2408" s="47"/>
      <c r="T2408" s="47"/>
      <c r="U2408" s="47"/>
      <c r="V2408" s="47"/>
      <c r="W2408" s="47"/>
      <c r="X2408" s="47"/>
      <c r="Y2408" s="48"/>
      <c r="Z2408" s="48"/>
      <c r="AA2408" s="48"/>
      <c r="AB2408" s="47"/>
      <c r="AC2408" s="47"/>
      <c r="AD2408" s="47"/>
      <c r="AE2408" s="47"/>
      <c r="AF2408" s="47"/>
      <c r="AG2408" s="47"/>
      <c r="AH2408" s="47"/>
      <c r="AI2408" s="47"/>
      <c r="AJ2408" s="48"/>
      <c r="AK2408" s="48"/>
      <c r="AL2408" s="48"/>
      <c r="AM2408" s="47"/>
      <c r="AN2408" s="47"/>
      <c r="AO2408" s="47"/>
      <c r="AP2408" s="47"/>
      <c r="AQ2408" s="47"/>
      <c r="AR2408" s="47"/>
      <c r="AS2408" s="47"/>
      <c r="AT2408" s="47"/>
      <c r="AU2408" s="47"/>
      <c r="AV2408" s="47"/>
      <c r="AW2408" s="47"/>
      <c r="AX2408" s="48"/>
      <c r="AY2408" s="333"/>
      <c r="AZ2408" s="49"/>
      <c r="BA2408" s="50"/>
      <c r="BB2408" s="51"/>
      <c r="BC2408" s="45"/>
      <c r="BD2408" s="41">
        <v>4</v>
      </c>
      <c r="BE2408" s="52">
        <v>46</v>
      </c>
      <c r="BF2408" s="52" t="s">
        <v>867</v>
      </c>
      <c r="BG2408" s="273"/>
    </row>
    <row r="2409" spans="1:59" x14ac:dyDescent="0.25">
      <c r="A2409" s="196">
        <v>4</v>
      </c>
      <c r="B2409" s="197" t="s">
        <v>422</v>
      </c>
      <c r="C2409" s="208">
        <v>46</v>
      </c>
      <c r="D2409" s="209" t="s">
        <v>867</v>
      </c>
      <c r="E2409" s="212">
        <v>4611</v>
      </c>
      <c r="F2409" s="213" t="s">
        <v>868</v>
      </c>
      <c r="G2409" s="234"/>
      <c r="H2409" s="138"/>
      <c r="I2409" s="224"/>
      <c r="J2409" s="98"/>
      <c r="K2409" s="98"/>
      <c r="L2409" s="98"/>
      <c r="M2409" s="137"/>
      <c r="N2409" s="322"/>
      <c r="O2409" s="323"/>
      <c r="P2409" s="139"/>
      <c r="Q2409" s="139"/>
      <c r="R2409" s="139"/>
      <c r="S2409" s="139"/>
      <c r="T2409" s="139"/>
      <c r="U2409" s="139"/>
      <c r="V2409" s="139"/>
      <c r="W2409" s="139"/>
      <c r="X2409" s="139"/>
      <c r="Y2409" s="100"/>
      <c r="Z2409" s="125"/>
      <c r="AA2409" s="125"/>
      <c r="AB2409" s="139"/>
      <c r="AC2409" s="139"/>
      <c r="AD2409" s="139"/>
      <c r="AE2409" s="139"/>
      <c r="AF2409" s="139"/>
      <c r="AG2409" s="139"/>
      <c r="AH2409" s="139"/>
      <c r="AI2409" s="139"/>
      <c r="AJ2409" s="100"/>
      <c r="AK2409" s="125"/>
      <c r="AL2409" s="125"/>
      <c r="AM2409" s="139"/>
      <c r="AN2409" s="139"/>
      <c r="AO2409" s="139"/>
      <c r="AP2409" s="139"/>
      <c r="AQ2409" s="139"/>
      <c r="AR2409" s="139"/>
      <c r="AS2409" s="139"/>
      <c r="AT2409" s="139"/>
      <c r="AU2409" s="139"/>
      <c r="AV2409" s="139"/>
      <c r="AW2409" s="99"/>
      <c r="AX2409" s="125"/>
      <c r="AY2409" s="100"/>
      <c r="AZ2409" s="140"/>
      <c r="BA2409" s="141"/>
      <c r="BB2409" s="136"/>
      <c r="BC2409" s="136"/>
      <c r="BD2409" s="41">
        <v>4</v>
      </c>
      <c r="BE2409" s="52">
        <v>46</v>
      </c>
      <c r="BF2409" s="103">
        <v>4611</v>
      </c>
      <c r="BG2409" s="283"/>
    </row>
    <row r="2410" spans="1:59" s="63" customFormat="1" ht="12.75" x14ac:dyDescent="0.2">
      <c r="A2410" s="196">
        <v>4</v>
      </c>
      <c r="B2410" s="197" t="s">
        <v>422</v>
      </c>
      <c r="C2410" s="208">
        <v>46</v>
      </c>
      <c r="D2410" s="209" t="s">
        <v>867</v>
      </c>
      <c r="E2410" s="212">
        <v>4611</v>
      </c>
      <c r="F2410" s="213" t="s">
        <v>868</v>
      </c>
      <c r="G2410" s="232"/>
      <c r="H2410" s="97"/>
      <c r="I2410" s="224"/>
      <c r="J2410" s="98"/>
      <c r="K2410" s="98"/>
      <c r="L2410" s="98"/>
      <c r="M2410" s="96"/>
      <c r="N2410" s="307"/>
      <c r="O2410" s="246"/>
      <c r="P2410" s="124"/>
      <c r="Q2410" s="99"/>
      <c r="R2410" s="99"/>
      <c r="S2410" s="99"/>
      <c r="T2410" s="99"/>
      <c r="U2410" s="99"/>
      <c r="V2410" s="99"/>
      <c r="W2410" s="99"/>
      <c r="X2410" s="99"/>
      <c r="Y2410" s="100"/>
      <c r="Z2410" s="100"/>
      <c r="AA2410" s="100"/>
      <c r="AB2410" s="99"/>
      <c r="AC2410" s="99"/>
      <c r="AD2410" s="99"/>
      <c r="AE2410" s="99"/>
      <c r="AF2410" s="99"/>
      <c r="AG2410" s="99"/>
      <c r="AH2410" s="99"/>
      <c r="AI2410" s="99"/>
      <c r="AJ2410" s="100"/>
      <c r="AK2410" s="100"/>
      <c r="AL2410" s="100"/>
      <c r="AM2410" s="99"/>
      <c r="AN2410" s="99"/>
      <c r="AO2410" s="99"/>
      <c r="AP2410" s="99"/>
      <c r="AQ2410" s="99"/>
      <c r="AR2410" s="99"/>
      <c r="AS2410" s="99"/>
      <c r="AT2410" s="99"/>
      <c r="AU2410" s="99"/>
      <c r="AV2410" s="99"/>
      <c r="AW2410" s="99"/>
      <c r="AX2410" s="100"/>
      <c r="AY2410" s="100"/>
      <c r="AZ2410" s="101"/>
      <c r="BA2410" s="102"/>
      <c r="BB2410" s="95"/>
      <c r="BC2410" s="95"/>
      <c r="BD2410" s="41">
        <v>4</v>
      </c>
      <c r="BE2410" s="52">
        <v>46</v>
      </c>
      <c r="BF2410" s="103">
        <v>4611</v>
      </c>
      <c r="BG2410" s="277"/>
    </row>
    <row r="2411" spans="1:59" s="63" customFormat="1" ht="12.75" x14ac:dyDescent="0.2">
      <c r="A2411" s="196">
        <v>4</v>
      </c>
      <c r="B2411" s="197" t="s">
        <v>422</v>
      </c>
      <c r="C2411" s="208">
        <v>46</v>
      </c>
      <c r="D2411" s="209" t="s">
        <v>867</v>
      </c>
      <c r="E2411" s="212">
        <v>4611</v>
      </c>
      <c r="F2411" s="213" t="s">
        <v>868</v>
      </c>
      <c r="G2411" s="231"/>
      <c r="H2411" s="65"/>
      <c r="I2411" s="222"/>
      <c r="J2411" s="66"/>
      <c r="K2411" s="66"/>
      <c r="L2411" s="66"/>
      <c r="M2411" s="64"/>
      <c r="N2411" s="304"/>
      <c r="O2411" s="305"/>
      <c r="P2411" s="127"/>
      <c r="Q2411" s="67"/>
      <c r="R2411" s="67"/>
      <c r="S2411" s="67"/>
      <c r="T2411" s="67"/>
      <c r="U2411" s="67"/>
      <c r="V2411" s="67"/>
      <c r="W2411" s="67"/>
      <c r="X2411" s="67"/>
      <c r="Y2411" s="68"/>
      <c r="Z2411" s="68"/>
      <c r="AA2411" s="68"/>
      <c r="AB2411" s="67"/>
      <c r="AC2411" s="67"/>
      <c r="AD2411" s="67"/>
      <c r="AE2411" s="67"/>
      <c r="AF2411" s="67"/>
      <c r="AG2411" s="67"/>
      <c r="AH2411" s="67"/>
      <c r="AI2411" s="67"/>
      <c r="AJ2411" s="68"/>
      <c r="AK2411" s="68"/>
      <c r="AL2411" s="68"/>
      <c r="AM2411" s="67"/>
      <c r="AN2411" s="67"/>
      <c r="AO2411" s="67"/>
      <c r="AP2411" s="67"/>
      <c r="AQ2411" s="67"/>
      <c r="AR2411" s="67"/>
      <c r="AS2411" s="67"/>
      <c r="AT2411" s="67"/>
      <c r="AU2411" s="67"/>
      <c r="AV2411" s="67"/>
      <c r="AW2411" s="67"/>
      <c r="AX2411" s="68"/>
      <c r="AY2411" s="68"/>
      <c r="AZ2411" s="69"/>
      <c r="BA2411" s="70"/>
      <c r="BB2411" s="71"/>
      <c r="BC2411" s="95"/>
      <c r="BD2411" s="41">
        <v>4</v>
      </c>
      <c r="BE2411" s="52">
        <v>46</v>
      </c>
      <c r="BF2411" s="103">
        <v>4611</v>
      </c>
      <c r="BG2411" s="275"/>
    </row>
    <row r="2412" spans="1:59" s="63" customFormat="1" ht="12.75" x14ac:dyDescent="0.2">
      <c r="A2412" s="196">
        <v>4</v>
      </c>
      <c r="B2412" s="197" t="s">
        <v>422</v>
      </c>
      <c r="C2412" s="208">
        <v>46</v>
      </c>
      <c r="D2412" s="209" t="s">
        <v>867</v>
      </c>
      <c r="E2412" s="212">
        <v>4611</v>
      </c>
      <c r="F2412" s="213" t="s">
        <v>868</v>
      </c>
      <c r="G2412" s="231"/>
      <c r="H2412" s="72" t="s">
        <v>47</v>
      </c>
      <c r="I2412" s="223"/>
      <c r="J2412" s="73"/>
      <c r="K2412" s="73"/>
      <c r="L2412" s="73"/>
      <c r="M2412" s="74"/>
      <c r="N2412" s="247"/>
      <c r="O2412" s="306"/>
      <c r="P2412" s="105"/>
      <c r="Q2412" s="75"/>
      <c r="R2412" s="75"/>
      <c r="S2412" s="75"/>
      <c r="T2412" s="75"/>
      <c r="U2412" s="75"/>
      <c r="V2412" s="75"/>
      <c r="W2412" s="75"/>
      <c r="X2412" s="75"/>
      <c r="Y2412" s="76">
        <f>IF(ISNUMBER(VLOOKUP(Y2414,P$7:W$7,MATCH(Y2414,P$7:W$7))),VLOOKUP(Y2414,P$7:W$7,MATCH(Y2414,P$7:W$7)),IF(N2416=0,"No Data",IF(Y2414&gt;0,"&lt;100",0)))</f>
        <v>5000</v>
      </c>
      <c r="Z2412" s="77">
        <f>IF(ISNUMBER(VLOOKUP(Z2416,P$7:W$7,MATCH(Z2416,P$7:W$7))),VLOOKUP(Z2416,P$7:W$7,MATCH(Z2416,P$7:W$7)),IF(N2416=0,"No Data",IF(Z2416&gt;0,"&lt;100",0)))</f>
        <v>5000</v>
      </c>
      <c r="AA2412" s="106">
        <f>IF(ISNUMBER(Z2412),Z2412,0)</f>
        <v>5000</v>
      </c>
      <c r="AB2412" s="75"/>
      <c r="AC2412" s="75"/>
      <c r="AD2412" s="75"/>
      <c r="AE2412" s="75"/>
      <c r="AF2412" s="75"/>
      <c r="AG2412" s="75"/>
      <c r="AH2412" s="75"/>
      <c r="AI2412" s="75"/>
      <c r="AJ2412" s="76">
        <f>IF(ISNUMBER(VLOOKUP(AJ2414,AB$7:AH$7,MATCH(AJ2414,AB$7:AH$7))),VLOOKUP(AJ2414,AB$7:AH$7,MATCH(AJ2414,AB$7:AH$7)),IF(N2416=0,"No Data",IF(AJ2414&gt;0,"&lt;50",0)))</f>
        <v>0</v>
      </c>
      <c r="AK2412" s="77">
        <f>IF(ISNUMBER(VLOOKUP(AK2416,AB$7:AH$7,MATCH(AK2416,AB$7:AH$7))),VLOOKUP(AK2416,AB$7:AH$7,MATCH(AK2416,AB$7:AH$7)),IF(N2416=0,"No Data",IF(AK2416&gt;0,"&lt;50",0)))</f>
        <v>0</v>
      </c>
      <c r="AL2412" s="106">
        <f>IF(ISNUMBER(AK2412),AK2412,0)</f>
        <v>0</v>
      </c>
      <c r="AM2412" s="75"/>
      <c r="AN2412" s="75"/>
      <c r="AO2412" s="75"/>
      <c r="AP2412" s="75"/>
      <c r="AQ2412" s="75"/>
      <c r="AR2412" s="75"/>
      <c r="AS2412" s="75"/>
      <c r="AT2412" s="75"/>
      <c r="AU2412" s="75"/>
      <c r="AV2412" s="75"/>
      <c r="AW2412" s="76">
        <f>IF(ISNUMBER(VLOOKUP(AW2414,AM$7:AU$7,MATCH(AW2414,AM$7:AU$7))),VLOOKUP(AW2414,AM$7:AU$7,MATCH(AW2414,AM$7:AU$7)),IF(N2416=0,"No Data",IF(AW2414&gt;0,"&lt;10",0)))</f>
        <v>250</v>
      </c>
      <c r="AX2412" s="77">
        <f>IF(ISNUMBER(VLOOKUP(AX2416,AM$7:AU$7,MATCH(AX2416,AM$7:AU$7))),VLOOKUP(AX2416,AM$7:AU$7,MATCH(AX2416,AM$7:AU$7)),IF(N2416=0,"No Data",IF(AX2416&gt;0,"&lt;10",0)))</f>
        <v>250</v>
      </c>
      <c r="AY2412" s="106">
        <f>IF(ISNUMBER(AX2412),AX2412,0)</f>
        <v>250</v>
      </c>
      <c r="AZ2412" s="79"/>
      <c r="BA2412" s="80"/>
      <c r="BB2412" s="71"/>
      <c r="BC2412" s="95"/>
      <c r="BD2412" s="41">
        <v>4</v>
      </c>
      <c r="BE2412" s="52">
        <v>46</v>
      </c>
      <c r="BF2412" s="103">
        <v>4611</v>
      </c>
      <c r="BG2412" s="276" t="s">
        <v>47</v>
      </c>
    </row>
    <row r="2413" spans="1:59" s="63" customFormat="1" ht="12.75" x14ac:dyDescent="0.2">
      <c r="A2413" s="196">
        <v>4</v>
      </c>
      <c r="B2413" s="197" t="s">
        <v>422</v>
      </c>
      <c r="C2413" s="208">
        <v>46</v>
      </c>
      <c r="D2413" s="209" t="s">
        <v>867</v>
      </c>
      <c r="E2413" s="212">
        <v>4611</v>
      </c>
      <c r="F2413" s="213" t="s">
        <v>868</v>
      </c>
      <c r="G2413" s="231"/>
      <c r="H2413" s="81" t="s">
        <v>48</v>
      </c>
      <c r="I2413" s="223"/>
      <c r="J2413" s="73"/>
      <c r="K2413" s="73"/>
      <c r="L2413" s="73"/>
      <c r="M2413" s="74"/>
      <c r="N2413" s="247"/>
      <c r="O2413" s="306"/>
      <c r="P2413" s="105"/>
      <c r="Q2413" s="75"/>
      <c r="R2413" s="75"/>
      <c r="S2413" s="75"/>
      <c r="T2413" s="75"/>
      <c r="U2413" s="75"/>
      <c r="V2413" s="75"/>
      <c r="W2413" s="75"/>
      <c r="X2413" s="75"/>
      <c r="Y2413" s="82">
        <f>MIN(X2417:X2430)</f>
        <v>0</v>
      </c>
      <c r="Z2413" s="83"/>
      <c r="AA2413" s="83"/>
      <c r="AB2413" s="75"/>
      <c r="AC2413" s="75"/>
      <c r="AD2413" s="75"/>
      <c r="AE2413" s="75"/>
      <c r="AF2413" s="75"/>
      <c r="AG2413" s="75"/>
      <c r="AH2413" s="75"/>
      <c r="AI2413" s="75"/>
      <c r="AJ2413" s="82">
        <f>MIN(AI2417:AI2430)</f>
        <v>0</v>
      </c>
      <c r="AK2413" s="83"/>
      <c r="AL2413" s="83"/>
      <c r="AM2413" s="75"/>
      <c r="AN2413" s="75"/>
      <c r="AO2413" s="75"/>
      <c r="AP2413" s="75"/>
      <c r="AQ2413" s="75"/>
      <c r="AR2413" s="75"/>
      <c r="AS2413" s="75"/>
      <c r="AT2413" s="75"/>
      <c r="AU2413" s="75"/>
      <c r="AV2413" s="75"/>
      <c r="AW2413" s="82">
        <f>MIN(AV2417:AV2430)</f>
        <v>10</v>
      </c>
      <c r="AX2413" s="83"/>
      <c r="AY2413" s="83"/>
      <c r="AZ2413" s="79"/>
      <c r="BA2413" s="80"/>
      <c r="BB2413" s="71"/>
      <c r="BC2413" s="95"/>
      <c r="BD2413" s="41">
        <v>4</v>
      </c>
      <c r="BE2413" s="52">
        <v>46</v>
      </c>
      <c r="BF2413" s="103">
        <v>4611</v>
      </c>
      <c r="BG2413" s="278" t="s">
        <v>48</v>
      </c>
    </row>
    <row r="2414" spans="1:59" s="63" customFormat="1" ht="12.75" x14ac:dyDescent="0.2">
      <c r="A2414" s="196">
        <v>4</v>
      </c>
      <c r="B2414" s="197" t="s">
        <v>422</v>
      </c>
      <c r="C2414" s="208">
        <v>46</v>
      </c>
      <c r="D2414" s="209" t="s">
        <v>867</v>
      </c>
      <c r="E2414" s="212">
        <v>4611</v>
      </c>
      <c r="F2414" s="213" t="s">
        <v>868</v>
      </c>
      <c r="G2414" s="231"/>
      <c r="H2414" s="81" t="s">
        <v>49</v>
      </c>
      <c r="I2414" s="223"/>
      <c r="J2414" s="73"/>
      <c r="K2414" s="73"/>
      <c r="L2414" s="73"/>
      <c r="M2414" s="74"/>
      <c r="N2414" s="247"/>
      <c r="O2414" s="306"/>
      <c r="P2414" s="105"/>
      <c r="Q2414" s="75"/>
      <c r="R2414" s="75"/>
      <c r="S2414" s="75"/>
      <c r="T2414" s="75"/>
      <c r="U2414" s="75"/>
      <c r="V2414" s="75"/>
      <c r="W2414" s="75"/>
      <c r="X2414" s="75"/>
      <c r="Y2414" s="84">
        <f>IF(ISNUMBER(AVERAGE(X2417:X2430)),AVERAGE(X2417:X2430),0)</f>
        <v>8935.7142857142862</v>
      </c>
      <c r="Z2414" s="83"/>
      <c r="AA2414" s="83"/>
      <c r="AB2414" s="75"/>
      <c r="AC2414" s="75"/>
      <c r="AD2414" s="75"/>
      <c r="AE2414" s="75"/>
      <c r="AF2414" s="75"/>
      <c r="AG2414" s="75"/>
      <c r="AH2414" s="75"/>
      <c r="AI2414" s="75"/>
      <c r="AJ2414" s="84">
        <f>IF(ISNUMBER(AVERAGE(AI2417:AI2430)),AVERAGE(AI2417:AI2430),0)</f>
        <v>0</v>
      </c>
      <c r="AK2414" s="83"/>
      <c r="AL2414" s="83"/>
      <c r="AM2414" s="75"/>
      <c r="AN2414" s="75"/>
      <c r="AO2414" s="75"/>
      <c r="AP2414" s="75"/>
      <c r="AQ2414" s="75"/>
      <c r="AR2414" s="75"/>
      <c r="AS2414" s="75"/>
      <c r="AT2414" s="75"/>
      <c r="AU2414" s="75"/>
      <c r="AV2414" s="75"/>
      <c r="AW2414" s="84">
        <f>IF(ISNUMBER(AVERAGE(AV2417:AV2430)),AVERAGE(AV2417:AV2430),0)</f>
        <v>309.64285714285717</v>
      </c>
      <c r="AX2414" s="83"/>
      <c r="AY2414" s="83"/>
      <c r="AZ2414" s="79"/>
      <c r="BA2414" s="80"/>
      <c r="BB2414" s="71"/>
      <c r="BC2414" s="95"/>
      <c r="BD2414" s="41">
        <v>4</v>
      </c>
      <c r="BE2414" s="52">
        <v>46</v>
      </c>
      <c r="BF2414" s="103">
        <v>4611</v>
      </c>
      <c r="BG2414" s="278" t="s">
        <v>49</v>
      </c>
    </row>
    <row r="2415" spans="1:59" s="63" customFormat="1" ht="12.75" x14ac:dyDescent="0.2">
      <c r="A2415" s="196">
        <v>4</v>
      </c>
      <c r="B2415" s="197" t="s">
        <v>422</v>
      </c>
      <c r="C2415" s="208">
        <v>46</v>
      </c>
      <c r="D2415" s="209" t="s">
        <v>867</v>
      </c>
      <c r="E2415" s="212">
        <v>4611</v>
      </c>
      <c r="F2415" s="213" t="s">
        <v>868</v>
      </c>
      <c r="G2415" s="231"/>
      <c r="H2415" s="81" t="s">
        <v>50</v>
      </c>
      <c r="I2415" s="223"/>
      <c r="J2415" s="73"/>
      <c r="K2415" s="73"/>
      <c r="L2415" s="73"/>
      <c r="M2415" s="74"/>
      <c r="N2415" s="247"/>
      <c r="O2415" s="306"/>
      <c r="P2415" s="105"/>
      <c r="Q2415" s="75"/>
      <c r="R2415" s="75"/>
      <c r="S2415" s="75"/>
      <c r="T2415" s="75"/>
      <c r="U2415" s="75"/>
      <c r="V2415" s="75"/>
      <c r="W2415" s="75"/>
      <c r="X2415" s="75"/>
      <c r="Y2415" s="84">
        <f>MAX(X2417:X2430)</f>
        <v>25000</v>
      </c>
      <c r="Z2415" s="83"/>
      <c r="AA2415" s="83"/>
      <c r="AB2415" s="75"/>
      <c r="AC2415" s="75"/>
      <c r="AD2415" s="75"/>
      <c r="AE2415" s="75"/>
      <c r="AF2415" s="75"/>
      <c r="AG2415" s="75"/>
      <c r="AH2415" s="75"/>
      <c r="AI2415" s="75"/>
      <c r="AJ2415" s="84">
        <f>MAX(AI2417:AI2430)</f>
        <v>0</v>
      </c>
      <c r="AK2415" s="83"/>
      <c r="AL2415" s="83"/>
      <c r="AM2415" s="75"/>
      <c r="AN2415" s="75"/>
      <c r="AO2415" s="75"/>
      <c r="AP2415" s="75"/>
      <c r="AQ2415" s="75"/>
      <c r="AR2415" s="75"/>
      <c r="AS2415" s="75"/>
      <c r="AT2415" s="75"/>
      <c r="AU2415" s="75"/>
      <c r="AV2415" s="75"/>
      <c r="AW2415" s="84">
        <f>MAX(AV2417:AV2430)</f>
        <v>1000</v>
      </c>
      <c r="AX2415" s="83"/>
      <c r="AY2415" s="83"/>
      <c r="AZ2415" s="79"/>
      <c r="BA2415" s="80"/>
      <c r="BB2415" s="71"/>
      <c r="BC2415" s="95"/>
      <c r="BD2415" s="41">
        <v>4</v>
      </c>
      <c r="BE2415" s="52">
        <v>46</v>
      </c>
      <c r="BF2415" s="103">
        <v>4611</v>
      </c>
      <c r="BG2415" s="278" t="s">
        <v>50</v>
      </c>
    </row>
    <row r="2416" spans="1:59" s="63" customFormat="1" ht="12.75" x14ac:dyDescent="0.2">
      <c r="A2416" s="196">
        <v>4</v>
      </c>
      <c r="B2416" s="197" t="s">
        <v>422</v>
      </c>
      <c r="C2416" s="208">
        <v>46</v>
      </c>
      <c r="D2416" s="209" t="s">
        <v>867</v>
      </c>
      <c r="E2416" s="212">
        <v>4611</v>
      </c>
      <c r="F2416" s="213" t="s">
        <v>868</v>
      </c>
      <c r="G2416" s="231"/>
      <c r="H2416" s="85" t="s">
        <v>51</v>
      </c>
      <c r="I2416" s="223"/>
      <c r="J2416" s="73"/>
      <c r="K2416" s="73"/>
      <c r="L2416" s="73"/>
      <c r="M2416" s="74"/>
      <c r="N2416" s="248">
        <f>SUM(N2417:N2430)</f>
        <v>14</v>
      </c>
      <c r="O2416" s="293">
        <f>SUM(O2417:O2430)</f>
        <v>0.99999999999999967</v>
      </c>
      <c r="P2416" s="292"/>
      <c r="Q2416" s="87"/>
      <c r="R2416" s="87"/>
      <c r="S2416" s="87"/>
      <c r="T2416" s="87"/>
      <c r="U2416" s="87"/>
      <c r="V2416" s="87"/>
      <c r="W2416" s="87"/>
      <c r="X2416" s="87"/>
      <c r="Y2416" s="88"/>
      <c r="Z2416" s="119">
        <f>SUM(Z2417:Z2430)</f>
        <v>8935.7142857142844</v>
      </c>
      <c r="AA2416" s="120"/>
      <c r="AB2416" s="111"/>
      <c r="AC2416" s="111"/>
      <c r="AD2416" s="111"/>
      <c r="AE2416" s="111"/>
      <c r="AF2416" s="111"/>
      <c r="AG2416" s="111"/>
      <c r="AH2416" s="111"/>
      <c r="AI2416" s="111"/>
      <c r="AJ2416" s="120"/>
      <c r="AK2416" s="119">
        <f>SUM(AK2417:AK2430)</f>
        <v>0</v>
      </c>
      <c r="AL2416" s="120"/>
      <c r="AM2416" s="111"/>
      <c r="AN2416" s="111"/>
      <c r="AO2416" s="111"/>
      <c r="AP2416" s="111"/>
      <c r="AQ2416" s="111"/>
      <c r="AR2416" s="111"/>
      <c r="AS2416" s="111"/>
      <c r="AT2416" s="111"/>
      <c r="AU2416" s="111"/>
      <c r="AV2416" s="111"/>
      <c r="AW2416" s="120"/>
      <c r="AX2416" s="119">
        <f>SUM(AX2417:AX2430)</f>
        <v>309.64285714285711</v>
      </c>
      <c r="AY2416" s="88"/>
      <c r="AZ2416" s="79"/>
      <c r="BA2416" s="80"/>
      <c r="BB2416" s="71"/>
      <c r="BC2416" s="95"/>
      <c r="BD2416" s="41">
        <v>4</v>
      </c>
      <c r="BE2416" s="52">
        <v>46</v>
      </c>
      <c r="BF2416" s="103">
        <v>4611</v>
      </c>
      <c r="BG2416" s="279" t="s">
        <v>51</v>
      </c>
    </row>
    <row r="2417" spans="1:59" s="63" customFormat="1" ht="12.75" x14ac:dyDescent="0.2">
      <c r="A2417" s="196">
        <v>4</v>
      </c>
      <c r="B2417" s="197" t="s">
        <v>422</v>
      </c>
      <c r="C2417" s="208">
        <v>46</v>
      </c>
      <c r="D2417" s="209" t="s">
        <v>867</v>
      </c>
      <c r="E2417" s="212">
        <v>4611</v>
      </c>
      <c r="F2417" s="213" t="s">
        <v>868</v>
      </c>
      <c r="G2417" s="231"/>
      <c r="H2417" s="89" t="s">
        <v>52</v>
      </c>
      <c r="I2417" s="90" t="s">
        <v>863</v>
      </c>
      <c r="J2417" s="90" t="s">
        <v>860</v>
      </c>
      <c r="K2417" s="90" t="s">
        <v>64</v>
      </c>
      <c r="L2417" s="90" t="s">
        <v>528</v>
      </c>
      <c r="M2417" s="91"/>
      <c r="N2417" s="312">
        <v>1</v>
      </c>
      <c r="O2417" s="313">
        <f>N2417/N$2416</f>
        <v>7.1428571428571425E-2</v>
      </c>
      <c r="P2417" s="104"/>
      <c r="Q2417" s="92"/>
      <c r="R2417" s="92"/>
      <c r="S2417" s="92"/>
      <c r="T2417" s="92"/>
      <c r="U2417" s="92"/>
      <c r="V2417" s="92"/>
      <c r="W2417" s="92"/>
      <c r="X2417" s="109">
        <f>P2417*P$7+Q2417*Q$7+R2417*R$7+S2417*S$7+T2417*T$7+U2417*U$7+V2417*V$7+W2417*W$7</f>
        <v>0</v>
      </c>
      <c r="Y2417" s="83"/>
      <c r="Z2417" s="110">
        <f>X2417*$O2417</f>
        <v>0</v>
      </c>
      <c r="AA2417" s="111"/>
      <c r="AB2417" s="92"/>
      <c r="AC2417" s="92"/>
      <c r="AD2417" s="92"/>
      <c r="AE2417" s="92"/>
      <c r="AF2417" s="92"/>
      <c r="AG2417" s="92"/>
      <c r="AH2417" s="92"/>
      <c r="AI2417" s="109">
        <f>AB2417*AB$7+AC2417*AC$7+AD2417*AD$7+AE2417*AE$7+AF2417*AF$7+AG2417*AG$7+AH2417*AH$7</f>
        <v>0</v>
      </c>
      <c r="AJ2417" s="83"/>
      <c r="AK2417" s="110">
        <f>AI2417*$O2417</f>
        <v>0</v>
      </c>
      <c r="AL2417" s="111"/>
      <c r="AM2417" s="92"/>
      <c r="AN2417" s="92"/>
      <c r="AO2417" s="92"/>
      <c r="AP2417" s="92">
        <v>1</v>
      </c>
      <c r="AQ2417" s="92"/>
      <c r="AR2417" s="92"/>
      <c r="AS2417" s="92"/>
      <c r="AT2417" s="92"/>
      <c r="AU2417" s="92"/>
      <c r="AV2417" s="109">
        <f>AM2417*AM$7+AN2417*AN$7+AO2417*AO$7+AP2417*AP$7+AQ2417*AQ$7+AR2417*AR$7+AS2417*AS$7+AT2417*AT$7+AU2417*AU$7</f>
        <v>100</v>
      </c>
      <c r="AW2417" s="75"/>
      <c r="AX2417" s="110">
        <f>AV2417*$O2417</f>
        <v>7.1428571428571423</v>
      </c>
      <c r="AY2417" s="83"/>
      <c r="AZ2417" s="93"/>
      <c r="BA2417" s="94" t="s">
        <v>105</v>
      </c>
      <c r="BB2417" s="71"/>
      <c r="BC2417" s="95"/>
      <c r="BD2417" s="41">
        <v>4</v>
      </c>
      <c r="BE2417" s="52">
        <v>46</v>
      </c>
      <c r="BF2417" s="103">
        <v>4611</v>
      </c>
      <c r="BG2417" s="280" t="s">
        <v>52</v>
      </c>
    </row>
    <row r="2418" spans="1:59" s="63" customFormat="1" ht="12.75" x14ac:dyDescent="0.2">
      <c r="A2418" s="196">
        <v>4</v>
      </c>
      <c r="B2418" s="197" t="s">
        <v>422</v>
      </c>
      <c r="C2418" s="208">
        <v>46</v>
      </c>
      <c r="D2418" s="209" t="s">
        <v>867</v>
      </c>
      <c r="E2418" s="212">
        <v>4611</v>
      </c>
      <c r="F2418" s="213" t="s">
        <v>868</v>
      </c>
      <c r="G2418" s="231"/>
      <c r="H2418" s="89"/>
      <c r="I2418" s="90" t="s">
        <v>869</v>
      </c>
      <c r="J2418" s="90"/>
      <c r="K2418" s="90" t="s">
        <v>64</v>
      </c>
      <c r="L2418" s="90" t="s">
        <v>870</v>
      </c>
      <c r="M2418" s="91"/>
      <c r="N2418" s="312">
        <v>1</v>
      </c>
      <c r="O2418" s="313">
        <f t="shared" ref="O2418:O2430" si="321">N2418/N$2416</f>
        <v>7.1428571428571425E-2</v>
      </c>
      <c r="P2418" s="104"/>
      <c r="Q2418" s="92"/>
      <c r="R2418" s="92"/>
      <c r="S2418" s="92"/>
      <c r="T2418" s="92"/>
      <c r="U2418" s="92"/>
      <c r="V2418" s="92"/>
      <c r="W2418" s="92"/>
      <c r="X2418" s="109">
        <f t="shared" ref="X2418:X2430" si="322">P2418*P$7+Q2418*Q$7+R2418*R$7+S2418*S$7+T2418*T$7+U2418*U$7+V2418*V$7+W2418*W$7</f>
        <v>0</v>
      </c>
      <c r="Y2418" s="83"/>
      <c r="Z2418" s="110">
        <f t="shared" ref="Z2418:Z2430" si="323">X2418*$O2418</f>
        <v>0</v>
      </c>
      <c r="AA2418" s="111"/>
      <c r="AB2418" s="92"/>
      <c r="AC2418" s="92"/>
      <c r="AD2418" s="92"/>
      <c r="AE2418" s="92"/>
      <c r="AF2418" s="92"/>
      <c r="AG2418" s="92"/>
      <c r="AH2418" s="92"/>
      <c r="AI2418" s="109">
        <f t="shared" ref="AI2418:AI2430" si="324">AB2418*AB$7+AC2418*AC$7+AD2418*AD$7+AE2418*AE$7+AF2418*AF$7+AG2418*AG$7+AH2418*AH$7</f>
        <v>0</v>
      </c>
      <c r="AJ2418" s="83"/>
      <c r="AK2418" s="110">
        <f t="shared" ref="AK2418:AK2430" si="325">AI2418*$O2418</f>
        <v>0</v>
      </c>
      <c r="AL2418" s="111"/>
      <c r="AM2418" s="92"/>
      <c r="AN2418" s="92"/>
      <c r="AO2418" s="92"/>
      <c r="AP2418" s="92"/>
      <c r="AQ2418" s="92"/>
      <c r="AR2418" s="92"/>
      <c r="AS2418" s="92">
        <v>1</v>
      </c>
      <c r="AT2418" s="92"/>
      <c r="AU2418" s="92"/>
      <c r="AV2418" s="109">
        <f t="shared" ref="AV2418:AV2430" si="326">AM2418*AM$7+AN2418*AN$7+AO2418*AO$7+AP2418*AP$7+AQ2418*AQ$7+AR2418*AR$7+AS2418*AS$7+AT2418*AT$7+AU2418*AU$7</f>
        <v>1000</v>
      </c>
      <c r="AW2418" s="75"/>
      <c r="AX2418" s="110">
        <f t="shared" ref="AX2418:AX2430" si="327">AV2418*$O2418</f>
        <v>71.428571428571431</v>
      </c>
      <c r="AY2418" s="111"/>
      <c r="AZ2418" s="93"/>
      <c r="BA2418" s="94" t="s">
        <v>554</v>
      </c>
      <c r="BB2418" s="71"/>
      <c r="BC2418" s="95"/>
      <c r="BD2418" s="41">
        <v>4</v>
      </c>
      <c r="BE2418" s="52">
        <v>46</v>
      </c>
      <c r="BF2418" s="103">
        <v>4611</v>
      </c>
      <c r="BG2418" s="280" t="s">
        <v>52</v>
      </c>
    </row>
    <row r="2419" spans="1:59" s="63" customFormat="1" ht="12.75" x14ac:dyDescent="0.2">
      <c r="A2419" s="196">
        <v>4</v>
      </c>
      <c r="B2419" s="197" t="s">
        <v>422</v>
      </c>
      <c r="C2419" s="208">
        <v>46</v>
      </c>
      <c r="D2419" s="209" t="s">
        <v>867</v>
      </c>
      <c r="E2419" s="212">
        <v>4611</v>
      </c>
      <c r="F2419" s="213" t="s">
        <v>868</v>
      </c>
      <c r="G2419" s="231"/>
      <c r="H2419" s="89"/>
      <c r="I2419" s="90" t="s">
        <v>871</v>
      </c>
      <c r="J2419" s="90"/>
      <c r="K2419" s="90" t="s">
        <v>64</v>
      </c>
      <c r="L2419" s="90" t="s">
        <v>313</v>
      </c>
      <c r="M2419" s="91"/>
      <c r="N2419" s="312">
        <v>1</v>
      </c>
      <c r="O2419" s="313">
        <f t="shared" si="321"/>
        <v>7.1428571428571425E-2</v>
      </c>
      <c r="P2419" s="104"/>
      <c r="Q2419" s="92"/>
      <c r="R2419" s="92"/>
      <c r="S2419" s="92"/>
      <c r="T2419" s="92"/>
      <c r="U2419" s="92"/>
      <c r="V2419" s="92"/>
      <c r="W2419" s="92"/>
      <c r="X2419" s="109">
        <f t="shared" si="322"/>
        <v>0</v>
      </c>
      <c r="Y2419" s="83"/>
      <c r="Z2419" s="110">
        <f t="shared" si="323"/>
        <v>0</v>
      </c>
      <c r="AA2419" s="111"/>
      <c r="AB2419" s="92"/>
      <c r="AC2419" s="92"/>
      <c r="AD2419" s="92"/>
      <c r="AE2419" s="92"/>
      <c r="AF2419" s="92"/>
      <c r="AG2419" s="92"/>
      <c r="AH2419" s="92"/>
      <c r="AI2419" s="109">
        <f t="shared" si="324"/>
        <v>0</v>
      </c>
      <c r="AJ2419" s="83"/>
      <c r="AK2419" s="110">
        <f t="shared" si="325"/>
        <v>0</v>
      </c>
      <c r="AL2419" s="111"/>
      <c r="AM2419" s="92">
        <v>1</v>
      </c>
      <c r="AN2419" s="92"/>
      <c r="AO2419" s="92"/>
      <c r="AP2419" s="92"/>
      <c r="AQ2419" s="92"/>
      <c r="AR2419" s="92"/>
      <c r="AS2419" s="92"/>
      <c r="AT2419" s="92"/>
      <c r="AU2419" s="92"/>
      <c r="AV2419" s="109">
        <f t="shared" si="326"/>
        <v>10</v>
      </c>
      <c r="AW2419" s="75"/>
      <c r="AX2419" s="110">
        <f t="shared" si="327"/>
        <v>0.71428571428571419</v>
      </c>
      <c r="AY2419" s="111"/>
      <c r="AZ2419" s="93"/>
      <c r="BA2419" s="94" t="s">
        <v>554</v>
      </c>
      <c r="BB2419" s="71"/>
      <c r="BC2419" s="95"/>
      <c r="BD2419" s="41">
        <v>4</v>
      </c>
      <c r="BE2419" s="52">
        <v>46</v>
      </c>
      <c r="BF2419" s="103">
        <v>4611</v>
      </c>
      <c r="BG2419" s="280" t="s">
        <v>52</v>
      </c>
    </row>
    <row r="2420" spans="1:59" s="63" customFormat="1" ht="12.75" x14ac:dyDescent="0.2">
      <c r="A2420" s="196">
        <v>4</v>
      </c>
      <c r="B2420" s="197" t="s">
        <v>422</v>
      </c>
      <c r="C2420" s="208">
        <v>46</v>
      </c>
      <c r="D2420" s="209" t="s">
        <v>867</v>
      </c>
      <c r="E2420" s="212">
        <v>4611</v>
      </c>
      <c r="F2420" s="213" t="s">
        <v>868</v>
      </c>
      <c r="G2420" s="231"/>
      <c r="H2420" s="89"/>
      <c r="I2420" s="90" t="s">
        <v>834</v>
      </c>
      <c r="J2420" s="90"/>
      <c r="K2420" s="90" t="s">
        <v>64</v>
      </c>
      <c r="L2420" s="90" t="s">
        <v>76</v>
      </c>
      <c r="M2420" s="91"/>
      <c r="N2420" s="312">
        <v>1</v>
      </c>
      <c r="O2420" s="313">
        <f t="shared" si="321"/>
        <v>7.1428571428571425E-2</v>
      </c>
      <c r="P2420" s="104">
        <v>1</v>
      </c>
      <c r="Q2420" s="92"/>
      <c r="R2420" s="92"/>
      <c r="S2420" s="92"/>
      <c r="T2420" s="92"/>
      <c r="U2420" s="92"/>
      <c r="V2420" s="92"/>
      <c r="W2420" s="92"/>
      <c r="X2420" s="109">
        <f t="shared" si="322"/>
        <v>100</v>
      </c>
      <c r="Y2420" s="83"/>
      <c r="Z2420" s="110">
        <f t="shared" si="323"/>
        <v>7.1428571428571423</v>
      </c>
      <c r="AA2420" s="111"/>
      <c r="AB2420" s="92"/>
      <c r="AC2420" s="92"/>
      <c r="AD2420" s="92"/>
      <c r="AE2420" s="92"/>
      <c r="AF2420" s="92"/>
      <c r="AG2420" s="92"/>
      <c r="AH2420" s="92"/>
      <c r="AI2420" s="109">
        <f t="shared" si="324"/>
        <v>0</v>
      </c>
      <c r="AJ2420" s="83"/>
      <c r="AK2420" s="110">
        <f t="shared" si="325"/>
        <v>0</v>
      </c>
      <c r="AL2420" s="111"/>
      <c r="AM2420" s="92"/>
      <c r="AN2420" s="92"/>
      <c r="AO2420" s="92"/>
      <c r="AP2420" s="92"/>
      <c r="AQ2420" s="92"/>
      <c r="AR2420" s="92">
        <v>1</v>
      </c>
      <c r="AS2420" s="92"/>
      <c r="AT2420" s="92"/>
      <c r="AU2420" s="92"/>
      <c r="AV2420" s="109">
        <f t="shared" si="326"/>
        <v>500</v>
      </c>
      <c r="AW2420" s="75"/>
      <c r="AX2420" s="110">
        <f t="shared" si="327"/>
        <v>35.714285714285715</v>
      </c>
      <c r="AY2420" s="111"/>
      <c r="AZ2420" s="93"/>
      <c r="BA2420" s="94" t="s">
        <v>554</v>
      </c>
      <c r="BB2420" s="71"/>
      <c r="BC2420" s="95"/>
      <c r="BD2420" s="41">
        <v>4</v>
      </c>
      <c r="BE2420" s="52">
        <v>46</v>
      </c>
      <c r="BF2420" s="103">
        <v>4611</v>
      </c>
      <c r="BG2420" s="280" t="s">
        <v>52</v>
      </c>
    </row>
    <row r="2421" spans="1:59" s="63" customFormat="1" ht="12.75" x14ac:dyDescent="0.2">
      <c r="A2421" s="196">
        <v>4</v>
      </c>
      <c r="B2421" s="197" t="s">
        <v>422</v>
      </c>
      <c r="C2421" s="208">
        <v>46</v>
      </c>
      <c r="D2421" s="209" t="s">
        <v>867</v>
      </c>
      <c r="E2421" s="212">
        <v>4611</v>
      </c>
      <c r="F2421" s="213" t="s">
        <v>868</v>
      </c>
      <c r="G2421" s="231"/>
      <c r="H2421" s="89"/>
      <c r="I2421" s="90" t="s">
        <v>872</v>
      </c>
      <c r="J2421" s="90"/>
      <c r="K2421" s="90" t="s">
        <v>73</v>
      </c>
      <c r="L2421" s="90" t="s">
        <v>69</v>
      </c>
      <c r="M2421" s="91"/>
      <c r="N2421" s="312">
        <v>1</v>
      </c>
      <c r="O2421" s="313">
        <f t="shared" si="321"/>
        <v>7.1428571428571425E-2</v>
      </c>
      <c r="P2421" s="104"/>
      <c r="Q2421" s="92"/>
      <c r="R2421" s="92"/>
      <c r="S2421" s="92"/>
      <c r="T2421" s="92"/>
      <c r="U2421" s="92"/>
      <c r="V2421" s="92"/>
      <c r="W2421" s="92">
        <v>1</v>
      </c>
      <c r="X2421" s="109">
        <f t="shared" si="322"/>
        <v>25000</v>
      </c>
      <c r="Y2421" s="83"/>
      <c r="Z2421" s="110">
        <f t="shared" si="323"/>
        <v>1785.7142857142856</v>
      </c>
      <c r="AA2421" s="111"/>
      <c r="AB2421" s="92"/>
      <c r="AC2421" s="92"/>
      <c r="AD2421" s="92"/>
      <c r="AE2421" s="92"/>
      <c r="AF2421" s="92"/>
      <c r="AG2421" s="92"/>
      <c r="AH2421" s="92"/>
      <c r="AI2421" s="109">
        <f t="shared" si="324"/>
        <v>0</v>
      </c>
      <c r="AJ2421" s="83"/>
      <c r="AK2421" s="110">
        <f t="shared" si="325"/>
        <v>0</v>
      </c>
      <c r="AL2421" s="111"/>
      <c r="AM2421" s="92"/>
      <c r="AN2421" s="92"/>
      <c r="AO2421" s="92"/>
      <c r="AP2421" s="92">
        <v>1</v>
      </c>
      <c r="AQ2421" s="92"/>
      <c r="AR2421" s="92"/>
      <c r="AS2421" s="92"/>
      <c r="AT2421" s="92"/>
      <c r="AU2421" s="92"/>
      <c r="AV2421" s="109">
        <f t="shared" si="326"/>
        <v>100</v>
      </c>
      <c r="AW2421" s="75"/>
      <c r="AX2421" s="110">
        <f t="shared" si="327"/>
        <v>7.1428571428571423</v>
      </c>
      <c r="AY2421" s="111"/>
      <c r="AZ2421" s="93"/>
      <c r="BA2421" s="94" t="s">
        <v>554</v>
      </c>
      <c r="BB2421" s="71"/>
      <c r="BC2421" s="95"/>
      <c r="BD2421" s="41">
        <v>4</v>
      </c>
      <c r="BE2421" s="52">
        <v>46</v>
      </c>
      <c r="BF2421" s="103">
        <v>4611</v>
      </c>
      <c r="BG2421" s="280" t="s">
        <v>52</v>
      </c>
    </row>
    <row r="2422" spans="1:59" s="63" customFormat="1" ht="12.75" x14ac:dyDescent="0.2">
      <c r="A2422" s="196">
        <v>4</v>
      </c>
      <c r="B2422" s="197" t="s">
        <v>422</v>
      </c>
      <c r="C2422" s="208">
        <v>46</v>
      </c>
      <c r="D2422" s="209" t="s">
        <v>867</v>
      </c>
      <c r="E2422" s="212">
        <v>4611</v>
      </c>
      <c r="F2422" s="213" t="s">
        <v>868</v>
      </c>
      <c r="G2422" s="231"/>
      <c r="H2422" s="89"/>
      <c r="I2422" s="90" t="s">
        <v>873</v>
      </c>
      <c r="J2422" s="90"/>
      <c r="K2422" s="90" t="s">
        <v>73</v>
      </c>
      <c r="L2422" s="90" t="s">
        <v>69</v>
      </c>
      <c r="M2422" s="91"/>
      <c r="N2422" s="312">
        <v>1</v>
      </c>
      <c r="O2422" s="313">
        <f t="shared" si="321"/>
        <v>7.1428571428571425E-2</v>
      </c>
      <c r="P2422" s="104"/>
      <c r="Q2422" s="92"/>
      <c r="R2422" s="92"/>
      <c r="S2422" s="92"/>
      <c r="T2422" s="92"/>
      <c r="U2422" s="92"/>
      <c r="V2422" s="92"/>
      <c r="W2422" s="92">
        <v>1</v>
      </c>
      <c r="X2422" s="109">
        <f t="shared" si="322"/>
        <v>25000</v>
      </c>
      <c r="Y2422" s="83"/>
      <c r="Z2422" s="110">
        <f t="shared" si="323"/>
        <v>1785.7142857142856</v>
      </c>
      <c r="AA2422" s="111"/>
      <c r="AB2422" s="92"/>
      <c r="AC2422" s="92"/>
      <c r="AD2422" s="92"/>
      <c r="AE2422" s="92"/>
      <c r="AF2422" s="92"/>
      <c r="AG2422" s="92"/>
      <c r="AH2422" s="92"/>
      <c r="AI2422" s="109">
        <f t="shared" si="324"/>
        <v>0</v>
      </c>
      <c r="AJ2422" s="83"/>
      <c r="AK2422" s="110">
        <f t="shared" si="325"/>
        <v>0</v>
      </c>
      <c r="AL2422" s="111"/>
      <c r="AM2422" s="92"/>
      <c r="AN2422" s="92"/>
      <c r="AO2422" s="92"/>
      <c r="AP2422" s="92">
        <v>1</v>
      </c>
      <c r="AQ2422" s="92"/>
      <c r="AR2422" s="92"/>
      <c r="AS2422" s="92"/>
      <c r="AT2422" s="92"/>
      <c r="AU2422" s="92"/>
      <c r="AV2422" s="109">
        <f t="shared" si="326"/>
        <v>100</v>
      </c>
      <c r="AW2422" s="75"/>
      <c r="AX2422" s="110">
        <f t="shared" si="327"/>
        <v>7.1428571428571423</v>
      </c>
      <c r="AY2422" s="111"/>
      <c r="AZ2422" s="93"/>
      <c r="BA2422" s="94" t="s">
        <v>554</v>
      </c>
      <c r="BB2422" s="71"/>
      <c r="BC2422" s="95"/>
      <c r="BD2422" s="41">
        <v>4</v>
      </c>
      <c r="BE2422" s="52">
        <v>46</v>
      </c>
      <c r="BF2422" s="103">
        <v>4611</v>
      </c>
      <c r="BG2422" s="280" t="s">
        <v>52</v>
      </c>
    </row>
    <row r="2423" spans="1:59" s="63" customFormat="1" ht="12.75" x14ac:dyDescent="0.2">
      <c r="A2423" s="196">
        <v>4</v>
      </c>
      <c r="B2423" s="197" t="s">
        <v>422</v>
      </c>
      <c r="C2423" s="208">
        <v>46</v>
      </c>
      <c r="D2423" s="209" t="s">
        <v>867</v>
      </c>
      <c r="E2423" s="212">
        <v>4611</v>
      </c>
      <c r="F2423" s="213" t="s">
        <v>868</v>
      </c>
      <c r="G2423" s="231"/>
      <c r="H2423" s="89"/>
      <c r="I2423" s="90" t="s">
        <v>874</v>
      </c>
      <c r="J2423" s="90"/>
      <c r="K2423" s="90" t="s">
        <v>511</v>
      </c>
      <c r="L2423" s="90"/>
      <c r="M2423" s="91"/>
      <c r="N2423" s="312">
        <v>1</v>
      </c>
      <c r="O2423" s="313">
        <f t="shared" si="321"/>
        <v>7.1428571428571425E-2</v>
      </c>
      <c r="P2423" s="104"/>
      <c r="Q2423" s="92"/>
      <c r="R2423" s="92"/>
      <c r="S2423" s="92"/>
      <c r="T2423" s="92"/>
      <c r="U2423" s="92"/>
      <c r="V2423" s="92"/>
      <c r="W2423" s="92">
        <v>1</v>
      </c>
      <c r="X2423" s="109">
        <f t="shared" si="322"/>
        <v>25000</v>
      </c>
      <c r="Y2423" s="83"/>
      <c r="Z2423" s="110">
        <f t="shared" si="323"/>
        <v>1785.7142857142856</v>
      </c>
      <c r="AA2423" s="111"/>
      <c r="AB2423" s="92"/>
      <c r="AC2423" s="92"/>
      <c r="AD2423" s="92"/>
      <c r="AE2423" s="92"/>
      <c r="AF2423" s="92"/>
      <c r="AG2423" s="92"/>
      <c r="AH2423" s="92"/>
      <c r="AI2423" s="109">
        <f t="shared" si="324"/>
        <v>0</v>
      </c>
      <c r="AJ2423" s="83"/>
      <c r="AK2423" s="110">
        <f t="shared" si="325"/>
        <v>0</v>
      </c>
      <c r="AL2423" s="111"/>
      <c r="AM2423" s="92"/>
      <c r="AN2423" s="92"/>
      <c r="AO2423" s="92"/>
      <c r="AP2423" s="92">
        <v>1</v>
      </c>
      <c r="AQ2423" s="92"/>
      <c r="AR2423" s="92"/>
      <c r="AS2423" s="92"/>
      <c r="AT2423" s="92"/>
      <c r="AU2423" s="92"/>
      <c r="AV2423" s="109">
        <f t="shared" si="326"/>
        <v>100</v>
      </c>
      <c r="AW2423" s="75"/>
      <c r="AX2423" s="110">
        <f t="shared" si="327"/>
        <v>7.1428571428571423</v>
      </c>
      <c r="AY2423" s="111"/>
      <c r="AZ2423" s="93"/>
      <c r="BA2423" s="94" t="s">
        <v>554</v>
      </c>
      <c r="BB2423" s="71"/>
      <c r="BC2423" s="95"/>
      <c r="BD2423" s="41">
        <v>4</v>
      </c>
      <c r="BE2423" s="52">
        <v>46</v>
      </c>
      <c r="BF2423" s="103">
        <v>4611</v>
      </c>
      <c r="BG2423" s="280" t="s">
        <v>52</v>
      </c>
    </row>
    <row r="2424" spans="1:59" s="63" customFormat="1" ht="12.75" x14ac:dyDescent="0.2">
      <c r="A2424" s="196">
        <v>4</v>
      </c>
      <c r="B2424" s="197" t="s">
        <v>422</v>
      </c>
      <c r="C2424" s="208">
        <v>46</v>
      </c>
      <c r="D2424" s="209" t="s">
        <v>867</v>
      </c>
      <c r="E2424" s="212">
        <v>4611</v>
      </c>
      <c r="F2424" s="213" t="s">
        <v>868</v>
      </c>
      <c r="G2424" s="231"/>
      <c r="H2424" s="89"/>
      <c r="I2424" s="90" t="s">
        <v>855</v>
      </c>
      <c r="J2424" s="90"/>
      <c r="K2424" s="90" t="s">
        <v>64</v>
      </c>
      <c r="L2424" s="90" t="s">
        <v>119</v>
      </c>
      <c r="M2424" s="91"/>
      <c r="N2424" s="312">
        <v>1</v>
      </c>
      <c r="O2424" s="313">
        <f t="shared" si="321"/>
        <v>7.1428571428571425E-2</v>
      </c>
      <c r="P2424" s="104"/>
      <c r="Q2424" s="92"/>
      <c r="R2424" s="92"/>
      <c r="S2424" s="92"/>
      <c r="T2424" s="92"/>
      <c r="U2424" s="92"/>
      <c r="V2424" s="92"/>
      <c r="W2424" s="92"/>
      <c r="X2424" s="109">
        <f t="shared" si="322"/>
        <v>0</v>
      </c>
      <c r="Y2424" s="83"/>
      <c r="Z2424" s="110">
        <f t="shared" si="323"/>
        <v>0</v>
      </c>
      <c r="AA2424" s="111"/>
      <c r="AB2424" s="92"/>
      <c r="AC2424" s="92"/>
      <c r="AD2424" s="92"/>
      <c r="AE2424" s="92"/>
      <c r="AF2424" s="92"/>
      <c r="AG2424" s="92"/>
      <c r="AH2424" s="92"/>
      <c r="AI2424" s="109">
        <f t="shared" si="324"/>
        <v>0</v>
      </c>
      <c r="AJ2424" s="83"/>
      <c r="AK2424" s="110">
        <f t="shared" si="325"/>
        <v>0</v>
      </c>
      <c r="AL2424" s="111"/>
      <c r="AM2424" s="92"/>
      <c r="AN2424" s="92"/>
      <c r="AO2424" s="92"/>
      <c r="AP2424" s="92"/>
      <c r="AQ2424" s="92"/>
      <c r="AR2424" s="92"/>
      <c r="AS2424" s="92">
        <v>1</v>
      </c>
      <c r="AT2424" s="92"/>
      <c r="AU2424" s="92"/>
      <c r="AV2424" s="109">
        <f t="shared" si="326"/>
        <v>1000</v>
      </c>
      <c r="AW2424" s="75"/>
      <c r="AX2424" s="110">
        <f t="shared" si="327"/>
        <v>71.428571428571431</v>
      </c>
      <c r="AY2424" s="111"/>
      <c r="AZ2424" s="93"/>
      <c r="BA2424" s="94" t="s">
        <v>554</v>
      </c>
      <c r="BB2424" s="71"/>
      <c r="BC2424" s="95"/>
      <c r="BD2424" s="41">
        <v>4</v>
      </c>
      <c r="BE2424" s="52">
        <v>46</v>
      </c>
      <c r="BF2424" s="103">
        <v>4611</v>
      </c>
      <c r="BG2424" s="280" t="s">
        <v>52</v>
      </c>
    </row>
    <row r="2425" spans="1:59" s="63" customFormat="1" ht="12.75" x14ac:dyDescent="0.2">
      <c r="A2425" s="196">
        <v>4</v>
      </c>
      <c r="B2425" s="197" t="s">
        <v>422</v>
      </c>
      <c r="C2425" s="208">
        <v>46</v>
      </c>
      <c r="D2425" s="209" t="s">
        <v>867</v>
      </c>
      <c r="E2425" s="212">
        <v>4611</v>
      </c>
      <c r="F2425" s="213" t="s">
        <v>868</v>
      </c>
      <c r="G2425" s="231"/>
      <c r="H2425" s="89"/>
      <c r="I2425" s="90" t="s">
        <v>324</v>
      </c>
      <c r="J2425" s="90"/>
      <c r="K2425" s="90" t="s">
        <v>64</v>
      </c>
      <c r="L2425" s="90" t="s">
        <v>528</v>
      </c>
      <c r="M2425" s="91"/>
      <c r="N2425" s="312">
        <v>1</v>
      </c>
      <c r="O2425" s="313">
        <f t="shared" si="321"/>
        <v>7.1428571428571425E-2</v>
      </c>
      <c r="P2425" s="104"/>
      <c r="Q2425" s="92"/>
      <c r="R2425" s="92"/>
      <c r="S2425" s="92"/>
      <c r="T2425" s="92"/>
      <c r="U2425" s="92"/>
      <c r="V2425" s="92"/>
      <c r="W2425" s="92"/>
      <c r="X2425" s="109">
        <f t="shared" si="322"/>
        <v>0</v>
      </c>
      <c r="Y2425" s="83"/>
      <c r="Z2425" s="110">
        <f t="shared" si="323"/>
        <v>0</v>
      </c>
      <c r="AA2425" s="111"/>
      <c r="AB2425" s="92"/>
      <c r="AC2425" s="92"/>
      <c r="AD2425" s="92"/>
      <c r="AE2425" s="92"/>
      <c r="AF2425" s="92"/>
      <c r="AG2425" s="92"/>
      <c r="AH2425" s="92"/>
      <c r="AI2425" s="109">
        <f t="shared" si="324"/>
        <v>0</v>
      </c>
      <c r="AJ2425" s="83"/>
      <c r="AK2425" s="110">
        <f t="shared" si="325"/>
        <v>0</v>
      </c>
      <c r="AL2425" s="111"/>
      <c r="AM2425" s="92"/>
      <c r="AN2425" s="92"/>
      <c r="AO2425" s="92"/>
      <c r="AP2425" s="92">
        <v>1</v>
      </c>
      <c r="AQ2425" s="92"/>
      <c r="AR2425" s="92"/>
      <c r="AS2425" s="92"/>
      <c r="AT2425" s="92"/>
      <c r="AU2425" s="92"/>
      <c r="AV2425" s="109">
        <f t="shared" si="326"/>
        <v>100</v>
      </c>
      <c r="AW2425" s="75"/>
      <c r="AX2425" s="110">
        <f t="shared" si="327"/>
        <v>7.1428571428571423</v>
      </c>
      <c r="AY2425" s="111"/>
      <c r="AZ2425" s="93"/>
      <c r="BA2425" s="94" t="s">
        <v>554</v>
      </c>
      <c r="BB2425" s="71"/>
      <c r="BC2425" s="95"/>
      <c r="BD2425" s="41">
        <v>4</v>
      </c>
      <c r="BE2425" s="52">
        <v>46</v>
      </c>
      <c r="BF2425" s="103">
        <v>4611</v>
      </c>
      <c r="BG2425" s="280" t="s">
        <v>52</v>
      </c>
    </row>
    <row r="2426" spans="1:59" s="63" customFormat="1" ht="12.75" x14ac:dyDescent="0.2">
      <c r="A2426" s="196">
        <v>4</v>
      </c>
      <c r="B2426" s="197" t="s">
        <v>422</v>
      </c>
      <c r="C2426" s="208">
        <v>46</v>
      </c>
      <c r="D2426" s="209" t="s">
        <v>867</v>
      </c>
      <c r="E2426" s="212">
        <v>4611</v>
      </c>
      <c r="F2426" s="213" t="s">
        <v>868</v>
      </c>
      <c r="G2426" s="231"/>
      <c r="H2426" s="89"/>
      <c r="I2426" s="90" t="s">
        <v>875</v>
      </c>
      <c r="J2426" s="90"/>
      <c r="K2426" s="90" t="s">
        <v>73</v>
      </c>
      <c r="L2426" s="90" t="s">
        <v>69</v>
      </c>
      <c r="M2426" s="91"/>
      <c r="N2426" s="312">
        <v>1</v>
      </c>
      <c r="O2426" s="313">
        <f t="shared" si="321"/>
        <v>7.1428571428571425E-2</v>
      </c>
      <c r="P2426" s="104"/>
      <c r="Q2426" s="92"/>
      <c r="R2426" s="92"/>
      <c r="S2426" s="92"/>
      <c r="T2426" s="92"/>
      <c r="U2426" s="92"/>
      <c r="V2426" s="92"/>
      <c r="W2426" s="92">
        <v>1</v>
      </c>
      <c r="X2426" s="109">
        <f t="shared" si="322"/>
        <v>25000</v>
      </c>
      <c r="Y2426" s="83"/>
      <c r="Z2426" s="110">
        <f t="shared" si="323"/>
        <v>1785.7142857142856</v>
      </c>
      <c r="AA2426" s="111"/>
      <c r="AB2426" s="92"/>
      <c r="AC2426" s="92"/>
      <c r="AD2426" s="92"/>
      <c r="AE2426" s="92"/>
      <c r="AF2426" s="92"/>
      <c r="AG2426" s="92"/>
      <c r="AH2426" s="92"/>
      <c r="AI2426" s="109">
        <f t="shared" si="324"/>
        <v>0</v>
      </c>
      <c r="AJ2426" s="83"/>
      <c r="AK2426" s="110">
        <f t="shared" si="325"/>
        <v>0</v>
      </c>
      <c r="AL2426" s="111"/>
      <c r="AM2426" s="92"/>
      <c r="AN2426" s="92"/>
      <c r="AO2426" s="92"/>
      <c r="AP2426" s="92">
        <v>1</v>
      </c>
      <c r="AQ2426" s="92"/>
      <c r="AR2426" s="92"/>
      <c r="AS2426" s="92"/>
      <c r="AT2426" s="92"/>
      <c r="AU2426" s="92"/>
      <c r="AV2426" s="109">
        <f t="shared" si="326"/>
        <v>100</v>
      </c>
      <c r="AW2426" s="75"/>
      <c r="AX2426" s="110">
        <f t="shared" si="327"/>
        <v>7.1428571428571423</v>
      </c>
      <c r="AY2426" s="111"/>
      <c r="AZ2426" s="93"/>
      <c r="BA2426" s="94" t="s">
        <v>554</v>
      </c>
      <c r="BB2426" s="71"/>
      <c r="BC2426" s="95"/>
      <c r="BD2426" s="41">
        <v>4</v>
      </c>
      <c r="BE2426" s="52">
        <v>46</v>
      </c>
      <c r="BF2426" s="103">
        <v>4611</v>
      </c>
      <c r="BG2426" s="280" t="s">
        <v>52</v>
      </c>
    </row>
    <row r="2427" spans="1:59" s="63" customFormat="1" ht="12.75" x14ac:dyDescent="0.2">
      <c r="A2427" s="196">
        <v>4</v>
      </c>
      <c r="B2427" s="197" t="s">
        <v>422</v>
      </c>
      <c r="C2427" s="208">
        <v>46</v>
      </c>
      <c r="D2427" s="209" t="s">
        <v>867</v>
      </c>
      <c r="E2427" s="212">
        <v>4611</v>
      </c>
      <c r="F2427" s="213" t="s">
        <v>868</v>
      </c>
      <c r="G2427" s="231"/>
      <c r="H2427" s="89"/>
      <c r="I2427" s="90" t="s">
        <v>444</v>
      </c>
      <c r="J2427" s="90"/>
      <c r="K2427" s="90" t="s">
        <v>545</v>
      </c>
      <c r="L2427" s="90" t="s">
        <v>787</v>
      </c>
      <c r="M2427" s="91"/>
      <c r="N2427" s="312">
        <v>1</v>
      </c>
      <c r="O2427" s="313">
        <f t="shared" si="321"/>
        <v>7.1428571428571425E-2</v>
      </c>
      <c r="P2427" s="104"/>
      <c r="Q2427" s="92"/>
      <c r="R2427" s="92"/>
      <c r="S2427" s="92"/>
      <c r="T2427" s="92"/>
      <c r="U2427" s="92"/>
      <c r="V2427" s="92"/>
      <c r="W2427" s="92">
        <v>1</v>
      </c>
      <c r="X2427" s="109">
        <f t="shared" si="322"/>
        <v>25000</v>
      </c>
      <c r="Y2427" s="83"/>
      <c r="Z2427" s="110">
        <f t="shared" si="323"/>
        <v>1785.7142857142856</v>
      </c>
      <c r="AA2427" s="111"/>
      <c r="AB2427" s="92"/>
      <c r="AC2427" s="92"/>
      <c r="AD2427" s="92"/>
      <c r="AE2427" s="92"/>
      <c r="AF2427" s="92"/>
      <c r="AG2427" s="92"/>
      <c r="AH2427" s="92"/>
      <c r="AI2427" s="109">
        <f t="shared" si="324"/>
        <v>0</v>
      </c>
      <c r="AJ2427" s="83"/>
      <c r="AK2427" s="110">
        <f t="shared" si="325"/>
        <v>0</v>
      </c>
      <c r="AL2427" s="111"/>
      <c r="AM2427" s="92"/>
      <c r="AN2427" s="92"/>
      <c r="AO2427" s="92"/>
      <c r="AP2427" s="92">
        <v>1</v>
      </c>
      <c r="AQ2427" s="92"/>
      <c r="AR2427" s="92"/>
      <c r="AS2427" s="92"/>
      <c r="AT2427" s="92"/>
      <c r="AU2427" s="92"/>
      <c r="AV2427" s="109">
        <f t="shared" si="326"/>
        <v>100</v>
      </c>
      <c r="AW2427" s="75"/>
      <c r="AX2427" s="110">
        <f t="shared" si="327"/>
        <v>7.1428571428571423</v>
      </c>
      <c r="AY2427" s="111"/>
      <c r="AZ2427" s="93"/>
      <c r="BA2427" s="94" t="s">
        <v>554</v>
      </c>
      <c r="BB2427" s="71"/>
      <c r="BC2427" s="95"/>
      <c r="BD2427" s="41">
        <v>4</v>
      </c>
      <c r="BE2427" s="52">
        <v>46</v>
      </c>
      <c r="BF2427" s="103">
        <v>4611</v>
      </c>
      <c r="BG2427" s="280" t="s">
        <v>52</v>
      </c>
    </row>
    <row r="2428" spans="1:59" s="63" customFormat="1" ht="12.75" x14ac:dyDescent="0.2">
      <c r="A2428" s="196">
        <v>4</v>
      </c>
      <c r="B2428" s="197" t="s">
        <v>422</v>
      </c>
      <c r="C2428" s="208">
        <v>46</v>
      </c>
      <c r="D2428" s="209" t="s">
        <v>867</v>
      </c>
      <c r="E2428" s="212">
        <v>4611</v>
      </c>
      <c r="F2428" s="213" t="s">
        <v>868</v>
      </c>
      <c r="G2428" s="231"/>
      <c r="H2428" s="89"/>
      <c r="I2428" s="90" t="s">
        <v>876</v>
      </c>
      <c r="J2428" s="90"/>
      <c r="K2428" s="90" t="s">
        <v>64</v>
      </c>
      <c r="L2428" s="90" t="s">
        <v>877</v>
      </c>
      <c r="M2428" s="91"/>
      <c r="N2428" s="312">
        <v>1</v>
      </c>
      <c r="O2428" s="313">
        <f t="shared" si="321"/>
        <v>7.1428571428571425E-2</v>
      </c>
      <c r="P2428" s="104"/>
      <c r="Q2428" s="92"/>
      <c r="R2428" s="92"/>
      <c r="S2428" s="92"/>
      <c r="T2428" s="92"/>
      <c r="U2428" s="92"/>
      <c r="V2428" s="92"/>
      <c r="W2428" s="92"/>
      <c r="X2428" s="109">
        <f t="shared" si="322"/>
        <v>0</v>
      </c>
      <c r="Y2428" s="83"/>
      <c r="Z2428" s="110">
        <f t="shared" si="323"/>
        <v>0</v>
      </c>
      <c r="AA2428" s="111"/>
      <c r="AB2428" s="92"/>
      <c r="AC2428" s="92"/>
      <c r="AD2428" s="92"/>
      <c r="AE2428" s="92"/>
      <c r="AF2428" s="92"/>
      <c r="AG2428" s="92"/>
      <c r="AH2428" s="92"/>
      <c r="AI2428" s="109">
        <f t="shared" si="324"/>
        <v>0</v>
      </c>
      <c r="AJ2428" s="83"/>
      <c r="AK2428" s="110">
        <f t="shared" si="325"/>
        <v>0</v>
      </c>
      <c r="AL2428" s="111"/>
      <c r="AM2428" s="92"/>
      <c r="AN2428" s="92"/>
      <c r="AO2428" s="92"/>
      <c r="AP2428" s="92"/>
      <c r="AQ2428" s="92"/>
      <c r="AR2428" s="92"/>
      <c r="AS2428" s="92">
        <v>1</v>
      </c>
      <c r="AT2428" s="92"/>
      <c r="AU2428" s="92"/>
      <c r="AV2428" s="109">
        <f t="shared" si="326"/>
        <v>1000</v>
      </c>
      <c r="AW2428" s="75"/>
      <c r="AX2428" s="110">
        <f t="shared" si="327"/>
        <v>71.428571428571431</v>
      </c>
      <c r="AY2428" s="111"/>
      <c r="AZ2428" s="93"/>
      <c r="BA2428" s="94" t="s">
        <v>554</v>
      </c>
      <c r="BB2428" s="71"/>
      <c r="BC2428" s="95"/>
      <c r="BD2428" s="41">
        <v>4</v>
      </c>
      <c r="BE2428" s="52">
        <v>46</v>
      </c>
      <c r="BF2428" s="103">
        <v>4611</v>
      </c>
      <c r="BG2428" s="280" t="s">
        <v>52</v>
      </c>
    </row>
    <row r="2429" spans="1:59" s="63" customFormat="1" ht="12.75" x14ac:dyDescent="0.2">
      <c r="A2429" s="196">
        <v>4</v>
      </c>
      <c r="B2429" s="197" t="s">
        <v>422</v>
      </c>
      <c r="C2429" s="208">
        <v>46</v>
      </c>
      <c r="D2429" s="209" t="s">
        <v>867</v>
      </c>
      <c r="E2429" s="212">
        <v>4611</v>
      </c>
      <c r="F2429" s="213" t="s">
        <v>868</v>
      </c>
      <c r="G2429" s="231"/>
      <c r="H2429" s="89"/>
      <c r="I2429" s="90" t="s">
        <v>878</v>
      </c>
      <c r="J2429" s="90"/>
      <c r="K2429" s="90" t="s">
        <v>64</v>
      </c>
      <c r="L2429" s="90" t="s">
        <v>879</v>
      </c>
      <c r="M2429" s="91"/>
      <c r="N2429" s="312">
        <v>1</v>
      </c>
      <c r="O2429" s="313">
        <f t="shared" si="321"/>
        <v>7.1428571428571425E-2</v>
      </c>
      <c r="P2429" s="104"/>
      <c r="Q2429" s="92"/>
      <c r="R2429" s="92"/>
      <c r="S2429" s="92"/>
      <c r="T2429" s="92"/>
      <c r="U2429" s="92"/>
      <c r="V2429" s="92"/>
      <c r="W2429" s="92"/>
      <c r="X2429" s="109">
        <f t="shared" si="322"/>
        <v>0</v>
      </c>
      <c r="Y2429" s="83"/>
      <c r="Z2429" s="110">
        <f t="shared" si="323"/>
        <v>0</v>
      </c>
      <c r="AA2429" s="111"/>
      <c r="AB2429" s="92"/>
      <c r="AC2429" s="92"/>
      <c r="AD2429" s="92"/>
      <c r="AE2429" s="92"/>
      <c r="AF2429" s="92"/>
      <c r="AG2429" s="92"/>
      <c r="AH2429" s="92"/>
      <c r="AI2429" s="109">
        <f t="shared" si="324"/>
        <v>0</v>
      </c>
      <c r="AJ2429" s="83"/>
      <c r="AK2429" s="110">
        <f t="shared" si="325"/>
        <v>0</v>
      </c>
      <c r="AL2429" s="111"/>
      <c r="AM2429" s="92"/>
      <c r="AN2429" s="92"/>
      <c r="AO2429" s="92"/>
      <c r="AP2429" s="92">
        <v>1</v>
      </c>
      <c r="AQ2429" s="92"/>
      <c r="AR2429" s="92"/>
      <c r="AS2429" s="92"/>
      <c r="AT2429" s="92"/>
      <c r="AU2429" s="92"/>
      <c r="AV2429" s="109">
        <f t="shared" si="326"/>
        <v>100</v>
      </c>
      <c r="AW2429" s="75"/>
      <c r="AX2429" s="110">
        <f t="shared" si="327"/>
        <v>7.1428571428571423</v>
      </c>
      <c r="AY2429" s="111"/>
      <c r="AZ2429" s="93"/>
      <c r="BA2429" s="94" t="s">
        <v>554</v>
      </c>
      <c r="BB2429" s="71"/>
      <c r="BC2429" s="95"/>
      <c r="BD2429" s="41">
        <v>4</v>
      </c>
      <c r="BE2429" s="52">
        <v>46</v>
      </c>
      <c r="BF2429" s="103">
        <v>4611</v>
      </c>
      <c r="BG2429" s="280" t="s">
        <v>52</v>
      </c>
    </row>
    <row r="2430" spans="1:59" s="63" customFormat="1" ht="12.75" x14ac:dyDescent="0.2">
      <c r="A2430" s="196">
        <v>4</v>
      </c>
      <c r="B2430" s="197" t="s">
        <v>422</v>
      </c>
      <c r="C2430" s="208">
        <v>46</v>
      </c>
      <c r="D2430" s="209" t="s">
        <v>867</v>
      </c>
      <c r="E2430" s="212">
        <v>4611</v>
      </c>
      <c r="F2430" s="213" t="s">
        <v>868</v>
      </c>
      <c r="G2430" s="231"/>
      <c r="H2430" s="89"/>
      <c r="I2430" s="90" t="s">
        <v>520</v>
      </c>
      <c r="J2430" s="90"/>
      <c r="K2430" s="90" t="s">
        <v>64</v>
      </c>
      <c r="L2430" s="90" t="s">
        <v>522</v>
      </c>
      <c r="M2430" s="91"/>
      <c r="N2430" s="312">
        <v>1</v>
      </c>
      <c r="O2430" s="313">
        <f t="shared" si="321"/>
        <v>7.1428571428571425E-2</v>
      </c>
      <c r="P2430" s="104"/>
      <c r="Q2430" s="92"/>
      <c r="R2430" s="92"/>
      <c r="S2430" s="92"/>
      <c r="T2430" s="92"/>
      <c r="U2430" s="92"/>
      <c r="V2430" s="92"/>
      <c r="W2430" s="92"/>
      <c r="X2430" s="109">
        <f t="shared" si="322"/>
        <v>0</v>
      </c>
      <c r="Y2430" s="83"/>
      <c r="Z2430" s="110">
        <f t="shared" si="323"/>
        <v>0</v>
      </c>
      <c r="AA2430" s="111"/>
      <c r="AB2430" s="92"/>
      <c r="AC2430" s="92"/>
      <c r="AD2430" s="92"/>
      <c r="AE2430" s="92"/>
      <c r="AF2430" s="92"/>
      <c r="AG2430" s="92"/>
      <c r="AH2430" s="92"/>
      <c r="AI2430" s="109">
        <f t="shared" si="324"/>
        <v>0</v>
      </c>
      <c r="AJ2430" s="83"/>
      <c r="AK2430" s="110">
        <f t="shared" si="325"/>
        <v>0</v>
      </c>
      <c r="AL2430" s="111"/>
      <c r="AM2430" s="92"/>
      <c r="AN2430" s="92">
        <v>1</v>
      </c>
      <c r="AO2430" s="92"/>
      <c r="AP2430" s="92"/>
      <c r="AQ2430" s="92"/>
      <c r="AR2430" s="92"/>
      <c r="AS2430" s="92"/>
      <c r="AT2430" s="92"/>
      <c r="AU2430" s="92"/>
      <c r="AV2430" s="109">
        <f t="shared" si="326"/>
        <v>25</v>
      </c>
      <c r="AW2430" s="75"/>
      <c r="AX2430" s="110">
        <f t="shared" si="327"/>
        <v>1.7857142857142856</v>
      </c>
      <c r="AY2430" s="111"/>
      <c r="AZ2430" s="93"/>
      <c r="BA2430" s="94" t="s">
        <v>131</v>
      </c>
      <c r="BB2430" s="71"/>
      <c r="BC2430" s="95"/>
      <c r="BD2430" s="41">
        <v>4</v>
      </c>
      <c r="BE2430" s="52">
        <v>46</v>
      </c>
      <c r="BF2430" s="103">
        <v>4611</v>
      </c>
      <c r="BG2430" s="280" t="s">
        <v>52</v>
      </c>
    </row>
    <row r="2431" spans="1:59" s="63" customFormat="1" ht="12.75" x14ac:dyDescent="0.2">
      <c r="A2431" s="196">
        <v>4</v>
      </c>
      <c r="B2431" s="197" t="s">
        <v>422</v>
      </c>
      <c r="C2431" s="208">
        <v>46</v>
      </c>
      <c r="D2431" s="209" t="s">
        <v>867</v>
      </c>
      <c r="E2431" s="212">
        <v>4611</v>
      </c>
      <c r="F2431" s="213" t="s">
        <v>868</v>
      </c>
      <c r="G2431" s="231"/>
      <c r="H2431" s="65"/>
      <c r="I2431" s="222"/>
      <c r="J2431" s="66"/>
      <c r="K2431" s="66"/>
      <c r="L2431" s="66"/>
      <c r="M2431" s="64"/>
      <c r="N2431" s="304"/>
      <c r="O2431" s="305"/>
      <c r="P2431" s="127"/>
      <c r="Q2431" s="67"/>
      <c r="R2431" s="67"/>
      <c r="S2431" s="67"/>
      <c r="T2431" s="67"/>
      <c r="U2431" s="67"/>
      <c r="V2431" s="67"/>
      <c r="W2431" s="67"/>
      <c r="X2431" s="67"/>
      <c r="Y2431" s="68"/>
      <c r="Z2431" s="68"/>
      <c r="AA2431" s="68"/>
      <c r="AB2431" s="67"/>
      <c r="AC2431" s="67"/>
      <c r="AD2431" s="67"/>
      <c r="AE2431" s="67"/>
      <c r="AF2431" s="67"/>
      <c r="AG2431" s="67"/>
      <c r="AH2431" s="67"/>
      <c r="AI2431" s="67"/>
      <c r="AJ2431" s="68"/>
      <c r="AK2431" s="68"/>
      <c r="AL2431" s="68"/>
      <c r="AM2431" s="67"/>
      <c r="AN2431" s="67"/>
      <c r="AO2431" s="67"/>
      <c r="AP2431" s="67"/>
      <c r="AQ2431" s="67"/>
      <c r="AR2431" s="67"/>
      <c r="AS2431" s="67"/>
      <c r="AT2431" s="67"/>
      <c r="AU2431" s="67"/>
      <c r="AV2431" s="67"/>
      <c r="AW2431" s="67"/>
      <c r="AX2431" s="68"/>
      <c r="AY2431" s="68"/>
      <c r="AZ2431" s="69"/>
      <c r="BA2431" s="70"/>
      <c r="BB2431" s="71"/>
      <c r="BC2431" s="95"/>
      <c r="BD2431" s="41">
        <v>4</v>
      </c>
      <c r="BE2431" s="52">
        <v>46</v>
      </c>
      <c r="BF2431" s="103">
        <v>4611</v>
      </c>
      <c r="BG2431" s="275"/>
    </row>
    <row r="2432" spans="1:59" s="63" customFormat="1" ht="12.75" x14ac:dyDescent="0.2">
      <c r="A2432" s="196">
        <v>4</v>
      </c>
      <c r="B2432" s="197" t="s">
        <v>422</v>
      </c>
      <c r="C2432" s="208">
        <v>46</v>
      </c>
      <c r="D2432" s="209" t="s">
        <v>867</v>
      </c>
      <c r="E2432" s="212">
        <v>4611</v>
      </c>
      <c r="F2432" s="213" t="s">
        <v>868</v>
      </c>
      <c r="G2432" s="232"/>
      <c r="H2432" s="97"/>
      <c r="I2432" s="224"/>
      <c r="J2432" s="98"/>
      <c r="K2432" s="98"/>
      <c r="L2432" s="98"/>
      <c r="M2432" s="96"/>
      <c r="N2432" s="307"/>
      <c r="O2432" s="246"/>
      <c r="P2432" s="124"/>
      <c r="Q2432" s="99"/>
      <c r="R2432" s="99"/>
      <c r="S2432" s="99"/>
      <c r="T2432" s="99"/>
      <c r="U2432" s="99"/>
      <c r="V2432" s="99"/>
      <c r="W2432" s="99"/>
      <c r="X2432" s="99"/>
      <c r="Y2432" s="100"/>
      <c r="Z2432" s="100"/>
      <c r="AA2432" s="100"/>
      <c r="AB2432" s="99"/>
      <c r="AC2432" s="99"/>
      <c r="AD2432" s="99"/>
      <c r="AE2432" s="99"/>
      <c r="AF2432" s="99"/>
      <c r="AG2432" s="99"/>
      <c r="AH2432" s="99"/>
      <c r="AI2432" s="99"/>
      <c r="AJ2432" s="100"/>
      <c r="AK2432" s="100"/>
      <c r="AL2432" s="100"/>
      <c r="AM2432" s="99"/>
      <c r="AN2432" s="99"/>
      <c r="AO2432" s="99"/>
      <c r="AP2432" s="99"/>
      <c r="AQ2432" s="99"/>
      <c r="AR2432" s="99"/>
      <c r="AS2432" s="99"/>
      <c r="AT2432" s="99"/>
      <c r="AU2432" s="99"/>
      <c r="AV2432" s="99"/>
      <c r="AW2432" s="99"/>
      <c r="AX2432" s="100"/>
      <c r="AY2432" s="100"/>
      <c r="AZ2432" s="101"/>
      <c r="BA2432" s="102"/>
      <c r="BB2432" s="95"/>
      <c r="BC2432" s="95"/>
      <c r="BD2432" s="41">
        <v>4</v>
      </c>
      <c r="BE2432" s="52">
        <v>46</v>
      </c>
      <c r="BF2432" s="103">
        <v>4611</v>
      </c>
      <c r="BG2432" s="277"/>
    </row>
    <row r="2433" spans="1:59" x14ac:dyDescent="0.25">
      <c r="A2433" s="196">
        <v>4</v>
      </c>
      <c r="B2433" s="197" t="s">
        <v>422</v>
      </c>
      <c r="C2433" s="208">
        <v>46</v>
      </c>
      <c r="D2433" s="209" t="s">
        <v>867</v>
      </c>
      <c r="E2433" s="210">
        <v>4612</v>
      </c>
      <c r="F2433" s="211" t="s">
        <v>880</v>
      </c>
      <c r="G2433" s="235"/>
      <c r="H2433" s="145"/>
      <c r="I2433" s="221"/>
      <c r="J2433" s="57"/>
      <c r="K2433" s="57"/>
      <c r="L2433" s="57"/>
      <c r="M2433" s="144"/>
      <c r="N2433" s="324"/>
      <c r="O2433" s="325"/>
      <c r="P2433" s="146"/>
      <c r="Q2433" s="146"/>
      <c r="R2433" s="146"/>
      <c r="S2433" s="146"/>
      <c r="T2433" s="146"/>
      <c r="U2433" s="146"/>
      <c r="V2433" s="146"/>
      <c r="W2433" s="146"/>
      <c r="X2433" s="146"/>
      <c r="Y2433" s="59"/>
      <c r="Z2433" s="123"/>
      <c r="AA2433" s="123"/>
      <c r="AB2433" s="146"/>
      <c r="AC2433" s="146"/>
      <c r="AD2433" s="146"/>
      <c r="AE2433" s="146"/>
      <c r="AF2433" s="146"/>
      <c r="AG2433" s="146"/>
      <c r="AH2433" s="146"/>
      <c r="AI2433" s="146"/>
      <c r="AJ2433" s="59"/>
      <c r="AK2433" s="123"/>
      <c r="AL2433" s="123"/>
      <c r="AM2433" s="146"/>
      <c r="AN2433" s="146"/>
      <c r="AO2433" s="146"/>
      <c r="AP2433" s="146"/>
      <c r="AQ2433" s="146"/>
      <c r="AR2433" s="146"/>
      <c r="AS2433" s="146"/>
      <c r="AT2433" s="146"/>
      <c r="AU2433" s="146"/>
      <c r="AV2433" s="146"/>
      <c r="AW2433" s="58"/>
      <c r="AX2433" s="123"/>
      <c r="AY2433" s="59"/>
      <c r="AZ2433" s="147"/>
      <c r="BA2433" s="148"/>
      <c r="BB2433" s="143"/>
      <c r="BC2433" s="143"/>
      <c r="BD2433" s="41">
        <v>4</v>
      </c>
      <c r="BE2433" s="52">
        <v>46</v>
      </c>
      <c r="BF2433" s="62">
        <v>4612</v>
      </c>
      <c r="BG2433" s="284"/>
    </row>
    <row r="2434" spans="1:59" s="63" customFormat="1" ht="12.75" x14ac:dyDescent="0.2">
      <c r="A2434" s="196">
        <v>4</v>
      </c>
      <c r="B2434" s="197" t="s">
        <v>422</v>
      </c>
      <c r="C2434" s="208">
        <v>46</v>
      </c>
      <c r="D2434" s="209" t="s">
        <v>867</v>
      </c>
      <c r="E2434" s="210">
        <v>4612</v>
      </c>
      <c r="F2434" s="211" t="s">
        <v>880</v>
      </c>
      <c r="G2434" s="230"/>
      <c r="H2434" s="56"/>
      <c r="I2434" s="221"/>
      <c r="J2434" s="57"/>
      <c r="K2434" s="57"/>
      <c r="L2434" s="57"/>
      <c r="M2434" s="55"/>
      <c r="N2434" s="303"/>
      <c r="O2434" s="245"/>
      <c r="P2434" s="122"/>
      <c r="Q2434" s="58"/>
      <c r="R2434" s="58"/>
      <c r="S2434" s="58"/>
      <c r="T2434" s="58"/>
      <c r="U2434" s="58"/>
      <c r="V2434" s="58"/>
      <c r="W2434" s="58"/>
      <c r="X2434" s="58"/>
      <c r="Y2434" s="59"/>
      <c r="Z2434" s="59"/>
      <c r="AA2434" s="59"/>
      <c r="AB2434" s="58"/>
      <c r="AC2434" s="58"/>
      <c r="AD2434" s="58"/>
      <c r="AE2434" s="58"/>
      <c r="AF2434" s="58"/>
      <c r="AG2434" s="58"/>
      <c r="AH2434" s="58"/>
      <c r="AI2434" s="58"/>
      <c r="AJ2434" s="59"/>
      <c r="AK2434" s="59"/>
      <c r="AL2434" s="59"/>
      <c r="AM2434" s="58"/>
      <c r="AN2434" s="58"/>
      <c r="AO2434" s="58"/>
      <c r="AP2434" s="58"/>
      <c r="AQ2434" s="58"/>
      <c r="AR2434" s="58"/>
      <c r="AS2434" s="58"/>
      <c r="AT2434" s="58"/>
      <c r="AU2434" s="58"/>
      <c r="AV2434" s="58"/>
      <c r="AW2434" s="58"/>
      <c r="AX2434" s="59"/>
      <c r="AY2434" s="59"/>
      <c r="AZ2434" s="60"/>
      <c r="BA2434" s="61"/>
      <c r="BB2434" s="54"/>
      <c r="BC2434" s="54"/>
      <c r="BD2434" s="41">
        <v>4</v>
      </c>
      <c r="BE2434" s="52">
        <v>46</v>
      </c>
      <c r="BF2434" s="62">
        <v>4612</v>
      </c>
      <c r="BG2434" s="274"/>
    </row>
    <row r="2435" spans="1:59" s="63" customFormat="1" ht="12.75" x14ac:dyDescent="0.2">
      <c r="A2435" s="196">
        <v>4</v>
      </c>
      <c r="B2435" s="197" t="s">
        <v>422</v>
      </c>
      <c r="C2435" s="208">
        <v>46</v>
      </c>
      <c r="D2435" s="209" t="s">
        <v>867</v>
      </c>
      <c r="E2435" s="210">
        <v>4612</v>
      </c>
      <c r="F2435" s="211" t="s">
        <v>880</v>
      </c>
      <c r="G2435" s="231"/>
      <c r="H2435" s="65"/>
      <c r="I2435" s="222"/>
      <c r="J2435" s="66"/>
      <c r="K2435" s="66"/>
      <c r="L2435" s="66"/>
      <c r="M2435" s="64"/>
      <c r="N2435" s="308"/>
      <c r="O2435" s="309"/>
      <c r="P2435" s="127"/>
      <c r="Q2435" s="67"/>
      <c r="R2435" s="67"/>
      <c r="S2435" s="67"/>
      <c r="T2435" s="67"/>
      <c r="U2435" s="67"/>
      <c r="V2435" s="67"/>
      <c r="W2435" s="67"/>
      <c r="X2435" s="67"/>
      <c r="Y2435" s="68"/>
      <c r="Z2435" s="68"/>
      <c r="AA2435" s="68"/>
      <c r="AB2435" s="67"/>
      <c r="AC2435" s="67"/>
      <c r="AD2435" s="67"/>
      <c r="AE2435" s="67"/>
      <c r="AF2435" s="67"/>
      <c r="AG2435" s="67"/>
      <c r="AH2435" s="67"/>
      <c r="AI2435" s="67"/>
      <c r="AJ2435" s="68"/>
      <c r="AK2435" s="68"/>
      <c r="AL2435" s="68"/>
      <c r="AM2435" s="67"/>
      <c r="AN2435" s="67"/>
      <c r="AO2435" s="67"/>
      <c r="AP2435" s="67"/>
      <c r="AQ2435" s="67"/>
      <c r="AR2435" s="67"/>
      <c r="AS2435" s="67"/>
      <c r="AT2435" s="67"/>
      <c r="AU2435" s="67"/>
      <c r="AV2435" s="67"/>
      <c r="AW2435" s="67"/>
      <c r="AX2435" s="68"/>
      <c r="AY2435" s="68"/>
      <c r="AZ2435" s="69"/>
      <c r="BA2435" s="70"/>
      <c r="BB2435" s="71"/>
      <c r="BC2435" s="54"/>
      <c r="BD2435" s="41">
        <v>4</v>
      </c>
      <c r="BE2435" s="52">
        <v>46</v>
      </c>
      <c r="BF2435" s="62">
        <v>4612</v>
      </c>
      <c r="BG2435" s="275"/>
    </row>
    <row r="2436" spans="1:59" s="63" customFormat="1" ht="12.75" x14ac:dyDescent="0.2">
      <c r="A2436" s="196">
        <v>4</v>
      </c>
      <c r="B2436" s="197" t="s">
        <v>422</v>
      </c>
      <c r="C2436" s="208">
        <v>46</v>
      </c>
      <c r="D2436" s="209" t="s">
        <v>867</v>
      </c>
      <c r="E2436" s="210">
        <v>4612</v>
      </c>
      <c r="F2436" s="211" t="s">
        <v>880</v>
      </c>
      <c r="G2436" s="231"/>
      <c r="H2436" s="72" t="s">
        <v>47</v>
      </c>
      <c r="I2436" s="223"/>
      <c r="J2436" s="73"/>
      <c r="K2436" s="73"/>
      <c r="L2436" s="73"/>
      <c r="M2436" s="74"/>
      <c r="N2436" s="247"/>
      <c r="O2436" s="306"/>
      <c r="P2436" s="105"/>
      <c r="Q2436" s="75"/>
      <c r="R2436" s="75"/>
      <c r="S2436" s="75"/>
      <c r="T2436" s="75"/>
      <c r="U2436" s="75"/>
      <c r="V2436" s="75"/>
      <c r="W2436" s="75"/>
      <c r="X2436" s="75"/>
      <c r="Y2436" s="76">
        <f>IF(ISNUMBER(VLOOKUP(Y2438,P$7:W$7,MATCH(Y2438,P$7:W$7))),VLOOKUP(Y2438,P$7:W$7,MATCH(Y2438,P$7:W$7)),IF(N2440=0,"No Data",IF(Y2438&gt;0,"&lt;100",0)))</f>
        <v>2500</v>
      </c>
      <c r="Z2436" s="77">
        <f>IF(ISNUMBER(VLOOKUP(Z2440,P$7:W$7,MATCH(Z2440,P$7:W$7))),VLOOKUP(Z2440,P$7:W$7,MATCH(Z2440,P$7:W$7)),IF(N2440=0,"No Data",IF(Z2440&gt;0,"&lt;100",0)))</f>
        <v>2500</v>
      </c>
      <c r="AA2436" s="106">
        <f>IF(ISNUMBER(Z2436),Z2436,0)</f>
        <v>2500</v>
      </c>
      <c r="AB2436" s="75"/>
      <c r="AC2436" s="75"/>
      <c r="AD2436" s="75"/>
      <c r="AE2436" s="75"/>
      <c r="AF2436" s="75"/>
      <c r="AG2436" s="75"/>
      <c r="AH2436" s="75"/>
      <c r="AI2436" s="75"/>
      <c r="AJ2436" s="76">
        <f>IF(ISNUMBER(VLOOKUP(AJ2438,AB$7:AH$7,MATCH(AJ2438,AB$7:AH$7))),VLOOKUP(AJ2438,AB$7:AH$7,MATCH(AJ2438,AB$7:AH$7)),IF(N2440=0,"No Data",IF(AJ2438&gt;0,"&lt;50",0)))</f>
        <v>0</v>
      </c>
      <c r="AK2436" s="77">
        <f>IF(ISNUMBER(VLOOKUP(AK2440,AB$7:AH$7,MATCH(AK2440,AB$7:AH$7))),VLOOKUP(AK2440,AB$7:AH$7,MATCH(AK2440,AB$7:AH$7)),IF(N2440=0,"No Data",IF(AK2440&gt;0,"&lt;50",0)))</f>
        <v>0</v>
      </c>
      <c r="AL2436" s="106">
        <f>IF(ISNUMBER(AK2436),AK2436,0)</f>
        <v>0</v>
      </c>
      <c r="AM2436" s="75"/>
      <c r="AN2436" s="75"/>
      <c r="AO2436" s="75"/>
      <c r="AP2436" s="75"/>
      <c r="AQ2436" s="75"/>
      <c r="AR2436" s="75"/>
      <c r="AS2436" s="75"/>
      <c r="AT2436" s="75"/>
      <c r="AU2436" s="75"/>
      <c r="AV2436" s="75"/>
      <c r="AW2436" s="76">
        <f>IF(ISNUMBER(VLOOKUP(AW2438,AM$7:AU$7,MATCH(AW2438,AM$7:AU$7))),VLOOKUP(AW2438,AM$7:AU$7,MATCH(AW2438,AM$7:AU$7)),IF(N2440=0,"No Data",IF(AW2438&gt;0,"&lt;10",0)))</f>
        <v>500</v>
      </c>
      <c r="AX2436" s="77">
        <f>IF(ISNUMBER(VLOOKUP(AX2440,AM$7:AU$7,MATCH(AX2440,AM$7:AU$7))),VLOOKUP(AX2440,AM$7:AU$7,MATCH(AX2440,AM$7:AU$7)),IF(N2440=0,"No Data",IF(AX2440&gt;0,"&lt;10",0)))</f>
        <v>500</v>
      </c>
      <c r="AY2436" s="106">
        <f>IF(ISNUMBER(AX2436),AX2436,0)</f>
        <v>500</v>
      </c>
      <c r="AZ2436" s="79"/>
      <c r="BA2436" s="80"/>
      <c r="BB2436" s="71"/>
      <c r="BC2436" s="54"/>
      <c r="BD2436" s="41">
        <v>4</v>
      </c>
      <c r="BE2436" s="52">
        <v>46</v>
      </c>
      <c r="BF2436" s="62">
        <v>4612</v>
      </c>
      <c r="BG2436" s="276" t="s">
        <v>47</v>
      </c>
    </row>
    <row r="2437" spans="1:59" s="63" customFormat="1" ht="12.75" x14ac:dyDescent="0.2">
      <c r="A2437" s="196">
        <v>4</v>
      </c>
      <c r="B2437" s="197" t="s">
        <v>422</v>
      </c>
      <c r="C2437" s="208">
        <v>46</v>
      </c>
      <c r="D2437" s="209" t="s">
        <v>867</v>
      </c>
      <c r="E2437" s="210">
        <v>4612</v>
      </c>
      <c r="F2437" s="211" t="s">
        <v>880</v>
      </c>
      <c r="G2437" s="231"/>
      <c r="H2437" s="81" t="s">
        <v>48</v>
      </c>
      <c r="I2437" s="223"/>
      <c r="J2437" s="73"/>
      <c r="K2437" s="73"/>
      <c r="L2437" s="73"/>
      <c r="M2437" s="74"/>
      <c r="N2437" s="247"/>
      <c r="O2437" s="306"/>
      <c r="P2437" s="105"/>
      <c r="Q2437" s="75"/>
      <c r="R2437" s="75"/>
      <c r="S2437" s="75"/>
      <c r="T2437" s="75"/>
      <c r="U2437" s="75"/>
      <c r="V2437" s="75"/>
      <c r="W2437" s="75"/>
      <c r="X2437" s="75"/>
      <c r="Y2437" s="82">
        <f>MIN(X2441:X2446)</f>
        <v>0</v>
      </c>
      <c r="Z2437" s="83"/>
      <c r="AA2437" s="83"/>
      <c r="AB2437" s="75"/>
      <c r="AC2437" s="75"/>
      <c r="AD2437" s="75"/>
      <c r="AE2437" s="75"/>
      <c r="AF2437" s="75"/>
      <c r="AG2437" s="75"/>
      <c r="AH2437" s="75"/>
      <c r="AI2437" s="75"/>
      <c r="AJ2437" s="82">
        <f>MIN(AI2441:AI2446)</f>
        <v>0</v>
      </c>
      <c r="AK2437" s="83"/>
      <c r="AL2437" s="83"/>
      <c r="AM2437" s="75"/>
      <c r="AN2437" s="75"/>
      <c r="AO2437" s="75"/>
      <c r="AP2437" s="75"/>
      <c r="AQ2437" s="75"/>
      <c r="AR2437" s="75"/>
      <c r="AS2437" s="75"/>
      <c r="AT2437" s="75"/>
      <c r="AU2437" s="75"/>
      <c r="AV2437" s="75"/>
      <c r="AW2437" s="82">
        <f>MIN(AV2441:AV2446)</f>
        <v>10</v>
      </c>
      <c r="AX2437" s="83"/>
      <c r="AY2437" s="83"/>
      <c r="AZ2437" s="79"/>
      <c r="BA2437" s="80"/>
      <c r="BB2437" s="71"/>
      <c r="BC2437" s="54"/>
      <c r="BD2437" s="41">
        <v>4</v>
      </c>
      <c r="BE2437" s="52">
        <v>46</v>
      </c>
      <c r="BF2437" s="62">
        <v>4612</v>
      </c>
      <c r="BG2437" s="278" t="s">
        <v>48</v>
      </c>
    </row>
    <row r="2438" spans="1:59" s="63" customFormat="1" ht="12.75" x14ac:dyDescent="0.2">
      <c r="A2438" s="196">
        <v>4</v>
      </c>
      <c r="B2438" s="197" t="s">
        <v>422</v>
      </c>
      <c r="C2438" s="208">
        <v>46</v>
      </c>
      <c r="D2438" s="209" t="s">
        <v>867</v>
      </c>
      <c r="E2438" s="210">
        <v>4612</v>
      </c>
      <c r="F2438" s="211" t="s">
        <v>880</v>
      </c>
      <c r="G2438" s="231"/>
      <c r="H2438" s="81" t="s">
        <v>49</v>
      </c>
      <c r="I2438" s="223"/>
      <c r="J2438" s="73"/>
      <c r="K2438" s="73"/>
      <c r="L2438" s="73"/>
      <c r="M2438" s="74"/>
      <c r="N2438" s="247"/>
      <c r="O2438" s="306"/>
      <c r="P2438" s="105"/>
      <c r="Q2438" s="75"/>
      <c r="R2438" s="75"/>
      <c r="S2438" s="75"/>
      <c r="T2438" s="75"/>
      <c r="U2438" s="75"/>
      <c r="V2438" s="75"/>
      <c r="W2438" s="75"/>
      <c r="X2438" s="75"/>
      <c r="Y2438" s="84">
        <f>IF(ISNUMBER(AVERAGE(X2441:X2446)),AVERAGE(X2441:X2446),0)</f>
        <v>4166.666666666667</v>
      </c>
      <c r="Z2438" s="83"/>
      <c r="AA2438" s="83"/>
      <c r="AB2438" s="75"/>
      <c r="AC2438" s="75"/>
      <c r="AD2438" s="75"/>
      <c r="AE2438" s="75"/>
      <c r="AF2438" s="75"/>
      <c r="AG2438" s="75"/>
      <c r="AH2438" s="75"/>
      <c r="AI2438" s="75"/>
      <c r="AJ2438" s="84">
        <f>IF(ISNUMBER(AVERAGE(AI2441:AI2446)),AVERAGE(AI2441:AI2446),0)</f>
        <v>0</v>
      </c>
      <c r="AK2438" s="83"/>
      <c r="AL2438" s="83"/>
      <c r="AM2438" s="75"/>
      <c r="AN2438" s="75"/>
      <c r="AO2438" s="75"/>
      <c r="AP2438" s="75"/>
      <c r="AQ2438" s="75"/>
      <c r="AR2438" s="75"/>
      <c r="AS2438" s="75"/>
      <c r="AT2438" s="75"/>
      <c r="AU2438" s="75"/>
      <c r="AV2438" s="75"/>
      <c r="AW2438" s="84">
        <f>IF(ISNUMBER(AVERAGE(AV2441:AV2446)),AVERAGE(AV2441:AV2446),0)</f>
        <v>535</v>
      </c>
      <c r="AX2438" s="83"/>
      <c r="AY2438" s="83"/>
      <c r="AZ2438" s="79"/>
      <c r="BA2438" s="80"/>
      <c r="BB2438" s="71"/>
      <c r="BC2438" s="54"/>
      <c r="BD2438" s="41">
        <v>4</v>
      </c>
      <c r="BE2438" s="52">
        <v>46</v>
      </c>
      <c r="BF2438" s="62">
        <v>4612</v>
      </c>
      <c r="BG2438" s="278" t="s">
        <v>49</v>
      </c>
    </row>
    <row r="2439" spans="1:59" s="63" customFormat="1" ht="12.75" x14ac:dyDescent="0.2">
      <c r="A2439" s="196">
        <v>4</v>
      </c>
      <c r="B2439" s="197" t="s">
        <v>422</v>
      </c>
      <c r="C2439" s="208">
        <v>46</v>
      </c>
      <c r="D2439" s="209" t="s">
        <v>867</v>
      </c>
      <c r="E2439" s="210">
        <v>4612</v>
      </c>
      <c r="F2439" s="211" t="s">
        <v>880</v>
      </c>
      <c r="G2439" s="231"/>
      <c r="H2439" s="81" t="s">
        <v>50</v>
      </c>
      <c r="I2439" s="223"/>
      <c r="J2439" s="73"/>
      <c r="K2439" s="73"/>
      <c r="L2439" s="73"/>
      <c r="M2439" s="74"/>
      <c r="N2439" s="247"/>
      <c r="O2439" s="306"/>
      <c r="P2439" s="105"/>
      <c r="Q2439" s="75"/>
      <c r="R2439" s="75"/>
      <c r="S2439" s="75"/>
      <c r="T2439" s="75"/>
      <c r="U2439" s="75"/>
      <c r="V2439" s="75"/>
      <c r="W2439" s="75"/>
      <c r="X2439" s="75"/>
      <c r="Y2439" s="84">
        <f>MAX(X2441:X2446)</f>
        <v>25000</v>
      </c>
      <c r="Z2439" s="83"/>
      <c r="AA2439" s="83"/>
      <c r="AB2439" s="75"/>
      <c r="AC2439" s="75"/>
      <c r="AD2439" s="75"/>
      <c r="AE2439" s="75"/>
      <c r="AF2439" s="75"/>
      <c r="AG2439" s="75"/>
      <c r="AH2439" s="75"/>
      <c r="AI2439" s="75"/>
      <c r="AJ2439" s="84">
        <f>MAX(AI2441:AI2446)</f>
        <v>0</v>
      </c>
      <c r="AK2439" s="83"/>
      <c r="AL2439" s="83"/>
      <c r="AM2439" s="75"/>
      <c r="AN2439" s="75"/>
      <c r="AO2439" s="75"/>
      <c r="AP2439" s="75"/>
      <c r="AQ2439" s="75"/>
      <c r="AR2439" s="75"/>
      <c r="AS2439" s="75"/>
      <c r="AT2439" s="75"/>
      <c r="AU2439" s="75"/>
      <c r="AV2439" s="75"/>
      <c r="AW2439" s="84">
        <f>MAX(AV2441:AV2446)</f>
        <v>1000</v>
      </c>
      <c r="AX2439" s="83"/>
      <c r="AY2439" s="83"/>
      <c r="AZ2439" s="79"/>
      <c r="BA2439" s="80"/>
      <c r="BB2439" s="71"/>
      <c r="BC2439" s="54"/>
      <c r="BD2439" s="41">
        <v>4</v>
      </c>
      <c r="BE2439" s="52">
        <v>46</v>
      </c>
      <c r="BF2439" s="62">
        <v>4612</v>
      </c>
      <c r="BG2439" s="278" t="s">
        <v>50</v>
      </c>
    </row>
    <row r="2440" spans="1:59" s="63" customFormat="1" ht="12.75" x14ac:dyDescent="0.2">
      <c r="A2440" s="196">
        <v>4</v>
      </c>
      <c r="B2440" s="197" t="s">
        <v>422</v>
      </c>
      <c r="C2440" s="208">
        <v>46</v>
      </c>
      <c r="D2440" s="209" t="s">
        <v>867</v>
      </c>
      <c r="E2440" s="210">
        <v>4612</v>
      </c>
      <c r="F2440" s="211" t="s">
        <v>880</v>
      </c>
      <c r="G2440" s="231"/>
      <c r="H2440" s="85" t="s">
        <v>51</v>
      </c>
      <c r="I2440" s="223"/>
      <c r="J2440" s="73"/>
      <c r="K2440" s="73"/>
      <c r="L2440" s="73"/>
      <c r="M2440" s="74"/>
      <c r="N2440" s="248">
        <f>SUM(N2441:N2446)</f>
        <v>6</v>
      </c>
      <c r="O2440" s="293">
        <f>SUM(O2441:O2446)</f>
        <v>0.99999999999999989</v>
      </c>
      <c r="P2440" s="292"/>
      <c r="Q2440" s="87"/>
      <c r="R2440" s="87"/>
      <c r="S2440" s="87"/>
      <c r="T2440" s="87"/>
      <c r="U2440" s="87"/>
      <c r="V2440" s="87"/>
      <c r="W2440" s="87"/>
      <c r="X2440" s="87"/>
      <c r="Y2440" s="88"/>
      <c r="Z2440" s="86">
        <f>SUM(Z2441:Z2446)</f>
        <v>4166.6666666666661</v>
      </c>
      <c r="AA2440" s="88"/>
      <c r="AB2440" s="87"/>
      <c r="AC2440" s="87"/>
      <c r="AD2440" s="87"/>
      <c r="AE2440" s="87"/>
      <c r="AF2440" s="87"/>
      <c r="AG2440" s="87"/>
      <c r="AH2440" s="87"/>
      <c r="AI2440" s="87"/>
      <c r="AJ2440" s="88"/>
      <c r="AK2440" s="86">
        <f>SUM(AK2441:AK2446)</f>
        <v>0</v>
      </c>
      <c r="AL2440" s="88"/>
      <c r="AM2440" s="87"/>
      <c r="AN2440" s="87"/>
      <c r="AO2440" s="87"/>
      <c r="AP2440" s="87"/>
      <c r="AQ2440" s="87"/>
      <c r="AR2440" s="87"/>
      <c r="AS2440" s="87"/>
      <c r="AT2440" s="87"/>
      <c r="AU2440" s="87"/>
      <c r="AV2440" s="87"/>
      <c r="AW2440" s="112"/>
      <c r="AX2440" s="86">
        <f>SUM(AX2441:AX2446)</f>
        <v>535</v>
      </c>
      <c r="AY2440" s="88"/>
      <c r="AZ2440" s="79"/>
      <c r="BA2440" s="80"/>
      <c r="BB2440" s="71"/>
      <c r="BC2440" s="54"/>
      <c r="BD2440" s="41">
        <v>4</v>
      </c>
      <c r="BE2440" s="52">
        <v>46</v>
      </c>
      <c r="BF2440" s="62">
        <v>4612</v>
      </c>
      <c r="BG2440" s="279" t="s">
        <v>51</v>
      </c>
    </row>
    <row r="2441" spans="1:59" s="63" customFormat="1" ht="12.75" x14ac:dyDescent="0.2">
      <c r="A2441" s="196">
        <v>4</v>
      </c>
      <c r="B2441" s="197" t="s">
        <v>422</v>
      </c>
      <c r="C2441" s="208">
        <v>46</v>
      </c>
      <c r="D2441" s="209" t="s">
        <v>867</v>
      </c>
      <c r="E2441" s="210">
        <v>4612</v>
      </c>
      <c r="F2441" s="211" t="s">
        <v>880</v>
      </c>
      <c r="G2441" s="231"/>
      <c r="H2441" s="89" t="s">
        <v>52</v>
      </c>
      <c r="I2441" s="90" t="s">
        <v>863</v>
      </c>
      <c r="J2441" s="90" t="s">
        <v>860</v>
      </c>
      <c r="K2441" s="90" t="s">
        <v>64</v>
      </c>
      <c r="L2441" s="90" t="s">
        <v>528</v>
      </c>
      <c r="M2441" s="91"/>
      <c r="N2441" s="312">
        <v>1</v>
      </c>
      <c r="O2441" s="313">
        <f t="shared" ref="O2441:O2446" si="328">N2441/N$2440</f>
        <v>0.16666666666666666</v>
      </c>
      <c r="P2441" s="104"/>
      <c r="Q2441" s="92"/>
      <c r="R2441" s="92"/>
      <c r="S2441" s="92"/>
      <c r="T2441" s="92"/>
      <c r="U2441" s="92"/>
      <c r="V2441" s="92"/>
      <c r="W2441" s="92"/>
      <c r="X2441" s="109">
        <f t="shared" ref="X2441:X2446" si="329">P2441*P$7+Q2441*Q$7+R2441*R$7+S2441*S$7+T2441*T$7+U2441*U$7+V2441*V$7+W2441*W$7</f>
        <v>0</v>
      </c>
      <c r="Y2441" s="83"/>
      <c r="Z2441" s="110">
        <f t="shared" ref="Z2441:Z2446" si="330">X2441*$O2441</f>
        <v>0</v>
      </c>
      <c r="AA2441" s="111"/>
      <c r="AB2441" s="92"/>
      <c r="AC2441" s="92"/>
      <c r="AD2441" s="92"/>
      <c r="AE2441" s="92"/>
      <c r="AF2441" s="92"/>
      <c r="AG2441" s="92"/>
      <c r="AH2441" s="92"/>
      <c r="AI2441" s="109">
        <f t="shared" ref="AI2441:AI2446" si="331">AB2441*AB$7+AC2441*AC$7+AD2441*AD$7+AE2441*AE$7+AF2441*AF$7+AG2441*AG$7+AH2441*AH$7</f>
        <v>0</v>
      </c>
      <c r="AJ2441" s="83"/>
      <c r="AK2441" s="110">
        <f t="shared" ref="AK2441:AK2446" si="332">AI2441*$O2441</f>
        <v>0</v>
      </c>
      <c r="AL2441" s="111"/>
      <c r="AM2441" s="92"/>
      <c r="AN2441" s="92"/>
      <c r="AO2441" s="92"/>
      <c r="AP2441" s="92">
        <v>1</v>
      </c>
      <c r="AQ2441" s="92"/>
      <c r="AR2441" s="92"/>
      <c r="AS2441" s="92"/>
      <c r="AT2441" s="92"/>
      <c r="AU2441" s="92"/>
      <c r="AV2441" s="109">
        <f t="shared" ref="AV2441:AV2446" si="333">AM2441*AM$7+AN2441*AN$7+AO2441*AO$7+AP2441*AP$7+AQ2441*AQ$7+AR2441*AR$7+AS2441*AS$7+AT2441*AT$7+AU2441*AU$7</f>
        <v>100</v>
      </c>
      <c r="AW2441" s="75"/>
      <c r="AX2441" s="110">
        <f t="shared" ref="AX2441:AX2446" si="334">AV2441*$O2441</f>
        <v>16.666666666666664</v>
      </c>
      <c r="AY2441" s="83"/>
      <c r="AZ2441" s="93"/>
      <c r="BA2441" s="94" t="s">
        <v>105</v>
      </c>
      <c r="BB2441" s="71"/>
      <c r="BC2441" s="54"/>
      <c r="BD2441" s="41">
        <v>4</v>
      </c>
      <c r="BE2441" s="52">
        <v>46</v>
      </c>
      <c r="BF2441" s="62">
        <v>4612</v>
      </c>
      <c r="BG2441" s="280" t="s">
        <v>52</v>
      </c>
    </row>
    <row r="2442" spans="1:59" s="63" customFormat="1" ht="12.75" x14ac:dyDescent="0.2">
      <c r="A2442" s="196">
        <v>4</v>
      </c>
      <c r="B2442" s="197" t="s">
        <v>422</v>
      </c>
      <c r="C2442" s="208">
        <v>46</v>
      </c>
      <c r="D2442" s="209" t="s">
        <v>867</v>
      </c>
      <c r="E2442" s="210">
        <v>4612</v>
      </c>
      <c r="F2442" s="211" t="s">
        <v>880</v>
      </c>
      <c r="G2442" s="231"/>
      <c r="H2442" s="89"/>
      <c r="I2442" s="90" t="s">
        <v>869</v>
      </c>
      <c r="J2442" s="90"/>
      <c r="K2442" s="90" t="s">
        <v>64</v>
      </c>
      <c r="L2442" s="90" t="s">
        <v>870</v>
      </c>
      <c r="M2442" s="91"/>
      <c r="N2442" s="312">
        <v>1</v>
      </c>
      <c r="O2442" s="313">
        <f t="shared" si="328"/>
        <v>0.16666666666666666</v>
      </c>
      <c r="P2442" s="104"/>
      <c r="Q2442" s="92"/>
      <c r="R2442" s="92"/>
      <c r="S2442" s="92"/>
      <c r="T2442" s="92"/>
      <c r="U2442" s="92"/>
      <c r="V2442" s="92"/>
      <c r="W2442" s="92"/>
      <c r="X2442" s="109">
        <f t="shared" si="329"/>
        <v>0</v>
      </c>
      <c r="Y2442" s="83"/>
      <c r="Z2442" s="110">
        <f t="shared" si="330"/>
        <v>0</v>
      </c>
      <c r="AA2442" s="111"/>
      <c r="AB2442" s="92"/>
      <c r="AC2442" s="92"/>
      <c r="AD2442" s="92"/>
      <c r="AE2442" s="92"/>
      <c r="AF2442" s="92"/>
      <c r="AG2442" s="92"/>
      <c r="AH2442" s="92"/>
      <c r="AI2442" s="109">
        <f t="shared" si="331"/>
        <v>0</v>
      </c>
      <c r="AJ2442" s="83"/>
      <c r="AK2442" s="110">
        <f t="shared" si="332"/>
        <v>0</v>
      </c>
      <c r="AL2442" s="111"/>
      <c r="AM2442" s="92"/>
      <c r="AN2442" s="92"/>
      <c r="AO2442" s="92"/>
      <c r="AP2442" s="92"/>
      <c r="AQ2442" s="92"/>
      <c r="AR2442" s="92"/>
      <c r="AS2442" s="92">
        <v>1</v>
      </c>
      <c r="AT2442" s="92"/>
      <c r="AU2442" s="92"/>
      <c r="AV2442" s="109">
        <f t="shared" si="333"/>
        <v>1000</v>
      </c>
      <c r="AW2442" s="75"/>
      <c r="AX2442" s="110">
        <f t="shared" si="334"/>
        <v>166.66666666666666</v>
      </c>
      <c r="AY2442" s="111"/>
      <c r="AZ2442" s="93"/>
      <c r="BA2442" s="94" t="s">
        <v>554</v>
      </c>
      <c r="BB2442" s="71"/>
      <c r="BC2442" s="54"/>
      <c r="BD2442" s="41">
        <v>4</v>
      </c>
      <c r="BE2442" s="52">
        <v>46</v>
      </c>
      <c r="BF2442" s="62">
        <v>4612</v>
      </c>
      <c r="BG2442" s="280" t="s">
        <v>52</v>
      </c>
    </row>
    <row r="2443" spans="1:59" s="63" customFormat="1" ht="12.75" x14ac:dyDescent="0.2">
      <c r="A2443" s="196">
        <v>4</v>
      </c>
      <c r="B2443" s="197" t="s">
        <v>422</v>
      </c>
      <c r="C2443" s="208">
        <v>46</v>
      </c>
      <c r="D2443" s="209" t="s">
        <v>867</v>
      </c>
      <c r="E2443" s="210">
        <v>4612</v>
      </c>
      <c r="F2443" s="211" t="s">
        <v>880</v>
      </c>
      <c r="G2443" s="231"/>
      <c r="H2443" s="89"/>
      <c r="I2443" s="90" t="s">
        <v>871</v>
      </c>
      <c r="J2443" s="90"/>
      <c r="K2443" s="90" t="s">
        <v>64</v>
      </c>
      <c r="L2443" s="90" t="s">
        <v>313</v>
      </c>
      <c r="M2443" s="91"/>
      <c r="N2443" s="312">
        <v>1</v>
      </c>
      <c r="O2443" s="313">
        <f t="shared" si="328"/>
        <v>0.16666666666666666</v>
      </c>
      <c r="P2443" s="104"/>
      <c r="Q2443" s="92"/>
      <c r="R2443" s="92"/>
      <c r="S2443" s="92"/>
      <c r="T2443" s="92"/>
      <c r="U2443" s="92"/>
      <c r="V2443" s="92"/>
      <c r="W2443" s="92"/>
      <c r="X2443" s="109">
        <f t="shared" si="329"/>
        <v>0</v>
      </c>
      <c r="Y2443" s="83"/>
      <c r="Z2443" s="110">
        <f t="shared" si="330"/>
        <v>0</v>
      </c>
      <c r="AA2443" s="111"/>
      <c r="AB2443" s="92"/>
      <c r="AC2443" s="92"/>
      <c r="AD2443" s="92"/>
      <c r="AE2443" s="92"/>
      <c r="AF2443" s="92"/>
      <c r="AG2443" s="92"/>
      <c r="AH2443" s="92"/>
      <c r="AI2443" s="109">
        <f t="shared" si="331"/>
        <v>0</v>
      </c>
      <c r="AJ2443" s="83"/>
      <c r="AK2443" s="110">
        <f t="shared" si="332"/>
        <v>0</v>
      </c>
      <c r="AL2443" s="111"/>
      <c r="AM2443" s="92">
        <v>1</v>
      </c>
      <c r="AN2443" s="92"/>
      <c r="AO2443" s="92"/>
      <c r="AP2443" s="92"/>
      <c r="AQ2443" s="92"/>
      <c r="AR2443" s="92"/>
      <c r="AS2443" s="92"/>
      <c r="AT2443" s="92"/>
      <c r="AU2443" s="92"/>
      <c r="AV2443" s="109">
        <f t="shared" si="333"/>
        <v>10</v>
      </c>
      <c r="AW2443" s="75"/>
      <c r="AX2443" s="110">
        <f t="shared" si="334"/>
        <v>1.6666666666666665</v>
      </c>
      <c r="AY2443" s="111"/>
      <c r="AZ2443" s="93"/>
      <c r="BA2443" s="94" t="s">
        <v>554</v>
      </c>
      <c r="BB2443" s="71"/>
      <c r="BC2443" s="54"/>
      <c r="BD2443" s="41">
        <v>4</v>
      </c>
      <c r="BE2443" s="52">
        <v>46</v>
      </c>
      <c r="BF2443" s="62">
        <v>4612</v>
      </c>
      <c r="BG2443" s="280" t="s">
        <v>52</v>
      </c>
    </row>
    <row r="2444" spans="1:59" s="63" customFormat="1" ht="12.75" x14ac:dyDescent="0.2">
      <c r="A2444" s="196">
        <v>4</v>
      </c>
      <c r="B2444" s="197" t="s">
        <v>422</v>
      </c>
      <c r="C2444" s="208">
        <v>46</v>
      </c>
      <c r="D2444" s="209" t="s">
        <v>867</v>
      </c>
      <c r="E2444" s="210">
        <v>4612</v>
      </c>
      <c r="F2444" s="211" t="s">
        <v>880</v>
      </c>
      <c r="G2444" s="231"/>
      <c r="H2444" s="89"/>
      <c r="I2444" s="90" t="s">
        <v>881</v>
      </c>
      <c r="J2444" s="90"/>
      <c r="K2444" s="90" t="s">
        <v>64</v>
      </c>
      <c r="L2444" s="90" t="s">
        <v>882</v>
      </c>
      <c r="M2444" s="91"/>
      <c r="N2444" s="312">
        <v>1</v>
      </c>
      <c r="O2444" s="313">
        <f t="shared" si="328"/>
        <v>0.16666666666666666</v>
      </c>
      <c r="P2444" s="104"/>
      <c r="Q2444" s="92"/>
      <c r="R2444" s="92"/>
      <c r="S2444" s="92"/>
      <c r="T2444" s="92"/>
      <c r="U2444" s="92"/>
      <c r="V2444" s="92"/>
      <c r="W2444" s="92"/>
      <c r="X2444" s="109">
        <f t="shared" si="329"/>
        <v>0</v>
      </c>
      <c r="Y2444" s="83"/>
      <c r="Z2444" s="110">
        <f t="shared" si="330"/>
        <v>0</v>
      </c>
      <c r="AA2444" s="111"/>
      <c r="AB2444" s="92"/>
      <c r="AC2444" s="92"/>
      <c r="AD2444" s="92"/>
      <c r="AE2444" s="92"/>
      <c r="AF2444" s="92"/>
      <c r="AG2444" s="92"/>
      <c r="AH2444" s="92"/>
      <c r="AI2444" s="109">
        <f t="shared" si="331"/>
        <v>0</v>
      </c>
      <c r="AJ2444" s="83"/>
      <c r="AK2444" s="110">
        <f t="shared" si="332"/>
        <v>0</v>
      </c>
      <c r="AL2444" s="111"/>
      <c r="AM2444" s="92"/>
      <c r="AN2444" s="92"/>
      <c r="AO2444" s="92"/>
      <c r="AP2444" s="92"/>
      <c r="AQ2444" s="92"/>
      <c r="AR2444" s="92"/>
      <c r="AS2444" s="92">
        <v>1</v>
      </c>
      <c r="AT2444" s="92"/>
      <c r="AU2444" s="92"/>
      <c r="AV2444" s="109">
        <f t="shared" si="333"/>
        <v>1000</v>
      </c>
      <c r="AW2444" s="75"/>
      <c r="AX2444" s="110">
        <f t="shared" si="334"/>
        <v>166.66666666666666</v>
      </c>
      <c r="AY2444" s="111"/>
      <c r="AZ2444" s="93"/>
      <c r="BA2444" s="94" t="s">
        <v>131</v>
      </c>
      <c r="BB2444" s="71"/>
      <c r="BC2444" s="54"/>
      <c r="BD2444" s="41">
        <v>4</v>
      </c>
      <c r="BE2444" s="52">
        <v>46</v>
      </c>
      <c r="BF2444" s="62">
        <v>4612</v>
      </c>
      <c r="BG2444" s="280" t="s">
        <v>52</v>
      </c>
    </row>
    <row r="2445" spans="1:59" s="63" customFormat="1" ht="12.75" x14ac:dyDescent="0.2">
      <c r="A2445" s="196">
        <v>4</v>
      </c>
      <c r="B2445" s="197" t="s">
        <v>422</v>
      </c>
      <c r="C2445" s="208">
        <v>46</v>
      </c>
      <c r="D2445" s="209" t="s">
        <v>867</v>
      </c>
      <c r="E2445" s="210">
        <v>4612</v>
      </c>
      <c r="F2445" s="211" t="s">
        <v>880</v>
      </c>
      <c r="G2445" s="231"/>
      <c r="H2445" s="89"/>
      <c r="I2445" s="90" t="s">
        <v>883</v>
      </c>
      <c r="J2445" s="90"/>
      <c r="K2445" s="90" t="s">
        <v>73</v>
      </c>
      <c r="L2445" s="90" t="s">
        <v>69</v>
      </c>
      <c r="M2445" s="91"/>
      <c r="N2445" s="312">
        <v>1</v>
      </c>
      <c r="O2445" s="313">
        <f t="shared" si="328"/>
        <v>0.16666666666666666</v>
      </c>
      <c r="P2445" s="104"/>
      <c r="Q2445" s="92"/>
      <c r="R2445" s="92"/>
      <c r="S2445" s="92"/>
      <c r="T2445" s="92"/>
      <c r="U2445" s="92"/>
      <c r="V2445" s="92"/>
      <c r="W2445" s="92">
        <v>1</v>
      </c>
      <c r="X2445" s="109">
        <f t="shared" si="329"/>
        <v>25000</v>
      </c>
      <c r="Y2445" s="83"/>
      <c r="Z2445" s="110">
        <f t="shared" si="330"/>
        <v>4166.6666666666661</v>
      </c>
      <c r="AA2445" s="111"/>
      <c r="AB2445" s="92"/>
      <c r="AC2445" s="92"/>
      <c r="AD2445" s="92"/>
      <c r="AE2445" s="92"/>
      <c r="AF2445" s="92"/>
      <c r="AG2445" s="92"/>
      <c r="AH2445" s="92"/>
      <c r="AI2445" s="109">
        <f t="shared" si="331"/>
        <v>0</v>
      </c>
      <c r="AJ2445" s="83"/>
      <c r="AK2445" s="110">
        <f t="shared" si="332"/>
        <v>0</v>
      </c>
      <c r="AL2445" s="111"/>
      <c r="AM2445" s="92"/>
      <c r="AN2445" s="92"/>
      <c r="AO2445" s="92"/>
      <c r="AP2445" s="92">
        <v>1</v>
      </c>
      <c r="AQ2445" s="92"/>
      <c r="AR2445" s="92"/>
      <c r="AS2445" s="92"/>
      <c r="AT2445" s="92"/>
      <c r="AU2445" s="92"/>
      <c r="AV2445" s="109">
        <f t="shared" si="333"/>
        <v>100</v>
      </c>
      <c r="AW2445" s="75"/>
      <c r="AX2445" s="110">
        <f t="shared" si="334"/>
        <v>16.666666666666664</v>
      </c>
      <c r="AY2445" s="111"/>
      <c r="AZ2445" s="93"/>
      <c r="BA2445" s="94" t="s">
        <v>554</v>
      </c>
      <c r="BB2445" s="71"/>
      <c r="BC2445" s="54"/>
      <c r="BD2445" s="41">
        <v>4</v>
      </c>
      <c r="BE2445" s="52">
        <v>46</v>
      </c>
      <c r="BF2445" s="62">
        <v>4612</v>
      </c>
      <c r="BG2445" s="280" t="s">
        <v>52</v>
      </c>
    </row>
    <row r="2446" spans="1:59" s="63" customFormat="1" ht="12.75" x14ac:dyDescent="0.2">
      <c r="A2446" s="196">
        <v>4</v>
      </c>
      <c r="B2446" s="197" t="s">
        <v>422</v>
      </c>
      <c r="C2446" s="208">
        <v>46</v>
      </c>
      <c r="D2446" s="209" t="s">
        <v>867</v>
      </c>
      <c r="E2446" s="210">
        <v>4612</v>
      </c>
      <c r="F2446" s="211" t="s">
        <v>880</v>
      </c>
      <c r="G2446" s="231"/>
      <c r="H2446" s="89"/>
      <c r="I2446" s="90" t="s">
        <v>876</v>
      </c>
      <c r="J2446" s="90"/>
      <c r="K2446" s="90" t="s">
        <v>64</v>
      </c>
      <c r="L2446" s="90" t="s">
        <v>877</v>
      </c>
      <c r="M2446" s="91"/>
      <c r="N2446" s="312">
        <v>1</v>
      </c>
      <c r="O2446" s="313">
        <f t="shared" si="328"/>
        <v>0.16666666666666666</v>
      </c>
      <c r="P2446" s="104"/>
      <c r="Q2446" s="92"/>
      <c r="R2446" s="92"/>
      <c r="S2446" s="92"/>
      <c r="T2446" s="92"/>
      <c r="U2446" s="92"/>
      <c r="V2446" s="92"/>
      <c r="W2446" s="92"/>
      <c r="X2446" s="109">
        <f t="shared" si="329"/>
        <v>0</v>
      </c>
      <c r="Y2446" s="83"/>
      <c r="Z2446" s="110">
        <f t="shared" si="330"/>
        <v>0</v>
      </c>
      <c r="AA2446" s="111"/>
      <c r="AB2446" s="92"/>
      <c r="AC2446" s="92"/>
      <c r="AD2446" s="92"/>
      <c r="AE2446" s="92"/>
      <c r="AF2446" s="92"/>
      <c r="AG2446" s="92"/>
      <c r="AH2446" s="92"/>
      <c r="AI2446" s="109">
        <f t="shared" si="331"/>
        <v>0</v>
      </c>
      <c r="AJ2446" s="83"/>
      <c r="AK2446" s="110">
        <f t="shared" si="332"/>
        <v>0</v>
      </c>
      <c r="AL2446" s="111"/>
      <c r="AM2446" s="92"/>
      <c r="AN2446" s="92"/>
      <c r="AO2446" s="92"/>
      <c r="AP2446" s="92"/>
      <c r="AQ2446" s="92"/>
      <c r="AR2446" s="92"/>
      <c r="AS2446" s="92">
        <v>1</v>
      </c>
      <c r="AT2446" s="92"/>
      <c r="AU2446" s="92"/>
      <c r="AV2446" s="109">
        <f t="shared" si="333"/>
        <v>1000</v>
      </c>
      <c r="AW2446" s="75"/>
      <c r="AX2446" s="110">
        <f t="shared" si="334"/>
        <v>166.66666666666666</v>
      </c>
      <c r="AY2446" s="111"/>
      <c r="AZ2446" s="93"/>
      <c r="BA2446" s="94" t="s">
        <v>554</v>
      </c>
      <c r="BB2446" s="71"/>
      <c r="BC2446" s="54"/>
      <c r="BD2446" s="41">
        <v>4</v>
      </c>
      <c r="BE2446" s="52">
        <v>46</v>
      </c>
      <c r="BF2446" s="62">
        <v>4612</v>
      </c>
      <c r="BG2446" s="280" t="s">
        <v>52</v>
      </c>
    </row>
    <row r="2447" spans="1:59" s="63" customFormat="1" ht="12.75" x14ac:dyDescent="0.2">
      <c r="A2447" s="196">
        <v>4</v>
      </c>
      <c r="B2447" s="197" t="s">
        <v>422</v>
      </c>
      <c r="C2447" s="208">
        <v>46</v>
      </c>
      <c r="D2447" s="209" t="s">
        <v>867</v>
      </c>
      <c r="E2447" s="210">
        <v>4612</v>
      </c>
      <c r="F2447" s="211" t="s">
        <v>880</v>
      </c>
      <c r="G2447" s="231"/>
      <c r="H2447" s="65"/>
      <c r="I2447" s="222"/>
      <c r="J2447" s="66"/>
      <c r="K2447" s="66"/>
      <c r="L2447" s="66"/>
      <c r="M2447" s="64"/>
      <c r="N2447" s="304"/>
      <c r="O2447" s="305"/>
      <c r="P2447" s="127"/>
      <c r="Q2447" s="67"/>
      <c r="R2447" s="67"/>
      <c r="S2447" s="67"/>
      <c r="T2447" s="67"/>
      <c r="U2447" s="67"/>
      <c r="V2447" s="67"/>
      <c r="W2447" s="67"/>
      <c r="X2447" s="67"/>
      <c r="Y2447" s="68"/>
      <c r="Z2447" s="68"/>
      <c r="AA2447" s="68"/>
      <c r="AB2447" s="67"/>
      <c r="AC2447" s="67"/>
      <c r="AD2447" s="67"/>
      <c r="AE2447" s="67"/>
      <c r="AF2447" s="67"/>
      <c r="AG2447" s="67"/>
      <c r="AH2447" s="67"/>
      <c r="AI2447" s="67"/>
      <c r="AJ2447" s="68"/>
      <c r="AK2447" s="68"/>
      <c r="AL2447" s="68"/>
      <c r="AM2447" s="67"/>
      <c r="AN2447" s="67"/>
      <c r="AO2447" s="67"/>
      <c r="AP2447" s="67"/>
      <c r="AQ2447" s="67"/>
      <c r="AR2447" s="67"/>
      <c r="AS2447" s="67"/>
      <c r="AT2447" s="67"/>
      <c r="AU2447" s="67"/>
      <c r="AV2447" s="67"/>
      <c r="AW2447" s="67"/>
      <c r="AX2447" s="68"/>
      <c r="AY2447" s="68"/>
      <c r="AZ2447" s="69"/>
      <c r="BA2447" s="70"/>
      <c r="BB2447" s="71"/>
      <c r="BC2447" s="54"/>
      <c r="BD2447" s="41">
        <v>4</v>
      </c>
      <c r="BE2447" s="52">
        <v>46</v>
      </c>
      <c r="BF2447" s="62">
        <v>4612</v>
      </c>
      <c r="BG2447" s="275"/>
    </row>
    <row r="2448" spans="1:59" s="63" customFormat="1" ht="12.75" x14ac:dyDescent="0.2">
      <c r="A2448" s="196">
        <v>4</v>
      </c>
      <c r="B2448" s="197" t="s">
        <v>422</v>
      </c>
      <c r="C2448" s="208">
        <v>46</v>
      </c>
      <c r="D2448" s="209" t="s">
        <v>867</v>
      </c>
      <c r="E2448" s="210">
        <v>4612</v>
      </c>
      <c r="F2448" s="211" t="s">
        <v>880</v>
      </c>
      <c r="G2448" s="230"/>
      <c r="H2448" s="56"/>
      <c r="I2448" s="221"/>
      <c r="J2448" s="57"/>
      <c r="K2448" s="57"/>
      <c r="L2448" s="57"/>
      <c r="M2448" s="55"/>
      <c r="N2448" s="303"/>
      <c r="O2448" s="245"/>
      <c r="P2448" s="122"/>
      <c r="Q2448" s="58"/>
      <c r="R2448" s="58"/>
      <c r="S2448" s="58"/>
      <c r="T2448" s="58"/>
      <c r="U2448" s="58"/>
      <c r="V2448" s="58"/>
      <c r="W2448" s="58"/>
      <c r="X2448" s="58"/>
      <c r="Y2448" s="59"/>
      <c r="Z2448" s="59"/>
      <c r="AA2448" s="59"/>
      <c r="AB2448" s="58"/>
      <c r="AC2448" s="58"/>
      <c r="AD2448" s="58"/>
      <c r="AE2448" s="58"/>
      <c r="AF2448" s="58"/>
      <c r="AG2448" s="58"/>
      <c r="AH2448" s="58"/>
      <c r="AI2448" s="58"/>
      <c r="AJ2448" s="59"/>
      <c r="AK2448" s="59"/>
      <c r="AL2448" s="59"/>
      <c r="AM2448" s="58"/>
      <c r="AN2448" s="58"/>
      <c r="AO2448" s="58"/>
      <c r="AP2448" s="58"/>
      <c r="AQ2448" s="58"/>
      <c r="AR2448" s="58"/>
      <c r="AS2448" s="58"/>
      <c r="AT2448" s="58"/>
      <c r="AU2448" s="58"/>
      <c r="AV2448" s="58"/>
      <c r="AW2448" s="58"/>
      <c r="AX2448" s="59"/>
      <c r="AY2448" s="59"/>
      <c r="AZ2448" s="60"/>
      <c r="BA2448" s="61"/>
      <c r="BB2448" s="54"/>
      <c r="BC2448" s="54"/>
      <c r="BD2448" s="41">
        <v>4</v>
      </c>
      <c r="BE2448" s="52">
        <v>46</v>
      </c>
      <c r="BF2448" s="62">
        <v>4612</v>
      </c>
      <c r="BG2448" s="274"/>
    </row>
    <row r="2449" spans="1:59" x14ac:dyDescent="0.25">
      <c r="A2449" s="196">
        <v>4</v>
      </c>
      <c r="B2449" s="197" t="s">
        <v>422</v>
      </c>
      <c r="C2449" s="208">
        <v>46</v>
      </c>
      <c r="D2449" s="209" t="s">
        <v>867</v>
      </c>
      <c r="E2449" s="212">
        <v>4615</v>
      </c>
      <c r="F2449" s="213" t="s">
        <v>884</v>
      </c>
      <c r="G2449" s="234"/>
      <c r="H2449" s="138"/>
      <c r="I2449" s="224"/>
      <c r="J2449" s="98"/>
      <c r="K2449" s="98"/>
      <c r="L2449" s="98"/>
      <c r="M2449" s="137"/>
      <c r="N2449" s="322"/>
      <c r="O2449" s="323"/>
      <c r="P2449" s="139"/>
      <c r="Q2449" s="139"/>
      <c r="R2449" s="139"/>
      <c r="S2449" s="139"/>
      <c r="T2449" s="139"/>
      <c r="U2449" s="139"/>
      <c r="V2449" s="139"/>
      <c r="W2449" s="139"/>
      <c r="X2449" s="139"/>
      <c r="Y2449" s="100"/>
      <c r="Z2449" s="125"/>
      <c r="AA2449" s="125"/>
      <c r="AB2449" s="139"/>
      <c r="AC2449" s="139"/>
      <c r="AD2449" s="139"/>
      <c r="AE2449" s="139"/>
      <c r="AF2449" s="139"/>
      <c r="AG2449" s="139"/>
      <c r="AH2449" s="139"/>
      <c r="AI2449" s="139"/>
      <c r="AJ2449" s="100"/>
      <c r="AK2449" s="125"/>
      <c r="AL2449" s="125"/>
      <c r="AM2449" s="139"/>
      <c r="AN2449" s="139"/>
      <c r="AO2449" s="139"/>
      <c r="AP2449" s="139"/>
      <c r="AQ2449" s="139"/>
      <c r="AR2449" s="139"/>
      <c r="AS2449" s="139"/>
      <c r="AT2449" s="139"/>
      <c r="AU2449" s="139"/>
      <c r="AV2449" s="139"/>
      <c r="AW2449" s="99"/>
      <c r="AX2449" s="125"/>
      <c r="AY2449" s="100"/>
      <c r="AZ2449" s="140"/>
      <c r="BA2449" s="141"/>
      <c r="BB2449" s="136"/>
      <c r="BC2449" s="136"/>
      <c r="BD2449" s="41">
        <v>4</v>
      </c>
      <c r="BE2449" s="52">
        <v>46</v>
      </c>
      <c r="BF2449" s="103">
        <v>4615</v>
      </c>
      <c r="BG2449" s="283"/>
    </row>
    <row r="2450" spans="1:59" s="63" customFormat="1" ht="12.75" x14ac:dyDescent="0.2">
      <c r="A2450" s="196">
        <v>4</v>
      </c>
      <c r="B2450" s="197" t="s">
        <v>422</v>
      </c>
      <c r="C2450" s="208">
        <v>46</v>
      </c>
      <c r="D2450" s="209" t="s">
        <v>867</v>
      </c>
      <c r="E2450" s="212">
        <v>4615</v>
      </c>
      <c r="F2450" s="213" t="s">
        <v>884</v>
      </c>
      <c r="G2450" s="232"/>
      <c r="H2450" s="97"/>
      <c r="I2450" s="224"/>
      <c r="J2450" s="98"/>
      <c r="K2450" s="98"/>
      <c r="L2450" s="98"/>
      <c r="M2450" s="96"/>
      <c r="N2450" s="307"/>
      <c r="O2450" s="246"/>
      <c r="P2450" s="124"/>
      <c r="Q2450" s="99"/>
      <c r="R2450" s="99"/>
      <c r="S2450" s="99"/>
      <c r="T2450" s="99"/>
      <c r="U2450" s="99"/>
      <c r="V2450" s="99"/>
      <c r="W2450" s="99"/>
      <c r="X2450" s="99"/>
      <c r="Y2450" s="100"/>
      <c r="Z2450" s="100"/>
      <c r="AA2450" s="100"/>
      <c r="AB2450" s="99"/>
      <c r="AC2450" s="99"/>
      <c r="AD2450" s="99"/>
      <c r="AE2450" s="99"/>
      <c r="AF2450" s="99"/>
      <c r="AG2450" s="99"/>
      <c r="AH2450" s="99"/>
      <c r="AI2450" s="99"/>
      <c r="AJ2450" s="100"/>
      <c r="AK2450" s="100"/>
      <c r="AL2450" s="100"/>
      <c r="AM2450" s="99"/>
      <c r="AN2450" s="99"/>
      <c r="AO2450" s="99"/>
      <c r="AP2450" s="99"/>
      <c r="AQ2450" s="99"/>
      <c r="AR2450" s="99"/>
      <c r="AS2450" s="99"/>
      <c r="AT2450" s="99"/>
      <c r="AU2450" s="99"/>
      <c r="AV2450" s="99"/>
      <c r="AW2450" s="99"/>
      <c r="AX2450" s="100"/>
      <c r="AY2450" s="100"/>
      <c r="AZ2450" s="101"/>
      <c r="BA2450" s="102"/>
      <c r="BB2450" s="95"/>
      <c r="BC2450" s="95"/>
      <c r="BD2450" s="41">
        <v>4</v>
      </c>
      <c r="BE2450" s="52">
        <v>46</v>
      </c>
      <c r="BF2450" s="103">
        <v>4615</v>
      </c>
      <c r="BG2450" s="277"/>
    </row>
    <row r="2451" spans="1:59" s="63" customFormat="1" ht="12.75" x14ac:dyDescent="0.2">
      <c r="A2451" s="196">
        <v>4</v>
      </c>
      <c r="B2451" s="197" t="s">
        <v>422</v>
      </c>
      <c r="C2451" s="208">
        <v>46</v>
      </c>
      <c r="D2451" s="209" t="s">
        <v>867</v>
      </c>
      <c r="E2451" s="212">
        <v>4615</v>
      </c>
      <c r="F2451" s="213" t="s">
        <v>884</v>
      </c>
      <c r="G2451" s="231"/>
      <c r="H2451" s="65"/>
      <c r="I2451" s="222"/>
      <c r="J2451" s="66"/>
      <c r="K2451" s="66"/>
      <c r="L2451" s="66"/>
      <c r="M2451" s="64"/>
      <c r="N2451" s="304"/>
      <c r="O2451" s="305"/>
      <c r="P2451" s="127"/>
      <c r="Q2451" s="67"/>
      <c r="R2451" s="67"/>
      <c r="S2451" s="67"/>
      <c r="T2451" s="67"/>
      <c r="U2451" s="67"/>
      <c r="V2451" s="67"/>
      <c r="W2451" s="67"/>
      <c r="X2451" s="67"/>
      <c r="Y2451" s="68"/>
      <c r="Z2451" s="68"/>
      <c r="AA2451" s="68"/>
      <c r="AB2451" s="67"/>
      <c r="AC2451" s="67"/>
      <c r="AD2451" s="67"/>
      <c r="AE2451" s="67"/>
      <c r="AF2451" s="67"/>
      <c r="AG2451" s="67"/>
      <c r="AH2451" s="67"/>
      <c r="AI2451" s="67"/>
      <c r="AJ2451" s="68"/>
      <c r="AK2451" s="68"/>
      <c r="AL2451" s="68"/>
      <c r="AM2451" s="67"/>
      <c r="AN2451" s="67"/>
      <c r="AO2451" s="67"/>
      <c r="AP2451" s="67"/>
      <c r="AQ2451" s="67"/>
      <c r="AR2451" s="67"/>
      <c r="AS2451" s="67"/>
      <c r="AT2451" s="67"/>
      <c r="AU2451" s="67"/>
      <c r="AV2451" s="67"/>
      <c r="AW2451" s="67"/>
      <c r="AX2451" s="68"/>
      <c r="AY2451" s="68"/>
      <c r="AZ2451" s="69"/>
      <c r="BA2451" s="70"/>
      <c r="BB2451" s="71"/>
      <c r="BC2451" s="95"/>
      <c r="BD2451" s="41">
        <v>4</v>
      </c>
      <c r="BE2451" s="52">
        <v>46</v>
      </c>
      <c r="BF2451" s="103">
        <v>4615</v>
      </c>
      <c r="BG2451" s="275"/>
    </row>
    <row r="2452" spans="1:59" s="63" customFormat="1" ht="12.75" x14ac:dyDescent="0.2">
      <c r="A2452" s="196">
        <v>4</v>
      </c>
      <c r="B2452" s="197" t="s">
        <v>422</v>
      </c>
      <c r="C2452" s="208">
        <v>46</v>
      </c>
      <c r="D2452" s="209" t="s">
        <v>867</v>
      </c>
      <c r="E2452" s="212">
        <v>4615</v>
      </c>
      <c r="F2452" s="213" t="s">
        <v>884</v>
      </c>
      <c r="G2452" s="231"/>
      <c r="H2452" s="72" t="s">
        <v>47</v>
      </c>
      <c r="I2452" s="223"/>
      <c r="J2452" s="73"/>
      <c r="K2452" s="73"/>
      <c r="L2452" s="73"/>
      <c r="M2452" s="74"/>
      <c r="N2452" s="247"/>
      <c r="O2452" s="306"/>
      <c r="P2452" s="105"/>
      <c r="Q2452" s="75"/>
      <c r="R2452" s="75"/>
      <c r="S2452" s="75"/>
      <c r="T2452" s="75"/>
      <c r="U2452" s="75"/>
      <c r="V2452" s="75"/>
      <c r="W2452" s="75"/>
      <c r="X2452" s="75"/>
      <c r="Y2452" s="76">
        <f>IF(ISNUMBER(VLOOKUP(Y2454,P$7:W$7,MATCH(Y2454,P$7:W$7))),VLOOKUP(Y2454,P$7:W$7,MATCH(Y2454,P$7:W$7)),IF(N2456=0,"No Data",IF(Y2454&gt;0,"&lt;100",0)))</f>
        <v>10000</v>
      </c>
      <c r="Z2452" s="77">
        <f>IF(ISNUMBER(VLOOKUP(Z2456,P$7:W$7,MATCH(Z2456,P$7:W$7))),VLOOKUP(Z2456,P$7:W$7,MATCH(Z2456,P$7:W$7)),IF(N2456=0,"No Data",IF(Z2456&gt;0,"&lt;100",0)))</f>
        <v>10000</v>
      </c>
      <c r="AA2452" s="106">
        <f>IF(ISNUMBER(Z2452),Z2452,0)</f>
        <v>10000</v>
      </c>
      <c r="AB2452" s="75"/>
      <c r="AC2452" s="75"/>
      <c r="AD2452" s="75"/>
      <c r="AE2452" s="75"/>
      <c r="AF2452" s="75"/>
      <c r="AG2452" s="75"/>
      <c r="AH2452" s="75"/>
      <c r="AI2452" s="75"/>
      <c r="AJ2452" s="76">
        <f>IF(ISNUMBER(VLOOKUP(AJ2454,AB$7:AH$7,MATCH(AJ2454,AB$7:AH$7))),VLOOKUP(AJ2454,AB$7:AH$7,MATCH(AJ2454,AB$7:AH$7)),IF(N2456=0,"No Data",IF(AJ2454&gt;0,"&lt;50",0)))</f>
        <v>0</v>
      </c>
      <c r="AK2452" s="77">
        <f>IF(ISNUMBER(VLOOKUP(AK2456,AB$7:AH$7,MATCH(AK2456,AB$7:AH$7))),VLOOKUP(AK2456,AB$7:AH$7,MATCH(AK2456,AB$7:AH$7)),IF(N2456=0,"No Data",IF(AK2456&gt;0,"&lt;50",0)))</f>
        <v>0</v>
      </c>
      <c r="AL2452" s="106">
        <f>IF(ISNUMBER(AK2452),AK2452,0)</f>
        <v>0</v>
      </c>
      <c r="AM2452" s="75"/>
      <c r="AN2452" s="75"/>
      <c r="AO2452" s="75"/>
      <c r="AP2452" s="75"/>
      <c r="AQ2452" s="75"/>
      <c r="AR2452" s="75"/>
      <c r="AS2452" s="75"/>
      <c r="AT2452" s="75"/>
      <c r="AU2452" s="75"/>
      <c r="AV2452" s="75"/>
      <c r="AW2452" s="76">
        <f>IF(ISNUMBER(VLOOKUP(AW2454,AM$7:AU$7,MATCH(AW2454,AM$7:AU$7))),VLOOKUP(AW2454,AM$7:AU$7,MATCH(AW2454,AM$7:AU$7)),IF(N2456=0,"No Data",IF(AW2454&gt;0,"&lt;10",0)))</f>
        <v>100</v>
      </c>
      <c r="AX2452" s="77">
        <f>IF(ISNUMBER(VLOOKUP(AX2456,AM$7:AU$7,MATCH(AX2456,AM$7:AU$7))),VLOOKUP(AX2456,AM$7:AU$7,MATCH(AX2456,AM$7:AU$7)),IF(N2456=0,"No Data",IF(AX2456&gt;0,"&lt;10",0)))</f>
        <v>100</v>
      </c>
      <c r="AY2452" s="106">
        <f>IF(ISNUMBER(AX2452),AX2452,0)</f>
        <v>100</v>
      </c>
      <c r="AZ2452" s="79"/>
      <c r="BA2452" s="80"/>
      <c r="BB2452" s="71"/>
      <c r="BC2452" s="95"/>
      <c r="BD2452" s="41">
        <v>4</v>
      </c>
      <c r="BE2452" s="52">
        <v>46</v>
      </c>
      <c r="BF2452" s="103">
        <v>4615</v>
      </c>
      <c r="BG2452" s="276" t="s">
        <v>47</v>
      </c>
    </row>
    <row r="2453" spans="1:59" s="63" customFormat="1" ht="12.75" x14ac:dyDescent="0.2">
      <c r="A2453" s="196">
        <v>4</v>
      </c>
      <c r="B2453" s="197" t="s">
        <v>422</v>
      </c>
      <c r="C2453" s="208">
        <v>46</v>
      </c>
      <c r="D2453" s="209" t="s">
        <v>867</v>
      </c>
      <c r="E2453" s="212">
        <v>4615</v>
      </c>
      <c r="F2453" s="213" t="s">
        <v>884</v>
      </c>
      <c r="G2453" s="231"/>
      <c r="H2453" s="81" t="s">
        <v>48</v>
      </c>
      <c r="I2453" s="223"/>
      <c r="J2453" s="73"/>
      <c r="K2453" s="73"/>
      <c r="L2453" s="73"/>
      <c r="M2453" s="74"/>
      <c r="N2453" s="247"/>
      <c r="O2453" s="306"/>
      <c r="P2453" s="105"/>
      <c r="Q2453" s="75"/>
      <c r="R2453" s="75"/>
      <c r="S2453" s="75"/>
      <c r="T2453" s="75"/>
      <c r="U2453" s="75"/>
      <c r="V2453" s="75"/>
      <c r="W2453" s="75"/>
      <c r="X2453" s="75"/>
      <c r="Y2453" s="82">
        <f>MIN(X2457:X2463)</f>
        <v>0</v>
      </c>
      <c r="Z2453" s="83"/>
      <c r="AA2453" s="83"/>
      <c r="AB2453" s="75"/>
      <c r="AC2453" s="75"/>
      <c r="AD2453" s="75"/>
      <c r="AE2453" s="75"/>
      <c r="AF2453" s="75"/>
      <c r="AG2453" s="75"/>
      <c r="AH2453" s="75"/>
      <c r="AI2453" s="75"/>
      <c r="AJ2453" s="82">
        <f>MIN(AI2457:AI2463)</f>
        <v>0</v>
      </c>
      <c r="AK2453" s="83"/>
      <c r="AL2453" s="83"/>
      <c r="AM2453" s="75"/>
      <c r="AN2453" s="75"/>
      <c r="AO2453" s="75"/>
      <c r="AP2453" s="75"/>
      <c r="AQ2453" s="75"/>
      <c r="AR2453" s="75"/>
      <c r="AS2453" s="75"/>
      <c r="AT2453" s="75"/>
      <c r="AU2453" s="75"/>
      <c r="AV2453" s="75"/>
      <c r="AW2453" s="82">
        <f>MIN(AV2457:AV2463)</f>
        <v>100</v>
      </c>
      <c r="AX2453" s="83"/>
      <c r="AY2453" s="83"/>
      <c r="AZ2453" s="79"/>
      <c r="BA2453" s="80"/>
      <c r="BB2453" s="71"/>
      <c r="BC2453" s="95"/>
      <c r="BD2453" s="41">
        <v>4</v>
      </c>
      <c r="BE2453" s="52">
        <v>46</v>
      </c>
      <c r="BF2453" s="103">
        <v>4615</v>
      </c>
      <c r="BG2453" s="278" t="s">
        <v>48</v>
      </c>
    </row>
    <row r="2454" spans="1:59" s="63" customFormat="1" ht="12.75" x14ac:dyDescent="0.2">
      <c r="A2454" s="196">
        <v>4</v>
      </c>
      <c r="B2454" s="197" t="s">
        <v>422</v>
      </c>
      <c r="C2454" s="208">
        <v>46</v>
      </c>
      <c r="D2454" s="209" t="s">
        <v>867</v>
      </c>
      <c r="E2454" s="212">
        <v>4615</v>
      </c>
      <c r="F2454" s="213" t="s">
        <v>884</v>
      </c>
      <c r="G2454" s="231"/>
      <c r="H2454" s="81" t="s">
        <v>49</v>
      </c>
      <c r="I2454" s="223"/>
      <c r="J2454" s="73"/>
      <c r="K2454" s="73"/>
      <c r="L2454" s="73"/>
      <c r="M2454" s="74"/>
      <c r="N2454" s="247"/>
      <c r="O2454" s="306"/>
      <c r="P2454" s="105"/>
      <c r="Q2454" s="75"/>
      <c r="R2454" s="75"/>
      <c r="S2454" s="75"/>
      <c r="T2454" s="75"/>
      <c r="U2454" s="75"/>
      <c r="V2454" s="75"/>
      <c r="W2454" s="75"/>
      <c r="X2454" s="75"/>
      <c r="Y2454" s="84">
        <f>IF(ISNUMBER(AVERAGE(X2457:X2463)),AVERAGE(X2457:X2463),0)</f>
        <v>19285.714285714286</v>
      </c>
      <c r="Z2454" s="83"/>
      <c r="AA2454" s="83"/>
      <c r="AB2454" s="75"/>
      <c r="AC2454" s="75"/>
      <c r="AD2454" s="75"/>
      <c r="AE2454" s="75"/>
      <c r="AF2454" s="75"/>
      <c r="AG2454" s="75"/>
      <c r="AH2454" s="75"/>
      <c r="AI2454" s="75"/>
      <c r="AJ2454" s="84">
        <f>IF(ISNUMBER(AVERAGE(AI2457:AI2463)),AVERAGE(AI2457:AI2463),0)</f>
        <v>0</v>
      </c>
      <c r="AK2454" s="83"/>
      <c r="AL2454" s="83"/>
      <c r="AM2454" s="75"/>
      <c r="AN2454" s="75"/>
      <c r="AO2454" s="75"/>
      <c r="AP2454" s="75"/>
      <c r="AQ2454" s="75"/>
      <c r="AR2454" s="75"/>
      <c r="AS2454" s="75"/>
      <c r="AT2454" s="75"/>
      <c r="AU2454" s="75"/>
      <c r="AV2454" s="75"/>
      <c r="AW2454" s="84">
        <f>IF(ISNUMBER(AVERAGE(AV2457:AV2463)),AVERAGE(AV2457:AV2463),0)</f>
        <v>228.57142857142858</v>
      </c>
      <c r="AX2454" s="83"/>
      <c r="AY2454" s="83"/>
      <c r="AZ2454" s="79"/>
      <c r="BA2454" s="80"/>
      <c r="BB2454" s="71"/>
      <c r="BC2454" s="95"/>
      <c r="BD2454" s="41">
        <v>4</v>
      </c>
      <c r="BE2454" s="52">
        <v>46</v>
      </c>
      <c r="BF2454" s="103">
        <v>4615</v>
      </c>
      <c r="BG2454" s="278" t="s">
        <v>49</v>
      </c>
    </row>
    <row r="2455" spans="1:59" s="63" customFormat="1" ht="12.75" x14ac:dyDescent="0.2">
      <c r="A2455" s="196">
        <v>4</v>
      </c>
      <c r="B2455" s="197" t="s">
        <v>422</v>
      </c>
      <c r="C2455" s="208">
        <v>46</v>
      </c>
      <c r="D2455" s="209" t="s">
        <v>867</v>
      </c>
      <c r="E2455" s="212">
        <v>4615</v>
      </c>
      <c r="F2455" s="213" t="s">
        <v>884</v>
      </c>
      <c r="G2455" s="231"/>
      <c r="H2455" s="81" t="s">
        <v>50</v>
      </c>
      <c r="I2455" s="223"/>
      <c r="J2455" s="73"/>
      <c r="K2455" s="73"/>
      <c r="L2455" s="73"/>
      <c r="M2455" s="74"/>
      <c r="N2455" s="247"/>
      <c r="O2455" s="306"/>
      <c r="P2455" s="105"/>
      <c r="Q2455" s="75"/>
      <c r="R2455" s="75"/>
      <c r="S2455" s="75"/>
      <c r="T2455" s="75"/>
      <c r="U2455" s="75"/>
      <c r="V2455" s="75"/>
      <c r="W2455" s="75"/>
      <c r="X2455" s="75"/>
      <c r="Y2455" s="84">
        <f>MAX(X2457:X2463)</f>
        <v>25000</v>
      </c>
      <c r="Z2455" s="83"/>
      <c r="AA2455" s="83"/>
      <c r="AB2455" s="75"/>
      <c r="AC2455" s="75"/>
      <c r="AD2455" s="75"/>
      <c r="AE2455" s="75"/>
      <c r="AF2455" s="75"/>
      <c r="AG2455" s="75"/>
      <c r="AH2455" s="75"/>
      <c r="AI2455" s="75"/>
      <c r="AJ2455" s="84">
        <f>MAX(AI2457:AI2463)</f>
        <v>0</v>
      </c>
      <c r="AK2455" s="83"/>
      <c r="AL2455" s="83"/>
      <c r="AM2455" s="75"/>
      <c r="AN2455" s="75"/>
      <c r="AO2455" s="75"/>
      <c r="AP2455" s="75"/>
      <c r="AQ2455" s="75"/>
      <c r="AR2455" s="75"/>
      <c r="AS2455" s="75"/>
      <c r="AT2455" s="75"/>
      <c r="AU2455" s="75"/>
      <c r="AV2455" s="75"/>
      <c r="AW2455" s="84">
        <f>MAX(AV2457:AV2463)</f>
        <v>1000</v>
      </c>
      <c r="AX2455" s="83"/>
      <c r="AY2455" s="83"/>
      <c r="AZ2455" s="79"/>
      <c r="BA2455" s="80"/>
      <c r="BB2455" s="71"/>
      <c r="BC2455" s="95"/>
      <c r="BD2455" s="41">
        <v>4</v>
      </c>
      <c r="BE2455" s="52">
        <v>46</v>
      </c>
      <c r="BF2455" s="103">
        <v>4615</v>
      </c>
      <c r="BG2455" s="278" t="s">
        <v>50</v>
      </c>
    </row>
    <row r="2456" spans="1:59" s="63" customFormat="1" ht="12.75" x14ac:dyDescent="0.2">
      <c r="A2456" s="196">
        <v>4</v>
      </c>
      <c r="B2456" s="197" t="s">
        <v>422</v>
      </c>
      <c r="C2456" s="208">
        <v>46</v>
      </c>
      <c r="D2456" s="209" t="s">
        <v>867</v>
      </c>
      <c r="E2456" s="212">
        <v>4615</v>
      </c>
      <c r="F2456" s="213" t="s">
        <v>884</v>
      </c>
      <c r="G2456" s="231"/>
      <c r="H2456" s="85" t="s">
        <v>51</v>
      </c>
      <c r="I2456" s="223"/>
      <c r="J2456" s="73"/>
      <c r="K2456" s="73"/>
      <c r="L2456" s="73"/>
      <c r="M2456" s="74"/>
      <c r="N2456" s="248">
        <f>SUM(N2457:N2463)</f>
        <v>7</v>
      </c>
      <c r="O2456" s="293">
        <f>SUM(O2457:O2463)</f>
        <v>0.99999999999999978</v>
      </c>
      <c r="P2456" s="292"/>
      <c r="Q2456" s="87"/>
      <c r="R2456" s="87"/>
      <c r="S2456" s="87"/>
      <c r="T2456" s="87"/>
      <c r="U2456" s="87"/>
      <c r="V2456" s="87"/>
      <c r="W2456" s="87"/>
      <c r="X2456" s="87"/>
      <c r="Y2456" s="88"/>
      <c r="Z2456" s="119">
        <f>SUM(Z2457:Z2463)</f>
        <v>19285.714285714283</v>
      </c>
      <c r="AA2456" s="120"/>
      <c r="AB2456" s="111"/>
      <c r="AC2456" s="111"/>
      <c r="AD2456" s="111"/>
      <c r="AE2456" s="111"/>
      <c r="AF2456" s="111"/>
      <c r="AG2456" s="111"/>
      <c r="AH2456" s="111"/>
      <c r="AI2456" s="111"/>
      <c r="AJ2456" s="120"/>
      <c r="AK2456" s="119">
        <f>SUM(AK2457:AK2463)</f>
        <v>0</v>
      </c>
      <c r="AL2456" s="120"/>
      <c r="AM2456" s="111"/>
      <c r="AN2456" s="111"/>
      <c r="AO2456" s="111"/>
      <c r="AP2456" s="111"/>
      <c r="AQ2456" s="111"/>
      <c r="AR2456" s="111"/>
      <c r="AS2456" s="111"/>
      <c r="AT2456" s="111"/>
      <c r="AU2456" s="111"/>
      <c r="AV2456" s="111"/>
      <c r="AW2456" s="120"/>
      <c r="AX2456" s="119">
        <f>SUM(AX2457:AX2463)</f>
        <v>228.57142857142853</v>
      </c>
      <c r="AY2456" s="88"/>
      <c r="AZ2456" s="79"/>
      <c r="BA2456" s="80"/>
      <c r="BB2456" s="71"/>
      <c r="BC2456" s="95"/>
      <c r="BD2456" s="41">
        <v>4</v>
      </c>
      <c r="BE2456" s="52">
        <v>46</v>
      </c>
      <c r="BF2456" s="103">
        <v>4615</v>
      </c>
      <c r="BG2456" s="279" t="s">
        <v>51</v>
      </c>
    </row>
    <row r="2457" spans="1:59" s="63" customFormat="1" ht="12.75" x14ac:dyDescent="0.2">
      <c r="A2457" s="196">
        <v>4</v>
      </c>
      <c r="B2457" s="197" t="s">
        <v>422</v>
      </c>
      <c r="C2457" s="208">
        <v>46</v>
      </c>
      <c r="D2457" s="209" t="s">
        <v>867</v>
      </c>
      <c r="E2457" s="212">
        <v>4615</v>
      </c>
      <c r="F2457" s="213" t="s">
        <v>884</v>
      </c>
      <c r="G2457" s="231"/>
      <c r="H2457" s="89" t="s">
        <v>52</v>
      </c>
      <c r="I2457" s="90" t="s">
        <v>869</v>
      </c>
      <c r="J2457" s="90"/>
      <c r="K2457" s="90" t="s">
        <v>64</v>
      </c>
      <c r="L2457" s="90" t="s">
        <v>870</v>
      </c>
      <c r="M2457" s="91"/>
      <c r="N2457" s="312">
        <v>1</v>
      </c>
      <c r="O2457" s="313">
        <f>N2457/N$2456</f>
        <v>0.14285714285714285</v>
      </c>
      <c r="P2457" s="104"/>
      <c r="Q2457" s="92"/>
      <c r="R2457" s="92"/>
      <c r="S2457" s="92"/>
      <c r="T2457" s="92"/>
      <c r="U2457" s="92"/>
      <c r="V2457" s="92"/>
      <c r="W2457" s="92"/>
      <c r="X2457" s="109">
        <f t="shared" ref="X2457:X2463" si="335">P2457*P$7+Q2457*Q$7+R2457*R$7+S2457*S$7+T2457*T$7+U2457*U$7+V2457*V$7+W2457*W$7</f>
        <v>0</v>
      </c>
      <c r="Y2457" s="83"/>
      <c r="Z2457" s="110">
        <f t="shared" ref="Z2457:Z2463" si="336">X2457*$O2457</f>
        <v>0</v>
      </c>
      <c r="AA2457" s="111"/>
      <c r="AB2457" s="92"/>
      <c r="AC2457" s="92"/>
      <c r="AD2457" s="92"/>
      <c r="AE2457" s="92"/>
      <c r="AF2457" s="92"/>
      <c r="AG2457" s="92"/>
      <c r="AH2457" s="92"/>
      <c r="AI2457" s="109">
        <f t="shared" ref="AI2457:AI2463" si="337">AB2457*AB$7+AC2457*AC$7+AD2457*AD$7+AE2457*AE$7+AF2457*AF$7+AG2457*AG$7+AH2457*AH$7</f>
        <v>0</v>
      </c>
      <c r="AJ2457" s="83"/>
      <c r="AK2457" s="110">
        <f t="shared" ref="AK2457:AK2463" si="338">AI2457*$O2457</f>
        <v>0</v>
      </c>
      <c r="AL2457" s="111"/>
      <c r="AM2457" s="92"/>
      <c r="AN2457" s="92"/>
      <c r="AO2457" s="92"/>
      <c r="AP2457" s="92"/>
      <c r="AQ2457" s="92"/>
      <c r="AR2457" s="92"/>
      <c r="AS2457" s="92">
        <v>1</v>
      </c>
      <c r="AT2457" s="92"/>
      <c r="AU2457" s="92"/>
      <c r="AV2457" s="109">
        <f t="shared" ref="AV2457:AV2463" si="339">AM2457*AM$7+AN2457*AN$7+AO2457*AO$7+AP2457*AP$7+AQ2457*AQ$7+AR2457*AR$7+AS2457*AS$7+AT2457*AT$7+AU2457*AU$7</f>
        <v>1000</v>
      </c>
      <c r="AW2457" s="75"/>
      <c r="AX2457" s="110">
        <f t="shared" ref="AX2457:AX2463" si="340">AV2457*$O2457</f>
        <v>142.85714285714286</v>
      </c>
      <c r="AY2457" s="111"/>
      <c r="AZ2457" s="93"/>
      <c r="BA2457" s="94" t="s">
        <v>554</v>
      </c>
      <c r="BB2457" s="71"/>
      <c r="BC2457" s="95"/>
      <c r="BD2457" s="41">
        <v>4</v>
      </c>
      <c r="BE2457" s="52">
        <v>46</v>
      </c>
      <c r="BF2457" s="103">
        <v>4615</v>
      </c>
      <c r="BG2457" s="280" t="s">
        <v>52</v>
      </c>
    </row>
    <row r="2458" spans="1:59" s="63" customFormat="1" ht="12.75" x14ac:dyDescent="0.2">
      <c r="A2458" s="196">
        <v>4</v>
      </c>
      <c r="B2458" s="197" t="s">
        <v>422</v>
      </c>
      <c r="C2458" s="208">
        <v>46</v>
      </c>
      <c r="D2458" s="209" t="s">
        <v>867</v>
      </c>
      <c r="E2458" s="212">
        <v>4615</v>
      </c>
      <c r="F2458" s="213" t="s">
        <v>884</v>
      </c>
      <c r="G2458" s="231"/>
      <c r="H2458" s="89"/>
      <c r="I2458" s="90" t="s">
        <v>885</v>
      </c>
      <c r="J2458" s="90"/>
      <c r="K2458" s="90" t="s">
        <v>73</v>
      </c>
      <c r="L2458" s="90" t="s">
        <v>95</v>
      </c>
      <c r="M2458" s="91"/>
      <c r="N2458" s="312">
        <v>1</v>
      </c>
      <c r="O2458" s="313">
        <f t="shared" ref="O2458:O2463" si="341">N2458/N$2456</f>
        <v>0.14285714285714285</v>
      </c>
      <c r="P2458" s="104"/>
      <c r="Q2458" s="92"/>
      <c r="R2458" s="92"/>
      <c r="S2458" s="92"/>
      <c r="T2458" s="92"/>
      <c r="U2458" s="92"/>
      <c r="V2458" s="92"/>
      <c r="W2458" s="92">
        <v>1</v>
      </c>
      <c r="X2458" s="109">
        <f t="shared" si="335"/>
        <v>25000</v>
      </c>
      <c r="Y2458" s="83"/>
      <c r="Z2458" s="110">
        <f t="shared" si="336"/>
        <v>3571.4285714285711</v>
      </c>
      <c r="AA2458" s="111"/>
      <c r="AB2458" s="92"/>
      <c r="AC2458" s="92"/>
      <c r="AD2458" s="92"/>
      <c r="AE2458" s="92"/>
      <c r="AF2458" s="92"/>
      <c r="AG2458" s="92"/>
      <c r="AH2458" s="92"/>
      <c r="AI2458" s="109">
        <f t="shared" si="337"/>
        <v>0</v>
      </c>
      <c r="AJ2458" s="83"/>
      <c r="AK2458" s="110">
        <f t="shared" si="338"/>
        <v>0</v>
      </c>
      <c r="AL2458" s="111"/>
      <c r="AM2458" s="92"/>
      <c r="AN2458" s="92"/>
      <c r="AO2458" s="92"/>
      <c r="AP2458" s="92">
        <v>1</v>
      </c>
      <c r="AQ2458" s="92"/>
      <c r="AR2458" s="92"/>
      <c r="AS2458" s="92"/>
      <c r="AT2458" s="92"/>
      <c r="AU2458" s="92"/>
      <c r="AV2458" s="109">
        <f t="shared" si="339"/>
        <v>100</v>
      </c>
      <c r="AW2458" s="75"/>
      <c r="AX2458" s="110">
        <f t="shared" si="340"/>
        <v>14.285714285714285</v>
      </c>
      <c r="AY2458" s="111"/>
      <c r="AZ2458" s="93"/>
      <c r="BA2458" s="94" t="s">
        <v>554</v>
      </c>
      <c r="BB2458" s="71"/>
      <c r="BC2458" s="95"/>
      <c r="BD2458" s="41">
        <v>4</v>
      </c>
      <c r="BE2458" s="52">
        <v>46</v>
      </c>
      <c r="BF2458" s="103">
        <v>4615</v>
      </c>
      <c r="BG2458" s="280" t="s">
        <v>52</v>
      </c>
    </row>
    <row r="2459" spans="1:59" s="63" customFormat="1" ht="12.75" x14ac:dyDescent="0.2">
      <c r="A2459" s="196">
        <v>4</v>
      </c>
      <c r="B2459" s="197" t="s">
        <v>422</v>
      </c>
      <c r="C2459" s="208">
        <v>46</v>
      </c>
      <c r="D2459" s="209" t="s">
        <v>867</v>
      </c>
      <c r="E2459" s="212">
        <v>4615</v>
      </c>
      <c r="F2459" s="213" t="s">
        <v>884</v>
      </c>
      <c r="G2459" s="231"/>
      <c r="H2459" s="89"/>
      <c r="I2459" s="90" t="s">
        <v>883</v>
      </c>
      <c r="J2459" s="90"/>
      <c r="K2459" s="90" t="s">
        <v>73</v>
      </c>
      <c r="L2459" s="90" t="s">
        <v>69</v>
      </c>
      <c r="M2459" s="91"/>
      <c r="N2459" s="312">
        <v>1</v>
      </c>
      <c r="O2459" s="313">
        <f t="shared" si="341"/>
        <v>0.14285714285714285</v>
      </c>
      <c r="P2459" s="104"/>
      <c r="Q2459" s="92"/>
      <c r="R2459" s="92"/>
      <c r="S2459" s="92"/>
      <c r="T2459" s="92"/>
      <c r="U2459" s="92"/>
      <c r="V2459" s="92"/>
      <c r="W2459" s="92">
        <v>1</v>
      </c>
      <c r="X2459" s="109">
        <f t="shared" si="335"/>
        <v>25000</v>
      </c>
      <c r="Y2459" s="83"/>
      <c r="Z2459" s="110">
        <f t="shared" si="336"/>
        <v>3571.4285714285711</v>
      </c>
      <c r="AA2459" s="111"/>
      <c r="AB2459" s="92"/>
      <c r="AC2459" s="92"/>
      <c r="AD2459" s="92"/>
      <c r="AE2459" s="92"/>
      <c r="AF2459" s="92"/>
      <c r="AG2459" s="92"/>
      <c r="AH2459" s="92"/>
      <c r="AI2459" s="109">
        <f t="shared" si="337"/>
        <v>0</v>
      </c>
      <c r="AJ2459" s="83"/>
      <c r="AK2459" s="110">
        <f t="shared" si="338"/>
        <v>0</v>
      </c>
      <c r="AL2459" s="111"/>
      <c r="AM2459" s="92"/>
      <c r="AN2459" s="92"/>
      <c r="AO2459" s="92"/>
      <c r="AP2459" s="92">
        <v>1</v>
      </c>
      <c r="AQ2459" s="92"/>
      <c r="AR2459" s="92"/>
      <c r="AS2459" s="92"/>
      <c r="AT2459" s="92"/>
      <c r="AU2459" s="92"/>
      <c r="AV2459" s="109">
        <f t="shared" si="339"/>
        <v>100</v>
      </c>
      <c r="AW2459" s="75"/>
      <c r="AX2459" s="110">
        <f t="shared" si="340"/>
        <v>14.285714285714285</v>
      </c>
      <c r="AY2459" s="111"/>
      <c r="AZ2459" s="93"/>
      <c r="BA2459" s="94" t="s">
        <v>554</v>
      </c>
      <c r="BB2459" s="71"/>
      <c r="BC2459" s="95"/>
      <c r="BD2459" s="41">
        <v>4</v>
      </c>
      <c r="BE2459" s="52">
        <v>46</v>
      </c>
      <c r="BF2459" s="103">
        <v>4615</v>
      </c>
      <c r="BG2459" s="280" t="s">
        <v>52</v>
      </c>
    </row>
    <row r="2460" spans="1:59" s="63" customFormat="1" ht="12.75" x14ac:dyDescent="0.2">
      <c r="A2460" s="196">
        <v>4</v>
      </c>
      <c r="B2460" s="197" t="s">
        <v>422</v>
      </c>
      <c r="C2460" s="208">
        <v>46</v>
      </c>
      <c r="D2460" s="209" t="s">
        <v>867</v>
      </c>
      <c r="E2460" s="212">
        <v>4615</v>
      </c>
      <c r="F2460" s="213" t="s">
        <v>884</v>
      </c>
      <c r="G2460" s="231"/>
      <c r="H2460" s="89"/>
      <c r="I2460" s="90" t="s">
        <v>886</v>
      </c>
      <c r="J2460" s="90"/>
      <c r="K2460" s="90" t="s">
        <v>73</v>
      </c>
      <c r="L2460" s="90" t="s">
        <v>95</v>
      </c>
      <c r="M2460" s="91"/>
      <c r="N2460" s="312">
        <v>1</v>
      </c>
      <c r="O2460" s="313">
        <f t="shared" si="341"/>
        <v>0.14285714285714285</v>
      </c>
      <c r="P2460" s="104"/>
      <c r="Q2460" s="92"/>
      <c r="R2460" s="92"/>
      <c r="S2460" s="92"/>
      <c r="T2460" s="92"/>
      <c r="U2460" s="92"/>
      <c r="V2460" s="92"/>
      <c r="W2460" s="92">
        <v>1</v>
      </c>
      <c r="X2460" s="109">
        <f t="shared" si="335"/>
        <v>25000</v>
      </c>
      <c r="Y2460" s="83"/>
      <c r="Z2460" s="110">
        <f t="shared" si="336"/>
        <v>3571.4285714285711</v>
      </c>
      <c r="AA2460" s="111"/>
      <c r="AB2460" s="92"/>
      <c r="AC2460" s="92"/>
      <c r="AD2460" s="92"/>
      <c r="AE2460" s="92"/>
      <c r="AF2460" s="92"/>
      <c r="AG2460" s="92"/>
      <c r="AH2460" s="92"/>
      <c r="AI2460" s="109">
        <f t="shared" si="337"/>
        <v>0</v>
      </c>
      <c r="AJ2460" s="83"/>
      <c r="AK2460" s="110">
        <f t="shared" si="338"/>
        <v>0</v>
      </c>
      <c r="AL2460" s="111"/>
      <c r="AM2460" s="92"/>
      <c r="AN2460" s="92"/>
      <c r="AO2460" s="92"/>
      <c r="AP2460" s="92">
        <v>1</v>
      </c>
      <c r="AQ2460" s="92"/>
      <c r="AR2460" s="92"/>
      <c r="AS2460" s="92"/>
      <c r="AT2460" s="92"/>
      <c r="AU2460" s="92"/>
      <c r="AV2460" s="109">
        <f t="shared" si="339"/>
        <v>100</v>
      </c>
      <c r="AW2460" s="75"/>
      <c r="AX2460" s="110">
        <f t="shared" si="340"/>
        <v>14.285714285714285</v>
      </c>
      <c r="AY2460" s="111"/>
      <c r="AZ2460" s="93"/>
      <c r="BA2460" s="94" t="s">
        <v>554</v>
      </c>
      <c r="BB2460" s="71"/>
      <c r="BC2460" s="95"/>
      <c r="BD2460" s="41">
        <v>4</v>
      </c>
      <c r="BE2460" s="52">
        <v>46</v>
      </c>
      <c r="BF2460" s="103">
        <v>4615</v>
      </c>
      <c r="BG2460" s="280" t="s">
        <v>52</v>
      </c>
    </row>
    <row r="2461" spans="1:59" s="63" customFormat="1" ht="12.75" x14ac:dyDescent="0.2">
      <c r="A2461" s="196">
        <v>4</v>
      </c>
      <c r="B2461" s="197" t="s">
        <v>422</v>
      </c>
      <c r="C2461" s="208">
        <v>46</v>
      </c>
      <c r="D2461" s="209" t="s">
        <v>867</v>
      </c>
      <c r="E2461" s="212">
        <v>4615</v>
      </c>
      <c r="F2461" s="213" t="s">
        <v>884</v>
      </c>
      <c r="G2461" s="231"/>
      <c r="H2461" s="89"/>
      <c r="I2461" s="90" t="s">
        <v>874</v>
      </c>
      <c r="J2461" s="90"/>
      <c r="K2461" s="90" t="s">
        <v>511</v>
      </c>
      <c r="L2461" s="90"/>
      <c r="M2461" s="91"/>
      <c r="N2461" s="312">
        <v>1</v>
      </c>
      <c r="O2461" s="313">
        <f t="shared" si="341"/>
        <v>0.14285714285714285</v>
      </c>
      <c r="P2461" s="104"/>
      <c r="Q2461" s="92"/>
      <c r="R2461" s="92"/>
      <c r="S2461" s="92"/>
      <c r="T2461" s="92"/>
      <c r="U2461" s="92"/>
      <c r="V2461" s="92"/>
      <c r="W2461" s="92">
        <v>1</v>
      </c>
      <c r="X2461" s="109">
        <f t="shared" si="335"/>
        <v>25000</v>
      </c>
      <c r="Y2461" s="83"/>
      <c r="Z2461" s="110">
        <f t="shared" si="336"/>
        <v>3571.4285714285711</v>
      </c>
      <c r="AA2461" s="111"/>
      <c r="AB2461" s="92"/>
      <c r="AC2461" s="92"/>
      <c r="AD2461" s="92"/>
      <c r="AE2461" s="92"/>
      <c r="AF2461" s="92"/>
      <c r="AG2461" s="92"/>
      <c r="AH2461" s="92"/>
      <c r="AI2461" s="109">
        <f t="shared" si="337"/>
        <v>0</v>
      </c>
      <c r="AJ2461" s="83"/>
      <c r="AK2461" s="110">
        <f t="shared" si="338"/>
        <v>0</v>
      </c>
      <c r="AL2461" s="111"/>
      <c r="AM2461" s="92"/>
      <c r="AN2461" s="92"/>
      <c r="AO2461" s="92"/>
      <c r="AP2461" s="92">
        <v>1</v>
      </c>
      <c r="AQ2461" s="92"/>
      <c r="AR2461" s="92"/>
      <c r="AS2461" s="92"/>
      <c r="AT2461" s="92"/>
      <c r="AU2461" s="92"/>
      <c r="AV2461" s="109">
        <f t="shared" si="339"/>
        <v>100</v>
      </c>
      <c r="AW2461" s="75"/>
      <c r="AX2461" s="110">
        <f t="shared" si="340"/>
        <v>14.285714285714285</v>
      </c>
      <c r="AY2461" s="111"/>
      <c r="AZ2461" s="93"/>
      <c r="BA2461" s="94" t="s">
        <v>554</v>
      </c>
      <c r="BB2461" s="71"/>
      <c r="BC2461" s="95"/>
      <c r="BD2461" s="41">
        <v>4</v>
      </c>
      <c r="BE2461" s="52">
        <v>46</v>
      </c>
      <c r="BF2461" s="103">
        <v>4615</v>
      </c>
      <c r="BG2461" s="280" t="s">
        <v>52</v>
      </c>
    </row>
    <row r="2462" spans="1:59" s="63" customFormat="1" ht="12.75" x14ac:dyDescent="0.2">
      <c r="A2462" s="196">
        <v>4</v>
      </c>
      <c r="B2462" s="197" t="s">
        <v>422</v>
      </c>
      <c r="C2462" s="208">
        <v>46</v>
      </c>
      <c r="D2462" s="209" t="s">
        <v>867</v>
      </c>
      <c r="E2462" s="212">
        <v>4615</v>
      </c>
      <c r="F2462" s="213" t="s">
        <v>884</v>
      </c>
      <c r="G2462" s="231"/>
      <c r="H2462" s="89"/>
      <c r="I2462" s="90" t="s">
        <v>887</v>
      </c>
      <c r="J2462" s="90"/>
      <c r="K2462" s="90" t="s">
        <v>129</v>
      </c>
      <c r="L2462" s="90"/>
      <c r="M2462" s="91"/>
      <c r="N2462" s="312">
        <v>1</v>
      </c>
      <c r="O2462" s="313">
        <f t="shared" si="341"/>
        <v>0.14285714285714285</v>
      </c>
      <c r="P2462" s="104"/>
      <c r="Q2462" s="92"/>
      <c r="R2462" s="92"/>
      <c r="S2462" s="92"/>
      <c r="T2462" s="92"/>
      <c r="U2462" s="92"/>
      <c r="V2462" s="92"/>
      <c r="W2462" s="92">
        <v>1</v>
      </c>
      <c r="X2462" s="109">
        <f t="shared" si="335"/>
        <v>25000</v>
      </c>
      <c r="Y2462" s="83"/>
      <c r="Z2462" s="110">
        <f t="shared" si="336"/>
        <v>3571.4285714285711</v>
      </c>
      <c r="AA2462" s="111"/>
      <c r="AB2462" s="92"/>
      <c r="AC2462" s="92"/>
      <c r="AD2462" s="92"/>
      <c r="AE2462" s="92"/>
      <c r="AF2462" s="92"/>
      <c r="AG2462" s="92"/>
      <c r="AH2462" s="92"/>
      <c r="AI2462" s="109">
        <f t="shared" si="337"/>
        <v>0</v>
      </c>
      <c r="AJ2462" s="83"/>
      <c r="AK2462" s="110">
        <f t="shared" si="338"/>
        <v>0</v>
      </c>
      <c r="AL2462" s="111"/>
      <c r="AM2462" s="92"/>
      <c r="AN2462" s="92"/>
      <c r="AO2462" s="92"/>
      <c r="AP2462" s="92">
        <v>1</v>
      </c>
      <c r="AQ2462" s="92"/>
      <c r="AR2462" s="92"/>
      <c r="AS2462" s="92"/>
      <c r="AT2462" s="92"/>
      <c r="AU2462" s="92"/>
      <c r="AV2462" s="109">
        <f t="shared" si="339"/>
        <v>100</v>
      </c>
      <c r="AW2462" s="75"/>
      <c r="AX2462" s="110">
        <f t="shared" si="340"/>
        <v>14.285714285714285</v>
      </c>
      <c r="AY2462" s="111"/>
      <c r="AZ2462" s="93"/>
      <c r="BA2462" s="94" t="s">
        <v>554</v>
      </c>
      <c r="BB2462" s="71"/>
      <c r="BC2462" s="95"/>
      <c r="BD2462" s="41">
        <v>4</v>
      </c>
      <c r="BE2462" s="52">
        <v>46</v>
      </c>
      <c r="BF2462" s="103">
        <v>4615</v>
      </c>
      <c r="BG2462" s="280" t="s">
        <v>52</v>
      </c>
    </row>
    <row r="2463" spans="1:59" s="63" customFormat="1" ht="12.75" x14ac:dyDescent="0.2">
      <c r="A2463" s="196">
        <v>4</v>
      </c>
      <c r="B2463" s="197" t="s">
        <v>422</v>
      </c>
      <c r="C2463" s="208">
        <v>46</v>
      </c>
      <c r="D2463" s="209" t="s">
        <v>867</v>
      </c>
      <c r="E2463" s="212">
        <v>4615</v>
      </c>
      <c r="F2463" s="213" t="s">
        <v>884</v>
      </c>
      <c r="G2463" s="231"/>
      <c r="H2463" s="89"/>
      <c r="I2463" s="90" t="s">
        <v>888</v>
      </c>
      <c r="J2463" s="90"/>
      <c r="K2463" s="90" t="s">
        <v>126</v>
      </c>
      <c r="L2463" s="90"/>
      <c r="M2463" s="91"/>
      <c r="N2463" s="312">
        <v>1</v>
      </c>
      <c r="O2463" s="313">
        <f t="shared" si="341"/>
        <v>0.14285714285714285</v>
      </c>
      <c r="P2463" s="104"/>
      <c r="Q2463" s="92"/>
      <c r="R2463" s="92"/>
      <c r="S2463" s="92"/>
      <c r="T2463" s="92"/>
      <c r="U2463" s="92"/>
      <c r="V2463" s="92">
        <v>1</v>
      </c>
      <c r="W2463" s="92"/>
      <c r="X2463" s="109">
        <f t="shared" si="335"/>
        <v>10000</v>
      </c>
      <c r="Y2463" s="83"/>
      <c r="Z2463" s="110">
        <f t="shared" si="336"/>
        <v>1428.5714285714284</v>
      </c>
      <c r="AA2463" s="111"/>
      <c r="AB2463" s="92"/>
      <c r="AC2463" s="92"/>
      <c r="AD2463" s="92"/>
      <c r="AE2463" s="92"/>
      <c r="AF2463" s="92"/>
      <c r="AG2463" s="92"/>
      <c r="AH2463" s="92"/>
      <c r="AI2463" s="109">
        <f t="shared" si="337"/>
        <v>0</v>
      </c>
      <c r="AJ2463" s="83"/>
      <c r="AK2463" s="110">
        <f t="shared" si="338"/>
        <v>0</v>
      </c>
      <c r="AL2463" s="111"/>
      <c r="AM2463" s="92"/>
      <c r="AN2463" s="92"/>
      <c r="AO2463" s="92"/>
      <c r="AP2463" s="92">
        <v>1</v>
      </c>
      <c r="AQ2463" s="92"/>
      <c r="AR2463" s="92"/>
      <c r="AS2463" s="92"/>
      <c r="AT2463" s="92"/>
      <c r="AU2463" s="92"/>
      <c r="AV2463" s="109">
        <f t="shared" si="339"/>
        <v>100</v>
      </c>
      <c r="AW2463" s="75"/>
      <c r="AX2463" s="110">
        <f t="shared" si="340"/>
        <v>14.285714285714285</v>
      </c>
      <c r="AY2463" s="111"/>
      <c r="AZ2463" s="93"/>
      <c r="BA2463" s="94" t="s">
        <v>554</v>
      </c>
      <c r="BB2463" s="71"/>
      <c r="BC2463" s="95"/>
      <c r="BD2463" s="41">
        <v>4</v>
      </c>
      <c r="BE2463" s="52">
        <v>46</v>
      </c>
      <c r="BF2463" s="103">
        <v>4615</v>
      </c>
      <c r="BG2463" s="280" t="s">
        <v>52</v>
      </c>
    </row>
    <row r="2464" spans="1:59" s="63" customFormat="1" ht="12.75" x14ac:dyDescent="0.2">
      <c r="A2464" s="196">
        <v>4</v>
      </c>
      <c r="B2464" s="197" t="s">
        <v>422</v>
      </c>
      <c r="C2464" s="208">
        <v>46</v>
      </c>
      <c r="D2464" s="209" t="s">
        <v>867</v>
      </c>
      <c r="E2464" s="212">
        <v>4615</v>
      </c>
      <c r="F2464" s="213" t="s">
        <v>884</v>
      </c>
      <c r="G2464" s="231"/>
      <c r="H2464" s="65"/>
      <c r="I2464" s="222"/>
      <c r="J2464" s="66"/>
      <c r="K2464" s="66"/>
      <c r="L2464" s="66"/>
      <c r="M2464" s="64"/>
      <c r="N2464" s="304"/>
      <c r="O2464" s="305"/>
      <c r="P2464" s="127"/>
      <c r="Q2464" s="67"/>
      <c r="R2464" s="67"/>
      <c r="S2464" s="67"/>
      <c r="T2464" s="67"/>
      <c r="U2464" s="67"/>
      <c r="V2464" s="67"/>
      <c r="W2464" s="67"/>
      <c r="X2464" s="67"/>
      <c r="Y2464" s="68"/>
      <c r="Z2464" s="68"/>
      <c r="AA2464" s="68"/>
      <c r="AB2464" s="67"/>
      <c r="AC2464" s="67"/>
      <c r="AD2464" s="67"/>
      <c r="AE2464" s="67"/>
      <c r="AF2464" s="67"/>
      <c r="AG2464" s="67"/>
      <c r="AH2464" s="67"/>
      <c r="AI2464" s="67"/>
      <c r="AJ2464" s="68"/>
      <c r="AK2464" s="68"/>
      <c r="AL2464" s="68"/>
      <c r="AM2464" s="67"/>
      <c r="AN2464" s="67"/>
      <c r="AO2464" s="67"/>
      <c r="AP2464" s="67"/>
      <c r="AQ2464" s="67"/>
      <c r="AR2464" s="67"/>
      <c r="AS2464" s="67"/>
      <c r="AT2464" s="67"/>
      <c r="AU2464" s="67"/>
      <c r="AV2464" s="67"/>
      <c r="AW2464" s="67"/>
      <c r="AX2464" s="68"/>
      <c r="AY2464" s="68"/>
      <c r="AZ2464" s="69"/>
      <c r="BA2464" s="70"/>
      <c r="BB2464" s="71"/>
      <c r="BC2464" s="95"/>
      <c r="BD2464" s="41">
        <v>4</v>
      </c>
      <c r="BE2464" s="52">
        <v>46</v>
      </c>
      <c r="BF2464" s="103">
        <v>4615</v>
      </c>
      <c r="BG2464" s="275"/>
    </row>
    <row r="2465" spans="1:59" s="63" customFormat="1" ht="12.75" x14ac:dyDescent="0.2">
      <c r="A2465" s="196">
        <v>4</v>
      </c>
      <c r="B2465" s="197" t="s">
        <v>422</v>
      </c>
      <c r="C2465" s="208">
        <v>46</v>
      </c>
      <c r="D2465" s="209" t="s">
        <v>867</v>
      </c>
      <c r="E2465" s="212">
        <v>4615</v>
      </c>
      <c r="F2465" s="213" t="s">
        <v>884</v>
      </c>
      <c r="G2465" s="232"/>
      <c r="H2465" s="97"/>
      <c r="I2465" s="224"/>
      <c r="J2465" s="98"/>
      <c r="K2465" s="98"/>
      <c r="L2465" s="98"/>
      <c r="M2465" s="96"/>
      <c r="N2465" s="307"/>
      <c r="O2465" s="246"/>
      <c r="P2465" s="124"/>
      <c r="Q2465" s="99"/>
      <c r="R2465" s="99"/>
      <c r="S2465" s="99"/>
      <c r="T2465" s="99"/>
      <c r="U2465" s="99"/>
      <c r="V2465" s="99"/>
      <c r="W2465" s="99"/>
      <c r="X2465" s="99"/>
      <c r="Y2465" s="100"/>
      <c r="Z2465" s="100"/>
      <c r="AA2465" s="100"/>
      <c r="AB2465" s="99"/>
      <c r="AC2465" s="99"/>
      <c r="AD2465" s="99"/>
      <c r="AE2465" s="99"/>
      <c r="AF2465" s="99"/>
      <c r="AG2465" s="99"/>
      <c r="AH2465" s="99"/>
      <c r="AI2465" s="99"/>
      <c r="AJ2465" s="100"/>
      <c r="AK2465" s="100"/>
      <c r="AL2465" s="100"/>
      <c r="AM2465" s="99"/>
      <c r="AN2465" s="99"/>
      <c r="AO2465" s="99"/>
      <c r="AP2465" s="99"/>
      <c r="AQ2465" s="99"/>
      <c r="AR2465" s="99"/>
      <c r="AS2465" s="99"/>
      <c r="AT2465" s="99"/>
      <c r="AU2465" s="99"/>
      <c r="AV2465" s="99"/>
      <c r="AW2465" s="99"/>
      <c r="AX2465" s="100"/>
      <c r="AY2465" s="100"/>
      <c r="AZ2465" s="101"/>
      <c r="BA2465" s="102"/>
      <c r="BB2465" s="95"/>
      <c r="BC2465" s="95"/>
      <c r="BD2465" s="41">
        <v>4</v>
      </c>
      <c r="BE2465" s="52">
        <v>46</v>
      </c>
      <c r="BF2465" s="103">
        <v>4615</v>
      </c>
      <c r="BG2465" s="277"/>
    </row>
    <row r="2466" spans="1:59" x14ac:dyDescent="0.25">
      <c r="A2466" s="196">
        <v>4</v>
      </c>
      <c r="B2466" s="197" t="s">
        <v>422</v>
      </c>
      <c r="C2466" s="208">
        <v>46</v>
      </c>
      <c r="D2466" s="209" t="s">
        <v>867</v>
      </c>
      <c r="E2466" s="210">
        <v>4621</v>
      </c>
      <c r="F2466" s="211" t="s">
        <v>889</v>
      </c>
      <c r="G2466" s="235"/>
      <c r="H2466" s="145"/>
      <c r="I2466" s="221"/>
      <c r="J2466" s="57"/>
      <c r="K2466" s="57"/>
      <c r="L2466" s="57"/>
      <c r="M2466" s="144"/>
      <c r="N2466" s="324"/>
      <c r="O2466" s="325"/>
      <c r="P2466" s="146"/>
      <c r="Q2466" s="146"/>
      <c r="R2466" s="146"/>
      <c r="S2466" s="146"/>
      <c r="T2466" s="146"/>
      <c r="U2466" s="146"/>
      <c r="V2466" s="146"/>
      <c r="W2466" s="146"/>
      <c r="X2466" s="146"/>
      <c r="Y2466" s="59"/>
      <c r="Z2466" s="123"/>
      <c r="AA2466" s="123"/>
      <c r="AB2466" s="146"/>
      <c r="AC2466" s="146"/>
      <c r="AD2466" s="146"/>
      <c r="AE2466" s="146"/>
      <c r="AF2466" s="146"/>
      <c r="AG2466" s="146"/>
      <c r="AH2466" s="146"/>
      <c r="AI2466" s="146"/>
      <c r="AJ2466" s="59"/>
      <c r="AK2466" s="123"/>
      <c r="AL2466" s="123"/>
      <c r="AM2466" s="146"/>
      <c r="AN2466" s="146"/>
      <c r="AO2466" s="146"/>
      <c r="AP2466" s="146"/>
      <c r="AQ2466" s="146"/>
      <c r="AR2466" s="146"/>
      <c r="AS2466" s="146"/>
      <c r="AT2466" s="146"/>
      <c r="AU2466" s="146"/>
      <c r="AV2466" s="146"/>
      <c r="AW2466" s="58"/>
      <c r="AX2466" s="123"/>
      <c r="AY2466" s="59"/>
      <c r="AZ2466" s="147"/>
      <c r="BA2466" s="148"/>
      <c r="BB2466" s="143"/>
      <c r="BC2466" s="143"/>
      <c r="BD2466" s="41">
        <v>4</v>
      </c>
      <c r="BE2466" s="52">
        <v>46</v>
      </c>
      <c r="BF2466" s="62">
        <v>4621</v>
      </c>
      <c r="BG2466" s="284"/>
    </row>
    <row r="2467" spans="1:59" s="63" customFormat="1" ht="12.75" x14ac:dyDescent="0.2">
      <c r="A2467" s="196">
        <v>4</v>
      </c>
      <c r="B2467" s="197" t="s">
        <v>422</v>
      </c>
      <c r="C2467" s="208">
        <v>46</v>
      </c>
      <c r="D2467" s="209" t="s">
        <v>867</v>
      </c>
      <c r="E2467" s="210">
        <v>4621</v>
      </c>
      <c r="F2467" s="211" t="s">
        <v>889</v>
      </c>
      <c r="G2467" s="230"/>
      <c r="H2467" s="56"/>
      <c r="I2467" s="221"/>
      <c r="J2467" s="57"/>
      <c r="K2467" s="57"/>
      <c r="L2467" s="57"/>
      <c r="M2467" s="55"/>
      <c r="N2467" s="303"/>
      <c r="O2467" s="245"/>
      <c r="P2467" s="122"/>
      <c r="Q2467" s="58"/>
      <c r="R2467" s="58"/>
      <c r="S2467" s="58"/>
      <c r="T2467" s="58"/>
      <c r="U2467" s="58"/>
      <c r="V2467" s="58"/>
      <c r="W2467" s="58"/>
      <c r="X2467" s="58"/>
      <c r="Y2467" s="59"/>
      <c r="Z2467" s="59"/>
      <c r="AA2467" s="59"/>
      <c r="AB2467" s="58"/>
      <c r="AC2467" s="58"/>
      <c r="AD2467" s="58"/>
      <c r="AE2467" s="58"/>
      <c r="AF2467" s="58"/>
      <c r="AG2467" s="58"/>
      <c r="AH2467" s="58"/>
      <c r="AI2467" s="58"/>
      <c r="AJ2467" s="59"/>
      <c r="AK2467" s="59"/>
      <c r="AL2467" s="59"/>
      <c r="AM2467" s="58"/>
      <c r="AN2467" s="58"/>
      <c r="AO2467" s="58"/>
      <c r="AP2467" s="58"/>
      <c r="AQ2467" s="58"/>
      <c r="AR2467" s="58"/>
      <c r="AS2467" s="58"/>
      <c r="AT2467" s="58"/>
      <c r="AU2467" s="58"/>
      <c r="AV2467" s="58"/>
      <c r="AW2467" s="58"/>
      <c r="AX2467" s="59"/>
      <c r="AY2467" s="59"/>
      <c r="AZ2467" s="60"/>
      <c r="BA2467" s="61"/>
      <c r="BB2467" s="54"/>
      <c r="BC2467" s="54"/>
      <c r="BD2467" s="41">
        <v>4</v>
      </c>
      <c r="BE2467" s="52">
        <v>46</v>
      </c>
      <c r="BF2467" s="62">
        <v>4621</v>
      </c>
      <c r="BG2467" s="274"/>
    </row>
    <row r="2468" spans="1:59" s="63" customFormat="1" ht="12.75" x14ac:dyDescent="0.2">
      <c r="A2468" s="196">
        <v>4</v>
      </c>
      <c r="B2468" s="197" t="s">
        <v>422</v>
      </c>
      <c r="C2468" s="208">
        <v>46</v>
      </c>
      <c r="D2468" s="209" t="s">
        <v>867</v>
      </c>
      <c r="E2468" s="210">
        <v>4621</v>
      </c>
      <c r="F2468" s="211" t="s">
        <v>889</v>
      </c>
      <c r="G2468" s="231" t="s">
        <v>890</v>
      </c>
      <c r="H2468" s="65"/>
      <c r="I2468" s="222"/>
      <c r="J2468" s="66"/>
      <c r="K2468" s="66"/>
      <c r="L2468" s="66"/>
      <c r="M2468" s="64"/>
      <c r="N2468" s="308"/>
      <c r="O2468" s="309"/>
      <c r="P2468" s="127"/>
      <c r="Q2468" s="67"/>
      <c r="R2468" s="67"/>
      <c r="S2468" s="67"/>
      <c r="T2468" s="67"/>
      <c r="U2468" s="67"/>
      <c r="V2468" s="67"/>
      <c r="W2468" s="67"/>
      <c r="X2468" s="67"/>
      <c r="Y2468" s="68"/>
      <c r="Z2468" s="68"/>
      <c r="AA2468" s="68"/>
      <c r="AB2468" s="67"/>
      <c r="AC2468" s="67"/>
      <c r="AD2468" s="67"/>
      <c r="AE2468" s="67"/>
      <c r="AF2468" s="67"/>
      <c r="AG2468" s="67"/>
      <c r="AH2468" s="67"/>
      <c r="AI2468" s="67"/>
      <c r="AJ2468" s="68"/>
      <c r="AK2468" s="68"/>
      <c r="AL2468" s="68"/>
      <c r="AM2468" s="67"/>
      <c r="AN2468" s="67"/>
      <c r="AO2468" s="67"/>
      <c r="AP2468" s="67"/>
      <c r="AQ2468" s="67"/>
      <c r="AR2468" s="67"/>
      <c r="AS2468" s="67"/>
      <c r="AT2468" s="67"/>
      <c r="AU2468" s="67"/>
      <c r="AV2468" s="67"/>
      <c r="AW2468" s="67"/>
      <c r="AX2468" s="68"/>
      <c r="AY2468" s="68"/>
      <c r="AZ2468" s="69"/>
      <c r="BA2468" s="70"/>
      <c r="BB2468" s="71"/>
      <c r="BC2468" s="54"/>
      <c r="BD2468" s="41">
        <v>4</v>
      </c>
      <c r="BE2468" s="52">
        <v>46</v>
      </c>
      <c r="BF2468" s="62">
        <v>4621</v>
      </c>
      <c r="BG2468" s="275"/>
    </row>
    <row r="2469" spans="1:59" s="63" customFormat="1" ht="12.75" x14ac:dyDescent="0.2">
      <c r="A2469" s="196">
        <v>4</v>
      </c>
      <c r="B2469" s="197" t="s">
        <v>422</v>
      </c>
      <c r="C2469" s="208">
        <v>46</v>
      </c>
      <c r="D2469" s="209" t="s">
        <v>867</v>
      </c>
      <c r="E2469" s="210">
        <v>4621</v>
      </c>
      <c r="F2469" s="211" t="s">
        <v>889</v>
      </c>
      <c r="G2469" s="231" t="s">
        <v>890</v>
      </c>
      <c r="H2469" s="72" t="s">
        <v>47</v>
      </c>
      <c r="I2469" s="223"/>
      <c r="J2469" s="73"/>
      <c r="K2469" s="73"/>
      <c r="L2469" s="73"/>
      <c r="M2469" s="74"/>
      <c r="N2469" s="247"/>
      <c r="O2469" s="306"/>
      <c r="P2469" s="105"/>
      <c r="Q2469" s="75"/>
      <c r="R2469" s="75"/>
      <c r="S2469" s="75"/>
      <c r="T2469" s="75"/>
      <c r="U2469" s="75"/>
      <c r="V2469" s="75"/>
      <c r="W2469" s="75"/>
      <c r="X2469" s="75"/>
      <c r="Y2469" s="76">
        <f>IF(ISNUMBER(VLOOKUP(Y2471,P$7:W$7,MATCH(Y2471,P$7:W$7))),VLOOKUP(Y2471,P$7:W$7,MATCH(Y2471,P$7:W$7)),IF(N2473=0,"No Data",IF(Y2471&gt;0,"&lt;100",0)))</f>
        <v>25000</v>
      </c>
      <c r="Z2469" s="77">
        <f>IF(ISNUMBER(VLOOKUP(Z2473,P$7:W$7,MATCH(Z2473,P$7:W$7))),VLOOKUP(Z2473,P$7:W$7,MATCH(Z2473,P$7:W$7)),IF(N2473=0,"No Data",IF(Z2473&gt;0,"&lt;100",0)))</f>
        <v>25000</v>
      </c>
      <c r="AA2469" s="106">
        <f>IF(ISNUMBER(Z2469),Z2469,0)</f>
        <v>25000</v>
      </c>
      <c r="AB2469" s="75"/>
      <c r="AC2469" s="75"/>
      <c r="AD2469" s="75"/>
      <c r="AE2469" s="75"/>
      <c r="AF2469" s="75"/>
      <c r="AG2469" s="75"/>
      <c r="AH2469" s="75"/>
      <c r="AI2469" s="75"/>
      <c r="AJ2469" s="76">
        <f>IF(ISNUMBER(VLOOKUP(AJ2471,AB$7:AH$7,MATCH(AJ2471,AB$7:AH$7))),VLOOKUP(AJ2471,AB$7:AH$7,MATCH(AJ2471,AB$7:AH$7)),IF(N2473=0,"No Data",IF(AJ2471&gt;0,"&lt;50",0)))</f>
        <v>0</v>
      </c>
      <c r="AK2469" s="77">
        <f>IF(ISNUMBER(VLOOKUP(AK2473,AB$7:AH$7,MATCH(AK2473,AB$7:AH$7))),VLOOKUP(AK2473,AB$7:AH$7,MATCH(AK2473,AB$7:AH$7)),IF(N2473=0,"No Data",IF(AK2473&gt;0,"&lt;50",0)))</f>
        <v>0</v>
      </c>
      <c r="AL2469" s="106">
        <f>IF(ISNUMBER(AK2469),AK2469,0)</f>
        <v>0</v>
      </c>
      <c r="AM2469" s="75"/>
      <c r="AN2469" s="75"/>
      <c r="AO2469" s="75"/>
      <c r="AP2469" s="75"/>
      <c r="AQ2469" s="75"/>
      <c r="AR2469" s="75"/>
      <c r="AS2469" s="75"/>
      <c r="AT2469" s="75"/>
      <c r="AU2469" s="75"/>
      <c r="AV2469" s="75"/>
      <c r="AW2469" s="76">
        <f>IF(ISNUMBER(VLOOKUP(AW2471,AM$7:AU$7,MATCH(AW2471,AM$7:AU$7))),VLOOKUP(AW2471,AM$7:AU$7,MATCH(AW2471,AM$7:AU$7)),IF(N2473=0,"No Data",IF(AW2471&gt;0,"&lt;10",0)))</f>
        <v>100</v>
      </c>
      <c r="AX2469" s="77">
        <f>IF(ISNUMBER(VLOOKUP(AX2473,AM$7:AU$7,MATCH(AX2473,AM$7:AU$7))),VLOOKUP(AX2473,AM$7:AU$7,MATCH(AX2473,AM$7:AU$7)),IF(N2473=0,"No Data",IF(AX2473&gt;0,"&lt;10",0)))</f>
        <v>100</v>
      </c>
      <c r="AY2469" s="106">
        <f>IF(ISNUMBER(AX2469),AX2469,0)</f>
        <v>100</v>
      </c>
      <c r="AZ2469" s="79"/>
      <c r="BA2469" s="80"/>
      <c r="BB2469" s="71"/>
      <c r="BC2469" s="54"/>
      <c r="BD2469" s="41">
        <v>4</v>
      </c>
      <c r="BE2469" s="52">
        <v>46</v>
      </c>
      <c r="BF2469" s="62">
        <v>4621</v>
      </c>
      <c r="BG2469" s="276" t="s">
        <v>47</v>
      </c>
    </row>
    <row r="2470" spans="1:59" s="63" customFormat="1" ht="12.75" x14ac:dyDescent="0.2">
      <c r="A2470" s="196">
        <v>4</v>
      </c>
      <c r="B2470" s="197" t="s">
        <v>422</v>
      </c>
      <c r="C2470" s="208">
        <v>46</v>
      </c>
      <c r="D2470" s="209" t="s">
        <v>867</v>
      </c>
      <c r="E2470" s="210">
        <v>4621</v>
      </c>
      <c r="F2470" s="211" t="s">
        <v>889</v>
      </c>
      <c r="G2470" s="231" t="s">
        <v>890</v>
      </c>
      <c r="H2470" s="81" t="s">
        <v>48</v>
      </c>
      <c r="I2470" s="223"/>
      <c r="J2470" s="73"/>
      <c r="K2470" s="73"/>
      <c r="L2470" s="73"/>
      <c r="M2470" s="74"/>
      <c r="N2470" s="247"/>
      <c r="O2470" s="306"/>
      <c r="P2470" s="105"/>
      <c r="Q2470" s="75"/>
      <c r="R2470" s="75"/>
      <c r="S2470" s="75"/>
      <c r="T2470" s="75"/>
      <c r="U2470" s="75"/>
      <c r="V2470" s="75"/>
      <c r="W2470" s="75"/>
      <c r="X2470" s="75"/>
      <c r="Y2470" s="82">
        <f>MIN(X2474:X2476)</f>
        <v>25000</v>
      </c>
      <c r="Z2470" s="83"/>
      <c r="AA2470" s="83"/>
      <c r="AB2470" s="75"/>
      <c r="AC2470" s="75"/>
      <c r="AD2470" s="75"/>
      <c r="AE2470" s="75"/>
      <c r="AF2470" s="75"/>
      <c r="AG2470" s="75"/>
      <c r="AH2470" s="75"/>
      <c r="AI2470" s="75"/>
      <c r="AJ2470" s="82">
        <f>MIN(AI2474:AI2476)</f>
        <v>0</v>
      </c>
      <c r="AK2470" s="83"/>
      <c r="AL2470" s="83"/>
      <c r="AM2470" s="75"/>
      <c r="AN2470" s="75"/>
      <c r="AO2470" s="75"/>
      <c r="AP2470" s="75"/>
      <c r="AQ2470" s="75"/>
      <c r="AR2470" s="75"/>
      <c r="AS2470" s="75"/>
      <c r="AT2470" s="75"/>
      <c r="AU2470" s="75"/>
      <c r="AV2470" s="75"/>
      <c r="AW2470" s="82">
        <f>MIN(AV2474:AV2476)</f>
        <v>100</v>
      </c>
      <c r="AX2470" s="83"/>
      <c r="AY2470" s="83"/>
      <c r="AZ2470" s="79"/>
      <c r="BA2470" s="80"/>
      <c r="BB2470" s="71"/>
      <c r="BC2470" s="54"/>
      <c r="BD2470" s="41">
        <v>4</v>
      </c>
      <c r="BE2470" s="52">
        <v>46</v>
      </c>
      <c r="BF2470" s="62">
        <v>4621</v>
      </c>
      <c r="BG2470" s="278" t="s">
        <v>48</v>
      </c>
    </row>
    <row r="2471" spans="1:59" s="63" customFormat="1" ht="12.75" x14ac:dyDescent="0.2">
      <c r="A2471" s="196">
        <v>4</v>
      </c>
      <c r="B2471" s="197" t="s">
        <v>422</v>
      </c>
      <c r="C2471" s="208">
        <v>46</v>
      </c>
      <c r="D2471" s="209" t="s">
        <v>867</v>
      </c>
      <c r="E2471" s="210">
        <v>4621</v>
      </c>
      <c r="F2471" s="211" t="s">
        <v>889</v>
      </c>
      <c r="G2471" s="231" t="s">
        <v>890</v>
      </c>
      <c r="H2471" s="81" t="s">
        <v>49</v>
      </c>
      <c r="I2471" s="223"/>
      <c r="J2471" s="73"/>
      <c r="K2471" s="73"/>
      <c r="L2471" s="73"/>
      <c r="M2471" s="74"/>
      <c r="N2471" s="247"/>
      <c r="O2471" s="306"/>
      <c r="P2471" s="105"/>
      <c r="Q2471" s="75"/>
      <c r="R2471" s="75"/>
      <c r="S2471" s="75"/>
      <c r="T2471" s="75"/>
      <c r="U2471" s="75"/>
      <c r="V2471" s="75"/>
      <c r="W2471" s="75"/>
      <c r="X2471" s="75"/>
      <c r="Y2471" s="84">
        <f>IF(ISNUMBER(AVERAGE(X2474:X2476)),AVERAGE(X2474:X2476),0)</f>
        <v>25000</v>
      </c>
      <c r="Z2471" s="83"/>
      <c r="AA2471" s="83"/>
      <c r="AB2471" s="75"/>
      <c r="AC2471" s="75"/>
      <c r="AD2471" s="75"/>
      <c r="AE2471" s="75"/>
      <c r="AF2471" s="75"/>
      <c r="AG2471" s="75"/>
      <c r="AH2471" s="75"/>
      <c r="AI2471" s="75"/>
      <c r="AJ2471" s="84">
        <f>IF(ISNUMBER(AVERAGE(AI2474:AI2476)),AVERAGE(AI2474:AI2476),0)</f>
        <v>0</v>
      </c>
      <c r="AK2471" s="83"/>
      <c r="AL2471" s="83"/>
      <c r="AM2471" s="75"/>
      <c r="AN2471" s="75"/>
      <c r="AO2471" s="75"/>
      <c r="AP2471" s="75"/>
      <c r="AQ2471" s="75"/>
      <c r="AR2471" s="75"/>
      <c r="AS2471" s="75"/>
      <c r="AT2471" s="75"/>
      <c r="AU2471" s="75"/>
      <c r="AV2471" s="75"/>
      <c r="AW2471" s="84">
        <f>IF(ISNUMBER(AVERAGE(AV2474:AV2476)),AVERAGE(AV2474:AV2476),0)</f>
        <v>100</v>
      </c>
      <c r="AX2471" s="83"/>
      <c r="AY2471" s="83"/>
      <c r="AZ2471" s="79"/>
      <c r="BA2471" s="80"/>
      <c r="BB2471" s="71"/>
      <c r="BC2471" s="54"/>
      <c r="BD2471" s="41">
        <v>4</v>
      </c>
      <c r="BE2471" s="52">
        <v>46</v>
      </c>
      <c r="BF2471" s="62">
        <v>4621</v>
      </c>
      <c r="BG2471" s="278" t="s">
        <v>49</v>
      </c>
    </row>
    <row r="2472" spans="1:59" s="63" customFormat="1" ht="12.75" x14ac:dyDescent="0.2">
      <c r="A2472" s="196">
        <v>4</v>
      </c>
      <c r="B2472" s="197" t="s">
        <v>422</v>
      </c>
      <c r="C2472" s="208">
        <v>46</v>
      </c>
      <c r="D2472" s="209" t="s">
        <v>867</v>
      </c>
      <c r="E2472" s="210">
        <v>4621</v>
      </c>
      <c r="F2472" s="211" t="s">
        <v>889</v>
      </c>
      <c r="G2472" s="231" t="s">
        <v>890</v>
      </c>
      <c r="H2472" s="81" t="s">
        <v>50</v>
      </c>
      <c r="I2472" s="223"/>
      <c r="J2472" s="73"/>
      <c r="K2472" s="73"/>
      <c r="L2472" s="73"/>
      <c r="M2472" s="74"/>
      <c r="N2472" s="247"/>
      <c r="O2472" s="306"/>
      <c r="P2472" s="105"/>
      <c r="Q2472" s="75"/>
      <c r="R2472" s="75"/>
      <c r="S2472" s="75"/>
      <c r="T2472" s="75"/>
      <c r="U2472" s="75"/>
      <c r="V2472" s="75"/>
      <c r="W2472" s="75"/>
      <c r="X2472" s="75"/>
      <c r="Y2472" s="84">
        <f>MAX(X2474:X2476)</f>
        <v>25000</v>
      </c>
      <c r="Z2472" s="83"/>
      <c r="AA2472" s="83"/>
      <c r="AB2472" s="75"/>
      <c r="AC2472" s="75"/>
      <c r="AD2472" s="75"/>
      <c r="AE2472" s="75"/>
      <c r="AF2472" s="75"/>
      <c r="AG2472" s="75"/>
      <c r="AH2472" s="75"/>
      <c r="AI2472" s="75"/>
      <c r="AJ2472" s="84">
        <f>MAX(AI2474:AI2476)</f>
        <v>0</v>
      </c>
      <c r="AK2472" s="83"/>
      <c r="AL2472" s="83"/>
      <c r="AM2472" s="75"/>
      <c r="AN2472" s="75"/>
      <c r="AO2472" s="75"/>
      <c r="AP2472" s="75"/>
      <c r="AQ2472" s="75"/>
      <c r="AR2472" s="75"/>
      <c r="AS2472" s="75"/>
      <c r="AT2472" s="75"/>
      <c r="AU2472" s="75"/>
      <c r="AV2472" s="75"/>
      <c r="AW2472" s="84">
        <f>MAX(AV2474:AV2476)</f>
        <v>100</v>
      </c>
      <c r="AX2472" s="83"/>
      <c r="AY2472" s="83"/>
      <c r="AZ2472" s="79"/>
      <c r="BA2472" s="80"/>
      <c r="BB2472" s="71"/>
      <c r="BC2472" s="54"/>
      <c r="BD2472" s="41">
        <v>4</v>
      </c>
      <c r="BE2472" s="52">
        <v>46</v>
      </c>
      <c r="BF2472" s="62">
        <v>4621</v>
      </c>
      <c r="BG2472" s="278" t="s">
        <v>50</v>
      </c>
    </row>
    <row r="2473" spans="1:59" s="63" customFormat="1" ht="12.75" x14ac:dyDescent="0.2">
      <c r="A2473" s="196">
        <v>4</v>
      </c>
      <c r="B2473" s="197" t="s">
        <v>422</v>
      </c>
      <c r="C2473" s="208">
        <v>46</v>
      </c>
      <c r="D2473" s="209" t="s">
        <v>867</v>
      </c>
      <c r="E2473" s="210">
        <v>4621</v>
      </c>
      <c r="F2473" s="211" t="s">
        <v>889</v>
      </c>
      <c r="G2473" s="231" t="s">
        <v>890</v>
      </c>
      <c r="H2473" s="85" t="s">
        <v>51</v>
      </c>
      <c r="I2473" s="223"/>
      <c r="J2473" s="73"/>
      <c r="K2473" s="73"/>
      <c r="L2473" s="73"/>
      <c r="M2473" s="74"/>
      <c r="N2473" s="317">
        <f>SUM(N2474:N2475)</f>
        <v>2</v>
      </c>
      <c r="O2473" s="293">
        <f>SUM(O2474:O2475)</f>
        <v>1</v>
      </c>
      <c r="P2473" s="292"/>
      <c r="Q2473" s="87"/>
      <c r="R2473" s="87"/>
      <c r="S2473" s="87"/>
      <c r="T2473" s="87"/>
      <c r="U2473" s="87"/>
      <c r="V2473" s="87"/>
      <c r="W2473" s="87"/>
      <c r="X2473" s="87"/>
      <c r="Y2473" s="112"/>
      <c r="Z2473" s="121">
        <f>SUM(Z2474:Z2475)</f>
        <v>25000</v>
      </c>
      <c r="AA2473" s="88"/>
      <c r="AB2473" s="87"/>
      <c r="AC2473" s="87"/>
      <c r="AD2473" s="87"/>
      <c r="AE2473" s="87"/>
      <c r="AF2473" s="87"/>
      <c r="AG2473" s="87"/>
      <c r="AH2473" s="87"/>
      <c r="AI2473" s="87"/>
      <c r="AJ2473" s="112"/>
      <c r="AK2473" s="121">
        <f>SUM(AK2474:AK2475)</f>
        <v>0</v>
      </c>
      <c r="AL2473" s="88"/>
      <c r="AM2473" s="87"/>
      <c r="AN2473" s="87"/>
      <c r="AO2473" s="87"/>
      <c r="AP2473" s="87"/>
      <c r="AQ2473" s="87"/>
      <c r="AR2473" s="87"/>
      <c r="AS2473" s="87"/>
      <c r="AT2473" s="87"/>
      <c r="AU2473" s="87"/>
      <c r="AV2473" s="87"/>
      <c r="AW2473" s="112"/>
      <c r="AX2473" s="121">
        <f>SUM(AX2474:AX2475)</f>
        <v>100</v>
      </c>
      <c r="AY2473" s="88"/>
      <c r="AZ2473" s="79"/>
      <c r="BA2473" s="80"/>
      <c r="BB2473" s="71"/>
      <c r="BC2473" s="54"/>
      <c r="BD2473" s="41">
        <v>4</v>
      </c>
      <c r="BE2473" s="52">
        <v>46</v>
      </c>
      <c r="BF2473" s="62">
        <v>4621</v>
      </c>
      <c r="BG2473" s="279" t="s">
        <v>51</v>
      </c>
    </row>
    <row r="2474" spans="1:59" s="63" customFormat="1" ht="12.75" x14ac:dyDescent="0.2">
      <c r="A2474" s="196">
        <v>4</v>
      </c>
      <c r="B2474" s="197" t="s">
        <v>422</v>
      </c>
      <c r="C2474" s="208">
        <v>46</v>
      </c>
      <c r="D2474" s="209" t="s">
        <v>867</v>
      </c>
      <c r="E2474" s="210">
        <v>4621</v>
      </c>
      <c r="F2474" s="211" t="s">
        <v>889</v>
      </c>
      <c r="G2474" s="231" t="s">
        <v>890</v>
      </c>
      <c r="H2474" s="89" t="s">
        <v>52</v>
      </c>
      <c r="I2474" s="90" t="s">
        <v>891</v>
      </c>
      <c r="J2474" s="90"/>
      <c r="K2474" s="90" t="s">
        <v>73</v>
      </c>
      <c r="L2474" s="90" t="s">
        <v>69</v>
      </c>
      <c r="M2474" s="91"/>
      <c r="N2474" s="312">
        <v>1</v>
      </c>
      <c r="O2474" s="313">
        <f>N2474/N$2473</f>
        <v>0.5</v>
      </c>
      <c r="P2474" s="104"/>
      <c r="Q2474" s="92"/>
      <c r="R2474" s="92"/>
      <c r="S2474" s="92"/>
      <c r="T2474" s="92"/>
      <c r="U2474" s="92"/>
      <c r="V2474" s="92"/>
      <c r="W2474" s="92">
        <v>1</v>
      </c>
      <c r="X2474" s="109">
        <f>P2474*P$7+Q2474*Q$7+R2474*R$7+S2474*S$7+T2474*T$7+U2474*U$7+V2474*V$7+W2474*W$7</f>
        <v>25000</v>
      </c>
      <c r="Y2474" s="83"/>
      <c r="Z2474" s="110">
        <f>X2474*$O2474</f>
        <v>12500</v>
      </c>
      <c r="AA2474" s="111"/>
      <c r="AB2474" s="92"/>
      <c r="AC2474" s="92"/>
      <c r="AD2474" s="92"/>
      <c r="AE2474" s="92"/>
      <c r="AF2474" s="92"/>
      <c r="AG2474" s="92"/>
      <c r="AH2474" s="92"/>
      <c r="AI2474" s="109">
        <f>AB2474*AB$7+AC2474*AC$7+AD2474*AD$7+AE2474*AE$7+AF2474*AF$7+AG2474*AG$7+AH2474*AH$7</f>
        <v>0</v>
      </c>
      <c r="AJ2474" s="83"/>
      <c r="AK2474" s="110">
        <f>AI2474*$O2474</f>
        <v>0</v>
      </c>
      <c r="AL2474" s="111"/>
      <c r="AM2474" s="92"/>
      <c r="AN2474" s="92"/>
      <c r="AO2474" s="92"/>
      <c r="AP2474" s="92">
        <v>1</v>
      </c>
      <c r="AQ2474" s="92"/>
      <c r="AR2474" s="92"/>
      <c r="AS2474" s="92"/>
      <c r="AT2474" s="92"/>
      <c r="AU2474" s="92"/>
      <c r="AV2474" s="109">
        <f>AM2474*AM$7+AN2474*AN$7+AO2474*AO$7+AP2474*AP$7+AQ2474*AQ$7+AR2474*AR$7+AS2474*AS$7+AT2474*AT$7+AU2474*AU$7</f>
        <v>100</v>
      </c>
      <c r="AW2474" s="75"/>
      <c r="AX2474" s="110">
        <f>AV2474*$O2474</f>
        <v>50</v>
      </c>
      <c r="AY2474" s="111"/>
      <c r="AZ2474" s="93"/>
      <c r="BA2474" s="94" t="s">
        <v>554</v>
      </c>
      <c r="BB2474" s="71"/>
      <c r="BC2474" s="54"/>
      <c r="BD2474" s="41">
        <v>4</v>
      </c>
      <c r="BE2474" s="52">
        <v>46</v>
      </c>
      <c r="BF2474" s="62">
        <v>4621</v>
      </c>
      <c r="BG2474" s="280" t="s">
        <v>52</v>
      </c>
    </row>
    <row r="2475" spans="1:59" s="63" customFormat="1" ht="12.75" x14ac:dyDescent="0.2">
      <c r="A2475" s="196">
        <v>4</v>
      </c>
      <c r="B2475" s="197" t="s">
        <v>422</v>
      </c>
      <c r="C2475" s="208">
        <v>46</v>
      </c>
      <c r="D2475" s="209" t="s">
        <v>867</v>
      </c>
      <c r="E2475" s="210">
        <v>4621</v>
      </c>
      <c r="F2475" s="211" t="s">
        <v>889</v>
      </c>
      <c r="G2475" s="231" t="s">
        <v>890</v>
      </c>
      <c r="H2475" s="89"/>
      <c r="I2475" s="90" t="s">
        <v>892</v>
      </c>
      <c r="J2475" s="90"/>
      <c r="K2475" s="90" t="s">
        <v>237</v>
      </c>
      <c r="L2475" s="90"/>
      <c r="M2475" s="91"/>
      <c r="N2475" s="312">
        <v>1</v>
      </c>
      <c r="O2475" s="313">
        <f>N2475/N$2473</f>
        <v>0.5</v>
      </c>
      <c r="P2475" s="104"/>
      <c r="Q2475" s="92"/>
      <c r="R2475" s="92"/>
      <c r="S2475" s="92"/>
      <c r="T2475" s="92"/>
      <c r="U2475" s="92"/>
      <c r="V2475" s="92"/>
      <c r="W2475" s="92">
        <v>1</v>
      </c>
      <c r="X2475" s="109">
        <f>P2475*P$7+Q2475*Q$7+R2475*R$7+S2475*S$7+T2475*T$7+U2475*U$7+V2475*V$7+W2475*W$7</f>
        <v>25000</v>
      </c>
      <c r="Y2475" s="83"/>
      <c r="Z2475" s="110">
        <f>X2475*$O2475</f>
        <v>12500</v>
      </c>
      <c r="AA2475" s="111"/>
      <c r="AB2475" s="92"/>
      <c r="AC2475" s="92"/>
      <c r="AD2475" s="92"/>
      <c r="AE2475" s="92"/>
      <c r="AF2475" s="92"/>
      <c r="AG2475" s="92"/>
      <c r="AH2475" s="92"/>
      <c r="AI2475" s="109">
        <f>AB2475*AB$7+AC2475*AC$7+AD2475*AD$7+AE2475*AE$7+AF2475*AF$7+AG2475*AG$7+AH2475*AH$7</f>
        <v>0</v>
      </c>
      <c r="AJ2475" s="83"/>
      <c r="AK2475" s="110">
        <f>AI2475*$O2475</f>
        <v>0</v>
      </c>
      <c r="AL2475" s="111"/>
      <c r="AM2475" s="92"/>
      <c r="AN2475" s="92"/>
      <c r="AO2475" s="92"/>
      <c r="AP2475" s="92">
        <v>1</v>
      </c>
      <c r="AQ2475" s="92"/>
      <c r="AR2475" s="92"/>
      <c r="AS2475" s="92"/>
      <c r="AT2475" s="92"/>
      <c r="AU2475" s="92"/>
      <c r="AV2475" s="109">
        <f>AM2475*AM$7+AN2475*AN$7+AO2475*AO$7+AP2475*AP$7+AQ2475*AQ$7+AR2475*AR$7+AS2475*AS$7+AT2475*AT$7+AU2475*AU$7</f>
        <v>100</v>
      </c>
      <c r="AW2475" s="75"/>
      <c r="AX2475" s="110">
        <f>AV2475*$O2475</f>
        <v>50</v>
      </c>
      <c r="AY2475" s="111"/>
      <c r="AZ2475" s="93"/>
      <c r="BA2475" s="94" t="s">
        <v>554</v>
      </c>
      <c r="BB2475" s="71"/>
      <c r="BC2475" s="54"/>
      <c r="BD2475" s="41">
        <v>4</v>
      </c>
      <c r="BE2475" s="52">
        <v>46</v>
      </c>
      <c r="BF2475" s="62">
        <v>4621</v>
      </c>
      <c r="BG2475" s="280" t="s">
        <v>52</v>
      </c>
    </row>
    <row r="2476" spans="1:59" s="63" customFormat="1" ht="12.75" x14ac:dyDescent="0.2">
      <c r="A2476" s="196">
        <v>4</v>
      </c>
      <c r="B2476" s="197" t="s">
        <v>422</v>
      </c>
      <c r="C2476" s="208">
        <v>46</v>
      </c>
      <c r="D2476" s="209" t="s">
        <v>867</v>
      </c>
      <c r="E2476" s="210">
        <v>4621</v>
      </c>
      <c r="F2476" s="211" t="s">
        <v>889</v>
      </c>
      <c r="G2476" s="231" t="s">
        <v>890</v>
      </c>
      <c r="H2476" s="89"/>
      <c r="I2476" s="219"/>
      <c r="J2476" s="90"/>
      <c r="K2476" s="90"/>
      <c r="L2476" s="90"/>
      <c r="M2476" s="91"/>
      <c r="N2476" s="247"/>
      <c r="O2476" s="306"/>
      <c r="P2476" s="104"/>
      <c r="Q2476" s="92"/>
      <c r="R2476" s="92"/>
      <c r="S2476" s="92"/>
      <c r="T2476" s="92"/>
      <c r="U2476" s="92"/>
      <c r="V2476" s="92"/>
      <c r="W2476" s="92"/>
      <c r="X2476" s="75"/>
      <c r="Y2476" s="83"/>
      <c r="Z2476" s="83"/>
      <c r="AA2476" s="83"/>
      <c r="AB2476" s="92"/>
      <c r="AC2476" s="92"/>
      <c r="AD2476" s="92"/>
      <c r="AE2476" s="92"/>
      <c r="AF2476" s="92"/>
      <c r="AG2476" s="92"/>
      <c r="AH2476" s="92"/>
      <c r="AI2476" s="75"/>
      <c r="AJ2476" s="83"/>
      <c r="AK2476" s="83"/>
      <c r="AL2476" s="83"/>
      <c r="AM2476" s="92"/>
      <c r="AN2476" s="92"/>
      <c r="AO2476" s="92"/>
      <c r="AP2476" s="92"/>
      <c r="AQ2476" s="92"/>
      <c r="AR2476" s="92"/>
      <c r="AS2476" s="92"/>
      <c r="AT2476" s="92"/>
      <c r="AU2476" s="92"/>
      <c r="AV2476" s="75"/>
      <c r="AW2476" s="75"/>
      <c r="AX2476" s="83"/>
      <c r="AY2476" s="83"/>
      <c r="AZ2476" s="93"/>
      <c r="BA2476" s="94"/>
      <c r="BB2476" s="71"/>
      <c r="BC2476" s="54"/>
      <c r="BD2476" s="41">
        <v>4</v>
      </c>
      <c r="BE2476" s="52">
        <v>46</v>
      </c>
      <c r="BF2476" s="62">
        <v>4621</v>
      </c>
      <c r="BG2476" s="280" t="s">
        <v>52</v>
      </c>
    </row>
    <row r="2477" spans="1:59" s="63" customFormat="1" ht="12.75" x14ac:dyDescent="0.2">
      <c r="A2477" s="196">
        <v>4</v>
      </c>
      <c r="B2477" s="197" t="s">
        <v>422</v>
      </c>
      <c r="C2477" s="208">
        <v>46</v>
      </c>
      <c r="D2477" s="209" t="s">
        <v>867</v>
      </c>
      <c r="E2477" s="210">
        <v>4621</v>
      </c>
      <c r="F2477" s="211" t="s">
        <v>889</v>
      </c>
      <c r="G2477" s="231" t="s">
        <v>890</v>
      </c>
      <c r="H2477" s="65"/>
      <c r="I2477" s="222"/>
      <c r="J2477" s="66"/>
      <c r="K2477" s="66"/>
      <c r="L2477" s="66"/>
      <c r="M2477" s="64"/>
      <c r="N2477" s="304"/>
      <c r="O2477" s="305"/>
      <c r="P2477" s="127"/>
      <c r="Q2477" s="67"/>
      <c r="R2477" s="67"/>
      <c r="S2477" s="67"/>
      <c r="T2477" s="67"/>
      <c r="U2477" s="67"/>
      <c r="V2477" s="67"/>
      <c r="W2477" s="67"/>
      <c r="X2477" s="67"/>
      <c r="Y2477" s="68"/>
      <c r="Z2477" s="68"/>
      <c r="AA2477" s="68"/>
      <c r="AB2477" s="67"/>
      <c r="AC2477" s="67"/>
      <c r="AD2477" s="67"/>
      <c r="AE2477" s="67"/>
      <c r="AF2477" s="67"/>
      <c r="AG2477" s="67"/>
      <c r="AH2477" s="67"/>
      <c r="AI2477" s="67"/>
      <c r="AJ2477" s="68"/>
      <c r="AK2477" s="68"/>
      <c r="AL2477" s="68"/>
      <c r="AM2477" s="67"/>
      <c r="AN2477" s="67"/>
      <c r="AO2477" s="67"/>
      <c r="AP2477" s="67"/>
      <c r="AQ2477" s="67"/>
      <c r="AR2477" s="67"/>
      <c r="AS2477" s="67"/>
      <c r="AT2477" s="67"/>
      <c r="AU2477" s="67"/>
      <c r="AV2477" s="67"/>
      <c r="AW2477" s="67"/>
      <c r="AX2477" s="68"/>
      <c r="AY2477" s="68"/>
      <c r="AZ2477" s="69"/>
      <c r="BA2477" s="70"/>
      <c r="BB2477" s="71"/>
      <c r="BC2477" s="54"/>
      <c r="BD2477" s="41">
        <v>4</v>
      </c>
      <c r="BE2477" s="52">
        <v>46</v>
      </c>
      <c r="BF2477" s="62">
        <v>4621</v>
      </c>
      <c r="BG2477" s="275"/>
    </row>
    <row r="2478" spans="1:59" s="63" customFormat="1" ht="12.75" x14ac:dyDescent="0.2">
      <c r="A2478" s="196">
        <v>4</v>
      </c>
      <c r="B2478" s="197" t="s">
        <v>422</v>
      </c>
      <c r="C2478" s="208">
        <v>46</v>
      </c>
      <c r="D2478" s="209" t="s">
        <v>867</v>
      </c>
      <c r="E2478" s="210">
        <v>4621</v>
      </c>
      <c r="F2478" s="211" t="s">
        <v>889</v>
      </c>
      <c r="G2478" s="230"/>
      <c r="H2478" s="56"/>
      <c r="I2478" s="221"/>
      <c r="J2478" s="57"/>
      <c r="K2478" s="57"/>
      <c r="L2478" s="57"/>
      <c r="M2478" s="55"/>
      <c r="N2478" s="303"/>
      <c r="O2478" s="245"/>
      <c r="P2478" s="122"/>
      <c r="Q2478" s="58"/>
      <c r="R2478" s="58"/>
      <c r="S2478" s="58"/>
      <c r="T2478" s="58"/>
      <c r="U2478" s="58"/>
      <c r="V2478" s="58"/>
      <c r="W2478" s="58"/>
      <c r="X2478" s="58"/>
      <c r="Y2478" s="59"/>
      <c r="Z2478" s="59"/>
      <c r="AA2478" s="59"/>
      <c r="AB2478" s="58"/>
      <c r="AC2478" s="58"/>
      <c r="AD2478" s="58"/>
      <c r="AE2478" s="58"/>
      <c r="AF2478" s="58"/>
      <c r="AG2478" s="58"/>
      <c r="AH2478" s="58"/>
      <c r="AI2478" s="58"/>
      <c r="AJ2478" s="59"/>
      <c r="AK2478" s="59"/>
      <c r="AL2478" s="59"/>
      <c r="AM2478" s="58"/>
      <c r="AN2478" s="58"/>
      <c r="AO2478" s="58"/>
      <c r="AP2478" s="58"/>
      <c r="AQ2478" s="58"/>
      <c r="AR2478" s="58"/>
      <c r="AS2478" s="58"/>
      <c r="AT2478" s="58"/>
      <c r="AU2478" s="58"/>
      <c r="AV2478" s="58"/>
      <c r="AW2478" s="58"/>
      <c r="AX2478" s="59"/>
      <c r="AY2478" s="59"/>
      <c r="AZ2478" s="60"/>
      <c r="BA2478" s="61"/>
      <c r="BB2478" s="54"/>
      <c r="BC2478" s="54"/>
      <c r="BD2478" s="41">
        <v>4</v>
      </c>
      <c r="BE2478" s="52">
        <v>46</v>
      </c>
      <c r="BF2478" s="62">
        <v>4621</v>
      </c>
      <c r="BG2478" s="274"/>
    </row>
    <row r="2479" spans="1:59" s="63" customFormat="1" ht="12.75" x14ac:dyDescent="0.2">
      <c r="A2479" s="196">
        <v>4</v>
      </c>
      <c r="B2479" s="197" t="s">
        <v>422</v>
      </c>
      <c r="C2479" s="208">
        <v>46</v>
      </c>
      <c r="D2479" s="209" t="s">
        <v>867</v>
      </c>
      <c r="E2479" s="210">
        <v>4621</v>
      </c>
      <c r="F2479" s="211" t="s">
        <v>889</v>
      </c>
      <c r="G2479" s="231"/>
      <c r="H2479" s="65"/>
      <c r="I2479" s="222"/>
      <c r="J2479" s="66"/>
      <c r="K2479" s="66"/>
      <c r="L2479" s="66"/>
      <c r="M2479" s="64"/>
      <c r="N2479" s="304"/>
      <c r="O2479" s="305"/>
      <c r="P2479" s="127"/>
      <c r="Q2479" s="67"/>
      <c r="R2479" s="67"/>
      <c r="S2479" s="67"/>
      <c r="T2479" s="67"/>
      <c r="U2479" s="67"/>
      <c r="V2479" s="67"/>
      <c r="W2479" s="67"/>
      <c r="X2479" s="67"/>
      <c r="Y2479" s="68"/>
      <c r="Z2479" s="68"/>
      <c r="AA2479" s="68"/>
      <c r="AB2479" s="67"/>
      <c r="AC2479" s="67"/>
      <c r="AD2479" s="67"/>
      <c r="AE2479" s="67"/>
      <c r="AF2479" s="67"/>
      <c r="AG2479" s="67"/>
      <c r="AH2479" s="67"/>
      <c r="AI2479" s="67"/>
      <c r="AJ2479" s="68"/>
      <c r="AK2479" s="68"/>
      <c r="AL2479" s="68"/>
      <c r="AM2479" s="67"/>
      <c r="AN2479" s="67"/>
      <c r="AO2479" s="67"/>
      <c r="AP2479" s="67"/>
      <c r="AQ2479" s="67"/>
      <c r="AR2479" s="67"/>
      <c r="AS2479" s="67"/>
      <c r="AT2479" s="67"/>
      <c r="AU2479" s="67"/>
      <c r="AV2479" s="67"/>
      <c r="AW2479" s="67"/>
      <c r="AX2479" s="68"/>
      <c r="AY2479" s="68"/>
      <c r="AZ2479" s="69"/>
      <c r="BA2479" s="70"/>
      <c r="BB2479" s="71"/>
      <c r="BC2479" s="54"/>
      <c r="BD2479" s="41">
        <v>4</v>
      </c>
      <c r="BE2479" s="52">
        <v>46</v>
      </c>
      <c r="BF2479" s="62">
        <v>4621</v>
      </c>
      <c r="BG2479" s="275"/>
    </row>
    <row r="2480" spans="1:59" s="63" customFormat="1" ht="12.75" x14ac:dyDescent="0.2">
      <c r="A2480" s="196">
        <v>4</v>
      </c>
      <c r="B2480" s="197" t="s">
        <v>422</v>
      </c>
      <c r="C2480" s="208">
        <v>46</v>
      </c>
      <c r="D2480" s="209" t="s">
        <v>867</v>
      </c>
      <c r="E2480" s="210">
        <v>4621</v>
      </c>
      <c r="F2480" s="211" t="s">
        <v>889</v>
      </c>
      <c r="G2480" s="231" t="s">
        <v>53</v>
      </c>
      <c r="H2480" s="72" t="s">
        <v>1233</v>
      </c>
      <c r="I2480" s="223" t="s">
        <v>1183</v>
      </c>
      <c r="J2480" s="73"/>
      <c r="K2480" s="73"/>
      <c r="L2480" s="73"/>
      <c r="M2480" s="74"/>
      <c r="N2480" s="247"/>
      <c r="O2480" s="306"/>
      <c r="P2480" s="105"/>
      <c r="Q2480" s="75"/>
      <c r="R2480" s="75"/>
      <c r="S2480" s="75"/>
      <c r="T2480" s="75"/>
      <c r="U2480" s="75"/>
      <c r="V2480" s="75"/>
      <c r="W2480" s="75"/>
      <c r="X2480" s="75"/>
      <c r="Y2480" s="76" t="s">
        <v>1241</v>
      </c>
      <c r="Z2480" s="77" t="s">
        <v>1241</v>
      </c>
      <c r="AA2480" s="78">
        <f>AA$126</f>
        <v>1000</v>
      </c>
      <c r="AB2480" s="75"/>
      <c r="AC2480" s="75"/>
      <c r="AD2480" s="75"/>
      <c r="AE2480" s="75"/>
      <c r="AF2480" s="75"/>
      <c r="AG2480" s="75"/>
      <c r="AH2480" s="75"/>
      <c r="AI2480" s="75"/>
      <c r="AJ2480" s="76" t="s">
        <v>1241</v>
      </c>
      <c r="AK2480" s="77" t="s">
        <v>1241</v>
      </c>
      <c r="AL2480" s="78">
        <f>AL$126</f>
        <v>0</v>
      </c>
      <c r="AM2480" s="75"/>
      <c r="AN2480" s="75"/>
      <c r="AO2480" s="75"/>
      <c r="AP2480" s="75"/>
      <c r="AQ2480" s="75"/>
      <c r="AR2480" s="75"/>
      <c r="AS2480" s="75"/>
      <c r="AT2480" s="75"/>
      <c r="AU2480" s="75"/>
      <c r="AV2480" s="75"/>
      <c r="AW2480" s="76" t="s">
        <v>1241</v>
      </c>
      <c r="AX2480" s="77" t="s">
        <v>1241</v>
      </c>
      <c r="AY2480" s="78">
        <f>AY$126</f>
        <v>500</v>
      </c>
      <c r="AZ2480" s="79"/>
      <c r="BA2480" s="80" t="str">
        <f>I2480</f>
        <v>&gt; see 3112, Reinforcement for in situ concrete</v>
      </c>
      <c r="BB2480" s="71"/>
      <c r="BC2480" s="54"/>
      <c r="BD2480" s="41">
        <v>4</v>
      </c>
      <c r="BE2480" s="52">
        <v>46</v>
      </c>
      <c r="BF2480" s="62">
        <v>4621</v>
      </c>
      <c r="BG2480" s="276" t="str">
        <f>H2480</f>
        <v>Default Scenario (Link)</v>
      </c>
    </row>
    <row r="2481" spans="1:59" s="63" customFormat="1" ht="12.75" x14ac:dyDescent="0.2">
      <c r="A2481" s="196">
        <v>4</v>
      </c>
      <c r="B2481" s="197" t="s">
        <v>422</v>
      </c>
      <c r="C2481" s="208">
        <v>46</v>
      </c>
      <c r="D2481" s="209" t="s">
        <v>867</v>
      </c>
      <c r="E2481" s="210">
        <v>4621</v>
      </c>
      <c r="F2481" s="211" t="s">
        <v>889</v>
      </c>
      <c r="G2481" s="231"/>
      <c r="H2481" s="65"/>
      <c r="I2481" s="222"/>
      <c r="J2481" s="66"/>
      <c r="K2481" s="66"/>
      <c r="L2481" s="66"/>
      <c r="M2481" s="64"/>
      <c r="N2481" s="304"/>
      <c r="O2481" s="305"/>
      <c r="P2481" s="127"/>
      <c r="Q2481" s="67"/>
      <c r="R2481" s="67"/>
      <c r="S2481" s="67"/>
      <c r="T2481" s="67"/>
      <c r="U2481" s="67"/>
      <c r="V2481" s="67"/>
      <c r="W2481" s="67"/>
      <c r="X2481" s="67"/>
      <c r="Y2481" s="68"/>
      <c r="Z2481" s="68"/>
      <c r="AA2481" s="68"/>
      <c r="AB2481" s="67"/>
      <c r="AC2481" s="67"/>
      <c r="AD2481" s="67"/>
      <c r="AE2481" s="67"/>
      <c r="AF2481" s="67"/>
      <c r="AG2481" s="67"/>
      <c r="AH2481" s="67"/>
      <c r="AI2481" s="67"/>
      <c r="AJ2481" s="68"/>
      <c r="AK2481" s="68"/>
      <c r="AL2481" s="68"/>
      <c r="AM2481" s="67"/>
      <c r="AN2481" s="67"/>
      <c r="AO2481" s="67"/>
      <c r="AP2481" s="67"/>
      <c r="AQ2481" s="67"/>
      <c r="AR2481" s="67"/>
      <c r="AS2481" s="67"/>
      <c r="AT2481" s="67"/>
      <c r="AU2481" s="67"/>
      <c r="AV2481" s="67"/>
      <c r="AW2481" s="67"/>
      <c r="AX2481" s="68"/>
      <c r="AY2481" s="68"/>
      <c r="AZ2481" s="69"/>
      <c r="BA2481" s="70"/>
      <c r="BB2481" s="71"/>
      <c r="BC2481" s="54"/>
      <c r="BD2481" s="41">
        <v>4</v>
      </c>
      <c r="BE2481" s="52">
        <v>46</v>
      </c>
      <c r="BF2481" s="62">
        <v>4621</v>
      </c>
      <c r="BG2481" s="275"/>
    </row>
    <row r="2482" spans="1:59" s="63" customFormat="1" ht="12.75" x14ac:dyDescent="0.2">
      <c r="A2482" s="196">
        <v>4</v>
      </c>
      <c r="B2482" s="197" t="s">
        <v>422</v>
      </c>
      <c r="C2482" s="208">
        <v>46</v>
      </c>
      <c r="D2482" s="209" t="s">
        <v>867</v>
      </c>
      <c r="E2482" s="210">
        <v>4621</v>
      </c>
      <c r="F2482" s="211" t="s">
        <v>889</v>
      </c>
      <c r="G2482" s="230"/>
      <c r="H2482" s="56"/>
      <c r="I2482" s="221"/>
      <c r="J2482" s="57"/>
      <c r="K2482" s="57"/>
      <c r="L2482" s="57"/>
      <c r="M2482" s="55"/>
      <c r="N2482" s="303"/>
      <c r="O2482" s="245"/>
      <c r="P2482" s="122"/>
      <c r="Q2482" s="58"/>
      <c r="R2482" s="58"/>
      <c r="S2482" s="58"/>
      <c r="T2482" s="58"/>
      <c r="U2482" s="58"/>
      <c r="V2482" s="58"/>
      <c r="W2482" s="58"/>
      <c r="X2482" s="58"/>
      <c r="Y2482" s="59"/>
      <c r="Z2482" s="59"/>
      <c r="AA2482" s="59"/>
      <c r="AB2482" s="58"/>
      <c r="AC2482" s="58"/>
      <c r="AD2482" s="58"/>
      <c r="AE2482" s="58"/>
      <c r="AF2482" s="58"/>
      <c r="AG2482" s="58"/>
      <c r="AH2482" s="58"/>
      <c r="AI2482" s="58"/>
      <c r="AJ2482" s="59"/>
      <c r="AK2482" s="59"/>
      <c r="AL2482" s="59"/>
      <c r="AM2482" s="58"/>
      <c r="AN2482" s="58"/>
      <c r="AO2482" s="58"/>
      <c r="AP2482" s="58"/>
      <c r="AQ2482" s="58"/>
      <c r="AR2482" s="58"/>
      <c r="AS2482" s="58"/>
      <c r="AT2482" s="58"/>
      <c r="AU2482" s="58"/>
      <c r="AV2482" s="58"/>
      <c r="AW2482" s="58"/>
      <c r="AX2482" s="59"/>
      <c r="AY2482" s="59"/>
      <c r="AZ2482" s="60"/>
      <c r="BA2482" s="61"/>
      <c r="BB2482" s="54"/>
      <c r="BC2482" s="54"/>
      <c r="BD2482" s="41">
        <v>4</v>
      </c>
      <c r="BE2482" s="52">
        <v>46</v>
      </c>
      <c r="BF2482" s="62">
        <v>4621</v>
      </c>
      <c r="BG2482" s="274"/>
    </row>
    <row r="2483" spans="1:59" x14ac:dyDescent="0.25">
      <c r="A2483" s="196">
        <v>4</v>
      </c>
      <c r="B2483" s="197" t="s">
        <v>422</v>
      </c>
      <c r="C2483" s="208">
        <v>46</v>
      </c>
      <c r="D2483" s="209" t="s">
        <v>867</v>
      </c>
      <c r="E2483" s="212">
        <v>4631</v>
      </c>
      <c r="F2483" s="213" t="s">
        <v>893</v>
      </c>
      <c r="G2483" s="234"/>
      <c r="H2483" s="138"/>
      <c r="I2483" s="224"/>
      <c r="J2483" s="98"/>
      <c r="K2483" s="98"/>
      <c r="L2483" s="98"/>
      <c r="M2483" s="137"/>
      <c r="N2483" s="322"/>
      <c r="O2483" s="323"/>
      <c r="P2483" s="139"/>
      <c r="Q2483" s="139"/>
      <c r="R2483" s="139"/>
      <c r="S2483" s="139"/>
      <c r="T2483" s="139"/>
      <c r="U2483" s="139"/>
      <c r="V2483" s="139"/>
      <c r="W2483" s="139"/>
      <c r="X2483" s="139"/>
      <c r="Y2483" s="100"/>
      <c r="Z2483" s="125"/>
      <c r="AA2483" s="125"/>
      <c r="AB2483" s="139"/>
      <c r="AC2483" s="139"/>
      <c r="AD2483" s="139"/>
      <c r="AE2483" s="139"/>
      <c r="AF2483" s="139"/>
      <c r="AG2483" s="139"/>
      <c r="AH2483" s="139"/>
      <c r="AI2483" s="139"/>
      <c r="AJ2483" s="100"/>
      <c r="AK2483" s="125"/>
      <c r="AL2483" s="125"/>
      <c r="AM2483" s="139"/>
      <c r="AN2483" s="139"/>
      <c r="AO2483" s="139"/>
      <c r="AP2483" s="139"/>
      <c r="AQ2483" s="139"/>
      <c r="AR2483" s="139"/>
      <c r="AS2483" s="139"/>
      <c r="AT2483" s="139"/>
      <c r="AU2483" s="139"/>
      <c r="AV2483" s="139"/>
      <c r="AW2483" s="99"/>
      <c r="AX2483" s="125"/>
      <c r="AY2483" s="100"/>
      <c r="AZ2483" s="140"/>
      <c r="BA2483" s="141"/>
      <c r="BB2483" s="136"/>
      <c r="BC2483" s="136"/>
      <c r="BD2483" s="41">
        <v>4</v>
      </c>
      <c r="BE2483" s="52">
        <v>46</v>
      </c>
      <c r="BF2483" s="103">
        <v>4631</v>
      </c>
      <c r="BG2483" s="283"/>
    </row>
    <row r="2484" spans="1:59" s="63" customFormat="1" ht="12.75" x14ac:dyDescent="0.2">
      <c r="A2484" s="196">
        <v>4</v>
      </c>
      <c r="B2484" s="197" t="s">
        <v>422</v>
      </c>
      <c r="C2484" s="208">
        <v>46</v>
      </c>
      <c r="D2484" s="209" t="s">
        <v>867</v>
      </c>
      <c r="E2484" s="212">
        <v>4631</v>
      </c>
      <c r="F2484" s="213" t="s">
        <v>893</v>
      </c>
      <c r="G2484" s="232"/>
      <c r="H2484" s="97"/>
      <c r="I2484" s="224"/>
      <c r="J2484" s="98"/>
      <c r="K2484" s="98"/>
      <c r="L2484" s="98"/>
      <c r="M2484" s="96"/>
      <c r="N2484" s="307"/>
      <c r="O2484" s="246"/>
      <c r="P2484" s="124"/>
      <c r="Q2484" s="99"/>
      <c r="R2484" s="99"/>
      <c r="S2484" s="99"/>
      <c r="T2484" s="99"/>
      <c r="U2484" s="99"/>
      <c r="V2484" s="99"/>
      <c r="W2484" s="99"/>
      <c r="X2484" s="99"/>
      <c r="Y2484" s="100"/>
      <c r="Z2484" s="100"/>
      <c r="AA2484" s="100"/>
      <c r="AB2484" s="99"/>
      <c r="AC2484" s="99"/>
      <c r="AD2484" s="99"/>
      <c r="AE2484" s="99"/>
      <c r="AF2484" s="99"/>
      <c r="AG2484" s="99"/>
      <c r="AH2484" s="99"/>
      <c r="AI2484" s="99"/>
      <c r="AJ2484" s="100"/>
      <c r="AK2484" s="100"/>
      <c r="AL2484" s="100"/>
      <c r="AM2484" s="99"/>
      <c r="AN2484" s="99"/>
      <c r="AO2484" s="99"/>
      <c r="AP2484" s="99"/>
      <c r="AQ2484" s="99"/>
      <c r="AR2484" s="99"/>
      <c r="AS2484" s="99"/>
      <c r="AT2484" s="99"/>
      <c r="AU2484" s="99"/>
      <c r="AV2484" s="99"/>
      <c r="AW2484" s="99"/>
      <c r="AX2484" s="100"/>
      <c r="AY2484" s="100"/>
      <c r="AZ2484" s="101"/>
      <c r="BA2484" s="102"/>
      <c r="BB2484" s="95"/>
      <c r="BC2484" s="95"/>
      <c r="BD2484" s="41">
        <v>4</v>
      </c>
      <c r="BE2484" s="52">
        <v>46</v>
      </c>
      <c r="BF2484" s="103">
        <v>4631</v>
      </c>
      <c r="BG2484" s="277"/>
    </row>
    <row r="2485" spans="1:59" s="63" customFormat="1" ht="12.75" x14ac:dyDescent="0.2">
      <c r="A2485" s="196">
        <v>4</v>
      </c>
      <c r="B2485" s="197" t="s">
        <v>422</v>
      </c>
      <c r="C2485" s="208">
        <v>46</v>
      </c>
      <c r="D2485" s="209" t="s">
        <v>867</v>
      </c>
      <c r="E2485" s="212">
        <v>4631</v>
      </c>
      <c r="F2485" s="213" t="s">
        <v>893</v>
      </c>
      <c r="G2485" s="231"/>
      <c r="H2485" s="65"/>
      <c r="I2485" s="222"/>
      <c r="J2485" s="66"/>
      <c r="K2485" s="66"/>
      <c r="L2485" s="66"/>
      <c r="M2485" s="64"/>
      <c r="N2485" s="304"/>
      <c r="O2485" s="305"/>
      <c r="P2485" s="127"/>
      <c r="Q2485" s="67"/>
      <c r="R2485" s="67"/>
      <c r="S2485" s="67"/>
      <c r="T2485" s="67"/>
      <c r="U2485" s="67"/>
      <c r="V2485" s="67"/>
      <c r="W2485" s="67"/>
      <c r="X2485" s="67"/>
      <c r="Y2485" s="68"/>
      <c r="Z2485" s="68"/>
      <c r="AA2485" s="68"/>
      <c r="AB2485" s="67"/>
      <c r="AC2485" s="67"/>
      <c r="AD2485" s="67"/>
      <c r="AE2485" s="67"/>
      <c r="AF2485" s="67"/>
      <c r="AG2485" s="67"/>
      <c r="AH2485" s="67"/>
      <c r="AI2485" s="67"/>
      <c r="AJ2485" s="68"/>
      <c r="AK2485" s="68"/>
      <c r="AL2485" s="68"/>
      <c r="AM2485" s="67"/>
      <c r="AN2485" s="67"/>
      <c r="AO2485" s="67"/>
      <c r="AP2485" s="67"/>
      <c r="AQ2485" s="67"/>
      <c r="AR2485" s="67"/>
      <c r="AS2485" s="67"/>
      <c r="AT2485" s="67"/>
      <c r="AU2485" s="67"/>
      <c r="AV2485" s="67"/>
      <c r="AW2485" s="67"/>
      <c r="AX2485" s="68"/>
      <c r="AY2485" s="68"/>
      <c r="AZ2485" s="69"/>
      <c r="BA2485" s="70"/>
      <c r="BB2485" s="71"/>
      <c r="BC2485" s="95"/>
      <c r="BD2485" s="41">
        <v>4</v>
      </c>
      <c r="BE2485" s="52">
        <v>46</v>
      </c>
      <c r="BF2485" s="103">
        <v>4631</v>
      </c>
      <c r="BG2485" s="275"/>
    </row>
    <row r="2486" spans="1:59" s="63" customFormat="1" ht="12.75" x14ac:dyDescent="0.2">
      <c r="A2486" s="196">
        <v>4</v>
      </c>
      <c r="B2486" s="197" t="s">
        <v>422</v>
      </c>
      <c r="C2486" s="208">
        <v>46</v>
      </c>
      <c r="D2486" s="209" t="s">
        <v>867</v>
      </c>
      <c r="E2486" s="212">
        <v>4631</v>
      </c>
      <c r="F2486" s="213" t="s">
        <v>893</v>
      </c>
      <c r="G2486" s="231"/>
      <c r="H2486" s="72" t="s">
        <v>47</v>
      </c>
      <c r="I2486" s="223"/>
      <c r="J2486" s="73"/>
      <c r="K2486" s="73"/>
      <c r="L2486" s="73"/>
      <c r="M2486" s="74"/>
      <c r="N2486" s="247"/>
      <c r="O2486" s="306"/>
      <c r="P2486" s="105"/>
      <c r="Q2486" s="75"/>
      <c r="R2486" s="75"/>
      <c r="S2486" s="75"/>
      <c r="T2486" s="75"/>
      <c r="U2486" s="75"/>
      <c r="V2486" s="75"/>
      <c r="W2486" s="75"/>
      <c r="X2486" s="75"/>
      <c r="Y2486" s="76">
        <f>IF(ISNUMBER(VLOOKUP(Y2488,P$7:W$7,MATCH(Y2488,P$7:W$7))),VLOOKUP(Y2488,P$7:W$7,MATCH(Y2488,P$7:W$7)),IF(N2490=0,"No Data",IF(Y2488&gt;0,"&lt;100",0)))</f>
        <v>0</v>
      </c>
      <c r="Z2486" s="77">
        <f>IF(ISNUMBER(VLOOKUP(Z2490,P$7:W$7,MATCH(Z2490,P$7:W$7))),VLOOKUP(Z2490,P$7:W$7,MATCH(Z2490,P$7:W$7)),IF(N2490=0,"No Data",IF(Z2490&gt;0,"&lt;100",0)))</f>
        <v>0</v>
      </c>
      <c r="AA2486" s="106">
        <f>IF(ISNUMBER(Z2486),Z2486,0)</f>
        <v>0</v>
      </c>
      <c r="AB2486" s="75"/>
      <c r="AC2486" s="75"/>
      <c r="AD2486" s="75"/>
      <c r="AE2486" s="75"/>
      <c r="AF2486" s="75"/>
      <c r="AG2486" s="75"/>
      <c r="AH2486" s="75"/>
      <c r="AI2486" s="75"/>
      <c r="AJ2486" s="76">
        <f>IF(ISNUMBER(VLOOKUP(AJ2488,AB$7:AH$7,MATCH(AJ2488,AB$7:AH$7))),VLOOKUP(AJ2488,AB$7:AH$7,MATCH(AJ2488,AB$7:AH$7)),IF(N2490=0,"No Data",IF(AJ2488&gt;0,"&lt;50",0)))</f>
        <v>0</v>
      </c>
      <c r="AK2486" s="77">
        <f>IF(ISNUMBER(VLOOKUP(AK2490,AB$7:AH$7,MATCH(AK2490,AB$7:AH$7))),VLOOKUP(AK2490,AB$7:AH$7,MATCH(AK2490,AB$7:AH$7)),IF(N2490=0,"No Data",IF(AK2490&gt;0,"&lt;50",0)))</f>
        <v>0</v>
      </c>
      <c r="AL2486" s="106">
        <f>IF(ISNUMBER(AK2486),AK2486,0)</f>
        <v>0</v>
      </c>
      <c r="AM2486" s="75"/>
      <c r="AN2486" s="75"/>
      <c r="AO2486" s="75"/>
      <c r="AP2486" s="75"/>
      <c r="AQ2486" s="75"/>
      <c r="AR2486" s="75"/>
      <c r="AS2486" s="75"/>
      <c r="AT2486" s="75"/>
      <c r="AU2486" s="75"/>
      <c r="AV2486" s="75"/>
      <c r="AW2486" s="76">
        <f>IF(ISNUMBER(VLOOKUP(AW2488,AM$7:AU$7,MATCH(AW2488,AM$7:AU$7))),VLOOKUP(AW2488,AM$7:AU$7,MATCH(AW2488,AM$7:AU$7)),IF(N2490=0,"No Data",IF(AW2488&gt;0,"&lt;10",0)))</f>
        <v>500</v>
      </c>
      <c r="AX2486" s="77">
        <f>IF(ISNUMBER(VLOOKUP(AX2490,AM$7:AU$7,MATCH(AX2490,AM$7:AU$7))),VLOOKUP(AX2490,AM$7:AU$7,MATCH(AX2490,AM$7:AU$7)),IF(N2490=0,"No Data",IF(AX2490&gt;0,"&lt;10",0)))</f>
        <v>500</v>
      </c>
      <c r="AY2486" s="106">
        <f>IF(ISNUMBER(AX2486),AX2486,0)</f>
        <v>500</v>
      </c>
      <c r="AZ2486" s="79"/>
      <c r="BA2486" s="80"/>
      <c r="BB2486" s="71"/>
      <c r="BC2486" s="95"/>
      <c r="BD2486" s="41">
        <v>4</v>
      </c>
      <c r="BE2486" s="52">
        <v>46</v>
      </c>
      <c r="BF2486" s="103">
        <v>4631</v>
      </c>
      <c r="BG2486" s="276" t="s">
        <v>47</v>
      </c>
    </row>
    <row r="2487" spans="1:59" s="63" customFormat="1" ht="12.75" x14ac:dyDescent="0.2">
      <c r="A2487" s="196">
        <v>4</v>
      </c>
      <c r="B2487" s="197" t="s">
        <v>422</v>
      </c>
      <c r="C2487" s="208">
        <v>46</v>
      </c>
      <c r="D2487" s="209" t="s">
        <v>867</v>
      </c>
      <c r="E2487" s="212">
        <v>4631</v>
      </c>
      <c r="F2487" s="213" t="s">
        <v>893</v>
      </c>
      <c r="G2487" s="231"/>
      <c r="H2487" s="81" t="s">
        <v>48</v>
      </c>
      <c r="I2487" s="223"/>
      <c r="J2487" s="73"/>
      <c r="K2487" s="73"/>
      <c r="L2487" s="73"/>
      <c r="M2487" s="74"/>
      <c r="N2487" s="247"/>
      <c r="O2487" s="306"/>
      <c r="P2487" s="105"/>
      <c r="Q2487" s="75"/>
      <c r="R2487" s="75"/>
      <c r="S2487" s="75"/>
      <c r="T2487" s="75"/>
      <c r="U2487" s="75"/>
      <c r="V2487" s="75"/>
      <c r="W2487" s="75"/>
      <c r="X2487" s="75"/>
      <c r="Y2487" s="82">
        <f>MIN(X2491:X2496)</f>
        <v>0</v>
      </c>
      <c r="Z2487" s="83"/>
      <c r="AA2487" s="83"/>
      <c r="AB2487" s="75"/>
      <c r="AC2487" s="75"/>
      <c r="AD2487" s="75"/>
      <c r="AE2487" s="75"/>
      <c r="AF2487" s="75"/>
      <c r="AG2487" s="75"/>
      <c r="AH2487" s="75"/>
      <c r="AI2487" s="75"/>
      <c r="AJ2487" s="82">
        <f>MIN(AI2491:AI2496)</f>
        <v>0</v>
      </c>
      <c r="AK2487" s="83"/>
      <c r="AL2487" s="83"/>
      <c r="AM2487" s="75"/>
      <c r="AN2487" s="75"/>
      <c r="AO2487" s="75"/>
      <c r="AP2487" s="75"/>
      <c r="AQ2487" s="75"/>
      <c r="AR2487" s="75"/>
      <c r="AS2487" s="75"/>
      <c r="AT2487" s="75"/>
      <c r="AU2487" s="75"/>
      <c r="AV2487" s="75"/>
      <c r="AW2487" s="82">
        <f>MIN(AV2491:AV2496)</f>
        <v>10</v>
      </c>
      <c r="AX2487" s="83"/>
      <c r="AY2487" s="83"/>
      <c r="AZ2487" s="79"/>
      <c r="BA2487" s="80"/>
      <c r="BB2487" s="71"/>
      <c r="BC2487" s="95"/>
      <c r="BD2487" s="41">
        <v>4</v>
      </c>
      <c r="BE2487" s="52">
        <v>46</v>
      </c>
      <c r="BF2487" s="103">
        <v>4631</v>
      </c>
      <c r="BG2487" s="278" t="s">
        <v>48</v>
      </c>
    </row>
    <row r="2488" spans="1:59" s="63" customFormat="1" ht="12.75" x14ac:dyDescent="0.2">
      <c r="A2488" s="196">
        <v>4</v>
      </c>
      <c r="B2488" s="197" t="s">
        <v>422</v>
      </c>
      <c r="C2488" s="208">
        <v>46</v>
      </c>
      <c r="D2488" s="209" t="s">
        <v>867</v>
      </c>
      <c r="E2488" s="212">
        <v>4631</v>
      </c>
      <c r="F2488" s="213" t="s">
        <v>893</v>
      </c>
      <c r="G2488" s="231"/>
      <c r="H2488" s="81" t="s">
        <v>49</v>
      </c>
      <c r="I2488" s="223"/>
      <c r="J2488" s="73"/>
      <c r="K2488" s="73"/>
      <c r="L2488" s="73"/>
      <c r="M2488" s="74"/>
      <c r="N2488" s="247"/>
      <c r="O2488" s="306"/>
      <c r="P2488" s="105"/>
      <c r="Q2488" s="75"/>
      <c r="R2488" s="75"/>
      <c r="S2488" s="75"/>
      <c r="T2488" s="75"/>
      <c r="U2488" s="75"/>
      <c r="V2488" s="75"/>
      <c r="W2488" s="75"/>
      <c r="X2488" s="75"/>
      <c r="Y2488" s="84">
        <f>IF(ISNUMBER(AVERAGE(X2491:X2496)),AVERAGE(X2491:X2496),0)</f>
        <v>0</v>
      </c>
      <c r="Z2488" s="83"/>
      <c r="AA2488" s="83"/>
      <c r="AB2488" s="75"/>
      <c r="AC2488" s="75"/>
      <c r="AD2488" s="75"/>
      <c r="AE2488" s="75"/>
      <c r="AF2488" s="75"/>
      <c r="AG2488" s="75"/>
      <c r="AH2488" s="75"/>
      <c r="AI2488" s="75"/>
      <c r="AJ2488" s="84">
        <f>IF(ISNUMBER(AVERAGE(AI2491:AI2496)),AVERAGE(AI2491:AI2496),0)</f>
        <v>0</v>
      </c>
      <c r="AK2488" s="83"/>
      <c r="AL2488" s="83"/>
      <c r="AM2488" s="75"/>
      <c r="AN2488" s="75"/>
      <c r="AO2488" s="75"/>
      <c r="AP2488" s="75"/>
      <c r="AQ2488" s="75"/>
      <c r="AR2488" s="75"/>
      <c r="AS2488" s="75"/>
      <c r="AT2488" s="75"/>
      <c r="AU2488" s="75"/>
      <c r="AV2488" s="75"/>
      <c r="AW2488" s="84">
        <f>IF(ISNUMBER(AVERAGE(AV2491:AV2496)),AVERAGE(AV2491:AV2496),0)</f>
        <v>535</v>
      </c>
      <c r="AX2488" s="83"/>
      <c r="AY2488" s="83"/>
      <c r="AZ2488" s="79"/>
      <c r="BA2488" s="80"/>
      <c r="BB2488" s="71"/>
      <c r="BC2488" s="95"/>
      <c r="BD2488" s="41">
        <v>4</v>
      </c>
      <c r="BE2488" s="52">
        <v>46</v>
      </c>
      <c r="BF2488" s="103">
        <v>4631</v>
      </c>
      <c r="BG2488" s="278" t="s">
        <v>49</v>
      </c>
    </row>
    <row r="2489" spans="1:59" s="63" customFormat="1" ht="12.75" x14ac:dyDescent="0.2">
      <c r="A2489" s="196">
        <v>4</v>
      </c>
      <c r="B2489" s="197" t="s">
        <v>422</v>
      </c>
      <c r="C2489" s="208">
        <v>46</v>
      </c>
      <c r="D2489" s="209" t="s">
        <v>867</v>
      </c>
      <c r="E2489" s="212">
        <v>4631</v>
      </c>
      <c r="F2489" s="213" t="s">
        <v>893</v>
      </c>
      <c r="G2489" s="231"/>
      <c r="H2489" s="81" t="s">
        <v>50</v>
      </c>
      <c r="I2489" s="223"/>
      <c r="J2489" s="73"/>
      <c r="K2489" s="73"/>
      <c r="L2489" s="73"/>
      <c r="M2489" s="74"/>
      <c r="N2489" s="247"/>
      <c r="O2489" s="306"/>
      <c r="P2489" s="105"/>
      <c r="Q2489" s="75"/>
      <c r="R2489" s="75"/>
      <c r="S2489" s="75"/>
      <c r="T2489" s="75"/>
      <c r="U2489" s="75"/>
      <c r="V2489" s="75"/>
      <c r="W2489" s="75"/>
      <c r="X2489" s="75"/>
      <c r="Y2489" s="84">
        <f>MAX(X2491:X2496)</f>
        <v>0</v>
      </c>
      <c r="Z2489" s="83"/>
      <c r="AA2489" s="83"/>
      <c r="AB2489" s="75"/>
      <c r="AC2489" s="75"/>
      <c r="AD2489" s="75"/>
      <c r="AE2489" s="75"/>
      <c r="AF2489" s="75"/>
      <c r="AG2489" s="75"/>
      <c r="AH2489" s="75"/>
      <c r="AI2489" s="75"/>
      <c r="AJ2489" s="84">
        <f>MAX(AI2491:AI2496)</f>
        <v>0</v>
      </c>
      <c r="AK2489" s="83"/>
      <c r="AL2489" s="83"/>
      <c r="AM2489" s="75"/>
      <c r="AN2489" s="75"/>
      <c r="AO2489" s="75"/>
      <c r="AP2489" s="75"/>
      <c r="AQ2489" s="75"/>
      <c r="AR2489" s="75"/>
      <c r="AS2489" s="75"/>
      <c r="AT2489" s="75"/>
      <c r="AU2489" s="75"/>
      <c r="AV2489" s="75"/>
      <c r="AW2489" s="84">
        <f>MAX(AV2491:AV2496)</f>
        <v>1000</v>
      </c>
      <c r="AX2489" s="83"/>
      <c r="AY2489" s="83"/>
      <c r="AZ2489" s="79"/>
      <c r="BA2489" s="80"/>
      <c r="BB2489" s="71"/>
      <c r="BC2489" s="95"/>
      <c r="BD2489" s="41">
        <v>4</v>
      </c>
      <c r="BE2489" s="52">
        <v>46</v>
      </c>
      <c r="BF2489" s="103">
        <v>4631</v>
      </c>
      <c r="BG2489" s="278" t="s">
        <v>50</v>
      </c>
    </row>
    <row r="2490" spans="1:59" s="63" customFormat="1" ht="12.75" x14ac:dyDescent="0.2">
      <c r="A2490" s="196">
        <v>4</v>
      </c>
      <c r="B2490" s="197" t="s">
        <v>422</v>
      </c>
      <c r="C2490" s="208">
        <v>46</v>
      </c>
      <c r="D2490" s="209" t="s">
        <v>867</v>
      </c>
      <c r="E2490" s="212">
        <v>4631</v>
      </c>
      <c r="F2490" s="213" t="s">
        <v>893</v>
      </c>
      <c r="G2490" s="231"/>
      <c r="H2490" s="85" t="s">
        <v>51</v>
      </c>
      <c r="I2490" s="223"/>
      <c r="J2490" s="73"/>
      <c r="K2490" s="73"/>
      <c r="L2490" s="73"/>
      <c r="M2490" s="74"/>
      <c r="N2490" s="248">
        <f>SUM(N2491:N2496)</f>
        <v>6</v>
      </c>
      <c r="O2490" s="293">
        <f>SUM(O2491:O2496)</f>
        <v>0.99999999999999989</v>
      </c>
      <c r="P2490" s="292"/>
      <c r="Q2490" s="87"/>
      <c r="R2490" s="87"/>
      <c r="S2490" s="87"/>
      <c r="T2490" s="87"/>
      <c r="U2490" s="87"/>
      <c r="V2490" s="87"/>
      <c r="W2490" s="87"/>
      <c r="X2490" s="87"/>
      <c r="Y2490" s="88"/>
      <c r="Z2490" s="119">
        <f>SUM(Z2491:Z2496)</f>
        <v>0</v>
      </c>
      <c r="AA2490" s="120"/>
      <c r="AB2490" s="111"/>
      <c r="AC2490" s="111"/>
      <c r="AD2490" s="111"/>
      <c r="AE2490" s="111"/>
      <c r="AF2490" s="111"/>
      <c r="AG2490" s="111"/>
      <c r="AH2490" s="111"/>
      <c r="AI2490" s="111"/>
      <c r="AJ2490" s="120"/>
      <c r="AK2490" s="119">
        <f>SUM(AK2491:AK2496)</f>
        <v>0</v>
      </c>
      <c r="AL2490" s="120"/>
      <c r="AM2490" s="111"/>
      <c r="AN2490" s="111"/>
      <c r="AO2490" s="111"/>
      <c r="AP2490" s="111"/>
      <c r="AQ2490" s="111"/>
      <c r="AR2490" s="111"/>
      <c r="AS2490" s="111"/>
      <c r="AT2490" s="111"/>
      <c r="AU2490" s="111"/>
      <c r="AV2490" s="111"/>
      <c r="AW2490" s="120"/>
      <c r="AX2490" s="119">
        <f>SUM(AX2491:AX2496)</f>
        <v>534.99999999999989</v>
      </c>
      <c r="AY2490" s="88"/>
      <c r="AZ2490" s="79"/>
      <c r="BA2490" s="80"/>
      <c r="BB2490" s="71"/>
      <c r="BC2490" s="95"/>
      <c r="BD2490" s="41">
        <v>4</v>
      </c>
      <c r="BE2490" s="52">
        <v>46</v>
      </c>
      <c r="BF2490" s="103">
        <v>4631</v>
      </c>
      <c r="BG2490" s="279" t="s">
        <v>51</v>
      </c>
    </row>
    <row r="2491" spans="1:59" s="63" customFormat="1" ht="12.75" x14ac:dyDescent="0.2">
      <c r="A2491" s="196">
        <v>4</v>
      </c>
      <c r="B2491" s="197" t="s">
        <v>422</v>
      </c>
      <c r="C2491" s="208">
        <v>46</v>
      </c>
      <c r="D2491" s="209" t="s">
        <v>867</v>
      </c>
      <c r="E2491" s="212">
        <v>4631</v>
      </c>
      <c r="F2491" s="213" t="s">
        <v>893</v>
      </c>
      <c r="G2491" s="231"/>
      <c r="H2491" s="89" t="s">
        <v>52</v>
      </c>
      <c r="I2491" s="90" t="s">
        <v>871</v>
      </c>
      <c r="J2491" s="90"/>
      <c r="K2491" s="90" t="s">
        <v>64</v>
      </c>
      <c r="L2491" s="90" t="s">
        <v>313</v>
      </c>
      <c r="M2491" s="91"/>
      <c r="N2491" s="312">
        <v>1</v>
      </c>
      <c r="O2491" s="313">
        <f t="shared" ref="O2491:O2496" si="342">N2491/N$2490</f>
        <v>0.16666666666666666</v>
      </c>
      <c r="P2491" s="104"/>
      <c r="Q2491" s="92"/>
      <c r="R2491" s="92"/>
      <c r="S2491" s="92"/>
      <c r="T2491" s="92"/>
      <c r="U2491" s="92"/>
      <c r="V2491" s="92"/>
      <c r="W2491" s="92"/>
      <c r="X2491" s="109">
        <f t="shared" ref="X2491:X2496" si="343">P2491*P$7+Q2491*Q$7+R2491*R$7+S2491*S$7+T2491*T$7+U2491*U$7+V2491*V$7+W2491*W$7</f>
        <v>0</v>
      </c>
      <c r="Y2491" s="83"/>
      <c r="Z2491" s="110">
        <f t="shared" ref="Z2491:Z2496" si="344">X2491*$O2491</f>
        <v>0</v>
      </c>
      <c r="AA2491" s="111"/>
      <c r="AB2491" s="92"/>
      <c r="AC2491" s="92"/>
      <c r="AD2491" s="92"/>
      <c r="AE2491" s="92"/>
      <c r="AF2491" s="92"/>
      <c r="AG2491" s="92"/>
      <c r="AH2491" s="92"/>
      <c r="AI2491" s="109">
        <f t="shared" ref="AI2491:AI2496" si="345">AB2491*AB$7+AC2491*AC$7+AD2491*AD$7+AE2491*AE$7+AF2491*AF$7+AG2491*AG$7+AH2491*AH$7</f>
        <v>0</v>
      </c>
      <c r="AJ2491" s="83"/>
      <c r="AK2491" s="110">
        <f t="shared" ref="AK2491:AK2496" si="346">AI2491*$O2491</f>
        <v>0</v>
      </c>
      <c r="AL2491" s="111"/>
      <c r="AM2491" s="92">
        <v>1</v>
      </c>
      <c r="AN2491" s="92"/>
      <c r="AO2491" s="92"/>
      <c r="AP2491" s="92"/>
      <c r="AQ2491" s="92"/>
      <c r="AR2491" s="92"/>
      <c r="AS2491" s="92"/>
      <c r="AT2491" s="92"/>
      <c r="AU2491" s="92"/>
      <c r="AV2491" s="109">
        <f t="shared" ref="AV2491:AV2496" si="347">AM2491*AM$7+AN2491*AN$7+AO2491*AO$7+AP2491*AP$7+AQ2491*AQ$7+AR2491*AR$7+AS2491*AS$7+AT2491*AT$7+AU2491*AU$7</f>
        <v>10</v>
      </c>
      <c r="AW2491" s="75"/>
      <c r="AX2491" s="110">
        <f t="shared" ref="AX2491:AX2496" si="348">AV2491*$O2491</f>
        <v>1.6666666666666665</v>
      </c>
      <c r="AY2491" s="111"/>
      <c r="AZ2491" s="93"/>
      <c r="BA2491" s="94" t="s">
        <v>554</v>
      </c>
      <c r="BB2491" s="71"/>
      <c r="BC2491" s="95"/>
      <c r="BD2491" s="41">
        <v>4</v>
      </c>
      <c r="BE2491" s="52">
        <v>46</v>
      </c>
      <c r="BF2491" s="103">
        <v>4631</v>
      </c>
      <c r="BG2491" s="280" t="s">
        <v>52</v>
      </c>
    </row>
    <row r="2492" spans="1:59" s="63" customFormat="1" ht="12.75" x14ac:dyDescent="0.2">
      <c r="A2492" s="196">
        <v>4</v>
      </c>
      <c r="B2492" s="197" t="s">
        <v>422</v>
      </c>
      <c r="C2492" s="208">
        <v>46</v>
      </c>
      <c r="D2492" s="209" t="s">
        <v>867</v>
      </c>
      <c r="E2492" s="212">
        <v>4631</v>
      </c>
      <c r="F2492" s="213" t="s">
        <v>893</v>
      </c>
      <c r="G2492" s="231"/>
      <c r="H2492" s="89"/>
      <c r="I2492" s="90" t="s">
        <v>842</v>
      </c>
      <c r="J2492" s="90"/>
      <c r="K2492" s="90" t="s">
        <v>64</v>
      </c>
      <c r="L2492" s="90" t="s">
        <v>119</v>
      </c>
      <c r="M2492" s="91"/>
      <c r="N2492" s="312">
        <v>1</v>
      </c>
      <c r="O2492" s="313">
        <f t="shared" si="342"/>
        <v>0.16666666666666666</v>
      </c>
      <c r="P2492" s="104"/>
      <c r="Q2492" s="92"/>
      <c r="R2492" s="92"/>
      <c r="S2492" s="92"/>
      <c r="T2492" s="92"/>
      <c r="U2492" s="92"/>
      <c r="V2492" s="92"/>
      <c r="W2492" s="92"/>
      <c r="X2492" s="109">
        <f t="shared" si="343"/>
        <v>0</v>
      </c>
      <c r="Y2492" s="83"/>
      <c r="Z2492" s="110">
        <f t="shared" si="344"/>
        <v>0</v>
      </c>
      <c r="AA2492" s="111"/>
      <c r="AB2492" s="92"/>
      <c r="AC2492" s="92"/>
      <c r="AD2492" s="92"/>
      <c r="AE2492" s="92"/>
      <c r="AF2492" s="92"/>
      <c r="AG2492" s="92"/>
      <c r="AH2492" s="92"/>
      <c r="AI2492" s="109">
        <f t="shared" si="345"/>
        <v>0</v>
      </c>
      <c r="AJ2492" s="83"/>
      <c r="AK2492" s="110">
        <f t="shared" si="346"/>
        <v>0</v>
      </c>
      <c r="AL2492" s="111"/>
      <c r="AM2492" s="92"/>
      <c r="AN2492" s="92"/>
      <c r="AO2492" s="92"/>
      <c r="AP2492" s="92"/>
      <c r="AQ2492" s="92"/>
      <c r="AR2492" s="92"/>
      <c r="AS2492" s="92">
        <v>1</v>
      </c>
      <c r="AT2492" s="92"/>
      <c r="AU2492" s="92"/>
      <c r="AV2492" s="109">
        <f t="shared" si="347"/>
        <v>1000</v>
      </c>
      <c r="AW2492" s="75"/>
      <c r="AX2492" s="110">
        <f t="shared" si="348"/>
        <v>166.66666666666666</v>
      </c>
      <c r="AY2492" s="111"/>
      <c r="AZ2492" s="93"/>
      <c r="BA2492" s="94" t="s">
        <v>554</v>
      </c>
      <c r="BB2492" s="71"/>
      <c r="BC2492" s="95"/>
      <c r="BD2492" s="41">
        <v>4</v>
      </c>
      <c r="BE2492" s="52">
        <v>46</v>
      </c>
      <c r="BF2492" s="103">
        <v>4631</v>
      </c>
      <c r="BG2492" s="280" t="s">
        <v>52</v>
      </c>
    </row>
    <row r="2493" spans="1:59" s="63" customFormat="1" ht="12.75" x14ac:dyDescent="0.2">
      <c r="A2493" s="196">
        <v>4</v>
      </c>
      <c r="B2493" s="197" t="s">
        <v>422</v>
      </c>
      <c r="C2493" s="208">
        <v>46</v>
      </c>
      <c r="D2493" s="209" t="s">
        <v>867</v>
      </c>
      <c r="E2493" s="212">
        <v>4631</v>
      </c>
      <c r="F2493" s="213" t="s">
        <v>893</v>
      </c>
      <c r="G2493" s="231"/>
      <c r="H2493" s="89"/>
      <c r="I2493" s="90" t="s">
        <v>894</v>
      </c>
      <c r="J2493" s="90"/>
      <c r="K2493" s="90" t="s">
        <v>64</v>
      </c>
      <c r="L2493" s="90" t="s">
        <v>119</v>
      </c>
      <c r="M2493" s="91"/>
      <c r="N2493" s="312">
        <v>1</v>
      </c>
      <c r="O2493" s="313">
        <f t="shared" si="342"/>
        <v>0.16666666666666666</v>
      </c>
      <c r="P2493" s="104"/>
      <c r="Q2493" s="92"/>
      <c r="R2493" s="92"/>
      <c r="S2493" s="92"/>
      <c r="T2493" s="92"/>
      <c r="U2493" s="92"/>
      <c r="V2493" s="92"/>
      <c r="W2493" s="92"/>
      <c r="X2493" s="109">
        <f t="shared" si="343"/>
        <v>0</v>
      </c>
      <c r="Y2493" s="83"/>
      <c r="Z2493" s="110">
        <f t="shared" si="344"/>
        <v>0</v>
      </c>
      <c r="AA2493" s="111"/>
      <c r="AB2493" s="92"/>
      <c r="AC2493" s="92"/>
      <c r="AD2493" s="92"/>
      <c r="AE2493" s="92"/>
      <c r="AF2493" s="92"/>
      <c r="AG2493" s="92"/>
      <c r="AH2493" s="92"/>
      <c r="AI2493" s="109">
        <f t="shared" si="345"/>
        <v>0</v>
      </c>
      <c r="AJ2493" s="83"/>
      <c r="AK2493" s="110">
        <f t="shared" si="346"/>
        <v>0</v>
      </c>
      <c r="AL2493" s="111"/>
      <c r="AM2493" s="92"/>
      <c r="AN2493" s="92"/>
      <c r="AO2493" s="92"/>
      <c r="AP2493" s="92"/>
      <c r="AQ2493" s="92"/>
      <c r="AR2493" s="92"/>
      <c r="AS2493" s="92">
        <v>1</v>
      </c>
      <c r="AT2493" s="92"/>
      <c r="AU2493" s="92"/>
      <c r="AV2493" s="109">
        <f t="shared" si="347"/>
        <v>1000</v>
      </c>
      <c r="AW2493" s="75"/>
      <c r="AX2493" s="110">
        <f t="shared" si="348"/>
        <v>166.66666666666666</v>
      </c>
      <c r="AY2493" s="111"/>
      <c r="AZ2493" s="93"/>
      <c r="BA2493" s="94" t="s">
        <v>554</v>
      </c>
      <c r="BB2493" s="71"/>
      <c r="BC2493" s="95"/>
      <c r="BD2493" s="41">
        <v>4</v>
      </c>
      <c r="BE2493" s="52">
        <v>46</v>
      </c>
      <c r="BF2493" s="103">
        <v>4631</v>
      </c>
      <c r="BG2493" s="280" t="s">
        <v>52</v>
      </c>
    </row>
    <row r="2494" spans="1:59" s="63" customFormat="1" ht="12.75" x14ac:dyDescent="0.2">
      <c r="A2494" s="196">
        <v>4</v>
      </c>
      <c r="B2494" s="197" t="s">
        <v>422</v>
      </c>
      <c r="C2494" s="208">
        <v>46</v>
      </c>
      <c r="D2494" s="209" t="s">
        <v>867</v>
      </c>
      <c r="E2494" s="212">
        <v>4631</v>
      </c>
      <c r="F2494" s="213" t="s">
        <v>893</v>
      </c>
      <c r="G2494" s="231"/>
      <c r="H2494" s="89"/>
      <c r="I2494" s="90" t="s">
        <v>895</v>
      </c>
      <c r="J2494" s="90"/>
      <c r="K2494" s="90" t="s">
        <v>64</v>
      </c>
      <c r="L2494" s="90" t="s">
        <v>147</v>
      </c>
      <c r="M2494" s="91"/>
      <c r="N2494" s="312">
        <v>1</v>
      </c>
      <c r="O2494" s="313">
        <f t="shared" si="342"/>
        <v>0.16666666666666666</v>
      </c>
      <c r="P2494" s="104"/>
      <c r="Q2494" s="92"/>
      <c r="R2494" s="92"/>
      <c r="S2494" s="92"/>
      <c r="T2494" s="92"/>
      <c r="U2494" s="92"/>
      <c r="V2494" s="92"/>
      <c r="W2494" s="92"/>
      <c r="X2494" s="109">
        <f t="shared" si="343"/>
        <v>0</v>
      </c>
      <c r="Y2494" s="83"/>
      <c r="Z2494" s="110">
        <f t="shared" si="344"/>
        <v>0</v>
      </c>
      <c r="AA2494" s="111"/>
      <c r="AB2494" s="92"/>
      <c r="AC2494" s="92"/>
      <c r="AD2494" s="92"/>
      <c r="AE2494" s="92"/>
      <c r="AF2494" s="92"/>
      <c r="AG2494" s="92"/>
      <c r="AH2494" s="92"/>
      <c r="AI2494" s="109">
        <f t="shared" si="345"/>
        <v>0</v>
      </c>
      <c r="AJ2494" s="83"/>
      <c r="AK2494" s="110">
        <f t="shared" si="346"/>
        <v>0</v>
      </c>
      <c r="AL2494" s="111"/>
      <c r="AM2494" s="92"/>
      <c r="AN2494" s="92"/>
      <c r="AO2494" s="92"/>
      <c r="AP2494" s="92"/>
      <c r="AQ2494" s="92"/>
      <c r="AR2494" s="92"/>
      <c r="AS2494" s="92">
        <v>1</v>
      </c>
      <c r="AT2494" s="92"/>
      <c r="AU2494" s="92"/>
      <c r="AV2494" s="109">
        <f t="shared" si="347"/>
        <v>1000</v>
      </c>
      <c r="AW2494" s="75"/>
      <c r="AX2494" s="110">
        <f t="shared" si="348"/>
        <v>166.66666666666666</v>
      </c>
      <c r="AY2494" s="111"/>
      <c r="AZ2494" s="93"/>
      <c r="BA2494" s="94" t="s">
        <v>554</v>
      </c>
      <c r="BB2494" s="71"/>
      <c r="BC2494" s="95"/>
      <c r="BD2494" s="41">
        <v>4</v>
      </c>
      <c r="BE2494" s="52">
        <v>46</v>
      </c>
      <c r="BF2494" s="103">
        <v>4631</v>
      </c>
      <c r="BG2494" s="280" t="s">
        <v>52</v>
      </c>
    </row>
    <row r="2495" spans="1:59" s="63" customFormat="1" ht="12.75" x14ac:dyDescent="0.2">
      <c r="A2495" s="196">
        <v>4</v>
      </c>
      <c r="B2495" s="197" t="s">
        <v>422</v>
      </c>
      <c r="C2495" s="208">
        <v>46</v>
      </c>
      <c r="D2495" s="209" t="s">
        <v>867</v>
      </c>
      <c r="E2495" s="212">
        <v>4631</v>
      </c>
      <c r="F2495" s="213" t="s">
        <v>893</v>
      </c>
      <c r="G2495" s="231"/>
      <c r="H2495" s="89"/>
      <c r="I2495" s="90" t="s">
        <v>324</v>
      </c>
      <c r="J2495" s="90"/>
      <c r="K2495" s="90" t="s">
        <v>64</v>
      </c>
      <c r="L2495" s="90" t="s">
        <v>528</v>
      </c>
      <c r="M2495" s="91"/>
      <c r="N2495" s="312">
        <v>1</v>
      </c>
      <c r="O2495" s="313">
        <f t="shared" si="342"/>
        <v>0.16666666666666666</v>
      </c>
      <c r="P2495" s="104"/>
      <c r="Q2495" s="92"/>
      <c r="R2495" s="92"/>
      <c r="S2495" s="92"/>
      <c r="T2495" s="92"/>
      <c r="U2495" s="92"/>
      <c r="V2495" s="92"/>
      <c r="W2495" s="92"/>
      <c r="X2495" s="109">
        <f t="shared" si="343"/>
        <v>0</v>
      </c>
      <c r="Y2495" s="83"/>
      <c r="Z2495" s="110">
        <f t="shared" si="344"/>
        <v>0</v>
      </c>
      <c r="AA2495" s="111"/>
      <c r="AB2495" s="92"/>
      <c r="AC2495" s="92"/>
      <c r="AD2495" s="92"/>
      <c r="AE2495" s="92"/>
      <c r="AF2495" s="92"/>
      <c r="AG2495" s="92"/>
      <c r="AH2495" s="92"/>
      <c r="AI2495" s="109">
        <f t="shared" si="345"/>
        <v>0</v>
      </c>
      <c r="AJ2495" s="83"/>
      <c r="AK2495" s="110">
        <f t="shared" si="346"/>
        <v>0</v>
      </c>
      <c r="AL2495" s="111"/>
      <c r="AM2495" s="92"/>
      <c r="AN2495" s="92"/>
      <c r="AO2495" s="92"/>
      <c r="AP2495" s="92">
        <v>1</v>
      </c>
      <c r="AQ2495" s="92"/>
      <c r="AR2495" s="92"/>
      <c r="AS2495" s="92"/>
      <c r="AT2495" s="92"/>
      <c r="AU2495" s="92"/>
      <c r="AV2495" s="109">
        <f t="shared" si="347"/>
        <v>100</v>
      </c>
      <c r="AW2495" s="75"/>
      <c r="AX2495" s="110">
        <f t="shared" si="348"/>
        <v>16.666666666666664</v>
      </c>
      <c r="AY2495" s="111"/>
      <c r="AZ2495" s="93"/>
      <c r="BA2495" s="94" t="s">
        <v>554</v>
      </c>
      <c r="BB2495" s="71"/>
      <c r="BC2495" s="95"/>
      <c r="BD2495" s="41">
        <v>4</v>
      </c>
      <c r="BE2495" s="52">
        <v>46</v>
      </c>
      <c r="BF2495" s="103">
        <v>4631</v>
      </c>
      <c r="BG2495" s="280" t="s">
        <v>52</v>
      </c>
    </row>
    <row r="2496" spans="1:59" s="63" customFormat="1" ht="12.75" x14ac:dyDescent="0.2">
      <c r="A2496" s="196">
        <v>4</v>
      </c>
      <c r="B2496" s="197" t="s">
        <v>422</v>
      </c>
      <c r="C2496" s="208">
        <v>46</v>
      </c>
      <c r="D2496" s="209" t="s">
        <v>867</v>
      </c>
      <c r="E2496" s="212">
        <v>4631</v>
      </c>
      <c r="F2496" s="213" t="s">
        <v>893</v>
      </c>
      <c r="G2496" s="231"/>
      <c r="H2496" s="89"/>
      <c r="I2496" s="90" t="s">
        <v>878</v>
      </c>
      <c r="J2496" s="90"/>
      <c r="K2496" s="90" t="s">
        <v>64</v>
      </c>
      <c r="L2496" s="90" t="s">
        <v>879</v>
      </c>
      <c r="M2496" s="91"/>
      <c r="N2496" s="312">
        <v>1</v>
      </c>
      <c r="O2496" s="313">
        <f t="shared" si="342"/>
        <v>0.16666666666666666</v>
      </c>
      <c r="P2496" s="104"/>
      <c r="Q2496" s="92"/>
      <c r="R2496" s="92"/>
      <c r="S2496" s="92"/>
      <c r="T2496" s="92"/>
      <c r="U2496" s="92"/>
      <c r="V2496" s="92"/>
      <c r="W2496" s="92"/>
      <c r="X2496" s="109">
        <f t="shared" si="343"/>
        <v>0</v>
      </c>
      <c r="Y2496" s="83"/>
      <c r="Z2496" s="110">
        <f t="shared" si="344"/>
        <v>0</v>
      </c>
      <c r="AA2496" s="111"/>
      <c r="AB2496" s="92"/>
      <c r="AC2496" s="92"/>
      <c r="AD2496" s="92"/>
      <c r="AE2496" s="92"/>
      <c r="AF2496" s="92"/>
      <c r="AG2496" s="92"/>
      <c r="AH2496" s="92"/>
      <c r="AI2496" s="109">
        <f t="shared" si="345"/>
        <v>0</v>
      </c>
      <c r="AJ2496" s="83"/>
      <c r="AK2496" s="110">
        <f t="shared" si="346"/>
        <v>0</v>
      </c>
      <c r="AL2496" s="111"/>
      <c r="AM2496" s="92"/>
      <c r="AN2496" s="92"/>
      <c r="AO2496" s="92"/>
      <c r="AP2496" s="92">
        <v>1</v>
      </c>
      <c r="AQ2496" s="92"/>
      <c r="AR2496" s="92"/>
      <c r="AS2496" s="92"/>
      <c r="AT2496" s="92"/>
      <c r="AU2496" s="92"/>
      <c r="AV2496" s="109">
        <f t="shared" si="347"/>
        <v>100</v>
      </c>
      <c r="AW2496" s="75"/>
      <c r="AX2496" s="110">
        <f t="shared" si="348"/>
        <v>16.666666666666664</v>
      </c>
      <c r="AY2496" s="111"/>
      <c r="AZ2496" s="93"/>
      <c r="BA2496" s="94" t="s">
        <v>554</v>
      </c>
      <c r="BB2496" s="71"/>
      <c r="BC2496" s="95"/>
      <c r="BD2496" s="41">
        <v>4</v>
      </c>
      <c r="BE2496" s="52">
        <v>46</v>
      </c>
      <c r="BF2496" s="103">
        <v>4631</v>
      </c>
      <c r="BG2496" s="280" t="s">
        <v>52</v>
      </c>
    </row>
    <row r="2497" spans="1:59" s="63" customFormat="1" ht="12.75" x14ac:dyDescent="0.2">
      <c r="A2497" s="196">
        <v>4</v>
      </c>
      <c r="B2497" s="197" t="s">
        <v>422</v>
      </c>
      <c r="C2497" s="208">
        <v>46</v>
      </c>
      <c r="D2497" s="209" t="s">
        <v>867</v>
      </c>
      <c r="E2497" s="212">
        <v>4631</v>
      </c>
      <c r="F2497" s="213" t="s">
        <v>893</v>
      </c>
      <c r="G2497" s="231"/>
      <c r="H2497" s="65"/>
      <c r="I2497" s="222"/>
      <c r="J2497" s="66"/>
      <c r="K2497" s="66"/>
      <c r="L2497" s="66"/>
      <c r="M2497" s="64"/>
      <c r="N2497" s="304"/>
      <c r="O2497" s="305"/>
      <c r="P2497" s="127"/>
      <c r="Q2497" s="67"/>
      <c r="R2497" s="67"/>
      <c r="S2497" s="67"/>
      <c r="T2497" s="67"/>
      <c r="U2497" s="67"/>
      <c r="V2497" s="67"/>
      <c r="W2497" s="67"/>
      <c r="X2497" s="67"/>
      <c r="Y2497" s="68"/>
      <c r="Z2497" s="68"/>
      <c r="AA2497" s="68"/>
      <c r="AB2497" s="67"/>
      <c r="AC2497" s="67"/>
      <c r="AD2497" s="67"/>
      <c r="AE2497" s="67"/>
      <c r="AF2497" s="67"/>
      <c r="AG2497" s="67"/>
      <c r="AH2497" s="67"/>
      <c r="AI2497" s="67"/>
      <c r="AJ2497" s="68"/>
      <c r="AK2497" s="68"/>
      <c r="AL2497" s="68"/>
      <c r="AM2497" s="67"/>
      <c r="AN2497" s="67"/>
      <c r="AO2497" s="67"/>
      <c r="AP2497" s="67"/>
      <c r="AQ2497" s="67"/>
      <c r="AR2497" s="67"/>
      <c r="AS2497" s="67"/>
      <c r="AT2497" s="67"/>
      <c r="AU2497" s="67"/>
      <c r="AV2497" s="67"/>
      <c r="AW2497" s="67"/>
      <c r="AX2497" s="68"/>
      <c r="AY2497" s="68"/>
      <c r="AZ2497" s="69"/>
      <c r="BA2497" s="70"/>
      <c r="BB2497" s="71"/>
      <c r="BC2497" s="95"/>
      <c r="BD2497" s="41">
        <v>4</v>
      </c>
      <c r="BE2497" s="52">
        <v>46</v>
      </c>
      <c r="BF2497" s="103">
        <v>4631</v>
      </c>
      <c r="BG2497" s="275"/>
    </row>
    <row r="2498" spans="1:59" s="63" customFormat="1" ht="12.75" x14ac:dyDescent="0.2">
      <c r="A2498" s="196">
        <v>4</v>
      </c>
      <c r="B2498" s="197" t="s">
        <v>422</v>
      </c>
      <c r="C2498" s="208">
        <v>46</v>
      </c>
      <c r="D2498" s="209" t="s">
        <v>867</v>
      </c>
      <c r="E2498" s="212">
        <v>4631</v>
      </c>
      <c r="F2498" s="213" t="s">
        <v>893</v>
      </c>
      <c r="G2498" s="232"/>
      <c r="H2498" s="97"/>
      <c r="I2498" s="224"/>
      <c r="J2498" s="98"/>
      <c r="K2498" s="98"/>
      <c r="L2498" s="98"/>
      <c r="M2498" s="96"/>
      <c r="N2498" s="307"/>
      <c r="O2498" s="246"/>
      <c r="P2498" s="124"/>
      <c r="Q2498" s="99"/>
      <c r="R2498" s="99"/>
      <c r="S2498" s="99"/>
      <c r="T2498" s="99"/>
      <c r="U2498" s="99"/>
      <c r="V2498" s="99"/>
      <c r="W2498" s="99"/>
      <c r="X2498" s="99"/>
      <c r="Y2498" s="100"/>
      <c r="Z2498" s="100"/>
      <c r="AA2498" s="100"/>
      <c r="AB2498" s="99"/>
      <c r="AC2498" s="99"/>
      <c r="AD2498" s="99"/>
      <c r="AE2498" s="99"/>
      <c r="AF2498" s="99"/>
      <c r="AG2498" s="99"/>
      <c r="AH2498" s="99"/>
      <c r="AI2498" s="99"/>
      <c r="AJ2498" s="100"/>
      <c r="AK2498" s="100"/>
      <c r="AL2498" s="100"/>
      <c r="AM2498" s="99"/>
      <c r="AN2498" s="99"/>
      <c r="AO2498" s="99"/>
      <c r="AP2498" s="99"/>
      <c r="AQ2498" s="99"/>
      <c r="AR2498" s="99"/>
      <c r="AS2498" s="99"/>
      <c r="AT2498" s="99"/>
      <c r="AU2498" s="99"/>
      <c r="AV2498" s="99"/>
      <c r="AW2498" s="99"/>
      <c r="AX2498" s="100"/>
      <c r="AY2498" s="100"/>
      <c r="AZ2498" s="101"/>
      <c r="BA2498" s="102"/>
      <c r="BB2498" s="95"/>
      <c r="BC2498" s="95"/>
      <c r="BD2498" s="41">
        <v>4</v>
      </c>
      <c r="BE2498" s="52">
        <v>46</v>
      </c>
      <c r="BF2498" s="103">
        <v>4631</v>
      </c>
      <c r="BG2498" s="277"/>
    </row>
    <row r="2499" spans="1:59" x14ac:dyDescent="0.25">
      <c r="A2499" s="196">
        <v>4</v>
      </c>
      <c r="B2499" s="197" t="s">
        <v>422</v>
      </c>
      <c r="C2499" s="208">
        <v>46</v>
      </c>
      <c r="D2499" s="209" t="s">
        <v>867</v>
      </c>
      <c r="E2499" s="210">
        <v>4632</v>
      </c>
      <c r="F2499" s="211" t="s">
        <v>896</v>
      </c>
      <c r="G2499" s="235"/>
      <c r="H2499" s="145"/>
      <c r="I2499" s="221"/>
      <c r="J2499" s="57"/>
      <c r="K2499" s="57"/>
      <c r="L2499" s="57"/>
      <c r="M2499" s="144"/>
      <c r="N2499" s="324"/>
      <c r="O2499" s="325"/>
      <c r="P2499" s="146"/>
      <c r="Q2499" s="146"/>
      <c r="R2499" s="146"/>
      <c r="S2499" s="146"/>
      <c r="T2499" s="146"/>
      <c r="U2499" s="146"/>
      <c r="V2499" s="146"/>
      <c r="W2499" s="146"/>
      <c r="X2499" s="146"/>
      <c r="Y2499" s="59"/>
      <c r="Z2499" s="123"/>
      <c r="AA2499" s="123"/>
      <c r="AB2499" s="146"/>
      <c r="AC2499" s="146"/>
      <c r="AD2499" s="146"/>
      <c r="AE2499" s="146"/>
      <c r="AF2499" s="146"/>
      <c r="AG2499" s="146"/>
      <c r="AH2499" s="146"/>
      <c r="AI2499" s="146"/>
      <c r="AJ2499" s="59"/>
      <c r="AK2499" s="123"/>
      <c r="AL2499" s="123"/>
      <c r="AM2499" s="146"/>
      <c r="AN2499" s="146"/>
      <c r="AO2499" s="146"/>
      <c r="AP2499" s="146"/>
      <c r="AQ2499" s="146"/>
      <c r="AR2499" s="146"/>
      <c r="AS2499" s="146"/>
      <c r="AT2499" s="146"/>
      <c r="AU2499" s="146"/>
      <c r="AV2499" s="146"/>
      <c r="AW2499" s="58"/>
      <c r="AX2499" s="123"/>
      <c r="AY2499" s="59"/>
      <c r="AZ2499" s="147"/>
      <c r="BA2499" s="148"/>
      <c r="BB2499" s="143"/>
      <c r="BC2499" s="143"/>
      <c r="BD2499" s="41">
        <v>4</v>
      </c>
      <c r="BE2499" s="52">
        <v>46</v>
      </c>
      <c r="BF2499" s="62">
        <v>4632</v>
      </c>
      <c r="BG2499" s="284"/>
    </row>
    <row r="2500" spans="1:59" s="63" customFormat="1" ht="12.75" x14ac:dyDescent="0.2">
      <c r="A2500" s="196">
        <v>4</v>
      </c>
      <c r="B2500" s="197" t="s">
        <v>422</v>
      </c>
      <c r="C2500" s="208">
        <v>46</v>
      </c>
      <c r="D2500" s="209" t="s">
        <v>867</v>
      </c>
      <c r="E2500" s="210">
        <v>4632</v>
      </c>
      <c r="F2500" s="211" t="s">
        <v>896</v>
      </c>
      <c r="G2500" s="230"/>
      <c r="H2500" s="56"/>
      <c r="I2500" s="221"/>
      <c r="J2500" s="57"/>
      <c r="K2500" s="57"/>
      <c r="L2500" s="57"/>
      <c r="M2500" s="55"/>
      <c r="N2500" s="303"/>
      <c r="O2500" s="245"/>
      <c r="P2500" s="122"/>
      <c r="Q2500" s="58"/>
      <c r="R2500" s="58"/>
      <c r="S2500" s="58"/>
      <c r="T2500" s="58"/>
      <c r="U2500" s="58"/>
      <c r="V2500" s="58"/>
      <c r="W2500" s="58"/>
      <c r="X2500" s="58"/>
      <c r="Y2500" s="59"/>
      <c r="Z2500" s="59"/>
      <c r="AA2500" s="59"/>
      <c r="AB2500" s="58"/>
      <c r="AC2500" s="58"/>
      <c r="AD2500" s="58"/>
      <c r="AE2500" s="58"/>
      <c r="AF2500" s="58"/>
      <c r="AG2500" s="58"/>
      <c r="AH2500" s="58"/>
      <c r="AI2500" s="58"/>
      <c r="AJ2500" s="59"/>
      <c r="AK2500" s="59"/>
      <c r="AL2500" s="59"/>
      <c r="AM2500" s="58"/>
      <c r="AN2500" s="58"/>
      <c r="AO2500" s="58"/>
      <c r="AP2500" s="58"/>
      <c r="AQ2500" s="58"/>
      <c r="AR2500" s="58"/>
      <c r="AS2500" s="58"/>
      <c r="AT2500" s="58"/>
      <c r="AU2500" s="58"/>
      <c r="AV2500" s="58"/>
      <c r="AW2500" s="58"/>
      <c r="AX2500" s="59"/>
      <c r="AY2500" s="59"/>
      <c r="AZ2500" s="60"/>
      <c r="BA2500" s="61"/>
      <c r="BB2500" s="54"/>
      <c r="BC2500" s="54"/>
      <c r="BD2500" s="41">
        <v>4</v>
      </c>
      <c r="BE2500" s="52">
        <v>46</v>
      </c>
      <c r="BF2500" s="62">
        <v>4632</v>
      </c>
      <c r="BG2500" s="274"/>
    </row>
    <row r="2501" spans="1:59" s="63" customFormat="1" ht="12.75" x14ac:dyDescent="0.2">
      <c r="A2501" s="196">
        <v>4</v>
      </c>
      <c r="B2501" s="197" t="s">
        <v>422</v>
      </c>
      <c r="C2501" s="208">
        <v>46</v>
      </c>
      <c r="D2501" s="209" t="s">
        <v>867</v>
      </c>
      <c r="E2501" s="210">
        <v>4632</v>
      </c>
      <c r="F2501" s="211" t="s">
        <v>896</v>
      </c>
      <c r="G2501" s="231"/>
      <c r="H2501" s="65"/>
      <c r="I2501" s="222"/>
      <c r="J2501" s="66"/>
      <c r="K2501" s="66"/>
      <c r="L2501" s="66"/>
      <c r="M2501" s="64"/>
      <c r="N2501" s="308"/>
      <c r="O2501" s="309"/>
      <c r="P2501" s="127"/>
      <c r="Q2501" s="67"/>
      <c r="R2501" s="67"/>
      <c r="S2501" s="67"/>
      <c r="T2501" s="67"/>
      <c r="U2501" s="67"/>
      <c r="V2501" s="67"/>
      <c r="W2501" s="67"/>
      <c r="X2501" s="67"/>
      <c r="Y2501" s="68"/>
      <c r="Z2501" s="68"/>
      <c r="AA2501" s="68"/>
      <c r="AB2501" s="67"/>
      <c r="AC2501" s="67"/>
      <c r="AD2501" s="67"/>
      <c r="AE2501" s="67"/>
      <c r="AF2501" s="67"/>
      <c r="AG2501" s="67"/>
      <c r="AH2501" s="67"/>
      <c r="AI2501" s="67"/>
      <c r="AJ2501" s="68"/>
      <c r="AK2501" s="68"/>
      <c r="AL2501" s="68"/>
      <c r="AM2501" s="67"/>
      <c r="AN2501" s="67"/>
      <c r="AO2501" s="67"/>
      <c r="AP2501" s="67"/>
      <c r="AQ2501" s="67"/>
      <c r="AR2501" s="67"/>
      <c r="AS2501" s="67"/>
      <c r="AT2501" s="67"/>
      <c r="AU2501" s="67"/>
      <c r="AV2501" s="67"/>
      <c r="AW2501" s="67"/>
      <c r="AX2501" s="68"/>
      <c r="AY2501" s="68"/>
      <c r="AZ2501" s="69"/>
      <c r="BA2501" s="70"/>
      <c r="BB2501" s="71"/>
      <c r="BC2501" s="54"/>
      <c r="BD2501" s="41">
        <v>4</v>
      </c>
      <c r="BE2501" s="52">
        <v>46</v>
      </c>
      <c r="BF2501" s="62">
        <v>4632</v>
      </c>
      <c r="BG2501" s="275"/>
    </row>
    <row r="2502" spans="1:59" s="63" customFormat="1" ht="12.75" x14ac:dyDescent="0.2">
      <c r="A2502" s="196">
        <v>4</v>
      </c>
      <c r="B2502" s="197" t="s">
        <v>422</v>
      </c>
      <c r="C2502" s="208">
        <v>46</v>
      </c>
      <c r="D2502" s="209" t="s">
        <v>867</v>
      </c>
      <c r="E2502" s="210">
        <v>4632</v>
      </c>
      <c r="F2502" s="211" t="s">
        <v>896</v>
      </c>
      <c r="G2502" s="231"/>
      <c r="H2502" s="72" t="s">
        <v>47</v>
      </c>
      <c r="I2502" s="223"/>
      <c r="J2502" s="73"/>
      <c r="K2502" s="73"/>
      <c r="L2502" s="73"/>
      <c r="M2502" s="74"/>
      <c r="N2502" s="247"/>
      <c r="O2502" s="306"/>
      <c r="P2502" s="105"/>
      <c r="Q2502" s="75"/>
      <c r="R2502" s="75"/>
      <c r="S2502" s="75"/>
      <c r="T2502" s="75"/>
      <c r="U2502" s="75"/>
      <c r="V2502" s="75"/>
      <c r="W2502" s="75"/>
      <c r="X2502" s="75"/>
      <c r="Y2502" s="76">
        <f>IF(ISNUMBER(VLOOKUP(Y2504,P$7:W$7,MATCH(Y2504,P$7:W$7))),VLOOKUP(Y2504,P$7:W$7,MATCH(Y2504,P$7:W$7)),IF(N2506=0,"No Data",IF(Y2504&gt;0,"&lt;100",0)))</f>
        <v>25000</v>
      </c>
      <c r="Z2502" s="77">
        <f>IF(ISNUMBER(VLOOKUP(Z2506,P$7:W$7,MATCH(Z2506,P$7:W$7))),VLOOKUP(Z2506,P$7:W$7,MATCH(Z2506,P$7:W$7)),IF(N2506=0,"No Data",IF(Z2506&gt;0,"&lt;100",0)))</f>
        <v>25000</v>
      </c>
      <c r="AA2502" s="106">
        <f>IF(ISNUMBER(Z2502),Z2502,0)</f>
        <v>25000</v>
      </c>
      <c r="AB2502" s="75"/>
      <c r="AC2502" s="75"/>
      <c r="AD2502" s="75"/>
      <c r="AE2502" s="75"/>
      <c r="AF2502" s="75"/>
      <c r="AG2502" s="75"/>
      <c r="AH2502" s="75"/>
      <c r="AI2502" s="75"/>
      <c r="AJ2502" s="76">
        <f>IF(ISNUMBER(VLOOKUP(AJ2504,AB$7:AH$7,MATCH(AJ2504,AB$7:AH$7))),VLOOKUP(AJ2504,AB$7:AH$7,MATCH(AJ2504,AB$7:AH$7)),IF(N2506=0,"No Data",IF(AJ2504&gt;0,"&lt;50",0)))</f>
        <v>0</v>
      </c>
      <c r="AK2502" s="77">
        <f>IF(ISNUMBER(VLOOKUP(AK2506,AB$7:AH$7,MATCH(AK2506,AB$7:AH$7))),VLOOKUP(AK2506,AB$7:AH$7,MATCH(AK2506,AB$7:AH$7)),IF(N2506=0,"No Data",IF(AK2506&gt;0,"&lt;50",0)))</f>
        <v>0</v>
      </c>
      <c r="AL2502" s="106">
        <f>IF(ISNUMBER(AK2502),AK2502,0)</f>
        <v>0</v>
      </c>
      <c r="AM2502" s="75"/>
      <c r="AN2502" s="75"/>
      <c r="AO2502" s="75"/>
      <c r="AP2502" s="75"/>
      <c r="AQ2502" s="75"/>
      <c r="AR2502" s="75"/>
      <c r="AS2502" s="75"/>
      <c r="AT2502" s="75"/>
      <c r="AU2502" s="75"/>
      <c r="AV2502" s="75"/>
      <c r="AW2502" s="76">
        <f>IF(ISNUMBER(VLOOKUP(AW2504,AM$7:AU$7,MATCH(AW2504,AM$7:AU$7))),VLOOKUP(AW2504,AM$7:AU$7,MATCH(AW2504,AM$7:AU$7)),IF(N2506=0,"No Data",IF(AW2504&gt;0,"&lt;10",0)))</f>
        <v>100</v>
      </c>
      <c r="AX2502" s="77">
        <f>IF(ISNUMBER(VLOOKUP(AX2506,AM$7:AU$7,MATCH(AX2506,AM$7:AU$7))),VLOOKUP(AX2506,AM$7:AU$7,MATCH(AX2506,AM$7:AU$7)),IF(N2506=0,"No Data",IF(AX2506&gt;0,"&lt;10",0)))</f>
        <v>100</v>
      </c>
      <c r="AY2502" s="106">
        <f>IF(ISNUMBER(AX2502),AX2502,0)</f>
        <v>100</v>
      </c>
      <c r="AZ2502" s="79"/>
      <c r="BA2502" s="80"/>
      <c r="BB2502" s="71"/>
      <c r="BC2502" s="54"/>
      <c r="BD2502" s="41">
        <v>4</v>
      </c>
      <c r="BE2502" s="52">
        <v>46</v>
      </c>
      <c r="BF2502" s="62">
        <v>4632</v>
      </c>
      <c r="BG2502" s="276" t="s">
        <v>47</v>
      </c>
    </row>
    <row r="2503" spans="1:59" s="63" customFormat="1" ht="12.75" x14ac:dyDescent="0.2">
      <c r="A2503" s="196">
        <v>4</v>
      </c>
      <c r="B2503" s="197" t="s">
        <v>422</v>
      </c>
      <c r="C2503" s="208">
        <v>46</v>
      </c>
      <c r="D2503" s="209" t="s">
        <v>867</v>
      </c>
      <c r="E2503" s="210">
        <v>4632</v>
      </c>
      <c r="F2503" s="211" t="s">
        <v>896</v>
      </c>
      <c r="G2503" s="231"/>
      <c r="H2503" s="81" t="s">
        <v>48</v>
      </c>
      <c r="I2503" s="223"/>
      <c r="J2503" s="73"/>
      <c r="K2503" s="73"/>
      <c r="L2503" s="73"/>
      <c r="M2503" s="74"/>
      <c r="N2503" s="247"/>
      <c r="O2503" s="306"/>
      <c r="P2503" s="105"/>
      <c r="Q2503" s="75"/>
      <c r="R2503" s="75"/>
      <c r="S2503" s="75"/>
      <c r="T2503" s="75"/>
      <c r="U2503" s="75"/>
      <c r="V2503" s="75"/>
      <c r="W2503" s="75"/>
      <c r="X2503" s="75"/>
      <c r="Y2503" s="82">
        <f>MIN(X2507:X2509)</f>
        <v>25000</v>
      </c>
      <c r="Z2503" s="83"/>
      <c r="AA2503" s="83"/>
      <c r="AB2503" s="75"/>
      <c r="AC2503" s="75"/>
      <c r="AD2503" s="75"/>
      <c r="AE2503" s="75"/>
      <c r="AF2503" s="75"/>
      <c r="AG2503" s="75"/>
      <c r="AH2503" s="75"/>
      <c r="AI2503" s="75"/>
      <c r="AJ2503" s="82">
        <f>MIN(AI2507:AI2509)</f>
        <v>0</v>
      </c>
      <c r="AK2503" s="83"/>
      <c r="AL2503" s="83"/>
      <c r="AM2503" s="75"/>
      <c r="AN2503" s="75"/>
      <c r="AO2503" s="75"/>
      <c r="AP2503" s="75"/>
      <c r="AQ2503" s="75"/>
      <c r="AR2503" s="75"/>
      <c r="AS2503" s="75"/>
      <c r="AT2503" s="75"/>
      <c r="AU2503" s="75"/>
      <c r="AV2503" s="75"/>
      <c r="AW2503" s="82">
        <f>MIN(AV2507:AV2509)</f>
        <v>100</v>
      </c>
      <c r="AX2503" s="83"/>
      <c r="AY2503" s="83"/>
      <c r="AZ2503" s="79"/>
      <c r="BA2503" s="80"/>
      <c r="BB2503" s="71"/>
      <c r="BC2503" s="54"/>
      <c r="BD2503" s="41">
        <v>4</v>
      </c>
      <c r="BE2503" s="52">
        <v>46</v>
      </c>
      <c r="BF2503" s="62">
        <v>4632</v>
      </c>
      <c r="BG2503" s="278" t="s">
        <v>48</v>
      </c>
    </row>
    <row r="2504" spans="1:59" s="63" customFormat="1" ht="12.75" x14ac:dyDescent="0.2">
      <c r="A2504" s="196">
        <v>4</v>
      </c>
      <c r="B2504" s="197" t="s">
        <v>422</v>
      </c>
      <c r="C2504" s="208">
        <v>46</v>
      </c>
      <c r="D2504" s="209" t="s">
        <v>867</v>
      </c>
      <c r="E2504" s="210">
        <v>4632</v>
      </c>
      <c r="F2504" s="211" t="s">
        <v>896</v>
      </c>
      <c r="G2504" s="231"/>
      <c r="H2504" s="81" t="s">
        <v>49</v>
      </c>
      <c r="I2504" s="223"/>
      <c r="J2504" s="73"/>
      <c r="K2504" s="73"/>
      <c r="L2504" s="73"/>
      <c r="M2504" s="74"/>
      <c r="N2504" s="247"/>
      <c r="O2504" s="306"/>
      <c r="P2504" s="105"/>
      <c r="Q2504" s="75"/>
      <c r="R2504" s="75"/>
      <c r="S2504" s="75"/>
      <c r="T2504" s="75"/>
      <c r="U2504" s="75"/>
      <c r="V2504" s="75"/>
      <c r="W2504" s="75"/>
      <c r="X2504" s="75"/>
      <c r="Y2504" s="84">
        <f>IF(ISNUMBER(AVERAGE(X2507:X2509)),AVERAGE(X2507:X2509),0)</f>
        <v>25000</v>
      </c>
      <c r="Z2504" s="83"/>
      <c r="AA2504" s="83"/>
      <c r="AB2504" s="75"/>
      <c r="AC2504" s="75"/>
      <c r="AD2504" s="75"/>
      <c r="AE2504" s="75"/>
      <c r="AF2504" s="75"/>
      <c r="AG2504" s="75"/>
      <c r="AH2504" s="75"/>
      <c r="AI2504" s="75"/>
      <c r="AJ2504" s="84">
        <f>IF(ISNUMBER(AVERAGE(AI2507:AI2509)),AVERAGE(AI2507:AI2509),0)</f>
        <v>0</v>
      </c>
      <c r="AK2504" s="83"/>
      <c r="AL2504" s="83"/>
      <c r="AM2504" s="75"/>
      <c r="AN2504" s="75"/>
      <c r="AO2504" s="75"/>
      <c r="AP2504" s="75"/>
      <c r="AQ2504" s="75"/>
      <c r="AR2504" s="75"/>
      <c r="AS2504" s="75"/>
      <c r="AT2504" s="75"/>
      <c r="AU2504" s="75"/>
      <c r="AV2504" s="75"/>
      <c r="AW2504" s="84">
        <f>IF(ISNUMBER(AVERAGE(AV2507:AV2509)),AVERAGE(AV2507:AV2509),0)</f>
        <v>100</v>
      </c>
      <c r="AX2504" s="83"/>
      <c r="AY2504" s="83"/>
      <c r="AZ2504" s="79"/>
      <c r="BA2504" s="80"/>
      <c r="BB2504" s="71"/>
      <c r="BC2504" s="54"/>
      <c r="BD2504" s="41">
        <v>4</v>
      </c>
      <c r="BE2504" s="52">
        <v>46</v>
      </c>
      <c r="BF2504" s="62">
        <v>4632</v>
      </c>
      <c r="BG2504" s="278" t="s">
        <v>49</v>
      </c>
    </row>
    <row r="2505" spans="1:59" s="63" customFormat="1" ht="12.75" x14ac:dyDescent="0.2">
      <c r="A2505" s="196">
        <v>4</v>
      </c>
      <c r="B2505" s="197" t="s">
        <v>422</v>
      </c>
      <c r="C2505" s="208">
        <v>46</v>
      </c>
      <c r="D2505" s="209" t="s">
        <v>867</v>
      </c>
      <c r="E2505" s="210">
        <v>4632</v>
      </c>
      <c r="F2505" s="211" t="s">
        <v>896</v>
      </c>
      <c r="G2505" s="231"/>
      <c r="H2505" s="81" t="s">
        <v>50</v>
      </c>
      <c r="I2505" s="223"/>
      <c r="J2505" s="73"/>
      <c r="K2505" s="73"/>
      <c r="L2505" s="73"/>
      <c r="M2505" s="74"/>
      <c r="N2505" s="247"/>
      <c r="O2505" s="306"/>
      <c r="P2505" s="105"/>
      <c r="Q2505" s="75"/>
      <c r="R2505" s="75"/>
      <c r="S2505" s="75"/>
      <c r="T2505" s="75"/>
      <c r="U2505" s="75"/>
      <c r="V2505" s="75"/>
      <c r="W2505" s="75"/>
      <c r="X2505" s="75"/>
      <c r="Y2505" s="84">
        <f>MAX(X2507:X2509)</f>
        <v>25000</v>
      </c>
      <c r="Z2505" s="83"/>
      <c r="AA2505" s="83"/>
      <c r="AB2505" s="75"/>
      <c r="AC2505" s="75"/>
      <c r="AD2505" s="75"/>
      <c r="AE2505" s="75"/>
      <c r="AF2505" s="75"/>
      <c r="AG2505" s="75"/>
      <c r="AH2505" s="75"/>
      <c r="AI2505" s="75"/>
      <c r="AJ2505" s="84">
        <f>MAX(AI2507:AI2509)</f>
        <v>0</v>
      </c>
      <c r="AK2505" s="83"/>
      <c r="AL2505" s="83"/>
      <c r="AM2505" s="75"/>
      <c r="AN2505" s="75"/>
      <c r="AO2505" s="75"/>
      <c r="AP2505" s="75"/>
      <c r="AQ2505" s="75"/>
      <c r="AR2505" s="75"/>
      <c r="AS2505" s="75"/>
      <c r="AT2505" s="75"/>
      <c r="AU2505" s="75"/>
      <c r="AV2505" s="75"/>
      <c r="AW2505" s="84">
        <f>MAX(AV2507:AV2509)</f>
        <v>100</v>
      </c>
      <c r="AX2505" s="83"/>
      <c r="AY2505" s="83"/>
      <c r="AZ2505" s="79"/>
      <c r="BA2505" s="80"/>
      <c r="BB2505" s="71"/>
      <c r="BC2505" s="54"/>
      <c r="BD2505" s="41">
        <v>4</v>
      </c>
      <c r="BE2505" s="52">
        <v>46</v>
      </c>
      <c r="BF2505" s="62">
        <v>4632</v>
      </c>
      <c r="BG2505" s="278" t="s">
        <v>50</v>
      </c>
    </row>
    <row r="2506" spans="1:59" s="63" customFormat="1" ht="12.75" x14ac:dyDescent="0.2">
      <c r="A2506" s="196">
        <v>4</v>
      </c>
      <c r="B2506" s="197" t="s">
        <v>422</v>
      </c>
      <c r="C2506" s="208">
        <v>46</v>
      </c>
      <c r="D2506" s="209" t="s">
        <v>867</v>
      </c>
      <c r="E2506" s="210">
        <v>4632</v>
      </c>
      <c r="F2506" s="211" t="s">
        <v>896</v>
      </c>
      <c r="G2506" s="231"/>
      <c r="H2506" s="85" t="s">
        <v>51</v>
      </c>
      <c r="I2506" s="223"/>
      <c r="J2506" s="73"/>
      <c r="K2506" s="73"/>
      <c r="L2506" s="73"/>
      <c r="M2506" s="74"/>
      <c r="N2506" s="248">
        <f>SUM(N2507:N2508)</f>
        <v>1</v>
      </c>
      <c r="O2506" s="293">
        <f>SUM(O2507:O2508)</f>
        <v>1</v>
      </c>
      <c r="P2506" s="292"/>
      <c r="Q2506" s="87"/>
      <c r="R2506" s="87"/>
      <c r="S2506" s="87"/>
      <c r="T2506" s="87"/>
      <c r="U2506" s="87"/>
      <c r="V2506" s="87"/>
      <c r="W2506" s="87"/>
      <c r="X2506" s="87"/>
      <c r="Y2506" s="88"/>
      <c r="Z2506" s="86">
        <f>SUM(Z2507:Z2508)</f>
        <v>25000</v>
      </c>
      <c r="AA2506" s="88"/>
      <c r="AB2506" s="87"/>
      <c r="AC2506" s="87"/>
      <c r="AD2506" s="87"/>
      <c r="AE2506" s="87"/>
      <c r="AF2506" s="87"/>
      <c r="AG2506" s="87"/>
      <c r="AH2506" s="87"/>
      <c r="AI2506" s="87"/>
      <c r="AJ2506" s="88"/>
      <c r="AK2506" s="86">
        <f>SUM(AK2507:AK2508)</f>
        <v>0</v>
      </c>
      <c r="AL2506" s="88"/>
      <c r="AM2506" s="87"/>
      <c r="AN2506" s="87"/>
      <c r="AO2506" s="87"/>
      <c r="AP2506" s="87"/>
      <c r="AQ2506" s="87"/>
      <c r="AR2506" s="87"/>
      <c r="AS2506" s="87"/>
      <c r="AT2506" s="87"/>
      <c r="AU2506" s="87"/>
      <c r="AV2506" s="87"/>
      <c r="AW2506" s="112"/>
      <c r="AX2506" s="86">
        <f>SUM(AX2507:AX2508)</f>
        <v>100</v>
      </c>
      <c r="AY2506" s="88"/>
      <c r="AZ2506" s="79"/>
      <c r="BA2506" s="80"/>
      <c r="BB2506" s="71"/>
      <c r="BC2506" s="54"/>
      <c r="BD2506" s="41">
        <v>4</v>
      </c>
      <c r="BE2506" s="52">
        <v>46</v>
      </c>
      <c r="BF2506" s="62">
        <v>4632</v>
      </c>
      <c r="BG2506" s="279" t="s">
        <v>51</v>
      </c>
    </row>
    <row r="2507" spans="1:59" s="63" customFormat="1" ht="12.75" x14ac:dyDescent="0.2">
      <c r="A2507" s="196">
        <v>4</v>
      </c>
      <c r="B2507" s="197" t="s">
        <v>422</v>
      </c>
      <c r="C2507" s="208">
        <v>46</v>
      </c>
      <c r="D2507" s="209" t="s">
        <v>867</v>
      </c>
      <c r="E2507" s="210">
        <v>4632</v>
      </c>
      <c r="F2507" s="211" t="s">
        <v>896</v>
      </c>
      <c r="G2507" s="231"/>
      <c r="H2507" s="89" t="s">
        <v>52</v>
      </c>
      <c r="I2507" s="90" t="s">
        <v>897</v>
      </c>
      <c r="J2507" s="90"/>
      <c r="K2507" s="90" t="s">
        <v>73</v>
      </c>
      <c r="L2507" s="90" t="s">
        <v>69</v>
      </c>
      <c r="M2507" s="91"/>
      <c r="N2507" s="312">
        <v>1</v>
      </c>
      <c r="O2507" s="313">
        <f>N2507/N2506</f>
        <v>1</v>
      </c>
      <c r="P2507" s="104"/>
      <c r="Q2507" s="92"/>
      <c r="R2507" s="92"/>
      <c r="S2507" s="92"/>
      <c r="T2507" s="92"/>
      <c r="U2507" s="92"/>
      <c r="V2507" s="92"/>
      <c r="W2507" s="92">
        <v>1</v>
      </c>
      <c r="X2507" s="109">
        <f>P2507*P$7+Q2507*Q$7+R2507*R$7+S2507*S$7+T2507*T$7+U2507*U$7+V2507*V$7+W2507*W$7</f>
        <v>25000</v>
      </c>
      <c r="Y2507" s="83"/>
      <c r="Z2507" s="110">
        <f>X2507*$O2507</f>
        <v>25000</v>
      </c>
      <c r="AA2507" s="111"/>
      <c r="AB2507" s="92"/>
      <c r="AC2507" s="92"/>
      <c r="AD2507" s="92"/>
      <c r="AE2507" s="92"/>
      <c r="AF2507" s="92"/>
      <c r="AG2507" s="92"/>
      <c r="AH2507" s="92"/>
      <c r="AI2507" s="109">
        <f>AB2507*AB$7+AC2507*AC$7+AD2507*AD$7+AE2507*AE$7+AF2507*AF$7+AG2507*AG$7+AH2507*AH$7</f>
        <v>0</v>
      </c>
      <c r="AJ2507" s="83"/>
      <c r="AK2507" s="110">
        <f>AI2507*$O2507</f>
        <v>0</v>
      </c>
      <c r="AL2507" s="111"/>
      <c r="AM2507" s="92"/>
      <c r="AN2507" s="92"/>
      <c r="AO2507" s="92"/>
      <c r="AP2507" s="92">
        <v>1</v>
      </c>
      <c r="AQ2507" s="92"/>
      <c r="AR2507" s="92"/>
      <c r="AS2507" s="92"/>
      <c r="AT2507" s="92"/>
      <c r="AU2507" s="92"/>
      <c r="AV2507" s="109">
        <f>AM2507*AM$7+AN2507*AN$7+AO2507*AO$7+AP2507*AP$7+AQ2507*AQ$7+AR2507*AR$7+AS2507*AS$7+AT2507*AT$7+AU2507*AU$7</f>
        <v>100</v>
      </c>
      <c r="AW2507" s="75"/>
      <c r="AX2507" s="110">
        <f>AV2507*$O2507</f>
        <v>100</v>
      </c>
      <c r="AY2507" s="111"/>
      <c r="AZ2507" s="93"/>
      <c r="BA2507" s="94" t="s">
        <v>554</v>
      </c>
      <c r="BB2507" s="71"/>
      <c r="BC2507" s="54"/>
      <c r="BD2507" s="41">
        <v>4</v>
      </c>
      <c r="BE2507" s="52">
        <v>46</v>
      </c>
      <c r="BF2507" s="62">
        <v>4632</v>
      </c>
      <c r="BG2507" s="280" t="s">
        <v>52</v>
      </c>
    </row>
    <row r="2508" spans="1:59" s="63" customFormat="1" ht="12.75" x14ac:dyDescent="0.2">
      <c r="A2508" s="196">
        <v>4</v>
      </c>
      <c r="B2508" s="197" t="s">
        <v>422</v>
      </c>
      <c r="C2508" s="208">
        <v>46</v>
      </c>
      <c r="D2508" s="209" t="s">
        <v>867</v>
      </c>
      <c r="E2508" s="210">
        <v>4632</v>
      </c>
      <c r="F2508" s="211" t="s">
        <v>896</v>
      </c>
      <c r="G2508" s="231"/>
      <c r="H2508" s="65"/>
      <c r="I2508" s="222"/>
      <c r="J2508" s="66"/>
      <c r="K2508" s="66"/>
      <c r="L2508" s="66"/>
      <c r="M2508" s="64"/>
      <c r="N2508" s="304"/>
      <c r="O2508" s="305"/>
      <c r="P2508" s="127"/>
      <c r="Q2508" s="67"/>
      <c r="R2508" s="67"/>
      <c r="S2508" s="67"/>
      <c r="T2508" s="67"/>
      <c r="U2508" s="67"/>
      <c r="V2508" s="67"/>
      <c r="W2508" s="67"/>
      <c r="X2508" s="67"/>
      <c r="Y2508" s="68"/>
      <c r="Z2508" s="68"/>
      <c r="AA2508" s="68"/>
      <c r="AB2508" s="67"/>
      <c r="AC2508" s="67"/>
      <c r="AD2508" s="67"/>
      <c r="AE2508" s="67"/>
      <c r="AF2508" s="67"/>
      <c r="AG2508" s="67"/>
      <c r="AH2508" s="67"/>
      <c r="AI2508" s="67"/>
      <c r="AJ2508" s="68"/>
      <c r="AK2508" s="68"/>
      <c r="AL2508" s="68"/>
      <c r="AM2508" s="67"/>
      <c r="AN2508" s="67"/>
      <c r="AO2508" s="67"/>
      <c r="AP2508" s="67"/>
      <c r="AQ2508" s="67"/>
      <c r="AR2508" s="67"/>
      <c r="AS2508" s="67"/>
      <c r="AT2508" s="67"/>
      <c r="AU2508" s="67"/>
      <c r="AV2508" s="67"/>
      <c r="AW2508" s="67"/>
      <c r="AX2508" s="68"/>
      <c r="AY2508" s="68"/>
      <c r="AZ2508" s="69"/>
      <c r="BA2508" s="70"/>
      <c r="BB2508" s="71"/>
      <c r="BC2508" s="54"/>
      <c r="BD2508" s="41">
        <v>4</v>
      </c>
      <c r="BE2508" s="52">
        <v>46</v>
      </c>
      <c r="BF2508" s="62">
        <v>4632</v>
      </c>
      <c r="BG2508" s="275"/>
    </row>
    <row r="2509" spans="1:59" s="63" customFormat="1" ht="12.75" x14ac:dyDescent="0.2">
      <c r="A2509" s="196">
        <v>4</v>
      </c>
      <c r="B2509" s="197" t="s">
        <v>422</v>
      </c>
      <c r="C2509" s="208">
        <v>46</v>
      </c>
      <c r="D2509" s="209" t="s">
        <v>867</v>
      </c>
      <c r="E2509" s="210">
        <v>4632</v>
      </c>
      <c r="F2509" s="211" t="s">
        <v>896</v>
      </c>
      <c r="G2509" s="230"/>
      <c r="H2509" s="56"/>
      <c r="I2509" s="221"/>
      <c r="J2509" s="57"/>
      <c r="K2509" s="57"/>
      <c r="L2509" s="57"/>
      <c r="M2509" s="55"/>
      <c r="N2509" s="303"/>
      <c r="O2509" s="245"/>
      <c r="P2509" s="122"/>
      <c r="Q2509" s="58"/>
      <c r="R2509" s="58"/>
      <c r="S2509" s="58"/>
      <c r="T2509" s="58"/>
      <c r="U2509" s="58"/>
      <c r="V2509" s="58"/>
      <c r="W2509" s="58"/>
      <c r="X2509" s="58"/>
      <c r="Y2509" s="59"/>
      <c r="Z2509" s="59"/>
      <c r="AA2509" s="59"/>
      <c r="AB2509" s="58"/>
      <c r="AC2509" s="58"/>
      <c r="AD2509" s="58"/>
      <c r="AE2509" s="58"/>
      <c r="AF2509" s="58"/>
      <c r="AG2509" s="58"/>
      <c r="AH2509" s="58"/>
      <c r="AI2509" s="58"/>
      <c r="AJ2509" s="59"/>
      <c r="AK2509" s="59"/>
      <c r="AL2509" s="59"/>
      <c r="AM2509" s="58"/>
      <c r="AN2509" s="58"/>
      <c r="AO2509" s="58"/>
      <c r="AP2509" s="58"/>
      <c r="AQ2509" s="58"/>
      <c r="AR2509" s="58"/>
      <c r="AS2509" s="58"/>
      <c r="AT2509" s="58"/>
      <c r="AU2509" s="58"/>
      <c r="AV2509" s="58"/>
      <c r="AW2509" s="58"/>
      <c r="AX2509" s="59"/>
      <c r="AY2509" s="59"/>
      <c r="AZ2509" s="60"/>
      <c r="BA2509" s="61"/>
      <c r="BB2509" s="54"/>
      <c r="BC2509" s="54"/>
      <c r="BD2509" s="41">
        <v>4</v>
      </c>
      <c r="BE2509" s="52">
        <v>46</v>
      </c>
      <c r="BF2509" s="62">
        <v>4632</v>
      </c>
      <c r="BG2509" s="274"/>
    </row>
    <row r="2510" spans="1:59" x14ac:dyDescent="0.25">
      <c r="A2510" s="196">
        <v>4</v>
      </c>
      <c r="B2510" s="197" t="s">
        <v>422</v>
      </c>
      <c r="C2510" s="208">
        <v>46</v>
      </c>
      <c r="D2510" s="209" t="s">
        <v>867</v>
      </c>
      <c r="E2510" s="212">
        <v>4633</v>
      </c>
      <c r="F2510" s="213" t="s">
        <v>1237</v>
      </c>
      <c r="G2510" s="234"/>
      <c r="H2510" s="138"/>
      <c r="I2510" s="224"/>
      <c r="J2510" s="98"/>
      <c r="K2510" s="98"/>
      <c r="L2510" s="98"/>
      <c r="M2510" s="137"/>
      <c r="N2510" s="322"/>
      <c r="O2510" s="323"/>
      <c r="P2510" s="139"/>
      <c r="Q2510" s="139"/>
      <c r="R2510" s="139"/>
      <c r="S2510" s="139"/>
      <c r="T2510" s="139"/>
      <c r="U2510" s="139"/>
      <c r="V2510" s="139"/>
      <c r="W2510" s="139"/>
      <c r="X2510" s="139"/>
      <c r="Y2510" s="100"/>
      <c r="Z2510" s="125"/>
      <c r="AA2510" s="125"/>
      <c r="AB2510" s="139"/>
      <c r="AC2510" s="139"/>
      <c r="AD2510" s="139"/>
      <c r="AE2510" s="139"/>
      <c r="AF2510" s="139"/>
      <c r="AG2510" s="139"/>
      <c r="AH2510" s="139"/>
      <c r="AI2510" s="139"/>
      <c r="AJ2510" s="100"/>
      <c r="AK2510" s="125"/>
      <c r="AL2510" s="125"/>
      <c r="AM2510" s="139"/>
      <c r="AN2510" s="139"/>
      <c r="AO2510" s="139"/>
      <c r="AP2510" s="139"/>
      <c r="AQ2510" s="139"/>
      <c r="AR2510" s="139"/>
      <c r="AS2510" s="139"/>
      <c r="AT2510" s="139"/>
      <c r="AU2510" s="139"/>
      <c r="AV2510" s="139"/>
      <c r="AW2510" s="99"/>
      <c r="AX2510" s="125"/>
      <c r="AY2510" s="100"/>
      <c r="AZ2510" s="140"/>
      <c r="BA2510" s="141"/>
      <c r="BB2510" s="136"/>
      <c r="BC2510" s="136"/>
      <c r="BD2510" s="41">
        <v>4</v>
      </c>
      <c r="BE2510" s="52">
        <v>46</v>
      </c>
      <c r="BF2510" s="103">
        <v>4633</v>
      </c>
      <c r="BG2510" s="283"/>
    </row>
    <row r="2511" spans="1:59" s="63" customFormat="1" ht="12.75" x14ac:dyDescent="0.2">
      <c r="A2511" s="196">
        <v>4</v>
      </c>
      <c r="B2511" s="197" t="s">
        <v>422</v>
      </c>
      <c r="C2511" s="208">
        <v>46</v>
      </c>
      <c r="D2511" s="209" t="s">
        <v>867</v>
      </c>
      <c r="E2511" s="212">
        <v>4633</v>
      </c>
      <c r="F2511" s="213" t="s">
        <v>1237</v>
      </c>
      <c r="G2511" s="232"/>
      <c r="H2511" s="97"/>
      <c r="I2511" s="224"/>
      <c r="J2511" s="98"/>
      <c r="K2511" s="98"/>
      <c r="L2511" s="98"/>
      <c r="M2511" s="96"/>
      <c r="N2511" s="307"/>
      <c r="O2511" s="246"/>
      <c r="P2511" s="124"/>
      <c r="Q2511" s="99"/>
      <c r="R2511" s="99"/>
      <c r="S2511" s="99"/>
      <c r="T2511" s="99"/>
      <c r="U2511" s="99"/>
      <c r="V2511" s="99"/>
      <c r="W2511" s="99"/>
      <c r="X2511" s="99"/>
      <c r="Y2511" s="100"/>
      <c r="Z2511" s="100"/>
      <c r="AA2511" s="100"/>
      <c r="AB2511" s="99"/>
      <c r="AC2511" s="99"/>
      <c r="AD2511" s="99"/>
      <c r="AE2511" s="99"/>
      <c r="AF2511" s="99"/>
      <c r="AG2511" s="99"/>
      <c r="AH2511" s="99"/>
      <c r="AI2511" s="99"/>
      <c r="AJ2511" s="100"/>
      <c r="AK2511" s="100"/>
      <c r="AL2511" s="100"/>
      <c r="AM2511" s="99"/>
      <c r="AN2511" s="99"/>
      <c r="AO2511" s="99"/>
      <c r="AP2511" s="99"/>
      <c r="AQ2511" s="99"/>
      <c r="AR2511" s="99"/>
      <c r="AS2511" s="99"/>
      <c r="AT2511" s="99"/>
      <c r="AU2511" s="99"/>
      <c r="AV2511" s="99"/>
      <c r="AW2511" s="99"/>
      <c r="AX2511" s="100"/>
      <c r="AY2511" s="100"/>
      <c r="AZ2511" s="101"/>
      <c r="BA2511" s="102"/>
      <c r="BB2511" s="95"/>
      <c r="BC2511" s="95"/>
      <c r="BD2511" s="41">
        <v>4</v>
      </c>
      <c r="BE2511" s="52">
        <v>46</v>
      </c>
      <c r="BF2511" s="103">
        <v>4633</v>
      </c>
      <c r="BG2511" s="277"/>
    </row>
    <row r="2512" spans="1:59" s="63" customFormat="1" ht="12.75" x14ac:dyDescent="0.2">
      <c r="A2512" s="196">
        <v>4</v>
      </c>
      <c r="B2512" s="197" t="s">
        <v>422</v>
      </c>
      <c r="C2512" s="208">
        <v>46</v>
      </c>
      <c r="D2512" s="209" t="s">
        <v>867</v>
      </c>
      <c r="E2512" s="212">
        <v>4633</v>
      </c>
      <c r="F2512" s="213" t="s">
        <v>1237</v>
      </c>
      <c r="G2512" s="231"/>
      <c r="H2512" s="65"/>
      <c r="I2512" s="222"/>
      <c r="J2512" s="66"/>
      <c r="K2512" s="66"/>
      <c r="L2512" s="66"/>
      <c r="M2512" s="64"/>
      <c r="N2512" s="304"/>
      <c r="O2512" s="305"/>
      <c r="P2512" s="127"/>
      <c r="Q2512" s="67"/>
      <c r="R2512" s="67"/>
      <c r="S2512" s="67"/>
      <c r="T2512" s="67"/>
      <c r="U2512" s="67"/>
      <c r="V2512" s="67"/>
      <c r="W2512" s="67"/>
      <c r="X2512" s="67"/>
      <c r="Y2512" s="68"/>
      <c r="Z2512" s="68"/>
      <c r="AA2512" s="68"/>
      <c r="AB2512" s="67"/>
      <c r="AC2512" s="67"/>
      <c r="AD2512" s="67"/>
      <c r="AE2512" s="67"/>
      <c r="AF2512" s="67"/>
      <c r="AG2512" s="67"/>
      <c r="AH2512" s="67"/>
      <c r="AI2512" s="67"/>
      <c r="AJ2512" s="68"/>
      <c r="AK2512" s="68"/>
      <c r="AL2512" s="68"/>
      <c r="AM2512" s="67"/>
      <c r="AN2512" s="67"/>
      <c r="AO2512" s="67"/>
      <c r="AP2512" s="67"/>
      <c r="AQ2512" s="67"/>
      <c r="AR2512" s="67"/>
      <c r="AS2512" s="67"/>
      <c r="AT2512" s="67"/>
      <c r="AU2512" s="67"/>
      <c r="AV2512" s="67"/>
      <c r="AW2512" s="67"/>
      <c r="AX2512" s="68"/>
      <c r="AY2512" s="68"/>
      <c r="AZ2512" s="69"/>
      <c r="BA2512" s="70"/>
      <c r="BB2512" s="71"/>
      <c r="BC2512" s="95"/>
      <c r="BD2512" s="41">
        <v>4</v>
      </c>
      <c r="BE2512" s="52">
        <v>46</v>
      </c>
      <c r="BF2512" s="103">
        <v>4633</v>
      </c>
      <c r="BG2512" s="275"/>
    </row>
    <row r="2513" spans="1:59" s="63" customFormat="1" ht="12.75" x14ac:dyDescent="0.2">
      <c r="A2513" s="196">
        <v>4</v>
      </c>
      <c r="B2513" s="197" t="s">
        <v>422</v>
      </c>
      <c r="C2513" s="208">
        <v>46</v>
      </c>
      <c r="D2513" s="209" t="s">
        <v>867</v>
      </c>
      <c r="E2513" s="212">
        <v>4633</v>
      </c>
      <c r="F2513" s="213" t="s">
        <v>1237</v>
      </c>
      <c r="G2513" s="231"/>
      <c r="H2513" s="72" t="s">
        <v>47</v>
      </c>
      <c r="I2513" s="223"/>
      <c r="J2513" s="73"/>
      <c r="K2513" s="73"/>
      <c r="L2513" s="73"/>
      <c r="M2513" s="74"/>
      <c r="N2513" s="247"/>
      <c r="O2513" s="306"/>
      <c r="P2513" s="105"/>
      <c r="Q2513" s="75"/>
      <c r="R2513" s="75"/>
      <c r="S2513" s="75"/>
      <c r="T2513" s="75"/>
      <c r="U2513" s="75"/>
      <c r="V2513" s="75"/>
      <c r="W2513" s="75"/>
      <c r="X2513" s="75"/>
      <c r="Y2513" s="76">
        <f>IF(ISNUMBER(VLOOKUP(Y2515,P$7:W$7,MATCH(Y2515,P$7:W$7))),VLOOKUP(Y2515,P$7:W$7,MATCH(Y2515,P$7:W$7)),IF(N2517=0,"No Data",IF(Y2515&gt;0,"&lt;100",0)))</f>
        <v>0</v>
      </c>
      <c r="Z2513" s="77">
        <f>IF(ISNUMBER(VLOOKUP(Z2517,P$7:W$7,MATCH(Z2517,P$7:W$7))),VLOOKUP(Z2517,P$7:W$7,MATCH(Z2517,P$7:W$7)),IF(N2517=0,"No Data",IF(Z2517&gt;0,"&lt;100",0)))</f>
        <v>0</v>
      </c>
      <c r="AA2513" s="106">
        <f>IF(ISNUMBER(Z2513),Z2513,0)</f>
        <v>0</v>
      </c>
      <c r="AB2513" s="75"/>
      <c r="AC2513" s="75"/>
      <c r="AD2513" s="75"/>
      <c r="AE2513" s="75"/>
      <c r="AF2513" s="75"/>
      <c r="AG2513" s="75"/>
      <c r="AH2513" s="75"/>
      <c r="AI2513" s="75"/>
      <c r="AJ2513" s="76">
        <f>IF(ISNUMBER(VLOOKUP(AJ2515,AB$7:AH$7,MATCH(AJ2515,AB$7:AH$7))),VLOOKUP(AJ2515,AB$7:AH$7,MATCH(AJ2515,AB$7:AH$7)),IF(N2517=0,"No Data",IF(AJ2515&gt;0,"&lt;50",0)))</f>
        <v>0</v>
      </c>
      <c r="AK2513" s="77">
        <f>IF(ISNUMBER(VLOOKUP(AK2517,AB$7:AH$7,MATCH(AK2517,AB$7:AH$7))),VLOOKUP(AK2517,AB$7:AH$7,MATCH(AK2517,AB$7:AH$7)),IF(N2517=0,"No Data",IF(AK2517&gt;0,"&lt;50",0)))</f>
        <v>0</v>
      </c>
      <c r="AL2513" s="106">
        <f>IF(ISNUMBER(AK2513),AK2513,0)</f>
        <v>0</v>
      </c>
      <c r="AM2513" s="75"/>
      <c r="AN2513" s="75"/>
      <c r="AO2513" s="75"/>
      <c r="AP2513" s="75"/>
      <c r="AQ2513" s="75"/>
      <c r="AR2513" s="75"/>
      <c r="AS2513" s="75"/>
      <c r="AT2513" s="75"/>
      <c r="AU2513" s="75"/>
      <c r="AV2513" s="75"/>
      <c r="AW2513" s="76">
        <f>IF(ISNUMBER(VLOOKUP(AW2515,AM$7:AU$7,MATCH(AW2515,AM$7:AU$7))),VLOOKUP(AW2515,AM$7:AU$7,MATCH(AW2515,AM$7:AU$7)),IF(N2517=0,"No Data",IF(AW2515&gt;0,"&lt;10",0)))</f>
        <v>25</v>
      </c>
      <c r="AX2513" s="77">
        <f>IF(ISNUMBER(VLOOKUP(AX2517,AM$7:AU$7,MATCH(AX2517,AM$7:AU$7))),VLOOKUP(AX2517,AM$7:AU$7,MATCH(AX2517,AM$7:AU$7)),IF(N2517=0,"No Data",IF(AX2517&gt;0,"&lt;10",0)))</f>
        <v>100</v>
      </c>
      <c r="AY2513" s="106">
        <f>IF(ISNUMBER(AX2513),AX2513,0)</f>
        <v>100</v>
      </c>
      <c r="AZ2513" s="79"/>
      <c r="BA2513" s="80"/>
      <c r="BB2513" s="71"/>
      <c r="BC2513" s="95"/>
      <c r="BD2513" s="41">
        <v>4</v>
      </c>
      <c r="BE2513" s="52">
        <v>46</v>
      </c>
      <c r="BF2513" s="103">
        <v>4633</v>
      </c>
      <c r="BG2513" s="276" t="s">
        <v>47</v>
      </c>
    </row>
    <row r="2514" spans="1:59" s="63" customFormat="1" ht="12.75" x14ac:dyDescent="0.2">
      <c r="A2514" s="196">
        <v>4</v>
      </c>
      <c r="B2514" s="197" t="s">
        <v>422</v>
      </c>
      <c r="C2514" s="208">
        <v>46</v>
      </c>
      <c r="D2514" s="209" t="s">
        <v>867</v>
      </c>
      <c r="E2514" s="212">
        <v>4633</v>
      </c>
      <c r="F2514" s="213" t="s">
        <v>1237</v>
      </c>
      <c r="G2514" s="231"/>
      <c r="H2514" s="81" t="s">
        <v>48</v>
      </c>
      <c r="I2514" s="223"/>
      <c r="J2514" s="73"/>
      <c r="K2514" s="73"/>
      <c r="L2514" s="73"/>
      <c r="M2514" s="74"/>
      <c r="N2514" s="247"/>
      <c r="O2514" s="306"/>
      <c r="P2514" s="105"/>
      <c r="Q2514" s="75"/>
      <c r="R2514" s="75"/>
      <c r="S2514" s="75"/>
      <c r="T2514" s="75"/>
      <c r="U2514" s="75"/>
      <c r="V2514" s="75"/>
      <c r="W2514" s="75"/>
      <c r="X2514" s="75"/>
      <c r="Y2514" s="82">
        <f>MIN(X2518:X2520)</f>
        <v>0</v>
      </c>
      <c r="Z2514" s="83"/>
      <c r="AA2514" s="83"/>
      <c r="AB2514" s="75"/>
      <c r="AC2514" s="75"/>
      <c r="AD2514" s="75"/>
      <c r="AE2514" s="75"/>
      <c r="AF2514" s="75"/>
      <c r="AG2514" s="75"/>
      <c r="AH2514" s="75"/>
      <c r="AI2514" s="75"/>
      <c r="AJ2514" s="82">
        <f>MIN(AI2518:AI2520)</f>
        <v>0</v>
      </c>
      <c r="AK2514" s="83"/>
      <c r="AL2514" s="83"/>
      <c r="AM2514" s="75"/>
      <c r="AN2514" s="75"/>
      <c r="AO2514" s="75"/>
      <c r="AP2514" s="75"/>
      <c r="AQ2514" s="75"/>
      <c r="AR2514" s="75"/>
      <c r="AS2514" s="75"/>
      <c r="AT2514" s="75"/>
      <c r="AU2514" s="75"/>
      <c r="AV2514" s="75"/>
      <c r="AW2514" s="82">
        <f>MIN(AV2518:AV2520)</f>
        <v>0</v>
      </c>
      <c r="AX2514" s="83"/>
      <c r="AY2514" s="83"/>
      <c r="AZ2514" s="79"/>
      <c r="BA2514" s="80"/>
      <c r="BB2514" s="71"/>
      <c r="BC2514" s="95"/>
      <c r="BD2514" s="41">
        <v>4</v>
      </c>
      <c r="BE2514" s="52">
        <v>46</v>
      </c>
      <c r="BF2514" s="103">
        <v>4633</v>
      </c>
      <c r="BG2514" s="278" t="s">
        <v>48</v>
      </c>
    </row>
    <row r="2515" spans="1:59" s="63" customFormat="1" ht="12.75" x14ac:dyDescent="0.2">
      <c r="A2515" s="196">
        <v>4</v>
      </c>
      <c r="B2515" s="197" t="s">
        <v>422</v>
      </c>
      <c r="C2515" s="208">
        <v>46</v>
      </c>
      <c r="D2515" s="209" t="s">
        <v>867</v>
      </c>
      <c r="E2515" s="212">
        <v>4633</v>
      </c>
      <c r="F2515" s="213" t="s">
        <v>1237</v>
      </c>
      <c r="G2515" s="231"/>
      <c r="H2515" s="81" t="s">
        <v>49</v>
      </c>
      <c r="I2515" s="223"/>
      <c r="J2515" s="73"/>
      <c r="K2515" s="73"/>
      <c r="L2515" s="73"/>
      <c r="M2515" s="74"/>
      <c r="N2515" s="247"/>
      <c r="O2515" s="306"/>
      <c r="P2515" s="105"/>
      <c r="Q2515" s="75"/>
      <c r="R2515" s="75"/>
      <c r="S2515" s="75"/>
      <c r="T2515" s="75"/>
      <c r="U2515" s="75"/>
      <c r="V2515" s="75"/>
      <c r="W2515" s="75"/>
      <c r="X2515" s="75"/>
      <c r="Y2515" s="84">
        <f>IF(ISNUMBER(AVERAGE(X2518:X2520)),AVERAGE(X2518:X2520),0)</f>
        <v>0</v>
      </c>
      <c r="Z2515" s="83"/>
      <c r="AA2515" s="83"/>
      <c r="AB2515" s="75"/>
      <c r="AC2515" s="75"/>
      <c r="AD2515" s="75"/>
      <c r="AE2515" s="75"/>
      <c r="AF2515" s="75"/>
      <c r="AG2515" s="75"/>
      <c r="AH2515" s="75"/>
      <c r="AI2515" s="75"/>
      <c r="AJ2515" s="84">
        <f>IF(ISNUMBER(AVERAGE(AI2518:AI2520)),AVERAGE(AI2518:AI2520),0)</f>
        <v>0</v>
      </c>
      <c r="AK2515" s="83"/>
      <c r="AL2515" s="83"/>
      <c r="AM2515" s="75"/>
      <c r="AN2515" s="75"/>
      <c r="AO2515" s="75"/>
      <c r="AP2515" s="75"/>
      <c r="AQ2515" s="75"/>
      <c r="AR2515" s="75"/>
      <c r="AS2515" s="75"/>
      <c r="AT2515" s="75"/>
      <c r="AU2515" s="75"/>
      <c r="AV2515" s="75"/>
      <c r="AW2515" s="84">
        <f>IF(ISNUMBER(AVERAGE(AV2518:AV2520)),AVERAGE(AV2518:AV2520),0)</f>
        <v>33.333333333333336</v>
      </c>
      <c r="AX2515" s="83"/>
      <c r="AY2515" s="83"/>
      <c r="AZ2515" s="79"/>
      <c r="BA2515" s="80"/>
      <c r="BB2515" s="71"/>
      <c r="BC2515" s="95"/>
      <c r="BD2515" s="41">
        <v>4</v>
      </c>
      <c r="BE2515" s="52">
        <v>46</v>
      </c>
      <c r="BF2515" s="103">
        <v>4633</v>
      </c>
      <c r="BG2515" s="278" t="s">
        <v>49</v>
      </c>
    </row>
    <row r="2516" spans="1:59" s="63" customFormat="1" ht="12.75" x14ac:dyDescent="0.2">
      <c r="A2516" s="196">
        <v>4</v>
      </c>
      <c r="B2516" s="197" t="s">
        <v>422</v>
      </c>
      <c r="C2516" s="208">
        <v>46</v>
      </c>
      <c r="D2516" s="209" t="s">
        <v>867</v>
      </c>
      <c r="E2516" s="212">
        <v>4633</v>
      </c>
      <c r="F2516" s="213" t="s">
        <v>1237</v>
      </c>
      <c r="G2516" s="231"/>
      <c r="H2516" s="81" t="s">
        <v>50</v>
      </c>
      <c r="I2516" s="223"/>
      <c r="J2516" s="73"/>
      <c r="K2516" s="73"/>
      <c r="L2516" s="73"/>
      <c r="M2516" s="74"/>
      <c r="N2516" s="247"/>
      <c r="O2516" s="306"/>
      <c r="P2516" s="105"/>
      <c r="Q2516" s="75"/>
      <c r="R2516" s="75"/>
      <c r="S2516" s="75"/>
      <c r="T2516" s="75"/>
      <c r="U2516" s="75"/>
      <c r="V2516" s="75"/>
      <c r="W2516" s="75"/>
      <c r="X2516" s="75"/>
      <c r="Y2516" s="84">
        <f>MAX(X2518:X2520)</f>
        <v>0</v>
      </c>
      <c r="Z2516" s="83"/>
      <c r="AA2516" s="83"/>
      <c r="AB2516" s="75"/>
      <c r="AC2516" s="75"/>
      <c r="AD2516" s="75"/>
      <c r="AE2516" s="75"/>
      <c r="AF2516" s="75"/>
      <c r="AG2516" s="75"/>
      <c r="AH2516" s="75"/>
      <c r="AI2516" s="75"/>
      <c r="AJ2516" s="84">
        <f>MAX(AI2518:AI2520)</f>
        <v>0</v>
      </c>
      <c r="AK2516" s="83"/>
      <c r="AL2516" s="83"/>
      <c r="AM2516" s="75"/>
      <c r="AN2516" s="75"/>
      <c r="AO2516" s="75"/>
      <c r="AP2516" s="75"/>
      <c r="AQ2516" s="75"/>
      <c r="AR2516" s="75"/>
      <c r="AS2516" s="75"/>
      <c r="AT2516" s="75"/>
      <c r="AU2516" s="75"/>
      <c r="AV2516" s="75"/>
      <c r="AW2516" s="84">
        <f>MAX(AV2518:AV2520)</f>
        <v>100</v>
      </c>
      <c r="AX2516" s="83"/>
      <c r="AY2516" s="83"/>
      <c r="AZ2516" s="79"/>
      <c r="BA2516" s="80"/>
      <c r="BB2516" s="71"/>
      <c r="BC2516" s="95"/>
      <c r="BD2516" s="41">
        <v>4</v>
      </c>
      <c r="BE2516" s="52">
        <v>46</v>
      </c>
      <c r="BF2516" s="103">
        <v>4633</v>
      </c>
      <c r="BG2516" s="278" t="s">
        <v>50</v>
      </c>
    </row>
    <row r="2517" spans="1:59" s="63" customFormat="1" ht="12.75" x14ac:dyDescent="0.2">
      <c r="A2517" s="196">
        <v>4</v>
      </c>
      <c r="B2517" s="197" t="s">
        <v>422</v>
      </c>
      <c r="C2517" s="208">
        <v>46</v>
      </c>
      <c r="D2517" s="209" t="s">
        <v>867</v>
      </c>
      <c r="E2517" s="212">
        <v>4633</v>
      </c>
      <c r="F2517" s="213" t="s">
        <v>1237</v>
      </c>
      <c r="G2517" s="231"/>
      <c r="H2517" s="85" t="s">
        <v>51</v>
      </c>
      <c r="I2517" s="223"/>
      <c r="J2517" s="73"/>
      <c r="K2517" s="73"/>
      <c r="L2517" s="73"/>
      <c r="M2517" s="74"/>
      <c r="N2517" s="248">
        <f>SUM(N2518:N2520)</f>
        <v>1</v>
      </c>
      <c r="O2517" s="293">
        <f>SUM(O2518:O2520)</f>
        <v>1</v>
      </c>
      <c r="P2517" s="292"/>
      <c r="Q2517" s="87"/>
      <c r="R2517" s="87"/>
      <c r="S2517" s="87"/>
      <c r="T2517" s="87"/>
      <c r="U2517" s="87"/>
      <c r="V2517" s="87"/>
      <c r="W2517" s="87"/>
      <c r="X2517" s="87"/>
      <c r="Y2517" s="88"/>
      <c r="Z2517" s="119">
        <f>SUM(Z2518:Z2520)</f>
        <v>0</v>
      </c>
      <c r="AA2517" s="120"/>
      <c r="AB2517" s="111"/>
      <c r="AC2517" s="111"/>
      <c r="AD2517" s="111"/>
      <c r="AE2517" s="111"/>
      <c r="AF2517" s="111"/>
      <c r="AG2517" s="111"/>
      <c r="AH2517" s="111"/>
      <c r="AI2517" s="111"/>
      <c r="AJ2517" s="120"/>
      <c r="AK2517" s="119">
        <f>SUM(AK2518:AK2520)</f>
        <v>0</v>
      </c>
      <c r="AL2517" s="120"/>
      <c r="AM2517" s="111"/>
      <c r="AN2517" s="111"/>
      <c r="AO2517" s="111"/>
      <c r="AP2517" s="111"/>
      <c r="AQ2517" s="111"/>
      <c r="AR2517" s="111"/>
      <c r="AS2517" s="111"/>
      <c r="AT2517" s="111"/>
      <c r="AU2517" s="111"/>
      <c r="AV2517" s="111"/>
      <c r="AW2517" s="120"/>
      <c r="AX2517" s="119">
        <f>SUM(AX2518:AX2520)</f>
        <v>100</v>
      </c>
      <c r="AY2517" s="88"/>
      <c r="AZ2517" s="79"/>
      <c r="BA2517" s="80"/>
      <c r="BB2517" s="71"/>
      <c r="BC2517" s="95"/>
      <c r="BD2517" s="41">
        <v>4</v>
      </c>
      <c r="BE2517" s="52">
        <v>46</v>
      </c>
      <c r="BF2517" s="103">
        <v>4633</v>
      </c>
      <c r="BG2517" s="279" t="s">
        <v>51</v>
      </c>
    </row>
    <row r="2518" spans="1:59" s="63" customFormat="1" ht="12.75" x14ac:dyDescent="0.2">
      <c r="A2518" s="196">
        <v>4</v>
      </c>
      <c r="B2518" s="197" t="s">
        <v>422</v>
      </c>
      <c r="C2518" s="208">
        <v>46</v>
      </c>
      <c r="D2518" s="209" t="s">
        <v>867</v>
      </c>
      <c r="E2518" s="212">
        <v>4633</v>
      </c>
      <c r="F2518" s="213" t="s">
        <v>1237</v>
      </c>
      <c r="G2518" s="231"/>
      <c r="H2518" s="89" t="s">
        <v>52</v>
      </c>
      <c r="I2518" s="90" t="s">
        <v>863</v>
      </c>
      <c r="J2518" s="90" t="s">
        <v>860</v>
      </c>
      <c r="K2518" s="90" t="s">
        <v>64</v>
      </c>
      <c r="L2518" s="90" t="s">
        <v>528</v>
      </c>
      <c r="M2518" s="91"/>
      <c r="N2518" s="312">
        <v>1</v>
      </c>
      <c r="O2518" s="313">
        <f>N2518/N$2517</f>
        <v>1</v>
      </c>
      <c r="P2518" s="104"/>
      <c r="Q2518" s="92"/>
      <c r="R2518" s="92"/>
      <c r="S2518" s="92"/>
      <c r="T2518" s="92"/>
      <c r="U2518" s="92"/>
      <c r="V2518" s="92"/>
      <c r="W2518" s="92"/>
      <c r="X2518" s="109">
        <f>P2518*P$7+Q2518*Q$7+R2518*R$7+S2518*S$7+T2518*T$7+U2518*U$7+V2518*V$7+W2518*W$7</f>
        <v>0</v>
      </c>
      <c r="Y2518" s="83"/>
      <c r="Z2518" s="110">
        <f>X2518*$O2518</f>
        <v>0</v>
      </c>
      <c r="AA2518" s="111"/>
      <c r="AB2518" s="92"/>
      <c r="AC2518" s="92"/>
      <c r="AD2518" s="92"/>
      <c r="AE2518" s="92"/>
      <c r="AF2518" s="92"/>
      <c r="AG2518" s="92"/>
      <c r="AH2518" s="92"/>
      <c r="AI2518" s="109">
        <f>AB2518*AB$7+AC2518*AC$7+AD2518*AD$7+AE2518*AE$7+AF2518*AF$7+AG2518*AG$7+AH2518*AH$7</f>
        <v>0</v>
      </c>
      <c r="AJ2518" s="83"/>
      <c r="AK2518" s="110">
        <f>AI2518*$O2518</f>
        <v>0</v>
      </c>
      <c r="AL2518" s="111"/>
      <c r="AM2518" s="92"/>
      <c r="AN2518" s="92"/>
      <c r="AO2518" s="92"/>
      <c r="AP2518" s="92">
        <v>1</v>
      </c>
      <c r="AQ2518" s="92"/>
      <c r="AR2518" s="92"/>
      <c r="AS2518" s="92"/>
      <c r="AT2518" s="92"/>
      <c r="AU2518" s="92"/>
      <c r="AV2518" s="109">
        <f>AM2518*AM$7+AN2518*AN$7+AO2518*AO$7+AP2518*AP$7+AQ2518*AQ$7+AR2518*AR$7+AS2518*AS$7+AT2518*AT$7+AU2518*AU$7</f>
        <v>100</v>
      </c>
      <c r="AW2518" s="75"/>
      <c r="AX2518" s="110">
        <f>AV2518*$O2518</f>
        <v>100</v>
      </c>
      <c r="AY2518" s="83"/>
      <c r="AZ2518" s="93"/>
      <c r="BA2518" s="94" t="s">
        <v>105</v>
      </c>
      <c r="BB2518" s="71"/>
      <c r="BC2518" s="95"/>
      <c r="BD2518" s="41">
        <v>4</v>
      </c>
      <c r="BE2518" s="52">
        <v>46</v>
      </c>
      <c r="BF2518" s="103">
        <v>4633</v>
      </c>
      <c r="BG2518" s="280" t="s">
        <v>52</v>
      </c>
    </row>
    <row r="2519" spans="1:59" s="63" customFormat="1" ht="12.75" x14ac:dyDescent="0.2">
      <c r="A2519" s="196">
        <v>4</v>
      </c>
      <c r="B2519" s="197" t="s">
        <v>422</v>
      </c>
      <c r="C2519" s="208">
        <v>46</v>
      </c>
      <c r="D2519" s="209" t="s">
        <v>867</v>
      </c>
      <c r="E2519" s="212">
        <v>4633</v>
      </c>
      <c r="F2519" s="213" t="s">
        <v>1237</v>
      </c>
      <c r="G2519" s="231"/>
      <c r="H2519" s="89"/>
      <c r="I2519" s="90"/>
      <c r="J2519" s="90"/>
      <c r="K2519" s="90"/>
      <c r="L2519" s="90"/>
      <c r="M2519" s="91"/>
      <c r="N2519" s="312"/>
      <c r="O2519" s="313">
        <f>N2519/N$2517</f>
        <v>0</v>
      </c>
      <c r="P2519" s="104"/>
      <c r="Q2519" s="92"/>
      <c r="R2519" s="92"/>
      <c r="S2519" s="92"/>
      <c r="T2519" s="92"/>
      <c r="U2519" s="92"/>
      <c r="V2519" s="92"/>
      <c r="W2519" s="92"/>
      <c r="X2519" s="109">
        <f t="shared" ref="X2519:X2520" si="349">P2519*P$7+Q2519*Q$7+R2519*R$7+S2519*S$7+T2519*T$7+U2519*U$7+V2519*V$7+W2519*W$7</f>
        <v>0</v>
      </c>
      <c r="Y2519" s="83"/>
      <c r="Z2519" s="110">
        <f t="shared" ref="Z2519:Z2520" si="350">X2519*$O2519</f>
        <v>0</v>
      </c>
      <c r="AA2519" s="111"/>
      <c r="AB2519" s="92"/>
      <c r="AC2519" s="92"/>
      <c r="AD2519" s="92"/>
      <c r="AE2519" s="92"/>
      <c r="AF2519" s="92"/>
      <c r="AG2519" s="92"/>
      <c r="AH2519" s="92"/>
      <c r="AI2519" s="109">
        <f t="shared" ref="AI2519:AI2520" si="351">AB2519*AB$7+AC2519*AC$7+AD2519*AD$7+AE2519*AE$7+AF2519*AF$7+AG2519*AG$7+AH2519*AH$7</f>
        <v>0</v>
      </c>
      <c r="AJ2519" s="83"/>
      <c r="AK2519" s="110">
        <f t="shared" ref="AK2519:AK2520" si="352">AI2519*$O2519</f>
        <v>0</v>
      </c>
      <c r="AL2519" s="111"/>
      <c r="AM2519" s="92"/>
      <c r="AN2519" s="92"/>
      <c r="AO2519" s="92"/>
      <c r="AP2519" s="92"/>
      <c r="AQ2519" s="92"/>
      <c r="AR2519" s="92"/>
      <c r="AS2519" s="92"/>
      <c r="AT2519" s="92"/>
      <c r="AU2519" s="92"/>
      <c r="AV2519" s="109">
        <f t="shared" ref="AV2519:AV2520" si="353">AM2519*AM$7+AN2519*AN$7+AO2519*AO$7+AP2519*AP$7+AQ2519*AQ$7+AR2519*AR$7+AS2519*AS$7+AT2519*AT$7+AU2519*AU$7</f>
        <v>0</v>
      </c>
      <c r="AW2519" s="75"/>
      <c r="AX2519" s="110">
        <f t="shared" ref="AX2519:AX2520" si="354">AV2519*$O2519</f>
        <v>0</v>
      </c>
      <c r="AY2519" s="111"/>
      <c r="AZ2519" s="93"/>
      <c r="BA2519" s="94"/>
      <c r="BB2519" s="71"/>
      <c r="BC2519" s="95"/>
      <c r="BD2519" s="41">
        <v>4</v>
      </c>
      <c r="BE2519" s="52">
        <v>46</v>
      </c>
      <c r="BF2519" s="103">
        <v>4633</v>
      </c>
      <c r="BG2519" s="280" t="s">
        <v>52</v>
      </c>
    </row>
    <row r="2520" spans="1:59" s="63" customFormat="1" ht="12.75" x14ac:dyDescent="0.2">
      <c r="A2520" s="196">
        <v>4</v>
      </c>
      <c r="B2520" s="197" t="s">
        <v>422</v>
      </c>
      <c r="C2520" s="208">
        <v>46</v>
      </c>
      <c r="D2520" s="209" t="s">
        <v>867</v>
      </c>
      <c r="E2520" s="212">
        <v>4633</v>
      </c>
      <c r="F2520" s="213" t="s">
        <v>1237</v>
      </c>
      <c r="G2520" s="231"/>
      <c r="H2520" s="89"/>
      <c r="I2520" s="90"/>
      <c r="J2520" s="90"/>
      <c r="K2520" s="90"/>
      <c r="L2520" s="90"/>
      <c r="M2520" s="91"/>
      <c r="N2520" s="312"/>
      <c r="O2520" s="313">
        <f>N2520/N$2517</f>
        <v>0</v>
      </c>
      <c r="P2520" s="104"/>
      <c r="Q2520" s="92"/>
      <c r="R2520" s="92"/>
      <c r="S2520" s="92"/>
      <c r="T2520" s="92"/>
      <c r="U2520" s="92"/>
      <c r="V2520" s="92"/>
      <c r="W2520" s="92"/>
      <c r="X2520" s="109">
        <f t="shared" si="349"/>
        <v>0</v>
      </c>
      <c r="Y2520" s="83"/>
      <c r="Z2520" s="110">
        <f t="shared" si="350"/>
        <v>0</v>
      </c>
      <c r="AA2520" s="111"/>
      <c r="AB2520" s="92"/>
      <c r="AC2520" s="92"/>
      <c r="AD2520" s="92"/>
      <c r="AE2520" s="92"/>
      <c r="AF2520" s="92"/>
      <c r="AG2520" s="92"/>
      <c r="AH2520" s="92"/>
      <c r="AI2520" s="109">
        <f t="shared" si="351"/>
        <v>0</v>
      </c>
      <c r="AJ2520" s="83"/>
      <c r="AK2520" s="110">
        <f t="shared" si="352"/>
        <v>0</v>
      </c>
      <c r="AL2520" s="111"/>
      <c r="AM2520" s="92"/>
      <c r="AN2520" s="92"/>
      <c r="AO2520" s="92"/>
      <c r="AP2520" s="92"/>
      <c r="AQ2520" s="92"/>
      <c r="AR2520" s="92"/>
      <c r="AS2520" s="92"/>
      <c r="AT2520" s="92"/>
      <c r="AU2520" s="92"/>
      <c r="AV2520" s="109">
        <f t="shared" si="353"/>
        <v>0</v>
      </c>
      <c r="AW2520" s="75"/>
      <c r="AX2520" s="110">
        <f t="shared" si="354"/>
        <v>0</v>
      </c>
      <c r="AY2520" s="111"/>
      <c r="AZ2520" s="93"/>
      <c r="BA2520" s="94"/>
      <c r="BB2520" s="71"/>
      <c r="BC2520" s="95"/>
      <c r="BD2520" s="41">
        <v>4</v>
      </c>
      <c r="BE2520" s="52">
        <v>46</v>
      </c>
      <c r="BF2520" s="103">
        <v>4633</v>
      </c>
      <c r="BG2520" s="280" t="s">
        <v>52</v>
      </c>
    </row>
    <row r="2521" spans="1:59" s="63" customFormat="1" ht="12.75" x14ac:dyDescent="0.2">
      <c r="A2521" s="196">
        <v>4</v>
      </c>
      <c r="B2521" s="197" t="s">
        <v>422</v>
      </c>
      <c r="C2521" s="208">
        <v>46</v>
      </c>
      <c r="D2521" s="209" t="s">
        <v>867</v>
      </c>
      <c r="E2521" s="212">
        <v>4633</v>
      </c>
      <c r="F2521" s="213" t="s">
        <v>1237</v>
      </c>
      <c r="G2521" s="231"/>
      <c r="H2521" s="65"/>
      <c r="I2521" s="222"/>
      <c r="J2521" s="66"/>
      <c r="K2521" s="66"/>
      <c r="L2521" s="66"/>
      <c r="M2521" s="64"/>
      <c r="N2521" s="304"/>
      <c r="O2521" s="305"/>
      <c r="P2521" s="127"/>
      <c r="Q2521" s="67"/>
      <c r="R2521" s="67"/>
      <c r="S2521" s="67"/>
      <c r="T2521" s="67"/>
      <c r="U2521" s="67"/>
      <c r="V2521" s="67"/>
      <c r="W2521" s="67"/>
      <c r="X2521" s="67"/>
      <c r="Y2521" s="68"/>
      <c r="Z2521" s="68"/>
      <c r="AA2521" s="68"/>
      <c r="AB2521" s="67"/>
      <c r="AC2521" s="67"/>
      <c r="AD2521" s="67"/>
      <c r="AE2521" s="67"/>
      <c r="AF2521" s="67"/>
      <c r="AG2521" s="67"/>
      <c r="AH2521" s="67"/>
      <c r="AI2521" s="67"/>
      <c r="AJ2521" s="68"/>
      <c r="AK2521" s="68"/>
      <c r="AL2521" s="68"/>
      <c r="AM2521" s="67"/>
      <c r="AN2521" s="67"/>
      <c r="AO2521" s="67"/>
      <c r="AP2521" s="67"/>
      <c r="AQ2521" s="67"/>
      <c r="AR2521" s="67"/>
      <c r="AS2521" s="67"/>
      <c r="AT2521" s="67"/>
      <c r="AU2521" s="67"/>
      <c r="AV2521" s="67"/>
      <c r="AW2521" s="67"/>
      <c r="AX2521" s="68"/>
      <c r="AY2521" s="68"/>
      <c r="AZ2521" s="69"/>
      <c r="BA2521" s="70"/>
      <c r="BB2521" s="71"/>
      <c r="BC2521" s="95"/>
      <c r="BD2521" s="41">
        <v>4</v>
      </c>
      <c r="BE2521" s="52">
        <v>46</v>
      </c>
      <c r="BF2521" s="103">
        <v>4633</v>
      </c>
      <c r="BG2521" s="275"/>
    </row>
    <row r="2522" spans="1:59" s="63" customFormat="1" ht="12.75" x14ac:dyDescent="0.2">
      <c r="A2522" s="196">
        <v>4</v>
      </c>
      <c r="B2522" s="197" t="s">
        <v>422</v>
      </c>
      <c r="C2522" s="208">
        <v>46</v>
      </c>
      <c r="D2522" s="209" t="s">
        <v>867</v>
      </c>
      <c r="E2522" s="212">
        <v>4633</v>
      </c>
      <c r="F2522" s="213" t="s">
        <v>1237</v>
      </c>
      <c r="G2522" s="232"/>
      <c r="H2522" s="97"/>
      <c r="I2522" s="224"/>
      <c r="J2522" s="98"/>
      <c r="K2522" s="98"/>
      <c r="L2522" s="98"/>
      <c r="M2522" s="96"/>
      <c r="N2522" s="307"/>
      <c r="O2522" s="246"/>
      <c r="P2522" s="124"/>
      <c r="Q2522" s="99"/>
      <c r="R2522" s="99"/>
      <c r="S2522" s="99"/>
      <c r="T2522" s="99"/>
      <c r="U2522" s="99"/>
      <c r="V2522" s="99"/>
      <c r="W2522" s="99"/>
      <c r="X2522" s="99"/>
      <c r="Y2522" s="100"/>
      <c r="Z2522" s="100"/>
      <c r="AA2522" s="100"/>
      <c r="AB2522" s="99"/>
      <c r="AC2522" s="99"/>
      <c r="AD2522" s="99"/>
      <c r="AE2522" s="99"/>
      <c r="AF2522" s="99"/>
      <c r="AG2522" s="99"/>
      <c r="AH2522" s="99"/>
      <c r="AI2522" s="99"/>
      <c r="AJ2522" s="100"/>
      <c r="AK2522" s="100"/>
      <c r="AL2522" s="100"/>
      <c r="AM2522" s="99"/>
      <c r="AN2522" s="99"/>
      <c r="AO2522" s="99"/>
      <c r="AP2522" s="99"/>
      <c r="AQ2522" s="99"/>
      <c r="AR2522" s="99"/>
      <c r="AS2522" s="99"/>
      <c r="AT2522" s="99"/>
      <c r="AU2522" s="99"/>
      <c r="AV2522" s="99"/>
      <c r="AW2522" s="99"/>
      <c r="AX2522" s="100"/>
      <c r="AY2522" s="100"/>
      <c r="AZ2522" s="101"/>
      <c r="BA2522" s="102"/>
      <c r="BB2522" s="95"/>
      <c r="BC2522" s="95"/>
      <c r="BD2522" s="41">
        <v>4</v>
      </c>
      <c r="BE2522" s="52">
        <v>46</v>
      </c>
      <c r="BF2522" s="103">
        <v>4633</v>
      </c>
      <c r="BG2522" s="277"/>
    </row>
    <row r="2523" spans="1:59" s="63" customFormat="1" ht="12.75" x14ac:dyDescent="0.2">
      <c r="A2523" s="196">
        <v>4</v>
      </c>
      <c r="B2523" s="197" t="s">
        <v>422</v>
      </c>
      <c r="C2523" s="208">
        <v>46</v>
      </c>
      <c r="D2523" s="209" t="s">
        <v>867</v>
      </c>
      <c r="E2523" s="210">
        <v>4634</v>
      </c>
      <c r="F2523" s="211" t="s">
        <v>1200</v>
      </c>
      <c r="G2523" s="230"/>
      <c r="H2523" s="56"/>
      <c r="I2523" s="221"/>
      <c r="J2523" s="57"/>
      <c r="K2523" s="57"/>
      <c r="L2523" s="57"/>
      <c r="M2523" s="55"/>
      <c r="N2523" s="303"/>
      <c r="O2523" s="245"/>
      <c r="P2523" s="122"/>
      <c r="Q2523" s="58"/>
      <c r="R2523" s="58"/>
      <c r="S2523" s="58"/>
      <c r="T2523" s="58"/>
      <c r="U2523" s="58"/>
      <c r="V2523" s="58"/>
      <c r="W2523" s="58"/>
      <c r="X2523" s="58"/>
      <c r="Y2523" s="59"/>
      <c r="Z2523" s="59"/>
      <c r="AA2523" s="59"/>
      <c r="AB2523" s="58"/>
      <c r="AC2523" s="58"/>
      <c r="AD2523" s="58"/>
      <c r="AE2523" s="58"/>
      <c r="AF2523" s="58"/>
      <c r="AG2523" s="58"/>
      <c r="AH2523" s="58"/>
      <c r="AI2523" s="58"/>
      <c r="AJ2523" s="59"/>
      <c r="AK2523" s="59"/>
      <c r="AL2523" s="59"/>
      <c r="AM2523" s="58"/>
      <c r="AN2523" s="58"/>
      <c r="AO2523" s="58"/>
      <c r="AP2523" s="58"/>
      <c r="AQ2523" s="58"/>
      <c r="AR2523" s="58"/>
      <c r="AS2523" s="58"/>
      <c r="AT2523" s="58"/>
      <c r="AU2523" s="58"/>
      <c r="AV2523" s="58"/>
      <c r="AW2523" s="58"/>
      <c r="AX2523" s="59"/>
      <c r="AY2523" s="59"/>
      <c r="AZ2523" s="60"/>
      <c r="BA2523" s="61"/>
      <c r="BB2523" s="54"/>
      <c r="BC2523" s="54"/>
      <c r="BD2523" s="41">
        <v>4</v>
      </c>
      <c r="BE2523" s="52">
        <v>46</v>
      </c>
      <c r="BF2523" s="62">
        <v>4634</v>
      </c>
      <c r="BG2523" s="274"/>
    </row>
    <row r="2524" spans="1:59" s="63" customFormat="1" ht="12.75" x14ac:dyDescent="0.2">
      <c r="A2524" s="196">
        <v>4</v>
      </c>
      <c r="B2524" s="197" t="s">
        <v>422</v>
      </c>
      <c r="C2524" s="208">
        <v>46</v>
      </c>
      <c r="D2524" s="209" t="s">
        <v>867</v>
      </c>
      <c r="E2524" s="210">
        <v>4634</v>
      </c>
      <c r="F2524" s="211" t="s">
        <v>1200</v>
      </c>
      <c r="G2524" s="231"/>
      <c r="H2524" s="65"/>
      <c r="I2524" s="222"/>
      <c r="J2524" s="66"/>
      <c r="K2524" s="66"/>
      <c r="L2524" s="66"/>
      <c r="M2524" s="64"/>
      <c r="N2524" s="304"/>
      <c r="O2524" s="305"/>
      <c r="P2524" s="127"/>
      <c r="Q2524" s="67"/>
      <c r="R2524" s="67"/>
      <c r="S2524" s="67"/>
      <c r="T2524" s="67"/>
      <c r="U2524" s="67"/>
      <c r="V2524" s="67"/>
      <c r="W2524" s="67"/>
      <c r="X2524" s="67"/>
      <c r="Y2524" s="68"/>
      <c r="Z2524" s="68"/>
      <c r="AA2524" s="68"/>
      <c r="AB2524" s="67"/>
      <c r="AC2524" s="67"/>
      <c r="AD2524" s="67"/>
      <c r="AE2524" s="67"/>
      <c r="AF2524" s="67"/>
      <c r="AG2524" s="67"/>
      <c r="AH2524" s="67"/>
      <c r="AI2524" s="67"/>
      <c r="AJ2524" s="68"/>
      <c r="AK2524" s="68"/>
      <c r="AL2524" s="68"/>
      <c r="AM2524" s="67"/>
      <c r="AN2524" s="67"/>
      <c r="AO2524" s="67"/>
      <c r="AP2524" s="67"/>
      <c r="AQ2524" s="67"/>
      <c r="AR2524" s="67"/>
      <c r="AS2524" s="67"/>
      <c r="AT2524" s="67"/>
      <c r="AU2524" s="67"/>
      <c r="AV2524" s="67"/>
      <c r="AW2524" s="67"/>
      <c r="AX2524" s="68"/>
      <c r="AY2524" s="68"/>
      <c r="AZ2524" s="69"/>
      <c r="BA2524" s="70"/>
      <c r="BB2524" s="71"/>
      <c r="BC2524" s="54"/>
      <c r="BD2524" s="41">
        <v>4</v>
      </c>
      <c r="BE2524" s="52">
        <v>46</v>
      </c>
      <c r="BF2524" s="62">
        <v>4634</v>
      </c>
      <c r="BG2524" s="275"/>
    </row>
    <row r="2525" spans="1:59" s="63" customFormat="1" ht="12.75" x14ac:dyDescent="0.2">
      <c r="A2525" s="196">
        <v>4</v>
      </c>
      <c r="B2525" s="197" t="s">
        <v>422</v>
      </c>
      <c r="C2525" s="208">
        <v>46</v>
      </c>
      <c r="D2525" s="209" t="s">
        <v>867</v>
      </c>
      <c r="E2525" s="210">
        <v>4634</v>
      </c>
      <c r="F2525" s="211" t="s">
        <v>1200</v>
      </c>
      <c r="G2525" s="231"/>
      <c r="H2525" s="72" t="s">
        <v>47</v>
      </c>
      <c r="I2525" s="223"/>
      <c r="J2525" s="73"/>
      <c r="K2525" s="73"/>
      <c r="L2525" s="73"/>
      <c r="M2525" s="74"/>
      <c r="N2525" s="247"/>
      <c r="O2525" s="306"/>
      <c r="P2525" s="105"/>
      <c r="Q2525" s="75"/>
      <c r="R2525" s="75"/>
      <c r="S2525" s="75"/>
      <c r="T2525" s="75"/>
      <c r="U2525" s="75"/>
      <c r="V2525" s="75"/>
      <c r="W2525" s="75"/>
      <c r="X2525" s="75"/>
      <c r="Y2525" s="76">
        <f>IF(ISNUMBER(VLOOKUP(Y2527,P$7:W$7,MATCH(Y2527,P$7:W$7))),VLOOKUP(Y2527,P$7:W$7,MATCH(Y2527,P$7:W$7)),IF(N2529=0,"No Data",IF(Y2527&gt;0,"&lt;100",0)))</f>
        <v>5000</v>
      </c>
      <c r="Z2525" s="77">
        <f>IF(ISNUMBER(VLOOKUP(Z2529,P$7:W$7,MATCH(Z2529,P$7:W$7))),VLOOKUP(Z2529,P$7:W$7,MATCH(Z2529,P$7:W$7)),IF(N2529=0,"No Data",IF(Z2529&gt;0,"&lt;100",0)))</f>
        <v>5000</v>
      </c>
      <c r="AA2525" s="106">
        <f>IF(ISNUMBER(Z2525),Z2525,0)</f>
        <v>5000</v>
      </c>
      <c r="AB2525" s="75"/>
      <c r="AC2525" s="75"/>
      <c r="AD2525" s="75"/>
      <c r="AE2525" s="75"/>
      <c r="AF2525" s="75"/>
      <c r="AG2525" s="75"/>
      <c r="AH2525" s="75"/>
      <c r="AI2525" s="75"/>
      <c r="AJ2525" s="76">
        <f>IF(ISNUMBER(VLOOKUP(AJ2527,AB$7:AH$7,MATCH(AJ2527,AB$7:AH$7))),VLOOKUP(AJ2527,AB$7:AH$7,MATCH(AJ2527,AB$7:AH$7)),IF(N2529=0,"No Data",IF(AJ2527&gt;0,"&lt;50",0)))</f>
        <v>0</v>
      </c>
      <c r="AK2525" s="77">
        <f>IF(ISNUMBER(VLOOKUP(AK2529,AB$7:AH$7,MATCH(AK2529,AB$7:AH$7))),VLOOKUP(AK2529,AB$7:AH$7,MATCH(AK2529,AB$7:AH$7)),IF(N2529=0,"No Data",IF(AK2529&gt;0,"&lt;50",0)))</f>
        <v>0</v>
      </c>
      <c r="AL2525" s="106">
        <f>IF(ISNUMBER(AK2525),AK2525,0)</f>
        <v>0</v>
      </c>
      <c r="AM2525" s="75"/>
      <c r="AN2525" s="75"/>
      <c r="AO2525" s="75"/>
      <c r="AP2525" s="75"/>
      <c r="AQ2525" s="75"/>
      <c r="AR2525" s="75"/>
      <c r="AS2525" s="75"/>
      <c r="AT2525" s="75"/>
      <c r="AU2525" s="75"/>
      <c r="AV2525" s="75"/>
      <c r="AW2525" s="76">
        <f>IF(ISNUMBER(VLOOKUP(AW2527,AM$7:AU$7,MATCH(AW2527,AM$7:AU$7))),VLOOKUP(AW2527,AM$7:AU$7,MATCH(AW2527,AM$7:AU$7)),IF(N2529=0,"No Data",IF(AW2527&gt;0,"&lt;10",0)))</f>
        <v>500</v>
      </c>
      <c r="AX2525" s="77">
        <f>IF(ISNUMBER(VLOOKUP(AX2529,AM$7:AU$7,MATCH(AX2529,AM$7:AU$7))),VLOOKUP(AX2529,AM$7:AU$7,MATCH(AX2529,AM$7:AU$7)),IF(N2529=0,"No Data",IF(AX2529&gt;0,"&lt;10",0)))</f>
        <v>500</v>
      </c>
      <c r="AY2525" s="106">
        <f>IF(ISNUMBER(AX2525),AX2525,0)</f>
        <v>500</v>
      </c>
      <c r="AZ2525" s="79"/>
      <c r="BA2525" s="80"/>
      <c r="BB2525" s="71"/>
      <c r="BC2525" s="54"/>
      <c r="BD2525" s="41">
        <v>4</v>
      </c>
      <c r="BE2525" s="52">
        <v>46</v>
      </c>
      <c r="BF2525" s="62">
        <v>4634</v>
      </c>
      <c r="BG2525" s="276" t="s">
        <v>47</v>
      </c>
    </row>
    <row r="2526" spans="1:59" s="63" customFormat="1" ht="12.75" x14ac:dyDescent="0.2">
      <c r="A2526" s="196">
        <v>4</v>
      </c>
      <c r="B2526" s="197" t="s">
        <v>422</v>
      </c>
      <c r="C2526" s="208">
        <v>46</v>
      </c>
      <c r="D2526" s="209" t="s">
        <v>867</v>
      </c>
      <c r="E2526" s="210">
        <v>4634</v>
      </c>
      <c r="F2526" s="211" t="s">
        <v>1200</v>
      </c>
      <c r="G2526" s="231"/>
      <c r="H2526" s="81" t="s">
        <v>48</v>
      </c>
      <c r="I2526" s="223"/>
      <c r="J2526" s="73"/>
      <c r="K2526" s="73"/>
      <c r="L2526" s="73"/>
      <c r="M2526" s="74"/>
      <c r="N2526" s="247"/>
      <c r="O2526" s="306"/>
      <c r="P2526" s="105"/>
      <c r="Q2526" s="75"/>
      <c r="R2526" s="75"/>
      <c r="S2526" s="75"/>
      <c r="T2526" s="75"/>
      <c r="U2526" s="75"/>
      <c r="V2526" s="75"/>
      <c r="W2526" s="75"/>
      <c r="X2526" s="75"/>
      <c r="Y2526" s="82">
        <f>MIN(X2530:X2539)</f>
        <v>0</v>
      </c>
      <c r="Z2526" s="83"/>
      <c r="AA2526" s="83"/>
      <c r="AB2526" s="75"/>
      <c r="AC2526" s="75"/>
      <c r="AD2526" s="75"/>
      <c r="AE2526" s="75"/>
      <c r="AF2526" s="75"/>
      <c r="AG2526" s="75"/>
      <c r="AH2526" s="75"/>
      <c r="AI2526" s="75"/>
      <c r="AJ2526" s="82">
        <f>MIN(AI2530:AI2539)</f>
        <v>0</v>
      </c>
      <c r="AK2526" s="83"/>
      <c r="AL2526" s="83"/>
      <c r="AM2526" s="75"/>
      <c r="AN2526" s="75"/>
      <c r="AO2526" s="75"/>
      <c r="AP2526" s="75"/>
      <c r="AQ2526" s="75"/>
      <c r="AR2526" s="75"/>
      <c r="AS2526" s="75"/>
      <c r="AT2526" s="75"/>
      <c r="AU2526" s="75"/>
      <c r="AV2526" s="75"/>
      <c r="AW2526" s="82">
        <f>MIN(AV2530:AV2539)</f>
        <v>100</v>
      </c>
      <c r="AX2526" s="83"/>
      <c r="AY2526" s="83"/>
      <c r="AZ2526" s="79"/>
      <c r="BA2526" s="80"/>
      <c r="BB2526" s="71"/>
      <c r="BC2526" s="54"/>
      <c r="BD2526" s="41">
        <v>4</v>
      </c>
      <c r="BE2526" s="52">
        <v>46</v>
      </c>
      <c r="BF2526" s="62">
        <v>4634</v>
      </c>
      <c r="BG2526" s="278" t="s">
        <v>48</v>
      </c>
    </row>
    <row r="2527" spans="1:59" s="63" customFormat="1" ht="12.75" x14ac:dyDescent="0.2">
      <c r="A2527" s="196">
        <v>4</v>
      </c>
      <c r="B2527" s="197" t="s">
        <v>422</v>
      </c>
      <c r="C2527" s="208">
        <v>46</v>
      </c>
      <c r="D2527" s="209" t="s">
        <v>867</v>
      </c>
      <c r="E2527" s="210">
        <v>4634</v>
      </c>
      <c r="F2527" s="211" t="s">
        <v>1200</v>
      </c>
      <c r="G2527" s="231"/>
      <c r="H2527" s="81" t="s">
        <v>49</v>
      </c>
      <c r="I2527" s="223"/>
      <c r="J2527" s="73"/>
      <c r="K2527" s="73"/>
      <c r="L2527" s="73"/>
      <c r="M2527" s="74"/>
      <c r="N2527" s="247"/>
      <c r="O2527" s="306"/>
      <c r="P2527" s="105"/>
      <c r="Q2527" s="75"/>
      <c r="R2527" s="75"/>
      <c r="S2527" s="75"/>
      <c r="T2527" s="75"/>
      <c r="U2527" s="75"/>
      <c r="V2527" s="75"/>
      <c r="W2527" s="75"/>
      <c r="X2527" s="75"/>
      <c r="Y2527" s="84">
        <f>IF(ISNUMBER(AVERAGE(X2530:X2539)),AVERAGE(X2530:X2539),0)</f>
        <v>7500</v>
      </c>
      <c r="Z2527" s="83"/>
      <c r="AA2527" s="83"/>
      <c r="AB2527" s="75"/>
      <c r="AC2527" s="75"/>
      <c r="AD2527" s="75"/>
      <c r="AE2527" s="75"/>
      <c r="AF2527" s="75"/>
      <c r="AG2527" s="75"/>
      <c r="AH2527" s="75"/>
      <c r="AI2527" s="75"/>
      <c r="AJ2527" s="84">
        <f>IF(ISNUMBER(AVERAGE(AI2530:AI2539)),AVERAGE(AI2530:AI2539),0)</f>
        <v>0</v>
      </c>
      <c r="AK2527" s="83"/>
      <c r="AL2527" s="83"/>
      <c r="AM2527" s="75"/>
      <c r="AN2527" s="75"/>
      <c r="AO2527" s="75"/>
      <c r="AP2527" s="75"/>
      <c r="AQ2527" s="75"/>
      <c r="AR2527" s="75"/>
      <c r="AS2527" s="75"/>
      <c r="AT2527" s="75"/>
      <c r="AU2527" s="75"/>
      <c r="AV2527" s="75"/>
      <c r="AW2527" s="84">
        <f>IF(ISNUMBER(AVERAGE(AV2530:AV2539)),AVERAGE(AV2530:AV2539),0)</f>
        <v>640</v>
      </c>
      <c r="AX2527" s="83"/>
      <c r="AY2527" s="83"/>
      <c r="AZ2527" s="79"/>
      <c r="BA2527" s="80"/>
      <c r="BB2527" s="71"/>
      <c r="BC2527" s="54"/>
      <c r="BD2527" s="41">
        <v>4</v>
      </c>
      <c r="BE2527" s="52">
        <v>46</v>
      </c>
      <c r="BF2527" s="62">
        <v>4634</v>
      </c>
      <c r="BG2527" s="278" t="s">
        <v>49</v>
      </c>
    </row>
    <row r="2528" spans="1:59" s="63" customFormat="1" ht="12.75" x14ac:dyDescent="0.2">
      <c r="A2528" s="196">
        <v>4</v>
      </c>
      <c r="B2528" s="197" t="s">
        <v>422</v>
      </c>
      <c r="C2528" s="208">
        <v>46</v>
      </c>
      <c r="D2528" s="209" t="s">
        <v>867</v>
      </c>
      <c r="E2528" s="210">
        <v>4634</v>
      </c>
      <c r="F2528" s="211" t="s">
        <v>1200</v>
      </c>
      <c r="G2528" s="231"/>
      <c r="H2528" s="81" t="s">
        <v>50</v>
      </c>
      <c r="I2528" s="223"/>
      <c r="J2528" s="73"/>
      <c r="K2528" s="73"/>
      <c r="L2528" s="73"/>
      <c r="M2528" s="74"/>
      <c r="N2528" s="247"/>
      <c r="O2528" s="306"/>
      <c r="P2528" s="105"/>
      <c r="Q2528" s="75"/>
      <c r="R2528" s="75"/>
      <c r="S2528" s="75"/>
      <c r="T2528" s="75"/>
      <c r="U2528" s="75"/>
      <c r="V2528" s="75"/>
      <c r="W2528" s="75"/>
      <c r="X2528" s="75"/>
      <c r="Y2528" s="84">
        <f>MAX(X2530:X2539)</f>
        <v>25000</v>
      </c>
      <c r="Z2528" s="83"/>
      <c r="AA2528" s="83"/>
      <c r="AB2528" s="75"/>
      <c r="AC2528" s="75"/>
      <c r="AD2528" s="75"/>
      <c r="AE2528" s="75"/>
      <c r="AF2528" s="75"/>
      <c r="AG2528" s="75"/>
      <c r="AH2528" s="75"/>
      <c r="AI2528" s="75"/>
      <c r="AJ2528" s="84">
        <f>MAX(AI2530:AI2539)</f>
        <v>0</v>
      </c>
      <c r="AK2528" s="83"/>
      <c r="AL2528" s="83"/>
      <c r="AM2528" s="75"/>
      <c r="AN2528" s="75"/>
      <c r="AO2528" s="75"/>
      <c r="AP2528" s="75"/>
      <c r="AQ2528" s="75"/>
      <c r="AR2528" s="75"/>
      <c r="AS2528" s="75"/>
      <c r="AT2528" s="75"/>
      <c r="AU2528" s="75"/>
      <c r="AV2528" s="75"/>
      <c r="AW2528" s="84">
        <f>MAX(AV2530:AV2539)</f>
        <v>1000</v>
      </c>
      <c r="AX2528" s="83"/>
      <c r="AY2528" s="83"/>
      <c r="AZ2528" s="79"/>
      <c r="BA2528" s="80"/>
      <c r="BB2528" s="71"/>
      <c r="BC2528" s="54"/>
      <c r="BD2528" s="41">
        <v>4</v>
      </c>
      <c r="BE2528" s="52">
        <v>46</v>
      </c>
      <c r="BF2528" s="62">
        <v>4634</v>
      </c>
      <c r="BG2528" s="278" t="s">
        <v>50</v>
      </c>
    </row>
    <row r="2529" spans="1:59" s="63" customFormat="1" ht="12.75" x14ac:dyDescent="0.2">
      <c r="A2529" s="196">
        <v>4</v>
      </c>
      <c r="B2529" s="197" t="s">
        <v>422</v>
      </c>
      <c r="C2529" s="208">
        <v>46</v>
      </c>
      <c r="D2529" s="209" t="s">
        <v>867</v>
      </c>
      <c r="E2529" s="210">
        <v>4634</v>
      </c>
      <c r="F2529" s="211" t="s">
        <v>1200</v>
      </c>
      <c r="G2529" s="231"/>
      <c r="H2529" s="85" t="s">
        <v>51</v>
      </c>
      <c r="I2529" s="223"/>
      <c r="J2529" s="73"/>
      <c r="K2529" s="73"/>
      <c r="L2529" s="73"/>
      <c r="M2529" s="74"/>
      <c r="N2529" s="248">
        <f>SUM(N2530:N2539)</f>
        <v>10</v>
      </c>
      <c r="O2529" s="293">
        <f>SUM(O2530:O2539)</f>
        <v>0.99999999999999989</v>
      </c>
      <c r="P2529" s="292"/>
      <c r="Q2529" s="87"/>
      <c r="R2529" s="87"/>
      <c r="S2529" s="87"/>
      <c r="T2529" s="87"/>
      <c r="U2529" s="87"/>
      <c r="V2529" s="87"/>
      <c r="W2529" s="87"/>
      <c r="X2529" s="87"/>
      <c r="Y2529" s="88"/>
      <c r="Z2529" s="119">
        <f>SUM(Z2530:Z2539)</f>
        <v>7500</v>
      </c>
      <c r="AA2529" s="120"/>
      <c r="AB2529" s="111"/>
      <c r="AC2529" s="111"/>
      <c r="AD2529" s="111"/>
      <c r="AE2529" s="111"/>
      <c r="AF2529" s="111"/>
      <c r="AG2529" s="111"/>
      <c r="AH2529" s="111"/>
      <c r="AI2529" s="111"/>
      <c r="AJ2529" s="120"/>
      <c r="AK2529" s="119">
        <f>SUM(AK2530:AK2539)</f>
        <v>0</v>
      </c>
      <c r="AL2529" s="120"/>
      <c r="AM2529" s="111"/>
      <c r="AN2529" s="111"/>
      <c r="AO2529" s="111"/>
      <c r="AP2529" s="111"/>
      <c r="AQ2529" s="111"/>
      <c r="AR2529" s="111"/>
      <c r="AS2529" s="111"/>
      <c r="AT2529" s="111"/>
      <c r="AU2529" s="111"/>
      <c r="AV2529" s="111"/>
      <c r="AW2529" s="120"/>
      <c r="AX2529" s="119">
        <f>SUM(AX2530:AX2539)</f>
        <v>640</v>
      </c>
      <c r="AY2529" s="88"/>
      <c r="AZ2529" s="79"/>
      <c r="BA2529" s="80"/>
      <c r="BB2529" s="71"/>
      <c r="BC2529" s="54"/>
      <c r="BD2529" s="41">
        <v>4</v>
      </c>
      <c r="BE2529" s="52">
        <v>46</v>
      </c>
      <c r="BF2529" s="62">
        <v>4634</v>
      </c>
      <c r="BG2529" s="279" t="s">
        <v>51</v>
      </c>
    </row>
    <row r="2530" spans="1:59" s="63" customFormat="1" ht="12.75" x14ac:dyDescent="0.2">
      <c r="A2530" s="196">
        <v>4</v>
      </c>
      <c r="B2530" s="197" t="s">
        <v>422</v>
      </c>
      <c r="C2530" s="208">
        <v>46</v>
      </c>
      <c r="D2530" s="209" t="s">
        <v>867</v>
      </c>
      <c r="E2530" s="210">
        <v>4634</v>
      </c>
      <c r="F2530" s="211" t="s">
        <v>1200</v>
      </c>
      <c r="G2530" s="231"/>
      <c r="H2530" s="89" t="s">
        <v>52</v>
      </c>
      <c r="I2530" s="90" t="s">
        <v>863</v>
      </c>
      <c r="J2530" s="90" t="s">
        <v>860</v>
      </c>
      <c r="K2530" s="90" t="s">
        <v>64</v>
      </c>
      <c r="L2530" s="90" t="s">
        <v>528</v>
      </c>
      <c r="M2530" s="91"/>
      <c r="N2530" s="312">
        <v>1</v>
      </c>
      <c r="O2530" s="313">
        <f>N2530/N$2529</f>
        <v>0.1</v>
      </c>
      <c r="P2530" s="104"/>
      <c r="Q2530" s="92"/>
      <c r="R2530" s="92"/>
      <c r="S2530" s="92"/>
      <c r="T2530" s="92"/>
      <c r="U2530" s="92"/>
      <c r="V2530" s="92"/>
      <c r="W2530" s="92"/>
      <c r="X2530" s="109">
        <f>P2530*P$7+Q2530*Q$7+R2530*R$7+S2530*S$7+T2530*T$7+U2530*U$7+V2530*V$7+W2530*W$7</f>
        <v>0</v>
      </c>
      <c r="Y2530" s="83"/>
      <c r="Z2530" s="110">
        <f>X2530*$O2530</f>
        <v>0</v>
      </c>
      <c r="AA2530" s="111"/>
      <c r="AB2530" s="92"/>
      <c r="AC2530" s="92"/>
      <c r="AD2530" s="92"/>
      <c r="AE2530" s="92"/>
      <c r="AF2530" s="92"/>
      <c r="AG2530" s="92"/>
      <c r="AH2530" s="92"/>
      <c r="AI2530" s="109">
        <f>AB2530*AB$7+AC2530*AC$7+AD2530*AD$7+AE2530*AE$7+AF2530*AF$7+AG2530*AG$7+AH2530*AH$7</f>
        <v>0</v>
      </c>
      <c r="AJ2530" s="83"/>
      <c r="AK2530" s="110">
        <f>AI2530*$O2530</f>
        <v>0</v>
      </c>
      <c r="AL2530" s="111"/>
      <c r="AM2530" s="92"/>
      <c r="AN2530" s="92"/>
      <c r="AO2530" s="92"/>
      <c r="AP2530" s="92">
        <v>1</v>
      </c>
      <c r="AQ2530" s="92"/>
      <c r="AR2530" s="92"/>
      <c r="AS2530" s="92"/>
      <c r="AT2530" s="92"/>
      <c r="AU2530" s="92"/>
      <c r="AV2530" s="109">
        <f>AM2530*AM$7+AN2530*AN$7+AO2530*AO$7+AP2530*AP$7+AQ2530*AQ$7+AR2530*AR$7+AS2530*AS$7+AT2530*AT$7+AU2530*AU$7</f>
        <v>100</v>
      </c>
      <c r="AW2530" s="75"/>
      <c r="AX2530" s="110">
        <f>AV2530*$O2530</f>
        <v>10</v>
      </c>
      <c r="AY2530" s="83"/>
      <c r="AZ2530" s="93"/>
      <c r="BA2530" s="94" t="s">
        <v>105</v>
      </c>
      <c r="BB2530" s="71"/>
      <c r="BC2530" s="54"/>
      <c r="BD2530" s="41">
        <v>4</v>
      </c>
      <c r="BE2530" s="52">
        <v>46</v>
      </c>
      <c r="BF2530" s="62">
        <v>4634</v>
      </c>
      <c r="BG2530" s="280" t="s">
        <v>52</v>
      </c>
    </row>
    <row r="2531" spans="1:59" s="63" customFormat="1" ht="12.75" x14ac:dyDescent="0.2">
      <c r="A2531" s="196">
        <v>4</v>
      </c>
      <c r="B2531" s="197" t="s">
        <v>422</v>
      </c>
      <c r="C2531" s="208">
        <v>46</v>
      </c>
      <c r="D2531" s="209" t="s">
        <v>867</v>
      </c>
      <c r="E2531" s="210">
        <v>4634</v>
      </c>
      <c r="F2531" s="211" t="s">
        <v>1200</v>
      </c>
      <c r="G2531" s="231"/>
      <c r="H2531" s="89"/>
      <c r="I2531" s="90" t="s">
        <v>898</v>
      </c>
      <c r="J2531" s="90"/>
      <c r="K2531" s="90" t="s">
        <v>64</v>
      </c>
      <c r="L2531" s="90" t="s">
        <v>271</v>
      </c>
      <c r="M2531" s="91"/>
      <c r="N2531" s="312">
        <v>1</v>
      </c>
      <c r="O2531" s="313">
        <f t="shared" ref="O2531:O2539" si="355">N2531/N$2529</f>
        <v>0.1</v>
      </c>
      <c r="P2531" s="104"/>
      <c r="Q2531" s="92"/>
      <c r="R2531" s="92"/>
      <c r="S2531" s="92"/>
      <c r="T2531" s="92"/>
      <c r="U2531" s="92"/>
      <c r="V2531" s="92"/>
      <c r="W2531" s="92"/>
      <c r="X2531" s="109">
        <f t="shared" ref="X2531:X2539" si="356">P2531*P$7+Q2531*Q$7+R2531*R$7+S2531*S$7+T2531*T$7+U2531*U$7+V2531*V$7+W2531*W$7</f>
        <v>0</v>
      </c>
      <c r="Y2531" s="83"/>
      <c r="Z2531" s="110">
        <f t="shared" ref="Z2531:Z2539" si="357">X2531*$O2531</f>
        <v>0</v>
      </c>
      <c r="AA2531" s="111"/>
      <c r="AB2531" s="92"/>
      <c r="AC2531" s="92"/>
      <c r="AD2531" s="92"/>
      <c r="AE2531" s="92"/>
      <c r="AF2531" s="92"/>
      <c r="AG2531" s="92"/>
      <c r="AH2531" s="92"/>
      <c r="AI2531" s="109">
        <f t="shared" ref="AI2531:AI2539" si="358">AB2531*AB$7+AC2531*AC$7+AD2531*AD$7+AE2531*AE$7+AF2531*AF$7+AG2531*AG$7+AH2531*AH$7</f>
        <v>0</v>
      </c>
      <c r="AJ2531" s="83"/>
      <c r="AK2531" s="110">
        <f t="shared" ref="AK2531:AK2539" si="359">AI2531*$O2531</f>
        <v>0</v>
      </c>
      <c r="AL2531" s="111"/>
      <c r="AM2531" s="92"/>
      <c r="AN2531" s="92"/>
      <c r="AO2531" s="92"/>
      <c r="AP2531" s="92"/>
      <c r="AQ2531" s="92"/>
      <c r="AR2531" s="92"/>
      <c r="AS2531" s="92">
        <v>1</v>
      </c>
      <c r="AT2531" s="92"/>
      <c r="AU2531" s="92"/>
      <c r="AV2531" s="109">
        <f t="shared" ref="AV2531:AV2539" si="360">AM2531*AM$7+AN2531*AN$7+AO2531*AO$7+AP2531*AP$7+AQ2531*AQ$7+AR2531*AR$7+AS2531*AS$7+AT2531*AT$7+AU2531*AU$7</f>
        <v>1000</v>
      </c>
      <c r="AW2531" s="75"/>
      <c r="AX2531" s="110">
        <f t="shared" ref="AX2531:AX2539" si="361">AV2531*$O2531</f>
        <v>100</v>
      </c>
      <c r="AY2531" s="111"/>
      <c r="AZ2531" s="93"/>
      <c r="BA2531" s="94" t="s">
        <v>131</v>
      </c>
      <c r="BB2531" s="71"/>
      <c r="BC2531" s="54"/>
      <c r="BD2531" s="41">
        <v>4</v>
      </c>
      <c r="BE2531" s="52">
        <v>46</v>
      </c>
      <c r="BF2531" s="62">
        <v>4634</v>
      </c>
      <c r="BG2531" s="280" t="s">
        <v>52</v>
      </c>
    </row>
    <row r="2532" spans="1:59" s="63" customFormat="1" ht="12.75" x14ac:dyDescent="0.2">
      <c r="A2532" s="196">
        <v>4</v>
      </c>
      <c r="B2532" s="197" t="s">
        <v>422</v>
      </c>
      <c r="C2532" s="208">
        <v>46</v>
      </c>
      <c r="D2532" s="209" t="s">
        <v>867</v>
      </c>
      <c r="E2532" s="210">
        <v>4634</v>
      </c>
      <c r="F2532" s="211" t="s">
        <v>1200</v>
      </c>
      <c r="G2532" s="231"/>
      <c r="H2532" s="89"/>
      <c r="I2532" s="90" t="s">
        <v>899</v>
      </c>
      <c r="J2532" s="90"/>
      <c r="K2532" s="90" t="s">
        <v>64</v>
      </c>
      <c r="L2532" s="90" t="s">
        <v>271</v>
      </c>
      <c r="M2532" s="91"/>
      <c r="N2532" s="312">
        <v>1</v>
      </c>
      <c r="O2532" s="313">
        <f t="shared" si="355"/>
        <v>0.1</v>
      </c>
      <c r="P2532" s="104"/>
      <c r="Q2532" s="92"/>
      <c r="R2532" s="92"/>
      <c r="S2532" s="92"/>
      <c r="T2532" s="92"/>
      <c r="U2532" s="92"/>
      <c r="V2532" s="92"/>
      <c r="W2532" s="92"/>
      <c r="X2532" s="109">
        <f t="shared" si="356"/>
        <v>0</v>
      </c>
      <c r="Y2532" s="83"/>
      <c r="Z2532" s="110">
        <f t="shared" si="357"/>
        <v>0</v>
      </c>
      <c r="AA2532" s="111"/>
      <c r="AB2532" s="92"/>
      <c r="AC2532" s="92"/>
      <c r="AD2532" s="92"/>
      <c r="AE2532" s="92"/>
      <c r="AF2532" s="92"/>
      <c r="AG2532" s="92"/>
      <c r="AH2532" s="92"/>
      <c r="AI2532" s="109">
        <f t="shared" si="358"/>
        <v>0</v>
      </c>
      <c r="AJ2532" s="83"/>
      <c r="AK2532" s="110">
        <f t="shared" si="359"/>
        <v>0</v>
      </c>
      <c r="AL2532" s="111"/>
      <c r="AM2532" s="92"/>
      <c r="AN2532" s="92"/>
      <c r="AO2532" s="92"/>
      <c r="AP2532" s="92"/>
      <c r="AQ2532" s="92"/>
      <c r="AR2532" s="92"/>
      <c r="AS2532" s="92">
        <v>1</v>
      </c>
      <c r="AT2532" s="92"/>
      <c r="AU2532" s="92"/>
      <c r="AV2532" s="109">
        <f t="shared" si="360"/>
        <v>1000</v>
      </c>
      <c r="AW2532" s="75"/>
      <c r="AX2532" s="110">
        <f t="shared" si="361"/>
        <v>100</v>
      </c>
      <c r="AY2532" s="111"/>
      <c r="AZ2532" s="93"/>
      <c r="BA2532" s="94" t="s">
        <v>131</v>
      </c>
      <c r="BB2532" s="71"/>
      <c r="BC2532" s="54"/>
      <c r="BD2532" s="41">
        <v>4</v>
      </c>
      <c r="BE2532" s="52">
        <v>46</v>
      </c>
      <c r="BF2532" s="62">
        <v>4634</v>
      </c>
      <c r="BG2532" s="280" t="s">
        <v>52</v>
      </c>
    </row>
    <row r="2533" spans="1:59" s="63" customFormat="1" ht="12.75" x14ac:dyDescent="0.2">
      <c r="A2533" s="196">
        <v>4</v>
      </c>
      <c r="B2533" s="197" t="s">
        <v>422</v>
      </c>
      <c r="C2533" s="208">
        <v>46</v>
      </c>
      <c r="D2533" s="209" t="s">
        <v>867</v>
      </c>
      <c r="E2533" s="210">
        <v>4634</v>
      </c>
      <c r="F2533" s="211" t="s">
        <v>1200</v>
      </c>
      <c r="G2533" s="231"/>
      <c r="H2533" s="89"/>
      <c r="I2533" s="90" t="s">
        <v>886</v>
      </c>
      <c r="J2533" s="90"/>
      <c r="K2533" s="90" t="s">
        <v>73</v>
      </c>
      <c r="L2533" s="90" t="s">
        <v>95</v>
      </c>
      <c r="M2533" s="91"/>
      <c r="N2533" s="312">
        <v>1</v>
      </c>
      <c r="O2533" s="313">
        <f t="shared" si="355"/>
        <v>0.1</v>
      </c>
      <c r="P2533" s="104"/>
      <c r="Q2533" s="92"/>
      <c r="R2533" s="92"/>
      <c r="S2533" s="92"/>
      <c r="T2533" s="92"/>
      <c r="U2533" s="92"/>
      <c r="V2533" s="92"/>
      <c r="W2533" s="92">
        <v>1</v>
      </c>
      <c r="X2533" s="109">
        <f t="shared" si="356"/>
        <v>25000</v>
      </c>
      <c r="Y2533" s="83"/>
      <c r="Z2533" s="110">
        <f t="shared" si="357"/>
        <v>2500</v>
      </c>
      <c r="AA2533" s="111"/>
      <c r="AB2533" s="92"/>
      <c r="AC2533" s="92"/>
      <c r="AD2533" s="92"/>
      <c r="AE2533" s="92"/>
      <c r="AF2533" s="92"/>
      <c r="AG2533" s="92"/>
      <c r="AH2533" s="92"/>
      <c r="AI2533" s="109">
        <f t="shared" si="358"/>
        <v>0</v>
      </c>
      <c r="AJ2533" s="83"/>
      <c r="AK2533" s="110">
        <f t="shared" si="359"/>
        <v>0</v>
      </c>
      <c r="AL2533" s="111"/>
      <c r="AM2533" s="92"/>
      <c r="AN2533" s="92"/>
      <c r="AO2533" s="92"/>
      <c r="AP2533" s="92">
        <v>1</v>
      </c>
      <c r="AQ2533" s="92"/>
      <c r="AR2533" s="92"/>
      <c r="AS2533" s="92"/>
      <c r="AT2533" s="92"/>
      <c r="AU2533" s="92"/>
      <c r="AV2533" s="109">
        <f t="shared" si="360"/>
        <v>100</v>
      </c>
      <c r="AW2533" s="75"/>
      <c r="AX2533" s="110">
        <f t="shared" si="361"/>
        <v>10</v>
      </c>
      <c r="AY2533" s="111"/>
      <c r="AZ2533" s="93"/>
      <c r="BA2533" s="94" t="s">
        <v>131</v>
      </c>
      <c r="BB2533" s="71"/>
      <c r="BC2533" s="54"/>
      <c r="BD2533" s="41">
        <v>4</v>
      </c>
      <c r="BE2533" s="52">
        <v>46</v>
      </c>
      <c r="BF2533" s="62">
        <v>4634</v>
      </c>
      <c r="BG2533" s="280" t="s">
        <v>52</v>
      </c>
    </row>
    <row r="2534" spans="1:59" s="63" customFormat="1" ht="12.75" x14ac:dyDescent="0.2">
      <c r="A2534" s="196">
        <v>4</v>
      </c>
      <c r="B2534" s="197" t="s">
        <v>422</v>
      </c>
      <c r="C2534" s="208">
        <v>46</v>
      </c>
      <c r="D2534" s="209" t="s">
        <v>867</v>
      </c>
      <c r="E2534" s="210">
        <v>4634</v>
      </c>
      <c r="F2534" s="211" t="s">
        <v>1200</v>
      </c>
      <c r="G2534" s="231"/>
      <c r="H2534" s="89"/>
      <c r="I2534" s="90" t="s">
        <v>894</v>
      </c>
      <c r="J2534" s="90"/>
      <c r="K2534" s="90" t="s">
        <v>64</v>
      </c>
      <c r="L2534" s="90" t="s">
        <v>119</v>
      </c>
      <c r="M2534" s="91"/>
      <c r="N2534" s="312">
        <v>1</v>
      </c>
      <c r="O2534" s="313">
        <f t="shared" si="355"/>
        <v>0.1</v>
      </c>
      <c r="P2534" s="104"/>
      <c r="Q2534" s="92"/>
      <c r="R2534" s="92"/>
      <c r="S2534" s="92"/>
      <c r="T2534" s="92"/>
      <c r="U2534" s="92"/>
      <c r="V2534" s="92"/>
      <c r="W2534" s="92"/>
      <c r="X2534" s="109">
        <f t="shared" si="356"/>
        <v>0</v>
      </c>
      <c r="Y2534" s="83"/>
      <c r="Z2534" s="110">
        <f t="shared" si="357"/>
        <v>0</v>
      </c>
      <c r="AA2534" s="111"/>
      <c r="AB2534" s="92"/>
      <c r="AC2534" s="92"/>
      <c r="AD2534" s="92"/>
      <c r="AE2534" s="92"/>
      <c r="AF2534" s="92"/>
      <c r="AG2534" s="92"/>
      <c r="AH2534" s="92"/>
      <c r="AI2534" s="109">
        <f t="shared" si="358"/>
        <v>0</v>
      </c>
      <c r="AJ2534" s="83"/>
      <c r="AK2534" s="110">
        <f t="shared" si="359"/>
        <v>0</v>
      </c>
      <c r="AL2534" s="111"/>
      <c r="AM2534" s="92"/>
      <c r="AN2534" s="92"/>
      <c r="AO2534" s="92"/>
      <c r="AP2534" s="92"/>
      <c r="AQ2534" s="92"/>
      <c r="AR2534" s="92"/>
      <c r="AS2534" s="92">
        <v>1</v>
      </c>
      <c r="AT2534" s="92"/>
      <c r="AU2534" s="92"/>
      <c r="AV2534" s="109">
        <f t="shared" si="360"/>
        <v>1000</v>
      </c>
      <c r="AW2534" s="75"/>
      <c r="AX2534" s="110">
        <f t="shared" si="361"/>
        <v>100</v>
      </c>
      <c r="AY2534" s="111"/>
      <c r="AZ2534" s="93"/>
      <c r="BA2534" s="94" t="s">
        <v>131</v>
      </c>
      <c r="BB2534" s="71"/>
      <c r="BC2534" s="54"/>
      <c r="BD2534" s="41">
        <v>4</v>
      </c>
      <c r="BE2534" s="52">
        <v>46</v>
      </c>
      <c r="BF2534" s="62">
        <v>4634</v>
      </c>
      <c r="BG2534" s="280" t="s">
        <v>52</v>
      </c>
    </row>
    <row r="2535" spans="1:59" s="63" customFormat="1" ht="12.75" x14ac:dyDescent="0.2">
      <c r="A2535" s="196">
        <v>4</v>
      </c>
      <c r="B2535" s="197" t="s">
        <v>422</v>
      </c>
      <c r="C2535" s="208">
        <v>46</v>
      </c>
      <c r="D2535" s="209" t="s">
        <v>867</v>
      </c>
      <c r="E2535" s="210">
        <v>4634</v>
      </c>
      <c r="F2535" s="211" t="s">
        <v>1200</v>
      </c>
      <c r="G2535" s="231"/>
      <c r="H2535" s="89"/>
      <c r="I2535" s="90" t="s">
        <v>881</v>
      </c>
      <c r="J2535" s="90"/>
      <c r="K2535" s="90" t="s">
        <v>64</v>
      </c>
      <c r="L2535" s="90" t="s">
        <v>882</v>
      </c>
      <c r="M2535" s="91"/>
      <c r="N2535" s="312">
        <v>1</v>
      </c>
      <c r="O2535" s="313">
        <f t="shared" si="355"/>
        <v>0.1</v>
      </c>
      <c r="P2535" s="104"/>
      <c r="Q2535" s="92"/>
      <c r="R2535" s="92"/>
      <c r="S2535" s="92"/>
      <c r="T2535" s="92"/>
      <c r="U2535" s="92"/>
      <c r="V2535" s="92"/>
      <c r="W2535" s="92"/>
      <c r="X2535" s="109">
        <f t="shared" si="356"/>
        <v>0</v>
      </c>
      <c r="Y2535" s="83"/>
      <c r="Z2535" s="110">
        <f t="shared" si="357"/>
        <v>0</v>
      </c>
      <c r="AA2535" s="111"/>
      <c r="AB2535" s="92"/>
      <c r="AC2535" s="92"/>
      <c r="AD2535" s="92"/>
      <c r="AE2535" s="92"/>
      <c r="AF2535" s="92"/>
      <c r="AG2535" s="92"/>
      <c r="AH2535" s="92"/>
      <c r="AI2535" s="109">
        <f t="shared" si="358"/>
        <v>0</v>
      </c>
      <c r="AJ2535" s="83"/>
      <c r="AK2535" s="110">
        <f t="shared" si="359"/>
        <v>0</v>
      </c>
      <c r="AL2535" s="111"/>
      <c r="AM2535" s="92"/>
      <c r="AN2535" s="92"/>
      <c r="AO2535" s="92"/>
      <c r="AP2535" s="92"/>
      <c r="AQ2535" s="92"/>
      <c r="AR2535" s="92"/>
      <c r="AS2535" s="92">
        <v>1</v>
      </c>
      <c r="AT2535" s="92"/>
      <c r="AU2535" s="92"/>
      <c r="AV2535" s="109">
        <f t="shared" si="360"/>
        <v>1000</v>
      </c>
      <c r="AW2535" s="75"/>
      <c r="AX2535" s="110">
        <f t="shared" si="361"/>
        <v>100</v>
      </c>
      <c r="AY2535" s="111"/>
      <c r="AZ2535" s="93"/>
      <c r="BA2535" s="94" t="s">
        <v>131</v>
      </c>
      <c r="BB2535" s="71"/>
      <c r="BC2535" s="54"/>
      <c r="BD2535" s="41">
        <v>4</v>
      </c>
      <c r="BE2535" s="52">
        <v>46</v>
      </c>
      <c r="BF2535" s="62">
        <v>4634</v>
      </c>
      <c r="BG2535" s="280" t="s">
        <v>52</v>
      </c>
    </row>
    <row r="2536" spans="1:59" s="63" customFormat="1" ht="12.75" x14ac:dyDescent="0.2">
      <c r="A2536" s="196">
        <v>4</v>
      </c>
      <c r="B2536" s="197" t="s">
        <v>422</v>
      </c>
      <c r="C2536" s="208">
        <v>46</v>
      </c>
      <c r="D2536" s="209" t="s">
        <v>867</v>
      </c>
      <c r="E2536" s="210">
        <v>4634</v>
      </c>
      <c r="F2536" s="211" t="s">
        <v>1200</v>
      </c>
      <c r="G2536" s="231"/>
      <c r="H2536" s="89"/>
      <c r="I2536" s="90" t="s">
        <v>899</v>
      </c>
      <c r="J2536" s="90"/>
      <c r="K2536" s="90" t="s">
        <v>64</v>
      </c>
      <c r="L2536" s="90" t="s">
        <v>271</v>
      </c>
      <c r="M2536" s="91"/>
      <c r="N2536" s="312">
        <v>1</v>
      </c>
      <c r="O2536" s="313">
        <f t="shared" si="355"/>
        <v>0.1</v>
      </c>
      <c r="P2536" s="104"/>
      <c r="Q2536" s="92"/>
      <c r="R2536" s="92"/>
      <c r="S2536" s="92"/>
      <c r="T2536" s="92"/>
      <c r="U2536" s="92"/>
      <c r="V2536" s="92"/>
      <c r="W2536" s="92"/>
      <c r="X2536" s="109">
        <f t="shared" si="356"/>
        <v>0</v>
      </c>
      <c r="Y2536" s="83"/>
      <c r="Z2536" s="110">
        <f t="shared" si="357"/>
        <v>0</v>
      </c>
      <c r="AA2536" s="111"/>
      <c r="AB2536" s="92"/>
      <c r="AC2536" s="92"/>
      <c r="AD2536" s="92"/>
      <c r="AE2536" s="92"/>
      <c r="AF2536" s="92"/>
      <c r="AG2536" s="92"/>
      <c r="AH2536" s="92"/>
      <c r="AI2536" s="109">
        <f t="shared" si="358"/>
        <v>0</v>
      </c>
      <c r="AJ2536" s="83"/>
      <c r="AK2536" s="110">
        <f t="shared" si="359"/>
        <v>0</v>
      </c>
      <c r="AL2536" s="111"/>
      <c r="AM2536" s="92"/>
      <c r="AN2536" s="92"/>
      <c r="AO2536" s="92"/>
      <c r="AP2536" s="92"/>
      <c r="AQ2536" s="92"/>
      <c r="AR2536" s="92"/>
      <c r="AS2536" s="92">
        <v>1</v>
      </c>
      <c r="AT2536" s="92"/>
      <c r="AU2536" s="92"/>
      <c r="AV2536" s="109">
        <f t="shared" si="360"/>
        <v>1000</v>
      </c>
      <c r="AW2536" s="75"/>
      <c r="AX2536" s="110">
        <f t="shared" si="361"/>
        <v>100</v>
      </c>
      <c r="AY2536" s="111"/>
      <c r="AZ2536" s="93"/>
      <c r="BA2536" s="94" t="s">
        <v>131</v>
      </c>
      <c r="BB2536" s="71"/>
      <c r="BC2536" s="54"/>
      <c r="BD2536" s="41">
        <v>4</v>
      </c>
      <c r="BE2536" s="52">
        <v>46</v>
      </c>
      <c r="BF2536" s="62">
        <v>4634</v>
      </c>
      <c r="BG2536" s="280" t="s">
        <v>52</v>
      </c>
    </row>
    <row r="2537" spans="1:59" s="63" customFormat="1" ht="12.75" x14ac:dyDescent="0.2">
      <c r="A2537" s="196">
        <v>4</v>
      </c>
      <c r="B2537" s="197" t="s">
        <v>422</v>
      </c>
      <c r="C2537" s="208">
        <v>46</v>
      </c>
      <c r="D2537" s="209" t="s">
        <v>867</v>
      </c>
      <c r="E2537" s="210">
        <v>4634</v>
      </c>
      <c r="F2537" s="211" t="s">
        <v>1200</v>
      </c>
      <c r="G2537" s="231"/>
      <c r="H2537" s="89"/>
      <c r="I2537" s="90" t="s">
        <v>900</v>
      </c>
      <c r="J2537" s="90"/>
      <c r="K2537" s="90" t="s">
        <v>73</v>
      </c>
      <c r="L2537" s="90" t="s">
        <v>69</v>
      </c>
      <c r="M2537" s="91"/>
      <c r="N2537" s="312">
        <v>1</v>
      </c>
      <c r="O2537" s="313">
        <f t="shared" si="355"/>
        <v>0.1</v>
      </c>
      <c r="P2537" s="104"/>
      <c r="Q2537" s="92"/>
      <c r="R2537" s="92"/>
      <c r="S2537" s="92"/>
      <c r="T2537" s="92"/>
      <c r="U2537" s="92"/>
      <c r="V2537" s="92"/>
      <c r="W2537" s="92">
        <v>1</v>
      </c>
      <c r="X2537" s="109">
        <f t="shared" si="356"/>
        <v>25000</v>
      </c>
      <c r="Y2537" s="83"/>
      <c r="Z2537" s="110">
        <f t="shared" si="357"/>
        <v>2500</v>
      </c>
      <c r="AA2537" s="111"/>
      <c r="AB2537" s="92"/>
      <c r="AC2537" s="92"/>
      <c r="AD2537" s="92"/>
      <c r="AE2537" s="92"/>
      <c r="AF2537" s="92"/>
      <c r="AG2537" s="92"/>
      <c r="AH2537" s="92"/>
      <c r="AI2537" s="109">
        <f t="shared" si="358"/>
        <v>0</v>
      </c>
      <c r="AJ2537" s="83"/>
      <c r="AK2537" s="110">
        <f t="shared" si="359"/>
        <v>0</v>
      </c>
      <c r="AL2537" s="111"/>
      <c r="AM2537" s="92"/>
      <c r="AN2537" s="92"/>
      <c r="AO2537" s="92"/>
      <c r="AP2537" s="92">
        <v>1</v>
      </c>
      <c r="AQ2537" s="92"/>
      <c r="AR2537" s="92"/>
      <c r="AS2537" s="92"/>
      <c r="AT2537" s="92"/>
      <c r="AU2537" s="92"/>
      <c r="AV2537" s="109">
        <f t="shared" si="360"/>
        <v>100</v>
      </c>
      <c r="AW2537" s="75"/>
      <c r="AX2537" s="110">
        <f t="shared" si="361"/>
        <v>10</v>
      </c>
      <c r="AY2537" s="111"/>
      <c r="AZ2537" s="93"/>
      <c r="BA2537" s="94" t="s">
        <v>131</v>
      </c>
      <c r="BB2537" s="71"/>
      <c r="BC2537" s="54"/>
      <c r="BD2537" s="41">
        <v>4</v>
      </c>
      <c r="BE2537" s="52">
        <v>46</v>
      </c>
      <c r="BF2537" s="62">
        <v>4634</v>
      </c>
      <c r="BG2537" s="280" t="s">
        <v>52</v>
      </c>
    </row>
    <row r="2538" spans="1:59" s="63" customFormat="1" ht="12.75" x14ac:dyDescent="0.2">
      <c r="A2538" s="196">
        <v>4</v>
      </c>
      <c r="B2538" s="197" t="s">
        <v>422</v>
      </c>
      <c r="C2538" s="208">
        <v>46</v>
      </c>
      <c r="D2538" s="209" t="s">
        <v>867</v>
      </c>
      <c r="E2538" s="210">
        <v>4634</v>
      </c>
      <c r="F2538" s="211" t="s">
        <v>1200</v>
      </c>
      <c r="G2538" s="231"/>
      <c r="H2538" s="89"/>
      <c r="I2538" s="90" t="s">
        <v>901</v>
      </c>
      <c r="J2538" s="90"/>
      <c r="K2538" s="90" t="s">
        <v>64</v>
      </c>
      <c r="L2538" s="90" t="s">
        <v>141</v>
      </c>
      <c r="M2538" s="91"/>
      <c r="N2538" s="312">
        <v>1</v>
      </c>
      <c r="O2538" s="313">
        <f t="shared" si="355"/>
        <v>0.1</v>
      </c>
      <c r="P2538" s="104"/>
      <c r="Q2538" s="92"/>
      <c r="R2538" s="92"/>
      <c r="S2538" s="92"/>
      <c r="T2538" s="92"/>
      <c r="U2538" s="92"/>
      <c r="V2538" s="92"/>
      <c r="W2538" s="92"/>
      <c r="X2538" s="109">
        <f t="shared" si="356"/>
        <v>0</v>
      </c>
      <c r="Y2538" s="83"/>
      <c r="Z2538" s="110">
        <f t="shared" si="357"/>
        <v>0</v>
      </c>
      <c r="AA2538" s="111"/>
      <c r="AB2538" s="92"/>
      <c r="AC2538" s="92"/>
      <c r="AD2538" s="92"/>
      <c r="AE2538" s="92"/>
      <c r="AF2538" s="92"/>
      <c r="AG2538" s="92"/>
      <c r="AH2538" s="92"/>
      <c r="AI2538" s="109">
        <f t="shared" si="358"/>
        <v>0</v>
      </c>
      <c r="AJ2538" s="83"/>
      <c r="AK2538" s="110">
        <f t="shared" si="359"/>
        <v>0</v>
      </c>
      <c r="AL2538" s="111"/>
      <c r="AM2538" s="92"/>
      <c r="AN2538" s="92"/>
      <c r="AO2538" s="92"/>
      <c r="AP2538" s="92"/>
      <c r="AQ2538" s="92"/>
      <c r="AR2538" s="92"/>
      <c r="AS2538" s="92">
        <v>1</v>
      </c>
      <c r="AT2538" s="92"/>
      <c r="AU2538" s="92"/>
      <c r="AV2538" s="109">
        <f t="shared" si="360"/>
        <v>1000</v>
      </c>
      <c r="AW2538" s="75"/>
      <c r="AX2538" s="110">
        <f t="shared" si="361"/>
        <v>100</v>
      </c>
      <c r="AY2538" s="111"/>
      <c r="AZ2538" s="93"/>
      <c r="BA2538" s="94" t="s">
        <v>131</v>
      </c>
      <c r="BB2538" s="71"/>
      <c r="BC2538" s="54"/>
      <c r="BD2538" s="41">
        <v>4</v>
      </c>
      <c r="BE2538" s="52">
        <v>46</v>
      </c>
      <c r="BF2538" s="62">
        <v>4634</v>
      </c>
      <c r="BG2538" s="280" t="s">
        <v>52</v>
      </c>
    </row>
    <row r="2539" spans="1:59" s="63" customFormat="1" ht="12.75" x14ac:dyDescent="0.2">
      <c r="A2539" s="196">
        <v>4</v>
      </c>
      <c r="B2539" s="197" t="s">
        <v>422</v>
      </c>
      <c r="C2539" s="208">
        <v>46</v>
      </c>
      <c r="D2539" s="209" t="s">
        <v>867</v>
      </c>
      <c r="E2539" s="210">
        <v>4634</v>
      </c>
      <c r="F2539" s="211" t="s">
        <v>1200</v>
      </c>
      <c r="G2539" s="231"/>
      <c r="H2539" s="89"/>
      <c r="I2539" s="90" t="s">
        <v>902</v>
      </c>
      <c r="J2539" s="90"/>
      <c r="K2539" s="90" t="s">
        <v>73</v>
      </c>
      <c r="L2539" s="90" t="s">
        <v>95</v>
      </c>
      <c r="M2539" s="91"/>
      <c r="N2539" s="312">
        <v>1</v>
      </c>
      <c r="O2539" s="313">
        <f t="shared" si="355"/>
        <v>0.1</v>
      </c>
      <c r="P2539" s="104"/>
      <c r="Q2539" s="92"/>
      <c r="R2539" s="92"/>
      <c r="S2539" s="92"/>
      <c r="T2539" s="92"/>
      <c r="U2539" s="92"/>
      <c r="V2539" s="92"/>
      <c r="W2539" s="92">
        <v>1</v>
      </c>
      <c r="X2539" s="109">
        <f t="shared" si="356"/>
        <v>25000</v>
      </c>
      <c r="Y2539" s="83"/>
      <c r="Z2539" s="110">
        <f t="shared" si="357"/>
        <v>2500</v>
      </c>
      <c r="AA2539" s="111"/>
      <c r="AB2539" s="92"/>
      <c r="AC2539" s="92"/>
      <c r="AD2539" s="92"/>
      <c r="AE2539" s="92"/>
      <c r="AF2539" s="92"/>
      <c r="AG2539" s="92"/>
      <c r="AH2539" s="92"/>
      <c r="AI2539" s="109">
        <f t="shared" si="358"/>
        <v>0</v>
      </c>
      <c r="AJ2539" s="83"/>
      <c r="AK2539" s="110">
        <f t="shared" si="359"/>
        <v>0</v>
      </c>
      <c r="AL2539" s="111"/>
      <c r="AM2539" s="92"/>
      <c r="AN2539" s="92"/>
      <c r="AO2539" s="92"/>
      <c r="AP2539" s="92">
        <v>1</v>
      </c>
      <c r="AQ2539" s="92"/>
      <c r="AR2539" s="92"/>
      <c r="AS2539" s="92"/>
      <c r="AT2539" s="92"/>
      <c r="AU2539" s="92"/>
      <c r="AV2539" s="109">
        <f t="shared" si="360"/>
        <v>100</v>
      </c>
      <c r="AW2539" s="75"/>
      <c r="AX2539" s="110">
        <f t="shared" si="361"/>
        <v>10</v>
      </c>
      <c r="AY2539" s="111"/>
      <c r="AZ2539" s="93"/>
      <c r="BA2539" s="94" t="s">
        <v>131</v>
      </c>
      <c r="BB2539" s="71"/>
      <c r="BC2539" s="54"/>
      <c r="BD2539" s="41">
        <v>4</v>
      </c>
      <c r="BE2539" s="52">
        <v>46</v>
      </c>
      <c r="BF2539" s="62">
        <v>4634</v>
      </c>
      <c r="BG2539" s="280" t="s">
        <v>52</v>
      </c>
    </row>
    <row r="2540" spans="1:59" s="63" customFormat="1" ht="12.75" x14ac:dyDescent="0.2">
      <c r="A2540" s="196">
        <v>4</v>
      </c>
      <c r="B2540" s="197" t="s">
        <v>422</v>
      </c>
      <c r="C2540" s="208">
        <v>46</v>
      </c>
      <c r="D2540" s="209" t="s">
        <v>867</v>
      </c>
      <c r="E2540" s="210">
        <v>4634</v>
      </c>
      <c r="F2540" s="211" t="s">
        <v>1200</v>
      </c>
      <c r="G2540" s="231"/>
      <c r="H2540" s="65"/>
      <c r="I2540" s="222"/>
      <c r="J2540" s="66"/>
      <c r="K2540" s="66"/>
      <c r="L2540" s="66"/>
      <c r="M2540" s="64"/>
      <c r="N2540" s="304"/>
      <c r="O2540" s="305"/>
      <c r="P2540" s="127"/>
      <c r="Q2540" s="67"/>
      <c r="R2540" s="67"/>
      <c r="S2540" s="67"/>
      <c r="T2540" s="67"/>
      <c r="U2540" s="67"/>
      <c r="V2540" s="67"/>
      <c r="W2540" s="67"/>
      <c r="X2540" s="67"/>
      <c r="Y2540" s="68"/>
      <c r="Z2540" s="68"/>
      <c r="AA2540" s="68"/>
      <c r="AB2540" s="67"/>
      <c r="AC2540" s="67"/>
      <c r="AD2540" s="67"/>
      <c r="AE2540" s="67"/>
      <c r="AF2540" s="67"/>
      <c r="AG2540" s="67"/>
      <c r="AH2540" s="67"/>
      <c r="AI2540" s="67"/>
      <c r="AJ2540" s="68"/>
      <c r="AK2540" s="68"/>
      <c r="AL2540" s="68"/>
      <c r="AM2540" s="67"/>
      <c r="AN2540" s="67"/>
      <c r="AO2540" s="67"/>
      <c r="AP2540" s="67"/>
      <c r="AQ2540" s="67"/>
      <c r="AR2540" s="67"/>
      <c r="AS2540" s="67"/>
      <c r="AT2540" s="67"/>
      <c r="AU2540" s="67"/>
      <c r="AV2540" s="67"/>
      <c r="AW2540" s="67"/>
      <c r="AX2540" s="68"/>
      <c r="AY2540" s="68"/>
      <c r="AZ2540" s="69"/>
      <c r="BA2540" s="70"/>
      <c r="BB2540" s="71"/>
      <c r="BC2540" s="54"/>
      <c r="BD2540" s="41">
        <v>4</v>
      </c>
      <c r="BE2540" s="52">
        <v>46</v>
      </c>
      <c r="BF2540" s="62">
        <v>4634</v>
      </c>
      <c r="BG2540" s="275"/>
    </row>
    <row r="2541" spans="1:59" s="63" customFormat="1" ht="12.75" x14ac:dyDescent="0.2">
      <c r="A2541" s="196">
        <v>4</v>
      </c>
      <c r="B2541" s="197" t="s">
        <v>422</v>
      </c>
      <c r="C2541" s="208">
        <v>46</v>
      </c>
      <c r="D2541" s="209" t="s">
        <v>867</v>
      </c>
      <c r="E2541" s="210">
        <v>4634</v>
      </c>
      <c r="F2541" s="211" t="s">
        <v>1200</v>
      </c>
      <c r="G2541" s="230"/>
      <c r="H2541" s="56"/>
      <c r="I2541" s="221"/>
      <c r="J2541" s="57"/>
      <c r="K2541" s="57"/>
      <c r="L2541" s="57"/>
      <c r="M2541" s="55"/>
      <c r="N2541" s="303"/>
      <c r="O2541" s="245"/>
      <c r="P2541" s="122"/>
      <c r="Q2541" s="58"/>
      <c r="R2541" s="58"/>
      <c r="S2541" s="58"/>
      <c r="T2541" s="58"/>
      <c r="U2541" s="58"/>
      <c r="V2541" s="58"/>
      <c r="W2541" s="58"/>
      <c r="X2541" s="58"/>
      <c r="Y2541" s="59"/>
      <c r="Z2541" s="59"/>
      <c r="AA2541" s="59"/>
      <c r="AB2541" s="58"/>
      <c r="AC2541" s="58"/>
      <c r="AD2541" s="58"/>
      <c r="AE2541" s="58"/>
      <c r="AF2541" s="58"/>
      <c r="AG2541" s="58"/>
      <c r="AH2541" s="58"/>
      <c r="AI2541" s="58"/>
      <c r="AJ2541" s="59"/>
      <c r="AK2541" s="59"/>
      <c r="AL2541" s="59"/>
      <c r="AM2541" s="58"/>
      <c r="AN2541" s="58"/>
      <c r="AO2541" s="58"/>
      <c r="AP2541" s="58"/>
      <c r="AQ2541" s="58"/>
      <c r="AR2541" s="58"/>
      <c r="AS2541" s="58"/>
      <c r="AT2541" s="58"/>
      <c r="AU2541" s="58"/>
      <c r="AV2541" s="58"/>
      <c r="AW2541" s="58"/>
      <c r="AX2541" s="59"/>
      <c r="AY2541" s="59"/>
      <c r="AZ2541" s="60"/>
      <c r="BA2541" s="61"/>
      <c r="BB2541" s="54"/>
      <c r="BC2541" s="54"/>
      <c r="BD2541" s="41">
        <v>4</v>
      </c>
      <c r="BE2541" s="52">
        <v>46</v>
      </c>
      <c r="BF2541" s="62">
        <v>4634</v>
      </c>
      <c r="BG2541" s="274"/>
    </row>
    <row r="2542" spans="1:59" s="63" customFormat="1" ht="12.75" x14ac:dyDescent="0.2">
      <c r="A2542" s="196">
        <v>4</v>
      </c>
      <c r="B2542" s="197" t="s">
        <v>422</v>
      </c>
      <c r="C2542" s="208">
        <v>46</v>
      </c>
      <c r="D2542" s="209" t="s">
        <v>867</v>
      </c>
      <c r="E2542" s="212">
        <v>4635</v>
      </c>
      <c r="F2542" s="213" t="s">
        <v>1201</v>
      </c>
      <c r="G2542" s="232"/>
      <c r="H2542" s="97"/>
      <c r="I2542" s="224"/>
      <c r="J2542" s="98"/>
      <c r="K2542" s="98"/>
      <c r="L2542" s="98"/>
      <c r="M2542" s="96"/>
      <c r="N2542" s="307"/>
      <c r="O2542" s="246"/>
      <c r="P2542" s="124"/>
      <c r="Q2542" s="99"/>
      <c r="R2542" s="99"/>
      <c r="S2542" s="99"/>
      <c r="T2542" s="99"/>
      <c r="U2542" s="99"/>
      <c r="V2542" s="99"/>
      <c r="W2542" s="99"/>
      <c r="X2542" s="99"/>
      <c r="Y2542" s="100"/>
      <c r="Z2542" s="100"/>
      <c r="AA2542" s="100"/>
      <c r="AB2542" s="99"/>
      <c r="AC2542" s="99"/>
      <c r="AD2542" s="99"/>
      <c r="AE2542" s="99"/>
      <c r="AF2542" s="99"/>
      <c r="AG2542" s="99"/>
      <c r="AH2542" s="99"/>
      <c r="AI2542" s="99"/>
      <c r="AJ2542" s="100"/>
      <c r="AK2542" s="100"/>
      <c r="AL2542" s="100"/>
      <c r="AM2542" s="99"/>
      <c r="AN2542" s="99"/>
      <c r="AO2542" s="99"/>
      <c r="AP2542" s="99"/>
      <c r="AQ2542" s="99"/>
      <c r="AR2542" s="99"/>
      <c r="AS2542" s="99"/>
      <c r="AT2542" s="99"/>
      <c r="AU2542" s="99"/>
      <c r="AV2542" s="99"/>
      <c r="AW2542" s="99"/>
      <c r="AX2542" s="100"/>
      <c r="AY2542" s="100"/>
      <c r="AZ2542" s="101"/>
      <c r="BA2542" s="102"/>
      <c r="BB2542" s="95"/>
      <c r="BC2542" s="95"/>
      <c r="BD2542" s="41">
        <v>4</v>
      </c>
      <c r="BE2542" s="52">
        <v>46</v>
      </c>
      <c r="BF2542" s="103">
        <v>4635</v>
      </c>
      <c r="BG2542" s="277"/>
    </row>
    <row r="2543" spans="1:59" s="63" customFormat="1" ht="12.75" x14ac:dyDescent="0.2">
      <c r="A2543" s="196">
        <v>4</v>
      </c>
      <c r="B2543" s="197" t="s">
        <v>422</v>
      </c>
      <c r="C2543" s="208">
        <v>46</v>
      </c>
      <c r="D2543" s="209" t="s">
        <v>867</v>
      </c>
      <c r="E2543" s="212">
        <v>4635</v>
      </c>
      <c r="F2543" s="213" t="s">
        <v>1201</v>
      </c>
      <c r="G2543" s="231"/>
      <c r="H2543" s="65"/>
      <c r="I2543" s="222"/>
      <c r="J2543" s="66"/>
      <c r="K2543" s="66"/>
      <c r="L2543" s="66"/>
      <c r="M2543" s="64"/>
      <c r="N2543" s="304"/>
      <c r="O2543" s="305"/>
      <c r="P2543" s="127"/>
      <c r="Q2543" s="67"/>
      <c r="R2543" s="67"/>
      <c r="S2543" s="67"/>
      <c r="T2543" s="67"/>
      <c r="U2543" s="67"/>
      <c r="V2543" s="67"/>
      <c r="W2543" s="67"/>
      <c r="X2543" s="67"/>
      <c r="Y2543" s="68"/>
      <c r="Z2543" s="68"/>
      <c r="AA2543" s="68"/>
      <c r="AB2543" s="67"/>
      <c r="AC2543" s="67"/>
      <c r="AD2543" s="67"/>
      <c r="AE2543" s="67"/>
      <c r="AF2543" s="67"/>
      <c r="AG2543" s="67"/>
      <c r="AH2543" s="67"/>
      <c r="AI2543" s="67"/>
      <c r="AJ2543" s="68"/>
      <c r="AK2543" s="68"/>
      <c r="AL2543" s="68"/>
      <c r="AM2543" s="67"/>
      <c r="AN2543" s="67"/>
      <c r="AO2543" s="67"/>
      <c r="AP2543" s="67"/>
      <c r="AQ2543" s="67"/>
      <c r="AR2543" s="67"/>
      <c r="AS2543" s="67"/>
      <c r="AT2543" s="67"/>
      <c r="AU2543" s="67"/>
      <c r="AV2543" s="67"/>
      <c r="AW2543" s="67"/>
      <c r="AX2543" s="68"/>
      <c r="AY2543" s="68"/>
      <c r="AZ2543" s="69"/>
      <c r="BA2543" s="70"/>
      <c r="BB2543" s="71"/>
      <c r="BC2543" s="95"/>
      <c r="BD2543" s="41">
        <v>4</v>
      </c>
      <c r="BE2543" s="52">
        <v>46</v>
      </c>
      <c r="BF2543" s="103">
        <v>4635</v>
      </c>
      <c r="BG2543" s="275"/>
    </row>
    <row r="2544" spans="1:59" s="63" customFormat="1" ht="12.75" x14ac:dyDescent="0.2">
      <c r="A2544" s="196">
        <v>4</v>
      </c>
      <c r="B2544" s="197" t="s">
        <v>422</v>
      </c>
      <c r="C2544" s="208">
        <v>46</v>
      </c>
      <c r="D2544" s="209" t="s">
        <v>867</v>
      </c>
      <c r="E2544" s="212">
        <v>4635</v>
      </c>
      <c r="F2544" s="213" t="s">
        <v>1201</v>
      </c>
      <c r="G2544" s="231"/>
      <c r="H2544" s="72" t="s">
        <v>47</v>
      </c>
      <c r="I2544" s="223"/>
      <c r="J2544" s="73"/>
      <c r="K2544" s="73"/>
      <c r="L2544" s="73"/>
      <c r="M2544" s="74"/>
      <c r="N2544" s="247"/>
      <c r="O2544" s="306"/>
      <c r="P2544" s="105"/>
      <c r="Q2544" s="75"/>
      <c r="R2544" s="75"/>
      <c r="S2544" s="75"/>
      <c r="T2544" s="75"/>
      <c r="U2544" s="75"/>
      <c r="V2544" s="75"/>
      <c r="W2544" s="75"/>
      <c r="X2544" s="75"/>
      <c r="Y2544" s="76">
        <f>IF(ISNUMBER(VLOOKUP(Y2546,P$7:W$7,MATCH(Y2546,P$7:W$7))),VLOOKUP(Y2546,P$7:W$7,MATCH(Y2546,P$7:W$7)),IF(N2548=0,"No Data",IF(Y2546&gt;0,"&lt;100",0)))</f>
        <v>0</v>
      </c>
      <c r="Z2544" s="77">
        <f>IF(ISNUMBER(VLOOKUP(Z2548,P$7:W$7,MATCH(Z2548,P$7:W$7))),VLOOKUP(Z2548,P$7:W$7,MATCH(Z2548,P$7:W$7)),IF(N2548=0,"No Data",IF(Z2548&gt;0,"&lt;100",0)))</f>
        <v>0</v>
      </c>
      <c r="AA2544" s="106">
        <f>IF(ISNUMBER(Z2544),Z2544,0)</f>
        <v>0</v>
      </c>
      <c r="AB2544" s="75"/>
      <c r="AC2544" s="75"/>
      <c r="AD2544" s="75"/>
      <c r="AE2544" s="75"/>
      <c r="AF2544" s="75"/>
      <c r="AG2544" s="75"/>
      <c r="AH2544" s="75"/>
      <c r="AI2544" s="75"/>
      <c r="AJ2544" s="76">
        <f>IF(ISNUMBER(VLOOKUP(AJ2546,AB$7:AH$7,MATCH(AJ2546,AB$7:AH$7))),VLOOKUP(AJ2546,AB$7:AH$7,MATCH(AJ2546,AB$7:AH$7)),IF(N2548=0,"No Data",IF(AJ2546&gt;0,"&lt;50",0)))</f>
        <v>0</v>
      </c>
      <c r="AK2544" s="77">
        <f>IF(ISNUMBER(VLOOKUP(AK2548,AB$7:AH$7,MATCH(AK2548,AB$7:AH$7))),VLOOKUP(AK2548,AB$7:AH$7,MATCH(AK2548,AB$7:AH$7)),IF(N2548=0,"No Data",IF(AK2548&gt;0,"&lt;50",0)))</f>
        <v>0</v>
      </c>
      <c r="AL2544" s="106">
        <f>IF(ISNUMBER(AK2544),AK2544,0)</f>
        <v>0</v>
      </c>
      <c r="AM2544" s="75"/>
      <c r="AN2544" s="75"/>
      <c r="AO2544" s="75"/>
      <c r="AP2544" s="75"/>
      <c r="AQ2544" s="75"/>
      <c r="AR2544" s="75"/>
      <c r="AS2544" s="75"/>
      <c r="AT2544" s="75"/>
      <c r="AU2544" s="75"/>
      <c r="AV2544" s="75"/>
      <c r="AW2544" s="76">
        <f>IF(ISNUMBER(VLOOKUP(AW2546,AM$7:AU$7,MATCH(AW2546,AM$7:AU$7))),VLOOKUP(AW2546,AM$7:AU$7,MATCH(AW2546,AM$7:AU$7)),IF(N2548=0,"No Data",IF(AW2546&gt;0,"&lt;10",0)))</f>
        <v>25</v>
      </c>
      <c r="AX2544" s="77">
        <f>IF(ISNUMBER(VLOOKUP(AX2548,AM$7:AU$7,MATCH(AX2548,AM$7:AU$7))),VLOOKUP(AX2548,AM$7:AU$7,MATCH(AX2548,AM$7:AU$7)),IF(N2548=0,"No Data",IF(AX2548&gt;0,"&lt;10",0)))</f>
        <v>100</v>
      </c>
      <c r="AY2544" s="106">
        <f>IF(ISNUMBER(AX2544),AX2544,0)</f>
        <v>100</v>
      </c>
      <c r="AZ2544" s="79"/>
      <c r="BA2544" s="80"/>
      <c r="BB2544" s="71"/>
      <c r="BC2544" s="95"/>
      <c r="BD2544" s="41">
        <v>4</v>
      </c>
      <c r="BE2544" s="52">
        <v>46</v>
      </c>
      <c r="BF2544" s="103">
        <v>4635</v>
      </c>
      <c r="BG2544" s="276" t="s">
        <v>47</v>
      </c>
    </row>
    <row r="2545" spans="1:59" s="63" customFormat="1" ht="12.75" x14ac:dyDescent="0.2">
      <c r="A2545" s="196">
        <v>4</v>
      </c>
      <c r="B2545" s="197" t="s">
        <v>422</v>
      </c>
      <c r="C2545" s="208">
        <v>46</v>
      </c>
      <c r="D2545" s="209" t="s">
        <v>867</v>
      </c>
      <c r="E2545" s="212">
        <v>4635</v>
      </c>
      <c r="F2545" s="213" t="s">
        <v>1201</v>
      </c>
      <c r="G2545" s="231"/>
      <c r="H2545" s="81" t="s">
        <v>48</v>
      </c>
      <c r="I2545" s="223"/>
      <c r="J2545" s="73"/>
      <c r="K2545" s="73"/>
      <c r="L2545" s="73"/>
      <c r="M2545" s="74"/>
      <c r="N2545" s="247"/>
      <c r="O2545" s="306"/>
      <c r="P2545" s="105"/>
      <c r="Q2545" s="75"/>
      <c r="R2545" s="75"/>
      <c r="S2545" s="75"/>
      <c r="T2545" s="75"/>
      <c r="U2545" s="75"/>
      <c r="V2545" s="75"/>
      <c r="W2545" s="75"/>
      <c r="X2545" s="75"/>
      <c r="Y2545" s="82">
        <f>MIN(X2549:X2551)</f>
        <v>0</v>
      </c>
      <c r="Z2545" s="83"/>
      <c r="AA2545" s="83"/>
      <c r="AB2545" s="75"/>
      <c r="AC2545" s="75"/>
      <c r="AD2545" s="75"/>
      <c r="AE2545" s="75"/>
      <c r="AF2545" s="75"/>
      <c r="AG2545" s="75"/>
      <c r="AH2545" s="75"/>
      <c r="AI2545" s="75"/>
      <c r="AJ2545" s="82">
        <f>MIN(AI2549:AI2551)</f>
        <v>0</v>
      </c>
      <c r="AK2545" s="83"/>
      <c r="AL2545" s="83"/>
      <c r="AM2545" s="75"/>
      <c r="AN2545" s="75"/>
      <c r="AO2545" s="75"/>
      <c r="AP2545" s="75"/>
      <c r="AQ2545" s="75"/>
      <c r="AR2545" s="75"/>
      <c r="AS2545" s="75"/>
      <c r="AT2545" s="75"/>
      <c r="AU2545" s="75"/>
      <c r="AV2545" s="75"/>
      <c r="AW2545" s="82">
        <f>MIN(AV2549:AV2551)</f>
        <v>0</v>
      </c>
      <c r="AX2545" s="83"/>
      <c r="AY2545" s="83"/>
      <c r="AZ2545" s="79"/>
      <c r="BA2545" s="80"/>
      <c r="BB2545" s="71"/>
      <c r="BC2545" s="95"/>
      <c r="BD2545" s="41">
        <v>4</v>
      </c>
      <c r="BE2545" s="52">
        <v>46</v>
      </c>
      <c r="BF2545" s="103">
        <v>4635</v>
      </c>
      <c r="BG2545" s="278" t="s">
        <v>48</v>
      </c>
    </row>
    <row r="2546" spans="1:59" s="63" customFormat="1" ht="12.75" x14ac:dyDescent="0.2">
      <c r="A2546" s="196">
        <v>4</v>
      </c>
      <c r="B2546" s="197" t="s">
        <v>422</v>
      </c>
      <c r="C2546" s="208">
        <v>46</v>
      </c>
      <c r="D2546" s="209" t="s">
        <v>867</v>
      </c>
      <c r="E2546" s="212">
        <v>4635</v>
      </c>
      <c r="F2546" s="213" t="s">
        <v>1201</v>
      </c>
      <c r="G2546" s="231"/>
      <c r="H2546" s="81" t="s">
        <v>49</v>
      </c>
      <c r="I2546" s="223"/>
      <c r="J2546" s="73"/>
      <c r="K2546" s="73"/>
      <c r="L2546" s="73"/>
      <c r="M2546" s="74"/>
      <c r="N2546" s="247"/>
      <c r="O2546" s="306"/>
      <c r="P2546" s="105"/>
      <c r="Q2546" s="75"/>
      <c r="R2546" s="75"/>
      <c r="S2546" s="75"/>
      <c r="T2546" s="75"/>
      <c r="U2546" s="75"/>
      <c r="V2546" s="75"/>
      <c r="W2546" s="75"/>
      <c r="X2546" s="75"/>
      <c r="Y2546" s="84">
        <f>IF(ISNUMBER(AVERAGE(X2549:X2551)),AVERAGE(X2549:X2551),0)</f>
        <v>0</v>
      </c>
      <c r="Z2546" s="83"/>
      <c r="AA2546" s="83"/>
      <c r="AB2546" s="75"/>
      <c r="AC2546" s="75"/>
      <c r="AD2546" s="75"/>
      <c r="AE2546" s="75"/>
      <c r="AF2546" s="75"/>
      <c r="AG2546" s="75"/>
      <c r="AH2546" s="75"/>
      <c r="AI2546" s="75"/>
      <c r="AJ2546" s="84">
        <f>IF(ISNUMBER(AVERAGE(AI2549:AI2551)),AVERAGE(AI2549:AI2551),0)</f>
        <v>0</v>
      </c>
      <c r="AK2546" s="83"/>
      <c r="AL2546" s="83"/>
      <c r="AM2546" s="75"/>
      <c r="AN2546" s="75"/>
      <c r="AO2546" s="75"/>
      <c r="AP2546" s="75"/>
      <c r="AQ2546" s="75"/>
      <c r="AR2546" s="75"/>
      <c r="AS2546" s="75"/>
      <c r="AT2546" s="75"/>
      <c r="AU2546" s="75"/>
      <c r="AV2546" s="75"/>
      <c r="AW2546" s="84">
        <f>IF(ISNUMBER(AVERAGE(AV2549:AV2551)),AVERAGE(AV2549:AV2551),0)</f>
        <v>33.333333333333336</v>
      </c>
      <c r="AX2546" s="83"/>
      <c r="AY2546" s="83"/>
      <c r="AZ2546" s="79"/>
      <c r="BA2546" s="80"/>
      <c r="BB2546" s="71"/>
      <c r="BC2546" s="95"/>
      <c r="BD2546" s="41">
        <v>4</v>
      </c>
      <c r="BE2546" s="52">
        <v>46</v>
      </c>
      <c r="BF2546" s="103">
        <v>4635</v>
      </c>
      <c r="BG2546" s="278" t="s">
        <v>49</v>
      </c>
    </row>
    <row r="2547" spans="1:59" s="63" customFormat="1" ht="12.75" x14ac:dyDescent="0.2">
      <c r="A2547" s="196">
        <v>4</v>
      </c>
      <c r="B2547" s="197" t="s">
        <v>422</v>
      </c>
      <c r="C2547" s="208">
        <v>46</v>
      </c>
      <c r="D2547" s="209" t="s">
        <v>867</v>
      </c>
      <c r="E2547" s="212">
        <v>4635</v>
      </c>
      <c r="F2547" s="213" t="s">
        <v>1201</v>
      </c>
      <c r="G2547" s="231"/>
      <c r="H2547" s="81" t="s">
        <v>50</v>
      </c>
      <c r="I2547" s="223"/>
      <c r="J2547" s="73"/>
      <c r="K2547" s="73"/>
      <c r="L2547" s="73"/>
      <c r="M2547" s="74"/>
      <c r="N2547" s="247"/>
      <c r="O2547" s="306"/>
      <c r="P2547" s="105"/>
      <c r="Q2547" s="75"/>
      <c r="R2547" s="75"/>
      <c r="S2547" s="75"/>
      <c r="T2547" s="75"/>
      <c r="U2547" s="75"/>
      <c r="V2547" s="75"/>
      <c r="W2547" s="75"/>
      <c r="X2547" s="75"/>
      <c r="Y2547" s="84">
        <f>MAX(X2549:X2551)</f>
        <v>0</v>
      </c>
      <c r="Z2547" s="83"/>
      <c r="AA2547" s="83"/>
      <c r="AB2547" s="75"/>
      <c r="AC2547" s="75"/>
      <c r="AD2547" s="75"/>
      <c r="AE2547" s="75"/>
      <c r="AF2547" s="75"/>
      <c r="AG2547" s="75"/>
      <c r="AH2547" s="75"/>
      <c r="AI2547" s="75"/>
      <c r="AJ2547" s="84">
        <f>MAX(AI2549:AI2551)</f>
        <v>0</v>
      </c>
      <c r="AK2547" s="83"/>
      <c r="AL2547" s="83"/>
      <c r="AM2547" s="75"/>
      <c r="AN2547" s="75"/>
      <c r="AO2547" s="75"/>
      <c r="AP2547" s="75"/>
      <c r="AQ2547" s="75"/>
      <c r="AR2547" s="75"/>
      <c r="AS2547" s="75"/>
      <c r="AT2547" s="75"/>
      <c r="AU2547" s="75"/>
      <c r="AV2547" s="75"/>
      <c r="AW2547" s="84">
        <f>MAX(AV2549:AV2551)</f>
        <v>100</v>
      </c>
      <c r="AX2547" s="83"/>
      <c r="AY2547" s="83"/>
      <c r="AZ2547" s="79"/>
      <c r="BA2547" s="80"/>
      <c r="BB2547" s="71"/>
      <c r="BC2547" s="95"/>
      <c r="BD2547" s="41">
        <v>4</v>
      </c>
      <c r="BE2547" s="52">
        <v>46</v>
      </c>
      <c r="BF2547" s="103">
        <v>4635</v>
      </c>
      <c r="BG2547" s="278" t="s">
        <v>50</v>
      </c>
    </row>
    <row r="2548" spans="1:59" s="63" customFormat="1" ht="12.75" x14ac:dyDescent="0.2">
      <c r="A2548" s="196">
        <v>4</v>
      </c>
      <c r="B2548" s="197" t="s">
        <v>422</v>
      </c>
      <c r="C2548" s="208">
        <v>46</v>
      </c>
      <c r="D2548" s="209" t="s">
        <v>867</v>
      </c>
      <c r="E2548" s="212">
        <v>4635</v>
      </c>
      <c r="F2548" s="213" t="s">
        <v>1201</v>
      </c>
      <c r="G2548" s="231"/>
      <c r="H2548" s="85" t="s">
        <v>51</v>
      </c>
      <c r="I2548" s="223"/>
      <c r="J2548" s="73"/>
      <c r="K2548" s="73"/>
      <c r="L2548" s="73"/>
      <c r="M2548" s="74"/>
      <c r="N2548" s="248">
        <f>SUM(N2549:N2551)</f>
        <v>1</v>
      </c>
      <c r="O2548" s="293">
        <f>SUM(O2549:O2551)</f>
        <v>1</v>
      </c>
      <c r="P2548" s="292"/>
      <c r="Q2548" s="87"/>
      <c r="R2548" s="87"/>
      <c r="S2548" s="87"/>
      <c r="T2548" s="87"/>
      <c r="U2548" s="87"/>
      <c r="V2548" s="87"/>
      <c r="W2548" s="87"/>
      <c r="X2548" s="87"/>
      <c r="Y2548" s="88"/>
      <c r="Z2548" s="119">
        <f>SUM(Z2549:Z2551)</f>
        <v>0</v>
      </c>
      <c r="AA2548" s="120"/>
      <c r="AB2548" s="111"/>
      <c r="AC2548" s="111"/>
      <c r="AD2548" s="111"/>
      <c r="AE2548" s="111"/>
      <c r="AF2548" s="111"/>
      <c r="AG2548" s="111"/>
      <c r="AH2548" s="111"/>
      <c r="AI2548" s="111"/>
      <c r="AJ2548" s="120"/>
      <c r="AK2548" s="119">
        <f>SUM(AK2549:AK2551)</f>
        <v>0</v>
      </c>
      <c r="AL2548" s="120"/>
      <c r="AM2548" s="111"/>
      <c r="AN2548" s="111"/>
      <c r="AO2548" s="111"/>
      <c r="AP2548" s="111"/>
      <c r="AQ2548" s="111"/>
      <c r="AR2548" s="111"/>
      <c r="AS2548" s="111"/>
      <c r="AT2548" s="111"/>
      <c r="AU2548" s="111"/>
      <c r="AV2548" s="111"/>
      <c r="AW2548" s="120"/>
      <c r="AX2548" s="119">
        <f>SUM(AX2549:AX2551)</f>
        <v>100</v>
      </c>
      <c r="AY2548" s="88"/>
      <c r="AZ2548" s="79"/>
      <c r="BA2548" s="80"/>
      <c r="BB2548" s="71"/>
      <c r="BC2548" s="95"/>
      <c r="BD2548" s="41">
        <v>4</v>
      </c>
      <c r="BE2548" s="52">
        <v>46</v>
      </c>
      <c r="BF2548" s="103">
        <v>4635</v>
      </c>
      <c r="BG2548" s="279" t="s">
        <v>51</v>
      </c>
    </row>
    <row r="2549" spans="1:59" s="63" customFormat="1" ht="12.75" x14ac:dyDescent="0.2">
      <c r="A2549" s="196">
        <v>4</v>
      </c>
      <c r="B2549" s="197" t="s">
        <v>422</v>
      </c>
      <c r="C2549" s="208">
        <v>46</v>
      </c>
      <c r="D2549" s="209" t="s">
        <v>867</v>
      </c>
      <c r="E2549" s="212">
        <v>4635</v>
      </c>
      <c r="F2549" s="213" t="s">
        <v>1201</v>
      </c>
      <c r="G2549" s="231"/>
      <c r="H2549" s="89" t="s">
        <v>52</v>
      </c>
      <c r="I2549" s="90" t="s">
        <v>863</v>
      </c>
      <c r="J2549" s="90" t="s">
        <v>860</v>
      </c>
      <c r="K2549" s="90" t="s">
        <v>64</v>
      </c>
      <c r="L2549" s="90" t="s">
        <v>528</v>
      </c>
      <c r="M2549" s="91"/>
      <c r="N2549" s="312">
        <v>1</v>
      </c>
      <c r="O2549" s="313">
        <f>N2549/N$2517</f>
        <v>1</v>
      </c>
      <c r="P2549" s="104"/>
      <c r="Q2549" s="92"/>
      <c r="R2549" s="92"/>
      <c r="S2549" s="92"/>
      <c r="T2549" s="92"/>
      <c r="U2549" s="92"/>
      <c r="V2549" s="92"/>
      <c r="W2549" s="92"/>
      <c r="X2549" s="109">
        <f>P2549*P$7+Q2549*Q$7+R2549*R$7+S2549*S$7+T2549*T$7+U2549*U$7+V2549*V$7+W2549*W$7</f>
        <v>0</v>
      </c>
      <c r="Y2549" s="83"/>
      <c r="Z2549" s="110">
        <f>X2549*$O2549</f>
        <v>0</v>
      </c>
      <c r="AA2549" s="111"/>
      <c r="AB2549" s="92"/>
      <c r="AC2549" s="92"/>
      <c r="AD2549" s="92"/>
      <c r="AE2549" s="92"/>
      <c r="AF2549" s="92"/>
      <c r="AG2549" s="92"/>
      <c r="AH2549" s="92"/>
      <c r="AI2549" s="109">
        <f>AB2549*AB$7+AC2549*AC$7+AD2549*AD$7+AE2549*AE$7+AF2549*AF$7+AG2549*AG$7+AH2549*AH$7</f>
        <v>0</v>
      </c>
      <c r="AJ2549" s="83"/>
      <c r="AK2549" s="110">
        <f>AI2549*$O2549</f>
        <v>0</v>
      </c>
      <c r="AL2549" s="111"/>
      <c r="AM2549" s="92"/>
      <c r="AN2549" s="92"/>
      <c r="AO2549" s="92"/>
      <c r="AP2549" s="92">
        <v>1</v>
      </c>
      <c r="AQ2549" s="92"/>
      <c r="AR2549" s="92"/>
      <c r="AS2549" s="92"/>
      <c r="AT2549" s="92"/>
      <c r="AU2549" s="92"/>
      <c r="AV2549" s="109">
        <f>AM2549*AM$7+AN2549*AN$7+AO2549*AO$7+AP2549*AP$7+AQ2549*AQ$7+AR2549*AR$7+AS2549*AS$7+AT2549*AT$7+AU2549*AU$7</f>
        <v>100</v>
      </c>
      <c r="AW2549" s="75"/>
      <c r="AX2549" s="110">
        <f>AV2549*$O2549</f>
        <v>100</v>
      </c>
      <c r="AY2549" s="83"/>
      <c r="AZ2549" s="93"/>
      <c r="BA2549" s="94" t="s">
        <v>105</v>
      </c>
      <c r="BB2549" s="71"/>
      <c r="BC2549" s="95"/>
      <c r="BD2549" s="41">
        <v>4</v>
      </c>
      <c r="BE2549" s="52">
        <v>46</v>
      </c>
      <c r="BF2549" s="103">
        <v>4635</v>
      </c>
      <c r="BG2549" s="280" t="s">
        <v>52</v>
      </c>
    </row>
    <row r="2550" spans="1:59" s="63" customFormat="1" ht="12.75" x14ac:dyDescent="0.2">
      <c r="A2550" s="196">
        <v>4</v>
      </c>
      <c r="B2550" s="197" t="s">
        <v>422</v>
      </c>
      <c r="C2550" s="208">
        <v>46</v>
      </c>
      <c r="D2550" s="209" t="s">
        <v>867</v>
      </c>
      <c r="E2550" s="212">
        <v>4635</v>
      </c>
      <c r="F2550" s="213" t="s">
        <v>1201</v>
      </c>
      <c r="G2550" s="231"/>
      <c r="H2550" s="89"/>
      <c r="I2550" s="90"/>
      <c r="J2550" s="90"/>
      <c r="K2550" s="90"/>
      <c r="L2550" s="90"/>
      <c r="M2550" s="91"/>
      <c r="N2550" s="312"/>
      <c r="O2550" s="313">
        <f>N2550/N$2517</f>
        <v>0</v>
      </c>
      <c r="P2550" s="104"/>
      <c r="Q2550" s="92"/>
      <c r="R2550" s="92"/>
      <c r="S2550" s="92"/>
      <c r="T2550" s="92"/>
      <c r="U2550" s="92"/>
      <c r="V2550" s="92"/>
      <c r="W2550" s="92"/>
      <c r="X2550" s="109">
        <f t="shared" ref="X2550:X2551" si="362">P2550*P$7+Q2550*Q$7+R2550*R$7+S2550*S$7+T2550*T$7+U2550*U$7+V2550*V$7+W2550*W$7</f>
        <v>0</v>
      </c>
      <c r="Y2550" s="83"/>
      <c r="Z2550" s="110">
        <f t="shared" ref="Z2550:Z2551" si="363">X2550*$O2550</f>
        <v>0</v>
      </c>
      <c r="AA2550" s="111"/>
      <c r="AB2550" s="92"/>
      <c r="AC2550" s="92"/>
      <c r="AD2550" s="92"/>
      <c r="AE2550" s="92"/>
      <c r="AF2550" s="92"/>
      <c r="AG2550" s="92"/>
      <c r="AH2550" s="92"/>
      <c r="AI2550" s="109">
        <f t="shared" ref="AI2550:AI2551" si="364">AB2550*AB$7+AC2550*AC$7+AD2550*AD$7+AE2550*AE$7+AF2550*AF$7+AG2550*AG$7+AH2550*AH$7</f>
        <v>0</v>
      </c>
      <c r="AJ2550" s="83"/>
      <c r="AK2550" s="110">
        <f t="shared" ref="AK2550:AK2551" si="365">AI2550*$O2550</f>
        <v>0</v>
      </c>
      <c r="AL2550" s="111"/>
      <c r="AM2550" s="92"/>
      <c r="AN2550" s="92"/>
      <c r="AO2550" s="92"/>
      <c r="AP2550" s="92"/>
      <c r="AQ2550" s="92"/>
      <c r="AR2550" s="92"/>
      <c r="AS2550" s="92"/>
      <c r="AT2550" s="92"/>
      <c r="AU2550" s="92"/>
      <c r="AV2550" s="109">
        <f t="shared" ref="AV2550:AV2551" si="366">AM2550*AM$7+AN2550*AN$7+AO2550*AO$7+AP2550*AP$7+AQ2550*AQ$7+AR2550*AR$7+AS2550*AS$7+AT2550*AT$7+AU2550*AU$7</f>
        <v>0</v>
      </c>
      <c r="AW2550" s="75"/>
      <c r="AX2550" s="110">
        <f t="shared" ref="AX2550:AX2551" si="367">AV2550*$O2550</f>
        <v>0</v>
      </c>
      <c r="AY2550" s="111"/>
      <c r="AZ2550" s="93"/>
      <c r="BA2550" s="94"/>
      <c r="BB2550" s="71"/>
      <c r="BC2550" s="95"/>
      <c r="BD2550" s="41">
        <v>4</v>
      </c>
      <c r="BE2550" s="52">
        <v>46</v>
      </c>
      <c r="BF2550" s="103">
        <v>4635</v>
      </c>
      <c r="BG2550" s="280" t="s">
        <v>52</v>
      </c>
    </row>
    <row r="2551" spans="1:59" s="63" customFormat="1" ht="12.75" x14ac:dyDescent="0.2">
      <c r="A2551" s="196">
        <v>4</v>
      </c>
      <c r="B2551" s="197" t="s">
        <v>422</v>
      </c>
      <c r="C2551" s="208">
        <v>46</v>
      </c>
      <c r="D2551" s="209" t="s">
        <v>867</v>
      </c>
      <c r="E2551" s="212">
        <v>4635</v>
      </c>
      <c r="F2551" s="213" t="s">
        <v>1201</v>
      </c>
      <c r="G2551" s="231"/>
      <c r="H2551" s="89"/>
      <c r="I2551" s="90"/>
      <c r="J2551" s="90"/>
      <c r="K2551" s="90"/>
      <c r="L2551" s="90"/>
      <c r="M2551" s="91"/>
      <c r="N2551" s="312"/>
      <c r="O2551" s="313">
        <f>N2551/N$2517</f>
        <v>0</v>
      </c>
      <c r="P2551" s="104"/>
      <c r="Q2551" s="92"/>
      <c r="R2551" s="92"/>
      <c r="S2551" s="92"/>
      <c r="T2551" s="92"/>
      <c r="U2551" s="92"/>
      <c r="V2551" s="92"/>
      <c r="W2551" s="92"/>
      <c r="X2551" s="109">
        <f t="shared" si="362"/>
        <v>0</v>
      </c>
      <c r="Y2551" s="83"/>
      <c r="Z2551" s="110">
        <f t="shared" si="363"/>
        <v>0</v>
      </c>
      <c r="AA2551" s="111"/>
      <c r="AB2551" s="92"/>
      <c r="AC2551" s="92"/>
      <c r="AD2551" s="92"/>
      <c r="AE2551" s="92"/>
      <c r="AF2551" s="92"/>
      <c r="AG2551" s="92"/>
      <c r="AH2551" s="92"/>
      <c r="AI2551" s="109">
        <f t="shared" si="364"/>
        <v>0</v>
      </c>
      <c r="AJ2551" s="83"/>
      <c r="AK2551" s="110">
        <f t="shared" si="365"/>
        <v>0</v>
      </c>
      <c r="AL2551" s="111"/>
      <c r="AM2551" s="92"/>
      <c r="AN2551" s="92"/>
      <c r="AO2551" s="92"/>
      <c r="AP2551" s="92"/>
      <c r="AQ2551" s="92"/>
      <c r="AR2551" s="92"/>
      <c r="AS2551" s="92"/>
      <c r="AT2551" s="92"/>
      <c r="AU2551" s="92"/>
      <c r="AV2551" s="109">
        <f t="shared" si="366"/>
        <v>0</v>
      </c>
      <c r="AW2551" s="75"/>
      <c r="AX2551" s="110">
        <f t="shared" si="367"/>
        <v>0</v>
      </c>
      <c r="AY2551" s="111"/>
      <c r="AZ2551" s="93"/>
      <c r="BA2551" s="94"/>
      <c r="BB2551" s="71"/>
      <c r="BC2551" s="95"/>
      <c r="BD2551" s="41">
        <v>4</v>
      </c>
      <c r="BE2551" s="52">
        <v>46</v>
      </c>
      <c r="BF2551" s="103">
        <v>4635</v>
      </c>
      <c r="BG2551" s="280" t="s">
        <v>52</v>
      </c>
    </row>
    <row r="2552" spans="1:59" s="63" customFormat="1" ht="12.75" x14ac:dyDescent="0.2">
      <c r="A2552" s="196">
        <v>4</v>
      </c>
      <c r="B2552" s="197" t="s">
        <v>422</v>
      </c>
      <c r="C2552" s="208">
        <v>46</v>
      </c>
      <c r="D2552" s="209" t="s">
        <v>867</v>
      </c>
      <c r="E2552" s="212">
        <v>4635</v>
      </c>
      <c r="F2552" s="213" t="s">
        <v>1201</v>
      </c>
      <c r="G2552" s="231"/>
      <c r="H2552" s="65"/>
      <c r="I2552" s="222"/>
      <c r="J2552" s="66"/>
      <c r="K2552" s="66"/>
      <c r="L2552" s="66"/>
      <c r="M2552" s="64"/>
      <c r="N2552" s="304"/>
      <c r="O2552" s="305"/>
      <c r="P2552" s="127"/>
      <c r="Q2552" s="67"/>
      <c r="R2552" s="67"/>
      <c r="S2552" s="67"/>
      <c r="T2552" s="67"/>
      <c r="U2552" s="67"/>
      <c r="V2552" s="67"/>
      <c r="W2552" s="67"/>
      <c r="X2552" s="67"/>
      <c r="Y2552" s="68"/>
      <c r="Z2552" s="68"/>
      <c r="AA2552" s="68"/>
      <c r="AB2552" s="67"/>
      <c r="AC2552" s="67"/>
      <c r="AD2552" s="67"/>
      <c r="AE2552" s="67"/>
      <c r="AF2552" s="67"/>
      <c r="AG2552" s="67"/>
      <c r="AH2552" s="67"/>
      <c r="AI2552" s="67"/>
      <c r="AJ2552" s="68"/>
      <c r="AK2552" s="68"/>
      <c r="AL2552" s="68"/>
      <c r="AM2552" s="67"/>
      <c r="AN2552" s="67"/>
      <c r="AO2552" s="67"/>
      <c r="AP2552" s="67"/>
      <c r="AQ2552" s="67"/>
      <c r="AR2552" s="67"/>
      <c r="AS2552" s="67"/>
      <c r="AT2552" s="67"/>
      <c r="AU2552" s="67"/>
      <c r="AV2552" s="67"/>
      <c r="AW2552" s="67"/>
      <c r="AX2552" s="68"/>
      <c r="AY2552" s="68"/>
      <c r="AZ2552" s="69"/>
      <c r="BA2552" s="70"/>
      <c r="BB2552" s="71"/>
      <c r="BC2552" s="95"/>
      <c r="BD2552" s="41">
        <v>4</v>
      </c>
      <c r="BE2552" s="52">
        <v>46</v>
      </c>
      <c r="BF2552" s="103">
        <v>4635</v>
      </c>
      <c r="BG2552" s="275"/>
    </row>
    <row r="2553" spans="1:59" s="63" customFormat="1" ht="12.75" x14ac:dyDescent="0.2">
      <c r="A2553" s="196">
        <v>4</v>
      </c>
      <c r="B2553" s="197" t="s">
        <v>422</v>
      </c>
      <c r="C2553" s="208">
        <v>46</v>
      </c>
      <c r="D2553" s="209" t="s">
        <v>867</v>
      </c>
      <c r="E2553" s="212">
        <v>4635</v>
      </c>
      <c r="F2553" s="213" t="s">
        <v>1201</v>
      </c>
      <c r="G2553" s="232"/>
      <c r="H2553" s="97"/>
      <c r="I2553" s="224"/>
      <c r="J2553" s="98"/>
      <c r="K2553" s="98"/>
      <c r="L2553" s="98"/>
      <c r="M2553" s="96"/>
      <c r="N2553" s="307"/>
      <c r="O2553" s="246"/>
      <c r="P2553" s="124"/>
      <c r="Q2553" s="99"/>
      <c r="R2553" s="99"/>
      <c r="S2553" s="99"/>
      <c r="T2553" s="99"/>
      <c r="U2553" s="99"/>
      <c r="V2553" s="99"/>
      <c r="W2553" s="99"/>
      <c r="X2553" s="99"/>
      <c r="Y2553" s="100"/>
      <c r="Z2553" s="100"/>
      <c r="AA2553" s="100"/>
      <c r="AB2553" s="99"/>
      <c r="AC2553" s="99"/>
      <c r="AD2553" s="99"/>
      <c r="AE2553" s="99"/>
      <c r="AF2553" s="99"/>
      <c r="AG2553" s="99"/>
      <c r="AH2553" s="99"/>
      <c r="AI2553" s="99"/>
      <c r="AJ2553" s="100"/>
      <c r="AK2553" s="100"/>
      <c r="AL2553" s="100"/>
      <c r="AM2553" s="99"/>
      <c r="AN2553" s="99"/>
      <c r="AO2553" s="99"/>
      <c r="AP2553" s="99"/>
      <c r="AQ2553" s="99"/>
      <c r="AR2553" s="99"/>
      <c r="AS2553" s="99"/>
      <c r="AT2553" s="99"/>
      <c r="AU2553" s="99"/>
      <c r="AV2553" s="99"/>
      <c r="AW2553" s="99"/>
      <c r="AX2553" s="100"/>
      <c r="AY2553" s="100"/>
      <c r="AZ2553" s="101"/>
      <c r="BA2553" s="102"/>
      <c r="BB2553" s="95"/>
      <c r="BC2553" s="95"/>
      <c r="BD2553" s="41">
        <v>4</v>
      </c>
      <c r="BE2553" s="52">
        <v>46</v>
      </c>
      <c r="BF2553" s="103">
        <v>4635</v>
      </c>
      <c r="BG2553" s="277"/>
    </row>
    <row r="2554" spans="1:59" s="63" customFormat="1" ht="12.75" x14ac:dyDescent="0.2">
      <c r="A2554" s="196">
        <v>4</v>
      </c>
      <c r="B2554" s="197" t="s">
        <v>422</v>
      </c>
      <c r="C2554" s="208">
        <v>46</v>
      </c>
      <c r="D2554" s="209" t="s">
        <v>867</v>
      </c>
      <c r="E2554" s="210">
        <v>4636</v>
      </c>
      <c r="F2554" s="211" t="s">
        <v>1202</v>
      </c>
      <c r="G2554" s="230"/>
      <c r="H2554" s="56"/>
      <c r="I2554" s="221"/>
      <c r="J2554" s="57"/>
      <c r="K2554" s="57"/>
      <c r="L2554" s="57"/>
      <c r="M2554" s="55"/>
      <c r="N2554" s="303"/>
      <c r="O2554" s="245"/>
      <c r="P2554" s="122"/>
      <c r="Q2554" s="58"/>
      <c r="R2554" s="58"/>
      <c r="S2554" s="58"/>
      <c r="T2554" s="58"/>
      <c r="U2554" s="58"/>
      <c r="V2554" s="58"/>
      <c r="W2554" s="58"/>
      <c r="X2554" s="58"/>
      <c r="Y2554" s="59"/>
      <c r="Z2554" s="59"/>
      <c r="AA2554" s="59"/>
      <c r="AB2554" s="58"/>
      <c r="AC2554" s="58"/>
      <c r="AD2554" s="58"/>
      <c r="AE2554" s="58"/>
      <c r="AF2554" s="58"/>
      <c r="AG2554" s="58"/>
      <c r="AH2554" s="58"/>
      <c r="AI2554" s="58"/>
      <c r="AJ2554" s="59"/>
      <c r="AK2554" s="59"/>
      <c r="AL2554" s="59"/>
      <c r="AM2554" s="58"/>
      <c r="AN2554" s="58"/>
      <c r="AO2554" s="58"/>
      <c r="AP2554" s="58"/>
      <c r="AQ2554" s="58"/>
      <c r="AR2554" s="58"/>
      <c r="AS2554" s="58"/>
      <c r="AT2554" s="58"/>
      <c r="AU2554" s="58"/>
      <c r="AV2554" s="58"/>
      <c r="AW2554" s="58"/>
      <c r="AX2554" s="59"/>
      <c r="AY2554" s="59"/>
      <c r="AZ2554" s="60"/>
      <c r="BA2554" s="61"/>
      <c r="BB2554" s="54"/>
      <c r="BC2554" s="54"/>
      <c r="BD2554" s="41">
        <v>4</v>
      </c>
      <c r="BE2554" s="52">
        <v>46</v>
      </c>
      <c r="BF2554" s="62">
        <v>4636</v>
      </c>
      <c r="BG2554" s="274"/>
    </row>
    <row r="2555" spans="1:59" s="63" customFormat="1" ht="12.75" x14ac:dyDescent="0.2">
      <c r="A2555" s="196">
        <v>4</v>
      </c>
      <c r="B2555" s="197" t="s">
        <v>422</v>
      </c>
      <c r="C2555" s="208">
        <v>46</v>
      </c>
      <c r="D2555" s="209" t="s">
        <v>867</v>
      </c>
      <c r="E2555" s="210">
        <v>4636</v>
      </c>
      <c r="F2555" s="211" t="s">
        <v>1202</v>
      </c>
      <c r="G2555" s="231"/>
      <c r="H2555" s="65"/>
      <c r="I2555" s="222"/>
      <c r="J2555" s="66"/>
      <c r="K2555" s="66"/>
      <c r="L2555" s="66"/>
      <c r="M2555" s="64"/>
      <c r="N2555" s="304"/>
      <c r="O2555" s="305"/>
      <c r="P2555" s="127"/>
      <c r="Q2555" s="67"/>
      <c r="R2555" s="67"/>
      <c r="S2555" s="67"/>
      <c r="T2555" s="67"/>
      <c r="U2555" s="67"/>
      <c r="V2555" s="67"/>
      <c r="W2555" s="67"/>
      <c r="X2555" s="67"/>
      <c r="Y2555" s="68"/>
      <c r="Z2555" s="68"/>
      <c r="AA2555" s="68"/>
      <c r="AB2555" s="67"/>
      <c r="AC2555" s="67"/>
      <c r="AD2555" s="67"/>
      <c r="AE2555" s="67"/>
      <c r="AF2555" s="67"/>
      <c r="AG2555" s="67"/>
      <c r="AH2555" s="67"/>
      <c r="AI2555" s="67"/>
      <c r="AJ2555" s="68"/>
      <c r="AK2555" s="68"/>
      <c r="AL2555" s="68"/>
      <c r="AM2555" s="67"/>
      <c r="AN2555" s="67"/>
      <c r="AO2555" s="67"/>
      <c r="AP2555" s="67"/>
      <c r="AQ2555" s="67"/>
      <c r="AR2555" s="67"/>
      <c r="AS2555" s="67"/>
      <c r="AT2555" s="67"/>
      <c r="AU2555" s="67"/>
      <c r="AV2555" s="67"/>
      <c r="AW2555" s="67"/>
      <c r="AX2555" s="68"/>
      <c r="AY2555" s="68"/>
      <c r="AZ2555" s="69"/>
      <c r="BA2555" s="70"/>
      <c r="BB2555" s="71"/>
      <c r="BC2555" s="54"/>
      <c r="BD2555" s="41">
        <v>4</v>
      </c>
      <c r="BE2555" s="52">
        <v>46</v>
      </c>
      <c r="BF2555" s="62">
        <v>4636</v>
      </c>
      <c r="BG2555" s="275"/>
    </row>
    <row r="2556" spans="1:59" s="63" customFormat="1" ht="12.75" x14ac:dyDescent="0.2">
      <c r="A2556" s="196">
        <v>4</v>
      </c>
      <c r="B2556" s="197" t="s">
        <v>422</v>
      </c>
      <c r="C2556" s="208">
        <v>46</v>
      </c>
      <c r="D2556" s="209" t="s">
        <v>867</v>
      </c>
      <c r="E2556" s="210">
        <v>4636</v>
      </c>
      <c r="F2556" s="211" t="s">
        <v>1202</v>
      </c>
      <c r="G2556" s="231"/>
      <c r="H2556" s="72" t="s">
        <v>47</v>
      </c>
      <c r="I2556" s="223"/>
      <c r="J2556" s="73"/>
      <c r="K2556" s="73"/>
      <c r="L2556" s="73"/>
      <c r="M2556" s="74"/>
      <c r="N2556" s="247"/>
      <c r="O2556" s="306"/>
      <c r="P2556" s="105"/>
      <c r="Q2556" s="75"/>
      <c r="R2556" s="75"/>
      <c r="S2556" s="75"/>
      <c r="T2556" s="75"/>
      <c r="U2556" s="75"/>
      <c r="V2556" s="75"/>
      <c r="W2556" s="75"/>
      <c r="X2556" s="75"/>
      <c r="Y2556" s="76">
        <f>IF(ISNUMBER(VLOOKUP(Y2558,P$7:W$7,MATCH(Y2558,P$7:W$7))),VLOOKUP(Y2558,P$7:W$7,MATCH(Y2558,P$7:W$7)),IF(N2560=0,"No Data",IF(Y2558&gt;0,"&lt;100",0)))</f>
        <v>0</v>
      </c>
      <c r="Z2556" s="77">
        <f>IF(ISNUMBER(VLOOKUP(Z2560,P$7:W$7,MATCH(Z2560,P$7:W$7))),VLOOKUP(Z2560,P$7:W$7,MATCH(Z2560,P$7:W$7)),IF(N2560=0,"No Data",IF(Z2560&gt;0,"&lt;100",0)))</f>
        <v>0</v>
      </c>
      <c r="AA2556" s="106">
        <f>IF(ISNUMBER(Z2556),Z2556,0)</f>
        <v>0</v>
      </c>
      <c r="AB2556" s="75"/>
      <c r="AC2556" s="75"/>
      <c r="AD2556" s="75"/>
      <c r="AE2556" s="75"/>
      <c r="AF2556" s="75"/>
      <c r="AG2556" s="75"/>
      <c r="AH2556" s="75"/>
      <c r="AI2556" s="75"/>
      <c r="AJ2556" s="76">
        <f>IF(ISNUMBER(VLOOKUP(AJ2558,AB$7:AH$7,MATCH(AJ2558,AB$7:AH$7))),VLOOKUP(AJ2558,AB$7:AH$7,MATCH(AJ2558,AB$7:AH$7)),IF(N2560=0,"No Data",IF(AJ2558&gt;0,"&lt;50",0)))</f>
        <v>0</v>
      </c>
      <c r="AK2556" s="77">
        <f>IF(ISNUMBER(VLOOKUP(AK2560,AB$7:AH$7,MATCH(AK2560,AB$7:AH$7))),VLOOKUP(AK2560,AB$7:AH$7,MATCH(AK2560,AB$7:AH$7)),IF(N2560=0,"No Data",IF(AK2560&gt;0,"&lt;50",0)))</f>
        <v>0</v>
      </c>
      <c r="AL2556" s="106">
        <f>IF(ISNUMBER(AK2556),AK2556,0)</f>
        <v>0</v>
      </c>
      <c r="AM2556" s="75"/>
      <c r="AN2556" s="75"/>
      <c r="AO2556" s="75"/>
      <c r="AP2556" s="75"/>
      <c r="AQ2556" s="75"/>
      <c r="AR2556" s="75"/>
      <c r="AS2556" s="75"/>
      <c r="AT2556" s="75"/>
      <c r="AU2556" s="75"/>
      <c r="AV2556" s="75"/>
      <c r="AW2556" s="76">
        <f>IF(ISNUMBER(VLOOKUP(AW2558,AM$7:AU$7,MATCH(AW2558,AM$7:AU$7))),VLOOKUP(AW2558,AM$7:AU$7,MATCH(AW2558,AM$7:AU$7)),IF(N2560=0,"No Data",IF(AW2558&gt;0,"&lt;10",0)))</f>
        <v>25</v>
      </c>
      <c r="AX2556" s="77">
        <f>IF(ISNUMBER(VLOOKUP(AX2560,AM$7:AU$7,MATCH(AX2560,AM$7:AU$7))),VLOOKUP(AX2560,AM$7:AU$7,MATCH(AX2560,AM$7:AU$7)),IF(N2560=0,"No Data",IF(AX2560&gt;0,"&lt;10",0)))</f>
        <v>100</v>
      </c>
      <c r="AY2556" s="106">
        <f>IF(ISNUMBER(AX2556),AX2556,0)</f>
        <v>100</v>
      </c>
      <c r="AZ2556" s="79"/>
      <c r="BA2556" s="80"/>
      <c r="BB2556" s="71"/>
      <c r="BC2556" s="54"/>
      <c r="BD2556" s="41">
        <v>4</v>
      </c>
      <c r="BE2556" s="52">
        <v>46</v>
      </c>
      <c r="BF2556" s="62">
        <v>4636</v>
      </c>
      <c r="BG2556" s="276" t="s">
        <v>47</v>
      </c>
    </row>
    <row r="2557" spans="1:59" s="63" customFormat="1" ht="12.75" x14ac:dyDescent="0.2">
      <c r="A2557" s="196">
        <v>4</v>
      </c>
      <c r="B2557" s="197" t="s">
        <v>422</v>
      </c>
      <c r="C2557" s="208">
        <v>46</v>
      </c>
      <c r="D2557" s="209" t="s">
        <v>867</v>
      </c>
      <c r="E2557" s="210">
        <v>4636</v>
      </c>
      <c r="F2557" s="211" t="s">
        <v>1202</v>
      </c>
      <c r="G2557" s="231"/>
      <c r="H2557" s="81" t="s">
        <v>48</v>
      </c>
      <c r="I2557" s="223"/>
      <c r="J2557" s="73"/>
      <c r="K2557" s="73"/>
      <c r="L2557" s="73"/>
      <c r="M2557" s="74"/>
      <c r="N2557" s="247"/>
      <c r="O2557" s="306"/>
      <c r="P2557" s="105"/>
      <c r="Q2557" s="75"/>
      <c r="R2557" s="75"/>
      <c r="S2557" s="75"/>
      <c r="T2557" s="75"/>
      <c r="U2557" s="75"/>
      <c r="V2557" s="75"/>
      <c r="W2557" s="75"/>
      <c r="X2557" s="75"/>
      <c r="Y2557" s="82">
        <f>MIN(X2561:X2563)</f>
        <v>0</v>
      </c>
      <c r="Z2557" s="83"/>
      <c r="AA2557" s="83"/>
      <c r="AB2557" s="75"/>
      <c r="AC2557" s="75"/>
      <c r="AD2557" s="75"/>
      <c r="AE2557" s="75"/>
      <c r="AF2557" s="75"/>
      <c r="AG2557" s="75"/>
      <c r="AH2557" s="75"/>
      <c r="AI2557" s="75"/>
      <c r="AJ2557" s="82">
        <f>MIN(AI2561:AI2563)</f>
        <v>0</v>
      </c>
      <c r="AK2557" s="83"/>
      <c r="AL2557" s="83"/>
      <c r="AM2557" s="75"/>
      <c r="AN2557" s="75"/>
      <c r="AO2557" s="75"/>
      <c r="AP2557" s="75"/>
      <c r="AQ2557" s="75"/>
      <c r="AR2557" s="75"/>
      <c r="AS2557" s="75"/>
      <c r="AT2557" s="75"/>
      <c r="AU2557" s="75"/>
      <c r="AV2557" s="75"/>
      <c r="AW2557" s="82">
        <f>MIN(AV2561:AV2563)</f>
        <v>0</v>
      </c>
      <c r="AX2557" s="83"/>
      <c r="AY2557" s="83"/>
      <c r="AZ2557" s="79"/>
      <c r="BA2557" s="80"/>
      <c r="BB2557" s="71"/>
      <c r="BC2557" s="54"/>
      <c r="BD2557" s="41">
        <v>4</v>
      </c>
      <c r="BE2557" s="52">
        <v>46</v>
      </c>
      <c r="BF2557" s="62">
        <v>4636</v>
      </c>
      <c r="BG2557" s="278" t="s">
        <v>48</v>
      </c>
    </row>
    <row r="2558" spans="1:59" s="63" customFormat="1" ht="12.75" x14ac:dyDescent="0.2">
      <c r="A2558" s="196">
        <v>4</v>
      </c>
      <c r="B2558" s="197" t="s">
        <v>422</v>
      </c>
      <c r="C2558" s="208">
        <v>46</v>
      </c>
      <c r="D2558" s="209" t="s">
        <v>867</v>
      </c>
      <c r="E2558" s="210">
        <v>4636</v>
      </c>
      <c r="F2558" s="211" t="s">
        <v>1202</v>
      </c>
      <c r="G2558" s="231"/>
      <c r="H2558" s="81" t="s">
        <v>49</v>
      </c>
      <c r="I2558" s="223"/>
      <c r="J2558" s="73"/>
      <c r="K2558" s="73"/>
      <c r="L2558" s="73"/>
      <c r="M2558" s="74"/>
      <c r="N2558" s="247"/>
      <c r="O2558" s="306"/>
      <c r="P2558" s="105"/>
      <c r="Q2558" s="75"/>
      <c r="R2558" s="75"/>
      <c r="S2558" s="75"/>
      <c r="T2558" s="75"/>
      <c r="U2558" s="75"/>
      <c r="V2558" s="75"/>
      <c r="W2558" s="75"/>
      <c r="X2558" s="75"/>
      <c r="Y2558" s="84">
        <f>IF(ISNUMBER(AVERAGE(X2561:X2563)),AVERAGE(X2561:X2563),0)</f>
        <v>0</v>
      </c>
      <c r="Z2558" s="83"/>
      <c r="AA2558" s="83"/>
      <c r="AB2558" s="75"/>
      <c r="AC2558" s="75"/>
      <c r="AD2558" s="75"/>
      <c r="AE2558" s="75"/>
      <c r="AF2558" s="75"/>
      <c r="AG2558" s="75"/>
      <c r="AH2558" s="75"/>
      <c r="AI2558" s="75"/>
      <c r="AJ2558" s="84">
        <f>IF(ISNUMBER(AVERAGE(AI2561:AI2563)),AVERAGE(AI2561:AI2563),0)</f>
        <v>0</v>
      </c>
      <c r="AK2558" s="83"/>
      <c r="AL2558" s="83"/>
      <c r="AM2558" s="75"/>
      <c r="AN2558" s="75"/>
      <c r="AO2558" s="75"/>
      <c r="AP2558" s="75"/>
      <c r="AQ2558" s="75"/>
      <c r="AR2558" s="75"/>
      <c r="AS2558" s="75"/>
      <c r="AT2558" s="75"/>
      <c r="AU2558" s="75"/>
      <c r="AV2558" s="75"/>
      <c r="AW2558" s="84">
        <f>IF(ISNUMBER(AVERAGE(AV2561:AV2563)),AVERAGE(AV2561:AV2563),0)</f>
        <v>33.333333333333336</v>
      </c>
      <c r="AX2558" s="83"/>
      <c r="AY2558" s="83"/>
      <c r="AZ2558" s="79"/>
      <c r="BA2558" s="80"/>
      <c r="BB2558" s="71"/>
      <c r="BC2558" s="54"/>
      <c r="BD2558" s="41">
        <v>4</v>
      </c>
      <c r="BE2558" s="52">
        <v>46</v>
      </c>
      <c r="BF2558" s="62">
        <v>4636</v>
      </c>
      <c r="BG2558" s="278" t="s">
        <v>49</v>
      </c>
    </row>
    <row r="2559" spans="1:59" s="63" customFormat="1" ht="12.75" x14ac:dyDescent="0.2">
      <c r="A2559" s="196">
        <v>4</v>
      </c>
      <c r="B2559" s="197" t="s">
        <v>422</v>
      </c>
      <c r="C2559" s="208">
        <v>46</v>
      </c>
      <c r="D2559" s="209" t="s">
        <v>867</v>
      </c>
      <c r="E2559" s="210">
        <v>4636</v>
      </c>
      <c r="F2559" s="211" t="s">
        <v>1202</v>
      </c>
      <c r="G2559" s="231"/>
      <c r="H2559" s="81" t="s">
        <v>50</v>
      </c>
      <c r="I2559" s="223"/>
      <c r="J2559" s="73"/>
      <c r="K2559" s="73"/>
      <c r="L2559" s="73"/>
      <c r="M2559" s="74"/>
      <c r="N2559" s="247"/>
      <c r="O2559" s="306"/>
      <c r="P2559" s="105"/>
      <c r="Q2559" s="75"/>
      <c r="R2559" s="75"/>
      <c r="S2559" s="75"/>
      <c r="T2559" s="75"/>
      <c r="U2559" s="75"/>
      <c r="V2559" s="75"/>
      <c r="W2559" s="75"/>
      <c r="X2559" s="75"/>
      <c r="Y2559" s="84">
        <f>MAX(X2561:X2563)</f>
        <v>0</v>
      </c>
      <c r="Z2559" s="83"/>
      <c r="AA2559" s="83"/>
      <c r="AB2559" s="75"/>
      <c r="AC2559" s="75"/>
      <c r="AD2559" s="75"/>
      <c r="AE2559" s="75"/>
      <c r="AF2559" s="75"/>
      <c r="AG2559" s="75"/>
      <c r="AH2559" s="75"/>
      <c r="AI2559" s="75"/>
      <c r="AJ2559" s="84">
        <f>MAX(AI2561:AI2563)</f>
        <v>0</v>
      </c>
      <c r="AK2559" s="83"/>
      <c r="AL2559" s="83"/>
      <c r="AM2559" s="75"/>
      <c r="AN2559" s="75"/>
      <c r="AO2559" s="75"/>
      <c r="AP2559" s="75"/>
      <c r="AQ2559" s="75"/>
      <c r="AR2559" s="75"/>
      <c r="AS2559" s="75"/>
      <c r="AT2559" s="75"/>
      <c r="AU2559" s="75"/>
      <c r="AV2559" s="75"/>
      <c r="AW2559" s="84">
        <f>MAX(AV2561:AV2563)</f>
        <v>100</v>
      </c>
      <c r="AX2559" s="83"/>
      <c r="AY2559" s="83"/>
      <c r="AZ2559" s="79"/>
      <c r="BA2559" s="80"/>
      <c r="BB2559" s="71"/>
      <c r="BC2559" s="54"/>
      <c r="BD2559" s="41">
        <v>4</v>
      </c>
      <c r="BE2559" s="52">
        <v>46</v>
      </c>
      <c r="BF2559" s="62">
        <v>4636</v>
      </c>
      <c r="BG2559" s="278" t="s">
        <v>50</v>
      </c>
    </row>
    <row r="2560" spans="1:59" s="63" customFormat="1" ht="12.75" x14ac:dyDescent="0.2">
      <c r="A2560" s="196">
        <v>4</v>
      </c>
      <c r="B2560" s="197" t="s">
        <v>422</v>
      </c>
      <c r="C2560" s="208">
        <v>46</v>
      </c>
      <c r="D2560" s="209" t="s">
        <v>867</v>
      </c>
      <c r="E2560" s="210">
        <v>4636</v>
      </c>
      <c r="F2560" s="211" t="s">
        <v>1202</v>
      </c>
      <c r="G2560" s="231"/>
      <c r="H2560" s="85" t="s">
        <v>51</v>
      </c>
      <c r="I2560" s="223"/>
      <c r="J2560" s="73"/>
      <c r="K2560" s="73"/>
      <c r="L2560" s="73"/>
      <c r="M2560" s="74"/>
      <c r="N2560" s="248">
        <f>SUM(N2561:N2563)</f>
        <v>1</v>
      </c>
      <c r="O2560" s="293">
        <f>SUM(O2561:O2563)</f>
        <v>1</v>
      </c>
      <c r="P2560" s="292"/>
      <c r="Q2560" s="87"/>
      <c r="R2560" s="87"/>
      <c r="S2560" s="87"/>
      <c r="T2560" s="87"/>
      <c r="U2560" s="87"/>
      <c r="V2560" s="87"/>
      <c r="W2560" s="87"/>
      <c r="X2560" s="87"/>
      <c r="Y2560" s="88"/>
      <c r="Z2560" s="119">
        <f>SUM(Z2561:Z2563)</f>
        <v>0</v>
      </c>
      <c r="AA2560" s="120"/>
      <c r="AB2560" s="111"/>
      <c r="AC2560" s="111"/>
      <c r="AD2560" s="111"/>
      <c r="AE2560" s="111"/>
      <c r="AF2560" s="111"/>
      <c r="AG2560" s="111"/>
      <c r="AH2560" s="111"/>
      <c r="AI2560" s="111"/>
      <c r="AJ2560" s="120"/>
      <c r="AK2560" s="119">
        <f>SUM(AK2561:AK2563)</f>
        <v>0</v>
      </c>
      <c r="AL2560" s="120"/>
      <c r="AM2560" s="111"/>
      <c r="AN2560" s="111"/>
      <c r="AO2560" s="111"/>
      <c r="AP2560" s="111"/>
      <c r="AQ2560" s="111"/>
      <c r="AR2560" s="111"/>
      <c r="AS2560" s="111"/>
      <c r="AT2560" s="111"/>
      <c r="AU2560" s="111"/>
      <c r="AV2560" s="111"/>
      <c r="AW2560" s="120"/>
      <c r="AX2560" s="119">
        <f>SUM(AX2561:AX2563)</f>
        <v>100</v>
      </c>
      <c r="AY2560" s="88"/>
      <c r="AZ2560" s="79"/>
      <c r="BA2560" s="80"/>
      <c r="BB2560" s="71"/>
      <c r="BC2560" s="54"/>
      <c r="BD2560" s="41">
        <v>4</v>
      </c>
      <c r="BE2560" s="52">
        <v>46</v>
      </c>
      <c r="BF2560" s="62">
        <v>4636</v>
      </c>
      <c r="BG2560" s="279" t="s">
        <v>51</v>
      </c>
    </row>
    <row r="2561" spans="1:59" s="63" customFormat="1" ht="12.75" x14ac:dyDescent="0.2">
      <c r="A2561" s="196">
        <v>4</v>
      </c>
      <c r="B2561" s="197" t="s">
        <v>422</v>
      </c>
      <c r="C2561" s="208">
        <v>46</v>
      </c>
      <c r="D2561" s="209" t="s">
        <v>867</v>
      </c>
      <c r="E2561" s="210">
        <v>4636</v>
      </c>
      <c r="F2561" s="211" t="s">
        <v>1202</v>
      </c>
      <c r="G2561" s="231"/>
      <c r="H2561" s="89" t="s">
        <v>52</v>
      </c>
      <c r="I2561" s="90" t="s">
        <v>863</v>
      </c>
      <c r="J2561" s="90" t="s">
        <v>860</v>
      </c>
      <c r="K2561" s="90" t="s">
        <v>64</v>
      </c>
      <c r="L2561" s="90" t="s">
        <v>528</v>
      </c>
      <c r="M2561" s="91"/>
      <c r="N2561" s="312">
        <v>1</v>
      </c>
      <c r="O2561" s="313">
        <f>N2561/N$2517</f>
        <v>1</v>
      </c>
      <c r="P2561" s="104"/>
      <c r="Q2561" s="92"/>
      <c r="R2561" s="92"/>
      <c r="S2561" s="92"/>
      <c r="T2561" s="92"/>
      <c r="U2561" s="92"/>
      <c r="V2561" s="92"/>
      <c r="W2561" s="92"/>
      <c r="X2561" s="109">
        <f>P2561*P$7+Q2561*Q$7+R2561*R$7+S2561*S$7+T2561*T$7+U2561*U$7+V2561*V$7+W2561*W$7</f>
        <v>0</v>
      </c>
      <c r="Y2561" s="83"/>
      <c r="Z2561" s="110">
        <f>X2561*$O2561</f>
        <v>0</v>
      </c>
      <c r="AA2561" s="111"/>
      <c r="AB2561" s="92"/>
      <c r="AC2561" s="92"/>
      <c r="AD2561" s="92"/>
      <c r="AE2561" s="92"/>
      <c r="AF2561" s="92"/>
      <c r="AG2561" s="92"/>
      <c r="AH2561" s="92"/>
      <c r="AI2561" s="109">
        <f>AB2561*AB$7+AC2561*AC$7+AD2561*AD$7+AE2561*AE$7+AF2561*AF$7+AG2561*AG$7+AH2561*AH$7</f>
        <v>0</v>
      </c>
      <c r="AJ2561" s="83"/>
      <c r="AK2561" s="110">
        <f>AI2561*$O2561</f>
        <v>0</v>
      </c>
      <c r="AL2561" s="111"/>
      <c r="AM2561" s="92"/>
      <c r="AN2561" s="92"/>
      <c r="AO2561" s="92"/>
      <c r="AP2561" s="92">
        <v>1</v>
      </c>
      <c r="AQ2561" s="92"/>
      <c r="AR2561" s="92"/>
      <c r="AS2561" s="92"/>
      <c r="AT2561" s="92"/>
      <c r="AU2561" s="92"/>
      <c r="AV2561" s="109">
        <f>AM2561*AM$7+AN2561*AN$7+AO2561*AO$7+AP2561*AP$7+AQ2561*AQ$7+AR2561*AR$7+AS2561*AS$7+AT2561*AT$7+AU2561*AU$7</f>
        <v>100</v>
      </c>
      <c r="AW2561" s="75"/>
      <c r="AX2561" s="110">
        <f>AV2561*$O2561</f>
        <v>100</v>
      </c>
      <c r="AY2561" s="83"/>
      <c r="AZ2561" s="93"/>
      <c r="BA2561" s="94" t="s">
        <v>105</v>
      </c>
      <c r="BB2561" s="71"/>
      <c r="BC2561" s="54"/>
      <c r="BD2561" s="41">
        <v>4</v>
      </c>
      <c r="BE2561" s="52">
        <v>46</v>
      </c>
      <c r="BF2561" s="62">
        <v>4636</v>
      </c>
      <c r="BG2561" s="280" t="s">
        <v>52</v>
      </c>
    </row>
    <row r="2562" spans="1:59" s="63" customFormat="1" ht="12.75" x14ac:dyDescent="0.2">
      <c r="A2562" s="196">
        <v>4</v>
      </c>
      <c r="B2562" s="197" t="s">
        <v>422</v>
      </c>
      <c r="C2562" s="208">
        <v>46</v>
      </c>
      <c r="D2562" s="209" t="s">
        <v>867</v>
      </c>
      <c r="E2562" s="210">
        <v>4636</v>
      </c>
      <c r="F2562" s="211" t="s">
        <v>1202</v>
      </c>
      <c r="G2562" s="231"/>
      <c r="H2562" s="89"/>
      <c r="I2562" s="90"/>
      <c r="J2562" s="90"/>
      <c r="K2562" s="90"/>
      <c r="L2562" s="90"/>
      <c r="M2562" s="91"/>
      <c r="N2562" s="312"/>
      <c r="O2562" s="313">
        <f>N2562/N$2517</f>
        <v>0</v>
      </c>
      <c r="P2562" s="104"/>
      <c r="Q2562" s="92"/>
      <c r="R2562" s="92"/>
      <c r="S2562" s="92"/>
      <c r="T2562" s="92"/>
      <c r="U2562" s="92"/>
      <c r="V2562" s="92"/>
      <c r="W2562" s="92"/>
      <c r="X2562" s="109">
        <f t="shared" ref="X2562:X2563" si="368">P2562*P$7+Q2562*Q$7+R2562*R$7+S2562*S$7+T2562*T$7+U2562*U$7+V2562*V$7+W2562*W$7</f>
        <v>0</v>
      </c>
      <c r="Y2562" s="83"/>
      <c r="Z2562" s="110">
        <f t="shared" ref="Z2562:Z2563" si="369">X2562*$O2562</f>
        <v>0</v>
      </c>
      <c r="AA2562" s="111"/>
      <c r="AB2562" s="92"/>
      <c r="AC2562" s="92"/>
      <c r="AD2562" s="92"/>
      <c r="AE2562" s="92"/>
      <c r="AF2562" s="92"/>
      <c r="AG2562" s="92"/>
      <c r="AH2562" s="92"/>
      <c r="AI2562" s="109">
        <f t="shared" ref="AI2562:AI2563" si="370">AB2562*AB$7+AC2562*AC$7+AD2562*AD$7+AE2562*AE$7+AF2562*AF$7+AG2562*AG$7+AH2562*AH$7</f>
        <v>0</v>
      </c>
      <c r="AJ2562" s="83"/>
      <c r="AK2562" s="110">
        <f t="shared" ref="AK2562:AK2563" si="371">AI2562*$O2562</f>
        <v>0</v>
      </c>
      <c r="AL2562" s="111"/>
      <c r="AM2562" s="92"/>
      <c r="AN2562" s="92"/>
      <c r="AO2562" s="92"/>
      <c r="AP2562" s="92"/>
      <c r="AQ2562" s="92"/>
      <c r="AR2562" s="92"/>
      <c r="AS2562" s="92"/>
      <c r="AT2562" s="92"/>
      <c r="AU2562" s="92"/>
      <c r="AV2562" s="109">
        <f t="shared" ref="AV2562:AV2563" si="372">AM2562*AM$7+AN2562*AN$7+AO2562*AO$7+AP2562*AP$7+AQ2562*AQ$7+AR2562*AR$7+AS2562*AS$7+AT2562*AT$7+AU2562*AU$7</f>
        <v>0</v>
      </c>
      <c r="AW2562" s="75"/>
      <c r="AX2562" s="110">
        <f t="shared" ref="AX2562:AX2563" si="373">AV2562*$O2562</f>
        <v>0</v>
      </c>
      <c r="AY2562" s="111"/>
      <c r="AZ2562" s="93"/>
      <c r="BA2562" s="94"/>
      <c r="BB2562" s="71"/>
      <c r="BC2562" s="54"/>
      <c r="BD2562" s="41">
        <v>4</v>
      </c>
      <c r="BE2562" s="52">
        <v>46</v>
      </c>
      <c r="BF2562" s="62">
        <v>4636</v>
      </c>
      <c r="BG2562" s="280" t="s">
        <v>52</v>
      </c>
    </row>
    <row r="2563" spans="1:59" s="63" customFormat="1" ht="12.75" x14ac:dyDescent="0.2">
      <c r="A2563" s="196">
        <v>4</v>
      </c>
      <c r="B2563" s="197" t="s">
        <v>422</v>
      </c>
      <c r="C2563" s="208">
        <v>46</v>
      </c>
      <c r="D2563" s="209" t="s">
        <v>867</v>
      </c>
      <c r="E2563" s="210">
        <v>4636</v>
      </c>
      <c r="F2563" s="211" t="s">
        <v>1202</v>
      </c>
      <c r="G2563" s="231"/>
      <c r="H2563" s="89"/>
      <c r="I2563" s="90"/>
      <c r="J2563" s="90"/>
      <c r="K2563" s="90"/>
      <c r="L2563" s="90"/>
      <c r="M2563" s="91"/>
      <c r="N2563" s="312"/>
      <c r="O2563" s="313">
        <f>N2563/N$2517</f>
        <v>0</v>
      </c>
      <c r="P2563" s="104"/>
      <c r="Q2563" s="92"/>
      <c r="R2563" s="92"/>
      <c r="S2563" s="92"/>
      <c r="T2563" s="92"/>
      <c r="U2563" s="92"/>
      <c r="V2563" s="92"/>
      <c r="W2563" s="92"/>
      <c r="X2563" s="109">
        <f t="shared" si="368"/>
        <v>0</v>
      </c>
      <c r="Y2563" s="83"/>
      <c r="Z2563" s="110">
        <f t="shared" si="369"/>
        <v>0</v>
      </c>
      <c r="AA2563" s="111"/>
      <c r="AB2563" s="92"/>
      <c r="AC2563" s="92"/>
      <c r="AD2563" s="92"/>
      <c r="AE2563" s="92"/>
      <c r="AF2563" s="92"/>
      <c r="AG2563" s="92"/>
      <c r="AH2563" s="92"/>
      <c r="AI2563" s="109">
        <f t="shared" si="370"/>
        <v>0</v>
      </c>
      <c r="AJ2563" s="83"/>
      <c r="AK2563" s="110">
        <f t="shared" si="371"/>
        <v>0</v>
      </c>
      <c r="AL2563" s="111"/>
      <c r="AM2563" s="92"/>
      <c r="AN2563" s="92"/>
      <c r="AO2563" s="92"/>
      <c r="AP2563" s="92"/>
      <c r="AQ2563" s="92"/>
      <c r="AR2563" s="92"/>
      <c r="AS2563" s="92"/>
      <c r="AT2563" s="92"/>
      <c r="AU2563" s="92"/>
      <c r="AV2563" s="109">
        <f t="shared" si="372"/>
        <v>0</v>
      </c>
      <c r="AW2563" s="75"/>
      <c r="AX2563" s="110">
        <f t="shared" si="373"/>
        <v>0</v>
      </c>
      <c r="AY2563" s="111"/>
      <c r="AZ2563" s="93"/>
      <c r="BA2563" s="94"/>
      <c r="BB2563" s="71"/>
      <c r="BC2563" s="54"/>
      <c r="BD2563" s="41">
        <v>4</v>
      </c>
      <c r="BE2563" s="52">
        <v>46</v>
      </c>
      <c r="BF2563" s="62">
        <v>4636</v>
      </c>
      <c r="BG2563" s="280" t="s">
        <v>52</v>
      </c>
    </row>
    <row r="2564" spans="1:59" s="63" customFormat="1" ht="12.75" x14ac:dyDescent="0.2">
      <c r="A2564" s="196">
        <v>4</v>
      </c>
      <c r="B2564" s="197" t="s">
        <v>422</v>
      </c>
      <c r="C2564" s="208">
        <v>46</v>
      </c>
      <c r="D2564" s="209" t="s">
        <v>867</v>
      </c>
      <c r="E2564" s="210">
        <v>4636</v>
      </c>
      <c r="F2564" s="211" t="s">
        <v>1202</v>
      </c>
      <c r="G2564" s="230"/>
      <c r="H2564" s="56"/>
      <c r="I2564" s="221"/>
      <c r="J2564" s="57"/>
      <c r="K2564" s="57"/>
      <c r="L2564" s="57"/>
      <c r="M2564" s="55"/>
      <c r="N2564" s="303"/>
      <c r="O2564" s="245"/>
      <c r="P2564" s="122"/>
      <c r="Q2564" s="58"/>
      <c r="R2564" s="58"/>
      <c r="S2564" s="58"/>
      <c r="T2564" s="58"/>
      <c r="U2564" s="58"/>
      <c r="V2564" s="58"/>
      <c r="W2564" s="58"/>
      <c r="X2564" s="58"/>
      <c r="Y2564" s="59"/>
      <c r="Z2564" s="59"/>
      <c r="AA2564" s="59"/>
      <c r="AB2564" s="58"/>
      <c r="AC2564" s="58"/>
      <c r="AD2564" s="58"/>
      <c r="AE2564" s="58"/>
      <c r="AF2564" s="58"/>
      <c r="AG2564" s="58"/>
      <c r="AH2564" s="58"/>
      <c r="AI2564" s="58"/>
      <c r="AJ2564" s="59"/>
      <c r="AK2564" s="59"/>
      <c r="AL2564" s="59"/>
      <c r="AM2564" s="58"/>
      <c r="AN2564" s="58"/>
      <c r="AO2564" s="58"/>
      <c r="AP2564" s="58"/>
      <c r="AQ2564" s="58"/>
      <c r="AR2564" s="58"/>
      <c r="AS2564" s="58"/>
      <c r="AT2564" s="58"/>
      <c r="AU2564" s="58"/>
      <c r="AV2564" s="58"/>
      <c r="AW2564" s="58"/>
      <c r="AX2564" s="59"/>
      <c r="AY2564" s="59"/>
      <c r="AZ2564" s="60"/>
      <c r="BA2564" s="61"/>
      <c r="BB2564" s="54"/>
      <c r="BC2564" s="54"/>
      <c r="BD2564" s="41">
        <v>4</v>
      </c>
      <c r="BE2564" s="52">
        <v>46</v>
      </c>
      <c r="BF2564" s="62">
        <v>4636</v>
      </c>
      <c r="BG2564" s="274"/>
    </row>
    <row r="2565" spans="1:59" s="53" customFormat="1" ht="18.75" x14ac:dyDescent="0.3">
      <c r="A2565" s="202">
        <v>4</v>
      </c>
      <c r="B2565" s="203" t="s">
        <v>422</v>
      </c>
      <c r="C2565" s="205">
        <v>47</v>
      </c>
      <c r="D2565" s="206" t="s">
        <v>729</v>
      </c>
      <c r="E2565" s="207"/>
      <c r="F2565" s="207"/>
      <c r="G2565" s="229"/>
      <c r="H2565" s="44"/>
      <c r="I2565" s="226"/>
      <c r="J2565" s="192"/>
      <c r="K2565" s="192"/>
      <c r="L2565" s="192"/>
      <c r="M2565" s="194"/>
      <c r="N2565" s="302"/>
      <c r="O2565" s="298"/>
      <c r="P2565" s="47"/>
      <c r="Q2565" s="47"/>
      <c r="R2565" s="47"/>
      <c r="S2565" s="47"/>
      <c r="T2565" s="47"/>
      <c r="U2565" s="47"/>
      <c r="V2565" s="47"/>
      <c r="W2565" s="47"/>
      <c r="X2565" s="47"/>
      <c r="Y2565" s="48"/>
      <c r="Z2565" s="48"/>
      <c r="AA2565" s="48"/>
      <c r="AB2565" s="47"/>
      <c r="AC2565" s="47"/>
      <c r="AD2565" s="47"/>
      <c r="AE2565" s="47"/>
      <c r="AF2565" s="47"/>
      <c r="AG2565" s="47"/>
      <c r="AH2565" s="47"/>
      <c r="AI2565" s="47"/>
      <c r="AJ2565" s="48"/>
      <c r="AK2565" s="48"/>
      <c r="AL2565" s="48"/>
      <c r="AM2565" s="47"/>
      <c r="AN2565" s="47"/>
      <c r="AO2565" s="47"/>
      <c r="AP2565" s="47"/>
      <c r="AQ2565" s="47"/>
      <c r="AR2565" s="47"/>
      <c r="AS2565" s="47"/>
      <c r="AT2565" s="47"/>
      <c r="AU2565" s="47"/>
      <c r="AV2565" s="47"/>
      <c r="AW2565" s="47"/>
      <c r="AX2565" s="48"/>
      <c r="AY2565" s="333"/>
      <c r="AZ2565" s="49"/>
      <c r="BA2565" s="50"/>
      <c r="BB2565" s="51"/>
      <c r="BC2565" s="45"/>
      <c r="BD2565" s="41">
        <v>4</v>
      </c>
      <c r="BE2565" s="52">
        <v>47</v>
      </c>
      <c r="BF2565" s="52" t="s">
        <v>729</v>
      </c>
      <c r="BG2565" s="273"/>
    </row>
    <row r="2566" spans="1:59" x14ac:dyDescent="0.25">
      <c r="A2566" s="196">
        <v>4</v>
      </c>
      <c r="B2566" s="197" t="s">
        <v>422</v>
      </c>
      <c r="C2566" s="208">
        <v>47</v>
      </c>
      <c r="D2566" s="209" t="s">
        <v>729</v>
      </c>
      <c r="E2566" s="212">
        <v>4711</v>
      </c>
      <c r="F2566" s="213" t="s">
        <v>903</v>
      </c>
      <c r="G2566" s="234"/>
      <c r="H2566" s="138"/>
      <c r="I2566" s="224"/>
      <c r="J2566" s="98"/>
      <c r="K2566" s="98"/>
      <c r="L2566" s="98"/>
      <c r="M2566" s="137"/>
      <c r="N2566" s="322"/>
      <c r="O2566" s="323"/>
      <c r="P2566" s="139"/>
      <c r="Q2566" s="139"/>
      <c r="R2566" s="139"/>
      <c r="S2566" s="139"/>
      <c r="T2566" s="139"/>
      <c r="U2566" s="139"/>
      <c r="V2566" s="139"/>
      <c r="W2566" s="139"/>
      <c r="X2566" s="139"/>
      <c r="Y2566" s="100"/>
      <c r="Z2566" s="125"/>
      <c r="AA2566" s="125"/>
      <c r="AB2566" s="139"/>
      <c r="AC2566" s="139"/>
      <c r="AD2566" s="139"/>
      <c r="AE2566" s="139"/>
      <c r="AF2566" s="139"/>
      <c r="AG2566" s="139"/>
      <c r="AH2566" s="139"/>
      <c r="AI2566" s="139"/>
      <c r="AJ2566" s="100"/>
      <c r="AK2566" s="125"/>
      <c r="AL2566" s="125"/>
      <c r="AM2566" s="139"/>
      <c r="AN2566" s="139"/>
      <c r="AO2566" s="139"/>
      <c r="AP2566" s="139"/>
      <c r="AQ2566" s="139"/>
      <c r="AR2566" s="139"/>
      <c r="AS2566" s="139"/>
      <c r="AT2566" s="139"/>
      <c r="AU2566" s="139"/>
      <c r="AV2566" s="139"/>
      <c r="AW2566" s="99"/>
      <c r="AX2566" s="125"/>
      <c r="AY2566" s="100"/>
      <c r="AZ2566" s="140"/>
      <c r="BA2566" s="141"/>
      <c r="BB2566" s="136"/>
      <c r="BC2566" s="136"/>
      <c r="BD2566" s="41">
        <v>4</v>
      </c>
      <c r="BE2566" s="52">
        <v>47</v>
      </c>
      <c r="BF2566" s="103">
        <v>4711</v>
      </c>
      <c r="BG2566" s="283"/>
    </row>
    <row r="2567" spans="1:59" s="63" customFormat="1" ht="12.75" x14ac:dyDescent="0.2">
      <c r="A2567" s="196">
        <v>4</v>
      </c>
      <c r="B2567" s="197" t="s">
        <v>422</v>
      </c>
      <c r="C2567" s="208">
        <v>47</v>
      </c>
      <c r="D2567" s="209" t="s">
        <v>729</v>
      </c>
      <c r="E2567" s="212">
        <v>4711</v>
      </c>
      <c r="F2567" s="213" t="s">
        <v>903</v>
      </c>
      <c r="G2567" s="232"/>
      <c r="H2567" s="97"/>
      <c r="I2567" s="224"/>
      <c r="J2567" s="98"/>
      <c r="K2567" s="98"/>
      <c r="L2567" s="98"/>
      <c r="M2567" s="96"/>
      <c r="N2567" s="307"/>
      <c r="O2567" s="246"/>
      <c r="P2567" s="124"/>
      <c r="Q2567" s="99"/>
      <c r="R2567" s="99"/>
      <c r="S2567" s="99"/>
      <c r="T2567" s="99"/>
      <c r="U2567" s="99"/>
      <c r="V2567" s="99"/>
      <c r="W2567" s="99"/>
      <c r="X2567" s="99"/>
      <c r="Y2567" s="100"/>
      <c r="Z2567" s="100"/>
      <c r="AA2567" s="100"/>
      <c r="AB2567" s="99"/>
      <c r="AC2567" s="99"/>
      <c r="AD2567" s="99"/>
      <c r="AE2567" s="99"/>
      <c r="AF2567" s="99"/>
      <c r="AG2567" s="99"/>
      <c r="AH2567" s="99"/>
      <c r="AI2567" s="99"/>
      <c r="AJ2567" s="100"/>
      <c r="AK2567" s="100"/>
      <c r="AL2567" s="100"/>
      <c r="AM2567" s="99"/>
      <c r="AN2567" s="99"/>
      <c r="AO2567" s="99"/>
      <c r="AP2567" s="99"/>
      <c r="AQ2567" s="99"/>
      <c r="AR2567" s="99"/>
      <c r="AS2567" s="99"/>
      <c r="AT2567" s="99"/>
      <c r="AU2567" s="99"/>
      <c r="AV2567" s="99"/>
      <c r="AW2567" s="99"/>
      <c r="AX2567" s="100"/>
      <c r="AY2567" s="100"/>
      <c r="AZ2567" s="101"/>
      <c r="BA2567" s="102"/>
      <c r="BB2567" s="95"/>
      <c r="BC2567" s="95"/>
      <c r="BD2567" s="41">
        <v>4</v>
      </c>
      <c r="BE2567" s="52">
        <v>47</v>
      </c>
      <c r="BF2567" s="103">
        <v>4711</v>
      </c>
      <c r="BG2567" s="277"/>
    </row>
    <row r="2568" spans="1:59" s="63" customFormat="1" ht="12.75" x14ac:dyDescent="0.2">
      <c r="A2568" s="196">
        <v>4</v>
      </c>
      <c r="B2568" s="197" t="s">
        <v>422</v>
      </c>
      <c r="C2568" s="208">
        <v>47</v>
      </c>
      <c r="D2568" s="209" t="s">
        <v>729</v>
      </c>
      <c r="E2568" s="212">
        <v>4711</v>
      </c>
      <c r="F2568" s="213" t="s">
        <v>903</v>
      </c>
      <c r="G2568" s="231" t="s">
        <v>729</v>
      </c>
      <c r="H2568" s="65"/>
      <c r="I2568" s="222"/>
      <c r="J2568" s="66"/>
      <c r="K2568" s="66"/>
      <c r="L2568" s="66"/>
      <c r="M2568" s="64"/>
      <c r="N2568" s="304"/>
      <c r="O2568" s="305"/>
      <c r="P2568" s="127"/>
      <c r="Q2568" s="67"/>
      <c r="R2568" s="67"/>
      <c r="S2568" s="67"/>
      <c r="T2568" s="67"/>
      <c r="U2568" s="67"/>
      <c r="V2568" s="67"/>
      <c r="W2568" s="67"/>
      <c r="X2568" s="67"/>
      <c r="Y2568" s="68"/>
      <c r="Z2568" s="68"/>
      <c r="AA2568" s="68"/>
      <c r="AB2568" s="67"/>
      <c r="AC2568" s="67"/>
      <c r="AD2568" s="67"/>
      <c r="AE2568" s="67"/>
      <c r="AF2568" s="67"/>
      <c r="AG2568" s="67"/>
      <c r="AH2568" s="67"/>
      <c r="AI2568" s="67"/>
      <c r="AJ2568" s="68"/>
      <c r="AK2568" s="68"/>
      <c r="AL2568" s="68"/>
      <c r="AM2568" s="67"/>
      <c r="AN2568" s="67"/>
      <c r="AO2568" s="67"/>
      <c r="AP2568" s="67"/>
      <c r="AQ2568" s="67"/>
      <c r="AR2568" s="67"/>
      <c r="AS2568" s="67"/>
      <c r="AT2568" s="67"/>
      <c r="AU2568" s="67"/>
      <c r="AV2568" s="67"/>
      <c r="AW2568" s="67"/>
      <c r="AX2568" s="68"/>
      <c r="AY2568" s="68"/>
      <c r="AZ2568" s="69"/>
      <c r="BA2568" s="70"/>
      <c r="BB2568" s="71"/>
      <c r="BC2568" s="95"/>
      <c r="BD2568" s="41">
        <v>4</v>
      </c>
      <c r="BE2568" s="52">
        <v>47</v>
      </c>
      <c r="BF2568" s="103">
        <v>4711</v>
      </c>
      <c r="BG2568" s="275"/>
    </row>
    <row r="2569" spans="1:59" s="63" customFormat="1" ht="12.75" x14ac:dyDescent="0.2">
      <c r="A2569" s="196">
        <v>4</v>
      </c>
      <c r="B2569" s="197" t="s">
        <v>422</v>
      </c>
      <c r="C2569" s="208">
        <v>47</v>
      </c>
      <c r="D2569" s="209" t="s">
        <v>729</v>
      </c>
      <c r="E2569" s="212">
        <v>4711</v>
      </c>
      <c r="F2569" s="213" t="s">
        <v>903</v>
      </c>
      <c r="G2569" s="231" t="s">
        <v>729</v>
      </c>
      <c r="H2569" s="72" t="s">
        <v>47</v>
      </c>
      <c r="I2569" s="223"/>
      <c r="J2569" s="73"/>
      <c r="K2569" s="73"/>
      <c r="L2569" s="73"/>
      <c r="M2569" s="74"/>
      <c r="N2569" s="247"/>
      <c r="O2569" s="306"/>
      <c r="P2569" s="105"/>
      <c r="Q2569" s="75"/>
      <c r="R2569" s="75"/>
      <c r="S2569" s="75"/>
      <c r="T2569" s="75"/>
      <c r="U2569" s="75"/>
      <c r="V2569" s="75"/>
      <c r="W2569" s="75"/>
      <c r="X2569" s="75"/>
      <c r="Y2569" s="76">
        <f>IF(ISNUMBER(VLOOKUP(Y2571,P$7:W$7,MATCH(Y2571,P$7:W$7))),VLOOKUP(Y2571,P$7:W$7,MATCH(Y2571,P$7:W$7)),IF(N2573=0,"No Data",IF(Y2571&gt;0,"&lt;100",0)))</f>
        <v>5000</v>
      </c>
      <c r="Z2569" s="77">
        <f>IF(ISNUMBER(VLOOKUP(Z2573,P$7:W$7,MATCH(Z2573,P$7:W$7))),VLOOKUP(Z2573,P$7:W$7,MATCH(Z2573,P$7:W$7)),IF(N2573=0,"No Data",IF(Z2573&gt;0,"&lt;100",0)))</f>
        <v>5000</v>
      </c>
      <c r="AA2569" s="106">
        <f>IF(ISNUMBER(Z2569),Z2569,0)</f>
        <v>5000</v>
      </c>
      <c r="AB2569" s="75"/>
      <c r="AC2569" s="75"/>
      <c r="AD2569" s="75"/>
      <c r="AE2569" s="75"/>
      <c r="AF2569" s="75"/>
      <c r="AG2569" s="75"/>
      <c r="AH2569" s="75"/>
      <c r="AI2569" s="75"/>
      <c r="AJ2569" s="76">
        <f>IF(ISNUMBER(VLOOKUP(AJ2571,AB$7:AH$7,MATCH(AJ2571,AB$7:AH$7))),VLOOKUP(AJ2571,AB$7:AH$7,MATCH(AJ2571,AB$7:AH$7)),IF(N2573=0,"No Data",IF(AJ2571&gt;0,"&lt;50",0)))</f>
        <v>0</v>
      </c>
      <c r="AK2569" s="77">
        <f>IF(ISNUMBER(VLOOKUP(AK2573,AB$7:AH$7,MATCH(AK2573,AB$7:AH$7))),VLOOKUP(AK2573,AB$7:AH$7,MATCH(AK2573,AB$7:AH$7)),IF(N2573=0,"No Data",IF(AK2573&gt;0,"&lt;50",0)))</f>
        <v>0</v>
      </c>
      <c r="AL2569" s="106">
        <f>IF(ISNUMBER(AK2569),AK2569,0)</f>
        <v>0</v>
      </c>
      <c r="AM2569" s="75"/>
      <c r="AN2569" s="75"/>
      <c r="AO2569" s="75"/>
      <c r="AP2569" s="75"/>
      <c r="AQ2569" s="75"/>
      <c r="AR2569" s="75"/>
      <c r="AS2569" s="75"/>
      <c r="AT2569" s="75"/>
      <c r="AU2569" s="75"/>
      <c r="AV2569" s="75"/>
      <c r="AW2569" s="76">
        <f>IF(ISNUMBER(VLOOKUP(AW2571,AM$7:AU$7,MATCH(AW2571,AM$7:AU$7))),VLOOKUP(AW2571,AM$7:AU$7,MATCH(AW2571,AM$7:AU$7)),IF(N2573=0,"No Data",IF(AW2571&gt;0,"&lt;10",0)))</f>
        <v>500</v>
      </c>
      <c r="AX2569" s="77">
        <f>IF(ISNUMBER(VLOOKUP(AX2573,AM$7:AU$7,MATCH(AX2573,AM$7:AU$7))),VLOOKUP(AX2573,AM$7:AU$7,MATCH(AX2573,AM$7:AU$7)),IF(N2573=0,"No Data",IF(AX2573&gt;0,"&lt;10",0)))</f>
        <v>500</v>
      </c>
      <c r="AY2569" s="106">
        <f>IF(ISNUMBER(AX2569),AX2569,0)</f>
        <v>500</v>
      </c>
      <c r="AZ2569" s="79"/>
      <c r="BA2569" s="80"/>
      <c r="BB2569" s="71"/>
      <c r="BC2569" s="95"/>
      <c r="BD2569" s="41">
        <v>4</v>
      </c>
      <c r="BE2569" s="52">
        <v>47</v>
      </c>
      <c r="BF2569" s="103">
        <v>4711</v>
      </c>
      <c r="BG2569" s="276" t="s">
        <v>47</v>
      </c>
    </row>
    <row r="2570" spans="1:59" s="63" customFormat="1" ht="12.75" x14ac:dyDescent="0.2">
      <c r="A2570" s="196">
        <v>4</v>
      </c>
      <c r="B2570" s="197" t="s">
        <v>422</v>
      </c>
      <c r="C2570" s="208">
        <v>47</v>
      </c>
      <c r="D2570" s="209" t="s">
        <v>729</v>
      </c>
      <c r="E2570" s="212">
        <v>4711</v>
      </c>
      <c r="F2570" s="213" t="s">
        <v>903</v>
      </c>
      <c r="G2570" s="231" t="s">
        <v>729</v>
      </c>
      <c r="H2570" s="81" t="s">
        <v>48</v>
      </c>
      <c r="I2570" s="223"/>
      <c r="J2570" s="73"/>
      <c r="K2570" s="73"/>
      <c r="L2570" s="73"/>
      <c r="M2570" s="74"/>
      <c r="N2570" s="247"/>
      <c r="O2570" s="306"/>
      <c r="P2570" s="105"/>
      <c r="Q2570" s="75"/>
      <c r="R2570" s="75"/>
      <c r="S2570" s="75"/>
      <c r="T2570" s="75"/>
      <c r="U2570" s="75"/>
      <c r="V2570" s="75"/>
      <c r="W2570" s="75"/>
      <c r="X2570" s="75"/>
      <c r="Y2570" s="82">
        <f>MIN(X2574:X2600)</f>
        <v>0</v>
      </c>
      <c r="Z2570" s="83"/>
      <c r="AA2570" s="83"/>
      <c r="AB2570" s="75"/>
      <c r="AC2570" s="75"/>
      <c r="AD2570" s="75"/>
      <c r="AE2570" s="75"/>
      <c r="AF2570" s="75"/>
      <c r="AG2570" s="75"/>
      <c r="AH2570" s="75"/>
      <c r="AI2570" s="75"/>
      <c r="AJ2570" s="82">
        <f>MIN(AI2574:AI2600)</f>
        <v>0</v>
      </c>
      <c r="AK2570" s="83"/>
      <c r="AL2570" s="83"/>
      <c r="AM2570" s="75"/>
      <c r="AN2570" s="75"/>
      <c r="AO2570" s="75"/>
      <c r="AP2570" s="75"/>
      <c r="AQ2570" s="75"/>
      <c r="AR2570" s="75"/>
      <c r="AS2570" s="75"/>
      <c r="AT2570" s="75"/>
      <c r="AU2570" s="75"/>
      <c r="AV2570" s="75"/>
      <c r="AW2570" s="82">
        <f>MIN(AV2574:AV2600)</f>
        <v>10</v>
      </c>
      <c r="AX2570" s="83"/>
      <c r="AY2570" s="83"/>
      <c r="AZ2570" s="79"/>
      <c r="BA2570" s="80"/>
      <c r="BB2570" s="71"/>
      <c r="BC2570" s="95"/>
      <c r="BD2570" s="41">
        <v>4</v>
      </c>
      <c r="BE2570" s="52">
        <v>47</v>
      </c>
      <c r="BF2570" s="103">
        <v>4711</v>
      </c>
      <c r="BG2570" s="278" t="s">
        <v>48</v>
      </c>
    </row>
    <row r="2571" spans="1:59" s="63" customFormat="1" ht="12.75" x14ac:dyDescent="0.2">
      <c r="A2571" s="196">
        <v>4</v>
      </c>
      <c r="B2571" s="197" t="s">
        <v>422</v>
      </c>
      <c r="C2571" s="208">
        <v>47</v>
      </c>
      <c r="D2571" s="209" t="s">
        <v>729</v>
      </c>
      <c r="E2571" s="212">
        <v>4711</v>
      </c>
      <c r="F2571" s="213" t="s">
        <v>903</v>
      </c>
      <c r="G2571" s="231" t="s">
        <v>729</v>
      </c>
      <c r="H2571" s="81" t="s">
        <v>49</v>
      </c>
      <c r="I2571" s="223"/>
      <c r="J2571" s="73"/>
      <c r="K2571" s="73"/>
      <c r="L2571" s="73"/>
      <c r="M2571" s="74"/>
      <c r="N2571" s="247"/>
      <c r="O2571" s="306"/>
      <c r="P2571" s="105"/>
      <c r="Q2571" s="75"/>
      <c r="R2571" s="75"/>
      <c r="S2571" s="75"/>
      <c r="T2571" s="75"/>
      <c r="U2571" s="75"/>
      <c r="V2571" s="75"/>
      <c r="W2571" s="75"/>
      <c r="X2571" s="75"/>
      <c r="Y2571" s="84">
        <f>IF(ISNUMBER(AVERAGE(X2574:X2600)),AVERAGE(X2574:X2600),0)</f>
        <v>7974.0740740740739</v>
      </c>
      <c r="Z2571" s="83"/>
      <c r="AA2571" s="83"/>
      <c r="AB2571" s="75"/>
      <c r="AC2571" s="75"/>
      <c r="AD2571" s="75"/>
      <c r="AE2571" s="75"/>
      <c r="AF2571" s="75"/>
      <c r="AG2571" s="75"/>
      <c r="AH2571" s="75"/>
      <c r="AI2571" s="75"/>
      <c r="AJ2571" s="84">
        <f>IF(ISNUMBER(AVERAGE(AI2574:AI2600)),AVERAGE(AI2574:AI2600),0)</f>
        <v>0</v>
      </c>
      <c r="AK2571" s="83"/>
      <c r="AL2571" s="83"/>
      <c r="AM2571" s="75"/>
      <c r="AN2571" s="75"/>
      <c r="AO2571" s="75"/>
      <c r="AP2571" s="75"/>
      <c r="AQ2571" s="75"/>
      <c r="AR2571" s="75"/>
      <c r="AS2571" s="75"/>
      <c r="AT2571" s="75"/>
      <c r="AU2571" s="75"/>
      <c r="AV2571" s="75"/>
      <c r="AW2571" s="84">
        <f>IF(ISNUMBER(AVERAGE(AV2574:AV2600)),AVERAGE(AV2574:AV2600),0)</f>
        <v>504.07407407407408</v>
      </c>
      <c r="AX2571" s="83"/>
      <c r="AY2571" s="83"/>
      <c r="AZ2571" s="79"/>
      <c r="BA2571" s="80"/>
      <c r="BB2571" s="71"/>
      <c r="BC2571" s="95"/>
      <c r="BD2571" s="41">
        <v>4</v>
      </c>
      <c r="BE2571" s="52">
        <v>47</v>
      </c>
      <c r="BF2571" s="103">
        <v>4711</v>
      </c>
      <c r="BG2571" s="278" t="s">
        <v>49</v>
      </c>
    </row>
    <row r="2572" spans="1:59" s="63" customFormat="1" ht="12.75" x14ac:dyDescent="0.2">
      <c r="A2572" s="196">
        <v>4</v>
      </c>
      <c r="B2572" s="197" t="s">
        <v>422</v>
      </c>
      <c r="C2572" s="208">
        <v>47</v>
      </c>
      <c r="D2572" s="209" t="s">
        <v>729</v>
      </c>
      <c r="E2572" s="212">
        <v>4711</v>
      </c>
      <c r="F2572" s="213" t="s">
        <v>903</v>
      </c>
      <c r="G2572" s="231" t="s">
        <v>729</v>
      </c>
      <c r="H2572" s="81" t="s">
        <v>50</v>
      </c>
      <c r="I2572" s="223"/>
      <c r="J2572" s="73"/>
      <c r="K2572" s="73"/>
      <c r="L2572" s="73"/>
      <c r="M2572" s="74"/>
      <c r="N2572" s="247"/>
      <c r="O2572" s="306"/>
      <c r="P2572" s="105"/>
      <c r="Q2572" s="75"/>
      <c r="R2572" s="75"/>
      <c r="S2572" s="75"/>
      <c r="T2572" s="75"/>
      <c r="U2572" s="75"/>
      <c r="V2572" s="75"/>
      <c r="W2572" s="75"/>
      <c r="X2572" s="75"/>
      <c r="Y2572" s="84">
        <f>MAX(X2574:X2600)</f>
        <v>25000</v>
      </c>
      <c r="Z2572" s="83"/>
      <c r="AA2572" s="83"/>
      <c r="AB2572" s="75"/>
      <c r="AC2572" s="75"/>
      <c r="AD2572" s="75"/>
      <c r="AE2572" s="75"/>
      <c r="AF2572" s="75"/>
      <c r="AG2572" s="75"/>
      <c r="AH2572" s="75"/>
      <c r="AI2572" s="75"/>
      <c r="AJ2572" s="84">
        <f>MAX(AI2574:AI2600)</f>
        <v>0</v>
      </c>
      <c r="AK2572" s="83"/>
      <c r="AL2572" s="83"/>
      <c r="AM2572" s="75"/>
      <c r="AN2572" s="75"/>
      <c r="AO2572" s="75"/>
      <c r="AP2572" s="75"/>
      <c r="AQ2572" s="75"/>
      <c r="AR2572" s="75"/>
      <c r="AS2572" s="75"/>
      <c r="AT2572" s="75"/>
      <c r="AU2572" s="75"/>
      <c r="AV2572" s="75"/>
      <c r="AW2572" s="84">
        <f>MAX(AV2574:AV2600)</f>
        <v>1000</v>
      </c>
      <c r="AX2572" s="83"/>
      <c r="AY2572" s="83"/>
      <c r="AZ2572" s="79"/>
      <c r="BA2572" s="80"/>
      <c r="BB2572" s="71"/>
      <c r="BC2572" s="95"/>
      <c r="BD2572" s="41">
        <v>4</v>
      </c>
      <c r="BE2572" s="52">
        <v>47</v>
      </c>
      <c r="BF2572" s="103">
        <v>4711</v>
      </c>
      <c r="BG2572" s="278" t="s">
        <v>50</v>
      </c>
    </row>
    <row r="2573" spans="1:59" s="63" customFormat="1" ht="12.75" x14ac:dyDescent="0.2">
      <c r="A2573" s="196">
        <v>4</v>
      </c>
      <c r="B2573" s="197" t="s">
        <v>422</v>
      </c>
      <c r="C2573" s="208">
        <v>47</v>
      </c>
      <c r="D2573" s="209" t="s">
        <v>729</v>
      </c>
      <c r="E2573" s="212">
        <v>4711</v>
      </c>
      <c r="F2573" s="213" t="s">
        <v>903</v>
      </c>
      <c r="G2573" s="231" t="s">
        <v>729</v>
      </c>
      <c r="H2573" s="85" t="s">
        <v>51</v>
      </c>
      <c r="I2573" s="223"/>
      <c r="J2573" s="73"/>
      <c r="K2573" s="73"/>
      <c r="L2573" s="73"/>
      <c r="M2573" s="74"/>
      <c r="N2573" s="248">
        <f>SUM(N2574:N2600)</f>
        <v>27</v>
      </c>
      <c r="O2573" s="293">
        <f>SUM(O2574:O2600)</f>
        <v>0.99999999999999933</v>
      </c>
      <c r="P2573" s="292"/>
      <c r="Q2573" s="87"/>
      <c r="R2573" s="87"/>
      <c r="S2573" s="87"/>
      <c r="T2573" s="87"/>
      <c r="U2573" s="87"/>
      <c r="V2573" s="87"/>
      <c r="W2573" s="87"/>
      <c r="X2573" s="87"/>
      <c r="Y2573" s="88"/>
      <c r="Z2573" s="119">
        <f>SUM(Z2574:Z2600)</f>
        <v>7974.0740740740748</v>
      </c>
      <c r="AA2573" s="88"/>
      <c r="AB2573" s="87"/>
      <c r="AC2573" s="87"/>
      <c r="AD2573" s="87"/>
      <c r="AE2573" s="87"/>
      <c r="AF2573" s="87"/>
      <c r="AG2573" s="87"/>
      <c r="AH2573" s="87"/>
      <c r="AI2573" s="87"/>
      <c r="AJ2573" s="88"/>
      <c r="AK2573" s="119">
        <f>SUM(AK2574:AK2600)</f>
        <v>0</v>
      </c>
      <c r="AL2573" s="88"/>
      <c r="AM2573" s="87"/>
      <c r="AN2573" s="87"/>
      <c r="AO2573" s="87"/>
      <c r="AP2573" s="87"/>
      <c r="AQ2573" s="87"/>
      <c r="AR2573" s="87"/>
      <c r="AS2573" s="87"/>
      <c r="AT2573" s="87"/>
      <c r="AU2573" s="87"/>
      <c r="AV2573" s="87"/>
      <c r="AW2573" s="88"/>
      <c r="AX2573" s="119">
        <f>SUM(AX2574:AX2600)</f>
        <v>504.07407407407413</v>
      </c>
      <c r="AY2573" s="88"/>
      <c r="AZ2573" s="79"/>
      <c r="BA2573" s="80"/>
      <c r="BB2573" s="71"/>
      <c r="BC2573" s="95"/>
      <c r="BD2573" s="41">
        <v>4</v>
      </c>
      <c r="BE2573" s="52">
        <v>47</v>
      </c>
      <c r="BF2573" s="103">
        <v>4711</v>
      </c>
      <c r="BG2573" s="279" t="s">
        <v>51</v>
      </c>
    </row>
    <row r="2574" spans="1:59" s="63" customFormat="1" ht="12.75" x14ac:dyDescent="0.2">
      <c r="A2574" s="196">
        <v>4</v>
      </c>
      <c r="B2574" s="197" t="s">
        <v>422</v>
      </c>
      <c r="C2574" s="208">
        <v>47</v>
      </c>
      <c r="D2574" s="209" t="s">
        <v>729</v>
      </c>
      <c r="E2574" s="212">
        <v>4711</v>
      </c>
      <c r="F2574" s="213" t="s">
        <v>903</v>
      </c>
      <c r="G2574" s="231" t="s">
        <v>729</v>
      </c>
      <c r="H2574" s="89" t="s">
        <v>52</v>
      </c>
      <c r="I2574" s="90" t="s">
        <v>904</v>
      </c>
      <c r="J2574" s="90"/>
      <c r="K2574" s="90" t="s">
        <v>64</v>
      </c>
      <c r="L2574" s="90" t="s">
        <v>119</v>
      </c>
      <c r="M2574" s="91"/>
      <c r="N2574" s="312">
        <v>1</v>
      </c>
      <c r="O2574" s="313">
        <f>N2574/N$2573</f>
        <v>3.7037037037037035E-2</v>
      </c>
      <c r="P2574" s="104"/>
      <c r="Q2574" s="92"/>
      <c r="R2574" s="92"/>
      <c r="S2574" s="92"/>
      <c r="T2574" s="92"/>
      <c r="U2574" s="92"/>
      <c r="V2574" s="92"/>
      <c r="W2574" s="92"/>
      <c r="X2574" s="109">
        <f t="shared" ref="X2574:X2600" si="374">P2574*P$7+Q2574*Q$7+R2574*R$7+S2574*S$7+T2574*T$7+U2574*U$7+V2574*V$7+W2574*W$7</f>
        <v>0</v>
      </c>
      <c r="Y2574" s="83"/>
      <c r="Z2574" s="110">
        <f t="shared" ref="Z2574:Z2600" si="375">X2574*$O2574</f>
        <v>0</v>
      </c>
      <c r="AA2574" s="111"/>
      <c r="AB2574" s="92"/>
      <c r="AC2574" s="92"/>
      <c r="AD2574" s="92"/>
      <c r="AE2574" s="92"/>
      <c r="AF2574" s="92"/>
      <c r="AG2574" s="92"/>
      <c r="AH2574" s="92"/>
      <c r="AI2574" s="109">
        <f t="shared" ref="AI2574:AI2600" si="376">AB2574*AB$7+AC2574*AC$7+AD2574*AD$7+AE2574*AE$7+AF2574*AF$7+AG2574*AG$7+AH2574*AH$7</f>
        <v>0</v>
      </c>
      <c r="AJ2574" s="83"/>
      <c r="AK2574" s="110">
        <f t="shared" ref="AK2574:AK2600" si="377">AI2574*$O2574</f>
        <v>0</v>
      </c>
      <c r="AL2574" s="111"/>
      <c r="AM2574" s="92"/>
      <c r="AN2574" s="92"/>
      <c r="AO2574" s="92"/>
      <c r="AP2574" s="92"/>
      <c r="AQ2574" s="92"/>
      <c r="AR2574" s="92"/>
      <c r="AS2574" s="92">
        <v>1</v>
      </c>
      <c r="AT2574" s="92"/>
      <c r="AU2574" s="92"/>
      <c r="AV2574" s="109">
        <f t="shared" ref="AV2574:AV2600" si="378">AM2574*AM$7+AN2574*AN$7+AO2574*AO$7+AP2574*AP$7+AQ2574*AQ$7+AR2574*AR$7+AS2574*AS$7+AT2574*AT$7+AU2574*AU$7</f>
        <v>1000</v>
      </c>
      <c r="AW2574" s="75"/>
      <c r="AX2574" s="110">
        <f t="shared" ref="AX2574:AX2600" si="379">AV2574*$O2574</f>
        <v>37.037037037037038</v>
      </c>
      <c r="AY2574" s="111"/>
      <c r="AZ2574" s="93"/>
      <c r="BA2574" s="94" t="s">
        <v>131</v>
      </c>
      <c r="BB2574" s="71"/>
      <c r="BC2574" s="95"/>
      <c r="BD2574" s="41">
        <v>4</v>
      </c>
      <c r="BE2574" s="52">
        <v>47</v>
      </c>
      <c r="BF2574" s="103">
        <v>4711</v>
      </c>
      <c r="BG2574" s="280" t="s">
        <v>52</v>
      </c>
    </row>
    <row r="2575" spans="1:59" s="63" customFormat="1" ht="12.75" x14ac:dyDescent="0.2">
      <c r="A2575" s="196">
        <v>4</v>
      </c>
      <c r="B2575" s="197" t="s">
        <v>422</v>
      </c>
      <c r="C2575" s="208">
        <v>47</v>
      </c>
      <c r="D2575" s="209" t="s">
        <v>729</v>
      </c>
      <c r="E2575" s="212">
        <v>4711</v>
      </c>
      <c r="F2575" s="213" t="s">
        <v>903</v>
      </c>
      <c r="G2575" s="231" t="s">
        <v>729</v>
      </c>
      <c r="H2575" s="89"/>
      <c r="I2575" s="90" t="s">
        <v>291</v>
      </c>
      <c r="J2575" s="90"/>
      <c r="K2575" s="90" t="s">
        <v>129</v>
      </c>
      <c r="L2575" s="90"/>
      <c r="M2575" s="91"/>
      <c r="N2575" s="312">
        <v>1</v>
      </c>
      <c r="O2575" s="313">
        <f t="shared" ref="O2575:O2600" si="380">N2575/N$2573</f>
        <v>3.7037037037037035E-2</v>
      </c>
      <c r="P2575" s="104"/>
      <c r="Q2575" s="92"/>
      <c r="R2575" s="92"/>
      <c r="S2575" s="92"/>
      <c r="T2575" s="92"/>
      <c r="U2575" s="92"/>
      <c r="V2575" s="92"/>
      <c r="W2575" s="92">
        <v>1</v>
      </c>
      <c r="X2575" s="109">
        <f t="shared" si="374"/>
        <v>25000</v>
      </c>
      <c r="Y2575" s="83"/>
      <c r="Z2575" s="110">
        <f t="shared" si="375"/>
        <v>925.92592592592587</v>
      </c>
      <c r="AA2575" s="111"/>
      <c r="AB2575" s="92"/>
      <c r="AC2575" s="92"/>
      <c r="AD2575" s="92"/>
      <c r="AE2575" s="92"/>
      <c r="AF2575" s="92"/>
      <c r="AG2575" s="92"/>
      <c r="AH2575" s="92"/>
      <c r="AI2575" s="109">
        <f t="shared" si="376"/>
        <v>0</v>
      </c>
      <c r="AJ2575" s="83"/>
      <c r="AK2575" s="110">
        <f t="shared" si="377"/>
        <v>0</v>
      </c>
      <c r="AL2575" s="111"/>
      <c r="AM2575" s="92"/>
      <c r="AN2575" s="92"/>
      <c r="AO2575" s="92"/>
      <c r="AP2575" s="92">
        <v>1</v>
      </c>
      <c r="AQ2575" s="92"/>
      <c r="AR2575" s="92"/>
      <c r="AS2575" s="92"/>
      <c r="AT2575" s="92"/>
      <c r="AU2575" s="92"/>
      <c r="AV2575" s="109">
        <f t="shared" si="378"/>
        <v>100</v>
      </c>
      <c r="AW2575" s="75"/>
      <c r="AX2575" s="110">
        <f t="shared" si="379"/>
        <v>3.7037037037037033</v>
      </c>
      <c r="AY2575" s="111"/>
      <c r="AZ2575" s="93"/>
      <c r="BA2575" s="94" t="s">
        <v>131</v>
      </c>
      <c r="BB2575" s="71"/>
      <c r="BC2575" s="95"/>
      <c r="BD2575" s="41">
        <v>4</v>
      </c>
      <c r="BE2575" s="52">
        <v>47</v>
      </c>
      <c r="BF2575" s="103">
        <v>4711</v>
      </c>
      <c r="BG2575" s="280" t="s">
        <v>52</v>
      </c>
    </row>
    <row r="2576" spans="1:59" s="63" customFormat="1" ht="12.75" x14ac:dyDescent="0.2">
      <c r="A2576" s="196">
        <v>4</v>
      </c>
      <c r="B2576" s="197" t="s">
        <v>422</v>
      </c>
      <c r="C2576" s="208">
        <v>47</v>
      </c>
      <c r="D2576" s="209" t="s">
        <v>729</v>
      </c>
      <c r="E2576" s="212">
        <v>4711</v>
      </c>
      <c r="F2576" s="213" t="s">
        <v>903</v>
      </c>
      <c r="G2576" s="231" t="s">
        <v>729</v>
      </c>
      <c r="H2576" s="89"/>
      <c r="I2576" s="90" t="s">
        <v>905</v>
      </c>
      <c r="J2576" s="90"/>
      <c r="K2576" s="90" t="s">
        <v>90</v>
      </c>
      <c r="L2576" s="90" t="s">
        <v>161</v>
      </c>
      <c r="M2576" s="91"/>
      <c r="N2576" s="312">
        <v>1</v>
      </c>
      <c r="O2576" s="313">
        <f t="shared" si="380"/>
        <v>3.7037037037037035E-2</v>
      </c>
      <c r="P2576" s="104"/>
      <c r="Q2576" s="92"/>
      <c r="R2576" s="92"/>
      <c r="S2576" s="92"/>
      <c r="T2576" s="92"/>
      <c r="U2576" s="92">
        <v>1</v>
      </c>
      <c r="V2576" s="92"/>
      <c r="W2576" s="92"/>
      <c r="X2576" s="109">
        <f t="shared" si="374"/>
        <v>5000</v>
      </c>
      <c r="Y2576" s="83"/>
      <c r="Z2576" s="110">
        <f t="shared" si="375"/>
        <v>185.18518518518516</v>
      </c>
      <c r="AA2576" s="111"/>
      <c r="AB2576" s="92"/>
      <c r="AC2576" s="92"/>
      <c r="AD2576" s="92"/>
      <c r="AE2576" s="92"/>
      <c r="AF2576" s="92"/>
      <c r="AG2576" s="92"/>
      <c r="AH2576" s="92"/>
      <c r="AI2576" s="109">
        <f t="shared" si="376"/>
        <v>0</v>
      </c>
      <c r="AJ2576" s="83"/>
      <c r="AK2576" s="110">
        <f t="shared" si="377"/>
        <v>0</v>
      </c>
      <c r="AL2576" s="111"/>
      <c r="AM2576" s="92"/>
      <c r="AN2576" s="92"/>
      <c r="AO2576" s="92"/>
      <c r="AP2576" s="92">
        <v>1</v>
      </c>
      <c r="AQ2576" s="92"/>
      <c r="AR2576" s="92"/>
      <c r="AS2576" s="92"/>
      <c r="AT2576" s="92"/>
      <c r="AU2576" s="92"/>
      <c r="AV2576" s="109">
        <f t="shared" si="378"/>
        <v>100</v>
      </c>
      <c r="AW2576" s="75"/>
      <c r="AX2576" s="110">
        <f t="shared" si="379"/>
        <v>3.7037037037037033</v>
      </c>
      <c r="AY2576" s="111"/>
      <c r="AZ2576" s="93"/>
      <c r="BA2576" s="94" t="s">
        <v>131</v>
      </c>
      <c r="BB2576" s="71"/>
      <c r="BC2576" s="95"/>
      <c r="BD2576" s="41">
        <v>4</v>
      </c>
      <c r="BE2576" s="52">
        <v>47</v>
      </c>
      <c r="BF2576" s="103">
        <v>4711</v>
      </c>
      <c r="BG2576" s="280" t="s">
        <v>52</v>
      </c>
    </row>
    <row r="2577" spans="1:59" s="63" customFormat="1" ht="12.75" x14ac:dyDescent="0.2">
      <c r="A2577" s="196">
        <v>4</v>
      </c>
      <c r="B2577" s="197" t="s">
        <v>422</v>
      </c>
      <c r="C2577" s="208">
        <v>47</v>
      </c>
      <c r="D2577" s="209" t="s">
        <v>729</v>
      </c>
      <c r="E2577" s="212">
        <v>4711</v>
      </c>
      <c r="F2577" s="213" t="s">
        <v>903</v>
      </c>
      <c r="G2577" s="231" t="s">
        <v>729</v>
      </c>
      <c r="H2577" s="89"/>
      <c r="I2577" s="90" t="s">
        <v>475</v>
      </c>
      <c r="J2577" s="90"/>
      <c r="K2577" s="90" t="s">
        <v>64</v>
      </c>
      <c r="L2577" s="90" t="s">
        <v>477</v>
      </c>
      <c r="M2577" s="91"/>
      <c r="N2577" s="312">
        <v>1</v>
      </c>
      <c r="O2577" s="313">
        <f t="shared" si="380"/>
        <v>3.7037037037037035E-2</v>
      </c>
      <c r="P2577" s="104"/>
      <c r="Q2577" s="92"/>
      <c r="R2577" s="92"/>
      <c r="S2577" s="92"/>
      <c r="T2577" s="92"/>
      <c r="U2577" s="92"/>
      <c r="V2577" s="92"/>
      <c r="W2577" s="92"/>
      <c r="X2577" s="109">
        <f t="shared" si="374"/>
        <v>0</v>
      </c>
      <c r="Y2577" s="83"/>
      <c r="Z2577" s="110">
        <f t="shared" si="375"/>
        <v>0</v>
      </c>
      <c r="AA2577" s="111"/>
      <c r="AB2577" s="92"/>
      <c r="AC2577" s="92"/>
      <c r="AD2577" s="92"/>
      <c r="AE2577" s="92"/>
      <c r="AF2577" s="92"/>
      <c r="AG2577" s="92"/>
      <c r="AH2577" s="92"/>
      <c r="AI2577" s="109">
        <f t="shared" si="376"/>
        <v>0</v>
      </c>
      <c r="AJ2577" s="83"/>
      <c r="AK2577" s="110">
        <f t="shared" si="377"/>
        <v>0</v>
      </c>
      <c r="AL2577" s="111"/>
      <c r="AM2577" s="92"/>
      <c r="AN2577" s="92"/>
      <c r="AO2577" s="92"/>
      <c r="AP2577" s="92"/>
      <c r="AQ2577" s="92"/>
      <c r="AR2577" s="92"/>
      <c r="AS2577" s="92">
        <v>1</v>
      </c>
      <c r="AT2577" s="92"/>
      <c r="AU2577" s="92"/>
      <c r="AV2577" s="109">
        <f t="shared" si="378"/>
        <v>1000</v>
      </c>
      <c r="AW2577" s="75"/>
      <c r="AX2577" s="110">
        <f t="shared" si="379"/>
        <v>37.037037037037038</v>
      </c>
      <c r="AY2577" s="111"/>
      <c r="AZ2577" s="93"/>
      <c r="BA2577" s="94" t="s">
        <v>131</v>
      </c>
      <c r="BB2577" s="71"/>
      <c r="BC2577" s="95"/>
      <c r="BD2577" s="41">
        <v>4</v>
      </c>
      <c r="BE2577" s="52">
        <v>47</v>
      </c>
      <c r="BF2577" s="103">
        <v>4711</v>
      </c>
      <c r="BG2577" s="280" t="s">
        <v>52</v>
      </c>
    </row>
    <row r="2578" spans="1:59" s="63" customFormat="1" ht="12.75" x14ac:dyDescent="0.2">
      <c r="A2578" s="196">
        <v>4</v>
      </c>
      <c r="B2578" s="197" t="s">
        <v>422</v>
      </c>
      <c r="C2578" s="208">
        <v>47</v>
      </c>
      <c r="D2578" s="209" t="s">
        <v>729</v>
      </c>
      <c r="E2578" s="212">
        <v>4711</v>
      </c>
      <c r="F2578" s="213" t="s">
        <v>903</v>
      </c>
      <c r="G2578" s="231" t="s">
        <v>729</v>
      </c>
      <c r="H2578" s="89"/>
      <c r="I2578" s="90" t="s">
        <v>906</v>
      </c>
      <c r="J2578" s="90"/>
      <c r="K2578" s="90" t="s">
        <v>64</v>
      </c>
      <c r="L2578" s="90" t="s">
        <v>907</v>
      </c>
      <c r="M2578" s="91"/>
      <c r="N2578" s="312">
        <v>1</v>
      </c>
      <c r="O2578" s="313">
        <f t="shared" si="380"/>
        <v>3.7037037037037035E-2</v>
      </c>
      <c r="P2578" s="104"/>
      <c r="Q2578" s="92"/>
      <c r="R2578" s="92"/>
      <c r="S2578" s="92"/>
      <c r="T2578" s="92"/>
      <c r="U2578" s="92"/>
      <c r="V2578" s="92"/>
      <c r="W2578" s="92"/>
      <c r="X2578" s="109">
        <f t="shared" si="374"/>
        <v>0</v>
      </c>
      <c r="Y2578" s="83"/>
      <c r="Z2578" s="110">
        <f t="shared" si="375"/>
        <v>0</v>
      </c>
      <c r="AA2578" s="111"/>
      <c r="AB2578" s="92"/>
      <c r="AC2578" s="92"/>
      <c r="AD2578" s="92"/>
      <c r="AE2578" s="92"/>
      <c r="AF2578" s="92"/>
      <c r="AG2578" s="92"/>
      <c r="AH2578" s="92"/>
      <c r="AI2578" s="109">
        <f t="shared" si="376"/>
        <v>0</v>
      </c>
      <c r="AJ2578" s="83"/>
      <c r="AK2578" s="110">
        <f t="shared" si="377"/>
        <v>0</v>
      </c>
      <c r="AL2578" s="111"/>
      <c r="AM2578" s="92"/>
      <c r="AN2578" s="92"/>
      <c r="AO2578" s="92"/>
      <c r="AP2578" s="92"/>
      <c r="AQ2578" s="92"/>
      <c r="AR2578" s="92"/>
      <c r="AS2578" s="92">
        <v>1</v>
      </c>
      <c r="AT2578" s="92"/>
      <c r="AU2578" s="92"/>
      <c r="AV2578" s="109">
        <f t="shared" si="378"/>
        <v>1000</v>
      </c>
      <c r="AW2578" s="75"/>
      <c r="AX2578" s="110">
        <f t="shared" si="379"/>
        <v>37.037037037037038</v>
      </c>
      <c r="AY2578" s="111"/>
      <c r="AZ2578" s="93"/>
      <c r="BA2578" s="94" t="s">
        <v>131</v>
      </c>
      <c r="BB2578" s="71"/>
      <c r="BC2578" s="95"/>
      <c r="BD2578" s="41">
        <v>4</v>
      </c>
      <c r="BE2578" s="52">
        <v>47</v>
      </c>
      <c r="BF2578" s="103">
        <v>4711</v>
      </c>
      <c r="BG2578" s="280" t="s">
        <v>52</v>
      </c>
    </row>
    <row r="2579" spans="1:59" s="63" customFormat="1" ht="12.75" x14ac:dyDescent="0.2">
      <c r="A2579" s="196">
        <v>4</v>
      </c>
      <c r="B2579" s="197" t="s">
        <v>422</v>
      </c>
      <c r="C2579" s="208">
        <v>47</v>
      </c>
      <c r="D2579" s="209" t="s">
        <v>729</v>
      </c>
      <c r="E2579" s="212">
        <v>4711</v>
      </c>
      <c r="F2579" s="213" t="s">
        <v>903</v>
      </c>
      <c r="G2579" s="231" t="s">
        <v>729</v>
      </c>
      <c r="H2579" s="89"/>
      <c r="I2579" s="90" t="s">
        <v>908</v>
      </c>
      <c r="J2579" s="90"/>
      <c r="K2579" s="90" t="s">
        <v>73</v>
      </c>
      <c r="L2579" s="90" t="s">
        <v>69</v>
      </c>
      <c r="M2579" s="91"/>
      <c r="N2579" s="312">
        <v>1</v>
      </c>
      <c r="O2579" s="313">
        <f t="shared" si="380"/>
        <v>3.7037037037037035E-2</v>
      </c>
      <c r="P2579" s="104"/>
      <c r="Q2579" s="92"/>
      <c r="R2579" s="92"/>
      <c r="S2579" s="92"/>
      <c r="T2579" s="92"/>
      <c r="U2579" s="92"/>
      <c r="V2579" s="92"/>
      <c r="W2579" s="92">
        <v>1</v>
      </c>
      <c r="X2579" s="109">
        <f t="shared" si="374"/>
        <v>25000</v>
      </c>
      <c r="Y2579" s="83"/>
      <c r="Z2579" s="110">
        <f t="shared" si="375"/>
        <v>925.92592592592587</v>
      </c>
      <c r="AA2579" s="111"/>
      <c r="AB2579" s="92"/>
      <c r="AC2579" s="92"/>
      <c r="AD2579" s="92"/>
      <c r="AE2579" s="92"/>
      <c r="AF2579" s="92"/>
      <c r="AG2579" s="92"/>
      <c r="AH2579" s="92"/>
      <c r="AI2579" s="109">
        <f t="shared" si="376"/>
        <v>0</v>
      </c>
      <c r="AJ2579" s="83"/>
      <c r="AK2579" s="110">
        <f t="shared" si="377"/>
        <v>0</v>
      </c>
      <c r="AL2579" s="111"/>
      <c r="AM2579" s="92"/>
      <c r="AN2579" s="92"/>
      <c r="AO2579" s="92"/>
      <c r="AP2579" s="92">
        <v>1</v>
      </c>
      <c r="AQ2579" s="92"/>
      <c r="AR2579" s="92"/>
      <c r="AS2579" s="92"/>
      <c r="AT2579" s="92"/>
      <c r="AU2579" s="92"/>
      <c r="AV2579" s="109">
        <f t="shared" si="378"/>
        <v>100</v>
      </c>
      <c r="AW2579" s="75"/>
      <c r="AX2579" s="110">
        <f t="shared" si="379"/>
        <v>3.7037037037037033</v>
      </c>
      <c r="AY2579" s="111"/>
      <c r="AZ2579" s="93"/>
      <c r="BA2579" s="94" t="s">
        <v>131</v>
      </c>
      <c r="BB2579" s="71"/>
      <c r="BC2579" s="95"/>
      <c r="BD2579" s="41">
        <v>4</v>
      </c>
      <c r="BE2579" s="52">
        <v>47</v>
      </c>
      <c r="BF2579" s="103">
        <v>4711</v>
      </c>
      <c r="BG2579" s="280" t="s">
        <v>52</v>
      </c>
    </row>
    <row r="2580" spans="1:59" s="63" customFormat="1" ht="12.75" x14ac:dyDescent="0.2">
      <c r="A2580" s="196">
        <v>4</v>
      </c>
      <c r="B2580" s="197" t="s">
        <v>422</v>
      </c>
      <c r="C2580" s="208">
        <v>47</v>
      </c>
      <c r="D2580" s="209" t="s">
        <v>729</v>
      </c>
      <c r="E2580" s="212">
        <v>4711</v>
      </c>
      <c r="F2580" s="213" t="s">
        <v>903</v>
      </c>
      <c r="G2580" s="231" t="s">
        <v>729</v>
      </c>
      <c r="H2580" s="89"/>
      <c r="I2580" s="90" t="s">
        <v>909</v>
      </c>
      <c r="J2580" s="90"/>
      <c r="K2580" s="90" t="s">
        <v>64</v>
      </c>
      <c r="L2580" s="90" t="s">
        <v>76</v>
      </c>
      <c r="M2580" s="91"/>
      <c r="N2580" s="312">
        <v>1</v>
      </c>
      <c r="O2580" s="313">
        <f t="shared" si="380"/>
        <v>3.7037037037037035E-2</v>
      </c>
      <c r="P2580" s="104">
        <v>1</v>
      </c>
      <c r="Q2580" s="92"/>
      <c r="R2580" s="92"/>
      <c r="S2580" s="92"/>
      <c r="T2580" s="92"/>
      <c r="U2580" s="92"/>
      <c r="V2580" s="92"/>
      <c r="W2580" s="92"/>
      <c r="X2580" s="109">
        <f t="shared" si="374"/>
        <v>100</v>
      </c>
      <c r="Y2580" s="83"/>
      <c r="Z2580" s="110">
        <f t="shared" si="375"/>
        <v>3.7037037037037033</v>
      </c>
      <c r="AA2580" s="111"/>
      <c r="AB2580" s="92"/>
      <c r="AC2580" s="92"/>
      <c r="AD2580" s="92"/>
      <c r="AE2580" s="92"/>
      <c r="AF2580" s="92"/>
      <c r="AG2580" s="92"/>
      <c r="AH2580" s="92"/>
      <c r="AI2580" s="109">
        <f t="shared" si="376"/>
        <v>0</v>
      </c>
      <c r="AJ2580" s="83"/>
      <c r="AK2580" s="110">
        <f t="shared" si="377"/>
        <v>0</v>
      </c>
      <c r="AL2580" s="111"/>
      <c r="AM2580" s="92"/>
      <c r="AN2580" s="92"/>
      <c r="AO2580" s="92"/>
      <c r="AP2580" s="92"/>
      <c r="AQ2580" s="92"/>
      <c r="AR2580" s="92">
        <v>1</v>
      </c>
      <c r="AS2580" s="92"/>
      <c r="AT2580" s="92"/>
      <c r="AU2580" s="92"/>
      <c r="AV2580" s="109">
        <f t="shared" si="378"/>
        <v>500</v>
      </c>
      <c r="AW2580" s="75"/>
      <c r="AX2580" s="110">
        <f t="shared" si="379"/>
        <v>18.518518518518519</v>
      </c>
      <c r="AY2580" s="111"/>
      <c r="AZ2580" s="93"/>
      <c r="BA2580" s="94" t="s">
        <v>131</v>
      </c>
      <c r="BB2580" s="71"/>
      <c r="BC2580" s="95"/>
      <c r="BD2580" s="41">
        <v>4</v>
      </c>
      <c r="BE2580" s="52">
        <v>47</v>
      </c>
      <c r="BF2580" s="103">
        <v>4711</v>
      </c>
      <c r="BG2580" s="280" t="s">
        <v>52</v>
      </c>
    </row>
    <row r="2581" spans="1:59" s="63" customFormat="1" ht="12.75" x14ac:dyDescent="0.2">
      <c r="A2581" s="196">
        <v>4</v>
      </c>
      <c r="B2581" s="197" t="s">
        <v>422</v>
      </c>
      <c r="C2581" s="208">
        <v>47</v>
      </c>
      <c r="D2581" s="209" t="s">
        <v>729</v>
      </c>
      <c r="E2581" s="212">
        <v>4711</v>
      </c>
      <c r="F2581" s="213" t="s">
        <v>903</v>
      </c>
      <c r="G2581" s="231" t="s">
        <v>729</v>
      </c>
      <c r="H2581" s="89"/>
      <c r="I2581" s="90" t="s">
        <v>910</v>
      </c>
      <c r="J2581" s="90"/>
      <c r="K2581" s="90" t="s">
        <v>64</v>
      </c>
      <c r="L2581" s="90" t="s">
        <v>911</v>
      </c>
      <c r="M2581" s="91"/>
      <c r="N2581" s="312">
        <v>1</v>
      </c>
      <c r="O2581" s="313">
        <f t="shared" si="380"/>
        <v>3.7037037037037035E-2</v>
      </c>
      <c r="P2581" s="104"/>
      <c r="Q2581" s="92"/>
      <c r="R2581" s="92"/>
      <c r="S2581" s="92"/>
      <c r="T2581" s="92"/>
      <c r="U2581" s="92"/>
      <c r="V2581" s="92"/>
      <c r="W2581" s="92"/>
      <c r="X2581" s="109">
        <f t="shared" si="374"/>
        <v>0</v>
      </c>
      <c r="Y2581" s="83"/>
      <c r="Z2581" s="110">
        <f t="shared" si="375"/>
        <v>0</v>
      </c>
      <c r="AA2581" s="111"/>
      <c r="AB2581" s="92"/>
      <c r="AC2581" s="92"/>
      <c r="AD2581" s="92"/>
      <c r="AE2581" s="92"/>
      <c r="AF2581" s="92"/>
      <c r="AG2581" s="92"/>
      <c r="AH2581" s="92"/>
      <c r="AI2581" s="109">
        <f t="shared" si="376"/>
        <v>0</v>
      </c>
      <c r="AJ2581" s="83"/>
      <c r="AK2581" s="110">
        <f t="shared" si="377"/>
        <v>0</v>
      </c>
      <c r="AL2581" s="111"/>
      <c r="AM2581" s="92"/>
      <c r="AN2581" s="92"/>
      <c r="AO2581" s="92"/>
      <c r="AP2581" s="92"/>
      <c r="AQ2581" s="92"/>
      <c r="AR2581" s="92"/>
      <c r="AS2581" s="92">
        <v>1</v>
      </c>
      <c r="AT2581" s="92"/>
      <c r="AU2581" s="92"/>
      <c r="AV2581" s="109">
        <f t="shared" si="378"/>
        <v>1000</v>
      </c>
      <c r="AW2581" s="75"/>
      <c r="AX2581" s="110">
        <f t="shared" si="379"/>
        <v>37.037037037037038</v>
      </c>
      <c r="AY2581" s="111"/>
      <c r="AZ2581" s="93"/>
      <c r="BA2581" s="94" t="s">
        <v>131</v>
      </c>
      <c r="BB2581" s="71"/>
      <c r="BC2581" s="95"/>
      <c r="BD2581" s="41">
        <v>4</v>
      </c>
      <c r="BE2581" s="52">
        <v>47</v>
      </c>
      <c r="BF2581" s="103">
        <v>4711</v>
      </c>
      <c r="BG2581" s="280" t="s">
        <v>52</v>
      </c>
    </row>
    <row r="2582" spans="1:59" s="63" customFormat="1" ht="12.75" x14ac:dyDescent="0.2">
      <c r="A2582" s="196">
        <v>4</v>
      </c>
      <c r="B2582" s="197" t="s">
        <v>422</v>
      </c>
      <c r="C2582" s="208">
        <v>47</v>
      </c>
      <c r="D2582" s="209" t="s">
        <v>729</v>
      </c>
      <c r="E2582" s="212">
        <v>4711</v>
      </c>
      <c r="F2582" s="213" t="s">
        <v>903</v>
      </c>
      <c r="G2582" s="231" t="s">
        <v>729</v>
      </c>
      <c r="H2582" s="89"/>
      <c r="I2582" s="90" t="s">
        <v>640</v>
      </c>
      <c r="J2582" s="90"/>
      <c r="K2582" s="90" t="s">
        <v>64</v>
      </c>
      <c r="L2582" s="90" t="s">
        <v>633</v>
      </c>
      <c r="M2582" s="91"/>
      <c r="N2582" s="312">
        <v>1</v>
      </c>
      <c r="O2582" s="313">
        <f t="shared" si="380"/>
        <v>3.7037037037037035E-2</v>
      </c>
      <c r="P2582" s="104"/>
      <c r="Q2582" s="92"/>
      <c r="R2582" s="92"/>
      <c r="S2582" s="92"/>
      <c r="T2582" s="92"/>
      <c r="U2582" s="92"/>
      <c r="V2582" s="92"/>
      <c r="W2582" s="92"/>
      <c r="X2582" s="109">
        <f t="shared" si="374"/>
        <v>0</v>
      </c>
      <c r="Y2582" s="83"/>
      <c r="Z2582" s="110">
        <f t="shared" si="375"/>
        <v>0</v>
      </c>
      <c r="AA2582" s="111"/>
      <c r="AB2582" s="92"/>
      <c r="AC2582" s="92"/>
      <c r="AD2582" s="92"/>
      <c r="AE2582" s="92"/>
      <c r="AF2582" s="92"/>
      <c r="AG2582" s="92"/>
      <c r="AH2582" s="92"/>
      <c r="AI2582" s="109">
        <f t="shared" si="376"/>
        <v>0</v>
      </c>
      <c r="AJ2582" s="83"/>
      <c r="AK2582" s="110">
        <f t="shared" si="377"/>
        <v>0</v>
      </c>
      <c r="AL2582" s="111"/>
      <c r="AM2582" s="92"/>
      <c r="AN2582" s="92"/>
      <c r="AO2582" s="92"/>
      <c r="AP2582" s="92"/>
      <c r="AQ2582" s="92"/>
      <c r="AR2582" s="92"/>
      <c r="AS2582" s="92">
        <v>1</v>
      </c>
      <c r="AT2582" s="92"/>
      <c r="AU2582" s="92"/>
      <c r="AV2582" s="109">
        <f t="shared" si="378"/>
        <v>1000</v>
      </c>
      <c r="AW2582" s="75"/>
      <c r="AX2582" s="110">
        <f t="shared" si="379"/>
        <v>37.037037037037038</v>
      </c>
      <c r="AY2582" s="111"/>
      <c r="AZ2582" s="93"/>
      <c r="BA2582" s="94" t="s">
        <v>131</v>
      </c>
      <c r="BB2582" s="71"/>
      <c r="BC2582" s="95"/>
      <c r="BD2582" s="41">
        <v>4</v>
      </c>
      <c r="BE2582" s="52">
        <v>47</v>
      </c>
      <c r="BF2582" s="103">
        <v>4711</v>
      </c>
      <c r="BG2582" s="280" t="s">
        <v>52</v>
      </c>
    </row>
    <row r="2583" spans="1:59" s="63" customFormat="1" ht="12.75" x14ac:dyDescent="0.2">
      <c r="A2583" s="196">
        <v>4</v>
      </c>
      <c r="B2583" s="197" t="s">
        <v>422</v>
      </c>
      <c r="C2583" s="208">
        <v>47</v>
      </c>
      <c r="D2583" s="209" t="s">
        <v>729</v>
      </c>
      <c r="E2583" s="212">
        <v>4711</v>
      </c>
      <c r="F2583" s="213" t="s">
        <v>903</v>
      </c>
      <c r="G2583" s="231" t="s">
        <v>729</v>
      </c>
      <c r="H2583" s="89"/>
      <c r="I2583" s="90" t="s">
        <v>290</v>
      </c>
      <c r="J2583" s="90"/>
      <c r="K2583" s="90" t="s">
        <v>64</v>
      </c>
      <c r="L2583" s="90" t="s">
        <v>136</v>
      </c>
      <c r="M2583" s="91"/>
      <c r="N2583" s="312">
        <v>1</v>
      </c>
      <c r="O2583" s="313">
        <f t="shared" si="380"/>
        <v>3.7037037037037035E-2</v>
      </c>
      <c r="P2583" s="104"/>
      <c r="Q2583" s="92"/>
      <c r="R2583" s="92"/>
      <c r="S2583" s="92"/>
      <c r="T2583" s="92"/>
      <c r="U2583" s="92"/>
      <c r="V2583" s="92"/>
      <c r="W2583" s="92"/>
      <c r="X2583" s="109">
        <f t="shared" si="374"/>
        <v>0</v>
      </c>
      <c r="Y2583" s="83"/>
      <c r="Z2583" s="110">
        <f t="shared" si="375"/>
        <v>0</v>
      </c>
      <c r="AA2583" s="111"/>
      <c r="AB2583" s="92"/>
      <c r="AC2583" s="92"/>
      <c r="AD2583" s="92"/>
      <c r="AE2583" s="92"/>
      <c r="AF2583" s="92"/>
      <c r="AG2583" s="92"/>
      <c r="AH2583" s="92"/>
      <c r="AI2583" s="109">
        <f t="shared" si="376"/>
        <v>0</v>
      </c>
      <c r="AJ2583" s="83"/>
      <c r="AK2583" s="110">
        <f t="shared" si="377"/>
        <v>0</v>
      </c>
      <c r="AL2583" s="111"/>
      <c r="AM2583" s="92"/>
      <c r="AN2583" s="92"/>
      <c r="AO2583" s="92"/>
      <c r="AP2583" s="92"/>
      <c r="AQ2583" s="92"/>
      <c r="AR2583" s="92"/>
      <c r="AS2583" s="92">
        <v>1</v>
      </c>
      <c r="AT2583" s="92"/>
      <c r="AU2583" s="92"/>
      <c r="AV2583" s="109">
        <f t="shared" si="378"/>
        <v>1000</v>
      </c>
      <c r="AW2583" s="75"/>
      <c r="AX2583" s="110">
        <f t="shared" si="379"/>
        <v>37.037037037037038</v>
      </c>
      <c r="AY2583" s="111"/>
      <c r="AZ2583" s="93"/>
      <c r="BA2583" s="94" t="s">
        <v>131</v>
      </c>
      <c r="BB2583" s="71"/>
      <c r="BC2583" s="95"/>
      <c r="BD2583" s="41">
        <v>4</v>
      </c>
      <c r="BE2583" s="52">
        <v>47</v>
      </c>
      <c r="BF2583" s="103">
        <v>4711</v>
      </c>
      <c r="BG2583" s="280" t="s">
        <v>52</v>
      </c>
    </row>
    <row r="2584" spans="1:59" s="63" customFormat="1" ht="12.75" x14ac:dyDescent="0.2">
      <c r="A2584" s="196">
        <v>4</v>
      </c>
      <c r="B2584" s="197" t="s">
        <v>422</v>
      </c>
      <c r="C2584" s="208">
        <v>47</v>
      </c>
      <c r="D2584" s="209" t="s">
        <v>729</v>
      </c>
      <c r="E2584" s="212">
        <v>4711</v>
      </c>
      <c r="F2584" s="213" t="s">
        <v>903</v>
      </c>
      <c r="G2584" s="231" t="s">
        <v>729</v>
      </c>
      <c r="H2584" s="89"/>
      <c r="I2584" s="90" t="s">
        <v>912</v>
      </c>
      <c r="J2584" s="90" t="s">
        <v>913</v>
      </c>
      <c r="K2584" s="90" t="s">
        <v>124</v>
      </c>
      <c r="L2584" s="90"/>
      <c r="M2584" s="91"/>
      <c r="N2584" s="312">
        <v>1</v>
      </c>
      <c r="O2584" s="313">
        <f t="shared" si="380"/>
        <v>3.7037037037037035E-2</v>
      </c>
      <c r="P2584" s="104"/>
      <c r="Q2584" s="92"/>
      <c r="R2584" s="92"/>
      <c r="S2584" s="92"/>
      <c r="T2584" s="92"/>
      <c r="U2584" s="92"/>
      <c r="V2584" s="92">
        <v>1</v>
      </c>
      <c r="W2584" s="92"/>
      <c r="X2584" s="109">
        <f t="shared" si="374"/>
        <v>10000</v>
      </c>
      <c r="Y2584" s="83"/>
      <c r="Z2584" s="110">
        <f t="shared" si="375"/>
        <v>370.37037037037032</v>
      </c>
      <c r="AA2584" s="111"/>
      <c r="AB2584" s="92"/>
      <c r="AC2584" s="92"/>
      <c r="AD2584" s="92"/>
      <c r="AE2584" s="92"/>
      <c r="AF2584" s="92"/>
      <c r="AG2584" s="92"/>
      <c r="AH2584" s="92"/>
      <c r="AI2584" s="109">
        <f t="shared" si="376"/>
        <v>0</v>
      </c>
      <c r="AJ2584" s="83"/>
      <c r="AK2584" s="110">
        <f t="shared" si="377"/>
        <v>0</v>
      </c>
      <c r="AL2584" s="111"/>
      <c r="AM2584" s="92"/>
      <c r="AN2584" s="92"/>
      <c r="AO2584" s="92"/>
      <c r="AP2584" s="92">
        <v>1</v>
      </c>
      <c r="AQ2584" s="92"/>
      <c r="AR2584" s="92"/>
      <c r="AS2584" s="92"/>
      <c r="AT2584" s="92"/>
      <c r="AU2584" s="92"/>
      <c r="AV2584" s="109">
        <f t="shared" si="378"/>
        <v>100</v>
      </c>
      <c r="AW2584" s="75"/>
      <c r="AX2584" s="110">
        <f t="shared" si="379"/>
        <v>3.7037037037037033</v>
      </c>
      <c r="AY2584" s="111"/>
      <c r="AZ2584" s="93"/>
      <c r="BA2584" s="94" t="s">
        <v>131</v>
      </c>
      <c r="BB2584" s="71"/>
      <c r="BC2584" s="95"/>
      <c r="BD2584" s="41">
        <v>4</v>
      </c>
      <c r="BE2584" s="52">
        <v>47</v>
      </c>
      <c r="BF2584" s="103">
        <v>4711</v>
      </c>
      <c r="BG2584" s="280" t="s">
        <v>52</v>
      </c>
    </row>
    <row r="2585" spans="1:59" s="63" customFormat="1" ht="12.75" x14ac:dyDescent="0.2">
      <c r="A2585" s="196">
        <v>4</v>
      </c>
      <c r="B2585" s="197" t="s">
        <v>422</v>
      </c>
      <c r="C2585" s="208">
        <v>47</v>
      </c>
      <c r="D2585" s="209" t="s">
        <v>729</v>
      </c>
      <c r="E2585" s="212">
        <v>4711</v>
      </c>
      <c r="F2585" s="213" t="s">
        <v>903</v>
      </c>
      <c r="G2585" s="231" t="s">
        <v>729</v>
      </c>
      <c r="H2585" s="89"/>
      <c r="I2585" s="90" t="s">
        <v>451</v>
      </c>
      <c r="J2585" s="90"/>
      <c r="K2585" s="90" t="s">
        <v>129</v>
      </c>
      <c r="L2585" s="90" t="s">
        <v>448</v>
      </c>
      <c r="M2585" s="91"/>
      <c r="N2585" s="312">
        <v>1</v>
      </c>
      <c r="O2585" s="313">
        <f t="shared" si="380"/>
        <v>3.7037037037037035E-2</v>
      </c>
      <c r="P2585" s="104"/>
      <c r="Q2585" s="92"/>
      <c r="R2585" s="92"/>
      <c r="S2585" s="92"/>
      <c r="T2585" s="92"/>
      <c r="U2585" s="92"/>
      <c r="V2585" s="92"/>
      <c r="W2585" s="92">
        <v>1</v>
      </c>
      <c r="X2585" s="109">
        <f t="shared" si="374"/>
        <v>25000</v>
      </c>
      <c r="Y2585" s="83"/>
      <c r="Z2585" s="110">
        <f t="shared" si="375"/>
        <v>925.92592592592587</v>
      </c>
      <c r="AA2585" s="111"/>
      <c r="AB2585" s="92"/>
      <c r="AC2585" s="92"/>
      <c r="AD2585" s="92"/>
      <c r="AE2585" s="92"/>
      <c r="AF2585" s="92"/>
      <c r="AG2585" s="92"/>
      <c r="AH2585" s="92"/>
      <c r="AI2585" s="109">
        <f t="shared" si="376"/>
        <v>0</v>
      </c>
      <c r="AJ2585" s="83"/>
      <c r="AK2585" s="110">
        <f t="shared" si="377"/>
        <v>0</v>
      </c>
      <c r="AL2585" s="111"/>
      <c r="AM2585" s="92"/>
      <c r="AN2585" s="92"/>
      <c r="AO2585" s="92"/>
      <c r="AP2585" s="92">
        <v>1</v>
      </c>
      <c r="AQ2585" s="92"/>
      <c r="AR2585" s="92"/>
      <c r="AS2585" s="92"/>
      <c r="AT2585" s="92"/>
      <c r="AU2585" s="92"/>
      <c r="AV2585" s="109">
        <f t="shared" si="378"/>
        <v>100</v>
      </c>
      <c r="AW2585" s="75"/>
      <c r="AX2585" s="110">
        <f t="shared" si="379"/>
        <v>3.7037037037037033</v>
      </c>
      <c r="AY2585" s="111"/>
      <c r="AZ2585" s="93"/>
      <c r="BA2585" s="94" t="s">
        <v>131</v>
      </c>
      <c r="BB2585" s="71"/>
      <c r="BC2585" s="95"/>
      <c r="BD2585" s="41">
        <v>4</v>
      </c>
      <c r="BE2585" s="52">
        <v>47</v>
      </c>
      <c r="BF2585" s="103">
        <v>4711</v>
      </c>
      <c r="BG2585" s="280" t="s">
        <v>52</v>
      </c>
    </row>
    <row r="2586" spans="1:59" s="63" customFormat="1" ht="12.75" x14ac:dyDescent="0.2">
      <c r="A2586" s="196">
        <v>4</v>
      </c>
      <c r="B2586" s="197" t="s">
        <v>422</v>
      </c>
      <c r="C2586" s="208">
        <v>47</v>
      </c>
      <c r="D2586" s="209" t="s">
        <v>729</v>
      </c>
      <c r="E2586" s="212">
        <v>4711</v>
      </c>
      <c r="F2586" s="213" t="s">
        <v>903</v>
      </c>
      <c r="G2586" s="231" t="s">
        <v>729</v>
      </c>
      <c r="H2586" s="89"/>
      <c r="I2586" s="90" t="s">
        <v>914</v>
      </c>
      <c r="J2586" s="90"/>
      <c r="K2586" s="90" t="s">
        <v>64</v>
      </c>
      <c r="L2586" s="90" t="s">
        <v>76</v>
      </c>
      <c r="M2586" s="91"/>
      <c r="N2586" s="312">
        <v>1</v>
      </c>
      <c r="O2586" s="313">
        <f t="shared" si="380"/>
        <v>3.7037037037037035E-2</v>
      </c>
      <c r="P2586" s="104">
        <v>1</v>
      </c>
      <c r="Q2586" s="92"/>
      <c r="R2586" s="92"/>
      <c r="S2586" s="92"/>
      <c r="T2586" s="92"/>
      <c r="U2586" s="92"/>
      <c r="V2586" s="92"/>
      <c r="W2586" s="92"/>
      <c r="X2586" s="109">
        <f t="shared" si="374"/>
        <v>100</v>
      </c>
      <c r="Y2586" s="83"/>
      <c r="Z2586" s="110">
        <f t="shared" si="375"/>
        <v>3.7037037037037033</v>
      </c>
      <c r="AA2586" s="111"/>
      <c r="AB2586" s="92"/>
      <c r="AC2586" s="92"/>
      <c r="AD2586" s="92"/>
      <c r="AE2586" s="92"/>
      <c r="AF2586" s="92"/>
      <c r="AG2586" s="92"/>
      <c r="AH2586" s="92"/>
      <c r="AI2586" s="109">
        <f t="shared" si="376"/>
        <v>0</v>
      </c>
      <c r="AJ2586" s="83"/>
      <c r="AK2586" s="110">
        <f t="shared" si="377"/>
        <v>0</v>
      </c>
      <c r="AL2586" s="111"/>
      <c r="AM2586" s="92"/>
      <c r="AN2586" s="92"/>
      <c r="AO2586" s="92"/>
      <c r="AP2586" s="92"/>
      <c r="AQ2586" s="92"/>
      <c r="AR2586" s="92">
        <v>1</v>
      </c>
      <c r="AS2586" s="92"/>
      <c r="AT2586" s="92"/>
      <c r="AU2586" s="92"/>
      <c r="AV2586" s="109">
        <f t="shared" si="378"/>
        <v>500</v>
      </c>
      <c r="AW2586" s="75"/>
      <c r="AX2586" s="110">
        <f t="shared" si="379"/>
        <v>18.518518518518519</v>
      </c>
      <c r="AY2586" s="111"/>
      <c r="AZ2586" s="93"/>
      <c r="BA2586" s="94" t="s">
        <v>131</v>
      </c>
      <c r="BB2586" s="71"/>
      <c r="BC2586" s="95"/>
      <c r="BD2586" s="41">
        <v>4</v>
      </c>
      <c r="BE2586" s="52">
        <v>47</v>
      </c>
      <c r="BF2586" s="103">
        <v>4711</v>
      </c>
      <c r="BG2586" s="280" t="s">
        <v>52</v>
      </c>
    </row>
    <row r="2587" spans="1:59" s="63" customFormat="1" ht="12.75" x14ac:dyDescent="0.2">
      <c r="A2587" s="196">
        <v>4</v>
      </c>
      <c r="B2587" s="197" t="s">
        <v>422</v>
      </c>
      <c r="C2587" s="208">
        <v>47</v>
      </c>
      <c r="D2587" s="209" t="s">
        <v>729</v>
      </c>
      <c r="E2587" s="212">
        <v>4711</v>
      </c>
      <c r="F2587" s="213" t="s">
        <v>903</v>
      </c>
      <c r="G2587" s="231" t="s">
        <v>729</v>
      </c>
      <c r="H2587" s="89"/>
      <c r="I2587" s="90" t="s">
        <v>915</v>
      </c>
      <c r="J2587" s="90"/>
      <c r="K2587" s="90" t="s">
        <v>64</v>
      </c>
      <c r="L2587" s="90" t="s">
        <v>232</v>
      </c>
      <c r="M2587" s="91"/>
      <c r="N2587" s="312">
        <v>1</v>
      </c>
      <c r="O2587" s="313">
        <f t="shared" si="380"/>
        <v>3.7037037037037035E-2</v>
      </c>
      <c r="P2587" s="104">
        <v>1</v>
      </c>
      <c r="Q2587" s="92"/>
      <c r="R2587" s="92"/>
      <c r="S2587" s="92"/>
      <c r="T2587" s="92"/>
      <c r="U2587" s="92"/>
      <c r="V2587" s="92"/>
      <c r="W2587" s="92"/>
      <c r="X2587" s="109">
        <f t="shared" si="374"/>
        <v>100</v>
      </c>
      <c r="Y2587" s="83"/>
      <c r="Z2587" s="110">
        <f t="shared" si="375"/>
        <v>3.7037037037037033</v>
      </c>
      <c r="AA2587" s="111"/>
      <c r="AB2587" s="92"/>
      <c r="AC2587" s="92"/>
      <c r="AD2587" s="92"/>
      <c r="AE2587" s="92"/>
      <c r="AF2587" s="92"/>
      <c r="AG2587" s="92"/>
      <c r="AH2587" s="92"/>
      <c r="AI2587" s="109">
        <f t="shared" si="376"/>
        <v>0</v>
      </c>
      <c r="AJ2587" s="83"/>
      <c r="AK2587" s="110">
        <f t="shared" si="377"/>
        <v>0</v>
      </c>
      <c r="AL2587" s="111"/>
      <c r="AM2587" s="92"/>
      <c r="AN2587" s="92"/>
      <c r="AO2587" s="92"/>
      <c r="AP2587" s="92"/>
      <c r="AQ2587" s="92"/>
      <c r="AR2587" s="92"/>
      <c r="AS2587" s="92">
        <v>1</v>
      </c>
      <c r="AT2587" s="92"/>
      <c r="AU2587" s="92"/>
      <c r="AV2587" s="109">
        <f t="shared" si="378"/>
        <v>1000</v>
      </c>
      <c r="AW2587" s="75"/>
      <c r="AX2587" s="110">
        <f t="shared" si="379"/>
        <v>37.037037037037038</v>
      </c>
      <c r="AY2587" s="111"/>
      <c r="AZ2587" s="93"/>
      <c r="BA2587" s="94" t="s">
        <v>131</v>
      </c>
      <c r="BB2587" s="71"/>
      <c r="BC2587" s="95"/>
      <c r="BD2587" s="41">
        <v>4</v>
      </c>
      <c r="BE2587" s="52">
        <v>47</v>
      </c>
      <c r="BF2587" s="103">
        <v>4711</v>
      </c>
      <c r="BG2587" s="280" t="s">
        <v>52</v>
      </c>
    </row>
    <row r="2588" spans="1:59" s="63" customFormat="1" ht="12.75" x14ac:dyDescent="0.2">
      <c r="A2588" s="196">
        <v>4</v>
      </c>
      <c r="B2588" s="197" t="s">
        <v>422</v>
      </c>
      <c r="C2588" s="208">
        <v>47</v>
      </c>
      <c r="D2588" s="209" t="s">
        <v>729</v>
      </c>
      <c r="E2588" s="212">
        <v>4711</v>
      </c>
      <c r="F2588" s="213" t="s">
        <v>903</v>
      </c>
      <c r="G2588" s="231" t="s">
        <v>729</v>
      </c>
      <c r="H2588" s="89"/>
      <c r="I2588" s="90" t="s">
        <v>916</v>
      </c>
      <c r="J2588" s="90"/>
      <c r="K2588" s="90" t="s">
        <v>64</v>
      </c>
      <c r="L2588" s="90" t="s">
        <v>119</v>
      </c>
      <c r="M2588" s="91"/>
      <c r="N2588" s="312">
        <v>1</v>
      </c>
      <c r="O2588" s="313">
        <f t="shared" si="380"/>
        <v>3.7037037037037035E-2</v>
      </c>
      <c r="P2588" s="104"/>
      <c r="Q2588" s="92"/>
      <c r="R2588" s="92"/>
      <c r="S2588" s="92"/>
      <c r="T2588" s="92"/>
      <c r="U2588" s="92"/>
      <c r="V2588" s="92"/>
      <c r="W2588" s="92"/>
      <c r="X2588" s="109">
        <f t="shared" si="374"/>
        <v>0</v>
      </c>
      <c r="Y2588" s="83"/>
      <c r="Z2588" s="110">
        <f t="shared" si="375"/>
        <v>0</v>
      </c>
      <c r="AA2588" s="111"/>
      <c r="AB2588" s="92"/>
      <c r="AC2588" s="92"/>
      <c r="AD2588" s="92"/>
      <c r="AE2588" s="92"/>
      <c r="AF2588" s="92"/>
      <c r="AG2588" s="92"/>
      <c r="AH2588" s="92"/>
      <c r="AI2588" s="109">
        <f t="shared" si="376"/>
        <v>0</v>
      </c>
      <c r="AJ2588" s="83"/>
      <c r="AK2588" s="110">
        <f t="shared" si="377"/>
        <v>0</v>
      </c>
      <c r="AL2588" s="111"/>
      <c r="AM2588" s="92"/>
      <c r="AN2588" s="92"/>
      <c r="AO2588" s="92"/>
      <c r="AP2588" s="92"/>
      <c r="AQ2588" s="92"/>
      <c r="AR2588" s="92"/>
      <c r="AS2588" s="92">
        <v>1</v>
      </c>
      <c r="AT2588" s="92"/>
      <c r="AU2588" s="92"/>
      <c r="AV2588" s="109">
        <f t="shared" si="378"/>
        <v>1000</v>
      </c>
      <c r="AW2588" s="75"/>
      <c r="AX2588" s="110">
        <f t="shared" si="379"/>
        <v>37.037037037037038</v>
      </c>
      <c r="AY2588" s="111"/>
      <c r="AZ2588" s="93"/>
      <c r="BA2588" s="94" t="s">
        <v>131</v>
      </c>
      <c r="BB2588" s="71"/>
      <c r="BC2588" s="95"/>
      <c r="BD2588" s="41">
        <v>4</v>
      </c>
      <c r="BE2588" s="52">
        <v>47</v>
      </c>
      <c r="BF2588" s="103">
        <v>4711</v>
      </c>
      <c r="BG2588" s="280" t="s">
        <v>52</v>
      </c>
    </row>
    <row r="2589" spans="1:59" s="63" customFormat="1" ht="12.75" x14ac:dyDescent="0.2">
      <c r="A2589" s="196">
        <v>4</v>
      </c>
      <c r="B2589" s="197" t="s">
        <v>422</v>
      </c>
      <c r="C2589" s="208">
        <v>47</v>
      </c>
      <c r="D2589" s="209" t="s">
        <v>729</v>
      </c>
      <c r="E2589" s="212">
        <v>4711</v>
      </c>
      <c r="F2589" s="213" t="s">
        <v>903</v>
      </c>
      <c r="G2589" s="231" t="s">
        <v>729</v>
      </c>
      <c r="H2589" s="89"/>
      <c r="I2589" s="90" t="s">
        <v>917</v>
      </c>
      <c r="J2589" s="90"/>
      <c r="K2589" s="90" t="s">
        <v>64</v>
      </c>
      <c r="L2589" s="90" t="s">
        <v>918</v>
      </c>
      <c r="M2589" s="91"/>
      <c r="N2589" s="312">
        <v>1</v>
      </c>
      <c r="O2589" s="313">
        <f t="shared" si="380"/>
        <v>3.7037037037037035E-2</v>
      </c>
      <c r="P2589" s="104"/>
      <c r="Q2589" s="92"/>
      <c r="R2589" s="92"/>
      <c r="S2589" s="92"/>
      <c r="T2589" s="92"/>
      <c r="U2589" s="92"/>
      <c r="V2589" s="92"/>
      <c r="W2589" s="92"/>
      <c r="X2589" s="109">
        <f t="shared" si="374"/>
        <v>0</v>
      </c>
      <c r="Y2589" s="83"/>
      <c r="Z2589" s="110">
        <f t="shared" si="375"/>
        <v>0</v>
      </c>
      <c r="AA2589" s="111"/>
      <c r="AB2589" s="92"/>
      <c r="AC2589" s="92"/>
      <c r="AD2589" s="92"/>
      <c r="AE2589" s="92"/>
      <c r="AF2589" s="92"/>
      <c r="AG2589" s="92"/>
      <c r="AH2589" s="92"/>
      <c r="AI2589" s="109">
        <f t="shared" si="376"/>
        <v>0</v>
      </c>
      <c r="AJ2589" s="83"/>
      <c r="AK2589" s="110">
        <f t="shared" si="377"/>
        <v>0</v>
      </c>
      <c r="AL2589" s="111"/>
      <c r="AM2589" s="92"/>
      <c r="AN2589" s="92"/>
      <c r="AO2589" s="92"/>
      <c r="AP2589" s="92"/>
      <c r="AQ2589" s="92">
        <v>1</v>
      </c>
      <c r="AR2589" s="92"/>
      <c r="AS2589" s="92"/>
      <c r="AT2589" s="92"/>
      <c r="AU2589" s="92"/>
      <c r="AV2589" s="109">
        <f t="shared" si="378"/>
        <v>250</v>
      </c>
      <c r="AW2589" s="75"/>
      <c r="AX2589" s="110">
        <f t="shared" si="379"/>
        <v>9.2592592592592595</v>
      </c>
      <c r="AY2589" s="111"/>
      <c r="AZ2589" s="93"/>
      <c r="BA2589" s="94" t="s">
        <v>131</v>
      </c>
      <c r="BB2589" s="71"/>
      <c r="BC2589" s="95"/>
      <c r="BD2589" s="41">
        <v>4</v>
      </c>
      <c r="BE2589" s="52">
        <v>47</v>
      </c>
      <c r="BF2589" s="103">
        <v>4711</v>
      </c>
      <c r="BG2589" s="280" t="s">
        <v>52</v>
      </c>
    </row>
    <row r="2590" spans="1:59" s="63" customFormat="1" ht="12.75" x14ac:dyDescent="0.2">
      <c r="A2590" s="196">
        <v>4</v>
      </c>
      <c r="B2590" s="197" t="s">
        <v>422</v>
      </c>
      <c r="C2590" s="208">
        <v>47</v>
      </c>
      <c r="D2590" s="209" t="s">
        <v>729</v>
      </c>
      <c r="E2590" s="212">
        <v>4711</v>
      </c>
      <c r="F2590" s="213" t="s">
        <v>903</v>
      </c>
      <c r="G2590" s="231" t="s">
        <v>729</v>
      </c>
      <c r="H2590" s="89"/>
      <c r="I2590" s="90" t="s">
        <v>919</v>
      </c>
      <c r="J2590" s="90"/>
      <c r="K2590" s="90" t="s">
        <v>64</v>
      </c>
      <c r="L2590" s="90" t="s">
        <v>920</v>
      </c>
      <c r="M2590" s="91"/>
      <c r="N2590" s="312">
        <v>1</v>
      </c>
      <c r="O2590" s="313">
        <f t="shared" si="380"/>
        <v>3.7037037037037035E-2</v>
      </c>
      <c r="P2590" s="104"/>
      <c r="Q2590" s="92"/>
      <c r="R2590" s="92"/>
      <c r="S2590" s="92"/>
      <c r="T2590" s="92"/>
      <c r="U2590" s="92"/>
      <c r="V2590" s="92"/>
      <c r="W2590" s="92"/>
      <c r="X2590" s="109">
        <f t="shared" si="374"/>
        <v>0</v>
      </c>
      <c r="Y2590" s="83"/>
      <c r="Z2590" s="110">
        <f t="shared" si="375"/>
        <v>0</v>
      </c>
      <c r="AA2590" s="111"/>
      <c r="AB2590" s="92"/>
      <c r="AC2590" s="92"/>
      <c r="AD2590" s="92"/>
      <c r="AE2590" s="92"/>
      <c r="AF2590" s="92"/>
      <c r="AG2590" s="92"/>
      <c r="AH2590" s="92"/>
      <c r="AI2590" s="109">
        <f t="shared" si="376"/>
        <v>0</v>
      </c>
      <c r="AJ2590" s="83"/>
      <c r="AK2590" s="110">
        <f t="shared" si="377"/>
        <v>0</v>
      </c>
      <c r="AL2590" s="111"/>
      <c r="AM2590" s="92"/>
      <c r="AN2590" s="92"/>
      <c r="AO2590" s="92"/>
      <c r="AP2590" s="92">
        <v>1</v>
      </c>
      <c r="AQ2590" s="92"/>
      <c r="AR2590" s="92"/>
      <c r="AS2590" s="92"/>
      <c r="AT2590" s="92"/>
      <c r="AU2590" s="92"/>
      <c r="AV2590" s="109">
        <f t="shared" si="378"/>
        <v>100</v>
      </c>
      <c r="AW2590" s="75"/>
      <c r="AX2590" s="110">
        <f t="shared" si="379"/>
        <v>3.7037037037037033</v>
      </c>
      <c r="AY2590" s="111"/>
      <c r="AZ2590" s="93"/>
      <c r="BA2590" s="94" t="s">
        <v>131</v>
      </c>
      <c r="BB2590" s="71"/>
      <c r="BC2590" s="95"/>
      <c r="BD2590" s="41">
        <v>4</v>
      </c>
      <c r="BE2590" s="52">
        <v>47</v>
      </c>
      <c r="BF2590" s="103">
        <v>4711</v>
      </c>
      <c r="BG2590" s="280" t="s">
        <v>52</v>
      </c>
    </row>
    <row r="2591" spans="1:59" s="63" customFormat="1" ht="12.75" x14ac:dyDescent="0.2">
      <c r="A2591" s="196">
        <v>4</v>
      </c>
      <c r="B2591" s="197" t="s">
        <v>422</v>
      </c>
      <c r="C2591" s="208">
        <v>47</v>
      </c>
      <c r="D2591" s="209" t="s">
        <v>729</v>
      </c>
      <c r="E2591" s="212">
        <v>4711</v>
      </c>
      <c r="F2591" s="213" t="s">
        <v>903</v>
      </c>
      <c r="G2591" s="231" t="s">
        <v>729</v>
      </c>
      <c r="H2591" s="89"/>
      <c r="I2591" s="90" t="s">
        <v>921</v>
      </c>
      <c r="J2591" s="90"/>
      <c r="K2591" s="90" t="s">
        <v>73</v>
      </c>
      <c r="L2591" s="90" t="s">
        <v>69</v>
      </c>
      <c r="M2591" s="91"/>
      <c r="N2591" s="312">
        <v>1</v>
      </c>
      <c r="O2591" s="313">
        <f t="shared" si="380"/>
        <v>3.7037037037037035E-2</v>
      </c>
      <c r="P2591" s="104"/>
      <c r="Q2591" s="92"/>
      <c r="R2591" s="92"/>
      <c r="S2591" s="92"/>
      <c r="T2591" s="92"/>
      <c r="U2591" s="92"/>
      <c r="V2591" s="92"/>
      <c r="W2591" s="92">
        <v>1</v>
      </c>
      <c r="X2591" s="109">
        <f t="shared" si="374"/>
        <v>25000</v>
      </c>
      <c r="Y2591" s="83"/>
      <c r="Z2591" s="110">
        <f t="shared" si="375"/>
        <v>925.92592592592587</v>
      </c>
      <c r="AA2591" s="111"/>
      <c r="AB2591" s="92"/>
      <c r="AC2591" s="92"/>
      <c r="AD2591" s="92"/>
      <c r="AE2591" s="92"/>
      <c r="AF2591" s="92"/>
      <c r="AG2591" s="92"/>
      <c r="AH2591" s="92"/>
      <c r="AI2591" s="109">
        <f t="shared" si="376"/>
        <v>0</v>
      </c>
      <c r="AJ2591" s="83"/>
      <c r="AK2591" s="110">
        <f t="shared" si="377"/>
        <v>0</v>
      </c>
      <c r="AL2591" s="111"/>
      <c r="AM2591" s="92"/>
      <c r="AN2591" s="92"/>
      <c r="AO2591" s="92"/>
      <c r="AP2591" s="92">
        <v>1</v>
      </c>
      <c r="AQ2591" s="92"/>
      <c r="AR2591" s="92"/>
      <c r="AS2591" s="92"/>
      <c r="AT2591" s="92"/>
      <c r="AU2591" s="92"/>
      <c r="AV2591" s="109">
        <f t="shared" si="378"/>
        <v>100</v>
      </c>
      <c r="AW2591" s="75"/>
      <c r="AX2591" s="110">
        <f t="shared" si="379"/>
        <v>3.7037037037037033</v>
      </c>
      <c r="AY2591" s="111"/>
      <c r="AZ2591" s="93"/>
      <c r="BA2591" s="94" t="s">
        <v>131</v>
      </c>
      <c r="BB2591" s="71"/>
      <c r="BC2591" s="95"/>
      <c r="BD2591" s="41">
        <v>4</v>
      </c>
      <c r="BE2591" s="52">
        <v>47</v>
      </c>
      <c r="BF2591" s="103">
        <v>4711</v>
      </c>
      <c r="BG2591" s="280" t="s">
        <v>52</v>
      </c>
    </row>
    <row r="2592" spans="1:59" s="63" customFormat="1" ht="12.75" x14ac:dyDescent="0.2">
      <c r="A2592" s="196">
        <v>4</v>
      </c>
      <c r="B2592" s="197" t="s">
        <v>422</v>
      </c>
      <c r="C2592" s="208">
        <v>47</v>
      </c>
      <c r="D2592" s="209" t="s">
        <v>729</v>
      </c>
      <c r="E2592" s="212">
        <v>4711</v>
      </c>
      <c r="F2592" s="213" t="s">
        <v>903</v>
      </c>
      <c r="G2592" s="231" t="s">
        <v>729</v>
      </c>
      <c r="H2592" s="89"/>
      <c r="I2592" s="90" t="s">
        <v>798</v>
      </c>
      <c r="J2592" s="90"/>
      <c r="K2592" s="90" t="s">
        <v>64</v>
      </c>
      <c r="L2592" s="90" t="s">
        <v>195</v>
      </c>
      <c r="M2592" s="91"/>
      <c r="N2592" s="312">
        <v>1</v>
      </c>
      <c r="O2592" s="313">
        <f t="shared" si="380"/>
        <v>3.7037037037037035E-2</v>
      </c>
      <c r="P2592" s="104"/>
      <c r="Q2592" s="92"/>
      <c r="R2592" s="92"/>
      <c r="S2592" s="92"/>
      <c r="T2592" s="92"/>
      <c r="U2592" s="92"/>
      <c r="V2592" s="92"/>
      <c r="W2592" s="92"/>
      <c r="X2592" s="109">
        <f t="shared" si="374"/>
        <v>0</v>
      </c>
      <c r="Y2592" s="83"/>
      <c r="Z2592" s="110">
        <f t="shared" si="375"/>
        <v>0</v>
      </c>
      <c r="AA2592" s="111"/>
      <c r="AB2592" s="92"/>
      <c r="AC2592" s="92"/>
      <c r="AD2592" s="92"/>
      <c r="AE2592" s="92"/>
      <c r="AF2592" s="92"/>
      <c r="AG2592" s="92"/>
      <c r="AH2592" s="92"/>
      <c r="AI2592" s="109">
        <f t="shared" si="376"/>
        <v>0</v>
      </c>
      <c r="AJ2592" s="83"/>
      <c r="AK2592" s="110">
        <f t="shared" si="377"/>
        <v>0</v>
      </c>
      <c r="AL2592" s="111"/>
      <c r="AM2592" s="92"/>
      <c r="AN2592" s="92"/>
      <c r="AO2592" s="92"/>
      <c r="AP2592" s="92"/>
      <c r="AQ2592" s="92">
        <v>1</v>
      </c>
      <c r="AR2592" s="92"/>
      <c r="AS2592" s="92"/>
      <c r="AT2592" s="92"/>
      <c r="AU2592" s="92"/>
      <c r="AV2592" s="109">
        <f t="shared" si="378"/>
        <v>250</v>
      </c>
      <c r="AW2592" s="75"/>
      <c r="AX2592" s="110">
        <f t="shared" si="379"/>
        <v>9.2592592592592595</v>
      </c>
      <c r="AY2592" s="111"/>
      <c r="AZ2592" s="93"/>
      <c r="BA2592" s="94" t="s">
        <v>131</v>
      </c>
      <c r="BB2592" s="71"/>
      <c r="BC2592" s="95"/>
      <c r="BD2592" s="41">
        <v>4</v>
      </c>
      <c r="BE2592" s="52">
        <v>47</v>
      </c>
      <c r="BF2592" s="103">
        <v>4711</v>
      </c>
      <c r="BG2592" s="280" t="s">
        <v>52</v>
      </c>
    </row>
    <row r="2593" spans="1:59" s="63" customFormat="1" ht="12.75" x14ac:dyDescent="0.2">
      <c r="A2593" s="196">
        <v>4</v>
      </c>
      <c r="B2593" s="197" t="s">
        <v>422</v>
      </c>
      <c r="C2593" s="208">
        <v>47</v>
      </c>
      <c r="D2593" s="209" t="s">
        <v>729</v>
      </c>
      <c r="E2593" s="212">
        <v>4711</v>
      </c>
      <c r="F2593" s="213" t="s">
        <v>903</v>
      </c>
      <c r="G2593" s="231" t="s">
        <v>729</v>
      </c>
      <c r="H2593" s="89"/>
      <c r="I2593" s="90" t="s">
        <v>922</v>
      </c>
      <c r="J2593" s="90"/>
      <c r="K2593" s="90" t="s">
        <v>64</v>
      </c>
      <c r="L2593" s="90" t="s">
        <v>119</v>
      </c>
      <c r="M2593" s="91"/>
      <c r="N2593" s="312">
        <v>1</v>
      </c>
      <c r="O2593" s="313">
        <f t="shared" si="380"/>
        <v>3.7037037037037035E-2</v>
      </c>
      <c r="P2593" s="104"/>
      <c r="Q2593" s="92"/>
      <c r="R2593" s="92"/>
      <c r="S2593" s="92"/>
      <c r="T2593" s="92"/>
      <c r="U2593" s="92"/>
      <c r="V2593" s="92"/>
      <c r="W2593" s="92"/>
      <c r="X2593" s="109">
        <f t="shared" si="374"/>
        <v>0</v>
      </c>
      <c r="Y2593" s="83"/>
      <c r="Z2593" s="110">
        <f t="shared" si="375"/>
        <v>0</v>
      </c>
      <c r="AA2593" s="111"/>
      <c r="AB2593" s="92"/>
      <c r="AC2593" s="92"/>
      <c r="AD2593" s="92"/>
      <c r="AE2593" s="92"/>
      <c r="AF2593" s="92"/>
      <c r="AG2593" s="92"/>
      <c r="AH2593" s="92"/>
      <c r="AI2593" s="109">
        <f t="shared" si="376"/>
        <v>0</v>
      </c>
      <c r="AJ2593" s="83"/>
      <c r="AK2593" s="110">
        <f t="shared" si="377"/>
        <v>0</v>
      </c>
      <c r="AL2593" s="111"/>
      <c r="AM2593" s="92"/>
      <c r="AN2593" s="92"/>
      <c r="AO2593" s="92"/>
      <c r="AP2593" s="92"/>
      <c r="AQ2593" s="92"/>
      <c r="AR2593" s="92"/>
      <c r="AS2593" s="92">
        <v>1</v>
      </c>
      <c r="AT2593" s="92"/>
      <c r="AU2593" s="92"/>
      <c r="AV2593" s="109">
        <f t="shared" si="378"/>
        <v>1000</v>
      </c>
      <c r="AW2593" s="75"/>
      <c r="AX2593" s="110">
        <f t="shared" si="379"/>
        <v>37.037037037037038</v>
      </c>
      <c r="AY2593" s="111"/>
      <c r="AZ2593" s="93"/>
      <c r="BA2593" s="94" t="s">
        <v>131</v>
      </c>
      <c r="BB2593" s="71"/>
      <c r="BC2593" s="95"/>
      <c r="BD2593" s="41">
        <v>4</v>
      </c>
      <c r="BE2593" s="52">
        <v>47</v>
      </c>
      <c r="BF2593" s="103">
        <v>4711</v>
      </c>
      <c r="BG2593" s="280" t="s">
        <v>52</v>
      </c>
    </row>
    <row r="2594" spans="1:59" s="63" customFormat="1" ht="12.75" x14ac:dyDescent="0.2">
      <c r="A2594" s="196">
        <v>4</v>
      </c>
      <c r="B2594" s="197" t="s">
        <v>422</v>
      </c>
      <c r="C2594" s="208">
        <v>47</v>
      </c>
      <c r="D2594" s="209" t="s">
        <v>729</v>
      </c>
      <c r="E2594" s="212">
        <v>4711</v>
      </c>
      <c r="F2594" s="213" t="s">
        <v>903</v>
      </c>
      <c r="G2594" s="231" t="s">
        <v>729</v>
      </c>
      <c r="H2594" s="89"/>
      <c r="I2594" s="90" t="s">
        <v>923</v>
      </c>
      <c r="J2594" s="90"/>
      <c r="K2594" s="90" t="s">
        <v>73</v>
      </c>
      <c r="L2594" s="90" t="s">
        <v>69</v>
      </c>
      <c r="M2594" s="91"/>
      <c r="N2594" s="312">
        <v>1</v>
      </c>
      <c r="O2594" s="313">
        <f t="shared" si="380"/>
        <v>3.7037037037037035E-2</v>
      </c>
      <c r="P2594" s="104"/>
      <c r="Q2594" s="92"/>
      <c r="R2594" s="92"/>
      <c r="S2594" s="92"/>
      <c r="T2594" s="92"/>
      <c r="U2594" s="92"/>
      <c r="V2594" s="92"/>
      <c r="W2594" s="92">
        <v>1</v>
      </c>
      <c r="X2594" s="109">
        <f t="shared" si="374"/>
        <v>25000</v>
      </c>
      <c r="Y2594" s="83"/>
      <c r="Z2594" s="110">
        <f t="shared" si="375"/>
        <v>925.92592592592587</v>
      </c>
      <c r="AA2594" s="111"/>
      <c r="AB2594" s="92"/>
      <c r="AC2594" s="92"/>
      <c r="AD2594" s="92"/>
      <c r="AE2594" s="92"/>
      <c r="AF2594" s="92"/>
      <c r="AG2594" s="92"/>
      <c r="AH2594" s="92"/>
      <c r="AI2594" s="109">
        <f t="shared" si="376"/>
        <v>0</v>
      </c>
      <c r="AJ2594" s="83"/>
      <c r="AK2594" s="110">
        <f t="shared" si="377"/>
        <v>0</v>
      </c>
      <c r="AL2594" s="111"/>
      <c r="AM2594" s="92"/>
      <c r="AN2594" s="92"/>
      <c r="AO2594" s="92"/>
      <c r="AP2594" s="92">
        <v>1</v>
      </c>
      <c r="AQ2594" s="92"/>
      <c r="AR2594" s="92"/>
      <c r="AS2594" s="92"/>
      <c r="AT2594" s="92"/>
      <c r="AU2594" s="92"/>
      <c r="AV2594" s="109">
        <f t="shared" si="378"/>
        <v>100</v>
      </c>
      <c r="AW2594" s="75"/>
      <c r="AX2594" s="110">
        <f t="shared" si="379"/>
        <v>3.7037037037037033</v>
      </c>
      <c r="AY2594" s="111"/>
      <c r="AZ2594" s="93"/>
      <c r="BA2594" s="94" t="s">
        <v>131</v>
      </c>
      <c r="BB2594" s="71"/>
      <c r="BC2594" s="95"/>
      <c r="BD2594" s="41">
        <v>4</v>
      </c>
      <c r="BE2594" s="52">
        <v>47</v>
      </c>
      <c r="BF2594" s="103">
        <v>4711</v>
      </c>
      <c r="BG2594" s="280" t="s">
        <v>52</v>
      </c>
    </row>
    <row r="2595" spans="1:59" s="63" customFormat="1" ht="12.75" x14ac:dyDescent="0.2">
      <c r="A2595" s="196">
        <v>4</v>
      </c>
      <c r="B2595" s="197" t="s">
        <v>422</v>
      </c>
      <c r="C2595" s="208">
        <v>47</v>
      </c>
      <c r="D2595" s="209" t="s">
        <v>729</v>
      </c>
      <c r="E2595" s="212">
        <v>4711</v>
      </c>
      <c r="F2595" s="213" t="s">
        <v>903</v>
      </c>
      <c r="G2595" s="231" t="s">
        <v>729</v>
      </c>
      <c r="H2595" s="89"/>
      <c r="I2595" s="90" t="s">
        <v>924</v>
      </c>
      <c r="J2595" s="90"/>
      <c r="K2595" s="90" t="s">
        <v>64</v>
      </c>
      <c r="L2595" s="90" t="s">
        <v>925</v>
      </c>
      <c r="M2595" s="91"/>
      <c r="N2595" s="312">
        <v>1</v>
      </c>
      <c r="O2595" s="313">
        <f t="shared" si="380"/>
        <v>3.7037037037037035E-2</v>
      </c>
      <c r="P2595" s="104"/>
      <c r="Q2595" s="92"/>
      <c r="R2595" s="92"/>
      <c r="S2595" s="92"/>
      <c r="T2595" s="92"/>
      <c r="U2595" s="92"/>
      <c r="V2595" s="92"/>
      <c r="W2595" s="92"/>
      <c r="X2595" s="109">
        <f t="shared" si="374"/>
        <v>0</v>
      </c>
      <c r="Y2595" s="83"/>
      <c r="Z2595" s="110">
        <f t="shared" si="375"/>
        <v>0</v>
      </c>
      <c r="AA2595" s="111"/>
      <c r="AB2595" s="92"/>
      <c r="AC2595" s="92"/>
      <c r="AD2595" s="92"/>
      <c r="AE2595" s="92"/>
      <c r="AF2595" s="92"/>
      <c r="AG2595" s="92"/>
      <c r="AH2595" s="92"/>
      <c r="AI2595" s="109">
        <f t="shared" si="376"/>
        <v>0</v>
      </c>
      <c r="AJ2595" s="83"/>
      <c r="AK2595" s="110">
        <f t="shared" si="377"/>
        <v>0</v>
      </c>
      <c r="AL2595" s="111"/>
      <c r="AM2595" s="92">
        <v>1</v>
      </c>
      <c r="AN2595" s="92"/>
      <c r="AO2595" s="92"/>
      <c r="AP2595" s="92"/>
      <c r="AQ2595" s="92"/>
      <c r="AR2595" s="92"/>
      <c r="AS2595" s="92"/>
      <c r="AT2595" s="92"/>
      <c r="AU2595" s="92"/>
      <c r="AV2595" s="109">
        <f t="shared" si="378"/>
        <v>10</v>
      </c>
      <c r="AW2595" s="75"/>
      <c r="AX2595" s="110">
        <f t="shared" si="379"/>
        <v>0.37037037037037035</v>
      </c>
      <c r="AY2595" s="111"/>
      <c r="AZ2595" s="93"/>
      <c r="BA2595" s="94" t="s">
        <v>131</v>
      </c>
      <c r="BB2595" s="71"/>
      <c r="BC2595" s="95"/>
      <c r="BD2595" s="41">
        <v>4</v>
      </c>
      <c r="BE2595" s="52">
        <v>47</v>
      </c>
      <c r="BF2595" s="103">
        <v>4711</v>
      </c>
      <c r="BG2595" s="280" t="s">
        <v>52</v>
      </c>
    </row>
    <row r="2596" spans="1:59" s="63" customFormat="1" ht="12.75" x14ac:dyDescent="0.2">
      <c r="A2596" s="196">
        <v>4</v>
      </c>
      <c r="B2596" s="197" t="s">
        <v>422</v>
      </c>
      <c r="C2596" s="208">
        <v>47</v>
      </c>
      <c r="D2596" s="209" t="s">
        <v>729</v>
      </c>
      <c r="E2596" s="212">
        <v>4711</v>
      </c>
      <c r="F2596" s="213" t="s">
        <v>903</v>
      </c>
      <c r="G2596" s="231" t="s">
        <v>729</v>
      </c>
      <c r="H2596" s="89"/>
      <c r="I2596" s="90" t="s">
        <v>926</v>
      </c>
      <c r="J2596" s="90"/>
      <c r="K2596" s="90" t="s">
        <v>73</v>
      </c>
      <c r="L2596" s="90" t="s">
        <v>69</v>
      </c>
      <c r="M2596" s="91"/>
      <c r="N2596" s="312">
        <v>1</v>
      </c>
      <c r="O2596" s="313">
        <f t="shared" si="380"/>
        <v>3.7037037037037035E-2</v>
      </c>
      <c r="P2596" s="104"/>
      <c r="Q2596" s="92"/>
      <c r="R2596" s="92"/>
      <c r="S2596" s="92"/>
      <c r="T2596" s="92"/>
      <c r="U2596" s="92"/>
      <c r="V2596" s="92"/>
      <c r="W2596" s="92">
        <v>1</v>
      </c>
      <c r="X2596" s="109">
        <f t="shared" si="374"/>
        <v>25000</v>
      </c>
      <c r="Y2596" s="83"/>
      <c r="Z2596" s="110">
        <f t="shared" si="375"/>
        <v>925.92592592592587</v>
      </c>
      <c r="AA2596" s="111"/>
      <c r="AB2596" s="92"/>
      <c r="AC2596" s="92"/>
      <c r="AD2596" s="92"/>
      <c r="AE2596" s="92"/>
      <c r="AF2596" s="92"/>
      <c r="AG2596" s="92"/>
      <c r="AH2596" s="92"/>
      <c r="AI2596" s="109">
        <f t="shared" si="376"/>
        <v>0</v>
      </c>
      <c r="AJ2596" s="83"/>
      <c r="AK2596" s="110">
        <f t="shared" si="377"/>
        <v>0</v>
      </c>
      <c r="AL2596" s="111"/>
      <c r="AM2596" s="92"/>
      <c r="AN2596" s="92"/>
      <c r="AO2596" s="92"/>
      <c r="AP2596" s="92">
        <v>1</v>
      </c>
      <c r="AQ2596" s="92"/>
      <c r="AR2596" s="92"/>
      <c r="AS2596" s="92"/>
      <c r="AT2596" s="92"/>
      <c r="AU2596" s="92"/>
      <c r="AV2596" s="109">
        <f t="shared" si="378"/>
        <v>100</v>
      </c>
      <c r="AW2596" s="75"/>
      <c r="AX2596" s="110">
        <f t="shared" si="379"/>
        <v>3.7037037037037033</v>
      </c>
      <c r="AY2596" s="111"/>
      <c r="AZ2596" s="93"/>
      <c r="BA2596" s="94" t="s">
        <v>131</v>
      </c>
      <c r="BB2596" s="71"/>
      <c r="BC2596" s="95"/>
      <c r="BD2596" s="41">
        <v>4</v>
      </c>
      <c r="BE2596" s="52">
        <v>47</v>
      </c>
      <c r="BF2596" s="103">
        <v>4711</v>
      </c>
      <c r="BG2596" s="280" t="s">
        <v>52</v>
      </c>
    </row>
    <row r="2597" spans="1:59" s="63" customFormat="1" ht="12.75" x14ac:dyDescent="0.2">
      <c r="A2597" s="196">
        <v>4</v>
      </c>
      <c r="B2597" s="197" t="s">
        <v>422</v>
      </c>
      <c r="C2597" s="208">
        <v>47</v>
      </c>
      <c r="D2597" s="209" t="s">
        <v>729</v>
      </c>
      <c r="E2597" s="212">
        <v>4711</v>
      </c>
      <c r="F2597" s="213" t="s">
        <v>903</v>
      </c>
      <c r="G2597" s="231" t="s">
        <v>729</v>
      </c>
      <c r="H2597" s="89"/>
      <c r="I2597" s="90" t="s">
        <v>430</v>
      </c>
      <c r="J2597" s="90"/>
      <c r="K2597" s="90" t="s">
        <v>64</v>
      </c>
      <c r="L2597" s="90" t="s">
        <v>119</v>
      </c>
      <c r="M2597" s="91"/>
      <c r="N2597" s="312">
        <v>1</v>
      </c>
      <c r="O2597" s="313">
        <f t="shared" si="380"/>
        <v>3.7037037037037035E-2</v>
      </c>
      <c r="P2597" s="104"/>
      <c r="Q2597" s="92"/>
      <c r="R2597" s="92"/>
      <c r="S2597" s="92"/>
      <c r="T2597" s="92"/>
      <c r="U2597" s="92"/>
      <c r="V2597" s="92"/>
      <c r="W2597" s="92"/>
      <c r="X2597" s="109">
        <f t="shared" si="374"/>
        <v>0</v>
      </c>
      <c r="Y2597" s="83"/>
      <c r="Z2597" s="110">
        <f t="shared" si="375"/>
        <v>0</v>
      </c>
      <c r="AA2597" s="111"/>
      <c r="AB2597" s="92"/>
      <c r="AC2597" s="92"/>
      <c r="AD2597" s="92"/>
      <c r="AE2597" s="92"/>
      <c r="AF2597" s="92"/>
      <c r="AG2597" s="92"/>
      <c r="AH2597" s="92"/>
      <c r="AI2597" s="109">
        <f t="shared" si="376"/>
        <v>0</v>
      </c>
      <c r="AJ2597" s="83"/>
      <c r="AK2597" s="110">
        <f t="shared" si="377"/>
        <v>0</v>
      </c>
      <c r="AL2597" s="111"/>
      <c r="AM2597" s="92"/>
      <c r="AN2597" s="92"/>
      <c r="AO2597" s="92"/>
      <c r="AP2597" s="92"/>
      <c r="AQ2597" s="92"/>
      <c r="AR2597" s="92"/>
      <c r="AS2597" s="92">
        <v>1</v>
      </c>
      <c r="AT2597" s="92"/>
      <c r="AU2597" s="92"/>
      <c r="AV2597" s="109">
        <f t="shared" si="378"/>
        <v>1000</v>
      </c>
      <c r="AW2597" s="75"/>
      <c r="AX2597" s="110">
        <f t="shared" si="379"/>
        <v>37.037037037037038</v>
      </c>
      <c r="AY2597" s="111"/>
      <c r="AZ2597" s="93"/>
      <c r="BA2597" s="94" t="s">
        <v>131</v>
      </c>
      <c r="BB2597" s="71"/>
      <c r="BC2597" s="95"/>
      <c r="BD2597" s="41">
        <v>4</v>
      </c>
      <c r="BE2597" s="52">
        <v>47</v>
      </c>
      <c r="BF2597" s="103">
        <v>4711</v>
      </c>
      <c r="BG2597" s="280" t="s">
        <v>52</v>
      </c>
    </row>
    <row r="2598" spans="1:59" s="63" customFormat="1" ht="12.75" x14ac:dyDescent="0.2">
      <c r="A2598" s="196">
        <v>4</v>
      </c>
      <c r="B2598" s="197" t="s">
        <v>422</v>
      </c>
      <c r="C2598" s="208">
        <v>47</v>
      </c>
      <c r="D2598" s="209" t="s">
        <v>729</v>
      </c>
      <c r="E2598" s="212">
        <v>4711</v>
      </c>
      <c r="F2598" s="213" t="s">
        <v>903</v>
      </c>
      <c r="G2598" s="231" t="s">
        <v>729</v>
      </c>
      <c r="H2598" s="89"/>
      <c r="I2598" s="90" t="s">
        <v>927</v>
      </c>
      <c r="J2598" s="90"/>
      <c r="K2598" s="90" t="s">
        <v>64</v>
      </c>
      <c r="L2598" s="90" t="s">
        <v>119</v>
      </c>
      <c r="M2598" s="91"/>
      <c r="N2598" s="312">
        <v>1</v>
      </c>
      <c r="O2598" s="313">
        <f t="shared" si="380"/>
        <v>3.7037037037037035E-2</v>
      </c>
      <c r="P2598" s="104"/>
      <c r="Q2598" s="92"/>
      <c r="R2598" s="92"/>
      <c r="S2598" s="92"/>
      <c r="T2598" s="92"/>
      <c r="U2598" s="92"/>
      <c r="V2598" s="92"/>
      <c r="W2598" s="92"/>
      <c r="X2598" s="109">
        <f t="shared" si="374"/>
        <v>0</v>
      </c>
      <c r="Y2598" s="83"/>
      <c r="Z2598" s="110">
        <f t="shared" si="375"/>
        <v>0</v>
      </c>
      <c r="AA2598" s="111"/>
      <c r="AB2598" s="92"/>
      <c r="AC2598" s="92"/>
      <c r="AD2598" s="92"/>
      <c r="AE2598" s="92"/>
      <c r="AF2598" s="92"/>
      <c r="AG2598" s="92"/>
      <c r="AH2598" s="92"/>
      <c r="AI2598" s="109">
        <f t="shared" si="376"/>
        <v>0</v>
      </c>
      <c r="AJ2598" s="83"/>
      <c r="AK2598" s="110">
        <f t="shared" si="377"/>
        <v>0</v>
      </c>
      <c r="AL2598" s="111"/>
      <c r="AM2598" s="92"/>
      <c r="AN2598" s="92"/>
      <c r="AO2598" s="92"/>
      <c r="AP2598" s="92"/>
      <c r="AQ2598" s="92"/>
      <c r="AR2598" s="92"/>
      <c r="AS2598" s="92">
        <v>1</v>
      </c>
      <c r="AT2598" s="92"/>
      <c r="AU2598" s="92"/>
      <c r="AV2598" s="109">
        <f t="shared" si="378"/>
        <v>1000</v>
      </c>
      <c r="AW2598" s="75"/>
      <c r="AX2598" s="110">
        <f t="shared" si="379"/>
        <v>37.037037037037038</v>
      </c>
      <c r="AY2598" s="111"/>
      <c r="AZ2598" s="93"/>
      <c r="BA2598" s="94" t="s">
        <v>131</v>
      </c>
      <c r="BB2598" s="71"/>
      <c r="BC2598" s="95"/>
      <c r="BD2598" s="41">
        <v>4</v>
      </c>
      <c r="BE2598" s="52">
        <v>47</v>
      </c>
      <c r="BF2598" s="103">
        <v>4711</v>
      </c>
      <c r="BG2598" s="280" t="s">
        <v>52</v>
      </c>
    </row>
    <row r="2599" spans="1:59" s="63" customFormat="1" ht="12.75" x14ac:dyDescent="0.2">
      <c r="A2599" s="196">
        <v>4</v>
      </c>
      <c r="B2599" s="197" t="s">
        <v>422</v>
      </c>
      <c r="C2599" s="208">
        <v>47</v>
      </c>
      <c r="D2599" s="209" t="s">
        <v>729</v>
      </c>
      <c r="E2599" s="212">
        <v>4711</v>
      </c>
      <c r="F2599" s="213" t="s">
        <v>903</v>
      </c>
      <c r="G2599" s="231" t="s">
        <v>729</v>
      </c>
      <c r="H2599" s="89"/>
      <c r="I2599" s="90" t="s">
        <v>457</v>
      </c>
      <c r="J2599" s="90"/>
      <c r="K2599" s="90" t="s">
        <v>459</v>
      </c>
      <c r="L2599" s="90" t="s">
        <v>460</v>
      </c>
      <c r="M2599" s="91"/>
      <c r="N2599" s="312">
        <v>1</v>
      </c>
      <c r="O2599" s="313">
        <f t="shared" si="380"/>
        <v>3.7037037037037035E-2</v>
      </c>
      <c r="P2599" s="104"/>
      <c r="Q2599" s="92"/>
      <c r="R2599" s="92"/>
      <c r="S2599" s="92"/>
      <c r="T2599" s="92"/>
      <c r="U2599" s="92"/>
      <c r="V2599" s="92"/>
      <c r="W2599" s="92">
        <v>1</v>
      </c>
      <c r="X2599" s="109">
        <f t="shared" si="374"/>
        <v>25000</v>
      </c>
      <c r="Y2599" s="83"/>
      <c r="Z2599" s="110">
        <f t="shared" si="375"/>
        <v>925.92592592592587</v>
      </c>
      <c r="AA2599" s="111"/>
      <c r="AB2599" s="92"/>
      <c r="AC2599" s="92"/>
      <c r="AD2599" s="92"/>
      <c r="AE2599" s="92"/>
      <c r="AF2599" s="92"/>
      <c r="AG2599" s="92"/>
      <c r="AH2599" s="92"/>
      <c r="AI2599" s="109">
        <f t="shared" si="376"/>
        <v>0</v>
      </c>
      <c r="AJ2599" s="83"/>
      <c r="AK2599" s="110">
        <f t="shared" si="377"/>
        <v>0</v>
      </c>
      <c r="AL2599" s="111"/>
      <c r="AM2599" s="92"/>
      <c r="AN2599" s="92"/>
      <c r="AO2599" s="92"/>
      <c r="AP2599" s="92">
        <v>1</v>
      </c>
      <c r="AQ2599" s="92"/>
      <c r="AR2599" s="92"/>
      <c r="AS2599" s="92"/>
      <c r="AT2599" s="92"/>
      <c r="AU2599" s="92"/>
      <c r="AV2599" s="109">
        <f t="shared" si="378"/>
        <v>100</v>
      </c>
      <c r="AW2599" s="75"/>
      <c r="AX2599" s="110">
        <f t="shared" si="379"/>
        <v>3.7037037037037033</v>
      </c>
      <c r="AY2599" s="111"/>
      <c r="AZ2599" s="93"/>
      <c r="BA2599" s="94" t="s">
        <v>131</v>
      </c>
      <c r="BB2599" s="71"/>
      <c r="BC2599" s="95"/>
      <c r="BD2599" s="41">
        <v>4</v>
      </c>
      <c r="BE2599" s="52">
        <v>47</v>
      </c>
      <c r="BF2599" s="103">
        <v>4711</v>
      </c>
      <c r="BG2599" s="280" t="s">
        <v>52</v>
      </c>
    </row>
    <row r="2600" spans="1:59" s="63" customFormat="1" ht="12.75" x14ac:dyDescent="0.2">
      <c r="A2600" s="196">
        <v>4</v>
      </c>
      <c r="B2600" s="197" t="s">
        <v>422</v>
      </c>
      <c r="C2600" s="208">
        <v>47</v>
      </c>
      <c r="D2600" s="209" t="s">
        <v>729</v>
      </c>
      <c r="E2600" s="212">
        <v>4711</v>
      </c>
      <c r="F2600" s="213" t="s">
        <v>903</v>
      </c>
      <c r="G2600" s="231" t="s">
        <v>729</v>
      </c>
      <c r="H2600" s="89"/>
      <c r="I2600" s="90" t="s">
        <v>928</v>
      </c>
      <c r="J2600" s="90"/>
      <c r="K2600" s="90" t="s">
        <v>73</v>
      </c>
      <c r="L2600" s="90" t="s">
        <v>69</v>
      </c>
      <c r="M2600" s="91"/>
      <c r="N2600" s="312">
        <v>1</v>
      </c>
      <c r="O2600" s="313">
        <f t="shared" si="380"/>
        <v>3.7037037037037035E-2</v>
      </c>
      <c r="P2600" s="104"/>
      <c r="Q2600" s="92"/>
      <c r="R2600" s="92"/>
      <c r="S2600" s="92"/>
      <c r="T2600" s="92"/>
      <c r="U2600" s="92"/>
      <c r="V2600" s="92"/>
      <c r="W2600" s="92">
        <v>1</v>
      </c>
      <c r="X2600" s="109">
        <f t="shared" si="374"/>
        <v>25000</v>
      </c>
      <c r="Y2600" s="83"/>
      <c r="Z2600" s="110">
        <f t="shared" si="375"/>
        <v>925.92592592592587</v>
      </c>
      <c r="AA2600" s="111"/>
      <c r="AB2600" s="92"/>
      <c r="AC2600" s="92"/>
      <c r="AD2600" s="92"/>
      <c r="AE2600" s="92"/>
      <c r="AF2600" s="92"/>
      <c r="AG2600" s="92"/>
      <c r="AH2600" s="92"/>
      <c r="AI2600" s="109">
        <f t="shared" si="376"/>
        <v>0</v>
      </c>
      <c r="AJ2600" s="83"/>
      <c r="AK2600" s="110">
        <f t="shared" si="377"/>
        <v>0</v>
      </c>
      <c r="AL2600" s="111"/>
      <c r="AM2600" s="92"/>
      <c r="AN2600" s="92"/>
      <c r="AO2600" s="92"/>
      <c r="AP2600" s="92">
        <v>1</v>
      </c>
      <c r="AQ2600" s="92"/>
      <c r="AR2600" s="92"/>
      <c r="AS2600" s="92"/>
      <c r="AT2600" s="92"/>
      <c r="AU2600" s="92"/>
      <c r="AV2600" s="109">
        <f t="shared" si="378"/>
        <v>100</v>
      </c>
      <c r="AW2600" s="75"/>
      <c r="AX2600" s="110">
        <f t="shared" si="379"/>
        <v>3.7037037037037033</v>
      </c>
      <c r="AY2600" s="111"/>
      <c r="AZ2600" s="93"/>
      <c r="BA2600" s="94" t="s">
        <v>131</v>
      </c>
      <c r="BB2600" s="71"/>
      <c r="BC2600" s="95"/>
      <c r="BD2600" s="41">
        <v>4</v>
      </c>
      <c r="BE2600" s="52">
        <v>47</v>
      </c>
      <c r="BF2600" s="103">
        <v>4711</v>
      </c>
      <c r="BG2600" s="280" t="s">
        <v>52</v>
      </c>
    </row>
    <row r="2601" spans="1:59" s="63" customFormat="1" ht="12.75" x14ac:dyDescent="0.2">
      <c r="A2601" s="196">
        <v>4</v>
      </c>
      <c r="B2601" s="197" t="s">
        <v>422</v>
      </c>
      <c r="C2601" s="208">
        <v>47</v>
      </c>
      <c r="D2601" s="209" t="s">
        <v>729</v>
      </c>
      <c r="E2601" s="212">
        <v>4711</v>
      </c>
      <c r="F2601" s="213" t="s">
        <v>903</v>
      </c>
      <c r="G2601" s="231" t="s">
        <v>729</v>
      </c>
      <c r="H2601" s="65"/>
      <c r="I2601" s="222"/>
      <c r="J2601" s="66"/>
      <c r="K2601" s="66"/>
      <c r="L2601" s="66"/>
      <c r="M2601" s="64"/>
      <c r="N2601" s="304"/>
      <c r="O2601" s="305"/>
      <c r="P2601" s="127"/>
      <c r="Q2601" s="67"/>
      <c r="R2601" s="67"/>
      <c r="S2601" s="67"/>
      <c r="T2601" s="67"/>
      <c r="U2601" s="67"/>
      <c r="V2601" s="67"/>
      <c r="W2601" s="67"/>
      <c r="X2601" s="67"/>
      <c r="Y2601" s="68"/>
      <c r="Z2601" s="68"/>
      <c r="AA2601" s="68"/>
      <c r="AB2601" s="67"/>
      <c r="AC2601" s="67"/>
      <c r="AD2601" s="67"/>
      <c r="AE2601" s="67"/>
      <c r="AF2601" s="67"/>
      <c r="AG2601" s="67"/>
      <c r="AH2601" s="67"/>
      <c r="AI2601" s="67"/>
      <c r="AJ2601" s="68"/>
      <c r="AK2601" s="68"/>
      <c r="AL2601" s="68"/>
      <c r="AM2601" s="67"/>
      <c r="AN2601" s="67"/>
      <c r="AO2601" s="67"/>
      <c r="AP2601" s="67"/>
      <c r="AQ2601" s="67"/>
      <c r="AR2601" s="67"/>
      <c r="AS2601" s="67"/>
      <c r="AT2601" s="67"/>
      <c r="AU2601" s="67"/>
      <c r="AV2601" s="67"/>
      <c r="AW2601" s="67"/>
      <c r="AX2601" s="68"/>
      <c r="AY2601" s="68"/>
      <c r="AZ2601" s="69"/>
      <c r="BA2601" s="70"/>
      <c r="BB2601" s="71"/>
      <c r="BC2601" s="95"/>
      <c r="BD2601" s="41">
        <v>4</v>
      </c>
      <c r="BE2601" s="52">
        <v>47</v>
      </c>
      <c r="BF2601" s="103">
        <v>4711</v>
      </c>
      <c r="BG2601" s="275"/>
    </row>
    <row r="2602" spans="1:59" s="63" customFormat="1" ht="12.75" x14ac:dyDescent="0.2">
      <c r="A2602" s="196">
        <v>4</v>
      </c>
      <c r="B2602" s="197" t="s">
        <v>422</v>
      </c>
      <c r="C2602" s="208">
        <v>47</v>
      </c>
      <c r="D2602" s="209" t="s">
        <v>729</v>
      </c>
      <c r="E2602" s="212">
        <v>4711</v>
      </c>
      <c r="F2602" s="213" t="s">
        <v>903</v>
      </c>
      <c r="G2602" s="232"/>
      <c r="H2602" s="97"/>
      <c r="I2602" s="224"/>
      <c r="J2602" s="98"/>
      <c r="K2602" s="98"/>
      <c r="L2602" s="98"/>
      <c r="M2602" s="96"/>
      <c r="N2602" s="307"/>
      <c r="O2602" s="246"/>
      <c r="P2602" s="124"/>
      <c r="Q2602" s="99"/>
      <c r="R2602" s="99"/>
      <c r="S2602" s="99"/>
      <c r="T2602" s="99"/>
      <c r="U2602" s="99"/>
      <c r="V2602" s="99"/>
      <c r="W2602" s="99"/>
      <c r="X2602" s="99"/>
      <c r="Y2602" s="100"/>
      <c r="Z2602" s="100"/>
      <c r="AA2602" s="100"/>
      <c r="AB2602" s="99"/>
      <c r="AC2602" s="99"/>
      <c r="AD2602" s="99"/>
      <c r="AE2602" s="99"/>
      <c r="AF2602" s="99"/>
      <c r="AG2602" s="99"/>
      <c r="AH2602" s="99"/>
      <c r="AI2602" s="99"/>
      <c r="AJ2602" s="100"/>
      <c r="AK2602" s="100"/>
      <c r="AL2602" s="100"/>
      <c r="AM2602" s="99"/>
      <c r="AN2602" s="99"/>
      <c r="AO2602" s="99"/>
      <c r="AP2602" s="99"/>
      <c r="AQ2602" s="99"/>
      <c r="AR2602" s="99"/>
      <c r="AS2602" s="99"/>
      <c r="AT2602" s="99"/>
      <c r="AU2602" s="99"/>
      <c r="AV2602" s="99"/>
      <c r="AW2602" s="99"/>
      <c r="AX2602" s="100"/>
      <c r="AY2602" s="100"/>
      <c r="AZ2602" s="101"/>
      <c r="BA2602" s="102"/>
      <c r="BB2602" s="95"/>
      <c r="BC2602" s="95"/>
      <c r="BD2602" s="41">
        <v>4</v>
      </c>
      <c r="BE2602" s="52">
        <v>47</v>
      </c>
      <c r="BF2602" s="103">
        <v>4711</v>
      </c>
      <c r="BG2602" s="277"/>
    </row>
    <row r="2603" spans="1:59" x14ac:dyDescent="0.25">
      <c r="A2603" s="196">
        <v>4</v>
      </c>
      <c r="B2603" s="197" t="s">
        <v>422</v>
      </c>
      <c r="C2603" s="208">
        <v>47</v>
      </c>
      <c r="D2603" s="209" t="s">
        <v>729</v>
      </c>
      <c r="E2603" s="210">
        <v>4721</v>
      </c>
      <c r="F2603" s="211" t="s">
        <v>1279</v>
      </c>
      <c r="G2603" s="235"/>
      <c r="H2603" s="145"/>
      <c r="I2603" s="221"/>
      <c r="J2603" s="57"/>
      <c r="K2603" s="57"/>
      <c r="L2603" s="57"/>
      <c r="M2603" s="144"/>
      <c r="N2603" s="324"/>
      <c r="O2603" s="325"/>
      <c r="P2603" s="146"/>
      <c r="Q2603" s="146"/>
      <c r="R2603" s="146"/>
      <c r="S2603" s="146"/>
      <c r="T2603" s="146"/>
      <c r="U2603" s="146"/>
      <c r="V2603" s="146"/>
      <c r="W2603" s="146"/>
      <c r="X2603" s="146"/>
      <c r="Y2603" s="59"/>
      <c r="Z2603" s="123"/>
      <c r="AA2603" s="123"/>
      <c r="AB2603" s="146"/>
      <c r="AC2603" s="146"/>
      <c r="AD2603" s="146"/>
      <c r="AE2603" s="146"/>
      <c r="AF2603" s="146"/>
      <c r="AG2603" s="146"/>
      <c r="AH2603" s="146"/>
      <c r="AI2603" s="146"/>
      <c r="AJ2603" s="59"/>
      <c r="AK2603" s="123"/>
      <c r="AL2603" s="123"/>
      <c r="AM2603" s="146"/>
      <c r="AN2603" s="146"/>
      <c r="AO2603" s="146"/>
      <c r="AP2603" s="146"/>
      <c r="AQ2603" s="146"/>
      <c r="AR2603" s="146"/>
      <c r="AS2603" s="146"/>
      <c r="AT2603" s="146"/>
      <c r="AU2603" s="146"/>
      <c r="AV2603" s="146"/>
      <c r="AW2603" s="58"/>
      <c r="AX2603" s="123"/>
      <c r="AY2603" s="59"/>
      <c r="AZ2603" s="147"/>
      <c r="BA2603" s="148"/>
      <c r="BB2603" s="143"/>
      <c r="BC2603" s="143"/>
      <c r="BD2603" s="41">
        <v>4</v>
      </c>
      <c r="BE2603" s="52">
        <v>47</v>
      </c>
      <c r="BF2603" s="62">
        <v>4721</v>
      </c>
      <c r="BG2603" s="284"/>
    </row>
    <row r="2604" spans="1:59" s="63" customFormat="1" ht="12.75" x14ac:dyDescent="0.2">
      <c r="A2604" s="196">
        <v>4</v>
      </c>
      <c r="B2604" s="197" t="s">
        <v>422</v>
      </c>
      <c r="C2604" s="208">
        <v>47</v>
      </c>
      <c r="D2604" s="209" t="s">
        <v>729</v>
      </c>
      <c r="E2604" s="210">
        <v>4721</v>
      </c>
      <c r="F2604" s="211" t="s">
        <v>1279</v>
      </c>
      <c r="G2604" s="230"/>
      <c r="H2604" s="56"/>
      <c r="I2604" s="221"/>
      <c r="J2604" s="57"/>
      <c r="K2604" s="57"/>
      <c r="L2604" s="57"/>
      <c r="M2604" s="55"/>
      <c r="N2604" s="303"/>
      <c r="O2604" s="245"/>
      <c r="P2604" s="122"/>
      <c r="Q2604" s="58"/>
      <c r="R2604" s="58"/>
      <c r="S2604" s="58"/>
      <c r="T2604" s="58"/>
      <c r="U2604" s="58"/>
      <c r="V2604" s="58"/>
      <c r="W2604" s="58"/>
      <c r="X2604" s="58"/>
      <c r="Y2604" s="59"/>
      <c r="Z2604" s="59"/>
      <c r="AA2604" s="59"/>
      <c r="AB2604" s="58"/>
      <c r="AC2604" s="58"/>
      <c r="AD2604" s="58"/>
      <c r="AE2604" s="58"/>
      <c r="AF2604" s="58"/>
      <c r="AG2604" s="58"/>
      <c r="AH2604" s="58"/>
      <c r="AI2604" s="58"/>
      <c r="AJ2604" s="59"/>
      <c r="AK2604" s="59"/>
      <c r="AL2604" s="59"/>
      <c r="AM2604" s="58"/>
      <c r="AN2604" s="58"/>
      <c r="AO2604" s="58"/>
      <c r="AP2604" s="58"/>
      <c r="AQ2604" s="58"/>
      <c r="AR2604" s="58"/>
      <c r="AS2604" s="58"/>
      <c r="AT2604" s="58"/>
      <c r="AU2604" s="58"/>
      <c r="AV2604" s="58"/>
      <c r="AW2604" s="58"/>
      <c r="AX2604" s="59"/>
      <c r="AY2604" s="59"/>
      <c r="AZ2604" s="60"/>
      <c r="BA2604" s="61"/>
      <c r="BB2604" s="54"/>
      <c r="BC2604" s="54"/>
      <c r="BD2604" s="41">
        <v>4</v>
      </c>
      <c r="BE2604" s="52">
        <v>47</v>
      </c>
      <c r="BF2604" s="62">
        <v>4721</v>
      </c>
      <c r="BG2604" s="274"/>
    </row>
    <row r="2605" spans="1:59" s="63" customFormat="1" ht="12.75" x14ac:dyDescent="0.2">
      <c r="A2605" s="196">
        <v>4</v>
      </c>
      <c r="B2605" s="197" t="s">
        <v>422</v>
      </c>
      <c r="C2605" s="208">
        <v>47</v>
      </c>
      <c r="D2605" s="209" t="s">
        <v>729</v>
      </c>
      <c r="E2605" s="210">
        <v>4721</v>
      </c>
      <c r="F2605" s="211" t="s">
        <v>1279</v>
      </c>
      <c r="G2605" s="231" t="s">
        <v>729</v>
      </c>
      <c r="H2605" s="65"/>
      <c r="I2605" s="222"/>
      <c r="J2605" s="66"/>
      <c r="K2605" s="66"/>
      <c r="L2605" s="66"/>
      <c r="M2605" s="64"/>
      <c r="N2605" s="304"/>
      <c r="O2605" s="305"/>
      <c r="P2605" s="127"/>
      <c r="Q2605" s="67"/>
      <c r="R2605" s="67"/>
      <c r="S2605" s="67"/>
      <c r="T2605" s="67"/>
      <c r="U2605" s="67"/>
      <c r="V2605" s="67"/>
      <c r="W2605" s="67"/>
      <c r="X2605" s="67"/>
      <c r="Y2605" s="68"/>
      <c r="Z2605" s="68"/>
      <c r="AA2605" s="68"/>
      <c r="AB2605" s="67"/>
      <c r="AC2605" s="67"/>
      <c r="AD2605" s="67"/>
      <c r="AE2605" s="67"/>
      <c r="AF2605" s="67"/>
      <c r="AG2605" s="67"/>
      <c r="AH2605" s="67"/>
      <c r="AI2605" s="67"/>
      <c r="AJ2605" s="68"/>
      <c r="AK2605" s="68"/>
      <c r="AL2605" s="68"/>
      <c r="AM2605" s="67"/>
      <c r="AN2605" s="67"/>
      <c r="AO2605" s="67"/>
      <c r="AP2605" s="67"/>
      <c r="AQ2605" s="67"/>
      <c r="AR2605" s="67"/>
      <c r="AS2605" s="67"/>
      <c r="AT2605" s="67"/>
      <c r="AU2605" s="67"/>
      <c r="AV2605" s="67"/>
      <c r="AW2605" s="67"/>
      <c r="AX2605" s="68"/>
      <c r="AY2605" s="68"/>
      <c r="AZ2605" s="69"/>
      <c r="BA2605" s="70"/>
      <c r="BB2605" s="71"/>
      <c r="BC2605" s="54"/>
      <c r="BD2605" s="41">
        <v>4</v>
      </c>
      <c r="BE2605" s="52">
        <v>47</v>
      </c>
      <c r="BF2605" s="62">
        <v>4721</v>
      </c>
      <c r="BG2605" s="275"/>
    </row>
    <row r="2606" spans="1:59" s="63" customFormat="1" ht="12.75" x14ac:dyDescent="0.2">
      <c r="A2606" s="196">
        <v>4</v>
      </c>
      <c r="B2606" s="197" t="s">
        <v>422</v>
      </c>
      <c r="C2606" s="208">
        <v>47</v>
      </c>
      <c r="D2606" s="209" t="s">
        <v>729</v>
      </c>
      <c r="E2606" s="210">
        <v>4721</v>
      </c>
      <c r="F2606" s="211" t="s">
        <v>1279</v>
      </c>
      <c r="G2606" s="231" t="s">
        <v>729</v>
      </c>
      <c r="H2606" s="72" t="s">
        <v>47</v>
      </c>
      <c r="I2606" s="223"/>
      <c r="J2606" s="73"/>
      <c r="K2606" s="73"/>
      <c r="L2606" s="73"/>
      <c r="M2606" s="74"/>
      <c r="N2606" s="247"/>
      <c r="O2606" s="306"/>
      <c r="P2606" s="105"/>
      <c r="Q2606" s="75"/>
      <c r="R2606" s="75"/>
      <c r="S2606" s="75"/>
      <c r="T2606" s="75"/>
      <c r="U2606" s="75"/>
      <c r="V2606" s="75"/>
      <c r="W2606" s="75"/>
      <c r="X2606" s="75"/>
      <c r="Y2606" s="76">
        <f>IF(ISNUMBER(VLOOKUP(Y2608,P$7:W$7,MATCH(Y2608,P$7:W$7))),VLOOKUP(Y2608,P$7:W$7,MATCH(Y2608,P$7:W$7)),IF(N2610=0,"No Data",IF(Y2608&gt;0,"&lt;100",0)))</f>
        <v>5000</v>
      </c>
      <c r="Z2606" s="77">
        <f>IF(ISNUMBER(VLOOKUP(Z2610,P$7:W$7,MATCH(Z2610,P$7:W$7))),VLOOKUP(Z2610,P$7:W$7,MATCH(Z2610,P$7:W$7)),IF(N2610=0,"No Data",IF(Z2610&gt;0,"&lt;100",0)))</f>
        <v>5000</v>
      </c>
      <c r="AA2606" s="106">
        <f>IF(ISNUMBER(Z2606),Z2606,0)</f>
        <v>5000</v>
      </c>
      <c r="AB2606" s="75"/>
      <c r="AC2606" s="75"/>
      <c r="AD2606" s="75"/>
      <c r="AE2606" s="75"/>
      <c r="AF2606" s="75"/>
      <c r="AG2606" s="75"/>
      <c r="AH2606" s="75"/>
      <c r="AI2606" s="75"/>
      <c r="AJ2606" s="76">
        <f>IF(ISNUMBER(VLOOKUP(AJ2608,AB$7:AH$7,MATCH(AJ2608,AB$7:AH$7))),VLOOKUP(AJ2608,AB$7:AH$7,MATCH(AJ2608,AB$7:AH$7)),IF(N2610=0,"No Data",IF(AJ2608&gt;0,"&lt;50",0)))</f>
        <v>0</v>
      </c>
      <c r="AK2606" s="77">
        <f>IF(ISNUMBER(VLOOKUP(AK2610,AB$7:AH$7,MATCH(AK2610,AB$7:AH$7))),VLOOKUP(AK2610,AB$7:AH$7,MATCH(AK2610,AB$7:AH$7)),IF(N2610=0,"No Data",IF(AK2610&gt;0,"&lt;50",0)))</f>
        <v>0</v>
      </c>
      <c r="AL2606" s="106">
        <f>IF(ISNUMBER(AK2606),AK2606,0)</f>
        <v>0</v>
      </c>
      <c r="AM2606" s="75"/>
      <c r="AN2606" s="75"/>
      <c r="AO2606" s="75"/>
      <c r="AP2606" s="75"/>
      <c r="AQ2606" s="75"/>
      <c r="AR2606" s="75"/>
      <c r="AS2606" s="75"/>
      <c r="AT2606" s="75"/>
      <c r="AU2606" s="75"/>
      <c r="AV2606" s="75"/>
      <c r="AW2606" s="76">
        <f>IF(ISNUMBER(VLOOKUP(AW2608,AM$7:AU$7,MATCH(AW2608,AM$7:AU$7))),VLOOKUP(AW2608,AM$7:AU$7,MATCH(AW2608,AM$7:AU$7)),IF(N2610=0,"No Data",IF(AW2608&gt;0,"&lt;10",0)))</f>
        <v>500</v>
      </c>
      <c r="AX2606" s="77">
        <f>IF(ISNUMBER(VLOOKUP(AX2610,AM$7:AU$7,MATCH(AX2610,AM$7:AU$7))),VLOOKUP(AX2610,AM$7:AU$7,MATCH(AX2610,AM$7:AU$7)),IF(N2610=0,"No Data",IF(AX2610&gt;0,"&lt;10",0)))</f>
        <v>500</v>
      </c>
      <c r="AY2606" s="106">
        <f>IF(ISNUMBER(AX2606),AX2606,0)</f>
        <v>500</v>
      </c>
      <c r="AZ2606" s="79"/>
      <c r="BA2606" s="80"/>
      <c r="BB2606" s="71"/>
      <c r="BC2606" s="54"/>
      <c r="BD2606" s="41">
        <v>4</v>
      </c>
      <c r="BE2606" s="52">
        <v>47</v>
      </c>
      <c r="BF2606" s="62">
        <v>4721</v>
      </c>
      <c r="BG2606" s="276" t="s">
        <v>47</v>
      </c>
    </row>
    <row r="2607" spans="1:59" s="63" customFormat="1" ht="12.75" x14ac:dyDescent="0.2">
      <c r="A2607" s="196">
        <v>4</v>
      </c>
      <c r="B2607" s="197" t="s">
        <v>422</v>
      </c>
      <c r="C2607" s="208">
        <v>47</v>
      </c>
      <c r="D2607" s="209" t="s">
        <v>729</v>
      </c>
      <c r="E2607" s="210">
        <v>4721</v>
      </c>
      <c r="F2607" s="211" t="s">
        <v>1279</v>
      </c>
      <c r="G2607" s="231" t="s">
        <v>729</v>
      </c>
      <c r="H2607" s="81" t="s">
        <v>48</v>
      </c>
      <c r="I2607" s="223"/>
      <c r="J2607" s="73"/>
      <c r="K2607" s="73"/>
      <c r="L2607" s="73"/>
      <c r="M2607" s="74"/>
      <c r="N2607" s="247"/>
      <c r="O2607" s="306"/>
      <c r="P2607" s="105"/>
      <c r="Q2607" s="75"/>
      <c r="R2607" s="75"/>
      <c r="S2607" s="75"/>
      <c r="T2607" s="75"/>
      <c r="U2607" s="75"/>
      <c r="V2607" s="75"/>
      <c r="W2607" s="75"/>
      <c r="X2607" s="75"/>
      <c r="Y2607" s="82">
        <f>MIN(X2611:X2624)</f>
        <v>0</v>
      </c>
      <c r="Z2607" s="83"/>
      <c r="AA2607" s="83"/>
      <c r="AB2607" s="75"/>
      <c r="AC2607" s="75"/>
      <c r="AD2607" s="75"/>
      <c r="AE2607" s="75"/>
      <c r="AF2607" s="75"/>
      <c r="AG2607" s="75"/>
      <c r="AH2607" s="75"/>
      <c r="AI2607" s="75"/>
      <c r="AJ2607" s="82">
        <f>MIN(AI2611:AI2624)</f>
        <v>0</v>
      </c>
      <c r="AK2607" s="83"/>
      <c r="AL2607" s="83"/>
      <c r="AM2607" s="75"/>
      <c r="AN2607" s="75"/>
      <c r="AO2607" s="75"/>
      <c r="AP2607" s="75"/>
      <c r="AQ2607" s="75"/>
      <c r="AR2607" s="75"/>
      <c r="AS2607" s="75"/>
      <c r="AT2607" s="75"/>
      <c r="AU2607" s="75"/>
      <c r="AV2607" s="75"/>
      <c r="AW2607" s="82">
        <f>MIN(AV2611:AV2624)</f>
        <v>100</v>
      </c>
      <c r="AX2607" s="83"/>
      <c r="AY2607" s="83"/>
      <c r="AZ2607" s="79"/>
      <c r="BA2607" s="80"/>
      <c r="BB2607" s="71"/>
      <c r="BC2607" s="54"/>
      <c r="BD2607" s="41">
        <v>4</v>
      </c>
      <c r="BE2607" s="52">
        <v>47</v>
      </c>
      <c r="BF2607" s="62">
        <v>4721</v>
      </c>
      <c r="BG2607" s="278" t="s">
        <v>48</v>
      </c>
    </row>
    <row r="2608" spans="1:59" s="63" customFormat="1" ht="12.75" x14ac:dyDescent="0.2">
      <c r="A2608" s="196">
        <v>4</v>
      </c>
      <c r="B2608" s="197" t="s">
        <v>422</v>
      </c>
      <c r="C2608" s="208">
        <v>47</v>
      </c>
      <c r="D2608" s="209" t="s">
        <v>729</v>
      </c>
      <c r="E2608" s="210">
        <v>4721</v>
      </c>
      <c r="F2608" s="211" t="s">
        <v>1279</v>
      </c>
      <c r="G2608" s="231" t="s">
        <v>729</v>
      </c>
      <c r="H2608" s="81" t="s">
        <v>49</v>
      </c>
      <c r="I2608" s="223"/>
      <c r="J2608" s="73"/>
      <c r="K2608" s="73"/>
      <c r="L2608" s="73"/>
      <c r="M2608" s="74"/>
      <c r="N2608" s="247"/>
      <c r="O2608" s="306"/>
      <c r="P2608" s="105"/>
      <c r="Q2608" s="75"/>
      <c r="R2608" s="75"/>
      <c r="S2608" s="75"/>
      <c r="T2608" s="75"/>
      <c r="U2608" s="75"/>
      <c r="V2608" s="75"/>
      <c r="W2608" s="75"/>
      <c r="X2608" s="75"/>
      <c r="Y2608" s="84">
        <f>IF(ISNUMBER(AVERAGE(X2611:X2624)),AVERAGE(X2611:X2624),0)</f>
        <v>7871.4285714285716</v>
      </c>
      <c r="Z2608" s="83"/>
      <c r="AA2608" s="83"/>
      <c r="AB2608" s="75"/>
      <c r="AC2608" s="75"/>
      <c r="AD2608" s="75"/>
      <c r="AE2608" s="75"/>
      <c r="AF2608" s="75"/>
      <c r="AG2608" s="75"/>
      <c r="AH2608" s="75"/>
      <c r="AI2608" s="75"/>
      <c r="AJ2608" s="84">
        <f>IF(ISNUMBER(AVERAGE(AI2611:AI2624)),AVERAGE(AI2611:AI2624),0)</f>
        <v>0</v>
      </c>
      <c r="AK2608" s="83"/>
      <c r="AL2608" s="83"/>
      <c r="AM2608" s="75"/>
      <c r="AN2608" s="75"/>
      <c r="AO2608" s="75"/>
      <c r="AP2608" s="75"/>
      <c r="AQ2608" s="75"/>
      <c r="AR2608" s="75"/>
      <c r="AS2608" s="75"/>
      <c r="AT2608" s="75"/>
      <c r="AU2608" s="75"/>
      <c r="AV2608" s="75"/>
      <c r="AW2608" s="84">
        <f>IF(ISNUMBER(AVERAGE(AV2611:AV2624)),AVERAGE(AV2611:AV2624),0)</f>
        <v>525</v>
      </c>
      <c r="AX2608" s="83"/>
      <c r="AY2608" s="83"/>
      <c r="AZ2608" s="79"/>
      <c r="BA2608" s="80"/>
      <c r="BB2608" s="71"/>
      <c r="BC2608" s="54"/>
      <c r="BD2608" s="41">
        <v>4</v>
      </c>
      <c r="BE2608" s="52">
        <v>47</v>
      </c>
      <c r="BF2608" s="62">
        <v>4721</v>
      </c>
      <c r="BG2608" s="278" t="s">
        <v>49</v>
      </c>
    </row>
    <row r="2609" spans="1:59" s="63" customFormat="1" ht="12.75" x14ac:dyDescent="0.2">
      <c r="A2609" s="196">
        <v>4</v>
      </c>
      <c r="B2609" s="197" t="s">
        <v>422</v>
      </c>
      <c r="C2609" s="208">
        <v>47</v>
      </c>
      <c r="D2609" s="209" t="s">
        <v>729</v>
      </c>
      <c r="E2609" s="210">
        <v>4721</v>
      </c>
      <c r="F2609" s="211" t="s">
        <v>1279</v>
      </c>
      <c r="G2609" s="231" t="s">
        <v>729</v>
      </c>
      <c r="H2609" s="81" t="s">
        <v>50</v>
      </c>
      <c r="I2609" s="223"/>
      <c r="J2609" s="73"/>
      <c r="K2609" s="73"/>
      <c r="L2609" s="73"/>
      <c r="M2609" s="74"/>
      <c r="N2609" s="247"/>
      <c r="O2609" s="306"/>
      <c r="P2609" s="105"/>
      <c r="Q2609" s="75"/>
      <c r="R2609" s="75"/>
      <c r="S2609" s="75"/>
      <c r="T2609" s="75"/>
      <c r="U2609" s="75"/>
      <c r="V2609" s="75"/>
      <c r="W2609" s="75"/>
      <c r="X2609" s="75"/>
      <c r="Y2609" s="84">
        <f>MAX(X2611:X2624)</f>
        <v>25000</v>
      </c>
      <c r="Z2609" s="83"/>
      <c r="AA2609" s="83"/>
      <c r="AB2609" s="75"/>
      <c r="AC2609" s="75"/>
      <c r="AD2609" s="75"/>
      <c r="AE2609" s="75"/>
      <c r="AF2609" s="75"/>
      <c r="AG2609" s="75"/>
      <c r="AH2609" s="75"/>
      <c r="AI2609" s="75"/>
      <c r="AJ2609" s="84">
        <f>MAX(AI2611:AI2624)</f>
        <v>0</v>
      </c>
      <c r="AK2609" s="83"/>
      <c r="AL2609" s="83"/>
      <c r="AM2609" s="75"/>
      <c r="AN2609" s="75"/>
      <c r="AO2609" s="75"/>
      <c r="AP2609" s="75"/>
      <c r="AQ2609" s="75"/>
      <c r="AR2609" s="75"/>
      <c r="AS2609" s="75"/>
      <c r="AT2609" s="75"/>
      <c r="AU2609" s="75"/>
      <c r="AV2609" s="75"/>
      <c r="AW2609" s="84">
        <f>MAX(AV2611:AV2624)</f>
        <v>1000</v>
      </c>
      <c r="AX2609" s="83"/>
      <c r="AY2609" s="83"/>
      <c r="AZ2609" s="79"/>
      <c r="BA2609" s="80"/>
      <c r="BB2609" s="71"/>
      <c r="BC2609" s="54"/>
      <c r="BD2609" s="41">
        <v>4</v>
      </c>
      <c r="BE2609" s="52">
        <v>47</v>
      </c>
      <c r="BF2609" s="62">
        <v>4721</v>
      </c>
      <c r="BG2609" s="278" t="s">
        <v>50</v>
      </c>
    </row>
    <row r="2610" spans="1:59" s="63" customFormat="1" ht="12.75" x14ac:dyDescent="0.2">
      <c r="A2610" s="196">
        <v>4</v>
      </c>
      <c r="B2610" s="197" t="s">
        <v>422</v>
      </c>
      <c r="C2610" s="208">
        <v>47</v>
      </c>
      <c r="D2610" s="209" t="s">
        <v>729</v>
      </c>
      <c r="E2610" s="210">
        <v>4721</v>
      </c>
      <c r="F2610" s="211" t="s">
        <v>1279</v>
      </c>
      <c r="G2610" s="231" t="s">
        <v>729</v>
      </c>
      <c r="H2610" s="85" t="s">
        <v>51</v>
      </c>
      <c r="I2610" s="223"/>
      <c r="J2610" s="73"/>
      <c r="K2610" s="73"/>
      <c r="L2610" s="73"/>
      <c r="M2610" s="74"/>
      <c r="N2610" s="248">
        <f>SUM(N2611:N2624)</f>
        <v>14</v>
      </c>
      <c r="O2610" s="293">
        <f>SUM(O2611:O2624)</f>
        <v>0.99999999999999967</v>
      </c>
      <c r="P2610" s="292"/>
      <c r="Q2610" s="87"/>
      <c r="R2610" s="87"/>
      <c r="S2610" s="87"/>
      <c r="T2610" s="87"/>
      <c r="U2610" s="87"/>
      <c r="V2610" s="87"/>
      <c r="W2610" s="87"/>
      <c r="X2610" s="87"/>
      <c r="Y2610" s="88"/>
      <c r="Z2610" s="119">
        <f>SUM(Z2611:Z2624)</f>
        <v>7871.4285714285697</v>
      </c>
      <c r="AA2610" s="88"/>
      <c r="AB2610" s="87"/>
      <c r="AC2610" s="87"/>
      <c r="AD2610" s="87"/>
      <c r="AE2610" s="87"/>
      <c r="AF2610" s="87"/>
      <c r="AG2610" s="87"/>
      <c r="AH2610" s="87"/>
      <c r="AI2610" s="87"/>
      <c r="AJ2610" s="88"/>
      <c r="AK2610" s="119">
        <f>SUM(AK2611:AK2624)</f>
        <v>0</v>
      </c>
      <c r="AL2610" s="88"/>
      <c r="AM2610" s="87"/>
      <c r="AN2610" s="87"/>
      <c r="AO2610" s="87"/>
      <c r="AP2610" s="87"/>
      <c r="AQ2610" s="87"/>
      <c r="AR2610" s="87"/>
      <c r="AS2610" s="87"/>
      <c r="AT2610" s="87"/>
      <c r="AU2610" s="87"/>
      <c r="AV2610" s="87"/>
      <c r="AW2610" s="88"/>
      <c r="AX2610" s="119">
        <f>SUM(AX2611:AX2624)</f>
        <v>525</v>
      </c>
      <c r="AY2610" s="88"/>
      <c r="AZ2610" s="79"/>
      <c r="BA2610" s="80"/>
      <c r="BB2610" s="71"/>
      <c r="BC2610" s="54"/>
      <c r="BD2610" s="41">
        <v>4</v>
      </c>
      <c r="BE2610" s="52">
        <v>47</v>
      </c>
      <c r="BF2610" s="62">
        <v>4721</v>
      </c>
      <c r="BG2610" s="279" t="s">
        <v>51</v>
      </c>
    </row>
    <row r="2611" spans="1:59" s="63" customFormat="1" ht="12.75" x14ac:dyDescent="0.2">
      <c r="A2611" s="196">
        <v>4</v>
      </c>
      <c r="B2611" s="197" t="s">
        <v>422</v>
      </c>
      <c r="C2611" s="208">
        <v>47</v>
      </c>
      <c r="D2611" s="209" t="s">
        <v>729</v>
      </c>
      <c r="E2611" s="210">
        <v>4721</v>
      </c>
      <c r="F2611" s="211" t="s">
        <v>1279</v>
      </c>
      <c r="G2611" s="231" t="s">
        <v>729</v>
      </c>
      <c r="H2611" s="89" t="s">
        <v>52</v>
      </c>
      <c r="I2611" s="90" t="s">
        <v>904</v>
      </c>
      <c r="J2611" s="90"/>
      <c r="K2611" s="90" t="s">
        <v>64</v>
      </c>
      <c r="L2611" s="90" t="s">
        <v>119</v>
      </c>
      <c r="M2611" s="91"/>
      <c r="N2611" s="312">
        <v>1</v>
      </c>
      <c r="O2611" s="313">
        <f>N2611/N$2610</f>
        <v>7.1428571428571425E-2</v>
      </c>
      <c r="P2611" s="104"/>
      <c r="Q2611" s="92"/>
      <c r="R2611" s="92"/>
      <c r="S2611" s="92"/>
      <c r="T2611" s="92"/>
      <c r="U2611" s="92"/>
      <c r="V2611" s="92"/>
      <c r="W2611" s="92"/>
      <c r="X2611" s="109">
        <f t="shared" ref="X2611:X2624" si="381">P2611*P$7+Q2611*Q$7+R2611*R$7+S2611*S$7+T2611*T$7+U2611*U$7+V2611*V$7+W2611*W$7</f>
        <v>0</v>
      </c>
      <c r="Y2611" s="83"/>
      <c r="Z2611" s="110">
        <f t="shared" ref="Z2611:Z2624" si="382">X2611*$O2611</f>
        <v>0</v>
      </c>
      <c r="AA2611" s="111"/>
      <c r="AB2611" s="92"/>
      <c r="AC2611" s="92"/>
      <c r="AD2611" s="92"/>
      <c r="AE2611" s="92"/>
      <c r="AF2611" s="92"/>
      <c r="AG2611" s="92"/>
      <c r="AH2611" s="92"/>
      <c r="AI2611" s="109">
        <f t="shared" ref="AI2611:AI2624" si="383">AB2611*AB$7+AC2611*AC$7+AD2611*AD$7+AE2611*AE$7+AF2611*AF$7+AG2611*AG$7+AH2611*AH$7</f>
        <v>0</v>
      </c>
      <c r="AJ2611" s="83"/>
      <c r="AK2611" s="110">
        <f t="shared" ref="AK2611:AK2624" si="384">AI2611*$O2611</f>
        <v>0</v>
      </c>
      <c r="AL2611" s="111"/>
      <c r="AM2611" s="92"/>
      <c r="AN2611" s="92"/>
      <c r="AO2611" s="92"/>
      <c r="AP2611" s="92"/>
      <c r="AQ2611" s="92"/>
      <c r="AR2611" s="92"/>
      <c r="AS2611" s="92">
        <v>1</v>
      </c>
      <c r="AT2611" s="92"/>
      <c r="AU2611" s="92"/>
      <c r="AV2611" s="109">
        <f t="shared" ref="AV2611:AV2624" si="385">AM2611*AM$7+AN2611*AN$7+AO2611*AO$7+AP2611*AP$7+AQ2611*AQ$7+AR2611*AR$7+AS2611*AS$7+AT2611*AT$7+AU2611*AU$7</f>
        <v>1000</v>
      </c>
      <c r="AW2611" s="75"/>
      <c r="AX2611" s="110">
        <f t="shared" ref="AX2611:AX2624" si="386">AV2611*$O2611</f>
        <v>71.428571428571431</v>
      </c>
      <c r="AY2611" s="111"/>
      <c r="AZ2611" s="93"/>
      <c r="BA2611" s="94" t="s">
        <v>131</v>
      </c>
      <c r="BB2611" s="71"/>
      <c r="BC2611" s="54"/>
      <c r="BD2611" s="41">
        <v>4</v>
      </c>
      <c r="BE2611" s="52">
        <v>47</v>
      </c>
      <c r="BF2611" s="62">
        <v>4721</v>
      </c>
      <c r="BG2611" s="280" t="s">
        <v>52</v>
      </c>
    </row>
    <row r="2612" spans="1:59" s="63" customFormat="1" ht="12.75" x14ac:dyDescent="0.2">
      <c r="A2612" s="196">
        <v>4</v>
      </c>
      <c r="B2612" s="197" t="s">
        <v>422</v>
      </c>
      <c r="C2612" s="208">
        <v>47</v>
      </c>
      <c r="D2612" s="209" t="s">
        <v>729</v>
      </c>
      <c r="E2612" s="210">
        <v>4721</v>
      </c>
      <c r="F2612" s="211" t="s">
        <v>1279</v>
      </c>
      <c r="G2612" s="231" t="s">
        <v>729</v>
      </c>
      <c r="H2612" s="89"/>
      <c r="I2612" s="90" t="s">
        <v>160</v>
      </c>
      <c r="J2612" s="90"/>
      <c r="K2612" s="90" t="s">
        <v>237</v>
      </c>
      <c r="L2612" s="90"/>
      <c r="M2612" s="91"/>
      <c r="N2612" s="312">
        <v>1</v>
      </c>
      <c r="O2612" s="313">
        <f t="shared" ref="O2612:O2624" si="387">N2612/N$2610</f>
        <v>7.1428571428571425E-2</v>
      </c>
      <c r="P2612" s="104"/>
      <c r="Q2612" s="92"/>
      <c r="R2612" s="92"/>
      <c r="S2612" s="92"/>
      <c r="T2612" s="92"/>
      <c r="U2612" s="92"/>
      <c r="V2612" s="92"/>
      <c r="W2612" s="92">
        <v>1</v>
      </c>
      <c r="X2612" s="109">
        <f t="shared" si="381"/>
        <v>25000</v>
      </c>
      <c r="Y2612" s="83"/>
      <c r="Z2612" s="110">
        <f t="shared" si="382"/>
        <v>1785.7142857142856</v>
      </c>
      <c r="AA2612" s="111"/>
      <c r="AB2612" s="92"/>
      <c r="AC2612" s="92"/>
      <c r="AD2612" s="92"/>
      <c r="AE2612" s="92"/>
      <c r="AF2612" s="92"/>
      <c r="AG2612" s="92"/>
      <c r="AH2612" s="92"/>
      <c r="AI2612" s="109">
        <f t="shared" si="383"/>
        <v>0</v>
      </c>
      <c r="AJ2612" s="83"/>
      <c r="AK2612" s="110">
        <f t="shared" si="384"/>
        <v>0</v>
      </c>
      <c r="AL2612" s="111"/>
      <c r="AM2612" s="92"/>
      <c r="AN2612" s="92"/>
      <c r="AO2612" s="92"/>
      <c r="AP2612" s="92">
        <v>1</v>
      </c>
      <c r="AQ2612" s="92"/>
      <c r="AR2612" s="92"/>
      <c r="AS2612" s="92"/>
      <c r="AT2612" s="92"/>
      <c r="AU2612" s="92"/>
      <c r="AV2612" s="109">
        <f t="shared" si="385"/>
        <v>100</v>
      </c>
      <c r="AW2612" s="75"/>
      <c r="AX2612" s="110">
        <f t="shared" si="386"/>
        <v>7.1428571428571423</v>
      </c>
      <c r="AY2612" s="111"/>
      <c r="AZ2612" s="93"/>
      <c r="BA2612" s="94" t="s">
        <v>131</v>
      </c>
      <c r="BB2612" s="71"/>
      <c r="BC2612" s="54"/>
      <c r="BD2612" s="41">
        <v>4</v>
      </c>
      <c r="BE2612" s="52">
        <v>47</v>
      </c>
      <c r="BF2612" s="62">
        <v>4721</v>
      </c>
      <c r="BG2612" s="280" t="s">
        <v>52</v>
      </c>
    </row>
    <row r="2613" spans="1:59" s="63" customFormat="1" ht="12.75" x14ac:dyDescent="0.2">
      <c r="A2613" s="196">
        <v>4</v>
      </c>
      <c r="B2613" s="197" t="s">
        <v>422</v>
      </c>
      <c r="C2613" s="208">
        <v>47</v>
      </c>
      <c r="D2613" s="209" t="s">
        <v>729</v>
      </c>
      <c r="E2613" s="210">
        <v>4721</v>
      </c>
      <c r="F2613" s="211" t="s">
        <v>1279</v>
      </c>
      <c r="G2613" s="231" t="s">
        <v>729</v>
      </c>
      <c r="H2613" s="89"/>
      <c r="I2613" s="90" t="s">
        <v>166</v>
      </c>
      <c r="J2613" s="90"/>
      <c r="K2613" s="90" t="s">
        <v>73</v>
      </c>
      <c r="L2613" s="90" t="s">
        <v>95</v>
      </c>
      <c r="M2613" s="91"/>
      <c r="N2613" s="312">
        <v>1</v>
      </c>
      <c r="O2613" s="313">
        <f t="shared" si="387"/>
        <v>7.1428571428571425E-2</v>
      </c>
      <c r="P2613" s="104"/>
      <c r="Q2613" s="92"/>
      <c r="R2613" s="92"/>
      <c r="S2613" s="92"/>
      <c r="T2613" s="92"/>
      <c r="U2613" s="92"/>
      <c r="V2613" s="92"/>
      <c r="W2613" s="92">
        <v>1</v>
      </c>
      <c r="X2613" s="109">
        <f t="shared" si="381"/>
        <v>25000</v>
      </c>
      <c r="Y2613" s="83"/>
      <c r="Z2613" s="110">
        <f t="shared" si="382"/>
        <v>1785.7142857142856</v>
      </c>
      <c r="AA2613" s="111"/>
      <c r="AB2613" s="92"/>
      <c r="AC2613" s="92"/>
      <c r="AD2613" s="92"/>
      <c r="AE2613" s="92"/>
      <c r="AF2613" s="92"/>
      <c r="AG2613" s="92"/>
      <c r="AH2613" s="92"/>
      <c r="AI2613" s="109">
        <f t="shared" si="383"/>
        <v>0</v>
      </c>
      <c r="AJ2613" s="83"/>
      <c r="AK2613" s="110">
        <f t="shared" si="384"/>
        <v>0</v>
      </c>
      <c r="AL2613" s="111"/>
      <c r="AM2613" s="92"/>
      <c r="AN2613" s="92"/>
      <c r="AO2613" s="92"/>
      <c r="AP2613" s="92">
        <v>1</v>
      </c>
      <c r="AQ2613" s="92"/>
      <c r="AR2613" s="92"/>
      <c r="AS2613" s="92"/>
      <c r="AT2613" s="92"/>
      <c r="AU2613" s="92"/>
      <c r="AV2613" s="109">
        <f t="shared" si="385"/>
        <v>100</v>
      </c>
      <c r="AW2613" s="75"/>
      <c r="AX2613" s="110">
        <f t="shared" si="386"/>
        <v>7.1428571428571423</v>
      </c>
      <c r="AY2613" s="111"/>
      <c r="AZ2613" s="93"/>
      <c r="BA2613" s="94" t="s">
        <v>131</v>
      </c>
      <c r="BB2613" s="71"/>
      <c r="BC2613" s="54"/>
      <c r="BD2613" s="41">
        <v>4</v>
      </c>
      <c r="BE2613" s="52">
        <v>47</v>
      </c>
      <c r="BF2613" s="62">
        <v>4721</v>
      </c>
      <c r="BG2613" s="280" t="s">
        <v>52</v>
      </c>
    </row>
    <row r="2614" spans="1:59" s="63" customFormat="1" ht="12.75" x14ac:dyDescent="0.2">
      <c r="A2614" s="196">
        <v>4</v>
      </c>
      <c r="B2614" s="197" t="s">
        <v>422</v>
      </c>
      <c r="C2614" s="208">
        <v>47</v>
      </c>
      <c r="D2614" s="209" t="s">
        <v>729</v>
      </c>
      <c r="E2614" s="210">
        <v>4721</v>
      </c>
      <c r="F2614" s="211" t="s">
        <v>1279</v>
      </c>
      <c r="G2614" s="231" t="s">
        <v>729</v>
      </c>
      <c r="H2614" s="89"/>
      <c r="I2614" s="90" t="s">
        <v>446</v>
      </c>
      <c r="J2614" s="90"/>
      <c r="K2614" s="90" t="s">
        <v>90</v>
      </c>
      <c r="L2614" s="90"/>
      <c r="M2614" s="91"/>
      <c r="N2614" s="312">
        <v>1</v>
      </c>
      <c r="O2614" s="313">
        <f t="shared" si="387"/>
        <v>7.1428571428571425E-2</v>
      </c>
      <c r="P2614" s="104"/>
      <c r="Q2614" s="92"/>
      <c r="R2614" s="92"/>
      <c r="S2614" s="92"/>
      <c r="T2614" s="92"/>
      <c r="U2614" s="92">
        <v>1</v>
      </c>
      <c r="V2614" s="92"/>
      <c r="W2614" s="92"/>
      <c r="X2614" s="109">
        <f t="shared" si="381"/>
        <v>5000</v>
      </c>
      <c r="Y2614" s="83"/>
      <c r="Z2614" s="110">
        <f t="shared" si="382"/>
        <v>357.14285714285711</v>
      </c>
      <c r="AA2614" s="111"/>
      <c r="AB2614" s="92"/>
      <c r="AC2614" s="92"/>
      <c r="AD2614" s="92"/>
      <c r="AE2614" s="92"/>
      <c r="AF2614" s="92"/>
      <c r="AG2614" s="92"/>
      <c r="AH2614" s="92"/>
      <c r="AI2614" s="109">
        <f t="shared" si="383"/>
        <v>0</v>
      </c>
      <c r="AJ2614" s="83"/>
      <c r="AK2614" s="110">
        <f t="shared" si="384"/>
        <v>0</v>
      </c>
      <c r="AL2614" s="111"/>
      <c r="AM2614" s="92"/>
      <c r="AN2614" s="92"/>
      <c r="AO2614" s="92"/>
      <c r="AP2614" s="92">
        <v>1</v>
      </c>
      <c r="AQ2614" s="92"/>
      <c r="AR2614" s="92"/>
      <c r="AS2614" s="92"/>
      <c r="AT2614" s="92"/>
      <c r="AU2614" s="92"/>
      <c r="AV2614" s="109">
        <f t="shared" si="385"/>
        <v>100</v>
      </c>
      <c r="AW2614" s="75"/>
      <c r="AX2614" s="110">
        <f t="shared" si="386"/>
        <v>7.1428571428571423</v>
      </c>
      <c r="AY2614" s="111"/>
      <c r="AZ2614" s="93"/>
      <c r="BA2614" s="94" t="s">
        <v>131</v>
      </c>
      <c r="BB2614" s="71"/>
      <c r="BC2614" s="54"/>
      <c r="BD2614" s="41">
        <v>4</v>
      </c>
      <c r="BE2614" s="52">
        <v>47</v>
      </c>
      <c r="BF2614" s="62">
        <v>4721</v>
      </c>
      <c r="BG2614" s="280" t="s">
        <v>52</v>
      </c>
    </row>
    <row r="2615" spans="1:59" s="63" customFormat="1" ht="12.75" x14ac:dyDescent="0.2">
      <c r="A2615" s="196">
        <v>4</v>
      </c>
      <c r="B2615" s="197" t="s">
        <v>422</v>
      </c>
      <c r="C2615" s="208">
        <v>47</v>
      </c>
      <c r="D2615" s="209" t="s">
        <v>729</v>
      </c>
      <c r="E2615" s="210">
        <v>4721</v>
      </c>
      <c r="F2615" s="211" t="s">
        <v>1279</v>
      </c>
      <c r="G2615" s="231" t="s">
        <v>729</v>
      </c>
      <c r="H2615" s="89"/>
      <c r="I2615" s="90" t="s">
        <v>291</v>
      </c>
      <c r="J2615" s="90"/>
      <c r="K2615" s="90" t="s">
        <v>129</v>
      </c>
      <c r="L2615" s="90"/>
      <c r="M2615" s="91"/>
      <c r="N2615" s="312">
        <v>1</v>
      </c>
      <c r="O2615" s="313">
        <f t="shared" si="387"/>
        <v>7.1428571428571425E-2</v>
      </c>
      <c r="P2615" s="104"/>
      <c r="Q2615" s="92"/>
      <c r="R2615" s="92"/>
      <c r="S2615" s="92"/>
      <c r="T2615" s="92"/>
      <c r="U2615" s="92"/>
      <c r="V2615" s="92"/>
      <c r="W2615" s="92">
        <v>1</v>
      </c>
      <c r="X2615" s="109">
        <f t="shared" si="381"/>
        <v>25000</v>
      </c>
      <c r="Y2615" s="83"/>
      <c r="Z2615" s="110">
        <f t="shared" si="382"/>
        <v>1785.7142857142856</v>
      </c>
      <c r="AA2615" s="111"/>
      <c r="AB2615" s="92"/>
      <c r="AC2615" s="92"/>
      <c r="AD2615" s="92"/>
      <c r="AE2615" s="92"/>
      <c r="AF2615" s="92"/>
      <c r="AG2615" s="92"/>
      <c r="AH2615" s="92"/>
      <c r="AI2615" s="109">
        <f t="shared" si="383"/>
        <v>0</v>
      </c>
      <c r="AJ2615" s="83"/>
      <c r="AK2615" s="110">
        <f t="shared" si="384"/>
        <v>0</v>
      </c>
      <c r="AL2615" s="111"/>
      <c r="AM2615" s="92"/>
      <c r="AN2615" s="92"/>
      <c r="AO2615" s="92"/>
      <c r="AP2615" s="92">
        <v>1</v>
      </c>
      <c r="AQ2615" s="92"/>
      <c r="AR2615" s="92"/>
      <c r="AS2615" s="92"/>
      <c r="AT2615" s="92"/>
      <c r="AU2615" s="92"/>
      <c r="AV2615" s="109">
        <f t="shared" si="385"/>
        <v>100</v>
      </c>
      <c r="AW2615" s="75"/>
      <c r="AX2615" s="110">
        <f t="shared" si="386"/>
        <v>7.1428571428571423</v>
      </c>
      <c r="AY2615" s="111"/>
      <c r="AZ2615" s="93"/>
      <c r="BA2615" s="94" t="s">
        <v>131</v>
      </c>
      <c r="BB2615" s="71"/>
      <c r="BC2615" s="54"/>
      <c r="BD2615" s="41">
        <v>4</v>
      </c>
      <c r="BE2615" s="52">
        <v>47</v>
      </c>
      <c r="BF2615" s="62">
        <v>4721</v>
      </c>
      <c r="BG2615" s="280" t="s">
        <v>52</v>
      </c>
    </row>
    <row r="2616" spans="1:59" s="63" customFormat="1" ht="12.75" x14ac:dyDescent="0.2">
      <c r="A2616" s="196">
        <v>4</v>
      </c>
      <c r="B2616" s="197" t="s">
        <v>422</v>
      </c>
      <c r="C2616" s="208">
        <v>47</v>
      </c>
      <c r="D2616" s="209" t="s">
        <v>729</v>
      </c>
      <c r="E2616" s="210">
        <v>4721</v>
      </c>
      <c r="F2616" s="211" t="s">
        <v>1279</v>
      </c>
      <c r="G2616" s="231" t="s">
        <v>729</v>
      </c>
      <c r="H2616" s="89"/>
      <c r="I2616" s="90" t="s">
        <v>905</v>
      </c>
      <c r="J2616" s="90"/>
      <c r="K2616" s="90" t="s">
        <v>90</v>
      </c>
      <c r="L2616" s="90" t="s">
        <v>161</v>
      </c>
      <c r="M2616" s="91"/>
      <c r="N2616" s="312">
        <v>1</v>
      </c>
      <c r="O2616" s="313">
        <f t="shared" si="387"/>
        <v>7.1428571428571425E-2</v>
      </c>
      <c r="P2616" s="104"/>
      <c r="Q2616" s="92"/>
      <c r="R2616" s="92"/>
      <c r="S2616" s="92"/>
      <c r="T2616" s="92"/>
      <c r="U2616" s="92">
        <v>1</v>
      </c>
      <c r="V2616" s="92"/>
      <c r="W2616" s="92"/>
      <c r="X2616" s="109">
        <f t="shared" si="381"/>
        <v>5000</v>
      </c>
      <c r="Y2616" s="83"/>
      <c r="Z2616" s="110">
        <f t="shared" si="382"/>
        <v>357.14285714285711</v>
      </c>
      <c r="AA2616" s="111"/>
      <c r="AB2616" s="92"/>
      <c r="AC2616" s="92"/>
      <c r="AD2616" s="92"/>
      <c r="AE2616" s="92"/>
      <c r="AF2616" s="92"/>
      <c r="AG2616" s="92"/>
      <c r="AH2616" s="92"/>
      <c r="AI2616" s="109">
        <f t="shared" si="383"/>
        <v>0</v>
      </c>
      <c r="AJ2616" s="83"/>
      <c r="AK2616" s="110">
        <f t="shared" si="384"/>
        <v>0</v>
      </c>
      <c r="AL2616" s="111"/>
      <c r="AM2616" s="92"/>
      <c r="AN2616" s="92"/>
      <c r="AO2616" s="92"/>
      <c r="AP2616" s="92">
        <v>1</v>
      </c>
      <c r="AQ2616" s="92"/>
      <c r="AR2616" s="92"/>
      <c r="AS2616" s="92"/>
      <c r="AT2616" s="92"/>
      <c r="AU2616" s="92"/>
      <c r="AV2616" s="109">
        <f t="shared" si="385"/>
        <v>100</v>
      </c>
      <c r="AW2616" s="75"/>
      <c r="AX2616" s="110">
        <f t="shared" si="386"/>
        <v>7.1428571428571423</v>
      </c>
      <c r="AY2616" s="111"/>
      <c r="AZ2616" s="93"/>
      <c r="BA2616" s="94" t="s">
        <v>131</v>
      </c>
      <c r="BB2616" s="71"/>
      <c r="BC2616" s="54"/>
      <c r="BD2616" s="41">
        <v>4</v>
      </c>
      <c r="BE2616" s="52">
        <v>47</v>
      </c>
      <c r="BF2616" s="62">
        <v>4721</v>
      </c>
      <c r="BG2616" s="280" t="s">
        <v>52</v>
      </c>
    </row>
    <row r="2617" spans="1:59" s="63" customFormat="1" ht="12.75" x14ac:dyDescent="0.2">
      <c r="A2617" s="196">
        <v>4</v>
      </c>
      <c r="B2617" s="197" t="s">
        <v>422</v>
      </c>
      <c r="C2617" s="208">
        <v>47</v>
      </c>
      <c r="D2617" s="209" t="s">
        <v>729</v>
      </c>
      <c r="E2617" s="210">
        <v>4721</v>
      </c>
      <c r="F2617" s="211" t="s">
        <v>1279</v>
      </c>
      <c r="G2617" s="231" t="s">
        <v>729</v>
      </c>
      <c r="H2617" s="89"/>
      <c r="I2617" s="90" t="s">
        <v>906</v>
      </c>
      <c r="J2617" s="90"/>
      <c r="K2617" s="90" t="s">
        <v>64</v>
      </c>
      <c r="L2617" s="90" t="s">
        <v>907</v>
      </c>
      <c r="M2617" s="91"/>
      <c r="N2617" s="312">
        <v>1</v>
      </c>
      <c r="O2617" s="313">
        <f t="shared" si="387"/>
        <v>7.1428571428571425E-2</v>
      </c>
      <c r="P2617" s="104"/>
      <c r="Q2617" s="92"/>
      <c r="R2617" s="92"/>
      <c r="S2617" s="92"/>
      <c r="T2617" s="92"/>
      <c r="U2617" s="92"/>
      <c r="V2617" s="92"/>
      <c r="W2617" s="92"/>
      <c r="X2617" s="109">
        <f t="shared" si="381"/>
        <v>0</v>
      </c>
      <c r="Y2617" s="83"/>
      <c r="Z2617" s="110">
        <f t="shared" si="382"/>
        <v>0</v>
      </c>
      <c r="AA2617" s="111"/>
      <c r="AB2617" s="92"/>
      <c r="AC2617" s="92"/>
      <c r="AD2617" s="92"/>
      <c r="AE2617" s="92"/>
      <c r="AF2617" s="92"/>
      <c r="AG2617" s="92"/>
      <c r="AH2617" s="92"/>
      <c r="AI2617" s="109">
        <f t="shared" si="383"/>
        <v>0</v>
      </c>
      <c r="AJ2617" s="83"/>
      <c r="AK2617" s="110">
        <f t="shared" si="384"/>
        <v>0</v>
      </c>
      <c r="AL2617" s="111"/>
      <c r="AM2617" s="92"/>
      <c r="AN2617" s="92"/>
      <c r="AO2617" s="92"/>
      <c r="AP2617" s="92"/>
      <c r="AQ2617" s="92"/>
      <c r="AR2617" s="92"/>
      <c r="AS2617" s="92">
        <v>1</v>
      </c>
      <c r="AT2617" s="92"/>
      <c r="AU2617" s="92"/>
      <c r="AV2617" s="109">
        <f t="shared" si="385"/>
        <v>1000</v>
      </c>
      <c r="AW2617" s="75"/>
      <c r="AX2617" s="110">
        <f t="shared" si="386"/>
        <v>71.428571428571431</v>
      </c>
      <c r="AY2617" s="111"/>
      <c r="AZ2617" s="93"/>
      <c r="BA2617" s="94" t="s">
        <v>131</v>
      </c>
      <c r="BB2617" s="71"/>
      <c r="BC2617" s="54"/>
      <c r="BD2617" s="41">
        <v>4</v>
      </c>
      <c r="BE2617" s="52">
        <v>47</v>
      </c>
      <c r="BF2617" s="62">
        <v>4721</v>
      </c>
      <c r="BG2617" s="280" t="s">
        <v>52</v>
      </c>
    </row>
    <row r="2618" spans="1:59" s="63" customFormat="1" ht="12.75" x14ac:dyDescent="0.2">
      <c r="A2618" s="196">
        <v>4</v>
      </c>
      <c r="B2618" s="197" t="s">
        <v>422</v>
      </c>
      <c r="C2618" s="208">
        <v>47</v>
      </c>
      <c r="D2618" s="209" t="s">
        <v>729</v>
      </c>
      <c r="E2618" s="210">
        <v>4721</v>
      </c>
      <c r="F2618" s="211" t="s">
        <v>1279</v>
      </c>
      <c r="G2618" s="231" t="s">
        <v>729</v>
      </c>
      <c r="H2618" s="89"/>
      <c r="I2618" s="90" t="s">
        <v>908</v>
      </c>
      <c r="J2618" s="90"/>
      <c r="K2618" s="90" t="s">
        <v>73</v>
      </c>
      <c r="L2618" s="90" t="s">
        <v>69</v>
      </c>
      <c r="M2618" s="91"/>
      <c r="N2618" s="312">
        <v>1</v>
      </c>
      <c r="O2618" s="313">
        <f t="shared" si="387"/>
        <v>7.1428571428571425E-2</v>
      </c>
      <c r="P2618" s="104"/>
      <c r="Q2618" s="92"/>
      <c r="R2618" s="92"/>
      <c r="S2618" s="92"/>
      <c r="T2618" s="92"/>
      <c r="U2618" s="92"/>
      <c r="V2618" s="92"/>
      <c r="W2618" s="92">
        <v>1</v>
      </c>
      <c r="X2618" s="109">
        <f t="shared" si="381"/>
        <v>25000</v>
      </c>
      <c r="Y2618" s="83"/>
      <c r="Z2618" s="110">
        <f t="shared" si="382"/>
        <v>1785.7142857142856</v>
      </c>
      <c r="AA2618" s="111"/>
      <c r="AB2618" s="92"/>
      <c r="AC2618" s="92"/>
      <c r="AD2618" s="92"/>
      <c r="AE2618" s="92"/>
      <c r="AF2618" s="92"/>
      <c r="AG2618" s="92"/>
      <c r="AH2618" s="92"/>
      <c r="AI2618" s="109">
        <f t="shared" si="383"/>
        <v>0</v>
      </c>
      <c r="AJ2618" s="83"/>
      <c r="AK2618" s="110">
        <f t="shared" si="384"/>
        <v>0</v>
      </c>
      <c r="AL2618" s="111"/>
      <c r="AM2618" s="92"/>
      <c r="AN2618" s="92"/>
      <c r="AO2618" s="92"/>
      <c r="AP2618" s="92">
        <v>1</v>
      </c>
      <c r="AQ2618" s="92"/>
      <c r="AR2618" s="92"/>
      <c r="AS2618" s="92"/>
      <c r="AT2618" s="92"/>
      <c r="AU2618" s="92"/>
      <c r="AV2618" s="109">
        <f t="shared" si="385"/>
        <v>100</v>
      </c>
      <c r="AW2618" s="75"/>
      <c r="AX2618" s="110">
        <f t="shared" si="386"/>
        <v>7.1428571428571423</v>
      </c>
      <c r="AY2618" s="111"/>
      <c r="AZ2618" s="93"/>
      <c r="BA2618" s="94" t="s">
        <v>131</v>
      </c>
      <c r="BB2618" s="71"/>
      <c r="BC2618" s="54"/>
      <c r="BD2618" s="41">
        <v>4</v>
      </c>
      <c r="BE2618" s="52">
        <v>47</v>
      </c>
      <c r="BF2618" s="62">
        <v>4721</v>
      </c>
      <c r="BG2618" s="280" t="s">
        <v>52</v>
      </c>
    </row>
    <row r="2619" spans="1:59" s="63" customFormat="1" ht="12.75" x14ac:dyDescent="0.2">
      <c r="A2619" s="196">
        <v>4</v>
      </c>
      <c r="B2619" s="197" t="s">
        <v>422</v>
      </c>
      <c r="C2619" s="208">
        <v>47</v>
      </c>
      <c r="D2619" s="209" t="s">
        <v>729</v>
      </c>
      <c r="E2619" s="210">
        <v>4721</v>
      </c>
      <c r="F2619" s="211" t="s">
        <v>1279</v>
      </c>
      <c r="G2619" s="231" t="s">
        <v>729</v>
      </c>
      <c r="H2619" s="89"/>
      <c r="I2619" s="90" t="s">
        <v>909</v>
      </c>
      <c r="J2619" s="90"/>
      <c r="K2619" s="90" t="s">
        <v>64</v>
      </c>
      <c r="L2619" s="90" t="s">
        <v>76</v>
      </c>
      <c r="M2619" s="91"/>
      <c r="N2619" s="312">
        <v>1</v>
      </c>
      <c r="O2619" s="313">
        <f t="shared" si="387"/>
        <v>7.1428571428571425E-2</v>
      </c>
      <c r="P2619" s="104">
        <v>1</v>
      </c>
      <c r="Q2619" s="92"/>
      <c r="R2619" s="92"/>
      <c r="S2619" s="92"/>
      <c r="T2619" s="92"/>
      <c r="U2619" s="92"/>
      <c r="V2619" s="92"/>
      <c r="W2619" s="92"/>
      <c r="X2619" s="109">
        <f t="shared" si="381"/>
        <v>100</v>
      </c>
      <c r="Y2619" s="83"/>
      <c r="Z2619" s="110">
        <f t="shared" si="382"/>
        <v>7.1428571428571423</v>
      </c>
      <c r="AA2619" s="111"/>
      <c r="AB2619" s="92"/>
      <c r="AC2619" s="92"/>
      <c r="AD2619" s="92"/>
      <c r="AE2619" s="92"/>
      <c r="AF2619" s="92"/>
      <c r="AG2619" s="92"/>
      <c r="AH2619" s="92"/>
      <c r="AI2619" s="109">
        <f t="shared" si="383"/>
        <v>0</v>
      </c>
      <c r="AJ2619" s="83"/>
      <c r="AK2619" s="110">
        <f t="shared" si="384"/>
        <v>0</v>
      </c>
      <c r="AL2619" s="111"/>
      <c r="AM2619" s="92"/>
      <c r="AN2619" s="92"/>
      <c r="AO2619" s="92"/>
      <c r="AP2619" s="92"/>
      <c r="AQ2619" s="92"/>
      <c r="AR2619" s="92">
        <v>1</v>
      </c>
      <c r="AS2619" s="92"/>
      <c r="AT2619" s="92"/>
      <c r="AU2619" s="92"/>
      <c r="AV2619" s="109">
        <f t="shared" si="385"/>
        <v>500</v>
      </c>
      <c r="AW2619" s="75"/>
      <c r="AX2619" s="110">
        <f t="shared" si="386"/>
        <v>35.714285714285715</v>
      </c>
      <c r="AY2619" s="111"/>
      <c r="AZ2619" s="93"/>
      <c r="BA2619" s="94" t="s">
        <v>131</v>
      </c>
      <c r="BB2619" s="71"/>
      <c r="BC2619" s="54"/>
      <c r="BD2619" s="41">
        <v>4</v>
      </c>
      <c r="BE2619" s="52">
        <v>47</v>
      </c>
      <c r="BF2619" s="62">
        <v>4721</v>
      </c>
      <c r="BG2619" s="280" t="s">
        <v>52</v>
      </c>
    </row>
    <row r="2620" spans="1:59" s="63" customFormat="1" ht="12.75" x14ac:dyDescent="0.2">
      <c r="A2620" s="196">
        <v>4</v>
      </c>
      <c r="B2620" s="197" t="s">
        <v>422</v>
      </c>
      <c r="C2620" s="208">
        <v>47</v>
      </c>
      <c r="D2620" s="209" t="s">
        <v>729</v>
      </c>
      <c r="E2620" s="210">
        <v>4721</v>
      </c>
      <c r="F2620" s="211" t="s">
        <v>1279</v>
      </c>
      <c r="G2620" s="231" t="s">
        <v>729</v>
      </c>
      <c r="H2620" s="89"/>
      <c r="I2620" s="90" t="s">
        <v>290</v>
      </c>
      <c r="J2620" s="90"/>
      <c r="K2620" s="90" t="s">
        <v>64</v>
      </c>
      <c r="L2620" s="90" t="s">
        <v>136</v>
      </c>
      <c r="M2620" s="91"/>
      <c r="N2620" s="312">
        <v>1</v>
      </c>
      <c r="O2620" s="313">
        <f t="shared" si="387"/>
        <v>7.1428571428571425E-2</v>
      </c>
      <c r="P2620" s="104"/>
      <c r="Q2620" s="92"/>
      <c r="R2620" s="92"/>
      <c r="S2620" s="92"/>
      <c r="T2620" s="92"/>
      <c r="U2620" s="92"/>
      <c r="V2620" s="92"/>
      <c r="W2620" s="92"/>
      <c r="X2620" s="109">
        <f t="shared" si="381"/>
        <v>0</v>
      </c>
      <c r="Y2620" s="83"/>
      <c r="Z2620" s="110">
        <f t="shared" si="382"/>
        <v>0</v>
      </c>
      <c r="AA2620" s="111"/>
      <c r="AB2620" s="92"/>
      <c r="AC2620" s="92"/>
      <c r="AD2620" s="92"/>
      <c r="AE2620" s="92"/>
      <c r="AF2620" s="92"/>
      <c r="AG2620" s="92"/>
      <c r="AH2620" s="92"/>
      <c r="AI2620" s="109">
        <f t="shared" si="383"/>
        <v>0</v>
      </c>
      <c r="AJ2620" s="83"/>
      <c r="AK2620" s="110">
        <f t="shared" si="384"/>
        <v>0</v>
      </c>
      <c r="AL2620" s="111"/>
      <c r="AM2620" s="92"/>
      <c r="AN2620" s="92"/>
      <c r="AO2620" s="92"/>
      <c r="AP2620" s="92"/>
      <c r="AQ2620" s="92"/>
      <c r="AR2620" s="92"/>
      <c r="AS2620" s="92">
        <v>1</v>
      </c>
      <c r="AT2620" s="92"/>
      <c r="AU2620" s="92"/>
      <c r="AV2620" s="109">
        <f t="shared" si="385"/>
        <v>1000</v>
      </c>
      <c r="AW2620" s="75"/>
      <c r="AX2620" s="110">
        <f t="shared" si="386"/>
        <v>71.428571428571431</v>
      </c>
      <c r="AY2620" s="111"/>
      <c r="AZ2620" s="93"/>
      <c r="BA2620" s="94" t="s">
        <v>131</v>
      </c>
      <c r="BB2620" s="71"/>
      <c r="BC2620" s="54"/>
      <c r="BD2620" s="41">
        <v>4</v>
      </c>
      <c r="BE2620" s="52">
        <v>47</v>
      </c>
      <c r="BF2620" s="62">
        <v>4721</v>
      </c>
      <c r="BG2620" s="280" t="s">
        <v>52</v>
      </c>
    </row>
    <row r="2621" spans="1:59" s="63" customFormat="1" ht="12.75" x14ac:dyDescent="0.2">
      <c r="A2621" s="196">
        <v>4</v>
      </c>
      <c r="B2621" s="197" t="s">
        <v>422</v>
      </c>
      <c r="C2621" s="208">
        <v>47</v>
      </c>
      <c r="D2621" s="209" t="s">
        <v>729</v>
      </c>
      <c r="E2621" s="210">
        <v>4721</v>
      </c>
      <c r="F2621" s="211" t="s">
        <v>1279</v>
      </c>
      <c r="G2621" s="231" t="s">
        <v>729</v>
      </c>
      <c r="H2621" s="89"/>
      <c r="I2621" s="90" t="s">
        <v>915</v>
      </c>
      <c r="J2621" s="90"/>
      <c r="K2621" s="90" t="s">
        <v>64</v>
      </c>
      <c r="L2621" s="90" t="s">
        <v>232</v>
      </c>
      <c r="M2621" s="91"/>
      <c r="N2621" s="312">
        <v>1</v>
      </c>
      <c r="O2621" s="313">
        <f t="shared" si="387"/>
        <v>7.1428571428571425E-2</v>
      </c>
      <c r="P2621" s="104">
        <v>1</v>
      </c>
      <c r="Q2621" s="92"/>
      <c r="R2621" s="92"/>
      <c r="S2621" s="92"/>
      <c r="T2621" s="92"/>
      <c r="U2621" s="92"/>
      <c r="V2621" s="92"/>
      <c r="W2621" s="92"/>
      <c r="X2621" s="109">
        <f t="shared" si="381"/>
        <v>100</v>
      </c>
      <c r="Y2621" s="83"/>
      <c r="Z2621" s="110">
        <f t="shared" si="382"/>
        <v>7.1428571428571423</v>
      </c>
      <c r="AA2621" s="111"/>
      <c r="AB2621" s="92"/>
      <c r="AC2621" s="92"/>
      <c r="AD2621" s="92"/>
      <c r="AE2621" s="92"/>
      <c r="AF2621" s="92"/>
      <c r="AG2621" s="92"/>
      <c r="AH2621" s="92"/>
      <c r="AI2621" s="109">
        <f t="shared" si="383"/>
        <v>0</v>
      </c>
      <c r="AJ2621" s="83"/>
      <c r="AK2621" s="110">
        <f t="shared" si="384"/>
        <v>0</v>
      </c>
      <c r="AL2621" s="111"/>
      <c r="AM2621" s="92"/>
      <c r="AN2621" s="92"/>
      <c r="AO2621" s="92"/>
      <c r="AP2621" s="92"/>
      <c r="AQ2621" s="92"/>
      <c r="AR2621" s="92"/>
      <c r="AS2621" s="92">
        <v>1</v>
      </c>
      <c r="AT2621" s="92"/>
      <c r="AU2621" s="92"/>
      <c r="AV2621" s="109">
        <f t="shared" si="385"/>
        <v>1000</v>
      </c>
      <c r="AW2621" s="75"/>
      <c r="AX2621" s="110">
        <f t="shared" si="386"/>
        <v>71.428571428571431</v>
      </c>
      <c r="AY2621" s="111"/>
      <c r="AZ2621" s="93"/>
      <c r="BA2621" s="94" t="s">
        <v>131</v>
      </c>
      <c r="BB2621" s="71"/>
      <c r="BC2621" s="54"/>
      <c r="BD2621" s="41">
        <v>4</v>
      </c>
      <c r="BE2621" s="52">
        <v>47</v>
      </c>
      <c r="BF2621" s="62">
        <v>4721</v>
      </c>
      <c r="BG2621" s="280" t="s">
        <v>52</v>
      </c>
    </row>
    <row r="2622" spans="1:59" s="63" customFormat="1" ht="12.75" x14ac:dyDescent="0.2">
      <c r="A2622" s="196">
        <v>4</v>
      </c>
      <c r="B2622" s="197" t="s">
        <v>422</v>
      </c>
      <c r="C2622" s="208">
        <v>47</v>
      </c>
      <c r="D2622" s="209" t="s">
        <v>729</v>
      </c>
      <c r="E2622" s="210">
        <v>4721</v>
      </c>
      <c r="F2622" s="211" t="s">
        <v>1279</v>
      </c>
      <c r="G2622" s="231" t="s">
        <v>729</v>
      </c>
      <c r="H2622" s="89"/>
      <c r="I2622" s="90" t="s">
        <v>916</v>
      </c>
      <c r="J2622" s="90"/>
      <c r="K2622" s="90" t="s">
        <v>64</v>
      </c>
      <c r="L2622" s="90" t="s">
        <v>119</v>
      </c>
      <c r="M2622" s="91"/>
      <c r="N2622" s="312">
        <v>1</v>
      </c>
      <c r="O2622" s="313">
        <f t="shared" si="387"/>
        <v>7.1428571428571425E-2</v>
      </c>
      <c r="P2622" s="104"/>
      <c r="Q2622" s="92"/>
      <c r="R2622" s="92"/>
      <c r="S2622" s="92"/>
      <c r="T2622" s="92"/>
      <c r="U2622" s="92"/>
      <c r="V2622" s="92"/>
      <c r="W2622" s="92"/>
      <c r="X2622" s="109">
        <f t="shared" si="381"/>
        <v>0</v>
      </c>
      <c r="Y2622" s="83"/>
      <c r="Z2622" s="110">
        <f t="shared" si="382"/>
        <v>0</v>
      </c>
      <c r="AA2622" s="111"/>
      <c r="AB2622" s="92"/>
      <c r="AC2622" s="92"/>
      <c r="AD2622" s="92"/>
      <c r="AE2622" s="92"/>
      <c r="AF2622" s="92"/>
      <c r="AG2622" s="92"/>
      <c r="AH2622" s="92"/>
      <c r="AI2622" s="109">
        <f t="shared" si="383"/>
        <v>0</v>
      </c>
      <c r="AJ2622" s="83"/>
      <c r="AK2622" s="110">
        <f t="shared" si="384"/>
        <v>0</v>
      </c>
      <c r="AL2622" s="111"/>
      <c r="AM2622" s="92"/>
      <c r="AN2622" s="92"/>
      <c r="AO2622" s="92"/>
      <c r="AP2622" s="92"/>
      <c r="AQ2622" s="92"/>
      <c r="AR2622" s="92"/>
      <c r="AS2622" s="92">
        <v>1</v>
      </c>
      <c r="AT2622" s="92"/>
      <c r="AU2622" s="92"/>
      <c r="AV2622" s="109">
        <f t="shared" si="385"/>
        <v>1000</v>
      </c>
      <c r="AW2622" s="75"/>
      <c r="AX2622" s="110">
        <f t="shared" si="386"/>
        <v>71.428571428571431</v>
      </c>
      <c r="AY2622" s="111"/>
      <c r="AZ2622" s="93"/>
      <c r="BA2622" s="94" t="s">
        <v>131</v>
      </c>
      <c r="BB2622" s="71"/>
      <c r="BC2622" s="54"/>
      <c r="BD2622" s="41">
        <v>4</v>
      </c>
      <c r="BE2622" s="52">
        <v>47</v>
      </c>
      <c r="BF2622" s="62">
        <v>4721</v>
      </c>
      <c r="BG2622" s="280" t="s">
        <v>52</v>
      </c>
    </row>
    <row r="2623" spans="1:59" s="63" customFormat="1" ht="12.75" x14ac:dyDescent="0.2">
      <c r="A2623" s="196">
        <v>4</v>
      </c>
      <c r="B2623" s="197" t="s">
        <v>422</v>
      </c>
      <c r="C2623" s="208">
        <v>47</v>
      </c>
      <c r="D2623" s="209" t="s">
        <v>729</v>
      </c>
      <c r="E2623" s="210">
        <v>4721</v>
      </c>
      <c r="F2623" s="211" t="s">
        <v>1279</v>
      </c>
      <c r="G2623" s="231" t="s">
        <v>729</v>
      </c>
      <c r="H2623" s="89"/>
      <c r="I2623" s="90" t="s">
        <v>798</v>
      </c>
      <c r="J2623" s="90"/>
      <c r="K2623" s="90" t="s">
        <v>64</v>
      </c>
      <c r="L2623" s="90" t="s">
        <v>195</v>
      </c>
      <c r="M2623" s="91"/>
      <c r="N2623" s="312">
        <v>1</v>
      </c>
      <c r="O2623" s="313">
        <f t="shared" si="387"/>
        <v>7.1428571428571425E-2</v>
      </c>
      <c r="P2623" s="104"/>
      <c r="Q2623" s="92"/>
      <c r="R2623" s="92"/>
      <c r="S2623" s="92"/>
      <c r="T2623" s="92"/>
      <c r="U2623" s="92"/>
      <c r="V2623" s="92"/>
      <c r="W2623" s="92"/>
      <c r="X2623" s="109">
        <f t="shared" si="381"/>
        <v>0</v>
      </c>
      <c r="Y2623" s="83"/>
      <c r="Z2623" s="110">
        <f t="shared" si="382"/>
        <v>0</v>
      </c>
      <c r="AA2623" s="111"/>
      <c r="AB2623" s="92"/>
      <c r="AC2623" s="92"/>
      <c r="AD2623" s="92"/>
      <c r="AE2623" s="92"/>
      <c r="AF2623" s="92"/>
      <c r="AG2623" s="92"/>
      <c r="AH2623" s="92"/>
      <c r="AI2623" s="109">
        <f t="shared" si="383"/>
        <v>0</v>
      </c>
      <c r="AJ2623" s="83"/>
      <c r="AK2623" s="110">
        <f t="shared" si="384"/>
        <v>0</v>
      </c>
      <c r="AL2623" s="111"/>
      <c r="AM2623" s="92"/>
      <c r="AN2623" s="92"/>
      <c r="AO2623" s="92"/>
      <c r="AP2623" s="92"/>
      <c r="AQ2623" s="92">
        <v>1</v>
      </c>
      <c r="AR2623" s="92"/>
      <c r="AS2623" s="92"/>
      <c r="AT2623" s="92"/>
      <c r="AU2623" s="92"/>
      <c r="AV2623" s="109">
        <f t="shared" si="385"/>
        <v>250</v>
      </c>
      <c r="AW2623" s="75"/>
      <c r="AX2623" s="110">
        <f t="shared" si="386"/>
        <v>17.857142857142858</v>
      </c>
      <c r="AY2623" s="111"/>
      <c r="AZ2623" s="93"/>
      <c r="BA2623" s="94" t="s">
        <v>131</v>
      </c>
      <c r="BB2623" s="71"/>
      <c r="BC2623" s="54"/>
      <c r="BD2623" s="41">
        <v>4</v>
      </c>
      <c r="BE2623" s="52">
        <v>47</v>
      </c>
      <c r="BF2623" s="62">
        <v>4721</v>
      </c>
      <c r="BG2623" s="280" t="s">
        <v>52</v>
      </c>
    </row>
    <row r="2624" spans="1:59" s="63" customFormat="1" ht="12.75" x14ac:dyDescent="0.2">
      <c r="A2624" s="196">
        <v>4</v>
      </c>
      <c r="B2624" s="197" t="s">
        <v>422</v>
      </c>
      <c r="C2624" s="208">
        <v>47</v>
      </c>
      <c r="D2624" s="209" t="s">
        <v>729</v>
      </c>
      <c r="E2624" s="210">
        <v>4721</v>
      </c>
      <c r="F2624" s="211" t="s">
        <v>1279</v>
      </c>
      <c r="G2624" s="231" t="s">
        <v>729</v>
      </c>
      <c r="H2624" s="89"/>
      <c r="I2624" s="90" t="s">
        <v>430</v>
      </c>
      <c r="J2624" s="90"/>
      <c r="K2624" s="90" t="s">
        <v>64</v>
      </c>
      <c r="L2624" s="90" t="s">
        <v>119</v>
      </c>
      <c r="M2624" s="91"/>
      <c r="N2624" s="312">
        <v>1</v>
      </c>
      <c r="O2624" s="313">
        <f t="shared" si="387"/>
        <v>7.1428571428571425E-2</v>
      </c>
      <c r="P2624" s="104"/>
      <c r="Q2624" s="92"/>
      <c r="R2624" s="92"/>
      <c r="S2624" s="92"/>
      <c r="T2624" s="92"/>
      <c r="U2624" s="92"/>
      <c r="V2624" s="92"/>
      <c r="W2624" s="92"/>
      <c r="X2624" s="109">
        <f t="shared" si="381"/>
        <v>0</v>
      </c>
      <c r="Y2624" s="83"/>
      <c r="Z2624" s="110">
        <f t="shared" si="382"/>
        <v>0</v>
      </c>
      <c r="AA2624" s="111"/>
      <c r="AB2624" s="92"/>
      <c r="AC2624" s="92"/>
      <c r="AD2624" s="92"/>
      <c r="AE2624" s="92"/>
      <c r="AF2624" s="92"/>
      <c r="AG2624" s="92"/>
      <c r="AH2624" s="92"/>
      <c r="AI2624" s="109">
        <f t="shared" si="383"/>
        <v>0</v>
      </c>
      <c r="AJ2624" s="83"/>
      <c r="AK2624" s="110">
        <f t="shared" si="384"/>
        <v>0</v>
      </c>
      <c r="AL2624" s="111"/>
      <c r="AM2624" s="92"/>
      <c r="AN2624" s="92"/>
      <c r="AO2624" s="92"/>
      <c r="AP2624" s="92"/>
      <c r="AQ2624" s="92"/>
      <c r="AR2624" s="92"/>
      <c r="AS2624" s="92">
        <v>1</v>
      </c>
      <c r="AT2624" s="92"/>
      <c r="AU2624" s="92"/>
      <c r="AV2624" s="109">
        <f t="shared" si="385"/>
        <v>1000</v>
      </c>
      <c r="AW2624" s="75"/>
      <c r="AX2624" s="110">
        <f t="shared" si="386"/>
        <v>71.428571428571431</v>
      </c>
      <c r="AY2624" s="111"/>
      <c r="AZ2624" s="93"/>
      <c r="BA2624" s="94" t="s">
        <v>131</v>
      </c>
      <c r="BB2624" s="71"/>
      <c r="BC2624" s="54"/>
      <c r="BD2624" s="41">
        <v>4</v>
      </c>
      <c r="BE2624" s="52">
        <v>47</v>
      </c>
      <c r="BF2624" s="62">
        <v>4721</v>
      </c>
      <c r="BG2624" s="280" t="s">
        <v>52</v>
      </c>
    </row>
    <row r="2625" spans="1:59" s="63" customFormat="1" ht="12.75" x14ac:dyDescent="0.2">
      <c r="A2625" s="196">
        <v>4</v>
      </c>
      <c r="B2625" s="197" t="s">
        <v>422</v>
      </c>
      <c r="C2625" s="208">
        <v>47</v>
      </c>
      <c r="D2625" s="209" t="s">
        <v>729</v>
      </c>
      <c r="E2625" s="210">
        <v>4721</v>
      </c>
      <c r="F2625" s="211" t="s">
        <v>1279</v>
      </c>
      <c r="G2625" s="231" t="s">
        <v>729</v>
      </c>
      <c r="H2625" s="65"/>
      <c r="I2625" s="222"/>
      <c r="J2625" s="66"/>
      <c r="K2625" s="66"/>
      <c r="L2625" s="66"/>
      <c r="M2625" s="64"/>
      <c r="N2625" s="304"/>
      <c r="O2625" s="305"/>
      <c r="P2625" s="127"/>
      <c r="Q2625" s="67"/>
      <c r="R2625" s="67"/>
      <c r="S2625" s="67"/>
      <c r="T2625" s="67"/>
      <c r="U2625" s="67"/>
      <c r="V2625" s="67"/>
      <c r="W2625" s="67"/>
      <c r="X2625" s="67"/>
      <c r="Y2625" s="68"/>
      <c r="Z2625" s="68"/>
      <c r="AA2625" s="68"/>
      <c r="AB2625" s="67"/>
      <c r="AC2625" s="67"/>
      <c r="AD2625" s="67"/>
      <c r="AE2625" s="67"/>
      <c r="AF2625" s="67"/>
      <c r="AG2625" s="67"/>
      <c r="AH2625" s="67"/>
      <c r="AI2625" s="67"/>
      <c r="AJ2625" s="68"/>
      <c r="AK2625" s="68"/>
      <c r="AL2625" s="68"/>
      <c r="AM2625" s="67"/>
      <c r="AN2625" s="67"/>
      <c r="AO2625" s="67"/>
      <c r="AP2625" s="67"/>
      <c r="AQ2625" s="67"/>
      <c r="AR2625" s="67"/>
      <c r="AS2625" s="67"/>
      <c r="AT2625" s="67"/>
      <c r="AU2625" s="67"/>
      <c r="AV2625" s="67"/>
      <c r="AW2625" s="67"/>
      <c r="AX2625" s="68"/>
      <c r="AY2625" s="68"/>
      <c r="AZ2625" s="69"/>
      <c r="BA2625" s="70"/>
      <c r="BB2625" s="71"/>
      <c r="BC2625" s="54"/>
      <c r="BD2625" s="41">
        <v>4</v>
      </c>
      <c r="BE2625" s="52">
        <v>47</v>
      </c>
      <c r="BF2625" s="62">
        <v>4721</v>
      </c>
      <c r="BG2625" s="275"/>
    </row>
    <row r="2626" spans="1:59" s="63" customFormat="1" ht="12.75" x14ac:dyDescent="0.2">
      <c r="A2626" s="196">
        <v>4</v>
      </c>
      <c r="B2626" s="197" t="s">
        <v>422</v>
      </c>
      <c r="C2626" s="208">
        <v>47</v>
      </c>
      <c r="D2626" s="209" t="s">
        <v>729</v>
      </c>
      <c r="E2626" s="210">
        <v>4721</v>
      </c>
      <c r="F2626" s="211" t="s">
        <v>1279</v>
      </c>
      <c r="G2626" s="230"/>
      <c r="H2626" s="56"/>
      <c r="I2626" s="221"/>
      <c r="J2626" s="57"/>
      <c r="K2626" s="57"/>
      <c r="L2626" s="57"/>
      <c r="M2626" s="55"/>
      <c r="N2626" s="303"/>
      <c r="O2626" s="245"/>
      <c r="P2626" s="122"/>
      <c r="Q2626" s="58"/>
      <c r="R2626" s="58"/>
      <c r="S2626" s="58"/>
      <c r="T2626" s="58"/>
      <c r="U2626" s="58"/>
      <c r="V2626" s="58"/>
      <c r="W2626" s="58"/>
      <c r="X2626" s="58"/>
      <c r="Y2626" s="59"/>
      <c r="Z2626" s="59"/>
      <c r="AA2626" s="59"/>
      <c r="AB2626" s="58"/>
      <c r="AC2626" s="58"/>
      <c r="AD2626" s="58"/>
      <c r="AE2626" s="58"/>
      <c r="AF2626" s="58"/>
      <c r="AG2626" s="58"/>
      <c r="AH2626" s="58"/>
      <c r="AI2626" s="58"/>
      <c r="AJ2626" s="59"/>
      <c r="AK2626" s="59"/>
      <c r="AL2626" s="59"/>
      <c r="AM2626" s="58"/>
      <c r="AN2626" s="58"/>
      <c r="AO2626" s="58"/>
      <c r="AP2626" s="58"/>
      <c r="AQ2626" s="58"/>
      <c r="AR2626" s="58"/>
      <c r="AS2626" s="58"/>
      <c r="AT2626" s="58"/>
      <c r="AU2626" s="58"/>
      <c r="AV2626" s="58"/>
      <c r="AW2626" s="58"/>
      <c r="AX2626" s="59"/>
      <c r="AY2626" s="59"/>
      <c r="AZ2626" s="60"/>
      <c r="BA2626" s="61"/>
      <c r="BB2626" s="54"/>
      <c r="BC2626" s="54"/>
      <c r="BD2626" s="41">
        <v>4</v>
      </c>
      <c r="BE2626" s="52">
        <v>47</v>
      </c>
      <c r="BF2626" s="62">
        <v>4721</v>
      </c>
      <c r="BG2626" s="274"/>
    </row>
    <row r="2627" spans="1:59" x14ac:dyDescent="0.25">
      <c r="A2627" s="196">
        <v>4</v>
      </c>
      <c r="B2627" s="197" t="s">
        <v>422</v>
      </c>
      <c r="C2627" s="208">
        <v>47</v>
      </c>
      <c r="D2627" s="209" t="s">
        <v>729</v>
      </c>
      <c r="E2627" s="212">
        <v>4731</v>
      </c>
      <c r="F2627" s="213" t="s">
        <v>1280</v>
      </c>
      <c r="G2627" s="234"/>
      <c r="H2627" s="138"/>
      <c r="I2627" s="224"/>
      <c r="J2627" s="98"/>
      <c r="K2627" s="98"/>
      <c r="L2627" s="98"/>
      <c r="M2627" s="137"/>
      <c r="N2627" s="322"/>
      <c r="O2627" s="323"/>
      <c r="P2627" s="139"/>
      <c r="Q2627" s="139"/>
      <c r="R2627" s="139"/>
      <c r="S2627" s="139"/>
      <c r="T2627" s="139"/>
      <c r="U2627" s="139"/>
      <c r="V2627" s="139"/>
      <c r="W2627" s="139"/>
      <c r="X2627" s="139"/>
      <c r="Y2627" s="100"/>
      <c r="Z2627" s="125"/>
      <c r="AA2627" s="125"/>
      <c r="AB2627" s="139"/>
      <c r="AC2627" s="139"/>
      <c r="AD2627" s="139"/>
      <c r="AE2627" s="139"/>
      <c r="AF2627" s="139"/>
      <c r="AG2627" s="139"/>
      <c r="AH2627" s="139"/>
      <c r="AI2627" s="139"/>
      <c r="AJ2627" s="100"/>
      <c r="AK2627" s="125"/>
      <c r="AL2627" s="125"/>
      <c r="AM2627" s="139"/>
      <c r="AN2627" s="139"/>
      <c r="AO2627" s="139"/>
      <c r="AP2627" s="139"/>
      <c r="AQ2627" s="139"/>
      <c r="AR2627" s="139"/>
      <c r="AS2627" s="139"/>
      <c r="AT2627" s="139"/>
      <c r="AU2627" s="139"/>
      <c r="AV2627" s="139"/>
      <c r="AW2627" s="99"/>
      <c r="AX2627" s="125"/>
      <c r="AY2627" s="100"/>
      <c r="AZ2627" s="140"/>
      <c r="BA2627" s="141"/>
      <c r="BB2627" s="136"/>
      <c r="BC2627" s="136"/>
      <c r="BD2627" s="41">
        <v>4</v>
      </c>
      <c r="BE2627" s="52">
        <v>47</v>
      </c>
      <c r="BF2627" s="103">
        <v>4731</v>
      </c>
      <c r="BG2627" s="283"/>
    </row>
    <row r="2628" spans="1:59" s="63" customFormat="1" ht="12.75" x14ac:dyDescent="0.2">
      <c r="A2628" s="196">
        <v>4</v>
      </c>
      <c r="B2628" s="197" t="s">
        <v>422</v>
      </c>
      <c r="C2628" s="208">
        <v>47</v>
      </c>
      <c r="D2628" s="209" t="s">
        <v>729</v>
      </c>
      <c r="E2628" s="212">
        <v>4731</v>
      </c>
      <c r="F2628" s="213" t="s">
        <v>1280</v>
      </c>
      <c r="G2628" s="232"/>
      <c r="H2628" s="97"/>
      <c r="I2628" s="224"/>
      <c r="J2628" s="98"/>
      <c r="K2628" s="98"/>
      <c r="L2628" s="98"/>
      <c r="M2628" s="96"/>
      <c r="N2628" s="307"/>
      <c r="O2628" s="246"/>
      <c r="P2628" s="124"/>
      <c r="Q2628" s="99"/>
      <c r="R2628" s="99"/>
      <c r="S2628" s="99"/>
      <c r="T2628" s="99"/>
      <c r="U2628" s="99"/>
      <c r="V2628" s="99"/>
      <c r="W2628" s="99"/>
      <c r="X2628" s="99"/>
      <c r="Y2628" s="100"/>
      <c r="Z2628" s="100"/>
      <c r="AA2628" s="100"/>
      <c r="AB2628" s="99"/>
      <c r="AC2628" s="99"/>
      <c r="AD2628" s="99"/>
      <c r="AE2628" s="99"/>
      <c r="AF2628" s="99"/>
      <c r="AG2628" s="99"/>
      <c r="AH2628" s="99"/>
      <c r="AI2628" s="99"/>
      <c r="AJ2628" s="100"/>
      <c r="AK2628" s="100"/>
      <c r="AL2628" s="100"/>
      <c r="AM2628" s="99"/>
      <c r="AN2628" s="99"/>
      <c r="AO2628" s="99"/>
      <c r="AP2628" s="99"/>
      <c r="AQ2628" s="99"/>
      <c r="AR2628" s="99"/>
      <c r="AS2628" s="99"/>
      <c r="AT2628" s="99"/>
      <c r="AU2628" s="99"/>
      <c r="AV2628" s="99"/>
      <c r="AW2628" s="99"/>
      <c r="AX2628" s="100"/>
      <c r="AY2628" s="100"/>
      <c r="AZ2628" s="101"/>
      <c r="BA2628" s="102"/>
      <c r="BB2628" s="95"/>
      <c r="BC2628" s="95"/>
      <c r="BD2628" s="41">
        <v>4</v>
      </c>
      <c r="BE2628" s="52">
        <v>47</v>
      </c>
      <c r="BF2628" s="103">
        <v>4731</v>
      </c>
      <c r="BG2628" s="277"/>
    </row>
    <row r="2629" spans="1:59" s="63" customFormat="1" ht="12.75" x14ac:dyDescent="0.2">
      <c r="A2629" s="196">
        <v>4</v>
      </c>
      <c r="B2629" s="197" t="s">
        <v>422</v>
      </c>
      <c r="C2629" s="208">
        <v>47</v>
      </c>
      <c r="D2629" s="209" t="s">
        <v>729</v>
      </c>
      <c r="E2629" s="212">
        <v>4731</v>
      </c>
      <c r="F2629" s="213" t="s">
        <v>1280</v>
      </c>
      <c r="G2629" s="231" t="s">
        <v>729</v>
      </c>
      <c r="H2629" s="65"/>
      <c r="I2629" s="222"/>
      <c r="J2629" s="66"/>
      <c r="K2629" s="66"/>
      <c r="L2629" s="66"/>
      <c r="M2629" s="64"/>
      <c r="N2629" s="304"/>
      <c r="O2629" s="305"/>
      <c r="P2629" s="127"/>
      <c r="Q2629" s="67"/>
      <c r="R2629" s="67"/>
      <c r="S2629" s="67"/>
      <c r="T2629" s="67"/>
      <c r="U2629" s="67"/>
      <c r="V2629" s="67"/>
      <c r="W2629" s="67"/>
      <c r="X2629" s="67"/>
      <c r="Y2629" s="68"/>
      <c r="Z2629" s="68"/>
      <c r="AA2629" s="68"/>
      <c r="AB2629" s="67"/>
      <c r="AC2629" s="67"/>
      <c r="AD2629" s="67"/>
      <c r="AE2629" s="67"/>
      <c r="AF2629" s="67"/>
      <c r="AG2629" s="67"/>
      <c r="AH2629" s="67"/>
      <c r="AI2629" s="67"/>
      <c r="AJ2629" s="68"/>
      <c r="AK2629" s="68"/>
      <c r="AL2629" s="68"/>
      <c r="AM2629" s="67"/>
      <c r="AN2629" s="67"/>
      <c r="AO2629" s="67"/>
      <c r="AP2629" s="67"/>
      <c r="AQ2629" s="67"/>
      <c r="AR2629" s="67"/>
      <c r="AS2629" s="67"/>
      <c r="AT2629" s="67"/>
      <c r="AU2629" s="67"/>
      <c r="AV2629" s="67"/>
      <c r="AW2629" s="67"/>
      <c r="AX2629" s="68"/>
      <c r="AY2629" s="68"/>
      <c r="AZ2629" s="69"/>
      <c r="BA2629" s="70"/>
      <c r="BB2629" s="71"/>
      <c r="BC2629" s="95"/>
      <c r="BD2629" s="41">
        <v>4</v>
      </c>
      <c r="BE2629" s="52">
        <v>47</v>
      </c>
      <c r="BF2629" s="103">
        <v>4731</v>
      </c>
      <c r="BG2629" s="275"/>
    </row>
    <row r="2630" spans="1:59" s="63" customFormat="1" ht="12.75" x14ac:dyDescent="0.2">
      <c r="A2630" s="196">
        <v>4</v>
      </c>
      <c r="B2630" s="197" t="s">
        <v>422</v>
      </c>
      <c r="C2630" s="208">
        <v>47</v>
      </c>
      <c r="D2630" s="209" t="s">
        <v>729</v>
      </c>
      <c r="E2630" s="212">
        <v>4731</v>
      </c>
      <c r="F2630" s="213" t="s">
        <v>1280</v>
      </c>
      <c r="G2630" s="231" t="s">
        <v>729</v>
      </c>
      <c r="H2630" s="72" t="s">
        <v>47</v>
      </c>
      <c r="I2630" s="223"/>
      <c r="J2630" s="73"/>
      <c r="K2630" s="73"/>
      <c r="L2630" s="73"/>
      <c r="M2630" s="74"/>
      <c r="N2630" s="247"/>
      <c r="O2630" s="306"/>
      <c r="P2630" s="105"/>
      <c r="Q2630" s="75"/>
      <c r="R2630" s="75"/>
      <c r="S2630" s="75"/>
      <c r="T2630" s="75"/>
      <c r="U2630" s="75"/>
      <c r="V2630" s="75"/>
      <c r="W2630" s="75"/>
      <c r="X2630" s="75"/>
      <c r="Y2630" s="76">
        <f>IF(ISNUMBER(VLOOKUP(Y2632,P$7:W$7,MATCH(Y2632,P$7:W$7))),VLOOKUP(Y2632,P$7:W$7,MATCH(Y2632,P$7:W$7)),IF(N2634=0,"No Data",IF(Y2632&gt;0,"&lt;100",0)))</f>
        <v>5000</v>
      </c>
      <c r="Z2630" s="77">
        <f>IF(ISNUMBER(VLOOKUP(Z2634,P$7:W$7,MATCH(Z2634,P$7:W$7))),VLOOKUP(Z2634,P$7:W$7,MATCH(Z2634,P$7:W$7)),IF(N2634=0,"No Data",IF(Z2634&gt;0,"&lt;100",0)))</f>
        <v>5000</v>
      </c>
      <c r="AA2630" s="106">
        <f>IF(ISNUMBER(Z2630),Z2630,0)</f>
        <v>5000</v>
      </c>
      <c r="AB2630" s="75"/>
      <c r="AC2630" s="75"/>
      <c r="AD2630" s="75"/>
      <c r="AE2630" s="75"/>
      <c r="AF2630" s="75"/>
      <c r="AG2630" s="75"/>
      <c r="AH2630" s="75"/>
      <c r="AI2630" s="75"/>
      <c r="AJ2630" s="76">
        <f>IF(ISNUMBER(VLOOKUP(AJ2632,AB$7:AH$7,MATCH(AJ2632,AB$7:AH$7))),VLOOKUP(AJ2632,AB$7:AH$7,MATCH(AJ2632,AB$7:AH$7)),IF(N2634=0,"No Data",IF(AJ2632&gt;0,"&lt;50",0)))</f>
        <v>0</v>
      </c>
      <c r="AK2630" s="77">
        <f>IF(ISNUMBER(VLOOKUP(AK2634,AB$7:AH$7,MATCH(AK2634,AB$7:AH$7))),VLOOKUP(AK2634,AB$7:AH$7,MATCH(AK2634,AB$7:AH$7)),IF(N2634=0,"No Data",IF(AK2634&gt;0,"&lt;50",0)))</f>
        <v>0</v>
      </c>
      <c r="AL2630" s="106">
        <f>IF(ISNUMBER(AK2630),AK2630,0)</f>
        <v>0</v>
      </c>
      <c r="AM2630" s="75"/>
      <c r="AN2630" s="75"/>
      <c r="AO2630" s="75"/>
      <c r="AP2630" s="75"/>
      <c r="AQ2630" s="75"/>
      <c r="AR2630" s="75"/>
      <c r="AS2630" s="75"/>
      <c r="AT2630" s="75"/>
      <c r="AU2630" s="75"/>
      <c r="AV2630" s="75"/>
      <c r="AW2630" s="76">
        <f>IF(ISNUMBER(VLOOKUP(AW2632,AM$7:AU$7,MATCH(AW2632,AM$7:AU$7))),VLOOKUP(AW2632,AM$7:AU$7,MATCH(AW2632,AM$7:AU$7)),IF(N2634=0,"No Data",IF(AW2632&gt;0,"&lt;10",0)))</f>
        <v>500</v>
      </c>
      <c r="AX2630" s="77">
        <f>IF(ISNUMBER(VLOOKUP(AX2634,AM$7:AU$7,MATCH(AX2634,AM$7:AU$7))),VLOOKUP(AX2634,AM$7:AU$7,MATCH(AX2634,AM$7:AU$7)),IF(N2634=0,"No Data",IF(AX2634&gt;0,"&lt;10",0)))</f>
        <v>500</v>
      </c>
      <c r="AY2630" s="106">
        <f>IF(ISNUMBER(AX2630),AX2630,0)</f>
        <v>500</v>
      </c>
      <c r="AZ2630" s="79"/>
      <c r="BA2630" s="80"/>
      <c r="BB2630" s="71"/>
      <c r="BC2630" s="95"/>
      <c r="BD2630" s="41">
        <v>4</v>
      </c>
      <c r="BE2630" s="52">
        <v>47</v>
      </c>
      <c r="BF2630" s="103">
        <v>4731</v>
      </c>
      <c r="BG2630" s="276" t="s">
        <v>47</v>
      </c>
    </row>
    <row r="2631" spans="1:59" s="63" customFormat="1" ht="12.75" x14ac:dyDescent="0.2">
      <c r="A2631" s="196">
        <v>4</v>
      </c>
      <c r="B2631" s="197" t="s">
        <v>422</v>
      </c>
      <c r="C2631" s="208">
        <v>47</v>
      </c>
      <c r="D2631" s="209" t="s">
        <v>729</v>
      </c>
      <c r="E2631" s="212">
        <v>4731</v>
      </c>
      <c r="F2631" s="213" t="s">
        <v>1280</v>
      </c>
      <c r="G2631" s="231" t="s">
        <v>729</v>
      </c>
      <c r="H2631" s="81" t="s">
        <v>48</v>
      </c>
      <c r="I2631" s="223"/>
      <c r="J2631" s="73"/>
      <c r="K2631" s="73"/>
      <c r="L2631" s="73"/>
      <c r="M2631" s="74"/>
      <c r="N2631" s="247"/>
      <c r="O2631" s="306"/>
      <c r="P2631" s="105"/>
      <c r="Q2631" s="75"/>
      <c r="R2631" s="75"/>
      <c r="S2631" s="75"/>
      <c r="T2631" s="75"/>
      <c r="U2631" s="75"/>
      <c r="V2631" s="75"/>
      <c r="W2631" s="75"/>
      <c r="X2631" s="75"/>
      <c r="Y2631" s="82">
        <f>MIN(X2635:X2637)</f>
        <v>0</v>
      </c>
      <c r="Z2631" s="83"/>
      <c r="AA2631" s="83"/>
      <c r="AB2631" s="75"/>
      <c r="AC2631" s="75"/>
      <c r="AD2631" s="75"/>
      <c r="AE2631" s="75"/>
      <c r="AF2631" s="75"/>
      <c r="AG2631" s="75"/>
      <c r="AH2631" s="75"/>
      <c r="AI2631" s="75"/>
      <c r="AJ2631" s="82">
        <f>MIN(AI2635:AI2637)</f>
        <v>0</v>
      </c>
      <c r="AK2631" s="83"/>
      <c r="AL2631" s="83"/>
      <c r="AM2631" s="75"/>
      <c r="AN2631" s="75"/>
      <c r="AO2631" s="75"/>
      <c r="AP2631" s="75"/>
      <c r="AQ2631" s="75"/>
      <c r="AR2631" s="75"/>
      <c r="AS2631" s="75"/>
      <c r="AT2631" s="75"/>
      <c r="AU2631" s="75"/>
      <c r="AV2631" s="75"/>
      <c r="AW2631" s="82">
        <f>MIN(AV2635:AV2637)</f>
        <v>100</v>
      </c>
      <c r="AX2631" s="83"/>
      <c r="AY2631" s="83"/>
      <c r="AZ2631" s="79"/>
      <c r="BA2631" s="80"/>
      <c r="BB2631" s="71"/>
      <c r="BC2631" s="95"/>
      <c r="BD2631" s="41">
        <v>4</v>
      </c>
      <c r="BE2631" s="52">
        <v>47</v>
      </c>
      <c r="BF2631" s="103">
        <v>4731</v>
      </c>
      <c r="BG2631" s="278" t="s">
        <v>48</v>
      </c>
    </row>
    <row r="2632" spans="1:59" s="63" customFormat="1" ht="12.75" x14ac:dyDescent="0.2">
      <c r="A2632" s="196">
        <v>4</v>
      </c>
      <c r="B2632" s="197" t="s">
        <v>422</v>
      </c>
      <c r="C2632" s="208">
        <v>47</v>
      </c>
      <c r="D2632" s="209" t="s">
        <v>729</v>
      </c>
      <c r="E2632" s="212">
        <v>4731</v>
      </c>
      <c r="F2632" s="213" t="s">
        <v>1280</v>
      </c>
      <c r="G2632" s="231" t="s">
        <v>729</v>
      </c>
      <c r="H2632" s="81" t="s">
        <v>49</v>
      </c>
      <c r="I2632" s="223"/>
      <c r="J2632" s="73"/>
      <c r="K2632" s="73"/>
      <c r="L2632" s="73"/>
      <c r="M2632" s="74"/>
      <c r="N2632" s="247"/>
      <c r="O2632" s="306"/>
      <c r="P2632" s="105"/>
      <c r="Q2632" s="75"/>
      <c r="R2632" s="75"/>
      <c r="S2632" s="75"/>
      <c r="T2632" s="75"/>
      <c r="U2632" s="75"/>
      <c r="V2632" s="75"/>
      <c r="W2632" s="75"/>
      <c r="X2632" s="75"/>
      <c r="Y2632" s="84">
        <f>IF(ISNUMBER(AVERAGE(X2635:X2637)),AVERAGE(X2635:X2637),0)</f>
        <v>8333.3333333333339</v>
      </c>
      <c r="Z2632" s="83"/>
      <c r="AA2632" s="83"/>
      <c r="AB2632" s="75"/>
      <c r="AC2632" s="75"/>
      <c r="AD2632" s="75"/>
      <c r="AE2632" s="75"/>
      <c r="AF2632" s="75"/>
      <c r="AG2632" s="75"/>
      <c r="AH2632" s="75"/>
      <c r="AI2632" s="75"/>
      <c r="AJ2632" s="84">
        <f>IF(ISNUMBER(AVERAGE(AI2635:AI2637)),AVERAGE(AI2635:AI2637),0)</f>
        <v>0</v>
      </c>
      <c r="AK2632" s="83"/>
      <c r="AL2632" s="83"/>
      <c r="AM2632" s="75"/>
      <c r="AN2632" s="75"/>
      <c r="AO2632" s="75"/>
      <c r="AP2632" s="75"/>
      <c r="AQ2632" s="75"/>
      <c r="AR2632" s="75"/>
      <c r="AS2632" s="75"/>
      <c r="AT2632" s="75"/>
      <c r="AU2632" s="75"/>
      <c r="AV2632" s="75"/>
      <c r="AW2632" s="84">
        <f>IF(ISNUMBER(AVERAGE(AV2635:AV2637)),AVERAGE(AV2635:AV2637),0)</f>
        <v>700</v>
      </c>
      <c r="AX2632" s="83"/>
      <c r="AY2632" s="83"/>
      <c r="AZ2632" s="79"/>
      <c r="BA2632" s="80"/>
      <c r="BB2632" s="71"/>
      <c r="BC2632" s="95"/>
      <c r="BD2632" s="41">
        <v>4</v>
      </c>
      <c r="BE2632" s="52">
        <v>47</v>
      </c>
      <c r="BF2632" s="103">
        <v>4731</v>
      </c>
      <c r="BG2632" s="278" t="s">
        <v>49</v>
      </c>
    </row>
    <row r="2633" spans="1:59" s="63" customFormat="1" ht="12.75" x14ac:dyDescent="0.2">
      <c r="A2633" s="196">
        <v>4</v>
      </c>
      <c r="B2633" s="197" t="s">
        <v>422</v>
      </c>
      <c r="C2633" s="208">
        <v>47</v>
      </c>
      <c r="D2633" s="209" t="s">
        <v>729</v>
      </c>
      <c r="E2633" s="212">
        <v>4731</v>
      </c>
      <c r="F2633" s="213" t="s">
        <v>1280</v>
      </c>
      <c r="G2633" s="231" t="s">
        <v>729</v>
      </c>
      <c r="H2633" s="81" t="s">
        <v>50</v>
      </c>
      <c r="I2633" s="223"/>
      <c r="J2633" s="73"/>
      <c r="K2633" s="73"/>
      <c r="L2633" s="73"/>
      <c r="M2633" s="74"/>
      <c r="N2633" s="247"/>
      <c r="O2633" s="306"/>
      <c r="P2633" s="105"/>
      <c r="Q2633" s="75"/>
      <c r="R2633" s="75"/>
      <c r="S2633" s="75"/>
      <c r="T2633" s="75"/>
      <c r="U2633" s="75"/>
      <c r="V2633" s="75"/>
      <c r="W2633" s="75"/>
      <c r="X2633" s="75"/>
      <c r="Y2633" s="84">
        <f>MAX(X2635:X2637)</f>
        <v>25000</v>
      </c>
      <c r="Z2633" s="83"/>
      <c r="AA2633" s="83"/>
      <c r="AB2633" s="75"/>
      <c r="AC2633" s="75"/>
      <c r="AD2633" s="75"/>
      <c r="AE2633" s="75"/>
      <c r="AF2633" s="75"/>
      <c r="AG2633" s="75"/>
      <c r="AH2633" s="75"/>
      <c r="AI2633" s="75"/>
      <c r="AJ2633" s="84">
        <f>MAX(AI2635:AI2637)</f>
        <v>0</v>
      </c>
      <c r="AK2633" s="83"/>
      <c r="AL2633" s="83"/>
      <c r="AM2633" s="75"/>
      <c r="AN2633" s="75"/>
      <c r="AO2633" s="75"/>
      <c r="AP2633" s="75"/>
      <c r="AQ2633" s="75"/>
      <c r="AR2633" s="75"/>
      <c r="AS2633" s="75"/>
      <c r="AT2633" s="75"/>
      <c r="AU2633" s="75"/>
      <c r="AV2633" s="75"/>
      <c r="AW2633" s="84">
        <f>MAX(AV2635:AV2637)</f>
        <v>1000</v>
      </c>
      <c r="AX2633" s="83"/>
      <c r="AY2633" s="83"/>
      <c r="AZ2633" s="79"/>
      <c r="BA2633" s="80"/>
      <c r="BB2633" s="71"/>
      <c r="BC2633" s="95"/>
      <c r="BD2633" s="41">
        <v>4</v>
      </c>
      <c r="BE2633" s="52">
        <v>47</v>
      </c>
      <c r="BF2633" s="103">
        <v>4731</v>
      </c>
      <c r="BG2633" s="278" t="s">
        <v>50</v>
      </c>
    </row>
    <row r="2634" spans="1:59" s="63" customFormat="1" ht="12.75" x14ac:dyDescent="0.2">
      <c r="A2634" s="196">
        <v>4</v>
      </c>
      <c r="B2634" s="197" t="s">
        <v>422</v>
      </c>
      <c r="C2634" s="208">
        <v>47</v>
      </c>
      <c r="D2634" s="209" t="s">
        <v>729</v>
      </c>
      <c r="E2634" s="212">
        <v>4731</v>
      </c>
      <c r="F2634" s="213" t="s">
        <v>1280</v>
      </c>
      <c r="G2634" s="231" t="s">
        <v>729</v>
      </c>
      <c r="H2634" s="85" t="s">
        <v>51</v>
      </c>
      <c r="I2634" s="223"/>
      <c r="J2634" s="73"/>
      <c r="K2634" s="73"/>
      <c r="L2634" s="73"/>
      <c r="M2634" s="74"/>
      <c r="N2634" s="248">
        <f>SUM(N2635:N2637)</f>
        <v>3</v>
      </c>
      <c r="O2634" s="293">
        <f>SUM(O2635:O2637)</f>
        <v>1</v>
      </c>
      <c r="P2634" s="292"/>
      <c r="Q2634" s="87"/>
      <c r="R2634" s="87"/>
      <c r="S2634" s="87"/>
      <c r="T2634" s="87"/>
      <c r="U2634" s="87"/>
      <c r="V2634" s="87"/>
      <c r="W2634" s="87"/>
      <c r="X2634" s="87"/>
      <c r="Y2634" s="88"/>
      <c r="Z2634" s="119">
        <f>SUM(Z2635:Z2637)</f>
        <v>8333.3333333333321</v>
      </c>
      <c r="AA2634" s="88"/>
      <c r="AB2634" s="87"/>
      <c r="AC2634" s="87"/>
      <c r="AD2634" s="87"/>
      <c r="AE2634" s="87"/>
      <c r="AF2634" s="87"/>
      <c r="AG2634" s="87"/>
      <c r="AH2634" s="87"/>
      <c r="AI2634" s="87"/>
      <c r="AJ2634" s="88"/>
      <c r="AK2634" s="119">
        <f>SUM(AK2635:AK2637)</f>
        <v>0</v>
      </c>
      <c r="AL2634" s="88"/>
      <c r="AM2634" s="87"/>
      <c r="AN2634" s="87"/>
      <c r="AO2634" s="87"/>
      <c r="AP2634" s="87"/>
      <c r="AQ2634" s="87"/>
      <c r="AR2634" s="87"/>
      <c r="AS2634" s="87"/>
      <c r="AT2634" s="87"/>
      <c r="AU2634" s="87"/>
      <c r="AV2634" s="87"/>
      <c r="AW2634" s="88"/>
      <c r="AX2634" s="119">
        <f>SUM(AX2635:AX2637)</f>
        <v>700</v>
      </c>
      <c r="AY2634" s="88"/>
      <c r="AZ2634" s="79"/>
      <c r="BA2634" s="80"/>
      <c r="BB2634" s="71"/>
      <c r="BC2634" s="95"/>
      <c r="BD2634" s="41">
        <v>4</v>
      </c>
      <c r="BE2634" s="52">
        <v>47</v>
      </c>
      <c r="BF2634" s="103">
        <v>4731</v>
      </c>
      <c r="BG2634" s="279" t="s">
        <v>51</v>
      </c>
    </row>
    <row r="2635" spans="1:59" s="63" customFormat="1" ht="12.75" x14ac:dyDescent="0.2">
      <c r="A2635" s="196">
        <v>4</v>
      </c>
      <c r="B2635" s="197" t="s">
        <v>422</v>
      </c>
      <c r="C2635" s="208">
        <v>47</v>
      </c>
      <c r="D2635" s="209" t="s">
        <v>729</v>
      </c>
      <c r="E2635" s="212">
        <v>4731</v>
      </c>
      <c r="F2635" s="213" t="s">
        <v>1280</v>
      </c>
      <c r="G2635" s="231" t="s">
        <v>729</v>
      </c>
      <c r="H2635" s="89" t="s">
        <v>52</v>
      </c>
      <c r="I2635" s="90" t="s">
        <v>291</v>
      </c>
      <c r="J2635" s="90"/>
      <c r="K2635" s="90" t="s">
        <v>129</v>
      </c>
      <c r="L2635" s="90"/>
      <c r="M2635" s="91"/>
      <c r="N2635" s="312">
        <v>1</v>
      </c>
      <c r="O2635" s="313">
        <f>N2635/N$2634</f>
        <v>0.33333333333333331</v>
      </c>
      <c r="P2635" s="104"/>
      <c r="Q2635" s="92"/>
      <c r="R2635" s="92"/>
      <c r="S2635" s="92"/>
      <c r="T2635" s="92"/>
      <c r="U2635" s="92"/>
      <c r="V2635" s="92"/>
      <c r="W2635" s="92">
        <v>1</v>
      </c>
      <c r="X2635" s="109">
        <f t="shared" ref="X2635:X2637" si="388">P2635*P$7+Q2635*Q$7+R2635*R$7+S2635*S$7+T2635*T$7+U2635*U$7+V2635*V$7+W2635*W$7</f>
        <v>25000</v>
      </c>
      <c r="Y2635" s="83"/>
      <c r="Z2635" s="110">
        <f t="shared" ref="Z2635:Z2637" si="389">X2635*$O2635</f>
        <v>8333.3333333333321</v>
      </c>
      <c r="AA2635" s="111"/>
      <c r="AB2635" s="92"/>
      <c r="AC2635" s="92"/>
      <c r="AD2635" s="92"/>
      <c r="AE2635" s="92"/>
      <c r="AF2635" s="92"/>
      <c r="AG2635" s="92"/>
      <c r="AH2635" s="92"/>
      <c r="AI2635" s="109">
        <f t="shared" ref="AI2635:AI2637" si="390">AB2635*AB$7+AC2635*AC$7+AD2635*AD$7+AE2635*AE$7+AF2635*AF$7+AG2635*AG$7+AH2635*AH$7</f>
        <v>0</v>
      </c>
      <c r="AJ2635" s="83"/>
      <c r="AK2635" s="110">
        <f t="shared" ref="AK2635:AK2637" si="391">AI2635*$O2635</f>
        <v>0</v>
      </c>
      <c r="AL2635" s="111"/>
      <c r="AM2635" s="92"/>
      <c r="AN2635" s="92"/>
      <c r="AO2635" s="92"/>
      <c r="AP2635" s="92">
        <v>1</v>
      </c>
      <c r="AQ2635" s="92"/>
      <c r="AR2635" s="92"/>
      <c r="AS2635" s="92"/>
      <c r="AT2635" s="92"/>
      <c r="AU2635" s="92"/>
      <c r="AV2635" s="109">
        <f t="shared" ref="AV2635:AV2637" si="392">AM2635*AM$7+AN2635*AN$7+AO2635*AO$7+AP2635*AP$7+AQ2635*AQ$7+AR2635*AR$7+AS2635*AS$7+AT2635*AT$7+AU2635*AU$7</f>
        <v>100</v>
      </c>
      <c r="AW2635" s="75"/>
      <c r="AX2635" s="110">
        <f t="shared" ref="AX2635:AX2637" si="393">AV2635*$O2635</f>
        <v>33.333333333333329</v>
      </c>
      <c r="AY2635" s="111"/>
      <c r="AZ2635" s="93"/>
      <c r="BA2635" s="94" t="s">
        <v>131</v>
      </c>
      <c r="BB2635" s="71"/>
      <c r="BC2635" s="95"/>
      <c r="BD2635" s="41">
        <v>4</v>
      </c>
      <c r="BE2635" s="52">
        <v>47</v>
      </c>
      <c r="BF2635" s="103">
        <v>4731</v>
      </c>
      <c r="BG2635" s="280" t="s">
        <v>52</v>
      </c>
    </row>
    <row r="2636" spans="1:59" s="63" customFormat="1" ht="12.75" x14ac:dyDescent="0.2">
      <c r="A2636" s="196">
        <v>4</v>
      </c>
      <c r="B2636" s="197" t="s">
        <v>422</v>
      </c>
      <c r="C2636" s="208">
        <v>47</v>
      </c>
      <c r="D2636" s="209" t="s">
        <v>729</v>
      </c>
      <c r="E2636" s="212">
        <v>4731</v>
      </c>
      <c r="F2636" s="213" t="s">
        <v>1280</v>
      </c>
      <c r="G2636" s="231" t="s">
        <v>729</v>
      </c>
      <c r="H2636" s="89"/>
      <c r="I2636" s="90" t="s">
        <v>290</v>
      </c>
      <c r="J2636" s="90"/>
      <c r="K2636" s="90" t="s">
        <v>64</v>
      </c>
      <c r="L2636" s="90" t="s">
        <v>136</v>
      </c>
      <c r="M2636" s="91"/>
      <c r="N2636" s="312">
        <v>1</v>
      </c>
      <c r="O2636" s="313">
        <f t="shared" ref="O2636:O2637" si="394">N2636/N$2634</f>
        <v>0.33333333333333331</v>
      </c>
      <c r="P2636" s="104"/>
      <c r="Q2636" s="92"/>
      <c r="R2636" s="92"/>
      <c r="S2636" s="92"/>
      <c r="T2636" s="92"/>
      <c r="U2636" s="92"/>
      <c r="V2636" s="92"/>
      <c r="W2636" s="92"/>
      <c r="X2636" s="109">
        <f t="shared" si="388"/>
        <v>0</v>
      </c>
      <c r="Y2636" s="83"/>
      <c r="Z2636" s="110">
        <f t="shared" si="389"/>
        <v>0</v>
      </c>
      <c r="AA2636" s="111"/>
      <c r="AB2636" s="92"/>
      <c r="AC2636" s="92"/>
      <c r="AD2636" s="92"/>
      <c r="AE2636" s="92"/>
      <c r="AF2636" s="92"/>
      <c r="AG2636" s="92"/>
      <c r="AH2636" s="92"/>
      <c r="AI2636" s="109">
        <f t="shared" si="390"/>
        <v>0</v>
      </c>
      <c r="AJ2636" s="83"/>
      <c r="AK2636" s="110">
        <f t="shared" si="391"/>
        <v>0</v>
      </c>
      <c r="AL2636" s="111"/>
      <c r="AM2636" s="92"/>
      <c r="AN2636" s="92"/>
      <c r="AO2636" s="92"/>
      <c r="AP2636" s="92"/>
      <c r="AQ2636" s="92"/>
      <c r="AR2636" s="92"/>
      <c r="AS2636" s="92">
        <v>1</v>
      </c>
      <c r="AT2636" s="92"/>
      <c r="AU2636" s="92"/>
      <c r="AV2636" s="109">
        <f t="shared" si="392"/>
        <v>1000</v>
      </c>
      <c r="AW2636" s="75"/>
      <c r="AX2636" s="110">
        <f t="shared" si="393"/>
        <v>333.33333333333331</v>
      </c>
      <c r="AY2636" s="111"/>
      <c r="AZ2636" s="93"/>
      <c r="BA2636" s="94" t="s">
        <v>131</v>
      </c>
      <c r="BB2636" s="71"/>
      <c r="BC2636" s="95"/>
      <c r="BD2636" s="41">
        <v>4</v>
      </c>
      <c r="BE2636" s="52">
        <v>47</v>
      </c>
      <c r="BF2636" s="103">
        <v>4731</v>
      </c>
      <c r="BG2636" s="280" t="s">
        <v>52</v>
      </c>
    </row>
    <row r="2637" spans="1:59" s="63" customFormat="1" ht="12.75" x14ac:dyDescent="0.2">
      <c r="A2637" s="196">
        <v>4</v>
      </c>
      <c r="B2637" s="197" t="s">
        <v>422</v>
      </c>
      <c r="C2637" s="208">
        <v>47</v>
      </c>
      <c r="D2637" s="209" t="s">
        <v>729</v>
      </c>
      <c r="E2637" s="212">
        <v>4731</v>
      </c>
      <c r="F2637" s="213" t="s">
        <v>1280</v>
      </c>
      <c r="G2637" s="231" t="s">
        <v>729</v>
      </c>
      <c r="H2637" s="89"/>
      <c r="I2637" s="90" t="s">
        <v>916</v>
      </c>
      <c r="J2637" s="90"/>
      <c r="K2637" s="90" t="s">
        <v>64</v>
      </c>
      <c r="L2637" s="90" t="s">
        <v>119</v>
      </c>
      <c r="M2637" s="91"/>
      <c r="N2637" s="312">
        <v>1</v>
      </c>
      <c r="O2637" s="313">
        <f t="shared" si="394"/>
        <v>0.33333333333333331</v>
      </c>
      <c r="P2637" s="104"/>
      <c r="Q2637" s="92"/>
      <c r="R2637" s="92"/>
      <c r="S2637" s="92"/>
      <c r="T2637" s="92"/>
      <c r="U2637" s="92"/>
      <c r="V2637" s="92"/>
      <c r="W2637" s="92"/>
      <c r="X2637" s="109">
        <f t="shared" si="388"/>
        <v>0</v>
      </c>
      <c r="Y2637" s="83"/>
      <c r="Z2637" s="110">
        <f t="shared" si="389"/>
        <v>0</v>
      </c>
      <c r="AA2637" s="111"/>
      <c r="AB2637" s="92"/>
      <c r="AC2637" s="92"/>
      <c r="AD2637" s="92"/>
      <c r="AE2637" s="92"/>
      <c r="AF2637" s="92"/>
      <c r="AG2637" s="92"/>
      <c r="AH2637" s="92"/>
      <c r="AI2637" s="109">
        <f t="shared" si="390"/>
        <v>0</v>
      </c>
      <c r="AJ2637" s="83"/>
      <c r="AK2637" s="110">
        <f t="shared" si="391"/>
        <v>0</v>
      </c>
      <c r="AL2637" s="111"/>
      <c r="AM2637" s="92"/>
      <c r="AN2637" s="92"/>
      <c r="AO2637" s="92"/>
      <c r="AP2637" s="92"/>
      <c r="AQ2637" s="92"/>
      <c r="AR2637" s="92"/>
      <c r="AS2637" s="92">
        <v>1</v>
      </c>
      <c r="AT2637" s="92"/>
      <c r="AU2637" s="92"/>
      <c r="AV2637" s="109">
        <f t="shared" si="392"/>
        <v>1000</v>
      </c>
      <c r="AW2637" s="75"/>
      <c r="AX2637" s="110">
        <f t="shared" si="393"/>
        <v>333.33333333333331</v>
      </c>
      <c r="AY2637" s="111"/>
      <c r="AZ2637" s="93"/>
      <c r="BA2637" s="94" t="s">
        <v>131</v>
      </c>
      <c r="BB2637" s="71"/>
      <c r="BC2637" s="95"/>
      <c r="BD2637" s="41">
        <v>4</v>
      </c>
      <c r="BE2637" s="52">
        <v>47</v>
      </c>
      <c r="BF2637" s="103">
        <v>4731</v>
      </c>
      <c r="BG2637" s="280" t="s">
        <v>52</v>
      </c>
    </row>
    <row r="2638" spans="1:59" s="63" customFormat="1" ht="12.75" x14ac:dyDescent="0.2">
      <c r="A2638" s="196">
        <v>4</v>
      </c>
      <c r="B2638" s="197" t="s">
        <v>422</v>
      </c>
      <c r="C2638" s="208">
        <v>47</v>
      </c>
      <c r="D2638" s="209" t="s">
        <v>729</v>
      </c>
      <c r="E2638" s="212">
        <v>4731</v>
      </c>
      <c r="F2638" s="213" t="s">
        <v>1280</v>
      </c>
      <c r="G2638" s="231" t="s">
        <v>729</v>
      </c>
      <c r="H2638" s="65"/>
      <c r="I2638" s="222"/>
      <c r="J2638" s="66"/>
      <c r="K2638" s="66"/>
      <c r="L2638" s="66"/>
      <c r="M2638" s="64"/>
      <c r="N2638" s="304"/>
      <c r="O2638" s="305"/>
      <c r="P2638" s="127"/>
      <c r="Q2638" s="67"/>
      <c r="R2638" s="67"/>
      <c r="S2638" s="67"/>
      <c r="T2638" s="67"/>
      <c r="U2638" s="67"/>
      <c r="V2638" s="67"/>
      <c r="W2638" s="67"/>
      <c r="X2638" s="67"/>
      <c r="Y2638" s="68"/>
      <c r="Z2638" s="68"/>
      <c r="AA2638" s="68"/>
      <c r="AB2638" s="67"/>
      <c r="AC2638" s="67"/>
      <c r="AD2638" s="67"/>
      <c r="AE2638" s="67"/>
      <c r="AF2638" s="67"/>
      <c r="AG2638" s="67"/>
      <c r="AH2638" s="67"/>
      <c r="AI2638" s="67"/>
      <c r="AJ2638" s="68"/>
      <c r="AK2638" s="68"/>
      <c r="AL2638" s="68"/>
      <c r="AM2638" s="67"/>
      <c r="AN2638" s="67"/>
      <c r="AO2638" s="67"/>
      <c r="AP2638" s="67"/>
      <c r="AQ2638" s="67"/>
      <c r="AR2638" s="67"/>
      <c r="AS2638" s="67"/>
      <c r="AT2638" s="67"/>
      <c r="AU2638" s="67"/>
      <c r="AV2638" s="67"/>
      <c r="AW2638" s="67"/>
      <c r="AX2638" s="68"/>
      <c r="AY2638" s="68"/>
      <c r="AZ2638" s="69"/>
      <c r="BA2638" s="70"/>
      <c r="BB2638" s="71"/>
      <c r="BC2638" s="95"/>
      <c r="BD2638" s="41">
        <v>4</v>
      </c>
      <c r="BE2638" s="52">
        <v>47</v>
      </c>
      <c r="BF2638" s="103">
        <v>4731</v>
      </c>
      <c r="BG2638" s="275"/>
    </row>
    <row r="2639" spans="1:59" s="63" customFormat="1" ht="12.75" x14ac:dyDescent="0.2">
      <c r="A2639" s="196">
        <v>4</v>
      </c>
      <c r="B2639" s="197" t="s">
        <v>422</v>
      </c>
      <c r="C2639" s="208">
        <v>47</v>
      </c>
      <c r="D2639" s="209" t="s">
        <v>729</v>
      </c>
      <c r="E2639" s="212">
        <v>4731</v>
      </c>
      <c r="F2639" s="213" t="s">
        <v>1280</v>
      </c>
      <c r="G2639" s="232"/>
      <c r="H2639" s="97"/>
      <c r="I2639" s="224"/>
      <c r="J2639" s="98"/>
      <c r="K2639" s="98"/>
      <c r="L2639" s="98"/>
      <c r="M2639" s="96"/>
      <c r="N2639" s="307"/>
      <c r="O2639" s="246"/>
      <c r="P2639" s="124"/>
      <c r="Q2639" s="99"/>
      <c r="R2639" s="99"/>
      <c r="S2639" s="99"/>
      <c r="T2639" s="99"/>
      <c r="U2639" s="99"/>
      <c r="V2639" s="99"/>
      <c r="W2639" s="99"/>
      <c r="X2639" s="99"/>
      <c r="Y2639" s="100"/>
      <c r="Z2639" s="100"/>
      <c r="AA2639" s="100"/>
      <c r="AB2639" s="99"/>
      <c r="AC2639" s="99"/>
      <c r="AD2639" s="99"/>
      <c r="AE2639" s="99"/>
      <c r="AF2639" s="99"/>
      <c r="AG2639" s="99"/>
      <c r="AH2639" s="99"/>
      <c r="AI2639" s="99"/>
      <c r="AJ2639" s="100"/>
      <c r="AK2639" s="100"/>
      <c r="AL2639" s="100"/>
      <c r="AM2639" s="99"/>
      <c r="AN2639" s="99"/>
      <c r="AO2639" s="99"/>
      <c r="AP2639" s="99"/>
      <c r="AQ2639" s="99"/>
      <c r="AR2639" s="99"/>
      <c r="AS2639" s="99"/>
      <c r="AT2639" s="99"/>
      <c r="AU2639" s="99"/>
      <c r="AV2639" s="99"/>
      <c r="AW2639" s="99"/>
      <c r="AX2639" s="100"/>
      <c r="AY2639" s="100"/>
      <c r="AZ2639" s="101"/>
      <c r="BA2639" s="102"/>
      <c r="BB2639" s="95"/>
      <c r="BC2639" s="95"/>
      <c r="BD2639" s="41">
        <v>4</v>
      </c>
      <c r="BE2639" s="52">
        <v>47</v>
      </c>
      <c r="BF2639" s="103">
        <v>4731</v>
      </c>
      <c r="BG2639" s="277"/>
    </row>
    <row r="2640" spans="1:59" s="53" customFormat="1" ht="18.75" x14ac:dyDescent="0.3">
      <c r="A2640" s="202">
        <v>4</v>
      </c>
      <c r="B2640" s="203" t="s">
        <v>422</v>
      </c>
      <c r="C2640" s="205">
        <v>48</v>
      </c>
      <c r="D2640" s="206" t="s">
        <v>929</v>
      </c>
      <c r="E2640" s="207"/>
      <c r="F2640" s="207"/>
      <c r="G2640" s="229"/>
      <c r="H2640" s="44"/>
      <c r="I2640" s="226"/>
      <c r="J2640" s="192"/>
      <c r="K2640" s="192"/>
      <c r="L2640" s="192"/>
      <c r="M2640" s="194"/>
      <c r="N2640" s="302"/>
      <c r="O2640" s="298"/>
      <c r="P2640" s="47"/>
      <c r="Q2640" s="47"/>
      <c r="R2640" s="47"/>
      <c r="S2640" s="47"/>
      <c r="T2640" s="47"/>
      <c r="U2640" s="47"/>
      <c r="V2640" s="47"/>
      <c r="W2640" s="47"/>
      <c r="X2640" s="47"/>
      <c r="Y2640" s="48"/>
      <c r="Z2640" s="48"/>
      <c r="AA2640" s="48"/>
      <c r="AB2640" s="47"/>
      <c r="AC2640" s="47"/>
      <c r="AD2640" s="47"/>
      <c r="AE2640" s="47"/>
      <c r="AF2640" s="47"/>
      <c r="AG2640" s="47"/>
      <c r="AH2640" s="47"/>
      <c r="AI2640" s="47"/>
      <c r="AJ2640" s="48"/>
      <c r="AK2640" s="48"/>
      <c r="AL2640" s="48"/>
      <c r="AM2640" s="47"/>
      <c r="AN2640" s="47"/>
      <c r="AO2640" s="47"/>
      <c r="AP2640" s="47"/>
      <c r="AQ2640" s="47"/>
      <c r="AR2640" s="47"/>
      <c r="AS2640" s="47"/>
      <c r="AT2640" s="47"/>
      <c r="AU2640" s="47"/>
      <c r="AV2640" s="47"/>
      <c r="AW2640" s="47"/>
      <c r="AX2640" s="48"/>
      <c r="AY2640" s="333"/>
      <c r="AZ2640" s="49"/>
      <c r="BA2640" s="50"/>
      <c r="BB2640" s="51"/>
      <c r="BC2640" s="45"/>
      <c r="BD2640" s="41">
        <v>4</v>
      </c>
      <c r="BE2640" s="52">
        <v>48</v>
      </c>
      <c r="BF2640" s="52" t="s">
        <v>929</v>
      </c>
      <c r="BG2640" s="273"/>
    </row>
    <row r="2641" spans="1:59" x14ac:dyDescent="0.25">
      <c r="A2641" s="196">
        <v>4</v>
      </c>
      <c r="B2641" s="197" t="s">
        <v>422</v>
      </c>
      <c r="C2641" s="208">
        <v>48</v>
      </c>
      <c r="D2641" s="209" t="s">
        <v>929</v>
      </c>
      <c r="E2641" s="212">
        <v>4851</v>
      </c>
      <c r="F2641" s="213" t="s">
        <v>1234</v>
      </c>
      <c r="G2641" s="234"/>
      <c r="H2641" s="138"/>
      <c r="I2641" s="224"/>
      <c r="J2641" s="98"/>
      <c r="K2641" s="98"/>
      <c r="L2641" s="98"/>
      <c r="M2641" s="137"/>
      <c r="N2641" s="322"/>
      <c r="O2641" s="323"/>
      <c r="P2641" s="139"/>
      <c r="Q2641" s="139"/>
      <c r="R2641" s="139"/>
      <c r="S2641" s="139"/>
      <c r="T2641" s="139"/>
      <c r="U2641" s="139"/>
      <c r="V2641" s="139"/>
      <c r="W2641" s="139"/>
      <c r="X2641" s="139"/>
      <c r="Y2641" s="100"/>
      <c r="Z2641" s="125"/>
      <c r="AA2641" s="125"/>
      <c r="AB2641" s="139"/>
      <c r="AC2641" s="139"/>
      <c r="AD2641" s="139"/>
      <c r="AE2641" s="139"/>
      <c r="AF2641" s="139"/>
      <c r="AG2641" s="139"/>
      <c r="AH2641" s="139"/>
      <c r="AI2641" s="139"/>
      <c r="AJ2641" s="100"/>
      <c r="AK2641" s="125"/>
      <c r="AL2641" s="125"/>
      <c r="AM2641" s="139"/>
      <c r="AN2641" s="139"/>
      <c r="AO2641" s="139"/>
      <c r="AP2641" s="139"/>
      <c r="AQ2641" s="139"/>
      <c r="AR2641" s="139"/>
      <c r="AS2641" s="139"/>
      <c r="AT2641" s="139"/>
      <c r="AU2641" s="139"/>
      <c r="AV2641" s="139"/>
      <c r="AW2641" s="99"/>
      <c r="AX2641" s="125"/>
      <c r="AY2641" s="100"/>
      <c r="AZ2641" s="140"/>
      <c r="BA2641" s="141"/>
      <c r="BB2641" s="136"/>
      <c r="BC2641" s="136"/>
      <c r="BD2641" s="41">
        <v>4</v>
      </c>
      <c r="BE2641" s="52">
        <v>48</v>
      </c>
      <c r="BF2641" s="103">
        <v>4851</v>
      </c>
      <c r="BG2641" s="283"/>
    </row>
    <row r="2642" spans="1:59" s="63" customFormat="1" ht="12.75" x14ac:dyDescent="0.2">
      <c r="A2642" s="196">
        <v>4</v>
      </c>
      <c r="B2642" s="197" t="s">
        <v>422</v>
      </c>
      <c r="C2642" s="208">
        <v>48</v>
      </c>
      <c r="D2642" s="209" t="s">
        <v>929</v>
      </c>
      <c r="E2642" s="212">
        <v>4851</v>
      </c>
      <c r="F2642" s="213" t="s">
        <v>1234</v>
      </c>
      <c r="G2642" s="232"/>
      <c r="H2642" s="97"/>
      <c r="I2642" s="224"/>
      <c r="J2642" s="98"/>
      <c r="K2642" s="98"/>
      <c r="L2642" s="98"/>
      <c r="M2642" s="96"/>
      <c r="N2642" s="307"/>
      <c r="O2642" s="246"/>
      <c r="P2642" s="124"/>
      <c r="Q2642" s="99"/>
      <c r="R2642" s="99"/>
      <c r="S2642" s="99"/>
      <c r="T2642" s="99"/>
      <c r="U2642" s="99"/>
      <c r="V2642" s="99"/>
      <c r="W2642" s="99"/>
      <c r="X2642" s="99"/>
      <c r="Y2642" s="100"/>
      <c r="Z2642" s="100"/>
      <c r="AA2642" s="100"/>
      <c r="AB2642" s="99"/>
      <c r="AC2642" s="99"/>
      <c r="AD2642" s="99"/>
      <c r="AE2642" s="99"/>
      <c r="AF2642" s="99"/>
      <c r="AG2642" s="99"/>
      <c r="AH2642" s="99"/>
      <c r="AI2642" s="99"/>
      <c r="AJ2642" s="100"/>
      <c r="AK2642" s="100"/>
      <c r="AL2642" s="100"/>
      <c r="AM2642" s="99"/>
      <c r="AN2642" s="99"/>
      <c r="AO2642" s="99"/>
      <c r="AP2642" s="99"/>
      <c r="AQ2642" s="99"/>
      <c r="AR2642" s="99"/>
      <c r="AS2642" s="99"/>
      <c r="AT2642" s="99"/>
      <c r="AU2642" s="99"/>
      <c r="AV2642" s="99"/>
      <c r="AW2642" s="99"/>
      <c r="AX2642" s="100"/>
      <c r="AY2642" s="100"/>
      <c r="AZ2642" s="101"/>
      <c r="BA2642" s="102"/>
      <c r="BB2642" s="95"/>
      <c r="BC2642" s="95"/>
      <c r="BD2642" s="41">
        <v>4</v>
      </c>
      <c r="BE2642" s="52">
        <v>48</v>
      </c>
      <c r="BF2642" s="103">
        <v>4851</v>
      </c>
      <c r="BG2642" s="277"/>
    </row>
    <row r="2643" spans="1:59" s="63" customFormat="1" ht="12.75" x14ac:dyDescent="0.2">
      <c r="A2643" s="196">
        <v>4</v>
      </c>
      <c r="B2643" s="197" t="s">
        <v>422</v>
      </c>
      <c r="C2643" s="208">
        <v>48</v>
      </c>
      <c r="D2643" s="209" t="s">
        <v>929</v>
      </c>
      <c r="E2643" s="212">
        <v>4851</v>
      </c>
      <c r="F2643" s="213" t="s">
        <v>1234</v>
      </c>
      <c r="G2643" s="231"/>
      <c r="H2643" s="65"/>
      <c r="I2643" s="222"/>
      <c r="J2643" s="66"/>
      <c r="K2643" s="66"/>
      <c r="L2643" s="66"/>
      <c r="M2643" s="64"/>
      <c r="N2643" s="304"/>
      <c r="O2643" s="305"/>
      <c r="P2643" s="127"/>
      <c r="Q2643" s="67"/>
      <c r="R2643" s="67"/>
      <c r="S2643" s="67"/>
      <c r="T2643" s="67"/>
      <c r="U2643" s="67"/>
      <c r="V2643" s="67"/>
      <c r="W2643" s="67"/>
      <c r="X2643" s="67"/>
      <c r="Y2643" s="68"/>
      <c r="Z2643" s="68"/>
      <c r="AA2643" s="68"/>
      <c r="AB2643" s="67"/>
      <c r="AC2643" s="67"/>
      <c r="AD2643" s="67"/>
      <c r="AE2643" s="67"/>
      <c r="AF2643" s="67"/>
      <c r="AG2643" s="67"/>
      <c r="AH2643" s="67"/>
      <c r="AI2643" s="67"/>
      <c r="AJ2643" s="68"/>
      <c r="AK2643" s="68"/>
      <c r="AL2643" s="68"/>
      <c r="AM2643" s="67"/>
      <c r="AN2643" s="67"/>
      <c r="AO2643" s="67"/>
      <c r="AP2643" s="67"/>
      <c r="AQ2643" s="67"/>
      <c r="AR2643" s="67"/>
      <c r="AS2643" s="67"/>
      <c r="AT2643" s="67"/>
      <c r="AU2643" s="67"/>
      <c r="AV2643" s="67"/>
      <c r="AW2643" s="67"/>
      <c r="AX2643" s="68"/>
      <c r="AY2643" s="68"/>
      <c r="AZ2643" s="69"/>
      <c r="BA2643" s="70"/>
      <c r="BB2643" s="71"/>
      <c r="BC2643" s="95"/>
      <c r="BD2643" s="41">
        <v>4</v>
      </c>
      <c r="BE2643" s="52">
        <v>48</v>
      </c>
      <c r="BF2643" s="103">
        <v>4851</v>
      </c>
      <c r="BG2643" s="275"/>
    </row>
    <row r="2644" spans="1:59" s="63" customFormat="1" ht="12.75" x14ac:dyDescent="0.2">
      <c r="A2644" s="196">
        <v>4</v>
      </c>
      <c r="B2644" s="197" t="s">
        <v>422</v>
      </c>
      <c r="C2644" s="208">
        <v>48</v>
      </c>
      <c r="D2644" s="209" t="s">
        <v>929</v>
      </c>
      <c r="E2644" s="212">
        <v>4851</v>
      </c>
      <c r="F2644" s="213" t="s">
        <v>1234</v>
      </c>
      <c r="G2644" s="231"/>
      <c r="H2644" s="72" t="s">
        <v>47</v>
      </c>
      <c r="I2644" s="223"/>
      <c r="J2644" s="73"/>
      <c r="K2644" s="73"/>
      <c r="L2644" s="73"/>
      <c r="M2644" s="74"/>
      <c r="N2644" s="247"/>
      <c r="O2644" s="306"/>
      <c r="P2644" s="105"/>
      <c r="Q2644" s="75"/>
      <c r="R2644" s="75"/>
      <c r="S2644" s="75"/>
      <c r="T2644" s="75"/>
      <c r="U2644" s="75"/>
      <c r="V2644" s="75"/>
      <c r="W2644" s="75"/>
      <c r="X2644" s="75"/>
      <c r="Y2644" s="76">
        <f>IF(ISNUMBER(VLOOKUP(Y2646,P$7:W$7,MATCH(Y2646,P$7:W$7))),VLOOKUP(Y2646,P$7:W$7,MATCH(Y2646,P$7:W$7)),IF(N2648=0,"No Data",IF(Y2646&gt;0,"&lt;100",0)))</f>
        <v>0</v>
      </c>
      <c r="Z2644" s="77">
        <f>IF(ISNUMBER(VLOOKUP(Z2648,P$7:W$7,MATCH(Z2648,P$7:W$7))),VLOOKUP(Z2648,P$7:W$7,MATCH(Z2648,P$7:W$7)),IF(N2648=0,"No Data",IF(Z2648&gt;0,"&lt;100",0)))</f>
        <v>0</v>
      </c>
      <c r="AA2644" s="106">
        <f>IF(ISNUMBER(Z2644),Z2644,0)</f>
        <v>0</v>
      </c>
      <c r="AB2644" s="75"/>
      <c r="AC2644" s="75"/>
      <c r="AD2644" s="75"/>
      <c r="AE2644" s="75"/>
      <c r="AF2644" s="75"/>
      <c r="AG2644" s="75"/>
      <c r="AH2644" s="75"/>
      <c r="AI2644" s="75"/>
      <c r="AJ2644" s="76">
        <f>IF(ISNUMBER(VLOOKUP(AJ2646,AB$7:AH$7,MATCH(AJ2646,AB$7:AH$7))),VLOOKUP(AJ2646,AB$7:AH$7,MATCH(AJ2646,AB$7:AH$7)),IF(N2648=0,"No Data",IF(AJ2646&gt;0,"&lt;50",0)))</f>
        <v>0</v>
      </c>
      <c r="AK2644" s="77">
        <f>IF(ISNUMBER(VLOOKUP(AK2648,AB$7:AH$7,MATCH(AK2648,AB$7:AH$7))),VLOOKUP(AK2648,AB$7:AH$7,MATCH(AK2648,AB$7:AH$7)),IF(N2648=0,"No Data",IF(AK2648&gt;0,"&lt;50",0)))</f>
        <v>0</v>
      </c>
      <c r="AL2644" s="106">
        <f>IF(ISNUMBER(AK2644),AK2644,0)</f>
        <v>0</v>
      </c>
      <c r="AM2644" s="75"/>
      <c r="AN2644" s="75"/>
      <c r="AO2644" s="75"/>
      <c r="AP2644" s="75"/>
      <c r="AQ2644" s="75"/>
      <c r="AR2644" s="75"/>
      <c r="AS2644" s="75"/>
      <c r="AT2644" s="75"/>
      <c r="AU2644" s="75"/>
      <c r="AV2644" s="75"/>
      <c r="AW2644" s="76">
        <f>IF(ISNUMBER(VLOOKUP(AW2646,AM$7:AU$7,MATCH(AW2646,AM$7:AU$7))),VLOOKUP(AW2646,AM$7:AU$7,MATCH(AW2646,AM$7:AU$7)),IF(N2648=0,"No Data",IF(AW2646&gt;0,"&lt;10",0)))</f>
        <v>25</v>
      </c>
      <c r="AX2644" s="77">
        <f>IF(ISNUMBER(VLOOKUP(AX2648,AM$7:AU$7,MATCH(AX2648,AM$7:AU$7))),VLOOKUP(AX2648,AM$7:AU$7,MATCH(AX2648,AM$7:AU$7)),IF(N2648=0,"No Data",IF(AX2648&gt;0,"&lt;10",0)))</f>
        <v>100</v>
      </c>
      <c r="AY2644" s="106">
        <f>IF(ISNUMBER(AX2644),AX2644,0)</f>
        <v>100</v>
      </c>
      <c r="AZ2644" s="79"/>
      <c r="BA2644" s="80"/>
      <c r="BB2644" s="71"/>
      <c r="BC2644" s="95"/>
      <c r="BD2644" s="41">
        <v>4</v>
      </c>
      <c r="BE2644" s="52">
        <v>48</v>
      </c>
      <c r="BF2644" s="103">
        <v>4851</v>
      </c>
      <c r="BG2644" s="276" t="s">
        <v>47</v>
      </c>
    </row>
    <row r="2645" spans="1:59" s="63" customFormat="1" ht="12.75" x14ac:dyDescent="0.2">
      <c r="A2645" s="196">
        <v>4</v>
      </c>
      <c r="B2645" s="197" t="s">
        <v>422</v>
      </c>
      <c r="C2645" s="208">
        <v>48</v>
      </c>
      <c r="D2645" s="209" t="s">
        <v>929</v>
      </c>
      <c r="E2645" s="212">
        <v>4851</v>
      </c>
      <c r="F2645" s="213" t="s">
        <v>1234</v>
      </c>
      <c r="G2645" s="231"/>
      <c r="H2645" s="81" t="s">
        <v>48</v>
      </c>
      <c r="I2645" s="223"/>
      <c r="J2645" s="73"/>
      <c r="K2645" s="73"/>
      <c r="L2645" s="73"/>
      <c r="M2645" s="74"/>
      <c r="N2645" s="247"/>
      <c r="O2645" s="306"/>
      <c r="P2645" s="105"/>
      <c r="Q2645" s="75"/>
      <c r="R2645" s="75"/>
      <c r="S2645" s="75"/>
      <c r="T2645" s="75"/>
      <c r="U2645" s="75"/>
      <c r="V2645" s="75"/>
      <c r="W2645" s="75"/>
      <c r="X2645" s="75"/>
      <c r="Y2645" s="82">
        <f>MIN(X2649:X2651)</f>
        <v>0</v>
      </c>
      <c r="Z2645" s="83"/>
      <c r="AA2645" s="83"/>
      <c r="AB2645" s="75"/>
      <c r="AC2645" s="75"/>
      <c r="AD2645" s="75"/>
      <c r="AE2645" s="75"/>
      <c r="AF2645" s="75"/>
      <c r="AG2645" s="75"/>
      <c r="AH2645" s="75"/>
      <c r="AI2645" s="75"/>
      <c r="AJ2645" s="82">
        <f>MIN(AI2649:AI2651)</f>
        <v>0</v>
      </c>
      <c r="AK2645" s="83"/>
      <c r="AL2645" s="83"/>
      <c r="AM2645" s="75"/>
      <c r="AN2645" s="75"/>
      <c r="AO2645" s="75"/>
      <c r="AP2645" s="75"/>
      <c r="AQ2645" s="75"/>
      <c r="AR2645" s="75"/>
      <c r="AS2645" s="75"/>
      <c r="AT2645" s="75"/>
      <c r="AU2645" s="75"/>
      <c r="AV2645" s="75"/>
      <c r="AW2645" s="82">
        <f>MIN(AV2649:AV2651)</f>
        <v>0</v>
      </c>
      <c r="AX2645" s="83"/>
      <c r="AY2645" s="83"/>
      <c r="AZ2645" s="79"/>
      <c r="BA2645" s="80"/>
      <c r="BB2645" s="71"/>
      <c r="BC2645" s="95"/>
      <c r="BD2645" s="41">
        <v>4</v>
      </c>
      <c r="BE2645" s="52">
        <v>48</v>
      </c>
      <c r="BF2645" s="103">
        <v>4851</v>
      </c>
      <c r="BG2645" s="278" t="s">
        <v>48</v>
      </c>
    </row>
    <row r="2646" spans="1:59" s="63" customFormat="1" ht="12.75" x14ac:dyDescent="0.2">
      <c r="A2646" s="196">
        <v>4</v>
      </c>
      <c r="B2646" s="197" t="s">
        <v>422</v>
      </c>
      <c r="C2646" s="208">
        <v>48</v>
      </c>
      <c r="D2646" s="209" t="s">
        <v>929</v>
      </c>
      <c r="E2646" s="212">
        <v>4851</v>
      </c>
      <c r="F2646" s="213" t="s">
        <v>1234</v>
      </c>
      <c r="G2646" s="231"/>
      <c r="H2646" s="81" t="s">
        <v>49</v>
      </c>
      <c r="I2646" s="223"/>
      <c r="J2646" s="73"/>
      <c r="K2646" s="73"/>
      <c r="L2646" s="73"/>
      <c r="M2646" s="74"/>
      <c r="N2646" s="247"/>
      <c r="O2646" s="306"/>
      <c r="P2646" s="105"/>
      <c r="Q2646" s="75"/>
      <c r="R2646" s="75"/>
      <c r="S2646" s="75"/>
      <c r="T2646" s="75"/>
      <c r="U2646" s="75"/>
      <c r="V2646" s="75"/>
      <c r="W2646" s="75"/>
      <c r="X2646" s="75"/>
      <c r="Y2646" s="84">
        <f>IF(ISNUMBER(AVERAGE(X2649:X2651)),AVERAGE(X2649:X2651),0)</f>
        <v>0</v>
      </c>
      <c r="Z2646" s="83"/>
      <c r="AA2646" s="83"/>
      <c r="AB2646" s="75"/>
      <c r="AC2646" s="75"/>
      <c r="AD2646" s="75"/>
      <c r="AE2646" s="75"/>
      <c r="AF2646" s="75"/>
      <c r="AG2646" s="75"/>
      <c r="AH2646" s="75"/>
      <c r="AI2646" s="75"/>
      <c r="AJ2646" s="84">
        <f>IF(ISNUMBER(AVERAGE(AI2649:AI2651)),AVERAGE(AI2649:AI2651),0)</f>
        <v>0</v>
      </c>
      <c r="AK2646" s="83"/>
      <c r="AL2646" s="83"/>
      <c r="AM2646" s="75"/>
      <c r="AN2646" s="75"/>
      <c r="AO2646" s="75"/>
      <c r="AP2646" s="75"/>
      <c r="AQ2646" s="75"/>
      <c r="AR2646" s="75"/>
      <c r="AS2646" s="75"/>
      <c r="AT2646" s="75"/>
      <c r="AU2646" s="75"/>
      <c r="AV2646" s="75"/>
      <c r="AW2646" s="84">
        <f>IF(ISNUMBER(AVERAGE(AV2649:AV2651)),AVERAGE(AV2649:AV2651),0)</f>
        <v>33.333333333333336</v>
      </c>
      <c r="AX2646" s="83"/>
      <c r="AY2646" s="83"/>
      <c r="AZ2646" s="79"/>
      <c r="BA2646" s="80"/>
      <c r="BB2646" s="71"/>
      <c r="BC2646" s="95"/>
      <c r="BD2646" s="41">
        <v>4</v>
      </c>
      <c r="BE2646" s="52">
        <v>48</v>
      </c>
      <c r="BF2646" s="103">
        <v>4851</v>
      </c>
      <c r="BG2646" s="278" t="s">
        <v>49</v>
      </c>
    </row>
    <row r="2647" spans="1:59" s="63" customFormat="1" ht="12.75" x14ac:dyDescent="0.2">
      <c r="A2647" s="196">
        <v>4</v>
      </c>
      <c r="B2647" s="197" t="s">
        <v>422</v>
      </c>
      <c r="C2647" s="208">
        <v>48</v>
      </c>
      <c r="D2647" s="209" t="s">
        <v>929</v>
      </c>
      <c r="E2647" s="212">
        <v>4851</v>
      </c>
      <c r="F2647" s="213" t="s">
        <v>1234</v>
      </c>
      <c r="G2647" s="231"/>
      <c r="H2647" s="81" t="s">
        <v>50</v>
      </c>
      <c r="I2647" s="223"/>
      <c r="J2647" s="73"/>
      <c r="K2647" s="73"/>
      <c r="L2647" s="73"/>
      <c r="M2647" s="74"/>
      <c r="N2647" s="247"/>
      <c r="O2647" s="306"/>
      <c r="P2647" s="105"/>
      <c r="Q2647" s="75"/>
      <c r="R2647" s="75"/>
      <c r="S2647" s="75"/>
      <c r="T2647" s="75"/>
      <c r="U2647" s="75"/>
      <c r="V2647" s="75"/>
      <c r="W2647" s="75"/>
      <c r="X2647" s="75"/>
      <c r="Y2647" s="84">
        <f>MAX(X2649:X2651)</f>
        <v>0</v>
      </c>
      <c r="Z2647" s="83"/>
      <c r="AA2647" s="83"/>
      <c r="AB2647" s="75"/>
      <c r="AC2647" s="75"/>
      <c r="AD2647" s="75"/>
      <c r="AE2647" s="75"/>
      <c r="AF2647" s="75"/>
      <c r="AG2647" s="75"/>
      <c r="AH2647" s="75"/>
      <c r="AI2647" s="75"/>
      <c r="AJ2647" s="84">
        <f>MAX(AI2649:AI2651)</f>
        <v>0</v>
      </c>
      <c r="AK2647" s="83"/>
      <c r="AL2647" s="83"/>
      <c r="AM2647" s="75"/>
      <c r="AN2647" s="75"/>
      <c r="AO2647" s="75"/>
      <c r="AP2647" s="75"/>
      <c r="AQ2647" s="75"/>
      <c r="AR2647" s="75"/>
      <c r="AS2647" s="75"/>
      <c r="AT2647" s="75"/>
      <c r="AU2647" s="75"/>
      <c r="AV2647" s="75"/>
      <c r="AW2647" s="84">
        <f>MAX(AV2649:AV2651)</f>
        <v>100</v>
      </c>
      <c r="AX2647" s="83"/>
      <c r="AY2647" s="83"/>
      <c r="AZ2647" s="79"/>
      <c r="BA2647" s="80"/>
      <c r="BB2647" s="71"/>
      <c r="BC2647" s="95"/>
      <c r="BD2647" s="41">
        <v>4</v>
      </c>
      <c r="BE2647" s="52">
        <v>48</v>
      </c>
      <c r="BF2647" s="103">
        <v>4851</v>
      </c>
      <c r="BG2647" s="278" t="s">
        <v>50</v>
      </c>
    </row>
    <row r="2648" spans="1:59" s="63" customFormat="1" ht="12.75" x14ac:dyDescent="0.2">
      <c r="A2648" s="196">
        <v>4</v>
      </c>
      <c r="B2648" s="197" t="s">
        <v>422</v>
      </c>
      <c r="C2648" s="208">
        <v>48</v>
      </c>
      <c r="D2648" s="209" t="s">
        <v>929</v>
      </c>
      <c r="E2648" s="212">
        <v>4851</v>
      </c>
      <c r="F2648" s="213" t="s">
        <v>1234</v>
      </c>
      <c r="G2648" s="231"/>
      <c r="H2648" s="85" t="s">
        <v>51</v>
      </c>
      <c r="I2648" s="223"/>
      <c r="J2648" s="73"/>
      <c r="K2648" s="73"/>
      <c r="L2648" s="73"/>
      <c r="M2648" s="74"/>
      <c r="N2648" s="248">
        <f>SUM(N2649:N2651)</f>
        <v>1</v>
      </c>
      <c r="O2648" s="293">
        <f>SUM(O2649:O2651)</f>
        <v>1</v>
      </c>
      <c r="P2648" s="292"/>
      <c r="Q2648" s="87"/>
      <c r="R2648" s="87"/>
      <c r="S2648" s="87"/>
      <c r="T2648" s="87"/>
      <c r="U2648" s="87"/>
      <c r="V2648" s="87"/>
      <c r="W2648" s="87"/>
      <c r="X2648" s="87"/>
      <c r="Y2648" s="88"/>
      <c r="Z2648" s="86">
        <f>SUM(Z2649:Z2651)</f>
        <v>0</v>
      </c>
      <c r="AA2648" s="120"/>
      <c r="AB2648" s="111"/>
      <c r="AC2648" s="111"/>
      <c r="AD2648" s="111"/>
      <c r="AE2648" s="111"/>
      <c r="AF2648" s="111"/>
      <c r="AG2648" s="111"/>
      <c r="AH2648" s="111"/>
      <c r="AI2648" s="111"/>
      <c r="AJ2648" s="120"/>
      <c r="AK2648" s="86">
        <f>SUM(AK2649:AK2651)</f>
        <v>0</v>
      </c>
      <c r="AL2648" s="120"/>
      <c r="AM2648" s="111"/>
      <c r="AN2648" s="111"/>
      <c r="AO2648" s="111"/>
      <c r="AP2648" s="111"/>
      <c r="AQ2648" s="111"/>
      <c r="AR2648" s="111"/>
      <c r="AS2648" s="111"/>
      <c r="AT2648" s="111"/>
      <c r="AU2648" s="111"/>
      <c r="AV2648" s="111"/>
      <c r="AW2648" s="120"/>
      <c r="AX2648" s="86">
        <f>SUM(AX2649:AX2651)</f>
        <v>100</v>
      </c>
      <c r="AY2648" s="88"/>
      <c r="AZ2648" s="79"/>
      <c r="BA2648" s="80"/>
      <c r="BB2648" s="71"/>
      <c r="BC2648" s="95"/>
      <c r="BD2648" s="41">
        <v>4</v>
      </c>
      <c r="BE2648" s="52">
        <v>48</v>
      </c>
      <c r="BF2648" s="103">
        <v>4851</v>
      </c>
      <c r="BG2648" s="279" t="s">
        <v>51</v>
      </c>
    </row>
    <row r="2649" spans="1:59" s="63" customFormat="1" ht="12.75" x14ac:dyDescent="0.2">
      <c r="A2649" s="196">
        <v>4</v>
      </c>
      <c r="B2649" s="197" t="s">
        <v>422</v>
      </c>
      <c r="C2649" s="208">
        <v>48</v>
      </c>
      <c r="D2649" s="209" t="s">
        <v>929</v>
      </c>
      <c r="E2649" s="212">
        <v>4851</v>
      </c>
      <c r="F2649" s="213" t="s">
        <v>1234</v>
      </c>
      <c r="G2649" s="231"/>
      <c r="H2649" s="89" t="s">
        <v>52</v>
      </c>
      <c r="I2649" s="90" t="s">
        <v>863</v>
      </c>
      <c r="J2649" s="90" t="s">
        <v>860</v>
      </c>
      <c r="K2649" s="90" t="s">
        <v>64</v>
      </c>
      <c r="L2649" s="90" t="s">
        <v>528</v>
      </c>
      <c r="M2649" s="91"/>
      <c r="N2649" s="312">
        <v>1</v>
      </c>
      <c r="O2649" s="313">
        <f>N2649/N$2648</f>
        <v>1</v>
      </c>
      <c r="P2649" s="104"/>
      <c r="Q2649" s="92"/>
      <c r="R2649" s="92"/>
      <c r="S2649" s="92"/>
      <c r="T2649" s="92"/>
      <c r="U2649" s="92"/>
      <c r="V2649" s="92"/>
      <c r="W2649" s="92"/>
      <c r="X2649" s="109">
        <f>P2649*P$7+Q2649*Q$7+R2649*R$7+S2649*S$7+T2649*T$7+U2649*U$7+V2649*V$7+W2649*W$7</f>
        <v>0</v>
      </c>
      <c r="Y2649" s="83"/>
      <c r="Z2649" s="110">
        <f>X2649*$O2649</f>
        <v>0</v>
      </c>
      <c r="AA2649" s="111"/>
      <c r="AB2649" s="92"/>
      <c r="AC2649" s="92"/>
      <c r="AD2649" s="92"/>
      <c r="AE2649" s="92"/>
      <c r="AF2649" s="92"/>
      <c r="AG2649" s="92"/>
      <c r="AH2649" s="92"/>
      <c r="AI2649" s="109">
        <f>AB2649*AB$7+AC2649*AC$7+AD2649*AD$7+AE2649*AE$7+AF2649*AF$7+AG2649*AG$7+AH2649*AH$7</f>
        <v>0</v>
      </c>
      <c r="AJ2649" s="83"/>
      <c r="AK2649" s="110">
        <f>AI2649*$O2649</f>
        <v>0</v>
      </c>
      <c r="AL2649" s="111"/>
      <c r="AM2649" s="92"/>
      <c r="AN2649" s="92"/>
      <c r="AO2649" s="92"/>
      <c r="AP2649" s="92">
        <v>1</v>
      </c>
      <c r="AQ2649" s="92"/>
      <c r="AR2649" s="92"/>
      <c r="AS2649" s="92"/>
      <c r="AT2649" s="92"/>
      <c r="AU2649" s="92"/>
      <c r="AV2649" s="109">
        <f>AM2649*AM$7+AN2649*AN$7+AO2649*AO$7+AP2649*AP$7+AQ2649*AQ$7+AR2649*AR$7+AS2649*AS$7+AT2649*AT$7+AU2649*AU$7</f>
        <v>100</v>
      </c>
      <c r="AW2649" s="75"/>
      <c r="AX2649" s="110">
        <f>AV2649*$O2649</f>
        <v>100</v>
      </c>
      <c r="AY2649" s="83"/>
      <c r="AZ2649" s="93"/>
      <c r="BA2649" s="94" t="s">
        <v>105</v>
      </c>
      <c r="BB2649" s="71"/>
      <c r="BC2649" s="95"/>
      <c r="BD2649" s="41">
        <v>4</v>
      </c>
      <c r="BE2649" s="52">
        <v>48</v>
      </c>
      <c r="BF2649" s="103">
        <v>4851</v>
      </c>
      <c r="BG2649" s="280" t="s">
        <v>52</v>
      </c>
    </row>
    <row r="2650" spans="1:59" s="63" customFormat="1" ht="12.75" x14ac:dyDescent="0.2">
      <c r="A2650" s="196">
        <v>4</v>
      </c>
      <c r="B2650" s="197" t="s">
        <v>422</v>
      </c>
      <c r="C2650" s="208">
        <v>48</v>
      </c>
      <c r="D2650" s="209" t="s">
        <v>929</v>
      </c>
      <c r="E2650" s="212">
        <v>4851</v>
      </c>
      <c r="F2650" s="213" t="s">
        <v>1234</v>
      </c>
      <c r="G2650" s="231"/>
      <c r="H2650" s="89"/>
      <c r="I2650" s="90"/>
      <c r="J2650" s="90"/>
      <c r="K2650" s="90"/>
      <c r="L2650" s="90"/>
      <c r="M2650" s="91"/>
      <c r="N2650" s="312"/>
      <c r="O2650" s="313">
        <f>N2650/N$2648</f>
        <v>0</v>
      </c>
      <c r="P2650" s="104"/>
      <c r="Q2650" s="92"/>
      <c r="R2650" s="92"/>
      <c r="S2650" s="92"/>
      <c r="T2650" s="92"/>
      <c r="U2650" s="92"/>
      <c r="V2650" s="92"/>
      <c r="W2650" s="92"/>
      <c r="X2650" s="109">
        <f t="shared" ref="X2650:X2651" si="395">P2650*P$7+Q2650*Q$7+R2650*R$7+S2650*S$7+T2650*T$7+U2650*U$7+V2650*V$7+W2650*W$7</f>
        <v>0</v>
      </c>
      <c r="Y2650" s="83"/>
      <c r="Z2650" s="110">
        <f t="shared" ref="Z2650:Z2651" si="396">X2650*$O2650</f>
        <v>0</v>
      </c>
      <c r="AA2650" s="111"/>
      <c r="AB2650" s="92"/>
      <c r="AC2650" s="92"/>
      <c r="AD2650" s="92"/>
      <c r="AE2650" s="92"/>
      <c r="AF2650" s="92"/>
      <c r="AG2650" s="92"/>
      <c r="AH2650" s="92"/>
      <c r="AI2650" s="109">
        <f t="shared" ref="AI2650:AI2651" si="397">AB2650*AB$7+AC2650*AC$7+AD2650*AD$7+AE2650*AE$7+AF2650*AF$7+AG2650*AG$7+AH2650*AH$7</f>
        <v>0</v>
      </c>
      <c r="AJ2650" s="83"/>
      <c r="AK2650" s="110">
        <f t="shared" ref="AK2650:AK2651" si="398">AI2650*$O2650</f>
        <v>0</v>
      </c>
      <c r="AL2650" s="111"/>
      <c r="AM2650" s="92"/>
      <c r="AN2650" s="92"/>
      <c r="AO2650" s="92"/>
      <c r="AP2650" s="92"/>
      <c r="AQ2650" s="92"/>
      <c r="AR2650" s="92"/>
      <c r="AS2650" s="92"/>
      <c r="AT2650" s="92"/>
      <c r="AU2650" s="92"/>
      <c r="AV2650" s="109">
        <f t="shared" ref="AV2650:AV2651" si="399">AM2650*AM$7+AN2650*AN$7+AO2650*AO$7+AP2650*AP$7+AQ2650*AQ$7+AR2650*AR$7+AS2650*AS$7+AT2650*AT$7+AU2650*AU$7</f>
        <v>0</v>
      </c>
      <c r="AW2650" s="75"/>
      <c r="AX2650" s="110">
        <f t="shared" ref="AX2650:AX2651" si="400">AV2650*$O2650</f>
        <v>0</v>
      </c>
      <c r="AY2650" s="111"/>
      <c r="AZ2650" s="93"/>
      <c r="BA2650" s="94"/>
      <c r="BB2650" s="71"/>
      <c r="BC2650" s="95"/>
      <c r="BD2650" s="41">
        <v>4</v>
      </c>
      <c r="BE2650" s="52">
        <v>48</v>
      </c>
      <c r="BF2650" s="103">
        <v>4851</v>
      </c>
      <c r="BG2650" s="280" t="s">
        <v>52</v>
      </c>
    </row>
    <row r="2651" spans="1:59" s="63" customFormat="1" ht="12.75" x14ac:dyDescent="0.2">
      <c r="A2651" s="196">
        <v>4</v>
      </c>
      <c r="B2651" s="197" t="s">
        <v>422</v>
      </c>
      <c r="C2651" s="208">
        <v>48</v>
      </c>
      <c r="D2651" s="209" t="s">
        <v>929</v>
      </c>
      <c r="E2651" s="212">
        <v>4851</v>
      </c>
      <c r="F2651" s="213" t="s">
        <v>1234</v>
      </c>
      <c r="G2651" s="231"/>
      <c r="H2651" s="89"/>
      <c r="I2651" s="90"/>
      <c r="J2651" s="90"/>
      <c r="K2651" s="90"/>
      <c r="L2651" s="90"/>
      <c r="M2651" s="91"/>
      <c r="N2651" s="312"/>
      <c r="O2651" s="313">
        <f>N2651/N$2648</f>
        <v>0</v>
      </c>
      <c r="P2651" s="104"/>
      <c r="Q2651" s="92"/>
      <c r="R2651" s="92"/>
      <c r="S2651" s="92"/>
      <c r="T2651" s="92"/>
      <c r="U2651" s="92"/>
      <c r="V2651" s="92"/>
      <c r="W2651" s="92"/>
      <c r="X2651" s="109">
        <f t="shared" si="395"/>
        <v>0</v>
      </c>
      <c r="Y2651" s="83"/>
      <c r="Z2651" s="110">
        <f t="shared" si="396"/>
        <v>0</v>
      </c>
      <c r="AA2651" s="111"/>
      <c r="AB2651" s="92"/>
      <c r="AC2651" s="92"/>
      <c r="AD2651" s="92"/>
      <c r="AE2651" s="92"/>
      <c r="AF2651" s="92"/>
      <c r="AG2651" s="92"/>
      <c r="AH2651" s="92"/>
      <c r="AI2651" s="109">
        <f t="shared" si="397"/>
        <v>0</v>
      </c>
      <c r="AJ2651" s="83"/>
      <c r="AK2651" s="110">
        <f t="shared" si="398"/>
        <v>0</v>
      </c>
      <c r="AL2651" s="111"/>
      <c r="AM2651" s="92"/>
      <c r="AN2651" s="92"/>
      <c r="AO2651" s="92"/>
      <c r="AP2651" s="92"/>
      <c r="AQ2651" s="92"/>
      <c r="AR2651" s="92"/>
      <c r="AS2651" s="92"/>
      <c r="AT2651" s="92"/>
      <c r="AU2651" s="92"/>
      <c r="AV2651" s="109">
        <f t="shared" si="399"/>
        <v>0</v>
      </c>
      <c r="AW2651" s="75"/>
      <c r="AX2651" s="110">
        <f t="shared" si="400"/>
        <v>0</v>
      </c>
      <c r="AY2651" s="111"/>
      <c r="AZ2651" s="93"/>
      <c r="BA2651" s="94"/>
      <c r="BB2651" s="71"/>
      <c r="BC2651" s="95"/>
      <c r="BD2651" s="41">
        <v>4</v>
      </c>
      <c r="BE2651" s="52">
        <v>48</v>
      </c>
      <c r="BF2651" s="103">
        <v>4851</v>
      </c>
      <c r="BG2651" s="280" t="s">
        <v>52</v>
      </c>
    </row>
    <row r="2652" spans="1:59" s="63" customFormat="1" ht="12.75" x14ac:dyDescent="0.2">
      <c r="A2652" s="196">
        <v>4</v>
      </c>
      <c r="B2652" s="197" t="s">
        <v>422</v>
      </c>
      <c r="C2652" s="208">
        <v>48</v>
      </c>
      <c r="D2652" s="209" t="s">
        <v>929</v>
      </c>
      <c r="E2652" s="212">
        <v>4851</v>
      </c>
      <c r="F2652" s="213" t="s">
        <v>1234</v>
      </c>
      <c r="G2652" s="231"/>
      <c r="H2652" s="65"/>
      <c r="I2652" s="222"/>
      <c r="J2652" s="66"/>
      <c r="K2652" s="66"/>
      <c r="L2652" s="66"/>
      <c r="M2652" s="64"/>
      <c r="N2652" s="304"/>
      <c r="O2652" s="305"/>
      <c r="P2652" s="127"/>
      <c r="Q2652" s="67"/>
      <c r="R2652" s="67"/>
      <c r="S2652" s="67"/>
      <c r="T2652" s="67"/>
      <c r="U2652" s="67"/>
      <c r="V2652" s="67"/>
      <c r="W2652" s="67"/>
      <c r="X2652" s="67"/>
      <c r="Y2652" s="68"/>
      <c r="Z2652" s="68"/>
      <c r="AA2652" s="68"/>
      <c r="AB2652" s="67"/>
      <c r="AC2652" s="67"/>
      <c r="AD2652" s="67"/>
      <c r="AE2652" s="67"/>
      <c r="AF2652" s="67"/>
      <c r="AG2652" s="67"/>
      <c r="AH2652" s="67"/>
      <c r="AI2652" s="67"/>
      <c r="AJ2652" s="68"/>
      <c r="AK2652" s="68"/>
      <c r="AL2652" s="68"/>
      <c r="AM2652" s="67"/>
      <c r="AN2652" s="67"/>
      <c r="AO2652" s="67"/>
      <c r="AP2652" s="67"/>
      <c r="AQ2652" s="67"/>
      <c r="AR2652" s="67"/>
      <c r="AS2652" s="67"/>
      <c r="AT2652" s="67"/>
      <c r="AU2652" s="67"/>
      <c r="AV2652" s="67"/>
      <c r="AW2652" s="67"/>
      <c r="AX2652" s="68"/>
      <c r="AY2652" s="68"/>
      <c r="AZ2652" s="69"/>
      <c r="BA2652" s="70"/>
      <c r="BB2652" s="71"/>
      <c r="BC2652" s="95"/>
      <c r="BD2652" s="41">
        <v>4</v>
      </c>
      <c r="BE2652" s="52">
        <v>48</v>
      </c>
      <c r="BF2652" s="103">
        <v>4851</v>
      </c>
      <c r="BG2652" s="275"/>
    </row>
    <row r="2653" spans="1:59" s="63" customFormat="1" ht="12.75" x14ac:dyDescent="0.2">
      <c r="A2653" s="196">
        <v>4</v>
      </c>
      <c r="B2653" s="197" t="s">
        <v>422</v>
      </c>
      <c r="C2653" s="208">
        <v>48</v>
      </c>
      <c r="D2653" s="209" t="s">
        <v>929</v>
      </c>
      <c r="E2653" s="212">
        <v>4851</v>
      </c>
      <c r="F2653" s="213" t="s">
        <v>1234</v>
      </c>
      <c r="G2653" s="232"/>
      <c r="H2653" s="97"/>
      <c r="I2653" s="224"/>
      <c r="J2653" s="98"/>
      <c r="K2653" s="98"/>
      <c r="L2653" s="98"/>
      <c r="M2653" s="96"/>
      <c r="N2653" s="307"/>
      <c r="O2653" s="246"/>
      <c r="P2653" s="124"/>
      <c r="Q2653" s="99"/>
      <c r="R2653" s="99"/>
      <c r="S2653" s="99"/>
      <c r="T2653" s="99"/>
      <c r="U2653" s="99"/>
      <c r="V2653" s="99"/>
      <c r="W2653" s="99"/>
      <c r="X2653" s="99"/>
      <c r="Y2653" s="100"/>
      <c r="Z2653" s="100"/>
      <c r="AA2653" s="100"/>
      <c r="AB2653" s="99"/>
      <c r="AC2653" s="99"/>
      <c r="AD2653" s="99"/>
      <c r="AE2653" s="99"/>
      <c r="AF2653" s="99"/>
      <c r="AG2653" s="99"/>
      <c r="AH2653" s="99"/>
      <c r="AI2653" s="99"/>
      <c r="AJ2653" s="100"/>
      <c r="AK2653" s="100"/>
      <c r="AL2653" s="100"/>
      <c r="AM2653" s="99"/>
      <c r="AN2653" s="99"/>
      <c r="AO2653" s="99"/>
      <c r="AP2653" s="99"/>
      <c r="AQ2653" s="99"/>
      <c r="AR2653" s="99"/>
      <c r="AS2653" s="99"/>
      <c r="AT2653" s="99"/>
      <c r="AU2653" s="99"/>
      <c r="AV2653" s="99"/>
      <c r="AW2653" s="99"/>
      <c r="AX2653" s="100"/>
      <c r="AY2653" s="100"/>
      <c r="AZ2653" s="101"/>
      <c r="BA2653" s="102"/>
      <c r="BB2653" s="95"/>
      <c r="BC2653" s="95"/>
      <c r="BD2653" s="41">
        <v>4</v>
      </c>
      <c r="BE2653" s="52">
        <v>48</v>
      </c>
      <c r="BF2653" s="103">
        <v>4851</v>
      </c>
      <c r="BG2653" s="277"/>
    </row>
    <row r="2654" spans="1:59" s="63" customFormat="1" ht="12.75" x14ac:dyDescent="0.2">
      <c r="A2654" s="196">
        <v>4</v>
      </c>
      <c r="B2654" s="197" t="s">
        <v>422</v>
      </c>
      <c r="C2654" s="208">
        <v>48</v>
      </c>
      <c r="D2654" s="209" t="s">
        <v>929</v>
      </c>
      <c r="E2654" s="210">
        <v>4852</v>
      </c>
      <c r="F2654" s="211" t="s">
        <v>1235</v>
      </c>
      <c r="G2654" s="230"/>
      <c r="H2654" s="56"/>
      <c r="I2654" s="221"/>
      <c r="J2654" s="57"/>
      <c r="K2654" s="57"/>
      <c r="L2654" s="57"/>
      <c r="M2654" s="55"/>
      <c r="N2654" s="303"/>
      <c r="O2654" s="245"/>
      <c r="P2654" s="122"/>
      <c r="Q2654" s="58"/>
      <c r="R2654" s="58"/>
      <c r="S2654" s="58"/>
      <c r="T2654" s="58"/>
      <c r="U2654" s="58"/>
      <c r="V2654" s="58"/>
      <c r="W2654" s="58"/>
      <c r="X2654" s="58"/>
      <c r="Y2654" s="59"/>
      <c r="Z2654" s="59"/>
      <c r="AA2654" s="59"/>
      <c r="AB2654" s="58"/>
      <c r="AC2654" s="58"/>
      <c r="AD2654" s="58"/>
      <c r="AE2654" s="58"/>
      <c r="AF2654" s="58"/>
      <c r="AG2654" s="58"/>
      <c r="AH2654" s="58"/>
      <c r="AI2654" s="58"/>
      <c r="AJ2654" s="59"/>
      <c r="AK2654" s="59"/>
      <c r="AL2654" s="59"/>
      <c r="AM2654" s="58"/>
      <c r="AN2654" s="58"/>
      <c r="AO2654" s="58"/>
      <c r="AP2654" s="58"/>
      <c r="AQ2654" s="58"/>
      <c r="AR2654" s="58"/>
      <c r="AS2654" s="58"/>
      <c r="AT2654" s="58"/>
      <c r="AU2654" s="58"/>
      <c r="AV2654" s="58"/>
      <c r="AW2654" s="58"/>
      <c r="AX2654" s="59"/>
      <c r="AY2654" s="59"/>
      <c r="AZ2654" s="60"/>
      <c r="BA2654" s="61"/>
      <c r="BB2654" s="54"/>
      <c r="BC2654" s="54"/>
      <c r="BD2654" s="41">
        <v>4</v>
      </c>
      <c r="BE2654" s="52">
        <v>48</v>
      </c>
      <c r="BF2654" s="62">
        <v>4852</v>
      </c>
      <c r="BG2654" s="274"/>
    </row>
    <row r="2655" spans="1:59" s="63" customFormat="1" ht="12.75" x14ac:dyDescent="0.2">
      <c r="A2655" s="196">
        <v>4</v>
      </c>
      <c r="B2655" s="197" t="s">
        <v>422</v>
      </c>
      <c r="C2655" s="208">
        <v>48</v>
      </c>
      <c r="D2655" s="209" t="s">
        <v>929</v>
      </c>
      <c r="E2655" s="210">
        <v>4852</v>
      </c>
      <c r="F2655" s="211" t="s">
        <v>1235</v>
      </c>
      <c r="G2655" s="231"/>
      <c r="H2655" s="65"/>
      <c r="I2655" s="222"/>
      <c r="J2655" s="66"/>
      <c r="K2655" s="66"/>
      <c r="L2655" s="66"/>
      <c r="M2655" s="64"/>
      <c r="N2655" s="304"/>
      <c r="O2655" s="305"/>
      <c r="P2655" s="127"/>
      <c r="Q2655" s="67"/>
      <c r="R2655" s="67"/>
      <c r="S2655" s="67"/>
      <c r="T2655" s="67"/>
      <c r="U2655" s="67"/>
      <c r="V2655" s="67"/>
      <c r="W2655" s="67"/>
      <c r="X2655" s="67"/>
      <c r="Y2655" s="68"/>
      <c r="Z2655" s="68"/>
      <c r="AA2655" s="68"/>
      <c r="AB2655" s="67"/>
      <c r="AC2655" s="67"/>
      <c r="AD2655" s="67"/>
      <c r="AE2655" s="67"/>
      <c r="AF2655" s="67"/>
      <c r="AG2655" s="67"/>
      <c r="AH2655" s="67"/>
      <c r="AI2655" s="67"/>
      <c r="AJ2655" s="68"/>
      <c r="AK2655" s="68"/>
      <c r="AL2655" s="68"/>
      <c r="AM2655" s="67"/>
      <c r="AN2655" s="67"/>
      <c r="AO2655" s="67"/>
      <c r="AP2655" s="67"/>
      <c r="AQ2655" s="67"/>
      <c r="AR2655" s="67"/>
      <c r="AS2655" s="67"/>
      <c r="AT2655" s="67"/>
      <c r="AU2655" s="67"/>
      <c r="AV2655" s="67"/>
      <c r="AW2655" s="67"/>
      <c r="AX2655" s="68"/>
      <c r="AY2655" s="68"/>
      <c r="AZ2655" s="69"/>
      <c r="BA2655" s="70"/>
      <c r="BB2655" s="71"/>
      <c r="BC2655" s="54"/>
      <c r="BD2655" s="41">
        <v>4</v>
      </c>
      <c r="BE2655" s="52">
        <v>48</v>
      </c>
      <c r="BF2655" s="62">
        <v>4852</v>
      </c>
      <c r="BG2655" s="275"/>
    </row>
    <row r="2656" spans="1:59" s="63" customFormat="1" ht="12.75" x14ac:dyDescent="0.2">
      <c r="A2656" s="196">
        <v>4</v>
      </c>
      <c r="B2656" s="197" t="s">
        <v>422</v>
      </c>
      <c r="C2656" s="208">
        <v>48</v>
      </c>
      <c r="D2656" s="209" t="s">
        <v>929</v>
      </c>
      <c r="E2656" s="210">
        <v>4852</v>
      </c>
      <c r="F2656" s="211" t="s">
        <v>1235</v>
      </c>
      <c r="G2656" s="231"/>
      <c r="H2656" s="72" t="s">
        <v>47</v>
      </c>
      <c r="I2656" s="223"/>
      <c r="J2656" s="73"/>
      <c r="K2656" s="73"/>
      <c r="L2656" s="73"/>
      <c r="M2656" s="74"/>
      <c r="N2656" s="247"/>
      <c r="O2656" s="306"/>
      <c r="P2656" s="105"/>
      <c r="Q2656" s="75"/>
      <c r="R2656" s="75"/>
      <c r="S2656" s="75"/>
      <c r="T2656" s="75"/>
      <c r="U2656" s="75"/>
      <c r="V2656" s="75"/>
      <c r="W2656" s="75"/>
      <c r="X2656" s="75"/>
      <c r="Y2656" s="76">
        <f>IF(ISNUMBER(VLOOKUP(Y2658,P$7:W$7,MATCH(Y2658,P$7:W$7))),VLOOKUP(Y2658,P$7:W$7,MATCH(Y2658,P$7:W$7)),IF(N2660=0,"No Data",IF(Y2658&gt;0,"&lt;100",0)))</f>
        <v>0</v>
      </c>
      <c r="Z2656" s="77">
        <f>IF(ISNUMBER(VLOOKUP(Z2660,P$7:W$7,MATCH(Z2660,P$7:W$7))),VLOOKUP(Z2660,P$7:W$7,MATCH(Z2660,P$7:W$7)),IF(N2660=0,"No Data",IF(Z2660&gt;0,"&lt;100",0)))</f>
        <v>0</v>
      </c>
      <c r="AA2656" s="106">
        <f>IF(ISNUMBER(Z2656),Z2656,0)</f>
        <v>0</v>
      </c>
      <c r="AB2656" s="75"/>
      <c r="AC2656" s="75"/>
      <c r="AD2656" s="75"/>
      <c r="AE2656" s="75"/>
      <c r="AF2656" s="75"/>
      <c r="AG2656" s="75"/>
      <c r="AH2656" s="75"/>
      <c r="AI2656" s="75"/>
      <c r="AJ2656" s="76">
        <f>IF(ISNUMBER(VLOOKUP(AJ2658,AB$7:AH$7,MATCH(AJ2658,AB$7:AH$7))),VLOOKUP(AJ2658,AB$7:AH$7,MATCH(AJ2658,AB$7:AH$7)),IF(N2660=0,"No Data",IF(AJ2658&gt;0,"&lt;50",0)))</f>
        <v>0</v>
      </c>
      <c r="AK2656" s="77">
        <f>IF(ISNUMBER(VLOOKUP(AK2660,AB$7:AH$7,MATCH(AK2660,AB$7:AH$7))),VLOOKUP(AK2660,AB$7:AH$7,MATCH(AK2660,AB$7:AH$7)),IF(N2660=0,"No Data",IF(AK2660&gt;0,"&lt;50",0)))</f>
        <v>0</v>
      </c>
      <c r="AL2656" s="106">
        <f>IF(ISNUMBER(AK2656),AK2656,0)</f>
        <v>0</v>
      </c>
      <c r="AM2656" s="75"/>
      <c r="AN2656" s="75"/>
      <c r="AO2656" s="75"/>
      <c r="AP2656" s="75"/>
      <c r="AQ2656" s="75"/>
      <c r="AR2656" s="75"/>
      <c r="AS2656" s="75"/>
      <c r="AT2656" s="75"/>
      <c r="AU2656" s="75"/>
      <c r="AV2656" s="75"/>
      <c r="AW2656" s="76">
        <f>IF(ISNUMBER(VLOOKUP(AW2658,AM$7:AU$7,MATCH(AW2658,AM$7:AU$7))),VLOOKUP(AW2658,AM$7:AU$7,MATCH(AW2658,AM$7:AU$7)),IF(N2660=0,"No Data",IF(AW2658&gt;0,"&lt;10",0)))</f>
        <v>500</v>
      </c>
      <c r="AX2656" s="77">
        <f>IF(ISNUMBER(VLOOKUP(AX2660,AM$7:AU$7,MATCH(AX2660,AM$7:AU$7))),VLOOKUP(AX2660,AM$7:AU$7,MATCH(AX2660,AM$7:AU$7)),IF(N2660=0,"No Data",IF(AX2660&gt;0,"&lt;10",0)))</f>
        <v>500</v>
      </c>
      <c r="AY2656" s="106">
        <f>IF(ISNUMBER(AX2656),AX2656,0)</f>
        <v>500</v>
      </c>
      <c r="AZ2656" s="79"/>
      <c r="BA2656" s="80"/>
      <c r="BB2656" s="71"/>
      <c r="BC2656" s="54"/>
      <c r="BD2656" s="41">
        <v>4</v>
      </c>
      <c r="BE2656" s="52">
        <v>48</v>
      </c>
      <c r="BF2656" s="62">
        <v>4852</v>
      </c>
      <c r="BG2656" s="276" t="s">
        <v>47</v>
      </c>
    </row>
    <row r="2657" spans="1:59" s="63" customFormat="1" ht="12.75" x14ac:dyDescent="0.2">
      <c r="A2657" s="196">
        <v>4</v>
      </c>
      <c r="B2657" s="197" t="s">
        <v>422</v>
      </c>
      <c r="C2657" s="208">
        <v>48</v>
      </c>
      <c r="D2657" s="209" t="s">
        <v>929</v>
      </c>
      <c r="E2657" s="210">
        <v>4852</v>
      </c>
      <c r="F2657" s="211" t="s">
        <v>1235</v>
      </c>
      <c r="G2657" s="231"/>
      <c r="H2657" s="81" t="s">
        <v>48</v>
      </c>
      <c r="I2657" s="223"/>
      <c r="J2657" s="73"/>
      <c r="K2657" s="73"/>
      <c r="L2657" s="73"/>
      <c r="M2657" s="74"/>
      <c r="N2657" s="247"/>
      <c r="O2657" s="306"/>
      <c r="P2657" s="105"/>
      <c r="Q2657" s="75"/>
      <c r="R2657" s="75"/>
      <c r="S2657" s="75"/>
      <c r="T2657" s="75"/>
      <c r="U2657" s="75"/>
      <c r="V2657" s="75"/>
      <c r="W2657" s="75"/>
      <c r="X2657" s="75"/>
      <c r="Y2657" s="82">
        <f>MIN(X2661:X2666)</f>
        <v>0</v>
      </c>
      <c r="Z2657" s="83"/>
      <c r="AA2657" s="83"/>
      <c r="AB2657" s="75"/>
      <c r="AC2657" s="75"/>
      <c r="AD2657" s="75"/>
      <c r="AE2657" s="75"/>
      <c r="AF2657" s="75"/>
      <c r="AG2657" s="75"/>
      <c r="AH2657" s="75"/>
      <c r="AI2657" s="75"/>
      <c r="AJ2657" s="82">
        <f>MIN(AI2661:AI2666)</f>
        <v>0</v>
      </c>
      <c r="AK2657" s="83"/>
      <c r="AL2657" s="83"/>
      <c r="AM2657" s="75"/>
      <c r="AN2657" s="75"/>
      <c r="AO2657" s="75"/>
      <c r="AP2657" s="75"/>
      <c r="AQ2657" s="75"/>
      <c r="AR2657" s="75"/>
      <c r="AS2657" s="75"/>
      <c r="AT2657" s="75"/>
      <c r="AU2657" s="75"/>
      <c r="AV2657" s="75"/>
      <c r="AW2657" s="82">
        <f>MIN(AV2661:AV2666)</f>
        <v>10</v>
      </c>
      <c r="AX2657" s="83"/>
      <c r="AY2657" s="83"/>
      <c r="AZ2657" s="79"/>
      <c r="BA2657" s="80"/>
      <c r="BB2657" s="71"/>
      <c r="BC2657" s="54"/>
      <c r="BD2657" s="41">
        <v>4</v>
      </c>
      <c r="BE2657" s="52">
        <v>48</v>
      </c>
      <c r="BF2657" s="62">
        <v>4852</v>
      </c>
      <c r="BG2657" s="278" t="s">
        <v>48</v>
      </c>
    </row>
    <row r="2658" spans="1:59" s="63" customFormat="1" ht="12.75" x14ac:dyDescent="0.2">
      <c r="A2658" s="196">
        <v>4</v>
      </c>
      <c r="B2658" s="197" t="s">
        <v>422</v>
      </c>
      <c r="C2658" s="208">
        <v>48</v>
      </c>
      <c r="D2658" s="209" t="s">
        <v>929</v>
      </c>
      <c r="E2658" s="210">
        <v>4852</v>
      </c>
      <c r="F2658" s="211" t="s">
        <v>1235</v>
      </c>
      <c r="G2658" s="231"/>
      <c r="H2658" s="81" t="s">
        <v>49</v>
      </c>
      <c r="I2658" s="223"/>
      <c r="J2658" s="73"/>
      <c r="K2658" s="73"/>
      <c r="L2658" s="73"/>
      <c r="M2658" s="74"/>
      <c r="N2658" s="247"/>
      <c r="O2658" s="306"/>
      <c r="P2658" s="105"/>
      <c r="Q2658" s="75"/>
      <c r="R2658" s="75"/>
      <c r="S2658" s="75"/>
      <c r="T2658" s="75"/>
      <c r="U2658" s="75"/>
      <c r="V2658" s="75"/>
      <c r="W2658" s="75"/>
      <c r="X2658" s="75"/>
      <c r="Y2658" s="84">
        <f>IF(ISNUMBER(AVERAGE(X2661:X2666)),AVERAGE(X2661:X2666),0)</f>
        <v>0</v>
      </c>
      <c r="Z2658" s="83"/>
      <c r="AA2658" s="83"/>
      <c r="AB2658" s="75"/>
      <c r="AC2658" s="75"/>
      <c r="AD2658" s="75"/>
      <c r="AE2658" s="75"/>
      <c r="AF2658" s="75"/>
      <c r="AG2658" s="75"/>
      <c r="AH2658" s="75"/>
      <c r="AI2658" s="75"/>
      <c r="AJ2658" s="84">
        <f>IF(ISNUMBER(AVERAGE(AI2661:AI2666)),AVERAGE(AI2661:AI2666),0)</f>
        <v>0</v>
      </c>
      <c r="AK2658" s="83"/>
      <c r="AL2658" s="83"/>
      <c r="AM2658" s="75"/>
      <c r="AN2658" s="75"/>
      <c r="AO2658" s="75"/>
      <c r="AP2658" s="75"/>
      <c r="AQ2658" s="75"/>
      <c r="AR2658" s="75"/>
      <c r="AS2658" s="75"/>
      <c r="AT2658" s="75"/>
      <c r="AU2658" s="75"/>
      <c r="AV2658" s="75"/>
      <c r="AW2658" s="84">
        <f>IF(ISNUMBER(AVERAGE(AV2661:AV2666)),AVERAGE(AV2661:AV2666),0)</f>
        <v>685</v>
      </c>
      <c r="AX2658" s="83"/>
      <c r="AY2658" s="83"/>
      <c r="AZ2658" s="79"/>
      <c r="BA2658" s="80"/>
      <c r="BB2658" s="71"/>
      <c r="BC2658" s="54"/>
      <c r="BD2658" s="41">
        <v>4</v>
      </c>
      <c r="BE2658" s="52">
        <v>48</v>
      </c>
      <c r="BF2658" s="62">
        <v>4852</v>
      </c>
      <c r="BG2658" s="278" t="s">
        <v>49</v>
      </c>
    </row>
    <row r="2659" spans="1:59" s="63" customFormat="1" ht="12.75" x14ac:dyDescent="0.2">
      <c r="A2659" s="196">
        <v>4</v>
      </c>
      <c r="B2659" s="197" t="s">
        <v>422</v>
      </c>
      <c r="C2659" s="208">
        <v>48</v>
      </c>
      <c r="D2659" s="209" t="s">
        <v>929</v>
      </c>
      <c r="E2659" s="210">
        <v>4852</v>
      </c>
      <c r="F2659" s="211" t="s">
        <v>1235</v>
      </c>
      <c r="G2659" s="231"/>
      <c r="H2659" s="81" t="s">
        <v>50</v>
      </c>
      <c r="I2659" s="223"/>
      <c r="J2659" s="73"/>
      <c r="K2659" s="73"/>
      <c r="L2659" s="73"/>
      <c r="M2659" s="74"/>
      <c r="N2659" s="247"/>
      <c r="O2659" s="306"/>
      <c r="P2659" s="105"/>
      <c r="Q2659" s="75"/>
      <c r="R2659" s="75"/>
      <c r="S2659" s="75"/>
      <c r="T2659" s="75"/>
      <c r="U2659" s="75"/>
      <c r="V2659" s="75"/>
      <c r="W2659" s="75"/>
      <c r="X2659" s="75"/>
      <c r="Y2659" s="84">
        <f>MAX(X2661:X2666)</f>
        <v>0</v>
      </c>
      <c r="Z2659" s="83"/>
      <c r="AA2659" s="83"/>
      <c r="AB2659" s="75"/>
      <c r="AC2659" s="75"/>
      <c r="AD2659" s="75"/>
      <c r="AE2659" s="75"/>
      <c r="AF2659" s="75"/>
      <c r="AG2659" s="75"/>
      <c r="AH2659" s="75"/>
      <c r="AI2659" s="75"/>
      <c r="AJ2659" s="84">
        <f>MAX(AI2661:AI2666)</f>
        <v>0</v>
      </c>
      <c r="AK2659" s="83"/>
      <c r="AL2659" s="83"/>
      <c r="AM2659" s="75"/>
      <c r="AN2659" s="75"/>
      <c r="AO2659" s="75"/>
      <c r="AP2659" s="75"/>
      <c r="AQ2659" s="75"/>
      <c r="AR2659" s="75"/>
      <c r="AS2659" s="75"/>
      <c r="AT2659" s="75"/>
      <c r="AU2659" s="75"/>
      <c r="AV2659" s="75"/>
      <c r="AW2659" s="84">
        <f>MAX(AV2661:AV2666)</f>
        <v>1000</v>
      </c>
      <c r="AX2659" s="83"/>
      <c r="AY2659" s="83"/>
      <c r="AZ2659" s="79"/>
      <c r="BA2659" s="80"/>
      <c r="BB2659" s="71"/>
      <c r="BC2659" s="54"/>
      <c r="BD2659" s="41">
        <v>4</v>
      </c>
      <c r="BE2659" s="52">
        <v>48</v>
      </c>
      <c r="BF2659" s="62">
        <v>4852</v>
      </c>
      <c r="BG2659" s="278" t="s">
        <v>50</v>
      </c>
    </row>
    <row r="2660" spans="1:59" s="63" customFormat="1" ht="12.75" x14ac:dyDescent="0.2">
      <c r="A2660" s="196">
        <v>4</v>
      </c>
      <c r="B2660" s="197" t="s">
        <v>422</v>
      </c>
      <c r="C2660" s="208">
        <v>48</v>
      </c>
      <c r="D2660" s="209" t="s">
        <v>929</v>
      </c>
      <c r="E2660" s="210">
        <v>4852</v>
      </c>
      <c r="F2660" s="211" t="s">
        <v>1235</v>
      </c>
      <c r="G2660" s="231"/>
      <c r="H2660" s="85" t="s">
        <v>51</v>
      </c>
      <c r="I2660" s="223"/>
      <c r="J2660" s="73"/>
      <c r="K2660" s="73"/>
      <c r="L2660" s="73"/>
      <c r="M2660" s="74"/>
      <c r="N2660" s="248">
        <f>SUM(N2661:N2666)</f>
        <v>6</v>
      </c>
      <c r="O2660" s="293">
        <f>SUM(O2661:O2666)</f>
        <v>0.99999999999999989</v>
      </c>
      <c r="P2660" s="292"/>
      <c r="Q2660" s="87"/>
      <c r="R2660" s="87"/>
      <c r="S2660" s="87"/>
      <c r="T2660" s="87"/>
      <c r="U2660" s="87"/>
      <c r="V2660" s="87"/>
      <c r="W2660" s="87"/>
      <c r="X2660" s="87"/>
      <c r="Y2660" s="88"/>
      <c r="Z2660" s="86">
        <f>SUM(Z2661:Z2666)</f>
        <v>0</v>
      </c>
      <c r="AA2660" s="120"/>
      <c r="AB2660" s="111"/>
      <c r="AC2660" s="111"/>
      <c r="AD2660" s="111"/>
      <c r="AE2660" s="111"/>
      <c r="AF2660" s="111"/>
      <c r="AG2660" s="111"/>
      <c r="AH2660" s="111"/>
      <c r="AI2660" s="111"/>
      <c r="AJ2660" s="120"/>
      <c r="AK2660" s="86">
        <f>SUM(AK2661:AK2666)</f>
        <v>0</v>
      </c>
      <c r="AL2660" s="120"/>
      <c r="AM2660" s="111"/>
      <c r="AN2660" s="111"/>
      <c r="AO2660" s="111"/>
      <c r="AP2660" s="111"/>
      <c r="AQ2660" s="111"/>
      <c r="AR2660" s="111"/>
      <c r="AS2660" s="111"/>
      <c r="AT2660" s="111"/>
      <c r="AU2660" s="111"/>
      <c r="AV2660" s="111"/>
      <c r="AW2660" s="120"/>
      <c r="AX2660" s="86">
        <f>SUM(AX2661:AX2666)</f>
        <v>684.99999999999989</v>
      </c>
      <c r="AY2660" s="88"/>
      <c r="AZ2660" s="79"/>
      <c r="BA2660" s="80"/>
      <c r="BB2660" s="71"/>
      <c r="BC2660" s="54"/>
      <c r="BD2660" s="41">
        <v>4</v>
      </c>
      <c r="BE2660" s="52">
        <v>48</v>
      </c>
      <c r="BF2660" s="62">
        <v>4852</v>
      </c>
      <c r="BG2660" s="279" t="s">
        <v>51</v>
      </c>
    </row>
    <row r="2661" spans="1:59" s="63" customFormat="1" ht="12.75" x14ac:dyDescent="0.2">
      <c r="A2661" s="196">
        <v>4</v>
      </c>
      <c r="B2661" s="197" t="s">
        <v>422</v>
      </c>
      <c r="C2661" s="208">
        <v>48</v>
      </c>
      <c r="D2661" s="209" t="s">
        <v>929</v>
      </c>
      <c r="E2661" s="210">
        <v>4852</v>
      </c>
      <c r="F2661" s="211" t="s">
        <v>1235</v>
      </c>
      <c r="G2661" s="231"/>
      <c r="H2661" s="89" t="s">
        <v>52</v>
      </c>
      <c r="I2661" s="90" t="s">
        <v>324</v>
      </c>
      <c r="J2661" s="90"/>
      <c r="K2661" s="90" t="s">
        <v>64</v>
      </c>
      <c r="L2661" s="90" t="s">
        <v>528</v>
      </c>
      <c r="M2661" s="91"/>
      <c r="N2661" s="312">
        <v>1</v>
      </c>
      <c r="O2661" s="313">
        <f>N2661/N$2660</f>
        <v>0.16666666666666666</v>
      </c>
      <c r="P2661" s="104"/>
      <c r="Q2661" s="92"/>
      <c r="R2661" s="92"/>
      <c r="S2661" s="92"/>
      <c r="T2661" s="92"/>
      <c r="U2661" s="92"/>
      <c r="V2661" s="92"/>
      <c r="W2661" s="92"/>
      <c r="X2661" s="109">
        <f t="shared" ref="X2661:X2666" si="401">P2661*P$7+Q2661*Q$7+R2661*R$7+S2661*S$7+T2661*T$7+U2661*U$7+V2661*V$7+W2661*W$7</f>
        <v>0</v>
      </c>
      <c r="Y2661" s="83"/>
      <c r="Z2661" s="110">
        <f t="shared" ref="Z2661:Z2666" si="402">X2661*$O2661</f>
        <v>0</v>
      </c>
      <c r="AA2661" s="111"/>
      <c r="AB2661" s="92"/>
      <c r="AC2661" s="92"/>
      <c r="AD2661" s="92"/>
      <c r="AE2661" s="92"/>
      <c r="AF2661" s="92"/>
      <c r="AG2661" s="92"/>
      <c r="AH2661" s="92"/>
      <c r="AI2661" s="109">
        <f t="shared" ref="AI2661:AI2666" si="403">AB2661*AB$7+AC2661*AC$7+AD2661*AD$7+AE2661*AE$7+AF2661*AF$7+AG2661*AG$7+AH2661*AH$7</f>
        <v>0</v>
      </c>
      <c r="AJ2661" s="83"/>
      <c r="AK2661" s="110">
        <f t="shared" ref="AK2661:AK2666" si="404">AI2661*$O2661</f>
        <v>0</v>
      </c>
      <c r="AL2661" s="111"/>
      <c r="AM2661" s="92"/>
      <c r="AN2661" s="92"/>
      <c r="AO2661" s="92"/>
      <c r="AP2661" s="92">
        <v>1</v>
      </c>
      <c r="AQ2661" s="92"/>
      <c r="AR2661" s="92"/>
      <c r="AS2661" s="92"/>
      <c r="AT2661" s="92"/>
      <c r="AU2661" s="92"/>
      <c r="AV2661" s="109">
        <f t="shared" ref="AV2661:AV2666" si="405">AM2661*AM$7+AN2661*AN$7+AO2661*AO$7+AP2661*AP$7+AQ2661*AQ$7+AR2661*AR$7+AS2661*AS$7+AT2661*AT$7+AU2661*AU$7</f>
        <v>100</v>
      </c>
      <c r="AW2661" s="75"/>
      <c r="AX2661" s="110">
        <f t="shared" ref="AX2661:AX2666" si="406">AV2661*$O2661</f>
        <v>16.666666666666664</v>
      </c>
      <c r="AY2661" s="111"/>
      <c r="AZ2661" s="93"/>
      <c r="BA2661" s="94" t="s">
        <v>131</v>
      </c>
      <c r="BB2661" s="71"/>
      <c r="BC2661" s="54"/>
      <c r="BD2661" s="41">
        <v>4</v>
      </c>
      <c r="BE2661" s="52">
        <v>48</v>
      </c>
      <c r="BF2661" s="62">
        <v>4852</v>
      </c>
      <c r="BG2661" s="280" t="s">
        <v>52</v>
      </c>
    </row>
    <row r="2662" spans="1:59" s="63" customFormat="1" ht="12.75" x14ac:dyDescent="0.2">
      <c r="A2662" s="196">
        <v>4</v>
      </c>
      <c r="B2662" s="197" t="s">
        <v>422</v>
      </c>
      <c r="C2662" s="208">
        <v>48</v>
      </c>
      <c r="D2662" s="209" t="s">
        <v>929</v>
      </c>
      <c r="E2662" s="210">
        <v>4852</v>
      </c>
      <c r="F2662" s="211" t="s">
        <v>1235</v>
      </c>
      <c r="G2662" s="231"/>
      <c r="H2662" s="89"/>
      <c r="I2662" s="90" t="s">
        <v>837</v>
      </c>
      <c r="J2662" s="90"/>
      <c r="K2662" s="90" t="s">
        <v>64</v>
      </c>
      <c r="L2662" s="90" t="s">
        <v>188</v>
      </c>
      <c r="M2662" s="91"/>
      <c r="N2662" s="312">
        <v>1</v>
      </c>
      <c r="O2662" s="313">
        <f t="shared" ref="O2662:O2666" si="407">N2662/N$2660</f>
        <v>0.16666666666666666</v>
      </c>
      <c r="P2662" s="104"/>
      <c r="Q2662" s="92"/>
      <c r="R2662" s="92"/>
      <c r="S2662" s="92"/>
      <c r="T2662" s="92"/>
      <c r="U2662" s="92"/>
      <c r="V2662" s="92"/>
      <c r="W2662" s="92"/>
      <c r="X2662" s="109">
        <f t="shared" si="401"/>
        <v>0</v>
      </c>
      <c r="Y2662" s="83"/>
      <c r="Z2662" s="110">
        <f t="shared" si="402"/>
        <v>0</v>
      </c>
      <c r="AA2662" s="111"/>
      <c r="AB2662" s="92"/>
      <c r="AC2662" s="92"/>
      <c r="AD2662" s="92"/>
      <c r="AE2662" s="92"/>
      <c r="AF2662" s="92"/>
      <c r="AG2662" s="92"/>
      <c r="AH2662" s="92"/>
      <c r="AI2662" s="109">
        <f t="shared" si="403"/>
        <v>0</v>
      </c>
      <c r="AJ2662" s="83"/>
      <c r="AK2662" s="110">
        <f t="shared" si="404"/>
        <v>0</v>
      </c>
      <c r="AL2662" s="111"/>
      <c r="AM2662" s="92"/>
      <c r="AN2662" s="92"/>
      <c r="AO2662" s="92"/>
      <c r="AP2662" s="92"/>
      <c r="AQ2662" s="92"/>
      <c r="AR2662" s="92"/>
      <c r="AS2662" s="92">
        <v>1</v>
      </c>
      <c r="AT2662" s="92"/>
      <c r="AU2662" s="92"/>
      <c r="AV2662" s="109">
        <f t="shared" si="405"/>
        <v>1000</v>
      </c>
      <c r="AW2662" s="75"/>
      <c r="AX2662" s="110">
        <f t="shared" si="406"/>
        <v>166.66666666666666</v>
      </c>
      <c r="AY2662" s="111"/>
      <c r="AZ2662" s="93"/>
      <c r="BA2662" s="94" t="s">
        <v>131</v>
      </c>
      <c r="BB2662" s="71"/>
      <c r="BC2662" s="54"/>
      <c r="BD2662" s="41">
        <v>4</v>
      </c>
      <c r="BE2662" s="52">
        <v>48</v>
      </c>
      <c r="BF2662" s="62">
        <v>4852</v>
      </c>
      <c r="BG2662" s="280" t="s">
        <v>52</v>
      </c>
    </row>
    <row r="2663" spans="1:59" s="63" customFormat="1" ht="12.75" x14ac:dyDescent="0.2">
      <c r="A2663" s="196">
        <v>4</v>
      </c>
      <c r="B2663" s="197" t="s">
        <v>422</v>
      </c>
      <c r="C2663" s="208">
        <v>48</v>
      </c>
      <c r="D2663" s="209" t="s">
        <v>929</v>
      </c>
      <c r="E2663" s="210">
        <v>4852</v>
      </c>
      <c r="F2663" s="211" t="s">
        <v>1235</v>
      </c>
      <c r="G2663" s="231"/>
      <c r="H2663" s="89"/>
      <c r="I2663" s="90" t="s">
        <v>876</v>
      </c>
      <c r="J2663" s="90"/>
      <c r="K2663" s="90" t="s">
        <v>64</v>
      </c>
      <c r="L2663" s="90" t="s">
        <v>877</v>
      </c>
      <c r="M2663" s="91"/>
      <c r="N2663" s="312">
        <v>1</v>
      </c>
      <c r="O2663" s="313">
        <f t="shared" si="407"/>
        <v>0.16666666666666666</v>
      </c>
      <c r="P2663" s="104"/>
      <c r="Q2663" s="92"/>
      <c r="R2663" s="92"/>
      <c r="S2663" s="92"/>
      <c r="T2663" s="92"/>
      <c r="U2663" s="92"/>
      <c r="V2663" s="92"/>
      <c r="W2663" s="92"/>
      <c r="X2663" s="109">
        <f t="shared" si="401"/>
        <v>0</v>
      </c>
      <c r="Y2663" s="83"/>
      <c r="Z2663" s="110">
        <f t="shared" si="402"/>
        <v>0</v>
      </c>
      <c r="AA2663" s="111"/>
      <c r="AB2663" s="92"/>
      <c r="AC2663" s="92"/>
      <c r="AD2663" s="92"/>
      <c r="AE2663" s="92"/>
      <c r="AF2663" s="92"/>
      <c r="AG2663" s="92"/>
      <c r="AH2663" s="92"/>
      <c r="AI2663" s="109">
        <f t="shared" si="403"/>
        <v>0</v>
      </c>
      <c r="AJ2663" s="83"/>
      <c r="AK2663" s="110">
        <f t="shared" si="404"/>
        <v>0</v>
      </c>
      <c r="AL2663" s="111"/>
      <c r="AM2663" s="92"/>
      <c r="AN2663" s="92"/>
      <c r="AO2663" s="92"/>
      <c r="AP2663" s="92"/>
      <c r="AQ2663" s="92"/>
      <c r="AR2663" s="92"/>
      <c r="AS2663" s="92">
        <v>1</v>
      </c>
      <c r="AT2663" s="92"/>
      <c r="AU2663" s="92"/>
      <c r="AV2663" s="109">
        <f t="shared" si="405"/>
        <v>1000</v>
      </c>
      <c r="AW2663" s="75"/>
      <c r="AX2663" s="110">
        <f t="shared" si="406"/>
        <v>166.66666666666666</v>
      </c>
      <c r="AY2663" s="111"/>
      <c r="AZ2663" s="93"/>
      <c r="BA2663" s="94" t="s">
        <v>131</v>
      </c>
      <c r="BB2663" s="71"/>
      <c r="BC2663" s="54"/>
      <c r="BD2663" s="41">
        <v>4</v>
      </c>
      <c r="BE2663" s="52">
        <v>48</v>
      </c>
      <c r="BF2663" s="62">
        <v>4852</v>
      </c>
      <c r="BG2663" s="280" t="s">
        <v>52</v>
      </c>
    </row>
    <row r="2664" spans="1:59" s="63" customFormat="1" ht="12.75" x14ac:dyDescent="0.2">
      <c r="A2664" s="196">
        <v>4</v>
      </c>
      <c r="B2664" s="197" t="s">
        <v>422</v>
      </c>
      <c r="C2664" s="208">
        <v>48</v>
      </c>
      <c r="D2664" s="209" t="s">
        <v>929</v>
      </c>
      <c r="E2664" s="210">
        <v>4852</v>
      </c>
      <c r="F2664" s="211" t="s">
        <v>1235</v>
      </c>
      <c r="G2664" s="231"/>
      <c r="H2664" s="89"/>
      <c r="I2664" s="90" t="s">
        <v>820</v>
      </c>
      <c r="J2664" s="90"/>
      <c r="K2664" s="90" t="s">
        <v>64</v>
      </c>
      <c r="L2664" s="90" t="s">
        <v>188</v>
      </c>
      <c r="M2664" s="91"/>
      <c r="N2664" s="312">
        <v>1</v>
      </c>
      <c r="O2664" s="313">
        <f t="shared" si="407"/>
        <v>0.16666666666666666</v>
      </c>
      <c r="P2664" s="104"/>
      <c r="Q2664" s="92"/>
      <c r="R2664" s="92"/>
      <c r="S2664" s="92"/>
      <c r="T2664" s="92"/>
      <c r="U2664" s="92"/>
      <c r="V2664" s="92"/>
      <c r="W2664" s="92"/>
      <c r="X2664" s="109">
        <f t="shared" si="401"/>
        <v>0</v>
      </c>
      <c r="Y2664" s="83"/>
      <c r="Z2664" s="110">
        <f t="shared" si="402"/>
        <v>0</v>
      </c>
      <c r="AA2664" s="111"/>
      <c r="AB2664" s="92"/>
      <c r="AC2664" s="92"/>
      <c r="AD2664" s="92"/>
      <c r="AE2664" s="92"/>
      <c r="AF2664" s="92"/>
      <c r="AG2664" s="92"/>
      <c r="AH2664" s="92"/>
      <c r="AI2664" s="109">
        <f t="shared" si="403"/>
        <v>0</v>
      </c>
      <c r="AJ2664" s="83"/>
      <c r="AK2664" s="110">
        <f t="shared" si="404"/>
        <v>0</v>
      </c>
      <c r="AL2664" s="111"/>
      <c r="AM2664" s="92"/>
      <c r="AN2664" s="92"/>
      <c r="AO2664" s="92"/>
      <c r="AP2664" s="92"/>
      <c r="AQ2664" s="92"/>
      <c r="AR2664" s="92"/>
      <c r="AS2664" s="92">
        <v>1</v>
      </c>
      <c r="AT2664" s="92"/>
      <c r="AU2664" s="92"/>
      <c r="AV2664" s="109">
        <f t="shared" si="405"/>
        <v>1000</v>
      </c>
      <c r="AW2664" s="75"/>
      <c r="AX2664" s="110">
        <f t="shared" si="406"/>
        <v>166.66666666666666</v>
      </c>
      <c r="AY2664" s="111"/>
      <c r="AZ2664" s="93"/>
      <c r="BA2664" s="94" t="s">
        <v>131</v>
      </c>
      <c r="BB2664" s="71"/>
      <c r="BC2664" s="54"/>
      <c r="BD2664" s="41">
        <v>4</v>
      </c>
      <c r="BE2664" s="52">
        <v>48</v>
      </c>
      <c r="BF2664" s="62">
        <v>4852</v>
      </c>
      <c r="BG2664" s="280" t="s">
        <v>52</v>
      </c>
    </row>
    <row r="2665" spans="1:59" s="63" customFormat="1" ht="12.75" x14ac:dyDescent="0.2">
      <c r="A2665" s="196">
        <v>4</v>
      </c>
      <c r="B2665" s="197" t="s">
        <v>422</v>
      </c>
      <c r="C2665" s="208">
        <v>48</v>
      </c>
      <c r="D2665" s="209" t="s">
        <v>929</v>
      </c>
      <c r="E2665" s="210">
        <v>4852</v>
      </c>
      <c r="F2665" s="211" t="s">
        <v>1235</v>
      </c>
      <c r="G2665" s="231"/>
      <c r="H2665" s="89"/>
      <c r="I2665" s="90" t="s">
        <v>304</v>
      </c>
      <c r="J2665" s="90"/>
      <c r="K2665" s="90" t="s">
        <v>64</v>
      </c>
      <c r="L2665" s="90" t="s">
        <v>313</v>
      </c>
      <c r="M2665" s="91"/>
      <c r="N2665" s="312">
        <v>1</v>
      </c>
      <c r="O2665" s="313">
        <f t="shared" si="407"/>
        <v>0.16666666666666666</v>
      </c>
      <c r="P2665" s="104"/>
      <c r="Q2665" s="92"/>
      <c r="R2665" s="92"/>
      <c r="S2665" s="92"/>
      <c r="T2665" s="92"/>
      <c r="U2665" s="92"/>
      <c r="V2665" s="92"/>
      <c r="W2665" s="92"/>
      <c r="X2665" s="109">
        <f t="shared" si="401"/>
        <v>0</v>
      </c>
      <c r="Y2665" s="83"/>
      <c r="Z2665" s="110">
        <f t="shared" si="402"/>
        <v>0</v>
      </c>
      <c r="AA2665" s="111"/>
      <c r="AB2665" s="92"/>
      <c r="AC2665" s="92"/>
      <c r="AD2665" s="92"/>
      <c r="AE2665" s="92"/>
      <c r="AF2665" s="92"/>
      <c r="AG2665" s="92"/>
      <c r="AH2665" s="92"/>
      <c r="AI2665" s="109">
        <f t="shared" si="403"/>
        <v>0</v>
      </c>
      <c r="AJ2665" s="83"/>
      <c r="AK2665" s="110">
        <f t="shared" si="404"/>
        <v>0</v>
      </c>
      <c r="AL2665" s="111"/>
      <c r="AM2665" s="92">
        <v>1</v>
      </c>
      <c r="AN2665" s="92"/>
      <c r="AO2665" s="92"/>
      <c r="AP2665" s="92"/>
      <c r="AQ2665" s="92"/>
      <c r="AR2665" s="92"/>
      <c r="AS2665" s="92"/>
      <c r="AT2665" s="92"/>
      <c r="AU2665" s="92"/>
      <c r="AV2665" s="109">
        <f t="shared" si="405"/>
        <v>10</v>
      </c>
      <c r="AW2665" s="75"/>
      <c r="AX2665" s="110">
        <f t="shared" si="406"/>
        <v>1.6666666666666665</v>
      </c>
      <c r="AY2665" s="111"/>
      <c r="AZ2665" s="93"/>
      <c r="BA2665" s="94" t="s">
        <v>131</v>
      </c>
      <c r="BB2665" s="71"/>
      <c r="BC2665" s="54"/>
      <c r="BD2665" s="41">
        <v>4</v>
      </c>
      <c r="BE2665" s="52">
        <v>48</v>
      </c>
      <c r="BF2665" s="62">
        <v>4852</v>
      </c>
      <c r="BG2665" s="280" t="s">
        <v>52</v>
      </c>
    </row>
    <row r="2666" spans="1:59" s="63" customFormat="1" ht="12.75" x14ac:dyDescent="0.2">
      <c r="A2666" s="196">
        <v>4</v>
      </c>
      <c r="B2666" s="197" t="s">
        <v>422</v>
      </c>
      <c r="C2666" s="208">
        <v>48</v>
      </c>
      <c r="D2666" s="209" t="s">
        <v>929</v>
      </c>
      <c r="E2666" s="210">
        <v>4852</v>
      </c>
      <c r="F2666" s="211" t="s">
        <v>1235</v>
      </c>
      <c r="G2666" s="231"/>
      <c r="H2666" s="89"/>
      <c r="I2666" s="90" t="s">
        <v>930</v>
      </c>
      <c r="J2666" s="90"/>
      <c r="K2666" s="90" t="s">
        <v>64</v>
      </c>
      <c r="L2666" s="90" t="s">
        <v>119</v>
      </c>
      <c r="M2666" s="91"/>
      <c r="N2666" s="312">
        <v>1</v>
      </c>
      <c r="O2666" s="313">
        <f t="shared" si="407"/>
        <v>0.16666666666666666</v>
      </c>
      <c r="P2666" s="104"/>
      <c r="Q2666" s="92"/>
      <c r="R2666" s="92"/>
      <c r="S2666" s="92"/>
      <c r="T2666" s="92"/>
      <c r="U2666" s="92"/>
      <c r="V2666" s="92"/>
      <c r="W2666" s="92"/>
      <c r="X2666" s="109">
        <f t="shared" si="401"/>
        <v>0</v>
      </c>
      <c r="Y2666" s="83"/>
      <c r="Z2666" s="110">
        <f t="shared" si="402"/>
        <v>0</v>
      </c>
      <c r="AA2666" s="111"/>
      <c r="AB2666" s="92"/>
      <c r="AC2666" s="92"/>
      <c r="AD2666" s="92"/>
      <c r="AE2666" s="92"/>
      <c r="AF2666" s="92"/>
      <c r="AG2666" s="92"/>
      <c r="AH2666" s="92"/>
      <c r="AI2666" s="109">
        <f t="shared" si="403"/>
        <v>0</v>
      </c>
      <c r="AJ2666" s="83"/>
      <c r="AK2666" s="110">
        <f t="shared" si="404"/>
        <v>0</v>
      </c>
      <c r="AL2666" s="111"/>
      <c r="AM2666" s="92"/>
      <c r="AN2666" s="92"/>
      <c r="AO2666" s="92"/>
      <c r="AP2666" s="92"/>
      <c r="AQ2666" s="92"/>
      <c r="AR2666" s="92"/>
      <c r="AS2666" s="92">
        <v>1</v>
      </c>
      <c r="AT2666" s="92"/>
      <c r="AU2666" s="92"/>
      <c r="AV2666" s="109">
        <f t="shared" si="405"/>
        <v>1000</v>
      </c>
      <c r="AW2666" s="75"/>
      <c r="AX2666" s="110">
        <f t="shared" si="406"/>
        <v>166.66666666666666</v>
      </c>
      <c r="AY2666" s="111"/>
      <c r="AZ2666" s="93"/>
      <c r="BA2666" s="94" t="s">
        <v>131</v>
      </c>
      <c r="BB2666" s="71"/>
      <c r="BC2666" s="54"/>
      <c r="BD2666" s="41">
        <v>4</v>
      </c>
      <c r="BE2666" s="52">
        <v>48</v>
      </c>
      <c r="BF2666" s="62">
        <v>4852</v>
      </c>
      <c r="BG2666" s="280" t="s">
        <v>52</v>
      </c>
    </row>
    <row r="2667" spans="1:59" s="63" customFormat="1" ht="12.75" x14ac:dyDescent="0.2">
      <c r="A2667" s="196">
        <v>4</v>
      </c>
      <c r="B2667" s="197" t="s">
        <v>422</v>
      </c>
      <c r="C2667" s="208">
        <v>48</v>
      </c>
      <c r="D2667" s="209" t="s">
        <v>929</v>
      </c>
      <c r="E2667" s="210">
        <v>4852</v>
      </c>
      <c r="F2667" s="211" t="s">
        <v>1235</v>
      </c>
      <c r="G2667" s="231"/>
      <c r="H2667" s="65"/>
      <c r="I2667" s="222"/>
      <c r="J2667" s="66"/>
      <c r="K2667" s="66"/>
      <c r="L2667" s="66"/>
      <c r="M2667" s="64"/>
      <c r="N2667" s="304"/>
      <c r="O2667" s="305"/>
      <c r="P2667" s="127"/>
      <c r="Q2667" s="67"/>
      <c r="R2667" s="67"/>
      <c r="S2667" s="67"/>
      <c r="T2667" s="67"/>
      <c r="U2667" s="67"/>
      <c r="V2667" s="67"/>
      <c r="W2667" s="67"/>
      <c r="X2667" s="67"/>
      <c r="Y2667" s="68"/>
      <c r="Z2667" s="68"/>
      <c r="AA2667" s="68"/>
      <c r="AB2667" s="67"/>
      <c r="AC2667" s="67"/>
      <c r="AD2667" s="67"/>
      <c r="AE2667" s="67"/>
      <c r="AF2667" s="67"/>
      <c r="AG2667" s="67"/>
      <c r="AH2667" s="67"/>
      <c r="AI2667" s="67"/>
      <c r="AJ2667" s="68"/>
      <c r="AK2667" s="68"/>
      <c r="AL2667" s="68"/>
      <c r="AM2667" s="67"/>
      <c r="AN2667" s="67"/>
      <c r="AO2667" s="67"/>
      <c r="AP2667" s="67"/>
      <c r="AQ2667" s="67"/>
      <c r="AR2667" s="67"/>
      <c r="AS2667" s="67"/>
      <c r="AT2667" s="67"/>
      <c r="AU2667" s="67"/>
      <c r="AV2667" s="67"/>
      <c r="AW2667" s="67"/>
      <c r="AX2667" s="68"/>
      <c r="AY2667" s="68"/>
      <c r="AZ2667" s="69"/>
      <c r="BA2667" s="70"/>
      <c r="BB2667" s="71"/>
      <c r="BC2667" s="54"/>
      <c r="BD2667" s="41">
        <v>4</v>
      </c>
      <c r="BE2667" s="52">
        <v>48</v>
      </c>
      <c r="BF2667" s="62">
        <v>4852</v>
      </c>
      <c r="BG2667" s="275"/>
    </row>
    <row r="2668" spans="1:59" s="63" customFormat="1" ht="12.75" x14ac:dyDescent="0.2">
      <c r="A2668" s="196">
        <v>4</v>
      </c>
      <c r="B2668" s="197" t="s">
        <v>422</v>
      </c>
      <c r="C2668" s="208">
        <v>48</v>
      </c>
      <c r="D2668" s="209" t="s">
        <v>929</v>
      </c>
      <c r="E2668" s="210">
        <v>4852</v>
      </c>
      <c r="F2668" s="211" t="s">
        <v>1235</v>
      </c>
      <c r="G2668" s="230"/>
      <c r="H2668" s="56"/>
      <c r="I2668" s="221"/>
      <c r="J2668" s="57"/>
      <c r="K2668" s="57"/>
      <c r="L2668" s="57"/>
      <c r="M2668" s="55"/>
      <c r="N2668" s="303"/>
      <c r="O2668" s="245"/>
      <c r="P2668" s="122"/>
      <c r="Q2668" s="58"/>
      <c r="R2668" s="58"/>
      <c r="S2668" s="58"/>
      <c r="T2668" s="58"/>
      <c r="U2668" s="58"/>
      <c r="V2668" s="58"/>
      <c r="W2668" s="58"/>
      <c r="X2668" s="58"/>
      <c r="Y2668" s="59"/>
      <c r="Z2668" s="59"/>
      <c r="AA2668" s="59"/>
      <c r="AB2668" s="58"/>
      <c r="AC2668" s="58"/>
      <c r="AD2668" s="58"/>
      <c r="AE2668" s="58"/>
      <c r="AF2668" s="58"/>
      <c r="AG2668" s="58"/>
      <c r="AH2668" s="58"/>
      <c r="AI2668" s="58"/>
      <c r="AJ2668" s="59"/>
      <c r="AK2668" s="59"/>
      <c r="AL2668" s="59"/>
      <c r="AM2668" s="58"/>
      <c r="AN2668" s="58"/>
      <c r="AO2668" s="58"/>
      <c r="AP2668" s="58"/>
      <c r="AQ2668" s="58"/>
      <c r="AR2668" s="58"/>
      <c r="AS2668" s="58"/>
      <c r="AT2668" s="58"/>
      <c r="AU2668" s="58"/>
      <c r="AV2668" s="58"/>
      <c r="AW2668" s="58"/>
      <c r="AX2668" s="59"/>
      <c r="AY2668" s="59"/>
      <c r="AZ2668" s="60"/>
      <c r="BA2668" s="61"/>
      <c r="BB2668" s="54"/>
      <c r="BC2668" s="54"/>
      <c r="BD2668" s="41">
        <v>4</v>
      </c>
      <c r="BE2668" s="52">
        <v>48</v>
      </c>
      <c r="BF2668" s="62">
        <v>4852</v>
      </c>
      <c r="BG2668" s="274"/>
    </row>
    <row r="2669" spans="1:59" s="63" customFormat="1" ht="12.75" x14ac:dyDescent="0.2">
      <c r="A2669" s="196">
        <v>4</v>
      </c>
      <c r="B2669" s="197" t="s">
        <v>422</v>
      </c>
      <c r="C2669" s="208">
        <v>48</v>
      </c>
      <c r="D2669" s="209" t="s">
        <v>929</v>
      </c>
      <c r="E2669" s="212">
        <v>4855</v>
      </c>
      <c r="F2669" s="213" t="s">
        <v>1236</v>
      </c>
      <c r="G2669" s="232"/>
      <c r="H2669" s="97"/>
      <c r="I2669" s="224"/>
      <c r="J2669" s="98"/>
      <c r="K2669" s="98"/>
      <c r="L2669" s="98"/>
      <c r="M2669" s="96"/>
      <c r="N2669" s="307"/>
      <c r="O2669" s="246"/>
      <c r="P2669" s="124"/>
      <c r="Q2669" s="99"/>
      <c r="R2669" s="99"/>
      <c r="S2669" s="99"/>
      <c r="T2669" s="99"/>
      <c r="U2669" s="99"/>
      <c r="V2669" s="99"/>
      <c r="W2669" s="99"/>
      <c r="X2669" s="99"/>
      <c r="Y2669" s="100"/>
      <c r="Z2669" s="100"/>
      <c r="AA2669" s="100"/>
      <c r="AB2669" s="99"/>
      <c r="AC2669" s="99"/>
      <c r="AD2669" s="99"/>
      <c r="AE2669" s="99"/>
      <c r="AF2669" s="99"/>
      <c r="AG2669" s="99"/>
      <c r="AH2669" s="99"/>
      <c r="AI2669" s="99"/>
      <c r="AJ2669" s="100"/>
      <c r="AK2669" s="100"/>
      <c r="AL2669" s="100"/>
      <c r="AM2669" s="99"/>
      <c r="AN2669" s="99"/>
      <c r="AO2669" s="99"/>
      <c r="AP2669" s="99"/>
      <c r="AQ2669" s="99"/>
      <c r="AR2669" s="99"/>
      <c r="AS2669" s="99"/>
      <c r="AT2669" s="99"/>
      <c r="AU2669" s="99"/>
      <c r="AV2669" s="99"/>
      <c r="AW2669" s="99"/>
      <c r="AX2669" s="100"/>
      <c r="AY2669" s="100"/>
      <c r="AZ2669" s="101"/>
      <c r="BA2669" s="102"/>
      <c r="BB2669" s="95"/>
      <c r="BC2669" s="95"/>
      <c r="BD2669" s="41">
        <v>4</v>
      </c>
      <c r="BE2669" s="52">
        <v>48</v>
      </c>
      <c r="BF2669" s="103">
        <v>4855</v>
      </c>
      <c r="BG2669" s="277"/>
    </row>
    <row r="2670" spans="1:59" s="63" customFormat="1" ht="12.75" x14ac:dyDescent="0.2">
      <c r="A2670" s="196">
        <v>4</v>
      </c>
      <c r="B2670" s="197" t="s">
        <v>422</v>
      </c>
      <c r="C2670" s="208">
        <v>48</v>
      </c>
      <c r="D2670" s="209" t="s">
        <v>929</v>
      </c>
      <c r="E2670" s="212">
        <v>4855</v>
      </c>
      <c r="F2670" s="213" t="s">
        <v>1236</v>
      </c>
      <c r="G2670" s="231"/>
      <c r="H2670" s="65"/>
      <c r="I2670" s="222"/>
      <c r="J2670" s="66"/>
      <c r="K2670" s="66"/>
      <c r="L2670" s="66"/>
      <c r="M2670" s="64"/>
      <c r="N2670" s="304"/>
      <c r="O2670" s="305"/>
      <c r="P2670" s="127"/>
      <c r="Q2670" s="67"/>
      <c r="R2670" s="67"/>
      <c r="S2670" s="67"/>
      <c r="T2670" s="67"/>
      <c r="U2670" s="67"/>
      <c r="V2670" s="67"/>
      <c r="W2670" s="67"/>
      <c r="X2670" s="67"/>
      <c r="Y2670" s="68"/>
      <c r="Z2670" s="68"/>
      <c r="AA2670" s="68"/>
      <c r="AB2670" s="67"/>
      <c r="AC2670" s="67"/>
      <c r="AD2670" s="67"/>
      <c r="AE2670" s="67"/>
      <c r="AF2670" s="67"/>
      <c r="AG2670" s="67"/>
      <c r="AH2670" s="67"/>
      <c r="AI2670" s="67"/>
      <c r="AJ2670" s="68"/>
      <c r="AK2670" s="68"/>
      <c r="AL2670" s="68"/>
      <c r="AM2670" s="67"/>
      <c r="AN2670" s="67"/>
      <c r="AO2670" s="67"/>
      <c r="AP2670" s="67"/>
      <c r="AQ2670" s="67"/>
      <c r="AR2670" s="67"/>
      <c r="AS2670" s="67"/>
      <c r="AT2670" s="67"/>
      <c r="AU2670" s="67"/>
      <c r="AV2670" s="67"/>
      <c r="AW2670" s="67"/>
      <c r="AX2670" s="68"/>
      <c r="AY2670" s="68"/>
      <c r="AZ2670" s="69"/>
      <c r="BA2670" s="70"/>
      <c r="BB2670" s="71"/>
      <c r="BC2670" s="95"/>
      <c r="BD2670" s="41">
        <v>4</v>
      </c>
      <c r="BE2670" s="52">
        <v>48</v>
      </c>
      <c r="BF2670" s="103">
        <v>4855</v>
      </c>
      <c r="BG2670" s="275"/>
    </row>
    <row r="2671" spans="1:59" s="63" customFormat="1" ht="12.75" x14ac:dyDescent="0.2">
      <c r="A2671" s="196">
        <v>4</v>
      </c>
      <c r="B2671" s="197" t="s">
        <v>422</v>
      </c>
      <c r="C2671" s="208">
        <v>48</v>
      </c>
      <c r="D2671" s="209" t="s">
        <v>929</v>
      </c>
      <c r="E2671" s="212">
        <v>4855</v>
      </c>
      <c r="F2671" s="213" t="s">
        <v>1236</v>
      </c>
      <c r="G2671" s="231"/>
      <c r="H2671" s="72" t="s">
        <v>47</v>
      </c>
      <c r="I2671" s="223"/>
      <c r="J2671" s="73"/>
      <c r="K2671" s="73"/>
      <c r="L2671" s="73"/>
      <c r="M2671" s="74"/>
      <c r="N2671" s="247"/>
      <c r="O2671" s="306"/>
      <c r="P2671" s="105"/>
      <c r="Q2671" s="75"/>
      <c r="R2671" s="75"/>
      <c r="S2671" s="75"/>
      <c r="T2671" s="75"/>
      <c r="U2671" s="75"/>
      <c r="V2671" s="75"/>
      <c r="W2671" s="75"/>
      <c r="X2671" s="75"/>
      <c r="Y2671" s="76">
        <f>IF(ISNUMBER(VLOOKUP(Y2673,P$7:W$7,MATCH(Y2673,P$7:W$7))),VLOOKUP(Y2673,P$7:W$7,MATCH(Y2673,P$7:W$7)),IF(N2675=0,"No Data",IF(Y2673&gt;0,"&lt;100",0)))</f>
        <v>0</v>
      </c>
      <c r="Z2671" s="77">
        <f>IF(ISNUMBER(VLOOKUP(Z2675,P$7:W$7,MATCH(Z2675,P$7:W$7))),VLOOKUP(Z2675,P$7:W$7,MATCH(Z2675,P$7:W$7)),IF(N2675=0,"No Data",IF(Z2675&gt;0,"&lt;100",0)))</f>
        <v>0</v>
      </c>
      <c r="AA2671" s="106">
        <f>IF(ISNUMBER(Z2671),Z2671,0)</f>
        <v>0</v>
      </c>
      <c r="AB2671" s="75"/>
      <c r="AC2671" s="75"/>
      <c r="AD2671" s="75"/>
      <c r="AE2671" s="75"/>
      <c r="AF2671" s="75"/>
      <c r="AG2671" s="75"/>
      <c r="AH2671" s="75"/>
      <c r="AI2671" s="75"/>
      <c r="AJ2671" s="76">
        <f>IF(ISNUMBER(VLOOKUP(AJ2673,AB$7:AH$7,MATCH(AJ2673,AB$7:AH$7))),VLOOKUP(AJ2673,AB$7:AH$7,MATCH(AJ2673,AB$7:AH$7)),IF(N2675=0,"No Data",IF(AJ2673&gt;0,"&lt;50",0)))</f>
        <v>0</v>
      </c>
      <c r="AK2671" s="77">
        <f>IF(ISNUMBER(VLOOKUP(AK2675,AB$7:AH$7,MATCH(AK2675,AB$7:AH$7))),VLOOKUP(AK2675,AB$7:AH$7,MATCH(AK2675,AB$7:AH$7)),IF(N2675=0,"No Data",IF(AK2675&gt;0,"&lt;50",0)))</f>
        <v>0</v>
      </c>
      <c r="AL2671" s="106">
        <f>IF(ISNUMBER(AK2671),AK2671,0)</f>
        <v>0</v>
      </c>
      <c r="AM2671" s="75"/>
      <c r="AN2671" s="75"/>
      <c r="AO2671" s="75"/>
      <c r="AP2671" s="75"/>
      <c r="AQ2671" s="75"/>
      <c r="AR2671" s="75"/>
      <c r="AS2671" s="75"/>
      <c r="AT2671" s="75"/>
      <c r="AU2671" s="75"/>
      <c r="AV2671" s="75"/>
      <c r="AW2671" s="76">
        <f>IF(ISNUMBER(VLOOKUP(AW2673,AM$7:AU$7,MATCH(AW2673,AM$7:AU$7))),VLOOKUP(AW2673,AM$7:AU$7,MATCH(AW2673,AM$7:AU$7)),IF(N2675=0,"No Data",IF(AW2673&gt;0,"&lt;10",0)))</f>
        <v>500</v>
      </c>
      <c r="AX2671" s="77">
        <f>IF(ISNUMBER(VLOOKUP(AX2675,AM$7:AU$7,MATCH(AX2675,AM$7:AU$7))),VLOOKUP(AX2675,AM$7:AU$7,MATCH(AX2675,AM$7:AU$7)),IF(N2675=0,"No Data",IF(AX2675&gt;0,"&lt;10",0)))</f>
        <v>500</v>
      </c>
      <c r="AY2671" s="106">
        <f>IF(ISNUMBER(AX2671),AX2671,0)</f>
        <v>500</v>
      </c>
      <c r="AZ2671" s="79"/>
      <c r="BA2671" s="80"/>
      <c r="BB2671" s="71"/>
      <c r="BC2671" s="95"/>
      <c r="BD2671" s="41">
        <v>4</v>
      </c>
      <c r="BE2671" s="52">
        <v>48</v>
      </c>
      <c r="BF2671" s="103">
        <v>4855</v>
      </c>
      <c r="BG2671" s="276" t="s">
        <v>47</v>
      </c>
    </row>
    <row r="2672" spans="1:59" s="63" customFormat="1" ht="12.75" x14ac:dyDescent="0.2">
      <c r="A2672" s="196">
        <v>4</v>
      </c>
      <c r="B2672" s="197" t="s">
        <v>422</v>
      </c>
      <c r="C2672" s="208">
        <v>48</v>
      </c>
      <c r="D2672" s="209" t="s">
        <v>929</v>
      </c>
      <c r="E2672" s="212">
        <v>4855</v>
      </c>
      <c r="F2672" s="213" t="s">
        <v>1236</v>
      </c>
      <c r="G2672" s="231"/>
      <c r="H2672" s="81" t="s">
        <v>48</v>
      </c>
      <c r="I2672" s="223"/>
      <c r="J2672" s="73"/>
      <c r="K2672" s="73"/>
      <c r="L2672" s="73"/>
      <c r="M2672" s="74"/>
      <c r="N2672" s="247"/>
      <c r="O2672" s="306"/>
      <c r="P2672" s="105"/>
      <c r="Q2672" s="75"/>
      <c r="R2672" s="75"/>
      <c r="S2672" s="75"/>
      <c r="T2672" s="75"/>
      <c r="U2672" s="75"/>
      <c r="V2672" s="75"/>
      <c r="W2672" s="75"/>
      <c r="X2672" s="75"/>
      <c r="Y2672" s="82">
        <f>MIN(X2676:X2679)</f>
        <v>0</v>
      </c>
      <c r="Z2672" s="83"/>
      <c r="AA2672" s="83"/>
      <c r="AB2672" s="75"/>
      <c r="AC2672" s="75"/>
      <c r="AD2672" s="75"/>
      <c r="AE2672" s="75"/>
      <c r="AF2672" s="75"/>
      <c r="AG2672" s="75"/>
      <c r="AH2672" s="75"/>
      <c r="AI2672" s="75"/>
      <c r="AJ2672" s="82">
        <f>MIN(AI2676:AI2679)</f>
        <v>0</v>
      </c>
      <c r="AK2672" s="83"/>
      <c r="AL2672" s="83"/>
      <c r="AM2672" s="75"/>
      <c r="AN2672" s="75"/>
      <c r="AO2672" s="75"/>
      <c r="AP2672" s="75"/>
      <c r="AQ2672" s="75"/>
      <c r="AR2672" s="75"/>
      <c r="AS2672" s="75"/>
      <c r="AT2672" s="75"/>
      <c r="AU2672" s="75"/>
      <c r="AV2672" s="75"/>
      <c r="AW2672" s="82">
        <f>MIN(AV2676:AV2679)</f>
        <v>10</v>
      </c>
      <c r="AX2672" s="83"/>
      <c r="AY2672" s="83"/>
      <c r="AZ2672" s="79"/>
      <c r="BA2672" s="80"/>
      <c r="BB2672" s="71"/>
      <c r="BC2672" s="95"/>
      <c r="BD2672" s="41">
        <v>4</v>
      </c>
      <c r="BE2672" s="52">
        <v>48</v>
      </c>
      <c r="BF2672" s="103">
        <v>4855</v>
      </c>
      <c r="BG2672" s="278" t="s">
        <v>48</v>
      </c>
    </row>
    <row r="2673" spans="1:59" s="63" customFormat="1" ht="12.75" x14ac:dyDescent="0.2">
      <c r="A2673" s="196">
        <v>4</v>
      </c>
      <c r="B2673" s="197" t="s">
        <v>422</v>
      </c>
      <c r="C2673" s="208">
        <v>48</v>
      </c>
      <c r="D2673" s="209" t="s">
        <v>929</v>
      </c>
      <c r="E2673" s="212">
        <v>4855</v>
      </c>
      <c r="F2673" s="213" t="s">
        <v>1236</v>
      </c>
      <c r="G2673" s="231"/>
      <c r="H2673" s="81" t="s">
        <v>49</v>
      </c>
      <c r="I2673" s="223"/>
      <c r="J2673" s="73"/>
      <c r="K2673" s="73"/>
      <c r="L2673" s="73"/>
      <c r="M2673" s="74"/>
      <c r="N2673" s="247"/>
      <c r="O2673" s="306"/>
      <c r="P2673" s="105"/>
      <c r="Q2673" s="75"/>
      <c r="R2673" s="75"/>
      <c r="S2673" s="75"/>
      <c r="T2673" s="75"/>
      <c r="U2673" s="75"/>
      <c r="V2673" s="75"/>
      <c r="W2673" s="75"/>
      <c r="X2673" s="75"/>
      <c r="Y2673" s="84">
        <f>IF(ISNUMBER(AVERAGE(X2676:X2679)),AVERAGE(X2676:X2679),0)</f>
        <v>0</v>
      </c>
      <c r="Z2673" s="83"/>
      <c r="AA2673" s="83"/>
      <c r="AB2673" s="75"/>
      <c r="AC2673" s="75"/>
      <c r="AD2673" s="75"/>
      <c r="AE2673" s="75"/>
      <c r="AF2673" s="75"/>
      <c r="AG2673" s="75"/>
      <c r="AH2673" s="75"/>
      <c r="AI2673" s="75"/>
      <c r="AJ2673" s="84">
        <f>IF(ISNUMBER(AVERAGE(AI2676:AI2679)),AVERAGE(AI2676:AI2679),0)</f>
        <v>0</v>
      </c>
      <c r="AK2673" s="83"/>
      <c r="AL2673" s="83"/>
      <c r="AM2673" s="75"/>
      <c r="AN2673" s="75"/>
      <c r="AO2673" s="75"/>
      <c r="AP2673" s="75"/>
      <c r="AQ2673" s="75"/>
      <c r="AR2673" s="75"/>
      <c r="AS2673" s="75"/>
      <c r="AT2673" s="75"/>
      <c r="AU2673" s="75"/>
      <c r="AV2673" s="75"/>
      <c r="AW2673" s="84">
        <f>IF(ISNUMBER(AVERAGE(AV2676:AV2679)),AVERAGE(AV2676:AV2679),0)</f>
        <v>527.5</v>
      </c>
      <c r="AX2673" s="83"/>
      <c r="AY2673" s="83"/>
      <c r="AZ2673" s="79"/>
      <c r="BA2673" s="80"/>
      <c r="BB2673" s="71"/>
      <c r="BC2673" s="95"/>
      <c r="BD2673" s="41">
        <v>4</v>
      </c>
      <c r="BE2673" s="52">
        <v>48</v>
      </c>
      <c r="BF2673" s="103">
        <v>4855</v>
      </c>
      <c r="BG2673" s="278" t="s">
        <v>49</v>
      </c>
    </row>
    <row r="2674" spans="1:59" s="63" customFormat="1" ht="12.75" x14ac:dyDescent="0.2">
      <c r="A2674" s="196">
        <v>4</v>
      </c>
      <c r="B2674" s="197" t="s">
        <v>422</v>
      </c>
      <c r="C2674" s="208">
        <v>48</v>
      </c>
      <c r="D2674" s="209" t="s">
        <v>929</v>
      </c>
      <c r="E2674" s="212">
        <v>4855</v>
      </c>
      <c r="F2674" s="213" t="s">
        <v>1236</v>
      </c>
      <c r="G2674" s="231"/>
      <c r="H2674" s="81" t="s">
        <v>50</v>
      </c>
      <c r="I2674" s="223"/>
      <c r="J2674" s="73"/>
      <c r="K2674" s="73"/>
      <c r="L2674" s="73"/>
      <c r="M2674" s="74"/>
      <c r="N2674" s="247"/>
      <c r="O2674" s="306"/>
      <c r="P2674" s="105"/>
      <c r="Q2674" s="75"/>
      <c r="R2674" s="75"/>
      <c r="S2674" s="75"/>
      <c r="T2674" s="75"/>
      <c r="U2674" s="75"/>
      <c r="V2674" s="75"/>
      <c r="W2674" s="75"/>
      <c r="X2674" s="75"/>
      <c r="Y2674" s="84">
        <f>MAX(X2676:X2679)</f>
        <v>0</v>
      </c>
      <c r="Z2674" s="83"/>
      <c r="AA2674" s="83"/>
      <c r="AB2674" s="75"/>
      <c r="AC2674" s="75"/>
      <c r="AD2674" s="75"/>
      <c r="AE2674" s="75"/>
      <c r="AF2674" s="75"/>
      <c r="AG2674" s="75"/>
      <c r="AH2674" s="75"/>
      <c r="AI2674" s="75"/>
      <c r="AJ2674" s="84">
        <f>MAX(AI2676:AI2679)</f>
        <v>0</v>
      </c>
      <c r="AK2674" s="83"/>
      <c r="AL2674" s="83"/>
      <c r="AM2674" s="75"/>
      <c r="AN2674" s="75"/>
      <c r="AO2674" s="75"/>
      <c r="AP2674" s="75"/>
      <c r="AQ2674" s="75"/>
      <c r="AR2674" s="75"/>
      <c r="AS2674" s="75"/>
      <c r="AT2674" s="75"/>
      <c r="AU2674" s="75"/>
      <c r="AV2674" s="75"/>
      <c r="AW2674" s="84">
        <f>MAX(AV2676:AV2679)</f>
        <v>1000</v>
      </c>
      <c r="AX2674" s="83"/>
      <c r="AY2674" s="83"/>
      <c r="AZ2674" s="79"/>
      <c r="BA2674" s="80"/>
      <c r="BB2674" s="71"/>
      <c r="BC2674" s="95"/>
      <c r="BD2674" s="41">
        <v>4</v>
      </c>
      <c r="BE2674" s="52">
        <v>48</v>
      </c>
      <c r="BF2674" s="103">
        <v>4855</v>
      </c>
      <c r="BG2674" s="278" t="s">
        <v>50</v>
      </c>
    </row>
    <row r="2675" spans="1:59" s="63" customFormat="1" ht="12.75" x14ac:dyDescent="0.2">
      <c r="A2675" s="196">
        <v>4</v>
      </c>
      <c r="B2675" s="197" t="s">
        <v>422</v>
      </c>
      <c r="C2675" s="208">
        <v>48</v>
      </c>
      <c r="D2675" s="209" t="s">
        <v>929</v>
      </c>
      <c r="E2675" s="212">
        <v>4855</v>
      </c>
      <c r="F2675" s="213" t="s">
        <v>1236</v>
      </c>
      <c r="G2675" s="231"/>
      <c r="H2675" s="85" t="s">
        <v>51</v>
      </c>
      <c r="I2675" s="223"/>
      <c r="J2675" s="73"/>
      <c r="K2675" s="73"/>
      <c r="L2675" s="73"/>
      <c r="M2675" s="74"/>
      <c r="N2675" s="248">
        <f>SUM(N2676:N2679)</f>
        <v>4</v>
      </c>
      <c r="O2675" s="293">
        <f>SUM(O2676:O2679)</f>
        <v>1</v>
      </c>
      <c r="P2675" s="292"/>
      <c r="Q2675" s="87"/>
      <c r="R2675" s="87"/>
      <c r="S2675" s="87"/>
      <c r="T2675" s="87"/>
      <c r="U2675" s="87"/>
      <c r="V2675" s="87"/>
      <c r="W2675" s="87"/>
      <c r="X2675" s="87"/>
      <c r="Y2675" s="88"/>
      <c r="Z2675" s="86">
        <f>SUM(Z2676:Z2679)</f>
        <v>0</v>
      </c>
      <c r="AA2675" s="120"/>
      <c r="AB2675" s="111"/>
      <c r="AC2675" s="111"/>
      <c r="AD2675" s="111"/>
      <c r="AE2675" s="111"/>
      <c r="AF2675" s="111"/>
      <c r="AG2675" s="111"/>
      <c r="AH2675" s="111"/>
      <c r="AI2675" s="111"/>
      <c r="AJ2675" s="120"/>
      <c r="AK2675" s="86">
        <f>SUM(AK2676:AK2679)</f>
        <v>0</v>
      </c>
      <c r="AL2675" s="120"/>
      <c r="AM2675" s="111"/>
      <c r="AN2675" s="111"/>
      <c r="AO2675" s="111"/>
      <c r="AP2675" s="111"/>
      <c r="AQ2675" s="111"/>
      <c r="AR2675" s="111"/>
      <c r="AS2675" s="111"/>
      <c r="AT2675" s="111"/>
      <c r="AU2675" s="111"/>
      <c r="AV2675" s="111"/>
      <c r="AW2675" s="120"/>
      <c r="AX2675" s="86">
        <f>SUM(AX2676:AX2679)</f>
        <v>527.5</v>
      </c>
      <c r="AY2675" s="88"/>
      <c r="AZ2675" s="79"/>
      <c r="BA2675" s="80"/>
      <c r="BB2675" s="71"/>
      <c r="BC2675" s="95"/>
      <c r="BD2675" s="41">
        <v>4</v>
      </c>
      <c r="BE2675" s="52">
        <v>48</v>
      </c>
      <c r="BF2675" s="103">
        <v>4855</v>
      </c>
      <c r="BG2675" s="279" t="s">
        <v>51</v>
      </c>
    </row>
    <row r="2676" spans="1:59" s="63" customFormat="1" ht="12.75" x14ac:dyDescent="0.2">
      <c r="A2676" s="196">
        <v>4</v>
      </c>
      <c r="B2676" s="197" t="s">
        <v>422</v>
      </c>
      <c r="C2676" s="208">
        <v>48</v>
      </c>
      <c r="D2676" s="209" t="s">
        <v>929</v>
      </c>
      <c r="E2676" s="212">
        <v>4855</v>
      </c>
      <c r="F2676" s="213" t="s">
        <v>1236</v>
      </c>
      <c r="G2676" s="231"/>
      <c r="H2676" s="89" t="s">
        <v>52</v>
      </c>
      <c r="I2676" s="90" t="s">
        <v>324</v>
      </c>
      <c r="J2676" s="90"/>
      <c r="K2676" s="90" t="s">
        <v>64</v>
      </c>
      <c r="L2676" s="90" t="s">
        <v>528</v>
      </c>
      <c r="M2676" s="91"/>
      <c r="N2676" s="312">
        <v>1</v>
      </c>
      <c r="O2676" s="313">
        <f>N2676/N$2675</f>
        <v>0.25</v>
      </c>
      <c r="P2676" s="104"/>
      <c r="Q2676" s="92"/>
      <c r="R2676" s="92"/>
      <c r="S2676" s="92"/>
      <c r="T2676" s="92"/>
      <c r="U2676" s="92"/>
      <c r="V2676" s="92"/>
      <c r="W2676" s="92"/>
      <c r="X2676" s="109">
        <f t="shared" ref="X2676:X2679" si="408">P2676*P$7+Q2676*Q$7+R2676*R$7+S2676*S$7+T2676*T$7+U2676*U$7+V2676*V$7+W2676*W$7</f>
        <v>0</v>
      </c>
      <c r="Y2676" s="83"/>
      <c r="Z2676" s="110">
        <f t="shared" ref="Z2676:Z2679" si="409">X2676*$O2676</f>
        <v>0</v>
      </c>
      <c r="AA2676" s="111"/>
      <c r="AB2676" s="92"/>
      <c r="AC2676" s="92"/>
      <c r="AD2676" s="92"/>
      <c r="AE2676" s="92"/>
      <c r="AF2676" s="92"/>
      <c r="AG2676" s="92"/>
      <c r="AH2676" s="92"/>
      <c r="AI2676" s="109">
        <f t="shared" ref="AI2676:AI2679" si="410">AB2676*AB$7+AC2676*AC$7+AD2676*AD$7+AE2676*AE$7+AF2676*AF$7+AG2676*AG$7+AH2676*AH$7</f>
        <v>0</v>
      </c>
      <c r="AJ2676" s="83"/>
      <c r="AK2676" s="110">
        <f t="shared" ref="AK2676:AK2679" si="411">AI2676*$O2676</f>
        <v>0</v>
      </c>
      <c r="AL2676" s="111"/>
      <c r="AM2676" s="92"/>
      <c r="AN2676" s="92"/>
      <c r="AO2676" s="92"/>
      <c r="AP2676" s="92">
        <v>1</v>
      </c>
      <c r="AQ2676" s="92"/>
      <c r="AR2676" s="92"/>
      <c r="AS2676" s="92"/>
      <c r="AT2676" s="92"/>
      <c r="AU2676" s="92"/>
      <c r="AV2676" s="109">
        <f t="shared" ref="AV2676:AV2679" si="412">AM2676*AM$7+AN2676*AN$7+AO2676*AO$7+AP2676*AP$7+AQ2676*AQ$7+AR2676*AR$7+AS2676*AS$7+AT2676*AT$7+AU2676*AU$7</f>
        <v>100</v>
      </c>
      <c r="AW2676" s="75"/>
      <c r="AX2676" s="110">
        <f t="shared" ref="AX2676:AX2679" si="413">AV2676*$O2676</f>
        <v>25</v>
      </c>
      <c r="AY2676" s="111"/>
      <c r="AZ2676" s="93"/>
      <c r="BA2676" s="94" t="s">
        <v>131</v>
      </c>
      <c r="BB2676" s="71"/>
      <c r="BC2676" s="95"/>
      <c r="BD2676" s="41">
        <v>4</v>
      </c>
      <c r="BE2676" s="52">
        <v>48</v>
      </c>
      <c r="BF2676" s="103">
        <v>4855</v>
      </c>
      <c r="BG2676" s="280" t="s">
        <v>52</v>
      </c>
    </row>
    <row r="2677" spans="1:59" s="63" customFormat="1" ht="12.75" x14ac:dyDescent="0.2">
      <c r="A2677" s="196">
        <v>4</v>
      </c>
      <c r="B2677" s="197" t="s">
        <v>422</v>
      </c>
      <c r="C2677" s="208">
        <v>48</v>
      </c>
      <c r="D2677" s="209" t="s">
        <v>929</v>
      </c>
      <c r="E2677" s="212">
        <v>4855</v>
      </c>
      <c r="F2677" s="213" t="s">
        <v>1236</v>
      </c>
      <c r="G2677" s="231"/>
      <c r="H2677" s="89"/>
      <c r="I2677" s="90" t="s">
        <v>876</v>
      </c>
      <c r="J2677" s="90"/>
      <c r="K2677" s="90" t="s">
        <v>64</v>
      </c>
      <c r="L2677" s="90" t="s">
        <v>877</v>
      </c>
      <c r="M2677" s="91"/>
      <c r="N2677" s="312">
        <v>1</v>
      </c>
      <c r="O2677" s="313">
        <f t="shared" ref="O2677:O2679" si="414">N2677/N$2675</f>
        <v>0.25</v>
      </c>
      <c r="P2677" s="104"/>
      <c r="Q2677" s="92"/>
      <c r="R2677" s="92"/>
      <c r="S2677" s="92"/>
      <c r="T2677" s="92"/>
      <c r="U2677" s="92"/>
      <c r="V2677" s="92"/>
      <c r="W2677" s="92"/>
      <c r="X2677" s="109">
        <f t="shared" si="408"/>
        <v>0</v>
      </c>
      <c r="Y2677" s="83"/>
      <c r="Z2677" s="110">
        <f t="shared" si="409"/>
        <v>0</v>
      </c>
      <c r="AA2677" s="111"/>
      <c r="AB2677" s="92"/>
      <c r="AC2677" s="92"/>
      <c r="AD2677" s="92"/>
      <c r="AE2677" s="92"/>
      <c r="AF2677" s="92"/>
      <c r="AG2677" s="92"/>
      <c r="AH2677" s="92"/>
      <c r="AI2677" s="109">
        <f t="shared" si="410"/>
        <v>0</v>
      </c>
      <c r="AJ2677" s="83"/>
      <c r="AK2677" s="110">
        <f t="shared" si="411"/>
        <v>0</v>
      </c>
      <c r="AL2677" s="111"/>
      <c r="AM2677" s="92"/>
      <c r="AN2677" s="92"/>
      <c r="AO2677" s="92"/>
      <c r="AP2677" s="92"/>
      <c r="AQ2677" s="92"/>
      <c r="AR2677" s="92"/>
      <c r="AS2677" s="92">
        <v>1</v>
      </c>
      <c r="AT2677" s="92"/>
      <c r="AU2677" s="92"/>
      <c r="AV2677" s="109">
        <f t="shared" si="412"/>
        <v>1000</v>
      </c>
      <c r="AW2677" s="75"/>
      <c r="AX2677" s="110">
        <f t="shared" si="413"/>
        <v>250</v>
      </c>
      <c r="AY2677" s="111"/>
      <c r="AZ2677" s="93"/>
      <c r="BA2677" s="94" t="s">
        <v>131</v>
      </c>
      <c r="BB2677" s="71"/>
      <c r="BC2677" s="95"/>
      <c r="BD2677" s="41">
        <v>4</v>
      </c>
      <c r="BE2677" s="52">
        <v>48</v>
      </c>
      <c r="BF2677" s="103">
        <v>4855</v>
      </c>
      <c r="BG2677" s="280" t="s">
        <v>52</v>
      </c>
    </row>
    <row r="2678" spans="1:59" s="63" customFormat="1" ht="12.75" x14ac:dyDescent="0.2">
      <c r="A2678" s="196">
        <v>4</v>
      </c>
      <c r="B2678" s="197" t="s">
        <v>422</v>
      </c>
      <c r="C2678" s="208">
        <v>48</v>
      </c>
      <c r="D2678" s="209" t="s">
        <v>929</v>
      </c>
      <c r="E2678" s="212">
        <v>4855</v>
      </c>
      <c r="F2678" s="213" t="s">
        <v>1236</v>
      </c>
      <c r="G2678" s="231"/>
      <c r="H2678" s="89"/>
      <c r="I2678" s="90" t="s">
        <v>820</v>
      </c>
      <c r="J2678" s="90"/>
      <c r="K2678" s="90" t="s">
        <v>64</v>
      </c>
      <c r="L2678" s="90" t="s">
        <v>188</v>
      </c>
      <c r="M2678" s="91"/>
      <c r="N2678" s="312">
        <v>1</v>
      </c>
      <c r="O2678" s="313">
        <f t="shared" si="414"/>
        <v>0.25</v>
      </c>
      <c r="P2678" s="104"/>
      <c r="Q2678" s="92"/>
      <c r="R2678" s="92"/>
      <c r="S2678" s="92"/>
      <c r="T2678" s="92"/>
      <c r="U2678" s="92"/>
      <c r="V2678" s="92"/>
      <c r="W2678" s="92"/>
      <c r="X2678" s="109">
        <f t="shared" si="408"/>
        <v>0</v>
      </c>
      <c r="Y2678" s="83"/>
      <c r="Z2678" s="110">
        <f t="shared" si="409"/>
        <v>0</v>
      </c>
      <c r="AA2678" s="111"/>
      <c r="AB2678" s="92"/>
      <c r="AC2678" s="92"/>
      <c r="AD2678" s="92"/>
      <c r="AE2678" s="92"/>
      <c r="AF2678" s="92"/>
      <c r="AG2678" s="92"/>
      <c r="AH2678" s="92"/>
      <c r="AI2678" s="109">
        <f t="shared" si="410"/>
        <v>0</v>
      </c>
      <c r="AJ2678" s="83"/>
      <c r="AK2678" s="110">
        <f t="shared" si="411"/>
        <v>0</v>
      </c>
      <c r="AL2678" s="111"/>
      <c r="AM2678" s="92"/>
      <c r="AN2678" s="92"/>
      <c r="AO2678" s="92"/>
      <c r="AP2678" s="92"/>
      <c r="AQ2678" s="92"/>
      <c r="AR2678" s="92"/>
      <c r="AS2678" s="92">
        <v>1</v>
      </c>
      <c r="AT2678" s="92"/>
      <c r="AU2678" s="92"/>
      <c r="AV2678" s="109">
        <f t="shared" si="412"/>
        <v>1000</v>
      </c>
      <c r="AW2678" s="75"/>
      <c r="AX2678" s="110">
        <f t="shared" si="413"/>
        <v>250</v>
      </c>
      <c r="AY2678" s="111"/>
      <c r="AZ2678" s="93"/>
      <c r="BA2678" s="94" t="s">
        <v>131</v>
      </c>
      <c r="BB2678" s="71"/>
      <c r="BC2678" s="95"/>
      <c r="BD2678" s="41">
        <v>4</v>
      </c>
      <c r="BE2678" s="52">
        <v>48</v>
      </c>
      <c r="BF2678" s="103">
        <v>4855</v>
      </c>
      <c r="BG2678" s="280" t="s">
        <v>52</v>
      </c>
    </row>
    <row r="2679" spans="1:59" s="63" customFormat="1" ht="12.75" x14ac:dyDescent="0.2">
      <c r="A2679" s="196">
        <v>4</v>
      </c>
      <c r="B2679" s="197" t="s">
        <v>422</v>
      </c>
      <c r="C2679" s="208">
        <v>48</v>
      </c>
      <c r="D2679" s="209" t="s">
        <v>929</v>
      </c>
      <c r="E2679" s="212">
        <v>4855</v>
      </c>
      <c r="F2679" s="213" t="s">
        <v>1236</v>
      </c>
      <c r="G2679" s="231"/>
      <c r="H2679" s="89"/>
      <c r="I2679" s="90" t="s">
        <v>871</v>
      </c>
      <c r="J2679" s="90"/>
      <c r="K2679" s="90" t="s">
        <v>64</v>
      </c>
      <c r="L2679" s="90" t="s">
        <v>313</v>
      </c>
      <c r="M2679" s="91"/>
      <c r="N2679" s="312">
        <v>1</v>
      </c>
      <c r="O2679" s="313">
        <f t="shared" si="414"/>
        <v>0.25</v>
      </c>
      <c r="P2679" s="104"/>
      <c r="Q2679" s="92"/>
      <c r="R2679" s="92"/>
      <c r="S2679" s="92"/>
      <c r="T2679" s="92"/>
      <c r="U2679" s="92"/>
      <c r="V2679" s="92"/>
      <c r="W2679" s="92"/>
      <c r="X2679" s="109">
        <f t="shared" si="408"/>
        <v>0</v>
      </c>
      <c r="Y2679" s="83"/>
      <c r="Z2679" s="110">
        <f t="shared" si="409"/>
        <v>0</v>
      </c>
      <c r="AA2679" s="111"/>
      <c r="AB2679" s="92"/>
      <c r="AC2679" s="92"/>
      <c r="AD2679" s="92"/>
      <c r="AE2679" s="92"/>
      <c r="AF2679" s="92"/>
      <c r="AG2679" s="92"/>
      <c r="AH2679" s="92"/>
      <c r="AI2679" s="109">
        <f t="shared" si="410"/>
        <v>0</v>
      </c>
      <c r="AJ2679" s="83"/>
      <c r="AK2679" s="110">
        <f t="shared" si="411"/>
        <v>0</v>
      </c>
      <c r="AL2679" s="111"/>
      <c r="AM2679" s="92">
        <v>1</v>
      </c>
      <c r="AN2679" s="92"/>
      <c r="AO2679" s="92"/>
      <c r="AP2679" s="92"/>
      <c r="AQ2679" s="92"/>
      <c r="AR2679" s="92"/>
      <c r="AS2679" s="92"/>
      <c r="AT2679" s="92"/>
      <c r="AU2679" s="92"/>
      <c r="AV2679" s="109">
        <f t="shared" si="412"/>
        <v>10</v>
      </c>
      <c r="AW2679" s="75"/>
      <c r="AX2679" s="110">
        <f t="shared" si="413"/>
        <v>2.5</v>
      </c>
      <c r="AY2679" s="111"/>
      <c r="AZ2679" s="93"/>
      <c r="BA2679" s="94" t="s">
        <v>131</v>
      </c>
      <c r="BB2679" s="71"/>
      <c r="BC2679" s="95"/>
      <c r="BD2679" s="41">
        <v>4</v>
      </c>
      <c r="BE2679" s="52">
        <v>48</v>
      </c>
      <c r="BF2679" s="103">
        <v>4855</v>
      </c>
      <c r="BG2679" s="280" t="s">
        <v>52</v>
      </c>
    </row>
    <row r="2680" spans="1:59" s="63" customFormat="1" ht="12.75" x14ac:dyDescent="0.2">
      <c r="A2680" s="196">
        <v>4</v>
      </c>
      <c r="B2680" s="197" t="s">
        <v>422</v>
      </c>
      <c r="C2680" s="208">
        <v>48</v>
      </c>
      <c r="D2680" s="209" t="s">
        <v>929</v>
      </c>
      <c r="E2680" s="212">
        <v>4855</v>
      </c>
      <c r="F2680" s="213" t="s">
        <v>1236</v>
      </c>
      <c r="G2680" s="231"/>
      <c r="H2680" s="65"/>
      <c r="I2680" s="222"/>
      <c r="J2680" s="66"/>
      <c r="K2680" s="66"/>
      <c r="L2680" s="66"/>
      <c r="M2680" s="64"/>
      <c r="N2680" s="304"/>
      <c r="O2680" s="305"/>
      <c r="P2680" s="127"/>
      <c r="Q2680" s="67"/>
      <c r="R2680" s="67"/>
      <c r="S2680" s="67"/>
      <c r="T2680" s="67"/>
      <c r="U2680" s="67"/>
      <c r="V2680" s="67"/>
      <c r="W2680" s="67"/>
      <c r="X2680" s="67"/>
      <c r="Y2680" s="68"/>
      <c r="Z2680" s="68"/>
      <c r="AA2680" s="68"/>
      <c r="AB2680" s="67"/>
      <c r="AC2680" s="67"/>
      <c r="AD2680" s="67"/>
      <c r="AE2680" s="67"/>
      <c r="AF2680" s="67"/>
      <c r="AG2680" s="67"/>
      <c r="AH2680" s="67"/>
      <c r="AI2680" s="67"/>
      <c r="AJ2680" s="68"/>
      <c r="AK2680" s="68"/>
      <c r="AL2680" s="68"/>
      <c r="AM2680" s="67"/>
      <c r="AN2680" s="67"/>
      <c r="AO2680" s="67"/>
      <c r="AP2680" s="67"/>
      <c r="AQ2680" s="67"/>
      <c r="AR2680" s="67"/>
      <c r="AS2680" s="67"/>
      <c r="AT2680" s="67"/>
      <c r="AU2680" s="67"/>
      <c r="AV2680" s="67"/>
      <c r="AW2680" s="67"/>
      <c r="AX2680" s="68"/>
      <c r="AY2680" s="68"/>
      <c r="AZ2680" s="69"/>
      <c r="BA2680" s="70"/>
      <c r="BB2680" s="71"/>
      <c r="BC2680" s="95"/>
      <c r="BD2680" s="41">
        <v>4</v>
      </c>
      <c r="BE2680" s="52">
        <v>48</v>
      </c>
      <c r="BF2680" s="103">
        <v>4855</v>
      </c>
      <c r="BG2680" s="275"/>
    </row>
    <row r="2681" spans="1:59" s="63" customFormat="1" ht="12.75" x14ac:dyDescent="0.2">
      <c r="A2681" s="196">
        <v>4</v>
      </c>
      <c r="B2681" s="197" t="s">
        <v>422</v>
      </c>
      <c r="C2681" s="208">
        <v>48</v>
      </c>
      <c r="D2681" s="209" t="s">
        <v>929</v>
      </c>
      <c r="E2681" s="212">
        <v>4855</v>
      </c>
      <c r="F2681" s="213" t="s">
        <v>1236</v>
      </c>
      <c r="G2681" s="232"/>
      <c r="H2681" s="97"/>
      <c r="I2681" s="224"/>
      <c r="J2681" s="98"/>
      <c r="K2681" s="98"/>
      <c r="L2681" s="98"/>
      <c r="M2681" s="96"/>
      <c r="N2681" s="307"/>
      <c r="O2681" s="246"/>
      <c r="P2681" s="124"/>
      <c r="Q2681" s="99"/>
      <c r="R2681" s="99"/>
      <c r="S2681" s="99"/>
      <c r="T2681" s="99"/>
      <c r="U2681" s="99"/>
      <c r="V2681" s="99"/>
      <c r="W2681" s="99"/>
      <c r="X2681" s="99"/>
      <c r="Y2681" s="100"/>
      <c r="Z2681" s="100"/>
      <c r="AA2681" s="100"/>
      <c r="AB2681" s="99"/>
      <c r="AC2681" s="99"/>
      <c r="AD2681" s="99"/>
      <c r="AE2681" s="99"/>
      <c r="AF2681" s="99"/>
      <c r="AG2681" s="99"/>
      <c r="AH2681" s="99"/>
      <c r="AI2681" s="99"/>
      <c r="AJ2681" s="100"/>
      <c r="AK2681" s="100"/>
      <c r="AL2681" s="100"/>
      <c r="AM2681" s="99"/>
      <c r="AN2681" s="99"/>
      <c r="AO2681" s="99"/>
      <c r="AP2681" s="99"/>
      <c r="AQ2681" s="99"/>
      <c r="AR2681" s="99"/>
      <c r="AS2681" s="99"/>
      <c r="AT2681" s="99"/>
      <c r="AU2681" s="99"/>
      <c r="AV2681" s="99"/>
      <c r="AW2681" s="99"/>
      <c r="AX2681" s="100"/>
      <c r="AY2681" s="100"/>
      <c r="AZ2681" s="101"/>
      <c r="BA2681" s="102"/>
      <c r="BB2681" s="95"/>
      <c r="BC2681" s="95"/>
      <c r="BD2681" s="41">
        <v>4</v>
      </c>
      <c r="BE2681" s="52">
        <v>48</v>
      </c>
      <c r="BF2681" s="103">
        <v>4855</v>
      </c>
      <c r="BG2681" s="277"/>
    </row>
    <row r="2682" spans="1:59" s="53" customFormat="1" ht="18.75" x14ac:dyDescent="0.3">
      <c r="A2682" s="202">
        <v>4</v>
      </c>
      <c r="B2682" s="203" t="s">
        <v>422</v>
      </c>
      <c r="C2682" s="205">
        <v>49</v>
      </c>
      <c r="D2682" s="206" t="s">
        <v>931</v>
      </c>
      <c r="E2682" s="207"/>
      <c r="F2682" s="207"/>
      <c r="G2682" s="229"/>
      <c r="H2682" s="44"/>
      <c r="I2682" s="226"/>
      <c r="J2682" s="192"/>
      <c r="K2682" s="192"/>
      <c r="L2682" s="192"/>
      <c r="M2682" s="194"/>
      <c r="N2682" s="302"/>
      <c r="O2682" s="298"/>
      <c r="P2682" s="47"/>
      <c r="Q2682" s="47"/>
      <c r="R2682" s="47"/>
      <c r="S2682" s="47"/>
      <c r="T2682" s="47"/>
      <c r="U2682" s="47"/>
      <c r="V2682" s="47"/>
      <c r="W2682" s="47"/>
      <c r="X2682" s="47"/>
      <c r="Y2682" s="48"/>
      <c r="Z2682" s="48"/>
      <c r="AA2682" s="48"/>
      <c r="AB2682" s="47"/>
      <c r="AC2682" s="47"/>
      <c r="AD2682" s="47"/>
      <c r="AE2682" s="47"/>
      <c r="AF2682" s="47"/>
      <c r="AG2682" s="47"/>
      <c r="AH2682" s="47"/>
      <c r="AI2682" s="47"/>
      <c r="AJ2682" s="48"/>
      <c r="AK2682" s="48"/>
      <c r="AL2682" s="48"/>
      <c r="AM2682" s="47"/>
      <c r="AN2682" s="47"/>
      <c r="AO2682" s="47"/>
      <c r="AP2682" s="47"/>
      <c r="AQ2682" s="47"/>
      <c r="AR2682" s="47"/>
      <c r="AS2682" s="47"/>
      <c r="AT2682" s="47"/>
      <c r="AU2682" s="47"/>
      <c r="AV2682" s="47"/>
      <c r="AW2682" s="47"/>
      <c r="AX2682" s="48"/>
      <c r="AY2682" s="333"/>
      <c r="AZ2682" s="49"/>
      <c r="BA2682" s="50"/>
      <c r="BB2682" s="51"/>
      <c r="BC2682" s="45"/>
      <c r="BD2682" s="41">
        <v>4</v>
      </c>
      <c r="BE2682" s="52">
        <v>49</v>
      </c>
      <c r="BF2682" s="52" t="s">
        <v>931</v>
      </c>
      <c r="BG2682" s="273"/>
    </row>
    <row r="2683" spans="1:59" x14ac:dyDescent="0.25">
      <c r="A2683" s="196">
        <v>4</v>
      </c>
      <c r="B2683" s="197" t="s">
        <v>422</v>
      </c>
      <c r="C2683" s="208">
        <v>49</v>
      </c>
      <c r="D2683" s="209" t="s">
        <v>931</v>
      </c>
      <c r="E2683" s="212">
        <v>4911</v>
      </c>
      <c r="F2683" s="213" t="s">
        <v>932</v>
      </c>
      <c r="G2683" s="234"/>
      <c r="H2683" s="138"/>
      <c r="I2683" s="224"/>
      <c r="J2683" s="98"/>
      <c r="K2683" s="98"/>
      <c r="L2683" s="98"/>
      <c r="M2683" s="137"/>
      <c r="N2683" s="322"/>
      <c r="O2683" s="323"/>
      <c r="P2683" s="139"/>
      <c r="Q2683" s="139"/>
      <c r="R2683" s="139"/>
      <c r="S2683" s="139"/>
      <c r="T2683" s="139"/>
      <c r="U2683" s="139"/>
      <c r="V2683" s="139"/>
      <c r="W2683" s="139"/>
      <c r="X2683" s="139"/>
      <c r="Y2683" s="100"/>
      <c r="Z2683" s="125"/>
      <c r="AA2683" s="125"/>
      <c r="AB2683" s="139"/>
      <c r="AC2683" s="139"/>
      <c r="AD2683" s="139"/>
      <c r="AE2683" s="139"/>
      <c r="AF2683" s="139"/>
      <c r="AG2683" s="139"/>
      <c r="AH2683" s="139"/>
      <c r="AI2683" s="139"/>
      <c r="AJ2683" s="100"/>
      <c r="AK2683" s="125"/>
      <c r="AL2683" s="125"/>
      <c r="AM2683" s="139"/>
      <c r="AN2683" s="139"/>
      <c r="AO2683" s="139"/>
      <c r="AP2683" s="139"/>
      <c r="AQ2683" s="139"/>
      <c r="AR2683" s="139"/>
      <c r="AS2683" s="139"/>
      <c r="AT2683" s="139"/>
      <c r="AU2683" s="139"/>
      <c r="AV2683" s="139"/>
      <c r="AW2683" s="99"/>
      <c r="AX2683" s="125"/>
      <c r="AY2683" s="100"/>
      <c r="AZ2683" s="140"/>
      <c r="BA2683" s="141"/>
      <c r="BB2683" s="136"/>
      <c r="BC2683" s="136"/>
      <c r="BD2683" s="41">
        <v>4</v>
      </c>
      <c r="BE2683" s="52">
        <v>49</v>
      </c>
      <c r="BF2683" s="103">
        <v>4911</v>
      </c>
      <c r="BG2683" s="283"/>
    </row>
    <row r="2684" spans="1:59" s="63" customFormat="1" ht="12.75" x14ac:dyDescent="0.2">
      <c r="A2684" s="196">
        <v>4</v>
      </c>
      <c r="B2684" s="197" t="s">
        <v>422</v>
      </c>
      <c r="C2684" s="208">
        <v>49</v>
      </c>
      <c r="D2684" s="209" t="s">
        <v>931</v>
      </c>
      <c r="E2684" s="212">
        <v>4911</v>
      </c>
      <c r="F2684" s="213" t="s">
        <v>932</v>
      </c>
      <c r="G2684" s="232"/>
      <c r="H2684" s="97"/>
      <c r="I2684" s="224"/>
      <c r="J2684" s="98"/>
      <c r="K2684" s="98"/>
      <c r="L2684" s="98"/>
      <c r="M2684" s="96"/>
      <c r="N2684" s="307"/>
      <c r="O2684" s="246"/>
      <c r="P2684" s="124"/>
      <c r="Q2684" s="99"/>
      <c r="R2684" s="99"/>
      <c r="S2684" s="99"/>
      <c r="T2684" s="99"/>
      <c r="U2684" s="99"/>
      <c r="V2684" s="99"/>
      <c r="W2684" s="99"/>
      <c r="X2684" s="99"/>
      <c r="Y2684" s="100"/>
      <c r="Z2684" s="100"/>
      <c r="AA2684" s="100"/>
      <c r="AB2684" s="99"/>
      <c r="AC2684" s="99"/>
      <c r="AD2684" s="99"/>
      <c r="AE2684" s="99"/>
      <c r="AF2684" s="99"/>
      <c r="AG2684" s="99"/>
      <c r="AH2684" s="99"/>
      <c r="AI2684" s="99"/>
      <c r="AJ2684" s="100"/>
      <c r="AK2684" s="100"/>
      <c r="AL2684" s="100"/>
      <c r="AM2684" s="99"/>
      <c r="AN2684" s="99"/>
      <c r="AO2684" s="99"/>
      <c r="AP2684" s="99"/>
      <c r="AQ2684" s="99"/>
      <c r="AR2684" s="99"/>
      <c r="AS2684" s="99"/>
      <c r="AT2684" s="99"/>
      <c r="AU2684" s="99"/>
      <c r="AV2684" s="99"/>
      <c r="AW2684" s="99"/>
      <c r="AX2684" s="100"/>
      <c r="AY2684" s="100"/>
      <c r="AZ2684" s="101"/>
      <c r="BA2684" s="102"/>
      <c r="BB2684" s="95"/>
      <c r="BC2684" s="95"/>
      <c r="BD2684" s="41">
        <v>4</v>
      </c>
      <c r="BE2684" s="52">
        <v>49</v>
      </c>
      <c r="BF2684" s="103">
        <v>4911</v>
      </c>
      <c r="BG2684" s="277"/>
    </row>
    <row r="2685" spans="1:59" s="63" customFormat="1" ht="12.75" x14ac:dyDescent="0.2">
      <c r="A2685" s="196">
        <v>4</v>
      </c>
      <c r="B2685" s="197" t="s">
        <v>422</v>
      </c>
      <c r="C2685" s="208">
        <v>49</v>
      </c>
      <c r="D2685" s="209" t="s">
        <v>931</v>
      </c>
      <c r="E2685" s="212">
        <v>4911</v>
      </c>
      <c r="F2685" s="213" t="s">
        <v>932</v>
      </c>
      <c r="G2685" s="231"/>
      <c r="H2685" s="65"/>
      <c r="I2685" s="222"/>
      <c r="J2685" s="66"/>
      <c r="K2685" s="66"/>
      <c r="L2685" s="66"/>
      <c r="M2685" s="64"/>
      <c r="N2685" s="304"/>
      <c r="O2685" s="305"/>
      <c r="P2685" s="127"/>
      <c r="Q2685" s="67"/>
      <c r="R2685" s="67"/>
      <c r="S2685" s="67"/>
      <c r="T2685" s="67"/>
      <c r="U2685" s="67"/>
      <c r="V2685" s="67"/>
      <c r="W2685" s="67"/>
      <c r="X2685" s="67"/>
      <c r="Y2685" s="68"/>
      <c r="Z2685" s="68"/>
      <c r="AA2685" s="68"/>
      <c r="AB2685" s="67"/>
      <c r="AC2685" s="67"/>
      <c r="AD2685" s="67"/>
      <c r="AE2685" s="67"/>
      <c r="AF2685" s="67"/>
      <c r="AG2685" s="67"/>
      <c r="AH2685" s="67"/>
      <c r="AI2685" s="67"/>
      <c r="AJ2685" s="68"/>
      <c r="AK2685" s="68"/>
      <c r="AL2685" s="68"/>
      <c r="AM2685" s="67"/>
      <c r="AN2685" s="67"/>
      <c r="AO2685" s="67"/>
      <c r="AP2685" s="67"/>
      <c r="AQ2685" s="67"/>
      <c r="AR2685" s="67"/>
      <c r="AS2685" s="67"/>
      <c r="AT2685" s="67"/>
      <c r="AU2685" s="67"/>
      <c r="AV2685" s="67"/>
      <c r="AW2685" s="67"/>
      <c r="AX2685" s="68"/>
      <c r="AY2685" s="68"/>
      <c r="AZ2685" s="69"/>
      <c r="BA2685" s="70"/>
      <c r="BB2685" s="71"/>
      <c r="BC2685" s="95"/>
      <c r="BD2685" s="41">
        <v>4</v>
      </c>
      <c r="BE2685" s="52">
        <v>49</v>
      </c>
      <c r="BF2685" s="103">
        <v>4911</v>
      </c>
      <c r="BG2685" s="275"/>
    </row>
    <row r="2686" spans="1:59" s="63" customFormat="1" ht="12.75" x14ac:dyDescent="0.2">
      <c r="A2686" s="196">
        <v>4</v>
      </c>
      <c r="B2686" s="197" t="s">
        <v>422</v>
      </c>
      <c r="C2686" s="208">
        <v>49</v>
      </c>
      <c r="D2686" s="209" t="s">
        <v>931</v>
      </c>
      <c r="E2686" s="212">
        <v>4911</v>
      </c>
      <c r="F2686" s="213" t="s">
        <v>932</v>
      </c>
      <c r="G2686" s="231"/>
      <c r="H2686" s="72" t="s">
        <v>47</v>
      </c>
      <c r="I2686" s="223"/>
      <c r="J2686" s="73"/>
      <c r="K2686" s="73"/>
      <c r="L2686" s="73"/>
      <c r="M2686" s="74"/>
      <c r="N2686" s="247"/>
      <c r="O2686" s="306"/>
      <c r="P2686" s="105"/>
      <c r="Q2686" s="75"/>
      <c r="R2686" s="75"/>
      <c r="S2686" s="75"/>
      <c r="T2686" s="75"/>
      <c r="U2686" s="75"/>
      <c r="V2686" s="75"/>
      <c r="W2686" s="75"/>
      <c r="X2686" s="75"/>
      <c r="Y2686" s="76">
        <f>IF(ISNUMBER(VLOOKUP(Y2688,P$7:W$7,MATCH(Y2688,P$7:W$7))),VLOOKUP(Y2688,P$7:W$7,MATCH(Y2688,P$7:W$7)),IF(N2690=0,"No Data",IF(Y2688&gt;0,"&lt;100",0)))</f>
        <v>0</v>
      </c>
      <c r="Z2686" s="77">
        <f>IF(ISNUMBER(VLOOKUP(Z2690,P$7:W$7,MATCH(Z2690,P$7:W$7))),VLOOKUP(Z2690,P$7:W$7,MATCH(Z2690,P$7:W$7)),IF(N2690=0,"No Data",IF(Z2690&gt;0,"&lt;100",0)))</f>
        <v>0</v>
      </c>
      <c r="AA2686" s="106">
        <f>IF(ISNUMBER(Z2686),Z2686,0)</f>
        <v>0</v>
      </c>
      <c r="AB2686" s="75"/>
      <c r="AC2686" s="75"/>
      <c r="AD2686" s="75"/>
      <c r="AE2686" s="75"/>
      <c r="AF2686" s="75"/>
      <c r="AG2686" s="75"/>
      <c r="AH2686" s="75"/>
      <c r="AI2686" s="75"/>
      <c r="AJ2686" s="76">
        <f>IF(ISNUMBER(VLOOKUP(AJ2688,AB$7:AH$7,MATCH(AJ2688,AB$7:AH$7))),VLOOKUP(AJ2688,AB$7:AH$7,MATCH(AJ2688,AB$7:AH$7)),IF(N2690=0,"No Data",IF(AJ2688&gt;0,"&lt;50",0)))</f>
        <v>0</v>
      </c>
      <c r="AK2686" s="77">
        <f>IF(ISNUMBER(VLOOKUP(AK2690,AB$7:AH$7,MATCH(AK2690,AB$7:AH$7))),VLOOKUP(AK2690,AB$7:AH$7,MATCH(AK2690,AB$7:AH$7)),IF(N2690=0,"No Data",IF(AK2690&gt;0,"&lt;50",0)))</f>
        <v>0</v>
      </c>
      <c r="AL2686" s="106">
        <f>IF(ISNUMBER(AK2686),AK2686,0)</f>
        <v>0</v>
      </c>
      <c r="AM2686" s="75"/>
      <c r="AN2686" s="75"/>
      <c r="AO2686" s="75"/>
      <c r="AP2686" s="75"/>
      <c r="AQ2686" s="75"/>
      <c r="AR2686" s="75"/>
      <c r="AS2686" s="75"/>
      <c r="AT2686" s="75"/>
      <c r="AU2686" s="75"/>
      <c r="AV2686" s="75"/>
      <c r="AW2686" s="76">
        <f>IF(ISNUMBER(VLOOKUP(AW2688,AM$7:AU$7,MATCH(AW2688,AM$7:AU$7))),VLOOKUP(AW2688,AM$7:AU$7,MATCH(AW2688,AM$7:AU$7)),IF(N2690=0,"No Data",IF(AW2688&gt;0,"&lt;10",0)))</f>
        <v>50</v>
      </c>
      <c r="AX2686" s="77">
        <f>IF(ISNUMBER(VLOOKUP(AX2690,AM$7:AU$7,MATCH(AX2690,AM$7:AU$7))),VLOOKUP(AX2690,AM$7:AU$7,MATCH(AX2690,AM$7:AU$7)),IF(N2690=0,"No Data",IF(AX2690&gt;0,"&lt;10",0)))</f>
        <v>50</v>
      </c>
      <c r="AY2686" s="106">
        <f>IF(ISNUMBER(AX2686),AX2686,0)</f>
        <v>50</v>
      </c>
      <c r="AZ2686" s="79"/>
      <c r="BA2686" s="80"/>
      <c r="BB2686" s="71"/>
      <c r="BC2686" s="95"/>
      <c r="BD2686" s="41">
        <v>4</v>
      </c>
      <c r="BE2686" s="52">
        <v>49</v>
      </c>
      <c r="BF2686" s="103">
        <v>4911</v>
      </c>
      <c r="BG2686" s="276" t="s">
        <v>47</v>
      </c>
    </row>
    <row r="2687" spans="1:59" s="63" customFormat="1" ht="12.75" x14ac:dyDescent="0.2">
      <c r="A2687" s="196">
        <v>4</v>
      </c>
      <c r="B2687" s="197" t="s">
        <v>422</v>
      </c>
      <c r="C2687" s="208">
        <v>49</v>
      </c>
      <c r="D2687" s="209" t="s">
        <v>931</v>
      </c>
      <c r="E2687" s="212">
        <v>4911</v>
      </c>
      <c r="F2687" s="213" t="s">
        <v>932</v>
      </c>
      <c r="G2687" s="231"/>
      <c r="H2687" s="81" t="s">
        <v>48</v>
      </c>
      <c r="I2687" s="223"/>
      <c r="J2687" s="73"/>
      <c r="K2687" s="73"/>
      <c r="L2687" s="73"/>
      <c r="M2687" s="74"/>
      <c r="N2687" s="247"/>
      <c r="O2687" s="306"/>
      <c r="P2687" s="105"/>
      <c r="Q2687" s="75"/>
      <c r="R2687" s="75"/>
      <c r="S2687" s="75"/>
      <c r="T2687" s="75"/>
      <c r="U2687" s="75"/>
      <c r="V2687" s="75"/>
      <c r="W2687" s="75"/>
      <c r="X2687" s="75"/>
      <c r="Y2687" s="82">
        <f>MIN(X2691:X2693)</f>
        <v>0</v>
      </c>
      <c r="Z2687" s="83"/>
      <c r="AA2687" s="83"/>
      <c r="AB2687" s="75"/>
      <c r="AC2687" s="75"/>
      <c r="AD2687" s="75"/>
      <c r="AE2687" s="75"/>
      <c r="AF2687" s="75"/>
      <c r="AG2687" s="75"/>
      <c r="AH2687" s="75"/>
      <c r="AI2687" s="75"/>
      <c r="AJ2687" s="82">
        <f>MIN(AI2691:AI2693)</f>
        <v>0</v>
      </c>
      <c r="AK2687" s="83"/>
      <c r="AL2687" s="83"/>
      <c r="AM2687" s="75"/>
      <c r="AN2687" s="75"/>
      <c r="AO2687" s="75"/>
      <c r="AP2687" s="75"/>
      <c r="AQ2687" s="75"/>
      <c r="AR2687" s="75"/>
      <c r="AS2687" s="75"/>
      <c r="AT2687" s="75"/>
      <c r="AU2687" s="75"/>
      <c r="AV2687" s="75"/>
      <c r="AW2687" s="82">
        <f>MIN(AV2691:AV2693)</f>
        <v>10</v>
      </c>
      <c r="AX2687" s="83"/>
      <c r="AY2687" s="83"/>
      <c r="AZ2687" s="79"/>
      <c r="BA2687" s="80"/>
      <c r="BB2687" s="71"/>
      <c r="BC2687" s="95"/>
      <c r="BD2687" s="41">
        <v>4</v>
      </c>
      <c r="BE2687" s="52">
        <v>49</v>
      </c>
      <c r="BF2687" s="103">
        <v>4911</v>
      </c>
      <c r="BG2687" s="278" t="s">
        <v>48</v>
      </c>
    </row>
    <row r="2688" spans="1:59" s="63" customFormat="1" ht="12.75" x14ac:dyDescent="0.2">
      <c r="A2688" s="196">
        <v>4</v>
      </c>
      <c r="B2688" s="197" t="s">
        <v>422</v>
      </c>
      <c r="C2688" s="208">
        <v>49</v>
      </c>
      <c r="D2688" s="209" t="s">
        <v>931</v>
      </c>
      <c r="E2688" s="212">
        <v>4911</v>
      </c>
      <c r="F2688" s="213" t="s">
        <v>932</v>
      </c>
      <c r="G2688" s="231"/>
      <c r="H2688" s="81" t="s">
        <v>49</v>
      </c>
      <c r="I2688" s="223"/>
      <c r="J2688" s="73"/>
      <c r="K2688" s="73"/>
      <c r="L2688" s="73"/>
      <c r="M2688" s="74"/>
      <c r="N2688" s="247"/>
      <c r="O2688" s="306"/>
      <c r="P2688" s="105"/>
      <c r="Q2688" s="75"/>
      <c r="R2688" s="75"/>
      <c r="S2688" s="75"/>
      <c r="T2688" s="75"/>
      <c r="U2688" s="75"/>
      <c r="V2688" s="75"/>
      <c r="W2688" s="75"/>
      <c r="X2688" s="75"/>
      <c r="Y2688" s="84">
        <f>IF(ISNUMBER(AVERAGE(X2691:X2693)),AVERAGE(X2691:X2693),0)</f>
        <v>0</v>
      </c>
      <c r="Z2688" s="83"/>
      <c r="AA2688" s="83"/>
      <c r="AB2688" s="75"/>
      <c r="AC2688" s="75"/>
      <c r="AD2688" s="75"/>
      <c r="AE2688" s="75"/>
      <c r="AF2688" s="75"/>
      <c r="AG2688" s="75"/>
      <c r="AH2688" s="75"/>
      <c r="AI2688" s="75"/>
      <c r="AJ2688" s="84">
        <f>IF(ISNUMBER(AVERAGE(AI2691:AI2693)),AVERAGE(AI2691:AI2693),0)</f>
        <v>0</v>
      </c>
      <c r="AK2688" s="83"/>
      <c r="AL2688" s="83"/>
      <c r="AM2688" s="75"/>
      <c r="AN2688" s="75"/>
      <c r="AO2688" s="75"/>
      <c r="AP2688" s="75"/>
      <c r="AQ2688" s="75"/>
      <c r="AR2688" s="75"/>
      <c r="AS2688" s="75"/>
      <c r="AT2688" s="75"/>
      <c r="AU2688" s="75"/>
      <c r="AV2688" s="75"/>
      <c r="AW2688" s="84">
        <f>IF(ISNUMBER(AVERAGE(AV2691:AV2693)),AVERAGE(AV2691:AV2693),0)</f>
        <v>55</v>
      </c>
      <c r="AX2688" s="83"/>
      <c r="AY2688" s="83"/>
      <c r="AZ2688" s="79"/>
      <c r="BA2688" s="80"/>
      <c r="BB2688" s="71"/>
      <c r="BC2688" s="95"/>
      <c r="BD2688" s="41">
        <v>4</v>
      </c>
      <c r="BE2688" s="52">
        <v>49</v>
      </c>
      <c r="BF2688" s="103">
        <v>4911</v>
      </c>
      <c r="BG2688" s="278" t="s">
        <v>49</v>
      </c>
    </row>
    <row r="2689" spans="1:59" s="63" customFormat="1" ht="12.75" x14ac:dyDescent="0.2">
      <c r="A2689" s="196">
        <v>4</v>
      </c>
      <c r="B2689" s="197" t="s">
        <v>422</v>
      </c>
      <c r="C2689" s="208">
        <v>49</v>
      </c>
      <c r="D2689" s="209" t="s">
        <v>931</v>
      </c>
      <c r="E2689" s="212">
        <v>4911</v>
      </c>
      <c r="F2689" s="213" t="s">
        <v>932</v>
      </c>
      <c r="G2689" s="231"/>
      <c r="H2689" s="81" t="s">
        <v>50</v>
      </c>
      <c r="I2689" s="223"/>
      <c r="J2689" s="73"/>
      <c r="K2689" s="73"/>
      <c r="L2689" s="73"/>
      <c r="M2689" s="74"/>
      <c r="N2689" s="247"/>
      <c r="O2689" s="306"/>
      <c r="P2689" s="105"/>
      <c r="Q2689" s="75"/>
      <c r="R2689" s="75"/>
      <c r="S2689" s="75"/>
      <c r="T2689" s="75"/>
      <c r="U2689" s="75"/>
      <c r="V2689" s="75"/>
      <c r="W2689" s="75"/>
      <c r="X2689" s="75"/>
      <c r="Y2689" s="84">
        <f>MAX(X2691:X2693)</f>
        <v>0</v>
      </c>
      <c r="Z2689" s="83"/>
      <c r="AA2689" s="83"/>
      <c r="AB2689" s="75"/>
      <c r="AC2689" s="75"/>
      <c r="AD2689" s="75"/>
      <c r="AE2689" s="75"/>
      <c r="AF2689" s="75"/>
      <c r="AG2689" s="75"/>
      <c r="AH2689" s="75"/>
      <c r="AI2689" s="75"/>
      <c r="AJ2689" s="84">
        <f>MAX(AI2691:AI2693)</f>
        <v>0</v>
      </c>
      <c r="AK2689" s="83"/>
      <c r="AL2689" s="83"/>
      <c r="AM2689" s="75"/>
      <c r="AN2689" s="75"/>
      <c r="AO2689" s="75"/>
      <c r="AP2689" s="75"/>
      <c r="AQ2689" s="75"/>
      <c r="AR2689" s="75"/>
      <c r="AS2689" s="75"/>
      <c r="AT2689" s="75"/>
      <c r="AU2689" s="75"/>
      <c r="AV2689" s="75"/>
      <c r="AW2689" s="84">
        <f>MAX(AV2691:AV2693)</f>
        <v>100</v>
      </c>
      <c r="AX2689" s="83"/>
      <c r="AY2689" s="83"/>
      <c r="AZ2689" s="79"/>
      <c r="BA2689" s="80"/>
      <c r="BB2689" s="71"/>
      <c r="BC2689" s="95"/>
      <c r="BD2689" s="41">
        <v>4</v>
      </c>
      <c r="BE2689" s="52">
        <v>49</v>
      </c>
      <c r="BF2689" s="103">
        <v>4911</v>
      </c>
      <c r="BG2689" s="278" t="s">
        <v>50</v>
      </c>
    </row>
    <row r="2690" spans="1:59" s="63" customFormat="1" ht="12.75" x14ac:dyDescent="0.2">
      <c r="A2690" s="196">
        <v>4</v>
      </c>
      <c r="B2690" s="197" t="s">
        <v>422</v>
      </c>
      <c r="C2690" s="208">
        <v>49</v>
      </c>
      <c r="D2690" s="209" t="s">
        <v>931</v>
      </c>
      <c r="E2690" s="212">
        <v>4911</v>
      </c>
      <c r="F2690" s="213" t="s">
        <v>932</v>
      </c>
      <c r="G2690" s="231"/>
      <c r="H2690" s="85" t="s">
        <v>51</v>
      </c>
      <c r="I2690" s="223"/>
      <c r="J2690" s="73"/>
      <c r="K2690" s="73"/>
      <c r="L2690" s="73"/>
      <c r="M2690" s="74"/>
      <c r="N2690" s="248">
        <f>SUM(N2691:N2692)</f>
        <v>2</v>
      </c>
      <c r="O2690" s="293">
        <f>SUM(O2691:O2692)</f>
        <v>1</v>
      </c>
      <c r="P2690" s="292"/>
      <c r="Q2690" s="87"/>
      <c r="R2690" s="87"/>
      <c r="S2690" s="87"/>
      <c r="T2690" s="87"/>
      <c r="U2690" s="87"/>
      <c r="V2690" s="87"/>
      <c r="W2690" s="87"/>
      <c r="X2690" s="87"/>
      <c r="Y2690" s="88"/>
      <c r="Z2690" s="86">
        <f>SUM(Z2691:Z2692)</f>
        <v>0</v>
      </c>
      <c r="AA2690" s="88"/>
      <c r="AB2690" s="87"/>
      <c r="AC2690" s="87"/>
      <c r="AD2690" s="87"/>
      <c r="AE2690" s="87"/>
      <c r="AF2690" s="87"/>
      <c r="AG2690" s="87"/>
      <c r="AH2690" s="87"/>
      <c r="AI2690" s="87"/>
      <c r="AJ2690" s="88"/>
      <c r="AK2690" s="86">
        <f>SUM(AK2691:AK2692)</f>
        <v>0</v>
      </c>
      <c r="AL2690" s="88"/>
      <c r="AM2690" s="87"/>
      <c r="AN2690" s="87"/>
      <c r="AO2690" s="87"/>
      <c r="AP2690" s="87"/>
      <c r="AQ2690" s="87"/>
      <c r="AR2690" s="87"/>
      <c r="AS2690" s="87"/>
      <c r="AT2690" s="87"/>
      <c r="AU2690" s="87"/>
      <c r="AV2690" s="87"/>
      <c r="AW2690" s="112"/>
      <c r="AX2690" s="86">
        <f>SUM(AX2691:AX2692)</f>
        <v>55</v>
      </c>
      <c r="AY2690" s="88"/>
      <c r="AZ2690" s="79"/>
      <c r="BA2690" s="80"/>
      <c r="BB2690" s="71"/>
      <c r="BC2690" s="95"/>
      <c r="BD2690" s="41">
        <v>4</v>
      </c>
      <c r="BE2690" s="52">
        <v>49</v>
      </c>
      <c r="BF2690" s="103">
        <v>4911</v>
      </c>
      <c r="BG2690" s="279" t="s">
        <v>51</v>
      </c>
    </row>
    <row r="2691" spans="1:59" s="63" customFormat="1" ht="12.75" x14ac:dyDescent="0.2">
      <c r="A2691" s="196">
        <v>4</v>
      </c>
      <c r="B2691" s="197" t="s">
        <v>422</v>
      </c>
      <c r="C2691" s="208">
        <v>49</v>
      </c>
      <c r="D2691" s="209" t="s">
        <v>931</v>
      </c>
      <c r="E2691" s="212">
        <v>4911</v>
      </c>
      <c r="F2691" s="213" t="s">
        <v>932</v>
      </c>
      <c r="G2691" s="231"/>
      <c r="H2691" s="89" t="s">
        <v>52</v>
      </c>
      <c r="I2691" s="90" t="s">
        <v>863</v>
      </c>
      <c r="J2691" s="90" t="s">
        <v>860</v>
      </c>
      <c r="K2691" s="90" t="s">
        <v>64</v>
      </c>
      <c r="L2691" s="90" t="s">
        <v>528</v>
      </c>
      <c r="M2691" s="91"/>
      <c r="N2691" s="312">
        <v>1</v>
      </c>
      <c r="O2691" s="313">
        <f>N2691/N$2690</f>
        <v>0.5</v>
      </c>
      <c r="P2691" s="104"/>
      <c r="Q2691" s="92"/>
      <c r="R2691" s="92"/>
      <c r="S2691" s="92"/>
      <c r="T2691" s="92"/>
      <c r="U2691" s="92"/>
      <c r="V2691" s="92"/>
      <c r="W2691" s="92"/>
      <c r="X2691" s="109">
        <f>P2691*P$7+Q2691*Q$7+R2691*R$7+S2691*S$7+T2691*T$7+U2691*U$7+V2691*V$7+W2691*W$7</f>
        <v>0</v>
      </c>
      <c r="Y2691" s="83"/>
      <c r="Z2691" s="110">
        <f>X2691*$O2691</f>
        <v>0</v>
      </c>
      <c r="AA2691" s="111"/>
      <c r="AB2691" s="92"/>
      <c r="AC2691" s="92"/>
      <c r="AD2691" s="92"/>
      <c r="AE2691" s="92"/>
      <c r="AF2691" s="92"/>
      <c r="AG2691" s="92"/>
      <c r="AH2691" s="92"/>
      <c r="AI2691" s="109">
        <f>AB2691*AB$7+AC2691*AC$7+AD2691*AD$7+AE2691*AE$7+AF2691*AF$7+AG2691*AG$7+AH2691*AH$7</f>
        <v>0</v>
      </c>
      <c r="AJ2691" s="83"/>
      <c r="AK2691" s="110">
        <f>AI2691*$O2691</f>
        <v>0</v>
      </c>
      <c r="AL2691" s="111"/>
      <c r="AM2691" s="92"/>
      <c r="AN2691" s="92"/>
      <c r="AO2691" s="92"/>
      <c r="AP2691" s="92">
        <v>1</v>
      </c>
      <c r="AQ2691" s="92"/>
      <c r="AR2691" s="92"/>
      <c r="AS2691" s="92"/>
      <c r="AT2691" s="92"/>
      <c r="AU2691" s="92"/>
      <c r="AV2691" s="109">
        <f>AM2691*AM$7+AN2691*AN$7+AO2691*AO$7+AP2691*AP$7+AQ2691*AQ$7+AR2691*AR$7+AS2691*AS$7+AT2691*AT$7+AU2691*AU$7</f>
        <v>100</v>
      </c>
      <c r="AW2691" s="75"/>
      <c r="AX2691" s="110">
        <f>AV2691*$O2691</f>
        <v>50</v>
      </c>
      <c r="AY2691" s="83"/>
      <c r="AZ2691" s="93"/>
      <c r="BA2691" s="94" t="s">
        <v>105</v>
      </c>
      <c r="BB2691" s="71"/>
      <c r="BC2691" s="95"/>
      <c r="BD2691" s="41">
        <v>4</v>
      </c>
      <c r="BE2691" s="52">
        <v>49</v>
      </c>
      <c r="BF2691" s="103">
        <v>4911</v>
      </c>
      <c r="BG2691" s="280" t="s">
        <v>52</v>
      </c>
    </row>
    <row r="2692" spans="1:59" s="63" customFormat="1" ht="12.75" x14ac:dyDescent="0.2">
      <c r="A2692" s="196">
        <v>4</v>
      </c>
      <c r="B2692" s="197" t="s">
        <v>422</v>
      </c>
      <c r="C2692" s="208">
        <v>49</v>
      </c>
      <c r="D2692" s="209" t="s">
        <v>931</v>
      </c>
      <c r="E2692" s="212">
        <v>4911</v>
      </c>
      <c r="F2692" s="213" t="s">
        <v>932</v>
      </c>
      <c r="G2692" s="231"/>
      <c r="H2692" s="89"/>
      <c r="I2692" s="90" t="s">
        <v>933</v>
      </c>
      <c r="J2692" s="90"/>
      <c r="K2692" s="90" t="s">
        <v>64</v>
      </c>
      <c r="L2692" s="90" t="s">
        <v>934</v>
      </c>
      <c r="M2692" s="91"/>
      <c r="N2692" s="312">
        <v>1</v>
      </c>
      <c r="O2692" s="313">
        <f>N2692/N$2690</f>
        <v>0.5</v>
      </c>
      <c r="P2692" s="104"/>
      <c r="Q2692" s="92"/>
      <c r="R2692" s="92"/>
      <c r="S2692" s="92"/>
      <c r="T2692" s="92"/>
      <c r="U2692" s="92"/>
      <c r="V2692" s="92"/>
      <c r="W2692" s="92"/>
      <c r="X2692" s="109">
        <f>P2692*P$7+Q2692*Q$7+R2692*R$7+S2692*S$7+T2692*T$7+U2692*U$7+V2692*V$7+W2692*W$7</f>
        <v>0</v>
      </c>
      <c r="Y2692" s="83"/>
      <c r="Z2692" s="110">
        <f>X2692*$O2692</f>
        <v>0</v>
      </c>
      <c r="AA2692" s="111"/>
      <c r="AB2692" s="92"/>
      <c r="AC2692" s="92"/>
      <c r="AD2692" s="92"/>
      <c r="AE2692" s="92"/>
      <c r="AF2692" s="92"/>
      <c r="AG2692" s="92"/>
      <c r="AH2692" s="92"/>
      <c r="AI2692" s="109">
        <f>AB2692*AB$7+AC2692*AC$7+AD2692*AD$7+AE2692*AE$7+AF2692*AF$7+AG2692*AG$7+AH2692*AH$7</f>
        <v>0</v>
      </c>
      <c r="AJ2692" s="83"/>
      <c r="AK2692" s="110">
        <f>AI2692*$O2692</f>
        <v>0</v>
      </c>
      <c r="AL2692" s="111"/>
      <c r="AM2692" s="92">
        <v>1</v>
      </c>
      <c r="AN2692" s="92"/>
      <c r="AO2692" s="92"/>
      <c r="AP2692" s="92"/>
      <c r="AQ2692" s="92"/>
      <c r="AR2692" s="92"/>
      <c r="AS2692" s="92"/>
      <c r="AT2692" s="92"/>
      <c r="AU2692" s="92"/>
      <c r="AV2692" s="109">
        <f>AM2692*AM$7+AN2692*AN$7+AO2692*AO$7+AP2692*AP$7+AQ2692*AQ$7+AR2692*AR$7+AS2692*AS$7+AT2692*AT$7+AU2692*AU$7</f>
        <v>10</v>
      </c>
      <c r="AW2692" s="75"/>
      <c r="AX2692" s="110">
        <f>AV2692*$O2692</f>
        <v>5</v>
      </c>
      <c r="AY2692" s="111"/>
      <c r="AZ2692" s="93"/>
      <c r="BA2692" s="94" t="s">
        <v>131</v>
      </c>
      <c r="BB2692" s="71"/>
      <c r="BC2692" s="95"/>
      <c r="BD2692" s="41">
        <v>4</v>
      </c>
      <c r="BE2692" s="52">
        <v>49</v>
      </c>
      <c r="BF2692" s="103">
        <v>4911</v>
      </c>
      <c r="BG2692" s="280" t="s">
        <v>52</v>
      </c>
    </row>
    <row r="2693" spans="1:59" s="63" customFormat="1" ht="12.75" x14ac:dyDescent="0.2">
      <c r="A2693" s="196">
        <v>4</v>
      </c>
      <c r="B2693" s="197" t="s">
        <v>422</v>
      </c>
      <c r="C2693" s="208">
        <v>49</v>
      </c>
      <c r="D2693" s="209" t="s">
        <v>931</v>
      </c>
      <c r="E2693" s="212">
        <v>4911</v>
      </c>
      <c r="F2693" s="213" t="s">
        <v>932</v>
      </c>
      <c r="G2693" s="231"/>
      <c r="H2693" s="89"/>
      <c r="I2693" s="219"/>
      <c r="J2693" s="90"/>
      <c r="K2693" s="90"/>
      <c r="L2693" s="90"/>
      <c r="M2693" s="91"/>
      <c r="N2693" s="247"/>
      <c r="O2693" s="306"/>
      <c r="P2693" s="104"/>
      <c r="Q2693" s="92"/>
      <c r="R2693" s="92"/>
      <c r="S2693" s="92"/>
      <c r="T2693" s="92"/>
      <c r="U2693" s="92"/>
      <c r="V2693" s="92"/>
      <c r="W2693" s="92"/>
      <c r="X2693" s="75"/>
      <c r="Y2693" s="83"/>
      <c r="Z2693" s="83"/>
      <c r="AA2693" s="83"/>
      <c r="AB2693" s="92"/>
      <c r="AC2693" s="92"/>
      <c r="AD2693" s="92"/>
      <c r="AE2693" s="92"/>
      <c r="AF2693" s="92"/>
      <c r="AG2693" s="92"/>
      <c r="AH2693" s="92"/>
      <c r="AI2693" s="75"/>
      <c r="AJ2693" s="83"/>
      <c r="AK2693" s="83"/>
      <c r="AL2693" s="83"/>
      <c r="AM2693" s="92"/>
      <c r="AN2693" s="92"/>
      <c r="AO2693" s="92"/>
      <c r="AP2693" s="92"/>
      <c r="AQ2693" s="92"/>
      <c r="AR2693" s="92"/>
      <c r="AS2693" s="92"/>
      <c r="AT2693" s="92"/>
      <c r="AU2693" s="92"/>
      <c r="AV2693" s="75"/>
      <c r="AW2693" s="75"/>
      <c r="AX2693" s="83"/>
      <c r="AY2693" s="83"/>
      <c r="AZ2693" s="93"/>
      <c r="BA2693" s="94"/>
      <c r="BB2693" s="71"/>
      <c r="BC2693" s="95"/>
      <c r="BD2693" s="41">
        <v>4</v>
      </c>
      <c r="BE2693" s="52">
        <v>49</v>
      </c>
      <c r="BF2693" s="103">
        <v>4911</v>
      </c>
      <c r="BG2693" s="280" t="s">
        <v>52</v>
      </c>
    </row>
    <row r="2694" spans="1:59" s="63" customFormat="1" ht="12.75" x14ac:dyDescent="0.2">
      <c r="A2694" s="196">
        <v>4</v>
      </c>
      <c r="B2694" s="197" t="s">
        <v>422</v>
      </c>
      <c r="C2694" s="208">
        <v>49</v>
      </c>
      <c r="D2694" s="209" t="s">
        <v>931</v>
      </c>
      <c r="E2694" s="212">
        <v>4911</v>
      </c>
      <c r="F2694" s="213" t="s">
        <v>932</v>
      </c>
      <c r="G2694" s="231"/>
      <c r="H2694" s="65"/>
      <c r="I2694" s="222"/>
      <c r="J2694" s="66"/>
      <c r="K2694" s="66"/>
      <c r="L2694" s="66"/>
      <c r="M2694" s="64"/>
      <c r="N2694" s="304"/>
      <c r="O2694" s="305"/>
      <c r="P2694" s="127"/>
      <c r="Q2694" s="67"/>
      <c r="R2694" s="67"/>
      <c r="S2694" s="67"/>
      <c r="T2694" s="67"/>
      <c r="U2694" s="67"/>
      <c r="V2694" s="67"/>
      <c r="W2694" s="67"/>
      <c r="X2694" s="67"/>
      <c r="Y2694" s="68"/>
      <c r="Z2694" s="68"/>
      <c r="AA2694" s="68"/>
      <c r="AB2694" s="67"/>
      <c r="AC2694" s="67"/>
      <c r="AD2694" s="67"/>
      <c r="AE2694" s="67"/>
      <c r="AF2694" s="67"/>
      <c r="AG2694" s="67"/>
      <c r="AH2694" s="67"/>
      <c r="AI2694" s="67"/>
      <c r="AJ2694" s="68"/>
      <c r="AK2694" s="68"/>
      <c r="AL2694" s="68"/>
      <c r="AM2694" s="67"/>
      <c r="AN2694" s="67"/>
      <c r="AO2694" s="67"/>
      <c r="AP2694" s="67"/>
      <c r="AQ2694" s="67"/>
      <c r="AR2694" s="67"/>
      <c r="AS2694" s="67"/>
      <c r="AT2694" s="67"/>
      <c r="AU2694" s="67"/>
      <c r="AV2694" s="67"/>
      <c r="AW2694" s="67"/>
      <c r="AX2694" s="68"/>
      <c r="AY2694" s="68"/>
      <c r="AZ2694" s="69"/>
      <c r="BA2694" s="70"/>
      <c r="BB2694" s="71"/>
      <c r="BC2694" s="95"/>
      <c r="BD2694" s="41">
        <v>4</v>
      </c>
      <c r="BE2694" s="52">
        <v>49</v>
      </c>
      <c r="BF2694" s="103">
        <v>4911</v>
      </c>
      <c r="BG2694" s="275"/>
    </row>
    <row r="2695" spans="1:59" s="63" customFormat="1" ht="12.75" x14ac:dyDescent="0.2">
      <c r="A2695" s="196">
        <v>4</v>
      </c>
      <c r="B2695" s="197" t="s">
        <v>422</v>
      </c>
      <c r="C2695" s="208">
        <v>49</v>
      </c>
      <c r="D2695" s="209" t="s">
        <v>931</v>
      </c>
      <c r="E2695" s="212">
        <v>4911</v>
      </c>
      <c r="F2695" s="213" t="s">
        <v>932</v>
      </c>
      <c r="G2695" s="232"/>
      <c r="H2695" s="97"/>
      <c r="I2695" s="224"/>
      <c r="J2695" s="98"/>
      <c r="K2695" s="98"/>
      <c r="L2695" s="98"/>
      <c r="M2695" s="96"/>
      <c r="N2695" s="307"/>
      <c r="O2695" s="246"/>
      <c r="P2695" s="124"/>
      <c r="Q2695" s="99"/>
      <c r="R2695" s="99"/>
      <c r="S2695" s="99"/>
      <c r="T2695" s="99"/>
      <c r="U2695" s="99"/>
      <c r="V2695" s="99"/>
      <c r="W2695" s="99"/>
      <c r="X2695" s="99"/>
      <c r="Y2695" s="100"/>
      <c r="Z2695" s="100"/>
      <c r="AA2695" s="100"/>
      <c r="AB2695" s="99"/>
      <c r="AC2695" s="99"/>
      <c r="AD2695" s="99"/>
      <c r="AE2695" s="99"/>
      <c r="AF2695" s="99"/>
      <c r="AG2695" s="99"/>
      <c r="AH2695" s="99"/>
      <c r="AI2695" s="99"/>
      <c r="AJ2695" s="100"/>
      <c r="AK2695" s="100"/>
      <c r="AL2695" s="100"/>
      <c r="AM2695" s="99"/>
      <c r="AN2695" s="99"/>
      <c r="AO2695" s="99"/>
      <c r="AP2695" s="99"/>
      <c r="AQ2695" s="99"/>
      <c r="AR2695" s="99"/>
      <c r="AS2695" s="99"/>
      <c r="AT2695" s="99"/>
      <c r="AU2695" s="99"/>
      <c r="AV2695" s="99"/>
      <c r="AW2695" s="99"/>
      <c r="AX2695" s="100"/>
      <c r="AY2695" s="100"/>
      <c r="AZ2695" s="101"/>
      <c r="BA2695" s="102"/>
      <c r="BB2695" s="95"/>
      <c r="BC2695" s="95"/>
      <c r="BD2695" s="41">
        <v>4</v>
      </c>
      <c r="BE2695" s="52">
        <v>49</v>
      </c>
      <c r="BF2695" s="103">
        <v>4911</v>
      </c>
      <c r="BG2695" s="277"/>
    </row>
    <row r="2696" spans="1:59" x14ac:dyDescent="0.25">
      <c r="A2696" s="196">
        <v>4</v>
      </c>
      <c r="B2696" s="197" t="s">
        <v>422</v>
      </c>
      <c r="C2696" s="208">
        <v>49</v>
      </c>
      <c r="D2696" s="209" t="s">
        <v>931</v>
      </c>
      <c r="E2696" s="210">
        <v>4921</v>
      </c>
      <c r="F2696" s="211" t="s">
        <v>935</v>
      </c>
      <c r="G2696" s="235"/>
      <c r="H2696" s="145"/>
      <c r="I2696" s="221"/>
      <c r="J2696" s="57"/>
      <c r="K2696" s="57"/>
      <c r="L2696" s="57"/>
      <c r="M2696" s="144"/>
      <c r="N2696" s="324"/>
      <c r="O2696" s="325"/>
      <c r="P2696" s="146"/>
      <c r="Q2696" s="146"/>
      <c r="R2696" s="146"/>
      <c r="S2696" s="146"/>
      <c r="T2696" s="146"/>
      <c r="U2696" s="146"/>
      <c r="V2696" s="146"/>
      <c r="W2696" s="146"/>
      <c r="X2696" s="146"/>
      <c r="Y2696" s="59"/>
      <c r="Z2696" s="123"/>
      <c r="AA2696" s="123"/>
      <c r="AB2696" s="146"/>
      <c r="AC2696" s="146"/>
      <c r="AD2696" s="146"/>
      <c r="AE2696" s="146"/>
      <c r="AF2696" s="146"/>
      <c r="AG2696" s="146"/>
      <c r="AH2696" s="146"/>
      <c r="AI2696" s="146"/>
      <c r="AJ2696" s="59"/>
      <c r="AK2696" s="123"/>
      <c r="AL2696" s="123"/>
      <c r="AM2696" s="146"/>
      <c r="AN2696" s="146"/>
      <c r="AO2696" s="146"/>
      <c r="AP2696" s="146"/>
      <c r="AQ2696" s="146"/>
      <c r="AR2696" s="146"/>
      <c r="AS2696" s="146"/>
      <c r="AT2696" s="146"/>
      <c r="AU2696" s="146"/>
      <c r="AV2696" s="146"/>
      <c r="AW2696" s="58"/>
      <c r="AX2696" s="123"/>
      <c r="AY2696" s="59"/>
      <c r="AZ2696" s="147"/>
      <c r="BA2696" s="148"/>
      <c r="BB2696" s="143"/>
      <c r="BC2696" s="143"/>
      <c r="BD2696" s="41">
        <v>4</v>
      </c>
      <c r="BE2696" s="52">
        <v>49</v>
      </c>
      <c r="BF2696" s="62">
        <v>4921</v>
      </c>
      <c r="BG2696" s="284"/>
    </row>
    <row r="2697" spans="1:59" s="63" customFormat="1" ht="12.75" x14ac:dyDescent="0.2">
      <c r="A2697" s="196">
        <v>4</v>
      </c>
      <c r="B2697" s="197" t="s">
        <v>422</v>
      </c>
      <c r="C2697" s="208">
        <v>49</v>
      </c>
      <c r="D2697" s="209" t="s">
        <v>931</v>
      </c>
      <c r="E2697" s="210">
        <v>4921</v>
      </c>
      <c r="F2697" s="211" t="s">
        <v>935</v>
      </c>
      <c r="G2697" s="230"/>
      <c r="H2697" s="56"/>
      <c r="I2697" s="221"/>
      <c r="J2697" s="57"/>
      <c r="K2697" s="57"/>
      <c r="L2697" s="57"/>
      <c r="M2697" s="55"/>
      <c r="N2697" s="303"/>
      <c r="O2697" s="245"/>
      <c r="P2697" s="122"/>
      <c r="Q2697" s="58"/>
      <c r="R2697" s="58"/>
      <c r="S2697" s="58"/>
      <c r="T2697" s="58"/>
      <c r="U2697" s="58"/>
      <c r="V2697" s="58"/>
      <c r="W2697" s="58"/>
      <c r="X2697" s="58"/>
      <c r="Y2697" s="59"/>
      <c r="Z2697" s="59"/>
      <c r="AA2697" s="59"/>
      <c r="AB2697" s="58"/>
      <c r="AC2697" s="58"/>
      <c r="AD2697" s="58"/>
      <c r="AE2697" s="58"/>
      <c r="AF2697" s="58"/>
      <c r="AG2697" s="58"/>
      <c r="AH2697" s="58"/>
      <c r="AI2697" s="58"/>
      <c r="AJ2697" s="59"/>
      <c r="AK2697" s="59"/>
      <c r="AL2697" s="59"/>
      <c r="AM2697" s="58"/>
      <c r="AN2697" s="58"/>
      <c r="AO2697" s="58"/>
      <c r="AP2697" s="58"/>
      <c r="AQ2697" s="58"/>
      <c r="AR2697" s="58"/>
      <c r="AS2697" s="58"/>
      <c r="AT2697" s="58"/>
      <c r="AU2697" s="58"/>
      <c r="AV2697" s="58"/>
      <c r="AW2697" s="58"/>
      <c r="AX2697" s="59"/>
      <c r="AY2697" s="59"/>
      <c r="AZ2697" s="60"/>
      <c r="BA2697" s="61"/>
      <c r="BB2697" s="54"/>
      <c r="BC2697" s="54"/>
      <c r="BD2697" s="41">
        <v>4</v>
      </c>
      <c r="BE2697" s="52">
        <v>49</v>
      </c>
      <c r="BF2697" s="62">
        <v>4921</v>
      </c>
      <c r="BG2697" s="274"/>
    </row>
    <row r="2698" spans="1:59" s="63" customFormat="1" ht="12.75" x14ac:dyDescent="0.2">
      <c r="A2698" s="196">
        <v>4</v>
      </c>
      <c r="B2698" s="197" t="s">
        <v>422</v>
      </c>
      <c r="C2698" s="208">
        <v>49</v>
      </c>
      <c r="D2698" s="209" t="s">
        <v>931</v>
      </c>
      <c r="E2698" s="210">
        <v>4921</v>
      </c>
      <c r="F2698" s="211" t="s">
        <v>935</v>
      </c>
      <c r="G2698" s="231"/>
      <c r="H2698" s="65"/>
      <c r="I2698" s="222"/>
      <c r="J2698" s="66"/>
      <c r="K2698" s="66"/>
      <c r="L2698" s="66"/>
      <c r="M2698" s="64"/>
      <c r="N2698" s="308"/>
      <c r="O2698" s="309"/>
      <c r="P2698" s="127"/>
      <c r="Q2698" s="67"/>
      <c r="R2698" s="67"/>
      <c r="S2698" s="67"/>
      <c r="T2698" s="67"/>
      <c r="U2698" s="67"/>
      <c r="V2698" s="67"/>
      <c r="W2698" s="67"/>
      <c r="X2698" s="67"/>
      <c r="Y2698" s="68"/>
      <c r="Z2698" s="68"/>
      <c r="AA2698" s="68"/>
      <c r="AB2698" s="67"/>
      <c r="AC2698" s="67"/>
      <c r="AD2698" s="67"/>
      <c r="AE2698" s="67"/>
      <c r="AF2698" s="67"/>
      <c r="AG2698" s="67"/>
      <c r="AH2698" s="67"/>
      <c r="AI2698" s="67"/>
      <c r="AJ2698" s="68"/>
      <c r="AK2698" s="68"/>
      <c r="AL2698" s="68"/>
      <c r="AM2698" s="67"/>
      <c r="AN2698" s="67"/>
      <c r="AO2698" s="67"/>
      <c r="AP2698" s="67"/>
      <c r="AQ2698" s="67"/>
      <c r="AR2698" s="67"/>
      <c r="AS2698" s="67"/>
      <c r="AT2698" s="67"/>
      <c r="AU2698" s="67"/>
      <c r="AV2698" s="67"/>
      <c r="AW2698" s="67"/>
      <c r="AX2698" s="68"/>
      <c r="AY2698" s="68"/>
      <c r="AZ2698" s="69"/>
      <c r="BA2698" s="70"/>
      <c r="BB2698" s="71"/>
      <c r="BC2698" s="54"/>
      <c r="BD2698" s="41">
        <v>4</v>
      </c>
      <c r="BE2698" s="52">
        <v>49</v>
      </c>
      <c r="BF2698" s="62">
        <v>4921</v>
      </c>
      <c r="BG2698" s="275"/>
    </row>
    <row r="2699" spans="1:59" s="63" customFormat="1" ht="12.75" x14ac:dyDescent="0.2">
      <c r="A2699" s="196">
        <v>4</v>
      </c>
      <c r="B2699" s="197" t="s">
        <v>422</v>
      </c>
      <c r="C2699" s="208">
        <v>49</v>
      </c>
      <c r="D2699" s="209" t="s">
        <v>931</v>
      </c>
      <c r="E2699" s="210">
        <v>4921</v>
      </c>
      <c r="F2699" s="211" t="s">
        <v>935</v>
      </c>
      <c r="G2699" s="231"/>
      <c r="H2699" s="72" t="s">
        <v>47</v>
      </c>
      <c r="I2699" s="223"/>
      <c r="J2699" s="73"/>
      <c r="K2699" s="73"/>
      <c r="L2699" s="73"/>
      <c r="M2699" s="74"/>
      <c r="N2699" s="247"/>
      <c r="O2699" s="306"/>
      <c r="P2699" s="105"/>
      <c r="Q2699" s="75"/>
      <c r="R2699" s="75"/>
      <c r="S2699" s="75"/>
      <c r="T2699" s="75"/>
      <c r="U2699" s="75"/>
      <c r="V2699" s="75"/>
      <c r="W2699" s="75"/>
      <c r="X2699" s="75"/>
      <c r="Y2699" s="76">
        <f>IF(ISNUMBER(VLOOKUP(Y2701,P$7:W$7,MATCH(Y2701,P$7:W$7))),VLOOKUP(Y2701,P$7:W$7,MATCH(Y2701,P$7:W$7)),IF(N2703=0,"No Data",IF(Y2701&gt;0,"&lt;100",0)))</f>
        <v>0</v>
      </c>
      <c r="Z2699" s="77">
        <f>IF(ISNUMBER(VLOOKUP(Z2703,P$7:W$7,MATCH(Z2703,P$7:W$7))),VLOOKUP(Z2703,P$7:W$7,MATCH(Z2703,P$7:W$7)),IF(N2703=0,"No Data",IF(Z2703&gt;0,"&lt;100",0)))</f>
        <v>0</v>
      </c>
      <c r="AA2699" s="106">
        <f>IF(ISNUMBER(Z2699),Z2699,0)</f>
        <v>0</v>
      </c>
      <c r="AB2699" s="75"/>
      <c r="AC2699" s="75"/>
      <c r="AD2699" s="75"/>
      <c r="AE2699" s="75"/>
      <c r="AF2699" s="75"/>
      <c r="AG2699" s="75"/>
      <c r="AH2699" s="75"/>
      <c r="AI2699" s="75"/>
      <c r="AJ2699" s="76">
        <f>IF(ISNUMBER(VLOOKUP(AJ2701,AB$7:AH$7,MATCH(AJ2701,AB$7:AH$7))),VLOOKUP(AJ2701,AB$7:AH$7,MATCH(AJ2701,AB$7:AH$7)),IF(N2703=0,"No Data",IF(AJ2701&gt;0,"&lt;50",0)))</f>
        <v>0</v>
      </c>
      <c r="AK2699" s="77">
        <f>IF(ISNUMBER(VLOOKUP(AK2703,AB$7:AH$7,MATCH(AK2703,AB$7:AH$7))),VLOOKUP(AK2703,AB$7:AH$7,MATCH(AK2703,AB$7:AH$7)),IF(N2703=0,"No Data",IF(AK2703&gt;0,"&lt;50",0)))</f>
        <v>0</v>
      </c>
      <c r="AL2699" s="106">
        <f>IF(ISNUMBER(AK2699),AK2699,0)</f>
        <v>0</v>
      </c>
      <c r="AM2699" s="75"/>
      <c r="AN2699" s="75"/>
      <c r="AO2699" s="75"/>
      <c r="AP2699" s="75"/>
      <c r="AQ2699" s="75"/>
      <c r="AR2699" s="75"/>
      <c r="AS2699" s="75"/>
      <c r="AT2699" s="75"/>
      <c r="AU2699" s="75"/>
      <c r="AV2699" s="75"/>
      <c r="AW2699" s="76">
        <f>IF(ISNUMBER(VLOOKUP(AW2701,AM$7:AU$7,MATCH(AW2701,AM$7:AU$7))),VLOOKUP(AW2701,AM$7:AU$7,MATCH(AW2701,AM$7:AU$7)),IF(N2703=0,"No Data",IF(AW2701&gt;0,"&lt;10",0)))</f>
        <v>100</v>
      </c>
      <c r="AX2699" s="77">
        <f>IF(ISNUMBER(VLOOKUP(AX2703,AM$7:AU$7,MATCH(AX2703,AM$7:AU$7))),VLOOKUP(AX2703,AM$7:AU$7,MATCH(AX2703,AM$7:AU$7)),IF(N2703=0,"No Data",IF(AX2703&gt;0,"&lt;10",0)))</f>
        <v>100</v>
      </c>
      <c r="AY2699" s="106">
        <f>IF(ISNUMBER(AX2699),AX2699,0)</f>
        <v>100</v>
      </c>
      <c r="AZ2699" s="79"/>
      <c r="BA2699" s="80"/>
      <c r="BB2699" s="71"/>
      <c r="BC2699" s="54"/>
      <c r="BD2699" s="41">
        <v>4</v>
      </c>
      <c r="BE2699" s="52">
        <v>49</v>
      </c>
      <c r="BF2699" s="62">
        <v>4921</v>
      </c>
      <c r="BG2699" s="276" t="s">
        <v>47</v>
      </c>
    </row>
    <row r="2700" spans="1:59" s="63" customFormat="1" ht="12.75" x14ac:dyDescent="0.2">
      <c r="A2700" s="196">
        <v>4</v>
      </c>
      <c r="B2700" s="197" t="s">
        <v>422</v>
      </c>
      <c r="C2700" s="208">
        <v>49</v>
      </c>
      <c r="D2700" s="209" t="s">
        <v>931</v>
      </c>
      <c r="E2700" s="210">
        <v>4921</v>
      </c>
      <c r="F2700" s="211" t="s">
        <v>935</v>
      </c>
      <c r="G2700" s="231"/>
      <c r="H2700" s="81" t="s">
        <v>48</v>
      </c>
      <c r="I2700" s="223"/>
      <c r="J2700" s="73"/>
      <c r="K2700" s="73"/>
      <c r="L2700" s="73"/>
      <c r="M2700" s="74"/>
      <c r="N2700" s="247"/>
      <c r="O2700" s="306"/>
      <c r="P2700" s="105"/>
      <c r="Q2700" s="75"/>
      <c r="R2700" s="75"/>
      <c r="S2700" s="75"/>
      <c r="T2700" s="75"/>
      <c r="U2700" s="75"/>
      <c r="V2700" s="75"/>
      <c r="W2700" s="75"/>
      <c r="X2700" s="75"/>
      <c r="Y2700" s="82">
        <f>MIN(X2704:X2706)</f>
        <v>0</v>
      </c>
      <c r="Z2700" s="83"/>
      <c r="AA2700" s="83"/>
      <c r="AB2700" s="75"/>
      <c r="AC2700" s="75"/>
      <c r="AD2700" s="75"/>
      <c r="AE2700" s="75"/>
      <c r="AF2700" s="75"/>
      <c r="AG2700" s="75"/>
      <c r="AH2700" s="75"/>
      <c r="AI2700" s="75"/>
      <c r="AJ2700" s="82">
        <f>MIN(AI2704:AI2706)</f>
        <v>0</v>
      </c>
      <c r="AK2700" s="83"/>
      <c r="AL2700" s="83"/>
      <c r="AM2700" s="75"/>
      <c r="AN2700" s="75"/>
      <c r="AO2700" s="75"/>
      <c r="AP2700" s="75"/>
      <c r="AQ2700" s="75"/>
      <c r="AR2700" s="75"/>
      <c r="AS2700" s="75"/>
      <c r="AT2700" s="75"/>
      <c r="AU2700" s="75"/>
      <c r="AV2700" s="75"/>
      <c r="AW2700" s="82">
        <f>MIN(AV2704:AV2706)</f>
        <v>100</v>
      </c>
      <c r="AX2700" s="83"/>
      <c r="AY2700" s="83"/>
      <c r="AZ2700" s="79"/>
      <c r="BA2700" s="80"/>
      <c r="BB2700" s="71"/>
      <c r="BC2700" s="54"/>
      <c r="BD2700" s="41">
        <v>4</v>
      </c>
      <c r="BE2700" s="52">
        <v>49</v>
      </c>
      <c r="BF2700" s="62">
        <v>4921</v>
      </c>
      <c r="BG2700" s="278" t="s">
        <v>48</v>
      </c>
    </row>
    <row r="2701" spans="1:59" s="63" customFormat="1" ht="12.75" x14ac:dyDescent="0.2">
      <c r="A2701" s="196">
        <v>4</v>
      </c>
      <c r="B2701" s="197" t="s">
        <v>422</v>
      </c>
      <c r="C2701" s="208">
        <v>49</v>
      </c>
      <c r="D2701" s="209" t="s">
        <v>931</v>
      </c>
      <c r="E2701" s="210">
        <v>4921</v>
      </c>
      <c r="F2701" s="211" t="s">
        <v>935</v>
      </c>
      <c r="G2701" s="231"/>
      <c r="H2701" s="81" t="s">
        <v>49</v>
      </c>
      <c r="I2701" s="223"/>
      <c r="J2701" s="73"/>
      <c r="K2701" s="73"/>
      <c r="L2701" s="73"/>
      <c r="M2701" s="74"/>
      <c r="N2701" s="247"/>
      <c r="O2701" s="306"/>
      <c r="P2701" s="105"/>
      <c r="Q2701" s="75"/>
      <c r="R2701" s="75"/>
      <c r="S2701" s="75"/>
      <c r="T2701" s="75"/>
      <c r="U2701" s="75"/>
      <c r="V2701" s="75"/>
      <c r="W2701" s="75"/>
      <c r="X2701" s="75"/>
      <c r="Y2701" s="84">
        <f>IF(ISNUMBER(AVERAGE(X2704:X2706)),AVERAGE(X2704:X2706),0)</f>
        <v>0</v>
      </c>
      <c r="Z2701" s="83"/>
      <c r="AA2701" s="83"/>
      <c r="AB2701" s="75"/>
      <c r="AC2701" s="75"/>
      <c r="AD2701" s="75"/>
      <c r="AE2701" s="75"/>
      <c r="AF2701" s="75"/>
      <c r="AG2701" s="75"/>
      <c r="AH2701" s="75"/>
      <c r="AI2701" s="75"/>
      <c r="AJ2701" s="84">
        <f>IF(ISNUMBER(AVERAGE(AI2704:AI2706)),AVERAGE(AI2704:AI2706),0)</f>
        <v>0</v>
      </c>
      <c r="AK2701" s="83"/>
      <c r="AL2701" s="83"/>
      <c r="AM2701" s="75"/>
      <c r="AN2701" s="75"/>
      <c r="AO2701" s="75"/>
      <c r="AP2701" s="75"/>
      <c r="AQ2701" s="75"/>
      <c r="AR2701" s="75"/>
      <c r="AS2701" s="75"/>
      <c r="AT2701" s="75"/>
      <c r="AU2701" s="75"/>
      <c r="AV2701" s="75"/>
      <c r="AW2701" s="84">
        <f>IF(ISNUMBER(AVERAGE(AV2704:AV2706)),AVERAGE(AV2704:AV2706),0)</f>
        <v>100</v>
      </c>
      <c r="AX2701" s="83"/>
      <c r="AY2701" s="83"/>
      <c r="AZ2701" s="79"/>
      <c r="BA2701" s="80"/>
      <c r="BB2701" s="71"/>
      <c r="BC2701" s="54"/>
      <c r="BD2701" s="41">
        <v>4</v>
      </c>
      <c r="BE2701" s="52">
        <v>49</v>
      </c>
      <c r="BF2701" s="62">
        <v>4921</v>
      </c>
      <c r="BG2701" s="278" t="s">
        <v>49</v>
      </c>
    </row>
    <row r="2702" spans="1:59" s="63" customFormat="1" ht="12.75" x14ac:dyDescent="0.2">
      <c r="A2702" s="196">
        <v>4</v>
      </c>
      <c r="B2702" s="197" t="s">
        <v>422</v>
      </c>
      <c r="C2702" s="208">
        <v>49</v>
      </c>
      <c r="D2702" s="209" t="s">
        <v>931</v>
      </c>
      <c r="E2702" s="210">
        <v>4921</v>
      </c>
      <c r="F2702" s="211" t="s">
        <v>935</v>
      </c>
      <c r="G2702" s="231"/>
      <c r="H2702" s="81" t="s">
        <v>50</v>
      </c>
      <c r="I2702" s="223"/>
      <c r="J2702" s="73"/>
      <c r="K2702" s="73"/>
      <c r="L2702" s="73"/>
      <c r="M2702" s="74"/>
      <c r="N2702" s="247"/>
      <c r="O2702" s="306"/>
      <c r="P2702" s="105"/>
      <c r="Q2702" s="75"/>
      <c r="R2702" s="75"/>
      <c r="S2702" s="75"/>
      <c r="T2702" s="75"/>
      <c r="U2702" s="75"/>
      <c r="V2702" s="75"/>
      <c r="W2702" s="75"/>
      <c r="X2702" s="75"/>
      <c r="Y2702" s="84">
        <f>MAX(X2704:X2706)</f>
        <v>0</v>
      </c>
      <c r="Z2702" s="83"/>
      <c r="AA2702" s="83"/>
      <c r="AB2702" s="75"/>
      <c r="AC2702" s="75"/>
      <c r="AD2702" s="75"/>
      <c r="AE2702" s="75"/>
      <c r="AF2702" s="75"/>
      <c r="AG2702" s="75"/>
      <c r="AH2702" s="75"/>
      <c r="AI2702" s="75"/>
      <c r="AJ2702" s="84">
        <f>MAX(AI2704:AI2706)</f>
        <v>0</v>
      </c>
      <c r="AK2702" s="83"/>
      <c r="AL2702" s="83"/>
      <c r="AM2702" s="75"/>
      <c r="AN2702" s="75"/>
      <c r="AO2702" s="75"/>
      <c r="AP2702" s="75"/>
      <c r="AQ2702" s="75"/>
      <c r="AR2702" s="75"/>
      <c r="AS2702" s="75"/>
      <c r="AT2702" s="75"/>
      <c r="AU2702" s="75"/>
      <c r="AV2702" s="75"/>
      <c r="AW2702" s="84">
        <f>MAX(AV2704:AV2706)</f>
        <v>100</v>
      </c>
      <c r="AX2702" s="83"/>
      <c r="AY2702" s="83"/>
      <c r="AZ2702" s="79"/>
      <c r="BA2702" s="80"/>
      <c r="BB2702" s="71"/>
      <c r="BC2702" s="54"/>
      <c r="BD2702" s="41">
        <v>4</v>
      </c>
      <c r="BE2702" s="52">
        <v>49</v>
      </c>
      <c r="BF2702" s="62">
        <v>4921</v>
      </c>
      <c r="BG2702" s="278" t="s">
        <v>50</v>
      </c>
    </row>
    <row r="2703" spans="1:59" s="63" customFormat="1" ht="12.75" x14ac:dyDescent="0.2">
      <c r="A2703" s="196">
        <v>4</v>
      </c>
      <c r="B2703" s="197" t="s">
        <v>422</v>
      </c>
      <c r="C2703" s="208">
        <v>49</v>
      </c>
      <c r="D2703" s="209" t="s">
        <v>931</v>
      </c>
      <c r="E2703" s="210">
        <v>4921</v>
      </c>
      <c r="F2703" s="211" t="s">
        <v>935</v>
      </c>
      <c r="G2703" s="231"/>
      <c r="H2703" s="85" t="s">
        <v>51</v>
      </c>
      <c r="I2703" s="223"/>
      <c r="J2703" s="73"/>
      <c r="K2703" s="73"/>
      <c r="L2703" s="73"/>
      <c r="M2703" s="74"/>
      <c r="N2703" s="248">
        <f>SUM(N2704:N2705)</f>
        <v>1</v>
      </c>
      <c r="O2703" s="293">
        <f>SUM(O2704:O2705)</f>
        <v>1</v>
      </c>
      <c r="P2703" s="292"/>
      <c r="Q2703" s="87"/>
      <c r="R2703" s="87"/>
      <c r="S2703" s="87"/>
      <c r="T2703" s="87"/>
      <c r="U2703" s="87"/>
      <c r="V2703" s="87"/>
      <c r="W2703" s="87"/>
      <c r="X2703" s="87"/>
      <c r="Y2703" s="88"/>
      <c r="Z2703" s="86">
        <f>SUM(Z2704:Z2705)</f>
        <v>0</v>
      </c>
      <c r="AA2703" s="88"/>
      <c r="AB2703" s="87"/>
      <c r="AC2703" s="87"/>
      <c r="AD2703" s="87"/>
      <c r="AE2703" s="87"/>
      <c r="AF2703" s="87"/>
      <c r="AG2703" s="87"/>
      <c r="AH2703" s="87"/>
      <c r="AI2703" s="87"/>
      <c r="AJ2703" s="88"/>
      <c r="AK2703" s="86">
        <f>SUM(AK2704:AK2705)</f>
        <v>0</v>
      </c>
      <c r="AL2703" s="88"/>
      <c r="AM2703" s="87"/>
      <c r="AN2703" s="87"/>
      <c r="AO2703" s="87"/>
      <c r="AP2703" s="87"/>
      <c r="AQ2703" s="87"/>
      <c r="AR2703" s="87"/>
      <c r="AS2703" s="87"/>
      <c r="AT2703" s="87"/>
      <c r="AU2703" s="87"/>
      <c r="AV2703" s="87"/>
      <c r="AW2703" s="88"/>
      <c r="AX2703" s="86">
        <f>SUM(AX2704:AX2705)</f>
        <v>100</v>
      </c>
      <c r="AY2703" s="88"/>
      <c r="AZ2703" s="79"/>
      <c r="BA2703" s="80"/>
      <c r="BB2703" s="71"/>
      <c r="BC2703" s="54"/>
      <c r="BD2703" s="41">
        <v>4</v>
      </c>
      <c r="BE2703" s="52">
        <v>49</v>
      </c>
      <c r="BF2703" s="62">
        <v>4921</v>
      </c>
      <c r="BG2703" s="279" t="s">
        <v>51</v>
      </c>
    </row>
    <row r="2704" spans="1:59" s="63" customFormat="1" ht="12.75" x14ac:dyDescent="0.2">
      <c r="A2704" s="196">
        <v>4</v>
      </c>
      <c r="B2704" s="197" t="s">
        <v>422</v>
      </c>
      <c r="C2704" s="208">
        <v>49</v>
      </c>
      <c r="D2704" s="209" t="s">
        <v>931</v>
      </c>
      <c r="E2704" s="210">
        <v>4921</v>
      </c>
      <c r="F2704" s="211" t="s">
        <v>935</v>
      </c>
      <c r="G2704" s="231"/>
      <c r="H2704" s="89" t="s">
        <v>52</v>
      </c>
      <c r="I2704" s="90" t="s">
        <v>863</v>
      </c>
      <c r="J2704" s="90" t="s">
        <v>860</v>
      </c>
      <c r="K2704" s="90" t="s">
        <v>64</v>
      </c>
      <c r="L2704" s="90" t="s">
        <v>528</v>
      </c>
      <c r="M2704" s="91"/>
      <c r="N2704" s="312">
        <v>1</v>
      </c>
      <c r="O2704" s="313">
        <f>N2704/N2703</f>
        <v>1</v>
      </c>
      <c r="P2704" s="104"/>
      <c r="Q2704" s="92"/>
      <c r="R2704" s="92"/>
      <c r="S2704" s="92"/>
      <c r="T2704" s="92"/>
      <c r="U2704" s="92"/>
      <c r="V2704" s="92"/>
      <c r="W2704" s="92"/>
      <c r="X2704" s="109">
        <f>P2704*P$7+Q2704*Q$7+R2704*R$7+S2704*S$7+T2704*T$7+U2704*U$7+V2704*V$7+W2704*W$7</f>
        <v>0</v>
      </c>
      <c r="Y2704" s="83"/>
      <c r="Z2704" s="110">
        <f>X2704*$O2704</f>
        <v>0</v>
      </c>
      <c r="AA2704" s="111"/>
      <c r="AB2704" s="92"/>
      <c r="AC2704" s="92"/>
      <c r="AD2704" s="92"/>
      <c r="AE2704" s="92"/>
      <c r="AF2704" s="92"/>
      <c r="AG2704" s="92"/>
      <c r="AH2704" s="92"/>
      <c r="AI2704" s="109">
        <f>AB2704*AB$7+AC2704*AC$7+AD2704*AD$7+AE2704*AE$7+AF2704*AF$7+AG2704*AG$7+AH2704*AH$7</f>
        <v>0</v>
      </c>
      <c r="AJ2704" s="83"/>
      <c r="AK2704" s="110">
        <f>AI2704*$O2704</f>
        <v>0</v>
      </c>
      <c r="AL2704" s="111"/>
      <c r="AM2704" s="92"/>
      <c r="AN2704" s="92"/>
      <c r="AO2704" s="92"/>
      <c r="AP2704" s="92">
        <v>1</v>
      </c>
      <c r="AQ2704" s="92"/>
      <c r="AR2704" s="92"/>
      <c r="AS2704" s="92"/>
      <c r="AT2704" s="92"/>
      <c r="AU2704" s="92"/>
      <c r="AV2704" s="109">
        <f>AM2704*AM$7+AN2704*AN$7+AO2704*AO$7+AP2704*AP$7+AQ2704*AQ$7+AR2704*AR$7+AS2704*AS$7+AT2704*AT$7+AU2704*AU$7</f>
        <v>100</v>
      </c>
      <c r="AW2704" s="75"/>
      <c r="AX2704" s="110">
        <f>AV2704*$O2704</f>
        <v>100</v>
      </c>
      <c r="AY2704" s="83"/>
      <c r="AZ2704" s="93"/>
      <c r="BA2704" s="94" t="s">
        <v>105</v>
      </c>
      <c r="BB2704" s="71"/>
      <c r="BC2704" s="54"/>
      <c r="BD2704" s="41">
        <v>4</v>
      </c>
      <c r="BE2704" s="52">
        <v>49</v>
      </c>
      <c r="BF2704" s="62">
        <v>4921</v>
      </c>
      <c r="BG2704" s="280" t="s">
        <v>52</v>
      </c>
    </row>
    <row r="2705" spans="1:59" s="63" customFormat="1" ht="12.75" x14ac:dyDescent="0.2">
      <c r="A2705" s="196">
        <v>4</v>
      </c>
      <c r="B2705" s="197" t="s">
        <v>422</v>
      </c>
      <c r="C2705" s="208">
        <v>49</v>
      </c>
      <c r="D2705" s="209" t="s">
        <v>931</v>
      </c>
      <c r="E2705" s="210">
        <v>4921</v>
      </c>
      <c r="F2705" s="211" t="s">
        <v>935</v>
      </c>
      <c r="G2705" s="231"/>
      <c r="H2705" s="89"/>
      <c r="I2705" s="219"/>
      <c r="J2705" s="90"/>
      <c r="K2705" s="90"/>
      <c r="L2705" s="90"/>
      <c r="M2705" s="91"/>
      <c r="N2705" s="247"/>
      <c r="O2705" s="306"/>
      <c r="P2705" s="104"/>
      <c r="Q2705" s="92"/>
      <c r="R2705" s="92"/>
      <c r="S2705" s="92"/>
      <c r="T2705" s="92"/>
      <c r="U2705" s="92"/>
      <c r="V2705" s="92"/>
      <c r="W2705" s="92"/>
      <c r="X2705" s="75"/>
      <c r="Y2705" s="83"/>
      <c r="Z2705" s="83"/>
      <c r="AA2705" s="83"/>
      <c r="AB2705" s="92"/>
      <c r="AC2705" s="92"/>
      <c r="AD2705" s="92"/>
      <c r="AE2705" s="92"/>
      <c r="AF2705" s="92"/>
      <c r="AG2705" s="92"/>
      <c r="AH2705" s="92"/>
      <c r="AI2705" s="75"/>
      <c r="AJ2705" s="83"/>
      <c r="AK2705" s="83"/>
      <c r="AL2705" s="83"/>
      <c r="AM2705" s="92"/>
      <c r="AN2705" s="92"/>
      <c r="AO2705" s="92"/>
      <c r="AP2705" s="92"/>
      <c r="AQ2705" s="92"/>
      <c r="AR2705" s="92"/>
      <c r="AS2705" s="92"/>
      <c r="AT2705" s="92"/>
      <c r="AU2705" s="92"/>
      <c r="AV2705" s="75"/>
      <c r="AW2705" s="75"/>
      <c r="AX2705" s="83"/>
      <c r="AY2705" s="83"/>
      <c r="AZ2705" s="93"/>
      <c r="BA2705" s="94"/>
      <c r="BB2705" s="71"/>
      <c r="BC2705" s="54"/>
      <c r="BD2705" s="41">
        <v>4</v>
      </c>
      <c r="BE2705" s="52">
        <v>49</v>
      </c>
      <c r="BF2705" s="62">
        <v>4921</v>
      </c>
      <c r="BG2705" s="280" t="s">
        <v>52</v>
      </c>
    </row>
    <row r="2706" spans="1:59" s="63" customFormat="1" ht="12.75" x14ac:dyDescent="0.2">
      <c r="A2706" s="196">
        <v>4</v>
      </c>
      <c r="B2706" s="197" t="s">
        <v>422</v>
      </c>
      <c r="C2706" s="208">
        <v>49</v>
      </c>
      <c r="D2706" s="209" t="s">
        <v>931</v>
      </c>
      <c r="E2706" s="210">
        <v>4921</v>
      </c>
      <c r="F2706" s="211" t="s">
        <v>935</v>
      </c>
      <c r="G2706" s="231"/>
      <c r="H2706" s="89"/>
      <c r="I2706" s="219"/>
      <c r="J2706" s="90"/>
      <c r="K2706" s="90"/>
      <c r="L2706" s="90"/>
      <c r="M2706" s="91"/>
      <c r="N2706" s="247"/>
      <c r="O2706" s="306"/>
      <c r="P2706" s="104"/>
      <c r="Q2706" s="92"/>
      <c r="R2706" s="92"/>
      <c r="S2706" s="92"/>
      <c r="T2706" s="92"/>
      <c r="U2706" s="92"/>
      <c r="V2706" s="92"/>
      <c r="W2706" s="92"/>
      <c r="X2706" s="75"/>
      <c r="Y2706" s="83"/>
      <c r="Z2706" s="83"/>
      <c r="AA2706" s="83"/>
      <c r="AB2706" s="92"/>
      <c r="AC2706" s="92"/>
      <c r="AD2706" s="92"/>
      <c r="AE2706" s="92"/>
      <c r="AF2706" s="92"/>
      <c r="AG2706" s="92"/>
      <c r="AH2706" s="92"/>
      <c r="AI2706" s="75"/>
      <c r="AJ2706" s="83"/>
      <c r="AK2706" s="83"/>
      <c r="AL2706" s="83"/>
      <c r="AM2706" s="92"/>
      <c r="AN2706" s="92"/>
      <c r="AO2706" s="92"/>
      <c r="AP2706" s="92"/>
      <c r="AQ2706" s="92"/>
      <c r="AR2706" s="92"/>
      <c r="AS2706" s="92"/>
      <c r="AT2706" s="92"/>
      <c r="AU2706" s="92"/>
      <c r="AV2706" s="75"/>
      <c r="AW2706" s="75"/>
      <c r="AX2706" s="83"/>
      <c r="AY2706" s="83"/>
      <c r="AZ2706" s="93"/>
      <c r="BA2706" s="94"/>
      <c r="BB2706" s="71"/>
      <c r="BC2706" s="54"/>
      <c r="BD2706" s="41">
        <v>4</v>
      </c>
      <c r="BE2706" s="52">
        <v>49</v>
      </c>
      <c r="BF2706" s="62">
        <v>4921</v>
      </c>
      <c r="BG2706" s="280" t="s">
        <v>52</v>
      </c>
    </row>
    <row r="2707" spans="1:59" s="63" customFormat="1" ht="12.75" x14ac:dyDescent="0.2">
      <c r="A2707" s="196">
        <v>4</v>
      </c>
      <c r="B2707" s="197" t="s">
        <v>422</v>
      </c>
      <c r="C2707" s="208">
        <v>49</v>
      </c>
      <c r="D2707" s="209" t="s">
        <v>931</v>
      </c>
      <c r="E2707" s="210">
        <v>4921</v>
      </c>
      <c r="F2707" s="211" t="s">
        <v>935</v>
      </c>
      <c r="G2707" s="231"/>
      <c r="H2707" s="65"/>
      <c r="I2707" s="222"/>
      <c r="J2707" s="66"/>
      <c r="K2707" s="66"/>
      <c r="L2707" s="66"/>
      <c r="M2707" s="64"/>
      <c r="N2707" s="304"/>
      <c r="O2707" s="305"/>
      <c r="P2707" s="127"/>
      <c r="Q2707" s="67"/>
      <c r="R2707" s="67"/>
      <c r="S2707" s="67"/>
      <c r="T2707" s="67"/>
      <c r="U2707" s="67"/>
      <c r="V2707" s="67"/>
      <c r="W2707" s="67"/>
      <c r="X2707" s="67"/>
      <c r="Y2707" s="68"/>
      <c r="Z2707" s="68"/>
      <c r="AA2707" s="68"/>
      <c r="AB2707" s="67"/>
      <c r="AC2707" s="67"/>
      <c r="AD2707" s="67"/>
      <c r="AE2707" s="67"/>
      <c r="AF2707" s="67"/>
      <c r="AG2707" s="67"/>
      <c r="AH2707" s="67"/>
      <c r="AI2707" s="67"/>
      <c r="AJ2707" s="68"/>
      <c r="AK2707" s="68"/>
      <c r="AL2707" s="68"/>
      <c r="AM2707" s="67"/>
      <c r="AN2707" s="67"/>
      <c r="AO2707" s="67"/>
      <c r="AP2707" s="67"/>
      <c r="AQ2707" s="67"/>
      <c r="AR2707" s="67"/>
      <c r="AS2707" s="67"/>
      <c r="AT2707" s="67"/>
      <c r="AU2707" s="67"/>
      <c r="AV2707" s="67"/>
      <c r="AW2707" s="67"/>
      <c r="AX2707" s="68"/>
      <c r="AY2707" s="68"/>
      <c r="AZ2707" s="69"/>
      <c r="BA2707" s="70"/>
      <c r="BB2707" s="71"/>
      <c r="BC2707" s="54"/>
      <c r="BD2707" s="41">
        <v>4</v>
      </c>
      <c r="BE2707" s="52">
        <v>49</v>
      </c>
      <c r="BF2707" s="62">
        <v>4921</v>
      </c>
      <c r="BG2707" s="275"/>
    </row>
    <row r="2708" spans="1:59" s="63" customFormat="1" ht="12.75" x14ac:dyDescent="0.2">
      <c r="A2708" s="196">
        <v>4</v>
      </c>
      <c r="B2708" s="197" t="s">
        <v>422</v>
      </c>
      <c r="C2708" s="208">
        <v>49</v>
      </c>
      <c r="D2708" s="209" t="s">
        <v>931</v>
      </c>
      <c r="E2708" s="210">
        <v>4921</v>
      </c>
      <c r="F2708" s="211" t="s">
        <v>935</v>
      </c>
      <c r="G2708" s="230"/>
      <c r="H2708" s="56"/>
      <c r="I2708" s="221"/>
      <c r="J2708" s="57"/>
      <c r="K2708" s="57"/>
      <c r="L2708" s="57"/>
      <c r="M2708" s="55"/>
      <c r="N2708" s="303"/>
      <c r="O2708" s="245"/>
      <c r="P2708" s="122"/>
      <c r="Q2708" s="58"/>
      <c r="R2708" s="58"/>
      <c r="S2708" s="58"/>
      <c r="T2708" s="58"/>
      <c r="U2708" s="58"/>
      <c r="V2708" s="58"/>
      <c r="W2708" s="58"/>
      <c r="X2708" s="58"/>
      <c r="Y2708" s="59"/>
      <c r="Z2708" s="59"/>
      <c r="AA2708" s="59"/>
      <c r="AB2708" s="58"/>
      <c r="AC2708" s="58"/>
      <c r="AD2708" s="58"/>
      <c r="AE2708" s="58"/>
      <c r="AF2708" s="58"/>
      <c r="AG2708" s="58"/>
      <c r="AH2708" s="58"/>
      <c r="AI2708" s="58"/>
      <c r="AJ2708" s="59"/>
      <c r="AK2708" s="59"/>
      <c r="AL2708" s="59"/>
      <c r="AM2708" s="58"/>
      <c r="AN2708" s="58"/>
      <c r="AO2708" s="58"/>
      <c r="AP2708" s="58"/>
      <c r="AQ2708" s="58"/>
      <c r="AR2708" s="58"/>
      <c r="AS2708" s="58"/>
      <c r="AT2708" s="58"/>
      <c r="AU2708" s="58"/>
      <c r="AV2708" s="58"/>
      <c r="AW2708" s="58"/>
      <c r="AX2708" s="59"/>
      <c r="AY2708" s="59"/>
      <c r="AZ2708" s="60"/>
      <c r="BA2708" s="61"/>
      <c r="BB2708" s="54"/>
      <c r="BC2708" s="54"/>
      <c r="BD2708" s="41">
        <v>4</v>
      </c>
      <c r="BE2708" s="52">
        <v>49</v>
      </c>
      <c r="BF2708" s="62">
        <v>4921</v>
      </c>
      <c r="BG2708" s="274"/>
    </row>
    <row r="2709" spans="1:59" x14ac:dyDescent="0.25">
      <c r="A2709" s="196">
        <v>4</v>
      </c>
      <c r="B2709" s="197" t="s">
        <v>422</v>
      </c>
      <c r="C2709" s="208">
        <v>49</v>
      </c>
      <c r="D2709" s="209" t="s">
        <v>931</v>
      </c>
      <c r="E2709" s="212">
        <v>4931</v>
      </c>
      <c r="F2709" s="213" t="s">
        <v>936</v>
      </c>
      <c r="G2709" s="234"/>
      <c r="H2709" s="138"/>
      <c r="I2709" s="224"/>
      <c r="J2709" s="98"/>
      <c r="K2709" s="98"/>
      <c r="L2709" s="98"/>
      <c r="M2709" s="137"/>
      <c r="N2709" s="322"/>
      <c r="O2709" s="323"/>
      <c r="P2709" s="139"/>
      <c r="Q2709" s="139"/>
      <c r="R2709" s="139"/>
      <c r="S2709" s="139"/>
      <c r="T2709" s="139"/>
      <c r="U2709" s="139"/>
      <c r="V2709" s="139"/>
      <c r="W2709" s="139"/>
      <c r="X2709" s="139"/>
      <c r="Y2709" s="100"/>
      <c r="Z2709" s="125"/>
      <c r="AA2709" s="125"/>
      <c r="AB2709" s="139"/>
      <c r="AC2709" s="139"/>
      <c r="AD2709" s="139"/>
      <c r="AE2709" s="139"/>
      <c r="AF2709" s="139"/>
      <c r="AG2709" s="139"/>
      <c r="AH2709" s="139"/>
      <c r="AI2709" s="139"/>
      <c r="AJ2709" s="100"/>
      <c r="AK2709" s="125"/>
      <c r="AL2709" s="125"/>
      <c r="AM2709" s="139"/>
      <c r="AN2709" s="139"/>
      <c r="AO2709" s="139"/>
      <c r="AP2709" s="139"/>
      <c r="AQ2709" s="139"/>
      <c r="AR2709" s="139"/>
      <c r="AS2709" s="139"/>
      <c r="AT2709" s="139"/>
      <c r="AU2709" s="139"/>
      <c r="AV2709" s="139"/>
      <c r="AW2709" s="99"/>
      <c r="AX2709" s="125"/>
      <c r="AY2709" s="100"/>
      <c r="AZ2709" s="140"/>
      <c r="BA2709" s="141"/>
      <c r="BB2709" s="136"/>
      <c r="BC2709" s="136"/>
      <c r="BD2709" s="41">
        <v>4</v>
      </c>
      <c r="BE2709" s="52">
        <v>49</v>
      </c>
      <c r="BF2709" s="103">
        <v>4931</v>
      </c>
      <c r="BG2709" s="283"/>
    </row>
    <row r="2710" spans="1:59" s="63" customFormat="1" ht="12.75" x14ac:dyDescent="0.2">
      <c r="A2710" s="196">
        <v>4</v>
      </c>
      <c r="B2710" s="197" t="s">
        <v>422</v>
      </c>
      <c r="C2710" s="208">
        <v>49</v>
      </c>
      <c r="D2710" s="209" t="s">
        <v>931</v>
      </c>
      <c r="E2710" s="212">
        <v>4931</v>
      </c>
      <c r="F2710" s="213" t="s">
        <v>936</v>
      </c>
      <c r="G2710" s="232"/>
      <c r="H2710" s="97"/>
      <c r="I2710" s="224"/>
      <c r="J2710" s="98"/>
      <c r="K2710" s="98"/>
      <c r="L2710" s="98"/>
      <c r="M2710" s="96"/>
      <c r="N2710" s="307"/>
      <c r="O2710" s="246"/>
      <c r="P2710" s="124"/>
      <c r="Q2710" s="99"/>
      <c r="R2710" s="99"/>
      <c r="S2710" s="99"/>
      <c r="T2710" s="99"/>
      <c r="U2710" s="99"/>
      <c r="V2710" s="99"/>
      <c r="W2710" s="99"/>
      <c r="X2710" s="99"/>
      <c r="Y2710" s="100"/>
      <c r="Z2710" s="100"/>
      <c r="AA2710" s="100"/>
      <c r="AB2710" s="99"/>
      <c r="AC2710" s="99"/>
      <c r="AD2710" s="99"/>
      <c r="AE2710" s="99"/>
      <c r="AF2710" s="99"/>
      <c r="AG2710" s="99"/>
      <c r="AH2710" s="99"/>
      <c r="AI2710" s="99"/>
      <c r="AJ2710" s="100"/>
      <c r="AK2710" s="100"/>
      <c r="AL2710" s="100"/>
      <c r="AM2710" s="99"/>
      <c r="AN2710" s="99"/>
      <c r="AO2710" s="99"/>
      <c r="AP2710" s="99"/>
      <c r="AQ2710" s="99"/>
      <c r="AR2710" s="99"/>
      <c r="AS2710" s="99"/>
      <c r="AT2710" s="99"/>
      <c r="AU2710" s="99"/>
      <c r="AV2710" s="99"/>
      <c r="AW2710" s="99"/>
      <c r="AX2710" s="100"/>
      <c r="AY2710" s="100"/>
      <c r="AZ2710" s="101"/>
      <c r="BA2710" s="102"/>
      <c r="BB2710" s="95"/>
      <c r="BC2710" s="95"/>
      <c r="BD2710" s="41">
        <v>4</v>
      </c>
      <c r="BE2710" s="52">
        <v>49</v>
      </c>
      <c r="BF2710" s="103">
        <v>4931</v>
      </c>
      <c r="BG2710" s="277"/>
    </row>
    <row r="2711" spans="1:59" s="63" customFormat="1" x14ac:dyDescent="0.25">
      <c r="A2711" s="196">
        <v>4</v>
      </c>
      <c r="B2711" s="197" t="s">
        <v>422</v>
      </c>
      <c r="C2711" s="208">
        <v>49</v>
      </c>
      <c r="D2711" s="209" t="s">
        <v>931</v>
      </c>
      <c r="E2711" s="212">
        <v>4931</v>
      </c>
      <c r="F2711" s="213" t="s">
        <v>936</v>
      </c>
      <c r="G2711" s="231"/>
      <c r="H2711" s="65"/>
      <c r="I2711" s="222"/>
      <c r="J2711" s="66"/>
      <c r="K2711" s="66"/>
      <c r="L2711" s="66"/>
      <c r="M2711" s="64"/>
      <c r="N2711" s="304"/>
      <c r="O2711" s="305"/>
      <c r="P2711" s="127"/>
      <c r="Q2711" s="67"/>
      <c r="R2711" s="67"/>
      <c r="S2711" s="67"/>
      <c r="T2711" s="67"/>
      <c r="U2711" s="67"/>
      <c r="V2711" s="67"/>
      <c r="W2711" s="67"/>
      <c r="X2711" s="67"/>
      <c r="Y2711" s="68"/>
      <c r="Z2711" s="68"/>
      <c r="AA2711" s="68"/>
      <c r="AB2711" s="67"/>
      <c r="AC2711" s="67"/>
      <c r="AD2711" s="67"/>
      <c r="AE2711" s="67"/>
      <c r="AF2711" s="67"/>
      <c r="AG2711" s="67"/>
      <c r="AH2711" s="67"/>
      <c r="AI2711" s="67"/>
      <c r="AJ2711" s="68"/>
      <c r="AK2711" s="68"/>
      <c r="AL2711" s="68"/>
      <c r="AM2711" s="67"/>
      <c r="AN2711" s="67"/>
      <c r="AO2711" s="67"/>
      <c r="AP2711" s="67"/>
      <c r="AQ2711" s="67"/>
      <c r="AR2711" s="67"/>
      <c r="AS2711" s="67"/>
      <c r="AT2711" s="67"/>
      <c r="AU2711" s="67"/>
      <c r="AV2711" s="67"/>
      <c r="AW2711" s="67"/>
      <c r="AX2711" s="68"/>
      <c r="AY2711" s="68"/>
      <c r="AZ2711" s="69"/>
      <c r="BA2711" s="70"/>
      <c r="BB2711" s="71"/>
      <c r="BC2711" s="136"/>
      <c r="BD2711" s="41">
        <v>4</v>
      </c>
      <c r="BE2711" s="52">
        <v>49</v>
      </c>
      <c r="BF2711" s="103">
        <v>4931</v>
      </c>
      <c r="BG2711" s="275"/>
    </row>
    <row r="2712" spans="1:59" s="63" customFormat="1" ht="12.75" x14ac:dyDescent="0.2">
      <c r="A2712" s="196">
        <v>4</v>
      </c>
      <c r="B2712" s="197" t="s">
        <v>422</v>
      </c>
      <c r="C2712" s="208">
        <v>49</v>
      </c>
      <c r="D2712" s="209" t="s">
        <v>931</v>
      </c>
      <c r="E2712" s="212">
        <v>4931</v>
      </c>
      <c r="F2712" s="213" t="s">
        <v>936</v>
      </c>
      <c r="G2712" s="231"/>
      <c r="H2712" s="72" t="s">
        <v>47</v>
      </c>
      <c r="I2712" s="223"/>
      <c r="J2712" s="73"/>
      <c r="K2712" s="73"/>
      <c r="L2712" s="73"/>
      <c r="M2712" s="74"/>
      <c r="N2712" s="247"/>
      <c r="O2712" s="306"/>
      <c r="P2712" s="105"/>
      <c r="Q2712" s="75"/>
      <c r="R2712" s="75"/>
      <c r="S2712" s="75"/>
      <c r="T2712" s="75"/>
      <c r="U2712" s="75"/>
      <c r="V2712" s="75"/>
      <c r="W2712" s="75"/>
      <c r="X2712" s="75"/>
      <c r="Y2712" s="76">
        <f>IF(ISNUMBER(VLOOKUP(Y2714,P$7:W$7,MATCH(Y2714,P$7:W$7))),VLOOKUP(Y2714,P$7:W$7,MATCH(Y2714,P$7:W$7)),IF(N2716=0,"No Data",IF(Y2714&gt;0,"&lt;100",0)))</f>
        <v>0</v>
      </c>
      <c r="Z2712" s="77">
        <f>IF(ISNUMBER(VLOOKUP(Z2716,P$7:W$7,MATCH(Z2716,P$7:W$7))),VLOOKUP(Z2716,P$7:W$7,MATCH(Z2716,P$7:W$7)),IF(N2716=0,"No Data",IF(Z2716&gt;0,"&lt;100",0)))</f>
        <v>0</v>
      </c>
      <c r="AA2712" s="106">
        <f>IF(ISNUMBER(Z2712),Z2712,0)</f>
        <v>0</v>
      </c>
      <c r="AB2712" s="75"/>
      <c r="AC2712" s="75"/>
      <c r="AD2712" s="75"/>
      <c r="AE2712" s="75"/>
      <c r="AF2712" s="75"/>
      <c r="AG2712" s="75"/>
      <c r="AH2712" s="75"/>
      <c r="AI2712" s="75"/>
      <c r="AJ2712" s="76">
        <f>IF(ISNUMBER(VLOOKUP(AJ2714,AB$7:AH$7,MATCH(AJ2714,AB$7:AH$7))),VLOOKUP(AJ2714,AB$7:AH$7,MATCH(AJ2714,AB$7:AH$7)),IF(N2716=0,"No Data",IF(AJ2714&gt;0,"&lt;50",0)))</f>
        <v>0</v>
      </c>
      <c r="AK2712" s="77">
        <f>IF(ISNUMBER(VLOOKUP(AK2716,AB$7:AH$7,MATCH(AK2716,AB$7:AH$7))),VLOOKUP(AK2716,AB$7:AH$7,MATCH(AK2716,AB$7:AH$7)),IF(N2716=0,"No Data",IF(AK2716&gt;0,"&lt;50",0)))</f>
        <v>0</v>
      </c>
      <c r="AL2712" s="106">
        <f>IF(ISNUMBER(AK2712),AK2712,0)</f>
        <v>0</v>
      </c>
      <c r="AM2712" s="75"/>
      <c r="AN2712" s="75"/>
      <c r="AO2712" s="75"/>
      <c r="AP2712" s="75"/>
      <c r="AQ2712" s="75"/>
      <c r="AR2712" s="75"/>
      <c r="AS2712" s="75"/>
      <c r="AT2712" s="75"/>
      <c r="AU2712" s="75"/>
      <c r="AV2712" s="75"/>
      <c r="AW2712" s="76">
        <f>IF(ISNUMBER(VLOOKUP(AW2714,AM$7:AU$7,MATCH(AW2714,AM$7:AU$7))),VLOOKUP(AW2714,AM$7:AU$7,MATCH(AW2714,AM$7:AU$7)),IF(N2716=0,"No Data",IF(AW2714&gt;0,"&lt;10",0)))</f>
        <v>500</v>
      </c>
      <c r="AX2712" s="77">
        <f>IF(ISNUMBER(VLOOKUP(AX2716,AM$7:AU$7,MATCH(AX2716,AM$7:AU$7))),VLOOKUP(AX2716,AM$7:AU$7,MATCH(AX2716,AM$7:AU$7)),IF(N2716=0,"No Data",IF(AX2716&gt;0,"&lt;10",0)))</f>
        <v>500</v>
      </c>
      <c r="AY2712" s="106">
        <f>IF(ISNUMBER(AX2712),AX2712,0)</f>
        <v>500</v>
      </c>
      <c r="AZ2712" s="79"/>
      <c r="BA2712" s="80"/>
      <c r="BB2712" s="71"/>
      <c r="BC2712" s="95"/>
      <c r="BD2712" s="41">
        <v>4</v>
      </c>
      <c r="BE2712" s="52">
        <v>49</v>
      </c>
      <c r="BF2712" s="103">
        <v>4931</v>
      </c>
      <c r="BG2712" s="276" t="s">
        <v>47</v>
      </c>
    </row>
    <row r="2713" spans="1:59" s="63" customFormat="1" x14ac:dyDescent="0.25">
      <c r="A2713" s="196">
        <v>4</v>
      </c>
      <c r="B2713" s="197" t="s">
        <v>422</v>
      </c>
      <c r="C2713" s="208">
        <v>49</v>
      </c>
      <c r="D2713" s="209" t="s">
        <v>931</v>
      </c>
      <c r="E2713" s="212">
        <v>4931</v>
      </c>
      <c r="F2713" s="213" t="s">
        <v>936</v>
      </c>
      <c r="G2713" s="231"/>
      <c r="H2713" s="81" t="s">
        <v>48</v>
      </c>
      <c r="I2713" s="223"/>
      <c r="J2713" s="73"/>
      <c r="K2713" s="73"/>
      <c r="L2713" s="73"/>
      <c r="M2713" s="74"/>
      <c r="N2713" s="247"/>
      <c r="O2713" s="306"/>
      <c r="P2713" s="105"/>
      <c r="Q2713" s="75"/>
      <c r="R2713" s="75"/>
      <c r="S2713" s="75"/>
      <c r="T2713" s="75"/>
      <c r="U2713" s="75"/>
      <c r="V2713" s="75"/>
      <c r="W2713" s="75"/>
      <c r="X2713" s="75"/>
      <c r="Y2713" s="82">
        <f>MIN(X2717:X2720)</f>
        <v>0</v>
      </c>
      <c r="Z2713" s="83"/>
      <c r="AA2713" s="83"/>
      <c r="AB2713" s="75"/>
      <c r="AC2713" s="75"/>
      <c r="AD2713" s="75"/>
      <c r="AE2713" s="75"/>
      <c r="AF2713" s="75"/>
      <c r="AG2713" s="75"/>
      <c r="AH2713" s="75"/>
      <c r="AI2713" s="75"/>
      <c r="AJ2713" s="82">
        <f>MIN(AI2717:AI2720)</f>
        <v>0</v>
      </c>
      <c r="AK2713" s="83"/>
      <c r="AL2713" s="83"/>
      <c r="AM2713" s="75"/>
      <c r="AN2713" s="75"/>
      <c r="AO2713" s="75"/>
      <c r="AP2713" s="75"/>
      <c r="AQ2713" s="75"/>
      <c r="AR2713" s="75"/>
      <c r="AS2713" s="75"/>
      <c r="AT2713" s="75"/>
      <c r="AU2713" s="75"/>
      <c r="AV2713" s="75"/>
      <c r="AW2713" s="82">
        <f>MIN(AV2717:AV2720)</f>
        <v>100</v>
      </c>
      <c r="AX2713" s="83"/>
      <c r="AY2713" s="83"/>
      <c r="AZ2713" s="79"/>
      <c r="BA2713" s="80"/>
      <c r="BB2713" s="71"/>
      <c r="BC2713" s="136"/>
      <c r="BD2713" s="41">
        <v>4</v>
      </c>
      <c r="BE2713" s="52">
        <v>49</v>
      </c>
      <c r="BF2713" s="103">
        <v>4931</v>
      </c>
      <c r="BG2713" s="278" t="s">
        <v>48</v>
      </c>
    </row>
    <row r="2714" spans="1:59" s="63" customFormat="1" ht="12.75" x14ac:dyDescent="0.2">
      <c r="A2714" s="196">
        <v>4</v>
      </c>
      <c r="B2714" s="197" t="s">
        <v>422</v>
      </c>
      <c r="C2714" s="208">
        <v>49</v>
      </c>
      <c r="D2714" s="209" t="s">
        <v>931</v>
      </c>
      <c r="E2714" s="212">
        <v>4931</v>
      </c>
      <c r="F2714" s="213" t="s">
        <v>936</v>
      </c>
      <c r="G2714" s="231"/>
      <c r="H2714" s="81" t="s">
        <v>49</v>
      </c>
      <c r="I2714" s="223"/>
      <c r="J2714" s="73"/>
      <c r="K2714" s="73"/>
      <c r="L2714" s="73"/>
      <c r="M2714" s="74"/>
      <c r="N2714" s="247"/>
      <c r="O2714" s="306"/>
      <c r="P2714" s="105"/>
      <c r="Q2714" s="75"/>
      <c r="R2714" s="75"/>
      <c r="S2714" s="75"/>
      <c r="T2714" s="75"/>
      <c r="U2714" s="75"/>
      <c r="V2714" s="75"/>
      <c r="W2714" s="75"/>
      <c r="X2714" s="75"/>
      <c r="Y2714" s="84">
        <f>IF(ISNUMBER(AVERAGE(X2717:X2720)),AVERAGE(X2717:X2720),0)</f>
        <v>0</v>
      </c>
      <c r="Z2714" s="83"/>
      <c r="AA2714" s="83"/>
      <c r="AB2714" s="75"/>
      <c r="AC2714" s="75"/>
      <c r="AD2714" s="75"/>
      <c r="AE2714" s="75"/>
      <c r="AF2714" s="75"/>
      <c r="AG2714" s="75"/>
      <c r="AH2714" s="75"/>
      <c r="AI2714" s="75"/>
      <c r="AJ2714" s="84">
        <f>IF(ISNUMBER(AVERAGE(AI2717:AI2720)),AVERAGE(AI2717:AI2720),0)</f>
        <v>0</v>
      </c>
      <c r="AK2714" s="83"/>
      <c r="AL2714" s="83"/>
      <c r="AM2714" s="75"/>
      <c r="AN2714" s="75"/>
      <c r="AO2714" s="75"/>
      <c r="AP2714" s="75"/>
      <c r="AQ2714" s="75"/>
      <c r="AR2714" s="75"/>
      <c r="AS2714" s="75"/>
      <c r="AT2714" s="75"/>
      <c r="AU2714" s="75"/>
      <c r="AV2714" s="75"/>
      <c r="AW2714" s="84">
        <f>IF(ISNUMBER(AVERAGE(AV2717:AV2720)),AVERAGE(AV2717:AV2720),0)</f>
        <v>775</v>
      </c>
      <c r="AX2714" s="83"/>
      <c r="AY2714" s="83"/>
      <c r="AZ2714" s="79"/>
      <c r="BA2714" s="80"/>
      <c r="BB2714" s="71"/>
      <c r="BC2714" s="95"/>
      <c r="BD2714" s="41">
        <v>4</v>
      </c>
      <c r="BE2714" s="52">
        <v>49</v>
      </c>
      <c r="BF2714" s="103">
        <v>4931</v>
      </c>
      <c r="BG2714" s="278" t="s">
        <v>49</v>
      </c>
    </row>
    <row r="2715" spans="1:59" s="63" customFormat="1" x14ac:dyDescent="0.25">
      <c r="A2715" s="196">
        <v>4</v>
      </c>
      <c r="B2715" s="197" t="s">
        <v>422</v>
      </c>
      <c r="C2715" s="208">
        <v>49</v>
      </c>
      <c r="D2715" s="209" t="s">
        <v>931</v>
      </c>
      <c r="E2715" s="212">
        <v>4931</v>
      </c>
      <c r="F2715" s="213" t="s">
        <v>936</v>
      </c>
      <c r="G2715" s="231"/>
      <c r="H2715" s="81" t="s">
        <v>50</v>
      </c>
      <c r="I2715" s="223"/>
      <c r="J2715" s="73"/>
      <c r="K2715" s="73"/>
      <c r="L2715" s="73"/>
      <c r="M2715" s="74"/>
      <c r="N2715" s="247"/>
      <c r="O2715" s="306"/>
      <c r="P2715" s="105"/>
      <c r="Q2715" s="75"/>
      <c r="R2715" s="75"/>
      <c r="S2715" s="75"/>
      <c r="T2715" s="75"/>
      <c r="U2715" s="75"/>
      <c r="V2715" s="75"/>
      <c r="W2715" s="75"/>
      <c r="X2715" s="75"/>
      <c r="Y2715" s="84">
        <f>MAX(X2717:X2720)</f>
        <v>0</v>
      </c>
      <c r="Z2715" s="83"/>
      <c r="AA2715" s="83"/>
      <c r="AB2715" s="75"/>
      <c r="AC2715" s="75"/>
      <c r="AD2715" s="75"/>
      <c r="AE2715" s="75"/>
      <c r="AF2715" s="75"/>
      <c r="AG2715" s="75"/>
      <c r="AH2715" s="75"/>
      <c r="AI2715" s="75"/>
      <c r="AJ2715" s="84">
        <f>MAX(AI2717:AI2720)</f>
        <v>0</v>
      </c>
      <c r="AK2715" s="83"/>
      <c r="AL2715" s="83"/>
      <c r="AM2715" s="75"/>
      <c r="AN2715" s="75"/>
      <c r="AO2715" s="75"/>
      <c r="AP2715" s="75"/>
      <c r="AQ2715" s="75"/>
      <c r="AR2715" s="75"/>
      <c r="AS2715" s="75"/>
      <c r="AT2715" s="75"/>
      <c r="AU2715" s="75"/>
      <c r="AV2715" s="75"/>
      <c r="AW2715" s="84">
        <f>MAX(AV2717:AV2720)</f>
        <v>1000</v>
      </c>
      <c r="AX2715" s="83"/>
      <c r="AY2715" s="83"/>
      <c r="AZ2715" s="79"/>
      <c r="BA2715" s="80"/>
      <c r="BB2715" s="71"/>
      <c r="BC2715" s="136"/>
      <c r="BD2715" s="41">
        <v>4</v>
      </c>
      <c r="BE2715" s="52">
        <v>49</v>
      </c>
      <c r="BF2715" s="103">
        <v>4931</v>
      </c>
      <c r="BG2715" s="278" t="s">
        <v>50</v>
      </c>
    </row>
    <row r="2716" spans="1:59" s="63" customFormat="1" ht="12.75" x14ac:dyDescent="0.2">
      <c r="A2716" s="196">
        <v>4</v>
      </c>
      <c r="B2716" s="197" t="s">
        <v>422</v>
      </c>
      <c r="C2716" s="208">
        <v>49</v>
      </c>
      <c r="D2716" s="209" t="s">
        <v>931</v>
      </c>
      <c r="E2716" s="212">
        <v>4931</v>
      </c>
      <c r="F2716" s="213" t="s">
        <v>936</v>
      </c>
      <c r="G2716" s="231"/>
      <c r="H2716" s="85" t="s">
        <v>51</v>
      </c>
      <c r="I2716" s="223"/>
      <c r="J2716" s="73"/>
      <c r="K2716" s="73"/>
      <c r="L2716" s="73"/>
      <c r="M2716" s="74"/>
      <c r="N2716" s="320">
        <f>SUM(N2717:N2720)</f>
        <v>4</v>
      </c>
      <c r="O2716" s="293">
        <f>SUM(O2717:O2720)</f>
        <v>1</v>
      </c>
      <c r="P2716" s="292"/>
      <c r="Q2716" s="87"/>
      <c r="R2716" s="87"/>
      <c r="S2716" s="87"/>
      <c r="T2716" s="87"/>
      <c r="U2716" s="87"/>
      <c r="V2716" s="87"/>
      <c r="W2716" s="87"/>
      <c r="X2716" s="87"/>
      <c r="Y2716" s="88"/>
      <c r="Z2716" s="119">
        <f>SUM(Z2717:Z2720)</f>
        <v>0</v>
      </c>
      <c r="AA2716" s="88"/>
      <c r="AB2716" s="87"/>
      <c r="AC2716" s="87"/>
      <c r="AD2716" s="87"/>
      <c r="AE2716" s="87"/>
      <c r="AF2716" s="87"/>
      <c r="AG2716" s="87"/>
      <c r="AH2716" s="87"/>
      <c r="AI2716" s="87"/>
      <c r="AJ2716" s="88"/>
      <c r="AK2716" s="119">
        <f>SUM(AK2717:AK2720)</f>
        <v>0</v>
      </c>
      <c r="AL2716" s="88"/>
      <c r="AM2716" s="87"/>
      <c r="AN2716" s="87"/>
      <c r="AO2716" s="87"/>
      <c r="AP2716" s="87"/>
      <c r="AQ2716" s="87"/>
      <c r="AR2716" s="87"/>
      <c r="AS2716" s="87"/>
      <c r="AT2716" s="87"/>
      <c r="AU2716" s="87"/>
      <c r="AV2716" s="87"/>
      <c r="AW2716" s="112"/>
      <c r="AX2716" s="119">
        <f>SUM(AX2717:AX2720)</f>
        <v>775</v>
      </c>
      <c r="AY2716" s="88"/>
      <c r="AZ2716" s="79"/>
      <c r="BA2716" s="80"/>
      <c r="BB2716" s="71"/>
      <c r="BC2716" s="95"/>
      <c r="BD2716" s="41">
        <v>4</v>
      </c>
      <c r="BE2716" s="52">
        <v>49</v>
      </c>
      <c r="BF2716" s="103">
        <v>4931</v>
      </c>
      <c r="BG2716" s="279" t="s">
        <v>51</v>
      </c>
    </row>
    <row r="2717" spans="1:59" s="63" customFormat="1" ht="12.75" x14ac:dyDescent="0.2">
      <c r="A2717" s="196">
        <v>4</v>
      </c>
      <c r="B2717" s="197" t="s">
        <v>422</v>
      </c>
      <c r="C2717" s="208">
        <v>49</v>
      </c>
      <c r="D2717" s="209" t="s">
        <v>931</v>
      </c>
      <c r="E2717" s="212">
        <v>4931</v>
      </c>
      <c r="F2717" s="213" t="s">
        <v>936</v>
      </c>
      <c r="G2717" s="231"/>
      <c r="H2717" s="89" t="s">
        <v>52</v>
      </c>
      <c r="I2717" s="90" t="s">
        <v>316</v>
      </c>
      <c r="J2717" s="90"/>
      <c r="K2717" s="90" t="s">
        <v>64</v>
      </c>
      <c r="L2717" s="90" t="s">
        <v>188</v>
      </c>
      <c r="M2717" s="91"/>
      <c r="N2717" s="312">
        <v>1</v>
      </c>
      <c r="O2717" s="313">
        <f>N2717/N$2716</f>
        <v>0.25</v>
      </c>
      <c r="P2717" s="104"/>
      <c r="Q2717" s="92"/>
      <c r="R2717" s="92"/>
      <c r="S2717" s="92"/>
      <c r="T2717" s="92"/>
      <c r="U2717" s="92"/>
      <c r="V2717" s="92"/>
      <c r="W2717" s="92"/>
      <c r="X2717" s="109">
        <f>P2717*P$7+Q2717*Q$7+R2717*R$7+S2717*S$7+T2717*T$7+U2717*U$7+V2717*V$7+W2717*W$7</f>
        <v>0</v>
      </c>
      <c r="Y2717" s="83"/>
      <c r="Z2717" s="110">
        <f>X2717*$O2717</f>
        <v>0</v>
      </c>
      <c r="AA2717" s="111"/>
      <c r="AB2717" s="92"/>
      <c r="AC2717" s="92"/>
      <c r="AD2717" s="92"/>
      <c r="AE2717" s="92"/>
      <c r="AF2717" s="92"/>
      <c r="AG2717" s="92"/>
      <c r="AH2717" s="92"/>
      <c r="AI2717" s="109">
        <f>AB2717*AB$7+AC2717*AC$7+AD2717*AD$7+AE2717*AE$7+AF2717*AF$7+AG2717*AG$7+AH2717*AH$7</f>
        <v>0</v>
      </c>
      <c r="AJ2717" s="83"/>
      <c r="AK2717" s="110">
        <f>AI2717*$O2717</f>
        <v>0</v>
      </c>
      <c r="AL2717" s="111"/>
      <c r="AM2717" s="92"/>
      <c r="AN2717" s="92"/>
      <c r="AO2717" s="92"/>
      <c r="AP2717" s="92"/>
      <c r="AQ2717" s="92"/>
      <c r="AR2717" s="92"/>
      <c r="AS2717" s="92">
        <v>1</v>
      </c>
      <c r="AT2717" s="92"/>
      <c r="AU2717" s="92"/>
      <c r="AV2717" s="109">
        <f>AM2717*AM$7+AN2717*AN$7+AO2717*AO$7+AP2717*AP$7+AQ2717*AQ$7+AR2717*AR$7+AS2717*AS$7+AT2717*AT$7+AU2717*AU$7</f>
        <v>1000</v>
      </c>
      <c r="AW2717" s="75"/>
      <c r="AX2717" s="110">
        <f>AV2717*$O2717</f>
        <v>250</v>
      </c>
      <c r="AY2717" s="111"/>
      <c r="AZ2717" s="93"/>
      <c r="BA2717" s="94" t="s">
        <v>105</v>
      </c>
      <c r="BB2717" s="71"/>
      <c r="BC2717" s="95"/>
      <c r="BD2717" s="41">
        <v>4</v>
      </c>
      <c r="BE2717" s="52">
        <v>49</v>
      </c>
      <c r="BF2717" s="103">
        <v>4931</v>
      </c>
      <c r="BG2717" s="280" t="s">
        <v>52</v>
      </c>
    </row>
    <row r="2718" spans="1:59" s="63" customFormat="1" ht="12.75" x14ac:dyDescent="0.2">
      <c r="A2718" s="196">
        <v>4</v>
      </c>
      <c r="B2718" s="197" t="s">
        <v>422</v>
      </c>
      <c r="C2718" s="208">
        <v>49</v>
      </c>
      <c r="D2718" s="209" t="s">
        <v>931</v>
      </c>
      <c r="E2718" s="212">
        <v>4931</v>
      </c>
      <c r="F2718" s="213" t="s">
        <v>936</v>
      </c>
      <c r="G2718" s="231"/>
      <c r="H2718" s="89"/>
      <c r="I2718" s="90" t="s">
        <v>863</v>
      </c>
      <c r="J2718" s="90" t="s">
        <v>860</v>
      </c>
      <c r="K2718" s="90" t="s">
        <v>64</v>
      </c>
      <c r="L2718" s="90" t="s">
        <v>528</v>
      </c>
      <c r="M2718" s="91"/>
      <c r="N2718" s="312">
        <v>1</v>
      </c>
      <c r="O2718" s="313">
        <f>N2718/N$2716</f>
        <v>0.25</v>
      </c>
      <c r="P2718" s="104"/>
      <c r="Q2718" s="92"/>
      <c r="R2718" s="92"/>
      <c r="S2718" s="92"/>
      <c r="T2718" s="92"/>
      <c r="U2718" s="92"/>
      <c r="V2718" s="92"/>
      <c r="W2718" s="92"/>
      <c r="X2718" s="109">
        <f>P2718*P$7+Q2718*Q$7+R2718*R$7+S2718*S$7+T2718*T$7+U2718*U$7+V2718*V$7+W2718*W$7</f>
        <v>0</v>
      </c>
      <c r="Y2718" s="83"/>
      <c r="Z2718" s="110">
        <f>X2718*$O2718</f>
        <v>0</v>
      </c>
      <c r="AA2718" s="111"/>
      <c r="AB2718" s="92"/>
      <c r="AC2718" s="92"/>
      <c r="AD2718" s="92"/>
      <c r="AE2718" s="92"/>
      <c r="AF2718" s="92"/>
      <c r="AG2718" s="92"/>
      <c r="AH2718" s="92"/>
      <c r="AI2718" s="109">
        <f>AB2718*AB$7+AC2718*AC$7+AD2718*AD$7+AE2718*AE$7+AF2718*AF$7+AG2718*AG$7+AH2718*AH$7</f>
        <v>0</v>
      </c>
      <c r="AJ2718" s="83"/>
      <c r="AK2718" s="110">
        <f>AI2718*$O2718</f>
        <v>0</v>
      </c>
      <c r="AL2718" s="111"/>
      <c r="AM2718" s="92"/>
      <c r="AN2718" s="92"/>
      <c r="AO2718" s="92"/>
      <c r="AP2718" s="92">
        <v>1</v>
      </c>
      <c r="AQ2718" s="92"/>
      <c r="AR2718" s="92"/>
      <c r="AS2718" s="92"/>
      <c r="AT2718" s="92"/>
      <c r="AU2718" s="92"/>
      <c r="AV2718" s="109">
        <f>AM2718*AM$7+AN2718*AN$7+AO2718*AO$7+AP2718*AP$7+AQ2718*AQ$7+AR2718*AR$7+AS2718*AS$7+AT2718*AT$7+AU2718*AU$7</f>
        <v>100</v>
      </c>
      <c r="AW2718" s="75"/>
      <c r="AX2718" s="110">
        <f>AV2718*$O2718</f>
        <v>25</v>
      </c>
      <c r="AY2718" s="83"/>
      <c r="AZ2718" s="93"/>
      <c r="BA2718" s="94" t="s">
        <v>105</v>
      </c>
      <c r="BB2718" s="71"/>
      <c r="BC2718" s="95"/>
      <c r="BD2718" s="41">
        <v>4</v>
      </c>
      <c r="BE2718" s="52">
        <v>49</v>
      </c>
      <c r="BF2718" s="103">
        <v>4931</v>
      </c>
      <c r="BG2718" s="280" t="s">
        <v>52</v>
      </c>
    </row>
    <row r="2719" spans="1:59" s="63" customFormat="1" ht="12.75" x14ac:dyDescent="0.2">
      <c r="A2719" s="196">
        <v>4</v>
      </c>
      <c r="B2719" s="197" t="s">
        <v>422</v>
      </c>
      <c r="C2719" s="208">
        <v>49</v>
      </c>
      <c r="D2719" s="209" t="s">
        <v>931</v>
      </c>
      <c r="E2719" s="212">
        <v>4931</v>
      </c>
      <c r="F2719" s="213" t="s">
        <v>936</v>
      </c>
      <c r="G2719" s="231"/>
      <c r="H2719" s="89"/>
      <c r="I2719" s="90" t="s">
        <v>937</v>
      </c>
      <c r="J2719" s="90"/>
      <c r="K2719" s="90" t="s">
        <v>64</v>
      </c>
      <c r="L2719" s="90" t="s">
        <v>119</v>
      </c>
      <c r="M2719" s="91"/>
      <c r="N2719" s="312">
        <v>1</v>
      </c>
      <c r="O2719" s="313">
        <f>N2719/N$2716</f>
        <v>0.25</v>
      </c>
      <c r="P2719" s="104"/>
      <c r="Q2719" s="92"/>
      <c r="R2719" s="92"/>
      <c r="S2719" s="92"/>
      <c r="T2719" s="92"/>
      <c r="U2719" s="92"/>
      <c r="V2719" s="92"/>
      <c r="W2719" s="92"/>
      <c r="X2719" s="109">
        <f>P2719*P$7+Q2719*Q$7+R2719*R$7+S2719*S$7+T2719*T$7+U2719*U$7+V2719*V$7+W2719*W$7</f>
        <v>0</v>
      </c>
      <c r="Y2719" s="83"/>
      <c r="Z2719" s="110">
        <f>X2719*$O2719</f>
        <v>0</v>
      </c>
      <c r="AA2719" s="111"/>
      <c r="AB2719" s="92"/>
      <c r="AC2719" s="92"/>
      <c r="AD2719" s="92"/>
      <c r="AE2719" s="92"/>
      <c r="AF2719" s="92"/>
      <c r="AG2719" s="92"/>
      <c r="AH2719" s="92"/>
      <c r="AI2719" s="109">
        <f>AB2719*AB$7+AC2719*AC$7+AD2719*AD$7+AE2719*AE$7+AF2719*AF$7+AG2719*AG$7+AH2719*AH$7</f>
        <v>0</v>
      </c>
      <c r="AJ2719" s="83"/>
      <c r="AK2719" s="110">
        <f>AI2719*$O2719</f>
        <v>0</v>
      </c>
      <c r="AL2719" s="111"/>
      <c r="AM2719" s="92"/>
      <c r="AN2719" s="92"/>
      <c r="AO2719" s="92"/>
      <c r="AP2719" s="92"/>
      <c r="AQ2719" s="92"/>
      <c r="AR2719" s="92"/>
      <c r="AS2719" s="92">
        <v>1</v>
      </c>
      <c r="AT2719" s="92"/>
      <c r="AU2719" s="92"/>
      <c r="AV2719" s="109">
        <f>AM2719*AM$7+AN2719*AN$7+AO2719*AO$7+AP2719*AP$7+AQ2719*AQ$7+AR2719*AR$7+AS2719*AS$7+AT2719*AT$7+AU2719*AU$7</f>
        <v>1000</v>
      </c>
      <c r="AW2719" s="75"/>
      <c r="AX2719" s="110">
        <f>AV2719*$O2719</f>
        <v>250</v>
      </c>
      <c r="AY2719" s="111"/>
      <c r="AZ2719" s="93"/>
      <c r="BA2719" s="94" t="s">
        <v>131</v>
      </c>
      <c r="BB2719" s="71"/>
      <c r="BC2719" s="95"/>
      <c r="BD2719" s="41">
        <v>4</v>
      </c>
      <c r="BE2719" s="52">
        <v>49</v>
      </c>
      <c r="BF2719" s="103">
        <v>4931</v>
      </c>
      <c r="BG2719" s="280" t="s">
        <v>52</v>
      </c>
    </row>
    <row r="2720" spans="1:59" s="63" customFormat="1" ht="12.75" x14ac:dyDescent="0.2">
      <c r="A2720" s="196">
        <v>4</v>
      </c>
      <c r="B2720" s="197" t="s">
        <v>422</v>
      </c>
      <c r="C2720" s="208">
        <v>49</v>
      </c>
      <c r="D2720" s="209" t="s">
        <v>931</v>
      </c>
      <c r="E2720" s="212">
        <v>4931</v>
      </c>
      <c r="F2720" s="213" t="s">
        <v>936</v>
      </c>
      <c r="G2720" s="231"/>
      <c r="H2720" s="89"/>
      <c r="I2720" s="90" t="s">
        <v>876</v>
      </c>
      <c r="J2720" s="90"/>
      <c r="K2720" s="90" t="s">
        <v>64</v>
      </c>
      <c r="L2720" s="90" t="s">
        <v>877</v>
      </c>
      <c r="M2720" s="91"/>
      <c r="N2720" s="312">
        <v>1</v>
      </c>
      <c r="O2720" s="313">
        <f>N2720/N$2716</f>
        <v>0.25</v>
      </c>
      <c r="P2720" s="104"/>
      <c r="Q2720" s="92"/>
      <c r="R2720" s="92"/>
      <c r="S2720" s="92"/>
      <c r="T2720" s="92"/>
      <c r="U2720" s="92"/>
      <c r="V2720" s="92"/>
      <c r="W2720" s="92"/>
      <c r="X2720" s="109">
        <f>P2720*P$7+Q2720*Q$7+R2720*R$7+S2720*S$7+T2720*T$7+U2720*U$7+V2720*V$7+W2720*W$7</f>
        <v>0</v>
      </c>
      <c r="Y2720" s="83"/>
      <c r="Z2720" s="110">
        <f>X2720*$O2720</f>
        <v>0</v>
      </c>
      <c r="AA2720" s="111"/>
      <c r="AB2720" s="92"/>
      <c r="AC2720" s="92"/>
      <c r="AD2720" s="92"/>
      <c r="AE2720" s="92"/>
      <c r="AF2720" s="92"/>
      <c r="AG2720" s="92"/>
      <c r="AH2720" s="92"/>
      <c r="AI2720" s="109">
        <f>AB2720*AB$7+AC2720*AC$7+AD2720*AD$7+AE2720*AE$7+AF2720*AF$7+AG2720*AG$7+AH2720*AH$7</f>
        <v>0</v>
      </c>
      <c r="AJ2720" s="83"/>
      <c r="AK2720" s="110">
        <f>AI2720*$O2720</f>
        <v>0</v>
      </c>
      <c r="AL2720" s="111"/>
      <c r="AM2720" s="92"/>
      <c r="AN2720" s="92"/>
      <c r="AO2720" s="92"/>
      <c r="AP2720" s="92"/>
      <c r="AQ2720" s="92"/>
      <c r="AR2720" s="92"/>
      <c r="AS2720" s="92">
        <v>1</v>
      </c>
      <c r="AT2720" s="92"/>
      <c r="AU2720" s="92"/>
      <c r="AV2720" s="109">
        <f>AM2720*AM$7+AN2720*AN$7+AO2720*AO$7+AP2720*AP$7+AQ2720*AQ$7+AR2720*AR$7+AS2720*AS$7+AT2720*AT$7+AU2720*AU$7</f>
        <v>1000</v>
      </c>
      <c r="AW2720" s="75"/>
      <c r="AX2720" s="110">
        <f>AV2720*$O2720</f>
        <v>250</v>
      </c>
      <c r="AY2720" s="111"/>
      <c r="AZ2720" s="93"/>
      <c r="BA2720" s="94" t="s">
        <v>131</v>
      </c>
      <c r="BB2720" s="71"/>
      <c r="BC2720" s="95"/>
      <c r="BD2720" s="41">
        <v>4</v>
      </c>
      <c r="BE2720" s="52">
        <v>49</v>
      </c>
      <c r="BF2720" s="103">
        <v>4931</v>
      </c>
      <c r="BG2720" s="280" t="s">
        <v>52</v>
      </c>
    </row>
    <row r="2721" spans="1:59" s="63" customFormat="1" ht="12.75" x14ac:dyDescent="0.2">
      <c r="A2721" s="196">
        <v>4</v>
      </c>
      <c r="B2721" s="197" t="s">
        <v>422</v>
      </c>
      <c r="C2721" s="208">
        <v>49</v>
      </c>
      <c r="D2721" s="209" t="s">
        <v>931</v>
      </c>
      <c r="E2721" s="212">
        <v>4931</v>
      </c>
      <c r="F2721" s="213" t="s">
        <v>936</v>
      </c>
      <c r="G2721" s="231"/>
      <c r="H2721" s="65"/>
      <c r="I2721" s="222"/>
      <c r="J2721" s="66"/>
      <c r="K2721" s="66"/>
      <c r="L2721" s="66"/>
      <c r="M2721" s="64"/>
      <c r="N2721" s="304"/>
      <c r="O2721" s="305"/>
      <c r="P2721" s="127"/>
      <c r="Q2721" s="67"/>
      <c r="R2721" s="67"/>
      <c r="S2721" s="67"/>
      <c r="T2721" s="67"/>
      <c r="U2721" s="67"/>
      <c r="V2721" s="67"/>
      <c r="W2721" s="67"/>
      <c r="X2721" s="67"/>
      <c r="Y2721" s="68"/>
      <c r="Z2721" s="68"/>
      <c r="AA2721" s="68"/>
      <c r="AB2721" s="67"/>
      <c r="AC2721" s="67"/>
      <c r="AD2721" s="67"/>
      <c r="AE2721" s="67"/>
      <c r="AF2721" s="67"/>
      <c r="AG2721" s="67"/>
      <c r="AH2721" s="67"/>
      <c r="AI2721" s="67"/>
      <c r="AJ2721" s="68"/>
      <c r="AK2721" s="68"/>
      <c r="AL2721" s="68"/>
      <c r="AM2721" s="67"/>
      <c r="AN2721" s="67"/>
      <c r="AO2721" s="67"/>
      <c r="AP2721" s="67"/>
      <c r="AQ2721" s="67"/>
      <c r="AR2721" s="67"/>
      <c r="AS2721" s="67"/>
      <c r="AT2721" s="67"/>
      <c r="AU2721" s="67"/>
      <c r="AV2721" s="67"/>
      <c r="AW2721" s="67"/>
      <c r="AX2721" s="68"/>
      <c r="AY2721" s="68"/>
      <c r="AZ2721" s="69"/>
      <c r="BA2721" s="70"/>
      <c r="BB2721" s="71"/>
      <c r="BC2721" s="95"/>
      <c r="BD2721" s="41">
        <v>4</v>
      </c>
      <c r="BE2721" s="52">
        <v>49</v>
      </c>
      <c r="BF2721" s="103">
        <v>4931</v>
      </c>
      <c r="BG2721" s="275"/>
    </row>
    <row r="2722" spans="1:59" s="63" customFormat="1" ht="12.75" x14ac:dyDescent="0.2">
      <c r="A2722" s="196">
        <v>4</v>
      </c>
      <c r="B2722" s="197" t="s">
        <v>422</v>
      </c>
      <c r="C2722" s="208">
        <v>49</v>
      </c>
      <c r="D2722" s="209" t="s">
        <v>931</v>
      </c>
      <c r="E2722" s="212">
        <v>4931</v>
      </c>
      <c r="F2722" s="213" t="s">
        <v>936</v>
      </c>
      <c r="G2722" s="232"/>
      <c r="H2722" s="97"/>
      <c r="I2722" s="224"/>
      <c r="J2722" s="98"/>
      <c r="K2722" s="98"/>
      <c r="L2722" s="98"/>
      <c r="M2722" s="96"/>
      <c r="N2722" s="307"/>
      <c r="O2722" s="246"/>
      <c r="P2722" s="124"/>
      <c r="Q2722" s="99"/>
      <c r="R2722" s="99"/>
      <c r="S2722" s="99"/>
      <c r="T2722" s="99"/>
      <c r="U2722" s="99"/>
      <c r="V2722" s="99"/>
      <c r="W2722" s="99"/>
      <c r="X2722" s="99"/>
      <c r="Y2722" s="100"/>
      <c r="Z2722" s="100"/>
      <c r="AA2722" s="100"/>
      <c r="AB2722" s="99"/>
      <c r="AC2722" s="99"/>
      <c r="AD2722" s="99"/>
      <c r="AE2722" s="99"/>
      <c r="AF2722" s="99"/>
      <c r="AG2722" s="99"/>
      <c r="AH2722" s="99"/>
      <c r="AI2722" s="99"/>
      <c r="AJ2722" s="100"/>
      <c r="AK2722" s="100"/>
      <c r="AL2722" s="100"/>
      <c r="AM2722" s="99"/>
      <c r="AN2722" s="99"/>
      <c r="AO2722" s="99"/>
      <c r="AP2722" s="99"/>
      <c r="AQ2722" s="99"/>
      <c r="AR2722" s="99"/>
      <c r="AS2722" s="99"/>
      <c r="AT2722" s="99"/>
      <c r="AU2722" s="99"/>
      <c r="AV2722" s="99"/>
      <c r="AW2722" s="99"/>
      <c r="AX2722" s="100"/>
      <c r="AY2722" s="100"/>
      <c r="AZ2722" s="101"/>
      <c r="BA2722" s="102"/>
      <c r="BB2722" s="95"/>
      <c r="BC2722" s="95"/>
      <c r="BD2722" s="41">
        <v>4</v>
      </c>
      <c r="BE2722" s="52">
        <v>49</v>
      </c>
      <c r="BF2722" s="103">
        <v>4931</v>
      </c>
      <c r="BG2722" s="277"/>
    </row>
    <row r="2723" spans="1:59" s="43" customFormat="1" ht="18.75" x14ac:dyDescent="0.3">
      <c r="A2723" s="200">
        <v>5</v>
      </c>
      <c r="B2723" s="201" t="s">
        <v>938</v>
      </c>
      <c r="C2723" s="201"/>
      <c r="D2723" s="201"/>
      <c r="E2723" s="197"/>
      <c r="F2723" s="204"/>
      <c r="G2723" s="228"/>
      <c r="H2723" s="36"/>
      <c r="I2723" s="225"/>
      <c r="J2723" s="191"/>
      <c r="K2723" s="191"/>
      <c r="L2723" s="191"/>
      <c r="M2723" s="193"/>
      <c r="N2723" s="318"/>
      <c r="O2723" s="319"/>
      <c r="P2723" s="37"/>
      <c r="Q2723" s="37"/>
      <c r="R2723" s="37"/>
      <c r="S2723" s="37"/>
      <c r="T2723" s="37"/>
      <c r="U2723" s="37"/>
      <c r="V2723" s="37"/>
      <c r="W2723" s="37"/>
      <c r="X2723" s="37"/>
      <c r="Y2723" s="37"/>
      <c r="Z2723" s="37"/>
      <c r="AA2723" s="37"/>
      <c r="AB2723" s="37"/>
      <c r="AC2723" s="37"/>
      <c r="AD2723" s="37"/>
      <c r="AE2723" s="37"/>
      <c r="AF2723" s="37"/>
      <c r="AG2723" s="37"/>
      <c r="AH2723" s="37"/>
      <c r="AI2723" s="37"/>
      <c r="AJ2723" s="37"/>
      <c r="AK2723" s="37"/>
      <c r="AL2723" s="37"/>
      <c r="AM2723" s="37"/>
      <c r="AN2723" s="37"/>
      <c r="AO2723" s="37"/>
      <c r="AP2723" s="37"/>
      <c r="AQ2723" s="37"/>
      <c r="AR2723" s="37"/>
      <c r="AS2723" s="37"/>
      <c r="AT2723" s="37"/>
      <c r="AU2723" s="37"/>
      <c r="AV2723" s="37"/>
      <c r="AW2723" s="37"/>
      <c r="AX2723" s="37"/>
      <c r="AY2723" s="334"/>
      <c r="AZ2723" s="39"/>
      <c r="BA2723" s="40"/>
      <c r="BB2723" s="38"/>
      <c r="BC2723" s="35"/>
      <c r="BD2723" s="41">
        <v>5</v>
      </c>
      <c r="BE2723" s="42" t="s">
        <v>938</v>
      </c>
      <c r="BF2723" s="42"/>
      <c r="BG2723" s="281"/>
    </row>
    <row r="2724" spans="1:59" s="53" customFormat="1" ht="18.75" x14ac:dyDescent="0.3">
      <c r="A2724" s="202">
        <v>5</v>
      </c>
      <c r="B2724" s="203" t="s">
        <v>938</v>
      </c>
      <c r="C2724" s="205">
        <v>51</v>
      </c>
      <c r="D2724" s="206" t="s">
        <v>939</v>
      </c>
      <c r="E2724" s="207"/>
      <c r="F2724" s="207"/>
      <c r="G2724" s="229"/>
      <c r="H2724" s="44"/>
      <c r="I2724" s="226"/>
      <c r="J2724" s="192"/>
      <c r="K2724" s="192"/>
      <c r="L2724" s="192"/>
      <c r="M2724" s="194"/>
      <c r="N2724" s="302"/>
      <c r="O2724" s="298"/>
      <c r="P2724" s="47"/>
      <c r="Q2724" s="47"/>
      <c r="R2724" s="47"/>
      <c r="S2724" s="47"/>
      <c r="T2724" s="47"/>
      <c r="U2724" s="47"/>
      <c r="V2724" s="47"/>
      <c r="W2724" s="47"/>
      <c r="X2724" s="47"/>
      <c r="Y2724" s="48"/>
      <c r="Z2724" s="48"/>
      <c r="AA2724" s="48"/>
      <c r="AB2724" s="47"/>
      <c r="AC2724" s="47"/>
      <c r="AD2724" s="47"/>
      <c r="AE2724" s="47"/>
      <c r="AF2724" s="47"/>
      <c r="AG2724" s="47"/>
      <c r="AH2724" s="47"/>
      <c r="AI2724" s="47"/>
      <c r="AJ2724" s="48"/>
      <c r="AK2724" s="48"/>
      <c r="AL2724" s="48"/>
      <c r="AM2724" s="47"/>
      <c r="AN2724" s="47"/>
      <c r="AO2724" s="47"/>
      <c r="AP2724" s="47"/>
      <c r="AQ2724" s="47"/>
      <c r="AR2724" s="47"/>
      <c r="AS2724" s="47"/>
      <c r="AT2724" s="47"/>
      <c r="AU2724" s="47"/>
      <c r="AV2724" s="47"/>
      <c r="AW2724" s="47"/>
      <c r="AX2724" s="48"/>
      <c r="AY2724" s="333"/>
      <c r="AZ2724" s="49"/>
      <c r="BA2724" s="50"/>
      <c r="BB2724" s="51"/>
      <c r="BC2724" s="45"/>
      <c r="BD2724" s="41">
        <v>5</v>
      </c>
      <c r="BE2724" s="52">
        <v>51</v>
      </c>
      <c r="BF2724" s="52" t="s">
        <v>939</v>
      </c>
      <c r="BG2724" s="273"/>
    </row>
    <row r="2725" spans="1:59" x14ac:dyDescent="0.25">
      <c r="A2725" s="196">
        <v>5</v>
      </c>
      <c r="B2725" s="197" t="s">
        <v>938</v>
      </c>
      <c r="C2725" s="208">
        <v>51</v>
      </c>
      <c r="D2725" s="209" t="s">
        <v>939</v>
      </c>
      <c r="E2725" s="212">
        <v>5111</v>
      </c>
      <c r="F2725" s="213" t="s">
        <v>940</v>
      </c>
      <c r="G2725" s="234"/>
      <c r="H2725" s="138"/>
      <c r="I2725" s="224"/>
      <c r="J2725" s="98"/>
      <c r="K2725" s="98"/>
      <c r="L2725" s="98"/>
      <c r="M2725" s="137"/>
      <c r="N2725" s="322"/>
      <c r="O2725" s="323"/>
      <c r="P2725" s="139"/>
      <c r="Q2725" s="139"/>
      <c r="R2725" s="139"/>
      <c r="S2725" s="139"/>
      <c r="T2725" s="139"/>
      <c r="U2725" s="139"/>
      <c r="V2725" s="139"/>
      <c r="W2725" s="139"/>
      <c r="X2725" s="139"/>
      <c r="Y2725" s="100"/>
      <c r="Z2725" s="125"/>
      <c r="AA2725" s="125"/>
      <c r="AB2725" s="139"/>
      <c r="AC2725" s="139"/>
      <c r="AD2725" s="139"/>
      <c r="AE2725" s="139"/>
      <c r="AF2725" s="139"/>
      <c r="AG2725" s="139"/>
      <c r="AH2725" s="139"/>
      <c r="AI2725" s="139"/>
      <c r="AJ2725" s="100"/>
      <c r="AK2725" s="125"/>
      <c r="AL2725" s="125"/>
      <c r="AM2725" s="139"/>
      <c r="AN2725" s="139"/>
      <c r="AO2725" s="139"/>
      <c r="AP2725" s="139"/>
      <c r="AQ2725" s="139"/>
      <c r="AR2725" s="139"/>
      <c r="AS2725" s="139"/>
      <c r="AT2725" s="139"/>
      <c r="AU2725" s="139"/>
      <c r="AV2725" s="139"/>
      <c r="AW2725" s="99"/>
      <c r="AX2725" s="125"/>
      <c r="AY2725" s="100"/>
      <c r="AZ2725" s="140"/>
      <c r="BA2725" s="141"/>
      <c r="BB2725" s="136"/>
      <c r="BC2725" s="136"/>
      <c r="BD2725" s="41">
        <v>5</v>
      </c>
      <c r="BE2725" s="52">
        <v>51</v>
      </c>
      <c r="BF2725" s="103">
        <v>5111</v>
      </c>
      <c r="BG2725" s="283"/>
    </row>
    <row r="2726" spans="1:59" s="63" customFormat="1" ht="12.75" x14ac:dyDescent="0.2">
      <c r="A2726" s="196">
        <v>5</v>
      </c>
      <c r="B2726" s="197" t="s">
        <v>938</v>
      </c>
      <c r="C2726" s="208">
        <v>51</v>
      </c>
      <c r="D2726" s="209" t="s">
        <v>939</v>
      </c>
      <c r="E2726" s="212">
        <v>5111</v>
      </c>
      <c r="F2726" s="213" t="s">
        <v>940</v>
      </c>
      <c r="G2726" s="232"/>
      <c r="H2726" s="97"/>
      <c r="I2726" s="224"/>
      <c r="J2726" s="98"/>
      <c r="K2726" s="98"/>
      <c r="L2726" s="98"/>
      <c r="M2726" s="96"/>
      <c r="N2726" s="307"/>
      <c r="O2726" s="246"/>
      <c r="P2726" s="124"/>
      <c r="Q2726" s="99"/>
      <c r="R2726" s="99"/>
      <c r="S2726" s="99"/>
      <c r="T2726" s="99"/>
      <c r="U2726" s="99"/>
      <c r="V2726" s="99"/>
      <c r="W2726" s="99"/>
      <c r="X2726" s="99"/>
      <c r="Y2726" s="100"/>
      <c r="Z2726" s="100"/>
      <c r="AA2726" s="100"/>
      <c r="AB2726" s="99"/>
      <c r="AC2726" s="99"/>
      <c r="AD2726" s="99"/>
      <c r="AE2726" s="99"/>
      <c r="AF2726" s="99"/>
      <c r="AG2726" s="99"/>
      <c r="AH2726" s="99"/>
      <c r="AI2726" s="99"/>
      <c r="AJ2726" s="100"/>
      <c r="AK2726" s="100"/>
      <c r="AL2726" s="100"/>
      <c r="AM2726" s="99"/>
      <c r="AN2726" s="99"/>
      <c r="AO2726" s="99"/>
      <c r="AP2726" s="99"/>
      <c r="AQ2726" s="99"/>
      <c r="AR2726" s="99"/>
      <c r="AS2726" s="99"/>
      <c r="AT2726" s="99"/>
      <c r="AU2726" s="99"/>
      <c r="AV2726" s="99"/>
      <c r="AW2726" s="99"/>
      <c r="AX2726" s="100"/>
      <c r="AY2726" s="100"/>
      <c r="AZ2726" s="101"/>
      <c r="BA2726" s="102"/>
      <c r="BB2726" s="95"/>
      <c r="BC2726" s="95"/>
      <c r="BD2726" s="41">
        <v>5</v>
      </c>
      <c r="BE2726" s="52">
        <v>51</v>
      </c>
      <c r="BF2726" s="103">
        <v>5111</v>
      </c>
      <c r="BG2726" s="277"/>
    </row>
    <row r="2727" spans="1:59" s="63" customFormat="1" ht="12.75" x14ac:dyDescent="0.2">
      <c r="A2727" s="196">
        <v>5</v>
      </c>
      <c r="B2727" s="197" t="s">
        <v>938</v>
      </c>
      <c r="C2727" s="208">
        <v>51</v>
      </c>
      <c r="D2727" s="209" t="s">
        <v>939</v>
      </c>
      <c r="E2727" s="212">
        <v>5111</v>
      </c>
      <c r="F2727" s="213" t="s">
        <v>940</v>
      </c>
      <c r="G2727" s="231" t="s">
        <v>576</v>
      </c>
      <c r="H2727" s="65"/>
      <c r="I2727" s="222"/>
      <c r="J2727" s="66"/>
      <c r="K2727" s="66"/>
      <c r="L2727" s="66"/>
      <c r="M2727" s="64"/>
      <c r="N2727" s="304"/>
      <c r="O2727" s="305"/>
      <c r="P2727" s="127"/>
      <c r="Q2727" s="67"/>
      <c r="R2727" s="67"/>
      <c r="S2727" s="67"/>
      <c r="T2727" s="67"/>
      <c r="U2727" s="67"/>
      <c r="V2727" s="67"/>
      <c r="W2727" s="67"/>
      <c r="X2727" s="67"/>
      <c r="Y2727" s="68"/>
      <c r="Z2727" s="68"/>
      <c r="AA2727" s="68"/>
      <c r="AB2727" s="67"/>
      <c r="AC2727" s="67"/>
      <c r="AD2727" s="67"/>
      <c r="AE2727" s="67"/>
      <c r="AF2727" s="67"/>
      <c r="AG2727" s="67"/>
      <c r="AH2727" s="67"/>
      <c r="AI2727" s="67"/>
      <c r="AJ2727" s="68"/>
      <c r="AK2727" s="68"/>
      <c r="AL2727" s="68"/>
      <c r="AM2727" s="67"/>
      <c r="AN2727" s="67"/>
      <c r="AO2727" s="67"/>
      <c r="AP2727" s="67"/>
      <c r="AQ2727" s="67"/>
      <c r="AR2727" s="67"/>
      <c r="AS2727" s="67"/>
      <c r="AT2727" s="67"/>
      <c r="AU2727" s="67"/>
      <c r="AV2727" s="67"/>
      <c r="AW2727" s="67"/>
      <c r="AX2727" s="68"/>
      <c r="AY2727" s="68"/>
      <c r="AZ2727" s="69"/>
      <c r="BA2727" s="70"/>
      <c r="BB2727" s="71"/>
      <c r="BC2727" s="95"/>
      <c r="BD2727" s="41">
        <v>5</v>
      </c>
      <c r="BE2727" s="52">
        <v>51</v>
      </c>
      <c r="BF2727" s="103">
        <v>5111</v>
      </c>
      <c r="BG2727" s="275"/>
    </row>
    <row r="2728" spans="1:59" s="63" customFormat="1" ht="12.75" x14ac:dyDescent="0.2">
      <c r="A2728" s="196">
        <v>5</v>
      </c>
      <c r="B2728" s="197" t="s">
        <v>938</v>
      </c>
      <c r="C2728" s="208">
        <v>51</v>
      </c>
      <c r="D2728" s="209" t="s">
        <v>939</v>
      </c>
      <c r="E2728" s="212">
        <v>5111</v>
      </c>
      <c r="F2728" s="213" t="s">
        <v>940</v>
      </c>
      <c r="G2728" s="231" t="s">
        <v>576</v>
      </c>
      <c r="H2728" s="72" t="s">
        <v>47</v>
      </c>
      <c r="I2728" s="223"/>
      <c r="J2728" s="73"/>
      <c r="K2728" s="73"/>
      <c r="L2728" s="73"/>
      <c r="M2728" s="74"/>
      <c r="N2728" s="247"/>
      <c r="O2728" s="306"/>
      <c r="P2728" s="105"/>
      <c r="Q2728" s="75"/>
      <c r="R2728" s="75"/>
      <c r="S2728" s="75"/>
      <c r="T2728" s="75"/>
      <c r="U2728" s="75"/>
      <c r="V2728" s="75"/>
      <c r="W2728" s="75"/>
      <c r="X2728" s="75"/>
      <c r="Y2728" s="76">
        <f>IF(ISNUMBER(VLOOKUP(Y2730,P$7:W$7,MATCH(Y2730,P$7:W$7))),VLOOKUP(Y2730,P$7:W$7,MATCH(Y2730,P$7:W$7)),IF(N2732=0,"No Data",IF(Y2730&gt;0,"&lt;100",0)))</f>
        <v>10000</v>
      </c>
      <c r="Z2728" s="77">
        <f>IF(ISNUMBER(VLOOKUP(Z2732,P$7:W$7,MATCH(Z2732,P$7:W$7))),VLOOKUP(Z2732,P$7:W$7,MATCH(Z2732,P$7:W$7)),IF(N2732=0,"No Data",IF(Z2732&gt;0,"&lt;100",0)))</f>
        <v>5000</v>
      </c>
      <c r="AA2728" s="106">
        <f>IF(ISNUMBER(Z2728),Z2728,0)</f>
        <v>5000</v>
      </c>
      <c r="AB2728" s="75"/>
      <c r="AC2728" s="75"/>
      <c r="AD2728" s="75"/>
      <c r="AE2728" s="75"/>
      <c r="AF2728" s="75"/>
      <c r="AG2728" s="75"/>
      <c r="AH2728" s="75"/>
      <c r="AI2728" s="75"/>
      <c r="AJ2728" s="76">
        <f>IF(ISNUMBER(VLOOKUP(AJ2730,AB$7:AH$7,MATCH(AJ2730,AB$7:AH$7))),VLOOKUP(AJ2730,AB$7:AH$7,MATCH(AJ2730,AB$7:AH$7)),IF(N2732=0,"No Data",IF(AJ2730&gt;0,"&lt;50",0)))</f>
        <v>0</v>
      </c>
      <c r="AK2728" s="77">
        <f>IF(ISNUMBER(VLOOKUP(AK2732,AB$7:AH$7,MATCH(AK2732,AB$7:AH$7))),VLOOKUP(AK2732,AB$7:AH$7,MATCH(AK2732,AB$7:AH$7)),IF(N2732=0,"No Data",IF(AK2732&gt;0,"&lt;50",0)))</f>
        <v>0</v>
      </c>
      <c r="AL2728" s="106">
        <f>IF(ISNUMBER(AK2728),AK2728,0)</f>
        <v>0</v>
      </c>
      <c r="AM2728" s="75"/>
      <c r="AN2728" s="75"/>
      <c r="AO2728" s="75"/>
      <c r="AP2728" s="75"/>
      <c r="AQ2728" s="75"/>
      <c r="AR2728" s="75"/>
      <c r="AS2728" s="75"/>
      <c r="AT2728" s="75"/>
      <c r="AU2728" s="75"/>
      <c r="AV2728" s="75"/>
      <c r="AW2728" s="76">
        <f>IF(ISNUMBER(VLOOKUP(AW2730,AM$7:AU$7,MATCH(AW2730,AM$7:AU$7))),VLOOKUP(AW2730,AM$7:AU$7,MATCH(AW2730,AM$7:AU$7)),IF(N2732=0,"No Data",IF(AW2730&gt;0,"&lt;10",0)))</f>
        <v>250</v>
      </c>
      <c r="AX2728" s="77">
        <f>IF(ISNUMBER(VLOOKUP(AX2732,AM$7:AU$7,MATCH(AX2732,AM$7:AU$7))),VLOOKUP(AX2732,AM$7:AU$7,MATCH(AX2732,AM$7:AU$7)),IF(N2732=0,"No Data",IF(AX2732&gt;0,"&lt;10",0)))</f>
        <v>500</v>
      </c>
      <c r="AY2728" s="106">
        <f>IF(ISNUMBER(AX2728),AX2728,0)</f>
        <v>500</v>
      </c>
      <c r="AZ2728" s="79"/>
      <c r="BA2728" s="80"/>
      <c r="BB2728" s="71"/>
      <c r="BC2728" s="95"/>
      <c r="BD2728" s="41">
        <v>5</v>
      </c>
      <c r="BE2728" s="52">
        <v>51</v>
      </c>
      <c r="BF2728" s="103">
        <v>5111</v>
      </c>
      <c r="BG2728" s="276" t="s">
        <v>47</v>
      </c>
    </row>
    <row r="2729" spans="1:59" s="63" customFormat="1" ht="12.75" x14ac:dyDescent="0.2">
      <c r="A2729" s="196">
        <v>5</v>
      </c>
      <c r="B2729" s="197" t="s">
        <v>938</v>
      </c>
      <c r="C2729" s="208">
        <v>51</v>
      </c>
      <c r="D2729" s="209" t="s">
        <v>939</v>
      </c>
      <c r="E2729" s="212">
        <v>5111</v>
      </c>
      <c r="F2729" s="213" t="s">
        <v>940</v>
      </c>
      <c r="G2729" s="231" t="s">
        <v>576</v>
      </c>
      <c r="H2729" s="81" t="s">
        <v>48</v>
      </c>
      <c r="I2729" s="223"/>
      <c r="J2729" s="73"/>
      <c r="K2729" s="73"/>
      <c r="L2729" s="73"/>
      <c r="M2729" s="74"/>
      <c r="N2729" s="247"/>
      <c r="O2729" s="306"/>
      <c r="P2729" s="105"/>
      <c r="Q2729" s="75"/>
      <c r="R2729" s="75"/>
      <c r="S2729" s="75"/>
      <c r="T2729" s="75"/>
      <c r="U2729" s="75"/>
      <c r="V2729" s="75"/>
      <c r="W2729" s="75"/>
      <c r="X2729" s="75"/>
      <c r="Y2729" s="82">
        <f>MIN(X2733:X2740)</f>
        <v>0</v>
      </c>
      <c r="Z2729" s="83"/>
      <c r="AA2729" s="83"/>
      <c r="AB2729" s="75"/>
      <c r="AC2729" s="75"/>
      <c r="AD2729" s="75"/>
      <c r="AE2729" s="75"/>
      <c r="AF2729" s="75"/>
      <c r="AG2729" s="75"/>
      <c r="AH2729" s="75"/>
      <c r="AI2729" s="75"/>
      <c r="AJ2729" s="82">
        <f>MIN(AI2733:AI2740)</f>
        <v>0</v>
      </c>
      <c r="AK2729" s="83"/>
      <c r="AL2729" s="83"/>
      <c r="AM2729" s="75"/>
      <c r="AN2729" s="75"/>
      <c r="AO2729" s="75"/>
      <c r="AP2729" s="75"/>
      <c r="AQ2729" s="75"/>
      <c r="AR2729" s="75"/>
      <c r="AS2729" s="75"/>
      <c r="AT2729" s="75"/>
      <c r="AU2729" s="75"/>
      <c r="AV2729" s="75"/>
      <c r="AW2729" s="82">
        <f>MIN(AV2733:AV2740)</f>
        <v>100</v>
      </c>
      <c r="AX2729" s="83"/>
      <c r="AY2729" s="83"/>
      <c r="AZ2729" s="79"/>
      <c r="BA2729" s="80"/>
      <c r="BB2729" s="71"/>
      <c r="BC2729" s="95"/>
      <c r="BD2729" s="41">
        <v>5</v>
      </c>
      <c r="BE2729" s="52">
        <v>51</v>
      </c>
      <c r="BF2729" s="103">
        <v>5111</v>
      </c>
      <c r="BG2729" s="278" t="s">
        <v>48</v>
      </c>
    </row>
    <row r="2730" spans="1:59" s="63" customFormat="1" ht="12.75" x14ac:dyDescent="0.2">
      <c r="A2730" s="196">
        <v>5</v>
      </c>
      <c r="B2730" s="197" t="s">
        <v>938</v>
      </c>
      <c r="C2730" s="208">
        <v>51</v>
      </c>
      <c r="D2730" s="209" t="s">
        <v>939</v>
      </c>
      <c r="E2730" s="212">
        <v>5111</v>
      </c>
      <c r="F2730" s="213" t="s">
        <v>940</v>
      </c>
      <c r="G2730" s="231" t="s">
        <v>576</v>
      </c>
      <c r="H2730" s="81" t="s">
        <v>49</v>
      </c>
      <c r="I2730" s="223"/>
      <c r="J2730" s="73"/>
      <c r="K2730" s="73"/>
      <c r="L2730" s="73"/>
      <c r="M2730" s="74"/>
      <c r="N2730" s="247"/>
      <c r="O2730" s="306"/>
      <c r="P2730" s="105"/>
      <c r="Q2730" s="75"/>
      <c r="R2730" s="75"/>
      <c r="S2730" s="75"/>
      <c r="T2730" s="75"/>
      <c r="U2730" s="75"/>
      <c r="V2730" s="75"/>
      <c r="W2730" s="75"/>
      <c r="X2730" s="75"/>
      <c r="Y2730" s="84">
        <f>IF(ISNUMBER(AVERAGE(X2733:X2740)),AVERAGE(X2733:X2740),0)</f>
        <v>15000</v>
      </c>
      <c r="Z2730" s="83"/>
      <c r="AA2730" s="83"/>
      <c r="AB2730" s="75"/>
      <c r="AC2730" s="75"/>
      <c r="AD2730" s="75"/>
      <c r="AE2730" s="75"/>
      <c r="AF2730" s="75"/>
      <c r="AG2730" s="75"/>
      <c r="AH2730" s="75"/>
      <c r="AI2730" s="75"/>
      <c r="AJ2730" s="84">
        <f>IF(ISNUMBER(AVERAGE(AI2733:AI2740)),AVERAGE(AI2733:AI2740),0)</f>
        <v>0</v>
      </c>
      <c r="AK2730" s="83"/>
      <c r="AL2730" s="83"/>
      <c r="AM2730" s="75"/>
      <c r="AN2730" s="75"/>
      <c r="AO2730" s="75"/>
      <c r="AP2730" s="75"/>
      <c r="AQ2730" s="75"/>
      <c r="AR2730" s="75"/>
      <c r="AS2730" s="75"/>
      <c r="AT2730" s="75"/>
      <c r="AU2730" s="75"/>
      <c r="AV2730" s="75"/>
      <c r="AW2730" s="84">
        <f>IF(ISNUMBER(AVERAGE(AV2733:AV2740)),AVERAGE(AV2733:AV2740),0)</f>
        <v>325</v>
      </c>
      <c r="AX2730" s="83"/>
      <c r="AY2730" s="83"/>
      <c r="AZ2730" s="79"/>
      <c r="BA2730" s="80"/>
      <c r="BB2730" s="71"/>
      <c r="BC2730" s="95"/>
      <c r="BD2730" s="41">
        <v>5</v>
      </c>
      <c r="BE2730" s="52">
        <v>51</v>
      </c>
      <c r="BF2730" s="103">
        <v>5111</v>
      </c>
      <c r="BG2730" s="278" t="s">
        <v>49</v>
      </c>
    </row>
    <row r="2731" spans="1:59" s="63" customFormat="1" ht="12.75" x14ac:dyDescent="0.2">
      <c r="A2731" s="196">
        <v>5</v>
      </c>
      <c r="B2731" s="197" t="s">
        <v>938</v>
      </c>
      <c r="C2731" s="208">
        <v>51</v>
      </c>
      <c r="D2731" s="209" t="s">
        <v>939</v>
      </c>
      <c r="E2731" s="212">
        <v>5111</v>
      </c>
      <c r="F2731" s="213" t="s">
        <v>940</v>
      </c>
      <c r="G2731" s="231" t="s">
        <v>576</v>
      </c>
      <c r="H2731" s="81" t="s">
        <v>50</v>
      </c>
      <c r="I2731" s="223"/>
      <c r="J2731" s="73"/>
      <c r="K2731" s="73"/>
      <c r="L2731" s="73"/>
      <c r="M2731" s="74"/>
      <c r="N2731" s="247"/>
      <c r="O2731" s="306"/>
      <c r="P2731" s="105"/>
      <c r="Q2731" s="75"/>
      <c r="R2731" s="75"/>
      <c r="S2731" s="75"/>
      <c r="T2731" s="75"/>
      <c r="U2731" s="75"/>
      <c r="V2731" s="75"/>
      <c r="W2731" s="75"/>
      <c r="X2731" s="75"/>
      <c r="Y2731" s="84">
        <f>MAX(X2733:X2740)</f>
        <v>25000</v>
      </c>
      <c r="Z2731" s="83"/>
      <c r="AA2731" s="83"/>
      <c r="AB2731" s="75"/>
      <c r="AC2731" s="75"/>
      <c r="AD2731" s="75"/>
      <c r="AE2731" s="75"/>
      <c r="AF2731" s="75"/>
      <c r="AG2731" s="75"/>
      <c r="AH2731" s="75"/>
      <c r="AI2731" s="75"/>
      <c r="AJ2731" s="84">
        <f>MAX(AI2733:AI2740)</f>
        <v>0</v>
      </c>
      <c r="AK2731" s="83"/>
      <c r="AL2731" s="83"/>
      <c r="AM2731" s="75"/>
      <c r="AN2731" s="75"/>
      <c r="AO2731" s="75"/>
      <c r="AP2731" s="75"/>
      <c r="AQ2731" s="75"/>
      <c r="AR2731" s="75"/>
      <c r="AS2731" s="75"/>
      <c r="AT2731" s="75"/>
      <c r="AU2731" s="75"/>
      <c r="AV2731" s="75"/>
      <c r="AW2731" s="84">
        <f>MAX(AV2733:AV2740)</f>
        <v>1000</v>
      </c>
      <c r="AX2731" s="83"/>
      <c r="AY2731" s="83"/>
      <c r="AZ2731" s="79"/>
      <c r="BA2731" s="80"/>
      <c r="BB2731" s="71"/>
      <c r="BC2731" s="95"/>
      <c r="BD2731" s="41">
        <v>5</v>
      </c>
      <c r="BE2731" s="52">
        <v>51</v>
      </c>
      <c r="BF2731" s="103">
        <v>5111</v>
      </c>
      <c r="BG2731" s="278" t="s">
        <v>50</v>
      </c>
    </row>
    <row r="2732" spans="1:59" s="63" customFormat="1" ht="12.75" x14ac:dyDescent="0.2">
      <c r="A2732" s="196">
        <v>5</v>
      </c>
      <c r="B2732" s="197" t="s">
        <v>938</v>
      </c>
      <c r="C2732" s="208">
        <v>51</v>
      </c>
      <c r="D2732" s="209" t="s">
        <v>939</v>
      </c>
      <c r="E2732" s="212">
        <v>5111</v>
      </c>
      <c r="F2732" s="213" t="s">
        <v>940</v>
      </c>
      <c r="G2732" s="231" t="s">
        <v>576</v>
      </c>
      <c r="H2732" s="85" t="s">
        <v>51</v>
      </c>
      <c r="I2732" s="223"/>
      <c r="J2732" s="73"/>
      <c r="K2732" s="73"/>
      <c r="L2732" s="73"/>
      <c r="M2732" s="74"/>
      <c r="N2732" s="248">
        <f>SUM(N2733:N2740)</f>
        <v>14</v>
      </c>
      <c r="O2732" s="293">
        <f>SUM(O2733:O2740)</f>
        <v>0.99999999999999978</v>
      </c>
      <c r="P2732" s="292"/>
      <c r="Q2732" s="87"/>
      <c r="R2732" s="87"/>
      <c r="S2732" s="87"/>
      <c r="T2732" s="87"/>
      <c r="U2732" s="87"/>
      <c r="V2732" s="87"/>
      <c r="W2732" s="87"/>
      <c r="X2732" s="87"/>
      <c r="Y2732" s="88"/>
      <c r="Z2732" s="107">
        <f>SUM(Z2733:Z2740)</f>
        <v>8571.4285714285706</v>
      </c>
      <c r="AA2732" s="88"/>
      <c r="AB2732" s="87"/>
      <c r="AC2732" s="87"/>
      <c r="AD2732" s="87"/>
      <c r="AE2732" s="87"/>
      <c r="AF2732" s="87"/>
      <c r="AG2732" s="87"/>
      <c r="AH2732" s="87"/>
      <c r="AI2732" s="87"/>
      <c r="AJ2732" s="88"/>
      <c r="AK2732" s="107">
        <f>SUM(AK2733:AK2740)</f>
        <v>0</v>
      </c>
      <c r="AL2732" s="88"/>
      <c r="AM2732" s="87"/>
      <c r="AN2732" s="87"/>
      <c r="AO2732" s="87"/>
      <c r="AP2732" s="87"/>
      <c r="AQ2732" s="87"/>
      <c r="AR2732" s="87"/>
      <c r="AS2732" s="87"/>
      <c r="AT2732" s="87"/>
      <c r="AU2732" s="87"/>
      <c r="AV2732" s="87"/>
      <c r="AW2732" s="112"/>
      <c r="AX2732" s="107">
        <f>SUM(AX2733:AX2740)</f>
        <v>614.28571428571422</v>
      </c>
      <c r="AY2732" s="88"/>
      <c r="AZ2732" s="79"/>
      <c r="BA2732" s="80"/>
      <c r="BB2732" s="71"/>
      <c r="BC2732" s="95"/>
      <c r="BD2732" s="41">
        <v>5</v>
      </c>
      <c r="BE2732" s="52">
        <v>51</v>
      </c>
      <c r="BF2732" s="103">
        <v>5111</v>
      </c>
      <c r="BG2732" s="279" t="s">
        <v>51</v>
      </c>
    </row>
    <row r="2733" spans="1:59" s="63" customFormat="1" ht="12.75" x14ac:dyDescent="0.2">
      <c r="A2733" s="196">
        <v>5</v>
      </c>
      <c r="B2733" s="197" t="s">
        <v>938</v>
      </c>
      <c r="C2733" s="208">
        <v>51</v>
      </c>
      <c r="D2733" s="209" t="s">
        <v>939</v>
      </c>
      <c r="E2733" s="212">
        <v>5111</v>
      </c>
      <c r="F2733" s="213" t="s">
        <v>940</v>
      </c>
      <c r="G2733" s="231" t="s">
        <v>576</v>
      </c>
      <c r="H2733" s="89" t="s">
        <v>52</v>
      </c>
      <c r="I2733" s="90" t="s">
        <v>507</v>
      </c>
      <c r="J2733" s="90"/>
      <c r="K2733" s="90" t="s">
        <v>64</v>
      </c>
      <c r="L2733" s="90" t="s">
        <v>136</v>
      </c>
      <c r="M2733" s="91"/>
      <c r="N2733" s="312">
        <v>7</v>
      </c>
      <c r="O2733" s="313">
        <f>N2733/N$2732</f>
        <v>0.5</v>
      </c>
      <c r="P2733" s="104"/>
      <c r="Q2733" s="92"/>
      <c r="R2733" s="92"/>
      <c r="S2733" s="92"/>
      <c r="T2733" s="92"/>
      <c r="U2733" s="92"/>
      <c r="V2733" s="92"/>
      <c r="W2733" s="92"/>
      <c r="X2733" s="109">
        <f t="shared" ref="X2733:X2740" si="415">P2733*P$7+Q2733*Q$7+R2733*R$7+S2733*S$7+T2733*T$7+U2733*U$7+V2733*V$7+W2733*W$7</f>
        <v>0</v>
      </c>
      <c r="Y2733" s="83"/>
      <c r="Z2733" s="110">
        <f t="shared" ref="Z2733:Z2740" si="416">X2733*$O2733</f>
        <v>0</v>
      </c>
      <c r="AA2733" s="111"/>
      <c r="AB2733" s="92"/>
      <c r="AC2733" s="92"/>
      <c r="AD2733" s="92"/>
      <c r="AE2733" s="92"/>
      <c r="AF2733" s="92"/>
      <c r="AG2733" s="92"/>
      <c r="AH2733" s="92"/>
      <c r="AI2733" s="109">
        <f t="shared" ref="AI2733:AI2740" si="417">AB2733*AB$7+AC2733*AC$7+AD2733*AD$7+AE2733*AE$7+AF2733*AF$7+AG2733*AG$7+AH2733*AH$7</f>
        <v>0</v>
      </c>
      <c r="AJ2733" s="83"/>
      <c r="AK2733" s="110">
        <f t="shared" ref="AK2733:AK2740" si="418">AI2733*$O2733</f>
        <v>0</v>
      </c>
      <c r="AL2733" s="111"/>
      <c r="AM2733" s="92"/>
      <c r="AN2733" s="92"/>
      <c r="AO2733" s="92"/>
      <c r="AP2733" s="92"/>
      <c r="AQ2733" s="92"/>
      <c r="AR2733" s="92"/>
      <c r="AS2733" s="92">
        <v>1</v>
      </c>
      <c r="AT2733" s="92"/>
      <c r="AU2733" s="92"/>
      <c r="AV2733" s="109">
        <f t="shared" ref="AV2733:AV2740" si="419">AM2733*AM$7+AN2733*AN$7+AO2733*AO$7+AP2733*AP$7+AQ2733*AQ$7+AR2733*AR$7+AS2733*AS$7+AT2733*AT$7+AU2733*AU$7</f>
        <v>1000</v>
      </c>
      <c r="AW2733" s="75"/>
      <c r="AX2733" s="110">
        <f t="shared" ref="AX2733:AX2740" si="420">AV2733*$O2733</f>
        <v>500</v>
      </c>
      <c r="AY2733" s="111"/>
      <c r="AZ2733" s="93"/>
      <c r="BA2733" s="94" t="s">
        <v>105</v>
      </c>
      <c r="BB2733" s="71"/>
      <c r="BC2733" s="95"/>
      <c r="BD2733" s="41">
        <v>5</v>
      </c>
      <c r="BE2733" s="52">
        <v>51</v>
      </c>
      <c r="BF2733" s="103">
        <v>5111</v>
      </c>
      <c r="BG2733" s="280" t="s">
        <v>52</v>
      </c>
    </row>
    <row r="2734" spans="1:59" s="63" customFormat="1" ht="12.75" x14ac:dyDescent="0.2">
      <c r="A2734" s="196">
        <v>5</v>
      </c>
      <c r="B2734" s="197" t="s">
        <v>938</v>
      </c>
      <c r="C2734" s="208">
        <v>51</v>
      </c>
      <c r="D2734" s="209" t="s">
        <v>939</v>
      </c>
      <c r="E2734" s="212">
        <v>5111</v>
      </c>
      <c r="F2734" s="213" t="s">
        <v>940</v>
      </c>
      <c r="G2734" s="231" t="s">
        <v>576</v>
      </c>
      <c r="H2734" s="89"/>
      <c r="I2734" s="90" t="s">
        <v>578</v>
      </c>
      <c r="J2734" s="90"/>
      <c r="K2734" s="90" t="s">
        <v>90</v>
      </c>
      <c r="L2734" s="90" t="s">
        <v>579</v>
      </c>
      <c r="M2734" s="91"/>
      <c r="N2734" s="312">
        <v>1</v>
      </c>
      <c r="O2734" s="313">
        <f t="shared" ref="O2734:O2740" si="421">N2734/N$2732</f>
        <v>7.1428571428571425E-2</v>
      </c>
      <c r="P2734" s="104"/>
      <c r="Q2734" s="92"/>
      <c r="R2734" s="92"/>
      <c r="S2734" s="92"/>
      <c r="T2734" s="92"/>
      <c r="U2734" s="92"/>
      <c r="V2734" s="92">
        <v>1</v>
      </c>
      <c r="W2734" s="92"/>
      <c r="X2734" s="109">
        <f t="shared" si="415"/>
        <v>10000</v>
      </c>
      <c r="Y2734" s="83"/>
      <c r="Z2734" s="110">
        <f t="shared" si="416"/>
        <v>714.28571428571422</v>
      </c>
      <c r="AA2734" s="111"/>
      <c r="AB2734" s="92"/>
      <c r="AC2734" s="92"/>
      <c r="AD2734" s="92"/>
      <c r="AE2734" s="92"/>
      <c r="AF2734" s="92"/>
      <c r="AG2734" s="92"/>
      <c r="AH2734" s="92"/>
      <c r="AI2734" s="109">
        <f t="shared" si="417"/>
        <v>0</v>
      </c>
      <c r="AJ2734" s="83"/>
      <c r="AK2734" s="110">
        <f t="shared" si="418"/>
        <v>0</v>
      </c>
      <c r="AL2734" s="111"/>
      <c r="AM2734" s="92"/>
      <c r="AN2734" s="92"/>
      <c r="AO2734" s="92"/>
      <c r="AP2734" s="92">
        <v>1</v>
      </c>
      <c r="AQ2734" s="92"/>
      <c r="AR2734" s="92"/>
      <c r="AS2734" s="92"/>
      <c r="AT2734" s="92"/>
      <c r="AU2734" s="92"/>
      <c r="AV2734" s="109">
        <f t="shared" si="419"/>
        <v>100</v>
      </c>
      <c r="AW2734" s="75"/>
      <c r="AX2734" s="110">
        <f t="shared" si="420"/>
        <v>7.1428571428571423</v>
      </c>
      <c r="AY2734" s="111"/>
      <c r="AZ2734" s="93"/>
      <c r="BA2734" s="94" t="s">
        <v>105</v>
      </c>
      <c r="BB2734" s="71"/>
      <c r="BC2734" s="95"/>
      <c r="BD2734" s="41">
        <v>5</v>
      </c>
      <c r="BE2734" s="52">
        <v>51</v>
      </c>
      <c r="BF2734" s="103">
        <v>5111</v>
      </c>
      <c r="BG2734" s="280" t="s">
        <v>52</v>
      </c>
    </row>
    <row r="2735" spans="1:59" s="63" customFormat="1" ht="12.75" x14ac:dyDescent="0.2">
      <c r="A2735" s="196">
        <v>5</v>
      </c>
      <c r="B2735" s="197" t="s">
        <v>938</v>
      </c>
      <c r="C2735" s="208">
        <v>51</v>
      </c>
      <c r="D2735" s="209" t="s">
        <v>939</v>
      </c>
      <c r="E2735" s="212">
        <v>5111</v>
      </c>
      <c r="F2735" s="213" t="s">
        <v>940</v>
      </c>
      <c r="G2735" s="231" t="s">
        <v>576</v>
      </c>
      <c r="H2735" s="89"/>
      <c r="I2735" s="90" t="s">
        <v>103</v>
      </c>
      <c r="J2735" s="90"/>
      <c r="K2735" s="90" t="s">
        <v>124</v>
      </c>
      <c r="L2735" s="90" t="s">
        <v>124</v>
      </c>
      <c r="M2735" s="91"/>
      <c r="N2735" s="312">
        <v>1</v>
      </c>
      <c r="O2735" s="313">
        <f t="shared" si="421"/>
        <v>7.1428571428571425E-2</v>
      </c>
      <c r="P2735" s="104"/>
      <c r="Q2735" s="92"/>
      <c r="R2735" s="92"/>
      <c r="S2735" s="92"/>
      <c r="T2735" s="92"/>
      <c r="U2735" s="92"/>
      <c r="V2735" s="92">
        <v>1</v>
      </c>
      <c r="W2735" s="92"/>
      <c r="X2735" s="109">
        <f t="shared" si="415"/>
        <v>10000</v>
      </c>
      <c r="Y2735" s="83"/>
      <c r="Z2735" s="110">
        <f t="shared" si="416"/>
        <v>714.28571428571422</v>
      </c>
      <c r="AA2735" s="111"/>
      <c r="AB2735" s="92"/>
      <c r="AC2735" s="92"/>
      <c r="AD2735" s="92"/>
      <c r="AE2735" s="92"/>
      <c r="AF2735" s="92"/>
      <c r="AG2735" s="92"/>
      <c r="AH2735" s="92"/>
      <c r="AI2735" s="109">
        <f t="shared" si="417"/>
        <v>0</v>
      </c>
      <c r="AJ2735" s="83"/>
      <c r="AK2735" s="110">
        <f t="shared" si="418"/>
        <v>0</v>
      </c>
      <c r="AL2735" s="111"/>
      <c r="AM2735" s="92"/>
      <c r="AN2735" s="92"/>
      <c r="AO2735" s="92"/>
      <c r="AP2735" s="92">
        <v>1</v>
      </c>
      <c r="AQ2735" s="92"/>
      <c r="AR2735" s="92"/>
      <c r="AS2735" s="92"/>
      <c r="AT2735" s="92"/>
      <c r="AU2735" s="92"/>
      <c r="AV2735" s="109">
        <f t="shared" si="419"/>
        <v>100</v>
      </c>
      <c r="AW2735" s="75"/>
      <c r="AX2735" s="110">
        <f t="shared" si="420"/>
        <v>7.1428571428571423</v>
      </c>
      <c r="AY2735" s="111"/>
      <c r="AZ2735" s="93"/>
      <c r="BA2735" s="94" t="s">
        <v>105</v>
      </c>
      <c r="BB2735" s="71"/>
      <c r="BC2735" s="95"/>
      <c r="BD2735" s="41">
        <v>5</v>
      </c>
      <c r="BE2735" s="52">
        <v>51</v>
      </c>
      <c r="BF2735" s="103">
        <v>5111</v>
      </c>
      <c r="BG2735" s="280" t="s">
        <v>52</v>
      </c>
    </row>
    <row r="2736" spans="1:59" s="63" customFormat="1" ht="12.75" x14ac:dyDescent="0.2">
      <c r="A2736" s="196">
        <v>5</v>
      </c>
      <c r="B2736" s="197" t="s">
        <v>938</v>
      </c>
      <c r="C2736" s="208">
        <v>51</v>
      </c>
      <c r="D2736" s="209" t="s">
        <v>939</v>
      </c>
      <c r="E2736" s="212">
        <v>5111</v>
      </c>
      <c r="F2736" s="213" t="s">
        <v>940</v>
      </c>
      <c r="G2736" s="231" t="s">
        <v>576</v>
      </c>
      <c r="H2736" s="89"/>
      <c r="I2736" s="90" t="s">
        <v>580</v>
      </c>
      <c r="J2736" s="90"/>
      <c r="K2736" s="90" t="s">
        <v>60</v>
      </c>
      <c r="L2736" s="90" t="s">
        <v>581</v>
      </c>
      <c r="M2736" s="91"/>
      <c r="N2736" s="312">
        <v>1</v>
      </c>
      <c r="O2736" s="313">
        <f t="shared" si="421"/>
        <v>7.1428571428571425E-2</v>
      </c>
      <c r="P2736" s="104"/>
      <c r="Q2736" s="92"/>
      <c r="R2736" s="92"/>
      <c r="S2736" s="92"/>
      <c r="T2736" s="92"/>
      <c r="U2736" s="92"/>
      <c r="V2736" s="92"/>
      <c r="W2736" s="92">
        <v>1</v>
      </c>
      <c r="X2736" s="109">
        <f t="shared" si="415"/>
        <v>25000</v>
      </c>
      <c r="Y2736" s="83"/>
      <c r="Z2736" s="110">
        <f t="shared" si="416"/>
        <v>1785.7142857142856</v>
      </c>
      <c r="AA2736" s="111"/>
      <c r="AB2736" s="92"/>
      <c r="AC2736" s="92"/>
      <c r="AD2736" s="92"/>
      <c r="AE2736" s="92"/>
      <c r="AF2736" s="92"/>
      <c r="AG2736" s="92"/>
      <c r="AH2736" s="92"/>
      <c r="AI2736" s="109">
        <f t="shared" si="417"/>
        <v>0</v>
      </c>
      <c r="AJ2736" s="83"/>
      <c r="AK2736" s="110">
        <f t="shared" si="418"/>
        <v>0</v>
      </c>
      <c r="AL2736" s="111"/>
      <c r="AM2736" s="92"/>
      <c r="AN2736" s="92"/>
      <c r="AO2736" s="92"/>
      <c r="AP2736" s="92">
        <v>1</v>
      </c>
      <c r="AQ2736" s="92"/>
      <c r="AR2736" s="92"/>
      <c r="AS2736" s="92"/>
      <c r="AT2736" s="92"/>
      <c r="AU2736" s="92"/>
      <c r="AV2736" s="109">
        <f t="shared" si="419"/>
        <v>100</v>
      </c>
      <c r="AW2736" s="75"/>
      <c r="AX2736" s="110">
        <f t="shared" si="420"/>
        <v>7.1428571428571423</v>
      </c>
      <c r="AY2736" s="111"/>
      <c r="AZ2736" s="93"/>
      <c r="BA2736" s="94" t="s">
        <v>105</v>
      </c>
      <c r="BB2736" s="71"/>
      <c r="BC2736" s="95"/>
      <c r="BD2736" s="41">
        <v>5</v>
      </c>
      <c r="BE2736" s="52">
        <v>51</v>
      </c>
      <c r="BF2736" s="103">
        <v>5111</v>
      </c>
      <c r="BG2736" s="280" t="s">
        <v>52</v>
      </c>
    </row>
    <row r="2737" spans="1:59" s="63" customFormat="1" ht="12.75" x14ac:dyDescent="0.2">
      <c r="A2737" s="196">
        <v>5</v>
      </c>
      <c r="B2737" s="197" t="s">
        <v>938</v>
      </c>
      <c r="C2737" s="208">
        <v>51</v>
      </c>
      <c r="D2737" s="209" t="s">
        <v>939</v>
      </c>
      <c r="E2737" s="212">
        <v>5111</v>
      </c>
      <c r="F2737" s="213" t="s">
        <v>940</v>
      </c>
      <c r="G2737" s="231" t="s">
        <v>576</v>
      </c>
      <c r="H2737" s="89"/>
      <c r="I2737" s="90" t="s">
        <v>516</v>
      </c>
      <c r="J2737" s="90" t="s">
        <v>517</v>
      </c>
      <c r="K2737" s="90" t="s">
        <v>73</v>
      </c>
      <c r="L2737" s="90" t="s">
        <v>69</v>
      </c>
      <c r="M2737" s="91"/>
      <c r="N2737" s="312">
        <v>1</v>
      </c>
      <c r="O2737" s="313">
        <f t="shared" si="421"/>
        <v>7.1428571428571425E-2</v>
      </c>
      <c r="P2737" s="104"/>
      <c r="Q2737" s="92"/>
      <c r="R2737" s="92"/>
      <c r="S2737" s="92"/>
      <c r="T2737" s="92"/>
      <c r="U2737" s="92"/>
      <c r="V2737" s="92"/>
      <c r="W2737" s="92">
        <v>1</v>
      </c>
      <c r="X2737" s="109">
        <f t="shared" si="415"/>
        <v>25000</v>
      </c>
      <c r="Y2737" s="83"/>
      <c r="Z2737" s="110">
        <f t="shared" si="416"/>
        <v>1785.7142857142856</v>
      </c>
      <c r="AA2737" s="111"/>
      <c r="AB2737" s="92"/>
      <c r="AC2737" s="92"/>
      <c r="AD2737" s="92"/>
      <c r="AE2737" s="92"/>
      <c r="AF2737" s="92"/>
      <c r="AG2737" s="92"/>
      <c r="AH2737" s="92"/>
      <c r="AI2737" s="109">
        <f t="shared" si="417"/>
        <v>0</v>
      </c>
      <c r="AJ2737" s="83"/>
      <c r="AK2737" s="110">
        <f t="shared" si="418"/>
        <v>0</v>
      </c>
      <c r="AL2737" s="111"/>
      <c r="AM2737" s="92"/>
      <c r="AN2737" s="92"/>
      <c r="AO2737" s="92"/>
      <c r="AP2737" s="92">
        <v>1</v>
      </c>
      <c r="AQ2737" s="92"/>
      <c r="AR2737" s="92"/>
      <c r="AS2737" s="92"/>
      <c r="AT2737" s="92"/>
      <c r="AU2737" s="92"/>
      <c r="AV2737" s="109">
        <f t="shared" si="419"/>
        <v>100</v>
      </c>
      <c r="AW2737" s="75"/>
      <c r="AX2737" s="110">
        <f t="shared" si="420"/>
        <v>7.1428571428571423</v>
      </c>
      <c r="AY2737" s="111"/>
      <c r="AZ2737" s="93"/>
      <c r="BA2737" s="94" t="s">
        <v>131</v>
      </c>
      <c r="BB2737" s="71"/>
      <c r="BC2737" s="95"/>
      <c r="BD2737" s="41">
        <v>5</v>
      </c>
      <c r="BE2737" s="52">
        <v>51</v>
      </c>
      <c r="BF2737" s="103">
        <v>5111</v>
      </c>
      <c r="BG2737" s="280" t="s">
        <v>52</v>
      </c>
    </row>
    <row r="2738" spans="1:59" s="63" customFormat="1" ht="12.75" x14ac:dyDescent="0.2">
      <c r="A2738" s="196">
        <v>5</v>
      </c>
      <c r="B2738" s="197" t="s">
        <v>938</v>
      </c>
      <c r="C2738" s="208">
        <v>51</v>
      </c>
      <c r="D2738" s="209" t="s">
        <v>939</v>
      </c>
      <c r="E2738" s="212">
        <v>5111</v>
      </c>
      <c r="F2738" s="213" t="s">
        <v>940</v>
      </c>
      <c r="G2738" s="231" t="s">
        <v>576</v>
      </c>
      <c r="H2738" s="89"/>
      <c r="I2738" s="90" t="s">
        <v>941</v>
      </c>
      <c r="J2738" s="90"/>
      <c r="K2738" s="90" t="s">
        <v>64</v>
      </c>
      <c r="L2738" s="90" t="s">
        <v>119</v>
      </c>
      <c r="M2738" s="91"/>
      <c r="N2738" s="312">
        <v>1</v>
      </c>
      <c r="O2738" s="313">
        <f t="shared" si="421"/>
        <v>7.1428571428571425E-2</v>
      </c>
      <c r="P2738" s="104"/>
      <c r="Q2738" s="92"/>
      <c r="R2738" s="92"/>
      <c r="S2738" s="92"/>
      <c r="T2738" s="92"/>
      <c r="U2738" s="92"/>
      <c r="V2738" s="92"/>
      <c r="W2738" s="92"/>
      <c r="X2738" s="109">
        <f t="shared" si="415"/>
        <v>0</v>
      </c>
      <c r="Y2738" s="83"/>
      <c r="Z2738" s="110">
        <f t="shared" si="416"/>
        <v>0</v>
      </c>
      <c r="AA2738" s="111"/>
      <c r="AB2738" s="92"/>
      <c r="AC2738" s="92"/>
      <c r="AD2738" s="92"/>
      <c r="AE2738" s="92"/>
      <c r="AF2738" s="92"/>
      <c r="AG2738" s="92"/>
      <c r="AH2738" s="92"/>
      <c r="AI2738" s="109">
        <f t="shared" si="417"/>
        <v>0</v>
      </c>
      <c r="AJ2738" s="83"/>
      <c r="AK2738" s="110">
        <f t="shared" si="418"/>
        <v>0</v>
      </c>
      <c r="AL2738" s="111"/>
      <c r="AM2738" s="92"/>
      <c r="AN2738" s="92"/>
      <c r="AO2738" s="92"/>
      <c r="AP2738" s="92"/>
      <c r="AQ2738" s="92"/>
      <c r="AR2738" s="92"/>
      <c r="AS2738" s="92">
        <v>1</v>
      </c>
      <c r="AT2738" s="92"/>
      <c r="AU2738" s="92"/>
      <c r="AV2738" s="109">
        <f t="shared" si="419"/>
        <v>1000</v>
      </c>
      <c r="AW2738" s="75"/>
      <c r="AX2738" s="110">
        <f t="shared" si="420"/>
        <v>71.428571428571431</v>
      </c>
      <c r="AY2738" s="111"/>
      <c r="AZ2738" s="93"/>
      <c r="BA2738" s="94" t="s">
        <v>131</v>
      </c>
      <c r="BB2738" s="71"/>
      <c r="BC2738" s="95"/>
      <c r="BD2738" s="41">
        <v>5</v>
      </c>
      <c r="BE2738" s="52">
        <v>51</v>
      </c>
      <c r="BF2738" s="103">
        <v>5111</v>
      </c>
      <c r="BG2738" s="280" t="s">
        <v>52</v>
      </c>
    </row>
    <row r="2739" spans="1:59" s="63" customFormat="1" ht="12.75" x14ac:dyDescent="0.2">
      <c r="A2739" s="196">
        <v>5</v>
      </c>
      <c r="B2739" s="197" t="s">
        <v>938</v>
      </c>
      <c r="C2739" s="208">
        <v>51</v>
      </c>
      <c r="D2739" s="209" t="s">
        <v>939</v>
      </c>
      <c r="E2739" s="212">
        <v>5111</v>
      </c>
      <c r="F2739" s="213" t="s">
        <v>940</v>
      </c>
      <c r="G2739" s="231" t="s">
        <v>576</v>
      </c>
      <c r="H2739" s="89"/>
      <c r="I2739" s="90" t="s">
        <v>291</v>
      </c>
      <c r="J2739" s="90"/>
      <c r="K2739" s="90" t="s">
        <v>129</v>
      </c>
      <c r="L2739" s="90"/>
      <c r="M2739" s="91"/>
      <c r="N2739" s="312">
        <v>1</v>
      </c>
      <c r="O2739" s="313">
        <f t="shared" si="421"/>
        <v>7.1428571428571425E-2</v>
      </c>
      <c r="P2739" s="104"/>
      <c r="Q2739" s="92"/>
      <c r="R2739" s="92"/>
      <c r="S2739" s="92"/>
      <c r="T2739" s="92"/>
      <c r="U2739" s="92"/>
      <c r="V2739" s="92"/>
      <c r="W2739" s="92">
        <v>1</v>
      </c>
      <c r="X2739" s="109">
        <f t="shared" si="415"/>
        <v>25000</v>
      </c>
      <c r="Y2739" s="83"/>
      <c r="Z2739" s="110">
        <f t="shared" si="416"/>
        <v>1785.7142857142856</v>
      </c>
      <c r="AA2739" s="111"/>
      <c r="AB2739" s="92"/>
      <c r="AC2739" s="92"/>
      <c r="AD2739" s="92"/>
      <c r="AE2739" s="92"/>
      <c r="AF2739" s="92"/>
      <c r="AG2739" s="92"/>
      <c r="AH2739" s="92"/>
      <c r="AI2739" s="109">
        <f t="shared" si="417"/>
        <v>0</v>
      </c>
      <c r="AJ2739" s="83"/>
      <c r="AK2739" s="110">
        <f t="shared" si="418"/>
        <v>0</v>
      </c>
      <c r="AL2739" s="111"/>
      <c r="AM2739" s="92"/>
      <c r="AN2739" s="92"/>
      <c r="AO2739" s="92"/>
      <c r="AP2739" s="92">
        <v>1</v>
      </c>
      <c r="AQ2739" s="92"/>
      <c r="AR2739" s="92"/>
      <c r="AS2739" s="92"/>
      <c r="AT2739" s="92"/>
      <c r="AU2739" s="92"/>
      <c r="AV2739" s="109">
        <f t="shared" si="419"/>
        <v>100</v>
      </c>
      <c r="AW2739" s="75"/>
      <c r="AX2739" s="110">
        <f t="shared" si="420"/>
        <v>7.1428571428571423</v>
      </c>
      <c r="AY2739" s="111"/>
      <c r="AZ2739" s="93"/>
      <c r="BA2739" s="94" t="s">
        <v>131</v>
      </c>
      <c r="BB2739" s="71"/>
      <c r="BC2739" s="95"/>
      <c r="BD2739" s="41">
        <v>5</v>
      </c>
      <c r="BE2739" s="52">
        <v>51</v>
      </c>
      <c r="BF2739" s="103">
        <v>5111</v>
      </c>
      <c r="BG2739" s="280" t="s">
        <v>52</v>
      </c>
    </row>
    <row r="2740" spans="1:59" s="63" customFormat="1" ht="12.75" x14ac:dyDescent="0.2">
      <c r="A2740" s="196">
        <v>5</v>
      </c>
      <c r="B2740" s="197" t="s">
        <v>938</v>
      </c>
      <c r="C2740" s="208">
        <v>51</v>
      </c>
      <c r="D2740" s="209" t="s">
        <v>939</v>
      </c>
      <c r="E2740" s="212">
        <v>5111</v>
      </c>
      <c r="F2740" s="213" t="s">
        <v>940</v>
      </c>
      <c r="G2740" s="231" t="s">
        <v>576</v>
      </c>
      <c r="H2740" s="89"/>
      <c r="I2740" s="90" t="s">
        <v>570</v>
      </c>
      <c r="J2740" s="90"/>
      <c r="K2740" s="90" t="s">
        <v>73</v>
      </c>
      <c r="L2740" s="90" t="s">
        <v>69</v>
      </c>
      <c r="M2740" s="91"/>
      <c r="N2740" s="312">
        <v>1</v>
      </c>
      <c r="O2740" s="313">
        <f t="shared" si="421"/>
        <v>7.1428571428571425E-2</v>
      </c>
      <c r="P2740" s="104"/>
      <c r="Q2740" s="92"/>
      <c r="R2740" s="92"/>
      <c r="S2740" s="92"/>
      <c r="T2740" s="92"/>
      <c r="U2740" s="92"/>
      <c r="V2740" s="92"/>
      <c r="W2740" s="92">
        <v>1</v>
      </c>
      <c r="X2740" s="109">
        <f t="shared" si="415"/>
        <v>25000</v>
      </c>
      <c r="Y2740" s="83"/>
      <c r="Z2740" s="110">
        <f t="shared" si="416"/>
        <v>1785.7142857142856</v>
      </c>
      <c r="AA2740" s="111"/>
      <c r="AB2740" s="92"/>
      <c r="AC2740" s="92"/>
      <c r="AD2740" s="92"/>
      <c r="AE2740" s="92"/>
      <c r="AF2740" s="92"/>
      <c r="AG2740" s="92"/>
      <c r="AH2740" s="92"/>
      <c r="AI2740" s="109">
        <f t="shared" si="417"/>
        <v>0</v>
      </c>
      <c r="AJ2740" s="83"/>
      <c r="AK2740" s="110">
        <f t="shared" si="418"/>
        <v>0</v>
      </c>
      <c r="AL2740" s="111"/>
      <c r="AM2740" s="92"/>
      <c r="AN2740" s="92"/>
      <c r="AO2740" s="92"/>
      <c r="AP2740" s="92">
        <v>1</v>
      </c>
      <c r="AQ2740" s="92"/>
      <c r="AR2740" s="92"/>
      <c r="AS2740" s="92"/>
      <c r="AT2740" s="92"/>
      <c r="AU2740" s="92"/>
      <c r="AV2740" s="109">
        <f t="shared" si="419"/>
        <v>100</v>
      </c>
      <c r="AW2740" s="75"/>
      <c r="AX2740" s="110">
        <f t="shared" si="420"/>
        <v>7.1428571428571423</v>
      </c>
      <c r="AY2740" s="111"/>
      <c r="AZ2740" s="93"/>
      <c r="BA2740" s="94" t="s">
        <v>131</v>
      </c>
      <c r="BB2740" s="71"/>
      <c r="BC2740" s="95"/>
      <c r="BD2740" s="41">
        <v>5</v>
      </c>
      <c r="BE2740" s="52">
        <v>51</v>
      </c>
      <c r="BF2740" s="103">
        <v>5111</v>
      </c>
      <c r="BG2740" s="280" t="s">
        <v>52</v>
      </c>
    </row>
    <row r="2741" spans="1:59" s="63" customFormat="1" ht="12.75" x14ac:dyDescent="0.2">
      <c r="A2741" s="196">
        <v>5</v>
      </c>
      <c r="B2741" s="197" t="s">
        <v>938</v>
      </c>
      <c r="C2741" s="208">
        <v>51</v>
      </c>
      <c r="D2741" s="209" t="s">
        <v>939</v>
      </c>
      <c r="E2741" s="212">
        <v>5111</v>
      </c>
      <c r="F2741" s="213" t="s">
        <v>940</v>
      </c>
      <c r="G2741" s="231" t="s">
        <v>576</v>
      </c>
      <c r="H2741" s="65"/>
      <c r="I2741" s="222"/>
      <c r="J2741" s="66"/>
      <c r="K2741" s="66"/>
      <c r="L2741" s="66"/>
      <c r="M2741" s="64"/>
      <c r="N2741" s="304"/>
      <c r="O2741" s="305"/>
      <c r="P2741" s="127"/>
      <c r="Q2741" s="67"/>
      <c r="R2741" s="67"/>
      <c r="S2741" s="67"/>
      <c r="T2741" s="67"/>
      <c r="U2741" s="67"/>
      <c r="V2741" s="67"/>
      <c r="W2741" s="67"/>
      <c r="X2741" s="67"/>
      <c r="Y2741" s="68"/>
      <c r="Z2741" s="68"/>
      <c r="AA2741" s="68"/>
      <c r="AB2741" s="67"/>
      <c r="AC2741" s="67"/>
      <c r="AD2741" s="67"/>
      <c r="AE2741" s="67"/>
      <c r="AF2741" s="67"/>
      <c r="AG2741" s="67"/>
      <c r="AH2741" s="67"/>
      <c r="AI2741" s="67"/>
      <c r="AJ2741" s="68"/>
      <c r="AK2741" s="68"/>
      <c r="AL2741" s="68"/>
      <c r="AM2741" s="67"/>
      <c r="AN2741" s="67"/>
      <c r="AO2741" s="67"/>
      <c r="AP2741" s="67"/>
      <c r="AQ2741" s="67"/>
      <c r="AR2741" s="67"/>
      <c r="AS2741" s="67"/>
      <c r="AT2741" s="67"/>
      <c r="AU2741" s="67"/>
      <c r="AV2741" s="67"/>
      <c r="AW2741" s="67"/>
      <c r="AX2741" s="68"/>
      <c r="AY2741" s="68"/>
      <c r="AZ2741" s="69"/>
      <c r="BA2741" s="70"/>
      <c r="BB2741" s="71"/>
      <c r="BC2741" s="95"/>
      <c r="BD2741" s="41">
        <v>5</v>
      </c>
      <c r="BE2741" s="52">
        <v>51</v>
      </c>
      <c r="BF2741" s="103">
        <v>5111</v>
      </c>
      <c r="BG2741" s="275"/>
    </row>
    <row r="2742" spans="1:59" s="63" customFormat="1" ht="12.75" x14ac:dyDescent="0.2">
      <c r="A2742" s="196">
        <v>5</v>
      </c>
      <c r="B2742" s="197" t="s">
        <v>938</v>
      </c>
      <c r="C2742" s="208">
        <v>51</v>
      </c>
      <c r="D2742" s="209" t="s">
        <v>939</v>
      </c>
      <c r="E2742" s="212">
        <v>5111</v>
      </c>
      <c r="F2742" s="213" t="s">
        <v>940</v>
      </c>
      <c r="G2742" s="232"/>
      <c r="H2742" s="97"/>
      <c r="I2742" s="224"/>
      <c r="J2742" s="98"/>
      <c r="K2742" s="98"/>
      <c r="L2742" s="98"/>
      <c r="M2742" s="96"/>
      <c r="N2742" s="307"/>
      <c r="O2742" s="246"/>
      <c r="P2742" s="124"/>
      <c r="Q2742" s="99"/>
      <c r="R2742" s="99"/>
      <c r="S2742" s="99"/>
      <c r="T2742" s="99"/>
      <c r="U2742" s="99"/>
      <c r="V2742" s="99"/>
      <c r="W2742" s="99"/>
      <c r="X2742" s="99"/>
      <c r="Y2742" s="100"/>
      <c r="Z2742" s="100"/>
      <c r="AA2742" s="100"/>
      <c r="AB2742" s="99"/>
      <c r="AC2742" s="99"/>
      <c r="AD2742" s="99"/>
      <c r="AE2742" s="99"/>
      <c r="AF2742" s="99"/>
      <c r="AG2742" s="99"/>
      <c r="AH2742" s="99"/>
      <c r="AI2742" s="99"/>
      <c r="AJ2742" s="100"/>
      <c r="AK2742" s="100"/>
      <c r="AL2742" s="100"/>
      <c r="AM2742" s="99"/>
      <c r="AN2742" s="99"/>
      <c r="AO2742" s="99"/>
      <c r="AP2742" s="99"/>
      <c r="AQ2742" s="99"/>
      <c r="AR2742" s="99"/>
      <c r="AS2742" s="99"/>
      <c r="AT2742" s="99"/>
      <c r="AU2742" s="99"/>
      <c r="AV2742" s="99"/>
      <c r="AW2742" s="99"/>
      <c r="AX2742" s="100"/>
      <c r="AY2742" s="100"/>
      <c r="AZ2742" s="101"/>
      <c r="BA2742" s="102"/>
      <c r="BB2742" s="95"/>
      <c r="BC2742" s="95"/>
      <c r="BD2742" s="41">
        <v>5</v>
      </c>
      <c r="BE2742" s="52">
        <v>51</v>
      </c>
      <c r="BF2742" s="103">
        <v>5111</v>
      </c>
      <c r="BG2742" s="277"/>
    </row>
    <row r="2743" spans="1:59" s="63" customFormat="1" ht="12.75" x14ac:dyDescent="0.2">
      <c r="A2743" s="196">
        <v>5</v>
      </c>
      <c r="B2743" s="197" t="s">
        <v>938</v>
      </c>
      <c r="C2743" s="208">
        <v>51</v>
      </c>
      <c r="D2743" s="209" t="s">
        <v>939</v>
      </c>
      <c r="E2743" s="212">
        <v>5111</v>
      </c>
      <c r="F2743" s="213" t="s">
        <v>940</v>
      </c>
      <c r="G2743" s="231"/>
      <c r="H2743" s="65"/>
      <c r="I2743" s="222"/>
      <c r="J2743" s="66"/>
      <c r="K2743" s="66"/>
      <c r="L2743" s="66"/>
      <c r="M2743" s="64"/>
      <c r="N2743" s="304"/>
      <c r="O2743" s="305"/>
      <c r="P2743" s="127"/>
      <c r="Q2743" s="67"/>
      <c r="R2743" s="67"/>
      <c r="S2743" s="67"/>
      <c r="T2743" s="67"/>
      <c r="U2743" s="67"/>
      <c r="V2743" s="67"/>
      <c r="W2743" s="67"/>
      <c r="X2743" s="67"/>
      <c r="Y2743" s="68"/>
      <c r="Z2743" s="68"/>
      <c r="AA2743" s="68"/>
      <c r="AB2743" s="67"/>
      <c r="AC2743" s="67"/>
      <c r="AD2743" s="67"/>
      <c r="AE2743" s="67"/>
      <c r="AF2743" s="67"/>
      <c r="AG2743" s="67"/>
      <c r="AH2743" s="67"/>
      <c r="AI2743" s="67"/>
      <c r="AJ2743" s="68"/>
      <c r="AK2743" s="68"/>
      <c r="AL2743" s="68"/>
      <c r="AM2743" s="67"/>
      <c r="AN2743" s="67"/>
      <c r="AO2743" s="67"/>
      <c r="AP2743" s="67"/>
      <c r="AQ2743" s="67"/>
      <c r="AR2743" s="67"/>
      <c r="AS2743" s="67"/>
      <c r="AT2743" s="67"/>
      <c r="AU2743" s="67"/>
      <c r="AV2743" s="67"/>
      <c r="AW2743" s="67"/>
      <c r="AX2743" s="68"/>
      <c r="AY2743" s="68"/>
      <c r="AZ2743" s="69"/>
      <c r="BA2743" s="70"/>
      <c r="BB2743" s="71"/>
      <c r="BC2743" s="95"/>
      <c r="BD2743" s="41">
        <v>5</v>
      </c>
      <c r="BE2743" s="52">
        <v>51</v>
      </c>
      <c r="BF2743" s="103">
        <v>5111</v>
      </c>
      <c r="BG2743" s="275"/>
    </row>
    <row r="2744" spans="1:59" s="63" customFormat="1" ht="12.75" x14ac:dyDescent="0.2">
      <c r="A2744" s="196">
        <v>5</v>
      </c>
      <c r="B2744" s="197" t="s">
        <v>938</v>
      </c>
      <c r="C2744" s="208">
        <v>51</v>
      </c>
      <c r="D2744" s="209" t="s">
        <v>939</v>
      </c>
      <c r="E2744" s="212">
        <v>5111</v>
      </c>
      <c r="F2744" s="213" t="s">
        <v>940</v>
      </c>
      <c r="G2744" s="231" t="s">
        <v>729</v>
      </c>
      <c r="H2744" s="72" t="s">
        <v>1233</v>
      </c>
      <c r="I2744" s="223" t="s">
        <v>1247</v>
      </c>
      <c r="J2744" s="73"/>
      <c r="K2744" s="73"/>
      <c r="L2744" s="73"/>
      <c r="M2744" s="74"/>
      <c r="N2744" s="247"/>
      <c r="O2744" s="306"/>
      <c r="P2744" s="105"/>
      <c r="Q2744" s="75"/>
      <c r="R2744" s="75"/>
      <c r="S2744" s="75"/>
      <c r="T2744" s="75"/>
      <c r="U2744" s="75"/>
      <c r="V2744" s="75"/>
      <c r="W2744" s="75"/>
      <c r="X2744" s="75"/>
      <c r="Y2744" s="76" t="s">
        <v>1241</v>
      </c>
      <c r="Z2744" s="77" t="s">
        <v>1241</v>
      </c>
      <c r="AA2744" s="78">
        <f>AA$2569</f>
        <v>5000</v>
      </c>
      <c r="AB2744" s="75"/>
      <c r="AC2744" s="75"/>
      <c r="AD2744" s="75"/>
      <c r="AE2744" s="75"/>
      <c r="AF2744" s="75"/>
      <c r="AG2744" s="75"/>
      <c r="AH2744" s="75"/>
      <c r="AI2744" s="75"/>
      <c r="AJ2744" s="76" t="s">
        <v>1241</v>
      </c>
      <c r="AK2744" s="77" t="s">
        <v>1241</v>
      </c>
      <c r="AL2744" s="78">
        <f>AL$2569</f>
        <v>0</v>
      </c>
      <c r="AM2744" s="75"/>
      <c r="AN2744" s="75"/>
      <c r="AO2744" s="75"/>
      <c r="AP2744" s="75"/>
      <c r="AQ2744" s="75"/>
      <c r="AR2744" s="75"/>
      <c r="AS2744" s="75"/>
      <c r="AT2744" s="75"/>
      <c r="AU2744" s="75"/>
      <c r="AV2744" s="75"/>
      <c r="AW2744" s="76" t="s">
        <v>1241</v>
      </c>
      <c r="AX2744" s="77" t="s">
        <v>1241</v>
      </c>
      <c r="AY2744" s="78">
        <f>AY$2569</f>
        <v>500</v>
      </c>
      <c r="AZ2744" s="79"/>
      <c r="BA2744" s="80" t="str">
        <f>I2744</f>
        <v>&gt; see 4711, Thermal insulation</v>
      </c>
      <c r="BB2744" s="71"/>
      <c r="BC2744" s="95"/>
      <c r="BD2744" s="41">
        <v>5</v>
      </c>
      <c r="BE2744" s="52">
        <v>51</v>
      </c>
      <c r="BF2744" s="103">
        <v>5111</v>
      </c>
      <c r="BG2744" s="276" t="str">
        <f>H2744</f>
        <v>Default Scenario (Link)</v>
      </c>
    </row>
    <row r="2745" spans="1:59" s="63" customFormat="1" ht="12.75" x14ac:dyDescent="0.2">
      <c r="A2745" s="196">
        <v>5</v>
      </c>
      <c r="B2745" s="197" t="s">
        <v>938</v>
      </c>
      <c r="C2745" s="208">
        <v>51</v>
      </c>
      <c r="D2745" s="209" t="s">
        <v>939</v>
      </c>
      <c r="E2745" s="212">
        <v>5111</v>
      </c>
      <c r="F2745" s="213" t="s">
        <v>940</v>
      </c>
      <c r="G2745" s="231"/>
      <c r="H2745" s="65"/>
      <c r="I2745" s="222"/>
      <c r="J2745" s="66"/>
      <c r="K2745" s="66"/>
      <c r="L2745" s="66"/>
      <c r="M2745" s="64"/>
      <c r="N2745" s="304"/>
      <c r="O2745" s="305"/>
      <c r="P2745" s="127"/>
      <c r="Q2745" s="67"/>
      <c r="R2745" s="67"/>
      <c r="S2745" s="67"/>
      <c r="T2745" s="67"/>
      <c r="U2745" s="67"/>
      <c r="V2745" s="67"/>
      <c r="W2745" s="67"/>
      <c r="X2745" s="67"/>
      <c r="Y2745" s="68"/>
      <c r="Z2745" s="68"/>
      <c r="AA2745" s="68"/>
      <c r="AB2745" s="67"/>
      <c r="AC2745" s="67"/>
      <c r="AD2745" s="67"/>
      <c r="AE2745" s="67"/>
      <c r="AF2745" s="67"/>
      <c r="AG2745" s="67"/>
      <c r="AH2745" s="67"/>
      <c r="AI2745" s="67"/>
      <c r="AJ2745" s="68"/>
      <c r="AK2745" s="68"/>
      <c r="AL2745" s="68"/>
      <c r="AM2745" s="67"/>
      <c r="AN2745" s="67"/>
      <c r="AO2745" s="67"/>
      <c r="AP2745" s="67"/>
      <c r="AQ2745" s="67"/>
      <c r="AR2745" s="67"/>
      <c r="AS2745" s="67"/>
      <c r="AT2745" s="67"/>
      <c r="AU2745" s="67"/>
      <c r="AV2745" s="67"/>
      <c r="AW2745" s="67"/>
      <c r="AX2745" s="68"/>
      <c r="AY2745" s="68"/>
      <c r="AZ2745" s="69"/>
      <c r="BA2745" s="70"/>
      <c r="BB2745" s="71"/>
      <c r="BC2745" s="95"/>
      <c r="BD2745" s="41">
        <v>5</v>
      </c>
      <c r="BE2745" s="52">
        <v>51</v>
      </c>
      <c r="BF2745" s="103">
        <v>5111</v>
      </c>
      <c r="BG2745" s="275"/>
    </row>
    <row r="2746" spans="1:59" s="63" customFormat="1" ht="12.75" x14ac:dyDescent="0.2">
      <c r="A2746" s="196">
        <v>5</v>
      </c>
      <c r="B2746" s="197" t="s">
        <v>938</v>
      </c>
      <c r="C2746" s="208">
        <v>51</v>
      </c>
      <c r="D2746" s="209" t="s">
        <v>939</v>
      </c>
      <c r="E2746" s="212">
        <v>5111</v>
      </c>
      <c r="F2746" s="213" t="s">
        <v>940</v>
      </c>
      <c r="G2746" s="232"/>
      <c r="H2746" s="97"/>
      <c r="I2746" s="224"/>
      <c r="J2746" s="98"/>
      <c r="K2746" s="98"/>
      <c r="L2746" s="98"/>
      <c r="M2746" s="96"/>
      <c r="N2746" s="307"/>
      <c r="O2746" s="246"/>
      <c r="P2746" s="124"/>
      <c r="Q2746" s="99"/>
      <c r="R2746" s="99"/>
      <c r="S2746" s="99"/>
      <c r="T2746" s="99"/>
      <c r="U2746" s="99"/>
      <c r="V2746" s="99"/>
      <c r="W2746" s="99"/>
      <c r="X2746" s="99"/>
      <c r="Y2746" s="100"/>
      <c r="Z2746" s="100"/>
      <c r="AA2746" s="100"/>
      <c r="AB2746" s="99"/>
      <c r="AC2746" s="99"/>
      <c r="AD2746" s="99"/>
      <c r="AE2746" s="99"/>
      <c r="AF2746" s="99"/>
      <c r="AG2746" s="99"/>
      <c r="AH2746" s="99"/>
      <c r="AI2746" s="99"/>
      <c r="AJ2746" s="100"/>
      <c r="AK2746" s="100"/>
      <c r="AL2746" s="100"/>
      <c r="AM2746" s="99"/>
      <c r="AN2746" s="99"/>
      <c r="AO2746" s="99"/>
      <c r="AP2746" s="99"/>
      <c r="AQ2746" s="99"/>
      <c r="AR2746" s="99"/>
      <c r="AS2746" s="99"/>
      <c r="AT2746" s="99"/>
      <c r="AU2746" s="99"/>
      <c r="AV2746" s="99"/>
      <c r="AW2746" s="99"/>
      <c r="AX2746" s="100"/>
      <c r="AY2746" s="100"/>
      <c r="AZ2746" s="101"/>
      <c r="BA2746" s="102"/>
      <c r="BB2746" s="95"/>
      <c r="BC2746" s="95"/>
      <c r="BD2746" s="41">
        <v>5</v>
      </c>
      <c r="BE2746" s="52">
        <v>51</v>
      </c>
      <c r="BF2746" s="103">
        <v>5111</v>
      </c>
      <c r="BG2746" s="277"/>
    </row>
    <row r="2747" spans="1:59" x14ac:dyDescent="0.25">
      <c r="A2747" s="196">
        <v>5</v>
      </c>
      <c r="B2747" s="197" t="s">
        <v>938</v>
      </c>
      <c r="C2747" s="208">
        <v>51</v>
      </c>
      <c r="D2747" s="209" t="s">
        <v>939</v>
      </c>
      <c r="E2747" s="210">
        <v>5112</v>
      </c>
      <c r="F2747" s="211" t="s">
        <v>942</v>
      </c>
      <c r="G2747" s="235"/>
      <c r="H2747" s="145"/>
      <c r="I2747" s="221"/>
      <c r="J2747" s="57"/>
      <c r="K2747" s="57"/>
      <c r="L2747" s="57"/>
      <c r="M2747" s="144"/>
      <c r="N2747" s="324"/>
      <c r="O2747" s="325"/>
      <c r="P2747" s="146"/>
      <c r="Q2747" s="146"/>
      <c r="R2747" s="146"/>
      <c r="S2747" s="146"/>
      <c r="T2747" s="146"/>
      <c r="U2747" s="146"/>
      <c r="V2747" s="146"/>
      <c r="W2747" s="146"/>
      <c r="X2747" s="146"/>
      <c r="Y2747" s="59"/>
      <c r="Z2747" s="123"/>
      <c r="AA2747" s="123"/>
      <c r="AB2747" s="146"/>
      <c r="AC2747" s="146"/>
      <c r="AD2747" s="146"/>
      <c r="AE2747" s="146"/>
      <c r="AF2747" s="146"/>
      <c r="AG2747" s="146"/>
      <c r="AH2747" s="146"/>
      <c r="AI2747" s="146"/>
      <c r="AJ2747" s="59"/>
      <c r="AK2747" s="123"/>
      <c r="AL2747" s="123"/>
      <c r="AM2747" s="146"/>
      <c r="AN2747" s="146"/>
      <c r="AO2747" s="146"/>
      <c r="AP2747" s="146"/>
      <c r="AQ2747" s="146"/>
      <c r="AR2747" s="146"/>
      <c r="AS2747" s="146"/>
      <c r="AT2747" s="146"/>
      <c r="AU2747" s="146"/>
      <c r="AV2747" s="146"/>
      <c r="AW2747" s="58"/>
      <c r="AX2747" s="123"/>
      <c r="AY2747" s="59"/>
      <c r="AZ2747" s="147"/>
      <c r="BA2747" s="148"/>
      <c r="BB2747" s="143"/>
      <c r="BC2747" s="143"/>
      <c r="BD2747" s="41">
        <v>5</v>
      </c>
      <c r="BE2747" s="52">
        <v>51</v>
      </c>
      <c r="BF2747" s="62">
        <v>5112</v>
      </c>
      <c r="BG2747" s="284"/>
    </row>
    <row r="2748" spans="1:59" s="63" customFormat="1" ht="12.75" x14ac:dyDescent="0.2">
      <c r="A2748" s="196">
        <v>5</v>
      </c>
      <c r="B2748" s="197" t="s">
        <v>938</v>
      </c>
      <c r="C2748" s="208">
        <v>51</v>
      </c>
      <c r="D2748" s="209" t="s">
        <v>939</v>
      </c>
      <c r="E2748" s="210">
        <v>5112</v>
      </c>
      <c r="F2748" s="211" t="s">
        <v>942</v>
      </c>
      <c r="G2748" s="230"/>
      <c r="H2748" s="56"/>
      <c r="I2748" s="221"/>
      <c r="J2748" s="57"/>
      <c r="K2748" s="57"/>
      <c r="L2748" s="57"/>
      <c r="M2748" s="55"/>
      <c r="N2748" s="303"/>
      <c r="O2748" s="245"/>
      <c r="P2748" s="122"/>
      <c r="Q2748" s="58"/>
      <c r="R2748" s="58"/>
      <c r="S2748" s="58"/>
      <c r="T2748" s="58"/>
      <c r="U2748" s="58"/>
      <c r="V2748" s="58"/>
      <c r="W2748" s="58"/>
      <c r="X2748" s="58"/>
      <c r="Y2748" s="59"/>
      <c r="Z2748" s="59"/>
      <c r="AA2748" s="59"/>
      <c r="AB2748" s="58"/>
      <c r="AC2748" s="58"/>
      <c r="AD2748" s="58"/>
      <c r="AE2748" s="58"/>
      <c r="AF2748" s="58"/>
      <c r="AG2748" s="58"/>
      <c r="AH2748" s="58"/>
      <c r="AI2748" s="58"/>
      <c r="AJ2748" s="59"/>
      <c r="AK2748" s="59"/>
      <c r="AL2748" s="59"/>
      <c r="AM2748" s="58"/>
      <c r="AN2748" s="58"/>
      <c r="AO2748" s="58"/>
      <c r="AP2748" s="58"/>
      <c r="AQ2748" s="58"/>
      <c r="AR2748" s="58"/>
      <c r="AS2748" s="58"/>
      <c r="AT2748" s="58"/>
      <c r="AU2748" s="58"/>
      <c r="AV2748" s="58"/>
      <c r="AW2748" s="58"/>
      <c r="AX2748" s="59"/>
      <c r="AY2748" s="59"/>
      <c r="AZ2748" s="60"/>
      <c r="BA2748" s="61"/>
      <c r="BB2748" s="54"/>
      <c r="BC2748" s="54"/>
      <c r="BD2748" s="41">
        <v>5</v>
      </c>
      <c r="BE2748" s="52">
        <v>51</v>
      </c>
      <c r="BF2748" s="62">
        <v>5112</v>
      </c>
      <c r="BG2748" s="274"/>
    </row>
    <row r="2749" spans="1:59" s="63" customFormat="1" ht="12.75" x14ac:dyDescent="0.2">
      <c r="A2749" s="196">
        <v>5</v>
      </c>
      <c r="B2749" s="197" t="s">
        <v>938</v>
      </c>
      <c r="C2749" s="208">
        <v>51</v>
      </c>
      <c r="D2749" s="209" t="s">
        <v>939</v>
      </c>
      <c r="E2749" s="210">
        <v>5112</v>
      </c>
      <c r="F2749" s="211" t="s">
        <v>942</v>
      </c>
      <c r="G2749" s="231" t="s">
        <v>669</v>
      </c>
      <c r="H2749" s="65"/>
      <c r="I2749" s="222"/>
      <c r="J2749" s="66"/>
      <c r="K2749" s="66"/>
      <c r="L2749" s="66"/>
      <c r="M2749" s="64"/>
      <c r="N2749" s="308"/>
      <c r="O2749" s="309"/>
      <c r="P2749" s="127"/>
      <c r="Q2749" s="67"/>
      <c r="R2749" s="67"/>
      <c r="S2749" s="67"/>
      <c r="T2749" s="67"/>
      <c r="U2749" s="67"/>
      <c r="V2749" s="67"/>
      <c r="W2749" s="67"/>
      <c r="X2749" s="67"/>
      <c r="Y2749" s="68"/>
      <c r="Z2749" s="68"/>
      <c r="AA2749" s="68"/>
      <c r="AB2749" s="67"/>
      <c r="AC2749" s="67"/>
      <c r="AD2749" s="67"/>
      <c r="AE2749" s="67"/>
      <c r="AF2749" s="67"/>
      <c r="AG2749" s="67"/>
      <c r="AH2749" s="67"/>
      <c r="AI2749" s="67"/>
      <c r="AJ2749" s="68"/>
      <c r="AK2749" s="68"/>
      <c r="AL2749" s="68"/>
      <c r="AM2749" s="67"/>
      <c r="AN2749" s="67"/>
      <c r="AO2749" s="67"/>
      <c r="AP2749" s="67"/>
      <c r="AQ2749" s="67"/>
      <c r="AR2749" s="67"/>
      <c r="AS2749" s="67"/>
      <c r="AT2749" s="67"/>
      <c r="AU2749" s="67"/>
      <c r="AV2749" s="67"/>
      <c r="AW2749" s="67"/>
      <c r="AX2749" s="68"/>
      <c r="AY2749" s="68"/>
      <c r="AZ2749" s="69"/>
      <c r="BA2749" s="70"/>
      <c r="BB2749" s="71"/>
      <c r="BC2749" s="54"/>
      <c r="BD2749" s="41">
        <v>5</v>
      </c>
      <c r="BE2749" s="52">
        <v>51</v>
      </c>
      <c r="BF2749" s="62">
        <v>5112</v>
      </c>
      <c r="BG2749" s="275"/>
    </row>
    <row r="2750" spans="1:59" s="63" customFormat="1" ht="12.75" x14ac:dyDescent="0.2">
      <c r="A2750" s="196">
        <v>5</v>
      </c>
      <c r="B2750" s="197" t="s">
        <v>938</v>
      </c>
      <c r="C2750" s="208">
        <v>51</v>
      </c>
      <c r="D2750" s="209" t="s">
        <v>939</v>
      </c>
      <c r="E2750" s="210">
        <v>5112</v>
      </c>
      <c r="F2750" s="211" t="s">
        <v>942</v>
      </c>
      <c r="G2750" s="231" t="s">
        <v>669</v>
      </c>
      <c r="H2750" s="72" t="s">
        <v>47</v>
      </c>
      <c r="I2750" s="223"/>
      <c r="J2750" s="73"/>
      <c r="K2750" s="73"/>
      <c r="L2750" s="73"/>
      <c r="M2750" s="74"/>
      <c r="N2750" s="247"/>
      <c r="O2750" s="306"/>
      <c r="P2750" s="105"/>
      <c r="Q2750" s="75"/>
      <c r="R2750" s="75"/>
      <c r="S2750" s="75"/>
      <c r="T2750" s="75"/>
      <c r="U2750" s="75"/>
      <c r="V2750" s="75"/>
      <c r="W2750" s="75"/>
      <c r="X2750" s="75"/>
      <c r="Y2750" s="76" t="str">
        <f>IF(ISNUMBER(VLOOKUP(Y2752,P$7:W$7,MATCH(Y2752,P$7:W$7))),VLOOKUP(Y2752,P$7:W$7,MATCH(Y2752,P$7:W$7)),IF(N2754=0,"No Data",IF(Y2752&gt;0,"&lt;100",0)))</f>
        <v>No Data</v>
      </c>
      <c r="Z2750" s="77" t="str">
        <f>IF(ISNUMBER(VLOOKUP(Z2754,P$7:W$7,MATCH(Z2754,P$7:W$7))),VLOOKUP(Z2754,P$7:W$7,MATCH(Z2754,P$7:W$7)),IF(N2754=0,"No Data",IF(Z2754&gt;0,"&lt;100",0)))</f>
        <v>No Data</v>
      </c>
      <c r="AA2750" s="78">
        <v>0</v>
      </c>
      <c r="AB2750" s="75"/>
      <c r="AC2750" s="75"/>
      <c r="AD2750" s="75"/>
      <c r="AE2750" s="75"/>
      <c r="AF2750" s="75"/>
      <c r="AG2750" s="75"/>
      <c r="AH2750" s="75"/>
      <c r="AI2750" s="75"/>
      <c r="AJ2750" s="76" t="str">
        <f>IF(ISNUMBER(VLOOKUP(AJ2752,AB$7:AH$7,MATCH(AJ2752,AB$7:AH$7))),VLOOKUP(AJ2752,AB$7:AH$7,MATCH(AJ2752,AB$7:AH$7)),IF(N2754=0,"No Data",IF(AJ2752&gt;0,"&lt;50",0)))</f>
        <v>No Data</v>
      </c>
      <c r="AK2750" s="77" t="str">
        <f>IF(ISNUMBER(VLOOKUP(AK2754,AB$7:AH$7,MATCH(AK2754,AB$7:AH$7))),VLOOKUP(AK2754,AB$7:AH$7,MATCH(AK2754,AB$7:AH$7)),IF(N2754=0,"No Data",IF(AK2754&gt;0,"&lt;50",0)))</f>
        <v>No Data</v>
      </c>
      <c r="AL2750" s="78">
        <v>0</v>
      </c>
      <c r="AM2750" s="75"/>
      <c r="AN2750" s="75"/>
      <c r="AO2750" s="75"/>
      <c r="AP2750" s="75"/>
      <c r="AQ2750" s="75"/>
      <c r="AR2750" s="75"/>
      <c r="AS2750" s="75"/>
      <c r="AT2750" s="75"/>
      <c r="AU2750" s="75"/>
      <c r="AV2750" s="75"/>
      <c r="AW2750" s="76" t="str">
        <f>IF(ISNUMBER(VLOOKUP(AW2752,AM$7:AU$7,MATCH(AW2752,AM$7:AU$7))),VLOOKUP(AW2752,AM$7:AU$7,MATCH(AW2752,AM$7:AU$7)),IF(N2754=0,"No Data",IF(AW2752&gt;0,"&lt;10",0)))</f>
        <v>No Data</v>
      </c>
      <c r="AX2750" s="77" t="str">
        <f>IF(ISNUMBER(VLOOKUP(AX2754,AM$7:AU$7,MATCH(AX2754,AM$7:AU$7))),VLOOKUP(AX2754,AM$7:AU$7,MATCH(AX2754,AM$7:AU$7)),IF(N2754=0,"No Data",IF(AX2754&gt;0,"&lt;10",0)))</f>
        <v>No Data</v>
      </c>
      <c r="AY2750" s="78">
        <v>0</v>
      </c>
      <c r="AZ2750" s="79"/>
      <c r="BA2750" s="80" t="s">
        <v>943</v>
      </c>
      <c r="BB2750" s="71"/>
      <c r="BC2750" s="54"/>
      <c r="BD2750" s="41">
        <v>5</v>
      </c>
      <c r="BE2750" s="52">
        <v>51</v>
      </c>
      <c r="BF2750" s="62">
        <v>5112</v>
      </c>
      <c r="BG2750" s="276" t="s">
        <v>47</v>
      </c>
    </row>
    <row r="2751" spans="1:59" s="63" customFormat="1" ht="12.75" x14ac:dyDescent="0.2">
      <c r="A2751" s="196">
        <v>5</v>
      </c>
      <c r="B2751" s="197" t="s">
        <v>938</v>
      </c>
      <c r="C2751" s="208">
        <v>51</v>
      </c>
      <c r="D2751" s="209" t="s">
        <v>939</v>
      </c>
      <c r="E2751" s="210">
        <v>5112</v>
      </c>
      <c r="F2751" s="211" t="s">
        <v>942</v>
      </c>
      <c r="G2751" s="231" t="s">
        <v>669</v>
      </c>
      <c r="H2751" s="81" t="s">
        <v>48</v>
      </c>
      <c r="I2751" s="223"/>
      <c r="J2751" s="73"/>
      <c r="K2751" s="73"/>
      <c r="L2751" s="73"/>
      <c r="M2751" s="74"/>
      <c r="N2751" s="247"/>
      <c r="O2751" s="306"/>
      <c r="P2751" s="105"/>
      <c r="Q2751" s="75"/>
      <c r="R2751" s="75"/>
      <c r="S2751" s="75"/>
      <c r="T2751" s="75"/>
      <c r="U2751" s="75"/>
      <c r="V2751" s="75"/>
      <c r="W2751" s="75"/>
      <c r="X2751" s="75"/>
      <c r="Y2751" s="82">
        <f>MIN(X2755:X2757)</f>
        <v>0</v>
      </c>
      <c r="Z2751" s="83"/>
      <c r="AA2751" s="83"/>
      <c r="AB2751" s="75"/>
      <c r="AC2751" s="75"/>
      <c r="AD2751" s="75"/>
      <c r="AE2751" s="75"/>
      <c r="AF2751" s="75"/>
      <c r="AG2751" s="75"/>
      <c r="AH2751" s="75"/>
      <c r="AI2751" s="75"/>
      <c r="AJ2751" s="82">
        <f>MIN(AI2755:AI2757)</f>
        <v>0</v>
      </c>
      <c r="AK2751" s="83"/>
      <c r="AL2751" s="83"/>
      <c r="AM2751" s="75"/>
      <c r="AN2751" s="75"/>
      <c r="AO2751" s="75"/>
      <c r="AP2751" s="75"/>
      <c r="AQ2751" s="75"/>
      <c r="AR2751" s="75"/>
      <c r="AS2751" s="75"/>
      <c r="AT2751" s="75"/>
      <c r="AU2751" s="75"/>
      <c r="AV2751" s="75"/>
      <c r="AW2751" s="82">
        <f>MIN(AV2755:AV2757)</f>
        <v>0</v>
      </c>
      <c r="AX2751" s="83"/>
      <c r="AY2751" s="83"/>
      <c r="AZ2751" s="79"/>
      <c r="BA2751" s="80"/>
      <c r="BB2751" s="71"/>
      <c r="BC2751" s="54"/>
      <c r="BD2751" s="41">
        <v>5</v>
      </c>
      <c r="BE2751" s="52">
        <v>51</v>
      </c>
      <c r="BF2751" s="62">
        <v>5112</v>
      </c>
      <c r="BG2751" s="278" t="s">
        <v>48</v>
      </c>
    </row>
    <row r="2752" spans="1:59" s="63" customFormat="1" ht="12.75" x14ac:dyDescent="0.2">
      <c r="A2752" s="196">
        <v>5</v>
      </c>
      <c r="B2752" s="197" t="s">
        <v>938</v>
      </c>
      <c r="C2752" s="208">
        <v>51</v>
      </c>
      <c r="D2752" s="209" t="s">
        <v>939</v>
      </c>
      <c r="E2752" s="210">
        <v>5112</v>
      </c>
      <c r="F2752" s="211" t="s">
        <v>942</v>
      </c>
      <c r="G2752" s="231" t="s">
        <v>669</v>
      </c>
      <c r="H2752" s="81" t="s">
        <v>49</v>
      </c>
      <c r="I2752" s="223"/>
      <c r="J2752" s="73"/>
      <c r="K2752" s="73"/>
      <c r="L2752" s="73"/>
      <c r="M2752" s="74"/>
      <c r="N2752" s="247"/>
      <c r="O2752" s="306"/>
      <c r="P2752" s="105"/>
      <c r="Q2752" s="75"/>
      <c r="R2752" s="75"/>
      <c r="S2752" s="75"/>
      <c r="T2752" s="75"/>
      <c r="U2752" s="75"/>
      <c r="V2752" s="75"/>
      <c r="W2752" s="75"/>
      <c r="X2752" s="75"/>
      <c r="Y2752" s="84">
        <f>IF(ISNUMBER(AVERAGE(X2755:X2757)),AVERAGE(X2755:X2757),0)</f>
        <v>0</v>
      </c>
      <c r="Z2752" s="83"/>
      <c r="AA2752" s="83"/>
      <c r="AB2752" s="75"/>
      <c r="AC2752" s="75"/>
      <c r="AD2752" s="75"/>
      <c r="AE2752" s="75"/>
      <c r="AF2752" s="75"/>
      <c r="AG2752" s="75"/>
      <c r="AH2752" s="75"/>
      <c r="AI2752" s="75"/>
      <c r="AJ2752" s="84">
        <f>IF(ISNUMBER(AVERAGE(AI2755:AI2757)),AVERAGE(AI2755:AI2757),0)</f>
        <v>0</v>
      </c>
      <c r="AK2752" s="83"/>
      <c r="AL2752" s="83"/>
      <c r="AM2752" s="75"/>
      <c r="AN2752" s="75"/>
      <c r="AO2752" s="75"/>
      <c r="AP2752" s="75"/>
      <c r="AQ2752" s="75"/>
      <c r="AR2752" s="75"/>
      <c r="AS2752" s="75"/>
      <c r="AT2752" s="75"/>
      <c r="AU2752" s="75"/>
      <c r="AV2752" s="75"/>
      <c r="AW2752" s="84">
        <f>IF(ISNUMBER(AVERAGE(AV2755:AV2757)),AVERAGE(AV2755:AV2757),0)</f>
        <v>0</v>
      </c>
      <c r="AX2752" s="83"/>
      <c r="AY2752" s="83"/>
      <c r="AZ2752" s="79"/>
      <c r="BA2752" s="80"/>
      <c r="BB2752" s="71"/>
      <c r="BC2752" s="54"/>
      <c r="BD2752" s="41">
        <v>5</v>
      </c>
      <c r="BE2752" s="52">
        <v>51</v>
      </c>
      <c r="BF2752" s="62">
        <v>5112</v>
      </c>
      <c r="BG2752" s="278" t="s">
        <v>49</v>
      </c>
    </row>
    <row r="2753" spans="1:59" s="63" customFormat="1" ht="12.75" x14ac:dyDescent="0.2">
      <c r="A2753" s="196">
        <v>5</v>
      </c>
      <c r="B2753" s="197" t="s">
        <v>938</v>
      </c>
      <c r="C2753" s="208">
        <v>51</v>
      </c>
      <c r="D2753" s="209" t="s">
        <v>939</v>
      </c>
      <c r="E2753" s="210">
        <v>5112</v>
      </c>
      <c r="F2753" s="211" t="s">
        <v>942</v>
      </c>
      <c r="G2753" s="231" t="s">
        <v>669</v>
      </c>
      <c r="H2753" s="81" t="s">
        <v>50</v>
      </c>
      <c r="I2753" s="223"/>
      <c r="J2753" s="73"/>
      <c r="K2753" s="73"/>
      <c r="L2753" s="73"/>
      <c r="M2753" s="74"/>
      <c r="N2753" s="247"/>
      <c r="O2753" s="306"/>
      <c r="P2753" s="105"/>
      <c r="Q2753" s="75"/>
      <c r="R2753" s="75"/>
      <c r="S2753" s="75"/>
      <c r="T2753" s="75"/>
      <c r="U2753" s="75"/>
      <c r="V2753" s="75"/>
      <c r="W2753" s="75"/>
      <c r="X2753" s="75"/>
      <c r="Y2753" s="84">
        <f>MAX(X2755:X2757)</f>
        <v>0</v>
      </c>
      <c r="Z2753" s="83"/>
      <c r="AA2753" s="83"/>
      <c r="AB2753" s="75"/>
      <c r="AC2753" s="75"/>
      <c r="AD2753" s="75"/>
      <c r="AE2753" s="75"/>
      <c r="AF2753" s="75"/>
      <c r="AG2753" s="75"/>
      <c r="AH2753" s="75"/>
      <c r="AI2753" s="75"/>
      <c r="AJ2753" s="84">
        <f>MAX(AI2755:AI2757)</f>
        <v>0</v>
      </c>
      <c r="AK2753" s="83"/>
      <c r="AL2753" s="83"/>
      <c r="AM2753" s="75"/>
      <c r="AN2753" s="75"/>
      <c r="AO2753" s="75"/>
      <c r="AP2753" s="75"/>
      <c r="AQ2753" s="75"/>
      <c r="AR2753" s="75"/>
      <c r="AS2753" s="75"/>
      <c r="AT2753" s="75"/>
      <c r="AU2753" s="75"/>
      <c r="AV2753" s="75"/>
      <c r="AW2753" s="84">
        <f>MAX(AV2755:AV2757)</f>
        <v>0</v>
      </c>
      <c r="AX2753" s="83"/>
      <c r="AY2753" s="83"/>
      <c r="AZ2753" s="79"/>
      <c r="BA2753" s="80"/>
      <c r="BB2753" s="71"/>
      <c r="BC2753" s="54"/>
      <c r="BD2753" s="41">
        <v>5</v>
      </c>
      <c r="BE2753" s="52">
        <v>51</v>
      </c>
      <c r="BF2753" s="62">
        <v>5112</v>
      </c>
      <c r="BG2753" s="278" t="s">
        <v>50</v>
      </c>
    </row>
    <row r="2754" spans="1:59" s="63" customFormat="1" ht="12.75" x14ac:dyDescent="0.2">
      <c r="A2754" s="196">
        <v>5</v>
      </c>
      <c r="B2754" s="197" t="s">
        <v>938</v>
      </c>
      <c r="C2754" s="208">
        <v>51</v>
      </c>
      <c r="D2754" s="209" t="s">
        <v>939</v>
      </c>
      <c r="E2754" s="210">
        <v>5112</v>
      </c>
      <c r="F2754" s="211" t="s">
        <v>942</v>
      </c>
      <c r="G2754" s="231" t="s">
        <v>669</v>
      </c>
      <c r="H2754" s="85" t="s">
        <v>51</v>
      </c>
      <c r="I2754" s="223"/>
      <c r="J2754" s="73"/>
      <c r="K2754" s="73"/>
      <c r="L2754" s="73"/>
      <c r="M2754" s="74"/>
      <c r="N2754" s="248">
        <f>SUM(N2755:N2756)</f>
        <v>0</v>
      </c>
      <c r="O2754" s="293">
        <f>SUM(O2755:O2756)</f>
        <v>0</v>
      </c>
      <c r="P2754" s="292"/>
      <c r="Q2754" s="87"/>
      <c r="R2754" s="87"/>
      <c r="S2754" s="87"/>
      <c r="T2754" s="87"/>
      <c r="U2754" s="87"/>
      <c r="V2754" s="87"/>
      <c r="W2754" s="87"/>
      <c r="X2754" s="87"/>
      <c r="Y2754" s="88"/>
      <c r="Z2754" s="86">
        <f>SUM(Z2755:Z2756)</f>
        <v>0</v>
      </c>
      <c r="AA2754" s="88"/>
      <c r="AB2754" s="87"/>
      <c r="AC2754" s="87"/>
      <c r="AD2754" s="87"/>
      <c r="AE2754" s="87"/>
      <c r="AF2754" s="87"/>
      <c r="AG2754" s="87"/>
      <c r="AH2754" s="87"/>
      <c r="AI2754" s="87"/>
      <c r="AJ2754" s="88"/>
      <c r="AK2754" s="86">
        <f>SUM(AK2755:AK2756)</f>
        <v>0</v>
      </c>
      <c r="AL2754" s="88"/>
      <c r="AM2754" s="87"/>
      <c r="AN2754" s="87"/>
      <c r="AO2754" s="87"/>
      <c r="AP2754" s="87"/>
      <c r="AQ2754" s="87"/>
      <c r="AR2754" s="87"/>
      <c r="AS2754" s="87"/>
      <c r="AT2754" s="87"/>
      <c r="AU2754" s="87"/>
      <c r="AV2754" s="87"/>
      <c r="AW2754" s="88"/>
      <c r="AX2754" s="86">
        <f>SUM(AX2755:AX2756)</f>
        <v>0</v>
      </c>
      <c r="AY2754" s="88"/>
      <c r="AZ2754" s="79"/>
      <c r="BA2754" s="80"/>
      <c r="BB2754" s="71"/>
      <c r="BC2754" s="54"/>
      <c r="BD2754" s="41">
        <v>5</v>
      </c>
      <c r="BE2754" s="52">
        <v>51</v>
      </c>
      <c r="BF2754" s="62">
        <v>5112</v>
      </c>
      <c r="BG2754" s="279" t="s">
        <v>51</v>
      </c>
    </row>
    <row r="2755" spans="1:59" s="63" customFormat="1" ht="12.75" x14ac:dyDescent="0.2">
      <c r="A2755" s="196">
        <v>5</v>
      </c>
      <c r="B2755" s="197" t="s">
        <v>938</v>
      </c>
      <c r="C2755" s="208">
        <v>51</v>
      </c>
      <c r="D2755" s="209" t="s">
        <v>939</v>
      </c>
      <c r="E2755" s="210">
        <v>5112</v>
      </c>
      <c r="F2755" s="211" t="s">
        <v>942</v>
      </c>
      <c r="G2755" s="231" t="s">
        <v>669</v>
      </c>
      <c r="H2755" s="89" t="s">
        <v>52</v>
      </c>
      <c r="I2755" s="90" t="s">
        <v>1324</v>
      </c>
      <c r="J2755" s="90"/>
      <c r="K2755" s="90"/>
      <c r="L2755" s="90"/>
      <c r="M2755" s="91"/>
      <c r="N2755" s="247"/>
      <c r="O2755" s="306"/>
      <c r="P2755" s="104"/>
      <c r="Q2755" s="92"/>
      <c r="R2755" s="92"/>
      <c r="S2755" s="92"/>
      <c r="T2755" s="92"/>
      <c r="U2755" s="92"/>
      <c r="V2755" s="92"/>
      <c r="W2755" s="92"/>
      <c r="X2755" s="75"/>
      <c r="Y2755" s="83"/>
      <c r="Z2755" s="83"/>
      <c r="AA2755" s="83"/>
      <c r="AB2755" s="92"/>
      <c r="AC2755" s="92"/>
      <c r="AD2755" s="92"/>
      <c r="AE2755" s="92"/>
      <c r="AF2755" s="92"/>
      <c r="AG2755" s="92"/>
      <c r="AH2755" s="92"/>
      <c r="AI2755" s="75"/>
      <c r="AJ2755" s="83"/>
      <c r="AK2755" s="83"/>
      <c r="AL2755" s="83"/>
      <c r="AM2755" s="92"/>
      <c r="AN2755" s="92"/>
      <c r="AO2755" s="92"/>
      <c r="AP2755" s="92"/>
      <c r="AQ2755" s="92"/>
      <c r="AR2755" s="92"/>
      <c r="AS2755" s="92"/>
      <c r="AT2755" s="92"/>
      <c r="AU2755" s="92"/>
      <c r="AV2755" s="75"/>
      <c r="AW2755" s="75"/>
      <c r="AX2755" s="83"/>
      <c r="AY2755" s="83"/>
      <c r="AZ2755" s="93"/>
      <c r="BA2755" s="94" t="s">
        <v>105</v>
      </c>
      <c r="BB2755" s="71"/>
      <c r="BC2755" s="54"/>
      <c r="BD2755" s="41">
        <v>5</v>
      </c>
      <c r="BE2755" s="52">
        <v>51</v>
      </c>
      <c r="BF2755" s="62">
        <v>5112</v>
      </c>
      <c r="BG2755" s="280" t="s">
        <v>52</v>
      </c>
    </row>
    <row r="2756" spans="1:59" s="63" customFormat="1" ht="12.75" x14ac:dyDescent="0.2">
      <c r="A2756" s="196">
        <v>5</v>
      </c>
      <c r="B2756" s="197" t="s">
        <v>938</v>
      </c>
      <c r="C2756" s="208">
        <v>51</v>
      </c>
      <c r="D2756" s="209" t="s">
        <v>939</v>
      </c>
      <c r="E2756" s="210">
        <v>5112</v>
      </c>
      <c r="F2756" s="211" t="s">
        <v>942</v>
      </c>
      <c r="G2756" s="231" t="s">
        <v>669</v>
      </c>
      <c r="H2756" s="89"/>
      <c r="I2756" s="219"/>
      <c r="J2756" s="90"/>
      <c r="K2756" s="90"/>
      <c r="L2756" s="90"/>
      <c r="M2756" s="91"/>
      <c r="N2756" s="247"/>
      <c r="O2756" s="306"/>
      <c r="P2756" s="104"/>
      <c r="Q2756" s="92"/>
      <c r="R2756" s="92"/>
      <c r="S2756" s="92"/>
      <c r="T2756" s="92"/>
      <c r="U2756" s="92"/>
      <c r="V2756" s="92"/>
      <c r="W2756" s="92"/>
      <c r="X2756" s="75"/>
      <c r="Y2756" s="83"/>
      <c r="Z2756" s="83"/>
      <c r="AA2756" s="83"/>
      <c r="AB2756" s="92"/>
      <c r="AC2756" s="92"/>
      <c r="AD2756" s="92"/>
      <c r="AE2756" s="92"/>
      <c r="AF2756" s="92"/>
      <c r="AG2756" s="92"/>
      <c r="AH2756" s="92"/>
      <c r="AI2756" s="75"/>
      <c r="AJ2756" s="83"/>
      <c r="AK2756" s="83"/>
      <c r="AL2756" s="83"/>
      <c r="AM2756" s="92"/>
      <c r="AN2756" s="92"/>
      <c r="AO2756" s="92"/>
      <c r="AP2756" s="92"/>
      <c r="AQ2756" s="92"/>
      <c r="AR2756" s="92"/>
      <c r="AS2756" s="92"/>
      <c r="AT2756" s="92"/>
      <c r="AU2756" s="92"/>
      <c r="AV2756" s="75"/>
      <c r="AW2756" s="75"/>
      <c r="AX2756" s="83"/>
      <c r="AY2756" s="83"/>
      <c r="AZ2756" s="93"/>
      <c r="BA2756" s="94"/>
      <c r="BB2756" s="71"/>
      <c r="BC2756" s="54"/>
      <c r="BD2756" s="41">
        <v>5</v>
      </c>
      <c r="BE2756" s="52">
        <v>51</v>
      </c>
      <c r="BF2756" s="62">
        <v>5112</v>
      </c>
      <c r="BG2756" s="280" t="s">
        <v>52</v>
      </c>
    </row>
    <row r="2757" spans="1:59" s="63" customFormat="1" ht="12.75" x14ac:dyDescent="0.2">
      <c r="A2757" s="196">
        <v>5</v>
      </c>
      <c r="B2757" s="197" t="s">
        <v>938</v>
      </c>
      <c r="C2757" s="208">
        <v>51</v>
      </c>
      <c r="D2757" s="209" t="s">
        <v>939</v>
      </c>
      <c r="E2757" s="210">
        <v>5112</v>
      </c>
      <c r="F2757" s="211" t="s">
        <v>942</v>
      </c>
      <c r="G2757" s="231" t="s">
        <v>669</v>
      </c>
      <c r="H2757" s="89"/>
      <c r="I2757" s="219"/>
      <c r="J2757" s="90"/>
      <c r="K2757" s="90"/>
      <c r="L2757" s="90"/>
      <c r="M2757" s="91"/>
      <c r="N2757" s="247"/>
      <c r="O2757" s="306"/>
      <c r="P2757" s="104"/>
      <c r="Q2757" s="92"/>
      <c r="R2757" s="92"/>
      <c r="S2757" s="92"/>
      <c r="T2757" s="92"/>
      <c r="U2757" s="92"/>
      <c r="V2757" s="92"/>
      <c r="W2757" s="92"/>
      <c r="X2757" s="75"/>
      <c r="Y2757" s="83"/>
      <c r="Z2757" s="83"/>
      <c r="AA2757" s="83"/>
      <c r="AB2757" s="92"/>
      <c r="AC2757" s="92"/>
      <c r="AD2757" s="92"/>
      <c r="AE2757" s="92"/>
      <c r="AF2757" s="92"/>
      <c r="AG2757" s="92"/>
      <c r="AH2757" s="92"/>
      <c r="AI2757" s="75"/>
      <c r="AJ2757" s="83"/>
      <c r="AK2757" s="83"/>
      <c r="AL2757" s="83"/>
      <c r="AM2757" s="92"/>
      <c r="AN2757" s="92"/>
      <c r="AO2757" s="92"/>
      <c r="AP2757" s="92"/>
      <c r="AQ2757" s="92"/>
      <c r="AR2757" s="92"/>
      <c r="AS2757" s="92"/>
      <c r="AT2757" s="92"/>
      <c r="AU2757" s="92"/>
      <c r="AV2757" s="75"/>
      <c r="AW2757" s="75"/>
      <c r="AX2757" s="83"/>
      <c r="AY2757" s="83"/>
      <c r="AZ2757" s="93"/>
      <c r="BA2757" s="94"/>
      <c r="BB2757" s="71"/>
      <c r="BC2757" s="54"/>
      <c r="BD2757" s="41">
        <v>5</v>
      </c>
      <c r="BE2757" s="52">
        <v>51</v>
      </c>
      <c r="BF2757" s="62">
        <v>5112</v>
      </c>
      <c r="BG2757" s="280" t="s">
        <v>52</v>
      </c>
    </row>
    <row r="2758" spans="1:59" s="63" customFormat="1" ht="12.75" x14ac:dyDescent="0.2">
      <c r="A2758" s="196">
        <v>5</v>
      </c>
      <c r="B2758" s="197" t="s">
        <v>938</v>
      </c>
      <c r="C2758" s="208">
        <v>51</v>
      </c>
      <c r="D2758" s="209" t="s">
        <v>939</v>
      </c>
      <c r="E2758" s="210">
        <v>5112</v>
      </c>
      <c r="F2758" s="211" t="s">
        <v>942</v>
      </c>
      <c r="G2758" s="231" t="s">
        <v>669</v>
      </c>
      <c r="H2758" s="65"/>
      <c r="I2758" s="222"/>
      <c r="J2758" s="66"/>
      <c r="K2758" s="66"/>
      <c r="L2758" s="66"/>
      <c r="M2758" s="64"/>
      <c r="N2758" s="304"/>
      <c r="O2758" s="305"/>
      <c r="P2758" s="127"/>
      <c r="Q2758" s="67"/>
      <c r="R2758" s="67"/>
      <c r="S2758" s="67"/>
      <c r="T2758" s="67"/>
      <c r="U2758" s="67"/>
      <c r="V2758" s="67"/>
      <c r="W2758" s="67"/>
      <c r="X2758" s="67"/>
      <c r="Y2758" s="68"/>
      <c r="Z2758" s="68"/>
      <c r="AA2758" s="68"/>
      <c r="AB2758" s="67"/>
      <c r="AC2758" s="67"/>
      <c r="AD2758" s="67"/>
      <c r="AE2758" s="67"/>
      <c r="AF2758" s="67"/>
      <c r="AG2758" s="67"/>
      <c r="AH2758" s="67"/>
      <c r="AI2758" s="67"/>
      <c r="AJ2758" s="68"/>
      <c r="AK2758" s="68"/>
      <c r="AL2758" s="68"/>
      <c r="AM2758" s="67"/>
      <c r="AN2758" s="67"/>
      <c r="AO2758" s="67"/>
      <c r="AP2758" s="67"/>
      <c r="AQ2758" s="67"/>
      <c r="AR2758" s="67"/>
      <c r="AS2758" s="67"/>
      <c r="AT2758" s="67"/>
      <c r="AU2758" s="67"/>
      <c r="AV2758" s="67"/>
      <c r="AW2758" s="67"/>
      <c r="AX2758" s="68"/>
      <c r="AY2758" s="68"/>
      <c r="AZ2758" s="69"/>
      <c r="BA2758" s="70"/>
      <c r="BB2758" s="71"/>
      <c r="BC2758" s="54"/>
      <c r="BD2758" s="41"/>
      <c r="BE2758" s="52"/>
      <c r="BF2758" s="62"/>
      <c r="BG2758" s="275"/>
    </row>
    <row r="2759" spans="1:59" s="63" customFormat="1" ht="12.75" x14ac:dyDescent="0.2">
      <c r="A2759" s="196">
        <v>5</v>
      </c>
      <c r="B2759" s="197" t="s">
        <v>938</v>
      </c>
      <c r="C2759" s="208">
        <v>51</v>
      </c>
      <c r="D2759" s="209" t="s">
        <v>939</v>
      </c>
      <c r="E2759" s="210">
        <v>5112</v>
      </c>
      <c r="F2759" s="211" t="s">
        <v>942</v>
      </c>
      <c r="G2759" s="230"/>
      <c r="H2759" s="56"/>
      <c r="I2759" s="221"/>
      <c r="J2759" s="57"/>
      <c r="K2759" s="57"/>
      <c r="L2759" s="57"/>
      <c r="M2759" s="55"/>
      <c r="N2759" s="303"/>
      <c r="O2759" s="245"/>
      <c r="P2759" s="122"/>
      <c r="Q2759" s="58"/>
      <c r="R2759" s="58"/>
      <c r="S2759" s="58"/>
      <c r="T2759" s="58"/>
      <c r="U2759" s="58"/>
      <c r="V2759" s="58"/>
      <c r="W2759" s="58"/>
      <c r="X2759" s="58"/>
      <c r="Y2759" s="59"/>
      <c r="Z2759" s="59"/>
      <c r="AA2759" s="59"/>
      <c r="AB2759" s="58"/>
      <c r="AC2759" s="58"/>
      <c r="AD2759" s="58"/>
      <c r="AE2759" s="58"/>
      <c r="AF2759" s="58"/>
      <c r="AG2759" s="58"/>
      <c r="AH2759" s="58"/>
      <c r="AI2759" s="58"/>
      <c r="AJ2759" s="59"/>
      <c r="AK2759" s="59"/>
      <c r="AL2759" s="59"/>
      <c r="AM2759" s="58"/>
      <c r="AN2759" s="58"/>
      <c r="AO2759" s="58"/>
      <c r="AP2759" s="58"/>
      <c r="AQ2759" s="58"/>
      <c r="AR2759" s="58"/>
      <c r="AS2759" s="58"/>
      <c r="AT2759" s="58"/>
      <c r="AU2759" s="58"/>
      <c r="AV2759" s="58"/>
      <c r="AW2759" s="58"/>
      <c r="AX2759" s="59"/>
      <c r="AY2759" s="59"/>
      <c r="AZ2759" s="60"/>
      <c r="BA2759" s="61"/>
      <c r="BB2759" s="54"/>
      <c r="BC2759" s="54"/>
      <c r="BD2759" s="41">
        <v>5</v>
      </c>
      <c r="BE2759" s="52">
        <v>51</v>
      </c>
      <c r="BF2759" s="62">
        <v>5112</v>
      </c>
      <c r="BG2759" s="274"/>
    </row>
    <row r="2760" spans="1:59" s="63" customFormat="1" ht="12.75" x14ac:dyDescent="0.2">
      <c r="A2760" s="196">
        <v>5</v>
      </c>
      <c r="B2760" s="197" t="s">
        <v>938</v>
      </c>
      <c r="C2760" s="208">
        <v>51</v>
      </c>
      <c r="D2760" s="209" t="s">
        <v>939</v>
      </c>
      <c r="E2760" s="210">
        <v>5112</v>
      </c>
      <c r="F2760" s="211" t="s">
        <v>942</v>
      </c>
      <c r="G2760" s="231"/>
      <c r="H2760" s="65"/>
      <c r="I2760" s="222"/>
      <c r="J2760" s="66"/>
      <c r="K2760" s="66"/>
      <c r="L2760" s="66"/>
      <c r="M2760" s="64"/>
      <c r="N2760" s="304"/>
      <c r="O2760" s="305"/>
      <c r="P2760" s="127"/>
      <c r="Q2760" s="67"/>
      <c r="R2760" s="67"/>
      <c r="S2760" s="67"/>
      <c r="T2760" s="67"/>
      <c r="U2760" s="67"/>
      <c r="V2760" s="67"/>
      <c r="W2760" s="67"/>
      <c r="X2760" s="67"/>
      <c r="Y2760" s="68"/>
      <c r="Z2760" s="68"/>
      <c r="AA2760" s="68"/>
      <c r="AB2760" s="67"/>
      <c r="AC2760" s="67"/>
      <c r="AD2760" s="67"/>
      <c r="AE2760" s="67"/>
      <c r="AF2760" s="67"/>
      <c r="AG2760" s="67"/>
      <c r="AH2760" s="67"/>
      <c r="AI2760" s="67"/>
      <c r="AJ2760" s="68"/>
      <c r="AK2760" s="68"/>
      <c r="AL2760" s="68"/>
      <c r="AM2760" s="67"/>
      <c r="AN2760" s="67"/>
      <c r="AO2760" s="67"/>
      <c r="AP2760" s="67"/>
      <c r="AQ2760" s="67"/>
      <c r="AR2760" s="67"/>
      <c r="AS2760" s="67"/>
      <c r="AT2760" s="67"/>
      <c r="AU2760" s="67"/>
      <c r="AV2760" s="67"/>
      <c r="AW2760" s="67"/>
      <c r="AX2760" s="68"/>
      <c r="AY2760" s="68"/>
      <c r="AZ2760" s="69"/>
      <c r="BA2760" s="70"/>
      <c r="BB2760" s="71"/>
      <c r="BC2760" s="54"/>
      <c r="BD2760" s="41">
        <v>5</v>
      </c>
      <c r="BE2760" s="52">
        <v>51</v>
      </c>
      <c r="BF2760" s="62">
        <v>5112</v>
      </c>
      <c r="BG2760" s="275"/>
    </row>
    <row r="2761" spans="1:59" s="63" customFormat="1" ht="12.75" x14ac:dyDescent="0.2">
      <c r="A2761" s="196">
        <v>5</v>
      </c>
      <c r="B2761" s="197" t="s">
        <v>938</v>
      </c>
      <c r="C2761" s="208">
        <v>51</v>
      </c>
      <c r="D2761" s="209" t="s">
        <v>939</v>
      </c>
      <c r="E2761" s="210">
        <v>5112</v>
      </c>
      <c r="F2761" s="211" t="s">
        <v>942</v>
      </c>
      <c r="G2761" s="231" t="s">
        <v>729</v>
      </c>
      <c r="H2761" s="72" t="s">
        <v>1233</v>
      </c>
      <c r="I2761" s="223" t="s">
        <v>1247</v>
      </c>
      <c r="J2761" s="73"/>
      <c r="K2761" s="73"/>
      <c r="L2761" s="73"/>
      <c r="M2761" s="74"/>
      <c r="N2761" s="247"/>
      <c r="O2761" s="306"/>
      <c r="P2761" s="105"/>
      <c r="Q2761" s="75"/>
      <c r="R2761" s="75"/>
      <c r="S2761" s="75"/>
      <c r="T2761" s="75"/>
      <c r="U2761" s="75"/>
      <c r="V2761" s="75"/>
      <c r="W2761" s="75"/>
      <c r="X2761" s="75"/>
      <c r="Y2761" s="76" t="s">
        <v>1241</v>
      </c>
      <c r="Z2761" s="77" t="s">
        <v>1241</v>
      </c>
      <c r="AA2761" s="78">
        <f>AA$2569</f>
        <v>5000</v>
      </c>
      <c r="AB2761" s="75"/>
      <c r="AC2761" s="75"/>
      <c r="AD2761" s="75"/>
      <c r="AE2761" s="75"/>
      <c r="AF2761" s="75"/>
      <c r="AG2761" s="75"/>
      <c r="AH2761" s="75"/>
      <c r="AI2761" s="75"/>
      <c r="AJ2761" s="76" t="s">
        <v>1241</v>
      </c>
      <c r="AK2761" s="77" t="s">
        <v>1241</v>
      </c>
      <c r="AL2761" s="78">
        <f>AL$2569</f>
        <v>0</v>
      </c>
      <c r="AM2761" s="75"/>
      <c r="AN2761" s="75"/>
      <c r="AO2761" s="75"/>
      <c r="AP2761" s="75"/>
      <c r="AQ2761" s="75"/>
      <c r="AR2761" s="75"/>
      <c r="AS2761" s="75"/>
      <c r="AT2761" s="75"/>
      <c r="AU2761" s="75"/>
      <c r="AV2761" s="75"/>
      <c r="AW2761" s="76" t="s">
        <v>1241</v>
      </c>
      <c r="AX2761" s="77" t="s">
        <v>1241</v>
      </c>
      <c r="AY2761" s="78">
        <f>AY$2569</f>
        <v>500</v>
      </c>
      <c r="AZ2761" s="79"/>
      <c r="BA2761" s="80" t="str">
        <f>I2761</f>
        <v>&gt; see 4711, Thermal insulation</v>
      </c>
      <c r="BB2761" s="71"/>
      <c r="BC2761" s="54"/>
      <c r="BD2761" s="41"/>
      <c r="BE2761" s="52"/>
      <c r="BF2761" s="62"/>
      <c r="BG2761" s="276" t="str">
        <f>H2761</f>
        <v>Default Scenario (Link)</v>
      </c>
    </row>
    <row r="2762" spans="1:59" s="63" customFormat="1" ht="12.75" x14ac:dyDescent="0.2">
      <c r="A2762" s="196">
        <v>5</v>
      </c>
      <c r="B2762" s="197" t="s">
        <v>938</v>
      </c>
      <c r="C2762" s="208">
        <v>51</v>
      </c>
      <c r="D2762" s="209" t="s">
        <v>939</v>
      </c>
      <c r="E2762" s="210">
        <v>5112</v>
      </c>
      <c r="F2762" s="211" t="s">
        <v>942</v>
      </c>
      <c r="G2762" s="231"/>
      <c r="H2762" s="65"/>
      <c r="I2762" s="222"/>
      <c r="J2762" s="66"/>
      <c r="K2762" s="66"/>
      <c r="L2762" s="66"/>
      <c r="M2762" s="64"/>
      <c r="N2762" s="304"/>
      <c r="O2762" s="305"/>
      <c r="P2762" s="127"/>
      <c r="Q2762" s="67"/>
      <c r="R2762" s="67"/>
      <c r="S2762" s="67"/>
      <c r="T2762" s="67"/>
      <c r="U2762" s="67"/>
      <c r="V2762" s="67"/>
      <c r="W2762" s="67"/>
      <c r="X2762" s="67"/>
      <c r="Y2762" s="68"/>
      <c r="Z2762" s="68"/>
      <c r="AA2762" s="68"/>
      <c r="AB2762" s="67"/>
      <c r="AC2762" s="67"/>
      <c r="AD2762" s="67"/>
      <c r="AE2762" s="67"/>
      <c r="AF2762" s="67"/>
      <c r="AG2762" s="67"/>
      <c r="AH2762" s="67"/>
      <c r="AI2762" s="67"/>
      <c r="AJ2762" s="68"/>
      <c r="AK2762" s="68"/>
      <c r="AL2762" s="68"/>
      <c r="AM2762" s="67"/>
      <c r="AN2762" s="67"/>
      <c r="AO2762" s="67"/>
      <c r="AP2762" s="67"/>
      <c r="AQ2762" s="67"/>
      <c r="AR2762" s="67"/>
      <c r="AS2762" s="67"/>
      <c r="AT2762" s="67"/>
      <c r="AU2762" s="67"/>
      <c r="AV2762" s="67"/>
      <c r="AW2762" s="67"/>
      <c r="AX2762" s="68"/>
      <c r="AY2762" s="68"/>
      <c r="AZ2762" s="69"/>
      <c r="BA2762" s="70"/>
      <c r="BB2762" s="71"/>
      <c r="BC2762" s="54"/>
      <c r="BD2762" s="41">
        <v>5</v>
      </c>
      <c r="BE2762" s="52">
        <v>51</v>
      </c>
      <c r="BF2762" s="62">
        <v>5112</v>
      </c>
      <c r="BG2762" s="275"/>
    </row>
    <row r="2763" spans="1:59" s="63" customFormat="1" ht="12.75" x14ac:dyDescent="0.2">
      <c r="A2763" s="196">
        <v>5</v>
      </c>
      <c r="B2763" s="197" t="s">
        <v>938</v>
      </c>
      <c r="C2763" s="208">
        <v>51</v>
      </c>
      <c r="D2763" s="209" t="s">
        <v>939</v>
      </c>
      <c r="E2763" s="210">
        <v>5112</v>
      </c>
      <c r="F2763" s="211" t="s">
        <v>942</v>
      </c>
      <c r="G2763" s="230"/>
      <c r="H2763" s="56"/>
      <c r="I2763" s="221"/>
      <c r="J2763" s="57"/>
      <c r="K2763" s="57"/>
      <c r="L2763" s="57"/>
      <c r="M2763" s="55"/>
      <c r="N2763" s="303"/>
      <c r="O2763" s="245"/>
      <c r="P2763" s="122"/>
      <c r="Q2763" s="58"/>
      <c r="R2763" s="58"/>
      <c r="S2763" s="58"/>
      <c r="T2763" s="58"/>
      <c r="U2763" s="58"/>
      <c r="V2763" s="58"/>
      <c r="W2763" s="58"/>
      <c r="X2763" s="58"/>
      <c r="Y2763" s="59"/>
      <c r="Z2763" s="59"/>
      <c r="AA2763" s="59"/>
      <c r="AB2763" s="58"/>
      <c r="AC2763" s="58"/>
      <c r="AD2763" s="58"/>
      <c r="AE2763" s="58"/>
      <c r="AF2763" s="58"/>
      <c r="AG2763" s="58"/>
      <c r="AH2763" s="58"/>
      <c r="AI2763" s="58"/>
      <c r="AJ2763" s="59"/>
      <c r="AK2763" s="59"/>
      <c r="AL2763" s="59"/>
      <c r="AM2763" s="58"/>
      <c r="AN2763" s="58"/>
      <c r="AO2763" s="58"/>
      <c r="AP2763" s="58"/>
      <c r="AQ2763" s="58"/>
      <c r="AR2763" s="58"/>
      <c r="AS2763" s="58"/>
      <c r="AT2763" s="58"/>
      <c r="AU2763" s="58"/>
      <c r="AV2763" s="58"/>
      <c r="AW2763" s="58"/>
      <c r="AX2763" s="59"/>
      <c r="AY2763" s="59"/>
      <c r="AZ2763" s="60"/>
      <c r="BA2763" s="61"/>
      <c r="BB2763" s="54"/>
      <c r="BC2763" s="54"/>
      <c r="BD2763" s="41">
        <v>5</v>
      </c>
      <c r="BE2763" s="52">
        <v>51</v>
      </c>
      <c r="BF2763" s="62">
        <v>5112</v>
      </c>
      <c r="BG2763" s="274"/>
    </row>
    <row r="2764" spans="1:59" x14ac:dyDescent="0.25">
      <c r="A2764" s="196">
        <v>5</v>
      </c>
      <c r="B2764" s="197" t="s">
        <v>938</v>
      </c>
      <c r="C2764" s="208">
        <v>51</v>
      </c>
      <c r="D2764" s="209" t="s">
        <v>939</v>
      </c>
      <c r="E2764" s="212">
        <v>5113</v>
      </c>
      <c r="F2764" s="213" t="s">
        <v>944</v>
      </c>
      <c r="G2764" s="234"/>
      <c r="H2764" s="138"/>
      <c r="I2764" s="224"/>
      <c r="J2764" s="98"/>
      <c r="K2764" s="98"/>
      <c r="L2764" s="98"/>
      <c r="M2764" s="137"/>
      <c r="N2764" s="322"/>
      <c r="O2764" s="323"/>
      <c r="P2764" s="139"/>
      <c r="Q2764" s="139"/>
      <c r="R2764" s="139"/>
      <c r="S2764" s="139"/>
      <c r="T2764" s="139"/>
      <c r="U2764" s="139"/>
      <c r="V2764" s="139"/>
      <c r="W2764" s="139"/>
      <c r="X2764" s="139"/>
      <c r="Y2764" s="100"/>
      <c r="Z2764" s="125"/>
      <c r="AA2764" s="125"/>
      <c r="AB2764" s="139"/>
      <c r="AC2764" s="139"/>
      <c r="AD2764" s="139"/>
      <c r="AE2764" s="139"/>
      <c r="AF2764" s="139"/>
      <c r="AG2764" s="139"/>
      <c r="AH2764" s="139"/>
      <c r="AI2764" s="139"/>
      <c r="AJ2764" s="100"/>
      <c r="AK2764" s="125"/>
      <c r="AL2764" s="125"/>
      <c r="AM2764" s="139"/>
      <c r="AN2764" s="139"/>
      <c r="AO2764" s="139"/>
      <c r="AP2764" s="139"/>
      <c r="AQ2764" s="139"/>
      <c r="AR2764" s="139"/>
      <c r="AS2764" s="139"/>
      <c r="AT2764" s="139"/>
      <c r="AU2764" s="139"/>
      <c r="AV2764" s="139"/>
      <c r="AW2764" s="99"/>
      <c r="AX2764" s="125"/>
      <c r="AY2764" s="100"/>
      <c r="AZ2764" s="140"/>
      <c r="BA2764" s="141"/>
      <c r="BB2764" s="136"/>
      <c r="BC2764" s="136"/>
      <c r="BD2764" s="41">
        <v>5</v>
      </c>
      <c r="BE2764" s="52">
        <v>51</v>
      </c>
      <c r="BF2764" s="103">
        <v>5113</v>
      </c>
      <c r="BG2764" s="283"/>
    </row>
    <row r="2765" spans="1:59" s="63" customFormat="1" ht="12.75" x14ac:dyDescent="0.2">
      <c r="A2765" s="196">
        <v>5</v>
      </c>
      <c r="B2765" s="197" t="s">
        <v>938</v>
      </c>
      <c r="C2765" s="208">
        <v>51</v>
      </c>
      <c r="D2765" s="209" t="s">
        <v>939</v>
      </c>
      <c r="E2765" s="212">
        <v>5113</v>
      </c>
      <c r="F2765" s="213" t="s">
        <v>944</v>
      </c>
      <c r="G2765" s="232"/>
      <c r="H2765" s="97"/>
      <c r="I2765" s="224"/>
      <c r="J2765" s="98"/>
      <c r="K2765" s="98"/>
      <c r="L2765" s="98"/>
      <c r="M2765" s="96"/>
      <c r="N2765" s="307"/>
      <c r="O2765" s="246"/>
      <c r="P2765" s="124"/>
      <c r="Q2765" s="99"/>
      <c r="R2765" s="99"/>
      <c r="S2765" s="99"/>
      <c r="T2765" s="99"/>
      <c r="U2765" s="99"/>
      <c r="V2765" s="99"/>
      <c r="W2765" s="99"/>
      <c r="X2765" s="99"/>
      <c r="Y2765" s="100"/>
      <c r="Z2765" s="100"/>
      <c r="AA2765" s="100"/>
      <c r="AB2765" s="99"/>
      <c r="AC2765" s="99"/>
      <c r="AD2765" s="99"/>
      <c r="AE2765" s="99"/>
      <c r="AF2765" s="99"/>
      <c r="AG2765" s="99"/>
      <c r="AH2765" s="99"/>
      <c r="AI2765" s="99"/>
      <c r="AJ2765" s="100"/>
      <c r="AK2765" s="100"/>
      <c r="AL2765" s="100"/>
      <c r="AM2765" s="99"/>
      <c r="AN2765" s="99"/>
      <c r="AO2765" s="99"/>
      <c r="AP2765" s="99"/>
      <c r="AQ2765" s="99"/>
      <c r="AR2765" s="99"/>
      <c r="AS2765" s="99"/>
      <c r="AT2765" s="99"/>
      <c r="AU2765" s="99"/>
      <c r="AV2765" s="99"/>
      <c r="AW2765" s="99"/>
      <c r="AX2765" s="100"/>
      <c r="AY2765" s="100"/>
      <c r="AZ2765" s="101"/>
      <c r="BA2765" s="102"/>
      <c r="BB2765" s="95"/>
      <c r="BC2765" s="95"/>
      <c r="BD2765" s="41">
        <v>5</v>
      </c>
      <c r="BE2765" s="52">
        <v>51</v>
      </c>
      <c r="BF2765" s="103">
        <v>5113</v>
      </c>
      <c r="BG2765" s="277"/>
    </row>
    <row r="2766" spans="1:59" s="63" customFormat="1" ht="12.75" x14ac:dyDescent="0.2">
      <c r="A2766" s="196">
        <v>5</v>
      </c>
      <c r="B2766" s="197" t="s">
        <v>938</v>
      </c>
      <c r="C2766" s="208">
        <v>51</v>
      </c>
      <c r="D2766" s="209" t="s">
        <v>939</v>
      </c>
      <c r="E2766" s="212">
        <v>5113</v>
      </c>
      <c r="F2766" s="213" t="s">
        <v>944</v>
      </c>
      <c r="G2766" s="231" t="s">
        <v>945</v>
      </c>
      <c r="H2766" s="65"/>
      <c r="I2766" s="222"/>
      <c r="J2766" s="66"/>
      <c r="K2766" s="66"/>
      <c r="L2766" s="66"/>
      <c r="M2766" s="64"/>
      <c r="N2766" s="304"/>
      <c r="O2766" s="305"/>
      <c r="P2766" s="127"/>
      <c r="Q2766" s="67"/>
      <c r="R2766" s="67"/>
      <c r="S2766" s="67"/>
      <c r="T2766" s="67"/>
      <c r="U2766" s="67"/>
      <c r="V2766" s="67"/>
      <c r="W2766" s="67"/>
      <c r="X2766" s="67"/>
      <c r="Y2766" s="68"/>
      <c r="Z2766" s="68"/>
      <c r="AA2766" s="68"/>
      <c r="AB2766" s="67"/>
      <c r="AC2766" s="67"/>
      <c r="AD2766" s="67"/>
      <c r="AE2766" s="67"/>
      <c r="AF2766" s="67"/>
      <c r="AG2766" s="67"/>
      <c r="AH2766" s="67"/>
      <c r="AI2766" s="67"/>
      <c r="AJ2766" s="68"/>
      <c r="AK2766" s="68"/>
      <c r="AL2766" s="68"/>
      <c r="AM2766" s="67"/>
      <c r="AN2766" s="67"/>
      <c r="AO2766" s="67"/>
      <c r="AP2766" s="67"/>
      <c r="AQ2766" s="67"/>
      <c r="AR2766" s="67"/>
      <c r="AS2766" s="67"/>
      <c r="AT2766" s="67"/>
      <c r="AU2766" s="67"/>
      <c r="AV2766" s="67"/>
      <c r="AW2766" s="67"/>
      <c r="AX2766" s="68"/>
      <c r="AY2766" s="68"/>
      <c r="AZ2766" s="69"/>
      <c r="BA2766" s="70"/>
      <c r="BB2766" s="71"/>
      <c r="BC2766" s="95"/>
      <c r="BD2766" s="41">
        <v>5</v>
      </c>
      <c r="BE2766" s="52">
        <v>51</v>
      </c>
      <c r="BF2766" s="103">
        <v>5113</v>
      </c>
      <c r="BG2766" s="275"/>
    </row>
    <row r="2767" spans="1:59" s="63" customFormat="1" ht="12.75" x14ac:dyDescent="0.2">
      <c r="A2767" s="196">
        <v>5</v>
      </c>
      <c r="B2767" s="197" t="s">
        <v>938</v>
      </c>
      <c r="C2767" s="208">
        <v>51</v>
      </c>
      <c r="D2767" s="209" t="s">
        <v>939</v>
      </c>
      <c r="E2767" s="212">
        <v>5113</v>
      </c>
      <c r="F2767" s="213" t="s">
        <v>944</v>
      </c>
      <c r="G2767" s="231" t="s">
        <v>945</v>
      </c>
      <c r="H2767" s="72" t="s">
        <v>47</v>
      </c>
      <c r="I2767" s="223"/>
      <c r="J2767" s="73"/>
      <c r="K2767" s="73"/>
      <c r="L2767" s="73"/>
      <c r="M2767" s="74"/>
      <c r="N2767" s="247"/>
      <c r="O2767" s="306"/>
      <c r="P2767" s="105"/>
      <c r="Q2767" s="75"/>
      <c r="R2767" s="75"/>
      <c r="S2767" s="75"/>
      <c r="T2767" s="75"/>
      <c r="U2767" s="75"/>
      <c r="V2767" s="75"/>
      <c r="W2767" s="75"/>
      <c r="X2767" s="75"/>
      <c r="Y2767" s="76">
        <f>IF(ISNUMBER(VLOOKUP(Y2769,P$7:W$7,MATCH(Y2769,P$7:W$7))),VLOOKUP(Y2769,P$7:W$7,MATCH(Y2769,P$7:W$7)),IF(N2771=0,"No Data",IF(Y2769&gt;0,"&lt;100",0)))</f>
        <v>5000</v>
      </c>
      <c r="Z2767" s="77">
        <f>IF(ISNUMBER(VLOOKUP(Z2771,P$7:W$7,MATCH(Z2771,P$7:W$7))),VLOOKUP(Z2771,P$7:W$7,MATCH(Z2771,P$7:W$7)),IF(N2771=0,"No Data",IF(Z2771&gt;0,"&lt;100",0)))</f>
        <v>500</v>
      </c>
      <c r="AA2767" s="106">
        <f>IF(ISNUMBER(Z2767),Z2767,0)</f>
        <v>500</v>
      </c>
      <c r="AB2767" s="75"/>
      <c r="AC2767" s="75"/>
      <c r="AD2767" s="75"/>
      <c r="AE2767" s="75"/>
      <c r="AF2767" s="75"/>
      <c r="AG2767" s="75"/>
      <c r="AH2767" s="75"/>
      <c r="AI2767" s="75"/>
      <c r="AJ2767" s="76">
        <f>IF(ISNUMBER(VLOOKUP(AJ2769,AB$7:AH$7,MATCH(AJ2769,AB$7:AH$7))),VLOOKUP(AJ2769,AB$7:AH$7,MATCH(AJ2769,AB$7:AH$7)),IF(N2771=0,"No Data",IF(AJ2769&gt;0,"&lt;50",0)))</f>
        <v>0</v>
      </c>
      <c r="AK2767" s="77">
        <f>IF(ISNUMBER(VLOOKUP(AK2771,AB$7:AH$7,MATCH(AK2771,AB$7:AH$7))),VLOOKUP(AK2771,AB$7:AH$7,MATCH(AK2771,AB$7:AH$7)),IF(N2771=0,"No Data",IF(AK2771&gt;0,"&lt;50",0)))</f>
        <v>0</v>
      </c>
      <c r="AL2767" s="106">
        <f>IF(ISNUMBER(AK2767),AK2767,0)</f>
        <v>0</v>
      </c>
      <c r="AM2767" s="75"/>
      <c r="AN2767" s="75"/>
      <c r="AO2767" s="75"/>
      <c r="AP2767" s="75"/>
      <c r="AQ2767" s="75"/>
      <c r="AR2767" s="75"/>
      <c r="AS2767" s="75"/>
      <c r="AT2767" s="75"/>
      <c r="AU2767" s="75"/>
      <c r="AV2767" s="75"/>
      <c r="AW2767" s="76">
        <f>IF(ISNUMBER(VLOOKUP(AW2769,AM$7:AU$7,MATCH(AW2769,AM$7:AU$7))),VLOOKUP(AW2769,AM$7:AU$7,MATCH(AW2769,AM$7:AU$7)),IF(N2771=0,"No Data",IF(AW2769&gt;0,"&lt;10",0)))</f>
        <v>500</v>
      </c>
      <c r="AX2767" s="77">
        <f>IF(ISNUMBER(VLOOKUP(AX2771,AM$7:AU$7,MATCH(AX2771,AM$7:AU$7))),VLOOKUP(AX2771,AM$7:AU$7,MATCH(AX2771,AM$7:AU$7)),IF(N2771=0,"No Data",IF(AX2771&gt;0,"&lt;10",0)))</f>
        <v>500</v>
      </c>
      <c r="AY2767" s="106">
        <f>IF(ISNUMBER(AX2767),AX2767,0)</f>
        <v>500</v>
      </c>
      <c r="AZ2767" s="79"/>
      <c r="BA2767" s="80"/>
      <c r="BB2767" s="71"/>
      <c r="BC2767" s="95"/>
      <c r="BD2767" s="41">
        <v>5</v>
      </c>
      <c r="BE2767" s="52">
        <v>51</v>
      </c>
      <c r="BF2767" s="103">
        <v>5113</v>
      </c>
      <c r="BG2767" s="276" t="s">
        <v>47</v>
      </c>
    </row>
    <row r="2768" spans="1:59" s="63" customFormat="1" ht="12.75" x14ac:dyDescent="0.2">
      <c r="A2768" s="196">
        <v>5</v>
      </c>
      <c r="B2768" s="197" t="s">
        <v>938</v>
      </c>
      <c r="C2768" s="208">
        <v>51</v>
      </c>
      <c r="D2768" s="209" t="s">
        <v>939</v>
      </c>
      <c r="E2768" s="212">
        <v>5113</v>
      </c>
      <c r="F2768" s="213" t="s">
        <v>944</v>
      </c>
      <c r="G2768" s="231" t="s">
        <v>945</v>
      </c>
      <c r="H2768" s="81" t="s">
        <v>48</v>
      </c>
      <c r="I2768" s="223"/>
      <c r="J2768" s="73"/>
      <c r="K2768" s="73"/>
      <c r="L2768" s="73"/>
      <c r="M2768" s="74"/>
      <c r="N2768" s="247"/>
      <c r="O2768" s="306"/>
      <c r="P2768" s="105"/>
      <c r="Q2768" s="75"/>
      <c r="R2768" s="75"/>
      <c r="S2768" s="75"/>
      <c r="T2768" s="75"/>
      <c r="U2768" s="75"/>
      <c r="V2768" s="75"/>
      <c r="W2768" s="75"/>
      <c r="X2768" s="75"/>
      <c r="Y2768" s="82">
        <f>MIN(X2772:X2779)</f>
        <v>0</v>
      </c>
      <c r="Z2768" s="83"/>
      <c r="AA2768" s="83"/>
      <c r="AB2768" s="75"/>
      <c r="AC2768" s="75"/>
      <c r="AD2768" s="75"/>
      <c r="AE2768" s="75"/>
      <c r="AF2768" s="75"/>
      <c r="AG2768" s="75"/>
      <c r="AH2768" s="75"/>
      <c r="AI2768" s="75"/>
      <c r="AJ2768" s="82">
        <f>MIN(AI2772:AI2779)</f>
        <v>0</v>
      </c>
      <c r="AK2768" s="83"/>
      <c r="AL2768" s="83"/>
      <c r="AM2768" s="75"/>
      <c r="AN2768" s="75"/>
      <c r="AO2768" s="75"/>
      <c r="AP2768" s="75"/>
      <c r="AQ2768" s="75"/>
      <c r="AR2768" s="75"/>
      <c r="AS2768" s="75"/>
      <c r="AT2768" s="75"/>
      <c r="AU2768" s="75"/>
      <c r="AV2768" s="75"/>
      <c r="AW2768" s="82">
        <f>MIN(AV2772:AV2779)</f>
        <v>100</v>
      </c>
      <c r="AX2768" s="83"/>
      <c r="AY2768" s="83"/>
      <c r="AZ2768" s="79"/>
      <c r="BA2768" s="80"/>
      <c r="BB2768" s="71"/>
      <c r="BC2768" s="95"/>
      <c r="BD2768" s="41">
        <v>5</v>
      </c>
      <c r="BE2768" s="52">
        <v>51</v>
      </c>
      <c r="BF2768" s="103">
        <v>5113</v>
      </c>
      <c r="BG2768" s="278" t="s">
        <v>48</v>
      </c>
    </row>
    <row r="2769" spans="1:59" s="63" customFormat="1" ht="12.75" x14ac:dyDescent="0.2">
      <c r="A2769" s="196">
        <v>5</v>
      </c>
      <c r="B2769" s="197" t="s">
        <v>938</v>
      </c>
      <c r="C2769" s="208">
        <v>51</v>
      </c>
      <c r="D2769" s="209" t="s">
        <v>939</v>
      </c>
      <c r="E2769" s="212">
        <v>5113</v>
      </c>
      <c r="F2769" s="213" t="s">
        <v>944</v>
      </c>
      <c r="G2769" s="231" t="s">
        <v>945</v>
      </c>
      <c r="H2769" s="81" t="s">
        <v>49</v>
      </c>
      <c r="I2769" s="223"/>
      <c r="J2769" s="73"/>
      <c r="K2769" s="73"/>
      <c r="L2769" s="73"/>
      <c r="M2769" s="74"/>
      <c r="N2769" s="247"/>
      <c r="O2769" s="306"/>
      <c r="P2769" s="105"/>
      <c r="Q2769" s="75"/>
      <c r="R2769" s="75"/>
      <c r="S2769" s="75"/>
      <c r="T2769" s="75"/>
      <c r="U2769" s="75"/>
      <c r="V2769" s="75"/>
      <c r="W2769" s="75"/>
      <c r="X2769" s="75"/>
      <c r="Y2769" s="84">
        <f>IF(ISNUMBER(AVERAGE(X2772:X2779)),AVERAGE(X2772:X2779),0)</f>
        <v>8125</v>
      </c>
      <c r="Z2769" s="83"/>
      <c r="AA2769" s="83"/>
      <c r="AB2769" s="75"/>
      <c r="AC2769" s="75"/>
      <c r="AD2769" s="75"/>
      <c r="AE2769" s="75"/>
      <c r="AF2769" s="75"/>
      <c r="AG2769" s="75"/>
      <c r="AH2769" s="75"/>
      <c r="AI2769" s="75"/>
      <c r="AJ2769" s="84">
        <f>IF(ISNUMBER(AVERAGE(AI2772:AI2779)),AVERAGE(AI2772:AI2779),0)</f>
        <v>0</v>
      </c>
      <c r="AK2769" s="83"/>
      <c r="AL2769" s="83"/>
      <c r="AM2769" s="75"/>
      <c r="AN2769" s="75"/>
      <c r="AO2769" s="75"/>
      <c r="AP2769" s="75"/>
      <c r="AQ2769" s="75"/>
      <c r="AR2769" s="75"/>
      <c r="AS2769" s="75"/>
      <c r="AT2769" s="75"/>
      <c r="AU2769" s="75"/>
      <c r="AV2769" s="75"/>
      <c r="AW2769" s="84">
        <f>IF(ISNUMBER(AVERAGE(AV2772:AV2779)),AVERAGE(AV2772:AV2779),0)</f>
        <v>550</v>
      </c>
      <c r="AX2769" s="83"/>
      <c r="AY2769" s="83"/>
      <c r="AZ2769" s="79"/>
      <c r="BA2769" s="80"/>
      <c r="BB2769" s="71"/>
      <c r="BC2769" s="95"/>
      <c r="BD2769" s="41">
        <v>5</v>
      </c>
      <c r="BE2769" s="52">
        <v>51</v>
      </c>
      <c r="BF2769" s="103">
        <v>5113</v>
      </c>
      <c r="BG2769" s="278" t="s">
        <v>49</v>
      </c>
    </row>
    <row r="2770" spans="1:59" s="63" customFormat="1" ht="12.75" x14ac:dyDescent="0.2">
      <c r="A2770" s="196">
        <v>5</v>
      </c>
      <c r="B2770" s="197" t="s">
        <v>938</v>
      </c>
      <c r="C2770" s="208">
        <v>51</v>
      </c>
      <c r="D2770" s="209" t="s">
        <v>939</v>
      </c>
      <c r="E2770" s="212">
        <v>5113</v>
      </c>
      <c r="F2770" s="213" t="s">
        <v>944</v>
      </c>
      <c r="G2770" s="231" t="s">
        <v>945</v>
      </c>
      <c r="H2770" s="81" t="s">
        <v>50</v>
      </c>
      <c r="I2770" s="223"/>
      <c r="J2770" s="73"/>
      <c r="K2770" s="73"/>
      <c r="L2770" s="73"/>
      <c r="M2770" s="74"/>
      <c r="N2770" s="247"/>
      <c r="O2770" s="306"/>
      <c r="P2770" s="105"/>
      <c r="Q2770" s="75"/>
      <c r="R2770" s="75"/>
      <c r="S2770" s="75"/>
      <c r="T2770" s="75"/>
      <c r="U2770" s="75"/>
      <c r="V2770" s="75"/>
      <c r="W2770" s="75"/>
      <c r="X2770" s="75"/>
      <c r="Y2770" s="84">
        <f>MAX(X2772:X2779)</f>
        <v>25000</v>
      </c>
      <c r="Z2770" s="83"/>
      <c r="AA2770" s="83"/>
      <c r="AB2770" s="75"/>
      <c r="AC2770" s="75"/>
      <c r="AD2770" s="75"/>
      <c r="AE2770" s="75"/>
      <c r="AF2770" s="75"/>
      <c r="AG2770" s="75"/>
      <c r="AH2770" s="75"/>
      <c r="AI2770" s="75"/>
      <c r="AJ2770" s="84">
        <f>MAX(AI2772:AI2779)</f>
        <v>0</v>
      </c>
      <c r="AK2770" s="83"/>
      <c r="AL2770" s="83"/>
      <c r="AM2770" s="75"/>
      <c r="AN2770" s="75"/>
      <c r="AO2770" s="75"/>
      <c r="AP2770" s="75"/>
      <c r="AQ2770" s="75"/>
      <c r="AR2770" s="75"/>
      <c r="AS2770" s="75"/>
      <c r="AT2770" s="75"/>
      <c r="AU2770" s="75"/>
      <c r="AV2770" s="75"/>
      <c r="AW2770" s="84">
        <f>MAX(AV2772:AV2779)</f>
        <v>1000</v>
      </c>
      <c r="AX2770" s="83"/>
      <c r="AY2770" s="83"/>
      <c r="AZ2770" s="79"/>
      <c r="BA2770" s="80"/>
      <c r="BB2770" s="71"/>
      <c r="BC2770" s="95"/>
      <c r="BD2770" s="41">
        <v>5</v>
      </c>
      <c r="BE2770" s="52">
        <v>51</v>
      </c>
      <c r="BF2770" s="103">
        <v>5113</v>
      </c>
      <c r="BG2770" s="278" t="s">
        <v>50</v>
      </c>
    </row>
    <row r="2771" spans="1:59" s="63" customFormat="1" ht="12.75" x14ac:dyDescent="0.2">
      <c r="A2771" s="196">
        <v>5</v>
      </c>
      <c r="B2771" s="197" t="s">
        <v>938</v>
      </c>
      <c r="C2771" s="208">
        <v>51</v>
      </c>
      <c r="D2771" s="209" t="s">
        <v>939</v>
      </c>
      <c r="E2771" s="212">
        <v>5113</v>
      </c>
      <c r="F2771" s="213" t="s">
        <v>944</v>
      </c>
      <c r="G2771" s="231" t="s">
        <v>945</v>
      </c>
      <c r="H2771" s="85" t="s">
        <v>51</v>
      </c>
      <c r="I2771" s="223"/>
      <c r="J2771" s="73"/>
      <c r="K2771" s="73"/>
      <c r="L2771" s="73"/>
      <c r="M2771" s="74"/>
      <c r="N2771" s="248">
        <f>SUM(N2772:N2779)</f>
        <v>102</v>
      </c>
      <c r="O2771" s="293">
        <f>SUM(O2772:O2779)</f>
        <v>0.99999999999999978</v>
      </c>
      <c r="P2771" s="292"/>
      <c r="Q2771" s="87"/>
      <c r="R2771" s="87"/>
      <c r="S2771" s="87"/>
      <c r="T2771" s="87"/>
      <c r="U2771" s="87"/>
      <c r="V2771" s="87"/>
      <c r="W2771" s="87"/>
      <c r="X2771" s="87"/>
      <c r="Y2771" s="88"/>
      <c r="Z2771" s="107">
        <f>SUM(Z2772:Z2779)</f>
        <v>637.25490196078431</v>
      </c>
      <c r="AA2771" s="88"/>
      <c r="AB2771" s="87"/>
      <c r="AC2771" s="87"/>
      <c r="AD2771" s="87"/>
      <c r="AE2771" s="87"/>
      <c r="AF2771" s="87"/>
      <c r="AG2771" s="87"/>
      <c r="AH2771" s="87"/>
      <c r="AI2771" s="87"/>
      <c r="AJ2771" s="88"/>
      <c r="AK2771" s="107">
        <f>SUM(AK2772:AK2779)</f>
        <v>0</v>
      </c>
      <c r="AL2771" s="88"/>
      <c r="AM2771" s="87"/>
      <c r="AN2771" s="87"/>
      <c r="AO2771" s="87"/>
      <c r="AP2771" s="87"/>
      <c r="AQ2771" s="87"/>
      <c r="AR2771" s="87"/>
      <c r="AS2771" s="87"/>
      <c r="AT2771" s="87"/>
      <c r="AU2771" s="87"/>
      <c r="AV2771" s="87"/>
      <c r="AW2771" s="112"/>
      <c r="AX2771" s="107">
        <f>SUM(AX2772:AX2779)</f>
        <v>964.7058823529411</v>
      </c>
      <c r="AY2771" s="88"/>
      <c r="AZ2771" s="79"/>
      <c r="BA2771" s="80"/>
      <c r="BB2771" s="71"/>
      <c r="BC2771" s="95"/>
      <c r="BD2771" s="41">
        <v>5</v>
      </c>
      <c r="BE2771" s="52">
        <v>51</v>
      </c>
      <c r="BF2771" s="103">
        <v>5113</v>
      </c>
      <c r="BG2771" s="279" t="s">
        <v>51</v>
      </c>
    </row>
    <row r="2772" spans="1:59" s="63" customFormat="1" ht="12.75" x14ac:dyDescent="0.2">
      <c r="A2772" s="196">
        <v>5</v>
      </c>
      <c r="B2772" s="197" t="s">
        <v>938</v>
      </c>
      <c r="C2772" s="208">
        <v>51</v>
      </c>
      <c r="D2772" s="209" t="s">
        <v>939</v>
      </c>
      <c r="E2772" s="212">
        <v>5113</v>
      </c>
      <c r="F2772" s="213" t="s">
        <v>944</v>
      </c>
      <c r="G2772" s="231" t="s">
        <v>945</v>
      </c>
      <c r="H2772" s="89" t="s">
        <v>52</v>
      </c>
      <c r="I2772" s="90" t="s">
        <v>946</v>
      </c>
      <c r="J2772" s="90" t="s">
        <v>947</v>
      </c>
      <c r="K2772" s="90" t="s">
        <v>64</v>
      </c>
      <c r="L2772" s="90" t="s">
        <v>633</v>
      </c>
      <c r="M2772" s="91"/>
      <c r="N2772" s="312">
        <v>48</v>
      </c>
      <c r="O2772" s="313">
        <f>N2772/N$2771</f>
        <v>0.47058823529411764</v>
      </c>
      <c r="P2772" s="104"/>
      <c r="Q2772" s="92"/>
      <c r="R2772" s="92"/>
      <c r="S2772" s="92"/>
      <c r="T2772" s="92"/>
      <c r="U2772" s="92"/>
      <c r="V2772" s="92"/>
      <c r="W2772" s="92"/>
      <c r="X2772" s="109">
        <f t="shared" ref="X2772:X2779" si="422">P2772*P$7+Q2772*Q$7+R2772*R$7+S2772*S$7+T2772*T$7+U2772*U$7+V2772*V$7+W2772*W$7</f>
        <v>0</v>
      </c>
      <c r="Y2772" s="83"/>
      <c r="Z2772" s="110">
        <f t="shared" ref="Z2772:Z2779" si="423">X2772*$O2772</f>
        <v>0</v>
      </c>
      <c r="AA2772" s="111"/>
      <c r="AB2772" s="92"/>
      <c r="AC2772" s="92"/>
      <c r="AD2772" s="92"/>
      <c r="AE2772" s="92"/>
      <c r="AF2772" s="92"/>
      <c r="AG2772" s="92"/>
      <c r="AH2772" s="92"/>
      <c r="AI2772" s="109">
        <f t="shared" ref="AI2772:AI2779" si="424">AB2772*AB$7+AC2772*AC$7+AD2772*AD$7+AE2772*AE$7+AF2772*AF$7+AG2772*AG$7+AH2772*AH$7</f>
        <v>0</v>
      </c>
      <c r="AJ2772" s="83"/>
      <c r="AK2772" s="110">
        <f t="shared" ref="AK2772:AK2779" si="425">AI2772*$O2772</f>
        <v>0</v>
      </c>
      <c r="AL2772" s="111"/>
      <c r="AM2772" s="92"/>
      <c r="AN2772" s="92"/>
      <c r="AO2772" s="92"/>
      <c r="AP2772" s="92"/>
      <c r="AQ2772" s="92"/>
      <c r="AR2772" s="92"/>
      <c r="AS2772" s="92">
        <v>1</v>
      </c>
      <c r="AT2772" s="92"/>
      <c r="AU2772" s="92"/>
      <c r="AV2772" s="109">
        <f t="shared" ref="AV2772:AV2779" si="426">AM2772*AM$7+AN2772*AN$7+AO2772*AO$7+AP2772*AP$7+AQ2772*AQ$7+AR2772*AR$7+AS2772*AS$7+AT2772*AT$7+AU2772*AU$7</f>
        <v>1000</v>
      </c>
      <c r="AW2772" s="75"/>
      <c r="AX2772" s="110">
        <f t="shared" ref="AX2772:AX2779" si="427">AV2772*$O2772</f>
        <v>470.58823529411762</v>
      </c>
      <c r="AY2772" s="111"/>
      <c r="AZ2772" s="93"/>
      <c r="BA2772" s="94" t="s">
        <v>105</v>
      </c>
      <c r="BB2772" s="71"/>
      <c r="BC2772" s="95"/>
      <c r="BD2772" s="41">
        <v>5</v>
      </c>
      <c r="BE2772" s="52">
        <v>51</v>
      </c>
      <c r="BF2772" s="103">
        <v>5113</v>
      </c>
      <c r="BG2772" s="280" t="s">
        <v>52</v>
      </c>
    </row>
    <row r="2773" spans="1:59" s="63" customFormat="1" ht="12.75" x14ac:dyDescent="0.2">
      <c r="A2773" s="196">
        <v>5</v>
      </c>
      <c r="B2773" s="197" t="s">
        <v>938</v>
      </c>
      <c r="C2773" s="208">
        <v>51</v>
      </c>
      <c r="D2773" s="209" t="s">
        <v>939</v>
      </c>
      <c r="E2773" s="212">
        <v>5113</v>
      </c>
      <c r="F2773" s="213" t="s">
        <v>944</v>
      </c>
      <c r="G2773" s="231" t="s">
        <v>945</v>
      </c>
      <c r="H2773" s="89"/>
      <c r="I2773" s="90" t="s">
        <v>946</v>
      </c>
      <c r="J2773" s="90" t="s">
        <v>947</v>
      </c>
      <c r="K2773" s="90" t="s">
        <v>64</v>
      </c>
      <c r="L2773" s="90" t="s">
        <v>633</v>
      </c>
      <c r="M2773" s="91"/>
      <c r="N2773" s="312">
        <v>48</v>
      </c>
      <c r="O2773" s="313">
        <f t="shared" ref="O2773:O2779" si="428">N2773/N$2771</f>
        <v>0.47058823529411764</v>
      </c>
      <c r="P2773" s="104"/>
      <c r="Q2773" s="92"/>
      <c r="R2773" s="92"/>
      <c r="S2773" s="92"/>
      <c r="T2773" s="92"/>
      <c r="U2773" s="92"/>
      <c r="V2773" s="92"/>
      <c r="W2773" s="92"/>
      <c r="X2773" s="109">
        <f t="shared" si="422"/>
        <v>0</v>
      </c>
      <c r="Y2773" s="83"/>
      <c r="Z2773" s="110">
        <f t="shared" si="423"/>
        <v>0</v>
      </c>
      <c r="AA2773" s="111"/>
      <c r="AB2773" s="92"/>
      <c r="AC2773" s="92"/>
      <c r="AD2773" s="92"/>
      <c r="AE2773" s="92"/>
      <c r="AF2773" s="92"/>
      <c r="AG2773" s="92"/>
      <c r="AH2773" s="92"/>
      <c r="AI2773" s="109">
        <f t="shared" si="424"/>
        <v>0</v>
      </c>
      <c r="AJ2773" s="83"/>
      <c r="AK2773" s="110">
        <f t="shared" si="425"/>
        <v>0</v>
      </c>
      <c r="AL2773" s="111"/>
      <c r="AM2773" s="92"/>
      <c r="AN2773" s="92"/>
      <c r="AO2773" s="92"/>
      <c r="AP2773" s="92"/>
      <c r="AQ2773" s="92"/>
      <c r="AR2773" s="92"/>
      <c r="AS2773" s="92">
        <v>1</v>
      </c>
      <c r="AT2773" s="92"/>
      <c r="AU2773" s="92"/>
      <c r="AV2773" s="109">
        <f t="shared" si="426"/>
        <v>1000</v>
      </c>
      <c r="AW2773" s="75"/>
      <c r="AX2773" s="110">
        <f t="shared" si="427"/>
        <v>470.58823529411762</v>
      </c>
      <c r="AY2773" s="111"/>
      <c r="AZ2773" s="93"/>
      <c r="BA2773" s="94" t="s">
        <v>105</v>
      </c>
      <c r="BB2773" s="71"/>
      <c r="BC2773" s="95"/>
      <c r="BD2773" s="41">
        <v>5</v>
      </c>
      <c r="BE2773" s="52">
        <v>51</v>
      </c>
      <c r="BF2773" s="103">
        <v>5113</v>
      </c>
      <c r="BG2773" s="280" t="s">
        <v>52</v>
      </c>
    </row>
    <row r="2774" spans="1:59" s="63" customFormat="1" ht="12.75" x14ac:dyDescent="0.2">
      <c r="A2774" s="196">
        <v>5</v>
      </c>
      <c r="B2774" s="197" t="s">
        <v>938</v>
      </c>
      <c r="C2774" s="208">
        <v>51</v>
      </c>
      <c r="D2774" s="209" t="s">
        <v>939</v>
      </c>
      <c r="E2774" s="212">
        <v>5113</v>
      </c>
      <c r="F2774" s="213" t="s">
        <v>944</v>
      </c>
      <c r="G2774" s="231" t="s">
        <v>945</v>
      </c>
      <c r="H2774" s="89"/>
      <c r="I2774" s="90" t="s">
        <v>948</v>
      </c>
      <c r="J2774" s="90"/>
      <c r="K2774" s="90" t="s">
        <v>90</v>
      </c>
      <c r="L2774" s="90" t="s">
        <v>161</v>
      </c>
      <c r="M2774" s="91"/>
      <c r="N2774" s="312">
        <v>1</v>
      </c>
      <c r="O2774" s="313">
        <f t="shared" si="428"/>
        <v>9.8039215686274508E-3</v>
      </c>
      <c r="P2774" s="104"/>
      <c r="Q2774" s="92"/>
      <c r="R2774" s="92"/>
      <c r="S2774" s="92"/>
      <c r="T2774" s="92"/>
      <c r="U2774" s="92">
        <v>1</v>
      </c>
      <c r="V2774" s="92"/>
      <c r="W2774" s="92"/>
      <c r="X2774" s="109">
        <f t="shared" si="422"/>
        <v>5000</v>
      </c>
      <c r="Y2774" s="83"/>
      <c r="Z2774" s="110">
        <f t="shared" si="423"/>
        <v>49.019607843137251</v>
      </c>
      <c r="AA2774" s="111"/>
      <c r="AB2774" s="92"/>
      <c r="AC2774" s="92"/>
      <c r="AD2774" s="92"/>
      <c r="AE2774" s="92"/>
      <c r="AF2774" s="92"/>
      <c r="AG2774" s="92"/>
      <c r="AH2774" s="92"/>
      <c r="AI2774" s="109">
        <f t="shared" si="424"/>
        <v>0</v>
      </c>
      <c r="AJ2774" s="83"/>
      <c r="AK2774" s="110">
        <f t="shared" si="425"/>
        <v>0</v>
      </c>
      <c r="AL2774" s="111"/>
      <c r="AM2774" s="92"/>
      <c r="AN2774" s="92"/>
      <c r="AO2774" s="92"/>
      <c r="AP2774" s="92">
        <v>1</v>
      </c>
      <c r="AQ2774" s="92"/>
      <c r="AR2774" s="92"/>
      <c r="AS2774" s="92"/>
      <c r="AT2774" s="92"/>
      <c r="AU2774" s="92"/>
      <c r="AV2774" s="109">
        <f t="shared" si="426"/>
        <v>100</v>
      </c>
      <c r="AW2774" s="75"/>
      <c r="AX2774" s="110">
        <f t="shared" si="427"/>
        <v>0.98039215686274506</v>
      </c>
      <c r="AY2774" s="111"/>
      <c r="AZ2774" s="93"/>
      <c r="BA2774" s="94" t="s">
        <v>105</v>
      </c>
      <c r="BB2774" s="71"/>
      <c r="BC2774" s="95"/>
      <c r="BD2774" s="41">
        <v>5</v>
      </c>
      <c r="BE2774" s="52">
        <v>51</v>
      </c>
      <c r="BF2774" s="103">
        <v>5113</v>
      </c>
      <c r="BG2774" s="280" t="s">
        <v>52</v>
      </c>
    </row>
    <row r="2775" spans="1:59" s="63" customFormat="1" ht="12.75" x14ac:dyDescent="0.2">
      <c r="A2775" s="196">
        <v>5</v>
      </c>
      <c r="B2775" s="197" t="s">
        <v>938</v>
      </c>
      <c r="C2775" s="208">
        <v>51</v>
      </c>
      <c r="D2775" s="209" t="s">
        <v>939</v>
      </c>
      <c r="E2775" s="212">
        <v>5113</v>
      </c>
      <c r="F2775" s="213" t="s">
        <v>944</v>
      </c>
      <c r="G2775" s="231" t="s">
        <v>945</v>
      </c>
      <c r="H2775" s="89"/>
      <c r="I2775" s="90" t="s">
        <v>949</v>
      </c>
      <c r="J2775" s="90"/>
      <c r="K2775" s="90" t="s">
        <v>950</v>
      </c>
      <c r="L2775" s="90" t="s">
        <v>951</v>
      </c>
      <c r="M2775" s="91"/>
      <c r="N2775" s="312">
        <v>1</v>
      </c>
      <c r="O2775" s="313">
        <f t="shared" si="428"/>
        <v>9.8039215686274508E-3</v>
      </c>
      <c r="P2775" s="104"/>
      <c r="Q2775" s="92"/>
      <c r="R2775" s="92"/>
      <c r="S2775" s="92"/>
      <c r="T2775" s="92"/>
      <c r="U2775" s="92"/>
      <c r="V2775" s="92">
        <v>1</v>
      </c>
      <c r="W2775" s="92"/>
      <c r="X2775" s="109">
        <f t="shared" si="422"/>
        <v>10000</v>
      </c>
      <c r="Y2775" s="83"/>
      <c r="Z2775" s="110">
        <f t="shared" si="423"/>
        <v>98.039215686274503</v>
      </c>
      <c r="AA2775" s="111"/>
      <c r="AB2775" s="92"/>
      <c r="AC2775" s="92"/>
      <c r="AD2775" s="92"/>
      <c r="AE2775" s="92"/>
      <c r="AF2775" s="92"/>
      <c r="AG2775" s="92"/>
      <c r="AH2775" s="92"/>
      <c r="AI2775" s="109">
        <f t="shared" si="424"/>
        <v>0</v>
      </c>
      <c r="AJ2775" s="83"/>
      <c r="AK2775" s="110">
        <f t="shared" si="425"/>
        <v>0</v>
      </c>
      <c r="AL2775" s="111"/>
      <c r="AM2775" s="92"/>
      <c r="AN2775" s="92"/>
      <c r="AO2775" s="92"/>
      <c r="AP2775" s="92">
        <v>1</v>
      </c>
      <c r="AQ2775" s="92"/>
      <c r="AR2775" s="92"/>
      <c r="AS2775" s="92"/>
      <c r="AT2775" s="92"/>
      <c r="AU2775" s="92"/>
      <c r="AV2775" s="109">
        <f t="shared" si="426"/>
        <v>100</v>
      </c>
      <c r="AW2775" s="75"/>
      <c r="AX2775" s="110">
        <f t="shared" si="427"/>
        <v>0.98039215686274506</v>
      </c>
      <c r="AY2775" s="111"/>
      <c r="AZ2775" s="93"/>
      <c r="BA2775" s="94" t="s">
        <v>105</v>
      </c>
      <c r="BB2775" s="71"/>
      <c r="BC2775" s="95"/>
      <c r="BD2775" s="41">
        <v>5</v>
      </c>
      <c r="BE2775" s="52">
        <v>51</v>
      </c>
      <c r="BF2775" s="103">
        <v>5113</v>
      </c>
      <c r="BG2775" s="280" t="s">
        <v>52</v>
      </c>
    </row>
    <row r="2776" spans="1:59" s="63" customFormat="1" ht="12.75" x14ac:dyDescent="0.2">
      <c r="A2776" s="196">
        <v>5</v>
      </c>
      <c r="B2776" s="197" t="s">
        <v>938</v>
      </c>
      <c r="C2776" s="208">
        <v>51</v>
      </c>
      <c r="D2776" s="209" t="s">
        <v>939</v>
      </c>
      <c r="E2776" s="212">
        <v>5113</v>
      </c>
      <c r="F2776" s="213" t="s">
        <v>944</v>
      </c>
      <c r="G2776" s="231" t="s">
        <v>945</v>
      </c>
      <c r="H2776" s="89"/>
      <c r="I2776" s="90" t="s">
        <v>941</v>
      </c>
      <c r="J2776" s="90"/>
      <c r="K2776" s="90" t="s">
        <v>64</v>
      </c>
      <c r="L2776" s="90" t="s">
        <v>119</v>
      </c>
      <c r="M2776" s="91"/>
      <c r="N2776" s="312">
        <v>1</v>
      </c>
      <c r="O2776" s="313">
        <f t="shared" si="428"/>
        <v>9.8039215686274508E-3</v>
      </c>
      <c r="P2776" s="104"/>
      <c r="Q2776" s="92"/>
      <c r="R2776" s="92"/>
      <c r="S2776" s="92"/>
      <c r="T2776" s="92"/>
      <c r="U2776" s="92"/>
      <c r="V2776" s="92"/>
      <c r="W2776" s="92"/>
      <c r="X2776" s="109">
        <f t="shared" si="422"/>
        <v>0</v>
      </c>
      <c r="Y2776" s="83"/>
      <c r="Z2776" s="110">
        <f t="shared" si="423"/>
        <v>0</v>
      </c>
      <c r="AA2776" s="111"/>
      <c r="AB2776" s="92"/>
      <c r="AC2776" s="92"/>
      <c r="AD2776" s="92"/>
      <c r="AE2776" s="92"/>
      <c r="AF2776" s="92"/>
      <c r="AG2776" s="92"/>
      <c r="AH2776" s="92"/>
      <c r="AI2776" s="109">
        <f t="shared" si="424"/>
        <v>0</v>
      </c>
      <c r="AJ2776" s="83"/>
      <c r="AK2776" s="110">
        <f t="shared" si="425"/>
        <v>0</v>
      </c>
      <c r="AL2776" s="111"/>
      <c r="AM2776" s="92"/>
      <c r="AN2776" s="92"/>
      <c r="AO2776" s="92"/>
      <c r="AP2776" s="92"/>
      <c r="AQ2776" s="92"/>
      <c r="AR2776" s="92"/>
      <c r="AS2776" s="92">
        <v>1</v>
      </c>
      <c r="AT2776" s="92"/>
      <c r="AU2776" s="92"/>
      <c r="AV2776" s="109">
        <f t="shared" si="426"/>
        <v>1000</v>
      </c>
      <c r="AW2776" s="75"/>
      <c r="AX2776" s="110">
        <f t="shared" si="427"/>
        <v>9.8039215686274517</v>
      </c>
      <c r="AY2776" s="111"/>
      <c r="AZ2776" s="93"/>
      <c r="BA2776" s="94" t="s">
        <v>131</v>
      </c>
      <c r="BB2776" s="71"/>
      <c r="BC2776" s="95"/>
      <c r="BD2776" s="41">
        <v>5</v>
      </c>
      <c r="BE2776" s="52">
        <v>51</v>
      </c>
      <c r="BF2776" s="103">
        <v>5113</v>
      </c>
      <c r="BG2776" s="280" t="s">
        <v>52</v>
      </c>
    </row>
    <row r="2777" spans="1:59" s="63" customFormat="1" ht="12.75" x14ac:dyDescent="0.2">
      <c r="A2777" s="196">
        <v>5</v>
      </c>
      <c r="B2777" s="197" t="s">
        <v>938</v>
      </c>
      <c r="C2777" s="208">
        <v>51</v>
      </c>
      <c r="D2777" s="209" t="s">
        <v>939</v>
      </c>
      <c r="E2777" s="212">
        <v>5113</v>
      </c>
      <c r="F2777" s="213" t="s">
        <v>944</v>
      </c>
      <c r="G2777" s="231" t="s">
        <v>945</v>
      </c>
      <c r="H2777" s="89"/>
      <c r="I2777" s="90" t="s">
        <v>952</v>
      </c>
      <c r="J2777" s="90"/>
      <c r="K2777" s="90" t="s">
        <v>73</v>
      </c>
      <c r="L2777" s="90" t="s">
        <v>95</v>
      </c>
      <c r="M2777" s="91"/>
      <c r="N2777" s="312">
        <v>1</v>
      </c>
      <c r="O2777" s="313">
        <f t="shared" si="428"/>
        <v>9.8039215686274508E-3</v>
      </c>
      <c r="P2777" s="104"/>
      <c r="Q2777" s="92"/>
      <c r="R2777" s="92"/>
      <c r="S2777" s="92"/>
      <c r="T2777" s="92"/>
      <c r="U2777" s="92"/>
      <c r="V2777" s="92"/>
      <c r="W2777" s="92">
        <v>1</v>
      </c>
      <c r="X2777" s="109">
        <f t="shared" si="422"/>
        <v>25000</v>
      </c>
      <c r="Y2777" s="83"/>
      <c r="Z2777" s="110">
        <f t="shared" si="423"/>
        <v>245.09803921568627</v>
      </c>
      <c r="AA2777" s="111"/>
      <c r="AB2777" s="92"/>
      <c r="AC2777" s="92"/>
      <c r="AD2777" s="92"/>
      <c r="AE2777" s="92"/>
      <c r="AF2777" s="92"/>
      <c r="AG2777" s="92"/>
      <c r="AH2777" s="92"/>
      <c r="AI2777" s="109">
        <f t="shared" si="424"/>
        <v>0</v>
      </c>
      <c r="AJ2777" s="83"/>
      <c r="AK2777" s="110">
        <f t="shared" si="425"/>
        <v>0</v>
      </c>
      <c r="AL2777" s="111"/>
      <c r="AM2777" s="92"/>
      <c r="AN2777" s="92"/>
      <c r="AO2777" s="92"/>
      <c r="AP2777" s="92">
        <v>1</v>
      </c>
      <c r="AQ2777" s="92"/>
      <c r="AR2777" s="92"/>
      <c r="AS2777" s="92"/>
      <c r="AT2777" s="92"/>
      <c r="AU2777" s="92"/>
      <c r="AV2777" s="109">
        <f t="shared" si="426"/>
        <v>100</v>
      </c>
      <c r="AW2777" s="75"/>
      <c r="AX2777" s="110">
        <f t="shared" si="427"/>
        <v>0.98039215686274506</v>
      </c>
      <c r="AY2777" s="111"/>
      <c r="AZ2777" s="93"/>
      <c r="BA2777" s="94" t="s">
        <v>131</v>
      </c>
      <c r="BB2777" s="71"/>
      <c r="BC2777" s="95"/>
      <c r="BD2777" s="41">
        <v>5</v>
      </c>
      <c r="BE2777" s="52">
        <v>51</v>
      </c>
      <c r="BF2777" s="103">
        <v>5113</v>
      </c>
      <c r="BG2777" s="280" t="s">
        <v>52</v>
      </c>
    </row>
    <row r="2778" spans="1:59" s="63" customFormat="1" ht="12.75" x14ac:dyDescent="0.2">
      <c r="A2778" s="196">
        <v>5</v>
      </c>
      <c r="B2778" s="197" t="s">
        <v>938</v>
      </c>
      <c r="C2778" s="208">
        <v>51</v>
      </c>
      <c r="D2778" s="209" t="s">
        <v>939</v>
      </c>
      <c r="E2778" s="212">
        <v>5113</v>
      </c>
      <c r="F2778" s="213" t="s">
        <v>944</v>
      </c>
      <c r="G2778" s="231" t="s">
        <v>945</v>
      </c>
      <c r="H2778" s="89"/>
      <c r="I2778" s="90" t="s">
        <v>290</v>
      </c>
      <c r="J2778" s="90"/>
      <c r="K2778" s="90" t="s">
        <v>64</v>
      </c>
      <c r="L2778" s="90" t="s">
        <v>136</v>
      </c>
      <c r="M2778" s="91"/>
      <c r="N2778" s="312">
        <v>1</v>
      </c>
      <c r="O2778" s="313">
        <f t="shared" si="428"/>
        <v>9.8039215686274508E-3</v>
      </c>
      <c r="P2778" s="104"/>
      <c r="Q2778" s="92"/>
      <c r="R2778" s="92"/>
      <c r="S2778" s="92"/>
      <c r="T2778" s="92"/>
      <c r="U2778" s="92"/>
      <c r="V2778" s="92"/>
      <c r="W2778" s="92"/>
      <c r="X2778" s="109">
        <f t="shared" si="422"/>
        <v>0</v>
      </c>
      <c r="Y2778" s="83"/>
      <c r="Z2778" s="110">
        <f t="shared" si="423"/>
        <v>0</v>
      </c>
      <c r="AA2778" s="111"/>
      <c r="AB2778" s="92"/>
      <c r="AC2778" s="92"/>
      <c r="AD2778" s="92"/>
      <c r="AE2778" s="92"/>
      <c r="AF2778" s="92"/>
      <c r="AG2778" s="92"/>
      <c r="AH2778" s="92"/>
      <c r="AI2778" s="109">
        <f t="shared" si="424"/>
        <v>0</v>
      </c>
      <c r="AJ2778" s="83"/>
      <c r="AK2778" s="110">
        <f t="shared" si="425"/>
        <v>0</v>
      </c>
      <c r="AL2778" s="111"/>
      <c r="AM2778" s="92"/>
      <c r="AN2778" s="92"/>
      <c r="AO2778" s="92"/>
      <c r="AP2778" s="92"/>
      <c r="AQ2778" s="92"/>
      <c r="AR2778" s="92"/>
      <c r="AS2778" s="92">
        <v>1</v>
      </c>
      <c r="AT2778" s="92"/>
      <c r="AU2778" s="92"/>
      <c r="AV2778" s="109">
        <f t="shared" si="426"/>
        <v>1000</v>
      </c>
      <c r="AW2778" s="75"/>
      <c r="AX2778" s="110">
        <f t="shared" si="427"/>
        <v>9.8039215686274517</v>
      </c>
      <c r="AY2778" s="111"/>
      <c r="AZ2778" s="93"/>
      <c r="BA2778" s="94" t="s">
        <v>131</v>
      </c>
      <c r="BB2778" s="71"/>
      <c r="BC2778" s="95"/>
      <c r="BD2778" s="41">
        <v>5</v>
      </c>
      <c r="BE2778" s="52">
        <v>51</v>
      </c>
      <c r="BF2778" s="103">
        <v>5113</v>
      </c>
      <c r="BG2778" s="280" t="s">
        <v>52</v>
      </c>
    </row>
    <row r="2779" spans="1:59" s="63" customFormat="1" ht="12.75" x14ac:dyDescent="0.2">
      <c r="A2779" s="196">
        <v>5</v>
      </c>
      <c r="B2779" s="197" t="s">
        <v>938</v>
      </c>
      <c r="C2779" s="208">
        <v>51</v>
      </c>
      <c r="D2779" s="209" t="s">
        <v>939</v>
      </c>
      <c r="E2779" s="212">
        <v>5113</v>
      </c>
      <c r="F2779" s="213" t="s">
        <v>944</v>
      </c>
      <c r="G2779" s="231" t="s">
        <v>945</v>
      </c>
      <c r="H2779" s="89"/>
      <c r="I2779" s="90" t="s">
        <v>953</v>
      </c>
      <c r="J2779" s="90"/>
      <c r="K2779" s="90" t="s">
        <v>73</v>
      </c>
      <c r="L2779" s="90" t="s">
        <v>69</v>
      </c>
      <c r="M2779" s="91"/>
      <c r="N2779" s="312">
        <v>1</v>
      </c>
      <c r="O2779" s="313">
        <f t="shared" si="428"/>
        <v>9.8039215686274508E-3</v>
      </c>
      <c r="P2779" s="104"/>
      <c r="Q2779" s="92"/>
      <c r="R2779" s="92"/>
      <c r="S2779" s="92"/>
      <c r="T2779" s="92"/>
      <c r="U2779" s="92"/>
      <c r="V2779" s="92"/>
      <c r="W2779" s="92">
        <v>1</v>
      </c>
      <c r="X2779" s="109">
        <f t="shared" si="422"/>
        <v>25000</v>
      </c>
      <c r="Y2779" s="83"/>
      <c r="Z2779" s="110">
        <f t="shared" si="423"/>
        <v>245.09803921568627</v>
      </c>
      <c r="AA2779" s="111"/>
      <c r="AB2779" s="92"/>
      <c r="AC2779" s="92"/>
      <c r="AD2779" s="92"/>
      <c r="AE2779" s="92"/>
      <c r="AF2779" s="92"/>
      <c r="AG2779" s="92"/>
      <c r="AH2779" s="92"/>
      <c r="AI2779" s="109">
        <f t="shared" si="424"/>
        <v>0</v>
      </c>
      <c r="AJ2779" s="83"/>
      <c r="AK2779" s="110">
        <f t="shared" si="425"/>
        <v>0</v>
      </c>
      <c r="AL2779" s="111"/>
      <c r="AM2779" s="92"/>
      <c r="AN2779" s="92"/>
      <c r="AO2779" s="92"/>
      <c r="AP2779" s="92">
        <v>1</v>
      </c>
      <c r="AQ2779" s="92"/>
      <c r="AR2779" s="92"/>
      <c r="AS2779" s="92"/>
      <c r="AT2779" s="92"/>
      <c r="AU2779" s="92"/>
      <c r="AV2779" s="109">
        <f t="shared" si="426"/>
        <v>100</v>
      </c>
      <c r="AW2779" s="75"/>
      <c r="AX2779" s="110">
        <f t="shared" si="427"/>
        <v>0.98039215686274506</v>
      </c>
      <c r="AY2779" s="111"/>
      <c r="AZ2779" s="93"/>
      <c r="BA2779" s="94" t="s">
        <v>131</v>
      </c>
      <c r="BB2779" s="71"/>
      <c r="BC2779" s="95"/>
      <c r="BD2779" s="41">
        <v>5</v>
      </c>
      <c r="BE2779" s="52">
        <v>51</v>
      </c>
      <c r="BF2779" s="103">
        <v>5113</v>
      </c>
      <c r="BG2779" s="280" t="s">
        <v>52</v>
      </c>
    </row>
    <row r="2780" spans="1:59" s="63" customFormat="1" ht="12.75" x14ac:dyDescent="0.2">
      <c r="A2780" s="196">
        <v>5</v>
      </c>
      <c r="B2780" s="197" t="s">
        <v>938</v>
      </c>
      <c r="C2780" s="208">
        <v>51</v>
      </c>
      <c r="D2780" s="209" t="s">
        <v>939</v>
      </c>
      <c r="E2780" s="212">
        <v>5113</v>
      </c>
      <c r="F2780" s="213" t="s">
        <v>944</v>
      </c>
      <c r="G2780" s="231" t="s">
        <v>945</v>
      </c>
      <c r="H2780" s="65"/>
      <c r="I2780" s="222"/>
      <c r="J2780" s="66"/>
      <c r="K2780" s="66"/>
      <c r="L2780" s="66"/>
      <c r="M2780" s="64"/>
      <c r="N2780" s="304"/>
      <c r="O2780" s="305"/>
      <c r="P2780" s="127"/>
      <c r="Q2780" s="67"/>
      <c r="R2780" s="67"/>
      <c r="S2780" s="67"/>
      <c r="T2780" s="67"/>
      <c r="U2780" s="67"/>
      <c r="V2780" s="67"/>
      <c r="W2780" s="67"/>
      <c r="X2780" s="67"/>
      <c r="Y2780" s="68"/>
      <c r="Z2780" s="68"/>
      <c r="AA2780" s="68"/>
      <c r="AB2780" s="67"/>
      <c r="AC2780" s="67"/>
      <c r="AD2780" s="67"/>
      <c r="AE2780" s="67"/>
      <c r="AF2780" s="67"/>
      <c r="AG2780" s="67"/>
      <c r="AH2780" s="67"/>
      <c r="AI2780" s="67"/>
      <c r="AJ2780" s="68"/>
      <c r="AK2780" s="68"/>
      <c r="AL2780" s="68"/>
      <c r="AM2780" s="67"/>
      <c r="AN2780" s="67"/>
      <c r="AO2780" s="67"/>
      <c r="AP2780" s="67"/>
      <c r="AQ2780" s="67"/>
      <c r="AR2780" s="67"/>
      <c r="AS2780" s="67"/>
      <c r="AT2780" s="67"/>
      <c r="AU2780" s="67"/>
      <c r="AV2780" s="67"/>
      <c r="AW2780" s="67"/>
      <c r="AX2780" s="68"/>
      <c r="AY2780" s="68"/>
      <c r="AZ2780" s="69"/>
      <c r="BA2780" s="70"/>
      <c r="BB2780" s="71"/>
      <c r="BC2780" s="95"/>
      <c r="BD2780" s="41">
        <v>5</v>
      </c>
      <c r="BE2780" s="52">
        <v>51</v>
      </c>
      <c r="BF2780" s="103">
        <v>5113</v>
      </c>
      <c r="BG2780" s="275"/>
    </row>
    <row r="2781" spans="1:59" s="63" customFormat="1" ht="12.75" x14ac:dyDescent="0.2">
      <c r="A2781" s="196">
        <v>5</v>
      </c>
      <c r="B2781" s="197" t="s">
        <v>938</v>
      </c>
      <c r="C2781" s="208">
        <v>51</v>
      </c>
      <c r="D2781" s="209" t="s">
        <v>939</v>
      </c>
      <c r="E2781" s="212">
        <v>5113</v>
      </c>
      <c r="F2781" s="213" t="s">
        <v>944</v>
      </c>
      <c r="G2781" s="232"/>
      <c r="H2781" s="97"/>
      <c r="I2781" s="224"/>
      <c r="J2781" s="98"/>
      <c r="K2781" s="98"/>
      <c r="L2781" s="98"/>
      <c r="M2781" s="96"/>
      <c r="N2781" s="307"/>
      <c r="O2781" s="246"/>
      <c r="P2781" s="124"/>
      <c r="Q2781" s="99"/>
      <c r="R2781" s="99"/>
      <c r="S2781" s="99"/>
      <c r="T2781" s="99"/>
      <c r="U2781" s="99"/>
      <c r="V2781" s="99"/>
      <c r="W2781" s="99"/>
      <c r="X2781" s="99"/>
      <c r="Y2781" s="100"/>
      <c r="Z2781" s="100"/>
      <c r="AA2781" s="100"/>
      <c r="AB2781" s="99"/>
      <c r="AC2781" s="99"/>
      <c r="AD2781" s="99"/>
      <c r="AE2781" s="99"/>
      <c r="AF2781" s="99"/>
      <c r="AG2781" s="99"/>
      <c r="AH2781" s="99"/>
      <c r="AI2781" s="99"/>
      <c r="AJ2781" s="100"/>
      <c r="AK2781" s="100"/>
      <c r="AL2781" s="100"/>
      <c r="AM2781" s="99"/>
      <c r="AN2781" s="99"/>
      <c r="AO2781" s="99"/>
      <c r="AP2781" s="99"/>
      <c r="AQ2781" s="99"/>
      <c r="AR2781" s="99"/>
      <c r="AS2781" s="99"/>
      <c r="AT2781" s="99"/>
      <c r="AU2781" s="99"/>
      <c r="AV2781" s="99"/>
      <c r="AW2781" s="99"/>
      <c r="AX2781" s="100"/>
      <c r="AY2781" s="100"/>
      <c r="AZ2781" s="101"/>
      <c r="BA2781" s="102"/>
      <c r="BB2781" s="95"/>
      <c r="BC2781" s="95"/>
      <c r="BD2781" s="41">
        <v>5</v>
      </c>
      <c r="BE2781" s="52">
        <v>51</v>
      </c>
      <c r="BF2781" s="103">
        <v>5113</v>
      </c>
      <c r="BG2781" s="277"/>
    </row>
    <row r="2782" spans="1:59" s="63" customFormat="1" ht="12.75" x14ac:dyDescent="0.2">
      <c r="A2782" s="196">
        <v>5</v>
      </c>
      <c r="B2782" s="197" t="s">
        <v>938</v>
      </c>
      <c r="C2782" s="208">
        <v>51</v>
      </c>
      <c r="D2782" s="209" t="s">
        <v>939</v>
      </c>
      <c r="E2782" s="212">
        <v>5113</v>
      </c>
      <c r="F2782" s="213" t="s">
        <v>944</v>
      </c>
      <c r="G2782" s="231"/>
      <c r="H2782" s="65"/>
      <c r="I2782" s="222"/>
      <c r="J2782" s="66"/>
      <c r="K2782" s="66"/>
      <c r="L2782" s="66"/>
      <c r="M2782" s="64"/>
      <c r="N2782" s="304"/>
      <c r="O2782" s="305"/>
      <c r="P2782" s="127"/>
      <c r="Q2782" s="67"/>
      <c r="R2782" s="67"/>
      <c r="S2782" s="67"/>
      <c r="T2782" s="67"/>
      <c r="U2782" s="67"/>
      <c r="V2782" s="67"/>
      <c r="W2782" s="67"/>
      <c r="X2782" s="67"/>
      <c r="Y2782" s="68"/>
      <c r="Z2782" s="68"/>
      <c r="AA2782" s="68"/>
      <c r="AB2782" s="67"/>
      <c r="AC2782" s="67"/>
      <c r="AD2782" s="67"/>
      <c r="AE2782" s="67"/>
      <c r="AF2782" s="67"/>
      <c r="AG2782" s="67"/>
      <c r="AH2782" s="67"/>
      <c r="AI2782" s="67"/>
      <c r="AJ2782" s="68"/>
      <c r="AK2782" s="68"/>
      <c r="AL2782" s="68"/>
      <c r="AM2782" s="67"/>
      <c r="AN2782" s="67"/>
      <c r="AO2782" s="67"/>
      <c r="AP2782" s="67"/>
      <c r="AQ2782" s="67"/>
      <c r="AR2782" s="67"/>
      <c r="AS2782" s="67"/>
      <c r="AT2782" s="67"/>
      <c r="AU2782" s="67"/>
      <c r="AV2782" s="67"/>
      <c r="AW2782" s="67"/>
      <c r="AX2782" s="68"/>
      <c r="AY2782" s="68"/>
      <c r="AZ2782" s="69"/>
      <c r="BA2782" s="70"/>
      <c r="BB2782" s="71"/>
      <c r="BC2782" s="95"/>
      <c r="BD2782" s="41">
        <v>5</v>
      </c>
      <c r="BE2782" s="52">
        <v>51</v>
      </c>
      <c r="BF2782" s="103">
        <v>5113</v>
      </c>
      <c r="BG2782" s="275"/>
    </row>
    <row r="2783" spans="1:59" s="63" customFormat="1" ht="12.75" x14ac:dyDescent="0.2">
      <c r="A2783" s="196">
        <v>5</v>
      </c>
      <c r="B2783" s="197" t="s">
        <v>938</v>
      </c>
      <c r="C2783" s="208">
        <v>51</v>
      </c>
      <c r="D2783" s="209" t="s">
        <v>939</v>
      </c>
      <c r="E2783" s="212">
        <v>5113</v>
      </c>
      <c r="F2783" s="213" t="s">
        <v>944</v>
      </c>
      <c r="G2783" s="231" t="s">
        <v>729</v>
      </c>
      <c r="H2783" s="72" t="s">
        <v>1233</v>
      </c>
      <c r="I2783" s="223" t="s">
        <v>1247</v>
      </c>
      <c r="J2783" s="73"/>
      <c r="K2783" s="73"/>
      <c r="L2783" s="73"/>
      <c r="M2783" s="74"/>
      <c r="N2783" s="247"/>
      <c r="O2783" s="306"/>
      <c r="P2783" s="105"/>
      <c r="Q2783" s="75"/>
      <c r="R2783" s="75"/>
      <c r="S2783" s="75"/>
      <c r="T2783" s="75"/>
      <c r="U2783" s="75"/>
      <c r="V2783" s="75"/>
      <c r="W2783" s="75"/>
      <c r="X2783" s="75"/>
      <c r="Y2783" s="76" t="s">
        <v>1241</v>
      </c>
      <c r="Z2783" s="77" t="s">
        <v>1241</v>
      </c>
      <c r="AA2783" s="78">
        <f>AA$2569</f>
        <v>5000</v>
      </c>
      <c r="AB2783" s="75"/>
      <c r="AC2783" s="75"/>
      <c r="AD2783" s="75"/>
      <c r="AE2783" s="75"/>
      <c r="AF2783" s="75"/>
      <c r="AG2783" s="75"/>
      <c r="AH2783" s="75"/>
      <c r="AI2783" s="75"/>
      <c r="AJ2783" s="76" t="s">
        <v>1241</v>
      </c>
      <c r="AK2783" s="77" t="s">
        <v>1241</v>
      </c>
      <c r="AL2783" s="78">
        <f>AL$2569</f>
        <v>0</v>
      </c>
      <c r="AM2783" s="75"/>
      <c r="AN2783" s="75"/>
      <c r="AO2783" s="75"/>
      <c r="AP2783" s="75"/>
      <c r="AQ2783" s="75"/>
      <c r="AR2783" s="75"/>
      <c r="AS2783" s="75"/>
      <c r="AT2783" s="75"/>
      <c r="AU2783" s="75"/>
      <c r="AV2783" s="75"/>
      <c r="AW2783" s="76" t="s">
        <v>1241</v>
      </c>
      <c r="AX2783" s="77" t="s">
        <v>1241</v>
      </c>
      <c r="AY2783" s="78">
        <f>AY$2569</f>
        <v>500</v>
      </c>
      <c r="AZ2783" s="79"/>
      <c r="BA2783" s="80" t="str">
        <f>I2783</f>
        <v>&gt; see 4711, Thermal insulation</v>
      </c>
      <c r="BB2783" s="71"/>
      <c r="BC2783" s="95"/>
      <c r="BD2783" s="41">
        <v>5</v>
      </c>
      <c r="BE2783" s="52">
        <v>51</v>
      </c>
      <c r="BF2783" s="103">
        <v>5113</v>
      </c>
      <c r="BG2783" s="276" t="str">
        <f>H2783</f>
        <v>Default Scenario (Link)</v>
      </c>
    </row>
    <row r="2784" spans="1:59" s="63" customFormat="1" ht="12.75" x14ac:dyDescent="0.2">
      <c r="A2784" s="196">
        <v>5</v>
      </c>
      <c r="B2784" s="197" t="s">
        <v>938</v>
      </c>
      <c r="C2784" s="208">
        <v>51</v>
      </c>
      <c r="D2784" s="209" t="s">
        <v>939</v>
      </c>
      <c r="E2784" s="212">
        <v>5113</v>
      </c>
      <c r="F2784" s="213" t="s">
        <v>944</v>
      </c>
      <c r="G2784" s="231"/>
      <c r="H2784" s="65"/>
      <c r="I2784" s="222"/>
      <c r="J2784" s="66"/>
      <c r="K2784" s="66"/>
      <c r="L2784" s="66"/>
      <c r="M2784" s="64"/>
      <c r="N2784" s="304"/>
      <c r="O2784" s="305"/>
      <c r="P2784" s="127"/>
      <c r="Q2784" s="67"/>
      <c r="R2784" s="67"/>
      <c r="S2784" s="67"/>
      <c r="T2784" s="67"/>
      <c r="U2784" s="67"/>
      <c r="V2784" s="67"/>
      <c r="W2784" s="67"/>
      <c r="X2784" s="67"/>
      <c r="Y2784" s="68"/>
      <c r="Z2784" s="68"/>
      <c r="AA2784" s="68"/>
      <c r="AB2784" s="67"/>
      <c r="AC2784" s="67"/>
      <c r="AD2784" s="67"/>
      <c r="AE2784" s="67"/>
      <c r="AF2784" s="67"/>
      <c r="AG2784" s="67"/>
      <c r="AH2784" s="67"/>
      <c r="AI2784" s="67"/>
      <c r="AJ2784" s="68"/>
      <c r="AK2784" s="68"/>
      <c r="AL2784" s="68"/>
      <c r="AM2784" s="67"/>
      <c r="AN2784" s="67"/>
      <c r="AO2784" s="67"/>
      <c r="AP2784" s="67"/>
      <c r="AQ2784" s="67"/>
      <c r="AR2784" s="67"/>
      <c r="AS2784" s="67"/>
      <c r="AT2784" s="67"/>
      <c r="AU2784" s="67"/>
      <c r="AV2784" s="67"/>
      <c r="AW2784" s="67"/>
      <c r="AX2784" s="68"/>
      <c r="AY2784" s="68"/>
      <c r="AZ2784" s="69"/>
      <c r="BA2784" s="70"/>
      <c r="BB2784" s="71"/>
      <c r="BC2784" s="95"/>
      <c r="BD2784" s="41">
        <v>5</v>
      </c>
      <c r="BE2784" s="52">
        <v>51</v>
      </c>
      <c r="BF2784" s="103">
        <v>5113</v>
      </c>
      <c r="BG2784" s="275"/>
    </row>
    <row r="2785" spans="1:59" s="63" customFormat="1" ht="12.75" x14ac:dyDescent="0.2">
      <c r="A2785" s="196">
        <v>5</v>
      </c>
      <c r="B2785" s="197" t="s">
        <v>938</v>
      </c>
      <c r="C2785" s="208">
        <v>51</v>
      </c>
      <c r="D2785" s="209" t="s">
        <v>939</v>
      </c>
      <c r="E2785" s="212">
        <v>5113</v>
      </c>
      <c r="F2785" s="213" t="s">
        <v>944</v>
      </c>
      <c r="G2785" s="232"/>
      <c r="H2785" s="97"/>
      <c r="I2785" s="224"/>
      <c r="J2785" s="98"/>
      <c r="K2785" s="98"/>
      <c r="L2785" s="98"/>
      <c r="M2785" s="96"/>
      <c r="N2785" s="307"/>
      <c r="O2785" s="246"/>
      <c r="P2785" s="124"/>
      <c r="Q2785" s="99"/>
      <c r="R2785" s="99"/>
      <c r="S2785" s="99"/>
      <c r="T2785" s="99"/>
      <c r="U2785" s="99"/>
      <c r="V2785" s="99"/>
      <c r="W2785" s="99"/>
      <c r="X2785" s="99"/>
      <c r="Y2785" s="100"/>
      <c r="Z2785" s="100"/>
      <c r="AA2785" s="100"/>
      <c r="AB2785" s="99"/>
      <c r="AC2785" s="99"/>
      <c r="AD2785" s="99"/>
      <c r="AE2785" s="99"/>
      <c r="AF2785" s="99"/>
      <c r="AG2785" s="99"/>
      <c r="AH2785" s="99"/>
      <c r="AI2785" s="99"/>
      <c r="AJ2785" s="100"/>
      <c r="AK2785" s="100"/>
      <c r="AL2785" s="100"/>
      <c r="AM2785" s="99"/>
      <c r="AN2785" s="99"/>
      <c r="AO2785" s="99"/>
      <c r="AP2785" s="99"/>
      <c r="AQ2785" s="99"/>
      <c r="AR2785" s="99"/>
      <c r="AS2785" s="99"/>
      <c r="AT2785" s="99"/>
      <c r="AU2785" s="99"/>
      <c r="AV2785" s="99"/>
      <c r="AW2785" s="99"/>
      <c r="AX2785" s="100"/>
      <c r="AY2785" s="100"/>
      <c r="AZ2785" s="101"/>
      <c r="BA2785" s="102"/>
      <c r="BB2785" s="95"/>
      <c r="BC2785" s="95"/>
      <c r="BD2785" s="41">
        <v>5</v>
      </c>
      <c r="BE2785" s="52">
        <v>51</v>
      </c>
      <c r="BF2785" s="103">
        <v>5113</v>
      </c>
      <c r="BG2785" s="277"/>
    </row>
    <row r="2786" spans="1:59" x14ac:dyDescent="0.25">
      <c r="A2786" s="196">
        <v>5</v>
      </c>
      <c r="B2786" s="197" t="s">
        <v>938</v>
      </c>
      <c r="C2786" s="208">
        <v>51</v>
      </c>
      <c r="D2786" s="209" t="s">
        <v>939</v>
      </c>
      <c r="E2786" s="210">
        <v>5114</v>
      </c>
      <c r="F2786" s="211" t="s">
        <v>954</v>
      </c>
      <c r="G2786" s="235"/>
      <c r="H2786" s="145"/>
      <c r="I2786" s="221"/>
      <c r="J2786" s="57"/>
      <c r="K2786" s="57"/>
      <c r="L2786" s="57"/>
      <c r="M2786" s="144"/>
      <c r="N2786" s="324"/>
      <c r="O2786" s="325"/>
      <c r="P2786" s="146"/>
      <c r="Q2786" s="146"/>
      <c r="R2786" s="146"/>
      <c r="S2786" s="146"/>
      <c r="T2786" s="146"/>
      <c r="U2786" s="146"/>
      <c r="V2786" s="146"/>
      <c r="W2786" s="146"/>
      <c r="X2786" s="146"/>
      <c r="Y2786" s="59"/>
      <c r="Z2786" s="123"/>
      <c r="AA2786" s="123"/>
      <c r="AB2786" s="146"/>
      <c r="AC2786" s="146"/>
      <c r="AD2786" s="146"/>
      <c r="AE2786" s="146"/>
      <c r="AF2786" s="146"/>
      <c r="AG2786" s="146"/>
      <c r="AH2786" s="146"/>
      <c r="AI2786" s="146"/>
      <c r="AJ2786" s="59"/>
      <c r="AK2786" s="123"/>
      <c r="AL2786" s="123"/>
      <c r="AM2786" s="146"/>
      <c r="AN2786" s="146"/>
      <c r="AO2786" s="146"/>
      <c r="AP2786" s="146"/>
      <c r="AQ2786" s="146"/>
      <c r="AR2786" s="146"/>
      <c r="AS2786" s="146"/>
      <c r="AT2786" s="146"/>
      <c r="AU2786" s="146"/>
      <c r="AV2786" s="146"/>
      <c r="AW2786" s="58"/>
      <c r="AX2786" s="123"/>
      <c r="AY2786" s="59"/>
      <c r="AZ2786" s="147"/>
      <c r="BA2786" s="148"/>
      <c r="BB2786" s="143"/>
      <c r="BC2786" s="143"/>
      <c r="BD2786" s="41">
        <v>5</v>
      </c>
      <c r="BE2786" s="52">
        <v>51</v>
      </c>
      <c r="BF2786" s="62">
        <v>5114</v>
      </c>
      <c r="BG2786" s="284"/>
    </row>
    <row r="2787" spans="1:59" s="63" customFormat="1" ht="12.75" x14ac:dyDescent="0.2">
      <c r="A2787" s="196">
        <v>5</v>
      </c>
      <c r="B2787" s="197" t="s">
        <v>938</v>
      </c>
      <c r="C2787" s="208">
        <v>51</v>
      </c>
      <c r="D2787" s="209" t="s">
        <v>939</v>
      </c>
      <c r="E2787" s="210">
        <v>5114</v>
      </c>
      <c r="F2787" s="211" t="s">
        <v>954</v>
      </c>
      <c r="G2787" s="230"/>
      <c r="H2787" s="56"/>
      <c r="I2787" s="221"/>
      <c r="J2787" s="57"/>
      <c r="K2787" s="57"/>
      <c r="L2787" s="57"/>
      <c r="M2787" s="55"/>
      <c r="N2787" s="303"/>
      <c r="O2787" s="245"/>
      <c r="P2787" s="122"/>
      <c r="Q2787" s="58"/>
      <c r="R2787" s="58"/>
      <c r="S2787" s="58"/>
      <c r="T2787" s="58"/>
      <c r="U2787" s="58"/>
      <c r="V2787" s="58"/>
      <c r="W2787" s="58"/>
      <c r="X2787" s="58"/>
      <c r="Y2787" s="59"/>
      <c r="Z2787" s="59"/>
      <c r="AA2787" s="59"/>
      <c r="AB2787" s="58"/>
      <c r="AC2787" s="58"/>
      <c r="AD2787" s="58"/>
      <c r="AE2787" s="58"/>
      <c r="AF2787" s="58"/>
      <c r="AG2787" s="58"/>
      <c r="AH2787" s="58"/>
      <c r="AI2787" s="58"/>
      <c r="AJ2787" s="59"/>
      <c r="AK2787" s="59"/>
      <c r="AL2787" s="59"/>
      <c r="AM2787" s="58"/>
      <c r="AN2787" s="58"/>
      <c r="AO2787" s="58"/>
      <c r="AP2787" s="58"/>
      <c r="AQ2787" s="58"/>
      <c r="AR2787" s="58"/>
      <c r="AS2787" s="58"/>
      <c r="AT2787" s="58"/>
      <c r="AU2787" s="58"/>
      <c r="AV2787" s="58"/>
      <c r="AW2787" s="58"/>
      <c r="AX2787" s="59"/>
      <c r="AY2787" s="59"/>
      <c r="AZ2787" s="60"/>
      <c r="BA2787" s="61"/>
      <c r="BB2787" s="54"/>
      <c r="BC2787" s="54"/>
      <c r="BD2787" s="41">
        <v>5</v>
      </c>
      <c r="BE2787" s="52">
        <v>51</v>
      </c>
      <c r="BF2787" s="62">
        <v>5114</v>
      </c>
      <c r="BG2787" s="274"/>
    </row>
    <row r="2788" spans="1:59" s="63" customFormat="1" ht="12.75" x14ac:dyDescent="0.2">
      <c r="A2788" s="196">
        <v>5</v>
      </c>
      <c r="B2788" s="197" t="s">
        <v>938</v>
      </c>
      <c r="C2788" s="208">
        <v>51</v>
      </c>
      <c r="D2788" s="209" t="s">
        <v>939</v>
      </c>
      <c r="E2788" s="210">
        <v>5114</v>
      </c>
      <c r="F2788" s="211" t="s">
        <v>954</v>
      </c>
      <c r="G2788" s="231" t="s">
        <v>955</v>
      </c>
      <c r="H2788" s="65"/>
      <c r="I2788" s="222"/>
      <c r="J2788" s="66"/>
      <c r="K2788" s="66"/>
      <c r="L2788" s="66"/>
      <c r="M2788" s="64"/>
      <c r="N2788" s="308"/>
      <c r="O2788" s="309"/>
      <c r="P2788" s="127"/>
      <c r="Q2788" s="67"/>
      <c r="R2788" s="67"/>
      <c r="S2788" s="67"/>
      <c r="T2788" s="67"/>
      <c r="U2788" s="67"/>
      <c r="V2788" s="67"/>
      <c r="W2788" s="67"/>
      <c r="X2788" s="67"/>
      <c r="Y2788" s="68"/>
      <c r="Z2788" s="68"/>
      <c r="AA2788" s="68"/>
      <c r="AB2788" s="67"/>
      <c r="AC2788" s="67"/>
      <c r="AD2788" s="67"/>
      <c r="AE2788" s="67"/>
      <c r="AF2788" s="67"/>
      <c r="AG2788" s="67"/>
      <c r="AH2788" s="67"/>
      <c r="AI2788" s="67"/>
      <c r="AJ2788" s="68"/>
      <c r="AK2788" s="68"/>
      <c r="AL2788" s="68"/>
      <c r="AM2788" s="67"/>
      <c r="AN2788" s="67"/>
      <c r="AO2788" s="67"/>
      <c r="AP2788" s="67"/>
      <c r="AQ2788" s="67"/>
      <c r="AR2788" s="67"/>
      <c r="AS2788" s="67"/>
      <c r="AT2788" s="67"/>
      <c r="AU2788" s="67"/>
      <c r="AV2788" s="67"/>
      <c r="AW2788" s="67"/>
      <c r="AX2788" s="68"/>
      <c r="AY2788" s="68"/>
      <c r="AZ2788" s="69"/>
      <c r="BA2788" s="70"/>
      <c r="BB2788" s="71"/>
      <c r="BC2788" s="54"/>
      <c r="BD2788" s="41">
        <v>5</v>
      </c>
      <c r="BE2788" s="52">
        <v>51</v>
      </c>
      <c r="BF2788" s="62">
        <v>5114</v>
      </c>
      <c r="BG2788" s="275"/>
    </row>
    <row r="2789" spans="1:59" s="63" customFormat="1" ht="12.75" x14ac:dyDescent="0.2">
      <c r="A2789" s="196">
        <v>5</v>
      </c>
      <c r="B2789" s="197" t="s">
        <v>938</v>
      </c>
      <c r="C2789" s="208">
        <v>51</v>
      </c>
      <c r="D2789" s="209" t="s">
        <v>939</v>
      </c>
      <c r="E2789" s="210">
        <v>5114</v>
      </c>
      <c r="F2789" s="211" t="s">
        <v>954</v>
      </c>
      <c r="G2789" s="231" t="s">
        <v>955</v>
      </c>
      <c r="H2789" s="72" t="s">
        <v>47</v>
      </c>
      <c r="I2789" s="223"/>
      <c r="J2789" s="73"/>
      <c r="K2789" s="73"/>
      <c r="L2789" s="73"/>
      <c r="M2789" s="74"/>
      <c r="N2789" s="247"/>
      <c r="O2789" s="306"/>
      <c r="P2789" s="105"/>
      <c r="Q2789" s="75"/>
      <c r="R2789" s="75"/>
      <c r="S2789" s="75"/>
      <c r="T2789" s="75"/>
      <c r="U2789" s="75"/>
      <c r="V2789" s="75"/>
      <c r="W2789" s="75"/>
      <c r="X2789" s="75"/>
      <c r="Y2789" s="76">
        <f>IF(ISNUMBER(VLOOKUP(Y2791,P$7:W$7,MATCH(Y2791,P$7:W$7))),VLOOKUP(Y2791,P$7:W$7,MATCH(Y2791,P$7:W$7)),IF(N2793=0,"No Data",IF(Y2791&gt;0,"&lt;100",0)))</f>
        <v>5000</v>
      </c>
      <c r="Z2789" s="77">
        <f>IF(ISNUMBER(VLOOKUP(Z2793,P$7:W$7,MATCH(Z2793,P$7:W$7))),VLOOKUP(Z2793,P$7:W$7,MATCH(Z2793,P$7:W$7)),IF(N2793=0,"No Data",IF(Z2793&gt;0,"&lt;100",0)))</f>
        <v>5000</v>
      </c>
      <c r="AA2789" s="106">
        <f>IF(ISNUMBER(Z2789),Z2789,0)</f>
        <v>5000</v>
      </c>
      <c r="AB2789" s="75"/>
      <c r="AC2789" s="75"/>
      <c r="AD2789" s="75"/>
      <c r="AE2789" s="75"/>
      <c r="AF2789" s="75"/>
      <c r="AG2789" s="75"/>
      <c r="AH2789" s="75"/>
      <c r="AI2789" s="75"/>
      <c r="AJ2789" s="76">
        <f>IF(ISNUMBER(VLOOKUP(AJ2791,AB$7:AH$7,MATCH(AJ2791,AB$7:AH$7))),VLOOKUP(AJ2791,AB$7:AH$7,MATCH(AJ2791,AB$7:AH$7)),IF(N2793=0,"No Data",IF(AJ2791&gt;0,"&lt;50",0)))</f>
        <v>0</v>
      </c>
      <c r="AK2789" s="77">
        <f>IF(ISNUMBER(VLOOKUP(AK2793,AB$7:AH$7,MATCH(AK2793,AB$7:AH$7))),VLOOKUP(AK2793,AB$7:AH$7,MATCH(AK2793,AB$7:AH$7)),IF(N2793=0,"No Data",IF(AK2793&gt;0,"&lt;50",0)))</f>
        <v>0</v>
      </c>
      <c r="AL2789" s="106">
        <f>IF(ISNUMBER(AK2789),AK2789,0)</f>
        <v>0</v>
      </c>
      <c r="AM2789" s="75"/>
      <c r="AN2789" s="75"/>
      <c r="AO2789" s="75"/>
      <c r="AP2789" s="75"/>
      <c r="AQ2789" s="75"/>
      <c r="AR2789" s="75"/>
      <c r="AS2789" s="75"/>
      <c r="AT2789" s="75"/>
      <c r="AU2789" s="75"/>
      <c r="AV2789" s="75"/>
      <c r="AW2789" s="76">
        <f>IF(ISNUMBER(VLOOKUP(AW2791,AM$7:AU$7,MATCH(AW2791,AM$7:AU$7))),VLOOKUP(AW2791,AM$7:AU$7,MATCH(AW2791,AM$7:AU$7)),IF(N2793=0,"No Data",IF(AW2791&gt;0,"&lt;10",0)))</f>
        <v>500</v>
      </c>
      <c r="AX2789" s="77">
        <f>IF(ISNUMBER(VLOOKUP(AX2793,AM$7:AU$7,MATCH(AX2793,AM$7:AU$7))),VLOOKUP(AX2793,AM$7:AU$7,MATCH(AX2793,AM$7:AU$7)),IF(N2793=0,"No Data",IF(AX2793&gt;0,"&lt;10",0)))</f>
        <v>500</v>
      </c>
      <c r="AY2789" s="106">
        <f>IF(ISNUMBER(AX2789),AX2789,0)</f>
        <v>500</v>
      </c>
      <c r="AZ2789" s="79"/>
      <c r="BA2789" s="80"/>
      <c r="BB2789" s="71"/>
      <c r="BC2789" s="54"/>
      <c r="BD2789" s="41">
        <v>5</v>
      </c>
      <c r="BE2789" s="52">
        <v>51</v>
      </c>
      <c r="BF2789" s="62">
        <v>5114</v>
      </c>
      <c r="BG2789" s="276" t="s">
        <v>47</v>
      </c>
    </row>
    <row r="2790" spans="1:59" s="63" customFormat="1" ht="12.75" x14ac:dyDescent="0.2">
      <c r="A2790" s="196">
        <v>5</v>
      </c>
      <c r="B2790" s="197" t="s">
        <v>938</v>
      </c>
      <c r="C2790" s="208">
        <v>51</v>
      </c>
      <c r="D2790" s="209" t="s">
        <v>939</v>
      </c>
      <c r="E2790" s="210">
        <v>5114</v>
      </c>
      <c r="F2790" s="211" t="s">
        <v>954</v>
      </c>
      <c r="G2790" s="231" t="s">
        <v>955</v>
      </c>
      <c r="H2790" s="81" t="s">
        <v>48</v>
      </c>
      <c r="I2790" s="223"/>
      <c r="J2790" s="73"/>
      <c r="K2790" s="73"/>
      <c r="L2790" s="73"/>
      <c r="M2790" s="74"/>
      <c r="N2790" s="247"/>
      <c r="O2790" s="306"/>
      <c r="P2790" s="105"/>
      <c r="Q2790" s="75"/>
      <c r="R2790" s="75"/>
      <c r="S2790" s="75"/>
      <c r="T2790" s="75"/>
      <c r="U2790" s="75"/>
      <c r="V2790" s="75"/>
      <c r="W2790" s="75"/>
      <c r="X2790" s="75"/>
      <c r="Y2790" s="82">
        <f>MIN(X2794:X2796)</f>
        <v>0</v>
      </c>
      <c r="Z2790" s="83"/>
      <c r="AA2790" s="83"/>
      <c r="AB2790" s="75"/>
      <c r="AC2790" s="75"/>
      <c r="AD2790" s="75"/>
      <c r="AE2790" s="75"/>
      <c r="AF2790" s="75"/>
      <c r="AG2790" s="75"/>
      <c r="AH2790" s="75"/>
      <c r="AI2790" s="75"/>
      <c r="AJ2790" s="82">
        <f>MIN(AI2794:AI2796)</f>
        <v>0</v>
      </c>
      <c r="AK2790" s="83"/>
      <c r="AL2790" s="83"/>
      <c r="AM2790" s="75"/>
      <c r="AN2790" s="75"/>
      <c r="AO2790" s="75"/>
      <c r="AP2790" s="75"/>
      <c r="AQ2790" s="75"/>
      <c r="AR2790" s="75"/>
      <c r="AS2790" s="75"/>
      <c r="AT2790" s="75"/>
      <c r="AU2790" s="75"/>
      <c r="AV2790" s="75"/>
      <c r="AW2790" s="82">
        <f>MIN(AV2794:AV2796)</f>
        <v>100</v>
      </c>
      <c r="AX2790" s="83"/>
      <c r="AY2790" s="83"/>
      <c r="AZ2790" s="79"/>
      <c r="BA2790" s="80"/>
      <c r="BB2790" s="71"/>
      <c r="BC2790" s="54"/>
      <c r="BD2790" s="41">
        <v>5</v>
      </c>
      <c r="BE2790" s="52">
        <v>51</v>
      </c>
      <c r="BF2790" s="62">
        <v>5114</v>
      </c>
      <c r="BG2790" s="278" t="s">
        <v>48</v>
      </c>
    </row>
    <row r="2791" spans="1:59" s="63" customFormat="1" ht="12.75" x14ac:dyDescent="0.2">
      <c r="A2791" s="196">
        <v>5</v>
      </c>
      <c r="B2791" s="197" t="s">
        <v>938</v>
      </c>
      <c r="C2791" s="208">
        <v>51</v>
      </c>
      <c r="D2791" s="209" t="s">
        <v>939</v>
      </c>
      <c r="E2791" s="210">
        <v>5114</v>
      </c>
      <c r="F2791" s="211" t="s">
        <v>954</v>
      </c>
      <c r="G2791" s="231" t="s">
        <v>955</v>
      </c>
      <c r="H2791" s="81" t="s">
        <v>49</v>
      </c>
      <c r="I2791" s="223"/>
      <c r="J2791" s="73"/>
      <c r="K2791" s="73"/>
      <c r="L2791" s="73"/>
      <c r="M2791" s="74"/>
      <c r="N2791" s="247"/>
      <c r="O2791" s="306"/>
      <c r="P2791" s="105"/>
      <c r="Q2791" s="75"/>
      <c r="R2791" s="75"/>
      <c r="S2791" s="75"/>
      <c r="T2791" s="75"/>
      <c r="U2791" s="75"/>
      <c r="V2791" s="75"/>
      <c r="W2791" s="75"/>
      <c r="X2791" s="75"/>
      <c r="Y2791" s="84">
        <f>IF(ISNUMBER(AVERAGE(X2794:X2796)),AVERAGE(X2794:X2796),0)</f>
        <v>8333.3333333333339</v>
      </c>
      <c r="Z2791" s="83"/>
      <c r="AA2791" s="83"/>
      <c r="AB2791" s="75"/>
      <c r="AC2791" s="75"/>
      <c r="AD2791" s="75"/>
      <c r="AE2791" s="75"/>
      <c r="AF2791" s="75"/>
      <c r="AG2791" s="75"/>
      <c r="AH2791" s="75"/>
      <c r="AI2791" s="75"/>
      <c r="AJ2791" s="84">
        <f>IF(ISNUMBER(AVERAGE(AI2794:AI2796)),AVERAGE(AI2794:AI2796),0)</f>
        <v>0</v>
      </c>
      <c r="AK2791" s="83"/>
      <c r="AL2791" s="83"/>
      <c r="AM2791" s="75"/>
      <c r="AN2791" s="75"/>
      <c r="AO2791" s="75"/>
      <c r="AP2791" s="75"/>
      <c r="AQ2791" s="75"/>
      <c r="AR2791" s="75"/>
      <c r="AS2791" s="75"/>
      <c r="AT2791" s="75"/>
      <c r="AU2791" s="75"/>
      <c r="AV2791" s="75"/>
      <c r="AW2791" s="84">
        <f>IF(ISNUMBER(AVERAGE(AV2794:AV2796)),AVERAGE(AV2794:AV2796),0)</f>
        <v>700</v>
      </c>
      <c r="AX2791" s="83"/>
      <c r="AY2791" s="83"/>
      <c r="AZ2791" s="79"/>
      <c r="BA2791" s="80"/>
      <c r="BB2791" s="71"/>
      <c r="BC2791" s="54"/>
      <c r="BD2791" s="41">
        <v>5</v>
      </c>
      <c r="BE2791" s="52">
        <v>51</v>
      </c>
      <c r="BF2791" s="62">
        <v>5114</v>
      </c>
      <c r="BG2791" s="278" t="s">
        <v>49</v>
      </c>
    </row>
    <row r="2792" spans="1:59" s="63" customFormat="1" ht="12.75" x14ac:dyDescent="0.2">
      <c r="A2792" s="196">
        <v>5</v>
      </c>
      <c r="B2792" s="197" t="s">
        <v>938</v>
      </c>
      <c r="C2792" s="208">
        <v>51</v>
      </c>
      <c r="D2792" s="209" t="s">
        <v>939</v>
      </c>
      <c r="E2792" s="210">
        <v>5114</v>
      </c>
      <c r="F2792" s="211" t="s">
        <v>954</v>
      </c>
      <c r="G2792" s="231" t="s">
        <v>955</v>
      </c>
      <c r="H2792" s="81" t="s">
        <v>50</v>
      </c>
      <c r="I2792" s="223"/>
      <c r="J2792" s="73"/>
      <c r="K2792" s="73"/>
      <c r="L2792" s="73"/>
      <c r="M2792" s="74"/>
      <c r="N2792" s="247"/>
      <c r="O2792" s="306"/>
      <c r="P2792" s="105"/>
      <c r="Q2792" s="75"/>
      <c r="R2792" s="75"/>
      <c r="S2792" s="75"/>
      <c r="T2792" s="75"/>
      <c r="U2792" s="75"/>
      <c r="V2792" s="75"/>
      <c r="W2792" s="75"/>
      <c r="X2792" s="75"/>
      <c r="Y2792" s="84">
        <f>MAX(X2794:X2796)</f>
        <v>25000</v>
      </c>
      <c r="Z2792" s="83"/>
      <c r="AA2792" s="83"/>
      <c r="AB2792" s="75"/>
      <c r="AC2792" s="75"/>
      <c r="AD2792" s="75"/>
      <c r="AE2792" s="75"/>
      <c r="AF2792" s="75"/>
      <c r="AG2792" s="75"/>
      <c r="AH2792" s="75"/>
      <c r="AI2792" s="75"/>
      <c r="AJ2792" s="84">
        <f>MAX(AI2794:AI2796)</f>
        <v>0</v>
      </c>
      <c r="AK2792" s="83"/>
      <c r="AL2792" s="83"/>
      <c r="AM2792" s="75"/>
      <c r="AN2792" s="75"/>
      <c r="AO2792" s="75"/>
      <c r="AP2792" s="75"/>
      <c r="AQ2792" s="75"/>
      <c r="AR2792" s="75"/>
      <c r="AS2792" s="75"/>
      <c r="AT2792" s="75"/>
      <c r="AU2792" s="75"/>
      <c r="AV2792" s="75"/>
      <c r="AW2792" s="84">
        <f>MAX(AV2794:AV2796)</f>
        <v>1000</v>
      </c>
      <c r="AX2792" s="83"/>
      <c r="AY2792" s="83"/>
      <c r="AZ2792" s="79"/>
      <c r="BA2792" s="80"/>
      <c r="BB2792" s="71"/>
      <c r="BC2792" s="54"/>
      <c r="BD2792" s="41">
        <v>5</v>
      </c>
      <c r="BE2792" s="52">
        <v>51</v>
      </c>
      <c r="BF2792" s="62">
        <v>5114</v>
      </c>
      <c r="BG2792" s="278" t="s">
        <v>50</v>
      </c>
    </row>
    <row r="2793" spans="1:59" s="63" customFormat="1" ht="12.75" x14ac:dyDescent="0.2">
      <c r="A2793" s="196">
        <v>5</v>
      </c>
      <c r="B2793" s="197" t="s">
        <v>938</v>
      </c>
      <c r="C2793" s="208">
        <v>51</v>
      </c>
      <c r="D2793" s="209" t="s">
        <v>939</v>
      </c>
      <c r="E2793" s="210">
        <v>5114</v>
      </c>
      <c r="F2793" s="211" t="s">
        <v>954</v>
      </c>
      <c r="G2793" s="231" t="s">
        <v>955</v>
      </c>
      <c r="H2793" s="85" t="s">
        <v>51</v>
      </c>
      <c r="I2793" s="223"/>
      <c r="J2793" s="73"/>
      <c r="K2793" s="73"/>
      <c r="L2793" s="73"/>
      <c r="M2793" s="74"/>
      <c r="N2793" s="320">
        <f>SUM(N2794:N2796)</f>
        <v>3</v>
      </c>
      <c r="O2793" s="293">
        <f>SUM(O2794:O2796)</f>
        <v>1</v>
      </c>
      <c r="P2793" s="292"/>
      <c r="Q2793" s="87"/>
      <c r="R2793" s="87"/>
      <c r="S2793" s="87"/>
      <c r="T2793" s="87"/>
      <c r="U2793" s="87"/>
      <c r="V2793" s="87"/>
      <c r="W2793" s="87"/>
      <c r="X2793" s="87"/>
      <c r="Y2793" s="88"/>
      <c r="Z2793" s="119">
        <f>SUM(Z2794:Z2796)</f>
        <v>8333.3333333333321</v>
      </c>
      <c r="AA2793" s="88"/>
      <c r="AB2793" s="87"/>
      <c r="AC2793" s="87"/>
      <c r="AD2793" s="87"/>
      <c r="AE2793" s="87"/>
      <c r="AF2793" s="87"/>
      <c r="AG2793" s="87"/>
      <c r="AH2793" s="87"/>
      <c r="AI2793" s="87"/>
      <c r="AJ2793" s="88"/>
      <c r="AK2793" s="119">
        <f>SUM(AK2794:AK2796)</f>
        <v>0</v>
      </c>
      <c r="AL2793" s="88"/>
      <c r="AM2793" s="87"/>
      <c r="AN2793" s="87"/>
      <c r="AO2793" s="87"/>
      <c r="AP2793" s="87"/>
      <c r="AQ2793" s="87"/>
      <c r="AR2793" s="87"/>
      <c r="AS2793" s="87"/>
      <c r="AT2793" s="87"/>
      <c r="AU2793" s="87"/>
      <c r="AV2793" s="87"/>
      <c r="AW2793" s="112"/>
      <c r="AX2793" s="119">
        <f>SUM(AX2794:AX2796)</f>
        <v>700</v>
      </c>
      <c r="AY2793" s="88"/>
      <c r="AZ2793" s="79"/>
      <c r="BA2793" s="80"/>
      <c r="BB2793" s="71"/>
      <c r="BC2793" s="54"/>
      <c r="BD2793" s="41">
        <v>5</v>
      </c>
      <c r="BE2793" s="52">
        <v>51</v>
      </c>
      <c r="BF2793" s="62">
        <v>5114</v>
      </c>
      <c r="BG2793" s="279" t="s">
        <v>51</v>
      </c>
    </row>
    <row r="2794" spans="1:59" s="63" customFormat="1" ht="12.75" x14ac:dyDescent="0.2">
      <c r="A2794" s="196">
        <v>5</v>
      </c>
      <c r="B2794" s="197" t="s">
        <v>938</v>
      </c>
      <c r="C2794" s="208">
        <v>51</v>
      </c>
      <c r="D2794" s="209" t="s">
        <v>939</v>
      </c>
      <c r="E2794" s="210">
        <v>5114</v>
      </c>
      <c r="F2794" s="211" t="s">
        <v>954</v>
      </c>
      <c r="G2794" s="231" t="s">
        <v>955</v>
      </c>
      <c r="H2794" s="89" t="s">
        <v>52</v>
      </c>
      <c r="I2794" s="90" t="s">
        <v>956</v>
      </c>
      <c r="J2794" s="90" t="s">
        <v>957</v>
      </c>
      <c r="K2794" s="90" t="s">
        <v>64</v>
      </c>
      <c r="L2794" s="90" t="s">
        <v>119</v>
      </c>
      <c r="M2794" s="91"/>
      <c r="N2794" s="312">
        <v>1</v>
      </c>
      <c r="O2794" s="313">
        <f>N2794/N$2793</f>
        <v>0.33333333333333331</v>
      </c>
      <c r="P2794" s="104"/>
      <c r="Q2794" s="92"/>
      <c r="R2794" s="92"/>
      <c r="S2794" s="92"/>
      <c r="T2794" s="92"/>
      <c r="U2794" s="92"/>
      <c r="V2794" s="92"/>
      <c r="W2794" s="92"/>
      <c r="X2794" s="109">
        <f>P2794*P$7+Q2794*Q$7+R2794*R$7+S2794*S$7+T2794*T$7+U2794*U$7+V2794*V$7+W2794*W$7</f>
        <v>0</v>
      </c>
      <c r="Y2794" s="83"/>
      <c r="Z2794" s="110">
        <f>X2794*$O2794</f>
        <v>0</v>
      </c>
      <c r="AA2794" s="111"/>
      <c r="AB2794" s="92"/>
      <c r="AC2794" s="92"/>
      <c r="AD2794" s="92"/>
      <c r="AE2794" s="92"/>
      <c r="AF2794" s="92"/>
      <c r="AG2794" s="92"/>
      <c r="AH2794" s="92"/>
      <c r="AI2794" s="109">
        <f>AB2794*AB$7+AC2794*AC$7+AD2794*AD$7+AE2794*AE$7+AF2794*AF$7+AG2794*AG$7+AH2794*AH$7</f>
        <v>0</v>
      </c>
      <c r="AJ2794" s="83"/>
      <c r="AK2794" s="110">
        <f>AI2794*$O2794</f>
        <v>0</v>
      </c>
      <c r="AL2794" s="111"/>
      <c r="AM2794" s="92"/>
      <c r="AN2794" s="92"/>
      <c r="AO2794" s="92"/>
      <c r="AP2794" s="92"/>
      <c r="AQ2794" s="92"/>
      <c r="AR2794" s="92"/>
      <c r="AS2794" s="92">
        <v>1</v>
      </c>
      <c r="AT2794" s="92"/>
      <c r="AU2794" s="92"/>
      <c r="AV2794" s="109">
        <f>AM2794*AM$7+AN2794*AN$7+AO2794*AO$7+AP2794*AP$7+AQ2794*AQ$7+AR2794*AR$7+AS2794*AS$7+AT2794*AT$7+AU2794*AU$7</f>
        <v>1000</v>
      </c>
      <c r="AW2794" s="75"/>
      <c r="AX2794" s="110">
        <f>AV2794*$O2794</f>
        <v>333.33333333333331</v>
      </c>
      <c r="AY2794" s="111"/>
      <c r="AZ2794" s="93"/>
      <c r="BA2794" s="94" t="s">
        <v>131</v>
      </c>
      <c r="BB2794" s="71"/>
      <c r="BC2794" s="54"/>
      <c r="BD2794" s="41">
        <v>5</v>
      </c>
      <c r="BE2794" s="52">
        <v>51</v>
      </c>
      <c r="BF2794" s="62">
        <v>5114</v>
      </c>
      <c r="BG2794" s="280" t="s">
        <v>52</v>
      </c>
    </row>
    <row r="2795" spans="1:59" s="63" customFormat="1" ht="12.75" x14ac:dyDescent="0.2">
      <c r="A2795" s="196">
        <v>5</v>
      </c>
      <c r="B2795" s="197" t="s">
        <v>938</v>
      </c>
      <c r="C2795" s="208">
        <v>51</v>
      </c>
      <c r="D2795" s="209" t="s">
        <v>939</v>
      </c>
      <c r="E2795" s="210">
        <v>5114</v>
      </c>
      <c r="F2795" s="211" t="s">
        <v>954</v>
      </c>
      <c r="G2795" s="231" t="s">
        <v>955</v>
      </c>
      <c r="H2795" s="89"/>
      <c r="I2795" s="90" t="s">
        <v>958</v>
      </c>
      <c r="J2795" s="90"/>
      <c r="K2795" s="90" t="s">
        <v>64</v>
      </c>
      <c r="L2795" s="90" t="s">
        <v>119</v>
      </c>
      <c r="M2795" s="91"/>
      <c r="N2795" s="312">
        <v>1</v>
      </c>
      <c r="O2795" s="313">
        <f>N2795/N$2793</f>
        <v>0.33333333333333331</v>
      </c>
      <c r="P2795" s="104"/>
      <c r="Q2795" s="92"/>
      <c r="R2795" s="92"/>
      <c r="S2795" s="92"/>
      <c r="T2795" s="92"/>
      <c r="U2795" s="92"/>
      <c r="V2795" s="92"/>
      <c r="W2795" s="92"/>
      <c r="X2795" s="109">
        <f>P2795*P$7+Q2795*Q$7+R2795*R$7+S2795*S$7+T2795*T$7+U2795*U$7+V2795*V$7+W2795*W$7</f>
        <v>0</v>
      </c>
      <c r="Y2795" s="83"/>
      <c r="Z2795" s="110">
        <f>X2795*$O2795</f>
        <v>0</v>
      </c>
      <c r="AA2795" s="111"/>
      <c r="AB2795" s="92"/>
      <c r="AC2795" s="92"/>
      <c r="AD2795" s="92"/>
      <c r="AE2795" s="92"/>
      <c r="AF2795" s="92"/>
      <c r="AG2795" s="92"/>
      <c r="AH2795" s="92"/>
      <c r="AI2795" s="109">
        <f>AB2795*AB$7+AC2795*AC$7+AD2795*AD$7+AE2795*AE$7+AF2795*AF$7+AG2795*AG$7+AH2795*AH$7</f>
        <v>0</v>
      </c>
      <c r="AJ2795" s="83"/>
      <c r="AK2795" s="110">
        <f>AI2795*$O2795</f>
        <v>0</v>
      </c>
      <c r="AL2795" s="111"/>
      <c r="AM2795" s="92"/>
      <c r="AN2795" s="92"/>
      <c r="AO2795" s="92"/>
      <c r="AP2795" s="92"/>
      <c r="AQ2795" s="92"/>
      <c r="AR2795" s="92"/>
      <c r="AS2795" s="92">
        <v>1</v>
      </c>
      <c r="AT2795" s="92"/>
      <c r="AU2795" s="92"/>
      <c r="AV2795" s="109">
        <f>AM2795*AM$7+AN2795*AN$7+AO2795*AO$7+AP2795*AP$7+AQ2795*AQ$7+AR2795*AR$7+AS2795*AS$7+AT2795*AT$7+AU2795*AU$7</f>
        <v>1000</v>
      </c>
      <c r="AW2795" s="75"/>
      <c r="AX2795" s="110">
        <f>AV2795*$O2795</f>
        <v>333.33333333333331</v>
      </c>
      <c r="AY2795" s="111"/>
      <c r="AZ2795" s="93"/>
      <c r="BA2795" s="94" t="s">
        <v>131</v>
      </c>
      <c r="BB2795" s="71"/>
      <c r="BC2795" s="54"/>
      <c r="BD2795" s="41">
        <v>5</v>
      </c>
      <c r="BE2795" s="52">
        <v>51</v>
      </c>
      <c r="BF2795" s="62">
        <v>5114</v>
      </c>
      <c r="BG2795" s="280" t="s">
        <v>52</v>
      </c>
    </row>
    <row r="2796" spans="1:59" s="63" customFormat="1" ht="12.75" x14ac:dyDescent="0.2">
      <c r="A2796" s="196">
        <v>5</v>
      </c>
      <c r="B2796" s="197" t="s">
        <v>938</v>
      </c>
      <c r="C2796" s="208">
        <v>51</v>
      </c>
      <c r="D2796" s="209" t="s">
        <v>939</v>
      </c>
      <c r="E2796" s="210">
        <v>5114</v>
      </c>
      <c r="F2796" s="211" t="s">
        <v>954</v>
      </c>
      <c r="G2796" s="231" t="s">
        <v>955</v>
      </c>
      <c r="H2796" s="89"/>
      <c r="I2796" s="90" t="s">
        <v>926</v>
      </c>
      <c r="J2796" s="90"/>
      <c r="K2796" s="90" t="s">
        <v>73</v>
      </c>
      <c r="L2796" s="90" t="s">
        <v>69</v>
      </c>
      <c r="M2796" s="91"/>
      <c r="N2796" s="312">
        <v>1</v>
      </c>
      <c r="O2796" s="313">
        <f>N2796/N$2793</f>
        <v>0.33333333333333331</v>
      </c>
      <c r="P2796" s="104"/>
      <c r="Q2796" s="92"/>
      <c r="R2796" s="92"/>
      <c r="S2796" s="92"/>
      <c r="T2796" s="92"/>
      <c r="U2796" s="92"/>
      <c r="V2796" s="92"/>
      <c r="W2796" s="92">
        <v>1</v>
      </c>
      <c r="X2796" s="109">
        <f>P2796*P$7+Q2796*Q$7+R2796*R$7+S2796*S$7+T2796*T$7+U2796*U$7+V2796*V$7+W2796*W$7</f>
        <v>25000</v>
      </c>
      <c r="Y2796" s="83"/>
      <c r="Z2796" s="110">
        <f>X2796*$O2796</f>
        <v>8333.3333333333321</v>
      </c>
      <c r="AA2796" s="111"/>
      <c r="AB2796" s="92"/>
      <c r="AC2796" s="92"/>
      <c r="AD2796" s="92"/>
      <c r="AE2796" s="92"/>
      <c r="AF2796" s="92"/>
      <c r="AG2796" s="92"/>
      <c r="AH2796" s="92"/>
      <c r="AI2796" s="109">
        <f>AB2796*AB$7+AC2796*AC$7+AD2796*AD$7+AE2796*AE$7+AF2796*AF$7+AG2796*AG$7+AH2796*AH$7</f>
        <v>0</v>
      </c>
      <c r="AJ2796" s="83"/>
      <c r="AK2796" s="110">
        <f>AI2796*$O2796</f>
        <v>0</v>
      </c>
      <c r="AL2796" s="111"/>
      <c r="AM2796" s="92"/>
      <c r="AN2796" s="92"/>
      <c r="AO2796" s="92"/>
      <c r="AP2796" s="92">
        <v>1</v>
      </c>
      <c r="AQ2796" s="92"/>
      <c r="AR2796" s="92"/>
      <c r="AS2796" s="92"/>
      <c r="AT2796" s="92"/>
      <c r="AU2796" s="92"/>
      <c r="AV2796" s="109">
        <f>AM2796*AM$7+AN2796*AN$7+AO2796*AO$7+AP2796*AP$7+AQ2796*AQ$7+AR2796*AR$7+AS2796*AS$7+AT2796*AT$7+AU2796*AU$7</f>
        <v>100</v>
      </c>
      <c r="AW2796" s="75"/>
      <c r="AX2796" s="110">
        <f>AV2796*$O2796</f>
        <v>33.333333333333329</v>
      </c>
      <c r="AY2796" s="111"/>
      <c r="AZ2796" s="93"/>
      <c r="BA2796" s="94" t="s">
        <v>131</v>
      </c>
      <c r="BB2796" s="71"/>
      <c r="BC2796" s="54"/>
      <c r="BD2796" s="41">
        <v>5</v>
      </c>
      <c r="BE2796" s="52">
        <v>51</v>
      </c>
      <c r="BF2796" s="62">
        <v>5114</v>
      </c>
      <c r="BG2796" s="280" t="s">
        <v>52</v>
      </c>
    </row>
    <row r="2797" spans="1:59" s="63" customFormat="1" ht="12.75" x14ac:dyDescent="0.2">
      <c r="A2797" s="196">
        <v>5</v>
      </c>
      <c r="B2797" s="197" t="s">
        <v>938</v>
      </c>
      <c r="C2797" s="208">
        <v>51</v>
      </c>
      <c r="D2797" s="209" t="s">
        <v>939</v>
      </c>
      <c r="E2797" s="210">
        <v>5114</v>
      </c>
      <c r="F2797" s="211" t="s">
        <v>954</v>
      </c>
      <c r="G2797" s="231" t="s">
        <v>955</v>
      </c>
      <c r="H2797" s="65"/>
      <c r="I2797" s="222"/>
      <c r="J2797" s="66"/>
      <c r="K2797" s="66"/>
      <c r="L2797" s="66"/>
      <c r="M2797" s="64"/>
      <c r="N2797" s="304"/>
      <c r="O2797" s="305"/>
      <c r="P2797" s="127"/>
      <c r="Q2797" s="67"/>
      <c r="R2797" s="67"/>
      <c r="S2797" s="67"/>
      <c r="T2797" s="67"/>
      <c r="U2797" s="67"/>
      <c r="V2797" s="67"/>
      <c r="W2797" s="67"/>
      <c r="X2797" s="67"/>
      <c r="Y2797" s="68"/>
      <c r="Z2797" s="68"/>
      <c r="AA2797" s="68"/>
      <c r="AB2797" s="67"/>
      <c r="AC2797" s="67"/>
      <c r="AD2797" s="67"/>
      <c r="AE2797" s="67"/>
      <c r="AF2797" s="67"/>
      <c r="AG2797" s="67"/>
      <c r="AH2797" s="67"/>
      <c r="AI2797" s="67"/>
      <c r="AJ2797" s="68"/>
      <c r="AK2797" s="68"/>
      <c r="AL2797" s="68"/>
      <c r="AM2797" s="67"/>
      <c r="AN2797" s="67"/>
      <c r="AO2797" s="67"/>
      <c r="AP2797" s="67"/>
      <c r="AQ2797" s="67"/>
      <c r="AR2797" s="67"/>
      <c r="AS2797" s="67"/>
      <c r="AT2797" s="67"/>
      <c r="AU2797" s="67"/>
      <c r="AV2797" s="67"/>
      <c r="AW2797" s="67"/>
      <c r="AX2797" s="68"/>
      <c r="AY2797" s="68"/>
      <c r="AZ2797" s="69"/>
      <c r="BA2797" s="70"/>
      <c r="BB2797" s="71"/>
      <c r="BC2797" s="54"/>
      <c r="BD2797" s="41">
        <v>5</v>
      </c>
      <c r="BE2797" s="52">
        <v>51</v>
      </c>
      <c r="BF2797" s="62">
        <v>5114</v>
      </c>
      <c r="BG2797" s="275"/>
    </row>
    <row r="2798" spans="1:59" s="63" customFormat="1" ht="12.75" x14ac:dyDescent="0.2">
      <c r="A2798" s="196">
        <v>5</v>
      </c>
      <c r="B2798" s="197" t="s">
        <v>938</v>
      </c>
      <c r="C2798" s="208">
        <v>51</v>
      </c>
      <c r="D2798" s="209" t="s">
        <v>939</v>
      </c>
      <c r="E2798" s="210">
        <v>5114</v>
      </c>
      <c r="F2798" s="211" t="s">
        <v>954</v>
      </c>
      <c r="G2798" s="230"/>
      <c r="H2798" s="56"/>
      <c r="I2798" s="221"/>
      <c r="J2798" s="57"/>
      <c r="K2798" s="57"/>
      <c r="L2798" s="57"/>
      <c r="M2798" s="55"/>
      <c r="N2798" s="303"/>
      <c r="O2798" s="245"/>
      <c r="P2798" s="122"/>
      <c r="Q2798" s="58"/>
      <c r="R2798" s="58"/>
      <c r="S2798" s="58"/>
      <c r="T2798" s="58"/>
      <c r="U2798" s="58"/>
      <c r="V2798" s="58"/>
      <c r="W2798" s="58"/>
      <c r="X2798" s="58"/>
      <c r="Y2798" s="59"/>
      <c r="Z2798" s="59"/>
      <c r="AA2798" s="59"/>
      <c r="AB2798" s="58"/>
      <c r="AC2798" s="58"/>
      <c r="AD2798" s="58"/>
      <c r="AE2798" s="58"/>
      <c r="AF2798" s="58"/>
      <c r="AG2798" s="58"/>
      <c r="AH2798" s="58"/>
      <c r="AI2798" s="58"/>
      <c r="AJ2798" s="59"/>
      <c r="AK2798" s="59"/>
      <c r="AL2798" s="59"/>
      <c r="AM2798" s="58"/>
      <c r="AN2798" s="58"/>
      <c r="AO2798" s="58"/>
      <c r="AP2798" s="58"/>
      <c r="AQ2798" s="58"/>
      <c r="AR2798" s="58"/>
      <c r="AS2798" s="58"/>
      <c r="AT2798" s="58"/>
      <c r="AU2798" s="58"/>
      <c r="AV2798" s="58"/>
      <c r="AW2798" s="58"/>
      <c r="AX2798" s="59"/>
      <c r="AY2798" s="59"/>
      <c r="AZ2798" s="60"/>
      <c r="BA2798" s="61"/>
      <c r="BB2798" s="54"/>
      <c r="BC2798" s="54"/>
      <c r="BD2798" s="41">
        <v>5</v>
      </c>
      <c r="BE2798" s="52">
        <v>51</v>
      </c>
      <c r="BF2798" s="62">
        <v>5114</v>
      </c>
      <c r="BG2798" s="274"/>
    </row>
    <row r="2799" spans="1:59" s="63" customFormat="1" ht="12.75" x14ac:dyDescent="0.2">
      <c r="A2799" s="196">
        <v>5</v>
      </c>
      <c r="B2799" s="197" t="s">
        <v>938</v>
      </c>
      <c r="C2799" s="208">
        <v>51</v>
      </c>
      <c r="D2799" s="209" t="s">
        <v>939</v>
      </c>
      <c r="E2799" s="210">
        <v>5114</v>
      </c>
      <c r="F2799" s="211" t="s">
        <v>954</v>
      </c>
      <c r="G2799" s="231"/>
      <c r="H2799" s="65"/>
      <c r="I2799" s="222"/>
      <c r="J2799" s="66"/>
      <c r="K2799" s="66"/>
      <c r="L2799" s="66"/>
      <c r="M2799" s="64"/>
      <c r="N2799" s="304"/>
      <c r="O2799" s="305"/>
      <c r="P2799" s="127"/>
      <c r="Q2799" s="67"/>
      <c r="R2799" s="67"/>
      <c r="S2799" s="67"/>
      <c r="T2799" s="67"/>
      <c r="U2799" s="67"/>
      <c r="V2799" s="67"/>
      <c r="W2799" s="67"/>
      <c r="X2799" s="67"/>
      <c r="Y2799" s="68"/>
      <c r="Z2799" s="68"/>
      <c r="AA2799" s="68"/>
      <c r="AB2799" s="67"/>
      <c r="AC2799" s="67"/>
      <c r="AD2799" s="67"/>
      <c r="AE2799" s="67"/>
      <c r="AF2799" s="67"/>
      <c r="AG2799" s="67"/>
      <c r="AH2799" s="67"/>
      <c r="AI2799" s="67"/>
      <c r="AJ2799" s="68"/>
      <c r="AK2799" s="68"/>
      <c r="AL2799" s="68"/>
      <c r="AM2799" s="67"/>
      <c r="AN2799" s="67"/>
      <c r="AO2799" s="67"/>
      <c r="AP2799" s="67"/>
      <c r="AQ2799" s="67"/>
      <c r="AR2799" s="67"/>
      <c r="AS2799" s="67"/>
      <c r="AT2799" s="67"/>
      <c r="AU2799" s="67"/>
      <c r="AV2799" s="67"/>
      <c r="AW2799" s="67"/>
      <c r="AX2799" s="68"/>
      <c r="AY2799" s="68"/>
      <c r="AZ2799" s="69"/>
      <c r="BA2799" s="70"/>
      <c r="BB2799" s="71"/>
      <c r="BC2799" s="54"/>
      <c r="BD2799" s="41">
        <v>5</v>
      </c>
      <c r="BE2799" s="52">
        <v>51</v>
      </c>
      <c r="BF2799" s="62">
        <v>5114</v>
      </c>
      <c r="BG2799" s="275"/>
    </row>
    <row r="2800" spans="1:59" s="63" customFormat="1" ht="12.75" x14ac:dyDescent="0.2">
      <c r="A2800" s="196">
        <v>5</v>
      </c>
      <c r="B2800" s="197" t="s">
        <v>938</v>
      </c>
      <c r="C2800" s="208">
        <v>51</v>
      </c>
      <c r="D2800" s="209" t="s">
        <v>939</v>
      </c>
      <c r="E2800" s="210">
        <v>5114</v>
      </c>
      <c r="F2800" s="211" t="s">
        <v>954</v>
      </c>
      <c r="G2800" s="231" t="s">
        <v>729</v>
      </c>
      <c r="H2800" s="72" t="s">
        <v>1233</v>
      </c>
      <c r="I2800" s="223" t="s">
        <v>1247</v>
      </c>
      <c r="J2800" s="73"/>
      <c r="K2800" s="73"/>
      <c r="L2800" s="73"/>
      <c r="M2800" s="74"/>
      <c r="N2800" s="247"/>
      <c r="O2800" s="306"/>
      <c r="P2800" s="105"/>
      <c r="Q2800" s="75"/>
      <c r="R2800" s="75"/>
      <c r="S2800" s="75"/>
      <c r="T2800" s="75"/>
      <c r="U2800" s="75"/>
      <c r="V2800" s="75"/>
      <c r="W2800" s="75"/>
      <c r="X2800" s="75"/>
      <c r="Y2800" s="76" t="s">
        <v>1241</v>
      </c>
      <c r="Z2800" s="77" t="s">
        <v>1241</v>
      </c>
      <c r="AA2800" s="78">
        <f>AA$2569</f>
        <v>5000</v>
      </c>
      <c r="AB2800" s="75"/>
      <c r="AC2800" s="75"/>
      <c r="AD2800" s="75"/>
      <c r="AE2800" s="75"/>
      <c r="AF2800" s="75"/>
      <c r="AG2800" s="75"/>
      <c r="AH2800" s="75"/>
      <c r="AI2800" s="75"/>
      <c r="AJ2800" s="76" t="s">
        <v>1241</v>
      </c>
      <c r="AK2800" s="77" t="s">
        <v>1241</v>
      </c>
      <c r="AL2800" s="78">
        <f>AL$2569</f>
        <v>0</v>
      </c>
      <c r="AM2800" s="75"/>
      <c r="AN2800" s="75"/>
      <c r="AO2800" s="75"/>
      <c r="AP2800" s="75"/>
      <c r="AQ2800" s="75"/>
      <c r="AR2800" s="75"/>
      <c r="AS2800" s="75"/>
      <c r="AT2800" s="75"/>
      <c r="AU2800" s="75"/>
      <c r="AV2800" s="75"/>
      <c r="AW2800" s="76" t="s">
        <v>1241</v>
      </c>
      <c r="AX2800" s="77" t="s">
        <v>1241</v>
      </c>
      <c r="AY2800" s="78">
        <f>AY$2569</f>
        <v>500</v>
      </c>
      <c r="AZ2800" s="79"/>
      <c r="BA2800" s="80" t="str">
        <f>I2800</f>
        <v>&gt; see 4711, Thermal insulation</v>
      </c>
      <c r="BB2800" s="71"/>
      <c r="BC2800" s="54"/>
      <c r="BD2800" s="41">
        <v>5</v>
      </c>
      <c r="BE2800" s="52">
        <v>51</v>
      </c>
      <c r="BF2800" s="62">
        <v>5114</v>
      </c>
      <c r="BG2800" s="276" t="str">
        <f>H2800</f>
        <v>Default Scenario (Link)</v>
      </c>
    </row>
    <row r="2801" spans="1:59" s="63" customFormat="1" ht="12.75" x14ac:dyDescent="0.2">
      <c r="A2801" s="196">
        <v>5</v>
      </c>
      <c r="B2801" s="197" t="s">
        <v>938</v>
      </c>
      <c r="C2801" s="208">
        <v>51</v>
      </c>
      <c r="D2801" s="209" t="s">
        <v>939</v>
      </c>
      <c r="E2801" s="210">
        <v>5114</v>
      </c>
      <c r="F2801" s="211" t="s">
        <v>954</v>
      </c>
      <c r="G2801" s="231"/>
      <c r="H2801" s="65"/>
      <c r="I2801" s="222"/>
      <c r="J2801" s="66"/>
      <c r="K2801" s="66"/>
      <c r="L2801" s="66"/>
      <c r="M2801" s="64"/>
      <c r="N2801" s="304"/>
      <c r="O2801" s="305"/>
      <c r="P2801" s="127"/>
      <c r="Q2801" s="67"/>
      <c r="R2801" s="67"/>
      <c r="S2801" s="67"/>
      <c r="T2801" s="67"/>
      <c r="U2801" s="67"/>
      <c r="V2801" s="67"/>
      <c r="W2801" s="67"/>
      <c r="X2801" s="67"/>
      <c r="Y2801" s="68"/>
      <c r="Z2801" s="68"/>
      <c r="AA2801" s="68"/>
      <c r="AB2801" s="67"/>
      <c r="AC2801" s="67"/>
      <c r="AD2801" s="67"/>
      <c r="AE2801" s="67"/>
      <c r="AF2801" s="67"/>
      <c r="AG2801" s="67"/>
      <c r="AH2801" s="67"/>
      <c r="AI2801" s="67"/>
      <c r="AJ2801" s="68"/>
      <c r="AK2801" s="68"/>
      <c r="AL2801" s="68"/>
      <c r="AM2801" s="67"/>
      <c r="AN2801" s="67"/>
      <c r="AO2801" s="67"/>
      <c r="AP2801" s="67"/>
      <c r="AQ2801" s="67"/>
      <c r="AR2801" s="67"/>
      <c r="AS2801" s="67"/>
      <c r="AT2801" s="67"/>
      <c r="AU2801" s="67"/>
      <c r="AV2801" s="67"/>
      <c r="AW2801" s="67"/>
      <c r="AX2801" s="68"/>
      <c r="AY2801" s="68"/>
      <c r="AZ2801" s="69"/>
      <c r="BA2801" s="70"/>
      <c r="BB2801" s="71"/>
      <c r="BC2801" s="54"/>
      <c r="BD2801" s="41">
        <v>5</v>
      </c>
      <c r="BE2801" s="52">
        <v>51</v>
      </c>
      <c r="BF2801" s="62">
        <v>5114</v>
      </c>
      <c r="BG2801" s="275"/>
    </row>
    <row r="2802" spans="1:59" s="63" customFormat="1" ht="12.75" x14ac:dyDescent="0.2">
      <c r="A2802" s="196">
        <v>5</v>
      </c>
      <c r="B2802" s="197" t="s">
        <v>938</v>
      </c>
      <c r="C2802" s="208">
        <v>51</v>
      </c>
      <c r="D2802" s="209" t="s">
        <v>939</v>
      </c>
      <c r="E2802" s="210">
        <v>5114</v>
      </c>
      <c r="F2802" s="211" t="s">
        <v>954</v>
      </c>
      <c r="G2802" s="230"/>
      <c r="H2802" s="56"/>
      <c r="I2802" s="221"/>
      <c r="J2802" s="57"/>
      <c r="K2802" s="57"/>
      <c r="L2802" s="57"/>
      <c r="M2802" s="55"/>
      <c r="N2802" s="303"/>
      <c r="O2802" s="245"/>
      <c r="P2802" s="122"/>
      <c r="Q2802" s="58"/>
      <c r="R2802" s="58"/>
      <c r="S2802" s="58"/>
      <c r="T2802" s="58"/>
      <c r="U2802" s="58"/>
      <c r="V2802" s="58"/>
      <c r="W2802" s="58"/>
      <c r="X2802" s="58"/>
      <c r="Y2802" s="59"/>
      <c r="Z2802" s="59"/>
      <c r="AA2802" s="59"/>
      <c r="AB2802" s="58"/>
      <c r="AC2802" s="58"/>
      <c r="AD2802" s="58"/>
      <c r="AE2802" s="58"/>
      <c r="AF2802" s="58"/>
      <c r="AG2802" s="58"/>
      <c r="AH2802" s="58"/>
      <c r="AI2802" s="58"/>
      <c r="AJ2802" s="59"/>
      <c r="AK2802" s="59"/>
      <c r="AL2802" s="59"/>
      <c r="AM2802" s="58"/>
      <c r="AN2802" s="58"/>
      <c r="AO2802" s="58"/>
      <c r="AP2802" s="58"/>
      <c r="AQ2802" s="58"/>
      <c r="AR2802" s="58"/>
      <c r="AS2802" s="58"/>
      <c r="AT2802" s="58"/>
      <c r="AU2802" s="58"/>
      <c r="AV2802" s="58"/>
      <c r="AW2802" s="58"/>
      <c r="AX2802" s="59"/>
      <c r="AY2802" s="59"/>
      <c r="AZ2802" s="60"/>
      <c r="BA2802" s="61"/>
      <c r="BB2802" s="54"/>
      <c r="BC2802" s="54"/>
      <c r="BD2802" s="41">
        <v>5</v>
      </c>
      <c r="BE2802" s="52">
        <v>51</v>
      </c>
      <c r="BF2802" s="62">
        <v>5114</v>
      </c>
      <c r="BG2802" s="274"/>
    </row>
    <row r="2803" spans="1:59" x14ac:dyDescent="0.25">
      <c r="A2803" s="196">
        <v>5</v>
      </c>
      <c r="B2803" s="197" t="s">
        <v>938</v>
      </c>
      <c r="C2803" s="208">
        <v>51</v>
      </c>
      <c r="D2803" s="209" t="s">
        <v>939</v>
      </c>
      <c r="E2803" s="212">
        <v>5115</v>
      </c>
      <c r="F2803" s="213" t="s">
        <v>959</v>
      </c>
      <c r="G2803" s="234"/>
      <c r="H2803" s="138"/>
      <c r="I2803" s="224"/>
      <c r="J2803" s="98"/>
      <c r="K2803" s="98"/>
      <c r="L2803" s="98"/>
      <c r="M2803" s="137"/>
      <c r="N2803" s="322"/>
      <c r="O2803" s="323"/>
      <c r="P2803" s="139"/>
      <c r="Q2803" s="139"/>
      <c r="R2803" s="139"/>
      <c r="S2803" s="139"/>
      <c r="T2803" s="139"/>
      <c r="U2803" s="139"/>
      <c r="V2803" s="139"/>
      <c r="W2803" s="139"/>
      <c r="X2803" s="139"/>
      <c r="Y2803" s="100"/>
      <c r="Z2803" s="125"/>
      <c r="AA2803" s="125"/>
      <c r="AB2803" s="139"/>
      <c r="AC2803" s="139"/>
      <c r="AD2803" s="139"/>
      <c r="AE2803" s="139"/>
      <c r="AF2803" s="139"/>
      <c r="AG2803" s="139"/>
      <c r="AH2803" s="139"/>
      <c r="AI2803" s="139"/>
      <c r="AJ2803" s="100"/>
      <c r="AK2803" s="125"/>
      <c r="AL2803" s="125"/>
      <c r="AM2803" s="139"/>
      <c r="AN2803" s="139"/>
      <c r="AO2803" s="139"/>
      <c r="AP2803" s="139"/>
      <c r="AQ2803" s="139"/>
      <c r="AR2803" s="139"/>
      <c r="AS2803" s="139"/>
      <c r="AT2803" s="139"/>
      <c r="AU2803" s="139"/>
      <c r="AV2803" s="139"/>
      <c r="AW2803" s="99"/>
      <c r="AX2803" s="125"/>
      <c r="AY2803" s="100"/>
      <c r="AZ2803" s="140"/>
      <c r="BA2803" s="141"/>
      <c r="BB2803" s="136"/>
      <c r="BC2803" s="136"/>
      <c r="BD2803" s="41">
        <v>5</v>
      </c>
      <c r="BE2803" s="52">
        <v>51</v>
      </c>
      <c r="BF2803" s="103">
        <v>5115</v>
      </c>
      <c r="BG2803" s="283"/>
    </row>
    <row r="2804" spans="1:59" s="63" customFormat="1" ht="12.75" x14ac:dyDescent="0.2">
      <c r="A2804" s="196">
        <v>5</v>
      </c>
      <c r="B2804" s="197" t="s">
        <v>938</v>
      </c>
      <c r="C2804" s="208">
        <v>51</v>
      </c>
      <c r="D2804" s="209" t="s">
        <v>939</v>
      </c>
      <c r="E2804" s="212">
        <v>5115</v>
      </c>
      <c r="F2804" s="213" t="s">
        <v>959</v>
      </c>
      <c r="G2804" s="232"/>
      <c r="H2804" s="97"/>
      <c r="I2804" s="224"/>
      <c r="J2804" s="98"/>
      <c r="K2804" s="98"/>
      <c r="L2804" s="98"/>
      <c r="M2804" s="96"/>
      <c r="N2804" s="307"/>
      <c r="O2804" s="246"/>
      <c r="P2804" s="124"/>
      <c r="Q2804" s="99"/>
      <c r="R2804" s="99"/>
      <c r="S2804" s="99"/>
      <c r="T2804" s="99"/>
      <c r="U2804" s="99"/>
      <c r="V2804" s="99"/>
      <c r="W2804" s="99"/>
      <c r="X2804" s="99"/>
      <c r="Y2804" s="100"/>
      <c r="Z2804" s="100"/>
      <c r="AA2804" s="100"/>
      <c r="AB2804" s="99"/>
      <c r="AC2804" s="99"/>
      <c r="AD2804" s="99"/>
      <c r="AE2804" s="99"/>
      <c r="AF2804" s="99"/>
      <c r="AG2804" s="99"/>
      <c r="AH2804" s="99"/>
      <c r="AI2804" s="99"/>
      <c r="AJ2804" s="100"/>
      <c r="AK2804" s="100"/>
      <c r="AL2804" s="100"/>
      <c r="AM2804" s="99"/>
      <c r="AN2804" s="99"/>
      <c r="AO2804" s="99"/>
      <c r="AP2804" s="99"/>
      <c r="AQ2804" s="99"/>
      <c r="AR2804" s="99"/>
      <c r="AS2804" s="99"/>
      <c r="AT2804" s="99"/>
      <c r="AU2804" s="99"/>
      <c r="AV2804" s="99"/>
      <c r="AW2804" s="99"/>
      <c r="AX2804" s="100"/>
      <c r="AY2804" s="100"/>
      <c r="AZ2804" s="101"/>
      <c r="BA2804" s="102"/>
      <c r="BB2804" s="95"/>
      <c r="BC2804" s="95"/>
      <c r="BD2804" s="41">
        <v>5</v>
      </c>
      <c r="BE2804" s="52">
        <v>51</v>
      </c>
      <c r="BF2804" s="103">
        <v>5115</v>
      </c>
      <c r="BG2804" s="277"/>
    </row>
    <row r="2805" spans="1:59" s="63" customFormat="1" ht="12.75" x14ac:dyDescent="0.2">
      <c r="A2805" s="196">
        <v>5</v>
      </c>
      <c r="B2805" s="197" t="s">
        <v>938</v>
      </c>
      <c r="C2805" s="208">
        <v>51</v>
      </c>
      <c r="D2805" s="209" t="s">
        <v>939</v>
      </c>
      <c r="E2805" s="212">
        <v>5115</v>
      </c>
      <c r="F2805" s="213" t="s">
        <v>959</v>
      </c>
      <c r="G2805" s="231" t="s">
        <v>1195</v>
      </c>
      <c r="H2805" s="65"/>
      <c r="I2805" s="222"/>
      <c r="J2805" s="66"/>
      <c r="K2805" s="66"/>
      <c r="L2805" s="66"/>
      <c r="M2805" s="64"/>
      <c r="N2805" s="304"/>
      <c r="O2805" s="305"/>
      <c r="P2805" s="127"/>
      <c r="Q2805" s="67"/>
      <c r="R2805" s="67"/>
      <c r="S2805" s="67"/>
      <c r="T2805" s="67"/>
      <c r="U2805" s="67"/>
      <c r="V2805" s="67"/>
      <c r="W2805" s="67"/>
      <c r="X2805" s="67"/>
      <c r="Y2805" s="68"/>
      <c r="Z2805" s="68"/>
      <c r="AA2805" s="68"/>
      <c r="AB2805" s="67"/>
      <c r="AC2805" s="67"/>
      <c r="AD2805" s="67"/>
      <c r="AE2805" s="67"/>
      <c r="AF2805" s="67"/>
      <c r="AG2805" s="67"/>
      <c r="AH2805" s="67"/>
      <c r="AI2805" s="67"/>
      <c r="AJ2805" s="68"/>
      <c r="AK2805" s="68"/>
      <c r="AL2805" s="68"/>
      <c r="AM2805" s="67"/>
      <c r="AN2805" s="67"/>
      <c r="AO2805" s="67"/>
      <c r="AP2805" s="67"/>
      <c r="AQ2805" s="67"/>
      <c r="AR2805" s="67"/>
      <c r="AS2805" s="67"/>
      <c r="AT2805" s="67"/>
      <c r="AU2805" s="67"/>
      <c r="AV2805" s="67"/>
      <c r="AW2805" s="67"/>
      <c r="AX2805" s="68"/>
      <c r="AY2805" s="68"/>
      <c r="AZ2805" s="69"/>
      <c r="BA2805" s="70"/>
      <c r="BB2805" s="71"/>
      <c r="BC2805" s="95"/>
      <c r="BD2805" s="41">
        <v>5</v>
      </c>
      <c r="BE2805" s="52">
        <v>51</v>
      </c>
      <c r="BF2805" s="103">
        <v>5115</v>
      </c>
      <c r="BG2805" s="275"/>
    </row>
    <row r="2806" spans="1:59" s="63" customFormat="1" ht="12.75" x14ac:dyDescent="0.2">
      <c r="A2806" s="196">
        <v>5</v>
      </c>
      <c r="B2806" s="197" t="s">
        <v>938</v>
      </c>
      <c r="C2806" s="208">
        <v>51</v>
      </c>
      <c r="D2806" s="209" t="s">
        <v>939</v>
      </c>
      <c r="E2806" s="212">
        <v>5115</v>
      </c>
      <c r="F2806" s="213" t="s">
        <v>959</v>
      </c>
      <c r="G2806" s="231" t="s">
        <v>1195</v>
      </c>
      <c r="H2806" s="72" t="s">
        <v>47</v>
      </c>
      <c r="I2806" s="223"/>
      <c r="J2806" s="73"/>
      <c r="K2806" s="73"/>
      <c r="L2806" s="73"/>
      <c r="M2806" s="74"/>
      <c r="N2806" s="247"/>
      <c r="O2806" s="306"/>
      <c r="P2806" s="105"/>
      <c r="Q2806" s="75"/>
      <c r="R2806" s="75"/>
      <c r="S2806" s="75"/>
      <c r="T2806" s="75"/>
      <c r="U2806" s="75"/>
      <c r="V2806" s="75"/>
      <c r="W2806" s="75"/>
      <c r="X2806" s="75"/>
      <c r="Y2806" s="76">
        <f>IF(ISNUMBER(VLOOKUP(Y2808,P$7:W$7,MATCH(Y2808,P$7:W$7))),VLOOKUP(Y2808,P$7:W$7,MATCH(Y2808,P$7:W$7)),IF(N2810=0,"No Data",IF(Y2808&gt;0,"&lt;100",0)))</f>
        <v>0</v>
      </c>
      <c r="Z2806" s="77">
        <f>IF(ISNUMBER(VLOOKUP(Z2810,P$7:W$7,MATCH(Z2810,P$7:W$7))),VLOOKUP(Z2810,P$7:W$7,MATCH(Z2810,P$7:W$7)),IF(N2810=0,"No Data",IF(Z2810&gt;0,"&lt;100",0)))</f>
        <v>0</v>
      </c>
      <c r="AA2806" s="106">
        <f>IF(ISNUMBER(Z2806),Z2806,0)</f>
        <v>0</v>
      </c>
      <c r="AB2806" s="75"/>
      <c r="AC2806" s="75"/>
      <c r="AD2806" s="75"/>
      <c r="AE2806" s="75"/>
      <c r="AF2806" s="75"/>
      <c r="AG2806" s="75"/>
      <c r="AH2806" s="75"/>
      <c r="AI2806" s="75"/>
      <c r="AJ2806" s="76">
        <f>IF(ISNUMBER(VLOOKUP(AJ2808,AB$7:AH$7,MATCH(AJ2808,AB$7:AH$7))),VLOOKUP(AJ2808,AB$7:AH$7,MATCH(AJ2808,AB$7:AH$7)),IF(N2810=0,"No Data",IF(AJ2808&gt;0,"&lt;50",0)))</f>
        <v>0</v>
      </c>
      <c r="AK2806" s="77">
        <f>IF(ISNUMBER(VLOOKUP(AK2810,AB$7:AH$7,MATCH(AK2810,AB$7:AH$7))),VLOOKUP(AK2810,AB$7:AH$7,MATCH(AK2810,AB$7:AH$7)),IF(N2810=0,"No Data",IF(AK2810&gt;0,"&lt;50",0)))</f>
        <v>0</v>
      </c>
      <c r="AL2806" s="106">
        <f>IF(ISNUMBER(AK2806),AK2806,0)</f>
        <v>0</v>
      </c>
      <c r="AM2806" s="75"/>
      <c r="AN2806" s="75"/>
      <c r="AO2806" s="75"/>
      <c r="AP2806" s="75"/>
      <c r="AQ2806" s="75"/>
      <c r="AR2806" s="75"/>
      <c r="AS2806" s="75"/>
      <c r="AT2806" s="75"/>
      <c r="AU2806" s="75"/>
      <c r="AV2806" s="75"/>
      <c r="AW2806" s="76">
        <f>IF(ISNUMBER(VLOOKUP(AW2808,AM$7:AU$7,MATCH(AW2808,AM$7:AU$7))),VLOOKUP(AW2808,AM$7:AU$7,MATCH(AW2808,AM$7:AU$7)),IF(N2810=0,"No Data",IF(AW2808&gt;0,"&lt;10",0)))</f>
        <v>250</v>
      </c>
      <c r="AX2806" s="77">
        <f>IF(ISNUMBER(VLOOKUP(AX2810,AM$7:AU$7,MATCH(AX2810,AM$7:AU$7))),VLOOKUP(AX2810,AM$7:AU$7,MATCH(AX2810,AM$7:AU$7)),IF(N2810=0,"No Data",IF(AX2810&gt;0,"&lt;10",0)))</f>
        <v>250</v>
      </c>
      <c r="AY2806" s="106">
        <f>IF(ISNUMBER(AX2806),AX2806,0)</f>
        <v>250</v>
      </c>
      <c r="AZ2806" s="79"/>
      <c r="BA2806" s="80"/>
      <c r="BB2806" s="71"/>
      <c r="BC2806" s="95"/>
      <c r="BD2806" s="41">
        <v>5</v>
      </c>
      <c r="BE2806" s="52">
        <v>51</v>
      </c>
      <c r="BF2806" s="103">
        <v>5115</v>
      </c>
      <c r="BG2806" s="276" t="s">
        <v>47</v>
      </c>
    </row>
    <row r="2807" spans="1:59" s="63" customFormat="1" ht="12.75" x14ac:dyDescent="0.2">
      <c r="A2807" s="196">
        <v>5</v>
      </c>
      <c r="B2807" s="197" t="s">
        <v>938</v>
      </c>
      <c r="C2807" s="208">
        <v>51</v>
      </c>
      <c r="D2807" s="209" t="s">
        <v>939</v>
      </c>
      <c r="E2807" s="212">
        <v>5115</v>
      </c>
      <c r="F2807" s="213" t="s">
        <v>959</v>
      </c>
      <c r="G2807" s="231" t="s">
        <v>1195</v>
      </c>
      <c r="H2807" s="81" t="s">
        <v>48</v>
      </c>
      <c r="I2807" s="223"/>
      <c r="J2807" s="73"/>
      <c r="K2807" s="73"/>
      <c r="L2807" s="73"/>
      <c r="M2807" s="74"/>
      <c r="N2807" s="247"/>
      <c r="O2807" s="306"/>
      <c r="P2807" s="105"/>
      <c r="Q2807" s="75"/>
      <c r="R2807" s="75"/>
      <c r="S2807" s="75"/>
      <c r="T2807" s="75"/>
      <c r="U2807" s="75"/>
      <c r="V2807" s="75"/>
      <c r="W2807" s="75"/>
      <c r="X2807" s="75"/>
      <c r="Y2807" s="82">
        <f>MIN(X2811:X2821)</f>
        <v>0</v>
      </c>
      <c r="Z2807" s="83"/>
      <c r="AA2807" s="83"/>
      <c r="AB2807" s="75"/>
      <c r="AC2807" s="75"/>
      <c r="AD2807" s="75"/>
      <c r="AE2807" s="75"/>
      <c r="AF2807" s="75"/>
      <c r="AG2807" s="75"/>
      <c r="AH2807" s="75"/>
      <c r="AI2807" s="75"/>
      <c r="AJ2807" s="82">
        <f>MIN(AI2811:AI2821)</f>
        <v>0</v>
      </c>
      <c r="AK2807" s="83"/>
      <c r="AL2807" s="83"/>
      <c r="AM2807" s="75"/>
      <c r="AN2807" s="75"/>
      <c r="AO2807" s="75"/>
      <c r="AP2807" s="75"/>
      <c r="AQ2807" s="75"/>
      <c r="AR2807" s="75"/>
      <c r="AS2807" s="75"/>
      <c r="AT2807" s="75"/>
      <c r="AU2807" s="75"/>
      <c r="AV2807" s="75"/>
      <c r="AW2807" s="82">
        <f>MIN(AV2811:AV2821)</f>
        <v>250</v>
      </c>
      <c r="AX2807" s="83"/>
      <c r="AY2807" s="83"/>
      <c r="AZ2807" s="79"/>
      <c r="BA2807" s="80"/>
      <c r="BB2807" s="71"/>
      <c r="BC2807" s="95"/>
      <c r="BD2807" s="41">
        <v>5</v>
      </c>
      <c r="BE2807" s="52">
        <v>51</v>
      </c>
      <c r="BF2807" s="103">
        <v>5115</v>
      </c>
      <c r="BG2807" s="278" t="s">
        <v>48</v>
      </c>
    </row>
    <row r="2808" spans="1:59" s="63" customFormat="1" ht="12.75" x14ac:dyDescent="0.2">
      <c r="A2808" s="196">
        <v>5</v>
      </c>
      <c r="B2808" s="197" t="s">
        <v>938</v>
      </c>
      <c r="C2808" s="208">
        <v>51</v>
      </c>
      <c r="D2808" s="209" t="s">
        <v>939</v>
      </c>
      <c r="E2808" s="212">
        <v>5115</v>
      </c>
      <c r="F2808" s="213" t="s">
        <v>959</v>
      </c>
      <c r="G2808" s="231" t="s">
        <v>1195</v>
      </c>
      <c r="H2808" s="81" t="s">
        <v>49</v>
      </c>
      <c r="I2808" s="223"/>
      <c r="J2808" s="73"/>
      <c r="K2808" s="73"/>
      <c r="L2808" s="73"/>
      <c r="M2808" s="74"/>
      <c r="N2808" s="247"/>
      <c r="O2808" s="306"/>
      <c r="P2808" s="105"/>
      <c r="Q2808" s="75"/>
      <c r="R2808" s="75"/>
      <c r="S2808" s="75"/>
      <c r="T2808" s="75"/>
      <c r="U2808" s="75"/>
      <c r="V2808" s="75"/>
      <c r="W2808" s="75"/>
      <c r="X2808" s="75"/>
      <c r="Y2808" s="84">
        <f>IF(ISNUMBER(AVERAGE(X2811:X2821)),AVERAGE(X2811:X2821),0)</f>
        <v>0</v>
      </c>
      <c r="Z2808" s="83"/>
      <c r="AA2808" s="83"/>
      <c r="AB2808" s="75"/>
      <c r="AC2808" s="75"/>
      <c r="AD2808" s="75"/>
      <c r="AE2808" s="75"/>
      <c r="AF2808" s="75"/>
      <c r="AG2808" s="75"/>
      <c r="AH2808" s="75"/>
      <c r="AI2808" s="75"/>
      <c r="AJ2808" s="84">
        <f>IF(ISNUMBER(AVERAGE(AI2811:AI2821)),AVERAGE(AI2811:AI2821),0)</f>
        <v>0</v>
      </c>
      <c r="AK2808" s="83"/>
      <c r="AL2808" s="83"/>
      <c r="AM2808" s="75"/>
      <c r="AN2808" s="75"/>
      <c r="AO2808" s="75"/>
      <c r="AP2808" s="75"/>
      <c r="AQ2808" s="75"/>
      <c r="AR2808" s="75"/>
      <c r="AS2808" s="75"/>
      <c r="AT2808" s="75"/>
      <c r="AU2808" s="75"/>
      <c r="AV2808" s="75"/>
      <c r="AW2808" s="84">
        <f>IF(ISNUMBER(AVERAGE(AV2811:AV2821)),AVERAGE(AV2811:AV2821),0)</f>
        <v>250</v>
      </c>
      <c r="AX2808" s="83"/>
      <c r="AY2808" s="83"/>
      <c r="AZ2808" s="79"/>
      <c r="BA2808" s="80"/>
      <c r="BB2808" s="71"/>
      <c r="BC2808" s="95"/>
      <c r="BD2808" s="41">
        <v>5</v>
      </c>
      <c r="BE2808" s="52">
        <v>51</v>
      </c>
      <c r="BF2808" s="103">
        <v>5115</v>
      </c>
      <c r="BG2808" s="278" t="s">
        <v>49</v>
      </c>
    </row>
    <row r="2809" spans="1:59" s="63" customFormat="1" ht="12.75" x14ac:dyDescent="0.2">
      <c r="A2809" s="196">
        <v>5</v>
      </c>
      <c r="B2809" s="197" t="s">
        <v>938</v>
      </c>
      <c r="C2809" s="208">
        <v>51</v>
      </c>
      <c r="D2809" s="209" t="s">
        <v>939</v>
      </c>
      <c r="E2809" s="212">
        <v>5115</v>
      </c>
      <c r="F2809" s="213" t="s">
        <v>959</v>
      </c>
      <c r="G2809" s="231" t="s">
        <v>1195</v>
      </c>
      <c r="H2809" s="81" t="s">
        <v>50</v>
      </c>
      <c r="I2809" s="223"/>
      <c r="J2809" s="73"/>
      <c r="K2809" s="73"/>
      <c r="L2809" s="73"/>
      <c r="M2809" s="74"/>
      <c r="N2809" s="247"/>
      <c r="O2809" s="306"/>
      <c r="P2809" s="105"/>
      <c r="Q2809" s="75"/>
      <c r="R2809" s="75"/>
      <c r="S2809" s="75"/>
      <c r="T2809" s="75"/>
      <c r="U2809" s="75"/>
      <c r="V2809" s="75"/>
      <c r="W2809" s="75"/>
      <c r="X2809" s="75"/>
      <c r="Y2809" s="84">
        <f>MAX(X2811:X2821)</f>
        <v>0</v>
      </c>
      <c r="Z2809" s="83"/>
      <c r="AA2809" s="83"/>
      <c r="AB2809" s="75"/>
      <c r="AC2809" s="75"/>
      <c r="AD2809" s="75"/>
      <c r="AE2809" s="75"/>
      <c r="AF2809" s="75"/>
      <c r="AG2809" s="75"/>
      <c r="AH2809" s="75"/>
      <c r="AI2809" s="75"/>
      <c r="AJ2809" s="84">
        <f>MAX(AI2811:AI2821)</f>
        <v>0</v>
      </c>
      <c r="AK2809" s="83"/>
      <c r="AL2809" s="83"/>
      <c r="AM2809" s="75"/>
      <c r="AN2809" s="75"/>
      <c r="AO2809" s="75"/>
      <c r="AP2809" s="75"/>
      <c r="AQ2809" s="75"/>
      <c r="AR2809" s="75"/>
      <c r="AS2809" s="75"/>
      <c r="AT2809" s="75"/>
      <c r="AU2809" s="75"/>
      <c r="AV2809" s="75"/>
      <c r="AW2809" s="84">
        <f>MAX(AV2811:AV2821)</f>
        <v>250</v>
      </c>
      <c r="AX2809" s="83"/>
      <c r="AY2809" s="83"/>
      <c r="AZ2809" s="79"/>
      <c r="BA2809" s="80"/>
      <c r="BB2809" s="71"/>
      <c r="BC2809" s="95"/>
      <c r="BD2809" s="41">
        <v>5</v>
      </c>
      <c r="BE2809" s="52">
        <v>51</v>
      </c>
      <c r="BF2809" s="103">
        <v>5115</v>
      </c>
      <c r="BG2809" s="278" t="s">
        <v>50</v>
      </c>
    </row>
    <row r="2810" spans="1:59" s="63" customFormat="1" ht="12.75" x14ac:dyDescent="0.2">
      <c r="A2810" s="196">
        <v>5</v>
      </c>
      <c r="B2810" s="197" t="s">
        <v>938</v>
      </c>
      <c r="C2810" s="208">
        <v>51</v>
      </c>
      <c r="D2810" s="209" t="s">
        <v>939</v>
      </c>
      <c r="E2810" s="212">
        <v>5115</v>
      </c>
      <c r="F2810" s="213" t="s">
        <v>959</v>
      </c>
      <c r="G2810" s="231" t="s">
        <v>1195</v>
      </c>
      <c r="H2810" s="85" t="s">
        <v>51</v>
      </c>
      <c r="I2810" s="223"/>
      <c r="J2810" s="73"/>
      <c r="K2810" s="73"/>
      <c r="L2810" s="73"/>
      <c r="M2810" s="74"/>
      <c r="N2810" s="248">
        <f>SUM(N2811:N2814)</f>
        <v>1</v>
      </c>
      <c r="O2810" s="293">
        <f>SUM(O2811:O2814)</f>
        <v>1</v>
      </c>
      <c r="P2810" s="292"/>
      <c r="Q2810" s="87"/>
      <c r="R2810" s="87"/>
      <c r="S2810" s="87"/>
      <c r="T2810" s="87"/>
      <c r="U2810" s="87"/>
      <c r="V2810" s="87"/>
      <c r="W2810" s="87"/>
      <c r="X2810" s="87"/>
      <c r="Y2810" s="88"/>
      <c r="Z2810" s="86">
        <f>SUM(Z2811:Z2814)</f>
        <v>0</v>
      </c>
      <c r="AA2810" s="88"/>
      <c r="AB2810" s="87"/>
      <c r="AC2810" s="87"/>
      <c r="AD2810" s="87"/>
      <c r="AE2810" s="87"/>
      <c r="AF2810" s="87"/>
      <c r="AG2810" s="87"/>
      <c r="AH2810" s="87"/>
      <c r="AI2810" s="87"/>
      <c r="AJ2810" s="88"/>
      <c r="AK2810" s="86">
        <f>SUM(AK2811:AK2814)</f>
        <v>0</v>
      </c>
      <c r="AL2810" s="88"/>
      <c r="AM2810" s="87"/>
      <c r="AN2810" s="87"/>
      <c r="AO2810" s="87"/>
      <c r="AP2810" s="87"/>
      <c r="AQ2810" s="87"/>
      <c r="AR2810" s="87"/>
      <c r="AS2810" s="87"/>
      <c r="AT2810" s="87"/>
      <c r="AU2810" s="87"/>
      <c r="AV2810" s="87"/>
      <c r="AW2810" s="112"/>
      <c r="AX2810" s="86">
        <f>SUM(AX2811:AX2814)</f>
        <v>250</v>
      </c>
      <c r="AY2810" s="88"/>
      <c r="AZ2810" s="79"/>
      <c r="BA2810" s="80"/>
      <c r="BB2810" s="71"/>
      <c r="BC2810" s="95"/>
      <c r="BD2810" s="41">
        <v>5</v>
      </c>
      <c r="BE2810" s="52">
        <v>51</v>
      </c>
      <c r="BF2810" s="103">
        <v>5115</v>
      </c>
      <c r="BG2810" s="279" t="s">
        <v>51</v>
      </c>
    </row>
    <row r="2811" spans="1:59" s="63" customFormat="1" ht="12.75" x14ac:dyDescent="0.2">
      <c r="A2811" s="196">
        <v>5</v>
      </c>
      <c r="B2811" s="197" t="s">
        <v>938</v>
      </c>
      <c r="C2811" s="208">
        <v>51</v>
      </c>
      <c r="D2811" s="209" t="s">
        <v>939</v>
      </c>
      <c r="E2811" s="212">
        <v>5115</v>
      </c>
      <c r="F2811" s="213" t="s">
        <v>959</v>
      </c>
      <c r="G2811" s="231" t="s">
        <v>1195</v>
      </c>
      <c r="H2811" s="89" t="s">
        <v>52</v>
      </c>
      <c r="I2811" s="90" t="s">
        <v>600</v>
      </c>
      <c r="J2811" s="90"/>
      <c r="K2811" s="90" t="s">
        <v>64</v>
      </c>
      <c r="L2811" s="90" t="s">
        <v>195</v>
      </c>
      <c r="M2811" s="91"/>
      <c r="N2811" s="312">
        <v>1</v>
      </c>
      <c r="O2811" s="313">
        <f>N2811/N2810</f>
        <v>1</v>
      </c>
      <c r="P2811" s="104"/>
      <c r="Q2811" s="92"/>
      <c r="R2811" s="92"/>
      <c r="S2811" s="92"/>
      <c r="T2811" s="92"/>
      <c r="U2811" s="92"/>
      <c r="V2811" s="92"/>
      <c r="W2811" s="92"/>
      <c r="X2811" s="109">
        <f>P2811*P$7+Q2811*Q$7+R2811*R$7+S2811*S$7+T2811*T$7+U2811*U$7+V2811*V$7+W2811*W$7</f>
        <v>0</v>
      </c>
      <c r="Y2811" s="83"/>
      <c r="Z2811" s="110">
        <f>X2811*$O2811</f>
        <v>0</v>
      </c>
      <c r="AA2811" s="111"/>
      <c r="AB2811" s="92"/>
      <c r="AC2811" s="92"/>
      <c r="AD2811" s="92"/>
      <c r="AE2811" s="92"/>
      <c r="AF2811" s="92"/>
      <c r="AG2811" s="92"/>
      <c r="AH2811" s="92"/>
      <c r="AI2811" s="109">
        <f>AB2811*AB$7+AC2811*AC$7+AD2811*AD$7+AE2811*AE$7+AF2811*AF$7+AG2811*AG$7+AH2811*AH$7</f>
        <v>0</v>
      </c>
      <c r="AJ2811" s="83"/>
      <c r="AK2811" s="110">
        <f>AI2811*$O2811</f>
        <v>0</v>
      </c>
      <c r="AL2811" s="111"/>
      <c r="AM2811" s="92"/>
      <c r="AN2811" s="92"/>
      <c r="AO2811" s="92"/>
      <c r="AP2811" s="92"/>
      <c r="AQ2811" s="92">
        <v>1</v>
      </c>
      <c r="AR2811" s="92"/>
      <c r="AS2811" s="92"/>
      <c r="AT2811" s="92"/>
      <c r="AU2811" s="92"/>
      <c r="AV2811" s="109">
        <f>AM2811*AM$7+AN2811*AN$7+AO2811*AO$7+AP2811*AP$7+AQ2811*AQ$7+AR2811*AR$7+AS2811*AS$7+AT2811*AT$7+AU2811*AU$7</f>
        <v>250</v>
      </c>
      <c r="AW2811" s="75"/>
      <c r="AX2811" s="110">
        <f>AV2811*$O2811</f>
        <v>250</v>
      </c>
      <c r="AY2811" s="111"/>
      <c r="AZ2811" s="93"/>
      <c r="BA2811" s="94" t="s">
        <v>131</v>
      </c>
      <c r="BB2811" s="71"/>
      <c r="BC2811" s="95"/>
      <c r="BD2811" s="41">
        <v>5</v>
      </c>
      <c r="BE2811" s="52">
        <v>51</v>
      </c>
      <c r="BF2811" s="103">
        <v>5115</v>
      </c>
      <c r="BG2811" s="280" t="s">
        <v>52</v>
      </c>
    </row>
    <row r="2812" spans="1:59" s="63" customFormat="1" ht="12.75" x14ac:dyDescent="0.2">
      <c r="A2812" s="196">
        <v>5</v>
      </c>
      <c r="B2812" s="197" t="s">
        <v>938</v>
      </c>
      <c r="C2812" s="208">
        <v>51</v>
      </c>
      <c r="D2812" s="209" t="s">
        <v>939</v>
      </c>
      <c r="E2812" s="212">
        <v>5115</v>
      </c>
      <c r="F2812" s="213" t="s">
        <v>959</v>
      </c>
      <c r="G2812" s="231" t="s">
        <v>1195</v>
      </c>
      <c r="H2812" s="65"/>
      <c r="I2812" s="222"/>
      <c r="J2812" s="66"/>
      <c r="K2812" s="66"/>
      <c r="L2812" s="66"/>
      <c r="M2812" s="64"/>
      <c r="N2812" s="304"/>
      <c r="O2812" s="305"/>
      <c r="P2812" s="127"/>
      <c r="Q2812" s="67"/>
      <c r="R2812" s="67"/>
      <c r="S2812" s="67"/>
      <c r="T2812" s="67"/>
      <c r="U2812" s="67"/>
      <c r="V2812" s="67"/>
      <c r="W2812" s="67"/>
      <c r="X2812" s="67"/>
      <c r="Y2812" s="68"/>
      <c r="Z2812" s="68"/>
      <c r="AA2812" s="68"/>
      <c r="AB2812" s="67"/>
      <c r="AC2812" s="67"/>
      <c r="AD2812" s="67"/>
      <c r="AE2812" s="67"/>
      <c r="AF2812" s="67"/>
      <c r="AG2812" s="67"/>
      <c r="AH2812" s="67"/>
      <c r="AI2812" s="67"/>
      <c r="AJ2812" s="68"/>
      <c r="AK2812" s="68"/>
      <c r="AL2812" s="68"/>
      <c r="AM2812" s="67"/>
      <c r="AN2812" s="67"/>
      <c r="AO2812" s="67"/>
      <c r="AP2812" s="67"/>
      <c r="AQ2812" s="67"/>
      <c r="AR2812" s="67"/>
      <c r="AS2812" s="67"/>
      <c r="AT2812" s="67"/>
      <c r="AU2812" s="67"/>
      <c r="AV2812" s="67"/>
      <c r="AW2812" s="67"/>
      <c r="AX2812" s="68"/>
      <c r="AY2812" s="68"/>
      <c r="AZ2812" s="69"/>
      <c r="BA2812" s="70"/>
      <c r="BB2812" s="71"/>
      <c r="BC2812" s="95"/>
      <c r="BD2812" s="41">
        <v>5</v>
      </c>
      <c r="BE2812" s="52">
        <v>51</v>
      </c>
      <c r="BF2812" s="103">
        <v>5115</v>
      </c>
      <c r="BG2812" s="275"/>
    </row>
    <row r="2813" spans="1:59" s="63" customFormat="1" ht="12.75" x14ac:dyDescent="0.2">
      <c r="A2813" s="196">
        <v>5</v>
      </c>
      <c r="B2813" s="197" t="s">
        <v>938</v>
      </c>
      <c r="C2813" s="208">
        <v>51</v>
      </c>
      <c r="D2813" s="209" t="s">
        <v>939</v>
      </c>
      <c r="E2813" s="212">
        <v>5115</v>
      </c>
      <c r="F2813" s="213" t="s">
        <v>959</v>
      </c>
      <c r="G2813" s="232"/>
      <c r="H2813" s="97"/>
      <c r="I2813" s="224"/>
      <c r="J2813" s="98"/>
      <c r="K2813" s="98"/>
      <c r="L2813" s="98"/>
      <c r="M2813" s="96"/>
      <c r="N2813" s="307"/>
      <c r="O2813" s="246"/>
      <c r="P2813" s="124"/>
      <c r="Q2813" s="99"/>
      <c r="R2813" s="99"/>
      <c r="S2813" s="99"/>
      <c r="T2813" s="99"/>
      <c r="U2813" s="99"/>
      <c r="V2813" s="99"/>
      <c r="W2813" s="99"/>
      <c r="X2813" s="99"/>
      <c r="Y2813" s="100"/>
      <c r="Z2813" s="100"/>
      <c r="AA2813" s="100"/>
      <c r="AB2813" s="99"/>
      <c r="AC2813" s="99"/>
      <c r="AD2813" s="99"/>
      <c r="AE2813" s="99"/>
      <c r="AF2813" s="99"/>
      <c r="AG2813" s="99"/>
      <c r="AH2813" s="99"/>
      <c r="AI2813" s="99"/>
      <c r="AJ2813" s="100"/>
      <c r="AK2813" s="100"/>
      <c r="AL2813" s="100"/>
      <c r="AM2813" s="99"/>
      <c r="AN2813" s="99"/>
      <c r="AO2813" s="99"/>
      <c r="AP2813" s="99"/>
      <c r="AQ2813" s="99"/>
      <c r="AR2813" s="99"/>
      <c r="AS2813" s="99"/>
      <c r="AT2813" s="99"/>
      <c r="AU2813" s="99"/>
      <c r="AV2813" s="99"/>
      <c r="AW2813" s="99"/>
      <c r="AX2813" s="100"/>
      <c r="AY2813" s="100"/>
      <c r="AZ2813" s="101"/>
      <c r="BA2813" s="102"/>
      <c r="BB2813" s="95"/>
      <c r="BC2813" s="95"/>
      <c r="BD2813" s="41">
        <v>5</v>
      </c>
      <c r="BE2813" s="52">
        <v>51</v>
      </c>
      <c r="BF2813" s="103">
        <v>5115</v>
      </c>
      <c r="BG2813" s="277"/>
    </row>
    <row r="2814" spans="1:59" s="63" customFormat="1" ht="12.75" x14ac:dyDescent="0.2">
      <c r="A2814" s="196">
        <v>5</v>
      </c>
      <c r="B2814" s="197" t="s">
        <v>938</v>
      </c>
      <c r="C2814" s="208">
        <v>51</v>
      </c>
      <c r="D2814" s="209" t="s">
        <v>939</v>
      </c>
      <c r="E2814" s="212">
        <v>5115</v>
      </c>
      <c r="F2814" s="213" t="s">
        <v>959</v>
      </c>
      <c r="G2814" s="231"/>
      <c r="H2814" s="65"/>
      <c r="I2814" s="222"/>
      <c r="J2814" s="66"/>
      <c r="K2814" s="66"/>
      <c r="L2814" s="66"/>
      <c r="M2814" s="64"/>
      <c r="N2814" s="304"/>
      <c r="O2814" s="305"/>
      <c r="P2814" s="127"/>
      <c r="Q2814" s="67"/>
      <c r="R2814" s="67"/>
      <c r="S2814" s="67"/>
      <c r="T2814" s="67"/>
      <c r="U2814" s="67"/>
      <c r="V2814" s="67"/>
      <c r="W2814" s="67"/>
      <c r="X2814" s="67"/>
      <c r="Y2814" s="68"/>
      <c r="Z2814" s="68"/>
      <c r="AA2814" s="68"/>
      <c r="AB2814" s="67"/>
      <c r="AC2814" s="67"/>
      <c r="AD2814" s="67"/>
      <c r="AE2814" s="67"/>
      <c r="AF2814" s="67"/>
      <c r="AG2814" s="67"/>
      <c r="AH2814" s="67"/>
      <c r="AI2814" s="67"/>
      <c r="AJ2814" s="68"/>
      <c r="AK2814" s="68"/>
      <c r="AL2814" s="68"/>
      <c r="AM2814" s="67"/>
      <c r="AN2814" s="67"/>
      <c r="AO2814" s="67"/>
      <c r="AP2814" s="67"/>
      <c r="AQ2814" s="67"/>
      <c r="AR2814" s="67"/>
      <c r="AS2814" s="67"/>
      <c r="AT2814" s="67"/>
      <c r="AU2814" s="67"/>
      <c r="AV2814" s="67"/>
      <c r="AW2814" s="67"/>
      <c r="AX2814" s="68"/>
      <c r="AY2814" s="68"/>
      <c r="AZ2814" s="69"/>
      <c r="BA2814" s="70"/>
      <c r="BB2814" s="71"/>
      <c r="BC2814" s="95"/>
      <c r="BD2814" s="41">
        <v>5</v>
      </c>
      <c r="BE2814" s="52">
        <v>51</v>
      </c>
      <c r="BF2814" s="103">
        <v>5115</v>
      </c>
      <c r="BG2814" s="275"/>
    </row>
    <row r="2815" spans="1:59" s="63" customFormat="1" ht="12.75" x14ac:dyDescent="0.2">
      <c r="A2815" s="196">
        <v>5</v>
      </c>
      <c r="B2815" s="197" t="s">
        <v>938</v>
      </c>
      <c r="C2815" s="208">
        <v>51</v>
      </c>
      <c r="D2815" s="209" t="s">
        <v>939</v>
      </c>
      <c r="E2815" s="212">
        <v>5115</v>
      </c>
      <c r="F2815" s="213" t="s">
        <v>959</v>
      </c>
      <c r="G2815" s="231" t="s">
        <v>584</v>
      </c>
      <c r="H2815" s="72" t="s">
        <v>1233</v>
      </c>
      <c r="I2815" s="223" t="s">
        <v>1260</v>
      </c>
      <c r="J2815" s="73"/>
      <c r="K2815" s="73"/>
      <c r="L2815" s="73"/>
      <c r="M2815" s="74"/>
      <c r="N2815" s="247"/>
      <c r="O2815" s="306"/>
      <c r="P2815" s="105"/>
      <c r="Q2815" s="75"/>
      <c r="R2815" s="75"/>
      <c r="S2815" s="75"/>
      <c r="T2815" s="75"/>
      <c r="U2815" s="75"/>
      <c r="V2815" s="75"/>
      <c r="W2815" s="75"/>
      <c r="X2815" s="75"/>
      <c r="Y2815" s="76" t="s">
        <v>1241</v>
      </c>
      <c r="Z2815" s="77" t="s">
        <v>1241</v>
      </c>
      <c r="AA2815" s="78">
        <f>AA$1239</f>
        <v>2500</v>
      </c>
      <c r="AB2815" s="75"/>
      <c r="AC2815" s="75"/>
      <c r="AD2815" s="75"/>
      <c r="AE2815" s="75"/>
      <c r="AF2815" s="75"/>
      <c r="AG2815" s="75"/>
      <c r="AH2815" s="75"/>
      <c r="AI2815" s="75"/>
      <c r="AJ2815" s="76" t="s">
        <v>1241</v>
      </c>
      <c r="AK2815" s="77" t="s">
        <v>1241</v>
      </c>
      <c r="AL2815" s="78">
        <f>AL$1239</f>
        <v>0</v>
      </c>
      <c r="AM2815" s="75"/>
      <c r="AN2815" s="75"/>
      <c r="AO2815" s="75"/>
      <c r="AP2815" s="75"/>
      <c r="AQ2815" s="75"/>
      <c r="AR2815" s="75"/>
      <c r="AS2815" s="75"/>
      <c r="AT2815" s="75"/>
      <c r="AU2815" s="75"/>
      <c r="AV2815" s="75"/>
      <c r="AW2815" s="76" t="s">
        <v>1241</v>
      </c>
      <c r="AX2815" s="77" t="s">
        <v>1241</v>
      </c>
      <c r="AY2815" s="78">
        <f>AY$1239</f>
        <v>500</v>
      </c>
      <c r="AZ2815" s="79"/>
      <c r="BA2815" s="80" t="str">
        <f>I2815</f>
        <v>&gt; see 4257, Metal clad insulating cladding</v>
      </c>
      <c r="BB2815" s="71"/>
      <c r="BC2815" s="95"/>
      <c r="BD2815" s="41">
        <v>5</v>
      </c>
      <c r="BE2815" s="52">
        <v>51</v>
      </c>
      <c r="BF2815" s="103">
        <v>5115</v>
      </c>
      <c r="BG2815" s="276" t="str">
        <f>H2815</f>
        <v>Default Scenario (Link)</v>
      </c>
    </row>
    <row r="2816" spans="1:59" s="63" customFormat="1" ht="12.75" x14ac:dyDescent="0.2">
      <c r="A2816" s="196">
        <v>5</v>
      </c>
      <c r="B2816" s="197" t="s">
        <v>938</v>
      </c>
      <c r="C2816" s="208">
        <v>51</v>
      </c>
      <c r="D2816" s="209" t="s">
        <v>939</v>
      </c>
      <c r="E2816" s="212">
        <v>5115</v>
      </c>
      <c r="F2816" s="213" t="s">
        <v>959</v>
      </c>
      <c r="G2816" s="231"/>
      <c r="H2816" s="65"/>
      <c r="I2816" s="222"/>
      <c r="J2816" s="66"/>
      <c r="K2816" s="66"/>
      <c r="L2816" s="66"/>
      <c r="M2816" s="64"/>
      <c r="N2816" s="304"/>
      <c r="O2816" s="305"/>
      <c r="P2816" s="127"/>
      <c r="Q2816" s="67"/>
      <c r="R2816" s="67"/>
      <c r="S2816" s="67"/>
      <c r="T2816" s="67"/>
      <c r="U2816" s="67"/>
      <c r="V2816" s="67"/>
      <c r="W2816" s="67"/>
      <c r="X2816" s="67"/>
      <c r="Y2816" s="68"/>
      <c r="Z2816" s="68"/>
      <c r="AA2816" s="68"/>
      <c r="AB2816" s="67"/>
      <c r="AC2816" s="67"/>
      <c r="AD2816" s="67"/>
      <c r="AE2816" s="67"/>
      <c r="AF2816" s="67"/>
      <c r="AG2816" s="67"/>
      <c r="AH2816" s="67"/>
      <c r="AI2816" s="67"/>
      <c r="AJ2816" s="68"/>
      <c r="AK2816" s="68"/>
      <c r="AL2816" s="68"/>
      <c r="AM2816" s="67"/>
      <c r="AN2816" s="67"/>
      <c r="AO2816" s="67"/>
      <c r="AP2816" s="67"/>
      <c r="AQ2816" s="67"/>
      <c r="AR2816" s="67"/>
      <c r="AS2816" s="67"/>
      <c r="AT2816" s="67"/>
      <c r="AU2816" s="67"/>
      <c r="AV2816" s="67"/>
      <c r="AW2816" s="67"/>
      <c r="AX2816" s="68"/>
      <c r="AY2816" s="68"/>
      <c r="AZ2816" s="69"/>
      <c r="BA2816" s="70"/>
      <c r="BB2816" s="71"/>
      <c r="BC2816" s="95"/>
      <c r="BD2816" s="41">
        <v>5</v>
      </c>
      <c r="BE2816" s="52">
        <v>51</v>
      </c>
      <c r="BF2816" s="103">
        <v>5115</v>
      </c>
      <c r="BG2816" s="275"/>
    </row>
    <row r="2817" spans="1:59" s="63" customFormat="1" ht="12.75" x14ac:dyDescent="0.2">
      <c r="A2817" s="196">
        <v>5</v>
      </c>
      <c r="B2817" s="197" t="s">
        <v>938</v>
      </c>
      <c r="C2817" s="208">
        <v>51</v>
      </c>
      <c r="D2817" s="209" t="s">
        <v>939</v>
      </c>
      <c r="E2817" s="212">
        <v>5115</v>
      </c>
      <c r="F2817" s="213" t="s">
        <v>959</v>
      </c>
      <c r="G2817" s="232"/>
      <c r="H2817" s="97"/>
      <c r="I2817" s="224"/>
      <c r="J2817" s="98"/>
      <c r="K2817" s="98"/>
      <c r="L2817" s="98"/>
      <c r="M2817" s="96"/>
      <c r="N2817" s="307"/>
      <c r="O2817" s="246"/>
      <c r="P2817" s="124"/>
      <c r="Q2817" s="99"/>
      <c r="R2817" s="99"/>
      <c r="S2817" s="99"/>
      <c r="T2817" s="99"/>
      <c r="U2817" s="99"/>
      <c r="V2817" s="99"/>
      <c r="W2817" s="99"/>
      <c r="X2817" s="99"/>
      <c r="Y2817" s="100"/>
      <c r="Z2817" s="100"/>
      <c r="AA2817" s="100"/>
      <c r="AB2817" s="99"/>
      <c r="AC2817" s="99"/>
      <c r="AD2817" s="99"/>
      <c r="AE2817" s="99"/>
      <c r="AF2817" s="99"/>
      <c r="AG2817" s="99"/>
      <c r="AH2817" s="99"/>
      <c r="AI2817" s="99"/>
      <c r="AJ2817" s="100"/>
      <c r="AK2817" s="100"/>
      <c r="AL2817" s="100"/>
      <c r="AM2817" s="99"/>
      <c r="AN2817" s="99"/>
      <c r="AO2817" s="99"/>
      <c r="AP2817" s="99"/>
      <c r="AQ2817" s="99"/>
      <c r="AR2817" s="99"/>
      <c r="AS2817" s="99"/>
      <c r="AT2817" s="99"/>
      <c r="AU2817" s="99"/>
      <c r="AV2817" s="99"/>
      <c r="AW2817" s="99"/>
      <c r="AX2817" s="100"/>
      <c r="AY2817" s="100"/>
      <c r="AZ2817" s="101"/>
      <c r="BA2817" s="102"/>
      <c r="BB2817" s="95"/>
      <c r="BC2817" s="95"/>
      <c r="BD2817" s="41">
        <v>5</v>
      </c>
      <c r="BE2817" s="52">
        <v>51</v>
      </c>
      <c r="BF2817" s="103">
        <v>5115</v>
      </c>
      <c r="BG2817" s="277"/>
    </row>
    <row r="2818" spans="1:59" s="63" customFormat="1" ht="12.75" x14ac:dyDescent="0.2">
      <c r="A2818" s="196">
        <v>5</v>
      </c>
      <c r="B2818" s="197" t="s">
        <v>938</v>
      </c>
      <c r="C2818" s="208">
        <v>51</v>
      </c>
      <c r="D2818" s="209" t="s">
        <v>939</v>
      </c>
      <c r="E2818" s="212">
        <v>5115</v>
      </c>
      <c r="F2818" s="213" t="s">
        <v>959</v>
      </c>
      <c r="G2818" s="231"/>
      <c r="H2818" s="65"/>
      <c r="I2818" s="222"/>
      <c r="J2818" s="66"/>
      <c r="K2818" s="66"/>
      <c r="L2818" s="66"/>
      <c r="M2818" s="64"/>
      <c r="N2818" s="304"/>
      <c r="O2818" s="305"/>
      <c r="P2818" s="127"/>
      <c r="Q2818" s="67"/>
      <c r="R2818" s="67"/>
      <c r="S2818" s="67"/>
      <c r="T2818" s="67"/>
      <c r="U2818" s="67"/>
      <c r="V2818" s="67"/>
      <c r="W2818" s="67"/>
      <c r="X2818" s="67"/>
      <c r="Y2818" s="68"/>
      <c r="Z2818" s="68"/>
      <c r="AA2818" s="68"/>
      <c r="AB2818" s="67"/>
      <c r="AC2818" s="67"/>
      <c r="AD2818" s="67"/>
      <c r="AE2818" s="67"/>
      <c r="AF2818" s="67"/>
      <c r="AG2818" s="67"/>
      <c r="AH2818" s="67"/>
      <c r="AI2818" s="67"/>
      <c r="AJ2818" s="68"/>
      <c r="AK2818" s="68"/>
      <c r="AL2818" s="68"/>
      <c r="AM2818" s="67"/>
      <c r="AN2818" s="67"/>
      <c r="AO2818" s="67"/>
      <c r="AP2818" s="67"/>
      <c r="AQ2818" s="67"/>
      <c r="AR2818" s="67"/>
      <c r="AS2818" s="67"/>
      <c r="AT2818" s="67"/>
      <c r="AU2818" s="67"/>
      <c r="AV2818" s="67"/>
      <c r="AW2818" s="67"/>
      <c r="AX2818" s="68"/>
      <c r="AY2818" s="68"/>
      <c r="AZ2818" s="69"/>
      <c r="BA2818" s="70"/>
      <c r="BB2818" s="71"/>
      <c r="BC2818" s="95"/>
      <c r="BD2818" s="41">
        <v>5</v>
      </c>
      <c r="BE2818" s="52">
        <v>51</v>
      </c>
      <c r="BF2818" s="103">
        <v>5115</v>
      </c>
      <c r="BG2818" s="275"/>
    </row>
    <row r="2819" spans="1:59" s="63" customFormat="1" ht="12.75" x14ac:dyDescent="0.2">
      <c r="A2819" s="196">
        <v>5</v>
      </c>
      <c r="B2819" s="197" t="s">
        <v>938</v>
      </c>
      <c r="C2819" s="208">
        <v>51</v>
      </c>
      <c r="D2819" s="209" t="s">
        <v>939</v>
      </c>
      <c r="E2819" s="212">
        <v>5115</v>
      </c>
      <c r="F2819" s="213" t="s">
        <v>959</v>
      </c>
      <c r="G2819" s="231" t="s">
        <v>729</v>
      </c>
      <c r="H2819" s="72" t="s">
        <v>1233</v>
      </c>
      <c r="I2819" s="223" t="s">
        <v>1247</v>
      </c>
      <c r="J2819" s="73"/>
      <c r="K2819" s="73"/>
      <c r="L2819" s="73"/>
      <c r="M2819" s="74"/>
      <c r="N2819" s="247"/>
      <c r="O2819" s="306"/>
      <c r="P2819" s="105"/>
      <c r="Q2819" s="75"/>
      <c r="R2819" s="75"/>
      <c r="S2819" s="75"/>
      <c r="T2819" s="75"/>
      <c r="U2819" s="75"/>
      <c r="V2819" s="75"/>
      <c r="W2819" s="75"/>
      <c r="X2819" s="75"/>
      <c r="Y2819" s="76" t="s">
        <v>1241</v>
      </c>
      <c r="Z2819" s="77" t="s">
        <v>1241</v>
      </c>
      <c r="AA2819" s="78">
        <f>AA$2569</f>
        <v>5000</v>
      </c>
      <c r="AB2819" s="75"/>
      <c r="AC2819" s="75"/>
      <c r="AD2819" s="75"/>
      <c r="AE2819" s="75"/>
      <c r="AF2819" s="75"/>
      <c r="AG2819" s="75"/>
      <c r="AH2819" s="75"/>
      <c r="AI2819" s="75"/>
      <c r="AJ2819" s="76" t="s">
        <v>1241</v>
      </c>
      <c r="AK2819" s="77" t="s">
        <v>1241</v>
      </c>
      <c r="AL2819" s="78">
        <f>AL$2569</f>
        <v>0</v>
      </c>
      <c r="AM2819" s="75"/>
      <c r="AN2819" s="75"/>
      <c r="AO2819" s="75"/>
      <c r="AP2819" s="75"/>
      <c r="AQ2819" s="75"/>
      <c r="AR2819" s="75"/>
      <c r="AS2819" s="75"/>
      <c r="AT2819" s="75"/>
      <c r="AU2819" s="75"/>
      <c r="AV2819" s="75"/>
      <c r="AW2819" s="76" t="s">
        <v>1241</v>
      </c>
      <c r="AX2819" s="77" t="s">
        <v>1241</v>
      </c>
      <c r="AY2819" s="78">
        <f>AY$2569</f>
        <v>500</v>
      </c>
      <c r="AZ2819" s="79"/>
      <c r="BA2819" s="80" t="str">
        <f>I2819</f>
        <v>&gt; see 4711, Thermal insulation</v>
      </c>
      <c r="BB2819" s="71"/>
      <c r="BC2819" s="95"/>
      <c r="BD2819" s="41">
        <v>5</v>
      </c>
      <c r="BE2819" s="52">
        <v>51</v>
      </c>
      <c r="BF2819" s="103">
        <v>5115</v>
      </c>
      <c r="BG2819" s="276" t="str">
        <f>H2819</f>
        <v>Default Scenario (Link)</v>
      </c>
    </row>
    <row r="2820" spans="1:59" s="63" customFormat="1" ht="12.75" x14ac:dyDescent="0.2">
      <c r="A2820" s="196">
        <v>5</v>
      </c>
      <c r="B2820" s="197" t="s">
        <v>938</v>
      </c>
      <c r="C2820" s="208">
        <v>51</v>
      </c>
      <c r="D2820" s="209" t="s">
        <v>939</v>
      </c>
      <c r="E2820" s="212">
        <v>5115</v>
      </c>
      <c r="F2820" s="213" t="s">
        <v>959</v>
      </c>
      <c r="G2820" s="231"/>
      <c r="H2820" s="65"/>
      <c r="I2820" s="222"/>
      <c r="J2820" s="66"/>
      <c r="K2820" s="66"/>
      <c r="L2820" s="66"/>
      <c r="M2820" s="64"/>
      <c r="N2820" s="304"/>
      <c r="O2820" s="305"/>
      <c r="P2820" s="127"/>
      <c r="Q2820" s="67"/>
      <c r="R2820" s="67"/>
      <c r="S2820" s="67"/>
      <c r="T2820" s="67"/>
      <c r="U2820" s="67"/>
      <c r="V2820" s="67"/>
      <c r="W2820" s="67"/>
      <c r="X2820" s="67"/>
      <c r="Y2820" s="68"/>
      <c r="Z2820" s="68"/>
      <c r="AA2820" s="68"/>
      <c r="AB2820" s="67"/>
      <c r="AC2820" s="67"/>
      <c r="AD2820" s="67"/>
      <c r="AE2820" s="67"/>
      <c r="AF2820" s="67"/>
      <c r="AG2820" s="67"/>
      <c r="AH2820" s="67"/>
      <c r="AI2820" s="67"/>
      <c r="AJ2820" s="68"/>
      <c r="AK2820" s="68"/>
      <c r="AL2820" s="68"/>
      <c r="AM2820" s="67"/>
      <c r="AN2820" s="67"/>
      <c r="AO2820" s="67"/>
      <c r="AP2820" s="67"/>
      <c r="AQ2820" s="67"/>
      <c r="AR2820" s="67"/>
      <c r="AS2820" s="67"/>
      <c r="AT2820" s="67"/>
      <c r="AU2820" s="67"/>
      <c r="AV2820" s="67"/>
      <c r="AW2820" s="67"/>
      <c r="AX2820" s="68"/>
      <c r="AY2820" s="68"/>
      <c r="AZ2820" s="69"/>
      <c r="BA2820" s="70"/>
      <c r="BB2820" s="71"/>
      <c r="BC2820" s="95"/>
      <c r="BD2820" s="41">
        <v>5</v>
      </c>
      <c r="BE2820" s="52">
        <v>51</v>
      </c>
      <c r="BF2820" s="103">
        <v>5115</v>
      </c>
      <c r="BG2820" s="275"/>
    </row>
    <row r="2821" spans="1:59" s="63" customFormat="1" ht="12.75" x14ac:dyDescent="0.2">
      <c r="A2821" s="196">
        <v>5</v>
      </c>
      <c r="B2821" s="197" t="s">
        <v>938</v>
      </c>
      <c r="C2821" s="208">
        <v>51</v>
      </c>
      <c r="D2821" s="209" t="s">
        <v>939</v>
      </c>
      <c r="E2821" s="212">
        <v>5115</v>
      </c>
      <c r="F2821" s="213" t="s">
        <v>959</v>
      </c>
      <c r="G2821" s="232"/>
      <c r="H2821" s="97"/>
      <c r="I2821" s="224"/>
      <c r="J2821" s="98"/>
      <c r="K2821" s="98"/>
      <c r="L2821" s="98"/>
      <c r="M2821" s="96"/>
      <c r="N2821" s="307"/>
      <c r="O2821" s="246"/>
      <c r="P2821" s="124"/>
      <c r="Q2821" s="99"/>
      <c r="R2821" s="99"/>
      <c r="S2821" s="99"/>
      <c r="T2821" s="99"/>
      <c r="U2821" s="99"/>
      <c r="V2821" s="99"/>
      <c r="W2821" s="99"/>
      <c r="X2821" s="99"/>
      <c r="Y2821" s="100"/>
      <c r="Z2821" s="100"/>
      <c r="AA2821" s="100"/>
      <c r="AB2821" s="99"/>
      <c r="AC2821" s="99"/>
      <c r="AD2821" s="99"/>
      <c r="AE2821" s="99"/>
      <c r="AF2821" s="99"/>
      <c r="AG2821" s="99"/>
      <c r="AH2821" s="99"/>
      <c r="AI2821" s="99"/>
      <c r="AJ2821" s="100"/>
      <c r="AK2821" s="100"/>
      <c r="AL2821" s="100"/>
      <c r="AM2821" s="99"/>
      <c r="AN2821" s="99"/>
      <c r="AO2821" s="99"/>
      <c r="AP2821" s="99"/>
      <c r="AQ2821" s="99"/>
      <c r="AR2821" s="99"/>
      <c r="AS2821" s="99"/>
      <c r="AT2821" s="99"/>
      <c r="AU2821" s="99"/>
      <c r="AV2821" s="99"/>
      <c r="AW2821" s="99"/>
      <c r="AX2821" s="100"/>
      <c r="AY2821" s="100"/>
      <c r="AZ2821" s="101"/>
      <c r="BA2821" s="102"/>
      <c r="BB2821" s="95"/>
      <c r="BC2821" s="95"/>
      <c r="BD2821" s="41">
        <v>5</v>
      </c>
      <c r="BE2821" s="52">
        <v>51</v>
      </c>
      <c r="BF2821" s="103">
        <v>5115</v>
      </c>
      <c r="BG2821" s="277"/>
    </row>
    <row r="2822" spans="1:59" x14ac:dyDescent="0.25">
      <c r="A2822" s="196">
        <v>5</v>
      </c>
      <c r="B2822" s="197" t="s">
        <v>938</v>
      </c>
      <c r="C2822" s="208">
        <v>51</v>
      </c>
      <c r="D2822" s="209" t="s">
        <v>939</v>
      </c>
      <c r="E2822" s="210">
        <v>5121</v>
      </c>
      <c r="F2822" s="211" t="s">
        <v>960</v>
      </c>
      <c r="G2822" s="235"/>
      <c r="H2822" s="145"/>
      <c r="I2822" s="221"/>
      <c r="J2822" s="57"/>
      <c r="K2822" s="57"/>
      <c r="L2822" s="57"/>
      <c r="M2822" s="144"/>
      <c r="N2822" s="324"/>
      <c r="O2822" s="325"/>
      <c r="P2822" s="146"/>
      <c r="Q2822" s="146"/>
      <c r="R2822" s="146"/>
      <c r="S2822" s="146"/>
      <c r="T2822" s="146"/>
      <c r="U2822" s="146"/>
      <c r="V2822" s="146"/>
      <c r="W2822" s="146"/>
      <c r="X2822" s="146"/>
      <c r="Y2822" s="59"/>
      <c r="Z2822" s="123"/>
      <c r="AA2822" s="123"/>
      <c r="AB2822" s="146"/>
      <c r="AC2822" s="146"/>
      <c r="AD2822" s="146"/>
      <c r="AE2822" s="146"/>
      <c r="AF2822" s="146"/>
      <c r="AG2822" s="146"/>
      <c r="AH2822" s="146"/>
      <c r="AI2822" s="146"/>
      <c r="AJ2822" s="59"/>
      <c r="AK2822" s="123"/>
      <c r="AL2822" s="123"/>
      <c r="AM2822" s="146"/>
      <c r="AN2822" s="146"/>
      <c r="AO2822" s="146"/>
      <c r="AP2822" s="146"/>
      <c r="AQ2822" s="146"/>
      <c r="AR2822" s="146"/>
      <c r="AS2822" s="146"/>
      <c r="AT2822" s="146"/>
      <c r="AU2822" s="146"/>
      <c r="AV2822" s="146"/>
      <c r="AW2822" s="58"/>
      <c r="AX2822" s="123"/>
      <c r="AY2822" s="59"/>
      <c r="AZ2822" s="147"/>
      <c r="BA2822" s="148"/>
      <c r="BB2822" s="143"/>
      <c r="BC2822" s="143"/>
      <c r="BD2822" s="41">
        <v>5</v>
      </c>
      <c r="BE2822" s="52">
        <v>51</v>
      </c>
      <c r="BF2822" s="62">
        <v>5121</v>
      </c>
      <c r="BG2822" s="284"/>
    </row>
    <row r="2823" spans="1:59" s="63" customFormat="1" ht="12.75" x14ac:dyDescent="0.2">
      <c r="A2823" s="196">
        <v>5</v>
      </c>
      <c r="B2823" s="197" t="s">
        <v>938</v>
      </c>
      <c r="C2823" s="208">
        <v>51</v>
      </c>
      <c r="D2823" s="209" t="s">
        <v>939</v>
      </c>
      <c r="E2823" s="210">
        <v>5121</v>
      </c>
      <c r="F2823" s="211" t="s">
        <v>960</v>
      </c>
      <c r="G2823" s="230"/>
      <c r="H2823" s="56"/>
      <c r="I2823" s="221"/>
      <c r="J2823" s="57"/>
      <c r="K2823" s="57"/>
      <c r="L2823" s="57"/>
      <c r="M2823" s="55"/>
      <c r="N2823" s="303"/>
      <c r="O2823" s="245"/>
      <c r="P2823" s="122"/>
      <c r="Q2823" s="58"/>
      <c r="R2823" s="58"/>
      <c r="S2823" s="58"/>
      <c r="T2823" s="58"/>
      <c r="U2823" s="58"/>
      <c r="V2823" s="58"/>
      <c r="W2823" s="58"/>
      <c r="X2823" s="58"/>
      <c r="Y2823" s="59"/>
      <c r="Z2823" s="59"/>
      <c r="AA2823" s="59"/>
      <c r="AB2823" s="58"/>
      <c r="AC2823" s="58"/>
      <c r="AD2823" s="58"/>
      <c r="AE2823" s="58"/>
      <c r="AF2823" s="58"/>
      <c r="AG2823" s="58"/>
      <c r="AH2823" s="58"/>
      <c r="AI2823" s="58"/>
      <c r="AJ2823" s="59"/>
      <c r="AK2823" s="59"/>
      <c r="AL2823" s="59"/>
      <c r="AM2823" s="58"/>
      <c r="AN2823" s="58"/>
      <c r="AO2823" s="58"/>
      <c r="AP2823" s="58"/>
      <c r="AQ2823" s="58"/>
      <c r="AR2823" s="58"/>
      <c r="AS2823" s="58"/>
      <c r="AT2823" s="58"/>
      <c r="AU2823" s="58"/>
      <c r="AV2823" s="58"/>
      <c r="AW2823" s="58"/>
      <c r="AX2823" s="59"/>
      <c r="AY2823" s="59"/>
      <c r="AZ2823" s="60"/>
      <c r="BA2823" s="61"/>
      <c r="BB2823" s="54"/>
      <c r="BC2823" s="54"/>
      <c r="BD2823" s="41">
        <v>5</v>
      </c>
      <c r="BE2823" s="52">
        <v>51</v>
      </c>
      <c r="BF2823" s="62">
        <v>5121</v>
      </c>
      <c r="BG2823" s="274"/>
    </row>
    <row r="2824" spans="1:59" s="63" customFormat="1" ht="12.75" x14ac:dyDescent="0.2">
      <c r="A2824" s="196">
        <v>5</v>
      </c>
      <c r="B2824" s="197" t="s">
        <v>938</v>
      </c>
      <c r="C2824" s="208">
        <v>51</v>
      </c>
      <c r="D2824" s="209" t="s">
        <v>939</v>
      </c>
      <c r="E2824" s="210">
        <v>5121</v>
      </c>
      <c r="F2824" s="211" t="s">
        <v>960</v>
      </c>
      <c r="G2824" s="231" t="s">
        <v>961</v>
      </c>
      <c r="H2824" s="65"/>
      <c r="I2824" s="222"/>
      <c r="J2824" s="66"/>
      <c r="K2824" s="66"/>
      <c r="L2824" s="66"/>
      <c r="M2824" s="64"/>
      <c r="N2824" s="308"/>
      <c r="O2824" s="309"/>
      <c r="P2824" s="127"/>
      <c r="Q2824" s="67"/>
      <c r="R2824" s="67"/>
      <c r="S2824" s="67"/>
      <c r="T2824" s="67"/>
      <c r="U2824" s="67"/>
      <c r="V2824" s="67"/>
      <c r="W2824" s="67"/>
      <c r="X2824" s="67"/>
      <c r="Y2824" s="68"/>
      <c r="Z2824" s="68"/>
      <c r="AA2824" s="68"/>
      <c r="AB2824" s="67"/>
      <c r="AC2824" s="67"/>
      <c r="AD2824" s="67"/>
      <c r="AE2824" s="67"/>
      <c r="AF2824" s="67"/>
      <c r="AG2824" s="67"/>
      <c r="AH2824" s="67"/>
      <c r="AI2824" s="67"/>
      <c r="AJ2824" s="68"/>
      <c r="AK2824" s="68"/>
      <c r="AL2824" s="68"/>
      <c r="AM2824" s="67"/>
      <c r="AN2824" s="67"/>
      <c r="AO2824" s="67"/>
      <c r="AP2824" s="67"/>
      <c r="AQ2824" s="67"/>
      <c r="AR2824" s="67"/>
      <c r="AS2824" s="67"/>
      <c r="AT2824" s="67"/>
      <c r="AU2824" s="67"/>
      <c r="AV2824" s="67"/>
      <c r="AW2824" s="67"/>
      <c r="AX2824" s="68"/>
      <c r="AY2824" s="68"/>
      <c r="AZ2824" s="69"/>
      <c r="BA2824" s="70"/>
      <c r="BB2824" s="71"/>
      <c r="BC2824" s="54"/>
      <c r="BD2824" s="41">
        <v>5</v>
      </c>
      <c r="BE2824" s="52">
        <v>51</v>
      </c>
      <c r="BF2824" s="62">
        <v>5121</v>
      </c>
      <c r="BG2824" s="275"/>
    </row>
    <row r="2825" spans="1:59" s="63" customFormat="1" ht="12.75" x14ac:dyDescent="0.2">
      <c r="A2825" s="196">
        <v>5</v>
      </c>
      <c r="B2825" s="197" t="s">
        <v>938</v>
      </c>
      <c r="C2825" s="208">
        <v>51</v>
      </c>
      <c r="D2825" s="209" t="s">
        <v>939</v>
      </c>
      <c r="E2825" s="210">
        <v>5121</v>
      </c>
      <c r="F2825" s="211" t="s">
        <v>960</v>
      </c>
      <c r="G2825" s="231" t="s">
        <v>961</v>
      </c>
      <c r="H2825" s="72" t="s">
        <v>47</v>
      </c>
      <c r="I2825" s="223"/>
      <c r="J2825" s="73"/>
      <c r="K2825" s="73"/>
      <c r="L2825" s="73"/>
      <c r="M2825" s="74"/>
      <c r="N2825" s="247"/>
      <c r="O2825" s="306"/>
      <c r="P2825" s="105"/>
      <c r="Q2825" s="75"/>
      <c r="R2825" s="75"/>
      <c r="S2825" s="75"/>
      <c r="T2825" s="75"/>
      <c r="U2825" s="75"/>
      <c r="V2825" s="75"/>
      <c r="W2825" s="75"/>
      <c r="X2825" s="75"/>
      <c r="Y2825" s="76">
        <f>IF(ISNUMBER(VLOOKUP(Y2827,P$7:W$7,MATCH(Y2827,P$7:W$7))),VLOOKUP(Y2827,P$7:W$7,MATCH(Y2827,P$7:W$7)),IF(N2829=0,"No Data",IF(Y2827&gt;0,"&lt;100",0)))</f>
        <v>0</v>
      </c>
      <c r="Z2825" s="77">
        <f>IF(ISNUMBER(VLOOKUP(Z2829,P$7:W$7,MATCH(Z2829,P$7:W$7))),VLOOKUP(Z2829,P$7:W$7,MATCH(Z2829,P$7:W$7)),IF(N2829=0,"No Data",IF(Z2829&gt;0,"&lt;100",0)))</f>
        <v>0</v>
      </c>
      <c r="AA2825" s="106">
        <f>IF(ISNUMBER(Z2825),Z2825,0)</f>
        <v>0</v>
      </c>
      <c r="AB2825" s="75"/>
      <c r="AC2825" s="75"/>
      <c r="AD2825" s="75"/>
      <c r="AE2825" s="75"/>
      <c r="AF2825" s="75"/>
      <c r="AG2825" s="75"/>
      <c r="AH2825" s="75"/>
      <c r="AI2825" s="75"/>
      <c r="AJ2825" s="76">
        <f>IF(ISNUMBER(VLOOKUP(AJ2827,AB$7:AH$7,MATCH(AJ2827,AB$7:AH$7))),VLOOKUP(AJ2827,AB$7:AH$7,MATCH(AJ2827,AB$7:AH$7)),IF(N2829=0,"No Data",IF(AJ2827&gt;0,"&lt;50",0)))</f>
        <v>0</v>
      </c>
      <c r="AK2825" s="77">
        <f>IF(ISNUMBER(VLOOKUP(AK2829,AB$7:AH$7,MATCH(AK2829,AB$7:AH$7))),VLOOKUP(AK2829,AB$7:AH$7,MATCH(AK2829,AB$7:AH$7)),IF(N2829=0,"No Data",IF(AK2829&gt;0,"&lt;50",0)))</f>
        <v>0</v>
      </c>
      <c r="AL2825" s="106">
        <f>IF(ISNUMBER(AK2825),AK2825,0)</f>
        <v>0</v>
      </c>
      <c r="AM2825" s="75"/>
      <c r="AN2825" s="75"/>
      <c r="AO2825" s="75"/>
      <c r="AP2825" s="75"/>
      <c r="AQ2825" s="75"/>
      <c r="AR2825" s="75"/>
      <c r="AS2825" s="75"/>
      <c r="AT2825" s="75"/>
      <c r="AU2825" s="75"/>
      <c r="AV2825" s="75"/>
      <c r="AW2825" s="76">
        <f>IF(ISNUMBER(VLOOKUP(AW2827,AM$7:AU$7,MATCH(AW2827,AM$7:AU$7))),VLOOKUP(AW2827,AM$7:AU$7,MATCH(AW2827,AM$7:AU$7)),IF(N2829=0,"No Data",IF(AW2827&gt;0,"&lt;10",0)))</f>
        <v>1000</v>
      </c>
      <c r="AX2825" s="77">
        <f>IF(ISNUMBER(VLOOKUP(AX2829,AM$7:AU$7,MATCH(AX2829,AM$7:AU$7))),VLOOKUP(AX2829,AM$7:AU$7,MATCH(AX2829,AM$7:AU$7)),IF(N2829=0,"No Data",IF(AX2829&gt;0,"&lt;10",0)))</f>
        <v>1000</v>
      </c>
      <c r="AY2825" s="106">
        <f>IF(ISNUMBER(AX2825),AX2825,0)</f>
        <v>1000</v>
      </c>
      <c r="AZ2825" s="79"/>
      <c r="BA2825" s="80"/>
      <c r="BB2825" s="71"/>
      <c r="BC2825" s="54"/>
      <c r="BD2825" s="41">
        <v>5</v>
      </c>
      <c r="BE2825" s="52">
        <v>51</v>
      </c>
      <c r="BF2825" s="62">
        <v>5121</v>
      </c>
      <c r="BG2825" s="276" t="s">
        <v>47</v>
      </c>
    </row>
    <row r="2826" spans="1:59" s="63" customFormat="1" ht="12.75" x14ac:dyDescent="0.2">
      <c r="A2826" s="196">
        <v>5</v>
      </c>
      <c r="B2826" s="197" t="s">
        <v>938</v>
      </c>
      <c r="C2826" s="208">
        <v>51</v>
      </c>
      <c r="D2826" s="209" t="s">
        <v>939</v>
      </c>
      <c r="E2826" s="210">
        <v>5121</v>
      </c>
      <c r="F2826" s="211" t="s">
        <v>960</v>
      </c>
      <c r="G2826" s="231" t="s">
        <v>961</v>
      </c>
      <c r="H2826" s="81" t="s">
        <v>48</v>
      </c>
      <c r="I2826" s="223"/>
      <c r="J2826" s="73"/>
      <c r="K2826" s="73"/>
      <c r="L2826" s="73"/>
      <c r="M2826" s="74"/>
      <c r="N2826" s="247"/>
      <c r="O2826" s="306"/>
      <c r="P2826" s="105"/>
      <c r="Q2826" s="75"/>
      <c r="R2826" s="75"/>
      <c r="S2826" s="75"/>
      <c r="T2826" s="75"/>
      <c r="U2826" s="75"/>
      <c r="V2826" s="75"/>
      <c r="W2826" s="75"/>
      <c r="X2826" s="75"/>
      <c r="Y2826" s="82">
        <f>MIN(X2830:X2832)</f>
        <v>0</v>
      </c>
      <c r="Z2826" s="83"/>
      <c r="AA2826" s="83"/>
      <c r="AB2826" s="75"/>
      <c r="AC2826" s="75"/>
      <c r="AD2826" s="75"/>
      <c r="AE2826" s="75"/>
      <c r="AF2826" s="75"/>
      <c r="AG2826" s="75"/>
      <c r="AH2826" s="75"/>
      <c r="AI2826" s="75"/>
      <c r="AJ2826" s="82">
        <f>MIN(AI2830:AI2832)</f>
        <v>0</v>
      </c>
      <c r="AK2826" s="83"/>
      <c r="AL2826" s="83"/>
      <c r="AM2826" s="75"/>
      <c r="AN2826" s="75"/>
      <c r="AO2826" s="75"/>
      <c r="AP2826" s="75"/>
      <c r="AQ2826" s="75"/>
      <c r="AR2826" s="75"/>
      <c r="AS2826" s="75"/>
      <c r="AT2826" s="75"/>
      <c r="AU2826" s="75"/>
      <c r="AV2826" s="75"/>
      <c r="AW2826" s="82">
        <f>MIN(AV2830:AV2832)</f>
        <v>1000</v>
      </c>
      <c r="AX2826" s="83"/>
      <c r="AY2826" s="83"/>
      <c r="AZ2826" s="79"/>
      <c r="BA2826" s="80"/>
      <c r="BB2826" s="71"/>
      <c r="BC2826" s="54"/>
      <c r="BD2826" s="41">
        <v>5</v>
      </c>
      <c r="BE2826" s="52">
        <v>51</v>
      </c>
      <c r="BF2826" s="62">
        <v>5121</v>
      </c>
      <c r="BG2826" s="278" t="s">
        <v>48</v>
      </c>
    </row>
    <row r="2827" spans="1:59" s="63" customFormat="1" ht="12.75" x14ac:dyDescent="0.2">
      <c r="A2827" s="196">
        <v>5</v>
      </c>
      <c r="B2827" s="197" t="s">
        <v>938</v>
      </c>
      <c r="C2827" s="208">
        <v>51</v>
      </c>
      <c r="D2827" s="209" t="s">
        <v>939</v>
      </c>
      <c r="E2827" s="210">
        <v>5121</v>
      </c>
      <c r="F2827" s="211" t="s">
        <v>960</v>
      </c>
      <c r="G2827" s="231" t="s">
        <v>961</v>
      </c>
      <c r="H2827" s="81" t="s">
        <v>49</v>
      </c>
      <c r="I2827" s="223"/>
      <c r="J2827" s="73"/>
      <c r="K2827" s="73"/>
      <c r="L2827" s="73"/>
      <c r="M2827" s="74"/>
      <c r="N2827" s="247"/>
      <c r="O2827" s="306"/>
      <c r="P2827" s="105"/>
      <c r="Q2827" s="75"/>
      <c r="R2827" s="75"/>
      <c r="S2827" s="75"/>
      <c r="T2827" s="75"/>
      <c r="U2827" s="75"/>
      <c r="V2827" s="75"/>
      <c r="W2827" s="75"/>
      <c r="X2827" s="75"/>
      <c r="Y2827" s="84">
        <f>IF(ISNUMBER(AVERAGE(X2830:X2832)),AVERAGE(X2830:X2832),0)</f>
        <v>0</v>
      </c>
      <c r="Z2827" s="83"/>
      <c r="AA2827" s="83"/>
      <c r="AB2827" s="75"/>
      <c r="AC2827" s="75"/>
      <c r="AD2827" s="75"/>
      <c r="AE2827" s="75"/>
      <c r="AF2827" s="75"/>
      <c r="AG2827" s="75"/>
      <c r="AH2827" s="75"/>
      <c r="AI2827" s="75"/>
      <c r="AJ2827" s="84">
        <f>IF(ISNUMBER(AVERAGE(AI2830:AI2832)),AVERAGE(AI2830:AI2832),0)</f>
        <v>0</v>
      </c>
      <c r="AK2827" s="83"/>
      <c r="AL2827" s="83"/>
      <c r="AM2827" s="75"/>
      <c r="AN2827" s="75"/>
      <c r="AO2827" s="75"/>
      <c r="AP2827" s="75"/>
      <c r="AQ2827" s="75"/>
      <c r="AR2827" s="75"/>
      <c r="AS2827" s="75"/>
      <c r="AT2827" s="75"/>
      <c r="AU2827" s="75"/>
      <c r="AV2827" s="75"/>
      <c r="AW2827" s="84">
        <f>IF(ISNUMBER(AVERAGE(AV2830:AV2832)),AVERAGE(AV2830:AV2832),0)</f>
        <v>1000</v>
      </c>
      <c r="AX2827" s="83"/>
      <c r="AY2827" s="83"/>
      <c r="AZ2827" s="79"/>
      <c r="BA2827" s="80"/>
      <c r="BB2827" s="71"/>
      <c r="BC2827" s="54"/>
      <c r="BD2827" s="41">
        <v>5</v>
      </c>
      <c r="BE2827" s="52">
        <v>51</v>
      </c>
      <c r="BF2827" s="62">
        <v>5121</v>
      </c>
      <c r="BG2827" s="278" t="s">
        <v>49</v>
      </c>
    </row>
    <row r="2828" spans="1:59" s="63" customFormat="1" ht="12.75" x14ac:dyDescent="0.2">
      <c r="A2828" s="196">
        <v>5</v>
      </c>
      <c r="B2828" s="197" t="s">
        <v>938</v>
      </c>
      <c r="C2828" s="208">
        <v>51</v>
      </c>
      <c r="D2828" s="209" t="s">
        <v>939</v>
      </c>
      <c r="E2828" s="210">
        <v>5121</v>
      </c>
      <c r="F2828" s="211" t="s">
        <v>960</v>
      </c>
      <c r="G2828" s="231" t="s">
        <v>961</v>
      </c>
      <c r="H2828" s="81" t="s">
        <v>50</v>
      </c>
      <c r="I2828" s="223"/>
      <c r="J2828" s="73"/>
      <c r="K2828" s="73"/>
      <c r="L2828" s="73"/>
      <c r="M2828" s="74"/>
      <c r="N2828" s="247"/>
      <c r="O2828" s="306"/>
      <c r="P2828" s="105"/>
      <c r="Q2828" s="75"/>
      <c r="R2828" s="75"/>
      <c r="S2828" s="75"/>
      <c r="T2828" s="75"/>
      <c r="U2828" s="75"/>
      <c r="V2828" s="75"/>
      <c r="W2828" s="75"/>
      <c r="X2828" s="75"/>
      <c r="Y2828" s="84">
        <f>MAX(X2830:X2832)</f>
        <v>0</v>
      </c>
      <c r="Z2828" s="83"/>
      <c r="AA2828" s="83"/>
      <c r="AB2828" s="75"/>
      <c r="AC2828" s="75"/>
      <c r="AD2828" s="75"/>
      <c r="AE2828" s="75"/>
      <c r="AF2828" s="75"/>
      <c r="AG2828" s="75"/>
      <c r="AH2828" s="75"/>
      <c r="AI2828" s="75"/>
      <c r="AJ2828" s="84">
        <f>MAX(AI2830:AI2832)</f>
        <v>0</v>
      </c>
      <c r="AK2828" s="83"/>
      <c r="AL2828" s="83"/>
      <c r="AM2828" s="75"/>
      <c r="AN2828" s="75"/>
      <c r="AO2828" s="75"/>
      <c r="AP2828" s="75"/>
      <c r="AQ2828" s="75"/>
      <c r="AR2828" s="75"/>
      <c r="AS2828" s="75"/>
      <c r="AT2828" s="75"/>
      <c r="AU2828" s="75"/>
      <c r="AV2828" s="75"/>
      <c r="AW2828" s="84">
        <f>MAX(AV2830:AV2832)</f>
        <v>1000</v>
      </c>
      <c r="AX2828" s="83"/>
      <c r="AY2828" s="83"/>
      <c r="AZ2828" s="79"/>
      <c r="BA2828" s="80"/>
      <c r="BB2828" s="71"/>
      <c r="BC2828" s="54"/>
      <c r="BD2828" s="41">
        <v>5</v>
      </c>
      <c r="BE2828" s="52">
        <v>51</v>
      </c>
      <c r="BF2828" s="62">
        <v>5121</v>
      </c>
      <c r="BG2828" s="278" t="s">
        <v>50</v>
      </c>
    </row>
    <row r="2829" spans="1:59" s="63" customFormat="1" ht="12.75" x14ac:dyDescent="0.2">
      <c r="A2829" s="196">
        <v>5</v>
      </c>
      <c r="B2829" s="197" t="s">
        <v>938</v>
      </c>
      <c r="C2829" s="208">
        <v>51</v>
      </c>
      <c r="D2829" s="209" t="s">
        <v>939</v>
      </c>
      <c r="E2829" s="210">
        <v>5121</v>
      </c>
      <c r="F2829" s="211" t="s">
        <v>960</v>
      </c>
      <c r="G2829" s="231" t="s">
        <v>961</v>
      </c>
      <c r="H2829" s="85" t="s">
        <v>51</v>
      </c>
      <c r="I2829" s="223"/>
      <c r="J2829" s="73"/>
      <c r="K2829" s="73"/>
      <c r="L2829" s="73"/>
      <c r="M2829" s="74"/>
      <c r="N2829" s="248">
        <f>SUM(N2830:N2831)</f>
        <v>1</v>
      </c>
      <c r="O2829" s="293">
        <f>SUM(O2830:O2831)</f>
        <v>1</v>
      </c>
      <c r="P2829" s="292"/>
      <c r="Q2829" s="87"/>
      <c r="R2829" s="87"/>
      <c r="S2829" s="87"/>
      <c r="T2829" s="87"/>
      <c r="U2829" s="87"/>
      <c r="V2829" s="87"/>
      <c r="W2829" s="87"/>
      <c r="X2829" s="87"/>
      <c r="Y2829" s="88"/>
      <c r="Z2829" s="86">
        <f>SUM(Z2830:Z2831)</f>
        <v>0</v>
      </c>
      <c r="AA2829" s="88"/>
      <c r="AB2829" s="87"/>
      <c r="AC2829" s="87"/>
      <c r="AD2829" s="87"/>
      <c r="AE2829" s="87"/>
      <c r="AF2829" s="87"/>
      <c r="AG2829" s="87"/>
      <c r="AH2829" s="87"/>
      <c r="AI2829" s="87"/>
      <c r="AJ2829" s="88"/>
      <c r="AK2829" s="86">
        <f>SUM(AK2830:AK2831)</f>
        <v>0</v>
      </c>
      <c r="AL2829" s="88"/>
      <c r="AM2829" s="87"/>
      <c r="AN2829" s="87"/>
      <c r="AO2829" s="87"/>
      <c r="AP2829" s="87"/>
      <c r="AQ2829" s="87"/>
      <c r="AR2829" s="87"/>
      <c r="AS2829" s="87"/>
      <c r="AT2829" s="87"/>
      <c r="AU2829" s="87"/>
      <c r="AV2829" s="87"/>
      <c r="AW2829" s="112"/>
      <c r="AX2829" s="86">
        <f>SUM(AX2830:AX2831)</f>
        <v>1000</v>
      </c>
      <c r="AY2829" s="88"/>
      <c r="AZ2829" s="79"/>
      <c r="BA2829" s="80"/>
      <c r="BB2829" s="71"/>
      <c r="BC2829" s="54"/>
      <c r="BD2829" s="41">
        <v>5</v>
      </c>
      <c r="BE2829" s="52">
        <v>51</v>
      </c>
      <c r="BF2829" s="62">
        <v>5121</v>
      </c>
      <c r="BG2829" s="279" t="s">
        <v>51</v>
      </c>
    </row>
    <row r="2830" spans="1:59" s="63" customFormat="1" ht="12.75" x14ac:dyDescent="0.2">
      <c r="A2830" s="196">
        <v>5</v>
      </c>
      <c r="B2830" s="197" t="s">
        <v>938</v>
      </c>
      <c r="C2830" s="208">
        <v>51</v>
      </c>
      <c r="D2830" s="209" t="s">
        <v>939</v>
      </c>
      <c r="E2830" s="210">
        <v>5121</v>
      </c>
      <c r="F2830" s="211" t="s">
        <v>960</v>
      </c>
      <c r="G2830" s="231" t="s">
        <v>961</v>
      </c>
      <c r="H2830" s="89" t="s">
        <v>52</v>
      </c>
      <c r="I2830" s="90" t="s">
        <v>962</v>
      </c>
      <c r="J2830" s="90"/>
      <c r="K2830" s="90" t="s">
        <v>64</v>
      </c>
      <c r="L2830" s="90" t="s">
        <v>261</v>
      </c>
      <c r="M2830" s="91"/>
      <c r="N2830" s="312">
        <v>1</v>
      </c>
      <c r="O2830" s="313">
        <f>N2830/N2829</f>
        <v>1</v>
      </c>
      <c r="P2830" s="104"/>
      <c r="Q2830" s="92"/>
      <c r="R2830" s="92"/>
      <c r="S2830" s="92"/>
      <c r="T2830" s="92"/>
      <c r="U2830" s="92"/>
      <c r="V2830" s="92"/>
      <c r="W2830" s="92"/>
      <c r="X2830" s="109">
        <f>P2830*P$7+Q2830*Q$7+R2830*R$7+S2830*S$7+T2830*T$7+U2830*U$7+V2830*V$7+W2830*W$7</f>
        <v>0</v>
      </c>
      <c r="Y2830" s="83"/>
      <c r="Z2830" s="110">
        <f>X2830*$O2830</f>
        <v>0</v>
      </c>
      <c r="AA2830" s="111"/>
      <c r="AB2830" s="92"/>
      <c r="AC2830" s="92"/>
      <c r="AD2830" s="92"/>
      <c r="AE2830" s="92"/>
      <c r="AF2830" s="92"/>
      <c r="AG2830" s="92"/>
      <c r="AH2830" s="92"/>
      <c r="AI2830" s="109">
        <f>AB2830*AB$7+AC2830*AC$7+AD2830*AD$7+AE2830*AE$7+AF2830*AF$7+AG2830*AG$7+AH2830*AH$7</f>
        <v>0</v>
      </c>
      <c r="AJ2830" s="83"/>
      <c r="AK2830" s="110">
        <f>AI2830*$O2830</f>
        <v>0</v>
      </c>
      <c r="AL2830" s="111"/>
      <c r="AM2830" s="92"/>
      <c r="AN2830" s="92"/>
      <c r="AO2830" s="92"/>
      <c r="AP2830" s="92"/>
      <c r="AQ2830" s="92"/>
      <c r="AR2830" s="92"/>
      <c r="AS2830" s="92">
        <v>1</v>
      </c>
      <c r="AT2830" s="92"/>
      <c r="AU2830" s="92"/>
      <c r="AV2830" s="109">
        <f>AM2830*AM$7+AN2830*AN$7+AO2830*AO$7+AP2830*AP$7+AQ2830*AQ$7+AR2830*AR$7+AS2830*AS$7+AT2830*AT$7+AU2830*AU$7</f>
        <v>1000</v>
      </c>
      <c r="AW2830" s="75"/>
      <c r="AX2830" s="110">
        <f>AV2830*$O2830</f>
        <v>1000</v>
      </c>
      <c r="AY2830" s="111"/>
      <c r="AZ2830" s="93"/>
      <c r="BA2830" s="94" t="s">
        <v>105</v>
      </c>
      <c r="BB2830" s="71"/>
      <c r="BC2830" s="54"/>
      <c r="BD2830" s="41">
        <v>5</v>
      </c>
      <c r="BE2830" s="52">
        <v>51</v>
      </c>
      <c r="BF2830" s="62">
        <v>5121</v>
      </c>
      <c r="BG2830" s="280" t="s">
        <v>52</v>
      </c>
    </row>
    <row r="2831" spans="1:59" s="63" customFormat="1" ht="12.75" x14ac:dyDescent="0.2">
      <c r="A2831" s="196">
        <v>5</v>
      </c>
      <c r="B2831" s="197" t="s">
        <v>938</v>
      </c>
      <c r="C2831" s="208">
        <v>51</v>
      </c>
      <c r="D2831" s="209" t="s">
        <v>939</v>
      </c>
      <c r="E2831" s="210">
        <v>5121</v>
      </c>
      <c r="F2831" s="211" t="s">
        <v>960</v>
      </c>
      <c r="G2831" s="231" t="s">
        <v>961</v>
      </c>
      <c r="H2831" s="65"/>
      <c r="I2831" s="222"/>
      <c r="J2831" s="66"/>
      <c r="K2831" s="66"/>
      <c r="L2831" s="66"/>
      <c r="M2831" s="64"/>
      <c r="N2831" s="304"/>
      <c r="O2831" s="305"/>
      <c r="P2831" s="127"/>
      <c r="Q2831" s="67"/>
      <c r="R2831" s="67"/>
      <c r="S2831" s="67"/>
      <c r="T2831" s="67"/>
      <c r="U2831" s="67"/>
      <c r="V2831" s="67"/>
      <c r="W2831" s="67"/>
      <c r="X2831" s="67"/>
      <c r="Y2831" s="68"/>
      <c r="Z2831" s="68"/>
      <c r="AA2831" s="68"/>
      <c r="AB2831" s="67"/>
      <c r="AC2831" s="67"/>
      <c r="AD2831" s="67"/>
      <c r="AE2831" s="67"/>
      <c r="AF2831" s="67"/>
      <c r="AG2831" s="67"/>
      <c r="AH2831" s="67"/>
      <c r="AI2831" s="67"/>
      <c r="AJ2831" s="68"/>
      <c r="AK2831" s="68"/>
      <c r="AL2831" s="68"/>
      <c r="AM2831" s="67"/>
      <c r="AN2831" s="67"/>
      <c r="AO2831" s="67"/>
      <c r="AP2831" s="67"/>
      <c r="AQ2831" s="67"/>
      <c r="AR2831" s="67"/>
      <c r="AS2831" s="67"/>
      <c r="AT2831" s="67"/>
      <c r="AU2831" s="67"/>
      <c r="AV2831" s="67"/>
      <c r="AW2831" s="67"/>
      <c r="AX2831" s="68"/>
      <c r="AY2831" s="68"/>
      <c r="AZ2831" s="69"/>
      <c r="BA2831" s="70"/>
      <c r="BB2831" s="71"/>
      <c r="BC2831" s="54"/>
      <c r="BD2831" s="41">
        <v>5</v>
      </c>
      <c r="BE2831" s="52">
        <v>51</v>
      </c>
      <c r="BF2831" s="62">
        <v>5121</v>
      </c>
      <c r="BG2831" s="275"/>
    </row>
    <row r="2832" spans="1:59" s="63" customFormat="1" ht="12.75" x14ac:dyDescent="0.2">
      <c r="A2832" s="196">
        <v>5</v>
      </c>
      <c r="B2832" s="197" t="s">
        <v>938</v>
      </c>
      <c r="C2832" s="208">
        <v>51</v>
      </c>
      <c r="D2832" s="209" t="s">
        <v>939</v>
      </c>
      <c r="E2832" s="210">
        <v>5121</v>
      </c>
      <c r="F2832" s="211" t="s">
        <v>960</v>
      </c>
      <c r="G2832" s="230"/>
      <c r="H2832" s="56"/>
      <c r="I2832" s="221"/>
      <c r="J2832" s="57"/>
      <c r="K2832" s="57"/>
      <c r="L2832" s="57"/>
      <c r="M2832" s="55"/>
      <c r="N2832" s="303"/>
      <c r="O2832" s="245"/>
      <c r="P2832" s="122"/>
      <c r="Q2832" s="58"/>
      <c r="R2832" s="58"/>
      <c r="S2832" s="58"/>
      <c r="T2832" s="58"/>
      <c r="U2832" s="58"/>
      <c r="V2832" s="58"/>
      <c r="W2832" s="58"/>
      <c r="X2832" s="58"/>
      <c r="Y2832" s="59"/>
      <c r="Z2832" s="59"/>
      <c r="AA2832" s="59"/>
      <c r="AB2832" s="58"/>
      <c r="AC2832" s="58"/>
      <c r="AD2832" s="58"/>
      <c r="AE2832" s="58"/>
      <c r="AF2832" s="58"/>
      <c r="AG2832" s="58"/>
      <c r="AH2832" s="58"/>
      <c r="AI2832" s="58"/>
      <c r="AJ2832" s="59"/>
      <c r="AK2832" s="59"/>
      <c r="AL2832" s="59"/>
      <c r="AM2832" s="58"/>
      <c r="AN2832" s="58"/>
      <c r="AO2832" s="58"/>
      <c r="AP2832" s="58"/>
      <c r="AQ2832" s="58"/>
      <c r="AR2832" s="58"/>
      <c r="AS2832" s="58"/>
      <c r="AT2832" s="58"/>
      <c r="AU2832" s="58"/>
      <c r="AV2832" s="58"/>
      <c r="AW2832" s="58"/>
      <c r="AX2832" s="59"/>
      <c r="AY2832" s="59"/>
      <c r="AZ2832" s="60"/>
      <c r="BA2832" s="61"/>
      <c r="BB2832" s="54"/>
      <c r="BC2832" s="54"/>
      <c r="BD2832" s="41">
        <v>5</v>
      </c>
      <c r="BE2832" s="52">
        <v>51</v>
      </c>
      <c r="BF2832" s="62">
        <v>5121</v>
      </c>
      <c r="BG2832" s="274"/>
    </row>
    <row r="2833" spans="1:59" x14ac:dyDescent="0.25">
      <c r="A2833" s="196">
        <v>5</v>
      </c>
      <c r="B2833" s="197" t="s">
        <v>938</v>
      </c>
      <c r="C2833" s="208">
        <v>51</v>
      </c>
      <c r="D2833" s="209" t="s">
        <v>939</v>
      </c>
      <c r="E2833" s="212">
        <v>5122</v>
      </c>
      <c r="F2833" s="213" t="s">
        <v>963</v>
      </c>
      <c r="G2833" s="234"/>
      <c r="H2833" s="138"/>
      <c r="I2833" s="224"/>
      <c r="J2833" s="98"/>
      <c r="K2833" s="98"/>
      <c r="L2833" s="98"/>
      <c r="M2833" s="137"/>
      <c r="N2833" s="322"/>
      <c r="O2833" s="323"/>
      <c r="P2833" s="139"/>
      <c r="Q2833" s="139"/>
      <c r="R2833" s="139"/>
      <c r="S2833" s="139"/>
      <c r="T2833" s="139"/>
      <c r="U2833" s="139"/>
      <c r="V2833" s="139"/>
      <c r="W2833" s="139"/>
      <c r="X2833" s="139"/>
      <c r="Y2833" s="100"/>
      <c r="Z2833" s="125"/>
      <c r="AA2833" s="125"/>
      <c r="AB2833" s="139"/>
      <c r="AC2833" s="139"/>
      <c r="AD2833" s="139"/>
      <c r="AE2833" s="139"/>
      <c r="AF2833" s="139"/>
      <c r="AG2833" s="139"/>
      <c r="AH2833" s="139"/>
      <c r="AI2833" s="139"/>
      <c r="AJ2833" s="100"/>
      <c r="AK2833" s="125"/>
      <c r="AL2833" s="125"/>
      <c r="AM2833" s="139"/>
      <c r="AN2833" s="139"/>
      <c r="AO2833" s="139"/>
      <c r="AP2833" s="139"/>
      <c r="AQ2833" s="139"/>
      <c r="AR2833" s="139"/>
      <c r="AS2833" s="139"/>
      <c r="AT2833" s="139"/>
      <c r="AU2833" s="139"/>
      <c r="AV2833" s="139"/>
      <c r="AW2833" s="99"/>
      <c r="AX2833" s="125"/>
      <c r="AY2833" s="100"/>
      <c r="AZ2833" s="140"/>
      <c r="BA2833" s="141"/>
      <c r="BB2833" s="136"/>
      <c r="BC2833" s="136"/>
      <c r="BD2833" s="41">
        <v>5</v>
      </c>
      <c r="BE2833" s="52">
        <v>51</v>
      </c>
      <c r="BF2833" s="103">
        <v>5122</v>
      </c>
      <c r="BG2833" s="283"/>
    </row>
    <row r="2834" spans="1:59" s="63" customFormat="1" ht="12.75" x14ac:dyDescent="0.2">
      <c r="A2834" s="196">
        <v>5</v>
      </c>
      <c r="B2834" s="197" t="s">
        <v>938</v>
      </c>
      <c r="C2834" s="208">
        <v>51</v>
      </c>
      <c r="D2834" s="209" t="s">
        <v>939</v>
      </c>
      <c r="E2834" s="212">
        <v>5122</v>
      </c>
      <c r="F2834" s="213" t="s">
        <v>963</v>
      </c>
      <c r="G2834" s="232"/>
      <c r="H2834" s="97"/>
      <c r="I2834" s="224"/>
      <c r="J2834" s="98"/>
      <c r="K2834" s="98"/>
      <c r="L2834" s="98"/>
      <c r="M2834" s="96"/>
      <c r="N2834" s="307"/>
      <c r="O2834" s="246"/>
      <c r="P2834" s="124"/>
      <c r="Q2834" s="99"/>
      <c r="R2834" s="99"/>
      <c r="S2834" s="99"/>
      <c r="T2834" s="99"/>
      <c r="U2834" s="99"/>
      <c r="V2834" s="99"/>
      <c r="W2834" s="99"/>
      <c r="X2834" s="99"/>
      <c r="Y2834" s="100"/>
      <c r="Z2834" s="100"/>
      <c r="AA2834" s="100"/>
      <c r="AB2834" s="99"/>
      <c r="AC2834" s="99"/>
      <c r="AD2834" s="99"/>
      <c r="AE2834" s="99"/>
      <c r="AF2834" s="99"/>
      <c r="AG2834" s="99"/>
      <c r="AH2834" s="99"/>
      <c r="AI2834" s="99"/>
      <c r="AJ2834" s="100"/>
      <c r="AK2834" s="100"/>
      <c r="AL2834" s="100"/>
      <c r="AM2834" s="99"/>
      <c r="AN2834" s="99"/>
      <c r="AO2834" s="99"/>
      <c r="AP2834" s="99"/>
      <c r="AQ2834" s="99"/>
      <c r="AR2834" s="99"/>
      <c r="AS2834" s="99"/>
      <c r="AT2834" s="99"/>
      <c r="AU2834" s="99"/>
      <c r="AV2834" s="99"/>
      <c r="AW2834" s="99"/>
      <c r="AX2834" s="100"/>
      <c r="AY2834" s="100"/>
      <c r="AZ2834" s="101"/>
      <c r="BA2834" s="102"/>
      <c r="BB2834" s="95"/>
      <c r="BC2834" s="95"/>
      <c r="BD2834" s="41">
        <v>5</v>
      </c>
      <c r="BE2834" s="52">
        <v>51</v>
      </c>
      <c r="BF2834" s="103">
        <v>5122</v>
      </c>
      <c r="BG2834" s="277"/>
    </row>
    <row r="2835" spans="1:59" s="63" customFormat="1" ht="12.75" x14ac:dyDescent="0.2">
      <c r="A2835" s="196">
        <v>5</v>
      </c>
      <c r="B2835" s="197" t="s">
        <v>938</v>
      </c>
      <c r="C2835" s="208">
        <v>51</v>
      </c>
      <c r="D2835" s="209" t="s">
        <v>939</v>
      </c>
      <c r="E2835" s="212">
        <v>5122</v>
      </c>
      <c r="F2835" s="213" t="s">
        <v>963</v>
      </c>
      <c r="G2835" s="236" t="s">
        <v>360</v>
      </c>
      <c r="H2835" s="65"/>
      <c r="I2835" s="222"/>
      <c r="J2835" s="66"/>
      <c r="K2835" s="66"/>
      <c r="L2835" s="66"/>
      <c r="M2835" s="64"/>
      <c r="N2835" s="304"/>
      <c r="O2835" s="305"/>
      <c r="P2835" s="127"/>
      <c r="Q2835" s="67"/>
      <c r="R2835" s="67"/>
      <c r="S2835" s="67"/>
      <c r="T2835" s="67"/>
      <c r="U2835" s="67"/>
      <c r="V2835" s="67"/>
      <c r="W2835" s="67"/>
      <c r="X2835" s="67"/>
      <c r="Y2835" s="68"/>
      <c r="Z2835" s="68"/>
      <c r="AA2835" s="68"/>
      <c r="AB2835" s="67"/>
      <c r="AC2835" s="67"/>
      <c r="AD2835" s="67"/>
      <c r="AE2835" s="67"/>
      <c r="AF2835" s="67"/>
      <c r="AG2835" s="67"/>
      <c r="AH2835" s="67"/>
      <c r="AI2835" s="67"/>
      <c r="AJ2835" s="68"/>
      <c r="AK2835" s="68"/>
      <c r="AL2835" s="68"/>
      <c r="AM2835" s="67"/>
      <c r="AN2835" s="67"/>
      <c r="AO2835" s="67"/>
      <c r="AP2835" s="67"/>
      <c r="AQ2835" s="67"/>
      <c r="AR2835" s="67"/>
      <c r="AS2835" s="67"/>
      <c r="AT2835" s="67"/>
      <c r="AU2835" s="67"/>
      <c r="AV2835" s="67"/>
      <c r="AW2835" s="67"/>
      <c r="AX2835" s="68"/>
      <c r="AY2835" s="68"/>
      <c r="AZ2835" s="69"/>
      <c r="BA2835" s="70"/>
      <c r="BB2835" s="71"/>
      <c r="BC2835" s="95"/>
      <c r="BD2835" s="41">
        <v>5</v>
      </c>
      <c r="BE2835" s="52">
        <v>51</v>
      </c>
      <c r="BF2835" s="103">
        <v>5122</v>
      </c>
      <c r="BG2835" s="275"/>
    </row>
    <row r="2836" spans="1:59" s="63" customFormat="1" ht="12.75" x14ac:dyDescent="0.2">
      <c r="A2836" s="196">
        <v>5</v>
      </c>
      <c r="B2836" s="197" t="s">
        <v>938</v>
      </c>
      <c r="C2836" s="208">
        <v>51</v>
      </c>
      <c r="D2836" s="209" t="s">
        <v>939</v>
      </c>
      <c r="E2836" s="212">
        <v>5122</v>
      </c>
      <c r="F2836" s="213" t="s">
        <v>963</v>
      </c>
      <c r="G2836" s="236" t="s">
        <v>360</v>
      </c>
      <c r="H2836" s="72" t="s">
        <v>47</v>
      </c>
      <c r="I2836" s="223"/>
      <c r="J2836" s="73"/>
      <c r="K2836" s="73"/>
      <c r="L2836" s="73"/>
      <c r="M2836" s="74"/>
      <c r="N2836" s="247"/>
      <c r="O2836" s="306"/>
      <c r="P2836" s="105"/>
      <c r="Q2836" s="75"/>
      <c r="R2836" s="75"/>
      <c r="S2836" s="75"/>
      <c r="T2836" s="75"/>
      <c r="U2836" s="75"/>
      <c r="V2836" s="75"/>
      <c r="W2836" s="75"/>
      <c r="X2836" s="75"/>
      <c r="Y2836" s="76">
        <f>IF(ISNUMBER(VLOOKUP(Y2838,P$7:W$7,MATCH(Y2838,P$7:W$7))),VLOOKUP(Y2838,P$7:W$7,MATCH(Y2838,P$7:W$7)),IF(N2840=0,"No Data",IF(Y2838&gt;0,"&lt;100",0)))</f>
        <v>10000</v>
      </c>
      <c r="Z2836" s="77">
        <f>IF(ISNUMBER(VLOOKUP(Z2840,P$7:W$7,MATCH(Z2840,P$7:W$7))),VLOOKUP(Z2840,P$7:W$7,MATCH(Z2840,P$7:W$7)),IF(N2840=0,"No Data",IF(Z2840&gt;0,"&lt;100",0)))</f>
        <v>10000</v>
      </c>
      <c r="AA2836" s="106">
        <f>IF(ISNUMBER(Z2836),Z2836,0)</f>
        <v>10000</v>
      </c>
      <c r="AB2836" s="75"/>
      <c r="AC2836" s="75"/>
      <c r="AD2836" s="75"/>
      <c r="AE2836" s="75"/>
      <c r="AF2836" s="75"/>
      <c r="AG2836" s="75"/>
      <c r="AH2836" s="75"/>
      <c r="AI2836" s="75"/>
      <c r="AJ2836" s="76">
        <f>IF(ISNUMBER(VLOOKUP(AJ2838,AB$7:AH$7,MATCH(AJ2838,AB$7:AH$7))),VLOOKUP(AJ2838,AB$7:AH$7,MATCH(AJ2838,AB$7:AH$7)),IF(N2840=0,"No Data",IF(AJ2838&gt;0,"&lt;50",0)))</f>
        <v>0</v>
      </c>
      <c r="AK2836" s="77">
        <f>IF(ISNUMBER(VLOOKUP(AK2840,AB$7:AH$7,MATCH(AK2840,AB$7:AH$7))),VLOOKUP(AK2840,AB$7:AH$7,MATCH(AK2840,AB$7:AH$7)),IF(N2840=0,"No Data",IF(AK2840&gt;0,"&lt;50",0)))</f>
        <v>0</v>
      </c>
      <c r="AL2836" s="106">
        <f>IF(ISNUMBER(AK2836),AK2836,0)</f>
        <v>0</v>
      </c>
      <c r="AM2836" s="75"/>
      <c r="AN2836" s="75"/>
      <c r="AO2836" s="75"/>
      <c r="AP2836" s="75"/>
      <c r="AQ2836" s="75"/>
      <c r="AR2836" s="75"/>
      <c r="AS2836" s="75"/>
      <c r="AT2836" s="75"/>
      <c r="AU2836" s="75"/>
      <c r="AV2836" s="75"/>
      <c r="AW2836" s="76">
        <f>IF(ISNUMBER(VLOOKUP(AW2838,AM$7:AU$7,MATCH(AW2838,AM$7:AU$7))),VLOOKUP(AW2838,AM$7:AU$7,MATCH(AW2838,AM$7:AU$7)),IF(N2840=0,"No Data",IF(AW2838&gt;0,"&lt;10",0)))</f>
        <v>250</v>
      </c>
      <c r="AX2836" s="77">
        <f>IF(ISNUMBER(VLOOKUP(AX2840,AM$7:AU$7,MATCH(AX2840,AM$7:AU$7))),VLOOKUP(AX2840,AM$7:AU$7,MATCH(AX2840,AM$7:AU$7)),IF(N2840=0,"No Data",IF(AX2840&gt;0,"&lt;10",0)))</f>
        <v>250</v>
      </c>
      <c r="AY2836" s="106">
        <f>IF(ISNUMBER(AX2836),AX2836,0)</f>
        <v>250</v>
      </c>
      <c r="AZ2836" s="79"/>
      <c r="BA2836" s="80"/>
      <c r="BB2836" s="71"/>
      <c r="BC2836" s="95"/>
      <c r="BD2836" s="41">
        <v>5</v>
      </c>
      <c r="BE2836" s="52">
        <v>51</v>
      </c>
      <c r="BF2836" s="103">
        <v>5122</v>
      </c>
      <c r="BG2836" s="276" t="s">
        <v>47</v>
      </c>
    </row>
    <row r="2837" spans="1:59" s="63" customFormat="1" ht="12.75" x14ac:dyDescent="0.2">
      <c r="A2837" s="196">
        <v>5</v>
      </c>
      <c r="B2837" s="197" t="s">
        <v>938</v>
      </c>
      <c r="C2837" s="208">
        <v>51</v>
      </c>
      <c r="D2837" s="209" t="s">
        <v>939</v>
      </c>
      <c r="E2837" s="212">
        <v>5122</v>
      </c>
      <c r="F2837" s="213" t="s">
        <v>963</v>
      </c>
      <c r="G2837" s="236" t="s">
        <v>360</v>
      </c>
      <c r="H2837" s="81" t="s">
        <v>48</v>
      </c>
      <c r="I2837" s="223"/>
      <c r="J2837" s="73"/>
      <c r="K2837" s="73"/>
      <c r="L2837" s="73"/>
      <c r="M2837" s="74"/>
      <c r="N2837" s="247"/>
      <c r="O2837" s="306"/>
      <c r="P2837" s="105"/>
      <c r="Q2837" s="75"/>
      <c r="R2837" s="75"/>
      <c r="S2837" s="75"/>
      <c r="T2837" s="75"/>
      <c r="U2837" s="75"/>
      <c r="V2837" s="75"/>
      <c r="W2837" s="75"/>
      <c r="X2837" s="75"/>
      <c r="Y2837" s="82">
        <f>MIN(X2841:X2848)</f>
        <v>0</v>
      </c>
      <c r="Z2837" s="83"/>
      <c r="AA2837" s="83"/>
      <c r="AB2837" s="75"/>
      <c r="AC2837" s="75"/>
      <c r="AD2837" s="75"/>
      <c r="AE2837" s="75"/>
      <c r="AF2837" s="75"/>
      <c r="AG2837" s="75"/>
      <c r="AH2837" s="75"/>
      <c r="AI2837" s="75"/>
      <c r="AJ2837" s="82">
        <f>MIN(AI2841:AI2848)</f>
        <v>0</v>
      </c>
      <c r="AK2837" s="83"/>
      <c r="AL2837" s="83"/>
      <c r="AM2837" s="75"/>
      <c r="AN2837" s="75"/>
      <c r="AO2837" s="75"/>
      <c r="AP2837" s="75"/>
      <c r="AQ2837" s="75"/>
      <c r="AR2837" s="75"/>
      <c r="AS2837" s="75"/>
      <c r="AT2837" s="75"/>
      <c r="AU2837" s="75"/>
      <c r="AV2837" s="75"/>
      <c r="AW2837" s="82">
        <f>MIN(AV2841:AV2848)</f>
        <v>100</v>
      </c>
      <c r="AX2837" s="83"/>
      <c r="AY2837" s="83"/>
      <c r="AZ2837" s="79"/>
      <c r="BA2837" s="80"/>
      <c r="BB2837" s="71"/>
      <c r="BC2837" s="95"/>
      <c r="BD2837" s="41">
        <v>5</v>
      </c>
      <c r="BE2837" s="52">
        <v>51</v>
      </c>
      <c r="BF2837" s="103">
        <v>5122</v>
      </c>
      <c r="BG2837" s="278" t="s">
        <v>48</v>
      </c>
    </row>
    <row r="2838" spans="1:59" s="63" customFormat="1" ht="12.75" x14ac:dyDescent="0.2">
      <c r="A2838" s="196">
        <v>5</v>
      </c>
      <c r="B2838" s="197" t="s">
        <v>938</v>
      </c>
      <c r="C2838" s="208">
        <v>51</v>
      </c>
      <c r="D2838" s="209" t="s">
        <v>939</v>
      </c>
      <c r="E2838" s="212">
        <v>5122</v>
      </c>
      <c r="F2838" s="213" t="s">
        <v>963</v>
      </c>
      <c r="G2838" s="236" t="s">
        <v>360</v>
      </c>
      <c r="H2838" s="81" t="s">
        <v>49</v>
      </c>
      <c r="I2838" s="223"/>
      <c r="J2838" s="73"/>
      <c r="K2838" s="73"/>
      <c r="L2838" s="73"/>
      <c r="M2838" s="74"/>
      <c r="N2838" s="247"/>
      <c r="O2838" s="306"/>
      <c r="P2838" s="105"/>
      <c r="Q2838" s="75"/>
      <c r="R2838" s="75"/>
      <c r="S2838" s="75"/>
      <c r="T2838" s="75"/>
      <c r="U2838" s="75"/>
      <c r="V2838" s="75"/>
      <c r="W2838" s="75"/>
      <c r="X2838" s="75"/>
      <c r="Y2838" s="84">
        <f>IF(ISNUMBER(AVERAGE(X2841:X2848)),AVERAGE(X2841:X2848),0)</f>
        <v>15625</v>
      </c>
      <c r="Z2838" s="83"/>
      <c r="AA2838" s="83"/>
      <c r="AB2838" s="75"/>
      <c r="AC2838" s="75"/>
      <c r="AD2838" s="75"/>
      <c r="AE2838" s="75"/>
      <c r="AF2838" s="75"/>
      <c r="AG2838" s="75"/>
      <c r="AH2838" s="75"/>
      <c r="AI2838" s="75"/>
      <c r="AJ2838" s="84">
        <f>IF(ISNUMBER(AVERAGE(AI2841:AI2848)),AVERAGE(AI2841:AI2848),0)</f>
        <v>0</v>
      </c>
      <c r="AK2838" s="83"/>
      <c r="AL2838" s="83"/>
      <c r="AM2838" s="75"/>
      <c r="AN2838" s="75"/>
      <c r="AO2838" s="75"/>
      <c r="AP2838" s="75"/>
      <c r="AQ2838" s="75"/>
      <c r="AR2838" s="75"/>
      <c r="AS2838" s="75"/>
      <c r="AT2838" s="75"/>
      <c r="AU2838" s="75"/>
      <c r="AV2838" s="75"/>
      <c r="AW2838" s="84">
        <f>IF(ISNUMBER(AVERAGE(AV2841:AV2848)),AVERAGE(AV2841:AV2848),0)</f>
        <v>437.5</v>
      </c>
      <c r="AX2838" s="83"/>
      <c r="AY2838" s="83"/>
      <c r="AZ2838" s="79"/>
      <c r="BA2838" s="80"/>
      <c r="BB2838" s="71"/>
      <c r="BC2838" s="95"/>
      <c r="BD2838" s="41">
        <v>5</v>
      </c>
      <c r="BE2838" s="52">
        <v>51</v>
      </c>
      <c r="BF2838" s="103">
        <v>5122</v>
      </c>
      <c r="BG2838" s="278" t="s">
        <v>49</v>
      </c>
    </row>
    <row r="2839" spans="1:59" s="63" customFormat="1" ht="12.75" x14ac:dyDescent="0.2">
      <c r="A2839" s="196">
        <v>5</v>
      </c>
      <c r="B2839" s="197" t="s">
        <v>938</v>
      </c>
      <c r="C2839" s="208">
        <v>51</v>
      </c>
      <c r="D2839" s="209" t="s">
        <v>939</v>
      </c>
      <c r="E2839" s="212">
        <v>5122</v>
      </c>
      <c r="F2839" s="213" t="s">
        <v>963</v>
      </c>
      <c r="G2839" s="236" t="s">
        <v>360</v>
      </c>
      <c r="H2839" s="81" t="s">
        <v>50</v>
      </c>
      <c r="I2839" s="223"/>
      <c r="J2839" s="73"/>
      <c r="K2839" s="73"/>
      <c r="L2839" s="73"/>
      <c r="M2839" s="74"/>
      <c r="N2839" s="247"/>
      <c r="O2839" s="306"/>
      <c r="P2839" s="105"/>
      <c r="Q2839" s="75"/>
      <c r="R2839" s="75"/>
      <c r="S2839" s="75"/>
      <c r="T2839" s="75"/>
      <c r="U2839" s="75"/>
      <c r="V2839" s="75"/>
      <c r="W2839" s="75"/>
      <c r="X2839" s="75"/>
      <c r="Y2839" s="84">
        <f>MAX(X2841:X2848)</f>
        <v>25000</v>
      </c>
      <c r="Z2839" s="83"/>
      <c r="AA2839" s="83"/>
      <c r="AB2839" s="75"/>
      <c r="AC2839" s="75"/>
      <c r="AD2839" s="75"/>
      <c r="AE2839" s="75"/>
      <c r="AF2839" s="75"/>
      <c r="AG2839" s="75"/>
      <c r="AH2839" s="75"/>
      <c r="AI2839" s="75"/>
      <c r="AJ2839" s="84">
        <f>MAX(AI2841:AI2848)</f>
        <v>0</v>
      </c>
      <c r="AK2839" s="83"/>
      <c r="AL2839" s="83"/>
      <c r="AM2839" s="75"/>
      <c r="AN2839" s="75"/>
      <c r="AO2839" s="75"/>
      <c r="AP2839" s="75"/>
      <c r="AQ2839" s="75"/>
      <c r="AR2839" s="75"/>
      <c r="AS2839" s="75"/>
      <c r="AT2839" s="75"/>
      <c r="AU2839" s="75"/>
      <c r="AV2839" s="75"/>
      <c r="AW2839" s="84">
        <f>MAX(AV2841:AV2848)</f>
        <v>1000</v>
      </c>
      <c r="AX2839" s="83"/>
      <c r="AY2839" s="83"/>
      <c r="AZ2839" s="79"/>
      <c r="BA2839" s="80"/>
      <c r="BB2839" s="71"/>
      <c r="BC2839" s="95"/>
      <c r="BD2839" s="41">
        <v>5</v>
      </c>
      <c r="BE2839" s="52">
        <v>51</v>
      </c>
      <c r="BF2839" s="103">
        <v>5122</v>
      </c>
      <c r="BG2839" s="278" t="s">
        <v>50</v>
      </c>
    </row>
    <row r="2840" spans="1:59" s="63" customFormat="1" ht="12.75" x14ac:dyDescent="0.2">
      <c r="A2840" s="196">
        <v>5</v>
      </c>
      <c r="B2840" s="197" t="s">
        <v>938</v>
      </c>
      <c r="C2840" s="208">
        <v>51</v>
      </c>
      <c r="D2840" s="209" t="s">
        <v>939</v>
      </c>
      <c r="E2840" s="212">
        <v>5122</v>
      </c>
      <c r="F2840" s="213" t="s">
        <v>963</v>
      </c>
      <c r="G2840" s="236" t="s">
        <v>360</v>
      </c>
      <c r="H2840" s="85" t="s">
        <v>51</v>
      </c>
      <c r="I2840" s="223"/>
      <c r="J2840" s="73"/>
      <c r="K2840" s="73"/>
      <c r="L2840" s="73"/>
      <c r="M2840" s="74"/>
      <c r="N2840" s="248">
        <f>SUM(N2841:N2848)</f>
        <v>8</v>
      </c>
      <c r="O2840" s="293">
        <f>SUM(O2841:O2848)</f>
        <v>1</v>
      </c>
      <c r="P2840" s="292"/>
      <c r="Q2840" s="87"/>
      <c r="R2840" s="87"/>
      <c r="S2840" s="87"/>
      <c r="T2840" s="87"/>
      <c r="U2840" s="87"/>
      <c r="V2840" s="87"/>
      <c r="W2840" s="87"/>
      <c r="X2840" s="87"/>
      <c r="Y2840" s="88"/>
      <c r="Z2840" s="86">
        <f>SUM(Z2841:Z2848)</f>
        <v>15625</v>
      </c>
      <c r="AA2840" s="120"/>
      <c r="AB2840" s="111"/>
      <c r="AC2840" s="111"/>
      <c r="AD2840" s="111"/>
      <c r="AE2840" s="111"/>
      <c r="AF2840" s="111"/>
      <c r="AG2840" s="111"/>
      <c r="AH2840" s="111"/>
      <c r="AI2840" s="111"/>
      <c r="AJ2840" s="120"/>
      <c r="AK2840" s="86">
        <f>SUM(AK2841:AK2848)</f>
        <v>0</v>
      </c>
      <c r="AL2840" s="120"/>
      <c r="AM2840" s="111"/>
      <c r="AN2840" s="111"/>
      <c r="AO2840" s="111"/>
      <c r="AP2840" s="111"/>
      <c r="AQ2840" s="111"/>
      <c r="AR2840" s="111"/>
      <c r="AS2840" s="111"/>
      <c r="AT2840" s="111"/>
      <c r="AU2840" s="111"/>
      <c r="AV2840" s="111"/>
      <c r="AW2840" s="120"/>
      <c r="AX2840" s="86">
        <f>SUM(AX2841:AX2848)</f>
        <v>437.5</v>
      </c>
      <c r="AY2840" s="88"/>
      <c r="AZ2840" s="79"/>
      <c r="BA2840" s="80"/>
      <c r="BB2840" s="71"/>
      <c r="BC2840" s="95"/>
      <c r="BD2840" s="41">
        <v>5</v>
      </c>
      <c r="BE2840" s="52">
        <v>51</v>
      </c>
      <c r="BF2840" s="103">
        <v>5122</v>
      </c>
      <c r="BG2840" s="279" t="s">
        <v>51</v>
      </c>
    </row>
    <row r="2841" spans="1:59" s="63" customFormat="1" ht="12.75" x14ac:dyDescent="0.2">
      <c r="A2841" s="196">
        <v>5</v>
      </c>
      <c r="B2841" s="197" t="s">
        <v>938</v>
      </c>
      <c r="C2841" s="208">
        <v>51</v>
      </c>
      <c r="D2841" s="209" t="s">
        <v>939</v>
      </c>
      <c r="E2841" s="212">
        <v>5122</v>
      </c>
      <c r="F2841" s="213" t="s">
        <v>963</v>
      </c>
      <c r="G2841" s="236" t="s">
        <v>360</v>
      </c>
      <c r="H2841" s="89" t="s">
        <v>52</v>
      </c>
      <c r="I2841" s="90" t="s">
        <v>1169</v>
      </c>
      <c r="J2841" s="90"/>
      <c r="K2841" s="90" t="s">
        <v>571</v>
      </c>
      <c r="L2841" s="90"/>
      <c r="M2841" s="91"/>
      <c r="N2841" s="312">
        <v>1</v>
      </c>
      <c r="O2841" s="313">
        <f>N2841/N$2840</f>
        <v>0.125</v>
      </c>
      <c r="P2841" s="104"/>
      <c r="Q2841" s="92"/>
      <c r="R2841" s="92"/>
      <c r="S2841" s="92"/>
      <c r="T2841" s="92"/>
      <c r="U2841" s="92"/>
      <c r="V2841" s="92"/>
      <c r="W2841" s="92">
        <v>1</v>
      </c>
      <c r="X2841" s="109">
        <f t="shared" ref="X2841:X2848" si="429">P2841*P$7+Q2841*Q$7+R2841*R$7+S2841*S$7+T2841*T$7+U2841*U$7+V2841*V$7+W2841*W$7</f>
        <v>25000</v>
      </c>
      <c r="Y2841" s="83"/>
      <c r="Z2841" s="110">
        <f t="shared" ref="Z2841:Z2848" si="430">X2841*$O2841</f>
        <v>3125</v>
      </c>
      <c r="AA2841" s="111"/>
      <c r="AB2841" s="92"/>
      <c r="AC2841" s="92"/>
      <c r="AD2841" s="92"/>
      <c r="AE2841" s="92"/>
      <c r="AF2841" s="92"/>
      <c r="AG2841" s="92"/>
      <c r="AH2841" s="92"/>
      <c r="AI2841" s="109">
        <f t="shared" ref="AI2841:AI2848" si="431">AB2841*AB$7+AC2841*AC$7+AD2841*AD$7+AE2841*AE$7+AF2841*AF$7+AG2841*AG$7+AH2841*AH$7</f>
        <v>0</v>
      </c>
      <c r="AJ2841" s="83"/>
      <c r="AK2841" s="110">
        <f t="shared" ref="AK2841:AK2848" si="432">AI2841*$O2841</f>
        <v>0</v>
      </c>
      <c r="AL2841" s="111"/>
      <c r="AM2841" s="92"/>
      <c r="AN2841" s="92"/>
      <c r="AO2841" s="92"/>
      <c r="AP2841" s="92">
        <v>1</v>
      </c>
      <c r="AQ2841" s="92"/>
      <c r="AR2841" s="92"/>
      <c r="AS2841" s="92"/>
      <c r="AT2841" s="92"/>
      <c r="AU2841" s="92"/>
      <c r="AV2841" s="109">
        <f t="shared" ref="AV2841:AV2848" si="433">AM2841*AM$7+AN2841*AN$7+AO2841*AO$7+AP2841*AP$7+AQ2841*AQ$7+AR2841*AR$7+AS2841*AS$7+AT2841*AT$7+AU2841*AU$7</f>
        <v>100</v>
      </c>
      <c r="AW2841" s="75"/>
      <c r="AX2841" s="110">
        <f t="shared" ref="AX2841:AX2848" si="434">AV2841*$O2841</f>
        <v>12.5</v>
      </c>
      <c r="AY2841" s="111"/>
      <c r="AZ2841" s="93"/>
      <c r="BA2841" s="94" t="s">
        <v>105</v>
      </c>
      <c r="BB2841" s="71"/>
      <c r="BC2841" s="95"/>
      <c r="BD2841" s="41">
        <v>5</v>
      </c>
      <c r="BE2841" s="52">
        <v>51</v>
      </c>
      <c r="BF2841" s="103">
        <v>5122</v>
      </c>
      <c r="BG2841" s="280" t="s">
        <v>52</v>
      </c>
    </row>
    <row r="2842" spans="1:59" s="63" customFormat="1" ht="12.75" x14ac:dyDescent="0.2">
      <c r="A2842" s="196">
        <v>5</v>
      </c>
      <c r="B2842" s="197" t="s">
        <v>938</v>
      </c>
      <c r="C2842" s="208">
        <v>51</v>
      </c>
      <c r="D2842" s="209" t="s">
        <v>939</v>
      </c>
      <c r="E2842" s="212">
        <v>5122</v>
      </c>
      <c r="F2842" s="213" t="s">
        <v>963</v>
      </c>
      <c r="G2842" s="236" t="s">
        <v>360</v>
      </c>
      <c r="H2842" s="89"/>
      <c r="I2842" s="90" t="s">
        <v>389</v>
      </c>
      <c r="J2842" s="90"/>
      <c r="K2842" s="90" t="s">
        <v>73</v>
      </c>
      <c r="L2842" s="90" t="s">
        <v>69</v>
      </c>
      <c r="M2842" s="91"/>
      <c r="N2842" s="312">
        <v>1</v>
      </c>
      <c r="O2842" s="313">
        <f t="shared" ref="O2842:O2848" si="435">N2842/N$2840</f>
        <v>0.125</v>
      </c>
      <c r="P2842" s="104"/>
      <c r="Q2842" s="92"/>
      <c r="R2842" s="92"/>
      <c r="S2842" s="92"/>
      <c r="T2842" s="92"/>
      <c r="U2842" s="92"/>
      <c r="V2842" s="92"/>
      <c r="W2842" s="92">
        <v>1</v>
      </c>
      <c r="X2842" s="109">
        <f t="shared" si="429"/>
        <v>25000</v>
      </c>
      <c r="Y2842" s="83"/>
      <c r="Z2842" s="110">
        <f t="shared" si="430"/>
        <v>3125</v>
      </c>
      <c r="AA2842" s="111"/>
      <c r="AB2842" s="92"/>
      <c r="AC2842" s="92"/>
      <c r="AD2842" s="92"/>
      <c r="AE2842" s="92"/>
      <c r="AF2842" s="92"/>
      <c r="AG2842" s="92"/>
      <c r="AH2842" s="92"/>
      <c r="AI2842" s="109">
        <f t="shared" si="431"/>
        <v>0</v>
      </c>
      <c r="AJ2842" s="83"/>
      <c r="AK2842" s="110">
        <f t="shared" si="432"/>
        <v>0</v>
      </c>
      <c r="AL2842" s="111"/>
      <c r="AM2842" s="92"/>
      <c r="AN2842" s="92"/>
      <c r="AO2842" s="92"/>
      <c r="AP2842" s="92">
        <v>1</v>
      </c>
      <c r="AQ2842" s="92"/>
      <c r="AR2842" s="92"/>
      <c r="AS2842" s="92"/>
      <c r="AT2842" s="92"/>
      <c r="AU2842" s="92"/>
      <c r="AV2842" s="109">
        <f t="shared" si="433"/>
        <v>100</v>
      </c>
      <c r="AW2842" s="75"/>
      <c r="AX2842" s="110">
        <f t="shared" si="434"/>
        <v>12.5</v>
      </c>
      <c r="AY2842" s="111"/>
      <c r="AZ2842" s="93"/>
      <c r="BA2842" s="94" t="s">
        <v>131</v>
      </c>
      <c r="BB2842" s="71"/>
      <c r="BC2842" s="95"/>
      <c r="BD2842" s="41">
        <v>5</v>
      </c>
      <c r="BE2842" s="52">
        <v>51</v>
      </c>
      <c r="BF2842" s="103">
        <v>5122</v>
      </c>
      <c r="BG2842" s="280" t="s">
        <v>52</v>
      </c>
    </row>
    <row r="2843" spans="1:59" s="63" customFormat="1" ht="12.75" x14ac:dyDescent="0.2">
      <c r="A2843" s="196">
        <v>5</v>
      </c>
      <c r="B2843" s="197" t="s">
        <v>938</v>
      </c>
      <c r="C2843" s="208">
        <v>51</v>
      </c>
      <c r="D2843" s="209" t="s">
        <v>939</v>
      </c>
      <c r="E2843" s="212">
        <v>5122</v>
      </c>
      <c r="F2843" s="213" t="s">
        <v>963</v>
      </c>
      <c r="G2843" s="236" t="s">
        <v>360</v>
      </c>
      <c r="H2843" s="89"/>
      <c r="I2843" s="90" t="s">
        <v>573</v>
      </c>
      <c r="J2843" s="90"/>
      <c r="K2843" s="90" t="s">
        <v>73</v>
      </c>
      <c r="L2843" s="90" t="s">
        <v>95</v>
      </c>
      <c r="M2843" s="91"/>
      <c r="N2843" s="312">
        <v>1</v>
      </c>
      <c r="O2843" s="313">
        <f t="shared" si="435"/>
        <v>0.125</v>
      </c>
      <c r="P2843" s="104"/>
      <c r="Q2843" s="92"/>
      <c r="R2843" s="92"/>
      <c r="S2843" s="92"/>
      <c r="T2843" s="92"/>
      <c r="U2843" s="92"/>
      <c r="V2843" s="92"/>
      <c r="W2843" s="92">
        <v>1</v>
      </c>
      <c r="X2843" s="109">
        <f t="shared" si="429"/>
        <v>25000</v>
      </c>
      <c r="Y2843" s="83"/>
      <c r="Z2843" s="110">
        <f t="shared" si="430"/>
        <v>3125</v>
      </c>
      <c r="AA2843" s="111"/>
      <c r="AB2843" s="92"/>
      <c r="AC2843" s="92"/>
      <c r="AD2843" s="92"/>
      <c r="AE2843" s="92"/>
      <c r="AF2843" s="92"/>
      <c r="AG2843" s="92"/>
      <c r="AH2843" s="92"/>
      <c r="AI2843" s="109">
        <f t="shared" si="431"/>
        <v>0</v>
      </c>
      <c r="AJ2843" s="83"/>
      <c r="AK2843" s="110">
        <f t="shared" si="432"/>
        <v>0</v>
      </c>
      <c r="AL2843" s="111"/>
      <c r="AM2843" s="92"/>
      <c r="AN2843" s="92"/>
      <c r="AO2843" s="92"/>
      <c r="AP2843" s="92">
        <v>1</v>
      </c>
      <c r="AQ2843" s="92"/>
      <c r="AR2843" s="92"/>
      <c r="AS2843" s="92"/>
      <c r="AT2843" s="92"/>
      <c r="AU2843" s="92"/>
      <c r="AV2843" s="109">
        <f t="shared" si="433"/>
        <v>100</v>
      </c>
      <c r="AW2843" s="75"/>
      <c r="AX2843" s="110">
        <f t="shared" si="434"/>
        <v>12.5</v>
      </c>
      <c r="AY2843" s="111"/>
      <c r="AZ2843" s="93"/>
      <c r="BA2843" s="94" t="s">
        <v>131</v>
      </c>
      <c r="BB2843" s="71"/>
      <c r="BC2843" s="95"/>
      <c r="BD2843" s="41">
        <v>5</v>
      </c>
      <c r="BE2843" s="52">
        <v>51</v>
      </c>
      <c r="BF2843" s="103">
        <v>5122</v>
      </c>
      <c r="BG2843" s="280" t="s">
        <v>52</v>
      </c>
    </row>
    <row r="2844" spans="1:59" s="63" customFormat="1" ht="12.75" x14ac:dyDescent="0.2">
      <c r="A2844" s="196">
        <v>5</v>
      </c>
      <c r="B2844" s="197" t="s">
        <v>938</v>
      </c>
      <c r="C2844" s="208">
        <v>51</v>
      </c>
      <c r="D2844" s="209" t="s">
        <v>939</v>
      </c>
      <c r="E2844" s="212">
        <v>5122</v>
      </c>
      <c r="F2844" s="213" t="s">
        <v>963</v>
      </c>
      <c r="G2844" s="236" t="s">
        <v>360</v>
      </c>
      <c r="H2844" s="89"/>
      <c r="I2844" s="90" t="s">
        <v>560</v>
      </c>
      <c r="J2844" s="90"/>
      <c r="K2844" s="90" t="s">
        <v>73</v>
      </c>
      <c r="L2844" s="90" t="s">
        <v>69</v>
      </c>
      <c r="M2844" s="91"/>
      <c r="N2844" s="312">
        <v>1</v>
      </c>
      <c r="O2844" s="313">
        <f t="shared" si="435"/>
        <v>0.125</v>
      </c>
      <c r="P2844" s="104"/>
      <c r="Q2844" s="92"/>
      <c r="R2844" s="92"/>
      <c r="S2844" s="92"/>
      <c r="T2844" s="92"/>
      <c r="U2844" s="92"/>
      <c r="V2844" s="92"/>
      <c r="W2844" s="92">
        <v>1</v>
      </c>
      <c r="X2844" s="109">
        <f t="shared" si="429"/>
        <v>25000</v>
      </c>
      <c r="Y2844" s="83"/>
      <c r="Z2844" s="110">
        <f t="shared" si="430"/>
        <v>3125</v>
      </c>
      <c r="AA2844" s="111"/>
      <c r="AB2844" s="92"/>
      <c r="AC2844" s="92"/>
      <c r="AD2844" s="92"/>
      <c r="AE2844" s="92"/>
      <c r="AF2844" s="92"/>
      <c r="AG2844" s="92"/>
      <c r="AH2844" s="92"/>
      <c r="AI2844" s="109">
        <f t="shared" si="431"/>
        <v>0</v>
      </c>
      <c r="AJ2844" s="83"/>
      <c r="AK2844" s="110">
        <f t="shared" si="432"/>
        <v>0</v>
      </c>
      <c r="AL2844" s="111"/>
      <c r="AM2844" s="92"/>
      <c r="AN2844" s="92"/>
      <c r="AO2844" s="92"/>
      <c r="AP2844" s="92">
        <v>1</v>
      </c>
      <c r="AQ2844" s="92"/>
      <c r="AR2844" s="92"/>
      <c r="AS2844" s="92"/>
      <c r="AT2844" s="92"/>
      <c r="AU2844" s="92"/>
      <c r="AV2844" s="109">
        <f t="shared" si="433"/>
        <v>100</v>
      </c>
      <c r="AW2844" s="75"/>
      <c r="AX2844" s="110">
        <f t="shared" si="434"/>
        <v>12.5</v>
      </c>
      <c r="AY2844" s="111"/>
      <c r="AZ2844" s="93"/>
      <c r="BA2844" s="94" t="s">
        <v>131</v>
      </c>
      <c r="BB2844" s="71"/>
      <c r="BC2844" s="95"/>
      <c r="BD2844" s="41">
        <v>5</v>
      </c>
      <c r="BE2844" s="52">
        <v>51</v>
      </c>
      <c r="BF2844" s="103">
        <v>5122</v>
      </c>
      <c r="BG2844" s="280" t="s">
        <v>52</v>
      </c>
    </row>
    <row r="2845" spans="1:59" s="63" customFormat="1" ht="12.75" x14ac:dyDescent="0.2">
      <c r="A2845" s="196">
        <v>5</v>
      </c>
      <c r="B2845" s="197" t="s">
        <v>938</v>
      </c>
      <c r="C2845" s="208">
        <v>51</v>
      </c>
      <c r="D2845" s="209" t="s">
        <v>939</v>
      </c>
      <c r="E2845" s="212">
        <v>5122</v>
      </c>
      <c r="F2845" s="213" t="s">
        <v>963</v>
      </c>
      <c r="G2845" s="236" t="s">
        <v>360</v>
      </c>
      <c r="H2845" s="89"/>
      <c r="I2845" s="90" t="s">
        <v>941</v>
      </c>
      <c r="J2845" s="90"/>
      <c r="K2845" s="90" t="s">
        <v>64</v>
      </c>
      <c r="L2845" s="90" t="s">
        <v>119</v>
      </c>
      <c r="M2845" s="91"/>
      <c r="N2845" s="312">
        <v>1</v>
      </c>
      <c r="O2845" s="313">
        <f t="shared" si="435"/>
        <v>0.125</v>
      </c>
      <c r="P2845" s="104"/>
      <c r="Q2845" s="92"/>
      <c r="R2845" s="92"/>
      <c r="S2845" s="92"/>
      <c r="T2845" s="92"/>
      <c r="U2845" s="92"/>
      <c r="V2845" s="92"/>
      <c r="W2845" s="92"/>
      <c r="X2845" s="109">
        <f t="shared" si="429"/>
        <v>0</v>
      </c>
      <c r="Y2845" s="83"/>
      <c r="Z2845" s="110">
        <f t="shared" si="430"/>
        <v>0</v>
      </c>
      <c r="AA2845" s="111"/>
      <c r="AB2845" s="92"/>
      <c r="AC2845" s="92"/>
      <c r="AD2845" s="92"/>
      <c r="AE2845" s="92"/>
      <c r="AF2845" s="92"/>
      <c r="AG2845" s="92"/>
      <c r="AH2845" s="92"/>
      <c r="AI2845" s="109">
        <f t="shared" si="431"/>
        <v>0</v>
      </c>
      <c r="AJ2845" s="83"/>
      <c r="AK2845" s="110">
        <f t="shared" si="432"/>
        <v>0</v>
      </c>
      <c r="AL2845" s="111"/>
      <c r="AM2845" s="92"/>
      <c r="AN2845" s="92"/>
      <c r="AO2845" s="92"/>
      <c r="AP2845" s="92"/>
      <c r="AQ2845" s="92"/>
      <c r="AR2845" s="92"/>
      <c r="AS2845" s="92">
        <v>1</v>
      </c>
      <c r="AT2845" s="92"/>
      <c r="AU2845" s="92"/>
      <c r="AV2845" s="109">
        <f t="shared" si="433"/>
        <v>1000</v>
      </c>
      <c r="AW2845" s="75"/>
      <c r="AX2845" s="110">
        <f t="shared" si="434"/>
        <v>125</v>
      </c>
      <c r="AY2845" s="111"/>
      <c r="AZ2845" s="93"/>
      <c r="BA2845" s="94" t="s">
        <v>131</v>
      </c>
      <c r="BB2845" s="71"/>
      <c r="BC2845" s="95"/>
      <c r="BD2845" s="41">
        <v>5</v>
      </c>
      <c r="BE2845" s="52">
        <v>51</v>
      </c>
      <c r="BF2845" s="103">
        <v>5122</v>
      </c>
      <c r="BG2845" s="280" t="s">
        <v>52</v>
      </c>
    </row>
    <row r="2846" spans="1:59" s="63" customFormat="1" ht="12.75" x14ac:dyDescent="0.2">
      <c r="A2846" s="196">
        <v>5</v>
      </c>
      <c r="B2846" s="197" t="s">
        <v>938</v>
      </c>
      <c r="C2846" s="208">
        <v>51</v>
      </c>
      <c r="D2846" s="209" t="s">
        <v>939</v>
      </c>
      <c r="E2846" s="212">
        <v>5122</v>
      </c>
      <c r="F2846" s="213" t="s">
        <v>963</v>
      </c>
      <c r="G2846" s="236" t="s">
        <v>360</v>
      </c>
      <c r="H2846" s="89"/>
      <c r="I2846" s="90" t="s">
        <v>964</v>
      </c>
      <c r="J2846" s="90"/>
      <c r="K2846" s="90" t="s">
        <v>64</v>
      </c>
      <c r="L2846" s="90" t="s">
        <v>136</v>
      </c>
      <c r="M2846" s="91"/>
      <c r="N2846" s="312">
        <v>1</v>
      </c>
      <c r="O2846" s="313">
        <f t="shared" si="435"/>
        <v>0.125</v>
      </c>
      <c r="P2846" s="104"/>
      <c r="Q2846" s="92"/>
      <c r="R2846" s="92"/>
      <c r="S2846" s="92"/>
      <c r="T2846" s="92"/>
      <c r="U2846" s="92"/>
      <c r="V2846" s="92"/>
      <c r="W2846" s="92"/>
      <c r="X2846" s="109">
        <f t="shared" si="429"/>
        <v>0</v>
      </c>
      <c r="Y2846" s="83"/>
      <c r="Z2846" s="110">
        <f t="shared" si="430"/>
        <v>0</v>
      </c>
      <c r="AA2846" s="111"/>
      <c r="AB2846" s="92"/>
      <c r="AC2846" s="92"/>
      <c r="AD2846" s="92"/>
      <c r="AE2846" s="92"/>
      <c r="AF2846" s="92"/>
      <c r="AG2846" s="92"/>
      <c r="AH2846" s="92"/>
      <c r="AI2846" s="109">
        <f t="shared" si="431"/>
        <v>0</v>
      </c>
      <c r="AJ2846" s="83"/>
      <c r="AK2846" s="110">
        <f t="shared" si="432"/>
        <v>0</v>
      </c>
      <c r="AL2846" s="111"/>
      <c r="AM2846" s="92"/>
      <c r="AN2846" s="92"/>
      <c r="AO2846" s="92"/>
      <c r="AP2846" s="92"/>
      <c r="AQ2846" s="92"/>
      <c r="AR2846" s="92"/>
      <c r="AS2846" s="92">
        <v>1</v>
      </c>
      <c r="AT2846" s="92"/>
      <c r="AU2846" s="92"/>
      <c r="AV2846" s="109">
        <f t="shared" si="433"/>
        <v>1000</v>
      </c>
      <c r="AW2846" s="75"/>
      <c r="AX2846" s="110">
        <f t="shared" si="434"/>
        <v>125</v>
      </c>
      <c r="AY2846" s="111"/>
      <c r="AZ2846" s="93"/>
      <c r="BA2846" s="94" t="s">
        <v>131</v>
      </c>
      <c r="BB2846" s="71"/>
      <c r="BC2846" s="95"/>
      <c r="BD2846" s="41">
        <v>5</v>
      </c>
      <c r="BE2846" s="52">
        <v>51</v>
      </c>
      <c r="BF2846" s="103">
        <v>5122</v>
      </c>
      <c r="BG2846" s="280" t="s">
        <v>52</v>
      </c>
    </row>
    <row r="2847" spans="1:59" s="63" customFormat="1" ht="12.75" x14ac:dyDescent="0.2">
      <c r="A2847" s="196">
        <v>5</v>
      </c>
      <c r="B2847" s="197" t="s">
        <v>938</v>
      </c>
      <c r="C2847" s="208">
        <v>51</v>
      </c>
      <c r="D2847" s="209" t="s">
        <v>939</v>
      </c>
      <c r="E2847" s="212">
        <v>5122</v>
      </c>
      <c r="F2847" s="213" t="s">
        <v>963</v>
      </c>
      <c r="G2847" s="236" t="s">
        <v>360</v>
      </c>
      <c r="H2847" s="89"/>
      <c r="I2847" s="90" t="s">
        <v>338</v>
      </c>
      <c r="J2847" s="90"/>
      <c r="K2847" s="90" t="s">
        <v>64</v>
      </c>
      <c r="L2847" s="90" t="s">
        <v>340</v>
      </c>
      <c r="M2847" s="91"/>
      <c r="N2847" s="312">
        <v>1</v>
      </c>
      <c r="O2847" s="313">
        <f t="shared" si="435"/>
        <v>0.125</v>
      </c>
      <c r="P2847" s="104"/>
      <c r="Q2847" s="92"/>
      <c r="R2847" s="92"/>
      <c r="S2847" s="92"/>
      <c r="T2847" s="92"/>
      <c r="U2847" s="92"/>
      <c r="V2847" s="92"/>
      <c r="W2847" s="92"/>
      <c r="X2847" s="109">
        <f t="shared" si="429"/>
        <v>0</v>
      </c>
      <c r="Y2847" s="83"/>
      <c r="Z2847" s="110">
        <f t="shared" si="430"/>
        <v>0</v>
      </c>
      <c r="AA2847" s="111"/>
      <c r="AB2847" s="92"/>
      <c r="AC2847" s="92"/>
      <c r="AD2847" s="92"/>
      <c r="AE2847" s="92"/>
      <c r="AF2847" s="92"/>
      <c r="AG2847" s="92"/>
      <c r="AH2847" s="92"/>
      <c r="AI2847" s="109">
        <f t="shared" si="431"/>
        <v>0</v>
      </c>
      <c r="AJ2847" s="83"/>
      <c r="AK2847" s="110">
        <f t="shared" si="432"/>
        <v>0</v>
      </c>
      <c r="AL2847" s="111"/>
      <c r="AM2847" s="92"/>
      <c r="AN2847" s="92"/>
      <c r="AO2847" s="92"/>
      <c r="AP2847" s="92"/>
      <c r="AQ2847" s="92"/>
      <c r="AR2847" s="92"/>
      <c r="AS2847" s="92">
        <v>1</v>
      </c>
      <c r="AT2847" s="92"/>
      <c r="AU2847" s="92"/>
      <c r="AV2847" s="109">
        <f t="shared" si="433"/>
        <v>1000</v>
      </c>
      <c r="AW2847" s="75"/>
      <c r="AX2847" s="110">
        <f t="shared" si="434"/>
        <v>125</v>
      </c>
      <c r="AY2847" s="111"/>
      <c r="AZ2847" s="93"/>
      <c r="BA2847" s="94" t="s">
        <v>131</v>
      </c>
      <c r="BB2847" s="71"/>
      <c r="BC2847" s="95"/>
      <c r="BD2847" s="41">
        <v>5</v>
      </c>
      <c r="BE2847" s="52">
        <v>51</v>
      </c>
      <c r="BF2847" s="103">
        <v>5122</v>
      </c>
      <c r="BG2847" s="280" t="s">
        <v>52</v>
      </c>
    </row>
    <row r="2848" spans="1:59" s="63" customFormat="1" ht="12.75" x14ac:dyDescent="0.2">
      <c r="A2848" s="196">
        <v>5</v>
      </c>
      <c r="B2848" s="197" t="s">
        <v>938</v>
      </c>
      <c r="C2848" s="208">
        <v>51</v>
      </c>
      <c r="D2848" s="209" t="s">
        <v>939</v>
      </c>
      <c r="E2848" s="212">
        <v>5122</v>
      </c>
      <c r="F2848" s="213" t="s">
        <v>963</v>
      </c>
      <c r="G2848" s="236" t="s">
        <v>360</v>
      </c>
      <c r="H2848" s="89"/>
      <c r="I2848" s="90" t="s">
        <v>965</v>
      </c>
      <c r="J2848" s="90"/>
      <c r="K2848" s="90" t="s">
        <v>73</v>
      </c>
      <c r="L2848" s="90" t="s">
        <v>69</v>
      </c>
      <c r="M2848" s="91"/>
      <c r="N2848" s="312">
        <v>1</v>
      </c>
      <c r="O2848" s="313">
        <f t="shared" si="435"/>
        <v>0.125</v>
      </c>
      <c r="P2848" s="104"/>
      <c r="Q2848" s="92"/>
      <c r="R2848" s="92"/>
      <c r="S2848" s="92"/>
      <c r="T2848" s="92"/>
      <c r="U2848" s="92"/>
      <c r="V2848" s="92"/>
      <c r="W2848" s="92">
        <v>1</v>
      </c>
      <c r="X2848" s="109">
        <f t="shared" si="429"/>
        <v>25000</v>
      </c>
      <c r="Y2848" s="83"/>
      <c r="Z2848" s="110">
        <f t="shared" si="430"/>
        <v>3125</v>
      </c>
      <c r="AA2848" s="111"/>
      <c r="AB2848" s="92"/>
      <c r="AC2848" s="92"/>
      <c r="AD2848" s="92"/>
      <c r="AE2848" s="92"/>
      <c r="AF2848" s="92"/>
      <c r="AG2848" s="92"/>
      <c r="AH2848" s="92"/>
      <c r="AI2848" s="109">
        <f t="shared" si="431"/>
        <v>0</v>
      </c>
      <c r="AJ2848" s="83"/>
      <c r="AK2848" s="110">
        <f t="shared" si="432"/>
        <v>0</v>
      </c>
      <c r="AL2848" s="111"/>
      <c r="AM2848" s="92"/>
      <c r="AN2848" s="92"/>
      <c r="AO2848" s="92"/>
      <c r="AP2848" s="92">
        <v>1</v>
      </c>
      <c r="AQ2848" s="92"/>
      <c r="AR2848" s="92"/>
      <c r="AS2848" s="92"/>
      <c r="AT2848" s="92"/>
      <c r="AU2848" s="92"/>
      <c r="AV2848" s="109">
        <f t="shared" si="433"/>
        <v>100</v>
      </c>
      <c r="AW2848" s="75"/>
      <c r="AX2848" s="110">
        <f t="shared" si="434"/>
        <v>12.5</v>
      </c>
      <c r="AY2848" s="111"/>
      <c r="AZ2848" s="93"/>
      <c r="BA2848" s="94" t="s">
        <v>131</v>
      </c>
      <c r="BB2848" s="71"/>
      <c r="BC2848" s="95"/>
      <c r="BD2848" s="41">
        <v>5</v>
      </c>
      <c r="BE2848" s="52">
        <v>51</v>
      </c>
      <c r="BF2848" s="103">
        <v>5122</v>
      </c>
      <c r="BG2848" s="280" t="s">
        <v>52</v>
      </c>
    </row>
    <row r="2849" spans="1:59" s="63" customFormat="1" ht="12.75" x14ac:dyDescent="0.2">
      <c r="A2849" s="196">
        <v>5</v>
      </c>
      <c r="B2849" s="197" t="s">
        <v>938</v>
      </c>
      <c r="C2849" s="208">
        <v>51</v>
      </c>
      <c r="D2849" s="209" t="s">
        <v>939</v>
      </c>
      <c r="E2849" s="212">
        <v>5122</v>
      </c>
      <c r="F2849" s="213" t="s">
        <v>963</v>
      </c>
      <c r="G2849" s="236" t="s">
        <v>360</v>
      </c>
      <c r="H2849" s="65"/>
      <c r="I2849" s="222"/>
      <c r="J2849" s="66"/>
      <c r="K2849" s="66"/>
      <c r="L2849" s="66"/>
      <c r="M2849" s="64"/>
      <c r="N2849" s="304"/>
      <c r="O2849" s="305"/>
      <c r="P2849" s="127"/>
      <c r="Q2849" s="67"/>
      <c r="R2849" s="67"/>
      <c r="S2849" s="67"/>
      <c r="T2849" s="67"/>
      <c r="U2849" s="67"/>
      <c r="V2849" s="67"/>
      <c r="W2849" s="67"/>
      <c r="X2849" s="67"/>
      <c r="Y2849" s="68"/>
      <c r="Z2849" s="68"/>
      <c r="AA2849" s="68"/>
      <c r="AB2849" s="67"/>
      <c r="AC2849" s="67"/>
      <c r="AD2849" s="67"/>
      <c r="AE2849" s="67"/>
      <c r="AF2849" s="67"/>
      <c r="AG2849" s="67"/>
      <c r="AH2849" s="67"/>
      <c r="AI2849" s="67"/>
      <c r="AJ2849" s="68"/>
      <c r="AK2849" s="68"/>
      <c r="AL2849" s="68"/>
      <c r="AM2849" s="67"/>
      <c r="AN2849" s="67"/>
      <c r="AO2849" s="67"/>
      <c r="AP2849" s="67"/>
      <c r="AQ2849" s="67"/>
      <c r="AR2849" s="67"/>
      <c r="AS2849" s="67"/>
      <c r="AT2849" s="67"/>
      <c r="AU2849" s="67"/>
      <c r="AV2849" s="67"/>
      <c r="AW2849" s="67"/>
      <c r="AX2849" s="68"/>
      <c r="AY2849" s="68"/>
      <c r="AZ2849" s="69"/>
      <c r="BA2849" s="70"/>
      <c r="BB2849" s="71"/>
      <c r="BC2849" s="95"/>
      <c r="BD2849" s="41">
        <v>5</v>
      </c>
      <c r="BE2849" s="52">
        <v>51</v>
      </c>
      <c r="BF2849" s="103">
        <v>5122</v>
      </c>
      <c r="BG2849" s="275"/>
    </row>
    <row r="2850" spans="1:59" s="63" customFormat="1" ht="12.75" x14ac:dyDescent="0.2">
      <c r="A2850" s="196">
        <v>5</v>
      </c>
      <c r="B2850" s="197" t="s">
        <v>938</v>
      </c>
      <c r="C2850" s="208">
        <v>51</v>
      </c>
      <c r="D2850" s="209" t="s">
        <v>939</v>
      </c>
      <c r="E2850" s="212">
        <v>5122</v>
      </c>
      <c r="F2850" s="213" t="s">
        <v>963</v>
      </c>
      <c r="G2850" s="232"/>
      <c r="H2850" s="97"/>
      <c r="I2850" s="224"/>
      <c r="J2850" s="98"/>
      <c r="K2850" s="98"/>
      <c r="L2850" s="98"/>
      <c r="M2850" s="96"/>
      <c r="N2850" s="307"/>
      <c r="O2850" s="246"/>
      <c r="P2850" s="124"/>
      <c r="Q2850" s="99"/>
      <c r="R2850" s="99"/>
      <c r="S2850" s="99"/>
      <c r="T2850" s="99"/>
      <c r="U2850" s="99"/>
      <c r="V2850" s="99"/>
      <c r="W2850" s="99"/>
      <c r="X2850" s="99"/>
      <c r="Y2850" s="100"/>
      <c r="Z2850" s="100"/>
      <c r="AA2850" s="100"/>
      <c r="AB2850" s="99"/>
      <c r="AC2850" s="99"/>
      <c r="AD2850" s="99"/>
      <c r="AE2850" s="99"/>
      <c r="AF2850" s="99"/>
      <c r="AG2850" s="99"/>
      <c r="AH2850" s="99"/>
      <c r="AI2850" s="99"/>
      <c r="AJ2850" s="100"/>
      <c r="AK2850" s="100"/>
      <c r="AL2850" s="100"/>
      <c r="AM2850" s="99"/>
      <c r="AN2850" s="99"/>
      <c r="AO2850" s="99"/>
      <c r="AP2850" s="99"/>
      <c r="AQ2850" s="99"/>
      <c r="AR2850" s="99"/>
      <c r="AS2850" s="99"/>
      <c r="AT2850" s="99"/>
      <c r="AU2850" s="99"/>
      <c r="AV2850" s="99"/>
      <c r="AW2850" s="99"/>
      <c r="AX2850" s="100"/>
      <c r="AY2850" s="100"/>
      <c r="AZ2850" s="101"/>
      <c r="BA2850" s="102"/>
      <c r="BB2850" s="95"/>
      <c r="BC2850" s="95"/>
      <c r="BD2850" s="41">
        <v>5</v>
      </c>
      <c r="BE2850" s="52">
        <v>51</v>
      </c>
      <c r="BF2850" s="103">
        <v>5122</v>
      </c>
      <c r="BG2850" s="277"/>
    </row>
    <row r="2851" spans="1:59" s="63" customFormat="1" ht="12.75" x14ac:dyDescent="0.2">
      <c r="A2851" s="196">
        <v>5</v>
      </c>
      <c r="B2851" s="197" t="s">
        <v>938</v>
      </c>
      <c r="C2851" s="208">
        <v>51</v>
      </c>
      <c r="D2851" s="209" t="s">
        <v>939</v>
      </c>
      <c r="E2851" s="212">
        <v>5122</v>
      </c>
      <c r="F2851" s="213" t="s">
        <v>963</v>
      </c>
      <c r="G2851" s="236"/>
      <c r="H2851" s="65"/>
      <c r="I2851" s="222"/>
      <c r="J2851" s="66"/>
      <c r="K2851" s="66"/>
      <c r="L2851" s="66"/>
      <c r="M2851" s="64"/>
      <c r="N2851" s="304"/>
      <c r="O2851" s="305"/>
      <c r="P2851" s="127"/>
      <c r="Q2851" s="67"/>
      <c r="R2851" s="67"/>
      <c r="S2851" s="67"/>
      <c r="T2851" s="67"/>
      <c r="U2851" s="67"/>
      <c r="V2851" s="67"/>
      <c r="W2851" s="67"/>
      <c r="X2851" s="67"/>
      <c r="Y2851" s="68"/>
      <c r="Z2851" s="68"/>
      <c r="AA2851" s="68"/>
      <c r="AB2851" s="67"/>
      <c r="AC2851" s="67"/>
      <c r="AD2851" s="67"/>
      <c r="AE2851" s="67"/>
      <c r="AF2851" s="67"/>
      <c r="AG2851" s="67"/>
      <c r="AH2851" s="67"/>
      <c r="AI2851" s="67"/>
      <c r="AJ2851" s="68"/>
      <c r="AK2851" s="68"/>
      <c r="AL2851" s="68"/>
      <c r="AM2851" s="67"/>
      <c r="AN2851" s="67"/>
      <c r="AO2851" s="67"/>
      <c r="AP2851" s="67"/>
      <c r="AQ2851" s="67"/>
      <c r="AR2851" s="67"/>
      <c r="AS2851" s="67"/>
      <c r="AT2851" s="67"/>
      <c r="AU2851" s="67"/>
      <c r="AV2851" s="67"/>
      <c r="AW2851" s="67"/>
      <c r="AX2851" s="68"/>
      <c r="AY2851" s="68"/>
      <c r="AZ2851" s="69"/>
      <c r="BA2851" s="70"/>
      <c r="BB2851" s="71"/>
      <c r="BC2851" s="95"/>
      <c r="BD2851" s="41">
        <v>5</v>
      </c>
      <c r="BE2851" s="52">
        <v>51</v>
      </c>
      <c r="BF2851" s="103">
        <v>5122</v>
      </c>
      <c r="BG2851" s="275"/>
    </row>
    <row r="2852" spans="1:59" s="63" customFormat="1" ht="12.75" x14ac:dyDescent="0.2">
      <c r="A2852" s="196">
        <v>5</v>
      </c>
      <c r="B2852" s="197" t="s">
        <v>938</v>
      </c>
      <c r="C2852" s="208">
        <v>51</v>
      </c>
      <c r="D2852" s="209" t="s">
        <v>939</v>
      </c>
      <c r="E2852" s="212">
        <v>5122</v>
      </c>
      <c r="F2852" s="213" t="s">
        <v>963</v>
      </c>
      <c r="G2852" s="231" t="s">
        <v>1198</v>
      </c>
      <c r="H2852" s="72" t="s">
        <v>1233</v>
      </c>
      <c r="I2852" s="223" t="s">
        <v>1255</v>
      </c>
      <c r="J2852" s="73"/>
      <c r="K2852" s="73"/>
      <c r="L2852" s="73"/>
      <c r="M2852" s="74"/>
      <c r="N2852" s="247"/>
      <c r="O2852" s="306"/>
      <c r="P2852" s="105"/>
      <c r="Q2852" s="75"/>
      <c r="R2852" s="75"/>
      <c r="S2852" s="75"/>
      <c r="T2852" s="75"/>
      <c r="U2852" s="75"/>
      <c r="V2852" s="75"/>
      <c r="W2852" s="75"/>
      <c r="X2852" s="75"/>
      <c r="Y2852" s="76" t="s">
        <v>1241</v>
      </c>
      <c r="Z2852" s="77" t="s">
        <v>1241</v>
      </c>
      <c r="AA2852" s="78">
        <f>AA$2858</f>
        <v>2500</v>
      </c>
      <c r="AB2852" s="75"/>
      <c r="AC2852" s="75"/>
      <c r="AD2852" s="75"/>
      <c r="AE2852" s="75"/>
      <c r="AF2852" s="75"/>
      <c r="AG2852" s="75"/>
      <c r="AH2852" s="75"/>
      <c r="AI2852" s="75"/>
      <c r="AJ2852" s="76" t="s">
        <v>1241</v>
      </c>
      <c r="AK2852" s="77" t="s">
        <v>1241</v>
      </c>
      <c r="AL2852" s="78">
        <f>AL$2858</f>
        <v>0</v>
      </c>
      <c r="AM2852" s="75"/>
      <c r="AN2852" s="75"/>
      <c r="AO2852" s="75"/>
      <c r="AP2852" s="75"/>
      <c r="AQ2852" s="75"/>
      <c r="AR2852" s="75"/>
      <c r="AS2852" s="75"/>
      <c r="AT2852" s="75"/>
      <c r="AU2852" s="75"/>
      <c r="AV2852" s="75"/>
      <c r="AW2852" s="76" t="s">
        <v>1241</v>
      </c>
      <c r="AX2852" s="77" t="s">
        <v>1241</v>
      </c>
      <c r="AY2852" s="78">
        <f>AY$2858</f>
        <v>500</v>
      </c>
      <c r="AZ2852" s="79"/>
      <c r="BA2852" s="80" t="str">
        <f>I2852</f>
        <v>&gt; see 5123, Manufactured timber board linings</v>
      </c>
      <c r="BB2852" s="71"/>
      <c r="BC2852" s="95"/>
      <c r="BD2852" s="41">
        <v>5</v>
      </c>
      <c r="BE2852" s="52">
        <v>51</v>
      </c>
      <c r="BF2852" s="103">
        <v>5122</v>
      </c>
      <c r="BG2852" s="276" t="str">
        <f>H2852</f>
        <v>Default Scenario (Link)</v>
      </c>
    </row>
    <row r="2853" spans="1:59" s="63" customFormat="1" ht="12.75" x14ac:dyDescent="0.2">
      <c r="A2853" s="196">
        <v>5</v>
      </c>
      <c r="B2853" s="197" t="s">
        <v>938</v>
      </c>
      <c r="C2853" s="208">
        <v>51</v>
      </c>
      <c r="D2853" s="209" t="s">
        <v>939</v>
      </c>
      <c r="E2853" s="212">
        <v>5122</v>
      </c>
      <c r="F2853" s="213" t="s">
        <v>963</v>
      </c>
      <c r="G2853" s="231"/>
      <c r="H2853" s="65"/>
      <c r="I2853" s="222"/>
      <c r="J2853" s="66"/>
      <c r="K2853" s="66"/>
      <c r="L2853" s="66"/>
      <c r="M2853" s="64"/>
      <c r="N2853" s="304"/>
      <c r="O2853" s="305"/>
      <c r="P2853" s="127"/>
      <c r="Q2853" s="67"/>
      <c r="R2853" s="67"/>
      <c r="S2853" s="67"/>
      <c r="T2853" s="67"/>
      <c r="U2853" s="67"/>
      <c r="V2853" s="67"/>
      <c r="W2853" s="67"/>
      <c r="X2853" s="67"/>
      <c r="Y2853" s="68"/>
      <c r="Z2853" s="68"/>
      <c r="AA2853" s="68"/>
      <c r="AB2853" s="67"/>
      <c r="AC2853" s="67"/>
      <c r="AD2853" s="67"/>
      <c r="AE2853" s="67"/>
      <c r="AF2853" s="67"/>
      <c r="AG2853" s="67"/>
      <c r="AH2853" s="67"/>
      <c r="AI2853" s="67"/>
      <c r="AJ2853" s="68"/>
      <c r="AK2853" s="68"/>
      <c r="AL2853" s="68"/>
      <c r="AM2853" s="67"/>
      <c r="AN2853" s="67"/>
      <c r="AO2853" s="67"/>
      <c r="AP2853" s="67"/>
      <c r="AQ2853" s="67"/>
      <c r="AR2853" s="67"/>
      <c r="AS2853" s="67"/>
      <c r="AT2853" s="67"/>
      <c r="AU2853" s="67"/>
      <c r="AV2853" s="67"/>
      <c r="AW2853" s="67"/>
      <c r="AX2853" s="68"/>
      <c r="AY2853" s="68"/>
      <c r="AZ2853" s="69"/>
      <c r="BA2853" s="70"/>
      <c r="BB2853" s="71"/>
      <c r="BC2853" s="95"/>
      <c r="BD2853" s="41">
        <v>5</v>
      </c>
      <c r="BE2853" s="52">
        <v>51</v>
      </c>
      <c r="BF2853" s="103">
        <v>5122</v>
      </c>
      <c r="BG2853" s="275"/>
    </row>
    <row r="2854" spans="1:59" s="63" customFormat="1" ht="12.75" x14ac:dyDescent="0.2">
      <c r="A2854" s="196">
        <v>5</v>
      </c>
      <c r="B2854" s="197" t="s">
        <v>938</v>
      </c>
      <c r="C2854" s="208">
        <v>51</v>
      </c>
      <c r="D2854" s="209" t="s">
        <v>939</v>
      </c>
      <c r="E2854" s="212">
        <v>5122</v>
      </c>
      <c r="F2854" s="213" t="s">
        <v>963</v>
      </c>
      <c r="G2854" s="232"/>
      <c r="H2854" s="97"/>
      <c r="I2854" s="224"/>
      <c r="J2854" s="98"/>
      <c r="K2854" s="98"/>
      <c r="L2854" s="98"/>
      <c r="M2854" s="96"/>
      <c r="N2854" s="307"/>
      <c r="O2854" s="246"/>
      <c r="P2854" s="124"/>
      <c r="Q2854" s="99"/>
      <c r="R2854" s="99"/>
      <c r="S2854" s="99"/>
      <c r="T2854" s="99"/>
      <c r="U2854" s="99"/>
      <c r="V2854" s="99"/>
      <c r="W2854" s="99"/>
      <c r="X2854" s="99"/>
      <c r="Y2854" s="100"/>
      <c r="Z2854" s="100"/>
      <c r="AA2854" s="100"/>
      <c r="AB2854" s="99"/>
      <c r="AC2854" s="99"/>
      <c r="AD2854" s="99"/>
      <c r="AE2854" s="99"/>
      <c r="AF2854" s="99"/>
      <c r="AG2854" s="99"/>
      <c r="AH2854" s="99"/>
      <c r="AI2854" s="99"/>
      <c r="AJ2854" s="100"/>
      <c r="AK2854" s="100"/>
      <c r="AL2854" s="100"/>
      <c r="AM2854" s="99"/>
      <c r="AN2854" s="99"/>
      <c r="AO2854" s="99"/>
      <c r="AP2854" s="99"/>
      <c r="AQ2854" s="99"/>
      <c r="AR2854" s="99"/>
      <c r="AS2854" s="99"/>
      <c r="AT2854" s="99"/>
      <c r="AU2854" s="99"/>
      <c r="AV2854" s="99"/>
      <c r="AW2854" s="99"/>
      <c r="AX2854" s="100"/>
      <c r="AY2854" s="100"/>
      <c r="AZ2854" s="101"/>
      <c r="BA2854" s="102"/>
      <c r="BB2854" s="95"/>
      <c r="BC2854" s="95"/>
      <c r="BD2854" s="41">
        <v>5</v>
      </c>
      <c r="BE2854" s="52">
        <v>51</v>
      </c>
      <c r="BF2854" s="103">
        <v>5122</v>
      </c>
      <c r="BG2854" s="277"/>
    </row>
    <row r="2855" spans="1:59" x14ac:dyDescent="0.25">
      <c r="A2855" s="196">
        <v>5</v>
      </c>
      <c r="B2855" s="197" t="s">
        <v>938</v>
      </c>
      <c r="C2855" s="208">
        <v>51</v>
      </c>
      <c r="D2855" s="209" t="s">
        <v>939</v>
      </c>
      <c r="E2855" s="210">
        <v>5123</v>
      </c>
      <c r="F2855" s="211" t="s">
        <v>966</v>
      </c>
      <c r="G2855" s="235"/>
      <c r="H2855" s="145"/>
      <c r="I2855" s="221"/>
      <c r="J2855" s="57"/>
      <c r="K2855" s="57"/>
      <c r="L2855" s="57"/>
      <c r="M2855" s="144"/>
      <c r="N2855" s="324"/>
      <c r="O2855" s="325"/>
      <c r="P2855" s="146"/>
      <c r="Q2855" s="146"/>
      <c r="R2855" s="146"/>
      <c r="S2855" s="146"/>
      <c r="T2855" s="146"/>
      <c r="U2855" s="146"/>
      <c r="V2855" s="146"/>
      <c r="W2855" s="146"/>
      <c r="X2855" s="146"/>
      <c r="Y2855" s="59"/>
      <c r="Z2855" s="123"/>
      <c r="AA2855" s="123"/>
      <c r="AB2855" s="146"/>
      <c r="AC2855" s="146"/>
      <c r="AD2855" s="146"/>
      <c r="AE2855" s="146"/>
      <c r="AF2855" s="146"/>
      <c r="AG2855" s="146"/>
      <c r="AH2855" s="146"/>
      <c r="AI2855" s="146"/>
      <c r="AJ2855" s="59"/>
      <c r="AK2855" s="123"/>
      <c r="AL2855" s="123"/>
      <c r="AM2855" s="146"/>
      <c r="AN2855" s="146"/>
      <c r="AO2855" s="146"/>
      <c r="AP2855" s="146"/>
      <c r="AQ2855" s="146"/>
      <c r="AR2855" s="146"/>
      <c r="AS2855" s="146"/>
      <c r="AT2855" s="146"/>
      <c r="AU2855" s="146"/>
      <c r="AV2855" s="146"/>
      <c r="AW2855" s="58"/>
      <c r="AX2855" s="123"/>
      <c r="AY2855" s="59"/>
      <c r="AZ2855" s="147"/>
      <c r="BA2855" s="148"/>
      <c r="BB2855" s="143"/>
      <c r="BC2855" s="143"/>
      <c r="BD2855" s="41">
        <v>5</v>
      </c>
      <c r="BE2855" s="52">
        <v>51</v>
      </c>
      <c r="BF2855" s="62">
        <v>5123</v>
      </c>
      <c r="BG2855" s="284"/>
    </row>
    <row r="2856" spans="1:59" s="63" customFormat="1" ht="12.75" x14ac:dyDescent="0.2">
      <c r="A2856" s="196">
        <v>5</v>
      </c>
      <c r="B2856" s="197" t="s">
        <v>938</v>
      </c>
      <c r="C2856" s="208">
        <v>51</v>
      </c>
      <c r="D2856" s="209" t="s">
        <v>939</v>
      </c>
      <c r="E2856" s="210">
        <v>5123</v>
      </c>
      <c r="F2856" s="211" t="s">
        <v>966</v>
      </c>
      <c r="G2856" s="230"/>
      <c r="H2856" s="56"/>
      <c r="I2856" s="221"/>
      <c r="J2856" s="57"/>
      <c r="K2856" s="57"/>
      <c r="L2856" s="57"/>
      <c r="M2856" s="55"/>
      <c r="N2856" s="303"/>
      <c r="O2856" s="245"/>
      <c r="P2856" s="122"/>
      <c r="Q2856" s="58"/>
      <c r="R2856" s="58"/>
      <c r="S2856" s="58"/>
      <c r="T2856" s="58"/>
      <c r="U2856" s="58"/>
      <c r="V2856" s="58"/>
      <c r="W2856" s="58"/>
      <c r="X2856" s="58"/>
      <c r="Y2856" s="59"/>
      <c r="Z2856" s="59"/>
      <c r="AA2856" s="59"/>
      <c r="AB2856" s="58"/>
      <c r="AC2856" s="58"/>
      <c r="AD2856" s="58"/>
      <c r="AE2856" s="58"/>
      <c r="AF2856" s="58"/>
      <c r="AG2856" s="58"/>
      <c r="AH2856" s="58"/>
      <c r="AI2856" s="58"/>
      <c r="AJ2856" s="59"/>
      <c r="AK2856" s="59"/>
      <c r="AL2856" s="59"/>
      <c r="AM2856" s="58"/>
      <c r="AN2856" s="58"/>
      <c r="AO2856" s="58"/>
      <c r="AP2856" s="58"/>
      <c r="AQ2856" s="58"/>
      <c r="AR2856" s="58"/>
      <c r="AS2856" s="58"/>
      <c r="AT2856" s="58"/>
      <c r="AU2856" s="58"/>
      <c r="AV2856" s="58"/>
      <c r="AW2856" s="58"/>
      <c r="AX2856" s="59"/>
      <c r="AY2856" s="59"/>
      <c r="AZ2856" s="60"/>
      <c r="BA2856" s="61"/>
      <c r="BB2856" s="54"/>
      <c r="BC2856" s="54"/>
      <c r="BD2856" s="41">
        <v>5</v>
      </c>
      <c r="BE2856" s="52">
        <v>51</v>
      </c>
      <c r="BF2856" s="62">
        <v>5123</v>
      </c>
      <c r="BG2856" s="274"/>
    </row>
    <row r="2857" spans="1:59" s="63" customFormat="1" ht="12.75" x14ac:dyDescent="0.2">
      <c r="A2857" s="196">
        <v>5</v>
      </c>
      <c r="B2857" s="197" t="s">
        <v>938</v>
      </c>
      <c r="C2857" s="208">
        <v>51</v>
      </c>
      <c r="D2857" s="209" t="s">
        <v>939</v>
      </c>
      <c r="E2857" s="210">
        <v>5123</v>
      </c>
      <c r="F2857" s="211" t="s">
        <v>966</v>
      </c>
      <c r="G2857" s="231" t="s">
        <v>1198</v>
      </c>
      <c r="H2857" s="65"/>
      <c r="I2857" s="222"/>
      <c r="J2857" s="66"/>
      <c r="K2857" s="66"/>
      <c r="L2857" s="66"/>
      <c r="M2857" s="64"/>
      <c r="N2857" s="308"/>
      <c r="O2857" s="309"/>
      <c r="P2857" s="127"/>
      <c r="Q2857" s="67"/>
      <c r="R2857" s="67"/>
      <c r="S2857" s="67"/>
      <c r="T2857" s="67"/>
      <c r="U2857" s="67"/>
      <c r="V2857" s="67"/>
      <c r="W2857" s="67"/>
      <c r="X2857" s="67"/>
      <c r="Y2857" s="68"/>
      <c r="Z2857" s="68"/>
      <c r="AA2857" s="68"/>
      <c r="AB2857" s="67"/>
      <c r="AC2857" s="67"/>
      <c r="AD2857" s="67"/>
      <c r="AE2857" s="67"/>
      <c r="AF2857" s="67"/>
      <c r="AG2857" s="67"/>
      <c r="AH2857" s="67"/>
      <c r="AI2857" s="67"/>
      <c r="AJ2857" s="68"/>
      <c r="AK2857" s="68"/>
      <c r="AL2857" s="68"/>
      <c r="AM2857" s="67"/>
      <c r="AN2857" s="67"/>
      <c r="AO2857" s="67"/>
      <c r="AP2857" s="67"/>
      <c r="AQ2857" s="67"/>
      <c r="AR2857" s="67"/>
      <c r="AS2857" s="67"/>
      <c r="AT2857" s="67"/>
      <c r="AU2857" s="67"/>
      <c r="AV2857" s="67"/>
      <c r="AW2857" s="67"/>
      <c r="AX2857" s="68"/>
      <c r="AY2857" s="68"/>
      <c r="AZ2857" s="69"/>
      <c r="BA2857" s="70"/>
      <c r="BB2857" s="71"/>
      <c r="BC2857" s="54"/>
      <c r="BD2857" s="41">
        <v>5</v>
      </c>
      <c r="BE2857" s="52">
        <v>51</v>
      </c>
      <c r="BF2857" s="62">
        <v>5123</v>
      </c>
      <c r="BG2857" s="275"/>
    </row>
    <row r="2858" spans="1:59" s="63" customFormat="1" ht="12.75" x14ac:dyDescent="0.2">
      <c r="A2858" s="196">
        <v>5</v>
      </c>
      <c r="B2858" s="197" t="s">
        <v>938</v>
      </c>
      <c r="C2858" s="208">
        <v>51</v>
      </c>
      <c r="D2858" s="209" t="s">
        <v>939</v>
      </c>
      <c r="E2858" s="210">
        <v>5123</v>
      </c>
      <c r="F2858" s="211" t="s">
        <v>966</v>
      </c>
      <c r="G2858" s="231" t="s">
        <v>1198</v>
      </c>
      <c r="H2858" s="72" t="s">
        <v>47</v>
      </c>
      <c r="I2858" s="223"/>
      <c r="J2858" s="73"/>
      <c r="K2858" s="73"/>
      <c r="L2858" s="73"/>
      <c r="M2858" s="74"/>
      <c r="N2858" s="247"/>
      <c r="O2858" s="306"/>
      <c r="P2858" s="105"/>
      <c r="Q2858" s="75"/>
      <c r="R2858" s="75"/>
      <c r="S2858" s="75"/>
      <c r="T2858" s="75"/>
      <c r="U2858" s="75"/>
      <c r="V2858" s="75"/>
      <c r="W2858" s="75"/>
      <c r="X2858" s="75"/>
      <c r="Y2858" s="76">
        <f>IF(ISNUMBER(VLOOKUP(Y2860,P$7:W$7,MATCH(Y2860,P$7:W$7))),VLOOKUP(Y2860,P$7:W$7,MATCH(Y2860,P$7:W$7)),IF(N2862=0,"No Data",IF(Y2860&gt;0,"&lt;100",0)))</f>
        <v>2500</v>
      </c>
      <c r="Z2858" s="77">
        <f>IF(ISNUMBER(VLOOKUP(Z2862,P$7:W$7,MATCH(Z2862,P$7:W$7))),VLOOKUP(Z2862,P$7:W$7,MATCH(Z2862,P$7:W$7)),IF(N2862=0,"No Data",IF(Z2862&gt;0,"&lt;100",0)))</f>
        <v>2500</v>
      </c>
      <c r="AA2858" s="106">
        <f>IF(ISNUMBER(Z2858),Z2858,0)</f>
        <v>2500</v>
      </c>
      <c r="AB2858" s="75"/>
      <c r="AC2858" s="75"/>
      <c r="AD2858" s="75"/>
      <c r="AE2858" s="75"/>
      <c r="AF2858" s="75"/>
      <c r="AG2858" s="75"/>
      <c r="AH2858" s="75"/>
      <c r="AI2858" s="75"/>
      <c r="AJ2858" s="76">
        <f>IF(ISNUMBER(VLOOKUP(AJ2860,AB$7:AH$7,MATCH(AJ2860,AB$7:AH$7))),VLOOKUP(AJ2860,AB$7:AH$7,MATCH(AJ2860,AB$7:AH$7)),IF(N2862=0,"No Data",IF(AJ2860&gt;0,"&lt;50",0)))</f>
        <v>0</v>
      </c>
      <c r="AK2858" s="77">
        <f>IF(ISNUMBER(VLOOKUP(AK2862,AB$7:AH$7,MATCH(AK2862,AB$7:AH$7))),VLOOKUP(AK2862,AB$7:AH$7,MATCH(AK2862,AB$7:AH$7)),IF(N2862=0,"No Data",IF(AK2862&gt;0,"&lt;50",0)))</f>
        <v>0</v>
      </c>
      <c r="AL2858" s="106">
        <f>IF(ISNUMBER(AK2858),AK2858,0)</f>
        <v>0</v>
      </c>
      <c r="AM2858" s="75"/>
      <c r="AN2858" s="75"/>
      <c r="AO2858" s="75"/>
      <c r="AP2858" s="75"/>
      <c r="AQ2858" s="75"/>
      <c r="AR2858" s="75"/>
      <c r="AS2858" s="75"/>
      <c r="AT2858" s="75"/>
      <c r="AU2858" s="75"/>
      <c r="AV2858" s="75"/>
      <c r="AW2858" s="76">
        <f>IF(ISNUMBER(VLOOKUP(AW2860,AM$7:AU$7,MATCH(AW2860,AM$7:AU$7))),VLOOKUP(AW2860,AM$7:AU$7,MATCH(AW2860,AM$7:AU$7)),IF(N2862=0,"No Data",IF(AW2860&gt;0,"&lt;10",0)))</f>
        <v>500</v>
      </c>
      <c r="AX2858" s="77">
        <f>IF(ISNUMBER(VLOOKUP(AX2862,AM$7:AU$7,MATCH(AX2862,AM$7:AU$7))),VLOOKUP(AX2862,AM$7:AU$7,MATCH(AX2862,AM$7:AU$7)),IF(N2862=0,"No Data",IF(AX2862&gt;0,"&lt;10",0)))</f>
        <v>500</v>
      </c>
      <c r="AY2858" s="106">
        <f>IF(ISNUMBER(AX2858),AX2858,0)</f>
        <v>500</v>
      </c>
      <c r="AZ2858" s="79"/>
      <c r="BA2858" s="80"/>
      <c r="BB2858" s="71"/>
      <c r="BC2858" s="54"/>
      <c r="BD2858" s="41">
        <v>5</v>
      </c>
      <c r="BE2858" s="52">
        <v>51</v>
      </c>
      <c r="BF2858" s="62">
        <v>5123</v>
      </c>
      <c r="BG2858" s="276" t="s">
        <v>47</v>
      </c>
    </row>
    <row r="2859" spans="1:59" s="63" customFormat="1" ht="12.75" x14ac:dyDescent="0.2">
      <c r="A2859" s="196">
        <v>5</v>
      </c>
      <c r="B2859" s="197" t="s">
        <v>938</v>
      </c>
      <c r="C2859" s="208">
        <v>51</v>
      </c>
      <c r="D2859" s="209" t="s">
        <v>939</v>
      </c>
      <c r="E2859" s="210">
        <v>5123</v>
      </c>
      <c r="F2859" s="211" t="s">
        <v>966</v>
      </c>
      <c r="G2859" s="231" t="s">
        <v>1198</v>
      </c>
      <c r="H2859" s="81" t="s">
        <v>48</v>
      </c>
      <c r="I2859" s="223"/>
      <c r="J2859" s="73"/>
      <c r="K2859" s="73"/>
      <c r="L2859" s="73"/>
      <c r="M2859" s="74"/>
      <c r="N2859" s="247"/>
      <c r="O2859" s="306"/>
      <c r="P2859" s="105"/>
      <c r="Q2859" s="75"/>
      <c r="R2859" s="75"/>
      <c r="S2859" s="75"/>
      <c r="T2859" s="75"/>
      <c r="U2859" s="75"/>
      <c r="V2859" s="75"/>
      <c r="W2859" s="75"/>
      <c r="X2859" s="75"/>
      <c r="Y2859" s="82">
        <f>MIN(X2863:X2872)</f>
        <v>0</v>
      </c>
      <c r="Z2859" s="83"/>
      <c r="AA2859" s="83"/>
      <c r="AB2859" s="75"/>
      <c r="AC2859" s="75"/>
      <c r="AD2859" s="75"/>
      <c r="AE2859" s="75"/>
      <c r="AF2859" s="75"/>
      <c r="AG2859" s="75"/>
      <c r="AH2859" s="75"/>
      <c r="AI2859" s="75"/>
      <c r="AJ2859" s="82">
        <f>MIN(AI2863:AI2872)</f>
        <v>0</v>
      </c>
      <c r="AK2859" s="83"/>
      <c r="AL2859" s="83"/>
      <c r="AM2859" s="75"/>
      <c r="AN2859" s="75"/>
      <c r="AO2859" s="75"/>
      <c r="AP2859" s="75"/>
      <c r="AQ2859" s="75"/>
      <c r="AR2859" s="75"/>
      <c r="AS2859" s="75"/>
      <c r="AT2859" s="75"/>
      <c r="AU2859" s="75"/>
      <c r="AV2859" s="75"/>
      <c r="AW2859" s="82">
        <f>MIN(AV2863:AV2872)</f>
        <v>100</v>
      </c>
      <c r="AX2859" s="83"/>
      <c r="AY2859" s="83"/>
      <c r="AZ2859" s="79"/>
      <c r="BA2859" s="80"/>
      <c r="BB2859" s="71"/>
      <c r="BC2859" s="54"/>
      <c r="BD2859" s="41">
        <v>5</v>
      </c>
      <c r="BE2859" s="52">
        <v>51</v>
      </c>
      <c r="BF2859" s="62">
        <v>5123</v>
      </c>
      <c r="BG2859" s="278" t="s">
        <v>48</v>
      </c>
    </row>
    <row r="2860" spans="1:59" s="63" customFormat="1" ht="12.75" x14ac:dyDescent="0.2">
      <c r="A2860" s="196">
        <v>5</v>
      </c>
      <c r="B2860" s="197" t="s">
        <v>938</v>
      </c>
      <c r="C2860" s="208">
        <v>51</v>
      </c>
      <c r="D2860" s="209" t="s">
        <v>939</v>
      </c>
      <c r="E2860" s="210">
        <v>5123</v>
      </c>
      <c r="F2860" s="211" t="s">
        <v>966</v>
      </c>
      <c r="G2860" s="231" t="s">
        <v>1198</v>
      </c>
      <c r="H2860" s="81" t="s">
        <v>49</v>
      </c>
      <c r="I2860" s="223"/>
      <c r="J2860" s="73"/>
      <c r="K2860" s="73"/>
      <c r="L2860" s="73"/>
      <c r="M2860" s="74"/>
      <c r="N2860" s="247"/>
      <c r="O2860" s="306"/>
      <c r="P2860" s="105"/>
      <c r="Q2860" s="75"/>
      <c r="R2860" s="75"/>
      <c r="S2860" s="75"/>
      <c r="T2860" s="75"/>
      <c r="U2860" s="75"/>
      <c r="V2860" s="75"/>
      <c r="W2860" s="75"/>
      <c r="X2860" s="75"/>
      <c r="Y2860" s="84">
        <f>IF(ISNUMBER(AVERAGE(X2863:X2872)),AVERAGE(X2863:X2872),0)</f>
        <v>2811.1111111111113</v>
      </c>
      <c r="Z2860" s="83"/>
      <c r="AA2860" s="83"/>
      <c r="AB2860" s="75"/>
      <c r="AC2860" s="75"/>
      <c r="AD2860" s="75"/>
      <c r="AE2860" s="75"/>
      <c r="AF2860" s="75"/>
      <c r="AG2860" s="75"/>
      <c r="AH2860" s="75"/>
      <c r="AI2860" s="75"/>
      <c r="AJ2860" s="84">
        <f>IF(ISNUMBER(AVERAGE(AI2863:AI2872)),AVERAGE(AI2863:AI2872),0)</f>
        <v>0</v>
      </c>
      <c r="AK2860" s="83"/>
      <c r="AL2860" s="83"/>
      <c r="AM2860" s="75"/>
      <c r="AN2860" s="75"/>
      <c r="AO2860" s="75"/>
      <c r="AP2860" s="75"/>
      <c r="AQ2860" s="75"/>
      <c r="AR2860" s="75"/>
      <c r="AS2860" s="75"/>
      <c r="AT2860" s="75"/>
      <c r="AU2860" s="75"/>
      <c r="AV2860" s="75"/>
      <c r="AW2860" s="84">
        <f>IF(ISNUMBER(AVERAGE(AV2863:AV2872)),AVERAGE(AV2863:AV2872),0)</f>
        <v>522.22222222222217</v>
      </c>
      <c r="AX2860" s="83"/>
      <c r="AY2860" s="83"/>
      <c r="AZ2860" s="79"/>
      <c r="BA2860" s="80"/>
      <c r="BB2860" s="71"/>
      <c r="BC2860" s="54"/>
      <c r="BD2860" s="41">
        <v>5</v>
      </c>
      <c r="BE2860" s="52">
        <v>51</v>
      </c>
      <c r="BF2860" s="62">
        <v>5123</v>
      </c>
      <c r="BG2860" s="278" t="s">
        <v>49</v>
      </c>
    </row>
    <row r="2861" spans="1:59" s="63" customFormat="1" ht="12.75" x14ac:dyDescent="0.2">
      <c r="A2861" s="196">
        <v>5</v>
      </c>
      <c r="B2861" s="197" t="s">
        <v>938</v>
      </c>
      <c r="C2861" s="208">
        <v>51</v>
      </c>
      <c r="D2861" s="209" t="s">
        <v>939</v>
      </c>
      <c r="E2861" s="210">
        <v>5123</v>
      </c>
      <c r="F2861" s="211" t="s">
        <v>966</v>
      </c>
      <c r="G2861" s="231" t="s">
        <v>1198</v>
      </c>
      <c r="H2861" s="81" t="s">
        <v>50</v>
      </c>
      <c r="I2861" s="223"/>
      <c r="J2861" s="73"/>
      <c r="K2861" s="73"/>
      <c r="L2861" s="73"/>
      <c r="M2861" s="74"/>
      <c r="N2861" s="247"/>
      <c r="O2861" s="306"/>
      <c r="P2861" s="105"/>
      <c r="Q2861" s="75"/>
      <c r="R2861" s="75"/>
      <c r="S2861" s="75"/>
      <c r="T2861" s="75"/>
      <c r="U2861" s="75"/>
      <c r="V2861" s="75"/>
      <c r="W2861" s="75"/>
      <c r="X2861" s="75"/>
      <c r="Y2861" s="84">
        <f>MAX(X2863:X2872)</f>
        <v>25000</v>
      </c>
      <c r="Z2861" s="83"/>
      <c r="AA2861" s="83"/>
      <c r="AB2861" s="75"/>
      <c r="AC2861" s="75"/>
      <c r="AD2861" s="75"/>
      <c r="AE2861" s="75"/>
      <c r="AF2861" s="75"/>
      <c r="AG2861" s="75"/>
      <c r="AH2861" s="75"/>
      <c r="AI2861" s="75"/>
      <c r="AJ2861" s="84">
        <f>MAX(AI2863:AI2872)</f>
        <v>0</v>
      </c>
      <c r="AK2861" s="83"/>
      <c r="AL2861" s="83"/>
      <c r="AM2861" s="75"/>
      <c r="AN2861" s="75"/>
      <c r="AO2861" s="75"/>
      <c r="AP2861" s="75"/>
      <c r="AQ2861" s="75"/>
      <c r="AR2861" s="75"/>
      <c r="AS2861" s="75"/>
      <c r="AT2861" s="75"/>
      <c r="AU2861" s="75"/>
      <c r="AV2861" s="75"/>
      <c r="AW2861" s="84">
        <f>MAX(AV2863:AV2872)</f>
        <v>1000</v>
      </c>
      <c r="AX2861" s="83"/>
      <c r="AY2861" s="83"/>
      <c r="AZ2861" s="79"/>
      <c r="BA2861" s="80"/>
      <c r="BB2861" s="71"/>
      <c r="BC2861" s="54"/>
      <c r="BD2861" s="41">
        <v>5</v>
      </c>
      <c r="BE2861" s="52">
        <v>51</v>
      </c>
      <c r="BF2861" s="62">
        <v>5123</v>
      </c>
      <c r="BG2861" s="278" t="s">
        <v>50</v>
      </c>
    </row>
    <row r="2862" spans="1:59" s="63" customFormat="1" ht="12.75" x14ac:dyDescent="0.2">
      <c r="A2862" s="196">
        <v>5</v>
      </c>
      <c r="B2862" s="197" t="s">
        <v>938</v>
      </c>
      <c r="C2862" s="208">
        <v>51</v>
      </c>
      <c r="D2862" s="209" t="s">
        <v>939</v>
      </c>
      <c r="E2862" s="210">
        <v>5123</v>
      </c>
      <c r="F2862" s="211" t="s">
        <v>966</v>
      </c>
      <c r="G2862" s="231" t="s">
        <v>1198</v>
      </c>
      <c r="H2862" s="85" t="s">
        <v>51</v>
      </c>
      <c r="I2862" s="223"/>
      <c r="J2862" s="73"/>
      <c r="K2862" s="73"/>
      <c r="L2862" s="73"/>
      <c r="M2862" s="74"/>
      <c r="N2862" s="248">
        <f>SUM(N2863:N2872)</f>
        <v>9</v>
      </c>
      <c r="O2862" s="293">
        <f>SUM(O2863:O2872)</f>
        <v>1.0000000000000002</v>
      </c>
      <c r="P2862" s="292"/>
      <c r="Q2862" s="87"/>
      <c r="R2862" s="87"/>
      <c r="S2862" s="87"/>
      <c r="T2862" s="87"/>
      <c r="U2862" s="87"/>
      <c r="V2862" s="87"/>
      <c r="W2862" s="87"/>
      <c r="X2862" s="87"/>
      <c r="Y2862" s="88"/>
      <c r="Z2862" s="119">
        <f>SUM(Z2863:Z2872)</f>
        <v>2811.1111111111118</v>
      </c>
      <c r="AA2862" s="120"/>
      <c r="AB2862" s="111"/>
      <c r="AC2862" s="111"/>
      <c r="AD2862" s="111"/>
      <c r="AE2862" s="111"/>
      <c r="AF2862" s="111"/>
      <c r="AG2862" s="111"/>
      <c r="AH2862" s="111"/>
      <c r="AI2862" s="111"/>
      <c r="AJ2862" s="120"/>
      <c r="AK2862" s="119">
        <f>SUM(AK2863:AK2872)</f>
        <v>0</v>
      </c>
      <c r="AL2862" s="120"/>
      <c r="AM2862" s="111"/>
      <c r="AN2862" s="111"/>
      <c r="AO2862" s="111"/>
      <c r="AP2862" s="111"/>
      <c r="AQ2862" s="111"/>
      <c r="AR2862" s="111"/>
      <c r="AS2862" s="111"/>
      <c r="AT2862" s="111"/>
      <c r="AU2862" s="111"/>
      <c r="AV2862" s="111"/>
      <c r="AW2862" s="120"/>
      <c r="AX2862" s="119">
        <f>SUM(AX2863:AX2872)</f>
        <v>522.22222222222217</v>
      </c>
      <c r="AY2862" s="88"/>
      <c r="AZ2862" s="79"/>
      <c r="BA2862" s="80"/>
      <c r="BB2862" s="71"/>
      <c r="BC2862" s="54"/>
      <c r="BD2862" s="41">
        <v>5</v>
      </c>
      <c r="BE2862" s="52">
        <v>51</v>
      </c>
      <c r="BF2862" s="62">
        <v>5123</v>
      </c>
      <c r="BG2862" s="279" t="s">
        <v>51</v>
      </c>
    </row>
    <row r="2863" spans="1:59" s="63" customFormat="1" ht="12.75" x14ac:dyDescent="0.2">
      <c r="A2863" s="196">
        <v>5</v>
      </c>
      <c r="B2863" s="197" t="s">
        <v>938</v>
      </c>
      <c r="C2863" s="208">
        <v>51</v>
      </c>
      <c r="D2863" s="209" t="s">
        <v>939</v>
      </c>
      <c r="E2863" s="210">
        <v>5123</v>
      </c>
      <c r="F2863" s="211" t="s">
        <v>966</v>
      </c>
      <c r="G2863" s="231" t="s">
        <v>1198</v>
      </c>
      <c r="H2863" s="89" t="s">
        <v>52</v>
      </c>
      <c r="I2863" s="90" t="s">
        <v>342</v>
      </c>
      <c r="J2863" s="90"/>
      <c r="K2863" s="90" t="s">
        <v>64</v>
      </c>
      <c r="L2863" s="90" t="s">
        <v>202</v>
      </c>
      <c r="M2863" s="91"/>
      <c r="N2863" s="312">
        <v>1</v>
      </c>
      <c r="O2863" s="313">
        <f>N2863/N$2862</f>
        <v>0.1111111111111111</v>
      </c>
      <c r="P2863" s="104">
        <v>1</v>
      </c>
      <c r="Q2863" s="92"/>
      <c r="R2863" s="92"/>
      <c r="S2863" s="92"/>
      <c r="T2863" s="92"/>
      <c r="U2863" s="92"/>
      <c r="V2863" s="92"/>
      <c r="W2863" s="92"/>
      <c r="X2863" s="109">
        <f>P2863*P$7+Q2863*Q$7+R2863*R$7+S2863*S$7+T2863*T$7+U2863*U$7+V2863*V$7+W2863*W$7</f>
        <v>100</v>
      </c>
      <c r="Y2863" s="83"/>
      <c r="Z2863" s="110">
        <f>X2863*$O2863</f>
        <v>11.111111111111111</v>
      </c>
      <c r="AA2863" s="111"/>
      <c r="AB2863" s="92"/>
      <c r="AC2863" s="92"/>
      <c r="AD2863" s="92"/>
      <c r="AE2863" s="92"/>
      <c r="AF2863" s="92"/>
      <c r="AG2863" s="92"/>
      <c r="AH2863" s="92"/>
      <c r="AI2863" s="109">
        <f>AB2863*AB$7+AC2863*AC$7+AD2863*AD$7+AE2863*AE$7+AF2863*AF$7+AG2863*AG$7+AH2863*AH$7</f>
        <v>0</v>
      </c>
      <c r="AJ2863" s="83"/>
      <c r="AK2863" s="110">
        <f>AI2863*$O2863</f>
        <v>0</v>
      </c>
      <c r="AL2863" s="111"/>
      <c r="AM2863" s="92"/>
      <c r="AN2863" s="92"/>
      <c r="AO2863" s="92"/>
      <c r="AP2863" s="92"/>
      <c r="AQ2863" s="92">
        <v>1</v>
      </c>
      <c r="AR2863" s="92"/>
      <c r="AS2863" s="92"/>
      <c r="AT2863" s="92"/>
      <c r="AU2863" s="92"/>
      <c r="AV2863" s="109">
        <f>AM2863*AM$7+AN2863*AN$7+AO2863*AO$7+AP2863*AP$7+AQ2863*AQ$7+AR2863*AR$7+AS2863*AS$7+AT2863*AT$7+AU2863*AU$7</f>
        <v>250</v>
      </c>
      <c r="AW2863" s="75"/>
      <c r="AX2863" s="110">
        <f>AV2863*$O2863</f>
        <v>27.777777777777775</v>
      </c>
      <c r="AY2863" s="111"/>
      <c r="AZ2863" s="93"/>
      <c r="BA2863" s="94" t="s">
        <v>105</v>
      </c>
      <c r="BB2863" s="71"/>
      <c r="BC2863" s="54"/>
      <c r="BD2863" s="41">
        <v>5</v>
      </c>
      <c r="BE2863" s="52">
        <v>51</v>
      </c>
      <c r="BF2863" s="62">
        <v>5123</v>
      </c>
      <c r="BG2863" s="280" t="s">
        <v>52</v>
      </c>
    </row>
    <row r="2864" spans="1:59" s="63" customFormat="1" ht="12.75" x14ac:dyDescent="0.2">
      <c r="A2864" s="196">
        <v>5</v>
      </c>
      <c r="B2864" s="197" t="s">
        <v>938</v>
      </c>
      <c r="C2864" s="208">
        <v>51</v>
      </c>
      <c r="D2864" s="209" t="s">
        <v>939</v>
      </c>
      <c r="E2864" s="210">
        <v>5123</v>
      </c>
      <c r="F2864" s="211" t="s">
        <v>966</v>
      </c>
      <c r="G2864" s="231" t="s">
        <v>1198</v>
      </c>
      <c r="H2864" s="89"/>
      <c r="I2864" s="90" t="s">
        <v>371</v>
      </c>
      <c r="J2864" s="90"/>
      <c r="K2864" s="90" t="s">
        <v>64</v>
      </c>
      <c r="L2864" s="90" t="s">
        <v>386</v>
      </c>
      <c r="M2864" s="91"/>
      <c r="N2864" s="312">
        <v>1</v>
      </c>
      <c r="O2864" s="313">
        <f t="shared" ref="O2864:O2872" si="436">N2864/N$2862</f>
        <v>0.1111111111111111</v>
      </c>
      <c r="P2864" s="104"/>
      <c r="Q2864" s="92"/>
      <c r="R2864" s="92"/>
      <c r="S2864" s="92"/>
      <c r="T2864" s="92"/>
      <c r="U2864" s="92"/>
      <c r="V2864" s="92"/>
      <c r="W2864" s="92"/>
      <c r="X2864" s="109">
        <f>P2864*P$7+Q2864*Q$7+R2864*R$7+S2864*S$7+T2864*T$7+U2864*U$7+V2864*V$7+W2864*W$7</f>
        <v>0</v>
      </c>
      <c r="Y2864" s="83"/>
      <c r="Z2864" s="110">
        <f>X2864*$O2864</f>
        <v>0</v>
      </c>
      <c r="AA2864" s="111"/>
      <c r="AB2864" s="92"/>
      <c r="AC2864" s="92"/>
      <c r="AD2864" s="92"/>
      <c r="AE2864" s="92"/>
      <c r="AF2864" s="92"/>
      <c r="AG2864" s="92"/>
      <c r="AH2864" s="92"/>
      <c r="AI2864" s="109">
        <f>AB2864*AB$7+AC2864*AC$7+AD2864*AD$7+AE2864*AE$7+AF2864*AF$7+AG2864*AG$7+AH2864*AH$7</f>
        <v>0</v>
      </c>
      <c r="AJ2864" s="83"/>
      <c r="AK2864" s="110">
        <f>AI2864*$O2864</f>
        <v>0</v>
      </c>
      <c r="AL2864" s="111"/>
      <c r="AM2864" s="92"/>
      <c r="AN2864" s="92"/>
      <c r="AO2864" s="92"/>
      <c r="AP2864" s="92"/>
      <c r="AQ2864" s="92"/>
      <c r="AR2864" s="92">
        <v>1</v>
      </c>
      <c r="AS2864" s="92"/>
      <c r="AT2864" s="92"/>
      <c r="AU2864" s="92"/>
      <c r="AV2864" s="109">
        <f>AM2864*AM$7+AN2864*AN$7+AO2864*AO$7+AP2864*AP$7+AQ2864*AQ$7+AR2864*AR$7+AS2864*AS$7+AT2864*AT$7+AU2864*AU$7</f>
        <v>500</v>
      </c>
      <c r="AW2864" s="75"/>
      <c r="AX2864" s="110">
        <f>AV2864*$O2864</f>
        <v>55.55555555555555</v>
      </c>
      <c r="AY2864" s="111"/>
      <c r="AZ2864" s="93"/>
      <c r="BA2864" s="94" t="s">
        <v>105</v>
      </c>
      <c r="BB2864" s="71"/>
      <c r="BC2864" s="54"/>
      <c r="BD2864" s="41">
        <v>5</v>
      </c>
      <c r="BE2864" s="52">
        <v>51</v>
      </c>
      <c r="BF2864" s="62">
        <v>5123</v>
      </c>
      <c r="BG2864" s="280" t="s">
        <v>52</v>
      </c>
    </row>
    <row r="2865" spans="1:59" s="63" customFormat="1" ht="12.75" x14ac:dyDescent="0.2">
      <c r="A2865" s="196">
        <v>5</v>
      </c>
      <c r="B2865" s="197" t="s">
        <v>938</v>
      </c>
      <c r="C2865" s="208">
        <v>51</v>
      </c>
      <c r="D2865" s="209" t="s">
        <v>939</v>
      </c>
      <c r="E2865" s="210">
        <v>5123</v>
      </c>
      <c r="F2865" s="211" t="s">
        <v>966</v>
      </c>
      <c r="G2865" s="231" t="s">
        <v>1198</v>
      </c>
      <c r="H2865" s="89"/>
      <c r="I2865" s="90" t="s">
        <v>1161</v>
      </c>
      <c r="J2865" s="90"/>
      <c r="K2865" s="90"/>
      <c r="L2865" s="90"/>
      <c r="M2865" s="91"/>
      <c r="N2865" s="247"/>
      <c r="O2865" s="313">
        <f t="shared" si="436"/>
        <v>0</v>
      </c>
      <c r="P2865" s="104"/>
      <c r="Q2865" s="92"/>
      <c r="R2865" s="92"/>
      <c r="S2865" s="92"/>
      <c r="T2865" s="92"/>
      <c r="U2865" s="92"/>
      <c r="V2865" s="92"/>
      <c r="W2865" s="92"/>
      <c r="X2865" s="75"/>
      <c r="Y2865" s="83"/>
      <c r="Z2865" s="83"/>
      <c r="AA2865" s="83"/>
      <c r="AB2865" s="92"/>
      <c r="AC2865" s="92"/>
      <c r="AD2865" s="92"/>
      <c r="AE2865" s="92"/>
      <c r="AF2865" s="92"/>
      <c r="AG2865" s="92"/>
      <c r="AH2865" s="92"/>
      <c r="AI2865" s="75"/>
      <c r="AJ2865" s="83"/>
      <c r="AK2865" s="83"/>
      <c r="AL2865" s="83"/>
      <c r="AM2865" s="92"/>
      <c r="AN2865" s="92"/>
      <c r="AO2865" s="92"/>
      <c r="AP2865" s="92"/>
      <c r="AQ2865" s="92"/>
      <c r="AR2865" s="92"/>
      <c r="AS2865" s="92"/>
      <c r="AT2865" s="92"/>
      <c r="AU2865" s="92"/>
      <c r="AV2865" s="75"/>
      <c r="AW2865" s="75"/>
      <c r="AX2865" s="83"/>
      <c r="AY2865" s="83"/>
      <c r="AZ2865" s="93"/>
      <c r="BA2865" s="94" t="s">
        <v>105</v>
      </c>
      <c r="BB2865" s="71"/>
      <c r="BC2865" s="54"/>
      <c r="BD2865" s="41">
        <v>5</v>
      </c>
      <c r="BE2865" s="52">
        <v>51</v>
      </c>
      <c r="BF2865" s="62">
        <v>5123</v>
      </c>
      <c r="BG2865" s="280" t="s">
        <v>52</v>
      </c>
    </row>
    <row r="2866" spans="1:59" s="63" customFormat="1" ht="12.75" x14ac:dyDescent="0.2">
      <c r="A2866" s="196">
        <v>5</v>
      </c>
      <c r="B2866" s="197" t="s">
        <v>938</v>
      </c>
      <c r="C2866" s="208">
        <v>51</v>
      </c>
      <c r="D2866" s="209" t="s">
        <v>939</v>
      </c>
      <c r="E2866" s="210">
        <v>5123</v>
      </c>
      <c r="F2866" s="211" t="s">
        <v>966</v>
      </c>
      <c r="G2866" s="231" t="s">
        <v>1198</v>
      </c>
      <c r="H2866" s="89"/>
      <c r="I2866" s="90" t="s">
        <v>967</v>
      </c>
      <c r="J2866" s="90"/>
      <c r="K2866" s="90" t="s">
        <v>129</v>
      </c>
      <c r="L2866" s="90"/>
      <c r="M2866" s="91"/>
      <c r="N2866" s="312">
        <v>1</v>
      </c>
      <c r="O2866" s="313">
        <f t="shared" si="436"/>
        <v>0.1111111111111111</v>
      </c>
      <c r="P2866" s="104"/>
      <c r="Q2866" s="92"/>
      <c r="R2866" s="92"/>
      <c r="S2866" s="92"/>
      <c r="T2866" s="92"/>
      <c r="U2866" s="92"/>
      <c r="V2866" s="92"/>
      <c r="W2866" s="92">
        <v>1</v>
      </c>
      <c r="X2866" s="109">
        <f t="shared" ref="X2866:X2872" si="437">P2866*P$7+Q2866*Q$7+R2866*R$7+S2866*S$7+T2866*T$7+U2866*U$7+V2866*V$7+W2866*W$7</f>
        <v>25000</v>
      </c>
      <c r="Y2866" s="83"/>
      <c r="Z2866" s="110">
        <f t="shared" ref="Z2866:Z2872" si="438">X2866*$O2866</f>
        <v>2777.7777777777778</v>
      </c>
      <c r="AA2866" s="111"/>
      <c r="AB2866" s="92"/>
      <c r="AC2866" s="92"/>
      <c r="AD2866" s="92"/>
      <c r="AE2866" s="92"/>
      <c r="AF2866" s="92"/>
      <c r="AG2866" s="92"/>
      <c r="AH2866" s="92"/>
      <c r="AI2866" s="109">
        <f t="shared" ref="AI2866:AI2872" si="439">AB2866*AB$7+AC2866*AC$7+AD2866*AD$7+AE2866*AE$7+AF2866*AF$7+AG2866*AG$7+AH2866*AH$7</f>
        <v>0</v>
      </c>
      <c r="AJ2866" s="83"/>
      <c r="AK2866" s="110">
        <f t="shared" ref="AK2866:AK2872" si="440">AI2866*$O2866</f>
        <v>0</v>
      </c>
      <c r="AL2866" s="111"/>
      <c r="AM2866" s="92"/>
      <c r="AN2866" s="92"/>
      <c r="AO2866" s="92"/>
      <c r="AP2866" s="92">
        <v>1</v>
      </c>
      <c r="AQ2866" s="92"/>
      <c r="AR2866" s="92"/>
      <c r="AS2866" s="92"/>
      <c r="AT2866" s="92"/>
      <c r="AU2866" s="92"/>
      <c r="AV2866" s="109">
        <f t="shared" ref="AV2866:AV2872" si="441">AM2866*AM$7+AN2866*AN$7+AO2866*AO$7+AP2866*AP$7+AQ2866*AQ$7+AR2866*AR$7+AS2866*AS$7+AT2866*AT$7+AU2866*AU$7</f>
        <v>100</v>
      </c>
      <c r="AW2866" s="75"/>
      <c r="AX2866" s="110">
        <f t="shared" ref="AX2866:AX2872" si="442">AV2866*$O2866</f>
        <v>11.111111111111111</v>
      </c>
      <c r="AY2866" s="111"/>
      <c r="AZ2866" s="93"/>
      <c r="BA2866" s="94" t="s">
        <v>131</v>
      </c>
      <c r="BB2866" s="71"/>
      <c r="BC2866" s="54"/>
      <c r="BD2866" s="41">
        <v>5</v>
      </c>
      <c r="BE2866" s="52">
        <v>51</v>
      </c>
      <c r="BF2866" s="62">
        <v>5123</v>
      </c>
      <c r="BG2866" s="280" t="s">
        <v>52</v>
      </c>
    </row>
    <row r="2867" spans="1:59" s="63" customFormat="1" ht="12.75" x14ac:dyDescent="0.2">
      <c r="A2867" s="196">
        <v>5</v>
      </c>
      <c r="B2867" s="197" t="s">
        <v>938</v>
      </c>
      <c r="C2867" s="208">
        <v>51</v>
      </c>
      <c r="D2867" s="209" t="s">
        <v>939</v>
      </c>
      <c r="E2867" s="210">
        <v>5123</v>
      </c>
      <c r="F2867" s="211" t="s">
        <v>966</v>
      </c>
      <c r="G2867" s="231" t="s">
        <v>1198</v>
      </c>
      <c r="H2867" s="89"/>
      <c r="I2867" s="90" t="s">
        <v>968</v>
      </c>
      <c r="J2867" s="90"/>
      <c r="K2867" s="90" t="s">
        <v>64</v>
      </c>
      <c r="L2867" s="90" t="s">
        <v>633</v>
      </c>
      <c r="M2867" s="91"/>
      <c r="N2867" s="312">
        <v>1</v>
      </c>
      <c r="O2867" s="313">
        <f t="shared" si="436"/>
        <v>0.1111111111111111</v>
      </c>
      <c r="P2867" s="104"/>
      <c r="Q2867" s="92"/>
      <c r="R2867" s="92"/>
      <c r="S2867" s="92"/>
      <c r="T2867" s="92"/>
      <c r="U2867" s="92"/>
      <c r="V2867" s="92"/>
      <c r="W2867" s="92"/>
      <c r="X2867" s="109">
        <f t="shared" si="437"/>
        <v>0</v>
      </c>
      <c r="Y2867" s="83"/>
      <c r="Z2867" s="110">
        <f t="shared" si="438"/>
        <v>0</v>
      </c>
      <c r="AA2867" s="111"/>
      <c r="AB2867" s="92"/>
      <c r="AC2867" s="92"/>
      <c r="AD2867" s="92"/>
      <c r="AE2867" s="92"/>
      <c r="AF2867" s="92"/>
      <c r="AG2867" s="92"/>
      <c r="AH2867" s="92"/>
      <c r="AI2867" s="109">
        <f t="shared" si="439"/>
        <v>0</v>
      </c>
      <c r="AJ2867" s="83"/>
      <c r="AK2867" s="110">
        <f t="shared" si="440"/>
        <v>0</v>
      </c>
      <c r="AL2867" s="111"/>
      <c r="AM2867" s="92"/>
      <c r="AN2867" s="92"/>
      <c r="AO2867" s="92"/>
      <c r="AP2867" s="92"/>
      <c r="AQ2867" s="92"/>
      <c r="AR2867" s="92"/>
      <c r="AS2867" s="92">
        <v>1</v>
      </c>
      <c r="AT2867" s="92"/>
      <c r="AU2867" s="92"/>
      <c r="AV2867" s="109">
        <f t="shared" si="441"/>
        <v>1000</v>
      </c>
      <c r="AW2867" s="75"/>
      <c r="AX2867" s="110">
        <f t="shared" si="442"/>
        <v>111.1111111111111</v>
      </c>
      <c r="AY2867" s="111"/>
      <c r="AZ2867" s="93"/>
      <c r="BA2867" s="94" t="s">
        <v>131</v>
      </c>
      <c r="BB2867" s="71"/>
      <c r="BC2867" s="54"/>
      <c r="BD2867" s="41">
        <v>5</v>
      </c>
      <c r="BE2867" s="52">
        <v>51</v>
      </c>
      <c r="BF2867" s="62">
        <v>5123</v>
      </c>
      <c r="BG2867" s="280" t="s">
        <v>52</v>
      </c>
    </row>
    <row r="2868" spans="1:59" s="63" customFormat="1" ht="12.75" x14ac:dyDescent="0.2">
      <c r="A2868" s="196">
        <v>5</v>
      </c>
      <c r="B2868" s="197" t="s">
        <v>938</v>
      </c>
      <c r="C2868" s="208">
        <v>51</v>
      </c>
      <c r="D2868" s="209" t="s">
        <v>939</v>
      </c>
      <c r="E2868" s="210">
        <v>5123</v>
      </c>
      <c r="F2868" s="211" t="s">
        <v>966</v>
      </c>
      <c r="G2868" s="231" t="s">
        <v>1198</v>
      </c>
      <c r="H2868" s="89"/>
      <c r="I2868" s="90" t="s">
        <v>969</v>
      </c>
      <c r="J2868" s="90"/>
      <c r="K2868" s="90" t="s">
        <v>64</v>
      </c>
      <c r="L2868" s="90" t="s">
        <v>696</v>
      </c>
      <c r="M2868" s="91" t="s">
        <v>1098</v>
      </c>
      <c r="N2868" s="312">
        <v>1</v>
      </c>
      <c r="O2868" s="313">
        <f t="shared" si="436"/>
        <v>0.1111111111111111</v>
      </c>
      <c r="P2868" s="104"/>
      <c r="Q2868" s="92"/>
      <c r="R2868" s="92"/>
      <c r="S2868" s="92"/>
      <c r="T2868" s="92"/>
      <c r="U2868" s="92"/>
      <c r="V2868" s="92"/>
      <c r="W2868" s="92"/>
      <c r="X2868" s="109">
        <f t="shared" si="437"/>
        <v>0</v>
      </c>
      <c r="Y2868" s="83"/>
      <c r="Z2868" s="110">
        <f t="shared" si="438"/>
        <v>0</v>
      </c>
      <c r="AA2868" s="111"/>
      <c r="AB2868" s="92"/>
      <c r="AC2868" s="92"/>
      <c r="AD2868" s="92"/>
      <c r="AE2868" s="92"/>
      <c r="AF2868" s="92"/>
      <c r="AG2868" s="92"/>
      <c r="AH2868" s="92"/>
      <c r="AI2868" s="109">
        <f t="shared" si="439"/>
        <v>0</v>
      </c>
      <c r="AJ2868" s="83"/>
      <c r="AK2868" s="110">
        <f t="shared" si="440"/>
        <v>0</v>
      </c>
      <c r="AL2868" s="111"/>
      <c r="AM2868" s="92"/>
      <c r="AN2868" s="92"/>
      <c r="AO2868" s="92"/>
      <c r="AP2868" s="92"/>
      <c r="AQ2868" s="92"/>
      <c r="AR2868" s="92"/>
      <c r="AS2868" s="92">
        <v>1</v>
      </c>
      <c r="AT2868" s="92"/>
      <c r="AU2868" s="92"/>
      <c r="AV2868" s="109">
        <f t="shared" si="441"/>
        <v>1000</v>
      </c>
      <c r="AW2868" s="75"/>
      <c r="AX2868" s="110">
        <f t="shared" si="442"/>
        <v>111.1111111111111</v>
      </c>
      <c r="AY2868" s="111"/>
      <c r="AZ2868" s="93"/>
      <c r="BA2868" s="94" t="s">
        <v>131</v>
      </c>
      <c r="BB2868" s="71"/>
      <c r="BC2868" s="54"/>
      <c r="BD2868" s="41">
        <v>5</v>
      </c>
      <c r="BE2868" s="52">
        <v>51</v>
      </c>
      <c r="BF2868" s="62">
        <v>5123</v>
      </c>
      <c r="BG2868" s="280" t="s">
        <v>52</v>
      </c>
    </row>
    <row r="2869" spans="1:59" s="63" customFormat="1" ht="12.75" x14ac:dyDescent="0.2">
      <c r="A2869" s="196">
        <v>5</v>
      </c>
      <c r="B2869" s="197" t="s">
        <v>938</v>
      </c>
      <c r="C2869" s="208">
        <v>51</v>
      </c>
      <c r="D2869" s="209" t="s">
        <v>939</v>
      </c>
      <c r="E2869" s="210">
        <v>5123</v>
      </c>
      <c r="F2869" s="211" t="s">
        <v>966</v>
      </c>
      <c r="G2869" s="231" t="s">
        <v>1198</v>
      </c>
      <c r="H2869" s="89"/>
      <c r="I2869" s="90" t="s">
        <v>970</v>
      </c>
      <c r="J2869" s="90"/>
      <c r="K2869" s="90" t="s">
        <v>64</v>
      </c>
      <c r="L2869" s="90" t="s">
        <v>971</v>
      </c>
      <c r="M2869" s="91"/>
      <c r="N2869" s="312">
        <v>1</v>
      </c>
      <c r="O2869" s="313">
        <f t="shared" si="436"/>
        <v>0.1111111111111111</v>
      </c>
      <c r="P2869" s="104">
        <v>1</v>
      </c>
      <c r="Q2869" s="92"/>
      <c r="R2869" s="92"/>
      <c r="S2869" s="92"/>
      <c r="T2869" s="92"/>
      <c r="U2869" s="92"/>
      <c r="V2869" s="92"/>
      <c r="W2869" s="92"/>
      <c r="X2869" s="109">
        <f t="shared" si="437"/>
        <v>100</v>
      </c>
      <c r="Y2869" s="83"/>
      <c r="Z2869" s="110">
        <f t="shared" si="438"/>
        <v>11.111111111111111</v>
      </c>
      <c r="AA2869" s="111"/>
      <c r="AB2869" s="92"/>
      <c r="AC2869" s="92"/>
      <c r="AD2869" s="92"/>
      <c r="AE2869" s="92"/>
      <c r="AF2869" s="92"/>
      <c r="AG2869" s="92"/>
      <c r="AH2869" s="92"/>
      <c r="AI2869" s="109">
        <f t="shared" si="439"/>
        <v>0</v>
      </c>
      <c r="AJ2869" s="83"/>
      <c r="AK2869" s="110">
        <f t="shared" si="440"/>
        <v>0</v>
      </c>
      <c r="AL2869" s="111"/>
      <c r="AM2869" s="92"/>
      <c r="AN2869" s="92"/>
      <c r="AO2869" s="92"/>
      <c r="AP2869" s="92"/>
      <c r="AQ2869" s="92"/>
      <c r="AR2869" s="92">
        <v>1</v>
      </c>
      <c r="AS2869" s="92"/>
      <c r="AT2869" s="92"/>
      <c r="AU2869" s="92"/>
      <c r="AV2869" s="109">
        <f t="shared" si="441"/>
        <v>500</v>
      </c>
      <c r="AW2869" s="75"/>
      <c r="AX2869" s="110">
        <f t="shared" si="442"/>
        <v>55.55555555555555</v>
      </c>
      <c r="AY2869" s="111"/>
      <c r="AZ2869" s="93"/>
      <c r="BA2869" s="94" t="s">
        <v>131</v>
      </c>
      <c r="BB2869" s="71"/>
      <c r="BC2869" s="54"/>
      <c r="BD2869" s="41">
        <v>5</v>
      </c>
      <c r="BE2869" s="52">
        <v>51</v>
      </c>
      <c r="BF2869" s="62">
        <v>5123</v>
      </c>
      <c r="BG2869" s="280" t="s">
        <v>52</v>
      </c>
    </row>
    <row r="2870" spans="1:59" s="63" customFormat="1" ht="12.75" x14ac:dyDescent="0.2">
      <c r="A2870" s="196">
        <v>5</v>
      </c>
      <c r="B2870" s="197" t="s">
        <v>938</v>
      </c>
      <c r="C2870" s="208">
        <v>51</v>
      </c>
      <c r="D2870" s="209" t="s">
        <v>939</v>
      </c>
      <c r="E2870" s="210">
        <v>5123</v>
      </c>
      <c r="F2870" s="211" t="s">
        <v>966</v>
      </c>
      <c r="G2870" s="231" t="s">
        <v>1198</v>
      </c>
      <c r="H2870" s="89"/>
      <c r="I2870" s="90" t="s">
        <v>354</v>
      </c>
      <c r="J2870" s="90"/>
      <c r="K2870" s="90" t="s">
        <v>64</v>
      </c>
      <c r="L2870" s="90" t="s">
        <v>356</v>
      </c>
      <c r="M2870" s="91"/>
      <c r="N2870" s="312">
        <v>1</v>
      </c>
      <c r="O2870" s="313">
        <f t="shared" si="436"/>
        <v>0.1111111111111111</v>
      </c>
      <c r="P2870" s="104"/>
      <c r="Q2870" s="92"/>
      <c r="R2870" s="92"/>
      <c r="S2870" s="92"/>
      <c r="T2870" s="92"/>
      <c r="U2870" s="92"/>
      <c r="V2870" s="92"/>
      <c r="W2870" s="92"/>
      <c r="X2870" s="109">
        <f t="shared" si="437"/>
        <v>0</v>
      </c>
      <c r="Y2870" s="83"/>
      <c r="Z2870" s="110">
        <f t="shared" si="438"/>
        <v>0</v>
      </c>
      <c r="AA2870" s="111"/>
      <c r="AB2870" s="92"/>
      <c r="AC2870" s="92"/>
      <c r="AD2870" s="92"/>
      <c r="AE2870" s="92"/>
      <c r="AF2870" s="92"/>
      <c r="AG2870" s="92"/>
      <c r="AH2870" s="92"/>
      <c r="AI2870" s="109">
        <f t="shared" si="439"/>
        <v>0</v>
      </c>
      <c r="AJ2870" s="83"/>
      <c r="AK2870" s="110">
        <f t="shared" si="440"/>
        <v>0</v>
      </c>
      <c r="AL2870" s="111"/>
      <c r="AM2870" s="92"/>
      <c r="AN2870" s="92"/>
      <c r="AO2870" s="92"/>
      <c r="AP2870" s="92">
        <v>1</v>
      </c>
      <c r="AQ2870" s="92"/>
      <c r="AR2870" s="92"/>
      <c r="AS2870" s="92"/>
      <c r="AT2870" s="92"/>
      <c r="AU2870" s="92"/>
      <c r="AV2870" s="109">
        <f t="shared" si="441"/>
        <v>100</v>
      </c>
      <c r="AW2870" s="75"/>
      <c r="AX2870" s="110">
        <f t="shared" si="442"/>
        <v>11.111111111111111</v>
      </c>
      <c r="AY2870" s="111"/>
      <c r="AZ2870" s="93"/>
      <c r="BA2870" s="94" t="s">
        <v>131</v>
      </c>
      <c r="BB2870" s="71"/>
      <c r="BC2870" s="54"/>
      <c r="BD2870" s="41">
        <v>5</v>
      </c>
      <c r="BE2870" s="52">
        <v>51</v>
      </c>
      <c r="BF2870" s="62">
        <v>5123</v>
      </c>
      <c r="BG2870" s="280" t="s">
        <v>52</v>
      </c>
    </row>
    <row r="2871" spans="1:59" s="63" customFormat="1" ht="12.75" x14ac:dyDescent="0.2">
      <c r="A2871" s="196">
        <v>5</v>
      </c>
      <c r="B2871" s="197" t="s">
        <v>938</v>
      </c>
      <c r="C2871" s="208">
        <v>51</v>
      </c>
      <c r="D2871" s="209" t="s">
        <v>939</v>
      </c>
      <c r="E2871" s="210">
        <v>5123</v>
      </c>
      <c r="F2871" s="211" t="s">
        <v>966</v>
      </c>
      <c r="G2871" s="231" t="s">
        <v>1198</v>
      </c>
      <c r="H2871" s="89"/>
      <c r="I2871" s="90" t="s">
        <v>956</v>
      </c>
      <c r="J2871" s="90"/>
      <c r="K2871" s="90" t="s">
        <v>64</v>
      </c>
      <c r="L2871" s="90" t="s">
        <v>119</v>
      </c>
      <c r="M2871" s="91"/>
      <c r="N2871" s="312">
        <v>1</v>
      </c>
      <c r="O2871" s="313">
        <f t="shared" si="436"/>
        <v>0.1111111111111111</v>
      </c>
      <c r="P2871" s="104"/>
      <c r="Q2871" s="92"/>
      <c r="R2871" s="92"/>
      <c r="S2871" s="92"/>
      <c r="T2871" s="92"/>
      <c r="U2871" s="92"/>
      <c r="V2871" s="92"/>
      <c r="W2871" s="92"/>
      <c r="X2871" s="109">
        <f t="shared" si="437"/>
        <v>0</v>
      </c>
      <c r="Y2871" s="83"/>
      <c r="Z2871" s="110">
        <f t="shared" si="438"/>
        <v>0</v>
      </c>
      <c r="AA2871" s="111"/>
      <c r="AB2871" s="92"/>
      <c r="AC2871" s="92"/>
      <c r="AD2871" s="92"/>
      <c r="AE2871" s="92"/>
      <c r="AF2871" s="92"/>
      <c r="AG2871" s="92"/>
      <c r="AH2871" s="92"/>
      <c r="AI2871" s="109">
        <f t="shared" si="439"/>
        <v>0</v>
      </c>
      <c r="AJ2871" s="83"/>
      <c r="AK2871" s="110">
        <f t="shared" si="440"/>
        <v>0</v>
      </c>
      <c r="AL2871" s="111"/>
      <c r="AM2871" s="92"/>
      <c r="AN2871" s="92"/>
      <c r="AO2871" s="92"/>
      <c r="AP2871" s="92"/>
      <c r="AQ2871" s="92"/>
      <c r="AR2871" s="92"/>
      <c r="AS2871" s="92">
        <v>1</v>
      </c>
      <c r="AT2871" s="92"/>
      <c r="AU2871" s="92"/>
      <c r="AV2871" s="109">
        <f t="shared" si="441"/>
        <v>1000</v>
      </c>
      <c r="AW2871" s="75"/>
      <c r="AX2871" s="110">
        <f t="shared" si="442"/>
        <v>111.1111111111111</v>
      </c>
      <c r="AY2871" s="111"/>
      <c r="AZ2871" s="93"/>
      <c r="BA2871" s="94" t="s">
        <v>131</v>
      </c>
      <c r="BB2871" s="71"/>
      <c r="BC2871" s="54"/>
      <c r="BD2871" s="41">
        <v>5</v>
      </c>
      <c r="BE2871" s="52">
        <v>51</v>
      </c>
      <c r="BF2871" s="62">
        <v>5123</v>
      </c>
      <c r="BG2871" s="280" t="s">
        <v>52</v>
      </c>
    </row>
    <row r="2872" spans="1:59" s="63" customFormat="1" ht="12.75" x14ac:dyDescent="0.2">
      <c r="A2872" s="196">
        <v>5</v>
      </c>
      <c r="B2872" s="197" t="s">
        <v>938</v>
      </c>
      <c r="C2872" s="208">
        <v>51</v>
      </c>
      <c r="D2872" s="209" t="s">
        <v>939</v>
      </c>
      <c r="E2872" s="210">
        <v>5123</v>
      </c>
      <c r="F2872" s="211" t="s">
        <v>966</v>
      </c>
      <c r="G2872" s="231" t="s">
        <v>1198</v>
      </c>
      <c r="H2872" s="89"/>
      <c r="I2872" s="90" t="s">
        <v>342</v>
      </c>
      <c r="J2872" s="90"/>
      <c r="K2872" s="90" t="s">
        <v>64</v>
      </c>
      <c r="L2872" s="90" t="s">
        <v>202</v>
      </c>
      <c r="M2872" s="91"/>
      <c r="N2872" s="312">
        <v>1</v>
      </c>
      <c r="O2872" s="313">
        <f t="shared" si="436"/>
        <v>0.1111111111111111</v>
      </c>
      <c r="P2872" s="104">
        <v>1</v>
      </c>
      <c r="Q2872" s="92"/>
      <c r="R2872" s="92"/>
      <c r="S2872" s="92"/>
      <c r="T2872" s="92"/>
      <c r="U2872" s="92"/>
      <c r="V2872" s="92"/>
      <c r="W2872" s="92"/>
      <c r="X2872" s="109">
        <f t="shared" si="437"/>
        <v>100</v>
      </c>
      <c r="Y2872" s="83"/>
      <c r="Z2872" s="110">
        <f t="shared" si="438"/>
        <v>11.111111111111111</v>
      </c>
      <c r="AA2872" s="111"/>
      <c r="AB2872" s="92"/>
      <c r="AC2872" s="92"/>
      <c r="AD2872" s="92"/>
      <c r="AE2872" s="92"/>
      <c r="AF2872" s="92"/>
      <c r="AG2872" s="92"/>
      <c r="AH2872" s="92"/>
      <c r="AI2872" s="109">
        <f t="shared" si="439"/>
        <v>0</v>
      </c>
      <c r="AJ2872" s="83"/>
      <c r="AK2872" s="110">
        <f t="shared" si="440"/>
        <v>0</v>
      </c>
      <c r="AL2872" s="111"/>
      <c r="AM2872" s="92"/>
      <c r="AN2872" s="92"/>
      <c r="AO2872" s="92"/>
      <c r="AP2872" s="92"/>
      <c r="AQ2872" s="92">
        <v>1</v>
      </c>
      <c r="AR2872" s="92"/>
      <c r="AS2872" s="92"/>
      <c r="AT2872" s="92"/>
      <c r="AU2872" s="92"/>
      <c r="AV2872" s="109">
        <f t="shared" si="441"/>
        <v>250</v>
      </c>
      <c r="AW2872" s="75"/>
      <c r="AX2872" s="110">
        <f t="shared" si="442"/>
        <v>27.777777777777775</v>
      </c>
      <c r="AY2872" s="111"/>
      <c r="AZ2872" s="93"/>
      <c r="BA2872" s="94" t="s">
        <v>131</v>
      </c>
      <c r="BB2872" s="71"/>
      <c r="BC2872" s="54"/>
      <c r="BD2872" s="41">
        <v>5</v>
      </c>
      <c r="BE2872" s="52">
        <v>51</v>
      </c>
      <c r="BF2872" s="62">
        <v>5123</v>
      </c>
      <c r="BG2872" s="280" t="s">
        <v>52</v>
      </c>
    </row>
    <row r="2873" spans="1:59" s="63" customFormat="1" ht="12.75" x14ac:dyDescent="0.2">
      <c r="A2873" s="196">
        <v>5</v>
      </c>
      <c r="B2873" s="197" t="s">
        <v>938</v>
      </c>
      <c r="C2873" s="208">
        <v>51</v>
      </c>
      <c r="D2873" s="209" t="s">
        <v>939</v>
      </c>
      <c r="E2873" s="210">
        <v>5123</v>
      </c>
      <c r="F2873" s="211" t="s">
        <v>966</v>
      </c>
      <c r="G2873" s="231" t="s">
        <v>1198</v>
      </c>
      <c r="H2873" s="65"/>
      <c r="I2873" s="222"/>
      <c r="J2873" s="66"/>
      <c r="K2873" s="66"/>
      <c r="L2873" s="66"/>
      <c r="M2873" s="64"/>
      <c r="N2873" s="304"/>
      <c r="O2873" s="305"/>
      <c r="P2873" s="127"/>
      <c r="Q2873" s="67"/>
      <c r="R2873" s="67"/>
      <c r="S2873" s="67"/>
      <c r="T2873" s="67"/>
      <c r="U2873" s="67"/>
      <c r="V2873" s="67"/>
      <c r="W2873" s="67"/>
      <c r="X2873" s="67"/>
      <c r="Y2873" s="68"/>
      <c r="Z2873" s="68"/>
      <c r="AA2873" s="68"/>
      <c r="AB2873" s="67"/>
      <c r="AC2873" s="67"/>
      <c r="AD2873" s="67"/>
      <c r="AE2873" s="67"/>
      <c r="AF2873" s="67"/>
      <c r="AG2873" s="67"/>
      <c r="AH2873" s="67"/>
      <c r="AI2873" s="67"/>
      <c r="AJ2873" s="68"/>
      <c r="AK2873" s="68"/>
      <c r="AL2873" s="68"/>
      <c r="AM2873" s="67"/>
      <c r="AN2873" s="67"/>
      <c r="AO2873" s="67"/>
      <c r="AP2873" s="67"/>
      <c r="AQ2873" s="67"/>
      <c r="AR2873" s="67"/>
      <c r="AS2873" s="67"/>
      <c r="AT2873" s="67"/>
      <c r="AU2873" s="67"/>
      <c r="AV2873" s="67"/>
      <c r="AW2873" s="67"/>
      <c r="AX2873" s="68"/>
      <c r="AY2873" s="68"/>
      <c r="AZ2873" s="69"/>
      <c r="BA2873" s="70"/>
      <c r="BB2873" s="71"/>
      <c r="BC2873" s="54"/>
      <c r="BD2873" s="41">
        <v>5</v>
      </c>
      <c r="BE2873" s="52">
        <v>51</v>
      </c>
      <c r="BF2873" s="62">
        <v>5123</v>
      </c>
      <c r="BG2873" s="275"/>
    </row>
    <row r="2874" spans="1:59" s="63" customFormat="1" ht="12.75" x14ac:dyDescent="0.2">
      <c r="A2874" s="196">
        <v>5</v>
      </c>
      <c r="B2874" s="197" t="s">
        <v>938</v>
      </c>
      <c r="C2874" s="208">
        <v>51</v>
      </c>
      <c r="D2874" s="209" t="s">
        <v>939</v>
      </c>
      <c r="E2874" s="210">
        <v>5123</v>
      </c>
      <c r="F2874" s="211" t="s">
        <v>966</v>
      </c>
      <c r="G2874" s="230"/>
      <c r="H2874" s="56"/>
      <c r="I2874" s="221"/>
      <c r="J2874" s="57"/>
      <c r="K2874" s="57"/>
      <c r="L2874" s="57"/>
      <c r="M2874" s="55"/>
      <c r="N2874" s="303"/>
      <c r="O2874" s="245"/>
      <c r="P2874" s="122"/>
      <c r="Q2874" s="58"/>
      <c r="R2874" s="58"/>
      <c r="S2874" s="58"/>
      <c r="T2874" s="58"/>
      <c r="U2874" s="58"/>
      <c r="V2874" s="58"/>
      <c r="W2874" s="58"/>
      <c r="X2874" s="58"/>
      <c r="Y2874" s="59"/>
      <c r="Z2874" s="59"/>
      <c r="AA2874" s="59"/>
      <c r="AB2874" s="58"/>
      <c r="AC2874" s="58"/>
      <c r="AD2874" s="58"/>
      <c r="AE2874" s="58"/>
      <c r="AF2874" s="58"/>
      <c r="AG2874" s="58"/>
      <c r="AH2874" s="58"/>
      <c r="AI2874" s="58"/>
      <c r="AJ2874" s="59"/>
      <c r="AK2874" s="59"/>
      <c r="AL2874" s="59"/>
      <c r="AM2874" s="58"/>
      <c r="AN2874" s="58"/>
      <c r="AO2874" s="58"/>
      <c r="AP2874" s="58"/>
      <c r="AQ2874" s="58"/>
      <c r="AR2874" s="58"/>
      <c r="AS2874" s="58"/>
      <c r="AT2874" s="58"/>
      <c r="AU2874" s="58"/>
      <c r="AV2874" s="58"/>
      <c r="AW2874" s="58"/>
      <c r="AX2874" s="59"/>
      <c r="AY2874" s="59"/>
      <c r="AZ2874" s="60"/>
      <c r="BA2874" s="61"/>
      <c r="BB2874" s="54"/>
      <c r="BC2874" s="54"/>
      <c r="BD2874" s="41">
        <v>5</v>
      </c>
      <c r="BE2874" s="52">
        <v>51</v>
      </c>
      <c r="BF2874" s="62">
        <v>5123</v>
      </c>
      <c r="BG2874" s="274"/>
    </row>
    <row r="2875" spans="1:59" s="63" customFormat="1" ht="12.75" x14ac:dyDescent="0.2">
      <c r="A2875" s="196">
        <v>5</v>
      </c>
      <c r="B2875" s="197" t="s">
        <v>938</v>
      </c>
      <c r="C2875" s="208">
        <v>51</v>
      </c>
      <c r="D2875" s="209" t="s">
        <v>939</v>
      </c>
      <c r="E2875" s="210">
        <v>5123</v>
      </c>
      <c r="F2875" s="211" t="s">
        <v>966</v>
      </c>
      <c r="G2875" s="231"/>
      <c r="H2875" s="65"/>
      <c r="I2875" s="222"/>
      <c r="J2875" s="66"/>
      <c r="K2875" s="66"/>
      <c r="L2875" s="66"/>
      <c r="M2875" s="64"/>
      <c r="N2875" s="304"/>
      <c r="O2875" s="305"/>
      <c r="P2875" s="127"/>
      <c r="Q2875" s="67"/>
      <c r="R2875" s="67"/>
      <c r="S2875" s="67"/>
      <c r="T2875" s="67"/>
      <c r="U2875" s="67"/>
      <c r="V2875" s="67"/>
      <c r="W2875" s="67"/>
      <c r="X2875" s="67"/>
      <c r="Y2875" s="68"/>
      <c r="Z2875" s="68"/>
      <c r="AA2875" s="68"/>
      <c r="AB2875" s="67"/>
      <c r="AC2875" s="67"/>
      <c r="AD2875" s="67"/>
      <c r="AE2875" s="67"/>
      <c r="AF2875" s="67"/>
      <c r="AG2875" s="67"/>
      <c r="AH2875" s="67"/>
      <c r="AI2875" s="67"/>
      <c r="AJ2875" s="68"/>
      <c r="AK2875" s="68"/>
      <c r="AL2875" s="68"/>
      <c r="AM2875" s="67"/>
      <c r="AN2875" s="67"/>
      <c r="AO2875" s="67"/>
      <c r="AP2875" s="67"/>
      <c r="AQ2875" s="67"/>
      <c r="AR2875" s="67"/>
      <c r="AS2875" s="67"/>
      <c r="AT2875" s="67"/>
      <c r="AU2875" s="67"/>
      <c r="AV2875" s="67"/>
      <c r="AW2875" s="67"/>
      <c r="AX2875" s="68"/>
      <c r="AY2875" s="68"/>
      <c r="AZ2875" s="69"/>
      <c r="BA2875" s="70"/>
      <c r="BB2875" s="71"/>
      <c r="BC2875" s="54"/>
      <c r="BD2875" s="41">
        <v>5</v>
      </c>
      <c r="BE2875" s="52">
        <v>51</v>
      </c>
      <c r="BF2875" s="62">
        <v>5123</v>
      </c>
      <c r="BG2875" s="275"/>
    </row>
    <row r="2876" spans="1:59" s="63" customFormat="1" ht="12.75" x14ac:dyDescent="0.2">
      <c r="A2876" s="196">
        <v>5</v>
      </c>
      <c r="B2876" s="197" t="s">
        <v>938</v>
      </c>
      <c r="C2876" s="208">
        <v>51</v>
      </c>
      <c r="D2876" s="209" t="s">
        <v>939</v>
      </c>
      <c r="E2876" s="210">
        <v>5123</v>
      </c>
      <c r="F2876" s="211" t="s">
        <v>966</v>
      </c>
      <c r="G2876" s="231" t="s">
        <v>1192</v>
      </c>
      <c r="H2876" s="72" t="s">
        <v>1233</v>
      </c>
      <c r="I2876" s="223" t="s">
        <v>1242</v>
      </c>
      <c r="J2876" s="73"/>
      <c r="K2876" s="73"/>
      <c r="L2876" s="73"/>
      <c r="M2876" s="74"/>
      <c r="N2876" s="247"/>
      <c r="O2876" s="306"/>
      <c r="P2876" s="105"/>
      <c r="Q2876" s="75"/>
      <c r="R2876" s="75"/>
      <c r="S2876" s="75"/>
      <c r="T2876" s="75"/>
      <c r="U2876" s="75"/>
      <c r="V2876" s="75"/>
      <c r="W2876" s="75"/>
      <c r="X2876" s="75"/>
      <c r="Y2876" s="76" t="s">
        <v>1241</v>
      </c>
      <c r="Z2876" s="77" t="s">
        <v>1241</v>
      </c>
      <c r="AA2876" s="78">
        <f>AA$604</f>
        <v>0</v>
      </c>
      <c r="AB2876" s="75"/>
      <c r="AC2876" s="75"/>
      <c r="AD2876" s="75"/>
      <c r="AE2876" s="75"/>
      <c r="AF2876" s="75"/>
      <c r="AG2876" s="75"/>
      <c r="AH2876" s="75"/>
      <c r="AI2876" s="75"/>
      <c r="AJ2876" s="76" t="s">
        <v>1241</v>
      </c>
      <c r="AK2876" s="77" t="s">
        <v>1241</v>
      </c>
      <c r="AL2876" s="78">
        <f>AL$604</f>
        <v>0</v>
      </c>
      <c r="AM2876" s="75"/>
      <c r="AN2876" s="75"/>
      <c r="AO2876" s="75"/>
      <c r="AP2876" s="75"/>
      <c r="AQ2876" s="75"/>
      <c r="AR2876" s="75"/>
      <c r="AS2876" s="75"/>
      <c r="AT2876" s="75"/>
      <c r="AU2876" s="75"/>
      <c r="AV2876" s="75"/>
      <c r="AW2876" s="76" t="s">
        <v>1241</v>
      </c>
      <c r="AX2876" s="77" t="s">
        <v>1241</v>
      </c>
      <c r="AY2876" s="78">
        <f>AY$604</f>
        <v>500</v>
      </c>
      <c r="AZ2876" s="79"/>
      <c r="BA2876" s="80" t="str">
        <f>I2876</f>
        <v>&gt; see 3813, Engineered wood products</v>
      </c>
      <c r="BB2876" s="71"/>
      <c r="BC2876" s="54"/>
      <c r="BD2876" s="41">
        <v>5</v>
      </c>
      <c r="BE2876" s="52">
        <v>51</v>
      </c>
      <c r="BF2876" s="62">
        <v>5123</v>
      </c>
      <c r="BG2876" s="276" t="str">
        <f>H2876</f>
        <v>Default Scenario (Link)</v>
      </c>
    </row>
    <row r="2877" spans="1:59" s="63" customFormat="1" ht="12.75" x14ac:dyDescent="0.2">
      <c r="A2877" s="196">
        <v>5</v>
      </c>
      <c r="B2877" s="197" t="s">
        <v>938</v>
      </c>
      <c r="C2877" s="208">
        <v>51</v>
      </c>
      <c r="D2877" s="209" t="s">
        <v>939</v>
      </c>
      <c r="E2877" s="210">
        <v>5123</v>
      </c>
      <c r="F2877" s="211" t="s">
        <v>966</v>
      </c>
      <c r="G2877" s="231"/>
      <c r="H2877" s="65"/>
      <c r="I2877" s="222"/>
      <c r="J2877" s="66"/>
      <c r="K2877" s="66"/>
      <c r="L2877" s="66"/>
      <c r="M2877" s="64"/>
      <c r="N2877" s="304"/>
      <c r="O2877" s="305"/>
      <c r="P2877" s="127"/>
      <c r="Q2877" s="67"/>
      <c r="R2877" s="67"/>
      <c r="S2877" s="67"/>
      <c r="T2877" s="67"/>
      <c r="U2877" s="67"/>
      <c r="V2877" s="67"/>
      <c r="W2877" s="67"/>
      <c r="X2877" s="67"/>
      <c r="Y2877" s="68"/>
      <c r="Z2877" s="68"/>
      <c r="AA2877" s="68"/>
      <c r="AB2877" s="67"/>
      <c r="AC2877" s="67"/>
      <c r="AD2877" s="67"/>
      <c r="AE2877" s="67"/>
      <c r="AF2877" s="67"/>
      <c r="AG2877" s="67"/>
      <c r="AH2877" s="67"/>
      <c r="AI2877" s="67"/>
      <c r="AJ2877" s="68"/>
      <c r="AK2877" s="68"/>
      <c r="AL2877" s="68"/>
      <c r="AM2877" s="67"/>
      <c r="AN2877" s="67"/>
      <c r="AO2877" s="67"/>
      <c r="AP2877" s="67"/>
      <c r="AQ2877" s="67"/>
      <c r="AR2877" s="67"/>
      <c r="AS2877" s="67"/>
      <c r="AT2877" s="67"/>
      <c r="AU2877" s="67"/>
      <c r="AV2877" s="67"/>
      <c r="AW2877" s="67"/>
      <c r="AX2877" s="68"/>
      <c r="AY2877" s="68"/>
      <c r="AZ2877" s="69"/>
      <c r="BA2877" s="70"/>
      <c r="BB2877" s="71"/>
      <c r="BC2877" s="54"/>
      <c r="BD2877" s="41">
        <v>5</v>
      </c>
      <c r="BE2877" s="52">
        <v>51</v>
      </c>
      <c r="BF2877" s="62">
        <v>5123</v>
      </c>
      <c r="BG2877" s="275"/>
    </row>
    <row r="2878" spans="1:59" s="63" customFormat="1" ht="12.75" x14ac:dyDescent="0.2">
      <c r="A2878" s="196">
        <v>5</v>
      </c>
      <c r="B2878" s="197" t="s">
        <v>938</v>
      </c>
      <c r="C2878" s="208">
        <v>51</v>
      </c>
      <c r="D2878" s="209" t="s">
        <v>939</v>
      </c>
      <c r="E2878" s="210">
        <v>5123</v>
      </c>
      <c r="F2878" s="211" t="s">
        <v>966</v>
      </c>
      <c r="G2878" s="230"/>
      <c r="H2878" s="56"/>
      <c r="I2878" s="221"/>
      <c r="J2878" s="57"/>
      <c r="K2878" s="57"/>
      <c r="L2878" s="57"/>
      <c r="M2878" s="55"/>
      <c r="N2878" s="303"/>
      <c r="O2878" s="245"/>
      <c r="P2878" s="122"/>
      <c r="Q2878" s="58"/>
      <c r="R2878" s="58"/>
      <c r="S2878" s="58"/>
      <c r="T2878" s="58"/>
      <c r="U2878" s="58"/>
      <c r="V2878" s="58"/>
      <c r="W2878" s="58"/>
      <c r="X2878" s="58"/>
      <c r="Y2878" s="59"/>
      <c r="Z2878" s="59"/>
      <c r="AA2878" s="59"/>
      <c r="AB2878" s="58"/>
      <c r="AC2878" s="58"/>
      <c r="AD2878" s="58"/>
      <c r="AE2878" s="58"/>
      <c r="AF2878" s="58"/>
      <c r="AG2878" s="58"/>
      <c r="AH2878" s="58"/>
      <c r="AI2878" s="58"/>
      <c r="AJ2878" s="59"/>
      <c r="AK2878" s="59"/>
      <c r="AL2878" s="59"/>
      <c r="AM2878" s="58"/>
      <c r="AN2878" s="58"/>
      <c r="AO2878" s="58"/>
      <c r="AP2878" s="58"/>
      <c r="AQ2878" s="58"/>
      <c r="AR2878" s="58"/>
      <c r="AS2878" s="58"/>
      <c r="AT2878" s="58"/>
      <c r="AU2878" s="58"/>
      <c r="AV2878" s="58"/>
      <c r="AW2878" s="58"/>
      <c r="AX2878" s="59"/>
      <c r="AY2878" s="59"/>
      <c r="AZ2878" s="60"/>
      <c r="BA2878" s="61"/>
      <c r="BB2878" s="54"/>
      <c r="BC2878" s="54"/>
      <c r="BD2878" s="41">
        <v>5</v>
      </c>
      <c r="BE2878" s="52">
        <v>51</v>
      </c>
      <c r="BF2878" s="62">
        <v>5123</v>
      </c>
      <c r="BG2878" s="274"/>
    </row>
    <row r="2879" spans="1:59" s="63" customFormat="1" ht="12.75" x14ac:dyDescent="0.2">
      <c r="A2879" s="196">
        <v>5</v>
      </c>
      <c r="B2879" s="197" t="s">
        <v>938</v>
      </c>
      <c r="C2879" s="208">
        <v>51</v>
      </c>
      <c r="D2879" s="209" t="s">
        <v>939</v>
      </c>
      <c r="E2879" s="210">
        <v>5123</v>
      </c>
      <c r="F2879" s="211" t="s">
        <v>966</v>
      </c>
      <c r="G2879" s="231"/>
      <c r="H2879" s="65"/>
      <c r="I2879" s="222"/>
      <c r="J2879" s="66"/>
      <c r="K2879" s="66"/>
      <c r="L2879" s="66"/>
      <c r="M2879" s="64"/>
      <c r="N2879" s="304"/>
      <c r="O2879" s="305"/>
      <c r="P2879" s="127"/>
      <c r="Q2879" s="67"/>
      <c r="R2879" s="67"/>
      <c r="S2879" s="67"/>
      <c r="T2879" s="67"/>
      <c r="U2879" s="67"/>
      <c r="V2879" s="67"/>
      <c r="W2879" s="67"/>
      <c r="X2879" s="67"/>
      <c r="Y2879" s="68"/>
      <c r="Z2879" s="68"/>
      <c r="AA2879" s="68"/>
      <c r="AB2879" s="67"/>
      <c r="AC2879" s="67"/>
      <c r="AD2879" s="67"/>
      <c r="AE2879" s="67"/>
      <c r="AF2879" s="67"/>
      <c r="AG2879" s="67"/>
      <c r="AH2879" s="67"/>
      <c r="AI2879" s="67"/>
      <c r="AJ2879" s="68"/>
      <c r="AK2879" s="68"/>
      <c r="AL2879" s="68"/>
      <c r="AM2879" s="67"/>
      <c r="AN2879" s="67"/>
      <c r="AO2879" s="67"/>
      <c r="AP2879" s="67"/>
      <c r="AQ2879" s="67"/>
      <c r="AR2879" s="67"/>
      <c r="AS2879" s="67"/>
      <c r="AT2879" s="67"/>
      <c r="AU2879" s="67"/>
      <c r="AV2879" s="67"/>
      <c r="AW2879" s="67"/>
      <c r="AX2879" s="68"/>
      <c r="AY2879" s="68"/>
      <c r="AZ2879" s="69"/>
      <c r="BA2879" s="70"/>
      <c r="BB2879" s="71"/>
      <c r="BC2879" s="54"/>
      <c r="BD2879" s="41">
        <v>5</v>
      </c>
      <c r="BE2879" s="52">
        <v>51</v>
      </c>
      <c r="BF2879" s="62">
        <v>5123</v>
      </c>
      <c r="BG2879" s="275"/>
    </row>
    <row r="2880" spans="1:59" s="63" customFormat="1" ht="12.75" x14ac:dyDescent="0.2">
      <c r="A2880" s="196">
        <v>5</v>
      </c>
      <c r="B2880" s="197" t="s">
        <v>938</v>
      </c>
      <c r="C2880" s="208">
        <v>51</v>
      </c>
      <c r="D2880" s="209" t="s">
        <v>939</v>
      </c>
      <c r="E2880" s="210">
        <v>5123</v>
      </c>
      <c r="F2880" s="211" t="s">
        <v>966</v>
      </c>
      <c r="G2880" s="231" t="s">
        <v>729</v>
      </c>
      <c r="H2880" s="72" t="s">
        <v>1233</v>
      </c>
      <c r="I2880" s="223" t="s">
        <v>1247</v>
      </c>
      <c r="J2880" s="73"/>
      <c r="K2880" s="73"/>
      <c r="L2880" s="73"/>
      <c r="M2880" s="74"/>
      <c r="N2880" s="247"/>
      <c r="O2880" s="306"/>
      <c r="P2880" s="105"/>
      <c r="Q2880" s="75"/>
      <c r="R2880" s="75"/>
      <c r="S2880" s="75"/>
      <c r="T2880" s="75"/>
      <c r="U2880" s="75"/>
      <c r="V2880" s="75"/>
      <c r="W2880" s="75"/>
      <c r="X2880" s="75"/>
      <c r="Y2880" s="76" t="s">
        <v>1241</v>
      </c>
      <c r="Z2880" s="77" t="s">
        <v>1241</v>
      </c>
      <c r="AA2880" s="78">
        <f>AA$2569</f>
        <v>5000</v>
      </c>
      <c r="AB2880" s="75"/>
      <c r="AC2880" s="75"/>
      <c r="AD2880" s="75"/>
      <c r="AE2880" s="75"/>
      <c r="AF2880" s="75"/>
      <c r="AG2880" s="75"/>
      <c r="AH2880" s="75"/>
      <c r="AI2880" s="75"/>
      <c r="AJ2880" s="76" t="s">
        <v>1241</v>
      </c>
      <c r="AK2880" s="77" t="s">
        <v>1241</v>
      </c>
      <c r="AL2880" s="78">
        <f>AL$2569</f>
        <v>0</v>
      </c>
      <c r="AM2880" s="75"/>
      <c r="AN2880" s="75"/>
      <c r="AO2880" s="75"/>
      <c r="AP2880" s="75"/>
      <c r="AQ2880" s="75"/>
      <c r="AR2880" s="75"/>
      <c r="AS2880" s="75"/>
      <c r="AT2880" s="75"/>
      <c r="AU2880" s="75"/>
      <c r="AV2880" s="75"/>
      <c r="AW2880" s="76" t="s">
        <v>1241</v>
      </c>
      <c r="AX2880" s="77" t="s">
        <v>1241</v>
      </c>
      <c r="AY2880" s="78">
        <f>AY$2569</f>
        <v>500</v>
      </c>
      <c r="AZ2880" s="79"/>
      <c r="BA2880" s="80" t="str">
        <f>I2880</f>
        <v>&gt; see 4711, Thermal insulation</v>
      </c>
      <c r="BB2880" s="71"/>
      <c r="BC2880" s="54"/>
      <c r="BD2880" s="41">
        <v>5</v>
      </c>
      <c r="BE2880" s="52">
        <v>51</v>
      </c>
      <c r="BF2880" s="62">
        <v>5123</v>
      </c>
      <c r="BG2880" s="276" t="str">
        <f>H2880</f>
        <v>Default Scenario (Link)</v>
      </c>
    </row>
    <row r="2881" spans="1:59" s="63" customFormat="1" ht="12.75" x14ac:dyDescent="0.2">
      <c r="A2881" s="196">
        <v>5</v>
      </c>
      <c r="B2881" s="197" t="s">
        <v>938</v>
      </c>
      <c r="C2881" s="208">
        <v>51</v>
      </c>
      <c r="D2881" s="209" t="s">
        <v>939</v>
      </c>
      <c r="E2881" s="210">
        <v>5123</v>
      </c>
      <c r="F2881" s="211" t="s">
        <v>966</v>
      </c>
      <c r="G2881" s="231"/>
      <c r="H2881" s="65"/>
      <c r="I2881" s="222"/>
      <c r="J2881" s="66"/>
      <c r="K2881" s="66"/>
      <c r="L2881" s="66"/>
      <c r="M2881" s="64"/>
      <c r="N2881" s="304"/>
      <c r="O2881" s="305"/>
      <c r="P2881" s="127"/>
      <c r="Q2881" s="67"/>
      <c r="R2881" s="67"/>
      <c r="S2881" s="67"/>
      <c r="T2881" s="67"/>
      <c r="U2881" s="67"/>
      <c r="V2881" s="67"/>
      <c r="W2881" s="67"/>
      <c r="X2881" s="67"/>
      <c r="Y2881" s="68"/>
      <c r="Z2881" s="68"/>
      <c r="AA2881" s="68"/>
      <c r="AB2881" s="67"/>
      <c r="AC2881" s="67"/>
      <c r="AD2881" s="67"/>
      <c r="AE2881" s="67"/>
      <c r="AF2881" s="67"/>
      <c r="AG2881" s="67"/>
      <c r="AH2881" s="67"/>
      <c r="AI2881" s="67"/>
      <c r="AJ2881" s="68"/>
      <c r="AK2881" s="68"/>
      <c r="AL2881" s="68"/>
      <c r="AM2881" s="67"/>
      <c r="AN2881" s="67"/>
      <c r="AO2881" s="67"/>
      <c r="AP2881" s="67"/>
      <c r="AQ2881" s="67"/>
      <c r="AR2881" s="67"/>
      <c r="AS2881" s="67"/>
      <c r="AT2881" s="67"/>
      <c r="AU2881" s="67"/>
      <c r="AV2881" s="67"/>
      <c r="AW2881" s="67"/>
      <c r="AX2881" s="68"/>
      <c r="AY2881" s="68"/>
      <c r="AZ2881" s="69"/>
      <c r="BA2881" s="70"/>
      <c r="BB2881" s="71"/>
      <c r="BC2881" s="54"/>
      <c r="BD2881" s="41">
        <v>5</v>
      </c>
      <c r="BE2881" s="52">
        <v>51</v>
      </c>
      <c r="BF2881" s="62">
        <v>5123</v>
      </c>
      <c r="BG2881" s="275"/>
    </row>
    <row r="2882" spans="1:59" s="63" customFormat="1" ht="12.75" x14ac:dyDescent="0.2">
      <c r="A2882" s="196">
        <v>5</v>
      </c>
      <c r="B2882" s="197" t="s">
        <v>938</v>
      </c>
      <c r="C2882" s="208">
        <v>51</v>
      </c>
      <c r="D2882" s="209" t="s">
        <v>939</v>
      </c>
      <c r="E2882" s="210">
        <v>5123</v>
      </c>
      <c r="F2882" s="211" t="s">
        <v>966</v>
      </c>
      <c r="G2882" s="230"/>
      <c r="H2882" s="56"/>
      <c r="I2882" s="221"/>
      <c r="J2882" s="57"/>
      <c r="K2882" s="57"/>
      <c r="L2882" s="57"/>
      <c r="M2882" s="55"/>
      <c r="N2882" s="303"/>
      <c r="O2882" s="245"/>
      <c r="P2882" s="122"/>
      <c r="Q2882" s="58"/>
      <c r="R2882" s="58"/>
      <c r="S2882" s="58"/>
      <c r="T2882" s="58"/>
      <c r="U2882" s="58"/>
      <c r="V2882" s="58"/>
      <c r="W2882" s="58"/>
      <c r="X2882" s="58"/>
      <c r="Y2882" s="59"/>
      <c r="Z2882" s="59"/>
      <c r="AA2882" s="59"/>
      <c r="AB2882" s="58"/>
      <c r="AC2882" s="58"/>
      <c r="AD2882" s="58"/>
      <c r="AE2882" s="58"/>
      <c r="AF2882" s="58"/>
      <c r="AG2882" s="58"/>
      <c r="AH2882" s="58"/>
      <c r="AI2882" s="58"/>
      <c r="AJ2882" s="59"/>
      <c r="AK2882" s="59"/>
      <c r="AL2882" s="59"/>
      <c r="AM2882" s="58"/>
      <c r="AN2882" s="58"/>
      <c r="AO2882" s="58"/>
      <c r="AP2882" s="58"/>
      <c r="AQ2882" s="58"/>
      <c r="AR2882" s="58"/>
      <c r="AS2882" s="58"/>
      <c r="AT2882" s="58"/>
      <c r="AU2882" s="58"/>
      <c r="AV2882" s="58"/>
      <c r="AW2882" s="58"/>
      <c r="AX2882" s="59"/>
      <c r="AY2882" s="59"/>
      <c r="AZ2882" s="60"/>
      <c r="BA2882" s="61"/>
      <c r="BB2882" s="54"/>
      <c r="BC2882" s="54"/>
      <c r="BD2882" s="41">
        <v>5</v>
      </c>
      <c r="BE2882" s="52">
        <v>51</v>
      </c>
      <c r="BF2882" s="62">
        <v>5123</v>
      </c>
      <c r="BG2882" s="274"/>
    </row>
    <row r="2883" spans="1:59" x14ac:dyDescent="0.25">
      <c r="A2883" s="196">
        <v>5</v>
      </c>
      <c r="B2883" s="197" t="s">
        <v>938</v>
      </c>
      <c r="C2883" s="208">
        <v>51</v>
      </c>
      <c r="D2883" s="209" t="s">
        <v>939</v>
      </c>
      <c r="E2883" s="212">
        <v>5124</v>
      </c>
      <c r="F2883" s="213" t="s">
        <v>972</v>
      </c>
      <c r="G2883" s="234"/>
      <c r="H2883" s="138"/>
      <c r="I2883" s="224"/>
      <c r="J2883" s="98"/>
      <c r="K2883" s="98"/>
      <c r="L2883" s="98"/>
      <c r="M2883" s="137"/>
      <c r="N2883" s="322"/>
      <c r="O2883" s="323"/>
      <c r="P2883" s="139"/>
      <c r="Q2883" s="139"/>
      <c r="R2883" s="139"/>
      <c r="S2883" s="139"/>
      <c r="T2883" s="139"/>
      <c r="U2883" s="139"/>
      <c r="V2883" s="139"/>
      <c r="W2883" s="139"/>
      <c r="X2883" s="139"/>
      <c r="Y2883" s="100"/>
      <c r="Z2883" s="125"/>
      <c r="AA2883" s="125"/>
      <c r="AB2883" s="139"/>
      <c r="AC2883" s="139"/>
      <c r="AD2883" s="139"/>
      <c r="AE2883" s="139"/>
      <c r="AF2883" s="139"/>
      <c r="AG2883" s="139"/>
      <c r="AH2883" s="139"/>
      <c r="AI2883" s="139"/>
      <c r="AJ2883" s="100"/>
      <c r="AK2883" s="125"/>
      <c r="AL2883" s="125"/>
      <c r="AM2883" s="139"/>
      <c r="AN2883" s="139"/>
      <c r="AO2883" s="139"/>
      <c r="AP2883" s="139"/>
      <c r="AQ2883" s="139"/>
      <c r="AR2883" s="139"/>
      <c r="AS2883" s="139"/>
      <c r="AT2883" s="139"/>
      <c r="AU2883" s="139"/>
      <c r="AV2883" s="139"/>
      <c r="AW2883" s="99"/>
      <c r="AX2883" s="125"/>
      <c r="AY2883" s="100"/>
      <c r="AZ2883" s="140"/>
      <c r="BA2883" s="141"/>
      <c r="BB2883" s="136"/>
      <c r="BC2883" s="136"/>
      <c r="BD2883" s="41">
        <v>5</v>
      </c>
      <c r="BE2883" s="52">
        <v>51</v>
      </c>
      <c r="BF2883" s="103">
        <v>5124</v>
      </c>
      <c r="BG2883" s="283"/>
    </row>
    <row r="2884" spans="1:59" s="63" customFormat="1" ht="12.75" x14ac:dyDescent="0.2">
      <c r="A2884" s="196">
        <v>5</v>
      </c>
      <c r="B2884" s="197" t="s">
        <v>938</v>
      </c>
      <c r="C2884" s="208">
        <v>51</v>
      </c>
      <c r="D2884" s="209" t="s">
        <v>939</v>
      </c>
      <c r="E2884" s="212">
        <v>5124</v>
      </c>
      <c r="F2884" s="213" t="s">
        <v>972</v>
      </c>
      <c r="G2884" s="232"/>
      <c r="H2884" s="97"/>
      <c r="I2884" s="224"/>
      <c r="J2884" s="98"/>
      <c r="K2884" s="98"/>
      <c r="L2884" s="98"/>
      <c r="M2884" s="96"/>
      <c r="N2884" s="307"/>
      <c r="O2884" s="246"/>
      <c r="P2884" s="124"/>
      <c r="Q2884" s="99"/>
      <c r="R2884" s="99"/>
      <c r="S2884" s="99"/>
      <c r="T2884" s="99"/>
      <c r="U2884" s="99"/>
      <c r="V2884" s="99"/>
      <c r="W2884" s="99"/>
      <c r="X2884" s="99"/>
      <c r="Y2884" s="100"/>
      <c r="Z2884" s="100"/>
      <c r="AA2884" s="100"/>
      <c r="AB2884" s="99"/>
      <c r="AC2884" s="99"/>
      <c r="AD2884" s="99"/>
      <c r="AE2884" s="99"/>
      <c r="AF2884" s="99"/>
      <c r="AG2884" s="99"/>
      <c r="AH2884" s="99"/>
      <c r="AI2884" s="99"/>
      <c r="AJ2884" s="100"/>
      <c r="AK2884" s="100"/>
      <c r="AL2884" s="100"/>
      <c r="AM2884" s="99"/>
      <c r="AN2884" s="99"/>
      <c r="AO2884" s="99"/>
      <c r="AP2884" s="99"/>
      <c r="AQ2884" s="99"/>
      <c r="AR2884" s="99"/>
      <c r="AS2884" s="99"/>
      <c r="AT2884" s="99"/>
      <c r="AU2884" s="99"/>
      <c r="AV2884" s="99"/>
      <c r="AW2884" s="99"/>
      <c r="AX2884" s="100"/>
      <c r="AY2884" s="100"/>
      <c r="AZ2884" s="101"/>
      <c r="BA2884" s="102"/>
      <c r="BB2884" s="95"/>
      <c r="BC2884" s="95"/>
      <c r="BD2884" s="41">
        <v>5</v>
      </c>
      <c r="BE2884" s="52">
        <v>51</v>
      </c>
      <c r="BF2884" s="103">
        <v>5124</v>
      </c>
      <c r="BG2884" s="277"/>
    </row>
    <row r="2885" spans="1:59" s="63" customFormat="1" ht="12.75" x14ac:dyDescent="0.2">
      <c r="A2885" s="196">
        <v>5</v>
      </c>
      <c r="B2885" s="197" t="s">
        <v>938</v>
      </c>
      <c r="C2885" s="208">
        <v>51</v>
      </c>
      <c r="D2885" s="209" t="s">
        <v>939</v>
      </c>
      <c r="E2885" s="212">
        <v>5124</v>
      </c>
      <c r="F2885" s="213" t="s">
        <v>972</v>
      </c>
      <c r="G2885" s="231" t="s">
        <v>1191</v>
      </c>
      <c r="H2885" s="65"/>
      <c r="I2885" s="222"/>
      <c r="J2885" s="66"/>
      <c r="K2885" s="66"/>
      <c r="L2885" s="66"/>
      <c r="M2885" s="64"/>
      <c r="N2885" s="304"/>
      <c r="O2885" s="305"/>
      <c r="P2885" s="127"/>
      <c r="Q2885" s="67"/>
      <c r="R2885" s="67"/>
      <c r="S2885" s="67"/>
      <c r="T2885" s="67"/>
      <c r="U2885" s="67"/>
      <c r="V2885" s="67"/>
      <c r="W2885" s="67"/>
      <c r="X2885" s="67"/>
      <c r="Y2885" s="68"/>
      <c r="Z2885" s="68"/>
      <c r="AA2885" s="68"/>
      <c r="AB2885" s="67"/>
      <c r="AC2885" s="67"/>
      <c r="AD2885" s="67"/>
      <c r="AE2885" s="67"/>
      <c r="AF2885" s="67"/>
      <c r="AG2885" s="67"/>
      <c r="AH2885" s="67"/>
      <c r="AI2885" s="67"/>
      <c r="AJ2885" s="68"/>
      <c r="AK2885" s="68"/>
      <c r="AL2885" s="68"/>
      <c r="AM2885" s="67"/>
      <c r="AN2885" s="67"/>
      <c r="AO2885" s="67"/>
      <c r="AP2885" s="67"/>
      <c r="AQ2885" s="67"/>
      <c r="AR2885" s="67"/>
      <c r="AS2885" s="67"/>
      <c r="AT2885" s="67"/>
      <c r="AU2885" s="67"/>
      <c r="AV2885" s="67"/>
      <c r="AW2885" s="67"/>
      <c r="AX2885" s="68"/>
      <c r="AY2885" s="68"/>
      <c r="AZ2885" s="69"/>
      <c r="BA2885" s="70"/>
      <c r="BB2885" s="71"/>
      <c r="BC2885" s="95"/>
      <c r="BD2885" s="41">
        <v>5</v>
      </c>
      <c r="BE2885" s="52">
        <v>51</v>
      </c>
      <c r="BF2885" s="103">
        <v>5124</v>
      </c>
      <c r="BG2885" s="275"/>
    </row>
    <row r="2886" spans="1:59" s="63" customFormat="1" ht="12.75" x14ac:dyDescent="0.2">
      <c r="A2886" s="196">
        <v>5</v>
      </c>
      <c r="B2886" s="197" t="s">
        <v>938</v>
      </c>
      <c r="C2886" s="208">
        <v>51</v>
      </c>
      <c r="D2886" s="209" t="s">
        <v>939</v>
      </c>
      <c r="E2886" s="212">
        <v>5124</v>
      </c>
      <c r="F2886" s="213" t="s">
        <v>972</v>
      </c>
      <c r="G2886" s="231" t="s">
        <v>1191</v>
      </c>
      <c r="H2886" s="72" t="s">
        <v>47</v>
      </c>
      <c r="I2886" s="223"/>
      <c r="J2886" s="73"/>
      <c r="K2886" s="73"/>
      <c r="L2886" s="73"/>
      <c r="M2886" s="74"/>
      <c r="N2886" s="247"/>
      <c r="O2886" s="306"/>
      <c r="P2886" s="105"/>
      <c r="Q2886" s="75"/>
      <c r="R2886" s="75"/>
      <c r="S2886" s="75"/>
      <c r="T2886" s="75"/>
      <c r="U2886" s="75"/>
      <c r="V2886" s="75"/>
      <c r="W2886" s="75"/>
      <c r="X2886" s="75"/>
      <c r="Y2886" s="76" t="str">
        <f>IF(ISNUMBER(VLOOKUP(Y2888,P$7:W$7,MATCH(Y2888,P$7:W$7))),VLOOKUP(Y2888,P$7:W$7,MATCH(Y2888,P$7:W$7)),IF(N2890=0,"No Data",IF(Y2888&gt;0,"&lt;100",0)))</f>
        <v>&lt;100</v>
      </c>
      <c r="Z2886" s="77" t="str">
        <f>IF(ISNUMBER(VLOOKUP(Z2890,P$7:W$7,MATCH(Z2890,P$7:W$7))),VLOOKUP(Z2890,P$7:W$7,MATCH(Z2890,P$7:W$7)),IF(N2890=0,"No Data",IF(Z2890&gt;0,"&lt;100",0)))</f>
        <v>&lt;100</v>
      </c>
      <c r="AA2886" s="106">
        <f>IF(ISNUMBER(Z2886),Z2886,0)</f>
        <v>0</v>
      </c>
      <c r="AB2886" s="75"/>
      <c r="AC2886" s="75"/>
      <c r="AD2886" s="75"/>
      <c r="AE2886" s="75"/>
      <c r="AF2886" s="75"/>
      <c r="AG2886" s="75"/>
      <c r="AH2886" s="75"/>
      <c r="AI2886" s="75"/>
      <c r="AJ2886" s="76">
        <f>IF(ISNUMBER(VLOOKUP(AJ2888,AB$7:AH$7,MATCH(AJ2888,AB$7:AH$7))),VLOOKUP(AJ2888,AB$7:AH$7,MATCH(AJ2888,AB$7:AH$7)),IF(N2890=0,"No Data",IF(AJ2888&gt;0,"&lt;50",0)))</f>
        <v>0</v>
      </c>
      <c r="AK2886" s="77">
        <f>IF(ISNUMBER(VLOOKUP(AK2890,AB$7:AH$7,MATCH(AK2890,AB$7:AH$7))),VLOOKUP(AK2890,AB$7:AH$7,MATCH(AK2890,AB$7:AH$7)),IF(N2890=0,"No Data",IF(AK2890&gt;0,"&lt;50",0)))</f>
        <v>0</v>
      </c>
      <c r="AL2886" s="106">
        <f>IF(ISNUMBER(AK2886),AK2886,0)</f>
        <v>0</v>
      </c>
      <c r="AM2886" s="75"/>
      <c r="AN2886" s="75"/>
      <c r="AO2886" s="75"/>
      <c r="AP2886" s="75"/>
      <c r="AQ2886" s="75"/>
      <c r="AR2886" s="75"/>
      <c r="AS2886" s="75"/>
      <c r="AT2886" s="75"/>
      <c r="AU2886" s="75"/>
      <c r="AV2886" s="75"/>
      <c r="AW2886" s="76">
        <f>IF(ISNUMBER(VLOOKUP(AW2888,AM$7:AU$7,MATCH(AW2888,AM$7:AU$7))),VLOOKUP(AW2888,AM$7:AU$7,MATCH(AW2888,AM$7:AU$7)),IF(N2890=0,"No Data",IF(AW2888&gt;0,"&lt;10",0)))</f>
        <v>500</v>
      </c>
      <c r="AX2886" s="77">
        <f>IF(ISNUMBER(VLOOKUP(AX2890,AM$7:AU$7,MATCH(AX2890,AM$7:AU$7))),VLOOKUP(AX2890,AM$7:AU$7,MATCH(AX2890,AM$7:AU$7)),IF(N2890=0,"No Data",IF(AX2890&gt;0,"&lt;10",0)))</f>
        <v>500</v>
      </c>
      <c r="AY2886" s="106">
        <f>IF(ISNUMBER(AX2886),AX2886,0)</f>
        <v>500</v>
      </c>
      <c r="AZ2886" s="79"/>
      <c r="BA2886" s="80"/>
      <c r="BB2886" s="71"/>
      <c r="BC2886" s="95"/>
      <c r="BD2886" s="41">
        <v>5</v>
      </c>
      <c r="BE2886" s="52">
        <v>51</v>
      </c>
      <c r="BF2886" s="103">
        <v>5124</v>
      </c>
      <c r="BG2886" s="276" t="s">
        <v>47</v>
      </c>
    </row>
    <row r="2887" spans="1:59" s="63" customFormat="1" ht="12.75" x14ac:dyDescent="0.2">
      <c r="A2887" s="196">
        <v>5</v>
      </c>
      <c r="B2887" s="197" t="s">
        <v>938</v>
      </c>
      <c r="C2887" s="208">
        <v>51</v>
      </c>
      <c r="D2887" s="209" t="s">
        <v>939</v>
      </c>
      <c r="E2887" s="212">
        <v>5124</v>
      </c>
      <c r="F2887" s="213" t="s">
        <v>972</v>
      </c>
      <c r="G2887" s="231" t="s">
        <v>1191</v>
      </c>
      <c r="H2887" s="81" t="s">
        <v>48</v>
      </c>
      <c r="I2887" s="223"/>
      <c r="J2887" s="73"/>
      <c r="K2887" s="73"/>
      <c r="L2887" s="73"/>
      <c r="M2887" s="74"/>
      <c r="N2887" s="247"/>
      <c r="O2887" s="306"/>
      <c r="P2887" s="105"/>
      <c r="Q2887" s="75"/>
      <c r="R2887" s="75"/>
      <c r="S2887" s="75"/>
      <c r="T2887" s="75"/>
      <c r="U2887" s="75"/>
      <c r="V2887" s="75"/>
      <c r="W2887" s="75"/>
      <c r="X2887" s="75"/>
      <c r="Y2887" s="82">
        <f>MIN(X2891:X2893)</f>
        <v>0</v>
      </c>
      <c r="Z2887" s="83"/>
      <c r="AA2887" s="83"/>
      <c r="AB2887" s="75"/>
      <c r="AC2887" s="75"/>
      <c r="AD2887" s="75"/>
      <c r="AE2887" s="75"/>
      <c r="AF2887" s="75"/>
      <c r="AG2887" s="75"/>
      <c r="AH2887" s="75"/>
      <c r="AI2887" s="75"/>
      <c r="AJ2887" s="82">
        <f>MIN(AI2891:AI2893)</f>
        <v>0</v>
      </c>
      <c r="AK2887" s="83"/>
      <c r="AL2887" s="83"/>
      <c r="AM2887" s="75"/>
      <c r="AN2887" s="75"/>
      <c r="AO2887" s="75"/>
      <c r="AP2887" s="75"/>
      <c r="AQ2887" s="75"/>
      <c r="AR2887" s="75"/>
      <c r="AS2887" s="75"/>
      <c r="AT2887" s="75"/>
      <c r="AU2887" s="75"/>
      <c r="AV2887" s="75"/>
      <c r="AW2887" s="82">
        <f>MIN(AV2891:AV2893)</f>
        <v>500</v>
      </c>
      <c r="AX2887" s="83"/>
      <c r="AY2887" s="83"/>
      <c r="AZ2887" s="79"/>
      <c r="BA2887" s="80"/>
      <c r="BB2887" s="71"/>
      <c r="BC2887" s="95"/>
      <c r="BD2887" s="41">
        <v>5</v>
      </c>
      <c r="BE2887" s="52">
        <v>51</v>
      </c>
      <c r="BF2887" s="103">
        <v>5124</v>
      </c>
      <c r="BG2887" s="278" t="s">
        <v>48</v>
      </c>
    </row>
    <row r="2888" spans="1:59" s="63" customFormat="1" ht="12.75" x14ac:dyDescent="0.2">
      <c r="A2888" s="196">
        <v>5</v>
      </c>
      <c r="B2888" s="197" t="s">
        <v>938</v>
      </c>
      <c r="C2888" s="208">
        <v>51</v>
      </c>
      <c r="D2888" s="209" t="s">
        <v>939</v>
      </c>
      <c r="E2888" s="212">
        <v>5124</v>
      </c>
      <c r="F2888" s="213" t="s">
        <v>972</v>
      </c>
      <c r="G2888" s="231" t="s">
        <v>1191</v>
      </c>
      <c r="H2888" s="81" t="s">
        <v>49</v>
      </c>
      <c r="I2888" s="223"/>
      <c r="J2888" s="73"/>
      <c r="K2888" s="73"/>
      <c r="L2888" s="73"/>
      <c r="M2888" s="74"/>
      <c r="N2888" s="247"/>
      <c r="O2888" s="306"/>
      <c r="P2888" s="105"/>
      <c r="Q2888" s="75"/>
      <c r="R2888" s="75"/>
      <c r="S2888" s="75"/>
      <c r="T2888" s="75"/>
      <c r="U2888" s="75"/>
      <c r="V2888" s="75"/>
      <c r="W2888" s="75"/>
      <c r="X2888" s="75"/>
      <c r="Y2888" s="84">
        <f>IF(ISNUMBER(AVERAGE(X2891:X2893)),AVERAGE(X2891:X2893),0)</f>
        <v>33.333333333333336</v>
      </c>
      <c r="Z2888" s="83"/>
      <c r="AA2888" s="83"/>
      <c r="AB2888" s="75"/>
      <c r="AC2888" s="75"/>
      <c r="AD2888" s="75"/>
      <c r="AE2888" s="75"/>
      <c r="AF2888" s="75"/>
      <c r="AG2888" s="75"/>
      <c r="AH2888" s="75"/>
      <c r="AI2888" s="75"/>
      <c r="AJ2888" s="84">
        <f>IF(ISNUMBER(AVERAGE(AI2891:AI2893)),AVERAGE(AI2891:AI2893),0)</f>
        <v>0</v>
      </c>
      <c r="AK2888" s="83"/>
      <c r="AL2888" s="83"/>
      <c r="AM2888" s="75"/>
      <c r="AN2888" s="75"/>
      <c r="AO2888" s="75"/>
      <c r="AP2888" s="75"/>
      <c r="AQ2888" s="75"/>
      <c r="AR2888" s="75"/>
      <c r="AS2888" s="75"/>
      <c r="AT2888" s="75"/>
      <c r="AU2888" s="75"/>
      <c r="AV2888" s="75"/>
      <c r="AW2888" s="84">
        <f>IF(ISNUMBER(AVERAGE(AV2891:AV2893)),AVERAGE(AV2891:AV2893),0)</f>
        <v>833.33333333333337</v>
      </c>
      <c r="AX2888" s="83"/>
      <c r="AY2888" s="83"/>
      <c r="AZ2888" s="79"/>
      <c r="BA2888" s="80"/>
      <c r="BB2888" s="71"/>
      <c r="BC2888" s="95"/>
      <c r="BD2888" s="41">
        <v>5</v>
      </c>
      <c r="BE2888" s="52">
        <v>51</v>
      </c>
      <c r="BF2888" s="103">
        <v>5124</v>
      </c>
      <c r="BG2888" s="278" t="s">
        <v>49</v>
      </c>
    </row>
    <row r="2889" spans="1:59" s="63" customFormat="1" ht="12.75" x14ac:dyDescent="0.2">
      <c r="A2889" s="196">
        <v>5</v>
      </c>
      <c r="B2889" s="197" t="s">
        <v>938</v>
      </c>
      <c r="C2889" s="208">
        <v>51</v>
      </c>
      <c r="D2889" s="209" t="s">
        <v>939</v>
      </c>
      <c r="E2889" s="212">
        <v>5124</v>
      </c>
      <c r="F2889" s="213" t="s">
        <v>972</v>
      </c>
      <c r="G2889" s="231" t="s">
        <v>1191</v>
      </c>
      <c r="H2889" s="81" t="s">
        <v>50</v>
      </c>
      <c r="I2889" s="223"/>
      <c r="J2889" s="73"/>
      <c r="K2889" s="73"/>
      <c r="L2889" s="73"/>
      <c r="M2889" s="74"/>
      <c r="N2889" s="247"/>
      <c r="O2889" s="306"/>
      <c r="P2889" s="105"/>
      <c r="Q2889" s="75"/>
      <c r="R2889" s="75"/>
      <c r="S2889" s="75"/>
      <c r="T2889" s="75"/>
      <c r="U2889" s="75"/>
      <c r="V2889" s="75"/>
      <c r="W2889" s="75"/>
      <c r="X2889" s="75"/>
      <c r="Y2889" s="84">
        <f>MAX(X2891:X2893)</f>
        <v>100</v>
      </c>
      <c r="Z2889" s="83"/>
      <c r="AA2889" s="83"/>
      <c r="AB2889" s="75"/>
      <c r="AC2889" s="75"/>
      <c r="AD2889" s="75"/>
      <c r="AE2889" s="75"/>
      <c r="AF2889" s="75"/>
      <c r="AG2889" s="75"/>
      <c r="AH2889" s="75"/>
      <c r="AI2889" s="75"/>
      <c r="AJ2889" s="84">
        <f>MAX(AI2891:AI2893)</f>
        <v>0</v>
      </c>
      <c r="AK2889" s="83"/>
      <c r="AL2889" s="83"/>
      <c r="AM2889" s="75"/>
      <c r="AN2889" s="75"/>
      <c r="AO2889" s="75"/>
      <c r="AP2889" s="75"/>
      <c r="AQ2889" s="75"/>
      <c r="AR2889" s="75"/>
      <c r="AS2889" s="75"/>
      <c r="AT2889" s="75"/>
      <c r="AU2889" s="75"/>
      <c r="AV2889" s="75"/>
      <c r="AW2889" s="84">
        <f>MAX(AV2891:AV2893)</f>
        <v>1000</v>
      </c>
      <c r="AX2889" s="83"/>
      <c r="AY2889" s="83"/>
      <c r="AZ2889" s="79"/>
      <c r="BA2889" s="80"/>
      <c r="BB2889" s="71"/>
      <c r="BC2889" s="95"/>
      <c r="BD2889" s="41">
        <v>5</v>
      </c>
      <c r="BE2889" s="52">
        <v>51</v>
      </c>
      <c r="BF2889" s="103">
        <v>5124</v>
      </c>
      <c r="BG2889" s="278" t="s">
        <v>50</v>
      </c>
    </row>
    <row r="2890" spans="1:59" s="63" customFormat="1" ht="12.75" x14ac:dyDescent="0.2">
      <c r="A2890" s="196">
        <v>5</v>
      </c>
      <c r="B2890" s="197" t="s">
        <v>938</v>
      </c>
      <c r="C2890" s="208">
        <v>51</v>
      </c>
      <c r="D2890" s="209" t="s">
        <v>939</v>
      </c>
      <c r="E2890" s="212">
        <v>5124</v>
      </c>
      <c r="F2890" s="213" t="s">
        <v>972</v>
      </c>
      <c r="G2890" s="231" t="s">
        <v>1191</v>
      </c>
      <c r="H2890" s="85" t="s">
        <v>51</v>
      </c>
      <c r="I2890" s="223"/>
      <c r="J2890" s="73"/>
      <c r="K2890" s="73"/>
      <c r="L2890" s="73"/>
      <c r="M2890" s="74"/>
      <c r="N2890" s="320">
        <f>SUM(N2891:N2896)</f>
        <v>3</v>
      </c>
      <c r="O2890" s="293">
        <f>SUM(O2891:O2896)</f>
        <v>1</v>
      </c>
      <c r="P2890" s="292"/>
      <c r="Q2890" s="87"/>
      <c r="R2890" s="87"/>
      <c r="S2890" s="87"/>
      <c r="T2890" s="87"/>
      <c r="U2890" s="87"/>
      <c r="V2890" s="87"/>
      <c r="W2890" s="87"/>
      <c r="X2890" s="87"/>
      <c r="Y2890" s="88"/>
      <c r="Z2890" s="119">
        <f>SUM(Z2891:Z2896)</f>
        <v>33.333333333333329</v>
      </c>
      <c r="AA2890" s="88"/>
      <c r="AB2890" s="87"/>
      <c r="AC2890" s="87"/>
      <c r="AD2890" s="87"/>
      <c r="AE2890" s="87"/>
      <c r="AF2890" s="87"/>
      <c r="AG2890" s="87"/>
      <c r="AH2890" s="87"/>
      <c r="AI2890" s="87"/>
      <c r="AJ2890" s="88"/>
      <c r="AK2890" s="119">
        <f>SUM(AK2891:AK2896)</f>
        <v>0</v>
      </c>
      <c r="AL2890" s="88"/>
      <c r="AM2890" s="87"/>
      <c r="AN2890" s="87"/>
      <c r="AO2890" s="87"/>
      <c r="AP2890" s="87"/>
      <c r="AQ2890" s="87"/>
      <c r="AR2890" s="87"/>
      <c r="AS2890" s="87"/>
      <c r="AT2890" s="87"/>
      <c r="AU2890" s="87"/>
      <c r="AV2890" s="87"/>
      <c r="AW2890" s="112"/>
      <c r="AX2890" s="119">
        <f>SUM(AX2891:AX2896)</f>
        <v>833.33333333333326</v>
      </c>
      <c r="AY2890" s="88"/>
      <c r="AZ2890" s="79"/>
      <c r="BA2890" s="80"/>
      <c r="BB2890" s="71"/>
      <c r="BC2890" s="95"/>
      <c r="BD2890" s="41">
        <v>5</v>
      </c>
      <c r="BE2890" s="52">
        <v>51</v>
      </c>
      <c r="BF2890" s="103">
        <v>5124</v>
      </c>
      <c r="BG2890" s="279" t="s">
        <v>51</v>
      </c>
    </row>
    <row r="2891" spans="1:59" s="63" customFormat="1" ht="12.75" x14ac:dyDescent="0.2">
      <c r="A2891" s="196">
        <v>5</v>
      </c>
      <c r="B2891" s="197" t="s">
        <v>938</v>
      </c>
      <c r="C2891" s="208">
        <v>51</v>
      </c>
      <c r="D2891" s="209" t="s">
        <v>939</v>
      </c>
      <c r="E2891" s="212">
        <v>5124</v>
      </c>
      <c r="F2891" s="213" t="s">
        <v>972</v>
      </c>
      <c r="G2891" s="231" t="s">
        <v>1191</v>
      </c>
      <c r="H2891" s="89" t="s">
        <v>52</v>
      </c>
      <c r="I2891" s="90" t="s">
        <v>973</v>
      </c>
      <c r="J2891" s="90"/>
      <c r="K2891" s="90" t="s">
        <v>64</v>
      </c>
      <c r="L2891" s="90" t="s">
        <v>393</v>
      </c>
      <c r="M2891" s="91"/>
      <c r="N2891" s="312">
        <v>1</v>
      </c>
      <c r="O2891" s="313">
        <f>N2891/N$2890</f>
        <v>0.33333333333333331</v>
      </c>
      <c r="P2891" s="104"/>
      <c r="Q2891" s="92"/>
      <c r="R2891" s="92"/>
      <c r="S2891" s="92"/>
      <c r="T2891" s="92"/>
      <c r="U2891" s="92"/>
      <c r="V2891" s="92"/>
      <c r="W2891" s="92"/>
      <c r="X2891" s="109">
        <f>P2891*P$7+Q2891*Q$7+R2891*R$7+S2891*S$7+T2891*T$7+U2891*U$7+V2891*V$7+W2891*W$7</f>
        <v>0</v>
      </c>
      <c r="Y2891" s="83"/>
      <c r="Z2891" s="110">
        <f>X2891*$O2891</f>
        <v>0</v>
      </c>
      <c r="AA2891" s="111"/>
      <c r="AB2891" s="92"/>
      <c r="AC2891" s="92"/>
      <c r="AD2891" s="92"/>
      <c r="AE2891" s="92"/>
      <c r="AF2891" s="92"/>
      <c r="AG2891" s="92"/>
      <c r="AH2891" s="92"/>
      <c r="AI2891" s="109">
        <f>AB2891*AB$7+AC2891*AC$7+AD2891*AD$7+AE2891*AE$7+AF2891*AF$7+AG2891*AG$7+AH2891*AH$7</f>
        <v>0</v>
      </c>
      <c r="AJ2891" s="83"/>
      <c r="AK2891" s="110">
        <f>AI2891*$O2891</f>
        <v>0</v>
      </c>
      <c r="AL2891" s="111"/>
      <c r="AM2891" s="92"/>
      <c r="AN2891" s="92"/>
      <c r="AO2891" s="92"/>
      <c r="AP2891" s="92"/>
      <c r="AQ2891" s="92"/>
      <c r="AR2891" s="92"/>
      <c r="AS2891" s="92">
        <v>1</v>
      </c>
      <c r="AT2891" s="92"/>
      <c r="AU2891" s="92"/>
      <c r="AV2891" s="109">
        <f>AM2891*AM$7+AN2891*AN$7+AO2891*AO$7+AP2891*AP$7+AQ2891*AQ$7+AR2891*AR$7+AS2891*AS$7+AT2891*AT$7+AU2891*AU$7</f>
        <v>1000</v>
      </c>
      <c r="AW2891" s="75"/>
      <c r="AX2891" s="110">
        <f>AV2891*$O2891</f>
        <v>333.33333333333331</v>
      </c>
      <c r="AY2891" s="111"/>
      <c r="AZ2891" s="93"/>
      <c r="BA2891" s="94" t="s">
        <v>105</v>
      </c>
      <c r="BB2891" s="71"/>
      <c r="BC2891" s="95"/>
      <c r="BD2891" s="41">
        <v>5</v>
      </c>
      <c r="BE2891" s="52">
        <v>51</v>
      </c>
      <c r="BF2891" s="103">
        <v>5124</v>
      </c>
      <c r="BG2891" s="280" t="s">
        <v>52</v>
      </c>
    </row>
    <row r="2892" spans="1:59" s="63" customFormat="1" ht="12.75" x14ac:dyDescent="0.2">
      <c r="A2892" s="196">
        <v>5</v>
      </c>
      <c r="B2892" s="197" t="s">
        <v>938</v>
      </c>
      <c r="C2892" s="208">
        <v>51</v>
      </c>
      <c r="D2892" s="209" t="s">
        <v>939</v>
      </c>
      <c r="E2892" s="212">
        <v>5124</v>
      </c>
      <c r="F2892" s="213" t="s">
        <v>972</v>
      </c>
      <c r="G2892" s="231" t="s">
        <v>1191</v>
      </c>
      <c r="H2892" s="89"/>
      <c r="I2892" s="90" t="s">
        <v>377</v>
      </c>
      <c r="J2892" s="90"/>
      <c r="K2892" s="90" t="s">
        <v>64</v>
      </c>
      <c r="L2892" s="90" t="s">
        <v>76</v>
      </c>
      <c r="M2892" s="91"/>
      <c r="N2892" s="312">
        <v>1</v>
      </c>
      <c r="O2892" s="313">
        <f>N2892/N$2890</f>
        <v>0.33333333333333331</v>
      </c>
      <c r="P2892" s="104">
        <v>1</v>
      </c>
      <c r="Q2892" s="92"/>
      <c r="R2892" s="92"/>
      <c r="S2892" s="92"/>
      <c r="T2892" s="92"/>
      <c r="U2892" s="92"/>
      <c r="V2892" s="92"/>
      <c r="W2892" s="92"/>
      <c r="X2892" s="109">
        <f>P2892*P$7+Q2892*Q$7+R2892*R$7+S2892*S$7+T2892*T$7+U2892*U$7+V2892*V$7+W2892*W$7</f>
        <v>100</v>
      </c>
      <c r="Y2892" s="83"/>
      <c r="Z2892" s="110">
        <f>X2892*$O2892</f>
        <v>33.333333333333329</v>
      </c>
      <c r="AA2892" s="111"/>
      <c r="AB2892" s="92"/>
      <c r="AC2892" s="92"/>
      <c r="AD2892" s="92"/>
      <c r="AE2892" s="92"/>
      <c r="AF2892" s="92"/>
      <c r="AG2892" s="92"/>
      <c r="AH2892" s="92"/>
      <c r="AI2892" s="109">
        <f>AB2892*AB$7+AC2892*AC$7+AD2892*AD$7+AE2892*AE$7+AF2892*AF$7+AG2892*AG$7+AH2892*AH$7</f>
        <v>0</v>
      </c>
      <c r="AJ2892" s="83"/>
      <c r="AK2892" s="110">
        <f>AI2892*$O2892</f>
        <v>0</v>
      </c>
      <c r="AL2892" s="111"/>
      <c r="AM2892" s="92"/>
      <c r="AN2892" s="92"/>
      <c r="AO2892" s="92"/>
      <c r="AP2892" s="92"/>
      <c r="AQ2892" s="92"/>
      <c r="AR2892" s="92">
        <v>1</v>
      </c>
      <c r="AS2892" s="92"/>
      <c r="AT2892" s="92"/>
      <c r="AU2892" s="92"/>
      <c r="AV2892" s="109">
        <f>AM2892*AM$7+AN2892*AN$7+AO2892*AO$7+AP2892*AP$7+AQ2892*AQ$7+AR2892*AR$7+AS2892*AS$7+AT2892*AT$7+AU2892*AU$7</f>
        <v>500</v>
      </c>
      <c r="AW2892" s="75"/>
      <c r="AX2892" s="110">
        <f>AV2892*$O2892</f>
        <v>166.66666666666666</v>
      </c>
      <c r="AY2892" s="111"/>
      <c r="AZ2892" s="93"/>
      <c r="BA2892" s="94" t="s">
        <v>105</v>
      </c>
      <c r="BB2892" s="71"/>
      <c r="BC2892" s="95"/>
      <c r="BD2892" s="41">
        <v>5</v>
      </c>
      <c r="BE2892" s="52">
        <v>51</v>
      </c>
      <c r="BF2892" s="103">
        <v>5124</v>
      </c>
      <c r="BG2892" s="280" t="s">
        <v>52</v>
      </c>
    </row>
    <row r="2893" spans="1:59" s="63" customFormat="1" ht="12.75" x14ac:dyDescent="0.2">
      <c r="A2893" s="196">
        <v>5</v>
      </c>
      <c r="B2893" s="197" t="s">
        <v>938</v>
      </c>
      <c r="C2893" s="208">
        <v>51</v>
      </c>
      <c r="D2893" s="209" t="s">
        <v>939</v>
      </c>
      <c r="E2893" s="212">
        <v>5124</v>
      </c>
      <c r="F2893" s="213" t="s">
        <v>972</v>
      </c>
      <c r="G2893" s="231" t="s">
        <v>1191</v>
      </c>
      <c r="H2893" s="89"/>
      <c r="I2893" s="90" t="s">
        <v>403</v>
      </c>
      <c r="J2893" s="90"/>
      <c r="K2893" s="90" t="s">
        <v>64</v>
      </c>
      <c r="L2893" s="90" t="s">
        <v>563</v>
      </c>
      <c r="M2893" s="91"/>
      <c r="N2893" s="312">
        <v>1</v>
      </c>
      <c r="O2893" s="313">
        <f>N2893/N$2890</f>
        <v>0.33333333333333331</v>
      </c>
      <c r="P2893" s="104"/>
      <c r="Q2893" s="92"/>
      <c r="R2893" s="92"/>
      <c r="S2893" s="92"/>
      <c r="T2893" s="92"/>
      <c r="U2893" s="92"/>
      <c r="V2893" s="92"/>
      <c r="W2893" s="92"/>
      <c r="X2893" s="109">
        <f>P2893*P$7+Q2893*Q$7+R2893*R$7+S2893*S$7+T2893*T$7+U2893*U$7+V2893*V$7+W2893*W$7</f>
        <v>0</v>
      </c>
      <c r="Y2893" s="83"/>
      <c r="Z2893" s="110">
        <f>X2893*$O2893</f>
        <v>0</v>
      </c>
      <c r="AA2893" s="111"/>
      <c r="AB2893" s="92"/>
      <c r="AC2893" s="92"/>
      <c r="AD2893" s="92"/>
      <c r="AE2893" s="92"/>
      <c r="AF2893" s="92"/>
      <c r="AG2893" s="92"/>
      <c r="AH2893" s="92"/>
      <c r="AI2893" s="109">
        <f>AB2893*AB$7+AC2893*AC$7+AD2893*AD$7+AE2893*AE$7+AF2893*AF$7+AG2893*AG$7+AH2893*AH$7</f>
        <v>0</v>
      </c>
      <c r="AJ2893" s="83"/>
      <c r="AK2893" s="110">
        <f>AI2893*$O2893</f>
        <v>0</v>
      </c>
      <c r="AL2893" s="111"/>
      <c r="AM2893" s="92"/>
      <c r="AN2893" s="92"/>
      <c r="AO2893" s="92"/>
      <c r="AP2893" s="92"/>
      <c r="AQ2893" s="92"/>
      <c r="AR2893" s="92"/>
      <c r="AS2893" s="92">
        <v>1</v>
      </c>
      <c r="AT2893" s="92"/>
      <c r="AU2893" s="92"/>
      <c r="AV2893" s="109">
        <f>AM2893*AM$7+AN2893*AN$7+AO2893*AO$7+AP2893*AP$7+AQ2893*AQ$7+AR2893*AR$7+AS2893*AS$7+AT2893*AT$7+AU2893*AU$7</f>
        <v>1000</v>
      </c>
      <c r="AW2893" s="75"/>
      <c r="AX2893" s="110">
        <f>AV2893*$O2893</f>
        <v>333.33333333333331</v>
      </c>
      <c r="AY2893" s="111"/>
      <c r="AZ2893" s="93"/>
      <c r="BA2893" s="94" t="s">
        <v>131</v>
      </c>
      <c r="BB2893" s="71"/>
      <c r="BC2893" s="95"/>
      <c r="BD2893" s="41">
        <v>5</v>
      </c>
      <c r="BE2893" s="52">
        <v>51</v>
      </c>
      <c r="BF2893" s="103">
        <v>5124</v>
      </c>
      <c r="BG2893" s="280" t="s">
        <v>52</v>
      </c>
    </row>
    <row r="2894" spans="1:59" s="63" customFormat="1" ht="12.75" x14ac:dyDescent="0.2">
      <c r="A2894" s="196">
        <v>5</v>
      </c>
      <c r="B2894" s="197" t="s">
        <v>938</v>
      </c>
      <c r="C2894" s="208">
        <v>51</v>
      </c>
      <c r="D2894" s="209" t="s">
        <v>939</v>
      </c>
      <c r="E2894" s="212">
        <v>5124</v>
      </c>
      <c r="F2894" s="213" t="s">
        <v>972</v>
      </c>
      <c r="G2894" s="231" t="s">
        <v>1191</v>
      </c>
      <c r="H2894" s="65"/>
      <c r="I2894" s="222"/>
      <c r="J2894" s="66"/>
      <c r="K2894" s="66"/>
      <c r="L2894" s="66"/>
      <c r="M2894" s="64"/>
      <c r="N2894" s="304"/>
      <c r="O2894" s="305"/>
      <c r="P2894" s="127"/>
      <c r="Q2894" s="67"/>
      <c r="R2894" s="67"/>
      <c r="S2894" s="67"/>
      <c r="T2894" s="67"/>
      <c r="U2894" s="67"/>
      <c r="V2894" s="67"/>
      <c r="W2894" s="67"/>
      <c r="X2894" s="67"/>
      <c r="Y2894" s="68"/>
      <c r="Z2894" s="68"/>
      <c r="AA2894" s="68"/>
      <c r="AB2894" s="67"/>
      <c r="AC2894" s="67"/>
      <c r="AD2894" s="67"/>
      <c r="AE2894" s="67"/>
      <c r="AF2894" s="67"/>
      <c r="AG2894" s="67"/>
      <c r="AH2894" s="67"/>
      <c r="AI2894" s="67"/>
      <c r="AJ2894" s="68"/>
      <c r="AK2894" s="68"/>
      <c r="AL2894" s="68"/>
      <c r="AM2894" s="67"/>
      <c r="AN2894" s="67"/>
      <c r="AO2894" s="67"/>
      <c r="AP2894" s="67"/>
      <c r="AQ2894" s="67"/>
      <c r="AR2894" s="67"/>
      <c r="AS2894" s="67"/>
      <c r="AT2894" s="67"/>
      <c r="AU2894" s="67"/>
      <c r="AV2894" s="67"/>
      <c r="AW2894" s="67"/>
      <c r="AX2894" s="68"/>
      <c r="AY2894" s="68"/>
      <c r="AZ2894" s="69"/>
      <c r="BA2894" s="70"/>
      <c r="BB2894" s="71"/>
      <c r="BC2894" s="95"/>
      <c r="BD2894" s="41">
        <v>5</v>
      </c>
      <c r="BE2894" s="52">
        <v>51</v>
      </c>
      <c r="BF2894" s="103">
        <v>5124</v>
      </c>
      <c r="BG2894" s="275"/>
    </row>
    <row r="2895" spans="1:59" s="63" customFormat="1" ht="12.75" x14ac:dyDescent="0.2">
      <c r="A2895" s="196">
        <v>5</v>
      </c>
      <c r="B2895" s="197" t="s">
        <v>938</v>
      </c>
      <c r="C2895" s="208">
        <v>51</v>
      </c>
      <c r="D2895" s="209" t="s">
        <v>939</v>
      </c>
      <c r="E2895" s="212">
        <v>5124</v>
      </c>
      <c r="F2895" s="213" t="s">
        <v>972</v>
      </c>
      <c r="G2895" s="232"/>
      <c r="H2895" s="97"/>
      <c r="I2895" s="224"/>
      <c r="J2895" s="98"/>
      <c r="K2895" s="98"/>
      <c r="L2895" s="98"/>
      <c r="M2895" s="96"/>
      <c r="N2895" s="307"/>
      <c r="O2895" s="246"/>
      <c r="P2895" s="124"/>
      <c r="Q2895" s="99"/>
      <c r="R2895" s="99"/>
      <c r="S2895" s="99"/>
      <c r="T2895" s="99"/>
      <c r="U2895" s="99"/>
      <c r="V2895" s="99"/>
      <c r="W2895" s="99"/>
      <c r="X2895" s="99"/>
      <c r="Y2895" s="100"/>
      <c r="Z2895" s="100"/>
      <c r="AA2895" s="100"/>
      <c r="AB2895" s="99"/>
      <c r="AC2895" s="99"/>
      <c r="AD2895" s="99"/>
      <c r="AE2895" s="99"/>
      <c r="AF2895" s="99"/>
      <c r="AG2895" s="99"/>
      <c r="AH2895" s="99"/>
      <c r="AI2895" s="99"/>
      <c r="AJ2895" s="100"/>
      <c r="AK2895" s="100"/>
      <c r="AL2895" s="100"/>
      <c r="AM2895" s="99"/>
      <c r="AN2895" s="99"/>
      <c r="AO2895" s="99"/>
      <c r="AP2895" s="99"/>
      <c r="AQ2895" s="99"/>
      <c r="AR2895" s="99"/>
      <c r="AS2895" s="99"/>
      <c r="AT2895" s="99"/>
      <c r="AU2895" s="99"/>
      <c r="AV2895" s="99"/>
      <c r="AW2895" s="99"/>
      <c r="AX2895" s="100"/>
      <c r="AY2895" s="100"/>
      <c r="AZ2895" s="101"/>
      <c r="BA2895" s="102"/>
      <c r="BB2895" s="95"/>
      <c r="BC2895" s="95"/>
      <c r="BD2895" s="41">
        <v>5</v>
      </c>
      <c r="BE2895" s="52">
        <v>51</v>
      </c>
      <c r="BF2895" s="103">
        <v>5124</v>
      </c>
      <c r="BG2895" s="277"/>
    </row>
    <row r="2896" spans="1:59" s="63" customFormat="1" ht="12.75" x14ac:dyDescent="0.2">
      <c r="A2896" s="196">
        <v>5</v>
      </c>
      <c r="B2896" s="197" t="s">
        <v>938</v>
      </c>
      <c r="C2896" s="208">
        <v>51</v>
      </c>
      <c r="D2896" s="209" t="s">
        <v>939</v>
      </c>
      <c r="E2896" s="212">
        <v>5124</v>
      </c>
      <c r="F2896" s="213" t="s">
        <v>972</v>
      </c>
      <c r="G2896" s="231"/>
      <c r="H2896" s="65"/>
      <c r="I2896" s="222"/>
      <c r="J2896" s="66"/>
      <c r="K2896" s="66"/>
      <c r="L2896" s="66"/>
      <c r="M2896" s="64"/>
      <c r="N2896" s="304"/>
      <c r="O2896" s="305"/>
      <c r="P2896" s="127"/>
      <c r="Q2896" s="67"/>
      <c r="R2896" s="67"/>
      <c r="S2896" s="67"/>
      <c r="T2896" s="67"/>
      <c r="U2896" s="67"/>
      <c r="V2896" s="67"/>
      <c r="W2896" s="67"/>
      <c r="X2896" s="67"/>
      <c r="Y2896" s="68"/>
      <c r="Z2896" s="68"/>
      <c r="AA2896" s="68"/>
      <c r="AB2896" s="67"/>
      <c r="AC2896" s="67"/>
      <c r="AD2896" s="67"/>
      <c r="AE2896" s="67"/>
      <c r="AF2896" s="67"/>
      <c r="AG2896" s="67"/>
      <c r="AH2896" s="67"/>
      <c r="AI2896" s="67"/>
      <c r="AJ2896" s="68"/>
      <c r="AK2896" s="68"/>
      <c r="AL2896" s="68"/>
      <c r="AM2896" s="67"/>
      <c r="AN2896" s="67"/>
      <c r="AO2896" s="67"/>
      <c r="AP2896" s="67"/>
      <c r="AQ2896" s="67"/>
      <c r="AR2896" s="67"/>
      <c r="AS2896" s="67"/>
      <c r="AT2896" s="67"/>
      <c r="AU2896" s="67"/>
      <c r="AV2896" s="67"/>
      <c r="AW2896" s="67"/>
      <c r="AX2896" s="68"/>
      <c r="AY2896" s="68"/>
      <c r="AZ2896" s="69"/>
      <c r="BA2896" s="70"/>
      <c r="BB2896" s="71"/>
      <c r="BC2896" s="95"/>
      <c r="BD2896" s="41">
        <v>5</v>
      </c>
      <c r="BE2896" s="52">
        <v>51</v>
      </c>
      <c r="BF2896" s="103">
        <v>5124</v>
      </c>
      <c r="BG2896" s="275"/>
    </row>
    <row r="2897" spans="1:59" s="63" customFormat="1" ht="12.75" x14ac:dyDescent="0.2">
      <c r="A2897" s="196">
        <v>5</v>
      </c>
      <c r="B2897" s="197" t="s">
        <v>938</v>
      </c>
      <c r="C2897" s="208">
        <v>51</v>
      </c>
      <c r="D2897" s="209" t="s">
        <v>939</v>
      </c>
      <c r="E2897" s="212">
        <v>5124</v>
      </c>
      <c r="F2897" s="213" t="s">
        <v>972</v>
      </c>
      <c r="G2897" s="231" t="s">
        <v>729</v>
      </c>
      <c r="H2897" s="72" t="s">
        <v>1233</v>
      </c>
      <c r="I2897" s="223" t="s">
        <v>1247</v>
      </c>
      <c r="J2897" s="73"/>
      <c r="K2897" s="73"/>
      <c r="L2897" s="73"/>
      <c r="M2897" s="74"/>
      <c r="N2897" s="247"/>
      <c r="O2897" s="306"/>
      <c r="P2897" s="105"/>
      <c r="Q2897" s="75"/>
      <c r="R2897" s="75"/>
      <c r="S2897" s="75"/>
      <c r="T2897" s="75"/>
      <c r="U2897" s="75"/>
      <c r="V2897" s="75"/>
      <c r="W2897" s="75"/>
      <c r="X2897" s="75"/>
      <c r="Y2897" s="76" t="s">
        <v>1241</v>
      </c>
      <c r="Z2897" s="77" t="s">
        <v>1241</v>
      </c>
      <c r="AA2897" s="78">
        <f>AA$2569</f>
        <v>5000</v>
      </c>
      <c r="AB2897" s="75"/>
      <c r="AC2897" s="75"/>
      <c r="AD2897" s="75"/>
      <c r="AE2897" s="75"/>
      <c r="AF2897" s="75"/>
      <c r="AG2897" s="75"/>
      <c r="AH2897" s="75"/>
      <c r="AI2897" s="75"/>
      <c r="AJ2897" s="76" t="s">
        <v>1241</v>
      </c>
      <c r="AK2897" s="77" t="s">
        <v>1241</v>
      </c>
      <c r="AL2897" s="78">
        <f>AL$2569</f>
        <v>0</v>
      </c>
      <c r="AM2897" s="75"/>
      <c r="AN2897" s="75"/>
      <c r="AO2897" s="75"/>
      <c r="AP2897" s="75"/>
      <c r="AQ2897" s="75"/>
      <c r="AR2897" s="75"/>
      <c r="AS2897" s="75"/>
      <c r="AT2897" s="75"/>
      <c r="AU2897" s="75"/>
      <c r="AV2897" s="75"/>
      <c r="AW2897" s="76" t="s">
        <v>1241</v>
      </c>
      <c r="AX2897" s="77" t="s">
        <v>1241</v>
      </c>
      <c r="AY2897" s="78">
        <f>AY$2569</f>
        <v>500</v>
      </c>
      <c r="AZ2897" s="79"/>
      <c r="BA2897" s="80" t="str">
        <f>I2897</f>
        <v>&gt; see 4711, Thermal insulation</v>
      </c>
      <c r="BB2897" s="71"/>
      <c r="BC2897" s="95"/>
      <c r="BD2897" s="41">
        <v>5</v>
      </c>
      <c r="BE2897" s="52">
        <v>51</v>
      </c>
      <c r="BF2897" s="103">
        <v>5124</v>
      </c>
      <c r="BG2897" s="276" t="str">
        <f>H2897</f>
        <v>Default Scenario (Link)</v>
      </c>
    </row>
    <row r="2898" spans="1:59" s="63" customFormat="1" ht="12.75" x14ac:dyDescent="0.2">
      <c r="A2898" s="196">
        <v>5</v>
      </c>
      <c r="B2898" s="197" t="s">
        <v>938</v>
      </c>
      <c r="C2898" s="208">
        <v>51</v>
      </c>
      <c r="D2898" s="209" t="s">
        <v>939</v>
      </c>
      <c r="E2898" s="212">
        <v>5124</v>
      </c>
      <c r="F2898" s="213" t="s">
        <v>972</v>
      </c>
      <c r="G2898" s="231"/>
      <c r="H2898" s="65"/>
      <c r="I2898" s="222"/>
      <c r="J2898" s="66"/>
      <c r="K2898" s="66"/>
      <c r="L2898" s="66"/>
      <c r="M2898" s="64"/>
      <c r="N2898" s="304"/>
      <c r="O2898" s="305"/>
      <c r="P2898" s="127"/>
      <c r="Q2898" s="67"/>
      <c r="R2898" s="67"/>
      <c r="S2898" s="67"/>
      <c r="T2898" s="67"/>
      <c r="U2898" s="67"/>
      <c r="V2898" s="67"/>
      <c r="W2898" s="67"/>
      <c r="X2898" s="67"/>
      <c r="Y2898" s="68"/>
      <c r="Z2898" s="68"/>
      <c r="AA2898" s="68"/>
      <c r="AB2898" s="67"/>
      <c r="AC2898" s="67"/>
      <c r="AD2898" s="67"/>
      <c r="AE2898" s="67"/>
      <c r="AF2898" s="67"/>
      <c r="AG2898" s="67"/>
      <c r="AH2898" s="67"/>
      <c r="AI2898" s="67"/>
      <c r="AJ2898" s="68"/>
      <c r="AK2898" s="68"/>
      <c r="AL2898" s="68"/>
      <c r="AM2898" s="67"/>
      <c r="AN2898" s="67"/>
      <c r="AO2898" s="67"/>
      <c r="AP2898" s="67"/>
      <c r="AQ2898" s="67"/>
      <c r="AR2898" s="67"/>
      <c r="AS2898" s="67"/>
      <c r="AT2898" s="67"/>
      <c r="AU2898" s="67"/>
      <c r="AV2898" s="67"/>
      <c r="AW2898" s="67"/>
      <c r="AX2898" s="68"/>
      <c r="AY2898" s="68"/>
      <c r="AZ2898" s="69"/>
      <c r="BA2898" s="70"/>
      <c r="BB2898" s="71"/>
      <c r="BC2898" s="95"/>
      <c r="BD2898" s="41">
        <v>5</v>
      </c>
      <c r="BE2898" s="52">
        <v>51</v>
      </c>
      <c r="BF2898" s="103">
        <v>5124</v>
      </c>
      <c r="BG2898" s="275"/>
    </row>
    <row r="2899" spans="1:59" s="63" customFormat="1" ht="12.75" x14ac:dyDescent="0.2">
      <c r="A2899" s="196">
        <v>5</v>
      </c>
      <c r="B2899" s="197" t="s">
        <v>938</v>
      </c>
      <c r="C2899" s="208">
        <v>51</v>
      </c>
      <c r="D2899" s="209" t="s">
        <v>939</v>
      </c>
      <c r="E2899" s="212">
        <v>5124</v>
      </c>
      <c r="F2899" s="213" t="s">
        <v>972</v>
      </c>
      <c r="G2899" s="232"/>
      <c r="H2899" s="97"/>
      <c r="I2899" s="224"/>
      <c r="J2899" s="98"/>
      <c r="K2899" s="98"/>
      <c r="L2899" s="98"/>
      <c r="M2899" s="96"/>
      <c r="N2899" s="307"/>
      <c r="O2899" s="246"/>
      <c r="P2899" s="124"/>
      <c r="Q2899" s="99"/>
      <c r="R2899" s="99"/>
      <c r="S2899" s="99"/>
      <c r="T2899" s="99"/>
      <c r="U2899" s="99"/>
      <c r="V2899" s="99"/>
      <c r="W2899" s="99"/>
      <c r="X2899" s="99"/>
      <c r="Y2899" s="100"/>
      <c r="Z2899" s="100"/>
      <c r="AA2899" s="100"/>
      <c r="AB2899" s="99"/>
      <c r="AC2899" s="99"/>
      <c r="AD2899" s="99"/>
      <c r="AE2899" s="99"/>
      <c r="AF2899" s="99"/>
      <c r="AG2899" s="99"/>
      <c r="AH2899" s="99"/>
      <c r="AI2899" s="99"/>
      <c r="AJ2899" s="100"/>
      <c r="AK2899" s="100"/>
      <c r="AL2899" s="100"/>
      <c r="AM2899" s="99"/>
      <c r="AN2899" s="99"/>
      <c r="AO2899" s="99"/>
      <c r="AP2899" s="99"/>
      <c r="AQ2899" s="99"/>
      <c r="AR2899" s="99"/>
      <c r="AS2899" s="99"/>
      <c r="AT2899" s="99"/>
      <c r="AU2899" s="99"/>
      <c r="AV2899" s="99"/>
      <c r="AW2899" s="99"/>
      <c r="AX2899" s="100"/>
      <c r="AY2899" s="100"/>
      <c r="AZ2899" s="101"/>
      <c r="BA2899" s="102"/>
      <c r="BB2899" s="95"/>
      <c r="BC2899" s="95"/>
      <c r="BD2899" s="41">
        <v>5</v>
      </c>
      <c r="BE2899" s="52">
        <v>51</v>
      </c>
      <c r="BF2899" s="103">
        <v>5124</v>
      </c>
      <c r="BG2899" s="277"/>
    </row>
    <row r="2900" spans="1:59" x14ac:dyDescent="0.25">
      <c r="A2900" s="196">
        <v>5</v>
      </c>
      <c r="B2900" s="197" t="s">
        <v>938</v>
      </c>
      <c r="C2900" s="208">
        <v>51</v>
      </c>
      <c r="D2900" s="209" t="s">
        <v>939</v>
      </c>
      <c r="E2900" s="210">
        <v>5131</v>
      </c>
      <c r="F2900" s="211" t="s">
        <v>974</v>
      </c>
      <c r="G2900" s="235"/>
      <c r="H2900" s="145"/>
      <c r="I2900" s="221"/>
      <c r="J2900" s="57"/>
      <c r="K2900" s="57"/>
      <c r="L2900" s="57"/>
      <c r="M2900" s="144"/>
      <c r="N2900" s="324"/>
      <c r="O2900" s="325"/>
      <c r="P2900" s="146"/>
      <c r="Q2900" s="146"/>
      <c r="R2900" s="146"/>
      <c r="S2900" s="146"/>
      <c r="T2900" s="146"/>
      <c r="U2900" s="146"/>
      <c r="V2900" s="146"/>
      <c r="W2900" s="146"/>
      <c r="X2900" s="146"/>
      <c r="Y2900" s="59"/>
      <c r="Z2900" s="123"/>
      <c r="AA2900" s="123"/>
      <c r="AB2900" s="146"/>
      <c r="AC2900" s="146"/>
      <c r="AD2900" s="146"/>
      <c r="AE2900" s="146"/>
      <c r="AF2900" s="146"/>
      <c r="AG2900" s="146"/>
      <c r="AH2900" s="146"/>
      <c r="AI2900" s="146"/>
      <c r="AJ2900" s="59"/>
      <c r="AK2900" s="123"/>
      <c r="AL2900" s="123"/>
      <c r="AM2900" s="146"/>
      <c r="AN2900" s="146"/>
      <c r="AO2900" s="146"/>
      <c r="AP2900" s="146"/>
      <c r="AQ2900" s="146"/>
      <c r="AR2900" s="146"/>
      <c r="AS2900" s="146"/>
      <c r="AT2900" s="146"/>
      <c r="AU2900" s="146"/>
      <c r="AV2900" s="146"/>
      <c r="AW2900" s="58"/>
      <c r="AX2900" s="123"/>
      <c r="AY2900" s="59"/>
      <c r="AZ2900" s="147"/>
      <c r="BA2900" s="148"/>
      <c r="BB2900" s="143"/>
      <c r="BC2900" s="143"/>
      <c r="BD2900" s="41">
        <v>5</v>
      </c>
      <c r="BE2900" s="52">
        <v>51</v>
      </c>
      <c r="BF2900" s="62">
        <v>5131</v>
      </c>
      <c r="BG2900" s="284"/>
    </row>
    <row r="2901" spans="1:59" s="63" customFormat="1" ht="12.75" x14ac:dyDescent="0.2">
      <c r="A2901" s="196">
        <v>5</v>
      </c>
      <c r="B2901" s="197" t="s">
        <v>938</v>
      </c>
      <c r="C2901" s="208">
        <v>51</v>
      </c>
      <c r="D2901" s="209" t="s">
        <v>939</v>
      </c>
      <c r="E2901" s="210">
        <v>5131</v>
      </c>
      <c r="F2901" s="211" t="s">
        <v>974</v>
      </c>
      <c r="G2901" s="230"/>
      <c r="H2901" s="56"/>
      <c r="I2901" s="221"/>
      <c r="J2901" s="57"/>
      <c r="K2901" s="57"/>
      <c r="L2901" s="57"/>
      <c r="M2901" s="55"/>
      <c r="N2901" s="303"/>
      <c r="O2901" s="245"/>
      <c r="P2901" s="122"/>
      <c r="Q2901" s="58"/>
      <c r="R2901" s="58"/>
      <c r="S2901" s="58"/>
      <c r="T2901" s="58"/>
      <c r="U2901" s="58"/>
      <c r="V2901" s="58"/>
      <c r="W2901" s="58"/>
      <c r="X2901" s="58"/>
      <c r="Y2901" s="59"/>
      <c r="Z2901" s="59"/>
      <c r="AA2901" s="59"/>
      <c r="AB2901" s="58"/>
      <c r="AC2901" s="58"/>
      <c r="AD2901" s="58"/>
      <c r="AE2901" s="58"/>
      <c r="AF2901" s="58"/>
      <c r="AG2901" s="58"/>
      <c r="AH2901" s="58"/>
      <c r="AI2901" s="58"/>
      <c r="AJ2901" s="59"/>
      <c r="AK2901" s="59"/>
      <c r="AL2901" s="59"/>
      <c r="AM2901" s="58"/>
      <c r="AN2901" s="58"/>
      <c r="AO2901" s="58"/>
      <c r="AP2901" s="58"/>
      <c r="AQ2901" s="58"/>
      <c r="AR2901" s="58"/>
      <c r="AS2901" s="58"/>
      <c r="AT2901" s="58"/>
      <c r="AU2901" s="58"/>
      <c r="AV2901" s="58"/>
      <c r="AW2901" s="58"/>
      <c r="AX2901" s="59"/>
      <c r="AY2901" s="59"/>
      <c r="AZ2901" s="60"/>
      <c r="BA2901" s="61"/>
      <c r="BB2901" s="54"/>
      <c r="BC2901" s="54"/>
      <c r="BD2901" s="41">
        <v>5</v>
      </c>
      <c r="BE2901" s="52">
        <v>51</v>
      </c>
      <c r="BF2901" s="62">
        <v>5131</v>
      </c>
      <c r="BG2901" s="274"/>
    </row>
    <row r="2902" spans="1:59" s="63" customFormat="1" ht="12.75" x14ac:dyDescent="0.2">
      <c r="A2902" s="196">
        <v>5</v>
      </c>
      <c r="B2902" s="197" t="s">
        <v>938</v>
      </c>
      <c r="C2902" s="208">
        <v>51</v>
      </c>
      <c r="D2902" s="209" t="s">
        <v>939</v>
      </c>
      <c r="E2902" s="210">
        <v>5131</v>
      </c>
      <c r="F2902" s="211" t="s">
        <v>974</v>
      </c>
      <c r="G2902" s="231" t="s">
        <v>1191</v>
      </c>
      <c r="H2902" s="65"/>
      <c r="I2902" s="222"/>
      <c r="J2902" s="66"/>
      <c r="K2902" s="66"/>
      <c r="L2902" s="66"/>
      <c r="M2902" s="64"/>
      <c r="N2902" s="308"/>
      <c r="O2902" s="309"/>
      <c r="P2902" s="127"/>
      <c r="Q2902" s="67"/>
      <c r="R2902" s="67"/>
      <c r="S2902" s="67"/>
      <c r="T2902" s="67"/>
      <c r="U2902" s="67"/>
      <c r="V2902" s="67"/>
      <c r="W2902" s="67"/>
      <c r="X2902" s="67"/>
      <c r="Y2902" s="68"/>
      <c r="Z2902" s="68"/>
      <c r="AA2902" s="68"/>
      <c r="AB2902" s="67"/>
      <c r="AC2902" s="67"/>
      <c r="AD2902" s="67"/>
      <c r="AE2902" s="67"/>
      <c r="AF2902" s="67"/>
      <c r="AG2902" s="67"/>
      <c r="AH2902" s="67"/>
      <c r="AI2902" s="67"/>
      <c r="AJ2902" s="68"/>
      <c r="AK2902" s="68"/>
      <c r="AL2902" s="68"/>
      <c r="AM2902" s="67"/>
      <c r="AN2902" s="67"/>
      <c r="AO2902" s="67"/>
      <c r="AP2902" s="67"/>
      <c r="AQ2902" s="67"/>
      <c r="AR2902" s="67"/>
      <c r="AS2902" s="67"/>
      <c r="AT2902" s="67"/>
      <c r="AU2902" s="67"/>
      <c r="AV2902" s="67"/>
      <c r="AW2902" s="67"/>
      <c r="AX2902" s="68"/>
      <c r="AY2902" s="68"/>
      <c r="AZ2902" s="69"/>
      <c r="BA2902" s="70"/>
      <c r="BB2902" s="71"/>
      <c r="BC2902" s="54"/>
      <c r="BD2902" s="41">
        <v>5</v>
      </c>
      <c r="BE2902" s="52">
        <v>51</v>
      </c>
      <c r="BF2902" s="62">
        <v>5131</v>
      </c>
      <c r="BG2902" s="275"/>
    </row>
    <row r="2903" spans="1:59" s="63" customFormat="1" ht="12.75" x14ac:dyDescent="0.2">
      <c r="A2903" s="196">
        <v>5</v>
      </c>
      <c r="B2903" s="197" t="s">
        <v>938</v>
      </c>
      <c r="C2903" s="208">
        <v>51</v>
      </c>
      <c r="D2903" s="209" t="s">
        <v>939</v>
      </c>
      <c r="E2903" s="210">
        <v>5131</v>
      </c>
      <c r="F2903" s="211" t="s">
        <v>974</v>
      </c>
      <c r="G2903" s="231" t="s">
        <v>1191</v>
      </c>
      <c r="H2903" s="72" t="s">
        <v>47</v>
      </c>
      <c r="I2903" s="223"/>
      <c r="J2903" s="73"/>
      <c r="K2903" s="73"/>
      <c r="L2903" s="73"/>
      <c r="M2903" s="74"/>
      <c r="N2903" s="247"/>
      <c r="O2903" s="306"/>
      <c r="P2903" s="105"/>
      <c r="Q2903" s="75"/>
      <c r="R2903" s="75"/>
      <c r="S2903" s="75"/>
      <c r="T2903" s="75"/>
      <c r="U2903" s="75"/>
      <c r="V2903" s="75"/>
      <c r="W2903" s="75"/>
      <c r="X2903" s="75"/>
      <c r="Y2903" s="76">
        <f>IF(ISNUMBER(VLOOKUP(Y2905,P$7:W$7,MATCH(Y2905,P$7:W$7))),VLOOKUP(Y2905,P$7:W$7,MATCH(Y2905,P$7:W$7)),IF(N2907=0,"No Data",IF(Y2905&gt;0,"&lt;100",0)))</f>
        <v>25000</v>
      </c>
      <c r="Z2903" s="77">
        <f>IF(ISNUMBER(VLOOKUP(Z2907,P$7:W$7,MATCH(Z2907,P$7:W$7))),VLOOKUP(Z2907,P$7:W$7,MATCH(Z2907,P$7:W$7)),IF(N2907=0,"No Data",IF(Z2907&gt;0,"&lt;100",0)))</f>
        <v>25000</v>
      </c>
      <c r="AA2903" s="106">
        <f>IF(ISNUMBER(Z2903),Z2903,0)</f>
        <v>25000</v>
      </c>
      <c r="AB2903" s="75"/>
      <c r="AC2903" s="75"/>
      <c r="AD2903" s="75"/>
      <c r="AE2903" s="75"/>
      <c r="AF2903" s="75"/>
      <c r="AG2903" s="75"/>
      <c r="AH2903" s="75"/>
      <c r="AI2903" s="75"/>
      <c r="AJ2903" s="76">
        <f>IF(ISNUMBER(VLOOKUP(AJ2905,AB$7:AH$7,MATCH(AJ2905,AB$7:AH$7))),VLOOKUP(AJ2905,AB$7:AH$7,MATCH(AJ2905,AB$7:AH$7)),IF(N2907=0,"No Data",IF(AJ2905&gt;0,"&lt;50",0)))</f>
        <v>0</v>
      </c>
      <c r="AK2903" s="77">
        <f>IF(ISNUMBER(VLOOKUP(AK2907,AB$7:AH$7,MATCH(AK2907,AB$7:AH$7))),VLOOKUP(AK2907,AB$7:AH$7,MATCH(AK2907,AB$7:AH$7)),IF(N2907=0,"No Data",IF(AK2907&gt;0,"&lt;50",0)))</f>
        <v>0</v>
      </c>
      <c r="AL2903" s="106">
        <f>IF(ISNUMBER(AK2903),AK2903,0)</f>
        <v>0</v>
      </c>
      <c r="AM2903" s="75"/>
      <c r="AN2903" s="75"/>
      <c r="AO2903" s="75"/>
      <c r="AP2903" s="75"/>
      <c r="AQ2903" s="75"/>
      <c r="AR2903" s="75"/>
      <c r="AS2903" s="75"/>
      <c r="AT2903" s="75"/>
      <c r="AU2903" s="75"/>
      <c r="AV2903" s="75"/>
      <c r="AW2903" s="76">
        <f>IF(ISNUMBER(VLOOKUP(AW2905,AM$7:AU$7,MATCH(AW2905,AM$7:AU$7))),VLOOKUP(AW2905,AM$7:AU$7,MATCH(AW2905,AM$7:AU$7)),IF(N2907=0,"No Data",IF(AW2905&gt;0,"&lt;10",0)))</f>
        <v>100</v>
      </c>
      <c r="AX2903" s="77">
        <f>IF(ISNUMBER(VLOOKUP(AX2907,AM$7:AU$7,MATCH(AX2907,AM$7:AU$7))),VLOOKUP(AX2907,AM$7:AU$7,MATCH(AX2907,AM$7:AU$7)),IF(N2907=0,"No Data",IF(AX2907&gt;0,"&lt;10",0)))</f>
        <v>100</v>
      </c>
      <c r="AY2903" s="106">
        <f>IF(ISNUMBER(AX2903),AX2903,0)</f>
        <v>100</v>
      </c>
      <c r="AZ2903" s="79"/>
      <c r="BA2903" s="80"/>
      <c r="BB2903" s="71"/>
      <c r="BC2903" s="54"/>
      <c r="BD2903" s="41">
        <v>5</v>
      </c>
      <c r="BE2903" s="52">
        <v>51</v>
      </c>
      <c r="BF2903" s="62">
        <v>5131</v>
      </c>
      <c r="BG2903" s="276" t="s">
        <v>47</v>
      </c>
    </row>
    <row r="2904" spans="1:59" s="63" customFormat="1" ht="12.75" x14ac:dyDescent="0.2">
      <c r="A2904" s="196">
        <v>5</v>
      </c>
      <c r="B2904" s="197" t="s">
        <v>938</v>
      </c>
      <c r="C2904" s="208">
        <v>51</v>
      </c>
      <c r="D2904" s="209" t="s">
        <v>939</v>
      </c>
      <c r="E2904" s="210">
        <v>5131</v>
      </c>
      <c r="F2904" s="211" t="s">
        <v>974</v>
      </c>
      <c r="G2904" s="231" t="s">
        <v>1191</v>
      </c>
      <c r="H2904" s="81" t="s">
        <v>48</v>
      </c>
      <c r="I2904" s="223"/>
      <c r="J2904" s="73"/>
      <c r="K2904" s="73"/>
      <c r="L2904" s="73"/>
      <c r="M2904" s="74"/>
      <c r="N2904" s="247"/>
      <c r="O2904" s="306"/>
      <c r="P2904" s="105"/>
      <c r="Q2904" s="75"/>
      <c r="R2904" s="75"/>
      <c r="S2904" s="75"/>
      <c r="T2904" s="75"/>
      <c r="U2904" s="75"/>
      <c r="V2904" s="75"/>
      <c r="W2904" s="75"/>
      <c r="X2904" s="75"/>
      <c r="Y2904" s="82">
        <f>MIN(X2908:X2910)</f>
        <v>25000</v>
      </c>
      <c r="Z2904" s="83"/>
      <c r="AA2904" s="83"/>
      <c r="AB2904" s="75"/>
      <c r="AC2904" s="75"/>
      <c r="AD2904" s="75"/>
      <c r="AE2904" s="75"/>
      <c r="AF2904" s="75"/>
      <c r="AG2904" s="75"/>
      <c r="AH2904" s="75"/>
      <c r="AI2904" s="75"/>
      <c r="AJ2904" s="82">
        <f>MIN(AI2908:AI2910)</f>
        <v>0</v>
      </c>
      <c r="AK2904" s="83"/>
      <c r="AL2904" s="83"/>
      <c r="AM2904" s="75"/>
      <c r="AN2904" s="75"/>
      <c r="AO2904" s="75"/>
      <c r="AP2904" s="75"/>
      <c r="AQ2904" s="75"/>
      <c r="AR2904" s="75"/>
      <c r="AS2904" s="75"/>
      <c r="AT2904" s="75"/>
      <c r="AU2904" s="75"/>
      <c r="AV2904" s="75"/>
      <c r="AW2904" s="82">
        <f>MIN(AV2908:AV2910)</f>
        <v>100</v>
      </c>
      <c r="AX2904" s="83"/>
      <c r="AY2904" s="83"/>
      <c r="AZ2904" s="79"/>
      <c r="BA2904" s="80"/>
      <c r="BB2904" s="71"/>
      <c r="BC2904" s="54"/>
      <c r="BD2904" s="41">
        <v>5</v>
      </c>
      <c r="BE2904" s="52">
        <v>51</v>
      </c>
      <c r="BF2904" s="62">
        <v>5131</v>
      </c>
      <c r="BG2904" s="278" t="s">
        <v>48</v>
      </c>
    </row>
    <row r="2905" spans="1:59" s="63" customFormat="1" ht="12.75" x14ac:dyDescent="0.2">
      <c r="A2905" s="196">
        <v>5</v>
      </c>
      <c r="B2905" s="197" t="s">
        <v>938</v>
      </c>
      <c r="C2905" s="208">
        <v>51</v>
      </c>
      <c r="D2905" s="209" t="s">
        <v>939</v>
      </c>
      <c r="E2905" s="210">
        <v>5131</v>
      </c>
      <c r="F2905" s="211" t="s">
        <v>974</v>
      </c>
      <c r="G2905" s="231" t="s">
        <v>1191</v>
      </c>
      <c r="H2905" s="81" t="s">
        <v>49</v>
      </c>
      <c r="I2905" s="223"/>
      <c r="J2905" s="73"/>
      <c r="K2905" s="73"/>
      <c r="L2905" s="73"/>
      <c r="M2905" s="74"/>
      <c r="N2905" s="247"/>
      <c r="O2905" s="306"/>
      <c r="P2905" s="105"/>
      <c r="Q2905" s="75"/>
      <c r="R2905" s="75"/>
      <c r="S2905" s="75"/>
      <c r="T2905" s="75"/>
      <c r="U2905" s="75"/>
      <c r="V2905" s="75"/>
      <c r="W2905" s="75"/>
      <c r="X2905" s="75"/>
      <c r="Y2905" s="84">
        <f>IF(ISNUMBER(AVERAGE(X2908:X2910)),AVERAGE(X2908:X2910),0)</f>
        <v>25000</v>
      </c>
      <c r="Z2905" s="83"/>
      <c r="AA2905" s="83"/>
      <c r="AB2905" s="75"/>
      <c r="AC2905" s="75"/>
      <c r="AD2905" s="75"/>
      <c r="AE2905" s="75"/>
      <c r="AF2905" s="75"/>
      <c r="AG2905" s="75"/>
      <c r="AH2905" s="75"/>
      <c r="AI2905" s="75"/>
      <c r="AJ2905" s="84">
        <f>IF(ISNUMBER(AVERAGE(AI2908:AI2910)),AVERAGE(AI2908:AI2910),0)</f>
        <v>0</v>
      </c>
      <c r="AK2905" s="83"/>
      <c r="AL2905" s="83"/>
      <c r="AM2905" s="75"/>
      <c r="AN2905" s="75"/>
      <c r="AO2905" s="75"/>
      <c r="AP2905" s="75"/>
      <c r="AQ2905" s="75"/>
      <c r="AR2905" s="75"/>
      <c r="AS2905" s="75"/>
      <c r="AT2905" s="75"/>
      <c r="AU2905" s="75"/>
      <c r="AV2905" s="75"/>
      <c r="AW2905" s="84">
        <f>IF(ISNUMBER(AVERAGE(AV2908:AV2910)),AVERAGE(AV2908:AV2910),0)</f>
        <v>100</v>
      </c>
      <c r="AX2905" s="83"/>
      <c r="AY2905" s="83"/>
      <c r="AZ2905" s="79"/>
      <c r="BA2905" s="80"/>
      <c r="BB2905" s="71"/>
      <c r="BC2905" s="54"/>
      <c r="BD2905" s="41">
        <v>5</v>
      </c>
      <c r="BE2905" s="52">
        <v>51</v>
      </c>
      <c r="BF2905" s="62">
        <v>5131</v>
      </c>
      <c r="BG2905" s="278" t="s">
        <v>49</v>
      </c>
    </row>
    <row r="2906" spans="1:59" s="63" customFormat="1" ht="12.75" x14ac:dyDescent="0.2">
      <c r="A2906" s="196">
        <v>5</v>
      </c>
      <c r="B2906" s="197" t="s">
        <v>938</v>
      </c>
      <c r="C2906" s="208">
        <v>51</v>
      </c>
      <c r="D2906" s="209" t="s">
        <v>939</v>
      </c>
      <c r="E2906" s="210">
        <v>5131</v>
      </c>
      <c r="F2906" s="211" t="s">
        <v>974</v>
      </c>
      <c r="G2906" s="231" t="s">
        <v>1191</v>
      </c>
      <c r="H2906" s="81" t="s">
        <v>50</v>
      </c>
      <c r="I2906" s="223"/>
      <c r="J2906" s="73"/>
      <c r="K2906" s="73"/>
      <c r="L2906" s="73"/>
      <c r="M2906" s="74"/>
      <c r="N2906" s="247"/>
      <c r="O2906" s="306"/>
      <c r="P2906" s="105"/>
      <c r="Q2906" s="75"/>
      <c r="R2906" s="75"/>
      <c r="S2906" s="75"/>
      <c r="T2906" s="75"/>
      <c r="U2906" s="75"/>
      <c r="V2906" s="75"/>
      <c r="W2906" s="75"/>
      <c r="X2906" s="75"/>
      <c r="Y2906" s="84">
        <f>MAX(X2908:X2910)</f>
        <v>25000</v>
      </c>
      <c r="Z2906" s="83"/>
      <c r="AA2906" s="83"/>
      <c r="AB2906" s="75"/>
      <c r="AC2906" s="75"/>
      <c r="AD2906" s="75"/>
      <c r="AE2906" s="75"/>
      <c r="AF2906" s="75"/>
      <c r="AG2906" s="75"/>
      <c r="AH2906" s="75"/>
      <c r="AI2906" s="75"/>
      <c r="AJ2906" s="84">
        <f>MAX(AI2908:AI2910)</f>
        <v>0</v>
      </c>
      <c r="AK2906" s="83"/>
      <c r="AL2906" s="83"/>
      <c r="AM2906" s="75"/>
      <c r="AN2906" s="75"/>
      <c r="AO2906" s="75"/>
      <c r="AP2906" s="75"/>
      <c r="AQ2906" s="75"/>
      <c r="AR2906" s="75"/>
      <c r="AS2906" s="75"/>
      <c r="AT2906" s="75"/>
      <c r="AU2906" s="75"/>
      <c r="AV2906" s="75"/>
      <c r="AW2906" s="84">
        <f>MAX(AV2908:AV2910)</f>
        <v>100</v>
      </c>
      <c r="AX2906" s="83"/>
      <c r="AY2906" s="83"/>
      <c r="AZ2906" s="79"/>
      <c r="BA2906" s="80"/>
      <c r="BB2906" s="71"/>
      <c r="BC2906" s="54"/>
      <c r="BD2906" s="41">
        <v>5</v>
      </c>
      <c r="BE2906" s="52">
        <v>51</v>
      </c>
      <c r="BF2906" s="62">
        <v>5131</v>
      </c>
      <c r="BG2906" s="278" t="s">
        <v>50</v>
      </c>
    </row>
    <row r="2907" spans="1:59" s="63" customFormat="1" ht="12.75" x14ac:dyDescent="0.2">
      <c r="A2907" s="196">
        <v>5</v>
      </c>
      <c r="B2907" s="197" t="s">
        <v>938</v>
      </c>
      <c r="C2907" s="208">
        <v>51</v>
      </c>
      <c r="D2907" s="209" t="s">
        <v>939</v>
      </c>
      <c r="E2907" s="210">
        <v>5131</v>
      </c>
      <c r="F2907" s="211" t="s">
        <v>974</v>
      </c>
      <c r="G2907" s="231" t="s">
        <v>1191</v>
      </c>
      <c r="H2907" s="85" t="s">
        <v>51</v>
      </c>
      <c r="I2907" s="223"/>
      <c r="J2907" s="73"/>
      <c r="K2907" s="73"/>
      <c r="L2907" s="73"/>
      <c r="M2907" s="74"/>
      <c r="N2907" s="248">
        <f>SUM(N2908:N2909)</f>
        <v>1</v>
      </c>
      <c r="O2907" s="293">
        <f>SUM(O2908:O2909)</f>
        <v>1</v>
      </c>
      <c r="P2907" s="292"/>
      <c r="Q2907" s="87"/>
      <c r="R2907" s="87"/>
      <c r="S2907" s="87"/>
      <c r="T2907" s="87"/>
      <c r="U2907" s="87"/>
      <c r="V2907" s="87"/>
      <c r="W2907" s="87"/>
      <c r="X2907" s="87"/>
      <c r="Y2907" s="88"/>
      <c r="Z2907" s="86">
        <f>SUM(Z2908:Z2909)</f>
        <v>25000</v>
      </c>
      <c r="AA2907" s="88"/>
      <c r="AB2907" s="87"/>
      <c r="AC2907" s="87"/>
      <c r="AD2907" s="87"/>
      <c r="AE2907" s="87"/>
      <c r="AF2907" s="87"/>
      <c r="AG2907" s="87"/>
      <c r="AH2907" s="87"/>
      <c r="AI2907" s="87"/>
      <c r="AJ2907" s="88"/>
      <c r="AK2907" s="86">
        <f>SUM(AK2908:AK2909)</f>
        <v>0</v>
      </c>
      <c r="AL2907" s="88"/>
      <c r="AM2907" s="87"/>
      <c r="AN2907" s="87"/>
      <c r="AO2907" s="87"/>
      <c r="AP2907" s="87"/>
      <c r="AQ2907" s="87"/>
      <c r="AR2907" s="87"/>
      <c r="AS2907" s="87"/>
      <c r="AT2907" s="87"/>
      <c r="AU2907" s="87"/>
      <c r="AV2907" s="87"/>
      <c r="AW2907" s="112"/>
      <c r="AX2907" s="86">
        <f>SUM(AX2908:AX2909)</f>
        <v>100</v>
      </c>
      <c r="AY2907" s="88"/>
      <c r="AZ2907" s="79"/>
      <c r="BA2907" s="80"/>
      <c r="BB2907" s="71"/>
      <c r="BC2907" s="54"/>
      <c r="BD2907" s="41">
        <v>5</v>
      </c>
      <c r="BE2907" s="52">
        <v>51</v>
      </c>
      <c r="BF2907" s="62">
        <v>5131</v>
      </c>
      <c r="BG2907" s="279" t="s">
        <v>51</v>
      </c>
    </row>
    <row r="2908" spans="1:59" s="63" customFormat="1" ht="12.75" x14ac:dyDescent="0.2">
      <c r="A2908" s="196">
        <v>5</v>
      </c>
      <c r="B2908" s="197" t="s">
        <v>938</v>
      </c>
      <c r="C2908" s="208">
        <v>51</v>
      </c>
      <c r="D2908" s="209" t="s">
        <v>939</v>
      </c>
      <c r="E2908" s="210">
        <v>5131</v>
      </c>
      <c r="F2908" s="211" t="s">
        <v>974</v>
      </c>
      <c r="G2908" s="231" t="s">
        <v>1191</v>
      </c>
      <c r="H2908" s="89" t="s">
        <v>52</v>
      </c>
      <c r="I2908" s="90" t="s">
        <v>1173</v>
      </c>
      <c r="J2908" s="90"/>
      <c r="K2908" s="90"/>
      <c r="L2908" s="90"/>
      <c r="M2908" s="91"/>
      <c r="N2908" s="247"/>
      <c r="O2908" s="306"/>
      <c r="P2908" s="104"/>
      <c r="Q2908" s="92"/>
      <c r="R2908" s="92"/>
      <c r="S2908" s="92"/>
      <c r="T2908" s="92"/>
      <c r="U2908" s="92"/>
      <c r="V2908" s="92"/>
      <c r="W2908" s="92"/>
      <c r="X2908" s="75"/>
      <c r="Y2908" s="83"/>
      <c r="Z2908" s="83"/>
      <c r="AA2908" s="83"/>
      <c r="AB2908" s="92"/>
      <c r="AC2908" s="92"/>
      <c r="AD2908" s="92"/>
      <c r="AE2908" s="92"/>
      <c r="AF2908" s="92"/>
      <c r="AG2908" s="92"/>
      <c r="AH2908" s="92"/>
      <c r="AI2908" s="75"/>
      <c r="AJ2908" s="83"/>
      <c r="AK2908" s="83"/>
      <c r="AL2908" s="83"/>
      <c r="AM2908" s="92"/>
      <c r="AN2908" s="92"/>
      <c r="AO2908" s="92"/>
      <c r="AP2908" s="92"/>
      <c r="AQ2908" s="92"/>
      <c r="AR2908" s="92"/>
      <c r="AS2908" s="92"/>
      <c r="AT2908" s="92"/>
      <c r="AU2908" s="92"/>
      <c r="AV2908" s="75"/>
      <c r="AW2908" s="75"/>
      <c r="AX2908" s="83"/>
      <c r="AY2908" s="83"/>
      <c r="AZ2908" s="93"/>
      <c r="BA2908" s="94" t="s">
        <v>105</v>
      </c>
      <c r="BB2908" s="71"/>
      <c r="BC2908" s="54"/>
      <c r="BD2908" s="41">
        <v>5</v>
      </c>
      <c r="BE2908" s="52">
        <v>51</v>
      </c>
      <c r="BF2908" s="62">
        <v>5131</v>
      </c>
      <c r="BG2908" s="280" t="s">
        <v>52</v>
      </c>
    </row>
    <row r="2909" spans="1:59" s="63" customFormat="1" ht="12.75" x14ac:dyDescent="0.2">
      <c r="A2909" s="196">
        <v>5</v>
      </c>
      <c r="B2909" s="197" t="s">
        <v>938</v>
      </c>
      <c r="C2909" s="208">
        <v>51</v>
      </c>
      <c r="D2909" s="209" t="s">
        <v>939</v>
      </c>
      <c r="E2909" s="210">
        <v>5131</v>
      </c>
      <c r="F2909" s="211" t="s">
        <v>974</v>
      </c>
      <c r="G2909" s="231" t="s">
        <v>1191</v>
      </c>
      <c r="H2909" s="89"/>
      <c r="I2909" s="90" t="s">
        <v>967</v>
      </c>
      <c r="J2909" s="90"/>
      <c r="K2909" s="90" t="s">
        <v>129</v>
      </c>
      <c r="L2909" s="90"/>
      <c r="M2909" s="91"/>
      <c r="N2909" s="312">
        <v>1</v>
      </c>
      <c r="O2909" s="313">
        <f>N2909/N2907</f>
        <v>1</v>
      </c>
      <c r="P2909" s="104"/>
      <c r="Q2909" s="92"/>
      <c r="R2909" s="92"/>
      <c r="S2909" s="92"/>
      <c r="T2909" s="92"/>
      <c r="U2909" s="92"/>
      <c r="V2909" s="92"/>
      <c r="W2909" s="92">
        <v>1</v>
      </c>
      <c r="X2909" s="109">
        <f>P2909*P$7+Q2909*Q$7+R2909*R$7+S2909*S$7+T2909*T$7+U2909*U$7+V2909*V$7+W2909*W$7</f>
        <v>25000</v>
      </c>
      <c r="Y2909" s="83"/>
      <c r="Z2909" s="110">
        <f>X2909*$O2909</f>
        <v>25000</v>
      </c>
      <c r="AA2909" s="111"/>
      <c r="AB2909" s="92"/>
      <c r="AC2909" s="92"/>
      <c r="AD2909" s="92"/>
      <c r="AE2909" s="92"/>
      <c r="AF2909" s="92"/>
      <c r="AG2909" s="92"/>
      <c r="AH2909" s="92"/>
      <c r="AI2909" s="109">
        <f>AB2909*AB$7+AC2909*AC$7+AD2909*AD$7+AE2909*AE$7+AF2909*AF$7+AG2909*AG$7+AH2909*AH$7</f>
        <v>0</v>
      </c>
      <c r="AJ2909" s="83"/>
      <c r="AK2909" s="110">
        <f>AI2909*$O2909</f>
        <v>0</v>
      </c>
      <c r="AL2909" s="111"/>
      <c r="AM2909" s="92"/>
      <c r="AN2909" s="92"/>
      <c r="AO2909" s="92"/>
      <c r="AP2909" s="92">
        <v>1</v>
      </c>
      <c r="AQ2909" s="92"/>
      <c r="AR2909" s="92"/>
      <c r="AS2909" s="92"/>
      <c r="AT2909" s="92"/>
      <c r="AU2909" s="92"/>
      <c r="AV2909" s="109">
        <f>AM2909*AM$7+AN2909*AN$7+AO2909*AO$7+AP2909*AP$7+AQ2909*AQ$7+AR2909*AR$7+AS2909*AS$7+AT2909*AT$7+AU2909*AU$7</f>
        <v>100</v>
      </c>
      <c r="AW2909" s="75"/>
      <c r="AX2909" s="110">
        <f>AV2909*$O2909</f>
        <v>100</v>
      </c>
      <c r="AY2909" s="111"/>
      <c r="AZ2909" s="93"/>
      <c r="BA2909" s="94" t="s">
        <v>131</v>
      </c>
      <c r="BB2909" s="71"/>
      <c r="BC2909" s="54"/>
      <c r="BD2909" s="41">
        <v>5</v>
      </c>
      <c r="BE2909" s="52">
        <v>51</v>
      </c>
      <c r="BF2909" s="62">
        <v>5131</v>
      </c>
      <c r="BG2909" s="280" t="s">
        <v>52</v>
      </c>
    </row>
    <row r="2910" spans="1:59" s="63" customFormat="1" ht="12.75" x14ac:dyDescent="0.2">
      <c r="A2910" s="196">
        <v>5</v>
      </c>
      <c r="B2910" s="197" t="s">
        <v>938</v>
      </c>
      <c r="C2910" s="208">
        <v>51</v>
      </c>
      <c r="D2910" s="209" t="s">
        <v>939</v>
      </c>
      <c r="E2910" s="210">
        <v>5131</v>
      </c>
      <c r="F2910" s="211" t="s">
        <v>974</v>
      </c>
      <c r="G2910" s="231" t="s">
        <v>1191</v>
      </c>
      <c r="H2910" s="89"/>
      <c r="I2910" s="219"/>
      <c r="J2910" s="90"/>
      <c r="K2910" s="90"/>
      <c r="L2910" s="90"/>
      <c r="M2910" s="91"/>
      <c r="N2910" s="247"/>
      <c r="O2910" s="306"/>
      <c r="P2910" s="104"/>
      <c r="Q2910" s="92"/>
      <c r="R2910" s="92"/>
      <c r="S2910" s="92"/>
      <c r="T2910" s="92"/>
      <c r="U2910" s="92"/>
      <c r="V2910" s="92"/>
      <c r="W2910" s="92"/>
      <c r="X2910" s="75"/>
      <c r="Y2910" s="83"/>
      <c r="Z2910" s="83"/>
      <c r="AA2910" s="83"/>
      <c r="AB2910" s="92"/>
      <c r="AC2910" s="92"/>
      <c r="AD2910" s="92"/>
      <c r="AE2910" s="92"/>
      <c r="AF2910" s="92"/>
      <c r="AG2910" s="92"/>
      <c r="AH2910" s="92"/>
      <c r="AI2910" s="75"/>
      <c r="AJ2910" s="83"/>
      <c r="AK2910" s="83"/>
      <c r="AL2910" s="83"/>
      <c r="AM2910" s="92"/>
      <c r="AN2910" s="92"/>
      <c r="AO2910" s="92"/>
      <c r="AP2910" s="92"/>
      <c r="AQ2910" s="92"/>
      <c r="AR2910" s="92"/>
      <c r="AS2910" s="92"/>
      <c r="AT2910" s="92"/>
      <c r="AU2910" s="92"/>
      <c r="AV2910" s="75"/>
      <c r="AW2910" s="75"/>
      <c r="AX2910" s="83"/>
      <c r="AY2910" s="83"/>
      <c r="AZ2910" s="93"/>
      <c r="BA2910" s="94"/>
      <c r="BB2910" s="71"/>
      <c r="BC2910" s="54"/>
      <c r="BD2910" s="41">
        <v>5</v>
      </c>
      <c r="BE2910" s="52">
        <v>51</v>
      </c>
      <c r="BF2910" s="62">
        <v>5131</v>
      </c>
      <c r="BG2910" s="280" t="s">
        <v>52</v>
      </c>
    </row>
    <row r="2911" spans="1:59" s="63" customFormat="1" ht="12.75" x14ac:dyDescent="0.2">
      <c r="A2911" s="196">
        <v>5</v>
      </c>
      <c r="B2911" s="197" t="s">
        <v>938</v>
      </c>
      <c r="C2911" s="208">
        <v>51</v>
      </c>
      <c r="D2911" s="209" t="s">
        <v>939</v>
      </c>
      <c r="E2911" s="210">
        <v>5131</v>
      </c>
      <c r="F2911" s="211" t="s">
        <v>974</v>
      </c>
      <c r="G2911" s="231" t="s">
        <v>1191</v>
      </c>
      <c r="H2911" s="65"/>
      <c r="I2911" s="222"/>
      <c r="J2911" s="66"/>
      <c r="K2911" s="66"/>
      <c r="L2911" s="66"/>
      <c r="M2911" s="64"/>
      <c r="N2911" s="304"/>
      <c r="O2911" s="305"/>
      <c r="P2911" s="127"/>
      <c r="Q2911" s="67"/>
      <c r="R2911" s="67"/>
      <c r="S2911" s="67"/>
      <c r="T2911" s="67"/>
      <c r="U2911" s="67"/>
      <c r="V2911" s="67"/>
      <c r="W2911" s="67"/>
      <c r="X2911" s="67"/>
      <c r="Y2911" s="68"/>
      <c r="Z2911" s="68"/>
      <c r="AA2911" s="68"/>
      <c r="AB2911" s="67"/>
      <c r="AC2911" s="67"/>
      <c r="AD2911" s="67"/>
      <c r="AE2911" s="67"/>
      <c r="AF2911" s="67"/>
      <c r="AG2911" s="67"/>
      <c r="AH2911" s="67"/>
      <c r="AI2911" s="67"/>
      <c r="AJ2911" s="68"/>
      <c r="AK2911" s="68"/>
      <c r="AL2911" s="68"/>
      <c r="AM2911" s="67"/>
      <c r="AN2911" s="67"/>
      <c r="AO2911" s="67"/>
      <c r="AP2911" s="67"/>
      <c r="AQ2911" s="67"/>
      <c r="AR2911" s="67"/>
      <c r="AS2911" s="67"/>
      <c r="AT2911" s="67"/>
      <c r="AU2911" s="67"/>
      <c r="AV2911" s="67"/>
      <c r="AW2911" s="67"/>
      <c r="AX2911" s="68"/>
      <c r="AY2911" s="68"/>
      <c r="AZ2911" s="69"/>
      <c r="BA2911" s="70"/>
      <c r="BB2911" s="71"/>
      <c r="BC2911" s="54"/>
      <c r="BD2911" s="41">
        <v>5</v>
      </c>
      <c r="BE2911" s="52">
        <v>51</v>
      </c>
      <c r="BF2911" s="62">
        <v>5131</v>
      </c>
      <c r="BG2911" s="275"/>
    </row>
    <row r="2912" spans="1:59" s="63" customFormat="1" ht="12.75" x14ac:dyDescent="0.2">
      <c r="A2912" s="196">
        <v>5</v>
      </c>
      <c r="B2912" s="197" t="s">
        <v>938</v>
      </c>
      <c r="C2912" s="208">
        <v>51</v>
      </c>
      <c r="D2912" s="209" t="s">
        <v>939</v>
      </c>
      <c r="E2912" s="210">
        <v>5131</v>
      </c>
      <c r="F2912" s="211" t="s">
        <v>974</v>
      </c>
      <c r="G2912" s="230"/>
      <c r="H2912" s="56"/>
      <c r="I2912" s="221"/>
      <c r="J2912" s="57"/>
      <c r="K2912" s="57"/>
      <c r="L2912" s="57"/>
      <c r="M2912" s="55"/>
      <c r="N2912" s="303"/>
      <c r="O2912" s="245"/>
      <c r="P2912" s="122"/>
      <c r="Q2912" s="58"/>
      <c r="R2912" s="58"/>
      <c r="S2912" s="58"/>
      <c r="T2912" s="58"/>
      <c r="U2912" s="58"/>
      <c r="V2912" s="58"/>
      <c r="W2912" s="58"/>
      <c r="X2912" s="58"/>
      <c r="Y2912" s="59"/>
      <c r="Z2912" s="59"/>
      <c r="AA2912" s="59"/>
      <c r="AB2912" s="58"/>
      <c r="AC2912" s="58"/>
      <c r="AD2912" s="58"/>
      <c r="AE2912" s="58"/>
      <c r="AF2912" s="58"/>
      <c r="AG2912" s="58"/>
      <c r="AH2912" s="58"/>
      <c r="AI2912" s="58"/>
      <c r="AJ2912" s="59"/>
      <c r="AK2912" s="59"/>
      <c r="AL2912" s="59"/>
      <c r="AM2912" s="58"/>
      <c r="AN2912" s="58"/>
      <c r="AO2912" s="58"/>
      <c r="AP2912" s="58"/>
      <c r="AQ2912" s="58"/>
      <c r="AR2912" s="58"/>
      <c r="AS2912" s="58"/>
      <c r="AT2912" s="58"/>
      <c r="AU2912" s="58"/>
      <c r="AV2912" s="58"/>
      <c r="AW2912" s="58"/>
      <c r="AX2912" s="59"/>
      <c r="AY2912" s="59"/>
      <c r="AZ2912" s="60"/>
      <c r="BA2912" s="61"/>
      <c r="BB2912" s="54"/>
      <c r="BC2912" s="54"/>
      <c r="BD2912" s="41">
        <v>5</v>
      </c>
      <c r="BE2912" s="52">
        <v>51</v>
      </c>
      <c r="BF2912" s="62">
        <v>5131</v>
      </c>
      <c r="BG2912" s="274"/>
    </row>
    <row r="2913" spans="1:59" s="63" customFormat="1" ht="12.75" x14ac:dyDescent="0.2">
      <c r="A2913" s="196">
        <v>5</v>
      </c>
      <c r="B2913" s="197" t="s">
        <v>938</v>
      </c>
      <c r="C2913" s="208">
        <v>51</v>
      </c>
      <c r="D2913" s="209" t="s">
        <v>939</v>
      </c>
      <c r="E2913" s="210">
        <v>5131</v>
      </c>
      <c r="F2913" s="211" t="s">
        <v>974</v>
      </c>
      <c r="G2913" s="231"/>
      <c r="H2913" s="65"/>
      <c r="I2913" s="222"/>
      <c r="J2913" s="66"/>
      <c r="K2913" s="66"/>
      <c r="L2913" s="66"/>
      <c r="M2913" s="64"/>
      <c r="N2913" s="304"/>
      <c r="O2913" s="305"/>
      <c r="P2913" s="127"/>
      <c r="Q2913" s="67"/>
      <c r="R2913" s="67"/>
      <c r="S2913" s="67"/>
      <c r="T2913" s="67"/>
      <c r="U2913" s="67"/>
      <c r="V2913" s="67"/>
      <c r="W2913" s="67"/>
      <c r="X2913" s="67"/>
      <c r="Y2913" s="68"/>
      <c r="Z2913" s="68"/>
      <c r="AA2913" s="68"/>
      <c r="AB2913" s="67"/>
      <c r="AC2913" s="67"/>
      <c r="AD2913" s="67"/>
      <c r="AE2913" s="67"/>
      <c r="AF2913" s="67"/>
      <c r="AG2913" s="67"/>
      <c r="AH2913" s="67"/>
      <c r="AI2913" s="67"/>
      <c r="AJ2913" s="68"/>
      <c r="AK2913" s="68"/>
      <c r="AL2913" s="68"/>
      <c r="AM2913" s="67"/>
      <c r="AN2913" s="67"/>
      <c r="AO2913" s="67"/>
      <c r="AP2913" s="67"/>
      <c r="AQ2913" s="67"/>
      <c r="AR2913" s="67"/>
      <c r="AS2913" s="67"/>
      <c r="AT2913" s="67"/>
      <c r="AU2913" s="67"/>
      <c r="AV2913" s="67"/>
      <c r="AW2913" s="67"/>
      <c r="AX2913" s="68"/>
      <c r="AY2913" s="68"/>
      <c r="AZ2913" s="69"/>
      <c r="BA2913" s="70"/>
      <c r="BB2913" s="71"/>
      <c r="BC2913" s="54"/>
      <c r="BD2913" s="41">
        <v>5</v>
      </c>
      <c r="BE2913" s="52">
        <v>51</v>
      </c>
      <c r="BF2913" s="62">
        <v>5131</v>
      </c>
      <c r="BG2913" s="275"/>
    </row>
    <row r="2914" spans="1:59" s="63" customFormat="1" ht="12.75" x14ac:dyDescent="0.2">
      <c r="A2914" s="196">
        <v>5</v>
      </c>
      <c r="B2914" s="197" t="s">
        <v>938</v>
      </c>
      <c r="C2914" s="208">
        <v>51</v>
      </c>
      <c r="D2914" s="209" t="s">
        <v>939</v>
      </c>
      <c r="E2914" s="210">
        <v>5131</v>
      </c>
      <c r="F2914" s="211" t="s">
        <v>974</v>
      </c>
      <c r="G2914" s="231" t="s">
        <v>729</v>
      </c>
      <c r="H2914" s="72" t="s">
        <v>1233</v>
      </c>
      <c r="I2914" s="223" t="s">
        <v>1247</v>
      </c>
      <c r="J2914" s="73"/>
      <c r="K2914" s="73"/>
      <c r="L2914" s="73"/>
      <c r="M2914" s="74"/>
      <c r="N2914" s="247"/>
      <c r="O2914" s="306"/>
      <c r="P2914" s="105"/>
      <c r="Q2914" s="75"/>
      <c r="R2914" s="75"/>
      <c r="S2914" s="75"/>
      <c r="T2914" s="75"/>
      <c r="U2914" s="75"/>
      <c r="V2914" s="75"/>
      <c r="W2914" s="75"/>
      <c r="X2914" s="75"/>
      <c r="Y2914" s="76" t="s">
        <v>1241</v>
      </c>
      <c r="Z2914" s="77" t="s">
        <v>1241</v>
      </c>
      <c r="AA2914" s="78">
        <f>AA$2569</f>
        <v>5000</v>
      </c>
      <c r="AB2914" s="75"/>
      <c r="AC2914" s="75"/>
      <c r="AD2914" s="75"/>
      <c r="AE2914" s="75"/>
      <c r="AF2914" s="75"/>
      <c r="AG2914" s="75"/>
      <c r="AH2914" s="75"/>
      <c r="AI2914" s="75"/>
      <c r="AJ2914" s="76" t="s">
        <v>1241</v>
      </c>
      <c r="AK2914" s="77" t="s">
        <v>1241</v>
      </c>
      <c r="AL2914" s="78">
        <f>AL$2569</f>
        <v>0</v>
      </c>
      <c r="AM2914" s="75"/>
      <c r="AN2914" s="75"/>
      <c r="AO2914" s="75"/>
      <c r="AP2914" s="75"/>
      <c r="AQ2914" s="75"/>
      <c r="AR2914" s="75"/>
      <c r="AS2914" s="75"/>
      <c r="AT2914" s="75"/>
      <c r="AU2914" s="75"/>
      <c r="AV2914" s="75"/>
      <c r="AW2914" s="76" t="s">
        <v>1241</v>
      </c>
      <c r="AX2914" s="77" t="s">
        <v>1241</v>
      </c>
      <c r="AY2914" s="78">
        <f>AY$2569</f>
        <v>500</v>
      </c>
      <c r="AZ2914" s="79"/>
      <c r="BA2914" s="80" t="str">
        <f>I2914</f>
        <v>&gt; see 4711, Thermal insulation</v>
      </c>
      <c r="BB2914" s="71"/>
      <c r="BC2914" s="54"/>
      <c r="BD2914" s="41">
        <v>5</v>
      </c>
      <c r="BE2914" s="52">
        <v>51</v>
      </c>
      <c r="BF2914" s="62">
        <v>5131</v>
      </c>
      <c r="BG2914" s="276" t="str">
        <f>H2914</f>
        <v>Default Scenario (Link)</v>
      </c>
    </row>
    <row r="2915" spans="1:59" s="63" customFormat="1" ht="12.75" x14ac:dyDescent="0.2">
      <c r="A2915" s="196">
        <v>5</v>
      </c>
      <c r="B2915" s="197" t="s">
        <v>938</v>
      </c>
      <c r="C2915" s="208">
        <v>51</v>
      </c>
      <c r="D2915" s="209" t="s">
        <v>939</v>
      </c>
      <c r="E2915" s="210">
        <v>5131</v>
      </c>
      <c r="F2915" s="211" t="s">
        <v>974</v>
      </c>
      <c r="G2915" s="231"/>
      <c r="H2915" s="65"/>
      <c r="I2915" s="222"/>
      <c r="J2915" s="66"/>
      <c r="K2915" s="66"/>
      <c r="L2915" s="66"/>
      <c r="M2915" s="64"/>
      <c r="N2915" s="304"/>
      <c r="O2915" s="305"/>
      <c r="P2915" s="127"/>
      <c r="Q2915" s="67"/>
      <c r="R2915" s="67"/>
      <c r="S2915" s="67"/>
      <c r="T2915" s="67"/>
      <c r="U2915" s="67"/>
      <c r="V2915" s="67"/>
      <c r="W2915" s="67"/>
      <c r="X2915" s="67"/>
      <c r="Y2915" s="68"/>
      <c r="Z2915" s="68"/>
      <c r="AA2915" s="68"/>
      <c r="AB2915" s="67"/>
      <c r="AC2915" s="67"/>
      <c r="AD2915" s="67"/>
      <c r="AE2915" s="67"/>
      <c r="AF2915" s="67"/>
      <c r="AG2915" s="67"/>
      <c r="AH2915" s="67"/>
      <c r="AI2915" s="67"/>
      <c r="AJ2915" s="68"/>
      <c r="AK2915" s="68"/>
      <c r="AL2915" s="68"/>
      <c r="AM2915" s="67"/>
      <c r="AN2915" s="67"/>
      <c r="AO2915" s="67"/>
      <c r="AP2915" s="67"/>
      <c r="AQ2915" s="67"/>
      <c r="AR2915" s="67"/>
      <c r="AS2915" s="67"/>
      <c r="AT2915" s="67"/>
      <c r="AU2915" s="67"/>
      <c r="AV2915" s="67"/>
      <c r="AW2915" s="67"/>
      <c r="AX2915" s="68"/>
      <c r="AY2915" s="68"/>
      <c r="AZ2915" s="69"/>
      <c r="BA2915" s="70"/>
      <c r="BB2915" s="71"/>
      <c r="BC2915" s="54"/>
      <c r="BD2915" s="41">
        <v>5</v>
      </c>
      <c r="BE2915" s="52">
        <v>51</v>
      </c>
      <c r="BF2915" s="62">
        <v>5131</v>
      </c>
      <c r="BG2915" s="275"/>
    </row>
    <row r="2916" spans="1:59" s="63" customFormat="1" ht="12.75" x14ac:dyDescent="0.2">
      <c r="A2916" s="196">
        <v>5</v>
      </c>
      <c r="B2916" s="197" t="s">
        <v>938</v>
      </c>
      <c r="C2916" s="208">
        <v>51</v>
      </c>
      <c r="D2916" s="209" t="s">
        <v>939</v>
      </c>
      <c r="E2916" s="210">
        <v>5131</v>
      </c>
      <c r="F2916" s="211" t="s">
        <v>974</v>
      </c>
      <c r="G2916" s="230"/>
      <c r="H2916" s="56"/>
      <c r="I2916" s="221"/>
      <c r="J2916" s="57"/>
      <c r="K2916" s="57"/>
      <c r="L2916" s="57"/>
      <c r="M2916" s="55"/>
      <c r="N2916" s="303"/>
      <c r="O2916" s="245"/>
      <c r="P2916" s="122"/>
      <c r="Q2916" s="58"/>
      <c r="R2916" s="58"/>
      <c r="S2916" s="58"/>
      <c r="T2916" s="58"/>
      <c r="U2916" s="58"/>
      <c r="V2916" s="58"/>
      <c r="W2916" s="58"/>
      <c r="X2916" s="58"/>
      <c r="Y2916" s="59"/>
      <c r="Z2916" s="59"/>
      <c r="AA2916" s="59"/>
      <c r="AB2916" s="58"/>
      <c r="AC2916" s="58"/>
      <c r="AD2916" s="58"/>
      <c r="AE2916" s="58"/>
      <c r="AF2916" s="58"/>
      <c r="AG2916" s="58"/>
      <c r="AH2916" s="58"/>
      <c r="AI2916" s="58"/>
      <c r="AJ2916" s="59"/>
      <c r="AK2916" s="59"/>
      <c r="AL2916" s="59"/>
      <c r="AM2916" s="58"/>
      <c r="AN2916" s="58"/>
      <c r="AO2916" s="58"/>
      <c r="AP2916" s="58"/>
      <c r="AQ2916" s="58"/>
      <c r="AR2916" s="58"/>
      <c r="AS2916" s="58"/>
      <c r="AT2916" s="58"/>
      <c r="AU2916" s="58"/>
      <c r="AV2916" s="58"/>
      <c r="AW2916" s="58"/>
      <c r="AX2916" s="59"/>
      <c r="AY2916" s="59"/>
      <c r="AZ2916" s="60"/>
      <c r="BA2916" s="61"/>
      <c r="BB2916" s="54"/>
      <c r="BC2916" s="54"/>
      <c r="BD2916" s="41">
        <v>5</v>
      </c>
      <c r="BE2916" s="52">
        <v>51</v>
      </c>
      <c r="BF2916" s="62">
        <v>5131</v>
      </c>
      <c r="BG2916" s="274"/>
    </row>
    <row r="2917" spans="1:59" x14ac:dyDescent="0.25">
      <c r="A2917" s="196">
        <v>5</v>
      </c>
      <c r="B2917" s="197" t="s">
        <v>938</v>
      </c>
      <c r="C2917" s="208">
        <v>51</v>
      </c>
      <c r="D2917" s="209" t="s">
        <v>939</v>
      </c>
      <c r="E2917" s="212">
        <v>5132</v>
      </c>
      <c r="F2917" s="213" t="s">
        <v>975</v>
      </c>
      <c r="G2917" s="234"/>
      <c r="H2917" s="138"/>
      <c r="I2917" s="224"/>
      <c r="J2917" s="98"/>
      <c r="K2917" s="98"/>
      <c r="L2917" s="98"/>
      <c r="M2917" s="137"/>
      <c r="N2917" s="322"/>
      <c r="O2917" s="323"/>
      <c r="P2917" s="139"/>
      <c r="Q2917" s="139"/>
      <c r="R2917" s="139"/>
      <c r="S2917" s="139"/>
      <c r="T2917" s="139"/>
      <c r="U2917" s="139"/>
      <c r="V2917" s="139"/>
      <c r="W2917" s="139"/>
      <c r="X2917" s="139"/>
      <c r="Y2917" s="100"/>
      <c r="Z2917" s="125"/>
      <c r="AA2917" s="125"/>
      <c r="AB2917" s="139"/>
      <c r="AC2917" s="139"/>
      <c r="AD2917" s="139"/>
      <c r="AE2917" s="139"/>
      <c r="AF2917" s="139"/>
      <c r="AG2917" s="139"/>
      <c r="AH2917" s="139"/>
      <c r="AI2917" s="139"/>
      <c r="AJ2917" s="100"/>
      <c r="AK2917" s="125"/>
      <c r="AL2917" s="125"/>
      <c r="AM2917" s="139"/>
      <c r="AN2917" s="139"/>
      <c r="AO2917" s="139"/>
      <c r="AP2917" s="139"/>
      <c r="AQ2917" s="139"/>
      <c r="AR2917" s="139"/>
      <c r="AS2917" s="139"/>
      <c r="AT2917" s="139"/>
      <c r="AU2917" s="139"/>
      <c r="AV2917" s="139"/>
      <c r="AW2917" s="99"/>
      <c r="AX2917" s="125"/>
      <c r="AY2917" s="100"/>
      <c r="AZ2917" s="140"/>
      <c r="BA2917" s="141"/>
      <c r="BB2917" s="136"/>
      <c r="BC2917" s="136"/>
      <c r="BD2917" s="41">
        <v>5</v>
      </c>
      <c r="BE2917" s="52">
        <v>51</v>
      </c>
      <c r="BF2917" s="103">
        <v>5132</v>
      </c>
      <c r="BG2917" s="283"/>
    </row>
    <row r="2918" spans="1:59" s="63" customFormat="1" ht="12.75" x14ac:dyDescent="0.2">
      <c r="A2918" s="196">
        <v>5</v>
      </c>
      <c r="B2918" s="197" t="s">
        <v>938</v>
      </c>
      <c r="C2918" s="208">
        <v>51</v>
      </c>
      <c r="D2918" s="209" t="s">
        <v>939</v>
      </c>
      <c r="E2918" s="212">
        <v>5132</v>
      </c>
      <c r="F2918" s="213" t="s">
        <v>975</v>
      </c>
      <c r="G2918" s="232"/>
      <c r="H2918" s="97"/>
      <c r="I2918" s="224"/>
      <c r="J2918" s="98"/>
      <c r="K2918" s="98"/>
      <c r="L2918" s="98"/>
      <c r="M2918" s="96"/>
      <c r="N2918" s="307"/>
      <c r="O2918" s="246"/>
      <c r="P2918" s="124"/>
      <c r="Q2918" s="99"/>
      <c r="R2918" s="99"/>
      <c r="S2918" s="99"/>
      <c r="T2918" s="99"/>
      <c r="U2918" s="99"/>
      <c r="V2918" s="99"/>
      <c r="W2918" s="99"/>
      <c r="X2918" s="99"/>
      <c r="Y2918" s="100"/>
      <c r="Z2918" s="100"/>
      <c r="AA2918" s="100"/>
      <c r="AB2918" s="99"/>
      <c r="AC2918" s="99"/>
      <c r="AD2918" s="99"/>
      <c r="AE2918" s="99"/>
      <c r="AF2918" s="99"/>
      <c r="AG2918" s="99"/>
      <c r="AH2918" s="99"/>
      <c r="AI2918" s="99"/>
      <c r="AJ2918" s="100"/>
      <c r="AK2918" s="100"/>
      <c r="AL2918" s="100"/>
      <c r="AM2918" s="99"/>
      <c r="AN2918" s="99"/>
      <c r="AO2918" s="99"/>
      <c r="AP2918" s="99"/>
      <c r="AQ2918" s="99"/>
      <c r="AR2918" s="99"/>
      <c r="AS2918" s="99"/>
      <c r="AT2918" s="99"/>
      <c r="AU2918" s="99"/>
      <c r="AV2918" s="99"/>
      <c r="AW2918" s="99"/>
      <c r="AX2918" s="100"/>
      <c r="AY2918" s="100"/>
      <c r="AZ2918" s="101"/>
      <c r="BA2918" s="102"/>
      <c r="BB2918" s="95"/>
      <c r="BC2918" s="95"/>
      <c r="BD2918" s="41">
        <v>5</v>
      </c>
      <c r="BE2918" s="52">
        <v>51</v>
      </c>
      <c r="BF2918" s="103">
        <v>5132</v>
      </c>
      <c r="BG2918" s="277"/>
    </row>
    <row r="2919" spans="1:59" s="63" customFormat="1" ht="12.75" x14ac:dyDescent="0.2">
      <c r="A2919" s="196">
        <v>5</v>
      </c>
      <c r="B2919" s="197" t="s">
        <v>938</v>
      </c>
      <c r="C2919" s="208">
        <v>51</v>
      </c>
      <c r="D2919" s="209" t="s">
        <v>939</v>
      </c>
      <c r="E2919" s="212">
        <v>5132</v>
      </c>
      <c r="F2919" s="213" t="s">
        <v>975</v>
      </c>
      <c r="G2919" s="231" t="s">
        <v>360</v>
      </c>
      <c r="H2919" s="65"/>
      <c r="I2919" s="222"/>
      <c r="J2919" s="66"/>
      <c r="K2919" s="66"/>
      <c r="L2919" s="66"/>
      <c r="M2919" s="64"/>
      <c r="N2919" s="304"/>
      <c r="O2919" s="305"/>
      <c r="P2919" s="127"/>
      <c r="Q2919" s="67"/>
      <c r="R2919" s="67"/>
      <c r="S2919" s="67"/>
      <c r="T2919" s="67"/>
      <c r="U2919" s="67"/>
      <c r="V2919" s="67"/>
      <c r="W2919" s="67"/>
      <c r="X2919" s="67"/>
      <c r="Y2919" s="68"/>
      <c r="Z2919" s="68"/>
      <c r="AA2919" s="68"/>
      <c r="AB2919" s="67"/>
      <c r="AC2919" s="67"/>
      <c r="AD2919" s="67"/>
      <c r="AE2919" s="67"/>
      <c r="AF2919" s="67"/>
      <c r="AG2919" s="67"/>
      <c r="AH2919" s="67"/>
      <c r="AI2919" s="67"/>
      <c r="AJ2919" s="68"/>
      <c r="AK2919" s="68"/>
      <c r="AL2919" s="68"/>
      <c r="AM2919" s="67"/>
      <c r="AN2919" s="67"/>
      <c r="AO2919" s="67"/>
      <c r="AP2919" s="67"/>
      <c r="AQ2919" s="67"/>
      <c r="AR2919" s="67"/>
      <c r="AS2919" s="67"/>
      <c r="AT2919" s="67"/>
      <c r="AU2919" s="67"/>
      <c r="AV2919" s="67"/>
      <c r="AW2919" s="67"/>
      <c r="AX2919" s="68"/>
      <c r="AY2919" s="68"/>
      <c r="AZ2919" s="69"/>
      <c r="BA2919" s="70"/>
      <c r="BB2919" s="71"/>
      <c r="BC2919" s="95"/>
      <c r="BD2919" s="41">
        <v>5</v>
      </c>
      <c r="BE2919" s="52">
        <v>51</v>
      </c>
      <c r="BF2919" s="103">
        <v>5132</v>
      </c>
      <c r="BG2919" s="275"/>
    </row>
    <row r="2920" spans="1:59" s="63" customFormat="1" ht="12.75" x14ac:dyDescent="0.2">
      <c r="A2920" s="196">
        <v>5</v>
      </c>
      <c r="B2920" s="197" t="s">
        <v>938</v>
      </c>
      <c r="C2920" s="208">
        <v>51</v>
      </c>
      <c r="D2920" s="209" t="s">
        <v>939</v>
      </c>
      <c r="E2920" s="212">
        <v>5132</v>
      </c>
      <c r="F2920" s="213" t="s">
        <v>975</v>
      </c>
      <c r="G2920" s="231" t="s">
        <v>360</v>
      </c>
      <c r="H2920" s="72" t="s">
        <v>47</v>
      </c>
      <c r="I2920" s="223"/>
      <c r="J2920" s="73"/>
      <c r="K2920" s="73"/>
      <c r="L2920" s="73"/>
      <c r="M2920" s="74"/>
      <c r="N2920" s="247"/>
      <c r="O2920" s="306"/>
      <c r="P2920" s="105"/>
      <c r="Q2920" s="75"/>
      <c r="R2920" s="75"/>
      <c r="S2920" s="75"/>
      <c r="T2920" s="75"/>
      <c r="U2920" s="75"/>
      <c r="V2920" s="75"/>
      <c r="W2920" s="75"/>
      <c r="X2920" s="75"/>
      <c r="Y2920" s="76">
        <f>IF(ISNUMBER(VLOOKUP(Y2922,P$7:W$7,MATCH(Y2922,P$7:W$7))),VLOOKUP(Y2922,P$7:W$7,MATCH(Y2922,P$7:W$7)),IF(N2924=0,"No Data",IF(Y2922&gt;0,"&lt;100",0)))</f>
        <v>10000</v>
      </c>
      <c r="Z2920" s="77">
        <f>IF(ISNUMBER(VLOOKUP(Z2924,P$7:W$7,MATCH(Z2924,P$7:W$7))),VLOOKUP(Z2924,P$7:W$7,MATCH(Z2924,P$7:W$7)),IF(N2924=0,"No Data",IF(Z2924&gt;0,"&lt;100",0)))</f>
        <v>10000</v>
      </c>
      <c r="AA2920" s="106">
        <f>IF(ISNUMBER(Z2920),Z2920,0)</f>
        <v>10000</v>
      </c>
      <c r="AB2920" s="75"/>
      <c r="AC2920" s="75"/>
      <c r="AD2920" s="75"/>
      <c r="AE2920" s="75"/>
      <c r="AF2920" s="75"/>
      <c r="AG2920" s="75"/>
      <c r="AH2920" s="75"/>
      <c r="AI2920" s="75"/>
      <c r="AJ2920" s="76">
        <f>IF(ISNUMBER(VLOOKUP(AJ2922,AB$7:AH$7,MATCH(AJ2922,AB$7:AH$7))),VLOOKUP(AJ2922,AB$7:AH$7,MATCH(AJ2922,AB$7:AH$7)),IF(N2924=0,"No Data",IF(AJ2922&gt;0,"&lt;50",0)))</f>
        <v>0</v>
      </c>
      <c r="AK2920" s="77">
        <f>IF(ISNUMBER(VLOOKUP(AK2924,AB$7:AH$7,MATCH(AK2924,AB$7:AH$7))),VLOOKUP(AK2924,AB$7:AH$7,MATCH(AK2924,AB$7:AH$7)),IF(N2924=0,"No Data",IF(AK2924&gt;0,"&lt;50",0)))</f>
        <v>0</v>
      </c>
      <c r="AL2920" s="106">
        <f>IF(ISNUMBER(AK2920),AK2920,0)</f>
        <v>0</v>
      </c>
      <c r="AM2920" s="75"/>
      <c r="AN2920" s="75"/>
      <c r="AO2920" s="75"/>
      <c r="AP2920" s="75"/>
      <c r="AQ2920" s="75"/>
      <c r="AR2920" s="75"/>
      <c r="AS2920" s="75"/>
      <c r="AT2920" s="75"/>
      <c r="AU2920" s="75"/>
      <c r="AV2920" s="75"/>
      <c r="AW2920" s="76">
        <f>IF(ISNUMBER(VLOOKUP(AW2922,AM$7:AU$7,MATCH(AW2922,AM$7:AU$7))),VLOOKUP(AW2922,AM$7:AU$7,MATCH(AW2922,AM$7:AU$7)),IF(N2924=0,"No Data",IF(AW2922&gt;0,"&lt;10",0)))</f>
        <v>500</v>
      </c>
      <c r="AX2920" s="77">
        <f>IF(ISNUMBER(VLOOKUP(AX2924,AM$7:AU$7,MATCH(AX2924,AM$7:AU$7))),VLOOKUP(AX2924,AM$7:AU$7,MATCH(AX2924,AM$7:AU$7)),IF(N2924=0,"No Data",IF(AX2924&gt;0,"&lt;10",0)))</f>
        <v>500</v>
      </c>
      <c r="AY2920" s="106">
        <f>IF(ISNUMBER(AX2920),AX2920,0)</f>
        <v>500</v>
      </c>
      <c r="AZ2920" s="79"/>
      <c r="BA2920" s="80"/>
      <c r="BB2920" s="71"/>
      <c r="BC2920" s="95"/>
      <c r="BD2920" s="41">
        <v>5</v>
      </c>
      <c r="BE2920" s="52">
        <v>51</v>
      </c>
      <c r="BF2920" s="103">
        <v>5132</v>
      </c>
      <c r="BG2920" s="276" t="s">
        <v>47</v>
      </c>
    </row>
    <row r="2921" spans="1:59" s="63" customFormat="1" ht="12.75" x14ac:dyDescent="0.2">
      <c r="A2921" s="196">
        <v>5</v>
      </c>
      <c r="B2921" s="197" t="s">
        <v>938</v>
      </c>
      <c r="C2921" s="208">
        <v>51</v>
      </c>
      <c r="D2921" s="209" t="s">
        <v>939</v>
      </c>
      <c r="E2921" s="212">
        <v>5132</v>
      </c>
      <c r="F2921" s="213" t="s">
        <v>975</v>
      </c>
      <c r="G2921" s="231" t="s">
        <v>360</v>
      </c>
      <c r="H2921" s="81" t="s">
        <v>48</v>
      </c>
      <c r="I2921" s="223"/>
      <c r="J2921" s="73"/>
      <c r="K2921" s="73"/>
      <c r="L2921" s="73"/>
      <c r="M2921" s="74"/>
      <c r="N2921" s="247"/>
      <c r="O2921" s="306"/>
      <c r="P2921" s="105"/>
      <c r="Q2921" s="75"/>
      <c r="R2921" s="75"/>
      <c r="S2921" s="75"/>
      <c r="T2921" s="75"/>
      <c r="U2921" s="75"/>
      <c r="V2921" s="75"/>
      <c r="W2921" s="75"/>
      <c r="X2921" s="75"/>
      <c r="Y2921" s="82">
        <f>MIN(X2925:X2928)</f>
        <v>0</v>
      </c>
      <c r="Z2921" s="83"/>
      <c r="AA2921" s="83"/>
      <c r="AB2921" s="75"/>
      <c r="AC2921" s="75"/>
      <c r="AD2921" s="75"/>
      <c r="AE2921" s="75"/>
      <c r="AF2921" s="75"/>
      <c r="AG2921" s="75"/>
      <c r="AH2921" s="75"/>
      <c r="AI2921" s="75"/>
      <c r="AJ2921" s="82">
        <f>MIN(AI2925:AI2928)</f>
        <v>0</v>
      </c>
      <c r="AK2921" s="83"/>
      <c r="AL2921" s="83"/>
      <c r="AM2921" s="75"/>
      <c r="AN2921" s="75"/>
      <c r="AO2921" s="75"/>
      <c r="AP2921" s="75"/>
      <c r="AQ2921" s="75"/>
      <c r="AR2921" s="75"/>
      <c r="AS2921" s="75"/>
      <c r="AT2921" s="75"/>
      <c r="AU2921" s="75"/>
      <c r="AV2921" s="75"/>
      <c r="AW2921" s="82">
        <f>MIN(AV2925:AV2928)</f>
        <v>100</v>
      </c>
      <c r="AX2921" s="83"/>
      <c r="AY2921" s="83"/>
      <c r="AZ2921" s="79"/>
      <c r="BA2921" s="80"/>
      <c r="BB2921" s="71"/>
      <c r="BC2921" s="95"/>
      <c r="BD2921" s="41">
        <v>5</v>
      </c>
      <c r="BE2921" s="52">
        <v>51</v>
      </c>
      <c r="BF2921" s="103">
        <v>5132</v>
      </c>
      <c r="BG2921" s="278" t="s">
        <v>48</v>
      </c>
    </row>
    <row r="2922" spans="1:59" s="63" customFormat="1" ht="12.75" x14ac:dyDescent="0.2">
      <c r="A2922" s="196">
        <v>5</v>
      </c>
      <c r="B2922" s="197" t="s">
        <v>938</v>
      </c>
      <c r="C2922" s="208">
        <v>51</v>
      </c>
      <c r="D2922" s="209" t="s">
        <v>939</v>
      </c>
      <c r="E2922" s="212">
        <v>5132</v>
      </c>
      <c r="F2922" s="213" t="s">
        <v>975</v>
      </c>
      <c r="G2922" s="231" t="s">
        <v>360</v>
      </c>
      <c r="H2922" s="81" t="s">
        <v>49</v>
      </c>
      <c r="I2922" s="223"/>
      <c r="J2922" s="73"/>
      <c r="K2922" s="73"/>
      <c r="L2922" s="73"/>
      <c r="M2922" s="74"/>
      <c r="N2922" s="247"/>
      <c r="O2922" s="306"/>
      <c r="P2922" s="105"/>
      <c r="Q2922" s="75"/>
      <c r="R2922" s="75"/>
      <c r="S2922" s="75"/>
      <c r="T2922" s="75"/>
      <c r="U2922" s="75"/>
      <c r="V2922" s="75"/>
      <c r="W2922" s="75"/>
      <c r="X2922" s="75"/>
      <c r="Y2922" s="84">
        <f>IF(ISNUMBER(AVERAGE(X2925:X2928)),AVERAGE(X2925:X2928),0)</f>
        <v>12500</v>
      </c>
      <c r="Z2922" s="83"/>
      <c r="AA2922" s="83"/>
      <c r="AB2922" s="75"/>
      <c r="AC2922" s="75"/>
      <c r="AD2922" s="75"/>
      <c r="AE2922" s="75"/>
      <c r="AF2922" s="75"/>
      <c r="AG2922" s="75"/>
      <c r="AH2922" s="75"/>
      <c r="AI2922" s="75"/>
      <c r="AJ2922" s="84">
        <f>IF(ISNUMBER(AVERAGE(AI2925:AI2928)),AVERAGE(AI2925:AI2928),0)</f>
        <v>0</v>
      </c>
      <c r="AK2922" s="83"/>
      <c r="AL2922" s="83"/>
      <c r="AM2922" s="75"/>
      <c r="AN2922" s="75"/>
      <c r="AO2922" s="75"/>
      <c r="AP2922" s="75"/>
      <c r="AQ2922" s="75"/>
      <c r="AR2922" s="75"/>
      <c r="AS2922" s="75"/>
      <c r="AT2922" s="75"/>
      <c r="AU2922" s="75"/>
      <c r="AV2922" s="75"/>
      <c r="AW2922" s="84">
        <f>IF(ISNUMBER(AVERAGE(AV2925:AV2928)),AVERAGE(AV2925:AV2928),0)</f>
        <v>550</v>
      </c>
      <c r="AX2922" s="83"/>
      <c r="AY2922" s="83"/>
      <c r="AZ2922" s="79"/>
      <c r="BA2922" s="80"/>
      <c r="BB2922" s="71"/>
      <c r="BC2922" s="95"/>
      <c r="BD2922" s="41">
        <v>5</v>
      </c>
      <c r="BE2922" s="52">
        <v>51</v>
      </c>
      <c r="BF2922" s="103">
        <v>5132</v>
      </c>
      <c r="BG2922" s="278" t="s">
        <v>49</v>
      </c>
    </row>
    <row r="2923" spans="1:59" s="63" customFormat="1" ht="12.75" x14ac:dyDescent="0.2">
      <c r="A2923" s="196">
        <v>5</v>
      </c>
      <c r="B2923" s="197" t="s">
        <v>938</v>
      </c>
      <c r="C2923" s="208">
        <v>51</v>
      </c>
      <c r="D2923" s="209" t="s">
        <v>939</v>
      </c>
      <c r="E2923" s="212">
        <v>5132</v>
      </c>
      <c r="F2923" s="213" t="s">
        <v>975</v>
      </c>
      <c r="G2923" s="231" t="s">
        <v>360</v>
      </c>
      <c r="H2923" s="81" t="s">
        <v>50</v>
      </c>
      <c r="I2923" s="223"/>
      <c r="J2923" s="73"/>
      <c r="K2923" s="73"/>
      <c r="L2923" s="73"/>
      <c r="M2923" s="74"/>
      <c r="N2923" s="247"/>
      <c r="O2923" s="306"/>
      <c r="P2923" s="105"/>
      <c r="Q2923" s="75"/>
      <c r="R2923" s="75"/>
      <c r="S2923" s="75"/>
      <c r="T2923" s="75"/>
      <c r="U2923" s="75"/>
      <c r="V2923" s="75"/>
      <c r="W2923" s="75"/>
      <c r="X2923" s="75"/>
      <c r="Y2923" s="84">
        <f>MAX(X2925:X2928)</f>
        <v>25000</v>
      </c>
      <c r="Z2923" s="83"/>
      <c r="AA2923" s="83"/>
      <c r="AB2923" s="75"/>
      <c r="AC2923" s="75"/>
      <c r="AD2923" s="75"/>
      <c r="AE2923" s="75"/>
      <c r="AF2923" s="75"/>
      <c r="AG2923" s="75"/>
      <c r="AH2923" s="75"/>
      <c r="AI2923" s="75"/>
      <c r="AJ2923" s="84">
        <f>MAX(AI2925:AI2928)</f>
        <v>0</v>
      </c>
      <c r="AK2923" s="83"/>
      <c r="AL2923" s="83"/>
      <c r="AM2923" s="75"/>
      <c r="AN2923" s="75"/>
      <c r="AO2923" s="75"/>
      <c r="AP2923" s="75"/>
      <c r="AQ2923" s="75"/>
      <c r="AR2923" s="75"/>
      <c r="AS2923" s="75"/>
      <c r="AT2923" s="75"/>
      <c r="AU2923" s="75"/>
      <c r="AV2923" s="75"/>
      <c r="AW2923" s="84">
        <f>MAX(AV2925:AV2928)</f>
        <v>1000</v>
      </c>
      <c r="AX2923" s="83"/>
      <c r="AY2923" s="83"/>
      <c r="AZ2923" s="79"/>
      <c r="BA2923" s="80"/>
      <c r="BB2923" s="71"/>
      <c r="BC2923" s="95"/>
      <c r="BD2923" s="41">
        <v>5</v>
      </c>
      <c r="BE2923" s="52">
        <v>51</v>
      </c>
      <c r="BF2923" s="103">
        <v>5132</v>
      </c>
      <c r="BG2923" s="278" t="s">
        <v>50</v>
      </c>
    </row>
    <row r="2924" spans="1:59" s="63" customFormat="1" ht="12.75" x14ac:dyDescent="0.2">
      <c r="A2924" s="196">
        <v>5</v>
      </c>
      <c r="B2924" s="197" t="s">
        <v>938</v>
      </c>
      <c r="C2924" s="208">
        <v>51</v>
      </c>
      <c r="D2924" s="209" t="s">
        <v>939</v>
      </c>
      <c r="E2924" s="212">
        <v>5132</v>
      </c>
      <c r="F2924" s="213" t="s">
        <v>975</v>
      </c>
      <c r="G2924" s="231" t="s">
        <v>360</v>
      </c>
      <c r="H2924" s="85" t="s">
        <v>51</v>
      </c>
      <c r="I2924" s="223"/>
      <c r="J2924" s="73"/>
      <c r="K2924" s="73"/>
      <c r="L2924" s="73"/>
      <c r="M2924" s="74"/>
      <c r="N2924" s="320">
        <f>SUM(N2925:N2928)</f>
        <v>4</v>
      </c>
      <c r="O2924" s="293">
        <f>SUM(O2925:O2928)</f>
        <v>1</v>
      </c>
      <c r="P2924" s="292"/>
      <c r="Q2924" s="87"/>
      <c r="R2924" s="87"/>
      <c r="S2924" s="87"/>
      <c r="T2924" s="87"/>
      <c r="U2924" s="87"/>
      <c r="V2924" s="87"/>
      <c r="W2924" s="87"/>
      <c r="X2924" s="87"/>
      <c r="Y2924" s="88"/>
      <c r="Z2924" s="119">
        <f>SUM(Z2925:Z2928)</f>
        <v>12500</v>
      </c>
      <c r="AA2924" s="88"/>
      <c r="AB2924" s="87"/>
      <c r="AC2924" s="87"/>
      <c r="AD2924" s="87"/>
      <c r="AE2924" s="87"/>
      <c r="AF2924" s="87"/>
      <c r="AG2924" s="87"/>
      <c r="AH2924" s="87"/>
      <c r="AI2924" s="87"/>
      <c r="AJ2924" s="88"/>
      <c r="AK2924" s="119">
        <f>SUM(AK2925:AK2928)</f>
        <v>0</v>
      </c>
      <c r="AL2924" s="88"/>
      <c r="AM2924" s="87"/>
      <c r="AN2924" s="87"/>
      <c r="AO2924" s="87"/>
      <c r="AP2924" s="87"/>
      <c r="AQ2924" s="87"/>
      <c r="AR2924" s="87"/>
      <c r="AS2924" s="87"/>
      <c r="AT2924" s="87"/>
      <c r="AU2924" s="87"/>
      <c r="AV2924" s="87"/>
      <c r="AW2924" s="112"/>
      <c r="AX2924" s="119">
        <f>SUM(AX2925:AX2928)</f>
        <v>550</v>
      </c>
      <c r="AY2924" s="88"/>
      <c r="AZ2924" s="79"/>
      <c r="BA2924" s="80"/>
      <c r="BB2924" s="71"/>
      <c r="BC2924" s="95"/>
      <c r="BD2924" s="41">
        <v>5</v>
      </c>
      <c r="BE2924" s="52">
        <v>51</v>
      </c>
      <c r="BF2924" s="103">
        <v>5132</v>
      </c>
      <c r="BG2924" s="279" t="s">
        <v>51</v>
      </c>
    </row>
    <row r="2925" spans="1:59" s="63" customFormat="1" ht="12.75" x14ac:dyDescent="0.2">
      <c r="A2925" s="196">
        <v>5</v>
      </c>
      <c r="B2925" s="197" t="s">
        <v>938</v>
      </c>
      <c r="C2925" s="208">
        <v>51</v>
      </c>
      <c r="D2925" s="209" t="s">
        <v>939</v>
      </c>
      <c r="E2925" s="212">
        <v>5132</v>
      </c>
      <c r="F2925" s="213" t="s">
        <v>975</v>
      </c>
      <c r="G2925" s="231" t="s">
        <v>360</v>
      </c>
      <c r="H2925" s="89"/>
      <c r="I2925" s="90" t="s">
        <v>1169</v>
      </c>
      <c r="J2925" s="90"/>
      <c r="K2925" s="90" t="s">
        <v>571</v>
      </c>
      <c r="L2925" s="90"/>
      <c r="M2925" s="91"/>
      <c r="N2925" s="312">
        <v>1</v>
      </c>
      <c r="O2925" s="313">
        <f>N2925/N$2924</f>
        <v>0.25</v>
      </c>
      <c r="P2925" s="104"/>
      <c r="Q2925" s="92"/>
      <c r="R2925" s="92"/>
      <c r="S2925" s="92"/>
      <c r="T2925" s="92"/>
      <c r="U2925" s="92"/>
      <c r="V2925" s="92"/>
      <c r="W2925" s="92">
        <v>1</v>
      </c>
      <c r="X2925" s="109">
        <f>P2925*P$7+Q2925*Q$7+R2925*R$7+S2925*S$7+T2925*T$7+U2925*U$7+V2925*V$7+W2925*W$7</f>
        <v>25000</v>
      </c>
      <c r="Y2925" s="83"/>
      <c r="Z2925" s="110">
        <f>X2925*$O2925</f>
        <v>6250</v>
      </c>
      <c r="AA2925" s="111"/>
      <c r="AB2925" s="92"/>
      <c r="AC2925" s="92"/>
      <c r="AD2925" s="92"/>
      <c r="AE2925" s="92"/>
      <c r="AF2925" s="92"/>
      <c r="AG2925" s="92"/>
      <c r="AH2925" s="92"/>
      <c r="AI2925" s="109">
        <f>AB2925*AB$7+AC2925*AC$7+AD2925*AD$7+AE2925*AE$7+AF2925*AF$7+AG2925*AG$7+AH2925*AH$7</f>
        <v>0</v>
      </c>
      <c r="AJ2925" s="83"/>
      <c r="AK2925" s="110">
        <f>AI2925*$O2925</f>
        <v>0</v>
      </c>
      <c r="AL2925" s="111"/>
      <c r="AM2925" s="92"/>
      <c r="AN2925" s="92"/>
      <c r="AO2925" s="92"/>
      <c r="AP2925" s="92">
        <v>1</v>
      </c>
      <c r="AQ2925" s="92"/>
      <c r="AR2925" s="92"/>
      <c r="AS2925" s="92"/>
      <c r="AT2925" s="92"/>
      <c r="AU2925" s="92"/>
      <c r="AV2925" s="109">
        <f>AM2925*AM$7+AN2925*AN$7+AO2925*AO$7+AP2925*AP$7+AQ2925*AQ$7+AR2925*AR$7+AS2925*AS$7+AT2925*AT$7+AU2925*AU$7</f>
        <v>100</v>
      </c>
      <c r="AW2925" s="75"/>
      <c r="AX2925" s="110">
        <f>AV2925*$O2925</f>
        <v>25</v>
      </c>
      <c r="AY2925" s="111"/>
      <c r="AZ2925" s="93"/>
      <c r="BA2925" s="94" t="s">
        <v>105</v>
      </c>
      <c r="BB2925" s="71"/>
      <c r="BC2925" s="95"/>
      <c r="BD2925" s="41">
        <v>5</v>
      </c>
      <c r="BE2925" s="52">
        <v>51</v>
      </c>
      <c r="BF2925" s="103">
        <v>5132</v>
      </c>
      <c r="BG2925" s="280" t="s">
        <v>52</v>
      </c>
    </row>
    <row r="2926" spans="1:59" s="63" customFormat="1" ht="12.75" x14ac:dyDescent="0.2">
      <c r="A2926" s="196">
        <v>5</v>
      </c>
      <c r="B2926" s="197" t="s">
        <v>938</v>
      </c>
      <c r="C2926" s="208">
        <v>51</v>
      </c>
      <c r="D2926" s="209" t="s">
        <v>939</v>
      </c>
      <c r="E2926" s="212">
        <v>5132</v>
      </c>
      <c r="F2926" s="213" t="s">
        <v>975</v>
      </c>
      <c r="G2926" s="231" t="s">
        <v>360</v>
      </c>
      <c r="H2926" s="89"/>
      <c r="I2926" s="90" t="s">
        <v>964</v>
      </c>
      <c r="J2926" s="90"/>
      <c r="K2926" s="90" t="s">
        <v>64</v>
      </c>
      <c r="L2926" s="90" t="s">
        <v>136</v>
      </c>
      <c r="M2926" s="91"/>
      <c r="N2926" s="312">
        <v>1</v>
      </c>
      <c r="O2926" s="313">
        <f>N2926/N$2924</f>
        <v>0.25</v>
      </c>
      <c r="P2926" s="104"/>
      <c r="Q2926" s="92"/>
      <c r="R2926" s="92"/>
      <c r="S2926" s="92"/>
      <c r="T2926" s="92"/>
      <c r="U2926" s="92"/>
      <c r="V2926" s="92"/>
      <c r="W2926" s="92"/>
      <c r="X2926" s="109">
        <f>P2926*P$7+Q2926*Q$7+R2926*R$7+S2926*S$7+T2926*T$7+U2926*U$7+V2926*V$7+W2926*W$7</f>
        <v>0</v>
      </c>
      <c r="Y2926" s="83"/>
      <c r="Z2926" s="110">
        <f>X2926*$O2926</f>
        <v>0</v>
      </c>
      <c r="AA2926" s="111"/>
      <c r="AB2926" s="92"/>
      <c r="AC2926" s="92"/>
      <c r="AD2926" s="92"/>
      <c r="AE2926" s="92"/>
      <c r="AF2926" s="92"/>
      <c r="AG2926" s="92"/>
      <c r="AH2926" s="92"/>
      <c r="AI2926" s="109">
        <f>AB2926*AB$7+AC2926*AC$7+AD2926*AD$7+AE2926*AE$7+AF2926*AF$7+AG2926*AG$7+AH2926*AH$7</f>
        <v>0</v>
      </c>
      <c r="AJ2926" s="83"/>
      <c r="AK2926" s="110">
        <f>AI2926*$O2926</f>
        <v>0</v>
      </c>
      <c r="AL2926" s="111"/>
      <c r="AM2926" s="92"/>
      <c r="AN2926" s="92"/>
      <c r="AO2926" s="92"/>
      <c r="AP2926" s="92"/>
      <c r="AQ2926" s="92"/>
      <c r="AR2926" s="92"/>
      <c r="AS2926" s="92">
        <v>1</v>
      </c>
      <c r="AT2926" s="92"/>
      <c r="AU2926" s="92"/>
      <c r="AV2926" s="109">
        <f>AM2926*AM$7+AN2926*AN$7+AO2926*AO$7+AP2926*AP$7+AQ2926*AQ$7+AR2926*AR$7+AS2926*AS$7+AT2926*AT$7+AU2926*AU$7</f>
        <v>1000</v>
      </c>
      <c r="AW2926" s="75"/>
      <c r="AX2926" s="110">
        <f>AV2926*$O2926</f>
        <v>250</v>
      </c>
      <c r="AY2926" s="111"/>
      <c r="AZ2926" s="93"/>
      <c r="BA2926" s="94" t="s">
        <v>131</v>
      </c>
      <c r="BB2926" s="71"/>
      <c r="BC2926" s="95"/>
      <c r="BD2926" s="41">
        <v>5</v>
      </c>
      <c r="BE2926" s="52">
        <v>51</v>
      </c>
      <c r="BF2926" s="103">
        <v>5132</v>
      </c>
      <c r="BG2926" s="280" t="s">
        <v>52</v>
      </c>
    </row>
    <row r="2927" spans="1:59" s="63" customFormat="1" ht="12.75" x14ac:dyDescent="0.2">
      <c r="A2927" s="196">
        <v>5</v>
      </c>
      <c r="B2927" s="197" t="s">
        <v>938</v>
      </c>
      <c r="C2927" s="208">
        <v>51</v>
      </c>
      <c r="D2927" s="209" t="s">
        <v>939</v>
      </c>
      <c r="E2927" s="212">
        <v>5132</v>
      </c>
      <c r="F2927" s="213" t="s">
        <v>975</v>
      </c>
      <c r="G2927" s="231" t="s">
        <v>360</v>
      </c>
      <c r="H2927" s="89"/>
      <c r="I2927" s="90" t="s">
        <v>941</v>
      </c>
      <c r="J2927" s="90"/>
      <c r="K2927" s="90" t="s">
        <v>64</v>
      </c>
      <c r="L2927" s="90" t="s">
        <v>119</v>
      </c>
      <c r="M2927" s="91"/>
      <c r="N2927" s="312">
        <v>1</v>
      </c>
      <c r="O2927" s="313">
        <f>N2927/N$2924</f>
        <v>0.25</v>
      </c>
      <c r="P2927" s="104"/>
      <c r="Q2927" s="92"/>
      <c r="R2927" s="92"/>
      <c r="S2927" s="92"/>
      <c r="T2927" s="92"/>
      <c r="U2927" s="92"/>
      <c r="V2927" s="92"/>
      <c r="W2927" s="92"/>
      <c r="X2927" s="109">
        <f>P2927*P$7+Q2927*Q$7+R2927*R$7+S2927*S$7+T2927*T$7+U2927*U$7+V2927*V$7+W2927*W$7</f>
        <v>0</v>
      </c>
      <c r="Y2927" s="83"/>
      <c r="Z2927" s="110">
        <f>X2927*$O2927</f>
        <v>0</v>
      </c>
      <c r="AA2927" s="111"/>
      <c r="AB2927" s="92"/>
      <c r="AC2927" s="92"/>
      <c r="AD2927" s="92"/>
      <c r="AE2927" s="92"/>
      <c r="AF2927" s="92"/>
      <c r="AG2927" s="92"/>
      <c r="AH2927" s="92"/>
      <c r="AI2927" s="109">
        <f>AB2927*AB$7+AC2927*AC$7+AD2927*AD$7+AE2927*AE$7+AF2927*AF$7+AG2927*AG$7+AH2927*AH$7</f>
        <v>0</v>
      </c>
      <c r="AJ2927" s="83"/>
      <c r="AK2927" s="110">
        <f>AI2927*$O2927</f>
        <v>0</v>
      </c>
      <c r="AL2927" s="111"/>
      <c r="AM2927" s="92"/>
      <c r="AN2927" s="92"/>
      <c r="AO2927" s="92"/>
      <c r="AP2927" s="92"/>
      <c r="AQ2927" s="92"/>
      <c r="AR2927" s="92"/>
      <c r="AS2927" s="92">
        <v>1</v>
      </c>
      <c r="AT2927" s="92"/>
      <c r="AU2927" s="92"/>
      <c r="AV2927" s="109">
        <f>AM2927*AM$7+AN2927*AN$7+AO2927*AO$7+AP2927*AP$7+AQ2927*AQ$7+AR2927*AR$7+AS2927*AS$7+AT2927*AT$7+AU2927*AU$7</f>
        <v>1000</v>
      </c>
      <c r="AW2927" s="75"/>
      <c r="AX2927" s="110">
        <f>AV2927*$O2927</f>
        <v>250</v>
      </c>
      <c r="AY2927" s="111"/>
      <c r="AZ2927" s="93"/>
      <c r="BA2927" s="94" t="s">
        <v>131</v>
      </c>
      <c r="BB2927" s="71"/>
      <c r="BC2927" s="95"/>
      <c r="BD2927" s="41">
        <v>5</v>
      </c>
      <c r="BE2927" s="52">
        <v>51</v>
      </c>
      <c r="BF2927" s="103">
        <v>5132</v>
      </c>
      <c r="BG2927" s="280" t="s">
        <v>52</v>
      </c>
    </row>
    <row r="2928" spans="1:59" s="63" customFormat="1" ht="12.75" x14ac:dyDescent="0.2">
      <c r="A2928" s="196">
        <v>5</v>
      </c>
      <c r="B2928" s="197" t="s">
        <v>938</v>
      </c>
      <c r="C2928" s="208">
        <v>51</v>
      </c>
      <c r="D2928" s="209" t="s">
        <v>939</v>
      </c>
      <c r="E2928" s="212">
        <v>5132</v>
      </c>
      <c r="F2928" s="213" t="s">
        <v>975</v>
      </c>
      <c r="G2928" s="231" t="s">
        <v>360</v>
      </c>
      <c r="H2928" s="89"/>
      <c r="I2928" s="90" t="s">
        <v>560</v>
      </c>
      <c r="J2928" s="90"/>
      <c r="K2928" s="90" t="s">
        <v>73</v>
      </c>
      <c r="L2928" s="90" t="s">
        <v>69</v>
      </c>
      <c r="M2928" s="91"/>
      <c r="N2928" s="312">
        <v>1</v>
      </c>
      <c r="O2928" s="313">
        <f>N2928/N$2924</f>
        <v>0.25</v>
      </c>
      <c r="P2928" s="104"/>
      <c r="Q2928" s="92"/>
      <c r="R2928" s="92"/>
      <c r="S2928" s="92"/>
      <c r="T2928" s="92"/>
      <c r="U2928" s="92"/>
      <c r="V2928" s="92"/>
      <c r="W2928" s="92">
        <v>1</v>
      </c>
      <c r="X2928" s="109">
        <f>P2928*P$7+Q2928*Q$7+R2928*R$7+S2928*S$7+T2928*T$7+U2928*U$7+V2928*V$7+W2928*W$7</f>
        <v>25000</v>
      </c>
      <c r="Y2928" s="83"/>
      <c r="Z2928" s="110">
        <f>X2928*$O2928</f>
        <v>6250</v>
      </c>
      <c r="AA2928" s="111"/>
      <c r="AB2928" s="92"/>
      <c r="AC2928" s="92"/>
      <c r="AD2928" s="92"/>
      <c r="AE2928" s="92"/>
      <c r="AF2928" s="92"/>
      <c r="AG2928" s="92"/>
      <c r="AH2928" s="92"/>
      <c r="AI2928" s="109">
        <f>AB2928*AB$7+AC2928*AC$7+AD2928*AD$7+AE2928*AE$7+AF2928*AF$7+AG2928*AG$7+AH2928*AH$7</f>
        <v>0</v>
      </c>
      <c r="AJ2928" s="83"/>
      <c r="AK2928" s="110">
        <f>AI2928*$O2928</f>
        <v>0</v>
      </c>
      <c r="AL2928" s="111"/>
      <c r="AM2928" s="92"/>
      <c r="AN2928" s="92"/>
      <c r="AO2928" s="92"/>
      <c r="AP2928" s="92">
        <v>1</v>
      </c>
      <c r="AQ2928" s="92"/>
      <c r="AR2928" s="92"/>
      <c r="AS2928" s="92"/>
      <c r="AT2928" s="92"/>
      <c r="AU2928" s="92"/>
      <c r="AV2928" s="109">
        <f>AM2928*AM$7+AN2928*AN$7+AO2928*AO$7+AP2928*AP$7+AQ2928*AQ$7+AR2928*AR$7+AS2928*AS$7+AT2928*AT$7+AU2928*AU$7</f>
        <v>100</v>
      </c>
      <c r="AW2928" s="75"/>
      <c r="AX2928" s="110">
        <f>AV2928*$O2928</f>
        <v>25</v>
      </c>
      <c r="AY2928" s="111"/>
      <c r="AZ2928" s="93"/>
      <c r="BA2928" s="94" t="s">
        <v>131</v>
      </c>
      <c r="BB2928" s="71"/>
      <c r="BC2928" s="95"/>
      <c r="BD2928" s="41">
        <v>5</v>
      </c>
      <c r="BE2928" s="52">
        <v>51</v>
      </c>
      <c r="BF2928" s="103">
        <v>5132</v>
      </c>
      <c r="BG2928" s="280" t="s">
        <v>52</v>
      </c>
    </row>
    <row r="2929" spans="1:59" s="63" customFormat="1" ht="12.75" x14ac:dyDescent="0.2">
      <c r="A2929" s="196">
        <v>5</v>
      </c>
      <c r="B2929" s="197" t="s">
        <v>938</v>
      </c>
      <c r="C2929" s="208">
        <v>51</v>
      </c>
      <c r="D2929" s="209" t="s">
        <v>939</v>
      </c>
      <c r="E2929" s="212">
        <v>5132</v>
      </c>
      <c r="F2929" s="213" t="s">
        <v>975</v>
      </c>
      <c r="G2929" s="231" t="s">
        <v>360</v>
      </c>
      <c r="H2929" s="65"/>
      <c r="I2929" s="222"/>
      <c r="J2929" s="66"/>
      <c r="K2929" s="66"/>
      <c r="L2929" s="66"/>
      <c r="M2929" s="64"/>
      <c r="N2929" s="304"/>
      <c r="O2929" s="305"/>
      <c r="P2929" s="127"/>
      <c r="Q2929" s="67"/>
      <c r="R2929" s="67"/>
      <c r="S2929" s="67"/>
      <c r="T2929" s="67"/>
      <c r="U2929" s="67"/>
      <c r="V2929" s="67"/>
      <c r="W2929" s="67"/>
      <c r="X2929" s="67"/>
      <c r="Y2929" s="68"/>
      <c r="Z2929" s="68"/>
      <c r="AA2929" s="68"/>
      <c r="AB2929" s="67"/>
      <c r="AC2929" s="67"/>
      <c r="AD2929" s="67"/>
      <c r="AE2929" s="67"/>
      <c r="AF2929" s="67"/>
      <c r="AG2929" s="67"/>
      <c r="AH2929" s="67"/>
      <c r="AI2929" s="67"/>
      <c r="AJ2929" s="68"/>
      <c r="AK2929" s="68"/>
      <c r="AL2929" s="68"/>
      <c r="AM2929" s="67"/>
      <c r="AN2929" s="67"/>
      <c r="AO2929" s="67"/>
      <c r="AP2929" s="67"/>
      <c r="AQ2929" s="67"/>
      <c r="AR2929" s="67"/>
      <c r="AS2929" s="67"/>
      <c r="AT2929" s="67"/>
      <c r="AU2929" s="67"/>
      <c r="AV2929" s="67"/>
      <c r="AW2929" s="67"/>
      <c r="AX2929" s="68"/>
      <c r="AY2929" s="68"/>
      <c r="AZ2929" s="69"/>
      <c r="BA2929" s="70"/>
      <c r="BB2929" s="71"/>
      <c r="BC2929" s="95"/>
      <c r="BD2929" s="41">
        <v>5</v>
      </c>
      <c r="BE2929" s="52">
        <v>51</v>
      </c>
      <c r="BF2929" s="103">
        <v>5132</v>
      </c>
      <c r="BG2929" s="275"/>
    </row>
    <row r="2930" spans="1:59" s="63" customFormat="1" ht="12.75" x14ac:dyDescent="0.2">
      <c r="A2930" s="196">
        <v>5</v>
      </c>
      <c r="B2930" s="197" t="s">
        <v>938</v>
      </c>
      <c r="C2930" s="208">
        <v>51</v>
      </c>
      <c r="D2930" s="209" t="s">
        <v>939</v>
      </c>
      <c r="E2930" s="212">
        <v>5132</v>
      </c>
      <c r="F2930" s="213" t="s">
        <v>975</v>
      </c>
      <c r="G2930" s="232"/>
      <c r="H2930" s="97"/>
      <c r="I2930" s="224"/>
      <c r="J2930" s="98"/>
      <c r="K2930" s="98"/>
      <c r="L2930" s="98"/>
      <c r="M2930" s="96"/>
      <c r="N2930" s="307"/>
      <c r="O2930" s="246"/>
      <c r="P2930" s="124"/>
      <c r="Q2930" s="99"/>
      <c r="R2930" s="99"/>
      <c r="S2930" s="99"/>
      <c r="T2930" s="99"/>
      <c r="U2930" s="99"/>
      <c r="V2930" s="99"/>
      <c r="W2930" s="99"/>
      <c r="X2930" s="99"/>
      <c r="Y2930" s="100"/>
      <c r="Z2930" s="100"/>
      <c r="AA2930" s="100"/>
      <c r="AB2930" s="99"/>
      <c r="AC2930" s="99"/>
      <c r="AD2930" s="99"/>
      <c r="AE2930" s="99"/>
      <c r="AF2930" s="99"/>
      <c r="AG2930" s="99"/>
      <c r="AH2930" s="99"/>
      <c r="AI2930" s="99"/>
      <c r="AJ2930" s="100"/>
      <c r="AK2930" s="100"/>
      <c r="AL2930" s="100"/>
      <c r="AM2930" s="99"/>
      <c r="AN2930" s="99"/>
      <c r="AO2930" s="99"/>
      <c r="AP2930" s="99"/>
      <c r="AQ2930" s="99"/>
      <c r="AR2930" s="99"/>
      <c r="AS2930" s="99"/>
      <c r="AT2930" s="99"/>
      <c r="AU2930" s="99"/>
      <c r="AV2930" s="99"/>
      <c r="AW2930" s="99"/>
      <c r="AX2930" s="100"/>
      <c r="AY2930" s="100"/>
      <c r="AZ2930" s="101"/>
      <c r="BA2930" s="102"/>
      <c r="BB2930" s="95"/>
      <c r="BC2930" s="95"/>
      <c r="BD2930" s="41">
        <v>5</v>
      </c>
      <c r="BE2930" s="52">
        <v>51</v>
      </c>
      <c r="BF2930" s="103">
        <v>5132</v>
      </c>
      <c r="BG2930" s="277"/>
    </row>
    <row r="2931" spans="1:59" s="63" customFormat="1" ht="12.75" x14ac:dyDescent="0.2">
      <c r="A2931" s="196">
        <v>5</v>
      </c>
      <c r="B2931" s="197" t="s">
        <v>938</v>
      </c>
      <c r="C2931" s="208">
        <v>51</v>
      </c>
      <c r="D2931" s="209" t="s">
        <v>939</v>
      </c>
      <c r="E2931" s="212">
        <v>5132</v>
      </c>
      <c r="F2931" s="213" t="s">
        <v>975</v>
      </c>
      <c r="G2931" s="231"/>
      <c r="H2931" s="65"/>
      <c r="I2931" s="222"/>
      <c r="J2931" s="66"/>
      <c r="K2931" s="66"/>
      <c r="L2931" s="66"/>
      <c r="M2931" s="64"/>
      <c r="N2931" s="304"/>
      <c r="O2931" s="305"/>
      <c r="P2931" s="127"/>
      <c r="Q2931" s="67"/>
      <c r="R2931" s="67"/>
      <c r="S2931" s="67"/>
      <c r="T2931" s="67"/>
      <c r="U2931" s="67"/>
      <c r="V2931" s="67"/>
      <c r="W2931" s="67"/>
      <c r="X2931" s="67"/>
      <c r="Y2931" s="68"/>
      <c r="Z2931" s="68"/>
      <c r="AA2931" s="68"/>
      <c r="AB2931" s="67"/>
      <c r="AC2931" s="67"/>
      <c r="AD2931" s="67"/>
      <c r="AE2931" s="67"/>
      <c r="AF2931" s="67"/>
      <c r="AG2931" s="67"/>
      <c r="AH2931" s="67"/>
      <c r="AI2931" s="67"/>
      <c r="AJ2931" s="68"/>
      <c r="AK2931" s="68"/>
      <c r="AL2931" s="68"/>
      <c r="AM2931" s="67"/>
      <c r="AN2931" s="67"/>
      <c r="AO2931" s="67"/>
      <c r="AP2931" s="67"/>
      <c r="AQ2931" s="67"/>
      <c r="AR2931" s="67"/>
      <c r="AS2931" s="67"/>
      <c r="AT2931" s="67"/>
      <c r="AU2931" s="67"/>
      <c r="AV2931" s="67"/>
      <c r="AW2931" s="67"/>
      <c r="AX2931" s="68"/>
      <c r="AY2931" s="68"/>
      <c r="AZ2931" s="69"/>
      <c r="BA2931" s="70"/>
      <c r="BB2931" s="71"/>
      <c r="BC2931" s="95"/>
      <c r="BD2931" s="41">
        <v>5</v>
      </c>
      <c r="BE2931" s="52">
        <v>51</v>
      </c>
      <c r="BF2931" s="103">
        <v>5132</v>
      </c>
      <c r="BG2931" s="275"/>
    </row>
    <row r="2932" spans="1:59" s="63" customFormat="1" ht="12.75" x14ac:dyDescent="0.2">
      <c r="A2932" s="196">
        <v>5</v>
      </c>
      <c r="B2932" s="197" t="s">
        <v>938</v>
      </c>
      <c r="C2932" s="208">
        <v>51</v>
      </c>
      <c r="D2932" s="209" t="s">
        <v>939</v>
      </c>
      <c r="E2932" s="212">
        <v>5132</v>
      </c>
      <c r="F2932" s="213" t="s">
        <v>975</v>
      </c>
      <c r="G2932" s="231" t="s">
        <v>729</v>
      </c>
      <c r="H2932" s="72" t="s">
        <v>1233</v>
      </c>
      <c r="I2932" s="223" t="s">
        <v>1247</v>
      </c>
      <c r="J2932" s="73"/>
      <c r="K2932" s="73"/>
      <c r="L2932" s="73"/>
      <c r="M2932" s="74"/>
      <c r="N2932" s="247"/>
      <c r="O2932" s="306"/>
      <c r="P2932" s="105"/>
      <c r="Q2932" s="75"/>
      <c r="R2932" s="75"/>
      <c r="S2932" s="75"/>
      <c r="T2932" s="75"/>
      <c r="U2932" s="75"/>
      <c r="V2932" s="75"/>
      <c r="W2932" s="75"/>
      <c r="X2932" s="75"/>
      <c r="Y2932" s="76" t="s">
        <v>1241</v>
      </c>
      <c r="Z2932" s="77" t="s">
        <v>1241</v>
      </c>
      <c r="AA2932" s="78">
        <f>AA$2569</f>
        <v>5000</v>
      </c>
      <c r="AB2932" s="75"/>
      <c r="AC2932" s="75"/>
      <c r="AD2932" s="75"/>
      <c r="AE2932" s="75"/>
      <c r="AF2932" s="75"/>
      <c r="AG2932" s="75"/>
      <c r="AH2932" s="75"/>
      <c r="AI2932" s="75"/>
      <c r="AJ2932" s="76" t="s">
        <v>1241</v>
      </c>
      <c r="AK2932" s="77" t="s">
        <v>1241</v>
      </c>
      <c r="AL2932" s="78">
        <f>AL$2569</f>
        <v>0</v>
      </c>
      <c r="AM2932" s="75"/>
      <c r="AN2932" s="75"/>
      <c r="AO2932" s="75"/>
      <c r="AP2932" s="75"/>
      <c r="AQ2932" s="75"/>
      <c r="AR2932" s="75"/>
      <c r="AS2932" s="75"/>
      <c r="AT2932" s="75"/>
      <c r="AU2932" s="75"/>
      <c r="AV2932" s="75"/>
      <c r="AW2932" s="76" t="s">
        <v>1241</v>
      </c>
      <c r="AX2932" s="77" t="s">
        <v>1241</v>
      </c>
      <c r="AY2932" s="78">
        <f>AY$2569</f>
        <v>500</v>
      </c>
      <c r="AZ2932" s="79"/>
      <c r="BA2932" s="80" t="str">
        <f>I2932</f>
        <v>&gt; see 4711, Thermal insulation</v>
      </c>
      <c r="BB2932" s="71"/>
      <c r="BC2932" s="95"/>
      <c r="BD2932" s="41">
        <v>5</v>
      </c>
      <c r="BE2932" s="52">
        <v>51</v>
      </c>
      <c r="BF2932" s="103">
        <v>5132</v>
      </c>
      <c r="BG2932" s="276" t="str">
        <f>H2932</f>
        <v>Default Scenario (Link)</v>
      </c>
    </row>
    <row r="2933" spans="1:59" s="63" customFormat="1" ht="12.75" x14ac:dyDescent="0.2">
      <c r="A2933" s="196">
        <v>5</v>
      </c>
      <c r="B2933" s="197" t="s">
        <v>938</v>
      </c>
      <c r="C2933" s="208">
        <v>51</v>
      </c>
      <c r="D2933" s="209" t="s">
        <v>939</v>
      </c>
      <c r="E2933" s="212">
        <v>5132</v>
      </c>
      <c r="F2933" s="213" t="s">
        <v>975</v>
      </c>
      <c r="G2933" s="231"/>
      <c r="H2933" s="65"/>
      <c r="I2933" s="222"/>
      <c r="J2933" s="66"/>
      <c r="K2933" s="66"/>
      <c r="L2933" s="66"/>
      <c r="M2933" s="64"/>
      <c r="N2933" s="304"/>
      <c r="O2933" s="305"/>
      <c r="P2933" s="127"/>
      <c r="Q2933" s="67"/>
      <c r="R2933" s="67"/>
      <c r="S2933" s="67"/>
      <c r="T2933" s="67"/>
      <c r="U2933" s="67"/>
      <c r="V2933" s="67"/>
      <c r="W2933" s="67"/>
      <c r="X2933" s="67"/>
      <c r="Y2933" s="68"/>
      <c r="Z2933" s="68"/>
      <c r="AA2933" s="68"/>
      <c r="AB2933" s="67"/>
      <c r="AC2933" s="67"/>
      <c r="AD2933" s="67"/>
      <c r="AE2933" s="67"/>
      <c r="AF2933" s="67"/>
      <c r="AG2933" s="67"/>
      <c r="AH2933" s="67"/>
      <c r="AI2933" s="67"/>
      <c r="AJ2933" s="68"/>
      <c r="AK2933" s="68"/>
      <c r="AL2933" s="68"/>
      <c r="AM2933" s="67"/>
      <c r="AN2933" s="67"/>
      <c r="AO2933" s="67"/>
      <c r="AP2933" s="67"/>
      <c r="AQ2933" s="67"/>
      <c r="AR2933" s="67"/>
      <c r="AS2933" s="67"/>
      <c r="AT2933" s="67"/>
      <c r="AU2933" s="67"/>
      <c r="AV2933" s="67"/>
      <c r="AW2933" s="67"/>
      <c r="AX2933" s="68"/>
      <c r="AY2933" s="68"/>
      <c r="AZ2933" s="69"/>
      <c r="BA2933" s="70"/>
      <c r="BB2933" s="71"/>
      <c r="BC2933" s="95"/>
      <c r="BD2933" s="41">
        <v>5</v>
      </c>
      <c r="BE2933" s="52">
        <v>51</v>
      </c>
      <c r="BF2933" s="103">
        <v>5132</v>
      </c>
      <c r="BG2933" s="275"/>
    </row>
    <row r="2934" spans="1:59" s="63" customFormat="1" ht="12.75" x14ac:dyDescent="0.2">
      <c r="A2934" s="196">
        <v>5</v>
      </c>
      <c r="B2934" s="197" t="s">
        <v>938</v>
      </c>
      <c r="C2934" s="208">
        <v>51</v>
      </c>
      <c r="D2934" s="209" t="s">
        <v>939</v>
      </c>
      <c r="E2934" s="212">
        <v>5132</v>
      </c>
      <c r="F2934" s="213" t="s">
        <v>975</v>
      </c>
      <c r="G2934" s="232"/>
      <c r="H2934" s="97"/>
      <c r="I2934" s="224"/>
      <c r="J2934" s="98"/>
      <c r="K2934" s="98"/>
      <c r="L2934" s="98"/>
      <c r="M2934" s="96"/>
      <c r="N2934" s="307"/>
      <c r="O2934" s="246"/>
      <c r="P2934" s="124"/>
      <c r="Q2934" s="99"/>
      <c r="R2934" s="99"/>
      <c r="S2934" s="99"/>
      <c r="T2934" s="99"/>
      <c r="U2934" s="99"/>
      <c r="V2934" s="99"/>
      <c r="W2934" s="99"/>
      <c r="X2934" s="99"/>
      <c r="Y2934" s="100"/>
      <c r="Z2934" s="100"/>
      <c r="AA2934" s="100"/>
      <c r="AB2934" s="99"/>
      <c r="AC2934" s="99"/>
      <c r="AD2934" s="99"/>
      <c r="AE2934" s="99"/>
      <c r="AF2934" s="99"/>
      <c r="AG2934" s="99"/>
      <c r="AH2934" s="99"/>
      <c r="AI2934" s="99"/>
      <c r="AJ2934" s="100"/>
      <c r="AK2934" s="100"/>
      <c r="AL2934" s="100"/>
      <c r="AM2934" s="99"/>
      <c r="AN2934" s="99"/>
      <c r="AO2934" s="99"/>
      <c r="AP2934" s="99"/>
      <c r="AQ2934" s="99"/>
      <c r="AR2934" s="99"/>
      <c r="AS2934" s="99"/>
      <c r="AT2934" s="99"/>
      <c r="AU2934" s="99"/>
      <c r="AV2934" s="99"/>
      <c r="AW2934" s="99"/>
      <c r="AX2934" s="100"/>
      <c r="AY2934" s="100"/>
      <c r="AZ2934" s="101"/>
      <c r="BA2934" s="102"/>
      <c r="BB2934" s="95"/>
      <c r="BC2934" s="95"/>
      <c r="BD2934" s="41">
        <v>5</v>
      </c>
      <c r="BE2934" s="52">
        <v>51</v>
      </c>
      <c r="BF2934" s="103">
        <v>5132</v>
      </c>
      <c r="BG2934" s="277"/>
    </row>
    <row r="2935" spans="1:59" x14ac:dyDescent="0.25">
      <c r="A2935" s="196">
        <v>5</v>
      </c>
      <c r="B2935" s="197" t="s">
        <v>938</v>
      </c>
      <c r="C2935" s="208">
        <v>51</v>
      </c>
      <c r="D2935" s="209" t="s">
        <v>939</v>
      </c>
      <c r="E2935" s="210">
        <v>5133</v>
      </c>
      <c r="F2935" s="211" t="s">
        <v>976</v>
      </c>
      <c r="G2935" s="235"/>
      <c r="H2935" s="145"/>
      <c r="I2935" s="221"/>
      <c r="J2935" s="57"/>
      <c r="K2935" s="57"/>
      <c r="L2935" s="57"/>
      <c r="M2935" s="144"/>
      <c r="N2935" s="324"/>
      <c r="O2935" s="325"/>
      <c r="P2935" s="146"/>
      <c r="Q2935" s="146"/>
      <c r="R2935" s="146"/>
      <c r="S2935" s="146"/>
      <c r="T2935" s="146"/>
      <c r="U2935" s="146"/>
      <c r="V2935" s="146"/>
      <c r="W2935" s="146"/>
      <c r="X2935" s="146"/>
      <c r="Y2935" s="59"/>
      <c r="Z2935" s="123"/>
      <c r="AA2935" s="123"/>
      <c r="AB2935" s="146"/>
      <c r="AC2935" s="146"/>
      <c r="AD2935" s="146"/>
      <c r="AE2935" s="146"/>
      <c r="AF2935" s="146"/>
      <c r="AG2935" s="146"/>
      <c r="AH2935" s="146"/>
      <c r="AI2935" s="146"/>
      <c r="AJ2935" s="59"/>
      <c r="AK2935" s="123"/>
      <c r="AL2935" s="123"/>
      <c r="AM2935" s="146"/>
      <c r="AN2935" s="146"/>
      <c r="AO2935" s="146"/>
      <c r="AP2935" s="146"/>
      <c r="AQ2935" s="146"/>
      <c r="AR2935" s="146"/>
      <c r="AS2935" s="146"/>
      <c r="AT2935" s="146"/>
      <c r="AU2935" s="146"/>
      <c r="AV2935" s="146"/>
      <c r="AW2935" s="58"/>
      <c r="AX2935" s="123"/>
      <c r="AY2935" s="59"/>
      <c r="AZ2935" s="147"/>
      <c r="BA2935" s="148"/>
      <c r="BB2935" s="143"/>
      <c r="BC2935" s="143"/>
      <c r="BD2935" s="41">
        <v>5</v>
      </c>
      <c r="BE2935" s="52">
        <v>51</v>
      </c>
      <c r="BF2935" s="62">
        <v>5133</v>
      </c>
      <c r="BG2935" s="284"/>
    </row>
    <row r="2936" spans="1:59" s="63" customFormat="1" ht="12.75" x14ac:dyDescent="0.2">
      <c r="A2936" s="196">
        <v>5</v>
      </c>
      <c r="B2936" s="197" t="s">
        <v>938</v>
      </c>
      <c r="C2936" s="208">
        <v>51</v>
      </c>
      <c r="D2936" s="209" t="s">
        <v>939</v>
      </c>
      <c r="E2936" s="210">
        <v>5133</v>
      </c>
      <c r="F2936" s="211" t="s">
        <v>976</v>
      </c>
      <c r="G2936" s="230"/>
      <c r="H2936" s="56"/>
      <c r="I2936" s="221"/>
      <c r="J2936" s="57"/>
      <c r="K2936" s="57"/>
      <c r="L2936" s="57"/>
      <c r="M2936" s="55"/>
      <c r="N2936" s="303"/>
      <c r="O2936" s="245"/>
      <c r="P2936" s="122"/>
      <c r="Q2936" s="58"/>
      <c r="R2936" s="58"/>
      <c r="S2936" s="58"/>
      <c r="T2936" s="58"/>
      <c r="U2936" s="58"/>
      <c r="V2936" s="58"/>
      <c r="W2936" s="58"/>
      <c r="X2936" s="58"/>
      <c r="Y2936" s="59"/>
      <c r="Z2936" s="59"/>
      <c r="AA2936" s="59"/>
      <c r="AB2936" s="58"/>
      <c r="AC2936" s="58"/>
      <c r="AD2936" s="58"/>
      <c r="AE2936" s="58"/>
      <c r="AF2936" s="58"/>
      <c r="AG2936" s="58"/>
      <c r="AH2936" s="58"/>
      <c r="AI2936" s="58"/>
      <c r="AJ2936" s="59"/>
      <c r="AK2936" s="59"/>
      <c r="AL2936" s="59"/>
      <c r="AM2936" s="58"/>
      <c r="AN2936" s="58"/>
      <c r="AO2936" s="58"/>
      <c r="AP2936" s="58"/>
      <c r="AQ2936" s="58"/>
      <c r="AR2936" s="58"/>
      <c r="AS2936" s="58"/>
      <c r="AT2936" s="58"/>
      <c r="AU2936" s="58"/>
      <c r="AV2936" s="58"/>
      <c r="AW2936" s="58"/>
      <c r="AX2936" s="59"/>
      <c r="AY2936" s="59"/>
      <c r="AZ2936" s="60"/>
      <c r="BA2936" s="61"/>
      <c r="BB2936" s="54"/>
      <c r="BC2936" s="54"/>
      <c r="BD2936" s="41">
        <v>5</v>
      </c>
      <c r="BE2936" s="52">
        <v>51</v>
      </c>
      <c r="BF2936" s="62">
        <v>5133</v>
      </c>
      <c r="BG2936" s="274"/>
    </row>
    <row r="2937" spans="1:59" s="63" customFormat="1" ht="12.75" x14ac:dyDescent="0.2">
      <c r="A2937" s="196">
        <v>5</v>
      </c>
      <c r="B2937" s="197" t="s">
        <v>938</v>
      </c>
      <c r="C2937" s="208">
        <v>51</v>
      </c>
      <c r="D2937" s="209" t="s">
        <v>939</v>
      </c>
      <c r="E2937" s="210">
        <v>5133</v>
      </c>
      <c r="F2937" s="211" t="s">
        <v>976</v>
      </c>
      <c r="G2937" s="231" t="s">
        <v>1192</v>
      </c>
      <c r="H2937" s="65"/>
      <c r="I2937" s="222"/>
      <c r="J2937" s="66"/>
      <c r="K2937" s="66"/>
      <c r="L2937" s="66"/>
      <c r="M2937" s="64"/>
      <c r="N2937" s="308"/>
      <c r="O2937" s="309"/>
      <c r="P2937" s="127"/>
      <c r="Q2937" s="67"/>
      <c r="R2937" s="67"/>
      <c r="S2937" s="67"/>
      <c r="T2937" s="67"/>
      <c r="U2937" s="67"/>
      <c r="V2937" s="67"/>
      <c r="W2937" s="67"/>
      <c r="X2937" s="67"/>
      <c r="Y2937" s="68"/>
      <c r="Z2937" s="68"/>
      <c r="AA2937" s="68"/>
      <c r="AB2937" s="67"/>
      <c r="AC2937" s="67"/>
      <c r="AD2937" s="67"/>
      <c r="AE2937" s="67"/>
      <c r="AF2937" s="67"/>
      <c r="AG2937" s="67"/>
      <c r="AH2937" s="67"/>
      <c r="AI2937" s="67"/>
      <c r="AJ2937" s="68"/>
      <c r="AK2937" s="68"/>
      <c r="AL2937" s="68"/>
      <c r="AM2937" s="67"/>
      <c r="AN2937" s="67"/>
      <c r="AO2937" s="67"/>
      <c r="AP2937" s="67"/>
      <c r="AQ2937" s="67"/>
      <c r="AR2937" s="67"/>
      <c r="AS2937" s="67"/>
      <c r="AT2937" s="67"/>
      <c r="AU2937" s="67"/>
      <c r="AV2937" s="67"/>
      <c r="AW2937" s="67"/>
      <c r="AX2937" s="68"/>
      <c r="AY2937" s="68"/>
      <c r="AZ2937" s="69"/>
      <c r="BA2937" s="70"/>
      <c r="BB2937" s="71"/>
      <c r="BC2937" s="54"/>
      <c r="BD2937" s="41">
        <v>5</v>
      </c>
      <c r="BE2937" s="52">
        <v>51</v>
      </c>
      <c r="BF2937" s="62">
        <v>5133</v>
      </c>
      <c r="BG2937" s="275"/>
    </row>
    <row r="2938" spans="1:59" s="63" customFormat="1" ht="12.75" x14ac:dyDescent="0.2">
      <c r="A2938" s="196">
        <v>5</v>
      </c>
      <c r="B2938" s="197" t="s">
        <v>938</v>
      </c>
      <c r="C2938" s="208">
        <v>51</v>
      </c>
      <c r="D2938" s="209" t="s">
        <v>939</v>
      </c>
      <c r="E2938" s="210">
        <v>5133</v>
      </c>
      <c r="F2938" s="211" t="s">
        <v>976</v>
      </c>
      <c r="G2938" s="231" t="s">
        <v>1192</v>
      </c>
      <c r="H2938" s="72" t="s">
        <v>47</v>
      </c>
      <c r="I2938" s="223"/>
      <c r="J2938" s="73"/>
      <c r="K2938" s="73"/>
      <c r="L2938" s="73"/>
      <c r="M2938" s="74"/>
      <c r="N2938" s="247"/>
      <c r="O2938" s="306"/>
      <c r="P2938" s="105"/>
      <c r="Q2938" s="75"/>
      <c r="R2938" s="75"/>
      <c r="S2938" s="75"/>
      <c r="T2938" s="75"/>
      <c r="U2938" s="75"/>
      <c r="V2938" s="75"/>
      <c r="W2938" s="75"/>
      <c r="X2938" s="75"/>
      <c r="Y2938" s="76">
        <f>IF(ISNUMBER(VLOOKUP(Y2940,P$7:W$7,MATCH(Y2940,P$7:W$7))),VLOOKUP(Y2940,P$7:W$7,MATCH(Y2940,P$7:W$7)),IF(N2942=0,"No Data",IF(Y2940&gt;0,"&lt;100",0)))</f>
        <v>10000</v>
      </c>
      <c r="Z2938" s="77">
        <f>IF(ISNUMBER(VLOOKUP(Z2942,P$7:W$7,MATCH(Z2942,P$7:W$7))),VLOOKUP(Z2942,P$7:W$7,MATCH(Z2942,P$7:W$7)),IF(N2942=0,"No Data",IF(Z2942&gt;0,"&lt;100",0)))</f>
        <v>10000</v>
      </c>
      <c r="AA2938" s="106">
        <f>IF(ISNUMBER(Z2938),Z2938,0)</f>
        <v>10000</v>
      </c>
      <c r="AB2938" s="75"/>
      <c r="AC2938" s="75"/>
      <c r="AD2938" s="75"/>
      <c r="AE2938" s="75"/>
      <c r="AF2938" s="75"/>
      <c r="AG2938" s="75"/>
      <c r="AH2938" s="75"/>
      <c r="AI2938" s="75"/>
      <c r="AJ2938" s="76">
        <f>IF(ISNUMBER(VLOOKUP(AJ2940,AB$7:AH$7,MATCH(AJ2940,AB$7:AH$7))),VLOOKUP(AJ2940,AB$7:AH$7,MATCH(AJ2940,AB$7:AH$7)),IF(N2942=0,"No Data",IF(AJ2940&gt;0,"&lt;50",0)))</f>
        <v>0</v>
      </c>
      <c r="AK2938" s="77">
        <f>IF(ISNUMBER(VLOOKUP(AK2942,AB$7:AH$7,MATCH(AK2942,AB$7:AH$7))),VLOOKUP(AK2942,AB$7:AH$7,MATCH(AK2942,AB$7:AH$7)),IF(N2942=0,"No Data",IF(AK2942&gt;0,"&lt;50",0)))</f>
        <v>0</v>
      </c>
      <c r="AL2938" s="106">
        <f>IF(ISNUMBER(AK2938),AK2938,0)</f>
        <v>0</v>
      </c>
      <c r="AM2938" s="75"/>
      <c r="AN2938" s="75"/>
      <c r="AO2938" s="75"/>
      <c r="AP2938" s="75"/>
      <c r="AQ2938" s="75"/>
      <c r="AR2938" s="75"/>
      <c r="AS2938" s="75"/>
      <c r="AT2938" s="75"/>
      <c r="AU2938" s="75"/>
      <c r="AV2938" s="75"/>
      <c r="AW2938" s="76">
        <f>IF(ISNUMBER(VLOOKUP(AW2940,AM$7:AU$7,MATCH(AW2940,AM$7:AU$7))),VLOOKUP(AW2940,AM$7:AU$7,MATCH(AW2940,AM$7:AU$7)),IF(N2942=0,"No Data",IF(AW2940&gt;0,"&lt;10",0)))</f>
        <v>500</v>
      </c>
      <c r="AX2938" s="77">
        <f>IF(ISNUMBER(VLOOKUP(AX2942,AM$7:AU$7,MATCH(AX2942,AM$7:AU$7))),VLOOKUP(AX2942,AM$7:AU$7,MATCH(AX2942,AM$7:AU$7)),IF(N2942=0,"No Data",IF(AX2942&gt;0,"&lt;10",0)))</f>
        <v>500</v>
      </c>
      <c r="AY2938" s="106">
        <f>IF(ISNUMBER(AX2938),AX2938,0)</f>
        <v>500</v>
      </c>
      <c r="AZ2938" s="79"/>
      <c r="BA2938" s="80"/>
      <c r="BB2938" s="71"/>
      <c r="BC2938" s="54"/>
      <c r="BD2938" s="41">
        <v>5</v>
      </c>
      <c r="BE2938" s="52">
        <v>51</v>
      </c>
      <c r="BF2938" s="62">
        <v>5133</v>
      </c>
      <c r="BG2938" s="276" t="s">
        <v>47</v>
      </c>
    </row>
    <row r="2939" spans="1:59" s="63" customFormat="1" ht="12.75" x14ac:dyDescent="0.2">
      <c r="A2939" s="196">
        <v>5</v>
      </c>
      <c r="B2939" s="197" t="s">
        <v>938</v>
      </c>
      <c r="C2939" s="208">
        <v>51</v>
      </c>
      <c r="D2939" s="209" t="s">
        <v>939</v>
      </c>
      <c r="E2939" s="210">
        <v>5133</v>
      </c>
      <c r="F2939" s="211" t="s">
        <v>976</v>
      </c>
      <c r="G2939" s="231" t="s">
        <v>1192</v>
      </c>
      <c r="H2939" s="81" t="s">
        <v>48</v>
      </c>
      <c r="I2939" s="223"/>
      <c r="J2939" s="73"/>
      <c r="K2939" s="73"/>
      <c r="L2939" s="73"/>
      <c r="M2939" s="74"/>
      <c r="N2939" s="247"/>
      <c r="O2939" s="306"/>
      <c r="P2939" s="105"/>
      <c r="Q2939" s="75"/>
      <c r="R2939" s="75"/>
      <c r="S2939" s="75"/>
      <c r="T2939" s="75"/>
      <c r="U2939" s="75"/>
      <c r="V2939" s="75"/>
      <c r="W2939" s="75"/>
      <c r="X2939" s="75"/>
      <c r="Y2939" s="82">
        <f>MIN(X2943:X2950)</f>
        <v>0</v>
      </c>
      <c r="Z2939" s="83"/>
      <c r="AA2939" s="83"/>
      <c r="AB2939" s="75"/>
      <c r="AC2939" s="75"/>
      <c r="AD2939" s="75"/>
      <c r="AE2939" s="75"/>
      <c r="AF2939" s="75"/>
      <c r="AG2939" s="75"/>
      <c r="AH2939" s="75"/>
      <c r="AI2939" s="75"/>
      <c r="AJ2939" s="82">
        <f>MIN(AI2943:AI2950)</f>
        <v>0</v>
      </c>
      <c r="AK2939" s="83"/>
      <c r="AL2939" s="83"/>
      <c r="AM2939" s="75"/>
      <c r="AN2939" s="75"/>
      <c r="AO2939" s="75"/>
      <c r="AP2939" s="75"/>
      <c r="AQ2939" s="75"/>
      <c r="AR2939" s="75"/>
      <c r="AS2939" s="75"/>
      <c r="AT2939" s="75"/>
      <c r="AU2939" s="75"/>
      <c r="AV2939" s="75"/>
      <c r="AW2939" s="82">
        <f>MIN(AV2943:AV2950)</f>
        <v>100</v>
      </c>
      <c r="AX2939" s="83"/>
      <c r="AY2939" s="83"/>
      <c r="AZ2939" s="79"/>
      <c r="BA2939" s="80"/>
      <c r="BB2939" s="71"/>
      <c r="BC2939" s="54"/>
      <c r="BD2939" s="41">
        <v>5</v>
      </c>
      <c r="BE2939" s="52">
        <v>51</v>
      </c>
      <c r="BF2939" s="62">
        <v>5133</v>
      </c>
      <c r="BG2939" s="278" t="s">
        <v>48</v>
      </c>
    </row>
    <row r="2940" spans="1:59" s="63" customFormat="1" ht="12.75" x14ac:dyDescent="0.2">
      <c r="A2940" s="196">
        <v>5</v>
      </c>
      <c r="B2940" s="197" t="s">
        <v>938</v>
      </c>
      <c r="C2940" s="208">
        <v>51</v>
      </c>
      <c r="D2940" s="209" t="s">
        <v>939</v>
      </c>
      <c r="E2940" s="210">
        <v>5133</v>
      </c>
      <c r="F2940" s="211" t="s">
        <v>976</v>
      </c>
      <c r="G2940" s="231" t="s">
        <v>1192</v>
      </c>
      <c r="H2940" s="81" t="s">
        <v>49</v>
      </c>
      <c r="I2940" s="223"/>
      <c r="J2940" s="73"/>
      <c r="K2940" s="73"/>
      <c r="L2940" s="73"/>
      <c r="M2940" s="74"/>
      <c r="N2940" s="247"/>
      <c r="O2940" s="306"/>
      <c r="P2940" s="105"/>
      <c r="Q2940" s="75"/>
      <c r="R2940" s="75"/>
      <c r="S2940" s="75"/>
      <c r="T2940" s="75"/>
      <c r="U2940" s="75"/>
      <c r="V2940" s="75"/>
      <c r="W2940" s="75"/>
      <c r="X2940" s="75"/>
      <c r="Y2940" s="84">
        <f>IF(ISNUMBER(AVERAGE(X2943:X2950)),AVERAGE(X2943:X2950),0)</f>
        <v>10714.285714285714</v>
      </c>
      <c r="Z2940" s="83"/>
      <c r="AA2940" s="83"/>
      <c r="AB2940" s="75"/>
      <c r="AC2940" s="75"/>
      <c r="AD2940" s="75"/>
      <c r="AE2940" s="75"/>
      <c r="AF2940" s="75"/>
      <c r="AG2940" s="75"/>
      <c r="AH2940" s="75"/>
      <c r="AI2940" s="75"/>
      <c r="AJ2940" s="84">
        <f>IF(ISNUMBER(AVERAGE(AI2943:AI2950)),AVERAGE(AI2943:AI2950),0)</f>
        <v>0</v>
      </c>
      <c r="AK2940" s="83"/>
      <c r="AL2940" s="83"/>
      <c r="AM2940" s="75"/>
      <c r="AN2940" s="75"/>
      <c r="AO2940" s="75"/>
      <c r="AP2940" s="75"/>
      <c r="AQ2940" s="75"/>
      <c r="AR2940" s="75"/>
      <c r="AS2940" s="75"/>
      <c r="AT2940" s="75"/>
      <c r="AU2940" s="75"/>
      <c r="AV2940" s="75"/>
      <c r="AW2940" s="84">
        <f>IF(ISNUMBER(AVERAGE(AV2943:AV2950)),AVERAGE(AV2943:AV2950),0)</f>
        <v>614.28571428571433</v>
      </c>
      <c r="AX2940" s="83"/>
      <c r="AY2940" s="83"/>
      <c r="AZ2940" s="79"/>
      <c r="BA2940" s="80"/>
      <c r="BB2940" s="71"/>
      <c r="BC2940" s="54"/>
      <c r="BD2940" s="41">
        <v>5</v>
      </c>
      <c r="BE2940" s="52">
        <v>51</v>
      </c>
      <c r="BF2940" s="62">
        <v>5133</v>
      </c>
      <c r="BG2940" s="278" t="s">
        <v>49</v>
      </c>
    </row>
    <row r="2941" spans="1:59" s="63" customFormat="1" ht="12.75" x14ac:dyDescent="0.2">
      <c r="A2941" s="196">
        <v>5</v>
      </c>
      <c r="B2941" s="197" t="s">
        <v>938</v>
      </c>
      <c r="C2941" s="208">
        <v>51</v>
      </c>
      <c r="D2941" s="209" t="s">
        <v>939</v>
      </c>
      <c r="E2941" s="210">
        <v>5133</v>
      </c>
      <c r="F2941" s="211" t="s">
        <v>976</v>
      </c>
      <c r="G2941" s="231" t="s">
        <v>1192</v>
      </c>
      <c r="H2941" s="81" t="s">
        <v>50</v>
      </c>
      <c r="I2941" s="223"/>
      <c r="J2941" s="73"/>
      <c r="K2941" s="73"/>
      <c r="L2941" s="73"/>
      <c r="M2941" s="74"/>
      <c r="N2941" s="247"/>
      <c r="O2941" s="306"/>
      <c r="P2941" s="105"/>
      <c r="Q2941" s="75"/>
      <c r="R2941" s="75"/>
      <c r="S2941" s="75"/>
      <c r="T2941" s="75"/>
      <c r="U2941" s="75"/>
      <c r="V2941" s="75"/>
      <c r="W2941" s="75"/>
      <c r="X2941" s="75"/>
      <c r="Y2941" s="84">
        <f>MAX(X2943:X2950)</f>
        <v>25000</v>
      </c>
      <c r="Z2941" s="83"/>
      <c r="AA2941" s="83"/>
      <c r="AB2941" s="75"/>
      <c r="AC2941" s="75"/>
      <c r="AD2941" s="75"/>
      <c r="AE2941" s="75"/>
      <c r="AF2941" s="75"/>
      <c r="AG2941" s="75"/>
      <c r="AH2941" s="75"/>
      <c r="AI2941" s="75"/>
      <c r="AJ2941" s="84">
        <f>MAX(AI2943:AI2950)</f>
        <v>0</v>
      </c>
      <c r="AK2941" s="83"/>
      <c r="AL2941" s="83"/>
      <c r="AM2941" s="75"/>
      <c r="AN2941" s="75"/>
      <c r="AO2941" s="75"/>
      <c r="AP2941" s="75"/>
      <c r="AQ2941" s="75"/>
      <c r="AR2941" s="75"/>
      <c r="AS2941" s="75"/>
      <c r="AT2941" s="75"/>
      <c r="AU2941" s="75"/>
      <c r="AV2941" s="75"/>
      <c r="AW2941" s="84">
        <f>MAX(AV2943:AV2950)</f>
        <v>1000</v>
      </c>
      <c r="AX2941" s="83"/>
      <c r="AY2941" s="83"/>
      <c r="AZ2941" s="79"/>
      <c r="BA2941" s="80"/>
      <c r="BB2941" s="71"/>
      <c r="BC2941" s="54"/>
      <c r="BD2941" s="41">
        <v>5</v>
      </c>
      <c r="BE2941" s="52">
        <v>51</v>
      </c>
      <c r="BF2941" s="62">
        <v>5133</v>
      </c>
      <c r="BG2941" s="278" t="s">
        <v>50</v>
      </c>
    </row>
    <row r="2942" spans="1:59" s="63" customFormat="1" ht="12.75" x14ac:dyDescent="0.2">
      <c r="A2942" s="196">
        <v>5</v>
      </c>
      <c r="B2942" s="197" t="s">
        <v>938</v>
      </c>
      <c r="C2942" s="208">
        <v>51</v>
      </c>
      <c r="D2942" s="209" t="s">
        <v>939</v>
      </c>
      <c r="E2942" s="210">
        <v>5133</v>
      </c>
      <c r="F2942" s="211" t="s">
        <v>976</v>
      </c>
      <c r="G2942" s="231" t="s">
        <v>1192</v>
      </c>
      <c r="H2942" s="85" t="s">
        <v>51</v>
      </c>
      <c r="I2942" s="223"/>
      <c r="J2942" s="73"/>
      <c r="K2942" s="73"/>
      <c r="L2942" s="73"/>
      <c r="M2942" s="74"/>
      <c r="N2942" s="248">
        <f>SUM(N2943:N2950)</f>
        <v>7</v>
      </c>
      <c r="O2942" s="293">
        <f>SUM(O2943:O2950)</f>
        <v>0.99999999999999978</v>
      </c>
      <c r="P2942" s="292"/>
      <c r="Q2942" s="87"/>
      <c r="R2942" s="87"/>
      <c r="S2942" s="87"/>
      <c r="T2942" s="87"/>
      <c r="U2942" s="87"/>
      <c r="V2942" s="87"/>
      <c r="W2942" s="87"/>
      <c r="X2942" s="87"/>
      <c r="Y2942" s="88"/>
      <c r="Z2942" s="119">
        <f>SUM(Z2943:Z2950)</f>
        <v>10714.285714285714</v>
      </c>
      <c r="AA2942" s="120"/>
      <c r="AB2942" s="111"/>
      <c r="AC2942" s="111"/>
      <c r="AD2942" s="111"/>
      <c r="AE2942" s="111"/>
      <c r="AF2942" s="111"/>
      <c r="AG2942" s="111"/>
      <c r="AH2942" s="111"/>
      <c r="AI2942" s="111"/>
      <c r="AJ2942" s="120"/>
      <c r="AK2942" s="119">
        <f>SUM(AK2943:AK2950)</f>
        <v>0</v>
      </c>
      <c r="AL2942" s="120"/>
      <c r="AM2942" s="111"/>
      <c r="AN2942" s="111"/>
      <c r="AO2942" s="111"/>
      <c r="AP2942" s="111"/>
      <c r="AQ2942" s="111"/>
      <c r="AR2942" s="111"/>
      <c r="AS2942" s="111"/>
      <c r="AT2942" s="111"/>
      <c r="AU2942" s="111"/>
      <c r="AV2942" s="111"/>
      <c r="AW2942" s="120"/>
      <c r="AX2942" s="119">
        <f>SUM(AX2943:AX2950)</f>
        <v>614.28571428571445</v>
      </c>
      <c r="AY2942" s="88"/>
      <c r="AZ2942" s="79"/>
      <c r="BA2942" s="80"/>
      <c r="BB2942" s="71"/>
      <c r="BC2942" s="54"/>
      <c r="BD2942" s="41">
        <v>5</v>
      </c>
      <c r="BE2942" s="52">
        <v>51</v>
      </c>
      <c r="BF2942" s="62">
        <v>5133</v>
      </c>
      <c r="BG2942" s="279" t="s">
        <v>51</v>
      </c>
    </row>
    <row r="2943" spans="1:59" s="63" customFormat="1" ht="12.75" x14ac:dyDescent="0.2">
      <c r="A2943" s="196">
        <v>5</v>
      </c>
      <c r="B2943" s="197" t="s">
        <v>938</v>
      </c>
      <c r="C2943" s="208">
        <v>51</v>
      </c>
      <c r="D2943" s="209" t="s">
        <v>939</v>
      </c>
      <c r="E2943" s="210">
        <v>5133</v>
      </c>
      <c r="F2943" s="211" t="s">
        <v>976</v>
      </c>
      <c r="G2943" s="231" t="s">
        <v>1192</v>
      </c>
      <c r="H2943" s="89" t="s">
        <v>52</v>
      </c>
      <c r="I2943" s="90" t="s">
        <v>1162</v>
      </c>
      <c r="J2943" s="90"/>
      <c r="K2943" s="90"/>
      <c r="L2943" s="90"/>
      <c r="M2943" s="91"/>
      <c r="N2943" s="247"/>
      <c r="O2943" s="306"/>
      <c r="P2943" s="104"/>
      <c r="Q2943" s="92"/>
      <c r="R2943" s="92"/>
      <c r="S2943" s="92"/>
      <c r="T2943" s="92"/>
      <c r="U2943" s="92"/>
      <c r="V2943" s="92"/>
      <c r="W2943" s="92"/>
      <c r="X2943" s="75"/>
      <c r="Y2943" s="83"/>
      <c r="Z2943" s="83"/>
      <c r="AA2943" s="83"/>
      <c r="AB2943" s="92"/>
      <c r="AC2943" s="92"/>
      <c r="AD2943" s="92"/>
      <c r="AE2943" s="92"/>
      <c r="AF2943" s="92"/>
      <c r="AG2943" s="92"/>
      <c r="AH2943" s="92"/>
      <c r="AI2943" s="75"/>
      <c r="AJ2943" s="83"/>
      <c r="AK2943" s="83"/>
      <c r="AL2943" s="83"/>
      <c r="AM2943" s="92"/>
      <c r="AN2943" s="92"/>
      <c r="AO2943" s="92"/>
      <c r="AP2943" s="92"/>
      <c r="AQ2943" s="92"/>
      <c r="AR2943" s="92"/>
      <c r="AS2943" s="92"/>
      <c r="AT2943" s="92"/>
      <c r="AU2943" s="92"/>
      <c r="AV2943" s="75"/>
      <c r="AW2943" s="75"/>
      <c r="AX2943" s="83"/>
      <c r="AY2943" s="83"/>
      <c r="AZ2943" s="93"/>
      <c r="BA2943" s="94" t="s">
        <v>105</v>
      </c>
      <c r="BB2943" s="71"/>
      <c r="BC2943" s="54"/>
      <c r="BD2943" s="41">
        <v>5</v>
      </c>
      <c r="BE2943" s="52">
        <v>51</v>
      </c>
      <c r="BF2943" s="62">
        <v>5133</v>
      </c>
      <c r="BG2943" s="280" t="s">
        <v>52</v>
      </c>
    </row>
    <row r="2944" spans="1:59" s="63" customFormat="1" ht="12.75" x14ac:dyDescent="0.2">
      <c r="A2944" s="196">
        <v>5</v>
      </c>
      <c r="B2944" s="197" t="s">
        <v>938</v>
      </c>
      <c r="C2944" s="208">
        <v>51</v>
      </c>
      <c r="D2944" s="209" t="s">
        <v>939</v>
      </c>
      <c r="E2944" s="210">
        <v>5133</v>
      </c>
      <c r="F2944" s="211" t="s">
        <v>976</v>
      </c>
      <c r="G2944" s="231" t="s">
        <v>1192</v>
      </c>
      <c r="H2944" s="89"/>
      <c r="I2944" s="90" t="s">
        <v>956</v>
      </c>
      <c r="J2944" s="90"/>
      <c r="K2944" s="90" t="s">
        <v>64</v>
      </c>
      <c r="L2944" s="90" t="s">
        <v>119</v>
      </c>
      <c r="M2944" s="91"/>
      <c r="N2944" s="312">
        <v>1</v>
      </c>
      <c r="O2944" s="313">
        <f>N2944/N$2942</f>
        <v>0.14285714285714285</v>
      </c>
      <c r="P2944" s="104"/>
      <c r="Q2944" s="92"/>
      <c r="R2944" s="92"/>
      <c r="S2944" s="92"/>
      <c r="T2944" s="92"/>
      <c r="U2944" s="92"/>
      <c r="V2944" s="92"/>
      <c r="W2944" s="92"/>
      <c r="X2944" s="109">
        <f t="shared" ref="X2944:X2950" si="443">P2944*P$7+Q2944*Q$7+R2944*R$7+S2944*S$7+T2944*T$7+U2944*U$7+V2944*V$7+W2944*W$7</f>
        <v>0</v>
      </c>
      <c r="Y2944" s="83"/>
      <c r="Z2944" s="110">
        <f t="shared" ref="Z2944:Z2950" si="444">X2944*$O2944</f>
        <v>0</v>
      </c>
      <c r="AA2944" s="111"/>
      <c r="AB2944" s="92"/>
      <c r="AC2944" s="92"/>
      <c r="AD2944" s="92"/>
      <c r="AE2944" s="92"/>
      <c r="AF2944" s="92"/>
      <c r="AG2944" s="92"/>
      <c r="AH2944" s="92"/>
      <c r="AI2944" s="109">
        <f t="shared" ref="AI2944:AI2950" si="445">AB2944*AB$7+AC2944*AC$7+AD2944*AD$7+AE2944*AE$7+AF2944*AF$7+AG2944*AG$7+AH2944*AH$7</f>
        <v>0</v>
      </c>
      <c r="AJ2944" s="83"/>
      <c r="AK2944" s="110">
        <f t="shared" ref="AK2944:AK2950" si="446">AI2944*$O2944</f>
        <v>0</v>
      </c>
      <c r="AL2944" s="111"/>
      <c r="AM2944" s="92"/>
      <c r="AN2944" s="92"/>
      <c r="AO2944" s="92"/>
      <c r="AP2944" s="92"/>
      <c r="AQ2944" s="92"/>
      <c r="AR2944" s="92"/>
      <c r="AS2944" s="92">
        <v>1</v>
      </c>
      <c r="AT2944" s="92"/>
      <c r="AU2944" s="92"/>
      <c r="AV2944" s="109">
        <f t="shared" ref="AV2944:AV2950" si="447">AM2944*AM$7+AN2944*AN$7+AO2944*AO$7+AP2944*AP$7+AQ2944*AQ$7+AR2944*AR$7+AS2944*AS$7+AT2944*AT$7+AU2944*AU$7</f>
        <v>1000</v>
      </c>
      <c r="AW2944" s="75"/>
      <c r="AX2944" s="110">
        <f t="shared" ref="AX2944:AX2950" si="448">AV2944*$O2944</f>
        <v>142.85714285714286</v>
      </c>
      <c r="AY2944" s="111"/>
      <c r="AZ2944" s="93"/>
      <c r="BA2944" s="94" t="s">
        <v>131</v>
      </c>
      <c r="BB2944" s="71"/>
      <c r="BC2944" s="54"/>
      <c r="BD2944" s="41">
        <v>5</v>
      </c>
      <c r="BE2944" s="52">
        <v>51</v>
      </c>
      <c r="BF2944" s="62">
        <v>5133</v>
      </c>
      <c r="BG2944" s="280" t="s">
        <v>52</v>
      </c>
    </row>
    <row r="2945" spans="1:59" s="63" customFormat="1" ht="12.75" x14ac:dyDescent="0.2">
      <c r="A2945" s="196">
        <v>5</v>
      </c>
      <c r="B2945" s="197" t="s">
        <v>938</v>
      </c>
      <c r="C2945" s="208">
        <v>51</v>
      </c>
      <c r="D2945" s="209" t="s">
        <v>939</v>
      </c>
      <c r="E2945" s="210">
        <v>5133</v>
      </c>
      <c r="F2945" s="211" t="s">
        <v>976</v>
      </c>
      <c r="G2945" s="231" t="s">
        <v>1192</v>
      </c>
      <c r="H2945" s="89"/>
      <c r="I2945" s="90" t="s">
        <v>977</v>
      </c>
      <c r="J2945" s="90"/>
      <c r="K2945" s="90" t="s">
        <v>978</v>
      </c>
      <c r="L2945" s="90" t="s">
        <v>69</v>
      </c>
      <c r="M2945" s="91"/>
      <c r="N2945" s="312">
        <v>1</v>
      </c>
      <c r="O2945" s="313">
        <f t="shared" ref="O2945:O2950" si="449">N2945/N$2942</f>
        <v>0.14285714285714285</v>
      </c>
      <c r="P2945" s="104"/>
      <c r="Q2945" s="92"/>
      <c r="R2945" s="92"/>
      <c r="S2945" s="92"/>
      <c r="T2945" s="92"/>
      <c r="U2945" s="92"/>
      <c r="V2945" s="92"/>
      <c r="W2945" s="92">
        <v>1</v>
      </c>
      <c r="X2945" s="109">
        <f t="shared" si="443"/>
        <v>25000</v>
      </c>
      <c r="Y2945" s="83"/>
      <c r="Z2945" s="110">
        <f t="shared" si="444"/>
        <v>3571.4285714285711</v>
      </c>
      <c r="AA2945" s="111"/>
      <c r="AB2945" s="92"/>
      <c r="AC2945" s="92"/>
      <c r="AD2945" s="92"/>
      <c r="AE2945" s="92"/>
      <c r="AF2945" s="92"/>
      <c r="AG2945" s="92"/>
      <c r="AH2945" s="92"/>
      <c r="AI2945" s="109">
        <f t="shared" si="445"/>
        <v>0</v>
      </c>
      <c r="AJ2945" s="83"/>
      <c r="AK2945" s="110">
        <f t="shared" si="446"/>
        <v>0</v>
      </c>
      <c r="AL2945" s="111"/>
      <c r="AM2945" s="92"/>
      <c r="AN2945" s="92"/>
      <c r="AO2945" s="92"/>
      <c r="AP2945" s="92">
        <v>1</v>
      </c>
      <c r="AQ2945" s="92"/>
      <c r="AR2945" s="92"/>
      <c r="AS2945" s="92"/>
      <c r="AT2945" s="92"/>
      <c r="AU2945" s="92"/>
      <c r="AV2945" s="109">
        <f t="shared" si="447"/>
        <v>100</v>
      </c>
      <c r="AW2945" s="75"/>
      <c r="AX2945" s="110">
        <f t="shared" si="448"/>
        <v>14.285714285714285</v>
      </c>
      <c r="AY2945" s="111"/>
      <c r="AZ2945" s="93"/>
      <c r="BA2945" s="94" t="s">
        <v>131</v>
      </c>
      <c r="BB2945" s="71"/>
      <c r="BC2945" s="54"/>
      <c r="BD2945" s="41">
        <v>5</v>
      </c>
      <c r="BE2945" s="52">
        <v>51</v>
      </c>
      <c r="BF2945" s="62">
        <v>5133</v>
      </c>
      <c r="BG2945" s="280" t="s">
        <v>52</v>
      </c>
    </row>
    <row r="2946" spans="1:59" s="63" customFormat="1" ht="12.75" x14ac:dyDescent="0.2">
      <c r="A2946" s="196">
        <v>5</v>
      </c>
      <c r="B2946" s="197" t="s">
        <v>938</v>
      </c>
      <c r="C2946" s="208">
        <v>51</v>
      </c>
      <c r="D2946" s="209" t="s">
        <v>939</v>
      </c>
      <c r="E2946" s="210">
        <v>5133</v>
      </c>
      <c r="F2946" s="211" t="s">
        <v>976</v>
      </c>
      <c r="G2946" s="231" t="s">
        <v>1192</v>
      </c>
      <c r="H2946" s="89"/>
      <c r="I2946" s="90" t="s">
        <v>941</v>
      </c>
      <c r="J2946" s="90"/>
      <c r="K2946" s="90" t="s">
        <v>64</v>
      </c>
      <c r="L2946" s="90" t="s">
        <v>119</v>
      </c>
      <c r="M2946" s="91"/>
      <c r="N2946" s="312">
        <v>1</v>
      </c>
      <c r="O2946" s="313">
        <f t="shared" si="449"/>
        <v>0.14285714285714285</v>
      </c>
      <c r="P2946" s="104"/>
      <c r="Q2946" s="92"/>
      <c r="R2946" s="92"/>
      <c r="S2946" s="92"/>
      <c r="T2946" s="92"/>
      <c r="U2946" s="92"/>
      <c r="V2946" s="92"/>
      <c r="W2946" s="92"/>
      <c r="X2946" s="109">
        <f t="shared" si="443"/>
        <v>0</v>
      </c>
      <c r="Y2946" s="83"/>
      <c r="Z2946" s="110">
        <f t="shared" si="444"/>
        <v>0</v>
      </c>
      <c r="AA2946" s="111"/>
      <c r="AB2946" s="92"/>
      <c r="AC2946" s="92"/>
      <c r="AD2946" s="92"/>
      <c r="AE2946" s="92"/>
      <c r="AF2946" s="92"/>
      <c r="AG2946" s="92"/>
      <c r="AH2946" s="92"/>
      <c r="AI2946" s="109">
        <f t="shared" si="445"/>
        <v>0</v>
      </c>
      <c r="AJ2946" s="83"/>
      <c r="AK2946" s="110">
        <f t="shared" si="446"/>
        <v>0</v>
      </c>
      <c r="AL2946" s="111"/>
      <c r="AM2946" s="92"/>
      <c r="AN2946" s="92"/>
      <c r="AO2946" s="92"/>
      <c r="AP2946" s="92"/>
      <c r="AQ2946" s="92"/>
      <c r="AR2946" s="92"/>
      <c r="AS2946" s="92">
        <v>1</v>
      </c>
      <c r="AT2946" s="92"/>
      <c r="AU2946" s="92"/>
      <c r="AV2946" s="109">
        <f t="shared" si="447"/>
        <v>1000</v>
      </c>
      <c r="AW2946" s="75"/>
      <c r="AX2946" s="110">
        <f t="shared" si="448"/>
        <v>142.85714285714286</v>
      </c>
      <c r="AY2946" s="111"/>
      <c r="AZ2946" s="93"/>
      <c r="BA2946" s="94" t="s">
        <v>131</v>
      </c>
      <c r="BB2946" s="71"/>
      <c r="BC2946" s="54"/>
      <c r="BD2946" s="41">
        <v>5</v>
      </c>
      <c r="BE2946" s="52">
        <v>51</v>
      </c>
      <c r="BF2946" s="62">
        <v>5133</v>
      </c>
      <c r="BG2946" s="280" t="s">
        <v>52</v>
      </c>
    </row>
    <row r="2947" spans="1:59" s="63" customFormat="1" ht="12.75" x14ac:dyDescent="0.2">
      <c r="A2947" s="196">
        <v>5</v>
      </c>
      <c r="B2947" s="197" t="s">
        <v>938</v>
      </c>
      <c r="C2947" s="208">
        <v>51</v>
      </c>
      <c r="D2947" s="209" t="s">
        <v>939</v>
      </c>
      <c r="E2947" s="210">
        <v>5133</v>
      </c>
      <c r="F2947" s="211" t="s">
        <v>976</v>
      </c>
      <c r="G2947" s="231" t="s">
        <v>1192</v>
      </c>
      <c r="H2947" s="89"/>
      <c r="I2947" s="90" t="s">
        <v>979</v>
      </c>
      <c r="J2947" s="90"/>
      <c r="K2947" s="90" t="s">
        <v>64</v>
      </c>
      <c r="L2947" s="90" t="s">
        <v>119</v>
      </c>
      <c r="M2947" s="91"/>
      <c r="N2947" s="312">
        <v>1</v>
      </c>
      <c r="O2947" s="313">
        <f t="shared" si="449"/>
        <v>0.14285714285714285</v>
      </c>
      <c r="P2947" s="104"/>
      <c r="Q2947" s="92"/>
      <c r="R2947" s="92"/>
      <c r="S2947" s="92"/>
      <c r="T2947" s="92"/>
      <c r="U2947" s="92"/>
      <c r="V2947" s="92"/>
      <c r="W2947" s="92"/>
      <c r="X2947" s="109">
        <f t="shared" si="443"/>
        <v>0</v>
      </c>
      <c r="Y2947" s="83"/>
      <c r="Z2947" s="110">
        <f t="shared" si="444"/>
        <v>0</v>
      </c>
      <c r="AA2947" s="111"/>
      <c r="AB2947" s="92"/>
      <c r="AC2947" s="92"/>
      <c r="AD2947" s="92"/>
      <c r="AE2947" s="92"/>
      <c r="AF2947" s="92"/>
      <c r="AG2947" s="92"/>
      <c r="AH2947" s="92"/>
      <c r="AI2947" s="109">
        <f t="shared" si="445"/>
        <v>0</v>
      </c>
      <c r="AJ2947" s="83"/>
      <c r="AK2947" s="110">
        <f t="shared" si="446"/>
        <v>0</v>
      </c>
      <c r="AL2947" s="111"/>
      <c r="AM2947" s="92"/>
      <c r="AN2947" s="92"/>
      <c r="AO2947" s="92"/>
      <c r="AP2947" s="92"/>
      <c r="AQ2947" s="92"/>
      <c r="AR2947" s="92"/>
      <c r="AS2947" s="92">
        <v>1</v>
      </c>
      <c r="AT2947" s="92"/>
      <c r="AU2947" s="92"/>
      <c r="AV2947" s="109">
        <f t="shared" si="447"/>
        <v>1000</v>
      </c>
      <c r="AW2947" s="75"/>
      <c r="AX2947" s="110">
        <f t="shared" si="448"/>
        <v>142.85714285714286</v>
      </c>
      <c r="AY2947" s="111"/>
      <c r="AZ2947" s="93"/>
      <c r="BA2947" s="94" t="s">
        <v>131</v>
      </c>
      <c r="BB2947" s="71"/>
      <c r="BC2947" s="54"/>
      <c r="BD2947" s="41">
        <v>5</v>
      </c>
      <c r="BE2947" s="52">
        <v>51</v>
      </c>
      <c r="BF2947" s="62">
        <v>5133</v>
      </c>
      <c r="BG2947" s="280" t="s">
        <v>52</v>
      </c>
    </row>
    <row r="2948" spans="1:59" s="63" customFormat="1" ht="12.75" x14ac:dyDescent="0.2">
      <c r="A2948" s="196">
        <v>5</v>
      </c>
      <c r="B2948" s="197" t="s">
        <v>938</v>
      </c>
      <c r="C2948" s="208">
        <v>51</v>
      </c>
      <c r="D2948" s="209" t="s">
        <v>939</v>
      </c>
      <c r="E2948" s="210">
        <v>5133</v>
      </c>
      <c r="F2948" s="211" t="s">
        <v>976</v>
      </c>
      <c r="G2948" s="231" t="s">
        <v>1192</v>
      </c>
      <c r="H2948" s="89"/>
      <c r="I2948" s="90" t="s">
        <v>964</v>
      </c>
      <c r="J2948" s="90"/>
      <c r="K2948" s="90" t="s">
        <v>64</v>
      </c>
      <c r="L2948" s="90" t="s">
        <v>136</v>
      </c>
      <c r="M2948" s="91"/>
      <c r="N2948" s="312">
        <v>1</v>
      </c>
      <c r="O2948" s="313">
        <f t="shared" si="449"/>
        <v>0.14285714285714285</v>
      </c>
      <c r="P2948" s="104"/>
      <c r="Q2948" s="92"/>
      <c r="R2948" s="92"/>
      <c r="S2948" s="92"/>
      <c r="T2948" s="92"/>
      <c r="U2948" s="92"/>
      <c r="V2948" s="92"/>
      <c r="W2948" s="92"/>
      <c r="X2948" s="109">
        <f t="shared" si="443"/>
        <v>0</v>
      </c>
      <c r="Y2948" s="83"/>
      <c r="Z2948" s="110">
        <f t="shared" si="444"/>
        <v>0</v>
      </c>
      <c r="AA2948" s="111"/>
      <c r="AB2948" s="92"/>
      <c r="AC2948" s="92"/>
      <c r="AD2948" s="92"/>
      <c r="AE2948" s="92"/>
      <c r="AF2948" s="92"/>
      <c r="AG2948" s="92"/>
      <c r="AH2948" s="92"/>
      <c r="AI2948" s="109">
        <f t="shared" si="445"/>
        <v>0</v>
      </c>
      <c r="AJ2948" s="83"/>
      <c r="AK2948" s="110">
        <f t="shared" si="446"/>
        <v>0</v>
      </c>
      <c r="AL2948" s="111"/>
      <c r="AM2948" s="92"/>
      <c r="AN2948" s="92"/>
      <c r="AO2948" s="92"/>
      <c r="AP2948" s="92"/>
      <c r="AQ2948" s="92"/>
      <c r="AR2948" s="92"/>
      <c r="AS2948" s="92">
        <v>1</v>
      </c>
      <c r="AT2948" s="92"/>
      <c r="AU2948" s="92"/>
      <c r="AV2948" s="109">
        <f t="shared" si="447"/>
        <v>1000</v>
      </c>
      <c r="AW2948" s="75"/>
      <c r="AX2948" s="110">
        <f t="shared" si="448"/>
        <v>142.85714285714286</v>
      </c>
      <c r="AY2948" s="111"/>
      <c r="AZ2948" s="93"/>
      <c r="BA2948" s="94" t="s">
        <v>131</v>
      </c>
      <c r="BB2948" s="71"/>
      <c r="BC2948" s="54"/>
      <c r="BD2948" s="41">
        <v>5</v>
      </c>
      <c r="BE2948" s="52">
        <v>51</v>
      </c>
      <c r="BF2948" s="62">
        <v>5133</v>
      </c>
      <c r="BG2948" s="280" t="s">
        <v>52</v>
      </c>
    </row>
    <row r="2949" spans="1:59" s="63" customFormat="1" ht="12.75" x14ac:dyDescent="0.2">
      <c r="A2949" s="196">
        <v>5</v>
      </c>
      <c r="B2949" s="197" t="s">
        <v>938</v>
      </c>
      <c r="C2949" s="208">
        <v>51</v>
      </c>
      <c r="D2949" s="209" t="s">
        <v>939</v>
      </c>
      <c r="E2949" s="210">
        <v>5133</v>
      </c>
      <c r="F2949" s="211" t="s">
        <v>976</v>
      </c>
      <c r="G2949" s="231" t="s">
        <v>1192</v>
      </c>
      <c r="H2949" s="89"/>
      <c r="I2949" s="90" t="s">
        <v>560</v>
      </c>
      <c r="J2949" s="90"/>
      <c r="K2949" s="90" t="s">
        <v>73</v>
      </c>
      <c r="L2949" s="90" t="s">
        <v>69</v>
      </c>
      <c r="M2949" s="91"/>
      <c r="N2949" s="312">
        <v>1</v>
      </c>
      <c r="O2949" s="313">
        <f t="shared" si="449"/>
        <v>0.14285714285714285</v>
      </c>
      <c r="P2949" s="104"/>
      <c r="Q2949" s="92"/>
      <c r="R2949" s="92"/>
      <c r="S2949" s="92"/>
      <c r="T2949" s="92"/>
      <c r="U2949" s="92"/>
      <c r="V2949" s="92"/>
      <c r="W2949" s="92">
        <v>1</v>
      </c>
      <c r="X2949" s="109">
        <f t="shared" si="443"/>
        <v>25000</v>
      </c>
      <c r="Y2949" s="83"/>
      <c r="Z2949" s="110">
        <f t="shared" si="444"/>
        <v>3571.4285714285711</v>
      </c>
      <c r="AA2949" s="111"/>
      <c r="AB2949" s="92"/>
      <c r="AC2949" s="92"/>
      <c r="AD2949" s="92"/>
      <c r="AE2949" s="92"/>
      <c r="AF2949" s="92"/>
      <c r="AG2949" s="92"/>
      <c r="AH2949" s="92"/>
      <c r="AI2949" s="109">
        <f t="shared" si="445"/>
        <v>0</v>
      </c>
      <c r="AJ2949" s="83"/>
      <c r="AK2949" s="110">
        <f t="shared" si="446"/>
        <v>0</v>
      </c>
      <c r="AL2949" s="111"/>
      <c r="AM2949" s="92"/>
      <c r="AN2949" s="92"/>
      <c r="AO2949" s="92"/>
      <c r="AP2949" s="92">
        <v>1</v>
      </c>
      <c r="AQ2949" s="92"/>
      <c r="AR2949" s="92"/>
      <c r="AS2949" s="92"/>
      <c r="AT2949" s="92"/>
      <c r="AU2949" s="92"/>
      <c r="AV2949" s="109">
        <f t="shared" si="447"/>
        <v>100</v>
      </c>
      <c r="AW2949" s="75"/>
      <c r="AX2949" s="110">
        <f t="shared" si="448"/>
        <v>14.285714285714285</v>
      </c>
      <c r="AY2949" s="111"/>
      <c r="AZ2949" s="93"/>
      <c r="BA2949" s="94" t="s">
        <v>131</v>
      </c>
      <c r="BB2949" s="71"/>
      <c r="BC2949" s="54"/>
      <c r="BD2949" s="41">
        <v>5</v>
      </c>
      <c r="BE2949" s="52">
        <v>51</v>
      </c>
      <c r="BF2949" s="62">
        <v>5133</v>
      </c>
      <c r="BG2949" s="280" t="s">
        <v>52</v>
      </c>
    </row>
    <row r="2950" spans="1:59" s="63" customFormat="1" ht="12.75" x14ac:dyDescent="0.2">
      <c r="A2950" s="196">
        <v>5</v>
      </c>
      <c r="B2950" s="197" t="s">
        <v>938</v>
      </c>
      <c r="C2950" s="208">
        <v>51</v>
      </c>
      <c r="D2950" s="209" t="s">
        <v>939</v>
      </c>
      <c r="E2950" s="210">
        <v>5133</v>
      </c>
      <c r="F2950" s="211" t="s">
        <v>976</v>
      </c>
      <c r="G2950" s="231" t="s">
        <v>1192</v>
      </c>
      <c r="H2950" s="89"/>
      <c r="I2950" s="90" t="s">
        <v>980</v>
      </c>
      <c r="J2950" s="90"/>
      <c r="K2950" s="90" t="s">
        <v>73</v>
      </c>
      <c r="L2950" s="90" t="s">
        <v>69</v>
      </c>
      <c r="M2950" s="91"/>
      <c r="N2950" s="312">
        <v>1</v>
      </c>
      <c r="O2950" s="313">
        <f t="shared" si="449"/>
        <v>0.14285714285714285</v>
      </c>
      <c r="P2950" s="104"/>
      <c r="Q2950" s="92"/>
      <c r="R2950" s="92"/>
      <c r="S2950" s="92"/>
      <c r="T2950" s="92"/>
      <c r="U2950" s="92"/>
      <c r="V2950" s="92"/>
      <c r="W2950" s="92">
        <v>1</v>
      </c>
      <c r="X2950" s="109">
        <f t="shared" si="443"/>
        <v>25000</v>
      </c>
      <c r="Y2950" s="83"/>
      <c r="Z2950" s="110">
        <f t="shared" si="444"/>
        <v>3571.4285714285711</v>
      </c>
      <c r="AA2950" s="111"/>
      <c r="AB2950" s="92"/>
      <c r="AC2950" s="92"/>
      <c r="AD2950" s="92"/>
      <c r="AE2950" s="92"/>
      <c r="AF2950" s="92"/>
      <c r="AG2950" s="92"/>
      <c r="AH2950" s="92"/>
      <c r="AI2950" s="109">
        <f t="shared" si="445"/>
        <v>0</v>
      </c>
      <c r="AJ2950" s="83"/>
      <c r="AK2950" s="110">
        <f t="shared" si="446"/>
        <v>0</v>
      </c>
      <c r="AL2950" s="111"/>
      <c r="AM2950" s="92"/>
      <c r="AN2950" s="92"/>
      <c r="AO2950" s="92"/>
      <c r="AP2950" s="92">
        <v>1</v>
      </c>
      <c r="AQ2950" s="92"/>
      <c r="AR2950" s="92"/>
      <c r="AS2950" s="92"/>
      <c r="AT2950" s="92"/>
      <c r="AU2950" s="92"/>
      <c r="AV2950" s="109">
        <f t="shared" si="447"/>
        <v>100</v>
      </c>
      <c r="AW2950" s="75"/>
      <c r="AX2950" s="110">
        <f t="shared" si="448"/>
        <v>14.285714285714285</v>
      </c>
      <c r="AY2950" s="111"/>
      <c r="AZ2950" s="93"/>
      <c r="BA2950" s="94" t="s">
        <v>131</v>
      </c>
      <c r="BB2950" s="71"/>
      <c r="BC2950" s="54"/>
      <c r="BD2950" s="41">
        <v>5</v>
      </c>
      <c r="BE2950" s="52">
        <v>51</v>
      </c>
      <c r="BF2950" s="62">
        <v>5133</v>
      </c>
      <c r="BG2950" s="280" t="s">
        <v>52</v>
      </c>
    </row>
    <row r="2951" spans="1:59" s="63" customFormat="1" ht="12.75" x14ac:dyDescent="0.2">
      <c r="A2951" s="196">
        <v>5</v>
      </c>
      <c r="B2951" s="197" t="s">
        <v>938</v>
      </c>
      <c r="C2951" s="208">
        <v>51</v>
      </c>
      <c r="D2951" s="209" t="s">
        <v>939</v>
      </c>
      <c r="E2951" s="210">
        <v>5133</v>
      </c>
      <c r="F2951" s="211" t="s">
        <v>976</v>
      </c>
      <c r="G2951" s="231" t="s">
        <v>1192</v>
      </c>
      <c r="H2951" s="65"/>
      <c r="I2951" s="222"/>
      <c r="J2951" s="66"/>
      <c r="K2951" s="66"/>
      <c r="L2951" s="66"/>
      <c r="M2951" s="64"/>
      <c r="N2951" s="304"/>
      <c r="O2951" s="305"/>
      <c r="P2951" s="127"/>
      <c r="Q2951" s="67"/>
      <c r="R2951" s="67"/>
      <c r="S2951" s="67"/>
      <c r="T2951" s="67"/>
      <c r="U2951" s="67"/>
      <c r="V2951" s="67"/>
      <c r="W2951" s="67"/>
      <c r="X2951" s="67"/>
      <c r="Y2951" s="68"/>
      <c r="Z2951" s="68"/>
      <c r="AA2951" s="68"/>
      <c r="AB2951" s="67"/>
      <c r="AC2951" s="67"/>
      <c r="AD2951" s="67"/>
      <c r="AE2951" s="67"/>
      <c r="AF2951" s="67"/>
      <c r="AG2951" s="67"/>
      <c r="AH2951" s="67"/>
      <c r="AI2951" s="67"/>
      <c r="AJ2951" s="68"/>
      <c r="AK2951" s="68"/>
      <c r="AL2951" s="68"/>
      <c r="AM2951" s="67"/>
      <c r="AN2951" s="67"/>
      <c r="AO2951" s="67"/>
      <c r="AP2951" s="67"/>
      <c r="AQ2951" s="67"/>
      <c r="AR2951" s="67"/>
      <c r="AS2951" s="67"/>
      <c r="AT2951" s="67"/>
      <c r="AU2951" s="67"/>
      <c r="AV2951" s="67"/>
      <c r="AW2951" s="67"/>
      <c r="AX2951" s="68"/>
      <c r="AY2951" s="68"/>
      <c r="AZ2951" s="69"/>
      <c r="BA2951" s="70"/>
      <c r="BB2951" s="71"/>
      <c r="BC2951" s="54"/>
      <c r="BD2951" s="41">
        <v>5</v>
      </c>
      <c r="BE2951" s="52">
        <v>51</v>
      </c>
      <c r="BF2951" s="62">
        <v>5133</v>
      </c>
      <c r="BG2951" s="275"/>
    </row>
    <row r="2952" spans="1:59" s="63" customFormat="1" ht="12.75" x14ac:dyDescent="0.2">
      <c r="A2952" s="196">
        <v>5</v>
      </c>
      <c r="B2952" s="197" t="s">
        <v>938</v>
      </c>
      <c r="C2952" s="208">
        <v>51</v>
      </c>
      <c r="D2952" s="209" t="s">
        <v>939</v>
      </c>
      <c r="E2952" s="210">
        <v>5133</v>
      </c>
      <c r="F2952" s="211" t="s">
        <v>976</v>
      </c>
      <c r="G2952" s="230"/>
      <c r="H2952" s="56"/>
      <c r="I2952" s="221"/>
      <c r="J2952" s="57"/>
      <c r="K2952" s="57"/>
      <c r="L2952" s="57"/>
      <c r="M2952" s="55"/>
      <c r="N2952" s="303"/>
      <c r="O2952" s="245"/>
      <c r="P2952" s="122"/>
      <c r="Q2952" s="58"/>
      <c r="R2952" s="58"/>
      <c r="S2952" s="58"/>
      <c r="T2952" s="58"/>
      <c r="U2952" s="58"/>
      <c r="V2952" s="58"/>
      <c r="W2952" s="58"/>
      <c r="X2952" s="58"/>
      <c r="Y2952" s="59"/>
      <c r="Z2952" s="59"/>
      <c r="AA2952" s="59"/>
      <c r="AB2952" s="58"/>
      <c r="AC2952" s="58"/>
      <c r="AD2952" s="58"/>
      <c r="AE2952" s="58"/>
      <c r="AF2952" s="58"/>
      <c r="AG2952" s="58"/>
      <c r="AH2952" s="58"/>
      <c r="AI2952" s="58"/>
      <c r="AJ2952" s="59"/>
      <c r="AK2952" s="59"/>
      <c r="AL2952" s="59"/>
      <c r="AM2952" s="58"/>
      <c r="AN2952" s="58"/>
      <c r="AO2952" s="58"/>
      <c r="AP2952" s="58"/>
      <c r="AQ2952" s="58"/>
      <c r="AR2952" s="58"/>
      <c r="AS2952" s="58"/>
      <c r="AT2952" s="58"/>
      <c r="AU2952" s="58"/>
      <c r="AV2952" s="58"/>
      <c r="AW2952" s="58"/>
      <c r="AX2952" s="59"/>
      <c r="AY2952" s="59"/>
      <c r="AZ2952" s="60"/>
      <c r="BA2952" s="61"/>
      <c r="BB2952" s="54"/>
      <c r="BC2952" s="54"/>
      <c r="BD2952" s="41">
        <v>5</v>
      </c>
      <c r="BE2952" s="52">
        <v>51</v>
      </c>
      <c r="BF2952" s="62">
        <v>5133</v>
      </c>
      <c r="BG2952" s="274"/>
    </row>
    <row r="2953" spans="1:59" s="63" customFormat="1" ht="12.75" x14ac:dyDescent="0.2">
      <c r="A2953" s="196">
        <v>5</v>
      </c>
      <c r="B2953" s="197" t="s">
        <v>938</v>
      </c>
      <c r="C2953" s="208">
        <v>51</v>
      </c>
      <c r="D2953" s="209" t="s">
        <v>939</v>
      </c>
      <c r="E2953" s="210">
        <v>5133</v>
      </c>
      <c r="F2953" s="211" t="s">
        <v>976</v>
      </c>
      <c r="G2953" s="231"/>
      <c r="H2953" s="65"/>
      <c r="I2953" s="222"/>
      <c r="J2953" s="66"/>
      <c r="K2953" s="66"/>
      <c r="L2953" s="66"/>
      <c r="M2953" s="64"/>
      <c r="N2953" s="304"/>
      <c r="O2953" s="305"/>
      <c r="P2953" s="127"/>
      <c r="Q2953" s="67"/>
      <c r="R2953" s="67"/>
      <c r="S2953" s="67"/>
      <c r="T2953" s="67"/>
      <c r="U2953" s="67"/>
      <c r="V2953" s="67"/>
      <c r="W2953" s="67"/>
      <c r="X2953" s="67"/>
      <c r="Y2953" s="68"/>
      <c r="Z2953" s="68"/>
      <c r="AA2953" s="68"/>
      <c r="AB2953" s="67"/>
      <c r="AC2953" s="67"/>
      <c r="AD2953" s="67"/>
      <c r="AE2953" s="67"/>
      <c r="AF2953" s="67"/>
      <c r="AG2953" s="67"/>
      <c r="AH2953" s="67"/>
      <c r="AI2953" s="67"/>
      <c r="AJ2953" s="68"/>
      <c r="AK2953" s="68"/>
      <c r="AL2953" s="68"/>
      <c r="AM2953" s="67"/>
      <c r="AN2953" s="67"/>
      <c r="AO2953" s="67"/>
      <c r="AP2953" s="67"/>
      <c r="AQ2953" s="67"/>
      <c r="AR2953" s="67"/>
      <c r="AS2953" s="67"/>
      <c r="AT2953" s="67"/>
      <c r="AU2953" s="67"/>
      <c r="AV2953" s="67"/>
      <c r="AW2953" s="67"/>
      <c r="AX2953" s="68"/>
      <c r="AY2953" s="68"/>
      <c r="AZ2953" s="69"/>
      <c r="BA2953" s="70"/>
      <c r="BB2953" s="71"/>
      <c r="BC2953" s="54"/>
      <c r="BD2953" s="41"/>
      <c r="BE2953" s="52"/>
      <c r="BF2953" s="62"/>
      <c r="BG2953" s="275"/>
    </row>
    <row r="2954" spans="1:59" s="63" customFormat="1" ht="12.75" x14ac:dyDescent="0.2">
      <c r="A2954" s="196">
        <v>5</v>
      </c>
      <c r="B2954" s="197" t="s">
        <v>938</v>
      </c>
      <c r="C2954" s="208">
        <v>51</v>
      </c>
      <c r="D2954" s="209" t="s">
        <v>939</v>
      </c>
      <c r="E2954" s="210">
        <v>5133</v>
      </c>
      <c r="F2954" s="211" t="s">
        <v>976</v>
      </c>
      <c r="G2954" s="231" t="s">
        <v>1198</v>
      </c>
      <c r="H2954" s="72" t="s">
        <v>1233</v>
      </c>
      <c r="I2954" s="223" t="s">
        <v>1255</v>
      </c>
      <c r="J2954" s="73"/>
      <c r="K2954" s="73"/>
      <c r="L2954" s="73"/>
      <c r="M2954" s="74"/>
      <c r="N2954" s="247"/>
      <c r="O2954" s="306"/>
      <c r="P2954" s="105"/>
      <c r="Q2954" s="75"/>
      <c r="R2954" s="75"/>
      <c r="S2954" s="75"/>
      <c r="T2954" s="75"/>
      <c r="U2954" s="75"/>
      <c r="V2954" s="75"/>
      <c r="W2954" s="75"/>
      <c r="X2954" s="75"/>
      <c r="Y2954" s="76" t="s">
        <v>1241</v>
      </c>
      <c r="Z2954" s="77" t="s">
        <v>1241</v>
      </c>
      <c r="AA2954" s="78">
        <f>AA$2858</f>
        <v>2500</v>
      </c>
      <c r="AB2954" s="75"/>
      <c r="AC2954" s="75"/>
      <c r="AD2954" s="75"/>
      <c r="AE2954" s="75"/>
      <c r="AF2954" s="75"/>
      <c r="AG2954" s="75"/>
      <c r="AH2954" s="75"/>
      <c r="AI2954" s="75"/>
      <c r="AJ2954" s="76" t="s">
        <v>1241</v>
      </c>
      <c r="AK2954" s="77" t="s">
        <v>1241</v>
      </c>
      <c r="AL2954" s="78">
        <f>AL$2858</f>
        <v>0</v>
      </c>
      <c r="AM2954" s="75"/>
      <c r="AN2954" s="75"/>
      <c r="AO2954" s="75"/>
      <c r="AP2954" s="75"/>
      <c r="AQ2954" s="75"/>
      <c r="AR2954" s="75"/>
      <c r="AS2954" s="75"/>
      <c r="AT2954" s="75"/>
      <c r="AU2954" s="75"/>
      <c r="AV2954" s="75"/>
      <c r="AW2954" s="76" t="s">
        <v>1241</v>
      </c>
      <c r="AX2954" s="77" t="s">
        <v>1241</v>
      </c>
      <c r="AY2954" s="78">
        <f>AY$2858</f>
        <v>500</v>
      </c>
      <c r="AZ2954" s="79"/>
      <c r="BA2954" s="80" t="str">
        <f>I2954</f>
        <v>&gt; see 5123, Manufactured timber board linings</v>
      </c>
      <c r="BB2954" s="71"/>
      <c r="BC2954" s="54"/>
      <c r="BD2954" s="41">
        <f>A2954</f>
        <v>5</v>
      </c>
      <c r="BE2954" s="52">
        <f>C2954</f>
        <v>51</v>
      </c>
      <c r="BF2954" s="62">
        <f>E2954</f>
        <v>5133</v>
      </c>
      <c r="BG2954" s="276" t="str">
        <f>H2954</f>
        <v>Default Scenario (Link)</v>
      </c>
    </row>
    <row r="2955" spans="1:59" s="63" customFormat="1" ht="12.75" x14ac:dyDescent="0.2">
      <c r="A2955" s="196">
        <v>5</v>
      </c>
      <c r="B2955" s="197" t="s">
        <v>938</v>
      </c>
      <c r="C2955" s="208">
        <v>51</v>
      </c>
      <c r="D2955" s="209" t="s">
        <v>939</v>
      </c>
      <c r="E2955" s="210">
        <v>5133</v>
      </c>
      <c r="F2955" s="211" t="s">
        <v>976</v>
      </c>
      <c r="G2955" s="231"/>
      <c r="H2955" s="65"/>
      <c r="I2955" s="222"/>
      <c r="J2955" s="66"/>
      <c r="K2955" s="66"/>
      <c r="L2955" s="66"/>
      <c r="M2955" s="64"/>
      <c r="N2955" s="304"/>
      <c r="O2955" s="305"/>
      <c r="P2955" s="127"/>
      <c r="Q2955" s="67"/>
      <c r="R2955" s="67"/>
      <c r="S2955" s="67"/>
      <c r="T2955" s="67"/>
      <c r="U2955" s="67"/>
      <c r="V2955" s="67"/>
      <c r="W2955" s="67"/>
      <c r="X2955" s="67"/>
      <c r="Y2955" s="68"/>
      <c r="Z2955" s="68"/>
      <c r="AA2955" s="68"/>
      <c r="AB2955" s="67"/>
      <c r="AC2955" s="67"/>
      <c r="AD2955" s="67"/>
      <c r="AE2955" s="67"/>
      <c r="AF2955" s="67"/>
      <c r="AG2955" s="67"/>
      <c r="AH2955" s="67"/>
      <c r="AI2955" s="67"/>
      <c r="AJ2955" s="68"/>
      <c r="AK2955" s="68"/>
      <c r="AL2955" s="68"/>
      <c r="AM2955" s="67"/>
      <c r="AN2955" s="67"/>
      <c r="AO2955" s="67"/>
      <c r="AP2955" s="67"/>
      <c r="AQ2955" s="67"/>
      <c r="AR2955" s="67"/>
      <c r="AS2955" s="67"/>
      <c r="AT2955" s="67"/>
      <c r="AU2955" s="67"/>
      <c r="AV2955" s="67"/>
      <c r="AW2955" s="67"/>
      <c r="AX2955" s="68"/>
      <c r="AY2955" s="68"/>
      <c r="AZ2955" s="69"/>
      <c r="BA2955" s="70"/>
      <c r="BB2955" s="71"/>
      <c r="BC2955" s="54"/>
      <c r="BD2955" s="41"/>
      <c r="BE2955" s="52"/>
      <c r="BF2955" s="62"/>
      <c r="BG2955" s="275"/>
    </row>
    <row r="2956" spans="1:59" s="63" customFormat="1" ht="12.75" x14ac:dyDescent="0.2">
      <c r="A2956" s="196">
        <v>5</v>
      </c>
      <c r="B2956" s="197" t="s">
        <v>938</v>
      </c>
      <c r="C2956" s="208">
        <v>51</v>
      </c>
      <c r="D2956" s="209" t="s">
        <v>939</v>
      </c>
      <c r="E2956" s="210">
        <v>5133</v>
      </c>
      <c r="F2956" s="211" t="s">
        <v>976</v>
      </c>
      <c r="G2956" s="230"/>
      <c r="H2956" s="56"/>
      <c r="I2956" s="221"/>
      <c r="J2956" s="57"/>
      <c r="K2956" s="57"/>
      <c r="L2956" s="57"/>
      <c r="M2956" s="55"/>
      <c r="N2956" s="303"/>
      <c r="O2956" s="245"/>
      <c r="P2956" s="122"/>
      <c r="Q2956" s="58"/>
      <c r="R2956" s="58"/>
      <c r="S2956" s="58"/>
      <c r="T2956" s="58"/>
      <c r="U2956" s="58"/>
      <c r="V2956" s="58"/>
      <c r="W2956" s="58"/>
      <c r="X2956" s="58"/>
      <c r="Y2956" s="59"/>
      <c r="Z2956" s="59"/>
      <c r="AA2956" s="59"/>
      <c r="AB2956" s="58"/>
      <c r="AC2956" s="58"/>
      <c r="AD2956" s="58"/>
      <c r="AE2956" s="58"/>
      <c r="AF2956" s="58"/>
      <c r="AG2956" s="58"/>
      <c r="AH2956" s="58"/>
      <c r="AI2956" s="58"/>
      <c r="AJ2956" s="59"/>
      <c r="AK2956" s="59"/>
      <c r="AL2956" s="59"/>
      <c r="AM2956" s="58"/>
      <c r="AN2956" s="58"/>
      <c r="AO2956" s="58"/>
      <c r="AP2956" s="58"/>
      <c r="AQ2956" s="58"/>
      <c r="AR2956" s="58"/>
      <c r="AS2956" s="58"/>
      <c r="AT2956" s="58"/>
      <c r="AU2956" s="58"/>
      <c r="AV2956" s="58"/>
      <c r="AW2956" s="58"/>
      <c r="AX2956" s="59"/>
      <c r="AY2956" s="59"/>
      <c r="AZ2956" s="60"/>
      <c r="BA2956" s="61"/>
      <c r="BB2956" s="54"/>
      <c r="BC2956" s="54"/>
      <c r="BD2956" s="41">
        <v>5</v>
      </c>
      <c r="BE2956" s="52">
        <v>51</v>
      </c>
      <c r="BF2956" s="62">
        <v>5133</v>
      </c>
      <c r="BG2956" s="274"/>
    </row>
    <row r="2957" spans="1:59" s="63" customFormat="1" ht="12.75" x14ac:dyDescent="0.2">
      <c r="A2957" s="196">
        <v>5</v>
      </c>
      <c r="B2957" s="197" t="s">
        <v>938</v>
      </c>
      <c r="C2957" s="208">
        <v>51</v>
      </c>
      <c r="D2957" s="209" t="s">
        <v>939</v>
      </c>
      <c r="E2957" s="210">
        <v>5133</v>
      </c>
      <c r="F2957" s="211" t="s">
        <v>976</v>
      </c>
      <c r="G2957" s="231"/>
      <c r="H2957" s="65"/>
      <c r="I2957" s="222"/>
      <c r="J2957" s="66"/>
      <c r="K2957" s="66"/>
      <c r="L2957" s="66"/>
      <c r="M2957" s="64"/>
      <c r="N2957" s="304"/>
      <c r="O2957" s="305"/>
      <c r="P2957" s="127"/>
      <c r="Q2957" s="67"/>
      <c r="R2957" s="67"/>
      <c r="S2957" s="67"/>
      <c r="T2957" s="67"/>
      <c r="U2957" s="67"/>
      <c r="V2957" s="67"/>
      <c r="W2957" s="67"/>
      <c r="X2957" s="67"/>
      <c r="Y2957" s="68"/>
      <c r="Z2957" s="68"/>
      <c r="AA2957" s="68"/>
      <c r="AB2957" s="67"/>
      <c r="AC2957" s="67"/>
      <c r="AD2957" s="67"/>
      <c r="AE2957" s="67"/>
      <c r="AF2957" s="67"/>
      <c r="AG2957" s="67"/>
      <c r="AH2957" s="67"/>
      <c r="AI2957" s="67"/>
      <c r="AJ2957" s="68"/>
      <c r="AK2957" s="68"/>
      <c r="AL2957" s="68"/>
      <c r="AM2957" s="67"/>
      <c r="AN2957" s="67"/>
      <c r="AO2957" s="67"/>
      <c r="AP2957" s="67"/>
      <c r="AQ2957" s="67"/>
      <c r="AR2957" s="67"/>
      <c r="AS2957" s="67"/>
      <c r="AT2957" s="67"/>
      <c r="AU2957" s="67"/>
      <c r="AV2957" s="67"/>
      <c r="AW2957" s="67"/>
      <c r="AX2957" s="68"/>
      <c r="AY2957" s="68"/>
      <c r="AZ2957" s="69"/>
      <c r="BA2957" s="70"/>
      <c r="BB2957" s="71"/>
      <c r="BC2957" s="54"/>
      <c r="BD2957" s="41"/>
      <c r="BE2957" s="52"/>
      <c r="BF2957" s="62"/>
      <c r="BG2957" s="275"/>
    </row>
    <row r="2958" spans="1:59" s="63" customFormat="1" ht="12.75" x14ac:dyDescent="0.2">
      <c r="A2958" s="196">
        <v>5</v>
      </c>
      <c r="B2958" s="197" t="s">
        <v>938</v>
      </c>
      <c r="C2958" s="208">
        <v>51</v>
      </c>
      <c r="D2958" s="209" t="s">
        <v>939</v>
      </c>
      <c r="E2958" s="210">
        <v>5133</v>
      </c>
      <c r="F2958" s="211" t="s">
        <v>976</v>
      </c>
      <c r="G2958" s="231" t="s">
        <v>729</v>
      </c>
      <c r="H2958" s="72" t="s">
        <v>1233</v>
      </c>
      <c r="I2958" s="223" t="s">
        <v>1247</v>
      </c>
      <c r="J2958" s="73"/>
      <c r="K2958" s="73"/>
      <c r="L2958" s="73"/>
      <c r="M2958" s="74"/>
      <c r="N2958" s="247"/>
      <c r="O2958" s="306"/>
      <c r="P2958" s="105"/>
      <c r="Q2958" s="75"/>
      <c r="R2958" s="75"/>
      <c r="S2958" s="75"/>
      <c r="T2958" s="75"/>
      <c r="U2958" s="75"/>
      <c r="V2958" s="75"/>
      <c r="W2958" s="75"/>
      <c r="X2958" s="75"/>
      <c r="Y2958" s="76" t="s">
        <v>1241</v>
      </c>
      <c r="Z2958" s="77" t="s">
        <v>1241</v>
      </c>
      <c r="AA2958" s="78">
        <f>AA$2569</f>
        <v>5000</v>
      </c>
      <c r="AB2958" s="75"/>
      <c r="AC2958" s="75"/>
      <c r="AD2958" s="75"/>
      <c r="AE2958" s="75"/>
      <c r="AF2958" s="75"/>
      <c r="AG2958" s="75"/>
      <c r="AH2958" s="75"/>
      <c r="AI2958" s="75"/>
      <c r="AJ2958" s="76" t="s">
        <v>1241</v>
      </c>
      <c r="AK2958" s="77" t="s">
        <v>1241</v>
      </c>
      <c r="AL2958" s="78">
        <f>AL$2569</f>
        <v>0</v>
      </c>
      <c r="AM2958" s="75"/>
      <c r="AN2958" s="75"/>
      <c r="AO2958" s="75"/>
      <c r="AP2958" s="75"/>
      <c r="AQ2958" s="75"/>
      <c r="AR2958" s="75"/>
      <c r="AS2958" s="75"/>
      <c r="AT2958" s="75"/>
      <c r="AU2958" s="75"/>
      <c r="AV2958" s="75"/>
      <c r="AW2958" s="76" t="s">
        <v>1241</v>
      </c>
      <c r="AX2958" s="77" t="s">
        <v>1241</v>
      </c>
      <c r="AY2958" s="78">
        <f>AY$2569</f>
        <v>500</v>
      </c>
      <c r="AZ2958" s="79"/>
      <c r="BA2958" s="80" t="str">
        <f>I2958</f>
        <v>&gt; see 4711, Thermal insulation</v>
      </c>
      <c r="BB2958" s="71"/>
      <c r="BC2958" s="54"/>
      <c r="BD2958" s="41">
        <f>A2958</f>
        <v>5</v>
      </c>
      <c r="BE2958" s="52">
        <f>C2958</f>
        <v>51</v>
      </c>
      <c r="BF2958" s="62">
        <f>E2958</f>
        <v>5133</v>
      </c>
      <c r="BG2958" s="276" t="str">
        <f>H2958</f>
        <v>Default Scenario (Link)</v>
      </c>
    </row>
    <row r="2959" spans="1:59" s="63" customFormat="1" ht="12.75" x14ac:dyDescent="0.2">
      <c r="A2959" s="196">
        <v>5</v>
      </c>
      <c r="B2959" s="197" t="s">
        <v>938</v>
      </c>
      <c r="C2959" s="208">
        <v>51</v>
      </c>
      <c r="D2959" s="209" t="s">
        <v>939</v>
      </c>
      <c r="E2959" s="210">
        <v>5133</v>
      </c>
      <c r="F2959" s="211" t="s">
        <v>976</v>
      </c>
      <c r="G2959" s="231"/>
      <c r="H2959" s="65"/>
      <c r="I2959" s="222"/>
      <c r="J2959" s="66"/>
      <c r="K2959" s="66"/>
      <c r="L2959" s="66"/>
      <c r="M2959" s="64"/>
      <c r="N2959" s="304"/>
      <c r="O2959" s="305"/>
      <c r="P2959" s="127"/>
      <c r="Q2959" s="67"/>
      <c r="R2959" s="67"/>
      <c r="S2959" s="67"/>
      <c r="T2959" s="67"/>
      <c r="U2959" s="67"/>
      <c r="V2959" s="67"/>
      <c r="W2959" s="67"/>
      <c r="X2959" s="67"/>
      <c r="Y2959" s="68"/>
      <c r="Z2959" s="68"/>
      <c r="AA2959" s="68"/>
      <c r="AB2959" s="67"/>
      <c r="AC2959" s="67"/>
      <c r="AD2959" s="67"/>
      <c r="AE2959" s="67"/>
      <c r="AF2959" s="67"/>
      <c r="AG2959" s="67"/>
      <c r="AH2959" s="67"/>
      <c r="AI2959" s="67"/>
      <c r="AJ2959" s="68"/>
      <c r="AK2959" s="68"/>
      <c r="AL2959" s="68"/>
      <c r="AM2959" s="67"/>
      <c r="AN2959" s="67"/>
      <c r="AO2959" s="67"/>
      <c r="AP2959" s="67"/>
      <c r="AQ2959" s="67"/>
      <c r="AR2959" s="67"/>
      <c r="AS2959" s="67"/>
      <c r="AT2959" s="67"/>
      <c r="AU2959" s="67"/>
      <c r="AV2959" s="67"/>
      <c r="AW2959" s="67"/>
      <c r="AX2959" s="68"/>
      <c r="AY2959" s="68"/>
      <c r="AZ2959" s="69"/>
      <c r="BA2959" s="70"/>
      <c r="BB2959" s="71"/>
      <c r="BC2959" s="54"/>
      <c r="BD2959" s="41"/>
      <c r="BE2959" s="52"/>
      <c r="BF2959" s="62"/>
      <c r="BG2959" s="275"/>
    </row>
    <row r="2960" spans="1:59" s="63" customFormat="1" ht="12.75" x14ac:dyDescent="0.2">
      <c r="A2960" s="196">
        <v>5</v>
      </c>
      <c r="B2960" s="197" t="s">
        <v>938</v>
      </c>
      <c r="C2960" s="208">
        <v>51</v>
      </c>
      <c r="D2960" s="209" t="s">
        <v>939</v>
      </c>
      <c r="E2960" s="210">
        <v>5133</v>
      </c>
      <c r="F2960" s="211" t="s">
        <v>976</v>
      </c>
      <c r="G2960" s="230"/>
      <c r="H2960" s="56"/>
      <c r="I2960" s="221"/>
      <c r="J2960" s="57"/>
      <c r="K2960" s="57"/>
      <c r="L2960" s="57"/>
      <c r="M2960" s="55"/>
      <c r="N2960" s="303"/>
      <c r="O2960" s="245"/>
      <c r="P2960" s="122"/>
      <c r="Q2960" s="58"/>
      <c r="R2960" s="58"/>
      <c r="S2960" s="58"/>
      <c r="T2960" s="58"/>
      <c r="U2960" s="58"/>
      <c r="V2960" s="58"/>
      <c r="W2960" s="58"/>
      <c r="X2960" s="58"/>
      <c r="Y2960" s="59"/>
      <c r="Z2960" s="59"/>
      <c r="AA2960" s="59"/>
      <c r="AB2960" s="58"/>
      <c r="AC2960" s="58"/>
      <c r="AD2960" s="58"/>
      <c r="AE2960" s="58"/>
      <c r="AF2960" s="58"/>
      <c r="AG2960" s="58"/>
      <c r="AH2960" s="58"/>
      <c r="AI2960" s="58"/>
      <c r="AJ2960" s="59"/>
      <c r="AK2960" s="59"/>
      <c r="AL2960" s="59"/>
      <c r="AM2960" s="58"/>
      <c r="AN2960" s="58"/>
      <c r="AO2960" s="58"/>
      <c r="AP2960" s="58"/>
      <c r="AQ2960" s="58"/>
      <c r="AR2960" s="58"/>
      <c r="AS2960" s="58"/>
      <c r="AT2960" s="58"/>
      <c r="AU2960" s="58"/>
      <c r="AV2960" s="58"/>
      <c r="AW2960" s="58"/>
      <c r="AX2960" s="59"/>
      <c r="AY2960" s="59"/>
      <c r="AZ2960" s="60"/>
      <c r="BA2960" s="61"/>
      <c r="BB2960" s="54"/>
      <c r="BC2960" s="54"/>
      <c r="BD2960" s="41">
        <v>5</v>
      </c>
      <c r="BE2960" s="52">
        <v>51</v>
      </c>
      <c r="BF2960" s="62">
        <v>5133</v>
      </c>
      <c r="BG2960" s="274"/>
    </row>
    <row r="2961" spans="1:59" x14ac:dyDescent="0.25">
      <c r="A2961" s="196">
        <v>5</v>
      </c>
      <c r="B2961" s="197" t="s">
        <v>938</v>
      </c>
      <c r="C2961" s="208">
        <v>51</v>
      </c>
      <c r="D2961" s="209" t="s">
        <v>939</v>
      </c>
      <c r="E2961" s="212">
        <v>5134</v>
      </c>
      <c r="F2961" s="213" t="s">
        <v>981</v>
      </c>
      <c r="G2961" s="234"/>
      <c r="H2961" s="138"/>
      <c r="I2961" s="224"/>
      <c r="J2961" s="98"/>
      <c r="K2961" s="98"/>
      <c r="L2961" s="98"/>
      <c r="M2961" s="137"/>
      <c r="N2961" s="322"/>
      <c r="O2961" s="323"/>
      <c r="P2961" s="139"/>
      <c r="Q2961" s="139"/>
      <c r="R2961" s="139"/>
      <c r="S2961" s="139"/>
      <c r="T2961" s="139"/>
      <c r="U2961" s="139"/>
      <c r="V2961" s="139"/>
      <c r="W2961" s="139"/>
      <c r="X2961" s="139"/>
      <c r="Y2961" s="100"/>
      <c r="Z2961" s="125"/>
      <c r="AA2961" s="125"/>
      <c r="AB2961" s="139"/>
      <c r="AC2961" s="139"/>
      <c r="AD2961" s="139"/>
      <c r="AE2961" s="139"/>
      <c r="AF2961" s="139"/>
      <c r="AG2961" s="139"/>
      <c r="AH2961" s="139"/>
      <c r="AI2961" s="139"/>
      <c r="AJ2961" s="100"/>
      <c r="AK2961" s="125"/>
      <c r="AL2961" s="125"/>
      <c r="AM2961" s="139"/>
      <c r="AN2961" s="139"/>
      <c r="AO2961" s="139"/>
      <c r="AP2961" s="139"/>
      <c r="AQ2961" s="139"/>
      <c r="AR2961" s="139"/>
      <c r="AS2961" s="139"/>
      <c r="AT2961" s="139"/>
      <c r="AU2961" s="139"/>
      <c r="AV2961" s="139"/>
      <c r="AW2961" s="99"/>
      <c r="AX2961" s="125"/>
      <c r="AY2961" s="100"/>
      <c r="AZ2961" s="140"/>
      <c r="BA2961" s="141"/>
      <c r="BB2961" s="136"/>
      <c r="BC2961" s="136"/>
      <c r="BD2961" s="41">
        <v>5</v>
      </c>
      <c r="BE2961" s="52">
        <v>51</v>
      </c>
      <c r="BF2961" s="103">
        <v>5134</v>
      </c>
      <c r="BG2961" s="283"/>
    </row>
    <row r="2962" spans="1:59" s="63" customFormat="1" ht="12.75" x14ac:dyDescent="0.2">
      <c r="A2962" s="196">
        <v>5</v>
      </c>
      <c r="B2962" s="197" t="s">
        <v>938</v>
      </c>
      <c r="C2962" s="208">
        <v>51</v>
      </c>
      <c r="D2962" s="209" t="s">
        <v>939</v>
      </c>
      <c r="E2962" s="212">
        <v>5134</v>
      </c>
      <c r="F2962" s="213" t="s">
        <v>981</v>
      </c>
      <c r="G2962" s="232"/>
      <c r="H2962" s="97"/>
      <c r="I2962" s="224"/>
      <c r="J2962" s="98"/>
      <c r="K2962" s="98"/>
      <c r="L2962" s="98"/>
      <c r="M2962" s="96"/>
      <c r="N2962" s="307"/>
      <c r="O2962" s="246"/>
      <c r="P2962" s="124"/>
      <c r="Q2962" s="99"/>
      <c r="R2962" s="99"/>
      <c r="S2962" s="99"/>
      <c r="T2962" s="99"/>
      <c r="U2962" s="99"/>
      <c r="V2962" s="99"/>
      <c r="W2962" s="99"/>
      <c r="X2962" s="99"/>
      <c r="Y2962" s="100"/>
      <c r="Z2962" s="100"/>
      <c r="AA2962" s="100"/>
      <c r="AB2962" s="99"/>
      <c r="AC2962" s="99"/>
      <c r="AD2962" s="99"/>
      <c r="AE2962" s="99"/>
      <c r="AF2962" s="99"/>
      <c r="AG2962" s="99"/>
      <c r="AH2962" s="99"/>
      <c r="AI2962" s="99"/>
      <c r="AJ2962" s="100"/>
      <c r="AK2962" s="100"/>
      <c r="AL2962" s="100"/>
      <c r="AM2962" s="99"/>
      <c r="AN2962" s="99"/>
      <c r="AO2962" s="99"/>
      <c r="AP2962" s="99"/>
      <c r="AQ2962" s="99"/>
      <c r="AR2962" s="99"/>
      <c r="AS2962" s="99"/>
      <c r="AT2962" s="99"/>
      <c r="AU2962" s="99"/>
      <c r="AV2962" s="99"/>
      <c r="AW2962" s="99"/>
      <c r="AX2962" s="100"/>
      <c r="AY2962" s="100"/>
      <c r="AZ2962" s="101"/>
      <c r="BA2962" s="102"/>
      <c r="BB2962" s="95"/>
      <c r="BC2962" s="95"/>
      <c r="BD2962" s="41">
        <v>5</v>
      </c>
      <c r="BE2962" s="52">
        <v>51</v>
      </c>
      <c r="BF2962" s="103">
        <v>5134</v>
      </c>
      <c r="BG2962" s="277"/>
    </row>
    <row r="2963" spans="1:59" s="63" customFormat="1" ht="12.75" x14ac:dyDescent="0.2">
      <c r="A2963" s="196">
        <v>5</v>
      </c>
      <c r="B2963" s="197" t="s">
        <v>938</v>
      </c>
      <c r="C2963" s="208">
        <v>51</v>
      </c>
      <c r="D2963" s="209" t="s">
        <v>939</v>
      </c>
      <c r="E2963" s="212">
        <v>5134</v>
      </c>
      <c r="F2963" s="213" t="s">
        <v>981</v>
      </c>
      <c r="G2963" s="236" t="s">
        <v>576</v>
      </c>
      <c r="H2963" s="65"/>
      <c r="I2963" s="222"/>
      <c r="J2963" s="66"/>
      <c r="K2963" s="66"/>
      <c r="L2963" s="66"/>
      <c r="M2963" s="64"/>
      <c r="N2963" s="304"/>
      <c r="O2963" s="305"/>
      <c r="P2963" s="127"/>
      <c r="Q2963" s="67"/>
      <c r="R2963" s="67"/>
      <c r="S2963" s="67"/>
      <c r="T2963" s="67"/>
      <c r="U2963" s="67"/>
      <c r="V2963" s="67"/>
      <c r="W2963" s="67"/>
      <c r="X2963" s="67"/>
      <c r="Y2963" s="68"/>
      <c r="Z2963" s="68"/>
      <c r="AA2963" s="68"/>
      <c r="AB2963" s="67"/>
      <c r="AC2963" s="67"/>
      <c r="AD2963" s="67"/>
      <c r="AE2963" s="67"/>
      <c r="AF2963" s="67"/>
      <c r="AG2963" s="67"/>
      <c r="AH2963" s="67"/>
      <c r="AI2963" s="67"/>
      <c r="AJ2963" s="68"/>
      <c r="AK2963" s="68"/>
      <c r="AL2963" s="68"/>
      <c r="AM2963" s="67"/>
      <c r="AN2963" s="67"/>
      <c r="AO2963" s="67"/>
      <c r="AP2963" s="67"/>
      <c r="AQ2963" s="67"/>
      <c r="AR2963" s="67"/>
      <c r="AS2963" s="67"/>
      <c r="AT2963" s="67"/>
      <c r="AU2963" s="67"/>
      <c r="AV2963" s="67"/>
      <c r="AW2963" s="67"/>
      <c r="AX2963" s="68"/>
      <c r="AY2963" s="68"/>
      <c r="AZ2963" s="69"/>
      <c r="BA2963" s="70"/>
      <c r="BB2963" s="71"/>
      <c r="BC2963" s="95"/>
      <c r="BD2963" s="41">
        <v>5</v>
      </c>
      <c r="BE2963" s="52">
        <v>51</v>
      </c>
      <c r="BF2963" s="103">
        <v>5134</v>
      </c>
      <c r="BG2963" s="275"/>
    </row>
    <row r="2964" spans="1:59" s="63" customFormat="1" ht="12.75" x14ac:dyDescent="0.2">
      <c r="A2964" s="196">
        <v>5</v>
      </c>
      <c r="B2964" s="197" t="s">
        <v>938</v>
      </c>
      <c r="C2964" s="208">
        <v>51</v>
      </c>
      <c r="D2964" s="209" t="s">
        <v>939</v>
      </c>
      <c r="E2964" s="212">
        <v>5134</v>
      </c>
      <c r="F2964" s="213" t="s">
        <v>981</v>
      </c>
      <c r="G2964" s="236" t="s">
        <v>576</v>
      </c>
      <c r="H2964" s="72" t="s">
        <v>47</v>
      </c>
      <c r="I2964" s="223"/>
      <c r="J2964" s="73"/>
      <c r="K2964" s="73"/>
      <c r="L2964" s="73"/>
      <c r="M2964" s="74"/>
      <c r="N2964" s="247"/>
      <c r="O2964" s="306"/>
      <c r="P2964" s="105"/>
      <c r="Q2964" s="75"/>
      <c r="R2964" s="75"/>
      <c r="S2964" s="75"/>
      <c r="T2964" s="75"/>
      <c r="U2964" s="75"/>
      <c r="V2964" s="75"/>
      <c r="W2964" s="75"/>
      <c r="X2964" s="75"/>
      <c r="Y2964" s="76">
        <f>IF(ISNUMBER(VLOOKUP(Y2966,P$7:W$7,MATCH(Y2966,P$7:W$7))),VLOOKUP(Y2966,P$7:W$7,MATCH(Y2966,P$7:W$7)),IF(N2968=0,"No Data",IF(Y2966&gt;0,"&lt;100",0)))</f>
        <v>10000</v>
      </c>
      <c r="Z2964" s="77">
        <f>IF(ISNUMBER(VLOOKUP(Z2968,P$7:W$7,MATCH(Z2968,P$7:W$7))),VLOOKUP(Z2968,P$7:W$7,MATCH(Z2968,P$7:W$7)),IF(N2968=0,"No Data",IF(Z2968&gt;0,"&lt;100",0)))</f>
        <v>10000</v>
      </c>
      <c r="AA2964" s="106">
        <f>IF(ISNUMBER(Z2964),Z2964,0)</f>
        <v>10000</v>
      </c>
      <c r="AB2964" s="75"/>
      <c r="AC2964" s="75"/>
      <c r="AD2964" s="75"/>
      <c r="AE2964" s="75"/>
      <c r="AF2964" s="75"/>
      <c r="AG2964" s="75"/>
      <c r="AH2964" s="75"/>
      <c r="AI2964" s="75"/>
      <c r="AJ2964" s="76">
        <f>IF(ISNUMBER(VLOOKUP(AJ2966,AB$7:AH$7,MATCH(AJ2966,AB$7:AH$7))),VLOOKUP(AJ2966,AB$7:AH$7,MATCH(AJ2966,AB$7:AH$7)),IF(N2968=0,"No Data",IF(AJ2966&gt;0,"&lt;50",0)))</f>
        <v>0</v>
      </c>
      <c r="AK2964" s="77">
        <f>IF(ISNUMBER(VLOOKUP(AK2968,AB$7:AH$7,MATCH(AK2968,AB$7:AH$7))),VLOOKUP(AK2968,AB$7:AH$7,MATCH(AK2968,AB$7:AH$7)),IF(N2968=0,"No Data",IF(AK2968&gt;0,"&lt;50",0)))</f>
        <v>0</v>
      </c>
      <c r="AL2964" s="106">
        <f>IF(ISNUMBER(AK2964),AK2964,0)</f>
        <v>0</v>
      </c>
      <c r="AM2964" s="75"/>
      <c r="AN2964" s="75"/>
      <c r="AO2964" s="75"/>
      <c r="AP2964" s="75"/>
      <c r="AQ2964" s="75"/>
      <c r="AR2964" s="75"/>
      <c r="AS2964" s="75"/>
      <c r="AT2964" s="75"/>
      <c r="AU2964" s="75"/>
      <c r="AV2964" s="75"/>
      <c r="AW2964" s="76">
        <f>IF(ISNUMBER(VLOOKUP(AW2966,AM$7:AU$7,MATCH(AW2966,AM$7:AU$7))),VLOOKUP(AW2966,AM$7:AU$7,MATCH(AW2966,AM$7:AU$7)),IF(N2968=0,"No Data",IF(AW2966&gt;0,"&lt;10",0)))</f>
        <v>500</v>
      </c>
      <c r="AX2964" s="77">
        <f>IF(ISNUMBER(VLOOKUP(AX2968,AM$7:AU$7,MATCH(AX2968,AM$7:AU$7))),VLOOKUP(AX2968,AM$7:AU$7,MATCH(AX2968,AM$7:AU$7)),IF(N2968=0,"No Data",IF(AX2968&gt;0,"&lt;10",0)))</f>
        <v>500</v>
      </c>
      <c r="AY2964" s="106">
        <f>IF(ISNUMBER(AX2964),AX2964,0)</f>
        <v>500</v>
      </c>
      <c r="AZ2964" s="79"/>
      <c r="BA2964" s="80"/>
      <c r="BB2964" s="71"/>
      <c r="BC2964" s="95"/>
      <c r="BD2964" s="41">
        <v>5</v>
      </c>
      <c r="BE2964" s="52">
        <v>51</v>
      </c>
      <c r="BF2964" s="103">
        <v>5134</v>
      </c>
      <c r="BG2964" s="276" t="s">
        <v>47</v>
      </c>
    </row>
    <row r="2965" spans="1:59" s="63" customFormat="1" ht="12.75" x14ac:dyDescent="0.2">
      <c r="A2965" s="196">
        <v>5</v>
      </c>
      <c r="B2965" s="197" t="s">
        <v>938</v>
      </c>
      <c r="C2965" s="208">
        <v>51</v>
      </c>
      <c r="D2965" s="209" t="s">
        <v>939</v>
      </c>
      <c r="E2965" s="212">
        <v>5134</v>
      </c>
      <c r="F2965" s="213" t="s">
        <v>981</v>
      </c>
      <c r="G2965" s="236" t="s">
        <v>576</v>
      </c>
      <c r="H2965" s="81" t="s">
        <v>48</v>
      </c>
      <c r="I2965" s="223"/>
      <c r="J2965" s="73"/>
      <c r="K2965" s="73"/>
      <c r="L2965" s="73"/>
      <c r="M2965" s="74"/>
      <c r="N2965" s="247"/>
      <c r="O2965" s="306"/>
      <c r="P2965" s="105"/>
      <c r="Q2965" s="75"/>
      <c r="R2965" s="75"/>
      <c r="S2965" s="75"/>
      <c r="T2965" s="75"/>
      <c r="U2965" s="75"/>
      <c r="V2965" s="75"/>
      <c r="W2965" s="75"/>
      <c r="X2965" s="75"/>
      <c r="Y2965" s="82">
        <f>MIN(X2969:X2974)</f>
        <v>0</v>
      </c>
      <c r="Z2965" s="83"/>
      <c r="AA2965" s="83"/>
      <c r="AB2965" s="75"/>
      <c r="AC2965" s="75"/>
      <c r="AD2965" s="75"/>
      <c r="AE2965" s="75"/>
      <c r="AF2965" s="75"/>
      <c r="AG2965" s="75"/>
      <c r="AH2965" s="75"/>
      <c r="AI2965" s="75"/>
      <c r="AJ2965" s="82">
        <f>MIN(AI2969:AI2974)</f>
        <v>0</v>
      </c>
      <c r="AK2965" s="83"/>
      <c r="AL2965" s="83"/>
      <c r="AM2965" s="75"/>
      <c r="AN2965" s="75"/>
      <c r="AO2965" s="75"/>
      <c r="AP2965" s="75"/>
      <c r="AQ2965" s="75"/>
      <c r="AR2965" s="75"/>
      <c r="AS2965" s="75"/>
      <c r="AT2965" s="75"/>
      <c r="AU2965" s="75"/>
      <c r="AV2965" s="75"/>
      <c r="AW2965" s="82">
        <f>MIN(AV2969:AV2974)</f>
        <v>100</v>
      </c>
      <c r="AX2965" s="83"/>
      <c r="AY2965" s="83"/>
      <c r="AZ2965" s="79"/>
      <c r="BA2965" s="80"/>
      <c r="BB2965" s="71"/>
      <c r="BC2965" s="95"/>
      <c r="BD2965" s="41">
        <v>5</v>
      </c>
      <c r="BE2965" s="52">
        <v>51</v>
      </c>
      <c r="BF2965" s="103">
        <v>5134</v>
      </c>
      <c r="BG2965" s="278" t="s">
        <v>48</v>
      </c>
    </row>
    <row r="2966" spans="1:59" s="63" customFormat="1" ht="12.75" x14ac:dyDescent="0.2">
      <c r="A2966" s="196">
        <v>5</v>
      </c>
      <c r="B2966" s="197" t="s">
        <v>938</v>
      </c>
      <c r="C2966" s="208">
        <v>51</v>
      </c>
      <c r="D2966" s="209" t="s">
        <v>939</v>
      </c>
      <c r="E2966" s="212">
        <v>5134</v>
      </c>
      <c r="F2966" s="213" t="s">
        <v>981</v>
      </c>
      <c r="G2966" s="236" t="s">
        <v>576</v>
      </c>
      <c r="H2966" s="81" t="s">
        <v>49</v>
      </c>
      <c r="I2966" s="223"/>
      <c r="J2966" s="73"/>
      <c r="K2966" s="73"/>
      <c r="L2966" s="73"/>
      <c r="M2966" s="74"/>
      <c r="N2966" s="247"/>
      <c r="O2966" s="306"/>
      <c r="P2966" s="105"/>
      <c r="Q2966" s="75"/>
      <c r="R2966" s="75"/>
      <c r="S2966" s="75"/>
      <c r="T2966" s="75"/>
      <c r="U2966" s="75"/>
      <c r="V2966" s="75"/>
      <c r="W2966" s="75"/>
      <c r="X2966" s="75"/>
      <c r="Y2966" s="84">
        <f>IF(ISNUMBER(AVERAGE(X2969:X2974)),AVERAGE(X2969:X2974),0)</f>
        <v>12500</v>
      </c>
      <c r="Z2966" s="83"/>
      <c r="AA2966" s="83"/>
      <c r="AB2966" s="75"/>
      <c r="AC2966" s="75"/>
      <c r="AD2966" s="75"/>
      <c r="AE2966" s="75"/>
      <c r="AF2966" s="75"/>
      <c r="AG2966" s="75"/>
      <c r="AH2966" s="75"/>
      <c r="AI2966" s="75"/>
      <c r="AJ2966" s="84">
        <f>IF(ISNUMBER(AVERAGE(AI2969:AI2974)),AVERAGE(AI2969:AI2974),0)</f>
        <v>0</v>
      </c>
      <c r="AK2966" s="83"/>
      <c r="AL2966" s="83"/>
      <c r="AM2966" s="75"/>
      <c r="AN2966" s="75"/>
      <c r="AO2966" s="75"/>
      <c r="AP2966" s="75"/>
      <c r="AQ2966" s="75"/>
      <c r="AR2966" s="75"/>
      <c r="AS2966" s="75"/>
      <c r="AT2966" s="75"/>
      <c r="AU2966" s="75"/>
      <c r="AV2966" s="75"/>
      <c r="AW2966" s="84">
        <f>IF(ISNUMBER(AVERAGE(AV2969:AV2974)),AVERAGE(AV2969:AV2974),0)</f>
        <v>550</v>
      </c>
      <c r="AX2966" s="83"/>
      <c r="AY2966" s="83"/>
      <c r="AZ2966" s="79"/>
      <c r="BA2966" s="80"/>
      <c r="BB2966" s="71"/>
      <c r="BC2966" s="95"/>
      <c r="BD2966" s="41">
        <v>5</v>
      </c>
      <c r="BE2966" s="52">
        <v>51</v>
      </c>
      <c r="BF2966" s="103">
        <v>5134</v>
      </c>
      <c r="BG2966" s="278" t="s">
        <v>49</v>
      </c>
    </row>
    <row r="2967" spans="1:59" s="63" customFormat="1" ht="12.75" x14ac:dyDescent="0.2">
      <c r="A2967" s="196">
        <v>5</v>
      </c>
      <c r="B2967" s="197" t="s">
        <v>938</v>
      </c>
      <c r="C2967" s="208">
        <v>51</v>
      </c>
      <c r="D2967" s="209" t="s">
        <v>939</v>
      </c>
      <c r="E2967" s="212">
        <v>5134</v>
      </c>
      <c r="F2967" s="213" t="s">
        <v>981</v>
      </c>
      <c r="G2967" s="236" t="s">
        <v>576</v>
      </c>
      <c r="H2967" s="81" t="s">
        <v>50</v>
      </c>
      <c r="I2967" s="223"/>
      <c r="J2967" s="73"/>
      <c r="K2967" s="73"/>
      <c r="L2967" s="73"/>
      <c r="M2967" s="74"/>
      <c r="N2967" s="247"/>
      <c r="O2967" s="306"/>
      <c r="P2967" s="105"/>
      <c r="Q2967" s="75"/>
      <c r="R2967" s="75"/>
      <c r="S2967" s="75"/>
      <c r="T2967" s="75"/>
      <c r="U2967" s="75"/>
      <c r="V2967" s="75"/>
      <c r="W2967" s="75"/>
      <c r="X2967" s="75"/>
      <c r="Y2967" s="84">
        <f>MAX(X2969:X2974)</f>
        <v>25000</v>
      </c>
      <c r="Z2967" s="83"/>
      <c r="AA2967" s="83"/>
      <c r="AB2967" s="75"/>
      <c r="AC2967" s="75"/>
      <c r="AD2967" s="75"/>
      <c r="AE2967" s="75"/>
      <c r="AF2967" s="75"/>
      <c r="AG2967" s="75"/>
      <c r="AH2967" s="75"/>
      <c r="AI2967" s="75"/>
      <c r="AJ2967" s="84">
        <f>MAX(AI2969:AI2974)</f>
        <v>0</v>
      </c>
      <c r="AK2967" s="83"/>
      <c r="AL2967" s="83"/>
      <c r="AM2967" s="75"/>
      <c r="AN2967" s="75"/>
      <c r="AO2967" s="75"/>
      <c r="AP2967" s="75"/>
      <c r="AQ2967" s="75"/>
      <c r="AR2967" s="75"/>
      <c r="AS2967" s="75"/>
      <c r="AT2967" s="75"/>
      <c r="AU2967" s="75"/>
      <c r="AV2967" s="75"/>
      <c r="AW2967" s="84">
        <f>MAX(AV2969:AV2974)</f>
        <v>1000</v>
      </c>
      <c r="AX2967" s="83"/>
      <c r="AY2967" s="83"/>
      <c r="AZ2967" s="79"/>
      <c r="BA2967" s="80"/>
      <c r="BB2967" s="71"/>
      <c r="BC2967" s="95"/>
      <c r="BD2967" s="41">
        <v>5</v>
      </c>
      <c r="BE2967" s="52">
        <v>51</v>
      </c>
      <c r="BF2967" s="103">
        <v>5134</v>
      </c>
      <c r="BG2967" s="278" t="s">
        <v>50</v>
      </c>
    </row>
    <row r="2968" spans="1:59" s="63" customFormat="1" ht="12.75" x14ac:dyDescent="0.2">
      <c r="A2968" s="196">
        <v>5</v>
      </c>
      <c r="B2968" s="197" t="s">
        <v>938</v>
      </c>
      <c r="C2968" s="208">
        <v>51</v>
      </c>
      <c r="D2968" s="209" t="s">
        <v>939</v>
      </c>
      <c r="E2968" s="212">
        <v>5134</v>
      </c>
      <c r="F2968" s="213" t="s">
        <v>981</v>
      </c>
      <c r="G2968" s="236" t="s">
        <v>576</v>
      </c>
      <c r="H2968" s="85" t="s">
        <v>51</v>
      </c>
      <c r="I2968" s="223"/>
      <c r="J2968" s="73"/>
      <c r="K2968" s="73"/>
      <c r="L2968" s="73"/>
      <c r="M2968" s="74"/>
      <c r="N2968" s="248">
        <f>SUM(N2969:N2974)</f>
        <v>6</v>
      </c>
      <c r="O2968" s="293">
        <f>SUM(O2969:O2974)</f>
        <v>0.99999999999999989</v>
      </c>
      <c r="P2968" s="292"/>
      <c r="Q2968" s="87"/>
      <c r="R2968" s="87"/>
      <c r="S2968" s="87"/>
      <c r="T2968" s="87"/>
      <c r="U2968" s="87"/>
      <c r="V2968" s="87"/>
      <c r="W2968" s="87"/>
      <c r="X2968" s="87"/>
      <c r="Y2968" s="88"/>
      <c r="Z2968" s="119">
        <f>SUM(Z2969:Z2974)</f>
        <v>12499.999999999998</v>
      </c>
      <c r="AA2968" s="120"/>
      <c r="AB2968" s="111"/>
      <c r="AC2968" s="111"/>
      <c r="AD2968" s="111"/>
      <c r="AE2968" s="111"/>
      <c r="AF2968" s="111"/>
      <c r="AG2968" s="111"/>
      <c r="AH2968" s="111"/>
      <c r="AI2968" s="111"/>
      <c r="AJ2968" s="120"/>
      <c r="AK2968" s="119">
        <f>SUM(AK2969:AK2974)</f>
        <v>0</v>
      </c>
      <c r="AL2968" s="120"/>
      <c r="AM2968" s="111"/>
      <c r="AN2968" s="111"/>
      <c r="AO2968" s="111"/>
      <c r="AP2968" s="111"/>
      <c r="AQ2968" s="111"/>
      <c r="AR2968" s="111"/>
      <c r="AS2968" s="111"/>
      <c r="AT2968" s="111"/>
      <c r="AU2968" s="111"/>
      <c r="AV2968" s="111"/>
      <c r="AW2968" s="120"/>
      <c r="AX2968" s="119">
        <f>SUM(AX2969:AX2974)</f>
        <v>549.99999999999989</v>
      </c>
      <c r="AY2968" s="88"/>
      <c r="AZ2968" s="79"/>
      <c r="BA2968" s="80"/>
      <c r="BB2968" s="71"/>
      <c r="BC2968" s="95"/>
      <c r="BD2968" s="41">
        <v>5</v>
      </c>
      <c r="BE2968" s="52">
        <v>51</v>
      </c>
      <c r="BF2968" s="103">
        <v>5134</v>
      </c>
      <c r="BG2968" s="279" t="s">
        <v>51</v>
      </c>
    </row>
    <row r="2969" spans="1:59" s="63" customFormat="1" ht="12.75" x14ac:dyDescent="0.2">
      <c r="A2969" s="196">
        <v>5</v>
      </c>
      <c r="B2969" s="197" t="s">
        <v>938</v>
      </c>
      <c r="C2969" s="208">
        <v>51</v>
      </c>
      <c r="D2969" s="209" t="s">
        <v>939</v>
      </c>
      <c r="E2969" s="212">
        <v>5134</v>
      </c>
      <c r="F2969" s="213" t="s">
        <v>981</v>
      </c>
      <c r="G2969" s="236" t="s">
        <v>576</v>
      </c>
      <c r="H2969" s="89" t="s">
        <v>52</v>
      </c>
      <c r="I2969" s="90" t="s">
        <v>580</v>
      </c>
      <c r="J2969" s="90"/>
      <c r="K2969" s="90" t="s">
        <v>68</v>
      </c>
      <c r="L2969" s="90" t="s">
        <v>69</v>
      </c>
      <c r="M2969" s="91"/>
      <c r="N2969" s="312">
        <v>1</v>
      </c>
      <c r="O2969" s="313">
        <f t="shared" ref="O2969:O2974" si="450">N2969/N$2968</f>
        <v>0.16666666666666666</v>
      </c>
      <c r="P2969" s="104"/>
      <c r="Q2969" s="92"/>
      <c r="R2969" s="92"/>
      <c r="S2969" s="92"/>
      <c r="T2969" s="92"/>
      <c r="U2969" s="92"/>
      <c r="V2969" s="92"/>
      <c r="W2969" s="92">
        <v>1</v>
      </c>
      <c r="X2969" s="109">
        <f t="shared" ref="X2969:X2974" si="451">P2969*P$7+Q2969*Q$7+R2969*R$7+S2969*S$7+T2969*T$7+U2969*U$7+V2969*V$7+W2969*W$7</f>
        <v>25000</v>
      </c>
      <c r="Y2969" s="83"/>
      <c r="Z2969" s="110">
        <f t="shared" ref="Z2969:Z2974" si="452">X2969*$O2969</f>
        <v>4166.6666666666661</v>
      </c>
      <c r="AA2969" s="111"/>
      <c r="AB2969" s="92"/>
      <c r="AC2969" s="92"/>
      <c r="AD2969" s="92"/>
      <c r="AE2969" s="92"/>
      <c r="AF2969" s="92"/>
      <c r="AG2969" s="92"/>
      <c r="AH2969" s="92"/>
      <c r="AI2969" s="109">
        <f t="shared" ref="AI2969:AI2974" si="453">AB2969*AB$7+AC2969*AC$7+AD2969*AD$7+AE2969*AE$7+AF2969*AF$7+AG2969*AG$7+AH2969*AH$7</f>
        <v>0</v>
      </c>
      <c r="AJ2969" s="83"/>
      <c r="AK2969" s="110">
        <f t="shared" ref="AK2969:AK2974" si="454">AI2969*$O2969</f>
        <v>0</v>
      </c>
      <c r="AL2969" s="111"/>
      <c r="AM2969" s="92"/>
      <c r="AN2969" s="92"/>
      <c r="AO2969" s="92"/>
      <c r="AP2969" s="92">
        <v>1</v>
      </c>
      <c r="AQ2969" s="92"/>
      <c r="AR2969" s="92"/>
      <c r="AS2969" s="92"/>
      <c r="AT2969" s="92"/>
      <c r="AU2969" s="92"/>
      <c r="AV2969" s="109">
        <f t="shared" ref="AV2969:AV2974" si="455">AM2969*AM$7+AN2969*AN$7+AO2969*AO$7+AP2969*AP$7+AQ2969*AQ$7+AR2969*AR$7+AS2969*AS$7+AT2969*AT$7+AU2969*AU$7</f>
        <v>100</v>
      </c>
      <c r="AW2969" s="75"/>
      <c r="AX2969" s="110">
        <f t="shared" ref="AX2969:AX2974" si="456">AV2969*$O2969</f>
        <v>16.666666666666664</v>
      </c>
      <c r="AY2969" s="111"/>
      <c r="AZ2969" s="93"/>
      <c r="BA2969" s="94" t="s">
        <v>105</v>
      </c>
      <c r="BB2969" s="71"/>
      <c r="BC2969" s="95"/>
      <c r="BD2969" s="41">
        <v>5</v>
      </c>
      <c r="BE2969" s="52">
        <v>51</v>
      </c>
      <c r="BF2969" s="103">
        <v>5134</v>
      </c>
      <c r="BG2969" s="280" t="s">
        <v>52</v>
      </c>
    </row>
    <row r="2970" spans="1:59" s="63" customFormat="1" ht="12.75" x14ac:dyDescent="0.2">
      <c r="A2970" s="196">
        <v>5</v>
      </c>
      <c r="B2970" s="197" t="s">
        <v>938</v>
      </c>
      <c r="C2970" s="208">
        <v>51</v>
      </c>
      <c r="D2970" s="209" t="s">
        <v>939</v>
      </c>
      <c r="E2970" s="212">
        <v>5134</v>
      </c>
      <c r="F2970" s="213" t="s">
        <v>981</v>
      </c>
      <c r="G2970" s="236" t="s">
        <v>576</v>
      </c>
      <c r="H2970" s="89"/>
      <c r="I2970" s="90" t="s">
        <v>507</v>
      </c>
      <c r="J2970" s="90"/>
      <c r="K2970" s="90" t="s">
        <v>64</v>
      </c>
      <c r="L2970" s="90" t="s">
        <v>136</v>
      </c>
      <c r="M2970" s="91"/>
      <c r="N2970" s="312">
        <v>1</v>
      </c>
      <c r="O2970" s="313">
        <f t="shared" si="450"/>
        <v>0.16666666666666666</v>
      </c>
      <c r="P2970" s="104"/>
      <c r="Q2970" s="92"/>
      <c r="R2970" s="92"/>
      <c r="S2970" s="92"/>
      <c r="T2970" s="92"/>
      <c r="U2970" s="92"/>
      <c r="V2970" s="92"/>
      <c r="W2970" s="92"/>
      <c r="X2970" s="109">
        <f t="shared" si="451"/>
        <v>0</v>
      </c>
      <c r="Y2970" s="83"/>
      <c r="Z2970" s="110">
        <f t="shared" si="452"/>
        <v>0</v>
      </c>
      <c r="AA2970" s="111"/>
      <c r="AB2970" s="92"/>
      <c r="AC2970" s="92"/>
      <c r="AD2970" s="92"/>
      <c r="AE2970" s="92"/>
      <c r="AF2970" s="92"/>
      <c r="AG2970" s="92"/>
      <c r="AH2970" s="92"/>
      <c r="AI2970" s="109">
        <f t="shared" si="453"/>
        <v>0</v>
      </c>
      <c r="AJ2970" s="83"/>
      <c r="AK2970" s="110">
        <f t="shared" si="454"/>
        <v>0</v>
      </c>
      <c r="AL2970" s="111"/>
      <c r="AM2970" s="92"/>
      <c r="AN2970" s="92"/>
      <c r="AO2970" s="92"/>
      <c r="AP2970" s="92"/>
      <c r="AQ2970" s="92"/>
      <c r="AR2970" s="92"/>
      <c r="AS2970" s="92">
        <v>1</v>
      </c>
      <c r="AT2970" s="92"/>
      <c r="AU2970" s="92"/>
      <c r="AV2970" s="109">
        <f t="shared" si="455"/>
        <v>1000</v>
      </c>
      <c r="AW2970" s="75"/>
      <c r="AX2970" s="110">
        <f t="shared" si="456"/>
        <v>166.66666666666666</v>
      </c>
      <c r="AY2970" s="111"/>
      <c r="AZ2970" s="93"/>
      <c r="BA2970" s="94" t="s">
        <v>131</v>
      </c>
      <c r="BB2970" s="71"/>
      <c r="BC2970" s="95"/>
      <c r="BD2970" s="41">
        <v>5</v>
      </c>
      <c r="BE2970" s="52">
        <v>51</v>
      </c>
      <c r="BF2970" s="103">
        <v>5134</v>
      </c>
      <c r="BG2970" s="280" t="s">
        <v>52</v>
      </c>
    </row>
    <row r="2971" spans="1:59" s="63" customFormat="1" ht="12.75" x14ac:dyDescent="0.2">
      <c r="A2971" s="196">
        <v>5</v>
      </c>
      <c r="B2971" s="197" t="s">
        <v>938</v>
      </c>
      <c r="C2971" s="208">
        <v>51</v>
      </c>
      <c r="D2971" s="209" t="s">
        <v>939</v>
      </c>
      <c r="E2971" s="212">
        <v>5134</v>
      </c>
      <c r="F2971" s="213" t="s">
        <v>981</v>
      </c>
      <c r="G2971" s="236" t="s">
        <v>576</v>
      </c>
      <c r="H2971" s="89"/>
      <c r="I2971" s="90" t="s">
        <v>516</v>
      </c>
      <c r="J2971" s="90"/>
      <c r="K2971" s="90" t="s">
        <v>73</v>
      </c>
      <c r="L2971" s="90" t="s">
        <v>69</v>
      </c>
      <c r="M2971" s="91"/>
      <c r="N2971" s="312">
        <v>1</v>
      </c>
      <c r="O2971" s="313">
        <f t="shared" si="450"/>
        <v>0.16666666666666666</v>
      </c>
      <c r="P2971" s="104"/>
      <c r="Q2971" s="92"/>
      <c r="R2971" s="92"/>
      <c r="S2971" s="92"/>
      <c r="T2971" s="92"/>
      <c r="U2971" s="92"/>
      <c r="V2971" s="92"/>
      <c r="W2971" s="92">
        <v>1</v>
      </c>
      <c r="X2971" s="109">
        <f t="shared" si="451"/>
        <v>25000</v>
      </c>
      <c r="Y2971" s="83"/>
      <c r="Z2971" s="110">
        <f t="shared" si="452"/>
        <v>4166.6666666666661</v>
      </c>
      <c r="AA2971" s="111"/>
      <c r="AB2971" s="92"/>
      <c r="AC2971" s="92"/>
      <c r="AD2971" s="92"/>
      <c r="AE2971" s="92"/>
      <c r="AF2971" s="92"/>
      <c r="AG2971" s="92"/>
      <c r="AH2971" s="92"/>
      <c r="AI2971" s="109">
        <f t="shared" si="453"/>
        <v>0</v>
      </c>
      <c r="AJ2971" s="83"/>
      <c r="AK2971" s="110">
        <f t="shared" si="454"/>
        <v>0</v>
      </c>
      <c r="AL2971" s="111"/>
      <c r="AM2971" s="92"/>
      <c r="AN2971" s="92"/>
      <c r="AO2971" s="92"/>
      <c r="AP2971" s="92">
        <v>1</v>
      </c>
      <c r="AQ2971" s="92"/>
      <c r="AR2971" s="92"/>
      <c r="AS2971" s="92"/>
      <c r="AT2971" s="92"/>
      <c r="AU2971" s="92"/>
      <c r="AV2971" s="109">
        <f t="shared" si="455"/>
        <v>100</v>
      </c>
      <c r="AW2971" s="75"/>
      <c r="AX2971" s="110">
        <f t="shared" si="456"/>
        <v>16.666666666666664</v>
      </c>
      <c r="AY2971" s="111"/>
      <c r="AZ2971" s="93"/>
      <c r="BA2971" s="94" t="s">
        <v>131</v>
      </c>
      <c r="BB2971" s="71"/>
      <c r="BC2971" s="95"/>
      <c r="BD2971" s="41">
        <v>5</v>
      </c>
      <c r="BE2971" s="52">
        <v>51</v>
      </c>
      <c r="BF2971" s="103">
        <v>5134</v>
      </c>
      <c r="BG2971" s="280" t="s">
        <v>52</v>
      </c>
    </row>
    <row r="2972" spans="1:59" s="63" customFormat="1" ht="12.75" x14ac:dyDescent="0.2">
      <c r="A2972" s="196">
        <v>5</v>
      </c>
      <c r="B2972" s="197" t="s">
        <v>938</v>
      </c>
      <c r="C2972" s="208">
        <v>51</v>
      </c>
      <c r="D2972" s="209" t="s">
        <v>939</v>
      </c>
      <c r="E2972" s="212">
        <v>5134</v>
      </c>
      <c r="F2972" s="213" t="s">
        <v>981</v>
      </c>
      <c r="G2972" s="236" t="s">
        <v>576</v>
      </c>
      <c r="H2972" s="89"/>
      <c r="I2972" s="90" t="s">
        <v>291</v>
      </c>
      <c r="J2972" s="90"/>
      <c r="K2972" s="90" t="s">
        <v>129</v>
      </c>
      <c r="L2972" s="90"/>
      <c r="M2972" s="91"/>
      <c r="N2972" s="312">
        <v>1</v>
      </c>
      <c r="O2972" s="313">
        <f t="shared" si="450"/>
        <v>0.16666666666666666</v>
      </c>
      <c r="P2972" s="104"/>
      <c r="Q2972" s="92"/>
      <c r="R2972" s="92"/>
      <c r="S2972" s="92"/>
      <c r="T2972" s="92"/>
      <c r="U2972" s="92"/>
      <c r="V2972" s="92"/>
      <c r="W2972" s="92">
        <v>1</v>
      </c>
      <c r="X2972" s="109">
        <f t="shared" si="451"/>
        <v>25000</v>
      </c>
      <c r="Y2972" s="83"/>
      <c r="Z2972" s="110">
        <f t="shared" si="452"/>
        <v>4166.6666666666661</v>
      </c>
      <c r="AA2972" s="111"/>
      <c r="AB2972" s="92"/>
      <c r="AC2972" s="92"/>
      <c r="AD2972" s="92"/>
      <c r="AE2972" s="92"/>
      <c r="AF2972" s="92"/>
      <c r="AG2972" s="92"/>
      <c r="AH2972" s="92"/>
      <c r="AI2972" s="109">
        <f t="shared" si="453"/>
        <v>0</v>
      </c>
      <c r="AJ2972" s="83"/>
      <c r="AK2972" s="110">
        <f t="shared" si="454"/>
        <v>0</v>
      </c>
      <c r="AL2972" s="111"/>
      <c r="AM2972" s="92"/>
      <c r="AN2972" s="92"/>
      <c r="AO2972" s="92"/>
      <c r="AP2972" s="92">
        <v>1</v>
      </c>
      <c r="AQ2972" s="92"/>
      <c r="AR2972" s="92"/>
      <c r="AS2972" s="92"/>
      <c r="AT2972" s="92"/>
      <c r="AU2972" s="92"/>
      <c r="AV2972" s="109">
        <f t="shared" si="455"/>
        <v>100</v>
      </c>
      <c r="AW2972" s="75"/>
      <c r="AX2972" s="110">
        <f t="shared" si="456"/>
        <v>16.666666666666664</v>
      </c>
      <c r="AY2972" s="111"/>
      <c r="AZ2972" s="93"/>
      <c r="BA2972" s="94" t="s">
        <v>131</v>
      </c>
      <c r="BB2972" s="71"/>
      <c r="BC2972" s="95"/>
      <c r="BD2972" s="41">
        <v>5</v>
      </c>
      <c r="BE2972" s="52">
        <v>51</v>
      </c>
      <c r="BF2972" s="103">
        <v>5134</v>
      </c>
      <c r="BG2972" s="280" t="s">
        <v>52</v>
      </c>
    </row>
    <row r="2973" spans="1:59" s="63" customFormat="1" ht="12.75" x14ac:dyDescent="0.2">
      <c r="A2973" s="196">
        <v>5</v>
      </c>
      <c r="B2973" s="197" t="s">
        <v>938</v>
      </c>
      <c r="C2973" s="208">
        <v>51</v>
      </c>
      <c r="D2973" s="209" t="s">
        <v>939</v>
      </c>
      <c r="E2973" s="212">
        <v>5134</v>
      </c>
      <c r="F2973" s="213" t="s">
        <v>981</v>
      </c>
      <c r="G2973" s="236" t="s">
        <v>576</v>
      </c>
      <c r="H2973" s="89"/>
      <c r="I2973" s="90" t="s">
        <v>956</v>
      </c>
      <c r="J2973" s="90"/>
      <c r="K2973" s="90" t="s">
        <v>64</v>
      </c>
      <c r="L2973" s="90" t="s">
        <v>119</v>
      </c>
      <c r="M2973" s="91"/>
      <c r="N2973" s="312">
        <v>1</v>
      </c>
      <c r="O2973" s="313">
        <f t="shared" si="450"/>
        <v>0.16666666666666666</v>
      </c>
      <c r="P2973" s="104"/>
      <c r="Q2973" s="92"/>
      <c r="R2973" s="92"/>
      <c r="S2973" s="92"/>
      <c r="T2973" s="92"/>
      <c r="U2973" s="92"/>
      <c r="V2973" s="92"/>
      <c r="W2973" s="92"/>
      <c r="X2973" s="109">
        <f t="shared" si="451"/>
        <v>0</v>
      </c>
      <c r="Y2973" s="83"/>
      <c r="Z2973" s="110">
        <f t="shared" si="452"/>
        <v>0</v>
      </c>
      <c r="AA2973" s="111"/>
      <c r="AB2973" s="92"/>
      <c r="AC2973" s="92"/>
      <c r="AD2973" s="92"/>
      <c r="AE2973" s="92"/>
      <c r="AF2973" s="92"/>
      <c r="AG2973" s="92"/>
      <c r="AH2973" s="92"/>
      <c r="AI2973" s="109">
        <f t="shared" si="453"/>
        <v>0</v>
      </c>
      <c r="AJ2973" s="83"/>
      <c r="AK2973" s="110">
        <f t="shared" si="454"/>
        <v>0</v>
      </c>
      <c r="AL2973" s="111"/>
      <c r="AM2973" s="92"/>
      <c r="AN2973" s="92"/>
      <c r="AO2973" s="92"/>
      <c r="AP2973" s="92"/>
      <c r="AQ2973" s="92"/>
      <c r="AR2973" s="92"/>
      <c r="AS2973" s="92">
        <v>1</v>
      </c>
      <c r="AT2973" s="92"/>
      <c r="AU2973" s="92"/>
      <c r="AV2973" s="109">
        <f t="shared" si="455"/>
        <v>1000</v>
      </c>
      <c r="AW2973" s="75"/>
      <c r="AX2973" s="110">
        <f t="shared" si="456"/>
        <v>166.66666666666666</v>
      </c>
      <c r="AY2973" s="111"/>
      <c r="AZ2973" s="93"/>
      <c r="BA2973" s="94" t="s">
        <v>131</v>
      </c>
      <c r="BB2973" s="71"/>
      <c r="BC2973" s="95"/>
      <c r="BD2973" s="41">
        <v>5</v>
      </c>
      <c r="BE2973" s="52">
        <v>51</v>
      </c>
      <c r="BF2973" s="103">
        <v>5134</v>
      </c>
      <c r="BG2973" s="280" t="s">
        <v>52</v>
      </c>
    </row>
    <row r="2974" spans="1:59" s="63" customFormat="1" ht="12.75" x14ac:dyDescent="0.2">
      <c r="A2974" s="196">
        <v>5</v>
      </c>
      <c r="B2974" s="197" t="s">
        <v>938</v>
      </c>
      <c r="C2974" s="208">
        <v>51</v>
      </c>
      <c r="D2974" s="209" t="s">
        <v>939</v>
      </c>
      <c r="E2974" s="212">
        <v>5134</v>
      </c>
      <c r="F2974" s="213" t="s">
        <v>981</v>
      </c>
      <c r="G2974" s="236" t="s">
        <v>576</v>
      </c>
      <c r="H2974" s="89"/>
      <c r="I2974" s="90" t="s">
        <v>290</v>
      </c>
      <c r="J2974" s="90"/>
      <c r="K2974" s="90" t="s">
        <v>64</v>
      </c>
      <c r="L2974" s="90" t="s">
        <v>136</v>
      </c>
      <c r="M2974" s="91"/>
      <c r="N2974" s="312">
        <v>1</v>
      </c>
      <c r="O2974" s="313">
        <f t="shared" si="450"/>
        <v>0.16666666666666666</v>
      </c>
      <c r="P2974" s="104"/>
      <c r="Q2974" s="92"/>
      <c r="R2974" s="92"/>
      <c r="S2974" s="92"/>
      <c r="T2974" s="92"/>
      <c r="U2974" s="92"/>
      <c r="V2974" s="92"/>
      <c r="W2974" s="92"/>
      <c r="X2974" s="109">
        <f t="shared" si="451"/>
        <v>0</v>
      </c>
      <c r="Y2974" s="83"/>
      <c r="Z2974" s="110">
        <f t="shared" si="452"/>
        <v>0</v>
      </c>
      <c r="AA2974" s="111"/>
      <c r="AB2974" s="92"/>
      <c r="AC2974" s="92"/>
      <c r="AD2974" s="92"/>
      <c r="AE2974" s="92"/>
      <c r="AF2974" s="92"/>
      <c r="AG2974" s="92"/>
      <c r="AH2974" s="92"/>
      <c r="AI2974" s="109">
        <f t="shared" si="453"/>
        <v>0</v>
      </c>
      <c r="AJ2974" s="83"/>
      <c r="AK2974" s="110">
        <f t="shared" si="454"/>
        <v>0</v>
      </c>
      <c r="AL2974" s="111"/>
      <c r="AM2974" s="92"/>
      <c r="AN2974" s="92"/>
      <c r="AO2974" s="92"/>
      <c r="AP2974" s="92"/>
      <c r="AQ2974" s="92"/>
      <c r="AR2974" s="92"/>
      <c r="AS2974" s="92">
        <v>1</v>
      </c>
      <c r="AT2974" s="92"/>
      <c r="AU2974" s="92"/>
      <c r="AV2974" s="109">
        <f t="shared" si="455"/>
        <v>1000</v>
      </c>
      <c r="AW2974" s="75"/>
      <c r="AX2974" s="110">
        <f t="shared" si="456"/>
        <v>166.66666666666666</v>
      </c>
      <c r="AY2974" s="111"/>
      <c r="AZ2974" s="93"/>
      <c r="BA2974" s="94" t="s">
        <v>131</v>
      </c>
      <c r="BB2974" s="71"/>
      <c r="BC2974" s="95"/>
      <c r="BD2974" s="41">
        <v>5</v>
      </c>
      <c r="BE2974" s="52">
        <v>51</v>
      </c>
      <c r="BF2974" s="103">
        <v>5134</v>
      </c>
      <c r="BG2974" s="280" t="s">
        <v>52</v>
      </c>
    </row>
    <row r="2975" spans="1:59" s="63" customFormat="1" ht="12.75" x14ac:dyDescent="0.2">
      <c r="A2975" s="196">
        <v>5</v>
      </c>
      <c r="B2975" s="197" t="s">
        <v>938</v>
      </c>
      <c r="C2975" s="208">
        <v>51</v>
      </c>
      <c r="D2975" s="209" t="s">
        <v>939</v>
      </c>
      <c r="E2975" s="212">
        <v>5134</v>
      </c>
      <c r="F2975" s="213" t="s">
        <v>981</v>
      </c>
      <c r="G2975" s="236" t="s">
        <v>576</v>
      </c>
      <c r="H2975" s="65"/>
      <c r="I2975" s="222"/>
      <c r="J2975" s="66"/>
      <c r="K2975" s="66"/>
      <c r="L2975" s="66"/>
      <c r="M2975" s="64"/>
      <c r="N2975" s="304"/>
      <c r="O2975" s="305"/>
      <c r="P2975" s="127"/>
      <c r="Q2975" s="67"/>
      <c r="R2975" s="67"/>
      <c r="S2975" s="67"/>
      <c r="T2975" s="67"/>
      <c r="U2975" s="67"/>
      <c r="V2975" s="67"/>
      <c r="W2975" s="67"/>
      <c r="X2975" s="67"/>
      <c r="Y2975" s="68"/>
      <c r="Z2975" s="68"/>
      <c r="AA2975" s="68"/>
      <c r="AB2975" s="67"/>
      <c r="AC2975" s="67"/>
      <c r="AD2975" s="67"/>
      <c r="AE2975" s="67"/>
      <c r="AF2975" s="67"/>
      <c r="AG2975" s="67"/>
      <c r="AH2975" s="67"/>
      <c r="AI2975" s="67"/>
      <c r="AJ2975" s="68"/>
      <c r="AK2975" s="68"/>
      <c r="AL2975" s="68"/>
      <c r="AM2975" s="67"/>
      <c r="AN2975" s="67"/>
      <c r="AO2975" s="67"/>
      <c r="AP2975" s="67"/>
      <c r="AQ2975" s="67"/>
      <c r="AR2975" s="67"/>
      <c r="AS2975" s="67"/>
      <c r="AT2975" s="67"/>
      <c r="AU2975" s="67"/>
      <c r="AV2975" s="67"/>
      <c r="AW2975" s="67"/>
      <c r="AX2975" s="68"/>
      <c r="AY2975" s="68"/>
      <c r="AZ2975" s="69"/>
      <c r="BA2975" s="70"/>
      <c r="BB2975" s="71"/>
      <c r="BC2975" s="95"/>
      <c r="BD2975" s="41">
        <v>5</v>
      </c>
      <c r="BE2975" s="52">
        <v>51</v>
      </c>
      <c r="BF2975" s="103">
        <v>5134</v>
      </c>
      <c r="BG2975" s="275"/>
    </row>
    <row r="2976" spans="1:59" s="63" customFormat="1" ht="12.75" x14ac:dyDescent="0.2">
      <c r="A2976" s="196">
        <v>5</v>
      </c>
      <c r="B2976" s="197" t="s">
        <v>938</v>
      </c>
      <c r="C2976" s="208">
        <v>51</v>
      </c>
      <c r="D2976" s="209" t="s">
        <v>939</v>
      </c>
      <c r="E2976" s="212">
        <v>5134</v>
      </c>
      <c r="F2976" s="213" t="s">
        <v>981</v>
      </c>
      <c r="G2976" s="232"/>
      <c r="H2976" s="97"/>
      <c r="I2976" s="224"/>
      <c r="J2976" s="98"/>
      <c r="K2976" s="98"/>
      <c r="L2976" s="98"/>
      <c r="M2976" s="96"/>
      <c r="N2976" s="307"/>
      <c r="O2976" s="246"/>
      <c r="P2976" s="124"/>
      <c r="Q2976" s="99"/>
      <c r="R2976" s="99"/>
      <c r="S2976" s="99"/>
      <c r="T2976" s="99"/>
      <c r="U2976" s="99"/>
      <c r="V2976" s="99"/>
      <c r="W2976" s="99"/>
      <c r="X2976" s="99"/>
      <c r="Y2976" s="100"/>
      <c r="Z2976" s="100"/>
      <c r="AA2976" s="100"/>
      <c r="AB2976" s="99"/>
      <c r="AC2976" s="99"/>
      <c r="AD2976" s="99"/>
      <c r="AE2976" s="99"/>
      <c r="AF2976" s="99"/>
      <c r="AG2976" s="99"/>
      <c r="AH2976" s="99"/>
      <c r="AI2976" s="99"/>
      <c r="AJ2976" s="100"/>
      <c r="AK2976" s="100"/>
      <c r="AL2976" s="100"/>
      <c r="AM2976" s="99"/>
      <c r="AN2976" s="99"/>
      <c r="AO2976" s="99"/>
      <c r="AP2976" s="99"/>
      <c r="AQ2976" s="99"/>
      <c r="AR2976" s="99"/>
      <c r="AS2976" s="99"/>
      <c r="AT2976" s="99"/>
      <c r="AU2976" s="99"/>
      <c r="AV2976" s="99"/>
      <c r="AW2976" s="99"/>
      <c r="AX2976" s="100"/>
      <c r="AY2976" s="100"/>
      <c r="AZ2976" s="101"/>
      <c r="BA2976" s="102"/>
      <c r="BB2976" s="95"/>
      <c r="BC2976" s="95"/>
      <c r="BD2976" s="41">
        <v>5</v>
      </c>
      <c r="BE2976" s="52">
        <v>51</v>
      </c>
      <c r="BF2976" s="103">
        <v>5134</v>
      </c>
      <c r="BG2976" s="277"/>
    </row>
    <row r="2977" spans="1:59" s="53" customFormat="1" ht="18.75" x14ac:dyDescent="0.3">
      <c r="A2977" s="202">
        <v>5</v>
      </c>
      <c r="B2977" s="203" t="s">
        <v>938</v>
      </c>
      <c r="C2977" s="205">
        <v>52</v>
      </c>
      <c r="D2977" s="206" t="s">
        <v>982</v>
      </c>
      <c r="E2977" s="207"/>
      <c r="F2977" s="207"/>
      <c r="G2977" s="229"/>
      <c r="H2977" s="44"/>
      <c r="I2977" s="226"/>
      <c r="J2977" s="192"/>
      <c r="K2977" s="192"/>
      <c r="L2977" s="192"/>
      <c r="M2977" s="194"/>
      <c r="N2977" s="302"/>
      <c r="O2977" s="298"/>
      <c r="P2977" s="47"/>
      <c r="Q2977" s="47"/>
      <c r="R2977" s="47"/>
      <c r="S2977" s="47"/>
      <c r="T2977" s="47"/>
      <c r="U2977" s="47"/>
      <c r="V2977" s="47"/>
      <c r="W2977" s="47"/>
      <c r="X2977" s="47"/>
      <c r="Y2977" s="48"/>
      <c r="Z2977" s="48"/>
      <c r="AA2977" s="48"/>
      <c r="AB2977" s="47"/>
      <c r="AC2977" s="47"/>
      <c r="AD2977" s="47"/>
      <c r="AE2977" s="47"/>
      <c r="AF2977" s="47"/>
      <c r="AG2977" s="47"/>
      <c r="AH2977" s="47"/>
      <c r="AI2977" s="47"/>
      <c r="AJ2977" s="48"/>
      <c r="AK2977" s="48"/>
      <c r="AL2977" s="48"/>
      <c r="AM2977" s="47"/>
      <c r="AN2977" s="47"/>
      <c r="AO2977" s="47"/>
      <c r="AP2977" s="47"/>
      <c r="AQ2977" s="47"/>
      <c r="AR2977" s="47"/>
      <c r="AS2977" s="47"/>
      <c r="AT2977" s="47"/>
      <c r="AU2977" s="47"/>
      <c r="AV2977" s="47"/>
      <c r="AW2977" s="47"/>
      <c r="AX2977" s="48"/>
      <c r="AY2977" s="333"/>
      <c r="AZ2977" s="49"/>
      <c r="BA2977" s="50"/>
      <c r="BB2977" s="51"/>
      <c r="BC2977" s="45"/>
      <c r="BD2977" s="41">
        <v>5</v>
      </c>
      <c r="BE2977" s="52">
        <v>52</v>
      </c>
      <c r="BF2977" s="52" t="s">
        <v>982</v>
      </c>
      <c r="BG2977" s="273"/>
    </row>
    <row r="2978" spans="1:59" x14ac:dyDescent="0.25">
      <c r="A2978" s="196">
        <v>5</v>
      </c>
      <c r="B2978" s="197" t="s">
        <v>938</v>
      </c>
      <c r="C2978" s="208">
        <v>52</v>
      </c>
      <c r="D2978" s="209" t="s">
        <v>982</v>
      </c>
      <c r="E2978" s="215">
        <v>5211</v>
      </c>
      <c r="F2978" s="213" t="s">
        <v>1203</v>
      </c>
      <c r="G2978" s="234"/>
      <c r="H2978" s="138"/>
      <c r="I2978" s="224"/>
      <c r="J2978" s="98"/>
      <c r="K2978" s="98"/>
      <c r="L2978" s="98"/>
      <c r="M2978" s="137"/>
      <c r="N2978" s="322"/>
      <c r="O2978" s="323"/>
      <c r="P2978" s="139"/>
      <c r="Q2978" s="139"/>
      <c r="R2978" s="139"/>
      <c r="S2978" s="139"/>
      <c r="T2978" s="139"/>
      <c r="U2978" s="139"/>
      <c r="V2978" s="139"/>
      <c r="W2978" s="139"/>
      <c r="X2978" s="139"/>
      <c r="Y2978" s="100"/>
      <c r="Z2978" s="125"/>
      <c r="AA2978" s="125"/>
      <c r="AB2978" s="139"/>
      <c r="AC2978" s="139"/>
      <c r="AD2978" s="139"/>
      <c r="AE2978" s="139"/>
      <c r="AF2978" s="139"/>
      <c r="AG2978" s="139"/>
      <c r="AH2978" s="139"/>
      <c r="AI2978" s="139"/>
      <c r="AJ2978" s="100"/>
      <c r="AK2978" s="125"/>
      <c r="AL2978" s="125"/>
      <c r="AM2978" s="139"/>
      <c r="AN2978" s="139"/>
      <c r="AO2978" s="139"/>
      <c r="AP2978" s="139"/>
      <c r="AQ2978" s="139"/>
      <c r="AR2978" s="139"/>
      <c r="AS2978" s="139"/>
      <c r="AT2978" s="139"/>
      <c r="AU2978" s="139"/>
      <c r="AV2978" s="139"/>
      <c r="AW2978" s="99"/>
      <c r="AX2978" s="125"/>
      <c r="AY2978" s="100"/>
      <c r="AZ2978" s="140"/>
      <c r="BA2978" s="141"/>
      <c r="BB2978" s="136"/>
      <c r="BC2978" s="150"/>
      <c r="BD2978" s="41">
        <v>5</v>
      </c>
      <c r="BE2978" s="52">
        <v>52</v>
      </c>
      <c r="BF2978" s="103">
        <v>5211</v>
      </c>
      <c r="BG2978" s="283"/>
    </row>
    <row r="2979" spans="1:59" s="63" customFormat="1" ht="12.75" x14ac:dyDescent="0.2">
      <c r="A2979" s="196">
        <v>5</v>
      </c>
      <c r="B2979" s="197" t="s">
        <v>938</v>
      </c>
      <c r="C2979" s="208">
        <v>52</v>
      </c>
      <c r="D2979" s="209" t="s">
        <v>982</v>
      </c>
      <c r="E2979" s="212">
        <v>5211</v>
      </c>
      <c r="F2979" s="213" t="s">
        <v>1203</v>
      </c>
      <c r="G2979" s="232"/>
      <c r="H2979" s="97"/>
      <c r="I2979" s="224"/>
      <c r="J2979" s="98"/>
      <c r="K2979" s="98"/>
      <c r="L2979" s="98"/>
      <c r="M2979" s="96"/>
      <c r="N2979" s="307"/>
      <c r="O2979" s="246"/>
      <c r="P2979" s="124"/>
      <c r="Q2979" s="99"/>
      <c r="R2979" s="99"/>
      <c r="S2979" s="99"/>
      <c r="T2979" s="99"/>
      <c r="U2979" s="99"/>
      <c r="V2979" s="99"/>
      <c r="W2979" s="99"/>
      <c r="X2979" s="99"/>
      <c r="Y2979" s="100"/>
      <c r="Z2979" s="100"/>
      <c r="AA2979" s="100"/>
      <c r="AB2979" s="99"/>
      <c r="AC2979" s="99"/>
      <c r="AD2979" s="99"/>
      <c r="AE2979" s="99"/>
      <c r="AF2979" s="99"/>
      <c r="AG2979" s="99"/>
      <c r="AH2979" s="99"/>
      <c r="AI2979" s="99"/>
      <c r="AJ2979" s="100"/>
      <c r="AK2979" s="100"/>
      <c r="AL2979" s="100"/>
      <c r="AM2979" s="99"/>
      <c r="AN2979" s="99"/>
      <c r="AO2979" s="99"/>
      <c r="AP2979" s="99"/>
      <c r="AQ2979" s="99"/>
      <c r="AR2979" s="99"/>
      <c r="AS2979" s="99"/>
      <c r="AT2979" s="99"/>
      <c r="AU2979" s="99"/>
      <c r="AV2979" s="99"/>
      <c r="AW2979" s="99"/>
      <c r="AX2979" s="100"/>
      <c r="AY2979" s="100"/>
      <c r="AZ2979" s="101"/>
      <c r="BA2979" s="102"/>
      <c r="BB2979" s="95"/>
      <c r="BC2979" s="95"/>
      <c r="BD2979" s="41">
        <v>5</v>
      </c>
      <c r="BE2979" s="52">
        <v>52</v>
      </c>
      <c r="BF2979" s="103">
        <v>5211</v>
      </c>
      <c r="BG2979" s="277"/>
    </row>
    <row r="2980" spans="1:59" s="63" customFormat="1" ht="12.75" x14ac:dyDescent="0.2">
      <c r="A2980" s="196">
        <v>5</v>
      </c>
      <c r="B2980" s="197" t="s">
        <v>938</v>
      </c>
      <c r="C2980" s="208">
        <v>52</v>
      </c>
      <c r="D2980" s="209" t="s">
        <v>982</v>
      </c>
      <c r="E2980" s="212">
        <v>5211</v>
      </c>
      <c r="F2980" s="213" t="s">
        <v>1203</v>
      </c>
      <c r="G2980" s="231"/>
      <c r="H2980" s="65"/>
      <c r="I2980" s="222"/>
      <c r="J2980" s="66"/>
      <c r="K2980" s="66"/>
      <c r="L2980" s="66"/>
      <c r="M2980" s="64"/>
      <c r="N2980" s="304"/>
      <c r="O2980" s="305"/>
      <c r="P2980" s="127"/>
      <c r="Q2980" s="67"/>
      <c r="R2980" s="67"/>
      <c r="S2980" s="67"/>
      <c r="T2980" s="67"/>
      <c r="U2980" s="67"/>
      <c r="V2980" s="67"/>
      <c r="W2980" s="67"/>
      <c r="X2980" s="67"/>
      <c r="Y2980" s="68"/>
      <c r="Z2980" s="68"/>
      <c r="AA2980" s="68"/>
      <c r="AB2980" s="67"/>
      <c r="AC2980" s="67"/>
      <c r="AD2980" s="67"/>
      <c r="AE2980" s="67"/>
      <c r="AF2980" s="67"/>
      <c r="AG2980" s="67"/>
      <c r="AH2980" s="67"/>
      <c r="AI2980" s="67"/>
      <c r="AJ2980" s="68"/>
      <c r="AK2980" s="68"/>
      <c r="AL2980" s="68"/>
      <c r="AM2980" s="67"/>
      <c r="AN2980" s="67"/>
      <c r="AO2980" s="67"/>
      <c r="AP2980" s="67"/>
      <c r="AQ2980" s="67"/>
      <c r="AR2980" s="67"/>
      <c r="AS2980" s="67"/>
      <c r="AT2980" s="67"/>
      <c r="AU2980" s="67"/>
      <c r="AV2980" s="67"/>
      <c r="AW2980" s="67"/>
      <c r="AX2980" s="68"/>
      <c r="AY2980" s="68"/>
      <c r="AZ2980" s="69"/>
      <c r="BA2980" s="70"/>
      <c r="BB2980" s="71"/>
      <c r="BC2980" s="95"/>
      <c r="BD2980" s="41">
        <v>5</v>
      </c>
      <c r="BE2980" s="52">
        <v>52</v>
      </c>
      <c r="BF2980" s="103">
        <v>5211</v>
      </c>
      <c r="BG2980" s="275"/>
    </row>
    <row r="2981" spans="1:59" s="63" customFormat="1" ht="12.75" x14ac:dyDescent="0.2">
      <c r="A2981" s="196">
        <v>5</v>
      </c>
      <c r="B2981" s="197" t="s">
        <v>938</v>
      </c>
      <c r="C2981" s="208">
        <v>52</v>
      </c>
      <c r="D2981" s="209" t="s">
        <v>982</v>
      </c>
      <c r="E2981" s="212">
        <v>5211</v>
      </c>
      <c r="F2981" s="213" t="s">
        <v>1203</v>
      </c>
      <c r="G2981" s="231"/>
      <c r="H2981" s="72" t="s">
        <v>47</v>
      </c>
      <c r="I2981" s="223"/>
      <c r="J2981" s="73"/>
      <c r="K2981" s="73"/>
      <c r="L2981" s="73"/>
      <c r="M2981" s="74"/>
      <c r="N2981" s="247"/>
      <c r="O2981" s="306"/>
      <c r="P2981" s="105"/>
      <c r="Q2981" s="75"/>
      <c r="R2981" s="75"/>
      <c r="S2981" s="75"/>
      <c r="T2981" s="75"/>
      <c r="U2981" s="75"/>
      <c r="V2981" s="75"/>
      <c r="W2981" s="75"/>
      <c r="X2981" s="75"/>
      <c r="Y2981" s="76">
        <f>IF(ISNUMBER(VLOOKUP(Y2983,P$7:W$7,MATCH(Y2983,P$7:W$7))),VLOOKUP(Y2983,P$7:W$7,MATCH(Y2983,P$7:W$7)),IF(N2985=0,"No Data",IF(Y2983&gt;0,"&lt;100",0)))</f>
        <v>10000</v>
      </c>
      <c r="Z2981" s="77">
        <f>IF(ISNUMBER(VLOOKUP(Z2985,P$7:W$7,MATCH(Z2985,P$7:W$7))),VLOOKUP(Z2985,P$7:W$7,MATCH(Z2985,P$7:W$7)),IF(N2985=0,"No Data",IF(Z2985&gt;0,"&lt;100",0)))</f>
        <v>10000</v>
      </c>
      <c r="AA2981" s="106">
        <f>IF(ISNUMBER(Z2981),Z2981,0)</f>
        <v>10000</v>
      </c>
      <c r="AB2981" s="75"/>
      <c r="AC2981" s="75"/>
      <c r="AD2981" s="75"/>
      <c r="AE2981" s="75"/>
      <c r="AF2981" s="75"/>
      <c r="AG2981" s="75"/>
      <c r="AH2981" s="75"/>
      <c r="AI2981" s="75"/>
      <c r="AJ2981" s="76">
        <f>IF(ISNUMBER(VLOOKUP(AJ2983,AB$7:AH$7,MATCH(AJ2983,AB$7:AH$7))),VLOOKUP(AJ2983,AB$7:AH$7,MATCH(AJ2983,AB$7:AH$7)),IF(N2985=0,"No Data",IF(AJ2983&gt;0,"&lt;50",0)))</f>
        <v>0</v>
      </c>
      <c r="AK2981" s="77">
        <f>IF(ISNUMBER(VLOOKUP(AK2985,AB$7:AH$7,MATCH(AK2985,AB$7:AH$7))),VLOOKUP(AK2985,AB$7:AH$7,MATCH(AK2985,AB$7:AH$7)),IF(N2985=0,"No Data",IF(AK2985&gt;0,"&lt;50",0)))</f>
        <v>0</v>
      </c>
      <c r="AL2981" s="106">
        <f>IF(ISNUMBER(AK2981),AK2981,0)</f>
        <v>0</v>
      </c>
      <c r="AM2981" s="75"/>
      <c r="AN2981" s="75"/>
      <c r="AO2981" s="75"/>
      <c r="AP2981" s="75"/>
      <c r="AQ2981" s="75"/>
      <c r="AR2981" s="75"/>
      <c r="AS2981" s="75"/>
      <c r="AT2981" s="75"/>
      <c r="AU2981" s="75"/>
      <c r="AV2981" s="75"/>
      <c r="AW2981" s="76">
        <f>IF(ISNUMBER(VLOOKUP(AW2983,AM$7:AU$7,MATCH(AW2983,AM$7:AU$7))),VLOOKUP(AW2983,AM$7:AU$7,MATCH(AW2983,AM$7:AU$7)),IF(N2985=0,"No Data",IF(AW2983&gt;0,"&lt;10",0)))</f>
        <v>250</v>
      </c>
      <c r="AX2981" s="77">
        <f>IF(ISNUMBER(VLOOKUP(AX2985,AM$7:AU$7,MATCH(AX2985,AM$7:AU$7))),VLOOKUP(AX2985,AM$7:AU$7,MATCH(AX2985,AM$7:AU$7)),IF(N2985=0,"No Data",IF(AX2985&gt;0,"&lt;10",0)))</f>
        <v>250</v>
      </c>
      <c r="AY2981" s="106">
        <f>IF(ISNUMBER(AX2981),AX2981,0)</f>
        <v>250</v>
      </c>
      <c r="AZ2981" s="79"/>
      <c r="BA2981" s="80"/>
      <c r="BB2981" s="71"/>
      <c r="BC2981" s="95"/>
      <c r="BD2981" s="41">
        <v>5</v>
      </c>
      <c r="BE2981" s="52">
        <v>52</v>
      </c>
      <c r="BF2981" s="103">
        <v>5211</v>
      </c>
      <c r="BG2981" s="276" t="s">
        <v>47</v>
      </c>
    </row>
    <row r="2982" spans="1:59" s="63" customFormat="1" ht="12.75" x14ac:dyDescent="0.2">
      <c r="A2982" s="196">
        <v>5</v>
      </c>
      <c r="B2982" s="197" t="s">
        <v>938</v>
      </c>
      <c r="C2982" s="208">
        <v>52</v>
      </c>
      <c r="D2982" s="209" t="s">
        <v>982</v>
      </c>
      <c r="E2982" s="212">
        <v>5211</v>
      </c>
      <c r="F2982" s="213" t="s">
        <v>1203</v>
      </c>
      <c r="G2982" s="231"/>
      <c r="H2982" s="81" t="s">
        <v>48</v>
      </c>
      <c r="I2982" s="223"/>
      <c r="J2982" s="73"/>
      <c r="K2982" s="73"/>
      <c r="L2982" s="73"/>
      <c r="M2982" s="74"/>
      <c r="N2982" s="247"/>
      <c r="O2982" s="306"/>
      <c r="P2982" s="105"/>
      <c r="Q2982" s="75"/>
      <c r="R2982" s="75"/>
      <c r="S2982" s="75"/>
      <c r="T2982" s="75"/>
      <c r="U2982" s="75"/>
      <c r="V2982" s="75"/>
      <c r="W2982" s="75"/>
      <c r="X2982" s="75"/>
      <c r="Y2982" s="82">
        <f>MIN(X2986:X2995)</f>
        <v>0</v>
      </c>
      <c r="Z2982" s="83"/>
      <c r="AA2982" s="83"/>
      <c r="AB2982" s="75"/>
      <c r="AC2982" s="75"/>
      <c r="AD2982" s="75"/>
      <c r="AE2982" s="75"/>
      <c r="AF2982" s="75"/>
      <c r="AG2982" s="75"/>
      <c r="AH2982" s="75"/>
      <c r="AI2982" s="75"/>
      <c r="AJ2982" s="82">
        <f>MIN(AI2986:AI2995)</f>
        <v>0</v>
      </c>
      <c r="AK2982" s="83"/>
      <c r="AL2982" s="83"/>
      <c r="AM2982" s="75"/>
      <c r="AN2982" s="75"/>
      <c r="AO2982" s="75"/>
      <c r="AP2982" s="75"/>
      <c r="AQ2982" s="75"/>
      <c r="AR2982" s="75"/>
      <c r="AS2982" s="75"/>
      <c r="AT2982" s="75"/>
      <c r="AU2982" s="75"/>
      <c r="AV2982" s="75"/>
      <c r="AW2982" s="82">
        <f>MIN(AV2986:AV2995)</f>
        <v>10</v>
      </c>
      <c r="AX2982" s="83"/>
      <c r="AY2982" s="83"/>
      <c r="AZ2982" s="79"/>
      <c r="BA2982" s="80"/>
      <c r="BB2982" s="71"/>
      <c r="BC2982" s="95"/>
      <c r="BD2982" s="41">
        <v>5</v>
      </c>
      <c r="BE2982" s="52">
        <v>52</v>
      </c>
      <c r="BF2982" s="103">
        <v>5211</v>
      </c>
      <c r="BG2982" s="278" t="s">
        <v>48</v>
      </c>
    </row>
    <row r="2983" spans="1:59" s="63" customFormat="1" ht="12.75" x14ac:dyDescent="0.2">
      <c r="A2983" s="196">
        <v>5</v>
      </c>
      <c r="B2983" s="197" t="s">
        <v>938</v>
      </c>
      <c r="C2983" s="208">
        <v>52</v>
      </c>
      <c r="D2983" s="209" t="s">
        <v>982</v>
      </c>
      <c r="E2983" s="212">
        <v>5211</v>
      </c>
      <c r="F2983" s="213" t="s">
        <v>1203</v>
      </c>
      <c r="G2983" s="231"/>
      <c r="H2983" s="81" t="s">
        <v>49</v>
      </c>
      <c r="I2983" s="223"/>
      <c r="J2983" s="73"/>
      <c r="K2983" s="73"/>
      <c r="L2983" s="73"/>
      <c r="M2983" s="74"/>
      <c r="N2983" s="247"/>
      <c r="O2983" s="306"/>
      <c r="P2983" s="105"/>
      <c r="Q2983" s="75"/>
      <c r="R2983" s="75"/>
      <c r="S2983" s="75"/>
      <c r="T2983" s="75"/>
      <c r="U2983" s="75"/>
      <c r="V2983" s="75"/>
      <c r="W2983" s="75"/>
      <c r="X2983" s="75"/>
      <c r="Y2983" s="84">
        <f>IF(ISNUMBER(AVERAGE(X2986:X2995)),AVERAGE(X2986:X2995),0)</f>
        <v>10010</v>
      </c>
      <c r="Z2983" s="83"/>
      <c r="AA2983" s="83"/>
      <c r="AB2983" s="75"/>
      <c r="AC2983" s="75"/>
      <c r="AD2983" s="75"/>
      <c r="AE2983" s="75"/>
      <c r="AF2983" s="75"/>
      <c r="AG2983" s="75"/>
      <c r="AH2983" s="75"/>
      <c r="AI2983" s="75"/>
      <c r="AJ2983" s="84">
        <f>IF(ISNUMBER(AVERAGE(AI2986:AI2995)),AVERAGE(AI2986:AI2995),0)</f>
        <v>0</v>
      </c>
      <c r="AK2983" s="83"/>
      <c r="AL2983" s="83"/>
      <c r="AM2983" s="75"/>
      <c r="AN2983" s="75"/>
      <c r="AO2983" s="75"/>
      <c r="AP2983" s="75"/>
      <c r="AQ2983" s="75"/>
      <c r="AR2983" s="75"/>
      <c r="AS2983" s="75"/>
      <c r="AT2983" s="75"/>
      <c r="AU2983" s="75"/>
      <c r="AV2983" s="75"/>
      <c r="AW2983" s="84">
        <f>IF(ISNUMBER(AVERAGE(AV2986:AV2995)),AVERAGE(AV2986:AV2995),0)</f>
        <v>401</v>
      </c>
      <c r="AX2983" s="83"/>
      <c r="AY2983" s="83"/>
      <c r="AZ2983" s="79"/>
      <c r="BA2983" s="80"/>
      <c r="BB2983" s="71"/>
      <c r="BC2983" s="95"/>
      <c r="BD2983" s="41">
        <v>5</v>
      </c>
      <c r="BE2983" s="52">
        <v>52</v>
      </c>
      <c r="BF2983" s="103">
        <v>5211</v>
      </c>
      <c r="BG2983" s="278" t="s">
        <v>49</v>
      </c>
    </row>
    <row r="2984" spans="1:59" s="63" customFormat="1" ht="12.75" x14ac:dyDescent="0.2">
      <c r="A2984" s="196">
        <v>5</v>
      </c>
      <c r="B2984" s="197" t="s">
        <v>938</v>
      </c>
      <c r="C2984" s="208">
        <v>52</v>
      </c>
      <c r="D2984" s="209" t="s">
        <v>982</v>
      </c>
      <c r="E2984" s="212">
        <v>5211</v>
      </c>
      <c r="F2984" s="213" t="s">
        <v>1203</v>
      </c>
      <c r="G2984" s="231"/>
      <c r="H2984" s="81" t="s">
        <v>50</v>
      </c>
      <c r="I2984" s="223"/>
      <c r="J2984" s="73"/>
      <c r="K2984" s="73"/>
      <c r="L2984" s="73"/>
      <c r="M2984" s="74"/>
      <c r="N2984" s="247"/>
      <c r="O2984" s="306"/>
      <c r="P2984" s="105"/>
      <c r="Q2984" s="75"/>
      <c r="R2984" s="75"/>
      <c r="S2984" s="75"/>
      <c r="T2984" s="75"/>
      <c r="U2984" s="75"/>
      <c r="V2984" s="75"/>
      <c r="W2984" s="75"/>
      <c r="X2984" s="75"/>
      <c r="Y2984" s="84">
        <f>MAX(X2986:X2995)</f>
        <v>25000</v>
      </c>
      <c r="Z2984" s="83"/>
      <c r="AA2984" s="83"/>
      <c r="AB2984" s="75"/>
      <c r="AC2984" s="75"/>
      <c r="AD2984" s="75"/>
      <c r="AE2984" s="75"/>
      <c r="AF2984" s="75"/>
      <c r="AG2984" s="75"/>
      <c r="AH2984" s="75"/>
      <c r="AI2984" s="75"/>
      <c r="AJ2984" s="84">
        <f>MAX(AI2986:AI2995)</f>
        <v>0</v>
      </c>
      <c r="AK2984" s="83"/>
      <c r="AL2984" s="83"/>
      <c r="AM2984" s="75"/>
      <c r="AN2984" s="75"/>
      <c r="AO2984" s="75"/>
      <c r="AP2984" s="75"/>
      <c r="AQ2984" s="75"/>
      <c r="AR2984" s="75"/>
      <c r="AS2984" s="75"/>
      <c r="AT2984" s="75"/>
      <c r="AU2984" s="75"/>
      <c r="AV2984" s="75"/>
      <c r="AW2984" s="84">
        <f>MAX(AV2986:AV2995)</f>
        <v>1000</v>
      </c>
      <c r="AX2984" s="83"/>
      <c r="AY2984" s="83"/>
      <c r="AZ2984" s="79"/>
      <c r="BA2984" s="80"/>
      <c r="BB2984" s="71"/>
      <c r="BC2984" s="95"/>
      <c r="BD2984" s="41">
        <v>5</v>
      </c>
      <c r="BE2984" s="52">
        <v>52</v>
      </c>
      <c r="BF2984" s="103">
        <v>5211</v>
      </c>
      <c r="BG2984" s="278" t="s">
        <v>50</v>
      </c>
    </row>
    <row r="2985" spans="1:59" s="63" customFormat="1" ht="12.75" x14ac:dyDescent="0.2">
      <c r="A2985" s="196">
        <v>5</v>
      </c>
      <c r="B2985" s="197" t="s">
        <v>938</v>
      </c>
      <c r="C2985" s="208">
        <v>52</v>
      </c>
      <c r="D2985" s="209" t="s">
        <v>982</v>
      </c>
      <c r="E2985" s="212">
        <v>5211</v>
      </c>
      <c r="F2985" s="213" t="s">
        <v>1203</v>
      </c>
      <c r="G2985" s="231"/>
      <c r="H2985" s="85" t="s">
        <v>51</v>
      </c>
      <c r="I2985" s="223"/>
      <c r="J2985" s="73"/>
      <c r="K2985" s="73"/>
      <c r="L2985" s="73"/>
      <c r="M2985" s="74"/>
      <c r="N2985" s="248">
        <f>SUM(N2986:N2995)</f>
        <v>10</v>
      </c>
      <c r="O2985" s="293">
        <f>SUM(O2986:O2995)</f>
        <v>0.99999999999999989</v>
      </c>
      <c r="P2985" s="292"/>
      <c r="Q2985" s="87"/>
      <c r="R2985" s="87"/>
      <c r="S2985" s="87"/>
      <c r="T2985" s="87"/>
      <c r="U2985" s="87"/>
      <c r="V2985" s="87"/>
      <c r="W2985" s="87"/>
      <c r="X2985" s="87"/>
      <c r="Y2985" s="88"/>
      <c r="Z2985" s="119">
        <f>SUM(Z2986:Z2995)</f>
        <v>10010</v>
      </c>
      <c r="AA2985" s="120"/>
      <c r="AB2985" s="111"/>
      <c r="AC2985" s="111"/>
      <c r="AD2985" s="111"/>
      <c r="AE2985" s="111"/>
      <c r="AF2985" s="111"/>
      <c r="AG2985" s="111"/>
      <c r="AH2985" s="111"/>
      <c r="AI2985" s="111"/>
      <c r="AJ2985" s="120"/>
      <c r="AK2985" s="119">
        <f>SUM(AK2986:AK2995)</f>
        <v>0</v>
      </c>
      <c r="AL2985" s="120"/>
      <c r="AM2985" s="111"/>
      <c r="AN2985" s="111"/>
      <c r="AO2985" s="111"/>
      <c r="AP2985" s="111"/>
      <c r="AQ2985" s="111"/>
      <c r="AR2985" s="111"/>
      <c r="AS2985" s="111"/>
      <c r="AT2985" s="111"/>
      <c r="AU2985" s="111"/>
      <c r="AV2985" s="111"/>
      <c r="AW2985" s="120"/>
      <c r="AX2985" s="119">
        <f>SUM(AX2986:AX2995)</f>
        <v>401</v>
      </c>
      <c r="AY2985" s="88"/>
      <c r="AZ2985" s="79"/>
      <c r="BA2985" s="80"/>
      <c r="BB2985" s="71"/>
      <c r="BC2985" s="95"/>
      <c r="BD2985" s="41">
        <v>5</v>
      </c>
      <c r="BE2985" s="52">
        <v>52</v>
      </c>
      <c r="BF2985" s="103">
        <v>5211</v>
      </c>
      <c r="BG2985" s="279" t="s">
        <v>51</v>
      </c>
    </row>
    <row r="2986" spans="1:59" s="63" customFormat="1" ht="12.75" x14ac:dyDescent="0.2">
      <c r="A2986" s="196">
        <v>5</v>
      </c>
      <c r="B2986" s="197" t="s">
        <v>938</v>
      </c>
      <c r="C2986" s="208">
        <v>52</v>
      </c>
      <c r="D2986" s="209" t="s">
        <v>982</v>
      </c>
      <c r="E2986" s="212">
        <v>5211</v>
      </c>
      <c r="F2986" s="213" t="s">
        <v>1203</v>
      </c>
      <c r="G2986" s="231"/>
      <c r="H2986" s="89" t="s">
        <v>52</v>
      </c>
      <c r="I2986" s="90" t="s">
        <v>819</v>
      </c>
      <c r="J2986" s="90"/>
      <c r="K2986" s="90" t="s">
        <v>64</v>
      </c>
      <c r="L2986" s="90" t="s">
        <v>528</v>
      </c>
      <c r="M2986" s="91"/>
      <c r="N2986" s="312">
        <v>1</v>
      </c>
      <c r="O2986" s="313">
        <f>N2986/N$2985</f>
        <v>0.1</v>
      </c>
      <c r="P2986" s="104"/>
      <c r="Q2986" s="92"/>
      <c r="R2986" s="92"/>
      <c r="S2986" s="92"/>
      <c r="T2986" s="92"/>
      <c r="U2986" s="92"/>
      <c r="V2986" s="92"/>
      <c r="W2986" s="92"/>
      <c r="X2986" s="109">
        <f t="shared" ref="X2986:X2995" si="457">P2986*P$7+Q2986*Q$7+R2986*R$7+S2986*S$7+T2986*T$7+U2986*U$7+V2986*V$7+W2986*W$7</f>
        <v>0</v>
      </c>
      <c r="Y2986" s="83"/>
      <c r="Z2986" s="110">
        <f t="shared" ref="Z2986:Z2995" si="458">X2986*$O2986</f>
        <v>0</v>
      </c>
      <c r="AA2986" s="111"/>
      <c r="AB2986" s="92"/>
      <c r="AC2986" s="92"/>
      <c r="AD2986" s="92"/>
      <c r="AE2986" s="92"/>
      <c r="AF2986" s="92"/>
      <c r="AG2986" s="92"/>
      <c r="AH2986" s="92"/>
      <c r="AI2986" s="109">
        <f t="shared" ref="AI2986:AI2995" si="459">AB2986*AB$7+AC2986*AC$7+AD2986*AD$7+AE2986*AE$7+AF2986*AF$7+AG2986*AG$7+AH2986*AH$7</f>
        <v>0</v>
      </c>
      <c r="AJ2986" s="83"/>
      <c r="AK2986" s="110">
        <f t="shared" ref="AK2986:AK2995" si="460">AI2986*$O2986</f>
        <v>0</v>
      </c>
      <c r="AL2986" s="111"/>
      <c r="AM2986" s="92"/>
      <c r="AN2986" s="92"/>
      <c r="AO2986" s="92"/>
      <c r="AP2986" s="92">
        <v>1</v>
      </c>
      <c r="AQ2986" s="92"/>
      <c r="AR2986" s="92"/>
      <c r="AS2986" s="92"/>
      <c r="AT2986" s="92"/>
      <c r="AU2986" s="92"/>
      <c r="AV2986" s="109">
        <f t="shared" ref="AV2986:AV2995" si="461">AM2986*AM$7+AN2986*AN$7+AO2986*AO$7+AP2986*AP$7+AQ2986*AQ$7+AR2986*AR$7+AS2986*AS$7+AT2986*AT$7+AU2986*AU$7</f>
        <v>100</v>
      </c>
      <c r="AW2986" s="75"/>
      <c r="AX2986" s="110">
        <f t="shared" ref="AX2986:AX2995" si="462">AV2986*$O2986</f>
        <v>10</v>
      </c>
      <c r="AY2986" s="83"/>
      <c r="AZ2986" s="93"/>
      <c r="BA2986" s="94" t="s">
        <v>105</v>
      </c>
      <c r="BB2986" s="71"/>
      <c r="BC2986" s="95"/>
      <c r="BD2986" s="41">
        <v>5</v>
      </c>
      <c r="BE2986" s="52">
        <v>52</v>
      </c>
      <c r="BF2986" s="103">
        <v>5211</v>
      </c>
      <c r="BG2986" s="280" t="s">
        <v>52</v>
      </c>
    </row>
    <row r="2987" spans="1:59" s="63" customFormat="1" ht="12.75" x14ac:dyDescent="0.2">
      <c r="A2987" s="196">
        <v>5</v>
      </c>
      <c r="B2987" s="197" t="s">
        <v>938</v>
      </c>
      <c r="C2987" s="208">
        <v>52</v>
      </c>
      <c r="D2987" s="209" t="s">
        <v>982</v>
      </c>
      <c r="E2987" s="212">
        <v>5211</v>
      </c>
      <c r="F2987" s="213" t="s">
        <v>1203</v>
      </c>
      <c r="G2987" s="231"/>
      <c r="H2987" s="89"/>
      <c r="I2987" s="90" t="s">
        <v>291</v>
      </c>
      <c r="J2987" s="90"/>
      <c r="K2987" s="90" t="s">
        <v>129</v>
      </c>
      <c r="L2987" s="90"/>
      <c r="M2987" s="91"/>
      <c r="N2987" s="312">
        <v>1</v>
      </c>
      <c r="O2987" s="313">
        <f>N2987/N$2985</f>
        <v>0.1</v>
      </c>
      <c r="P2987" s="104"/>
      <c r="Q2987" s="92"/>
      <c r="R2987" s="92"/>
      <c r="S2987" s="92"/>
      <c r="T2987" s="92"/>
      <c r="U2987" s="92"/>
      <c r="V2987" s="92"/>
      <c r="W2987" s="92">
        <v>1</v>
      </c>
      <c r="X2987" s="109">
        <f t="shared" si="457"/>
        <v>25000</v>
      </c>
      <c r="Y2987" s="83"/>
      <c r="Z2987" s="110">
        <f t="shared" si="458"/>
        <v>2500</v>
      </c>
      <c r="AA2987" s="111"/>
      <c r="AB2987" s="92"/>
      <c r="AC2987" s="92"/>
      <c r="AD2987" s="92"/>
      <c r="AE2987" s="92"/>
      <c r="AF2987" s="92"/>
      <c r="AG2987" s="92"/>
      <c r="AH2987" s="92"/>
      <c r="AI2987" s="109">
        <f t="shared" si="459"/>
        <v>0</v>
      </c>
      <c r="AJ2987" s="83"/>
      <c r="AK2987" s="110">
        <f t="shared" si="460"/>
        <v>0</v>
      </c>
      <c r="AL2987" s="111"/>
      <c r="AM2987" s="92"/>
      <c r="AN2987" s="92"/>
      <c r="AO2987" s="92"/>
      <c r="AP2987" s="92">
        <v>1</v>
      </c>
      <c r="AQ2987" s="92"/>
      <c r="AR2987" s="92"/>
      <c r="AS2987" s="92"/>
      <c r="AT2987" s="92"/>
      <c r="AU2987" s="92"/>
      <c r="AV2987" s="109">
        <f t="shared" si="461"/>
        <v>100</v>
      </c>
      <c r="AW2987" s="75"/>
      <c r="AX2987" s="110">
        <f t="shared" si="462"/>
        <v>10</v>
      </c>
      <c r="AY2987" s="111"/>
      <c r="AZ2987" s="93"/>
      <c r="BA2987" s="94" t="s">
        <v>131</v>
      </c>
      <c r="BB2987" s="71"/>
      <c r="BC2987" s="95"/>
      <c r="BD2987" s="41">
        <v>5</v>
      </c>
      <c r="BE2987" s="52">
        <v>52</v>
      </c>
      <c r="BF2987" s="103">
        <v>5211</v>
      </c>
      <c r="BG2987" s="280" t="s">
        <v>52</v>
      </c>
    </row>
    <row r="2988" spans="1:59" s="63" customFormat="1" ht="12.75" x14ac:dyDescent="0.2">
      <c r="A2988" s="196">
        <v>5</v>
      </c>
      <c r="B2988" s="197" t="s">
        <v>938</v>
      </c>
      <c r="C2988" s="208">
        <v>52</v>
      </c>
      <c r="D2988" s="209" t="s">
        <v>982</v>
      </c>
      <c r="E2988" s="212">
        <v>5211</v>
      </c>
      <c r="F2988" s="213" t="s">
        <v>1203</v>
      </c>
      <c r="G2988" s="231"/>
      <c r="H2988" s="89"/>
      <c r="I2988" s="90" t="s">
        <v>983</v>
      </c>
      <c r="J2988" s="90"/>
      <c r="K2988" s="90" t="s">
        <v>73</v>
      </c>
      <c r="L2988" s="90" t="s">
        <v>95</v>
      </c>
      <c r="M2988" s="91"/>
      <c r="N2988" s="312">
        <v>1</v>
      </c>
      <c r="O2988" s="313">
        <f t="shared" ref="O2988:O2995" si="463">N2988/N$2985</f>
        <v>0.1</v>
      </c>
      <c r="P2988" s="104"/>
      <c r="Q2988" s="92"/>
      <c r="R2988" s="92"/>
      <c r="S2988" s="92"/>
      <c r="T2988" s="92"/>
      <c r="U2988" s="92"/>
      <c r="V2988" s="92"/>
      <c r="W2988" s="92">
        <v>1</v>
      </c>
      <c r="X2988" s="109">
        <f t="shared" si="457"/>
        <v>25000</v>
      </c>
      <c r="Y2988" s="83"/>
      <c r="Z2988" s="110">
        <f t="shared" si="458"/>
        <v>2500</v>
      </c>
      <c r="AA2988" s="111"/>
      <c r="AB2988" s="92"/>
      <c r="AC2988" s="92"/>
      <c r="AD2988" s="92"/>
      <c r="AE2988" s="92"/>
      <c r="AF2988" s="92"/>
      <c r="AG2988" s="92"/>
      <c r="AH2988" s="92"/>
      <c r="AI2988" s="109">
        <f t="shared" si="459"/>
        <v>0</v>
      </c>
      <c r="AJ2988" s="83"/>
      <c r="AK2988" s="110">
        <f t="shared" si="460"/>
        <v>0</v>
      </c>
      <c r="AL2988" s="111"/>
      <c r="AM2988" s="92"/>
      <c r="AN2988" s="92"/>
      <c r="AO2988" s="92"/>
      <c r="AP2988" s="92">
        <v>1</v>
      </c>
      <c r="AQ2988" s="92"/>
      <c r="AR2988" s="92"/>
      <c r="AS2988" s="92"/>
      <c r="AT2988" s="92"/>
      <c r="AU2988" s="92"/>
      <c r="AV2988" s="109">
        <f t="shared" si="461"/>
        <v>100</v>
      </c>
      <c r="AW2988" s="75"/>
      <c r="AX2988" s="110">
        <f t="shared" si="462"/>
        <v>10</v>
      </c>
      <c r="AY2988" s="111"/>
      <c r="AZ2988" s="93"/>
      <c r="BA2988" s="94" t="s">
        <v>131</v>
      </c>
      <c r="BB2988" s="71"/>
      <c r="BC2988" s="95"/>
      <c r="BD2988" s="41">
        <v>5</v>
      </c>
      <c r="BE2988" s="52">
        <v>52</v>
      </c>
      <c r="BF2988" s="103">
        <v>5211</v>
      </c>
      <c r="BG2988" s="280" t="s">
        <v>52</v>
      </c>
    </row>
    <row r="2989" spans="1:59" s="63" customFormat="1" ht="12.75" x14ac:dyDescent="0.2">
      <c r="A2989" s="196">
        <v>5</v>
      </c>
      <c r="B2989" s="197" t="s">
        <v>938</v>
      </c>
      <c r="C2989" s="208">
        <v>52</v>
      </c>
      <c r="D2989" s="209" t="s">
        <v>982</v>
      </c>
      <c r="E2989" s="212">
        <v>5211</v>
      </c>
      <c r="F2989" s="213" t="s">
        <v>1203</v>
      </c>
      <c r="G2989" s="231"/>
      <c r="H2989" s="89"/>
      <c r="I2989" s="90" t="s">
        <v>326</v>
      </c>
      <c r="J2989" s="90"/>
      <c r="K2989" s="90" t="s">
        <v>64</v>
      </c>
      <c r="L2989" s="90" t="s">
        <v>119</v>
      </c>
      <c r="M2989" s="91"/>
      <c r="N2989" s="312">
        <v>1</v>
      </c>
      <c r="O2989" s="313">
        <f t="shared" si="463"/>
        <v>0.1</v>
      </c>
      <c r="P2989" s="104"/>
      <c r="Q2989" s="92"/>
      <c r="R2989" s="92"/>
      <c r="S2989" s="92"/>
      <c r="T2989" s="92"/>
      <c r="U2989" s="92"/>
      <c r="V2989" s="92"/>
      <c r="W2989" s="92"/>
      <c r="X2989" s="109">
        <f t="shared" si="457"/>
        <v>0</v>
      </c>
      <c r="Y2989" s="83"/>
      <c r="Z2989" s="110">
        <f t="shared" si="458"/>
        <v>0</v>
      </c>
      <c r="AA2989" s="111"/>
      <c r="AB2989" s="92"/>
      <c r="AC2989" s="92"/>
      <c r="AD2989" s="92"/>
      <c r="AE2989" s="92"/>
      <c r="AF2989" s="92"/>
      <c r="AG2989" s="92"/>
      <c r="AH2989" s="92"/>
      <c r="AI2989" s="109">
        <f t="shared" si="459"/>
        <v>0</v>
      </c>
      <c r="AJ2989" s="83"/>
      <c r="AK2989" s="110">
        <f t="shared" si="460"/>
        <v>0</v>
      </c>
      <c r="AL2989" s="111"/>
      <c r="AM2989" s="92"/>
      <c r="AN2989" s="92"/>
      <c r="AO2989" s="92"/>
      <c r="AP2989" s="92"/>
      <c r="AQ2989" s="92"/>
      <c r="AR2989" s="92"/>
      <c r="AS2989" s="92">
        <v>1</v>
      </c>
      <c r="AT2989" s="92"/>
      <c r="AU2989" s="92"/>
      <c r="AV2989" s="109">
        <f t="shared" si="461"/>
        <v>1000</v>
      </c>
      <c r="AW2989" s="75"/>
      <c r="AX2989" s="110">
        <f t="shared" si="462"/>
        <v>100</v>
      </c>
      <c r="AY2989" s="111"/>
      <c r="AZ2989" s="93"/>
      <c r="BA2989" s="94" t="s">
        <v>131</v>
      </c>
      <c r="BB2989" s="71"/>
      <c r="BC2989" s="95"/>
      <c r="BD2989" s="41">
        <v>5</v>
      </c>
      <c r="BE2989" s="52">
        <v>52</v>
      </c>
      <c r="BF2989" s="103">
        <v>5211</v>
      </c>
      <c r="BG2989" s="280" t="s">
        <v>52</v>
      </c>
    </row>
    <row r="2990" spans="1:59" s="63" customFormat="1" ht="12.75" x14ac:dyDescent="0.2">
      <c r="A2990" s="196">
        <v>5</v>
      </c>
      <c r="B2990" s="197" t="s">
        <v>938</v>
      </c>
      <c r="C2990" s="208">
        <v>52</v>
      </c>
      <c r="D2990" s="209" t="s">
        <v>982</v>
      </c>
      <c r="E2990" s="212">
        <v>5211</v>
      </c>
      <c r="F2990" s="213" t="s">
        <v>1203</v>
      </c>
      <c r="G2990" s="231"/>
      <c r="H2990" s="89"/>
      <c r="I2990" s="90" t="s">
        <v>290</v>
      </c>
      <c r="J2990" s="90"/>
      <c r="K2990" s="90" t="s">
        <v>64</v>
      </c>
      <c r="L2990" s="90" t="s">
        <v>136</v>
      </c>
      <c r="M2990" s="91"/>
      <c r="N2990" s="312">
        <v>1</v>
      </c>
      <c r="O2990" s="313">
        <f t="shared" si="463"/>
        <v>0.1</v>
      </c>
      <c r="P2990" s="104"/>
      <c r="Q2990" s="92"/>
      <c r="R2990" s="92"/>
      <c r="S2990" s="92"/>
      <c r="T2990" s="92"/>
      <c r="U2990" s="92"/>
      <c r="V2990" s="92"/>
      <c r="W2990" s="92"/>
      <c r="X2990" s="109">
        <f t="shared" si="457"/>
        <v>0</v>
      </c>
      <c r="Y2990" s="83"/>
      <c r="Z2990" s="110">
        <f t="shared" si="458"/>
        <v>0</v>
      </c>
      <c r="AA2990" s="111"/>
      <c r="AB2990" s="92"/>
      <c r="AC2990" s="92"/>
      <c r="AD2990" s="92"/>
      <c r="AE2990" s="92"/>
      <c r="AF2990" s="92"/>
      <c r="AG2990" s="92"/>
      <c r="AH2990" s="92"/>
      <c r="AI2990" s="109">
        <f t="shared" si="459"/>
        <v>0</v>
      </c>
      <c r="AJ2990" s="83"/>
      <c r="AK2990" s="110">
        <f t="shared" si="460"/>
        <v>0</v>
      </c>
      <c r="AL2990" s="111"/>
      <c r="AM2990" s="92"/>
      <c r="AN2990" s="92"/>
      <c r="AO2990" s="92"/>
      <c r="AP2990" s="92"/>
      <c r="AQ2990" s="92"/>
      <c r="AR2990" s="92"/>
      <c r="AS2990" s="92">
        <v>1</v>
      </c>
      <c r="AT2990" s="92"/>
      <c r="AU2990" s="92"/>
      <c r="AV2990" s="109">
        <f t="shared" si="461"/>
        <v>1000</v>
      </c>
      <c r="AW2990" s="75"/>
      <c r="AX2990" s="110">
        <f t="shared" si="462"/>
        <v>100</v>
      </c>
      <c r="AY2990" s="111"/>
      <c r="AZ2990" s="93"/>
      <c r="BA2990" s="94" t="s">
        <v>131</v>
      </c>
      <c r="BB2990" s="71"/>
      <c r="BC2990" s="95"/>
      <c r="BD2990" s="41">
        <v>5</v>
      </c>
      <c r="BE2990" s="52">
        <v>52</v>
      </c>
      <c r="BF2990" s="103">
        <v>5211</v>
      </c>
      <c r="BG2990" s="280" t="s">
        <v>52</v>
      </c>
    </row>
    <row r="2991" spans="1:59" s="63" customFormat="1" ht="12.75" x14ac:dyDescent="0.2">
      <c r="A2991" s="196">
        <v>5</v>
      </c>
      <c r="B2991" s="197" t="s">
        <v>938</v>
      </c>
      <c r="C2991" s="208">
        <v>52</v>
      </c>
      <c r="D2991" s="209" t="s">
        <v>982</v>
      </c>
      <c r="E2991" s="212">
        <v>5211</v>
      </c>
      <c r="F2991" s="213" t="s">
        <v>1203</v>
      </c>
      <c r="G2991" s="231"/>
      <c r="H2991" s="89"/>
      <c r="I2991" s="90" t="s">
        <v>984</v>
      </c>
      <c r="J2991" s="90"/>
      <c r="K2991" s="90" t="s">
        <v>64</v>
      </c>
      <c r="L2991" s="90" t="s">
        <v>313</v>
      </c>
      <c r="M2991" s="91"/>
      <c r="N2991" s="312">
        <v>1</v>
      </c>
      <c r="O2991" s="313">
        <f t="shared" si="463"/>
        <v>0.1</v>
      </c>
      <c r="P2991" s="104"/>
      <c r="Q2991" s="92"/>
      <c r="R2991" s="92"/>
      <c r="S2991" s="92"/>
      <c r="T2991" s="92"/>
      <c r="U2991" s="92"/>
      <c r="V2991" s="92"/>
      <c r="W2991" s="92"/>
      <c r="X2991" s="109">
        <f t="shared" si="457"/>
        <v>0</v>
      </c>
      <c r="Y2991" s="83"/>
      <c r="Z2991" s="110">
        <f t="shared" si="458"/>
        <v>0</v>
      </c>
      <c r="AA2991" s="111"/>
      <c r="AB2991" s="92"/>
      <c r="AC2991" s="92"/>
      <c r="AD2991" s="92"/>
      <c r="AE2991" s="92"/>
      <c r="AF2991" s="92"/>
      <c r="AG2991" s="92"/>
      <c r="AH2991" s="92"/>
      <c r="AI2991" s="109">
        <f t="shared" si="459"/>
        <v>0</v>
      </c>
      <c r="AJ2991" s="83"/>
      <c r="AK2991" s="110">
        <f t="shared" si="460"/>
        <v>0</v>
      </c>
      <c r="AL2991" s="111"/>
      <c r="AM2991" s="92">
        <v>1</v>
      </c>
      <c r="AN2991" s="92"/>
      <c r="AO2991" s="92"/>
      <c r="AP2991" s="92"/>
      <c r="AQ2991" s="92"/>
      <c r="AR2991" s="92"/>
      <c r="AS2991" s="92"/>
      <c r="AT2991" s="92"/>
      <c r="AU2991" s="92"/>
      <c r="AV2991" s="109">
        <f t="shared" si="461"/>
        <v>10</v>
      </c>
      <c r="AW2991" s="75"/>
      <c r="AX2991" s="110">
        <f t="shared" si="462"/>
        <v>1</v>
      </c>
      <c r="AY2991" s="111"/>
      <c r="AZ2991" s="93"/>
      <c r="BA2991" s="94" t="s">
        <v>131</v>
      </c>
      <c r="BB2991" s="71"/>
      <c r="BC2991" s="95"/>
      <c r="BD2991" s="41">
        <v>5</v>
      </c>
      <c r="BE2991" s="52">
        <v>52</v>
      </c>
      <c r="BF2991" s="103">
        <v>5211</v>
      </c>
      <c r="BG2991" s="280" t="s">
        <v>52</v>
      </c>
    </row>
    <row r="2992" spans="1:59" s="63" customFormat="1" ht="12.75" x14ac:dyDescent="0.2">
      <c r="A2992" s="196">
        <v>5</v>
      </c>
      <c r="B2992" s="197" t="s">
        <v>938</v>
      </c>
      <c r="C2992" s="208">
        <v>52</v>
      </c>
      <c r="D2992" s="209" t="s">
        <v>982</v>
      </c>
      <c r="E2992" s="212">
        <v>5211</v>
      </c>
      <c r="F2992" s="213" t="s">
        <v>1203</v>
      </c>
      <c r="G2992" s="231"/>
      <c r="H2992" s="89"/>
      <c r="I2992" s="90" t="s">
        <v>926</v>
      </c>
      <c r="J2992" s="90"/>
      <c r="K2992" s="90" t="s">
        <v>73</v>
      </c>
      <c r="L2992" s="90" t="s">
        <v>69</v>
      </c>
      <c r="M2992" s="91"/>
      <c r="N2992" s="312">
        <v>1</v>
      </c>
      <c r="O2992" s="313">
        <f t="shared" si="463"/>
        <v>0.1</v>
      </c>
      <c r="P2992" s="104"/>
      <c r="Q2992" s="92"/>
      <c r="R2992" s="92"/>
      <c r="S2992" s="92"/>
      <c r="T2992" s="92"/>
      <c r="U2992" s="92"/>
      <c r="V2992" s="92"/>
      <c r="W2992" s="92">
        <v>1</v>
      </c>
      <c r="X2992" s="109">
        <f t="shared" si="457"/>
        <v>25000</v>
      </c>
      <c r="Y2992" s="83"/>
      <c r="Z2992" s="110">
        <f t="shared" si="458"/>
        <v>2500</v>
      </c>
      <c r="AA2992" s="111"/>
      <c r="AB2992" s="92"/>
      <c r="AC2992" s="92"/>
      <c r="AD2992" s="92"/>
      <c r="AE2992" s="92"/>
      <c r="AF2992" s="92"/>
      <c r="AG2992" s="92"/>
      <c r="AH2992" s="92"/>
      <c r="AI2992" s="109">
        <f t="shared" si="459"/>
        <v>0</v>
      </c>
      <c r="AJ2992" s="83"/>
      <c r="AK2992" s="110">
        <f t="shared" si="460"/>
        <v>0</v>
      </c>
      <c r="AL2992" s="111"/>
      <c r="AM2992" s="92"/>
      <c r="AN2992" s="92"/>
      <c r="AO2992" s="92"/>
      <c r="AP2992" s="92">
        <v>1</v>
      </c>
      <c r="AQ2992" s="92"/>
      <c r="AR2992" s="92"/>
      <c r="AS2992" s="92"/>
      <c r="AT2992" s="92"/>
      <c r="AU2992" s="92"/>
      <c r="AV2992" s="109">
        <f t="shared" si="461"/>
        <v>100</v>
      </c>
      <c r="AW2992" s="75"/>
      <c r="AX2992" s="110">
        <f t="shared" si="462"/>
        <v>10</v>
      </c>
      <c r="AY2992" s="111"/>
      <c r="AZ2992" s="93"/>
      <c r="BA2992" s="94" t="s">
        <v>131</v>
      </c>
      <c r="BB2992" s="71"/>
      <c r="BC2992" s="95"/>
      <c r="BD2992" s="41">
        <v>5</v>
      </c>
      <c r="BE2992" s="52">
        <v>52</v>
      </c>
      <c r="BF2992" s="103">
        <v>5211</v>
      </c>
      <c r="BG2992" s="280" t="s">
        <v>52</v>
      </c>
    </row>
    <row r="2993" spans="1:59" s="63" customFormat="1" ht="12.75" x14ac:dyDescent="0.2">
      <c r="A2993" s="196">
        <v>5</v>
      </c>
      <c r="B2993" s="197" t="s">
        <v>938</v>
      </c>
      <c r="C2993" s="208">
        <v>52</v>
      </c>
      <c r="D2993" s="209" t="s">
        <v>982</v>
      </c>
      <c r="E2993" s="212">
        <v>5211</v>
      </c>
      <c r="F2993" s="213" t="s">
        <v>1203</v>
      </c>
      <c r="G2993" s="231"/>
      <c r="H2993" s="89"/>
      <c r="I2993" s="90" t="s">
        <v>985</v>
      </c>
      <c r="J2993" s="90"/>
      <c r="K2993" s="90" t="s">
        <v>64</v>
      </c>
      <c r="L2993" s="90" t="s">
        <v>119</v>
      </c>
      <c r="M2993" s="91"/>
      <c r="N2993" s="312">
        <v>1</v>
      </c>
      <c r="O2993" s="313">
        <f t="shared" si="463"/>
        <v>0.1</v>
      </c>
      <c r="P2993" s="104"/>
      <c r="Q2993" s="92"/>
      <c r="R2993" s="92"/>
      <c r="S2993" s="92"/>
      <c r="T2993" s="92"/>
      <c r="U2993" s="92"/>
      <c r="V2993" s="92"/>
      <c r="W2993" s="92"/>
      <c r="X2993" s="109">
        <f t="shared" si="457"/>
        <v>0</v>
      </c>
      <c r="Y2993" s="83"/>
      <c r="Z2993" s="110">
        <f t="shared" si="458"/>
        <v>0</v>
      </c>
      <c r="AA2993" s="111"/>
      <c r="AB2993" s="92"/>
      <c r="AC2993" s="92"/>
      <c r="AD2993" s="92"/>
      <c r="AE2993" s="92"/>
      <c r="AF2993" s="92"/>
      <c r="AG2993" s="92"/>
      <c r="AH2993" s="92"/>
      <c r="AI2993" s="109">
        <f t="shared" si="459"/>
        <v>0</v>
      </c>
      <c r="AJ2993" s="83"/>
      <c r="AK2993" s="110">
        <f t="shared" si="460"/>
        <v>0</v>
      </c>
      <c r="AL2993" s="111"/>
      <c r="AM2993" s="92"/>
      <c r="AN2993" s="92"/>
      <c r="AO2993" s="92"/>
      <c r="AP2993" s="92"/>
      <c r="AQ2993" s="92"/>
      <c r="AR2993" s="92"/>
      <c r="AS2993" s="92">
        <v>1</v>
      </c>
      <c r="AT2993" s="92"/>
      <c r="AU2993" s="92"/>
      <c r="AV2993" s="109">
        <f t="shared" si="461"/>
        <v>1000</v>
      </c>
      <c r="AW2993" s="75"/>
      <c r="AX2993" s="110">
        <f t="shared" si="462"/>
        <v>100</v>
      </c>
      <c r="AY2993" s="111"/>
      <c r="AZ2993" s="93"/>
      <c r="BA2993" s="94" t="s">
        <v>131</v>
      </c>
      <c r="BB2993" s="71"/>
      <c r="BC2993" s="95"/>
      <c r="BD2993" s="41">
        <v>5</v>
      </c>
      <c r="BE2993" s="52">
        <v>52</v>
      </c>
      <c r="BF2993" s="103">
        <v>5211</v>
      </c>
      <c r="BG2993" s="280" t="s">
        <v>52</v>
      </c>
    </row>
    <row r="2994" spans="1:59" s="63" customFormat="1" ht="12.75" x14ac:dyDescent="0.2">
      <c r="A2994" s="196">
        <v>5</v>
      </c>
      <c r="B2994" s="197" t="s">
        <v>938</v>
      </c>
      <c r="C2994" s="208">
        <v>52</v>
      </c>
      <c r="D2994" s="209" t="s">
        <v>982</v>
      </c>
      <c r="E2994" s="212">
        <v>5211</v>
      </c>
      <c r="F2994" s="213" t="s">
        <v>1203</v>
      </c>
      <c r="G2994" s="231"/>
      <c r="H2994" s="89"/>
      <c r="I2994" s="90" t="s">
        <v>986</v>
      </c>
      <c r="J2994" s="90"/>
      <c r="K2994" s="90" t="s">
        <v>64</v>
      </c>
      <c r="L2994" s="90" t="s">
        <v>987</v>
      </c>
      <c r="M2994" s="91"/>
      <c r="N2994" s="312">
        <v>1</v>
      </c>
      <c r="O2994" s="313">
        <f t="shared" si="463"/>
        <v>0.1</v>
      </c>
      <c r="P2994" s="104">
        <v>1</v>
      </c>
      <c r="Q2994" s="92"/>
      <c r="R2994" s="92"/>
      <c r="S2994" s="92"/>
      <c r="T2994" s="92"/>
      <c r="U2994" s="92"/>
      <c r="V2994" s="92"/>
      <c r="W2994" s="92"/>
      <c r="X2994" s="109">
        <f t="shared" si="457"/>
        <v>100</v>
      </c>
      <c r="Y2994" s="83"/>
      <c r="Z2994" s="110">
        <f t="shared" si="458"/>
        <v>10</v>
      </c>
      <c r="AA2994" s="111"/>
      <c r="AB2994" s="92"/>
      <c r="AC2994" s="92"/>
      <c r="AD2994" s="92"/>
      <c r="AE2994" s="92"/>
      <c r="AF2994" s="92"/>
      <c r="AG2994" s="92"/>
      <c r="AH2994" s="92"/>
      <c r="AI2994" s="109">
        <f t="shared" si="459"/>
        <v>0</v>
      </c>
      <c r="AJ2994" s="83"/>
      <c r="AK2994" s="110">
        <f t="shared" si="460"/>
        <v>0</v>
      </c>
      <c r="AL2994" s="111"/>
      <c r="AM2994" s="92"/>
      <c r="AN2994" s="92"/>
      <c r="AO2994" s="92"/>
      <c r="AP2994" s="92"/>
      <c r="AQ2994" s="92"/>
      <c r="AR2994" s="92">
        <v>1</v>
      </c>
      <c r="AS2994" s="92"/>
      <c r="AT2994" s="92"/>
      <c r="AU2994" s="92"/>
      <c r="AV2994" s="109">
        <f t="shared" si="461"/>
        <v>500</v>
      </c>
      <c r="AW2994" s="75"/>
      <c r="AX2994" s="110">
        <f t="shared" si="462"/>
        <v>50</v>
      </c>
      <c r="AY2994" s="111"/>
      <c r="AZ2994" s="93"/>
      <c r="BA2994" s="94" t="s">
        <v>131</v>
      </c>
      <c r="BB2994" s="71"/>
      <c r="BC2994" s="95"/>
      <c r="BD2994" s="41">
        <v>5</v>
      </c>
      <c r="BE2994" s="52">
        <v>52</v>
      </c>
      <c r="BF2994" s="103">
        <v>5211</v>
      </c>
      <c r="BG2994" s="280" t="s">
        <v>52</v>
      </c>
    </row>
    <row r="2995" spans="1:59" s="63" customFormat="1" ht="12.75" x14ac:dyDescent="0.2">
      <c r="A2995" s="196">
        <v>5</v>
      </c>
      <c r="B2995" s="197" t="s">
        <v>938</v>
      </c>
      <c r="C2995" s="208">
        <v>52</v>
      </c>
      <c r="D2995" s="209" t="s">
        <v>982</v>
      </c>
      <c r="E2995" s="212">
        <v>5211</v>
      </c>
      <c r="F2995" s="213" t="s">
        <v>1203</v>
      </c>
      <c r="G2995" s="231"/>
      <c r="H2995" s="89"/>
      <c r="I2995" s="90" t="s">
        <v>988</v>
      </c>
      <c r="J2995" s="90"/>
      <c r="K2995" s="90" t="s">
        <v>511</v>
      </c>
      <c r="L2995" s="90"/>
      <c r="M2995" s="91"/>
      <c r="N2995" s="312">
        <v>1</v>
      </c>
      <c r="O2995" s="313">
        <f t="shared" si="463"/>
        <v>0.1</v>
      </c>
      <c r="P2995" s="104"/>
      <c r="Q2995" s="92"/>
      <c r="R2995" s="92"/>
      <c r="S2995" s="92"/>
      <c r="T2995" s="92"/>
      <c r="U2995" s="92"/>
      <c r="V2995" s="92"/>
      <c r="W2995" s="92">
        <v>1</v>
      </c>
      <c r="X2995" s="109">
        <f t="shared" si="457"/>
        <v>25000</v>
      </c>
      <c r="Y2995" s="83"/>
      <c r="Z2995" s="110">
        <f t="shared" si="458"/>
        <v>2500</v>
      </c>
      <c r="AA2995" s="111"/>
      <c r="AB2995" s="92"/>
      <c r="AC2995" s="92"/>
      <c r="AD2995" s="92"/>
      <c r="AE2995" s="92"/>
      <c r="AF2995" s="92"/>
      <c r="AG2995" s="92"/>
      <c r="AH2995" s="92"/>
      <c r="AI2995" s="109">
        <f t="shared" si="459"/>
        <v>0</v>
      </c>
      <c r="AJ2995" s="83"/>
      <c r="AK2995" s="110">
        <f t="shared" si="460"/>
        <v>0</v>
      </c>
      <c r="AL2995" s="111"/>
      <c r="AM2995" s="92"/>
      <c r="AN2995" s="92"/>
      <c r="AO2995" s="92"/>
      <c r="AP2995" s="92">
        <v>1</v>
      </c>
      <c r="AQ2995" s="92"/>
      <c r="AR2995" s="92"/>
      <c r="AS2995" s="92"/>
      <c r="AT2995" s="92"/>
      <c r="AU2995" s="92"/>
      <c r="AV2995" s="109">
        <f t="shared" si="461"/>
        <v>100</v>
      </c>
      <c r="AW2995" s="75"/>
      <c r="AX2995" s="110">
        <f t="shared" si="462"/>
        <v>10</v>
      </c>
      <c r="AY2995" s="111"/>
      <c r="AZ2995" s="93"/>
      <c r="BA2995" s="94" t="s">
        <v>131</v>
      </c>
      <c r="BB2995" s="71"/>
      <c r="BC2995" s="95"/>
      <c r="BD2995" s="41">
        <v>5</v>
      </c>
      <c r="BE2995" s="52">
        <v>52</v>
      </c>
      <c r="BF2995" s="103">
        <v>5211</v>
      </c>
      <c r="BG2995" s="280" t="s">
        <v>52</v>
      </c>
    </row>
    <row r="2996" spans="1:59" s="63" customFormat="1" ht="12.75" x14ac:dyDescent="0.2">
      <c r="A2996" s="196">
        <v>5</v>
      </c>
      <c r="B2996" s="197" t="s">
        <v>938</v>
      </c>
      <c r="C2996" s="208">
        <v>52</v>
      </c>
      <c r="D2996" s="209" t="s">
        <v>982</v>
      </c>
      <c r="E2996" s="212">
        <v>5211</v>
      </c>
      <c r="F2996" s="213" t="s">
        <v>1203</v>
      </c>
      <c r="G2996" s="231"/>
      <c r="H2996" s="65"/>
      <c r="I2996" s="222"/>
      <c r="J2996" s="66"/>
      <c r="K2996" s="66"/>
      <c r="L2996" s="66"/>
      <c r="M2996" s="64"/>
      <c r="N2996" s="304"/>
      <c r="O2996" s="305"/>
      <c r="P2996" s="127"/>
      <c r="Q2996" s="67"/>
      <c r="R2996" s="67"/>
      <c r="S2996" s="67"/>
      <c r="T2996" s="67"/>
      <c r="U2996" s="67"/>
      <c r="V2996" s="67"/>
      <c r="W2996" s="67"/>
      <c r="X2996" s="67"/>
      <c r="Y2996" s="68"/>
      <c r="Z2996" s="68"/>
      <c r="AA2996" s="68"/>
      <c r="AB2996" s="67"/>
      <c r="AC2996" s="67"/>
      <c r="AD2996" s="67"/>
      <c r="AE2996" s="67"/>
      <c r="AF2996" s="67"/>
      <c r="AG2996" s="67"/>
      <c r="AH2996" s="67"/>
      <c r="AI2996" s="67"/>
      <c r="AJ2996" s="68"/>
      <c r="AK2996" s="68"/>
      <c r="AL2996" s="68"/>
      <c r="AM2996" s="67"/>
      <c r="AN2996" s="67"/>
      <c r="AO2996" s="67"/>
      <c r="AP2996" s="67"/>
      <c r="AQ2996" s="67"/>
      <c r="AR2996" s="67"/>
      <c r="AS2996" s="67"/>
      <c r="AT2996" s="67"/>
      <c r="AU2996" s="67"/>
      <c r="AV2996" s="67"/>
      <c r="AW2996" s="67"/>
      <c r="AX2996" s="68"/>
      <c r="AY2996" s="68"/>
      <c r="AZ2996" s="69"/>
      <c r="BA2996" s="70"/>
      <c r="BB2996" s="71"/>
      <c r="BC2996" s="95"/>
      <c r="BD2996" s="41">
        <v>5</v>
      </c>
      <c r="BE2996" s="52">
        <v>52</v>
      </c>
      <c r="BF2996" s="103">
        <v>5211</v>
      </c>
      <c r="BG2996" s="275"/>
    </row>
    <row r="2997" spans="1:59" s="63" customFormat="1" ht="12.75" x14ac:dyDescent="0.2">
      <c r="A2997" s="196">
        <v>5</v>
      </c>
      <c r="B2997" s="197" t="s">
        <v>938</v>
      </c>
      <c r="C2997" s="208">
        <v>52</v>
      </c>
      <c r="D2997" s="209" t="s">
        <v>982</v>
      </c>
      <c r="E2997" s="212">
        <v>5211</v>
      </c>
      <c r="F2997" s="213" t="s">
        <v>1203</v>
      </c>
      <c r="G2997" s="232"/>
      <c r="H2997" s="97"/>
      <c r="I2997" s="224"/>
      <c r="J2997" s="98"/>
      <c r="K2997" s="98"/>
      <c r="L2997" s="98"/>
      <c r="M2997" s="96"/>
      <c r="N2997" s="307"/>
      <c r="O2997" s="246"/>
      <c r="P2997" s="124"/>
      <c r="Q2997" s="99"/>
      <c r="R2997" s="99"/>
      <c r="S2997" s="99"/>
      <c r="T2997" s="99"/>
      <c r="U2997" s="99"/>
      <c r="V2997" s="99"/>
      <c r="W2997" s="99"/>
      <c r="X2997" s="99"/>
      <c r="Y2997" s="100"/>
      <c r="Z2997" s="100"/>
      <c r="AA2997" s="100"/>
      <c r="AB2997" s="99"/>
      <c r="AC2997" s="99"/>
      <c r="AD2997" s="99"/>
      <c r="AE2997" s="99"/>
      <c r="AF2997" s="99"/>
      <c r="AG2997" s="99"/>
      <c r="AH2997" s="99"/>
      <c r="AI2997" s="99"/>
      <c r="AJ2997" s="100"/>
      <c r="AK2997" s="100"/>
      <c r="AL2997" s="100"/>
      <c r="AM2997" s="99"/>
      <c r="AN2997" s="99"/>
      <c r="AO2997" s="99"/>
      <c r="AP2997" s="99"/>
      <c r="AQ2997" s="99"/>
      <c r="AR2997" s="99"/>
      <c r="AS2997" s="99"/>
      <c r="AT2997" s="99"/>
      <c r="AU2997" s="99"/>
      <c r="AV2997" s="99"/>
      <c r="AW2997" s="99"/>
      <c r="AX2997" s="100"/>
      <c r="AY2997" s="100"/>
      <c r="AZ2997" s="101"/>
      <c r="BA2997" s="102"/>
      <c r="BB2997" s="95"/>
      <c r="BC2997" s="95"/>
      <c r="BD2997" s="41">
        <v>5</v>
      </c>
      <c r="BE2997" s="52">
        <v>52</v>
      </c>
      <c r="BF2997" s="103">
        <v>5211</v>
      </c>
      <c r="BG2997" s="277"/>
    </row>
    <row r="2998" spans="1:59" s="63" customFormat="1" ht="12.75" x14ac:dyDescent="0.2">
      <c r="A2998" s="196">
        <v>5</v>
      </c>
      <c r="B2998" s="197" t="s">
        <v>938</v>
      </c>
      <c r="C2998" s="208">
        <v>52</v>
      </c>
      <c r="D2998" s="209" t="s">
        <v>982</v>
      </c>
      <c r="E2998" s="210">
        <v>5212</v>
      </c>
      <c r="F2998" s="211" t="s">
        <v>1204</v>
      </c>
      <c r="G2998" s="230"/>
      <c r="H2998" s="56"/>
      <c r="I2998" s="221"/>
      <c r="J2998" s="57"/>
      <c r="K2998" s="57"/>
      <c r="L2998" s="57"/>
      <c r="M2998" s="55"/>
      <c r="N2998" s="303"/>
      <c r="O2998" s="245"/>
      <c r="P2998" s="122"/>
      <c r="Q2998" s="58"/>
      <c r="R2998" s="58"/>
      <c r="S2998" s="58"/>
      <c r="T2998" s="58"/>
      <c r="U2998" s="58"/>
      <c r="V2998" s="58"/>
      <c r="W2998" s="58"/>
      <c r="X2998" s="58"/>
      <c r="Y2998" s="59"/>
      <c r="Z2998" s="59"/>
      <c r="AA2998" s="59"/>
      <c r="AB2998" s="58"/>
      <c r="AC2998" s="58"/>
      <c r="AD2998" s="58"/>
      <c r="AE2998" s="58"/>
      <c r="AF2998" s="58"/>
      <c r="AG2998" s="58"/>
      <c r="AH2998" s="58"/>
      <c r="AI2998" s="58"/>
      <c r="AJ2998" s="59"/>
      <c r="AK2998" s="59"/>
      <c r="AL2998" s="59"/>
      <c r="AM2998" s="58"/>
      <c r="AN2998" s="58"/>
      <c r="AO2998" s="58"/>
      <c r="AP2998" s="58"/>
      <c r="AQ2998" s="58"/>
      <c r="AR2998" s="58"/>
      <c r="AS2998" s="58"/>
      <c r="AT2998" s="58"/>
      <c r="AU2998" s="58"/>
      <c r="AV2998" s="58"/>
      <c r="AW2998" s="58"/>
      <c r="AX2998" s="59"/>
      <c r="AY2998" s="59"/>
      <c r="AZ2998" s="60"/>
      <c r="BA2998" s="61"/>
      <c r="BB2998" s="54"/>
      <c r="BC2998" s="54"/>
      <c r="BD2998" s="41"/>
      <c r="BE2998" s="52"/>
      <c r="BF2998" s="103"/>
      <c r="BG2998" s="277"/>
    </row>
    <row r="2999" spans="1:59" s="63" customFormat="1" ht="12.75" x14ac:dyDescent="0.2">
      <c r="A2999" s="196">
        <v>5</v>
      </c>
      <c r="B2999" s="197" t="s">
        <v>938</v>
      </c>
      <c r="C2999" s="208">
        <v>52</v>
      </c>
      <c r="D2999" s="209" t="s">
        <v>982</v>
      </c>
      <c r="E2999" s="210">
        <v>5212</v>
      </c>
      <c r="F2999" s="211" t="s">
        <v>1204</v>
      </c>
      <c r="G2999" s="231"/>
      <c r="H2999" s="65"/>
      <c r="I2999" s="222"/>
      <c r="J2999" s="66"/>
      <c r="K2999" s="66"/>
      <c r="L2999" s="66"/>
      <c r="M2999" s="64"/>
      <c r="N2999" s="304"/>
      <c r="O2999" s="305"/>
      <c r="P2999" s="127"/>
      <c r="Q2999" s="67"/>
      <c r="R2999" s="67"/>
      <c r="S2999" s="67"/>
      <c r="T2999" s="67"/>
      <c r="U2999" s="67"/>
      <c r="V2999" s="67"/>
      <c r="W2999" s="67"/>
      <c r="X2999" s="67"/>
      <c r="Y2999" s="68"/>
      <c r="Z2999" s="68"/>
      <c r="AA2999" s="68"/>
      <c r="AB2999" s="67"/>
      <c r="AC2999" s="67"/>
      <c r="AD2999" s="67"/>
      <c r="AE2999" s="67"/>
      <c r="AF2999" s="67"/>
      <c r="AG2999" s="67"/>
      <c r="AH2999" s="67"/>
      <c r="AI2999" s="67"/>
      <c r="AJ2999" s="68"/>
      <c r="AK2999" s="68"/>
      <c r="AL2999" s="68"/>
      <c r="AM2999" s="67"/>
      <c r="AN2999" s="67"/>
      <c r="AO2999" s="67"/>
      <c r="AP2999" s="67"/>
      <c r="AQ2999" s="67"/>
      <c r="AR2999" s="67"/>
      <c r="AS2999" s="67"/>
      <c r="AT2999" s="67"/>
      <c r="AU2999" s="67"/>
      <c r="AV2999" s="67"/>
      <c r="AW2999" s="67"/>
      <c r="AX2999" s="68"/>
      <c r="AY2999" s="68"/>
      <c r="AZ2999" s="69"/>
      <c r="BA2999" s="70"/>
      <c r="BB2999" s="71"/>
      <c r="BC2999" s="54"/>
      <c r="BD2999" s="41">
        <v>5</v>
      </c>
      <c r="BE2999" s="52">
        <v>52</v>
      </c>
      <c r="BF2999" s="103">
        <v>5211</v>
      </c>
      <c r="BG2999" s="275"/>
    </row>
    <row r="3000" spans="1:59" s="63" customFormat="1" ht="12.75" x14ac:dyDescent="0.2">
      <c r="A3000" s="196">
        <v>5</v>
      </c>
      <c r="B3000" s="197" t="s">
        <v>938</v>
      </c>
      <c r="C3000" s="208">
        <v>52</v>
      </c>
      <c r="D3000" s="209" t="s">
        <v>982</v>
      </c>
      <c r="E3000" s="210">
        <v>5212</v>
      </c>
      <c r="F3000" s="211" t="s">
        <v>1204</v>
      </c>
      <c r="G3000" s="231"/>
      <c r="H3000" s="72" t="s">
        <v>47</v>
      </c>
      <c r="I3000" s="223"/>
      <c r="J3000" s="73"/>
      <c r="K3000" s="73"/>
      <c r="L3000" s="73"/>
      <c r="M3000" s="74"/>
      <c r="N3000" s="247"/>
      <c r="O3000" s="306"/>
      <c r="P3000" s="105"/>
      <c r="Q3000" s="75"/>
      <c r="R3000" s="75"/>
      <c r="S3000" s="75"/>
      <c r="T3000" s="75"/>
      <c r="U3000" s="75"/>
      <c r="V3000" s="75"/>
      <c r="W3000" s="75"/>
      <c r="X3000" s="75"/>
      <c r="Y3000" s="76">
        <f>IF(ISNUMBER(VLOOKUP(Y3002,P$7:W$7,MATCH(Y3002,P$7:W$7))),VLOOKUP(Y3002,P$7:W$7,MATCH(Y3002,P$7:W$7)),IF(N3004=0,"No Data",IF(Y3002&gt;0,"&lt;100",0)))</f>
        <v>5000</v>
      </c>
      <c r="Z3000" s="77">
        <f>IF(ISNUMBER(VLOOKUP(Z3004,P$7:W$7,MATCH(Z3004,P$7:W$7))),VLOOKUP(Z3004,P$7:W$7,MATCH(Z3004,P$7:W$7)),IF(N3004=0,"No Data",IF(Z3004&gt;0,"&lt;100",0)))</f>
        <v>2500</v>
      </c>
      <c r="AA3000" s="106">
        <f>IF(ISNUMBER(Z3000),Z3000,0)</f>
        <v>2500</v>
      </c>
      <c r="AB3000" s="75"/>
      <c r="AC3000" s="75"/>
      <c r="AD3000" s="75"/>
      <c r="AE3000" s="75"/>
      <c r="AF3000" s="75"/>
      <c r="AG3000" s="75"/>
      <c r="AH3000" s="75"/>
      <c r="AI3000" s="75"/>
      <c r="AJ3000" s="76">
        <f>IF(ISNUMBER(VLOOKUP(AJ3002,AB$7:AH$7,MATCH(AJ3002,AB$7:AH$7))),VLOOKUP(AJ3002,AB$7:AH$7,MATCH(AJ3002,AB$7:AH$7)),IF(N3004=0,"No Data",IF(AJ3002&gt;0,"&lt;50",0)))</f>
        <v>0</v>
      </c>
      <c r="AK3000" s="77">
        <f>IF(ISNUMBER(VLOOKUP(AK3004,AB$7:AH$7,MATCH(AK3004,AB$7:AH$7))),VLOOKUP(AK3004,AB$7:AH$7,MATCH(AK3004,AB$7:AH$7)),IF(N3004=0,"No Data",IF(AK3004&gt;0,"&lt;50",0)))</f>
        <v>0</v>
      </c>
      <c r="AL3000" s="106">
        <f>IF(ISNUMBER(AK3000),AK3000,0)</f>
        <v>0</v>
      </c>
      <c r="AM3000" s="75"/>
      <c r="AN3000" s="75"/>
      <c r="AO3000" s="75"/>
      <c r="AP3000" s="75"/>
      <c r="AQ3000" s="75"/>
      <c r="AR3000" s="75"/>
      <c r="AS3000" s="75"/>
      <c r="AT3000" s="75"/>
      <c r="AU3000" s="75"/>
      <c r="AV3000" s="75"/>
      <c r="AW3000" s="76">
        <f>IF(ISNUMBER(VLOOKUP(AW3002,AM$7:AU$7,MATCH(AW3002,AM$7:AU$7))),VLOOKUP(AW3002,AM$7:AU$7,MATCH(AW3002,AM$7:AU$7)),IF(N3004=0,"No Data",IF(AW3002&gt;0,"&lt;10",0)))</f>
        <v>250</v>
      </c>
      <c r="AX3000" s="77">
        <f>IF(ISNUMBER(VLOOKUP(AX3004,AM$7:AU$7,MATCH(AX3004,AM$7:AU$7))),VLOOKUP(AX3004,AM$7:AU$7,MATCH(AX3004,AM$7:AU$7)),IF(N3004=0,"No Data",IF(AX3004&gt;0,"&lt;10",0)))</f>
        <v>100</v>
      </c>
      <c r="AY3000" s="106">
        <f>IF(ISNUMBER(AX3000),AX3000,0)</f>
        <v>100</v>
      </c>
      <c r="AZ3000" s="79"/>
      <c r="BA3000" s="80"/>
      <c r="BB3000" s="71"/>
      <c r="BC3000" s="54"/>
      <c r="BD3000" s="41">
        <v>5</v>
      </c>
      <c r="BE3000" s="52">
        <v>52</v>
      </c>
      <c r="BF3000" s="103">
        <v>5211</v>
      </c>
      <c r="BG3000" s="276" t="s">
        <v>47</v>
      </c>
    </row>
    <row r="3001" spans="1:59" s="63" customFormat="1" ht="12.75" x14ac:dyDescent="0.2">
      <c r="A3001" s="196">
        <v>5</v>
      </c>
      <c r="B3001" s="197" t="s">
        <v>938</v>
      </c>
      <c r="C3001" s="208">
        <v>52</v>
      </c>
      <c r="D3001" s="209" t="s">
        <v>982</v>
      </c>
      <c r="E3001" s="210">
        <v>5212</v>
      </c>
      <c r="F3001" s="211" t="s">
        <v>1204</v>
      </c>
      <c r="G3001" s="231"/>
      <c r="H3001" s="81" t="s">
        <v>48</v>
      </c>
      <c r="I3001" s="223"/>
      <c r="J3001" s="73"/>
      <c r="K3001" s="73"/>
      <c r="L3001" s="73"/>
      <c r="M3001" s="74"/>
      <c r="N3001" s="247"/>
      <c r="O3001" s="306"/>
      <c r="P3001" s="105"/>
      <c r="Q3001" s="75"/>
      <c r="R3001" s="75"/>
      <c r="S3001" s="75"/>
      <c r="T3001" s="75"/>
      <c r="U3001" s="75"/>
      <c r="V3001" s="75"/>
      <c r="W3001" s="75"/>
      <c r="X3001" s="75"/>
      <c r="Y3001" s="82">
        <f>MIN(X3005:X3007)</f>
        <v>0</v>
      </c>
      <c r="Z3001" s="83"/>
      <c r="AA3001" s="83"/>
      <c r="AB3001" s="75"/>
      <c r="AC3001" s="75"/>
      <c r="AD3001" s="75"/>
      <c r="AE3001" s="75"/>
      <c r="AF3001" s="75"/>
      <c r="AG3001" s="75"/>
      <c r="AH3001" s="75"/>
      <c r="AI3001" s="75"/>
      <c r="AJ3001" s="82">
        <f>MIN(AI3005:AI3007)</f>
        <v>0</v>
      </c>
      <c r="AK3001" s="83"/>
      <c r="AL3001" s="83"/>
      <c r="AM3001" s="75"/>
      <c r="AN3001" s="75"/>
      <c r="AO3001" s="75"/>
      <c r="AP3001" s="75"/>
      <c r="AQ3001" s="75"/>
      <c r="AR3001" s="75"/>
      <c r="AS3001" s="75"/>
      <c r="AT3001" s="75"/>
      <c r="AU3001" s="75"/>
      <c r="AV3001" s="75"/>
      <c r="AW3001" s="82">
        <f>MIN(AV3005:AV3007)</f>
        <v>100</v>
      </c>
      <c r="AX3001" s="83"/>
      <c r="AY3001" s="83"/>
      <c r="AZ3001" s="79"/>
      <c r="BA3001" s="80"/>
      <c r="BB3001" s="71"/>
      <c r="BC3001" s="54"/>
      <c r="BD3001" s="41">
        <v>5</v>
      </c>
      <c r="BE3001" s="52">
        <v>52</v>
      </c>
      <c r="BF3001" s="103">
        <v>5211</v>
      </c>
      <c r="BG3001" s="278" t="s">
        <v>48</v>
      </c>
    </row>
    <row r="3002" spans="1:59" s="63" customFormat="1" ht="12.75" x14ac:dyDescent="0.2">
      <c r="A3002" s="196">
        <v>5</v>
      </c>
      <c r="B3002" s="197" t="s">
        <v>938</v>
      </c>
      <c r="C3002" s="208">
        <v>52</v>
      </c>
      <c r="D3002" s="209" t="s">
        <v>982</v>
      </c>
      <c r="E3002" s="210">
        <v>5212</v>
      </c>
      <c r="F3002" s="211" t="s">
        <v>1204</v>
      </c>
      <c r="G3002" s="231"/>
      <c r="H3002" s="81" t="s">
        <v>49</v>
      </c>
      <c r="I3002" s="223"/>
      <c r="J3002" s="73"/>
      <c r="K3002" s="73"/>
      <c r="L3002" s="73"/>
      <c r="M3002" s="74"/>
      <c r="N3002" s="247"/>
      <c r="O3002" s="306"/>
      <c r="P3002" s="105"/>
      <c r="Q3002" s="75"/>
      <c r="R3002" s="75"/>
      <c r="S3002" s="75"/>
      <c r="T3002" s="75"/>
      <c r="U3002" s="75"/>
      <c r="V3002" s="75"/>
      <c r="W3002" s="75"/>
      <c r="X3002" s="75"/>
      <c r="Y3002" s="84">
        <f>IF(ISNUMBER(AVERAGE(X3005:X3007)),AVERAGE(X3005:X3007),0)</f>
        <v>8333.3333333333339</v>
      </c>
      <c r="Z3002" s="83"/>
      <c r="AA3002" s="83"/>
      <c r="AB3002" s="75"/>
      <c r="AC3002" s="75"/>
      <c r="AD3002" s="75"/>
      <c r="AE3002" s="75"/>
      <c r="AF3002" s="75"/>
      <c r="AG3002" s="75"/>
      <c r="AH3002" s="75"/>
      <c r="AI3002" s="75"/>
      <c r="AJ3002" s="84">
        <f>IF(ISNUMBER(AVERAGE(AI3005:AI3007)),AVERAGE(AI3005:AI3007),0)</f>
        <v>0</v>
      </c>
      <c r="AK3002" s="83"/>
      <c r="AL3002" s="83"/>
      <c r="AM3002" s="75"/>
      <c r="AN3002" s="75"/>
      <c r="AO3002" s="75"/>
      <c r="AP3002" s="75"/>
      <c r="AQ3002" s="75"/>
      <c r="AR3002" s="75"/>
      <c r="AS3002" s="75"/>
      <c r="AT3002" s="75"/>
      <c r="AU3002" s="75"/>
      <c r="AV3002" s="75"/>
      <c r="AW3002" s="84">
        <f>IF(ISNUMBER(AVERAGE(AV3005:AV3007)),AVERAGE(AV3005:AV3007),0)</f>
        <v>400</v>
      </c>
      <c r="AX3002" s="83"/>
      <c r="AY3002" s="83"/>
      <c r="AZ3002" s="79"/>
      <c r="BA3002" s="80"/>
      <c r="BB3002" s="71"/>
      <c r="BC3002" s="54"/>
      <c r="BD3002" s="41">
        <v>5</v>
      </c>
      <c r="BE3002" s="52">
        <v>52</v>
      </c>
      <c r="BF3002" s="103">
        <v>5211</v>
      </c>
      <c r="BG3002" s="278" t="s">
        <v>49</v>
      </c>
    </row>
    <row r="3003" spans="1:59" s="63" customFormat="1" ht="12.75" x14ac:dyDescent="0.2">
      <c r="A3003" s="196">
        <v>5</v>
      </c>
      <c r="B3003" s="197" t="s">
        <v>938</v>
      </c>
      <c r="C3003" s="208">
        <v>52</v>
      </c>
      <c r="D3003" s="209" t="s">
        <v>982</v>
      </c>
      <c r="E3003" s="210">
        <v>5212</v>
      </c>
      <c r="F3003" s="211" t="s">
        <v>1204</v>
      </c>
      <c r="G3003" s="231"/>
      <c r="H3003" s="81" t="s">
        <v>50</v>
      </c>
      <c r="I3003" s="223"/>
      <c r="J3003" s="73"/>
      <c r="K3003" s="73"/>
      <c r="L3003" s="73"/>
      <c r="M3003" s="74"/>
      <c r="N3003" s="247"/>
      <c r="O3003" s="306"/>
      <c r="P3003" s="105"/>
      <c r="Q3003" s="75"/>
      <c r="R3003" s="75"/>
      <c r="S3003" s="75"/>
      <c r="T3003" s="75"/>
      <c r="U3003" s="75"/>
      <c r="V3003" s="75"/>
      <c r="W3003" s="75"/>
      <c r="X3003" s="75"/>
      <c r="Y3003" s="84">
        <f>MAX(X3005:X3007)</f>
        <v>25000</v>
      </c>
      <c r="Z3003" s="83"/>
      <c r="AA3003" s="83"/>
      <c r="AB3003" s="75"/>
      <c r="AC3003" s="75"/>
      <c r="AD3003" s="75"/>
      <c r="AE3003" s="75"/>
      <c r="AF3003" s="75"/>
      <c r="AG3003" s="75"/>
      <c r="AH3003" s="75"/>
      <c r="AI3003" s="75"/>
      <c r="AJ3003" s="84">
        <f>MAX(AI3005:AI3007)</f>
        <v>0</v>
      </c>
      <c r="AK3003" s="83"/>
      <c r="AL3003" s="83"/>
      <c r="AM3003" s="75"/>
      <c r="AN3003" s="75"/>
      <c r="AO3003" s="75"/>
      <c r="AP3003" s="75"/>
      <c r="AQ3003" s="75"/>
      <c r="AR3003" s="75"/>
      <c r="AS3003" s="75"/>
      <c r="AT3003" s="75"/>
      <c r="AU3003" s="75"/>
      <c r="AV3003" s="75"/>
      <c r="AW3003" s="84">
        <f>MAX(AV3005:AV3007)</f>
        <v>1000</v>
      </c>
      <c r="AX3003" s="83"/>
      <c r="AY3003" s="83"/>
      <c r="AZ3003" s="79"/>
      <c r="BA3003" s="80"/>
      <c r="BB3003" s="71"/>
      <c r="BC3003" s="54"/>
      <c r="BD3003" s="41">
        <v>5</v>
      </c>
      <c r="BE3003" s="52">
        <v>52</v>
      </c>
      <c r="BF3003" s="103">
        <v>5211</v>
      </c>
      <c r="BG3003" s="278" t="s">
        <v>50</v>
      </c>
    </row>
    <row r="3004" spans="1:59" s="63" customFormat="1" ht="12.75" x14ac:dyDescent="0.2">
      <c r="A3004" s="196">
        <v>5</v>
      </c>
      <c r="B3004" s="197" t="s">
        <v>938</v>
      </c>
      <c r="C3004" s="208">
        <v>52</v>
      </c>
      <c r="D3004" s="209" t="s">
        <v>982</v>
      </c>
      <c r="E3004" s="210">
        <v>5212</v>
      </c>
      <c r="F3004" s="211" t="s">
        <v>1204</v>
      </c>
      <c r="G3004" s="231"/>
      <c r="H3004" s="85" t="s">
        <v>51</v>
      </c>
      <c r="I3004" s="223"/>
      <c r="J3004" s="73"/>
      <c r="K3004" s="73"/>
      <c r="L3004" s="73"/>
      <c r="M3004" s="74"/>
      <c r="N3004" s="248">
        <f>SUM(N3005:N3007)</f>
        <v>3</v>
      </c>
      <c r="O3004" s="293">
        <f>SUM(O3005:O3007)</f>
        <v>0.30000000000000004</v>
      </c>
      <c r="P3004" s="292"/>
      <c r="Q3004" s="87"/>
      <c r="R3004" s="87"/>
      <c r="S3004" s="87"/>
      <c r="T3004" s="87"/>
      <c r="U3004" s="87"/>
      <c r="V3004" s="87"/>
      <c r="W3004" s="87"/>
      <c r="X3004" s="87"/>
      <c r="Y3004" s="88"/>
      <c r="Z3004" s="119">
        <f>SUM(Z3005:Z3007)</f>
        <v>2500</v>
      </c>
      <c r="AA3004" s="120"/>
      <c r="AB3004" s="111"/>
      <c r="AC3004" s="111"/>
      <c r="AD3004" s="111"/>
      <c r="AE3004" s="111"/>
      <c r="AF3004" s="111"/>
      <c r="AG3004" s="111"/>
      <c r="AH3004" s="111"/>
      <c r="AI3004" s="111"/>
      <c r="AJ3004" s="120"/>
      <c r="AK3004" s="119">
        <f>SUM(AK3005:AK3007)</f>
        <v>0</v>
      </c>
      <c r="AL3004" s="120"/>
      <c r="AM3004" s="111"/>
      <c r="AN3004" s="111"/>
      <c r="AO3004" s="111"/>
      <c r="AP3004" s="111"/>
      <c r="AQ3004" s="111"/>
      <c r="AR3004" s="111"/>
      <c r="AS3004" s="111"/>
      <c r="AT3004" s="111"/>
      <c r="AU3004" s="111"/>
      <c r="AV3004" s="111"/>
      <c r="AW3004" s="120"/>
      <c r="AX3004" s="119">
        <f>SUM(AX3005:AX3007)</f>
        <v>120</v>
      </c>
      <c r="AY3004" s="88"/>
      <c r="AZ3004" s="79"/>
      <c r="BA3004" s="80"/>
      <c r="BB3004" s="71"/>
      <c r="BC3004" s="54"/>
      <c r="BD3004" s="41">
        <v>5</v>
      </c>
      <c r="BE3004" s="52">
        <v>52</v>
      </c>
      <c r="BF3004" s="103">
        <v>5211</v>
      </c>
      <c r="BG3004" s="279" t="s">
        <v>51</v>
      </c>
    </row>
    <row r="3005" spans="1:59" s="63" customFormat="1" ht="12.75" x14ac:dyDescent="0.2">
      <c r="A3005" s="196">
        <v>5</v>
      </c>
      <c r="B3005" s="197" t="s">
        <v>938</v>
      </c>
      <c r="C3005" s="208">
        <v>52</v>
      </c>
      <c r="D3005" s="209" t="s">
        <v>982</v>
      </c>
      <c r="E3005" s="210">
        <v>5212</v>
      </c>
      <c r="F3005" s="211" t="s">
        <v>1204</v>
      </c>
      <c r="G3005" s="231"/>
      <c r="H3005" s="89" t="s">
        <v>52</v>
      </c>
      <c r="I3005" s="90" t="s">
        <v>819</v>
      </c>
      <c r="J3005" s="90"/>
      <c r="K3005" s="90" t="s">
        <v>64</v>
      </c>
      <c r="L3005" s="90" t="s">
        <v>528</v>
      </c>
      <c r="M3005" s="91"/>
      <c r="N3005" s="312">
        <v>1</v>
      </c>
      <c r="O3005" s="313">
        <f>N3005/N$2985</f>
        <v>0.1</v>
      </c>
      <c r="P3005" s="104"/>
      <c r="Q3005" s="92"/>
      <c r="R3005" s="92"/>
      <c r="S3005" s="92"/>
      <c r="T3005" s="92"/>
      <c r="U3005" s="92"/>
      <c r="V3005" s="92"/>
      <c r="W3005" s="92"/>
      <c r="X3005" s="109">
        <f t="shared" ref="X3005:X3007" si="464">P3005*P$7+Q3005*Q$7+R3005*R$7+S3005*S$7+T3005*T$7+U3005*U$7+V3005*V$7+W3005*W$7</f>
        <v>0</v>
      </c>
      <c r="Y3005" s="83"/>
      <c r="Z3005" s="110">
        <f t="shared" ref="Z3005:Z3007" si="465">X3005*$O3005</f>
        <v>0</v>
      </c>
      <c r="AA3005" s="111"/>
      <c r="AB3005" s="92"/>
      <c r="AC3005" s="92"/>
      <c r="AD3005" s="92"/>
      <c r="AE3005" s="92"/>
      <c r="AF3005" s="92"/>
      <c r="AG3005" s="92"/>
      <c r="AH3005" s="92"/>
      <c r="AI3005" s="109">
        <f t="shared" ref="AI3005:AI3007" si="466">AB3005*AB$7+AC3005*AC$7+AD3005*AD$7+AE3005*AE$7+AF3005*AF$7+AG3005*AG$7+AH3005*AH$7</f>
        <v>0</v>
      </c>
      <c r="AJ3005" s="83"/>
      <c r="AK3005" s="110">
        <f t="shared" ref="AK3005:AK3007" si="467">AI3005*$O3005</f>
        <v>0</v>
      </c>
      <c r="AL3005" s="111"/>
      <c r="AM3005" s="92"/>
      <c r="AN3005" s="92"/>
      <c r="AO3005" s="92"/>
      <c r="AP3005" s="92">
        <v>1</v>
      </c>
      <c r="AQ3005" s="92"/>
      <c r="AR3005" s="92"/>
      <c r="AS3005" s="92"/>
      <c r="AT3005" s="92"/>
      <c r="AU3005" s="92"/>
      <c r="AV3005" s="109">
        <f t="shared" ref="AV3005:AV3007" si="468">AM3005*AM$7+AN3005*AN$7+AO3005*AO$7+AP3005*AP$7+AQ3005*AQ$7+AR3005*AR$7+AS3005*AS$7+AT3005*AT$7+AU3005*AU$7</f>
        <v>100</v>
      </c>
      <c r="AW3005" s="75"/>
      <c r="AX3005" s="110">
        <f t="shared" ref="AX3005:AX3007" si="469">AV3005*$O3005</f>
        <v>10</v>
      </c>
      <c r="AY3005" s="83"/>
      <c r="AZ3005" s="93"/>
      <c r="BA3005" s="94" t="s">
        <v>105</v>
      </c>
      <c r="BB3005" s="71"/>
      <c r="BC3005" s="54"/>
      <c r="BD3005" s="41">
        <v>5</v>
      </c>
      <c r="BE3005" s="52">
        <v>52</v>
      </c>
      <c r="BF3005" s="103">
        <v>5211</v>
      </c>
      <c r="BG3005" s="280" t="s">
        <v>52</v>
      </c>
    </row>
    <row r="3006" spans="1:59" s="63" customFormat="1" ht="12.75" x14ac:dyDescent="0.2">
      <c r="A3006" s="196">
        <v>5</v>
      </c>
      <c r="B3006" s="197" t="s">
        <v>938</v>
      </c>
      <c r="C3006" s="208">
        <v>52</v>
      </c>
      <c r="D3006" s="209" t="s">
        <v>982</v>
      </c>
      <c r="E3006" s="210">
        <v>5212</v>
      </c>
      <c r="F3006" s="211" t="s">
        <v>1204</v>
      </c>
      <c r="G3006" s="231"/>
      <c r="H3006" s="89"/>
      <c r="I3006" s="90" t="s">
        <v>403</v>
      </c>
      <c r="J3006" s="90"/>
      <c r="K3006" s="90" t="s">
        <v>64</v>
      </c>
      <c r="L3006" s="90" t="s">
        <v>563</v>
      </c>
      <c r="M3006" s="91"/>
      <c r="N3006" s="312">
        <v>1</v>
      </c>
      <c r="O3006" s="313">
        <f t="shared" ref="O3006:O3007" si="470">N3006/N$2985</f>
        <v>0.1</v>
      </c>
      <c r="P3006" s="104"/>
      <c r="Q3006" s="92"/>
      <c r="R3006" s="92"/>
      <c r="S3006" s="92"/>
      <c r="T3006" s="92"/>
      <c r="U3006" s="92"/>
      <c r="V3006" s="92"/>
      <c r="W3006" s="92"/>
      <c r="X3006" s="109">
        <f t="shared" si="464"/>
        <v>0</v>
      </c>
      <c r="Y3006" s="83"/>
      <c r="Z3006" s="110">
        <f t="shared" si="465"/>
        <v>0</v>
      </c>
      <c r="AA3006" s="111"/>
      <c r="AB3006" s="92"/>
      <c r="AC3006" s="92"/>
      <c r="AD3006" s="92"/>
      <c r="AE3006" s="92"/>
      <c r="AF3006" s="92"/>
      <c r="AG3006" s="92"/>
      <c r="AH3006" s="92"/>
      <c r="AI3006" s="109">
        <f t="shared" si="466"/>
        <v>0</v>
      </c>
      <c r="AJ3006" s="83"/>
      <c r="AK3006" s="110">
        <f t="shared" si="467"/>
        <v>0</v>
      </c>
      <c r="AL3006" s="111"/>
      <c r="AM3006" s="92"/>
      <c r="AN3006" s="92"/>
      <c r="AO3006" s="92"/>
      <c r="AP3006" s="92"/>
      <c r="AQ3006" s="92"/>
      <c r="AR3006" s="92"/>
      <c r="AS3006" s="92">
        <v>1</v>
      </c>
      <c r="AT3006" s="92"/>
      <c r="AU3006" s="92"/>
      <c r="AV3006" s="109">
        <f t="shared" si="468"/>
        <v>1000</v>
      </c>
      <c r="AW3006" s="75"/>
      <c r="AX3006" s="110">
        <f t="shared" si="469"/>
        <v>100</v>
      </c>
      <c r="AY3006" s="111"/>
      <c r="AZ3006" s="93"/>
      <c r="BA3006" s="94" t="s">
        <v>131</v>
      </c>
      <c r="BB3006" s="71"/>
      <c r="BC3006" s="54"/>
      <c r="BD3006" s="41">
        <v>5</v>
      </c>
      <c r="BE3006" s="52">
        <v>52</v>
      </c>
      <c r="BF3006" s="103">
        <v>5211</v>
      </c>
      <c r="BG3006" s="280" t="s">
        <v>52</v>
      </c>
    </row>
    <row r="3007" spans="1:59" s="63" customFormat="1" ht="12.75" x14ac:dyDescent="0.2">
      <c r="A3007" s="196">
        <v>5</v>
      </c>
      <c r="B3007" s="197" t="s">
        <v>938</v>
      </c>
      <c r="C3007" s="208">
        <v>52</v>
      </c>
      <c r="D3007" s="209" t="s">
        <v>982</v>
      </c>
      <c r="E3007" s="210">
        <v>5212</v>
      </c>
      <c r="F3007" s="211" t="s">
        <v>1204</v>
      </c>
      <c r="G3007" s="231"/>
      <c r="H3007" s="89"/>
      <c r="I3007" s="90" t="s">
        <v>389</v>
      </c>
      <c r="J3007" s="90"/>
      <c r="K3007" s="90" t="s">
        <v>73</v>
      </c>
      <c r="L3007" s="90" t="s">
        <v>69</v>
      </c>
      <c r="M3007" s="91"/>
      <c r="N3007" s="312">
        <v>1</v>
      </c>
      <c r="O3007" s="313">
        <f t="shared" si="470"/>
        <v>0.1</v>
      </c>
      <c r="P3007" s="104"/>
      <c r="Q3007" s="92"/>
      <c r="R3007" s="92"/>
      <c r="S3007" s="92"/>
      <c r="T3007" s="92"/>
      <c r="U3007" s="92"/>
      <c r="V3007" s="92"/>
      <c r="W3007" s="92">
        <v>1</v>
      </c>
      <c r="X3007" s="109">
        <f t="shared" si="464"/>
        <v>25000</v>
      </c>
      <c r="Y3007" s="83"/>
      <c r="Z3007" s="110">
        <f t="shared" si="465"/>
        <v>2500</v>
      </c>
      <c r="AA3007" s="111"/>
      <c r="AB3007" s="92"/>
      <c r="AC3007" s="92"/>
      <c r="AD3007" s="92"/>
      <c r="AE3007" s="92"/>
      <c r="AF3007" s="92"/>
      <c r="AG3007" s="92"/>
      <c r="AH3007" s="92"/>
      <c r="AI3007" s="109">
        <f t="shared" si="466"/>
        <v>0</v>
      </c>
      <c r="AJ3007" s="83"/>
      <c r="AK3007" s="110">
        <f t="shared" si="467"/>
        <v>0</v>
      </c>
      <c r="AL3007" s="111"/>
      <c r="AM3007" s="92"/>
      <c r="AN3007" s="92"/>
      <c r="AO3007" s="92"/>
      <c r="AP3007" s="92">
        <v>1</v>
      </c>
      <c r="AQ3007" s="92"/>
      <c r="AR3007" s="92"/>
      <c r="AS3007" s="92"/>
      <c r="AT3007" s="92"/>
      <c r="AU3007" s="92"/>
      <c r="AV3007" s="109">
        <f t="shared" si="468"/>
        <v>100</v>
      </c>
      <c r="AW3007" s="75"/>
      <c r="AX3007" s="110">
        <f t="shared" si="469"/>
        <v>10</v>
      </c>
      <c r="AY3007" s="111"/>
      <c r="AZ3007" s="93"/>
      <c r="BA3007" s="94" t="s">
        <v>131</v>
      </c>
      <c r="BB3007" s="71"/>
      <c r="BC3007" s="54"/>
      <c r="BD3007" s="41">
        <v>5</v>
      </c>
      <c r="BE3007" s="52">
        <v>52</v>
      </c>
      <c r="BF3007" s="103">
        <v>5211</v>
      </c>
      <c r="BG3007" s="280" t="s">
        <v>52</v>
      </c>
    </row>
    <row r="3008" spans="1:59" s="63" customFormat="1" ht="12.75" x14ac:dyDescent="0.2">
      <c r="A3008" s="196">
        <v>5</v>
      </c>
      <c r="B3008" s="197" t="s">
        <v>938</v>
      </c>
      <c r="C3008" s="208">
        <v>52</v>
      </c>
      <c r="D3008" s="209" t="s">
        <v>982</v>
      </c>
      <c r="E3008" s="210">
        <v>5212</v>
      </c>
      <c r="F3008" s="211" t="s">
        <v>1204</v>
      </c>
      <c r="G3008" s="231"/>
      <c r="H3008" s="65"/>
      <c r="I3008" s="222"/>
      <c r="J3008" s="66"/>
      <c r="K3008" s="66"/>
      <c r="L3008" s="66"/>
      <c r="M3008" s="64"/>
      <c r="N3008" s="304"/>
      <c r="O3008" s="305"/>
      <c r="P3008" s="127"/>
      <c r="Q3008" s="67"/>
      <c r="R3008" s="67"/>
      <c r="S3008" s="67"/>
      <c r="T3008" s="67"/>
      <c r="U3008" s="67"/>
      <c r="V3008" s="67"/>
      <c r="W3008" s="67"/>
      <c r="X3008" s="67"/>
      <c r="Y3008" s="68"/>
      <c r="Z3008" s="68"/>
      <c r="AA3008" s="68"/>
      <c r="AB3008" s="67"/>
      <c r="AC3008" s="67"/>
      <c r="AD3008" s="67"/>
      <c r="AE3008" s="67"/>
      <c r="AF3008" s="67"/>
      <c r="AG3008" s="67"/>
      <c r="AH3008" s="67"/>
      <c r="AI3008" s="67"/>
      <c r="AJ3008" s="68"/>
      <c r="AK3008" s="68"/>
      <c r="AL3008" s="68"/>
      <c r="AM3008" s="67"/>
      <c r="AN3008" s="67"/>
      <c r="AO3008" s="67"/>
      <c r="AP3008" s="67"/>
      <c r="AQ3008" s="67"/>
      <c r="AR3008" s="67"/>
      <c r="AS3008" s="67"/>
      <c r="AT3008" s="67"/>
      <c r="AU3008" s="67"/>
      <c r="AV3008" s="67"/>
      <c r="AW3008" s="67"/>
      <c r="AX3008" s="68"/>
      <c r="AY3008" s="68"/>
      <c r="AZ3008" s="69"/>
      <c r="BA3008" s="70"/>
      <c r="BB3008" s="71"/>
      <c r="BC3008" s="54"/>
      <c r="BD3008" s="41">
        <v>5</v>
      </c>
      <c r="BE3008" s="52">
        <v>52</v>
      </c>
      <c r="BF3008" s="103">
        <v>5211</v>
      </c>
      <c r="BG3008" s="275"/>
    </row>
    <row r="3009" spans="1:59" s="63" customFormat="1" ht="12.75" x14ac:dyDescent="0.2">
      <c r="A3009" s="196">
        <v>5</v>
      </c>
      <c r="B3009" s="197" t="s">
        <v>938</v>
      </c>
      <c r="C3009" s="208">
        <v>52</v>
      </c>
      <c r="D3009" s="209" t="s">
        <v>982</v>
      </c>
      <c r="E3009" s="210">
        <v>5212</v>
      </c>
      <c r="F3009" s="211" t="s">
        <v>1204</v>
      </c>
      <c r="G3009" s="230"/>
      <c r="H3009" s="56"/>
      <c r="I3009" s="221"/>
      <c r="J3009" s="57"/>
      <c r="K3009" s="57"/>
      <c r="L3009" s="57"/>
      <c r="M3009" s="55"/>
      <c r="N3009" s="303"/>
      <c r="O3009" s="245"/>
      <c r="P3009" s="122"/>
      <c r="Q3009" s="58"/>
      <c r="R3009" s="58"/>
      <c r="S3009" s="58"/>
      <c r="T3009" s="58"/>
      <c r="U3009" s="58"/>
      <c r="V3009" s="58"/>
      <c r="W3009" s="58"/>
      <c r="X3009" s="58"/>
      <c r="Y3009" s="59"/>
      <c r="Z3009" s="59"/>
      <c r="AA3009" s="59"/>
      <c r="AB3009" s="58"/>
      <c r="AC3009" s="58"/>
      <c r="AD3009" s="58"/>
      <c r="AE3009" s="58"/>
      <c r="AF3009" s="58"/>
      <c r="AG3009" s="58"/>
      <c r="AH3009" s="58"/>
      <c r="AI3009" s="58"/>
      <c r="AJ3009" s="59"/>
      <c r="AK3009" s="59"/>
      <c r="AL3009" s="59"/>
      <c r="AM3009" s="58"/>
      <c r="AN3009" s="58"/>
      <c r="AO3009" s="58"/>
      <c r="AP3009" s="58"/>
      <c r="AQ3009" s="58"/>
      <c r="AR3009" s="58"/>
      <c r="AS3009" s="58"/>
      <c r="AT3009" s="58"/>
      <c r="AU3009" s="58"/>
      <c r="AV3009" s="58"/>
      <c r="AW3009" s="58"/>
      <c r="AX3009" s="59"/>
      <c r="AY3009" s="59"/>
      <c r="AZ3009" s="60"/>
      <c r="BA3009" s="61"/>
      <c r="BB3009" s="54"/>
      <c r="BC3009" s="54"/>
      <c r="BD3009" s="41">
        <v>5</v>
      </c>
      <c r="BE3009" s="52">
        <v>52</v>
      </c>
      <c r="BF3009" s="103">
        <v>5211</v>
      </c>
      <c r="BG3009" s="277"/>
    </row>
    <row r="3010" spans="1:59" s="63" customFormat="1" ht="12.75" x14ac:dyDescent="0.2">
      <c r="A3010" s="196">
        <v>5</v>
      </c>
      <c r="B3010" s="197" t="s">
        <v>938</v>
      </c>
      <c r="C3010" s="208">
        <v>52</v>
      </c>
      <c r="D3010" s="209" t="s">
        <v>982</v>
      </c>
      <c r="E3010" s="212">
        <v>5214</v>
      </c>
      <c r="F3010" s="213" t="s">
        <v>1205</v>
      </c>
      <c r="G3010" s="232"/>
      <c r="H3010" s="97"/>
      <c r="I3010" s="224"/>
      <c r="J3010" s="98"/>
      <c r="K3010" s="98"/>
      <c r="L3010" s="98"/>
      <c r="M3010" s="96"/>
      <c r="N3010" s="307"/>
      <c r="O3010" s="246"/>
      <c r="P3010" s="124"/>
      <c r="Q3010" s="99"/>
      <c r="R3010" s="99"/>
      <c r="S3010" s="99"/>
      <c r="T3010" s="99"/>
      <c r="U3010" s="99"/>
      <c r="V3010" s="99"/>
      <c r="W3010" s="99"/>
      <c r="X3010" s="99"/>
      <c r="Y3010" s="100"/>
      <c r="Z3010" s="100"/>
      <c r="AA3010" s="100"/>
      <c r="AB3010" s="99"/>
      <c r="AC3010" s="99"/>
      <c r="AD3010" s="99"/>
      <c r="AE3010" s="99"/>
      <c r="AF3010" s="99"/>
      <c r="AG3010" s="99"/>
      <c r="AH3010" s="99"/>
      <c r="AI3010" s="99"/>
      <c r="AJ3010" s="100"/>
      <c r="AK3010" s="100"/>
      <c r="AL3010" s="100"/>
      <c r="AM3010" s="99"/>
      <c r="AN3010" s="99"/>
      <c r="AO3010" s="99"/>
      <c r="AP3010" s="99"/>
      <c r="AQ3010" s="99"/>
      <c r="AR3010" s="99"/>
      <c r="AS3010" s="99"/>
      <c r="AT3010" s="99"/>
      <c r="AU3010" s="99"/>
      <c r="AV3010" s="99"/>
      <c r="AW3010" s="99"/>
      <c r="AX3010" s="100"/>
      <c r="AY3010" s="100"/>
      <c r="AZ3010" s="101"/>
      <c r="BA3010" s="102"/>
      <c r="BB3010" s="95"/>
      <c r="BC3010" s="95"/>
      <c r="BD3010" s="41"/>
      <c r="BE3010" s="52"/>
      <c r="BF3010" s="103"/>
      <c r="BG3010" s="277"/>
    </row>
    <row r="3011" spans="1:59" s="63" customFormat="1" ht="12.75" x14ac:dyDescent="0.2">
      <c r="A3011" s="196">
        <v>5</v>
      </c>
      <c r="B3011" s="197" t="s">
        <v>938</v>
      </c>
      <c r="C3011" s="208">
        <v>52</v>
      </c>
      <c r="D3011" s="209" t="s">
        <v>982</v>
      </c>
      <c r="E3011" s="212">
        <v>5214</v>
      </c>
      <c r="F3011" s="213" t="s">
        <v>1205</v>
      </c>
      <c r="G3011" s="231"/>
      <c r="H3011" s="65"/>
      <c r="I3011" s="222"/>
      <c r="J3011" s="66"/>
      <c r="K3011" s="66"/>
      <c r="L3011" s="66"/>
      <c r="M3011" s="64"/>
      <c r="N3011" s="304"/>
      <c r="O3011" s="305"/>
      <c r="P3011" s="127"/>
      <c r="Q3011" s="67"/>
      <c r="R3011" s="67"/>
      <c r="S3011" s="67"/>
      <c r="T3011" s="67"/>
      <c r="U3011" s="67"/>
      <c r="V3011" s="67"/>
      <c r="W3011" s="67"/>
      <c r="X3011" s="67"/>
      <c r="Y3011" s="68"/>
      <c r="Z3011" s="68"/>
      <c r="AA3011" s="68"/>
      <c r="AB3011" s="67"/>
      <c r="AC3011" s="67"/>
      <c r="AD3011" s="67"/>
      <c r="AE3011" s="67"/>
      <c r="AF3011" s="67"/>
      <c r="AG3011" s="67"/>
      <c r="AH3011" s="67"/>
      <c r="AI3011" s="67"/>
      <c r="AJ3011" s="68"/>
      <c r="AK3011" s="68"/>
      <c r="AL3011" s="68"/>
      <c r="AM3011" s="67"/>
      <c r="AN3011" s="67"/>
      <c r="AO3011" s="67"/>
      <c r="AP3011" s="67"/>
      <c r="AQ3011" s="67"/>
      <c r="AR3011" s="67"/>
      <c r="AS3011" s="67"/>
      <c r="AT3011" s="67"/>
      <c r="AU3011" s="67"/>
      <c r="AV3011" s="67"/>
      <c r="AW3011" s="67"/>
      <c r="AX3011" s="68"/>
      <c r="AY3011" s="68"/>
      <c r="AZ3011" s="69"/>
      <c r="BA3011" s="70"/>
      <c r="BB3011" s="71"/>
      <c r="BC3011" s="95"/>
      <c r="BD3011" s="41">
        <v>5</v>
      </c>
      <c r="BE3011" s="52">
        <v>52</v>
      </c>
      <c r="BF3011" s="103">
        <v>5211</v>
      </c>
      <c r="BG3011" s="275"/>
    </row>
    <row r="3012" spans="1:59" s="63" customFormat="1" ht="12.75" x14ac:dyDescent="0.2">
      <c r="A3012" s="196">
        <v>5</v>
      </c>
      <c r="B3012" s="197" t="s">
        <v>938</v>
      </c>
      <c r="C3012" s="208">
        <v>52</v>
      </c>
      <c r="D3012" s="209" t="s">
        <v>982</v>
      </c>
      <c r="E3012" s="212">
        <v>5214</v>
      </c>
      <c r="F3012" s="213" t="s">
        <v>1205</v>
      </c>
      <c r="G3012" s="231"/>
      <c r="H3012" s="72" t="s">
        <v>47</v>
      </c>
      <c r="I3012" s="223"/>
      <c r="J3012" s="73"/>
      <c r="K3012" s="73"/>
      <c r="L3012" s="73"/>
      <c r="M3012" s="74"/>
      <c r="N3012" s="247"/>
      <c r="O3012" s="306"/>
      <c r="P3012" s="105"/>
      <c r="Q3012" s="75"/>
      <c r="R3012" s="75"/>
      <c r="S3012" s="75"/>
      <c r="T3012" s="75"/>
      <c r="U3012" s="75"/>
      <c r="V3012" s="75"/>
      <c r="W3012" s="75"/>
      <c r="X3012" s="75"/>
      <c r="Y3012" s="76">
        <f>IF(ISNUMBER(VLOOKUP(Y3014,P$7:W$7,MATCH(Y3014,P$7:W$7))),VLOOKUP(Y3014,P$7:W$7,MATCH(Y3014,P$7:W$7)),IF(N3016=0,"No Data",IF(Y3014&gt;0,"&lt;100",0)))</f>
        <v>2500</v>
      </c>
      <c r="Z3012" s="77">
        <f>IF(ISNUMBER(VLOOKUP(Z3016,P$7:W$7,MATCH(Z3016,P$7:W$7))),VLOOKUP(Z3016,P$7:W$7,MATCH(Z3016,P$7:W$7)),IF(N3016=0,"No Data",IF(Z3016&gt;0,"&lt;100",0)))</f>
        <v>2500</v>
      </c>
      <c r="AA3012" s="106">
        <f>IF(ISNUMBER(Z3012),Z3012,0)</f>
        <v>2500</v>
      </c>
      <c r="AB3012" s="75"/>
      <c r="AC3012" s="75"/>
      <c r="AD3012" s="75"/>
      <c r="AE3012" s="75"/>
      <c r="AF3012" s="75"/>
      <c r="AG3012" s="75"/>
      <c r="AH3012" s="75"/>
      <c r="AI3012" s="75"/>
      <c r="AJ3012" s="76">
        <f>IF(ISNUMBER(VLOOKUP(AJ3014,AB$7:AH$7,MATCH(AJ3014,AB$7:AH$7))),VLOOKUP(AJ3014,AB$7:AH$7,MATCH(AJ3014,AB$7:AH$7)),IF(N3016=0,"No Data",IF(AJ3014&gt;0,"&lt;50",0)))</f>
        <v>0</v>
      </c>
      <c r="AK3012" s="77">
        <f>IF(ISNUMBER(VLOOKUP(AK3016,AB$7:AH$7,MATCH(AK3016,AB$7:AH$7))),VLOOKUP(AK3016,AB$7:AH$7,MATCH(AK3016,AB$7:AH$7)),IF(N3016=0,"No Data",IF(AK3016&gt;0,"&lt;50",0)))</f>
        <v>0</v>
      </c>
      <c r="AL3012" s="106">
        <f>IF(ISNUMBER(AK3012),AK3012,0)</f>
        <v>0</v>
      </c>
      <c r="AM3012" s="75"/>
      <c r="AN3012" s="75"/>
      <c r="AO3012" s="75"/>
      <c r="AP3012" s="75"/>
      <c r="AQ3012" s="75"/>
      <c r="AR3012" s="75"/>
      <c r="AS3012" s="75"/>
      <c r="AT3012" s="75"/>
      <c r="AU3012" s="75"/>
      <c r="AV3012" s="75"/>
      <c r="AW3012" s="76">
        <f>IF(ISNUMBER(VLOOKUP(AW3014,AM$7:AU$7,MATCH(AW3014,AM$7:AU$7))),VLOOKUP(AW3014,AM$7:AU$7,MATCH(AW3014,AM$7:AU$7)),IF(N3016=0,"No Data",IF(AW3014&gt;0,"&lt;10",0)))</f>
        <v>500</v>
      </c>
      <c r="AX3012" s="77">
        <f>IF(ISNUMBER(VLOOKUP(AX3016,AM$7:AU$7,MATCH(AX3016,AM$7:AU$7))),VLOOKUP(AX3016,AM$7:AU$7,MATCH(AX3016,AM$7:AU$7)),IF(N3016=0,"No Data",IF(AX3016&gt;0,"&lt;10",0)))</f>
        <v>250</v>
      </c>
      <c r="AY3012" s="106">
        <f>IF(ISNUMBER(AX3012),AX3012,0)</f>
        <v>250</v>
      </c>
      <c r="AZ3012" s="79"/>
      <c r="BA3012" s="80"/>
      <c r="BB3012" s="71"/>
      <c r="BC3012" s="95"/>
      <c r="BD3012" s="41">
        <v>5</v>
      </c>
      <c r="BE3012" s="52">
        <v>52</v>
      </c>
      <c r="BF3012" s="103">
        <v>5211</v>
      </c>
      <c r="BG3012" s="276" t="s">
        <v>47</v>
      </c>
    </row>
    <row r="3013" spans="1:59" s="63" customFormat="1" ht="12.75" x14ac:dyDescent="0.2">
      <c r="A3013" s="196">
        <v>5</v>
      </c>
      <c r="B3013" s="197" t="s">
        <v>938</v>
      </c>
      <c r="C3013" s="208">
        <v>52</v>
      </c>
      <c r="D3013" s="209" t="s">
        <v>982</v>
      </c>
      <c r="E3013" s="212">
        <v>5214</v>
      </c>
      <c r="F3013" s="213" t="s">
        <v>1205</v>
      </c>
      <c r="G3013" s="231"/>
      <c r="H3013" s="81" t="s">
        <v>48</v>
      </c>
      <c r="I3013" s="223"/>
      <c r="J3013" s="73"/>
      <c r="K3013" s="73"/>
      <c r="L3013" s="73"/>
      <c r="M3013" s="74"/>
      <c r="N3013" s="247"/>
      <c r="O3013" s="306"/>
      <c r="P3013" s="105"/>
      <c r="Q3013" s="75"/>
      <c r="R3013" s="75"/>
      <c r="S3013" s="75"/>
      <c r="T3013" s="75"/>
      <c r="U3013" s="75"/>
      <c r="V3013" s="75"/>
      <c r="W3013" s="75"/>
      <c r="X3013" s="75"/>
      <c r="Y3013" s="82">
        <f>MIN(X3017:X3022)</f>
        <v>0</v>
      </c>
      <c r="Z3013" s="83"/>
      <c r="AA3013" s="83"/>
      <c r="AB3013" s="75"/>
      <c r="AC3013" s="75"/>
      <c r="AD3013" s="75"/>
      <c r="AE3013" s="75"/>
      <c r="AF3013" s="75"/>
      <c r="AG3013" s="75"/>
      <c r="AH3013" s="75"/>
      <c r="AI3013" s="75"/>
      <c r="AJ3013" s="82">
        <f>MIN(AI3017:AI3022)</f>
        <v>0</v>
      </c>
      <c r="AK3013" s="83"/>
      <c r="AL3013" s="83"/>
      <c r="AM3013" s="75"/>
      <c r="AN3013" s="75"/>
      <c r="AO3013" s="75"/>
      <c r="AP3013" s="75"/>
      <c r="AQ3013" s="75"/>
      <c r="AR3013" s="75"/>
      <c r="AS3013" s="75"/>
      <c r="AT3013" s="75"/>
      <c r="AU3013" s="75"/>
      <c r="AV3013" s="75"/>
      <c r="AW3013" s="82">
        <f>MIN(AV3017:AV3022)</f>
        <v>10</v>
      </c>
      <c r="AX3013" s="83"/>
      <c r="AY3013" s="83"/>
      <c r="AZ3013" s="79"/>
      <c r="BA3013" s="80"/>
      <c r="BB3013" s="71"/>
      <c r="BC3013" s="95"/>
      <c r="BD3013" s="41">
        <v>5</v>
      </c>
      <c r="BE3013" s="52">
        <v>52</v>
      </c>
      <c r="BF3013" s="103">
        <v>5211</v>
      </c>
      <c r="BG3013" s="278" t="s">
        <v>48</v>
      </c>
    </row>
    <row r="3014" spans="1:59" s="63" customFormat="1" ht="12.75" x14ac:dyDescent="0.2">
      <c r="A3014" s="196">
        <v>5</v>
      </c>
      <c r="B3014" s="197" t="s">
        <v>938</v>
      </c>
      <c r="C3014" s="208">
        <v>52</v>
      </c>
      <c r="D3014" s="209" t="s">
        <v>982</v>
      </c>
      <c r="E3014" s="212">
        <v>5214</v>
      </c>
      <c r="F3014" s="213" t="s">
        <v>1205</v>
      </c>
      <c r="G3014" s="231"/>
      <c r="H3014" s="81" t="s">
        <v>49</v>
      </c>
      <c r="I3014" s="223"/>
      <c r="J3014" s="73"/>
      <c r="K3014" s="73"/>
      <c r="L3014" s="73"/>
      <c r="M3014" s="74"/>
      <c r="N3014" s="247"/>
      <c r="O3014" s="306"/>
      <c r="P3014" s="105"/>
      <c r="Q3014" s="75"/>
      <c r="R3014" s="75"/>
      <c r="S3014" s="75"/>
      <c r="T3014" s="75"/>
      <c r="U3014" s="75"/>
      <c r="V3014" s="75"/>
      <c r="W3014" s="75"/>
      <c r="X3014" s="75"/>
      <c r="Y3014" s="84">
        <f>IF(ISNUMBER(AVERAGE(X3017:X3022)),AVERAGE(X3017:X3022),0)</f>
        <v>4166.666666666667</v>
      </c>
      <c r="Z3014" s="83"/>
      <c r="AA3014" s="83"/>
      <c r="AB3014" s="75"/>
      <c r="AC3014" s="75"/>
      <c r="AD3014" s="75"/>
      <c r="AE3014" s="75"/>
      <c r="AF3014" s="75"/>
      <c r="AG3014" s="75"/>
      <c r="AH3014" s="75"/>
      <c r="AI3014" s="75"/>
      <c r="AJ3014" s="84">
        <f>IF(ISNUMBER(AVERAGE(AI3017:AI3022)),AVERAGE(AI3017:AI3022),0)</f>
        <v>0</v>
      </c>
      <c r="AK3014" s="83"/>
      <c r="AL3014" s="83"/>
      <c r="AM3014" s="75"/>
      <c r="AN3014" s="75"/>
      <c r="AO3014" s="75"/>
      <c r="AP3014" s="75"/>
      <c r="AQ3014" s="75"/>
      <c r="AR3014" s="75"/>
      <c r="AS3014" s="75"/>
      <c r="AT3014" s="75"/>
      <c r="AU3014" s="75"/>
      <c r="AV3014" s="75"/>
      <c r="AW3014" s="84">
        <f>IF(ISNUMBER(AVERAGE(AV3017:AV3022)),AVERAGE(AV3017:AV3022),0)</f>
        <v>535</v>
      </c>
      <c r="AX3014" s="83"/>
      <c r="AY3014" s="83"/>
      <c r="AZ3014" s="79"/>
      <c r="BA3014" s="80"/>
      <c r="BB3014" s="71"/>
      <c r="BC3014" s="95"/>
      <c r="BD3014" s="41">
        <v>5</v>
      </c>
      <c r="BE3014" s="52">
        <v>52</v>
      </c>
      <c r="BF3014" s="103">
        <v>5211</v>
      </c>
      <c r="BG3014" s="278" t="s">
        <v>49</v>
      </c>
    </row>
    <row r="3015" spans="1:59" s="63" customFormat="1" ht="12.75" x14ac:dyDescent="0.2">
      <c r="A3015" s="196">
        <v>5</v>
      </c>
      <c r="B3015" s="197" t="s">
        <v>938</v>
      </c>
      <c r="C3015" s="208">
        <v>52</v>
      </c>
      <c r="D3015" s="209" t="s">
        <v>982</v>
      </c>
      <c r="E3015" s="212">
        <v>5214</v>
      </c>
      <c r="F3015" s="213" t="s">
        <v>1205</v>
      </c>
      <c r="G3015" s="231"/>
      <c r="H3015" s="81" t="s">
        <v>50</v>
      </c>
      <c r="I3015" s="223"/>
      <c r="J3015" s="73"/>
      <c r="K3015" s="73"/>
      <c r="L3015" s="73"/>
      <c r="M3015" s="74"/>
      <c r="N3015" s="247"/>
      <c r="O3015" s="306"/>
      <c r="P3015" s="105"/>
      <c r="Q3015" s="75"/>
      <c r="R3015" s="75"/>
      <c r="S3015" s="75"/>
      <c r="T3015" s="75"/>
      <c r="U3015" s="75"/>
      <c r="V3015" s="75"/>
      <c r="W3015" s="75"/>
      <c r="X3015" s="75"/>
      <c r="Y3015" s="84">
        <f>MAX(X3017:X3022)</f>
        <v>25000</v>
      </c>
      <c r="Z3015" s="83"/>
      <c r="AA3015" s="83"/>
      <c r="AB3015" s="75"/>
      <c r="AC3015" s="75"/>
      <c r="AD3015" s="75"/>
      <c r="AE3015" s="75"/>
      <c r="AF3015" s="75"/>
      <c r="AG3015" s="75"/>
      <c r="AH3015" s="75"/>
      <c r="AI3015" s="75"/>
      <c r="AJ3015" s="84">
        <f>MAX(AI3017:AI3022)</f>
        <v>0</v>
      </c>
      <c r="AK3015" s="83"/>
      <c r="AL3015" s="83"/>
      <c r="AM3015" s="75"/>
      <c r="AN3015" s="75"/>
      <c r="AO3015" s="75"/>
      <c r="AP3015" s="75"/>
      <c r="AQ3015" s="75"/>
      <c r="AR3015" s="75"/>
      <c r="AS3015" s="75"/>
      <c r="AT3015" s="75"/>
      <c r="AU3015" s="75"/>
      <c r="AV3015" s="75"/>
      <c r="AW3015" s="84">
        <f>MAX(AV3017:AV3022)</f>
        <v>1000</v>
      </c>
      <c r="AX3015" s="83"/>
      <c r="AY3015" s="83"/>
      <c r="AZ3015" s="79"/>
      <c r="BA3015" s="80"/>
      <c r="BB3015" s="71"/>
      <c r="BC3015" s="95"/>
      <c r="BD3015" s="41">
        <v>5</v>
      </c>
      <c r="BE3015" s="52">
        <v>52</v>
      </c>
      <c r="BF3015" s="103">
        <v>5211</v>
      </c>
      <c r="BG3015" s="278" t="s">
        <v>50</v>
      </c>
    </row>
    <row r="3016" spans="1:59" s="63" customFormat="1" ht="12.75" x14ac:dyDescent="0.2">
      <c r="A3016" s="196">
        <v>5</v>
      </c>
      <c r="B3016" s="197" t="s">
        <v>938</v>
      </c>
      <c r="C3016" s="208">
        <v>52</v>
      </c>
      <c r="D3016" s="209" t="s">
        <v>982</v>
      </c>
      <c r="E3016" s="212">
        <v>5214</v>
      </c>
      <c r="F3016" s="213" t="s">
        <v>1205</v>
      </c>
      <c r="G3016" s="231"/>
      <c r="H3016" s="85" t="s">
        <v>51</v>
      </c>
      <c r="I3016" s="223"/>
      <c r="J3016" s="73"/>
      <c r="K3016" s="73"/>
      <c r="L3016" s="73"/>
      <c r="M3016" s="74"/>
      <c r="N3016" s="248">
        <f>SUM(N3017:N3022)</f>
        <v>6</v>
      </c>
      <c r="O3016" s="293">
        <f>SUM(O3017:O3022)</f>
        <v>0.6</v>
      </c>
      <c r="P3016" s="292"/>
      <c r="Q3016" s="87"/>
      <c r="R3016" s="87"/>
      <c r="S3016" s="87"/>
      <c r="T3016" s="87"/>
      <c r="U3016" s="87"/>
      <c r="V3016" s="87"/>
      <c r="W3016" s="87"/>
      <c r="X3016" s="87"/>
      <c r="Y3016" s="88"/>
      <c r="Z3016" s="119">
        <f>SUM(Z3017:Z3022)</f>
        <v>2500</v>
      </c>
      <c r="AA3016" s="120"/>
      <c r="AB3016" s="111"/>
      <c r="AC3016" s="111"/>
      <c r="AD3016" s="111"/>
      <c r="AE3016" s="111"/>
      <c r="AF3016" s="111"/>
      <c r="AG3016" s="111"/>
      <c r="AH3016" s="111"/>
      <c r="AI3016" s="111"/>
      <c r="AJ3016" s="120"/>
      <c r="AK3016" s="119">
        <f>SUM(AK3017:AK3022)</f>
        <v>0</v>
      </c>
      <c r="AL3016" s="120"/>
      <c r="AM3016" s="111"/>
      <c r="AN3016" s="111"/>
      <c r="AO3016" s="111"/>
      <c r="AP3016" s="111"/>
      <c r="AQ3016" s="111"/>
      <c r="AR3016" s="111"/>
      <c r="AS3016" s="111"/>
      <c r="AT3016" s="111"/>
      <c r="AU3016" s="111"/>
      <c r="AV3016" s="111"/>
      <c r="AW3016" s="120"/>
      <c r="AX3016" s="119">
        <f>SUM(AX3017:AX3022)</f>
        <v>321</v>
      </c>
      <c r="AY3016" s="88"/>
      <c r="AZ3016" s="79"/>
      <c r="BA3016" s="80"/>
      <c r="BB3016" s="71"/>
      <c r="BC3016" s="95"/>
      <c r="BD3016" s="41">
        <v>5</v>
      </c>
      <c r="BE3016" s="52">
        <v>52</v>
      </c>
      <c r="BF3016" s="103">
        <v>5211</v>
      </c>
      <c r="BG3016" s="279" t="s">
        <v>51</v>
      </c>
    </row>
    <row r="3017" spans="1:59" s="63" customFormat="1" ht="12.75" x14ac:dyDescent="0.2">
      <c r="A3017" s="196">
        <v>5</v>
      </c>
      <c r="B3017" s="197" t="s">
        <v>938</v>
      </c>
      <c r="C3017" s="208">
        <v>52</v>
      </c>
      <c r="D3017" s="209" t="s">
        <v>982</v>
      </c>
      <c r="E3017" s="212">
        <v>5214</v>
      </c>
      <c r="F3017" s="213" t="s">
        <v>1205</v>
      </c>
      <c r="G3017" s="231"/>
      <c r="H3017" s="89" t="s">
        <v>52</v>
      </c>
      <c r="I3017" s="90" t="s">
        <v>819</v>
      </c>
      <c r="J3017" s="90"/>
      <c r="K3017" s="90" t="s">
        <v>64</v>
      </c>
      <c r="L3017" s="90" t="s">
        <v>528</v>
      </c>
      <c r="M3017" s="91"/>
      <c r="N3017" s="312">
        <v>1</v>
      </c>
      <c r="O3017" s="313">
        <f>N3017/N$2985</f>
        <v>0.1</v>
      </c>
      <c r="P3017" s="104"/>
      <c r="Q3017" s="92"/>
      <c r="R3017" s="92"/>
      <c r="S3017" s="92"/>
      <c r="T3017" s="92"/>
      <c r="U3017" s="92"/>
      <c r="V3017" s="92"/>
      <c r="W3017" s="92"/>
      <c r="X3017" s="109">
        <f t="shared" ref="X3017:X3022" si="471">P3017*P$7+Q3017*Q$7+R3017*R$7+S3017*S$7+T3017*T$7+U3017*U$7+V3017*V$7+W3017*W$7</f>
        <v>0</v>
      </c>
      <c r="Y3017" s="83"/>
      <c r="Z3017" s="110">
        <f t="shared" ref="Z3017:Z3022" si="472">X3017*$O3017</f>
        <v>0</v>
      </c>
      <c r="AA3017" s="111"/>
      <c r="AB3017" s="92"/>
      <c r="AC3017" s="92"/>
      <c r="AD3017" s="92"/>
      <c r="AE3017" s="92"/>
      <c r="AF3017" s="92"/>
      <c r="AG3017" s="92"/>
      <c r="AH3017" s="92"/>
      <c r="AI3017" s="109">
        <f t="shared" ref="AI3017:AI3022" si="473">AB3017*AB$7+AC3017*AC$7+AD3017*AD$7+AE3017*AE$7+AF3017*AF$7+AG3017*AG$7+AH3017*AH$7</f>
        <v>0</v>
      </c>
      <c r="AJ3017" s="83"/>
      <c r="AK3017" s="110">
        <f t="shared" ref="AK3017:AK3022" si="474">AI3017*$O3017</f>
        <v>0</v>
      </c>
      <c r="AL3017" s="111"/>
      <c r="AM3017" s="92"/>
      <c r="AN3017" s="92"/>
      <c r="AO3017" s="92"/>
      <c r="AP3017" s="92">
        <v>1</v>
      </c>
      <c r="AQ3017" s="92"/>
      <c r="AR3017" s="92"/>
      <c r="AS3017" s="92"/>
      <c r="AT3017" s="92"/>
      <c r="AU3017" s="92"/>
      <c r="AV3017" s="109">
        <f t="shared" ref="AV3017:AV3022" si="475">AM3017*AM$7+AN3017*AN$7+AO3017*AO$7+AP3017*AP$7+AQ3017*AQ$7+AR3017*AR$7+AS3017*AS$7+AT3017*AT$7+AU3017*AU$7</f>
        <v>100</v>
      </c>
      <c r="AW3017" s="75"/>
      <c r="AX3017" s="110">
        <f t="shared" ref="AX3017:AX3022" si="476">AV3017*$O3017</f>
        <v>10</v>
      </c>
      <c r="AY3017" s="83"/>
      <c r="AZ3017" s="93"/>
      <c r="BA3017" s="94" t="s">
        <v>105</v>
      </c>
      <c r="BB3017" s="71"/>
      <c r="BC3017" s="95"/>
      <c r="BD3017" s="41">
        <v>5</v>
      </c>
      <c r="BE3017" s="52">
        <v>52</v>
      </c>
      <c r="BF3017" s="103">
        <v>5211</v>
      </c>
      <c r="BG3017" s="280" t="s">
        <v>52</v>
      </c>
    </row>
    <row r="3018" spans="1:59" s="63" customFormat="1" ht="12.75" x14ac:dyDescent="0.2">
      <c r="A3018" s="196">
        <v>5</v>
      </c>
      <c r="B3018" s="197" t="s">
        <v>938</v>
      </c>
      <c r="C3018" s="208">
        <v>52</v>
      </c>
      <c r="D3018" s="209" t="s">
        <v>982</v>
      </c>
      <c r="E3018" s="212">
        <v>5214</v>
      </c>
      <c r="F3018" s="213" t="s">
        <v>1205</v>
      </c>
      <c r="G3018" s="231"/>
      <c r="H3018" s="89"/>
      <c r="I3018" s="90" t="s">
        <v>989</v>
      </c>
      <c r="J3018" s="90"/>
      <c r="K3018" s="90" t="s">
        <v>64</v>
      </c>
      <c r="L3018" s="90" t="s">
        <v>925</v>
      </c>
      <c r="M3018" s="91"/>
      <c r="N3018" s="312">
        <v>1</v>
      </c>
      <c r="O3018" s="313">
        <f t="shared" ref="O3018:O3022" si="477">N3018/N$2985</f>
        <v>0.1</v>
      </c>
      <c r="P3018" s="104"/>
      <c r="Q3018" s="92"/>
      <c r="R3018" s="92"/>
      <c r="S3018" s="92"/>
      <c r="T3018" s="92"/>
      <c r="U3018" s="92"/>
      <c r="V3018" s="92"/>
      <c r="W3018" s="92"/>
      <c r="X3018" s="109">
        <f t="shared" si="471"/>
        <v>0</v>
      </c>
      <c r="Y3018" s="83"/>
      <c r="Z3018" s="110">
        <f t="shared" si="472"/>
        <v>0</v>
      </c>
      <c r="AA3018" s="111"/>
      <c r="AB3018" s="92"/>
      <c r="AC3018" s="92"/>
      <c r="AD3018" s="92"/>
      <c r="AE3018" s="92"/>
      <c r="AF3018" s="92"/>
      <c r="AG3018" s="92"/>
      <c r="AH3018" s="92"/>
      <c r="AI3018" s="109">
        <f t="shared" si="473"/>
        <v>0</v>
      </c>
      <c r="AJ3018" s="83"/>
      <c r="AK3018" s="110">
        <f t="shared" si="474"/>
        <v>0</v>
      </c>
      <c r="AL3018" s="111"/>
      <c r="AM3018" s="92">
        <v>1</v>
      </c>
      <c r="AN3018" s="92"/>
      <c r="AO3018" s="92"/>
      <c r="AP3018" s="92"/>
      <c r="AQ3018" s="92"/>
      <c r="AR3018" s="92"/>
      <c r="AS3018" s="92"/>
      <c r="AT3018" s="92"/>
      <c r="AU3018" s="92"/>
      <c r="AV3018" s="109">
        <f t="shared" si="475"/>
        <v>10</v>
      </c>
      <c r="AW3018" s="75"/>
      <c r="AX3018" s="110">
        <f t="shared" si="476"/>
        <v>1</v>
      </c>
      <c r="AY3018" s="111"/>
      <c r="AZ3018" s="93"/>
      <c r="BA3018" s="94" t="s">
        <v>131</v>
      </c>
      <c r="BB3018" s="71"/>
      <c r="BC3018" s="95"/>
      <c r="BD3018" s="41">
        <v>5</v>
      </c>
      <c r="BE3018" s="52">
        <v>52</v>
      </c>
      <c r="BF3018" s="103">
        <v>5211</v>
      </c>
      <c r="BG3018" s="280" t="s">
        <v>52</v>
      </c>
    </row>
    <row r="3019" spans="1:59" s="63" customFormat="1" ht="12.75" x14ac:dyDescent="0.2">
      <c r="A3019" s="196">
        <v>5</v>
      </c>
      <c r="B3019" s="197" t="s">
        <v>938</v>
      </c>
      <c r="C3019" s="208">
        <v>52</v>
      </c>
      <c r="D3019" s="209" t="s">
        <v>982</v>
      </c>
      <c r="E3019" s="212">
        <v>5214</v>
      </c>
      <c r="F3019" s="213" t="s">
        <v>1205</v>
      </c>
      <c r="G3019" s="231"/>
      <c r="H3019" s="89"/>
      <c r="I3019" s="90" t="s">
        <v>990</v>
      </c>
      <c r="J3019" s="90"/>
      <c r="K3019" s="90" t="s">
        <v>64</v>
      </c>
      <c r="L3019" s="90" t="s">
        <v>188</v>
      </c>
      <c r="M3019" s="91"/>
      <c r="N3019" s="312">
        <v>1</v>
      </c>
      <c r="O3019" s="313">
        <f t="shared" si="477"/>
        <v>0.1</v>
      </c>
      <c r="P3019" s="104"/>
      <c r="Q3019" s="92"/>
      <c r="R3019" s="92"/>
      <c r="S3019" s="92"/>
      <c r="T3019" s="92"/>
      <c r="U3019" s="92"/>
      <c r="V3019" s="92"/>
      <c r="W3019" s="92"/>
      <c r="X3019" s="109">
        <f t="shared" si="471"/>
        <v>0</v>
      </c>
      <c r="Y3019" s="83"/>
      <c r="Z3019" s="110">
        <f t="shared" si="472"/>
        <v>0</v>
      </c>
      <c r="AA3019" s="111"/>
      <c r="AB3019" s="92"/>
      <c r="AC3019" s="92"/>
      <c r="AD3019" s="92"/>
      <c r="AE3019" s="92"/>
      <c r="AF3019" s="92"/>
      <c r="AG3019" s="92"/>
      <c r="AH3019" s="92"/>
      <c r="AI3019" s="109">
        <f t="shared" si="473"/>
        <v>0</v>
      </c>
      <c r="AJ3019" s="83"/>
      <c r="AK3019" s="110">
        <f t="shared" si="474"/>
        <v>0</v>
      </c>
      <c r="AL3019" s="111"/>
      <c r="AM3019" s="92"/>
      <c r="AN3019" s="92"/>
      <c r="AO3019" s="92"/>
      <c r="AP3019" s="92"/>
      <c r="AQ3019" s="92"/>
      <c r="AR3019" s="92"/>
      <c r="AS3019" s="92">
        <v>1</v>
      </c>
      <c r="AT3019" s="92"/>
      <c r="AU3019" s="92"/>
      <c r="AV3019" s="109">
        <f t="shared" si="475"/>
        <v>1000</v>
      </c>
      <c r="AW3019" s="75"/>
      <c r="AX3019" s="110">
        <f t="shared" si="476"/>
        <v>100</v>
      </c>
      <c r="AY3019" s="111"/>
      <c r="AZ3019" s="93"/>
      <c r="BA3019" s="94" t="s">
        <v>131</v>
      </c>
      <c r="BB3019" s="71"/>
      <c r="BC3019" s="95"/>
      <c r="BD3019" s="41">
        <v>5</v>
      </c>
      <c r="BE3019" s="52">
        <v>52</v>
      </c>
      <c r="BF3019" s="103">
        <v>5211</v>
      </c>
      <c r="BG3019" s="280" t="s">
        <v>52</v>
      </c>
    </row>
    <row r="3020" spans="1:59" s="63" customFormat="1" ht="12.75" x14ac:dyDescent="0.2">
      <c r="A3020" s="196">
        <v>5</v>
      </c>
      <c r="B3020" s="197" t="s">
        <v>938</v>
      </c>
      <c r="C3020" s="208">
        <v>52</v>
      </c>
      <c r="D3020" s="209" t="s">
        <v>982</v>
      </c>
      <c r="E3020" s="212">
        <v>5214</v>
      </c>
      <c r="F3020" s="213" t="s">
        <v>1205</v>
      </c>
      <c r="G3020" s="231"/>
      <c r="H3020" s="89"/>
      <c r="I3020" s="90" t="s">
        <v>991</v>
      </c>
      <c r="J3020" s="90"/>
      <c r="K3020" s="90" t="s">
        <v>64</v>
      </c>
      <c r="L3020" s="90" t="s">
        <v>119</v>
      </c>
      <c r="M3020" s="91"/>
      <c r="N3020" s="312">
        <v>1</v>
      </c>
      <c r="O3020" s="313">
        <f t="shared" si="477"/>
        <v>0.1</v>
      </c>
      <c r="P3020" s="104"/>
      <c r="Q3020" s="92"/>
      <c r="R3020" s="92"/>
      <c r="S3020" s="92"/>
      <c r="T3020" s="92"/>
      <c r="U3020" s="92"/>
      <c r="V3020" s="92"/>
      <c r="W3020" s="92"/>
      <c r="X3020" s="109">
        <f t="shared" si="471"/>
        <v>0</v>
      </c>
      <c r="Y3020" s="83"/>
      <c r="Z3020" s="110">
        <f t="shared" si="472"/>
        <v>0</v>
      </c>
      <c r="AA3020" s="111"/>
      <c r="AB3020" s="92"/>
      <c r="AC3020" s="92"/>
      <c r="AD3020" s="92"/>
      <c r="AE3020" s="92"/>
      <c r="AF3020" s="92"/>
      <c r="AG3020" s="92"/>
      <c r="AH3020" s="92"/>
      <c r="AI3020" s="109">
        <f t="shared" si="473"/>
        <v>0</v>
      </c>
      <c r="AJ3020" s="83"/>
      <c r="AK3020" s="110">
        <f t="shared" si="474"/>
        <v>0</v>
      </c>
      <c r="AL3020" s="111"/>
      <c r="AM3020" s="92"/>
      <c r="AN3020" s="92"/>
      <c r="AO3020" s="92"/>
      <c r="AP3020" s="92"/>
      <c r="AQ3020" s="92"/>
      <c r="AR3020" s="92"/>
      <c r="AS3020" s="92">
        <v>1</v>
      </c>
      <c r="AT3020" s="92"/>
      <c r="AU3020" s="92"/>
      <c r="AV3020" s="109">
        <f t="shared" si="475"/>
        <v>1000</v>
      </c>
      <c r="AW3020" s="75"/>
      <c r="AX3020" s="110">
        <f t="shared" si="476"/>
        <v>100</v>
      </c>
      <c r="AY3020" s="111"/>
      <c r="AZ3020" s="93"/>
      <c r="BA3020" s="94" t="s">
        <v>131</v>
      </c>
      <c r="BB3020" s="71"/>
      <c r="BC3020" s="95"/>
      <c r="BD3020" s="41">
        <v>5</v>
      </c>
      <c r="BE3020" s="52">
        <v>52</v>
      </c>
      <c r="BF3020" s="103">
        <v>5211</v>
      </c>
      <c r="BG3020" s="280" t="s">
        <v>52</v>
      </c>
    </row>
    <row r="3021" spans="1:59" s="63" customFormat="1" ht="12.75" x14ac:dyDescent="0.2">
      <c r="A3021" s="196">
        <v>5</v>
      </c>
      <c r="B3021" s="197" t="s">
        <v>938</v>
      </c>
      <c r="C3021" s="208">
        <v>52</v>
      </c>
      <c r="D3021" s="209" t="s">
        <v>982</v>
      </c>
      <c r="E3021" s="212">
        <v>5214</v>
      </c>
      <c r="F3021" s="213" t="s">
        <v>1205</v>
      </c>
      <c r="G3021" s="231"/>
      <c r="H3021" s="89"/>
      <c r="I3021" s="90" t="s">
        <v>956</v>
      </c>
      <c r="J3021" s="90"/>
      <c r="K3021" s="90" t="s">
        <v>64</v>
      </c>
      <c r="L3021" s="90" t="s">
        <v>119</v>
      </c>
      <c r="M3021" s="91"/>
      <c r="N3021" s="312">
        <v>1</v>
      </c>
      <c r="O3021" s="313">
        <f t="shared" si="477"/>
        <v>0.1</v>
      </c>
      <c r="P3021" s="104"/>
      <c r="Q3021" s="92"/>
      <c r="R3021" s="92"/>
      <c r="S3021" s="92"/>
      <c r="T3021" s="92"/>
      <c r="U3021" s="92"/>
      <c r="V3021" s="92"/>
      <c r="W3021" s="92"/>
      <c r="X3021" s="109">
        <f t="shared" si="471"/>
        <v>0</v>
      </c>
      <c r="Y3021" s="83"/>
      <c r="Z3021" s="110">
        <f t="shared" si="472"/>
        <v>0</v>
      </c>
      <c r="AA3021" s="111"/>
      <c r="AB3021" s="92"/>
      <c r="AC3021" s="92"/>
      <c r="AD3021" s="92"/>
      <c r="AE3021" s="92"/>
      <c r="AF3021" s="92"/>
      <c r="AG3021" s="92"/>
      <c r="AH3021" s="92"/>
      <c r="AI3021" s="109">
        <f t="shared" si="473"/>
        <v>0</v>
      </c>
      <c r="AJ3021" s="83"/>
      <c r="AK3021" s="110">
        <f t="shared" si="474"/>
        <v>0</v>
      </c>
      <c r="AL3021" s="111"/>
      <c r="AM3021" s="92"/>
      <c r="AN3021" s="92"/>
      <c r="AO3021" s="92"/>
      <c r="AP3021" s="92"/>
      <c r="AQ3021" s="92"/>
      <c r="AR3021" s="92"/>
      <c r="AS3021" s="92">
        <v>1</v>
      </c>
      <c r="AT3021" s="92"/>
      <c r="AU3021" s="92"/>
      <c r="AV3021" s="109">
        <f t="shared" si="475"/>
        <v>1000</v>
      </c>
      <c r="AW3021" s="75"/>
      <c r="AX3021" s="110">
        <f t="shared" si="476"/>
        <v>100</v>
      </c>
      <c r="AY3021" s="111"/>
      <c r="AZ3021" s="93"/>
      <c r="BA3021" s="94" t="s">
        <v>131</v>
      </c>
      <c r="BB3021" s="71"/>
      <c r="BC3021" s="95"/>
      <c r="BD3021" s="41">
        <v>5</v>
      </c>
      <c r="BE3021" s="52">
        <v>52</v>
      </c>
      <c r="BF3021" s="103">
        <v>5211</v>
      </c>
      <c r="BG3021" s="280" t="s">
        <v>52</v>
      </c>
    </row>
    <row r="3022" spans="1:59" s="63" customFormat="1" ht="12.75" x14ac:dyDescent="0.2">
      <c r="A3022" s="196">
        <v>5</v>
      </c>
      <c r="B3022" s="197" t="s">
        <v>938</v>
      </c>
      <c r="C3022" s="208">
        <v>52</v>
      </c>
      <c r="D3022" s="209" t="s">
        <v>982</v>
      </c>
      <c r="E3022" s="212">
        <v>5214</v>
      </c>
      <c r="F3022" s="213" t="s">
        <v>1205</v>
      </c>
      <c r="G3022" s="231"/>
      <c r="H3022" s="89"/>
      <c r="I3022" s="90" t="s">
        <v>967</v>
      </c>
      <c r="J3022" s="90"/>
      <c r="K3022" s="90" t="s">
        <v>129</v>
      </c>
      <c r="L3022" s="90"/>
      <c r="M3022" s="91"/>
      <c r="N3022" s="312">
        <v>1</v>
      </c>
      <c r="O3022" s="313">
        <f t="shared" si="477"/>
        <v>0.1</v>
      </c>
      <c r="P3022" s="104"/>
      <c r="Q3022" s="92"/>
      <c r="R3022" s="92"/>
      <c r="S3022" s="92"/>
      <c r="T3022" s="92"/>
      <c r="U3022" s="92"/>
      <c r="V3022" s="92"/>
      <c r="W3022" s="92">
        <v>1</v>
      </c>
      <c r="X3022" s="109">
        <f t="shared" si="471"/>
        <v>25000</v>
      </c>
      <c r="Y3022" s="83"/>
      <c r="Z3022" s="110">
        <f t="shared" si="472"/>
        <v>2500</v>
      </c>
      <c r="AA3022" s="111"/>
      <c r="AB3022" s="92"/>
      <c r="AC3022" s="92"/>
      <c r="AD3022" s="92"/>
      <c r="AE3022" s="92"/>
      <c r="AF3022" s="92"/>
      <c r="AG3022" s="92"/>
      <c r="AH3022" s="92"/>
      <c r="AI3022" s="109">
        <f t="shared" si="473"/>
        <v>0</v>
      </c>
      <c r="AJ3022" s="83"/>
      <c r="AK3022" s="110">
        <f t="shared" si="474"/>
        <v>0</v>
      </c>
      <c r="AL3022" s="111"/>
      <c r="AM3022" s="92"/>
      <c r="AN3022" s="92"/>
      <c r="AO3022" s="92"/>
      <c r="AP3022" s="92">
        <v>1</v>
      </c>
      <c r="AQ3022" s="92"/>
      <c r="AR3022" s="92"/>
      <c r="AS3022" s="92"/>
      <c r="AT3022" s="92"/>
      <c r="AU3022" s="92"/>
      <c r="AV3022" s="109">
        <f t="shared" si="475"/>
        <v>100</v>
      </c>
      <c r="AW3022" s="75"/>
      <c r="AX3022" s="110">
        <f t="shared" si="476"/>
        <v>10</v>
      </c>
      <c r="AY3022" s="111"/>
      <c r="AZ3022" s="93"/>
      <c r="BA3022" s="94" t="s">
        <v>131</v>
      </c>
      <c r="BB3022" s="71"/>
      <c r="BC3022" s="95"/>
      <c r="BD3022" s="41">
        <v>5</v>
      </c>
      <c r="BE3022" s="52">
        <v>52</v>
      </c>
      <c r="BF3022" s="103">
        <v>5211</v>
      </c>
      <c r="BG3022" s="280" t="s">
        <v>52</v>
      </c>
    </row>
    <row r="3023" spans="1:59" s="63" customFormat="1" ht="12.75" x14ac:dyDescent="0.2">
      <c r="A3023" s="196">
        <v>5</v>
      </c>
      <c r="B3023" s="197" t="s">
        <v>938</v>
      </c>
      <c r="C3023" s="208">
        <v>52</v>
      </c>
      <c r="D3023" s="209" t="s">
        <v>982</v>
      </c>
      <c r="E3023" s="212">
        <v>5214</v>
      </c>
      <c r="F3023" s="213" t="s">
        <v>1205</v>
      </c>
      <c r="G3023" s="231"/>
      <c r="H3023" s="65"/>
      <c r="I3023" s="222"/>
      <c r="J3023" s="66"/>
      <c r="K3023" s="66"/>
      <c r="L3023" s="66"/>
      <c r="M3023" s="64"/>
      <c r="N3023" s="304"/>
      <c r="O3023" s="305"/>
      <c r="P3023" s="127"/>
      <c r="Q3023" s="67"/>
      <c r="R3023" s="67"/>
      <c r="S3023" s="67"/>
      <c r="T3023" s="67"/>
      <c r="U3023" s="67"/>
      <c r="V3023" s="67"/>
      <c r="W3023" s="67"/>
      <c r="X3023" s="67"/>
      <c r="Y3023" s="68"/>
      <c r="Z3023" s="68"/>
      <c r="AA3023" s="68"/>
      <c r="AB3023" s="67"/>
      <c r="AC3023" s="67"/>
      <c r="AD3023" s="67"/>
      <c r="AE3023" s="67"/>
      <c r="AF3023" s="67"/>
      <c r="AG3023" s="67"/>
      <c r="AH3023" s="67"/>
      <c r="AI3023" s="67"/>
      <c r="AJ3023" s="68"/>
      <c r="AK3023" s="68"/>
      <c r="AL3023" s="68"/>
      <c r="AM3023" s="67"/>
      <c r="AN3023" s="67"/>
      <c r="AO3023" s="67"/>
      <c r="AP3023" s="67"/>
      <c r="AQ3023" s="67"/>
      <c r="AR3023" s="67"/>
      <c r="AS3023" s="67"/>
      <c r="AT3023" s="67"/>
      <c r="AU3023" s="67"/>
      <c r="AV3023" s="67"/>
      <c r="AW3023" s="67"/>
      <c r="AX3023" s="68"/>
      <c r="AY3023" s="68"/>
      <c r="AZ3023" s="69"/>
      <c r="BA3023" s="70"/>
      <c r="BB3023" s="71"/>
      <c r="BC3023" s="95"/>
      <c r="BD3023" s="41">
        <v>5</v>
      </c>
      <c r="BE3023" s="52">
        <v>52</v>
      </c>
      <c r="BF3023" s="103">
        <v>5211</v>
      </c>
      <c r="BG3023" s="275"/>
    </row>
    <row r="3024" spans="1:59" s="63" customFormat="1" ht="12.75" x14ac:dyDescent="0.2">
      <c r="A3024" s="196">
        <v>5</v>
      </c>
      <c r="B3024" s="197" t="s">
        <v>938</v>
      </c>
      <c r="C3024" s="208">
        <v>52</v>
      </c>
      <c r="D3024" s="209" t="s">
        <v>982</v>
      </c>
      <c r="E3024" s="212">
        <v>5214</v>
      </c>
      <c r="F3024" s="213" t="s">
        <v>1205</v>
      </c>
      <c r="G3024" s="232"/>
      <c r="H3024" s="97"/>
      <c r="I3024" s="224"/>
      <c r="J3024" s="98"/>
      <c r="K3024" s="98"/>
      <c r="L3024" s="98"/>
      <c r="M3024" s="96"/>
      <c r="N3024" s="307"/>
      <c r="O3024" s="246"/>
      <c r="P3024" s="124"/>
      <c r="Q3024" s="99"/>
      <c r="R3024" s="99"/>
      <c r="S3024" s="99"/>
      <c r="T3024" s="99"/>
      <c r="U3024" s="99"/>
      <c r="V3024" s="99"/>
      <c r="W3024" s="99"/>
      <c r="X3024" s="99"/>
      <c r="Y3024" s="100"/>
      <c r="Z3024" s="100"/>
      <c r="AA3024" s="100"/>
      <c r="AB3024" s="99"/>
      <c r="AC3024" s="99"/>
      <c r="AD3024" s="99"/>
      <c r="AE3024" s="99"/>
      <c r="AF3024" s="99"/>
      <c r="AG3024" s="99"/>
      <c r="AH3024" s="99"/>
      <c r="AI3024" s="99"/>
      <c r="AJ3024" s="100"/>
      <c r="AK3024" s="100"/>
      <c r="AL3024" s="100"/>
      <c r="AM3024" s="99"/>
      <c r="AN3024" s="99"/>
      <c r="AO3024" s="99"/>
      <c r="AP3024" s="99"/>
      <c r="AQ3024" s="99"/>
      <c r="AR3024" s="99"/>
      <c r="AS3024" s="99"/>
      <c r="AT3024" s="99"/>
      <c r="AU3024" s="99"/>
      <c r="AV3024" s="99"/>
      <c r="AW3024" s="99"/>
      <c r="AX3024" s="100"/>
      <c r="AY3024" s="100"/>
      <c r="AZ3024" s="101"/>
      <c r="BA3024" s="102"/>
      <c r="BB3024" s="95"/>
      <c r="BC3024" s="95"/>
      <c r="BD3024" s="41">
        <v>5</v>
      </c>
      <c r="BE3024" s="52">
        <v>52</v>
      </c>
      <c r="BF3024" s="103">
        <v>5211</v>
      </c>
      <c r="BG3024" s="277"/>
    </row>
    <row r="3025" spans="1:59" s="63" customFormat="1" ht="12.75" x14ac:dyDescent="0.2">
      <c r="A3025" s="196">
        <v>5</v>
      </c>
      <c r="B3025" s="197" t="s">
        <v>938</v>
      </c>
      <c r="C3025" s="208">
        <v>52</v>
      </c>
      <c r="D3025" s="209" t="s">
        <v>982</v>
      </c>
      <c r="E3025" s="210">
        <v>5221</v>
      </c>
      <c r="F3025" s="211" t="s">
        <v>1206</v>
      </c>
      <c r="G3025" s="230"/>
      <c r="H3025" s="56"/>
      <c r="I3025" s="221"/>
      <c r="J3025" s="57"/>
      <c r="K3025" s="57"/>
      <c r="L3025" s="57"/>
      <c r="M3025" s="55"/>
      <c r="N3025" s="303"/>
      <c r="O3025" s="245"/>
      <c r="P3025" s="122"/>
      <c r="Q3025" s="58"/>
      <c r="R3025" s="58"/>
      <c r="S3025" s="58"/>
      <c r="T3025" s="58"/>
      <c r="U3025" s="58"/>
      <c r="V3025" s="58"/>
      <c r="W3025" s="58"/>
      <c r="X3025" s="58"/>
      <c r="Y3025" s="59"/>
      <c r="Z3025" s="59"/>
      <c r="AA3025" s="59"/>
      <c r="AB3025" s="58"/>
      <c r="AC3025" s="58"/>
      <c r="AD3025" s="58"/>
      <c r="AE3025" s="58"/>
      <c r="AF3025" s="58"/>
      <c r="AG3025" s="58"/>
      <c r="AH3025" s="58"/>
      <c r="AI3025" s="58"/>
      <c r="AJ3025" s="59"/>
      <c r="AK3025" s="59"/>
      <c r="AL3025" s="59"/>
      <c r="AM3025" s="58"/>
      <c r="AN3025" s="58"/>
      <c r="AO3025" s="58"/>
      <c r="AP3025" s="58"/>
      <c r="AQ3025" s="58"/>
      <c r="AR3025" s="58"/>
      <c r="AS3025" s="58"/>
      <c r="AT3025" s="58"/>
      <c r="AU3025" s="58"/>
      <c r="AV3025" s="58"/>
      <c r="AW3025" s="58"/>
      <c r="AX3025" s="59"/>
      <c r="AY3025" s="59"/>
      <c r="AZ3025" s="60"/>
      <c r="BA3025" s="61"/>
      <c r="BB3025" s="54"/>
      <c r="BC3025" s="54"/>
      <c r="BD3025" s="41"/>
      <c r="BE3025" s="52"/>
      <c r="BF3025" s="103"/>
      <c r="BG3025" s="277"/>
    </row>
    <row r="3026" spans="1:59" s="63" customFormat="1" ht="12.75" x14ac:dyDescent="0.2">
      <c r="A3026" s="196">
        <v>5</v>
      </c>
      <c r="B3026" s="197" t="s">
        <v>938</v>
      </c>
      <c r="C3026" s="208">
        <v>52</v>
      </c>
      <c r="D3026" s="209" t="s">
        <v>982</v>
      </c>
      <c r="E3026" s="210">
        <v>5221</v>
      </c>
      <c r="F3026" s="211" t="s">
        <v>1206</v>
      </c>
      <c r="G3026" s="231"/>
      <c r="H3026" s="65"/>
      <c r="I3026" s="222"/>
      <c r="J3026" s="66"/>
      <c r="K3026" s="66"/>
      <c r="L3026" s="66"/>
      <c r="M3026" s="64"/>
      <c r="N3026" s="304"/>
      <c r="O3026" s="305"/>
      <c r="P3026" s="127"/>
      <c r="Q3026" s="67"/>
      <c r="R3026" s="67"/>
      <c r="S3026" s="67"/>
      <c r="T3026" s="67"/>
      <c r="U3026" s="67"/>
      <c r="V3026" s="67"/>
      <c r="W3026" s="67"/>
      <c r="X3026" s="67"/>
      <c r="Y3026" s="68"/>
      <c r="Z3026" s="68"/>
      <c r="AA3026" s="68"/>
      <c r="AB3026" s="67"/>
      <c r="AC3026" s="67"/>
      <c r="AD3026" s="67"/>
      <c r="AE3026" s="67"/>
      <c r="AF3026" s="67"/>
      <c r="AG3026" s="67"/>
      <c r="AH3026" s="67"/>
      <c r="AI3026" s="67"/>
      <c r="AJ3026" s="68"/>
      <c r="AK3026" s="68"/>
      <c r="AL3026" s="68"/>
      <c r="AM3026" s="67"/>
      <c r="AN3026" s="67"/>
      <c r="AO3026" s="67"/>
      <c r="AP3026" s="67"/>
      <c r="AQ3026" s="67"/>
      <c r="AR3026" s="67"/>
      <c r="AS3026" s="67"/>
      <c r="AT3026" s="67"/>
      <c r="AU3026" s="67"/>
      <c r="AV3026" s="67"/>
      <c r="AW3026" s="67"/>
      <c r="AX3026" s="68"/>
      <c r="AY3026" s="68"/>
      <c r="AZ3026" s="69"/>
      <c r="BA3026" s="70"/>
      <c r="BB3026" s="71"/>
      <c r="BC3026" s="54"/>
      <c r="BD3026" s="41">
        <v>5</v>
      </c>
      <c r="BE3026" s="52">
        <v>52</v>
      </c>
      <c r="BF3026" s="103">
        <v>5211</v>
      </c>
      <c r="BG3026" s="275"/>
    </row>
    <row r="3027" spans="1:59" s="63" customFormat="1" ht="12.75" x14ac:dyDescent="0.2">
      <c r="A3027" s="196">
        <v>5</v>
      </c>
      <c r="B3027" s="197" t="s">
        <v>938</v>
      </c>
      <c r="C3027" s="208">
        <v>52</v>
      </c>
      <c r="D3027" s="209" t="s">
        <v>982</v>
      </c>
      <c r="E3027" s="210">
        <v>5221</v>
      </c>
      <c r="F3027" s="211" t="s">
        <v>1206</v>
      </c>
      <c r="G3027" s="231"/>
      <c r="H3027" s="72" t="s">
        <v>47</v>
      </c>
      <c r="I3027" s="223"/>
      <c r="J3027" s="73"/>
      <c r="K3027" s="73"/>
      <c r="L3027" s="73"/>
      <c r="M3027" s="74"/>
      <c r="N3027" s="247"/>
      <c r="O3027" s="306"/>
      <c r="P3027" s="105"/>
      <c r="Q3027" s="75"/>
      <c r="R3027" s="75"/>
      <c r="S3027" s="75"/>
      <c r="T3027" s="75"/>
      <c r="U3027" s="75"/>
      <c r="V3027" s="75"/>
      <c r="W3027" s="75"/>
      <c r="X3027" s="75"/>
      <c r="Y3027" s="76">
        <f>IF(ISNUMBER(VLOOKUP(Y3029,P$7:W$7,MATCH(Y3029,P$7:W$7))),VLOOKUP(Y3029,P$7:W$7,MATCH(Y3029,P$7:W$7)),IF(N3031=0,"No Data",IF(Y3029&gt;0,"&lt;100",0)))</f>
        <v>5000</v>
      </c>
      <c r="Z3027" s="77">
        <f>IF(ISNUMBER(VLOOKUP(Z3031,P$7:W$7,MATCH(Z3031,P$7:W$7))),VLOOKUP(Z3031,P$7:W$7,MATCH(Z3031,P$7:W$7)),IF(N3031=0,"No Data",IF(Z3031&gt;0,"&lt;100",0)))</f>
        <v>2500</v>
      </c>
      <c r="AA3027" s="106">
        <f>IF(ISNUMBER(Z3027),Z3027,0)</f>
        <v>2500</v>
      </c>
      <c r="AB3027" s="75"/>
      <c r="AC3027" s="75"/>
      <c r="AD3027" s="75"/>
      <c r="AE3027" s="75"/>
      <c r="AF3027" s="75"/>
      <c r="AG3027" s="75"/>
      <c r="AH3027" s="75"/>
      <c r="AI3027" s="75"/>
      <c r="AJ3027" s="76">
        <f>IF(ISNUMBER(VLOOKUP(AJ3029,AB$7:AH$7,MATCH(AJ3029,AB$7:AH$7))),VLOOKUP(AJ3029,AB$7:AH$7,MATCH(AJ3029,AB$7:AH$7)),IF(N3031=0,"No Data",IF(AJ3029&gt;0,"&lt;50",0)))</f>
        <v>0</v>
      </c>
      <c r="AK3027" s="77">
        <f>IF(ISNUMBER(VLOOKUP(AK3031,AB$7:AH$7,MATCH(AK3031,AB$7:AH$7))),VLOOKUP(AK3031,AB$7:AH$7,MATCH(AK3031,AB$7:AH$7)),IF(N3031=0,"No Data",IF(AK3031&gt;0,"&lt;50",0)))</f>
        <v>0</v>
      </c>
      <c r="AL3027" s="106">
        <f>IF(ISNUMBER(AK3027),AK3027,0)</f>
        <v>0</v>
      </c>
      <c r="AM3027" s="75"/>
      <c r="AN3027" s="75"/>
      <c r="AO3027" s="75"/>
      <c r="AP3027" s="75"/>
      <c r="AQ3027" s="75"/>
      <c r="AR3027" s="75"/>
      <c r="AS3027" s="75"/>
      <c r="AT3027" s="75"/>
      <c r="AU3027" s="75"/>
      <c r="AV3027" s="75"/>
      <c r="AW3027" s="76">
        <f>IF(ISNUMBER(VLOOKUP(AW3029,AM$7:AU$7,MATCH(AW3029,AM$7:AU$7))),VLOOKUP(AW3029,AM$7:AU$7,MATCH(AW3029,AM$7:AU$7)),IF(N3031=0,"No Data",IF(AW3029&gt;0,"&lt;10",0)))</f>
        <v>100</v>
      </c>
      <c r="AX3027" s="77">
        <f>IF(ISNUMBER(VLOOKUP(AX3031,AM$7:AU$7,MATCH(AX3031,AM$7:AU$7))),VLOOKUP(AX3031,AM$7:AU$7,MATCH(AX3031,AM$7:AU$7)),IF(N3031=0,"No Data",IF(AX3031&gt;0,"&lt;10",0)))</f>
        <v>25</v>
      </c>
      <c r="AY3027" s="106">
        <f>IF(ISNUMBER(AX3027),AX3027,0)</f>
        <v>25</v>
      </c>
      <c r="AZ3027" s="79"/>
      <c r="BA3027" s="80"/>
      <c r="BB3027" s="71"/>
      <c r="BC3027" s="54"/>
      <c r="BD3027" s="41">
        <v>5</v>
      </c>
      <c r="BE3027" s="52">
        <v>52</v>
      </c>
      <c r="BF3027" s="103">
        <v>5211</v>
      </c>
      <c r="BG3027" s="276" t="s">
        <v>47</v>
      </c>
    </row>
    <row r="3028" spans="1:59" s="63" customFormat="1" ht="12.75" x14ac:dyDescent="0.2">
      <c r="A3028" s="196">
        <v>5</v>
      </c>
      <c r="B3028" s="197" t="s">
        <v>938</v>
      </c>
      <c r="C3028" s="208">
        <v>52</v>
      </c>
      <c r="D3028" s="209" t="s">
        <v>982</v>
      </c>
      <c r="E3028" s="210">
        <v>5221</v>
      </c>
      <c r="F3028" s="211" t="s">
        <v>1206</v>
      </c>
      <c r="G3028" s="231"/>
      <c r="H3028" s="81" t="s">
        <v>48</v>
      </c>
      <c r="I3028" s="223"/>
      <c r="J3028" s="73"/>
      <c r="K3028" s="73"/>
      <c r="L3028" s="73"/>
      <c r="M3028" s="74"/>
      <c r="N3028" s="247"/>
      <c r="O3028" s="306"/>
      <c r="P3028" s="105"/>
      <c r="Q3028" s="75"/>
      <c r="R3028" s="75"/>
      <c r="S3028" s="75"/>
      <c r="T3028" s="75"/>
      <c r="U3028" s="75"/>
      <c r="V3028" s="75"/>
      <c r="W3028" s="75"/>
      <c r="X3028" s="75"/>
      <c r="Y3028" s="82">
        <f>MIN(X3032:X3035)</f>
        <v>0</v>
      </c>
      <c r="Z3028" s="83"/>
      <c r="AA3028" s="83"/>
      <c r="AB3028" s="75"/>
      <c r="AC3028" s="75"/>
      <c r="AD3028" s="75"/>
      <c r="AE3028" s="75"/>
      <c r="AF3028" s="75"/>
      <c r="AG3028" s="75"/>
      <c r="AH3028" s="75"/>
      <c r="AI3028" s="75"/>
      <c r="AJ3028" s="82">
        <f>MIN(AI3032:AI3035)</f>
        <v>0</v>
      </c>
      <c r="AK3028" s="83"/>
      <c r="AL3028" s="83"/>
      <c r="AM3028" s="75"/>
      <c r="AN3028" s="75"/>
      <c r="AO3028" s="75"/>
      <c r="AP3028" s="75"/>
      <c r="AQ3028" s="75"/>
      <c r="AR3028" s="75"/>
      <c r="AS3028" s="75"/>
      <c r="AT3028" s="75"/>
      <c r="AU3028" s="75"/>
      <c r="AV3028" s="75"/>
      <c r="AW3028" s="82">
        <f>MIN(AV3032:AV3035)</f>
        <v>100</v>
      </c>
      <c r="AX3028" s="83"/>
      <c r="AY3028" s="83"/>
      <c r="AZ3028" s="79"/>
      <c r="BA3028" s="80"/>
      <c r="BB3028" s="71"/>
      <c r="BC3028" s="54"/>
      <c r="BD3028" s="41">
        <v>5</v>
      </c>
      <c r="BE3028" s="52">
        <v>52</v>
      </c>
      <c r="BF3028" s="103">
        <v>5211</v>
      </c>
      <c r="BG3028" s="278" t="s">
        <v>48</v>
      </c>
    </row>
    <row r="3029" spans="1:59" s="63" customFormat="1" ht="12.75" x14ac:dyDescent="0.2">
      <c r="A3029" s="196">
        <v>5</v>
      </c>
      <c r="B3029" s="197" t="s">
        <v>938</v>
      </c>
      <c r="C3029" s="208">
        <v>52</v>
      </c>
      <c r="D3029" s="209" t="s">
        <v>982</v>
      </c>
      <c r="E3029" s="210">
        <v>5221</v>
      </c>
      <c r="F3029" s="211" t="s">
        <v>1206</v>
      </c>
      <c r="G3029" s="231"/>
      <c r="H3029" s="81" t="s">
        <v>49</v>
      </c>
      <c r="I3029" s="223"/>
      <c r="J3029" s="73"/>
      <c r="K3029" s="73"/>
      <c r="L3029" s="73"/>
      <c r="M3029" s="74"/>
      <c r="N3029" s="247"/>
      <c r="O3029" s="306"/>
      <c r="P3029" s="105"/>
      <c r="Q3029" s="75"/>
      <c r="R3029" s="75"/>
      <c r="S3029" s="75"/>
      <c r="T3029" s="75"/>
      <c r="U3029" s="75"/>
      <c r="V3029" s="75"/>
      <c r="W3029" s="75"/>
      <c r="X3029" s="75"/>
      <c r="Y3029" s="84">
        <f>IF(ISNUMBER(AVERAGE(X3032:X3035)),AVERAGE(X3032:X3035),0)</f>
        <v>8333.3333333333339</v>
      </c>
      <c r="Z3029" s="83"/>
      <c r="AA3029" s="83"/>
      <c r="AB3029" s="75"/>
      <c r="AC3029" s="75"/>
      <c r="AD3029" s="75"/>
      <c r="AE3029" s="75"/>
      <c r="AF3029" s="75"/>
      <c r="AG3029" s="75"/>
      <c r="AH3029" s="75"/>
      <c r="AI3029" s="75"/>
      <c r="AJ3029" s="84">
        <f>IF(ISNUMBER(AVERAGE(AI3032:AI3035)),AVERAGE(AI3032:AI3035),0)</f>
        <v>0</v>
      </c>
      <c r="AK3029" s="83"/>
      <c r="AL3029" s="83"/>
      <c r="AM3029" s="75"/>
      <c r="AN3029" s="75"/>
      <c r="AO3029" s="75"/>
      <c r="AP3029" s="75"/>
      <c r="AQ3029" s="75"/>
      <c r="AR3029" s="75"/>
      <c r="AS3029" s="75"/>
      <c r="AT3029" s="75"/>
      <c r="AU3029" s="75"/>
      <c r="AV3029" s="75"/>
      <c r="AW3029" s="84">
        <f>IF(ISNUMBER(AVERAGE(AV3032:AV3035)),AVERAGE(AV3032:AV3035),0)</f>
        <v>100</v>
      </c>
      <c r="AX3029" s="83"/>
      <c r="AY3029" s="83"/>
      <c r="AZ3029" s="79"/>
      <c r="BA3029" s="80"/>
      <c r="BB3029" s="71"/>
      <c r="BC3029" s="54"/>
      <c r="BD3029" s="41">
        <v>5</v>
      </c>
      <c r="BE3029" s="52">
        <v>52</v>
      </c>
      <c r="BF3029" s="103">
        <v>5211</v>
      </c>
      <c r="BG3029" s="278" t="s">
        <v>49</v>
      </c>
    </row>
    <row r="3030" spans="1:59" s="63" customFormat="1" ht="12.75" x14ac:dyDescent="0.2">
      <c r="A3030" s="196">
        <v>5</v>
      </c>
      <c r="B3030" s="197" t="s">
        <v>938</v>
      </c>
      <c r="C3030" s="208">
        <v>52</v>
      </c>
      <c r="D3030" s="209" t="s">
        <v>982</v>
      </c>
      <c r="E3030" s="210">
        <v>5221</v>
      </c>
      <c r="F3030" s="211" t="s">
        <v>1206</v>
      </c>
      <c r="G3030" s="231"/>
      <c r="H3030" s="81" t="s">
        <v>50</v>
      </c>
      <c r="I3030" s="223"/>
      <c r="J3030" s="73"/>
      <c r="K3030" s="73"/>
      <c r="L3030" s="73"/>
      <c r="M3030" s="74"/>
      <c r="N3030" s="247"/>
      <c r="O3030" s="306"/>
      <c r="P3030" s="105"/>
      <c r="Q3030" s="75"/>
      <c r="R3030" s="75"/>
      <c r="S3030" s="75"/>
      <c r="T3030" s="75"/>
      <c r="U3030" s="75"/>
      <c r="V3030" s="75"/>
      <c r="W3030" s="75"/>
      <c r="X3030" s="75"/>
      <c r="Y3030" s="84">
        <f>MAX(X3032:X3035)</f>
        <v>25000</v>
      </c>
      <c r="Z3030" s="83"/>
      <c r="AA3030" s="83"/>
      <c r="AB3030" s="75"/>
      <c r="AC3030" s="75"/>
      <c r="AD3030" s="75"/>
      <c r="AE3030" s="75"/>
      <c r="AF3030" s="75"/>
      <c r="AG3030" s="75"/>
      <c r="AH3030" s="75"/>
      <c r="AI3030" s="75"/>
      <c r="AJ3030" s="84">
        <f>MAX(AI3032:AI3035)</f>
        <v>0</v>
      </c>
      <c r="AK3030" s="83"/>
      <c r="AL3030" s="83"/>
      <c r="AM3030" s="75"/>
      <c r="AN3030" s="75"/>
      <c r="AO3030" s="75"/>
      <c r="AP3030" s="75"/>
      <c r="AQ3030" s="75"/>
      <c r="AR3030" s="75"/>
      <c r="AS3030" s="75"/>
      <c r="AT3030" s="75"/>
      <c r="AU3030" s="75"/>
      <c r="AV3030" s="75"/>
      <c r="AW3030" s="84">
        <f>MAX(AV3032:AV3035)</f>
        <v>100</v>
      </c>
      <c r="AX3030" s="83"/>
      <c r="AY3030" s="83"/>
      <c r="AZ3030" s="79"/>
      <c r="BA3030" s="80"/>
      <c r="BB3030" s="71"/>
      <c r="BC3030" s="54"/>
      <c r="BD3030" s="41">
        <v>5</v>
      </c>
      <c r="BE3030" s="52">
        <v>52</v>
      </c>
      <c r="BF3030" s="103">
        <v>5211</v>
      </c>
      <c r="BG3030" s="278" t="s">
        <v>50</v>
      </c>
    </row>
    <row r="3031" spans="1:59" s="63" customFormat="1" ht="12.75" x14ac:dyDescent="0.2">
      <c r="A3031" s="196">
        <v>5</v>
      </c>
      <c r="B3031" s="197" t="s">
        <v>938</v>
      </c>
      <c r="C3031" s="208">
        <v>52</v>
      </c>
      <c r="D3031" s="209" t="s">
        <v>982</v>
      </c>
      <c r="E3031" s="210">
        <v>5221</v>
      </c>
      <c r="F3031" s="211" t="s">
        <v>1206</v>
      </c>
      <c r="G3031" s="231"/>
      <c r="H3031" s="85" t="s">
        <v>51</v>
      </c>
      <c r="I3031" s="223"/>
      <c r="J3031" s="73"/>
      <c r="K3031" s="73"/>
      <c r="L3031" s="73"/>
      <c r="M3031" s="74"/>
      <c r="N3031" s="248">
        <f>SUM(N3032:N3035)</f>
        <v>3</v>
      </c>
      <c r="O3031" s="293">
        <f>SUM(O3032:O3035)</f>
        <v>0.30000000000000004</v>
      </c>
      <c r="P3031" s="292"/>
      <c r="Q3031" s="87"/>
      <c r="R3031" s="87"/>
      <c r="S3031" s="87"/>
      <c r="T3031" s="87"/>
      <c r="U3031" s="87"/>
      <c r="V3031" s="87"/>
      <c r="W3031" s="87"/>
      <c r="X3031" s="87"/>
      <c r="Y3031" s="88"/>
      <c r="Z3031" s="119">
        <f>SUM(Z3032:Z3035)</f>
        <v>2500</v>
      </c>
      <c r="AA3031" s="120"/>
      <c r="AB3031" s="111"/>
      <c r="AC3031" s="111"/>
      <c r="AD3031" s="111"/>
      <c r="AE3031" s="111"/>
      <c r="AF3031" s="111"/>
      <c r="AG3031" s="111"/>
      <c r="AH3031" s="111"/>
      <c r="AI3031" s="111"/>
      <c r="AJ3031" s="120"/>
      <c r="AK3031" s="119">
        <f>SUM(AK3032:AK3035)</f>
        <v>0</v>
      </c>
      <c r="AL3031" s="120"/>
      <c r="AM3031" s="111"/>
      <c r="AN3031" s="111"/>
      <c r="AO3031" s="111"/>
      <c r="AP3031" s="111"/>
      <c r="AQ3031" s="111"/>
      <c r="AR3031" s="111"/>
      <c r="AS3031" s="111"/>
      <c r="AT3031" s="111"/>
      <c r="AU3031" s="111"/>
      <c r="AV3031" s="111"/>
      <c r="AW3031" s="120"/>
      <c r="AX3031" s="119">
        <f>SUM(AX3032:AX3035)</f>
        <v>30</v>
      </c>
      <c r="AY3031" s="88"/>
      <c r="AZ3031" s="79"/>
      <c r="BA3031" s="80"/>
      <c r="BB3031" s="71"/>
      <c r="BC3031" s="54"/>
      <c r="BD3031" s="41">
        <v>5</v>
      </c>
      <c r="BE3031" s="52">
        <v>52</v>
      </c>
      <c r="BF3031" s="103">
        <v>5211</v>
      </c>
      <c r="BG3031" s="279" t="s">
        <v>51</v>
      </c>
    </row>
    <row r="3032" spans="1:59" s="63" customFormat="1" ht="12.75" x14ac:dyDescent="0.2">
      <c r="A3032" s="196">
        <v>5</v>
      </c>
      <c r="B3032" s="197" t="s">
        <v>938</v>
      </c>
      <c r="C3032" s="208">
        <v>52</v>
      </c>
      <c r="D3032" s="209" t="s">
        <v>982</v>
      </c>
      <c r="E3032" s="210">
        <v>5221</v>
      </c>
      <c r="F3032" s="211" t="s">
        <v>1206</v>
      </c>
      <c r="G3032" s="231"/>
      <c r="H3032" s="89" t="s">
        <v>52</v>
      </c>
      <c r="I3032" s="90" t="s">
        <v>819</v>
      </c>
      <c r="J3032" s="90"/>
      <c r="K3032" s="90" t="s">
        <v>64</v>
      </c>
      <c r="L3032" s="90" t="s">
        <v>528</v>
      </c>
      <c r="M3032" s="91"/>
      <c r="N3032" s="312">
        <v>1</v>
      </c>
      <c r="O3032" s="313">
        <f>N3032/N$2985</f>
        <v>0.1</v>
      </c>
      <c r="P3032" s="104"/>
      <c r="Q3032" s="92"/>
      <c r="R3032" s="92"/>
      <c r="S3032" s="92"/>
      <c r="T3032" s="92"/>
      <c r="U3032" s="92"/>
      <c r="V3032" s="92"/>
      <c r="W3032" s="92"/>
      <c r="X3032" s="109">
        <f t="shared" ref="X3032:X3033" si="478">P3032*P$7+Q3032*Q$7+R3032*R$7+S3032*S$7+T3032*T$7+U3032*U$7+V3032*V$7+W3032*W$7</f>
        <v>0</v>
      </c>
      <c r="Y3032" s="83"/>
      <c r="Z3032" s="110">
        <f t="shared" ref="Z3032:Z3033" si="479">X3032*$O3032</f>
        <v>0</v>
      </c>
      <c r="AA3032" s="111"/>
      <c r="AB3032" s="92"/>
      <c r="AC3032" s="92"/>
      <c r="AD3032" s="92"/>
      <c r="AE3032" s="92"/>
      <c r="AF3032" s="92"/>
      <c r="AG3032" s="92"/>
      <c r="AH3032" s="92"/>
      <c r="AI3032" s="109">
        <f t="shared" ref="AI3032:AI3033" si="480">AB3032*AB$7+AC3032*AC$7+AD3032*AD$7+AE3032*AE$7+AF3032*AF$7+AG3032*AG$7+AH3032*AH$7</f>
        <v>0</v>
      </c>
      <c r="AJ3032" s="83"/>
      <c r="AK3032" s="110">
        <f t="shared" ref="AK3032:AK3033" si="481">AI3032*$O3032</f>
        <v>0</v>
      </c>
      <c r="AL3032" s="111"/>
      <c r="AM3032" s="92"/>
      <c r="AN3032" s="92"/>
      <c r="AO3032" s="92"/>
      <c r="AP3032" s="92">
        <v>1</v>
      </c>
      <c r="AQ3032" s="92"/>
      <c r="AR3032" s="92"/>
      <c r="AS3032" s="92"/>
      <c r="AT3032" s="92"/>
      <c r="AU3032" s="92"/>
      <c r="AV3032" s="109">
        <f t="shared" ref="AV3032:AV3033" si="482">AM3032*AM$7+AN3032*AN$7+AO3032*AO$7+AP3032*AP$7+AQ3032*AQ$7+AR3032*AR$7+AS3032*AS$7+AT3032*AT$7+AU3032*AU$7</f>
        <v>100</v>
      </c>
      <c r="AW3032" s="75"/>
      <c r="AX3032" s="110">
        <f t="shared" ref="AX3032:AX3033" si="483">AV3032*$O3032</f>
        <v>10</v>
      </c>
      <c r="AY3032" s="83"/>
      <c r="AZ3032" s="93"/>
      <c r="BA3032" s="94" t="s">
        <v>105</v>
      </c>
      <c r="BB3032" s="71"/>
      <c r="BC3032" s="54"/>
      <c r="BD3032" s="41">
        <v>5</v>
      </c>
      <c r="BE3032" s="52">
        <v>52</v>
      </c>
      <c r="BF3032" s="103">
        <v>5211</v>
      </c>
      <c r="BG3032" s="280" t="s">
        <v>52</v>
      </c>
    </row>
    <row r="3033" spans="1:59" s="63" customFormat="1" ht="12.75" x14ac:dyDescent="0.2">
      <c r="A3033" s="196">
        <v>5</v>
      </c>
      <c r="B3033" s="197" t="s">
        <v>938</v>
      </c>
      <c r="C3033" s="208">
        <v>52</v>
      </c>
      <c r="D3033" s="209" t="s">
        <v>982</v>
      </c>
      <c r="E3033" s="210">
        <v>5221</v>
      </c>
      <c r="F3033" s="211" t="s">
        <v>1206</v>
      </c>
      <c r="G3033" s="231"/>
      <c r="H3033" s="89"/>
      <c r="I3033" s="90" t="s">
        <v>926</v>
      </c>
      <c r="J3033" s="90"/>
      <c r="K3033" s="90" t="s">
        <v>73</v>
      </c>
      <c r="L3033" s="90" t="s">
        <v>69</v>
      </c>
      <c r="M3033" s="91"/>
      <c r="N3033" s="312">
        <v>1</v>
      </c>
      <c r="O3033" s="313">
        <f t="shared" ref="O3033" si="484">N3033/N$2985</f>
        <v>0.1</v>
      </c>
      <c r="P3033" s="104"/>
      <c r="Q3033" s="92"/>
      <c r="R3033" s="92"/>
      <c r="S3033" s="92"/>
      <c r="T3033" s="92"/>
      <c r="U3033" s="92"/>
      <c r="V3033" s="92"/>
      <c r="W3033" s="92">
        <v>1</v>
      </c>
      <c r="X3033" s="109">
        <f t="shared" si="478"/>
        <v>25000</v>
      </c>
      <c r="Y3033" s="83"/>
      <c r="Z3033" s="110">
        <f t="shared" si="479"/>
        <v>2500</v>
      </c>
      <c r="AA3033" s="111"/>
      <c r="AB3033" s="92"/>
      <c r="AC3033" s="92"/>
      <c r="AD3033" s="92"/>
      <c r="AE3033" s="92"/>
      <c r="AF3033" s="92"/>
      <c r="AG3033" s="92"/>
      <c r="AH3033" s="92"/>
      <c r="AI3033" s="109">
        <f t="shared" si="480"/>
        <v>0</v>
      </c>
      <c r="AJ3033" s="83"/>
      <c r="AK3033" s="110">
        <f t="shared" si="481"/>
        <v>0</v>
      </c>
      <c r="AL3033" s="111"/>
      <c r="AM3033" s="92"/>
      <c r="AN3033" s="92"/>
      <c r="AO3033" s="92"/>
      <c r="AP3033" s="92">
        <v>1</v>
      </c>
      <c r="AQ3033" s="92"/>
      <c r="AR3033" s="92"/>
      <c r="AS3033" s="92"/>
      <c r="AT3033" s="92"/>
      <c r="AU3033" s="92"/>
      <c r="AV3033" s="109">
        <f t="shared" si="482"/>
        <v>100</v>
      </c>
      <c r="AW3033" s="75"/>
      <c r="AX3033" s="110">
        <f t="shared" si="483"/>
        <v>10</v>
      </c>
      <c r="AY3033" s="111"/>
      <c r="AZ3033" s="93"/>
      <c r="BA3033" s="94" t="s">
        <v>131</v>
      </c>
      <c r="BB3033" s="71"/>
      <c r="BC3033" s="54"/>
      <c r="BD3033" s="41">
        <v>5</v>
      </c>
      <c r="BE3033" s="52">
        <v>52</v>
      </c>
      <c r="BF3033" s="103">
        <v>5211</v>
      </c>
      <c r="BG3033" s="280" t="s">
        <v>52</v>
      </c>
    </row>
    <row r="3034" spans="1:59" s="63" customFormat="1" ht="12.75" x14ac:dyDescent="0.2">
      <c r="A3034" s="196">
        <v>5</v>
      </c>
      <c r="B3034" s="197" t="s">
        <v>938</v>
      </c>
      <c r="C3034" s="208">
        <v>52</v>
      </c>
      <c r="D3034" s="209" t="s">
        <v>982</v>
      </c>
      <c r="E3034" s="210">
        <v>5221</v>
      </c>
      <c r="F3034" s="211" t="s">
        <v>1206</v>
      </c>
      <c r="G3034" s="231"/>
      <c r="H3034" s="89"/>
      <c r="I3034" s="90" t="s">
        <v>1239</v>
      </c>
      <c r="J3034" s="90"/>
      <c r="K3034" s="90" t="s">
        <v>64</v>
      </c>
      <c r="L3034" s="90" t="s">
        <v>528</v>
      </c>
      <c r="M3034" s="91"/>
      <c r="N3034" s="312">
        <v>1</v>
      </c>
      <c r="O3034" s="313">
        <v>0.1</v>
      </c>
      <c r="P3034" s="104"/>
      <c r="Q3034" s="92"/>
      <c r="R3034" s="92"/>
      <c r="S3034" s="92"/>
      <c r="T3034" s="92"/>
      <c r="U3034" s="92"/>
      <c r="V3034" s="92"/>
      <c r="W3034" s="92"/>
      <c r="X3034" s="109">
        <v>0</v>
      </c>
      <c r="Y3034" s="83"/>
      <c r="Z3034" s="110">
        <v>0</v>
      </c>
      <c r="AA3034" s="111"/>
      <c r="AB3034" s="92"/>
      <c r="AC3034" s="92"/>
      <c r="AD3034" s="92"/>
      <c r="AE3034" s="92"/>
      <c r="AF3034" s="92"/>
      <c r="AG3034" s="92"/>
      <c r="AH3034" s="92"/>
      <c r="AI3034" s="109">
        <v>0</v>
      </c>
      <c r="AJ3034" s="83"/>
      <c r="AK3034" s="110">
        <v>0</v>
      </c>
      <c r="AL3034" s="111"/>
      <c r="AM3034" s="92"/>
      <c r="AN3034" s="92"/>
      <c r="AO3034" s="92"/>
      <c r="AP3034" s="92">
        <v>1</v>
      </c>
      <c r="AQ3034" s="92"/>
      <c r="AR3034" s="92"/>
      <c r="AS3034" s="92"/>
      <c r="AT3034" s="92"/>
      <c r="AU3034" s="92"/>
      <c r="AV3034" s="109">
        <v>100</v>
      </c>
      <c r="AW3034" s="75"/>
      <c r="AX3034" s="110">
        <v>10</v>
      </c>
      <c r="AY3034" s="111"/>
      <c r="AZ3034" s="93"/>
      <c r="BA3034" s="94" t="s">
        <v>131</v>
      </c>
      <c r="BB3034" s="71"/>
      <c r="BC3034" s="54"/>
      <c r="BD3034" s="41"/>
      <c r="BE3034" s="52"/>
      <c r="BF3034" s="103"/>
      <c r="BG3034" s="280"/>
    </row>
    <row r="3035" spans="1:59" s="63" customFormat="1" ht="12.75" x14ac:dyDescent="0.2">
      <c r="A3035" s="196">
        <v>5</v>
      </c>
      <c r="B3035" s="197" t="s">
        <v>938</v>
      </c>
      <c r="C3035" s="208">
        <v>52</v>
      </c>
      <c r="D3035" s="209" t="s">
        <v>982</v>
      </c>
      <c r="E3035" s="210">
        <v>5221</v>
      </c>
      <c r="F3035" s="211" t="s">
        <v>1206</v>
      </c>
      <c r="G3035" s="231"/>
      <c r="H3035" s="89"/>
      <c r="I3035" s="90"/>
      <c r="J3035" s="90"/>
      <c r="K3035" s="90"/>
      <c r="L3035" s="90"/>
      <c r="M3035" s="91"/>
      <c r="N3035" s="312"/>
      <c r="O3035" s="313"/>
      <c r="P3035" s="104"/>
      <c r="Q3035" s="92"/>
      <c r="R3035" s="92"/>
      <c r="S3035" s="92"/>
      <c r="T3035" s="92"/>
      <c r="U3035" s="92"/>
      <c r="V3035" s="92"/>
      <c r="W3035" s="92"/>
      <c r="X3035" s="109"/>
      <c r="Y3035" s="83"/>
      <c r="Z3035" s="110"/>
      <c r="AA3035" s="111"/>
      <c r="AB3035" s="92"/>
      <c r="AC3035" s="92"/>
      <c r="AD3035" s="92"/>
      <c r="AE3035" s="92"/>
      <c r="AF3035" s="92"/>
      <c r="AG3035" s="92"/>
      <c r="AH3035" s="92"/>
      <c r="AI3035" s="109"/>
      <c r="AJ3035" s="83"/>
      <c r="AK3035" s="110"/>
      <c r="AL3035" s="111"/>
      <c r="AM3035" s="92"/>
      <c r="AN3035" s="92"/>
      <c r="AO3035" s="92"/>
      <c r="AP3035" s="92"/>
      <c r="AQ3035" s="92"/>
      <c r="AR3035" s="92"/>
      <c r="AS3035" s="92"/>
      <c r="AT3035" s="92"/>
      <c r="AU3035" s="92"/>
      <c r="AV3035" s="109"/>
      <c r="AW3035" s="75"/>
      <c r="AX3035" s="110"/>
      <c r="AY3035" s="111"/>
      <c r="AZ3035" s="93"/>
      <c r="BA3035" s="94"/>
      <c r="BB3035" s="71"/>
      <c r="BC3035" s="54"/>
      <c r="BD3035" s="41"/>
      <c r="BE3035" s="52"/>
      <c r="BF3035" s="103"/>
      <c r="BG3035" s="280"/>
    </row>
    <row r="3036" spans="1:59" s="63" customFormat="1" ht="12.75" x14ac:dyDescent="0.2">
      <c r="A3036" s="196">
        <v>5</v>
      </c>
      <c r="B3036" s="197" t="s">
        <v>938</v>
      </c>
      <c r="C3036" s="208">
        <v>52</v>
      </c>
      <c r="D3036" s="209" t="s">
        <v>982</v>
      </c>
      <c r="E3036" s="210">
        <v>5221</v>
      </c>
      <c r="F3036" s="211" t="s">
        <v>1206</v>
      </c>
      <c r="G3036" s="231"/>
      <c r="H3036" s="65"/>
      <c r="I3036" s="222"/>
      <c r="J3036" s="66"/>
      <c r="K3036" s="66"/>
      <c r="L3036" s="66"/>
      <c r="M3036" s="64"/>
      <c r="N3036" s="304"/>
      <c r="O3036" s="305"/>
      <c r="P3036" s="127"/>
      <c r="Q3036" s="67"/>
      <c r="R3036" s="67"/>
      <c r="S3036" s="67"/>
      <c r="T3036" s="67"/>
      <c r="U3036" s="67"/>
      <c r="V3036" s="67"/>
      <c r="W3036" s="67"/>
      <c r="X3036" s="67"/>
      <c r="Y3036" s="68"/>
      <c r="Z3036" s="68"/>
      <c r="AA3036" s="68"/>
      <c r="AB3036" s="67"/>
      <c r="AC3036" s="67"/>
      <c r="AD3036" s="67"/>
      <c r="AE3036" s="67"/>
      <c r="AF3036" s="67"/>
      <c r="AG3036" s="67"/>
      <c r="AH3036" s="67"/>
      <c r="AI3036" s="67"/>
      <c r="AJ3036" s="68"/>
      <c r="AK3036" s="68"/>
      <c r="AL3036" s="68"/>
      <c r="AM3036" s="67"/>
      <c r="AN3036" s="67"/>
      <c r="AO3036" s="67"/>
      <c r="AP3036" s="67"/>
      <c r="AQ3036" s="67"/>
      <c r="AR3036" s="67"/>
      <c r="AS3036" s="67"/>
      <c r="AT3036" s="67"/>
      <c r="AU3036" s="67"/>
      <c r="AV3036" s="67"/>
      <c r="AW3036" s="67"/>
      <c r="AX3036" s="68"/>
      <c r="AY3036" s="68"/>
      <c r="AZ3036" s="69"/>
      <c r="BA3036" s="70"/>
      <c r="BB3036" s="71"/>
      <c r="BC3036" s="54"/>
      <c r="BD3036" s="41">
        <v>5</v>
      </c>
      <c r="BE3036" s="52">
        <v>52</v>
      </c>
      <c r="BF3036" s="103">
        <v>5211</v>
      </c>
      <c r="BG3036" s="275"/>
    </row>
    <row r="3037" spans="1:59" s="63" customFormat="1" ht="12.75" x14ac:dyDescent="0.2">
      <c r="A3037" s="196">
        <v>5</v>
      </c>
      <c r="B3037" s="197" t="s">
        <v>938</v>
      </c>
      <c r="C3037" s="208">
        <v>52</v>
      </c>
      <c r="D3037" s="209" t="s">
        <v>982</v>
      </c>
      <c r="E3037" s="210">
        <v>5221</v>
      </c>
      <c r="F3037" s="211" t="s">
        <v>1206</v>
      </c>
      <c r="G3037" s="230"/>
      <c r="H3037" s="56"/>
      <c r="I3037" s="221"/>
      <c r="J3037" s="57"/>
      <c r="K3037" s="57"/>
      <c r="L3037" s="57"/>
      <c r="M3037" s="55"/>
      <c r="N3037" s="303"/>
      <c r="O3037" s="245"/>
      <c r="P3037" s="122"/>
      <c r="Q3037" s="58"/>
      <c r="R3037" s="58"/>
      <c r="S3037" s="58"/>
      <c r="T3037" s="58"/>
      <c r="U3037" s="58"/>
      <c r="V3037" s="58"/>
      <c r="W3037" s="58"/>
      <c r="X3037" s="58"/>
      <c r="Y3037" s="59"/>
      <c r="Z3037" s="59"/>
      <c r="AA3037" s="59"/>
      <c r="AB3037" s="58"/>
      <c r="AC3037" s="58"/>
      <c r="AD3037" s="58"/>
      <c r="AE3037" s="58"/>
      <c r="AF3037" s="58"/>
      <c r="AG3037" s="58"/>
      <c r="AH3037" s="58"/>
      <c r="AI3037" s="58"/>
      <c r="AJ3037" s="59"/>
      <c r="AK3037" s="59"/>
      <c r="AL3037" s="59"/>
      <c r="AM3037" s="58"/>
      <c r="AN3037" s="58"/>
      <c r="AO3037" s="58"/>
      <c r="AP3037" s="58"/>
      <c r="AQ3037" s="58"/>
      <c r="AR3037" s="58"/>
      <c r="AS3037" s="58"/>
      <c r="AT3037" s="58"/>
      <c r="AU3037" s="58"/>
      <c r="AV3037" s="58"/>
      <c r="AW3037" s="58"/>
      <c r="AX3037" s="59"/>
      <c r="AY3037" s="59"/>
      <c r="AZ3037" s="60"/>
      <c r="BA3037" s="61"/>
      <c r="BB3037" s="54"/>
      <c r="BC3037" s="54"/>
      <c r="BD3037" s="41">
        <v>5</v>
      </c>
      <c r="BE3037" s="52">
        <v>52</v>
      </c>
      <c r="BF3037" s="103">
        <v>5211</v>
      </c>
      <c r="BG3037" s="277"/>
    </row>
    <row r="3038" spans="1:59" s="63" customFormat="1" ht="12.75" x14ac:dyDescent="0.2">
      <c r="A3038" s="196">
        <v>5</v>
      </c>
      <c r="B3038" s="197" t="s">
        <v>938</v>
      </c>
      <c r="C3038" s="208">
        <v>52</v>
      </c>
      <c r="D3038" s="209" t="s">
        <v>982</v>
      </c>
      <c r="E3038" s="212">
        <v>5222</v>
      </c>
      <c r="F3038" s="213" t="s">
        <v>1207</v>
      </c>
      <c r="G3038" s="232"/>
      <c r="H3038" s="97"/>
      <c r="I3038" s="224"/>
      <c r="J3038" s="98"/>
      <c r="K3038" s="98"/>
      <c r="L3038" s="98"/>
      <c r="M3038" s="96"/>
      <c r="N3038" s="307"/>
      <c r="O3038" s="246"/>
      <c r="P3038" s="124"/>
      <c r="Q3038" s="99"/>
      <c r="R3038" s="99"/>
      <c r="S3038" s="99"/>
      <c r="T3038" s="99"/>
      <c r="U3038" s="99"/>
      <c r="V3038" s="99"/>
      <c r="W3038" s="99"/>
      <c r="X3038" s="99"/>
      <c r="Y3038" s="100"/>
      <c r="Z3038" s="100"/>
      <c r="AA3038" s="100"/>
      <c r="AB3038" s="99"/>
      <c r="AC3038" s="99"/>
      <c r="AD3038" s="99"/>
      <c r="AE3038" s="99"/>
      <c r="AF3038" s="99"/>
      <c r="AG3038" s="99"/>
      <c r="AH3038" s="99"/>
      <c r="AI3038" s="99"/>
      <c r="AJ3038" s="100"/>
      <c r="AK3038" s="100"/>
      <c r="AL3038" s="100"/>
      <c r="AM3038" s="99"/>
      <c r="AN3038" s="99"/>
      <c r="AO3038" s="99"/>
      <c r="AP3038" s="99"/>
      <c r="AQ3038" s="99"/>
      <c r="AR3038" s="99"/>
      <c r="AS3038" s="99"/>
      <c r="AT3038" s="99"/>
      <c r="AU3038" s="99"/>
      <c r="AV3038" s="99"/>
      <c r="AW3038" s="99"/>
      <c r="AX3038" s="100"/>
      <c r="AY3038" s="100"/>
      <c r="AZ3038" s="101"/>
      <c r="BA3038" s="102"/>
      <c r="BB3038" s="95"/>
      <c r="BC3038" s="95"/>
      <c r="BD3038" s="41"/>
      <c r="BE3038" s="52"/>
      <c r="BF3038" s="103"/>
      <c r="BG3038" s="277"/>
    </row>
    <row r="3039" spans="1:59" s="63" customFormat="1" ht="12.75" x14ac:dyDescent="0.2">
      <c r="A3039" s="196">
        <v>5</v>
      </c>
      <c r="B3039" s="197" t="s">
        <v>938</v>
      </c>
      <c r="C3039" s="208">
        <v>52</v>
      </c>
      <c r="D3039" s="209" t="s">
        <v>982</v>
      </c>
      <c r="E3039" s="212">
        <v>5222</v>
      </c>
      <c r="F3039" s="213" t="s">
        <v>1207</v>
      </c>
      <c r="G3039" s="231"/>
      <c r="H3039" s="65"/>
      <c r="I3039" s="222"/>
      <c r="J3039" s="66"/>
      <c r="K3039" s="66"/>
      <c r="L3039" s="66"/>
      <c r="M3039" s="64"/>
      <c r="N3039" s="304"/>
      <c r="O3039" s="305"/>
      <c r="P3039" s="127"/>
      <c r="Q3039" s="67"/>
      <c r="R3039" s="67"/>
      <c r="S3039" s="67"/>
      <c r="T3039" s="67"/>
      <c r="U3039" s="67"/>
      <c r="V3039" s="67"/>
      <c r="W3039" s="67"/>
      <c r="X3039" s="67"/>
      <c r="Y3039" s="68"/>
      <c r="Z3039" s="68"/>
      <c r="AA3039" s="68"/>
      <c r="AB3039" s="67"/>
      <c r="AC3039" s="67"/>
      <c r="AD3039" s="67"/>
      <c r="AE3039" s="67"/>
      <c r="AF3039" s="67"/>
      <c r="AG3039" s="67"/>
      <c r="AH3039" s="67"/>
      <c r="AI3039" s="67"/>
      <c r="AJ3039" s="68"/>
      <c r="AK3039" s="68"/>
      <c r="AL3039" s="68"/>
      <c r="AM3039" s="67"/>
      <c r="AN3039" s="67"/>
      <c r="AO3039" s="67"/>
      <c r="AP3039" s="67"/>
      <c r="AQ3039" s="67"/>
      <c r="AR3039" s="67"/>
      <c r="AS3039" s="67"/>
      <c r="AT3039" s="67"/>
      <c r="AU3039" s="67"/>
      <c r="AV3039" s="67"/>
      <c r="AW3039" s="67"/>
      <c r="AX3039" s="68"/>
      <c r="AY3039" s="68"/>
      <c r="AZ3039" s="69"/>
      <c r="BA3039" s="70"/>
      <c r="BB3039" s="71"/>
      <c r="BC3039" s="95"/>
      <c r="BD3039" s="41">
        <v>5</v>
      </c>
      <c r="BE3039" s="52">
        <v>52</v>
      </c>
      <c r="BF3039" s="103">
        <v>5211</v>
      </c>
      <c r="BG3039" s="275"/>
    </row>
    <row r="3040" spans="1:59" s="63" customFormat="1" ht="12.75" x14ac:dyDescent="0.2">
      <c r="A3040" s="196">
        <v>5</v>
      </c>
      <c r="B3040" s="197" t="s">
        <v>938</v>
      </c>
      <c r="C3040" s="208">
        <v>52</v>
      </c>
      <c r="D3040" s="209" t="s">
        <v>982</v>
      </c>
      <c r="E3040" s="212">
        <v>5222</v>
      </c>
      <c r="F3040" s="213" t="s">
        <v>1207</v>
      </c>
      <c r="G3040" s="231"/>
      <c r="H3040" s="72" t="s">
        <v>47</v>
      </c>
      <c r="I3040" s="223"/>
      <c r="J3040" s="73"/>
      <c r="K3040" s="73"/>
      <c r="L3040" s="73"/>
      <c r="M3040" s="74"/>
      <c r="N3040" s="247"/>
      <c r="O3040" s="306"/>
      <c r="P3040" s="105"/>
      <c r="Q3040" s="75"/>
      <c r="R3040" s="75"/>
      <c r="S3040" s="75"/>
      <c r="T3040" s="75"/>
      <c r="U3040" s="75"/>
      <c r="V3040" s="75"/>
      <c r="W3040" s="75"/>
      <c r="X3040" s="75"/>
      <c r="Y3040" s="76">
        <f>IF(ISNUMBER(VLOOKUP(Y3042,P$7:W$7,MATCH(Y3042,P$7:W$7))),VLOOKUP(Y3042,P$7:W$7,MATCH(Y3042,P$7:W$7)),IF(N3044=0,"No Data",IF(Y3042&gt;0,"&lt;100",0)))</f>
        <v>10000</v>
      </c>
      <c r="Z3040" s="77">
        <f>IF(ISNUMBER(VLOOKUP(Z3044,P$7:W$7,MATCH(Z3044,P$7:W$7))),VLOOKUP(Z3044,P$7:W$7,MATCH(Z3044,P$7:W$7)),IF(N3044=0,"No Data",IF(Z3044&gt;0,"&lt;100",0)))</f>
        <v>5000</v>
      </c>
      <c r="AA3040" s="106">
        <f>IF(ISNUMBER(Z3040),Z3040,0)</f>
        <v>5000</v>
      </c>
      <c r="AB3040" s="75"/>
      <c r="AC3040" s="75"/>
      <c r="AD3040" s="75"/>
      <c r="AE3040" s="75"/>
      <c r="AF3040" s="75"/>
      <c r="AG3040" s="75"/>
      <c r="AH3040" s="75"/>
      <c r="AI3040" s="75"/>
      <c r="AJ3040" s="76">
        <f>IF(ISNUMBER(VLOOKUP(AJ3042,AB$7:AH$7,MATCH(AJ3042,AB$7:AH$7))),VLOOKUP(AJ3042,AB$7:AH$7,MATCH(AJ3042,AB$7:AH$7)),IF(N3044=0,"No Data",IF(AJ3042&gt;0,"&lt;50",0)))</f>
        <v>0</v>
      </c>
      <c r="AK3040" s="77">
        <f>IF(ISNUMBER(VLOOKUP(AK3044,AB$7:AH$7,MATCH(AK3044,AB$7:AH$7))),VLOOKUP(AK3044,AB$7:AH$7,MATCH(AK3044,AB$7:AH$7)),IF(N3044=0,"No Data",IF(AK3044&gt;0,"&lt;50",0)))</f>
        <v>0</v>
      </c>
      <c r="AL3040" s="106">
        <f>IF(ISNUMBER(AK3040),AK3040,0)</f>
        <v>0</v>
      </c>
      <c r="AM3040" s="75"/>
      <c r="AN3040" s="75"/>
      <c r="AO3040" s="75"/>
      <c r="AP3040" s="75"/>
      <c r="AQ3040" s="75"/>
      <c r="AR3040" s="75"/>
      <c r="AS3040" s="75"/>
      <c r="AT3040" s="75"/>
      <c r="AU3040" s="75"/>
      <c r="AV3040" s="75"/>
      <c r="AW3040" s="76">
        <f>IF(ISNUMBER(VLOOKUP(AW3042,AM$7:AU$7,MATCH(AW3042,AM$7:AU$7))),VLOOKUP(AW3042,AM$7:AU$7,MATCH(AW3042,AM$7:AU$7)),IF(N3044=0,"No Data",IF(AW3042&gt;0,"&lt;10",0)))</f>
        <v>250</v>
      </c>
      <c r="AX3040" s="77">
        <f>IF(ISNUMBER(VLOOKUP(AX3044,AM$7:AU$7,MATCH(AX3044,AM$7:AU$7))),VLOOKUP(AX3044,AM$7:AU$7,MATCH(AX3044,AM$7:AU$7)),IF(N3044=0,"No Data",IF(AX3044&gt;0,"&lt;10",0)))</f>
        <v>100</v>
      </c>
      <c r="AY3040" s="106">
        <f>IF(ISNUMBER(AX3040),AX3040,0)</f>
        <v>100</v>
      </c>
      <c r="AZ3040" s="79"/>
      <c r="BA3040" s="80"/>
      <c r="BB3040" s="71"/>
      <c r="BC3040" s="95"/>
      <c r="BD3040" s="41">
        <v>5</v>
      </c>
      <c r="BE3040" s="52">
        <v>52</v>
      </c>
      <c r="BF3040" s="103">
        <v>5211</v>
      </c>
      <c r="BG3040" s="276" t="s">
        <v>47</v>
      </c>
    </row>
    <row r="3041" spans="1:59" s="63" customFormat="1" ht="12.75" x14ac:dyDescent="0.2">
      <c r="A3041" s="196">
        <v>5</v>
      </c>
      <c r="B3041" s="197" t="s">
        <v>938</v>
      </c>
      <c r="C3041" s="208">
        <v>52</v>
      </c>
      <c r="D3041" s="209" t="s">
        <v>982</v>
      </c>
      <c r="E3041" s="212">
        <v>5222</v>
      </c>
      <c r="F3041" s="213" t="s">
        <v>1207</v>
      </c>
      <c r="G3041" s="231"/>
      <c r="H3041" s="81" t="s">
        <v>48</v>
      </c>
      <c r="I3041" s="223"/>
      <c r="J3041" s="73"/>
      <c r="K3041" s="73"/>
      <c r="L3041" s="73"/>
      <c r="M3041" s="74"/>
      <c r="N3041" s="247"/>
      <c r="O3041" s="306"/>
      <c r="P3041" s="105"/>
      <c r="Q3041" s="75"/>
      <c r="R3041" s="75"/>
      <c r="S3041" s="75"/>
      <c r="T3041" s="75"/>
      <c r="U3041" s="75"/>
      <c r="V3041" s="75"/>
      <c r="W3041" s="75"/>
      <c r="X3041" s="75"/>
      <c r="Y3041" s="82">
        <f>MIN(X3045:X3052)</f>
        <v>0</v>
      </c>
      <c r="Z3041" s="83"/>
      <c r="AA3041" s="83"/>
      <c r="AB3041" s="75"/>
      <c r="AC3041" s="75"/>
      <c r="AD3041" s="75"/>
      <c r="AE3041" s="75"/>
      <c r="AF3041" s="75"/>
      <c r="AG3041" s="75"/>
      <c r="AH3041" s="75"/>
      <c r="AI3041" s="75"/>
      <c r="AJ3041" s="82">
        <f>MIN(AI3045:AI3052)</f>
        <v>0</v>
      </c>
      <c r="AK3041" s="83"/>
      <c r="AL3041" s="83"/>
      <c r="AM3041" s="75"/>
      <c r="AN3041" s="75"/>
      <c r="AO3041" s="75"/>
      <c r="AP3041" s="75"/>
      <c r="AQ3041" s="75"/>
      <c r="AR3041" s="75"/>
      <c r="AS3041" s="75"/>
      <c r="AT3041" s="75"/>
      <c r="AU3041" s="75"/>
      <c r="AV3041" s="75"/>
      <c r="AW3041" s="82">
        <f>MIN(AV3045:AV3052)</f>
        <v>100</v>
      </c>
      <c r="AX3041" s="83"/>
      <c r="AY3041" s="83"/>
      <c r="AZ3041" s="79"/>
      <c r="BA3041" s="80"/>
      <c r="BB3041" s="71"/>
      <c r="BC3041" s="95"/>
      <c r="BD3041" s="41">
        <v>5</v>
      </c>
      <c r="BE3041" s="52">
        <v>52</v>
      </c>
      <c r="BF3041" s="103">
        <v>5211</v>
      </c>
      <c r="BG3041" s="278" t="s">
        <v>48</v>
      </c>
    </row>
    <row r="3042" spans="1:59" s="63" customFormat="1" ht="12.75" x14ac:dyDescent="0.2">
      <c r="A3042" s="196">
        <v>5</v>
      </c>
      <c r="B3042" s="197" t="s">
        <v>938</v>
      </c>
      <c r="C3042" s="208">
        <v>52</v>
      </c>
      <c r="D3042" s="209" t="s">
        <v>982</v>
      </c>
      <c r="E3042" s="212">
        <v>5222</v>
      </c>
      <c r="F3042" s="213" t="s">
        <v>1207</v>
      </c>
      <c r="G3042" s="231"/>
      <c r="H3042" s="81" t="s">
        <v>49</v>
      </c>
      <c r="I3042" s="223"/>
      <c r="J3042" s="73"/>
      <c r="K3042" s="73"/>
      <c r="L3042" s="73"/>
      <c r="M3042" s="74"/>
      <c r="N3042" s="247"/>
      <c r="O3042" s="306"/>
      <c r="P3042" s="105"/>
      <c r="Q3042" s="75"/>
      <c r="R3042" s="75"/>
      <c r="S3042" s="75"/>
      <c r="T3042" s="75"/>
      <c r="U3042" s="75"/>
      <c r="V3042" s="75"/>
      <c r="W3042" s="75"/>
      <c r="X3042" s="75"/>
      <c r="Y3042" s="84">
        <f>IF(ISNUMBER(AVERAGE(X3045:X3052)),AVERAGE(X3045:X3052),0)</f>
        <v>12500</v>
      </c>
      <c r="Z3042" s="83"/>
      <c r="AA3042" s="83"/>
      <c r="AB3042" s="75"/>
      <c r="AC3042" s="75"/>
      <c r="AD3042" s="75"/>
      <c r="AE3042" s="75"/>
      <c r="AF3042" s="75"/>
      <c r="AG3042" s="75"/>
      <c r="AH3042" s="75"/>
      <c r="AI3042" s="75"/>
      <c r="AJ3042" s="84">
        <f>IF(ISNUMBER(AVERAGE(AI3045:AI3052)),AVERAGE(AI3045:AI3052),0)</f>
        <v>0</v>
      </c>
      <c r="AK3042" s="83"/>
      <c r="AL3042" s="83"/>
      <c r="AM3042" s="75"/>
      <c r="AN3042" s="75"/>
      <c r="AO3042" s="75"/>
      <c r="AP3042" s="75"/>
      <c r="AQ3042" s="75"/>
      <c r="AR3042" s="75"/>
      <c r="AS3042" s="75"/>
      <c r="AT3042" s="75"/>
      <c r="AU3042" s="75"/>
      <c r="AV3042" s="75"/>
      <c r="AW3042" s="84">
        <f>IF(ISNUMBER(AVERAGE(AV3045:AV3052)),AVERAGE(AV3045:AV3052),0)</f>
        <v>325</v>
      </c>
      <c r="AX3042" s="83"/>
      <c r="AY3042" s="83"/>
      <c r="AZ3042" s="79"/>
      <c r="BA3042" s="80"/>
      <c r="BB3042" s="71"/>
      <c r="BC3042" s="95"/>
      <c r="BD3042" s="41">
        <v>5</v>
      </c>
      <c r="BE3042" s="52">
        <v>52</v>
      </c>
      <c r="BF3042" s="103">
        <v>5211</v>
      </c>
      <c r="BG3042" s="278" t="s">
        <v>49</v>
      </c>
    </row>
    <row r="3043" spans="1:59" s="63" customFormat="1" ht="12.75" x14ac:dyDescent="0.2">
      <c r="A3043" s="196">
        <v>5</v>
      </c>
      <c r="B3043" s="197" t="s">
        <v>938</v>
      </c>
      <c r="C3043" s="208">
        <v>52</v>
      </c>
      <c r="D3043" s="209" t="s">
        <v>982</v>
      </c>
      <c r="E3043" s="212">
        <v>5222</v>
      </c>
      <c r="F3043" s="213" t="s">
        <v>1207</v>
      </c>
      <c r="G3043" s="231"/>
      <c r="H3043" s="81" t="s">
        <v>50</v>
      </c>
      <c r="I3043" s="223"/>
      <c r="J3043" s="73"/>
      <c r="K3043" s="73"/>
      <c r="L3043" s="73"/>
      <c r="M3043" s="74"/>
      <c r="N3043" s="247"/>
      <c r="O3043" s="306"/>
      <c r="P3043" s="105"/>
      <c r="Q3043" s="75"/>
      <c r="R3043" s="75"/>
      <c r="S3043" s="75"/>
      <c r="T3043" s="75"/>
      <c r="U3043" s="75"/>
      <c r="V3043" s="75"/>
      <c r="W3043" s="75"/>
      <c r="X3043" s="75"/>
      <c r="Y3043" s="84">
        <f>MAX(X3045:X3052)</f>
        <v>25000</v>
      </c>
      <c r="Z3043" s="83"/>
      <c r="AA3043" s="83"/>
      <c r="AB3043" s="75"/>
      <c r="AC3043" s="75"/>
      <c r="AD3043" s="75"/>
      <c r="AE3043" s="75"/>
      <c r="AF3043" s="75"/>
      <c r="AG3043" s="75"/>
      <c r="AH3043" s="75"/>
      <c r="AI3043" s="75"/>
      <c r="AJ3043" s="84">
        <f>MAX(AI3045:AI3052)</f>
        <v>0</v>
      </c>
      <c r="AK3043" s="83"/>
      <c r="AL3043" s="83"/>
      <c r="AM3043" s="75"/>
      <c r="AN3043" s="75"/>
      <c r="AO3043" s="75"/>
      <c r="AP3043" s="75"/>
      <c r="AQ3043" s="75"/>
      <c r="AR3043" s="75"/>
      <c r="AS3043" s="75"/>
      <c r="AT3043" s="75"/>
      <c r="AU3043" s="75"/>
      <c r="AV3043" s="75"/>
      <c r="AW3043" s="84">
        <f>MAX(AV3045:AV3052)</f>
        <v>1000</v>
      </c>
      <c r="AX3043" s="83"/>
      <c r="AY3043" s="83"/>
      <c r="AZ3043" s="79"/>
      <c r="BA3043" s="80"/>
      <c r="BB3043" s="71"/>
      <c r="BC3043" s="95"/>
      <c r="BD3043" s="41">
        <v>5</v>
      </c>
      <c r="BE3043" s="52">
        <v>52</v>
      </c>
      <c r="BF3043" s="103">
        <v>5211</v>
      </c>
      <c r="BG3043" s="278" t="s">
        <v>50</v>
      </c>
    </row>
    <row r="3044" spans="1:59" s="63" customFormat="1" ht="12.75" x14ac:dyDescent="0.2">
      <c r="A3044" s="196">
        <v>5</v>
      </c>
      <c r="B3044" s="197" t="s">
        <v>938</v>
      </c>
      <c r="C3044" s="208">
        <v>52</v>
      </c>
      <c r="D3044" s="209" t="s">
        <v>982</v>
      </c>
      <c r="E3044" s="212">
        <v>5222</v>
      </c>
      <c r="F3044" s="213" t="s">
        <v>1207</v>
      </c>
      <c r="G3044" s="231"/>
      <c r="H3044" s="85" t="s">
        <v>51</v>
      </c>
      <c r="I3044" s="223"/>
      <c r="J3044" s="73"/>
      <c r="K3044" s="73"/>
      <c r="L3044" s="73"/>
      <c r="M3044" s="74"/>
      <c r="N3044" s="248">
        <f>SUM(N3045:N3052)</f>
        <v>4</v>
      </c>
      <c r="O3044" s="293">
        <f>SUM(O3045:O3052)</f>
        <v>0.4</v>
      </c>
      <c r="P3044" s="292"/>
      <c r="Q3044" s="87"/>
      <c r="R3044" s="87"/>
      <c r="S3044" s="87"/>
      <c r="T3044" s="87"/>
      <c r="U3044" s="87"/>
      <c r="V3044" s="87"/>
      <c r="W3044" s="87"/>
      <c r="X3044" s="87"/>
      <c r="Y3044" s="88"/>
      <c r="Z3044" s="119">
        <f>SUM(Z3045:Z3052)</f>
        <v>5000</v>
      </c>
      <c r="AA3044" s="120"/>
      <c r="AB3044" s="111"/>
      <c r="AC3044" s="111"/>
      <c r="AD3044" s="111"/>
      <c r="AE3044" s="111"/>
      <c r="AF3044" s="111"/>
      <c r="AG3044" s="111"/>
      <c r="AH3044" s="111"/>
      <c r="AI3044" s="111"/>
      <c r="AJ3044" s="120"/>
      <c r="AK3044" s="119">
        <f>SUM(AK3045:AK3052)</f>
        <v>0</v>
      </c>
      <c r="AL3044" s="120"/>
      <c r="AM3044" s="111"/>
      <c r="AN3044" s="111"/>
      <c r="AO3044" s="111"/>
      <c r="AP3044" s="111"/>
      <c r="AQ3044" s="111"/>
      <c r="AR3044" s="111"/>
      <c r="AS3044" s="111"/>
      <c r="AT3044" s="111"/>
      <c r="AU3044" s="111"/>
      <c r="AV3044" s="111"/>
      <c r="AW3044" s="120"/>
      <c r="AX3044" s="119">
        <f>SUM(AX3045:AX3052)</f>
        <v>130</v>
      </c>
      <c r="AY3044" s="88"/>
      <c r="AZ3044" s="79"/>
      <c r="BA3044" s="80"/>
      <c r="BB3044" s="71"/>
      <c r="BC3044" s="95"/>
      <c r="BD3044" s="41">
        <v>5</v>
      </c>
      <c r="BE3044" s="52">
        <v>52</v>
      </c>
      <c r="BF3044" s="103">
        <v>5211</v>
      </c>
      <c r="BG3044" s="279" t="s">
        <v>51</v>
      </c>
    </row>
    <row r="3045" spans="1:59" s="63" customFormat="1" ht="12.75" x14ac:dyDescent="0.2">
      <c r="A3045" s="196">
        <v>5</v>
      </c>
      <c r="B3045" s="197" t="s">
        <v>938</v>
      </c>
      <c r="C3045" s="208">
        <v>52</v>
      </c>
      <c r="D3045" s="209" t="s">
        <v>982</v>
      </c>
      <c r="E3045" s="212">
        <v>5222</v>
      </c>
      <c r="F3045" s="213" t="s">
        <v>1207</v>
      </c>
      <c r="G3045" s="231"/>
      <c r="H3045" s="89" t="s">
        <v>52</v>
      </c>
      <c r="I3045" s="90" t="s">
        <v>819</v>
      </c>
      <c r="J3045" s="90"/>
      <c r="K3045" s="90" t="s">
        <v>64</v>
      </c>
      <c r="L3045" s="90" t="s">
        <v>528</v>
      </c>
      <c r="M3045" s="91"/>
      <c r="N3045" s="312">
        <v>1</v>
      </c>
      <c r="O3045" s="313">
        <f>N3045/N$2985</f>
        <v>0.1</v>
      </c>
      <c r="P3045" s="104"/>
      <c r="Q3045" s="92"/>
      <c r="R3045" s="92"/>
      <c r="S3045" s="92"/>
      <c r="T3045" s="92"/>
      <c r="U3045" s="92"/>
      <c r="V3045" s="92"/>
      <c r="W3045" s="92"/>
      <c r="X3045" s="109">
        <f t="shared" ref="X3045:X3052" si="485">P3045*P$7+Q3045*Q$7+R3045*R$7+S3045*S$7+T3045*T$7+U3045*U$7+V3045*V$7+W3045*W$7</f>
        <v>0</v>
      </c>
      <c r="Y3045" s="83"/>
      <c r="Z3045" s="110">
        <f t="shared" ref="Z3045:Z3052" si="486">X3045*$O3045</f>
        <v>0</v>
      </c>
      <c r="AA3045" s="111"/>
      <c r="AB3045" s="92"/>
      <c r="AC3045" s="92"/>
      <c r="AD3045" s="92"/>
      <c r="AE3045" s="92"/>
      <c r="AF3045" s="92"/>
      <c r="AG3045" s="92"/>
      <c r="AH3045" s="92"/>
      <c r="AI3045" s="109">
        <f t="shared" ref="AI3045:AI3052" si="487">AB3045*AB$7+AC3045*AC$7+AD3045*AD$7+AE3045*AE$7+AF3045*AF$7+AG3045*AG$7+AH3045*AH$7</f>
        <v>0</v>
      </c>
      <c r="AJ3045" s="83"/>
      <c r="AK3045" s="110">
        <f t="shared" ref="AK3045:AK3052" si="488">AI3045*$O3045</f>
        <v>0</v>
      </c>
      <c r="AL3045" s="111"/>
      <c r="AM3045" s="92"/>
      <c r="AN3045" s="92"/>
      <c r="AO3045" s="92"/>
      <c r="AP3045" s="92">
        <v>1</v>
      </c>
      <c r="AQ3045" s="92"/>
      <c r="AR3045" s="92"/>
      <c r="AS3045" s="92"/>
      <c r="AT3045" s="92"/>
      <c r="AU3045" s="92"/>
      <c r="AV3045" s="109">
        <f t="shared" ref="AV3045:AV3052" si="489">AM3045*AM$7+AN3045*AN$7+AO3045*AO$7+AP3045*AP$7+AQ3045*AQ$7+AR3045*AR$7+AS3045*AS$7+AT3045*AT$7+AU3045*AU$7</f>
        <v>100</v>
      </c>
      <c r="AW3045" s="75"/>
      <c r="AX3045" s="110">
        <f t="shared" ref="AX3045:AX3052" si="490">AV3045*$O3045</f>
        <v>10</v>
      </c>
      <c r="AY3045" s="83"/>
      <c r="AZ3045" s="93"/>
      <c r="BA3045" s="94" t="s">
        <v>105</v>
      </c>
      <c r="BB3045" s="71"/>
      <c r="BC3045" s="95"/>
      <c r="BD3045" s="41">
        <v>5</v>
      </c>
      <c r="BE3045" s="52">
        <v>52</v>
      </c>
      <c r="BF3045" s="103">
        <v>5211</v>
      </c>
      <c r="BG3045" s="280" t="s">
        <v>52</v>
      </c>
    </row>
    <row r="3046" spans="1:59" s="63" customFormat="1" ht="12.75" x14ac:dyDescent="0.2">
      <c r="A3046" s="196">
        <v>5</v>
      </c>
      <c r="B3046" s="197" t="s">
        <v>938</v>
      </c>
      <c r="C3046" s="208">
        <v>52</v>
      </c>
      <c r="D3046" s="209" t="s">
        <v>982</v>
      </c>
      <c r="E3046" s="212">
        <v>5222</v>
      </c>
      <c r="F3046" s="213" t="s">
        <v>1207</v>
      </c>
      <c r="G3046" s="231"/>
      <c r="H3046" s="89"/>
      <c r="I3046" s="90" t="s">
        <v>1240</v>
      </c>
      <c r="J3046" s="90"/>
      <c r="K3046" s="90"/>
      <c r="L3046" s="90"/>
      <c r="M3046" s="91"/>
      <c r="N3046" s="312"/>
      <c r="O3046" s="313"/>
      <c r="P3046" s="104"/>
      <c r="Q3046" s="92"/>
      <c r="R3046" s="92"/>
      <c r="S3046" s="92"/>
      <c r="T3046" s="92"/>
      <c r="U3046" s="92"/>
      <c r="V3046" s="92"/>
      <c r="W3046" s="92"/>
      <c r="X3046" s="109"/>
      <c r="Y3046" s="83"/>
      <c r="Z3046" s="110"/>
      <c r="AA3046" s="111"/>
      <c r="AB3046" s="92"/>
      <c r="AC3046" s="92"/>
      <c r="AD3046" s="92"/>
      <c r="AE3046" s="92"/>
      <c r="AF3046" s="92"/>
      <c r="AG3046" s="92"/>
      <c r="AH3046" s="92"/>
      <c r="AI3046" s="109"/>
      <c r="AJ3046" s="83"/>
      <c r="AK3046" s="110"/>
      <c r="AL3046" s="111"/>
      <c r="AM3046" s="92"/>
      <c r="AN3046" s="92"/>
      <c r="AO3046" s="92"/>
      <c r="AP3046" s="92"/>
      <c r="AQ3046" s="92"/>
      <c r="AR3046" s="92"/>
      <c r="AS3046" s="92"/>
      <c r="AT3046" s="92"/>
      <c r="AU3046" s="92"/>
      <c r="AV3046" s="109"/>
      <c r="AW3046" s="75"/>
      <c r="AX3046" s="110"/>
      <c r="AY3046" s="83"/>
      <c r="AZ3046" s="93"/>
      <c r="BA3046" s="94"/>
      <c r="BB3046" s="71"/>
      <c r="BC3046" s="95"/>
      <c r="BD3046" s="41"/>
      <c r="BE3046" s="52"/>
      <c r="BF3046" s="103"/>
      <c r="BG3046" s="280"/>
    </row>
    <row r="3047" spans="1:59" s="63" customFormat="1" ht="12.75" x14ac:dyDescent="0.2">
      <c r="A3047" s="196">
        <v>5</v>
      </c>
      <c r="B3047" s="197" t="s">
        <v>938</v>
      </c>
      <c r="C3047" s="208">
        <v>52</v>
      </c>
      <c r="D3047" s="209" t="s">
        <v>982</v>
      </c>
      <c r="E3047" s="212">
        <v>5222</v>
      </c>
      <c r="F3047" s="213" t="s">
        <v>1207</v>
      </c>
      <c r="G3047" s="231"/>
      <c r="H3047" s="89"/>
      <c r="I3047" s="90" t="s">
        <v>230</v>
      </c>
      <c r="J3047" s="90"/>
      <c r="K3047" s="90"/>
      <c r="L3047" s="90"/>
      <c r="M3047" s="91"/>
      <c r="N3047" s="312"/>
      <c r="O3047" s="313"/>
      <c r="P3047" s="104"/>
      <c r="Q3047" s="92"/>
      <c r="R3047" s="92"/>
      <c r="S3047" s="92"/>
      <c r="T3047" s="92"/>
      <c r="U3047" s="92"/>
      <c r="V3047" s="92"/>
      <c r="W3047" s="92"/>
      <c r="X3047" s="109"/>
      <c r="Y3047" s="83"/>
      <c r="Z3047" s="110"/>
      <c r="AA3047" s="111"/>
      <c r="AB3047" s="92"/>
      <c r="AC3047" s="92"/>
      <c r="AD3047" s="92"/>
      <c r="AE3047" s="92"/>
      <c r="AF3047" s="92"/>
      <c r="AG3047" s="92"/>
      <c r="AH3047" s="92"/>
      <c r="AI3047" s="109"/>
      <c r="AJ3047" s="83"/>
      <c r="AK3047" s="110"/>
      <c r="AL3047" s="111"/>
      <c r="AM3047" s="92"/>
      <c r="AN3047" s="92"/>
      <c r="AO3047" s="92"/>
      <c r="AP3047" s="92"/>
      <c r="AQ3047" s="92"/>
      <c r="AR3047" s="92"/>
      <c r="AS3047" s="92"/>
      <c r="AT3047" s="92"/>
      <c r="AU3047" s="92"/>
      <c r="AV3047" s="109"/>
      <c r="AW3047" s="75"/>
      <c r="AX3047" s="110"/>
      <c r="AY3047" s="83"/>
      <c r="AZ3047" s="93"/>
      <c r="BA3047" s="94"/>
      <c r="BB3047" s="71"/>
      <c r="BC3047" s="95"/>
      <c r="BD3047" s="41"/>
      <c r="BE3047" s="52"/>
      <c r="BF3047" s="103"/>
      <c r="BG3047" s="280"/>
    </row>
    <row r="3048" spans="1:59" s="63" customFormat="1" ht="12.75" x14ac:dyDescent="0.2">
      <c r="A3048" s="196">
        <v>5</v>
      </c>
      <c r="B3048" s="197" t="s">
        <v>938</v>
      </c>
      <c r="C3048" s="208">
        <v>52</v>
      </c>
      <c r="D3048" s="209" t="s">
        <v>982</v>
      </c>
      <c r="E3048" s="212">
        <v>5222</v>
      </c>
      <c r="F3048" s="213" t="s">
        <v>1207</v>
      </c>
      <c r="G3048" s="231"/>
      <c r="H3048" s="89"/>
      <c r="I3048" s="90" t="s">
        <v>810</v>
      </c>
      <c r="J3048" s="90"/>
      <c r="K3048" s="90"/>
      <c r="L3048" s="90"/>
      <c r="M3048" s="91"/>
      <c r="N3048" s="312"/>
      <c r="O3048" s="313"/>
      <c r="P3048" s="104"/>
      <c r="Q3048" s="92"/>
      <c r="R3048" s="92"/>
      <c r="S3048" s="92"/>
      <c r="T3048" s="92"/>
      <c r="U3048" s="92"/>
      <c r="V3048" s="92"/>
      <c r="W3048" s="92"/>
      <c r="X3048" s="109"/>
      <c r="Y3048" s="83"/>
      <c r="Z3048" s="110"/>
      <c r="AA3048" s="111"/>
      <c r="AB3048" s="92"/>
      <c r="AC3048" s="92"/>
      <c r="AD3048" s="92"/>
      <c r="AE3048" s="92"/>
      <c r="AF3048" s="92"/>
      <c r="AG3048" s="92"/>
      <c r="AH3048" s="92"/>
      <c r="AI3048" s="109"/>
      <c r="AJ3048" s="83"/>
      <c r="AK3048" s="110"/>
      <c r="AL3048" s="111"/>
      <c r="AM3048" s="92"/>
      <c r="AN3048" s="92"/>
      <c r="AO3048" s="92"/>
      <c r="AP3048" s="92"/>
      <c r="AQ3048" s="92"/>
      <c r="AR3048" s="92"/>
      <c r="AS3048" s="92"/>
      <c r="AT3048" s="92"/>
      <c r="AU3048" s="92"/>
      <c r="AV3048" s="109"/>
      <c r="AW3048" s="75"/>
      <c r="AX3048" s="110"/>
      <c r="AY3048" s="83"/>
      <c r="AZ3048" s="93"/>
      <c r="BA3048" s="94"/>
      <c r="BB3048" s="71"/>
      <c r="BC3048" s="95"/>
      <c r="BD3048" s="41"/>
      <c r="BE3048" s="52"/>
      <c r="BF3048" s="103"/>
      <c r="BG3048" s="280"/>
    </row>
    <row r="3049" spans="1:59" s="63" customFormat="1" ht="12.75" x14ac:dyDescent="0.2">
      <c r="A3049" s="196">
        <v>5</v>
      </c>
      <c r="B3049" s="197" t="s">
        <v>938</v>
      </c>
      <c r="C3049" s="208">
        <v>52</v>
      </c>
      <c r="D3049" s="209" t="s">
        <v>982</v>
      </c>
      <c r="E3049" s="212">
        <v>5222</v>
      </c>
      <c r="F3049" s="213" t="s">
        <v>1207</v>
      </c>
      <c r="G3049" s="231"/>
      <c r="H3049" s="89"/>
      <c r="I3049" s="90" t="s">
        <v>1239</v>
      </c>
      <c r="J3049" s="90"/>
      <c r="K3049" s="90"/>
      <c r="L3049" s="90"/>
      <c r="M3049" s="91"/>
      <c r="N3049" s="312"/>
      <c r="O3049" s="313"/>
      <c r="P3049" s="104"/>
      <c r="Q3049" s="92"/>
      <c r="R3049" s="92"/>
      <c r="S3049" s="92"/>
      <c r="T3049" s="92"/>
      <c r="U3049" s="92"/>
      <c r="V3049" s="92"/>
      <c r="W3049" s="92"/>
      <c r="X3049" s="109"/>
      <c r="Y3049" s="83"/>
      <c r="Z3049" s="110"/>
      <c r="AA3049" s="111"/>
      <c r="AB3049" s="92"/>
      <c r="AC3049" s="92"/>
      <c r="AD3049" s="92"/>
      <c r="AE3049" s="92"/>
      <c r="AF3049" s="92"/>
      <c r="AG3049" s="92"/>
      <c r="AH3049" s="92"/>
      <c r="AI3049" s="109"/>
      <c r="AJ3049" s="83"/>
      <c r="AK3049" s="110"/>
      <c r="AL3049" s="111"/>
      <c r="AM3049" s="92"/>
      <c r="AN3049" s="92"/>
      <c r="AO3049" s="92"/>
      <c r="AP3049" s="92"/>
      <c r="AQ3049" s="92"/>
      <c r="AR3049" s="92"/>
      <c r="AS3049" s="92"/>
      <c r="AT3049" s="92"/>
      <c r="AU3049" s="92"/>
      <c r="AV3049" s="109"/>
      <c r="AW3049" s="75"/>
      <c r="AX3049" s="110"/>
      <c r="AY3049" s="83"/>
      <c r="AZ3049" s="93"/>
      <c r="BA3049" s="94"/>
      <c r="BB3049" s="71"/>
      <c r="BC3049" s="95"/>
      <c r="BD3049" s="41"/>
      <c r="BE3049" s="52"/>
      <c r="BF3049" s="103"/>
      <c r="BG3049" s="280"/>
    </row>
    <row r="3050" spans="1:59" s="63" customFormat="1" ht="12.75" x14ac:dyDescent="0.2">
      <c r="A3050" s="196">
        <v>5</v>
      </c>
      <c r="B3050" s="197" t="s">
        <v>938</v>
      </c>
      <c r="C3050" s="208">
        <v>52</v>
      </c>
      <c r="D3050" s="209" t="s">
        <v>982</v>
      </c>
      <c r="E3050" s="212">
        <v>5222</v>
      </c>
      <c r="F3050" s="213" t="s">
        <v>1207</v>
      </c>
      <c r="G3050" s="231"/>
      <c r="H3050" s="89"/>
      <c r="I3050" s="90" t="s">
        <v>291</v>
      </c>
      <c r="J3050" s="90"/>
      <c r="K3050" s="90" t="s">
        <v>129</v>
      </c>
      <c r="L3050" s="90"/>
      <c r="M3050" s="91"/>
      <c r="N3050" s="312">
        <v>1</v>
      </c>
      <c r="O3050" s="313">
        <f>N3050/N$2985</f>
        <v>0.1</v>
      </c>
      <c r="P3050" s="104"/>
      <c r="Q3050" s="92"/>
      <c r="R3050" s="92"/>
      <c r="S3050" s="92"/>
      <c r="T3050" s="92"/>
      <c r="U3050" s="92"/>
      <c r="V3050" s="92"/>
      <c r="W3050" s="92">
        <v>1</v>
      </c>
      <c r="X3050" s="109">
        <f t="shared" si="485"/>
        <v>25000</v>
      </c>
      <c r="Y3050" s="83"/>
      <c r="Z3050" s="110">
        <f t="shared" si="486"/>
        <v>2500</v>
      </c>
      <c r="AA3050" s="111"/>
      <c r="AB3050" s="92"/>
      <c r="AC3050" s="92"/>
      <c r="AD3050" s="92"/>
      <c r="AE3050" s="92"/>
      <c r="AF3050" s="92"/>
      <c r="AG3050" s="92"/>
      <c r="AH3050" s="92"/>
      <c r="AI3050" s="109">
        <f t="shared" si="487"/>
        <v>0</v>
      </c>
      <c r="AJ3050" s="83"/>
      <c r="AK3050" s="110">
        <f t="shared" si="488"/>
        <v>0</v>
      </c>
      <c r="AL3050" s="111"/>
      <c r="AM3050" s="92"/>
      <c r="AN3050" s="92"/>
      <c r="AO3050" s="92"/>
      <c r="AP3050" s="92">
        <v>1</v>
      </c>
      <c r="AQ3050" s="92"/>
      <c r="AR3050" s="92"/>
      <c r="AS3050" s="92"/>
      <c r="AT3050" s="92"/>
      <c r="AU3050" s="92"/>
      <c r="AV3050" s="109">
        <f t="shared" si="489"/>
        <v>100</v>
      </c>
      <c r="AW3050" s="75"/>
      <c r="AX3050" s="110">
        <f t="shared" si="490"/>
        <v>10</v>
      </c>
      <c r="AY3050" s="111"/>
      <c r="AZ3050" s="93"/>
      <c r="BA3050" s="94" t="s">
        <v>131</v>
      </c>
      <c r="BB3050" s="71"/>
      <c r="BC3050" s="95"/>
      <c r="BD3050" s="41">
        <v>5</v>
      </c>
      <c r="BE3050" s="52">
        <v>52</v>
      </c>
      <c r="BF3050" s="103">
        <v>5211</v>
      </c>
      <c r="BG3050" s="280" t="s">
        <v>52</v>
      </c>
    </row>
    <row r="3051" spans="1:59" s="63" customFormat="1" ht="12.75" x14ac:dyDescent="0.2">
      <c r="A3051" s="196">
        <v>5</v>
      </c>
      <c r="B3051" s="197" t="s">
        <v>938</v>
      </c>
      <c r="C3051" s="208">
        <v>52</v>
      </c>
      <c r="D3051" s="209" t="s">
        <v>982</v>
      </c>
      <c r="E3051" s="212">
        <v>5222</v>
      </c>
      <c r="F3051" s="213" t="s">
        <v>1207</v>
      </c>
      <c r="G3051" s="231"/>
      <c r="H3051" s="89"/>
      <c r="I3051" s="90" t="s">
        <v>926</v>
      </c>
      <c r="J3051" s="90"/>
      <c r="K3051" s="90" t="s">
        <v>73</v>
      </c>
      <c r="L3051" s="90" t="s">
        <v>69</v>
      </c>
      <c r="M3051" s="91"/>
      <c r="N3051" s="312">
        <v>1</v>
      </c>
      <c r="O3051" s="313">
        <f t="shared" ref="O3051:O3052" si="491">N3051/N$2985</f>
        <v>0.1</v>
      </c>
      <c r="P3051" s="104"/>
      <c r="Q3051" s="92"/>
      <c r="R3051" s="92"/>
      <c r="S3051" s="92"/>
      <c r="T3051" s="92"/>
      <c r="U3051" s="92"/>
      <c r="V3051" s="92"/>
      <c r="W3051" s="92">
        <v>1</v>
      </c>
      <c r="X3051" s="109">
        <f t="shared" si="485"/>
        <v>25000</v>
      </c>
      <c r="Y3051" s="83"/>
      <c r="Z3051" s="110">
        <f t="shared" si="486"/>
        <v>2500</v>
      </c>
      <c r="AA3051" s="111"/>
      <c r="AB3051" s="92"/>
      <c r="AC3051" s="92"/>
      <c r="AD3051" s="92"/>
      <c r="AE3051" s="92"/>
      <c r="AF3051" s="92"/>
      <c r="AG3051" s="92"/>
      <c r="AH3051" s="92"/>
      <c r="AI3051" s="109">
        <f t="shared" si="487"/>
        <v>0</v>
      </c>
      <c r="AJ3051" s="83"/>
      <c r="AK3051" s="110">
        <f t="shared" si="488"/>
        <v>0</v>
      </c>
      <c r="AL3051" s="111"/>
      <c r="AM3051" s="92"/>
      <c r="AN3051" s="92"/>
      <c r="AO3051" s="92"/>
      <c r="AP3051" s="92">
        <v>1</v>
      </c>
      <c r="AQ3051" s="92"/>
      <c r="AR3051" s="92"/>
      <c r="AS3051" s="92"/>
      <c r="AT3051" s="92"/>
      <c r="AU3051" s="92"/>
      <c r="AV3051" s="109">
        <f t="shared" si="489"/>
        <v>100</v>
      </c>
      <c r="AW3051" s="75"/>
      <c r="AX3051" s="110">
        <f t="shared" si="490"/>
        <v>10</v>
      </c>
      <c r="AY3051" s="111"/>
      <c r="AZ3051" s="93"/>
      <c r="BA3051" s="94" t="s">
        <v>131</v>
      </c>
      <c r="BB3051" s="71"/>
      <c r="BC3051" s="95"/>
      <c r="BD3051" s="41">
        <v>5</v>
      </c>
      <c r="BE3051" s="52">
        <v>52</v>
      </c>
      <c r="BF3051" s="103">
        <v>5211</v>
      </c>
      <c r="BG3051" s="280" t="s">
        <v>52</v>
      </c>
    </row>
    <row r="3052" spans="1:59" s="63" customFormat="1" ht="12.75" x14ac:dyDescent="0.2">
      <c r="A3052" s="196">
        <v>5</v>
      </c>
      <c r="B3052" s="197" t="s">
        <v>938</v>
      </c>
      <c r="C3052" s="208">
        <v>52</v>
      </c>
      <c r="D3052" s="209" t="s">
        <v>982</v>
      </c>
      <c r="E3052" s="212">
        <v>5222</v>
      </c>
      <c r="F3052" s="213" t="s">
        <v>1207</v>
      </c>
      <c r="G3052" s="231"/>
      <c r="H3052" s="89"/>
      <c r="I3052" s="90" t="s">
        <v>295</v>
      </c>
      <c r="J3052" s="90"/>
      <c r="K3052" s="90" t="s">
        <v>64</v>
      </c>
      <c r="L3052" s="90" t="s">
        <v>136</v>
      </c>
      <c r="M3052" s="91"/>
      <c r="N3052" s="312">
        <v>1</v>
      </c>
      <c r="O3052" s="313">
        <f t="shared" si="491"/>
        <v>0.1</v>
      </c>
      <c r="P3052" s="104"/>
      <c r="Q3052" s="92"/>
      <c r="R3052" s="92"/>
      <c r="S3052" s="92"/>
      <c r="T3052" s="92"/>
      <c r="U3052" s="92"/>
      <c r="V3052" s="92"/>
      <c r="W3052" s="92"/>
      <c r="X3052" s="109">
        <f t="shared" si="485"/>
        <v>0</v>
      </c>
      <c r="Y3052" s="83"/>
      <c r="Z3052" s="110">
        <f t="shared" si="486"/>
        <v>0</v>
      </c>
      <c r="AA3052" s="111"/>
      <c r="AB3052" s="92"/>
      <c r="AC3052" s="92"/>
      <c r="AD3052" s="92"/>
      <c r="AE3052" s="92"/>
      <c r="AF3052" s="92"/>
      <c r="AG3052" s="92"/>
      <c r="AH3052" s="92"/>
      <c r="AI3052" s="109">
        <f t="shared" si="487"/>
        <v>0</v>
      </c>
      <c r="AJ3052" s="83"/>
      <c r="AK3052" s="110">
        <f t="shared" si="488"/>
        <v>0</v>
      </c>
      <c r="AL3052" s="111"/>
      <c r="AM3052" s="92"/>
      <c r="AN3052" s="92"/>
      <c r="AO3052" s="92"/>
      <c r="AP3052" s="92"/>
      <c r="AQ3052" s="92"/>
      <c r="AR3052" s="92"/>
      <c r="AS3052" s="92">
        <v>1</v>
      </c>
      <c r="AT3052" s="92"/>
      <c r="AU3052" s="92"/>
      <c r="AV3052" s="109">
        <f t="shared" si="489"/>
        <v>1000</v>
      </c>
      <c r="AW3052" s="75"/>
      <c r="AX3052" s="110">
        <f t="shared" si="490"/>
        <v>100</v>
      </c>
      <c r="AY3052" s="111"/>
      <c r="AZ3052" s="93"/>
      <c r="BA3052" s="94" t="s">
        <v>131</v>
      </c>
      <c r="BB3052" s="71"/>
      <c r="BC3052" s="95"/>
      <c r="BD3052" s="41">
        <v>5</v>
      </c>
      <c r="BE3052" s="52">
        <v>52</v>
      </c>
      <c r="BF3052" s="103">
        <v>5211</v>
      </c>
      <c r="BG3052" s="280" t="s">
        <v>52</v>
      </c>
    </row>
    <row r="3053" spans="1:59" s="63" customFormat="1" ht="12.75" x14ac:dyDescent="0.2">
      <c r="A3053" s="196">
        <v>5</v>
      </c>
      <c r="B3053" s="197" t="s">
        <v>938</v>
      </c>
      <c r="C3053" s="208">
        <v>52</v>
      </c>
      <c r="D3053" s="209" t="s">
        <v>982</v>
      </c>
      <c r="E3053" s="212">
        <v>5222</v>
      </c>
      <c r="F3053" s="213" t="s">
        <v>1207</v>
      </c>
      <c r="G3053" s="231"/>
      <c r="H3053" s="65"/>
      <c r="I3053" s="222"/>
      <c r="J3053" s="66"/>
      <c r="K3053" s="66"/>
      <c r="L3053" s="66"/>
      <c r="M3053" s="64"/>
      <c r="N3053" s="304"/>
      <c r="O3053" s="305"/>
      <c r="P3053" s="127"/>
      <c r="Q3053" s="67"/>
      <c r="R3053" s="67"/>
      <c r="S3053" s="67"/>
      <c r="T3053" s="67"/>
      <c r="U3053" s="67"/>
      <c r="V3053" s="67"/>
      <c r="W3053" s="67"/>
      <c r="X3053" s="67"/>
      <c r="Y3053" s="68"/>
      <c r="Z3053" s="68"/>
      <c r="AA3053" s="68"/>
      <c r="AB3053" s="67"/>
      <c r="AC3053" s="67"/>
      <c r="AD3053" s="67"/>
      <c r="AE3053" s="67"/>
      <c r="AF3053" s="67"/>
      <c r="AG3053" s="67"/>
      <c r="AH3053" s="67"/>
      <c r="AI3053" s="67"/>
      <c r="AJ3053" s="68"/>
      <c r="AK3053" s="68"/>
      <c r="AL3053" s="68"/>
      <c r="AM3053" s="67"/>
      <c r="AN3053" s="67"/>
      <c r="AO3053" s="67"/>
      <c r="AP3053" s="67"/>
      <c r="AQ3053" s="67"/>
      <c r="AR3053" s="67"/>
      <c r="AS3053" s="67"/>
      <c r="AT3053" s="67"/>
      <c r="AU3053" s="67"/>
      <c r="AV3053" s="67"/>
      <c r="AW3053" s="67"/>
      <c r="AX3053" s="68"/>
      <c r="AY3053" s="68"/>
      <c r="AZ3053" s="69"/>
      <c r="BA3053" s="70"/>
      <c r="BB3053" s="71"/>
      <c r="BC3053" s="95"/>
      <c r="BD3053" s="41">
        <v>5</v>
      </c>
      <c r="BE3053" s="52">
        <v>52</v>
      </c>
      <c r="BF3053" s="103">
        <v>5211</v>
      </c>
      <c r="BG3053" s="275"/>
    </row>
    <row r="3054" spans="1:59" s="63" customFormat="1" ht="12.75" x14ac:dyDescent="0.2">
      <c r="A3054" s="196">
        <v>5</v>
      </c>
      <c r="B3054" s="197" t="s">
        <v>938</v>
      </c>
      <c r="C3054" s="208">
        <v>52</v>
      </c>
      <c r="D3054" s="209" t="s">
        <v>982</v>
      </c>
      <c r="E3054" s="212">
        <v>5222</v>
      </c>
      <c r="F3054" s="213" t="s">
        <v>1207</v>
      </c>
      <c r="G3054" s="232"/>
      <c r="H3054" s="97"/>
      <c r="I3054" s="224"/>
      <c r="J3054" s="98"/>
      <c r="K3054" s="98"/>
      <c r="L3054" s="98"/>
      <c r="M3054" s="96"/>
      <c r="N3054" s="307"/>
      <c r="O3054" s="246"/>
      <c r="P3054" s="124"/>
      <c r="Q3054" s="99"/>
      <c r="R3054" s="99"/>
      <c r="S3054" s="99"/>
      <c r="T3054" s="99"/>
      <c r="U3054" s="99"/>
      <c r="V3054" s="99"/>
      <c r="W3054" s="99"/>
      <c r="X3054" s="99"/>
      <c r="Y3054" s="100"/>
      <c r="Z3054" s="100"/>
      <c r="AA3054" s="100"/>
      <c r="AB3054" s="99"/>
      <c r="AC3054" s="99"/>
      <c r="AD3054" s="99"/>
      <c r="AE3054" s="99"/>
      <c r="AF3054" s="99"/>
      <c r="AG3054" s="99"/>
      <c r="AH3054" s="99"/>
      <c r="AI3054" s="99"/>
      <c r="AJ3054" s="100"/>
      <c r="AK3054" s="100"/>
      <c r="AL3054" s="100"/>
      <c r="AM3054" s="99"/>
      <c r="AN3054" s="99"/>
      <c r="AO3054" s="99"/>
      <c r="AP3054" s="99"/>
      <c r="AQ3054" s="99"/>
      <c r="AR3054" s="99"/>
      <c r="AS3054" s="99"/>
      <c r="AT3054" s="99"/>
      <c r="AU3054" s="99"/>
      <c r="AV3054" s="99"/>
      <c r="AW3054" s="99"/>
      <c r="AX3054" s="100"/>
      <c r="AY3054" s="100"/>
      <c r="AZ3054" s="101"/>
      <c r="BA3054" s="102"/>
      <c r="BB3054" s="95"/>
      <c r="BC3054" s="95"/>
      <c r="BD3054" s="41">
        <v>5</v>
      </c>
      <c r="BE3054" s="52">
        <v>52</v>
      </c>
      <c r="BF3054" s="103">
        <v>5211</v>
      </c>
      <c r="BG3054" s="277"/>
    </row>
    <row r="3055" spans="1:59" x14ac:dyDescent="0.25">
      <c r="A3055" s="196">
        <v>5</v>
      </c>
      <c r="B3055" s="197" t="s">
        <v>938</v>
      </c>
      <c r="C3055" s="208">
        <v>52</v>
      </c>
      <c r="D3055" s="209" t="s">
        <v>982</v>
      </c>
      <c r="E3055" s="216">
        <v>5231</v>
      </c>
      <c r="F3055" s="211" t="s">
        <v>992</v>
      </c>
      <c r="G3055" s="235"/>
      <c r="H3055" s="145"/>
      <c r="I3055" s="221"/>
      <c r="J3055" s="57"/>
      <c r="K3055" s="57"/>
      <c r="L3055" s="57"/>
      <c r="M3055" s="144"/>
      <c r="N3055" s="324"/>
      <c r="O3055" s="325"/>
      <c r="P3055" s="146"/>
      <c r="Q3055" s="146"/>
      <c r="R3055" s="146"/>
      <c r="S3055" s="146"/>
      <c r="T3055" s="146"/>
      <c r="U3055" s="146"/>
      <c r="V3055" s="146"/>
      <c r="W3055" s="146"/>
      <c r="X3055" s="146"/>
      <c r="Y3055" s="59"/>
      <c r="Z3055" s="123"/>
      <c r="AA3055" s="123"/>
      <c r="AB3055" s="146"/>
      <c r="AC3055" s="146"/>
      <c r="AD3055" s="146"/>
      <c r="AE3055" s="146"/>
      <c r="AF3055" s="146"/>
      <c r="AG3055" s="146"/>
      <c r="AH3055" s="146"/>
      <c r="AI3055" s="146"/>
      <c r="AJ3055" s="59"/>
      <c r="AK3055" s="123"/>
      <c r="AL3055" s="123"/>
      <c r="AM3055" s="146"/>
      <c r="AN3055" s="146"/>
      <c r="AO3055" s="146"/>
      <c r="AP3055" s="146"/>
      <c r="AQ3055" s="146"/>
      <c r="AR3055" s="146"/>
      <c r="AS3055" s="146"/>
      <c r="AT3055" s="146"/>
      <c r="AU3055" s="146"/>
      <c r="AV3055" s="146"/>
      <c r="AW3055" s="58"/>
      <c r="AX3055" s="123"/>
      <c r="AY3055" s="59"/>
      <c r="AZ3055" s="147"/>
      <c r="BA3055" s="148"/>
      <c r="BB3055" s="143"/>
      <c r="BC3055" s="151"/>
      <c r="BD3055" s="41">
        <v>5</v>
      </c>
      <c r="BE3055" s="52">
        <v>52</v>
      </c>
      <c r="BF3055" s="62">
        <v>5231</v>
      </c>
      <c r="BG3055" s="284"/>
    </row>
    <row r="3056" spans="1:59" s="63" customFormat="1" ht="12.75" x14ac:dyDescent="0.2">
      <c r="A3056" s="196">
        <v>5</v>
      </c>
      <c r="B3056" s="197" t="s">
        <v>938</v>
      </c>
      <c r="C3056" s="208">
        <v>52</v>
      </c>
      <c r="D3056" s="209" t="s">
        <v>982</v>
      </c>
      <c r="E3056" s="210">
        <v>5231</v>
      </c>
      <c r="F3056" s="211" t="s">
        <v>992</v>
      </c>
      <c r="G3056" s="230"/>
      <c r="H3056" s="56"/>
      <c r="I3056" s="221"/>
      <c r="J3056" s="57"/>
      <c r="K3056" s="57"/>
      <c r="L3056" s="57"/>
      <c r="M3056" s="55"/>
      <c r="N3056" s="303"/>
      <c r="O3056" s="245"/>
      <c r="P3056" s="122"/>
      <c r="Q3056" s="58"/>
      <c r="R3056" s="58"/>
      <c r="S3056" s="58"/>
      <c r="T3056" s="58"/>
      <c r="U3056" s="58"/>
      <c r="V3056" s="58"/>
      <c r="W3056" s="58"/>
      <c r="X3056" s="58"/>
      <c r="Y3056" s="59"/>
      <c r="Z3056" s="59"/>
      <c r="AA3056" s="59"/>
      <c r="AB3056" s="58"/>
      <c r="AC3056" s="58"/>
      <c r="AD3056" s="58"/>
      <c r="AE3056" s="58"/>
      <c r="AF3056" s="58"/>
      <c r="AG3056" s="58"/>
      <c r="AH3056" s="58"/>
      <c r="AI3056" s="58"/>
      <c r="AJ3056" s="59"/>
      <c r="AK3056" s="59"/>
      <c r="AL3056" s="59"/>
      <c r="AM3056" s="58"/>
      <c r="AN3056" s="58"/>
      <c r="AO3056" s="58"/>
      <c r="AP3056" s="58"/>
      <c r="AQ3056" s="58"/>
      <c r="AR3056" s="58"/>
      <c r="AS3056" s="58"/>
      <c r="AT3056" s="58"/>
      <c r="AU3056" s="58"/>
      <c r="AV3056" s="58"/>
      <c r="AW3056" s="58"/>
      <c r="AX3056" s="59"/>
      <c r="AY3056" s="59"/>
      <c r="AZ3056" s="60"/>
      <c r="BA3056" s="61"/>
      <c r="BB3056" s="54"/>
      <c r="BC3056" s="54"/>
      <c r="BD3056" s="41">
        <v>5</v>
      </c>
      <c r="BE3056" s="52">
        <v>52</v>
      </c>
      <c r="BF3056" s="62">
        <v>5231</v>
      </c>
      <c r="BG3056" s="274"/>
    </row>
    <row r="3057" spans="1:59" s="63" customFormat="1" ht="12.75" x14ac:dyDescent="0.2">
      <c r="A3057" s="196">
        <v>5</v>
      </c>
      <c r="B3057" s="197" t="s">
        <v>938</v>
      </c>
      <c r="C3057" s="208">
        <v>52</v>
      </c>
      <c r="D3057" s="209" t="s">
        <v>982</v>
      </c>
      <c r="E3057" s="210">
        <v>5231</v>
      </c>
      <c r="F3057" s="211" t="s">
        <v>992</v>
      </c>
      <c r="G3057" s="231" t="s">
        <v>314</v>
      </c>
      <c r="H3057" s="65"/>
      <c r="I3057" s="222"/>
      <c r="J3057" s="66"/>
      <c r="K3057" s="66"/>
      <c r="L3057" s="66"/>
      <c r="M3057" s="64"/>
      <c r="N3057" s="308"/>
      <c r="O3057" s="309"/>
      <c r="P3057" s="127"/>
      <c r="Q3057" s="67"/>
      <c r="R3057" s="67"/>
      <c r="S3057" s="67"/>
      <c r="T3057" s="67"/>
      <c r="U3057" s="67"/>
      <c r="V3057" s="67"/>
      <c r="W3057" s="67"/>
      <c r="X3057" s="67"/>
      <c r="Y3057" s="68"/>
      <c r="Z3057" s="68"/>
      <c r="AA3057" s="68"/>
      <c r="AB3057" s="67"/>
      <c r="AC3057" s="67"/>
      <c r="AD3057" s="67"/>
      <c r="AE3057" s="67"/>
      <c r="AF3057" s="67"/>
      <c r="AG3057" s="67"/>
      <c r="AH3057" s="67"/>
      <c r="AI3057" s="67"/>
      <c r="AJ3057" s="68"/>
      <c r="AK3057" s="68"/>
      <c r="AL3057" s="68"/>
      <c r="AM3057" s="67"/>
      <c r="AN3057" s="67"/>
      <c r="AO3057" s="67"/>
      <c r="AP3057" s="67"/>
      <c r="AQ3057" s="67"/>
      <c r="AR3057" s="67"/>
      <c r="AS3057" s="67"/>
      <c r="AT3057" s="67"/>
      <c r="AU3057" s="67"/>
      <c r="AV3057" s="67"/>
      <c r="AW3057" s="67"/>
      <c r="AX3057" s="68"/>
      <c r="AY3057" s="68"/>
      <c r="AZ3057" s="69"/>
      <c r="BA3057" s="70"/>
      <c r="BB3057" s="71"/>
      <c r="BC3057" s="54"/>
      <c r="BD3057" s="41">
        <v>5</v>
      </c>
      <c r="BE3057" s="52">
        <v>52</v>
      </c>
      <c r="BF3057" s="62">
        <v>5231</v>
      </c>
      <c r="BG3057" s="275"/>
    </row>
    <row r="3058" spans="1:59" s="63" customFormat="1" ht="12.75" x14ac:dyDescent="0.2">
      <c r="A3058" s="196">
        <v>5</v>
      </c>
      <c r="B3058" s="197" t="s">
        <v>938</v>
      </c>
      <c r="C3058" s="208">
        <v>52</v>
      </c>
      <c r="D3058" s="209" t="s">
        <v>982</v>
      </c>
      <c r="E3058" s="210">
        <v>5231</v>
      </c>
      <c r="F3058" s="211" t="s">
        <v>992</v>
      </c>
      <c r="G3058" s="231" t="s">
        <v>314</v>
      </c>
      <c r="H3058" s="72" t="s">
        <v>47</v>
      </c>
      <c r="I3058" s="223"/>
      <c r="J3058" s="73"/>
      <c r="K3058" s="73"/>
      <c r="L3058" s="73"/>
      <c r="M3058" s="74"/>
      <c r="N3058" s="247"/>
      <c r="O3058" s="306"/>
      <c r="P3058" s="105"/>
      <c r="Q3058" s="75"/>
      <c r="R3058" s="75"/>
      <c r="S3058" s="75"/>
      <c r="T3058" s="75"/>
      <c r="U3058" s="75"/>
      <c r="V3058" s="75"/>
      <c r="W3058" s="75"/>
      <c r="X3058" s="75"/>
      <c r="Y3058" s="76">
        <f>IF(ISNUMBER(VLOOKUP(Y3060,P$7:W$7,MATCH(Y3060,P$7:W$7))),VLOOKUP(Y3060,P$7:W$7,MATCH(Y3060,P$7:W$7)),IF(N3062=0,"No Data",IF(Y3060&gt;0,"&lt;100",0)))</f>
        <v>5000</v>
      </c>
      <c r="Z3058" s="77">
        <f>IF(ISNUMBER(VLOOKUP(Z3062,P$7:W$7,MATCH(Z3062,P$7:W$7))),VLOOKUP(Z3062,P$7:W$7,MATCH(Z3062,P$7:W$7)),IF(N3062=0,"No Data",IF(Z3062&gt;0,"&lt;100",0)))</f>
        <v>5000</v>
      </c>
      <c r="AA3058" s="106">
        <f>IF(ISNUMBER(Z3058),Z3058,0)</f>
        <v>5000</v>
      </c>
      <c r="AB3058" s="75"/>
      <c r="AC3058" s="75"/>
      <c r="AD3058" s="75"/>
      <c r="AE3058" s="75"/>
      <c r="AF3058" s="75"/>
      <c r="AG3058" s="75"/>
      <c r="AH3058" s="75"/>
      <c r="AI3058" s="75"/>
      <c r="AJ3058" s="76">
        <f>IF(ISNUMBER(VLOOKUP(AJ3060,AB$7:AH$7,MATCH(AJ3060,AB$7:AH$7))),VLOOKUP(AJ3060,AB$7:AH$7,MATCH(AJ3060,AB$7:AH$7)),IF(N3062=0,"No Data",IF(AJ3060&gt;0,"&lt;50",0)))</f>
        <v>0</v>
      </c>
      <c r="AK3058" s="77">
        <f>IF(ISNUMBER(VLOOKUP(AK3062,AB$7:AH$7,MATCH(AK3062,AB$7:AH$7))),VLOOKUP(AK3062,AB$7:AH$7,MATCH(AK3062,AB$7:AH$7)),IF(N3062=0,"No Data",IF(AK3062&gt;0,"&lt;50",0)))</f>
        <v>0</v>
      </c>
      <c r="AL3058" s="106">
        <f>IF(ISNUMBER(AK3058),AK3058,0)</f>
        <v>0</v>
      </c>
      <c r="AM3058" s="75"/>
      <c r="AN3058" s="75"/>
      <c r="AO3058" s="75"/>
      <c r="AP3058" s="75"/>
      <c r="AQ3058" s="75"/>
      <c r="AR3058" s="75"/>
      <c r="AS3058" s="75"/>
      <c r="AT3058" s="75"/>
      <c r="AU3058" s="75"/>
      <c r="AV3058" s="75"/>
      <c r="AW3058" s="76">
        <f>IF(ISNUMBER(VLOOKUP(AW3060,AM$7:AU$7,MATCH(AW3060,AM$7:AU$7))),VLOOKUP(AW3060,AM$7:AU$7,MATCH(AW3060,AM$7:AU$7)),IF(N3062=0,"No Data",IF(AW3060&gt;0,"&lt;10",0)))</f>
        <v>500</v>
      </c>
      <c r="AX3058" s="77">
        <f>IF(ISNUMBER(VLOOKUP(AX3062,AM$7:AU$7,MATCH(AX3062,AM$7:AU$7))),VLOOKUP(AX3062,AM$7:AU$7,MATCH(AX3062,AM$7:AU$7)),IF(N3062=0,"No Data",IF(AX3062&gt;0,"&lt;10",0)))</f>
        <v>500</v>
      </c>
      <c r="AY3058" s="106">
        <f>IF(ISNUMBER(AX3058),AX3058,0)</f>
        <v>500</v>
      </c>
      <c r="AZ3058" s="79"/>
      <c r="BA3058" s="80"/>
      <c r="BB3058" s="71"/>
      <c r="BC3058" s="54"/>
      <c r="BD3058" s="41">
        <v>5</v>
      </c>
      <c r="BE3058" s="52">
        <v>52</v>
      </c>
      <c r="BF3058" s="62">
        <v>5231</v>
      </c>
      <c r="BG3058" s="276" t="s">
        <v>47</v>
      </c>
    </row>
    <row r="3059" spans="1:59" s="63" customFormat="1" ht="12.75" x14ac:dyDescent="0.2">
      <c r="A3059" s="196">
        <v>5</v>
      </c>
      <c r="B3059" s="197" t="s">
        <v>938</v>
      </c>
      <c r="C3059" s="208">
        <v>52</v>
      </c>
      <c r="D3059" s="209" t="s">
        <v>982</v>
      </c>
      <c r="E3059" s="210">
        <v>5231</v>
      </c>
      <c r="F3059" s="211" t="s">
        <v>992</v>
      </c>
      <c r="G3059" s="231" t="s">
        <v>314</v>
      </c>
      <c r="H3059" s="81" t="s">
        <v>48</v>
      </c>
      <c r="I3059" s="223"/>
      <c r="J3059" s="73"/>
      <c r="K3059" s="73"/>
      <c r="L3059" s="73"/>
      <c r="M3059" s="74"/>
      <c r="N3059" s="247"/>
      <c r="O3059" s="306"/>
      <c r="P3059" s="105"/>
      <c r="Q3059" s="75"/>
      <c r="R3059" s="75"/>
      <c r="S3059" s="75"/>
      <c r="T3059" s="75"/>
      <c r="U3059" s="75"/>
      <c r="V3059" s="75"/>
      <c r="W3059" s="75"/>
      <c r="X3059" s="75"/>
      <c r="Y3059" s="82">
        <f>MIN(X3063:X3088)</f>
        <v>0</v>
      </c>
      <c r="Z3059" s="83"/>
      <c r="AA3059" s="83"/>
      <c r="AB3059" s="75"/>
      <c r="AC3059" s="75"/>
      <c r="AD3059" s="75"/>
      <c r="AE3059" s="75"/>
      <c r="AF3059" s="75"/>
      <c r="AG3059" s="75"/>
      <c r="AH3059" s="75"/>
      <c r="AI3059" s="75"/>
      <c r="AJ3059" s="82">
        <f>MIN(AI3063:AI3088)</f>
        <v>0</v>
      </c>
      <c r="AK3059" s="83"/>
      <c r="AL3059" s="83"/>
      <c r="AM3059" s="75"/>
      <c r="AN3059" s="75"/>
      <c r="AO3059" s="75"/>
      <c r="AP3059" s="75"/>
      <c r="AQ3059" s="75"/>
      <c r="AR3059" s="75"/>
      <c r="AS3059" s="75"/>
      <c r="AT3059" s="75"/>
      <c r="AU3059" s="75"/>
      <c r="AV3059" s="75"/>
      <c r="AW3059" s="82">
        <f>MIN(AV3063:AV3088)</f>
        <v>10</v>
      </c>
      <c r="AX3059" s="83"/>
      <c r="AY3059" s="83"/>
      <c r="AZ3059" s="79"/>
      <c r="BA3059" s="80"/>
      <c r="BB3059" s="71"/>
      <c r="BC3059" s="54"/>
      <c r="BD3059" s="41">
        <v>5</v>
      </c>
      <c r="BE3059" s="52">
        <v>52</v>
      </c>
      <c r="BF3059" s="62">
        <v>5231</v>
      </c>
      <c r="BG3059" s="278" t="s">
        <v>48</v>
      </c>
    </row>
    <row r="3060" spans="1:59" s="63" customFormat="1" ht="12.75" x14ac:dyDescent="0.2">
      <c r="A3060" s="196">
        <v>5</v>
      </c>
      <c r="B3060" s="197" t="s">
        <v>938</v>
      </c>
      <c r="C3060" s="208">
        <v>52</v>
      </c>
      <c r="D3060" s="209" t="s">
        <v>982</v>
      </c>
      <c r="E3060" s="210">
        <v>5231</v>
      </c>
      <c r="F3060" s="211" t="s">
        <v>992</v>
      </c>
      <c r="G3060" s="231" t="s">
        <v>314</v>
      </c>
      <c r="H3060" s="81" t="s">
        <v>49</v>
      </c>
      <c r="I3060" s="223"/>
      <c r="J3060" s="73"/>
      <c r="K3060" s="73"/>
      <c r="L3060" s="73"/>
      <c r="M3060" s="74"/>
      <c r="N3060" s="247"/>
      <c r="O3060" s="306"/>
      <c r="P3060" s="105"/>
      <c r="Q3060" s="75"/>
      <c r="R3060" s="75"/>
      <c r="S3060" s="75"/>
      <c r="T3060" s="75"/>
      <c r="U3060" s="75"/>
      <c r="V3060" s="75"/>
      <c r="W3060" s="75"/>
      <c r="X3060" s="75"/>
      <c r="Y3060" s="84">
        <f>IF(ISNUMBER(AVERAGE(X3063:X3088)),AVERAGE(X3063:X3088),0)</f>
        <v>5196.1538461538457</v>
      </c>
      <c r="Z3060" s="83"/>
      <c r="AA3060" s="83"/>
      <c r="AB3060" s="75"/>
      <c r="AC3060" s="75"/>
      <c r="AD3060" s="75"/>
      <c r="AE3060" s="75"/>
      <c r="AF3060" s="75"/>
      <c r="AG3060" s="75"/>
      <c r="AH3060" s="75"/>
      <c r="AI3060" s="75"/>
      <c r="AJ3060" s="84">
        <f>IF(ISNUMBER(AVERAGE(AI3063:AI3088)),AVERAGE(AI3063:AI3088),0)</f>
        <v>0</v>
      </c>
      <c r="AK3060" s="83"/>
      <c r="AL3060" s="83"/>
      <c r="AM3060" s="75"/>
      <c r="AN3060" s="75"/>
      <c r="AO3060" s="75"/>
      <c r="AP3060" s="75"/>
      <c r="AQ3060" s="75"/>
      <c r="AR3060" s="75"/>
      <c r="AS3060" s="75"/>
      <c r="AT3060" s="75"/>
      <c r="AU3060" s="75"/>
      <c r="AV3060" s="75"/>
      <c r="AW3060" s="84">
        <f>IF(ISNUMBER(AVERAGE(AV3063:AV3088)),AVERAGE(AV3063:AV3088),0)</f>
        <v>599.42307692307691</v>
      </c>
      <c r="AX3060" s="83"/>
      <c r="AY3060" s="83"/>
      <c r="AZ3060" s="79"/>
      <c r="BA3060" s="80"/>
      <c r="BB3060" s="71"/>
      <c r="BC3060" s="54"/>
      <c r="BD3060" s="41">
        <v>5</v>
      </c>
      <c r="BE3060" s="52">
        <v>52</v>
      </c>
      <c r="BF3060" s="62">
        <v>5231</v>
      </c>
      <c r="BG3060" s="278" t="s">
        <v>49</v>
      </c>
    </row>
    <row r="3061" spans="1:59" s="63" customFormat="1" ht="12.75" x14ac:dyDescent="0.2">
      <c r="A3061" s="196">
        <v>5</v>
      </c>
      <c r="B3061" s="197" t="s">
        <v>938</v>
      </c>
      <c r="C3061" s="208">
        <v>52</v>
      </c>
      <c r="D3061" s="209" t="s">
        <v>982</v>
      </c>
      <c r="E3061" s="210">
        <v>5231</v>
      </c>
      <c r="F3061" s="211" t="s">
        <v>992</v>
      </c>
      <c r="G3061" s="231" t="s">
        <v>314</v>
      </c>
      <c r="H3061" s="81" t="s">
        <v>50</v>
      </c>
      <c r="I3061" s="223"/>
      <c r="J3061" s="73"/>
      <c r="K3061" s="73"/>
      <c r="L3061" s="73"/>
      <c r="M3061" s="74"/>
      <c r="N3061" s="247"/>
      <c r="O3061" s="306"/>
      <c r="P3061" s="105"/>
      <c r="Q3061" s="75"/>
      <c r="R3061" s="75"/>
      <c r="S3061" s="75"/>
      <c r="T3061" s="75"/>
      <c r="U3061" s="75"/>
      <c r="V3061" s="75"/>
      <c r="W3061" s="75"/>
      <c r="X3061" s="75"/>
      <c r="Y3061" s="84">
        <f>MAX(X3063:X3088)</f>
        <v>25000</v>
      </c>
      <c r="Z3061" s="83"/>
      <c r="AA3061" s="83"/>
      <c r="AB3061" s="75"/>
      <c r="AC3061" s="75"/>
      <c r="AD3061" s="75"/>
      <c r="AE3061" s="75"/>
      <c r="AF3061" s="75"/>
      <c r="AG3061" s="75"/>
      <c r="AH3061" s="75"/>
      <c r="AI3061" s="75"/>
      <c r="AJ3061" s="84">
        <f>MAX(AI3063:AI3088)</f>
        <v>0</v>
      </c>
      <c r="AK3061" s="83"/>
      <c r="AL3061" s="83"/>
      <c r="AM3061" s="75"/>
      <c r="AN3061" s="75"/>
      <c r="AO3061" s="75"/>
      <c r="AP3061" s="75"/>
      <c r="AQ3061" s="75"/>
      <c r="AR3061" s="75"/>
      <c r="AS3061" s="75"/>
      <c r="AT3061" s="75"/>
      <c r="AU3061" s="75"/>
      <c r="AV3061" s="75"/>
      <c r="AW3061" s="84">
        <f>MAX(AV3063:AV3088)</f>
        <v>1000</v>
      </c>
      <c r="AX3061" s="83"/>
      <c r="AY3061" s="83"/>
      <c r="AZ3061" s="79"/>
      <c r="BA3061" s="80"/>
      <c r="BB3061" s="71"/>
      <c r="BC3061" s="54"/>
      <c r="BD3061" s="41">
        <v>5</v>
      </c>
      <c r="BE3061" s="52">
        <v>52</v>
      </c>
      <c r="BF3061" s="62">
        <v>5231</v>
      </c>
      <c r="BG3061" s="278" t="s">
        <v>50</v>
      </c>
    </row>
    <row r="3062" spans="1:59" s="63" customFormat="1" ht="12.75" x14ac:dyDescent="0.2">
      <c r="A3062" s="196">
        <v>5</v>
      </c>
      <c r="B3062" s="197" t="s">
        <v>938</v>
      </c>
      <c r="C3062" s="208">
        <v>52</v>
      </c>
      <c r="D3062" s="209" t="s">
        <v>982</v>
      </c>
      <c r="E3062" s="210">
        <v>5231</v>
      </c>
      <c r="F3062" s="211" t="s">
        <v>992</v>
      </c>
      <c r="G3062" s="231" t="s">
        <v>314</v>
      </c>
      <c r="H3062" s="85" t="s">
        <v>51</v>
      </c>
      <c r="I3062" s="223"/>
      <c r="J3062" s="73"/>
      <c r="K3062" s="73"/>
      <c r="L3062" s="73"/>
      <c r="M3062" s="74"/>
      <c r="N3062" s="248">
        <f>SUM(N3063:N3088)</f>
        <v>25</v>
      </c>
      <c r="O3062" s="293">
        <f>SUM(O3063:O3088)</f>
        <v>1.0000000000000002</v>
      </c>
      <c r="P3062" s="292"/>
      <c r="Q3062" s="87"/>
      <c r="R3062" s="87"/>
      <c r="S3062" s="87"/>
      <c r="T3062" s="87"/>
      <c r="U3062" s="87"/>
      <c r="V3062" s="87"/>
      <c r="W3062" s="87"/>
      <c r="X3062" s="87"/>
      <c r="Y3062" s="88"/>
      <c r="Z3062" s="86">
        <f>SUM(Z3063:Z3088)</f>
        <v>5404</v>
      </c>
      <c r="AA3062" s="88"/>
      <c r="AB3062" s="87"/>
      <c r="AC3062" s="87"/>
      <c r="AD3062" s="87"/>
      <c r="AE3062" s="87"/>
      <c r="AF3062" s="87"/>
      <c r="AG3062" s="87"/>
      <c r="AH3062" s="87"/>
      <c r="AI3062" s="87"/>
      <c r="AJ3062" s="88"/>
      <c r="AK3062" s="86">
        <f>SUM(AK3063:AK3088)</f>
        <v>0</v>
      </c>
      <c r="AL3062" s="88"/>
      <c r="AM3062" s="87"/>
      <c r="AN3062" s="87"/>
      <c r="AO3062" s="87"/>
      <c r="AP3062" s="87"/>
      <c r="AQ3062" s="87"/>
      <c r="AR3062" s="87"/>
      <c r="AS3062" s="87"/>
      <c r="AT3062" s="87"/>
      <c r="AU3062" s="87"/>
      <c r="AV3062" s="87"/>
      <c r="AW3062" s="112"/>
      <c r="AX3062" s="86">
        <f>SUM(AX3063:AX3088)</f>
        <v>619.4</v>
      </c>
      <c r="AY3062" s="88"/>
      <c r="AZ3062" s="79"/>
      <c r="BA3062" s="80"/>
      <c r="BB3062" s="71"/>
      <c r="BC3062" s="54"/>
      <c r="BD3062" s="41">
        <v>5</v>
      </c>
      <c r="BE3062" s="52">
        <v>52</v>
      </c>
      <c r="BF3062" s="62">
        <v>5231</v>
      </c>
      <c r="BG3062" s="279" t="s">
        <v>51</v>
      </c>
    </row>
    <row r="3063" spans="1:59" s="63" customFormat="1" ht="12.75" x14ac:dyDescent="0.2">
      <c r="A3063" s="196">
        <v>5</v>
      </c>
      <c r="B3063" s="197" t="s">
        <v>938</v>
      </c>
      <c r="C3063" s="208">
        <v>52</v>
      </c>
      <c r="D3063" s="209" t="s">
        <v>982</v>
      </c>
      <c r="E3063" s="210">
        <v>5231</v>
      </c>
      <c r="F3063" s="211" t="s">
        <v>992</v>
      </c>
      <c r="G3063" s="231" t="s">
        <v>314</v>
      </c>
      <c r="H3063" s="89" t="s">
        <v>52</v>
      </c>
      <c r="I3063" s="90" t="s">
        <v>993</v>
      </c>
      <c r="J3063" s="90" t="s">
        <v>994</v>
      </c>
      <c r="K3063" s="90" t="s">
        <v>64</v>
      </c>
      <c r="L3063" s="90" t="s">
        <v>119</v>
      </c>
      <c r="M3063" s="91"/>
      <c r="N3063" s="312">
        <v>1</v>
      </c>
      <c r="O3063" s="313">
        <f>N3063/N$3062</f>
        <v>0.04</v>
      </c>
      <c r="P3063" s="104"/>
      <c r="Q3063" s="92"/>
      <c r="R3063" s="92"/>
      <c r="S3063" s="92"/>
      <c r="T3063" s="92"/>
      <c r="U3063" s="92"/>
      <c r="V3063" s="92"/>
      <c r="W3063" s="92"/>
      <c r="X3063" s="109">
        <f t="shared" ref="X3063:X3088" si="492">P3063*P$7+Q3063*Q$7+R3063*R$7+S3063*S$7+T3063*T$7+U3063*U$7+V3063*V$7+W3063*W$7</f>
        <v>0</v>
      </c>
      <c r="Y3063" s="83"/>
      <c r="Z3063" s="110">
        <f t="shared" ref="Z3063:Z3088" si="493">X3063*$O3063</f>
        <v>0</v>
      </c>
      <c r="AA3063" s="111"/>
      <c r="AB3063" s="92"/>
      <c r="AC3063" s="92"/>
      <c r="AD3063" s="92"/>
      <c r="AE3063" s="92"/>
      <c r="AF3063" s="92"/>
      <c r="AG3063" s="92"/>
      <c r="AH3063" s="92"/>
      <c r="AI3063" s="109">
        <f t="shared" ref="AI3063:AI3088" si="494">AB3063*AB$7+AC3063*AC$7+AD3063*AD$7+AE3063*AE$7+AF3063*AF$7+AG3063*AG$7+AH3063*AH$7</f>
        <v>0</v>
      </c>
      <c r="AJ3063" s="83"/>
      <c r="AK3063" s="110">
        <f t="shared" ref="AK3063:AK3088" si="495">AI3063*$O3063</f>
        <v>0</v>
      </c>
      <c r="AL3063" s="111"/>
      <c r="AM3063" s="92"/>
      <c r="AN3063" s="92"/>
      <c r="AO3063" s="92"/>
      <c r="AP3063" s="92"/>
      <c r="AQ3063" s="92"/>
      <c r="AR3063" s="92"/>
      <c r="AS3063" s="92">
        <v>1</v>
      </c>
      <c r="AT3063" s="92"/>
      <c r="AU3063" s="92"/>
      <c r="AV3063" s="109">
        <f t="shared" ref="AV3063:AV3088" si="496">AM3063*AM$7+AN3063*AN$7+AO3063*AO$7+AP3063*AP$7+AQ3063*AQ$7+AR3063*AR$7+AS3063*AS$7+AT3063*AT$7+AU3063*AU$7</f>
        <v>1000</v>
      </c>
      <c r="AW3063" s="75"/>
      <c r="AX3063" s="110">
        <f t="shared" ref="AX3063:AX3088" si="497">AV3063*$O3063</f>
        <v>40</v>
      </c>
      <c r="AY3063" s="111"/>
      <c r="AZ3063" s="93"/>
      <c r="BA3063" s="94" t="s">
        <v>105</v>
      </c>
      <c r="BB3063" s="71"/>
      <c r="BC3063" s="54"/>
      <c r="BD3063" s="41">
        <v>5</v>
      </c>
      <c r="BE3063" s="52">
        <v>52</v>
      </c>
      <c r="BF3063" s="62">
        <v>5231</v>
      </c>
      <c r="BG3063" s="280" t="s">
        <v>52</v>
      </c>
    </row>
    <row r="3064" spans="1:59" s="63" customFormat="1" ht="12.75" x14ac:dyDescent="0.2">
      <c r="A3064" s="196">
        <v>5</v>
      </c>
      <c r="B3064" s="197" t="s">
        <v>938</v>
      </c>
      <c r="C3064" s="208">
        <v>52</v>
      </c>
      <c r="D3064" s="209" t="s">
        <v>982</v>
      </c>
      <c r="E3064" s="210">
        <v>5231</v>
      </c>
      <c r="F3064" s="211" t="s">
        <v>992</v>
      </c>
      <c r="G3064" s="231" t="s">
        <v>314</v>
      </c>
      <c r="H3064" s="89"/>
      <c r="I3064" s="90" t="s">
        <v>103</v>
      </c>
      <c r="J3064" s="90" t="s">
        <v>994</v>
      </c>
      <c r="K3064" s="90" t="s">
        <v>124</v>
      </c>
      <c r="L3064" s="90" t="s">
        <v>124</v>
      </c>
      <c r="M3064" s="91"/>
      <c r="N3064" s="312">
        <v>1</v>
      </c>
      <c r="O3064" s="313">
        <f t="shared" ref="O3064:O3088" si="498">N3064/N$3062</f>
        <v>0.04</v>
      </c>
      <c r="P3064" s="104"/>
      <c r="Q3064" s="92"/>
      <c r="R3064" s="92"/>
      <c r="S3064" s="92"/>
      <c r="T3064" s="92"/>
      <c r="U3064" s="92"/>
      <c r="V3064" s="92">
        <v>1</v>
      </c>
      <c r="W3064" s="92"/>
      <c r="X3064" s="109">
        <f t="shared" si="492"/>
        <v>10000</v>
      </c>
      <c r="Y3064" s="83"/>
      <c r="Z3064" s="110">
        <f t="shared" si="493"/>
        <v>400</v>
      </c>
      <c r="AA3064" s="111"/>
      <c r="AB3064" s="92"/>
      <c r="AC3064" s="92"/>
      <c r="AD3064" s="92"/>
      <c r="AE3064" s="92"/>
      <c r="AF3064" s="92"/>
      <c r="AG3064" s="92"/>
      <c r="AH3064" s="92"/>
      <c r="AI3064" s="109">
        <f t="shared" si="494"/>
        <v>0</v>
      </c>
      <c r="AJ3064" s="83"/>
      <c r="AK3064" s="110">
        <f t="shared" si="495"/>
        <v>0</v>
      </c>
      <c r="AL3064" s="111"/>
      <c r="AM3064" s="92"/>
      <c r="AN3064" s="92"/>
      <c r="AO3064" s="92"/>
      <c r="AP3064" s="92">
        <v>1</v>
      </c>
      <c r="AQ3064" s="92"/>
      <c r="AR3064" s="92"/>
      <c r="AS3064" s="92"/>
      <c r="AT3064" s="92"/>
      <c r="AU3064" s="92"/>
      <c r="AV3064" s="109">
        <f t="shared" si="496"/>
        <v>100</v>
      </c>
      <c r="AW3064" s="75"/>
      <c r="AX3064" s="110">
        <f t="shared" si="497"/>
        <v>4</v>
      </c>
      <c r="AY3064" s="111"/>
      <c r="AZ3064" s="93"/>
      <c r="BA3064" s="94" t="s">
        <v>105</v>
      </c>
      <c r="BB3064" s="71"/>
      <c r="BC3064" s="54"/>
      <c r="BD3064" s="41">
        <v>5</v>
      </c>
      <c r="BE3064" s="52">
        <v>52</v>
      </c>
      <c r="BF3064" s="62">
        <v>5231</v>
      </c>
      <c r="BG3064" s="280" t="s">
        <v>52</v>
      </c>
    </row>
    <row r="3065" spans="1:59" s="63" customFormat="1" ht="12.75" x14ac:dyDescent="0.2">
      <c r="A3065" s="196">
        <v>5</v>
      </c>
      <c r="B3065" s="197" t="s">
        <v>938</v>
      </c>
      <c r="C3065" s="208">
        <v>52</v>
      </c>
      <c r="D3065" s="209" t="s">
        <v>982</v>
      </c>
      <c r="E3065" s="210">
        <v>5231</v>
      </c>
      <c r="F3065" s="211" t="s">
        <v>992</v>
      </c>
      <c r="G3065" s="231" t="s">
        <v>314</v>
      </c>
      <c r="H3065" s="89"/>
      <c r="I3065" s="90" t="s">
        <v>1167</v>
      </c>
      <c r="J3065" s="90" t="s">
        <v>995</v>
      </c>
      <c r="K3065" s="90" t="s">
        <v>64</v>
      </c>
      <c r="L3065" s="90" t="s">
        <v>528</v>
      </c>
      <c r="M3065" s="91"/>
      <c r="N3065" s="312">
        <v>0</v>
      </c>
      <c r="O3065" s="313">
        <f t="shared" si="498"/>
        <v>0</v>
      </c>
      <c r="P3065" s="104"/>
      <c r="Q3065" s="92"/>
      <c r="R3065" s="92"/>
      <c r="S3065" s="92"/>
      <c r="T3065" s="92"/>
      <c r="U3065" s="92"/>
      <c r="V3065" s="92"/>
      <c r="W3065" s="92"/>
      <c r="X3065" s="109">
        <f t="shared" si="492"/>
        <v>0</v>
      </c>
      <c r="Y3065" s="83"/>
      <c r="Z3065" s="110">
        <f t="shared" si="493"/>
        <v>0</v>
      </c>
      <c r="AA3065" s="111"/>
      <c r="AB3065" s="92"/>
      <c r="AC3065" s="92"/>
      <c r="AD3065" s="92"/>
      <c r="AE3065" s="92"/>
      <c r="AF3065" s="92"/>
      <c r="AG3065" s="92"/>
      <c r="AH3065" s="92"/>
      <c r="AI3065" s="109">
        <f t="shared" si="494"/>
        <v>0</v>
      </c>
      <c r="AJ3065" s="83"/>
      <c r="AK3065" s="110">
        <f t="shared" si="495"/>
        <v>0</v>
      </c>
      <c r="AL3065" s="111"/>
      <c r="AM3065" s="92"/>
      <c r="AN3065" s="92"/>
      <c r="AO3065" s="92"/>
      <c r="AP3065" s="92">
        <v>1</v>
      </c>
      <c r="AQ3065" s="92"/>
      <c r="AR3065" s="92"/>
      <c r="AS3065" s="92"/>
      <c r="AT3065" s="92"/>
      <c r="AU3065" s="92"/>
      <c r="AV3065" s="109">
        <f t="shared" si="496"/>
        <v>100</v>
      </c>
      <c r="AW3065" s="75"/>
      <c r="AX3065" s="110">
        <f t="shared" si="497"/>
        <v>0</v>
      </c>
      <c r="AY3065" s="111"/>
      <c r="AZ3065" s="93"/>
      <c r="BA3065" s="94" t="s">
        <v>105</v>
      </c>
      <c r="BB3065" s="71"/>
      <c r="BC3065" s="54"/>
      <c r="BD3065" s="41">
        <v>5</v>
      </c>
      <c r="BE3065" s="52">
        <v>52</v>
      </c>
      <c r="BF3065" s="62">
        <v>5231</v>
      </c>
      <c r="BG3065" s="280" t="s">
        <v>52</v>
      </c>
    </row>
    <row r="3066" spans="1:59" s="63" customFormat="1" ht="12.75" x14ac:dyDescent="0.2">
      <c r="A3066" s="196">
        <v>5</v>
      </c>
      <c r="B3066" s="197" t="s">
        <v>938</v>
      </c>
      <c r="C3066" s="208">
        <v>52</v>
      </c>
      <c r="D3066" s="209" t="s">
        <v>982</v>
      </c>
      <c r="E3066" s="210">
        <v>5231</v>
      </c>
      <c r="F3066" s="211" t="s">
        <v>992</v>
      </c>
      <c r="G3066" s="231" t="s">
        <v>314</v>
      </c>
      <c r="H3066" s="89"/>
      <c r="I3066" s="90" t="s">
        <v>796</v>
      </c>
      <c r="J3066" s="90"/>
      <c r="K3066" s="90" t="s">
        <v>64</v>
      </c>
      <c r="L3066" s="90" t="s">
        <v>119</v>
      </c>
      <c r="M3066" s="91"/>
      <c r="N3066" s="312">
        <v>1</v>
      </c>
      <c r="O3066" s="313">
        <f t="shared" si="498"/>
        <v>0.04</v>
      </c>
      <c r="P3066" s="104"/>
      <c r="Q3066" s="92"/>
      <c r="R3066" s="92"/>
      <c r="S3066" s="92"/>
      <c r="T3066" s="92"/>
      <c r="U3066" s="92"/>
      <c r="V3066" s="92"/>
      <c r="W3066" s="92"/>
      <c r="X3066" s="109">
        <f t="shared" si="492"/>
        <v>0</v>
      </c>
      <c r="Y3066" s="83"/>
      <c r="Z3066" s="110">
        <f t="shared" si="493"/>
        <v>0</v>
      </c>
      <c r="AA3066" s="111"/>
      <c r="AB3066" s="92"/>
      <c r="AC3066" s="92"/>
      <c r="AD3066" s="92"/>
      <c r="AE3066" s="92"/>
      <c r="AF3066" s="92"/>
      <c r="AG3066" s="92"/>
      <c r="AH3066" s="92"/>
      <c r="AI3066" s="109">
        <f t="shared" si="494"/>
        <v>0</v>
      </c>
      <c r="AJ3066" s="83"/>
      <c r="AK3066" s="110">
        <f t="shared" si="495"/>
        <v>0</v>
      </c>
      <c r="AL3066" s="111"/>
      <c r="AM3066" s="92"/>
      <c r="AN3066" s="92"/>
      <c r="AO3066" s="92"/>
      <c r="AP3066" s="92"/>
      <c r="AQ3066" s="92"/>
      <c r="AR3066" s="92"/>
      <c r="AS3066" s="92">
        <v>1</v>
      </c>
      <c r="AT3066" s="92"/>
      <c r="AU3066" s="92"/>
      <c r="AV3066" s="109">
        <f t="shared" si="496"/>
        <v>1000</v>
      </c>
      <c r="AW3066" s="75"/>
      <c r="AX3066" s="110">
        <f t="shared" si="497"/>
        <v>40</v>
      </c>
      <c r="AY3066" s="111"/>
      <c r="AZ3066" s="93"/>
      <c r="BA3066" s="94" t="s">
        <v>131</v>
      </c>
      <c r="BB3066" s="71"/>
      <c r="BC3066" s="54"/>
      <c r="BD3066" s="41">
        <v>5</v>
      </c>
      <c r="BE3066" s="52">
        <v>52</v>
      </c>
      <c r="BF3066" s="62">
        <v>5231</v>
      </c>
      <c r="BG3066" s="280" t="s">
        <v>52</v>
      </c>
    </row>
    <row r="3067" spans="1:59" s="63" customFormat="1" ht="12.75" x14ac:dyDescent="0.2">
      <c r="A3067" s="196">
        <v>5</v>
      </c>
      <c r="B3067" s="197" t="s">
        <v>938</v>
      </c>
      <c r="C3067" s="208">
        <v>52</v>
      </c>
      <c r="D3067" s="209" t="s">
        <v>982</v>
      </c>
      <c r="E3067" s="210">
        <v>5231</v>
      </c>
      <c r="F3067" s="211" t="s">
        <v>992</v>
      </c>
      <c r="G3067" s="231" t="s">
        <v>314</v>
      </c>
      <c r="H3067" s="89"/>
      <c r="I3067" s="90" t="s">
        <v>956</v>
      </c>
      <c r="J3067" s="90"/>
      <c r="K3067" s="90" t="s">
        <v>64</v>
      </c>
      <c r="L3067" s="90" t="s">
        <v>119</v>
      </c>
      <c r="M3067" s="91"/>
      <c r="N3067" s="312">
        <v>1</v>
      </c>
      <c r="O3067" s="313">
        <f t="shared" si="498"/>
        <v>0.04</v>
      </c>
      <c r="P3067" s="104"/>
      <c r="Q3067" s="92"/>
      <c r="R3067" s="92"/>
      <c r="S3067" s="92"/>
      <c r="T3067" s="92"/>
      <c r="U3067" s="92"/>
      <c r="V3067" s="92"/>
      <c r="W3067" s="92"/>
      <c r="X3067" s="109">
        <f t="shared" si="492"/>
        <v>0</v>
      </c>
      <c r="Y3067" s="83"/>
      <c r="Z3067" s="110">
        <f t="shared" si="493"/>
        <v>0</v>
      </c>
      <c r="AA3067" s="111"/>
      <c r="AB3067" s="92"/>
      <c r="AC3067" s="92"/>
      <c r="AD3067" s="92"/>
      <c r="AE3067" s="92"/>
      <c r="AF3067" s="92"/>
      <c r="AG3067" s="92"/>
      <c r="AH3067" s="92"/>
      <c r="AI3067" s="109">
        <f t="shared" si="494"/>
        <v>0</v>
      </c>
      <c r="AJ3067" s="83"/>
      <c r="AK3067" s="110">
        <f t="shared" si="495"/>
        <v>0</v>
      </c>
      <c r="AL3067" s="111"/>
      <c r="AM3067" s="92"/>
      <c r="AN3067" s="92"/>
      <c r="AO3067" s="92"/>
      <c r="AP3067" s="92"/>
      <c r="AQ3067" s="92"/>
      <c r="AR3067" s="92"/>
      <c r="AS3067" s="92">
        <v>1</v>
      </c>
      <c r="AT3067" s="92"/>
      <c r="AU3067" s="92"/>
      <c r="AV3067" s="109">
        <f t="shared" si="496"/>
        <v>1000</v>
      </c>
      <c r="AW3067" s="75"/>
      <c r="AX3067" s="110">
        <f t="shared" si="497"/>
        <v>40</v>
      </c>
      <c r="AY3067" s="111"/>
      <c r="AZ3067" s="93"/>
      <c r="BA3067" s="94" t="s">
        <v>131</v>
      </c>
      <c r="BB3067" s="71"/>
      <c r="BC3067" s="54"/>
      <c r="BD3067" s="41">
        <v>5</v>
      </c>
      <c r="BE3067" s="52">
        <v>52</v>
      </c>
      <c r="BF3067" s="62">
        <v>5231</v>
      </c>
      <c r="BG3067" s="280" t="s">
        <v>52</v>
      </c>
    </row>
    <row r="3068" spans="1:59" s="63" customFormat="1" ht="12.75" x14ac:dyDescent="0.2">
      <c r="A3068" s="196">
        <v>5</v>
      </c>
      <c r="B3068" s="197" t="s">
        <v>938</v>
      </c>
      <c r="C3068" s="208">
        <v>52</v>
      </c>
      <c r="D3068" s="209" t="s">
        <v>982</v>
      </c>
      <c r="E3068" s="210">
        <v>5231</v>
      </c>
      <c r="F3068" s="211" t="s">
        <v>992</v>
      </c>
      <c r="G3068" s="231" t="s">
        <v>314</v>
      </c>
      <c r="H3068" s="89"/>
      <c r="I3068" s="90" t="s">
        <v>983</v>
      </c>
      <c r="J3068" s="90"/>
      <c r="K3068" s="90" t="s">
        <v>73</v>
      </c>
      <c r="L3068" s="90" t="s">
        <v>95</v>
      </c>
      <c r="M3068" s="91"/>
      <c r="N3068" s="312">
        <v>1</v>
      </c>
      <c r="O3068" s="313">
        <f t="shared" si="498"/>
        <v>0.04</v>
      </c>
      <c r="P3068" s="104"/>
      <c r="Q3068" s="92"/>
      <c r="R3068" s="92"/>
      <c r="S3068" s="92"/>
      <c r="T3068" s="92"/>
      <c r="U3068" s="92"/>
      <c r="V3068" s="92"/>
      <c r="W3068" s="92">
        <v>1</v>
      </c>
      <c r="X3068" s="109">
        <f t="shared" si="492"/>
        <v>25000</v>
      </c>
      <c r="Y3068" s="83"/>
      <c r="Z3068" s="110">
        <f t="shared" si="493"/>
        <v>1000</v>
      </c>
      <c r="AA3068" s="111"/>
      <c r="AB3068" s="92"/>
      <c r="AC3068" s="92"/>
      <c r="AD3068" s="92"/>
      <c r="AE3068" s="92"/>
      <c r="AF3068" s="92"/>
      <c r="AG3068" s="92"/>
      <c r="AH3068" s="92"/>
      <c r="AI3068" s="109">
        <f t="shared" si="494"/>
        <v>0</v>
      </c>
      <c r="AJ3068" s="83"/>
      <c r="AK3068" s="110">
        <f t="shared" si="495"/>
        <v>0</v>
      </c>
      <c r="AL3068" s="111"/>
      <c r="AM3068" s="92"/>
      <c r="AN3068" s="92"/>
      <c r="AO3068" s="92"/>
      <c r="AP3068" s="92">
        <v>1</v>
      </c>
      <c r="AQ3068" s="92"/>
      <c r="AR3068" s="92"/>
      <c r="AS3068" s="92"/>
      <c r="AT3068" s="92"/>
      <c r="AU3068" s="92"/>
      <c r="AV3068" s="109">
        <f t="shared" si="496"/>
        <v>100</v>
      </c>
      <c r="AW3068" s="75"/>
      <c r="AX3068" s="110">
        <f t="shared" si="497"/>
        <v>4</v>
      </c>
      <c r="AY3068" s="111"/>
      <c r="AZ3068" s="93"/>
      <c r="BA3068" s="94" t="s">
        <v>131</v>
      </c>
      <c r="BB3068" s="71"/>
      <c r="BC3068" s="54"/>
      <c r="BD3068" s="41">
        <v>5</v>
      </c>
      <c r="BE3068" s="52">
        <v>52</v>
      </c>
      <c r="BF3068" s="62">
        <v>5231</v>
      </c>
      <c r="BG3068" s="280" t="s">
        <v>52</v>
      </c>
    </row>
    <row r="3069" spans="1:59" s="63" customFormat="1" ht="12.75" x14ac:dyDescent="0.2">
      <c r="A3069" s="196">
        <v>5</v>
      </c>
      <c r="B3069" s="197" t="s">
        <v>938</v>
      </c>
      <c r="C3069" s="208">
        <v>52</v>
      </c>
      <c r="D3069" s="209" t="s">
        <v>982</v>
      </c>
      <c r="E3069" s="210">
        <v>5231</v>
      </c>
      <c r="F3069" s="211" t="s">
        <v>992</v>
      </c>
      <c r="G3069" s="231" t="s">
        <v>314</v>
      </c>
      <c r="H3069" s="89"/>
      <c r="I3069" s="90" t="s">
        <v>805</v>
      </c>
      <c r="J3069" s="90"/>
      <c r="K3069" s="90" t="s">
        <v>64</v>
      </c>
      <c r="L3069" s="90" t="s">
        <v>119</v>
      </c>
      <c r="M3069" s="91"/>
      <c r="N3069" s="312">
        <v>1</v>
      </c>
      <c r="O3069" s="313">
        <f t="shared" si="498"/>
        <v>0.04</v>
      </c>
      <c r="P3069" s="104"/>
      <c r="Q3069" s="92"/>
      <c r="R3069" s="92"/>
      <c r="S3069" s="92"/>
      <c r="T3069" s="92"/>
      <c r="U3069" s="92"/>
      <c r="V3069" s="92"/>
      <c r="W3069" s="92"/>
      <c r="X3069" s="109">
        <f t="shared" si="492"/>
        <v>0</v>
      </c>
      <c r="Y3069" s="83"/>
      <c r="Z3069" s="110">
        <f t="shared" si="493"/>
        <v>0</v>
      </c>
      <c r="AA3069" s="111"/>
      <c r="AB3069" s="92"/>
      <c r="AC3069" s="92"/>
      <c r="AD3069" s="92"/>
      <c r="AE3069" s="92"/>
      <c r="AF3069" s="92"/>
      <c r="AG3069" s="92"/>
      <c r="AH3069" s="92"/>
      <c r="AI3069" s="109">
        <f t="shared" si="494"/>
        <v>0</v>
      </c>
      <c r="AJ3069" s="83"/>
      <c r="AK3069" s="110">
        <f t="shared" si="495"/>
        <v>0</v>
      </c>
      <c r="AL3069" s="111"/>
      <c r="AM3069" s="92"/>
      <c r="AN3069" s="92"/>
      <c r="AO3069" s="92"/>
      <c r="AP3069" s="92"/>
      <c r="AQ3069" s="92"/>
      <c r="AR3069" s="92"/>
      <c r="AS3069" s="92">
        <v>1</v>
      </c>
      <c r="AT3069" s="92"/>
      <c r="AU3069" s="92"/>
      <c r="AV3069" s="109">
        <f t="shared" si="496"/>
        <v>1000</v>
      </c>
      <c r="AW3069" s="75"/>
      <c r="AX3069" s="110">
        <f t="shared" si="497"/>
        <v>40</v>
      </c>
      <c r="AY3069" s="111"/>
      <c r="AZ3069" s="93"/>
      <c r="BA3069" s="94" t="s">
        <v>131</v>
      </c>
      <c r="BB3069" s="71"/>
      <c r="BC3069" s="54"/>
      <c r="BD3069" s="41">
        <v>5</v>
      </c>
      <c r="BE3069" s="52">
        <v>52</v>
      </c>
      <c r="BF3069" s="62">
        <v>5231</v>
      </c>
      <c r="BG3069" s="280" t="s">
        <v>52</v>
      </c>
    </row>
    <row r="3070" spans="1:59" s="63" customFormat="1" ht="12.75" x14ac:dyDescent="0.2">
      <c r="A3070" s="196">
        <v>5</v>
      </c>
      <c r="B3070" s="197" t="s">
        <v>938</v>
      </c>
      <c r="C3070" s="208">
        <v>52</v>
      </c>
      <c r="D3070" s="209" t="s">
        <v>982</v>
      </c>
      <c r="E3070" s="210">
        <v>5231</v>
      </c>
      <c r="F3070" s="211" t="s">
        <v>992</v>
      </c>
      <c r="G3070" s="231" t="s">
        <v>314</v>
      </c>
      <c r="H3070" s="89"/>
      <c r="I3070" s="90" t="s">
        <v>810</v>
      </c>
      <c r="J3070" s="90"/>
      <c r="K3070" s="90" t="s">
        <v>73</v>
      </c>
      <c r="L3070" s="90" t="s">
        <v>69</v>
      </c>
      <c r="M3070" s="91"/>
      <c r="N3070" s="312">
        <v>1</v>
      </c>
      <c r="O3070" s="313">
        <f t="shared" si="498"/>
        <v>0.04</v>
      </c>
      <c r="P3070" s="104"/>
      <c r="Q3070" s="92"/>
      <c r="R3070" s="92"/>
      <c r="S3070" s="92"/>
      <c r="T3070" s="92"/>
      <c r="U3070" s="92"/>
      <c r="V3070" s="92"/>
      <c r="W3070" s="92">
        <v>1</v>
      </c>
      <c r="X3070" s="109">
        <f t="shared" si="492"/>
        <v>25000</v>
      </c>
      <c r="Y3070" s="83"/>
      <c r="Z3070" s="110">
        <f t="shared" si="493"/>
        <v>1000</v>
      </c>
      <c r="AA3070" s="111"/>
      <c r="AB3070" s="92"/>
      <c r="AC3070" s="92"/>
      <c r="AD3070" s="92"/>
      <c r="AE3070" s="92"/>
      <c r="AF3070" s="92"/>
      <c r="AG3070" s="92"/>
      <c r="AH3070" s="92"/>
      <c r="AI3070" s="109">
        <f t="shared" si="494"/>
        <v>0</v>
      </c>
      <c r="AJ3070" s="83"/>
      <c r="AK3070" s="110">
        <f t="shared" si="495"/>
        <v>0</v>
      </c>
      <c r="AL3070" s="111"/>
      <c r="AM3070" s="92"/>
      <c r="AN3070" s="92"/>
      <c r="AO3070" s="92"/>
      <c r="AP3070" s="92">
        <v>1</v>
      </c>
      <c r="AQ3070" s="92"/>
      <c r="AR3070" s="92"/>
      <c r="AS3070" s="92"/>
      <c r="AT3070" s="92"/>
      <c r="AU3070" s="92"/>
      <c r="AV3070" s="109">
        <f t="shared" si="496"/>
        <v>100</v>
      </c>
      <c r="AW3070" s="75"/>
      <c r="AX3070" s="110">
        <f t="shared" si="497"/>
        <v>4</v>
      </c>
      <c r="AY3070" s="111"/>
      <c r="AZ3070" s="93"/>
      <c r="BA3070" s="94" t="s">
        <v>131</v>
      </c>
      <c r="BB3070" s="71"/>
      <c r="BC3070" s="54"/>
      <c r="BD3070" s="41">
        <v>5</v>
      </c>
      <c r="BE3070" s="52">
        <v>52</v>
      </c>
      <c r="BF3070" s="62">
        <v>5231</v>
      </c>
      <c r="BG3070" s="280" t="s">
        <v>52</v>
      </c>
    </row>
    <row r="3071" spans="1:59" s="63" customFormat="1" ht="12.75" x14ac:dyDescent="0.2">
      <c r="A3071" s="196">
        <v>5</v>
      </c>
      <c r="B3071" s="197" t="s">
        <v>938</v>
      </c>
      <c r="C3071" s="208">
        <v>52</v>
      </c>
      <c r="D3071" s="209" t="s">
        <v>982</v>
      </c>
      <c r="E3071" s="210">
        <v>5231</v>
      </c>
      <c r="F3071" s="211" t="s">
        <v>992</v>
      </c>
      <c r="G3071" s="231" t="s">
        <v>314</v>
      </c>
      <c r="H3071" s="89"/>
      <c r="I3071" s="90" t="s">
        <v>996</v>
      </c>
      <c r="J3071" s="90"/>
      <c r="K3071" s="90" t="s">
        <v>64</v>
      </c>
      <c r="L3071" s="90" t="s">
        <v>119</v>
      </c>
      <c r="M3071" s="91"/>
      <c r="N3071" s="312">
        <v>1</v>
      </c>
      <c r="O3071" s="313">
        <f t="shared" si="498"/>
        <v>0.04</v>
      </c>
      <c r="P3071" s="104"/>
      <c r="Q3071" s="92"/>
      <c r="R3071" s="92"/>
      <c r="S3071" s="92"/>
      <c r="T3071" s="92"/>
      <c r="U3071" s="92"/>
      <c r="V3071" s="92"/>
      <c r="W3071" s="92"/>
      <c r="X3071" s="109">
        <f t="shared" si="492"/>
        <v>0</v>
      </c>
      <c r="Y3071" s="83"/>
      <c r="Z3071" s="110">
        <f t="shared" si="493"/>
        <v>0</v>
      </c>
      <c r="AA3071" s="111"/>
      <c r="AB3071" s="92"/>
      <c r="AC3071" s="92"/>
      <c r="AD3071" s="92"/>
      <c r="AE3071" s="92"/>
      <c r="AF3071" s="92"/>
      <c r="AG3071" s="92"/>
      <c r="AH3071" s="92"/>
      <c r="AI3071" s="109">
        <f t="shared" si="494"/>
        <v>0</v>
      </c>
      <c r="AJ3071" s="83"/>
      <c r="AK3071" s="110">
        <f t="shared" si="495"/>
        <v>0</v>
      </c>
      <c r="AL3071" s="111"/>
      <c r="AM3071" s="92"/>
      <c r="AN3071" s="92"/>
      <c r="AO3071" s="92"/>
      <c r="AP3071" s="92"/>
      <c r="AQ3071" s="92"/>
      <c r="AR3071" s="92"/>
      <c r="AS3071" s="92">
        <v>1</v>
      </c>
      <c r="AT3071" s="92"/>
      <c r="AU3071" s="92"/>
      <c r="AV3071" s="109">
        <f t="shared" si="496"/>
        <v>1000</v>
      </c>
      <c r="AW3071" s="75"/>
      <c r="AX3071" s="110">
        <f t="shared" si="497"/>
        <v>40</v>
      </c>
      <c r="AY3071" s="111"/>
      <c r="AZ3071" s="93"/>
      <c r="BA3071" s="94" t="s">
        <v>131</v>
      </c>
      <c r="BB3071" s="71"/>
      <c r="BC3071" s="54"/>
      <c r="BD3071" s="41">
        <v>5</v>
      </c>
      <c r="BE3071" s="52">
        <v>52</v>
      </c>
      <c r="BF3071" s="62">
        <v>5231</v>
      </c>
      <c r="BG3071" s="280" t="s">
        <v>52</v>
      </c>
    </row>
    <row r="3072" spans="1:59" s="63" customFormat="1" ht="12.75" x14ac:dyDescent="0.2">
      <c r="A3072" s="196">
        <v>5</v>
      </c>
      <c r="B3072" s="197" t="s">
        <v>938</v>
      </c>
      <c r="C3072" s="208">
        <v>52</v>
      </c>
      <c r="D3072" s="209" t="s">
        <v>982</v>
      </c>
      <c r="E3072" s="210">
        <v>5231</v>
      </c>
      <c r="F3072" s="211" t="s">
        <v>992</v>
      </c>
      <c r="G3072" s="231" t="s">
        <v>314</v>
      </c>
      <c r="H3072" s="89"/>
      <c r="I3072" s="90" t="s">
        <v>798</v>
      </c>
      <c r="J3072" s="90"/>
      <c r="K3072" s="90" t="s">
        <v>64</v>
      </c>
      <c r="L3072" s="90" t="s">
        <v>195</v>
      </c>
      <c r="M3072" s="91"/>
      <c r="N3072" s="312">
        <v>1</v>
      </c>
      <c r="O3072" s="313">
        <f t="shared" si="498"/>
        <v>0.04</v>
      </c>
      <c r="P3072" s="104"/>
      <c r="Q3072" s="92"/>
      <c r="R3072" s="92"/>
      <c r="S3072" s="92"/>
      <c r="T3072" s="92"/>
      <c r="U3072" s="92"/>
      <c r="V3072" s="92"/>
      <c r="W3072" s="92"/>
      <c r="X3072" s="109">
        <f t="shared" si="492"/>
        <v>0</v>
      </c>
      <c r="Y3072" s="83"/>
      <c r="Z3072" s="110">
        <f t="shared" si="493"/>
        <v>0</v>
      </c>
      <c r="AA3072" s="111"/>
      <c r="AB3072" s="92"/>
      <c r="AC3072" s="92"/>
      <c r="AD3072" s="92"/>
      <c r="AE3072" s="92"/>
      <c r="AF3072" s="92"/>
      <c r="AG3072" s="92"/>
      <c r="AH3072" s="92"/>
      <c r="AI3072" s="109">
        <f t="shared" si="494"/>
        <v>0</v>
      </c>
      <c r="AJ3072" s="83"/>
      <c r="AK3072" s="110">
        <f t="shared" si="495"/>
        <v>0</v>
      </c>
      <c r="AL3072" s="111"/>
      <c r="AM3072" s="92"/>
      <c r="AN3072" s="92"/>
      <c r="AO3072" s="92"/>
      <c r="AP3072" s="92"/>
      <c r="AQ3072" s="92">
        <v>1</v>
      </c>
      <c r="AR3072" s="92"/>
      <c r="AS3072" s="92"/>
      <c r="AT3072" s="92"/>
      <c r="AU3072" s="92"/>
      <c r="AV3072" s="109">
        <f t="shared" si="496"/>
        <v>250</v>
      </c>
      <c r="AW3072" s="75"/>
      <c r="AX3072" s="110">
        <f t="shared" si="497"/>
        <v>10</v>
      </c>
      <c r="AY3072" s="111"/>
      <c r="AZ3072" s="93"/>
      <c r="BA3072" s="94" t="s">
        <v>131</v>
      </c>
      <c r="BB3072" s="71"/>
      <c r="BC3072" s="54"/>
      <c r="BD3072" s="41">
        <v>5</v>
      </c>
      <c r="BE3072" s="52">
        <v>52</v>
      </c>
      <c r="BF3072" s="62">
        <v>5231</v>
      </c>
      <c r="BG3072" s="280" t="s">
        <v>52</v>
      </c>
    </row>
    <row r="3073" spans="1:59" s="63" customFormat="1" ht="12.75" x14ac:dyDescent="0.2">
      <c r="A3073" s="196">
        <v>5</v>
      </c>
      <c r="B3073" s="197" t="s">
        <v>938</v>
      </c>
      <c r="C3073" s="208">
        <v>52</v>
      </c>
      <c r="D3073" s="209" t="s">
        <v>982</v>
      </c>
      <c r="E3073" s="210">
        <v>5231</v>
      </c>
      <c r="F3073" s="211" t="s">
        <v>992</v>
      </c>
      <c r="G3073" s="231" t="s">
        <v>314</v>
      </c>
      <c r="H3073" s="89"/>
      <c r="I3073" s="90" t="s">
        <v>984</v>
      </c>
      <c r="J3073" s="90"/>
      <c r="K3073" s="90" t="s">
        <v>64</v>
      </c>
      <c r="L3073" s="90" t="s">
        <v>313</v>
      </c>
      <c r="M3073" s="91"/>
      <c r="N3073" s="312">
        <v>1</v>
      </c>
      <c r="O3073" s="313">
        <f t="shared" si="498"/>
        <v>0.04</v>
      </c>
      <c r="P3073" s="104"/>
      <c r="Q3073" s="92"/>
      <c r="R3073" s="92"/>
      <c r="S3073" s="92"/>
      <c r="T3073" s="92"/>
      <c r="U3073" s="92"/>
      <c r="V3073" s="92"/>
      <c r="W3073" s="92"/>
      <c r="X3073" s="109">
        <f t="shared" si="492"/>
        <v>0</v>
      </c>
      <c r="Y3073" s="83"/>
      <c r="Z3073" s="110">
        <f t="shared" si="493"/>
        <v>0</v>
      </c>
      <c r="AA3073" s="111"/>
      <c r="AB3073" s="92"/>
      <c r="AC3073" s="92"/>
      <c r="AD3073" s="92"/>
      <c r="AE3073" s="92"/>
      <c r="AF3073" s="92"/>
      <c r="AG3073" s="92"/>
      <c r="AH3073" s="92"/>
      <c r="AI3073" s="109">
        <f t="shared" si="494"/>
        <v>0</v>
      </c>
      <c r="AJ3073" s="83"/>
      <c r="AK3073" s="110">
        <f t="shared" si="495"/>
        <v>0</v>
      </c>
      <c r="AL3073" s="111"/>
      <c r="AM3073" s="92">
        <v>1</v>
      </c>
      <c r="AN3073" s="92"/>
      <c r="AO3073" s="92"/>
      <c r="AP3073" s="92"/>
      <c r="AQ3073" s="92"/>
      <c r="AR3073" s="92"/>
      <c r="AS3073" s="92"/>
      <c r="AT3073" s="92"/>
      <c r="AU3073" s="92"/>
      <c r="AV3073" s="109">
        <f t="shared" si="496"/>
        <v>10</v>
      </c>
      <c r="AW3073" s="75"/>
      <c r="AX3073" s="110">
        <f t="shared" si="497"/>
        <v>0.4</v>
      </c>
      <c r="AY3073" s="111"/>
      <c r="AZ3073" s="93"/>
      <c r="BA3073" s="94" t="s">
        <v>131</v>
      </c>
      <c r="BB3073" s="71"/>
      <c r="BC3073" s="54"/>
      <c r="BD3073" s="41">
        <v>5</v>
      </c>
      <c r="BE3073" s="52">
        <v>52</v>
      </c>
      <c r="BF3073" s="62">
        <v>5231</v>
      </c>
      <c r="BG3073" s="280" t="s">
        <v>52</v>
      </c>
    </row>
    <row r="3074" spans="1:59" s="63" customFormat="1" ht="12.75" x14ac:dyDescent="0.2">
      <c r="A3074" s="196">
        <v>5</v>
      </c>
      <c r="B3074" s="197" t="s">
        <v>938</v>
      </c>
      <c r="C3074" s="208">
        <v>52</v>
      </c>
      <c r="D3074" s="209" t="s">
        <v>982</v>
      </c>
      <c r="E3074" s="210">
        <v>5231</v>
      </c>
      <c r="F3074" s="211" t="s">
        <v>992</v>
      </c>
      <c r="G3074" s="231" t="s">
        <v>314</v>
      </c>
      <c r="H3074" s="89"/>
      <c r="I3074" s="90" t="s">
        <v>833</v>
      </c>
      <c r="J3074" s="90"/>
      <c r="K3074" s="90" t="s">
        <v>64</v>
      </c>
      <c r="L3074" s="90" t="s">
        <v>119</v>
      </c>
      <c r="M3074" s="91"/>
      <c r="N3074" s="312">
        <v>1</v>
      </c>
      <c r="O3074" s="313">
        <f t="shared" si="498"/>
        <v>0.04</v>
      </c>
      <c r="P3074" s="104"/>
      <c r="Q3074" s="92"/>
      <c r="R3074" s="92"/>
      <c r="S3074" s="92"/>
      <c r="T3074" s="92"/>
      <c r="U3074" s="92"/>
      <c r="V3074" s="92"/>
      <c r="W3074" s="92"/>
      <c r="X3074" s="109">
        <f t="shared" si="492"/>
        <v>0</v>
      </c>
      <c r="Y3074" s="83"/>
      <c r="Z3074" s="110">
        <f t="shared" si="493"/>
        <v>0</v>
      </c>
      <c r="AA3074" s="111"/>
      <c r="AB3074" s="92"/>
      <c r="AC3074" s="92"/>
      <c r="AD3074" s="92"/>
      <c r="AE3074" s="92"/>
      <c r="AF3074" s="92"/>
      <c r="AG3074" s="92"/>
      <c r="AH3074" s="92"/>
      <c r="AI3074" s="109">
        <f t="shared" si="494"/>
        <v>0</v>
      </c>
      <c r="AJ3074" s="83"/>
      <c r="AK3074" s="110">
        <f t="shared" si="495"/>
        <v>0</v>
      </c>
      <c r="AL3074" s="111"/>
      <c r="AM3074" s="92"/>
      <c r="AN3074" s="92"/>
      <c r="AO3074" s="92"/>
      <c r="AP3074" s="92"/>
      <c r="AQ3074" s="92"/>
      <c r="AR3074" s="92"/>
      <c r="AS3074" s="92">
        <v>1</v>
      </c>
      <c r="AT3074" s="92"/>
      <c r="AU3074" s="92"/>
      <c r="AV3074" s="109">
        <f t="shared" si="496"/>
        <v>1000</v>
      </c>
      <c r="AW3074" s="75"/>
      <c r="AX3074" s="110">
        <f t="shared" si="497"/>
        <v>40</v>
      </c>
      <c r="AY3074" s="111"/>
      <c r="AZ3074" s="93"/>
      <c r="BA3074" s="94" t="s">
        <v>131</v>
      </c>
      <c r="BB3074" s="71"/>
      <c r="BC3074" s="54"/>
      <c r="BD3074" s="41">
        <v>5</v>
      </c>
      <c r="BE3074" s="52">
        <v>52</v>
      </c>
      <c r="BF3074" s="62">
        <v>5231</v>
      </c>
      <c r="BG3074" s="280" t="s">
        <v>52</v>
      </c>
    </row>
    <row r="3075" spans="1:59" s="63" customFormat="1" ht="12.75" x14ac:dyDescent="0.2">
      <c r="A3075" s="196">
        <v>5</v>
      </c>
      <c r="B3075" s="197" t="s">
        <v>938</v>
      </c>
      <c r="C3075" s="208">
        <v>52</v>
      </c>
      <c r="D3075" s="209" t="s">
        <v>982</v>
      </c>
      <c r="E3075" s="210">
        <v>5231</v>
      </c>
      <c r="F3075" s="211" t="s">
        <v>992</v>
      </c>
      <c r="G3075" s="231" t="s">
        <v>314</v>
      </c>
      <c r="H3075" s="89"/>
      <c r="I3075" s="90" t="s">
        <v>291</v>
      </c>
      <c r="J3075" s="90"/>
      <c r="K3075" s="90" t="s">
        <v>129</v>
      </c>
      <c r="L3075" s="90"/>
      <c r="M3075" s="91"/>
      <c r="N3075" s="312">
        <v>1</v>
      </c>
      <c r="O3075" s="313">
        <f t="shared" si="498"/>
        <v>0.04</v>
      </c>
      <c r="P3075" s="104"/>
      <c r="Q3075" s="92"/>
      <c r="R3075" s="92"/>
      <c r="S3075" s="92"/>
      <c r="T3075" s="92"/>
      <c r="U3075" s="92"/>
      <c r="V3075" s="92"/>
      <c r="W3075" s="92">
        <v>1</v>
      </c>
      <c r="X3075" s="109">
        <f t="shared" si="492"/>
        <v>25000</v>
      </c>
      <c r="Y3075" s="83"/>
      <c r="Z3075" s="110">
        <f t="shared" si="493"/>
        <v>1000</v>
      </c>
      <c r="AA3075" s="111"/>
      <c r="AB3075" s="92"/>
      <c r="AC3075" s="92"/>
      <c r="AD3075" s="92"/>
      <c r="AE3075" s="92"/>
      <c r="AF3075" s="92"/>
      <c r="AG3075" s="92"/>
      <c r="AH3075" s="92"/>
      <c r="AI3075" s="109">
        <f t="shared" si="494"/>
        <v>0</v>
      </c>
      <c r="AJ3075" s="83"/>
      <c r="AK3075" s="110">
        <f t="shared" si="495"/>
        <v>0</v>
      </c>
      <c r="AL3075" s="111"/>
      <c r="AM3075" s="92"/>
      <c r="AN3075" s="92"/>
      <c r="AO3075" s="92"/>
      <c r="AP3075" s="92">
        <v>1</v>
      </c>
      <c r="AQ3075" s="92"/>
      <c r="AR3075" s="92"/>
      <c r="AS3075" s="92"/>
      <c r="AT3075" s="92"/>
      <c r="AU3075" s="92"/>
      <c r="AV3075" s="109">
        <f t="shared" si="496"/>
        <v>100</v>
      </c>
      <c r="AW3075" s="75"/>
      <c r="AX3075" s="110">
        <f t="shared" si="497"/>
        <v>4</v>
      </c>
      <c r="AY3075" s="111"/>
      <c r="AZ3075" s="93"/>
      <c r="BA3075" s="94" t="s">
        <v>131</v>
      </c>
      <c r="BB3075" s="71"/>
      <c r="BC3075" s="54"/>
      <c r="BD3075" s="41">
        <v>5</v>
      </c>
      <c r="BE3075" s="52">
        <v>52</v>
      </c>
      <c r="BF3075" s="62">
        <v>5231</v>
      </c>
      <c r="BG3075" s="280" t="s">
        <v>52</v>
      </c>
    </row>
    <row r="3076" spans="1:59" s="63" customFormat="1" ht="12.75" x14ac:dyDescent="0.2">
      <c r="A3076" s="196">
        <v>5</v>
      </c>
      <c r="B3076" s="197" t="s">
        <v>938</v>
      </c>
      <c r="C3076" s="208">
        <v>52</v>
      </c>
      <c r="D3076" s="209" t="s">
        <v>982</v>
      </c>
      <c r="E3076" s="210">
        <v>5231</v>
      </c>
      <c r="F3076" s="211" t="s">
        <v>992</v>
      </c>
      <c r="G3076" s="231" t="s">
        <v>314</v>
      </c>
      <c r="H3076" s="89"/>
      <c r="I3076" s="90" t="s">
        <v>967</v>
      </c>
      <c r="J3076" s="90"/>
      <c r="K3076" s="90" t="s">
        <v>129</v>
      </c>
      <c r="L3076" s="90"/>
      <c r="M3076" s="91"/>
      <c r="N3076" s="312">
        <v>1</v>
      </c>
      <c r="O3076" s="313">
        <f t="shared" si="498"/>
        <v>0.04</v>
      </c>
      <c r="P3076" s="104"/>
      <c r="Q3076" s="92"/>
      <c r="R3076" s="92"/>
      <c r="S3076" s="92"/>
      <c r="T3076" s="92"/>
      <c r="U3076" s="92"/>
      <c r="V3076" s="92"/>
      <c r="W3076" s="92">
        <v>1</v>
      </c>
      <c r="X3076" s="109">
        <f t="shared" si="492"/>
        <v>25000</v>
      </c>
      <c r="Y3076" s="83"/>
      <c r="Z3076" s="110">
        <f t="shared" si="493"/>
        <v>1000</v>
      </c>
      <c r="AA3076" s="111"/>
      <c r="AB3076" s="92"/>
      <c r="AC3076" s="92"/>
      <c r="AD3076" s="92"/>
      <c r="AE3076" s="92"/>
      <c r="AF3076" s="92"/>
      <c r="AG3076" s="92"/>
      <c r="AH3076" s="92"/>
      <c r="AI3076" s="109">
        <f t="shared" si="494"/>
        <v>0</v>
      </c>
      <c r="AJ3076" s="83"/>
      <c r="AK3076" s="110">
        <f t="shared" si="495"/>
        <v>0</v>
      </c>
      <c r="AL3076" s="111"/>
      <c r="AM3076" s="92"/>
      <c r="AN3076" s="92"/>
      <c r="AO3076" s="92"/>
      <c r="AP3076" s="92">
        <v>1</v>
      </c>
      <c r="AQ3076" s="92"/>
      <c r="AR3076" s="92"/>
      <c r="AS3076" s="92"/>
      <c r="AT3076" s="92"/>
      <c r="AU3076" s="92"/>
      <c r="AV3076" s="109">
        <f t="shared" si="496"/>
        <v>100</v>
      </c>
      <c r="AW3076" s="75"/>
      <c r="AX3076" s="110">
        <f t="shared" si="497"/>
        <v>4</v>
      </c>
      <c r="AY3076" s="111"/>
      <c r="AZ3076" s="93"/>
      <c r="BA3076" s="94" t="s">
        <v>131</v>
      </c>
      <c r="BB3076" s="71"/>
      <c r="BC3076" s="54"/>
      <c r="BD3076" s="41">
        <v>5</v>
      </c>
      <c r="BE3076" s="52">
        <v>52</v>
      </c>
      <c r="BF3076" s="62">
        <v>5231</v>
      </c>
      <c r="BG3076" s="280" t="s">
        <v>52</v>
      </c>
    </row>
    <row r="3077" spans="1:59" s="63" customFormat="1" ht="12.75" x14ac:dyDescent="0.2">
      <c r="A3077" s="196">
        <v>5</v>
      </c>
      <c r="B3077" s="197" t="s">
        <v>938</v>
      </c>
      <c r="C3077" s="208">
        <v>52</v>
      </c>
      <c r="D3077" s="209" t="s">
        <v>982</v>
      </c>
      <c r="E3077" s="210">
        <v>5231</v>
      </c>
      <c r="F3077" s="211" t="s">
        <v>992</v>
      </c>
      <c r="G3077" s="231" t="s">
        <v>314</v>
      </c>
      <c r="H3077" s="89"/>
      <c r="I3077" s="90" t="s">
        <v>326</v>
      </c>
      <c r="J3077" s="90"/>
      <c r="K3077" s="90" t="s">
        <v>64</v>
      </c>
      <c r="L3077" s="90" t="s">
        <v>119</v>
      </c>
      <c r="M3077" s="91"/>
      <c r="N3077" s="312">
        <v>1</v>
      </c>
      <c r="O3077" s="313">
        <f t="shared" si="498"/>
        <v>0.04</v>
      </c>
      <c r="P3077" s="104"/>
      <c r="Q3077" s="92"/>
      <c r="R3077" s="92"/>
      <c r="S3077" s="92"/>
      <c r="T3077" s="92"/>
      <c r="U3077" s="92"/>
      <c r="V3077" s="92"/>
      <c r="W3077" s="92"/>
      <c r="X3077" s="109">
        <f t="shared" si="492"/>
        <v>0</v>
      </c>
      <c r="Y3077" s="83"/>
      <c r="Z3077" s="110">
        <f t="shared" si="493"/>
        <v>0</v>
      </c>
      <c r="AA3077" s="111"/>
      <c r="AB3077" s="92"/>
      <c r="AC3077" s="92"/>
      <c r="AD3077" s="92"/>
      <c r="AE3077" s="92"/>
      <c r="AF3077" s="92"/>
      <c r="AG3077" s="92"/>
      <c r="AH3077" s="92"/>
      <c r="AI3077" s="109">
        <f t="shared" si="494"/>
        <v>0</v>
      </c>
      <c r="AJ3077" s="83"/>
      <c r="AK3077" s="110">
        <f t="shared" si="495"/>
        <v>0</v>
      </c>
      <c r="AL3077" s="111"/>
      <c r="AM3077" s="92"/>
      <c r="AN3077" s="92"/>
      <c r="AO3077" s="92"/>
      <c r="AP3077" s="92"/>
      <c r="AQ3077" s="92"/>
      <c r="AR3077" s="92"/>
      <c r="AS3077" s="92">
        <v>1</v>
      </c>
      <c r="AT3077" s="92"/>
      <c r="AU3077" s="92"/>
      <c r="AV3077" s="109">
        <f t="shared" si="496"/>
        <v>1000</v>
      </c>
      <c r="AW3077" s="75"/>
      <c r="AX3077" s="110">
        <f t="shared" si="497"/>
        <v>40</v>
      </c>
      <c r="AY3077" s="111"/>
      <c r="AZ3077" s="93"/>
      <c r="BA3077" s="94" t="s">
        <v>131</v>
      </c>
      <c r="BB3077" s="71"/>
      <c r="BC3077" s="54"/>
      <c r="BD3077" s="41">
        <v>5</v>
      </c>
      <c r="BE3077" s="52">
        <v>52</v>
      </c>
      <c r="BF3077" s="62">
        <v>5231</v>
      </c>
      <c r="BG3077" s="280" t="s">
        <v>52</v>
      </c>
    </row>
    <row r="3078" spans="1:59" s="63" customFormat="1" ht="12.75" x14ac:dyDescent="0.2">
      <c r="A3078" s="196">
        <v>5</v>
      </c>
      <c r="B3078" s="197" t="s">
        <v>938</v>
      </c>
      <c r="C3078" s="208">
        <v>52</v>
      </c>
      <c r="D3078" s="209" t="s">
        <v>982</v>
      </c>
      <c r="E3078" s="210">
        <v>5231</v>
      </c>
      <c r="F3078" s="211" t="s">
        <v>992</v>
      </c>
      <c r="G3078" s="231" t="s">
        <v>314</v>
      </c>
      <c r="H3078" s="89"/>
      <c r="I3078" s="90" t="s">
        <v>997</v>
      </c>
      <c r="J3078" s="90"/>
      <c r="K3078" s="90" t="s">
        <v>64</v>
      </c>
      <c r="L3078" s="90" t="s">
        <v>998</v>
      </c>
      <c r="M3078" s="91"/>
      <c r="N3078" s="312">
        <v>1</v>
      </c>
      <c r="O3078" s="313">
        <f t="shared" si="498"/>
        <v>0.04</v>
      </c>
      <c r="P3078" s="104"/>
      <c r="Q3078" s="92"/>
      <c r="R3078" s="92"/>
      <c r="S3078" s="92"/>
      <c r="T3078" s="92"/>
      <c r="U3078" s="92"/>
      <c r="V3078" s="92"/>
      <c r="W3078" s="92"/>
      <c r="X3078" s="109">
        <f t="shared" si="492"/>
        <v>0</v>
      </c>
      <c r="Y3078" s="83"/>
      <c r="Z3078" s="110">
        <f t="shared" si="493"/>
        <v>0</v>
      </c>
      <c r="AA3078" s="111"/>
      <c r="AB3078" s="92"/>
      <c r="AC3078" s="92"/>
      <c r="AD3078" s="92"/>
      <c r="AE3078" s="92"/>
      <c r="AF3078" s="92"/>
      <c r="AG3078" s="92"/>
      <c r="AH3078" s="92"/>
      <c r="AI3078" s="109">
        <f t="shared" si="494"/>
        <v>0</v>
      </c>
      <c r="AJ3078" s="83"/>
      <c r="AK3078" s="110">
        <f t="shared" si="495"/>
        <v>0</v>
      </c>
      <c r="AL3078" s="111"/>
      <c r="AM3078" s="92"/>
      <c r="AN3078" s="92"/>
      <c r="AO3078" s="92"/>
      <c r="AP3078" s="92">
        <v>1</v>
      </c>
      <c r="AQ3078" s="92"/>
      <c r="AR3078" s="92"/>
      <c r="AS3078" s="92"/>
      <c r="AT3078" s="92"/>
      <c r="AU3078" s="92"/>
      <c r="AV3078" s="109">
        <f t="shared" si="496"/>
        <v>100</v>
      </c>
      <c r="AW3078" s="75"/>
      <c r="AX3078" s="110">
        <f t="shared" si="497"/>
        <v>4</v>
      </c>
      <c r="AY3078" s="111"/>
      <c r="AZ3078" s="93"/>
      <c r="BA3078" s="94" t="s">
        <v>131</v>
      </c>
      <c r="BB3078" s="71"/>
      <c r="BC3078" s="54"/>
      <c r="BD3078" s="41">
        <v>5</v>
      </c>
      <c r="BE3078" s="52">
        <v>52</v>
      </c>
      <c r="BF3078" s="62">
        <v>5231</v>
      </c>
      <c r="BG3078" s="280" t="s">
        <v>52</v>
      </c>
    </row>
    <row r="3079" spans="1:59" s="63" customFormat="1" ht="12.75" x14ac:dyDescent="0.2">
      <c r="A3079" s="196">
        <v>5</v>
      </c>
      <c r="B3079" s="197" t="s">
        <v>938</v>
      </c>
      <c r="C3079" s="208">
        <v>52</v>
      </c>
      <c r="D3079" s="209" t="s">
        <v>982</v>
      </c>
      <c r="E3079" s="210">
        <v>5231</v>
      </c>
      <c r="F3079" s="211" t="s">
        <v>992</v>
      </c>
      <c r="G3079" s="231" t="s">
        <v>314</v>
      </c>
      <c r="H3079" s="89"/>
      <c r="I3079" s="90" t="s">
        <v>821</v>
      </c>
      <c r="J3079" s="90"/>
      <c r="K3079" s="90" t="s">
        <v>64</v>
      </c>
      <c r="L3079" s="90" t="s">
        <v>119</v>
      </c>
      <c r="M3079" s="91"/>
      <c r="N3079" s="312">
        <v>1</v>
      </c>
      <c r="O3079" s="313">
        <f t="shared" si="498"/>
        <v>0.04</v>
      </c>
      <c r="P3079" s="104"/>
      <c r="Q3079" s="92"/>
      <c r="R3079" s="92"/>
      <c r="S3079" s="92"/>
      <c r="T3079" s="92"/>
      <c r="U3079" s="92"/>
      <c r="V3079" s="92"/>
      <c r="W3079" s="92"/>
      <c r="X3079" s="109">
        <f t="shared" si="492"/>
        <v>0</v>
      </c>
      <c r="Y3079" s="83"/>
      <c r="Z3079" s="110">
        <f t="shared" si="493"/>
        <v>0</v>
      </c>
      <c r="AA3079" s="111"/>
      <c r="AB3079" s="92"/>
      <c r="AC3079" s="92"/>
      <c r="AD3079" s="92"/>
      <c r="AE3079" s="92"/>
      <c r="AF3079" s="92"/>
      <c r="AG3079" s="92"/>
      <c r="AH3079" s="92"/>
      <c r="AI3079" s="109">
        <f t="shared" si="494"/>
        <v>0</v>
      </c>
      <c r="AJ3079" s="83"/>
      <c r="AK3079" s="110">
        <f t="shared" si="495"/>
        <v>0</v>
      </c>
      <c r="AL3079" s="111"/>
      <c r="AM3079" s="92"/>
      <c r="AN3079" s="92"/>
      <c r="AO3079" s="92"/>
      <c r="AP3079" s="92"/>
      <c r="AQ3079" s="92"/>
      <c r="AR3079" s="92"/>
      <c r="AS3079" s="92">
        <v>1</v>
      </c>
      <c r="AT3079" s="92"/>
      <c r="AU3079" s="92"/>
      <c r="AV3079" s="109">
        <f t="shared" si="496"/>
        <v>1000</v>
      </c>
      <c r="AW3079" s="75"/>
      <c r="AX3079" s="110">
        <f t="shared" si="497"/>
        <v>40</v>
      </c>
      <c r="AY3079" s="111"/>
      <c r="AZ3079" s="93"/>
      <c r="BA3079" s="94" t="s">
        <v>131</v>
      </c>
      <c r="BB3079" s="71"/>
      <c r="BC3079" s="54"/>
      <c r="BD3079" s="41">
        <v>5</v>
      </c>
      <c r="BE3079" s="52">
        <v>52</v>
      </c>
      <c r="BF3079" s="62">
        <v>5231</v>
      </c>
      <c r="BG3079" s="280" t="s">
        <v>52</v>
      </c>
    </row>
    <row r="3080" spans="1:59" s="63" customFormat="1" ht="12.75" x14ac:dyDescent="0.2">
      <c r="A3080" s="196">
        <v>5</v>
      </c>
      <c r="B3080" s="197" t="s">
        <v>938</v>
      </c>
      <c r="C3080" s="208">
        <v>52</v>
      </c>
      <c r="D3080" s="209" t="s">
        <v>982</v>
      </c>
      <c r="E3080" s="210">
        <v>5231</v>
      </c>
      <c r="F3080" s="211" t="s">
        <v>992</v>
      </c>
      <c r="G3080" s="231" t="s">
        <v>314</v>
      </c>
      <c r="H3080" s="89"/>
      <c r="I3080" s="90" t="s">
        <v>899</v>
      </c>
      <c r="J3080" s="90"/>
      <c r="K3080" s="90" t="s">
        <v>64</v>
      </c>
      <c r="L3080" s="90" t="s">
        <v>271</v>
      </c>
      <c r="M3080" s="91"/>
      <c r="N3080" s="312">
        <v>1</v>
      </c>
      <c r="O3080" s="313">
        <f t="shared" si="498"/>
        <v>0.04</v>
      </c>
      <c r="P3080" s="104"/>
      <c r="Q3080" s="92"/>
      <c r="R3080" s="92"/>
      <c r="S3080" s="92"/>
      <c r="T3080" s="92"/>
      <c r="U3080" s="92"/>
      <c r="V3080" s="92"/>
      <c r="W3080" s="92"/>
      <c r="X3080" s="109">
        <f t="shared" si="492"/>
        <v>0</v>
      </c>
      <c r="Y3080" s="83"/>
      <c r="Z3080" s="110">
        <f t="shared" si="493"/>
        <v>0</v>
      </c>
      <c r="AA3080" s="111"/>
      <c r="AB3080" s="92"/>
      <c r="AC3080" s="92"/>
      <c r="AD3080" s="92"/>
      <c r="AE3080" s="92"/>
      <c r="AF3080" s="92"/>
      <c r="AG3080" s="92"/>
      <c r="AH3080" s="92"/>
      <c r="AI3080" s="109">
        <f t="shared" si="494"/>
        <v>0</v>
      </c>
      <c r="AJ3080" s="83"/>
      <c r="AK3080" s="110">
        <f t="shared" si="495"/>
        <v>0</v>
      </c>
      <c r="AL3080" s="111"/>
      <c r="AM3080" s="92"/>
      <c r="AN3080" s="92"/>
      <c r="AO3080" s="92"/>
      <c r="AP3080" s="92"/>
      <c r="AQ3080" s="92"/>
      <c r="AR3080" s="92"/>
      <c r="AS3080" s="92">
        <v>1</v>
      </c>
      <c r="AT3080" s="92"/>
      <c r="AU3080" s="92"/>
      <c r="AV3080" s="109">
        <f t="shared" si="496"/>
        <v>1000</v>
      </c>
      <c r="AW3080" s="75"/>
      <c r="AX3080" s="110">
        <f t="shared" si="497"/>
        <v>40</v>
      </c>
      <c r="AY3080" s="111"/>
      <c r="AZ3080" s="93"/>
      <c r="BA3080" s="94" t="s">
        <v>131</v>
      </c>
      <c r="BB3080" s="71"/>
      <c r="BC3080" s="54"/>
      <c r="BD3080" s="41">
        <v>5</v>
      </c>
      <c r="BE3080" s="52">
        <v>52</v>
      </c>
      <c r="BF3080" s="62">
        <v>5231</v>
      </c>
      <c r="BG3080" s="280" t="s">
        <v>52</v>
      </c>
    </row>
    <row r="3081" spans="1:59" s="63" customFormat="1" ht="12.75" x14ac:dyDescent="0.2">
      <c r="A3081" s="196">
        <v>5</v>
      </c>
      <c r="B3081" s="197" t="s">
        <v>938</v>
      </c>
      <c r="C3081" s="208">
        <v>52</v>
      </c>
      <c r="D3081" s="209" t="s">
        <v>982</v>
      </c>
      <c r="E3081" s="210">
        <v>5231</v>
      </c>
      <c r="F3081" s="211" t="s">
        <v>992</v>
      </c>
      <c r="G3081" s="231" t="s">
        <v>314</v>
      </c>
      <c r="H3081" s="89"/>
      <c r="I3081" s="90" t="s">
        <v>564</v>
      </c>
      <c r="J3081" s="90"/>
      <c r="K3081" s="90" t="s">
        <v>64</v>
      </c>
      <c r="L3081" s="90" t="s">
        <v>566</v>
      </c>
      <c r="M3081" s="91"/>
      <c r="N3081" s="312">
        <v>1</v>
      </c>
      <c r="O3081" s="313">
        <f t="shared" si="498"/>
        <v>0.04</v>
      </c>
      <c r="P3081" s="104">
        <v>1</v>
      </c>
      <c r="Q3081" s="92"/>
      <c r="R3081" s="92"/>
      <c r="S3081" s="92"/>
      <c r="T3081" s="92"/>
      <c r="U3081" s="92"/>
      <c r="V3081" s="92"/>
      <c r="W3081" s="92"/>
      <c r="X3081" s="109">
        <f t="shared" si="492"/>
        <v>100</v>
      </c>
      <c r="Y3081" s="83"/>
      <c r="Z3081" s="110">
        <f t="shared" si="493"/>
        <v>4</v>
      </c>
      <c r="AA3081" s="111"/>
      <c r="AB3081" s="92"/>
      <c r="AC3081" s="92"/>
      <c r="AD3081" s="92"/>
      <c r="AE3081" s="92"/>
      <c r="AF3081" s="92"/>
      <c r="AG3081" s="92"/>
      <c r="AH3081" s="92"/>
      <c r="AI3081" s="109">
        <f t="shared" si="494"/>
        <v>0</v>
      </c>
      <c r="AJ3081" s="83"/>
      <c r="AK3081" s="110">
        <f t="shared" si="495"/>
        <v>0</v>
      </c>
      <c r="AL3081" s="111"/>
      <c r="AM3081" s="92"/>
      <c r="AN3081" s="92"/>
      <c r="AO3081" s="92"/>
      <c r="AP3081" s="92"/>
      <c r="AQ3081" s="92"/>
      <c r="AR3081" s="92">
        <v>1</v>
      </c>
      <c r="AS3081" s="92"/>
      <c r="AT3081" s="92"/>
      <c r="AU3081" s="92"/>
      <c r="AV3081" s="109">
        <f t="shared" si="496"/>
        <v>500</v>
      </c>
      <c r="AW3081" s="75"/>
      <c r="AX3081" s="110">
        <f t="shared" si="497"/>
        <v>20</v>
      </c>
      <c r="AY3081" s="111"/>
      <c r="AZ3081" s="93"/>
      <c r="BA3081" s="94" t="s">
        <v>131</v>
      </c>
      <c r="BB3081" s="71"/>
      <c r="BC3081" s="54"/>
      <c r="BD3081" s="41">
        <v>5</v>
      </c>
      <c r="BE3081" s="52">
        <v>52</v>
      </c>
      <c r="BF3081" s="62">
        <v>5231</v>
      </c>
      <c r="BG3081" s="280" t="s">
        <v>52</v>
      </c>
    </row>
    <row r="3082" spans="1:59" s="63" customFormat="1" ht="12.75" x14ac:dyDescent="0.2">
      <c r="A3082" s="196">
        <v>5</v>
      </c>
      <c r="B3082" s="197" t="s">
        <v>938</v>
      </c>
      <c r="C3082" s="208">
        <v>52</v>
      </c>
      <c r="D3082" s="209" t="s">
        <v>982</v>
      </c>
      <c r="E3082" s="210">
        <v>5231</v>
      </c>
      <c r="F3082" s="211" t="s">
        <v>992</v>
      </c>
      <c r="G3082" s="231" t="s">
        <v>314</v>
      </c>
      <c r="H3082" s="89"/>
      <c r="I3082" s="90" t="s">
        <v>993</v>
      </c>
      <c r="J3082" s="90"/>
      <c r="K3082" s="90" t="s">
        <v>64</v>
      </c>
      <c r="L3082" s="90" t="s">
        <v>119</v>
      </c>
      <c r="M3082" s="91"/>
      <c r="N3082" s="312">
        <v>1</v>
      </c>
      <c r="O3082" s="313">
        <f t="shared" si="498"/>
        <v>0.04</v>
      </c>
      <c r="P3082" s="104"/>
      <c r="Q3082" s="92"/>
      <c r="R3082" s="92"/>
      <c r="S3082" s="92"/>
      <c r="T3082" s="92"/>
      <c r="U3082" s="92"/>
      <c r="V3082" s="92"/>
      <c r="W3082" s="92"/>
      <c r="X3082" s="109">
        <f t="shared" si="492"/>
        <v>0</v>
      </c>
      <c r="Y3082" s="83"/>
      <c r="Z3082" s="110">
        <f t="shared" si="493"/>
        <v>0</v>
      </c>
      <c r="AA3082" s="111"/>
      <c r="AB3082" s="92"/>
      <c r="AC3082" s="92"/>
      <c r="AD3082" s="92"/>
      <c r="AE3082" s="92"/>
      <c r="AF3082" s="92"/>
      <c r="AG3082" s="92"/>
      <c r="AH3082" s="92"/>
      <c r="AI3082" s="109">
        <f t="shared" si="494"/>
        <v>0</v>
      </c>
      <c r="AJ3082" s="83"/>
      <c r="AK3082" s="110">
        <f t="shared" si="495"/>
        <v>0</v>
      </c>
      <c r="AL3082" s="111"/>
      <c r="AM3082" s="92"/>
      <c r="AN3082" s="92"/>
      <c r="AO3082" s="92"/>
      <c r="AP3082" s="92"/>
      <c r="AQ3082" s="92"/>
      <c r="AR3082" s="92"/>
      <c r="AS3082" s="92">
        <v>1</v>
      </c>
      <c r="AT3082" s="92"/>
      <c r="AU3082" s="92"/>
      <c r="AV3082" s="109">
        <f t="shared" si="496"/>
        <v>1000</v>
      </c>
      <c r="AW3082" s="75"/>
      <c r="AX3082" s="110">
        <f t="shared" si="497"/>
        <v>40</v>
      </c>
      <c r="AY3082" s="111"/>
      <c r="AZ3082" s="93"/>
      <c r="BA3082" s="94" t="s">
        <v>131</v>
      </c>
      <c r="BB3082" s="71"/>
      <c r="BC3082" s="54"/>
      <c r="BD3082" s="41">
        <v>5</v>
      </c>
      <c r="BE3082" s="52">
        <v>52</v>
      </c>
      <c r="BF3082" s="62">
        <v>5231</v>
      </c>
      <c r="BG3082" s="280" t="s">
        <v>52</v>
      </c>
    </row>
    <row r="3083" spans="1:59" s="63" customFormat="1" ht="12.75" x14ac:dyDescent="0.2">
      <c r="A3083" s="196">
        <v>5</v>
      </c>
      <c r="B3083" s="197" t="s">
        <v>938</v>
      </c>
      <c r="C3083" s="208">
        <v>52</v>
      </c>
      <c r="D3083" s="209" t="s">
        <v>982</v>
      </c>
      <c r="E3083" s="210">
        <v>5231</v>
      </c>
      <c r="F3083" s="211" t="s">
        <v>992</v>
      </c>
      <c r="G3083" s="231" t="s">
        <v>314</v>
      </c>
      <c r="H3083" s="89"/>
      <c r="I3083" s="90" t="s">
        <v>999</v>
      </c>
      <c r="J3083" s="90"/>
      <c r="K3083" s="90" t="s">
        <v>64</v>
      </c>
      <c r="L3083" s="90" t="s">
        <v>119</v>
      </c>
      <c r="M3083" s="91"/>
      <c r="N3083" s="312">
        <v>1</v>
      </c>
      <c r="O3083" s="313">
        <f t="shared" si="498"/>
        <v>0.04</v>
      </c>
      <c r="P3083" s="104"/>
      <c r="Q3083" s="92"/>
      <c r="R3083" s="92"/>
      <c r="S3083" s="92"/>
      <c r="T3083" s="92"/>
      <c r="U3083" s="92"/>
      <c r="V3083" s="92"/>
      <c r="W3083" s="92"/>
      <c r="X3083" s="109">
        <f t="shared" si="492"/>
        <v>0</v>
      </c>
      <c r="Y3083" s="83"/>
      <c r="Z3083" s="110">
        <f t="shared" si="493"/>
        <v>0</v>
      </c>
      <c r="AA3083" s="111"/>
      <c r="AB3083" s="92"/>
      <c r="AC3083" s="92"/>
      <c r="AD3083" s="92"/>
      <c r="AE3083" s="92"/>
      <c r="AF3083" s="92"/>
      <c r="AG3083" s="92"/>
      <c r="AH3083" s="92"/>
      <c r="AI3083" s="109">
        <f t="shared" si="494"/>
        <v>0</v>
      </c>
      <c r="AJ3083" s="83"/>
      <c r="AK3083" s="110">
        <f t="shared" si="495"/>
        <v>0</v>
      </c>
      <c r="AL3083" s="111"/>
      <c r="AM3083" s="92"/>
      <c r="AN3083" s="92"/>
      <c r="AO3083" s="92"/>
      <c r="AP3083" s="92"/>
      <c r="AQ3083" s="92"/>
      <c r="AR3083" s="92"/>
      <c r="AS3083" s="92">
        <v>1</v>
      </c>
      <c r="AT3083" s="92"/>
      <c r="AU3083" s="92"/>
      <c r="AV3083" s="109">
        <f t="shared" si="496"/>
        <v>1000</v>
      </c>
      <c r="AW3083" s="75"/>
      <c r="AX3083" s="110">
        <f t="shared" si="497"/>
        <v>40</v>
      </c>
      <c r="AY3083" s="111"/>
      <c r="AZ3083" s="93"/>
      <c r="BA3083" s="94" t="s">
        <v>131</v>
      </c>
      <c r="BB3083" s="71"/>
      <c r="BC3083" s="54"/>
      <c r="BD3083" s="41">
        <v>5</v>
      </c>
      <c r="BE3083" s="52">
        <v>52</v>
      </c>
      <c r="BF3083" s="62">
        <v>5231</v>
      </c>
      <c r="BG3083" s="280" t="s">
        <v>52</v>
      </c>
    </row>
    <row r="3084" spans="1:59" s="63" customFormat="1" ht="12.75" x14ac:dyDescent="0.2">
      <c r="A3084" s="196">
        <v>5</v>
      </c>
      <c r="B3084" s="197" t="s">
        <v>938</v>
      </c>
      <c r="C3084" s="208">
        <v>52</v>
      </c>
      <c r="D3084" s="209" t="s">
        <v>982</v>
      </c>
      <c r="E3084" s="210">
        <v>5231</v>
      </c>
      <c r="F3084" s="211" t="s">
        <v>992</v>
      </c>
      <c r="G3084" s="231" t="s">
        <v>314</v>
      </c>
      <c r="H3084" s="89"/>
      <c r="I3084" s="90" t="s">
        <v>801</v>
      </c>
      <c r="J3084" s="90"/>
      <c r="K3084" s="90" t="s">
        <v>64</v>
      </c>
      <c r="L3084" s="90" t="s">
        <v>119</v>
      </c>
      <c r="M3084" s="91"/>
      <c r="N3084" s="312">
        <v>1</v>
      </c>
      <c r="O3084" s="313">
        <f t="shared" si="498"/>
        <v>0.04</v>
      </c>
      <c r="P3084" s="104"/>
      <c r="Q3084" s="92"/>
      <c r="R3084" s="92"/>
      <c r="S3084" s="92"/>
      <c r="T3084" s="92"/>
      <c r="U3084" s="92"/>
      <c r="V3084" s="92"/>
      <c r="W3084" s="92"/>
      <c r="X3084" s="109">
        <f t="shared" si="492"/>
        <v>0</v>
      </c>
      <c r="Y3084" s="83"/>
      <c r="Z3084" s="110">
        <f t="shared" si="493"/>
        <v>0</v>
      </c>
      <c r="AA3084" s="111"/>
      <c r="AB3084" s="92"/>
      <c r="AC3084" s="92"/>
      <c r="AD3084" s="92"/>
      <c r="AE3084" s="92"/>
      <c r="AF3084" s="92"/>
      <c r="AG3084" s="92"/>
      <c r="AH3084" s="92"/>
      <c r="AI3084" s="109">
        <f t="shared" si="494"/>
        <v>0</v>
      </c>
      <c r="AJ3084" s="83"/>
      <c r="AK3084" s="110">
        <f t="shared" si="495"/>
        <v>0</v>
      </c>
      <c r="AL3084" s="111"/>
      <c r="AM3084" s="92"/>
      <c r="AN3084" s="92"/>
      <c r="AO3084" s="92"/>
      <c r="AP3084" s="92"/>
      <c r="AQ3084" s="92"/>
      <c r="AR3084" s="92"/>
      <c r="AS3084" s="92">
        <v>1</v>
      </c>
      <c r="AT3084" s="92"/>
      <c r="AU3084" s="92"/>
      <c r="AV3084" s="109">
        <f t="shared" si="496"/>
        <v>1000</v>
      </c>
      <c r="AW3084" s="75"/>
      <c r="AX3084" s="110">
        <f t="shared" si="497"/>
        <v>40</v>
      </c>
      <c r="AY3084" s="111"/>
      <c r="AZ3084" s="93"/>
      <c r="BA3084" s="94" t="s">
        <v>131</v>
      </c>
      <c r="BB3084" s="71"/>
      <c r="BC3084" s="54"/>
      <c r="BD3084" s="41">
        <v>5</v>
      </c>
      <c r="BE3084" s="52">
        <v>52</v>
      </c>
      <c r="BF3084" s="62">
        <v>5231</v>
      </c>
      <c r="BG3084" s="280" t="s">
        <v>52</v>
      </c>
    </row>
    <row r="3085" spans="1:59" s="63" customFormat="1" ht="12.75" x14ac:dyDescent="0.2">
      <c r="A3085" s="196">
        <v>5</v>
      </c>
      <c r="B3085" s="197" t="s">
        <v>938</v>
      </c>
      <c r="C3085" s="208">
        <v>52</v>
      </c>
      <c r="D3085" s="209" t="s">
        <v>982</v>
      </c>
      <c r="E3085" s="210">
        <v>5231</v>
      </c>
      <c r="F3085" s="211" t="s">
        <v>992</v>
      </c>
      <c r="G3085" s="231" t="s">
        <v>314</v>
      </c>
      <c r="H3085" s="89"/>
      <c r="I3085" s="90" t="s">
        <v>1000</v>
      </c>
      <c r="J3085" s="90"/>
      <c r="K3085" s="90" t="s">
        <v>64</v>
      </c>
      <c r="L3085" s="90" t="s">
        <v>258</v>
      </c>
      <c r="M3085" s="91"/>
      <c r="N3085" s="312">
        <v>1</v>
      </c>
      <c r="O3085" s="313">
        <f t="shared" si="498"/>
        <v>0.04</v>
      </c>
      <c r="P3085" s="104"/>
      <c r="Q3085" s="92"/>
      <c r="R3085" s="92"/>
      <c r="S3085" s="92"/>
      <c r="T3085" s="92"/>
      <c r="U3085" s="92"/>
      <c r="V3085" s="92"/>
      <c r="W3085" s="92"/>
      <c r="X3085" s="109">
        <f t="shared" si="492"/>
        <v>0</v>
      </c>
      <c r="Y3085" s="83"/>
      <c r="Z3085" s="110">
        <f t="shared" si="493"/>
        <v>0</v>
      </c>
      <c r="AA3085" s="111"/>
      <c r="AB3085" s="92"/>
      <c r="AC3085" s="92"/>
      <c r="AD3085" s="92"/>
      <c r="AE3085" s="92"/>
      <c r="AF3085" s="92"/>
      <c r="AG3085" s="92"/>
      <c r="AH3085" s="92"/>
      <c r="AI3085" s="109">
        <f t="shared" si="494"/>
        <v>0</v>
      </c>
      <c r="AJ3085" s="83"/>
      <c r="AK3085" s="110">
        <f t="shared" si="495"/>
        <v>0</v>
      </c>
      <c r="AL3085" s="111"/>
      <c r="AM3085" s="92"/>
      <c r="AN3085" s="92">
        <v>1</v>
      </c>
      <c r="AO3085" s="92"/>
      <c r="AP3085" s="92"/>
      <c r="AQ3085" s="92"/>
      <c r="AR3085" s="92"/>
      <c r="AS3085" s="92"/>
      <c r="AT3085" s="92"/>
      <c r="AU3085" s="92"/>
      <c r="AV3085" s="109">
        <f t="shared" si="496"/>
        <v>25</v>
      </c>
      <c r="AW3085" s="75"/>
      <c r="AX3085" s="110">
        <f t="shared" si="497"/>
        <v>1</v>
      </c>
      <c r="AY3085" s="111"/>
      <c r="AZ3085" s="93"/>
      <c r="BA3085" s="94" t="s">
        <v>131</v>
      </c>
      <c r="BB3085" s="71"/>
      <c r="BC3085" s="54"/>
      <c r="BD3085" s="41">
        <v>5</v>
      </c>
      <c r="BE3085" s="52">
        <v>52</v>
      </c>
      <c r="BF3085" s="62">
        <v>5231</v>
      </c>
      <c r="BG3085" s="280" t="s">
        <v>52</v>
      </c>
    </row>
    <row r="3086" spans="1:59" s="63" customFormat="1" ht="12.75" x14ac:dyDescent="0.2">
      <c r="A3086" s="196">
        <v>5</v>
      </c>
      <c r="B3086" s="197" t="s">
        <v>938</v>
      </c>
      <c r="C3086" s="208">
        <v>52</v>
      </c>
      <c r="D3086" s="209" t="s">
        <v>982</v>
      </c>
      <c r="E3086" s="210">
        <v>5231</v>
      </c>
      <c r="F3086" s="211" t="s">
        <v>992</v>
      </c>
      <c r="G3086" s="231" t="s">
        <v>314</v>
      </c>
      <c r="H3086" s="89"/>
      <c r="I3086" s="90" t="s">
        <v>1001</v>
      </c>
      <c r="J3086" s="90"/>
      <c r="K3086" s="90" t="s">
        <v>64</v>
      </c>
      <c r="L3086" s="90" t="s">
        <v>119</v>
      </c>
      <c r="M3086" s="91"/>
      <c r="N3086" s="312">
        <v>1</v>
      </c>
      <c r="O3086" s="313">
        <f t="shared" si="498"/>
        <v>0.04</v>
      </c>
      <c r="P3086" s="104"/>
      <c r="Q3086" s="92"/>
      <c r="R3086" s="92"/>
      <c r="S3086" s="92"/>
      <c r="T3086" s="92"/>
      <c r="U3086" s="92"/>
      <c r="V3086" s="92"/>
      <c r="W3086" s="92"/>
      <c r="X3086" s="109">
        <f t="shared" si="492"/>
        <v>0</v>
      </c>
      <c r="Y3086" s="83"/>
      <c r="Z3086" s="110">
        <f t="shared" si="493"/>
        <v>0</v>
      </c>
      <c r="AA3086" s="111"/>
      <c r="AB3086" s="92"/>
      <c r="AC3086" s="92"/>
      <c r="AD3086" s="92"/>
      <c r="AE3086" s="92"/>
      <c r="AF3086" s="92"/>
      <c r="AG3086" s="92"/>
      <c r="AH3086" s="92"/>
      <c r="AI3086" s="109">
        <f t="shared" si="494"/>
        <v>0</v>
      </c>
      <c r="AJ3086" s="83"/>
      <c r="AK3086" s="110">
        <f t="shared" si="495"/>
        <v>0</v>
      </c>
      <c r="AL3086" s="111"/>
      <c r="AM3086" s="92"/>
      <c r="AN3086" s="92"/>
      <c r="AO3086" s="92"/>
      <c r="AP3086" s="92"/>
      <c r="AQ3086" s="92"/>
      <c r="AR3086" s="92"/>
      <c r="AS3086" s="92">
        <v>1</v>
      </c>
      <c r="AT3086" s="92"/>
      <c r="AU3086" s="92"/>
      <c r="AV3086" s="109">
        <f t="shared" si="496"/>
        <v>1000</v>
      </c>
      <c r="AW3086" s="75"/>
      <c r="AX3086" s="110">
        <f t="shared" si="497"/>
        <v>40</v>
      </c>
      <c r="AY3086" s="111"/>
      <c r="AZ3086" s="93"/>
      <c r="BA3086" s="94" t="s">
        <v>131</v>
      </c>
      <c r="BB3086" s="71"/>
      <c r="BC3086" s="54"/>
      <c r="BD3086" s="41">
        <v>5</v>
      </c>
      <c r="BE3086" s="52">
        <v>52</v>
      </c>
      <c r="BF3086" s="62">
        <v>5231</v>
      </c>
      <c r="BG3086" s="280" t="s">
        <v>52</v>
      </c>
    </row>
    <row r="3087" spans="1:59" s="63" customFormat="1" ht="12.75" x14ac:dyDescent="0.2">
      <c r="A3087" s="196">
        <v>5</v>
      </c>
      <c r="B3087" s="197" t="s">
        <v>938</v>
      </c>
      <c r="C3087" s="208">
        <v>52</v>
      </c>
      <c r="D3087" s="209" t="s">
        <v>982</v>
      </c>
      <c r="E3087" s="210">
        <v>5231</v>
      </c>
      <c r="F3087" s="211" t="s">
        <v>992</v>
      </c>
      <c r="G3087" s="231" t="s">
        <v>314</v>
      </c>
      <c r="H3087" s="89"/>
      <c r="I3087" s="90" t="s">
        <v>988</v>
      </c>
      <c r="J3087" s="90"/>
      <c r="K3087" s="90" t="s">
        <v>511</v>
      </c>
      <c r="L3087" s="90"/>
      <c r="M3087" s="91"/>
      <c r="N3087" s="312">
        <v>1</v>
      </c>
      <c r="O3087" s="313">
        <f t="shared" si="498"/>
        <v>0.04</v>
      </c>
      <c r="P3087" s="104"/>
      <c r="Q3087" s="92"/>
      <c r="R3087" s="92"/>
      <c r="S3087" s="92"/>
      <c r="T3087" s="92"/>
      <c r="U3087" s="92"/>
      <c r="V3087" s="92"/>
      <c r="W3087" s="92">
        <v>1</v>
      </c>
      <c r="X3087" s="109">
        <f t="shared" si="492"/>
        <v>25000</v>
      </c>
      <c r="Y3087" s="83"/>
      <c r="Z3087" s="110">
        <f t="shared" si="493"/>
        <v>1000</v>
      </c>
      <c r="AA3087" s="111"/>
      <c r="AB3087" s="92"/>
      <c r="AC3087" s="92"/>
      <c r="AD3087" s="92"/>
      <c r="AE3087" s="92"/>
      <c r="AF3087" s="92"/>
      <c r="AG3087" s="92"/>
      <c r="AH3087" s="92"/>
      <c r="AI3087" s="109">
        <f t="shared" si="494"/>
        <v>0</v>
      </c>
      <c r="AJ3087" s="83"/>
      <c r="AK3087" s="110">
        <f t="shared" si="495"/>
        <v>0</v>
      </c>
      <c r="AL3087" s="111"/>
      <c r="AM3087" s="92"/>
      <c r="AN3087" s="92"/>
      <c r="AO3087" s="92"/>
      <c r="AP3087" s="92">
        <v>1</v>
      </c>
      <c r="AQ3087" s="92"/>
      <c r="AR3087" s="92"/>
      <c r="AS3087" s="92"/>
      <c r="AT3087" s="92"/>
      <c r="AU3087" s="92"/>
      <c r="AV3087" s="109">
        <f t="shared" si="496"/>
        <v>100</v>
      </c>
      <c r="AW3087" s="75"/>
      <c r="AX3087" s="110">
        <f t="shared" si="497"/>
        <v>4</v>
      </c>
      <c r="AY3087" s="111"/>
      <c r="AZ3087" s="93"/>
      <c r="BA3087" s="94" t="s">
        <v>131</v>
      </c>
      <c r="BB3087" s="71"/>
      <c r="BC3087" s="54"/>
      <c r="BD3087" s="41">
        <v>5</v>
      </c>
      <c r="BE3087" s="52">
        <v>52</v>
      </c>
      <c r="BF3087" s="62">
        <v>5231</v>
      </c>
      <c r="BG3087" s="280" t="s">
        <v>52</v>
      </c>
    </row>
    <row r="3088" spans="1:59" s="63" customFormat="1" ht="12.75" x14ac:dyDescent="0.2">
      <c r="A3088" s="196">
        <v>5</v>
      </c>
      <c r="B3088" s="197" t="s">
        <v>938</v>
      </c>
      <c r="C3088" s="208">
        <v>52</v>
      </c>
      <c r="D3088" s="209" t="s">
        <v>982</v>
      </c>
      <c r="E3088" s="210">
        <v>5231</v>
      </c>
      <c r="F3088" s="211" t="s">
        <v>992</v>
      </c>
      <c r="G3088" s="231" t="s">
        <v>314</v>
      </c>
      <c r="H3088" s="89"/>
      <c r="I3088" s="90" t="s">
        <v>838</v>
      </c>
      <c r="J3088" s="90"/>
      <c r="K3088" s="90" t="s">
        <v>64</v>
      </c>
      <c r="L3088" s="90" t="s">
        <v>119</v>
      </c>
      <c r="M3088" s="91"/>
      <c r="N3088" s="312">
        <v>1</v>
      </c>
      <c r="O3088" s="313">
        <f t="shared" si="498"/>
        <v>0.04</v>
      </c>
      <c r="P3088" s="104"/>
      <c r="Q3088" s="92"/>
      <c r="R3088" s="92"/>
      <c r="S3088" s="92"/>
      <c r="T3088" s="92"/>
      <c r="U3088" s="92"/>
      <c r="V3088" s="92"/>
      <c r="W3088" s="92"/>
      <c r="X3088" s="109">
        <f t="shared" si="492"/>
        <v>0</v>
      </c>
      <c r="Y3088" s="83"/>
      <c r="Z3088" s="110">
        <f t="shared" si="493"/>
        <v>0</v>
      </c>
      <c r="AA3088" s="111"/>
      <c r="AB3088" s="92"/>
      <c r="AC3088" s="92"/>
      <c r="AD3088" s="92"/>
      <c r="AE3088" s="92"/>
      <c r="AF3088" s="92"/>
      <c r="AG3088" s="92"/>
      <c r="AH3088" s="92"/>
      <c r="AI3088" s="109">
        <f t="shared" si="494"/>
        <v>0</v>
      </c>
      <c r="AJ3088" s="83"/>
      <c r="AK3088" s="110">
        <f t="shared" si="495"/>
        <v>0</v>
      </c>
      <c r="AL3088" s="111"/>
      <c r="AM3088" s="92"/>
      <c r="AN3088" s="92"/>
      <c r="AO3088" s="92"/>
      <c r="AP3088" s="92"/>
      <c r="AQ3088" s="92"/>
      <c r="AR3088" s="92"/>
      <c r="AS3088" s="92">
        <v>1</v>
      </c>
      <c r="AT3088" s="92"/>
      <c r="AU3088" s="92"/>
      <c r="AV3088" s="109">
        <f t="shared" si="496"/>
        <v>1000</v>
      </c>
      <c r="AW3088" s="75"/>
      <c r="AX3088" s="110">
        <f t="shared" si="497"/>
        <v>40</v>
      </c>
      <c r="AY3088" s="111"/>
      <c r="AZ3088" s="93"/>
      <c r="BA3088" s="94" t="s">
        <v>131</v>
      </c>
      <c r="BB3088" s="71"/>
      <c r="BC3088" s="54"/>
      <c r="BD3088" s="41">
        <v>5</v>
      </c>
      <c r="BE3088" s="52">
        <v>52</v>
      </c>
      <c r="BF3088" s="62">
        <v>5231</v>
      </c>
      <c r="BG3088" s="280" t="s">
        <v>52</v>
      </c>
    </row>
    <row r="3089" spans="1:59" s="63" customFormat="1" ht="12.75" x14ac:dyDescent="0.2">
      <c r="A3089" s="196">
        <v>5</v>
      </c>
      <c r="B3089" s="197" t="s">
        <v>938</v>
      </c>
      <c r="C3089" s="208">
        <v>52</v>
      </c>
      <c r="D3089" s="209" t="s">
        <v>982</v>
      </c>
      <c r="E3089" s="210">
        <v>5231</v>
      </c>
      <c r="F3089" s="211" t="s">
        <v>992</v>
      </c>
      <c r="G3089" s="231" t="s">
        <v>314</v>
      </c>
      <c r="H3089" s="65"/>
      <c r="I3089" s="222"/>
      <c r="J3089" s="66"/>
      <c r="K3089" s="66"/>
      <c r="L3089" s="66"/>
      <c r="M3089" s="64"/>
      <c r="N3089" s="304"/>
      <c r="O3089" s="305"/>
      <c r="P3089" s="127"/>
      <c r="Q3089" s="67"/>
      <c r="R3089" s="67"/>
      <c r="S3089" s="67"/>
      <c r="T3089" s="67"/>
      <c r="U3089" s="67"/>
      <c r="V3089" s="67"/>
      <c r="W3089" s="67"/>
      <c r="X3089" s="67"/>
      <c r="Y3089" s="68"/>
      <c r="Z3089" s="68"/>
      <c r="AA3089" s="68"/>
      <c r="AB3089" s="67"/>
      <c r="AC3089" s="67"/>
      <c r="AD3089" s="67"/>
      <c r="AE3089" s="67"/>
      <c r="AF3089" s="67"/>
      <c r="AG3089" s="67"/>
      <c r="AH3089" s="67"/>
      <c r="AI3089" s="67"/>
      <c r="AJ3089" s="68"/>
      <c r="AK3089" s="68"/>
      <c r="AL3089" s="68"/>
      <c r="AM3089" s="67"/>
      <c r="AN3089" s="67"/>
      <c r="AO3089" s="67"/>
      <c r="AP3089" s="67"/>
      <c r="AQ3089" s="67"/>
      <c r="AR3089" s="67"/>
      <c r="AS3089" s="67"/>
      <c r="AT3089" s="67"/>
      <c r="AU3089" s="67"/>
      <c r="AV3089" s="67"/>
      <c r="AW3089" s="67"/>
      <c r="AX3089" s="68"/>
      <c r="AY3089" s="68"/>
      <c r="AZ3089" s="69"/>
      <c r="BA3089" s="70"/>
      <c r="BB3089" s="71"/>
      <c r="BC3089" s="54"/>
      <c r="BD3089" s="41"/>
      <c r="BE3089" s="52"/>
      <c r="BF3089" s="62"/>
      <c r="BG3089" s="275"/>
    </row>
    <row r="3090" spans="1:59" s="63" customFormat="1" ht="12.75" x14ac:dyDescent="0.2">
      <c r="A3090" s="196">
        <v>5</v>
      </c>
      <c r="B3090" s="197" t="s">
        <v>938</v>
      </c>
      <c r="C3090" s="208">
        <v>52</v>
      </c>
      <c r="D3090" s="209" t="s">
        <v>982</v>
      </c>
      <c r="E3090" s="210">
        <v>5231</v>
      </c>
      <c r="F3090" s="211" t="s">
        <v>992</v>
      </c>
      <c r="G3090" s="230"/>
      <c r="H3090" s="56"/>
      <c r="I3090" s="221"/>
      <c r="J3090" s="57"/>
      <c r="K3090" s="57"/>
      <c r="L3090" s="57"/>
      <c r="M3090" s="55"/>
      <c r="N3090" s="303"/>
      <c r="O3090" s="245"/>
      <c r="P3090" s="122"/>
      <c r="Q3090" s="58"/>
      <c r="R3090" s="58"/>
      <c r="S3090" s="58"/>
      <c r="T3090" s="58"/>
      <c r="U3090" s="58"/>
      <c r="V3090" s="58"/>
      <c r="W3090" s="58"/>
      <c r="X3090" s="58"/>
      <c r="Y3090" s="59"/>
      <c r="Z3090" s="59"/>
      <c r="AA3090" s="59"/>
      <c r="AB3090" s="58"/>
      <c r="AC3090" s="58"/>
      <c r="AD3090" s="58"/>
      <c r="AE3090" s="58"/>
      <c r="AF3090" s="58"/>
      <c r="AG3090" s="58"/>
      <c r="AH3090" s="58"/>
      <c r="AI3090" s="58"/>
      <c r="AJ3090" s="59"/>
      <c r="AK3090" s="59"/>
      <c r="AL3090" s="59"/>
      <c r="AM3090" s="58"/>
      <c r="AN3090" s="58"/>
      <c r="AO3090" s="58"/>
      <c r="AP3090" s="58"/>
      <c r="AQ3090" s="58"/>
      <c r="AR3090" s="58"/>
      <c r="AS3090" s="58"/>
      <c r="AT3090" s="58"/>
      <c r="AU3090" s="58"/>
      <c r="AV3090" s="58"/>
      <c r="AW3090" s="58"/>
      <c r="AX3090" s="59"/>
      <c r="AY3090" s="59"/>
      <c r="AZ3090" s="60"/>
      <c r="BA3090" s="61"/>
      <c r="BB3090" s="54"/>
      <c r="BC3090" s="54"/>
      <c r="BD3090" s="41">
        <v>5</v>
      </c>
      <c r="BE3090" s="52">
        <v>52</v>
      </c>
      <c r="BF3090" s="62">
        <v>5231</v>
      </c>
      <c r="BG3090" s="274"/>
    </row>
    <row r="3091" spans="1:59" s="63" customFormat="1" ht="12.75" x14ac:dyDescent="0.2">
      <c r="A3091" s="196">
        <v>5</v>
      </c>
      <c r="B3091" s="197" t="s">
        <v>938</v>
      </c>
      <c r="C3091" s="208">
        <v>52</v>
      </c>
      <c r="D3091" s="209" t="s">
        <v>982</v>
      </c>
      <c r="E3091" s="210">
        <v>5231</v>
      </c>
      <c r="F3091" s="211" t="s">
        <v>992</v>
      </c>
      <c r="G3091" s="231"/>
      <c r="H3091" s="65"/>
      <c r="I3091" s="222"/>
      <c r="J3091" s="66"/>
      <c r="K3091" s="66"/>
      <c r="L3091" s="66"/>
      <c r="M3091" s="64"/>
      <c r="N3091" s="304"/>
      <c r="O3091" s="305"/>
      <c r="P3091" s="127"/>
      <c r="Q3091" s="67"/>
      <c r="R3091" s="67"/>
      <c r="S3091" s="67"/>
      <c r="T3091" s="67"/>
      <c r="U3091" s="67"/>
      <c r="V3091" s="67"/>
      <c r="W3091" s="67"/>
      <c r="X3091" s="67"/>
      <c r="Y3091" s="68"/>
      <c r="Z3091" s="68"/>
      <c r="AA3091" s="68"/>
      <c r="AB3091" s="67"/>
      <c r="AC3091" s="67"/>
      <c r="AD3091" s="67"/>
      <c r="AE3091" s="67"/>
      <c r="AF3091" s="67"/>
      <c r="AG3091" s="67"/>
      <c r="AH3091" s="67"/>
      <c r="AI3091" s="67"/>
      <c r="AJ3091" s="68"/>
      <c r="AK3091" s="68"/>
      <c r="AL3091" s="68"/>
      <c r="AM3091" s="67"/>
      <c r="AN3091" s="67"/>
      <c r="AO3091" s="67"/>
      <c r="AP3091" s="67"/>
      <c r="AQ3091" s="67"/>
      <c r="AR3091" s="67"/>
      <c r="AS3091" s="67"/>
      <c r="AT3091" s="67"/>
      <c r="AU3091" s="67"/>
      <c r="AV3091" s="67"/>
      <c r="AW3091" s="67"/>
      <c r="AX3091" s="68"/>
      <c r="AY3091" s="68"/>
      <c r="AZ3091" s="69"/>
      <c r="BA3091" s="70"/>
      <c r="BB3091" s="71"/>
      <c r="BC3091" s="54"/>
      <c r="BD3091" s="41">
        <v>5</v>
      </c>
      <c r="BE3091" s="52">
        <v>52</v>
      </c>
      <c r="BF3091" s="62">
        <v>5231</v>
      </c>
      <c r="BG3091" s="275"/>
    </row>
    <row r="3092" spans="1:59" s="63" customFormat="1" ht="12.75" x14ac:dyDescent="0.2">
      <c r="A3092" s="196">
        <v>5</v>
      </c>
      <c r="B3092" s="197" t="s">
        <v>938</v>
      </c>
      <c r="C3092" s="208">
        <v>52</v>
      </c>
      <c r="D3092" s="209" t="s">
        <v>982</v>
      </c>
      <c r="E3092" s="210">
        <v>5231</v>
      </c>
      <c r="F3092" s="211" t="s">
        <v>992</v>
      </c>
      <c r="G3092" s="231" t="s">
        <v>1191</v>
      </c>
      <c r="H3092" s="72" t="s">
        <v>1233</v>
      </c>
      <c r="I3092" s="223" t="s">
        <v>1256</v>
      </c>
      <c r="J3092" s="73"/>
      <c r="K3092" s="73"/>
      <c r="L3092" s="73"/>
      <c r="M3092" s="74"/>
      <c r="N3092" s="247"/>
      <c r="O3092" s="306"/>
      <c r="P3092" s="105"/>
      <c r="Q3092" s="75"/>
      <c r="R3092" s="75"/>
      <c r="S3092" s="75"/>
      <c r="T3092" s="75"/>
      <c r="U3092" s="75"/>
      <c r="V3092" s="75"/>
      <c r="W3092" s="75"/>
      <c r="X3092" s="75"/>
      <c r="Y3092" s="76" t="s">
        <v>1241</v>
      </c>
      <c r="Z3092" s="77" t="s">
        <v>1241</v>
      </c>
      <c r="AA3092" s="78">
        <f>AA$2886</f>
        <v>0</v>
      </c>
      <c r="AB3092" s="75"/>
      <c r="AC3092" s="75"/>
      <c r="AD3092" s="75"/>
      <c r="AE3092" s="75"/>
      <c r="AF3092" s="75"/>
      <c r="AG3092" s="75"/>
      <c r="AH3092" s="75"/>
      <c r="AI3092" s="75"/>
      <c r="AJ3092" s="76" t="s">
        <v>1241</v>
      </c>
      <c r="AK3092" s="77" t="s">
        <v>1241</v>
      </c>
      <c r="AL3092" s="78">
        <f>AL$2886</f>
        <v>0</v>
      </c>
      <c r="AM3092" s="75"/>
      <c r="AN3092" s="75"/>
      <c r="AO3092" s="75"/>
      <c r="AP3092" s="75"/>
      <c r="AQ3092" s="75"/>
      <c r="AR3092" s="75"/>
      <c r="AS3092" s="75"/>
      <c r="AT3092" s="75"/>
      <c r="AU3092" s="75"/>
      <c r="AV3092" s="75"/>
      <c r="AW3092" s="76" t="s">
        <v>1241</v>
      </c>
      <c r="AX3092" s="77" t="s">
        <v>1241</v>
      </c>
      <c r="AY3092" s="78">
        <f>AY$2886</f>
        <v>500</v>
      </c>
      <c r="AZ3092" s="79"/>
      <c r="BA3092" s="80" t="str">
        <f>I3092</f>
        <v>&gt; see 5124, Solid timber board linings</v>
      </c>
      <c r="BB3092" s="71"/>
      <c r="BC3092" s="54"/>
      <c r="BD3092" s="41">
        <f>A3092</f>
        <v>5</v>
      </c>
      <c r="BE3092" s="52">
        <f>C3092</f>
        <v>52</v>
      </c>
      <c r="BF3092" s="62">
        <f>E3092</f>
        <v>5231</v>
      </c>
      <c r="BG3092" s="276" t="str">
        <f>H3092</f>
        <v>Default Scenario (Link)</v>
      </c>
    </row>
    <row r="3093" spans="1:59" s="63" customFormat="1" ht="12.75" x14ac:dyDescent="0.2">
      <c r="A3093" s="196">
        <v>5</v>
      </c>
      <c r="B3093" s="197" t="s">
        <v>938</v>
      </c>
      <c r="C3093" s="208">
        <v>52</v>
      </c>
      <c r="D3093" s="209" t="s">
        <v>982</v>
      </c>
      <c r="E3093" s="210">
        <v>5231</v>
      </c>
      <c r="F3093" s="211" t="s">
        <v>992</v>
      </c>
      <c r="G3093" s="231"/>
      <c r="H3093" s="65"/>
      <c r="I3093" s="222"/>
      <c r="J3093" s="66"/>
      <c r="K3093" s="66"/>
      <c r="L3093" s="66"/>
      <c r="M3093" s="64"/>
      <c r="N3093" s="304"/>
      <c r="O3093" s="305"/>
      <c r="P3093" s="127"/>
      <c r="Q3093" s="67"/>
      <c r="R3093" s="67"/>
      <c r="S3093" s="67"/>
      <c r="T3093" s="67"/>
      <c r="U3093" s="67"/>
      <c r="V3093" s="67"/>
      <c r="W3093" s="67"/>
      <c r="X3093" s="67"/>
      <c r="Y3093" s="68"/>
      <c r="Z3093" s="68"/>
      <c r="AA3093" s="68"/>
      <c r="AB3093" s="67"/>
      <c r="AC3093" s="67"/>
      <c r="AD3093" s="67"/>
      <c r="AE3093" s="67"/>
      <c r="AF3093" s="67"/>
      <c r="AG3093" s="67"/>
      <c r="AH3093" s="67"/>
      <c r="AI3093" s="67"/>
      <c r="AJ3093" s="68"/>
      <c r="AK3093" s="68"/>
      <c r="AL3093" s="68"/>
      <c r="AM3093" s="67"/>
      <c r="AN3093" s="67"/>
      <c r="AO3093" s="67"/>
      <c r="AP3093" s="67"/>
      <c r="AQ3093" s="67"/>
      <c r="AR3093" s="67"/>
      <c r="AS3093" s="67"/>
      <c r="AT3093" s="67"/>
      <c r="AU3093" s="67"/>
      <c r="AV3093" s="67"/>
      <c r="AW3093" s="67"/>
      <c r="AX3093" s="68"/>
      <c r="AY3093" s="68"/>
      <c r="AZ3093" s="69"/>
      <c r="BA3093" s="70"/>
      <c r="BB3093" s="71"/>
      <c r="BC3093" s="54"/>
      <c r="BD3093" s="41"/>
      <c r="BE3093" s="52"/>
      <c r="BF3093" s="62"/>
      <c r="BG3093" s="275"/>
    </row>
    <row r="3094" spans="1:59" s="63" customFormat="1" ht="12.75" x14ac:dyDescent="0.2">
      <c r="A3094" s="196">
        <v>5</v>
      </c>
      <c r="B3094" s="197" t="s">
        <v>938</v>
      </c>
      <c r="C3094" s="208">
        <v>52</v>
      </c>
      <c r="D3094" s="209" t="s">
        <v>982</v>
      </c>
      <c r="E3094" s="210">
        <v>5231</v>
      </c>
      <c r="F3094" s="211" t="s">
        <v>992</v>
      </c>
      <c r="G3094" s="230"/>
      <c r="H3094" s="56"/>
      <c r="I3094" s="221"/>
      <c r="J3094" s="57"/>
      <c r="K3094" s="57"/>
      <c r="L3094" s="57"/>
      <c r="M3094" s="55"/>
      <c r="N3094" s="303"/>
      <c r="O3094" s="245"/>
      <c r="P3094" s="122"/>
      <c r="Q3094" s="58"/>
      <c r="R3094" s="58"/>
      <c r="S3094" s="58"/>
      <c r="T3094" s="58"/>
      <c r="U3094" s="58"/>
      <c r="V3094" s="58"/>
      <c r="W3094" s="58"/>
      <c r="X3094" s="58"/>
      <c r="Y3094" s="59"/>
      <c r="Z3094" s="59"/>
      <c r="AA3094" s="59"/>
      <c r="AB3094" s="58"/>
      <c r="AC3094" s="58"/>
      <c r="AD3094" s="58"/>
      <c r="AE3094" s="58"/>
      <c r="AF3094" s="58"/>
      <c r="AG3094" s="58"/>
      <c r="AH3094" s="58"/>
      <c r="AI3094" s="58"/>
      <c r="AJ3094" s="59"/>
      <c r="AK3094" s="59"/>
      <c r="AL3094" s="59"/>
      <c r="AM3094" s="58"/>
      <c r="AN3094" s="58"/>
      <c r="AO3094" s="58"/>
      <c r="AP3094" s="58"/>
      <c r="AQ3094" s="58"/>
      <c r="AR3094" s="58"/>
      <c r="AS3094" s="58"/>
      <c r="AT3094" s="58"/>
      <c r="AU3094" s="58"/>
      <c r="AV3094" s="58"/>
      <c r="AW3094" s="58"/>
      <c r="AX3094" s="59"/>
      <c r="AY3094" s="59"/>
      <c r="AZ3094" s="60"/>
      <c r="BA3094" s="61"/>
      <c r="BB3094" s="54"/>
      <c r="BC3094" s="54"/>
      <c r="BD3094" s="41">
        <v>5</v>
      </c>
      <c r="BE3094" s="52">
        <v>52</v>
      </c>
      <c r="BF3094" s="62">
        <v>5231</v>
      </c>
      <c r="BG3094" s="274"/>
    </row>
    <row r="3095" spans="1:59" s="63" customFormat="1" ht="12.75" x14ac:dyDescent="0.2">
      <c r="A3095" s="196">
        <v>5</v>
      </c>
      <c r="B3095" s="197" t="s">
        <v>938</v>
      </c>
      <c r="C3095" s="208">
        <v>52</v>
      </c>
      <c r="D3095" s="209" t="s">
        <v>982</v>
      </c>
      <c r="E3095" s="210">
        <v>5231</v>
      </c>
      <c r="F3095" s="211" t="s">
        <v>992</v>
      </c>
      <c r="G3095" s="231"/>
      <c r="H3095" s="65"/>
      <c r="I3095" s="222"/>
      <c r="J3095" s="66"/>
      <c r="K3095" s="66"/>
      <c r="L3095" s="66"/>
      <c r="M3095" s="64"/>
      <c r="N3095" s="304"/>
      <c r="O3095" s="305"/>
      <c r="P3095" s="127"/>
      <c r="Q3095" s="67"/>
      <c r="R3095" s="67"/>
      <c r="S3095" s="67"/>
      <c r="T3095" s="67"/>
      <c r="U3095" s="67"/>
      <c r="V3095" s="67"/>
      <c r="W3095" s="67"/>
      <c r="X3095" s="67"/>
      <c r="Y3095" s="68"/>
      <c r="Z3095" s="68"/>
      <c r="AA3095" s="68"/>
      <c r="AB3095" s="67"/>
      <c r="AC3095" s="67"/>
      <c r="AD3095" s="67"/>
      <c r="AE3095" s="67"/>
      <c r="AF3095" s="67"/>
      <c r="AG3095" s="67"/>
      <c r="AH3095" s="67"/>
      <c r="AI3095" s="67"/>
      <c r="AJ3095" s="68"/>
      <c r="AK3095" s="68"/>
      <c r="AL3095" s="68"/>
      <c r="AM3095" s="67"/>
      <c r="AN3095" s="67"/>
      <c r="AO3095" s="67"/>
      <c r="AP3095" s="67"/>
      <c r="AQ3095" s="67"/>
      <c r="AR3095" s="67"/>
      <c r="AS3095" s="67"/>
      <c r="AT3095" s="67"/>
      <c r="AU3095" s="67"/>
      <c r="AV3095" s="67"/>
      <c r="AW3095" s="67"/>
      <c r="AX3095" s="68"/>
      <c r="AY3095" s="68"/>
      <c r="AZ3095" s="69"/>
      <c r="BA3095" s="70"/>
      <c r="BB3095" s="71"/>
      <c r="BC3095" s="54"/>
      <c r="BD3095" s="41">
        <v>5</v>
      </c>
      <c r="BE3095" s="52">
        <v>52</v>
      </c>
      <c r="BF3095" s="62">
        <v>5231</v>
      </c>
      <c r="BG3095" s="275"/>
    </row>
    <row r="3096" spans="1:59" s="63" customFormat="1" ht="12.75" x14ac:dyDescent="0.2">
      <c r="A3096" s="196">
        <v>5</v>
      </c>
      <c r="B3096" s="197" t="s">
        <v>938</v>
      </c>
      <c r="C3096" s="208">
        <v>52</v>
      </c>
      <c r="D3096" s="209" t="s">
        <v>982</v>
      </c>
      <c r="E3096" s="210">
        <v>5231</v>
      </c>
      <c r="F3096" s="211" t="s">
        <v>992</v>
      </c>
      <c r="G3096" s="231" t="s">
        <v>1192</v>
      </c>
      <c r="H3096" s="72" t="s">
        <v>1233</v>
      </c>
      <c r="I3096" s="223" t="s">
        <v>1242</v>
      </c>
      <c r="J3096" s="73"/>
      <c r="K3096" s="73"/>
      <c r="L3096" s="73"/>
      <c r="M3096" s="74"/>
      <c r="N3096" s="247"/>
      <c r="O3096" s="306"/>
      <c r="P3096" s="105"/>
      <c r="Q3096" s="75"/>
      <c r="R3096" s="75"/>
      <c r="S3096" s="75"/>
      <c r="T3096" s="75"/>
      <c r="U3096" s="75"/>
      <c r="V3096" s="75"/>
      <c r="W3096" s="75"/>
      <c r="X3096" s="75"/>
      <c r="Y3096" s="76" t="s">
        <v>1241</v>
      </c>
      <c r="Z3096" s="77" t="s">
        <v>1241</v>
      </c>
      <c r="AA3096" s="78">
        <f>AA$604</f>
        <v>0</v>
      </c>
      <c r="AB3096" s="75"/>
      <c r="AC3096" s="75"/>
      <c r="AD3096" s="75"/>
      <c r="AE3096" s="75"/>
      <c r="AF3096" s="75"/>
      <c r="AG3096" s="75"/>
      <c r="AH3096" s="75"/>
      <c r="AI3096" s="75"/>
      <c r="AJ3096" s="76" t="s">
        <v>1241</v>
      </c>
      <c r="AK3096" s="77" t="s">
        <v>1241</v>
      </c>
      <c r="AL3096" s="78">
        <f>AL$604</f>
        <v>0</v>
      </c>
      <c r="AM3096" s="75"/>
      <c r="AN3096" s="75"/>
      <c r="AO3096" s="75"/>
      <c r="AP3096" s="75"/>
      <c r="AQ3096" s="75"/>
      <c r="AR3096" s="75"/>
      <c r="AS3096" s="75"/>
      <c r="AT3096" s="75"/>
      <c r="AU3096" s="75"/>
      <c r="AV3096" s="75"/>
      <c r="AW3096" s="76" t="s">
        <v>1241</v>
      </c>
      <c r="AX3096" s="77" t="s">
        <v>1241</v>
      </c>
      <c r="AY3096" s="78">
        <f>AY$604</f>
        <v>500</v>
      </c>
      <c r="AZ3096" s="79"/>
      <c r="BA3096" s="80" t="str">
        <f>I3096</f>
        <v>&gt; see 3813, Engineered wood products</v>
      </c>
      <c r="BB3096" s="71"/>
      <c r="BC3096" s="54"/>
      <c r="BD3096" s="41">
        <f>A3096</f>
        <v>5</v>
      </c>
      <c r="BE3096" s="52">
        <f>C3096</f>
        <v>52</v>
      </c>
      <c r="BF3096" s="62">
        <f>E3096</f>
        <v>5231</v>
      </c>
      <c r="BG3096" s="276" t="str">
        <f>H3096</f>
        <v>Default Scenario (Link)</v>
      </c>
    </row>
    <row r="3097" spans="1:59" s="63" customFormat="1" ht="12.75" x14ac:dyDescent="0.2">
      <c r="A3097" s="196">
        <v>5</v>
      </c>
      <c r="B3097" s="197" t="s">
        <v>938</v>
      </c>
      <c r="C3097" s="208">
        <v>52</v>
      </c>
      <c r="D3097" s="209" t="s">
        <v>982</v>
      </c>
      <c r="E3097" s="210">
        <v>5231</v>
      </c>
      <c r="F3097" s="211" t="s">
        <v>992</v>
      </c>
      <c r="G3097" s="231"/>
      <c r="H3097" s="65"/>
      <c r="I3097" s="222"/>
      <c r="J3097" s="66"/>
      <c r="K3097" s="66"/>
      <c r="L3097" s="66"/>
      <c r="M3097" s="64"/>
      <c r="N3097" s="304"/>
      <c r="O3097" s="305"/>
      <c r="P3097" s="127"/>
      <c r="Q3097" s="67"/>
      <c r="R3097" s="67"/>
      <c r="S3097" s="67"/>
      <c r="T3097" s="67"/>
      <c r="U3097" s="67"/>
      <c r="V3097" s="67"/>
      <c r="W3097" s="67"/>
      <c r="X3097" s="67"/>
      <c r="Y3097" s="68"/>
      <c r="Z3097" s="68"/>
      <c r="AA3097" s="68"/>
      <c r="AB3097" s="67"/>
      <c r="AC3097" s="67"/>
      <c r="AD3097" s="67"/>
      <c r="AE3097" s="67"/>
      <c r="AF3097" s="67"/>
      <c r="AG3097" s="67"/>
      <c r="AH3097" s="67"/>
      <c r="AI3097" s="67"/>
      <c r="AJ3097" s="68"/>
      <c r="AK3097" s="68"/>
      <c r="AL3097" s="68"/>
      <c r="AM3097" s="67"/>
      <c r="AN3097" s="67"/>
      <c r="AO3097" s="67"/>
      <c r="AP3097" s="67"/>
      <c r="AQ3097" s="67"/>
      <c r="AR3097" s="67"/>
      <c r="AS3097" s="67"/>
      <c r="AT3097" s="67"/>
      <c r="AU3097" s="67"/>
      <c r="AV3097" s="67"/>
      <c r="AW3097" s="67"/>
      <c r="AX3097" s="68"/>
      <c r="AY3097" s="68"/>
      <c r="AZ3097" s="69"/>
      <c r="BA3097" s="70"/>
      <c r="BB3097" s="71"/>
      <c r="BC3097" s="54"/>
      <c r="BD3097" s="41"/>
      <c r="BE3097" s="52"/>
      <c r="BF3097" s="62"/>
      <c r="BG3097" s="275"/>
    </row>
    <row r="3098" spans="1:59" s="63" customFormat="1" ht="12.75" x14ac:dyDescent="0.2">
      <c r="A3098" s="196">
        <v>5</v>
      </c>
      <c r="B3098" s="197" t="s">
        <v>938</v>
      </c>
      <c r="C3098" s="208">
        <v>52</v>
      </c>
      <c r="D3098" s="209" t="s">
        <v>982</v>
      </c>
      <c r="E3098" s="210">
        <v>5231</v>
      </c>
      <c r="F3098" s="211" t="s">
        <v>992</v>
      </c>
      <c r="G3098" s="230"/>
      <c r="H3098" s="56"/>
      <c r="I3098" s="221"/>
      <c r="J3098" s="57"/>
      <c r="K3098" s="57"/>
      <c r="L3098" s="57"/>
      <c r="M3098" s="55"/>
      <c r="N3098" s="303"/>
      <c r="O3098" s="245"/>
      <c r="P3098" s="122"/>
      <c r="Q3098" s="58"/>
      <c r="R3098" s="58"/>
      <c r="S3098" s="58"/>
      <c r="T3098" s="58"/>
      <c r="U3098" s="58"/>
      <c r="V3098" s="58"/>
      <c r="W3098" s="58"/>
      <c r="X3098" s="58"/>
      <c r="Y3098" s="59"/>
      <c r="Z3098" s="59"/>
      <c r="AA3098" s="59"/>
      <c r="AB3098" s="58"/>
      <c r="AC3098" s="58"/>
      <c r="AD3098" s="58"/>
      <c r="AE3098" s="58"/>
      <c r="AF3098" s="58"/>
      <c r="AG3098" s="58"/>
      <c r="AH3098" s="58"/>
      <c r="AI3098" s="58"/>
      <c r="AJ3098" s="59"/>
      <c r="AK3098" s="59"/>
      <c r="AL3098" s="59"/>
      <c r="AM3098" s="58"/>
      <c r="AN3098" s="58"/>
      <c r="AO3098" s="58"/>
      <c r="AP3098" s="58"/>
      <c r="AQ3098" s="58"/>
      <c r="AR3098" s="58"/>
      <c r="AS3098" s="58"/>
      <c r="AT3098" s="58"/>
      <c r="AU3098" s="58"/>
      <c r="AV3098" s="58"/>
      <c r="AW3098" s="58"/>
      <c r="AX3098" s="59"/>
      <c r="AY3098" s="59"/>
      <c r="AZ3098" s="60"/>
      <c r="BA3098" s="61"/>
      <c r="BB3098" s="54"/>
      <c r="BC3098" s="54"/>
      <c r="BD3098" s="41">
        <v>5</v>
      </c>
      <c r="BE3098" s="52">
        <v>52</v>
      </c>
      <c r="BF3098" s="62">
        <v>5231</v>
      </c>
      <c r="BG3098" s="274"/>
    </row>
    <row r="3099" spans="1:59" s="63" customFormat="1" ht="12.75" x14ac:dyDescent="0.2">
      <c r="A3099" s="196">
        <v>5</v>
      </c>
      <c r="B3099" s="197" t="s">
        <v>938</v>
      </c>
      <c r="C3099" s="208">
        <v>52</v>
      </c>
      <c r="D3099" s="209" t="s">
        <v>982</v>
      </c>
      <c r="E3099" s="210">
        <v>5231</v>
      </c>
      <c r="F3099" s="211" t="s">
        <v>992</v>
      </c>
      <c r="G3099" s="231"/>
      <c r="H3099" s="65"/>
      <c r="I3099" s="222"/>
      <c r="J3099" s="66"/>
      <c r="K3099" s="66"/>
      <c r="L3099" s="66"/>
      <c r="M3099" s="64"/>
      <c r="N3099" s="304"/>
      <c r="O3099" s="305"/>
      <c r="P3099" s="127"/>
      <c r="Q3099" s="67"/>
      <c r="R3099" s="67"/>
      <c r="S3099" s="67"/>
      <c r="T3099" s="67"/>
      <c r="U3099" s="67"/>
      <c r="V3099" s="67"/>
      <c r="W3099" s="67"/>
      <c r="X3099" s="67"/>
      <c r="Y3099" s="68"/>
      <c r="Z3099" s="68"/>
      <c r="AA3099" s="68"/>
      <c r="AB3099" s="67"/>
      <c r="AC3099" s="67"/>
      <c r="AD3099" s="67"/>
      <c r="AE3099" s="67"/>
      <c r="AF3099" s="67"/>
      <c r="AG3099" s="67"/>
      <c r="AH3099" s="67"/>
      <c r="AI3099" s="67"/>
      <c r="AJ3099" s="68"/>
      <c r="AK3099" s="68"/>
      <c r="AL3099" s="68"/>
      <c r="AM3099" s="67"/>
      <c r="AN3099" s="67"/>
      <c r="AO3099" s="67"/>
      <c r="AP3099" s="67"/>
      <c r="AQ3099" s="67"/>
      <c r="AR3099" s="67"/>
      <c r="AS3099" s="67"/>
      <c r="AT3099" s="67"/>
      <c r="AU3099" s="67"/>
      <c r="AV3099" s="67"/>
      <c r="AW3099" s="67"/>
      <c r="AX3099" s="68"/>
      <c r="AY3099" s="68"/>
      <c r="AZ3099" s="69"/>
      <c r="BA3099" s="70"/>
      <c r="BB3099" s="71"/>
      <c r="BC3099" s="54"/>
      <c r="BD3099" s="41">
        <v>5</v>
      </c>
      <c r="BE3099" s="52">
        <v>52</v>
      </c>
      <c r="BF3099" s="62">
        <v>5231</v>
      </c>
      <c r="BG3099" s="275"/>
    </row>
    <row r="3100" spans="1:59" s="63" customFormat="1" ht="12.75" x14ac:dyDescent="0.2">
      <c r="A3100" s="196">
        <v>5</v>
      </c>
      <c r="B3100" s="197" t="s">
        <v>938</v>
      </c>
      <c r="C3100" s="208">
        <v>52</v>
      </c>
      <c r="D3100" s="209" t="s">
        <v>982</v>
      </c>
      <c r="E3100" s="210">
        <v>5231</v>
      </c>
      <c r="F3100" s="211" t="s">
        <v>992</v>
      </c>
      <c r="G3100" s="231" t="s">
        <v>1198</v>
      </c>
      <c r="H3100" s="72" t="s">
        <v>1233</v>
      </c>
      <c r="I3100" s="223" t="s">
        <v>1255</v>
      </c>
      <c r="J3100" s="73"/>
      <c r="K3100" s="73"/>
      <c r="L3100" s="73"/>
      <c r="M3100" s="74"/>
      <c r="N3100" s="247"/>
      <c r="O3100" s="306"/>
      <c r="P3100" s="105"/>
      <c r="Q3100" s="75"/>
      <c r="R3100" s="75"/>
      <c r="S3100" s="75"/>
      <c r="T3100" s="75"/>
      <c r="U3100" s="75"/>
      <c r="V3100" s="75"/>
      <c r="W3100" s="75"/>
      <c r="X3100" s="75"/>
      <c r="Y3100" s="76" t="s">
        <v>1241</v>
      </c>
      <c r="Z3100" s="77" t="s">
        <v>1241</v>
      </c>
      <c r="AA3100" s="78">
        <f>AA$2858</f>
        <v>2500</v>
      </c>
      <c r="AB3100" s="75"/>
      <c r="AC3100" s="75"/>
      <c r="AD3100" s="75"/>
      <c r="AE3100" s="75"/>
      <c r="AF3100" s="75"/>
      <c r="AG3100" s="75"/>
      <c r="AH3100" s="75"/>
      <c r="AI3100" s="75"/>
      <c r="AJ3100" s="76" t="s">
        <v>1241</v>
      </c>
      <c r="AK3100" s="77" t="s">
        <v>1241</v>
      </c>
      <c r="AL3100" s="78">
        <f>AL$2858</f>
        <v>0</v>
      </c>
      <c r="AM3100" s="75"/>
      <c r="AN3100" s="75"/>
      <c r="AO3100" s="75"/>
      <c r="AP3100" s="75"/>
      <c r="AQ3100" s="75"/>
      <c r="AR3100" s="75"/>
      <c r="AS3100" s="75"/>
      <c r="AT3100" s="75"/>
      <c r="AU3100" s="75"/>
      <c r="AV3100" s="75"/>
      <c r="AW3100" s="76" t="s">
        <v>1241</v>
      </c>
      <c r="AX3100" s="77" t="s">
        <v>1241</v>
      </c>
      <c r="AY3100" s="78">
        <f>AY$2858</f>
        <v>500</v>
      </c>
      <c r="AZ3100" s="79"/>
      <c r="BA3100" s="80" t="str">
        <f>I3100</f>
        <v>&gt; see 5123, Manufactured timber board linings</v>
      </c>
      <c r="BB3100" s="71"/>
      <c r="BC3100" s="54"/>
      <c r="BD3100" s="41">
        <f>A3100</f>
        <v>5</v>
      </c>
      <c r="BE3100" s="52">
        <f>C3100</f>
        <v>52</v>
      </c>
      <c r="BF3100" s="62">
        <f>E3100</f>
        <v>5231</v>
      </c>
      <c r="BG3100" s="276" t="str">
        <f>H3100</f>
        <v>Default Scenario (Link)</v>
      </c>
    </row>
    <row r="3101" spans="1:59" s="63" customFormat="1" ht="12.75" x14ac:dyDescent="0.2">
      <c r="A3101" s="196">
        <v>5</v>
      </c>
      <c r="B3101" s="197" t="s">
        <v>938</v>
      </c>
      <c r="C3101" s="208">
        <v>52</v>
      </c>
      <c r="D3101" s="209" t="s">
        <v>982</v>
      </c>
      <c r="E3101" s="210">
        <v>5231</v>
      </c>
      <c r="F3101" s="211" t="s">
        <v>992</v>
      </c>
      <c r="G3101" s="231"/>
      <c r="H3101" s="65"/>
      <c r="I3101" s="222"/>
      <c r="J3101" s="66"/>
      <c r="K3101" s="66"/>
      <c r="L3101" s="66"/>
      <c r="M3101" s="64"/>
      <c r="N3101" s="304"/>
      <c r="O3101" s="305"/>
      <c r="P3101" s="127"/>
      <c r="Q3101" s="67"/>
      <c r="R3101" s="67"/>
      <c r="S3101" s="67"/>
      <c r="T3101" s="67"/>
      <c r="U3101" s="67"/>
      <c r="V3101" s="67"/>
      <c r="W3101" s="67"/>
      <c r="X3101" s="67"/>
      <c r="Y3101" s="68"/>
      <c r="Z3101" s="68"/>
      <c r="AA3101" s="68"/>
      <c r="AB3101" s="67"/>
      <c r="AC3101" s="67"/>
      <c r="AD3101" s="67"/>
      <c r="AE3101" s="67"/>
      <c r="AF3101" s="67"/>
      <c r="AG3101" s="67"/>
      <c r="AH3101" s="67"/>
      <c r="AI3101" s="67"/>
      <c r="AJ3101" s="68"/>
      <c r="AK3101" s="68"/>
      <c r="AL3101" s="68"/>
      <c r="AM3101" s="67"/>
      <c r="AN3101" s="67"/>
      <c r="AO3101" s="67"/>
      <c r="AP3101" s="67"/>
      <c r="AQ3101" s="67"/>
      <c r="AR3101" s="67"/>
      <c r="AS3101" s="67"/>
      <c r="AT3101" s="67"/>
      <c r="AU3101" s="67"/>
      <c r="AV3101" s="67"/>
      <c r="AW3101" s="67"/>
      <c r="AX3101" s="68"/>
      <c r="AY3101" s="68"/>
      <c r="AZ3101" s="69"/>
      <c r="BA3101" s="70"/>
      <c r="BB3101" s="71"/>
      <c r="BC3101" s="54"/>
      <c r="BD3101" s="41"/>
      <c r="BE3101" s="52"/>
      <c r="BF3101" s="62"/>
      <c r="BG3101" s="275"/>
    </row>
    <row r="3102" spans="1:59" s="63" customFormat="1" ht="12.75" x14ac:dyDescent="0.2">
      <c r="A3102" s="196">
        <v>5</v>
      </c>
      <c r="B3102" s="197" t="s">
        <v>938</v>
      </c>
      <c r="C3102" s="208">
        <v>52</v>
      </c>
      <c r="D3102" s="209" t="s">
        <v>982</v>
      </c>
      <c r="E3102" s="210">
        <v>5231</v>
      </c>
      <c r="F3102" s="211" t="s">
        <v>992</v>
      </c>
      <c r="G3102" s="230"/>
      <c r="H3102" s="56"/>
      <c r="I3102" s="221"/>
      <c r="J3102" s="57"/>
      <c r="K3102" s="57"/>
      <c r="L3102" s="57"/>
      <c r="M3102" s="55"/>
      <c r="N3102" s="303"/>
      <c r="O3102" s="245"/>
      <c r="P3102" s="122"/>
      <c r="Q3102" s="58"/>
      <c r="R3102" s="58"/>
      <c r="S3102" s="58"/>
      <c r="T3102" s="58"/>
      <c r="U3102" s="58"/>
      <c r="V3102" s="58"/>
      <c r="W3102" s="58"/>
      <c r="X3102" s="58"/>
      <c r="Y3102" s="59"/>
      <c r="Z3102" s="59"/>
      <c r="AA3102" s="59"/>
      <c r="AB3102" s="58"/>
      <c r="AC3102" s="58"/>
      <c r="AD3102" s="58"/>
      <c r="AE3102" s="58"/>
      <c r="AF3102" s="58"/>
      <c r="AG3102" s="58"/>
      <c r="AH3102" s="58"/>
      <c r="AI3102" s="58"/>
      <c r="AJ3102" s="59"/>
      <c r="AK3102" s="59"/>
      <c r="AL3102" s="59"/>
      <c r="AM3102" s="58"/>
      <c r="AN3102" s="58"/>
      <c r="AO3102" s="58"/>
      <c r="AP3102" s="58"/>
      <c r="AQ3102" s="58"/>
      <c r="AR3102" s="58"/>
      <c r="AS3102" s="58"/>
      <c r="AT3102" s="58"/>
      <c r="AU3102" s="58"/>
      <c r="AV3102" s="58"/>
      <c r="AW3102" s="58"/>
      <c r="AX3102" s="59"/>
      <c r="AY3102" s="59"/>
      <c r="AZ3102" s="60"/>
      <c r="BA3102" s="61"/>
      <c r="BB3102" s="54"/>
      <c r="BC3102" s="54"/>
      <c r="BD3102" s="41">
        <v>5</v>
      </c>
      <c r="BE3102" s="52">
        <v>52</v>
      </c>
      <c r="BF3102" s="62">
        <v>5231</v>
      </c>
      <c r="BG3102" s="274"/>
    </row>
    <row r="3103" spans="1:59" s="63" customFormat="1" ht="12.75" x14ac:dyDescent="0.2">
      <c r="A3103" s="196">
        <v>5</v>
      </c>
      <c r="B3103" s="197" t="s">
        <v>938</v>
      </c>
      <c r="C3103" s="208">
        <v>52</v>
      </c>
      <c r="D3103" s="209" t="s">
        <v>982</v>
      </c>
      <c r="E3103" s="210">
        <v>5231</v>
      </c>
      <c r="F3103" s="211" t="s">
        <v>992</v>
      </c>
      <c r="G3103" s="231"/>
      <c r="H3103" s="65"/>
      <c r="I3103" s="222"/>
      <c r="J3103" s="66"/>
      <c r="K3103" s="66"/>
      <c r="L3103" s="66"/>
      <c r="M3103" s="64"/>
      <c r="N3103" s="304"/>
      <c r="O3103" s="305"/>
      <c r="P3103" s="127"/>
      <c r="Q3103" s="67"/>
      <c r="R3103" s="67"/>
      <c r="S3103" s="67"/>
      <c r="T3103" s="67"/>
      <c r="U3103" s="67"/>
      <c r="V3103" s="67"/>
      <c r="W3103" s="67"/>
      <c r="X3103" s="67"/>
      <c r="Y3103" s="68"/>
      <c r="Z3103" s="68"/>
      <c r="AA3103" s="68"/>
      <c r="AB3103" s="67"/>
      <c r="AC3103" s="67"/>
      <c r="AD3103" s="67"/>
      <c r="AE3103" s="67"/>
      <c r="AF3103" s="67"/>
      <c r="AG3103" s="67"/>
      <c r="AH3103" s="67"/>
      <c r="AI3103" s="67"/>
      <c r="AJ3103" s="68"/>
      <c r="AK3103" s="68"/>
      <c r="AL3103" s="68"/>
      <c r="AM3103" s="67"/>
      <c r="AN3103" s="67"/>
      <c r="AO3103" s="67"/>
      <c r="AP3103" s="67"/>
      <c r="AQ3103" s="67"/>
      <c r="AR3103" s="67"/>
      <c r="AS3103" s="67"/>
      <c r="AT3103" s="67"/>
      <c r="AU3103" s="67"/>
      <c r="AV3103" s="67"/>
      <c r="AW3103" s="67"/>
      <c r="AX3103" s="68"/>
      <c r="AY3103" s="68"/>
      <c r="AZ3103" s="69"/>
      <c r="BA3103" s="70"/>
      <c r="BB3103" s="71"/>
      <c r="BC3103" s="54"/>
      <c r="BD3103" s="41">
        <v>5</v>
      </c>
      <c r="BE3103" s="52">
        <v>52</v>
      </c>
      <c r="BF3103" s="62">
        <v>5231</v>
      </c>
      <c r="BG3103" s="275"/>
    </row>
    <row r="3104" spans="1:59" s="63" customFormat="1" ht="12.75" x14ac:dyDescent="0.2">
      <c r="A3104" s="196">
        <v>5</v>
      </c>
      <c r="B3104" s="197" t="s">
        <v>938</v>
      </c>
      <c r="C3104" s="208">
        <v>52</v>
      </c>
      <c r="D3104" s="209" t="s">
        <v>982</v>
      </c>
      <c r="E3104" s="210">
        <v>5231</v>
      </c>
      <c r="F3104" s="211" t="s">
        <v>992</v>
      </c>
      <c r="G3104" s="231" t="s">
        <v>1195</v>
      </c>
      <c r="H3104" s="72" t="s">
        <v>1233</v>
      </c>
      <c r="I3104" s="223" t="s">
        <v>1249</v>
      </c>
      <c r="J3104" s="73"/>
      <c r="K3104" s="73"/>
      <c r="L3104" s="73"/>
      <c r="M3104" s="74"/>
      <c r="N3104" s="247"/>
      <c r="O3104" s="306"/>
      <c r="P3104" s="105"/>
      <c r="Q3104" s="75"/>
      <c r="R3104" s="75"/>
      <c r="S3104" s="75"/>
      <c r="T3104" s="75"/>
      <c r="U3104" s="75"/>
      <c r="V3104" s="75"/>
      <c r="W3104" s="75"/>
      <c r="X3104" s="75"/>
      <c r="Y3104" s="76" t="s">
        <v>1241</v>
      </c>
      <c r="Z3104" s="77" t="s">
        <v>1241</v>
      </c>
      <c r="AA3104" s="78">
        <f>AA$1210</f>
        <v>5000</v>
      </c>
      <c r="AB3104" s="75"/>
      <c r="AC3104" s="75"/>
      <c r="AD3104" s="75"/>
      <c r="AE3104" s="75"/>
      <c r="AF3104" s="75"/>
      <c r="AG3104" s="75"/>
      <c r="AH3104" s="75"/>
      <c r="AI3104" s="75"/>
      <c r="AJ3104" s="76" t="s">
        <v>1241</v>
      </c>
      <c r="AK3104" s="77" t="s">
        <v>1241</v>
      </c>
      <c r="AL3104" s="78">
        <f>AL$1210</f>
        <v>0</v>
      </c>
      <c r="AM3104" s="75"/>
      <c r="AN3104" s="75"/>
      <c r="AO3104" s="75"/>
      <c r="AP3104" s="75"/>
      <c r="AQ3104" s="75"/>
      <c r="AR3104" s="75"/>
      <c r="AS3104" s="75"/>
      <c r="AT3104" s="75"/>
      <c r="AU3104" s="75"/>
      <c r="AV3104" s="75"/>
      <c r="AW3104" s="76" t="s">
        <v>1241</v>
      </c>
      <c r="AX3104" s="77" t="s">
        <v>1241</v>
      </c>
      <c r="AY3104" s="78">
        <f>AY$1210</f>
        <v>250</v>
      </c>
      <c r="AZ3104" s="79"/>
      <c r="BA3104" s="80" t="str">
        <f>I3104</f>
        <v>&gt; see 4255, Insulating wall cladding</v>
      </c>
      <c r="BB3104" s="71"/>
      <c r="BC3104" s="54"/>
      <c r="BD3104" s="41">
        <f>A3104</f>
        <v>5</v>
      </c>
      <c r="BE3104" s="52">
        <f>C3104</f>
        <v>52</v>
      </c>
      <c r="BF3104" s="62">
        <f>E3104</f>
        <v>5231</v>
      </c>
      <c r="BG3104" s="276" t="str">
        <f>H3104</f>
        <v>Default Scenario (Link)</v>
      </c>
    </row>
    <row r="3105" spans="1:59" s="63" customFormat="1" ht="12.75" x14ac:dyDescent="0.2">
      <c r="A3105" s="196">
        <v>5</v>
      </c>
      <c r="B3105" s="197" t="s">
        <v>938</v>
      </c>
      <c r="C3105" s="208">
        <v>52</v>
      </c>
      <c r="D3105" s="209" t="s">
        <v>982</v>
      </c>
      <c r="E3105" s="210">
        <v>5231</v>
      </c>
      <c r="F3105" s="211" t="s">
        <v>992</v>
      </c>
      <c r="G3105" s="231"/>
      <c r="H3105" s="65"/>
      <c r="I3105" s="222"/>
      <c r="J3105" s="66"/>
      <c r="K3105" s="66"/>
      <c r="L3105" s="66"/>
      <c r="M3105" s="64"/>
      <c r="N3105" s="304"/>
      <c r="O3105" s="305"/>
      <c r="P3105" s="127"/>
      <c r="Q3105" s="67"/>
      <c r="R3105" s="67"/>
      <c r="S3105" s="67"/>
      <c r="T3105" s="67"/>
      <c r="U3105" s="67"/>
      <c r="V3105" s="67"/>
      <c r="W3105" s="67"/>
      <c r="X3105" s="67"/>
      <c r="Y3105" s="68"/>
      <c r="Z3105" s="68"/>
      <c r="AA3105" s="68"/>
      <c r="AB3105" s="67"/>
      <c r="AC3105" s="67"/>
      <c r="AD3105" s="67"/>
      <c r="AE3105" s="67"/>
      <c r="AF3105" s="67"/>
      <c r="AG3105" s="67"/>
      <c r="AH3105" s="67"/>
      <c r="AI3105" s="67"/>
      <c r="AJ3105" s="68"/>
      <c r="AK3105" s="68"/>
      <c r="AL3105" s="68"/>
      <c r="AM3105" s="67"/>
      <c r="AN3105" s="67"/>
      <c r="AO3105" s="67"/>
      <c r="AP3105" s="67"/>
      <c r="AQ3105" s="67"/>
      <c r="AR3105" s="67"/>
      <c r="AS3105" s="67"/>
      <c r="AT3105" s="67"/>
      <c r="AU3105" s="67"/>
      <c r="AV3105" s="67"/>
      <c r="AW3105" s="67"/>
      <c r="AX3105" s="68"/>
      <c r="AY3105" s="68"/>
      <c r="AZ3105" s="69"/>
      <c r="BA3105" s="70"/>
      <c r="BB3105" s="71"/>
      <c r="BC3105" s="54"/>
      <c r="BD3105" s="41"/>
      <c r="BE3105" s="52"/>
      <c r="BF3105" s="62"/>
      <c r="BG3105" s="275"/>
    </row>
    <row r="3106" spans="1:59" s="63" customFormat="1" ht="12.75" x14ac:dyDescent="0.2">
      <c r="A3106" s="196">
        <v>5</v>
      </c>
      <c r="B3106" s="197" t="s">
        <v>938</v>
      </c>
      <c r="C3106" s="208">
        <v>52</v>
      </c>
      <c r="D3106" s="209" t="s">
        <v>982</v>
      </c>
      <c r="E3106" s="210">
        <v>5231</v>
      </c>
      <c r="F3106" s="211" t="s">
        <v>992</v>
      </c>
      <c r="G3106" s="230"/>
      <c r="H3106" s="56"/>
      <c r="I3106" s="221"/>
      <c r="J3106" s="57"/>
      <c r="K3106" s="57"/>
      <c r="L3106" s="57"/>
      <c r="M3106" s="55"/>
      <c r="N3106" s="303"/>
      <c r="O3106" s="245"/>
      <c r="P3106" s="122"/>
      <c r="Q3106" s="58"/>
      <c r="R3106" s="58"/>
      <c r="S3106" s="58"/>
      <c r="T3106" s="58"/>
      <c r="U3106" s="58"/>
      <c r="V3106" s="58"/>
      <c r="W3106" s="58"/>
      <c r="X3106" s="58"/>
      <c r="Y3106" s="59"/>
      <c r="Z3106" s="59"/>
      <c r="AA3106" s="59"/>
      <c r="AB3106" s="58"/>
      <c r="AC3106" s="58"/>
      <c r="AD3106" s="58"/>
      <c r="AE3106" s="58"/>
      <c r="AF3106" s="58"/>
      <c r="AG3106" s="58"/>
      <c r="AH3106" s="58"/>
      <c r="AI3106" s="58"/>
      <c r="AJ3106" s="59"/>
      <c r="AK3106" s="59"/>
      <c r="AL3106" s="59"/>
      <c r="AM3106" s="58"/>
      <c r="AN3106" s="58"/>
      <c r="AO3106" s="58"/>
      <c r="AP3106" s="58"/>
      <c r="AQ3106" s="58"/>
      <c r="AR3106" s="58"/>
      <c r="AS3106" s="58"/>
      <c r="AT3106" s="58"/>
      <c r="AU3106" s="58"/>
      <c r="AV3106" s="58"/>
      <c r="AW3106" s="58"/>
      <c r="AX3106" s="59"/>
      <c r="AY3106" s="59"/>
      <c r="AZ3106" s="60"/>
      <c r="BA3106" s="61"/>
      <c r="BB3106" s="54"/>
      <c r="BC3106" s="54"/>
      <c r="BD3106" s="41">
        <v>5</v>
      </c>
      <c r="BE3106" s="52">
        <v>52</v>
      </c>
      <c r="BF3106" s="62">
        <v>5231</v>
      </c>
      <c r="BG3106" s="274"/>
    </row>
    <row r="3107" spans="1:59" x14ac:dyDescent="0.25">
      <c r="A3107" s="196">
        <v>5</v>
      </c>
      <c r="B3107" s="197" t="s">
        <v>938</v>
      </c>
      <c r="C3107" s="208">
        <v>52</v>
      </c>
      <c r="D3107" s="209" t="s">
        <v>982</v>
      </c>
      <c r="E3107" s="212">
        <v>5241</v>
      </c>
      <c r="F3107" s="213" t="s">
        <v>1208</v>
      </c>
      <c r="G3107" s="234"/>
      <c r="H3107" s="138"/>
      <c r="I3107" s="224"/>
      <c r="J3107" s="98"/>
      <c r="K3107" s="98"/>
      <c r="L3107" s="98"/>
      <c r="M3107" s="137"/>
      <c r="N3107" s="322"/>
      <c r="O3107" s="323"/>
      <c r="P3107" s="139"/>
      <c r="Q3107" s="139"/>
      <c r="R3107" s="139"/>
      <c r="S3107" s="139"/>
      <c r="T3107" s="139"/>
      <c r="U3107" s="139"/>
      <c r="V3107" s="139"/>
      <c r="W3107" s="139"/>
      <c r="X3107" s="139"/>
      <c r="Y3107" s="100"/>
      <c r="Z3107" s="125"/>
      <c r="AA3107" s="125"/>
      <c r="AB3107" s="139"/>
      <c r="AC3107" s="139"/>
      <c r="AD3107" s="139"/>
      <c r="AE3107" s="139"/>
      <c r="AF3107" s="139"/>
      <c r="AG3107" s="139"/>
      <c r="AH3107" s="139"/>
      <c r="AI3107" s="139"/>
      <c r="AJ3107" s="100"/>
      <c r="AK3107" s="125"/>
      <c r="AL3107" s="125"/>
      <c r="AM3107" s="139"/>
      <c r="AN3107" s="139"/>
      <c r="AO3107" s="139"/>
      <c r="AP3107" s="139"/>
      <c r="AQ3107" s="139"/>
      <c r="AR3107" s="139"/>
      <c r="AS3107" s="139"/>
      <c r="AT3107" s="139"/>
      <c r="AU3107" s="139"/>
      <c r="AV3107" s="139"/>
      <c r="AW3107" s="99"/>
      <c r="AX3107" s="125"/>
      <c r="AY3107" s="100"/>
      <c r="AZ3107" s="140"/>
      <c r="BA3107" s="141"/>
      <c r="BB3107" s="136"/>
      <c r="BC3107" s="136"/>
      <c r="BD3107" s="41">
        <v>5</v>
      </c>
      <c r="BE3107" s="52">
        <v>53</v>
      </c>
      <c r="BF3107" s="103">
        <v>5313</v>
      </c>
      <c r="BG3107" s="283"/>
    </row>
    <row r="3108" spans="1:59" s="63" customFormat="1" ht="12.75" x14ac:dyDescent="0.2">
      <c r="A3108" s="196">
        <v>5</v>
      </c>
      <c r="B3108" s="197" t="s">
        <v>938</v>
      </c>
      <c r="C3108" s="208">
        <v>52</v>
      </c>
      <c r="D3108" s="209" t="s">
        <v>982</v>
      </c>
      <c r="E3108" s="212">
        <v>5241</v>
      </c>
      <c r="F3108" s="213" t="s">
        <v>1208</v>
      </c>
      <c r="G3108" s="232"/>
      <c r="H3108" s="97"/>
      <c r="I3108" s="224"/>
      <c r="J3108" s="98"/>
      <c r="K3108" s="98"/>
      <c r="L3108" s="98"/>
      <c r="M3108" s="96"/>
      <c r="N3108" s="307"/>
      <c r="O3108" s="246"/>
      <c r="P3108" s="124"/>
      <c r="Q3108" s="99"/>
      <c r="R3108" s="99"/>
      <c r="S3108" s="99"/>
      <c r="T3108" s="99"/>
      <c r="U3108" s="99"/>
      <c r="V3108" s="99"/>
      <c r="W3108" s="99"/>
      <c r="X3108" s="99"/>
      <c r="Y3108" s="100"/>
      <c r="Z3108" s="100"/>
      <c r="AA3108" s="100"/>
      <c r="AB3108" s="99"/>
      <c r="AC3108" s="99"/>
      <c r="AD3108" s="99"/>
      <c r="AE3108" s="99"/>
      <c r="AF3108" s="99"/>
      <c r="AG3108" s="99"/>
      <c r="AH3108" s="99"/>
      <c r="AI3108" s="99"/>
      <c r="AJ3108" s="100"/>
      <c r="AK3108" s="100"/>
      <c r="AL3108" s="100"/>
      <c r="AM3108" s="99"/>
      <c r="AN3108" s="99"/>
      <c r="AO3108" s="99"/>
      <c r="AP3108" s="99"/>
      <c r="AQ3108" s="99"/>
      <c r="AR3108" s="99"/>
      <c r="AS3108" s="99"/>
      <c r="AT3108" s="99"/>
      <c r="AU3108" s="99"/>
      <c r="AV3108" s="99"/>
      <c r="AW3108" s="99"/>
      <c r="AX3108" s="100"/>
      <c r="AY3108" s="100"/>
      <c r="AZ3108" s="101"/>
      <c r="BA3108" s="102"/>
      <c r="BB3108" s="95"/>
      <c r="BC3108" s="95"/>
      <c r="BD3108" s="41">
        <v>5</v>
      </c>
      <c r="BE3108" s="52">
        <v>53</v>
      </c>
      <c r="BF3108" s="103">
        <v>5313</v>
      </c>
      <c r="BG3108" s="277"/>
    </row>
    <row r="3109" spans="1:59" s="63" customFormat="1" ht="12.75" x14ac:dyDescent="0.2">
      <c r="A3109" s="196">
        <v>5</v>
      </c>
      <c r="B3109" s="197" t="s">
        <v>938</v>
      </c>
      <c r="C3109" s="208">
        <v>52</v>
      </c>
      <c r="D3109" s="209" t="s">
        <v>982</v>
      </c>
      <c r="E3109" s="212">
        <v>5241</v>
      </c>
      <c r="F3109" s="213" t="s">
        <v>1208</v>
      </c>
      <c r="G3109" s="231"/>
      <c r="H3109" s="65"/>
      <c r="I3109" s="222"/>
      <c r="J3109" s="66"/>
      <c r="K3109" s="66"/>
      <c r="L3109" s="66"/>
      <c r="M3109" s="64"/>
      <c r="N3109" s="304"/>
      <c r="O3109" s="305"/>
      <c r="P3109" s="127"/>
      <c r="Q3109" s="67"/>
      <c r="R3109" s="67"/>
      <c r="S3109" s="67"/>
      <c r="T3109" s="67"/>
      <c r="U3109" s="67"/>
      <c r="V3109" s="67"/>
      <c r="W3109" s="67"/>
      <c r="X3109" s="67"/>
      <c r="Y3109" s="68"/>
      <c r="Z3109" s="68"/>
      <c r="AA3109" s="68"/>
      <c r="AB3109" s="67"/>
      <c r="AC3109" s="67"/>
      <c r="AD3109" s="67"/>
      <c r="AE3109" s="67"/>
      <c r="AF3109" s="67"/>
      <c r="AG3109" s="67"/>
      <c r="AH3109" s="67"/>
      <c r="AI3109" s="67"/>
      <c r="AJ3109" s="68"/>
      <c r="AK3109" s="68"/>
      <c r="AL3109" s="68"/>
      <c r="AM3109" s="67"/>
      <c r="AN3109" s="67"/>
      <c r="AO3109" s="67"/>
      <c r="AP3109" s="67"/>
      <c r="AQ3109" s="67"/>
      <c r="AR3109" s="67"/>
      <c r="AS3109" s="67"/>
      <c r="AT3109" s="67"/>
      <c r="AU3109" s="67"/>
      <c r="AV3109" s="67"/>
      <c r="AW3109" s="67"/>
      <c r="AX3109" s="68"/>
      <c r="AY3109" s="68"/>
      <c r="AZ3109" s="69"/>
      <c r="BA3109" s="70"/>
      <c r="BB3109" s="71"/>
      <c r="BC3109" s="95"/>
      <c r="BD3109" s="41">
        <v>5</v>
      </c>
      <c r="BE3109" s="52">
        <v>53</v>
      </c>
      <c r="BF3109" s="103">
        <v>5313</v>
      </c>
      <c r="BG3109" s="275"/>
    </row>
    <row r="3110" spans="1:59" s="63" customFormat="1" ht="12.75" x14ac:dyDescent="0.2">
      <c r="A3110" s="196">
        <v>5</v>
      </c>
      <c r="B3110" s="197" t="s">
        <v>938</v>
      </c>
      <c r="C3110" s="208">
        <v>52</v>
      </c>
      <c r="D3110" s="209" t="s">
        <v>982</v>
      </c>
      <c r="E3110" s="212">
        <v>5241</v>
      </c>
      <c r="F3110" s="213" t="s">
        <v>1208</v>
      </c>
      <c r="G3110" s="231"/>
      <c r="H3110" s="72" t="s">
        <v>47</v>
      </c>
      <c r="I3110" s="223"/>
      <c r="J3110" s="73"/>
      <c r="K3110" s="73"/>
      <c r="L3110" s="73"/>
      <c r="M3110" s="74"/>
      <c r="N3110" s="247"/>
      <c r="O3110" s="306"/>
      <c r="P3110" s="105"/>
      <c r="Q3110" s="75"/>
      <c r="R3110" s="75"/>
      <c r="S3110" s="75"/>
      <c r="T3110" s="75"/>
      <c r="U3110" s="75"/>
      <c r="V3110" s="75"/>
      <c r="W3110" s="75"/>
      <c r="X3110" s="75"/>
      <c r="Y3110" s="76">
        <f>IF(ISNUMBER(VLOOKUP(Y3112,P$7:W$7,MATCH(Y3112,P$7:W$7))),VLOOKUP(Y3112,P$7:W$7,MATCH(Y3112,P$7:W$7)),IF(N3114=0,"No Data",IF(Y3112&gt;0,"&lt;100",0)))</f>
        <v>0</v>
      </c>
      <c r="Z3110" s="77">
        <f>IF(ISNUMBER(VLOOKUP(Z3114,P$7:W$7,MATCH(Z3114,P$7:W$7))),VLOOKUP(Z3114,P$7:W$7,MATCH(Z3114,P$7:W$7)),IF(N3114=0,"No Data",IF(Z3114&gt;0,"&lt;100",0)))</f>
        <v>0</v>
      </c>
      <c r="AA3110" s="106">
        <f>IF(ISNUMBER(Z3110),Z3110,0)</f>
        <v>0</v>
      </c>
      <c r="AB3110" s="75"/>
      <c r="AC3110" s="75"/>
      <c r="AD3110" s="75"/>
      <c r="AE3110" s="75"/>
      <c r="AF3110" s="75"/>
      <c r="AG3110" s="75"/>
      <c r="AH3110" s="75"/>
      <c r="AI3110" s="75"/>
      <c r="AJ3110" s="76">
        <f>IF(ISNUMBER(VLOOKUP(AJ3112,AB$7:AH$7,MATCH(AJ3112,AB$7:AH$7))),VLOOKUP(AJ3112,AB$7:AH$7,MATCH(AJ3112,AB$7:AH$7)),IF(N3114=0,"No Data",IF(AJ3112&gt;0,"&lt;50",0)))</f>
        <v>0</v>
      </c>
      <c r="AK3110" s="77">
        <f>IF(ISNUMBER(VLOOKUP(AK3114,AB$7:AH$7,MATCH(AK3114,AB$7:AH$7))),VLOOKUP(AK3114,AB$7:AH$7,MATCH(AK3114,AB$7:AH$7)),IF(N3114=0,"No Data",IF(AK3114&gt;0,"&lt;50",0)))</f>
        <v>0</v>
      </c>
      <c r="AL3110" s="106">
        <f>IF(ISNUMBER(AK3110),AK3110,0)</f>
        <v>0</v>
      </c>
      <c r="AM3110" s="75"/>
      <c r="AN3110" s="75"/>
      <c r="AO3110" s="75"/>
      <c r="AP3110" s="75"/>
      <c r="AQ3110" s="75"/>
      <c r="AR3110" s="75"/>
      <c r="AS3110" s="75"/>
      <c r="AT3110" s="75"/>
      <c r="AU3110" s="75"/>
      <c r="AV3110" s="75"/>
      <c r="AW3110" s="76">
        <f>IF(ISNUMBER(VLOOKUP(AW3112,AM$7:AU$7,MATCH(AW3112,AM$7:AU$7))),VLOOKUP(AW3112,AM$7:AU$7,MATCH(AW3112,AM$7:AU$7)),IF(N3114=0,"No Data",IF(AW3112&gt;0,"&lt;10",0)))</f>
        <v>500</v>
      </c>
      <c r="AX3110" s="77">
        <f>IF(ISNUMBER(VLOOKUP(AX3114,AM$7:AU$7,MATCH(AX3114,AM$7:AU$7))),VLOOKUP(AX3114,AM$7:AU$7,MATCH(AX3114,AM$7:AU$7)),IF(N3114=0,"No Data",IF(AX3114&gt;0,"&lt;10",0)))</f>
        <v>500</v>
      </c>
      <c r="AY3110" s="106">
        <f>IF(ISNUMBER(AX3110),AX3110,0)</f>
        <v>500</v>
      </c>
      <c r="AZ3110" s="79"/>
      <c r="BA3110" s="80"/>
      <c r="BB3110" s="71"/>
      <c r="BC3110" s="95"/>
      <c r="BD3110" s="41">
        <v>5</v>
      </c>
      <c r="BE3110" s="52">
        <v>53</v>
      </c>
      <c r="BF3110" s="103">
        <v>5313</v>
      </c>
      <c r="BG3110" s="276" t="s">
        <v>47</v>
      </c>
    </row>
    <row r="3111" spans="1:59" s="63" customFormat="1" ht="12.75" x14ac:dyDescent="0.2">
      <c r="A3111" s="196">
        <v>5</v>
      </c>
      <c r="B3111" s="197" t="s">
        <v>938</v>
      </c>
      <c r="C3111" s="208">
        <v>52</v>
      </c>
      <c r="D3111" s="209" t="s">
        <v>982</v>
      </c>
      <c r="E3111" s="212">
        <v>5241</v>
      </c>
      <c r="F3111" s="213" t="s">
        <v>1208</v>
      </c>
      <c r="G3111" s="231"/>
      <c r="H3111" s="81" t="s">
        <v>48</v>
      </c>
      <c r="I3111" s="223"/>
      <c r="J3111" s="73"/>
      <c r="K3111" s="73"/>
      <c r="L3111" s="73"/>
      <c r="M3111" s="74"/>
      <c r="N3111" s="247"/>
      <c r="O3111" s="306"/>
      <c r="P3111" s="105"/>
      <c r="Q3111" s="75"/>
      <c r="R3111" s="75"/>
      <c r="S3111" s="75"/>
      <c r="T3111" s="75"/>
      <c r="U3111" s="75"/>
      <c r="V3111" s="75"/>
      <c r="W3111" s="75"/>
      <c r="X3111" s="75"/>
      <c r="Y3111" s="82">
        <f>MIN(X3115:X3119)</f>
        <v>0</v>
      </c>
      <c r="Z3111" s="83"/>
      <c r="AA3111" s="83"/>
      <c r="AB3111" s="75"/>
      <c r="AC3111" s="75"/>
      <c r="AD3111" s="75"/>
      <c r="AE3111" s="75"/>
      <c r="AF3111" s="75"/>
      <c r="AG3111" s="75"/>
      <c r="AH3111" s="75"/>
      <c r="AI3111" s="75"/>
      <c r="AJ3111" s="82">
        <f>MIN(AI3115:AI3119)</f>
        <v>0</v>
      </c>
      <c r="AK3111" s="83"/>
      <c r="AL3111" s="83"/>
      <c r="AM3111" s="75"/>
      <c r="AN3111" s="75"/>
      <c r="AO3111" s="75"/>
      <c r="AP3111" s="75"/>
      <c r="AQ3111" s="75"/>
      <c r="AR3111" s="75"/>
      <c r="AS3111" s="75"/>
      <c r="AT3111" s="75"/>
      <c r="AU3111" s="75"/>
      <c r="AV3111" s="75"/>
      <c r="AW3111" s="82">
        <f>MIN(AV3115:AV3119)</f>
        <v>10</v>
      </c>
      <c r="AX3111" s="83"/>
      <c r="AY3111" s="83"/>
      <c r="AZ3111" s="79"/>
      <c r="BA3111" s="80"/>
      <c r="BB3111" s="71"/>
      <c r="BC3111" s="95"/>
      <c r="BD3111" s="41">
        <v>5</v>
      </c>
      <c r="BE3111" s="52">
        <v>53</v>
      </c>
      <c r="BF3111" s="103">
        <v>5313</v>
      </c>
      <c r="BG3111" s="278" t="s">
        <v>48</v>
      </c>
    </row>
    <row r="3112" spans="1:59" s="63" customFormat="1" ht="12.75" x14ac:dyDescent="0.2">
      <c r="A3112" s="196">
        <v>5</v>
      </c>
      <c r="B3112" s="197" t="s">
        <v>938</v>
      </c>
      <c r="C3112" s="208">
        <v>52</v>
      </c>
      <c r="D3112" s="209" t="s">
        <v>982</v>
      </c>
      <c r="E3112" s="212">
        <v>5241</v>
      </c>
      <c r="F3112" s="213" t="s">
        <v>1208</v>
      </c>
      <c r="G3112" s="231"/>
      <c r="H3112" s="81" t="s">
        <v>49</v>
      </c>
      <c r="I3112" s="223"/>
      <c r="J3112" s="73"/>
      <c r="K3112" s="73"/>
      <c r="L3112" s="73"/>
      <c r="M3112" s="74"/>
      <c r="N3112" s="247"/>
      <c r="O3112" s="306"/>
      <c r="P3112" s="105"/>
      <c r="Q3112" s="75"/>
      <c r="R3112" s="75"/>
      <c r="S3112" s="75"/>
      <c r="T3112" s="75"/>
      <c r="U3112" s="75"/>
      <c r="V3112" s="75"/>
      <c r="W3112" s="75"/>
      <c r="X3112" s="75"/>
      <c r="Y3112" s="84">
        <f>IF(ISNUMBER(AVERAGE(X3115:X3119)),AVERAGE(X3115:X3119),0)</f>
        <v>0</v>
      </c>
      <c r="Z3112" s="83"/>
      <c r="AA3112" s="83"/>
      <c r="AB3112" s="75"/>
      <c r="AC3112" s="75"/>
      <c r="AD3112" s="75"/>
      <c r="AE3112" s="75"/>
      <c r="AF3112" s="75"/>
      <c r="AG3112" s="75"/>
      <c r="AH3112" s="75"/>
      <c r="AI3112" s="75"/>
      <c r="AJ3112" s="84">
        <f>IF(ISNUMBER(AVERAGE(AI3115:AI3119)),AVERAGE(AI3115:AI3119),0)</f>
        <v>0</v>
      </c>
      <c r="AK3112" s="83"/>
      <c r="AL3112" s="83"/>
      <c r="AM3112" s="75"/>
      <c r="AN3112" s="75"/>
      <c r="AO3112" s="75"/>
      <c r="AP3112" s="75"/>
      <c r="AQ3112" s="75"/>
      <c r="AR3112" s="75"/>
      <c r="AS3112" s="75"/>
      <c r="AT3112" s="75"/>
      <c r="AU3112" s="75"/>
      <c r="AV3112" s="75"/>
      <c r="AW3112" s="84">
        <f>IF(ISNUMBER(AVERAGE(AV3115:AV3119)),AVERAGE(AV3115:AV3119),0)</f>
        <v>802</v>
      </c>
      <c r="AX3112" s="83"/>
      <c r="AY3112" s="83"/>
      <c r="AZ3112" s="79"/>
      <c r="BA3112" s="80"/>
      <c r="BB3112" s="71"/>
      <c r="BC3112" s="95"/>
      <c r="BD3112" s="41">
        <v>5</v>
      </c>
      <c r="BE3112" s="52">
        <v>53</v>
      </c>
      <c r="BF3112" s="103">
        <v>5313</v>
      </c>
      <c r="BG3112" s="278" t="s">
        <v>49</v>
      </c>
    </row>
    <row r="3113" spans="1:59" s="63" customFormat="1" ht="12.75" x14ac:dyDescent="0.2">
      <c r="A3113" s="196">
        <v>5</v>
      </c>
      <c r="B3113" s="197" t="s">
        <v>938</v>
      </c>
      <c r="C3113" s="208">
        <v>52</v>
      </c>
      <c r="D3113" s="209" t="s">
        <v>982</v>
      </c>
      <c r="E3113" s="212">
        <v>5241</v>
      </c>
      <c r="F3113" s="213" t="s">
        <v>1208</v>
      </c>
      <c r="G3113" s="231"/>
      <c r="H3113" s="81" t="s">
        <v>50</v>
      </c>
      <c r="I3113" s="223"/>
      <c r="J3113" s="73"/>
      <c r="K3113" s="73"/>
      <c r="L3113" s="73"/>
      <c r="M3113" s="74"/>
      <c r="N3113" s="247"/>
      <c r="O3113" s="306"/>
      <c r="P3113" s="105"/>
      <c r="Q3113" s="75"/>
      <c r="R3113" s="75"/>
      <c r="S3113" s="75"/>
      <c r="T3113" s="75"/>
      <c r="U3113" s="75"/>
      <c r="V3113" s="75"/>
      <c r="W3113" s="75"/>
      <c r="X3113" s="75"/>
      <c r="Y3113" s="84">
        <f>MAX(X3115:X3119)</f>
        <v>0</v>
      </c>
      <c r="Z3113" s="83"/>
      <c r="AA3113" s="83"/>
      <c r="AB3113" s="75"/>
      <c r="AC3113" s="75"/>
      <c r="AD3113" s="75"/>
      <c r="AE3113" s="75"/>
      <c r="AF3113" s="75"/>
      <c r="AG3113" s="75"/>
      <c r="AH3113" s="75"/>
      <c r="AI3113" s="75"/>
      <c r="AJ3113" s="84">
        <f>MAX(AI3115:AI3119)</f>
        <v>0</v>
      </c>
      <c r="AK3113" s="83"/>
      <c r="AL3113" s="83"/>
      <c r="AM3113" s="75"/>
      <c r="AN3113" s="75"/>
      <c r="AO3113" s="75"/>
      <c r="AP3113" s="75"/>
      <c r="AQ3113" s="75"/>
      <c r="AR3113" s="75"/>
      <c r="AS3113" s="75"/>
      <c r="AT3113" s="75"/>
      <c r="AU3113" s="75"/>
      <c r="AV3113" s="75"/>
      <c r="AW3113" s="84">
        <f>MAX(AV3115:AV3119)</f>
        <v>1000</v>
      </c>
      <c r="AX3113" s="83"/>
      <c r="AY3113" s="83"/>
      <c r="AZ3113" s="79"/>
      <c r="BA3113" s="80"/>
      <c r="BB3113" s="71"/>
      <c r="BC3113" s="95"/>
      <c r="BD3113" s="41">
        <v>5</v>
      </c>
      <c r="BE3113" s="52">
        <v>53</v>
      </c>
      <c r="BF3113" s="103">
        <v>5313</v>
      </c>
      <c r="BG3113" s="278" t="s">
        <v>50</v>
      </c>
    </row>
    <row r="3114" spans="1:59" s="63" customFormat="1" ht="12.75" x14ac:dyDescent="0.2">
      <c r="A3114" s="196">
        <v>5</v>
      </c>
      <c r="B3114" s="197" t="s">
        <v>938</v>
      </c>
      <c r="C3114" s="208">
        <v>52</v>
      </c>
      <c r="D3114" s="209" t="s">
        <v>982</v>
      </c>
      <c r="E3114" s="212">
        <v>5241</v>
      </c>
      <c r="F3114" s="213" t="s">
        <v>1208</v>
      </c>
      <c r="G3114" s="231"/>
      <c r="H3114" s="85" t="s">
        <v>51</v>
      </c>
      <c r="I3114" s="223"/>
      <c r="J3114" s="73"/>
      <c r="K3114" s="73"/>
      <c r="L3114" s="73"/>
      <c r="M3114" s="74"/>
      <c r="N3114" s="248">
        <f>SUM(N3115:N3119)</f>
        <v>5</v>
      </c>
      <c r="O3114" s="293">
        <f>SUM(O3115:O3119)</f>
        <v>1</v>
      </c>
      <c r="P3114" s="292"/>
      <c r="Q3114" s="87"/>
      <c r="R3114" s="87"/>
      <c r="S3114" s="87"/>
      <c r="T3114" s="87"/>
      <c r="U3114" s="87"/>
      <c r="V3114" s="87"/>
      <c r="W3114" s="87"/>
      <c r="X3114" s="87"/>
      <c r="Y3114" s="88"/>
      <c r="Z3114" s="107">
        <f>SUM(Z3115:Z3119)</f>
        <v>0</v>
      </c>
      <c r="AA3114" s="88"/>
      <c r="AB3114" s="87"/>
      <c r="AC3114" s="87"/>
      <c r="AD3114" s="87"/>
      <c r="AE3114" s="87"/>
      <c r="AF3114" s="87"/>
      <c r="AG3114" s="87"/>
      <c r="AH3114" s="87"/>
      <c r="AI3114" s="87"/>
      <c r="AJ3114" s="88"/>
      <c r="AK3114" s="107">
        <f>SUM(AK3115:AK3119)</f>
        <v>0</v>
      </c>
      <c r="AL3114" s="88"/>
      <c r="AM3114" s="87"/>
      <c r="AN3114" s="87"/>
      <c r="AO3114" s="87"/>
      <c r="AP3114" s="87"/>
      <c r="AQ3114" s="87"/>
      <c r="AR3114" s="87"/>
      <c r="AS3114" s="87"/>
      <c r="AT3114" s="87"/>
      <c r="AU3114" s="87"/>
      <c r="AV3114" s="87"/>
      <c r="AW3114" s="112"/>
      <c r="AX3114" s="107">
        <f>SUM(AX3115:AX3119)</f>
        <v>802</v>
      </c>
      <c r="AY3114" s="88"/>
      <c r="AZ3114" s="79"/>
      <c r="BA3114" s="80"/>
      <c r="BB3114" s="71"/>
      <c r="BC3114" s="95"/>
      <c r="BD3114" s="41">
        <v>5</v>
      </c>
      <c r="BE3114" s="52">
        <v>53</v>
      </c>
      <c r="BF3114" s="103">
        <v>5313</v>
      </c>
      <c r="BG3114" s="279" t="s">
        <v>51</v>
      </c>
    </row>
    <row r="3115" spans="1:59" s="63" customFormat="1" ht="12.75" x14ac:dyDescent="0.2">
      <c r="A3115" s="196">
        <v>5</v>
      </c>
      <c r="B3115" s="197" t="s">
        <v>938</v>
      </c>
      <c r="C3115" s="208">
        <v>52</v>
      </c>
      <c r="D3115" s="209" t="s">
        <v>982</v>
      </c>
      <c r="E3115" s="212">
        <v>5241</v>
      </c>
      <c r="F3115" s="213" t="s">
        <v>1208</v>
      </c>
      <c r="G3115" s="231"/>
      <c r="H3115" s="89" t="s">
        <v>52</v>
      </c>
      <c r="I3115" s="90" t="s">
        <v>999</v>
      </c>
      <c r="J3115" s="90"/>
      <c r="K3115" s="90" t="s">
        <v>64</v>
      </c>
      <c r="L3115" s="90" t="s">
        <v>1281</v>
      </c>
      <c r="M3115" s="91"/>
      <c r="N3115" s="312">
        <v>1</v>
      </c>
      <c r="O3115" s="313">
        <f>N3115/N$3114</f>
        <v>0.2</v>
      </c>
      <c r="P3115" s="104"/>
      <c r="Q3115" s="92"/>
      <c r="R3115" s="92"/>
      <c r="S3115" s="92"/>
      <c r="T3115" s="92"/>
      <c r="U3115" s="92"/>
      <c r="V3115" s="92"/>
      <c r="W3115" s="92"/>
      <c r="X3115" s="109">
        <f t="shared" ref="X3115:X3119" si="499">P3115*P$7+Q3115*Q$7+R3115*R$7+S3115*S$7+T3115*T$7+U3115*U$7+V3115*V$7+W3115*W$7</f>
        <v>0</v>
      </c>
      <c r="Y3115" s="83"/>
      <c r="Z3115" s="110">
        <f t="shared" ref="Z3115:Z3119" si="500">X3115*$O3115</f>
        <v>0</v>
      </c>
      <c r="AA3115" s="111"/>
      <c r="AB3115" s="92"/>
      <c r="AC3115" s="92"/>
      <c r="AD3115" s="92"/>
      <c r="AE3115" s="92"/>
      <c r="AF3115" s="92"/>
      <c r="AG3115" s="92"/>
      <c r="AH3115" s="92"/>
      <c r="AI3115" s="109">
        <f t="shared" ref="AI3115:AI3119" si="501">AB3115*AB$7+AC3115*AC$7+AD3115*AD$7+AE3115*AE$7+AF3115*AF$7+AG3115*AG$7+AH3115*AH$7</f>
        <v>0</v>
      </c>
      <c r="AJ3115" s="83"/>
      <c r="AK3115" s="110">
        <f t="shared" ref="AK3115:AK3119" si="502">AI3115*$O3115</f>
        <v>0</v>
      </c>
      <c r="AL3115" s="111"/>
      <c r="AM3115" s="92"/>
      <c r="AN3115" s="92"/>
      <c r="AO3115" s="92"/>
      <c r="AP3115" s="92"/>
      <c r="AQ3115" s="92"/>
      <c r="AR3115" s="92"/>
      <c r="AS3115" s="92">
        <v>1</v>
      </c>
      <c r="AT3115" s="92"/>
      <c r="AU3115" s="92"/>
      <c r="AV3115" s="109">
        <f t="shared" ref="AV3115:AV3119" si="503">AM3115*AM$7+AN3115*AN$7+AO3115*AO$7+AP3115*AP$7+AQ3115*AQ$7+AR3115*AR$7+AS3115*AS$7+AT3115*AT$7+AU3115*AU$7</f>
        <v>1000</v>
      </c>
      <c r="AW3115" s="75"/>
      <c r="AX3115" s="110">
        <f t="shared" ref="AX3115:AX3119" si="504">AV3115*$O3115</f>
        <v>200</v>
      </c>
      <c r="AY3115" s="111"/>
      <c r="AZ3115" s="93"/>
      <c r="BA3115" s="94" t="s">
        <v>105</v>
      </c>
      <c r="BB3115" s="71"/>
      <c r="BC3115" s="95"/>
      <c r="BD3115" s="41">
        <v>5</v>
      </c>
      <c r="BE3115" s="52">
        <v>53</v>
      </c>
      <c r="BF3115" s="103">
        <v>5313</v>
      </c>
      <c r="BG3115" s="280" t="s">
        <v>52</v>
      </c>
    </row>
    <row r="3116" spans="1:59" s="63" customFormat="1" ht="12.75" x14ac:dyDescent="0.2">
      <c r="A3116" s="196">
        <v>5</v>
      </c>
      <c r="B3116" s="197" t="s">
        <v>938</v>
      </c>
      <c r="C3116" s="208">
        <v>52</v>
      </c>
      <c r="D3116" s="209" t="s">
        <v>982</v>
      </c>
      <c r="E3116" s="212">
        <v>5241</v>
      </c>
      <c r="F3116" s="213" t="s">
        <v>1208</v>
      </c>
      <c r="G3116" s="231"/>
      <c r="H3116" s="89"/>
      <c r="I3116" s="90" t="s">
        <v>983</v>
      </c>
      <c r="J3116" s="90"/>
      <c r="K3116" s="90" t="s">
        <v>64</v>
      </c>
      <c r="L3116" s="90" t="s">
        <v>1281</v>
      </c>
      <c r="M3116" s="91"/>
      <c r="N3116" s="312">
        <v>1</v>
      </c>
      <c r="O3116" s="313">
        <f t="shared" ref="O3116:O3119" si="505">N3116/N$3114</f>
        <v>0.2</v>
      </c>
      <c r="P3116" s="104"/>
      <c r="Q3116" s="92"/>
      <c r="R3116" s="92"/>
      <c r="S3116" s="92"/>
      <c r="T3116" s="92"/>
      <c r="U3116" s="92"/>
      <c r="V3116" s="92"/>
      <c r="W3116" s="92"/>
      <c r="X3116" s="109">
        <f t="shared" si="499"/>
        <v>0</v>
      </c>
      <c r="Y3116" s="83"/>
      <c r="Z3116" s="110">
        <f t="shared" si="500"/>
        <v>0</v>
      </c>
      <c r="AA3116" s="111"/>
      <c r="AB3116" s="92"/>
      <c r="AC3116" s="92"/>
      <c r="AD3116" s="92"/>
      <c r="AE3116" s="92"/>
      <c r="AF3116" s="92"/>
      <c r="AG3116" s="92"/>
      <c r="AH3116" s="92"/>
      <c r="AI3116" s="109">
        <f t="shared" si="501"/>
        <v>0</v>
      </c>
      <c r="AJ3116" s="83"/>
      <c r="AK3116" s="110">
        <f t="shared" si="502"/>
        <v>0</v>
      </c>
      <c r="AL3116" s="111"/>
      <c r="AM3116" s="92"/>
      <c r="AN3116" s="92"/>
      <c r="AO3116" s="92"/>
      <c r="AP3116" s="92"/>
      <c r="AQ3116" s="92"/>
      <c r="AR3116" s="92"/>
      <c r="AS3116" s="92">
        <v>1</v>
      </c>
      <c r="AT3116" s="92"/>
      <c r="AU3116" s="92"/>
      <c r="AV3116" s="109">
        <f t="shared" si="503"/>
        <v>1000</v>
      </c>
      <c r="AW3116" s="75"/>
      <c r="AX3116" s="110">
        <f t="shared" si="504"/>
        <v>200</v>
      </c>
      <c r="AY3116" s="111"/>
      <c r="AZ3116" s="93"/>
      <c r="BA3116" s="94" t="s">
        <v>131</v>
      </c>
      <c r="BB3116" s="71"/>
      <c r="BC3116" s="95"/>
      <c r="BD3116" s="41">
        <v>5</v>
      </c>
      <c r="BE3116" s="52">
        <v>53</v>
      </c>
      <c r="BF3116" s="103">
        <v>5313</v>
      </c>
      <c r="BG3116" s="280" t="s">
        <v>52</v>
      </c>
    </row>
    <row r="3117" spans="1:59" s="63" customFormat="1" ht="12.75" x14ac:dyDescent="0.2">
      <c r="A3117" s="196">
        <v>5</v>
      </c>
      <c r="B3117" s="197" t="s">
        <v>938</v>
      </c>
      <c r="C3117" s="208">
        <v>52</v>
      </c>
      <c r="D3117" s="209" t="s">
        <v>982</v>
      </c>
      <c r="E3117" s="212">
        <v>5241</v>
      </c>
      <c r="F3117" s="213" t="s">
        <v>1208</v>
      </c>
      <c r="G3117" s="231"/>
      <c r="H3117" s="89"/>
      <c r="I3117" s="90" t="s">
        <v>805</v>
      </c>
      <c r="J3117" s="90"/>
      <c r="K3117" s="90" t="s">
        <v>64</v>
      </c>
      <c r="L3117" s="90" t="s">
        <v>1281</v>
      </c>
      <c r="M3117" s="91"/>
      <c r="N3117" s="312">
        <v>1</v>
      </c>
      <c r="O3117" s="313">
        <f t="shared" si="505"/>
        <v>0.2</v>
      </c>
      <c r="P3117" s="104"/>
      <c r="Q3117" s="92"/>
      <c r="R3117" s="92"/>
      <c r="S3117" s="92"/>
      <c r="T3117" s="92"/>
      <c r="U3117" s="92"/>
      <c r="V3117" s="92"/>
      <c r="W3117" s="92"/>
      <c r="X3117" s="109">
        <f t="shared" si="499"/>
        <v>0</v>
      </c>
      <c r="Y3117" s="83"/>
      <c r="Z3117" s="110">
        <f t="shared" si="500"/>
        <v>0</v>
      </c>
      <c r="AA3117" s="111"/>
      <c r="AB3117" s="92"/>
      <c r="AC3117" s="92"/>
      <c r="AD3117" s="92"/>
      <c r="AE3117" s="92"/>
      <c r="AF3117" s="92"/>
      <c r="AG3117" s="92"/>
      <c r="AH3117" s="92"/>
      <c r="AI3117" s="109">
        <f t="shared" si="501"/>
        <v>0</v>
      </c>
      <c r="AJ3117" s="83"/>
      <c r="AK3117" s="110">
        <f t="shared" si="502"/>
        <v>0</v>
      </c>
      <c r="AL3117" s="111"/>
      <c r="AM3117" s="92"/>
      <c r="AN3117" s="92"/>
      <c r="AO3117" s="92"/>
      <c r="AP3117" s="92"/>
      <c r="AQ3117" s="92"/>
      <c r="AR3117" s="92"/>
      <c r="AS3117" s="92">
        <v>1</v>
      </c>
      <c r="AT3117" s="92"/>
      <c r="AU3117" s="92"/>
      <c r="AV3117" s="109">
        <f t="shared" si="503"/>
        <v>1000</v>
      </c>
      <c r="AW3117" s="75"/>
      <c r="AX3117" s="110">
        <f t="shared" si="504"/>
        <v>200</v>
      </c>
      <c r="AY3117" s="111"/>
      <c r="AZ3117" s="93"/>
      <c r="BA3117" s="94" t="s">
        <v>131</v>
      </c>
      <c r="BB3117" s="71"/>
      <c r="BC3117" s="95"/>
      <c r="BD3117" s="41">
        <v>5</v>
      </c>
      <c r="BE3117" s="52">
        <v>53</v>
      </c>
      <c r="BF3117" s="103">
        <v>5313</v>
      </c>
      <c r="BG3117" s="280" t="s">
        <v>52</v>
      </c>
    </row>
    <row r="3118" spans="1:59" s="63" customFormat="1" ht="12.75" x14ac:dyDescent="0.2">
      <c r="A3118" s="196">
        <v>5</v>
      </c>
      <c r="B3118" s="197" t="s">
        <v>938</v>
      </c>
      <c r="C3118" s="208">
        <v>52</v>
      </c>
      <c r="D3118" s="209" t="s">
        <v>982</v>
      </c>
      <c r="E3118" s="212">
        <v>5241</v>
      </c>
      <c r="F3118" s="213" t="s">
        <v>1208</v>
      </c>
      <c r="G3118" s="231"/>
      <c r="H3118" s="89"/>
      <c r="I3118" s="90" t="s">
        <v>801</v>
      </c>
      <c r="J3118" s="90"/>
      <c r="K3118" s="90" t="s">
        <v>64</v>
      </c>
      <c r="L3118" s="90" t="s">
        <v>1281</v>
      </c>
      <c r="M3118" s="91"/>
      <c r="N3118" s="312">
        <v>1</v>
      </c>
      <c r="O3118" s="313">
        <f t="shared" si="505"/>
        <v>0.2</v>
      </c>
      <c r="P3118" s="104"/>
      <c r="Q3118" s="92"/>
      <c r="R3118" s="92"/>
      <c r="S3118" s="92"/>
      <c r="T3118" s="92"/>
      <c r="U3118" s="92"/>
      <c r="V3118" s="92"/>
      <c r="W3118" s="92"/>
      <c r="X3118" s="109">
        <f t="shared" si="499"/>
        <v>0</v>
      </c>
      <c r="Y3118" s="83"/>
      <c r="Z3118" s="110">
        <f t="shared" si="500"/>
        <v>0</v>
      </c>
      <c r="AA3118" s="111"/>
      <c r="AB3118" s="92"/>
      <c r="AC3118" s="92"/>
      <c r="AD3118" s="92"/>
      <c r="AE3118" s="92"/>
      <c r="AF3118" s="92"/>
      <c r="AG3118" s="92"/>
      <c r="AH3118" s="92"/>
      <c r="AI3118" s="109">
        <f t="shared" si="501"/>
        <v>0</v>
      </c>
      <c r="AJ3118" s="83"/>
      <c r="AK3118" s="110">
        <f t="shared" si="502"/>
        <v>0</v>
      </c>
      <c r="AL3118" s="111"/>
      <c r="AM3118" s="92"/>
      <c r="AN3118" s="92"/>
      <c r="AO3118" s="92"/>
      <c r="AP3118" s="92"/>
      <c r="AQ3118" s="92"/>
      <c r="AR3118" s="92"/>
      <c r="AS3118" s="92">
        <v>1</v>
      </c>
      <c r="AT3118" s="92"/>
      <c r="AU3118" s="92"/>
      <c r="AV3118" s="109">
        <f t="shared" si="503"/>
        <v>1000</v>
      </c>
      <c r="AW3118" s="75"/>
      <c r="AX3118" s="110">
        <f t="shared" si="504"/>
        <v>200</v>
      </c>
      <c r="AY3118" s="111"/>
      <c r="AZ3118" s="93"/>
      <c r="BA3118" s="94" t="s">
        <v>131</v>
      </c>
      <c r="BB3118" s="71"/>
      <c r="BC3118" s="95"/>
      <c r="BD3118" s="41">
        <v>5</v>
      </c>
      <c r="BE3118" s="52">
        <v>53</v>
      </c>
      <c r="BF3118" s="103">
        <v>5313</v>
      </c>
      <c r="BG3118" s="280" t="s">
        <v>52</v>
      </c>
    </row>
    <row r="3119" spans="1:59" s="63" customFormat="1" ht="12.75" x14ac:dyDescent="0.2">
      <c r="A3119" s="196">
        <v>5</v>
      </c>
      <c r="B3119" s="197" t="s">
        <v>938</v>
      </c>
      <c r="C3119" s="208">
        <v>52</v>
      </c>
      <c r="D3119" s="209" t="s">
        <v>982</v>
      </c>
      <c r="E3119" s="212">
        <v>5241</v>
      </c>
      <c r="F3119" s="213" t="s">
        <v>1208</v>
      </c>
      <c r="G3119" s="231"/>
      <c r="H3119" s="89"/>
      <c r="I3119" s="90" t="s">
        <v>1000</v>
      </c>
      <c r="J3119" s="90"/>
      <c r="K3119" s="90" t="s">
        <v>64</v>
      </c>
      <c r="L3119" s="90" t="s">
        <v>1282</v>
      </c>
      <c r="M3119" s="91"/>
      <c r="N3119" s="312">
        <v>1</v>
      </c>
      <c r="O3119" s="313">
        <f t="shared" si="505"/>
        <v>0.2</v>
      </c>
      <c r="P3119" s="104"/>
      <c r="Q3119" s="92"/>
      <c r="R3119" s="92"/>
      <c r="S3119" s="92"/>
      <c r="T3119" s="92"/>
      <c r="U3119" s="92"/>
      <c r="V3119" s="92"/>
      <c r="W3119" s="92"/>
      <c r="X3119" s="109">
        <f t="shared" si="499"/>
        <v>0</v>
      </c>
      <c r="Y3119" s="83"/>
      <c r="Z3119" s="110">
        <f t="shared" si="500"/>
        <v>0</v>
      </c>
      <c r="AA3119" s="111"/>
      <c r="AB3119" s="92"/>
      <c r="AC3119" s="92"/>
      <c r="AD3119" s="92"/>
      <c r="AE3119" s="92"/>
      <c r="AF3119" s="92"/>
      <c r="AG3119" s="92"/>
      <c r="AH3119" s="92"/>
      <c r="AI3119" s="109">
        <f t="shared" si="501"/>
        <v>0</v>
      </c>
      <c r="AJ3119" s="83"/>
      <c r="AK3119" s="110">
        <f t="shared" si="502"/>
        <v>0</v>
      </c>
      <c r="AL3119" s="111"/>
      <c r="AM3119" s="92">
        <v>1</v>
      </c>
      <c r="AN3119" s="92"/>
      <c r="AO3119" s="92"/>
      <c r="AP3119" s="92"/>
      <c r="AQ3119" s="92"/>
      <c r="AR3119" s="92"/>
      <c r="AS3119" s="92"/>
      <c r="AT3119" s="92"/>
      <c r="AU3119" s="92"/>
      <c r="AV3119" s="109">
        <f t="shared" si="503"/>
        <v>10</v>
      </c>
      <c r="AW3119" s="75"/>
      <c r="AX3119" s="110">
        <f t="shared" si="504"/>
        <v>2</v>
      </c>
      <c r="AY3119" s="111"/>
      <c r="AZ3119" s="93"/>
      <c r="BA3119" s="94" t="s">
        <v>131</v>
      </c>
      <c r="BB3119" s="71"/>
      <c r="BC3119" s="95"/>
      <c r="BD3119" s="41">
        <v>5</v>
      </c>
      <c r="BE3119" s="52">
        <v>53</v>
      </c>
      <c r="BF3119" s="103">
        <v>5313</v>
      </c>
      <c r="BG3119" s="280" t="s">
        <v>52</v>
      </c>
    </row>
    <row r="3120" spans="1:59" s="63" customFormat="1" ht="12.75" x14ac:dyDescent="0.2">
      <c r="A3120" s="196">
        <v>5</v>
      </c>
      <c r="B3120" s="197" t="s">
        <v>938</v>
      </c>
      <c r="C3120" s="208">
        <v>52</v>
      </c>
      <c r="D3120" s="209" t="s">
        <v>982</v>
      </c>
      <c r="E3120" s="212">
        <v>5241</v>
      </c>
      <c r="F3120" s="213" t="s">
        <v>1208</v>
      </c>
      <c r="G3120" s="231"/>
      <c r="H3120" s="65"/>
      <c r="I3120" s="222"/>
      <c r="J3120" s="66"/>
      <c r="K3120" s="66"/>
      <c r="L3120" s="66"/>
      <c r="M3120" s="64"/>
      <c r="N3120" s="304"/>
      <c r="O3120" s="305"/>
      <c r="P3120" s="127"/>
      <c r="Q3120" s="67"/>
      <c r="R3120" s="67"/>
      <c r="S3120" s="67"/>
      <c r="T3120" s="67"/>
      <c r="U3120" s="67"/>
      <c r="V3120" s="67"/>
      <c r="W3120" s="67"/>
      <c r="X3120" s="67"/>
      <c r="Y3120" s="68"/>
      <c r="Z3120" s="68"/>
      <c r="AA3120" s="68"/>
      <c r="AB3120" s="67"/>
      <c r="AC3120" s="67"/>
      <c r="AD3120" s="67"/>
      <c r="AE3120" s="67"/>
      <c r="AF3120" s="67"/>
      <c r="AG3120" s="67"/>
      <c r="AH3120" s="67"/>
      <c r="AI3120" s="67"/>
      <c r="AJ3120" s="68"/>
      <c r="AK3120" s="68"/>
      <c r="AL3120" s="68"/>
      <c r="AM3120" s="67"/>
      <c r="AN3120" s="67"/>
      <c r="AO3120" s="67"/>
      <c r="AP3120" s="67"/>
      <c r="AQ3120" s="67"/>
      <c r="AR3120" s="67"/>
      <c r="AS3120" s="67"/>
      <c r="AT3120" s="67"/>
      <c r="AU3120" s="67"/>
      <c r="AV3120" s="67"/>
      <c r="AW3120" s="67"/>
      <c r="AX3120" s="68"/>
      <c r="AY3120" s="68"/>
      <c r="AZ3120" s="69"/>
      <c r="BA3120" s="70"/>
      <c r="BB3120" s="71"/>
      <c r="BC3120" s="95"/>
      <c r="BD3120" s="41">
        <v>5</v>
      </c>
      <c r="BE3120" s="52">
        <v>53</v>
      </c>
      <c r="BF3120" s="103">
        <v>5313</v>
      </c>
      <c r="BG3120" s="275"/>
    </row>
    <row r="3121" spans="1:59" s="63" customFormat="1" ht="12.75" x14ac:dyDescent="0.2">
      <c r="A3121" s="196">
        <v>5</v>
      </c>
      <c r="B3121" s="197" t="s">
        <v>938</v>
      </c>
      <c r="C3121" s="208">
        <v>52</v>
      </c>
      <c r="D3121" s="209" t="s">
        <v>982</v>
      </c>
      <c r="E3121" s="212">
        <v>5241</v>
      </c>
      <c r="F3121" s="213" t="s">
        <v>1208</v>
      </c>
      <c r="G3121" s="231"/>
      <c r="H3121" s="65"/>
      <c r="I3121" s="222"/>
      <c r="J3121" s="66"/>
      <c r="K3121" s="66"/>
      <c r="L3121" s="66"/>
      <c r="M3121" s="64"/>
      <c r="N3121" s="304"/>
      <c r="O3121" s="305"/>
      <c r="P3121" s="127"/>
      <c r="Q3121" s="67"/>
      <c r="R3121" s="67"/>
      <c r="S3121" s="67"/>
      <c r="T3121" s="67"/>
      <c r="U3121" s="67"/>
      <c r="V3121" s="67"/>
      <c r="W3121" s="67"/>
      <c r="X3121" s="67"/>
      <c r="Y3121" s="68"/>
      <c r="Z3121" s="68"/>
      <c r="AA3121" s="68"/>
      <c r="AB3121" s="67"/>
      <c r="AC3121" s="67"/>
      <c r="AD3121" s="67"/>
      <c r="AE3121" s="67"/>
      <c r="AF3121" s="67"/>
      <c r="AG3121" s="67"/>
      <c r="AH3121" s="67"/>
      <c r="AI3121" s="67"/>
      <c r="AJ3121" s="68"/>
      <c r="AK3121" s="68"/>
      <c r="AL3121" s="68"/>
      <c r="AM3121" s="67"/>
      <c r="AN3121" s="67"/>
      <c r="AO3121" s="67"/>
      <c r="AP3121" s="67"/>
      <c r="AQ3121" s="67"/>
      <c r="AR3121" s="67"/>
      <c r="AS3121" s="67"/>
      <c r="AT3121" s="67"/>
      <c r="AU3121" s="67"/>
      <c r="AV3121" s="67"/>
      <c r="AW3121" s="67"/>
      <c r="AX3121" s="68"/>
      <c r="AY3121" s="68"/>
      <c r="AZ3121" s="69"/>
      <c r="BA3121" s="70"/>
      <c r="BB3121" s="71"/>
      <c r="BC3121" s="95"/>
      <c r="BD3121" s="41"/>
      <c r="BE3121" s="52"/>
      <c r="BF3121" s="62"/>
      <c r="BG3121" s="275"/>
    </row>
    <row r="3122" spans="1:59" x14ac:dyDescent="0.25">
      <c r="A3122" s="196">
        <v>5</v>
      </c>
      <c r="B3122" s="197" t="s">
        <v>938</v>
      </c>
      <c r="C3122" s="208">
        <v>52</v>
      </c>
      <c r="D3122" s="209" t="s">
        <v>982</v>
      </c>
      <c r="E3122" s="212">
        <v>5241</v>
      </c>
      <c r="F3122" s="213" t="s">
        <v>1208</v>
      </c>
      <c r="G3122" s="234"/>
      <c r="H3122" s="138"/>
      <c r="I3122" s="224"/>
      <c r="J3122" s="98"/>
      <c r="K3122" s="98"/>
      <c r="L3122" s="98"/>
      <c r="M3122" s="137"/>
      <c r="N3122" s="322"/>
      <c r="O3122" s="323"/>
      <c r="P3122" s="139"/>
      <c r="Q3122" s="139"/>
      <c r="R3122" s="139"/>
      <c r="S3122" s="139"/>
      <c r="T3122" s="139"/>
      <c r="U3122" s="139"/>
      <c r="V3122" s="139"/>
      <c r="W3122" s="139"/>
      <c r="X3122" s="139"/>
      <c r="Y3122" s="100"/>
      <c r="Z3122" s="125"/>
      <c r="AA3122" s="125"/>
      <c r="AB3122" s="139"/>
      <c r="AC3122" s="139"/>
      <c r="AD3122" s="139"/>
      <c r="AE3122" s="139"/>
      <c r="AF3122" s="139"/>
      <c r="AG3122" s="139"/>
      <c r="AH3122" s="139"/>
      <c r="AI3122" s="139"/>
      <c r="AJ3122" s="100"/>
      <c r="AK3122" s="125"/>
      <c r="AL3122" s="125"/>
      <c r="AM3122" s="139"/>
      <c r="AN3122" s="139"/>
      <c r="AO3122" s="139"/>
      <c r="AP3122" s="139"/>
      <c r="AQ3122" s="139"/>
      <c r="AR3122" s="139"/>
      <c r="AS3122" s="139"/>
      <c r="AT3122" s="139"/>
      <c r="AU3122" s="139"/>
      <c r="AV3122" s="139"/>
      <c r="AW3122" s="99"/>
      <c r="AX3122" s="125"/>
      <c r="AY3122" s="100"/>
      <c r="AZ3122" s="140"/>
      <c r="BA3122" s="141"/>
      <c r="BB3122" s="136"/>
      <c r="BC3122" s="136"/>
      <c r="BD3122" s="41">
        <v>5</v>
      </c>
      <c r="BE3122" s="52">
        <v>53</v>
      </c>
      <c r="BF3122" s="103">
        <v>5313</v>
      </c>
      <c r="BG3122" s="283"/>
    </row>
    <row r="3123" spans="1:59" s="63" customFormat="1" ht="12.75" x14ac:dyDescent="0.2">
      <c r="A3123" s="196">
        <v>5</v>
      </c>
      <c r="B3123" s="197" t="s">
        <v>938</v>
      </c>
      <c r="C3123" s="208">
        <v>52</v>
      </c>
      <c r="D3123" s="209" t="s">
        <v>982</v>
      </c>
      <c r="E3123" s="212">
        <v>5242</v>
      </c>
      <c r="F3123" s="211" t="s">
        <v>1209</v>
      </c>
      <c r="G3123" s="230"/>
      <c r="H3123" s="56"/>
      <c r="I3123" s="221"/>
      <c r="J3123" s="57"/>
      <c r="K3123" s="57"/>
      <c r="L3123" s="57"/>
      <c r="M3123" s="55"/>
      <c r="N3123" s="303"/>
      <c r="O3123" s="245"/>
      <c r="P3123" s="122"/>
      <c r="Q3123" s="58"/>
      <c r="R3123" s="58"/>
      <c r="S3123" s="58"/>
      <c r="T3123" s="58"/>
      <c r="U3123" s="58"/>
      <c r="V3123" s="58"/>
      <c r="W3123" s="58"/>
      <c r="X3123" s="58"/>
      <c r="Y3123" s="59"/>
      <c r="Z3123" s="59"/>
      <c r="AA3123" s="59"/>
      <c r="AB3123" s="58"/>
      <c r="AC3123" s="58"/>
      <c r="AD3123" s="58"/>
      <c r="AE3123" s="58"/>
      <c r="AF3123" s="58"/>
      <c r="AG3123" s="58"/>
      <c r="AH3123" s="58"/>
      <c r="AI3123" s="58"/>
      <c r="AJ3123" s="59"/>
      <c r="AK3123" s="59"/>
      <c r="AL3123" s="59"/>
      <c r="AM3123" s="58"/>
      <c r="AN3123" s="58"/>
      <c r="AO3123" s="58"/>
      <c r="AP3123" s="58"/>
      <c r="AQ3123" s="58"/>
      <c r="AR3123" s="58"/>
      <c r="AS3123" s="58"/>
      <c r="AT3123" s="58"/>
      <c r="AU3123" s="58"/>
      <c r="AV3123" s="58"/>
      <c r="AW3123" s="58"/>
      <c r="AX3123" s="59"/>
      <c r="AY3123" s="59"/>
      <c r="AZ3123" s="60"/>
      <c r="BA3123" s="61"/>
      <c r="BB3123" s="54"/>
      <c r="BC3123" s="54"/>
      <c r="BD3123" s="41">
        <v>5</v>
      </c>
      <c r="BE3123" s="52">
        <v>53</v>
      </c>
      <c r="BF3123" s="103">
        <v>5313</v>
      </c>
      <c r="BG3123" s="277"/>
    </row>
    <row r="3124" spans="1:59" s="63" customFormat="1" ht="12.75" x14ac:dyDescent="0.2">
      <c r="A3124" s="196">
        <v>5</v>
      </c>
      <c r="B3124" s="197" t="s">
        <v>938</v>
      </c>
      <c r="C3124" s="208">
        <v>52</v>
      </c>
      <c r="D3124" s="209" t="s">
        <v>982</v>
      </c>
      <c r="E3124" s="212">
        <v>5242</v>
      </c>
      <c r="F3124" s="211" t="s">
        <v>1209</v>
      </c>
      <c r="G3124" s="231"/>
      <c r="H3124" s="65"/>
      <c r="I3124" s="222"/>
      <c r="J3124" s="66"/>
      <c r="K3124" s="66"/>
      <c r="L3124" s="66"/>
      <c r="M3124" s="64"/>
      <c r="N3124" s="304"/>
      <c r="O3124" s="305"/>
      <c r="P3124" s="127"/>
      <c r="Q3124" s="67"/>
      <c r="R3124" s="67"/>
      <c r="S3124" s="67"/>
      <c r="T3124" s="67"/>
      <c r="U3124" s="67"/>
      <c r="V3124" s="67"/>
      <c r="W3124" s="67"/>
      <c r="X3124" s="67"/>
      <c r="Y3124" s="68"/>
      <c r="Z3124" s="68"/>
      <c r="AA3124" s="68"/>
      <c r="AB3124" s="67"/>
      <c r="AC3124" s="67"/>
      <c r="AD3124" s="67"/>
      <c r="AE3124" s="67"/>
      <c r="AF3124" s="67"/>
      <c r="AG3124" s="67"/>
      <c r="AH3124" s="67"/>
      <c r="AI3124" s="67"/>
      <c r="AJ3124" s="68"/>
      <c r="AK3124" s="68"/>
      <c r="AL3124" s="68"/>
      <c r="AM3124" s="67"/>
      <c r="AN3124" s="67"/>
      <c r="AO3124" s="67"/>
      <c r="AP3124" s="67"/>
      <c r="AQ3124" s="67"/>
      <c r="AR3124" s="67"/>
      <c r="AS3124" s="67"/>
      <c r="AT3124" s="67"/>
      <c r="AU3124" s="67"/>
      <c r="AV3124" s="67"/>
      <c r="AW3124" s="67"/>
      <c r="AX3124" s="68"/>
      <c r="AY3124" s="68"/>
      <c r="AZ3124" s="69"/>
      <c r="BA3124" s="70"/>
      <c r="BB3124" s="71"/>
      <c r="BC3124" s="54"/>
      <c r="BD3124" s="41">
        <v>5</v>
      </c>
      <c r="BE3124" s="52">
        <v>53</v>
      </c>
      <c r="BF3124" s="103">
        <v>5313</v>
      </c>
      <c r="BG3124" s="275"/>
    </row>
    <row r="3125" spans="1:59" s="63" customFormat="1" ht="12.75" x14ac:dyDescent="0.2">
      <c r="A3125" s="196">
        <v>5</v>
      </c>
      <c r="B3125" s="197" t="s">
        <v>938</v>
      </c>
      <c r="C3125" s="208">
        <v>52</v>
      </c>
      <c r="D3125" s="209" t="s">
        <v>982</v>
      </c>
      <c r="E3125" s="212">
        <v>5242</v>
      </c>
      <c r="F3125" s="211" t="s">
        <v>1209</v>
      </c>
      <c r="G3125" s="231"/>
      <c r="H3125" s="72" t="s">
        <v>47</v>
      </c>
      <c r="I3125" s="223"/>
      <c r="J3125" s="73"/>
      <c r="K3125" s="73"/>
      <c r="L3125" s="73"/>
      <c r="M3125" s="74"/>
      <c r="N3125" s="247"/>
      <c r="O3125" s="306"/>
      <c r="P3125" s="105"/>
      <c r="Q3125" s="75"/>
      <c r="R3125" s="75"/>
      <c r="S3125" s="75"/>
      <c r="T3125" s="75"/>
      <c r="U3125" s="75"/>
      <c r="V3125" s="75"/>
      <c r="W3125" s="75"/>
      <c r="X3125" s="75"/>
      <c r="Y3125" s="76">
        <f>IF(ISNUMBER(VLOOKUP(Y3127,P$7:W$7,MATCH(Y3127,P$7:W$7))),VLOOKUP(Y3127,P$7:W$7,MATCH(Y3127,P$7:W$7)),IF(N3129=0,"No Data",IF(Y3127&gt;0,"&lt;100",0)))</f>
        <v>0</v>
      </c>
      <c r="Z3125" s="77">
        <f>IF(ISNUMBER(VLOOKUP(Z3129,P$7:W$7,MATCH(Z3129,P$7:W$7))),VLOOKUP(Z3129,P$7:W$7,MATCH(Z3129,P$7:W$7)),IF(N3129=0,"No Data",IF(Z3129&gt;0,"&lt;100",0)))</f>
        <v>0</v>
      </c>
      <c r="AA3125" s="106">
        <f>IF(ISNUMBER(Z3125),Z3125,0)</f>
        <v>0</v>
      </c>
      <c r="AB3125" s="75"/>
      <c r="AC3125" s="75"/>
      <c r="AD3125" s="75"/>
      <c r="AE3125" s="75"/>
      <c r="AF3125" s="75"/>
      <c r="AG3125" s="75"/>
      <c r="AH3125" s="75"/>
      <c r="AI3125" s="75"/>
      <c r="AJ3125" s="76">
        <f>IF(ISNUMBER(VLOOKUP(AJ3127,AB$7:AH$7,MATCH(AJ3127,AB$7:AH$7))),VLOOKUP(AJ3127,AB$7:AH$7,MATCH(AJ3127,AB$7:AH$7)),IF(N3129=0,"No Data",IF(AJ3127&gt;0,"&lt;50",0)))</f>
        <v>0</v>
      </c>
      <c r="AK3125" s="77">
        <f>IF(ISNUMBER(VLOOKUP(AK3129,AB$7:AH$7,MATCH(AK3129,AB$7:AH$7))),VLOOKUP(AK3129,AB$7:AH$7,MATCH(AK3129,AB$7:AH$7)),IF(N3129=0,"No Data",IF(AK3129&gt;0,"&lt;50",0)))</f>
        <v>0</v>
      </c>
      <c r="AL3125" s="106">
        <f>IF(ISNUMBER(AK3125),AK3125,0)</f>
        <v>0</v>
      </c>
      <c r="AM3125" s="75"/>
      <c r="AN3125" s="75"/>
      <c r="AO3125" s="75"/>
      <c r="AP3125" s="75"/>
      <c r="AQ3125" s="75"/>
      <c r="AR3125" s="75"/>
      <c r="AS3125" s="75"/>
      <c r="AT3125" s="75"/>
      <c r="AU3125" s="75"/>
      <c r="AV3125" s="75"/>
      <c r="AW3125" s="76">
        <f>IF(ISNUMBER(VLOOKUP(AW3127,AM$7:AU$7,MATCH(AW3127,AM$7:AU$7))),VLOOKUP(AW3127,AM$7:AU$7,MATCH(AW3127,AM$7:AU$7)),IF(N3129=0,"No Data",IF(AW3127&gt;0,"&lt;10",0)))</f>
        <v>25</v>
      </c>
      <c r="AX3125" s="77">
        <f>IF(ISNUMBER(VLOOKUP(AX3129,AM$7:AU$7,MATCH(AX3129,AM$7:AU$7))),VLOOKUP(AX3129,AM$7:AU$7,MATCH(AX3129,AM$7:AU$7)),IF(N3129=0,"No Data",IF(AX3129&gt;0,"&lt;10",0)))</f>
        <v>25</v>
      </c>
      <c r="AY3125" s="106">
        <f>IF(ISNUMBER(AX3125),AX3125,0)</f>
        <v>25</v>
      </c>
      <c r="AZ3125" s="79"/>
      <c r="BA3125" s="80"/>
      <c r="BB3125" s="71"/>
      <c r="BC3125" s="54"/>
      <c r="BD3125" s="41">
        <v>5</v>
      </c>
      <c r="BE3125" s="52">
        <v>54</v>
      </c>
      <c r="BF3125" s="62">
        <v>5432</v>
      </c>
      <c r="BG3125" s="276" t="s">
        <v>47</v>
      </c>
    </row>
    <row r="3126" spans="1:59" s="63" customFormat="1" ht="12.75" x14ac:dyDescent="0.2">
      <c r="A3126" s="196">
        <v>5</v>
      </c>
      <c r="B3126" s="197" t="s">
        <v>938</v>
      </c>
      <c r="C3126" s="208">
        <v>52</v>
      </c>
      <c r="D3126" s="209" t="s">
        <v>982</v>
      </c>
      <c r="E3126" s="212">
        <v>5242</v>
      </c>
      <c r="F3126" s="211" t="s">
        <v>1209</v>
      </c>
      <c r="G3126" s="231"/>
      <c r="H3126" s="81" t="s">
        <v>48</v>
      </c>
      <c r="I3126" s="223"/>
      <c r="J3126" s="73"/>
      <c r="K3126" s="73"/>
      <c r="L3126" s="73"/>
      <c r="M3126" s="74"/>
      <c r="N3126" s="247"/>
      <c r="O3126" s="306"/>
      <c r="P3126" s="105"/>
      <c r="Q3126" s="75"/>
      <c r="R3126" s="75"/>
      <c r="S3126" s="75"/>
      <c r="T3126" s="75"/>
      <c r="U3126" s="75"/>
      <c r="V3126" s="75"/>
      <c r="W3126" s="75"/>
      <c r="X3126" s="75"/>
      <c r="Y3126" s="82">
        <f>MIN(X3130:X3139)</f>
        <v>0</v>
      </c>
      <c r="Z3126" s="83"/>
      <c r="AA3126" s="83"/>
      <c r="AB3126" s="75"/>
      <c r="AC3126" s="75"/>
      <c r="AD3126" s="75"/>
      <c r="AE3126" s="75"/>
      <c r="AF3126" s="75"/>
      <c r="AG3126" s="75"/>
      <c r="AH3126" s="75"/>
      <c r="AI3126" s="75"/>
      <c r="AJ3126" s="82">
        <f>MIN(AI3130:AI3139)</f>
        <v>0</v>
      </c>
      <c r="AK3126" s="83"/>
      <c r="AL3126" s="83"/>
      <c r="AM3126" s="75"/>
      <c r="AN3126" s="75"/>
      <c r="AO3126" s="75"/>
      <c r="AP3126" s="75"/>
      <c r="AQ3126" s="75"/>
      <c r="AR3126" s="75"/>
      <c r="AS3126" s="75"/>
      <c r="AT3126" s="75"/>
      <c r="AU3126" s="75"/>
      <c r="AV3126" s="75"/>
      <c r="AW3126" s="82">
        <f>MIN(AV3130:AV3139)</f>
        <v>25</v>
      </c>
      <c r="AX3126" s="83"/>
      <c r="AY3126" s="83"/>
      <c r="AZ3126" s="79"/>
      <c r="BA3126" s="80"/>
      <c r="BB3126" s="71"/>
      <c r="BC3126" s="54"/>
      <c r="BD3126" s="41">
        <v>5</v>
      </c>
      <c r="BE3126" s="52">
        <v>54</v>
      </c>
      <c r="BF3126" s="62">
        <v>5432</v>
      </c>
      <c r="BG3126" s="278" t="s">
        <v>48</v>
      </c>
    </row>
    <row r="3127" spans="1:59" s="63" customFormat="1" ht="12.75" x14ac:dyDescent="0.2">
      <c r="A3127" s="196">
        <v>5</v>
      </c>
      <c r="B3127" s="197" t="s">
        <v>938</v>
      </c>
      <c r="C3127" s="208">
        <v>52</v>
      </c>
      <c r="D3127" s="209" t="s">
        <v>982</v>
      </c>
      <c r="E3127" s="212">
        <v>5242</v>
      </c>
      <c r="F3127" s="211" t="s">
        <v>1209</v>
      </c>
      <c r="G3127" s="231"/>
      <c r="H3127" s="81" t="s">
        <v>49</v>
      </c>
      <c r="I3127" s="223"/>
      <c r="J3127" s="73"/>
      <c r="K3127" s="73"/>
      <c r="L3127" s="73"/>
      <c r="M3127" s="74"/>
      <c r="N3127" s="247"/>
      <c r="O3127" s="306"/>
      <c r="P3127" s="105"/>
      <c r="Q3127" s="75"/>
      <c r="R3127" s="75"/>
      <c r="S3127" s="75"/>
      <c r="T3127" s="75"/>
      <c r="U3127" s="75"/>
      <c r="V3127" s="75"/>
      <c r="W3127" s="75"/>
      <c r="X3127" s="75"/>
      <c r="Y3127" s="84">
        <f>IF(ISNUMBER(AVERAGE(X3130:X3139)),AVERAGE(X3130:X3139),0)</f>
        <v>0</v>
      </c>
      <c r="Z3127" s="83"/>
      <c r="AA3127" s="83"/>
      <c r="AB3127" s="75"/>
      <c r="AC3127" s="75"/>
      <c r="AD3127" s="75"/>
      <c r="AE3127" s="75"/>
      <c r="AF3127" s="75"/>
      <c r="AG3127" s="75"/>
      <c r="AH3127" s="75"/>
      <c r="AI3127" s="75"/>
      <c r="AJ3127" s="84">
        <f>IF(ISNUMBER(AVERAGE(AI3130:AI3139)),AVERAGE(AI3130:AI3139),0)</f>
        <v>0</v>
      </c>
      <c r="AK3127" s="83"/>
      <c r="AL3127" s="83"/>
      <c r="AM3127" s="75"/>
      <c r="AN3127" s="75"/>
      <c r="AO3127" s="75"/>
      <c r="AP3127" s="75"/>
      <c r="AQ3127" s="75"/>
      <c r="AR3127" s="75"/>
      <c r="AS3127" s="75"/>
      <c r="AT3127" s="75"/>
      <c r="AU3127" s="75"/>
      <c r="AV3127" s="75"/>
      <c r="AW3127" s="84">
        <f>IF(ISNUMBER(AVERAGE(AV3130:AV3139)),AVERAGE(AV3130:AV3139),0)</f>
        <v>25</v>
      </c>
      <c r="AX3127" s="83"/>
      <c r="AY3127" s="83"/>
      <c r="AZ3127" s="79"/>
      <c r="BA3127" s="80"/>
      <c r="BB3127" s="71"/>
      <c r="BC3127" s="54"/>
      <c r="BD3127" s="41">
        <v>5</v>
      </c>
      <c r="BE3127" s="52">
        <v>54</v>
      </c>
      <c r="BF3127" s="62">
        <v>5432</v>
      </c>
      <c r="BG3127" s="278" t="s">
        <v>49</v>
      </c>
    </row>
    <row r="3128" spans="1:59" s="63" customFormat="1" ht="12.75" x14ac:dyDescent="0.2">
      <c r="A3128" s="196">
        <v>5</v>
      </c>
      <c r="B3128" s="197" t="s">
        <v>938</v>
      </c>
      <c r="C3128" s="208">
        <v>52</v>
      </c>
      <c r="D3128" s="209" t="s">
        <v>982</v>
      </c>
      <c r="E3128" s="212">
        <v>5242</v>
      </c>
      <c r="F3128" s="211" t="s">
        <v>1209</v>
      </c>
      <c r="G3128" s="231"/>
      <c r="H3128" s="81" t="s">
        <v>50</v>
      </c>
      <c r="I3128" s="223"/>
      <c r="J3128" s="73"/>
      <c r="K3128" s="73"/>
      <c r="L3128" s="73"/>
      <c r="M3128" s="74"/>
      <c r="N3128" s="247"/>
      <c r="O3128" s="306"/>
      <c r="P3128" s="105"/>
      <c r="Q3128" s="75"/>
      <c r="R3128" s="75"/>
      <c r="S3128" s="75"/>
      <c r="T3128" s="75"/>
      <c r="U3128" s="75"/>
      <c r="V3128" s="75"/>
      <c r="W3128" s="75"/>
      <c r="X3128" s="75"/>
      <c r="Y3128" s="84">
        <f>MAX(X3130:X3139)</f>
        <v>0</v>
      </c>
      <c r="Z3128" s="83"/>
      <c r="AA3128" s="83"/>
      <c r="AB3128" s="75"/>
      <c r="AC3128" s="75"/>
      <c r="AD3128" s="75"/>
      <c r="AE3128" s="75"/>
      <c r="AF3128" s="75"/>
      <c r="AG3128" s="75"/>
      <c r="AH3128" s="75"/>
      <c r="AI3128" s="75"/>
      <c r="AJ3128" s="84">
        <f>MAX(AI3130:AI3139)</f>
        <v>0</v>
      </c>
      <c r="AK3128" s="83"/>
      <c r="AL3128" s="83"/>
      <c r="AM3128" s="75"/>
      <c r="AN3128" s="75"/>
      <c r="AO3128" s="75"/>
      <c r="AP3128" s="75"/>
      <c r="AQ3128" s="75"/>
      <c r="AR3128" s="75"/>
      <c r="AS3128" s="75"/>
      <c r="AT3128" s="75"/>
      <c r="AU3128" s="75"/>
      <c r="AV3128" s="75"/>
      <c r="AW3128" s="84">
        <f>MAX(AV3130:AV3139)</f>
        <v>25</v>
      </c>
      <c r="AX3128" s="83"/>
      <c r="AY3128" s="83"/>
      <c r="AZ3128" s="79"/>
      <c r="BA3128" s="80"/>
      <c r="BB3128" s="71"/>
      <c r="BC3128" s="54"/>
      <c r="BD3128" s="41">
        <v>5</v>
      </c>
      <c r="BE3128" s="52">
        <v>54</v>
      </c>
      <c r="BF3128" s="62">
        <v>5432</v>
      </c>
      <c r="BG3128" s="278" t="s">
        <v>50</v>
      </c>
    </row>
    <row r="3129" spans="1:59" s="63" customFormat="1" ht="12.75" x14ac:dyDescent="0.2">
      <c r="A3129" s="196">
        <v>5</v>
      </c>
      <c r="B3129" s="197" t="s">
        <v>938</v>
      </c>
      <c r="C3129" s="208">
        <v>52</v>
      </c>
      <c r="D3129" s="209" t="s">
        <v>982</v>
      </c>
      <c r="E3129" s="212">
        <v>5242</v>
      </c>
      <c r="F3129" s="211" t="s">
        <v>1209</v>
      </c>
      <c r="G3129" s="231"/>
      <c r="H3129" s="85" t="s">
        <v>51</v>
      </c>
      <c r="I3129" s="223"/>
      <c r="J3129" s="73"/>
      <c r="K3129" s="73"/>
      <c r="L3129" s="73"/>
      <c r="M3129" s="74"/>
      <c r="N3129" s="248">
        <f>SUM(N3130)</f>
        <v>1</v>
      </c>
      <c r="O3129" s="293">
        <f>SUM(O3130)</f>
        <v>1</v>
      </c>
      <c r="P3129" s="292"/>
      <c r="Q3129" s="87"/>
      <c r="R3129" s="87"/>
      <c r="S3129" s="87"/>
      <c r="T3129" s="87"/>
      <c r="U3129" s="87"/>
      <c r="V3129" s="87"/>
      <c r="W3129" s="87"/>
      <c r="X3129" s="87"/>
      <c r="Y3129" s="88"/>
      <c r="Z3129" s="119">
        <f>SUM(Z3130)</f>
        <v>0</v>
      </c>
      <c r="AA3129" s="88"/>
      <c r="AB3129" s="87"/>
      <c r="AC3129" s="87"/>
      <c r="AD3129" s="87"/>
      <c r="AE3129" s="87"/>
      <c r="AF3129" s="87"/>
      <c r="AG3129" s="87"/>
      <c r="AH3129" s="87"/>
      <c r="AI3129" s="87"/>
      <c r="AJ3129" s="88"/>
      <c r="AK3129" s="119">
        <f>SUM(AK3130)</f>
        <v>0</v>
      </c>
      <c r="AL3129" s="88"/>
      <c r="AM3129" s="87"/>
      <c r="AN3129" s="87"/>
      <c r="AO3129" s="87"/>
      <c r="AP3129" s="87"/>
      <c r="AQ3129" s="87"/>
      <c r="AR3129" s="87"/>
      <c r="AS3129" s="87"/>
      <c r="AT3129" s="87"/>
      <c r="AU3129" s="87"/>
      <c r="AV3129" s="87"/>
      <c r="AW3129" s="112"/>
      <c r="AX3129" s="119">
        <f>SUM(AX3130)</f>
        <v>25</v>
      </c>
      <c r="AY3129" s="88"/>
      <c r="AZ3129" s="79"/>
      <c r="BA3129" s="80"/>
      <c r="BB3129" s="71"/>
      <c r="BC3129" s="54"/>
      <c r="BD3129" s="41">
        <v>5</v>
      </c>
      <c r="BE3129" s="52">
        <v>54</v>
      </c>
      <c r="BF3129" s="62">
        <v>5432</v>
      </c>
      <c r="BG3129" s="279" t="s">
        <v>51</v>
      </c>
    </row>
    <row r="3130" spans="1:59" s="63" customFormat="1" ht="12.75" x14ac:dyDescent="0.2">
      <c r="A3130" s="196">
        <v>5</v>
      </c>
      <c r="B3130" s="197" t="s">
        <v>938</v>
      </c>
      <c r="C3130" s="208">
        <v>52</v>
      </c>
      <c r="D3130" s="209" t="s">
        <v>982</v>
      </c>
      <c r="E3130" s="212">
        <v>5242</v>
      </c>
      <c r="F3130" s="211" t="s">
        <v>1209</v>
      </c>
      <c r="G3130" s="231"/>
      <c r="H3130" s="89" t="s">
        <v>52</v>
      </c>
      <c r="I3130" s="90" t="s">
        <v>830</v>
      </c>
      <c r="J3130" s="90"/>
      <c r="K3130" s="90" t="s">
        <v>64</v>
      </c>
      <c r="L3130" s="90" t="s">
        <v>1284</v>
      </c>
      <c r="M3130" s="91"/>
      <c r="N3130" s="312">
        <v>1</v>
      </c>
      <c r="O3130" s="313">
        <f>N3130/N3129</f>
        <v>1</v>
      </c>
      <c r="P3130" s="104"/>
      <c r="Q3130" s="92"/>
      <c r="R3130" s="92"/>
      <c r="S3130" s="92"/>
      <c r="T3130" s="92"/>
      <c r="U3130" s="92"/>
      <c r="V3130" s="92"/>
      <c r="W3130" s="92"/>
      <c r="X3130" s="109">
        <f t="shared" ref="X3130" si="506">P3130*P$7+Q3130*Q$7+R3130*R$7+S3130*S$7+T3130*T$7+U3130*U$7+V3130*V$7+W3130*W$7</f>
        <v>0</v>
      </c>
      <c r="Y3130" s="83"/>
      <c r="Z3130" s="110">
        <f t="shared" ref="Z3130" si="507">X3130*$O3130</f>
        <v>0</v>
      </c>
      <c r="AA3130" s="111"/>
      <c r="AB3130" s="92"/>
      <c r="AC3130" s="92"/>
      <c r="AD3130" s="92"/>
      <c r="AE3130" s="92"/>
      <c r="AF3130" s="92"/>
      <c r="AG3130" s="92"/>
      <c r="AH3130" s="92"/>
      <c r="AI3130" s="109">
        <f t="shared" ref="AI3130" si="508">AB3130*AB$7+AC3130*AC$7+AD3130*AD$7+AE3130*AE$7+AF3130*AF$7+AG3130*AG$7+AH3130*AH$7</f>
        <v>0</v>
      </c>
      <c r="AJ3130" s="83"/>
      <c r="AK3130" s="110">
        <f t="shared" ref="AK3130" si="509">AI3130*$O3130</f>
        <v>0</v>
      </c>
      <c r="AL3130" s="111"/>
      <c r="AM3130" s="92"/>
      <c r="AN3130" s="92">
        <v>1</v>
      </c>
      <c r="AO3130" s="92"/>
      <c r="AP3130" s="92"/>
      <c r="AQ3130" s="92"/>
      <c r="AR3130" s="92"/>
      <c r="AS3130" s="92"/>
      <c r="AT3130" s="92"/>
      <c r="AU3130" s="92"/>
      <c r="AV3130" s="109">
        <f t="shared" ref="AV3130" si="510">AM3130*AM$7+AN3130*AN$7+AO3130*AO$7+AP3130*AP$7+AQ3130*AQ$7+AR3130*AR$7+AS3130*AS$7+AT3130*AT$7+AU3130*AU$7</f>
        <v>25</v>
      </c>
      <c r="AW3130" s="75"/>
      <c r="AX3130" s="110">
        <f t="shared" ref="AX3130" si="511">AV3130*$O3130</f>
        <v>25</v>
      </c>
      <c r="AY3130" s="111"/>
      <c r="AZ3130" s="93"/>
      <c r="BA3130" s="94" t="s">
        <v>131</v>
      </c>
      <c r="BB3130" s="71"/>
      <c r="BC3130" s="54"/>
      <c r="BD3130" s="41">
        <v>5</v>
      </c>
      <c r="BE3130" s="52">
        <v>54</v>
      </c>
      <c r="BF3130" s="62">
        <v>5432</v>
      </c>
      <c r="BG3130" s="280" t="s">
        <v>52</v>
      </c>
    </row>
    <row r="3131" spans="1:59" s="63" customFormat="1" ht="12.75" x14ac:dyDescent="0.2">
      <c r="A3131" s="196">
        <v>5</v>
      </c>
      <c r="B3131" s="197" t="s">
        <v>938</v>
      </c>
      <c r="C3131" s="208">
        <v>52</v>
      </c>
      <c r="D3131" s="209" t="s">
        <v>982</v>
      </c>
      <c r="E3131" s="212">
        <v>5242</v>
      </c>
      <c r="F3131" s="211" t="s">
        <v>1209</v>
      </c>
      <c r="G3131" s="231"/>
      <c r="H3131" s="65"/>
      <c r="I3131" s="222"/>
      <c r="J3131" s="66"/>
      <c r="K3131" s="66"/>
      <c r="L3131" s="66"/>
      <c r="M3131" s="64"/>
      <c r="N3131" s="304"/>
      <c r="O3131" s="305"/>
      <c r="P3131" s="127"/>
      <c r="Q3131" s="67"/>
      <c r="R3131" s="67"/>
      <c r="S3131" s="67"/>
      <c r="T3131" s="67"/>
      <c r="U3131" s="67"/>
      <c r="V3131" s="67"/>
      <c r="W3131" s="67"/>
      <c r="X3131" s="67"/>
      <c r="Y3131" s="68"/>
      <c r="Z3131" s="68"/>
      <c r="AA3131" s="68"/>
      <c r="AB3131" s="67"/>
      <c r="AC3131" s="67"/>
      <c r="AD3131" s="67"/>
      <c r="AE3131" s="67"/>
      <c r="AF3131" s="67"/>
      <c r="AG3131" s="67"/>
      <c r="AH3131" s="67"/>
      <c r="AI3131" s="67"/>
      <c r="AJ3131" s="68"/>
      <c r="AK3131" s="68"/>
      <c r="AL3131" s="68"/>
      <c r="AM3131" s="67"/>
      <c r="AN3131" s="67"/>
      <c r="AO3131" s="67"/>
      <c r="AP3131" s="67"/>
      <c r="AQ3131" s="67"/>
      <c r="AR3131" s="67"/>
      <c r="AS3131" s="67"/>
      <c r="AT3131" s="67"/>
      <c r="AU3131" s="67"/>
      <c r="AV3131" s="67"/>
      <c r="AW3131" s="67"/>
      <c r="AX3131" s="68"/>
      <c r="AY3131" s="68"/>
      <c r="AZ3131" s="69"/>
      <c r="BA3131" s="70"/>
      <c r="BB3131" s="71"/>
      <c r="BC3131" s="54"/>
      <c r="BD3131" s="41"/>
      <c r="BE3131" s="52"/>
      <c r="BF3131" s="62"/>
      <c r="BG3131" s="275"/>
    </row>
    <row r="3132" spans="1:59" x14ac:dyDescent="0.25">
      <c r="A3132" s="196">
        <v>5</v>
      </c>
      <c r="B3132" s="197" t="s">
        <v>938</v>
      </c>
      <c r="C3132" s="208">
        <v>52</v>
      </c>
      <c r="D3132" s="209" t="s">
        <v>982</v>
      </c>
      <c r="E3132" s="212">
        <v>5242</v>
      </c>
      <c r="F3132" s="211" t="s">
        <v>1209</v>
      </c>
      <c r="G3132" s="235"/>
      <c r="H3132" s="145"/>
      <c r="I3132" s="221"/>
      <c r="J3132" s="57"/>
      <c r="K3132" s="57"/>
      <c r="L3132" s="57"/>
      <c r="M3132" s="144"/>
      <c r="N3132" s="324"/>
      <c r="O3132" s="325"/>
      <c r="P3132" s="146"/>
      <c r="Q3132" s="146"/>
      <c r="R3132" s="146"/>
      <c r="S3132" s="146"/>
      <c r="T3132" s="146"/>
      <c r="U3132" s="146"/>
      <c r="V3132" s="146"/>
      <c r="W3132" s="146"/>
      <c r="X3132" s="146"/>
      <c r="Y3132" s="59"/>
      <c r="Z3132" s="123"/>
      <c r="AA3132" s="123"/>
      <c r="AB3132" s="146"/>
      <c r="AC3132" s="146"/>
      <c r="AD3132" s="146"/>
      <c r="AE3132" s="146"/>
      <c r="AF3132" s="146"/>
      <c r="AG3132" s="146"/>
      <c r="AH3132" s="146"/>
      <c r="AI3132" s="146"/>
      <c r="AJ3132" s="59"/>
      <c r="AK3132" s="123"/>
      <c r="AL3132" s="123"/>
      <c r="AM3132" s="146"/>
      <c r="AN3132" s="146"/>
      <c r="AO3132" s="146"/>
      <c r="AP3132" s="146"/>
      <c r="AQ3132" s="146"/>
      <c r="AR3132" s="146"/>
      <c r="AS3132" s="146"/>
      <c r="AT3132" s="146"/>
      <c r="AU3132" s="146"/>
      <c r="AV3132" s="146"/>
      <c r="AW3132" s="58"/>
      <c r="AX3132" s="123"/>
      <c r="AY3132" s="59"/>
      <c r="AZ3132" s="147"/>
      <c r="BA3132" s="148"/>
      <c r="BB3132" s="143"/>
      <c r="BC3132" s="143"/>
      <c r="BD3132" s="41">
        <v>5</v>
      </c>
      <c r="BE3132" s="52">
        <v>53</v>
      </c>
      <c r="BF3132" s="103">
        <v>5313</v>
      </c>
      <c r="BG3132" s="283"/>
    </row>
    <row r="3133" spans="1:59" s="63" customFormat="1" ht="12.75" x14ac:dyDescent="0.2">
      <c r="A3133" s="196">
        <v>5</v>
      </c>
      <c r="B3133" s="197" t="s">
        <v>938</v>
      </c>
      <c r="C3133" s="208">
        <v>52</v>
      </c>
      <c r="D3133" s="209" t="s">
        <v>982</v>
      </c>
      <c r="E3133" s="212">
        <v>5251</v>
      </c>
      <c r="F3133" s="213" t="s">
        <v>1210</v>
      </c>
      <c r="G3133" s="232"/>
      <c r="H3133" s="97"/>
      <c r="I3133" s="224"/>
      <c r="J3133" s="98"/>
      <c r="K3133" s="98"/>
      <c r="L3133" s="98"/>
      <c r="M3133" s="96"/>
      <c r="N3133" s="307"/>
      <c r="O3133" s="246"/>
      <c r="P3133" s="124"/>
      <c r="Q3133" s="99"/>
      <c r="R3133" s="99"/>
      <c r="S3133" s="99"/>
      <c r="T3133" s="99"/>
      <c r="U3133" s="99"/>
      <c r="V3133" s="99"/>
      <c r="W3133" s="99"/>
      <c r="X3133" s="99"/>
      <c r="Y3133" s="100"/>
      <c r="Z3133" s="100"/>
      <c r="AA3133" s="100"/>
      <c r="AB3133" s="99"/>
      <c r="AC3133" s="99"/>
      <c r="AD3133" s="99"/>
      <c r="AE3133" s="99"/>
      <c r="AF3133" s="99"/>
      <c r="AG3133" s="99"/>
      <c r="AH3133" s="99"/>
      <c r="AI3133" s="99"/>
      <c r="AJ3133" s="100"/>
      <c r="AK3133" s="100"/>
      <c r="AL3133" s="100"/>
      <c r="AM3133" s="99"/>
      <c r="AN3133" s="99"/>
      <c r="AO3133" s="99"/>
      <c r="AP3133" s="99"/>
      <c r="AQ3133" s="99"/>
      <c r="AR3133" s="99"/>
      <c r="AS3133" s="99"/>
      <c r="AT3133" s="99"/>
      <c r="AU3133" s="99"/>
      <c r="AV3133" s="99"/>
      <c r="AW3133" s="99"/>
      <c r="AX3133" s="100"/>
      <c r="AY3133" s="100"/>
      <c r="AZ3133" s="101"/>
      <c r="BA3133" s="102"/>
      <c r="BB3133" s="95"/>
      <c r="BC3133" s="95"/>
      <c r="BD3133" s="41">
        <v>5</v>
      </c>
      <c r="BE3133" s="52">
        <v>53</v>
      </c>
      <c r="BF3133" s="103">
        <v>5313</v>
      </c>
      <c r="BG3133" s="277"/>
    </row>
    <row r="3134" spans="1:59" s="63" customFormat="1" ht="12.75" x14ac:dyDescent="0.2">
      <c r="A3134" s="196">
        <v>5</v>
      </c>
      <c r="B3134" s="197" t="s">
        <v>938</v>
      </c>
      <c r="C3134" s="208">
        <v>52</v>
      </c>
      <c r="D3134" s="209" t="s">
        <v>982</v>
      </c>
      <c r="E3134" s="212">
        <v>5251</v>
      </c>
      <c r="F3134" s="213" t="s">
        <v>1210</v>
      </c>
      <c r="G3134" s="231"/>
      <c r="H3134" s="65"/>
      <c r="I3134" s="222"/>
      <c r="J3134" s="66"/>
      <c r="K3134" s="66"/>
      <c r="L3134" s="66"/>
      <c r="M3134" s="64"/>
      <c r="N3134" s="304"/>
      <c r="O3134" s="305"/>
      <c r="P3134" s="127"/>
      <c r="Q3134" s="67"/>
      <c r="R3134" s="67"/>
      <c r="S3134" s="67"/>
      <c r="T3134" s="67"/>
      <c r="U3134" s="67"/>
      <c r="V3134" s="67"/>
      <c r="W3134" s="67"/>
      <c r="X3134" s="67"/>
      <c r="Y3134" s="68"/>
      <c r="Z3134" s="68"/>
      <c r="AA3134" s="68"/>
      <c r="AB3134" s="67"/>
      <c r="AC3134" s="67"/>
      <c r="AD3134" s="67"/>
      <c r="AE3134" s="67"/>
      <c r="AF3134" s="67"/>
      <c r="AG3134" s="67"/>
      <c r="AH3134" s="67"/>
      <c r="AI3134" s="67"/>
      <c r="AJ3134" s="68"/>
      <c r="AK3134" s="68"/>
      <c r="AL3134" s="68"/>
      <c r="AM3134" s="67"/>
      <c r="AN3134" s="67"/>
      <c r="AO3134" s="67"/>
      <c r="AP3134" s="67"/>
      <c r="AQ3134" s="67"/>
      <c r="AR3134" s="67"/>
      <c r="AS3134" s="67"/>
      <c r="AT3134" s="67"/>
      <c r="AU3134" s="67"/>
      <c r="AV3134" s="67"/>
      <c r="AW3134" s="67"/>
      <c r="AX3134" s="68"/>
      <c r="AY3134" s="68"/>
      <c r="AZ3134" s="69"/>
      <c r="BA3134" s="70"/>
      <c r="BB3134" s="71"/>
      <c r="BC3134" s="95"/>
      <c r="BD3134" s="41">
        <v>5</v>
      </c>
      <c r="BE3134" s="52">
        <v>53</v>
      </c>
      <c r="BF3134" s="103">
        <v>5313</v>
      </c>
      <c r="BG3134" s="275"/>
    </row>
    <row r="3135" spans="1:59" s="63" customFormat="1" ht="12.75" x14ac:dyDescent="0.2">
      <c r="A3135" s="196">
        <v>5</v>
      </c>
      <c r="B3135" s="197" t="s">
        <v>938</v>
      </c>
      <c r="C3135" s="208">
        <v>52</v>
      </c>
      <c r="D3135" s="209" t="s">
        <v>982</v>
      </c>
      <c r="E3135" s="212">
        <v>5251</v>
      </c>
      <c r="F3135" s="213" t="s">
        <v>1210</v>
      </c>
      <c r="G3135" s="231"/>
      <c r="H3135" s="72" t="s">
        <v>47</v>
      </c>
      <c r="I3135" s="223"/>
      <c r="J3135" s="73"/>
      <c r="K3135" s="73"/>
      <c r="L3135" s="73"/>
      <c r="M3135" s="74"/>
      <c r="N3135" s="247"/>
      <c r="O3135" s="306"/>
      <c r="P3135" s="105"/>
      <c r="Q3135" s="75"/>
      <c r="R3135" s="75"/>
      <c r="S3135" s="75"/>
      <c r="T3135" s="75"/>
      <c r="U3135" s="75"/>
      <c r="V3135" s="75"/>
      <c r="W3135" s="75"/>
      <c r="X3135" s="75"/>
      <c r="Y3135" s="76">
        <f>IF(ISNUMBER(VLOOKUP(Y3137,P$7:W$7,MATCH(Y3137,P$7:W$7))),VLOOKUP(Y3137,P$7:W$7,MATCH(Y3137,P$7:W$7)),IF(N3139=0,"No Data",IF(Y3137&gt;0,"&lt;100",0)))</f>
        <v>0</v>
      </c>
      <c r="Z3135" s="77">
        <f>IF(ISNUMBER(VLOOKUP(Z3139,P$7:W$7,MATCH(Z3139,P$7:W$7))),VLOOKUP(Z3139,P$7:W$7,MATCH(Z3139,P$7:W$7)),IF(N3139=0,"No Data",IF(Z3139&gt;0,"&lt;100",0)))</f>
        <v>0</v>
      </c>
      <c r="AA3135" s="106">
        <f>IF(ISNUMBER(Z3135),Z3135,0)</f>
        <v>0</v>
      </c>
      <c r="AB3135" s="75"/>
      <c r="AC3135" s="75"/>
      <c r="AD3135" s="75"/>
      <c r="AE3135" s="75"/>
      <c r="AF3135" s="75"/>
      <c r="AG3135" s="75"/>
      <c r="AH3135" s="75"/>
      <c r="AI3135" s="75"/>
      <c r="AJ3135" s="76">
        <f>IF(ISNUMBER(VLOOKUP(AJ3137,AB$7:AH$7,MATCH(AJ3137,AB$7:AH$7))),VLOOKUP(AJ3137,AB$7:AH$7,MATCH(AJ3137,AB$7:AH$7)),IF(N3139=0,"No Data",IF(AJ3137&gt;0,"&lt;50",0)))</f>
        <v>0</v>
      </c>
      <c r="AK3135" s="77">
        <f>IF(ISNUMBER(VLOOKUP(AK3139,AB$7:AH$7,MATCH(AK3139,AB$7:AH$7))),VLOOKUP(AK3139,AB$7:AH$7,MATCH(AK3139,AB$7:AH$7)),IF(N3139=0,"No Data",IF(AK3139&gt;0,"&lt;50",0)))</f>
        <v>0</v>
      </c>
      <c r="AL3135" s="106">
        <f>IF(ISNUMBER(AK3135),AK3135,0)</f>
        <v>0</v>
      </c>
      <c r="AM3135" s="75"/>
      <c r="AN3135" s="75"/>
      <c r="AO3135" s="75"/>
      <c r="AP3135" s="75"/>
      <c r="AQ3135" s="75"/>
      <c r="AR3135" s="75"/>
      <c r="AS3135" s="75"/>
      <c r="AT3135" s="75"/>
      <c r="AU3135" s="75"/>
      <c r="AV3135" s="75"/>
      <c r="AW3135" s="76">
        <f>IF(ISNUMBER(VLOOKUP(AW3137,AM$7:AU$7,MATCH(AW3137,AM$7:AU$7))),VLOOKUP(AW3137,AM$7:AU$7,MATCH(AW3137,AM$7:AU$7)),IF(N3139=0,"No Data",IF(AW3137&gt;0,"&lt;10",0)))</f>
        <v>250</v>
      </c>
      <c r="AX3135" s="77">
        <f>IF(ISNUMBER(VLOOKUP(AX3139,AM$7:AU$7,MATCH(AX3139,AM$7:AU$7))),VLOOKUP(AX3139,AM$7:AU$7,MATCH(AX3139,AM$7:AU$7)),IF(N3139=0,"No Data",IF(AX3139&gt;0,"&lt;10",0)))</f>
        <v>1000</v>
      </c>
      <c r="AY3135" s="106">
        <f>IF(ISNUMBER(AX3135),AX3135,0)</f>
        <v>1000</v>
      </c>
      <c r="AZ3135" s="79"/>
      <c r="BA3135" s="80"/>
      <c r="BB3135" s="71"/>
      <c r="BC3135" s="95"/>
      <c r="BD3135" s="41">
        <v>5</v>
      </c>
      <c r="BE3135" s="52">
        <v>53</v>
      </c>
      <c r="BF3135" s="103">
        <v>5313</v>
      </c>
      <c r="BG3135" s="276" t="s">
        <v>47</v>
      </c>
    </row>
    <row r="3136" spans="1:59" s="63" customFormat="1" ht="12.75" x14ac:dyDescent="0.2">
      <c r="A3136" s="196">
        <v>5</v>
      </c>
      <c r="B3136" s="197" t="s">
        <v>938</v>
      </c>
      <c r="C3136" s="208">
        <v>52</v>
      </c>
      <c r="D3136" s="209" t="s">
        <v>982</v>
      </c>
      <c r="E3136" s="212">
        <v>5251</v>
      </c>
      <c r="F3136" s="213" t="s">
        <v>1210</v>
      </c>
      <c r="G3136" s="231"/>
      <c r="H3136" s="81" t="s">
        <v>48</v>
      </c>
      <c r="I3136" s="223"/>
      <c r="J3136" s="73"/>
      <c r="K3136" s="73"/>
      <c r="L3136" s="73"/>
      <c r="M3136" s="74"/>
      <c r="N3136" s="247"/>
      <c r="O3136" s="306"/>
      <c r="P3136" s="105"/>
      <c r="Q3136" s="75"/>
      <c r="R3136" s="75"/>
      <c r="S3136" s="75"/>
      <c r="T3136" s="75"/>
      <c r="U3136" s="75"/>
      <c r="V3136" s="75"/>
      <c r="W3136" s="75"/>
      <c r="X3136" s="75"/>
      <c r="Y3136" s="82">
        <f>MIN(X3140:X3142)</f>
        <v>0</v>
      </c>
      <c r="Z3136" s="83"/>
      <c r="AA3136" s="83"/>
      <c r="AB3136" s="75"/>
      <c r="AC3136" s="75"/>
      <c r="AD3136" s="75"/>
      <c r="AE3136" s="75"/>
      <c r="AF3136" s="75"/>
      <c r="AG3136" s="75"/>
      <c r="AH3136" s="75"/>
      <c r="AI3136" s="75"/>
      <c r="AJ3136" s="82">
        <f>MIN(AI3140:AI3142)</f>
        <v>0</v>
      </c>
      <c r="AK3136" s="83"/>
      <c r="AL3136" s="83"/>
      <c r="AM3136" s="75"/>
      <c r="AN3136" s="75"/>
      <c r="AO3136" s="75"/>
      <c r="AP3136" s="75"/>
      <c r="AQ3136" s="75"/>
      <c r="AR3136" s="75"/>
      <c r="AS3136" s="75"/>
      <c r="AT3136" s="75"/>
      <c r="AU3136" s="75"/>
      <c r="AV3136" s="75"/>
      <c r="AW3136" s="82">
        <f>MIN(AV3140:AV3142)</f>
        <v>0</v>
      </c>
      <c r="AX3136" s="83"/>
      <c r="AY3136" s="83"/>
      <c r="AZ3136" s="79"/>
      <c r="BA3136" s="80"/>
      <c r="BB3136" s="71"/>
      <c r="BC3136" s="95"/>
      <c r="BD3136" s="41">
        <v>5</v>
      </c>
      <c r="BE3136" s="52">
        <v>53</v>
      </c>
      <c r="BF3136" s="103">
        <v>5313</v>
      </c>
      <c r="BG3136" s="278" t="s">
        <v>48</v>
      </c>
    </row>
    <row r="3137" spans="1:59" s="63" customFormat="1" ht="12.75" x14ac:dyDescent="0.2">
      <c r="A3137" s="196">
        <v>5</v>
      </c>
      <c r="B3137" s="197" t="s">
        <v>938</v>
      </c>
      <c r="C3137" s="208">
        <v>52</v>
      </c>
      <c r="D3137" s="209" t="s">
        <v>982</v>
      </c>
      <c r="E3137" s="212">
        <v>5251</v>
      </c>
      <c r="F3137" s="213" t="s">
        <v>1210</v>
      </c>
      <c r="G3137" s="231"/>
      <c r="H3137" s="81" t="s">
        <v>49</v>
      </c>
      <c r="I3137" s="223"/>
      <c r="J3137" s="73"/>
      <c r="K3137" s="73"/>
      <c r="L3137" s="73"/>
      <c r="M3137" s="74"/>
      <c r="N3137" s="247"/>
      <c r="O3137" s="306"/>
      <c r="P3137" s="105"/>
      <c r="Q3137" s="75"/>
      <c r="R3137" s="75"/>
      <c r="S3137" s="75"/>
      <c r="T3137" s="75"/>
      <c r="U3137" s="75"/>
      <c r="V3137" s="75"/>
      <c r="W3137" s="75"/>
      <c r="X3137" s="75"/>
      <c r="Y3137" s="84">
        <f>IF(ISNUMBER(AVERAGE(X3140:X3142)),AVERAGE(X3140:X3142),0)</f>
        <v>0</v>
      </c>
      <c r="Z3137" s="83"/>
      <c r="AA3137" s="83"/>
      <c r="AB3137" s="75"/>
      <c r="AC3137" s="75"/>
      <c r="AD3137" s="75"/>
      <c r="AE3137" s="75"/>
      <c r="AF3137" s="75"/>
      <c r="AG3137" s="75"/>
      <c r="AH3137" s="75"/>
      <c r="AI3137" s="75"/>
      <c r="AJ3137" s="84">
        <f>IF(ISNUMBER(AVERAGE(AI3140:AI3142)),AVERAGE(AI3140:AI3142),0)</f>
        <v>0</v>
      </c>
      <c r="AK3137" s="83"/>
      <c r="AL3137" s="83"/>
      <c r="AM3137" s="75"/>
      <c r="AN3137" s="75"/>
      <c r="AO3137" s="75"/>
      <c r="AP3137" s="75"/>
      <c r="AQ3137" s="75"/>
      <c r="AR3137" s="75"/>
      <c r="AS3137" s="75"/>
      <c r="AT3137" s="75"/>
      <c r="AU3137" s="75"/>
      <c r="AV3137" s="75"/>
      <c r="AW3137" s="84">
        <f>IF(ISNUMBER(AVERAGE(AV3140:AV3142)),AVERAGE(AV3140:AV3142),0)</f>
        <v>333.33333333333331</v>
      </c>
      <c r="AX3137" s="83"/>
      <c r="AY3137" s="83"/>
      <c r="AZ3137" s="79"/>
      <c r="BA3137" s="80"/>
      <c r="BB3137" s="71"/>
      <c r="BC3137" s="95"/>
      <c r="BD3137" s="41">
        <v>5</v>
      </c>
      <c r="BE3137" s="52">
        <v>53</v>
      </c>
      <c r="BF3137" s="103">
        <v>5313</v>
      </c>
      <c r="BG3137" s="278" t="s">
        <v>49</v>
      </c>
    </row>
    <row r="3138" spans="1:59" s="63" customFormat="1" ht="12.75" x14ac:dyDescent="0.2">
      <c r="A3138" s="196">
        <v>5</v>
      </c>
      <c r="B3138" s="197" t="s">
        <v>938</v>
      </c>
      <c r="C3138" s="208">
        <v>52</v>
      </c>
      <c r="D3138" s="209" t="s">
        <v>982</v>
      </c>
      <c r="E3138" s="212">
        <v>5251</v>
      </c>
      <c r="F3138" s="213" t="s">
        <v>1210</v>
      </c>
      <c r="G3138" s="231"/>
      <c r="H3138" s="81" t="s">
        <v>50</v>
      </c>
      <c r="I3138" s="223"/>
      <c r="J3138" s="73"/>
      <c r="K3138" s="73"/>
      <c r="L3138" s="73"/>
      <c r="M3138" s="74"/>
      <c r="N3138" s="247"/>
      <c r="O3138" s="306"/>
      <c r="P3138" s="105"/>
      <c r="Q3138" s="75"/>
      <c r="R3138" s="75"/>
      <c r="S3138" s="75"/>
      <c r="T3138" s="75"/>
      <c r="U3138" s="75"/>
      <c r="V3138" s="75"/>
      <c r="W3138" s="75"/>
      <c r="X3138" s="75"/>
      <c r="Y3138" s="84">
        <f>MAX(X3140:X3142)</f>
        <v>0</v>
      </c>
      <c r="Z3138" s="83"/>
      <c r="AA3138" s="83"/>
      <c r="AB3138" s="75"/>
      <c r="AC3138" s="75"/>
      <c r="AD3138" s="75"/>
      <c r="AE3138" s="75"/>
      <c r="AF3138" s="75"/>
      <c r="AG3138" s="75"/>
      <c r="AH3138" s="75"/>
      <c r="AI3138" s="75"/>
      <c r="AJ3138" s="84">
        <f>MAX(AI3140:AI3142)</f>
        <v>0</v>
      </c>
      <c r="AK3138" s="83"/>
      <c r="AL3138" s="83"/>
      <c r="AM3138" s="75"/>
      <c r="AN3138" s="75"/>
      <c r="AO3138" s="75"/>
      <c r="AP3138" s="75"/>
      <c r="AQ3138" s="75"/>
      <c r="AR3138" s="75"/>
      <c r="AS3138" s="75"/>
      <c r="AT3138" s="75"/>
      <c r="AU3138" s="75"/>
      <c r="AV3138" s="75"/>
      <c r="AW3138" s="84">
        <f>MAX(AV3140:AV3142)</f>
        <v>1000</v>
      </c>
      <c r="AX3138" s="83"/>
      <c r="AY3138" s="83"/>
      <c r="AZ3138" s="79"/>
      <c r="BA3138" s="80"/>
      <c r="BB3138" s="71"/>
      <c r="BC3138" s="95"/>
      <c r="BD3138" s="41">
        <v>5</v>
      </c>
      <c r="BE3138" s="52">
        <v>53</v>
      </c>
      <c r="BF3138" s="103">
        <v>5313</v>
      </c>
      <c r="BG3138" s="278" t="s">
        <v>50</v>
      </c>
    </row>
    <row r="3139" spans="1:59" s="63" customFormat="1" ht="12.75" x14ac:dyDescent="0.2">
      <c r="A3139" s="196">
        <v>5</v>
      </c>
      <c r="B3139" s="197" t="s">
        <v>938</v>
      </c>
      <c r="C3139" s="208">
        <v>52</v>
      </c>
      <c r="D3139" s="209" t="s">
        <v>982</v>
      </c>
      <c r="E3139" s="212">
        <v>5251</v>
      </c>
      <c r="F3139" s="213" t="s">
        <v>1210</v>
      </c>
      <c r="G3139" s="231"/>
      <c r="H3139" s="85" t="s">
        <v>51</v>
      </c>
      <c r="I3139" s="223"/>
      <c r="J3139" s="73"/>
      <c r="K3139" s="73"/>
      <c r="L3139" s="73"/>
      <c r="M3139" s="74"/>
      <c r="N3139" s="248">
        <f>SUM(N3140:N3142)</f>
        <v>1</v>
      </c>
      <c r="O3139" s="293">
        <f>SUM(O3140:O3142)</f>
        <v>1</v>
      </c>
      <c r="P3139" s="292"/>
      <c r="Q3139" s="87"/>
      <c r="R3139" s="87"/>
      <c r="S3139" s="87"/>
      <c r="T3139" s="87"/>
      <c r="U3139" s="87"/>
      <c r="V3139" s="87"/>
      <c r="W3139" s="87"/>
      <c r="X3139" s="87"/>
      <c r="Y3139" s="88"/>
      <c r="Z3139" s="107">
        <f>SUM(Z3140:Z3142)</f>
        <v>0</v>
      </c>
      <c r="AA3139" s="88"/>
      <c r="AB3139" s="87"/>
      <c r="AC3139" s="87"/>
      <c r="AD3139" s="87"/>
      <c r="AE3139" s="87"/>
      <c r="AF3139" s="87"/>
      <c r="AG3139" s="87"/>
      <c r="AH3139" s="87"/>
      <c r="AI3139" s="87"/>
      <c r="AJ3139" s="88"/>
      <c r="AK3139" s="107">
        <f>SUM(AK3140:AK3142)</f>
        <v>0</v>
      </c>
      <c r="AL3139" s="88"/>
      <c r="AM3139" s="87"/>
      <c r="AN3139" s="87"/>
      <c r="AO3139" s="87"/>
      <c r="AP3139" s="87"/>
      <c r="AQ3139" s="87"/>
      <c r="AR3139" s="87"/>
      <c r="AS3139" s="87"/>
      <c r="AT3139" s="87"/>
      <c r="AU3139" s="87"/>
      <c r="AV3139" s="87"/>
      <c r="AW3139" s="112"/>
      <c r="AX3139" s="107">
        <f>SUM(AX3140:AX3142)</f>
        <v>1000</v>
      </c>
      <c r="AY3139" s="88"/>
      <c r="AZ3139" s="79"/>
      <c r="BA3139" s="80"/>
      <c r="BB3139" s="71"/>
      <c r="BC3139" s="95"/>
      <c r="BD3139" s="41">
        <v>5</v>
      </c>
      <c r="BE3139" s="52">
        <v>53</v>
      </c>
      <c r="BF3139" s="103">
        <v>5313</v>
      </c>
      <c r="BG3139" s="279" t="s">
        <v>51</v>
      </c>
    </row>
    <row r="3140" spans="1:59" s="63" customFormat="1" ht="12.75" x14ac:dyDescent="0.2">
      <c r="A3140" s="196">
        <v>5</v>
      </c>
      <c r="B3140" s="197" t="s">
        <v>938</v>
      </c>
      <c r="C3140" s="208">
        <v>52</v>
      </c>
      <c r="D3140" s="209" t="s">
        <v>982</v>
      </c>
      <c r="E3140" s="212">
        <v>5251</v>
      </c>
      <c r="F3140" s="213" t="s">
        <v>1210</v>
      </c>
      <c r="G3140" s="231"/>
      <c r="H3140" s="89" t="s">
        <v>52</v>
      </c>
      <c r="I3140" s="90" t="s">
        <v>999</v>
      </c>
      <c r="J3140" s="90"/>
      <c r="K3140" s="90" t="s">
        <v>64</v>
      </c>
      <c r="L3140" s="90" t="s">
        <v>1281</v>
      </c>
      <c r="M3140" s="91"/>
      <c r="N3140" s="312">
        <v>1</v>
      </c>
      <c r="O3140" s="313">
        <f>N3140/N$3139</f>
        <v>1</v>
      </c>
      <c r="P3140" s="104"/>
      <c r="Q3140" s="92"/>
      <c r="R3140" s="92"/>
      <c r="S3140" s="92"/>
      <c r="T3140" s="92"/>
      <c r="U3140" s="92"/>
      <c r="V3140" s="92"/>
      <c r="W3140" s="92"/>
      <c r="X3140" s="109">
        <f t="shared" ref="X3140:X3142" si="512">P3140*P$7+Q3140*Q$7+R3140*R$7+S3140*S$7+T3140*T$7+U3140*U$7+V3140*V$7+W3140*W$7</f>
        <v>0</v>
      </c>
      <c r="Y3140" s="83"/>
      <c r="Z3140" s="110">
        <f t="shared" ref="Z3140:Z3142" si="513">X3140*$O3140</f>
        <v>0</v>
      </c>
      <c r="AA3140" s="111"/>
      <c r="AB3140" s="92"/>
      <c r="AC3140" s="92"/>
      <c r="AD3140" s="92"/>
      <c r="AE3140" s="92"/>
      <c r="AF3140" s="92"/>
      <c r="AG3140" s="92"/>
      <c r="AH3140" s="92"/>
      <c r="AI3140" s="109">
        <f t="shared" ref="AI3140:AI3142" si="514">AB3140*AB$7+AC3140*AC$7+AD3140*AD$7+AE3140*AE$7+AF3140*AF$7+AG3140*AG$7+AH3140*AH$7</f>
        <v>0</v>
      </c>
      <c r="AJ3140" s="83"/>
      <c r="AK3140" s="110">
        <f t="shared" ref="AK3140:AK3142" si="515">AI3140*$O3140</f>
        <v>0</v>
      </c>
      <c r="AL3140" s="111"/>
      <c r="AM3140" s="92"/>
      <c r="AN3140" s="92"/>
      <c r="AO3140" s="92"/>
      <c r="AP3140" s="92"/>
      <c r="AQ3140" s="92"/>
      <c r="AR3140" s="92"/>
      <c r="AS3140" s="92">
        <v>1</v>
      </c>
      <c r="AT3140" s="92"/>
      <c r="AU3140" s="92"/>
      <c r="AV3140" s="109">
        <f t="shared" ref="AV3140:AV3142" si="516">AM3140*AM$7+AN3140*AN$7+AO3140*AO$7+AP3140*AP$7+AQ3140*AQ$7+AR3140*AR$7+AS3140*AS$7+AT3140*AT$7+AU3140*AU$7</f>
        <v>1000</v>
      </c>
      <c r="AW3140" s="75"/>
      <c r="AX3140" s="110">
        <f t="shared" ref="AX3140:AX3142" si="517">AV3140*$O3140</f>
        <v>1000</v>
      </c>
      <c r="AY3140" s="111"/>
      <c r="AZ3140" s="93"/>
      <c r="BA3140" s="94" t="s">
        <v>105</v>
      </c>
      <c r="BB3140" s="71"/>
      <c r="BC3140" s="95"/>
      <c r="BD3140" s="41">
        <v>5</v>
      </c>
      <c r="BE3140" s="52">
        <v>53</v>
      </c>
      <c r="BF3140" s="103">
        <v>5313</v>
      </c>
      <c r="BG3140" s="280" t="s">
        <v>52</v>
      </c>
    </row>
    <row r="3141" spans="1:59" s="63" customFormat="1" ht="12.75" x14ac:dyDescent="0.2">
      <c r="A3141" s="196">
        <v>5</v>
      </c>
      <c r="B3141" s="197" t="s">
        <v>938</v>
      </c>
      <c r="C3141" s="208">
        <v>52</v>
      </c>
      <c r="D3141" s="209" t="s">
        <v>982</v>
      </c>
      <c r="E3141" s="212">
        <v>5251</v>
      </c>
      <c r="F3141" s="213" t="s">
        <v>1210</v>
      </c>
      <c r="G3141" s="231"/>
      <c r="H3141" s="89"/>
      <c r="I3141" s="90"/>
      <c r="J3141" s="90"/>
      <c r="K3141" s="90"/>
      <c r="L3141" s="90"/>
      <c r="M3141" s="91"/>
      <c r="N3141" s="312"/>
      <c r="O3141" s="313">
        <f>N3141/N$3166</f>
        <v>0</v>
      </c>
      <c r="P3141" s="104"/>
      <c r="Q3141" s="92"/>
      <c r="R3141" s="92"/>
      <c r="S3141" s="92"/>
      <c r="T3141" s="92"/>
      <c r="U3141" s="92"/>
      <c r="V3141" s="92"/>
      <c r="W3141" s="92"/>
      <c r="X3141" s="109">
        <f t="shared" si="512"/>
        <v>0</v>
      </c>
      <c r="Y3141" s="83"/>
      <c r="Z3141" s="110">
        <f t="shared" si="513"/>
        <v>0</v>
      </c>
      <c r="AA3141" s="111"/>
      <c r="AB3141" s="92"/>
      <c r="AC3141" s="92"/>
      <c r="AD3141" s="92"/>
      <c r="AE3141" s="92"/>
      <c r="AF3141" s="92"/>
      <c r="AG3141" s="92"/>
      <c r="AH3141" s="92"/>
      <c r="AI3141" s="109">
        <f t="shared" si="514"/>
        <v>0</v>
      </c>
      <c r="AJ3141" s="83"/>
      <c r="AK3141" s="110">
        <f t="shared" si="515"/>
        <v>0</v>
      </c>
      <c r="AL3141" s="111"/>
      <c r="AM3141" s="92"/>
      <c r="AN3141" s="92"/>
      <c r="AO3141" s="92"/>
      <c r="AP3141" s="92"/>
      <c r="AQ3141" s="92"/>
      <c r="AR3141" s="92"/>
      <c r="AS3141" s="92"/>
      <c r="AT3141" s="92"/>
      <c r="AU3141" s="92"/>
      <c r="AV3141" s="109">
        <f t="shared" si="516"/>
        <v>0</v>
      </c>
      <c r="AW3141" s="75"/>
      <c r="AX3141" s="110">
        <f t="shared" si="517"/>
        <v>0</v>
      </c>
      <c r="AY3141" s="111"/>
      <c r="AZ3141" s="93"/>
      <c r="BA3141" s="94" t="s">
        <v>131</v>
      </c>
      <c r="BB3141" s="71"/>
      <c r="BC3141" s="95"/>
      <c r="BD3141" s="41">
        <v>5</v>
      </c>
      <c r="BE3141" s="52">
        <v>53</v>
      </c>
      <c r="BF3141" s="103">
        <v>5313</v>
      </c>
      <c r="BG3141" s="280" t="s">
        <v>52</v>
      </c>
    </row>
    <row r="3142" spans="1:59" s="63" customFormat="1" ht="12.75" x14ac:dyDescent="0.2">
      <c r="A3142" s="196">
        <v>5</v>
      </c>
      <c r="B3142" s="197" t="s">
        <v>938</v>
      </c>
      <c r="C3142" s="208">
        <v>52</v>
      </c>
      <c r="D3142" s="209" t="s">
        <v>982</v>
      </c>
      <c r="E3142" s="212">
        <v>5251</v>
      </c>
      <c r="F3142" s="213" t="s">
        <v>1210</v>
      </c>
      <c r="G3142" s="231"/>
      <c r="H3142" s="89"/>
      <c r="I3142" s="90"/>
      <c r="J3142" s="90"/>
      <c r="K3142" s="90"/>
      <c r="L3142" s="90"/>
      <c r="M3142" s="91"/>
      <c r="N3142" s="312"/>
      <c r="O3142" s="313">
        <f>N3142/N$3166</f>
        <v>0</v>
      </c>
      <c r="P3142" s="104"/>
      <c r="Q3142" s="92"/>
      <c r="R3142" s="92"/>
      <c r="S3142" s="92"/>
      <c r="T3142" s="92"/>
      <c r="U3142" s="92"/>
      <c r="V3142" s="92"/>
      <c r="W3142" s="92"/>
      <c r="X3142" s="109">
        <f t="shared" si="512"/>
        <v>0</v>
      </c>
      <c r="Y3142" s="83"/>
      <c r="Z3142" s="110">
        <f t="shared" si="513"/>
        <v>0</v>
      </c>
      <c r="AA3142" s="111"/>
      <c r="AB3142" s="92"/>
      <c r="AC3142" s="92"/>
      <c r="AD3142" s="92"/>
      <c r="AE3142" s="92"/>
      <c r="AF3142" s="92"/>
      <c r="AG3142" s="92"/>
      <c r="AH3142" s="92"/>
      <c r="AI3142" s="109">
        <f t="shared" si="514"/>
        <v>0</v>
      </c>
      <c r="AJ3142" s="83"/>
      <c r="AK3142" s="110">
        <f t="shared" si="515"/>
        <v>0</v>
      </c>
      <c r="AL3142" s="111"/>
      <c r="AM3142" s="92"/>
      <c r="AN3142" s="92"/>
      <c r="AO3142" s="92"/>
      <c r="AP3142" s="92"/>
      <c r="AQ3142" s="92"/>
      <c r="AR3142" s="92"/>
      <c r="AS3142" s="92"/>
      <c r="AT3142" s="92"/>
      <c r="AU3142" s="92"/>
      <c r="AV3142" s="109">
        <f t="shared" si="516"/>
        <v>0</v>
      </c>
      <c r="AW3142" s="75"/>
      <c r="AX3142" s="110">
        <f t="shared" si="517"/>
        <v>0</v>
      </c>
      <c r="AY3142" s="111"/>
      <c r="AZ3142" s="93"/>
      <c r="BA3142" s="94" t="s">
        <v>131</v>
      </c>
      <c r="BB3142" s="71"/>
      <c r="BC3142" s="95"/>
      <c r="BD3142" s="41">
        <v>5</v>
      </c>
      <c r="BE3142" s="52">
        <v>53</v>
      </c>
      <c r="BF3142" s="103">
        <v>5313</v>
      </c>
      <c r="BG3142" s="280" t="s">
        <v>52</v>
      </c>
    </row>
    <row r="3143" spans="1:59" s="63" customFormat="1" ht="12.75" x14ac:dyDescent="0.2">
      <c r="A3143" s="196">
        <v>5</v>
      </c>
      <c r="B3143" s="197" t="s">
        <v>938</v>
      </c>
      <c r="C3143" s="208">
        <v>52</v>
      </c>
      <c r="D3143" s="209" t="s">
        <v>982</v>
      </c>
      <c r="E3143" s="212">
        <v>5251</v>
      </c>
      <c r="F3143" s="213" t="s">
        <v>1210</v>
      </c>
      <c r="G3143" s="231"/>
      <c r="H3143" s="65"/>
      <c r="I3143" s="222"/>
      <c r="J3143" s="66"/>
      <c r="K3143" s="66"/>
      <c r="L3143" s="66"/>
      <c r="M3143" s="64"/>
      <c r="N3143" s="304"/>
      <c r="O3143" s="305"/>
      <c r="P3143" s="127"/>
      <c r="Q3143" s="67"/>
      <c r="R3143" s="67"/>
      <c r="S3143" s="67"/>
      <c r="T3143" s="67"/>
      <c r="U3143" s="67"/>
      <c r="V3143" s="67"/>
      <c r="W3143" s="67"/>
      <c r="X3143" s="67"/>
      <c r="Y3143" s="68"/>
      <c r="Z3143" s="68"/>
      <c r="AA3143" s="68"/>
      <c r="AB3143" s="67"/>
      <c r="AC3143" s="67"/>
      <c r="AD3143" s="67"/>
      <c r="AE3143" s="67"/>
      <c r="AF3143" s="67"/>
      <c r="AG3143" s="67"/>
      <c r="AH3143" s="67"/>
      <c r="AI3143" s="67"/>
      <c r="AJ3143" s="68"/>
      <c r="AK3143" s="68"/>
      <c r="AL3143" s="68"/>
      <c r="AM3143" s="67"/>
      <c r="AN3143" s="67"/>
      <c r="AO3143" s="67"/>
      <c r="AP3143" s="67"/>
      <c r="AQ3143" s="67"/>
      <c r="AR3143" s="67"/>
      <c r="AS3143" s="67"/>
      <c r="AT3143" s="67"/>
      <c r="AU3143" s="67"/>
      <c r="AV3143" s="67"/>
      <c r="AW3143" s="67"/>
      <c r="AX3143" s="68"/>
      <c r="AY3143" s="68"/>
      <c r="AZ3143" s="69"/>
      <c r="BA3143" s="70"/>
      <c r="BB3143" s="71"/>
      <c r="BC3143" s="95"/>
      <c r="BD3143" s="41">
        <v>5</v>
      </c>
      <c r="BE3143" s="52">
        <v>53</v>
      </c>
      <c r="BF3143" s="103">
        <v>5313</v>
      </c>
      <c r="BG3143" s="275"/>
    </row>
    <row r="3144" spans="1:59" x14ac:dyDescent="0.25">
      <c r="A3144" s="196">
        <v>5</v>
      </c>
      <c r="B3144" s="197" t="s">
        <v>938</v>
      </c>
      <c r="C3144" s="208">
        <v>52</v>
      </c>
      <c r="D3144" s="209" t="s">
        <v>982</v>
      </c>
      <c r="E3144" s="212">
        <v>5251</v>
      </c>
      <c r="F3144" s="213" t="s">
        <v>1210</v>
      </c>
      <c r="G3144" s="234"/>
      <c r="H3144" s="138"/>
      <c r="I3144" s="224"/>
      <c r="J3144" s="98"/>
      <c r="K3144" s="98"/>
      <c r="L3144" s="98"/>
      <c r="M3144" s="137"/>
      <c r="N3144" s="322"/>
      <c r="O3144" s="323"/>
      <c r="P3144" s="139"/>
      <c r="Q3144" s="139"/>
      <c r="R3144" s="139"/>
      <c r="S3144" s="139"/>
      <c r="T3144" s="139"/>
      <c r="U3144" s="139"/>
      <c r="V3144" s="139"/>
      <c r="W3144" s="139"/>
      <c r="X3144" s="139"/>
      <c r="Y3144" s="100"/>
      <c r="Z3144" s="125"/>
      <c r="AA3144" s="125"/>
      <c r="AB3144" s="139"/>
      <c r="AC3144" s="139"/>
      <c r="AD3144" s="139"/>
      <c r="AE3144" s="139"/>
      <c r="AF3144" s="139"/>
      <c r="AG3144" s="139"/>
      <c r="AH3144" s="139"/>
      <c r="AI3144" s="139"/>
      <c r="AJ3144" s="100"/>
      <c r="AK3144" s="125"/>
      <c r="AL3144" s="125"/>
      <c r="AM3144" s="139"/>
      <c r="AN3144" s="139"/>
      <c r="AO3144" s="139"/>
      <c r="AP3144" s="139"/>
      <c r="AQ3144" s="139"/>
      <c r="AR3144" s="139"/>
      <c r="AS3144" s="139"/>
      <c r="AT3144" s="139"/>
      <c r="AU3144" s="139"/>
      <c r="AV3144" s="139"/>
      <c r="AW3144" s="99"/>
      <c r="AX3144" s="125"/>
      <c r="AY3144" s="100"/>
      <c r="AZ3144" s="140"/>
      <c r="BA3144" s="141"/>
      <c r="BB3144" s="136"/>
      <c r="BC3144" s="136"/>
      <c r="BD3144" s="41">
        <v>5</v>
      </c>
      <c r="BE3144" s="52">
        <v>53</v>
      </c>
      <c r="BF3144" s="103">
        <v>5313</v>
      </c>
      <c r="BG3144" s="283"/>
    </row>
    <row r="3145" spans="1:59" s="63" customFormat="1" ht="12.75" x14ac:dyDescent="0.2">
      <c r="A3145" s="196">
        <v>5</v>
      </c>
      <c r="B3145" s="197" t="s">
        <v>938</v>
      </c>
      <c r="C3145" s="208">
        <v>52</v>
      </c>
      <c r="D3145" s="209" t="s">
        <v>982</v>
      </c>
      <c r="E3145" s="212">
        <v>5261</v>
      </c>
      <c r="F3145" s="211" t="s">
        <v>1211</v>
      </c>
      <c r="G3145" s="230"/>
      <c r="H3145" s="56"/>
      <c r="I3145" s="221"/>
      <c r="J3145" s="57"/>
      <c r="K3145" s="57"/>
      <c r="L3145" s="57"/>
      <c r="M3145" s="55"/>
      <c r="N3145" s="303"/>
      <c r="O3145" s="245"/>
      <c r="P3145" s="122"/>
      <c r="Q3145" s="58"/>
      <c r="R3145" s="58"/>
      <c r="S3145" s="58"/>
      <c r="T3145" s="58"/>
      <c r="U3145" s="58"/>
      <c r="V3145" s="58"/>
      <c r="W3145" s="58"/>
      <c r="X3145" s="58"/>
      <c r="Y3145" s="59"/>
      <c r="Z3145" s="59"/>
      <c r="AA3145" s="59"/>
      <c r="AB3145" s="58"/>
      <c r="AC3145" s="58"/>
      <c r="AD3145" s="58"/>
      <c r="AE3145" s="58"/>
      <c r="AF3145" s="58"/>
      <c r="AG3145" s="58"/>
      <c r="AH3145" s="58"/>
      <c r="AI3145" s="58"/>
      <c r="AJ3145" s="59"/>
      <c r="AK3145" s="59"/>
      <c r="AL3145" s="59"/>
      <c r="AM3145" s="58"/>
      <c r="AN3145" s="58"/>
      <c r="AO3145" s="58"/>
      <c r="AP3145" s="58"/>
      <c r="AQ3145" s="58"/>
      <c r="AR3145" s="58"/>
      <c r="AS3145" s="58"/>
      <c r="AT3145" s="58"/>
      <c r="AU3145" s="58"/>
      <c r="AV3145" s="58"/>
      <c r="AW3145" s="58"/>
      <c r="AX3145" s="59"/>
      <c r="AY3145" s="59"/>
      <c r="AZ3145" s="60"/>
      <c r="BA3145" s="61"/>
      <c r="BB3145" s="54"/>
      <c r="BC3145" s="54"/>
      <c r="BD3145" s="41">
        <v>5</v>
      </c>
      <c r="BE3145" s="52">
        <v>53</v>
      </c>
      <c r="BF3145" s="62">
        <v>5313</v>
      </c>
      <c r="BG3145" s="277"/>
    </row>
    <row r="3146" spans="1:59" s="63" customFormat="1" ht="12.75" x14ac:dyDescent="0.2">
      <c r="A3146" s="196">
        <v>5</v>
      </c>
      <c r="B3146" s="197" t="s">
        <v>938</v>
      </c>
      <c r="C3146" s="208">
        <v>52</v>
      </c>
      <c r="D3146" s="209" t="s">
        <v>982</v>
      </c>
      <c r="E3146" s="212">
        <v>5261</v>
      </c>
      <c r="F3146" s="211" t="s">
        <v>1211</v>
      </c>
      <c r="G3146" s="231"/>
      <c r="H3146" s="65"/>
      <c r="I3146" s="222"/>
      <c r="J3146" s="66"/>
      <c r="K3146" s="66"/>
      <c r="L3146" s="66"/>
      <c r="M3146" s="64"/>
      <c r="N3146" s="304"/>
      <c r="O3146" s="305"/>
      <c r="P3146" s="127"/>
      <c r="Q3146" s="67"/>
      <c r="R3146" s="67"/>
      <c r="S3146" s="67"/>
      <c r="T3146" s="67"/>
      <c r="U3146" s="67"/>
      <c r="V3146" s="67"/>
      <c r="W3146" s="67"/>
      <c r="X3146" s="67"/>
      <c r="Y3146" s="68"/>
      <c r="Z3146" s="68"/>
      <c r="AA3146" s="68"/>
      <c r="AB3146" s="67"/>
      <c r="AC3146" s="67"/>
      <c r="AD3146" s="67"/>
      <c r="AE3146" s="67"/>
      <c r="AF3146" s="67"/>
      <c r="AG3146" s="67"/>
      <c r="AH3146" s="67"/>
      <c r="AI3146" s="67"/>
      <c r="AJ3146" s="68"/>
      <c r="AK3146" s="68"/>
      <c r="AL3146" s="68"/>
      <c r="AM3146" s="67"/>
      <c r="AN3146" s="67"/>
      <c r="AO3146" s="67"/>
      <c r="AP3146" s="67"/>
      <c r="AQ3146" s="67"/>
      <c r="AR3146" s="67"/>
      <c r="AS3146" s="67"/>
      <c r="AT3146" s="67"/>
      <c r="AU3146" s="67"/>
      <c r="AV3146" s="67"/>
      <c r="AW3146" s="67"/>
      <c r="AX3146" s="68"/>
      <c r="AY3146" s="68"/>
      <c r="AZ3146" s="69"/>
      <c r="BA3146" s="70"/>
      <c r="BB3146" s="71"/>
      <c r="BC3146" s="54"/>
      <c r="BD3146" s="41">
        <v>5</v>
      </c>
      <c r="BE3146" s="52">
        <v>53</v>
      </c>
      <c r="BF3146" s="62">
        <v>5313</v>
      </c>
      <c r="BG3146" s="275"/>
    </row>
    <row r="3147" spans="1:59" s="63" customFormat="1" ht="12.75" x14ac:dyDescent="0.2">
      <c r="A3147" s="196">
        <v>5</v>
      </c>
      <c r="B3147" s="197" t="s">
        <v>938</v>
      </c>
      <c r="C3147" s="208">
        <v>52</v>
      </c>
      <c r="D3147" s="209" t="s">
        <v>982</v>
      </c>
      <c r="E3147" s="212">
        <v>5261</v>
      </c>
      <c r="F3147" s="211" t="s">
        <v>1211</v>
      </c>
      <c r="G3147" s="231"/>
      <c r="H3147" s="72" t="s">
        <v>47</v>
      </c>
      <c r="I3147" s="223"/>
      <c r="J3147" s="73"/>
      <c r="K3147" s="73"/>
      <c r="L3147" s="73"/>
      <c r="M3147" s="74"/>
      <c r="N3147" s="247"/>
      <c r="O3147" s="306"/>
      <c r="P3147" s="105"/>
      <c r="Q3147" s="75"/>
      <c r="R3147" s="75"/>
      <c r="S3147" s="75"/>
      <c r="T3147" s="75"/>
      <c r="U3147" s="75"/>
      <c r="V3147" s="75"/>
      <c r="W3147" s="75"/>
      <c r="X3147" s="75"/>
      <c r="Y3147" s="76">
        <f>IF(ISNUMBER(VLOOKUP(Y3149,P$7:W$7,MATCH(Y3149,P$7:W$7))),VLOOKUP(Y3149,P$7:W$7,MATCH(Y3149,P$7:W$7)),IF(N3151=0,"No Data",IF(Y3149&gt;0,"&lt;100",0)))</f>
        <v>5000</v>
      </c>
      <c r="Z3147" s="77">
        <f>IF(ISNUMBER(VLOOKUP(Z3151,P$7:W$7,MATCH(Z3151,P$7:W$7))),VLOOKUP(Z3151,P$7:W$7,MATCH(Z3151,P$7:W$7)),IF(N3151=0,"No Data",IF(Z3151&gt;0,"&lt;100",0)))</f>
        <v>5000</v>
      </c>
      <c r="AA3147" s="106">
        <f>IF(ISNUMBER(Z3147),Z3147,0)</f>
        <v>5000</v>
      </c>
      <c r="AB3147" s="75"/>
      <c r="AC3147" s="75"/>
      <c r="AD3147" s="75"/>
      <c r="AE3147" s="75"/>
      <c r="AF3147" s="75"/>
      <c r="AG3147" s="75"/>
      <c r="AH3147" s="75"/>
      <c r="AI3147" s="75"/>
      <c r="AJ3147" s="76">
        <f>IF(ISNUMBER(VLOOKUP(AJ3149,AB$7:AH$7,MATCH(AJ3149,AB$7:AH$7))),VLOOKUP(AJ3149,AB$7:AH$7,MATCH(AJ3149,AB$7:AH$7)),IF(N3151=0,"No Data",IF(AJ3149&gt;0,"&lt;50",0)))</f>
        <v>0</v>
      </c>
      <c r="AK3147" s="77">
        <f>IF(ISNUMBER(VLOOKUP(AK3151,AB$7:AH$7,MATCH(AK3151,AB$7:AH$7))),VLOOKUP(AK3151,AB$7:AH$7,MATCH(AK3151,AB$7:AH$7)),IF(N3151=0,"No Data",IF(AK3151&gt;0,"&lt;50",0)))</f>
        <v>0</v>
      </c>
      <c r="AL3147" s="106">
        <f>IF(ISNUMBER(AK3147),AK3147,0)</f>
        <v>0</v>
      </c>
      <c r="AM3147" s="75"/>
      <c r="AN3147" s="75"/>
      <c r="AO3147" s="75"/>
      <c r="AP3147" s="75"/>
      <c r="AQ3147" s="75"/>
      <c r="AR3147" s="75"/>
      <c r="AS3147" s="75"/>
      <c r="AT3147" s="75"/>
      <c r="AU3147" s="75"/>
      <c r="AV3147" s="75"/>
      <c r="AW3147" s="76">
        <f>IF(ISNUMBER(VLOOKUP(AW3149,AM$7:AU$7,MATCH(AW3149,AM$7:AU$7))),VLOOKUP(AW3149,AM$7:AU$7,MATCH(AW3149,AM$7:AU$7)),IF(N3151=0,"No Data",IF(AW3149&gt;0,"&lt;10",0)))</f>
        <v>250</v>
      </c>
      <c r="AX3147" s="77">
        <f>IF(ISNUMBER(VLOOKUP(AX3151,AM$7:AU$7,MATCH(AX3151,AM$7:AU$7))),VLOOKUP(AX3151,AM$7:AU$7,MATCH(AX3151,AM$7:AU$7)),IF(N3151=0,"No Data",IF(AX3151&gt;0,"&lt;10",0)))</f>
        <v>250</v>
      </c>
      <c r="AY3147" s="106">
        <f>IF(ISNUMBER(AX3147),AX3147,0)</f>
        <v>250</v>
      </c>
      <c r="AZ3147" s="79"/>
      <c r="BA3147" s="80"/>
      <c r="BB3147" s="71"/>
      <c r="BC3147" s="54"/>
      <c r="BD3147" s="41">
        <v>5</v>
      </c>
      <c r="BE3147" s="52">
        <v>53</v>
      </c>
      <c r="BF3147" s="62">
        <v>5313</v>
      </c>
      <c r="BG3147" s="276" t="s">
        <v>47</v>
      </c>
    </row>
    <row r="3148" spans="1:59" s="63" customFormat="1" ht="12.75" x14ac:dyDescent="0.2">
      <c r="A3148" s="196">
        <v>5</v>
      </c>
      <c r="B3148" s="197" t="s">
        <v>938</v>
      </c>
      <c r="C3148" s="208">
        <v>52</v>
      </c>
      <c r="D3148" s="209" t="s">
        <v>982</v>
      </c>
      <c r="E3148" s="212">
        <v>5261</v>
      </c>
      <c r="F3148" s="211" t="s">
        <v>1211</v>
      </c>
      <c r="G3148" s="231"/>
      <c r="H3148" s="81" t="s">
        <v>48</v>
      </c>
      <c r="I3148" s="223"/>
      <c r="J3148" s="73"/>
      <c r="K3148" s="73"/>
      <c r="L3148" s="73"/>
      <c r="M3148" s="74"/>
      <c r="N3148" s="247"/>
      <c r="O3148" s="306"/>
      <c r="P3148" s="105"/>
      <c r="Q3148" s="75"/>
      <c r="R3148" s="75"/>
      <c r="S3148" s="75"/>
      <c r="T3148" s="75"/>
      <c r="U3148" s="75"/>
      <c r="V3148" s="75"/>
      <c r="W3148" s="75"/>
      <c r="X3148" s="75"/>
      <c r="Y3148" s="82">
        <f>MIN(X3152:X3155)</f>
        <v>0</v>
      </c>
      <c r="Z3148" s="83"/>
      <c r="AA3148" s="83"/>
      <c r="AB3148" s="75"/>
      <c r="AC3148" s="75"/>
      <c r="AD3148" s="75"/>
      <c r="AE3148" s="75"/>
      <c r="AF3148" s="75"/>
      <c r="AG3148" s="75"/>
      <c r="AH3148" s="75"/>
      <c r="AI3148" s="75"/>
      <c r="AJ3148" s="82">
        <f>MIN(AI3152:AI3155)</f>
        <v>0</v>
      </c>
      <c r="AK3148" s="83"/>
      <c r="AL3148" s="83"/>
      <c r="AM3148" s="75"/>
      <c r="AN3148" s="75"/>
      <c r="AO3148" s="75"/>
      <c r="AP3148" s="75"/>
      <c r="AQ3148" s="75"/>
      <c r="AR3148" s="75"/>
      <c r="AS3148" s="75"/>
      <c r="AT3148" s="75"/>
      <c r="AU3148" s="75"/>
      <c r="AV3148" s="75"/>
      <c r="AW3148" s="82">
        <f>MIN(AV3152:AV3155)</f>
        <v>100</v>
      </c>
      <c r="AX3148" s="83"/>
      <c r="AY3148" s="83"/>
      <c r="AZ3148" s="79"/>
      <c r="BA3148" s="80"/>
      <c r="BB3148" s="71"/>
      <c r="BC3148" s="54"/>
      <c r="BD3148" s="41">
        <v>5</v>
      </c>
      <c r="BE3148" s="52">
        <v>53</v>
      </c>
      <c r="BF3148" s="62">
        <v>5313</v>
      </c>
      <c r="BG3148" s="278" t="s">
        <v>48</v>
      </c>
    </row>
    <row r="3149" spans="1:59" s="63" customFormat="1" ht="12.75" x14ac:dyDescent="0.2">
      <c r="A3149" s="196">
        <v>5</v>
      </c>
      <c r="B3149" s="197" t="s">
        <v>938</v>
      </c>
      <c r="C3149" s="208">
        <v>52</v>
      </c>
      <c r="D3149" s="209" t="s">
        <v>982</v>
      </c>
      <c r="E3149" s="212">
        <v>5261</v>
      </c>
      <c r="F3149" s="211" t="s">
        <v>1211</v>
      </c>
      <c r="G3149" s="231"/>
      <c r="H3149" s="81" t="s">
        <v>49</v>
      </c>
      <c r="I3149" s="223"/>
      <c r="J3149" s="73"/>
      <c r="K3149" s="73"/>
      <c r="L3149" s="73"/>
      <c r="M3149" s="74"/>
      <c r="N3149" s="247"/>
      <c r="O3149" s="306"/>
      <c r="P3149" s="105"/>
      <c r="Q3149" s="75"/>
      <c r="R3149" s="75"/>
      <c r="S3149" s="75"/>
      <c r="T3149" s="75"/>
      <c r="U3149" s="75"/>
      <c r="V3149" s="75"/>
      <c r="W3149" s="75"/>
      <c r="X3149" s="75"/>
      <c r="Y3149" s="84">
        <f>IF(ISNUMBER(AVERAGE(X3152:X3155)),AVERAGE(X3152:X3155),0)</f>
        <v>6275</v>
      </c>
      <c r="Z3149" s="83"/>
      <c r="AA3149" s="83"/>
      <c r="AB3149" s="75"/>
      <c r="AC3149" s="75"/>
      <c r="AD3149" s="75"/>
      <c r="AE3149" s="75"/>
      <c r="AF3149" s="75"/>
      <c r="AG3149" s="75"/>
      <c r="AH3149" s="75"/>
      <c r="AI3149" s="75"/>
      <c r="AJ3149" s="84">
        <f>IF(ISNUMBER(AVERAGE(AI3152:AI3155)),AVERAGE(AI3152:AI3155),0)</f>
        <v>0</v>
      </c>
      <c r="AK3149" s="83"/>
      <c r="AL3149" s="83"/>
      <c r="AM3149" s="75"/>
      <c r="AN3149" s="75"/>
      <c r="AO3149" s="75"/>
      <c r="AP3149" s="75"/>
      <c r="AQ3149" s="75"/>
      <c r="AR3149" s="75"/>
      <c r="AS3149" s="75"/>
      <c r="AT3149" s="75"/>
      <c r="AU3149" s="75"/>
      <c r="AV3149" s="75"/>
      <c r="AW3149" s="84">
        <f>IF(ISNUMBER(AVERAGE(AV3152:AV3155)),AVERAGE(AV3152:AV3155),0)</f>
        <v>462.5</v>
      </c>
      <c r="AX3149" s="83"/>
      <c r="AY3149" s="83"/>
      <c r="AZ3149" s="79"/>
      <c r="BA3149" s="80"/>
      <c r="BB3149" s="71"/>
      <c r="BC3149" s="54"/>
      <c r="BD3149" s="41">
        <v>5</v>
      </c>
      <c r="BE3149" s="52">
        <v>53</v>
      </c>
      <c r="BF3149" s="62">
        <v>5313</v>
      </c>
      <c r="BG3149" s="278" t="s">
        <v>49</v>
      </c>
    </row>
    <row r="3150" spans="1:59" s="63" customFormat="1" ht="12.75" x14ac:dyDescent="0.2">
      <c r="A3150" s="196">
        <v>5</v>
      </c>
      <c r="B3150" s="197" t="s">
        <v>938</v>
      </c>
      <c r="C3150" s="208">
        <v>52</v>
      </c>
      <c r="D3150" s="209" t="s">
        <v>982</v>
      </c>
      <c r="E3150" s="212">
        <v>5261</v>
      </c>
      <c r="F3150" s="211" t="s">
        <v>1211</v>
      </c>
      <c r="G3150" s="231"/>
      <c r="H3150" s="81" t="s">
        <v>50</v>
      </c>
      <c r="I3150" s="223"/>
      <c r="J3150" s="73"/>
      <c r="K3150" s="73"/>
      <c r="L3150" s="73"/>
      <c r="M3150" s="74"/>
      <c r="N3150" s="247"/>
      <c r="O3150" s="306"/>
      <c r="P3150" s="105"/>
      <c r="Q3150" s="75"/>
      <c r="R3150" s="75"/>
      <c r="S3150" s="75"/>
      <c r="T3150" s="75"/>
      <c r="U3150" s="75"/>
      <c r="V3150" s="75"/>
      <c r="W3150" s="75"/>
      <c r="X3150" s="75"/>
      <c r="Y3150" s="84">
        <f>MAX(X3152:X3155)</f>
        <v>25000</v>
      </c>
      <c r="Z3150" s="83"/>
      <c r="AA3150" s="83"/>
      <c r="AB3150" s="75"/>
      <c r="AC3150" s="75"/>
      <c r="AD3150" s="75"/>
      <c r="AE3150" s="75"/>
      <c r="AF3150" s="75"/>
      <c r="AG3150" s="75"/>
      <c r="AH3150" s="75"/>
      <c r="AI3150" s="75"/>
      <c r="AJ3150" s="84">
        <f>MAX(AI3152:AI3155)</f>
        <v>0</v>
      </c>
      <c r="AK3150" s="83"/>
      <c r="AL3150" s="83"/>
      <c r="AM3150" s="75"/>
      <c r="AN3150" s="75"/>
      <c r="AO3150" s="75"/>
      <c r="AP3150" s="75"/>
      <c r="AQ3150" s="75"/>
      <c r="AR3150" s="75"/>
      <c r="AS3150" s="75"/>
      <c r="AT3150" s="75"/>
      <c r="AU3150" s="75"/>
      <c r="AV3150" s="75"/>
      <c r="AW3150" s="84">
        <f>MAX(AV3152:AV3155)</f>
        <v>1000</v>
      </c>
      <c r="AX3150" s="83"/>
      <c r="AY3150" s="83"/>
      <c r="AZ3150" s="79"/>
      <c r="BA3150" s="80"/>
      <c r="BB3150" s="71"/>
      <c r="BC3150" s="54"/>
      <c r="BD3150" s="41">
        <v>5</v>
      </c>
      <c r="BE3150" s="52">
        <v>53</v>
      </c>
      <c r="BF3150" s="62">
        <v>5313</v>
      </c>
      <c r="BG3150" s="278" t="s">
        <v>50</v>
      </c>
    </row>
    <row r="3151" spans="1:59" s="63" customFormat="1" ht="12.75" x14ac:dyDescent="0.2">
      <c r="A3151" s="196">
        <v>5</v>
      </c>
      <c r="B3151" s="197" t="s">
        <v>938</v>
      </c>
      <c r="C3151" s="208">
        <v>52</v>
      </c>
      <c r="D3151" s="209" t="s">
        <v>982</v>
      </c>
      <c r="E3151" s="212">
        <v>5261</v>
      </c>
      <c r="F3151" s="211" t="s">
        <v>1211</v>
      </c>
      <c r="G3151" s="231"/>
      <c r="H3151" s="85" t="s">
        <v>51</v>
      </c>
      <c r="I3151" s="223"/>
      <c r="J3151" s="73"/>
      <c r="K3151" s="73"/>
      <c r="L3151" s="73"/>
      <c r="M3151" s="74"/>
      <c r="N3151" s="248">
        <f>SUM(N3152:N3155)</f>
        <v>4</v>
      </c>
      <c r="O3151" s="293">
        <f>SUM(O3152:O3155)</f>
        <v>1</v>
      </c>
      <c r="P3151" s="292"/>
      <c r="Q3151" s="87"/>
      <c r="R3151" s="87"/>
      <c r="S3151" s="87"/>
      <c r="T3151" s="87"/>
      <c r="U3151" s="87"/>
      <c r="V3151" s="87"/>
      <c r="W3151" s="87"/>
      <c r="X3151" s="87"/>
      <c r="Y3151" s="88"/>
      <c r="Z3151" s="107">
        <f>SUM(Z3152:Z3155)</f>
        <v>6275</v>
      </c>
      <c r="AA3151" s="88"/>
      <c r="AB3151" s="87"/>
      <c r="AC3151" s="87"/>
      <c r="AD3151" s="87"/>
      <c r="AE3151" s="87"/>
      <c r="AF3151" s="87"/>
      <c r="AG3151" s="87"/>
      <c r="AH3151" s="87"/>
      <c r="AI3151" s="87"/>
      <c r="AJ3151" s="88"/>
      <c r="AK3151" s="107">
        <f>SUM(AK3152:AK3155)</f>
        <v>0</v>
      </c>
      <c r="AL3151" s="88"/>
      <c r="AM3151" s="87"/>
      <c r="AN3151" s="87"/>
      <c r="AO3151" s="87"/>
      <c r="AP3151" s="87"/>
      <c r="AQ3151" s="87"/>
      <c r="AR3151" s="87"/>
      <c r="AS3151" s="87"/>
      <c r="AT3151" s="87"/>
      <c r="AU3151" s="87"/>
      <c r="AV3151" s="87"/>
      <c r="AW3151" s="112"/>
      <c r="AX3151" s="107">
        <f>SUM(AX3152:AX3155)</f>
        <v>462.5</v>
      </c>
      <c r="AY3151" s="88"/>
      <c r="AZ3151" s="79"/>
      <c r="BA3151" s="80"/>
      <c r="BB3151" s="71"/>
      <c r="BC3151" s="54"/>
      <c r="BD3151" s="41">
        <v>5</v>
      </c>
      <c r="BE3151" s="52">
        <v>53</v>
      </c>
      <c r="BF3151" s="62">
        <v>5313</v>
      </c>
      <c r="BG3151" s="279" t="s">
        <v>51</v>
      </c>
    </row>
    <row r="3152" spans="1:59" s="63" customFormat="1" ht="12.75" x14ac:dyDescent="0.2">
      <c r="A3152" s="196">
        <v>5</v>
      </c>
      <c r="B3152" s="197" t="s">
        <v>938</v>
      </c>
      <c r="C3152" s="208">
        <v>52</v>
      </c>
      <c r="D3152" s="209" t="s">
        <v>982</v>
      </c>
      <c r="E3152" s="212">
        <v>5261</v>
      </c>
      <c r="F3152" s="211" t="s">
        <v>1211</v>
      </c>
      <c r="G3152" s="231"/>
      <c r="H3152" s="89" t="s">
        <v>52</v>
      </c>
      <c r="I3152" s="90" t="s">
        <v>798</v>
      </c>
      <c r="J3152" s="90"/>
      <c r="K3152" s="90" t="s">
        <v>64</v>
      </c>
      <c r="L3152" s="90" t="s">
        <v>195</v>
      </c>
      <c r="M3152" s="91"/>
      <c r="N3152" s="312">
        <v>1</v>
      </c>
      <c r="O3152" s="313">
        <f>N3152/N$3151</f>
        <v>0.25</v>
      </c>
      <c r="P3152" s="104"/>
      <c r="Q3152" s="92"/>
      <c r="R3152" s="92"/>
      <c r="S3152" s="92"/>
      <c r="T3152" s="92"/>
      <c r="U3152" s="92"/>
      <c r="V3152" s="92"/>
      <c r="W3152" s="92"/>
      <c r="X3152" s="109">
        <f t="shared" ref="X3152:X3155" si="518">P3152*P$7+Q3152*Q$7+R3152*R$7+S3152*S$7+T3152*T$7+U3152*U$7+V3152*V$7+W3152*W$7</f>
        <v>0</v>
      </c>
      <c r="Y3152" s="83"/>
      <c r="Z3152" s="110">
        <f t="shared" ref="Z3152:Z3155" si="519">X3152*$O3152</f>
        <v>0</v>
      </c>
      <c r="AA3152" s="111"/>
      <c r="AB3152" s="92"/>
      <c r="AC3152" s="92"/>
      <c r="AD3152" s="92"/>
      <c r="AE3152" s="92"/>
      <c r="AF3152" s="92"/>
      <c r="AG3152" s="92"/>
      <c r="AH3152" s="92"/>
      <c r="AI3152" s="109">
        <f t="shared" ref="AI3152:AI3155" si="520">AB3152*AB$7+AC3152*AC$7+AD3152*AD$7+AE3152*AE$7+AF3152*AF$7+AG3152*AG$7+AH3152*AH$7</f>
        <v>0</v>
      </c>
      <c r="AJ3152" s="83"/>
      <c r="AK3152" s="110">
        <f t="shared" ref="AK3152:AK3155" si="521">AI3152*$O3152</f>
        <v>0</v>
      </c>
      <c r="AL3152" s="111"/>
      <c r="AM3152" s="92"/>
      <c r="AN3152" s="92"/>
      <c r="AO3152" s="92"/>
      <c r="AP3152" s="92"/>
      <c r="AQ3152" s="92">
        <v>1</v>
      </c>
      <c r="AR3152" s="92"/>
      <c r="AS3152" s="92"/>
      <c r="AT3152" s="92"/>
      <c r="AU3152" s="92"/>
      <c r="AV3152" s="109">
        <f t="shared" ref="AV3152:AV3155" si="522">AM3152*AM$7+AN3152*AN$7+AO3152*AO$7+AP3152*AP$7+AQ3152*AQ$7+AR3152*AR$7+AS3152*AS$7+AT3152*AT$7+AU3152*AU$7</f>
        <v>250</v>
      </c>
      <c r="AW3152" s="75"/>
      <c r="AX3152" s="110">
        <f t="shared" ref="AX3152:AX3155" si="523">AV3152*$O3152</f>
        <v>62.5</v>
      </c>
      <c r="AY3152" s="111"/>
      <c r="AZ3152" s="93"/>
      <c r="BA3152" s="94" t="s">
        <v>131</v>
      </c>
      <c r="BB3152" s="71"/>
      <c r="BC3152" s="54"/>
      <c r="BD3152" s="41">
        <v>5</v>
      </c>
      <c r="BE3152" s="52">
        <v>53</v>
      </c>
      <c r="BF3152" s="62">
        <v>5313</v>
      </c>
      <c r="BG3152" s="280" t="s">
        <v>52</v>
      </c>
    </row>
    <row r="3153" spans="1:59" s="63" customFormat="1" ht="12.75" x14ac:dyDescent="0.2">
      <c r="A3153" s="196">
        <v>5</v>
      </c>
      <c r="B3153" s="197" t="s">
        <v>938</v>
      </c>
      <c r="C3153" s="208">
        <v>52</v>
      </c>
      <c r="D3153" s="209" t="s">
        <v>982</v>
      </c>
      <c r="E3153" s="212">
        <v>5261</v>
      </c>
      <c r="F3153" s="211" t="s">
        <v>1211</v>
      </c>
      <c r="G3153" s="231"/>
      <c r="H3153" s="89"/>
      <c r="I3153" s="90" t="s">
        <v>1001</v>
      </c>
      <c r="J3153" s="90"/>
      <c r="K3153" s="90" t="s">
        <v>64</v>
      </c>
      <c r="L3153" s="90" t="s">
        <v>1281</v>
      </c>
      <c r="M3153" s="91"/>
      <c r="N3153" s="312">
        <v>1</v>
      </c>
      <c r="O3153" s="313">
        <f t="shared" ref="O3153:O3155" si="524">N3153/N$3151</f>
        <v>0.25</v>
      </c>
      <c r="P3153" s="104"/>
      <c r="Q3153" s="92"/>
      <c r="R3153" s="92"/>
      <c r="S3153" s="92"/>
      <c r="T3153" s="92"/>
      <c r="U3153" s="92"/>
      <c r="V3153" s="92"/>
      <c r="W3153" s="92"/>
      <c r="X3153" s="109">
        <f t="shared" si="518"/>
        <v>0</v>
      </c>
      <c r="Y3153" s="83"/>
      <c r="Z3153" s="110">
        <f t="shared" si="519"/>
        <v>0</v>
      </c>
      <c r="AA3153" s="111"/>
      <c r="AB3153" s="92"/>
      <c r="AC3153" s="92"/>
      <c r="AD3153" s="92"/>
      <c r="AE3153" s="92"/>
      <c r="AF3153" s="92"/>
      <c r="AG3153" s="92"/>
      <c r="AH3153" s="92"/>
      <c r="AI3153" s="109">
        <f t="shared" si="520"/>
        <v>0</v>
      </c>
      <c r="AJ3153" s="83"/>
      <c r="AK3153" s="110">
        <f t="shared" si="521"/>
        <v>0</v>
      </c>
      <c r="AL3153" s="111"/>
      <c r="AM3153" s="92"/>
      <c r="AN3153" s="92"/>
      <c r="AO3153" s="92"/>
      <c r="AP3153" s="92"/>
      <c r="AQ3153" s="92"/>
      <c r="AR3153" s="92"/>
      <c r="AS3153" s="92">
        <v>1</v>
      </c>
      <c r="AT3153" s="92"/>
      <c r="AU3153" s="92"/>
      <c r="AV3153" s="109">
        <f t="shared" si="522"/>
        <v>1000</v>
      </c>
      <c r="AW3153" s="75"/>
      <c r="AX3153" s="110">
        <f t="shared" si="523"/>
        <v>250</v>
      </c>
      <c r="AY3153" s="111"/>
      <c r="AZ3153" s="93"/>
      <c r="BA3153" s="94" t="s">
        <v>131</v>
      </c>
      <c r="BB3153" s="71"/>
      <c r="BC3153" s="54"/>
      <c r="BD3153" s="41">
        <v>5</v>
      </c>
      <c r="BE3153" s="52">
        <v>53</v>
      </c>
      <c r="BF3153" s="62">
        <v>5313</v>
      </c>
      <c r="BG3153" s="280" t="s">
        <v>52</v>
      </c>
    </row>
    <row r="3154" spans="1:59" s="63" customFormat="1" ht="12.75" x14ac:dyDescent="0.2">
      <c r="A3154" s="196">
        <v>5</v>
      </c>
      <c r="B3154" s="197" t="s">
        <v>938</v>
      </c>
      <c r="C3154" s="208">
        <v>52</v>
      </c>
      <c r="D3154" s="209" t="s">
        <v>982</v>
      </c>
      <c r="E3154" s="212">
        <v>5261</v>
      </c>
      <c r="F3154" s="211" t="s">
        <v>1211</v>
      </c>
      <c r="G3154" s="231"/>
      <c r="H3154" s="89"/>
      <c r="I3154" s="90" t="s">
        <v>988</v>
      </c>
      <c r="J3154" s="90"/>
      <c r="K3154" s="90" t="s">
        <v>64</v>
      </c>
      <c r="L3154" s="90" t="s">
        <v>76</v>
      </c>
      <c r="M3154" s="91"/>
      <c r="N3154" s="312">
        <v>1</v>
      </c>
      <c r="O3154" s="313">
        <f t="shared" si="524"/>
        <v>0.25</v>
      </c>
      <c r="P3154" s="104">
        <v>1</v>
      </c>
      <c r="Q3154" s="92"/>
      <c r="R3154" s="92"/>
      <c r="S3154" s="92"/>
      <c r="T3154" s="92"/>
      <c r="U3154" s="92"/>
      <c r="V3154" s="92"/>
      <c r="W3154" s="92"/>
      <c r="X3154" s="109">
        <f t="shared" si="518"/>
        <v>100</v>
      </c>
      <c r="Y3154" s="83"/>
      <c r="Z3154" s="110">
        <f t="shared" si="519"/>
        <v>25</v>
      </c>
      <c r="AA3154" s="111"/>
      <c r="AB3154" s="92"/>
      <c r="AC3154" s="92"/>
      <c r="AD3154" s="92"/>
      <c r="AE3154" s="92"/>
      <c r="AF3154" s="92"/>
      <c r="AG3154" s="92"/>
      <c r="AH3154" s="92"/>
      <c r="AI3154" s="109">
        <f t="shared" si="520"/>
        <v>0</v>
      </c>
      <c r="AJ3154" s="83"/>
      <c r="AK3154" s="110">
        <f t="shared" si="521"/>
        <v>0</v>
      </c>
      <c r="AL3154" s="111"/>
      <c r="AM3154" s="92"/>
      <c r="AN3154" s="92"/>
      <c r="AO3154" s="92"/>
      <c r="AP3154" s="92"/>
      <c r="AQ3154" s="92"/>
      <c r="AR3154" s="92">
        <v>1</v>
      </c>
      <c r="AS3154" s="92"/>
      <c r="AT3154" s="92"/>
      <c r="AU3154" s="92"/>
      <c r="AV3154" s="109">
        <f t="shared" si="522"/>
        <v>500</v>
      </c>
      <c r="AW3154" s="75"/>
      <c r="AX3154" s="110">
        <f t="shared" si="523"/>
        <v>125</v>
      </c>
      <c r="AY3154" s="111"/>
      <c r="AZ3154" s="93"/>
      <c r="BA3154" s="94" t="s">
        <v>131</v>
      </c>
      <c r="BB3154" s="71"/>
      <c r="BC3154" s="54"/>
      <c r="BD3154" s="41">
        <v>5</v>
      </c>
      <c r="BE3154" s="52">
        <v>53</v>
      </c>
      <c r="BF3154" s="62">
        <v>5313</v>
      </c>
      <c r="BG3154" s="280" t="s">
        <v>52</v>
      </c>
    </row>
    <row r="3155" spans="1:59" s="63" customFormat="1" ht="12.75" x14ac:dyDescent="0.2">
      <c r="A3155" s="196">
        <v>5</v>
      </c>
      <c r="B3155" s="197" t="s">
        <v>938</v>
      </c>
      <c r="C3155" s="208">
        <v>52</v>
      </c>
      <c r="D3155" s="209" t="s">
        <v>982</v>
      </c>
      <c r="E3155" s="212">
        <v>5261</v>
      </c>
      <c r="F3155" s="211" t="s">
        <v>1211</v>
      </c>
      <c r="G3155" s="231"/>
      <c r="H3155" s="89"/>
      <c r="I3155" s="90" t="s">
        <v>838</v>
      </c>
      <c r="J3155" s="90" t="s">
        <v>1283</v>
      </c>
      <c r="K3155" s="90" t="s">
        <v>73</v>
      </c>
      <c r="L3155" s="90" t="s">
        <v>95</v>
      </c>
      <c r="M3155" s="91"/>
      <c r="N3155" s="312">
        <v>1</v>
      </c>
      <c r="O3155" s="313">
        <f t="shared" si="524"/>
        <v>0.25</v>
      </c>
      <c r="P3155" s="104"/>
      <c r="Q3155" s="92"/>
      <c r="R3155" s="92"/>
      <c r="S3155" s="92"/>
      <c r="T3155" s="92"/>
      <c r="U3155" s="92"/>
      <c r="V3155" s="92"/>
      <c r="W3155" s="92">
        <v>1</v>
      </c>
      <c r="X3155" s="109">
        <f t="shared" si="518"/>
        <v>25000</v>
      </c>
      <c r="Y3155" s="83"/>
      <c r="Z3155" s="110">
        <f t="shared" si="519"/>
        <v>6250</v>
      </c>
      <c r="AA3155" s="111"/>
      <c r="AB3155" s="92"/>
      <c r="AC3155" s="92"/>
      <c r="AD3155" s="92"/>
      <c r="AE3155" s="92"/>
      <c r="AF3155" s="92"/>
      <c r="AG3155" s="92"/>
      <c r="AH3155" s="92"/>
      <c r="AI3155" s="109">
        <f t="shared" si="520"/>
        <v>0</v>
      </c>
      <c r="AJ3155" s="83"/>
      <c r="AK3155" s="110">
        <f t="shared" si="521"/>
        <v>0</v>
      </c>
      <c r="AL3155" s="111"/>
      <c r="AM3155" s="92"/>
      <c r="AN3155" s="92"/>
      <c r="AO3155" s="92"/>
      <c r="AP3155" s="92">
        <v>1</v>
      </c>
      <c r="AQ3155" s="92"/>
      <c r="AR3155" s="92"/>
      <c r="AS3155" s="92"/>
      <c r="AT3155" s="92"/>
      <c r="AU3155" s="92"/>
      <c r="AV3155" s="109">
        <f t="shared" si="522"/>
        <v>100</v>
      </c>
      <c r="AW3155" s="75"/>
      <c r="AX3155" s="110">
        <f t="shared" si="523"/>
        <v>25</v>
      </c>
      <c r="AY3155" s="111"/>
      <c r="AZ3155" s="93"/>
      <c r="BA3155" s="94" t="s">
        <v>131</v>
      </c>
      <c r="BB3155" s="71"/>
      <c r="BC3155" s="54"/>
      <c r="BD3155" s="41">
        <v>5</v>
      </c>
      <c r="BE3155" s="52">
        <v>53</v>
      </c>
      <c r="BF3155" s="62">
        <v>5313</v>
      </c>
      <c r="BG3155" s="280" t="s">
        <v>52</v>
      </c>
    </row>
    <row r="3156" spans="1:59" s="63" customFormat="1" ht="12.75" x14ac:dyDescent="0.2">
      <c r="A3156" s="196">
        <v>5</v>
      </c>
      <c r="B3156" s="197" t="s">
        <v>938</v>
      </c>
      <c r="C3156" s="208">
        <v>52</v>
      </c>
      <c r="D3156" s="209" t="s">
        <v>982</v>
      </c>
      <c r="E3156" s="212">
        <v>5261</v>
      </c>
      <c r="F3156" s="211" t="s">
        <v>1211</v>
      </c>
      <c r="G3156" s="231"/>
      <c r="H3156" s="65"/>
      <c r="I3156" s="222"/>
      <c r="J3156" s="66"/>
      <c r="K3156" s="66"/>
      <c r="L3156" s="66"/>
      <c r="M3156" s="64"/>
      <c r="N3156" s="304"/>
      <c r="O3156" s="305"/>
      <c r="P3156" s="127"/>
      <c r="Q3156" s="67"/>
      <c r="R3156" s="67"/>
      <c r="S3156" s="67"/>
      <c r="T3156" s="67"/>
      <c r="U3156" s="67"/>
      <c r="V3156" s="67"/>
      <c r="W3156" s="67"/>
      <c r="X3156" s="67"/>
      <c r="Y3156" s="68"/>
      <c r="Z3156" s="68"/>
      <c r="AA3156" s="68"/>
      <c r="AB3156" s="67"/>
      <c r="AC3156" s="67"/>
      <c r="AD3156" s="67"/>
      <c r="AE3156" s="67"/>
      <c r="AF3156" s="67"/>
      <c r="AG3156" s="67"/>
      <c r="AH3156" s="67"/>
      <c r="AI3156" s="67"/>
      <c r="AJ3156" s="68"/>
      <c r="AK3156" s="68"/>
      <c r="AL3156" s="68"/>
      <c r="AM3156" s="67"/>
      <c r="AN3156" s="67"/>
      <c r="AO3156" s="67"/>
      <c r="AP3156" s="67"/>
      <c r="AQ3156" s="67"/>
      <c r="AR3156" s="67"/>
      <c r="AS3156" s="67"/>
      <c r="AT3156" s="67"/>
      <c r="AU3156" s="67"/>
      <c r="AV3156" s="67"/>
      <c r="AW3156" s="67"/>
      <c r="AX3156" s="68"/>
      <c r="AY3156" s="68"/>
      <c r="AZ3156" s="69"/>
      <c r="BA3156" s="70"/>
      <c r="BB3156" s="71"/>
      <c r="BC3156" s="54"/>
      <c r="BD3156" s="41">
        <v>5</v>
      </c>
      <c r="BE3156" s="52">
        <v>53</v>
      </c>
      <c r="BF3156" s="62">
        <v>5313</v>
      </c>
      <c r="BG3156" s="275"/>
    </row>
    <row r="3157" spans="1:59" x14ac:dyDescent="0.25">
      <c r="A3157" s="196">
        <v>5</v>
      </c>
      <c r="B3157" s="197" t="s">
        <v>938</v>
      </c>
      <c r="C3157" s="208">
        <v>52</v>
      </c>
      <c r="D3157" s="209" t="s">
        <v>982</v>
      </c>
      <c r="E3157" s="212">
        <v>5261</v>
      </c>
      <c r="F3157" s="211" t="s">
        <v>1211</v>
      </c>
      <c r="G3157" s="235"/>
      <c r="H3157" s="145"/>
      <c r="I3157" s="221"/>
      <c r="J3157" s="57"/>
      <c r="K3157" s="57"/>
      <c r="L3157" s="57"/>
      <c r="M3157" s="144"/>
      <c r="N3157" s="324"/>
      <c r="O3157" s="325"/>
      <c r="P3157" s="146"/>
      <c r="Q3157" s="146"/>
      <c r="R3157" s="146"/>
      <c r="S3157" s="146"/>
      <c r="T3157" s="146"/>
      <c r="U3157" s="146"/>
      <c r="V3157" s="146"/>
      <c r="W3157" s="146"/>
      <c r="X3157" s="146"/>
      <c r="Y3157" s="59"/>
      <c r="Z3157" s="123"/>
      <c r="AA3157" s="123"/>
      <c r="AB3157" s="146"/>
      <c r="AC3157" s="146"/>
      <c r="AD3157" s="146"/>
      <c r="AE3157" s="146"/>
      <c r="AF3157" s="146"/>
      <c r="AG3157" s="146"/>
      <c r="AH3157" s="146"/>
      <c r="AI3157" s="146"/>
      <c r="AJ3157" s="59"/>
      <c r="AK3157" s="123"/>
      <c r="AL3157" s="123"/>
      <c r="AM3157" s="146"/>
      <c r="AN3157" s="146"/>
      <c r="AO3157" s="146"/>
      <c r="AP3157" s="146"/>
      <c r="AQ3157" s="146"/>
      <c r="AR3157" s="146"/>
      <c r="AS3157" s="146"/>
      <c r="AT3157" s="146"/>
      <c r="AU3157" s="146"/>
      <c r="AV3157" s="146"/>
      <c r="AW3157" s="58"/>
      <c r="AX3157" s="123"/>
      <c r="AY3157" s="59"/>
      <c r="AZ3157" s="147"/>
      <c r="BA3157" s="148"/>
      <c r="BB3157" s="143"/>
      <c r="BC3157" s="143"/>
      <c r="BD3157" s="41">
        <v>5</v>
      </c>
      <c r="BE3157" s="52">
        <v>53</v>
      </c>
      <c r="BF3157" s="62">
        <v>5313</v>
      </c>
      <c r="BG3157" s="283"/>
    </row>
    <row r="3158" spans="1:59" s="53" customFormat="1" ht="18.75" x14ac:dyDescent="0.3">
      <c r="A3158" s="202">
        <v>5</v>
      </c>
      <c r="B3158" s="203" t="s">
        <v>938</v>
      </c>
      <c r="C3158" s="205">
        <v>53</v>
      </c>
      <c r="D3158" s="206" t="s">
        <v>1002</v>
      </c>
      <c r="E3158" s="207"/>
      <c r="F3158" s="207"/>
      <c r="G3158" s="229"/>
      <c r="H3158" s="44"/>
      <c r="I3158" s="226"/>
      <c r="J3158" s="192"/>
      <c r="K3158" s="192"/>
      <c r="L3158" s="192"/>
      <c r="M3158" s="194"/>
      <c r="N3158" s="302"/>
      <c r="O3158" s="298"/>
      <c r="P3158" s="47"/>
      <c r="Q3158" s="47"/>
      <c r="R3158" s="47"/>
      <c r="S3158" s="47"/>
      <c r="T3158" s="47"/>
      <c r="U3158" s="47"/>
      <c r="V3158" s="47"/>
      <c r="W3158" s="47"/>
      <c r="X3158" s="47"/>
      <c r="Y3158" s="48"/>
      <c r="Z3158" s="48"/>
      <c r="AA3158" s="48"/>
      <c r="AB3158" s="47"/>
      <c r="AC3158" s="47"/>
      <c r="AD3158" s="47"/>
      <c r="AE3158" s="47"/>
      <c r="AF3158" s="47"/>
      <c r="AG3158" s="47"/>
      <c r="AH3158" s="47"/>
      <c r="AI3158" s="47"/>
      <c r="AJ3158" s="48"/>
      <c r="AK3158" s="48"/>
      <c r="AL3158" s="48"/>
      <c r="AM3158" s="47"/>
      <c r="AN3158" s="47"/>
      <c r="AO3158" s="47"/>
      <c r="AP3158" s="47"/>
      <c r="AQ3158" s="47"/>
      <c r="AR3158" s="47"/>
      <c r="AS3158" s="47"/>
      <c r="AT3158" s="47"/>
      <c r="AU3158" s="47"/>
      <c r="AV3158" s="47"/>
      <c r="AW3158" s="47"/>
      <c r="AX3158" s="48"/>
      <c r="AY3158" s="333"/>
      <c r="AZ3158" s="49"/>
      <c r="BA3158" s="50"/>
      <c r="BB3158" s="51"/>
      <c r="BC3158" s="45"/>
      <c r="BD3158" s="41">
        <v>5</v>
      </c>
      <c r="BE3158" s="52">
        <v>53</v>
      </c>
      <c r="BF3158" s="52" t="s">
        <v>1002</v>
      </c>
      <c r="BG3158" s="273"/>
    </row>
    <row r="3159" spans="1:59" x14ac:dyDescent="0.25">
      <c r="A3159" s="196">
        <v>5</v>
      </c>
      <c r="B3159" s="197" t="s">
        <v>938</v>
      </c>
      <c r="C3159" s="208">
        <v>53</v>
      </c>
      <c r="D3159" s="209" t="s">
        <v>1002</v>
      </c>
      <c r="E3159" s="212">
        <v>5313</v>
      </c>
      <c r="F3159" s="213" t="s">
        <v>1003</v>
      </c>
      <c r="G3159" s="234"/>
      <c r="H3159" s="138"/>
      <c r="I3159" s="224"/>
      <c r="J3159" s="98"/>
      <c r="K3159" s="98"/>
      <c r="L3159" s="98"/>
      <c r="M3159" s="137"/>
      <c r="N3159" s="322"/>
      <c r="O3159" s="323"/>
      <c r="P3159" s="139"/>
      <c r="Q3159" s="139"/>
      <c r="R3159" s="139"/>
      <c r="S3159" s="139"/>
      <c r="T3159" s="139"/>
      <c r="U3159" s="139"/>
      <c r="V3159" s="139"/>
      <c r="W3159" s="139"/>
      <c r="X3159" s="139"/>
      <c r="Y3159" s="100"/>
      <c r="Z3159" s="125"/>
      <c r="AA3159" s="125"/>
      <c r="AB3159" s="139"/>
      <c r="AC3159" s="139"/>
      <c r="AD3159" s="139"/>
      <c r="AE3159" s="139"/>
      <c r="AF3159" s="139"/>
      <c r="AG3159" s="139"/>
      <c r="AH3159" s="139"/>
      <c r="AI3159" s="139"/>
      <c r="AJ3159" s="100"/>
      <c r="AK3159" s="125"/>
      <c r="AL3159" s="125"/>
      <c r="AM3159" s="139"/>
      <c r="AN3159" s="139"/>
      <c r="AO3159" s="139"/>
      <c r="AP3159" s="139"/>
      <c r="AQ3159" s="139"/>
      <c r="AR3159" s="139"/>
      <c r="AS3159" s="139"/>
      <c r="AT3159" s="139"/>
      <c r="AU3159" s="139"/>
      <c r="AV3159" s="139"/>
      <c r="AW3159" s="99"/>
      <c r="AX3159" s="125"/>
      <c r="AY3159" s="100"/>
      <c r="AZ3159" s="140"/>
      <c r="BA3159" s="141"/>
      <c r="BB3159" s="136"/>
      <c r="BC3159" s="136"/>
      <c r="BD3159" s="41">
        <v>5</v>
      </c>
      <c r="BE3159" s="52">
        <v>53</v>
      </c>
      <c r="BF3159" s="103">
        <v>5313</v>
      </c>
      <c r="BG3159" s="283"/>
    </row>
    <row r="3160" spans="1:59" s="63" customFormat="1" ht="12.75" x14ac:dyDescent="0.2">
      <c r="A3160" s="196">
        <v>5</v>
      </c>
      <c r="B3160" s="197" t="s">
        <v>938</v>
      </c>
      <c r="C3160" s="208">
        <v>53</v>
      </c>
      <c r="D3160" s="209" t="s">
        <v>1002</v>
      </c>
      <c r="E3160" s="212">
        <v>5313</v>
      </c>
      <c r="F3160" s="213" t="s">
        <v>1003</v>
      </c>
      <c r="G3160" s="232"/>
      <c r="H3160" s="97"/>
      <c r="I3160" s="224"/>
      <c r="J3160" s="98"/>
      <c r="K3160" s="98"/>
      <c r="L3160" s="98"/>
      <c r="M3160" s="96"/>
      <c r="N3160" s="307"/>
      <c r="O3160" s="246"/>
      <c r="P3160" s="124"/>
      <c r="Q3160" s="99"/>
      <c r="R3160" s="99"/>
      <c r="S3160" s="99"/>
      <c r="T3160" s="99"/>
      <c r="U3160" s="99"/>
      <c r="V3160" s="99"/>
      <c r="W3160" s="99"/>
      <c r="X3160" s="99"/>
      <c r="Y3160" s="100"/>
      <c r="Z3160" s="100"/>
      <c r="AA3160" s="100"/>
      <c r="AB3160" s="99"/>
      <c r="AC3160" s="99"/>
      <c r="AD3160" s="99"/>
      <c r="AE3160" s="99"/>
      <c r="AF3160" s="99"/>
      <c r="AG3160" s="99"/>
      <c r="AH3160" s="99"/>
      <c r="AI3160" s="99"/>
      <c r="AJ3160" s="100"/>
      <c r="AK3160" s="100"/>
      <c r="AL3160" s="100"/>
      <c r="AM3160" s="99"/>
      <c r="AN3160" s="99"/>
      <c r="AO3160" s="99"/>
      <c r="AP3160" s="99"/>
      <c r="AQ3160" s="99"/>
      <c r="AR3160" s="99"/>
      <c r="AS3160" s="99"/>
      <c r="AT3160" s="99"/>
      <c r="AU3160" s="99"/>
      <c r="AV3160" s="99"/>
      <c r="AW3160" s="99"/>
      <c r="AX3160" s="100"/>
      <c r="AY3160" s="100"/>
      <c r="AZ3160" s="101"/>
      <c r="BA3160" s="102"/>
      <c r="BB3160" s="95"/>
      <c r="BC3160" s="95"/>
      <c r="BD3160" s="41">
        <v>5</v>
      </c>
      <c r="BE3160" s="52">
        <v>53</v>
      </c>
      <c r="BF3160" s="103">
        <v>5313</v>
      </c>
      <c r="BG3160" s="277"/>
    </row>
    <row r="3161" spans="1:59" s="63" customFormat="1" ht="12.75" x14ac:dyDescent="0.2">
      <c r="A3161" s="196">
        <v>5</v>
      </c>
      <c r="B3161" s="197" t="s">
        <v>938</v>
      </c>
      <c r="C3161" s="208">
        <v>53</v>
      </c>
      <c r="D3161" s="209" t="s">
        <v>1002</v>
      </c>
      <c r="E3161" s="212">
        <v>5313</v>
      </c>
      <c r="F3161" s="213" t="s">
        <v>1003</v>
      </c>
      <c r="G3161" s="231"/>
      <c r="H3161" s="65"/>
      <c r="I3161" s="222"/>
      <c r="J3161" s="66"/>
      <c r="K3161" s="66"/>
      <c r="L3161" s="66"/>
      <c r="M3161" s="64"/>
      <c r="N3161" s="304"/>
      <c r="O3161" s="305"/>
      <c r="P3161" s="127"/>
      <c r="Q3161" s="67"/>
      <c r="R3161" s="67"/>
      <c r="S3161" s="67"/>
      <c r="T3161" s="67"/>
      <c r="U3161" s="67"/>
      <c r="V3161" s="67"/>
      <c r="W3161" s="67"/>
      <c r="X3161" s="67"/>
      <c r="Y3161" s="68"/>
      <c r="Z3161" s="68"/>
      <c r="AA3161" s="68"/>
      <c r="AB3161" s="67"/>
      <c r="AC3161" s="67"/>
      <c r="AD3161" s="67"/>
      <c r="AE3161" s="67"/>
      <c r="AF3161" s="67"/>
      <c r="AG3161" s="67"/>
      <c r="AH3161" s="67"/>
      <c r="AI3161" s="67"/>
      <c r="AJ3161" s="68"/>
      <c r="AK3161" s="68"/>
      <c r="AL3161" s="68"/>
      <c r="AM3161" s="67"/>
      <c r="AN3161" s="67"/>
      <c r="AO3161" s="67"/>
      <c r="AP3161" s="67"/>
      <c r="AQ3161" s="67"/>
      <c r="AR3161" s="67"/>
      <c r="AS3161" s="67"/>
      <c r="AT3161" s="67"/>
      <c r="AU3161" s="67"/>
      <c r="AV3161" s="67"/>
      <c r="AW3161" s="67"/>
      <c r="AX3161" s="68"/>
      <c r="AY3161" s="68"/>
      <c r="AZ3161" s="69"/>
      <c r="BA3161" s="70"/>
      <c r="BB3161" s="71"/>
      <c r="BC3161" s="95"/>
      <c r="BD3161" s="41">
        <v>5</v>
      </c>
      <c r="BE3161" s="52">
        <v>53</v>
      </c>
      <c r="BF3161" s="103">
        <v>5313</v>
      </c>
      <c r="BG3161" s="275"/>
    </row>
    <row r="3162" spans="1:59" s="63" customFormat="1" ht="12.75" x14ac:dyDescent="0.2">
      <c r="A3162" s="196">
        <v>5</v>
      </c>
      <c r="B3162" s="197" t="s">
        <v>938</v>
      </c>
      <c r="C3162" s="208">
        <v>53</v>
      </c>
      <c r="D3162" s="209" t="s">
        <v>1002</v>
      </c>
      <c r="E3162" s="212">
        <v>5313</v>
      </c>
      <c r="F3162" s="213" t="s">
        <v>1003</v>
      </c>
      <c r="G3162" s="231"/>
      <c r="H3162" s="72" t="s">
        <v>47</v>
      </c>
      <c r="I3162" s="223"/>
      <c r="J3162" s="73"/>
      <c r="K3162" s="73"/>
      <c r="L3162" s="73"/>
      <c r="M3162" s="74"/>
      <c r="N3162" s="247"/>
      <c r="O3162" s="306"/>
      <c r="P3162" s="105"/>
      <c r="Q3162" s="75"/>
      <c r="R3162" s="75"/>
      <c r="S3162" s="75"/>
      <c r="T3162" s="75"/>
      <c r="U3162" s="75"/>
      <c r="V3162" s="75"/>
      <c r="W3162" s="75"/>
      <c r="X3162" s="75"/>
      <c r="Y3162" s="76">
        <f>IF(ISNUMBER(VLOOKUP(Y3164,P$7:W$7,MATCH(Y3164,P$7:W$7))),VLOOKUP(Y3164,P$7:W$7,MATCH(Y3164,P$7:W$7)),IF(N3166=0,"No Data",IF(Y3164&gt;0,"&lt;100",0)))</f>
        <v>10000</v>
      </c>
      <c r="Z3162" s="77">
        <f>IF(ISNUMBER(VLOOKUP(Z3166,P$7:W$7,MATCH(Z3166,P$7:W$7))),VLOOKUP(Z3166,P$7:W$7,MATCH(Z3166,P$7:W$7)),IF(N3166=0,"No Data",IF(Z3166&gt;0,"&lt;100",0)))</f>
        <v>10000</v>
      </c>
      <c r="AA3162" s="106">
        <f>IF(ISNUMBER(Z3162),Z3162,0)</f>
        <v>10000</v>
      </c>
      <c r="AB3162" s="75"/>
      <c r="AC3162" s="75"/>
      <c r="AD3162" s="75"/>
      <c r="AE3162" s="75"/>
      <c r="AF3162" s="75"/>
      <c r="AG3162" s="75"/>
      <c r="AH3162" s="75"/>
      <c r="AI3162" s="75"/>
      <c r="AJ3162" s="76">
        <f>IF(ISNUMBER(VLOOKUP(AJ3164,AB$7:AH$7,MATCH(AJ3164,AB$7:AH$7))),VLOOKUP(AJ3164,AB$7:AH$7,MATCH(AJ3164,AB$7:AH$7)),IF(N3166=0,"No Data",IF(AJ3164&gt;0,"&lt;50",0)))</f>
        <v>0</v>
      </c>
      <c r="AK3162" s="77">
        <f>IF(ISNUMBER(VLOOKUP(AK3166,AB$7:AH$7,MATCH(AK3166,AB$7:AH$7))),VLOOKUP(AK3166,AB$7:AH$7,MATCH(AK3166,AB$7:AH$7)),IF(N3166=0,"No Data",IF(AK3166&gt;0,"&lt;50",0)))</f>
        <v>0</v>
      </c>
      <c r="AL3162" s="106">
        <f>IF(ISNUMBER(AK3162),AK3162,0)</f>
        <v>0</v>
      </c>
      <c r="AM3162" s="75"/>
      <c r="AN3162" s="75"/>
      <c r="AO3162" s="75"/>
      <c r="AP3162" s="75"/>
      <c r="AQ3162" s="75"/>
      <c r="AR3162" s="75"/>
      <c r="AS3162" s="75"/>
      <c r="AT3162" s="75"/>
      <c r="AU3162" s="75"/>
      <c r="AV3162" s="75"/>
      <c r="AW3162" s="76">
        <f>IF(ISNUMBER(VLOOKUP(AW3164,AM$7:AU$7,MATCH(AW3164,AM$7:AU$7))),VLOOKUP(AW3164,AM$7:AU$7,MATCH(AW3164,AM$7:AU$7)),IF(N3166=0,"No Data",IF(AW3164&gt;0,"&lt;10",0)))</f>
        <v>250</v>
      </c>
      <c r="AX3162" s="77">
        <f>IF(ISNUMBER(VLOOKUP(AX3166,AM$7:AU$7,MATCH(AX3166,AM$7:AU$7))),VLOOKUP(AX3166,AM$7:AU$7,MATCH(AX3166,AM$7:AU$7)),IF(N3166=0,"No Data",IF(AX3166&gt;0,"&lt;10",0)))</f>
        <v>250</v>
      </c>
      <c r="AY3162" s="106">
        <f>IF(ISNUMBER(AX3162),AX3162,0)</f>
        <v>250</v>
      </c>
      <c r="AZ3162" s="79"/>
      <c r="BA3162" s="80"/>
      <c r="BB3162" s="71"/>
      <c r="BC3162" s="95"/>
      <c r="BD3162" s="41">
        <v>5</v>
      </c>
      <c r="BE3162" s="52">
        <v>53</v>
      </c>
      <c r="BF3162" s="103">
        <v>5313</v>
      </c>
      <c r="BG3162" s="276" t="s">
        <v>47</v>
      </c>
    </row>
    <row r="3163" spans="1:59" s="63" customFormat="1" ht="12.75" x14ac:dyDescent="0.2">
      <c r="A3163" s="196">
        <v>5</v>
      </c>
      <c r="B3163" s="197" t="s">
        <v>938</v>
      </c>
      <c r="C3163" s="208">
        <v>53</v>
      </c>
      <c r="D3163" s="209" t="s">
        <v>1002</v>
      </c>
      <c r="E3163" s="212">
        <v>5313</v>
      </c>
      <c r="F3163" s="213" t="s">
        <v>1003</v>
      </c>
      <c r="G3163" s="231"/>
      <c r="H3163" s="81" t="s">
        <v>48</v>
      </c>
      <c r="I3163" s="223"/>
      <c r="J3163" s="73"/>
      <c r="K3163" s="73"/>
      <c r="L3163" s="73"/>
      <c r="M3163" s="74"/>
      <c r="N3163" s="247"/>
      <c r="O3163" s="306"/>
      <c r="P3163" s="105"/>
      <c r="Q3163" s="75"/>
      <c r="R3163" s="75"/>
      <c r="S3163" s="75"/>
      <c r="T3163" s="75"/>
      <c r="U3163" s="75"/>
      <c r="V3163" s="75"/>
      <c r="W3163" s="75"/>
      <c r="X3163" s="75"/>
      <c r="Y3163" s="82">
        <f>MIN(X3167:X3178)</f>
        <v>0</v>
      </c>
      <c r="Z3163" s="83"/>
      <c r="AA3163" s="83"/>
      <c r="AB3163" s="75"/>
      <c r="AC3163" s="75"/>
      <c r="AD3163" s="75"/>
      <c r="AE3163" s="75"/>
      <c r="AF3163" s="75"/>
      <c r="AG3163" s="75"/>
      <c r="AH3163" s="75"/>
      <c r="AI3163" s="75"/>
      <c r="AJ3163" s="82">
        <f>MIN(AI3167:AI3178)</f>
        <v>0</v>
      </c>
      <c r="AK3163" s="83"/>
      <c r="AL3163" s="83"/>
      <c r="AM3163" s="75"/>
      <c r="AN3163" s="75"/>
      <c r="AO3163" s="75"/>
      <c r="AP3163" s="75"/>
      <c r="AQ3163" s="75"/>
      <c r="AR3163" s="75"/>
      <c r="AS3163" s="75"/>
      <c r="AT3163" s="75"/>
      <c r="AU3163" s="75"/>
      <c r="AV3163" s="75"/>
      <c r="AW3163" s="82">
        <f>MIN(AV3167:AV3178)</f>
        <v>10</v>
      </c>
      <c r="AX3163" s="83"/>
      <c r="AY3163" s="83"/>
      <c r="AZ3163" s="79"/>
      <c r="BA3163" s="80"/>
      <c r="BB3163" s="71"/>
      <c r="BC3163" s="95"/>
      <c r="BD3163" s="41">
        <v>5</v>
      </c>
      <c r="BE3163" s="52">
        <v>53</v>
      </c>
      <c r="BF3163" s="103">
        <v>5313</v>
      </c>
      <c r="BG3163" s="278" t="s">
        <v>48</v>
      </c>
    </row>
    <row r="3164" spans="1:59" s="63" customFormat="1" ht="12.75" x14ac:dyDescent="0.2">
      <c r="A3164" s="196">
        <v>5</v>
      </c>
      <c r="B3164" s="197" t="s">
        <v>938</v>
      </c>
      <c r="C3164" s="208">
        <v>53</v>
      </c>
      <c r="D3164" s="209" t="s">
        <v>1002</v>
      </c>
      <c r="E3164" s="212">
        <v>5313</v>
      </c>
      <c r="F3164" s="213" t="s">
        <v>1003</v>
      </c>
      <c r="G3164" s="231"/>
      <c r="H3164" s="81" t="s">
        <v>49</v>
      </c>
      <c r="I3164" s="223"/>
      <c r="J3164" s="73"/>
      <c r="K3164" s="73"/>
      <c r="L3164" s="73"/>
      <c r="M3164" s="74"/>
      <c r="N3164" s="247"/>
      <c r="O3164" s="306"/>
      <c r="P3164" s="105"/>
      <c r="Q3164" s="75"/>
      <c r="R3164" s="75"/>
      <c r="S3164" s="75"/>
      <c r="T3164" s="75"/>
      <c r="U3164" s="75"/>
      <c r="V3164" s="75"/>
      <c r="W3164" s="75"/>
      <c r="X3164" s="75"/>
      <c r="Y3164" s="84">
        <f>IF(ISNUMBER(AVERAGE(X3167:X3178)),AVERAGE(X3167:X3178),0)</f>
        <v>10833.333333333334</v>
      </c>
      <c r="Z3164" s="83"/>
      <c r="AA3164" s="83"/>
      <c r="AB3164" s="75"/>
      <c r="AC3164" s="75"/>
      <c r="AD3164" s="75"/>
      <c r="AE3164" s="75"/>
      <c r="AF3164" s="75"/>
      <c r="AG3164" s="75"/>
      <c r="AH3164" s="75"/>
      <c r="AI3164" s="75"/>
      <c r="AJ3164" s="84">
        <f>IF(ISNUMBER(AVERAGE(AI3167:AI3178)),AVERAGE(AI3167:AI3178),0)</f>
        <v>0</v>
      </c>
      <c r="AK3164" s="83"/>
      <c r="AL3164" s="83"/>
      <c r="AM3164" s="75"/>
      <c r="AN3164" s="75"/>
      <c r="AO3164" s="75"/>
      <c r="AP3164" s="75"/>
      <c r="AQ3164" s="75"/>
      <c r="AR3164" s="75"/>
      <c r="AS3164" s="75"/>
      <c r="AT3164" s="75"/>
      <c r="AU3164" s="75"/>
      <c r="AV3164" s="75"/>
      <c r="AW3164" s="84">
        <f>IF(ISNUMBER(AVERAGE(AV3167:AV3178)),AVERAGE(AV3167:AV3178),0)</f>
        <v>386.25</v>
      </c>
      <c r="AX3164" s="83"/>
      <c r="AY3164" s="83"/>
      <c r="AZ3164" s="79"/>
      <c r="BA3164" s="80"/>
      <c r="BB3164" s="71"/>
      <c r="BC3164" s="95"/>
      <c r="BD3164" s="41">
        <v>5</v>
      </c>
      <c r="BE3164" s="52">
        <v>53</v>
      </c>
      <c r="BF3164" s="103">
        <v>5313</v>
      </c>
      <c r="BG3164" s="278" t="s">
        <v>49</v>
      </c>
    </row>
    <row r="3165" spans="1:59" s="63" customFormat="1" ht="12.75" x14ac:dyDescent="0.2">
      <c r="A3165" s="196">
        <v>5</v>
      </c>
      <c r="B3165" s="197" t="s">
        <v>938</v>
      </c>
      <c r="C3165" s="208">
        <v>53</v>
      </c>
      <c r="D3165" s="209" t="s">
        <v>1002</v>
      </c>
      <c r="E3165" s="212">
        <v>5313</v>
      </c>
      <c r="F3165" s="213" t="s">
        <v>1003</v>
      </c>
      <c r="G3165" s="231"/>
      <c r="H3165" s="81" t="s">
        <v>50</v>
      </c>
      <c r="I3165" s="223"/>
      <c r="J3165" s="73"/>
      <c r="K3165" s="73"/>
      <c r="L3165" s="73"/>
      <c r="M3165" s="74"/>
      <c r="N3165" s="247"/>
      <c r="O3165" s="306"/>
      <c r="P3165" s="105"/>
      <c r="Q3165" s="75"/>
      <c r="R3165" s="75"/>
      <c r="S3165" s="75"/>
      <c r="T3165" s="75"/>
      <c r="U3165" s="75"/>
      <c r="V3165" s="75"/>
      <c r="W3165" s="75"/>
      <c r="X3165" s="75"/>
      <c r="Y3165" s="84">
        <f>MAX(X3167:X3178)</f>
        <v>25000</v>
      </c>
      <c r="Z3165" s="83"/>
      <c r="AA3165" s="83"/>
      <c r="AB3165" s="75"/>
      <c r="AC3165" s="75"/>
      <c r="AD3165" s="75"/>
      <c r="AE3165" s="75"/>
      <c r="AF3165" s="75"/>
      <c r="AG3165" s="75"/>
      <c r="AH3165" s="75"/>
      <c r="AI3165" s="75"/>
      <c r="AJ3165" s="84">
        <f>MAX(AI3167:AI3178)</f>
        <v>0</v>
      </c>
      <c r="AK3165" s="83"/>
      <c r="AL3165" s="83"/>
      <c r="AM3165" s="75"/>
      <c r="AN3165" s="75"/>
      <c r="AO3165" s="75"/>
      <c r="AP3165" s="75"/>
      <c r="AQ3165" s="75"/>
      <c r="AR3165" s="75"/>
      <c r="AS3165" s="75"/>
      <c r="AT3165" s="75"/>
      <c r="AU3165" s="75"/>
      <c r="AV3165" s="75"/>
      <c r="AW3165" s="84">
        <f>MAX(AV3167:AV3178)</f>
        <v>1000</v>
      </c>
      <c r="AX3165" s="83"/>
      <c r="AY3165" s="83"/>
      <c r="AZ3165" s="79"/>
      <c r="BA3165" s="80"/>
      <c r="BB3165" s="71"/>
      <c r="BC3165" s="95"/>
      <c r="BD3165" s="41">
        <v>5</v>
      </c>
      <c r="BE3165" s="52">
        <v>53</v>
      </c>
      <c r="BF3165" s="103">
        <v>5313</v>
      </c>
      <c r="BG3165" s="278" t="s">
        <v>50</v>
      </c>
    </row>
    <row r="3166" spans="1:59" s="63" customFormat="1" ht="12.75" x14ac:dyDescent="0.2">
      <c r="A3166" s="196">
        <v>5</v>
      </c>
      <c r="B3166" s="197" t="s">
        <v>938</v>
      </c>
      <c r="C3166" s="208">
        <v>53</v>
      </c>
      <c r="D3166" s="209" t="s">
        <v>1002</v>
      </c>
      <c r="E3166" s="212">
        <v>5313</v>
      </c>
      <c r="F3166" s="213" t="s">
        <v>1003</v>
      </c>
      <c r="G3166" s="231"/>
      <c r="H3166" s="85" t="s">
        <v>51</v>
      </c>
      <c r="I3166" s="223"/>
      <c r="J3166" s="73"/>
      <c r="K3166" s="73"/>
      <c r="L3166" s="73"/>
      <c r="M3166" s="74"/>
      <c r="N3166" s="248">
        <f>SUM(N3167:N3178)</f>
        <v>12</v>
      </c>
      <c r="O3166" s="293">
        <f>SUM(O3167:O3178)</f>
        <v>1</v>
      </c>
      <c r="P3166" s="292"/>
      <c r="Q3166" s="87"/>
      <c r="R3166" s="87"/>
      <c r="S3166" s="87"/>
      <c r="T3166" s="87"/>
      <c r="U3166" s="87"/>
      <c r="V3166" s="87"/>
      <c r="W3166" s="87"/>
      <c r="X3166" s="87"/>
      <c r="Y3166" s="88"/>
      <c r="Z3166" s="107">
        <f>SUM(Z3167:Z3178)</f>
        <v>10833.333333333332</v>
      </c>
      <c r="AA3166" s="88"/>
      <c r="AB3166" s="87"/>
      <c r="AC3166" s="87"/>
      <c r="AD3166" s="87"/>
      <c r="AE3166" s="87"/>
      <c r="AF3166" s="87"/>
      <c r="AG3166" s="87"/>
      <c r="AH3166" s="87"/>
      <c r="AI3166" s="87"/>
      <c r="AJ3166" s="88"/>
      <c r="AK3166" s="107">
        <f>SUM(AK3167:AK3178)</f>
        <v>0</v>
      </c>
      <c r="AL3166" s="88"/>
      <c r="AM3166" s="87"/>
      <c r="AN3166" s="87"/>
      <c r="AO3166" s="87"/>
      <c r="AP3166" s="87"/>
      <c r="AQ3166" s="87"/>
      <c r="AR3166" s="87"/>
      <c r="AS3166" s="87"/>
      <c r="AT3166" s="87"/>
      <c r="AU3166" s="87"/>
      <c r="AV3166" s="87"/>
      <c r="AW3166" s="112"/>
      <c r="AX3166" s="107">
        <f>SUM(AX3167:AX3178)</f>
        <v>386.24999999999989</v>
      </c>
      <c r="AY3166" s="88"/>
      <c r="AZ3166" s="79"/>
      <c r="BA3166" s="80"/>
      <c r="BB3166" s="71"/>
      <c r="BC3166" s="95"/>
      <c r="BD3166" s="41">
        <v>5</v>
      </c>
      <c r="BE3166" s="52">
        <v>53</v>
      </c>
      <c r="BF3166" s="103">
        <v>5313</v>
      </c>
      <c r="BG3166" s="279" t="s">
        <v>51</v>
      </c>
    </row>
    <row r="3167" spans="1:59" s="63" customFormat="1" ht="12.75" x14ac:dyDescent="0.2">
      <c r="A3167" s="196">
        <v>5</v>
      </c>
      <c r="B3167" s="197" t="s">
        <v>938</v>
      </c>
      <c r="C3167" s="208">
        <v>53</v>
      </c>
      <c r="D3167" s="209" t="s">
        <v>1002</v>
      </c>
      <c r="E3167" s="212">
        <v>5313</v>
      </c>
      <c r="F3167" s="213" t="s">
        <v>1003</v>
      </c>
      <c r="G3167" s="231"/>
      <c r="H3167" s="89" t="s">
        <v>52</v>
      </c>
      <c r="I3167" s="90" t="s">
        <v>291</v>
      </c>
      <c r="J3167" s="90"/>
      <c r="K3167" s="90" t="s">
        <v>129</v>
      </c>
      <c r="L3167" s="90"/>
      <c r="M3167" s="91"/>
      <c r="N3167" s="312">
        <v>1</v>
      </c>
      <c r="O3167" s="313">
        <f>N3167/N$3166</f>
        <v>8.3333333333333329E-2</v>
      </c>
      <c r="P3167" s="104"/>
      <c r="Q3167" s="92"/>
      <c r="R3167" s="92"/>
      <c r="S3167" s="92"/>
      <c r="T3167" s="92"/>
      <c r="U3167" s="92"/>
      <c r="V3167" s="92"/>
      <c r="W3167" s="92">
        <v>1</v>
      </c>
      <c r="X3167" s="109">
        <f t="shared" ref="X3167:X3178" si="525">P3167*P$7+Q3167*Q$7+R3167*R$7+S3167*S$7+T3167*T$7+U3167*U$7+V3167*V$7+W3167*W$7</f>
        <v>25000</v>
      </c>
      <c r="Y3167" s="83"/>
      <c r="Z3167" s="110">
        <f t="shared" ref="Z3167:Z3178" si="526">X3167*$O3167</f>
        <v>2083.333333333333</v>
      </c>
      <c r="AA3167" s="111"/>
      <c r="AB3167" s="92"/>
      <c r="AC3167" s="92"/>
      <c r="AD3167" s="92"/>
      <c r="AE3167" s="92"/>
      <c r="AF3167" s="92"/>
      <c r="AG3167" s="92"/>
      <c r="AH3167" s="92"/>
      <c r="AI3167" s="109">
        <f t="shared" ref="AI3167:AI3178" si="527">AB3167*AB$7+AC3167*AC$7+AD3167*AD$7+AE3167*AE$7+AF3167*AF$7+AG3167*AG$7+AH3167*AH$7</f>
        <v>0</v>
      </c>
      <c r="AJ3167" s="83"/>
      <c r="AK3167" s="110">
        <f t="shared" ref="AK3167:AK3178" si="528">AI3167*$O3167</f>
        <v>0</v>
      </c>
      <c r="AL3167" s="111"/>
      <c r="AM3167" s="92"/>
      <c r="AN3167" s="92"/>
      <c r="AO3167" s="92"/>
      <c r="AP3167" s="92">
        <v>1</v>
      </c>
      <c r="AQ3167" s="92"/>
      <c r="AR3167" s="92"/>
      <c r="AS3167" s="92"/>
      <c r="AT3167" s="92"/>
      <c r="AU3167" s="92"/>
      <c r="AV3167" s="109">
        <f t="shared" ref="AV3167:AV3178" si="529">AM3167*AM$7+AN3167*AN$7+AO3167*AO$7+AP3167*AP$7+AQ3167*AQ$7+AR3167*AR$7+AS3167*AS$7+AT3167*AT$7+AU3167*AU$7</f>
        <v>100</v>
      </c>
      <c r="AW3167" s="75"/>
      <c r="AX3167" s="110">
        <f t="shared" ref="AX3167:AX3178" si="530">AV3167*$O3167</f>
        <v>8.3333333333333321</v>
      </c>
      <c r="AY3167" s="111"/>
      <c r="AZ3167" s="93"/>
      <c r="BA3167" s="94" t="s">
        <v>105</v>
      </c>
      <c r="BB3167" s="71"/>
      <c r="BC3167" s="95"/>
      <c r="BD3167" s="41">
        <v>5</v>
      </c>
      <c r="BE3167" s="52">
        <v>53</v>
      </c>
      <c r="BF3167" s="103">
        <v>5313</v>
      </c>
      <c r="BG3167" s="280" t="s">
        <v>52</v>
      </c>
    </row>
    <row r="3168" spans="1:59" s="63" customFormat="1" ht="12.75" x14ac:dyDescent="0.2">
      <c r="A3168" s="196">
        <v>5</v>
      </c>
      <c r="B3168" s="197" t="s">
        <v>938</v>
      </c>
      <c r="C3168" s="208">
        <v>53</v>
      </c>
      <c r="D3168" s="209" t="s">
        <v>1002</v>
      </c>
      <c r="E3168" s="212">
        <v>5313</v>
      </c>
      <c r="F3168" s="213" t="s">
        <v>1003</v>
      </c>
      <c r="G3168" s="231"/>
      <c r="H3168" s="89"/>
      <c r="I3168" s="90" t="s">
        <v>1004</v>
      </c>
      <c r="J3168" s="90"/>
      <c r="K3168" s="90" t="s">
        <v>90</v>
      </c>
      <c r="L3168" s="90"/>
      <c r="M3168" s="91"/>
      <c r="N3168" s="312">
        <v>1</v>
      </c>
      <c r="O3168" s="313">
        <f t="shared" ref="O3168:O3178" si="531">N3168/N$3166</f>
        <v>8.3333333333333329E-2</v>
      </c>
      <c r="P3168" s="104"/>
      <c r="Q3168" s="92"/>
      <c r="R3168" s="92"/>
      <c r="S3168" s="92"/>
      <c r="T3168" s="92"/>
      <c r="U3168" s="92">
        <v>1</v>
      </c>
      <c r="V3168" s="92"/>
      <c r="W3168" s="92"/>
      <c r="X3168" s="109">
        <f t="shared" si="525"/>
        <v>5000</v>
      </c>
      <c r="Y3168" s="83"/>
      <c r="Z3168" s="110">
        <f t="shared" si="526"/>
        <v>416.66666666666663</v>
      </c>
      <c r="AA3168" s="111"/>
      <c r="AB3168" s="92"/>
      <c r="AC3168" s="92"/>
      <c r="AD3168" s="92"/>
      <c r="AE3168" s="92"/>
      <c r="AF3168" s="92"/>
      <c r="AG3168" s="92"/>
      <c r="AH3168" s="92"/>
      <c r="AI3168" s="109">
        <f t="shared" si="527"/>
        <v>0</v>
      </c>
      <c r="AJ3168" s="83"/>
      <c r="AK3168" s="110">
        <f t="shared" si="528"/>
        <v>0</v>
      </c>
      <c r="AL3168" s="111"/>
      <c r="AM3168" s="92"/>
      <c r="AN3168" s="92"/>
      <c r="AO3168" s="92"/>
      <c r="AP3168" s="92">
        <v>1</v>
      </c>
      <c r="AQ3168" s="92"/>
      <c r="AR3168" s="92"/>
      <c r="AS3168" s="92"/>
      <c r="AT3168" s="92"/>
      <c r="AU3168" s="92"/>
      <c r="AV3168" s="109">
        <f t="shared" si="529"/>
        <v>100</v>
      </c>
      <c r="AW3168" s="75"/>
      <c r="AX3168" s="110">
        <f t="shared" si="530"/>
        <v>8.3333333333333321</v>
      </c>
      <c r="AY3168" s="111"/>
      <c r="AZ3168" s="93"/>
      <c r="BA3168" s="94" t="s">
        <v>131</v>
      </c>
      <c r="BB3168" s="71"/>
      <c r="BC3168" s="95"/>
      <c r="BD3168" s="41">
        <v>5</v>
      </c>
      <c r="BE3168" s="52">
        <v>53</v>
      </c>
      <c r="BF3168" s="103">
        <v>5313</v>
      </c>
      <c r="BG3168" s="280" t="s">
        <v>52</v>
      </c>
    </row>
    <row r="3169" spans="1:59" s="63" customFormat="1" ht="12.75" x14ac:dyDescent="0.2">
      <c r="A3169" s="196">
        <v>5</v>
      </c>
      <c r="B3169" s="197" t="s">
        <v>938</v>
      </c>
      <c r="C3169" s="208">
        <v>53</v>
      </c>
      <c r="D3169" s="209" t="s">
        <v>1002</v>
      </c>
      <c r="E3169" s="212">
        <v>5313</v>
      </c>
      <c r="F3169" s="213" t="s">
        <v>1003</v>
      </c>
      <c r="G3169" s="231"/>
      <c r="H3169" s="89"/>
      <c r="I3169" s="90" t="s">
        <v>946</v>
      </c>
      <c r="J3169" s="90" t="s">
        <v>947</v>
      </c>
      <c r="K3169" s="90" t="s">
        <v>64</v>
      </c>
      <c r="L3169" s="90" t="s">
        <v>633</v>
      </c>
      <c r="M3169" s="91"/>
      <c r="N3169" s="312">
        <v>1</v>
      </c>
      <c r="O3169" s="313">
        <f t="shared" si="531"/>
        <v>8.3333333333333329E-2</v>
      </c>
      <c r="P3169" s="104"/>
      <c r="Q3169" s="92"/>
      <c r="R3169" s="92"/>
      <c r="S3169" s="92"/>
      <c r="T3169" s="92"/>
      <c r="U3169" s="92"/>
      <c r="V3169" s="92"/>
      <c r="W3169" s="92"/>
      <c r="X3169" s="109">
        <f t="shared" si="525"/>
        <v>0</v>
      </c>
      <c r="Y3169" s="83"/>
      <c r="Z3169" s="110">
        <f t="shared" si="526"/>
        <v>0</v>
      </c>
      <c r="AA3169" s="111"/>
      <c r="AB3169" s="92"/>
      <c r="AC3169" s="92"/>
      <c r="AD3169" s="92"/>
      <c r="AE3169" s="92"/>
      <c r="AF3169" s="92"/>
      <c r="AG3169" s="92"/>
      <c r="AH3169" s="92"/>
      <c r="AI3169" s="109">
        <f t="shared" si="527"/>
        <v>0</v>
      </c>
      <c r="AJ3169" s="83"/>
      <c r="AK3169" s="110">
        <f t="shared" si="528"/>
        <v>0</v>
      </c>
      <c r="AL3169" s="111"/>
      <c r="AM3169" s="92"/>
      <c r="AN3169" s="92"/>
      <c r="AO3169" s="92"/>
      <c r="AP3169" s="92"/>
      <c r="AQ3169" s="92"/>
      <c r="AR3169" s="92"/>
      <c r="AS3169" s="92">
        <v>1</v>
      </c>
      <c r="AT3169" s="92"/>
      <c r="AU3169" s="92"/>
      <c r="AV3169" s="109">
        <f t="shared" si="529"/>
        <v>1000</v>
      </c>
      <c r="AW3169" s="75"/>
      <c r="AX3169" s="110">
        <f t="shared" si="530"/>
        <v>83.333333333333329</v>
      </c>
      <c r="AY3169" s="111"/>
      <c r="AZ3169" s="93"/>
      <c r="BA3169" s="94" t="s">
        <v>131</v>
      </c>
      <c r="BB3169" s="71"/>
      <c r="BC3169" s="95"/>
      <c r="BD3169" s="41">
        <v>5</v>
      </c>
      <c r="BE3169" s="52">
        <v>53</v>
      </c>
      <c r="BF3169" s="103">
        <v>5313</v>
      </c>
      <c r="BG3169" s="280" t="s">
        <v>52</v>
      </c>
    </row>
    <row r="3170" spans="1:59" s="63" customFormat="1" ht="12.75" x14ac:dyDescent="0.2">
      <c r="A3170" s="196">
        <v>5</v>
      </c>
      <c r="B3170" s="197" t="s">
        <v>938</v>
      </c>
      <c r="C3170" s="208">
        <v>53</v>
      </c>
      <c r="D3170" s="209" t="s">
        <v>1002</v>
      </c>
      <c r="E3170" s="212">
        <v>5313</v>
      </c>
      <c r="F3170" s="213" t="s">
        <v>1003</v>
      </c>
      <c r="G3170" s="231"/>
      <c r="H3170" s="89"/>
      <c r="I3170" s="90" t="s">
        <v>941</v>
      </c>
      <c r="J3170" s="90"/>
      <c r="K3170" s="90" t="s">
        <v>64</v>
      </c>
      <c r="L3170" s="90" t="s">
        <v>119</v>
      </c>
      <c r="M3170" s="91"/>
      <c r="N3170" s="312">
        <v>1</v>
      </c>
      <c r="O3170" s="313">
        <f t="shared" si="531"/>
        <v>8.3333333333333329E-2</v>
      </c>
      <c r="P3170" s="104"/>
      <c r="Q3170" s="92"/>
      <c r="R3170" s="92"/>
      <c r="S3170" s="92"/>
      <c r="T3170" s="92"/>
      <c r="U3170" s="92"/>
      <c r="V3170" s="92"/>
      <c r="W3170" s="92"/>
      <c r="X3170" s="109">
        <f t="shared" si="525"/>
        <v>0</v>
      </c>
      <c r="Y3170" s="83"/>
      <c r="Z3170" s="110">
        <f t="shared" si="526"/>
        <v>0</v>
      </c>
      <c r="AA3170" s="111"/>
      <c r="AB3170" s="92"/>
      <c r="AC3170" s="92"/>
      <c r="AD3170" s="92"/>
      <c r="AE3170" s="92"/>
      <c r="AF3170" s="92"/>
      <c r="AG3170" s="92"/>
      <c r="AH3170" s="92"/>
      <c r="AI3170" s="109">
        <f t="shared" si="527"/>
        <v>0</v>
      </c>
      <c r="AJ3170" s="83"/>
      <c r="AK3170" s="110">
        <f t="shared" si="528"/>
        <v>0</v>
      </c>
      <c r="AL3170" s="111"/>
      <c r="AM3170" s="92"/>
      <c r="AN3170" s="92"/>
      <c r="AO3170" s="92"/>
      <c r="AP3170" s="92"/>
      <c r="AQ3170" s="92"/>
      <c r="AR3170" s="92"/>
      <c r="AS3170" s="92">
        <v>1</v>
      </c>
      <c r="AT3170" s="92"/>
      <c r="AU3170" s="92"/>
      <c r="AV3170" s="109">
        <f t="shared" si="529"/>
        <v>1000</v>
      </c>
      <c r="AW3170" s="75"/>
      <c r="AX3170" s="110">
        <f t="shared" si="530"/>
        <v>83.333333333333329</v>
      </c>
      <c r="AY3170" s="111"/>
      <c r="AZ3170" s="93"/>
      <c r="BA3170" s="94" t="s">
        <v>131</v>
      </c>
      <c r="BB3170" s="71"/>
      <c r="BC3170" s="95"/>
      <c r="BD3170" s="41">
        <v>5</v>
      </c>
      <c r="BE3170" s="52">
        <v>53</v>
      </c>
      <c r="BF3170" s="103">
        <v>5313</v>
      </c>
      <c r="BG3170" s="280" t="s">
        <v>52</v>
      </c>
    </row>
    <row r="3171" spans="1:59" s="63" customFormat="1" ht="12.75" x14ac:dyDescent="0.2">
      <c r="A3171" s="196">
        <v>5</v>
      </c>
      <c r="B3171" s="197" t="s">
        <v>938</v>
      </c>
      <c r="C3171" s="208">
        <v>53</v>
      </c>
      <c r="D3171" s="209" t="s">
        <v>1002</v>
      </c>
      <c r="E3171" s="212">
        <v>5313</v>
      </c>
      <c r="F3171" s="213" t="s">
        <v>1003</v>
      </c>
      <c r="G3171" s="231"/>
      <c r="H3171" s="89"/>
      <c r="I3171" s="90" t="s">
        <v>952</v>
      </c>
      <c r="J3171" s="90"/>
      <c r="K3171" s="90" t="s">
        <v>73</v>
      </c>
      <c r="L3171" s="90" t="s">
        <v>95</v>
      </c>
      <c r="M3171" s="91"/>
      <c r="N3171" s="312">
        <v>1</v>
      </c>
      <c r="O3171" s="313">
        <f t="shared" si="531"/>
        <v>8.3333333333333329E-2</v>
      </c>
      <c r="P3171" s="104"/>
      <c r="Q3171" s="92"/>
      <c r="R3171" s="92"/>
      <c r="S3171" s="92"/>
      <c r="T3171" s="92"/>
      <c r="U3171" s="92"/>
      <c r="V3171" s="92"/>
      <c r="W3171" s="92">
        <v>1</v>
      </c>
      <c r="X3171" s="109">
        <f t="shared" si="525"/>
        <v>25000</v>
      </c>
      <c r="Y3171" s="83"/>
      <c r="Z3171" s="110">
        <f t="shared" si="526"/>
        <v>2083.333333333333</v>
      </c>
      <c r="AA3171" s="111"/>
      <c r="AB3171" s="92"/>
      <c r="AC3171" s="92"/>
      <c r="AD3171" s="92"/>
      <c r="AE3171" s="92"/>
      <c r="AF3171" s="92"/>
      <c r="AG3171" s="92"/>
      <c r="AH3171" s="92"/>
      <c r="AI3171" s="109">
        <f t="shared" si="527"/>
        <v>0</v>
      </c>
      <c r="AJ3171" s="83"/>
      <c r="AK3171" s="110">
        <f t="shared" si="528"/>
        <v>0</v>
      </c>
      <c r="AL3171" s="111"/>
      <c r="AM3171" s="92"/>
      <c r="AN3171" s="92"/>
      <c r="AO3171" s="92"/>
      <c r="AP3171" s="92">
        <v>1</v>
      </c>
      <c r="AQ3171" s="92"/>
      <c r="AR3171" s="92"/>
      <c r="AS3171" s="92"/>
      <c r="AT3171" s="92"/>
      <c r="AU3171" s="92"/>
      <c r="AV3171" s="109">
        <f t="shared" si="529"/>
        <v>100</v>
      </c>
      <c r="AW3171" s="75"/>
      <c r="AX3171" s="110">
        <f t="shared" si="530"/>
        <v>8.3333333333333321</v>
      </c>
      <c r="AY3171" s="111"/>
      <c r="AZ3171" s="93"/>
      <c r="BA3171" s="94" t="s">
        <v>131</v>
      </c>
      <c r="BB3171" s="71"/>
      <c r="BC3171" s="95"/>
      <c r="BD3171" s="41">
        <v>5</v>
      </c>
      <c r="BE3171" s="52">
        <v>53</v>
      </c>
      <c r="BF3171" s="103">
        <v>5313</v>
      </c>
      <c r="BG3171" s="280" t="s">
        <v>52</v>
      </c>
    </row>
    <row r="3172" spans="1:59" s="63" customFormat="1" ht="12.75" x14ac:dyDescent="0.2">
      <c r="A3172" s="196">
        <v>5</v>
      </c>
      <c r="B3172" s="197" t="s">
        <v>938</v>
      </c>
      <c r="C3172" s="208">
        <v>53</v>
      </c>
      <c r="D3172" s="209" t="s">
        <v>1002</v>
      </c>
      <c r="E3172" s="212">
        <v>5313</v>
      </c>
      <c r="F3172" s="213" t="s">
        <v>1003</v>
      </c>
      <c r="G3172" s="231"/>
      <c r="H3172" s="89"/>
      <c r="I3172" s="90" t="s">
        <v>290</v>
      </c>
      <c r="J3172" s="90"/>
      <c r="K3172" s="90" t="s">
        <v>64</v>
      </c>
      <c r="L3172" s="90" t="s">
        <v>136</v>
      </c>
      <c r="M3172" s="91"/>
      <c r="N3172" s="312">
        <v>1</v>
      </c>
      <c r="O3172" s="313">
        <f t="shared" si="531"/>
        <v>8.3333333333333329E-2</v>
      </c>
      <c r="P3172" s="104"/>
      <c r="Q3172" s="92"/>
      <c r="R3172" s="92"/>
      <c r="S3172" s="92"/>
      <c r="T3172" s="92"/>
      <c r="U3172" s="92"/>
      <c r="V3172" s="92"/>
      <c r="W3172" s="92"/>
      <c r="X3172" s="109">
        <f t="shared" si="525"/>
        <v>0</v>
      </c>
      <c r="Y3172" s="83"/>
      <c r="Z3172" s="110">
        <f t="shared" si="526"/>
        <v>0</v>
      </c>
      <c r="AA3172" s="111"/>
      <c r="AB3172" s="92"/>
      <c r="AC3172" s="92"/>
      <c r="AD3172" s="92"/>
      <c r="AE3172" s="92"/>
      <c r="AF3172" s="92"/>
      <c r="AG3172" s="92"/>
      <c r="AH3172" s="92"/>
      <c r="AI3172" s="109">
        <f t="shared" si="527"/>
        <v>0</v>
      </c>
      <c r="AJ3172" s="83"/>
      <c r="AK3172" s="110">
        <f t="shared" si="528"/>
        <v>0</v>
      </c>
      <c r="AL3172" s="111"/>
      <c r="AM3172" s="92"/>
      <c r="AN3172" s="92"/>
      <c r="AO3172" s="92"/>
      <c r="AP3172" s="92"/>
      <c r="AQ3172" s="92"/>
      <c r="AR3172" s="92"/>
      <c r="AS3172" s="92">
        <v>1</v>
      </c>
      <c r="AT3172" s="92"/>
      <c r="AU3172" s="92"/>
      <c r="AV3172" s="109">
        <f t="shared" si="529"/>
        <v>1000</v>
      </c>
      <c r="AW3172" s="75"/>
      <c r="AX3172" s="110">
        <f t="shared" si="530"/>
        <v>83.333333333333329</v>
      </c>
      <c r="AY3172" s="111"/>
      <c r="AZ3172" s="93"/>
      <c r="BA3172" s="94" t="s">
        <v>131</v>
      </c>
      <c r="BB3172" s="71"/>
      <c r="BC3172" s="95"/>
      <c r="BD3172" s="41">
        <v>5</v>
      </c>
      <c r="BE3172" s="52">
        <v>53</v>
      </c>
      <c r="BF3172" s="103">
        <v>5313</v>
      </c>
      <c r="BG3172" s="280" t="s">
        <v>52</v>
      </c>
    </row>
    <row r="3173" spans="1:59" s="63" customFormat="1" ht="12.75" x14ac:dyDescent="0.2">
      <c r="A3173" s="196">
        <v>5</v>
      </c>
      <c r="B3173" s="197" t="s">
        <v>938</v>
      </c>
      <c r="C3173" s="208">
        <v>53</v>
      </c>
      <c r="D3173" s="209" t="s">
        <v>1002</v>
      </c>
      <c r="E3173" s="212">
        <v>5313</v>
      </c>
      <c r="F3173" s="213" t="s">
        <v>1003</v>
      </c>
      <c r="G3173" s="231"/>
      <c r="H3173" s="89"/>
      <c r="I3173" s="90" t="s">
        <v>926</v>
      </c>
      <c r="J3173" s="90"/>
      <c r="K3173" s="90" t="s">
        <v>73</v>
      </c>
      <c r="L3173" s="90" t="s">
        <v>69</v>
      </c>
      <c r="M3173" s="91"/>
      <c r="N3173" s="312">
        <v>1</v>
      </c>
      <c r="O3173" s="313">
        <f t="shared" si="531"/>
        <v>8.3333333333333329E-2</v>
      </c>
      <c r="P3173" s="104"/>
      <c r="Q3173" s="92"/>
      <c r="R3173" s="92"/>
      <c r="S3173" s="92"/>
      <c r="T3173" s="92"/>
      <c r="U3173" s="92"/>
      <c r="V3173" s="92"/>
      <c r="W3173" s="92">
        <v>1</v>
      </c>
      <c r="X3173" s="109">
        <f t="shared" si="525"/>
        <v>25000</v>
      </c>
      <c r="Y3173" s="83"/>
      <c r="Z3173" s="110">
        <f t="shared" si="526"/>
        <v>2083.333333333333</v>
      </c>
      <c r="AA3173" s="111"/>
      <c r="AB3173" s="92"/>
      <c r="AC3173" s="92"/>
      <c r="AD3173" s="92"/>
      <c r="AE3173" s="92"/>
      <c r="AF3173" s="92"/>
      <c r="AG3173" s="92"/>
      <c r="AH3173" s="92"/>
      <c r="AI3173" s="109">
        <f t="shared" si="527"/>
        <v>0</v>
      </c>
      <c r="AJ3173" s="83"/>
      <c r="AK3173" s="110">
        <f t="shared" si="528"/>
        <v>0</v>
      </c>
      <c r="AL3173" s="111"/>
      <c r="AM3173" s="92"/>
      <c r="AN3173" s="92"/>
      <c r="AO3173" s="92"/>
      <c r="AP3173" s="92">
        <v>1</v>
      </c>
      <c r="AQ3173" s="92"/>
      <c r="AR3173" s="92"/>
      <c r="AS3173" s="92"/>
      <c r="AT3173" s="92"/>
      <c r="AU3173" s="92"/>
      <c r="AV3173" s="109">
        <f t="shared" si="529"/>
        <v>100</v>
      </c>
      <c r="AW3173" s="75"/>
      <c r="AX3173" s="110">
        <f t="shared" si="530"/>
        <v>8.3333333333333321</v>
      </c>
      <c r="AY3173" s="111"/>
      <c r="AZ3173" s="93"/>
      <c r="BA3173" s="94" t="s">
        <v>131</v>
      </c>
      <c r="BB3173" s="71"/>
      <c r="BC3173" s="95"/>
      <c r="BD3173" s="41">
        <v>5</v>
      </c>
      <c r="BE3173" s="52">
        <v>53</v>
      </c>
      <c r="BF3173" s="103">
        <v>5313</v>
      </c>
      <c r="BG3173" s="280" t="s">
        <v>52</v>
      </c>
    </row>
    <row r="3174" spans="1:59" s="63" customFormat="1" ht="12.75" x14ac:dyDescent="0.2">
      <c r="A3174" s="196">
        <v>5</v>
      </c>
      <c r="B3174" s="197" t="s">
        <v>938</v>
      </c>
      <c r="C3174" s="208">
        <v>53</v>
      </c>
      <c r="D3174" s="209" t="s">
        <v>1002</v>
      </c>
      <c r="E3174" s="212">
        <v>5313</v>
      </c>
      <c r="F3174" s="213" t="s">
        <v>1003</v>
      </c>
      <c r="G3174" s="231"/>
      <c r="H3174" s="89"/>
      <c r="I3174" s="90" t="s">
        <v>904</v>
      </c>
      <c r="J3174" s="90"/>
      <c r="K3174" s="90" t="s">
        <v>64</v>
      </c>
      <c r="L3174" s="90" t="s">
        <v>119</v>
      </c>
      <c r="M3174" s="91"/>
      <c r="N3174" s="312">
        <v>1</v>
      </c>
      <c r="O3174" s="313">
        <f t="shared" si="531"/>
        <v>8.3333333333333329E-2</v>
      </c>
      <c r="P3174" s="104"/>
      <c r="Q3174" s="92"/>
      <c r="R3174" s="92"/>
      <c r="S3174" s="92"/>
      <c r="T3174" s="92"/>
      <c r="U3174" s="92"/>
      <c r="V3174" s="92"/>
      <c r="W3174" s="92"/>
      <c r="X3174" s="109">
        <f t="shared" si="525"/>
        <v>0</v>
      </c>
      <c r="Y3174" s="83"/>
      <c r="Z3174" s="110">
        <f t="shared" si="526"/>
        <v>0</v>
      </c>
      <c r="AA3174" s="111"/>
      <c r="AB3174" s="92"/>
      <c r="AC3174" s="92"/>
      <c r="AD3174" s="92"/>
      <c r="AE3174" s="92"/>
      <c r="AF3174" s="92"/>
      <c r="AG3174" s="92"/>
      <c r="AH3174" s="92"/>
      <c r="AI3174" s="109">
        <f t="shared" si="527"/>
        <v>0</v>
      </c>
      <c r="AJ3174" s="83"/>
      <c r="AK3174" s="110">
        <f t="shared" si="528"/>
        <v>0</v>
      </c>
      <c r="AL3174" s="111"/>
      <c r="AM3174" s="92"/>
      <c r="AN3174" s="92"/>
      <c r="AO3174" s="92"/>
      <c r="AP3174" s="92"/>
      <c r="AQ3174" s="92"/>
      <c r="AR3174" s="92"/>
      <c r="AS3174" s="92">
        <v>1</v>
      </c>
      <c r="AT3174" s="92"/>
      <c r="AU3174" s="92"/>
      <c r="AV3174" s="109">
        <f t="shared" si="529"/>
        <v>1000</v>
      </c>
      <c r="AW3174" s="75"/>
      <c r="AX3174" s="110">
        <f t="shared" si="530"/>
        <v>83.333333333333329</v>
      </c>
      <c r="AY3174" s="111"/>
      <c r="AZ3174" s="93"/>
      <c r="BA3174" s="94" t="s">
        <v>131</v>
      </c>
      <c r="BB3174" s="71"/>
      <c r="BC3174" s="95"/>
      <c r="BD3174" s="41">
        <v>5</v>
      </c>
      <c r="BE3174" s="52">
        <v>53</v>
      </c>
      <c r="BF3174" s="103">
        <v>5313</v>
      </c>
      <c r="BG3174" s="280" t="s">
        <v>52</v>
      </c>
    </row>
    <row r="3175" spans="1:59" s="63" customFormat="1" ht="12.75" x14ac:dyDescent="0.2">
      <c r="A3175" s="196">
        <v>5</v>
      </c>
      <c r="B3175" s="197" t="s">
        <v>938</v>
      </c>
      <c r="C3175" s="208">
        <v>53</v>
      </c>
      <c r="D3175" s="209" t="s">
        <v>1002</v>
      </c>
      <c r="E3175" s="212">
        <v>5313</v>
      </c>
      <c r="F3175" s="213" t="s">
        <v>1003</v>
      </c>
      <c r="G3175" s="231"/>
      <c r="H3175" s="89"/>
      <c r="I3175" s="90" t="s">
        <v>1005</v>
      </c>
      <c r="J3175" s="90"/>
      <c r="K3175" s="90" t="s">
        <v>64</v>
      </c>
      <c r="L3175" s="90" t="s">
        <v>258</v>
      </c>
      <c r="M3175" s="91"/>
      <c r="N3175" s="312">
        <v>1</v>
      </c>
      <c r="O3175" s="313">
        <f t="shared" si="531"/>
        <v>8.3333333333333329E-2</v>
      </c>
      <c r="P3175" s="104"/>
      <c r="Q3175" s="92"/>
      <c r="R3175" s="92"/>
      <c r="S3175" s="92"/>
      <c r="T3175" s="92"/>
      <c r="U3175" s="92"/>
      <c r="V3175" s="92"/>
      <c r="W3175" s="92"/>
      <c r="X3175" s="109">
        <f t="shared" si="525"/>
        <v>0</v>
      </c>
      <c r="Y3175" s="83"/>
      <c r="Z3175" s="110">
        <f t="shared" si="526"/>
        <v>0</v>
      </c>
      <c r="AA3175" s="111"/>
      <c r="AB3175" s="92"/>
      <c r="AC3175" s="92"/>
      <c r="AD3175" s="92"/>
      <c r="AE3175" s="92"/>
      <c r="AF3175" s="92"/>
      <c r="AG3175" s="92"/>
      <c r="AH3175" s="92"/>
      <c r="AI3175" s="109">
        <f t="shared" si="527"/>
        <v>0</v>
      </c>
      <c r="AJ3175" s="83"/>
      <c r="AK3175" s="110">
        <f t="shared" si="528"/>
        <v>0</v>
      </c>
      <c r="AL3175" s="111"/>
      <c r="AM3175" s="92"/>
      <c r="AN3175" s="92">
        <v>1</v>
      </c>
      <c r="AO3175" s="92"/>
      <c r="AP3175" s="92"/>
      <c r="AQ3175" s="92"/>
      <c r="AR3175" s="92"/>
      <c r="AS3175" s="92"/>
      <c r="AT3175" s="92"/>
      <c r="AU3175" s="92"/>
      <c r="AV3175" s="109">
        <f t="shared" si="529"/>
        <v>25</v>
      </c>
      <c r="AW3175" s="75"/>
      <c r="AX3175" s="110">
        <f t="shared" si="530"/>
        <v>2.083333333333333</v>
      </c>
      <c r="AY3175" s="111"/>
      <c r="AZ3175" s="93"/>
      <c r="BA3175" s="94" t="s">
        <v>131</v>
      </c>
      <c r="BB3175" s="71"/>
      <c r="BC3175" s="95"/>
      <c r="BD3175" s="41">
        <v>5</v>
      </c>
      <c r="BE3175" s="52">
        <v>53</v>
      </c>
      <c r="BF3175" s="103">
        <v>5313</v>
      </c>
      <c r="BG3175" s="280" t="s">
        <v>52</v>
      </c>
    </row>
    <row r="3176" spans="1:59" s="63" customFormat="1" ht="12.75" x14ac:dyDescent="0.2">
      <c r="A3176" s="196">
        <v>5</v>
      </c>
      <c r="B3176" s="197" t="s">
        <v>938</v>
      </c>
      <c r="C3176" s="208">
        <v>53</v>
      </c>
      <c r="D3176" s="209" t="s">
        <v>1002</v>
      </c>
      <c r="E3176" s="212">
        <v>5313</v>
      </c>
      <c r="F3176" s="213" t="s">
        <v>1003</v>
      </c>
      <c r="G3176" s="231"/>
      <c r="H3176" s="89"/>
      <c r="I3176" s="90" t="s">
        <v>1006</v>
      </c>
      <c r="J3176" s="90"/>
      <c r="K3176" s="90" t="s">
        <v>73</v>
      </c>
      <c r="L3176" s="90" t="s">
        <v>95</v>
      </c>
      <c r="M3176" s="91"/>
      <c r="N3176" s="312">
        <v>1</v>
      </c>
      <c r="O3176" s="313">
        <f t="shared" si="531"/>
        <v>8.3333333333333329E-2</v>
      </c>
      <c r="P3176" s="104"/>
      <c r="Q3176" s="92"/>
      <c r="R3176" s="92"/>
      <c r="S3176" s="92"/>
      <c r="T3176" s="92"/>
      <c r="U3176" s="92"/>
      <c r="V3176" s="92"/>
      <c r="W3176" s="92">
        <v>1</v>
      </c>
      <c r="X3176" s="109">
        <f t="shared" si="525"/>
        <v>25000</v>
      </c>
      <c r="Y3176" s="83"/>
      <c r="Z3176" s="110">
        <f t="shared" si="526"/>
        <v>2083.333333333333</v>
      </c>
      <c r="AA3176" s="111"/>
      <c r="AB3176" s="92"/>
      <c r="AC3176" s="92"/>
      <c r="AD3176" s="92"/>
      <c r="AE3176" s="92"/>
      <c r="AF3176" s="92"/>
      <c r="AG3176" s="92"/>
      <c r="AH3176" s="92"/>
      <c r="AI3176" s="109">
        <f t="shared" si="527"/>
        <v>0</v>
      </c>
      <c r="AJ3176" s="83"/>
      <c r="AK3176" s="110">
        <f t="shared" si="528"/>
        <v>0</v>
      </c>
      <c r="AL3176" s="111"/>
      <c r="AM3176" s="92"/>
      <c r="AN3176" s="92"/>
      <c r="AO3176" s="92"/>
      <c r="AP3176" s="92">
        <v>1</v>
      </c>
      <c r="AQ3176" s="92"/>
      <c r="AR3176" s="92"/>
      <c r="AS3176" s="92"/>
      <c r="AT3176" s="92"/>
      <c r="AU3176" s="92"/>
      <c r="AV3176" s="109">
        <f t="shared" si="529"/>
        <v>100</v>
      </c>
      <c r="AW3176" s="75"/>
      <c r="AX3176" s="110">
        <f t="shared" si="530"/>
        <v>8.3333333333333321</v>
      </c>
      <c r="AY3176" s="111"/>
      <c r="AZ3176" s="93"/>
      <c r="BA3176" s="94" t="s">
        <v>131</v>
      </c>
      <c r="BB3176" s="71"/>
      <c r="BC3176" s="95"/>
      <c r="BD3176" s="41">
        <v>5</v>
      </c>
      <c r="BE3176" s="52">
        <v>53</v>
      </c>
      <c r="BF3176" s="103">
        <v>5313</v>
      </c>
      <c r="BG3176" s="280" t="s">
        <v>52</v>
      </c>
    </row>
    <row r="3177" spans="1:59" s="63" customFormat="1" ht="12.75" x14ac:dyDescent="0.2">
      <c r="A3177" s="196">
        <v>5</v>
      </c>
      <c r="B3177" s="197" t="s">
        <v>938</v>
      </c>
      <c r="C3177" s="208">
        <v>53</v>
      </c>
      <c r="D3177" s="209" t="s">
        <v>1002</v>
      </c>
      <c r="E3177" s="212">
        <v>5313</v>
      </c>
      <c r="F3177" s="213" t="s">
        <v>1003</v>
      </c>
      <c r="G3177" s="231"/>
      <c r="H3177" s="89"/>
      <c r="I3177" s="90" t="s">
        <v>984</v>
      </c>
      <c r="J3177" s="90"/>
      <c r="K3177" s="90" t="s">
        <v>64</v>
      </c>
      <c r="L3177" s="90" t="s">
        <v>313</v>
      </c>
      <c r="M3177" s="91"/>
      <c r="N3177" s="312">
        <v>1</v>
      </c>
      <c r="O3177" s="313">
        <f t="shared" si="531"/>
        <v>8.3333333333333329E-2</v>
      </c>
      <c r="P3177" s="104"/>
      <c r="Q3177" s="92"/>
      <c r="R3177" s="92"/>
      <c r="S3177" s="92"/>
      <c r="T3177" s="92"/>
      <c r="U3177" s="92"/>
      <c r="V3177" s="92"/>
      <c r="W3177" s="92"/>
      <c r="X3177" s="109">
        <f t="shared" si="525"/>
        <v>0</v>
      </c>
      <c r="Y3177" s="83"/>
      <c r="Z3177" s="110">
        <f t="shared" si="526"/>
        <v>0</v>
      </c>
      <c r="AA3177" s="111"/>
      <c r="AB3177" s="92"/>
      <c r="AC3177" s="92"/>
      <c r="AD3177" s="92"/>
      <c r="AE3177" s="92"/>
      <c r="AF3177" s="92"/>
      <c r="AG3177" s="92"/>
      <c r="AH3177" s="92"/>
      <c r="AI3177" s="109">
        <f t="shared" si="527"/>
        <v>0</v>
      </c>
      <c r="AJ3177" s="83"/>
      <c r="AK3177" s="110">
        <f t="shared" si="528"/>
        <v>0</v>
      </c>
      <c r="AL3177" s="111"/>
      <c r="AM3177" s="92">
        <v>1</v>
      </c>
      <c r="AN3177" s="92"/>
      <c r="AO3177" s="92"/>
      <c r="AP3177" s="92"/>
      <c r="AQ3177" s="92"/>
      <c r="AR3177" s="92"/>
      <c r="AS3177" s="92"/>
      <c r="AT3177" s="92"/>
      <c r="AU3177" s="92"/>
      <c r="AV3177" s="109">
        <f t="shared" si="529"/>
        <v>10</v>
      </c>
      <c r="AW3177" s="75"/>
      <c r="AX3177" s="110">
        <f t="shared" si="530"/>
        <v>0.83333333333333326</v>
      </c>
      <c r="AY3177" s="111"/>
      <c r="AZ3177" s="93"/>
      <c r="BA3177" s="94" t="s">
        <v>131</v>
      </c>
      <c r="BB3177" s="71"/>
      <c r="BC3177" s="95"/>
      <c r="BD3177" s="41">
        <v>5</v>
      </c>
      <c r="BE3177" s="52">
        <v>53</v>
      </c>
      <c r="BF3177" s="103">
        <v>5313</v>
      </c>
      <c r="BG3177" s="280" t="s">
        <v>52</v>
      </c>
    </row>
    <row r="3178" spans="1:59" s="63" customFormat="1" ht="12.75" x14ac:dyDescent="0.2">
      <c r="A3178" s="196">
        <v>5</v>
      </c>
      <c r="B3178" s="197" t="s">
        <v>938</v>
      </c>
      <c r="C3178" s="208">
        <v>53</v>
      </c>
      <c r="D3178" s="209" t="s">
        <v>1002</v>
      </c>
      <c r="E3178" s="212">
        <v>5313</v>
      </c>
      <c r="F3178" s="213" t="s">
        <v>1003</v>
      </c>
      <c r="G3178" s="231"/>
      <c r="H3178" s="89"/>
      <c r="I3178" s="90" t="s">
        <v>634</v>
      </c>
      <c r="J3178" s="90"/>
      <c r="K3178" s="90" t="s">
        <v>511</v>
      </c>
      <c r="L3178" s="90"/>
      <c r="M3178" s="91"/>
      <c r="N3178" s="312">
        <v>1</v>
      </c>
      <c r="O3178" s="313">
        <f t="shared" si="531"/>
        <v>8.3333333333333329E-2</v>
      </c>
      <c r="P3178" s="104"/>
      <c r="Q3178" s="92"/>
      <c r="R3178" s="92"/>
      <c r="S3178" s="92"/>
      <c r="T3178" s="92"/>
      <c r="U3178" s="92"/>
      <c r="V3178" s="92"/>
      <c r="W3178" s="92">
        <v>1</v>
      </c>
      <c r="X3178" s="109">
        <f t="shared" si="525"/>
        <v>25000</v>
      </c>
      <c r="Y3178" s="83"/>
      <c r="Z3178" s="110">
        <f t="shared" si="526"/>
        <v>2083.333333333333</v>
      </c>
      <c r="AA3178" s="111"/>
      <c r="AB3178" s="92"/>
      <c r="AC3178" s="92"/>
      <c r="AD3178" s="92"/>
      <c r="AE3178" s="92"/>
      <c r="AF3178" s="92"/>
      <c r="AG3178" s="92"/>
      <c r="AH3178" s="92"/>
      <c r="AI3178" s="109">
        <f t="shared" si="527"/>
        <v>0</v>
      </c>
      <c r="AJ3178" s="83"/>
      <c r="AK3178" s="110">
        <f t="shared" si="528"/>
        <v>0</v>
      </c>
      <c r="AL3178" s="111"/>
      <c r="AM3178" s="92"/>
      <c r="AN3178" s="92"/>
      <c r="AO3178" s="92"/>
      <c r="AP3178" s="92">
        <v>1</v>
      </c>
      <c r="AQ3178" s="92"/>
      <c r="AR3178" s="92"/>
      <c r="AS3178" s="92"/>
      <c r="AT3178" s="92"/>
      <c r="AU3178" s="92"/>
      <c r="AV3178" s="109">
        <f t="shared" si="529"/>
        <v>100</v>
      </c>
      <c r="AW3178" s="75"/>
      <c r="AX3178" s="110">
        <f t="shared" si="530"/>
        <v>8.3333333333333321</v>
      </c>
      <c r="AY3178" s="111"/>
      <c r="AZ3178" s="93"/>
      <c r="BA3178" s="94" t="s">
        <v>131</v>
      </c>
      <c r="BB3178" s="71"/>
      <c r="BC3178" s="95"/>
      <c r="BD3178" s="41">
        <v>5</v>
      </c>
      <c r="BE3178" s="52">
        <v>53</v>
      </c>
      <c r="BF3178" s="103">
        <v>5313</v>
      </c>
      <c r="BG3178" s="280" t="s">
        <v>52</v>
      </c>
    </row>
    <row r="3179" spans="1:59" s="63" customFormat="1" ht="12.75" x14ac:dyDescent="0.2">
      <c r="A3179" s="196">
        <v>5</v>
      </c>
      <c r="B3179" s="197" t="s">
        <v>938</v>
      </c>
      <c r="C3179" s="208">
        <v>53</v>
      </c>
      <c r="D3179" s="209" t="s">
        <v>1002</v>
      </c>
      <c r="E3179" s="212">
        <v>5313</v>
      </c>
      <c r="F3179" s="213" t="s">
        <v>1003</v>
      </c>
      <c r="G3179" s="231"/>
      <c r="H3179" s="65"/>
      <c r="I3179" s="222"/>
      <c r="J3179" s="66"/>
      <c r="K3179" s="66"/>
      <c r="L3179" s="66"/>
      <c r="M3179" s="64"/>
      <c r="N3179" s="304"/>
      <c r="O3179" s="305"/>
      <c r="P3179" s="127"/>
      <c r="Q3179" s="67"/>
      <c r="R3179" s="67"/>
      <c r="S3179" s="67"/>
      <c r="T3179" s="67"/>
      <c r="U3179" s="67"/>
      <c r="V3179" s="67"/>
      <c r="W3179" s="67"/>
      <c r="X3179" s="67"/>
      <c r="Y3179" s="68"/>
      <c r="Z3179" s="68"/>
      <c r="AA3179" s="68"/>
      <c r="AB3179" s="67"/>
      <c r="AC3179" s="67"/>
      <c r="AD3179" s="67"/>
      <c r="AE3179" s="67"/>
      <c r="AF3179" s="67"/>
      <c r="AG3179" s="67"/>
      <c r="AH3179" s="67"/>
      <c r="AI3179" s="67"/>
      <c r="AJ3179" s="68"/>
      <c r="AK3179" s="68"/>
      <c r="AL3179" s="68"/>
      <c r="AM3179" s="67"/>
      <c r="AN3179" s="67"/>
      <c r="AO3179" s="67"/>
      <c r="AP3179" s="67"/>
      <c r="AQ3179" s="67"/>
      <c r="AR3179" s="67"/>
      <c r="AS3179" s="67"/>
      <c r="AT3179" s="67"/>
      <c r="AU3179" s="67"/>
      <c r="AV3179" s="67"/>
      <c r="AW3179" s="67"/>
      <c r="AX3179" s="68"/>
      <c r="AY3179" s="68"/>
      <c r="AZ3179" s="69"/>
      <c r="BA3179" s="70"/>
      <c r="BB3179" s="71"/>
      <c r="BC3179" s="95"/>
      <c r="BD3179" s="41">
        <v>5</v>
      </c>
      <c r="BE3179" s="52">
        <v>53</v>
      </c>
      <c r="BF3179" s="103">
        <v>5313</v>
      </c>
      <c r="BG3179" s="275"/>
    </row>
    <row r="3180" spans="1:59" s="63" customFormat="1" ht="12.75" x14ac:dyDescent="0.2">
      <c r="A3180" s="196">
        <v>5</v>
      </c>
      <c r="B3180" s="197" t="s">
        <v>938</v>
      </c>
      <c r="C3180" s="208">
        <v>53</v>
      </c>
      <c r="D3180" s="209" t="s">
        <v>1002</v>
      </c>
      <c r="E3180" s="212">
        <v>5313</v>
      </c>
      <c r="F3180" s="213" t="s">
        <v>1003</v>
      </c>
      <c r="G3180" s="232"/>
      <c r="H3180" s="97"/>
      <c r="I3180" s="224"/>
      <c r="J3180" s="98"/>
      <c r="K3180" s="98"/>
      <c r="L3180" s="98"/>
      <c r="M3180" s="96"/>
      <c r="N3180" s="307"/>
      <c r="O3180" s="246"/>
      <c r="P3180" s="124"/>
      <c r="Q3180" s="99"/>
      <c r="R3180" s="99"/>
      <c r="S3180" s="99"/>
      <c r="T3180" s="99"/>
      <c r="U3180" s="99"/>
      <c r="V3180" s="99"/>
      <c r="W3180" s="99"/>
      <c r="X3180" s="99"/>
      <c r="Y3180" s="100"/>
      <c r="Z3180" s="100"/>
      <c r="AA3180" s="100"/>
      <c r="AB3180" s="99"/>
      <c r="AC3180" s="99"/>
      <c r="AD3180" s="99"/>
      <c r="AE3180" s="99"/>
      <c r="AF3180" s="99"/>
      <c r="AG3180" s="99"/>
      <c r="AH3180" s="99"/>
      <c r="AI3180" s="99"/>
      <c r="AJ3180" s="100"/>
      <c r="AK3180" s="100"/>
      <c r="AL3180" s="100"/>
      <c r="AM3180" s="99"/>
      <c r="AN3180" s="99"/>
      <c r="AO3180" s="99"/>
      <c r="AP3180" s="99"/>
      <c r="AQ3180" s="99"/>
      <c r="AR3180" s="99"/>
      <c r="AS3180" s="99"/>
      <c r="AT3180" s="99"/>
      <c r="AU3180" s="99"/>
      <c r="AV3180" s="99"/>
      <c r="AW3180" s="99"/>
      <c r="AX3180" s="100"/>
      <c r="AY3180" s="100"/>
      <c r="AZ3180" s="101"/>
      <c r="BA3180" s="102"/>
      <c r="BB3180" s="95"/>
      <c r="BC3180" s="95"/>
      <c r="BD3180" s="41">
        <v>5</v>
      </c>
      <c r="BE3180" s="52">
        <v>53</v>
      </c>
      <c r="BF3180" s="103">
        <v>5313</v>
      </c>
      <c r="BG3180" s="277"/>
    </row>
    <row r="3181" spans="1:59" s="63" customFormat="1" ht="12.75" x14ac:dyDescent="0.2">
      <c r="A3181" s="196">
        <v>5</v>
      </c>
      <c r="B3181" s="197" t="s">
        <v>938</v>
      </c>
      <c r="C3181" s="208">
        <v>53</v>
      </c>
      <c r="D3181" s="209" t="s">
        <v>1002</v>
      </c>
      <c r="E3181" s="212">
        <v>5321</v>
      </c>
      <c r="F3181" s="211" t="s">
        <v>1212</v>
      </c>
      <c r="G3181" s="230"/>
      <c r="H3181" s="56"/>
      <c r="I3181" s="221"/>
      <c r="J3181" s="57"/>
      <c r="K3181" s="57"/>
      <c r="L3181" s="57"/>
      <c r="M3181" s="55"/>
      <c r="N3181" s="303"/>
      <c r="O3181" s="245"/>
      <c r="P3181" s="122"/>
      <c r="Q3181" s="58"/>
      <c r="R3181" s="58"/>
      <c r="S3181" s="58"/>
      <c r="T3181" s="58"/>
      <c r="U3181" s="58"/>
      <c r="V3181" s="58"/>
      <c r="W3181" s="58"/>
      <c r="X3181" s="58"/>
      <c r="Y3181" s="59"/>
      <c r="Z3181" s="59"/>
      <c r="AA3181" s="59"/>
      <c r="AB3181" s="58"/>
      <c r="AC3181" s="58"/>
      <c r="AD3181" s="58"/>
      <c r="AE3181" s="58"/>
      <c r="AF3181" s="58"/>
      <c r="AG3181" s="58"/>
      <c r="AH3181" s="58"/>
      <c r="AI3181" s="58"/>
      <c r="AJ3181" s="59"/>
      <c r="AK3181" s="59"/>
      <c r="AL3181" s="59"/>
      <c r="AM3181" s="58"/>
      <c r="AN3181" s="58"/>
      <c r="AO3181" s="58"/>
      <c r="AP3181" s="58"/>
      <c r="AQ3181" s="58"/>
      <c r="AR3181" s="58"/>
      <c r="AS3181" s="58"/>
      <c r="AT3181" s="58"/>
      <c r="AU3181" s="58"/>
      <c r="AV3181" s="58"/>
      <c r="AW3181" s="58"/>
      <c r="AX3181" s="59"/>
      <c r="AY3181" s="59"/>
      <c r="AZ3181" s="60"/>
      <c r="BA3181" s="61"/>
      <c r="BB3181" s="54"/>
      <c r="BC3181" s="54"/>
      <c r="BD3181" s="41">
        <v>5</v>
      </c>
      <c r="BE3181" s="52">
        <v>53</v>
      </c>
      <c r="BF3181" s="103">
        <v>5313</v>
      </c>
      <c r="BG3181" s="277"/>
    </row>
    <row r="3182" spans="1:59" s="63" customFormat="1" ht="12.75" x14ac:dyDescent="0.2">
      <c r="A3182" s="196">
        <v>5</v>
      </c>
      <c r="B3182" s="197" t="s">
        <v>938</v>
      </c>
      <c r="C3182" s="208">
        <v>53</v>
      </c>
      <c r="D3182" s="209" t="s">
        <v>1002</v>
      </c>
      <c r="E3182" s="212">
        <v>5321</v>
      </c>
      <c r="F3182" s="211" t="s">
        <v>1212</v>
      </c>
      <c r="G3182" s="231"/>
      <c r="H3182" s="65"/>
      <c r="I3182" s="222"/>
      <c r="J3182" s="66"/>
      <c r="K3182" s="66"/>
      <c r="L3182" s="66"/>
      <c r="M3182" s="64"/>
      <c r="N3182" s="304"/>
      <c r="O3182" s="305"/>
      <c r="P3182" s="127"/>
      <c r="Q3182" s="67"/>
      <c r="R3182" s="67"/>
      <c r="S3182" s="67"/>
      <c r="T3182" s="67"/>
      <c r="U3182" s="67"/>
      <c r="V3182" s="67"/>
      <c r="W3182" s="67"/>
      <c r="X3182" s="67"/>
      <c r="Y3182" s="68"/>
      <c r="Z3182" s="68"/>
      <c r="AA3182" s="68"/>
      <c r="AB3182" s="67"/>
      <c r="AC3182" s="67"/>
      <c r="AD3182" s="67"/>
      <c r="AE3182" s="67"/>
      <c r="AF3182" s="67"/>
      <c r="AG3182" s="67"/>
      <c r="AH3182" s="67"/>
      <c r="AI3182" s="67"/>
      <c r="AJ3182" s="68"/>
      <c r="AK3182" s="68"/>
      <c r="AL3182" s="68"/>
      <c r="AM3182" s="67"/>
      <c r="AN3182" s="67"/>
      <c r="AO3182" s="67"/>
      <c r="AP3182" s="67"/>
      <c r="AQ3182" s="67"/>
      <c r="AR3182" s="67"/>
      <c r="AS3182" s="67"/>
      <c r="AT3182" s="67"/>
      <c r="AU3182" s="67"/>
      <c r="AV3182" s="67"/>
      <c r="AW3182" s="67"/>
      <c r="AX3182" s="68"/>
      <c r="AY3182" s="68"/>
      <c r="AZ3182" s="69"/>
      <c r="BA3182" s="70"/>
      <c r="BB3182" s="71"/>
      <c r="BC3182" s="54"/>
      <c r="BD3182" s="41">
        <v>5</v>
      </c>
      <c r="BE3182" s="52">
        <v>53</v>
      </c>
      <c r="BF3182" s="103">
        <v>5313</v>
      </c>
      <c r="BG3182" s="275"/>
    </row>
    <row r="3183" spans="1:59" s="63" customFormat="1" ht="12.75" x14ac:dyDescent="0.2">
      <c r="A3183" s="196">
        <v>5</v>
      </c>
      <c r="B3183" s="197" t="s">
        <v>938</v>
      </c>
      <c r="C3183" s="208">
        <v>53</v>
      </c>
      <c r="D3183" s="209" t="s">
        <v>1002</v>
      </c>
      <c r="E3183" s="212">
        <v>5321</v>
      </c>
      <c r="F3183" s="211" t="s">
        <v>1212</v>
      </c>
      <c r="G3183" s="231"/>
      <c r="H3183" s="72" t="s">
        <v>47</v>
      </c>
      <c r="I3183" s="223"/>
      <c r="J3183" s="73"/>
      <c r="K3183" s="73"/>
      <c r="L3183" s="73"/>
      <c r="M3183" s="74"/>
      <c r="N3183" s="247"/>
      <c r="O3183" s="306"/>
      <c r="P3183" s="105"/>
      <c r="Q3183" s="75"/>
      <c r="R3183" s="75"/>
      <c r="S3183" s="75"/>
      <c r="T3183" s="75"/>
      <c r="U3183" s="75"/>
      <c r="V3183" s="75"/>
      <c r="W3183" s="75"/>
      <c r="X3183" s="75"/>
      <c r="Y3183" s="76">
        <f>IF(ISNUMBER(VLOOKUP(Y3185,P$7:W$7,MATCH(Y3185,P$7:W$7))),VLOOKUP(Y3185,P$7:W$7,MATCH(Y3185,P$7:W$7)),IF(N3187=0,"No Data",IF(Y3185&gt;0,"&lt;100",0)))</f>
        <v>10000</v>
      </c>
      <c r="Z3183" s="77">
        <f>IF(ISNUMBER(VLOOKUP(Z3187,P$7:W$7,MATCH(Z3187,P$7:W$7))),VLOOKUP(Z3187,P$7:W$7,MATCH(Z3187,P$7:W$7)),IF(N3187=0,"No Data",IF(Z3187&gt;0,"&lt;100",0)))</f>
        <v>10000</v>
      </c>
      <c r="AA3183" s="106">
        <f>IF(ISNUMBER(Z3183),Z3183,0)</f>
        <v>10000</v>
      </c>
      <c r="AB3183" s="75"/>
      <c r="AC3183" s="75"/>
      <c r="AD3183" s="75"/>
      <c r="AE3183" s="75"/>
      <c r="AF3183" s="75"/>
      <c r="AG3183" s="75"/>
      <c r="AH3183" s="75"/>
      <c r="AI3183" s="75"/>
      <c r="AJ3183" s="76">
        <f>IF(ISNUMBER(VLOOKUP(AJ3185,AB$7:AH$7,MATCH(AJ3185,AB$7:AH$7))),VLOOKUP(AJ3185,AB$7:AH$7,MATCH(AJ3185,AB$7:AH$7)),IF(N3187=0,"No Data",IF(AJ3185&gt;0,"&lt;50",0)))</f>
        <v>0</v>
      </c>
      <c r="AK3183" s="77">
        <f>IF(ISNUMBER(VLOOKUP(AK3187,AB$7:AH$7,MATCH(AK3187,AB$7:AH$7))),VLOOKUP(AK3187,AB$7:AH$7,MATCH(AK3187,AB$7:AH$7)),IF(N3187=0,"No Data",IF(AK3187&gt;0,"&lt;50",0)))</f>
        <v>0</v>
      </c>
      <c r="AL3183" s="106">
        <f>IF(ISNUMBER(AK3183),AK3183,0)</f>
        <v>0</v>
      </c>
      <c r="AM3183" s="75"/>
      <c r="AN3183" s="75"/>
      <c r="AO3183" s="75"/>
      <c r="AP3183" s="75"/>
      <c r="AQ3183" s="75"/>
      <c r="AR3183" s="75"/>
      <c r="AS3183" s="75"/>
      <c r="AT3183" s="75"/>
      <c r="AU3183" s="75"/>
      <c r="AV3183" s="75"/>
      <c r="AW3183" s="76">
        <f>IF(ISNUMBER(VLOOKUP(AW3185,AM$7:AU$7,MATCH(AW3185,AM$7:AU$7))),VLOOKUP(AW3185,AM$7:AU$7,MATCH(AW3185,AM$7:AU$7)),IF(N3187=0,"No Data",IF(AW3185&gt;0,"&lt;10",0)))</f>
        <v>250</v>
      </c>
      <c r="AX3183" s="77">
        <f>IF(ISNUMBER(VLOOKUP(AX3187,AM$7:AU$7,MATCH(AX3187,AM$7:AU$7))),VLOOKUP(AX3187,AM$7:AU$7,MATCH(AX3187,AM$7:AU$7)),IF(N3187=0,"No Data",IF(AX3187&gt;0,"&lt;10",0)))</f>
        <v>250</v>
      </c>
      <c r="AY3183" s="106">
        <f>IF(ISNUMBER(AX3183),AX3183,0)</f>
        <v>250</v>
      </c>
      <c r="AZ3183" s="79"/>
      <c r="BA3183" s="80"/>
      <c r="BB3183" s="71"/>
      <c r="BC3183" s="54"/>
      <c r="BD3183" s="41">
        <v>5</v>
      </c>
      <c r="BE3183" s="52">
        <v>53</v>
      </c>
      <c r="BF3183" s="103">
        <v>5313</v>
      </c>
      <c r="BG3183" s="276" t="s">
        <v>47</v>
      </c>
    </row>
    <row r="3184" spans="1:59" s="63" customFormat="1" ht="12.75" x14ac:dyDescent="0.2">
      <c r="A3184" s="196">
        <v>5</v>
      </c>
      <c r="B3184" s="197" t="s">
        <v>938</v>
      </c>
      <c r="C3184" s="208">
        <v>53</v>
      </c>
      <c r="D3184" s="209" t="s">
        <v>1002</v>
      </c>
      <c r="E3184" s="212">
        <v>5321</v>
      </c>
      <c r="F3184" s="211" t="s">
        <v>1212</v>
      </c>
      <c r="G3184" s="231"/>
      <c r="H3184" s="81" t="s">
        <v>48</v>
      </c>
      <c r="I3184" s="223"/>
      <c r="J3184" s="73"/>
      <c r="K3184" s="73"/>
      <c r="L3184" s="73"/>
      <c r="M3184" s="74"/>
      <c r="N3184" s="247"/>
      <c r="O3184" s="306"/>
      <c r="P3184" s="105"/>
      <c r="Q3184" s="75"/>
      <c r="R3184" s="75"/>
      <c r="S3184" s="75"/>
      <c r="T3184" s="75"/>
      <c r="U3184" s="75"/>
      <c r="V3184" s="75"/>
      <c r="W3184" s="75"/>
      <c r="X3184" s="75"/>
      <c r="Y3184" s="82">
        <f>MIN(X3188:X3190)</f>
        <v>0</v>
      </c>
      <c r="Z3184" s="83"/>
      <c r="AA3184" s="83"/>
      <c r="AB3184" s="75"/>
      <c r="AC3184" s="75"/>
      <c r="AD3184" s="75"/>
      <c r="AE3184" s="75"/>
      <c r="AF3184" s="75"/>
      <c r="AG3184" s="75"/>
      <c r="AH3184" s="75"/>
      <c r="AI3184" s="75"/>
      <c r="AJ3184" s="82">
        <f>MIN(AI3188:AI3190)</f>
        <v>0</v>
      </c>
      <c r="AK3184" s="83"/>
      <c r="AL3184" s="83"/>
      <c r="AM3184" s="75"/>
      <c r="AN3184" s="75"/>
      <c r="AO3184" s="75"/>
      <c r="AP3184" s="75"/>
      <c r="AQ3184" s="75"/>
      <c r="AR3184" s="75"/>
      <c r="AS3184" s="75"/>
      <c r="AT3184" s="75"/>
      <c r="AU3184" s="75"/>
      <c r="AV3184" s="75"/>
      <c r="AW3184" s="82">
        <f>MIN(AV3188:AV3190)</f>
        <v>100</v>
      </c>
      <c r="AX3184" s="83"/>
      <c r="AY3184" s="83"/>
      <c r="AZ3184" s="79"/>
      <c r="BA3184" s="80"/>
      <c r="BB3184" s="71"/>
      <c r="BC3184" s="54"/>
      <c r="BD3184" s="41">
        <v>5</v>
      </c>
      <c r="BE3184" s="52">
        <v>53</v>
      </c>
      <c r="BF3184" s="103">
        <v>5313</v>
      </c>
      <c r="BG3184" s="278" t="s">
        <v>48</v>
      </c>
    </row>
    <row r="3185" spans="1:59" s="63" customFormat="1" ht="12.75" x14ac:dyDescent="0.2">
      <c r="A3185" s="196">
        <v>5</v>
      </c>
      <c r="B3185" s="197" t="s">
        <v>938</v>
      </c>
      <c r="C3185" s="208">
        <v>53</v>
      </c>
      <c r="D3185" s="209" t="s">
        <v>1002</v>
      </c>
      <c r="E3185" s="212">
        <v>5321</v>
      </c>
      <c r="F3185" s="211" t="s">
        <v>1212</v>
      </c>
      <c r="G3185" s="231"/>
      <c r="H3185" s="81" t="s">
        <v>49</v>
      </c>
      <c r="I3185" s="223"/>
      <c r="J3185" s="73"/>
      <c r="K3185" s="73"/>
      <c r="L3185" s="73"/>
      <c r="M3185" s="74"/>
      <c r="N3185" s="247"/>
      <c r="O3185" s="306"/>
      <c r="P3185" s="105"/>
      <c r="Q3185" s="75"/>
      <c r="R3185" s="75"/>
      <c r="S3185" s="75"/>
      <c r="T3185" s="75"/>
      <c r="U3185" s="75"/>
      <c r="V3185" s="75"/>
      <c r="W3185" s="75"/>
      <c r="X3185" s="75"/>
      <c r="Y3185" s="84">
        <f>IF(ISNUMBER(AVERAGE(X3188:X3190)),AVERAGE(X3188:X3190),0)</f>
        <v>16666.666666666668</v>
      </c>
      <c r="Z3185" s="83"/>
      <c r="AA3185" s="83"/>
      <c r="AB3185" s="75"/>
      <c r="AC3185" s="75"/>
      <c r="AD3185" s="75"/>
      <c r="AE3185" s="75"/>
      <c r="AF3185" s="75"/>
      <c r="AG3185" s="75"/>
      <c r="AH3185" s="75"/>
      <c r="AI3185" s="75"/>
      <c r="AJ3185" s="84">
        <f>IF(ISNUMBER(AVERAGE(AI3188:AI3190)),AVERAGE(AI3188:AI3190),0)</f>
        <v>0</v>
      </c>
      <c r="AK3185" s="83"/>
      <c r="AL3185" s="83"/>
      <c r="AM3185" s="75"/>
      <c r="AN3185" s="75"/>
      <c r="AO3185" s="75"/>
      <c r="AP3185" s="75"/>
      <c r="AQ3185" s="75"/>
      <c r="AR3185" s="75"/>
      <c r="AS3185" s="75"/>
      <c r="AT3185" s="75"/>
      <c r="AU3185" s="75"/>
      <c r="AV3185" s="75"/>
      <c r="AW3185" s="84">
        <f>IF(ISNUMBER(AVERAGE(AV3188:AV3190)),AVERAGE(AV3188:AV3190),0)</f>
        <v>400</v>
      </c>
      <c r="AX3185" s="83"/>
      <c r="AY3185" s="83"/>
      <c r="AZ3185" s="79"/>
      <c r="BA3185" s="80"/>
      <c r="BB3185" s="71"/>
      <c r="BC3185" s="54"/>
      <c r="BD3185" s="41">
        <v>5</v>
      </c>
      <c r="BE3185" s="52">
        <v>53</v>
      </c>
      <c r="BF3185" s="103">
        <v>5313</v>
      </c>
      <c r="BG3185" s="278" t="s">
        <v>49</v>
      </c>
    </row>
    <row r="3186" spans="1:59" s="63" customFormat="1" ht="12.75" x14ac:dyDescent="0.2">
      <c r="A3186" s="196">
        <v>5</v>
      </c>
      <c r="B3186" s="197" t="s">
        <v>938</v>
      </c>
      <c r="C3186" s="208">
        <v>53</v>
      </c>
      <c r="D3186" s="209" t="s">
        <v>1002</v>
      </c>
      <c r="E3186" s="212">
        <v>5321</v>
      </c>
      <c r="F3186" s="211" t="s">
        <v>1212</v>
      </c>
      <c r="G3186" s="231"/>
      <c r="H3186" s="81" t="s">
        <v>50</v>
      </c>
      <c r="I3186" s="223"/>
      <c r="J3186" s="73"/>
      <c r="K3186" s="73"/>
      <c r="L3186" s="73"/>
      <c r="M3186" s="74"/>
      <c r="N3186" s="247"/>
      <c r="O3186" s="306"/>
      <c r="P3186" s="105"/>
      <c r="Q3186" s="75"/>
      <c r="R3186" s="75"/>
      <c r="S3186" s="75"/>
      <c r="T3186" s="75"/>
      <c r="U3186" s="75"/>
      <c r="V3186" s="75"/>
      <c r="W3186" s="75"/>
      <c r="X3186" s="75"/>
      <c r="Y3186" s="84">
        <f>MAX(X3188:X3190)</f>
        <v>25000</v>
      </c>
      <c r="Z3186" s="83"/>
      <c r="AA3186" s="83"/>
      <c r="AB3186" s="75"/>
      <c r="AC3186" s="75"/>
      <c r="AD3186" s="75"/>
      <c r="AE3186" s="75"/>
      <c r="AF3186" s="75"/>
      <c r="AG3186" s="75"/>
      <c r="AH3186" s="75"/>
      <c r="AI3186" s="75"/>
      <c r="AJ3186" s="84">
        <f>MAX(AI3188:AI3190)</f>
        <v>0</v>
      </c>
      <c r="AK3186" s="83"/>
      <c r="AL3186" s="83"/>
      <c r="AM3186" s="75"/>
      <c r="AN3186" s="75"/>
      <c r="AO3186" s="75"/>
      <c r="AP3186" s="75"/>
      <c r="AQ3186" s="75"/>
      <c r="AR3186" s="75"/>
      <c r="AS3186" s="75"/>
      <c r="AT3186" s="75"/>
      <c r="AU3186" s="75"/>
      <c r="AV3186" s="75"/>
      <c r="AW3186" s="84">
        <f>MAX(AV3188:AV3190)</f>
        <v>1000</v>
      </c>
      <c r="AX3186" s="83"/>
      <c r="AY3186" s="83"/>
      <c r="AZ3186" s="79"/>
      <c r="BA3186" s="80"/>
      <c r="BB3186" s="71"/>
      <c r="BC3186" s="54"/>
      <c r="BD3186" s="41">
        <v>5</v>
      </c>
      <c r="BE3186" s="52">
        <v>53</v>
      </c>
      <c r="BF3186" s="103">
        <v>5313</v>
      </c>
      <c r="BG3186" s="278" t="s">
        <v>50</v>
      </c>
    </row>
    <row r="3187" spans="1:59" s="63" customFormat="1" ht="12.75" x14ac:dyDescent="0.2">
      <c r="A3187" s="196">
        <v>5</v>
      </c>
      <c r="B3187" s="197" t="s">
        <v>938</v>
      </c>
      <c r="C3187" s="208">
        <v>53</v>
      </c>
      <c r="D3187" s="209" t="s">
        <v>1002</v>
      </c>
      <c r="E3187" s="212">
        <v>5321</v>
      </c>
      <c r="F3187" s="211" t="s">
        <v>1212</v>
      </c>
      <c r="G3187" s="231"/>
      <c r="H3187" s="85" t="s">
        <v>51</v>
      </c>
      <c r="I3187" s="223"/>
      <c r="J3187" s="73"/>
      <c r="K3187" s="73"/>
      <c r="L3187" s="73"/>
      <c r="M3187" s="74"/>
      <c r="N3187" s="248">
        <f>SUM(N3188:N3190)</f>
        <v>3</v>
      </c>
      <c r="O3187" s="293">
        <f>SUM(O3188:O3190)</f>
        <v>1</v>
      </c>
      <c r="P3187" s="292"/>
      <c r="Q3187" s="87"/>
      <c r="R3187" s="87"/>
      <c r="S3187" s="87"/>
      <c r="T3187" s="87"/>
      <c r="U3187" s="87"/>
      <c r="V3187" s="87"/>
      <c r="W3187" s="87"/>
      <c r="X3187" s="87"/>
      <c r="Y3187" s="88"/>
      <c r="Z3187" s="107">
        <f>SUM(Z3188:Z3190)</f>
        <v>16666.666666666664</v>
      </c>
      <c r="AA3187" s="88"/>
      <c r="AB3187" s="87"/>
      <c r="AC3187" s="87"/>
      <c r="AD3187" s="87"/>
      <c r="AE3187" s="87"/>
      <c r="AF3187" s="87"/>
      <c r="AG3187" s="87"/>
      <c r="AH3187" s="87"/>
      <c r="AI3187" s="87"/>
      <c r="AJ3187" s="88"/>
      <c r="AK3187" s="107">
        <f>SUM(AK3188:AK3190)</f>
        <v>0</v>
      </c>
      <c r="AL3187" s="88"/>
      <c r="AM3187" s="87"/>
      <c r="AN3187" s="87"/>
      <c r="AO3187" s="87"/>
      <c r="AP3187" s="87"/>
      <c r="AQ3187" s="87"/>
      <c r="AR3187" s="87"/>
      <c r="AS3187" s="87"/>
      <c r="AT3187" s="87"/>
      <c r="AU3187" s="87"/>
      <c r="AV3187" s="87"/>
      <c r="AW3187" s="112"/>
      <c r="AX3187" s="107">
        <f>SUM(AX3188:AX3190)</f>
        <v>399.99999999999994</v>
      </c>
      <c r="AY3187" s="88"/>
      <c r="AZ3187" s="79"/>
      <c r="BA3187" s="80"/>
      <c r="BB3187" s="71"/>
      <c r="BC3187" s="54"/>
      <c r="BD3187" s="41">
        <v>5</v>
      </c>
      <c r="BE3187" s="52">
        <v>53</v>
      </c>
      <c r="BF3187" s="103">
        <v>5313</v>
      </c>
      <c r="BG3187" s="279" t="s">
        <v>51</v>
      </c>
    </row>
    <row r="3188" spans="1:59" s="63" customFormat="1" ht="12.75" x14ac:dyDescent="0.2">
      <c r="A3188" s="196">
        <v>5</v>
      </c>
      <c r="B3188" s="197" t="s">
        <v>938</v>
      </c>
      <c r="C3188" s="208">
        <v>53</v>
      </c>
      <c r="D3188" s="209" t="s">
        <v>1002</v>
      </c>
      <c r="E3188" s="212">
        <v>5321</v>
      </c>
      <c r="F3188" s="211" t="s">
        <v>1212</v>
      </c>
      <c r="G3188" s="231"/>
      <c r="H3188" s="89" t="s">
        <v>52</v>
      </c>
      <c r="I3188" s="90" t="s">
        <v>291</v>
      </c>
      <c r="J3188" s="90"/>
      <c r="K3188" s="90" t="s">
        <v>129</v>
      </c>
      <c r="L3188" s="90"/>
      <c r="M3188" s="91"/>
      <c r="N3188" s="312">
        <v>1</v>
      </c>
      <c r="O3188" s="313">
        <f>N3188/N$3187</f>
        <v>0.33333333333333331</v>
      </c>
      <c r="P3188" s="104"/>
      <c r="Q3188" s="92"/>
      <c r="R3188" s="92"/>
      <c r="S3188" s="92"/>
      <c r="T3188" s="92"/>
      <c r="U3188" s="92"/>
      <c r="V3188" s="92"/>
      <c r="W3188" s="92">
        <v>1</v>
      </c>
      <c r="X3188" s="109">
        <f t="shared" ref="X3188:X3190" si="532">P3188*P$7+Q3188*Q$7+R3188*R$7+S3188*S$7+T3188*T$7+U3188*U$7+V3188*V$7+W3188*W$7</f>
        <v>25000</v>
      </c>
      <c r="Y3188" s="83"/>
      <c r="Z3188" s="110">
        <f t="shared" ref="Z3188:Z3190" si="533">X3188*$O3188</f>
        <v>8333.3333333333321</v>
      </c>
      <c r="AA3188" s="111"/>
      <c r="AB3188" s="92"/>
      <c r="AC3188" s="92"/>
      <c r="AD3188" s="92"/>
      <c r="AE3188" s="92"/>
      <c r="AF3188" s="92"/>
      <c r="AG3188" s="92"/>
      <c r="AH3188" s="92"/>
      <c r="AI3188" s="109">
        <f t="shared" ref="AI3188:AI3190" si="534">AB3188*AB$7+AC3188*AC$7+AD3188*AD$7+AE3188*AE$7+AF3188*AF$7+AG3188*AG$7+AH3188*AH$7</f>
        <v>0</v>
      </c>
      <c r="AJ3188" s="83"/>
      <c r="AK3188" s="110">
        <f t="shared" ref="AK3188:AK3190" si="535">AI3188*$O3188</f>
        <v>0</v>
      </c>
      <c r="AL3188" s="111"/>
      <c r="AM3188" s="92"/>
      <c r="AN3188" s="92"/>
      <c r="AO3188" s="92"/>
      <c r="AP3188" s="92">
        <v>1</v>
      </c>
      <c r="AQ3188" s="92"/>
      <c r="AR3188" s="92"/>
      <c r="AS3188" s="92"/>
      <c r="AT3188" s="92"/>
      <c r="AU3188" s="92"/>
      <c r="AV3188" s="109">
        <f t="shared" ref="AV3188:AV3190" si="536">AM3188*AM$7+AN3188*AN$7+AO3188*AO$7+AP3188*AP$7+AQ3188*AQ$7+AR3188*AR$7+AS3188*AS$7+AT3188*AT$7+AU3188*AU$7</f>
        <v>100</v>
      </c>
      <c r="AW3188" s="75"/>
      <c r="AX3188" s="110">
        <f t="shared" ref="AX3188:AX3190" si="537">AV3188*$O3188</f>
        <v>33.333333333333329</v>
      </c>
      <c r="AY3188" s="111"/>
      <c r="AZ3188" s="93"/>
      <c r="BA3188" s="94" t="s">
        <v>105</v>
      </c>
      <c r="BB3188" s="71"/>
      <c r="BC3188" s="54"/>
      <c r="BD3188" s="41">
        <v>5</v>
      </c>
      <c r="BE3188" s="52">
        <v>53</v>
      </c>
      <c r="BF3188" s="103">
        <v>5313</v>
      </c>
      <c r="BG3188" s="280" t="s">
        <v>52</v>
      </c>
    </row>
    <row r="3189" spans="1:59" s="63" customFormat="1" ht="12.75" x14ac:dyDescent="0.2">
      <c r="A3189" s="196">
        <v>5</v>
      </c>
      <c r="B3189" s="197" t="s">
        <v>938</v>
      </c>
      <c r="C3189" s="208">
        <v>53</v>
      </c>
      <c r="D3189" s="209" t="s">
        <v>1002</v>
      </c>
      <c r="E3189" s="212">
        <v>5321</v>
      </c>
      <c r="F3189" s="211" t="s">
        <v>1212</v>
      </c>
      <c r="G3189" s="231"/>
      <c r="H3189" s="89"/>
      <c r="I3189" s="90" t="s">
        <v>290</v>
      </c>
      <c r="J3189" s="90"/>
      <c r="K3189" s="90" t="s">
        <v>64</v>
      </c>
      <c r="L3189" s="90" t="s">
        <v>136</v>
      </c>
      <c r="M3189" s="91"/>
      <c r="N3189" s="312">
        <v>1</v>
      </c>
      <c r="O3189" s="313">
        <f>N3189/N$3187</f>
        <v>0.33333333333333331</v>
      </c>
      <c r="P3189" s="104"/>
      <c r="Q3189" s="92"/>
      <c r="R3189" s="92"/>
      <c r="S3189" s="92"/>
      <c r="T3189" s="92"/>
      <c r="U3189" s="92"/>
      <c r="V3189" s="92"/>
      <c r="W3189" s="92"/>
      <c r="X3189" s="109">
        <f t="shared" si="532"/>
        <v>0</v>
      </c>
      <c r="Y3189" s="83"/>
      <c r="Z3189" s="110">
        <f t="shared" si="533"/>
        <v>0</v>
      </c>
      <c r="AA3189" s="111"/>
      <c r="AB3189" s="92"/>
      <c r="AC3189" s="92"/>
      <c r="AD3189" s="92"/>
      <c r="AE3189" s="92"/>
      <c r="AF3189" s="92"/>
      <c r="AG3189" s="92"/>
      <c r="AH3189" s="92"/>
      <c r="AI3189" s="109">
        <f t="shared" si="534"/>
        <v>0</v>
      </c>
      <c r="AJ3189" s="83"/>
      <c r="AK3189" s="110">
        <f t="shared" si="535"/>
        <v>0</v>
      </c>
      <c r="AL3189" s="111"/>
      <c r="AM3189" s="92"/>
      <c r="AN3189" s="92"/>
      <c r="AO3189" s="92"/>
      <c r="AP3189" s="92"/>
      <c r="AQ3189" s="92"/>
      <c r="AR3189" s="92"/>
      <c r="AS3189" s="92">
        <v>1</v>
      </c>
      <c r="AT3189" s="92"/>
      <c r="AU3189" s="92"/>
      <c r="AV3189" s="109">
        <f t="shared" si="536"/>
        <v>1000</v>
      </c>
      <c r="AW3189" s="75"/>
      <c r="AX3189" s="110">
        <f t="shared" si="537"/>
        <v>333.33333333333331</v>
      </c>
      <c r="AY3189" s="111"/>
      <c r="AZ3189" s="93"/>
      <c r="BA3189" s="94" t="s">
        <v>131</v>
      </c>
      <c r="BB3189" s="71"/>
      <c r="BC3189" s="54"/>
      <c r="BD3189" s="41">
        <v>5</v>
      </c>
      <c r="BE3189" s="52">
        <v>53</v>
      </c>
      <c r="BF3189" s="103">
        <v>5313</v>
      </c>
      <c r="BG3189" s="280" t="s">
        <v>52</v>
      </c>
    </row>
    <row r="3190" spans="1:59" s="63" customFormat="1" ht="12.75" x14ac:dyDescent="0.2">
      <c r="A3190" s="196">
        <v>5</v>
      </c>
      <c r="B3190" s="197" t="s">
        <v>938</v>
      </c>
      <c r="C3190" s="208">
        <v>53</v>
      </c>
      <c r="D3190" s="209" t="s">
        <v>1002</v>
      </c>
      <c r="E3190" s="212">
        <v>5321</v>
      </c>
      <c r="F3190" s="211" t="s">
        <v>1212</v>
      </c>
      <c r="G3190" s="231"/>
      <c r="H3190" s="89"/>
      <c r="I3190" s="90" t="s">
        <v>926</v>
      </c>
      <c r="J3190" s="90"/>
      <c r="K3190" s="90" t="s">
        <v>73</v>
      </c>
      <c r="L3190" s="90" t="s">
        <v>69</v>
      </c>
      <c r="M3190" s="91"/>
      <c r="N3190" s="312">
        <v>1</v>
      </c>
      <c r="O3190" s="313">
        <f>N3190/N$3187</f>
        <v>0.33333333333333331</v>
      </c>
      <c r="P3190" s="104"/>
      <c r="Q3190" s="92"/>
      <c r="R3190" s="92"/>
      <c r="S3190" s="92"/>
      <c r="T3190" s="92"/>
      <c r="U3190" s="92"/>
      <c r="V3190" s="92"/>
      <c r="W3190" s="92">
        <v>1</v>
      </c>
      <c r="X3190" s="109">
        <f t="shared" si="532"/>
        <v>25000</v>
      </c>
      <c r="Y3190" s="83"/>
      <c r="Z3190" s="110">
        <f t="shared" si="533"/>
        <v>8333.3333333333321</v>
      </c>
      <c r="AA3190" s="111"/>
      <c r="AB3190" s="92"/>
      <c r="AC3190" s="92"/>
      <c r="AD3190" s="92"/>
      <c r="AE3190" s="92"/>
      <c r="AF3190" s="92"/>
      <c r="AG3190" s="92"/>
      <c r="AH3190" s="92"/>
      <c r="AI3190" s="109">
        <f t="shared" si="534"/>
        <v>0</v>
      </c>
      <c r="AJ3190" s="83"/>
      <c r="AK3190" s="110">
        <f t="shared" si="535"/>
        <v>0</v>
      </c>
      <c r="AL3190" s="111"/>
      <c r="AM3190" s="92"/>
      <c r="AN3190" s="92"/>
      <c r="AO3190" s="92"/>
      <c r="AP3190" s="92">
        <v>1</v>
      </c>
      <c r="AQ3190" s="92"/>
      <c r="AR3190" s="92"/>
      <c r="AS3190" s="92"/>
      <c r="AT3190" s="92"/>
      <c r="AU3190" s="92"/>
      <c r="AV3190" s="109">
        <f t="shared" si="536"/>
        <v>100</v>
      </c>
      <c r="AW3190" s="75"/>
      <c r="AX3190" s="110">
        <f t="shared" si="537"/>
        <v>33.333333333333329</v>
      </c>
      <c r="AY3190" s="111"/>
      <c r="AZ3190" s="93"/>
      <c r="BA3190" s="94" t="s">
        <v>131</v>
      </c>
      <c r="BB3190" s="71"/>
      <c r="BC3190" s="54"/>
      <c r="BD3190" s="41">
        <v>5</v>
      </c>
      <c r="BE3190" s="52">
        <v>53</v>
      </c>
      <c r="BF3190" s="103">
        <v>5313</v>
      </c>
      <c r="BG3190" s="280" t="s">
        <v>52</v>
      </c>
    </row>
    <row r="3191" spans="1:59" s="63" customFormat="1" ht="12.75" x14ac:dyDescent="0.2">
      <c r="A3191" s="196">
        <v>5</v>
      </c>
      <c r="B3191" s="197" t="s">
        <v>938</v>
      </c>
      <c r="C3191" s="208">
        <v>53</v>
      </c>
      <c r="D3191" s="209" t="s">
        <v>1002</v>
      </c>
      <c r="E3191" s="212">
        <v>5321</v>
      </c>
      <c r="F3191" s="211" t="s">
        <v>1212</v>
      </c>
      <c r="G3191" s="231"/>
      <c r="H3191" s="65"/>
      <c r="I3191" s="222"/>
      <c r="J3191" s="66"/>
      <c r="K3191" s="66"/>
      <c r="L3191" s="66"/>
      <c r="M3191" s="64"/>
      <c r="N3191" s="304"/>
      <c r="O3191" s="305"/>
      <c r="P3191" s="127"/>
      <c r="Q3191" s="67"/>
      <c r="R3191" s="67"/>
      <c r="S3191" s="67"/>
      <c r="T3191" s="67"/>
      <c r="U3191" s="67"/>
      <c r="V3191" s="67"/>
      <c r="W3191" s="67"/>
      <c r="X3191" s="67"/>
      <c r="Y3191" s="68"/>
      <c r="Z3191" s="68"/>
      <c r="AA3191" s="68"/>
      <c r="AB3191" s="67"/>
      <c r="AC3191" s="67"/>
      <c r="AD3191" s="67"/>
      <c r="AE3191" s="67"/>
      <c r="AF3191" s="67"/>
      <c r="AG3191" s="67"/>
      <c r="AH3191" s="67"/>
      <c r="AI3191" s="67"/>
      <c r="AJ3191" s="68"/>
      <c r="AK3191" s="68"/>
      <c r="AL3191" s="68"/>
      <c r="AM3191" s="67"/>
      <c r="AN3191" s="67"/>
      <c r="AO3191" s="67"/>
      <c r="AP3191" s="67"/>
      <c r="AQ3191" s="67"/>
      <c r="AR3191" s="67"/>
      <c r="AS3191" s="67"/>
      <c r="AT3191" s="67"/>
      <c r="AU3191" s="67"/>
      <c r="AV3191" s="67"/>
      <c r="AW3191" s="67"/>
      <c r="AX3191" s="68"/>
      <c r="AY3191" s="68"/>
      <c r="AZ3191" s="69"/>
      <c r="BA3191" s="70"/>
      <c r="BB3191" s="71"/>
      <c r="BC3191" s="54"/>
      <c r="BD3191" s="41">
        <v>5</v>
      </c>
      <c r="BE3191" s="52">
        <v>53</v>
      </c>
      <c r="BF3191" s="103">
        <v>5313</v>
      </c>
      <c r="BG3191" s="275"/>
    </row>
    <row r="3192" spans="1:59" s="63" customFormat="1" ht="12.75" x14ac:dyDescent="0.2">
      <c r="A3192" s="196">
        <v>5</v>
      </c>
      <c r="B3192" s="197" t="s">
        <v>938</v>
      </c>
      <c r="C3192" s="208">
        <v>53</v>
      </c>
      <c r="D3192" s="209" t="s">
        <v>1002</v>
      </c>
      <c r="E3192" s="212">
        <v>5321</v>
      </c>
      <c r="F3192" s="211" t="s">
        <v>1212</v>
      </c>
      <c r="G3192" s="230"/>
      <c r="H3192" s="56"/>
      <c r="I3192" s="221"/>
      <c r="J3192" s="57"/>
      <c r="K3192" s="57"/>
      <c r="L3192" s="57"/>
      <c r="M3192" s="55"/>
      <c r="N3192" s="303"/>
      <c r="O3192" s="245"/>
      <c r="P3192" s="122"/>
      <c r="Q3192" s="58"/>
      <c r="R3192" s="58"/>
      <c r="S3192" s="58"/>
      <c r="T3192" s="58"/>
      <c r="U3192" s="58"/>
      <c r="V3192" s="58"/>
      <c r="W3192" s="58"/>
      <c r="X3192" s="58"/>
      <c r="Y3192" s="59"/>
      <c r="Z3192" s="59"/>
      <c r="AA3192" s="59"/>
      <c r="AB3192" s="58"/>
      <c r="AC3192" s="58"/>
      <c r="AD3192" s="58"/>
      <c r="AE3192" s="58"/>
      <c r="AF3192" s="58"/>
      <c r="AG3192" s="58"/>
      <c r="AH3192" s="58"/>
      <c r="AI3192" s="58"/>
      <c r="AJ3192" s="59"/>
      <c r="AK3192" s="59"/>
      <c r="AL3192" s="59"/>
      <c r="AM3192" s="58"/>
      <c r="AN3192" s="58"/>
      <c r="AO3192" s="58"/>
      <c r="AP3192" s="58"/>
      <c r="AQ3192" s="58"/>
      <c r="AR3192" s="58"/>
      <c r="AS3192" s="58"/>
      <c r="AT3192" s="58"/>
      <c r="AU3192" s="58"/>
      <c r="AV3192" s="58"/>
      <c r="AW3192" s="58"/>
      <c r="AX3192" s="59"/>
      <c r="AY3192" s="59"/>
      <c r="AZ3192" s="60"/>
      <c r="BA3192" s="61"/>
      <c r="BB3192" s="54"/>
      <c r="BC3192" s="54"/>
      <c r="BD3192" s="41">
        <v>5</v>
      </c>
      <c r="BE3192" s="52">
        <v>53</v>
      </c>
      <c r="BF3192" s="103">
        <v>5313</v>
      </c>
      <c r="BG3192" s="277"/>
    </row>
    <row r="3193" spans="1:59" s="63" customFormat="1" ht="12.75" x14ac:dyDescent="0.2">
      <c r="A3193" s="196">
        <v>5</v>
      </c>
      <c r="B3193" s="197" t="s">
        <v>938</v>
      </c>
      <c r="C3193" s="208">
        <v>53</v>
      </c>
      <c r="D3193" s="209" t="s">
        <v>1002</v>
      </c>
      <c r="E3193" s="212">
        <v>5322</v>
      </c>
      <c r="F3193" s="213" t="s">
        <v>1213</v>
      </c>
      <c r="G3193" s="232"/>
      <c r="H3193" s="97"/>
      <c r="I3193" s="224"/>
      <c r="J3193" s="98"/>
      <c r="K3193" s="98"/>
      <c r="L3193" s="98"/>
      <c r="M3193" s="96"/>
      <c r="N3193" s="307"/>
      <c r="O3193" s="246"/>
      <c r="P3193" s="124"/>
      <c r="Q3193" s="99"/>
      <c r="R3193" s="99"/>
      <c r="S3193" s="99"/>
      <c r="T3193" s="99"/>
      <c r="U3193" s="99"/>
      <c r="V3193" s="99"/>
      <c r="W3193" s="99"/>
      <c r="X3193" s="99"/>
      <c r="Y3193" s="100"/>
      <c r="Z3193" s="100"/>
      <c r="AA3193" s="100"/>
      <c r="AB3193" s="99"/>
      <c r="AC3193" s="99"/>
      <c r="AD3193" s="99"/>
      <c r="AE3193" s="99"/>
      <c r="AF3193" s="99"/>
      <c r="AG3193" s="99"/>
      <c r="AH3193" s="99"/>
      <c r="AI3193" s="99"/>
      <c r="AJ3193" s="100"/>
      <c r="AK3193" s="100"/>
      <c r="AL3193" s="100"/>
      <c r="AM3193" s="99"/>
      <c r="AN3193" s="99"/>
      <c r="AO3193" s="99"/>
      <c r="AP3193" s="99"/>
      <c r="AQ3193" s="99"/>
      <c r="AR3193" s="99"/>
      <c r="AS3193" s="99"/>
      <c r="AT3193" s="99"/>
      <c r="AU3193" s="99"/>
      <c r="AV3193" s="99"/>
      <c r="AW3193" s="99"/>
      <c r="AX3193" s="100"/>
      <c r="AY3193" s="100"/>
      <c r="AZ3193" s="101"/>
      <c r="BA3193" s="102"/>
      <c r="BB3193" s="95"/>
      <c r="BC3193" s="95"/>
      <c r="BD3193" s="41">
        <v>5</v>
      </c>
      <c r="BE3193" s="52">
        <v>53</v>
      </c>
      <c r="BF3193" s="103">
        <v>5313</v>
      </c>
      <c r="BG3193" s="277"/>
    </row>
    <row r="3194" spans="1:59" s="63" customFormat="1" ht="12.75" x14ac:dyDescent="0.2">
      <c r="A3194" s="196">
        <v>5</v>
      </c>
      <c r="B3194" s="197" t="s">
        <v>938</v>
      </c>
      <c r="C3194" s="208">
        <v>53</v>
      </c>
      <c r="D3194" s="209" t="s">
        <v>1002</v>
      </c>
      <c r="E3194" s="212">
        <v>5322</v>
      </c>
      <c r="F3194" s="213" t="s">
        <v>1213</v>
      </c>
      <c r="G3194" s="231"/>
      <c r="H3194" s="65"/>
      <c r="I3194" s="222"/>
      <c r="J3194" s="66"/>
      <c r="K3194" s="66"/>
      <c r="L3194" s="66"/>
      <c r="M3194" s="64"/>
      <c r="N3194" s="304"/>
      <c r="O3194" s="305"/>
      <c r="P3194" s="127"/>
      <c r="Q3194" s="67"/>
      <c r="R3194" s="67"/>
      <c r="S3194" s="67"/>
      <c r="T3194" s="67"/>
      <c r="U3194" s="67"/>
      <c r="V3194" s="67"/>
      <c r="W3194" s="67"/>
      <c r="X3194" s="67"/>
      <c r="Y3194" s="68"/>
      <c r="Z3194" s="68"/>
      <c r="AA3194" s="68"/>
      <c r="AB3194" s="67"/>
      <c r="AC3194" s="67"/>
      <c r="AD3194" s="67"/>
      <c r="AE3194" s="67"/>
      <c r="AF3194" s="67"/>
      <c r="AG3194" s="67"/>
      <c r="AH3194" s="67"/>
      <c r="AI3194" s="67"/>
      <c r="AJ3194" s="68"/>
      <c r="AK3194" s="68"/>
      <c r="AL3194" s="68"/>
      <c r="AM3194" s="67"/>
      <c r="AN3194" s="67"/>
      <c r="AO3194" s="67"/>
      <c r="AP3194" s="67"/>
      <c r="AQ3194" s="67"/>
      <c r="AR3194" s="67"/>
      <c r="AS3194" s="67"/>
      <c r="AT3194" s="67"/>
      <c r="AU3194" s="67"/>
      <c r="AV3194" s="67"/>
      <c r="AW3194" s="67"/>
      <c r="AX3194" s="68"/>
      <c r="AY3194" s="68"/>
      <c r="AZ3194" s="69"/>
      <c r="BA3194" s="70"/>
      <c r="BB3194" s="71"/>
      <c r="BC3194" s="95"/>
      <c r="BD3194" s="41">
        <v>5</v>
      </c>
      <c r="BE3194" s="52">
        <v>53</v>
      </c>
      <c r="BF3194" s="103">
        <v>5313</v>
      </c>
      <c r="BG3194" s="275"/>
    </row>
    <row r="3195" spans="1:59" s="63" customFormat="1" ht="12.75" x14ac:dyDescent="0.2">
      <c r="A3195" s="196">
        <v>5</v>
      </c>
      <c r="B3195" s="197" t="s">
        <v>938</v>
      </c>
      <c r="C3195" s="208">
        <v>53</v>
      </c>
      <c r="D3195" s="209" t="s">
        <v>1002</v>
      </c>
      <c r="E3195" s="212">
        <v>5322</v>
      </c>
      <c r="F3195" s="213" t="s">
        <v>1213</v>
      </c>
      <c r="G3195" s="231"/>
      <c r="H3195" s="72" t="s">
        <v>47</v>
      </c>
      <c r="I3195" s="223"/>
      <c r="J3195" s="73"/>
      <c r="K3195" s="73"/>
      <c r="L3195" s="73"/>
      <c r="M3195" s="74"/>
      <c r="N3195" s="247"/>
      <c r="O3195" s="306"/>
      <c r="P3195" s="105"/>
      <c r="Q3195" s="75"/>
      <c r="R3195" s="75"/>
      <c r="S3195" s="75"/>
      <c r="T3195" s="75"/>
      <c r="U3195" s="75"/>
      <c r="V3195" s="75"/>
      <c r="W3195" s="75"/>
      <c r="X3195" s="75"/>
      <c r="Y3195" s="76">
        <f>IF(ISNUMBER(VLOOKUP(Y3197,P$7:W$7,MATCH(Y3197,P$7:W$7))),VLOOKUP(Y3197,P$7:W$7,MATCH(Y3197,P$7:W$7)),IF(N3199=0,"No Data",IF(Y3197&gt;0,"&lt;100",0)))</f>
        <v>10000</v>
      </c>
      <c r="Z3195" s="77">
        <f>IF(ISNUMBER(VLOOKUP(Z3199,P$7:W$7,MATCH(Z3199,P$7:W$7))),VLOOKUP(Z3199,P$7:W$7,MATCH(Z3199,P$7:W$7)),IF(N3199=0,"No Data",IF(Z3199&gt;0,"&lt;100",0)))</f>
        <v>10000</v>
      </c>
      <c r="AA3195" s="106">
        <f>IF(ISNUMBER(Z3195),Z3195,0)</f>
        <v>10000</v>
      </c>
      <c r="AB3195" s="75"/>
      <c r="AC3195" s="75"/>
      <c r="AD3195" s="75"/>
      <c r="AE3195" s="75"/>
      <c r="AF3195" s="75"/>
      <c r="AG3195" s="75"/>
      <c r="AH3195" s="75"/>
      <c r="AI3195" s="75"/>
      <c r="AJ3195" s="76">
        <f>IF(ISNUMBER(VLOOKUP(AJ3197,AB$7:AH$7,MATCH(AJ3197,AB$7:AH$7))),VLOOKUP(AJ3197,AB$7:AH$7,MATCH(AJ3197,AB$7:AH$7)),IF(N3199=0,"No Data",IF(AJ3197&gt;0,"&lt;50",0)))</f>
        <v>0</v>
      </c>
      <c r="AK3195" s="77">
        <f>IF(ISNUMBER(VLOOKUP(AK3199,AB$7:AH$7,MATCH(AK3199,AB$7:AH$7))),VLOOKUP(AK3199,AB$7:AH$7,MATCH(AK3199,AB$7:AH$7)),IF(N3199=0,"No Data",IF(AK3199&gt;0,"&lt;50",0)))</f>
        <v>0</v>
      </c>
      <c r="AL3195" s="106">
        <f>IF(ISNUMBER(AK3195),AK3195,0)</f>
        <v>0</v>
      </c>
      <c r="AM3195" s="75"/>
      <c r="AN3195" s="75"/>
      <c r="AO3195" s="75"/>
      <c r="AP3195" s="75"/>
      <c r="AQ3195" s="75"/>
      <c r="AR3195" s="75"/>
      <c r="AS3195" s="75"/>
      <c r="AT3195" s="75"/>
      <c r="AU3195" s="75"/>
      <c r="AV3195" s="75"/>
      <c r="AW3195" s="76">
        <f>IF(ISNUMBER(VLOOKUP(AW3197,AM$7:AU$7,MATCH(AW3197,AM$7:AU$7))),VLOOKUP(AW3197,AM$7:AU$7,MATCH(AW3197,AM$7:AU$7)),IF(N3199=0,"No Data",IF(AW3197&gt;0,"&lt;10",0)))</f>
        <v>250</v>
      </c>
      <c r="AX3195" s="77">
        <f>IF(ISNUMBER(VLOOKUP(AX3199,AM$7:AU$7,MATCH(AX3199,AM$7:AU$7))),VLOOKUP(AX3199,AM$7:AU$7,MATCH(AX3199,AM$7:AU$7)),IF(N3199=0,"No Data",IF(AX3199&gt;0,"&lt;10",0)))</f>
        <v>250</v>
      </c>
      <c r="AY3195" s="106">
        <f>IF(ISNUMBER(AX3195),AX3195,0)</f>
        <v>250</v>
      </c>
      <c r="AZ3195" s="79"/>
      <c r="BA3195" s="80"/>
      <c r="BB3195" s="71"/>
      <c r="BC3195" s="95"/>
      <c r="BD3195" s="41">
        <v>5</v>
      </c>
      <c r="BE3195" s="52">
        <v>53</v>
      </c>
      <c r="BF3195" s="103">
        <v>5313</v>
      </c>
      <c r="BG3195" s="276" t="s">
        <v>47</v>
      </c>
    </row>
    <row r="3196" spans="1:59" s="63" customFormat="1" ht="12.75" x14ac:dyDescent="0.2">
      <c r="A3196" s="196">
        <v>5</v>
      </c>
      <c r="B3196" s="197" t="s">
        <v>938</v>
      </c>
      <c r="C3196" s="208">
        <v>53</v>
      </c>
      <c r="D3196" s="209" t="s">
        <v>1002</v>
      </c>
      <c r="E3196" s="212">
        <v>5322</v>
      </c>
      <c r="F3196" s="213" t="s">
        <v>1213</v>
      </c>
      <c r="G3196" s="231"/>
      <c r="H3196" s="81" t="s">
        <v>48</v>
      </c>
      <c r="I3196" s="223"/>
      <c r="J3196" s="73"/>
      <c r="K3196" s="73"/>
      <c r="L3196" s="73"/>
      <c r="M3196" s="74"/>
      <c r="N3196" s="247"/>
      <c r="O3196" s="306"/>
      <c r="P3196" s="105"/>
      <c r="Q3196" s="75"/>
      <c r="R3196" s="75"/>
      <c r="S3196" s="75"/>
      <c r="T3196" s="75"/>
      <c r="U3196" s="75"/>
      <c r="V3196" s="75"/>
      <c r="W3196" s="75"/>
      <c r="X3196" s="75"/>
      <c r="Y3196" s="82">
        <f>MIN(X3200:X3209)</f>
        <v>0</v>
      </c>
      <c r="Z3196" s="83"/>
      <c r="AA3196" s="83"/>
      <c r="AB3196" s="75"/>
      <c r="AC3196" s="75"/>
      <c r="AD3196" s="75"/>
      <c r="AE3196" s="75"/>
      <c r="AF3196" s="75"/>
      <c r="AG3196" s="75"/>
      <c r="AH3196" s="75"/>
      <c r="AI3196" s="75"/>
      <c r="AJ3196" s="82">
        <f>MIN(AI3200:AI3209)</f>
        <v>0</v>
      </c>
      <c r="AK3196" s="83"/>
      <c r="AL3196" s="83"/>
      <c r="AM3196" s="75"/>
      <c r="AN3196" s="75"/>
      <c r="AO3196" s="75"/>
      <c r="AP3196" s="75"/>
      <c r="AQ3196" s="75"/>
      <c r="AR3196" s="75"/>
      <c r="AS3196" s="75"/>
      <c r="AT3196" s="75"/>
      <c r="AU3196" s="75"/>
      <c r="AV3196" s="75"/>
      <c r="AW3196" s="82">
        <f>MIN(AV3200:AV3209)</f>
        <v>25</v>
      </c>
      <c r="AX3196" s="83"/>
      <c r="AY3196" s="83"/>
      <c r="AZ3196" s="79"/>
      <c r="BA3196" s="80"/>
      <c r="BB3196" s="71"/>
      <c r="BC3196" s="95"/>
      <c r="BD3196" s="41">
        <v>5</v>
      </c>
      <c r="BE3196" s="52">
        <v>53</v>
      </c>
      <c r="BF3196" s="103">
        <v>5313</v>
      </c>
      <c r="BG3196" s="278" t="s">
        <v>48</v>
      </c>
    </row>
    <row r="3197" spans="1:59" s="63" customFormat="1" ht="12.75" x14ac:dyDescent="0.2">
      <c r="A3197" s="196">
        <v>5</v>
      </c>
      <c r="B3197" s="197" t="s">
        <v>938</v>
      </c>
      <c r="C3197" s="208">
        <v>53</v>
      </c>
      <c r="D3197" s="209" t="s">
        <v>1002</v>
      </c>
      <c r="E3197" s="212">
        <v>5322</v>
      </c>
      <c r="F3197" s="213" t="s">
        <v>1213</v>
      </c>
      <c r="G3197" s="231"/>
      <c r="H3197" s="81" t="s">
        <v>49</v>
      </c>
      <c r="I3197" s="223"/>
      <c r="J3197" s="73"/>
      <c r="K3197" s="73"/>
      <c r="L3197" s="73"/>
      <c r="M3197" s="74"/>
      <c r="N3197" s="247"/>
      <c r="O3197" s="306"/>
      <c r="P3197" s="105"/>
      <c r="Q3197" s="75"/>
      <c r="R3197" s="75"/>
      <c r="S3197" s="75"/>
      <c r="T3197" s="75"/>
      <c r="U3197" s="75"/>
      <c r="V3197" s="75"/>
      <c r="W3197" s="75"/>
      <c r="X3197" s="75"/>
      <c r="Y3197" s="84">
        <f>IF(ISNUMBER(AVERAGE(X3200:X3209)),AVERAGE(X3200:X3209),0)</f>
        <v>13000</v>
      </c>
      <c r="Z3197" s="83"/>
      <c r="AA3197" s="83"/>
      <c r="AB3197" s="75"/>
      <c r="AC3197" s="75"/>
      <c r="AD3197" s="75"/>
      <c r="AE3197" s="75"/>
      <c r="AF3197" s="75"/>
      <c r="AG3197" s="75"/>
      <c r="AH3197" s="75"/>
      <c r="AI3197" s="75"/>
      <c r="AJ3197" s="84">
        <f>IF(ISNUMBER(AVERAGE(AI3200:AI3209)),AVERAGE(AI3200:AI3209),0)</f>
        <v>0</v>
      </c>
      <c r="AK3197" s="83"/>
      <c r="AL3197" s="83"/>
      <c r="AM3197" s="75"/>
      <c r="AN3197" s="75"/>
      <c r="AO3197" s="75"/>
      <c r="AP3197" s="75"/>
      <c r="AQ3197" s="75"/>
      <c r="AR3197" s="75"/>
      <c r="AS3197" s="75"/>
      <c r="AT3197" s="75"/>
      <c r="AU3197" s="75"/>
      <c r="AV3197" s="75"/>
      <c r="AW3197" s="84">
        <f>IF(ISNUMBER(AVERAGE(AV3200:AV3209)),AVERAGE(AV3200:AV3209),0)</f>
        <v>362.5</v>
      </c>
      <c r="AX3197" s="83"/>
      <c r="AY3197" s="83"/>
      <c r="AZ3197" s="79"/>
      <c r="BA3197" s="80"/>
      <c r="BB3197" s="71"/>
      <c r="BC3197" s="95"/>
      <c r="BD3197" s="41">
        <v>5</v>
      </c>
      <c r="BE3197" s="52">
        <v>53</v>
      </c>
      <c r="BF3197" s="103">
        <v>5313</v>
      </c>
      <c r="BG3197" s="278" t="s">
        <v>49</v>
      </c>
    </row>
    <row r="3198" spans="1:59" s="63" customFormat="1" ht="12.75" x14ac:dyDescent="0.2">
      <c r="A3198" s="196">
        <v>5</v>
      </c>
      <c r="B3198" s="197" t="s">
        <v>938</v>
      </c>
      <c r="C3198" s="208">
        <v>53</v>
      </c>
      <c r="D3198" s="209" t="s">
        <v>1002</v>
      </c>
      <c r="E3198" s="212">
        <v>5322</v>
      </c>
      <c r="F3198" s="213" t="s">
        <v>1213</v>
      </c>
      <c r="G3198" s="231"/>
      <c r="H3198" s="81" t="s">
        <v>50</v>
      </c>
      <c r="I3198" s="223"/>
      <c r="J3198" s="73"/>
      <c r="K3198" s="73"/>
      <c r="L3198" s="73"/>
      <c r="M3198" s="74"/>
      <c r="N3198" s="247"/>
      <c r="O3198" s="306"/>
      <c r="P3198" s="105"/>
      <c r="Q3198" s="75"/>
      <c r="R3198" s="75"/>
      <c r="S3198" s="75"/>
      <c r="T3198" s="75"/>
      <c r="U3198" s="75"/>
      <c r="V3198" s="75"/>
      <c r="W3198" s="75"/>
      <c r="X3198" s="75"/>
      <c r="Y3198" s="84">
        <f>MAX(X3200:X3209)</f>
        <v>25000</v>
      </c>
      <c r="Z3198" s="83"/>
      <c r="AA3198" s="83"/>
      <c r="AB3198" s="75"/>
      <c r="AC3198" s="75"/>
      <c r="AD3198" s="75"/>
      <c r="AE3198" s="75"/>
      <c r="AF3198" s="75"/>
      <c r="AG3198" s="75"/>
      <c r="AH3198" s="75"/>
      <c r="AI3198" s="75"/>
      <c r="AJ3198" s="84">
        <f>MAX(AI3200:AI3209)</f>
        <v>0</v>
      </c>
      <c r="AK3198" s="83"/>
      <c r="AL3198" s="83"/>
      <c r="AM3198" s="75"/>
      <c r="AN3198" s="75"/>
      <c r="AO3198" s="75"/>
      <c r="AP3198" s="75"/>
      <c r="AQ3198" s="75"/>
      <c r="AR3198" s="75"/>
      <c r="AS3198" s="75"/>
      <c r="AT3198" s="75"/>
      <c r="AU3198" s="75"/>
      <c r="AV3198" s="75"/>
      <c r="AW3198" s="84">
        <f>MAX(AV3200:AV3209)</f>
        <v>1000</v>
      </c>
      <c r="AX3198" s="83"/>
      <c r="AY3198" s="83"/>
      <c r="AZ3198" s="79"/>
      <c r="BA3198" s="80"/>
      <c r="BB3198" s="71"/>
      <c r="BC3198" s="95"/>
      <c r="BD3198" s="41">
        <v>5</v>
      </c>
      <c r="BE3198" s="52">
        <v>53</v>
      </c>
      <c r="BF3198" s="103">
        <v>5313</v>
      </c>
      <c r="BG3198" s="278" t="s">
        <v>50</v>
      </c>
    </row>
    <row r="3199" spans="1:59" s="63" customFormat="1" ht="12.75" x14ac:dyDescent="0.2">
      <c r="A3199" s="196">
        <v>5</v>
      </c>
      <c r="B3199" s="197" t="s">
        <v>938</v>
      </c>
      <c r="C3199" s="208">
        <v>53</v>
      </c>
      <c r="D3199" s="209" t="s">
        <v>1002</v>
      </c>
      <c r="E3199" s="212">
        <v>5322</v>
      </c>
      <c r="F3199" s="213" t="s">
        <v>1213</v>
      </c>
      <c r="G3199" s="231"/>
      <c r="H3199" s="85" t="s">
        <v>51</v>
      </c>
      <c r="I3199" s="223"/>
      <c r="J3199" s="73"/>
      <c r="K3199" s="73"/>
      <c r="L3199" s="73"/>
      <c r="M3199" s="74"/>
      <c r="N3199" s="248">
        <f>SUM(N3200:N3209)</f>
        <v>10</v>
      </c>
      <c r="O3199" s="293">
        <f>SUM(O3200:O3209)</f>
        <v>0.99999999999999989</v>
      </c>
      <c r="P3199" s="292"/>
      <c r="Q3199" s="87"/>
      <c r="R3199" s="87"/>
      <c r="S3199" s="87"/>
      <c r="T3199" s="87"/>
      <c r="U3199" s="87"/>
      <c r="V3199" s="87"/>
      <c r="W3199" s="87"/>
      <c r="X3199" s="87"/>
      <c r="Y3199" s="88"/>
      <c r="Z3199" s="107">
        <f>SUM(Z3200:Z3209)</f>
        <v>13000</v>
      </c>
      <c r="AA3199" s="88"/>
      <c r="AB3199" s="87"/>
      <c r="AC3199" s="87"/>
      <c r="AD3199" s="87"/>
      <c r="AE3199" s="87"/>
      <c r="AF3199" s="87"/>
      <c r="AG3199" s="87"/>
      <c r="AH3199" s="87"/>
      <c r="AI3199" s="87"/>
      <c r="AJ3199" s="88"/>
      <c r="AK3199" s="107">
        <f>SUM(AK3200:AK3209)</f>
        <v>0</v>
      </c>
      <c r="AL3199" s="88"/>
      <c r="AM3199" s="87"/>
      <c r="AN3199" s="87"/>
      <c r="AO3199" s="87"/>
      <c r="AP3199" s="87"/>
      <c r="AQ3199" s="87"/>
      <c r="AR3199" s="87"/>
      <c r="AS3199" s="87"/>
      <c r="AT3199" s="87"/>
      <c r="AU3199" s="87"/>
      <c r="AV3199" s="87"/>
      <c r="AW3199" s="112"/>
      <c r="AX3199" s="107">
        <f>SUM(AX3200:AX3209)</f>
        <v>362.5</v>
      </c>
      <c r="AY3199" s="88"/>
      <c r="AZ3199" s="79"/>
      <c r="BA3199" s="80"/>
      <c r="BB3199" s="71"/>
      <c r="BC3199" s="95"/>
      <c r="BD3199" s="41">
        <v>5</v>
      </c>
      <c r="BE3199" s="52">
        <v>53</v>
      </c>
      <c r="BF3199" s="103">
        <v>5313</v>
      </c>
      <c r="BG3199" s="279" t="s">
        <v>51</v>
      </c>
    </row>
    <row r="3200" spans="1:59" s="63" customFormat="1" ht="12.75" x14ac:dyDescent="0.2">
      <c r="A3200" s="196">
        <v>5</v>
      </c>
      <c r="B3200" s="197" t="s">
        <v>938</v>
      </c>
      <c r="C3200" s="208">
        <v>53</v>
      </c>
      <c r="D3200" s="209" t="s">
        <v>1002</v>
      </c>
      <c r="E3200" s="212">
        <v>5322</v>
      </c>
      <c r="F3200" s="213" t="s">
        <v>1213</v>
      </c>
      <c r="G3200" s="231"/>
      <c r="H3200" s="89" t="s">
        <v>52</v>
      </c>
      <c r="I3200" s="90" t="s">
        <v>291</v>
      </c>
      <c r="J3200" s="90"/>
      <c r="K3200" s="90" t="s">
        <v>129</v>
      </c>
      <c r="L3200" s="90"/>
      <c r="M3200" s="91"/>
      <c r="N3200" s="312">
        <v>1</v>
      </c>
      <c r="O3200" s="313">
        <f>N3200/N$3199</f>
        <v>0.1</v>
      </c>
      <c r="P3200" s="104"/>
      <c r="Q3200" s="92"/>
      <c r="R3200" s="92"/>
      <c r="S3200" s="92"/>
      <c r="T3200" s="92"/>
      <c r="U3200" s="92"/>
      <c r="V3200" s="92"/>
      <c r="W3200" s="92">
        <v>1</v>
      </c>
      <c r="X3200" s="109">
        <f t="shared" ref="X3200:X3209" si="538">P3200*P$7+Q3200*Q$7+R3200*R$7+S3200*S$7+T3200*T$7+U3200*U$7+V3200*V$7+W3200*W$7</f>
        <v>25000</v>
      </c>
      <c r="Y3200" s="83"/>
      <c r="Z3200" s="110">
        <f t="shared" ref="Z3200:Z3209" si="539">X3200*$O3200</f>
        <v>2500</v>
      </c>
      <c r="AA3200" s="111"/>
      <c r="AB3200" s="92"/>
      <c r="AC3200" s="92"/>
      <c r="AD3200" s="92"/>
      <c r="AE3200" s="92"/>
      <c r="AF3200" s="92"/>
      <c r="AG3200" s="92"/>
      <c r="AH3200" s="92"/>
      <c r="AI3200" s="109">
        <f t="shared" ref="AI3200:AI3209" si="540">AB3200*AB$7+AC3200*AC$7+AD3200*AD$7+AE3200*AE$7+AF3200*AF$7+AG3200*AG$7+AH3200*AH$7</f>
        <v>0</v>
      </c>
      <c r="AJ3200" s="83"/>
      <c r="AK3200" s="110">
        <f t="shared" ref="AK3200:AK3209" si="541">AI3200*$O3200</f>
        <v>0</v>
      </c>
      <c r="AL3200" s="111"/>
      <c r="AM3200" s="92"/>
      <c r="AN3200" s="92"/>
      <c r="AO3200" s="92"/>
      <c r="AP3200" s="92">
        <v>1</v>
      </c>
      <c r="AQ3200" s="92"/>
      <c r="AR3200" s="92"/>
      <c r="AS3200" s="92"/>
      <c r="AT3200" s="92"/>
      <c r="AU3200" s="92"/>
      <c r="AV3200" s="109">
        <f t="shared" ref="AV3200:AV3209" si="542">AM3200*AM$7+AN3200*AN$7+AO3200*AO$7+AP3200*AP$7+AQ3200*AQ$7+AR3200*AR$7+AS3200*AS$7+AT3200*AT$7+AU3200*AU$7</f>
        <v>100</v>
      </c>
      <c r="AW3200" s="75"/>
      <c r="AX3200" s="110">
        <f t="shared" ref="AX3200:AX3209" si="543">AV3200*$O3200</f>
        <v>10</v>
      </c>
      <c r="AY3200" s="111"/>
      <c r="AZ3200" s="93"/>
      <c r="BA3200" s="94" t="s">
        <v>105</v>
      </c>
      <c r="BB3200" s="71"/>
      <c r="BC3200" s="95"/>
      <c r="BD3200" s="41">
        <v>5</v>
      </c>
      <c r="BE3200" s="52">
        <v>53</v>
      </c>
      <c r="BF3200" s="103">
        <v>5313</v>
      </c>
      <c r="BG3200" s="280" t="s">
        <v>52</v>
      </c>
    </row>
    <row r="3201" spans="1:59" s="63" customFormat="1" ht="12.75" x14ac:dyDescent="0.2">
      <c r="A3201" s="196">
        <v>5</v>
      </c>
      <c r="B3201" s="197" t="s">
        <v>938</v>
      </c>
      <c r="C3201" s="208">
        <v>53</v>
      </c>
      <c r="D3201" s="209" t="s">
        <v>1002</v>
      </c>
      <c r="E3201" s="212">
        <v>5322</v>
      </c>
      <c r="F3201" s="213" t="s">
        <v>1213</v>
      </c>
      <c r="G3201" s="231"/>
      <c r="H3201" s="89"/>
      <c r="I3201" s="90" t="s">
        <v>1004</v>
      </c>
      <c r="J3201" s="90"/>
      <c r="K3201" s="90" t="s">
        <v>90</v>
      </c>
      <c r="L3201" s="90"/>
      <c r="M3201" s="91"/>
      <c r="N3201" s="312">
        <v>1</v>
      </c>
      <c r="O3201" s="313">
        <f t="shared" ref="O3201:O3209" si="544">N3201/N$3199</f>
        <v>0.1</v>
      </c>
      <c r="P3201" s="104"/>
      <c r="Q3201" s="92"/>
      <c r="R3201" s="92"/>
      <c r="S3201" s="92"/>
      <c r="T3201" s="92"/>
      <c r="U3201" s="92">
        <v>1</v>
      </c>
      <c r="V3201" s="92"/>
      <c r="W3201" s="92"/>
      <c r="X3201" s="109">
        <f t="shared" si="538"/>
        <v>5000</v>
      </c>
      <c r="Y3201" s="83"/>
      <c r="Z3201" s="110">
        <f t="shared" si="539"/>
        <v>500</v>
      </c>
      <c r="AA3201" s="111"/>
      <c r="AB3201" s="92"/>
      <c r="AC3201" s="92"/>
      <c r="AD3201" s="92"/>
      <c r="AE3201" s="92"/>
      <c r="AF3201" s="92"/>
      <c r="AG3201" s="92"/>
      <c r="AH3201" s="92"/>
      <c r="AI3201" s="109">
        <f t="shared" si="540"/>
        <v>0</v>
      </c>
      <c r="AJ3201" s="83"/>
      <c r="AK3201" s="110">
        <f t="shared" si="541"/>
        <v>0</v>
      </c>
      <c r="AL3201" s="111"/>
      <c r="AM3201" s="92"/>
      <c r="AN3201" s="92"/>
      <c r="AO3201" s="92"/>
      <c r="AP3201" s="92">
        <v>1</v>
      </c>
      <c r="AQ3201" s="92"/>
      <c r="AR3201" s="92"/>
      <c r="AS3201" s="92"/>
      <c r="AT3201" s="92"/>
      <c r="AU3201" s="92"/>
      <c r="AV3201" s="109">
        <f t="shared" si="542"/>
        <v>100</v>
      </c>
      <c r="AW3201" s="75"/>
      <c r="AX3201" s="110">
        <f t="shared" si="543"/>
        <v>10</v>
      </c>
      <c r="AY3201" s="111"/>
      <c r="AZ3201" s="93"/>
      <c r="BA3201" s="94" t="s">
        <v>131</v>
      </c>
      <c r="BB3201" s="71"/>
      <c r="BC3201" s="95"/>
      <c r="BD3201" s="41">
        <v>5</v>
      </c>
      <c r="BE3201" s="52">
        <v>53</v>
      </c>
      <c r="BF3201" s="103">
        <v>5313</v>
      </c>
      <c r="BG3201" s="280" t="s">
        <v>52</v>
      </c>
    </row>
    <row r="3202" spans="1:59" s="63" customFormat="1" ht="12.75" x14ac:dyDescent="0.2">
      <c r="A3202" s="196">
        <v>5</v>
      </c>
      <c r="B3202" s="197" t="s">
        <v>938</v>
      </c>
      <c r="C3202" s="208">
        <v>53</v>
      </c>
      <c r="D3202" s="209" t="s">
        <v>1002</v>
      </c>
      <c r="E3202" s="212">
        <v>5322</v>
      </c>
      <c r="F3202" s="213" t="s">
        <v>1213</v>
      </c>
      <c r="G3202" s="231"/>
      <c r="H3202" s="89"/>
      <c r="I3202" s="90" t="s">
        <v>941</v>
      </c>
      <c r="J3202" s="90"/>
      <c r="K3202" s="90" t="s">
        <v>64</v>
      </c>
      <c r="L3202" s="90" t="s">
        <v>119</v>
      </c>
      <c r="M3202" s="91"/>
      <c r="N3202" s="312">
        <v>1</v>
      </c>
      <c r="O3202" s="313">
        <f t="shared" si="544"/>
        <v>0.1</v>
      </c>
      <c r="P3202" s="104"/>
      <c r="Q3202" s="92"/>
      <c r="R3202" s="92"/>
      <c r="S3202" s="92"/>
      <c r="T3202" s="92"/>
      <c r="U3202" s="92"/>
      <c r="V3202" s="92"/>
      <c r="W3202" s="92"/>
      <c r="X3202" s="109">
        <f t="shared" si="538"/>
        <v>0</v>
      </c>
      <c r="Y3202" s="83"/>
      <c r="Z3202" s="110">
        <f t="shared" si="539"/>
        <v>0</v>
      </c>
      <c r="AA3202" s="111"/>
      <c r="AB3202" s="92"/>
      <c r="AC3202" s="92"/>
      <c r="AD3202" s="92"/>
      <c r="AE3202" s="92"/>
      <c r="AF3202" s="92"/>
      <c r="AG3202" s="92"/>
      <c r="AH3202" s="92"/>
      <c r="AI3202" s="109">
        <f t="shared" si="540"/>
        <v>0</v>
      </c>
      <c r="AJ3202" s="83"/>
      <c r="AK3202" s="110">
        <f t="shared" si="541"/>
        <v>0</v>
      </c>
      <c r="AL3202" s="111"/>
      <c r="AM3202" s="92"/>
      <c r="AN3202" s="92"/>
      <c r="AO3202" s="92"/>
      <c r="AP3202" s="92"/>
      <c r="AQ3202" s="92"/>
      <c r="AR3202" s="92"/>
      <c r="AS3202" s="92">
        <v>1</v>
      </c>
      <c r="AT3202" s="92"/>
      <c r="AU3202" s="92"/>
      <c r="AV3202" s="109">
        <f t="shared" si="542"/>
        <v>1000</v>
      </c>
      <c r="AW3202" s="75"/>
      <c r="AX3202" s="110">
        <f t="shared" si="543"/>
        <v>100</v>
      </c>
      <c r="AY3202" s="111"/>
      <c r="AZ3202" s="93"/>
      <c r="BA3202" s="94" t="s">
        <v>131</v>
      </c>
      <c r="BB3202" s="71"/>
      <c r="BC3202" s="95"/>
      <c r="BD3202" s="41">
        <v>5</v>
      </c>
      <c r="BE3202" s="52">
        <v>53</v>
      </c>
      <c r="BF3202" s="103">
        <v>5313</v>
      </c>
      <c r="BG3202" s="280" t="s">
        <v>52</v>
      </c>
    </row>
    <row r="3203" spans="1:59" s="63" customFormat="1" ht="12.75" x14ac:dyDescent="0.2">
      <c r="A3203" s="196">
        <v>5</v>
      </c>
      <c r="B3203" s="197" t="s">
        <v>938</v>
      </c>
      <c r="C3203" s="208">
        <v>53</v>
      </c>
      <c r="D3203" s="209" t="s">
        <v>1002</v>
      </c>
      <c r="E3203" s="212">
        <v>5322</v>
      </c>
      <c r="F3203" s="213" t="s">
        <v>1213</v>
      </c>
      <c r="G3203" s="231"/>
      <c r="H3203" s="89"/>
      <c r="I3203" s="90" t="s">
        <v>952</v>
      </c>
      <c r="J3203" s="90"/>
      <c r="K3203" s="90" t="s">
        <v>73</v>
      </c>
      <c r="L3203" s="90" t="s">
        <v>95</v>
      </c>
      <c r="M3203" s="91"/>
      <c r="N3203" s="312">
        <v>1</v>
      </c>
      <c r="O3203" s="313">
        <f t="shared" si="544"/>
        <v>0.1</v>
      </c>
      <c r="P3203" s="104"/>
      <c r="Q3203" s="92"/>
      <c r="R3203" s="92"/>
      <c r="S3203" s="92"/>
      <c r="T3203" s="92"/>
      <c r="U3203" s="92"/>
      <c r="V3203" s="92"/>
      <c r="W3203" s="92">
        <v>1</v>
      </c>
      <c r="X3203" s="109">
        <f t="shared" si="538"/>
        <v>25000</v>
      </c>
      <c r="Y3203" s="83"/>
      <c r="Z3203" s="110">
        <f t="shared" si="539"/>
        <v>2500</v>
      </c>
      <c r="AA3203" s="111"/>
      <c r="AB3203" s="92"/>
      <c r="AC3203" s="92"/>
      <c r="AD3203" s="92"/>
      <c r="AE3203" s="92"/>
      <c r="AF3203" s="92"/>
      <c r="AG3203" s="92"/>
      <c r="AH3203" s="92"/>
      <c r="AI3203" s="109">
        <f t="shared" si="540"/>
        <v>0</v>
      </c>
      <c r="AJ3203" s="83"/>
      <c r="AK3203" s="110">
        <f t="shared" si="541"/>
        <v>0</v>
      </c>
      <c r="AL3203" s="111"/>
      <c r="AM3203" s="92"/>
      <c r="AN3203" s="92"/>
      <c r="AO3203" s="92"/>
      <c r="AP3203" s="92">
        <v>1</v>
      </c>
      <c r="AQ3203" s="92"/>
      <c r="AR3203" s="92"/>
      <c r="AS3203" s="92"/>
      <c r="AT3203" s="92"/>
      <c r="AU3203" s="92"/>
      <c r="AV3203" s="109">
        <f t="shared" si="542"/>
        <v>100</v>
      </c>
      <c r="AW3203" s="75"/>
      <c r="AX3203" s="110">
        <f t="shared" si="543"/>
        <v>10</v>
      </c>
      <c r="AY3203" s="111"/>
      <c r="AZ3203" s="93"/>
      <c r="BA3203" s="94" t="s">
        <v>131</v>
      </c>
      <c r="BB3203" s="71"/>
      <c r="BC3203" s="95"/>
      <c r="BD3203" s="41">
        <v>5</v>
      </c>
      <c r="BE3203" s="52">
        <v>53</v>
      </c>
      <c r="BF3203" s="103">
        <v>5313</v>
      </c>
      <c r="BG3203" s="280" t="s">
        <v>52</v>
      </c>
    </row>
    <row r="3204" spans="1:59" s="63" customFormat="1" ht="12.75" x14ac:dyDescent="0.2">
      <c r="A3204" s="196">
        <v>5</v>
      </c>
      <c r="B3204" s="197" t="s">
        <v>938</v>
      </c>
      <c r="C3204" s="208">
        <v>53</v>
      </c>
      <c r="D3204" s="209" t="s">
        <v>1002</v>
      </c>
      <c r="E3204" s="212">
        <v>5322</v>
      </c>
      <c r="F3204" s="213" t="s">
        <v>1213</v>
      </c>
      <c r="G3204" s="231"/>
      <c r="H3204" s="89"/>
      <c r="I3204" s="90" t="s">
        <v>290</v>
      </c>
      <c r="J3204" s="90"/>
      <c r="K3204" s="90" t="s">
        <v>64</v>
      </c>
      <c r="L3204" s="90" t="s">
        <v>136</v>
      </c>
      <c r="M3204" s="91"/>
      <c r="N3204" s="312">
        <v>1</v>
      </c>
      <c r="O3204" s="313">
        <f t="shared" si="544"/>
        <v>0.1</v>
      </c>
      <c r="P3204" s="104"/>
      <c r="Q3204" s="92"/>
      <c r="R3204" s="92"/>
      <c r="S3204" s="92"/>
      <c r="T3204" s="92"/>
      <c r="U3204" s="92"/>
      <c r="V3204" s="92"/>
      <c r="W3204" s="92"/>
      <c r="X3204" s="109">
        <f t="shared" si="538"/>
        <v>0</v>
      </c>
      <c r="Y3204" s="83"/>
      <c r="Z3204" s="110">
        <f t="shared" si="539"/>
        <v>0</v>
      </c>
      <c r="AA3204" s="111"/>
      <c r="AB3204" s="92"/>
      <c r="AC3204" s="92"/>
      <c r="AD3204" s="92"/>
      <c r="AE3204" s="92"/>
      <c r="AF3204" s="92"/>
      <c r="AG3204" s="92"/>
      <c r="AH3204" s="92"/>
      <c r="AI3204" s="109">
        <f t="shared" si="540"/>
        <v>0</v>
      </c>
      <c r="AJ3204" s="83"/>
      <c r="AK3204" s="110">
        <f t="shared" si="541"/>
        <v>0</v>
      </c>
      <c r="AL3204" s="111"/>
      <c r="AM3204" s="92"/>
      <c r="AN3204" s="92"/>
      <c r="AO3204" s="92"/>
      <c r="AP3204" s="92"/>
      <c r="AQ3204" s="92"/>
      <c r="AR3204" s="92"/>
      <c r="AS3204" s="92">
        <v>1</v>
      </c>
      <c r="AT3204" s="92"/>
      <c r="AU3204" s="92"/>
      <c r="AV3204" s="109">
        <f t="shared" si="542"/>
        <v>1000</v>
      </c>
      <c r="AW3204" s="75"/>
      <c r="AX3204" s="110">
        <f t="shared" si="543"/>
        <v>100</v>
      </c>
      <c r="AY3204" s="111"/>
      <c r="AZ3204" s="93"/>
      <c r="BA3204" s="94" t="s">
        <v>131</v>
      </c>
      <c r="BB3204" s="71"/>
      <c r="BC3204" s="95"/>
      <c r="BD3204" s="41">
        <v>5</v>
      </c>
      <c r="BE3204" s="52">
        <v>53</v>
      </c>
      <c r="BF3204" s="103">
        <v>5313</v>
      </c>
      <c r="BG3204" s="280" t="s">
        <v>52</v>
      </c>
    </row>
    <row r="3205" spans="1:59" s="63" customFormat="1" ht="12.75" x14ac:dyDescent="0.2">
      <c r="A3205" s="196">
        <v>5</v>
      </c>
      <c r="B3205" s="197" t="s">
        <v>938</v>
      </c>
      <c r="C3205" s="208">
        <v>53</v>
      </c>
      <c r="D3205" s="209" t="s">
        <v>1002</v>
      </c>
      <c r="E3205" s="212">
        <v>5322</v>
      </c>
      <c r="F3205" s="213" t="s">
        <v>1213</v>
      </c>
      <c r="G3205" s="231"/>
      <c r="H3205" s="89"/>
      <c r="I3205" s="90" t="s">
        <v>926</v>
      </c>
      <c r="J3205" s="90"/>
      <c r="K3205" s="90" t="s">
        <v>73</v>
      </c>
      <c r="L3205" s="90" t="s">
        <v>69</v>
      </c>
      <c r="M3205" s="91"/>
      <c r="N3205" s="312">
        <v>1</v>
      </c>
      <c r="O3205" s="313">
        <f t="shared" si="544"/>
        <v>0.1</v>
      </c>
      <c r="P3205" s="104"/>
      <c r="Q3205" s="92"/>
      <c r="R3205" s="92"/>
      <c r="S3205" s="92"/>
      <c r="T3205" s="92"/>
      <c r="U3205" s="92"/>
      <c r="V3205" s="92"/>
      <c r="W3205" s="92">
        <v>1</v>
      </c>
      <c r="X3205" s="109">
        <f t="shared" si="538"/>
        <v>25000</v>
      </c>
      <c r="Y3205" s="83"/>
      <c r="Z3205" s="110">
        <f t="shared" si="539"/>
        <v>2500</v>
      </c>
      <c r="AA3205" s="111"/>
      <c r="AB3205" s="92"/>
      <c r="AC3205" s="92"/>
      <c r="AD3205" s="92"/>
      <c r="AE3205" s="92"/>
      <c r="AF3205" s="92"/>
      <c r="AG3205" s="92"/>
      <c r="AH3205" s="92"/>
      <c r="AI3205" s="109">
        <f t="shared" si="540"/>
        <v>0</v>
      </c>
      <c r="AJ3205" s="83"/>
      <c r="AK3205" s="110">
        <f t="shared" si="541"/>
        <v>0</v>
      </c>
      <c r="AL3205" s="111"/>
      <c r="AM3205" s="92"/>
      <c r="AN3205" s="92"/>
      <c r="AO3205" s="92"/>
      <c r="AP3205" s="92">
        <v>1</v>
      </c>
      <c r="AQ3205" s="92"/>
      <c r="AR3205" s="92"/>
      <c r="AS3205" s="92"/>
      <c r="AT3205" s="92"/>
      <c r="AU3205" s="92"/>
      <c r="AV3205" s="109">
        <f t="shared" si="542"/>
        <v>100</v>
      </c>
      <c r="AW3205" s="75"/>
      <c r="AX3205" s="110">
        <f t="shared" si="543"/>
        <v>10</v>
      </c>
      <c r="AY3205" s="111"/>
      <c r="AZ3205" s="93"/>
      <c r="BA3205" s="94" t="s">
        <v>131</v>
      </c>
      <c r="BB3205" s="71"/>
      <c r="BC3205" s="95"/>
      <c r="BD3205" s="41">
        <v>5</v>
      </c>
      <c r="BE3205" s="52">
        <v>53</v>
      </c>
      <c r="BF3205" s="103">
        <v>5313</v>
      </c>
      <c r="BG3205" s="280" t="s">
        <v>52</v>
      </c>
    </row>
    <row r="3206" spans="1:59" s="63" customFormat="1" ht="12.75" x14ac:dyDescent="0.2">
      <c r="A3206" s="196">
        <v>5</v>
      </c>
      <c r="B3206" s="197" t="s">
        <v>938</v>
      </c>
      <c r="C3206" s="208">
        <v>53</v>
      </c>
      <c r="D3206" s="209" t="s">
        <v>1002</v>
      </c>
      <c r="E3206" s="212">
        <v>5322</v>
      </c>
      <c r="F3206" s="213" t="s">
        <v>1213</v>
      </c>
      <c r="G3206" s="231"/>
      <c r="H3206" s="89"/>
      <c r="I3206" s="90" t="s">
        <v>904</v>
      </c>
      <c r="J3206" s="90"/>
      <c r="K3206" s="90" t="s">
        <v>64</v>
      </c>
      <c r="L3206" s="90" t="s">
        <v>119</v>
      </c>
      <c r="M3206" s="91"/>
      <c r="N3206" s="312">
        <v>1</v>
      </c>
      <c r="O3206" s="313">
        <f t="shared" si="544"/>
        <v>0.1</v>
      </c>
      <c r="P3206" s="104"/>
      <c r="Q3206" s="92"/>
      <c r="R3206" s="92"/>
      <c r="S3206" s="92"/>
      <c r="T3206" s="92"/>
      <c r="U3206" s="92"/>
      <c r="V3206" s="92"/>
      <c r="W3206" s="92"/>
      <c r="X3206" s="109">
        <f t="shared" si="538"/>
        <v>0</v>
      </c>
      <c r="Y3206" s="83"/>
      <c r="Z3206" s="110">
        <f t="shared" si="539"/>
        <v>0</v>
      </c>
      <c r="AA3206" s="111"/>
      <c r="AB3206" s="92"/>
      <c r="AC3206" s="92"/>
      <c r="AD3206" s="92"/>
      <c r="AE3206" s="92"/>
      <c r="AF3206" s="92"/>
      <c r="AG3206" s="92"/>
      <c r="AH3206" s="92"/>
      <c r="AI3206" s="109">
        <f t="shared" si="540"/>
        <v>0</v>
      </c>
      <c r="AJ3206" s="83"/>
      <c r="AK3206" s="110">
        <f t="shared" si="541"/>
        <v>0</v>
      </c>
      <c r="AL3206" s="111"/>
      <c r="AM3206" s="92"/>
      <c r="AN3206" s="92"/>
      <c r="AO3206" s="92"/>
      <c r="AP3206" s="92"/>
      <c r="AQ3206" s="92"/>
      <c r="AR3206" s="92"/>
      <c r="AS3206" s="92">
        <v>1</v>
      </c>
      <c r="AT3206" s="92"/>
      <c r="AU3206" s="92"/>
      <c r="AV3206" s="109">
        <f t="shared" si="542"/>
        <v>1000</v>
      </c>
      <c r="AW3206" s="75"/>
      <c r="AX3206" s="110">
        <f t="shared" si="543"/>
        <v>100</v>
      </c>
      <c r="AY3206" s="111"/>
      <c r="AZ3206" s="93"/>
      <c r="BA3206" s="94" t="s">
        <v>131</v>
      </c>
      <c r="BB3206" s="71"/>
      <c r="BC3206" s="95"/>
      <c r="BD3206" s="41">
        <v>5</v>
      </c>
      <c r="BE3206" s="52">
        <v>53</v>
      </c>
      <c r="BF3206" s="103">
        <v>5313</v>
      </c>
      <c r="BG3206" s="280" t="s">
        <v>52</v>
      </c>
    </row>
    <row r="3207" spans="1:59" s="63" customFormat="1" ht="12.75" x14ac:dyDescent="0.2">
      <c r="A3207" s="196">
        <v>5</v>
      </c>
      <c r="B3207" s="197" t="s">
        <v>938</v>
      </c>
      <c r="C3207" s="208">
        <v>53</v>
      </c>
      <c r="D3207" s="209" t="s">
        <v>1002</v>
      </c>
      <c r="E3207" s="212">
        <v>5322</v>
      </c>
      <c r="F3207" s="213" t="s">
        <v>1213</v>
      </c>
      <c r="G3207" s="231"/>
      <c r="H3207" s="89"/>
      <c r="I3207" s="90" t="s">
        <v>1005</v>
      </c>
      <c r="J3207" s="90"/>
      <c r="K3207" s="90" t="s">
        <v>64</v>
      </c>
      <c r="L3207" s="90" t="s">
        <v>258</v>
      </c>
      <c r="M3207" s="91"/>
      <c r="N3207" s="312">
        <v>1</v>
      </c>
      <c r="O3207" s="313">
        <f t="shared" si="544"/>
        <v>0.1</v>
      </c>
      <c r="P3207" s="104"/>
      <c r="Q3207" s="92"/>
      <c r="R3207" s="92"/>
      <c r="S3207" s="92"/>
      <c r="T3207" s="92"/>
      <c r="U3207" s="92"/>
      <c r="V3207" s="92"/>
      <c r="W3207" s="92"/>
      <c r="X3207" s="109">
        <f t="shared" si="538"/>
        <v>0</v>
      </c>
      <c r="Y3207" s="83"/>
      <c r="Z3207" s="110">
        <f t="shared" si="539"/>
        <v>0</v>
      </c>
      <c r="AA3207" s="111"/>
      <c r="AB3207" s="92"/>
      <c r="AC3207" s="92"/>
      <c r="AD3207" s="92"/>
      <c r="AE3207" s="92"/>
      <c r="AF3207" s="92"/>
      <c r="AG3207" s="92"/>
      <c r="AH3207" s="92"/>
      <c r="AI3207" s="109">
        <f t="shared" si="540"/>
        <v>0</v>
      </c>
      <c r="AJ3207" s="83"/>
      <c r="AK3207" s="110">
        <f t="shared" si="541"/>
        <v>0</v>
      </c>
      <c r="AL3207" s="111"/>
      <c r="AM3207" s="92"/>
      <c r="AN3207" s="92">
        <v>1</v>
      </c>
      <c r="AO3207" s="92"/>
      <c r="AP3207" s="92"/>
      <c r="AQ3207" s="92"/>
      <c r="AR3207" s="92"/>
      <c r="AS3207" s="92"/>
      <c r="AT3207" s="92"/>
      <c r="AU3207" s="92"/>
      <c r="AV3207" s="109">
        <f t="shared" si="542"/>
        <v>25</v>
      </c>
      <c r="AW3207" s="75"/>
      <c r="AX3207" s="110">
        <f t="shared" si="543"/>
        <v>2.5</v>
      </c>
      <c r="AY3207" s="111"/>
      <c r="AZ3207" s="93"/>
      <c r="BA3207" s="94" t="s">
        <v>131</v>
      </c>
      <c r="BB3207" s="71"/>
      <c r="BC3207" s="95"/>
      <c r="BD3207" s="41">
        <v>5</v>
      </c>
      <c r="BE3207" s="52">
        <v>53</v>
      </c>
      <c r="BF3207" s="103">
        <v>5313</v>
      </c>
      <c r="BG3207" s="280" t="s">
        <v>52</v>
      </c>
    </row>
    <row r="3208" spans="1:59" s="63" customFormat="1" ht="12.75" x14ac:dyDescent="0.2">
      <c r="A3208" s="196">
        <v>5</v>
      </c>
      <c r="B3208" s="197" t="s">
        <v>938</v>
      </c>
      <c r="C3208" s="208">
        <v>53</v>
      </c>
      <c r="D3208" s="209" t="s">
        <v>1002</v>
      </c>
      <c r="E3208" s="212">
        <v>5322</v>
      </c>
      <c r="F3208" s="213" t="s">
        <v>1213</v>
      </c>
      <c r="G3208" s="231"/>
      <c r="H3208" s="89"/>
      <c r="I3208" s="90" t="s">
        <v>1006</v>
      </c>
      <c r="J3208" s="90"/>
      <c r="K3208" s="90" t="s">
        <v>73</v>
      </c>
      <c r="L3208" s="90" t="s">
        <v>95</v>
      </c>
      <c r="M3208" s="91"/>
      <c r="N3208" s="312">
        <v>1</v>
      </c>
      <c r="O3208" s="313">
        <f t="shared" si="544"/>
        <v>0.1</v>
      </c>
      <c r="P3208" s="104"/>
      <c r="Q3208" s="92"/>
      <c r="R3208" s="92"/>
      <c r="S3208" s="92"/>
      <c r="T3208" s="92"/>
      <c r="U3208" s="92"/>
      <c r="V3208" s="92"/>
      <c r="W3208" s="92">
        <v>1</v>
      </c>
      <c r="X3208" s="109">
        <f t="shared" si="538"/>
        <v>25000</v>
      </c>
      <c r="Y3208" s="83"/>
      <c r="Z3208" s="110">
        <f t="shared" si="539"/>
        <v>2500</v>
      </c>
      <c r="AA3208" s="111"/>
      <c r="AB3208" s="92"/>
      <c r="AC3208" s="92"/>
      <c r="AD3208" s="92"/>
      <c r="AE3208" s="92"/>
      <c r="AF3208" s="92"/>
      <c r="AG3208" s="92"/>
      <c r="AH3208" s="92"/>
      <c r="AI3208" s="109">
        <f t="shared" si="540"/>
        <v>0</v>
      </c>
      <c r="AJ3208" s="83"/>
      <c r="AK3208" s="110">
        <f t="shared" si="541"/>
        <v>0</v>
      </c>
      <c r="AL3208" s="111"/>
      <c r="AM3208" s="92"/>
      <c r="AN3208" s="92"/>
      <c r="AO3208" s="92"/>
      <c r="AP3208" s="92">
        <v>1</v>
      </c>
      <c r="AQ3208" s="92"/>
      <c r="AR3208" s="92"/>
      <c r="AS3208" s="92"/>
      <c r="AT3208" s="92"/>
      <c r="AU3208" s="92"/>
      <c r="AV3208" s="109">
        <f t="shared" si="542"/>
        <v>100</v>
      </c>
      <c r="AW3208" s="75"/>
      <c r="AX3208" s="110">
        <f t="shared" si="543"/>
        <v>10</v>
      </c>
      <c r="AY3208" s="111"/>
      <c r="AZ3208" s="93"/>
      <c r="BA3208" s="94" t="s">
        <v>131</v>
      </c>
      <c r="BB3208" s="71"/>
      <c r="BC3208" s="95"/>
      <c r="BD3208" s="41">
        <v>5</v>
      </c>
      <c r="BE3208" s="52">
        <v>53</v>
      </c>
      <c r="BF3208" s="103">
        <v>5313</v>
      </c>
      <c r="BG3208" s="280" t="s">
        <v>52</v>
      </c>
    </row>
    <row r="3209" spans="1:59" s="63" customFormat="1" ht="12.75" x14ac:dyDescent="0.2">
      <c r="A3209" s="196">
        <v>5</v>
      </c>
      <c r="B3209" s="197" t="s">
        <v>938</v>
      </c>
      <c r="C3209" s="208">
        <v>53</v>
      </c>
      <c r="D3209" s="209" t="s">
        <v>1002</v>
      </c>
      <c r="E3209" s="212">
        <v>5322</v>
      </c>
      <c r="F3209" s="213" t="s">
        <v>1213</v>
      </c>
      <c r="G3209" s="231"/>
      <c r="H3209" s="89"/>
      <c r="I3209" s="90" t="s">
        <v>634</v>
      </c>
      <c r="J3209" s="90"/>
      <c r="K3209" s="90" t="s">
        <v>511</v>
      </c>
      <c r="L3209" s="90"/>
      <c r="M3209" s="91"/>
      <c r="N3209" s="312">
        <v>1</v>
      </c>
      <c r="O3209" s="313">
        <f t="shared" si="544"/>
        <v>0.1</v>
      </c>
      <c r="P3209" s="104"/>
      <c r="Q3209" s="92"/>
      <c r="R3209" s="92"/>
      <c r="S3209" s="92"/>
      <c r="T3209" s="92"/>
      <c r="U3209" s="92"/>
      <c r="V3209" s="92"/>
      <c r="W3209" s="92">
        <v>1</v>
      </c>
      <c r="X3209" s="109">
        <f t="shared" si="538"/>
        <v>25000</v>
      </c>
      <c r="Y3209" s="83"/>
      <c r="Z3209" s="110">
        <f t="shared" si="539"/>
        <v>2500</v>
      </c>
      <c r="AA3209" s="111"/>
      <c r="AB3209" s="92"/>
      <c r="AC3209" s="92"/>
      <c r="AD3209" s="92"/>
      <c r="AE3209" s="92"/>
      <c r="AF3209" s="92"/>
      <c r="AG3209" s="92"/>
      <c r="AH3209" s="92"/>
      <c r="AI3209" s="109">
        <f t="shared" si="540"/>
        <v>0</v>
      </c>
      <c r="AJ3209" s="83"/>
      <c r="AK3209" s="110">
        <f t="shared" si="541"/>
        <v>0</v>
      </c>
      <c r="AL3209" s="111"/>
      <c r="AM3209" s="92"/>
      <c r="AN3209" s="92"/>
      <c r="AO3209" s="92"/>
      <c r="AP3209" s="92">
        <v>1</v>
      </c>
      <c r="AQ3209" s="92"/>
      <c r="AR3209" s="92"/>
      <c r="AS3209" s="92"/>
      <c r="AT3209" s="92"/>
      <c r="AU3209" s="92"/>
      <c r="AV3209" s="109">
        <f t="shared" si="542"/>
        <v>100</v>
      </c>
      <c r="AW3209" s="75"/>
      <c r="AX3209" s="110">
        <f t="shared" si="543"/>
        <v>10</v>
      </c>
      <c r="AY3209" s="111"/>
      <c r="AZ3209" s="93"/>
      <c r="BA3209" s="94" t="s">
        <v>131</v>
      </c>
      <c r="BB3209" s="71"/>
      <c r="BC3209" s="95"/>
      <c r="BD3209" s="41">
        <v>5</v>
      </c>
      <c r="BE3209" s="52">
        <v>53</v>
      </c>
      <c r="BF3209" s="103">
        <v>5313</v>
      </c>
      <c r="BG3209" s="280" t="s">
        <v>52</v>
      </c>
    </row>
    <row r="3210" spans="1:59" s="63" customFormat="1" ht="12.75" x14ac:dyDescent="0.2">
      <c r="A3210" s="196">
        <v>5</v>
      </c>
      <c r="B3210" s="197" t="s">
        <v>938</v>
      </c>
      <c r="C3210" s="208">
        <v>53</v>
      </c>
      <c r="D3210" s="209" t="s">
        <v>1002</v>
      </c>
      <c r="E3210" s="212">
        <v>5322</v>
      </c>
      <c r="F3210" s="213" t="s">
        <v>1213</v>
      </c>
      <c r="G3210" s="231"/>
      <c r="H3210" s="65"/>
      <c r="I3210" s="222"/>
      <c r="J3210" s="66"/>
      <c r="K3210" s="66"/>
      <c r="L3210" s="66"/>
      <c r="M3210" s="64"/>
      <c r="N3210" s="304"/>
      <c r="O3210" s="305"/>
      <c r="P3210" s="127"/>
      <c r="Q3210" s="67"/>
      <c r="R3210" s="67"/>
      <c r="S3210" s="67"/>
      <c r="T3210" s="67"/>
      <c r="U3210" s="67"/>
      <c r="V3210" s="67"/>
      <c r="W3210" s="67"/>
      <c r="X3210" s="67"/>
      <c r="Y3210" s="68"/>
      <c r="Z3210" s="68"/>
      <c r="AA3210" s="68"/>
      <c r="AB3210" s="67"/>
      <c r="AC3210" s="67"/>
      <c r="AD3210" s="67"/>
      <c r="AE3210" s="67"/>
      <c r="AF3210" s="67"/>
      <c r="AG3210" s="67"/>
      <c r="AH3210" s="67"/>
      <c r="AI3210" s="67"/>
      <c r="AJ3210" s="68"/>
      <c r="AK3210" s="68"/>
      <c r="AL3210" s="68"/>
      <c r="AM3210" s="67"/>
      <c r="AN3210" s="67"/>
      <c r="AO3210" s="67"/>
      <c r="AP3210" s="67"/>
      <c r="AQ3210" s="67"/>
      <c r="AR3210" s="67"/>
      <c r="AS3210" s="67"/>
      <c r="AT3210" s="67"/>
      <c r="AU3210" s="67"/>
      <c r="AV3210" s="67"/>
      <c r="AW3210" s="67"/>
      <c r="AX3210" s="68"/>
      <c r="AY3210" s="68"/>
      <c r="AZ3210" s="69"/>
      <c r="BA3210" s="70"/>
      <c r="BB3210" s="71"/>
      <c r="BC3210" s="95"/>
      <c r="BD3210" s="41">
        <v>5</v>
      </c>
      <c r="BE3210" s="52">
        <v>53</v>
      </c>
      <c r="BF3210" s="103">
        <v>5313</v>
      </c>
      <c r="BG3210" s="275"/>
    </row>
    <row r="3211" spans="1:59" s="63" customFormat="1" ht="12.75" x14ac:dyDescent="0.2">
      <c r="A3211" s="196">
        <v>5</v>
      </c>
      <c r="B3211" s="197" t="s">
        <v>938</v>
      </c>
      <c r="C3211" s="208">
        <v>53</v>
      </c>
      <c r="D3211" s="209" t="s">
        <v>1002</v>
      </c>
      <c r="E3211" s="212">
        <v>5322</v>
      </c>
      <c r="F3211" s="213" t="s">
        <v>1213</v>
      </c>
      <c r="G3211" s="232"/>
      <c r="H3211" s="97"/>
      <c r="I3211" s="224"/>
      <c r="J3211" s="98"/>
      <c r="K3211" s="98"/>
      <c r="L3211" s="98"/>
      <c r="M3211" s="96"/>
      <c r="N3211" s="307"/>
      <c r="O3211" s="246"/>
      <c r="P3211" s="124"/>
      <c r="Q3211" s="99"/>
      <c r="R3211" s="99"/>
      <c r="S3211" s="99"/>
      <c r="T3211" s="99"/>
      <c r="U3211" s="99"/>
      <c r="V3211" s="99"/>
      <c r="W3211" s="99"/>
      <c r="X3211" s="99"/>
      <c r="Y3211" s="100"/>
      <c r="Z3211" s="100"/>
      <c r="AA3211" s="100"/>
      <c r="AB3211" s="99"/>
      <c r="AC3211" s="99"/>
      <c r="AD3211" s="99"/>
      <c r="AE3211" s="99"/>
      <c r="AF3211" s="99"/>
      <c r="AG3211" s="99"/>
      <c r="AH3211" s="99"/>
      <c r="AI3211" s="99"/>
      <c r="AJ3211" s="100"/>
      <c r="AK3211" s="100"/>
      <c r="AL3211" s="100"/>
      <c r="AM3211" s="99"/>
      <c r="AN3211" s="99"/>
      <c r="AO3211" s="99"/>
      <c r="AP3211" s="99"/>
      <c r="AQ3211" s="99"/>
      <c r="AR3211" s="99"/>
      <c r="AS3211" s="99"/>
      <c r="AT3211" s="99"/>
      <c r="AU3211" s="99"/>
      <c r="AV3211" s="99"/>
      <c r="AW3211" s="99"/>
      <c r="AX3211" s="100"/>
      <c r="AY3211" s="100"/>
      <c r="AZ3211" s="101"/>
      <c r="BA3211" s="102"/>
      <c r="BB3211" s="95"/>
      <c r="BC3211" s="95"/>
      <c r="BD3211" s="41">
        <v>5</v>
      </c>
      <c r="BE3211" s="52">
        <v>53</v>
      </c>
      <c r="BF3211" s="103">
        <v>5313</v>
      </c>
      <c r="BG3211" s="277"/>
    </row>
    <row r="3212" spans="1:59" s="63" customFormat="1" ht="12.75" x14ac:dyDescent="0.2">
      <c r="A3212" s="196">
        <v>5</v>
      </c>
      <c r="B3212" s="197" t="s">
        <v>938</v>
      </c>
      <c r="C3212" s="208">
        <v>53</v>
      </c>
      <c r="D3212" s="209" t="s">
        <v>1002</v>
      </c>
      <c r="E3212" s="212">
        <v>5323</v>
      </c>
      <c r="F3212" s="211" t="s">
        <v>1214</v>
      </c>
      <c r="G3212" s="230"/>
      <c r="H3212" s="56"/>
      <c r="I3212" s="221"/>
      <c r="J3212" s="57"/>
      <c r="K3212" s="57"/>
      <c r="L3212" s="57"/>
      <c r="M3212" s="55"/>
      <c r="N3212" s="303"/>
      <c r="O3212" s="245"/>
      <c r="P3212" s="122"/>
      <c r="Q3212" s="58"/>
      <c r="R3212" s="58"/>
      <c r="S3212" s="58"/>
      <c r="T3212" s="58"/>
      <c r="U3212" s="58"/>
      <c r="V3212" s="58"/>
      <c r="W3212" s="58"/>
      <c r="X3212" s="58"/>
      <c r="Y3212" s="59"/>
      <c r="Z3212" s="59"/>
      <c r="AA3212" s="59"/>
      <c r="AB3212" s="58"/>
      <c r="AC3212" s="58"/>
      <c r="AD3212" s="58"/>
      <c r="AE3212" s="58"/>
      <c r="AF3212" s="58"/>
      <c r="AG3212" s="58"/>
      <c r="AH3212" s="58"/>
      <c r="AI3212" s="58"/>
      <c r="AJ3212" s="59"/>
      <c r="AK3212" s="59"/>
      <c r="AL3212" s="59"/>
      <c r="AM3212" s="58"/>
      <c r="AN3212" s="58"/>
      <c r="AO3212" s="58"/>
      <c r="AP3212" s="58"/>
      <c r="AQ3212" s="58"/>
      <c r="AR3212" s="58"/>
      <c r="AS3212" s="58"/>
      <c r="AT3212" s="58"/>
      <c r="AU3212" s="58"/>
      <c r="AV3212" s="58"/>
      <c r="AW3212" s="58"/>
      <c r="AX3212" s="59"/>
      <c r="AY3212" s="59"/>
      <c r="AZ3212" s="60"/>
      <c r="BA3212" s="61"/>
      <c r="BB3212" s="54"/>
      <c r="BC3212" s="54"/>
      <c r="BD3212" s="41">
        <v>5</v>
      </c>
      <c r="BE3212" s="52">
        <v>53</v>
      </c>
      <c r="BF3212" s="103">
        <v>5313</v>
      </c>
      <c r="BG3212" s="277"/>
    </row>
    <row r="3213" spans="1:59" s="63" customFormat="1" ht="12.75" x14ac:dyDescent="0.2">
      <c r="A3213" s="196">
        <v>5</v>
      </c>
      <c r="B3213" s="197" t="s">
        <v>938</v>
      </c>
      <c r="C3213" s="208">
        <v>53</v>
      </c>
      <c r="D3213" s="209" t="s">
        <v>1002</v>
      </c>
      <c r="E3213" s="212">
        <v>5323</v>
      </c>
      <c r="F3213" s="211" t="s">
        <v>1214</v>
      </c>
      <c r="G3213" s="231"/>
      <c r="H3213" s="65"/>
      <c r="I3213" s="222"/>
      <c r="J3213" s="66"/>
      <c r="K3213" s="66"/>
      <c r="L3213" s="66"/>
      <c r="M3213" s="64"/>
      <c r="N3213" s="304"/>
      <c r="O3213" s="305"/>
      <c r="P3213" s="127"/>
      <c r="Q3213" s="67"/>
      <c r="R3213" s="67"/>
      <c r="S3213" s="67"/>
      <c r="T3213" s="67"/>
      <c r="U3213" s="67"/>
      <c r="V3213" s="67"/>
      <c r="W3213" s="67"/>
      <c r="X3213" s="67"/>
      <c r="Y3213" s="68"/>
      <c r="Z3213" s="68"/>
      <c r="AA3213" s="68"/>
      <c r="AB3213" s="67"/>
      <c r="AC3213" s="67"/>
      <c r="AD3213" s="67"/>
      <c r="AE3213" s="67"/>
      <c r="AF3213" s="67"/>
      <c r="AG3213" s="67"/>
      <c r="AH3213" s="67"/>
      <c r="AI3213" s="67"/>
      <c r="AJ3213" s="68"/>
      <c r="AK3213" s="68"/>
      <c r="AL3213" s="68"/>
      <c r="AM3213" s="67"/>
      <c r="AN3213" s="67"/>
      <c r="AO3213" s="67"/>
      <c r="AP3213" s="67"/>
      <c r="AQ3213" s="67"/>
      <c r="AR3213" s="67"/>
      <c r="AS3213" s="67"/>
      <c r="AT3213" s="67"/>
      <c r="AU3213" s="67"/>
      <c r="AV3213" s="67"/>
      <c r="AW3213" s="67"/>
      <c r="AX3213" s="68"/>
      <c r="AY3213" s="68"/>
      <c r="AZ3213" s="69"/>
      <c r="BA3213" s="70"/>
      <c r="BB3213" s="71"/>
      <c r="BC3213" s="54"/>
      <c r="BD3213" s="41">
        <v>5</v>
      </c>
      <c r="BE3213" s="52">
        <v>53</v>
      </c>
      <c r="BF3213" s="103">
        <v>5313</v>
      </c>
      <c r="BG3213" s="275"/>
    </row>
    <row r="3214" spans="1:59" s="63" customFormat="1" ht="12.75" x14ac:dyDescent="0.2">
      <c r="A3214" s="196">
        <v>5</v>
      </c>
      <c r="B3214" s="197" t="s">
        <v>938</v>
      </c>
      <c r="C3214" s="208">
        <v>53</v>
      </c>
      <c r="D3214" s="209" t="s">
        <v>1002</v>
      </c>
      <c r="E3214" s="212">
        <v>5323</v>
      </c>
      <c r="F3214" s="211" t="s">
        <v>1214</v>
      </c>
      <c r="G3214" s="231"/>
      <c r="H3214" s="72" t="s">
        <v>47</v>
      </c>
      <c r="I3214" s="223"/>
      <c r="J3214" s="73"/>
      <c r="K3214" s="73"/>
      <c r="L3214" s="73"/>
      <c r="M3214" s="74"/>
      <c r="N3214" s="247"/>
      <c r="O3214" s="306"/>
      <c r="P3214" s="105"/>
      <c r="Q3214" s="75"/>
      <c r="R3214" s="75"/>
      <c r="S3214" s="75"/>
      <c r="T3214" s="75"/>
      <c r="U3214" s="75"/>
      <c r="V3214" s="75"/>
      <c r="W3214" s="75"/>
      <c r="X3214" s="75"/>
      <c r="Y3214" s="76">
        <f>IF(ISNUMBER(VLOOKUP(Y3216,P$7:W$7,MATCH(Y3216,P$7:W$7))),VLOOKUP(Y3216,P$7:W$7,MATCH(Y3216,P$7:W$7)),IF(N3218=0,"No Data",IF(Y3216&gt;0,"&lt;100",0)))</f>
        <v>5000</v>
      </c>
      <c r="Z3214" s="77">
        <f>IF(ISNUMBER(VLOOKUP(Z3218,P$7:W$7,MATCH(Z3218,P$7:W$7))),VLOOKUP(Z3218,P$7:W$7,MATCH(Z3218,P$7:W$7)),IF(N3218=0,"No Data",IF(Z3218&gt;0,"&lt;100",0)))</f>
        <v>5000</v>
      </c>
      <c r="AA3214" s="106">
        <f>IF(ISNUMBER(Z3214),Z3214,0)</f>
        <v>5000</v>
      </c>
      <c r="AB3214" s="75"/>
      <c r="AC3214" s="75"/>
      <c r="AD3214" s="75"/>
      <c r="AE3214" s="75"/>
      <c r="AF3214" s="75"/>
      <c r="AG3214" s="75"/>
      <c r="AH3214" s="75"/>
      <c r="AI3214" s="75"/>
      <c r="AJ3214" s="76">
        <f>IF(ISNUMBER(VLOOKUP(AJ3216,AB$7:AH$7,MATCH(AJ3216,AB$7:AH$7))),VLOOKUP(AJ3216,AB$7:AH$7,MATCH(AJ3216,AB$7:AH$7)),IF(N3218=0,"No Data",IF(AJ3216&gt;0,"&lt;50",0)))</f>
        <v>0</v>
      </c>
      <c r="AK3214" s="77">
        <f>IF(ISNUMBER(VLOOKUP(AK3218,AB$7:AH$7,MATCH(AK3218,AB$7:AH$7))),VLOOKUP(AK3218,AB$7:AH$7,MATCH(AK3218,AB$7:AH$7)),IF(N3218=0,"No Data",IF(AK3218&gt;0,"&lt;50",0)))</f>
        <v>0</v>
      </c>
      <c r="AL3214" s="106">
        <f>IF(ISNUMBER(AK3214),AK3214,0)</f>
        <v>0</v>
      </c>
      <c r="AM3214" s="75"/>
      <c r="AN3214" s="75"/>
      <c r="AO3214" s="75"/>
      <c r="AP3214" s="75"/>
      <c r="AQ3214" s="75"/>
      <c r="AR3214" s="75"/>
      <c r="AS3214" s="75"/>
      <c r="AT3214" s="75"/>
      <c r="AU3214" s="75"/>
      <c r="AV3214" s="75"/>
      <c r="AW3214" s="76">
        <f>IF(ISNUMBER(VLOOKUP(AW3216,AM$7:AU$7,MATCH(AW3216,AM$7:AU$7))),VLOOKUP(AW3216,AM$7:AU$7,MATCH(AW3216,AM$7:AU$7)),IF(N3218=0,"No Data",IF(AW3216&gt;0,"&lt;10",0)))</f>
        <v>250</v>
      </c>
      <c r="AX3214" s="77">
        <f>IF(ISNUMBER(VLOOKUP(AX3218,AM$7:AU$7,MATCH(AX3218,AM$7:AU$7))),VLOOKUP(AX3218,AM$7:AU$7,MATCH(AX3218,AM$7:AU$7)),IF(N3218=0,"No Data",IF(AX3218&gt;0,"&lt;10",0)))</f>
        <v>250</v>
      </c>
      <c r="AY3214" s="106">
        <f>IF(ISNUMBER(AX3214),AX3214,0)</f>
        <v>250</v>
      </c>
      <c r="AZ3214" s="79"/>
      <c r="BA3214" s="80"/>
      <c r="BB3214" s="71"/>
      <c r="BC3214" s="54"/>
      <c r="BD3214" s="41">
        <v>5</v>
      </c>
      <c r="BE3214" s="52">
        <v>53</v>
      </c>
      <c r="BF3214" s="103">
        <v>5313</v>
      </c>
      <c r="BG3214" s="276" t="s">
        <v>47</v>
      </c>
    </row>
    <row r="3215" spans="1:59" s="63" customFormat="1" ht="12.75" x14ac:dyDescent="0.2">
      <c r="A3215" s="196">
        <v>5</v>
      </c>
      <c r="B3215" s="197" t="s">
        <v>938</v>
      </c>
      <c r="C3215" s="208">
        <v>53</v>
      </c>
      <c r="D3215" s="209" t="s">
        <v>1002</v>
      </c>
      <c r="E3215" s="212">
        <v>5323</v>
      </c>
      <c r="F3215" s="211" t="s">
        <v>1214</v>
      </c>
      <c r="G3215" s="231"/>
      <c r="H3215" s="81" t="s">
        <v>48</v>
      </c>
      <c r="I3215" s="223"/>
      <c r="J3215" s="73"/>
      <c r="K3215" s="73"/>
      <c r="L3215" s="73"/>
      <c r="M3215" s="74"/>
      <c r="N3215" s="247"/>
      <c r="O3215" s="306"/>
      <c r="P3215" s="105"/>
      <c r="Q3215" s="75"/>
      <c r="R3215" s="75"/>
      <c r="S3215" s="75"/>
      <c r="T3215" s="75"/>
      <c r="U3215" s="75"/>
      <c r="V3215" s="75"/>
      <c r="W3215" s="75"/>
      <c r="X3215" s="75"/>
      <c r="Y3215" s="82">
        <f>MIN(X3219:X3221)</f>
        <v>0</v>
      </c>
      <c r="Z3215" s="83"/>
      <c r="AA3215" s="83"/>
      <c r="AB3215" s="75"/>
      <c r="AC3215" s="75"/>
      <c r="AD3215" s="75"/>
      <c r="AE3215" s="75"/>
      <c r="AF3215" s="75"/>
      <c r="AG3215" s="75"/>
      <c r="AH3215" s="75"/>
      <c r="AI3215" s="75"/>
      <c r="AJ3215" s="82">
        <f>MIN(AI3219:AI3221)</f>
        <v>0</v>
      </c>
      <c r="AK3215" s="83"/>
      <c r="AL3215" s="83"/>
      <c r="AM3215" s="75"/>
      <c r="AN3215" s="75"/>
      <c r="AO3215" s="75"/>
      <c r="AP3215" s="75"/>
      <c r="AQ3215" s="75"/>
      <c r="AR3215" s="75"/>
      <c r="AS3215" s="75"/>
      <c r="AT3215" s="75"/>
      <c r="AU3215" s="75"/>
      <c r="AV3215" s="75"/>
      <c r="AW3215" s="82">
        <f>MIN(AV3219:AV3221)</f>
        <v>10</v>
      </c>
      <c r="AX3215" s="83"/>
      <c r="AY3215" s="83"/>
      <c r="AZ3215" s="79"/>
      <c r="BA3215" s="80"/>
      <c r="BB3215" s="71"/>
      <c r="BC3215" s="54"/>
      <c r="BD3215" s="41">
        <v>5</v>
      </c>
      <c r="BE3215" s="52">
        <v>53</v>
      </c>
      <c r="BF3215" s="103">
        <v>5313</v>
      </c>
      <c r="BG3215" s="278" t="s">
        <v>48</v>
      </c>
    </row>
    <row r="3216" spans="1:59" s="63" customFormat="1" ht="12.75" x14ac:dyDescent="0.2">
      <c r="A3216" s="196">
        <v>5</v>
      </c>
      <c r="B3216" s="197" t="s">
        <v>938</v>
      </c>
      <c r="C3216" s="208">
        <v>53</v>
      </c>
      <c r="D3216" s="209" t="s">
        <v>1002</v>
      </c>
      <c r="E3216" s="212">
        <v>5323</v>
      </c>
      <c r="F3216" s="211" t="s">
        <v>1214</v>
      </c>
      <c r="G3216" s="231"/>
      <c r="H3216" s="81" t="s">
        <v>49</v>
      </c>
      <c r="I3216" s="223"/>
      <c r="J3216" s="73"/>
      <c r="K3216" s="73"/>
      <c r="L3216" s="73"/>
      <c r="M3216" s="74"/>
      <c r="N3216" s="247"/>
      <c r="O3216" s="306"/>
      <c r="P3216" s="105"/>
      <c r="Q3216" s="75"/>
      <c r="R3216" s="75"/>
      <c r="S3216" s="75"/>
      <c r="T3216" s="75"/>
      <c r="U3216" s="75"/>
      <c r="V3216" s="75"/>
      <c r="W3216" s="75"/>
      <c r="X3216" s="75"/>
      <c r="Y3216" s="84">
        <f>IF(ISNUMBER(AVERAGE(X3219:X3221)),AVERAGE(X3219:X3221),0)</f>
        <v>8333.3333333333339</v>
      </c>
      <c r="Z3216" s="83"/>
      <c r="AA3216" s="83"/>
      <c r="AB3216" s="75"/>
      <c r="AC3216" s="75"/>
      <c r="AD3216" s="75"/>
      <c r="AE3216" s="75"/>
      <c r="AF3216" s="75"/>
      <c r="AG3216" s="75"/>
      <c r="AH3216" s="75"/>
      <c r="AI3216" s="75"/>
      <c r="AJ3216" s="84">
        <f>IF(ISNUMBER(AVERAGE(AI3219:AI3221)),AVERAGE(AI3219:AI3221),0)</f>
        <v>0</v>
      </c>
      <c r="AK3216" s="83"/>
      <c r="AL3216" s="83"/>
      <c r="AM3216" s="75"/>
      <c r="AN3216" s="75"/>
      <c r="AO3216" s="75"/>
      <c r="AP3216" s="75"/>
      <c r="AQ3216" s="75"/>
      <c r="AR3216" s="75"/>
      <c r="AS3216" s="75"/>
      <c r="AT3216" s="75"/>
      <c r="AU3216" s="75"/>
      <c r="AV3216" s="75"/>
      <c r="AW3216" s="84">
        <f>IF(ISNUMBER(AVERAGE(AV3219:AV3221)),AVERAGE(AV3219:AV3221),0)</f>
        <v>370</v>
      </c>
      <c r="AX3216" s="83"/>
      <c r="AY3216" s="83"/>
      <c r="AZ3216" s="79"/>
      <c r="BA3216" s="80"/>
      <c r="BB3216" s="71"/>
      <c r="BC3216" s="54"/>
      <c r="BD3216" s="41">
        <v>5</v>
      </c>
      <c r="BE3216" s="52">
        <v>53</v>
      </c>
      <c r="BF3216" s="103">
        <v>5313</v>
      </c>
      <c r="BG3216" s="278" t="s">
        <v>49</v>
      </c>
    </row>
    <row r="3217" spans="1:59" s="63" customFormat="1" ht="12.75" x14ac:dyDescent="0.2">
      <c r="A3217" s="196">
        <v>5</v>
      </c>
      <c r="B3217" s="197" t="s">
        <v>938</v>
      </c>
      <c r="C3217" s="208">
        <v>53</v>
      </c>
      <c r="D3217" s="209" t="s">
        <v>1002</v>
      </c>
      <c r="E3217" s="212">
        <v>5323</v>
      </c>
      <c r="F3217" s="211" t="s">
        <v>1214</v>
      </c>
      <c r="G3217" s="231"/>
      <c r="H3217" s="81" t="s">
        <v>50</v>
      </c>
      <c r="I3217" s="223"/>
      <c r="J3217" s="73"/>
      <c r="K3217" s="73"/>
      <c r="L3217" s="73"/>
      <c r="M3217" s="74"/>
      <c r="N3217" s="247"/>
      <c r="O3217" s="306"/>
      <c r="P3217" s="105"/>
      <c r="Q3217" s="75"/>
      <c r="R3217" s="75"/>
      <c r="S3217" s="75"/>
      <c r="T3217" s="75"/>
      <c r="U3217" s="75"/>
      <c r="V3217" s="75"/>
      <c r="W3217" s="75"/>
      <c r="X3217" s="75"/>
      <c r="Y3217" s="84">
        <f>MAX(X3219:X3221)</f>
        <v>25000</v>
      </c>
      <c r="Z3217" s="83"/>
      <c r="AA3217" s="83"/>
      <c r="AB3217" s="75"/>
      <c r="AC3217" s="75"/>
      <c r="AD3217" s="75"/>
      <c r="AE3217" s="75"/>
      <c r="AF3217" s="75"/>
      <c r="AG3217" s="75"/>
      <c r="AH3217" s="75"/>
      <c r="AI3217" s="75"/>
      <c r="AJ3217" s="84">
        <f>MAX(AI3219:AI3221)</f>
        <v>0</v>
      </c>
      <c r="AK3217" s="83"/>
      <c r="AL3217" s="83"/>
      <c r="AM3217" s="75"/>
      <c r="AN3217" s="75"/>
      <c r="AO3217" s="75"/>
      <c r="AP3217" s="75"/>
      <c r="AQ3217" s="75"/>
      <c r="AR3217" s="75"/>
      <c r="AS3217" s="75"/>
      <c r="AT3217" s="75"/>
      <c r="AU3217" s="75"/>
      <c r="AV3217" s="75"/>
      <c r="AW3217" s="84">
        <f>MAX(AV3219:AV3221)</f>
        <v>1000</v>
      </c>
      <c r="AX3217" s="83"/>
      <c r="AY3217" s="83"/>
      <c r="AZ3217" s="79"/>
      <c r="BA3217" s="80"/>
      <c r="BB3217" s="71"/>
      <c r="BC3217" s="54"/>
      <c r="BD3217" s="41">
        <v>5</v>
      </c>
      <c r="BE3217" s="52">
        <v>53</v>
      </c>
      <c r="BF3217" s="103">
        <v>5313</v>
      </c>
      <c r="BG3217" s="278" t="s">
        <v>50</v>
      </c>
    </row>
    <row r="3218" spans="1:59" s="63" customFormat="1" ht="12.75" x14ac:dyDescent="0.2">
      <c r="A3218" s="196">
        <v>5</v>
      </c>
      <c r="B3218" s="197" t="s">
        <v>938</v>
      </c>
      <c r="C3218" s="208">
        <v>53</v>
      </c>
      <c r="D3218" s="209" t="s">
        <v>1002</v>
      </c>
      <c r="E3218" s="212">
        <v>5323</v>
      </c>
      <c r="F3218" s="211" t="s">
        <v>1214</v>
      </c>
      <c r="G3218" s="231"/>
      <c r="H3218" s="85" t="s">
        <v>51</v>
      </c>
      <c r="I3218" s="223"/>
      <c r="J3218" s="73"/>
      <c r="K3218" s="73"/>
      <c r="L3218" s="73"/>
      <c r="M3218" s="74"/>
      <c r="N3218" s="248">
        <f>SUM(N3219:N3221)</f>
        <v>3</v>
      </c>
      <c r="O3218" s="293">
        <f>SUM(O3219:O3221)</f>
        <v>1</v>
      </c>
      <c r="P3218" s="292"/>
      <c r="Q3218" s="87"/>
      <c r="R3218" s="87"/>
      <c r="S3218" s="87"/>
      <c r="T3218" s="87"/>
      <c r="U3218" s="87"/>
      <c r="V3218" s="87"/>
      <c r="W3218" s="87"/>
      <c r="X3218" s="87"/>
      <c r="Y3218" s="88"/>
      <c r="Z3218" s="107">
        <f>SUM(Z3219:Z3221)</f>
        <v>8333.3333333333321</v>
      </c>
      <c r="AA3218" s="88"/>
      <c r="AB3218" s="87"/>
      <c r="AC3218" s="87"/>
      <c r="AD3218" s="87"/>
      <c r="AE3218" s="87"/>
      <c r="AF3218" s="87"/>
      <c r="AG3218" s="87"/>
      <c r="AH3218" s="87"/>
      <c r="AI3218" s="87"/>
      <c r="AJ3218" s="88"/>
      <c r="AK3218" s="107">
        <f>SUM(AK3219:AK3221)</f>
        <v>0</v>
      </c>
      <c r="AL3218" s="88"/>
      <c r="AM3218" s="87"/>
      <c r="AN3218" s="87"/>
      <c r="AO3218" s="87"/>
      <c r="AP3218" s="87"/>
      <c r="AQ3218" s="87"/>
      <c r="AR3218" s="87"/>
      <c r="AS3218" s="87"/>
      <c r="AT3218" s="87"/>
      <c r="AU3218" s="87"/>
      <c r="AV3218" s="87"/>
      <c r="AW3218" s="112"/>
      <c r="AX3218" s="107">
        <f>SUM(AX3219:AX3221)</f>
        <v>369.99999999999994</v>
      </c>
      <c r="AY3218" s="88"/>
      <c r="AZ3218" s="79"/>
      <c r="BA3218" s="80"/>
      <c r="BB3218" s="71"/>
      <c r="BC3218" s="54"/>
      <c r="BD3218" s="41">
        <v>5</v>
      </c>
      <c r="BE3218" s="52">
        <v>53</v>
      </c>
      <c r="BF3218" s="103">
        <v>5313</v>
      </c>
      <c r="BG3218" s="279" t="s">
        <v>51</v>
      </c>
    </row>
    <row r="3219" spans="1:59" s="63" customFormat="1" ht="12.75" x14ac:dyDescent="0.2">
      <c r="A3219" s="196">
        <v>5</v>
      </c>
      <c r="B3219" s="197" t="s">
        <v>938</v>
      </c>
      <c r="C3219" s="208">
        <v>53</v>
      </c>
      <c r="D3219" s="209" t="s">
        <v>1002</v>
      </c>
      <c r="E3219" s="212">
        <v>5323</v>
      </c>
      <c r="F3219" s="211" t="s">
        <v>1214</v>
      </c>
      <c r="G3219" s="231"/>
      <c r="H3219" s="89" t="s">
        <v>52</v>
      </c>
      <c r="I3219" s="90" t="s">
        <v>941</v>
      </c>
      <c r="J3219" s="90"/>
      <c r="K3219" s="90" t="s">
        <v>64</v>
      </c>
      <c r="L3219" s="90" t="s">
        <v>119</v>
      </c>
      <c r="M3219" s="91"/>
      <c r="N3219" s="312">
        <v>1</v>
      </c>
      <c r="O3219" s="313">
        <f>N3219/N$3218</f>
        <v>0.33333333333333331</v>
      </c>
      <c r="P3219" s="104"/>
      <c r="Q3219" s="92"/>
      <c r="R3219" s="92"/>
      <c r="S3219" s="92"/>
      <c r="T3219" s="92"/>
      <c r="U3219" s="92"/>
      <c r="V3219" s="92"/>
      <c r="W3219" s="92"/>
      <c r="X3219" s="109">
        <f t="shared" ref="X3219:X3221" si="545">P3219*P$7+Q3219*Q$7+R3219*R$7+S3219*S$7+T3219*T$7+U3219*U$7+V3219*V$7+W3219*W$7</f>
        <v>0</v>
      </c>
      <c r="Y3219" s="83"/>
      <c r="Z3219" s="110">
        <f t="shared" ref="Z3219:Z3221" si="546">X3219*$O3219</f>
        <v>0</v>
      </c>
      <c r="AA3219" s="111"/>
      <c r="AB3219" s="92"/>
      <c r="AC3219" s="92"/>
      <c r="AD3219" s="92"/>
      <c r="AE3219" s="92"/>
      <c r="AF3219" s="92"/>
      <c r="AG3219" s="92"/>
      <c r="AH3219" s="92"/>
      <c r="AI3219" s="109">
        <f t="shared" ref="AI3219:AI3221" si="547">AB3219*AB$7+AC3219*AC$7+AD3219*AD$7+AE3219*AE$7+AF3219*AF$7+AG3219*AG$7+AH3219*AH$7</f>
        <v>0</v>
      </c>
      <c r="AJ3219" s="83"/>
      <c r="AK3219" s="110">
        <f t="shared" ref="AK3219:AK3221" si="548">AI3219*$O3219</f>
        <v>0</v>
      </c>
      <c r="AL3219" s="111"/>
      <c r="AM3219" s="92"/>
      <c r="AN3219" s="92"/>
      <c r="AO3219" s="92"/>
      <c r="AP3219" s="92"/>
      <c r="AQ3219" s="92"/>
      <c r="AR3219" s="92"/>
      <c r="AS3219" s="92">
        <v>1</v>
      </c>
      <c r="AT3219" s="92"/>
      <c r="AU3219" s="92"/>
      <c r="AV3219" s="109">
        <f t="shared" ref="AV3219:AV3221" si="549">AM3219*AM$7+AN3219*AN$7+AO3219*AO$7+AP3219*AP$7+AQ3219*AQ$7+AR3219*AR$7+AS3219*AS$7+AT3219*AT$7+AU3219*AU$7</f>
        <v>1000</v>
      </c>
      <c r="AW3219" s="75"/>
      <c r="AX3219" s="110">
        <f t="shared" ref="AX3219:AX3221" si="550">AV3219*$O3219</f>
        <v>333.33333333333331</v>
      </c>
      <c r="AY3219" s="111"/>
      <c r="AZ3219" s="93"/>
      <c r="BA3219" s="94" t="s">
        <v>131</v>
      </c>
      <c r="BB3219" s="71"/>
      <c r="BC3219" s="54"/>
      <c r="BD3219" s="41">
        <v>5</v>
      </c>
      <c r="BE3219" s="52">
        <v>53</v>
      </c>
      <c r="BF3219" s="103">
        <v>5313</v>
      </c>
      <c r="BG3219" s="280" t="s">
        <v>52</v>
      </c>
    </row>
    <row r="3220" spans="1:59" s="63" customFormat="1" ht="12.75" x14ac:dyDescent="0.2">
      <c r="A3220" s="196">
        <v>5</v>
      </c>
      <c r="B3220" s="197" t="s">
        <v>938</v>
      </c>
      <c r="C3220" s="208">
        <v>53</v>
      </c>
      <c r="D3220" s="209" t="s">
        <v>1002</v>
      </c>
      <c r="E3220" s="212">
        <v>5323</v>
      </c>
      <c r="F3220" s="211" t="s">
        <v>1214</v>
      </c>
      <c r="G3220" s="231"/>
      <c r="H3220" s="89"/>
      <c r="I3220" s="90" t="s">
        <v>926</v>
      </c>
      <c r="J3220" s="90"/>
      <c r="K3220" s="90" t="s">
        <v>73</v>
      </c>
      <c r="L3220" s="90" t="s">
        <v>69</v>
      </c>
      <c r="M3220" s="91"/>
      <c r="N3220" s="312">
        <v>1</v>
      </c>
      <c r="O3220" s="313">
        <f>N3220/N$3218</f>
        <v>0.33333333333333331</v>
      </c>
      <c r="P3220" s="104"/>
      <c r="Q3220" s="92"/>
      <c r="R3220" s="92"/>
      <c r="S3220" s="92"/>
      <c r="T3220" s="92"/>
      <c r="U3220" s="92"/>
      <c r="V3220" s="92"/>
      <c r="W3220" s="92">
        <v>1</v>
      </c>
      <c r="X3220" s="109">
        <f t="shared" si="545"/>
        <v>25000</v>
      </c>
      <c r="Y3220" s="83"/>
      <c r="Z3220" s="110">
        <f t="shared" si="546"/>
        <v>8333.3333333333321</v>
      </c>
      <c r="AA3220" s="111"/>
      <c r="AB3220" s="92"/>
      <c r="AC3220" s="92"/>
      <c r="AD3220" s="92"/>
      <c r="AE3220" s="92"/>
      <c r="AF3220" s="92"/>
      <c r="AG3220" s="92"/>
      <c r="AH3220" s="92"/>
      <c r="AI3220" s="109">
        <f t="shared" si="547"/>
        <v>0</v>
      </c>
      <c r="AJ3220" s="83"/>
      <c r="AK3220" s="110">
        <f t="shared" si="548"/>
        <v>0</v>
      </c>
      <c r="AL3220" s="111"/>
      <c r="AM3220" s="92"/>
      <c r="AN3220" s="92"/>
      <c r="AO3220" s="92"/>
      <c r="AP3220" s="92">
        <v>1</v>
      </c>
      <c r="AQ3220" s="92"/>
      <c r="AR3220" s="92"/>
      <c r="AS3220" s="92"/>
      <c r="AT3220" s="92"/>
      <c r="AU3220" s="92"/>
      <c r="AV3220" s="109">
        <f t="shared" si="549"/>
        <v>100</v>
      </c>
      <c r="AW3220" s="75"/>
      <c r="AX3220" s="110">
        <f t="shared" si="550"/>
        <v>33.333333333333329</v>
      </c>
      <c r="AY3220" s="111"/>
      <c r="AZ3220" s="93"/>
      <c r="BA3220" s="94" t="s">
        <v>131</v>
      </c>
      <c r="BB3220" s="71"/>
      <c r="BC3220" s="54"/>
      <c r="BD3220" s="41">
        <v>5</v>
      </c>
      <c r="BE3220" s="52">
        <v>53</v>
      </c>
      <c r="BF3220" s="103">
        <v>5313</v>
      </c>
      <c r="BG3220" s="280" t="s">
        <v>52</v>
      </c>
    </row>
    <row r="3221" spans="1:59" s="63" customFormat="1" ht="12.75" x14ac:dyDescent="0.2">
      <c r="A3221" s="196">
        <v>5</v>
      </c>
      <c r="B3221" s="197" t="s">
        <v>938</v>
      </c>
      <c r="C3221" s="208">
        <v>53</v>
      </c>
      <c r="D3221" s="209" t="s">
        <v>1002</v>
      </c>
      <c r="E3221" s="212">
        <v>5323</v>
      </c>
      <c r="F3221" s="211" t="s">
        <v>1214</v>
      </c>
      <c r="G3221" s="231"/>
      <c r="H3221" s="89"/>
      <c r="I3221" s="90" t="s">
        <v>984</v>
      </c>
      <c r="J3221" s="90"/>
      <c r="K3221" s="90" t="s">
        <v>64</v>
      </c>
      <c r="L3221" s="90" t="s">
        <v>313</v>
      </c>
      <c r="M3221" s="91"/>
      <c r="N3221" s="312">
        <v>1</v>
      </c>
      <c r="O3221" s="313">
        <f>N3221/N$3218</f>
        <v>0.33333333333333331</v>
      </c>
      <c r="P3221" s="104"/>
      <c r="Q3221" s="92"/>
      <c r="R3221" s="92"/>
      <c r="S3221" s="92"/>
      <c r="T3221" s="92"/>
      <c r="U3221" s="92"/>
      <c r="V3221" s="92"/>
      <c r="W3221" s="92"/>
      <c r="X3221" s="109">
        <f t="shared" si="545"/>
        <v>0</v>
      </c>
      <c r="Y3221" s="83"/>
      <c r="Z3221" s="110">
        <f t="shared" si="546"/>
        <v>0</v>
      </c>
      <c r="AA3221" s="111"/>
      <c r="AB3221" s="92"/>
      <c r="AC3221" s="92"/>
      <c r="AD3221" s="92"/>
      <c r="AE3221" s="92"/>
      <c r="AF3221" s="92"/>
      <c r="AG3221" s="92"/>
      <c r="AH3221" s="92"/>
      <c r="AI3221" s="109">
        <f t="shared" si="547"/>
        <v>0</v>
      </c>
      <c r="AJ3221" s="83"/>
      <c r="AK3221" s="110">
        <f t="shared" si="548"/>
        <v>0</v>
      </c>
      <c r="AL3221" s="111"/>
      <c r="AM3221" s="92">
        <v>1</v>
      </c>
      <c r="AN3221" s="92"/>
      <c r="AO3221" s="92"/>
      <c r="AP3221" s="92"/>
      <c r="AQ3221" s="92"/>
      <c r="AR3221" s="92"/>
      <c r="AS3221" s="92"/>
      <c r="AT3221" s="92"/>
      <c r="AU3221" s="92"/>
      <c r="AV3221" s="109">
        <f t="shared" si="549"/>
        <v>10</v>
      </c>
      <c r="AW3221" s="75"/>
      <c r="AX3221" s="110">
        <f t="shared" si="550"/>
        <v>3.333333333333333</v>
      </c>
      <c r="AY3221" s="111"/>
      <c r="AZ3221" s="93"/>
      <c r="BA3221" s="94" t="s">
        <v>131</v>
      </c>
      <c r="BB3221" s="71"/>
      <c r="BC3221" s="54"/>
      <c r="BD3221" s="41">
        <v>5</v>
      </c>
      <c r="BE3221" s="52">
        <v>53</v>
      </c>
      <c r="BF3221" s="103">
        <v>5313</v>
      </c>
      <c r="BG3221" s="280" t="s">
        <v>52</v>
      </c>
    </row>
    <row r="3222" spans="1:59" s="63" customFormat="1" ht="12.75" x14ac:dyDescent="0.2">
      <c r="A3222" s="196">
        <v>5</v>
      </c>
      <c r="B3222" s="197" t="s">
        <v>938</v>
      </c>
      <c r="C3222" s="208">
        <v>53</v>
      </c>
      <c r="D3222" s="209" t="s">
        <v>1002</v>
      </c>
      <c r="E3222" s="212">
        <v>5323</v>
      </c>
      <c r="F3222" s="211" t="s">
        <v>1214</v>
      </c>
      <c r="G3222" s="231"/>
      <c r="H3222" s="65"/>
      <c r="I3222" s="222"/>
      <c r="J3222" s="66"/>
      <c r="K3222" s="66"/>
      <c r="L3222" s="66"/>
      <c r="M3222" s="64"/>
      <c r="N3222" s="304"/>
      <c r="O3222" s="305"/>
      <c r="P3222" s="127"/>
      <c r="Q3222" s="67"/>
      <c r="R3222" s="67"/>
      <c r="S3222" s="67"/>
      <c r="T3222" s="67"/>
      <c r="U3222" s="67"/>
      <c r="V3222" s="67"/>
      <c r="W3222" s="67"/>
      <c r="X3222" s="67"/>
      <c r="Y3222" s="68"/>
      <c r="Z3222" s="68"/>
      <c r="AA3222" s="68"/>
      <c r="AB3222" s="67"/>
      <c r="AC3222" s="67"/>
      <c r="AD3222" s="67"/>
      <c r="AE3222" s="67"/>
      <c r="AF3222" s="67"/>
      <c r="AG3222" s="67"/>
      <c r="AH3222" s="67"/>
      <c r="AI3222" s="67"/>
      <c r="AJ3222" s="68"/>
      <c r="AK3222" s="68"/>
      <c r="AL3222" s="68"/>
      <c r="AM3222" s="67"/>
      <c r="AN3222" s="67"/>
      <c r="AO3222" s="67"/>
      <c r="AP3222" s="67"/>
      <c r="AQ3222" s="67"/>
      <c r="AR3222" s="67"/>
      <c r="AS3222" s="67"/>
      <c r="AT3222" s="67"/>
      <c r="AU3222" s="67"/>
      <c r="AV3222" s="67"/>
      <c r="AW3222" s="67"/>
      <c r="AX3222" s="68"/>
      <c r="AY3222" s="68"/>
      <c r="AZ3222" s="69"/>
      <c r="BA3222" s="70"/>
      <c r="BB3222" s="71"/>
      <c r="BC3222" s="54"/>
      <c r="BD3222" s="41">
        <v>5</v>
      </c>
      <c r="BE3222" s="52">
        <v>53</v>
      </c>
      <c r="BF3222" s="103">
        <v>5313</v>
      </c>
      <c r="BG3222" s="275"/>
    </row>
    <row r="3223" spans="1:59" s="63" customFormat="1" ht="12.75" x14ac:dyDescent="0.2">
      <c r="A3223" s="196">
        <v>5</v>
      </c>
      <c r="B3223" s="197" t="s">
        <v>938</v>
      </c>
      <c r="C3223" s="208">
        <v>53</v>
      </c>
      <c r="D3223" s="209" t="s">
        <v>1002</v>
      </c>
      <c r="E3223" s="212">
        <v>5323</v>
      </c>
      <c r="F3223" s="211" t="s">
        <v>1214</v>
      </c>
      <c r="G3223" s="230"/>
      <c r="H3223" s="56"/>
      <c r="I3223" s="221"/>
      <c r="J3223" s="57"/>
      <c r="K3223" s="57"/>
      <c r="L3223" s="57"/>
      <c r="M3223" s="55"/>
      <c r="N3223" s="303"/>
      <c r="O3223" s="245"/>
      <c r="P3223" s="122"/>
      <c r="Q3223" s="58"/>
      <c r="R3223" s="58"/>
      <c r="S3223" s="58"/>
      <c r="T3223" s="58"/>
      <c r="U3223" s="58"/>
      <c r="V3223" s="58"/>
      <c r="W3223" s="58"/>
      <c r="X3223" s="58"/>
      <c r="Y3223" s="59"/>
      <c r="Z3223" s="59"/>
      <c r="AA3223" s="59"/>
      <c r="AB3223" s="58"/>
      <c r="AC3223" s="58"/>
      <c r="AD3223" s="58"/>
      <c r="AE3223" s="58"/>
      <c r="AF3223" s="58"/>
      <c r="AG3223" s="58"/>
      <c r="AH3223" s="58"/>
      <c r="AI3223" s="58"/>
      <c r="AJ3223" s="59"/>
      <c r="AK3223" s="59"/>
      <c r="AL3223" s="59"/>
      <c r="AM3223" s="58"/>
      <c r="AN3223" s="58"/>
      <c r="AO3223" s="58"/>
      <c r="AP3223" s="58"/>
      <c r="AQ3223" s="58"/>
      <c r="AR3223" s="58"/>
      <c r="AS3223" s="58"/>
      <c r="AT3223" s="58"/>
      <c r="AU3223" s="58"/>
      <c r="AV3223" s="58"/>
      <c r="AW3223" s="58"/>
      <c r="AX3223" s="59"/>
      <c r="AY3223" s="59"/>
      <c r="AZ3223" s="60"/>
      <c r="BA3223" s="61"/>
      <c r="BB3223" s="54"/>
      <c r="BC3223" s="54"/>
      <c r="BD3223" s="41">
        <v>5</v>
      </c>
      <c r="BE3223" s="52">
        <v>53</v>
      </c>
      <c r="BF3223" s="103">
        <v>5313</v>
      </c>
      <c r="BG3223" s="277"/>
    </row>
    <row r="3224" spans="1:59" s="63" customFormat="1" ht="12.75" x14ac:dyDescent="0.2">
      <c r="A3224" s="196">
        <v>5</v>
      </c>
      <c r="B3224" s="197" t="s">
        <v>938</v>
      </c>
      <c r="C3224" s="208">
        <v>53</v>
      </c>
      <c r="D3224" s="209" t="s">
        <v>1002</v>
      </c>
      <c r="E3224" s="212">
        <v>5324</v>
      </c>
      <c r="F3224" s="213" t="s">
        <v>1215</v>
      </c>
      <c r="G3224" s="232"/>
      <c r="H3224" s="97"/>
      <c r="I3224" s="224"/>
      <c r="J3224" s="98"/>
      <c r="K3224" s="98"/>
      <c r="L3224" s="98"/>
      <c r="M3224" s="96"/>
      <c r="N3224" s="307"/>
      <c r="O3224" s="246"/>
      <c r="P3224" s="124"/>
      <c r="Q3224" s="99"/>
      <c r="R3224" s="99"/>
      <c r="S3224" s="99"/>
      <c r="T3224" s="99"/>
      <c r="U3224" s="99"/>
      <c r="V3224" s="99"/>
      <c r="W3224" s="99"/>
      <c r="X3224" s="99"/>
      <c r="Y3224" s="100"/>
      <c r="Z3224" s="100"/>
      <c r="AA3224" s="100"/>
      <c r="AB3224" s="99"/>
      <c r="AC3224" s="99"/>
      <c r="AD3224" s="99"/>
      <c r="AE3224" s="99"/>
      <c r="AF3224" s="99"/>
      <c r="AG3224" s="99"/>
      <c r="AH3224" s="99"/>
      <c r="AI3224" s="99"/>
      <c r="AJ3224" s="100"/>
      <c r="AK3224" s="100"/>
      <c r="AL3224" s="100"/>
      <c r="AM3224" s="99"/>
      <c r="AN3224" s="99"/>
      <c r="AO3224" s="99"/>
      <c r="AP3224" s="99"/>
      <c r="AQ3224" s="99"/>
      <c r="AR3224" s="99"/>
      <c r="AS3224" s="99"/>
      <c r="AT3224" s="99"/>
      <c r="AU3224" s="99"/>
      <c r="AV3224" s="99"/>
      <c r="AW3224" s="99"/>
      <c r="AX3224" s="100"/>
      <c r="AY3224" s="100"/>
      <c r="AZ3224" s="101"/>
      <c r="BA3224" s="102"/>
      <c r="BB3224" s="95"/>
      <c r="BC3224" s="95"/>
      <c r="BD3224" s="41">
        <v>5</v>
      </c>
      <c r="BE3224" s="52">
        <v>53</v>
      </c>
      <c r="BF3224" s="103">
        <v>5313</v>
      </c>
      <c r="BG3224" s="277"/>
    </row>
    <row r="3225" spans="1:59" s="63" customFormat="1" ht="12.75" x14ac:dyDescent="0.2">
      <c r="A3225" s="196">
        <v>5</v>
      </c>
      <c r="B3225" s="197" t="s">
        <v>938</v>
      </c>
      <c r="C3225" s="208">
        <v>53</v>
      </c>
      <c r="D3225" s="209" t="s">
        <v>1002</v>
      </c>
      <c r="E3225" s="212">
        <v>5324</v>
      </c>
      <c r="F3225" s="213" t="s">
        <v>1215</v>
      </c>
      <c r="G3225" s="231"/>
      <c r="H3225" s="65"/>
      <c r="I3225" s="222"/>
      <c r="J3225" s="66"/>
      <c r="K3225" s="66"/>
      <c r="L3225" s="66"/>
      <c r="M3225" s="64"/>
      <c r="N3225" s="304"/>
      <c r="O3225" s="305"/>
      <c r="P3225" s="127"/>
      <c r="Q3225" s="67"/>
      <c r="R3225" s="67"/>
      <c r="S3225" s="67"/>
      <c r="T3225" s="67"/>
      <c r="U3225" s="67"/>
      <c r="V3225" s="67"/>
      <c r="W3225" s="67"/>
      <c r="X3225" s="67"/>
      <c r="Y3225" s="68"/>
      <c r="Z3225" s="68"/>
      <c r="AA3225" s="68"/>
      <c r="AB3225" s="67"/>
      <c r="AC3225" s="67"/>
      <c r="AD3225" s="67"/>
      <c r="AE3225" s="67"/>
      <c r="AF3225" s="67"/>
      <c r="AG3225" s="67"/>
      <c r="AH3225" s="67"/>
      <c r="AI3225" s="67"/>
      <c r="AJ3225" s="68"/>
      <c r="AK3225" s="68"/>
      <c r="AL3225" s="68"/>
      <c r="AM3225" s="67"/>
      <c r="AN3225" s="67"/>
      <c r="AO3225" s="67"/>
      <c r="AP3225" s="67"/>
      <c r="AQ3225" s="67"/>
      <c r="AR3225" s="67"/>
      <c r="AS3225" s="67"/>
      <c r="AT3225" s="67"/>
      <c r="AU3225" s="67"/>
      <c r="AV3225" s="67"/>
      <c r="AW3225" s="67"/>
      <c r="AX3225" s="68"/>
      <c r="AY3225" s="68"/>
      <c r="AZ3225" s="69"/>
      <c r="BA3225" s="70"/>
      <c r="BB3225" s="71"/>
      <c r="BC3225" s="95"/>
      <c r="BD3225" s="41">
        <v>5</v>
      </c>
      <c r="BE3225" s="52">
        <v>53</v>
      </c>
      <c r="BF3225" s="103">
        <v>5313</v>
      </c>
      <c r="BG3225" s="275"/>
    </row>
    <row r="3226" spans="1:59" s="63" customFormat="1" ht="12.75" x14ac:dyDescent="0.2">
      <c r="A3226" s="196">
        <v>5</v>
      </c>
      <c r="B3226" s="197" t="s">
        <v>938</v>
      </c>
      <c r="C3226" s="208">
        <v>53</v>
      </c>
      <c r="D3226" s="209" t="s">
        <v>1002</v>
      </c>
      <c r="E3226" s="212">
        <v>5324</v>
      </c>
      <c r="F3226" s="213" t="s">
        <v>1215</v>
      </c>
      <c r="G3226" s="231"/>
      <c r="H3226" s="72" t="s">
        <v>47</v>
      </c>
      <c r="I3226" s="223"/>
      <c r="J3226" s="73"/>
      <c r="K3226" s="73"/>
      <c r="L3226" s="73"/>
      <c r="M3226" s="74"/>
      <c r="N3226" s="247"/>
      <c r="O3226" s="306"/>
      <c r="P3226" s="105"/>
      <c r="Q3226" s="75"/>
      <c r="R3226" s="75"/>
      <c r="S3226" s="75"/>
      <c r="T3226" s="75"/>
      <c r="U3226" s="75"/>
      <c r="V3226" s="75"/>
      <c r="W3226" s="75"/>
      <c r="X3226" s="75"/>
      <c r="Y3226" s="76">
        <f>IF(ISNUMBER(VLOOKUP(Y3228,P$7:W$7,MATCH(Y3228,P$7:W$7))),VLOOKUP(Y3228,P$7:W$7,MATCH(Y3228,P$7:W$7)),IF(N3230=0,"No Data",IF(Y3228&gt;0,"&lt;100",0)))</f>
        <v>10000</v>
      </c>
      <c r="Z3226" s="77">
        <f>IF(ISNUMBER(VLOOKUP(Z3230,P$7:W$7,MATCH(Z3230,P$7:W$7))),VLOOKUP(Z3230,P$7:W$7,MATCH(Z3230,P$7:W$7)),IF(N3230=0,"No Data",IF(Z3230&gt;0,"&lt;100",0)))</f>
        <v>10000</v>
      </c>
      <c r="AA3226" s="106">
        <f>IF(ISNUMBER(Z3226),Z3226,0)</f>
        <v>10000</v>
      </c>
      <c r="AB3226" s="75"/>
      <c r="AC3226" s="75"/>
      <c r="AD3226" s="75"/>
      <c r="AE3226" s="75"/>
      <c r="AF3226" s="75"/>
      <c r="AG3226" s="75"/>
      <c r="AH3226" s="75"/>
      <c r="AI3226" s="75"/>
      <c r="AJ3226" s="76">
        <f>IF(ISNUMBER(VLOOKUP(AJ3228,AB$7:AH$7,MATCH(AJ3228,AB$7:AH$7))),VLOOKUP(AJ3228,AB$7:AH$7,MATCH(AJ3228,AB$7:AH$7)),IF(N3230=0,"No Data",IF(AJ3228&gt;0,"&lt;50",0)))</f>
        <v>0</v>
      </c>
      <c r="AK3226" s="77">
        <f>IF(ISNUMBER(VLOOKUP(AK3230,AB$7:AH$7,MATCH(AK3230,AB$7:AH$7))),VLOOKUP(AK3230,AB$7:AH$7,MATCH(AK3230,AB$7:AH$7)),IF(N3230=0,"No Data",IF(AK3230&gt;0,"&lt;50",0)))</f>
        <v>0</v>
      </c>
      <c r="AL3226" s="106">
        <f>IF(ISNUMBER(AK3226),AK3226,0)</f>
        <v>0</v>
      </c>
      <c r="AM3226" s="75"/>
      <c r="AN3226" s="75"/>
      <c r="AO3226" s="75"/>
      <c r="AP3226" s="75"/>
      <c r="AQ3226" s="75"/>
      <c r="AR3226" s="75"/>
      <c r="AS3226" s="75"/>
      <c r="AT3226" s="75"/>
      <c r="AU3226" s="75"/>
      <c r="AV3226" s="75"/>
      <c r="AW3226" s="76">
        <f>IF(ISNUMBER(VLOOKUP(AW3228,AM$7:AU$7,MATCH(AW3228,AM$7:AU$7))),VLOOKUP(AW3228,AM$7:AU$7,MATCH(AW3228,AM$7:AU$7)),IF(N3230=0,"No Data",IF(AW3228&gt;0,"&lt;10",0)))</f>
        <v>500</v>
      </c>
      <c r="AX3226" s="77">
        <f>IF(ISNUMBER(VLOOKUP(AX3230,AM$7:AU$7,MATCH(AX3230,AM$7:AU$7))),VLOOKUP(AX3230,AM$7:AU$7,MATCH(AX3230,AM$7:AU$7)),IF(N3230=0,"No Data",IF(AX3230&gt;0,"&lt;10",0)))</f>
        <v>500</v>
      </c>
      <c r="AY3226" s="106">
        <f>IF(ISNUMBER(AX3226),AX3226,0)</f>
        <v>500</v>
      </c>
      <c r="AZ3226" s="79"/>
      <c r="BA3226" s="80"/>
      <c r="BB3226" s="71"/>
      <c r="BC3226" s="95"/>
      <c r="BD3226" s="41">
        <v>5</v>
      </c>
      <c r="BE3226" s="52">
        <v>53</v>
      </c>
      <c r="BF3226" s="103">
        <v>5313</v>
      </c>
      <c r="BG3226" s="276" t="s">
        <v>47</v>
      </c>
    </row>
    <row r="3227" spans="1:59" s="63" customFormat="1" ht="12.75" x14ac:dyDescent="0.2">
      <c r="A3227" s="196">
        <v>5</v>
      </c>
      <c r="B3227" s="197" t="s">
        <v>938</v>
      </c>
      <c r="C3227" s="208">
        <v>53</v>
      </c>
      <c r="D3227" s="209" t="s">
        <v>1002</v>
      </c>
      <c r="E3227" s="212">
        <v>5324</v>
      </c>
      <c r="F3227" s="213" t="s">
        <v>1215</v>
      </c>
      <c r="G3227" s="231"/>
      <c r="H3227" s="81" t="s">
        <v>48</v>
      </c>
      <c r="I3227" s="223"/>
      <c r="J3227" s="73"/>
      <c r="K3227" s="73"/>
      <c r="L3227" s="73"/>
      <c r="M3227" s="74"/>
      <c r="N3227" s="247"/>
      <c r="O3227" s="306"/>
      <c r="P3227" s="105"/>
      <c r="Q3227" s="75"/>
      <c r="R3227" s="75"/>
      <c r="S3227" s="75"/>
      <c r="T3227" s="75"/>
      <c r="U3227" s="75"/>
      <c r="V3227" s="75"/>
      <c r="W3227" s="75"/>
      <c r="X3227" s="75"/>
      <c r="Y3227" s="82">
        <f>MIN(X3231:X3232)</f>
        <v>0</v>
      </c>
      <c r="Z3227" s="83"/>
      <c r="AA3227" s="83"/>
      <c r="AB3227" s="75"/>
      <c r="AC3227" s="75"/>
      <c r="AD3227" s="75"/>
      <c r="AE3227" s="75"/>
      <c r="AF3227" s="75"/>
      <c r="AG3227" s="75"/>
      <c r="AH3227" s="75"/>
      <c r="AI3227" s="75"/>
      <c r="AJ3227" s="82">
        <f>MIN(AI3231:AI3232)</f>
        <v>0</v>
      </c>
      <c r="AK3227" s="83"/>
      <c r="AL3227" s="83"/>
      <c r="AM3227" s="75"/>
      <c r="AN3227" s="75"/>
      <c r="AO3227" s="75"/>
      <c r="AP3227" s="75"/>
      <c r="AQ3227" s="75"/>
      <c r="AR3227" s="75"/>
      <c r="AS3227" s="75"/>
      <c r="AT3227" s="75"/>
      <c r="AU3227" s="75"/>
      <c r="AV3227" s="75"/>
      <c r="AW3227" s="82">
        <f>MIN(AV3231:AV3232)</f>
        <v>100</v>
      </c>
      <c r="AX3227" s="83"/>
      <c r="AY3227" s="83"/>
      <c r="AZ3227" s="79"/>
      <c r="BA3227" s="80"/>
      <c r="BB3227" s="71"/>
      <c r="BC3227" s="95"/>
      <c r="BD3227" s="41">
        <v>5</v>
      </c>
      <c r="BE3227" s="52">
        <v>53</v>
      </c>
      <c r="BF3227" s="103">
        <v>5313</v>
      </c>
      <c r="BG3227" s="278" t="s">
        <v>48</v>
      </c>
    </row>
    <row r="3228" spans="1:59" s="63" customFormat="1" ht="12.75" x14ac:dyDescent="0.2">
      <c r="A3228" s="196">
        <v>5</v>
      </c>
      <c r="B3228" s="197" t="s">
        <v>938</v>
      </c>
      <c r="C3228" s="208">
        <v>53</v>
      </c>
      <c r="D3228" s="209" t="s">
        <v>1002</v>
      </c>
      <c r="E3228" s="212">
        <v>5324</v>
      </c>
      <c r="F3228" s="213" t="s">
        <v>1215</v>
      </c>
      <c r="G3228" s="231"/>
      <c r="H3228" s="81" t="s">
        <v>49</v>
      </c>
      <c r="I3228" s="223"/>
      <c r="J3228" s="73"/>
      <c r="K3228" s="73"/>
      <c r="L3228" s="73"/>
      <c r="M3228" s="74"/>
      <c r="N3228" s="247"/>
      <c r="O3228" s="306"/>
      <c r="P3228" s="105"/>
      <c r="Q3228" s="75"/>
      <c r="R3228" s="75"/>
      <c r="S3228" s="75"/>
      <c r="T3228" s="75"/>
      <c r="U3228" s="75"/>
      <c r="V3228" s="75"/>
      <c r="W3228" s="75"/>
      <c r="X3228" s="75"/>
      <c r="Y3228" s="84">
        <f>IF(ISNUMBER(AVERAGE(X3231:X3232)),AVERAGE(X3231:X3232),0)</f>
        <v>12500</v>
      </c>
      <c r="Z3228" s="83"/>
      <c r="AA3228" s="83"/>
      <c r="AB3228" s="75"/>
      <c r="AC3228" s="75"/>
      <c r="AD3228" s="75"/>
      <c r="AE3228" s="75"/>
      <c r="AF3228" s="75"/>
      <c r="AG3228" s="75"/>
      <c r="AH3228" s="75"/>
      <c r="AI3228" s="75"/>
      <c r="AJ3228" s="84">
        <f>IF(ISNUMBER(AVERAGE(AI3231:AI3232)),AVERAGE(AI3231:AI3232),0)</f>
        <v>0</v>
      </c>
      <c r="AK3228" s="83"/>
      <c r="AL3228" s="83"/>
      <c r="AM3228" s="75"/>
      <c r="AN3228" s="75"/>
      <c r="AO3228" s="75"/>
      <c r="AP3228" s="75"/>
      <c r="AQ3228" s="75"/>
      <c r="AR3228" s="75"/>
      <c r="AS3228" s="75"/>
      <c r="AT3228" s="75"/>
      <c r="AU3228" s="75"/>
      <c r="AV3228" s="75"/>
      <c r="AW3228" s="84">
        <f>IF(ISNUMBER(AVERAGE(AV3231:AV3232)),AVERAGE(AV3231:AV3232),0)</f>
        <v>550</v>
      </c>
      <c r="AX3228" s="83"/>
      <c r="AY3228" s="83"/>
      <c r="AZ3228" s="79"/>
      <c r="BA3228" s="80"/>
      <c r="BB3228" s="71"/>
      <c r="BC3228" s="95"/>
      <c r="BD3228" s="41">
        <v>5</v>
      </c>
      <c r="BE3228" s="52">
        <v>53</v>
      </c>
      <c r="BF3228" s="103">
        <v>5313</v>
      </c>
      <c r="BG3228" s="278" t="s">
        <v>49</v>
      </c>
    </row>
    <row r="3229" spans="1:59" s="63" customFormat="1" ht="12.75" x14ac:dyDescent="0.2">
      <c r="A3229" s="196">
        <v>5</v>
      </c>
      <c r="B3229" s="197" t="s">
        <v>938</v>
      </c>
      <c r="C3229" s="208">
        <v>53</v>
      </c>
      <c r="D3229" s="209" t="s">
        <v>1002</v>
      </c>
      <c r="E3229" s="212">
        <v>5324</v>
      </c>
      <c r="F3229" s="213" t="s">
        <v>1215</v>
      </c>
      <c r="G3229" s="231"/>
      <c r="H3229" s="81" t="s">
        <v>50</v>
      </c>
      <c r="I3229" s="223"/>
      <c r="J3229" s="73"/>
      <c r="K3229" s="73"/>
      <c r="L3229" s="73"/>
      <c r="M3229" s="74"/>
      <c r="N3229" s="247"/>
      <c r="O3229" s="306"/>
      <c r="P3229" s="105"/>
      <c r="Q3229" s="75"/>
      <c r="R3229" s="75"/>
      <c r="S3229" s="75"/>
      <c r="T3229" s="75"/>
      <c r="U3229" s="75"/>
      <c r="V3229" s="75"/>
      <c r="W3229" s="75"/>
      <c r="X3229" s="75"/>
      <c r="Y3229" s="84">
        <f>MAX(X3231:X3232)</f>
        <v>25000</v>
      </c>
      <c r="Z3229" s="83"/>
      <c r="AA3229" s="83"/>
      <c r="AB3229" s="75"/>
      <c r="AC3229" s="75"/>
      <c r="AD3229" s="75"/>
      <c r="AE3229" s="75"/>
      <c r="AF3229" s="75"/>
      <c r="AG3229" s="75"/>
      <c r="AH3229" s="75"/>
      <c r="AI3229" s="75"/>
      <c r="AJ3229" s="84">
        <f>MAX(AI3231:AI3232)</f>
        <v>0</v>
      </c>
      <c r="AK3229" s="83"/>
      <c r="AL3229" s="83"/>
      <c r="AM3229" s="75"/>
      <c r="AN3229" s="75"/>
      <c r="AO3229" s="75"/>
      <c r="AP3229" s="75"/>
      <c r="AQ3229" s="75"/>
      <c r="AR3229" s="75"/>
      <c r="AS3229" s="75"/>
      <c r="AT3229" s="75"/>
      <c r="AU3229" s="75"/>
      <c r="AV3229" s="75"/>
      <c r="AW3229" s="84">
        <f>MAX(AV3231:AV3232)</f>
        <v>1000</v>
      </c>
      <c r="AX3229" s="83"/>
      <c r="AY3229" s="83"/>
      <c r="AZ3229" s="79"/>
      <c r="BA3229" s="80"/>
      <c r="BB3229" s="71"/>
      <c r="BC3229" s="95"/>
      <c r="BD3229" s="41">
        <v>5</v>
      </c>
      <c r="BE3229" s="52">
        <v>53</v>
      </c>
      <c r="BF3229" s="103">
        <v>5313</v>
      </c>
      <c r="BG3229" s="278" t="s">
        <v>50</v>
      </c>
    </row>
    <row r="3230" spans="1:59" s="63" customFormat="1" ht="12.75" x14ac:dyDescent="0.2">
      <c r="A3230" s="196">
        <v>5</v>
      </c>
      <c r="B3230" s="197" t="s">
        <v>938</v>
      </c>
      <c r="C3230" s="208">
        <v>53</v>
      </c>
      <c r="D3230" s="209" t="s">
        <v>1002</v>
      </c>
      <c r="E3230" s="212">
        <v>5324</v>
      </c>
      <c r="F3230" s="213" t="s">
        <v>1215</v>
      </c>
      <c r="G3230" s="231"/>
      <c r="H3230" s="85" t="s">
        <v>51</v>
      </c>
      <c r="I3230" s="223"/>
      <c r="J3230" s="73"/>
      <c r="K3230" s="73"/>
      <c r="L3230" s="73"/>
      <c r="M3230" s="74"/>
      <c r="N3230" s="248">
        <f>SUM(N3231:N3232)</f>
        <v>2</v>
      </c>
      <c r="O3230" s="293">
        <f>SUM(O3231:O3232)</f>
        <v>1</v>
      </c>
      <c r="P3230" s="292"/>
      <c r="Q3230" s="87"/>
      <c r="R3230" s="87"/>
      <c r="S3230" s="87"/>
      <c r="T3230" s="87"/>
      <c r="U3230" s="87"/>
      <c r="V3230" s="87"/>
      <c r="W3230" s="87"/>
      <c r="X3230" s="87"/>
      <c r="Y3230" s="88"/>
      <c r="Z3230" s="107">
        <f>SUM(Z3231:Z3232)</f>
        <v>12500</v>
      </c>
      <c r="AA3230" s="88"/>
      <c r="AB3230" s="87"/>
      <c r="AC3230" s="87"/>
      <c r="AD3230" s="87"/>
      <c r="AE3230" s="87"/>
      <c r="AF3230" s="87"/>
      <c r="AG3230" s="87"/>
      <c r="AH3230" s="87"/>
      <c r="AI3230" s="87"/>
      <c r="AJ3230" s="88"/>
      <c r="AK3230" s="107">
        <f>SUM(AK3231:AK3232)</f>
        <v>0</v>
      </c>
      <c r="AL3230" s="88"/>
      <c r="AM3230" s="87"/>
      <c r="AN3230" s="87"/>
      <c r="AO3230" s="87"/>
      <c r="AP3230" s="87"/>
      <c r="AQ3230" s="87"/>
      <c r="AR3230" s="87"/>
      <c r="AS3230" s="87"/>
      <c r="AT3230" s="87"/>
      <c r="AU3230" s="87"/>
      <c r="AV3230" s="87"/>
      <c r="AW3230" s="112"/>
      <c r="AX3230" s="107">
        <f>SUM(AX3231:AX3232)</f>
        <v>550</v>
      </c>
      <c r="AY3230" s="88"/>
      <c r="AZ3230" s="79"/>
      <c r="BA3230" s="80"/>
      <c r="BB3230" s="71"/>
      <c r="BC3230" s="95"/>
      <c r="BD3230" s="41">
        <v>5</v>
      </c>
      <c r="BE3230" s="52">
        <v>53</v>
      </c>
      <c r="BF3230" s="103">
        <v>5313</v>
      </c>
      <c r="BG3230" s="279" t="s">
        <v>51</v>
      </c>
    </row>
    <row r="3231" spans="1:59" s="63" customFormat="1" ht="12.75" x14ac:dyDescent="0.2">
      <c r="A3231" s="196">
        <v>5</v>
      </c>
      <c r="B3231" s="197" t="s">
        <v>938</v>
      </c>
      <c r="C3231" s="208">
        <v>53</v>
      </c>
      <c r="D3231" s="209" t="s">
        <v>1002</v>
      </c>
      <c r="E3231" s="212">
        <v>5324</v>
      </c>
      <c r="F3231" s="213" t="s">
        <v>1215</v>
      </c>
      <c r="G3231" s="231"/>
      <c r="H3231" s="89" t="s">
        <v>52</v>
      </c>
      <c r="I3231" s="90" t="s">
        <v>941</v>
      </c>
      <c r="J3231" s="90"/>
      <c r="K3231" s="90" t="s">
        <v>64</v>
      </c>
      <c r="L3231" s="90" t="s">
        <v>119</v>
      </c>
      <c r="M3231" s="91"/>
      <c r="N3231" s="312">
        <v>1</v>
      </c>
      <c r="O3231" s="313">
        <f>N3231/N$3230</f>
        <v>0.5</v>
      </c>
      <c r="P3231" s="104"/>
      <c r="Q3231" s="92"/>
      <c r="R3231" s="92"/>
      <c r="S3231" s="92"/>
      <c r="T3231" s="92"/>
      <c r="U3231" s="92"/>
      <c r="V3231" s="92"/>
      <c r="W3231" s="92"/>
      <c r="X3231" s="109">
        <f t="shared" ref="X3231:X3232" si="551">P3231*P$7+Q3231*Q$7+R3231*R$7+S3231*S$7+T3231*T$7+U3231*U$7+V3231*V$7+W3231*W$7</f>
        <v>0</v>
      </c>
      <c r="Y3231" s="83"/>
      <c r="Z3231" s="110">
        <f t="shared" ref="Z3231:Z3232" si="552">X3231*$O3231</f>
        <v>0</v>
      </c>
      <c r="AA3231" s="111"/>
      <c r="AB3231" s="92"/>
      <c r="AC3231" s="92"/>
      <c r="AD3231" s="92"/>
      <c r="AE3231" s="92"/>
      <c r="AF3231" s="92"/>
      <c r="AG3231" s="92"/>
      <c r="AH3231" s="92"/>
      <c r="AI3231" s="109">
        <f t="shared" ref="AI3231:AI3232" si="553">AB3231*AB$7+AC3231*AC$7+AD3231*AD$7+AE3231*AE$7+AF3231*AF$7+AG3231*AG$7+AH3231*AH$7</f>
        <v>0</v>
      </c>
      <c r="AJ3231" s="83"/>
      <c r="AK3231" s="110">
        <f t="shared" ref="AK3231:AK3232" si="554">AI3231*$O3231</f>
        <v>0</v>
      </c>
      <c r="AL3231" s="111"/>
      <c r="AM3231" s="92"/>
      <c r="AN3231" s="92"/>
      <c r="AO3231" s="92"/>
      <c r="AP3231" s="92"/>
      <c r="AQ3231" s="92"/>
      <c r="AR3231" s="92"/>
      <c r="AS3231" s="92">
        <v>1</v>
      </c>
      <c r="AT3231" s="92"/>
      <c r="AU3231" s="92"/>
      <c r="AV3231" s="109">
        <f t="shared" ref="AV3231:AV3232" si="555">AM3231*AM$7+AN3231*AN$7+AO3231*AO$7+AP3231*AP$7+AQ3231*AQ$7+AR3231*AR$7+AS3231*AS$7+AT3231*AT$7+AU3231*AU$7</f>
        <v>1000</v>
      </c>
      <c r="AW3231" s="75"/>
      <c r="AX3231" s="110">
        <f t="shared" ref="AX3231:AX3232" si="556">AV3231*$O3231</f>
        <v>500</v>
      </c>
      <c r="AY3231" s="111"/>
      <c r="AZ3231" s="93"/>
      <c r="BA3231" s="94" t="s">
        <v>131</v>
      </c>
      <c r="BB3231" s="71"/>
      <c r="BC3231" s="95"/>
      <c r="BD3231" s="41">
        <v>5</v>
      </c>
      <c r="BE3231" s="52">
        <v>53</v>
      </c>
      <c r="BF3231" s="103">
        <v>5313</v>
      </c>
      <c r="BG3231" s="280" t="s">
        <v>52</v>
      </c>
    </row>
    <row r="3232" spans="1:59" s="63" customFormat="1" ht="12.75" x14ac:dyDescent="0.2">
      <c r="A3232" s="196">
        <v>5</v>
      </c>
      <c r="B3232" s="197" t="s">
        <v>938</v>
      </c>
      <c r="C3232" s="208">
        <v>53</v>
      </c>
      <c r="D3232" s="209" t="s">
        <v>1002</v>
      </c>
      <c r="E3232" s="212">
        <v>5324</v>
      </c>
      <c r="F3232" s="213" t="s">
        <v>1215</v>
      </c>
      <c r="G3232" s="231"/>
      <c r="H3232" s="89"/>
      <c r="I3232" s="90" t="s">
        <v>926</v>
      </c>
      <c r="J3232" s="90"/>
      <c r="K3232" s="90" t="s">
        <v>73</v>
      </c>
      <c r="L3232" s="90" t="s">
        <v>69</v>
      </c>
      <c r="M3232" s="91"/>
      <c r="N3232" s="312">
        <v>1</v>
      </c>
      <c r="O3232" s="313">
        <f>N3232/N$3230</f>
        <v>0.5</v>
      </c>
      <c r="P3232" s="104"/>
      <c r="Q3232" s="92"/>
      <c r="R3232" s="92"/>
      <c r="S3232" s="92"/>
      <c r="T3232" s="92"/>
      <c r="U3232" s="92"/>
      <c r="V3232" s="92"/>
      <c r="W3232" s="92">
        <v>1</v>
      </c>
      <c r="X3232" s="109">
        <f t="shared" si="551"/>
        <v>25000</v>
      </c>
      <c r="Y3232" s="83"/>
      <c r="Z3232" s="110">
        <f t="shared" si="552"/>
        <v>12500</v>
      </c>
      <c r="AA3232" s="111"/>
      <c r="AB3232" s="92"/>
      <c r="AC3232" s="92"/>
      <c r="AD3232" s="92"/>
      <c r="AE3232" s="92"/>
      <c r="AF3232" s="92"/>
      <c r="AG3232" s="92"/>
      <c r="AH3232" s="92"/>
      <c r="AI3232" s="109">
        <f t="shared" si="553"/>
        <v>0</v>
      </c>
      <c r="AJ3232" s="83"/>
      <c r="AK3232" s="110">
        <f t="shared" si="554"/>
        <v>0</v>
      </c>
      <c r="AL3232" s="111"/>
      <c r="AM3232" s="92"/>
      <c r="AN3232" s="92"/>
      <c r="AO3232" s="92"/>
      <c r="AP3232" s="92">
        <v>1</v>
      </c>
      <c r="AQ3232" s="92"/>
      <c r="AR3232" s="92"/>
      <c r="AS3232" s="92"/>
      <c r="AT3232" s="92"/>
      <c r="AU3232" s="92"/>
      <c r="AV3232" s="109">
        <f t="shared" si="555"/>
        <v>100</v>
      </c>
      <c r="AW3232" s="75"/>
      <c r="AX3232" s="110">
        <f t="shared" si="556"/>
        <v>50</v>
      </c>
      <c r="AY3232" s="111"/>
      <c r="AZ3232" s="93"/>
      <c r="BA3232" s="94" t="s">
        <v>131</v>
      </c>
      <c r="BB3232" s="71"/>
      <c r="BC3232" s="95"/>
      <c r="BD3232" s="41">
        <v>5</v>
      </c>
      <c r="BE3232" s="52">
        <v>53</v>
      </c>
      <c r="BF3232" s="103">
        <v>5313</v>
      </c>
      <c r="BG3232" s="280" t="s">
        <v>52</v>
      </c>
    </row>
    <row r="3233" spans="1:59" s="63" customFormat="1" ht="12.75" x14ac:dyDescent="0.2">
      <c r="A3233" s="196">
        <v>5</v>
      </c>
      <c r="B3233" s="197" t="s">
        <v>938</v>
      </c>
      <c r="C3233" s="208">
        <v>53</v>
      </c>
      <c r="D3233" s="209" t="s">
        <v>1002</v>
      </c>
      <c r="E3233" s="212">
        <v>5324</v>
      </c>
      <c r="F3233" s="213" t="s">
        <v>1215</v>
      </c>
      <c r="G3233" s="231"/>
      <c r="H3233" s="65"/>
      <c r="I3233" s="222"/>
      <c r="J3233" s="66"/>
      <c r="K3233" s="66"/>
      <c r="L3233" s="66"/>
      <c r="M3233" s="64"/>
      <c r="N3233" s="304"/>
      <c r="O3233" s="305"/>
      <c r="P3233" s="127"/>
      <c r="Q3233" s="67"/>
      <c r="R3233" s="67"/>
      <c r="S3233" s="67"/>
      <c r="T3233" s="67"/>
      <c r="U3233" s="67"/>
      <c r="V3233" s="67"/>
      <c r="W3233" s="67"/>
      <c r="X3233" s="67"/>
      <c r="Y3233" s="68"/>
      <c r="Z3233" s="68"/>
      <c r="AA3233" s="68"/>
      <c r="AB3233" s="67"/>
      <c r="AC3233" s="67"/>
      <c r="AD3233" s="67"/>
      <c r="AE3233" s="67"/>
      <c r="AF3233" s="67"/>
      <c r="AG3233" s="67"/>
      <c r="AH3233" s="67"/>
      <c r="AI3233" s="67"/>
      <c r="AJ3233" s="68"/>
      <c r="AK3233" s="68"/>
      <c r="AL3233" s="68"/>
      <c r="AM3233" s="67"/>
      <c r="AN3233" s="67"/>
      <c r="AO3233" s="67"/>
      <c r="AP3233" s="67"/>
      <c r="AQ3233" s="67"/>
      <c r="AR3233" s="67"/>
      <c r="AS3233" s="67"/>
      <c r="AT3233" s="67"/>
      <c r="AU3233" s="67"/>
      <c r="AV3233" s="67"/>
      <c r="AW3233" s="67"/>
      <c r="AX3233" s="68"/>
      <c r="AY3233" s="68"/>
      <c r="AZ3233" s="69"/>
      <c r="BA3233" s="70"/>
      <c r="BB3233" s="71"/>
      <c r="BC3233" s="95"/>
      <c r="BD3233" s="41">
        <v>5</v>
      </c>
      <c r="BE3233" s="52">
        <v>53</v>
      </c>
      <c r="BF3233" s="103">
        <v>5313</v>
      </c>
      <c r="BG3233" s="275"/>
    </row>
    <row r="3234" spans="1:59" s="63" customFormat="1" ht="12.75" x14ac:dyDescent="0.2">
      <c r="A3234" s="196">
        <v>5</v>
      </c>
      <c r="B3234" s="197" t="s">
        <v>938</v>
      </c>
      <c r="C3234" s="208">
        <v>53</v>
      </c>
      <c r="D3234" s="209" t="s">
        <v>1002</v>
      </c>
      <c r="E3234" s="212">
        <v>5324</v>
      </c>
      <c r="F3234" s="213" t="s">
        <v>1215</v>
      </c>
      <c r="G3234" s="232"/>
      <c r="H3234" s="97"/>
      <c r="I3234" s="224"/>
      <c r="J3234" s="98"/>
      <c r="K3234" s="98"/>
      <c r="L3234" s="98"/>
      <c r="M3234" s="96"/>
      <c r="N3234" s="307"/>
      <c r="O3234" s="246"/>
      <c r="P3234" s="124"/>
      <c r="Q3234" s="99"/>
      <c r="R3234" s="99"/>
      <c r="S3234" s="99"/>
      <c r="T3234" s="99"/>
      <c r="U3234" s="99"/>
      <c r="V3234" s="99"/>
      <c r="W3234" s="99"/>
      <c r="X3234" s="99"/>
      <c r="Y3234" s="100"/>
      <c r="Z3234" s="100"/>
      <c r="AA3234" s="100"/>
      <c r="AB3234" s="99"/>
      <c r="AC3234" s="99"/>
      <c r="AD3234" s="99"/>
      <c r="AE3234" s="99"/>
      <c r="AF3234" s="99"/>
      <c r="AG3234" s="99"/>
      <c r="AH3234" s="99"/>
      <c r="AI3234" s="99"/>
      <c r="AJ3234" s="100"/>
      <c r="AK3234" s="100"/>
      <c r="AL3234" s="100"/>
      <c r="AM3234" s="99"/>
      <c r="AN3234" s="99"/>
      <c r="AO3234" s="99"/>
      <c r="AP3234" s="99"/>
      <c r="AQ3234" s="99"/>
      <c r="AR3234" s="99"/>
      <c r="AS3234" s="99"/>
      <c r="AT3234" s="99"/>
      <c r="AU3234" s="99"/>
      <c r="AV3234" s="99"/>
      <c r="AW3234" s="99"/>
      <c r="AX3234" s="100"/>
      <c r="AY3234" s="100"/>
      <c r="AZ3234" s="101"/>
      <c r="BA3234" s="102"/>
      <c r="BB3234" s="95"/>
      <c r="BC3234" s="95"/>
      <c r="BD3234" s="41">
        <v>5</v>
      </c>
      <c r="BE3234" s="52">
        <v>53</v>
      </c>
      <c r="BF3234" s="103">
        <v>5313</v>
      </c>
      <c r="BG3234" s="277"/>
    </row>
    <row r="3235" spans="1:59" s="63" customFormat="1" ht="12.75" x14ac:dyDescent="0.2">
      <c r="A3235" s="196">
        <v>5</v>
      </c>
      <c r="B3235" s="197" t="s">
        <v>938</v>
      </c>
      <c r="C3235" s="208">
        <v>53</v>
      </c>
      <c r="D3235" s="209" t="s">
        <v>1002</v>
      </c>
      <c r="E3235" s="210">
        <v>5325</v>
      </c>
      <c r="F3235" s="211" t="s">
        <v>1216</v>
      </c>
      <c r="G3235" s="230"/>
      <c r="H3235" s="56"/>
      <c r="I3235" s="221"/>
      <c r="J3235" s="57"/>
      <c r="K3235" s="57"/>
      <c r="L3235" s="57"/>
      <c r="M3235" s="55"/>
      <c r="N3235" s="303"/>
      <c r="O3235" s="245"/>
      <c r="P3235" s="122"/>
      <c r="Q3235" s="58"/>
      <c r="R3235" s="58"/>
      <c r="S3235" s="58"/>
      <c r="T3235" s="58"/>
      <c r="U3235" s="58"/>
      <c r="V3235" s="58"/>
      <c r="W3235" s="58"/>
      <c r="X3235" s="58"/>
      <c r="Y3235" s="59"/>
      <c r="Z3235" s="59"/>
      <c r="AA3235" s="59"/>
      <c r="AB3235" s="58"/>
      <c r="AC3235" s="58"/>
      <c r="AD3235" s="58"/>
      <c r="AE3235" s="58"/>
      <c r="AF3235" s="58"/>
      <c r="AG3235" s="58"/>
      <c r="AH3235" s="58"/>
      <c r="AI3235" s="58"/>
      <c r="AJ3235" s="59"/>
      <c r="AK3235" s="59"/>
      <c r="AL3235" s="59"/>
      <c r="AM3235" s="58"/>
      <c r="AN3235" s="58"/>
      <c r="AO3235" s="58"/>
      <c r="AP3235" s="58"/>
      <c r="AQ3235" s="58"/>
      <c r="AR3235" s="58"/>
      <c r="AS3235" s="58"/>
      <c r="AT3235" s="58"/>
      <c r="AU3235" s="58"/>
      <c r="AV3235" s="58"/>
      <c r="AW3235" s="58"/>
      <c r="AX3235" s="59"/>
      <c r="AY3235" s="59"/>
      <c r="AZ3235" s="60"/>
      <c r="BA3235" s="61"/>
      <c r="BB3235" s="54"/>
      <c r="BC3235" s="54"/>
      <c r="BD3235" s="41">
        <v>5</v>
      </c>
      <c r="BE3235" s="52">
        <v>53</v>
      </c>
      <c r="BF3235" s="103">
        <v>5313</v>
      </c>
      <c r="BG3235" s="277"/>
    </row>
    <row r="3236" spans="1:59" s="63" customFormat="1" ht="12.75" x14ac:dyDescent="0.2">
      <c r="A3236" s="196">
        <v>5</v>
      </c>
      <c r="B3236" s="197" t="s">
        <v>938</v>
      </c>
      <c r="C3236" s="208">
        <v>53</v>
      </c>
      <c r="D3236" s="209" t="s">
        <v>1002</v>
      </c>
      <c r="E3236" s="210">
        <v>5325</v>
      </c>
      <c r="F3236" s="211" t="s">
        <v>1216</v>
      </c>
      <c r="G3236" s="231"/>
      <c r="H3236" s="65"/>
      <c r="I3236" s="222"/>
      <c r="J3236" s="66"/>
      <c r="K3236" s="66"/>
      <c r="L3236" s="66"/>
      <c r="M3236" s="64"/>
      <c r="N3236" s="304"/>
      <c r="O3236" s="305"/>
      <c r="P3236" s="127"/>
      <c r="Q3236" s="67"/>
      <c r="R3236" s="67"/>
      <c r="S3236" s="67"/>
      <c r="T3236" s="67"/>
      <c r="U3236" s="67"/>
      <c r="V3236" s="67"/>
      <c r="W3236" s="67"/>
      <c r="X3236" s="67"/>
      <c r="Y3236" s="68"/>
      <c r="Z3236" s="68"/>
      <c r="AA3236" s="68"/>
      <c r="AB3236" s="67"/>
      <c r="AC3236" s="67"/>
      <c r="AD3236" s="67"/>
      <c r="AE3236" s="67"/>
      <c r="AF3236" s="67"/>
      <c r="AG3236" s="67"/>
      <c r="AH3236" s="67"/>
      <c r="AI3236" s="67"/>
      <c r="AJ3236" s="68"/>
      <c r="AK3236" s="68"/>
      <c r="AL3236" s="68"/>
      <c r="AM3236" s="67"/>
      <c r="AN3236" s="67"/>
      <c r="AO3236" s="67"/>
      <c r="AP3236" s="67"/>
      <c r="AQ3236" s="67"/>
      <c r="AR3236" s="67"/>
      <c r="AS3236" s="67"/>
      <c r="AT3236" s="67"/>
      <c r="AU3236" s="67"/>
      <c r="AV3236" s="67"/>
      <c r="AW3236" s="67"/>
      <c r="AX3236" s="68"/>
      <c r="AY3236" s="68"/>
      <c r="AZ3236" s="69"/>
      <c r="BA3236" s="70"/>
      <c r="BB3236" s="71"/>
      <c r="BC3236" s="54"/>
      <c r="BD3236" s="41">
        <v>5</v>
      </c>
      <c r="BE3236" s="52">
        <v>53</v>
      </c>
      <c r="BF3236" s="103">
        <v>5313</v>
      </c>
      <c r="BG3236" s="275"/>
    </row>
    <row r="3237" spans="1:59" s="63" customFormat="1" ht="12.75" x14ac:dyDescent="0.2">
      <c r="A3237" s="196">
        <v>5</v>
      </c>
      <c r="B3237" s="197" t="s">
        <v>938</v>
      </c>
      <c r="C3237" s="208">
        <v>53</v>
      </c>
      <c r="D3237" s="209" t="s">
        <v>1002</v>
      </c>
      <c r="E3237" s="210">
        <v>5325</v>
      </c>
      <c r="F3237" s="211" t="s">
        <v>1216</v>
      </c>
      <c r="G3237" s="231"/>
      <c r="H3237" s="72" t="s">
        <v>47</v>
      </c>
      <c r="I3237" s="223"/>
      <c r="J3237" s="73"/>
      <c r="K3237" s="73"/>
      <c r="L3237" s="73"/>
      <c r="M3237" s="74"/>
      <c r="N3237" s="247"/>
      <c r="O3237" s="306"/>
      <c r="P3237" s="105"/>
      <c r="Q3237" s="75"/>
      <c r="R3237" s="75"/>
      <c r="S3237" s="75"/>
      <c r="T3237" s="75"/>
      <c r="U3237" s="75"/>
      <c r="V3237" s="75"/>
      <c r="W3237" s="75"/>
      <c r="X3237" s="75"/>
      <c r="Y3237" s="76">
        <f>IF(ISNUMBER(VLOOKUP(Y3239,P$7:W$7,MATCH(Y3239,P$7:W$7))),VLOOKUP(Y3239,P$7:W$7,MATCH(Y3239,P$7:W$7)),IF(N3241=0,"No Data",IF(Y3239&gt;0,"&lt;100",0)))</f>
        <v>25000</v>
      </c>
      <c r="Z3237" s="77">
        <f>IF(ISNUMBER(VLOOKUP(Z3241,P$7:W$7,MATCH(Z3241,P$7:W$7))),VLOOKUP(Z3241,P$7:W$7,MATCH(Z3241,P$7:W$7)),IF(N3241=0,"No Data",IF(Z3241&gt;0,"&lt;100",0)))</f>
        <v>25000</v>
      </c>
      <c r="AA3237" s="106">
        <f>IF(ISNUMBER(Z3237),Z3237,0)</f>
        <v>25000</v>
      </c>
      <c r="AB3237" s="75"/>
      <c r="AC3237" s="75"/>
      <c r="AD3237" s="75"/>
      <c r="AE3237" s="75"/>
      <c r="AF3237" s="75"/>
      <c r="AG3237" s="75"/>
      <c r="AH3237" s="75"/>
      <c r="AI3237" s="75"/>
      <c r="AJ3237" s="76">
        <f>IF(ISNUMBER(VLOOKUP(AJ3239,AB$7:AH$7,MATCH(AJ3239,AB$7:AH$7))),VLOOKUP(AJ3239,AB$7:AH$7,MATCH(AJ3239,AB$7:AH$7)),IF(N3241=0,"No Data",IF(AJ3239&gt;0,"&lt;50",0)))</f>
        <v>0</v>
      </c>
      <c r="AK3237" s="77">
        <f>IF(ISNUMBER(VLOOKUP(AK3241,AB$7:AH$7,MATCH(AK3241,AB$7:AH$7))),VLOOKUP(AK3241,AB$7:AH$7,MATCH(AK3241,AB$7:AH$7)),IF(N3241=0,"No Data",IF(AK3241&gt;0,"&lt;50",0)))</f>
        <v>0</v>
      </c>
      <c r="AL3237" s="106">
        <f>IF(ISNUMBER(AK3237),AK3237,0)</f>
        <v>0</v>
      </c>
      <c r="AM3237" s="75"/>
      <c r="AN3237" s="75"/>
      <c r="AO3237" s="75"/>
      <c r="AP3237" s="75"/>
      <c r="AQ3237" s="75"/>
      <c r="AR3237" s="75"/>
      <c r="AS3237" s="75"/>
      <c r="AT3237" s="75"/>
      <c r="AU3237" s="75"/>
      <c r="AV3237" s="75"/>
      <c r="AW3237" s="76">
        <f>IF(ISNUMBER(VLOOKUP(AW3239,AM$7:AU$7,MATCH(AW3239,AM$7:AU$7))),VLOOKUP(AW3239,AM$7:AU$7,MATCH(AW3239,AM$7:AU$7)),IF(N3241=0,"No Data",IF(AW3239&gt;0,"&lt;10",0)))</f>
        <v>100</v>
      </c>
      <c r="AX3237" s="77">
        <f>IF(ISNUMBER(VLOOKUP(AX3241,AM$7:AU$7,MATCH(AX3241,AM$7:AU$7))),VLOOKUP(AX3241,AM$7:AU$7,MATCH(AX3241,AM$7:AU$7)),IF(N3241=0,"No Data",IF(AX3241&gt;0,"&lt;10",0)))</f>
        <v>100</v>
      </c>
      <c r="AY3237" s="106">
        <f>IF(ISNUMBER(AX3237),AX3237,0)</f>
        <v>100</v>
      </c>
      <c r="AZ3237" s="79"/>
      <c r="BA3237" s="80"/>
      <c r="BB3237" s="71"/>
      <c r="BC3237" s="54"/>
      <c r="BD3237" s="41">
        <v>5</v>
      </c>
      <c r="BE3237" s="52">
        <v>53</v>
      </c>
      <c r="BF3237" s="103">
        <v>5313</v>
      </c>
      <c r="BG3237" s="276" t="s">
        <v>47</v>
      </c>
    </row>
    <row r="3238" spans="1:59" s="63" customFormat="1" ht="12.75" x14ac:dyDescent="0.2">
      <c r="A3238" s="196">
        <v>5</v>
      </c>
      <c r="B3238" s="197" t="s">
        <v>938</v>
      </c>
      <c r="C3238" s="208">
        <v>53</v>
      </c>
      <c r="D3238" s="209" t="s">
        <v>1002</v>
      </c>
      <c r="E3238" s="210">
        <v>5325</v>
      </c>
      <c r="F3238" s="211" t="s">
        <v>1216</v>
      </c>
      <c r="G3238" s="231"/>
      <c r="H3238" s="81" t="s">
        <v>48</v>
      </c>
      <c r="I3238" s="223"/>
      <c r="J3238" s="73"/>
      <c r="K3238" s="73"/>
      <c r="L3238" s="73"/>
      <c r="M3238" s="74"/>
      <c r="N3238" s="247"/>
      <c r="O3238" s="306"/>
      <c r="P3238" s="105"/>
      <c r="Q3238" s="75"/>
      <c r="R3238" s="75"/>
      <c r="S3238" s="75"/>
      <c r="T3238" s="75"/>
      <c r="U3238" s="75"/>
      <c r="V3238" s="75"/>
      <c r="W3238" s="75"/>
      <c r="X3238" s="75"/>
      <c r="Y3238" s="82">
        <f>MIN(X3242:X3243)</f>
        <v>25000</v>
      </c>
      <c r="Z3238" s="83"/>
      <c r="AA3238" s="83"/>
      <c r="AB3238" s="75"/>
      <c r="AC3238" s="75"/>
      <c r="AD3238" s="75"/>
      <c r="AE3238" s="75"/>
      <c r="AF3238" s="75"/>
      <c r="AG3238" s="75"/>
      <c r="AH3238" s="75"/>
      <c r="AI3238" s="75"/>
      <c r="AJ3238" s="82">
        <f>MIN(AI3242:AI3243)</f>
        <v>0</v>
      </c>
      <c r="AK3238" s="83"/>
      <c r="AL3238" s="83"/>
      <c r="AM3238" s="75"/>
      <c r="AN3238" s="75"/>
      <c r="AO3238" s="75"/>
      <c r="AP3238" s="75"/>
      <c r="AQ3238" s="75"/>
      <c r="AR3238" s="75"/>
      <c r="AS3238" s="75"/>
      <c r="AT3238" s="75"/>
      <c r="AU3238" s="75"/>
      <c r="AV3238" s="75"/>
      <c r="AW3238" s="82">
        <f>MIN(AV3242:AV3243)</f>
        <v>100</v>
      </c>
      <c r="AX3238" s="83"/>
      <c r="AY3238" s="83"/>
      <c r="AZ3238" s="79"/>
      <c r="BA3238" s="80"/>
      <c r="BB3238" s="71"/>
      <c r="BC3238" s="54"/>
      <c r="BD3238" s="41">
        <v>5</v>
      </c>
      <c r="BE3238" s="52">
        <v>53</v>
      </c>
      <c r="BF3238" s="103">
        <v>5313</v>
      </c>
      <c r="BG3238" s="278" t="s">
        <v>48</v>
      </c>
    </row>
    <row r="3239" spans="1:59" s="63" customFormat="1" ht="12.75" x14ac:dyDescent="0.2">
      <c r="A3239" s="196">
        <v>5</v>
      </c>
      <c r="B3239" s="197" t="s">
        <v>938</v>
      </c>
      <c r="C3239" s="208">
        <v>53</v>
      </c>
      <c r="D3239" s="209" t="s">
        <v>1002</v>
      </c>
      <c r="E3239" s="210">
        <v>5325</v>
      </c>
      <c r="F3239" s="211" t="s">
        <v>1216</v>
      </c>
      <c r="G3239" s="231"/>
      <c r="H3239" s="81" t="s">
        <v>49</v>
      </c>
      <c r="I3239" s="223"/>
      <c r="J3239" s="73"/>
      <c r="K3239" s="73"/>
      <c r="L3239" s="73"/>
      <c r="M3239" s="74"/>
      <c r="N3239" s="247"/>
      <c r="O3239" s="306"/>
      <c r="P3239" s="105"/>
      <c r="Q3239" s="75"/>
      <c r="R3239" s="75"/>
      <c r="S3239" s="75"/>
      <c r="T3239" s="75"/>
      <c r="U3239" s="75"/>
      <c r="V3239" s="75"/>
      <c r="W3239" s="75"/>
      <c r="X3239" s="75"/>
      <c r="Y3239" s="84">
        <f>IF(ISNUMBER(AVERAGE(X3242:X3243)),AVERAGE(X3242:X3243),0)</f>
        <v>25000</v>
      </c>
      <c r="Z3239" s="83"/>
      <c r="AA3239" s="83"/>
      <c r="AB3239" s="75"/>
      <c r="AC3239" s="75"/>
      <c r="AD3239" s="75"/>
      <c r="AE3239" s="75"/>
      <c r="AF3239" s="75"/>
      <c r="AG3239" s="75"/>
      <c r="AH3239" s="75"/>
      <c r="AI3239" s="75"/>
      <c r="AJ3239" s="84">
        <f>IF(ISNUMBER(AVERAGE(AI3242:AI3243)),AVERAGE(AI3242:AI3243),0)</f>
        <v>0</v>
      </c>
      <c r="AK3239" s="83"/>
      <c r="AL3239" s="83"/>
      <c r="AM3239" s="75"/>
      <c r="AN3239" s="75"/>
      <c r="AO3239" s="75"/>
      <c r="AP3239" s="75"/>
      <c r="AQ3239" s="75"/>
      <c r="AR3239" s="75"/>
      <c r="AS3239" s="75"/>
      <c r="AT3239" s="75"/>
      <c r="AU3239" s="75"/>
      <c r="AV3239" s="75"/>
      <c r="AW3239" s="84">
        <f>IF(ISNUMBER(AVERAGE(AV3242:AV3243)),AVERAGE(AV3242:AV3243),0)</f>
        <v>100</v>
      </c>
      <c r="AX3239" s="83"/>
      <c r="AY3239" s="83"/>
      <c r="AZ3239" s="79"/>
      <c r="BA3239" s="80"/>
      <c r="BB3239" s="71"/>
      <c r="BC3239" s="54"/>
      <c r="BD3239" s="41">
        <v>5</v>
      </c>
      <c r="BE3239" s="52">
        <v>53</v>
      </c>
      <c r="BF3239" s="103">
        <v>5313</v>
      </c>
      <c r="BG3239" s="278" t="s">
        <v>49</v>
      </c>
    </row>
    <row r="3240" spans="1:59" s="63" customFormat="1" ht="12.75" x14ac:dyDescent="0.2">
      <c r="A3240" s="196">
        <v>5</v>
      </c>
      <c r="B3240" s="197" t="s">
        <v>938</v>
      </c>
      <c r="C3240" s="208">
        <v>53</v>
      </c>
      <c r="D3240" s="209" t="s">
        <v>1002</v>
      </c>
      <c r="E3240" s="210">
        <v>5325</v>
      </c>
      <c r="F3240" s="211" t="s">
        <v>1216</v>
      </c>
      <c r="G3240" s="231"/>
      <c r="H3240" s="81" t="s">
        <v>50</v>
      </c>
      <c r="I3240" s="223"/>
      <c r="J3240" s="73"/>
      <c r="K3240" s="73"/>
      <c r="L3240" s="73"/>
      <c r="M3240" s="74"/>
      <c r="N3240" s="247"/>
      <c r="O3240" s="306"/>
      <c r="P3240" s="105"/>
      <c r="Q3240" s="75"/>
      <c r="R3240" s="75"/>
      <c r="S3240" s="75"/>
      <c r="T3240" s="75"/>
      <c r="U3240" s="75"/>
      <c r="V3240" s="75"/>
      <c r="W3240" s="75"/>
      <c r="X3240" s="75"/>
      <c r="Y3240" s="84">
        <f>MAX(X3242:X3243)</f>
        <v>25000</v>
      </c>
      <c r="Z3240" s="83"/>
      <c r="AA3240" s="83"/>
      <c r="AB3240" s="75"/>
      <c r="AC3240" s="75"/>
      <c r="AD3240" s="75"/>
      <c r="AE3240" s="75"/>
      <c r="AF3240" s="75"/>
      <c r="AG3240" s="75"/>
      <c r="AH3240" s="75"/>
      <c r="AI3240" s="75"/>
      <c r="AJ3240" s="84">
        <f>MAX(AI3242:AI3243)</f>
        <v>0</v>
      </c>
      <c r="AK3240" s="83"/>
      <c r="AL3240" s="83"/>
      <c r="AM3240" s="75"/>
      <c r="AN3240" s="75"/>
      <c r="AO3240" s="75"/>
      <c r="AP3240" s="75"/>
      <c r="AQ3240" s="75"/>
      <c r="AR3240" s="75"/>
      <c r="AS3240" s="75"/>
      <c r="AT3240" s="75"/>
      <c r="AU3240" s="75"/>
      <c r="AV3240" s="75"/>
      <c r="AW3240" s="84">
        <f>MAX(AV3242:AV3243)</f>
        <v>100</v>
      </c>
      <c r="AX3240" s="83"/>
      <c r="AY3240" s="83"/>
      <c r="AZ3240" s="79"/>
      <c r="BA3240" s="80"/>
      <c r="BB3240" s="71"/>
      <c r="BC3240" s="54"/>
      <c r="BD3240" s="41">
        <v>5</v>
      </c>
      <c r="BE3240" s="52">
        <v>53</v>
      </c>
      <c r="BF3240" s="103">
        <v>5313</v>
      </c>
      <c r="BG3240" s="278" t="s">
        <v>50</v>
      </c>
    </row>
    <row r="3241" spans="1:59" s="63" customFormat="1" ht="12.75" x14ac:dyDescent="0.2">
      <c r="A3241" s="196">
        <v>5</v>
      </c>
      <c r="B3241" s="197" t="s">
        <v>938</v>
      </c>
      <c r="C3241" s="208">
        <v>53</v>
      </c>
      <c r="D3241" s="209" t="s">
        <v>1002</v>
      </c>
      <c r="E3241" s="210">
        <v>5325</v>
      </c>
      <c r="F3241" s="211" t="s">
        <v>1216</v>
      </c>
      <c r="G3241" s="231"/>
      <c r="H3241" s="85" t="s">
        <v>51</v>
      </c>
      <c r="I3241" s="223"/>
      <c r="J3241" s="73"/>
      <c r="K3241" s="73"/>
      <c r="L3241" s="73"/>
      <c r="M3241" s="74"/>
      <c r="N3241" s="248">
        <f>SUM(N3242:N3243)</f>
        <v>2</v>
      </c>
      <c r="O3241" s="293">
        <f>SUM(O3242:O3243)</f>
        <v>1</v>
      </c>
      <c r="P3241" s="292"/>
      <c r="Q3241" s="87"/>
      <c r="R3241" s="87"/>
      <c r="S3241" s="87"/>
      <c r="T3241" s="87"/>
      <c r="U3241" s="87"/>
      <c r="V3241" s="87"/>
      <c r="W3241" s="87"/>
      <c r="X3241" s="87"/>
      <c r="Y3241" s="88"/>
      <c r="Z3241" s="107">
        <f>SUM(Z3242:Z3243)</f>
        <v>25000</v>
      </c>
      <c r="AA3241" s="88"/>
      <c r="AB3241" s="87"/>
      <c r="AC3241" s="87"/>
      <c r="AD3241" s="87"/>
      <c r="AE3241" s="87"/>
      <c r="AF3241" s="87"/>
      <c r="AG3241" s="87"/>
      <c r="AH3241" s="87"/>
      <c r="AI3241" s="87"/>
      <c r="AJ3241" s="88"/>
      <c r="AK3241" s="107">
        <f>SUM(AK3242:AK3243)</f>
        <v>0</v>
      </c>
      <c r="AL3241" s="88"/>
      <c r="AM3241" s="87"/>
      <c r="AN3241" s="87"/>
      <c r="AO3241" s="87"/>
      <c r="AP3241" s="87"/>
      <c r="AQ3241" s="87"/>
      <c r="AR3241" s="87"/>
      <c r="AS3241" s="87"/>
      <c r="AT3241" s="87"/>
      <c r="AU3241" s="87"/>
      <c r="AV3241" s="87"/>
      <c r="AW3241" s="112"/>
      <c r="AX3241" s="107">
        <f>SUM(AX3242:AX3243)</f>
        <v>100</v>
      </c>
      <c r="AY3241" s="88"/>
      <c r="AZ3241" s="79"/>
      <c r="BA3241" s="80"/>
      <c r="BB3241" s="71"/>
      <c r="BC3241" s="54"/>
      <c r="BD3241" s="41">
        <v>5</v>
      </c>
      <c r="BE3241" s="52">
        <v>53</v>
      </c>
      <c r="BF3241" s="103">
        <v>5313</v>
      </c>
      <c r="BG3241" s="279" t="s">
        <v>51</v>
      </c>
    </row>
    <row r="3242" spans="1:59" s="63" customFormat="1" ht="12.75" x14ac:dyDescent="0.2">
      <c r="A3242" s="196">
        <v>5</v>
      </c>
      <c r="B3242" s="197" t="s">
        <v>938</v>
      </c>
      <c r="C3242" s="208">
        <v>53</v>
      </c>
      <c r="D3242" s="209" t="s">
        <v>1002</v>
      </c>
      <c r="E3242" s="210">
        <v>5325</v>
      </c>
      <c r="F3242" s="211" t="s">
        <v>1216</v>
      </c>
      <c r="G3242" s="231"/>
      <c r="H3242" s="89" t="s">
        <v>52</v>
      </c>
      <c r="I3242" s="90" t="s">
        <v>291</v>
      </c>
      <c r="J3242" s="90"/>
      <c r="K3242" s="90" t="s">
        <v>129</v>
      </c>
      <c r="L3242" s="90"/>
      <c r="M3242" s="91"/>
      <c r="N3242" s="312">
        <v>1</v>
      </c>
      <c r="O3242" s="313">
        <f>N3242/N$3241</f>
        <v>0.5</v>
      </c>
      <c r="P3242" s="104"/>
      <c r="Q3242" s="92"/>
      <c r="R3242" s="92"/>
      <c r="S3242" s="92"/>
      <c r="T3242" s="92"/>
      <c r="U3242" s="92"/>
      <c r="V3242" s="92"/>
      <c r="W3242" s="92">
        <v>1</v>
      </c>
      <c r="X3242" s="109">
        <f t="shared" ref="X3242:X3243" si="557">P3242*P$7+Q3242*Q$7+R3242*R$7+S3242*S$7+T3242*T$7+U3242*U$7+V3242*V$7+W3242*W$7</f>
        <v>25000</v>
      </c>
      <c r="Y3242" s="83"/>
      <c r="Z3242" s="110">
        <f t="shared" ref="Z3242:Z3243" si="558">X3242*$O3242</f>
        <v>12500</v>
      </c>
      <c r="AA3242" s="111"/>
      <c r="AB3242" s="92"/>
      <c r="AC3242" s="92"/>
      <c r="AD3242" s="92"/>
      <c r="AE3242" s="92"/>
      <c r="AF3242" s="92"/>
      <c r="AG3242" s="92"/>
      <c r="AH3242" s="92"/>
      <c r="AI3242" s="109">
        <f t="shared" ref="AI3242:AI3243" si="559">AB3242*AB$7+AC3242*AC$7+AD3242*AD$7+AE3242*AE$7+AF3242*AF$7+AG3242*AG$7+AH3242*AH$7</f>
        <v>0</v>
      </c>
      <c r="AJ3242" s="83"/>
      <c r="AK3242" s="110">
        <f t="shared" ref="AK3242:AK3243" si="560">AI3242*$O3242</f>
        <v>0</v>
      </c>
      <c r="AL3242" s="111"/>
      <c r="AM3242" s="92"/>
      <c r="AN3242" s="92"/>
      <c r="AO3242" s="92"/>
      <c r="AP3242" s="92">
        <v>1</v>
      </c>
      <c r="AQ3242" s="92"/>
      <c r="AR3242" s="92"/>
      <c r="AS3242" s="92"/>
      <c r="AT3242" s="92"/>
      <c r="AU3242" s="92"/>
      <c r="AV3242" s="109">
        <f t="shared" ref="AV3242:AV3243" si="561">AM3242*AM$7+AN3242*AN$7+AO3242*AO$7+AP3242*AP$7+AQ3242*AQ$7+AR3242*AR$7+AS3242*AS$7+AT3242*AT$7+AU3242*AU$7</f>
        <v>100</v>
      </c>
      <c r="AW3242" s="75"/>
      <c r="AX3242" s="110">
        <f t="shared" ref="AX3242:AX3243" si="562">AV3242*$O3242</f>
        <v>50</v>
      </c>
      <c r="AY3242" s="111"/>
      <c r="AZ3242" s="93"/>
      <c r="BA3242" s="94" t="s">
        <v>105</v>
      </c>
      <c r="BB3242" s="71"/>
      <c r="BC3242" s="54"/>
      <c r="BD3242" s="41">
        <v>5</v>
      </c>
      <c r="BE3242" s="52">
        <v>53</v>
      </c>
      <c r="BF3242" s="103">
        <v>5313</v>
      </c>
      <c r="BG3242" s="280" t="s">
        <v>52</v>
      </c>
    </row>
    <row r="3243" spans="1:59" s="63" customFormat="1" ht="12.75" x14ac:dyDescent="0.2">
      <c r="A3243" s="196">
        <v>5</v>
      </c>
      <c r="B3243" s="197" t="s">
        <v>938</v>
      </c>
      <c r="C3243" s="208">
        <v>53</v>
      </c>
      <c r="D3243" s="209" t="s">
        <v>1002</v>
      </c>
      <c r="E3243" s="210">
        <v>5325</v>
      </c>
      <c r="F3243" s="211" t="s">
        <v>1216</v>
      </c>
      <c r="G3243" s="231"/>
      <c r="H3243" s="89"/>
      <c r="I3243" s="90" t="s">
        <v>926</v>
      </c>
      <c r="J3243" s="90"/>
      <c r="K3243" s="90" t="s">
        <v>73</v>
      </c>
      <c r="L3243" s="90" t="s">
        <v>69</v>
      </c>
      <c r="M3243" s="91"/>
      <c r="N3243" s="312">
        <v>1</v>
      </c>
      <c r="O3243" s="313">
        <f>N3243/N$3241</f>
        <v>0.5</v>
      </c>
      <c r="P3243" s="104"/>
      <c r="Q3243" s="92"/>
      <c r="R3243" s="92"/>
      <c r="S3243" s="92"/>
      <c r="T3243" s="92"/>
      <c r="U3243" s="92"/>
      <c r="V3243" s="92"/>
      <c r="W3243" s="92">
        <v>1</v>
      </c>
      <c r="X3243" s="109">
        <f t="shared" si="557"/>
        <v>25000</v>
      </c>
      <c r="Y3243" s="83"/>
      <c r="Z3243" s="110">
        <f t="shared" si="558"/>
        <v>12500</v>
      </c>
      <c r="AA3243" s="111"/>
      <c r="AB3243" s="92"/>
      <c r="AC3243" s="92"/>
      <c r="AD3243" s="92"/>
      <c r="AE3243" s="92"/>
      <c r="AF3243" s="92"/>
      <c r="AG3243" s="92"/>
      <c r="AH3243" s="92"/>
      <c r="AI3243" s="109">
        <f t="shared" si="559"/>
        <v>0</v>
      </c>
      <c r="AJ3243" s="83"/>
      <c r="AK3243" s="110">
        <f t="shared" si="560"/>
        <v>0</v>
      </c>
      <c r="AL3243" s="111"/>
      <c r="AM3243" s="92"/>
      <c r="AN3243" s="92"/>
      <c r="AO3243" s="92"/>
      <c r="AP3243" s="92">
        <v>1</v>
      </c>
      <c r="AQ3243" s="92"/>
      <c r="AR3243" s="92"/>
      <c r="AS3243" s="92"/>
      <c r="AT3243" s="92"/>
      <c r="AU3243" s="92"/>
      <c r="AV3243" s="109">
        <f t="shared" si="561"/>
        <v>100</v>
      </c>
      <c r="AW3243" s="75"/>
      <c r="AX3243" s="110">
        <f t="shared" si="562"/>
        <v>50</v>
      </c>
      <c r="AY3243" s="111"/>
      <c r="AZ3243" s="93"/>
      <c r="BA3243" s="94" t="s">
        <v>131</v>
      </c>
      <c r="BB3243" s="71"/>
      <c r="BC3243" s="54"/>
      <c r="BD3243" s="41">
        <v>5</v>
      </c>
      <c r="BE3243" s="52">
        <v>53</v>
      </c>
      <c r="BF3243" s="103">
        <v>5313</v>
      </c>
      <c r="BG3243" s="280" t="s">
        <v>52</v>
      </c>
    </row>
    <row r="3244" spans="1:59" s="63" customFormat="1" ht="12.75" x14ac:dyDescent="0.2">
      <c r="A3244" s="196">
        <v>5</v>
      </c>
      <c r="B3244" s="197" t="s">
        <v>938</v>
      </c>
      <c r="C3244" s="208">
        <v>53</v>
      </c>
      <c r="D3244" s="209" t="s">
        <v>1002</v>
      </c>
      <c r="E3244" s="210">
        <v>5325</v>
      </c>
      <c r="F3244" s="211" t="s">
        <v>1216</v>
      </c>
      <c r="G3244" s="231"/>
      <c r="H3244" s="65"/>
      <c r="I3244" s="222"/>
      <c r="J3244" s="66"/>
      <c r="K3244" s="66"/>
      <c r="L3244" s="66"/>
      <c r="M3244" s="64"/>
      <c r="N3244" s="304"/>
      <c r="O3244" s="305"/>
      <c r="P3244" s="127"/>
      <c r="Q3244" s="67"/>
      <c r="R3244" s="67"/>
      <c r="S3244" s="67"/>
      <c r="T3244" s="67"/>
      <c r="U3244" s="67"/>
      <c r="V3244" s="67"/>
      <c r="W3244" s="67"/>
      <c r="X3244" s="67"/>
      <c r="Y3244" s="68"/>
      <c r="Z3244" s="68"/>
      <c r="AA3244" s="68"/>
      <c r="AB3244" s="67"/>
      <c r="AC3244" s="67"/>
      <c r="AD3244" s="67"/>
      <c r="AE3244" s="67"/>
      <c r="AF3244" s="67"/>
      <c r="AG3244" s="67"/>
      <c r="AH3244" s="67"/>
      <c r="AI3244" s="67"/>
      <c r="AJ3244" s="68"/>
      <c r="AK3244" s="68"/>
      <c r="AL3244" s="68"/>
      <c r="AM3244" s="67"/>
      <c r="AN3244" s="67"/>
      <c r="AO3244" s="67"/>
      <c r="AP3244" s="67"/>
      <c r="AQ3244" s="67"/>
      <c r="AR3244" s="67"/>
      <c r="AS3244" s="67"/>
      <c r="AT3244" s="67"/>
      <c r="AU3244" s="67"/>
      <c r="AV3244" s="67"/>
      <c r="AW3244" s="67"/>
      <c r="AX3244" s="68"/>
      <c r="AY3244" s="68"/>
      <c r="AZ3244" s="69"/>
      <c r="BA3244" s="70"/>
      <c r="BB3244" s="71"/>
      <c r="BC3244" s="54"/>
      <c r="BD3244" s="41">
        <v>5</v>
      </c>
      <c r="BE3244" s="52">
        <v>53</v>
      </c>
      <c r="BF3244" s="103">
        <v>5313</v>
      </c>
      <c r="BG3244" s="275"/>
    </row>
    <row r="3245" spans="1:59" s="63" customFormat="1" ht="12.75" x14ac:dyDescent="0.2">
      <c r="A3245" s="196">
        <v>5</v>
      </c>
      <c r="B3245" s="197" t="s">
        <v>938</v>
      </c>
      <c r="C3245" s="208">
        <v>53</v>
      </c>
      <c r="D3245" s="209" t="s">
        <v>1002</v>
      </c>
      <c r="E3245" s="210">
        <v>5325</v>
      </c>
      <c r="F3245" s="211" t="s">
        <v>1216</v>
      </c>
      <c r="G3245" s="230"/>
      <c r="H3245" s="56"/>
      <c r="I3245" s="221"/>
      <c r="J3245" s="57"/>
      <c r="K3245" s="57"/>
      <c r="L3245" s="57"/>
      <c r="M3245" s="55"/>
      <c r="N3245" s="303"/>
      <c r="O3245" s="245"/>
      <c r="P3245" s="122"/>
      <c r="Q3245" s="58"/>
      <c r="R3245" s="58"/>
      <c r="S3245" s="58"/>
      <c r="T3245" s="58"/>
      <c r="U3245" s="58"/>
      <c r="V3245" s="58"/>
      <c r="W3245" s="58"/>
      <c r="X3245" s="58"/>
      <c r="Y3245" s="59"/>
      <c r="Z3245" s="59"/>
      <c r="AA3245" s="59"/>
      <c r="AB3245" s="58"/>
      <c r="AC3245" s="58"/>
      <c r="AD3245" s="58"/>
      <c r="AE3245" s="58"/>
      <c r="AF3245" s="58"/>
      <c r="AG3245" s="58"/>
      <c r="AH3245" s="58"/>
      <c r="AI3245" s="58"/>
      <c r="AJ3245" s="59"/>
      <c r="AK3245" s="59"/>
      <c r="AL3245" s="59"/>
      <c r="AM3245" s="58"/>
      <c r="AN3245" s="58"/>
      <c r="AO3245" s="58"/>
      <c r="AP3245" s="58"/>
      <c r="AQ3245" s="58"/>
      <c r="AR3245" s="58"/>
      <c r="AS3245" s="58"/>
      <c r="AT3245" s="58"/>
      <c r="AU3245" s="58"/>
      <c r="AV3245" s="58"/>
      <c r="AW3245" s="58"/>
      <c r="AX3245" s="59"/>
      <c r="AY3245" s="59"/>
      <c r="AZ3245" s="60"/>
      <c r="BA3245" s="61"/>
      <c r="BB3245" s="54"/>
      <c r="BC3245" s="54"/>
      <c r="BD3245" s="41">
        <v>5</v>
      </c>
      <c r="BE3245" s="52">
        <v>53</v>
      </c>
      <c r="BF3245" s="103">
        <v>5313</v>
      </c>
      <c r="BG3245" s="277"/>
    </row>
    <row r="3246" spans="1:59" s="53" customFormat="1" ht="18.75" x14ac:dyDescent="0.3">
      <c r="A3246" s="202">
        <v>5</v>
      </c>
      <c r="B3246" s="203" t="s">
        <v>938</v>
      </c>
      <c r="C3246" s="205">
        <v>54</v>
      </c>
      <c r="D3246" s="206" t="s">
        <v>1007</v>
      </c>
      <c r="E3246" s="207"/>
      <c r="F3246" s="207"/>
      <c r="G3246" s="229"/>
      <c r="H3246" s="44"/>
      <c r="I3246" s="226"/>
      <c r="J3246" s="192"/>
      <c r="K3246" s="192"/>
      <c r="L3246" s="192"/>
      <c r="M3246" s="194"/>
      <c r="N3246" s="302"/>
      <c r="O3246" s="298"/>
      <c r="P3246" s="47"/>
      <c r="Q3246" s="47"/>
      <c r="R3246" s="47"/>
      <c r="S3246" s="47"/>
      <c r="T3246" s="47"/>
      <c r="U3246" s="47"/>
      <c r="V3246" s="47"/>
      <c r="W3246" s="47"/>
      <c r="X3246" s="47"/>
      <c r="Y3246" s="48"/>
      <c r="Z3246" s="48"/>
      <c r="AA3246" s="48"/>
      <c r="AB3246" s="47"/>
      <c r="AC3246" s="47"/>
      <c r="AD3246" s="47"/>
      <c r="AE3246" s="47"/>
      <c r="AF3246" s="47"/>
      <c r="AG3246" s="47"/>
      <c r="AH3246" s="47"/>
      <c r="AI3246" s="47"/>
      <c r="AJ3246" s="48"/>
      <c r="AK3246" s="48"/>
      <c r="AL3246" s="48"/>
      <c r="AM3246" s="47"/>
      <c r="AN3246" s="47"/>
      <c r="AO3246" s="47"/>
      <c r="AP3246" s="47"/>
      <c r="AQ3246" s="47"/>
      <c r="AR3246" s="47"/>
      <c r="AS3246" s="47"/>
      <c r="AT3246" s="47"/>
      <c r="AU3246" s="47"/>
      <c r="AV3246" s="47"/>
      <c r="AW3246" s="47"/>
      <c r="AX3246" s="48"/>
      <c r="AY3246" s="333"/>
      <c r="AZ3246" s="49"/>
      <c r="BA3246" s="50"/>
      <c r="BB3246" s="51"/>
      <c r="BC3246" s="45"/>
      <c r="BD3246" s="41">
        <v>5</v>
      </c>
      <c r="BE3246" s="52">
        <v>54</v>
      </c>
      <c r="BF3246" s="52" t="s">
        <v>1007</v>
      </c>
      <c r="BG3246" s="273"/>
    </row>
    <row r="3247" spans="1:59" x14ac:dyDescent="0.25">
      <c r="A3247" s="196">
        <v>5</v>
      </c>
      <c r="B3247" s="197" t="s">
        <v>938</v>
      </c>
      <c r="C3247" s="208">
        <v>54</v>
      </c>
      <c r="D3247" s="209" t="s">
        <v>1007</v>
      </c>
      <c r="E3247" s="212">
        <v>5411</v>
      </c>
      <c r="F3247" s="213" t="s">
        <v>1008</v>
      </c>
      <c r="G3247" s="234"/>
      <c r="H3247" s="138"/>
      <c r="I3247" s="224"/>
      <c r="J3247" s="98"/>
      <c r="K3247" s="98"/>
      <c r="L3247" s="98"/>
      <c r="M3247" s="137"/>
      <c r="N3247" s="322"/>
      <c r="O3247" s="323"/>
      <c r="P3247" s="139"/>
      <c r="Q3247" s="139"/>
      <c r="R3247" s="139"/>
      <c r="S3247" s="139"/>
      <c r="T3247" s="139"/>
      <c r="U3247" s="139"/>
      <c r="V3247" s="139"/>
      <c r="W3247" s="139"/>
      <c r="X3247" s="139"/>
      <c r="Y3247" s="100"/>
      <c r="Z3247" s="125"/>
      <c r="AA3247" s="125"/>
      <c r="AB3247" s="139"/>
      <c r="AC3247" s="139"/>
      <c r="AD3247" s="139"/>
      <c r="AE3247" s="139"/>
      <c r="AF3247" s="139"/>
      <c r="AG3247" s="139"/>
      <c r="AH3247" s="139"/>
      <c r="AI3247" s="139"/>
      <c r="AJ3247" s="100"/>
      <c r="AK3247" s="125"/>
      <c r="AL3247" s="125"/>
      <c r="AM3247" s="139"/>
      <c r="AN3247" s="139"/>
      <c r="AO3247" s="139"/>
      <c r="AP3247" s="139"/>
      <c r="AQ3247" s="139"/>
      <c r="AR3247" s="139"/>
      <c r="AS3247" s="139"/>
      <c r="AT3247" s="139"/>
      <c r="AU3247" s="139"/>
      <c r="AV3247" s="139"/>
      <c r="AW3247" s="99"/>
      <c r="AX3247" s="125"/>
      <c r="AY3247" s="100"/>
      <c r="AZ3247" s="140"/>
      <c r="BA3247" s="141"/>
      <c r="BB3247" s="136"/>
      <c r="BC3247" s="136"/>
      <c r="BD3247" s="41">
        <v>5</v>
      </c>
      <c r="BE3247" s="52">
        <v>54</v>
      </c>
      <c r="BF3247" s="103">
        <v>5411</v>
      </c>
      <c r="BG3247" s="283"/>
    </row>
    <row r="3248" spans="1:59" s="63" customFormat="1" ht="12.75" x14ac:dyDescent="0.2">
      <c r="A3248" s="196">
        <v>5</v>
      </c>
      <c r="B3248" s="197" t="s">
        <v>938</v>
      </c>
      <c r="C3248" s="208">
        <v>54</v>
      </c>
      <c r="D3248" s="209" t="s">
        <v>1007</v>
      </c>
      <c r="E3248" s="212">
        <v>5411</v>
      </c>
      <c r="F3248" s="213" t="s">
        <v>1008</v>
      </c>
      <c r="G3248" s="232"/>
      <c r="H3248" s="97"/>
      <c r="I3248" s="224"/>
      <c r="J3248" s="98"/>
      <c r="K3248" s="98"/>
      <c r="L3248" s="98"/>
      <c r="M3248" s="96"/>
      <c r="N3248" s="307"/>
      <c r="O3248" s="246"/>
      <c r="P3248" s="124"/>
      <c r="Q3248" s="99"/>
      <c r="R3248" s="99"/>
      <c r="S3248" s="99"/>
      <c r="T3248" s="99"/>
      <c r="U3248" s="99"/>
      <c r="V3248" s="99"/>
      <c r="W3248" s="99"/>
      <c r="X3248" s="99"/>
      <c r="Y3248" s="100"/>
      <c r="Z3248" s="100"/>
      <c r="AA3248" s="100"/>
      <c r="AB3248" s="99"/>
      <c r="AC3248" s="99"/>
      <c r="AD3248" s="99"/>
      <c r="AE3248" s="99"/>
      <c r="AF3248" s="99"/>
      <c r="AG3248" s="99"/>
      <c r="AH3248" s="99"/>
      <c r="AI3248" s="99"/>
      <c r="AJ3248" s="100"/>
      <c r="AK3248" s="100"/>
      <c r="AL3248" s="100"/>
      <c r="AM3248" s="99"/>
      <c r="AN3248" s="99"/>
      <c r="AO3248" s="99"/>
      <c r="AP3248" s="99"/>
      <c r="AQ3248" s="99"/>
      <c r="AR3248" s="99"/>
      <c r="AS3248" s="99"/>
      <c r="AT3248" s="99"/>
      <c r="AU3248" s="99"/>
      <c r="AV3248" s="99"/>
      <c r="AW3248" s="99"/>
      <c r="AX3248" s="100"/>
      <c r="AY3248" s="100"/>
      <c r="AZ3248" s="101"/>
      <c r="BA3248" s="102"/>
      <c r="BB3248" s="95"/>
      <c r="BC3248" s="95"/>
      <c r="BD3248" s="41">
        <v>5</v>
      </c>
      <c r="BE3248" s="52">
        <v>54</v>
      </c>
      <c r="BF3248" s="103">
        <v>5411</v>
      </c>
      <c r="BG3248" s="277"/>
    </row>
    <row r="3249" spans="1:59" s="63" customFormat="1" ht="12.75" x14ac:dyDescent="0.2">
      <c r="A3249" s="196">
        <v>5</v>
      </c>
      <c r="B3249" s="197" t="s">
        <v>938</v>
      </c>
      <c r="C3249" s="208">
        <v>54</v>
      </c>
      <c r="D3249" s="209" t="s">
        <v>1007</v>
      </c>
      <c r="E3249" s="212">
        <v>5411</v>
      </c>
      <c r="F3249" s="213" t="s">
        <v>1008</v>
      </c>
      <c r="G3249" s="231"/>
      <c r="H3249" s="65"/>
      <c r="I3249" s="222"/>
      <c r="J3249" s="66"/>
      <c r="K3249" s="66"/>
      <c r="L3249" s="66"/>
      <c r="M3249" s="64"/>
      <c r="N3249" s="304"/>
      <c r="O3249" s="305"/>
      <c r="P3249" s="127"/>
      <c r="Q3249" s="67"/>
      <c r="R3249" s="67"/>
      <c r="S3249" s="67"/>
      <c r="T3249" s="67"/>
      <c r="U3249" s="67"/>
      <c r="V3249" s="67"/>
      <c r="W3249" s="67"/>
      <c r="X3249" s="67"/>
      <c r="Y3249" s="68"/>
      <c r="Z3249" s="68"/>
      <c r="AA3249" s="68"/>
      <c r="AB3249" s="67"/>
      <c r="AC3249" s="67"/>
      <c r="AD3249" s="67"/>
      <c r="AE3249" s="67"/>
      <c r="AF3249" s="67"/>
      <c r="AG3249" s="67"/>
      <c r="AH3249" s="67"/>
      <c r="AI3249" s="67"/>
      <c r="AJ3249" s="68"/>
      <c r="AK3249" s="68"/>
      <c r="AL3249" s="68"/>
      <c r="AM3249" s="67"/>
      <c r="AN3249" s="67"/>
      <c r="AO3249" s="67"/>
      <c r="AP3249" s="67"/>
      <c r="AQ3249" s="67"/>
      <c r="AR3249" s="67"/>
      <c r="AS3249" s="67"/>
      <c r="AT3249" s="67"/>
      <c r="AU3249" s="67"/>
      <c r="AV3249" s="67"/>
      <c r="AW3249" s="67"/>
      <c r="AX3249" s="68"/>
      <c r="AY3249" s="68"/>
      <c r="AZ3249" s="69"/>
      <c r="BA3249" s="70"/>
      <c r="BB3249" s="71"/>
      <c r="BC3249" s="95"/>
      <c r="BD3249" s="41">
        <v>5</v>
      </c>
      <c r="BE3249" s="52">
        <v>54</v>
      </c>
      <c r="BF3249" s="103">
        <v>5411</v>
      </c>
      <c r="BG3249" s="275"/>
    </row>
    <row r="3250" spans="1:59" s="63" customFormat="1" ht="12.75" x14ac:dyDescent="0.2">
      <c r="A3250" s="196">
        <v>5</v>
      </c>
      <c r="B3250" s="197" t="s">
        <v>938</v>
      </c>
      <c r="C3250" s="208">
        <v>54</v>
      </c>
      <c r="D3250" s="209" t="s">
        <v>1007</v>
      </c>
      <c r="E3250" s="212">
        <v>5411</v>
      </c>
      <c r="F3250" s="213" t="s">
        <v>1008</v>
      </c>
      <c r="G3250" s="231"/>
      <c r="H3250" s="72" t="s">
        <v>47</v>
      </c>
      <c r="I3250" s="223"/>
      <c r="J3250" s="73"/>
      <c r="K3250" s="73"/>
      <c r="L3250" s="73"/>
      <c r="M3250" s="74"/>
      <c r="N3250" s="247"/>
      <c r="O3250" s="306"/>
      <c r="P3250" s="105"/>
      <c r="Q3250" s="75"/>
      <c r="R3250" s="75"/>
      <c r="S3250" s="75"/>
      <c r="T3250" s="75"/>
      <c r="U3250" s="75"/>
      <c r="V3250" s="75"/>
      <c r="W3250" s="75"/>
      <c r="X3250" s="75"/>
      <c r="Y3250" s="76">
        <f>IF(ISNUMBER(VLOOKUP(Y3252,P$7:W$7,MATCH(Y3252,P$7:W$7))),VLOOKUP(Y3252,P$7:W$7,MATCH(Y3252,P$7:W$7)),IF(N3254=0,"No Data",IF(Y3252&gt;0,"&lt;100",0)))</f>
        <v>10000</v>
      </c>
      <c r="Z3250" s="77">
        <f>IF(ISNUMBER(VLOOKUP(Z3254,P$7:W$7,MATCH(Z3254,P$7:W$7))),VLOOKUP(Z3254,P$7:W$7,MATCH(Z3254,P$7:W$7)),IF(N3254=0,"No Data",IF(Z3254&gt;0,"&lt;100",0)))</f>
        <v>10000</v>
      </c>
      <c r="AA3250" s="106">
        <f>IF(ISNUMBER(Z3250),Z3250,0)</f>
        <v>10000</v>
      </c>
      <c r="AB3250" s="75"/>
      <c r="AC3250" s="75"/>
      <c r="AD3250" s="75"/>
      <c r="AE3250" s="75"/>
      <c r="AF3250" s="75"/>
      <c r="AG3250" s="75"/>
      <c r="AH3250" s="75"/>
      <c r="AI3250" s="75"/>
      <c r="AJ3250" s="76">
        <f>IF(ISNUMBER(VLOOKUP(AJ3252,AB$7:AH$7,MATCH(AJ3252,AB$7:AH$7))),VLOOKUP(AJ3252,AB$7:AH$7,MATCH(AJ3252,AB$7:AH$7)),IF(N3254=0,"No Data",IF(AJ3252&gt;0,"&lt;50",0)))</f>
        <v>0</v>
      </c>
      <c r="AK3250" s="77">
        <f>IF(ISNUMBER(VLOOKUP(AK3254,AB$7:AH$7,MATCH(AK3254,AB$7:AH$7))),VLOOKUP(AK3254,AB$7:AH$7,MATCH(AK3254,AB$7:AH$7)),IF(N3254=0,"No Data",IF(AK3254&gt;0,"&lt;50",0)))</f>
        <v>0</v>
      </c>
      <c r="AL3250" s="106">
        <f>IF(ISNUMBER(AK3250),AK3250,0)</f>
        <v>0</v>
      </c>
      <c r="AM3250" s="75"/>
      <c r="AN3250" s="75"/>
      <c r="AO3250" s="75"/>
      <c r="AP3250" s="75"/>
      <c r="AQ3250" s="75"/>
      <c r="AR3250" s="75"/>
      <c r="AS3250" s="75"/>
      <c r="AT3250" s="75"/>
      <c r="AU3250" s="75"/>
      <c r="AV3250" s="75"/>
      <c r="AW3250" s="76">
        <f>IF(ISNUMBER(VLOOKUP(AW3252,AM$7:AU$7,MATCH(AW3252,AM$7:AU$7))),VLOOKUP(AW3252,AM$7:AU$7,MATCH(AW3252,AM$7:AU$7)),IF(N3254=0,"No Data",IF(AW3252&gt;0,"&lt;10",0)))</f>
        <v>500</v>
      </c>
      <c r="AX3250" s="77">
        <f>IF(ISNUMBER(VLOOKUP(AX3254,AM$7:AU$7,MATCH(AX3254,AM$7:AU$7))),VLOOKUP(AX3254,AM$7:AU$7,MATCH(AX3254,AM$7:AU$7)),IF(N3254=0,"No Data",IF(AX3254&gt;0,"&lt;10",0)))</f>
        <v>500</v>
      </c>
      <c r="AY3250" s="106">
        <f>IF(ISNUMBER(AX3250),AX3250,0)</f>
        <v>500</v>
      </c>
      <c r="AZ3250" s="79"/>
      <c r="BA3250" s="80"/>
      <c r="BB3250" s="71"/>
      <c r="BC3250" s="95"/>
      <c r="BD3250" s="41">
        <v>5</v>
      </c>
      <c r="BE3250" s="52">
        <v>54</v>
      </c>
      <c r="BF3250" s="103">
        <v>5411</v>
      </c>
      <c r="BG3250" s="276" t="s">
        <v>47</v>
      </c>
    </row>
    <row r="3251" spans="1:59" s="63" customFormat="1" ht="12.75" x14ac:dyDescent="0.2">
      <c r="A3251" s="196">
        <v>5</v>
      </c>
      <c r="B3251" s="197" t="s">
        <v>938</v>
      </c>
      <c r="C3251" s="208">
        <v>54</v>
      </c>
      <c r="D3251" s="209" t="s">
        <v>1007</v>
      </c>
      <c r="E3251" s="212">
        <v>5411</v>
      </c>
      <c r="F3251" s="213" t="s">
        <v>1008</v>
      </c>
      <c r="G3251" s="231"/>
      <c r="H3251" s="81" t="s">
        <v>48</v>
      </c>
      <c r="I3251" s="223"/>
      <c r="J3251" s="73"/>
      <c r="K3251" s="73"/>
      <c r="L3251" s="73"/>
      <c r="M3251" s="74"/>
      <c r="N3251" s="247"/>
      <c r="O3251" s="306"/>
      <c r="P3251" s="105"/>
      <c r="Q3251" s="75"/>
      <c r="R3251" s="75"/>
      <c r="S3251" s="75"/>
      <c r="T3251" s="75"/>
      <c r="U3251" s="75"/>
      <c r="V3251" s="75"/>
      <c r="W3251" s="75"/>
      <c r="X3251" s="75"/>
      <c r="Y3251" s="82">
        <f>MIN(X3255:X3257)</f>
        <v>0</v>
      </c>
      <c r="Z3251" s="83"/>
      <c r="AA3251" s="83"/>
      <c r="AB3251" s="75"/>
      <c r="AC3251" s="75"/>
      <c r="AD3251" s="75"/>
      <c r="AE3251" s="75"/>
      <c r="AF3251" s="75"/>
      <c r="AG3251" s="75"/>
      <c r="AH3251" s="75"/>
      <c r="AI3251" s="75"/>
      <c r="AJ3251" s="82">
        <f>MIN(AI3255:AI3257)</f>
        <v>0</v>
      </c>
      <c r="AK3251" s="83"/>
      <c r="AL3251" s="83"/>
      <c r="AM3251" s="75"/>
      <c r="AN3251" s="75"/>
      <c r="AO3251" s="75"/>
      <c r="AP3251" s="75"/>
      <c r="AQ3251" s="75"/>
      <c r="AR3251" s="75"/>
      <c r="AS3251" s="75"/>
      <c r="AT3251" s="75"/>
      <c r="AU3251" s="75"/>
      <c r="AV3251" s="75"/>
      <c r="AW3251" s="82">
        <f>MIN(AV3255:AV3257)</f>
        <v>100</v>
      </c>
      <c r="AX3251" s="83"/>
      <c r="AY3251" s="83"/>
      <c r="AZ3251" s="79"/>
      <c r="BA3251" s="80"/>
      <c r="BB3251" s="71"/>
      <c r="BC3251" s="95"/>
      <c r="BD3251" s="41">
        <v>5</v>
      </c>
      <c r="BE3251" s="52">
        <v>54</v>
      </c>
      <c r="BF3251" s="103">
        <v>5411</v>
      </c>
      <c r="BG3251" s="278" t="s">
        <v>48</v>
      </c>
    </row>
    <row r="3252" spans="1:59" s="63" customFormat="1" ht="12.75" x14ac:dyDescent="0.2">
      <c r="A3252" s="196">
        <v>5</v>
      </c>
      <c r="B3252" s="197" t="s">
        <v>938</v>
      </c>
      <c r="C3252" s="208">
        <v>54</v>
      </c>
      <c r="D3252" s="209" t="s">
        <v>1007</v>
      </c>
      <c r="E3252" s="212">
        <v>5411</v>
      </c>
      <c r="F3252" s="213" t="s">
        <v>1008</v>
      </c>
      <c r="G3252" s="231"/>
      <c r="H3252" s="81" t="s">
        <v>49</v>
      </c>
      <c r="I3252" s="223"/>
      <c r="J3252" s="73"/>
      <c r="K3252" s="73"/>
      <c r="L3252" s="73"/>
      <c r="M3252" s="74"/>
      <c r="N3252" s="247"/>
      <c r="O3252" s="306"/>
      <c r="P3252" s="105"/>
      <c r="Q3252" s="75"/>
      <c r="R3252" s="75"/>
      <c r="S3252" s="75"/>
      <c r="T3252" s="75"/>
      <c r="U3252" s="75"/>
      <c r="V3252" s="75"/>
      <c r="W3252" s="75"/>
      <c r="X3252" s="75"/>
      <c r="Y3252" s="84">
        <f>IF(ISNUMBER(AVERAGE(X3255:X3257)),AVERAGE(X3255:X3257),0)</f>
        <v>12500</v>
      </c>
      <c r="Z3252" s="83"/>
      <c r="AA3252" s="83"/>
      <c r="AB3252" s="75"/>
      <c r="AC3252" s="75"/>
      <c r="AD3252" s="75"/>
      <c r="AE3252" s="75"/>
      <c r="AF3252" s="75"/>
      <c r="AG3252" s="75"/>
      <c r="AH3252" s="75"/>
      <c r="AI3252" s="75"/>
      <c r="AJ3252" s="84">
        <f>IF(ISNUMBER(AVERAGE(AI3255:AI3257)),AVERAGE(AI3255:AI3257),0)</f>
        <v>0</v>
      </c>
      <c r="AK3252" s="83"/>
      <c r="AL3252" s="83"/>
      <c r="AM3252" s="75"/>
      <c r="AN3252" s="75"/>
      <c r="AO3252" s="75"/>
      <c r="AP3252" s="75"/>
      <c r="AQ3252" s="75"/>
      <c r="AR3252" s="75"/>
      <c r="AS3252" s="75"/>
      <c r="AT3252" s="75"/>
      <c r="AU3252" s="75"/>
      <c r="AV3252" s="75"/>
      <c r="AW3252" s="84">
        <f>IF(ISNUMBER(AVERAGE(AV3255:AV3257)),AVERAGE(AV3255:AV3257),0)</f>
        <v>550</v>
      </c>
      <c r="AX3252" s="83"/>
      <c r="AY3252" s="83"/>
      <c r="AZ3252" s="79"/>
      <c r="BA3252" s="80"/>
      <c r="BB3252" s="71"/>
      <c r="BC3252" s="95"/>
      <c r="BD3252" s="41">
        <v>5</v>
      </c>
      <c r="BE3252" s="52">
        <v>54</v>
      </c>
      <c r="BF3252" s="103">
        <v>5411</v>
      </c>
      <c r="BG3252" s="278" t="s">
        <v>49</v>
      </c>
    </row>
    <row r="3253" spans="1:59" s="63" customFormat="1" ht="12.75" x14ac:dyDescent="0.2">
      <c r="A3253" s="196">
        <v>5</v>
      </c>
      <c r="B3253" s="197" t="s">
        <v>938</v>
      </c>
      <c r="C3253" s="208">
        <v>54</v>
      </c>
      <c r="D3253" s="209" t="s">
        <v>1007</v>
      </c>
      <c r="E3253" s="212">
        <v>5411</v>
      </c>
      <c r="F3253" s="213" t="s">
        <v>1008</v>
      </c>
      <c r="G3253" s="231"/>
      <c r="H3253" s="81" t="s">
        <v>50</v>
      </c>
      <c r="I3253" s="223"/>
      <c r="J3253" s="73"/>
      <c r="K3253" s="73"/>
      <c r="L3253" s="73"/>
      <c r="M3253" s="74"/>
      <c r="N3253" s="247"/>
      <c r="O3253" s="306"/>
      <c r="P3253" s="105"/>
      <c r="Q3253" s="75"/>
      <c r="R3253" s="75"/>
      <c r="S3253" s="75"/>
      <c r="T3253" s="75"/>
      <c r="U3253" s="75"/>
      <c r="V3253" s="75"/>
      <c r="W3253" s="75"/>
      <c r="X3253" s="75"/>
      <c r="Y3253" s="84">
        <f>MAX(X3255:X3257)</f>
        <v>25000</v>
      </c>
      <c r="Z3253" s="83"/>
      <c r="AA3253" s="83"/>
      <c r="AB3253" s="75"/>
      <c r="AC3253" s="75"/>
      <c r="AD3253" s="75"/>
      <c r="AE3253" s="75"/>
      <c r="AF3253" s="75"/>
      <c r="AG3253" s="75"/>
      <c r="AH3253" s="75"/>
      <c r="AI3253" s="75"/>
      <c r="AJ3253" s="84">
        <f>MAX(AI3255:AI3257)</f>
        <v>0</v>
      </c>
      <c r="AK3253" s="83"/>
      <c r="AL3253" s="83"/>
      <c r="AM3253" s="75"/>
      <c r="AN3253" s="75"/>
      <c r="AO3253" s="75"/>
      <c r="AP3253" s="75"/>
      <c r="AQ3253" s="75"/>
      <c r="AR3253" s="75"/>
      <c r="AS3253" s="75"/>
      <c r="AT3253" s="75"/>
      <c r="AU3253" s="75"/>
      <c r="AV3253" s="75"/>
      <c r="AW3253" s="84">
        <f>MAX(AV3255:AV3257)</f>
        <v>1000</v>
      </c>
      <c r="AX3253" s="83"/>
      <c r="AY3253" s="83"/>
      <c r="AZ3253" s="79"/>
      <c r="BA3253" s="80"/>
      <c r="BB3253" s="71"/>
      <c r="BC3253" s="95"/>
      <c r="BD3253" s="41">
        <v>5</v>
      </c>
      <c r="BE3253" s="52">
        <v>54</v>
      </c>
      <c r="BF3253" s="103">
        <v>5411</v>
      </c>
      <c r="BG3253" s="278" t="s">
        <v>50</v>
      </c>
    </row>
    <row r="3254" spans="1:59" s="63" customFormat="1" ht="12.75" x14ac:dyDescent="0.2">
      <c r="A3254" s="196">
        <v>5</v>
      </c>
      <c r="B3254" s="197" t="s">
        <v>938</v>
      </c>
      <c r="C3254" s="208">
        <v>54</v>
      </c>
      <c r="D3254" s="209" t="s">
        <v>1007</v>
      </c>
      <c r="E3254" s="212">
        <v>5411</v>
      </c>
      <c r="F3254" s="213" t="s">
        <v>1008</v>
      </c>
      <c r="G3254" s="231"/>
      <c r="H3254" s="85" t="s">
        <v>51</v>
      </c>
      <c r="I3254" s="223"/>
      <c r="J3254" s="73"/>
      <c r="K3254" s="73"/>
      <c r="L3254" s="73"/>
      <c r="M3254" s="74"/>
      <c r="N3254" s="317">
        <f>SUM(N3255:N3256)</f>
        <v>2</v>
      </c>
      <c r="O3254" s="293">
        <f>SUM(O3255:O3256)</f>
        <v>1</v>
      </c>
      <c r="P3254" s="292"/>
      <c r="Q3254" s="87"/>
      <c r="R3254" s="87"/>
      <c r="S3254" s="87"/>
      <c r="T3254" s="87"/>
      <c r="U3254" s="87"/>
      <c r="V3254" s="87"/>
      <c r="W3254" s="87"/>
      <c r="X3254" s="87"/>
      <c r="Y3254" s="112"/>
      <c r="Z3254" s="121">
        <f>SUM(Z3255:Z3256)</f>
        <v>12500</v>
      </c>
      <c r="AA3254" s="88"/>
      <c r="AB3254" s="87"/>
      <c r="AC3254" s="87"/>
      <c r="AD3254" s="87"/>
      <c r="AE3254" s="87"/>
      <c r="AF3254" s="87"/>
      <c r="AG3254" s="87"/>
      <c r="AH3254" s="87"/>
      <c r="AI3254" s="87"/>
      <c r="AJ3254" s="112"/>
      <c r="AK3254" s="121">
        <f>SUM(AK3255:AK3256)</f>
        <v>0</v>
      </c>
      <c r="AL3254" s="88"/>
      <c r="AM3254" s="87"/>
      <c r="AN3254" s="87"/>
      <c r="AO3254" s="87"/>
      <c r="AP3254" s="87"/>
      <c r="AQ3254" s="87"/>
      <c r="AR3254" s="87"/>
      <c r="AS3254" s="87"/>
      <c r="AT3254" s="87"/>
      <c r="AU3254" s="87"/>
      <c r="AV3254" s="87"/>
      <c r="AW3254" s="112"/>
      <c r="AX3254" s="121">
        <f>SUM(AX3255:AX3256)</f>
        <v>550</v>
      </c>
      <c r="AY3254" s="88"/>
      <c r="AZ3254" s="79"/>
      <c r="BA3254" s="80"/>
      <c r="BB3254" s="71"/>
      <c r="BC3254" s="95"/>
      <c r="BD3254" s="41">
        <v>5</v>
      </c>
      <c r="BE3254" s="52">
        <v>54</v>
      </c>
      <c r="BF3254" s="103">
        <v>5411</v>
      </c>
      <c r="BG3254" s="279" t="s">
        <v>51</v>
      </c>
    </row>
    <row r="3255" spans="1:59" s="63" customFormat="1" ht="12.75" x14ac:dyDescent="0.2">
      <c r="A3255" s="196">
        <v>5</v>
      </c>
      <c r="B3255" s="197" t="s">
        <v>938</v>
      </c>
      <c r="C3255" s="208">
        <v>54</v>
      </c>
      <c r="D3255" s="209" t="s">
        <v>1007</v>
      </c>
      <c r="E3255" s="212">
        <v>5411</v>
      </c>
      <c r="F3255" s="213" t="s">
        <v>1008</v>
      </c>
      <c r="G3255" s="231"/>
      <c r="H3255" s="89" t="s">
        <v>52</v>
      </c>
      <c r="I3255" s="90" t="s">
        <v>304</v>
      </c>
      <c r="J3255" s="90"/>
      <c r="K3255" s="90" t="s">
        <v>64</v>
      </c>
      <c r="L3255" s="90" t="s">
        <v>271</v>
      </c>
      <c r="M3255" s="91"/>
      <c r="N3255" s="312">
        <v>1</v>
      </c>
      <c r="O3255" s="313">
        <f>N3255/N$3254</f>
        <v>0.5</v>
      </c>
      <c r="P3255" s="104"/>
      <c r="Q3255" s="92"/>
      <c r="R3255" s="92"/>
      <c r="S3255" s="92"/>
      <c r="T3255" s="92"/>
      <c r="U3255" s="92"/>
      <c r="V3255" s="92"/>
      <c r="W3255" s="92"/>
      <c r="X3255" s="109">
        <f>P3255*P$7+Q3255*Q$7+R3255*R$7+S3255*S$7+T3255*T$7+U3255*U$7+V3255*V$7+W3255*W$7</f>
        <v>0</v>
      </c>
      <c r="Y3255" s="83"/>
      <c r="Z3255" s="110">
        <f>X3255*$O3255</f>
        <v>0</v>
      </c>
      <c r="AA3255" s="111"/>
      <c r="AB3255" s="92"/>
      <c r="AC3255" s="92"/>
      <c r="AD3255" s="92"/>
      <c r="AE3255" s="92"/>
      <c r="AF3255" s="92"/>
      <c r="AG3255" s="92"/>
      <c r="AH3255" s="92"/>
      <c r="AI3255" s="109">
        <f>AB3255*AB$7+AC3255*AC$7+AD3255*AD$7+AE3255*AE$7+AF3255*AF$7+AG3255*AG$7+AH3255*AH$7</f>
        <v>0</v>
      </c>
      <c r="AJ3255" s="83"/>
      <c r="AK3255" s="110">
        <f>AI3255*$O3255</f>
        <v>0</v>
      </c>
      <c r="AL3255" s="111"/>
      <c r="AM3255" s="92"/>
      <c r="AN3255" s="92"/>
      <c r="AO3255" s="92"/>
      <c r="AP3255" s="92"/>
      <c r="AQ3255" s="92"/>
      <c r="AR3255" s="92"/>
      <c r="AS3255" s="92">
        <v>1</v>
      </c>
      <c r="AT3255" s="92"/>
      <c r="AU3255" s="92"/>
      <c r="AV3255" s="109">
        <f>AM3255*AM$7+AN3255*AN$7+AO3255*AO$7+AP3255*AP$7+AQ3255*AQ$7+AR3255*AR$7+AS3255*AS$7+AT3255*AT$7+AU3255*AU$7</f>
        <v>1000</v>
      </c>
      <c r="AW3255" s="75"/>
      <c r="AX3255" s="110">
        <f>AV3255*$O3255</f>
        <v>500</v>
      </c>
      <c r="AY3255" s="111"/>
      <c r="AZ3255" s="93"/>
      <c r="BA3255" s="94" t="s">
        <v>131</v>
      </c>
      <c r="BB3255" s="71"/>
      <c r="BC3255" s="95"/>
      <c r="BD3255" s="41">
        <v>5</v>
      </c>
      <c r="BE3255" s="52">
        <v>54</v>
      </c>
      <c r="BF3255" s="103">
        <v>5411</v>
      </c>
      <c r="BG3255" s="280" t="s">
        <v>52</v>
      </c>
    </row>
    <row r="3256" spans="1:59" s="63" customFormat="1" ht="12.75" x14ac:dyDescent="0.2">
      <c r="A3256" s="196">
        <v>5</v>
      </c>
      <c r="B3256" s="197" t="s">
        <v>938</v>
      </c>
      <c r="C3256" s="208">
        <v>54</v>
      </c>
      <c r="D3256" s="209" t="s">
        <v>1007</v>
      </c>
      <c r="E3256" s="212">
        <v>5411</v>
      </c>
      <c r="F3256" s="213" t="s">
        <v>1008</v>
      </c>
      <c r="G3256" s="231"/>
      <c r="H3256" s="89"/>
      <c r="I3256" s="90" t="s">
        <v>766</v>
      </c>
      <c r="J3256" s="90"/>
      <c r="K3256" s="90" t="s">
        <v>73</v>
      </c>
      <c r="L3256" s="90" t="s">
        <v>95</v>
      </c>
      <c r="M3256" s="91"/>
      <c r="N3256" s="312">
        <v>1</v>
      </c>
      <c r="O3256" s="313">
        <f>N3256/N$3254</f>
        <v>0.5</v>
      </c>
      <c r="P3256" s="104"/>
      <c r="Q3256" s="92"/>
      <c r="R3256" s="92"/>
      <c r="S3256" s="92"/>
      <c r="T3256" s="92"/>
      <c r="U3256" s="92"/>
      <c r="V3256" s="92"/>
      <c r="W3256" s="92">
        <v>1</v>
      </c>
      <c r="X3256" s="109">
        <f>P3256*P$7+Q3256*Q$7+R3256*R$7+S3256*S$7+T3256*T$7+U3256*U$7+V3256*V$7+W3256*W$7</f>
        <v>25000</v>
      </c>
      <c r="Y3256" s="83"/>
      <c r="Z3256" s="110">
        <f>X3256*$O3256</f>
        <v>12500</v>
      </c>
      <c r="AA3256" s="111"/>
      <c r="AB3256" s="92"/>
      <c r="AC3256" s="92"/>
      <c r="AD3256" s="92"/>
      <c r="AE3256" s="92"/>
      <c r="AF3256" s="92"/>
      <c r="AG3256" s="92"/>
      <c r="AH3256" s="92"/>
      <c r="AI3256" s="109">
        <f>AB3256*AB$7+AC3256*AC$7+AD3256*AD$7+AE3256*AE$7+AF3256*AF$7+AG3256*AG$7+AH3256*AH$7</f>
        <v>0</v>
      </c>
      <c r="AJ3256" s="83"/>
      <c r="AK3256" s="110">
        <f>AI3256*$O3256</f>
        <v>0</v>
      </c>
      <c r="AL3256" s="111"/>
      <c r="AM3256" s="92"/>
      <c r="AN3256" s="92"/>
      <c r="AO3256" s="92"/>
      <c r="AP3256" s="92">
        <v>1</v>
      </c>
      <c r="AQ3256" s="92"/>
      <c r="AR3256" s="92"/>
      <c r="AS3256" s="92"/>
      <c r="AT3256" s="92"/>
      <c r="AU3256" s="92"/>
      <c r="AV3256" s="109">
        <f>AM3256*AM$7+AN3256*AN$7+AO3256*AO$7+AP3256*AP$7+AQ3256*AQ$7+AR3256*AR$7+AS3256*AS$7+AT3256*AT$7+AU3256*AU$7</f>
        <v>100</v>
      </c>
      <c r="AW3256" s="75"/>
      <c r="AX3256" s="110">
        <f>AV3256*$O3256</f>
        <v>50</v>
      </c>
      <c r="AY3256" s="111"/>
      <c r="AZ3256" s="93"/>
      <c r="BA3256" s="94" t="s">
        <v>131</v>
      </c>
      <c r="BB3256" s="71"/>
      <c r="BC3256" s="95"/>
      <c r="BD3256" s="41">
        <v>5</v>
      </c>
      <c r="BE3256" s="52">
        <v>54</v>
      </c>
      <c r="BF3256" s="103">
        <v>5411</v>
      </c>
      <c r="BG3256" s="280" t="s">
        <v>52</v>
      </c>
    </row>
    <row r="3257" spans="1:59" s="63" customFormat="1" ht="12.75" x14ac:dyDescent="0.2">
      <c r="A3257" s="196">
        <v>5</v>
      </c>
      <c r="B3257" s="197" t="s">
        <v>938</v>
      </c>
      <c r="C3257" s="208">
        <v>54</v>
      </c>
      <c r="D3257" s="209" t="s">
        <v>1007</v>
      </c>
      <c r="E3257" s="212">
        <v>5411</v>
      </c>
      <c r="F3257" s="213" t="s">
        <v>1008</v>
      </c>
      <c r="G3257" s="231"/>
      <c r="H3257" s="89"/>
      <c r="I3257" s="219"/>
      <c r="J3257" s="90"/>
      <c r="K3257" s="90"/>
      <c r="L3257" s="90"/>
      <c r="M3257" s="91"/>
      <c r="N3257" s="247"/>
      <c r="O3257" s="306"/>
      <c r="P3257" s="104"/>
      <c r="Q3257" s="92"/>
      <c r="R3257" s="92"/>
      <c r="S3257" s="92"/>
      <c r="T3257" s="92"/>
      <c r="U3257" s="92"/>
      <c r="V3257" s="92"/>
      <c r="W3257" s="92"/>
      <c r="X3257" s="75"/>
      <c r="Y3257" s="83"/>
      <c r="Z3257" s="83"/>
      <c r="AA3257" s="83"/>
      <c r="AB3257" s="92"/>
      <c r="AC3257" s="92"/>
      <c r="AD3257" s="92"/>
      <c r="AE3257" s="92"/>
      <c r="AF3257" s="92"/>
      <c r="AG3257" s="92"/>
      <c r="AH3257" s="92"/>
      <c r="AI3257" s="75"/>
      <c r="AJ3257" s="83"/>
      <c r="AK3257" s="83"/>
      <c r="AL3257" s="83"/>
      <c r="AM3257" s="92"/>
      <c r="AN3257" s="92"/>
      <c r="AO3257" s="92"/>
      <c r="AP3257" s="92"/>
      <c r="AQ3257" s="92"/>
      <c r="AR3257" s="92"/>
      <c r="AS3257" s="92"/>
      <c r="AT3257" s="92"/>
      <c r="AU3257" s="92"/>
      <c r="AV3257" s="75"/>
      <c r="AW3257" s="75"/>
      <c r="AX3257" s="83"/>
      <c r="AY3257" s="83"/>
      <c r="AZ3257" s="93"/>
      <c r="BA3257" s="94"/>
      <c r="BB3257" s="71"/>
      <c r="BC3257" s="95"/>
      <c r="BD3257" s="41">
        <v>5</v>
      </c>
      <c r="BE3257" s="52">
        <v>54</v>
      </c>
      <c r="BF3257" s="103">
        <v>5411</v>
      </c>
      <c r="BG3257" s="280" t="s">
        <v>52</v>
      </c>
    </row>
    <row r="3258" spans="1:59" s="63" customFormat="1" ht="12.75" x14ac:dyDescent="0.2">
      <c r="A3258" s="196">
        <v>5</v>
      </c>
      <c r="B3258" s="197" t="s">
        <v>938</v>
      </c>
      <c r="C3258" s="208">
        <v>54</v>
      </c>
      <c r="D3258" s="209" t="s">
        <v>1007</v>
      </c>
      <c r="E3258" s="212">
        <v>5411</v>
      </c>
      <c r="F3258" s="213" t="s">
        <v>1008</v>
      </c>
      <c r="G3258" s="231"/>
      <c r="H3258" s="65"/>
      <c r="I3258" s="222"/>
      <c r="J3258" s="66"/>
      <c r="K3258" s="66"/>
      <c r="L3258" s="66"/>
      <c r="M3258" s="64"/>
      <c r="N3258" s="304"/>
      <c r="O3258" s="305"/>
      <c r="P3258" s="127"/>
      <c r="Q3258" s="67"/>
      <c r="R3258" s="67"/>
      <c r="S3258" s="67"/>
      <c r="T3258" s="67"/>
      <c r="U3258" s="67"/>
      <c r="V3258" s="67"/>
      <c r="W3258" s="67"/>
      <c r="X3258" s="67"/>
      <c r="Y3258" s="68"/>
      <c r="Z3258" s="68"/>
      <c r="AA3258" s="68"/>
      <c r="AB3258" s="67"/>
      <c r="AC3258" s="67"/>
      <c r="AD3258" s="67"/>
      <c r="AE3258" s="67"/>
      <c r="AF3258" s="67"/>
      <c r="AG3258" s="67"/>
      <c r="AH3258" s="67"/>
      <c r="AI3258" s="67"/>
      <c r="AJ3258" s="68"/>
      <c r="AK3258" s="68"/>
      <c r="AL3258" s="68"/>
      <c r="AM3258" s="67"/>
      <c r="AN3258" s="67"/>
      <c r="AO3258" s="67"/>
      <c r="AP3258" s="67"/>
      <c r="AQ3258" s="67"/>
      <c r="AR3258" s="67"/>
      <c r="AS3258" s="67"/>
      <c r="AT3258" s="67"/>
      <c r="AU3258" s="67"/>
      <c r="AV3258" s="67"/>
      <c r="AW3258" s="67"/>
      <c r="AX3258" s="68"/>
      <c r="AY3258" s="68"/>
      <c r="AZ3258" s="69"/>
      <c r="BA3258" s="70"/>
      <c r="BB3258" s="71"/>
      <c r="BC3258" s="95"/>
      <c r="BD3258" s="41">
        <v>5</v>
      </c>
      <c r="BE3258" s="52">
        <v>54</v>
      </c>
      <c r="BF3258" s="103">
        <v>5411</v>
      </c>
      <c r="BG3258" s="275"/>
    </row>
    <row r="3259" spans="1:59" s="63" customFormat="1" ht="12.75" x14ac:dyDescent="0.2">
      <c r="A3259" s="196">
        <v>5</v>
      </c>
      <c r="B3259" s="197" t="s">
        <v>938</v>
      </c>
      <c r="C3259" s="208">
        <v>54</v>
      </c>
      <c r="D3259" s="209" t="s">
        <v>1007</v>
      </c>
      <c r="E3259" s="212">
        <v>5411</v>
      </c>
      <c r="F3259" s="213" t="s">
        <v>1008</v>
      </c>
      <c r="G3259" s="232"/>
      <c r="H3259" s="97"/>
      <c r="I3259" s="224"/>
      <c r="J3259" s="98"/>
      <c r="K3259" s="98"/>
      <c r="L3259" s="98"/>
      <c r="M3259" s="96"/>
      <c r="N3259" s="307"/>
      <c r="O3259" s="246"/>
      <c r="P3259" s="124"/>
      <c r="Q3259" s="99"/>
      <c r="R3259" s="99"/>
      <c r="S3259" s="99"/>
      <c r="T3259" s="99"/>
      <c r="U3259" s="99"/>
      <c r="V3259" s="99"/>
      <c r="W3259" s="99"/>
      <c r="X3259" s="99"/>
      <c r="Y3259" s="100"/>
      <c r="Z3259" s="100"/>
      <c r="AA3259" s="100"/>
      <c r="AB3259" s="99"/>
      <c r="AC3259" s="99"/>
      <c r="AD3259" s="99"/>
      <c r="AE3259" s="99"/>
      <c r="AF3259" s="99"/>
      <c r="AG3259" s="99"/>
      <c r="AH3259" s="99"/>
      <c r="AI3259" s="99"/>
      <c r="AJ3259" s="100"/>
      <c r="AK3259" s="100"/>
      <c r="AL3259" s="100"/>
      <c r="AM3259" s="99"/>
      <c r="AN3259" s="99"/>
      <c r="AO3259" s="99"/>
      <c r="AP3259" s="99"/>
      <c r="AQ3259" s="99"/>
      <c r="AR3259" s="99"/>
      <c r="AS3259" s="99"/>
      <c r="AT3259" s="99"/>
      <c r="AU3259" s="99"/>
      <c r="AV3259" s="99"/>
      <c r="AW3259" s="99"/>
      <c r="AX3259" s="100"/>
      <c r="AY3259" s="100"/>
      <c r="AZ3259" s="101"/>
      <c r="BA3259" s="102"/>
      <c r="BB3259" s="95"/>
      <c r="BC3259" s="95"/>
      <c r="BD3259" s="41">
        <v>5</v>
      </c>
      <c r="BE3259" s="52">
        <v>54</v>
      </c>
      <c r="BF3259" s="103">
        <v>5411</v>
      </c>
      <c r="BG3259" s="277"/>
    </row>
    <row r="3260" spans="1:59" x14ac:dyDescent="0.25">
      <c r="A3260" s="196">
        <v>5</v>
      </c>
      <c r="B3260" s="197" t="s">
        <v>938</v>
      </c>
      <c r="C3260" s="208">
        <v>54</v>
      </c>
      <c r="D3260" s="209" t="s">
        <v>1007</v>
      </c>
      <c r="E3260" s="210">
        <v>5412</v>
      </c>
      <c r="F3260" s="211" t="s">
        <v>1009</v>
      </c>
      <c r="G3260" s="235"/>
      <c r="H3260" s="145"/>
      <c r="I3260" s="221"/>
      <c r="J3260" s="57"/>
      <c r="K3260" s="57"/>
      <c r="L3260" s="57"/>
      <c r="M3260" s="144"/>
      <c r="N3260" s="324"/>
      <c r="O3260" s="325"/>
      <c r="P3260" s="146"/>
      <c r="Q3260" s="146"/>
      <c r="R3260" s="146"/>
      <c r="S3260" s="146"/>
      <c r="T3260" s="146"/>
      <c r="U3260" s="146"/>
      <c r="V3260" s="146"/>
      <c r="W3260" s="146"/>
      <c r="X3260" s="146"/>
      <c r="Y3260" s="59"/>
      <c r="Z3260" s="123"/>
      <c r="AA3260" s="123"/>
      <c r="AB3260" s="146"/>
      <c r="AC3260" s="146"/>
      <c r="AD3260" s="146"/>
      <c r="AE3260" s="146"/>
      <c r="AF3260" s="146"/>
      <c r="AG3260" s="146"/>
      <c r="AH3260" s="146"/>
      <c r="AI3260" s="146"/>
      <c r="AJ3260" s="59"/>
      <c r="AK3260" s="123"/>
      <c r="AL3260" s="123"/>
      <c r="AM3260" s="146"/>
      <c r="AN3260" s="146"/>
      <c r="AO3260" s="146"/>
      <c r="AP3260" s="146"/>
      <c r="AQ3260" s="146"/>
      <c r="AR3260" s="146"/>
      <c r="AS3260" s="146"/>
      <c r="AT3260" s="146"/>
      <c r="AU3260" s="146"/>
      <c r="AV3260" s="146"/>
      <c r="AW3260" s="58"/>
      <c r="AX3260" s="123"/>
      <c r="AY3260" s="59"/>
      <c r="AZ3260" s="147"/>
      <c r="BA3260" s="148"/>
      <c r="BB3260" s="143"/>
      <c r="BC3260" s="143"/>
      <c r="BD3260" s="41">
        <v>5</v>
      </c>
      <c r="BE3260" s="52">
        <v>54</v>
      </c>
      <c r="BF3260" s="62">
        <v>5412</v>
      </c>
      <c r="BG3260" s="284"/>
    </row>
    <row r="3261" spans="1:59" s="63" customFormat="1" ht="12.75" x14ac:dyDescent="0.2">
      <c r="A3261" s="196">
        <v>5</v>
      </c>
      <c r="B3261" s="197" t="s">
        <v>938</v>
      </c>
      <c r="C3261" s="208">
        <v>54</v>
      </c>
      <c r="D3261" s="209" t="s">
        <v>1007</v>
      </c>
      <c r="E3261" s="210">
        <v>5412</v>
      </c>
      <c r="F3261" s="211" t="s">
        <v>1009</v>
      </c>
      <c r="G3261" s="230"/>
      <c r="H3261" s="56"/>
      <c r="I3261" s="221"/>
      <c r="J3261" s="57"/>
      <c r="K3261" s="57"/>
      <c r="L3261" s="57"/>
      <c r="M3261" s="55"/>
      <c r="N3261" s="303"/>
      <c r="O3261" s="245"/>
      <c r="P3261" s="122"/>
      <c r="Q3261" s="58"/>
      <c r="R3261" s="58"/>
      <c r="S3261" s="58"/>
      <c r="T3261" s="58"/>
      <c r="U3261" s="58"/>
      <c r="V3261" s="58"/>
      <c r="W3261" s="58"/>
      <c r="X3261" s="58"/>
      <c r="Y3261" s="59"/>
      <c r="Z3261" s="59"/>
      <c r="AA3261" s="59"/>
      <c r="AB3261" s="58"/>
      <c r="AC3261" s="58"/>
      <c r="AD3261" s="58"/>
      <c r="AE3261" s="58"/>
      <c r="AF3261" s="58"/>
      <c r="AG3261" s="58"/>
      <c r="AH3261" s="58"/>
      <c r="AI3261" s="58"/>
      <c r="AJ3261" s="59"/>
      <c r="AK3261" s="59"/>
      <c r="AL3261" s="59"/>
      <c r="AM3261" s="58"/>
      <c r="AN3261" s="58"/>
      <c r="AO3261" s="58"/>
      <c r="AP3261" s="58"/>
      <c r="AQ3261" s="58"/>
      <c r="AR3261" s="58"/>
      <c r="AS3261" s="58"/>
      <c r="AT3261" s="58"/>
      <c r="AU3261" s="58"/>
      <c r="AV3261" s="58"/>
      <c r="AW3261" s="58"/>
      <c r="AX3261" s="59"/>
      <c r="AY3261" s="59"/>
      <c r="AZ3261" s="60"/>
      <c r="BA3261" s="61"/>
      <c r="BB3261" s="54"/>
      <c r="BC3261" s="54"/>
      <c r="BD3261" s="41">
        <v>5</v>
      </c>
      <c r="BE3261" s="52">
        <v>54</v>
      </c>
      <c r="BF3261" s="62">
        <v>5412</v>
      </c>
      <c r="BG3261" s="274"/>
    </row>
    <row r="3262" spans="1:59" s="63" customFormat="1" ht="12.75" x14ac:dyDescent="0.2">
      <c r="A3262" s="196">
        <v>5</v>
      </c>
      <c r="B3262" s="197" t="s">
        <v>938</v>
      </c>
      <c r="C3262" s="208">
        <v>54</v>
      </c>
      <c r="D3262" s="209" t="s">
        <v>1007</v>
      </c>
      <c r="E3262" s="210">
        <v>5412</v>
      </c>
      <c r="F3262" s="211" t="s">
        <v>1009</v>
      </c>
      <c r="G3262" s="231"/>
      <c r="H3262" s="65"/>
      <c r="I3262" s="222"/>
      <c r="J3262" s="66"/>
      <c r="K3262" s="66"/>
      <c r="L3262" s="66"/>
      <c r="M3262" s="64"/>
      <c r="N3262" s="308"/>
      <c r="O3262" s="309"/>
      <c r="P3262" s="127"/>
      <c r="Q3262" s="67"/>
      <c r="R3262" s="67"/>
      <c r="S3262" s="67"/>
      <c r="T3262" s="67"/>
      <c r="U3262" s="67"/>
      <c r="V3262" s="67"/>
      <c r="W3262" s="67"/>
      <c r="X3262" s="67"/>
      <c r="Y3262" s="68"/>
      <c r="Z3262" s="68"/>
      <c r="AA3262" s="68"/>
      <c r="AB3262" s="67"/>
      <c r="AC3262" s="67"/>
      <c r="AD3262" s="67"/>
      <c r="AE3262" s="67"/>
      <c r="AF3262" s="67"/>
      <c r="AG3262" s="67"/>
      <c r="AH3262" s="67"/>
      <c r="AI3262" s="67"/>
      <c r="AJ3262" s="68"/>
      <c r="AK3262" s="68"/>
      <c r="AL3262" s="68"/>
      <c r="AM3262" s="67"/>
      <c r="AN3262" s="67"/>
      <c r="AO3262" s="67"/>
      <c r="AP3262" s="67"/>
      <c r="AQ3262" s="67"/>
      <c r="AR3262" s="67"/>
      <c r="AS3262" s="67"/>
      <c r="AT3262" s="67"/>
      <c r="AU3262" s="67"/>
      <c r="AV3262" s="67"/>
      <c r="AW3262" s="67"/>
      <c r="AX3262" s="68"/>
      <c r="AY3262" s="68"/>
      <c r="AZ3262" s="69"/>
      <c r="BA3262" s="70"/>
      <c r="BB3262" s="71"/>
      <c r="BC3262" s="54"/>
      <c r="BD3262" s="41">
        <v>5</v>
      </c>
      <c r="BE3262" s="52">
        <v>54</v>
      </c>
      <c r="BF3262" s="62">
        <v>5412</v>
      </c>
      <c r="BG3262" s="275"/>
    </row>
    <row r="3263" spans="1:59" s="63" customFormat="1" ht="12.75" x14ac:dyDescent="0.2">
      <c r="A3263" s="196">
        <v>5</v>
      </c>
      <c r="B3263" s="197" t="s">
        <v>938</v>
      </c>
      <c r="C3263" s="208">
        <v>54</v>
      </c>
      <c r="D3263" s="209" t="s">
        <v>1007</v>
      </c>
      <c r="E3263" s="210">
        <v>5412</v>
      </c>
      <c r="F3263" s="211" t="s">
        <v>1009</v>
      </c>
      <c r="G3263" s="231"/>
      <c r="H3263" s="72" t="s">
        <v>47</v>
      </c>
      <c r="I3263" s="223"/>
      <c r="J3263" s="73"/>
      <c r="K3263" s="73"/>
      <c r="L3263" s="73"/>
      <c r="M3263" s="74"/>
      <c r="N3263" s="247"/>
      <c r="O3263" s="306"/>
      <c r="P3263" s="105"/>
      <c r="Q3263" s="75"/>
      <c r="R3263" s="75"/>
      <c r="S3263" s="75"/>
      <c r="T3263" s="75"/>
      <c r="U3263" s="75"/>
      <c r="V3263" s="75"/>
      <c r="W3263" s="75"/>
      <c r="X3263" s="75"/>
      <c r="Y3263" s="76">
        <f>IF(ISNUMBER(VLOOKUP(Y3265,P$7:W$7,MATCH(Y3265,P$7:W$7))),VLOOKUP(Y3265,P$7:W$7,MATCH(Y3265,P$7:W$7)),IF(N3267=0,"No Data",IF(Y3265&gt;0,"&lt;100",0)))</f>
        <v>0</v>
      </c>
      <c r="Z3263" s="77">
        <f>IF(ISNUMBER(VLOOKUP(Z3267,P$7:W$7,MATCH(Z3267,P$7:W$7))),VLOOKUP(Z3267,P$7:W$7,MATCH(Z3267,P$7:W$7)),IF(N3267=0,"No Data",IF(Z3267&gt;0,"&lt;100",0)))</f>
        <v>0</v>
      </c>
      <c r="AA3263" s="106">
        <f>IF(ISNUMBER(Z3263),Z3263,0)</f>
        <v>0</v>
      </c>
      <c r="AB3263" s="75"/>
      <c r="AC3263" s="75"/>
      <c r="AD3263" s="75"/>
      <c r="AE3263" s="75"/>
      <c r="AF3263" s="75"/>
      <c r="AG3263" s="75"/>
      <c r="AH3263" s="75"/>
      <c r="AI3263" s="75"/>
      <c r="AJ3263" s="76">
        <f>IF(ISNUMBER(VLOOKUP(AJ3265,AB$7:AH$7,MATCH(AJ3265,AB$7:AH$7))),VLOOKUP(AJ3265,AB$7:AH$7,MATCH(AJ3265,AB$7:AH$7)),IF(N3267=0,"No Data",IF(AJ3265&gt;0,"&lt;50",0)))</f>
        <v>0</v>
      </c>
      <c r="AK3263" s="77">
        <f>IF(ISNUMBER(VLOOKUP(AK3267,AB$7:AH$7,MATCH(AK3267,AB$7:AH$7))),VLOOKUP(AK3267,AB$7:AH$7,MATCH(AK3267,AB$7:AH$7)),IF(N3267=0,"No Data",IF(AK3267&gt;0,"&lt;50",0)))</f>
        <v>0</v>
      </c>
      <c r="AL3263" s="106">
        <f>IF(ISNUMBER(AK3263),AK3263,0)</f>
        <v>0</v>
      </c>
      <c r="AM3263" s="75"/>
      <c r="AN3263" s="75"/>
      <c r="AO3263" s="75"/>
      <c r="AP3263" s="75"/>
      <c r="AQ3263" s="75"/>
      <c r="AR3263" s="75"/>
      <c r="AS3263" s="75"/>
      <c r="AT3263" s="75"/>
      <c r="AU3263" s="75"/>
      <c r="AV3263" s="75"/>
      <c r="AW3263" s="76">
        <f>IF(ISNUMBER(VLOOKUP(AW3265,AM$7:AU$7,MATCH(AW3265,AM$7:AU$7))),VLOOKUP(AW3265,AM$7:AU$7,MATCH(AW3265,AM$7:AU$7)),IF(N3267=0,"No Data",IF(AW3265&gt;0,"&lt;10",0)))</f>
        <v>1000</v>
      </c>
      <c r="AX3263" s="77">
        <f>IF(ISNUMBER(VLOOKUP(AX3267,AM$7:AU$7,MATCH(AX3267,AM$7:AU$7))),VLOOKUP(AX3267,AM$7:AU$7,MATCH(AX3267,AM$7:AU$7)),IF(N3267=0,"No Data",IF(AX3267&gt;0,"&lt;10",0)))</f>
        <v>1000</v>
      </c>
      <c r="AY3263" s="106">
        <f>IF(ISNUMBER(AX3263),AX3263,0)</f>
        <v>1000</v>
      </c>
      <c r="AZ3263" s="79"/>
      <c r="BA3263" s="80"/>
      <c r="BB3263" s="71"/>
      <c r="BC3263" s="54"/>
      <c r="BD3263" s="41">
        <v>5</v>
      </c>
      <c r="BE3263" s="52">
        <v>54</v>
      </c>
      <c r="BF3263" s="62">
        <v>5412</v>
      </c>
      <c r="BG3263" s="276" t="s">
        <v>47</v>
      </c>
    </row>
    <row r="3264" spans="1:59" s="63" customFormat="1" ht="12.75" x14ac:dyDescent="0.2">
      <c r="A3264" s="196">
        <v>5</v>
      </c>
      <c r="B3264" s="197" t="s">
        <v>938</v>
      </c>
      <c r="C3264" s="208">
        <v>54</v>
      </c>
      <c r="D3264" s="209" t="s">
        <v>1007</v>
      </c>
      <c r="E3264" s="210">
        <v>5412</v>
      </c>
      <c r="F3264" s="211" t="s">
        <v>1009</v>
      </c>
      <c r="G3264" s="231"/>
      <c r="H3264" s="81" t="s">
        <v>48</v>
      </c>
      <c r="I3264" s="223"/>
      <c r="J3264" s="73"/>
      <c r="K3264" s="73"/>
      <c r="L3264" s="73"/>
      <c r="M3264" s="74"/>
      <c r="N3264" s="247"/>
      <c r="O3264" s="306"/>
      <c r="P3264" s="105"/>
      <c r="Q3264" s="75"/>
      <c r="R3264" s="75"/>
      <c r="S3264" s="75"/>
      <c r="T3264" s="75"/>
      <c r="U3264" s="75"/>
      <c r="V3264" s="75"/>
      <c r="W3264" s="75"/>
      <c r="X3264" s="75"/>
      <c r="Y3264" s="82">
        <f>MIN(X3268:X3270)</f>
        <v>0</v>
      </c>
      <c r="Z3264" s="83"/>
      <c r="AA3264" s="83"/>
      <c r="AB3264" s="75"/>
      <c r="AC3264" s="75"/>
      <c r="AD3264" s="75"/>
      <c r="AE3264" s="75"/>
      <c r="AF3264" s="75"/>
      <c r="AG3264" s="75"/>
      <c r="AH3264" s="75"/>
      <c r="AI3264" s="75"/>
      <c r="AJ3264" s="82">
        <f>MIN(AI3268:AI3270)</f>
        <v>0</v>
      </c>
      <c r="AK3264" s="83"/>
      <c r="AL3264" s="83"/>
      <c r="AM3264" s="75"/>
      <c r="AN3264" s="75"/>
      <c r="AO3264" s="75"/>
      <c r="AP3264" s="75"/>
      <c r="AQ3264" s="75"/>
      <c r="AR3264" s="75"/>
      <c r="AS3264" s="75"/>
      <c r="AT3264" s="75"/>
      <c r="AU3264" s="75"/>
      <c r="AV3264" s="75"/>
      <c r="AW3264" s="82">
        <f>MIN(AV3268:AV3270)</f>
        <v>1000</v>
      </c>
      <c r="AX3264" s="83"/>
      <c r="AY3264" s="83"/>
      <c r="AZ3264" s="79"/>
      <c r="BA3264" s="80"/>
      <c r="BB3264" s="71"/>
      <c r="BC3264" s="54"/>
      <c r="BD3264" s="41">
        <v>5</v>
      </c>
      <c r="BE3264" s="52">
        <v>54</v>
      </c>
      <c r="BF3264" s="62">
        <v>5412</v>
      </c>
      <c r="BG3264" s="278" t="s">
        <v>48</v>
      </c>
    </row>
    <row r="3265" spans="1:59" s="63" customFormat="1" ht="12.75" x14ac:dyDescent="0.2">
      <c r="A3265" s="196">
        <v>5</v>
      </c>
      <c r="B3265" s="197" t="s">
        <v>938</v>
      </c>
      <c r="C3265" s="208">
        <v>54</v>
      </c>
      <c r="D3265" s="209" t="s">
        <v>1007</v>
      </c>
      <c r="E3265" s="210">
        <v>5412</v>
      </c>
      <c r="F3265" s="211" t="s">
        <v>1009</v>
      </c>
      <c r="G3265" s="231"/>
      <c r="H3265" s="81" t="s">
        <v>49</v>
      </c>
      <c r="I3265" s="223"/>
      <c r="J3265" s="73"/>
      <c r="K3265" s="73"/>
      <c r="L3265" s="73"/>
      <c r="M3265" s="74"/>
      <c r="N3265" s="247"/>
      <c r="O3265" s="306"/>
      <c r="P3265" s="105"/>
      <c r="Q3265" s="75"/>
      <c r="R3265" s="75"/>
      <c r="S3265" s="75"/>
      <c r="T3265" s="75"/>
      <c r="U3265" s="75"/>
      <c r="V3265" s="75"/>
      <c r="W3265" s="75"/>
      <c r="X3265" s="75"/>
      <c r="Y3265" s="84">
        <f>IF(ISNUMBER(AVERAGE(X3268:X3270)),AVERAGE(X3268:X3270),0)</f>
        <v>0</v>
      </c>
      <c r="Z3265" s="83"/>
      <c r="AA3265" s="83"/>
      <c r="AB3265" s="75"/>
      <c r="AC3265" s="75"/>
      <c r="AD3265" s="75"/>
      <c r="AE3265" s="75"/>
      <c r="AF3265" s="75"/>
      <c r="AG3265" s="75"/>
      <c r="AH3265" s="75"/>
      <c r="AI3265" s="75"/>
      <c r="AJ3265" s="84">
        <f>IF(ISNUMBER(AVERAGE(AI3268:AI3270)),AVERAGE(AI3268:AI3270),0)</f>
        <v>0</v>
      </c>
      <c r="AK3265" s="83"/>
      <c r="AL3265" s="83"/>
      <c r="AM3265" s="75"/>
      <c r="AN3265" s="75"/>
      <c r="AO3265" s="75"/>
      <c r="AP3265" s="75"/>
      <c r="AQ3265" s="75"/>
      <c r="AR3265" s="75"/>
      <c r="AS3265" s="75"/>
      <c r="AT3265" s="75"/>
      <c r="AU3265" s="75"/>
      <c r="AV3265" s="75"/>
      <c r="AW3265" s="84">
        <f>IF(ISNUMBER(AVERAGE(AV3268:AV3270)),AVERAGE(AV3268:AV3270),0)</f>
        <v>1000</v>
      </c>
      <c r="AX3265" s="83"/>
      <c r="AY3265" s="83"/>
      <c r="AZ3265" s="79"/>
      <c r="BA3265" s="80"/>
      <c r="BB3265" s="71"/>
      <c r="BC3265" s="54"/>
      <c r="BD3265" s="41">
        <v>5</v>
      </c>
      <c r="BE3265" s="52">
        <v>54</v>
      </c>
      <c r="BF3265" s="62">
        <v>5412</v>
      </c>
      <c r="BG3265" s="278" t="s">
        <v>49</v>
      </c>
    </row>
    <row r="3266" spans="1:59" s="63" customFormat="1" ht="12.75" x14ac:dyDescent="0.2">
      <c r="A3266" s="196">
        <v>5</v>
      </c>
      <c r="B3266" s="197" t="s">
        <v>938</v>
      </c>
      <c r="C3266" s="208">
        <v>54</v>
      </c>
      <c r="D3266" s="209" t="s">
        <v>1007</v>
      </c>
      <c r="E3266" s="210">
        <v>5412</v>
      </c>
      <c r="F3266" s="211" t="s">
        <v>1009</v>
      </c>
      <c r="G3266" s="231"/>
      <c r="H3266" s="81" t="s">
        <v>50</v>
      </c>
      <c r="I3266" s="223"/>
      <c r="J3266" s="73"/>
      <c r="K3266" s="73"/>
      <c r="L3266" s="73"/>
      <c r="M3266" s="74"/>
      <c r="N3266" s="247"/>
      <c r="O3266" s="306"/>
      <c r="P3266" s="105"/>
      <c r="Q3266" s="75"/>
      <c r="R3266" s="75"/>
      <c r="S3266" s="75"/>
      <c r="T3266" s="75"/>
      <c r="U3266" s="75"/>
      <c r="V3266" s="75"/>
      <c r="W3266" s="75"/>
      <c r="X3266" s="75"/>
      <c r="Y3266" s="84">
        <f>MAX(X3268:X3270)</f>
        <v>0</v>
      </c>
      <c r="Z3266" s="83"/>
      <c r="AA3266" s="83"/>
      <c r="AB3266" s="75"/>
      <c r="AC3266" s="75"/>
      <c r="AD3266" s="75"/>
      <c r="AE3266" s="75"/>
      <c r="AF3266" s="75"/>
      <c r="AG3266" s="75"/>
      <c r="AH3266" s="75"/>
      <c r="AI3266" s="75"/>
      <c r="AJ3266" s="84">
        <f>MAX(AI3268:AI3270)</f>
        <v>0</v>
      </c>
      <c r="AK3266" s="83"/>
      <c r="AL3266" s="83"/>
      <c r="AM3266" s="75"/>
      <c r="AN3266" s="75"/>
      <c r="AO3266" s="75"/>
      <c r="AP3266" s="75"/>
      <c r="AQ3266" s="75"/>
      <c r="AR3266" s="75"/>
      <c r="AS3266" s="75"/>
      <c r="AT3266" s="75"/>
      <c r="AU3266" s="75"/>
      <c r="AV3266" s="75"/>
      <c r="AW3266" s="84">
        <f>MAX(AV3268:AV3270)</f>
        <v>1000</v>
      </c>
      <c r="AX3266" s="83"/>
      <c r="AY3266" s="83"/>
      <c r="AZ3266" s="79"/>
      <c r="BA3266" s="80"/>
      <c r="BB3266" s="71"/>
      <c r="BC3266" s="54"/>
      <c r="BD3266" s="41">
        <v>5</v>
      </c>
      <c r="BE3266" s="52">
        <v>54</v>
      </c>
      <c r="BF3266" s="62">
        <v>5412</v>
      </c>
      <c r="BG3266" s="278" t="s">
        <v>50</v>
      </c>
    </row>
    <row r="3267" spans="1:59" s="63" customFormat="1" ht="12.75" x14ac:dyDescent="0.2">
      <c r="A3267" s="196">
        <v>5</v>
      </c>
      <c r="B3267" s="197" t="s">
        <v>938</v>
      </c>
      <c r="C3267" s="208">
        <v>54</v>
      </c>
      <c r="D3267" s="209" t="s">
        <v>1007</v>
      </c>
      <c r="E3267" s="210">
        <v>5412</v>
      </c>
      <c r="F3267" s="211" t="s">
        <v>1009</v>
      </c>
      <c r="G3267" s="231"/>
      <c r="H3267" s="85" t="s">
        <v>51</v>
      </c>
      <c r="I3267" s="223"/>
      <c r="J3267" s="73"/>
      <c r="K3267" s="73"/>
      <c r="L3267" s="73"/>
      <c r="M3267" s="74"/>
      <c r="N3267" s="248">
        <f>SUM(N3268:N3269)</f>
        <v>1</v>
      </c>
      <c r="O3267" s="293">
        <f>SUM(O3268:O3269)</f>
        <v>1</v>
      </c>
      <c r="P3267" s="292"/>
      <c r="Q3267" s="87"/>
      <c r="R3267" s="87"/>
      <c r="S3267" s="87"/>
      <c r="T3267" s="87"/>
      <c r="U3267" s="87"/>
      <c r="V3267" s="87"/>
      <c r="W3267" s="87"/>
      <c r="X3267" s="87"/>
      <c r="Y3267" s="88"/>
      <c r="Z3267" s="86">
        <f>SUM(Z3268:Z3269)</f>
        <v>0</v>
      </c>
      <c r="AA3267" s="88"/>
      <c r="AB3267" s="87"/>
      <c r="AC3267" s="87"/>
      <c r="AD3267" s="87"/>
      <c r="AE3267" s="87"/>
      <c r="AF3267" s="87"/>
      <c r="AG3267" s="87"/>
      <c r="AH3267" s="87"/>
      <c r="AI3267" s="87"/>
      <c r="AJ3267" s="88"/>
      <c r="AK3267" s="86">
        <f>SUM(AK3268:AK3269)</f>
        <v>0</v>
      </c>
      <c r="AL3267" s="88"/>
      <c r="AM3267" s="87"/>
      <c r="AN3267" s="87"/>
      <c r="AO3267" s="87"/>
      <c r="AP3267" s="87"/>
      <c r="AQ3267" s="87"/>
      <c r="AR3267" s="87"/>
      <c r="AS3267" s="87"/>
      <c r="AT3267" s="87"/>
      <c r="AU3267" s="87"/>
      <c r="AV3267" s="87"/>
      <c r="AW3267" s="112"/>
      <c r="AX3267" s="86">
        <f>SUM(AX3268:AX3269)</f>
        <v>1000</v>
      </c>
      <c r="AY3267" s="88"/>
      <c r="AZ3267" s="79"/>
      <c r="BA3267" s="80"/>
      <c r="BB3267" s="71"/>
      <c r="BC3267" s="54"/>
      <c r="BD3267" s="41">
        <v>5</v>
      </c>
      <c r="BE3267" s="52">
        <v>54</v>
      </c>
      <c r="BF3267" s="62">
        <v>5412</v>
      </c>
      <c r="BG3267" s="279" t="s">
        <v>51</v>
      </c>
    </row>
    <row r="3268" spans="1:59" s="63" customFormat="1" ht="12.75" x14ac:dyDescent="0.2">
      <c r="A3268" s="196">
        <v>5</v>
      </c>
      <c r="B3268" s="197" t="s">
        <v>938</v>
      </c>
      <c r="C3268" s="208">
        <v>54</v>
      </c>
      <c r="D3268" s="209" t="s">
        <v>1007</v>
      </c>
      <c r="E3268" s="210">
        <v>5412</v>
      </c>
      <c r="F3268" s="211" t="s">
        <v>1009</v>
      </c>
      <c r="G3268" s="231"/>
      <c r="H3268" s="89" t="s">
        <v>52</v>
      </c>
      <c r="I3268" s="90" t="s">
        <v>958</v>
      </c>
      <c r="J3268" s="90"/>
      <c r="K3268" s="90" t="s">
        <v>64</v>
      </c>
      <c r="L3268" s="90" t="s">
        <v>119</v>
      </c>
      <c r="M3268" s="91"/>
      <c r="N3268" s="312">
        <v>1</v>
      </c>
      <c r="O3268" s="313">
        <f>N3268/N3267</f>
        <v>1</v>
      </c>
      <c r="P3268" s="104"/>
      <c r="Q3268" s="92"/>
      <c r="R3268" s="92"/>
      <c r="S3268" s="92"/>
      <c r="T3268" s="92"/>
      <c r="U3268" s="92"/>
      <c r="V3268" s="92"/>
      <c r="W3268" s="92"/>
      <c r="X3268" s="109">
        <f>P3268*P$7+Q3268*Q$7+R3268*R$7+S3268*S$7+T3268*T$7+U3268*U$7+V3268*V$7+W3268*W$7</f>
        <v>0</v>
      </c>
      <c r="Y3268" s="83"/>
      <c r="Z3268" s="110">
        <f>X3268*$O3268</f>
        <v>0</v>
      </c>
      <c r="AA3268" s="111"/>
      <c r="AB3268" s="92"/>
      <c r="AC3268" s="92"/>
      <c r="AD3268" s="92"/>
      <c r="AE3268" s="92"/>
      <c r="AF3268" s="92"/>
      <c r="AG3268" s="92"/>
      <c r="AH3268" s="92"/>
      <c r="AI3268" s="109">
        <f>AB3268*AB$7+AC3268*AC$7+AD3268*AD$7+AE3268*AE$7+AF3268*AF$7+AG3268*AG$7+AH3268*AH$7</f>
        <v>0</v>
      </c>
      <c r="AJ3268" s="83"/>
      <c r="AK3268" s="110">
        <f>AI3268*$O3268</f>
        <v>0</v>
      </c>
      <c r="AL3268" s="111"/>
      <c r="AM3268" s="92"/>
      <c r="AN3268" s="92"/>
      <c r="AO3268" s="92"/>
      <c r="AP3268" s="92"/>
      <c r="AQ3268" s="92"/>
      <c r="AR3268" s="92"/>
      <c r="AS3268" s="92">
        <v>1</v>
      </c>
      <c r="AT3268" s="92"/>
      <c r="AU3268" s="92"/>
      <c r="AV3268" s="109">
        <f>AM3268*AM$7+AN3268*AN$7+AO3268*AO$7+AP3268*AP$7+AQ3268*AQ$7+AR3268*AR$7+AS3268*AS$7+AT3268*AT$7+AU3268*AU$7</f>
        <v>1000</v>
      </c>
      <c r="AW3268" s="75"/>
      <c r="AX3268" s="110">
        <f>AV3268*$O3268</f>
        <v>1000</v>
      </c>
      <c r="AY3268" s="111"/>
      <c r="AZ3268" s="93"/>
      <c r="BA3268" s="94" t="s">
        <v>131</v>
      </c>
      <c r="BB3268" s="71"/>
      <c r="BC3268" s="54"/>
      <c r="BD3268" s="41">
        <v>5</v>
      </c>
      <c r="BE3268" s="52">
        <v>54</v>
      </c>
      <c r="BF3268" s="62">
        <v>5412</v>
      </c>
      <c r="BG3268" s="280" t="s">
        <v>52</v>
      </c>
    </row>
    <row r="3269" spans="1:59" s="63" customFormat="1" ht="12.75" x14ac:dyDescent="0.2">
      <c r="A3269" s="196">
        <v>5</v>
      </c>
      <c r="B3269" s="197" t="s">
        <v>938</v>
      </c>
      <c r="C3269" s="208">
        <v>54</v>
      </c>
      <c r="D3269" s="209" t="s">
        <v>1007</v>
      </c>
      <c r="E3269" s="210">
        <v>5412</v>
      </c>
      <c r="F3269" s="211" t="s">
        <v>1009</v>
      </c>
      <c r="G3269" s="231"/>
      <c r="H3269" s="89"/>
      <c r="I3269" s="219"/>
      <c r="J3269" s="90"/>
      <c r="K3269" s="90"/>
      <c r="L3269" s="90"/>
      <c r="M3269" s="91"/>
      <c r="N3269" s="247"/>
      <c r="O3269" s="306"/>
      <c r="P3269" s="104"/>
      <c r="Q3269" s="92"/>
      <c r="R3269" s="92"/>
      <c r="S3269" s="92"/>
      <c r="T3269" s="92"/>
      <c r="U3269" s="92"/>
      <c r="V3269" s="92"/>
      <c r="W3269" s="92"/>
      <c r="X3269" s="75"/>
      <c r="Y3269" s="83"/>
      <c r="Z3269" s="83"/>
      <c r="AA3269" s="83"/>
      <c r="AB3269" s="92"/>
      <c r="AC3269" s="92"/>
      <c r="AD3269" s="92"/>
      <c r="AE3269" s="92"/>
      <c r="AF3269" s="92"/>
      <c r="AG3269" s="92"/>
      <c r="AH3269" s="92"/>
      <c r="AI3269" s="75"/>
      <c r="AJ3269" s="83"/>
      <c r="AK3269" s="83"/>
      <c r="AL3269" s="83"/>
      <c r="AM3269" s="92"/>
      <c r="AN3269" s="92"/>
      <c r="AO3269" s="92"/>
      <c r="AP3269" s="92"/>
      <c r="AQ3269" s="92"/>
      <c r="AR3269" s="92"/>
      <c r="AS3269" s="92"/>
      <c r="AT3269" s="92"/>
      <c r="AU3269" s="92"/>
      <c r="AV3269" s="75"/>
      <c r="AW3269" s="75"/>
      <c r="AX3269" s="83"/>
      <c r="AY3269" s="83"/>
      <c r="AZ3269" s="93"/>
      <c r="BA3269" s="94"/>
      <c r="BB3269" s="71"/>
      <c r="BC3269" s="54"/>
      <c r="BD3269" s="41">
        <v>5</v>
      </c>
      <c r="BE3269" s="52">
        <v>54</v>
      </c>
      <c r="BF3269" s="62">
        <v>5412</v>
      </c>
      <c r="BG3269" s="280" t="s">
        <v>52</v>
      </c>
    </row>
    <row r="3270" spans="1:59" s="63" customFormat="1" ht="12.75" x14ac:dyDescent="0.2">
      <c r="A3270" s="196">
        <v>5</v>
      </c>
      <c r="B3270" s="197" t="s">
        <v>938</v>
      </c>
      <c r="C3270" s="208">
        <v>54</v>
      </c>
      <c r="D3270" s="209" t="s">
        <v>1007</v>
      </c>
      <c r="E3270" s="210">
        <v>5412</v>
      </c>
      <c r="F3270" s="211" t="s">
        <v>1009</v>
      </c>
      <c r="G3270" s="231"/>
      <c r="H3270" s="89"/>
      <c r="I3270" s="219"/>
      <c r="J3270" s="90"/>
      <c r="K3270" s="90"/>
      <c r="L3270" s="90"/>
      <c r="M3270" s="91"/>
      <c r="N3270" s="247"/>
      <c r="O3270" s="306"/>
      <c r="P3270" s="104"/>
      <c r="Q3270" s="92"/>
      <c r="R3270" s="92"/>
      <c r="S3270" s="92"/>
      <c r="T3270" s="92"/>
      <c r="U3270" s="92"/>
      <c r="V3270" s="92"/>
      <c r="W3270" s="92"/>
      <c r="X3270" s="75"/>
      <c r="Y3270" s="83"/>
      <c r="Z3270" s="83"/>
      <c r="AA3270" s="83"/>
      <c r="AB3270" s="92"/>
      <c r="AC3270" s="92"/>
      <c r="AD3270" s="92"/>
      <c r="AE3270" s="92"/>
      <c r="AF3270" s="92"/>
      <c r="AG3270" s="92"/>
      <c r="AH3270" s="92"/>
      <c r="AI3270" s="75"/>
      <c r="AJ3270" s="83"/>
      <c r="AK3270" s="83"/>
      <c r="AL3270" s="83"/>
      <c r="AM3270" s="92"/>
      <c r="AN3270" s="92"/>
      <c r="AO3270" s="92"/>
      <c r="AP3270" s="92"/>
      <c r="AQ3270" s="92"/>
      <c r="AR3270" s="92"/>
      <c r="AS3270" s="92"/>
      <c r="AT3270" s="92"/>
      <c r="AU3270" s="92"/>
      <c r="AV3270" s="75"/>
      <c r="AW3270" s="75"/>
      <c r="AX3270" s="83"/>
      <c r="AY3270" s="83"/>
      <c r="AZ3270" s="93"/>
      <c r="BA3270" s="94"/>
      <c r="BB3270" s="71"/>
      <c r="BC3270" s="54"/>
      <c r="BD3270" s="41">
        <v>5</v>
      </c>
      <c r="BE3270" s="52">
        <v>54</v>
      </c>
      <c r="BF3270" s="62">
        <v>5412</v>
      </c>
      <c r="BG3270" s="280" t="s">
        <v>52</v>
      </c>
    </row>
    <row r="3271" spans="1:59" s="63" customFormat="1" ht="12.75" x14ac:dyDescent="0.2">
      <c r="A3271" s="196">
        <v>5</v>
      </c>
      <c r="B3271" s="197" t="s">
        <v>938</v>
      </c>
      <c r="C3271" s="208">
        <v>54</v>
      </c>
      <c r="D3271" s="209" t="s">
        <v>1007</v>
      </c>
      <c r="E3271" s="210">
        <v>5412</v>
      </c>
      <c r="F3271" s="211" t="s">
        <v>1009</v>
      </c>
      <c r="G3271" s="231"/>
      <c r="H3271" s="65"/>
      <c r="I3271" s="222"/>
      <c r="J3271" s="66"/>
      <c r="K3271" s="66"/>
      <c r="L3271" s="66"/>
      <c r="M3271" s="64"/>
      <c r="N3271" s="304"/>
      <c r="O3271" s="305"/>
      <c r="P3271" s="127"/>
      <c r="Q3271" s="67"/>
      <c r="R3271" s="67"/>
      <c r="S3271" s="67"/>
      <c r="T3271" s="67"/>
      <c r="U3271" s="67"/>
      <c r="V3271" s="67"/>
      <c r="W3271" s="67"/>
      <c r="X3271" s="67"/>
      <c r="Y3271" s="68"/>
      <c r="Z3271" s="68"/>
      <c r="AA3271" s="68"/>
      <c r="AB3271" s="67"/>
      <c r="AC3271" s="67"/>
      <c r="AD3271" s="67"/>
      <c r="AE3271" s="67"/>
      <c r="AF3271" s="67"/>
      <c r="AG3271" s="67"/>
      <c r="AH3271" s="67"/>
      <c r="AI3271" s="67"/>
      <c r="AJ3271" s="68"/>
      <c r="AK3271" s="68"/>
      <c r="AL3271" s="68"/>
      <c r="AM3271" s="67"/>
      <c r="AN3271" s="67"/>
      <c r="AO3271" s="67"/>
      <c r="AP3271" s="67"/>
      <c r="AQ3271" s="67"/>
      <c r="AR3271" s="67"/>
      <c r="AS3271" s="67"/>
      <c r="AT3271" s="67"/>
      <c r="AU3271" s="67"/>
      <c r="AV3271" s="67"/>
      <c r="AW3271" s="67"/>
      <c r="AX3271" s="68"/>
      <c r="AY3271" s="68"/>
      <c r="AZ3271" s="69"/>
      <c r="BA3271" s="70"/>
      <c r="BB3271" s="71"/>
      <c r="BC3271" s="54"/>
      <c r="BD3271" s="41">
        <v>5</v>
      </c>
      <c r="BE3271" s="52">
        <v>54</v>
      </c>
      <c r="BF3271" s="62">
        <v>5412</v>
      </c>
      <c r="BG3271" s="275"/>
    </row>
    <row r="3272" spans="1:59" s="63" customFormat="1" ht="12.75" x14ac:dyDescent="0.2">
      <c r="A3272" s="196">
        <v>5</v>
      </c>
      <c r="B3272" s="197" t="s">
        <v>938</v>
      </c>
      <c r="C3272" s="208">
        <v>54</v>
      </c>
      <c r="D3272" s="209" t="s">
        <v>1007</v>
      </c>
      <c r="E3272" s="210">
        <v>5412</v>
      </c>
      <c r="F3272" s="211" t="s">
        <v>1009</v>
      </c>
      <c r="G3272" s="230"/>
      <c r="H3272" s="56"/>
      <c r="I3272" s="221"/>
      <c r="J3272" s="57"/>
      <c r="K3272" s="57"/>
      <c r="L3272" s="57"/>
      <c r="M3272" s="55"/>
      <c r="N3272" s="303"/>
      <c r="O3272" s="245"/>
      <c r="P3272" s="122"/>
      <c r="Q3272" s="58"/>
      <c r="R3272" s="58"/>
      <c r="S3272" s="58"/>
      <c r="T3272" s="58"/>
      <c r="U3272" s="58"/>
      <c r="V3272" s="58"/>
      <c r="W3272" s="58"/>
      <c r="X3272" s="58"/>
      <c r="Y3272" s="59"/>
      <c r="Z3272" s="59"/>
      <c r="AA3272" s="59"/>
      <c r="AB3272" s="58"/>
      <c r="AC3272" s="58"/>
      <c r="AD3272" s="58"/>
      <c r="AE3272" s="58"/>
      <c r="AF3272" s="58"/>
      <c r="AG3272" s="58"/>
      <c r="AH3272" s="58"/>
      <c r="AI3272" s="58"/>
      <c r="AJ3272" s="59"/>
      <c r="AK3272" s="59"/>
      <c r="AL3272" s="59"/>
      <c r="AM3272" s="58"/>
      <c r="AN3272" s="58"/>
      <c r="AO3272" s="58"/>
      <c r="AP3272" s="58"/>
      <c r="AQ3272" s="58"/>
      <c r="AR3272" s="58"/>
      <c r="AS3272" s="58"/>
      <c r="AT3272" s="58"/>
      <c r="AU3272" s="58"/>
      <c r="AV3272" s="58"/>
      <c r="AW3272" s="58"/>
      <c r="AX3272" s="59"/>
      <c r="AY3272" s="59"/>
      <c r="AZ3272" s="60"/>
      <c r="BA3272" s="61"/>
      <c r="BB3272" s="54"/>
      <c r="BC3272" s="54"/>
      <c r="BD3272" s="41">
        <v>5</v>
      </c>
      <c r="BE3272" s="52">
        <v>54</v>
      </c>
      <c r="BF3272" s="62">
        <v>5412</v>
      </c>
      <c r="BG3272" s="274"/>
    </row>
    <row r="3273" spans="1:59" x14ac:dyDescent="0.25">
      <c r="A3273" s="196">
        <v>5</v>
      </c>
      <c r="B3273" s="197" t="s">
        <v>938</v>
      </c>
      <c r="C3273" s="208">
        <v>54</v>
      </c>
      <c r="D3273" s="209" t="s">
        <v>1007</v>
      </c>
      <c r="E3273" s="212">
        <v>5431</v>
      </c>
      <c r="F3273" s="213" t="s">
        <v>1010</v>
      </c>
      <c r="G3273" s="234"/>
      <c r="H3273" s="138"/>
      <c r="I3273" s="224"/>
      <c r="J3273" s="98"/>
      <c r="K3273" s="98"/>
      <c r="L3273" s="98"/>
      <c r="M3273" s="137"/>
      <c r="N3273" s="322"/>
      <c r="O3273" s="323"/>
      <c r="P3273" s="139"/>
      <c r="Q3273" s="139"/>
      <c r="R3273" s="139"/>
      <c r="S3273" s="139"/>
      <c r="T3273" s="139"/>
      <c r="U3273" s="139"/>
      <c r="V3273" s="139"/>
      <c r="W3273" s="139"/>
      <c r="X3273" s="139"/>
      <c r="Y3273" s="100"/>
      <c r="Z3273" s="125"/>
      <c r="AA3273" s="125"/>
      <c r="AB3273" s="139"/>
      <c r="AC3273" s="139"/>
      <c r="AD3273" s="139"/>
      <c r="AE3273" s="139"/>
      <c r="AF3273" s="139"/>
      <c r="AG3273" s="139"/>
      <c r="AH3273" s="139"/>
      <c r="AI3273" s="139"/>
      <c r="AJ3273" s="100"/>
      <c r="AK3273" s="125"/>
      <c r="AL3273" s="125"/>
      <c r="AM3273" s="139"/>
      <c r="AN3273" s="139"/>
      <c r="AO3273" s="139"/>
      <c r="AP3273" s="139"/>
      <c r="AQ3273" s="139"/>
      <c r="AR3273" s="139"/>
      <c r="AS3273" s="139"/>
      <c r="AT3273" s="139"/>
      <c r="AU3273" s="139"/>
      <c r="AV3273" s="139"/>
      <c r="AW3273" s="99"/>
      <c r="AX3273" s="125"/>
      <c r="AY3273" s="100"/>
      <c r="AZ3273" s="140"/>
      <c r="BA3273" s="141"/>
      <c r="BB3273" s="136"/>
      <c r="BC3273" s="136"/>
      <c r="BD3273" s="41">
        <v>5</v>
      </c>
      <c r="BE3273" s="52">
        <v>54</v>
      </c>
      <c r="BF3273" s="103">
        <v>5431</v>
      </c>
      <c r="BG3273" s="283"/>
    </row>
    <row r="3274" spans="1:59" s="63" customFormat="1" ht="12.75" x14ac:dyDescent="0.2">
      <c r="A3274" s="196">
        <v>5</v>
      </c>
      <c r="B3274" s="197" t="s">
        <v>938</v>
      </c>
      <c r="C3274" s="208">
        <v>54</v>
      </c>
      <c r="D3274" s="209" t="s">
        <v>1007</v>
      </c>
      <c r="E3274" s="212">
        <v>5431</v>
      </c>
      <c r="F3274" s="213" t="s">
        <v>1010</v>
      </c>
      <c r="G3274" s="232"/>
      <c r="H3274" s="97"/>
      <c r="I3274" s="224"/>
      <c r="J3274" s="98"/>
      <c r="K3274" s="98"/>
      <c r="L3274" s="98"/>
      <c r="M3274" s="96"/>
      <c r="N3274" s="307"/>
      <c r="O3274" s="246"/>
      <c r="P3274" s="124"/>
      <c r="Q3274" s="99"/>
      <c r="R3274" s="99"/>
      <c r="S3274" s="99"/>
      <c r="T3274" s="99"/>
      <c r="U3274" s="99"/>
      <c r="V3274" s="99"/>
      <c r="W3274" s="99"/>
      <c r="X3274" s="99"/>
      <c r="Y3274" s="100"/>
      <c r="Z3274" s="100"/>
      <c r="AA3274" s="100"/>
      <c r="AB3274" s="99"/>
      <c r="AC3274" s="99"/>
      <c r="AD3274" s="99"/>
      <c r="AE3274" s="99"/>
      <c r="AF3274" s="99"/>
      <c r="AG3274" s="99"/>
      <c r="AH3274" s="99"/>
      <c r="AI3274" s="99"/>
      <c r="AJ3274" s="100"/>
      <c r="AK3274" s="100"/>
      <c r="AL3274" s="100"/>
      <c r="AM3274" s="99"/>
      <c r="AN3274" s="99"/>
      <c r="AO3274" s="99"/>
      <c r="AP3274" s="99"/>
      <c r="AQ3274" s="99"/>
      <c r="AR3274" s="99"/>
      <c r="AS3274" s="99"/>
      <c r="AT3274" s="99"/>
      <c r="AU3274" s="99"/>
      <c r="AV3274" s="99"/>
      <c r="AW3274" s="99"/>
      <c r="AX3274" s="100"/>
      <c r="AY3274" s="100"/>
      <c r="AZ3274" s="101"/>
      <c r="BA3274" s="102"/>
      <c r="BB3274" s="95"/>
      <c r="BC3274" s="95"/>
      <c r="BD3274" s="41">
        <v>5</v>
      </c>
      <c r="BE3274" s="52">
        <v>54</v>
      </c>
      <c r="BF3274" s="103">
        <v>5431</v>
      </c>
      <c r="BG3274" s="277"/>
    </row>
    <row r="3275" spans="1:59" s="63" customFormat="1" ht="12.75" x14ac:dyDescent="0.2">
      <c r="A3275" s="196">
        <v>5</v>
      </c>
      <c r="B3275" s="197" t="s">
        <v>938</v>
      </c>
      <c r="C3275" s="208">
        <v>54</v>
      </c>
      <c r="D3275" s="209" t="s">
        <v>1007</v>
      </c>
      <c r="E3275" s="212">
        <v>5431</v>
      </c>
      <c r="F3275" s="213" t="s">
        <v>1010</v>
      </c>
      <c r="G3275" s="231" t="s">
        <v>1198</v>
      </c>
      <c r="H3275" s="65"/>
      <c r="I3275" s="222"/>
      <c r="J3275" s="66"/>
      <c r="K3275" s="66"/>
      <c r="L3275" s="66"/>
      <c r="M3275" s="64"/>
      <c r="N3275" s="304"/>
      <c r="O3275" s="305"/>
      <c r="P3275" s="127"/>
      <c r="Q3275" s="67"/>
      <c r="R3275" s="67"/>
      <c r="S3275" s="67"/>
      <c r="T3275" s="67"/>
      <c r="U3275" s="67"/>
      <c r="V3275" s="67"/>
      <c r="W3275" s="67"/>
      <c r="X3275" s="67"/>
      <c r="Y3275" s="68"/>
      <c r="Z3275" s="68"/>
      <c r="AA3275" s="68"/>
      <c r="AB3275" s="67"/>
      <c r="AC3275" s="67"/>
      <c r="AD3275" s="67"/>
      <c r="AE3275" s="67"/>
      <c r="AF3275" s="67"/>
      <c r="AG3275" s="67"/>
      <c r="AH3275" s="67"/>
      <c r="AI3275" s="67"/>
      <c r="AJ3275" s="68"/>
      <c r="AK3275" s="68"/>
      <c r="AL3275" s="68"/>
      <c r="AM3275" s="67"/>
      <c r="AN3275" s="67"/>
      <c r="AO3275" s="67"/>
      <c r="AP3275" s="67"/>
      <c r="AQ3275" s="67"/>
      <c r="AR3275" s="67"/>
      <c r="AS3275" s="67"/>
      <c r="AT3275" s="67"/>
      <c r="AU3275" s="67"/>
      <c r="AV3275" s="67"/>
      <c r="AW3275" s="67"/>
      <c r="AX3275" s="68"/>
      <c r="AY3275" s="68"/>
      <c r="AZ3275" s="69"/>
      <c r="BA3275" s="70"/>
      <c r="BB3275" s="71"/>
      <c r="BC3275" s="95"/>
      <c r="BD3275" s="41">
        <v>5</v>
      </c>
      <c r="BE3275" s="52">
        <v>54</v>
      </c>
      <c r="BF3275" s="103">
        <v>5431</v>
      </c>
      <c r="BG3275" s="275"/>
    </row>
    <row r="3276" spans="1:59" s="63" customFormat="1" ht="12.75" x14ac:dyDescent="0.2">
      <c r="A3276" s="196">
        <v>5</v>
      </c>
      <c r="B3276" s="197" t="s">
        <v>938</v>
      </c>
      <c r="C3276" s="208">
        <v>54</v>
      </c>
      <c r="D3276" s="209" t="s">
        <v>1007</v>
      </c>
      <c r="E3276" s="212">
        <v>5431</v>
      </c>
      <c r="F3276" s="213" t="s">
        <v>1010</v>
      </c>
      <c r="G3276" s="231" t="s">
        <v>1198</v>
      </c>
      <c r="H3276" s="72" t="s">
        <v>47</v>
      </c>
      <c r="I3276" s="223"/>
      <c r="J3276" s="73"/>
      <c r="K3276" s="73"/>
      <c r="L3276" s="73"/>
      <c r="M3276" s="74"/>
      <c r="N3276" s="247"/>
      <c r="O3276" s="306"/>
      <c r="P3276" s="105"/>
      <c r="Q3276" s="75"/>
      <c r="R3276" s="75"/>
      <c r="S3276" s="75"/>
      <c r="T3276" s="75"/>
      <c r="U3276" s="75"/>
      <c r="V3276" s="75"/>
      <c r="W3276" s="75"/>
      <c r="X3276" s="75"/>
      <c r="Y3276" s="76">
        <f>IF(ISNUMBER(VLOOKUP(Y3278,P$7:W$7,MATCH(Y3278,P$7:W$7))),VLOOKUP(Y3278,P$7:W$7,MATCH(Y3278,P$7:W$7)),IF(N3280=0,"No Data",IF(Y3278&gt;0,"&lt;100",0)))</f>
        <v>5000</v>
      </c>
      <c r="Z3276" s="77">
        <f>IF(ISNUMBER(VLOOKUP(Z3280,P$7:W$7,MATCH(Z3280,P$7:W$7))),VLOOKUP(Z3280,P$7:W$7,MATCH(Z3280,P$7:W$7)),IF(N3280=0,"No Data",IF(Z3280&gt;0,"&lt;100",0)))</f>
        <v>5000</v>
      </c>
      <c r="AA3276" s="106">
        <f>IF(ISNUMBER(Z3276),Z3276,0)</f>
        <v>5000</v>
      </c>
      <c r="AB3276" s="75"/>
      <c r="AC3276" s="75"/>
      <c r="AD3276" s="75"/>
      <c r="AE3276" s="75"/>
      <c r="AF3276" s="75"/>
      <c r="AG3276" s="75"/>
      <c r="AH3276" s="75"/>
      <c r="AI3276" s="75"/>
      <c r="AJ3276" s="76">
        <f>IF(ISNUMBER(VLOOKUP(AJ3278,AB$7:AH$7,MATCH(AJ3278,AB$7:AH$7))),VLOOKUP(AJ3278,AB$7:AH$7,MATCH(AJ3278,AB$7:AH$7)),IF(N3280=0,"No Data",IF(AJ3278&gt;0,"&lt;50",0)))</f>
        <v>0</v>
      </c>
      <c r="AK3276" s="77">
        <f>IF(ISNUMBER(VLOOKUP(AK3280,AB$7:AH$7,MATCH(AK3280,AB$7:AH$7))),VLOOKUP(AK3280,AB$7:AH$7,MATCH(AK3280,AB$7:AH$7)),IF(N3280=0,"No Data",IF(AK3280&gt;0,"&lt;50",0)))</f>
        <v>0</v>
      </c>
      <c r="AL3276" s="106">
        <f>IF(ISNUMBER(AK3276),AK3276,0)</f>
        <v>0</v>
      </c>
      <c r="AM3276" s="75"/>
      <c r="AN3276" s="75"/>
      <c r="AO3276" s="75"/>
      <c r="AP3276" s="75"/>
      <c r="AQ3276" s="75"/>
      <c r="AR3276" s="75"/>
      <c r="AS3276" s="75"/>
      <c r="AT3276" s="75"/>
      <c r="AU3276" s="75"/>
      <c r="AV3276" s="75"/>
      <c r="AW3276" s="76">
        <f>IF(ISNUMBER(VLOOKUP(AW3278,AM$7:AU$7,MATCH(AW3278,AM$7:AU$7))),VLOOKUP(AW3278,AM$7:AU$7,MATCH(AW3278,AM$7:AU$7)),IF(N3280=0,"No Data",IF(AW3278&gt;0,"&lt;10",0)))</f>
        <v>500</v>
      </c>
      <c r="AX3276" s="77">
        <f>IF(ISNUMBER(VLOOKUP(AX3280,AM$7:AU$7,MATCH(AX3280,AM$7:AU$7))),VLOOKUP(AX3280,AM$7:AU$7,MATCH(AX3280,AM$7:AU$7)),IF(N3280=0,"No Data",IF(AX3280&gt;0,"&lt;10",0)))</f>
        <v>500</v>
      </c>
      <c r="AY3276" s="106">
        <f>IF(ISNUMBER(AX3276),AX3276,0)</f>
        <v>500</v>
      </c>
      <c r="AZ3276" s="79"/>
      <c r="BA3276" s="80"/>
      <c r="BB3276" s="71"/>
      <c r="BC3276" s="95"/>
      <c r="BD3276" s="41">
        <v>5</v>
      </c>
      <c r="BE3276" s="52">
        <v>54</v>
      </c>
      <c r="BF3276" s="103">
        <v>5431</v>
      </c>
      <c r="BG3276" s="276" t="s">
        <v>47</v>
      </c>
    </row>
    <row r="3277" spans="1:59" s="63" customFormat="1" ht="12.75" x14ac:dyDescent="0.2">
      <c r="A3277" s="196">
        <v>5</v>
      </c>
      <c r="B3277" s="197" t="s">
        <v>938</v>
      </c>
      <c r="C3277" s="208">
        <v>54</v>
      </c>
      <c r="D3277" s="209" t="s">
        <v>1007</v>
      </c>
      <c r="E3277" s="212">
        <v>5431</v>
      </c>
      <c r="F3277" s="213" t="s">
        <v>1010</v>
      </c>
      <c r="G3277" s="231" t="s">
        <v>1198</v>
      </c>
      <c r="H3277" s="81" t="s">
        <v>48</v>
      </c>
      <c r="I3277" s="223"/>
      <c r="J3277" s="73"/>
      <c r="K3277" s="73"/>
      <c r="L3277" s="73"/>
      <c r="M3277" s="74"/>
      <c r="N3277" s="247"/>
      <c r="O3277" s="306"/>
      <c r="P3277" s="105"/>
      <c r="Q3277" s="75"/>
      <c r="R3277" s="75"/>
      <c r="S3277" s="75"/>
      <c r="T3277" s="75"/>
      <c r="U3277" s="75"/>
      <c r="V3277" s="75"/>
      <c r="W3277" s="75"/>
      <c r="X3277" s="75"/>
      <c r="Y3277" s="82">
        <f>MIN(X3281:X3284)</f>
        <v>0</v>
      </c>
      <c r="Z3277" s="83"/>
      <c r="AA3277" s="83"/>
      <c r="AB3277" s="75"/>
      <c r="AC3277" s="75"/>
      <c r="AD3277" s="75"/>
      <c r="AE3277" s="75"/>
      <c r="AF3277" s="75"/>
      <c r="AG3277" s="75"/>
      <c r="AH3277" s="75"/>
      <c r="AI3277" s="75"/>
      <c r="AJ3277" s="82">
        <f>MIN(AI3281:AI3284)</f>
        <v>0</v>
      </c>
      <c r="AK3277" s="83"/>
      <c r="AL3277" s="83"/>
      <c r="AM3277" s="75"/>
      <c r="AN3277" s="75"/>
      <c r="AO3277" s="75"/>
      <c r="AP3277" s="75"/>
      <c r="AQ3277" s="75"/>
      <c r="AR3277" s="75"/>
      <c r="AS3277" s="75"/>
      <c r="AT3277" s="75"/>
      <c r="AU3277" s="75"/>
      <c r="AV3277" s="75"/>
      <c r="AW3277" s="82">
        <f>MIN(AV3281:AV3284)</f>
        <v>100</v>
      </c>
      <c r="AX3277" s="83"/>
      <c r="AY3277" s="83"/>
      <c r="AZ3277" s="79"/>
      <c r="BA3277" s="80"/>
      <c r="BB3277" s="71"/>
      <c r="BC3277" s="95"/>
      <c r="BD3277" s="41">
        <v>5</v>
      </c>
      <c r="BE3277" s="52">
        <v>54</v>
      </c>
      <c r="BF3277" s="103">
        <v>5431</v>
      </c>
      <c r="BG3277" s="278" t="s">
        <v>48</v>
      </c>
    </row>
    <row r="3278" spans="1:59" s="63" customFormat="1" ht="12.75" x14ac:dyDescent="0.2">
      <c r="A3278" s="196">
        <v>5</v>
      </c>
      <c r="B3278" s="197" t="s">
        <v>938</v>
      </c>
      <c r="C3278" s="208">
        <v>54</v>
      </c>
      <c r="D3278" s="209" t="s">
        <v>1007</v>
      </c>
      <c r="E3278" s="212">
        <v>5431</v>
      </c>
      <c r="F3278" s="213" t="s">
        <v>1010</v>
      </c>
      <c r="G3278" s="231" t="s">
        <v>1198</v>
      </c>
      <c r="H3278" s="81" t="s">
        <v>49</v>
      </c>
      <c r="I3278" s="223"/>
      <c r="J3278" s="73"/>
      <c r="K3278" s="73"/>
      <c r="L3278" s="73"/>
      <c r="M3278" s="74"/>
      <c r="N3278" s="247"/>
      <c r="O3278" s="306"/>
      <c r="P3278" s="105"/>
      <c r="Q3278" s="75"/>
      <c r="R3278" s="75"/>
      <c r="S3278" s="75"/>
      <c r="T3278" s="75"/>
      <c r="U3278" s="75"/>
      <c r="V3278" s="75"/>
      <c r="W3278" s="75"/>
      <c r="X3278" s="75"/>
      <c r="Y3278" s="84">
        <f>IF(ISNUMBER(AVERAGE(X3281:X3284)),AVERAGE(X3281:X3284),0)</f>
        <v>6250</v>
      </c>
      <c r="Z3278" s="83"/>
      <c r="AA3278" s="83"/>
      <c r="AB3278" s="75"/>
      <c r="AC3278" s="75"/>
      <c r="AD3278" s="75"/>
      <c r="AE3278" s="75"/>
      <c r="AF3278" s="75"/>
      <c r="AG3278" s="75"/>
      <c r="AH3278" s="75"/>
      <c r="AI3278" s="75"/>
      <c r="AJ3278" s="84">
        <f>IF(ISNUMBER(AVERAGE(AI3281:AI3284)),AVERAGE(AI3281:AI3284),0)</f>
        <v>0</v>
      </c>
      <c r="AK3278" s="83"/>
      <c r="AL3278" s="83"/>
      <c r="AM3278" s="75"/>
      <c r="AN3278" s="75"/>
      <c r="AO3278" s="75"/>
      <c r="AP3278" s="75"/>
      <c r="AQ3278" s="75"/>
      <c r="AR3278" s="75"/>
      <c r="AS3278" s="75"/>
      <c r="AT3278" s="75"/>
      <c r="AU3278" s="75"/>
      <c r="AV3278" s="75"/>
      <c r="AW3278" s="84">
        <f>IF(ISNUMBER(AVERAGE(AV3281:AV3284)),AVERAGE(AV3281:AV3284),0)</f>
        <v>587.5</v>
      </c>
      <c r="AX3278" s="83"/>
      <c r="AY3278" s="83"/>
      <c r="AZ3278" s="79"/>
      <c r="BA3278" s="80"/>
      <c r="BB3278" s="71"/>
      <c r="BC3278" s="95"/>
      <c r="BD3278" s="41">
        <v>5</v>
      </c>
      <c r="BE3278" s="52">
        <v>54</v>
      </c>
      <c r="BF3278" s="103">
        <v>5431</v>
      </c>
      <c r="BG3278" s="278" t="s">
        <v>49</v>
      </c>
    </row>
    <row r="3279" spans="1:59" s="63" customFormat="1" ht="12.75" x14ac:dyDescent="0.2">
      <c r="A3279" s="196">
        <v>5</v>
      </c>
      <c r="B3279" s="197" t="s">
        <v>938</v>
      </c>
      <c r="C3279" s="208">
        <v>54</v>
      </c>
      <c r="D3279" s="209" t="s">
        <v>1007</v>
      </c>
      <c r="E3279" s="212">
        <v>5431</v>
      </c>
      <c r="F3279" s="213" t="s">
        <v>1010</v>
      </c>
      <c r="G3279" s="231" t="s">
        <v>1198</v>
      </c>
      <c r="H3279" s="81" t="s">
        <v>50</v>
      </c>
      <c r="I3279" s="223"/>
      <c r="J3279" s="73"/>
      <c r="K3279" s="73"/>
      <c r="L3279" s="73"/>
      <c r="M3279" s="74"/>
      <c r="N3279" s="247"/>
      <c r="O3279" s="306"/>
      <c r="P3279" s="105"/>
      <c r="Q3279" s="75"/>
      <c r="R3279" s="75"/>
      <c r="S3279" s="75"/>
      <c r="T3279" s="75"/>
      <c r="U3279" s="75"/>
      <c r="V3279" s="75"/>
      <c r="W3279" s="75"/>
      <c r="X3279" s="75"/>
      <c r="Y3279" s="84">
        <f>MAX(X3281:X3284)</f>
        <v>25000</v>
      </c>
      <c r="Z3279" s="83"/>
      <c r="AA3279" s="83"/>
      <c r="AB3279" s="75"/>
      <c r="AC3279" s="75"/>
      <c r="AD3279" s="75"/>
      <c r="AE3279" s="75"/>
      <c r="AF3279" s="75"/>
      <c r="AG3279" s="75"/>
      <c r="AH3279" s="75"/>
      <c r="AI3279" s="75"/>
      <c r="AJ3279" s="84">
        <f>MAX(AI3281:AI3284)</f>
        <v>0</v>
      </c>
      <c r="AK3279" s="83"/>
      <c r="AL3279" s="83"/>
      <c r="AM3279" s="75"/>
      <c r="AN3279" s="75"/>
      <c r="AO3279" s="75"/>
      <c r="AP3279" s="75"/>
      <c r="AQ3279" s="75"/>
      <c r="AR3279" s="75"/>
      <c r="AS3279" s="75"/>
      <c r="AT3279" s="75"/>
      <c r="AU3279" s="75"/>
      <c r="AV3279" s="75"/>
      <c r="AW3279" s="84">
        <f>MAX(AV3281:AV3284)</f>
        <v>1000</v>
      </c>
      <c r="AX3279" s="83"/>
      <c r="AY3279" s="83"/>
      <c r="AZ3279" s="79"/>
      <c r="BA3279" s="80"/>
      <c r="BB3279" s="71"/>
      <c r="BC3279" s="95"/>
      <c r="BD3279" s="41">
        <v>5</v>
      </c>
      <c r="BE3279" s="52">
        <v>54</v>
      </c>
      <c r="BF3279" s="103">
        <v>5431</v>
      </c>
      <c r="BG3279" s="278" t="s">
        <v>50</v>
      </c>
    </row>
    <row r="3280" spans="1:59" s="63" customFormat="1" ht="12.75" x14ac:dyDescent="0.2">
      <c r="A3280" s="196">
        <v>5</v>
      </c>
      <c r="B3280" s="197" t="s">
        <v>938</v>
      </c>
      <c r="C3280" s="208">
        <v>54</v>
      </c>
      <c r="D3280" s="209" t="s">
        <v>1007</v>
      </c>
      <c r="E3280" s="212">
        <v>5431</v>
      </c>
      <c r="F3280" s="213" t="s">
        <v>1010</v>
      </c>
      <c r="G3280" s="231" t="s">
        <v>1198</v>
      </c>
      <c r="H3280" s="85" t="s">
        <v>51</v>
      </c>
      <c r="I3280" s="223"/>
      <c r="J3280" s="73"/>
      <c r="K3280" s="73"/>
      <c r="L3280" s="73"/>
      <c r="M3280" s="74"/>
      <c r="N3280" s="248">
        <f>SUM(N3281:N3284)</f>
        <v>4</v>
      </c>
      <c r="O3280" s="293">
        <f>SUM(O3281:O3284)</f>
        <v>1</v>
      </c>
      <c r="P3280" s="292"/>
      <c r="Q3280" s="87"/>
      <c r="R3280" s="87"/>
      <c r="S3280" s="87"/>
      <c r="T3280" s="87"/>
      <c r="U3280" s="87"/>
      <c r="V3280" s="87"/>
      <c r="W3280" s="87"/>
      <c r="X3280" s="87"/>
      <c r="Y3280" s="88"/>
      <c r="Z3280" s="107">
        <f>SUM(Z3281:Z3284)</f>
        <v>6250</v>
      </c>
      <c r="AA3280" s="88"/>
      <c r="AB3280" s="87"/>
      <c r="AC3280" s="87"/>
      <c r="AD3280" s="87"/>
      <c r="AE3280" s="87"/>
      <c r="AF3280" s="87"/>
      <c r="AG3280" s="87"/>
      <c r="AH3280" s="87"/>
      <c r="AI3280" s="87"/>
      <c r="AJ3280" s="88"/>
      <c r="AK3280" s="107">
        <f>SUM(AK3281:AK3284)</f>
        <v>0</v>
      </c>
      <c r="AL3280" s="88"/>
      <c r="AM3280" s="87"/>
      <c r="AN3280" s="87"/>
      <c r="AO3280" s="87"/>
      <c r="AP3280" s="87"/>
      <c r="AQ3280" s="87"/>
      <c r="AR3280" s="87"/>
      <c r="AS3280" s="87"/>
      <c r="AT3280" s="87"/>
      <c r="AU3280" s="87"/>
      <c r="AV3280" s="87"/>
      <c r="AW3280" s="112"/>
      <c r="AX3280" s="107">
        <f>SUM(AX3281:AX3284)</f>
        <v>587.5</v>
      </c>
      <c r="AY3280" s="88"/>
      <c r="AZ3280" s="79"/>
      <c r="BA3280" s="80"/>
      <c r="BB3280" s="71"/>
      <c r="BC3280" s="95"/>
      <c r="BD3280" s="41">
        <v>5</v>
      </c>
      <c r="BE3280" s="52">
        <v>54</v>
      </c>
      <c r="BF3280" s="103">
        <v>5431</v>
      </c>
      <c r="BG3280" s="279" t="s">
        <v>51</v>
      </c>
    </row>
    <row r="3281" spans="1:59" s="63" customFormat="1" ht="12.75" x14ac:dyDescent="0.2">
      <c r="A3281" s="196">
        <v>5</v>
      </c>
      <c r="B3281" s="197" t="s">
        <v>938</v>
      </c>
      <c r="C3281" s="208">
        <v>54</v>
      </c>
      <c r="D3281" s="209" t="s">
        <v>1007</v>
      </c>
      <c r="E3281" s="212">
        <v>5431</v>
      </c>
      <c r="F3281" s="213" t="s">
        <v>1010</v>
      </c>
      <c r="G3281" s="231" t="s">
        <v>1198</v>
      </c>
      <c r="H3281" s="89" t="s">
        <v>52</v>
      </c>
      <c r="I3281" s="90" t="s">
        <v>969</v>
      </c>
      <c r="J3281" s="90"/>
      <c r="K3281" s="90" t="s">
        <v>64</v>
      </c>
      <c r="L3281" s="90" t="s">
        <v>696</v>
      </c>
      <c r="M3281" s="91" t="s">
        <v>1098</v>
      </c>
      <c r="N3281" s="312">
        <v>1</v>
      </c>
      <c r="O3281" s="313">
        <f>N3281/N$3280</f>
        <v>0.25</v>
      </c>
      <c r="P3281" s="104"/>
      <c r="Q3281" s="92"/>
      <c r="R3281" s="92"/>
      <c r="S3281" s="92"/>
      <c r="T3281" s="92"/>
      <c r="U3281" s="92"/>
      <c r="V3281" s="92"/>
      <c r="W3281" s="92"/>
      <c r="X3281" s="109">
        <f>P3281*P$7+Q3281*Q$7+R3281*R$7+S3281*S$7+T3281*T$7+U3281*U$7+V3281*V$7+W3281*W$7</f>
        <v>0</v>
      </c>
      <c r="Y3281" s="83"/>
      <c r="Z3281" s="110">
        <f>X3281*$O3281</f>
        <v>0</v>
      </c>
      <c r="AA3281" s="111"/>
      <c r="AB3281" s="92"/>
      <c r="AC3281" s="92"/>
      <c r="AD3281" s="92"/>
      <c r="AE3281" s="92"/>
      <c r="AF3281" s="92"/>
      <c r="AG3281" s="92"/>
      <c r="AH3281" s="92"/>
      <c r="AI3281" s="109">
        <f>AB3281*AB$7+AC3281*AC$7+AD3281*AD$7+AE3281*AE$7+AF3281*AF$7+AG3281*AG$7+AH3281*AH$7</f>
        <v>0</v>
      </c>
      <c r="AJ3281" s="83"/>
      <c r="AK3281" s="110">
        <f>AI3281*$O3281</f>
        <v>0</v>
      </c>
      <c r="AL3281" s="111"/>
      <c r="AM3281" s="92"/>
      <c r="AN3281" s="92"/>
      <c r="AO3281" s="92"/>
      <c r="AP3281" s="92"/>
      <c r="AQ3281" s="92"/>
      <c r="AR3281" s="92"/>
      <c r="AS3281" s="92">
        <v>1</v>
      </c>
      <c r="AT3281" s="92"/>
      <c r="AU3281" s="92"/>
      <c r="AV3281" s="109">
        <f>AM3281*AM$7+AN3281*AN$7+AO3281*AO$7+AP3281*AP$7+AQ3281*AQ$7+AR3281*AR$7+AS3281*AS$7+AT3281*AT$7+AU3281*AU$7</f>
        <v>1000</v>
      </c>
      <c r="AW3281" s="75"/>
      <c r="AX3281" s="110">
        <f>AV3281*$O3281</f>
        <v>250</v>
      </c>
      <c r="AY3281" s="111"/>
      <c r="AZ3281" s="93"/>
      <c r="BA3281" s="94" t="s">
        <v>131</v>
      </c>
      <c r="BB3281" s="71"/>
      <c r="BC3281" s="95"/>
      <c r="BD3281" s="41">
        <v>5</v>
      </c>
      <c r="BE3281" s="52">
        <v>54</v>
      </c>
      <c r="BF3281" s="103">
        <v>5431</v>
      </c>
      <c r="BG3281" s="280" t="s">
        <v>52</v>
      </c>
    </row>
    <row r="3282" spans="1:59" s="63" customFormat="1" ht="12.75" x14ac:dyDescent="0.2">
      <c r="A3282" s="196">
        <v>5</v>
      </c>
      <c r="B3282" s="197" t="s">
        <v>938</v>
      </c>
      <c r="C3282" s="208">
        <v>54</v>
      </c>
      <c r="D3282" s="209" t="s">
        <v>1007</v>
      </c>
      <c r="E3282" s="212">
        <v>5431</v>
      </c>
      <c r="F3282" s="213" t="s">
        <v>1010</v>
      </c>
      <c r="G3282" s="231" t="s">
        <v>1198</v>
      </c>
      <c r="H3282" s="89"/>
      <c r="I3282" s="90" t="s">
        <v>354</v>
      </c>
      <c r="J3282" s="90"/>
      <c r="K3282" s="90" t="s">
        <v>64</v>
      </c>
      <c r="L3282" s="90" t="s">
        <v>356</v>
      </c>
      <c r="M3282" s="91"/>
      <c r="N3282" s="312">
        <v>1</v>
      </c>
      <c r="O3282" s="313">
        <f>N3282/N$3280</f>
        <v>0.25</v>
      </c>
      <c r="P3282" s="104"/>
      <c r="Q3282" s="92"/>
      <c r="R3282" s="92"/>
      <c r="S3282" s="92"/>
      <c r="T3282" s="92"/>
      <c r="U3282" s="92"/>
      <c r="V3282" s="92"/>
      <c r="W3282" s="92"/>
      <c r="X3282" s="109">
        <f>P3282*P$7+Q3282*Q$7+R3282*R$7+S3282*S$7+T3282*T$7+U3282*U$7+V3282*V$7+W3282*W$7</f>
        <v>0</v>
      </c>
      <c r="Y3282" s="83"/>
      <c r="Z3282" s="110">
        <f>X3282*$O3282</f>
        <v>0</v>
      </c>
      <c r="AA3282" s="111"/>
      <c r="AB3282" s="92"/>
      <c r="AC3282" s="92"/>
      <c r="AD3282" s="92"/>
      <c r="AE3282" s="92"/>
      <c r="AF3282" s="92"/>
      <c r="AG3282" s="92"/>
      <c r="AH3282" s="92"/>
      <c r="AI3282" s="109">
        <f>AB3282*AB$7+AC3282*AC$7+AD3282*AD$7+AE3282*AE$7+AF3282*AF$7+AG3282*AG$7+AH3282*AH$7</f>
        <v>0</v>
      </c>
      <c r="AJ3282" s="83"/>
      <c r="AK3282" s="110">
        <f>AI3282*$O3282</f>
        <v>0</v>
      </c>
      <c r="AL3282" s="111"/>
      <c r="AM3282" s="92"/>
      <c r="AN3282" s="92"/>
      <c r="AO3282" s="92"/>
      <c r="AP3282" s="92"/>
      <c r="AQ3282" s="92">
        <v>1</v>
      </c>
      <c r="AR3282" s="92"/>
      <c r="AS3282" s="92"/>
      <c r="AT3282" s="92"/>
      <c r="AU3282" s="92"/>
      <c r="AV3282" s="109">
        <f>AM3282*AM$7+AN3282*AN$7+AO3282*AO$7+AP3282*AP$7+AQ3282*AQ$7+AR3282*AR$7+AS3282*AS$7+AT3282*AT$7+AU3282*AU$7</f>
        <v>250</v>
      </c>
      <c r="AW3282" s="75"/>
      <c r="AX3282" s="110">
        <f>AV3282*$O3282</f>
        <v>62.5</v>
      </c>
      <c r="AY3282" s="111"/>
      <c r="AZ3282" s="93"/>
      <c r="BA3282" s="94" t="s">
        <v>131</v>
      </c>
      <c r="BB3282" s="71"/>
      <c r="BC3282" s="95"/>
      <c r="BD3282" s="41">
        <v>5</v>
      </c>
      <c r="BE3282" s="52">
        <v>54</v>
      </c>
      <c r="BF3282" s="103">
        <v>5431</v>
      </c>
      <c r="BG3282" s="280" t="s">
        <v>52</v>
      </c>
    </row>
    <row r="3283" spans="1:59" s="63" customFormat="1" ht="12.75" x14ac:dyDescent="0.2">
      <c r="A3283" s="196">
        <v>5</v>
      </c>
      <c r="B3283" s="197" t="s">
        <v>938</v>
      </c>
      <c r="C3283" s="208">
        <v>54</v>
      </c>
      <c r="D3283" s="209" t="s">
        <v>1007</v>
      </c>
      <c r="E3283" s="212">
        <v>5431</v>
      </c>
      <c r="F3283" s="213" t="s">
        <v>1010</v>
      </c>
      <c r="G3283" s="231" t="s">
        <v>1198</v>
      </c>
      <c r="H3283" s="89"/>
      <c r="I3283" s="90" t="s">
        <v>956</v>
      </c>
      <c r="J3283" s="90"/>
      <c r="K3283" s="90" t="s">
        <v>64</v>
      </c>
      <c r="L3283" s="90" t="s">
        <v>119</v>
      </c>
      <c r="M3283" s="91"/>
      <c r="N3283" s="312">
        <v>1</v>
      </c>
      <c r="O3283" s="313">
        <f>N3283/N$3280</f>
        <v>0.25</v>
      </c>
      <c r="P3283" s="104"/>
      <c r="Q3283" s="92"/>
      <c r="R3283" s="92"/>
      <c r="S3283" s="92"/>
      <c r="T3283" s="92"/>
      <c r="U3283" s="92"/>
      <c r="V3283" s="92"/>
      <c r="W3283" s="92"/>
      <c r="X3283" s="109">
        <f>P3283*P$7+Q3283*Q$7+R3283*R$7+S3283*S$7+T3283*T$7+U3283*U$7+V3283*V$7+W3283*W$7</f>
        <v>0</v>
      </c>
      <c r="Y3283" s="83"/>
      <c r="Z3283" s="110">
        <f>X3283*$O3283</f>
        <v>0</v>
      </c>
      <c r="AA3283" s="111"/>
      <c r="AB3283" s="92"/>
      <c r="AC3283" s="92"/>
      <c r="AD3283" s="92"/>
      <c r="AE3283" s="92"/>
      <c r="AF3283" s="92"/>
      <c r="AG3283" s="92"/>
      <c r="AH3283" s="92"/>
      <c r="AI3283" s="109">
        <f>AB3283*AB$7+AC3283*AC$7+AD3283*AD$7+AE3283*AE$7+AF3283*AF$7+AG3283*AG$7+AH3283*AH$7</f>
        <v>0</v>
      </c>
      <c r="AJ3283" s="83"/>
      <c r="AK3283" s="110">
        <f>AI3283*$O3283</f>
        <v>0</v>
      </c>
      <c r="AL3283" s="111"/>
      <c r="AM3283" s="92"/>
      <c r="AN3283" s="92"/>
      <c r="AO3283" s="92"/>
      <c r="AP3283" s="92"/>
      <c r="AQ3283" s="92"/>
      <c r="AR3283" s="92"/>
      <c r="AS3283" s="92">
        <v>1</v>
      </c>
      <c r="AT3283" s="92"/>
      <c r="AU3283" s="92"/>
      <c r="AV3283" s="109">
        <f>AM3283*AM$7+AN3283*AN$7+AO3283*AO$7+AP3283*AP$7+AQ3283*AQ$7+AR3283*AR$7+AS3283*AS$7+AT3283*AT$7+AU3283*AU$7</f>
        <v>1000</v>
      </c>
      <c r="AW3283" s="75"/>
      <c r="AX3283" s="110">
        <f>AV3283*$O3283</f>
        <v>250</v>
      </c>
      <c r="AY3283" s="111"/>
      <c r="AZ3283" s="93"/>
      <c r="BA3283" s="94" t="s">
        <v>131</v>
      </c>
      <c r="BB3283" s="71"/>
      <c r="BC3283" s="95"/>
      <c r="BD3283" s="41">
        <v>5</v>
      </c>
      <c r="BE3283" s="52">
        <v>54</v>
      </c>
      <c r="BF3283" s="103">
        <v>5431</v>
      </c>
      <c r="BG3283" s="280" t="s">
        <v>52</v>
      </c>
    </row>
    <row r="3284" spans="1:59" s="63" customFormat="1" ht="12.75" x14ac:dyDescent="0.2">
      <c r="A3284" s="196">
        <v>5</v>
      </c>
      <c r="B3284" s="197" t="s">
        <v>938</v>
      </c>
      <c r="C3284" s="208">
        <v>54</v>
      </c>
      <c r="D3284" s="209" t="s">
        <v>1007</v>
      </c>
      <c r="E3284" s="212">
        <v>5431</v>
      </c>
      <c r="F3284" s="213" t="s">
        <v>1010</v>
      </c>
      <c r="G3284" s="231" t="s">
        <v>1198</v>
      </c>
      <c r="H3284" s="89"/>
      <c r="I3284" s="90" t="s">
        <v>96</v>
      </c>
      <c r="J3284" s="90"/>
      <c r="K3284" s="90" t="s">
        <v>73</v>
      </c>
      <c r="L3284" s="90" t="s">
        <v>95</v>
      </c>
      <c r="M3284" s="91"/>
      <c r="N3284" s="312">
        <v>1</v>
      </c>
      <c r="O3284" s="313">
        <f>N3284/N$3280</f>
        <v>0.25</v>
      </c>
      <c r="P3284" s="104"/>
      <c r="Q3284" s="92"/>
      <c r="R3284" s="92"/>
      <c r="S3284" s="92"/>
      <c r="T3284" s="92"/>
      <c r="U3284" s="92"/>
      <c r="V3284" s="92"/>
      <c r="W3284" s="92">
        <v>1</v>
      </c>
      <c r="X3284" s="109">
        <f>P3284*P$7+Q3284*Q$7+R3284*R$7+S3284*S$7+T3284*T$7+U3284*U$7+V3284*V$7+W3284*W$7</f>
        <v>25000</v>
      </c>
      <c r="Y3284" s="83"/>
      <c r="Z3284" s="110">
        <f>X3284*$O3284</f>
        <v>6250</v>
      </c>
      <c r="AA3284" s="111"/>
      <c r="AB3284" s="92"/>
      <c r="AC3284" s="92"/>
      <c r="AD3284" s="92"/>
      <c r="AE3284" s="92"/>
      <c r="AF3284" s="92"/>
      <c r="AG3284" s="92"/>
      <c r="AH3284" s="92"/>
      <c r="AI3284" s="109">
        <f>AB3284*AB$7+AC3284*AC$7+AD3284*AD$7+AE3284*AE$7+AF3284*AF$7+AG3284*AG$7+AH3284*AH$7</f>
        <v>0</v>
      </c>
      <c r="AJ3284" s="83"/>
      <c r="AK3284" s="110">
        <f>AI3284*$O3284</f>
        <v>0</v>
      </c>
      <c r="AL3284" s="111"/>
      <c r="AM3284" s="92"/>
      <c r="AN3284" s="92"/>
      <c r="AO3284" s="92"/>
      <c r="AP3284" s="92">
        <v>1</v>
      </c>
      <c r="AQ3284" s="92"/>
      <c r="AR3284" s="92"/>
      <c r="AS3284" s="92"/>
      <c r="AT3284" s="92"/>
      <c r="AU3284" s="92"/>
      <c r="AV3284" s="109">
        <f>AM3284*AM$7+AN3284*AN$7+AO3284*AO$7+AP3284*AP$7+AQ3284*AQ$7+AR3284*AR$7+AS3284*AS$7+AT3284*AT$7+AU3284*AU$7</f>
        <v>100</v>
      </c>
      <c r="AW3284" s="75"/>
      <c r="AX3284" s="110">
        <f>AV3284*$O3284</f>
        <v>25</v>
      </c>
      <c r="AY3284" s="111"/>
      <c r="AZ3284" s="93"/>
      <c r="BA3284" s="94" t="s">
        <v>131</v>
      </c>
      <c r="BB3284" s="71"/>
      <c r="BC3284" s="95"/>
      <c r="BD3284" s="41">
        <v>5</v>
      </c>
      <c r="BE3284" s="52">
        <v>54</v>
      </c>
      <c r="BF3284" s="103">
        <v>5431</v>
      </c>
      <c r="BG3284" s="280" t="s">
        <v>52</v>
      </c>
    </row>
    <row r="3285" spans="1:59" s="63" customFormat="1" ht="12.75" x14ac:dyDescent="0.2">
      <c r="A3285" s="196">
        <v>5</v>
      </c>
      <c r="B3285" s="197" t="s">
        <v>938</v>
      </c>
      <c r="C3285" s="208">
        <v>54</v>
      </c>
      <c r="D3285" s="209" t="s">
        <v>1007</v>
      </c>
      <c r="E3285" s="212">
        <v>5431</v>
      </c>
      <c r="F3285" s="213" t="s">
        <v>1010</v>
      </c>
      <c r="G3285" s="231" t="s">
        <v>1198</v>
      </c>
      <c r="H3285" s="65"/>
      <c r="I3285" s="222"/>
      <c r="J3285" s="66"/>
      <c r="K3285" s="66"/>
      <c r="L3285" s="66"/>
      <c r="M3285" s="64"/>
      <c r="N3285" s="304"/>
      <c r="O3285" s="305"/>
      <c r="P3285" s="127"/>
      <c r="Q3285" s="67"/>
      <c r="R3285" s="67"/>
      <c r="S3285" s="67"/>
      <c r="T3285" s="67"/>
      <c r="U3285" s="67"/>
      <c r="V3285" s="67"/>
      <c r="W3285" s="67"/>
      <c r="X3285" s="67"/>
      <c r="Y3285" s="68"/>
      <c r="Z3285" s="68"/>
      <c r="AA3285" s="68"/>
      <c r="AB3285" s="67"/>
      <c r="AC3285" s="67"/>
      <c r="AD3285" s="67"/>
      <c r="AE3285" s="67"/>
      <c r="AF3285" s="67"/>
      <c r="AG3285" s="67"/>
      <c r="AH3285" s="67"/>
      <c r="AI3285" s="67"/>
      <c r="AJ3285" s="68"/>
      <c r="AK3285" s="68"/>
      <c r="AL3285" s="68"/>
      <c r="AM3285" s="67"/>
      <c r="AN3285" s="67"/>
      <c r="AO3285" s="67"/>
      <c r="AP3285" s="67"/>
      <c r="AQ3285" s="67"/>
      <c r="AR3285" s="67"/>
      <c r="AS3285" s="67"/>
      <c r="AT3285" s="67"/>
      <c r="AU3285" s="67"/>
      <c r="AV3285" s="67"/>
      <c r="AW3285" s="67"/>
      <c r="AX3285" s="68"/>
      <c r="AY3285" s="68"/>
      <c r="AZ3285" s="69"/>
      <c r="BA3285" s="70"/>
      <c r="BB3285" s="71"/>
      <c r="BC3285" s="54"/>
      <c r="BD3285" s="41"/>
      <c r="BE3285" s="52"/>
      <c r="BF3285" s="62"/>
      <c r="BG3285" s="275"/>
    </row>
    <row r="3286" spans="1:59" s="63" customFormat="1" ht="12.75" x14ac:dyDescent="0.2">
      <c r="A3286" s="196">
        <v>5</v>
      </c>
      <c r="B3286" s="197" t="s">
        <v>938</v>
      </c>
      <c r="C3286" s="208">
        <v>54</v>
      </c>
      <c r="D3286" s="209" t="s">
        <v>1007</v>
      </c>
      <c r="E3286" s="212">
        <v>5431</v>
      </c>
      <c r="F3286" s="213" t="s">
        <v>1010</v>
      </c>
      <c r="G3286" s="232"/>
      <c r="H3286" s="97"/>
      <c r="I3286" s="224"/>
      <c r="J3286" s="98"/>
      <c r="K3286" s="98"/>
      <c r="L3286" s="98"/>
      <c r="M3286" s="96"/>
      <c r="N3286" s="307"/>
      <c r="O3286" s="246"/>
      <c r="P3286" s="124"/>
      <c r="Q3286" s="99"/>
      <c r="R3286" s="99"/>
      <c r="S3286" s="99"/>
      <c r="T3286" s="99"/>
      <c r="U3286" s="99"/>
      <c r="V3286" s="99"/>
      <c r="W3286" s="99"/>
      <c r="X3286" s="99"/>
      <c r="Y3286" s="100"/>
      <c r="Z3286" s="100"/>
      <c r="AA3286" s="100"/>
      <c r="AB3286" s="99"/>
      <c r="AC3286" s="99"/>
      <c r="AD3286" s="99"/>
      <c r="AE3286" s="99"/>
      <c r="AF3286" s="99"/>
      <c r="AG3286" s="99"/>
      <c r="AH3286" s="99"/>
      <c r="AI3286" s="99"/>
      <c r="AJ3286" s="100"/>
      <c r="AK3286" s="100"/>
      <c r="AL3286" s="100"/>
      <c r="AM3286" s="99"/>
      <c r="AN3286" s="99"/>
      <c r="AO3286" s="99"/>
      <c r="AP3286" s="99"/>
      <c r="AQ3286" s="99"/>
      <c r="AR3286" s="99"/>
      <c r="AS3286" s="99"/>
      <c r="AT3286" s="99"/>
      <c r="AU3286" s="99"/>
      <c r="AV3286" s="99"/>
      <c r="AW3286" s="99"/>
      <c r="AX3286" s="100"/>
      <c r="AY3286" s="100"/>
      <c r="AZ3286" s="101"/>
      <c r="BA3286" s="102"/>
      <c r="BB3286" s="95"/>
      <c r="BC3286" s="95"/>
      <c r="BD3286" s="41">
        <v>5</v>
      </c>
      <c r="BE3286" s="52">
        <v>54</v>
      </c>
      <c r="BF3286" s="103">
        <v>5431</v>
      </c>
      <c r="BG3286" s="277"/>
    </row>
    <row r="3287" spans="1:59" s="63" customFormat="1" ht="12.75" x14ac:dyDescent="0.2">
      <c r="A3287" s="196">
        <v>5</v>
      </c>
      <c r="B3287" s="197" t="s">
        <v>938</v>
      </c>
      <c r="C3287" s="208">
        <v>54</v>
      </c>
      <c r="D3287" s="209" t="s">
        <v>1007</v>
      </c>
      <c r="E3287" s="212">
        <v>5431</v>
      </c>
      <c r="F3287" s="213" t="s">
        <v>1010</v>
      </c>
      <c r="G3287" s="231"/>
      <c r="H3287" s="65"/>
      <c r="I3287" s="222"/>
      <c r="J3287" s="66"/>
      <c r="K3287" s="66"/>
      <c r="L3287" s="66"/>
      <c r="M3287" s="64"/>
      <c r="N3287" s="304"/>
      <c r="O3287" s="305"/>
      <c r="P3287" s="127"/>
      <c r="Q3287" s="67"/>
      <c r="R3287" s="67"/>
      <c r="S3287" s="67"/>
      <c r="T3287" s="67"/>
      <c r="U3287" s="67"/>
      <c r="V3287" s="67"/>
      <c r="W3287" s="67"/>
      <c r="X3287" s="67"/>
      <c r="Y3287" s="68"/>
      <c r="Z3287" s="68"/>
      <c r="AA3287" s="68"/>
      <c r="AB3287" s="67"/>
      <c r="AC3287" s="67"/>
      <c r="AD3287" s="67"/>
      <c r="AE3287" s="67"/>
      <c r="AF3287" s="67"/>
      <c r="AG3287" s="67"/>
      <c r="AH3287" s="67"/>
      <c r="AI3287" s="67"/>
      <c r="AJ3287" s="68"/>
      <c r="AK3287" s="68"/>
      <c r="AL3287" s="68"/>
      <c r="AM3287" s="67"/>
      <c r="AN3287" s="67"/>
      <c r="AO3287" s="67"/>
      <c r="AP3287" s="67"/>
      <c r="AQ3287" s="67"/>
      <c r="AR3287" s="67"/>
      <c r="AS3287" s="67"/>
      <c r="AT3287" s="67"/>
      <c r="AU3287" s="67"/>
      <c r="AV3287" s="67"/>
      <c r="AW3287" s="67"/>
      <c r="AX3287" s="68"/>
      <c r="AY3287" s="68"/>
      <c r="AZ3287" s="69"/>
      <c r="BA3287" s="70"/>
      <c r="BB3287" s="71"/>
      <c r="BC3287" s="95"/>
      <c r="BD3287" s="41">
        <v>5</v>
      </c>
      <c r="BE3287" s="52">
        <v>54</v>
      </c>
      <c r="BF3287" s="103">
        <v>5431</v>
      </c>
      <c r="BG3287" s="275"/>
    </row>
    <row r="3288" spans="1:59" s="63" customFormat="1" ht="12.75" x14ac:dyDescent="0.2">
      <c r="A3288" s="196">
        <v>5</v>
      </c>
      <c r="B3288" s="197" t="s">
        <v>938</v>
      </c>
      <c r="C3288" s="208">
        <v>54</v>
      </c>
      <c r="D3288" s="209" t="s">
        <v>1007</v>
      </c>
      <c r="E3288" s="212">
        <v>5431</v>
      </c>
      <c r="F3288" s="213" t="s">
        <v>1010</v>
      </c>
      <c r="G3288" s="231" t="s">
        <v>729</v>
      </c>
      <c r="H3288" s="72" t="s">
        <v>1233</v>
      </c>
      <c r="I3288" s="223" t="s">
        <v>1247</v>
      </c>
      <c r="J3288" s="73"/>
      <c r="K3288" s="73"/>
      <c r="L3288" s="73"/>
      <c r="M3288" s="74"/>
      <c r="N3288" s="247"/>
      <c r="O3288" s="306"/>
      <c r="P3288" s="105"/>
      <c r="Q3288" s="75"/>
      <c r="R3288" s="75"/>
      <c r="S3288" s="75"/>
      <c r="T3288" s="75"/>
      <c r="U3288" s="75"/>
      <c r="V3288" s="75"/>
      <c r="W3288" s="75"/>
      <c r="X3288" s="75"/>
      <c r="Y3288" s="76" t="s">
        <v>1241</v>
      </c>
      <c r="Z3288" s="77" t="s">
        <v>1241</v>
      </c>
      <c r="AA3288" s="78">
        <f>AA$2569</f>
        <v>5000</v>
      </c>
      <c r="AB3288" s="75"/>
      <c r="AC3288" s="75"/>
      <c r="AD3288" s="75"/>
      <c r="AE3288" s="75"/>
      <c r="AF3288" s="75"/>
      <c r="AG3288" s="75"/>
      <c r="AH3288" s="75"/>
      <c r="AI3288" s="75"/>
      <c r="AJ3288" s="76" t="s">
        <v>1241</v>
      </c>
      <c r="AK3288" s="77" t="s">
        <v>1241</v>
      </c>
      <c r="AL3288" s="78">
        <f>AL$2569</f>
        <v>0</v>
      </c>
      <c r="AM3288" s="75"/>
      <c r="AN3288" s="75"/>
      <c r="AO3288" s="75"/>
      <c r="AP3288" s="75"/>
      <c r="AQ3288" s="75"/>
      <c r="AR3288" s="75"/>
      <c r="AS3288" s="75"/>
      <c r="AT3288" s="75"/>
      <c r="AU3288" s="75"/>
      <c r="AV3288" s="75"/>
      <c r="AW3288" s="76" t="s">
        <v>1241</v>
      </c>
      <c r="AX3288" s="77" t="s">
        <v>1241</v>
      </c>
      <c r="AY3288" s="78">
        <f>AY$2569</f>
        <v>500</v>
      </c>
      <c r="AZ3288" s="79"/>
      <c r="BA3288" s="80" t="str">
        <f>I3288</f>
        <v>&gt; see 4711, Thermal insulation</v>
      </c>
      <c r="BB3288" s="71"/>
      <c r="BC3288" s="95"/>
      <c r="BD3288" s="41">
        <f>A3288</f>
        <v>5</v>
      </c>
      <c r="BE3288" s="52">
        <f>C3288</f>
        <v>54</v>
      </c>
      <c r="BF3288" s="62">
        <f>E3288</f>
        <v>5431</v>
      </c>
      <c r="BG3288" s="276" t="str">
        <f>H3288</f>
        <v>Default Scenario (Link)</v>
      </c>
    </row>
    <row r="3289" spans="1:59" s="63" customFormat="1" ht="12.75" x14ac:dyDescent="0.2">
      <c r="A3289" s="196">
        <v>5</v>
      </c>
      <c r="B3289" s="197" t="s">
        <v>938</v>
      </c>
      <c r="C3289" s="208">
        <v>54</v>
      </c>
      <c r="D3289" s="209" t="s">
        <v>1007</v>
      </c>
      <c r="E3289" s="212">
        <v>5431</v>
      </c>
      <c r="F3289" s="213" t="s">
        <v>1010</v>
      </c>
      <c r="G3289" s="231"/>
      <c r="H3289" s="65"/>
      <c r="I3289" s="222"/>
      <c r="J3289" s="66"/>
      <c r="K3289" s="66"/>
      <c r="L3289" s="66"/>
      <c r="M3289" s="64"/>
      <c r="N3289" s="304"/>
      <c r="O3289" s="305"/>
      <c r="P3289" s="127"/>
      <c r="Q3289" s="67"/>
      <c r="R3289" s="67"/>
      <c r="S3289" s="67"/>
      <c r="T3289" s="67"/>
      <c r="U3289" s="67"/>
      <c r="V3289" s="67"/>
      <c r="W3289" s="67"/>
      <c r="X3289" s="67"/>
      <c r="Y3289" s="68"/>
      <c r="Z3289" s="68"/>
      <c r="AA3289" s="68"/>
      <c r="AB3289" s="67"/>
      <c r="AC3289" s="67"/>
      <c r="AD3289" s="67"/>
      <c r="AE3289" s="67"/>
      <c r="AF3289" s="67"/>
      <c r="AG3289" s="67"/>
      <c r="AH3289" s="67"/>
      <c r="AI3289" s="67"/>
      <c r="AJ3289" s="68"/>
      <c r="AK3289" s="68"/>
      <c r="AL3289" s="68"/>
      <c r="AM3289" s="67"/>
      <c r="AN3289" s="67"/>
      <c r="AO3289" s="67"/>
      <c r="AP3289" s="67"/>
      <c r="AQ3289" s="67"/>
      <c r="AR3289" s="67"/>
      <c r="AS3289" s="67"/>
      <c r="AT3289" s="67"/>
      <c r="AU3289" s="67"/>
      <c r="AV3289" s="67"/>
      <c r="AW3289" s="67"/>
      <c r="AX3289" s="68"/>
      <c r="AY3289" s="68"/>
      <c r="AZ3289" s="69"/>
      <c r="BA3289" s="70"/>
      <c r="BB3289" s="71"/>
      <c r="BC3289" s="54"/>
      <c r="BD3289" s="41"/>
      <c r="BE3289" s="52"/>
      <c r="BF3289" s="62"/>
      <c r="BG3289" s="275"/>
    </row>
    <row r="3290" spans="1:59" s="63" customFormat="1" ht="12.75" x14ac:dyDescent="0.2">
      <c r="A3290" s="196">
        <v>5</v>
      </c>
      <c r="B3290" s="197" t="s">
        <v>938</v>
      </c>
      <c r="C3290" s="208">
        <v>54</v>
      </c>
      <c r="D3290" s="209" t="s">
        <v>1007</v>
      </c>
      <c r="E3290" s="212">
        <v>5431</v>
      </c>
      <c r="F3290" s="213" t="s">
        <v>1010</v>
      </c>
      <c r="G3290" s="232"/>
      <c r="H3290" s="97"/>
      <c r="I3290" s="224"/>
      <c r="J3290" s="98"/>
      <c r="K3290" s="98"/>
      <c r="L3290" s="98"/>
      <c r="M3290" s="96"/>
      <c r="N3290" s="307"/>
      <c r="O3290" s="246"/>
      <c r="P3290" s="124"/>
      <c r="Q3290" s="99"/>
      <c r="R3290" s="99"/>
      <c r="S3290" s="99"/>
      <c r="T3290" s="99"/>
      <c r="U3290" s="99"/>
      <c r="V3290" s="99"/>
      <c r="W3290" s="99"/>
      <c r="X3290" s="99"/>
      <c r="Y3290" s="100"/>
      <c r="Z3290" s="100"/>
      <c r="AA3290" s="100"/>
      <c r="AB3290" s="99"/>
      <c r="AC3290" s="99"/>
      <c r="AD3290" s="99"/>
      <c r="AE3290" s="99"/>
      <c r="AF3290" s="99"/>
      <c r="AG3290" s="99"/>
      <c r="AH3290" s="99"/>
      <c r="AI3290" s="99"/>
      <c r="AJ3290" s="100"/>
      <c r="AK3290" s="100"/>
      <c r="AL3290" s="100"/>
      <c r="AM3290" s="99"/>
      <c r="AN3290" s="99"/>
      <c r="AO3290" s="99"/>
      <c r="AP3290" s="99"/>
      <c r="AQ3290" s="99"/>
      <c r="AR3290" s="99"/>
      <c r="AS3290" s="99"/>
      <c r="AT3290" s="99"/>
      <c r="AU3290" s="99"/>
      <c r="AV3290" s="99"/>
      <c r="AW3290" s="99"/>
      <c r="AX3290" s="100"/>
      <c r="AY3290" s="100"/>
      <c r="AZ3290" s="101"/>
      <c r="BA3290" s="102"/>
      <c r="BB3290" s="95"/>
      <c r="BC3290" s="95"/>
      <c r="BD3290" s="41">
        <v>5</v>
      </c>
      <c r="BE3290" s="52">
        <v>54</v>
      </c>
      <c r="BF3290" s="103">
        <v>5431</v>
      </c>
      <c r="BG3290" s="277"/>
    </row>
    <row r="3291" spans="1:59" x14ac:dyDescent="0.25">
      <c r="A3291" s="196">
        <v>5</v>
      </c>
      <c r="B3291" s="197" t="s">
        <v>938</v>
      </c>
      <c r="C3291" s="208">
        <v>54</v>
      </c>
      <c r="D3291" s="209" t="s">
        <v>1007</v>
      </c>
      <c r="E3291" s="210">
        <v>5432</v>
      </c>
      <c r="F3291" s="211" t="s">
        <v>1011</v>
      </c>
      <c r="G3291" s="235"/>
      <c r="H3291" s="145"/>
      <c r="I3291" s="221"/>
      <c r="J3291" s="57"/>
      <c r="K3291" s="57"/>
      <c r="L3291" s="57"/>
      <c r="M3291" s="144"/>
      <c r="N3291" s="324"/>
      <c r="O3291" s="325"/>
      <c r="P3291" s="146"/>
      <c r="Q3291" s="146"/>
      <c r="R3291" s="146"/>
      <c r="S3291" s="146"/>
      <c r="T3291" s="146"/>
      <c r="U3291" s="146"/>
      <c r="V3291" s="146"/>
      <c r="W3291" s="146"/>
      <c r="X3291" s="146"/>
      <c r="Y3291" s="59"/>
      <c r="Z3291" s="123"/>
      <c r="AA3291" s="123"/>
      <c r="AB3291" s="146"/>
      <c r="AC3291" s="146"/>
      <c r="AD3291" s="146"/>
      <c r="AE3291" s="146"/>
      <c r="AF3291" s="146"/>
      <c r="AG3291" s="146"/>
      <c r="AH3291" s="146"/>
      <c r="AI3291" s="146"/>
      <c r="AJ3291" s="59"/>
      <c r="AK3291" s="123"/>
      <c r="AL3291" s="123"/>
      <c r="AM3291" s="146"/>
      <c r="AN3291" s="146"/>
      <c r="AO3291" s="146"/>
      <c r="AP3291" s="146"/>
      <c r="AQ3291" s="146"/>
      <c r="AR3291" s="146"/>
      <c r="AS3291" s="146"/>
      <c r="AT3291" s="146"/>
      <c r="AU3291" s="146"/>
      <c r="AV3291" s="146"/>
      <c r="AW3291" s="58"/>
      <c r="AX3291" s="123"/>
      <c r="AY3291" s="59"/>
      <c r="AZ3291" s="147"/>
      <c r="BA3291" s="148"/>
      <c r="BB3291" s="143"/>
      <c r="BC3291" s="143"/>
      <c r="BD3291" s="41">
        <v>5</v>
      </c>
      <c r="BE3291" s="52">
        <v>54</v>
      </c>
      <c r="BF3291" s="62">
        <v>5432</v>
      </c>
      <c r="BG3291" s="284"/>
    </row>
    <row r="3292" spans="1:59" s="63" customFormat="1" ht="12.75" x14ac:dyDescent="0.2">
      <c r="A3292" s="196">
        <v>5</v>
      </c>
      <c r="B3292" s="197" t="s">
        <v>938</v>
      </c>
      <c r="C3292" s="208">
        <v>54</v>
      </c>
      <c r="D3292" s="209" t="s">
        <v>1007</v>
      </c>
      <c r="E3292" s="210">
        <v>5432</v>
      </c>
      <c r="F3292" s="211" t="s">
        <v>1011</v>
      </c>
      <c r="G3292" s="230"/>
      <c r="H3292" s="56"/>
      <c r="I3292" s="221"/>
      <c r="J3292" s="57"/>
      <c r="K3292" s="57"/>
      <c r="L3292" s="57"/>
      <c r="M3292" s="55"/>
      <c r="N3292" s="303"/>
      <c r="O3292" s="245"/>
      <c r="P3292" s="122"/>
      <c r="Q3292" s="58"/>
      <c r="R3292" s="58"/>
      <c r="S3292" s="58"/>
      <c r="T3292" s="58"/>
      <c r="U3292" s="58"/>
      <c r="V3292" s="58"/>
      <c r="W3292" s="58"/>
      <c r="X3292" s="58"/>
      <c r="Y3292" s="59"/>
      <c r="Z3292" s="59"/>
      <c r="AA3292" s="59"/>
      <c r="AB3292" s="58"/>
      <c r="AC3292" s="58"/>
      <c r="AD3292" s="58"/>
      <c r="AE3292" s="58"/>
      <c r="AF3292" s="58"/>
      <c r="AG3292" s="58"/>
      <c r="AH3292" s="58"/>
      <c r="AI3292" s="58"/>
      <c r="AJ3292" s="59"/>
      <c r="AK3292" s="59"/>
      <c r="AL3292" s="59"/>
      <c r="AM3292" s="58"/>
      <c r="AN3292" s="58"/>
      <c r="AO3292" s="58"/>
      <c r="AP3292" s="58"/>
      <c r="AQ3292" s="58"/>
      <c r="AR3292" s="58"/>
      <c r="AS3292" s="58"/>
      <c r="AT3292" s="58"/>
      <c r="AU3292" s="58"/>
      <c r="AV3292" s="58"/>
      <c r="AW3292" s="58"/>
      <c r="AX3292" s="59"/>
      <c r="AY3292" s="59"/>
      <c r="AZ3292" s="60"/>
      <c r="BA3292" s="61"/>
      <c r="BB3292" s="54"/>
      <c r="BC3292" s="54"/>
      <c r="BD3292" s="41">
        <v>5</v>
      </c>
      <c r="BE3292" s="52">
        <v>54</v>
      </c>
      <c r="BF3292" s="62">
        <v>5432</v>
      </c>
      <c r="BG3292" s="274"/>
    </row>
    <row r="3293" spans="1:59" s="63" customFormat="1" ht="12.75" x14ac:dyDescent="0.2">
      <c r="A3293" s="196">
        <v>5</v>
      </c>
      <c r="B3293" s="197" t="s">
        <v>938</v>
      </c>
      <c r="C3293" s="208">
        <v>54</v>
      </c>
      <c r="D3293" s="209" t="s">
        <v>1007</v>
      </c>
      <c r="E3293" s="210">
        <v>5432</v>
      </c>
      <c r="F3293" s="211" t="s">
        <v>1011</v>
      </c>
      <c r="G3293" s="231" t="s">
        <v>1191</v>
      </c>
      <c r="H3293" s="65"/>
      <c r="I3293" s="222"/>
      <c r="J3293" s="66"/>
      <c r="K3293" s="66"/>
      <c r="L3293" s="66"/>
      <c r="M3293" s="64"/>
      <c r="N3293" s="308"/>
      <c r="O3293" s="309"/>
      <c r="P3293" s="127"/>
      <c r="Q3293" s="67"/>
      <c r="R3293" s="67"/>
      <c r="S3293" s="67"/>
      <c r="T3293" s="67"/>
      <c r="U3293" s="67"/>
      <c r="V3293" s="67"/>
      <c r="W3293" s="67"/>
      <c r="X3293" s="67"/>
      <c r="Y3293" s="68"/>
      <c r="Z3293" s="68"/>
      <c r="AA3293" s="68"/>
      <c r="AB3293" s="67"/>
      <c r="AC3293" s="67"/>
      <c r="AD3293" s="67"/>
      <c r="AE3293" s="67"/>
      <c r="AF3293" s="67"/>
      <c r="AG3293" s="67"/>
      <c r="AH3293" s="67"/>
      <c r="AI3293" s="67"/>
      <c r="AJ3293" s="68"/>
      <c r="AK3293" s="68"/>
      <c r="AL3293" s="68"/>
      <c r="AM3293" s="67"/>
      <c r="AN3293" s="67"/>
      <c r="AO3293" s="67"/>
      <c r="AP3293" s="67"/>
      <c r="AQ3293" s="67"/>
      <c r="AR3293" s="67"/>
      <c r="AS3293" s="67"/>
      <c r="AT3293" s="67"/>
      <c r="AU3293" s="67"/>
      <c r="AV3293" s="67"/>
      <c r="AW3293" s="67"/>
      <c r="AX3293" s="68"/>
      <c r="AY3293" s="68"/>
      <c r="AZ3293" s="69"/>
      <c r="BA3293" s="70"/>
      <c r="BB3293" s="71"/>
      <c r="BC3293" s="54"/>
      <c r="BD3293" s="41">
        <v>5</v>
      </c>
      <c r="BE3293" s="52">
        <v>54</v>
      </c>
      <c r="BF3293" s="62">
        <v>5432</v>
      </c>
      <c r="BG3293" s="275"/>
    </row>
    <row r="3294" spans="1:59" s="63" customFormat="1" ht="12.75" x14ac:dyDescent="0.2">
      <c r="A3294" s="196">
        <v>5</v>
      </c>
      <c r="B3294" s="197" t="s">
        <v>938</v>
      </c>
      <c r="C3294" s="208">
        <v>54</v>
      </c>
      <c r="D3294" s="209" t="s">
        <v>1007</v>
      </c>
      <c r="E3294" s="210">
        <v>5432</v>
      </c>
      <c r="F3294" s="211" t="s">
        <v>1011</v>
      </c>
      <c r="G3294" s="231" t="s">
        <v>1191</v>
      </c>
      <c r="H3294" s="72" t="s">
        <v>47</v>
      </c>
      <c r="I3294" s="223"/>
      <c r="J3294" s="73"/>
      <c r="K3294" s="73"/>
      <c r="L3294" s="73"/>
      <c r="M3294" s="74"/>
      <c r="N3294" s="247"/>
      <c r="O3294" s="306"/>
      <c r="P3294" s="105"/>
      <c r="Q3294" s="75"/>
      <c r="R3294" s="75"/>
      <c r="S3294" s="75"/>
      <c r="T3294" s="75"/>
      <c r="U3294" s="75"/>
      <c r="V3294" s="75"/>
      <c r="W3294" s="75"/>
      <c r="X3294" s="75"/>
      <c r="Y3294" s="76">
        <f>IF(ISNUMBER(VLOOKUP(Y3296,P$7:W$7,MATCH(Y3296,P$7:W$7))),VLOOKUP(Y3296,P$7:W$7,MATCH(Y3296,P$7:W$7)),IF(N3298=0,"No Data",IF(Y3296&gt;0,"&lt;100",0)))</f>
        <v>10000</v>
      </c>
      <c r="Z3294" s="77">
        <f>IF(ISNUMBER(VLOOKUP(Z3298,P$7:W$7,MATCH(Z3298,P$7:W$7))),VLOOKUP(Z3298,P$7:W$7,MATCH(Z3298,P$7:W$7)),IF(N3298=0,"No Data",IF(Z3298&gt;0,"&lt;100",0)))</f>
        <v>10000</v>
      </c>
      <c r="AA3294" s="106">
        <f>IF(ISNUMBER(Z3294),Z3294,0)</f>
        <v>10000</v>
      </c>
      <c r="AB3294" s="75"/>
      <c r="AC3294" s="75"/>
      <c r="AD3294" s="75"/>
      <c r="AE3294" s="75"/>
      <c r="AF3294" s="75"/>
      <c r="AG3294" s="75"/>
      <c r="AH3294" s="75"/>
      <c r="AI3294" s="75"/>
      <c r="AJ3294" s="76">
        <f>IF(ISNUMBER(VLOOKUP(AJ3296,AB$7:AH$7,MATCH(AJ3296,AB$7:AH$7))),VLOOKUP(AJ3296,AB$7:AH$7,MATCH(AJ3296,AB$7:AH$7)),IF(N3298=0,"No Data",IF(AJ3296&gt;0,"&lt;50",0)))</f>
        <v>0</v>
      </c>
      <c r="AK3294" s="77">
        <f>IF(ISNUMBER(VLOOKUP(AK3298,AB$7:AH$7,MATCH(AK3298,AB$7:AH$7))),VLOOKUP(AK3298,AB$7:AH$7,MATCH(AK3298,AB$7:AH$7)),IF(N3298=0,"No Data",IF(AK3298&gt;0,"&lt;50",0)))</f>
        <v>0</v>
      </c>
      <c r="AL3294" s="106">
        <f>IF(ISNUMBER(AK3294),AK3294,0)</f>
        <v>0</v>
      </c>
      <c r="AM3294" s="75"/>
      <c r="AN3294" s="75"/>
      <c r="AO3294" s="75"/>
      <c r="AP3294" s="75"/>
      <c r="AQ3294" s="75"/>
      <c r="AR3294" s="75"/>
      <c r="AS3294" s="75"/>
      <c r="AT3294" s="75"/>
      <c r="AU3294" s="75"/>
      <c r="AV3294" s="75"/>
      <c r="AW3294" s="76">
        <f>IF(ISNUMBER(VLOOKUP(AW3296,AM$7:AU$7,MATCH(AW3296,AM$7:AU$7))),VLOOKUP(AW3296,AM$7:AU$7,MATCH(AW3296,AM$7:AU$7)),IF(N3298=0,"No Data",IF(AW3296&gt;0,"&lt;10",0)))</f>
        <v>100</v>
      </c>
      <c r="AX3294" s="77">
        <f>IF(ISNUMBER(VLOOKUP(AX3298,AM$7:AU$7,MATCH(AX3298,AM$7:AU$7))),VLOOKUP(AX3298,AM$7:AU$7,MATCH(AX3298,AM$7:AU$7)),IF(N3298=0,"No Data",IF(AX3298&gt;0,"&lt;10",0)))</f>
        <v>100</v>
      </c>
      <c r="AY3294" s="106">
        <f>IF(ISNUMBER(AX3294),AX3294,0)</f>
        <v>100</v>
      </c>
      <c r="AZ3294" s="79"/>
      <c r="BA3294" s="80"/>
      <c r="BB3294" s="71"/>
      <c r="BC3294" s="54"/>
      <c r="BD3294" s="41">
        <v>5</v>
      </c>
      <c r="BE3294" s="52">
        <v>54</v>
      </c>
      <c r="BF3294" s="62">
        <v>5432</v>
      </c>
      <c r="BG3294" s="276" t="s">
        <v>47</v>
      </c>
    </row>
    <row r="3295" spans="1:59" s="63" customFormat="1" ht="12.75" x14ac:dyDescent="0.2">
      <c r="A3295" s="196">
        <v>5</v>
      </c>
      <c r="B3295" s="197" t="s">
        <v>938</v>
      </c>
      <c r="C3295" s="208">
        <v>54</v>
      </c>
      <c r="D3295" s="209" t="s">
        <v>1007</v>
      </c>
      <c r="E3295" s="210">
        <v>5432</v>
      </c>
      <c r="F3295" s="211" t="s">
        <v>1011</v>
      </c>
      <c r="G3295" s="231" t="s">
        <v>1191</v>
      </c>
      <c r="H3295" s="81" t="s">
        <v>48</v>
      </c>
      <c r="I3295" s="223"/>
      <c r="J3295" s="73"/>
      <c r="K3295" s="73"/>
      <c r="L3295" s="73"/>
      <c r="M3295" s="74"/>
      <c r="N3295" s="247"/>
      <c r="O3295" s="306"/>
      <c r="P3295" s="105"/>
      <c r="Q3295" s="75"/>
      <c r="R3295" s="75"/>
      <c r="S3295" s="75"/>
      <c r="T3295" s="75"/>
      <c r="U3295" s="75"/>
      <c r="V3295" s="75"/>
      <c r="W3295" s="75"/>
      <c r="X3295" s="75"/>
      <c r="Y3295" s="82">
        <f>MIN(X3299:X3308)</f>
        <v>0</v>
      </c>
      <c r="Z3295" s="83"/>
      <c r="AA3295" s="83"/>
      <c r="AB3295" s="75"/>
      <c r="AC3295" s="75"/>
      <c r="AD3295" s="75"/>
      <c r="AE3295" s="75"/>
      <c r="AF3295" s="75"/>
      <c r="AG3295" s="75"/>
      <c r="AH3295" s="75"/>
      <c r="AI3295" s="75"/>
      <c r="AJ3295" s="82">
        <f>MIN(AI3299:AI3308)</f>
        <v>0</v>
      </c>
      <c r="AK3295" s="83"/>
      <c r="AL3295" s="83"/>
      <c r="AM3295" s="75"/>
      <c r="AN3295" s="75"/>
      <c r="AO3295" s="75"/>
      <c r="AP3295" s="75"/>
      <c r="AQ3295" s="75"/>
      <c r="AR3295" s="75"/>
      <c r="AS3295" s="75"/>
      <c r="AT3295" s="75"/>
      <c r="AU3295" s="75"/>
      <c r="AV3295" s="75"/>
      <c r="AW3295" s="82">
        <f>MIN(AV3299:AV3308)</f>
        <v>10</v>
      </c>
      <c r="AX3295" s="83"/>
      <c r="AY3295" s="83"/>
      <c r="AZ3295" s="79"/>
      <c r="BA3295" s="80"/>
      <c r="BB3295" s="71"/>
      <c r="BC3295" s="54"/>
      <c r="BD3295" s="41">
        <v>5</v>
      </c>
      <c r="BE3295" s="52">
        <v>54</v>
      </c>
      <c r="BF3295" s="62">
        <v>5432</v>
      </c>
      <c r="BG3295" s="278" t="s">
        <v>48</v>
      </c>
    </row>
    <row r="3296" spans="1:59" s="63" customFormat="1" ht="12.75" x14ac:dyDescent="0.2">
      <c r="A3296" s="196">
        <v>5</v>
      </c>
      <c r="B3296" s="197" t="s">
        <v>938</v>
      </c>
      <c r="C3296" s="208">
        <v>54</v>
      </c>
      <c r="D3296" s="209" t="s">
        <v>1007</v>
      </c>
      <c r="E3296" s="210">
        <v>5432</v>
      </c>
      <c r="F3296" s="211" t="s">
        <v>1011</v>
      </c>
      <c r="G3296" s="231" t="s">
        <v>1191</v>
      </c>
      <c r="H3296" s="81" t="s">
        <v>49</v>
      </c>
      <c r="I3296" s="223"/>
      <c r="J3296" s="73"/>
      <c r="K3296" s="73"/>
      <c r="L3296" s="73"/>
      <c r="M3296" s="74"/>
      <c r="N3296" s="247"/>
      <c r="O3296" s="306"/>
      <c r="P3296" s="105"/>
      <c r="Q3296" s="75"/>
      <c r="R3296" s="75"/>
      <c r="S3296" s="75"/>
      <c r="T3296" s="75"/>
      <c r="U3296" s="75"/>
      <c r="V3296" s="75"/>
      <c r="W3296" s="75"/>
      <c r="X3296" s="75"/>
      <c r="Y3296" s="84">
        <f>IF(ISNUMBER(AVERAGE(X3299:X3308)),AVERAGE(X3299:X3308),0)</f>
        <v>18000</v>
      </c>
      <c r="Z3296" s="83"/>
      <c r="AA3296" s="83"/>
      <c r="AB3296" s="75"/>
      <c r="AC3296" s="75"/>
      <c r="AD3296" s="75"/>
      <c r="AE3296" s="75"/>
      <c r="AF3296" s="75"/>
      <c r="AG3296" s="75"/>
      <c r="AH3296" s="75"/>
      <c r="AI3296" s="75"/>
      <c r="AJ3296" s="84">
        <f>IF(ISNUMBER(AVERAGE(AI3299:AI3308)),AVERAGE(AI3299:AI3308),0)</f>
        <v>0</v>
      </c>
      <c r="AK3296" s="83"/>
      <c r="AL3296" s="83"/>
      <c r="AM3296" s="75"/>
      <c r="AN3296" s="75"/>
      <c r="AO3296" s="75"/>
      <c r="AP3296" s="75"/>
      <c r="AQ3296" s="75"/>
      <c r="AR3296" s="75"/>
      <c r="AS3296" s="75"/>
      <c r="AT3296" s="75"/>
      <c r="AU3296" s="75"/>
      <c r="AV3296" s="75"/>
      <c r="AW3296" s="84">
        <f>IF(ISNUMBER(AVERAGE(AV3299:AV3308)),AVERAGE(AV3299:AV3308),0)</f>
        <v>181</v>
      </c>
      <c r="AX3296" s="83"/>
      <c r="AY3296" s="83"/>
      <c r="AZ3296" s="79"/>
      <c r="BA3296" s="80"/>
      <c r="BB3296" s="71"/>
      <c r="BC3296" s="54"/>
      <c r="BD3296" s="41">
        <v>5</v>
      </c>
      <c r="BE3296" s="52">
        <v>54</v>
      </c>
      <c r="BF3296" s="62">
        <v>5432</v>
      </c>
      <c r="BG3296" s="278" t="s">
        <v>49</v>
      </c>
    </row>
    <row r="3297" spans="1:59" s="63" customFormat="1" ht="12.75" x14ac:dyDescent="0.2">
      <c r="A3297" s="196">
        <v>5</v>
      </c>
      <c r="B3297" s="197" t="s">
        <v>938</v>
      </c>
      <c r="C3297" s="208">
        <v>54</v>
      </c>
      <c r="D3297" s="209" t="s">
        <v>1007</v>
      </c>
      <c r="E3297" s="210">
        <v>5432</v>
      </c>
      <c r="F3297" s="211" t="s">
        <v>1011</v>
      </c>
      <c r="G3297" s="231" t="s">
        <v>1191</v>
      </c>
      <c r="H3297" s="81" t="s">
        <v>50</v>
      </c>
      <c r="I3297" s="223"/>
      <c r="J3297" s="73"/>
      <c r="K3297" s="73"/>
      <c r="L3297" s="73"/>
      <c r="M3297" s="74"/>
      <c r="N3297" s="247"/>
      <c r="O3297" s="306"/>
      <c r="P3297" s="105"/>
      <c r="Q3297" s="75"/>
      <c r="R3297" s="75"/>
      <c r="S3297" s="75"/>
      <c r="T3297" s="75"/>
      <c r="U3297" s="75"/>
      <c r="V3297" s="75"/>
      <c r="W3297" s="75"/>
      <c r="X3297" s="75"/>
      <c r="Y3297" s="84">
        <f>MAX(X3299:X3308)</f>
        <v>25000</v>
      </c>
      <c r="Z3297" s="83"/>
      <c r="AA3297" s="83"/>
      <c r="AB3297" s="75"/>
      <c r="AC3297" s="75"/>
      <c r="AD3297" s="75"/>
      <c r="AE3297" s="75"/>
      <c r="AF3297" s="75"/>
      <c r="AG3297" s="75"/>
      <c r="AH3297" s="75"/>
      <c r="AI3297" s="75"/>
      <c r="AJ3297" s="84">
        <f>MAX(AI3299:AI3308)</f>
        <v>0</v>
      </c>
      <c r="AK3297" s="83"/>
      <c r="AL3297" s="83"/>
      <c r="AM3297" s="75"/>
      <c r="AN3297" s="75"/>
      <c r="AO3297" s="75"/>
      <c r="AP3297" s="75"/>
      <c r="AQ3297" s="75"/>
      <c r="AR3297" s="75"/>
      <c r="AS3297" s="75"/>
      <c r="AT3297" s="75"/>
      <c r="AU3297" s="75"/>
      <c r="AV3297" s="75"/>
      <c r="AW3297" s="84">
        <f>MAX(AV3299:AV3308)</f>
        <v>1000</v>
      </c>
      <c r="AX3297" s="83"/>
      <c r="AY3297" s="83"/>
      <c r="AZ3297" s="79"/>
      <c r="BA3297" s="80"/>
      <c r="BB3297" s="71"/>
      <c r="BC3297" s="54"/>
      <c r="BD3297" s="41">
        <v>5</v>
      </c>
      <c r="BE3297" s="52">
        <v>54</v>
      </c>
      <c r="BF3297" s="62">
        <v>5432</v>
      </c>
      <c r="BG3297" s="278" t="s">
        <v>50</v>
      </c>
    </row>
    <row r="3298" spans="1:59" s="63" customFormat="1" ht="12.75" x14ac:dyDescent="0.2">
      <c r="A3298" s="196">
        <v>5</v>
      </c>
      <c r="B3298" s="197" t="s">
        <v>938</v>
      </c>
      <c r="C3298" s="208">
        <v>54</v>
      </c>
      <c r="D3298" s="209" t="s">
        <v>1007</v>
      </c>
      <c r="E3298" s="210">
        <v>5432</v>
      </c>
      <c r="F3298" s="211" t="s">
        <v>1011</v>
      </c>
      <c r="G3298" s="231" t="s">
        <v>1191</v>
      </c>
      <c r="H3298" s="85" t="s">
        <v>51</v>
      </c>
      <c r="I3298" s="223"/>
      <c r="J3298" s="73"/>
      <c r="K3298" s="73"/>
      <c r="L3298" s="73"/>
      <c r="M3298" s="74"/>
      <c r="N3298" s="248">
        <f>SUM(N3299:N3308)</f>
        <v>10</v>
      </c>
      <c r="O3298" s="293">
        <f>SUM(O3299:O3308)</f>
        <v>0.99999999999999989</v>
      </c>
      <c r="P3298" s="292"/>
      <c r="Q3298" s="87"/>
      <c r="R3298" s="87"/>
      <c r="S3298" s="87"/>
      <c r="T3298" s="87"/>
      <c r="U3298" s="87"/>
      <c r="V3298" s="87"/>
      <c r="W3298" s="87"/>
      <c r="X3298" s="87"/>
      <c r="Y3298" s="88"/>
      <c r="Z3298" s="119">
        <f>SUM(Z3299:Z3308)</f>
        <v>18000</v>
      </c>
      <c r="AA3298" s="88"/>
      <c r="AB3298" s="87"/>
      <c r="AC3298" s="87"/>
      <c r="AD3298" s="87"/>
      <c r="AE3298" s="87"/>
      <c r="AF3298" s="87"/>
      <c r="AG3298" s="87"/>
      <c r="AH3298" s="87"/>
      <c r="AI3298" s="87"/>
      <c r="AJ3298" s="88"/>
      <c r="AK3298" s="86">
        <f>SUM(AK3299:AK3308)</f>
        <v>0</v>
      </c>
      <c r="AL3298" s="88"/>
      <c r="AM3298" s="87"/>
      <c r="AN3298" s="87"/>
      <c r="AO3298" s="87"/>
      <c r="AP3298" s="87"/>
      <c r="AQ3298" s="87"/>
      <c r="AR3298" s="87"/>
      <c r="AS3298" s="87"/>
      <c r="AT3298" s="87"/>
      <c r="AU3298" s="87"/>
      <c r="AV3298" s="87"/>
      <c r="AW3298" s="112"/>
      <c r="AX3298" s="86">
        <f>SUM(AX3299:AX3308)</f>
        <v>181</v>
      </c>
      <c r="AY3298" s="88"/>
      <c r="AZ3298" s="79"/>
      <c r="BA3298" s="80"/>
      <c r="BB3298" s="71"/>
      <c r="BC3298" s="54"/>
      <c r="BD3298" s="41">
        <v>5</v>
      </c>
      <c r="BE3298" s="52">
        <v>54</v>
      </c>
      <c r="BF3298" s="62">
        <v>5432</v>
      </c>
      <c r="BG3298" s="279" t="s">
        <v>51</v>
      </c>
    </row>
    <row r="3299" spans="1:59" s="63" customFormat="1" ht="12.75" x14ac:dyDescent="0.2">
      <c r="A3299" s="196">
        <v>5</v>
      </c>
      <c r="B3299" s="197" t="s">
        <v>938</v>
      </c>
      <c r="C3299" s="208">
        <v>54</v>
      </c>
      <c r="D3299" s="209" t="s">
        <v>1007</v>
      </c>
      <c r="E3299" s="210">
        <v>5432</v>
      </c>
      <c r="F3299" s="211" t="s">
        <v>1011</v>
      </c>
      <c r="G3299" s="231" t="s">
        <v>1191</v>
      </c>
      <c r="H3299" s="89" t="s">
        <v>52</v>
      </c>
      <c r="I3299" s="90" t="s">
        <v>1012</v>
      </c>
      <c r="J3299" s="90"/>
      <c r="K3299" s="90" t="s">
        <v>73</v>
      </c>
      <c r="L3299" s="90" t="s">
        <v>69</v>
      </c>
      <c r="M3299" s="91"/>
      <c r="N3299" s="312">
        <v>1</v>
      </c>
      <c r="O3299" s="313">
        <f>N3299/N$3298</f>
        <v>0.1</v>
      </c>
      <c r="P3299" s="104"/>
      <c r="Q3299" s="92"/>
      <c r="R3299" s="92"/>
      <c r="S3299" s="92"/>
      <c r="T3299" s="92"/>
      <c r="U3299" s="92"/>
      <c r="V3299" s="92"/>
      <c r="W3299" s="92">
        <v>1</v>
      </c>
      <c r="X3299" s="109">
        <f t="shared" ref="X3299:X3308" si="563">P3299*P$7+Q3299*Q$7+R3299*R$7+S3299*S$7+T3299*T$7+U3299*U$7+V3299*V$7+W3299*W$7</f>
        <v>25000</v>
      </c>
      <c r="Y3299" s="83"/>
      <c r="Z3299" s="110">
        <f t="shared" ref="Z3299:Z3308" si="564">X3299*$O3299</f>
        <v>2500</v>
      </c>
      <c r="AA3299" s="111"/>
      <c r="AB3299" s="92"/>
      <c r="AC3299" s="92"/>
      <c r="AD3299" s="92"/>
      <c r="AE3299" s="92"/>
      <c r="AF3299" s="92"/>
      <c r="AG3299" s="92"/>
      <c r="AH3299" s="92"/>
      <c r="AI3299" s="109">
        <f t="shared" ref="AI3299:AI3308" si="565">AB3299*AB$7+AC3299*AC$7+AD3299*AD$7+AE3299*AE$7+AF3299*AF$7+AG3299*AG$7+AH3299*AH$7</f>
        <v>0</v>
      </c>
      <c r="AJ3299" s="83"/>
      <c r="AK3299" s="110">
        <f t="shared" ref="AK3299:AK3308" si="566">AI3299*$O3299</f>
        <v>0</v>
      </c>
      <c r="AL3299" s="111"/>
      <c r="AM3299" s="92"/>
      <c r="AN3299" s="92"/>
      <c r="AO3299" s="92"/>
      <c r="AP3299" s="92">
        <v>1</v>
      </c>
      <c r="AQ3299" s="92"/>
      <c r="AR3299" s="92"/>
      <c r="AS3299" s="92"/>
      <c r="AT3299" s="92"/>
      <c r="AU3299" s="92"/>
      <c r="AV3299" s="109">
        <f t="shared" ref="AV3299:AV3308" si="567">AM3299*AM$7+AN3299*AN$7+AO3299*AO$7+AP3299*AP$7+AQ3299*AQ$7+AR3299*AR$7+AS3299*AS$7+AT3299*AT$7+AU3299*AU$7</f>
        <v>100</v>
      </c>
      <c r="AW3299" s="75"/>
      <c r="AX3299" s="110">
        <f t="shared" ref="AX3299:AX3308" si="568">AV3299*$O3299</f>
        <v>10</v>
      </c>
      <c r="AY3299" s="111"/>
      <c r="AZ3299" s="93"/>
      <c r="BA3299" s="94" t="s">
        <v>131</v>
      </c>
      <c r="BB3299" s="71"/>
      <c r="BC3299" s="54"/>
      <c r="BD3299" s="41">
        <v>5</v>
      </c>
      <c r="BE3299" s="52">
        <v>54</v>
      </c>
      <c r="BF3299" s="62">
        <v>5432</v>
      </c>
      <c r="BG3299" s="280" t="s">
        <v>52</v>
      </c>
    </row>
    <row r="3300" spans="1:59" s="63" customFormat="1" ht="12.75" x14ac:dyDescent="0.2">
      <c r="A3300" s="196">
        <v>5</v>
      </c>
      <c r="B3300" s="197" t="s">
        <v>938</v>
      </c>
      <c r="C3300" s="208">
        <v>54</v>
      </c>
      <c r="D3300" s="209" t="s">
        <v>1007</v>
      </c>
      <c r="E3300" s="210">
        <v>5432</v>
      </c>
      <c r="F3300" s="211" t="s">
        <v>1011</v>
      </c>
      <c r="G3300" s="231" t="s">
        <v>1191</v>
      </c>
      <c r="H3300" s="89"/>
      <c r="I3300" s="90" t="s">
        <v>444</v>
      </c>
      <c r="J3300" s="90"/>
      <c r="K3300" s="90" t="s">
        <v>545</v>
      </c>
      <c r="L3300" s="90" t="s">
        <v>787</v>
      </c>
      <c r="M3300" s="91"/>
      <c r="N3300" s="312">
        <v>1</v>
      </c>
      <c r="O3300" s="313">
        <f t="shared" ref="O3300:O3308" si="569">N3300/N$3298</f>
        <v>0.1</v>
      </c>
      <c r="P3300" s="104"/>
      <c r="Q3300" s="92"/>
      <c r="R3300" s="92"/>
      <c r="S3300" s="92"/>
      <c r="T3300" s="92"/>
      <c r="U3300" s="92"/>
      <c r="V3300" s="92"/>
      <c r="W3300" s="92">
        <v>1</v>
      </c>
      <c r="X3300" s="109">
        <f t="shared" si="563"/>
        <v>25000</v>
      </c>
      <c r="Y3300" s="83"/>
      <c r="Z3300" s="110">
        <f t="shared" si="564"/>
        <v>2500</v>
      </c>
      <c r="AA3300" s="111"/>
      <c r="AB3300" s="92"/>
      <c r="AC3300" s="92"/>
      <c r="AD3300" s="92"/>
      <c r="AE3300" s="92"/>
      <c r="AF3300" s="92"/>
      <c r="AG3300" s="92"/>
      <c r="AH3300" s="92"/>
      <c r="AI3300" s="109">
        <f t="shared" si="565"/>
        <v>0</v>
      </c>
      <c r="AJ3300" s="83"/>
      <c r="AK3300" s="110">
        <f t="shared" si="566"/>
        <v>0</v>
      </c>
      <c r="AL3300" s="111"/>
      <c r="AM3300" s="92"/>
      <c r="AN3300" s="92"/>
      <c r="AO3300" s="92"/>
      <c r="AP3300" s="92">
        <v>1</v>
      </c>
      <c r="AQ3300" s="92"/>
      <c r="AR3300" s="92"/>
      <c r="AS3300" s="92"/>
      <c r="AT3300" s="92"/>
      <c r="AU3300" s="92"/>
      <c r="AV3300" s="109">
        <f t="shared" si="567"/>
        <v>100</v>
      </c>
      <c r="AW3300" s="75"/>
      <c r="AX3300" s="110">
        <f t="shared" si="568"/>
        <v>10</v>
      </c>
      <c r="AY3300" s="111"/>
      <c r="AZ3300" s="93"/>
      <c r="BA3300" s="94" t="s">
        <v>131</v>
      </c>
      <c r="BB3300" s="71"/>
      <c r="BC3300" s="54"/>
      <c r="BD3300" s="41">
        <v>5</v>
      </c>
      <c r="BE3300" s="52">
        <v>54</v>
      </c>
      <c r="BF3300" s="62">
        <v>5432</v>
      </c>
      <c r="BG3300" s="280" t="s">
        <v>52</v>
      </c>
    </row>
    <row r="3301" spans="1:59" s="63" customFormat="1" ht="12.75" x14ac:dyDescent="0.2">
      <c r="A3301" s="196">
        <v>5</v>
      </c>
      <c r="B3301" s="197" t="s">
        <v>938</v>
      </c>
      <c r="C3301" s="208">
        <v>54</v>
      </c>
      <c r="D3301" s="209" t="s">
        <v>1007</v>
      </c>
      <c r="E3301" s="210">
        <v>5432</v>
      </c>
      <c r="F3301" s="211" t="s">
        <v>1011</v>
      </c>
      <c r="G3301" s="231" t="s">
        <v>1191</v>
      </c>
      <c r="H3301" s="89"/>
      <c r="I3301" s="90" t="s">
        <v>1013</v>
      </c>
      <c r="J3301" s="90"/>
      <c r="K3301" s="90" t="s">
        <v>73</v>
      </c>
      <c r="L3301" s="90" t="s">
        <v>69</v>
      </c>
      <c r="M3301" s="91"/>
      <c r="N3301" s="312">
        <v>1</v>
      </c>
      <c r="O3301" s="313">
        <f t="shared" si="569"/>
        <v>0.1</v>
      </c>
      <c r="P3301" s="104"/>
      <c r="Q3301" s="92"/>
      <c r="R3301" s="92"/>
      <c r="S3301" s="92"/>
      <c r="T3301" s="92"/>
      <c r="U3301" s="92"/>
      <c r="V3301" s="92"/>
      <c r="W3301" s="92">
        <v>1</v>
      </c>
      <c r="X3301" s="109">
        <f t="shared" si="563"/>
        <v>25000</v>
      </c>
      <c r="Y3301" s="83"/>
      <c r="Z3301" s="110">
        <f t="shared" si="564"/>
        <v>2500</v>
      </c>
      <c r="AA3301" s="111"/>
      <c r="AB3301" s="92"/>
      <c r="AC3301" s="92"/>
      <c r="AD3301" s="92"/>
      <c r="AE3301" s="92"/>
      <c r="AF3301" s="92"/>
      <c r="AG3301" s="92"/>
      <c r="AH3301" s="92"/>
      <c r="AI3301" s="109">
        <f t="shared" si="565"/>
        <v>0</v>
      </c>
      <c r="AJ3301" s="83"/>
      <c r="AK3301" s="110">
        <f t="shared" si="566"/>
        <v>0</v>
      </c>
      <c r="AL3301" s="111"/>
      <c r="AM3301" s="92"/>
      <c r="AN3301" s="92"/>
      <c r="AO3301" s="92"/>
      <c r="AP3301" s="92">
        <v>1</v>
      </c>
      <c r="AQ3301" s="92"/>
      <c r="AR3301" s="92"/>
      <c r="AS3301" s="92"/>
      <c r="AT3301" s="92"/>
      <c r="AU3301" s="92"/>
      <c r="AV3301" s="109">
        <f t="shared" si="567"/>
        <v>100</v>
      </c>
      <c r="AW3301" s="75"/>
      <c r="AX3301" s="110">
        <f t="shared" si="568"/>
        <v>10</v>
      </c>
      <c r="AY3301" s="111"/>
      <c r="AZ3301" s="93"/>
      <c r="BA3301" s="94" t="s">
        <v>131</v>
      </c>
      <c r="BB3301" s="71"/>
      <c r="BC3301" s="54"/>
      <c r="BD3301" s="41">
        <v>5</v>
      </c>
      <c r="BE3301" s="52">
        <v>54</v>
      </c>
      <c r="BF3301" s="62">
        <v>5432</v>
      </c>
      <c r="BG3301" s="280" t="s">
        <v>52</v>
      </c>
    </row>
    <row r="3302" spans="1:59" s="63" customFormat="1" ht="12.75" x14ac:dyDescent="0.2">
      <c r="A3302" s="196">
        <v>5</v>
      </c>
      <c r="B3302" s="197" t="s">
        <v>938</v>
      </c>
      <c r="C3302" s="208">
        <v>54</v>
      </c>
      <c r="D3302" s="209" t="s">
        <v>1007</v>
      </c>
      <c r="E3302" s="210">
        <v>5432</v>
      </c>
      <c r="F3302" s="211" t="s">
        <v>1011</v>
      </c>
      <c r="G3302" s="231" t="s">
        <v>1191</v>
      </c>
      <c r="H3302" s="89"/>
      <c r="I3302" s="90" t="s">
        <v>1014</v>
      </c>
      <c r="J3302" s="90"/>
      <c r="K3302" s="90" t="s">
        <v>73</v>
      </c>
      <c r="L3302" s="90" t="s">
        <v>69</v>
      </c>
      <c r="M3302" s="91"/>
      <c r="N3302" s="312">
        <v>1</v>
      </c>
      <c r="O3302" s="313">
        <f t="shared" si="569"/>
        <v>0.1</v>
      </c>
      <c r="P3302" s="104"/>
      <c r="Q3302" s="92"/>
      <c r="R3302" s="92"/>
      <c r="S3302" s="92"/>
      <c r="T3302" s="92"/>
      <c r="U3302" s="92"/>
      <c r="V3302" s="92"/>
      <c r="W3302" s="92">
        <v>1</v>
      </c>
      <c r="X3302" s="109">
        <f t="shared" si="563"/>
        <v>25000</v>
      </c>
      <c r="Y3302" s="83"/>
      <c r="Z3302" s="110">
        <f t="shared" si="564"/>
        <v>2500</v>
      </c>
      <c r="AA3302" s="111"/>
      <c r="AB3302" s="92"/>
      <c r="AC3302" s="92"/>
      <c r="AD3302" s="92"/>
      <c r="AE3302" s="92"/>
      <c r="AF3302" s="92"/>
      <c r="AG3302" s="92"/>
      <c r="AH3302" s="92"/>
      <c r="AI3302" s="109">
        <f t="shared" si="565"/>
        <v>0</v>
      </c>
      <c r="AJ3302" s="83"/>
      <c r="AK3302" s="110">
        <f t="shared" si="566"/>
        <v>0</v>
      </c>
      <c r="AL3302" s="111"/>
      <c r="AM3302" s="92"/>
      <c r="AN3302" s="92"/>
      <c r="AO3302" s="92"/>
      <c r="AP3302" s="92">
        <v>1</v>
      </c>
      <c r="AQ3302" s="92"/>
      <c r="AR3302" s="92"/>
      <c r="AS3302" s="92"/>
      <c r="AT3302" s="92"/>
      <c r="AU3302" s="92"/>
      <c r="AV3302" s="109">
        <f t="shared" si="567"/>
        <v>100</v>
      </c>
      <c r="AW3302" s="75"/>
      <c r="AX3302" s="110">
        <f t="shared" si="568"/>
        <v>10</v>
      </c>
      <c r="AY3302" s="111"/>
      <c r="AZ3302" s="93"/>
      <c r="BA3302" s="94" t="s">
        <v>131</v>
      </c>
      <c r="BB3302" s="71"/>
      <c r="BC3302" s="54"/>
      <c r="BD3302" s="41">
        <v>5</v>
      </c>
      <c r="BE3302" s="52">
        <v>54</v>
      </c>
      <c r="BF3302" s="62">
        <v>5432</v>
      </c>
      <c r="BG3302" s="280" t="s">
        <v>52</v>
      </c>
    </row>
    <row r="3303" spans="1:59" s="63" customFormat="1" ht="12.75" x14ac:dyDescent="0.2">
      <c r="A3303" s="196">
        <v>5</v>
      </c>
      <c r="B3303" s="197" t="s">
        <v>938</v>
      </c>
      <c r="C3303" s="208">
        <v>54</v>
      </c>
      <c r="D3303" s="209" t="s">
        <v>1007</v>
      </c>
      <c r="E3303" s="210">
        <v>5432</v>
      </c>
      <c r="F3303" s="211" t="s">
        <v>1011</v>
      </c>
      <c r="G3303" s="231" t="s">
        <v>1191</v>
      </c>
      <c r="H3303" s="89"/>
      <c r="I3303" s="90" t="s">
        <v>1015</v>
      </c>
      <c r="J3303" s="90"/>
      <c r="K3303" s="90" t="s">
        <v>64</v>
      </c>
      <c r="L3303" s="90" t="s">
        <v>934</v>
      </c>
      <c r="M3303" s="91"/>
      <c r="N3303" s="312">
        <v>1</v>
      </c>
      <c r="O3303" s="313">
        <f t="shared" si="569"/>
        <v>0.1</v>
      </c>
      <c r="P3303" s="104"/>
      <c r="Q3303" s="92"/>
      <c r="R3303" s="92"/>
      <c r="S3303" s="92"/>
      <c r="T3303" s="92"/>
      <c r="U3303" s="92"/>
      <c r="V3303" s="92"/>
      <c r="W3303" s="92"/>
      <c r="X3303" s="109">
        <f t="shared" si="563"/>
        <v>0</v>
      </c>
      <c r="Y3303" s="83"/>
      <c r="Z3303" s="110">
        <f t="shared" si="564"/>
        <v>0</v>
      </c>
      <c r="AA3303" s="111"/>
      <c r="AB3303" s="92"/>
      <c r="AC3303" s="92"/>
      <c r="AD3303" s="92"/>
      <c r="AE3303" s="92"/>
      <c r="AF3303" s="92"/>
      <c r="AG3303" s="92"/>
      <c r="AH3303" s="92"/>
      <c r="AI3303" s="109">
        <f t="shared" si="565"/>
        <v>0</v>
      </c>
      <c r="AJ3303" s="83"/>
      <c r="AK3303" s="110">
        <f t="shared" si="566"/>
        <v>0</v>
      </c>
      <c r="AL3303" s="111"/>
      <c r="AM3303" s="92">
        <v>1</v>
      </c>
      <c r="AN3303" s="92"/>
      <c r="AO3303" s="92"/>
      <c r="AP3303" s="92"/>
      <c r="AQ3303" s="92"/>
      <c r="AR3303" s="92"/>
      <c r="AS3303" s="92"/>
      <c r="AT3303" s="92"/>
      <c r="AU3303" s="92"/>
      <c r="AV3303" s="109">
        <f t="shared" si="567"/>
        <v>10</v>
      </c>
      <c r="AW3303" s="75"/>
      <c r="AX3303" s="110">
        <f t="shared" si="568"/>
        <v>1</v>
      </c>
      <c r="AY3303" s="111"/>
      <c r="AZ3303" s="93"/>
      <c r="BA3303" s="94" t="s">
        <v>131</v>
      </c>
      <c r="BB3303" s="71"/>
      <c r="BC3303" s="54"/>
      <c r="BD3303" s="41">
        <v>5</v>
      </c>
      <c r="BE3303" s="52">
        <v>54</v>
      </c>
      <c r="BF3303" s="62">
        <v>5432</v>
      </c>
      <c r="BG3303" s="280" t="s">
        <v>52</v>
      </c>
    </row>
    <row r="3304" spans="1:59" s="63" customFormat="1" ht="12.75" x14ac:dyDescent="0.2">
      <c r="A3304" s="196">
        <v>5</v>
      </c>
      <c r="B3304" s="197" t="s">
        <v>938</v>
      </c>
      <c r="C3304" s="208">
        <v>54</v>
      </c>
      <c r="D3304" s="209" t="s">
        <v>1007</v>
      </c>
      <c r="E3304" s="210">
        <v>5432</v>
      </c>
      <c r="F3304" s="211" t="s">
        <v>1011</v>
      </c>
      <c r="G3304" s="231" t="s">
        <v>1191</v>
      </c>
      <c r="H3304" s="89"/>
      <c r="I3304" s="90" t="s">
        <v>410</v>
      </c>
      <c r="J3304" s="90"/>
      <c r="K3304" s="90" t="s">
        <v>64</v>
      </c>
      <c r="L3304" s="90" t="s">
        <v>141</v>
      </c>
      <c r="M3304" s="91"/>
      <c r="N3304" s="312">
        <v>1</v>
      </c>
      <c r="O3304" s="313">
        <f t="shared" si="569"/>
        <v>0.1</v>
      </c>
      <c r="P3304" s="104"/>
      <c r="Q3304" s="92"/>
      <c r="R3304" s="92"/>
      <c r="S3304" s="92"/>
      <c r="T3304" s="92"/>
      <c r="U3304" s="92"/>
      <c r="V3304" s="92"/>
      <c r="W3304" s="92"/>
      <c r="X3304" s="109">
        <f t="shared" si="563"/>
        <v>0</v>
      </c>
      <c r="Y3304" s="83"/>
      <c r="Z3304" s="110">
        <f t="shared" si="564"/>
        <v>0</v>
      </c>
      <c r="AA3304" s="111"/>
      <c r="AB3304" s="92"/>
      <c r="AC3304" s="92"/>
      <c r="AD3304" s="92"/>
      <c r="AE3304" s="92"/>
      <c r="AF3304" s="92"/>
      <c r="AG3304" s="92"/>
      <c r="AH3304" s="92"/>
      <c r="AI3304" s="109">
        <f t="shared" si="565"/>
        <v>0</v>
      </c>
      <c r="AJ3304" s="83"/>
      <c r="AK3304" s="110">
        <f t="shared" si="566"/>
        <v>0</v>
      </c>
      <c r="AL3304" s="111"/>
      <c r="AM3304" s="92"/>
      <c r="AN3304" s="92"/>
      <c r="AO3304" s="92"/>
      <c r="AP3304" s="92"/>
      <c r="AQ3304" s="92"/>
      <c r="AR3304" s="92"/>
      <c r="AS3304" s="92">
        <v>1</v>
      </c>
      <c r="AT3304" s="92"/>
      <c r="AU3304" s="92"/>
      <c r="AV3304" s="109">
        <f t="shared" si="567"/>
        <v>1000</v>
      </c>
      <c r="AW3304" s="75"/>
      <c r="AX3304" s="110">
        <f t="shared" si="568"/>
        <v>100</v>
      </c>
      <c r="AY3304" s="111"/>
      <c r="AZ3304" s="93"/>
      <c r="BA3304" s="94" t="s">
        <v>131</v>
      </c>
      <c r="BB3304" s="71"/>
      <c r="BC3304" s="54"/>
      <c r="BD3304" s="41">
        <v>5</v>
      </c>
      <c r="BE3304" s="52">
        <v>54</v>
      </c>
      <c r="BF3304" s="62">
        <v>5432</v>
      </c>
      <c r="BG3304" s="280" t="s">
        <v>52</v>
      </c>
    </row>
    <row r="3305" spans="1:59" s="63" customFormat="1" ht="12.75" x14ac:dyDescent="0.2">
      <c r="A3305" s="196">
        <v>5</v>
      </c>
      <c r="B3305" s="197" t="s">
        <v>938</v>
      </c>
      <c r="C3305" s="208">
        <v>54</v>
      </c>
      <c r="D3305" s="209" t="s">
        <v>1007</v>
      </c>
      <c r="E3305" s="210">
        <v>5432</v>
      </c>
      <c r="F3305" s="211" t="s">
        <v>1011</v>
      </c>
      <c r="G3305" s="231" t="s">
        <v>1191</v>
      </c>
      <c r="H3305" s="89"/>
      <c r="I3305" s="90" t="s">
        <v>446</v>
      </c>
      <c r="J3305" s="90"/>
      <c r="K3305" s="90" t="s">
        <v>90</v>
      </c>
      <c r="L3305" s="90"/>
      <c r="M3305" s="91"/>
      <c r="N3305" s="312">
        <v>1</v>
      </c>
      <c r="O3305" s="313">
        <f t="shared" si="569"/>
        <v>0.1</v>
      </c>
      <c r="P3305" s="104"/>
      <c r="Q3305" s="92"/>
      <c r="R3305" s="92"/>
      <c r="S3305" s="92"/>
      <c r="T3305" s="92"/>
      <c r="U3305" s="92">
        <v>1</v>
      </c>
      <c r="V3305" s="92"/>
      <c r="W3305" s="92"/>
      <c r="X3305" s="109">
        <f t="shared" si="563"/>
        <v>5000</v>
      </c>
      <c r="Y3305" s="83"/>
      <c r="Z3305" s="110">
        <f t="shared" si="564"/>
        <v>500</v>
      </c>
      <c r="AA3305" s="111"/>
      <c r="AB3305" s="92"/>
      <c r="AC3305" s="92"/>
      <c r="AD3305" s="92"/>
      <c r="AE3305" s="92"/>
      <c r="AF3305" s="92"/>
      <c r="AG3305" s="92"/>
      <c r="AH3305" s="92"/>
      <c r="AI3305" s="109">
        <f t="shared" si="565"/>
        <v>0</v>
      </c>
      <c r="AJ3305" s="83"/>
      <c r="AK3305" s="110">
        <f t="shared" si="566"/>
        <v>0</v>
      </c>
      <c r="AL3305" s="111"/>
      <c r="AM3305" s="92"/>
      <c r="AN3305" s="92"/>
      <c r="AO3305" s="92"/>
      <c r="AP3305" s="92">
        <v>1</v>
      </c>
      <c r="AQ3305" s="92"/>
      <c r="AR3305" s="92"/>
      <c r="AS3305" s="92"/>
      <c r="AT3305" s="92"/>
      <c r="AU3305" s="92"/>
      <c r="AV3305" s="109">
        <f t="shared" si="567"/>
        <v>100</v>
      </c>
      <c r="AW3305" s="75"/>
      <c r="AX3305" s="110">
        <f t="shared" si="568"/>
        <v>10</v>
      </c>
      <c r="AY3305" s="111"/>
      <c r="AZ3305" s="93"/>
      <c r="BA3305" s="94" t="s">
        <v>131</v>
      </c>
      <c r="BB3305" s="71"/>
      <c r="BC3305" s="54"/>
      <c r="BD3305" s="41">
        <v>5</v>
      </c>
      <c r="BE3305" s="52">
        <v>54</v>
      </c>
      <c r="BF3305" s="62">
        <v>5432</v>
      </c>
      <c r="BG3305" s="280" t="s">
        <v>52</v>
      </c>
    </row>
    <row r="3306" spans="1:59" s="63" customFormat="1" ht="12.75" x14ac:dyDescent="0.2">
      <c r="A3306" s="196">
        <v>5</v>
      </c>
      <c r="B3306" s="197" t="s">
        <v>938</v>
      </c>
      <c r="C3306" s="208">
        <v>54</v>
      </c>
      <c r="D3306" s="209" t="s">
        <v>1007</v>
      </c>
      <c r="E3306" s="210">
        <v>5432</v>
      </c>
      <c r="F3306" s="211" t="s">
        <v>1011</v>
      </c>
      <c r="G3306" s="231" t="s">
        <v>1191</v>
      </c>
      <c r="H3306" s="89"/>
      <c r="I3306" s="90" t="s">
        <v>96</v>
      </c>
      <c r="J3306" s="90"/>
      <c r="K3306" s="90" t="s">
        <v>73</v>
      </c>
      <c r="L3306" s="90" t="s">
        <v>95</v>
      </c>
      <c r="M3306" s="91"/>
      <c r="N3306" s="312">
        <v>1</v>
      </c>
      <c r="O3306" s="313">
        <f t="shared" si="569"/>
        <v>0.1</v>
      </c>
      <c r="P3306" s="104"/>
      <c r="Q3306" s="92"/>
      <c r="R3306" s="92"/>
      <c r="S3306" s="92"/>
      <c r="T3306" s="92"/>
      <c r="U3306" s="92"/>
      <c r="V3306" s="92"/>
      <c r="W3306" s="92">
        <v>1</v>
      </c>
      <c r="X3306" s="109">
        <f t="shared" si="563"/>
        <v>25000</v>
      </c>
      <c r="Y3306" s="83"/>
      <c r="Z3306" s="110">
        <f t="shared" si="564"/>
        <v>2500</v>
      </c>
      <c r="AA3306" s="111"/>
      <c r="AB3306" s="92"/>
      <c r="AC3306" s="92"/>
      <c r="AD3306" s="92"/>
      <c r="AE3306" s="92"/>
      <c r="AF3306" s="92"/>
      <c r="AG3306" s="92"/>
      <c r="AH3306" s="92"/>
      <c r="AI3306" s="109">
        <f t="shared" si="565"/>
        <v>0</v>
      </c>
      <c r="AJ3306" s="83"/>
      <c r="AK3306" s="110">
        <f t="shared" si="566"/>
        <v>0</v>
      </c>
      <c r="AL3306" s="111"/>
      <c r="AM3306" s="92"/>
      <c r="AN3306" s="92"/>
      <c r="AO3306" s="92"/>
      <c r="AP3306" s="92">
        <v>1</v>
      </c>
      <c r="AQ3306" s="92"/>
      <c r="AR3306" s="92"/>
      <c r="AS3306" s="92"/>
      <c r="AT3306" s="92"/>
      <c r="AU3306" s="92"/>
      <c r="AV3306" s="109">
        <f t="shared" si="567"/>
        <v>100</v>
      </c>
      <c r="AW3306" s="75"/>
      <c r="AX3306" s="110">
        <f t="shared" si="568"/>
        <v>10</v>
      </c>
      <c r="AY3306" s="111"/>
      <c r="AZ3306" s="93"/>
      <c r="BA3306" s="94" t="s">
        <v>131</v>
      </c>
      <c r="BB3306" s="71"/>
      <c r="BC3306" s="54"/>
      <c r="BD3306" s="41">
        <v>5</v>
      </c>
      <c r="BE3306" s="52">
        <v>54</v>
      </c>
      <c r="BF3306" s="62">
        <v>5432</v>
      </c>
      <c r="BG3306" s="280" t="s">
        <v>52</v>
      </c>
    </row>
    <row r="3307" spans="1:59" s="63" customFormat="1" ht="12.75" x14ac:dyDescent="0.2">
      <c r="A3307" s="196">
        <v>5</v>
      </c>
      <c r="B3307" s="197" t="s">
        <v>938</v>
      </c>
      <c r="C3307" s="208">
        <v>54</v>
      </c>
      <c r="D3307" s="209" t="s">
        <v>1007</v>
      </c>
      <c r="E3307" s="210">
        <v>5432</v>
      </c>
      <c r="F3307" s="211" t="s">
        <v>1011</v>
      </c>
      <c r="G3307" s="231" t="s">
        <v>1191</v>
      </c>
      <c r="H3307" s="89"/>
      <c r="I3307" s="90" t="s">
        <v>560</v>
      </c>
      <c r="J3307" s="90"/>
      <c r="K3307" s="90" t="s">
        <v>73</v>
      </c>
      <c r="L3307" s="90" t="s">
        <v>69</v>
      </c>
      <c r="M3307" s="91"/>
      <c r="N3307" s="312">
        <v>1</v>
      </c>
      <c r="O3307" s="313">
        <f t="shared" si="569"/>
        <v>0.1</v>
      </c>
      <c r="P3307" s="104"/>
      <c r="Q3307" s="92"/>
      <c r="R3307" s="92"/>
      <c r="S3307" s="92"/>
      <c r="T3307" s="92"/>
      <c r="U3307" s="92"/>
      <c r="V3307" s="92"/>
      <c r="W3307" s="92">
        <v>1</v>
      </c>
      <c r="X3307" s="109">
        <f t="shared" si="563"/>
        <v>25000</v>
      </c>
      <c r="Y3307" s="83"/>
      <c r="Z3307" s="110">
        <f t="shared" si="564"/>
        <v>2500</v>
      </c>
      <c r="AA3307" s="111"/>
      <c r="AB3307" s="92"/>
      <c r="AC3307" s="92"/>
      <c r="AD3307" s="92"/>
      <c r="AE3307" s="92"/>
      <c r="AF3307" s="92"/>
      <c r="AG3307" s="92"/>
      <c r="AH3307" s="92"/>
      <c r="AI3307" s="109">
        <f t="shared" si="565"/>
        <v>0</v>
      </c>
      <c r="AJ3307" s="83"/>
      <c r="AK3307" s="110">
        <f t="shared" si="566"/>
        <v>0</v>
      </c>
      <c r="AL3307" s="111"/>
      <c r="AM3307" s="92"/>
      <c r="AN3307" s="92"/>
      <c r="AO3307" s="92"/>
      <c r="AP3307" s="92">
        <v>1</v>
      </c>
      <c r="AQ3307" s="92"/>
      <c r="AR3307" s="92"/>
      <c r="AS3307" s="92"/>
      <c r="AT3307" s="92"/>
      <c r="AU3307" s="92"/>
      <c r="AV3307" s="109">
        <f t="shared" si="567"/>
        <v>100</v>
      </c>
      <c r="AW3307" s="75"/>
      <c r="AX3307" s="110">
        <f t="shared" si="568"/>
        <v>10</v>
      </c>
      <c r="AY3307" s="111"/>
      <c r="AZ3307" s="93"/>
      <c r="BA3307" s="94" t="s">
        <v>131</v>
      </c>
      <c r="BB3307" s="71"/>
      <c r="BC3307" s="54"/>
      <c r="BD3307" s="41">
        <v>5</v>
      </c>
      <c r="BE3307" s="52">
        <v>54</v>
      </c>
      <c r="BF3307" s="62">
        <v>5432</v>
      </c>
      <c r="BG3307" s="280" t="s">
        <v>52</v>
      </c>
    </row>
    <row r="3308" spans="1:59" s="63" customFormat="1" ht="12.75" x14ac:dyDescent="0.2">
      <c r="A3308" s="196">
        <v>5</v>
      </c>
      <c r="B3308" s="197" t="s">
        <v>938</v>
      </c>
      <c r="C3308" s="208">
        <v>54</v>
      </c>
      <c r="D3308" s="209" t="s">
        <v>1007</v>
      </c>
      <c r="E3308" s="210">
        <v>5432</v>
      </c>
      <c r="F3308" s="211" t="s">
        <v>1011</v>
      </c>
      <c r="G3308" s="231" t="s">
        <v>1191</v>
      </c>
      <c r="H3308" s="89"/>
      <c r="I3308" s="90" t="s">
        <v>1016</v>
      </c>
      <c r="J3308" s="90"/>
      <c r="K3308" s="90" t="s">
        <v>73</v>
      </c>
      <c r="L3308" s="90" t="s">
        <v>69</v>
      </c>
      <c r="M3308" s="91"/>
      <c r="N3308" s="312">
        <v>1</v>
      </c>
      <c r="O3308" s="313">
        <f t="shared" si="569"/>
        <v>0.1</v>
      </c>
      <c r="P3308" s="104"/>
      <c r="Q3308" s="92"/>
      <c r="R3308" s="92"/>
      <c r="S3308" s="92"/>
      <c r="T3308" s="92"/>
      <c r="U3308" s="92"/>
      <c r="V3308" s="92"/>
      <c r="W3308" s="92">
        <v>1</v>
      </c>
      <c r="X3308" s="109">
        <f t="shared" si="563"/>
        <v>25000</v>
      </c>
      <c r="Y3308" s="83"/>
      <c r="Z3308" s="110">
        <f t="shared" si="564"/>
        <v>2500</v>
      </c>
      <c r="AA3308" s="111"/>
      <c r="AB3308" s="92"/>
      <c r="AC3308" s="92"/>
      <c r="AD3308" s="92"/>
      <c r="AE3308" s="92"/>
      <c r="AF3308" s="92"/>
      <c r="AG3308" s="92"/>
      <c r="AH3308" s="92"/>
      <c r="AI3308" s="109">
        <f t="shared" si="565"/>
        <v>0</v>
      </c>
      <c r="AJ3308" s="83"/>
      <c r="AK3308" s="110">
        <f t="shared" si="566"/>
        <v>0</v>
      </c>
      <c r="AL3308" s="111"/>
      <c r="AM3308" s="92"/>
      <c r="AN3308" s="92"/>
      <c r="AO3308" s="92"/>
      <c r="AP3308" s="92">
        <v>1</v>
      </c>
      <c r="AQ3308" s="92"/>
      <c r="AR3308" s="92"/>
      <c r="AS3308" s="92"/>
      <c r="AT3308" s="92"/>
      <c r="AU3308" s="92"/>
      <c r="AV3308" s="109">
        <f t="shared" si="567"/>
        <v>100</v>
      </c>
      <c r="AW3308" s="75"/>
      <c r="AX3308" s="110">
        <f t="shared" si="568"/>
        <v>10</v>
      </c>
      <c r="AY3308" s="111"/>
      <c r="AZ3308" s="93"/>
      <c r="BA3308" s="94" t="s">
        <v>131</v>
      </c>
      <c r="BB3308" s="71"/>
      <c r="BC3308" s="54"/>
      <c r="BD3308" s="41">
        <v>5</v>
      </c>
      <c r="BE3308" s="52">
        <v>54</v>
      </c>
      <c r="BF3308" s="62">
        <v>5432</v>
      </c>
      <c r="BG3308" s="280" t="s">
        <v>52</v>
      </c>
    </row>
    <row r="3309" spans="1:59" s="63" customFormat="1" ht="12.75" x14ac:dyDescent="0.2">
      <c r="A3309" s="196">
        <v>5</v>
      </c>
      <c r="B3309" s="197" t="s">
        <v>938</v>
      </c>
      <c r="C3309" s="208">
        <v>54</v>
      </c>
      <c r="D3309" s="209" t="s">
        <v>1007</v>
      </c>
      <c r="E3309" s="210">
        <v>5432</v>
      </c>
      <c r="F3309" s="211" t="s">
        <v>1011</v>
      </c>
      <c r="G3309" s="231" t="s">
        <v>1191</v>
      </c>
      <c r="H3309" s="65"/>
      <c r="I3309" s="222"/>
      <c r="J3309" s="66"/>
      <c r="K3309" s="66"/>
      <c r="L3309" s="66"/>
      <c r="M3309" s="64"/>
      <c r="N3309" s="304"/>
      <c r="O3309" s="305"/>
      <c r="P3309" s="127"/>
      <c r="Q3309" s="67"/>
      <c r="R3309" s="67"/>
      <c r="S3309" s="67"/>
      <c r="T3309" s="67"/>
      <c r="U3309" s="67"/>
      <c r="V3309" s="67"/>
      <c r="W3309" s="67"/>
      <c r="X3309" s="67"/>
      <c r="Y3309" s="68"/>
      <c r="Z3309" s="68"/>
      <c r="AA3309" s="68"/>
      <c r="AB3309" s="67"/>
      <c r="AC3309" s="67"/>
      <c r="AD3309" s="67"/>
      <c r="AE3309" s="67"/>
      <c r="AF3309" s="67"/>
      <c r="AG3309" s="67"/>
      <c r="AH3309" s="67"/>
      <c r="AI3309" s="67"/>
      <c r="AJ3309" s="68"/>
      <c r="AK3309" s="68"/>
      <c r="AL3309" s="68"/>
      <c r="AM3309" s="67"/>
      <c r="AN3309" s="67"/>
      <c r="AO3309" s="67"/>
      <c r="AP3309" s="67"/>
      <c r="AQ3309" s="67"/>
      <c r="AR3309" s="67"/>
      <c r="AS3309" s="67"/>
      <c r="AT3309" s="67"/>
      <c r="AU3309" s="67"/>
      <c r="AV3309" s="67"/>
      <c r="AW3309" s="67"/>
      <c r="AX3309" s="68"/>
      <c r="AY3309" s="68"/>
      <c r="AZ3309" s="69"/>
      <c r="BA3309" s="70"/>
      <c r="BB3309" s="71"/>
      <c r="BC3309" s="54"/>
      <c r="BD3309" s="41"/>
      <c r="BE3309" s="52"/>
      <c r="BF3309" s="62"/>
      <c r="BG3309" s="275"/>
    </row>
    <row r="3310" spans="1:59" s="63" customFormat="1" ht="12.75" x14ac:dyDescent="0.2">
      <c r="A3310" s="196">
        <v>5</v>
      </c>
      <c r="B3310" s="197" t="s">
        <v>938</v>
      </c>
      <c r="C3310" s="208">
        <v>54</v>
      </c>
      <c r="D3310" s="209" t="s">
        <v>1007</v>
      </c>
      <c r="E3310" s="210">
        <v>5432</v>
      </c>
      <c r="F3310" s="211" t="s">
        <v>1011</v>
      </c>
      <c r="G3310" s="230"/>
      <c r="H3310" s="56"/>
      <c r="I3310" s="221"/>
      <c r="J3310" s="57"/>
      <c r="K3310" s="57"/>
      <c r="L3310" s="57"/>
      <c r="M3310" s="55"/>
      <c r="N3310" s="303"/>
      <c r="O3310" s="245"/>
      <c r="P3310" s="122"/>
      <c r="Q3310" s="58"/>
      <c r="R3310" s="58"/>
      <c r="S3310" s="58"/>
      <c r="T3310" s="58"/>
      <c r="U3310" s="58"/>
      <c r="V3310" s="58"/>
      <c r="W3310" s="58"/>
      <c r="X3310" s="58"/>
      <c r="Y3310" s="59"/>
      <c r="Z3310" s="59"/>
      <c r="AA3310" s="59"/>
      <c r="AB3310" s="58"/>
      <c r="AC3310" s="58"/>
      <c r="AD3310" s="58"/>
      <c r="AE3310" s="58"/>
      <c r="AF3310" s="58"/>
      <c r="AG3310" s="58"/>
      <c r="AH3310" s="58"/>
      <c r="AI3310" s="58"/>
      <c r="AJ3310" s="59"/>
      <c r="AK3310" s="59"/>
      <c r="AL3310" s="59"/>
      <c r="AM3310" s="58"/>
      <c r="AN3310" s="58"/>
      <c r="AO3310" s="58"/>
      <c r="AP3310" s="58"/>
      <c r="AQ3310" s="58"/>
      <c r="AR3310" s="58"/>
      <c r="AS3310" s="58"/>
      <c r="AT3310" s="58"/>
      <c r="AU3310" s="58"/>
      <c r="AV3310" s="58"/>
      <c r="AW3310" s="58"/>
      <c r="AX3310" s="59"/>
      <c r="AY3310" s="59"/>
      <c r="AZ3310" s="60"/>
      <c r="BA3310" s="61"/>
      <c r="BB3310" s="54"/>
      <c r="BC3310" s="54"/>
      <c r="BD3310" s="41">
        <v>5</v>
      </c>
      <c r="BE3310" s="52">
        <v>54</v>
      </c>
      <c r="BF3310" s="62">
        <v>5432</v>
      </c>
      <c r="BG3310" s="274"/>
    </row>
    <row r="3311" spans="1:59" s="63" customFormat="1" ht="12.75" x14ac:dyDescent="0.2">
      <c r="A3311" s="196">
        <v>5</v>
      </c>
      <c r="B3311" s="197" t="s">
        <v>938</v>
      </c>
      <c r="C3311" s="208">
        <v>54</v>
      </c>
      <c r="D3311" s="209" t="s">
        <v>1007</v>
      </c>
      <c r="E3311" s="210">
        <v>5432</v>
      </c>
      <c r="F3311" s="211" t="s">
        <v>1011</v>
      </c>
      <c r="G3311" s="231"/>
      <c r="H3311" s="65"/>
      <c r="I3311" s="222"/>
      <c r="J3311" s="66"/>
      <c r="K3311" s="66"/>
      <c r="L3311" s="66"/>
      <c r="M3311" s="64"/>
      <c r="N3311" s="304"/>
      <c r="O3311" s="305"/>
      <c r="P3311" s="127"/>
      <c r="Q3311" s="67"/>
      <c r="R3311" s="67"/>
      <c r="S3311" s="67"/>
      <c r="T3311" s="67"/>
      <c r="U3311" s="67"/>
      <c r="V3311" s="67"/>
      <c r="W3311" s="67"/>
      <c r="X3311" s="67"/>
      <c r="Y3311" s="68"/>
      <c r="Z3311" s="68"/>
      <c r="AA3311" s="68"/>
      <c r="AB3311" s="67"/>
      <c r="AC3311" s="67"/>
      <c r="AD3311" s="67"/>
      <c r="AE3311" s="67"/>
      <c r="AF3311" s="67"/>
      <c r="AG3311" s="67"/>
      <c r="AH3311" s="67"/>
      <c r="AI3311" s="67"/>
      <c r="AJ3311" s="68"/>
      <c r="AK3311" s="68"/>
      <c r="AL3311" s="68"/>
      <c r="AM3311" s="67"/>
      <c r="AN3311" s="67"/>
      <c r="AO3311" s="67"/>
      <c r="AP3311" s="67"/>
      <c r="AQ3311" s="67"/>
      <c r="AR3311" s="67"/>
      <c r="AS3311" s="67"/>
      <c r="AT3311" s="67"/>
      <c r="AU3311" s="67"/>
      <c r="AV3311" s="67"/>
      <c r="AW3311" s="67"/>
      <c r="AX3311" s="68"/>
      <c r="AY3311" s="68"/>
      <c r="AZ3311" s="69"/>
      <c r="BA3311" s="70"/>
      <c r="BB3311" s="71"/>
      <c r="BC3311" s="54"/>
      <c r="BD3311" s="41">
        <v>5</v>
      </c>
      <c r="BE3311" s="52">
        <v>54</v>
      </c>
      <c r="BF3311" s="62">
        <v>5432</v>
      </c>
      <c r="BG3311" s="275"/>
    </row>
    <row r="3312" spans="1:59" s="63" customFormat="1" ht="12.75" x14ac:dyDescent="0.2">
      <c r="A3312" s="196">
        <v>5</v>
      </c>
      <c r="B3312" s="197" t="s">
        <v>938</v>
      </c>
      <c r="C3312" s="208">
        <v>54</v>
      </c>
      <c r="D3312" s="209" t="s">
        <v>1007</v>
      </c>
      <c r="E3312" s="210">
        <v>5432</v>
      </c>
      <c r="F3312" s="211" t="s">
        <v>1011</v>
      </c>
      <c r="G3312" s="231" t="s">
        <v>729</v>
      </c>
      <c r="H3312" s="72" t="s">
        <v>1233</v>
      </c>
      <c r="I3312" s="223" t="s">
        <v>1247</v>
      </c>
      <c r="J3312" s="73"/>
      <c r="K3312" s="73"/>
      <c r="L3312" s="73"/>
      <c r="M3312" s="74"/>
      <c r="N3312" s="247"/>
      <c r="O3312" s="306"/>
      <c r="P3312" s="105"/>
      <c r="Q3312" s="75"/>
      <c r="R3312" s="75"/>
      <c r="S3312" s="75"/>
      <c r="T3312" s="75"/>
      <c r="U3312" s="75"/>
      <c r="V3312" s="75"/>
      <c r="W3312" s="75"/>
      <c r="X3312" s="75"/>
      <c r="Y3312" s="76" t="s">
        <v>1241</v>
      </c>
      <c r="Z3312" s="77" t="s">
        <v>1241</v>
      </c>
      <c r="AA3312" s="78">
        <f>AA$2569</f>
        <v>5000</v>
      </c>
      <c r="AB3312" s="75"/>
      <c r="AC3312" s="75"/>
      <c r="AD3312" s="75"/>
      <c r="AE3312" s="75"/>
      <c r="AF3312" s="75"/>
      <c r="AG3312" s="75"/>
      <c r="AH3312" s="75"/>
      <c r="AI3312" s="75"/>
      <c r="AJ3312" s="76" t="s">
        <v>1241</v>
      </c>
      <c r="AK3312" s="77" t="s">
        <v>1241</v>
      </c>
      <c r="AL3312" s="78">
        <f>AL$2569</f>
        <v>0</v>
      </c>
      <c r="AM3312" s="75"/>
      <c r="AN3312" s="75"/>
      <c r="AO3312" s="75"/>
      <c r="AP3312" s="75"/>
      <c r="AQ3312" s="75"/>
      <c r="AR3312" s="75"/>
      <c r="AS3312" s="75"/>
      <c r="AT3312" s="75"/>
      <c r="AU3312" s="75"/>
      <c r="AV3312" s="75"/>
      <c r="AW3312" s="76" t="s">
        <v>1241</v>
      </c>
      <c r="AX3312" s="77" t="s">
        <v>1241</v>
      </c>
      <c r="AY3312" s="78">
        <f>AY$2569</f>
        <v>500</v>
      </c>
      <c r="AZ3312" s="79"/>
      <c r="BA3312" s="80" t="str">
        <f>I3312</f>
        <v>&gt; see 4711, Thermal insulation</v>
      </c>
      <c r="BB3312" s="71"/>
      <c r="BC3312" s="95"/>
      <c r="BD3312" s="41">
        <f>A3312</f>
        <v>5</v>
      </c>
      <c r="BE3312" s="52">
        <f>C3312</f>
        <v>54</v>
      </c>
      <c r="BF3312" s="62">
        <f>E3312</f>
        <v>5432</v>
      </c>
      <c r="BG3312" s="276" t="str">
        <f>H3312</f>
        <v>Default Scenario (Link)</v>
      </c>
    </row>
    <row r="3313" spans="1:59" s="63" customFormat="1" ht="12.75" x14ac:dyDescent="0.2">
      <c r="A3313" s="196">
        <v>5</v>
      </c>
      <c r="B3313" s="197" t="s">
        <v>938</v>
      </c>
      <c r="C3313" s="208">
        <v>54</v>
      </c>
      <c r="D3313" s="209" t="s">
        <v>1007</v>
      </c>
      <c r="E3313" s="210">
        <v>5432</v>
      </c>
      <c r="F3313" s="211" t="s">
        <v>1011</v>
      </c>
      <c r="G3313" s="231"/>
      <c r="H3313" s="65"/>
      <c r="I3313" s="222"/>
      <c r="J3313" s="66"/>
      <c r="K3313" s="66"/>
      <c r="L3313" s="66"/>
      <c r="M3313" s="64"/>
      <c r="N3313" s="304"/>
      <c r="O3313" s="305"/>
      <c r="P3313" s="127"/>
      <c r="Q3313" s="67"/>
      <c r="R3313" s="67"/>
      <c r="S3313" s="67"/>
      <c r="T3313" s="67"/>
      <c r="U3313" s="67"/>
      <c r="V3313" s="67"/>
      <c r="W3313" s="67"/>
      <c r="X3313" s="67"/>
      <c r="Y3313" s="68"/>
      <c r="Z3313" s="68"/>
      <c r="AA3313" s="68"/>
      <c r="AB3313" s="67"/>
      <c r="AC3313" s="67"/>
      <c r="AD3313" s="67"/>
      <c r="AE3313" s="67"/>
      <c r="AF3313" s="67"/>
      <c r="AG3313" s="67"/>
      <c r="AH3313" s="67"/>
      <c r="AI3313" s="67"/>
      <c r="AJ3313" s="68"/>
      <c r="AK3313" s="68"/>
      <c r="AL3313" s="68"/>
      <c r="AM3313" s="67"/>
      <c r="AN3313" s="67"/>
      <c r="AO3313" s="67"/>
      <c r="AP3313" s="67"/>
      <c r="AQ3313" s="67"/>
      <c r="AR3313" s="67"/>
      <c r="AS3313" s="67"/>
      <c r="AT3313" s="67"/>
      <c r="AU3313" s="67"/>
      <c r="AV3313" s="67"/>
      <c r="AW3313" s="67"/>
      <c r="AX3313" s="68"/>
      <c r="AY3313" s="68"/>
      <c r="AZ3313" s="69"/>
      <c r="BA3313" s="70"/>
      <c r="BB3313" s="71"/>
      <c r="BC3313" s="54"/>
      <c r="BD3313" s="41"/>
      <c r="BE3313" s="52"/>
      <c r="BF3313" s="62"/>
      <c r="BG3313" s="275"/>
    </row>
    <row r="3314" spans="1:59" s="63" customFormat="1" ht="12.75" x14ac:dyDescent="0.2">
      <c r="A3314" s="196">
        <v>5</v>
      </c>
      <c r="B3314" s="197" t="s">
        <v>938</v>
      </c>
      <c r="C3314" s="208">
        <v>54</v>
      </c>
      <c r="D3314" s="209" t="s">
        <v>1007</v>
      </c>
      <c r="E3314" s="210">
        <v>5432</v>
      </c>
      <c r="F3314" s="211" t="s">
        <v>1011</v>
      </c>
      <c r="G3314" s="230"/>
      <c r="H3314" s="56"/>
      <c r="I3314" s="221"/>
      <c r="J3314" s="57"/>
      <c r="K3314" s="57"/>
      <c r="L3314" s="57"/>
      <c r="M3314" s="55"/>
      <c r="N3314" s="303"/>
      <c r="O3314" s="245"/>
      <c r="P3314" s="122"/>
      <c r="Q3314" s="58"/>
      <c r="R3314" s="58"/>
      <c r="S3314" s="58"/>
      <c r="T3314" s="58"/>
      <c r="U3314" s="58"/>
      <c r="V3314" s="58"/>
      <c r="W3314" s="58"/>
      <c r="X3314" s="58"/>
      <c r="Y3314" s="59"/>
      <c r="Z3314" s="59"/>
      <c r="AA3314" s="59"/>
      <c r="AB3314" s="58"/>
      <c r="AC3314" s="58"/>
      <c r="AD3314" s="58"/>
      <c r="AE3314" s="58"/>
      <c r="AF3314" s="58"/>
      <c r="AG3314" s="58"/>
      <c r="AH3314" s="58"/>
      <c r="AI3314" s="58"/>
      <c r="AJ3314" s="59"/>
      <c r="AK3314" s="59"/>
      <c r="AL3314" s="59"/>
      <c r="AM3314" s="58"/>
      <c r="AN3314" s="58"/>
      <c r="AO3314" s="58"/>
      <c r="AP3314" s="58"/>
      <c r="AQ3314" s="58"/>
      <c r="AR3314" s="58"/>
      <c r="AS3314" s="58"/>
      <c r="AT3314" s="58"/>
      <c r="AU3314" s="58"/>
      <c r="AV3314" s="58"/>
      <c r="AW3314" s="58"/>
      <c r="AX3314" s="59"/>
      <c r="AY3314" s="59"/>
      <c r="AZ3314" s="60"/>
      <c r="BA3314" s="61"/>
      <c r="BB3314" s="54"/>
      <c r="BC3314" s="54"/>
      <c r="BD3314" s="41">
        <v>5</v>
      </c>
      <c r="BE3314" s="52">
        <v>54</v>
      </c>
      <c r="BF3314" s="62">
        <v>5432</v>
      </c>
      <c r="BG3314" s="274"/>
    </row>
    <row r="3315" spans="1:59" x14ac:dyDescent="0.25">
      <c r="A3315" s="196">
        <v>5</v>
      </c>
      <c r="B3315" s="197" t="s">
        <v>938</v>
      </c>
      <c r="C3315" s="208">
        <v>54</v>
      </c>
      <c r="D3315" s="209" t="s">
        <v>1007</v>
      </c>
      <c r="E3315" s="212">
        <v>5433</v>
      </c>
      <c r="F3315" s="213" t="s">
        <v>1017</v>
      </c>
      <c r="G3315" s="234"/>
      <c r="H3315" s="138"/>
      <c r="I3315" s="224"/>
      <c r="J3315" s="98"/>
      <c r="K3315" s="98"/>
      <c r="L3315" s="98"/>
      <c r="M3315" s="137"/>
      <c r="N3315" s="322"/>
      <c r="O3315" s="323"/>
      <c r="P3315" s="139"/>
      <c r="Q3315" s="139"/>
      <c r="R3315" s="139"/>
      <c r="S3315" s="139"/>
      <c r="T3315" s="139"/>
      <c r="U3315" s="139"/>
      <c r="V3315" s="139"/>
      <c r="W3315" s="139"/>
      <c r="X3315" s="139"/>
      <c r="Y3315" s="100"/>
      <c r="Z3315" s="125"/>
      <c r="AA3315" s="125"/>
      <c r="AB3315" s="139"/>
      <c r="AC3315" s="139"/>
      <c r="AD3315" s="139"/>
      <c r="AE3315" s="139"/>
      <c r="AF3315" s="139"/>
      <c r="AG3315" s="139"/>
      <c r="AH3315" s="139"/>
      <c r="AI3315" s="139"/>
      <c r="AJ3315" s="100"/>
      <c r="AK3315" s="125"/>
      <c r="AL3315" s="125"/>
      <c r="AM3315" s="139"/>
      <c r="AN3315" s="139"/>
      <c r="AO3315" s="139"/>
      <c r="AP3315" s="139"/>
      <c r="AQ3315" s="139"/>
      <c r="AR3315" s="139"/>
      <c r="AS3315" s="139"/>
      <c r="AT3315" s="139"/>
      <c r="AU3315" s="139"/>
      <c r="AV3315" s="139"/>
      <c r="AW3315" s="99"/>
      <c r="AX3315" s="125"/>
      <c r="AY3315" s="100"/>
      <c r="AZ3315" s="140"/>
      <c r="BA3315" s="141"/>
      <c r="BB3315" s="136"/>
      <c r="BC3315" s="136"/>
      <c r="BD3315" s="41">
        <v>5</v>
      </c>
      <c r="BE3315" s="52">
        <v>54</v>
      </c>
      <c r="BF3315" s="103">
        <v>5433</v>
      </c>
      <c r="BG3315" s="283"/>
    </row>
    <row r="3316" spans="1:59" s="63" customFormat="1" ht="12.75" x14ac:dyDescent="0.2">
      <c r="A3316" s="196">
        <v>5</v>
      </c>
      <c r="B3316" s="197" t="s">
        <v>938</v>
      </c>
      <c r="C3316" s="208">
        <v>54</v>
      </c>
      <c r="D3316" s="209" t="s">
        <v>1007</v>
      </c>
      <c r="E3316" s="212">
        <v>5433</v>
      </c>
      <c r="F3316" s="213" t="s">
        <v>1017</v>
      </c>
      <c r="G3316" s="232"/>
      <c r="H3316" s="97"/>
      <c r="I3316" s="224"/>
      <c r="J3316" s="98"/>
      <c r="K3316" s="98"/>
      <c r="L3316" s="98"/>
      <c r="M3316" s="96"/>
      <c r="N3316" s="307"/>
      <c r="O3316" s="246"/>
      <c r="P3316" s="124"/>
      <c r="Q3316" s="99"/>
      <c r="R3316" s="99"/>
      <c r="S3316" s="99"/>
      <c r="T3316" s="99"/>
      <c r="U3316" s="99"/>
      <c r="V3316" s="99"/>
      <c r="W3316" s="99"/>
      <c r="X3316" s="99"/>
      <c r="Y3316" s="100"/>
      <c r="Z3316" s="100"/>
      <c r="AA3316" s="100"/>
      <c r="AB3316" s="99"/>
      <c r="AC3316" s="99"/>
      <c r="AD3316" s="99"/>
      <c r="AE3316" s="99"/>
      <c r="AF3316" s="99"/>
      <c r="AG3316" s="99"/>
      <c r="AH3316" s="99"/>
      <c r="AI3316" s="99"/>
      <c r="AJ3316" s="100"/>
      <c r="AK3316" s="100"/>
      <c r="AL3316" s="100"/>
      <c r="AM3316" s="99"/>
      <c r="AN3316" s="99"/>
      <c r="AO3316" s="99"/>
      <c r="AP3316" s="99"/>
      <c r="AQ3316" s="99"/>
      <c r="AR3316" s="99"/>
      <c r="AS3316" s="99"/>
      <c r="AT3316" s="99"/>
      <c r="AU3316" s="99"/>
      <c r="AV3316" s="99"/>
      <c r="AW3316" s="99"/>
      <c r="AX3316" s="100"/>
      <c r="AY3316" s="100"/>
      <c r="AZ3316" s="101"/>
      <c r="BA3316" s="102"/>
      <c r="BB3316" s="95"/>
      <c r="BC3316" s="95"/>
      <c r="BD3316" s="41">
        <v>5</v>
      </c>
      <c r="BE3316" s="52">
        <v>54</v>
      </c>
      <c r="BF3316" s="103">
        <v>5433</v>
      </c>
      <c r="BG3316" s="277"/>
    </row>
    <row r="3317" spans="1:59" s="63" customFormat="1" ht="12.75" x14ac:dyDescent="0.2">
      <c r="A3317" s="196">
        <v>5</v>
      </c>
      <c r="B3317" s="197" t="s">
        <v>938</v>
      </c>
      <c r="C3317" s="208">
        <v>54</v>
      </c>
      <c r="D3317" s="209" t="s">
        <v>1007</v>
      </c>
      <c r="E3317" s="212">
        <v>5433</v>
      </c>
      <c r="F3317" s="213" t="s">
        <v>1017</v>
      </c>
      <c r="G3317" s="231" t="s">
        <v>360</v>
      </c>
      <c r="H3317" s="65"/>
      <c r="I3317" s="222"/>
      <c r="J3317" s="66"/>
      <c r="K3317" s="66"/>
      <c r="L3317" s="66"/>
      <c r="M3317" s="64"/>
      <c r="N3317" s="304"/>
      <c r="O3317" s="305"/>
      <c r="P3317" s="127"/>
      <c r="Q3317" s="67"/>
      <c r="R3317" s="67"/>
      <c r="S3317" s="67"/>
      <c r="T3317" s="67"/>
      <c r="U3317" s="67"/>
      <c r="V3317" s="67"/>
      <c r="W3317" s="67"/>
      <c r="X3317" s="67"/>
      <c r="Y3317" s="68"/>
      <c r="Z3317" s="68"/>
      <c r="AA3317" s="68"/>
      <c r="AB3317" s="67"/>
      <c r="AC3317" s="67"/>
      <c r="AD3317" s="67"/>
      <c r="AE3317" s="67"/>
      <c r="AF3317" s="67"/>
      <c r="AG3317" s="67"/>
      <c r="AH3317" s="67"/>
      <c r="AI3317" s="67"/>
      <c r="AJ3317" s="68"/>
      <c r="AK3317" s="68"/>
      <c r="AL3317" s="68"/>
      <c r="AM3317" s="67"/>
      <c r="AN3317" s="67"/>
      <c r="AO3317" s="67"/>
      <c r="AP3317" s="67"/>
      <c r="AQ3317" s="67"/>
      <c r="AR3317" s="67"/>
      <c r="AS3317" s="67"/>
      <c r="AT3317" s="67"/>
      <c r="AU3317" s="67"/>
      <c r="AV3317" s="67"/>
      <c r="AW3317" s="67"/>
      <c r="AX3317" s="68"/>
      <c r="AY3317" s="68"/>
      <c r="AZ3317" s="69"/>
      <c r="BA3317" s="70"/>
      <c r="BB3317" s="71"/>
      <c r="BC3317" s="95"/>
      <c r="BD3317" s="41">
        <v>5</v>
      </c>
      <c r="BE3317" s="52">
        <v>54</v>
      </c>
      <c r="BF3317" s="103">
        <v>5433</v>
      </c>
      <c r="BG3317" s="275"/>
    </row>
    <row r="3318" spans="1:59" s="63" customFormat="1" ht="12.75" x14ac:dyDescent="0.2">
      <c r="A3318" s="196">
        <v>5</v>
      </c>
      <c r="B3318" s="197" t="s">
        <v>938</v>
      </c>
      <c r="C3318" s="208">
        <v>54</v>
      </c>
      <c r="D3318" s="209" t="s">
        <v>1007</v>
      </c>
      <c r="E3318" s="212">
        <v>5433</v>
      </c>
      <c r="F3318" s="213" t="s">
        <v>1017</v>
      </c>
      <c r="G3318" s="231" t="s">
        <v>360</v>
      </c>
      <c r="H3318" s="72" t="s">
        <v>47</v>
      </c>
      <c r="I3318" s="223"/>
      <c r="J3318" s="73"/>
      <c r="K3318" s="73"/>
      <c r="L3318" s="73"/>
      <c r="M3318" s="74"/>
      <c r="N3318" s="247"/>
      <c r="O3318" s="306"/>
      <c r="P3318" s="105"/>
      <c r="Q3318" s="75"/>
      <c r="R3318" s="75"/>
      <c r="S3318" s="75"/>
      <c r="T3318" s="75"/>
      <c r="U3318" s="75"/>
      <c r="V3318" s="75"/>
      <c r="W3318" s="75"/>
      <c r="X3318" s="75"/>
      <c r="Y3318" s="76">
        <f>IF(ISNUMBER(VLOOKUP(Y3320,P$7:W$7,MATCH(Y3320,P$7:W$7))),VLOOKUP(Y3320,P$7:W$7,MATCH(Y3320,P$7:W$7)),IF(N3322=0,"No Data",IF(Y3320&gt;0,"&lt;100",0)))</f>
        <v>5000</v>
      </c>
      <c r="Z3318" s="77">
        <f>IF(ISNUMBER(VLOOKUP(Z3322,P$7:W$7,MATCH(Z3322,P$7:W$7))),VLOOKUP(Z3322,P$7:W$7,MATCH(Z3322,P$7:W$7)),IF(N3322=0,"No Data",IF(Z3322&gt;0,"&lt;100",0)))</f>
        <v>5000</v>
      </c>
      <c r="AA3318" s="106">
        <f>IF(ISNUMBER(Z3318),Z3318,0)</f>
        <v>5000</v>
      </c>
      <c r="AB3318" s="75"/>
      <c r="AC3318" s="75"/>
      <c r="AD3318" s="75"/>
      <c r="AE3318" s="75"/>
      <c r="AF3318" s="75"/>
      <c r="AG3318" s="75"/>
      <c r="AH3318" s="75"/>
      <c r="AI3318" s="75"/>
      <c r="AJ3318" s="76">
        <f>IF(ISNUMBER(VLOOKUP(AJ3320,AB$7:AH$7,MATCH(AJ3320,AB$7:AH$7))),VLOOKUP(AJ3320,AB$7:AH$7,MATCH(AJ3320,AB$7:AH$7)),IF(N3322=0,"No Data",IF(AJ3320&gt;0,"&lt;50",0)))</f>
        <v>0</v>
      </c>
      <c r="AK3318" s="77">
        <f>IF(ISNUMBER(VLOOKUP(AK3322,AB$7:AH$7,MATCH(AK3322,AB$7:AH$7))),VLOOKUP(AK3322,AB$7:AH$7,MATCH(AK3322,AB$7:AH$7)),IF(N3322=0,"No Data",IF(AK3322&gt;0,"&lt;50",0)))</f>
        <v>0</v>
      </c>
      <c r="AL3318" s="106">
        <f>IF(ISNUMBER(AK3318),AK3318,0)</f>
        <v>0</v>
      </c>
      <c r="AM3318" s="75"/>
      <c r="AN3318" s="75"/>
      <c r="AO3318" s="75"/>
      <c r="AP3318" s="75"/>
      <c r="AQ3318" s="75"/>
      <c r="AR3318" s="75"/>
      <c r="AS3318" s="75"/>
      <c r="AT3318" s="75"/>
      <c r="AU3318" s="75"/>
      <c r="AV3318" s="75"/>
      <c r="AW3318" s="76">
        <f>IF(ISNUMBER(VLOOKUP(AW3320,AM$7:AU$7,MATCH(AW3320,AM$7:AU$7))),VLOOKUP(AW3320,AM$7:AU$7,MATCH(AW3320,AM$7:AU$7)),IF(N3322=0,"No Data",IF(AW3320&gt;0,"&lt;10",0)))</f>
        <v>500</v>
      </c>
      <c r="AX3318" s="77">
        <f>IF(ISNUMBER(VLOOKUP(AX3322,AM$7:AU$7,MATCH(AX3322,AM$7:AU$7))),VLOOKUP(AX3322,AM$7:AU$7,MATCH(AX3322,AM$7:AU$7)),IF(N3322=0,"No Data",IF(AX3322&gt;0,"&lt;10",0)))</f>
        <v>500</v>
      </c>
      <c r="AY3318" s="106">
        <f>IF(ISNUMBER(AX3318),AX3318,0)</f>
        <v>500</v>
      </c>
      <c r="AZ3318" s="79"/>
      <c r="BA3318" s="80"/>
      <c r="BB3318" s="71"/>
      <c r="BC3318" s="95"/>
      <c r="BD3318" s="41">
        <v>5</v>
      </c>
      <c r="BE3318" s="52">
        <v>54</v>
      </c>
      <c r="BF3318" s="103">
        <v>5433</v>
      </c>
      <c r="BG3318" s="276" t="s">
        <v>47</v>
      </c>
    </row>
    <row r="3319" spans="1:59" s="63" customFormat="1" ht="12.75" x14ac:dyDescent="0.2">
      <c r="A3319" s="196">
        <v>5</v>
      </c>
      <c r="B3319" s="197" t="s">
        <v>938</v>
      </c>
      <c r="C3319" s="208">
        <v>54</v>
      </c>
      <c r="D3319" s="209" t="s">
        <v>1007</v>
      </c>
      <c r="E3319" s="212">
        <v>5433</v>
      </c>
      <c r="F3319" s="213" t="s">
        <v>1017</v>
      </c>
      <c r="G3319" s="231" t="s">
        <v>360</v>
      </c>
      <c r="H3319" s="81" t="s">
        <v>48</v>
      </c>
      <c r="I3319" s="223"/>
      <c r="J3319" s="73"/>
      <c r="K3319" s="73"/>
      <c r="L3319" s="73"/>
      <c r="M3319" s="74"/>
      <c r="N3319" s="247"/>
      <c r="O3319" s="306"/>
      <c r="P3319" s="105"/>
      <c r="Q3319" s="75"/>
      <c r="R3319" s="75"/>
      <c r="S3319" s="75"/>
      <c r="T3319" s="75"/>
      <c r="U3319" s="75"/>
      <c r="V3319" s="75"/>
      <c r="W3319" s="75"/>
      <c r="X3319" s="75"/>
      <c r="Y3319" s="82">
        <f>MIN(X3323:X3325)</f>
        <v>0</v>
      </c>
      <c r="Z3319" s="83"/>
      <c r="AA3319" s="83"/>
      <c r="AB3319" s="75"/>
      <c r="AC3319" s="75"/>
      <c r="AD3319" s="75"/>
      <c r="AE3319" s="75"/>
      <c r="AF3319" s="75"/>
      <c r="AG3319" s="75"/>
      <c r="AH3319" s="75"/>
      <c r="AI3319" s="75"/>
      <c r="AJ3319" s="82">
        <f>MIN(AI3323:AI3325)</f>
        <v>0</v>
      </c>
      <c r="AK3319" s="83"/>
      <c r="AL3319" s="83"/>
      <c r="AM3319" s="75"/>
      <c r="AN3319" s="75"/>
      <c r="AO3319" s="75"/>
      <c r="AP3319" s="75"/>
      <c r="AQ3319" s="75"/>
      <c r="AR3319" s="75"/>
      <c r="AS3319" s="75"/>
      <c r="AT3319" s="75"/>
      <c r="AU3319" s="75"/>
      <c r="AV3319" s="75"/>
      <c r="AW3319" s="82">
        <f>MIN(AV3323:AV3325)</f>
        <v>100</v>
      </c>
      <c r="AX3319" s="83"/>
      <c r="AY3319" s="83"/>
      <c r="AZ3319" s="79"/>
      <c r="BA3319" s="80"/>
      <c r="BB3319" s="71"/>
      <c r="BC3319" s="95"/>
      <c r="BD3319" s="41">
        <v>5</v>
      </c>
      <c r="BE3319" s="52">
        <v>54</v>
      </c>
      <c r="BF3319" s="103">
        <v>5433</v>
      </c>
      <c r="BG3319" s="278" t="s">
        <v>48</v>
      </c>
    </row>
    <row r="3320" spans="1:59" s="63" customFormat="1" ht="12.75" x14ac:dyDescent="0.2">
      <c r="A3320" s="196">
        <v>5</v>
      </c>
      <c r="B3320" s="197" t="s">
        <v>938</v>
      </c>
      <c r="C3320" s="208">
        <v>54</v>
      </c>
      <c r="D3320" s="209" t="s">
        <v>1007</v>
      </c>
      <c r="E3320" s="212">
        <v>5433</v>
      </c>
      <c r="F3320" s="213" t="s">
        <v>1017</v>
      </c>
      <c r="G3320" s="231" t="s">
        <v>360</v>
      </c>
      <c r="H3320" s="81" t="s">
        <v>49</v>
      </c>
      <c r="I3320" s="223"/>
      <c r="J3320" s="73"/>
      <c r="K3320" s="73"/>
      <c r="L3320" s="73"/>
      <c r="M3320" s="74"/>
      <c r="N3320" s="247"/>
      <c r="O3320" s="306"/>
      <c r="P3320" s="105"/>
      <c r="Q3320" s="75"/>
      <c r="R3320" s="75"/>
      <c r="S3320" s="75"/>
      <c r="T3320" s="75"/>
      <c r="U3320" s="75"/>
      <c r="V3320" s="75"/>
      <c r="W3320" s="75"/>
      <c r="X3320" s="75"/>
      <c r="Y3320" s="84">
        <f>IF(ISNUMBER(AVERAGE(X3323:X3325)),AVERAGE(X3323:X3325),0)</f>
        <v>8333.3333333333339</v>
      </c>
      <c r="Z3320" s="83"/>
      <c r="AA3320" s="83"/>
      <c r="AB3320" s="75"/>
      <c r="AC3320" s="75"/>
      <c r="AD3320" s="75"/>
      <c r="AE3320" s="75"/>
      <c r="AF3320" s="75"/>
      <c r="AG3320" s="75"/>
      <c r="AH3320" s="75"/>
      <c r="AI3320" s="75"/>
      <c r="AJ3320" s="84">
        <f>IF(ISNUMBER(AVERAGE(AI3323:AI3325)),AVERAGE(AI3323:AI3325),0)</f>
        <v>0</v>
      </c>
      <c r="AK3320" s="83"/>
      <c r="AL3320" s="83"/>
      <c r="AM3320" s="75"/>
      <c r="AN3320" s="75"/>
      <c r="AO3320" s="75"/>
      <c r="AP3320" s="75"/>
      <c r="AQ3320" s="75"/>
      <c r="AR3320" s="75"/>
      <c r="AS3320" s="75"/>
      <c r="AT3320" s="75"/>
      <c r="AU3320" s="75"/>
      <c r="AV3320" s="75"/>
      <c r="AW3320" s="84">
        <f>IF(ISNUMBER(AVERAGE(AV3323:AV3325)),AVERAGE(AV3323:AV3325),0)</f>
        <v>700</v>
      </c>
      <c r="AX3320" s="83"/>
      <c r="AY3320" s="83"/>
      <c r="AZ3320" s="79"/>
      <c r="BA3320" s="80"/>
      <c r="BB3320" s="71"/>
      <c r="BC3320" s="95"/>
      <c r="BD3320" s="41">
        <v>5</v>
      </c>
      <c r="BE3320" s="52">
        <v>54</v>
      </c>
      <c r="BF3320" s="103">
        <v>5433</v>
      </c>
      <c r="BG3320" s="278" t="s">
        <v>49</v>
      </c>
    </row>
    <row r="3321" spans="1:59" s="63" customFormat="1" ht="12.75" x14ac:dyDescent="0.2">
      <c r="A3321" s="196">
        <v>5</v>
      </c>
      <c r="B3321" s="197" t="s">
        <v>938</v>
      </c>
      <c r="C3321" s="208">
        <v>54</v>
      </c>
      <c r="D3321" s="209" t="s">
        <v>1007</v>
      </c>
      <c r="E3321" s="212">
        <v>5433</v>
      </c>
      <c r="F3321" s="213" t="s">
        <v>1017</v>
      </c>
      <c r="G3321" s="231" t="s">
        <v>360</v>
      </c>
      <c r="H3321" s="81" t="s">
        <v>50</v>
      </c>
      <c r="I3321" s="223"/>
      <c r="J3321" s="73"/>
      <c r="K3321" s="73"/>
      <c r="L3321" s="73"/>
      <c r="M3321" s="74"/>
      <c r="N3321" s="247"/>
      <c r="O3321" s="306"/>
      <c r="P3321" s="105"/>
      <c r="Q3321" s="75"/>
      <c r="R3321" s="75"/>
      <c r="S3321" s="75"/>
      <c r="T3321" s="75"/>
      <c r="U3321" s="75"/>
      <c r="V3321" s="75"/>
      <c r="W3321" s="75"/>
      <c r="X3321" s="75"/>
      <c r="Y3321" s="84">
        <f>MAX(X3323:X3325)</f>
        <v>25000</v>
      </c>
      <c r="Z3321" s="83"/>
      <c r="AA3321" s="83"/>
      <c r="AB3321" s="75"/>
      <c r="AC3321" s="75"/>
      <c r="AD3321" s="75"/>
      <c r="AE3321" s="75"/>
      <c r="AF3321" s="75"/>
      <c r="AG3321" s="75"/>
      <c r="AH3321" s="75"/>
      <c r="AI3321" s="75"/>
      <c r="AJ3321" s="84">
        <f>MAX(AI3323:AI3325)</f>
        <v>0</v>
      </c>
      <c r="AK3321" s="83"/>
      <c r="AL3321" s="83"/>
      <c r="AM3321" s="75"/>
      <c r="AN3321" s="75"/>
      <c r="AO3321" s="75"/>
      <c r="AP3321" s="75"/>
      <c r="AQ3321" s="75"/>
      <c r="AR3321" s="75"/>
      <c r="AS3321" s="75"/>
      <c r="AT3321" s="75"/>
      <c r="AU3321" s="75"/>
      <c r="AV3321" s="75"/>
      <c r="AW3321" s="84">
        <f>MAX(AV3323:AV3325)</f>
        <v>1000</v>
      </c>
      <c r="AX3321" s="83"/>
      <c r="AY3321" s="83"/>
      <c r="AZ3321" s="79"/>
      <c r="BA3321" s="80"/>
      <c r="BB3321" s="71"/>
      <c r="BC3321" s="95"/>
      <c r="BD3321" s="41">
        <v>5</v>
      </c>
      <c r="BE3321" s="52">
        <v>54</v>
      </c>
      <c r="BF3321" s="103">
        <v>5433</v>
      </c>
      <c r="BG3321" s="278" t="s">
        <v>50</v>
      </c>
    </row>
    <row r="3322" spans="1:59" s="63" customFormat="1" ht="12.75" x14ac:dyDescent="0.2">
      <c r="A3322" s="196">
        <v>5</v>
      </c>
      <c r="B3322" s="197" t="s">
        <v>938</v>
      </c>
      <c r="C3322" s="208">
        <v>54</v>
      </c>
      <c r="D3322" s="209" t="s">
        <v>1007</v>
      </c>
      <c r="E3322" s="212">
        <v>5433</v>
      </c>
      <c r="F3322" s="213" t="s">
        <v>1017</v>
      </c>
      <c r="G3322" s="231" t="s">
        <v>360</v>
      </c>
      <c r="H3322" s="85" t="s">
        <v>51</v>
      </c>
      <c r="I3322" s="223"/>
      <c r="J3322" s="73"/>
      <c r="K3322" s="73"/>
      <c r="L3322" s="73"/>
      <c r="M3322" s="74"/>
      <c r="N3322" s="320">
        <f>SUM(N3323:N3328)</f>
        <v>3</v>
      </c>
      <c r="O3322" s="293">
        <f>SUM(O3323:O3328)</f>
        <v>1</v>
      </c>
      <c r="P3322" s="292"/>
      <c r="Q3322" s="87"/>
      <c r="R3322" s="87"/>
      <c r="S3322" s="87"/>
      <c r="T3322" s="87"/>
      <c r="U3322" s="87"/>
      <c r="V3322" s="87"/>
      <c r="W3322" s="87"/>
      <c r="X3322" s="87"/>
      <c r="Y3322" s="88"/>
      <c r="Z3322" s="119">
        <f>SUM(Z3323:Z3328)</f>
        <v>8333.3333333333321</v>
      </c>
      <c r="AA3322" s="88"/>
      <c r="AB3322" s="87"/>
      <c r="AC3322" s="87"/>
      <c r="AD3322" s="87"/>
      <c r="AE3322" s="87"/>
      <c r="AF3322" s="87"/>
      <c r="AG3322" s="87"/>
      <c r="AH3322" s="87"/>
      <c r="AI3322" s="87"/>
      <c r="AJ3322" s="88"/>
      <c r="AK3322" s="119">
        <f>SUM(AK3323:AK3328)</f>
        <v>0</v>
      </c>
      <c r="AL3322" s="88"/>
      <c r="AM3322" s="87"/>
      <c r="AN3322" s="87"/>
      <c r="AO3322" s="87"/>
      <c r="AP3322" s="87"/>
      <c r="AQ3322" s="87"/>
      <c r="AR3322" s="87"/>
      <c r="AS3322" s="87"/>
      <c r="AT3322" s="87"/>
      <c r="AU3322" s="87"/>
      <c r="AV3322" s="87"/>
      <c r="AW3322" s="112"/>
      <c r="AX3322" s="119">
        <f>SUM(AX3323:AX3328)</f>
        <v>700</v>
      </c>
      <c r="AY3322" s="88"/>
      <c r="AZ3322" s="79"/>
      <c r="BA3322" s="80"/>
      <c r="BB3322" s="71"/>
      <c r="BC3322" s="95"/>
      <c r="BD3322" s="41">
        <v>5</v>
      </c>
      <c r="BE3322" s="52">
        <v>54</v>
      </c>
      <c r="BF3322" s="103">
        <v>5433</v>
      </c>
      <c r="BG3322" s="279" t="s">
        <v>51</v>
      </c>
    </row>
    <row r="3323" spans="1:59" s="63" customFormat="1" ht="12.75" x14ac:dyDescent="0.2">
      <c r="A3323" s="196">
        <v>5</v>
      </c>
      <c r="B3323" s="197" t="s">
        <v>938</v>
      </c>
      <c r="C3323" s="208">
        <v>54</v>
      </c>
      <c r="D3323" s="209" t="s">
        <v>1007</v>
      </c>
      <c r="E3323" s="212">
        <v>5433</v>
      </c>
      <c r="F3323" s="213" t="s">
        <v>1017</v>
      </c>
      <c r="G3323" s="231" t="s">
        <v>360</v>
      </c>
      <c r="H3323" s="89" t="s">
        <v>52</v>
      </c>
      <c r="I3323" s="90" t="s">
        <v>338</v>
      </c>
      <c r="J3323" s="90"/>
      <c r="K3323" s="90" t="s">
        <v>64</v>
      </c>
      <c r="L3323" s="90" t="s">
        <v>340</v>
      </c>
      <c r="M3323" s="91"/>
      <c r="N3323" s="312">
        <v>1</v>
      </c>
      <c r="O3323" s="313">
        <f>N3323/N$3322</f>
        <v>0.33333333333333331</v>
      </c>
      <c r="P3323" s="104"/>
      <c r="Q3323" s="92"/>
      <c r="R3323" s="92"/>
      <c r="S3323" s="92"/>
      <c r="T3323" s="92"/>
      <c r="U3323" s="92"/>
      <c r="V3323" s="92"/>
      <c r="W3323" s="92"/>
      <c r="X3323" s="109">
        <f>P3323*P$7+Q3323*Q$7+R3323*R$7+S3323*S$7+T3323*T$7+U3323*U$7+V3323*V$7+W3323*W$7</f>
        <v>0</v>
      </c>
      <c r="Y3323" s="83"/>
      <c r="Z3323" s="110">
        <f>X3323*$O3323</f>
        <v>0</v>
      </c>
      <c r="AA3323" s="111"/>
      <c r="AB3323" s="92"/>
      <c r="AC3323" s="92"/>
      <c r="AD3323" s="92"/>
      <c r="AE3323" s="92"/>
      <c r="AF3323" s="92"/>
      <c r="AG3323" s="92"/>
      <c r="AH3323" s="92"/>
      <c r="AI3323" s="109">
        <f>AB3323*AB$7+AC3323*AC$7+AD3323*AD$7+AE3323*AE$7+AF3323*AF$7+AG3323*AG$7+AH3323*AH$7</f>
        <v>0</v>
      </c>
      <c r="AJ3323" s="83"/>
      <c r="AK3323" s="110">
        <f>AI3323*$O3323</f>
        <v>0</v>
      </c>
      <c r="AL3323" s="111"/>
      <c r="AM3323" s="92"/>
      <c r="AN3323" s="92"/>
      <c r="AO3323" s="92"/>
      <c r="AP3323" s="92"/>
      <c r="AQ3323" s="92"/>
      <c r="AR3323" s="92"/>
      <c r="AS3323" s="92">
        <v>1</v>
      </c>
      <c r="AT3323" s="92"/>
      <c r="AU3323" s="92"/>
      <c r="AV3323" s="109">
        <f>AM3323*AM$7+AN3323*AN$7+AO3323*AO$7+AP3323*AP$7+AQ3323*AQ$7+AR3323*AR$7+AS3323*AS$7+AT3323*AT$7+AU3323*AU$7</f>
        <v>1000</v>
      </c>
      <c r="AW3323" s="75"/>
      <c r="AX3323" s="110">
        <f>AV3323*$O3323</f>
        <v>333.33333333333331</v>
      </c>
      <c r="AY3323" s="111"/>
      <c r="AZ3323" s="93"/>
      <c r="BA3323" s="94" t="s">
        <v>131</v>
      </c>
      <c r="BB3323" s="71"/>
      <c r="BC3323" s="95"/>
      <c r="BD3323" s="41">
        <v>5</v>
      </c>
      <c r="BE3323" s="52">
        <v>54</v>
      </c>
      <c r="BF3323" s="103">
        <v>5433</v>
      </c>
      <c r="BG3323" s="280" t="s">
        <v>52</v>
      </c>
    </row>
    <row r="3324" spans="1:59" s="63" customFormat="1" ht="12.75" x14ac:dyDescent="0.2">
      <c r="A3324" s="196">
        <v>5</v>
      </c>
      <c r="B3324" s="197" t="s">
        <v>938</v>
      </c>
      <c r="C3324" s="208">
        <v>54</v>
      </c>
      <c r="D3324" s="209" t="s">
        <v>1007</v>
      </c>
      <c r="E3324" s="212">
        <v>5433</v>
      </c>
      <c r="F3324" s="213" t="s">
        <v>1017</v>
      </c>
      <c r="G3324" s="231" t="s">
        <v>360</v>
      </c>
      <c r="H3324" s="89"/>
      <c r="I3324" s="90" t="s">
        <v>389</v>
      </c>
      <c r="J3324" s="90"/>
      <c r="K3324" s="90" t="s">
        <v>73</v>
      </c>
      <c r="L3324" s="90" t="s">
        <v>69</v>
      </c>
      <c r="M3324" s="91"/>
      <c r="N3324" s="312">
        <v>1</v>
      </c>
      <c r="O3324" s="313">
        <f>N3324/N$3322</f>
        <v>0.33333333333333331</v>
      </c>
      <c r="P3324" s="104"/>
      <c r="Q3324" s="92"/>
      <c r="R3324" s="92"/>
      <c r="S3324" s="92"/>
      <c r="T3324" s="92"/>
      <c r="U3324" s="92"/>
      <c r="V3324" s="92"/>
      <c r="W3324" s="92">
        <v>1</v>
      </c>
      <c r="X3324" s="109">
        <f>P3324*P$7+Q3324*Q$7+R3324*R$7+S3324*S$7+T3324*T$7+U3324*U$7+V3324*V$7+W3324*W$7</f>
        <v>25000</v>
      </c>
      <c r="Y3324" s="83"/>
      <c r="Z3324" s="110">
        <f>X3324*$O3324</f>
        <v>8333.3333333333321</v>
      </c>
      <c r="AA3324" s="111"/>
      <c r="AB3324" s="92"/>
      <c r="AC3324" s="92"/>
      <c r="AD3324" s="92"/>
      <c r="AE3324" s="92"/>
      <c r="AF3324" s="92"/>
      <c r="AG3324" s="92"/>
      <c r="AH3324" s="92"/>
      <c r="AI3324" s="109">
        <f>AB3324*AB$7+AC3324*AC$7+AD3324*AD$7+AE3324*AE$7+AF3324*AF$7+AG3324*AG$7+AH3324*AH$7</f>
        <v>0</v>
      </c>
      <c r="AJ3324" s="83"/>
      <c r="AK3324" s="110">
        <f>AI3324*$O3324</f>
        <v>0</v>
      </c>
      <c r="AL3324" s="111"/>
      <c r="AM3324" s="92"/>
      <c r="AN3324" s="92"/>
      <c r="AO3324" s="92"/>
      <c r="AP3324" s="92">
        <v>1</v>
      </c>
      <c r="AQ3324" s="92"/>
      <c r="AR3324" s="92"/>
      <c r="AS3324" s="92"/>
      <c r="AT3324" s="92"/>
      <c r="AU3324" s="92"/>
      <c r="AV3324" s="109">
        <f>AM3324*AM$7+AN3324*AN$7+AO3324*AO$7+AP3324*AP$7+AQ3324*AQ$7+AR3324*AR$7+AS3324*AS$7+AT3324*AT$7+AU3324*AU$7</f>
        <v>100</v>
      </c>
      <c r="AW3324" s="75"/>
      <c r="AX3324" s="110">
        <f>AV3324*$O3324</f>
        <v>33.333333333333329</v>
      </c>
      <c r="AY3324" s="111"/>
      <c r="AZ3324" s="93"/>
      <c r="BA3324" s="94" t="s">
        <v>131</v>
      </c>
      <c r="BB3324" s="71"/>
      <c r="BC3324" s="95"/>
      <c r="BD3324" s="41">
        <v>5</v>
      </c>
      <c r="BE3324" s="52">
        <v>54</v>
      </c>
      <c r="BF3324" s="103">
        <v>5433</v>
      </c>
      <c r="BG3324" s="280" t="s">
        <v>52</v>
      </c>
    </row>
    <row r="3325" spans="1:59" s="63" customFormat="1" ht="12.75" x14ac:dyDescent="0.2">
      <c r="A3325" s="196">
        <v>5</v>
      </c>
      <c r="B3325" s="197" t="s">
        <v>938</v>
      </c>
      <c r="C3325" s="208">
        <v>54</v>
      </c>
      <c r="D3325" s="209" t="s">
        <v>1007</v>
      </c>
      <c r="E3325" s="212">
        <v>5433</v>
      </c>
      <c r="F3325" s="213" t="s">
        <v>1017</v>
      </c>
      <c r="G3325" s="231" t="s">
        <v>360</v>
      </c>
      <c r="H3325" s="89"/>
      <c r="I3325" s="90" t="s">
        <v>969</v>
      </c>
      <c r="J3325" s="90"/>
      <c r="K3325" s="90" t="s">
        <v>64</v>
      </c>
      <c r="L3325" s="90" t="s">
        <v>696</v>
      </c>
      <c r="M3325" s="91" t="s">
        <v>1098</v>
      </c>
      <c r="N3325" s="312">
        <v>1</v>
      </c>
      <c r="O3325" s="313">
        <f>N3325/N$3322</f>
        <v>0.33333333333333331</v>
      </c>
      <c r="P3325" s="104"/>
      <c r="Q3325" s="92"/>
      <c r="R3325" s="92"/>
      <c r="S3325" s="92"/>
      <c r="T3325" s="92"/>
      <c r="U3325" s="92"/>
      <c r="V3325" s="92"/>
      <c r="W3325" s="92"/>
      <c r="X3325" s="109">
        <f>P3325*P$7+Q3325*Q$7+R3325*R$7+S3325*S$7+T3325*T$7+U3325*U$7+V3325*V$7+W3325*W$7</f>
        <v>0</v>
      </c>
      <c r="Y3325" s="83"/>
      <c r="Z3325" s="110">
        <f>X3325*$O3325</f>
        <v>0</v>
      </c>
      <c r="AA3325" s="111"/>
      <c r="AB3325" s="92"/>
      <c r="AC3325" s="92"/>
      <c r="AD3325" s="92"/>
      <c r="AE3325" s="92"/>
      <c r="AF3325" s="92"/>
      <c r="AG3325" s="92"/>
      <c r="AH3325" s="92"/>
      <c r="AI3325" s="109">
        <f>AB3325*AB$7+AC3325*AC$7+AD3325*AD$7+AE3325*AE$7+AF3325*AF$7+AG3325*AG$7+AH3325*AH$7</f>
        <v>0</v>
      </c>
      <c r="AJ3325" s="83"/>
      <c r="AK3325" s="110">
        <f>AI3325*$O3325</f>
        <v>0</v>
      </c>
      <c r="AL3325" s="111"/>
      <c r="AM3325" s="92"/>
      <c r="AN3325" s="92"/>
      <c r="AO3325" s="92"/>
      <c r="AP3325" s="92"/>
      <c r="AQ3325" s="92"/>
      <c r="AR3325" s="92"/>
      <c r="AS3325" s="92">
        <v>1</v>
      </c>
      <c r="AT3325" s="92"/>
      <c r="AU3325" s="92"/>
      <c r="AV3325" s="109">
        <f>AM3325*AM$7+AN3325*AN$7+AO3325*AO$7+AP3325*AP$7+AQ3325*AQ$7+AR3325*AR$7+AS3325*AS$7+AT3325*AT$7+AU3325*AU$7</f>
        <v>1000</v>
      </c>
      <c r="AW3325" s="75"/>
      <c r="AX3325" s="110">
        <f>AV3325*$O3325</f>
        <v>333.33333333333331</v>
      </c>
      <c r="AY3325" s="111"/>
      <c r="AZ3325" s="93"/>
      <c r="BA3325" s="94" t="s">
        <v>131</v>
      </c>
      <c r="BB3325" s="71"/>
      <c r="BC3325" s="95"/>
      <c r="BD3325" s="41">
        <v>5</v>
      </c>
      <c r="BE3325" s="52">
        <v>54</v>
      </c>
      <c r="BF3325" s="103">
        <v>5433</v>
      </c>
      <c r="BG3325" s="280" t="s">
        <v>52</v>
      </c>
    </row>
    <row r="3326" spans="1:59" s="63" customFormat="1" ht="12.75" x14ac:dyDescent="0.2">
      <c r="A3326" s="196">
        <v>5</v>
      </c>
      <c r="B3326" s="197" t="s">
        <v>938</v>
      </c>
      <c r="C3326" s="208">
        <v>54</v>
      </c>
      <c r="D3326" s="209" t="s">
        <v>1007</v>
      </c>
      <c r="E3326" s="212">
        <v>5433</v>
      </c>
      <c r="F3326" s="213" t="s">
        <v>1017</v>
      </c>
      <c r="G3326" s="231" t="s">
        <v>360</v>
      </c>
      <c r="H3326" s="65"/>
      <c r="I3326" s="222"/>
      <c r="J3326" s="66"/>
      <c r="K3326" s="66"/>
      <c r="L3326" s="66"/>
      <c r="M3326" s="64"/>
      <c r="N3326" s="304"/>
      <c r="O3326" s="305"/>
      <c r="P3326" s="127"/>
      <c r="Q3326" s="67"/>
      <c r="R3326" s="67"/>
      <c r="S3326" s="67"/>
      <c r="T3326" s="67"/>
      <c r="U3326" s="67"/>
      <c r="V3326" s="67"/>
      <c r="W3326" s="67"/>
      <c r="X3326" s="67"/>
      <c r="Y3326" s="68"/>
      <c r="Z3326" s="68"/>
      <c r="AA3326" s="68"/>
      <c r="AB3326" s="67"/>
      <c r="AC3326" s="67"/>
      <c r="AD3326" s="67"/>
      <c r="AE3326" s="67"/>
      <c r="AF3326" s="67"/>
      <c r="AG3326" s="67"/>
      <c r="AH3326" s="67"/>
      <c r="AI3326" s="67"/>
      <c r="AJ3326" s="68"/>
      <c r="AK3326" s="68"/>
      <c r="AL3326" s="68"/>
      <c r="AM3326" s="67"/>
      <c r="AN3326" s="67"/>
      <c r="AO3326" s="67"/>
      <c r="AP3326" s="67"/>
      <c r="AQ3326" s="67"/>
      <c r="AR3326" s="67"/>
      <c r="AS3326" s="67"/>
      <c r="AT3326" s="67"/>
      <c r="AU3326" s="67"/>
      <c r="AV3326" s="67"/>
      <c r="AW3326" s="67"/>
      <c r="AX3326" s="68"/>
      <c r="AY3326" s="68"/>
      <c r="AZ3326" s="69"/>
      <c r="BA3326" s="70"/>
      <c r="BB3326" s="71"/>
      <c r="BC3326" s="54"/>
      <c r="BD3326" s="41"/>
      <c r="BE3326" s="52"/>
      <c r="BF3326" s="62"/>
      <c r="BG3326" s="275"/>
    </row>
    <row r="3327" spans="1:59" s="63" customFormat="1" ht="12.75" x14ac:dyDescent="0.2">
      <c r="A3327" s="196">
        <v>5</v>
      </c>
      <c r="B3327" s="197" t="s">
        <v>938</v>
      </c>
      <c r="C3327" s="208">
        <v>54</v>
      </c>
      <c r="D3327" s="209" t="s">
        <v>1007</v>
      </c>
      <c r="E3327" s="212">
        <v>5433</v>
      </c>
      <c r="F3327" s="213" t="s">
        <v>1017</v>
      </c>
      <c r="G3327" s="232"/>
      <c r="H3327" s="97"/>
      <c r="I3327" s="224"/>
      <c r="J3327" s="98"/>
      <c r="K3327" s="98"/>
      <c r="L3327" s="98"/>
      <c r="M3327" s="96"/>
      <c r="N3327" s="307"/>
      <c r="O3327" s="246"/>
      <c r="P3327" s="124"/>
      <c r="Q3327" s="99"/>
      <c r="R3327" s="99"/>
      <c r="S3327" s="99"/>
      <c r="T3327" s="99"/>
      <c r="U3327" s="99"/>
      <c r="V3327" s="99"/>
      <c r="W3327" s="99"/>
      <c r="X3327" s="99"/>
      <c r="Y3327" s="100"/>
      <c r="Z3327" s="100"/>
      <c r="AA3327" s="100"/>
      <c r="AB3327" s="99"/>
      <c r="AC3327" s="99"/>
      <c r="AD3327" s="99"/>
      <c r="AE3327" s="99"/>
      <c r="AF3327" s="99"/>
      <c r="AG3327" s="99"/>
      <c r="AH3327" s="99"/>
      <c r="AI3327" s="99"/>
      <c r="AJ3327" s="100"/>
      <c r="AK3327" s="100"/>
      <c r="AL3327" s="100"/>
      <c r="AM3327" s="99"/>
      <c r="AN3327" s="99"/>
      <c r="AO3327" s="99"/>
      <c r="AP3327" s="99"/>
      <c r="AQ3327" s="99"/>
      <c r="AR3327" s="99"/>
      <c r="AS3327" s="99"/>
      <c r="AT3327" s="99"/>
      <c r="AU3327" s="99"/>
      <c r="AV3327" s="99"/>
      <c r="AW3327" s="99"/>
      <c r="AX3327" s="100"/>
      <c r="AY3327" s="100"/>
      <c r="AZ3327" s="101"/>
      <c r="BA3327" s="102"/>
      <c r="BB3327" s="95"/>
      <c r="BC3327" s="95"/>
      <c r="BD3327" s="41">
        <v>5</v>
      </c>
      <c r="BE3327" s="52">
        <v>54</v>
      </c>
      <c r="BF3327" s="103">
        <v>5433</v>
      </c>
      <c r="BG3327" s="277"/>
    </row>
    <row r="3328" spans="1:59" s="63" customFormat="1" ht="12.75" x14ac:dyDescent="0.2">
      <c r="A3328" s="196">
        <v>5</v>
      </c>
      <c r="B3328" s="197" t="s">
        <v>938</v>
      </c>
      <c r="C3328" s="208">
        <v>54</v>
      </c>
      <c r="D3328" s="209" t="s">
        <v>1007</v>
      </c>
      <c r="E3328" s="212">
        <v>5433</v>
      </c>
      <c r="F3328" s="213" t="s">
        <v>1017</v>
      </c>
      <c r="G3328" s="231"/>
      <c r="H3328" s="65"/>
      <c r="I3328" s="222"/>
      <c r="J3328" s="66"/>
      <c r="K3328" s="66"/>
      <c r="L3328" s="66"/>
      <c r="M3328" s="64"/>
      <c r="N3328" s="304"/>
      <c r="O3328" s="305"/>
      <c r="P3328" s="127"/>
      <c r="Q3328" s="67"/>
      <c r="R3328" s="67"/>
      <c r="S3328" s="67"/>
      <c r="T3328" s="67"/>
      <c r="U3328" s="67"/>
      <c r="V3328" s="67"/>
      <c r="W3328" s="67"/>
      <c r="X3328" s="67"/>
      <c r="Y3328" s="68"/>
      <c r="Z3328" s="68"/>
      <c r="AA3328" s="68"/>
      <c r="AB3328" s="67"/>
      <c r="AC3328" s="67"/>
      <c r="AD3328" s="67"/>
      <c r="AE3328" s="67"/>
      <c r="AF3328" s="67"/>
      <c r="AG3328" s="67"/>
      <c r="AH3328" s="67"/>
      <c r="AI3328" s="67"/>
      <c r="AJ3328" s="68"/>
      <c r="AK3328" s="68"/>
      <c r="AL3328" s="68"/>
      <c r="AM3328" s="67"/>
      <c r="AN3328" s="67"/>
      <c r="AO3328" s="67"/>
      <c r="AP3328" s="67"/>
      <c r="AQ3328" s="67"/>
      <c r="AR3328" s="67"/>
      <c r="AS3328" s="67"/>
      <c r="AT3328" s="67"/>
      <c r="AU3328" s="67"/>
      <c r="AV3328" s="67"/>
      <c r="AW3328" s="67"/>
      <c r="AX3328" s="68"/>
      <c r="AY3328" s="68"/>
      <c r="AZ3328" s="69"/>
      <c r="BA3328" s="70"/>
      <c r="BB3328" s="71"/>
      <c r="BC3328" s="95"/>
      <c r="BD3328" s="41">
        <v>5</v>
      </c>
      <c r="BE3328" s="52">
        <v>54</v>
      </c>
      <c r="BF3328" s="103">
        <v>5433</v>
      </c>
      <c r="BG3328" s="275"/>
    </row>
    <row r="3329" spans="1:59" s="63" customFormat="1" ht="12.75" x14ac:dyDescent="0.2">
      <c r="A3329" s="196">
        <v>5</v>
      </c>
      <c r="B3329" s="197" t="s">
        <v>938</v>
      </c>
      <c r="C3329" s="208">
        <v>54</v>
      </c>
      <c r="D3329" s="209" t="s">
        <v>1007</v>
      </c>
      <c r="E3329" s="212">
        <v>5433</v>
      </c>
      <c r="F3329" s="213" t="s">
        <v>1017</v>
      </c>
      <c r="G3329" s="231" t="s">
        <v>729</v>
      </c>
      <c r="H3329" s="72" t="s">
        <v>1233</v>
      </c>
      <c r="I3329" s="223" t="s">
        <v>1247</v>
      </c>
      <c r="J3329" s="73"/>
      <c r="K3329" s="73"/>
      <c r="L3329" s="73"/>
      <c r="M3329" s="74"/>
      <c r="N3329" s="247"/>
      <c r="O3329" s="306"/>
      <c r="P3329" s="105"/>
      <c r="Q3329" s="75"/>
      <c r="R3329" s="75"/>
      <c r="S3329" s="75"/>
      <c r="T3329" s="75"/>
      <c r="U3329" s="75"/>
      <c r="V3329" s="75"/>
      <c r="W3329" s="75"/>
      <c r="X3329" s="75"/>
      <c r="Y3329" s="76" t="s">
        <v>1241</v>
      </c>
      <c r="Z3329" s="77" t="s">
        <v>1241</v>
      </c>
      <c r="AA3329" s="78">
        <f>AA$2569</f>
        <v>5000</v>
      </c>
      <c r="AB3329" s="75"/>
      <c r="AC3329" s="75"/>
      <c r="AD3329" s="75"/>
      <c r="AE3329" s="75"/>
      <c r="AF3329" s="75"/>
      <c r="AG3329" s="75"/>
      <c r="AH3329" s="75"/>
      <c r="AI3329" s="75"/>
      <c r="AJ3329" s="76" t="s">
        <v>1241</v>
      </c>
      <c r="AK3329" s="77" t="s">
        <v>1241</v>
      </c>
      <c r="AL3329" s="78">
        <f>AL$2569</f>
        <v>0</v>
      </c>
      <c r="AM3329" s="75"/>
      <c r="AN3329" s="75"/>
      <c r="AO3329" s="75"/>
      <c r="AP3329" s="75"/>
      <c r="AQ3329" s="75"/>
      <c r="AR3329" s="75"/>
      <c r="AS3329" s="75"/>
      <c r="AT3329" s="75"/>
      <c r="AU3329" s="75"/>
      <c r="AV3329" s="75"/>
      <c r="AW3329" s="76" t="s">
        <v>1241</v>
      </c>
      <c r="AX3329" s="77" t="s">
        <v>1241</v>
      </c>
      <c r="AY3329" s="78">
        <f>AY$2569</f>
        <v>500</v>
      </c>
      <c r="AZ3329" s="79"/>
      <c r="BA3329" s="80" t="str">
        <f>I3329</f>
        <v>&gt; see 4711, Thermal insulation</v>
      </c>
      <c r="BB3329" s="71"/>
      <c r="BC3329" s="95"/>
      <c r="BD3329" s="41">
        <f>A3329</f>
        <v>5</v>
      </c>
      <c r="BE3329" s="52">
        <f>C3329</f>
        <v>54</v>
      </c>
      <c r="BF3329" s="62">
        <f>E3329</f>
        <v>5433</v>
      </c>
      <c r="BG3329" s="276" t="str">
        <f>H3329</f>
        <v>Default Scenario (Link)</v>
      </c>
    </row>
    <row r="3330" spans="1:59" s="63" customFormat="1" ht="12.75" x14ac:dyDescent="0.2">
      <c r="A3330" s="196">
        <v>5</v>
      </c>
      <c r="B3330" s="197" t="s">
        <v>938</v>
      </c>
      <c r="C3330" s="208">
        <v>54</v>
      </c>
      <c r="D3330" s="209" t="s">
        <v>1007</v>
      </c>
      <c r="E3330" s="212">
        <v>5433</v>
      </c>
      <c r="F3330" s="213" t="s">
        <v>1017</v>
      </c>
      <c r="G3330" s="231"/>
      <c r="H3330" s="65"/>
      <c r="I3330" s="222"/>
      <c r="J3330" s="66"/>
      <c r="K3330" s="66"/>
      <c r="L3330" s="66"/>
      <c r="M3330" s="64"/>
      <c r="N3330" s="304"/>
      <c r="O3330" s="305"/>
      <c r="P3330" s="127"/>
      <c r="Q3330" s="67"/>
      <c r="R3330" s="67"/>
      <c r="S3330" s="67"/>
      <c r="T3330" s="67"/>
      <c r="U3330" s="67"/>
      <c r="V3330" s="67"/>
      <c r="W3330" s="67"/>
      <c r="X3330" s="67"/>
      <c r="Y3330" s="68"/>
      <c r="Z3330" s="68"/>
      <c r="AA3330" s="68"/>
      <c r="AB3330" s="67"/>
      <c r="AC3330" s="67"/>
      <c r="AD3330" s="67"/>
      <c r="AE3330" s="67"/>
      <c r="AF3330" s="67"/>
      <c r="AG3330" s="67"/>
      <c r="AH3330" s="67"/>
      <c r="AI3330" s="67"/>
      <c r="AJ3330" s="68"/>
      <c r="AK3330" s="68"/>
      <c r="AL3330" s="68"/>
      <c r="AM3330" s="67"/>
      <c r="AN3330" s="67"/>
      <c r="AO3330" s="67"/>
      <c r="AP3330" s="67"/>
      <c r="AQ3330" s="67"/>
      <c r="AR3330" s="67"/>
      <c r="AS3330" s="67"/>
      <c r="AT3330" s="67"/>
      <c r="AU3330" s="67"/>
      <c r="AV3330" s="67"/>
      <c r="AW3330" s="67"/>
      <c r="AX3330" s="68"/>
      <c r="AY3330" s="68"/>
      <c r="AZ3330" s="69"/>
      <c r="BA3330" s="70"/>
      <c r="BB3330" s="71"/>
      <c r="BC3330" s="54"/>
      <c r="BD3330" s="41"/>
      <c r="BE3330" s="52"/>
      <c r="BF3330" s="62"/>
      <c r="BG3330" s="275"/>
    </row>
    <row r="3331" spans="1:59" s="63" customFormat="1" ht="12.75" x14ac:dyDescent="0.2">
      <c r="A3331" s="196">
        <v>5</v>
      </c>
      <c r="B3331" s="197" t="s">
        <v>938</v>
      </c>
      <c r="C3331" s="208">
        <v>54</v>
      </c>
      <c r="D3331" s="209" t="s">
        <v>1007</v>
      </c>
      <c r="E3331" s="212">
        <v>5433</v>
      </c>
      <c r="F3331" s="213" t="s">
        <v>1017</v>
      </c>
      <c r="G3331" s="232"/>
      <c r="H3331" s="97"/>
      <c r="I3331" s="224"/>
      <c r="J3331" s="98"/>
      <c r="K3331" s="98"/>
      <c r="L3331" s="98"/>
      <c r="M3331" s="96"/>
      <c r="N3331" s="307"/>
      <c r="O3331" s="246"/>
      <c r="P3331" s="124"/>
      <c r="Q3331" s="99"/>
      <c r="R3331" s="99"/>
      <c r="S3331" s="99"/>
      <c r="T3331" s="99"/>
      <c r="U3331" s="99"/>
      <c r="V3331" s="99"/>
      <c r="W3331" s="99"/>
      <c r="X3331" s="99"/>
      <c r="Y3331" s="100"/>
      <c r="Z3331" s="100"/>
      <c r="AA3331" s="100"/>
      <c r="AB3331" s="99"/>
      <c r="AC3331" s="99"/>
      <c r="AD3331" s="99"/>
      <c r="AE3331" s="99"/>
      <c r="AF3331" s="99"/>
      <c r="AG3331" s="99"/>
      <c r="AH3331" s="99"/>
      <c r="AI3331" s="99"/>
      <c r="AJ3331" s="100"/>
      <c r="AK3331" s="100"/>
      <c r="AL3331" s="100"/>
      <c r="AM3331" s="99"/>
      <c r="AN3331" s="99"/>
      <c r="AO3331" s="99"/>
      <c r="AP3331" s="99"/>
      <c r="AQ3331" s="99"/>
      <c r="AR3331" s="99"/>
      <c r="AS3331" s="99"/>
      <c r="AT3331" s="99"/>
      <c r="AU3331" s="99"/>
      <c r="AV3331" s="99"/>
      <c r="AW3331" s="99"/>
      <c r="AX3331" s="100"/>
      <c r="AY3331" s="100"/>
      <c r="AZ3331" s="101"/>
      <c r="BA3331" s="102"/>
      <c r="BB3331" s="95"/>
      <c r="BC3331" s="95"/>
      <c r="BD3331" s="41">
        <v>5</v>
      </c>
      <c r="BE3331" s="52">
        <v>54</v>
      </c>
      <c r="BF3331" s="103">
        <v>5433</v>
      </c>
      <c r="BG3331" s="277"/>
    </row>
    <row r="3332" spans="1:59" x14ac:dyDescent="0.25">
      <c r="A3332" s="196">
        <v>5</v>
      </c>
      <c r="B3332" s="197" t="s">
        <v>938</v>
      </c>
      <c r="C3332" s="208">
        <v>54</v>
      </c>
      <c r="D3332" s="209" t="s">
        <v>1007</v>
      </c>
      <c r="E3332" s="210">
        <v>5434</v>
      </c>
      <c r="F3332" s="211" t="s">
        <v>1018</v>
      </c>
      <c r="G3332" s="235"/>
      <c r="H3332" s="145"/>
      <c r="I3332" s="221"/>
      <c r="J3332" s="57"/>
      <c r="K3332" s="57"/>
      <c r="L3332" s="57"/>
      <c r="M3332" s="144"/>
      <c r="N3332" s="324"/>
      <c r="O3332" s="325"/>
      <c r="P3332" s="146"/>
      <c r="Q3332" s="146"/>
      <c r="R3332" s="146"/>
      <c r="S3332" s="146"/>
      <c r="T3332" s="146"/>
      <c r="U3332" s="146"/>
      <c r="V3332" s="146"/>
      <c r="W3332" s="146"/>
      <c r="X3332" s="146"/>
      <c r="Y3332" s="59"/>
      <c r="Z3332" s="123"/>
      <c r="AA3332" s="123"/>
      <c r="AB3332" s="146"/>
      <c r="AC3332" s="146"/>
      <c r="AD3332" s="146"/>
      <c r="AE3332" s="146"/>
      <c r="AF3332" s="146"/>
      <c r="AG3332" s="146"/>
      <c r="AH3332" s="146"/>
      <c r="AI3332" s="146"/>
      <c r="AJ3332" s="59"/>
      <c r="AK3332" s="123"/>
      <c r="AL3332" s="123"/>
      <c r="AM3332" s="146"/>
      <c r="AN3332" s="146"/>
      <c r="AO3332" s="146"/>
      <c r="AP3332" s="146"/>
      <c r="AQ3332" s="146"/>
      <c r="AR3332" s="146"/>
      <c r="AS3332" s="146"/>
      <c r="AT3332" s="146"/>
      <c r="AU3332" s="146"/>
      <c r="AV3332" s="146"/>
      <c r="AW3332" s="58"/>
      <c r="AX3332" s="123"/>
      <c r="AY3332" s="59"/>
      <c r="AZ3332" s="147"/>
      <c r="BA3332" s="148"/>
      <c r="BB3332" s="143"/>
      <c r="BC3332" s="143"/>
      <c r="BD3332" s="41">
        <v>5</v>
      </c>
      <c r="BE3332" s="52">
        <v>54</v>
      </c>
      <c r="BF3332" s="62">
        <v>5434</v>
      </c>
      <c r="BG3332" s="284"/>
    </row>
    <row r="3333" spans="1:59" s="63" customFormat="1" ht="12.75" x14ac:dyDescent="0.2">
      <c r="A3333" s="196">
        <v>5</v>
      </c>
      <c r="B3333" s="197" t="s">
        <v>938</v>
      </c>
      <c r="C3333" s="208">
        <v>54</v>
      </c>
      <c r="D3333" s="209" t="s">
        <v>1007</v>
      </c>
      <c r="E3333" s="210">
        <v>5434</v>
      </c>
      <c r="F3333" s="211" t="s">
        <v>1018</v>
      </c>
      <c r="G3333" s="230"/>
      <c r="H3333" s="56"/>
      <c r="I3333" s="221"/>
      <c r="J3333" s="57"/>
      <c r="K3333" s="57"/>
      <c r="L3333" s="57"/>
      <c r="M3333" s="55"/>
      <c r="N3333" s="303"/>
      <c r="O3333" s="245"/>
      <c r="P3333" s="122"/>
      <c r="Q3333" s="58"/>
      <c r="R3333" s="58"/>
      <c r="S3333" s="58"/>
      <c r="T3333" s="58"/>
      <c r="U3333" s="58"/>
      <c r="V3333" s="58"/>
      <c r="W3333" s="58"/>
      <c r="X3333" s="58"/>
      <c r="Y3333" s="59"/>
      <c r="Z3333" s="59"/>
      <c r="AA3333" s="59"/>
      <c r="AB3333" s="58"/>
      <c r="AC3333" s="58"/>
      <c r="AD3333" s="58"/>
      <c r="AE3333" s="58"/>
      <c r="AF3333" s="58"/>
      <c r="AG3333" s="58"/>
      <c r="AH3333" s="58"/>
      <c r="AI3333" s="58"/>
      <c r="AJ3333" s="59"/>
      <c r="AK3333" s="59"/>
      <c r="AL3333" s="59"/>
      <c r="AM3333" s="58"/>
      <c r="AN3333" s="58"/>
      <c r="AO3333" s="58"/>
      <c r="AP3333" s="58"/>
      <c r="AQ3333" s="58"/>
      <c r="AR3333" s="58"/>
      <c r="AS3333" s="58"/>
      <c r="AT3333" s="58"/>
      <c r="AU3333" s="58"/>
      <c r="AV3333" s="58"/>
      <c r="AW3333" s="58"/>
      <c r="AX3333" s="59"/>
      <c r="AY3333" s="59"/>
      <c r="AZ3333" s="60"/>
      <c r="BA3333" s="61"/>
      <c r="BB3333" s="54"/>
      <c r="BC3333" s="54"/>
      <c r="BD3333" s="41">
        <v>5</v>
      </c>
      <c r="BE3333" s="52">
        <v>54</v>
      </c>
      <c r="BF3333" s="62">
        <v>5434</v>
      </c>
      <c r="BG3333" s="274"/>
    </row>
    <row r="3334" spans="1:59" s="63" customFormat="1" ht="12.75" x14ac:dyDescent="0.2">
      <c r="A3334" s="196">
        <v>5</v>
      </c>
      <c r="B3334" s="197" t="s">
        <v>938</v>
      </c>
      <c r="C3334" s="208">
        <v>54</v>
      </c>
      <c r="D3334" s="209" t="s">
        <v>1007</v>
      </c>
      <c r="E3334" s="210">
        <v>5434</v>
      </c>
      <c r="F3334" s="211" t="s">
        <v>1018</v>
      </c>
      <c r="G3334" s="231" t="s">
        <v>1192</v>
      </c>
      <c r="H3334" s="65"/>
      <c r="I3334" s="222"/>
      <c r="J3334" s="66"/>
      <c r="K3334" s="66"/>
      <c r="L3334" s="66"/>
      <c r="M3334" s="64"/>
      <c r="N3334" s="308"/>
      <c r="O3334" s="309"/>
      <c r="P3334" s="127"/>
      <c r="Q3334" s="67"/>
      <c r="R3334" s="67"/>
      <c r="S3334" s="67"/>
      <c r="T3334" s="67"/>
      <c r="U3334" s="67"/>
      <c r="V3334" s="67"/>
      <c r="W3334" s="67"/>
      <c r="X3334" s="67"/>
      <c r="Y3334" s="68"/>
      <c r="Z3334" s="68"/>
      <c r="AA3334" s="68"/>
      <c r="AB3334" s="67"/>
      <c r="AC3334" s="67"/>
      <c r="AD3334" s="67"/>
      <c r="AE3334" s="67"/>
      <c r="AF3334" s="67"/>
      <c r="AG3334" s="67"/>
      <c r="AH3334" s="67"/>
      <c r="AI3334" s="67"/>
      <c r="AJ3334" s="68"/>
      <c r="AK3334" s="68"/>
      <c r="AL3334" s="68"/>
      <c r="AM3334" s="67"/>
      <c r="AN3334" s="67"/>
      <c r="AO3334" s="67"/>
      <c r="AP3334" s="67"/>
      <c r="AQ3334" s="67"/>
      <c r="AR3334" s="67"/>
      <c r="AS3334" s="67"/>
      <c r="AT3334" s="67"/>
      <c r="AU3334" s="67"/>
      <c r="AV3334" s="67"/>
      <c r="AW3334" s="67"/>
      <c r="AX3334" s="68"/>
      <c r="AY3334" s="68"/>
      <c r="AZ3334" s="69"/>
      <c r="BA3334" s="70"/>
      <c r="BB3334" s="71"/>
      <c r="BC3334" s="54"/>
      <c r="BD3334" s="41">
        <v>5</v>
      </c>
      <c r="BE3334" s="52">
        <v>54</v>
      </c>
      <c r="BF3334" s="62">
        <v>5434</v>
      </c>
      <c r="BG3334" s="275"/>
    </row>
    <row r="3335" spans="1:59" s="63" customFormat="1" ht="12.75" x14ac:dyDescent="0.2">
      <c r="A3335" s="196">
        <v>5</v>
      </c>
      <c r="B3335" s="197" t="s">
        <v>938</v>
      </c>
      <c r="C3335" s="208">
        <v>54</v>
      </c>
      <c r="D3335" s="209" t="s">
        <v>1007</v>
      </c>
      <c r="E3335" s="210">
        <v>5434</v>
      </c>
      <c r="F3335" s="211" t="s">
        <v>1018</v>
      </c>
      <c r="G3335" s="231" t="s">
        <v>1192</v>
      </c>
      <c r="H3335" s="72" t="s">
        <v>47</v>
      </c>
      <c r="I3335" s="223"/>
      <c r="J3335" s="73"/>
      <c r="K3335" s="73"/>
      <c r="L3335" s="73"/>
      <c r="M3335" s="74"/>
      <c r="N3335" s="247"/>
      <c r="O3335" s="306"/>
      <c r="P3335" s="105"/>
      <c r="Q3335" s="75"/>
      <c r="R3335" s="75"/>
      <c r="S3335" s="75"/>
      <c r="T3335" s="75"/>
      <c r="U3335" s="75"/>
      <c r="V3335" s="75"/>
      <c r="W3335" s="75"/>
      <c r="X3335" s="75"/>
      <c r="Y3335" s="76">
        <f>IF(ISNUMBER(VLOOKUP(Y3337,P$7:W$7,MATCH(Y3337,P$7:W$7))),VLOOKUP(Y3337,P$7:W$7,MATCH(Y3337,P$7:W$7)),IF(N3339=0,"No Data",IF(Y3337&gt;0,"&lt;100",0)))</f>
        <v>10000</v>
      </c>
      <c r="Z3335" s="77">
        <f>IF(ISNUMBER(VLOOKUP(Z3339,P$7:W$7,MATCH(Z3339,P$7:W$7))),VLOOKUP(Z3339,P$7:W$7,MATCH(Z3339,P$7:W$7)),IF(N3339=0,"No Data",IF(Z3339&gt;0,"&lt;100",0)))</f>
        <v>10000</v>
      </c>
      <c r="AA3335" s="106">
        <f>IF(ISNUMBER(Z3335),Z3335,0)</f>
        <v>10000</v>
      </c>
      <c r="AB3335" s="75"/>
      <c r="AC3335" s="75"/>
      <c r="AD3335" s="75"/>
      <c r="AE3335" s="75"/>
      <c r="AF3335" s="75"/>
      <c r="AG3335" s="75"/>
      <c r="AH3335" s="75"/>
      <c r="AI3335" s="75"/>
      <c r="AJ3335" s="76">
        <f>IF(ISNUMBER(VLOOKUP(AJ3337,AB$7:AH$7,MATCH(AJ3337,AB$7:AH$7))),VLOOKUP(AJ3337,AB$7:AH$7,MATCH(AJ3337,AB$7:AH$7)),IF(N3339=0,"No Data",IF(AJ3337&gt;0,"&lt;50",0)))</f>
        <v>0</v>
      </c>
      <c r="AK3335" s="77">
        <f>IF(ISNUMBER(VLOOKUP(AK3339,AB$7:AH$7,MATCH(AK3339,AB$7:AH$7))),VLOOKUP(AK3339,AB$7:AH$7,MATCH(AK3339,AB$7:AH$7)),IF(N3339=0,"No Data",IF(AK3339&gt;0,"&lt;50",0)))</f>
        <v>0</v>
      </c>
      <c r="AL3335" s="106">
        <f>IF(ISNUMBER(AK3335),AK3335,0)</f>
        <v>0</v>
      </c>
      <c r="AM3335" s="75"/>
      <c r="AN3335" s="75"/>
      <c r="AO3335" s="75"/>
      <c r="AP3335" s="75"/>
      <c r="AQ3335" s="75"/>
      <c r="AR3335" s="75"/>
      <c r="AS3335" s="75"/>
      <c r="AT3335" s="75"/>
      <c r="AU3335" s="75"/>
      <c r="AV3335" s="75"/>
      <c r="AW3335" s="76">
        <f>IF(ISNUMBER(VLOOKUP(AW3337,AM$7:AU$7,MATCH(AW3337,AM$7:AU$7))),VLOOKUP(AW3337,AM$7:AU$7,MATCH(AW3337,AM$7:AU$7)),IF(N3339=0,"No Data",IF(AW3337&gt;0,"&lt;10",0)))</f>
        <v>250</v>
      </c>
      <c r="AX3335" s="77">
        <f>IF(ISNUMBER(VLOOKUP(AX3339,AM$7:AU$7,MATCH(AX3339,AM$7:AU$7))),VLOOKUP(AX3339,AM$7:AU$7,MATCH(AX3339,AM$7:AU$7)),IF(N3339=0,"No Data",IF(AX3339&gt;0,"&lt;10",0)))</f>
        <v>250</v>
      </c>
      <c r="AY3335" s="106">
        <f>IF(ISNUMBER(AX3335),AX3335,0)</f>
        <v>250</v>
      </c>
      <c r="AZ3335" s="79"/>
      <c r="BA3335" s="80"/>
      <c r="BB3335" s="71"/>
      <c r="BC3335" s="54"/>
      <c r="BD3335" s="41">
        <v>5</v>
      </c>
      <c r="BE3335" s="52">
        <v>54</v>
      </c>
      <c r="BF3335" s="62">
        <v>5434</v>
      </c>
      <c r="BG3335" s="276" t="s">
        <v>47</v>
      </c>
    </row>
    <row r="3336" spans="1:59" s="63" customFormat="1" ht="12.75" x14ac:dyDescent="0.2">
      <c r="A3336" s="196">
        <v>5</v>
      </c>
      <c r="B3336" s="197" t="s">
        <v>938</v>
      </c>
      <c r="C3336" s="208">
        <v>54</v>
      </c>
      <c r="D3336" s="209" t="s">
        <v>1007</v>
      </c>
      <c r="E3336" s="210">
        <v>5434</v>
      </c>
      <c r="F3336" s="211" t="s">
        <v>1018</v>
      </c>
      <c r="G3336" s="231" t="s">
        <v>1192</v>
      </c>
      <c r="H3336" s="81" t="s">
        <v>48</v>
      </c>
      <c r="I3336" s="223"/>
      <c r="J3336" s="73"/>
      <c r="K3336" s="73"/>
      <c r="L3336" s="73"/>
      <c r="M3336" s="74"/>
      <c r="N3336" s="247"/>
      <c r="O3336" s="306"/>
      <c r="P3336" s="105"/>
      <c r="Q3336" s="75"/>
      <c r="R3336" s="75"/>
      <c r="S3336" s="75"/>
      <c r="T3336" s="75"/>
      <c r="U3336" s="75"/>
      <c r="V3336" s="75"/>
      <c r="W3336" s="75"/>
      <c r="X3336" s="75"/>
      <c r="Y3336" s="82">
        <f>MIN(X3340:X3344)</f>
        <v>0</v>
      </c>
      <c r="Z3336" s="83"/>
      <c r="AA3336" s="83"/>
      <c r="AB3336" s="75"/>
      <c r="AC3336" s="75"/>
      <c r="AD3336" s="75"/>
      <c r="AE3336" s="75"/>
      <c r="AF3336" s="75"/>
      <c r="AG3336" s="75"/>
      <c r="AH3336" s="75"/>
      <c r="AI3336" s="75"/>
      <c r="AJ3336" s="82">
        <f>MIN(AI3340:AI3344)</f>
        <v>0</v>
      </c>
      <c r="AK3336" s="83"/>
      <c r="AL3336" s="83"/>
      <c r="AM3336" s="75"/>
      <c r="AN3336" s="75"/>
      <c r="AO3336" s="75"/>
      <c r="AP3336" s="75"/>
      <c r="AQ3336" s="75"/>
      <c r="AR3336" s="75"/>
      <c r="AS3336" s="75"/>
      <c r="AT3336" s="75"/>
      <c r="AU3336" s="75"/>
      <c r="AV3336" s="75"/>
      <c r="AW3336" s="82">
        <f>MIN(AV3340:AV3344)</f>
        <v>100</v>
      </c>
      <c r="AX3336" s="83"/>
      <c r="AY3336" s="83"/>
      <c r="AZ3336" s="79"/>
      <c r="BA3336" s="80"/>
      <c r="BB3336" s="71"/>
      <c r="BC3336" s="54"/>
      <c r="BD3336" s="41">
        <v>5</v>
      </c>
      <c r="BE3336" s="52">
        <v>54</v>
      </c>
      <c r="BF3336" s="62">
        <v>5434</v>
      </c>
      <c r="BG3336" s="278" t="s">
        <v>48</v>
      </c>
    </row>
    <row r="3337" spans="1:59" s="63" customFormat="1" ht="12.75" x14ac:dyDescent="0.2">
      <c r="A3337" s="196">
        <v>5</v>
      </c>
      <c r="B3337" s="197" t="s">
        <v>938</v>
      </c>
      <c r="C3337" s="208">
        <v>54</v>
      </c>
      <c r="D3337" s="209" t="s">
        <v>1007</v>
      </c>
      <c r="E3337" s="210">
        <v>5434</v>
      </c>
      <c r="F3337" s="211" t="s">
        <v>1018</v>
      </c>
      <c r="G3337" s="231" t="s">
        <v>1192</v>
      </c>
      <c r="H3337" s="81" t="s">
        <v>49</v>
      </c>
      <c r="I3337" s="223"/>
      <c r="J3337" s="73"/>
      <c r="K3337" s="73"/>
      <c r="L3337" s="73"/>
      <c r="M3337" s="74"/>
      <c r="N3337" s="247"/>
      <c r="O3337" s="306"/>
      <c r="P3337" s="105"/>
      <c r="Q3337" s="75"/>
      <c r="R3337" s="75"/>
      <c r="S3337" s="75"/>
      <c r="T3337" s="75"/>
      <c r="U3337" s="75"/>
      <c r="V3337" s="75"/>
      <c r="W3337" s="75"/>
      <c r="X3337" s="75"/>
      <c r="Y3337" s="84">
        <f>IF(ISNUMBER(AVERAGE(X3340:X3344)),AVERAGE(X3340:X3344),0)</f>
        <v>20000</v>
      </c>
      <c r="Z3337" s="83"/>
      <c r="AA3337" s="83"/>
      <c r="AB3337" s="75"/>
      <c r="AC3337" s="75"/>
      <c r="AD3337" s="75"/>
      <c r="AE3337" s="75"/>
      <c r="AF3337" s="75"/>
      <c r="AG3337" s="75"/>
      <c r="AH3337" s="75"/>
      <c r="AI3337" s="75"/>
      <c r="AJ3337" s="84">
        <f>IF(ISNUMBER(AVERAGE(AI3340:AI3344)),AVERAGE(AI3340:AI3344),0)</f>
        <v>0</v>
      </c>
      <c r="AK3337" s="83"/>
      <c r="AL3337" s="83"/>
      <c r="AM3337" s="75"/>
      <c r="AN3337" s="75"/>
      <c r="AO3337" s="75"/>
      <c r="AP3337" s="75"/>
      <c r="AQ3337" s="75"/>
      <c r="AR3337" s="75"/>
      <c r="AS3337" s="75"/>
      <c r="AT3337" s="75"/>
      <c r="AU3337" s="75"/>
      <c r="AV3337" s="75"/>
      <c r="AW3337" s="84">
        <f>IF(ISNUMBER(AVERAGE(AV3340:AV3344)),AVERAGE(AV3340:AV3344),0)</f>
        <v>280</v>
      </c>
      <c r="AX3337" s="83"/>
      <c r="AY3337" s="83"/>
      <c r="AZ3337" s="79"/>
      <c r="BA3337" s="80"/>
      <c r="BB3337" s="71"/>
      <c r="BC3337" s="54"/>
      <c r="BD3337" s="41">
        <v>5</v>
      </c>
      <c r="BE3337" s="52">
        <v>54</v>
      </c>
      <c r="BF3337" s="62">
        <v>5434</v>
      </c>
      <c r="BG3337" s="278" t="s">
        <v>49</v>
      </c>
    </row>
    <row r="3338" spans="1:59" s="63" customFormat="1" ht="12.75" x14ac:dyDescent="0.2">
      <c r="A3338" s="196">
        <v>5</v>
      </c>
      <c r="B3338" s="197" t="s">
        <v>938</v>
      </c>
      <c r="C3338" s="208">
        <v>54</v>
      </c>
      <c r="D3338" s="209" t="s">
        <v>1007</v>
      </c>
      <c r="E3338" s="210">
        <v>5434</v>
      </c>
      <c r="F3338" s="211" t="s">
        <v>1018</v>
      </c>
      <c r="G3338" s="231" t="s">
        <v>1192</v>
      </c>
      <c r="H3338" s="81" t="s">
        <v>50</v>
      </c>
      <c r="I3338" s="223"/>
      <c r="J3338" s="73"/>
      <c r="K3338" s="73"/>
      <c r="L3338" s="73"/>
      <c r="M3338" s="74"/>
      <c r="N3338" s="247"/>
      <c r="O3338" s="306"/>
      <c r="P3338" s="105"/>
      <c r="Q3338" s="75"/>
      <c r="R3338" s="75"/>
      <c r="S3338" s="75"/>
      <c r="T3338" s="75"/>
      <c r="U3338" s="75"/>
      <c r="V3338" s="75"/>
      <c r="W3338" s="75"/>
      <c r="X3338" s="75"/>
      <c r="Y3338" s="84">
        <f>MAX(X3340:X3344)</f>
        <v>25000</v>
      </c>
      <c r="Z3338" s="83"/>
      <c r="AA3338" s="83"/>
      <c r="AB3338" s="75"/>
      <c r="AC3338" s="75"/>
      <c r="AD3338" s="75"/>
      <c r="AE3338" s="75"/>
      <c r="AF3338" s="75"/>
      <c r="AG3338" s="75"/>
      <c r="AH3338" s="75"/>
      <c r="AI3338" s="75"/>
      <c r="AJ3338" s="84">
        <f>MAX(AI3340:AI3344)</f>
        <v>0</v>
      </c>
      <c r="AK3338" s="83"/>
      <c r="AL3338" s="83"/>
      <c r="AM3338" s="75"/>
      <c r="AN3338" s="75"/>
      <c r="AO3338" s="75"/>
      <c r="AP3338" s="75"/>
      <c r="AQ3338" s="75"/>
      <c r="AR3338" s="75"/>
      <c r="AS3338" s="75"/>
      <c r="AT3338" s="75"/>
      <c r="AU3338" s="75"/>
      <c r="AV3338" s="75"/>
      <c r="AW3338" s="84">
        <f>MAX(AV3340:AV3344)</f>
        <v>1000</v>
      </c>
      <c r="AX3338" s="83"/>
      <c r="AY3338" s="83"/>
      <c r="AZ3338" s="79"/>
      <c r="BA3338" s="80"/>
      <c r="BB3338" s="71"/>
      <c r="BC3338" s="54"/>
      <c r="BD3338" s="41">
        <v>5</v>
      </c>
      <c r="BE3338" s="52">
        <v>54</v>
      </c>
      <c r="BF3338" s="62">
        <v>5434</v>
      </c>
      <c r="BG3338" s="278" t="s">
        <v>50</v>
      </c>
    </row>
    <row r="3339" spans="1:59" s="63" customFormat="1" ht="12.75" x14ac:dyDescent="0.2">
      <c r="A3339" s="196">
        <v>5</v>
      </c>
      <c r="B3339" s="197" t="s">
        <v>938</v>
      </c>
      <c r="C3339" s="208">
        <v>54</v>
      </c>
      <c r="D3339" s="209" t="s">
        <v>1007</v>
      </c>
      <c r="E3339" s="210">
        <v>5434</v>
      </c>
      <c r="F3339" s="211" t="s">
        <v>1018</v>
      </c>
      <c r="G3339" s="231" t="s">
        <v>1192</v>
      </c>
      <c r="H3339" s="85" t="s">
        <v>51</v>
      </c>
      <c r="I3339" s="223"/>
      <c r="J3339" s="73"/>
      <c r="K3339" s="73"/>
      <c r="L3339" s="73"/>
      <c r="M3339" s="74"/>
      <c r="N3339" s="248">
        <f>SUM(N3340:N3344)</f>
        <v>5</v>
      </c>
      <c r="O3339" s="293">
        <f>SUM(O3340:O3344)</f>
        <v>1</v>
      </c>
      <c r="P3339" s="292"/>
      <c r="Q3339" s="87"/>
      <c r="R3339" s="87"/>
      <c r="S3339" s="87"/>
      <c r="T3339" s="87"/>
      <c r="U3339" s="87"/>
      <c r="V3339" s="87"/>
      <c r="W3339" s="87"/>
      <c r="X3339" s="87"/>
      <c r="Y3339" s="88"/>
      <c r="Z3339" s="86">
        <f>SUM(Z3340:Z3344)</f>
        <v>20000</v>
      </c>
      <c r="AA3339" s="88"/>
      <c r="AB3339" s="87"/>
      <c r="AC3339" s="87"/>
      <c r="AD3339" s="87"/>
      <c r="AE3339" s="87"/>
      <c r="AF3339" s="87"/>
      <c r="AG3339" s="87"/>
      <c r="AH3339" s="87"/>
      <c r="AI3339" s="87"/>
      <c r="AJ3339" s="88"/>
      <c r="AK3339" s="86">
        <f>SUM(AK3340:AK3344)</f>
        <v>0</v>
      </c>
      <c r="AL3339" s="88"/>
      <c r="AM3339" s="87"/>
      <c r="AN3339" s="87"/>
      <c r="AO3339" s="87"/>
      <c r="AP3339" s="87"/>
      <c r="AQ3339" s="87"/>
      <c r="AR3339" s="87"/>
      <c r="AS3339" s="87"/>
      <c r="AT3339" s="87"/>
      <c r="AU3339" s="87"/>
      <c r="AV3339" s="87"/>
      <c r="AW3339" s="112"/>
      <c r="AX3339" s="86">
        <f>SUM(AX3340:AX3344)</f>
        <v>280</v>
      </c>
      <c r="AY3339" s="88"/>
      <c r="AZ3339" s="79"/>
      <c r="BA3339" s="80"/>
      <c r="BB3339" s="71"/>
      <c r="BC3339" s="54"/>
      <c r="BD3339" s="41">
        <v>5</v>
      </c>
      <c r="BE3339" s="52">
        <v>54</v>
      </c>
      <c r="BF3339" s="62">
        <v>5434</v>
      </c>
      <c r="BG3339" s="279" t="s">
        <v>51</v>
      </c>
    </row>
    <row r="3340" spans="1:59" s="63" customFormat="1" ht="12.75" x14ac:dyDescent="0.2">
      <c r="A3340" s="196">
        <v>5</v>
      </c>
      <c r="B3340" s="197" t="s">
        <v>938</v>
      </c>
      <c r="C3340" s="208">
        <v>54</v>
      </c>
      <c r="D3340" s="209" t="s">
        <v>1007</v>
      </c>
      <c r="E3340" s="210">
        <v>5434</v>
      </c>
      <c r="F3340" s="211" t="s">
        <v>1018</v>
      </c>
      <c r="G3340" s="231" t="s">
        <v>1192</v>
      </c>
      <c r="H3340" s="89" t="s">
        <v>52</v>
      </c>
      <c r="I3340" s="90" t="s">
        <v>1019</v>
      </c>
      <c r="J3340" s="90"/>
      <c r="K3340" s="90" t="s">
        <v>73</v>
      </c>
      <c r="L3340" s="90" t="s">
        <v>69</v>
      </c>
      <c r="M3340" s="91"/>
      <c r="N3340" s="312">
        <v>1</v>
      </c>
      <c r="O3340" s="313">
        <f>N3340/N$3339</f>
        <v>0.2</v>
      </c>
      <c r="P3340" s="104"/>
      <c r="Q3340" s="92"/>
      <c r="R3340" s="92"/>
      <c r="S3340" s="92"/>
      <c r="T3340" s="92"/>
      <c r="U3340" s="92"/>
      <c r="V3340" s="92"/>
      <c r="W3340" s="92">
        <v>1</v>
      </c>
      <c r="X3340" s="109">
        <f>P3340*P$7+Q3340*Q$7+R3340*R$7+S3340*S$7+T3340*T$7+U3340*U$7+V3340*V$7+W3340*W$7</f>
        <v>25000</v>
      </c>
      <c r="Y3340" s="83"/>
      <c r="Z3340" s="110">
        <f>X3340*$O3340</f>
        <v>5000</v>
      </c>
      <c r="AA3340" s="111"/>
      <c r="AB3340" s="92"/>
      <c r="AC3340" s="92"/>
      <c r="AD3340" s="92"/>
      <c r="AE3340" s="92"/>
      <c r="AF3340" s="92"/>
      <c r="AG3340" s="92"/>
      <c r="AH3340" s="92"/>
      <c r="AI3340" s="109">
        <f>AB3340*AB$7+AC3340*AC$7+AD3340*AD$7+AE3340*AE$7+AF3340*AF$7+AG3340*AG$7+AH3340*AH$7</f>
        <v>0</v>
      </c>
      <c r="AJ3340" s="83"/>
      <c r="AK3340" s="110">
        <f>AI3340*$O3340</f>
        <v>0</v>
      </c>
      <c r="AL3340" s="111"/>
      <c r="AM3340" s="92"/>
      <c r="AN3340" s="92"/>
      <c r="AO3340" s="92"/>
      <c r="AP3340" s="92">
        <v>1</v>
      </c>
      <c r="AQ3340" s="92"/>
      <c r="AR3340" s="92"/>
      <c r="AS3340" s="92"/>
      <c r="AT3340" s="92"/>
      <c r="AU3340" s="92"/>
      <c r="AV3340" s="109">
        <f>AM3340*AM$7+AN3340*AN$7+AO3340*AO$7+AP3340*AP$7+AQ3340*AQ$7+AR3340*AR$7+AS3340*AS$7+AT3340*AT$7+AU3340*AU$7</f>
        <v>100</v>
      </c>
      <c r="AW3340" s="75"/>
      <c r="AX3340" s="110">
        <f>AV3340*$O3340</f>
        <v>20</v>
      </c>
      <c r="AY3340" s="111"/>
      <c r="AZ3340" s="93"/>
      <c r="BA3340" s="94" t="s">
        <v>131</v>
      </c>
      <c r="BB3340" s="71"/>
      <c r="BC3340" s="54"/>
      <c r="BD3340" s="41">
        <v>5</v>
      </c>
      <c r="BE3340" s="52">
        <v>54</v>
      </c>
      <c r="BF3340" s="62">
        <v>5434</v>
      </c>
      <c r="BG3340" s="280" t="s">
        <v>52</v>
      </c>
    </row>
    <row r="3341" spans="1:59" s="63" customFormat="1" ht="12.75" x14ac:dyDescent="0.2">
      <c r="A3341" s="196">
        <v>5</v>
      </c>
      <c r="B3341" s="197" t="s">
        <v>938</v>
      </c>
      <c r="C3341" s="208">
        <v>54</v>
      </c>
      <c r="D3341" s="209" t="s">
        <v>1007</v>
      </c>
      <c r="E3341" s="210">
        <v>5434</v>
      </c>
      <c r="F3341" s="211" t="s">
        <v>1018</v>
      </c>
      <c r="G3341" s="231" t="s">
        <v>1192</v>
      </c>
      <c r="H3341" s="89"/>
      <c r="I3341" s="90" t="s">
        <v>1020</v>
      </c>
      <c r="J3341" s="90"/>
      <c r="K3341" s="90" t="s">
        <v>73</v>
      </c>
      <c r="L3341" s="90" t="s">
        <v>69</v>
      </c>
      <c r="M3341" s="91"/>
      <c r="N3341" s="312">
        <v>1</v>
      </c>
      <c r="O3341" s="313">
        <f>N3341/N$3339</f>
        <v>0.2</v>
      </c>
      <c r="P3341" s="104"/>
      <c r="Q3341" s="92"/>
      <c r="R3341" s="92"/>
      <c r="S3341" s="92"/>
      <c r="T3341" s="92"/>
      <c r="U3341" s="92"/>
      <c r="V3341" s="92"/>
      <c r="W3341" s="92">
        <v>1</v>
      </c>
      <c r="X3341" s="109">
        <f>P3341*P$7+Q3341*Q$7+R3341*R$7+S3341*S$7+T3341*T$7+U3341*U$7+V3341*V$7+W3341*W$7</f>
        <v>25000</v>
      </c>
      <c r="Y3341" s="83"/>
      <c r="Z3341" s="110">
        <f>X3341*$O3341</f>
        <v>5000</v>
      </c>
      <c r="AA3341" s="111"/>
      <c r="AB3341" s="92"/>
      <c r="AC3341" s="92"/>
      <c r="AD3341" s="92"/>
      <c r="AE3341" s="92"/>
      <c r="AF3341" s="92"/>
      <c r="AG3341" s="92"/>
      <c r="AH3341" s="92"/>
      <c r="AI3341" s="109">
        <f>AB3341*AB$7+AC3341*AC$7+AD3341*AD$7+AE3341*AE$7+AF3341*AF$7+AG3341*AG$7+AH3341*AH$7</f>
        <v>0</v>
      </c>
      <c r="AJ3341" s="83"/>
      <c r="AK3341" s="110">
        <f>AI3341*$O3341</f>
        <v>0</v>
      </c>
      <c r="AL3341" s="111"/>
      <c r="AM3341" s="92"/>
      <c r="AN3341" s="92"/>
      <c r="AO3341" s="92"/>
      <c r="AP3341" s="92">
        <v>1</v>
      </c>
      <c r="AQ3341" s="92"/>
      <c r="AR3341" s="92"/>
      <c r="AS3341" s="92"/>
      <c r="AT3341" s="92"/>
      <c r="AU3341" s="92"/>
      <c r="AV3341" s="109">
        <f>AM3341*AM$7+AN3341*AN$7+AO3341*AO$7+AP3341*AP$7+AQ3341*AQ$7+AR3341*AR$7+AS3341*AS$7+AT3341*AT$7+AU3341*AU$7</f>
        <v>100</v>
      </c>
      <c r="AW3341" s="75"/>
      <c r="AX3341" s="110">
        <f>AV3341*$O3341</f>
        <v>20</v>
      </c>
      <c r="AY3341" s="111"/>
      <c r="AZ3341" s="93"/>
      <c r="BA3341" s="94" t="s">
        <v>131</v>
      </c>
      <c r="BB3341" s="71"/>
      <c r="BC3341" s="54"/>
      <c r="BD3341" s="41">
        <v>5</v>
      </c>
      <c r="BE3341" s="52">
        <v>54</v>
      </c>
      <c r="BF3341" s="62">
        <v>5434</v>
      </c>
      <c r="BG3341" s="280" t="s">
        <v>52</v>
      </c>
    </row>
    <row r="3342" spans="1:59" s="63" customFormat="1" ht="12.75" x14ac:dyDescent="0.2">
      <c r="A3342" s="196">
        <v>5</v>
      </c>
      <c r="B3342" s="197" t="s">
        <v>938</v>
      </c>
      <c r="C3342" s="208">
        <v>54</v>
      </c>
      <c r="D3342" s="209" t="s">
        <v>1007</v>
      </c>
      <c r="E3342" s="210">
        <v>5434</v>
      </c>
      <c r="F3342" s="211" t="s">
        <v>1018</v>
      </c>
      <c r="G3342" s="231" t="s">
        <v>1192</v>
      </c>
      <c r="H3342" s="89"/>
      <c r="I3342" s="90" t="s">
        <v>1014</v>
      </c>
      <c r="J3342" s="90"/>
      <c r="K3342" s="90" t="s">
        <v>73</v>
      </c>
      <c r="L3342" s="90" t="s">
        <v>69</v>
      </c>
      <c r="M3342" s="91"/>
      <c r="N3342" s="312">
        <v>1</v>
      </c>
      <c r="O3342" s="313">
        <f>N3342/N$3339</f>
        <v>0.2</v>
      </c>
      <c r="P3342" s="104"/>
      <c r="Q3342" s="92"/>
      <c r="R3342" s="92"/>
      <c r="S3342" s="92"/>
      <c r="T3342" s="92"/>
      <c r="U3342" s="92"/>
      <c r="V3342" s="92"/>
      <c r="W3342" s="92">
        <v>1</v>
      </c>
      <c r="X3342" s="109">
        <f>P3342*P$7+Q3342*Q$7+R3342*R$7+S3342*S$7+T3342*T$7+U3342*U$7+V3342*V$7+W3342*W$7</f>
        <v>25000</v>
      </c>
      <c r="Y3342" s="83"/>
      <c r="Z3342" s="110">
        <f>X3342*$O3342</f>
        <v>5000</v>
      </c>
      <c r="AA3342" s="111"/>
      <c r="AB3342" s="92"/>
      <c r="AC3342" s="92"/>
      <c r="AD3342" s="92"/>
      <c r="AE3342" s="92"/>
      <c r="AF3342" s="92"/>
      <c r="AG3342" s="92"/>
      <c r="AH3342" s="92"/>
      <c r="AI3342" s="109">
        <f>AB3342*AB$7+AC3342*AC$7+AD3342*AD$7+AE3342*AE$7+AF3342*AF$7+AG3342*AG$7+AH3342*AH$7</f>
        <v>0</v>
      </c>
      <c r="AJ3342" s="83"/>
      <c r="AK3342" s="110">
        <f>AI3342*$O3342</f>
        <v>0</v>
      </c>
      <c r="AL3342" s="111"/>
      <c r="AM3342" s="92"/>
      <c r="AN3342" s="92"/>
      <c r="AO3342" s="92"/>
      <c r="AP3342" s="92">
        <v>1</v>
      </c>
      <c r="AQ3342" s="92"/>
      <c r="AR3342" s="92"/>
      <c r="AS3342" s="92"/>
      <c r="AT3342" s="92"/>
      <c r="AU3342" s="92"/>
      <c r="AV3342" s="109">
        <f>AM3342*AM$7+AN3342*AN$7+AO3342*AO$7+AP3342*AP$7+AQ3342*AQ$7+AR3342*AR$7+AS3342*AS$7+AT3342*AT$7+AU3342*AU$7</f>
        <v>100</v>
      </c>
      <c r="AW3342" s="75"/>
      <c r="AX3342" s="110">
        <f>AV3342*$O3342</f>
        <v>20</v>
      </c>
      <c r="AY3342" s="111"/>
      <c r="AZ3342" s="93"/>
      <c r="BA3342" s="94" t="s">
        <v>131</v>
      </c>
      <c r="BB3342" s="71"/>
      <c r="BC3342" s="54"/>
      <c r="BD3342" s="41">
        <v>5</v>
      </c>
      <c r="BE3342" s="52">
        <v>54</v>
      </c>
      <c r="BF3342" s="62">
        <v>5434</v>
      </c>
      <c r="BG3342" s="280" t="s">
        <v>52</v>
      </c>
    </row>
    <row r="3343" spans="1:59" s="63" customFormat="1" ht="12.75" x14ac:dyDescent="0.2">
      <c r="A3343" s="196">
        <v>5</v>
      </c>
      <c r="B3343" s="197" t="s">
        <v>938</v>
      </c>
      <c r="C3343" s="208">
        <v>54</v>
      </c>
      <c r="D3343" s="209" t="s">
        <v>1007</v>
      </c>
      <c r="E3343" s="210">
        <v>5434</v>
      </c>
      <c r="F3343" s="211" t="s">
        <v>1018</v>
      </c>
      <c r="G3343" s="231" t="s">
        <v>1192</v>
      </c>
      <c r="H3343" s="89"/>
      <c r="I3343" s="90" t="s">
        <v>1021</v>
      </c>
      <c r="J3343" s="90"/>
      <c r="K3343" s="90" t="s">
        <v>73</v>
      </c>
      <c r="L3343" s="90" t="s">
        <v>69</v>
      </c>
      <c r="M3343" s="91"/>
      <c r="N3343" s="312">
        <v>1</v>
      </c>
      <c r="O3343" s="313">
        <f>N3343/N$3339</f>
        <v>0.2</v>
      </c>
      <c r="P3343" s="104"/>
      <c r="Q3343" s="92"/>
      <c r="R3343" s="92"/>
      <c r="S3343" s="92"/>
      <c r="T3343" s="92"/>
      <c r="U3343" s="92"/>
      <c r="V3343" s="92"/>
      <c r="W3343" s="92">
        <v>1</v>
      </c>
      <c r="X3343" s="109">
        <f>P3343*P$7+Q3343*Q$7+R3343*R$7+S3343*S$7+T3343*T$7+U3343*U$7+V3343*V$7+W3343*W$7</f>
        <v>25000</v>
      </c>
      <c r="Y3343" s="83"/>
      <c r="Z3343" s="110">
        <f>X3343*$O3343</f>
        <v>5000</v>
      </c>
      <c r="AA3343" s="111"/>
      <c r="AB3343" s="92"/>
      <c r="AC3343" s="92"/>
      <c r="AD3343" s="92"/>
      <c r="AE3343" s="92"/>
      <c r="AF3343" s="92"/>
      <c r="AG3343" s="92"/>
      <c r="AH3343" s="92"/>
      <c r="AI3343" s="109">
        <f>AB3343*AB$7+AC3343*AC$7+AD3343*AD$7+AE3343*AE$7+AF3343*AF$7+AG3343*AG$7+AH3343*AH$7</f>
        <v>0</v>
      </c>
      <c r="AJ3343" s="83"/>
      <c r="AK3343" s="110">
        <f>AI3343*$O3343</f>
        <v>0</v>
      </c>
      <c r="AL3343" s="111"/>
      <c r="AM3343" s="92"/>
      <c r="AN3343" s="92"/>
      <c r="AO3343" s="92"/>
      <c r="AP3343" s="92">
        <v>1</v>
      </c>
      <c r="AQ3343" s="92"/>
      <c r="AR3343" s="92"/>
      <c r="AS3343" s="92"/>
      <c r="AT3343" s="92"/>
      <c r="AU3343" s="92"/>
      <c r="AV3343" s="109">
        <f>AM3343*AM$7+AN3343*AN$7+AO3343*AO$7+AP3343*AP$7+AQ3343*AQ$7+AR3343*AR$7+AS3343*AS$7+AT3343*AT$7+AU3343*AU$7</f>
        <v>100</v>
      </c>
      <c r="AW3343" s="75"/>
      <c r="AX3343" s="110">
        <f>AV3343*$O3343</f>
        <v>20</v>
      </c>
      <c r="AY3343" s="111"/>
      <c r="AZ3343" s="93"/>
      <c r="BA3343" s="94" t="s">
        <v>131</v>
      </c>
      <c r="BB3343" s="71"/>
      <c r="BC3343" s="54"/>
      <c r="BD3343" s="41">
        <v>5</v>
      </c>
      <c r="BE3343" s="52">
        <v>54</v>
      </c>
      <c r="BF3343" s="62">
        <v>5434</v>
      </c>
      <c r="BG3343" s="280" t="s">
        <v>52</v>
      </c>
    </row>
    <row r="3344" spans="1:59" s="63" customFormat="1" ht="12.75" x14ac:dyDescent="0.2">
      <c r="A3344" s="196">
        <v>5</v>
      </c>
      <c r="B3344" s="197" t="s">
        <v>938</v>
      </c>
      <c r="C3344" s="208">
        <v>54</v>
      </c>
      <c r="D3344" s="209" t="s">
        <v>1007</v>
      </c>
      <c r="E3344" s="210">
        <v>5434</v>
      </c>
      <c r="F3344" s="211" t="s">
        <v>1018</v>
      </c>
      <c r="G3344" s="231" t="s">
        <v>1192</v>
      </c>
      <c r="H3344" s="89"/>
      <c r="I3344" s="90" t="s">
        <v>410</v>
      </c>
      <c r="J3344" s="90"/>
      <c r="K3344" s="90" t="s">
        <v>64</v>
      </c>
      <c r="L3344" s="90" t="s">
        <v>141</v>
      </c>
      <c r="M3344" s="91"/>
      <c r="N3344" s="312">
        <v>1</v>
      </c>
      <c r="O3344" s="313">
        <f>N3344/N$3339</f>
        <v>0.2</v>
      </c>
      <c r="P3344" s="104"/>
      <c r="Q3344" s="92"/>
      <c r="R3344" s="92"/>
      <c r="S3344" s="92"/>
      <c r="T3344" s="92"/>
      <c r="U3344" s="92"/>
      <c r="V3344" s="92"/>
      <c r="W3344" s="92"/>
      <c r="X3344" s="109">
        <f>P3344*P$7+Q3344*Q$7+R3344*R$7+S3344*S$7+T3344*T$7+U3344*U$7+V3344*V$7+W3344*W$7</f>
        <v>0</v>
      </c>
      <c r="Y3344" s="83"/>
      <c r="Z3344" s="110">
        <f>X3344*$O3344</f>
        <v>0</v>
      </c>
      <c r="AA3344" s="111"/>
      <c r="AB3344" s="92"/>
      <c r="AC3344" s="92"/>
      <c r="AD3344" s="92"/>
      <c r="AE3344" s="92"/>
      <c r="AF3344" s="92"/>
      <c r="AG3344" s="92"/>
      <c r="AH3344" s="92"/>
      <c r="AI3344" s="109">
        <f>AB3344*AB$7+AC3344*AC$7+AD3344*AD$7+AE3344*AE$7+AF3344*AF$7+AG3344*AG$7+AH3344*AH$7</f>
        <v>0</v>
      </c>
      <c r="AJ3344" s="83"/>
      <c r="AK3344" s="110">
        <f>AI3344*$O3344</f>
        <v>0</v>
      </c>
      <c r="AL3344" s="111"/>
      <c r="AM3344" s="92"/>
      <c r="AN3344" s="92"/>
      <c r="AO3344" s="92"/>
      <c r="AP3344" s="92"/>
      <c r="AQ3344" s="92"/>
      <c r="AR3344" s="92"/>
      <c r="AS3344" s="92">
        <v>1</v>
      </c>
      <c r="AT3344" s="92"/>
      <c r="AU3344" s="92"/>
      <c r="AV3344" s="109">
        <f>AM3344*AM$7+AN3344*AN$7+AO3344*AO$7+AP3344*AP$7+AQ3344*AQ$7+AR3344*AR$7+AS3344*AS$7+AT3344*AT$7+AU3344*AU$7</f>
        <v>1000</v>
      </c>
      <c r="AW3344" s="75"/>
      <c r="AX3344" s="110">
        <f>AV3344*$O3344</f>
        <v>200</v>
      </c>
      <c r="AY3344" s="111"/>
      <c r="AZ3344" s="93"/>
      <c r="BA3344" s="94" t="s">
        <v>131</v>
      </c>
      <c r="BB3344" s="71"/>
      <c r="BC3344" s="54"/>
      <c r="BD3344" s="41">
        <v>5</v>
      </c>
      <c r="BE3344" s="52">
        <v>54</v>
      </c>
      <c r="BF3344" s="62">
        <v>5434</v>
      </c>
      <c r="BG3344" s="280" t="s">
        <v>52</v>
      </c>
    </row>
    <row r="3345" spans="1:59" s="63" customFormat="1" ht="12.75" x14ac:dyDescent="0.2">
      <c r="A3345" s="196">
        <v>5</v>
      </c>
      <c r="B3345" s="197" t="s">
        <v>938</v>
      </c>
      <c r="C3345" s="208">
        <v>54</v>
      </c>
      <c r="D3345" s="209" t="s">
        <v>1007</v>
      </c>
      <c r="E3345" s="210">
        <v>5434</v>
      </c>
      <c r="F3345" s="211" t="s">
        <v>1018</v>
      </c>
      <c r="G3345" s="231" t="s">
        <v>1192</v>
      </c>
      <c r="H3345" s="65"/>
      <c r="I3345" s="222"/>
      <c r="J3345" s="66"/>
      <c r="K3345" s="66"/>
      <c r="L3345" s="66"/>
      <c r="M3345" s="64"/>
      <c r="N3345" s="304"/>
      <c r="O3345" s="305"/>
      <c r="P3345" s="127"/>
      <c r="Q3345" s="67"/>
      <c r="R3345" s="67"/>
      <c r="S3345" s="67"/>
      <c r="T3345" s="67"/>
      <c r="U3345" s="67"/>
      <c r="V3345" s="67"/>
      <c r="W3345" s="67"/>
      <c r="X3345" s="67"/>
      <c r="Y3345" s="68"/>
      <c r="Z3345" s="68"/>
      <c r="AA3345" s="68"/>
      <c r="AB3345" s="67"/>
      <c r="AC3345" s="67"/>
      <c r="AD3345" s="67"/>
      <c r="AE3345" s="67"/>
      <c r="AF3345" s="67"/>
      <c r="AG3345" s="67"/>
      <c r="AH3345" s="67"/>
      <c r="AI3345" s="67"/>
      <c r="AJ3345" s="68"/>
      <c r="AK3345" s="68"/>
      <c r="AL3345" s="68"/>
      <c r="AM3345" s="67"/>
      <c r="AN3345" s="67"/>
      <c r="AO3345" s="67"/>
      <c r="AP3345" s="67"/>
      <c r="AQ3345" s="67"/>
      <c r="AR3345" s="67"/>
      <c r="AS3345" s="67"/>
      <c r="AT3345" s="67"/>
      <c r="AU3345" s="67"/>
      <c r="AV3345" s="67"/>
      <c r="AW3345" s="67"/>
      <c r="AX3345" s="68"/>
      <c r="AY3345" s="68"/>
      <c r="AZ3345" s="69"/>
      <c r="BA3345" s="70"/>
      <c r="BB3345" s="71"/>
      <c r="BC3345" s="54"/>
      <c r="BD3345" s="41"/>
      <c r="BE3345" s="52"/>
      <c r="BF3345" s="62"/>
      <c r="BG3345" s="275"/>
    </row>
    <row r="3346" spans="1:59" s="63" customFormat="1" ht="12.75" x14ac:dyDescent="0.2">
      <c r="A3346" s="196">
        <v>5</v>
      </c>
      <c r="B3346" s="197" t="s">
        <v>938</v>
      </c>
      <c r="C3346" s="208">
        <v>54</v>
      </c>
      <c r="D3346" s="209" t="s">
        <v>1007</v>
      </c>
      <c r="E3346" s="210">
        <v>5434</v>
      </c>
      <c r="F3346" s="211" t="s">
        <v>1018</v>
      </c>
      <c r="G3346" s="230"/>
      <c r="H3346" s="56"/>
      <c r="I3346" s="221"/>
      <c r="J3346" s="57"/>
      <c r="K3346" s="57"/>
      <c r="L3346" s="57"/>
      <c r="M3346" s="55"/>
      <c r="N3346" s="303"/>
      <c r="O3346" s="245"/>
      <c r="P3346" s="122"/>
      <c r="Q3346" s="58"/>
      <c r="R3346" s="58"/>
      <c r="S3346" s="58"/>
      <c r="T3346" s="58"/>
      <c r="U3346" s="58"/>
      <c r="V3346" s="58"/>
      <c r="W3346" s="58"/>
      <c r="X3346" s="58"/>
      <c r="Y3346" s="59"/>
      <c r="Z3346" s="59"/>
      <c r="AA3346" s="59"/>
      <c r="AB3346" s="58"/>
      <c r="AC3346" s="58"/>
      <c r="AD3346" s="58"/>
      <c r="AE3346" s="58"/>
      <c r="AF3346" s="58"/>
      <c r="AG3346" s="58"/>
      <c r="AH3346" s="58"/>
      <c r="AI3346" s="58"/>
      <c r="AJ3346" s="59"/>
      <c r="AK3346" s="59"/>
      <c r="AL3346" s="59"/>
      <c r="AM3346" s="58"/>
      <c r="AN3346" s="58"/>
      <c r="AO3346" s="58"/>
      <c r="AP3346" s="58"/>
      <c r="AQ3346" s="58"/>
      <c r="AR3346" s="58"/>
      <c r="AS3346" s="58"/>
      <c r="AT3346" s="58"/>
      <c r="AU3346" s="58"/>
      <c r="AV3346" s="58"/>
      <c r="AW3346" s="58"/>
      <c r="AX3346" s="59"/>
      <c r="AY3346" s="59"/>
      <c r="AZ3346" s="60"/>
      <c r="BA3346" s="61"/>
      <c r="BB3346" s="54"/>
      <c r="BC3346" s="54"/>
      <c r="BD3346" s="41">
        <v>5</v>
      </c>
      <c r="BE3346" s="52">
        <v>54</v>
      </c>
      <c r="BF3346" s="62">
        <v>5434</v>
      </c>
      <c r="BG3346" s="274"/>
    </row>
    <row r="3347" spans="1:59" s="63" customFormat="1" ht="12.75" x14ac:dyDescent="0.2">
      <c r="A3347" s="196">
        <v>5</v>
      </c>
      <c r="B3347" s="197" t="s">
        <v>938</v>
      </c>
      <c r="C3347" s="208">
        <v>54</v>
      </c>
      <c r="D3347" s="209" t="s">
        <v>1007</v>
      </c>
      <c r="E3347" s="210">
        <v>5434</v>
      </c>
      <c r="F3347" s="211" t="s">
        <v>1018</v>
      </c>
      <c r="G3347" s="231"/>
      <c r="H3347" s="65"/>
      <c r="I3347" s="222"/>
      <c r="J3347" s="66"/>
      <c r="K3347" s="66"/>
      <c r="L3347" s="66"/>
      <c r="M3347" s="64"/>
      <c r="N3347" s="304"/>
      <c r="O3347" s="305"/>
      <c r="P3347" s="127"/>
      <c r="Q3347" s="67"/>
      <c r="R3347" s="67"/>
      <c r="S3347" s="67"/>
      <c r="T3347" s="67"/>
      <c r="U3347" s="67"/>
      <c r="V3347" s="67"/>
      <c r="W3347" s="67"/>
      <c r="X3347" s="67"/>
      <c r="Y3347" s="68"/>
      <c r="Z3347" s="68"/>
      <c r="AA3347" s="68"/>
      <c r="AB3347" s="67"/>
      <c r="AC3347" s="67"/>
      <c r="AD3347" s="67"/>
      <c r="AE3347" s="67"/>
      <c r="AF3347" s="67"/>
      <c r="AG3347" s="67"/>
      <c r="AH3347" s="67"/>
      <c r="AI3347" s="67"/>
      <c r="AJ3347" s="68"/>
      <c r="AK3347" s="68"/>
      <c r="AL3347" s="68"/>
      <c r="AM3347" s="67"/>
      <c r="AN3347" s="67"/>
      <c r="AO3347" s="67"/>
      <c r="AP3347" s="67"/>
      <c r="AQ3347" s="67"/>
      <c r="AR3347" s="67"/>
      <c r="AS3347" s="67"/>
      <c r="AT3347" s="67"/>
      <c r="AU3347" s="67"/>
      <c r="AV3347" s="67"/>
      <c r="AW3347" s="67"/>
      <c r="AX3347" s="68"/>
      <c r="AY3347" s="68"/>
      <c r="AZ3347" s="69"/>
      <c r="BA3347" s="70"/>
      <c r="BB3347" s="71"/>
      <c r="BC3347" s="54"/>
      <c r="BD3347" s="41">
        <v>5</v>
      </c>
      <c r="BE3347" s="52">
        <v>54</v>
      </c>
      <c r="BF3347" s="62">
        <v>5434</v>
      </c>
      <c r="BG3347" s="275"/>
    </row>
    <row r="3348" spans="1:59" s="63" customFormat="1" ht="12.75" x14ac:dyDescent="0.2">
      <c r="A3348" s="196">
        <v>5</v>
      </c>
      <c r="B3348" s="197" t="s">
        <v>938</v>
      </c>
      <c r="C3348" s="208">
        <v>54</v>
      </c>
      <c r="D3348" s="209" t="s">
        <v>1007</v>
      </c>
      <c r="E3348" s="210">
        <v>5434</v>
      </c>
      <c r="F3348" s="211" t="s">
        <v>1018</v>
      </c>
      <c r="G3348" s="231" t="s">
        <v>729</v>
      </c>
      <c r="H3348" s="72" t="s">
        <v>1233</v>
      </c>
      <c r="I3348" s="223" t="s">
        <v>1247</v>
      </c>
      <c r="J3348" s="73"/>
      <c r="K3348" s="73"/>
      <c r="L3348" s="73"/>
      <c r="M3348" s="74"/>
      <c r="N3348" s="247"/>
      <c r="O3348" s="306"/>
      <c r="P3348" s="105"/>
      <c r="Q3348" s="75"/>
      <c r="R3348" s="75"/>
      <c r="S3348" s="75"/>
      <c r="T3348" s="75"/>
      <c r="U3348" s="75"/>
      <c r="V3348" s="75"/>
      <c r="W3348" s="75"/>
      <c r="X3348" s="75"/>
      <c r="Y3348" s="76" t="s">
        <v>1241</v>
      </c>
      <c r="Z3348" s="77" t="s">
        <v>1241</v>
      </c>
      <c r="AA3348" s="78">
        <f>AA$2569</f>
        <v>5000</v>
      </c>
      <c r="AB3348" s="75"/>
      <c r="AC3348" s="75"/>
      <c r="AD3348" s="75"/>
      <c r="AE3348" s="75"/>
      <c r="AF3348" s="75"/>
      <c r="AG3348" s="75"/>
      <c r="AH3348" s="75"/>
      <c r="AI3348" s="75"/>
      <c r="AJ3348" s="76" t="s">
        <v>1241</v>
      </c>
      <c r="AK3348" s="77" t="s">
        <v>1241</v>
      </c>
      <c r="AL3348" s="78">
        <f>AL$2569</f>
        <v>0</v>
      </c>
      <c r="AM3348" s="75"/>
      <c r="AN3348" s="75"/>
      <c r="AO3348" s="75"/>
      <c r="AP3348" s="75"/>
      <c r="AQ3348" s="75"/>
      <c r="AR3348" s="75"/>
      <c r="AS3348" s="75"/>
      <c r="AT3348" s="75"/>
      <c r="AU3348" s="75"/>
      <c r="AV3348" s="75"/>
      <c r="AW3348" s="76" t="s">
        <v>1241</v>
      </c>
      <c r="AX3348" s="77" t="s">
        <v>1241</v>
      </c>
      <c r="AY3348" s="78">
        <f>AY$2569</f>
        <v>500</v>
      </c>
      <c r="AZ3348" s="79"/>
      <c r="BA3348" s="80" t="str">
        <f>I3348</f>
        <v>&gt; see 4711, Thermal insulation</v>
      </c>
      <c r="BB3348" s="71"/>
      <c r="BC3348" s="95"/>
      <c r="BD3348" s="41">
        <f>A3348</f>
        <v>5</v>
      </c>
      <c r="BE3348" s="52">
        <f>C3348</f>
        <v>54</v>
      </c>
      <c r="BF3348" s="62">
        <f>E3348</f>
        <v>5434</v>
      </c>
      <c r="BG3348" s="276" t="str">
        <f>H3348</f>
        <v>Default Scenario (Link)</v>
      </c>
    </row>
    <row r="3349" spans="1:59" s="63" customFormat="1" ht="12.75" x14ac:dyDescent="0.2">
      <c r="A3349" s="196">
        <v>5</v>
      </c>
      <c r="B3349" s="197" t="s">
        <v>938</v>
      </c>
      <c r="C3349" s="208">
        <v>54</v>
      </c>
      <c r="D3349" s="209" t="s">
        <v>1007</v>
      </c>
      <c r="E3349" s="210">
        <v>5434</v>
      </c>
      <c r="F3349" s="211" t="s">
        <v>1018</v>
      </c>
      <c r="G3349" s="231"/>
      <c r="H3349" s="65"/>
      <c r="I3349" s="222"/>
      <c r="J3349" s="66"/>
      <c r="K3349" s="66"/>
      <c r="L3349" s="66"/>
      <c r="M3349" s="64"/>
      <c r="N3349" s="304"/>
      <c r="O3349" s="305"/>
      <c r="P3349" s="127"/>
      <c r="Q3349" s="67"/>
      <c r="R3349" s="67"/>
      <c r="S3349" s="67"/>
      <c r="T3349" s="67"/>
      <c r="U3349" s="67"/>
      <c r="V3349" s="67"/>
      <c r="W3349" s="67"/>
      <c r="X3349" s="67"/>
      <c r="Y3349" s="68"/>
      <c r="Z3349" s="68"/>
      <c r="AA3349" s="68"/>
      <c r="AB3349" s="67"/>
      <c r="AC3349" s="67"/>
      <c r="AD3349" s="67"/>
      <c r="AE3349" s="67"/>
      <c r="AF3349" s="67"/>
      <c r="AG3349" s="67"/>
      <c r="AH3349" s="67"/>
      <c r="AI3349" s="67"/>
      <c r="AJ3349" s="68"/>
      <c r="AK3349" s="68"/>
      <c r="AL3349" s="68"/>
      <c r="AM3349" s="67"/>
      <c r="AN3349" s="67"/>
      <c r="AO3349" s="67"/>
      <c r="AP3349" s="67"/>
      <c r="AQ3349" s="67"/>
      <c r="AR3349" s="67"/>
      <c r="AS3349" s="67"/>
      <c r="AT3349" s="67"/>
      <c r="AU3349" s="67"/>
      <c r="AV3349" s="67"/>
      <c r="AW3349" s="67"/>
      <c r="AX3349" s="68"/>
      <c r="AY3349" s="68"/>
      <c r="AZ3349" s="69"/>
      <c r="BA3349" s="70"/>
      <c r="BB3349" s="71"/>
      <c r="BC3349" s="54"/>
      <c r="BD3349" s="41"/>
      <c r="BE3349" s="52"/>
      <c r="BF3349" s="62"/>
      <c r="BG3349" s="275"/>
    </row>
    <row r="3350" spans="1:59" s="63" customFormat="1" ht="12.75" x14ac:dyDescent="0.2">
      <c r="A3350" s="196">
        <v>5</v>
      </c>
      <c r="B3350" s="197" t="s">
        <v>938</v>
      </c>
      <c r="C3350" s="208">
        <v>54</v>
      </c>
      <c r="D3350" s="209" t="s">
        <v>1007</v>
      </c>
      <c r="E3350" s="210">
        <v>5434</v>
      </c>
      <c r="F3350" s="211" t="s">
        <v>1018</v>
      </c>
      <c r="G3350" s="230"/>
      <c r="H3350" s="56"/>
      <c r="I3350" s="221"/>
      <c r="J3350" s="57"/>
      <c r="K3350" s="57"/>
      <c r="L3350" s="57"/>
      <c r="M3350" s="55"/>
      <c r="N3350" s="303"/>
      <c r="O3350" s="245"/>
      <c r="P3350" s="122"/>
      <c r="Q3350" s="58"/>
      <c r="R3350" s="58"/>
      <c r="S3350" s="58"/>
      <c r="T3350" s="58"/>
      <c r="U3350" s="58"/>
      <c r="V3350" s="58"/>
      <c r="W3350" s="58"/>
      <c r="X3350" s="58"/>
      <c r="Y3350" s="59"/>
      <c r="Z3350" s="59"/>
      <c r="AA3350" s="59"/>
      <c r="AB3350" s="58"/>
      <c r="AC3350" s="58"/>
      <c r="AD3350" s="58"/>
      <c r="AE3350" s="58"/>
      <c r="AF3350" s="58"/>
      <c r="AG3350" s="58"/>
      <c r="AH3350" s="58"/>
      <c r="AI3350" s="58"/>
      <c r="AJ3350" s="59"/>
      <c r="AK3350" s="59"/>
      <c r="AL3350" s="59"/>
      <c r="AM3350" s="58"/>
      <c r="AN3350" s="58"/>
      <c r="AO3350" s="58"/>
      <c r="AP3350" s="58"/>
      <c r="AQ3350" s="58"/>
      <c r="AR3350" s="58"/>
      <c r="AS3350" s="58"/>
      <c r="AT3350" s="58"/>
      <c r="AU3350" s="58"/>
      <c r="AV3350" s="58"/>
      <c r="AW3350" s="58"/>
      <c r="AX3350" s="59"/>
      <c r="AY3350" s="59"/>
      <c r="AZ3350" s="60"/>
      <c r="BA3350" s="61"/>
      <c r="BB3350" s="54"/>
      <c r="BC3350" s="54"/>
      <c r="BD3350" s="41">
        <v>5</v>
      </c>
      <c r="BE3350" s="52">
        <v>54</v>
      </c>
      <c r="BF3350" s="62">
        <v>5434</v>
      </c>
      <c r="BG3350" s="274"/>
    </row>
    <row r="3351" spans="1:59" s="53" customFormat="1" ht="18.75" x14ac:dyDescent="0.3">
      <c r="A3351" s="202">
        <v>5</v>
      </c>
      <c r="B3351" s="203" t="s">
        <v>938</v>
      </c>
      <c r="C3351" s="205">
        <v>55</v>
      </c>
      <c r="D3351" s="206" t="s">
        <v>1022</v>
      </c>
      <c r="E3351" s="207"/>
      <c r="F3351" s="207"/>
      <c r="G3351" s="229"/>
      <c r="H3351" s="44"/>
      <c r="I3351" s="226"/>
      <c r="J3351" s="192"/>
      <c r="K3351" s="192"/>
      <c r="L3351" s="192"/>
      <c r="M3351" s="194"/>
      <c r="N3351" s="302"/>
      <c r="O3351" s="298"/>
      <c r="P3351" s="47"/>
      <c r="Q3351" s="47"/>
      <c r="R3351" s="47"/>
      <c r="S3351" s="47"/>
      <c r="T3351" s="47"/>
      <c r="U3351" s="47"/>
      <c r="V3351" s="47"/>
      <c r="W3351" s="47"/>
      <c r="X3351" s="47"/>
      <c r="Y3351" s="48"/>
      <c r="Z3351" s="48"/>
      <c r="AA3351" s="48"/>
      <c r="AB3351" s="47"/>
      <c r="AC3351" s="47"/>
      <c r="AD3351" s="47"/>
      <c r="AE3351" s="47"/>
      <c r="AF3351" s="47"/>
      <c r="AG3351" s="47"/>
      <c r="AH3351" s="47"/>
      <c r="AI3351" s="47"/>
      <c r="AJ3351" s="48"/>
      <c r="AK3351" s="48"/>
      <c r="AL3351" s="48"/>
      <c r="AM3351" s="47"/>
      <c r="AN3351" s="47"/>
      <c r="AO3351" s="47"/>
      <c r="AP3351" s="47"/>
      <c r="AQ3351" s="47"/>
      <c r="AR3351" s="47"/>
      <c r="AS3351" s="47"/>
      <c r="AT3351" s="47"/>
      <c r="AU3351" s="47"/>
      <c r="AV3351" s="47"/>
      <c r="AW3351" s="47"/>
      <c r="AX3351" s="48"/>
      <c r="AY3351" s="333"/>
      <c r="AZ3351" s="49"/>
      <c r="BA3351" s="50"/>
      <c r="BB3351" s="51"/>
      <c r="BC3351" s="45"/>
      <c r="BD3351" s="41">
        <v>5</v>
      </c>
      <c r="BE3351" s="52">
        <v>55</v>
      </c>
      <c r="BF3351" s="52" t="s">
        <v>1022</v>
      </c>
      <c r="BG3351" s="273"/>
    </row>
    <row r="3352" spans="1:59" x14ac:dyDescent="0.25">
      <c r="A3352" s="196">
        <v>5</v>
      </c>
      <c r="B3352" s="197" t="s">
        <v>938</v>
      </c>
      <c r="C3352" s="208">
        <v>55</v>
      </c>
      <c r="D3352" s="209" t="s">
        <v>1022</v>
      </c>
      <c r="E3352" s="212">
        <v>5571</v>
      </c>
      <c r="F3352" s="213" t="s">
        <v>1023</v>
      </c>
      <c r="G3352" s="234"/>
      <c r="H3352" s="138"/>
      <c r="I3352" s="224"/>
      <c r="J3352" s="98"/>
      <c r="K3352" s="98"/>
      <c r="L3352" s="98"/>
      <c r="M3352" s="137"/>
      <c r="N3352" s="322"/>
      <c r="O3352" s="323"/>
      <c r="P3352" s="139"/>
      <c r="Q3352" s="139"/>
      <c r="R3352" s="139"/>
      <c r="S3352" s="139"/>
      <c r="T3352" s="139"/>
      <c r="U3352" s="139"/>
      <c r="V3352" s="139"/>
      <c r="W3352" s="139"/>
      <c r="X3352" s="139"/>
      <c r="Y3352" s="100"/>
      <c r="Z3352" s="125"/>
      <c r="AA3352" s="125"/>
      <c r="AB3352" s="139"/>
      <c r="AC3352" s="139"/>
      <c r="AD3352" s="139"/>
      <c r="AE3352" s="139"/>
      <c r="AF3352" s="139"/>
      <c r="AG3352" s="139"/>
      <c r="AH3352" s="139"/>
      <c r="AI3352" s="139"/>
      <c r="AJ3352" s="100"/>
      <c r="AK3352" s="125"/>
      <c r="AL3352" s="125"/>
      <c r="AM3352" s="139"/>
      <c r="AN3352" s="139"/>
      <c r="AO3352" s="139"/>
      <c r="AP3352" s="139"/>
      <c r="AQ3352" s="139"/>
      <c r="AR3352" s="139"/>
      <c r="AS3352" s="139"/>
      <c r="AT3352" s="139"/>
      <c r="AU3352" s="139"/>
      <c r="AV3352" s="139"/>
      <c r="AW3352" s="99"/>
      <c r="AX3352" s="125"/>
      <c r="AY3352" s="100"/>
      <c r="AZ3352" s="140"/>
      <c r="BA3352" s="141"/>
      <c r="BB3352" s="136"/>
      <c r="BC3352" s="136"/>
      <c r="BD3352" s="41">
        <v>5</v>
      </c>
      <c r="BE3352" s="52">
        <v>55</v>
      </c>
      <c r="BF3352" s="103">
        <v>5571</v>
      </c>
      <c r="BG3352" s="283"/>
    </row>
    <row r="3353" spans="1:59" s="63" customFormat="1" ht="12.75" x14ac:dyDescent="0.2">
      <c r="A3353" s="196">
        <v>5</v>
      </c>
      <c r="B3353" s="197" t="s">
        <v>938</v>
      </c>
      <c r="C3353" s="208">
        <v>55</v>
      </c>
      <c r="D3353" s="209" t="s">
        <v>1022</v>
      </c>
      <c r="E3353" s="212">
        <v>5571</v>
      </c>
      <c r="F3353" s="213" t="s">
        <v>1023</v>
      </c>
      <c r="G3353" s="232"/>
      <c r="H3353" s="97"/>
      <c r="I3353" s="224"/>
      <c r="J3353" s="98"/>
      <c r="K3353" s="98"/>
      <c r="L3353" s="98"/>
      <c r="M3353" s="96"/>
      <c r="N3353" s="307"/>
      <c r="O3353" s="246"/>
      <c r="P3353" s="124"/>
      <c r="Q3353" s="99"/>
      <c r="R3353" s="99"/>
      <c r="S3353" s="99"/>
      <c r="T3353" s="99"/>
      <c r="U3353" s="99"/>
      <c r="V3353" s="99"/>
      <c r="W3353" s="99"/>
      <c r="X3353" s="99"/>
      <c r="Y3353" s="100"/>
      <c r="Z3353" s="100"/>
      <c r="AA3353" s="100"/>
      <c r="AB3353" s="99"/>
      <c r="AC3353" s="99"/>
      <c r="AD3353" s="99"/>
      <c r="AE3353" s="99"/>
      <c r="AF3353" s="99"/>
      <c r="AG3353" s="99"/>
      <c r="AH3353" s="99"/>
      <c r="AI3353" s="99"/>
      <c r="AJ3353" s="100"/>
      <c r="AK3353" s="100"/>
      <c r="AL3353" s="100"/>
      <c r="AM3353" s="99"/>
      <c r="AN3353" s="99"/>
      <c r="AO3353" s="99"/>
      <c r="AP3353" s="99"/>
      <c r="AQ3353" s="99"/>
      <c r="AR3353" s="99"/>
      <c r="AS3353" s="99"/>
      <c r="AT3353" s="99"/>
      <c r="AU3353" s="99"/>
      <c r="AV3353" s="99"/>
      <c r="AW3353" s="99"/>
      <c r="AX3353" s="100"/>
      <c r="AY3353" s="100"/>
      <c r="AZ3353" s="101"/>
      <c r="BA3353" s="102"/>
      <c r="BB3353" s="95"/>
      <c r="BC3353" s="95"/>
      <c r="BD3353" s="41">
        <v>5</v>
      </c>
      <c r="BE3353" s="52">
        <v>55</v>
      </c>
      <c r="BF3353" s="103">
        <v>5571</v>
      </c>
      <c r="BG3353" s="277"/>
    </row>
    <row r="3354" spans="1:59" s="63" customFormat="1" ht="12.75" x14ac:dyDescent="0.2">
      <c r="A3354" s="196">
        <v>5</v>
      </c>
      <c r="B3354" s="197" t="s">
        <v>938</v>
      </c>
      <c r="C3354" s="208">
        <v>55</v>
      </c>
      <c r="D3354" s="209" t="s">
        <v>1022</v>
      </c>
      <c r="E3354" s="212">
        <v>5571</v>
      </c>
      <c r="F3354" s="213" t="s">
        <v>1023</v>
      </c>
      <c r="G3354" s="231"/>
      <c r="H3354" s="65"/>
      <c r="I3354" s="222"/>
      <c r="J3354" s="66"/>
      <c r="K3354" s="66"/>
      <c r="L3354" s="66"/>
      <c r="M3354" s="64"/>
      <c r="N3354" s="304"/>
      <c r="O3354" s="305"/>
      <c r="P3354" s="127"/>
      <c r="Q3354" s="67"/>
      <c r="R3354" s="67"/>
      <c r="S3354" s="67"/>
      <c r="T3354" s="67"/>
      <c r="U3354" s="67"/>
      <c r="V3354" s="67"/>
      <c r="W3354" s="67"/>
      <c r="X3354" s="67"/>
      <c r="Y3354" s="68"/>
      <c r="Z3354" s="68"/>
      <c r="AA3354" s="68"/>
      <c r="AB3354" s="67"/>
      <c r="AC3354" s="67"/>
      <c r="AD3354" s="67"/>
      <c r="AE3354" s="67"/>
      <c r="AF3354" s="67"/>
      <c r="AG3354" s="67"/>
      <c r="AH3354" s="67"/>
      <c r="AI3354" s="67"/>
      <c r="AJ3354" s="68"/>
      <c r="AK3354" s="68"/>
      <c r="AL3354" s="68"/>
      <c r="AM3354" s="67"/>
      <c r="AN3354" s="67"/>
      <c r="AO3354" s="67"/>
      <c r="AP3354" s="67"/>
      <c r="AQ3354" s="67"/>
      <c r="AR3354" s="67"/>
      <c r="AS3354" s="67"/>
      <c r="AT3354" s="67"/>
      <c r="AU3354" s="67"/>
      <c r="AV3354" s="67"/>
      <c r="AW3354" s="67"/>
      <c r="AX3354" s="68"/>
      <c r="AY3354" s="68"/>
      <c r="AZ3354" s="69"/>
      <c r="BA3354" s="70"/>
      <c r="BB3354" s="71"/>
      <c r="BC3354" s="95"/>
      <c r="BD3354" s="41">
        <v>5</v>
      </c>
      <c r="BE3354" s="52">
        <v>55</v>
      </c>
      <c r="BF3354" s="103">
        <v>5571</v>
      </c>
      <c r="BG3354" s="275"/>
    </row>
    <row r="3355" spans="1:59" s="63" customFormat="1" ht="12.75" x14ac:dyDescent="0.2">
      <c r="A3355" s="196">
        <v>5</v>
      </c>
      <c r="B3355" s="197" t="s">
        <v>938</v>
      </c>
      <c r="C3355" s="208">
        <v>55</v>
      </c>
      <c r="D3355" s="209" t="s">
        <v>1022</v>
      </c>
      <c r="E3355" s="212">
        <v>5571</v>
      </c>
      <c r="F3355" s="213" t="s">
        <v>1023</v>
      </c>
      <c r="G3355" s="231"/>
      <c r="H3355" s="72" t="s">
        <v>47</v>
      </c>
      <c r="I3355" s="223"/>
      <c r="J3355" s="73"/>
      <c r="K3355" s="73"/>
      <c r="L3355" s="73"/>
      <c r="M3355" s="74"/>
      <c r="N3355" s="247"/>
      <c r="O3355" s="306"/>
      <c r="P3355" s="105"/>
      <c r="Q3355" s="75"/>
      <c r="R3355" s="75"/>
      <c r="S3355" s="75"/>
      <c r="T3355" s="75"/>
      <c r="U3355" s="75"/>
      <c r="V3355" s="75"/>
      <c r="W3355" s="75"/>
      <c r="X3355" s="75"/>
      <c r="Y3355" s="76">
        <f>IF(ISNUMBER(VLOOKUP(Y3357,P$7:W$7,MATCH(Y3357,P$7:W$7))),VLOOKUP(Y3357,P$7:W$7,MATCH(Y3357,P$7:W$7)),IF(N3359=0,"No Data",IF(Y3357&gt;0,"&lt;100",0)))</f>
        <v>10000</v>
      </c>
      <c r="Z3355" s="77">
        <f>IF(ISNUMBER(VLOOKUP(Z3359,P$7:W$7,MATCH(Z3359,P$7:W$7))),VLOOKUP(Z3359,P$7:W$7,MATCH(Z3359,P$7:W$7)),IF(N3359=0,"No Data",IF(Z3359&gt;0,"&lt;100",0)))</f>
        <v>10000</v>
      </c>
      <c r="AA3355" s="106">
        <f>IF(ISNUMBER(Z3355),Z3355,0)</f>
        <v>10000</v>
      </c>
      <c r="AB3355" s="75"/>
      <c r="AC3355" s="75"/>
      <c r="AD3355" s="75"/>
      <c r="AE3355" s="75"/>
      <c r="AF3355" s="75"/>
      <c r="AG3355" s="75"/>
      <c r="AH3355" s="75"/>
      <c r="AI3355" s="75"/>
      <c r="AJ3355" s="76">
        <f>IF(ISNUMBER(VLOOKUP(AJ3357,AB$7:AH$7,MATCH(AJ3357,AB$7:AH$7))),VLOOKUP(AJ3357,AB$7:AH$7,MATCH(AJ3357,AB$7:AH$7)),IF(N3359=0,"No Data",IF(AJ3357&gt;0,"&lt;50",0)))</f>
        <v>0</v>
      </c>
      <c r="AK3355" s="77">
        <f>IF(ISNUMBER(VLOOKUP(AK3359,AB$7:AH$7,MATCH(AK3359,AB$7:AH$7))),VLOOKUP(AK3359,AB$7:AH$7,MATCH(AK3359,AB$7:AH$7)),IF(N3359=0,"No Data",IF(AK3359&gt;0,"&lt;50",0)))</f>
        <v>0</v>
      </c>
      <c r="AL3355" s="106">
        <f>IF(ISNUMBER(AK3355),AK3355,0)</f>
        <v>0</v>
      </c>
      <c r="AM3355" s="75"/>
      <c r="AN3355" s="75"/>
      <c r="AO3355" s="75"/>
      <c r="AP3355" s="75"/>
      <c r="AQ3355" s="75"/>
      <c r="AR3355" s="75"/>
      <c r="AS3355" s="75"/>
      <c r="AT3355" s="75"/>
      <c r="AU3355" s="75"/>
      <c r="AV3355" s="75"/>
      <c r="AW3355" s="76">
        <f>IF(ISNUMBER(VLOOKUP(AW3357,AM$7:AU$7,MATCH(AW3357,AM$7:AU$7))),VLOOKUP(AW3357,AM$7:AU$7,MATCH(AW3357,AM$7:AU$7)),IF(N3359=0,"No Data",IF(AW3357&gt;0,"&lt;10",0)))</f>
        <v>250</v>
      </c>
      <c r="AX3355" s="77">
        <f>IF(ISNUMBER(VLOOKUP(AX3359,AM$7:AU$7,MATCH(AX3359,AM$7:AU$7))),VLOOKUP(AX3359,AM$7:AU$7,MATCH(AX3359,AM$7:AU$7)),IF(N3359=0,"No Data",IF(AX3359&gt;0,"&lt;10",0)))</f>
        <v>250</v>
      </c>
      <c r="AY3355" s="106">
        <f>IF(ISNUMBER(AX3355),AX3355,0)</f>
        <v>250</v>
      </c>
      <c r="AZ3355" s="79"/>
      <c r="BA3355" s="80"/>
      <c r="BB3355" s="71"/>
      <c r="BC3355" s="95"/>
      <c r="BD3355" s="41">
        <v>5</v>
      </c>
      <c r="BE3355" s="52">
        <v>55</v>
      </c>
      <c r="BF3355" s="103">
        <v>5571</v>
      </c>
      <c r="BG3355" s="276" t="s">
        <v>47</v>
      </c>
    </row>
    <row r="3356" spans="1:59" s="63" customFormat="1" ht="12.75" x14ac:dyDescent="0.2">
      <c r="A3356" s="196">
        <v>5</v>
      </c>
      <c r="B3356" s="197" t="s">
        <v>938</v>
      </c>
      <c r="C3356" s="208">
        <v>55</v>
      </c>
      <c r="D3356" s="209" t="s">
        <v>1022</v>
      </c>
      <c r="E3356" s="212">
        <v>5571</v>
      </c>
      <c r="F3356" s="213" t="s">
        <v>1023</v>
      </c>
      <c r="G3356" s="231"/>
      <c r="H3356" s="81" t="s">
        <v>48</v>
      </c>
      <c r="I3356" s="223"/>
      <c r="J3356" s="73"/>
      <c r="K3356" s="73"/>
      <c r="L3356" s="73"/>
      <c r="M3356" s="74"/>
      <c r="N3356" s="247"/>
      <c r="O3356" s="306"/>
      <c r="P3356" s="105"/>
      <c r="Q3356" s="75"/>
      <c r="R3356" s="75"/>
      <c r="S3356" s="75"/>
      <c r="T3356" s="75"/>
      <c r="U3356" s="75"/>
      <c r="V3356" s="75"/>
      <c r="W3356" s="75"/>
      <c r="X3356" s="75"/>
      <c r="Y3356" s="82">
        <f>MIN(X3360:X3364)</f>
        <v>0</v>
      </c>
      <c r="Z3356" s="83"/>
      <c r="AA3356" s="83"/>
      <c r="AB3356" s="75"/>
      <c r="AC3356" s="75"/>
      <c r="AD3356" s="75"/>
      <c r="AE3356" s="75"/>
      <c r="AF3356" s="75"/>
      <c r="AG3356" s="75"/>
      <c r="AH3356" s="75"/>
      <c r="AI3356" s="75"/>
      <c r="AJ3356" s="82">
        <f>MIN(AI3360:AI3364)</f>
        <v>0</v>
      </c>
      <c r="AK3356" s="83"/>
      <c r="AL3356" s="83"/>
      <c r="AM3356" s="75"/>
      <c r="AN3356" s="75"/>
      <c r="AO3356" s="75"/>
      <c r="AP3356" s="75"/>
      <c r="AQ3356" s="75"/>
      <c r="AR3356" s="75"/>
      <c r="AS3356" s="75"/>
      <c r="AT3356" s="75"/>
      <c r="AU3356" s="75"/>
      <c r="AV3356" s="75"/>
      <c r="AW3356" s="82">
        <f>MIN(AV3360:AV3364)</f>
        <v>100</v>
      </c>
      <c r="AX3356" s="83"/>
      <c r="AY3356" s="83"/>
      <c r="AZ3356" s="79"/>
      <c r="BA3356" s="80"/>
      <c r="BB3356" s="71"/>
      <c r="BC3356" s="95"/>
      <c r="BD3356" s="41">
        <v>5</v>
      </c>
      <c r="BE3356" s="52">
        <v>55</v>
      </c>
      <c r="BF3356" s="103">
        <v>5571</v>
      </c>
      <c r="BG3356" s="278" t="s">
        <v>48</v>
      </c>
    </row>
    <row r="3357" spans="1:59" s="63" customFormat="1" ht="12.75" x14ac:dyDescent="0.2">
      <c r="A3357" s="196">
        <v>5</v>
      </c>
      <c r="B3357" s="197" t="s">
        <v>938</v>
      </c>
      <c r="C3357" s="208">
        <v>55</v>
      </c>
      <c r="D3357" s="209" t="s">
        <v>1022</v>
      </c>
      <c r="E3357" s="212">
        <v>5571</v>
      </c>
      <c r="F3357" s="213" t="s">
        <v>1023</v>
      </c>
      <c r="G3357" s="231"/>
      <c r="H3357" s="81" t="s">
        <v>49</v>
      </c>
      <c r="I3357" s="223"/>
      <c r="J3357" s="73"/>
      <c r="K3357" s="73"/>
      <c r="L3357" s="73"/>
      <c r="M3357" s="74"/>
      <c r="N3357" s="247"/>
      <c r="O3357" s="306"/>
      <c r="P3357" s="105"/>
      <c r="Q3357" s="75"/>
      <c r="R3357" s="75"/>
      <c r="S3357" s="75"/>
      <c r="T3357" s="75"/>
      <c r="U3357" s="75"/>
      <c r="V3357" s="75"/>
      <c r="W3357" s="75"/>
      <c r="X3357" s="75"/>
      <c r="Y3357" s="84">
        <f>IF(ISNUMBER(AVERAGE(X3360:X3364)),AVERAGE(X3360:X3364),0)</f>
        <v>10000</v>
      </c>
      <c r="Z3357" s="83"/>
      <c r="AA3357" s="83"/>
      <c r="AB3357" s="75"/>
      <c r="AC3357" s="75"/>
      <c r="AD3357" s="75"/>
      <c r="AE3357" s="75"/>
      <c r="AF3357" s="75"/>
      <c r="AG3357" s="75"/>
      <c r="AH3357" s="75"/>
      <c r="AI3357" s="75"/>
      <c r="AJ3357" s="84">
        <f>IF(ISNUMBER(AVERAGE(AI3360:AI3364)),AVERAGE(AI3360:AI3364),0)</f>
        <v>0</v>
      </c>
      <c r="AK3357" s="83"/>
      <c r="AL3357" s="83"/>
      <c r="AM3357" s="75"/>
      <c r="AN3357" s="75"/>
      <c r="AO3357" s="75"/>
      <c r="AP3357" s="75"/>
      <c r="AQ3357" s="75"/>
      <c r="AR3357" s="75"/>
      <c r="AS3357" s="75"/>
      <c r="AT3357" s="75"/>
      <c r="AU3357" s="75"/>
      <c r="AV3357" s="75"/>
      <c r="AW3357" s="84">
        <f>IF(ISNUMBER(AVERAGE(AV3360:AV3364)),AVERAGE(AV3360:AV3364),0)</f>
        <v>460</v>
      </c>
      <c r="AX3357" s="83"/>
      <c r="AY3357" s="83"/>
      <c r="AZ3357" s="79"/>
      <c r="BA3357" s="80"/>
      <c r="BB3357" s="71"/>
      <c r="BC3357" s="95"/>
      <c r="BD3357" s="41">
        <v>5</v>
      </c>
      <c r="BE3357" s="52">
        <v>55</v>
      </c>
      <c r="BF3357" s="103">
        <v>5571</v>
      </c>
      <c r="BG3357" s="278" t="s">
        <v>49</v>
      </c>
    </row>
    <row r="3358" spans="1:59" s="63" customFormat="1" ht="12.75" x14ac:dyDescent="0.2">
      <c r="A3358" s="196">
        <v>5</v>
      </c>
      <c r="B3358" s="197" t="s">
        <v>938</v>
      </c>
      <c r="C3358" s="208">
        <v>55</v>
      </c>
      <c r="D3358" s="209" t="s">
        <v>1022</v>
      </c>
      <c r="E3358" s="212">
        <v>5571</v>
      </c>
      <c r="F3358" s="213" t="s">
        <v>1023</v>
      </c>
      <c r="G3358" s="231"/>
      <c r="H3358" s="81" t="s">
        <v>50</v>
      </c>
      <c r="I3358" s="223"/>
      <c r="J3358" s="73"/>
      <c r="K3358" s="73"/>
      <c r="L3358" s="73"/>
      <c r="M3358" s="74"/>
      <c r="N3358" s="247"/>
      <c r="O3358" s="306"/>
      <c r="P3358" s="105"/>
      <c r="Q3358" s="75"/>
      <c r="R3358" s="75"/>
      <c r="S3358" s="75"/>
      <c r="T3358" s="75"/>
      <c r="U3358" s="75"/>
      <c r="V3358" s="75"/>
      <c r="W3358" s="75"/>
      <c r="X3358" s="75"/>
      <c r="Y3358" s="84">
        <f>MAX(X3360:X3364)</f>
        <v>25000</v>
      </c>
      <c r="Z3358" s="83"/>
      <c r="AA3358" s="83"/>
      <c r="AB3358" s="75"/>
      <c r="AC3358" s="75"/>
      <c r="AD3358" s="75"/>
      <c r="AE3358" s="75"/>
      <c r="AF3358" s="75"/>
      <c r="AG3358" s="75"/>
      <c r="AH3358" s="75"/>
      <c r="AI3358" s="75"/>
      <c r="AJ3358" s="84">
        <f>MAX(AI3360:AI3364)</f>
        <v>0</v>
      </c>
      <c r="AK3358" s="83"/>
      <c r="AL3358" s="83"/>
      <c r="AM3358" s="75"/>
      <c r="AN3358" s="75"/>
      <c r="AO3358" s="75"/>
      <c r="AP3358" s="75"/>
      <c r="AQ3358" s="75"/>
      <c r="AR3358" s="75"/>
      <c r="AS3358" s="75"/>
      <c r="AT3358" s="75"/>
      <c r="AU3358" s="75"/>
      <c r="AV3358" s="75"/>
      <c r="AW3358" s="84">
        <f>MAX(AV3360:AV3364)</f>
        <v>1000</v>
      </c>
      <c r="AX3358" s="83"/>
      <c r="AY3358" s="83"/>
      <c r="AZ3358" s="79"/>
      <c r="BA3358" s="80"/>
      <c r="BB3358" s="71"/>
      <c r="BC3358" s="95"/>
      <c r="BD3358" s="41">
        <v>5</v>
      </c>
      <c r="BE3358" s="52">
        <v>55</v>
      </c>
      <c r="BF3358" s="103">
        <v>5571</v>
      </c>
      <c r="BG3358" s="278" t="s">
        <v>50</v>
      </c>
    </row>
    <row r="3359" spans="1:59" s="63" customFormat="1" ht="12.75" x14ac:dyDescent="0.2">
      <c r="A3359" s="196">
        <v>5</v>
      </c>
      <c r="B3359" s="197" t="s">
        <v>938</v>
      </c>
      <c r="C3359" s="208">
        <v>55</v>
      </c>
      <c r="D3359" s="209" t="s">
        <v>1022</v>
      </c>
      <c r="E3359" s="212">
        <v>5571</v>
      </c>
      <c r="F3359" s="213" t="s">
        <v>1023</v>
      </c>
      <c r="G3359" s="231"/>
      <c r="H3359" s="85" t="s">
        <v>51</v>
      </c>
      <c r="I3359" s="223"/>
      <c r="J3359" s="73"/>
      <c r="K3359" s="73"/>
      <c r="L3359" s="73"/>
      <c r="M3359" s="74"/>
      <c r="N3359" s="248">
        <f>SUM(N3360:N3365)</f>
        <v>5</v>
      </c>
      <c r="O3359" s="293">
        <f>SUM(O3360:O3365)</f>
        <v>1</v>
      </c>
      <c r="P3359" s="292"/>
      <c r="Q3359" s="87"/>
      <c r="R3359" s="87"/>
      <c r="S3359" s="87"/>
      <c r="T3359" s="87"/>
      <c r="U3359" s="87"/>
      <c r="V3359" s="87"/>
      <c r="W3359" s="87"/>
      <c r="X3359" s="87"/>
      <c r="Y3359" s="88"/>
      <c r="Z3359" s="86">
        <f>SUM(Z3360:Z3364)</f>
        <v>10000</v>
      </c>
      <c r="AA3359" s="88"/>
      <c r="AB3359" s="87"/>
      <c r="AC3359" s="87"/>
      <c r="AD3359" s="87"/>
      <c r="AE3359" s="87"/>
      <c r="AF3359" s="87"/>
      <c r="AG3359" s="87"/>
      <c r="AH3359" s="87"/>
      <c r="AI3359" s="87"/>
      <c r="AJ3359" s="88"/>
      <c r="AK3359" s="86">
        <f>SUM(AK3360:AK3364)</f>
        <v>0</v>
      </c>
      <c r="AL3359" s="88"/>
      <c r="AM3359" s="87"/>
      <c r="AN3359" s="87"/>
      <c r="AO3359" s="87"/>
      <c r="AP3359" s="87"/>
      <c r="AQ3359" s="87"/>
      <c r="AR3359" s="87"/>
      <c r="AS3359" s="87"/>
      <c r="AT3359" s="87"/>
      <c r="AU3359" s="87"/>
      <c r="AV3359" s="87"/>
      <c r="AW3359" s="112"/>
      <c r="AX3359" s="86">
        <f>SUM(AX3360:AX3364)</f>
        <v>440</v>
      </c>
      <c r="AY3359" s="88"/>
      <c r="AZ3359" s="79"/>
      <c r="BA3359" s="80"/>
      <c r="BB3359" s="71"/>
      <c r="BC3359" s="95"/>
      <c r="BD3359" s="41">
        <v>5</v>
      </c>
      <c r="BE3359" s="52">
        <v>55</v>
      </c>
      <c r="BF3359" s="103">
        <v>5571</v>
      </c>
      <c r="BG3359" s="279" t="s">
        <v>51</v>
      </c>
    </row>
    <row r="3360" spans="1:59" s="63" customFormat="1" ht="12.75" x14ac:dyDescent="0.2">
      <c r="A3360" s="196">
        <v>5</v>
      </c>
      <c r="B3360" s="197" t="s">
        <v>938</v>
      </c>
      <c r="C3360" s="208">
        <v>55</v>
      </c>
      <c r="D3360" s="209" t="s">
        <v>1022</v>
      </c>
      <c r="E3360" s="212">
        <v>5571</v>
      </c>
      <c r="F3360" s="213" t="s">
        <v>1023</v>
      </c>
      <c r="G3360" s="231"/>
      <c r="H3360" s="89" t="s">
        <v>52</v>
      </c>
      <c r="I3360" s="90" t="s">
        <v>1167</v>
      </c>
      <c r="J3360" s="90" t="s">
        <v>995</v>
      </c>
      <c r="K3360" s="90" t="s">
        <v>64</v>
      </c>
      <c r="L3360" s="90" t="s">
        <v>528</v>
      </c>
      <c r="M3360" s="91"/>
      <c r="N3360" s="312">
        <v>0</v>
      </c>
      <c r="O3360" s="313">
        <f t="shared" ref="O3360:O3365" si="570">N3360/N$3359</f>
        <v>0</v>
      </c>
      <c r="P3360" s="104"/>
      <c r="Q3360" s="92"/>
      <c r="R3360" s="92"/>
      <c r="S3360" s="92"/>
      <c r="T3360" s="92"/>
      <c r="U3360" s="92"/>
      <c r="V3360" s="92"/>
      <c r="W3360" s="92"/>
      <c r="X3360" s="109">
        <f t="shared" ref="X3360:X3365" si="571">P3360*P$7+Q3360*Q$7+R3360*R$7+S3360*S$7+T3360*T$7+U3360*U$7+V3360*V$7+W3360*W$7</f>
        <v>0</v>
      </c>
      <c r="Y3360" s="83"/>
      <c r="Z3360" s="110">
        <f t="shared" ref="Z3360:Z3365" si="572">X3360*$O3360</f>
        <v>0</v>
      </c>
      <c r="AA3360" s="111"/>
      <c r="AB3360" s="92"/>
      <c r="AC3360" s="92"/>
      <c r="AD3360" s="92"/>
      <c r="AE3360" s="92"/>
      <c r="AF3360" s="92"/>
      <c r="AG3360" s="92"/>
      <c r="AH3360" s="92"/>
      <c r="AI3360" s="109">
        <f t="shared" ref="AI3360:AI3365" si="573">AB3360*AB$7+AC3360*AC$7+AD3360*AD$7+AE3360*AE$7+AF3360*AF$7+AG3360*AG$7+AH3360*AH$7</f>
        <v>0</v>
      </c>
      <c r="AJ3360" s="83"/>
      <c r="AK3360" s="110">
        <f t="shared" ref="AK3360:AK3365" si="574">AI3360*$O3360</f>
        <v>0</v>
      </c>
      <c r="AL3360" s="111"/>
      <c r="AM3360" s="92"/>
      <c r="AN3360" s="92"/>
      <c r="AO3360" s="92"/>
      <c r="AP3360" s="92">
        <v>1</v>
      </c>
      <c r="AQ3360" s="92"/>
      <c r="AR3360" s="92"/>
      <c r="AS3360" s="92"/>
      <c r="AT3360" s="92"/>
      <c r="AU3360" s="92"/>
      <c r="AV3360" s="109">
        <f t="shared" ref="AV3360:AV3365" si="575">AM3360*AM$7+AN3360*AN$7+AO3360*AO$7+AP3360*AP$7+AQ3360*AQ$7+AR3360*AR$7+AS3360*AS$7+AT3360*AT$7+AU3360*AU$7</f>
        <v>100</v>
      </c>
      <c r="AW3360" s="75"/>
      <c r="AX3360" s="110">
        <f t="shared" ref="AX3360:AX3365" si="576">AV3360*$O3360</f>
        <v>0</v>
      </c>
      <c r="AY3360" s="111"/>
      <c r="AZ3360" s="93"/>
      <c r="BA3360" s="94" t="s">
        <v>105</v>
      </c>
      <c r="BB3360" s="71"/>
      <c r="BC3360" s="95"/>
      <c r="BD3360" s="41">
        <v>5</v>
      </c>
      <c r="BE3360" s="52">
        <v>55</v>
      </c>
      <c r="BF3360" s="103">
        <v>5571</v>
      </c>
      <c r="BG3360" s="280" t="s">
        <v>52</v>
      </c>
    </row>
    <row r="3361" spans="1:59" s="63" customFormat="1" ht="12.75" x14ac:dyDescent="0.2">
      <c r="A3361" s="196">
        <v>5</v>
      </c>
      <c r="B3361" s="197" t="s">
        <v>938</v>
      </c>
      <c r="C3361" s="208">
        <v>55</v>
      </c>
      <c r="D3361" s="209" t="s">
        <v>1022</v>
      </c>
      <c r="E3361" s="212">
        <v>5571</v>
      </c>
      <c r="F3361" s="213" t="s">
        <v>1023</v>
      </c>
      <c r="G3361" s="231"/>
      <c r="H3361" s="89"/>
      <c r="I3361" s="90" t="s">
        <v>1024</v>
      </c>
      <c r="J3361" s="90"/>
      <c r="K3361" s="90" t="s">
        <v>64</v>
      </c>
      <c r="L3361" s="90" t="s">
        <v>119</v>
      </c>
      <c r="M3361" s="91"/>
      <c r="N3361" s="312">
        <v>1</v>
      </c>
      <c r="O3361" s="313">
        <f t="shared" si="570"/>
        <v>0.2</v>
      </c>
      <c r="P3361" s="104"/>
      <c r="Q3361" s="92"/>
      <c r="R3361" s="92"/>
      <c r="S3361" s="92"/>
      <c r="T3361" s="92"/>
      <c r="U3361" s="92"/>
      <c r="V3361" s="92"/>
      <c r="W3361" s="92"/>
      <c r="X3361" s="109">
        <f t="shared" si="571"/>
        <v>0</v>
      </c>
      <c r="Y3361" s="83"/>
      <c r="Z3361" s="110">
        <f t="shared" si="572"/>
        <v>0</v>
      </c>
      <c r="AA3361" s="111"/>
      <c r="AB3361" s="92"/>
      <c r="AC3361" s="92"/>
      <c r="AD3361" s="92"/>
      <c r="AE3361" s="92"/>
      <c r="AF3361" s="92"/>
      <c r="AG3361" s="92"/>
      <c r="AH3361" s="92"/>
      <c r="AI3361" s="109">
        <f t="shared" si="573"/>
        <v>0</v>
      </c>
      <c r="AJ3361" s="83"/>
      <c r="AK3361" s="110">
        <f t="shared" si="574"/>
        <v>0</v>
      </c>
      <c r="AL3361" s="111"/>
      <c r="AM3361" s="92"/>
      <c r="AN3361" s="92"/>
      <c r="AO3361" s="92"/>
      <c r="AP3361" s="92"/>
      <c r="AQ3361" s="92"/>
      <c r="AR3361" s="92"/>
      <c r="AS3361" s="92">
        <v>1</v>
      </c>
      <c r="AT3361" s="92"/>
      <c r="AU3361" s="92"/>
      <c r="AV3361" s="109">
        <f t="shared" si="575"/>
        <v>1000</v>
      </c>
      <c r="AW3361" s="75"/>
      <c r="AX3361" s="110">
        <f t="shared" si="576"/>
        <v>200</v>
      </c>
      <c r="AY3361" s="111"/>
      <c r="AZ3361" s="93"/>
      <c r="BA3361" s="94" t="s">
        <v>131</v>
      </c>
      <c r="BB3361" s="71"/>
      <c r="BC3361" s="95"/>
      <c r="BD3361" s="41">
        <v>5</v>
      </c>
      <c r="BE3361" s="52">
        <v>55</v>
      </c>
      <c r="BF3361" s="103">
        <v>5571</v>
      </c>
      <c r="BG3361" s="280" t="s">
        <v>52</v>
      </c>
    </row>
    <row r="3362" spans="1:59" s="63" customFormat="1" ht="12.75" x14ac:dyDescent="0.2">
      <c r="A3362" s="196">
        <v>5</v>
      </c>
      <c r="B3362" s="197" t="s">
        <v>938</v>
      </c>
      <c r="C3362" s="208">
        <v>55</v>
      </c>
      <c r="D3362" s="209" t="s">
        <v>1022</v>
      </c>
      <c r="E3362" s="212">
        <v>5571</v>
      </c>
      <c r="F3362" s="213" t="s">
        <v>1023</v>
      </c>
      <c r="G3362" s="231"/>
      <c r="H3362" s="89"/>
      <c r="I3362" s="90" t="s">
        <v>389</v>
      </c>
      <c r="J3362" s="90"/>
      <c r="K3362" s="90" t="s">
        <v>73</v>
      </c>
      <c r="L3362" s="90" t="s">
        <v>69</v>
      </c>
      <c r="M3362" s="91"/>
      <c r="N3362" s="312">
        <v>1</v>
      </c>
      <c r="O3362" s="313">
        <f t="shared" si="570"/>
        <v>0.2</v>
      </c>
      <c r="P3362" s="104"/>
      <c r="Q3362" s="92"/>
      <c r="R3362" s="92"/>
      <c r="S3362" s="92"/>
      <c r="T3362" s="92"/>
      <c r="U3362" s="92"/>
      <c r="V3362" s="92"/>
      <c r="W3362" s="92">
        <v>1</v>
      </c>
      <c r="X3362" s="109">
        <f t="shared" si="571"/>
        <v>25000</v>
      </c>
      <c r="Y3362" s="83"/>
      <c r="Z3362" s="110">
        <f t="shared" si="572"/>
        <v>5000</v>
      </c>
      <c r="AA3362" s="111"/>
      <c r="AB3362" s="92"/>
      <c r="AC3362" s="92"/>
      <c r="AD3362" s="92"/>
      <c r="AE3362" s="92"/>
      <c r="AF3362" s="92"/>
      <c r="AG3362" s="92"/>
      <c r="AH3362" s="92"/>
      <c r="AI3362" s="109">
        <f t="shared" si="573"/>
        <v>0</v>
      </c>
      <c r="AJ3362" s="83"/>
      <c r="AK3362" s="110">
        <f t="shared" si="574"/>
        <v>0</v>
      </c>
      <c r="AL3362" s="111"/>
      <c r="AM3362" s="92"/>
      <c r="AN3362" s="92"/>
      <c r="AO3362" s="92"/>
      <c r="AP3362" s="92">
        <v>1</v>
      </c>
      <c r="AQ3362" s="92"/>
      <c r="AR3362" s="92"/>
      <c r="AS3362" s="92"/>
      <c r="AT3362" s="92"/>
      <c r="AU3362" s="92"/>
      <c r="AV3362" s="109">
        <f t="shared" si="575"/>
        <v>100</v>
      </c>
      <c r="AW3362" s="75"/>
      <c r="AX3362" s="110">
        <f t="shared" si="576"/>
        <v>20</v>
      </c>
      <c r="AY3362" s="111"/>
      <c r="AZ3362" s="93"/>
      <c r="BA3362" s="94" t="s">
        <v>131</v>
      </c>
      <c r="BB3362" s="71"/>
      <c r="BC3362" s="95"/>
      <c r="BD3362" s="41">
        <v>5</v>
      </c>
      <c r="BE3362" s="52">
        <v>55</v>
      </c>
      <c r="BF3362" s="103">
        <v>5571</v>
      </c>
      <c r="BG3362" s="280" t="s">
        <v>52</v>
      </c>
    </row>
    <row r="3363" spans="1:59" s="63" customFormat="1" ht="12.75" x14ac:dyDescent="0.2">
      <c r="A3363" s="196">
        <v>5</v>
      </c>
      <c r="B3363" s="197" t="s">
        <v>938</v>
      </c>
      <c r="C3363" s="208">
        <v>55</v>
      </c>
      <c r="D3363" s="209" t="s">
        <v>1022</v>
      </c>
      <c r="E3363" s="212">
        <v>5571</v>
      </c>
      <c r="F3363" s="213" t="s">
        <v>1023</v>
      </c>
      <c r="G3363" s="231"/>
      <c r="H3363" s="89"/>
      <c r="I3363" s="90" t="s">
        <v>1025</v>
      </c>
      <c r="J3363" s="90"/>
      <c r="K3363" s="90" t="s">
        <v>73</v>
      </c>
      <c r="L3363" s="90" t="s">
        <v>69</v>
      </c>
      <c r="M3363" s="91"/>
      <c r="N3363" s="312">
        <v>1</v>
      </c>
      <c r="O3363" s="313">
        <f t="shared" si="570"/>
        <v>0.2</v>
      </c>
      <c r="P3363" s="104"/>
      <c r="Q3363" s="92"/>
      <c r="R3363" s="92"/>
      <c r="S3363" s="92"/>
      <c r="T3363" s="92"/>
      <c r="U3363" s="92"/>
      <c r="V3363" s="92"/>
      <c r="W3363" s="92">
        <v>1</v>
      </c>
      <c r="X3363" s="109">
        <f t="shared" si="571"/>
        <v>25000</v>
      </c>
      <c r="Y3363" s="83"/>
      <c r="Z3363" s="110">
        <f t="shared" si="572"/>
        <v>5000</v>
      </c>
      <c r="AA3363" s="111"/>
      <c r="AB3363" s="92"/>
      <c r="AC3363" s="92"/>
      <c r="AD3363" s="92"/>
      <c r="AE3363" s="92"/>
      <c r="AF3363" s="92"/>
      <c r="AG3363" s="92"/>
      <c r="AH3363" s="92"/>
      <c r="AI3363" s="109">
        <f t="shared" si="573"/>
        <v>0</v>
      </c>
      <c r="AJ3363" s="83"/>
      <c r="AK3363" s="110">
        <f t="shared" si="574"/>
        <v>0</v>
      </c>
      <c r="AL3363" s="111"/>
      <c r="AM3363" s="92"/>
      <c r="AN3363" s="92"/>
      <c r="AO3363" s="92"/>
      <c r="AP3363" s="92">
        <v>1</v>
      </c>
      <c r="AQ3363" s="92"/>
      <c r="AR3363" s="92"/>
      <c r="AS3363" s="92"/>
      <c r="AT3363" s="92"/>
      <c r="AU3363" s="92"/>
      <c r="AV3363" s="109">
        <f t="shared" si="575"/>
        <v>100</v>
      </c>
      <c r="AW3363" s="75"/>
      <c r="AX3363" s="110">
        <f t="shared" si="576"/>
        <v>20</v>
      </c>
      <c r="AY3363" s="111"/>
      <c r="AZ3363" s="93"/>
      <c r="BA3363" s="94" t="s">
        <v>131</v>
      </c>
      <c r="BB3363" s="71"/>
      <c r="BC3363" s="95"/>
      <c r="BD3363" s="41">
        <v>5</v>
      </c>
      <c r="BE3363" s="52">
        <v>55</v>
      </c>
      <c r="BF3363" s="103">
        <v>5571</v>
      </c>
      <c r="BG3363" s="280" t="s">
        <v>52</v>
      </c>
    </row>
    <row r="3364" spans="1:59" s="63" customFormat="1" ht="12.75" x14ac:dyDescent="0.2">
      <c r="A3364" s="196">
        <v>5</v>
      </c>
      <c r="B3364" s="197" t="s">
        <v>938</v>
      </c>
      <c r="C3364" s="208">
        <v>55</v>
      </c>
      <c r="D3364" s="209" t="s">
        <v>1022</v>
      </c>
      <c r="E3364" s="212">
        <v>5571</v>
      </c>
      <c r="F3364" s="213" t="s">
        <v>1023</v>
      </c>
      <c r="G3364" s="231"/>
      <c r="H3364" s="89"/>
      <c r="I3364" s="90" t="s">
        <v>937</v>
      </c>
      <c r="J3364" s="90"/>
      <c r="K3364" s="90" t="s">
        <v>64</v>
      </c>
      <c r="L3364" s="90" t="s">
        <v>119</v>
      </c>
      <c r="M3364" s="91"/>
      <c r="N3364" s="312">
        <v>1</v>
      </c>
      <c r="O3364" s="313">
        <f t="shared" si="570"/>
        <v>0.2</v>
      </c>
      <c r="P3364" s="104"/>
      <c r="Q3364" s="92"/>
      <c r="R3364" s="92"/>
      <c r="S3364" s="92"/>
      <c r="T3364" s="92"/>
      <c r="U3364" s="92"/>
      <c r="V3364" s="92"/>
      <c r="W3364" s="92"/>
      <c r="X3364" s="109">
        <f t="shared" si="571"/>
        <v>0</v>
      </c>
      <c r="Y3364" s="83"/>
      <c r="Z3364" s="110">
        <f t="shared" si="572"/>
        <v>0</v>
      </c>
      <c r="AA3364" s="111"/>
      <c r="AB3364" s="92"/>
      <c r="AC3364" s="92"/>
      <c r="AD3364" s="92"/>
      <c r="AE3364" s="92"/>
      <c r="AF3364" s="92"/>
      <c r="AG3364" s="92"/>
      <c r="AH3364" s="92"/>
      <c r="AI3364" s="109">
        <f t="shared" si="573"/>
        <v>0</v>
      </c>
      <c r="AJ3364" s="83"/>
      <c r="AK3364" s="110">
        <f t="shared" si="574"/>
        <v>0</v>
      </c>
      <c r="AL3364" s="111"/>
      <c r="AM3364" s="92"/>
      <c r="AN3364" s="92"/>
      <c r="AO3364" s="92"/>
      <c r="AP3364" s="92"/>
      <c r="AQ3364" s="92"/>
      <c r="AR3364" s="92"/>
      <c r="AS3364" s="92">
        <v>1</v>
      </c>
      <c r="AT3364" s="92"/>
      <c r="AU3364" s="92"/>
      <c r="AV3364" s="109">
        <f t="shared" si="575"/>
        <v>1000</v>
      </c>
      <c r="AW3364" s="75"/>
      <c r="AX3364" s="110">
        <f t="shared" si="576"/>
        <v>200</v>
      </c>
      <c r="AY3364" s="111"/>
      <c r="AZ3364" s="93"/>
      <c r="BA3364" s="94" t="s">
        <v>131</v>
      </c>
      <c r="BB3364" s="71"/>
      <c r="BC3364" s="95"/>
      <c r="BD3364" s="41">
        <v>5</v>
      </c>
      <c r="BE3364" s="52">
        <v>55</v>
      </c>
      <c r="BF3364" s="103">
        <v>5571</v>
      </c>
      <c r="BG3364" s="280" t="s">
        <v>52</v>
      </c>
    </row>
    <row r="3365" spans="1:59" s="63" customFormat="1" ht="12.75" x14ac:dyDescent="0.2">
      <c r="A3365" s="196">
        <v>5</v>
      </c>
      <c r="B3365" s="197" t="s">
        <v>938</v>
      </c>
      <c r="C3365" s="208">
        <v>55</v>
      </c>
      <c r="D3365" s="209" t="s">
        <v>1022</v>
      </c>
      <c r="E3365" s="212">
        <v>5571</v>
      </c>
      <c r="F3365" s="213" t="s">
        <v>1023</v>
      </c>
      <c r="G3365" s="231"/>
      <c r="H3365" s="89"/>
      <c r="I3365" s="90" t="s">
        <v>1026</v>
      </c>
      <c r="J3365" s="90"/>
      <c r="K3365" s="90" t="s">
        <v>64</v>
      </c>
      <c r="L3365" s="90" t="s">
        <v>232</v>
      </c>
      <c r="M3365" s="91"/>
      <c r="N3365" s="312">
        <v>1</v>
      </c>
      <c r="O3365" s="313">
        <f t="shared" si="570"/>
        <v>0.2</v>
      </c>
      <c r="P3365" s="104">
        <v>1</v>
      </c>
      <c r="Q3365" s="92"/>
      <c r="R3365" s="92"/>
      <c r="S3365" s="92"/>
      <c r="T3365" s="92"/>
      <c r="U3365" s="92"/>
      <c r="V3365" s="92"/>
      <c r="W3365" s="92"/>
      <c r="X3365" s="109">
        <f t="shared" si="571"/>
        <v>100</v>
      </c>
      <c r="Y3365" s="83"/>
      <c r="Z3365" s="110">
        <f t="shared" si="572"/>
        <v>20</v>
      </c>
      <c r="AA3365" s="111"/>
      <c r="AB3365" s="92"/>
      <c r="AC3365" s="92"/>
      <c r="AD3365" s="92"/>
      <c r="AE3365" s="92"/>
      <c r="AF3365" s="92"/>
      <c r="AG3365" s="92"/>
      <c r="AH3365" s="92"/>
      <c r="AI3365" s="109">
        <f t="shared" si="573"/>
        <v>0</v>
      </c>
      <c r="AJ3365" s="83"/>
      <c r="AK3365" s="110">
        <f t="shared" si="574"/>
        <v>0</v>
      </c>
      <c r="AL3365" s="111"/>
      <c r="AM3365" s="92"/>
      <c r="AN3365" s="92"/>
      <c r="AO3365" s="92"/>
      <c r="AP3365" s="92"/>
      <c r="AQ3365" s="92"/>
      <c r="AR3365" s="92"/>
      <c r="AS3365" s="92">
        <v>1</v>
      </c>
      <c r="AT3365" s="92"/>
      <c r="AU3365" s="92"/>
      <c r="AV3365" s="109">
        <f t="shared" si="575"/>
        <v>1000</v>
      </c>
      <c r="AW3365" s="75"/>
      <c r="AX3365" s="110">
        <f t="shared" si="576"/>
        <v>200</v>
      </c>
      <c r="AY3365" s="111"/>
      <c r="AZ3365" s="93"/>
      <c r="BA3365" s="94" t="s">
        <v>131</v>
      </c>
      <c r="BB3365" s="71"/>
      <c r="BC3365" s="95"/>
      <c r="BD3365" s="41">
        <v>5</v>
      </c>
      <c r="BE3365" s="52">
        <v>55</v>
      </c>
      <c r="BF3365" s="103">
        <v>5571</v>
      </c>
      <c r="BG3365" s="280" t="s">
        <v>52</v>
      </c>
    </row>
    <row r="3366" spans="1:59" s="63" customFormat="1" ht="12.75" x14ac:dyDescent="0.2">
      <c r="A3366" s="196">
        <v>5</v>
      </c>
      <c r="B3366" s="197" t="s">
        <v>938</v>
      </c>
      <c r="C3366" s="208">
        <v>55</v>
      </c>
      <c r="D3366" s="209" t="s">
        <v>1022</v>
      </c>
      <c r="E3366" s="212">
        <v>5571</v>
      </c>
      <c r="F3366" s="213" t="s">
        <v>1023</v>
      </c>
      <c r="G3366" s="231"/>
      <c r="H3366" s="65"/>
      <c r="I3366" s="222"/>
      <c r="J3366" s="66"/>
      <c r="K3366" s="66"/>
      <c r="L3366" s="66"/>
      <c r="M3366" s="64"/>
      <c r="N3366" s="304"/>
      <c r="O3366" s="305"/>
      <c r="P3366" s="127"/>
      <c r="Q3366" s="67"/>
      <c r="R3366" s="67"/>
      <c r="S3366" s="67"/>
      <c r="T3366" s="67"/>
      <c r="U3366" s="67"/>
      <c r="V3366" s="67"/>
      <c r="W3366" s="67"/>
      <c r="X3366" s="67"/>
      <c r="Y3366" s="68"/>
      <c r="Z3366" s="68"/>
      <c r="AA3366" s="68"/>
      <c r="AB3366" s="67"/>
      <c r="AC3366" s="67"/>
      <c r="AD3366" s="67"/>
      <c r="AE3366" s="67"/>
      <c r="AF3366" s="67"/>
      <c r="AG3366" s="67"/>
      <c r="AH3366" s="67"/>
      <c r="AI3366" s="67"/>
      <c r="AJ3366" s="68"/>
      <c r="AK3366" s="68"/>
      <c r="AL3366" s="68"/>
      <c r="AM3366" s="67"/>
      <c r="AN3366" s="67"/>
      <c r="AO3366" s="67"/>
      <c r="AP3366" s="67"/>
      <c r="AQ3366" s="67"/>
      <c r="AR3366" s="67"/>
      <c r="AS3366" s="67"/>
      <c r="AT3366" s="67"/>
      <c r="AU3366" s="67"/>
      <c r="AV3366" s="67"/>
      <c r="AW3366" s="67"/>
      <c r="AX3366" s="68"/>
      <c r="AY3366" s="68"/>
      <c r="AZ3366" s="69"/>
      <c r="BA3366" s="70"/>
      <c r="BB3366" s="71"/>
      <c r="BC3366" s="95"/>
      <c r="BD3366" s="41">
        <v>5</v>
      </c>
      <c r="BE3366" s="52">
        <v>55</v>
      </c>
      <c r="BF3366" s="103">
        <v>5571</v>
      </c>
      <c r="BG3366" s="275"/>
    </row>
    <row r="3367" spans="1:59" s="63" customFormat="1" ht="12.75" x14ac:dyDescent="0.2">
      <c r="A3367" s="196">
        <v>5</v>
      </c>
      <c r="B3367" s="197" t="s">
        <v>938</v>
      </c>
      <c r="C3367" s="208">
        <v>55</v>
      </c>
      <c r="D3367" s="209" t="s">
        <v>1022</v>
      </c>
      <c r="E3367" s="212">
        <v>5571</v>
      </c>
      <c r="F3367" s="213" t="s">
        <v>1023</v>
      </c>
      <c r="G3367" s="232"/>
      <c r="H3367" s="97"/>
      <c r="I3367" s="224"/>
      <c r="J3367" s="98"/>
      <c r="K3367" s="98"/>
      <c r="L3367" s="98"/>
      <c r="M3367" s="96"/>
      <c r="N3367" s="307"/>
      <c r="O3367" s="246"/>
      <c r="P3367" s="124"/>
      <c r="Q3367" s="99"/>
      <c r="R3367" s="99"/>
      <c r="S3367" s="99"/>
      <c r="T3367" s="99"/>
      <c r="U3367" s="99"/>
      <c r="V3367" s="99"/>
      <c r="W3367" s="99"/>
      <c r="X3367" s="99"/>
      <c r="Y3367" s="100"/>
      <c r="Z3367" s="100"/>
      <c r="AA3367" s="100"/>
      <c r="AB3367" s="99"/>
      <c r="AC3367" s="99"/>
      <c r="AD3367" s="99"/>
      <c r="AE3367" s="99"/>
      <c r="AF3367" s="99"/>
      <c r="AG3367" s="99"/>
      <c r="AH3367" s="99"/>
      <c r="AI3367" s="99"/>
      <c r="AJ3367" s="100"/>
      <c r="AK3367" s="100"/>
      <c r="AL3367" s="100"/>
      <c r="AM3367" s="99"/>
      <c r="AN3367" s="99"/>
      <c r="AO3367" s="99"/>
      <c r="AP3367" s="99"/>
      <c r="AQ3367" s="99"/>
      <c r="AR3367" s="99"/>
      <c r="AS3367" s="99"/>
      <c r="AT3367" s="99"/>
      <c r="AU3367" s="99"/>
      <c r="AV3367" s="99"/>
      <c r="AW3367" s="99"/>
      <c r="AX3367" s="100"/>
      <c r="AY3367" s="100"/>
      <c r="AZ3367" s="101"/>
      <c r="BA3367" s="102"/>
      <c r="BB3367" s="95"/>
      <c r="BC3367" s="95"/>
      <c r="BD3367" s="41">
        <v>5</v>
      </c>
      <c r="BE3367" s="52">
        <v>55</v>
      </c>
      <c r="BF3367" s="103">
        <v>5571</v>
      </c>
      <c r="BG3367" s="277"/>
    </row>
    <row r="3368" spans="1:59" s="43" customFormat="1" ht="18.75" x14ac:dyDescent="0.3">
      <c r="A3368" s="200">
        <v>6</v>
      </c>
      <c r="B3368" s="201" t="s">
        <v>1027</v>
      </c>
      <c r="C3368" s="201"/>
      <c r="D3368" s="201"/>
      <c r="E3368" s="197"/>
      <c r="F3368" s="204"/>
      <c r="G3368" s="228"/>
      <c r="H3368" s="36"/>
      <c r="I3368" s="225"/>
      <c r="J3368" s="191"/>
      <c r="K3368" s="191"/>
      <c r="L3368" s="191"/>
      <c r="M3368" s="193"/>
      <c r="N3368" s="318"/>
      <c r="O3368" s="319"/>
      <c r="P3368" s="37"/>
      <c r="Q3368" s="37"/>
      <c r="R3368" s="37"/>
      <c r="S3368" s="37"/>
      <c r="T3368" s="37"/>
      <c r="U3368" s="37"/>
      <c r="V3368" s="37"/>
      <c r="W3368" s="37"/>
      <c r="X3368" s="37"/>
      <c r="Y3368" s="37"/>
      <c r="Z3368" s="37"/>
      <c r="AA3368" s="37"/>
      <c r="AB3368" s="37"/>
      <c r="AC3368" s="37"/>
      <c r="AD3368" s="37"/>
      <c r="AE3368" s="37"/>
      <c r="AF3368" s="37"/>
      <c r="AG3368" s="37"/>
      <c r="AH3368" s="37"/>
      <c r="AI3368" s="37"/>
      <c r="AJ3368" s="37"/>
      <c r="AK3368" s="37"/>
      <c r="AL3368" s="37"/>
      <c r="AM3368" s="37"/>
      <c r="AN3368" s="37"/>
      <c r="AO3368" s="37"/>
      <c r="AP3368" s="37"/>
      <c r="AQ3368" s="37"/>
      <c r="AR3368" s="37"/>
      <c r="AS3368" s="37"/>
      <c r="AT3368" s="37"/>
      <c r="AU3368" s="37"/>
      <c r="AV3368" s="37"/>
      <c r="AW3368" s="37"/>
      <c r="AX3368" s="37"/>
      <c r="AY3368" s="334"/>
      <c r="AZ3368" s="39"/>
      <c r="BA3368" s="40"/>
      <c r="BB3368" s="38"/>
      <c r="BC3368" s="35"/>
      <c r="BD3368" s="41">
        <v>6</v>
      </c>
      <c r="BE3368" s="42" t="s">
        <v>1027</v>
      </c>
      <c r="BF3368" s="42"/>
      <c r="BG3368" s="281"/>
    </row>
    <row r="3369" spans="1:59" s="53" customFormat="1" ht="18.75" x14ac:dyDescent="0.3">
      <c r="A3369" s="202">
        <v>6</v>
      </c>
      <c r="B3369" s="203" t="s">
        <v>1027</v>
      </c>
      <c r="C3369" s="205">
        <v>61</v>
      </c>
      <c r="D3369" s="206" t="s">
        <v>1028</v>
      </c>
      <c r="E3369" s="207"/>
      <c r="F3369" s="207"/>
      <c r="G3369" s="229"/>
      <c r="H3369" s="44"/>
      <c r="I3369" s="226"/>
      <c r="J3369" s="192"/>
      <c r="K3369" s="192"/>
      <c r="L3369" s="192"/>
      <c r="M3369" s="194"/>
      <c r="N3369" s="302"/>
      <c r="O3369" s="298"/>
      <c r="P3369" s="47"/>
      <c r="Q3369" s="47"/>
      <c r="R3369" s="47"/>
      <c r="S3369" s="47"/>
      <c r="T3369" s="47"/>
      <c r="U3369" s="47"/>
      <c r="V3369" s="47"/>
      <c r="W3369" s="47"/>
      <c r="X3369" s="47"/>
      <c r="Y3369" s="48"/>
      <c r="Z3369" s="48"/>
      <c r="AA3369" s="48"/>
      <c r="AB3369" s="47"/>
      <c r="AC3369" s="47"/>
      <c r="AD3369" s="47"/>
      <c r="AE3369" s="47"/>
      <c r="AF3369" s="47"/>
      <c r="AG3369" s="47"/>
      <c r="AH3369" s="47"/>
      <c r="AI3369" s="47"/>
      <c r="AJ3369" s="48"/>
      <c r="AK3369" s="48"/>
      <c r="AL3369" s="48"/>
      <c r="AM3369" s="47"/>
      <c r="AN3369" s="47"/>
      <c r="AO3369" s="47"/>
      <c r="AP3369" s="47"/>
      <c r="AQ3369" s="47"/>
      <c r="AR3369" s="47"/>
      <c r="AS3369" s="47"/>
      <c r="AT3369" s="47"/>
      <c r="AU3369" s="47"/>
      <c r="AV3369" s="47"/>
      <c r="AW3369" s="47"/>
      <c r="AX3369" s="48"/>
      <c r="AY3369" s="333"/>
      <c r="AZ3369" s="49"/>
      <c r="BA3369" s="50"/>
      <c r="BB3369" s="51"/>
      <c r="BC3369" s="45"/>
      <c r="BD3369" s="41">
        <v>6</v>
      </c>
      <c r="BE3369" s="52">
        <v>61</v>
      </c>
      <c r="BF3369" s="52" t="s">
        <v>1028</v>
      </c>
      <c r="BG3369" s="273"/>
    </row>
    <row r="3370" spans="1:59" x14ac:dyDescent="0.25">
      <c r="A3370" s="196">
        <v>6</v>
      </c>
      <c r="B3370" s="197" t="s">
        <v>1027</v>
      </c>
      <c r="C3370" s="208">
        <v>61</v>
      </c>
      <c r="D3370" s="209" t="s">
        <v>1028</v>
      </c>
      <c r="E3370" s="212">
        <v>6112</v>
      </c>
      <c r="F3370" s="213" t="s">
        <v>1029</v>
      </c>
      <c r="G3370" s="234"/>
      <c r="H3370" s="138"/>
      <c r="I3370" s="224"/>
      <c r="J3370" s="98"/>
      <c r="K3370" s="98"/>
      <c r="L3370" s="98"/>
      <c r="M3370" s="137"/>
      <c r="N3370" s="322"/>
      <c r="O3370" s="323"/>
      <c r="P3370" s="139"/>
      <c r="Q3370" s="139"/>
      <c r="R3370" s="139"/>
      <c r="S3370" s="139"/>
      <c r="T3370" s="139"/>
      <c r="U3370" s="139"/>
      <c r="V3370" s="139"/>
      <c r="W3370" s="139"/>
      <c r="X3370" s="139"/>
      <c r="Y3370" s="100"/>
      <c r="Z3370" s="125"/>
      <c r="AA3370" s="125"/>
      <c r="AB3370" s="139"/>
      <c r="AC3370" s="139"/>
      <c r="AD3370" s="139"/>
      <c r="AE3370" s="139"/>
      <c r="AF3370" s="139"/>
      <c r="AG3370" s="139"/>
      <c r="AH3370" s="139"/>
      <c r="AI3370" s="139"/>
      <c r="AJ3370" s="100"/>
      <c r="AK3370" s="125"/>
      <c r="AL3370" s="125"/>
      <c r="AM3370" s="139"/>
      <c r="AN3370" s="139"/>
      <c r="AO3370" s="139"/>
      <c r="AP3370" s="139"/>
      <c r="AQ3370" s="139"/>
      <c r="AR3370" s="139"/>
      <c r="AS3370" s="139"/>
      <c r="AT3370" s="139"/>
      <c r="AU3370" s="139"/>
      <c r="AV3370" s="139"/>
      <c r="AW3370" s="99"/>
      <c r="AX3370" s="125"/>
      <c r="AY3370" s="100"/>
      <c r="AZ3370" s="140"/>
      <c r="BA3370" s="141"/>
      <c r="BB3370" s="136"/>
      <c r="BC3370" s="136"/>
      <c r="BD3370" s="41">
        <v>6</v>
      </c>
      <c r="BE3370" s="52">
        <v>61</v>
      </c>
      <c r="BF3370" s="103">
        <v>6112</v>
      </c>
      <c r="BG3370" s="283"/>
    </row>
    <row r="3371" spans="1:59" s="63" customFormat="1" ht="12.75" x14ac:dyDescent="0.2">
      <c r="A3371" s="196">
        <v>6</v>
      </c>
      <c r="B3371" s="197" t="s">
        <v>1027</v>
      </c>
      <c r="C3371" s="208">
        <v>61</v>
      </c>
      <c r="D3371" s="209" t="s">
        <v>1028</v>
      </c>
      <c r="E3371" s="212">
        <v>6112</v>
      </c>
      <c r="F3371" s="213" t="s">
        <v>1029</v>
      </c>
      <c r="G3371" s="232"/>
      <c r="H3371" s="97"/>
      <c r="I3371" s="224"/>
      <c r="J3371" s="98"/>
      <c r="K3371" s="98"/>
      <c r="L3371" s="98"/>
      <c r="M3371" s="96"/>
      <c r="N3371" s="307"/>
      <c r="O3371" s="246"/>
      <c r="P3371" s="124"/>
      <c r="Q3371" s="99"/>
      <c r="R3371" s="99"/>
      <c r="S3371" s="99"/>
      <c r="T3371" s="99"/>
      <c r="U3371" s="99"/>
      <c r="V3371" s="99"/>
      <c r="W3371" s="99"/>
      <c r="X3371" s="99"/>
      <c r="Y3371" s="100"/>
      <c r="Z3371" s="100"/>
      <c r="AA3371" s="100"/>
      <c r="AB3371" s="99"/>
      <c r="AC3371" s="99"/>
      <c r="AD3371" s="99"/>
      <c r="AE3371" s="99"/>
      <c r="AF3371" s="99"/>
      <c r="AG3371" s="99"/>
      <c r="AH3371" s="99"/>
      <c r="AI3371" s="99"/>
      <c r="AJ3371" s="100"/>
      <c r="AK3371" s="100"/>
      <c r="AL3371" s="100"/>
      <c r="AM3371" s="99"/>
      <c r="AN3371" s="99"/>
      <c r="AO3371" s="99"/>
      <c r="AP3371" s="99"/>
      <c r="AQ3371" s="99"/>
      <c r="AR3371" s="99"/>
      <c r="AS3371" s="99"/>
      <c r="AT3371" s="99"/>
      <c r="AU3371" s="99"/>
      <c r="AV3371" s="99"/>
      <c r="AW3371" s="99"/>
      <c r="AX3371" s="100"/>
      <c r="AY3371" s="100"/>
      <c r="AZ3371" s="101"/>
      <c r="BA3371" s="102"/>
      <c r="BB3371" s="95"/>
      <c r="BC3371" s="95"/>
      <c r="BD3371" s="41">
        <v>6</v>
      </c>
      <c r="BE3371" s="52">
        <v>61</v>
      </c>
      <c r="BF3371" s="103">
        <v>6112</v>
      </c>
      <c r="BG3371" s="277"/>
    </row>
    <row r="3372" spans="1:59" s="63" customFormat="1" ht="12.75" x14ac:dyDescent="0.2">
      <c r="A3372" s="196">
        <v>6</v>
      </c>
      <c r="B3372" s="197" t="s">
        <v>1027</v>
      </c>
      <c r="C3372" s="208">
        <v>61</v>
      </c>
      <c r="D3372" s="209" t="s">
        <v>1028</v>
      </c>
      <c r="E3372" s="212">
        <v>6112</v>
      </c>
      <c r="F3372" s="213" t="s">
        <v>1029</v>
      </c>
      <c r="G3372" s="231"/>
      <c r="H3372" s="65"/>
      <c r="I3372" s="222"/>
      <c r="J3372" s="66"/>
      <c r="K3372" s="66"/>
      <c r="L3372" s="66"/>
      <c r="M3372" s="64"/>
      <c r="N3372" s="304"/>
      <c r="O3372" s="305"/>
      <c r="P3372" s="127"/>
      <c r="Q3372" s="67"/>
      <c r="R3372" s="67"/>
      <c r="S3372" s="67"/>
      <c r="T3372" s="67"/>
      <c r="U3372" s="67"/>
      <c r="V3372" s="67"/>
      <c r="W3372" s="67"/>
      <c r="X3372" s="67"/>
      <c r="Y3372" s="68"/>
      <c r="Z3372" s="68"/>
      <c r="AA3372" s="68"/>
      <c r="AB3372" s="67"/>
      <c r="AC3372" s="67"/>
      <c r="AD3372" s="67"/>
      <c r="AE3372" s="67"/>
      <c r="AF3372" s="67"/>
      <c r="AG3372" s="67"/>
      <c r="AH3372" s="67"/>
      <c r="AI3372" s="67"/>
      <c r="AJ3372" s="68"/>
      <c r="AK3372" s="68"/>
      <c r="AL3372" s="68"/>
      <c r="AM3372" s="67"/>
      <c r="AN3372" s="67"/>
      <c r="AO3372" s="67"/>
      <c r="AP3372" s="67"/>
      <c r="AQ3372" s="67"/>
      <c r="AR3372" s="67"/>
      <c r="AS3372" s="67"/>
      <c r="AT3372" s="67"/>
      <c r="AU3372" s="67"/>
      <c r="AV3372" s="67"/>
      <c r="AW3372" s="67"/>
      <c r="AX3372" s="68"/>
      <c r="AY3372" s="68"/>
      <c r="AZ3372" s="69"/>
      <c r="BA3372" s="70"/>
      <c r="BB3372" s="71"/>
      <c r="BC3372" s="95"/>
      <c r="BD3372" s="41">
        <v>6</v>
      </c>
      <c r="BE3372" s="52">
        <v>61</v>
      </c>
      <c r="BF3372" s="103">
        <v>6112</v>
      </c>
      <c r="BG3372" s="275"/>
    </row>
    <row r="3373" spans="1:59" s="63" customFormat="1" ht="12.75" x14ac:dyDescent="0.2">
      <c r="A3373" s="196">
        <v>6</v>
      </c>
      <c r="B3373" s="197" t="s">
        <v>1027</v>
      </c>
      <c r="C3373" s="208">
        <v>61</v>
      </c>
      <c r="D3373" s="209" t="s">
        <v>1028</v>
      </c>
      <c r="E3373" s="212">
        <v>6112</v>
      </c>
      <c r="F3373" s="213" t="s">
        <v>1029</v>
      </c>
      <c r="G3373" s="231"/>
      <c r="H3373" s="72" t="s">
        <v>47</v>
      </c>
      <c r="I3373" s="223"/>
      <c r="J3373" s="73"/>
      <c r="K3373" s="73"/>
      <c r="L3373" s="73"/>
      <c r="M3373" s="74"/>
      <c r="N3373" s="247"/>
      <c r="O3373" s="306"/>
      <c r="P3373" s="105"/>
      <c r="Q3373" s="75"/>
      <c r="R3373" s="75"/>
      <c r="S3373" s="75"/>
      <c r="T3373" s="75"/>
      <c r="U3373" s="75"/>
      <c r="V3373" s="75"/>
      <c r="W3373" s="75"/>
      <c r="X3373" s="75"/>
      <c r="Y3373" s="76">
        <f>IF(ISNUMBER(VLOOKUP(Y3375,P$7:W$7,MATCH(Y3375,P$7:W$7))),VLOOKUP(Y3375,P$7:W$7,MATCH(Y3375,P$7:W$7)),IF(N3377=0,"No Data",IF(Y3375&gt;0,"&lt;100",0)))</f>
        <v>5000</v>
      </c>
      <c r="Z3373" s="77">
        <f>IF(ISNUMBER(VLOOKUP(Z3377,P$7:W$7,MATCH(Z3377,P$7:W$7))),VLOOKUP(Z3377,P$7:W$7,MATCH(Z3377,P$7:W$7)),IF(N3377=0,"No Data",IF(Z3377&gt;0,"&lt;100",0)))</f>
        <v>5000</v>
      </c>
      <c r="AA3373" s="106">
        <f>IF(ISNUMBER(Z3373),Z3373,0)</f>
        <v>5000</v>
      </c>
      <c r="AB3373" s="75"/>
      <c r="AC3373" s="75"/>
      <c r="AD3373" s="75"/>
      <c r="AE3373" s="75"/>
      <c r="AF3373" s="75"/>
      <c r="AG3373" s="75"/>
      <c r="AH3373" s="75"/>
      <c r="AI3373" s="75"/>
      <c r="AJ3373" s="76">
        <f>IF(ISNUMBER(VLOOKUP(AJ3375,AB$7:AH$7,MATCH(AJ3375,AB$7:AH$7))),VLOOKUP(AJ3375,AB$7:AH$7,MATCH(AJ3375,AB$7:AH$7)),IF(N3377=0,"No Data",IF(AJ3375&gt;0,"&lt;50",0)))</f>
        <v>0</v>
      </c>
      <c r="AK3373" s="77">
        <f>IF(ISNUMBER(VLOOKUP(AK3377,AB$7:AH$7,MATCH(AK3377,AB$7:AH$7))),VLOOKUP(AK3377,AB$7:AH$7,MATCH(AK3377,AB$7:AH$7)),IF(N3377=0,"No Data",IF(AK3377&gt;0,"&lt;50",0)))</f>
        <v>0</v>
      </c>
      <c r="AL3373" s="106">
        <f>IF(ISNUMBER(AK3373),AK3373,0)</f>
        <v>0</v>
      </c>
      <c r="AM3373" s="75"/>
      <c r="AN3373" s="75"/>
      <c r="AO3373" s="75"/>
      <c r="AP3373" s="75"/>
      <c r="AQ3373" s="75"/>
      <c r="AR3373" s="75"/>
      <c r="AS3373" s="75"/>
      <c r="AT3373" s="75"/>
      <c r="AU3373" s="75"/>
      <c r="AV3373" s="75"/>
      <c r="AW3373" s="76">
        <f>IF(ISNUMBER(VLOOKUP(AW3375,AM$7:AU$7,MATCH(AW3375,AM$7:AU$7))),VLOOKUP(AW3375,AM$7:AU$7,MATCH(AW3375,AM$7:AU$7)),IF(N3377=0,"No Data",IF(AW3375&gt;0,"&lt;10",0)))</f>
        <v>250</v>
      </c>
      <c r="AX3373" s="77">
        <f>IF(ISNUMBER(VLOOKUP(AX3377,AM$7:AU$7,MATCH(AX3377,AM$7:AU$7))),VLOOKUP(AX3377,AM$7:AU$7,MATCH(AX3377,AM$7:AU$7)),IF(N3377=0,"No Data",IF(AX3377&gt;0,"&lt;10",0)))</f>
        <v>250</v>
      </c>
      <c r="AY3373" s="106">
        <f>IF(ISNUMBER(AX3373),AX3373,0)</f>
        <v>250</v>
      </c>
      <c r="AZ3373" s="79"/>
      <c r="BA3373" s="80"/>
      <c r="BB3373" s="71"/>
      <c r="BC3373" s="95"/>
      <c r="BD3373" s="41">
        <v>6</v>
      </c>
      <c r="BE3373" s="52">
        <v>61</v>
      </c>
      <c r="BF3373" s="103">
        <v>6112</v>
      </c>
      <c r="BG3373" s="276" t="s">
        <v>47</v>
      </c>
    </row>
    <row r="3374" spans="1:59" s="63" customFormat="1" ht="12.75" x14ac:dyDescent="0.2">
      <c r="A3374" s="196">
        <v>6</v>
      </c>
      <c r="B3374" s="197" t="s">
        <v>1027</v>
      </c>
      <c r="C3374" s="208">
        <v>61</v>
      </c>
      <c r="D3374" s="209" t="s">
        <v>1028</v>
      </c>
      <c r="E3374" s="212">
        <v>6112</v>
      </c>
      <c r="F3374" s="213" t="s">
        <v>1029</v>
      </c>
      <c r="G3374" s="231"/>
      <c r="H3374" s="81" t="s">
        <v>48</v>
      </c>
      <c r="I3374" s="223"/>
      <c r="J3374" s="73"/>
      <c r="K3374" s="73"/>
      <c r="L3374" s="73"/>
      <c r="M3374" s="74"/>
      <c r="N3374" s="247"/>
      <c r="O3374" s="306"/>
      <c r="P3374" s="105"/>
      <c r="Q3374" s="75"/>
      <c r="R3374" s="75"/>
      <c r="S3374" s="75"/>
      <c r="T3374" s="75"/>
      <c r="U3374" s="75"/>
      <c r="V3374" s="75"/>
      <c r="W3374" s="75"/>
      <c r="X3374" s="75"/>
      <c r="Y3374" s="82">
        <f>MIN(X3378:X3381)</f>
        <v>0</v>
      </c>
      <c r="Z3374" s="83"/>
      <c r="AA3374" s="83"/>
      <c r="AB3374" s="75"/>
      <c r="AC3374" s="75"/>
      <c r="AD3374" s="75"/>
      <c r="AE3374" s="75"/>
      <c r="AF3374" s="75"/>
      <c r="AG3374" s="75"/>
      <c r="AH3374" s="75"/>
      <c r="AI3374" s="75"/>
      <c r="AJ3374" s="82">
        <f>MIN(AI3378:AI3381)</f>
        <v>0</v>
      </c>
      <c r="AK3374" s="83"/>
      <c r="AL3374" s="83"/>
      <c r="AM3374" s="75"/>
      <c r="AN3374" s="75"/>
      <c r="AO3374" s="75"/>
      <c r="AP3374" s="75"/>
      <c r="AQ3374" s="75"/>
      <c r="AR3374" s="75"/>
      <c r="AS3374" s="75"/>
      <c r="AT3374" s="75"/>
      <c r="AU3374" s="75"/>
      <c r="AV3374" s="75"/>
      <c r="AW3374" s="82">
        <f>MIN(AV3378:AV3381)</f>
        <v>25</v>
      </c>
      <c r="AX3374" s="83"/>
      <c r="AY3374" s="83"/>
      <c r="AZ3374" s="79"/>
      <c r="BA3374" s="80"/>
      <c r="BB3374" s="71"/>
      <c r="BC3374" s="95"/>
      <c r="BD3374" s="41">
        <v>6</v>
      </c>
      <c r="BE3374" s="52">
        <v>61</v>
      </c>
      <c r="BF3374" s="103">
        <v>6112</v>
      </c>
      <c r="BG3374" s="278" t="s">
        <v>48</v>
      </c>
    </row>
    <row r="3375" spans="1:59" s="63" customFormat="1" ht="12.75" x14ac:dyDescent="0.2">
      <c r="A3375" s="196">
        <v>6</v>
      </c>
      <c r="B3375" s="197" t="s">
        <v>1027</v>
      </c>
      <c r="C3375" s="208">
        <v>61</v>
      </c>
      <c r="D3375" s="209" t="s">
        <v>1028</v>
      </c>
      <c r="E3375" s="212">
        <v>6112</v>
      </c>
      <c r="F3375" s="213" t="s">
        <v>1029</v>
      </c>
      <c r="G3375" s="231"/>
      <c r="H3375" s="81" t="s">
        <v>49</v>
      </c>
      <c r="I3375" s="223"/>
      <c r="J3375" s="73"/>
      <c r="K3375" s="73"/>
      <c r="L3375" s="73"/>
      <c r="M3375" s="74"/>
      <c r="N3375" s="247"/>
      <c r="O3375" s="306"/>
      <c r="P3375" s="105"/>
      <c r="Q3375" s="75"/>
      <c r="R3375" s="75"/>
      <c r="S3375" s="75"/>
      <c r="T3375" s="75"/>
      <c r="U3375" s="75"/>
      <c r="V3375" s="75"/>
      <c r="W3375" s="75"/>
      <c r="X3375" s="75"/>
      <c r="Y3375" s="84">
        <f>IF(ISNUMBER(AVERAGE(X3378:X3381)),AVERAGE(X3378:X3381),0)</f>
        <v>7500</v>
      </c>
      <c r="Z3375" s="83"/>
      <c r="AA3375" s="83"/>
      <c r="AB3375" s="75"/>
      <c r="AC3375" s="75"/>
      <c r="AD3375" s="75"/>
      <c r="AE3375" s="75"/>
      <c r="AF3375" s="75"/>
      <c r="AG3375" s="75"/>
      <c r="AH3375" s="75"/>
      <c r="AI3375" s="75"/>
      <c r="AJ3375" s="84">
        <f>IF(ISNUMBER(AVERAGE(AI3378:AI3381)),AVERAGE(AI3378:AI3381),0)</f>
        <v>0</v>
      </c>
      <c r="AK3375" s="83"/>
      <c r="AL3375" s="83"/>
      <c r="AM3375" s="75"/>
      <c r="AN3375" s="75"/>
      <c r="AO3375" s="75"/>
      <c r="AP3375" s="75"/>
      <c r="AQ3375" s="75"/>
      <c r="AR3375" s="75"/>
      <c r="AS3375" s="75"/>
      <c r="AT3375" s="75"/>
      <c r="AU3375" s="75"/>
      <c r="AV3375" s="75"/>
      <c r="AW3375" s="84">
        <f>IF(ISNUMBER(AVERAGE(AV3378:AV3381)),AVERAGE(AV3378:AV3381),0)</f>
        <v>306.25</v>
      </c>
      <c r="AX3375" s="83"/>
      <c r="AY3375" s="83"/>
      <c r="AZ3375" s="79"/>
      <c r="BA3375" s="80"/>
      <c r="BB3375" s="71"/>
      <c r="BC3375" s="95"/>
      <c r="BD3375" s="41">
        <v>6</v>
      </c>
      <c r="BE3375" s="52">
        <v>61</v>
      </c>
      <c r="BF3375" s="103">
        <v>6112</v>
      </c>
      <c r="BG3375" s="278" t="s">
        <v>49</v>
      </c>
    </row>
    <row r="3376" spans="1:59" s="63" customFormat="1" ht="12.75" x14ac:dyDescent="0.2">
      <c r="A3376" s="196">
        <v>6</v>
      </c>
      <c r="B3376" s="197" t="s">
        <v>1027</v>
      </c>
      <c r="C3376" s="208">
        <v>61</v>
      </c>
      <c r="D3376" s="209" t="s">
        <v>1028</v>
      </c>
      <c r="E3376" s="212">
        <v>6112</v>
      </c>
      <c r="F3376" s="213" t="s">
        <v>1029</v>
      </c>
      <c r="G3376" s="231"/>
      <c r="H3376" s="81" t="s">
        <v>50</v>
      </c>
      <c r="I3376" s="223"/>
      <c r="J3376" s="73"/>
      <c r="K3376" s="73"/>
      <c r="L3376" s="73"/>
      <c r="M3376" s="74"/>
      <c r="N3376" s="247"/>
      <c r="O3376" s="306"/>
      <c r="P3376" s="105"/>
      <c r="Q3376" s="75"/>
      <c r="R3376" s="75"/>
      <c r="S3376" s="75"/>
      <c r="T3376" s="75"/>
      <c r="U3376" s="75"/>
      <c r="V3376" s="75"/>
      <c r="W3376" s="75"/>
      <c r="X3376" s="75"/>
      <c r="Y3376" s="84">
        <f>MAX(X3378:X3381)</f>
        <v>25000</v>
      </c>
      <c r="Z3376" s="83"/>
      <c r="AA3376" s="83"/>
      <c r="AB3376" s="75"/>
      <c r="AC3376" s="75"/>
      <c r="AD3376" s="75"/>
      <c r="AE3376" s="75"/>
      <c r="AF3376" s="75"/>
      <c r="AG3376" s="75"/>
      <c r="AH3376" s="75"/>
      <c r="AI3376" s="75"/>
      <c r="AJ3376" s="84">
        <f>MAX(AI3378:AI3381)</f>
        <v>0</v>
      </c>
      <c r="AK3376" s="83"/>
      <c r="AL3376" s="83"/>
      <c r="AM3376" s="75"/>
      <c r="AN3376" s="75"/>
      <c r="AO3376" s="75"/>
      <c r="AP3376" s="75"/>
      <c r="AQ3376" s="75"/>
      <c r="AR3376" s="75"/>
      <c r="AS3376" s="75"/>
      <c r="AT3376" s="75"/>
      <c r="AU3376" s="75"/>
      <c r="AV3376" s="75"/>
      <c r="AW3376" s="84">
        <f>MAX(AV3378:AV3381)</f>
        <v>1000</v>
      </c>
      <c r="AX3376" s="83"/>
      <c r="AY3376" s="83"/>
      <c r="AZ3376" s="79"/>
      <c r="BA3376" s="80"/>
      <c r="BB3376" s="71"/>
      <c r="BC3376" s="95"/>
      <c r="BD3376" s="41">
        <v>6</v>
      </c>
      <c r="BE3376" s="52">
        <v>61</v>
      </c>
      <c r="BF3376" s="103">
        <v>6112</v>
      </c>
      <c r="BG3376" s="278" t="s">
        <v>50</v>
      </c>
    </row>
    <row r="3377" spans="1:59" s="63" customFormat="1" ht="12.75" x14ac:dyDescent="0.2">
      <c r="A3377" s="196">
        <v>6</v>
      </c>
      <c r="B3377" s="197" t="s">
        <v>1027</v>
      </c>
      <c r="C3377" s="208">
        <v>61</v>
      </c>
      <c r="D3377" s="209" t="s">
        <v>1028</v>
      </c>
      <c r="E3377" s="212">
        <v>6112</v>
      </c>
      <c r="F3377" s="213" t="s">
        <v>1029</v>
      </c>
      <c r="G3377" s="231"/>
      <c r="H3377" s="85" t="s">
        <v>51</v>
      </c>
      <c r="I3377" s="223"/>
      <c r="J3377" s="73"/>
      <c r="K3377" s="73"/>
      <c r="L3377" s="73"/>
      <c r="M3377" s="74"/>
      <c r="N3377" s="248">
        <f>SUM(N3378:N3381)</f>
        <v>4</v>
      </c>
      <c r="O3377" s="293">
        <f>SUM(O3378:O3381)</f>
        <v>1</v>
      </c>
      <c r="P3377" s="292"/>
      <c r="Q3377" s="87"/>
      <c r="R3377" s="87"/>
      <c r="S3377" s="87"/>
      <c r="T3377" s="87"/>
      <c r="U3377" s="87"/>
      <c r="V3377" s="87"/>
      <c r="W3377" s="87"/>
      <c r="X3377" s="87"/>
      <c r="Y3377" s="88"/>
      <c r="Z3377" s="107">
        <f>SUM(Z3378:Z3381)</f>
        <v>7500</v>
      </c>
      <c r="AA3377" s="88"/>
      <c r="AB3377" s="87"/>
      <c r="AC3377" s="87"/>
      <c r="AD3377" s="87"/>
      <c r="AE3377" s="87"/>
      <c r="AF3377" s="87"/>
      <c r="AG3377" s="87"/>
      <c r="AH3377" s="87"/>
      <c r="AI3377" s="87"/>
      <c r="AJ3377" s="88"/>
      <c r="AK3377" s="107">
        <f>SUM(AK3378:AK3381)</f>
        <v>0</v>
      </c>
      <c r="AL3377" s="88"/>
      <c r="AM3377" s="87"/>
      <c r="AN3377" s="87"/>
      <c r="AO3377" s="87"/>
      <c r="AP3377" s="87"/>
      <c r="AQ3377" s="87"/>
      <c r="AR3377" s="87"/>
      <c r="AS3377" s="87"/>
      <c r="AT3377" s="87"/>
      <c r="AU3377" s="87"/>
      <c r="AV3377" s="87"/>
      <c r="AW3377" s="112"/>
      <c r="AX3377" s="107">
        <f>SUM(AX3378:AX3381)</f>
        <v>306.25</v>
      </c>
      <c r="AY3377" s="88"/>
      <c r="AZ3377" s="79"/>
      <c r="BA3377" s="80"/>
      <c r="BB3377" s="71"/>
      <c r="BC3377" s="95"/>
      <c r="BD3377" s="41">
        <v>6</v>
      </c>
      <c r="BE3377" s="52">
        <v>61</v>
      </c>
      <c r="BF3377" s="103">
        <v>6112</v>
      </c>
      <c r="BG3377" s="279" t="s">
        <v>51</v>
      </c>
    </row>
    <row r="3378" spans="1:59" s="63" customFormat="1" ht="12.75" x14ac:dyDescent="0.2">
      <c r="A3378" s="196">
        <v>6</v>
      </c>
      <c r="B3378" s="197" t="s">
        <v>1027</v>
      </c>
      <c r="C3378" s="208">
        <v>61</v>
      </c>
      <c r="D3378" s="209" t="s">
        <v>1028</v>
      </c>
      <c r="E3378" s="212">
        <v>6112</v>
      </c>
      <c r="F3378" s="213" t="s">
        <v>1029</v>
      </c>
      <c r="G3378" s="231"/>
      <c r="H3378" s="89" t="s">
        <v>52</v>
      </c>
      <c r="I3378" s="90" t="s">
        <v>666</v>
      </c>
      <c r="J3378" s="90"/>
      <c r="K3378" s="90" t="s">
        <v>64</v>
      </c>
      <c r="L3378" s="90" t="s">
        <v>258</v>
      </c>
      <c r="M3378" s="91"/>
      <c r="N3378" s="312">
        <v>1</v>
      </c>
      <c r="O3378" s="313">
        <f>N3378/N$3377</f>
        <v>0.25</v>
      </c>
      <c r="P3378" s="104"/>
      <c r="Q3378" s="92"/>
      <c r="R3378" s="92"/>
      <c r="S3378" s="92"/>
      <c r="T3378" s="92"/>
      <c r="U3378" s="92"/>
      <c r="V3378" s="92"/>
      <c r="W3378" s="92"/>
      <c r="X3378" s="109">
        <f>P3378*P$7+Q3378*Q$7+R3378*R$7+S3378*S$7+T3378*T$7+U3378*U$7+V3378*V$7+W3378*W$7</f>
        <v>0</v>
      </c>
      <c r="Y3378" s="83"/>
      <c r="Z3378" s="110">
        <f>X3378*$O3378</f>
        <v>0</v>
      </c>
      <c r="AA3378" s="111"/>
      <c r="AB3378" s="92"/>
      <c r="AC3378" s="92"/>
      <c r="AD3378" s="92"/>
      <c r="AE3378" s="92"/>
      <c r="AF3378" s="92"/>
      <c r="AG3378" s="92"/>
      <c r="AH3378" s="92"/>
      <c r="AI3378" s="109">
        <f>AB3378*AB$7+AC3378*AC$7+AD3378*AD$7+AE3378*AE$7+AF3378*AF$7+AG3378*AG$7+AH3378*AH$7</f>
        <v>0</v>
      </c>
      <c r="AJ3378" s="83"/>
      <c r="AK3378" s="110">
        <f>AI3378*$O3378</f>
        <v>0</v>
      </c>
      <c r="AL3378" s="111"/>
      <c r="AM3378" s="92"/>
      <c r="AN3378" s="92">
        <v>1</v>
      </c>
      <c r="AO3378" s="92"/>
      <c r="AP3378" s="92"/>
      <c r="AQ3378" s="92"/>
      <c r="AR3378" s="92"/>
      <c r="AS3378" s="92"/>
      <c r="AT3378" s="92"/>
      <c r="AU3378" s="92"/>
      <c r="AV3378" s="109">
        <f>AM3378*AM$7+AN3378*AN$7+AO3378*AO$7+AP3378*AP$7+AQ3378*AQ$7+AR3378*AR$7+AS3378*AS$7+AT3378*AT$7+AU3378*AU$7</f>
        <v>25</v>
      </c>
      <c r="AW3378" s="75"/>
      <c r="AX3378" s="110">
        <f>AV3378*$O3378</f>
        <v>6.25</v>
      </c>
      <c r="AY3378" s="111"/>
      <c r="AZ3378" s="93"/>
      <c r="BA3378" s="94" t="s">
        <v>131</v>
      </c>
      <c r="BB3378" s="71"/>
      <c r="BC3378" s="95"/>
      <c r="BD3378" s="41">
        <v>6</v>
      </c>
      <c r="BE3378" s="52">
        <v>61</v>
      </c>
      <c r="BF3378" s="103">
        <v>6112</v>
      </c>
      <c r="BG3378" s="280" t="s">
        <v>52</v>
      </c>
    </row>
    <row r="3379" spans="1:59" s="63" customFormat="1" ht="12.75" x14ac:dyDescent="0.2">
      <c r="A3379" s="196">
        <v>6</v>
      </c>
      <c r="B3379" s="197" t="s">
        <v>1027</v>
      </c>
      <c r="C3379" s="208">
        <v>61</v>
      </c>
      <c r="D3379" s="209" t="s">
        <v>1028</v>
      </c>
      <c r="E3379" s="212">
        <v>6112</v>
      </c>
      <c r="F3379" s="213" t="s">
        <v>1029</v>
      </c>
      <c r="G3379" s="231"/>
      <c r="H3379" s="89"/>
      <c r="I3379" s="90" t="s">
        <v>632</v>
      </c>
      <c r="J3379" s="90"/>
      <c r="K3379" s="90" t="s">
        <v>64</v>
      </c>
      <c r="L3379" s="90" t="s">
        <v>633</v>
      </c>
      <c r="M3379" s="91"/>
      <c r="N3379" s="312">
        <v>1</v>
      </c>
      <c r="O3379" s="313">
        <f>N3379/N$3377</f>
        <v>0.25</v>
      </c>
      <c r="P3379" s="104"/>
      <c r="Q3379" s="92"/>
      <c r="R3379" s="92"/>
      <c r="S3379" s="92"/>
      <c r="T3379" s="92"/>
      <c r="U3379" s="92"/>
      <c r="V3379" s="92"/>
      <c r="W3379" s="92"/>
      <c r="X3379" s="109">
        <f>P3379*P$7+Q3379*Q$7+R3379*R$7+S3379*S$7+T3379*T$7+U3379*U$7+V3379*V$7+W3379*W$7</f>
        <v>0</v>
      </c>
      <c r="Y3379" s="83"/>
      <c r="Z3379" s="110">
        <f>X3379*$O3379</f>
        <v>0</v>
      </c>
      <c r="AA3379" s="111"/>
      <c r="AB3379" s="92"/>
      <c r="AC3379" s="92"/>
      <c r="AD3379" s="92"/>
      <c r="AE3379" s="92"/>
      <c r="AF3379" s="92"/>
      <c r="AG3379" s="92"/>
      <c r="AH3379" s="92"/>
      <c r="AI3379" s="109">
        <f>AB3379*AB$7+AC3379*AC$7+AD3379*AD$7+AE3379*AE$7+AF3379*AF$7+AG3379*AG$7+AH3379*AH$7</f>
        <v>0</v>
      </c>
      <c r="AJ3379" s="83"/>
      <c r="AK3379" s="110">
        <f>AI3379*$O3379</f>
        <v>0</v>
      </c>
      <c r="AL3379" s="111"/>
      <c r="AM3379" s="92"/>
      <c r="AN3379" s="92"/>
      <c r="AO3379" s="92"/>
      <c r="AP3379" s="92"/>
      <c r="AQ3379" s="92"/>
      <c r="AR3379" s="92"/>
      <c r="AS3379" s="92">
        <v>1</v>
      </c>
      <c r="AT3379" s="92"/>
      <c r="AU3379" s="92"/>
      <c r="AV3379" s="109">
        <f>AM3379*AM$7+AN3379*AN$7+AO3379*AO$7+AP3379*AP$7+AQ3379*AQ$7+AR3379*AR$7+AS3379*AS$7+AT3379*AT$7+AU3379*AU$7</f>
        <v>1000</v>
      </c>
      <c r="AW3379" s="75"/>
      <c r="AX3379" s="110">
        <f>AV3379*$O3379</f>
        <v>250</v>
      </c>
      <c r="AY3379" s="111"/>
      <c r="AZ3379" s="93"/>
      <c r="BA3379" s="94" t="s">
        <v>131</v>
      </c>
      <c r="BB3379" s="71"/>
      <c r="BC3379" s="95"/>
      <c r="BD3379" s="41">
        <v>6</v>
      </c>
      <c r="BE3379" s="52">
        <v>61</v>
      </c>
      <c r="BF3379" s="103">
        <v>6112</v>
      </c>
      <c r="BG3379" s="280" t="s">
        <v>52</v>
      </c>
    </row>
    <row r="3380" spans="1:59" s="63" customFormat="1" ht="12.75" x14ac:dyDescent="0.2">
      <c r="A3380" s="196">
        <v>6</v>
      </c>
      <c r="B3380" s="197" t="s">
        <v>1027</v>
      </c>
      <c r="C3380" s="208">
        <v>61</v>
      </c>
      <c r="D3380" s="209" t="s">
        <v>1028</v>
      </c>
      <c r="E3380" s="212">
        <v>6112</v>
      </c>
      <c r="F3380" s="213" t="s">
        <v>1029</v>
      </c>
      <c r="G3380" s="231"/>
      <c r="H3380" s="89"/>
      <c r="I3380" s="90" t="s">
        <v>1030</v>
      </c>
      <c r="J3380" s="90"/>
      <c r="K3380" s="90" t="s">
        <v>237</v>
      </c>
      <c r="L3380" s="90"/>
      <c r="M3380" s="91"/>
      <c r="N3380" s="312">
        <v>1</v>
      </c>
      <c r="O3380" s="313">
        <f>N3380/N$3377</f>
        <v>0.25</v>
      </c>
      <c r="P3380" s="104"/>
      <c r="Q3380" s="92"/>
      <c r="R3380" s="92"/>
      <c r="S3380" s="92"/>
      <c r="T3380" s="92"/>
      <c r="U3380" s="92"/>
      <c r="V3380" s="92"/>
      <c r="W3380" s="92">
        <v>1</v>
      </c>
      <c r="X3380" s="109">
        <f>P3380*P$7+Q3380*Q$7+R3380*R$7+S3380*S$7+T3380*T$7+U3380*U$7+V3380*V$7+W3380*W$7</f>
        <v>25000</v>
      </c>
      <c r="Y3380" s="83"/>
      <c r="Z3380" s="110">
        <f>X3380*$O3380</f>
        <v>6250</v>
      </c>
      <c r="AA3380" s="111"/>
      <c r="AB3380" s="92"/>
      <c r="AC3380" s="92"/>
      <c r="AD3380" s="92"/>
      <c r="AE3380" s="92"/>
      <c r="AF3380" s="92"/>
      <c r="AG3380" s="92"/>
      <c r="AH3380" s="92"/>
      <c r="AI3380" s="109">
        <f>AB3380*AB$7+AC3380*AC$7+AD3380*AD$7+AE3380*AE$7+AF3380*AF$7+AG3380*AG$7+AH3380*AH$7</f>
        <v>0</v>
      </c>
      <c r="AJ3380" s="83"/>
      <c r="AK3380" s="110">
        <f>AI3380*$O3380</f>
        <v>0</v>
      </c>
      <c r="AL3380" s="111"/>
      <c r="AM3380" s="92"/>
      <c r="AN3380" s="92"/>
      <c r="AO3380" s="92"/>
      <c r="AP3380" s="92">
        <v>1</v>
      </c>
      <c r="AQ3380" s="92"/>
      <c r="AR3380" s="92"/>
      <c r="AS3380" s="92"/>
      <c r="AT3380" s="92"/>
      <c r="AU3380" s="92"/>
      <c r="AV3380" s="109">
        <f>AM3380*AM$7+AN3380*AN$7+AO3380*AO$7+AP3380*AP$7+AQ3380*AQ$7+AR3380*AR$7+AS3380*AS$7+AT3380*AT$7+AU3380*AU$7</f>
        <v>100</v>
      </c>
      <c r="AW3380" s="75"/>
      <c r="AX3380" s="110">
        <f>AV3380*$O3380</f>
        <v>25</v>
      </c>
      <c r="AY3380" s="111"/>
      <c r="AZ3380" s="93"/>
      <c r="BA3380" s="94" t="s">
        <v>131</v>
      </c>
      <c r="BB3380" s="71"/>
      <c r="BC3380" s="95"/>
      <c r="BD3380" s="41">
        <v>6</v>
      </c>
      <c r="BE3380" s="52">
        <v>61</v>
      </c>
      <c r="BF3380" s="103">
        <v>6112</v>
      </c>
      <c r="BG3380" s="280" t="s">
        <v>52</v>
      </c>
    </row>
    <row r="3381" spans="1:59" s="63" customFormat="1" ht="12.75" x14ac:dyDescent="0.2">
      <c r="A3381" s="196">
        <v>6</v>
      </c>
      <c r="B3381" s="197" t="s">
        <v>1027</v>
      </c>
      <c r="C3381" s="208">
        <v>61</v>
      </c>
      <c r="D3381" s="209" t="s">
        <v>1028</v>
      </c>
      <c r="E3381" s="212">
        <v>6112</v>
      </c>
      <c r="F3381" s="213" t="s">
        <v>1029</v>
      </c>
      <c r="G3381" s="231"/>
      <c r="H3381" s="89"/>
      <c r="I3381" s="90" t="s">
        <v>667</v>
      </c>
      <c r="J3381" s="90"/>
      <c r="K3381" s="90" t="s">
        <v>90</v>
      </c>
      <c r="L3381" s="90"/>
      <c r="M3381" s="91"/>
      <c r="N3381" s="312">
        <v>1</v>
      </c>
      <c r="O3381" s="313">
        <f>N3381/N$3377</f>
        <v>0.25</v>
      </c>
      <c r="P3381" s="104"/>
      <c r="Q3381" s="92"/>
      <c r="R3381" s="92"/>
      <c r="S3381" s="92"/>
      <c r="T3381" s="92"/>
      <c r="U3381" s="92">
        <v>1</v>
      </c>
      <c r="V3381" s="92"/>
      <c r="W3381" s="92"/>
      <c r="X3381" s="109">
        <f>P3381*P$7+Q3381*Q$7+R3381*R$7+S3381*S$7+T3381*T$7+U3381*U$7+V3381*V$7+W3381*W$7</f>
        <v>5000</v>
      </c>
      <c r="Y3381" s="83"/>
      <c r="Z3381" s="110">
        <f>X3381*$O3381</f>
        <v>1250</v>
      </c>
      <c r="AA3381" s="111"/>
      <c r="AB3381" s="92"/>
      <c r="AC3381" s="92"/>
      <c r="AD3381" s="92"/>
      <c r="AE3381" s="92"/>
      <c r="AF3381" s="92"/>
      <c r="AG3381" s="92"/>
      <c r="AH3381" s="92"/>
      <c r="AI3381" s="109">
        <f>AB3381*AB$7+AC3381*AC$7+AD3381*AD$7+AE3381*AE$7+AF3381*AF$7+AG3381*AG$7+AH3381*AH$7</f>
        <v>0</v>
      </c>
      <c r="AJ3381" s="83"/>
      <c r="AK3381" s="110">
        <f>AI3381*$O3381</f>
        <v>0</v>
      </c>
      <c r="AL3381" s="111"/>
      <c r="AM3381" s="92"/>
      <c r="AN3381" s="92"/>
      <c r="AO3381" s="92"/>
      <c r="AP3381" s="92">
        <v>1</v>
      </c>
      <c r="AQ3381" s="92"/>
      <c r="AR3381" s="92"/>
      <c r="AS3381" s="92"/>
      <c r="AT3381" s="92"/>
      <c r="AU3381" s="92"/>
      <c r="AV3381" s="109">
        <f>AM3381*AM$7+AN3381*AN$7+AO3381*AO$7+AP3381*AP$7+AQ3381*AQ$7+AR3381*AR$7+AS3381*AS$7+AT3381*AT$7+AU3381*AU$7</f>
        <v>100</v>
      </c>
      <c r="AW3381" s="75"/>
      <c r="AX3381" s="110">
        <f>AV3381*$O3381</f>
        <v>25</v>
      </c>
      <c r="AY3381" s="111"/>
      <c r="AZ3381" s="93"/>
      <c r="BA3381" s="94" t="s">
        <v>131</v>
      </c>
      <c r="BB3381" s="71"/>
      <c r="BC3381" s="95"/>
      <c r="BD3381" s="41">
        <v>6</v>
      </c>
      <c r="BE3381" s="52">
        <v>61</v>
      </c>
      <c r="BF3381" s="103">
        <v>6112</v>
      </c>
      <c r="BG3381" s="280" t="s">
        <v>52</v>
      </c>
    </row>
    <row r="3382" spans="1:59" s="63" customFormat="1" ht="12.75" x14ac:dyDescent="0.2">
      <c r="A3382" s="196">
        <v>6</v>
      </c>
      <c r="B3382" s="197" t="s">
        <v>1027</v>
      </c>
      <c r="C3382" s="208">
        <v>61</v>
      </c>
      <c r="D3382" s="209" t="s">
        <v>1028</v>
      </c>
      <c r="E3382" s="212">
        <v>6112</v>
      </c>
      <c r="F3382" s="213" t="s">
        <v>1029</v>
      </c>
      <c r="G3382" s="231"/>
      <c r="H3382" s="89"/>
      <c r="I3382" s="219"/>
      <c r="J3382" s="90"/>
      <c r="K3382" s="90"/>
      <c r="L3382" s="90"/>
      <c r="M3382" s="91"/>
      <c r="N3382" s="247"/>
      <c r="O3382" s="306"/>
      <c r="P3382" s="104"/>
      <c r="Q3382" s="92"/>
      <c r="R3382" s="92"/>
      <c r="S3382" s="92"/>
      <c r="T3382" s="92"/>
      <c r="U3382" s="92"/>
      <c r="V3382" s="92"/>
      <c r="W3382" s="92"/>
      <c r="X3382" s="75"/>
      <c r="Y3382" s="83"/>
      <c r="Z3382" s="83"/>
      <c r="AA3382" s="83"/>
      <c r="AB3382" s="92"/>
      <c r="AC3382" s="92"/>
      <c r="AD3382" s="92"/>
      <c r="AE3382" s="92"/>
      <c r="AF3382" s="92"/>
      <c r="AG3382" s="92"/>
      <c r="AH3382" s="92"/>
      <c r="AI3382" s="75"/>
      <c r="AJ3382" s="83"/>
      <c r="AK3382" s="83"/>
      <c r="AL3382" s="83"/>
      <c r="AM3382" s="92"/>
      <c r="AN3382" s="92"/>
      <c r="AO3382" s="92"/>
      <c r="AP3382" s="92"/>
      <c r="AQ3382" s="92"/>
      <c r="AR3382" s="92"/>
      <c r="AS3382" s="92"/>
      <c r="AT3382" s="92"/>
      <c r="AU3382" s="92"/>
      <c r="AV3382" s="75"/>
      <c r="AW3382" s="75"/>
      <c r="AX3382" s="83"/>
      <c r="AY3382" s="83"/>
      <c r="AZ3382" s="93"/>
      <c r="BA3382" s="94"/>
      <c r="BB3382" s="71"/>
      <c r="BC3382" s="95"/>
      <c r="BD3382" s="41">
        <v>6</v>
      </c>
      <c r="BE3382" s="52">
        <v>61</v>
      </c>
      <c r="BF3382" s="103">
        <v>6112</v>
      </c>
      <c r="BG3382" s="280" t="s">
        <v>52</v>
      </c>
    </row>
    <row r="3383" spans="1:59" s="63" customFormat="1" ht="12.75" x14ac:dyDescent="0.2">
      <c r="A3383" s="196">
        <v>6</v>
      </c>
      <c r="B3383" s="197" t="s">
        <v>1027</v>
      </c>
      <c r="C3383" s="208">
        <v>61</v>
      </c>
      <c r="D3383" s="209" t="s">
        <v>1028</v>
      </c>
      <c r="E3383" s="212">
        <v>6112</v>
      </c>
      <c r="F3383" s="213" t="s">
        <v>1029</v>
      </c>
      <c r="G3383" s="231"/>
      <c r="H3383" s="65"/>
      <c r="I3383" s="222"/>
      <c r="J3383" s="66"/>
      <c r="K3383" s="66"/>
      <c r="L3383" s="66"/>
      <c r="M3383" s="64"/>
      <c r="N3383" s="304"/>
      <c r="O3383" s="305"/>
      <c r="P3383" s="127"/>
      <c r="Q3383" s="67"/>
      <c r="R3383" s="67"/>
      <c r="S3383" s="67"/>
      <c r="T3383" s="67"/>
      <c r="U3383" s="67"/>
      <c r="V3383" s="67"/>
      <c r="W3383" s="67"/>
      <c r="X3383" s="67"/>
      <c r="Y3383" s="68"/>
      <c r="Z3383" s="68"/>
      <c r="AA3383" s="68"/>
      <c r="AB3383" s="67"/>
      <c r="AC3383" s="67"/>
      <c r="AD3383" s="67"/>
      <c r="AE3383" s="67"/>
      <c r="AF3383" s="67"/>
      <c r="AG3383" s="67"/>
      <c r="AH3383" s="67"/>
      <c r="AI3383" s="67"/>
      <c r="AJ3383" s="68"/>
      <c r="AK3383" s="68"/>
      <c r="AL3383" s="68"/>
      <c r="AM3383" s="67"/>
      <c r="AN3383" s="67"/>
      <c r="AO3383" s="67"/>
      <c r="AP3383" s="67"/>
      <c r="AQ3383" s="67"/>
      <c r="AR3383" s="67"/>
      <c r="AS3383" s="67"/>
      <c r="AT3383" s="67"/>
      <c r="AU3383" s="67"/>
      <c r="AV3383" s="67"/>
      <c r="AW3383" s="67"/>
      <c r="AX3383" s="68"/>
      <c r="AY3383" s="68"/>
      <c r="AZ3383" s="69"/>
      <c r="BA3383" s="70"/>
      <c r="BB3383" s="71"/>
      <c r="BC3383" s="95"/>
      <c r="BD3383" s="41">
        <v>6</v>
      </c>
      <c r="BE3383" s="52">
        <v>61</v>
      </c>
      <c r="BF3383" s="103">
        <v>6112</v>
      </c>
      <c r="BG3383" s="275"/>
    </row>
    <row r="3384" spans="1:59" s="63" customFormat="1" ht="12.75" x14ac:dyDescent="0.2">
      <c r="A3384" s="196">
        <v>6</v>
      </c>
      <c r="B3384" s="197" t="s">
        <v>1027</v>
      </c>
      <c r="C3384" s="208">
        <v>61</v>
      </c>
      <c r="D3384" s="209" t="s">
        <v>1028</v>
      </c>
      <c r="E3384" s="212">
        <v>6112</v>
      </c>
      <c r="F3384" s="213" t="s">
        <v>1029</v>
      </c>
      <c r="G3384" s="232"/>
      <c r="H3384" s="97"/>
      <c r="I3384" s="224"/>
      <c r="J3384" s="98"/>
      <c r="K3384" s="98"/>
      <c r="L3384" s="98"/>
      <c r="M3384" s="96"/>
      <c r="N3384" s="307"/>
      <c r="O3384" s="246"/>
      <c r="P3384" s="124"/>
      <c r="Q3384" s="99"/>
      <c r="R3384" s="99"/>
      <c r="S3384" s="99"/>
      <c r="T3384" s="99"/>
      <c r="U3384" s="99"/>
      <c r="V3384" s="99"/>
      <c r="W3384" s="99"/>
      <c r="X3384" s="99"/>
      <c r="Y3384" s="100"/>
      <c r="Z3384" s="100"/>
      <c r="AA3384" s="100"/>
      <c r="AB3384" s="99"/>
      <c r="AC3384" s="99"/>
      <c r="AD3384" s="99"/>
      <c r="AE3384" s="99"/>
      <c r="AF3384" s="99"/>
      <c r="AG3384" s="99"/>
      <c r="AH3384" s="99"/>
      <c r="AI3384" s="99"/>
      <c r="AJ3384" s="100"/>
      <c r="AK3384" s="100"/>
      <c r="AL3384" s="100"/>
      <c r="AM3384" s="99"/>
      <c r="AN3384" s="99"/>
      <c r="AO3384" s="99"/>
      <c r="AP3384" s="99"/>
      <c r="AQ3384" s="99"/>
      <c r="AR3384" s="99"/>
      <c r="AS3384" s="99"/>
      <c r="AT3384" s="99"/>
      <c r="AU3384" s="99"/>
      <c r="AV3384" s="99"/>
      <c r="AW3384" s="99"/>
      <c r="AX3384" s="100"/>
      <c r="AY3384" s="100"/>
      <c r="AZ3384" s="101"/>
      <c r="BA3384" s="102"/>
      <c r="BB3384" s="95"/>
      <c r="BC3384" s="95"/>
      <c r="BD3384" s="41">
        <v>6</v>
      </c>
      <c r="BE3384" s="52">
        <v>61</v>
      </c>
      <c r="BF3384" s="103">
        <v>6112</v>
      </c>
      <c r="BG3384" s="277"/>
    </row>
    <row r="3385" spans="1:59" x14ac:dyDescent="0.25">
      <c r="A3385" s="196">
        <v>6</v>
      </c>
      <c r="B3385" s="197" t="s">
        <v>1027</v>
      </c>
      <c r="C3385" s="208">
        <v>61</v>
      </c>
      <c r="D3385" s="209" t="s">
        <v>1028</v>
      </c>
      <c r="E3385" s="210">
        <v>6116</v>
      </c>
      <c r="F3385" s="211" t="s">
        <v>1031</v>
      </c>
      <c r="G3385" s="235"/>
      <c r="H3385" s="145"/>
      <c r="I3385" s="221"/>
      <c r="J3385" s="57"/>
      <c r="K3385" s="57"/>
      <c r="L3385" s="57"/>
      <c r="M3385" s="144"/>
      <c r="N3385" s="324"/>
      <c r="O3385" s="325"/>
      <c r="P3385" s="146"/>
      <c r="Q3385" s="146"/>
      <c r="R3385" s="146"/>
      <c r="S3385" s="146"/>
      <c r="T3385" s="146"/>
      <c r="U3385" s="146"/>
      <c r="V3385" s="146"/>
      <c r="W3385" s="146"/>
      <c r="X3385" s="146"/>
      <c r="Y3385" s="59"/>
      <c r="Z3385" s="123"/>
      <c r="AA3385" s="123"/>
      <c r="AB3385" s="146"/>
      <c r="AC3385" s="146"/>
      <c r="AD3385" s="146"/>
      <c r="AE3385" s="146"/>
      <c r="AF3385" s="146"/>
      <c r="AG3385" s="146"/>
      <c r="AH3385" s="146"/>
      <c r="AI3385" s="146"/>
      <c r="AJ3385" s="59"/>
      <c r="AK3385" s="123"/>
      <c r="AL3385" s="123"/>
      <c r="AM3385" s="146"/>
      <c r="AN3385" s="146"/>
      <c r="AO3385" s="146"/>
      <c r="AP3385" s="146"/>
      <c r="AQ3385" s="146"/>
      <c r="AR3385" s="146"/>
      <c r="AS3385" s="146"/>
      <c r="AT3385" s="146"/>
      <c r="AU3385" s="146"/>
      <c r="AV3385" s="146"/>
      <c r="AW3385" s="58"/>
      <c r="AX3385" s="123"/>
      <c r="AY3385" s="59"/>
      <c r="AZ3385" s="147"/>
      <c r="BA3385" s="148"/>
      <c r="BB3385" s="143"/>
      <c r="BC3385" s="143"/>
      <c r="BD3385" s="41">
        <v>6</v>
      </c>
      <c r="BE3385" s="52">
        <v>61</v>
      </c>
      <c r="BF3385" s="62">
        <v>6116</v>
      </c>
      <c r="BG3385" s="284"/>
    </row>
    <row r="3386" spans="1:59" s="63" customFormat="1" ht="12.75" x14ac:dyDescent="0.2">
      <c r="A3386" s="196">
        <v>6</v>
      </c>
      <c r="B3386" s="197" t="s">
        <v>1027</v>
      </c>
      <c r="C3386" s="208">
        <v>61</v>
      </c>
      <c r="D3386" s="209" t="s">
        <v>1028</v>
      </c>
      <c r="E3386" s="210">
        <v>6116</v>
      </c>
      <c r="F3386" s="211" t="s">
        <v>1031</v>
      </c>
      <c r="G3386" s="230"/>
      <c r="H3386" s="56"/>
      <c r="I3386" s="221"/>
      <c r="J3386" s="57"/>
      <c r="K3386" s="57"/>
      <c r="L3386" s="57"/>
      <c r="M3386" s="55"/>
      <c r="N3386" s="303"/>
      <c r="O3386" s="245"/>
      <c r="P3386" s="122"/>
      <c r="Q3386" s="58"/>
      <c r="R3386" s="58"/>
      <c r="S3386" s="58"/>
      <c r="T3386" s="58"/>
      <c r="U3386" s="58"/>
      <c r="V3386" s="58"/>
      <c r="W3386" s="58"/>
      <c r="X3386" s="58"/>
      <c r="Y3386" s="59"/>
      <c r="Z3386" s="59"/>
      <c r="AA3386" s="59"/>
      <c r="AB3386" s="58"/>
      <c r="AC3386" s="58"/>
      <c r="AD3386" s="58"/>
      <c r="AE3386" s="58"/>
      <c r="AF3386" s="58"/>
      <c r="AG3386" s="58"/>
      <c r="AH3386" s="58"/>
      <c r="AI3386" s="58"/>
      <c r="AJ3386" s="59"/>
      <c r="AK3386" s="59"/>
      <c r="AL3386" s="59"/>
      <c r="AM3386" s="58"/>
      <c r="AN3386" s="58"/>
      <c r="AO3386" s="58"/>
      <c r="AP3386" s="58"/>
      <c r="AQ3386" s="58"/>
      <c r="AR3386" s="58"/>
      <c r="AS3386" s="58"/>
      <c r="AT3386" s="58"/>
      <c r="AU3386" s="58"/>
      <c r="AV3386" s="58"/>
      <c r="AW3386" s="58"/>
      <c r="AX3386" s="59"/>
      <c r="AY3386" s="59"/>
      <c r="AZ3386" s="60"/>
      <c r="BA3386" s="61"/>
      <c r="BB3386" s="54"/>
      <c r="BC3386" s="54"/>
      <c r="BD3386" s="41">
        <v>6</v>
      </c>
      <c r="BE3386" s="52">
        <v>61</v>
      </c>
      <c r="BF3386" s="62">
        <v>6116</v>
      </c>
      <c r="BG3386" s="274"/>
    </row>
    <row r="3387" spans="1:59" s="63" customFormat="1" ht="12.75" x14ac:dyDescent="0.2">
      <c r="A3387" s="196">
        <v>6</v>
      </c>
      <c r="B3387" s="197" t="s">
        <v>1027</v>
      </c>
      <c r="C3387" s="208">
        <v>61</v>
      </c>
      <c r="D3387" s="209" t="s">
        <v>1028</v>
      </c>
      <c r="E3387" s="210">
        <v>6116</v>
      </c>
      <c r="F3387" s="211" t="s">
        <v>1031</v>
      </c>
      <c r="G3387" s="231"/>
      <c r="H3387" s="65"/>
      <c r="I3387" s="222"/>
      <c r="J3387" s="66"/>
      <c r="K3387" s="66"/>
      <c r="L3387" s="66"/>
      <c r="M3387" s="64"/>
      <c r="N3387" s="304"/>
      <c r="O3387" s="305"/>
      <c r="P3387" s="127"/>
      <c r="Q3387" s="67"/>
      <c r="R3387" s="67"/>
      <c r="S3387" s="67"/>
      <c r="T3387" s="67"/>
      <c r="U3387" s="67"/>
      <c r="V3387" s="67"/>
      <c r="W3387" s="67"/>
      <c r="X3387" s="67"/>
      <c r="Y3387" s="68"/>
      <c r="Z3387" s="68"/>
      <c r="AA3387" s="68"/>
      <c r="AB3387" s="67"/>
      <c r="AC3387" s="67"/>
      <c r="AD3387" s="67"/>
      <c r="AE3387" s="67"/>
      <c r="AF3387" s="67"/>
      <c r="AG3387" s="67"/>
      <c r="AH3387" s="67"/>
      <c r="AI3387" s="67"/>
      <c r="AJ3387" s="68"/>
      <c r="AK3387" s="68"/>
      <c r="AL3387" s="68"/>
      <c r="AM3387" s="67"/>
      <c r="AN3387" s="67"/>
      <c r="AO3387" s="67"/>
      <c r="AP3387" s="67"/>
      <c r="AQ3387" s="67"/>
      <c r="AR3387" s="67"/>
      <c r="AS3387" s="67"/>
      <c r="AT3387" s="67"/>
      <c r="AU3387" s="67"/>
      <c r="AV3387" s="67"/>
      <c r="AW3387" s="67"/>
      <c r="AX3387" s="68"/>
      <c r="AY3387" s="68"/>
      <c r="AZ3387" s="69"/>
      <c r="BA3387" s="70"/>
      <c r="BB3387" s="71"/>
      <c r="BC3387" s="54"/>
      <c r="BD3387" s="41">
        <v>6</v>
      </c>
      <c r="BE3387" s="52">
        <v>61</v>
      </c>
      <c r="BF3387" s="62">
        <v>6116</v>
      </c>
      <c r="BG3387" s="275"/>
    </row>
    <row r="3388" spans="1:59" s="63" customFormat="1" ht="12.75" x14ac:dyDescent="0.2">
      <c r="A3388" s="196">
        <v>6</v>
      </c>
      <c r="B3388" s="197" t="s">
        <v>1027</v>
      </c>
      <c r="C3388" s="208">
        <v>61</v>
      </c>
      <c r="D3388" s="209" t="s">
        <v>1028</v>
      </c>
      <c r="E3388" s="210">
        <v>6116</v>
      </c>
      <c r="F3388" s="211" t="s">
        <v>1031</v>
      </c>
      <c r="G3388" s="231"/>
      <c r="H3388" s="72" t="s">
        <v>47</v>
      </c>
      <c r="I3388" s="223"/>
      <c r="J3388" s="73"/>
      <c r="K3388" s="73"/>
      <c r="L3388" s="73"/>
      <c r="M3388" s="74"/>
      <c r="N3388" s="247"/>
      <c r="O3388" s="306"/>
      <c r="P3388" s="105"/>
      <c r="Q3388" s="75"/>
      <c r="R3388" s="75"/>
      <c r="S3388" s="75"/>
      <c r="T3388" s="75"/>
      <c r="U3388" s="75"/>
      <c r="V3388" s="75"/>
      <c r="W3388" s="75"/>
      <c r="X3388" s="75"/>
      <c r="Y3388" s="76">
        <f>IF(ISNUMBER(VLOOKUP(Y3390,P$7:W$7,MATCH(Y3390,P$7:W$7))),VLOOKUP(Y3390,P$7:W$7,MATCH(Y3390,P$7:W$7)),IF(N3392=0,"No Data",IF(Y3390&gt;0,"&lt;100",0)))</f>
        <v>0</v>
      </c>
      <c r="Z3388" s="77">
        <f>IF(ISNUMBER(VLOOKUP(Z3392,P$7:W$7,MATCH(Z3392,P$7:W$7))),VLOOKUP(Z3392,P$7:W$7,MATCH(Z3392,P$7:W$7)),IF(N3392=0,"No Data",IF(Z3392&gt;0,"&lt;100",0)))</f>
        <v>0</v>
      </c>
      <c r="AA3388" s="106">
        <f>IF(ISNUMBER(Z3388),Z3388,0)</f>
        <v>0</v>
      </c>
      <c r="AB3388" s="75"/>
      <c r="AC3388" s="75"/>
      <c r="AD3388" s="75"/>
      <c r="AE3388" s="75"/>
      <c r="AF3388" s="75"/>
      <c r="AG3388" s="75"/>
      <c r="AH3388" s="75"/>
      <c r="AI3388" s="75"/>
      <c r="AJ3388" s="76">
        <f>IF(ISNUMBER(VLOOKUP(AJ3390,AB$7:AH$7,MATCH(AJ3390,AB$7:AH$7))),VLOOKUP(AJ3390,AB$7:AH$7,MATCH(AJ3390,AB$7:AH$7)),IF(N3392=0,"No Data",IF(AJ3390&gt;0,"&lt;50",0)))</f>
        <v>0</v>
      </c>
      <c r="AK3388" s="77">
        <f>IF(ISNUMBER(VLOOKUP(AK3392,AB$7:AH$7,MATCH(AK3392,AB$7:AH$7))),VLOOKUP(AK3392,AB$7:AH$7,MATCH(AK3392,AB$7:AH$7)),IF(N3392=0,"No Data",IF(AK3392&gt;0,"&lt;50",0)))</f>
        <v>0</v>
      </c>
      <c r="AL3388" s="106">
        <f>IF(ISNUMBER(AK3388),AK3388,0)</f>
        <v>0</v>
      </c>
      <c r="AM3388" s="75"/>
      <c r="AN3388" s="75"/>
      <c r="AO3388" s="75"/>
      <c r="AP3388" s="75"/>
      <c r="AQ3388" s="75"/>
      <c r="AR3388" s="75"/>
      <c r="AS3388" s="75"/>
      <c r="AT3388" s="75"/>
      <c r="AU3388" s="75"/>
      <c r="AV3388" s="75"/>
      <c r="AW3388" s="76">
        <f>IF(ISNUMBER(VLOOKUP(AW3390,AM$7:AU$7,MATCH(AW3390,AM$7:AU$7))),VLOOKUP(AW3390,AM$7:AU$7,MATCH(AW3390,AM$7:AU$7)),IF(N3392=0,"No Data",IF(AW3390&gt;0,"&lt;10",0)))</f>
        <v>25</v>
      </c>
      <c r="AX3388" s="77">
        <f>IF(ISNUMBER(VLOOKUP(AX3392,AM$7:AU$7,MATCH(AX3392,AM$7:AU$7))),VLOOKUP(AX3392,AM$7:AU$7,MATCH(AX3392,AM$7:AU$7)),IF(N3392=0,"No Data",IF(AX3392&gt;0,"&lt;10",0)))</f>
        <v>25</v>
      </c>
      <c r="AY3388" s="106">
        <f>IF(ISNUMBER(AX3388),AX3388,0)</f>
        <v>25</v>
      </c>
      <c r="AZ3388" s="79"/>
      <c r="BA3388" s="80"/>
      <c r="BB3388" s="71"/>
      <c r="BC3388" s="54"/>
      <c r="BD3388" s="41">
        <v>6</v>
      </c>
      <c r="BE3388" s="52">
        <v>61</v>
      </c>
      <c r="BF3388" s="62">
        <v>6116</v>
      </c>
      <c r="BG3388" s="276" t="s">
        <v>47</v>
      </c>
    </row>
    <row r="3389" spans="1:59" s="63" customFormat="1" ht="12.75" x14ac:dyDescent="0.2">
      <c r="A3389" s="196">
        <v>6</v>
      </c>
      <c r="B3389" s="197" t="s">
        <v>1027</v>
      </c>
      <c r="C3389" s="208">
        <v>61</v>
      </c>
      <c r="D3389" s="209" t="s">
        <v>1028</v>
      </c>
      <c r="E3389" s="210">
        <v>6116</v>
      </c>
      <c r="F3389" s="211" t="s">
        <v>1031</v>
      </c>
      <c r="G3389" s="231"/>
      <c r="H3389" s="81" t="s">
        <v>48</v>
      </c>
      <c r="I3389" s="223"/>
      <c r="J3389" s="73"/>
      <c r="K3389" s="73"/>
      <c r="L3389" s="73"/>
      <c r="M3389" s="74"/>
      <c r="N3389" s="247"/>
      <c r="O3389" s="306"/>
      <c r="P3389" s="105"/>
      <c r="Q3389" s="75"/>
      <c r="R3389" s="75"/>
      <c r="S3389" s="75"/>
      <c r="T3389" s="75"/>
      <c r="U3389" s="75"/>
      <c r="V3389" s="75"/>
      <c r="W3389" s="75"/>
      <c r="X3389" s="75"/>
      <c r="Y3389" s="82">
        <f>MIN(X3393:X3395)</f>
        <v>0</v>
      </c>
      <c r="Z3389" s="83"/>
      <c r="AA3389" s="83"/>
      <c r="AB3389" s="75"/>
      <c r="AC3389" s="75"/>
      <c r="AD3389" s="75"/>
      <c r="AE3389" s="75"/>
      <c r="AF3389" s="75"/>
      <c r="AG3389" s="75"/>
      <c r="AH3389" s="75"/>
      <c r="AI3389" s="75"/>
      <c r="AJ3389" s="82">
        <f>MIN(AI3393:AI3395)</f>
        <v>0</v>
      </c>
      <c r="AK3389" s="83"/>
      <c r="AL3389" s="83"/>
      <c r="AM3389" s="75"/>
      <c r="AN3389" s="75"/>
      <c r="AO3389" s="75"/>
      <c r="AP3389" s="75"/>
      <c r="AQ3389" s="75"/>
      <c r="AR3389" s="75"/>
      <c r="AS3389" s="75"/>
      <c r="AT3389" s="75"/>
      <c r="AU3389" s="75"/>
      <c r="AV3389" s="75"/>
      <c r="AW3389" s="82">
        <f>MIN(AV3393:AV3395)</f>
        <v>25</v>
      </c>
      <c r="AX3389" s="83"/>
      <c r="AY3389" s="83"/>
      <c r="AZ3389" s="79"/>
      <c r="BA3389" s="80"/>
      <c r="BB3389" s="71"/>
      <c r="BC3389" s="54"/>
      <c r="BD3389" s="41">
        <v>6</v>
      </c>
      <c r="BE3389" s="52">
        <v>61</v>
      </c>
      <c r="BF3389" s="62">
        <v>6116</v>
      </c>
      <c r="BG3389" s="278" t="s">
        <v>48</v>
      </c>
    </row>
    <row r="3390" spans="1:59" s="63" customFormat="1" ht="12.75" x14ac:dyDescent="0.2">
      <c r="A3390" s="196">
        <v>6</v>
      </c>
      <c r="B3390" s="197" t="s">
        <v>1027</v>
      </c>
      <c r="C3390" s="208">
        <v>61</v>
      </c>
      <c r="D3390" s="209" t="s">
        <v>1028</v>
      </c>
      <c r="E3390" s="210">
        <v>6116</v>
      </c>
      <c r="F3390" s="211" t="s">
        <v>1031</v>
      </c>
      <c r="G3390" s="231"/>
      <c r="H3390" s="81" t="s">
        <v>49</v>
      </c>
      <c r="I3390" s="223"/>
      <c r="J3390" s="73"/>
      <c r="K3390" s="73"/>
      <c r="L3390" s="73"/>
      <c r="M3390" s="74"/>
      <c r="N3390" s="247"/>
      <c r="O3390" s="306"/>
      <c r="P3390" s="105"/>
      <c r="Q3390" s="75"/>
      <c r="R3390" s="75"/>
      <c r="S3390" s="75"/>
      <c r="T3390" s="75"/>
      <c r="U3390" s="75"/>
      <c r="V3390" s="75"/>
      <c r="W3390" s="75"/>
      <c r="X3390" s="75"/>
      <c r="Y3390" s="84">
        <f>IF(ISNUMBER(AVERAGE(X3393:X3395)),AVERAGE(X3393:X3395),0)</f>
        <v>0</v>
      </c>
      <c r="Z3390" s="83"/>
      <c r="AA3390" s="83"/>
      <c r="AB3390" s="75"/>
      <c r="AC3390" s="75"/>
      <c r="AD3390" s="75"/>
      <c r="AE3390" s="75"/>
      <c r="AF3390" s="75"/>
      <c r="AG3390" s="75"/>
      <c r="AH3390" s="75"/>
      <c r="AI3390" s="75"/>
      <c r="AJ3390" s="84">
        <f>IF(ISNUMBER(AVERAGE(AI3393:AI3395)),AVERAGE(AI3393:AI3395),0)</f>
        <v>0</v>
      </c>
      <c r="AK3390" s="83"/>
      <c r="AL3390" s="83"/>
      <c r="AM3390" s="75"/>
      <c r="AN3390" s="75"/>
      <c r="AO3390" s="75"/>
      <c r="AP3390" s="75"/>
      <c r="AQ3390" s="75"/>
      <c r="AR3390" s="75"/>
      <c r="AS3390" s="75"/>
      <c r="AT3390" s="75"/>
      <c r="AU3390" s="75"/>
      <c r="AV3390" s="75"/>
      <c r="AW3390" s="84">
        <f>IF(ISNUMBER(AVERAGE(AV3393:AV3395)),AVERAGE(AV3393:AV3395),0)</f>
        <v>25</v>
      </c>
      <c r="AX3390" s="83"/>
      <c r="AY3390" s="83"/>
      <c r="AZ3390" s="79"/>
      <c r="BA3390" s="80"/>
      <c r="BB3390" s="71"/>
      <c r="BC3390" s="54"/>
      <c r="BD3390" s="41">
        <v>6</v>
      </c>
      <c r="BE3390" s="52">
        <v>61</v>
      </c>
      <c r="BF3390" s="62">
        <v>6116</v>
      </c>
      <c r="BG3390" s="278" t="s">
        <v>49</v>
      </c>
    </row>
    <row r="3391" spans="1:59" s="63" customFormat="1" ht="12.75" x14ac:dyDescent="0.2">
      <c r="A3391" s="196">
        <v>6</v>
      </c>
      <c r="B3391" s="197" t="s">
        <v>1027</v>
      </c>
      <c r="C3391" s="208">
        <v>61</v>
      </c>
      <c r="D3391" s="209" t="s">
        <v>1028</v>
      </c>
      <c r="E3391" s="210">
        <v>6116</v>
      </c>
      <c r="F3391" s="211" t="s">
        <v>1031</v>
      </c>
      <c r="G3391" s="231"/>
      <c r="H3391" s="81" t="s">
        <v>50</v>
      </c>
      <c r="I3391" s="223"/>
      <c r="J3391" s="73"/>
      <c r="K3391" s="73"/>
      <c r="L3391" s="73"/>
      <c r="M3391" s="74"/>
      <c r="N3391" s="247"/>
      <c r="O3391" s="306"/>
      <c r="P3391" s="105"/>
      <c r="Q3391" s="75"/>
      <c r="R3391" s="75"/>
      <c r="S3391" s="75"/>
      <c r="T3391" s="75"/>
      <c r="U3391" s="75"/>
      <c r="V3391" s="75"/>
      <c r="W3391" s="75"/>
      <c r="X3391" s="75"/>
      <c r="Y3391" s="84">
        <f>MAX(X3393:X3395)</f>
        <v>0</v>
      </c>
      <c r="Z3391" s="83"/>
      <c r="AA3391" s="83"/>
      <c r="AB3391" s="75"/>
      <c r="AC3391" s="75"/>
      <c r="AD3391" s="75"/>
      <c r="AE3391" s="75"/>
      <c r="AF3391" s="75"/>
      <c r="AG3391" s="75"/>
      <c r="AH3391" s="75"/>
      <c r="AI3391" s="75"/>
      <c r="AJ3391" s="84">
        <f>MAX(AI3393:AI3395)</f>
        <v>0</v>
      </c>
      <c r="AK3391" s="83"/>
      <c r="AL3391" s="83"/>
      <c r="AM3391" s="75"/>
      <c r="AN3391" s="75"/>
      <c r="AO3391" s="75"/>
      <c r="AP3391" s="75"/>
      <c r="AQ3391" s="75"/>
      <c r="AR3391" s="75"/>
      <c r="AS3391" s="75"/>
      <c r="AT3391" s="75"/>
      <c r="AU3391" s="75"/>
      <c r="AV3391" s="75"/>
      <c r="AW3391" s="84">
        <f>MAX(AV3393:AV3395)</f>
        <v>25</v>
      </c>
      <c r="AX3391" s="83"/>
      <c r="AY3391" s="83"/>
      <c r="AZ3391" s="79"/>
      <c r="BA3391" s="80"/>
      <c r="BB3391" s="71"/>
      <c r="BC3391" s="54"/>
      <c r="BD3391" s="41">
        <v>6</v>
      </c>
      <c r="BE3391" s="52">
        <v>61</v>
      </c>
      <c r="BF3391" s="62">
        <v>6116</v>
      </c>
      <c r="BG3391" s="278" t="s">
        <v>50</v>
      </c>
    </row>
    <row r="3392" spans="1:59" s="63" customFormat="1" ht="12.75" x14ac:dyDescent="0.2">
      <c r="A3392" s="196">
        <v>6</v>
      </c>
      <c r="B3392" s="197" t="s">
        <v>1027</v>
      </c>
      <c r="C3392" s="208">
        <v>61</v>
      </c>
      <c r="D3392" s="209" t="s">
        <v>1028</v>
      </c>
      <c r="E3392" s="210">
        <v>6116</v>
      </c>
      <c r="F3392" s="211" t="s">
        <v>1031</v>
      </c>
      <c r="G3392" s="231"/>
      <c r="H3392" s="85" t="s">
        <v>51</v>
      </c>
      <c r="I3392" s="223"/>
      <c r="J3392" s="73"/>
      <c r="K3392" s="73"/>
      <c r="L3392" s="73"/>
      <c r="M3392" s="74"/>
      <c r="N3392" s="248">
        <f>SUM(N3393:N3394)</f>
        <v>1</v>
      </c>
      <c r="O3392" s="293">
        <f>SUM(O3393:O3394)</f>
        <v>1</v>
      </c>
      <c r="P3392" s="292"/>
      <c r="Q3392" s="87"/>
      <c r="R3392" s="87"/>
      <c r="S3392" s="87"/>
      <c r="T3392" s="87"/>
      <c r="U3392" s="87"/>
      <c r="V3392" s="87"/>
      <c r="W3392" s="87"/>
      <c r="X3392" s="87"/>
      <c r="Y3392" s="88"/>
      <c r="Z3392" s="86">
        <f>SUM(Z3393:Z3394)</f>
        <v>0</v>
      </c>
      <c r="AA3392" s="88"/>
      <c r="AB3392" s="87"/>
      <c r="AC3392" s="87"/>
      <c r="AD3392" s="87"/>
      <c r="AE3392" s="87"/>
      <c r="AF3392" s="87"/>
      <c r="AG3392" s="87"/>
      <c r="AH3392" s="87"/>
      <c r="AI3392" s="87"/>
      <c r="AJ3392" s="88"/>
      <c r="AK3392" s="86">
        <f>SUM(AK3393:AK3394)</f>
        <v>0</v>
      </c>
      <c r="AL3392" s="88"/>
      <c r="AM3392" s="87"/>
      <c r="AN3392" s="87"/>
      <c r="AO3392" s="87"/>
      <c r="AP3392" s="87"/>
      <c r="AQ3392" s="87"/>
      <c r="AR3392" s="87"/>
      <c r="AS3392" s="87"/>
      <c r="AT3392" s="87"/>
      <c r="AU3392" s="87"/>
      <c r="AV3392" s="87"/>
      <c r="AW3392" s="112"/>
      <c r="AX3392" s="86">
        <f>SUM(AX3393:AX3394)</f>
        <v>25</v>
      </c>
      <c r="AY3392" s="88"/>
      <c r="AZ3392" s="79"/>
      <c r="BA3392" s="80"/>
      <c r="BB3392" s="71"/>
      <c r="BC3392" s="54"/>
      <c r="BD3392" s="41">
        <v>6</v>
      </c>
      <c r="BE3392" s="52">
        <v>61</v>
      </c>
      <c r="BF3392" s="62">
        <v>6116</v>
      </c>
      <c r="BG3392" s="279" t="s">
        <v>51</v>
      </c>
    </row>
    <row r="3393" spans="1:59" s="63" customFormat="1" ht="12.75" x14ac:dyDescent="0.2">
      <c r="A3393" s="196">
        <v>6</v>
      </c>
      <c r="B3393" s="197" t="s">
        <v>1027</v>
      </c>
      <c r="C3393" s="208">
        <v>61</v>
      </c>
      <c r="D3393" s="209" t="s">
        <v>1028</v>
      </c>
      <c r="E3393" s="210">
        <v>6116</v>
      </c>
      <c r="F3393" s="211" t="s">
        <v>1031</v>
      </c>
      <c r="G3393" s="231"/>
      <c r="H3393" s="89" t="s">
        <v>52</v>
      </c>
      <c r="I3393" s="90" t="s">
        <v>666</v>
      </c>
      <c r="J3393" s="90"/>
      <c r="K3393" s="90" t="s">
        <v>64</v>
      </c>
      <c r="L3393" s="90" t="s">
        <v>258</v>
      </c>
      <c r="M3393" s="91"/>
      <c r="N3393" s="312">
        <v>1</v>
      </c>
      <c r="O3393" s="313">
        <f>N3393/N3392</f>
        <v>1</v>
      </c>
      <c r="P3393" s="104"/>
      <c r="Q3393" s="92"/>
      <c r="R3393" s="92"/>
      <c r="S3393" s="92"/>
      <c r="T3393" s="92"/>
      <c r="U3393" s="92"/>
      <c r="V3393" s="92"/>
      <c r="W3393" s="92"/>
      <c r="X3393" s="109">
        <f>P3393*P$7+Q3393*Q$7+R3393*R$7+S3393*S$7+T3393*T$7+U3393*U$7+V3393*V$7+W3393*W$7</f>
        <v>0</v>
      </c>
      <c r="Y3393" s="83"/>
      <c r="Z3393" s="110">
        <f>X3393*$O3393</f>
        <v>0</v>
      </c>
      <c r="AA3393" s="111"/>
      <c r="AB3393" s="92"/>
      <c r="AC3393" s="92"/>
      <c r="AD3393" s="92"/>
      <c r="AE3393" s="92"/>
      <c r="AF3393" s="92"/>
      <c r="AG3393" s="92"/>
      <c r="AH3393" s="92"/>
      <c r="AI3393" s="109">
        <f>AB3393*AB$7+AC3393*AC$7+AD3393*AD$7+AE3393*AE$7+AF3393*AF$7+AG3393*AG$7+AH3393*AH$7</f>
        <v>0</v>
      </c>
      <c r="AJ3393" s="83"/>
      <c r="AK3393" s="110">
        <f>AI3393*$O3393</f>
        <v>0</v>
      </c>
      <c r="AL3393" s="111"/>
      <c r="AM3393" s="92"/>
      <c r="AN3393" s="92">
        <v>1</v>
      </c>
      <c r="AO3393" s="92"/>
      <c r="AP3393" s="92"/>
      <c r="AQ3393" s="92"/>
      <c r="AR3393" s="92"/>
      <c r="AS3393" s="92"/>
      <c r="AT3393" s="92"/>
      <c r="AU3393" s="92"/>
      <c r="AV3393" s="109">
        <f>AM3393*AM$7+AN3393*AN$7+AO3393*AO$7+AP3393*AP$7+AQ3393*AQ$7+AR3393*AR$7+AS3393*AS$7+AT3393*AT$7+AU3393*AU$7</f>
        <v>25</v>
      </c>
      <c r="AW3393" s="75"/>
      <c r="AX3393" s="110">
        <f>AV3393*$O3393</f>
        <v>25</v>
      </c>
      <c r="AY3393" s="111"/>
      <c r="AZ3393" s="93"/>
      <c r="BA3393" s="94" t="s">
        <v>131</v>
      </c>
      <c r="BB3393" s="71"/>
      <c r="BC3393" s="54"/>
      <c r="BD3393" s="41">
        <v>6</v>
      </c>
      <c r="BE3393" s="52">
        <v>61</v>
      </c>
      <c r="BF3393" s="62">
        <v>6116</v>
      </c>
      <c r="BG3393" s="280" t="s">
        <v>52</v>
      </c>
    </row>
    <row r="3394" spans="1:59" s="63" customFormat="1" ht="12.75" x14ac:dyDescent="0.2">
      <c r="A3394" s="196">
        <v>6</v>
      </c>
      <c r="B3394" s="197" t="s">
        <v>1027</v>
      </c>
      <c r="C3394" s="208">
        <v>61</v>
      </c>
      <c r="D3394" s="209" t="s">
        <v>1028</v>
      </c>
      <c r="E3394" s="210">
        <v>6116</v>
      </c>
      <c r="F3394" s="211" t="s">
        <v>1031</v>
      </c>
      <c r="G3394" s="231"/>
      <c r="H3394" s="89"/>
      <c r="I3394" s="219"/>
      <c r="J3394" s="90"/>
      <c r="K3394" s="90"/>
      <c r="L3394" s="90"/>
      <c r="M3394" s="91"/>
      <c r="N3394" s="247"/>
      <c r="O3394" s="306"/>
      <c r="P3394" s="104"/>
      <c r="Q3394" s="92"/>
      <c r="R3394" s="92"/>
      <c r="S3394" s="92"/>
      <c r="T3394" s="92"/>
      <c r="U3394" s="92"/>
      <c r="V3394" s="92"/>
      <c r="W3394" s="92"/>
      <c r="X3394" s="75"/>
      <c r="Y3394" s="83"/>
      <c r="Z3394" s="83"/>
      <c r="AA3394" s="83"/>
      <c r="AB3394" s="92"/>
      <c r="AC3394" s="92"/>
      <c r="AD3394" s="92"/>
      <c r="AE3394" s="92"/>
      <c r="AF3394" s="92"/>
      <c r="AG3394" s="92"/>
      <c r="AH3394" s="92"/>
      <c r="AI3394" s="75"/>
      <c r="AJ3394" s="83"/>
      <c r="AK3394" s="83"/>
      <c r="AL3394" s="83"/>
      <c r="AM3394" s="92"/>
      <c r="AN3394" s="92"/>
      <c r="AO3394" s="92"/>
      <c r="AP3394" s="92"/>
      <c r="AQ3394" s="92"/>
      <c r="AR3394" s="92"/>
      <c r="AS3394" s="92"/>
      <c r="AT3394" s="92"/>
      <c r="AU3394" s="92"/>
      <c r="AV3394" s="75"/>
      <c r="AW3394" s="75"/>
      <c r="AX3394" s="83"/>
      <c r="AY3394" s="83"/>
      <c r="AZ3394" s="93"/>
      <c r="BA3394" s="94"/>
      <c r="BB3394" s="71"/>
      <c r="BC3394" s="54"/>
      <c r="BD3394" s="41">
        <v>6</v>
      </c>
      <c r="BE3394" s="52">
        <v>61</v>
      </c>
      <c r="BF3394" s="62">
        <v>6116</v>
      </c>
      <c r="BG3394" s="280" t="s">
        <v>52</v>
      </c>
    </row>
    <row r="3395" spans="1:59" s="63" customFormat="1" ht="12.75" x14ac:dyDescent="0.2">
      <c r="A3395" s="196">
        <v>6</v>
      </c>
      <c r="B3395" s="197" t="s">
        <v>1027</v>
      </c>
      <c r="C3395" s="208">
        <v>61</v>
      </c>
      <c r="D3395" s="209" t="s">
        <v>1028</v>
      </c>
      <c r="E3395" s="210">
        <v>6116</v>
      </c>
      <c r="F3395" s="211" t="s">
        <v>1031</v>
      </c>
      <c r="G3395" s="231"/>
      <c r="H3395" s="89"/>
      <c r="I3395" s="219"/>
      <c r="J3395" s="90"/>
      <c r="K3395" s="90"/>
      <c r="L3395" s="90"/>
      <c r="M3395" s="91"/>
      <c r="N3395" s="247"/>
      <c r="O3395" s="306"/>
      <c r="P3395" s="104"/>
      <c r="Q3395" s="92"/>
      <c r="R3395" s="92"/>
      <c r="S3395" s="92"/>
      <c r="T3395" s="92"/>
      <c r="U3395" s="92"/>
      <c r="V3395" s="92"/>
      <c r="W3395" s="92"/>
      <c r="X3395" s="75"/>
      <c r="Y3395" s="83"/>
      <c r="Z3395" s="83"/>
      <c r="AA3395" s="83"/>
      <c r="AB3395" s="92"/>
      <c r="AC3395" s="92"/>
      <c r="AD3395" s="92"/>
      <c r="AE3395" s="92"/>
      <c r="AF3395" s="92"/>
      <c r="AG3395" s="92"/>
      <c r="AH3395" s="92"/>
      <c r="AI3395" s="75"/>
      <c r="AJ3395" s="83"/>
      <c r="AK3395" s="83"/>
      <c r="AL3395" s="83"/>
      <c r="AM3395" s="92"/>
      <c r="AN3395" s="92"/>
      <c r="AO3395" s="92"/>
      <c r="AP3395" s="92"/>
      <c r="AQ3395" s="92"/>
      <c r="AR3395" s="92"/>
      <c r="AS3395" s="92"/>
      <c r="AT3395" s="92"/>
      <c r="AU3395" s="92"/>
      <c r="AV3395" s="75"/>
      <c r="AW3395" s="75"/>
      <c r="AX3395" s="83"/>
      <c r="AY3395" s="83"/>
      <c r="AZ3395" s="93"/>
      <c r="BA3395" s="94"/>
      <c r="BB3395" s="71"/>
      <c r="BC3395" s="54"/>
      <c r="BD3395" s="41">
        <v>6</v>
      </c>
      <c r="BE3395" s="52">
        <v>61</v>
      </c>
      <c r="BF3395" s="62">
        <v>6116</v>
      </c>
      <c r="BG3395" s="280" t="s">
        <v>52</v>
      </c>
    </row>
    <row r="3396" spans="1:59" s="63" customFormat="1" ht="12.75" x14ac:dyDescent="0.2">
      <c r="A3396" s="196">
        <v>6</v>
      </c>
      <c r="B3396" s="197" t="s">
        <v>1027</v>
      </c>
      <c r="C3396" s="208">
        <v>61</v>
      </c>
      <c r="D3396" s="209" t="s">
        <v>1028</v>
      </c>
      <c r="E3396" s="210">
        <v>6116</v>
      </c>
      <c r="F3396" s="211" t="s">
        <v>1031</v>
      </c>
      <c r="G3396" s="231"/>
      <c r="H3396" s="65"/>
      <c r="I3396" s="222"/>
      <c r="J3396" s="66"/>
      <c r="K3396" s="66"/>
      <c r="L3396" s="66"/>
      <c r="M3396" s="64"/>
      <c r="N3396" s="304"/>
      <c r="O3396" s="305"/>
      <c r="P3396" s="127"/>
      <c r="Q3396" s="67"/>
      <c r="R3396" s="67"/>
      <c r="S3396" s="67"/>
      <c r="T3396" s="67"/>
      <c r="U3396" s="67"/>
      <c r="V3396" s="67"/>
      <c r="W3396" s="67"/>
      <c r="X3396" s="67"/>
      <c r="Y3396" s="68"/>
      <c r="Z3396" s="68"/>
      <c r="AA3396" s="68"/>
      <c r="AB3396" s="67"/>
      <c r="AC3396" s="67"/>
      <c r="AD3396" s="67"/>
      <c r="AE3396" s="67"/>
      <c r="AF3396" s="67"/>
      <c r="AG3396" s="67"/>
      <c r="AH3396" s="67"/>
      <c r="AI3396" s="67"/>
      <c r="AJ3396" s="68"/>
      <c r="AK3396" s="68"/>
      <c r="AL3396" s="68"/>
      <c r="AM3396" s="67"/>
      <c r="AN3396" s="67"/>
      <c r="AO3396" s="67"/>
      <c r="AP3396" s="67"/>
      <c r="AQ3396" s="67"/>
      <c r="AR3396" s="67"/>
      <c r="AS3396" s="67"/>
      <c r="AT3396" s="67"/>
      <c r="AU3396" s="67"/>
      <c r="AV3396" s="67"/>
      <c r="AW3396" s="67"/>
      <c r="AX3396" s="68"/>
      <c r="AY3396" s="68"/>
      <c r="AZ3396" s="69"/>
      <c r="BA3396" s="70"/>
      <c r="BB3396" s="71"/>
      <c r="BC3396" s="54"/>
      <c r="BD3396" s="41">
        <v>6</v>
      </c>
      <c r="BE3396" s="52">
        <v>61</v>
      </c>
      <c r="BF3396" s="62">
        <v>6116</v>
      </c>
      <c r="BG3396" s="275"/>
    </row>
    <row r="3397" spans="1:59" s="63" customFormat="1" ht="12.75" x14ac:dyDescent="0.2">
      <c r="A3397" s="196">
        <v>6</v>
      </c>
      <c r="B3397" s="197" t="s">
        <v>1027</v>
      </c>
      <c r="C3397" s="208">
        <v>61</v>
      </c>
      <c r="D3397" s="209" t="s">
        <v>1028</v>
      </c>
      <c r="E3397" s="210">
        <v>6116</v>
      </c>
      <c r="F3397" s="211" t="s">
        <v>1031</v>
      </c>
      <c r="G3397" s="230"/>
      <c r="H3397" s="56"/>
      <c r="I3397" s="221"/>
      <c r="J3397" s="57"/>
      <c r="K3397" s="57"/>
      <c r="L3397" s="57"/>
      <c r="M3397" s="55"/>
      <c r="N3397" s="303"/>
      <c r="O3397" s="245"/>
      <c r="P3397" s="122"/>
      <c r="Q3397" s="58"/>
      <c r="R3397" s="58"/>
      <c r="S3397" s="58"/>
      <c r="T3397" s="58"/>
      <c r="U3397" s="58"/>
      <c r="V3397" s="58"/>
      <c r="W3397" s="58"/>
      <c r="X3397" s="58"/>
      <c r="Y3397" s="59"/>
      <c r="Z3397" s="59"/>
      <c r="AA3397" s="59"/>
      <c r="AB3397" s="58"/>
      <c r="AC3397" s="58"/>
      <c r="AD3397" s="58"/>
      <c r="AE3397" s="58"/>
      <c r="AF3397" s="58"/>
      <c r="AG3397" s="58"/>
      <c r="AH3397" s="58"/>
      <c r="AI3397" s="58"/>
      <c r="AJ3397" s="59"/>
      <c r="AK3397" s="59"/>
      <c r="AL3397" s="59"/>
      <c r="AM3397" s="58"/>
      <c r="AN3397" s="58"/>
      <c r="AO3397" s="58"/>
      <c r="AP3397" s="58"/>
      <c r="AQ3397" s="58"/>
      <c r="AR3397" s="58"/>
      <c r="AS3397" s="58"/>
      <c r="AT3397" s="58"/>
      <c r="AU3397" s="58"/>
      <c r="AV3397" s="58"/>
      <c r="AW3397" s="58"/>
      <c r="AX3397" s="59"/>
      <c r="AY3397" s="59"/>
      <c r="AZ3397" s="60"/>
      <c r="BA3397" s="61"/>
      <c r="BB3397" s="54"/>
      <c r="BC3397" s="54"/>
      <c r="BD3397" s="41">
        <v>6</v>
      </c>
      <c r="BE3397" s="52">
        <v>61</v>
      </c>
      <c r="BF3397" s="62">
        <v>6116</v>
      </c>
      <c r="BG3397" s="274"/>
    </row>
    <row r="3398" spans="1:59" x14ac:dyDescent="0.25">
      <c r="A3398" s="196">
        <v>6</v>
      </c>
      <c r="B3398" s="197" t="s">
        <v>1027</v>
      </c>
      <c r="C3398" s="208">
        <v>61</v>
      </c>
      <c r="D3398" s="209" t="s">
        <v>1028</v>
      </c>
      <c r="E3398" s="212">
        <v>6122</v>
      </c>
      <c r="F3398" s="213" t="s">
        <v>1032</v>
      </c>
      <c r="G3398" s="234"/>
      <c r="H3398" s="138"/>
      <c r="I3398" s="224"/>
      <c r="J3398" s="98"/>
      <c r="K3398" s="98"/>
      <c r="L3398" s="98"/>
      <c r="M3398" s="137"/>
      <c r="N3398" s="322"/>
      <c r="O3398" s="323"/>
      <c r="P3398" s="139"/>
      <c r="Q3398" s="139"/>
      <c r="R3398" s="139"/>
      <c r="S3398" s="139"/>
      <c r="T3398" s="139"/>
      <c r="U3398" s="139"/>
      <c r="V3398" s="139"/>
      <c r="W3398" s="139"/>
      <c r="X3398" s="139"/>
      <c r="Y3398" s="100"/>
      <c r="Z3398" s="125"/>
      <c r="AA3398" s="125"/>
      <c r="AB3398" s="139"/>
      <c r="AC3398" s="139"/>
      <c r="AD3398" s="139"/>
      <c r="AE3398" s="139"/>
      <c r="AF3398" s="139"/>
      <c r="AG3398" s="139"/>
      <c r="AH3398" s="139"/>
      <c r="AI3398" s="139"/>
      <c r="AJ3398" s="100"/>
      <c r="AK3398" s="125"/>
      <c r="AL3398" s="125"/>
      <c r="AM3398" s="139"/>
      <c r="AN3398" s="139"/>
      <c r="AO3398" s="139"/>
      <c r="AP3398" s="139"/>
      <c r="AQ3398" s="139"/>
      <c r="AR3398" s="139"/>
      <c r="AS3398" s="139"/>
      <c r="AT3398" s="139"/>
      <c r="AU3398" s="139"/>
      <c r="AV3398" s="139"/>
      <c r="AW3398" s="99"/>
      <c r="AX3398" s="125"/>
      <c r="AY3398" s="100"/>
      <c r="AZ3398" s="140"/>
      <c r="BA3398" s="141"/>
      <c r="BB3398" s="136"/>
      <c r="BC3398" s="136"/>
      <c r="BD3398" s="41">
        <v>6</v>
      </c>
      <c r="BE3398" s="52">
        <v>61</v>
      </c>
      <c r="BF3398" s="103">
        <v>6122</v>
      </c>
      <c r="BG3398" s="283"/>
    </row>
    <row r="3399" spans="1:59" s="63" customFormat="1" ht="12.75" x14ac:dyDescent="0.2">
      <c r="A3399" s="196">
        <v>6</v>
      </c>
      <c r="B3399" s="197" t="s">
        <v>1027</v>
      </c>
      <c r="C3399" s="208">
        <v>61</v>
      </c>
      <c r="D3399" s="209" t="s">
        <v>1028</v>
      </c>
      <c r="E3399" s="212">
        <v>6122</v>
      </c>
      <c r="F3399" s="213" t="s">
        <v>1032</v>
      </c>
      <c r="G3399" s="232"/>
      <c r="H3399" s="97"/>
      <c r="I3399" s="224"/>
      <c r="J3399" s="98"/>
      <c r="K3399" s="98"/>
      <c r="L3399" s="98"/>
      <c r="M3399" s="96"/>
      <c r="N3399" s="307"/>
      <c r="O3399" s="246"/>
      <c r="P3399" s="124"/>
      <c r="Q3399" s="99"/>
      <c r="R3399" s="99"/>
      <c r="S3399" s="99"/>
      <c r="T3399" s="99"/>
      <c r="U3399" s="99"/>
      <c r="V3399" s="99"/>
      <c r="W3399" s="99"/>
      <c r="X3399" s="99"/>
      <c r="Y3399" s="100"/>
      <c r="Z3399" s="100"/>
      <c r="AA3399" s="100"/>
      <c r="AB3399" s="99"/>
      <c r="AC3399" s="99"/>
      <c r="AD3399" s="99"/>
      <c r="AE3399" s="99"/>
      <c r="AF3399" s="99"/>
      <c r="AG3399" s="99"/>
      <c r="AH3399" s="99"/>
      <c r="AI3399" s="99"/>
      <c r="AJ3399" s="100"/>
      <c r="AK3399" s="100"/>
      <c r="AL3399" s="100"/>
      <c r="AM3399" s="99"/>
      <c r="AN3399" s="99"/>
      <c r="AO3399" s="99"/>
      <c r="AP3399" s="99"/>
      <c r="AQ3399" s="99"/>
      <c r="AR3399" s="99"/>
      <c r="AS3399" s="99"/>
      <c r="AT3399" s="99"/>
      <c r="AU3399" s="99"/>
      <c r="AV3399" s="99"/>
      <c r="AW3399" s="99"/>
      <c r="AX3399" s="100"/>
      <c r="AY3399" s="100"/>
      <c r="AZ3399" s="101"/>
      <c r="BA3399" s="102"/>
      <c r="BB3399" s="95"/>
      <c r="BC3399" s="95"/>
      <c r="BD3399" s="41">
        <v>6</v>
      </c>
      <c r="BE3399" s="52">
        <v>61</v>
      </c>
      <c r="BF3399" s="103">
        <v>6122</v>
      </c>
      <c r="BG3399" s="277"/>
    </row>
    <row r="3400" spans="1:59" s="63" customFormat="1" ht="12.75" x14ac:dyDescent="0.2">
      <c r="A3400" s="196">
        <v>6</v>
      </c>
      <c r="B3400" s="197" t="s">
        <v>1027</v>
      </c>
      <c r="C3400" s="208">
        <v>61</v>
      </c>
      <c r="D3400" s="209" t="s">
        <v>1028</v>
      </c>
      <c r="E3400" s="212">
        <v>6122</v>
      </c>
      <c r="F3400" s="213" t="s">
        <v>1032</v>
      </c>
      <c r="G3400" s="231"/>
      <c r="H3400" s="65"/>
      <c r="I3400" s="222"/>
      <c r="J3400" s="66"/>
      <c r="K3400" s="66"/>
      <c r="L3400" s="66"/>
      <c r="M3400" s="64"/>
      <c r="N3400" s="304"/>
      <c r="O3400" s="305"/>
      <c r="P3400" s="127"/>
      <c r="Q3400" s="67"/>
      <c r="R3400" s="67"/>
      <c r="S3400" s="67"/>
      <c r="T3400" s="67"/>
      <c r="U3400" s="67"/>
      <c r="V3400" s="67"/>
      <c r="W3400" s="67"/>
      <c r="X3400" s="67"/>
      <c r="Y3400" s="68"/>
      <c r="Z3400" s="68"/>
      <c r="AA3400" s="68"/>
      <c r="AB3400" s="67"/>
      <c r="AC3400" s="67"/>
      <c r="AD3400" s="67"/>
      <c r="AE3400" s="67"/>
      <c r="AF3400" s="67"/>
      <c r="AG3400" s="67"/>
      <c r="AH3400" s="67"/>
      <c r="AI3400" s="67"/>
      <c r="AJ3400" s="68"/>
      <c r="AK3400" s="68"/>
      <c r="AL3400" s="68"/>
      <c r="AM3400" s="67"/>
      <c r="AN3400" s="67"/>
      <c r="AO3400" s="67"/>
      <c r="AP3400" s="67"/>
      <c r="AQ3400" s="67"/>
      <c r="AR3400" s="67"/>
      <c r="AS3400" s="67"/>
      <c r="AT3400" s="67"/>
      <c r="AU3400" s="67"/>
      <c r="AV3400" s="67"/>
      <c r="AW3400" s="67"/>
      <c r="AX3400" s="68"/>
      <c r="AY3400" s="68"/>
      <c r="AZ3400" s="69"/>
      <c r="BA3400" s="70"/>
      <c r="BB3400" s="71"/>
      <c r="BC3400" s="95"/>
      <c r="BD3400" s="41">
        <v>6</v>
      </c>
      <c r="BE3400" s="52">
        <v>61</v>
      </c>
      <c r="BF3400" s="103">
        <v>6122</v>
      </c>
      <c r="BG3400" s="275"/>
    </row>
    <row r="3401" spans="1:59" s="63" customFormat="1" ht="12.75" x14ac:dyDescent="0.2">
      <c r="A3401" s="196">
        <v>6</v>
      </c>
      <c r="B3401" s="197" t="s">
        <v>1027</v>
      </c>
      <c r="C3401" s="208">
        <v>61</v>
      </c>
      <c r="D3401" s="209" t="s">
        <v>1028</v>
      </c>
      <c r="E3401" s="212">
        <v>6122</v>
      </c>
      <c r="F3401" s="213" t="s">
        <v>1032</v>
      </c>
      <c r="G3401" s="231"/>
      <c r="H3401" s="72" t="s">
        <v>47</v>
      </c>
      <c r="I3401" s="223"/>
      <c r="J3401" s="73"/>
      <c r="K3401" s="73"/>
      <c r="L3401" s="73"/>
      <c r="M3401" s="74"/>
      <c r="N3401" s="247"/>
      <c r="O3401" s="306"/>
      <c r="P3401" s="105"/>
      <c r="Q3401" s="75"/>
      <c r="R3401" s="75"/>
      <c r="S3401" s="75"/>
      <c r="T3401" s="75"/>
      <c r="U3401" s="75"/>
      <c r="V3401" s="75"/>
      <c r="W3401" s="75"/>
      <c r="X3401" s="75"/>
      <c r="Y3401" s="76">
        <f>IF(ISNUMBER(VLOOKUP(Y3403,P$7:W$7,MATCH(Y3403,P$7:W$7))),VLOOKUP(Y3403,P$7:W$7,MATCH(Y3403,P$7:W$7)),IF(N3405=0,"No Data",IF(Y3403&gt;0,"&lt;100",0)))</f>
        <v>10000</v>
      </c>
      <c r="Z3401" s="77">
        <f>IF(ISNUMBER(VLOOKUP(Z3405,P$7:W$7,MATCH(Z3405,P$7:W$7))),VLOOKUP(Z3405,P$7:W$7,MATCH(Z3405,P$7:W$7)),IF(N3405=0,"No Data",IF(Z3405&gt;0,"&lt;100",0)))</f>
        <v>10000</v>
      </c>
      <c r="AA3401" s="106">
        <f>IF(ISNUMBER(Z3401),Z3401,0)</f>
        <v>10000</v>
      </c>
      <c r="AB3401" s="75"/>
      <c r="AC3401" s="75"/>
      <c r="AD3401" s="75"/>
      <c r="AE3401" s="75"/>
      <c r="AF3401" s="75"/>
      <c r="AG3401" s="75"/>
      <c r="AH3401" s="75"/>
      <c r="AI3401" s="75"/>
      <c r="AJ3401" s="76">
        <f>IF(ISNUMBER(VLOOKUP(AJ3403,AB$7:AH$7,MATCH(AJ3403,AB$7:AH$7))),VLOOKUP(AJ3403,AB$7:AH$7,MATCH(AJ3403,AB$7:AH$7)),IF(N3405=0,"No Data",IF(AJ3403&gt;0,"&lt;50",0)))</f>
        <v>0</v>
      </c>
      <c r="AK3401" s="77">
        <f>IF(ISNUMBER(VLOOKUP(AK3405,AB$7:AH$7,MATCH(AK3405,AB$7:AH$7))),VLOOKUP(AK3405,AB$7:AH$7,MATCH(AK3405,AB$7:AH$7)),IF(N3405=0,"No Data",IF(AK3405&gt;0,"&lt;50",0)))</f>
        <v>0</v>
      </c>
      <c r="AL3401" s="106">
        <f>IF(ISNUMBER(AK3401),AK3401,0)</f>
        <v>0</v>
      </c>
      <c r="AM3401" s="75"/>
      <c r="AN3401" s="75"/>
      <c r="AO3401" s="75"/>
      <c r="AP3401" s="75"/>
      <c r="AQ3401" s="75"/>
      <c r="AR3401" s="75"/>
      <c r="AS3401" s="75"/>
      <c r="AT3401" s="75"/>
      <c r="AU3401" s="75"/>
      <c r="AV3401" s="75"/>
      <c r="AW3401" s="76">
        <f>IF(ISNUMBER(VLOOKUP(AW3403,AM$7:AU$7,MATCH(AW3403,AM$7:AU$7))),VLOOKUP(AW3403,AM$7:AU$7,MATCH(AW3403,AM$7:AU$7)),IF(N3405=0,"No Data",IF(AW3403&gt;0,"&lt;10",0)))</f>
        <v>250</v>
      </c>
      <c r="AX3401" s="77">
        <f>IF(ISNUMBER(VLOOKUP(AX3405,AM$7:AU$7,MATCH(AX3405,AM$7:AU$7))),VLOOKUP(AX3405,AM$7:AU$7,MATCH(AX3405,AM$7:AU$7)),IF(N3405=0,"No Data",IF(AX3405&gt;0,"&lt;10",0)))</f>
        <v>250</v>
      </c>
      <c r="AY3401" s="106">
        <f>IF(ISNUMBER(AX3401),AX3401,0)</f>
        <v>250</v>
      </c>
      <c r="AZ3401" s="79"/>
      <c r="BA3401" s="80"/>
      <c r="BB3401" s="71"/>
      <c r="BC3401" s="95"/>
      <c r="BD3401" s="41">
        <v>6</v>
      </c>
      <c r="BE3401" s="52">
        <v>61</v>
      </c>
      <c r="BF3401" s="103">
        <v>6122</v>
      </c>
      <c r="BG3401" s="276" t="s">
        <v>47</v>
      </c>
    </row>
    <row r="3402" spans="1:59" s="63" customFormat="1" ht="12.75" x14ac:dyDescent="0.2">
      <c r="A3402" s="196">
        <v>6</v>
      </c>
      <c r="B3402" s="197" t="s">
        <v>1027</v>
      </c>
      <c r="C3402" s="208">
        <v>61</v>
      </c>
      <c r="D3402" s="209" t="s">
        <v>1028</v>
      </c>
      <c r="E3402" s="212">
        <v>6122</v>
      </c>
      <c r="F3402" s="213" t="s">
        <v>1032</v>
      </c>
      <c r="G3402" s="231"/>
      <c r="H3402" s="81" t="s">
        <v>48</v>
      </c>
      <c r="I3402" s="223"/>
      <c r="J3402" s="73"/>
      <c r="K3402" s="73"/>
      <c r="L3402" s="73"/>
      <c r="M3402" s="74"/>
      <c r="N3402" s="247"/>
      <c r="O3402" s="306"/>
      <c r="P3402" s="105"/>
      <c r="Q3402" s="75"/>
      <c r="R3402" s="75"/>
      <c r="S3402" s="75"/>
      <c r="T3402" s="75"/>
      <c r="U3402" s="75"/>
      <c r="V3402" s="75"/>
      <c r="W3402" s="75"/>
      <c r="X3402" s="75"/>
      <c r="Y3402" s="82">
        <f>MIN(X3406:X3409)</f>
        <v>0</v>
      </c>
      <c r="Z3402" s="83"/>
      <c r="AA3402" s="83"/>
      <c r="AB3402" s="75"/>
      <c r="AC3402" s="75"/>
      <c r="AD3402" s="75"/>
      <c r="AE3402" s="75"/>
      <c r="AF3402" s="75"/>
      <c r="AG3402" s="75"/>
      <c r="AH3402" s="75"/>
      <c r="AI3402" s="75"/>
      <c r="AJ3402" s="82">
        <f>MIN(AI3406:AI3409)</f>
        <v>0</v>
      </c>
      <c r="AK3402" s="83"/>
      <c r="AL3402" s="83"/>
      <c r="AM3402" s="75"/>
      <c r="AN3402" s="75"/>
      <c r="AO3402" s="75"/>
      <c r="AP3402" s="75"/>
      <c r="AQ3402" s="75"/>
      <c r="AR3402" s="75"/>
      <c r="AS3402" s="75"/>
      <c r="AT3402" s="75"/>
      <c r="AU3402" s="75"/>
      <c r="AV3402" s="75"/>
      <c r="AW3402" s="82">
        <f>MIN(AV3406:AV3409)</f>
        <v>100</v>
      </c>
      <c r="AX3402" s="83"/>
      <c r="AY3402" s="83"/>
      <c r="AZ3402" s="79"/>
      <c r="BA3402" s="80"/>
      <c r="BB3402" s="71"/>
      <c r="BC3402" s="95"/>
      <c r="BD3402" s="41">
        <v>6</v>
      </c>
      <c r="BE3402" s="52">
        <v>61</v>
      </c>
      <c r="BF3402" s="103">
        <v>6122</v>
      </c>
      <c r="BG3402" s="278" t="s">
        <v>48</v>
      </c>
    </row>
    <row r="3403" spans="1:59" s="63" customFormat="1" ht="12.75" x14ac:dyDescent="0.2">
      <c r="A3403" s="196">
        <v>6</v>
      </c>
      <c r="B3403" s="197" t="s">
        <v>1027</v>
      </c>
      <c r="C3403" s="208">
        <v>61</v>
      </c>
      <c r="D3403" s="209" t="s">
        <v>1028</v>
      </c>
      <c r="E3403" s="212">
        <v>6122</v>
      </c>
      <c r="F3403" s="213" t="s">
        <v>1032</v>
      </c>
      <c r="G3403" s="231"/>
      <c r="H3403" s="81" t="s">
        <v>49</v>
      </c>
      <c r="I3403" s="223"/>
      <c r="J3403" s="73"/>
      <c r="K3403" s="73"/>
      <c r="L3403" s="73"/>
      <c r="M3403" s="74"/>
      <c r="N3403" s="247"/>
      <c r="O3403" s="306"/>
      <c r="P3403" s="105"/>
      <c r="Q3403" s="75"/>
      <c r="R3403" s="75"/>
      <c r="S3403" s="75"/>
      <c r="T3403" s="75"/>
      <c r="U3403" s="75"/>
      <c r="V3403" s="75"/>
      <c r="W3403" s="75"/>
      <c r="X3403" s="75"/>
      <c r="Y3403" s="84">
        <f>IF(ISNUMBER(AVERAGE(X3406:X3409)),AVERAGE(X3406:X3409),0)</f>
        <v>18750</v>
      </c>
      <c r="Z3403" s="83"/>
      <c r="AA3403" s="83"/>
      <c r="AB3403" s="75"/>
      <c r="AC3403" s="75"/>
      <c r="AD3403" s="75"/>
      <c r="AE3403" s="75"/>
      <c r="AF3403" s="75"/>
      <c r="AG3403" s="75"/>
      <c r="AH3403" s="75"/>
      <c r="AI3403" s="75"/>
      <c r="AJ3403" s="84">
        <f>IF(ISNUMBER(AVERAGE(AI3406:AI3409)),AVERAGE(AI3406:AI3409),0)</f>
        <v>0</v>
      </c>
      <c r="AK3403" s="83"/>
      <c r="AL3403" s="83"/>
      <c r="AM3403" s="75"/>
      <c r="AN3403" s="75"/>
      <c r="AO3403" s="75"/>
      <c r="AP3403" s="75"/>
      <c r="AQ3403" s="75"/>
      <c r="AR3403" s="75"/>
      <c r="AS3403" s="75"/>
      <c r="AT3403" s="75"/>
      <c r="AU3403" s="75"/>
      <c r="AV3403" s="75"/>
      <c r="AW3403" s="84">
        <f>IF(ISNUMBER(AVERAGE(AV3406:AV3409)),AVERAGE(AV3406:AV3409),0)</f>
        <v>325</v>
      </c>
      <c r="AX3403" s="83"/>
      <c r="AY3403" s="83"/>
      <c r="AZ3403" s="79"/>
      <c r="BA3403" s="80"/>
      <c r="BB3403" s="71"/>
      <c r="BC3403" s="95"/>
      <c r="BD3403" s="41">
        <v>6</v>
      </c>
      <c r="BE3403" s="52">
        <v>61</v>
      </c>
      <c r="BF3403" s="103">
        <v>6122</v>
      </c>
      <c r="BG3403" s="278" t="s">
        <v>49</v>
      </c>
    </row>
    <row r="3404" spans="1:59" s="63" customFormat="1" ht="12.75" x14ac:dyDescent="0.2">
      <c r="A3404" s="196">
        <v>6</v>
      </c>
      <c r="B3404" s="197" t="s">
        <v>1027</v>
      </c>
      <c r="C3404" s="208">
        <v>61</v>
      </c>
      <c r="D3404" s="209" t="s">
        <v>1028</v>
      </c>
      <c r="E3404" s="212">
        <v>6122</v>
      </c>
      <c r="F3404" s="213" t="s">
        <v>1032</v>
      </c>
      <c r="G3404" s="231"/>
      <c r="H3404" s="81" t="s">
        <v>50</v>
      </c>
      <c r="I3404" s="223"/>
      <c r="J3404" s="73"/>
      <c r="K3404" s="73"/>
      <c r="L3404" s="73"/>
      <c r="M3404" s="74"/>
      <c r="N3404" s="247"/>
      <c r="O3404" s="306"/>
      <c r="P3404" s="105"/>
      <c r="Q3404" s="75"/>
      <c r="R3404" s="75"/>
      <c r="S3404" s="75"/>
      <c r="T3404" s="75"/>
      <c r="U3404" s="75"/>
      <c r="V3404" s="75"/>
      <c r="W3404" s="75"/>
      <c r="X3404" s="75"/>
      <c r="Y3404" s="84">
        <f>MAX(X3406:X3409)</f>
        <v>25000</v>
      </c>
      <c r="Z3404" s="83"/>
      <c r="AA3404" s="83"/>
      <c r="AB3404" s="75"/>
      <c r="AC3404" s="75"/>
      <c r="AD3404" s="75"/>
      <c r="AE3404" s="75"/>
      <c r="AF3404" s="75"/>
      <c r="AG3404" s="75"/>
      <c r="AH3404" s="75"/>
      <c r="AI3404" s="75"/>
      <c r="AJ3404" s="84">
        <f>MAX(AI3406:AI3409)</f>
        <v>0</v>
      </c>
      <c r="AK3404" s="83"/>
      <c r="AL3404" s="83"/>
      <c r="AM3404" s="75"/>
      <c r="AN3404" s="75"/>
      <c r="AO3404" s="75"/>
      <c r="AP3404" s="75"/>
      <c r="AQ3404" s="75"/>
      <c r="AR3404" s="75"/>
      <c r="AS3404" s="75"/>
      <c r="AT3404" s="75"/>
      <c r="AU3404" s="75"/>
      <c r="AV3404" s="75"/>
      <c r="AW3404" s="84">
        <f>MAX(AV3406:AV3409)</f>
        <v>1000</v>
      </c>
      <c r="AX3404" s="83"/>
      <c r="AY3404" s="83"/>
      <c r="AZ3404" s="79"/>
      <c r="BA3404" s="80"/>
      <c r="BB3404" s="71"/>
      <c r="BC3404" s="95"/>
      <c r="BD3404" s="41">
        <v>6</v>
      </c>
      <c r="BE3404" s="52">
        <v>61</v>
      </c>
      <c r="BF3404" s="103">
        <v>6122</v>
      </c>
      <c r="BG3404" s="278" t="s">
        <v>50</v>
      </c>
    </row>
    <row r="3405" spans="1:59" s="63" customFormat="1" ht="12.75" x14ac:dyDescent="0.2">
      <c r="A3405" s="196">
        <v>6</v>
      </c>
      <c r="B3405" s="197" t="s">
        <v>1027</v>
      </c>
      <c r="C3405" s="208">
        <v>61</v>
      </c>
      <c r="D3405" s="209" t="s">
        <v>1028</v>
      </c>
      <c r="E3405" s="212">
        <v>6122</v>
      </c>
      <c r="F3405" s="213" t="s">
        <v>1032</v>
      </c>
      <c r="G3405" s="231"/>
      <c r="H3405" s="85" t="s">
        <v>51</v>
      </c>
      <c r="I3405" s="223"/>
      <c r="J3405" s="73"/>
      <c r="K3405" s="73"/>
      <c r="L3405" s="73"/>
      <c r="M3405" s="74"/>
      <c r="N3405" s="248">
        <f>SUM(N3406:N3409)</f>
        <v>4</v>
      </c>
      <c r="O3405" s="293">
        <f>SUM(O3406:O3409)</f>
        <v>1</v>
      </c>
      <c r="P3405" s="292"/>
      <c r="Q3405" s="87"/>
      <c r="R3405" s="87"/>
      <c r="S3405" s="87"/>
      <c r="T3405" s="87"/>
      <c r="U3405" s="87"/>
      <c r="V3405" s="87"/>
      <c r="W3405" s="87"/>
      <c r="X3405" s="87"/>
      <c r="Y3405" s="88"/>
      <c r="Z3405" s="107">
        <f>SUM(Z3406:Z3409)</f>
        <v>18750</v>
      </c>
      <c r="AA3405" s="88"/>
      <c r="AB3405" s="87"/>
      <c r="AC3405" s="87"/>
      <c r="AD3405" s="87"/>
      <c r="AE3405" s="87"/>
      <c r="AF3405" s="87"/>
      <c r="AG3405" s="87"/>
      <c r="AH3405" s="87"/>
      <c r="AI3405" s="87"/>
      <c r="AJ3405" s="88"/>
      <c r="AK3405" s="107">
        <f>SUM(AK3406:AK3409)</f>
        <v>0</v>
      </c>
      <c r="AL3405" s="88"/>
      <c r="AM3405" s="87"/>
      <c r="AN3405" s="87"/>
      <c r="AO3405" s="87"/>
      <c r="AP3405" s="87"/>
      <c r="AQ3405" s="87"/>
      <c r="AR3405" s="87"/>
      <c r="AS3405" s="87"/>
      <c r="AT3405" s="87"/>
      <c r="AU3405" s="87"/>
      <c r="AV3405" s="87"/>
      <c r="AW3405" s="112"/>
      <c r="AX3405" s="107">
        <f>SUM(AX3406:AX3409)</f>
        <v>325</v>
      </c>
      <c r="AY3405" s="88"/>
      <c r="AZ3405" s="79"/>
      <c r="BA3405" s="80"/>
      <c r="BB3405" s="71"/>
      <c r="BC3405" s="95"/>
      <c r="BD3405" s="41">
        <v>6</v>
      </c>
      <c r="BE3405" s="52">
        <v>61</v>
      </c>
      <c r="BF3405" s="103">
        <v>6122</v>
      </c>
      <c r="BG3405" s="279" t="s">
        <v>51</v>
      </c>
    </row>
    <row r="3406" spans="1:59" s="63" customFormat="1" ht="12.75" x14ac:dyDescent="0.2">
      <c r="A3406" s="196">
        <v>6</v>
      </c>
      <c r="B3406" s="197" t="s">
        <v>1027</v>
      </c>
      <c r="C3406" s="208">
        <v>61</v>
      </c>
      <c r="D3406" s="209" t="s">
        <v>1028</v>
      </c>
      <c r="E3406" s="212">
        <v>6122</v>
      </c>
      <c r="F3406" s="213" t="s">
        <v>1032</v>
      </c>
      <c r="G3406" s="231"/>
      <c r="H3406" s="89" t="s">
        <v>52</v>
      </c>
      <c r="I3406" s="90" t="s">
        <v>162</v>
      </c>
      <c r="J3406" s="90"/>
      <c r="K3406" s="90" t="s">
        <v>237</v>
      </c>
      <c r="L3406" s="90"/>
      <c r="M3406" s="91"/>
      <c r="N3406" s="312">
        <v>1</v>
      </c>
      <c r="O3406" s="313">
        <f>N3406/N$3405</f>
        <v>0.25</v>
      </c>
      <c r="P3406" s="104"/>
      <c r="Q3406" s="92"/>
      <c r="R3406" s="92"/>
      <c r="S3406" s="92"/>
      <c r="T3406" s="92"/>
      <c r="U3406" s="92"/>
      <c r="V3406" s="92"/>
      <c r="W3406" s="92">
        <v>1</v>
      </c>
      <c r="X3406" s="109">
        <f>P3406*P$7+Q3406*Q$7+R3406*R$7+S3406*S$7+T3406*T$7+U3406*U$7+V3406*V$7+W3406*W$7</f>
        <v>25000</v>
      </c>
      <c r="Y3406" s="83"/>
      <c r="Z3406" s="110">
        <f>X3406*$O3406</f>
        <v>6250</v>
      </c>
      <c r="AA3406" s="111"/>
      <c r="AB3406" s="92"/>
      <c r="AC3406" s="92"/>
      <c r="AD3406" s="92"/>
      <c r="AE3406" s="92"/>
      <c r="AF3406" s="92"/>
      <c r="AG3406" s="92"/>
      <c r="AH3406" s="92"/>
      <c r="AI3406" s="109">
        <f>AB3406*AB$7+AC3406*AC$7+AD3406*AD$7+AE3406*AE$7+AF3406*AF$7+AG3406*AG$7+AH3406*AH$7</f>
        <v>0</v>
      </c>
      <c r="AJ3406" s="83"/>
      <c r="AK3406" s="110">
        <f>AI3406*$O3406</f>
        <v>0</v>
      </c>
      <c r="AL3406" s="111"/>
      <c r="AM3406" s="92"/>
      <c r="AN3406" s="92"/>
      <c r="AO3406" s="92"/>
      <c r="AP3406" s="92">
        <v>1</v>
      </c>
      <c r="AQ3406" s="92"/>
      <c r="AR3406" s="92"/>
      <c r="AS3406" s="92"/>
      <c r="AT3406" s="92"/>
      <c r="AU3406" s="92"/>
      <c r="AV3406" s="109">
        <f>AM3406*AM$7+AN3406*AN$7+AO3406*AO$7+AP3406*AP$7+AQ3406*AQ$7+AR3406*AR$7+AS3406*AS$7+AT3406*AT$7+AU3406*AU$7</f>
        <v>100</v>
      </c>
      <c r="AW3406" s="75"/>
      <c r="AX3406" s="110">
        <f>AV3406*$O3406</f>
        <v>25</v>
      </c>
      <c r="AY3406" s="111"/>
      <c r="AZ3406" s="93"/>
      <c r="BA3406" s="94" t="s">
        <v>131</v>
      </c>
      <c r="BB3406" s="71"/>
      <c r="BC3406" s="95"/>
      <c r="BD3406" s="41">
        <v>6</v>
      </c>
      <c r="BE3406" s="52">
        <v>61</v>
      </c>
      <c r="BF3406" s="103">
        <v>6122</v>
      </c>
      <c r="BG3406" s="280" t="s">
        <v>52</v>
      </c>
    </row>
    <row r="3407" spans="1:59" s="63" customFormat="1" ht="12.75" x14ac:dyDescent="0.2">
      <c r="A3407" s="196">
        <v>6</v>
      </c>
      <c r="B3407" s="197" t="s">
        <v>1027</v>
      </c>
      <c r="C3407" s="208">
        <v>61</v>
      </c>
      <c r="D3407" s="209" t="s">
        <v>1028</v>
      </c>
      <c r="E3407" s="212">
        <v>6122</v>
      </c>
      <c r="F3407" s="213" t="s">
        <v>1032</v>
      </c>
      <c r="G3407" s="231"/>
      <c r="H3407" s="89"/>
      <c r="I3407" s="90" t="s">
        <v>160</v>
      </c>
      <c r="J3407" s="90"/>
      <c r="K3407" s="90" t="s">
        <v>459</v>
      </c>
      <c r="L3407" s="90" t="s">
        <v>69</v>
      </c>
      <c r="M3407" s="91"/>
      <c r="N3407" s="312">
        <v>1</v>
      </c>
      <c r="O3407" s="313">
        <f>N3407/N$3405</f>
        <v>0.25</v>
      </c>
      <c r="P3407" s="104"/>
      <c r="Q3407" s="92"/>
      <c r="R3407" s="92"/>
      <c r="S3407" s="92"/>
      <c r="T3407" s="92"/>
      <c r="U3407" s="92"/>
      <c r="V3407" s="92"/>
      <c r="W3407" s="92">
        <v>1</v>
      </c>
      <c r="X3407" s="109">
        <f>P3407*P$7+Q3407*Q$7+R3407*R$7+S3407*S$7+T3407*T$7+U3407*U$7+V3407*V$7+W3407*W$7</f>
        <v>25000</v>
      </c>
      <c r="Y3407" s="83"/>
      <c r="Z3407" s="110">
        <f>X3407*$O3407</f>
        <v>6250</v>
      </c>
      <c r="AA3407" s="111"/>
      <c r="AB3407" s="92"/>
      <c r="AC3407" s="92"/>
      <c r="AD3407" s="92"/>
      <c r="AE3407" s="92"/>
      <c r="AF3407" s="92"/>
      <c r="AG3407" s="92"/>
      <c r="AH3407" s="92"/>
      <c r="AI3407" s="109">
        <f>AB3407*AB$7+AC3407*AC$7+AD3407*AD$7+AE3407*AE$7+AF3407*AF$7+AG3407*AG$7+AH3407*AH$7</f>
        <v>0</v>
      </c>
      <c r="AJ3407" s="83"/>
      <c r="AK3407" s="110">
        <f>AI3407*$O3407</f>
        <v>0</v>
      </c>
      <c r="AL3407" s="111"/>
      <c r="AM3407" s="92"/>
      <c r="AN3407" s="92"/>
      <c r="AO3407" s="92"/>
      <c r="AP3407" s="92">
        <v>1</v>
      </c>
      <c r="AQ3407" s="92"/>
      <c r="AR3407" s="92"/>
      <c r="AS3407" s="92"/>
      <c r="AT3407" s="92"/>
      <c r="AU3407" s="92"/>
      <c r="AV3407" s="109">
        <f>AM3407*AM$7+AN3407*AN$7+AO3407*AO$7+AP3407*AP$7+AQ3407*AQ$7+AR3407*AR$7+AS3407*AS$7+AT3407*AT$7+AU3407*AU$7</f>
        <v>100</v>
      </c>
      <c r="AW3407" s="75"/>
      <c r="AX3407" s="110">
        <f>AV3407*$O3407</f>
        <v>25</v>
      </c>
      <c r="AY3407" s="111"/>
      <c r="AZ3407" s="93"/>
      <c r="BA3407" s="94" t="s">
        <v>131</v>
      </c>
      <c r="BB3407" s="71"/>
      <c r="BC3407" s="95"/>
      <c r="BD3407" s="41">
        <v>6</v>
      </c>
      <c r="BE3407" s="52">
        <v>61</v>
      </c>
      <c r="BF3407" s="103">
        <v>6122</v>
      </c>
      <c r="BG3407" s="280" t="s">
        <v>52</v>
      </c>
    </row>
    <row r="3408" spans="1:59" s="63" customFormat="1" ht="12.75" x14ac:dyDescent="0.2">
      <c r="A3408" s="196">
        <v>6</v>
      </c>
      <c r="B3408" s="197" t="s">
        <v>1027</v>
      </c>
      <c r="C3408" s="208">
        <v>61</v>
      </c>
      <c r="D3408" s="209" t="s">
        <v>1028</v>
      </c>
      <c r="E3408" s="212">
        <v>6122</v>
      </c>
      <c r="F3408" s="213" t="s">
        <v>1032</v>
      </c>
      <c r="G3408" s="231"/>
      <c r="H3408" s="89"/>
      <c r="I3408" s="90" t="s">
        <v>451</v>
      </c>
      <c r="J3408" s="90"/>
      <c r="K3408" s="90" t="s">
        <v>129</v>
      </c>
      <c r="L3408" s="90" t="s">
        <v>448</v>
      </c>
      <c r="M3408" s="91"/>
      <c r="N3408" s="312">
        <v>1</v>
      </c>
      <c r="O3408" s="313">
        <f>N3408/N$3405</f>
        <v>0.25</v>
      </c>
      <c r="P3408" s="104"/>
      <c r="Q3408" s="92"/>
      <c r="R3408" s="92"/>
      <c r="S3408" s="92"/>
      <c r="T3408" s="92"/>
      <c r="U3408" s="92"/>
      <c r="V3408" s="92"/>
      <c r="W3408" s="92">
        <v>1</v>
      </c>
      <c r="X3408" s="109">
        <f>P3408*P$7+Q3408*Q$7+R3408*R$7+S3408*S$7+T3408*T$7+U3408*U$7+V3408*V$7+W3408*W$7</f>
        <v>25000</v>
      </c>
      <c r="Y3408" s="83"/>
      <c r="Z3408" s="110">
        <f>X3408*$O3408</f>
        <v>6250</v>
      </c>
      <c r="AA3408" s="111"/>
      <c r="AB3408" s="92"/>
      <c r="AC3408" s="92"/>
      <c r="AD3408" s="92"/>
      <c r="AE3408" s="92"/>
      <c r="AF3408" s="92"/>
      <c r="AG3408" s="92"/>
      <c r="AH3408" s="92"/>
      <c r="AI3408" s="109">
        <f>AB3408*AB$7+AC3408*AC$7+AD3408*AD$7+AE3408*AE$7+AF3408*AF$7+AG3408*AG$7+AH3408*AH$7</f>
        <v>0</v>
      </c>
      <c r="AJ3408" s="83"/>
      <c r="AK3408" s="110">
        <f>AI3408*$O3408</f>
        <v>0</v>
      </c>
      <c r="AL3408" s="111"/>
      <c r="AM3408" s="92"/>
      <c r="AN3408" s="92"/>
      <c r="AO3408" s="92"/>
      <c r="AP3408" s="92">
        <v>1</v>
      </c>
      <c r="AQ3408" s="92"/>
      <c r="AR3408" s="92"/>
      <c r="AS3408" s="92"/>
      <c r="AT3408" s="92"/>
      <c r="AU3408" s="92"/>
      <c r="AV3408" s="109">
        <f>AM3408*AM$7+AN3408*AN$7+AO3408*AO$7+AP3408*AP$7+AQ3408*AQ$7+AR3408*AR$7+AS3408*AS$7+AT3408*AT$7+AU3408*AU$7</f>
        <v>100</v>
      </c>
      <c r="AW3408" s="75"/>
      <c r="AX3408" s="110">
        <f>AV3408*$O3408</f>
        <v>25</v>
      </c>
      <c r="AY3408" s="111"/>
      <c r="AZ3408" s="93"/>
      <c r="BA3408" s="94" t="s">
        <v>131</v>
      </c>
      <c r="BB3408" s="71"/>
      <c r="BC3408" s="95"/>
      <c r="BD3408" s="41">
        <v>6</v>
      </c>
      <c r="BE3408" s="52">
        <v>61</v>
      </c>
      <c r="BF3408" s="103">
        <v>6122</v>
      </c>
      <c r="BG3408" s="280" t="s">
        <v>52</v>
      </c>
    </row>
    <row r="3409" spans="1:59" s="63" customFormat="1" ht="12.75" x14ac:dyDescent="0.2">
      <c r="A3409" s="196">
        <v>6</v>
      </c>
      <c r="B3409" s="197" t="s">
        <v>1027</v>
      </c>
      <c r="C3409" s="208">
        <v>61</v>
      </c>
      <c r="D3409" s="209" t="s">
        <v>1028</v>
      </c>
      <c r="E3409" s="212">
        <v>6122</v>
      </c>
      <c r="F3409" s="213" t="s">
        <v>1032</v>
      </c>
      <c r="G3409" s="231"/>
      <c r="H3409" s="89"/>
      <c r="I3409" s="90" t="s">
        <v>1033</v>
      </c>
      <c r="J3409" s="90"/>
      <c r="K3409" s="90" t="s">
        <v>64</v>
      </c>
      <c r="L3409" s="90" t="s">
        <v>119</v>
      </c>
      <c r="M3409" s="91"/>
      <c r="N3409" s="312">
        <v>1</v>
      </c>
      <c r="O3409" s="313">
        <f>N3409/N$3405</f>
        <v>0.25</v>
      </c>
      <c r="P3409" s="104"/>
      <c r="Q3409" s="92"/>
      <c r="R3409" s="92"/>
      <c r="S3409" s="92"/>
      <c r="T3409" s="92"/>
      <c r="U3409" s="92"/>
      <c r="V3409" s="92"/>
      <c r="W3409" s="92"/>
      <c r="X3409" s="109">
        <f>P3409*P$7+Q3409*Q$7+R3409*R$7+S3409*S$7+T3409*T$7+U3409*U$7+V3409*V$7+W3409*W$7</f>
        <v>0</v>
      </c>
      <c r="Y3409" s="83"/>
      <c r="Z3409" s="110">
        <f>X3409*$O3409</f>
        <v>0</v>
      </c>
      <c r="AA3409" s="111"/>
      <c r="AB3409" s="92"/>
      <c r="AC3409" s="92"/>
      <c r="AD3409" s="92"/>
      <c r="AE3409" s="92"/>
      <c r="AF3409" s="92"/>
      <c r="AG3409" s="92"/>
      <c r="AH3409" s="92"/>
      <c r="AI3409" s="109">
        <f>AB3409*AB$7+AC3409*AC$7+AD3409*AD$7+AE3409*AE$7+AF3409*AF$7+AG3409*AG$7+AH3409*AH$7</f>
        <v>0</v>
      </c>
      <c r="AJ3409" s="83"/>
      <c r="AK3409" s="110">
        <f>AI3409*$O3409</f>
        <v>0</v>
      </c>
      <c r="AL3409" s="111"/>
      <c r="AM3409" s="92"/>
      <c r="AN3409" s="92"/>
      <c r="AO3409" s="92"/>
      <c r="AP3409" s="92"/>
      <c r="AQ3409" s="92"/>
      <c r="AR3409" s="92"/>
      <c r="AS3409" s="92">
        <v>1</v>
      </c>
      <c r="AT3409" s="92"/>
      <c r="AU3409" s="92"/>
      <c r="AV3409" s="109">
        <f>AM3409*AM$7+AN3409*AN$7+AO3409*AO$7+AP3409*AP$7+AQ3409*AQ$7+AR3409*AR$7+AS3409*AS$7+AT3409*AT$7+AU3409*AU$7</f>
        <v>1000</v>
      </c>
      <c r="AW3409" s="75"/>
      <c r="AX3409" s="110">
        <f>AV3409*$O3409</f>
        <v>250</v>
      </c>
      <c r="AY3409" s="111"/>
      <c r="AZ3409" s="93"/>
      <c r="BA3409" s="94" t="s">
        <v>131</v>
      </c>
      <c r="BB3409" s="71"/>
      <c r="BC3409" s="95"/>
      <c r="BD3409" s="41">
        <v>6</v>
      </c>
      <c r="BE3409" s="52">
        <v>61</v>
      </c>
      <c r="BF3409" s="103">
        <v>6122</v>
      </c>
      <c r="BG3409" s="280" t="s">
        <v>52</v>
      </c>
    </row>
    <row r="3410" spans="1:59" s="63" customFormat="1" ht="12.75" x14ac:dyDescent="0.2">
      <c r="A3410" s="196">
        <v>6</v>
      </c>
      <c r="B3410" s="197" t="s">
        <v>1027</v>
      </c>
      <c r="C3410" s="208">
        <v>61</v>
      </c>
      <c r="D3410" s="209" t="s">
        <v>1028</v>
      </c>
      <c r="E3410" s="212">
        <v>6122</v>
      </c>
      <c r="F3410" s="213" t="s">
        <v>1032</v>
      </c>
      <c r="G3410" s="231"/>
      <c r="H3410" s="65"/>
      <c r="I3410" s="222"/>
      <c r="J3410" s="66"/>
      <c r="K3410" s="66"/>
      <c r="L3410" s="66"/>
      <c r="M3410" s="64"/>
      <c r="N3410" s="304"/>
      <c r="O3410" s="305"/>
      <c r="P3410" s="127"/>
      <c r="Q3410" s="67"/>
      <c r="R3410" s="67"/>
      <c r="S3410" s="67"/>
      <c r="T3410" s="67"/>
      <c r="U3410" s="67"/>
      <c r="V3410" s="67"/>
      <c r="W3410" s="67"/>
      <c r="X3410" s="67"/>
      <c r="Y3410" s="68"/>
      <c r="Z3410" s="68"/>
      <c r="AA3410" s="68"/>
      <c r="AB3410" s="67"/>
      <c r="AC3410" s="67"/>
      <c r="AD3410" s="67"/>
      <c r="AE3410" s="67"/>
      <c r="AF3410" s="67"/>
      <c r="AG3410" s="67"/>
      <c r="AH3410" s="67"/>
      <c r="AI3410" s="67"/>
      <c r="AJ3410" s="68"/>
      <c r="AK3410" s="68"/>
      <c r="AL3410" s="68"/>
      <c r="AM3410" s="67"/>
      <c r="AN3410" s="67"/>
      <c r="AO3410" s="67"/>
      <c r="AP3410" s="67"/>
      <c r="AQ3410" s="67"/>
      <c r="AR3410" s="67"/>
      <c r="AS3410" s="67"/>
      <c r="AT3410" s="67"/>
      <c r="AU3410" s="67"/>
      <c r="AV3410" s="67"/>
      <c r="AW3410" s="67"/>
      <c r="AX3410" s="68"/>
      <c r="AY3410" s="68"/>
      <c r="AZ3410" s="69"/>
      <c r="BA3410" s="70"/>
      <c r="BB3410" s="71"/>
      <c r="BC3410" s="95"/>
      <c r="BD3410" s="41">
        <v>6</v>
      </c>
      <c r="BE3410" s="52">
        <v>61</v>
      </c>
      <c r="BF3410" s="103">
        <v>6122</v>
      </c>
      <c r="BG3410" s="275"/>
    </row>
    <row r="3411" spans="1:59" s="63" customFormat="1" ht="12.75" x14ac:dyDescent="0.2">
      <c r="A3411" s="196">
        <v>6</v>
      </c>
      <c r="B3411" s="197" t="s">
        <v>1027</v>
      </c>
      <c r="C3411" s="208">
        <v>61</v>
      </c>
      <c r="D3411" s="209" t="s">
        <v>1028</v>
      </c>
      <c r="E3411" s="212">
        <v>6122</v>
      </c>
      <c r="F3411" s="213" t="s">
        <v>1032</v>
      </c>
      <c r="G3411" s="232"/>
      <c r="H3411" s="97"/>
      <c r="I3411" s="224"/>
      <c r="J3411" s="98"/>
      <c r="K3411" s="98"/>
      <c r="L3411" s="98"/>
      <c r="M3411" s="96"/>
      <c r="N3411" s="307"/>
      <c r="O3411" s="246"/>
      <c r="P3411" s="124"/>
      <c r="Q3411" s="99"/>
      <c r="R3411" s="99"/>
      <c r="S3411" s="99"/>
      <c r="T3411" s="99"/>
      <c r="U3411" s="99"/>
      <c r="V3411" s="99"/>
      <c r="W3411" s="99"/>
      <c r="X3411" s="99"/>
      <c r="Y3411" s="100"/>
      <c r="Z3411" s="100"/>
      <c r="AA3411" s="100"/>
      <c r="AB3411" s="99"/>
      <c r="AC3411" s="99"/>
      <c r="AD3411" s="99"/>
      <c r="AE3411" s="99"/>
      <c r="AF3411" s="99"/>
      <c r="AG3411" s="99"/>
      <c r="AH3411" s="99"/>
      <c r="AI3411" s="99"/>
      <c r="AJ3411" s="100"/>
      <c r="AK3411" s="100"/>
      <c r="AL3411" s="100"/>
      <c r="AM3411" s="99"/>
      <c r="AN3411" s="99"/>
      <c r="AO3411" s="99"/>
      <c r="AP3411" s="99"/>
      <c r="AQ3411" s="99"/>
      <c r="AR3411" s="99"/>
      <c r="AS3411" s="99"/>
      <c r="AT3411" s="99"/>
      <c r="AU3411" s="99"/>
      <c r="AV3411" s="99"/>
      <c r="AW3411" s="99"/>
      <c r="AX3411" s="100"/>
      <c r="AY3411" s="100"/>
      <c r="AZ3411" s="101"/>
      <c r="BA3411" s="102"/>
      <c r="BB3411" s="95"/>
      <c r="BC3411" s="95"/>
      <c r="BD3411" s="41">
        <v>6</v>
      </c>
      <c r="BE3411" s="52">
        <v>61</v>
      </c>
      <c r="BF3411" s="103">
        <v>6122</v>
      </c>
      <c r="BG3411" s="277"/>
    </row>
    <row r="3412" spans="1:59" x14ac:dyDescent="0.25">
      <c r="A3412" s="196">
        <v>6</v>
      </c>
      <c r="B3412" s="197" t="s">
        <v>1027</v>
      </c>
      <c r="C3412" s="208">
        <v>61</v>
      </c>
      <c r="D3412" s="209" t="s">
        <v>1028</v>
      </c>
      <c r="E3412" s="210">
        <v>6131</v>
      </c>
      <c r="F3412" s="211" t="s">
        <v>1034</v>
      </c>
      <c r="G3412" s="235"/>
      <c r="H3412" s="145"/>
      <c r="I3412" s="221"/>
      <c r="J3412" s="57"/>
      <c r="K3412" s="57"/>
      <c r="L3412" s="57"/>
      <c r="M3412" s="144"/>
      <c r="N3412" s="324"/>
      <c r="O3412" s="325"/>
      <c r="P3412" s="146"/>
      <c r="Q3412" s="146"/>
      <c r="R3412" s="146"/>
      <c r="S3412" s="146"/>
      <c r="T3412" s="146"/>
      <c r="U3412" s="146"/>
      <c r="V3412" s="146"/>
      <c r="W3412" s="146"/>
      <c r="X3412" s="146"/>
      <c r="Y3412" s="59"/>
      <c r="Z3412" s="123"/>
      <c r="AA3412" s="123"/>
      <c r="AB3412" s="146"/>
      <c r="AC3412" s="146"/>
      <c r="AD3412" s="146"/>
      <c r="AE3412" s="146"/>
      <c r="AF3412" s="146"/>
      <c r="AG3412" s="146"/>
      <c r="AH3412" s="146"/>
      <c r="AI3412" s="146"/>
      <c r="AJ3412" s="59"/>
      <c r="AK3412" s="123"/>
      <c r="AL3412" s="123"/>
      <c r="AM3412" s="146"/>
      <c r="AN3412" s="146"/>
      <c r="AO3412" s="146"/>
      <c r="AP3412" s="146"/>
      <c r="AQ3412" s="146"/>
      <c r="AR3412" s="146"/>
      <c r="AS3412" s="146"/>
      <c r="AT3412" s="146"/>
      <c r="AU3412" s="146"/>
      <c r="AV3412" s="146"/>
      <c r="AW3412" s="58"/>
      <c r="AX3412" s="123"/>
      <c r="AY3412" s="59"/>
      <c r="AZ3412" s="147"/>
      <c r="BA3412" s="148"/>
      <c r="BB3412" s="143"/>
      <c r="BC3412" s="143"/>
      <c r="BD3412" s="41">
        <v>6</v>
      </c>
      <c r="BE3412" s="52">
        <v>61</v>
      </c>
      <c r="BF3412" s="62">
        <v>6131</v>
      </c>
      <c r="BG3412" s="284"/>
    </row>
    <row r="3413" spans="1:59" s="63" customFormat="1" ht="12.75" x14ac:dyDescent="0.2">
      <c r="A3413" s="196">
        <v>6</v>
      </c>
      <c r="B3413" s="197" t="s">
        <v>1027</v>
      </c>
      <c r="C3413" s="208">
        <v>61</v>
      </c>
      <c r="D3413" s="209" t="s">
        <v>1028</v>
      </c>
      <c r="E3413" s="210">
        <v>6131</v>
      </c>
      <c r="F3413" s="211" t="s">
        <v>1034</v>
      </c>
      <c r="G3413" s="230"/>
      <c r="H3413" s="56"/>
      <c r="I3413" s="221"/>
      <c r="J3413" s="57"/>
      <c r="K3413" s="57"/>
      <c r="L3413" s="57"/>
      <c r="M3413" s="55"/>
      <c r="N3413" s="303"/>
      <c r="O3413" s="245"/>
      <c r="P3413" s="122"/>
      <c r="Q3413" s="58"/>
      <c r="R3413" s="58"/>
      <c r="S3413" s="58"/>
      <c r="T3413" s="58"/>
      <c r="U3413" s="58"/>
      <c r="V3413" s="58"/>
      <c r="W3413" s="58"/>
      <c r="X3413" s="58"/>
      <c r="Y3413" s="59"/>
      <c r="Z3413" s="59"/>
      <c r="AA3413" s="59"/>
      <c r="AB3413" s="58"/>
      <c r="AC3413" s="58"/>
      <c r="AD3413" s="58"/>
      <c r="AE3413" s="58"/>
      <c r="AF3413" s="58"/>
      <c r="AG3413" s="58"/>
      <c r="AH3413" s="58"/>
      <c r="AI3413" s="58"/>
      <c r="AJ3413" s="59"/>
      <c r="AK3413" s="59"/>
      <c r="AL3413" s="59"/>
      <c r="AM3413" s="58"/>
      <c r="AN3413" s="58"/>
      <c r="AO3413" s="58"/>
      <c r="AP3413" s="58"/>
      <c r="AQ3413" s="58"/>
      <c r="AR3413" s="58"/>
      <c r="AS3413" s="58"/>
      <c r="AT3413" s="58"/>
      <c r="AU3413" s="58"/>
      <c r="AV3413" s="58"/>
      <c r="AW3413" s="58"/>
      <c r="AX3413" s="59"/>
      <c r="AY3413" s="59"/>
      <c r="AZ3413" s="60"/>
      <c r="BA3413" s="61"/>
      <c r="BB3413" s="54"/>
      <c r="BC3413" s="54"/>
      <c r="BD3413" s="41">
        <v>6</v>
      </c>
      <c r="BE3413" s="52">
        <v>61</v>
      </c>
      <c r="BF3413" s="62">
        <v>6131</v>
      </c>
      <c r="BG3413" s="274"/>
    </row>
    <row r="3414" spans="1:59" s="63" customFormat="1" ht="12.75" x14ac:dyDescent="0.2">
      <c r="A3414" s="196">
        <v>6</v>
      </c>
      <c r="B3414" s="197" t="s">
        <v>1027</v>
      </c>
      <c r="C3414" s="208">
        <v>61</v>
      </c>
      <c r="D3414" s="209" t="s">
        <v>1028</v>
      </c>
      <c r="E3414" s="210">
        <v>6131</v>
      </c>
      <c r="F3414" s="211" t="s">
        <v>1034</v>
      </c>
      <c r="G3414" s="231"/>
      <c r="H3414" s="65"/>
      <c r="I3414" s="222"/>
      <c r="J3414" s="66"/>
      <c r="K3414" s="66"/>
      <c r="L3414" s="66"/>
      <c r="M3414" s="64"/>
      <c r="N3414" s="308"/>
      <c r="O3414" s="309"/>
      <c r="P3414" s="127"/>
      <c r="Q3414" s="67"/>
      <c r="R3414" s="67"/>
      <c r="S3414" s="67"/>
      <c r="T3414" s="67"/>
      <c r="U3414" s="67"/>
      <c r="V3414" s="67"/>
      <c r="W3414" s="67"/>
      <c r="X3414" s="67"/>
      <c r="Y3414" s="68"/>
      <c r="Z3414" s="68"/>
      <c r="AA3414" s="68"/>
      <c r="AB3414" s="67"/>
      <c r="AC3414" s="67"/>
      <c r="AD3414" s="67"/>
      <c r="AE3414" s="67"/>
      <c r="AF3414" s="67"/>
      <c r="AG3414" s="67"/>
      <c r="AH3414" s="67"/>
      <c r="AI3414" s="67"/>
      <c r="AJ3414" s="68"/>
      <c r="AK3414" s="68"/>
      <c r="AL3414" s="68"/>
      <c r="AM3414" s="67"/>
      <c r="AN3414" s="67"/>
      <c r="AO3414" s="67"/>
      <c r="AP3414" s="67"/>
      <c r="AQ3414" s="67"/>
      <c r="AR3414" s="67"/>
      <c r="AS3414" s="67"/>
      <c r="AT3414" s="67"/>
      <c r="AU3414" s="67"/>
      <c r="AV3414" s="67"/>
      <c r="AW3414" s="67"/>
      <c r="AX3414" s="68"/>
      <c r="AY3414" s="68"/>
      <c r="AZ3414" s="69"/>
      <c r="BA3414" s="70"/>
      <c r="BB3414" s="71"/>
      <c r="BC3414" s="54"/>
      <c r="BD3414" s="41">
        <v>6</v>
      </c>
      <c r="BE3414" s="52">
        <v>61</v>
      </c>
      <c r="BF3414" s="62">
        <v>6131</v>
      </c>
      <c r="BG3414" s="275"/>
    </row>
    <row r="3415" spans="1:59" s="63" customFormat="1" ht="12.75" x14ac:dyDescent="0.2">
      <c r="A3415" s="196">
        <v>6</v>
      </c>
      <c r="B3415" s="197" t="s">
        <v>1027</v>
      </c>
      <c r="C3415" s="208">
        <v>61</v>
      </c>
      <c r="D3415" s="209" t="s">
        <v>1028</v>
      </c>
      <c r="E3415" s="210">
        <v>6131</v>
      </c>
      <c r="F3415" s="211" t="s">
        <v>1034</v>
      </c>
      <c r="G3415" s="231"/>
      <c r="H3415" s="72" t="s">
        <v>47</v>
      </c>
      <c r="I3415" s="223"/>
      <c r="J3415" s="73"/>
      <c r="K3415" s="73"/>
      <c r="L3415" s="73"/>
      <c r="M3415" s="74"/>
      <c r="N3415" s="247"/>
      <c r="O3415" s="306"/>
      <c r="P3415" s="105"/>
      <c r="Q3415" s="75"/>
      <c r="R3415" s="75"/>
      <c r="S3415" s="75"/>
      <c r="T3415" s="75"/>
      <c r="U3415" s="75"/>
      <c r="V3415" s="75"/>
      <c r="W3415" s="75"/>
      <c r="X3415" s="75"/>
      <c r="Y3415" s="76">
        <f>IF(ISNUMBER(VLOOKUP(Y3417,P$7:W$7,MATCH(Y3417,P$7:W$7))),VLOOKUP(Y3417,P$7:W$7,MATCH(Y3417,P$7:W$7)),IF(N3419=0,"No Data",IF(Y3417&gt;0,"&lt;100",0)))</f>
        <v>25000</v>
      </c>
      <c r="Z3415" s="77">
        <f>IF(ISNUMBER(VLOOKUP(Z3419,P$7:W$7,MATCH(Z3419,P$7:W$7))),VLOOKUP(Z3419,P$7:W$7,MATCH(Z3419,P$7:W$7)),IF(N3419=0,"No Data",IF(Z3419&gt;0,"&lt;100",0)))</f>
        <v>25000</v>
      </c>
      <c r="AA3415" s="106">
        <f>IF(ISNUMBER(Z3415),Z3415,0)</f>
        <v>25000</v>
      </c>
      <c r="AB3415" s="75"/>
      <c r="AC3415" s="75"/>
      <c r="AD3415" s="75"/>
      <c r="AE3415" s="75"/>
      <c r="AF3415" s="75"/>
      <c r="AG3415" s="75"/>
      <c r="AH3415" s="75"/>
      <c r="AI3415" s="75"/>
      <c r="AJ3415" s="76">
        <f>IF(ISNUMBER(VLOOKUP(AJ3417,AB$7:AH$7,MATCH(AJ3417,AB$7:AH$7))),VLOOKUP(AJ3417,AB$7:AH$7,MATCH(AJ3417,AB$7:AH$7)),IF(N3419=0,"No Data",IF(AJ3417&gt;0,"&lt;50",0)))</f>
        <v>0</v>
      </c>
      <c r="AK3415" s="77">
        <f>IF(ISNUMBER(VLOOKUP(AK3419,AB$7:AH$7,MATCH(AK3419,AB$7:AH$7))),VLOOKUP(AK3419,AB$7:AH$7,MATCH(AK3419,AB$7:AH$7)),IF(N3419=0,"No Data",IF(AK3419&gt;0,"&lt;50",0)))</f>
        <v>0</v>
      </c>
      <c r="AL3415" s="106">
        <f>IF(ISNUMBER(AK3415),AK3415,0)</f>
        <v>0</v>
      </c>
      <c r="AM3415" s="75"/>
      <c r="AN3415" s="75"/>
      <c r="AO3415" s="75"/>
      <c r="AP3415" s="75"/>
      <c r="AQ3415" s="75"/>
      <c r="AR3415" s="75"/>
      <c r="AS3415" s="75"/>
      <c r="AT3415" s="75"/>
      <c r="AU3415" s="75"/>
      <c r="AV3415" s="75"/>
      <c r="AW3415" s="76">
        <f>IF(ISNUMBER(VLOOKUP(AW3417,AM$7:AU$7,MATCH(AW3417,AM$7:AU$7))),VLOOKUP(AW3417,AM$7:AU$7,MATCH(AW3417,AM$7:AU$7)),IF(N3419=0,"No Data",IF(AW3417&gt;0,"&lt;10",0)))</f>
        <v>100</v>
      </c>
      <c r="AX3415" s="77">
        <f>IF(ISNUMBER(VLOOKUP(AX3419,AM$7:AU$7,MATCH(AX3419,AM$7:AU$7))),VLOOKUP(AX3419,AM$7:AU$7,MATCH(AX3419,AM$7:AU$7)),IF(N3419=0,"No Data",IF(AX3419&gt;0,"&lt;10",0)))</f>
        <v>100</v>
      </c>
      <c r="AY3415" s="106">
        <f>IF(ISNUMBER(AX3415),AX3415,0)</f>
        <v>100</v>
      </c>
      <c r="AZ3415" s="79"/>
      <c r="BA3415" s="80"/>
      <c r="BB3415" s="71"/>
      <c r="BC3415" s="54"/>
      <c r="BD3415" s="41">
        <v>6</v>
      </c>
      <c r="BE3415" s="52">
        <v>61</v>
      </c>
      <c r="BF3415" s="62">
        <v>6131</v>
      </c>
      <c r="BG3415" s="276" t="s">
        <v>47</v>
      </c>
    </row>
    <row r="3416" spans="1:59" s="63" customFormat="1" ht="12.75" x14ac:dyDescent="0.2">
      <c r="A3416" s="196">
        <v>6</v>
      </c>
      <c r="B3416" s="197" t="s">
        <v>1027</v>
      </c>
      <c r="C3416" s="208">
        <v>61</v>
      </c>
      <c r="D3416" s="209" t="s">
        <v>1028</v>
      </c>
      <c r="E3416" s="210">
        <v>6131</v>
      </c>
      <c r="F3416" s="211" t="s">
        <v>1034</v>
      </c>
      <c r="G3416" s="231"/>
      <c r="H3416" s="81" t="s">
        <v>48</v>
      </c>
      <c r="I3416" s="223"/>
      <c r="J3416" s="73"/>
      <c r="K3416" s="73"/>
      <c r="L3416" s="73"/>
      <c r="M3416" s="74"/>
      <c r="N3416" s="247"/>
      <c r="O3416" s="306"/>
      <c r="P3416" s="105"/>
      <c r="Q3416" s="75"/>
      <c r="R3416" s="75"/>
      <c r="S3416" s="75"/>
      <c r="T3416" s="75"/>
      <c r="U3416" s="75"/>
      <c r="V3416" s="75"/>
      <c r="W3416" s="75"/>
      <c r="X3416" s="75"/>
      <c r="Y3416" s="82">
        <f>MIN(X3420:X3422)</f>
        <v>25000</v>
      </c>
      <c r="Z3416" s="83"/>
      <c r="AA3416" s="83"/>
      <c r="AB3416" s="75"/>
      <c r="AC3416" s="75"/>
      <c r="AD3416" s="75"/>
      <c r="AE3416" s="75"/>
      <c r="AF3416" s="75"/>
      <c r="AG3416" s="75"/>
      <c r="AH3416" s="75"/>
      <c r="AI3416" s="75"/>
      <c r="AJ3416" s="82">
        <f>MIN(AI3420:AI3422)</f>
        <v>0</v>
      </c>
      <c r="AK3416" s="83"/>
      <c r="AL3416" s="83"/>
      <c r="AM3416" s="75"/>
      <c r="AN3416" s="75"/>
      <c r="AO3416" s="75"/>
      <c r="AP3416" s="75"/>
      <c r="AQ3416" s="75"/>
      <c r="AR3416" s="75"/>
      <c r="AS3416" s="75"/>
      <c r="AT3416" s="75"/>
      <c r="AU3416" s="75"/>
      <c r="AV3416" s="75"/>
      <c r="AW3416" s="82">
        <f>MIN(AV3420:AV3422)</f>
        <v>100</v>
      </c>
      <c r="AX3416" s="83"/>
      <c r="AY3416" s="83"/>
      <c r="AZ3416" s="79"/>
      <c r="BA3416" s="80"/>
      <c r="BB3416" s="71"/>
      <c r="BC3416" s="54"/>
      <c r="BD3416" s="41">
        <v>6</v>
      </c>
      <c r="BE3416" s="52">
        <v>61</v>
      </c>
      <c r="BF3416" s="62">
        <v>6131</v>
      </c>
      <c r="BG3416" s="278" t="s">
        <v>48</v>
      </c>
    </row>
    <row r="3417" spans="1:59" s="63" customFormat="1" ht="12.75" x14ac:dyDescent="0.2">
      <c r="A3417" s="196">
        <v>6</v>
      </c>
      <c r="B3417" s="197" t="s">
        <v>1027</v>
      </c>
      <c r="C3417" s="208">
        <v>61</v>
      </c>
      <c r="D3417" s="209" t="s">
        <v>1028</v>
      </c>
      <c r="E3417" s="210">
        <v>6131</v>
      </c>
      <c r="F3417" s="211" t="s">
        <v>1034</v>
      </c>
      <c r="G3417" s="231"/>
      <c r="H3417" s="81" t="s">
        <v>49</v>
      </c>
      <c r="I3417" s="223"/>
      <c r="J3417" s="73"/>
      <c r="K3417" s="73"/>
      <c r="L3417" s="73"/>
      <c r="M3417" s="74"/>
      <c r="N3417" s="247"/>
      <c r="O3417" s="306"/>
      <c r="P3417" s="105"/>
      <c r="Q3417" s="75"/>
      <c r="R3417" s="75"/>
      <c r="S3417" s="75"/>
      <c r="T3417" s="75"/>
      <c r="U3417" s="75"/>
      <c r="V3417" s="75"/>
      <c r="W3417" s="75"/>
      <c r="X3417" s="75"/>
      <c r="Y3417" s="84">
        <f>IF(ISNUMBER(AVERAGE(X3420:X3422)),AVERAGE(X3420:X3422),0)</f>
        <v>25000</v>
      </c>
      <c r="Z3417" s="83"/>
      <c r="AA3417" s="83"/>
      <c r="AB3417" s="75"/>
      <c r="AC3417" s="75"/>
      <c r="AD3417" s="75"/>
      <c r="AE3417" s="75"/>
      <c r="AF3417" s="75"/>
      <c r="AG3417" s="75"/>
      <c r="AH3417" s="75"/>
      <c r="AI3417" s="75"/>
      <c r="AJ3417" s="84">
        <f>IF(ISNUMBER(AVERAGE(AI3420:AI3422)),AVERAGE(AI3420:AI3422),0)</f>
        <v>0</v>
      </c>
      <c r="AK3417" s="83"/>
      <c r="AL3417" s="83"/>
      <c r="AM3417" s="75"/>
      <c r="AN3417" s="75"/>
      <c r="AO3417" s="75"/>
      <c r="AP3417" s="75"/>
      <c r="AQ3417" s="75"/>
      <c r="AR3417" s="75"/>
      <c r="AS3417" s="75"/>
      <c r="AT3417" s="75"/>
      <c r="AU3417" s="75"/>
      <c r="AV3417" s="75"/>
      <c r="AW3417" s="84">
        <f>IF(ISNUMBER(AVERAGE(AV3420:AV3422)),AVERAGE(AV3420:AV3422),0)</f>
        <v>100</v>
      </c>
      <c r="AX3417" s="83"/>
      <c r="AY3417" s="83"/>
      <c r="AZ3417" s="79"/>
      <c r="BA3417" s="80"/>
      <c r="BB3417" s="71"/>
      <c r="BC3417" s="54"/>
      <c r="BD3417" s="41">
        <v>6</v>
      </c>
      <c r="BE3417" s="52">
        <v>61</v>
      </c>
      <c r="BF3417" s="62">
        <v>6131</v>
      </c>
      <c r="BG3417" s="278" t="s">
        <v>49</v>
      </c>
    </row>
    <row r="3418" spans="1:59" s="63" customFormat="1" ht="12.75" x14ac:dyDescent="0.2">
      <c r="A3418" s="196">
        <v>6</v>
      </c>
      <c r="B3418" s="197" t="s">
        <v>1027</v>
      </c>
      <c r="C3418" s="208">
        <v>61</v>
      </c>
      <c r="D3418" s="209" t="s">
        <v>1028</v>
      </c>
      <c r="E3418" s="210">
        <v>6131</v>
      </c>
      <c r="F3418" s="211" t="s">
        <v>1034</v>
      </c>
      <c r="G3418" s="231"/>
      <c r="H3418" s="81" t="s">
        <v>50</v>
      </c>
      <c r="I3418" s="223"/>
      <c r="J3418" s="73"/>
      <c r="K3418" s="73"/>
      <c r="L3418" s="73"/>
      <c r="M3418" s="74"/>
      <c r="N3418" s="247"/>
      <c r="O3418" s="306"/>
      <c r="P3418" s="105"/>
      <c r="Q3418" s="75"/>
      <c r="R3418" s="75"/>
      <c r="S3418" s="75"/>
      <c r="T3418" s="75"/>
      <c r="U3418" s="75"/>
      <c r="V3418" s="75"/>
      <c r="W3418" s="75"/>
      <c r="X3418" s="75"/>
      <c r="Y3418" s="84">
        <f>MAX(X3420:X3422)</f>
        <v>25000</v>
      </c>
      <c r="Z3418" s="83"/>
      <c r="AA3418" s="83"/>
      <c r="AB3418" s="75"/>
      <c r="AC3418" s="75"/>
      <c r="AD3418" s="75"/>
      <c r="AE3418" s="75"/>
      <c r="AF3418" s="75"/>
      <c r="AG3418" s="75"/>
      <c r="AH3418" s="75"/>
      <c r="AI3418" s="75"/>
      <c r="AJ3418" s="84">
        <f>MAX(AI3420:AI3422)</f>
        <v>0</v>
      </c>
      <c r="AK3418" s="83"/>
      <c r="AL3418" s="83"/>
      <c r="AM3418" s="75"/>
      <c r="AN3418" s="75"/>
      <c r="AO3418" s="75"/>
      <c r="AP3418" s="75"/>
      <c r="AQ3418" s="75"/>
      <c r="AR3418" s="75"/>
      <c r="AS3418" s="75"/>
      <c r="AT3418" s="75"/>
      <c r="AU3418" s="75"/>
      <c r="AV3418" s="75"/>
      <c r="AW3418" s="84">
        <f>MAX(AV3420:AV3422)</f>
        <v>100</v>
      </c>
      <c r="AX3418" s="83"/>
      <c r="AY3418" s="83"/>
      <c r="AZ3418" s="79"/>
      <c r="BA3418" s="80"/>
      <c r="BB3418" s="71"/>
      <c r="BC3418" s="54"/>
      <c r="BD3418" s="41">
        <v>6</v>
      </c>
      <c r="BE3418" s="52">
        <v>61</v>
      </c>
      <c r="BF3418" s="62">
        <v>6131</v>
      </c>
      <c r="BG3418" s="278" t="s">
        <v>50</v>
      </c>
    </row>
    <row r="3419" spans="1:59" s="63" customFormat="1" ht="12.75" x14ac:dyDescent="0.2">
      <c r="A3419" s="196">
        <v>6</v>
      </c>
      <c r="B3419" s="197" t="s">
        <v>1027</v>
      </c>
      <c r="C3419" s="208">
        <v>61</v>
      </c>
      <c r="D3419" s="209" t="s">
        <v>1028</v>
      </c>
      <c r="E3419" s="210">
        <v>6131</v>
      </c>
      <c r="F3419" s="211" t="s">
        <v>1034</v>
      </c>
      <c r="G3419" s="231"/>
      <c r="H3419" s="85" t="s">
        <v>51</v>
      </c>
      <c r="I3419" s="223"/>
      <c r="J3419" s="73"/>
      <c r="K3419" s="73"/>
      <c r="L3419" s="73"/>
      <c r="M3419" s="74"/>
      <c r="N3419" s="317">
        <f>SUM(N3420:N3421)</f>
        <v>2</v>
      </c>
      <c r="O3419" s="293">
        <f>SUM(O3420:O3421)</f>
        <v>1</v>
      </c>
      <c r="P3419" s="292"/>
      <c r="Q3419" s="87"/>
      <c r="R3419" s="87"/>
      <c r="S3419" s="87"/>
      <c r="T3419" s="87"/>
      <c r="U3419" s="87"/>
      <c r="V3419" s="87"/>
      <c r="W3419" s="87"/>
      <c r="X3419" s="87"/>
      <c r="Y3419" s="112"/>
      <c r="Z3419" s="121">
        <f>SUM(Z3420:Z3421)</f>
        <v>25000</v>
      </c>
      <c r="AA3419" s="88"/>
      <c r="AB3419" s="87"/>
      <c r="AC3419" s="87"/>
      <c r="AD3419" s="87"/>
      <c r="AE3419" s="87"/>
      <c r="AF3419" s="87"/>
      <c r="AG3419" s="87"/>
      <c r="AH3419" s="87"/>
      <c r="AI3419" s="87"/>
      <c r="AJ3419" s="112"/>
      <c r="AK3419" s="121">
        <f>SUM(AK3420:AK3421)</f>
        <v>0</v>
      </c>
      <c r="AL3419" s="88"/>
      <c r="AM3419" s="87"/>
      <c r="AN3419" s="87"/>
      <c r="AO3419" s="87"/>
      <c r="AP3419" s="87"/>
      <c r="AQ3419" s="87"/>
      <c r="AR3419" s="87"/>
      <c r="AS3419" s="87"/>
      <c r="AT3419" s="87"/>
      <c r="AU3419" s="87"/>
      <c r="AV3419" s="87"/>
      <c r="AW3419" s="112"/>
      <c r="AX3419" s="121">
        <f>SUM(AX3420:AX3421)</f>
        <v>100</v>
      </c>
      <c r="AY3419" s="88"/>
      <c r="AZ3419" s="79"/>
      <c r="BA3419" s="80"/>
      <c r="BB3419" s="71"/>
      <c r="BC3419" s="54"/>
      <c r="BD3419" s="41">
        <v>6</v>
      </c>
      <c r="BE3419" s="52">
        <v>61</v>
      </c>
      <c r="BF3419" s="62">
        <v>6131</v>
      </c>
      <c r="BG3419" s="279" t="s">
        <v>51</v>
      </c>
    </row>
    <row r="3420" spans="1:59" s="63" customFormat="1" ht="12.75" x14ac:dyDescent="0.2">
      <c r="A3420" s="196">
        <v>6</v>
      </c>
      <c r="B3420" s="197" t="s">
        <v>1027</v>
      </c>
      <c r="C3420" s="208">
        <v>61</v>
      </c>
      <c r="D3420" s="209" t="s">
        <v>1028</v>
      </c>
      <c r="E3420" s="210">
        <v>6131</v>
      </c>
      <c r="F3420" s="211" t="s">
        <v>1034</v>
      </c>
      <c r="G3420" s="231"/>
      <c r="H3420" s="89" t="s">
        <v>52</v>
      </c>
      <c r="I3420" s="90" t="s">
        <v>162</v>
      </c>
      <c r="J3420" s="90"/>
      <c r="K3420" s="90" t="s">
        <v>237</v>
      </c>
      <c r="L3420" s="90"/>
      <c r="M3420" s="91"/>
      <c r="N3420" s="312">
        <v>1</v>
      </c>
      <c r="O3420" s="313">
        <f>N3420/N$3419</f>
        <v>0.5</v>
      </c>
      <c r="P3420" s="104"/>
      <c r="Q3420" s="92"/>
      <c r="R3420" s="92"/>
      <c r="S3420" s="92"/>
      <c r="T3420" s="92"/>
      <c r="U3420" s="92"/>
      <c r="V3420" s="92"/>
      <c r="W3420" s="92">
        <v>1</v>
      </c>
      <c r="X3420" s="109">
        <f>P3420*P$7+Q3420*Q$7+R3420*R$7+S3420*S$7+T3420*T$7+U3420*U$7+V3420*V$7+W3420*W$7</f>
        <v>25000</v>
      </c>
      <c r="Y3420" s="83"/>
      <c r="Z3420" s="110">
        <f>X3420*$O3420</f>
        <v>12500</v>
      </c>
      <c r="AA3420" s="111"/>
      <c r="AB3420" s="92"/>
      <c r="AC3420" s="92"/>
      <c r="AD3420" s="92"/>
      <c r="AE3420" s="92"/>
      <c r="AF3420" s="92"/>
      <c r="AG3420" s="92"/>
      <c r="AH3420" s="92"/>
      <c r="AI3420" s="109">
        <f>AB3420*AB$7+AC3420*AC$7+AD3420*AD$7+AE3420*AE$7+AF3420*AF$7+AG3420*AG$7+AH3420*AH$7</f>
        <v>0</v>
      </c>
      <c r="AJ3420" s="83"/>
      <c r="AK3420" s="110">
        <f>AI3420*$O3420</f>
        <v>0</v>
      </c>
      <c r="AL3420" s="111"/>
      <c r="AM3420" s="92"/>
      <c r="AN3420" s="92"/>
      <c r="AO3420" s="92"/>
      <c r="AP3420" s="92">
        <v>1</v>
      </c>
      <c r="AQ3420" s="92"/>
      <c r="AR3420" s="92"/>
      <c r="AS3420" s="92"/>
      <c r="AT3420" s="92"/>
      <c r="AU3420" s="92"/>
      <c r="AV3420" s="109">
        <f>AM3420*AM$7+AN3420*AN$7+AO3420*AO$7+AP3420*AP$7+AQ3420*AQ$7+AR3420*AR$7+AS3420*AS$7+AT3420*AT$7+AU3420*AU$7</f>
        <v>100</v>
      </c>
      <c r="AW3420" s="75"/>
      <c r="AX3420" s="110">
        <f>AV3420*$O3420</f>
        <v>50</v>
      </c>
      <c r="AY3420" s="111"/>
      <c r="AZ3420" s="93"/>
      <c r="BA3420" s="94" t="s">
        <v>131</v>
      </c>
      <c r="BB3420" s="71"/>
      <c r="BC3420" s="54"/>
      <c r="BD3420" s="41">
        <v>6</v>
      </c>
      <c r="BE3420" s="52">
        <v>61</v>
      </c>
      <c r="BF3420" s="62">
        <v>6131</v>
      </c>
      <c r="BG3420" s="280" t="s">
        <v>52</v>
      </c>
    </row>
    <row r="3421" spans="1:59" s="63" customFormat="1" ht="12.75" x14ac:dyDescent="0.2">
      <c r="A3421" s="196">
        <v>6</v>
      </c>
      <c r="B3421" s="197" t="s">
        <v>1027</v>
      </c>
      <c r="C3421" s="208">
        <v>61</v>
      </c>
      <c r="D3421" s="209" t="s">
        <v>1028</v>
      </c>
      <c r="E3421" s="210">
        <v>6131</v>
      </c>
      <c r="F3421" s="211" t="s">
        <v>1034</v>
      </c>
      <c r="G3421" s="231"/>
      <c r="H3421" s="89"/>
      <c r="I3421" s="90" t="s">
        <v>1035</v>
      </c>
      <c r="J3421" s="90"/>
      <c r="K3421" s="90" t="s">
        <v>129</v>
      </c>
      <c r="L3421" s="90" t="s">
        <v>1036</v>
      </c>
      <c r="M3421" s="91"/>
      <c r="N3421" s="312">
        <v>1</v>
      </c>
      <c r="O3421" s="313">
        <f>N3421/N$3419</f>
        <v>0.5</v>
      </c>
      <c r="P3421" s="104"/>
      <c r="Q3421" s="92"/>
      <c r="R3421" s="92"/>
      <c r="S3421" s="92"/>
      <c r="T3421" s="92"/>
      <c r="U3421" s="92"/>
      <c r="V3421" s="92"/>
      <c r="W3421" s="92">
        <v>1</v>
      </c>
      <c r="X3421" s="109">
        <f>P3421*P$7+Q3421*Q$7+R3421*R$7+S3421*S$7+T3421*T$7+U3421*U$7+V3421*V$7+W3421*W$7</f>
        <v>25000</v>
      </c>
      <c r="Y3421" s="83"/>
      <c r="Z3421" s="110">
        <f>X3421*$O3421</f>
        <v>12500</v>
      </c>
      <c r="AA3421" s="111"/>
      <c r="AB3421" s="92"/>
      <c r="AC3421" s="92"/>
      <c r="AD3421" s="92"/>
      <c r="AE3421" s="92"/>
      <c r="AF3421" s="92"/>
      <c r="AG3421" s="92"/>
      <c r="AH3421" s="92"/>
      <c r="AI3421" s="109">
        <f>AB3421*AB$7+AC3421*AC$7+AD3421*AD$7+AE3421*AE$7+AF3421*AF$7+AG3421*AG$7+AH3421*AH$7</f>
        <v>0</v>
      </c>
      <c r="AJ3421" s="83"/>
      <c r="AK3421" s="110">
        <f>AI3421*$O3421</f>
        <v>0</v>
      </c>
      <c r="AL3421" s="111"/>
      <c r="AM3421" s="92"/>
      <c r="AN3421" s="92"/>
      <c r="AO3421" s="92"/>
      <c r="AP3421" s="92">
        <v>1</v>
      </c>
      <c r="AQ3421" s="92"/>
      <c r="AR3421" s="92"/>
      <c r="AS3421" s="92"/>
      <c r="AT3421" s="92"/>
      <c r="AU3421" s="92"/>
      <c r="AV3421" s="109">
        <f>AM3421*AM$7+AN3421*AN$7+AO3421*AO$7+AP3421*AP$7+AQ3421*AQ$7+AR3421*AR$7+AS3421*AS$7+AT3421*AT$7+AU3421*AU$7</f>
        <v>100</v>
      </c>
      <c r="AW3421" s="75"/>
      <c r="AX3421" s="110">
        <f>AV3421*$O3421</f>
        <v>50</v>
      </c>
      <c r="AY3421" s="111"/>
      <c r="AZ3421" s="93"/>
      <c r="BA3421" s="94" t="s">
        <v>131</v>
      </c>
      <c r="BB3421" s="71"/>
      <c r="BC3421" s="54"/>
      <c r="BD3421" s="41">
        <v>6</v>
      </c>
      <c r="BE3421" s="52">
        <v>61</v>
      </c>
      <c r="BF3421" s="62">
        <v>6131</v>
      </c>
      <c r="BG3421" s="280" t="s">
        <v>52</v>
      </c>
    </row>
    <row r="3422" spans="1:59" s="63" customFormat="1" ht="12.75" x14ac:dyDescent="0.2">
      <c r="A3422" s="196">
        <v>6</v>
      </c>
      <c r="B3422" s="197" t="s">
        <v>1027</v>
      </c>
      <c r="C3422" s="208">
        <v>61</v>
      </c>
      <c r="D3422" s="209" t="s">
        <v>1028</v>
      </c>
      <c r="E3422" s="210">
        <v>6131</v>
      </c>
      <c r="F3422" s="211" t="s">
        <v>1034</v>
      </c>
      <c r="G3422" s="231"/>
      <c r="H3422" s="89"/>
      <c r="I3422" s="219"/>
      <c r="J3422" s="90"/>
      <c r="K3422" s="90"/>
      <c r="L3422" s="90"/>
      <c r="M3422" s="91"/>
      <c r="N3422" s="247"/>
      <c r="O3422" s="306"/>
      <c r="P3422" s="104"/>
      <c r="Q3422" s="92"/>
      <c r="R3422" s="92"/>
      <c r="S3422" s="92"/>
      <c r="T3422" s="92"/>
      <c r="U3422" s="92"/>
      <c r="V3422" s="92"/>
      <c r="W3422" s="92"/>
      <c r="X3422" s="75"/>
      <c r="Y3422" s="83"/>
      <c r="Z3422" s="83"/>
      <c r="AA3422" s="83"/>
      <c r="AB3422" s="92"/>
      <c r="AC3422" s="92"/>
      <c r="AD3422" s="92"/>
      <c r="AE3422" s="92"/>
      <c r="AF3422" s="92"/>
      <c r="AG3422" s="92"/>
      <c r="AH3422" s="92"/>
      <c r="AI3422" s="75"/>
      <c r="AJ3422" s="83"/>
      <c r="AK3422" s="83"/>
      <c r="AL3422" s="83"/>
      <c r="AM3422" s="92"/>
      <c r="AN3422" s="92"/>
      <c r="AO3422" s="92"/>
      <c r="AP3422" s="92"/>
      <c r="AQ3422" s="92"/>
      <c r="AR3422" s="92"/>
      <c r="AS3422" s="92"/>
      <c r="AT3422" s="92"/>
      <c r="AU3422" s="92"/>
      <c r="AV3422" s="75"/>
      <c r="AW3422" s="75"/>
      <c r="AX3422" s="83"/>
      <c r="AY3422" s="83"/>
      <c r="AZ3422" s="93"/>
      <c r="BA3422" s="94"/>
      <c r="BB3422" s="71"/>
      <c r="BC3422" s="54"/>
      <c r="BD3422" s="41">
        <v>6</v>
      </c>
      <c r="BE3422" s="52">
        <v>61</v>
      </c>
      <c r="BF3422" s="62">
        <v>6131</v>
      </c>
      <c r="BG3422" s="280" t="s">
        <v>52</v>
      </c>
    </row>
    <row r="3423" spans="1:59" s="63" customFormat="1" ht="12.75" x14ac:dyDescent="0.2">
      <c r="A3423" s="196">
        <v>6</v>
      </c>
      <c r="B3423" s="197" t="s">
        <v>1027</v>
      </c>
      <c r="C3423" s="208">
        <v>61</v>
      </c>
      <c r="D3423" s="209" t="s">
        <v>1028</v>
      </c>
      <c r="E3423" s="210">
        <v>6131</v>
      </c>
      <c r="F3423" s="211" t="s">
        <v>1034</v>
      </c>
      <c r="G3423" s="231"/>
      <c r="H3423" s="65"/>
      <c r="I3423" s="222"/>
      <c r="J3423" s="66"/>
      <c r="K3423" s="66"/>
      <c r="L3423" s="66"/>
      <c r="M3423" s="64"/>
      <c r="N3423" s="304"/>
      <c r="O3423" s="305"/>
      <c r="P3423" s="127"/>
      <c r="Q3423" s="67"/>
      <c r="R3423" s="67"/>
      <c r="S3423" s="67"/>
      <c r="T3423" s="67"/>
      <c r="U3423" s="67"/>
      <c r="V3423" s="67"/>
      <c r="W3423" s="67"/>
      <c r="X3423" s="67"/>
      <c r="Y3423" s="68"/>
      <c r="Z3423" s="68"/>
      <c r="AA3423" s="68"/>
      <c r="AB3423" s="67"/>
      <c r="AC3423" s="67"/>
      <c r="AD3423" s="67"/>
      <c r="AE3423" s="67"/>
      <c r="AF3423" s="67"/>
      <c r="AG3423" s="67"/>
      <c r="AH3423" s="67"/>
      <c r="AI3423" s="67"/>
      <c r="AJ3423" s="68"/>
      <c r="AK3423" s="68"/>
      <c r="AL3423" s="68"/>
      <c r="AM3423" s="67"/>
      <c r="AN3423" s="67"/>
      <c r="AO3423" s="67"/>
      <c r="AP3423" s="67"/>
      <c r="AQ3423" s="67"/>
      <c r="AR3423" s="67"/>
      <c r="AS3423" s="67"/>
      <c r="AT3423" s="67"/>
      <c r="AU3423" s="67"/>
      <c r="AV3423" s="67"/>
      <c r="AW3423" s="67"/>
      <c r="AX3423" s="68"/>
      <c r="AY3423" s="68"/>
      <c r="AZ3423" s="69"/>
      <c r="BA3423" s="70"/>
      <c r="BB3423" s="71"/>
      <c r="BC3423" s="54"/>
      <c r="BD3423" s="41">
        <v>6</v>
      </c>
      <c r="BE3423" s="52">
        <v>61</v>
      </c>
      <c r="BF3423" s="62">
        <v>6131</v>
      </c>
      <c r="BG3423" s="275"/>
    </row>
    <row r="3424" spans="1:59" s="63" customFormat="1" ht="12.75" x14ac:dyDescent="0.2">
      <c r="A3424" s="196">
        <v>6</v>
      </c>
      <c r="B3424" s="197" t="s">
        <v>1027</v>
      </c>
      <c r="C3424" s="208">
        <v>61</v>
      </c>
      <c r="D3424" s="209" t="s">
        <v>1028</v>
      </c>
      <c r="E3424" s="210">
        <v>6131</v>
      </c>
      <c r="F3424" s="211" t="s">
        <v>1034</v>
      </c>
      <c r="G3424" s="230"/>
      <c r="H3424" s="56"/>
      <c r="I3424" s="221"/>
      <c r="J3424" s="57"/>
      <c r="K3424" s="57"/>
      <c r="L3424" s="57"/>
      <c r="M3424" s="55"/>
      <c r="N3424" s="303"/>
      <c r="O3424" s="245"/>
      <c r="P3424" s="122"/>
      <c r="Q3424" s="58"/>
      <c r="R3424" s="58"/>
      <c r="S3424" s="58"/>
      <c r="T3424" s="58"/>
      <c r="U3424" s="58"/>
      <c r="V3424" s="58"/>
      <c r="W3424" s="58"/>
      <c r="X3424" s="58"/>
      <c r="Y3424" s="59"/>
      <c r="Z3424" s="59"/>
      <c r="AA3424" s="59"/>
      <c r="AB3424" s="58"/>
      <c r="AC3424" s="58"/>
      <c r="AD3424" s="58"/>
      <c r="AE3424" s="58"/>
      <c r="AF3424" s="58"/>
      <c r="AG3424" s="58"/>
      <c r="AH3424" s="58"/>
      <c r="AI3424" s="58"/>
      <c r="AJ3424" s="59"/>
      <c r="AK3424" s="59"/>
      <c r="AL3424" s="59"/>
      <c r="AM3424" s="58"/>
      <c r="AN3424" s="58"/>
      <c r="AO3424" s="58"/>
      <c r="AP3424" s="58"/>
      <c r="AQ3424" s="58"/>
      <c r="AR3424" s="58"/>
      <c r="AS3424" s="58"/>
      <c r="AT3424" s="58"/>
      <c r="AU3424" s="58"/>
      <c r="AV3424" s="58"/>
      <c r="AW3424" s="58"/>
      <c r="AX3424" s="59"/>
      <c r="AY3424" s="59"/>
      <c r="AZ3424" s="60"/>
      <c r="BA3424" s="61"/>
      <c r="BB3424" s="54"/>
      <c r="BC3424" s="54"/>
      <c r="BD3424" s="41">
        <v>6</v>
      </c>
      <c r="BE3424" s="52">
        <v>61</v>
      </c>
      <c r="BF3424" s="62">
        <v>6131</v>
      </c>
      <c r="BG3424" s="274"/>
    </row>
    <row r="3425" spans="1:59" x14ac:dyDescent="0.25">
      <c r="A3425" s="196">
        <v>6</v>
      </c>
      <c r="B3425" s="197" t="s">
        <v>1027</v>
      </c>
      <c r="C3425" s="208">
        <v>61</v>
      </c>
      <c r="D3425" s="209" t="s">
        <v>1028</v>
      </c>
      <c r="E3425" s="212">
        <v>6132</v>
      </c>
      <c r="F3425" s="213" t="s">
        <v>1037</v>
      </c>
      <c r="G3425" s="234"/>
      <c r="H3425" s="138"/>
      <c r="I3425" s="224"/>
      <c r="J3425" s="98"/>
      <c r="K3425" s="98"/>
      <c r="L3425" s="98"/>
      <c r="M3425" s="137"/>
      <c r="N3425" s="322"/>
      <c r="O3425" s="323"/>
      <c r="P3425" s="139"/>
      <c r="Q3425" s="139"/>
      <c r="R3425" s="139"/>
      <c r="S3425" s="139"/>
      <c r="T3425" s="139"/>
      <c r="U3425" s="139"/>
      <c r="V3425" s="139"/>
      <c r="W3425" s="139"/>
      <c r="X3425" s="139"/>
      <c r="Y3425" s="100"/>
      <c r="Z3425" s="125"/>
      <c r="AA3425" s="125"/>
      <c r="AB3425" s="139"/>
      <c r="AC3425" s="139"/>
      <c r="AD3425" s="139"/>
      <c r="AE3425" s="139"/>
      <c r="AF3425" s="139"/>
      <c r="AG3425" s="139"/>
      <c r="AH3425" s="139"/>
      <c r="AI3425" s="139"/>
      <c r="AJ3425" s="100"/>
      <c r="AK3425" s="125"/>
      <c r="AL3425" s="125"/>
      <c r="AM3425" s="139"/>
      <c r="AN3425" s="139"/>
      <c r="AO3425" s="139"/>
      <c r="AP3425" s="139"/>
      <c r="AQ3425" s="139"/>
      <c r="AR3425" s="139"/>
      <c r="AS3425" s="139"/>
      <c r="AT3425" s="139"/>
      <c r="AU3425" s="139"/>
      <c r="AV3425" s="139"/>
      <c r="AW3425" s="99"/>
      <c r="AX3425" s="125"/>
      <c r="AY3425" s="100"/>
      <c r="AZ3425" s="140"/>
      <c r="BA3425" s="141"/>
      <c r="BB3425" s="136"/>
      <c r="BC3425" s="136"/>
      <c r="BD3425" s="41">
        <v>6</v>
      </c>
      <c r="BE3425" s="52">
        <v>61</v>
      </c>
      <c r="BF3425" s="103">
        <v>6132</v>
      </c>
      <c r="BG3425" s="283"/>
    </row>
    <row r="3426" spans="1:59" s="63" customFormat="1" ht="12.75" x14ac:dyDescent="0.2">
      <c r="A3426" s="196">
        <v>6</v>
      </c>
      <c r="B3426" s="197" t="s">
        <v>1027</v>
      </c>
      <c r="C3426" s="208">
        <v>61</v>
      </c>
      <c r="D3426" s="209" t="s">
        <v>1028</v>
      </c>
      <c r="E3426" s="212">
        <v>6132</v>
      </c>
      <c r="F3426" s="213" t="s">
        <v>1037</v>
      </c>
      <c r="G3426" s="232"/>
      <c r="H3426" s="97"/>
      <c r="I3426" s="224"/>
      <c r="J3426" s="98"/>
      <c r="K3426" s="98"/>
      <c r="L3426" s="98"/>
      <c r="M3426" s="96"/>
      <c r="N3426" s="307"/>
      <c r="O3426" s="246"/>
      <c r="P3426" s="124"/>
      <c r="Q3426" s="99"/>
      <c r="R3426" s="99"/>
      <c r="S3426" s="99"/>
      <c r="T3426" s="99"/>
      <c r="U3426" s="99"/>
      <c r="V3426" s="99"/>
      <c r="W3426" s="99"/>
      <c r="X3426" s="99"/>
      <c r="Y3426" s="100"/>
      <c r="Z3426" s="100"/>
      <c r="AA3426" s="100"/>
      <c r="AB3426" s="99"/>
      <c r="AC3426" s="99"/>
      <c r="AD3426" s="99"/>
      <c r="AE3426" s="99"/>
      <c r="AF3426" s="99"/>
      <c r="AG3426" s="99"/>
      <c r="AH3426" s="99"/>
      <c r="AI3426" s="99"/>
      <c r="AJ3426" s="100"/>
      <c r="AK3426" s="100"/>
      <c r="AL3426" s="100"/>
      <c r="AM3426" s="99"/>
      <c r="AN3426" s="99"/>
      <c r="AO3426" s="99"/>
      <c r="AP3426" s="99"/>
      <c r="AQ3426" s="99"/>
      <c r="AR3426" s="99"/>
      <c r="AS3426" s="99"/>
      <c r="AT3426" s="99"/>
      <c r="AU3426" s="99"/>
      <c r="AV3426" s="99"/>
      <c r="AW3426" s="99"/>
      <c r="AX3426" s="100"/>
      <c r="AY3426" s="100"/>
      <c r="AZ3426" s="101"/>
      <c r="BA3426" s="102"/>
      <c r="BB3426" s="95"/>
      <c r="BC3426" s="95"/>
      <c r="BD3426" s="41">
        <v>6</v>
      </c>
      <c r="BE3426" s="52">
        <v>61</v>
      </c>
      <c r="BF3426" s="103">
        <v>6132</v>
      </c>
      <c r="BG3426" s="277"/>
    </row>
    <row r="3427" spans="1:59" s="63" customFormat="1" ht="12.75" x14ac:dyDescent="0.2">
      <c r="A3427" s="196">
        <v>6</v>
      </c>
      <c r="B3427" s="197" t="s">
        <v>1027</v>
      </c>
      <c r="C3427" s="208">
        <v>61</v>
      </c>
      <c r="D3427" s="209" t="s">
        <v>1028</v>
      </c>
      <c r="E3427" s="212">
        <v>6132</v>
      </c>
      <c r="F3427" s="213" t="s">
        <v>1037</v>
      </c>
      <c r="G3427" s="231"/>
      <c r="H3427" s="65"/>
      <c r="I3427" s="222"/>
      <c r="J3427" s="66"/>
      <c r="K3427" s="66"/>
      <c r="L3427" s="66"/>
      <c r="M3427" s="64"/>
      <c r="N3427" s="304"/>
      <c r="O3427" s="305"/>
      <c r="P3427" s="127"/>
      <c r="Q3427" s="67"/>
      <c r="R3427" s="67"/>
      <c r="S3427" s="67"/>
      <c r="T3427" s="67"/>
      <c r="U3427" s="67"/>
      <c r="V3427" s="67"/>
      <c r="W3427" s="67"/>
      <c r="X3427" s="67"/>
      <c r="Y3427" s="68"/>
      <c r="Z3427" s="68"/>
      <c r="AA3427" s="68"/>
      <c r="AB3427" s="67"/>
      <c r="AC3427" s="67"/>
      <c r="AD3427" s="67"/>
      <c r="AE3427" s="67"/>
      <c r="AF3427" s="67"/>
      <c r="AG3427" s="67"/>
      <c r="AH3427" s="67"/>
      <c r="AI3427" s="67"/>
      <c r="AJ3427" s="68"/>
      <c r="AK3427" s="68"/>
      <c r="AL3427" s="68"/>
      <c r="AM3427" s="67"/>
      <c r="AN3427" s="67"/>
      <c r="AO3427" s="67"/>
      <c r="AP3427" s="67"/>
      <c r="AQ3427" s="67"/>
      <c r="AR3427" s="67"/>
      <c r="AS3427" s="67"/>
      <c r="AT3427" s="67"/>
      <c r="AU3427" s="67"/>
      <c r="AV3427" s="67"/>
      <c r="AW3427" s="67"/>
      <c r="AX3427" s="68"/>
      <c r="AY3427" s="68"/>
      <c r="AZ3427" s="69"/>
      <c r="BA3427" s="70"/>
      <c r="BB3427" s="71"/>
      <c r="BC3427" s="95"/>
      <c r="BD3427" s="41">
        <v>6</v>
      </c>
      <c r="BE3427" s="52">
        <v>61</v>
      </c>
      <c r="BF3427" s="103">
        <v>6132</v>
      </c>
      <c r="BG3427" s="275"/>
    </row>
    <row r="3428" spans="1:59" s="63" customFormat="1" ht="12.75" x14ac:dyDescent="0.2">
      <c r="A3428" s="196">
        <v>6</v>
      </c>
      <c r="B3428" s="197" t="s">
        <v>1027</v>
      </c>
      <c r="C3428" s="208">
        <v>61</v>
      </c>
      <c r="D3428" s="209" t="s">
        <v>1028</v>
      </c>
      <c r="E3428" s="212">
        <v>6132</v>
      </c>
      <c r="F3428" s="213" t="s">
        <v>1037</v>
      </c>
      <c r="G3428" s="231"/>
      <c r="H3428" s="72" t="s">
        <v>47</v>
      </c>
      <c r="I3428" s="223"/>
      <c r="J3428" s="73"/>
      <c r="K3428" s="73"/>
      <c r="L3428" s="73"/>
      <c r="M3428" s="74"/>
      <c r="N3428" s="247"/>
      <c r="O3428" s="306"/>
      <c r="P3428" s="105"/>
      <c r="Q3428" s="75"/>
      <c r="R3428" s="75"/>
      <c r="S3428" s="75"/>
      <c r="T3428" s="75"/>
      <c r="U3428" s="75"/>
      <c r="V3428" s="75"/>
      <c r="W3428" s="75"/>
      <c r="X3428" s="75"/>
      <c r="Y3428" s="76">
        <f>IF(ISNUMBER(VLOOKUP(Y3430,P$7:W$7,MATCH(Y3430,P$7:W$7))),VLOOKUP(Y3430,P$7:W$7,MATCH(Y3430,P$7:W$7)),IF(N3432=0,"No Data",IF(Y3430&gt;0,"&lt;100",0)))</f>
        <v>10000</v>
      </c>
      <c r="Z3428" s="77">
        <f>IF(ISNUMBER(VLOOKUP(Z3432,P$7:W$7,MATCH(Z3432,P$7:W$7))),VLOOKUP(Z3432,P$7:W$7,MATCH(Z3432,P$7:W$7)),IF(N3432=0,"No Data",IF(Z3432&gt;0,"&lt;100",0)))</f>
        <v>10000</v>
      </c>
      <c r="AA3428" s="106">
        <f>IF(ISNUMBER(Z3428),Z3428,0)</f>
        <v>10000</v>
      </c>
      <c r="AB3428" s="75"/>
      <c r="AC3428" s="75"/>
      <c r="AD3428" s="75"/>
      <c r="AE3428" s="75"/>
      <c r="AF3428" s="75"/>
      <c r="AG3428" s="75"/>
      <c r="AH3428" s="75"/>
      <c r="AI3428" s="75"/>
      <c r="AJ3428" s="76">
        <f>IF(ISNUMBER(VLOOKUP(AJ3430,AB$7:AH$7,MATCH(AJ3430,AB$7:AH$7))),VLOOKUP(AJ3430,AB$7:AH$7,MATCH(AJ3430,AB$7:AH$7)),IF(N3432=0,"No Data",IF(AJ3430&gt;0,"&lt;50",0)))</f>
        <v>0</v>
      </c>
      <c r="AK3428" s="77">
        <f>IF(ISNUMBER(VLOOKUP(AK3432,AB$7:AH$7,MATCH(AK3432,AB$7:AH$7))),VLOOKUP(AK3432,AB$7:AH$7,MATCH(AK3432,AB$7:AH$7)),IF(N3432=0,"No Data",IF(AK3432&gt;0,"&lt;50",0)))</f>
        <v>0</v>
      </c>
      <c r="AL3428" s="106">
        <f>IF(ISNUMBER(AK3428),AK3428,0)</f>
        <v>0</v>
      </c>
      <c r="AM3428" s="75"/>
      <c r="AN3428" s="75"/>
      <c r="AO3428" s="75"/>
      <c r="AP3428" s="75"/>
      <c r="AQ3428" s="75"/>
      <c r="AR3428" s="75"/>
      <c r="AS3428" s="75"/>
      <c r="AT3428" s="75"/>
      <c r="AU3428" s="75"/>
      <c r="AV3428" s="75"/>
      <c r="AW3428" s="76">
        <f>IF(ISNUMBER(VLOOKUP(AW3430,AM$7:AU$7,MATCH(AW3430,AM$7:AU$7))),VLOOKUP(AW3430,AM$7:AU$7,MATCH(AW3430,AM$7:AU$7)),IF(N3432=0,"No Data",IF(AW3430&gt;0,"&lt;10",0)))</f>
        <v>250</v>
      </c>
      <c r="AX3428" s="77">
        <f>IF(ISNUMBER(VLOOKUP(AX3432,AM$7:AU$7,MATCH(AX3432,AM$7:AU$7))),VLOOKUP(AX3432,AM$7:AU$7,MATCH(AX3432,AM$7:AU$7)),IF(N3432=0,"No Data",IF(AX3432&gt;0,"&lt;10",0)))</f>
        <v>250</v>
      </c>
      <c r="AY3428" s="106">
        <f>IF(ISNUMBER(AX3428),AX3428,0)</f>
        <v>250</v>
      </c>
      <c r="AZ3428" s="79"/>
      <c r="BA3428" s="80"/>
      <c r="BB3428" s="71"/>
      <c r="BC3428" s="95"/>
      <c r="BD3428" s="41">
        <v>6</v>
      </c>
      <c r="BE3428" s="52">
        <v>61</v>
      </c>
      <c r="BF3428" s="103">
        <v>6132</v>
      </c>
      <c r="BG3428" s="276" t="s">
        <v>47</v>
      </c>
    </row>
    <row r="3429" spans="1:59" s="63" customFormat="1" ht="12.75" x14ac:dyDescent="0.2">
      <c r="A3429" s="196">
        <v>6</v>
      </c>
      <c r="B3429" s="197" t="s">
        <v>1027</v>
      </c>
      <c r="C3429" s="208">
        <v>61</v>
      </c>
      <c r="D3429" s="209" t="s">
        <v>1028</v>
      </c>
      <c r="E3429" s="212">
        <v>6132</v>
      </c>
      <c r="F3429" s="213" t="s">
        <v>1037</v>
      </c>
      <c r="G3429" s="231"/>
      <c r="H3429" s="81" t="s">
        <v>48</v>
      </c>
      <c r="I3429" s="223"/>
      <c r="J3429" s="73"/>
      <c r="K3429" s="73"/>
      <c r="L3429" s="73"/>
      <c r="M3429" s="74"/>
      <c r="N3429" s="247"/>
      <c r="O3429" s="306"/>
      <c r="P3429" s="105"/>
      <c r="Q3429" s="75"/>
      <c r="R3429" s="75"/>
      <c r="S3429" s="75"/>
      <c r="T3429" s="75"/>
      <c r="U3429" s="75"/>
      <c r="V3429" s="75"/>
      <c r="W3429" s="75"/>
      <c r="X3429" s="75"/>
      <c r="Y3429" s="82">
        <f>MIN(X3433:X3437)</f>
        <v>0</v>
      </c>
      <c r="Z3429" s="83"/>
      <c r="AA3429" s="83"/>
      <c r="AB3429" s="75"/>
      <c r="AC3429" s="75"/>
      <c r="AD3429" s="75"/>
      <c r="AE3429" s="75"/>
      <c r="AF3429" s="75"/>
      <c r="AG3429" s="75"/>
      <c r="AH3429" s="75"/>
      <c r="AI3429" s="75"/>
      <c r="AJ3429" s="82">
        <f>MIN(AI3433:AI3437)</f>
        <v>0</v>
      </c>
      <c r="AK3429" s="83"/>
      <c r="AL3429" s="83"/>
      <c r="AM3429" s="75"/>
      <c r="AN3429" s="75"/>
      <c r="AO3429" s="75"/>
      <c r="AP3429" s="75"/>
      <c r="AQ3429" s="75"/>
      <c r="AR3429" s="75"/>
      <c r="AS3429" s="75"/>
      <c r="AT3429" s="75"/>
      <c r="AU3429" s="75"/>
      <c r="AV3429" s="75"/>
      <c r="AW3429" s="82">
        <f>MIN(AV3433:AV3437)</f>
        <v>50</v>
      </c>
      <c r="AX3429" s="83"/>
      <c r="AY3429" s="83"/>
      <c r="AZ3429" s="79"/>
      <c r="BA3429" s="80"/>
      <c r="BB3429" s="71"/>
      <c r="BC3429" s="95"/>
      <c r="BD3429" s="41">
        <v>6</v>
      </c>
      <c r="BE3429" s="52">
        <v>61</v>
      </c>
      <c r="BF3429" s="103">
        <v>6132</v>
      </c>
      <c r="BG3429" s="278" t="s">
        <v>48</v>
      </c>
    </row>
    <row r="3430" spans="1:59" s="63" customFormat="1" ht="12.75" x14ac:dyDescent="0.2">
      <c r="A3430" s="196">
        <v>6</v>
      </c>
      <c r="B3430" s="197" t="s">
        <v>1027</v>
      </c>
      <c r="C3430" s="208">
        <v>61</v>
      </c>
      <c r="D3430" s="209" t="s">
        <v>1028</v>
      </c>
      <c r="E3430" s="212">
        <v>6132</v>
      </c>
      <c r="F3430" s="213" t="s">
        <v>1037</v>
      </c>
      <c r="G3430" s="231"/>
      <c r="H3430" s="81" t="s">
        <v>49</v>
      </c>
      <c r="I3430" s="223"/>
      <c r="J3430" s="73"/>
      <c r="K3430" s="73"/>
      <c r="L3430" s="73"/>
      <c r="M3430" s="74"/>
      <c r="N3430" s="247"/>
      <c r="O3430" s="306"/>
      <c r="P3430" s="105"/>
      <c r="Q3430" s="75"/>
      <c r="R3430" s="75"/>
      <c r="S3430" s="75"/>
      <c r="T3430" s="75"/>
      <c r="U3430" s="75"/>
      <c r="V3430" s="75"/>
      <c r="W3430" s="75"/>
      <c r="X3430" s="75"/>
      <c r="Y3430" s="84">
        <f>IF(ISNUMBER(AVERAGE(X3433:X3437)),AVERAGE(X3433:X3437),0)</f>
        <v>15020</v>
      </c>
      <c r="Z3430" s="83"/>
      <c r="AA3430" s="83"/>
      <c r="AB3430" s="75"/>
      <c r="AC3430" s="75"/>
      <c r="AD3430" s="75"/>
      <c r="AE3430" s="75"/>
      <c r="AF3430" s="75"/>
      <c r="AG3430" s="75"/>
      <c r="AH3430" s="75"/>
      <c r="AI3430" s="75"/>
      <c r="AJ3430" s="84">
        <f>IF(ISNUMBER(AVERAGE(AI3433:AI3437)),AVERAGE(AI3433:AI3437),0)</f>
        <v>0</v>
      </c>
      <c r="AK3430" s="83"/>
      <c r="AL3430" s="83"/>
      <c r="AM3430" s="75"/>
      <c r="AN3430" s="75"/>
      <c r="AO3430" s="75"/>
      <c r="AP3430" s="75"/>
      <c r="AQ3430" s="75"/>
      <c r="AR3430" s="75"/>
      <c r="AS3430" s="75"/>
      <c r="AT3430" s="75"/>
      <c r="AU3430" s="75"/>
      <c r="AV3430" s="75"/>
      <c r="AW3430" s="84">
        <f>IF(ISNUMBER(AVERAGE(AV3433:AV3437)),AVERAGE(AV3433:AV3437),0)</f>
        <v>270</v>
      </c>
      <c r="AX3430" s="83"/>
      <c r="AY3430" s="83"/>
      <c r="AZ3430" s="79"/>
      <c r="BA3430" s="80"/>
      <c r="BB3430" s="71"/>
      <c r="BC3430" s="95"/>
      <c r="BD3430" s="41">
        <v>6</v>
      </c>
      <c r="BE3430" s="52">
        <v>61</v>
      </c>
      <c r="BF3430" s="103">
        <v>6132</v>
      </c>
      <c r="BG3430" s="278" t="s">
        <v>49</v>
      </c>
    </row>
    <row r="3431" spans="1:59" s="63" customFormat="1" ht="12.75" x14ac:dyDescent="0.2">
      <c r="A3431" s="196">
        <v>6</v>
      </c>
      <c r="B3431" s="197" t="s">
        <v>1027</v>
      </c>
      <c r="C3431" s="208">
        <v>61</v>
      </c>
      <c r="D3431" s="209" t="s">
        <v>1028</v>
      </c>
      <c r="E3431" s="212">
        <v>6132</v>
      </c>
      <c r="F3431" s="213" t="s">
        <v>1037</v>
      </c>
      <c r="G3431" s="231"/>
      <c r="H3431" s="81" t="s">
        <v>50</v>
      </c>
      <c r="I3431" s="223"/>
      <c r="J3431" s="73"/>
      <c r="K3431" s="73"/>
      <c r="L3431" s="73"/>
      <c r="M3431" s="74"/>
      <c r="N3431" s="247"/>
      <c r="O3431" s="306"/>
      <c r="P3431" s="105"/>
      <c r="Q3431" s="75"/>
      <c r="R3431" s="75"/>
      <c r="S3431" s="75"/>
      <c r="T3431" s="75"/>
      <c r="U3431" s="75"/>
      <c r="V3431" s="75"/>
      <c r="W3431" s="75"/>
      <c r="X3431" s="75"/>
      <c r="Y3431" s="84">
        <f>MAX(X3433:X3437)</f>
        <v>25000</v>
      </c>
      <c r="Z3431" s="83"/>
      <c r="AA3431" s="83"/>
      <c r="AB3431" s="75"/>
      <c r="AC3431" s="75"/>
      <c r="AD3431" s="75"/>
      <c r="AE3431" s="75"/>
      <c r="AF3431" s="75"/>
      <c r="AG3431" s="75"/>
      <c r="AH3431" s="75"/>
      <c r="AI3431" s="75"/>
      <c r="AJ3431" s="84">
        <f>MAX(AI3433:AI3437)</f>
        <v>0</v>
      </c>
      <c r="AK3431" s="83"/>
      <c r="AL3431" s="83"/>
      <c r="AM3431" s="75"/>
      <c r="AN3431" s="75"/>
      <c r="AO3431" s="75"/>
      <c r="AP3431" s="75"/>
      <c r="AQ3431" s="75"/>
      <c r="AR3431" s="75"/>
      <c r="AS3431" s="75"/>
      <c r="AT3431" s="75"/>
      <c r="AU3431" s="75"/>
      <c r="AV3431" s="75"/>
      <c r="AW3431" s="84">
        <f>MAX(AV3433:AV3437)</f>
        <v>1000</v>
      </c>
      <c r="AX3431" s="83"/>
      <c r="AY3431" s="83"/>
      <c r="AZ3431" s="79"/>
      <c r="BA3431" s="80"/>
      <c r="BB3431" s="71"/>
      <c r="BC3431" s="95"/>
      <c r="BD3431" s="41">
        <v>6</v>
      </c>
      <c r="BE3431" s="52">
        <v>61</v>
      </c>
      <c r="BF3431" s="103">
        <v>6132</v>
      </c>
      <c r="BG3431" s="278" t="s">
        <v>50</v>
      </c>
    </row>
    <row r="3432" spans="1:59" s="63" customFormat="1" ht="12.75" x14ac:dyDescent="0.2">
      <c r="A3432" s="196">
        <v>6</v>
      </c>
      <c r="B3432" s="197" t="s">
        <v>1027</v>
      </c>
      <c r="C3432" s="208">
        <v>61</v>
      </c>
      <c r="D3432" s="209" t="s">
        <v>1028</v>
      </c>
      <c r="E3432" s="212">
        <v>6132</v>
      </c>
      <c r="F3432" s="213" t="s">
        <v>1037</v>
      </c>
      <c r="G3432" s="231"/>
      <c r="H3432" s="85" t="s">
        <v>51</v>
      </c>
      <c r="I3432" s="223"/>
      <c r="J3432" s="73"/>
      <c r="K3432" s="73"/>
      <c r="L3432" s="73"/>
      <c r="M3432" s="74"/>
      <c r="N3432" s="248">
        <f>SUM(N3433:N3437)</f>
        <v>5</v>
      </c>
      <c r="O3432" s="293">
        <f>SUM(O3433:O3437)</f>
        <v>1</v>
      </c>
      <c r="P3432" s="292"/>
      <c r="Q3432" s="87"/>
      <c r="R3432" s="87"/>
      <c r="S3432" s="87"/>
      <c r="T3432" s="87"/>
      <c r="U3432" s="87"/>
      <c r="V3432" s="87"/>
      <c r="W3432" s="87"/>
      <c r="X3432" s="87"/>
      <c r="Y3432" s="88"/>
      <c r="Z3432" s="86">
        <f>SUM(Z3433:Z3437)</f>
        <v>15020</v>
      </c>
      <c r="AA3432" s="88"/>
      <c r="AB3432" s="87"/>
      <c r="AC3432" s="87"/>
      <c r="AD3432" s="87"/>
      <c r="AE3432" s="87"/>
      <c r="AF3432" s="87"/>
      <c r="AG3432" s="87"/>
      <c r="AH3432" s="87"/>
      <c r="AI3432" s="87"/>
      <c r="AJ3432" s="88"/>
      <c r="AK3432" s="86">
        <f>SUM(AK3433:AK3437)</f>
        <v>0</v>
      </c>
      <c r="AL3432" s="88"/>
      <c r="AM3432" s="87"/>
      <c r="AN3432" s="87"/>
      <c r="AO3432" s="87"/>
      <c r="AP3432" s="87"/>
      <c r="AQ3432" s="87"/>
      <c r="AR3432" s="87"/>
      <c r="AS3432" s="87"/>
      <c r="AT3432" s="87"/>
      <c r="AU3432" s="87"/>
      <c r="AV3432" s="87"/>
      <c r="AW3432" s="112"/>
      <c r="AX3432" s="86">
        <f>SUM(AX3433:AX3437)</f>
        <v>270</v>
      </c>
      <c r="AY3432" s="88"/>
      <c r="AZ3432" s="79"/>
      <c r="BA3432" s="80"/>
      <c r="BB3432" s="71"/>
      <c r="BC3432" s="95"/>
      <c r="BD3432" s="41">
        <v>6</v>
      </c>
      <c r="BE3432" s="52">
        <v>61</v>
      </c>
      <c r="BF3432" s="103">
        <v>6132</v>
      </c>
      <c r="BG3432" s="279" t="s">
        <v>51</v>
      </c>
    </row>
    <row r="3433" spans="1:59" s="63" customFormat="1" ht="12.75" x14ac:dyDescent="0.2">
      <c r="A3433" s="196">
        <v>6</v>
      </c>
      <c r="B3433" s="197" t="s">
        <v>1027</v>
      </c>
      <c r="C3433" s="208">
        <v>61</v>
      </c>
      <c r="D3433" s="209" t="s">
        <v>1028</v>
      </c>
      <c r="E3433" s="212">
        <v>6132</v>
      </c>
      <c r="F3433" s="213" t="s">
        <v>1037</v>
      </c>
      <c r="G3433" s="231"/>
      <c r="H3433" s="89" t="s">
        <v>52</v>
      </c>
      <c r="I3433" s="90" t="s">
        <v>162</v>
      </c>
      <c r="J3433" s="90"/>
      <c r="K3433" s="90" t="s">
        <v>237</v>
      </c>
      <c r="L3433" s="90"/>
      <c r="M3433" s="91"/>
      <c r="N3433" s="312">
        <v>1</v>
      </c>
      <c r="O3433" s="313">
        <f>N3433/N$3432</f>
        <v>0.2</v>
      </c>
      <c r="P3433" s="104"/>
      <c r="Q3433" s="92"/>
      <c r="R3433" s="92"/>
      <c r="S3433" s="92"/>
      <c r="T3433" s="92"/>
      <c r="U3433" s="92"/>
      <c r="V3433" s="92"/>
      <c r="W3433" s="92">
        <v>1</v>
      </c>
      <c r="X3433" s="109">
        <f>P3433*P$7+Q3433*Q$7+R3433*R$7+S3433*S$7+T3433*T$7+U3433*U$7+V3433*V$7+W3433*W$7</f>
        <v>25000</v>
      </c>
      <c r="Y3433" s="83"/>
      <c r="Z3433" s="110">
        <f>X3433*$O3433</f>
        <v>5000</v>
      </c>
      <c r="AA3433" s="111"/>
      <c r="AB3433" s="92"/>
      <c r="AC3433" s="92"/>
      <c r="AD3433" s="92"/>
      <c r="AE3433" s="92"/>
      <c r="AF3433" s="92"/>
      <c r="AG3433" s="92"/>
      <c r="AH3433" s="92"/>
      <c r="AI3433" s="109">
        <f>AB3433*AB$7+AC3433*AC$7+AD3433*AD$7+AE3433*AE$7+AF3433*AF$7+AG3433*AG$7+AH3433*AH$7</f>
        <v>0</v>
      </c>
      <c r="AJ3433" s="83"/>
      <c r="AK3433" s="110">
        <f>AI3433*$O3433</f>
        <v>0</v>
      </c>
      <c r="AL3433" s="111"/>
      <c r="AM3433" s="92"/>
      <c r="AN3433" s="92"/>
      <c r="AO3433" s="92"/>
      <c r="AP3433" s="92">
        <v>1</v>
      </c>
      <c r="AQ3433" s="92"/>
      <c r="AR3433" s="92"/>
      <c r="AS3433" s="92"/>
      <c r="AT3433" s="92"/>
      <c r="AU3433" s="92"/>
      <c r="AV3433" s="109">
        <f>AM3433*AM$7+AN3433*AN$7+AO3433*AO$7+AP3433*AP$7+AQ3433*AQ$7+AR3433*AR$7+AS3433*AS$7+AT3433*AT$7+AU3433*AU$7</f>
        <v>100</v>
      </c>
      <c r="AW3433" s="75"/>
      <c r="AX3433" s="110">
        <f>AV3433*$O3433</f>
        <v>20</v>
      </c>
      <c r="AY3433" s="111"/>
      <c r="AZ3433" s="93"/>
      <c r="BA3433" s="94" t="s">
        <v>131</v>
      </c>
      <c r="BB3433" s="71"/>
      <c r="BC3433" s="95"/>
      <c r="BD3433" s="41">
        <v>6</v>
      </c>
      <c r="BE3433" s="52">
        <v>61</v>
      </c>
      <c r="BF3433" s="103">
        <v>6132</v>
      </c>
      <c r="BG3433" s="280" t="s">
        <v>52</v>
      </c>
    </row>
    <row r="3434" spans="1:59" s="63" customFormat="1" ht="12.75" x14ac:dyDescent="0.2">
      <c r="A3434" s="196">
        <v>6</v>
      </c>
      <c r="B3434" s="197" t="s">
        <v>1027</v>
      </c>
      <c r="C3434" s="208">
        <v>61</v>
      </c>
      <c r="D3434" s="209" t="s">
        <v>1028</v>
      </c>
      <c r="E3434" s="212">
        <v>6132</v>
      </c>
      <c r="F3434" s="213" t="s">
        <v>1037</v>
      </c>
      <c r="G3434" s="231"/>
      <c r="H3434" s="89"/>
      <c r="I3434" s="90" t="s">
        <v>166</v>
      </c>
      <c r="J3434" s="90"/>
      <c r="K3434" s="90" t="s">
        <v>73</v>
      </c>
      <c r="L3434" s="90" t="s">
        <v>95</v>
      </c>
      <c r="M3434" s="91"/>
      <c r="N3434" s="312">
        <v>1</v>
      </c>
      <c r="O3434" s="313">
        <f>N3434/N$3432</f>
        <v>0.2</v>
      </c>
      <c r="P3434" s="104"/>
      <c r="Q3434" s="92"/>
      <c r="R3434" s="92"/>
      <c r="S3434" s="92"/>
      <c r="T3434" s="92"/>
      <c r="U3434" s="92"/>
      <c r="V3434" s="92"/>
      <c r="W3434" s="92">
        <v>1</v>
      </c>
      <c r="X3434" s="109">
        <f>P3434*P$7+Q3434*Q$7+R3434*R$7+S3434*S$7+T3434*T$7+U3434*U$7+V3434*V$7+W3434*W$7</f>
        <v>25000</v>
      </c>
      <c r="Y3434" s="83"/>
      <c r="Z3434" s="110">
        <f>X3434*$O3434</f>
        <v>5000</v>
      </c>
      <c r="AA3434" s="111"/>
      <c r="AB3434" s="92"/>
      <c r="AC3434" s="92"/>
      <c r="AD3434" s="92"/>
      <c r="AE3434" s="92"/>
      <c r="AF3434" s="92"/>
      <c r="AG3434" s="92"/>
      <c r="AH3434" s="92"/>
      <c r="AI3434" s="109">
        <f>AB3434*AB$7+AC3434*AC$7+AD3434*AD$7+AE3434*AE$7+AF3434*AF$7+AG3434*AG$7+AH3434*AH$7</f>
        <v>0</v>
      </c>
      <c r="AJ3434" s="83"/>
      <c r="AK3434" s="110">
        <f>AI3434*$O3434</f>
        <v>0</v>
      </c>
      <c r="AL3434" s="111"/>
      <c r="AM3434" s="92"/>
      <c r="AN3434" s="92"/>
      <c r="AO3434" s="92"/>
      <c r="AP3434" s="92">
        <v>1</v>
      </c>
      <c r="AQ3434" s="92"/>
      <c r="AR3434" s="92"/>
      <c r="AS3434" s="92"/>
      <c r="AT3434" s="92"/>
      <c r="AU3434" s="92"/>
      <c r="AV3434" s="109">
        <f>AM3434*AM$7+AN3434*AN$7+AO3434*AO$7+AP3434*AP$7+AQ3434*AQ$7+AR3434*AR$7+AS3434*AS$7+AT3434*AT$7+AU3434*AU$7</f>
        <v>100</v>
      </c>
      <c r="AW3434" s="75"/>
      <c r="AX3434" s="110">
        <f>AV3434*$O3434</f>
        <v>20</v>
      </c>
      <c r="AY3434" s="111"/>
      <c r="AZ3434" s="93"/>
      <c r="BA3434" s="94" t="s">
        <v>131</v>
      </c>
      <c r="BB3434" s="71"/>
      <c r="BC3434" s="95"/>
      <c r="BD3434" s="41">
        <v>6</v>
      </c>
      <c r="BE3434" s="52">
        <v>61</v>
      </c>
      <c r="BF3434" s="103">
        <v>6132</v>
      </c>
      <c r="BG3434" s="280" t="s">
        <v>52</v>
      </c>
    </row>
    <row r="3435" spans="1:59" s="63" customFormat="1" ht="12.75" x14ac:dyDescent="0.2">
      <c r="A3435" s="196">
        <v>6</v>
      </c>
      <c r="B3435" s="197" t="s">
        <v>1027</v>
      </c>
      <c r="C3435" s="208">
        <v>61</v>
      </c>
      <c r="D3435" s="209" t="s">
        <v>1028</v>
      </c>
      <c r="E3435" s="212">
        <v>6132</v>
      </c>
      <c r="F3435" s="213" t="s">
        <v>1037</v>
      </c>
      <c r="G3435" s="231"/>
      <c r="H3435" s="89"/>
      <c r="I3435" s="90" t="s">
        <v>96</v>
      </c>
      <c r="J3435" s="90"/>
      <c r="K3435" s="90" t="s">
        <v>73</v>
      </c>
      <c r="L3435" s="90" t="s">
        <v>95</v>
      </c>
      <c r="M3435" s="91"/>
      <c r="N3435" s="312">
        <v>1</v>
      </c>
      <c r="O3435" s="313">
        <f>N3435/N$3432</f>
        <v>0.2</v>
      </c>
      <c r="P3435" s="104"/>
      <c r="Q3435" s="92"/>
      <c r="R3435" s="92"/>
      <c r="S3435" s="92"/>
      <c r="T3435" s="92"/>
      <c r="U3435" s="92"/>
      <c r="V3435" s="92"/>
      <c r="W3435" s="92">
        <v>1</v>
      </c>
      <c r="X3435" s="109">
        <f>P3435*P$7+Q3435*Q$7+R3435*R$7+S3435*S$7+T3435*T$7+U3435*U$7+V3435*V$7+W3435*W$7</f>
        <v>25000</v>
      </c>
      <c r="Y3435" s="83"/>
      <c r="Z3435" s="110">
        <f>X3435*$O3435</f>
        <v>5000</v>
      </c>
      <c r="AA3435" s="111"/>
      <c r="AB3435" s="92"/>
      <c r="AC3435" s="92"/>
      <c r="AD3435" s="92"/>
      <c r="AE3435" s="92"/>
      <c r="AF3435" s="92"/>
      <c r="AG3435" s="92"/>
      <c r="AH3435" s="92"/>
      <c r="AI3435" s="109">
        <f>AB3435*AB$7+AC3435*AC$7+AD3435*AD$7+AE3435*AE$7+AF3435*AF$7+AG3435*AG$7+AH3435*AH$7</f>
        <v>0</v>
      </c>
      <c r="AJ3435" s="83"/>
      <c r="AK3435" s="110">
        <f>AI3435*$O3435</f>
        <v>0</v>
      </c>
      <c r="AL3435" s="111"/>
      <c r="AM3435" s="92"/>
      <c r="AN3435" s="92"/>
      <c r="AO3435" s="92"/>
      <c r="AP3435" s="92">
        <v>1</v>
      </c>
      <c r="AQ3435" s="92"/>
      <c r="AR3435" s="92"/>
      <c r="AS3435" s="92"/>
      <c r="AT3435" s="92"/>
      <c r="AU3435" s="92"/>
      <c r="AV3435" s="109">
        <f>AM3435*AM$7+AN3435*AN$7+AO3435*AO$7+AP3435*AP$7+AQ3435*AQ$7+AR3435*AR$7+AS3435*AS$7+AT3435*AT$7+AU3435*AU$7</f>
        <v>100</v>
      </c>
      <c r="AW3435" s="75"/>
      <c r="AX3435" s="110">
        <f>AV3435*$O3435</f>
        <v>20</v>
      </c>
      <c r="AY3435" s="111"/>
      <c r="AZ3435" s="93"/>
      <c r="BA3435" s="94" t="s">
        <v>131</v>
      </c>
      <c r="BB3435" s="71"/>
      <c r="BC3435" s="95"/>
      <c r="BD3435" s="41">
        <v>6</v>
      </c>
      <c r="BE3435" s="52">
        <v>61</v>
      </c>
      <c r="BF3435" s="103">
        <v>6132</v>
      </c>
      <c r="BG3435" s="280" t="s">
        <v>52</v>
      </c>
    </row>
    <row r="3436" spans="1:59" s="63" customFormat="1" ht="12.75" x14ac:dyDescent="0.2">
      <c r="A3436" s="196">
        <v>6</v>
      </c>
      <c r="B3436" s="197" t="s">
        <v>1027</v>
      </c>
      <c r="C3436" s="208">
        <v>61</v>
      </c>
      <c r="D3436" s="209" t="s">
        <v>1028</v>
      </c>
      <c r="E3436" s="212">
        <v>6132</v>
      </c>
      <c r="F3436" s="213" t="s">
        <v>1037</v>
      </c>
      <c r="G3436" s="231"/>
      <c r="H3436" s="89"/>
      <c r="I3436" s="90" t="s">
        <v>463</v>
      </c>
      <c r="J3436" s="90"/>
      <c r="K3436" s="90" t="s">
        <v>64</v>
      </c>
      <c r="L3436" s="90" t="s">
        <v>413</v>
      </c>
      <c r="M3436" s="91"/>
      <c r="N3436" s="312">
        <v>1</v>
      </c>
      <c r="O3436" s="313">
        <f>N3436/N$3432</f>
        <v>0.2</v>
      </c>
      <c r="P3436" s="104">
        <v>1</v>
      </c>
      <c r="Q3436" s="92"/>
      <c r="R3436" s="92"/>
      <c r="S3436" s="92"/>
      <c r="T3436" s="92"/>
      <c r="U3436" s="92"/>
      <c r="V3436" s="92"/>
      <c r="W3436" s="92"/>
      <c r="X3436" s="109">
        <f>P3436*P$7+Q3436*Q$7+R3436*R$7+S3436*S$7+T3436*T$7+U3436*U$7+V3436*V$7+W3436*W$7</f>
        <v>100</v>
      </c>
      <c r="Y3436" s="83"/>
      <c r="Z3436" s="110">
        <f>X3436*$O3436</f>
        <v>20</v>
      </c>
      <c r="AA3436" s="111"/>
      <c r="AB3436" s="92"/>
      <c r="AC3436" s="92"/>
      <c r="AD3436" s="92"/>
      <c r="AE3436" s="92"/>
      <c r="AF3436" s="92"/>
      <c r="AG3436" s="92"/>
      <c r="AH3436" s="92"/>
      <c r="AI3436" s="109">
        <f>AB3436*AB$7+AC3436*AC$7+AD3436*AD$7+AE3436*AE$7+AF3436*AF$7+AG3436*AG$7+AH3436*AH$7</f>
        <v>0</v>
      </c>
      <c r="AJ3436" s="83"/>
      <c r="AK3436" s="110">
        <f>AI3436*$O3436</f>
        <v>0</v>
      </c>
      <c r="AL3436" s="111"/>
      <c r="AM3436" s="92"/>
      <c r="AN3436" s="92"/>
      <c r="AO3436" s="92">
        <v>1</v>
      </c>
      <c r="AP3436" s="92"/>
      <c r="AQ3436" s="92"/>
      <c r="AR3436" s="92"/>
      <c r="AS3436" s="92"/>
      <c r="AT3436" s="92"/>
      <c r="AU3436" s="92"/>
      <c r="AV3436" s="109">
        <f>AM3436*AM$7+AN3436*AN$7+AO3436*AO$7+AP3436*AP$7+AQ3436*AQ$7+AR3436*AR$7+AS3436*AS$7+AT3436*AT$7+AU3436*AU$7</f>
        <v>50</v>
      </c>
      <c r="AW3436" s="75"/>
      <c r="AX3436" s="110">
        <f>AV3436*$O3436</f>
        <v>10</v>
      </c>
      <c r="AY3436" s="111"/>
      <c r="AZ3436" s="93"/>
      <c r="BA3436" s="94" t="s">
        <v>131</v>
      </c>
      <c r="BB3436" s="71"/>
      <c r="BC3436" s="95"/>
      <c r="BD3436" s="41">
        <v>6</v>
      </c>
      <c r="BE3436" s="52">
        <v>61</v>
      </c>
      <c r="BF3436" s="103">
        <v>6132</v>
      </c>
      <c r="BG3436" s="280" t="s">
        <v>52</v>
      </c>
    </row>
    <row r="3437" spans="1:59" s="63" customFormat="1" ht="12.75" x14ac:dyDescent="0.2">
      <c r="A3437" s="196">
        <v>6</v>
      </c>
      <c r="B3437" s="197" t="s">
        <v>1027</v>
      </c>
      <c r="C3437" s="208">
        <v>61</v>
      </c>
      <c r="D3437" s="209" t="s">
        <v>1028</v>
      </c>
      <c r="E3437" s="212">
        <v>6132</v>
      </c>
      <c r="F3437" s="213" t="s">
        <v>1037</v>
      </c>
      <c r="G3437" s="231"/>
      <c r="H3437" s="89"/>
      <c r="I3437" s="90" t="s">
        <v>1038</v>
      </c>
      <c r="J3437" s="90"/>
      <c r="K3437" s="90" t="s">
        <v>64</v>
      </c>
      <c r="L3437" s="90" t="s">
        <v>119</v>
      </c>
      <c r="M3437" s="91"/>
      <c r="N3437" s="312">
        <v>1</v>
      </c>
      <c r="O3437" s="313">
        <f>N3437/N$3432</f>
        <v>0.2</v>
      </c>
      <c r="P3437" s="104"/>
      <c r="Q3437" s="92"/>
      <c r="R3437" s="92"/>
      <c r="S3437" s="92"/>
      <c r="T3437" s="92"/>
      <c r="U3437" s="92"/>
      <c r="V3437" s="92"/>
      <c r="W3437" s="92"/>
      <c r="X3437" s="109">
        <f>P3437*P$7+Q3437*Q$7+R3437*R$7+S3437*S$7+T3437*T$7+U3437*U$7+V3437*V$7+W3437*W$7</f>
        <v>0</v>
      </c>
      <c r="Y3437" s="83"/>
      <c r="Z3437" s="110">
        <f>X3437*$O3437</f>
        <v>0</v>
      </c>
      <c r="AA3437" s="111"/>
      <c r="AB3437" s="92"/>
      <c r="AC3437" s="92"/>
      <c r="AD3437" s="92"/>
      <c r="AE3437" s="92"/>
      <c r="AF3437" s="92"/>
      <c r="AG3437" s="92"/>
      <c r="AH3437" s="92"/>
      <c r="AI3437" s="109">
        <f>AB3437*AB$7+AC3437*AC$7+AD3437*AD$7+AE3437*AE$7+AF3437*AF$7+AG3437*AG$7+AH3437*AH$7</f>
        <v>0</v>
      </c>
      <c r="AJ3437" s="83"/>
      <c r="AK3437" s="110">
        <f>AI3437*$O3437</f>
        <v>0</v>
      </c>
      <c r="AL3437" s="111"/>
      <c r="AM3437" s="92"/>
      <c r="AN3437" s="92"/>
      <c r="AO3437" s="92"/>
      <c r="AP3437" s="92"/>
      <c r="AQ3437" s="92"/>
      <c r="AR3437" s="92"/>
      <c r="AS3437" s="92">
        <v>1</v>
      </c>
      <c r="AT3437" s="92"/>
      <c r="AU3437" s="92"/>
      <c r="AV3437" s="109">
        <f>AM3437*AM$7+AN3437*AN$7+AO3437*AO$7+AP3437*AP$7+AQ3437*AQ$7+AR3437*AR$7+AS3437*AS$7+AT3437*AT$7+AU3437*AU$7</f>
        <v>1000</v>
      </c>
      <c r="AW3437" s="75"/>
      <c r="AX3437" s="110">
        <f>AV3437*$O3437</f>
        <v>200</v>
      </c>
      <c r="AY3437" s="111"/>
      <c r="AZ3437" s="93"/>
      <c r="BA3437" s="94" t="s">
        <v>131</v>
      </c>
      <c r="BB3437" s="71"/>
      <c r="BC3437" s="95"/>
      <c r="BD3437" s="41">
        <v>6</v>
      </c>
      <c r="BE3437" s="52">
        <v>61</v>
      </c>
      <c r="BF3437" s="103">
        <v>6132</v>
      </c>
      <c r="BG3437" s="280" t="s">
        <v>52</v>
      </c>
    </row>
    <row r="3438" spans="1:59" s="63" customFormat="1" ht="12.75" x14ac:dyDescent="0.2">
      <c r="A3438" s="196">
        <v>6</v>
      </c>
      <c r="B3438" s="197" t="s">
        <v>1027</v>
      </c>
      <c r="C3438" s="208">
        <v>61</v>
      </c>
      <c r="D3438" s="209" t="s">
        <v>1028</v>
      </c>
      <c r="E3438" s="212">
        <v>6132</v>
      </c>
      <c r="F3438" s="213" t="s">
        <v>1037</v>
      </c>
      <c r="G3438" s="231"/>
      <c r="H3438" s="89"/>
      <c r="I3438" s="219"/>
      <c r="J3438" s="90"/>
      <c r="K3438" s="90"/>
      <c r="L3438" s="90"/>
      <c r="M3438" s="91"/>
      <c r="N3438" s="247"/>
      <c r="O3438" s="306"/>
      <c r="P3438" s="104"/>
      <c r="Q3438" s="92"/>
      <c r="R3438" s="92"/>
      <c r="S3438" s="92"/>
      <c r="T3438" s="92"/>
      <c r="U3438" s="92"/>
      <c r="V3438" s="92"/>
      <c r="W3438" s="92"/>
      <c r="X3438" s="75"/>
      <c r="Y3438" s="83"/>
      <c r="Z3438" s="83"/>
      <c r="AA3438" s="83"/>
      <c r="AB3438" s="92"/>
      <c r="AC3438" s="92"/>
      <c r="AD3438" s="92"/>
      <c r="AE3438" s="92"/>
      <c r="AF3438" s="92"/>
      <c r="AG3438" s="92"/>
      <c r="AH3438" s="92"/>
      <c r="AI3438" s="75"/>
      <c r="AJ3438" s="83"/>
      <c r="AK3438" s="83"/>
      <c r="AL3438" s="83"/>
      <c r="AM3438" s="92"/>
      <c r="AN3438" s="92"/>
      <c r="AO3438" s="92"/>
      <c r="AP3438" s="92"/>
      <c r="AQ3438" s="92"/>
      <c r="AR3438" s="92"/>
      <c r="AS3438" s="92"/>
      <c r="AT3438" s="92"/>
      <c r="AU3438" s="92"/>
      <c r="AV3438" s="75"/>
      <c r="AW3438" s="75"/>
      <c r="AX3438" s="83"/>
      <c r="AY3438" s="83"/>
      <c r="AZ3438" s="93"/>
      <c r="BA3438" s="94"/>
      <c r="BB3438" s="71"/>
      <c r="BC3438" s="95"/>
      <c r="BD3438" s="41">
        <v>6</v>
      </c>
      <c r="BE3438" s="52">
        <v>61</v>
      </c>
      <c r="BF3438" s="103">
        <v>6132</v>
      </c>
      <c r="BG3438" s="280" t="s">
        <v>52</v>
      </c>
    </row>
    <row r="3439" spans="1:59" s="63" customFormat="1" ht="12.75" x14ac:dyDescent="0.2">
      <c r="A3439" s="196">
        <v>6</v>
      </c>
      <c r="B3439" s="197" t="s">
        <v>1027</v>
      </c>
      <c r="C3439" s="208">
        <v>61</v>
      </c>
      <c r="D3439" s="209" t="s">
        <v>1028</v>
      </c>
      <c r="E3439" s="212">
        <v>6132</v>
      </c>
      <c r="F3439" s="213" t="s">
        <v>1037</v>
      </c>
      <c r="G3439" s="231"/>
      <c r="H3439" s="65"/>
      <c r="I3439" s="222"/>
      <c r="J3439" s="66"/>
      <c r="K3439" s="66"/>
      <c r="L3439" s="66"/>
      <c r="M3439" s="64"/>
      <c r="N3439" s="304"/>
      <c r="O3439" s="305"/>
      <c r="P3439" s="127"/>
      <c r="Q3439" s="67"/>
      <c r="R3439" s="67"/>
      <c r="S3439" s="67"/>
      <c r="T3439" s="67"/>
      <c r="U3439" s="67"/>
      <c r="V3439" s="67"/>
      <c r="W3439" s="67"/>
      <c r="X3439" s="67"/>
      <c r="Y3439" s="68"/>
      <c r="Z3439" s="68"/>
      <c r="AA3439" s="68"/>
      <c r="AB3439" s="67"/>
      <c r="AC3439" s="67"/>
      <c r="AD3439" s="67"/>
      <c r="AE3439" s="67"/>
      <c r="AF3439" s="67"/>
      <c r="AG3439" s="67"/>
      <c r="AH3439" s="67"/>
      <c r="AI3439" s="67"/>
      <c r="AJ3439" s="68"/>
      <c r="AK3439" s="68"/>
      <c r="AL3439" s="68"/>
      <c r="AM3439" s="67"/>
      <c r="AN3439" s="67"/>
      <c r="AO3439" s="67"/>
      <c r="AP3439" s="67"/>
      <c r="AQ3439" s="67"/>
      <c r="AR3439" s="67"/>
      <c r="AS3439" s="67"/>
      <c r="AT3439" s="67"/>
      <c r="AU3439" s="67"/>
      <c r="AV3439" s="67"/>
      <c r="AW3439" s="67"/>
      <c r="AX3439" s="68"/>
      <c r="AY3439" s="68"/>
      <c r="AZ3439" s="69"/>
      <c r="BA3439" s="70"/>
      <c r="BB3439" s="71"/>
      <c r="BC3439" s="95"/>
      <c r="BD3439" s="41">
        <v>6</v>
      </c>
      <c r="BE3439" s="52">
        <v>61</v>
      </c>
      <c r="BF3439" s="103">
        <v>6132</v>
      </c>
      <c r="BG3439" s="275"/>
    </row>
    <row r="3440" spans="1:59" s="63" customFormat="1" ht="12.75" x14ac:dyDescent="0.2">
      <c r="A3440" s="196">
        <v>6</v>
      </c>
      <c r="B3440" s="197" t="s">
        <v>1027</v>
      </c>
      <c r="C3440" s="208">
        <v>61</v>
      </c>
      <c r="D3440" s="209" t="s">
        <v>1028</v>
      </c>
      <c r="E3440" s="212">
        <v>6132</v>
      </c>
      <c r="F3440" s="213" t="s">
        <v>1037</v>
      </c>
      <c r="G3440" s="232"/>
      <c r="H3440" s="97"/>
      <c r="I3440" s="224"/>
      <c r="J3440" s="98"/>
      <c r="K3440" s="98"/>
      <c r="L3440" s="98"/>
      <c r="M3440" s="96"/>
      <c r="N3440" s="307"/>
      <c r="O3440" s="246"/>
      <c r="P3440" s="124"/>
      <c r="Q3440" s="99"/>
      <c r="R3440" s="99"/>
      <c r="S3440" s="99"/>
      <c r="T3440" s="99"/>
      <c r="U3440" s="99"/>
      <c r="V3440" s="99"/>
      <c r="W3440" s="99"/>
      <c r="X3440" s="99"/>
      <c r="Y3440" s="100"/>
      <c r="Z3440" s="100"/>
      <c r="AA3440" s="100"/>
      <c r="AB3440" s="99"/>
      <c r="AC3440" s="99"/>
      <c r="AD3440" s="99"/>
      <c r="AE3440" s="99"/>
      <c r="AF3440" s="99"/>
      <c r="AG3440" s="99"/>
      <c r="AH3440" s="99"/>
      <c r="AI3440" s="99"/>
      <c r="AJ3440" s="100"/>
      <c r="AK3440" s="100"/>
      <c r="AL3440" s="100"/>
      <c r="AM3440" s="99"/>
      <c r="AN3440" s="99"/>
      <c r="AO3440" s="99"/>
      <c r="AP3440" s="99"/>
      <c r="AQ3440" s="99"/>
      <c r="AR3440" s="99"/>
      <c r="AS3440" s="99"/>
      <c r="AT3440" s="99"/>
      <c r="AU3440" s="99"/>
      <c r="AV3440" s="99"/>
      <c r="AW3440" s="99"/>
      <c r="AX3440" s="100"/>
      <c r="AY3440" s="100"/>
      <c r="AZ3440" s="101"/>
      <c r="BA3440" s="102"/>
      <c r="BB3440" s="95"/>
      <c r="BC3440" s="95"/>
      <c r="BD3440" s="41">
        <v>6</v>
      </c>
      <c r="BE3440" s="52">
        <v>61</v>
      </c>
      <c r="BF3440" s="103">
        <v>6132</v>
      </c>
      <c r="BG3440" s="277"/>
    </row>
    <row r="3441" spans="1:59" s="53" customFormat="1" ht="18.75" x14ac:dyDescent="0.3">
      <c r="A3441" s="202">
        <v>6</v>
      </c>
      <c r="B3441" s="203" t="s">
        <v>1027</v>
      </c>
      <c r="C3441" s="205">
        <v>62</v>
      </c>
      <c r="D3441" s="206" t="s">
        <v>1039</v>
      </c>
      <c r="E3441" s="207"/>
      <c r="F3441" s="207"/>
      <c r="G3441" s="229"/>
      <c r="H3441" s="44"/>
      <c r="I3441" s="226"/>
      <c r="J3441" s="192"/>
      <c r="K3441" s="192"/>
      <c r="L3441" s="192"/>
      <c r="M3441" s="194"/>
      <c r="N3441" s="302"/>
      <c r="O3441" s="298"/>
      <c r="P3441" s="47"/>
      <c r="Q3441" s="47"/>
      <c r="R3441" s="47"/>
      <c r="S3441" s="47"/>
      <c r="T3441" s="47"/>
      <c r="U3441" s="47"/>
      <c r="V3441" s="47"/>
      <c r="W3441" s="47"/>
      <c r="X3441" s="47"/>
      <c r="Y3441" s="48"/>
      <c r="Z3441" s="48"/>
      <c r="AA3441" s="48"/>
      <c r="AB3441" s="47"/>
      <c r="AC3441" s="47"/>
      <c r="AD3441" s="47"/>
      <c r="AE3441" s="47"/>
      <c r="AF3441" s="47"/>
      <c r="AG3441" s="47"/>
      <c r="AH3441" s="47"/>
      <c r="AI3441" s="47"/>
      <c r="AJ3441" s="48"/>
      <c r="AK3441" s="48"/>
      <c r="AL3441" s="48"/>
      <c r="AM3441" s="47"/>
      <c r="AN3441" s="47"/>
      <c r="AO3441" s="47"/>
      <c r="AP3441" s="47"/>
      <c r="AQ3441" s="47"/>
      <c r="AR3441" s="47"/>
      <c r="AS3441" s="47"/>
      <c r="AT3441" s="47"/>
      <c r="AU3441" s="47"/>
      <c r="AV3441" s="47"/>
      <c r="AW3441" s="47"/>
      <c r="AX3441" s="48"/>
      <c r="AY3441" s="333"/>
      <c r="AZ3441" s="49"/>
      <c r="BA3441" s="50"/>
      <c r="BB3441" s="51"/>
      <c r="BC3441" s="45"/>
      <c r="BD3441" s="41">
        <v>6</v>
      </c>
      <c r="BE3441" s="52">
        <v>62</v>
      </c>
      <c r="BF3441" s="52" t="s">
        <v>1039</v>
      </c>
      <c r="BG3441" s="273"/>
    </row>
    <row r="3442" spans="1:59" x14ac:dyDescent="0.25">
      <c r="A3442" s="196">
        <v>6</v>
      </c>
      <c r="B3442" s="197" t="s">
        <v>1027</v>
      </c>
      <c r="C3442" s="208">
        <v>62</v>
      </c>
      <c r="D3442" s="209" t="s">
        <v>1039</v>
      </c>
      <c r="E3442" s="212">
        <v>6211</v>
      </c>
      <c r="F3442" s="213" t="s">
        <v>1040</v>
      </c>
      <c r="G3442" s="234"/>
      <c r="H3442" s="138"/>
      <c r="I3442" s="224"/>
      <c r="J3442" s="98"/>
      <c r="K3442" s="98"/>
      <c r="L3442" s="98"/>
      <c r="M3442" s="137"/>
      <c r="N3442" s="322"/>
      <c r="O3442" s="323"/>
      <c r="P3442" s="139"/>
      <c r="Q3442" s="139"/>
      <c r="R3442" s="139"/>
      <c r="S3442" s="139"/>
      <c r="T3442" s="139"/>
      <c r="U3442" s="139"/>
      <c r="V3442" s="139"/>
      <c r="W3442" s="139"/>
      <c r="X3442" s="139"/>
      <c r="Y3442" s="100"/>
      <c r="Z3442" s="125"/>
      <c r="AA3442" s="125"/>
      <c r="AB3442" s="139"/>
      <c r="AC3442" s="139"/>
      <c r="AD3442" s="139"/>
      <c r="AE3442" s="139"/>
      <c r="AF3442" s="139"/>
      <c r="AG3442" s="139"/>
      <c r="AH3442" s="139"/>
      <c r="AI3442" s="139"/>
      <c r="AJ3442" s="100"/>
      <c r="AK3442" s="125"/>
      <c r="AL3442" s="125"/>
      <c r="AM3442" s="139"/>
      <c r="AN3442" s="139"/>
      <c r="AO3442" s="139"/>
      <c r="AP3442" s="139"/>
      <c r="AQ3442" s="139"/>
      <c r="AR3442" s="139"/>
      <c r="AS3442" s="139"/>
      <c r="AT3442" s="139"/>
      <c r="AU3442" s="139"/>
      <c r="AV3442" s="139"/>
      <c r="AW3442" s="99"/>
      <c r="AX3442" s="125"/>
      <c r="AY3442" s="100"/>
      <c r="AZ3442" s="140"/>
      <c r="BA3442" s="141"/>
      <c r="BB3442" s="136"/>
      <c r="BC3442" s="136"/>
      <c r="BD3442" s="41">
        <v>6</v>
      </c>
      <c r="BE3442" s="52">
        <v>62</v>
      </c>
      <c r="BF3442" s="103">
        <v>6211</v>
      </c>
      <c r="BG3442" s="283"/>
    </row>
    <row r="3443" spans="1:59" s="63" customFormat="1" ht="12.75" x14ac:dyDescent="0.2">
      <c r="A3443" s="196">
        <v>6</v>
      </c>
      <c r="B3443" s="197" t="s">
        <v>1027</v>
      </c>
      <c r="C3443" s="208">
        <v>62</v>
      </c>
      <c r="D3443" s="209" t="s">
        <v>1039</v>
      </c>
      <c r="E3443" s="212">
        <v>6211</v>
      </c>
      <c r="F3443" s="213" t="s">
        <v>1040</v>
      </c>
      <c r="G3443" s="232"/>
      <c r="H3443" s="97"/>
      <c r="I3443" s="224"/>
      <c r="J3443" s="98"/>
      <c r="K3443" s="98"/>
      <c r="L3443" s="98"/>
      <c r="M3443" s="96"/>
      <c r="N3443" s="307"/>
      <c r="O3443" s="246"/>
      <c r="P3443" s="124"/>
      <c r="Q3443" s="99"/>
      <c r="R3443" s="99"/>
      <c r="S3443" s="99"/>
      <c r="T3443" s="99"/>
      <c r="U3443" s="99"/>
      <c r="V3443" s="99"/>
      <c r="W3443" s="99"/>
      <c r="X3443" s="99"/>
      <c r="Y3443" s="100"/>
      <c r="Z3443" s="100"/>
      <c r="AA3443" s="100"/>
      <c r="AB3443" s="99"/>
      <c r="AC3443" s="99"/>
      <c r="AD3443" s="99"/>
      <c r="AE3443" s="99"/>
      <c r="AF3443" s="99"/>
      <c r="AG3443" s="99"/>
      <c r="AH3443" s="99"/>
      <c r="AI3443" s="99"/>
      <c r="AJ3443" s="100"/>
      <c r="AK3443" s="100"/>
      <c r="AL3443" s="100"/>
      <c r="AM3443" s="99"/>
      <c r="AN3443" s="99"/>
      <c r="AO3443" s="99"/>
      <c r="AP3443" s="99"/>
      <c r="AQ3443" s="99"/>
      <c r="AR3443" s="99"/>
      <c r="AS3443" s="99"/>
      <c r="AT3443" s="99"/>
      <c r="AU3443" s="99"/>
      <c r="AV3443" s="99"/>
      <c r="AW3443" s="99"/>
      <c r="AX3443" s="100"/>
      <c r="AY3443" s="100"/>
      <c r="AZ3443" s="101"/>
      <c r="BA3443" s="102"/>
      <c r="BB3443" s="95"/>
      <c r="BC3443" s="95"/>
      <c r="BD3443" s="41">
        <v>6</v>
      </c>
      <c r="BE3443" s="52">
        <v>62</v>
      </c>
      <c r="BF3443" s="103">
        <v>6211</v>
      </c>
      <c r="BG3443" s="277"/>
    </row>
    <row r="3444" spans="1:59" s="63" customFormat="1" ht="12.75" x14ac:dyDescent="0.2">
      <c r="A3444" s="196">
        <v>6</v>
      </c>
      <c r="B3444" s="197" t="s">
        <v>1027</v>
      </c>
      <c r="C3444" s="208">
        <v>62</v>
      </c>
      <c r="D3444" s="209" t="s">
        <v>1039</v>
      </c>
      <c r="E3444" s="212">
        <v>6211</v>
      </c>
      <c r="F3444" s="213" t="s">
        <v>1040</v>
      </c>
      <c r="G3444" s="231"/>
      <c r="H3444" s="65"/>
      <c r="I3444" s="222"/>
      <c r="J3444" s="66"/>
      <c r="K3444" s="66"/>
      <c r="L3444" s="66"/>
      <c r="M3444" s="64"/>
      <c r="N3444" s="304"/>
      <c r="O3444" s="305"/>
      <c r="P3444" s="127"/>
      <c r="Q3444" s="67"/>
      <c r="R3444" s="67"/>
      <c r="S3444" s="67"/>
      <c r="T3444" s="67"/>
      <c r="U3444" s="67"/>
      <c r="V3444" s="67"/>
      <c r="W3444" s="67"/>
      <c r="X3444" s="67"/>
      <c r="Y3444" s="68"/>
      <c r="Z3444" s="68"/>
      <c r="AA3444" s="68"/>
      <c r="AB3444" s="67"/>
      <c r="AC3444" s="67"/>
      <c r="AD3444" s="67"/>
      <c r="AE3444" s="67"/>
      <c r="AF3444" s="67"/>
      <c r="AG3444" s="67"/>
      <c r="AH3444" s="67"/>
      <c r="AI3444" s="67"/>
      <c r="AJ3444" s="68"/>
      <c r="AK3444" s="68"/>
      <c r="AL3444" s="68"/>
      <c r="AM3444" s="67"/>
      <c r="AN3444" s="67"/>
      <c r="AO3444" s="67"/>
      <c r="AP3444" s="67"/>
      <c r="AQ3444" s="67"/>
      <c r="AR3444" s="67"/>
      <c r="AS3444" s="67"/>
      <c r="AT3444" s="67"/>
      <c r="AU3444" s="67"/>
      <c r="AV3444" s="67"/>
      <c r="AW3444" s="67"/>
      <c r="AX3444" s="68"/>
      <c r="AY3444" s="68"/>
      <c r="AZ3444" s="69"/>
      <c r="BA3444" s="70"/>
      <c r="BB3444" s="71"/>
      <c r="BC3444" s="95"/>
      <c r="BD3444" s="41">
        <v>6</v>
      </c>
      <c r="BE3444" s="52">
        <v>62</v>
      </c>
      <c r="BF3444" s="103">
        <v>6211</v>
      </c>
      <c r="BG3444" s="275"/>
    </row>
    <row r="3445" spans="1:59" s="63" customFormat="1" ht="12.75" x14ac:dyDescent="0.2">
      <c r="A3445" s="196">
        <v>6</v>
      </c>
      <c r="B3445" s="197" t="s">
        <v>1027</v>
      </c>
      <c r="C3445" s="208">
        <v>62</v>
      </c>
      <c r="D3445" s="209" t="s">
        <v>1039</v>
      </c>
      <c r="E3445" s="212">
        <v>6211</v>
      </c>
      <c r="F3445" s="213" t="s">
        <v>1040</v>
      </c>
      <c r="G3445" s="231"/>
      <c r="H3445" s="72" t="s">
        <v>47</v>
      </c>
      <c r="I3445" s="223"/>
      <c r="J3445" s="73"/>
      <c r="K3445" s="73"/>
      <c r="L3445" s="73"/>
      <c r="M3445" s="74"/>
      <c r="N3445" s="247"/>
      <c r="O3445" s="306"/>
      <c r="P3445" s="105"/>
      <c r="Q3445" s="75"/>
      <c r="R3445" s="75"/>
      <c r="S3445" s="75"/>
      <c r="T3445" s="75"/>
      <c r="U3445" s="75"/>
      <c r="V3445" s="75"/>
      <c r="W3445" s="75"/>
      <c r="X3445" s="75"/>
      <c r="Y3445" s="76">
        <f>IF(ISNUMBER(VLOOKUP(Y3447,P$7:W$7,MATCH(Y3447,P$7:W$7))),VLOOKUP(Y3447,P$7:W$7,MATCH(Y3447,P$7:W$7)),IF(N3449=0,"No Data",IF(Y3447&gt;0,"&lt;100",0)))</f>
        <v>10000</v>
      </c>
      <c r="Z3445" s="77">
        <f>IF(ISNUMBER(VLOOKUP(Z3449,P$7:W$7,MATCH(Z3449,P$7:W$7))),VLOOKUP(Z3449,P$7:W$7,MATCH(Z3449,P$7:W$7)),IF(N3449=0,"No Data",IF(Z3449&gt;0,"&lt;100",0)))</f>
        <v>10000</v>
      </c>
      <c r="AA3445" s="106">
        <f>IF(ISNUMBER(Z3445),Z3445,0)</f>
        <v>10000</v>
      </c>
      <c r="AB3445" s="75"/>
      <c r="AC3445" s="75"/>
      <c r="AD3445" s="75"/>
      <c r="AE3445" s="75"/>
      <c r="AF3445" s="75"/>
      <c r="AG3445" s="75"/>
      <c r="AH3445" s="75"/>
      <c r="AI3445" s="75"/>
      <c r="AJ3445" s="76">
        <f>IF(ISNUMBER(VLOOKUP(AJ3447,AB$7:AH$7,MATCH(AJ3447,AB$7:AH$7))),VLOOKUP(AJ3447,AB$7:AH$7,MATCH(AJ3447,AB$7:AH$7)),IF(N3449=0,"No Data",IF(AJ3447&gt;0,"&lt;50",0)))</f>
        <v>0</v>
      </c>
      <c r="AK3445" s="77">
        <f>IF(ISNUMBER(VLOOKUP(AK3449,AB$7:AH$7,MATCH(AK3449,AB$7:AH$7))),VLOOKUP(AK3449,AB$7:AH$7,MATCH(AK3449,AB$7:AH$7)),IF(N3449=0,"No Data",IF(AK3449&gt;0,"&lt;50",0)))</f>
        <v>0</v>
      </c>
      <c r="AL3445" s="106">
        <f>IF(ISNUMBER(AK3445),AK3445,0)</f>
        <v>0</v>
      </c>
      <c r="AM3445" s="75"/>
      <c r="AN3445" s="75"/>
      <c r="AO3445" s="75"/>
      <c r="AP3445" s="75"/>
      <c r="AQ3445" s="75"/>
      <c r="AR3445" s="75"/>
      <c r="AS3445" s="75"/>
      <c r="AT3445" s="75"/>
      <c r="AU3445" s="75"/>
      <c r="AV3445" s="75"/>
      <c r="AW3445" s="76">
        <f>IF(ISNUMBER(VLOOKUP(AW3447,AM$7:AU$7,MATCH(AW3447,AM$7:AU$7))),VLOOKUP(AW3447,AM$7:AU$7,MATCH(AW3447,AM$7:AU$7)),IF(N3449=0,"No Data",IF(AW3447&gt;0,"&lt;10",0)))</f>
        <v>250</v>
      </c>
      <c r="AX3445" s="77">
        <f>IF(ISNUMBER(VLOOKUP(AX3449,AM$7:AU$7,MATCH(AX3449,AM$7:AU$7))),VLOOKUP(AX3449,AM$7:AU$7,MATCH(AX3449,AM$7:AU$7)),IF(N3449=0,"No Data",IF(AX3449&gt;0,"&lt;10",0)))</f>
        <v>250</v>
      </c>
      <c r="AY3445" s="106">
        <f>IF(ISNUMBER(AX3445),AX3445,0)</f>
        <v>250</v>
      </c>
      <c r="AZ3445" s="79"/>
      <c r="BA3445" s="80"/>
      <c r="BB3445" s="71"/>
      <c r="BC3445" s="95"/>
      <c r="BD3445" s="41">
        <v>6</v>
      </c>
      <c r="BE3445" s="52">
        <v>62</v>
      </c>
      <c r="BF3445" s="103">
        <v>6211</v>
      </c>
      <c r="BG3445" s="276" t="s">
        <v>47</v>
      </c>
    </row>
    <row r="3446" spans="1:59" s="63" customFormat="1" ht="12.75" x14ac:dyDescent="0.2">
      <c r="A3446" s="196">
        <v>6</v>
      </c>
      <c r="B3446" s="197" t="s">
        <v>1027</v>
      </c>
      <c r="C3446" s="208">
        <v>62</v>
      </c>
      <c r="D3446" s="209" t="s">
        <v>1039</v>
      </c>
      <c r="E3446" s="212">
        <v>6211</v>
      </c>
      <c r="F3446" s="213" t="s">
        <v>1040</v>
      </c>
      <c r="G3446" s="231"/>
      <c r="H3446" s="81" t="s">
        <v>48</v>
      </c>
      <c r="I3446" s="223"/>
      <c r="J3446" s="73"/>
      <c r="K3446" s="73"/>
      <c r="L3446" s="73"/>
      <c r="M3446" s="74"/>
      <c r="N3446" s="247"/>
      <c r="O3446" s="306"/>
      <c r="P3446" s="105"/>
      <c r="Q3446" s="75"/>
      <c r="R3446" s="75"/>
      <c r="S3446" s="75"/>
      <c r="T3446" s="75"/>
      <c r="U3446" s="75"/>
      <c r="V3446" s="75"/>
      <c r="W3446" s="75"/>
      <c r="X3446" s="75"/>
      <c r="Y3446" s="82">
        <f>MIN(X3450:X3453)</f>
        <v>0</v>
      </c>
      <c r="Z3446" s="83"/>
      <c r="AA3446" s="83"/>
      <c r="AB3446" s="75"/>
      <c r="AC3446" s="75"/>
      <c r="AD3446" s="75"/>
      <c r="AE3446" s="75"/>
      <c r="AF3446" s="75"/>
      <c r="AG3446" s="75"/>
      <c r="AH3446" s="75"/>
      <c r="AI3446" s="75"/>
      <c r="AJ3446" s="82">
        <f>MIN(AI3450:AI3453)</f>
        <v>0</v>
      </c>
      <c r="AK3446" s="83"/>
      <c r="AL3446" s="83"/>
      <c r="AM3446" s="75"/>
      <c r="AN3446" s="75"/>
      <c r="AO3446" s="75"/>
      <c r="AP3446" s="75"/>
      <c r="AQ3446" s="75"/>
      <c r="AR3446" s="75"/>
      <c r="AS3446" s="75"/>
      <c r="AT3446" s="75"/>
      <c r="AU3446" s="75"/>
      <c r="AV3446" s="75"/>
      <c r="AW3446" s="82">
        <f>MIN(AV3450:AV3453)</f>
        <v>100</v>
      </c>
      <c r="AX3446" s="83"/>
      <c r="AY3446" s="83"/>
      <c r="AZ3446" s="79"/>
      <c r="BA3446" s="80"/>
      <c r="BB3446" s="71"/>
      <c r="BC3446" s="95"/>
      <c r="BD3446" s="41">
        <v>6</v>
      </c>
      <c r="BE3446" s="52">
        <v>62</v>
      </c>
      <c r="BF3446" s="103">
        <v>6211</v>
      </c>
      <c r="BG3446" s="278" t="s">
        <v>48</v>
      </c>
    </row>
    <row r="3447" spans="1:59" s="63" customFormat="1" ht="12.75" x14ac:dyDescent="0.2">
      <c r="A3447" s="196">
        <v>6</v>
      </c>
      <c r="B3447" s="197" t="s">
        <v>1027</v>
      </c>
      <c r="C3447" s="208">
        <v>62</v>
      </c>
      <c r="D3447" s="209" t="s">
        <v>1039</v>
      </c>
      <c r="E3447" s="212">
        <v>6211</v>
      </c>
      <c r="F3447" s="213" t="s">
        <v>1040</v>
      </c>
      <c r="G3447" s="231"/>
      <c r="H3447" s="81" t="s">
        <v>49</v>
      </c>
      <c r="I3447" s="223"/>
      <c r="J3447" s="73"/>
      <c r="K3447" s="73"/>
      <c r="L3447" s="73"/>
      <c r="M3447" s="74"/>
      <c r="N3447" s="247"/>
      <c r="O3447" s="306"/>
      <c r="P3447" s="105"/>
      <c r="Q3447" s="75"/>
      <c r="R3447" s="75"/>
      <c r="S3447" s="75"/>
      <c r="T3447" s="75"/>
      <c r="U3447" s="75"/>
      <c r="V3447" s="75"/>
      <c r="W3447" s="75"/>
      <c r="X3447" s="75"/>
      <c r="Y3447" s="84">
        <f>IF(ISNUMBER(AVERAGE(X3450:X3453)),AVERAGE(X3450:X3453),0)</f>
        <v>18750</v>
      </c>
      <c r="Z3447" s="83"/>
      <c r="AA3447" s="83"/>
      <c r="AB3447" s="75"/>
      <c r="AC3447" s="75"/>
      <c r="AD3447" s="75"/>
      <c r="AE3447" s="75"/>
      <c r="AF3447" s="75"/>
      <c r="AG3447" s="75"/>
      <c r="AH3447" s="75"/>
      <c r="AI3447" s="75"/>
      <c r="AJ3447" s="84">
        <f>IF(ISNUMBER(AVERAGE(AI3450:AI3453)),AVERAGE(AI3450:AI3453),0)</f>
        <v>0</v>
      </c>
      <c r="AK3447" s="83"/>
      <c r="AL3447" s="83"/>
      <c r="AM3447" s="75"/>
      <c r="AN3447" s="75"/>
      <c r="AO3447" s="75"/>
      <c r="AP3447" s="75"/>
      <c r="AQ3447" s="75"/>
      <c r="AR3447" s="75"/>
      <c r="AS3447" s="75"/>
      <c r="AT3447" s="75"/>
      <c r="AU3447" s="75"/>
      <c r="AV3447" s="75"/>
      <c r="AW3447" s="84">
        <f>IF(ISNUMBER(AVERAGE(AV3450:AV3453)),AVERAGE(AV3450:AV3453),0)</f>
        <v>325</v>
      </c>
      <c r="AX3447" s="83"/>
      <c r="AY3447" s="83"/>
      <c r="AZ3447" s="79"/>
      <c r="BA3447" s="80"/>
      <c r="BB3447" s="71"/>
      <c r="BC3447" s="95"/>
      <c r="BD3447" s="41">
        <v>6</v>
      </c>
      <c r="BE3447" s="52">
        <v>62</v>
      </c>
      <c r="BF3447" s="103">
        <v>6211</v>
      </c>
      <c r="BG3447" s="278" t="s">
        <v>49</v>
      </c>
    </row>
    <row r="3448" spans="1:59" s="63" customFormat="1" ht="12.75" x14ac:dyDescent="0.2">
      <c r="A3448" s="196">
        <v>6</v>
      </c>
      <c r="B3448" s="197" t="s">
        <v>1027</v>
      </c>
      <c r="C3448" s="208">
        <v>62</v>
      </c>
      <c r="D3448" s="209" t="s">
        <v>1039</v>
      </c>
      <c r="E3448" s="212">
        <v>6211</v>
      </c>
      <c r="F3448" s="213" t="s">
        <v>1040</v>
      </c>
      <c r="G3448" s="231"/>
      <c r="H3448" s="81" t="s">
        <v>50</v>
      </c>
      <c r="I3448" s="223"/>
      <c r="J3448" s="73"/>
      <c r="K3448" s="73"/>
      <c r="L3448" s="73"/>
      <c r="M3448" s="74"/>
      <c r="N3448" s="247"/>
      <c r="O3448" s="306"/>
      <c r="P3448" s="105"/>
      <c r="Q3448" s="75"/>
      <c r="R3448" s="75"/>
      <c r="S3448" s="75"/>
      <c r="T3448" s="75"/>
      <c r="U3448" s="75"/>
      <c r="V3448" s="75"/>
      <c r="W3448" s="75"/>
      <c r="X3448" s="75"/>
      <c r="Y3448" s="84">
        <f>MAX(X3450:X3453)</f>
        <v>25000</v>
      </c>
      <c r="Z3448" s="83"/>
      <c r="AA3448" s="83"/>
      <c r="AB3448" s="75"/>
      <c r="AC3448" s="75"/>
      <c r="AD3448" s="75"/>
      <c r="AE3448" s="75"/>
      <c r="AF3448" s="75"/>
      <c r="AG3448" s="75"/>
      <c r="AH3448" s="75"/>
      <c r="AI3448" s="75"/>
      <c r="AJ3448" s="84">
        <f>MAX(AI3450:AI3453)</f>
        <v>0</v>
      </c>
      <c r="AK3448" s="83"/>
      <c r="AL3448" s="83"/>
      <c r="AM3448" s="75"/>
      <c r="AN3448" s="75"/>
      <c r="AO3448" s="75"/>
      <c r="AP3448" s="75"/>
      <c r="AQ3448" s="75"/>
      <c r="AR3448" s="75"/>
      <c r="AS3448" s="75"/>
      <c r="AT3448" s="75"/>
      <c r="AU3448" s="75"/>
      <c r="AV3448" s="75"/>
      <c r="AW3448" s="84">
        <f>MAX(AV3450:AV3453)</f>
        <v>1000</v>
      </c>
      <c r="AX3448" s="83"/>
      <c r="AY3448" s="83"/>
      <c r="AZ3448" s="79"/>
      <c r="BA3448" s="80"/>
      <c r="BB3448" s="71"/>
      <c r="BC3448" s="95"/>
      <c r="BD3448" s="41">
        <v>6</v>
      </c>
      <c r="BE3448" s="52">
        <v>62</v>
      </c>
      <c r="BF3448" s="103">
        <v>6211</v>
      </c>
      <c r="BG3448" s="278" t="s">
        <v>50</v>
      </c>
    </row>
    <row r="3449" spans="1:59" s="63" customFormat="1" ht="12.75" x14ac:dyDescent="0.2">
      <c r="A3449" s="196">
        <v>6</v>
      </c>
      <c r="B3449" s="197" t="s">
        <v>1027</v>
      </c>
      <c r="C3449" s="208">
        <v>62</v>
      </c>
      <c r="D3449" s="209" t="s">
        <v>1039</v>
      </c>
      <c r="E3449" s="212">
        <v>6211</v>
      </c>
      <c r="F3449" s="213" t="s">
        <v>1040</v>
      </c>
      <c r="G3449" s="231"/>
      <c r="H3449" s="85" t="s">
        <v>51</v>
      </c>
      <c r="I3449" s="223"/>
      <c r="J3449" s="73"/>
      <c r="K3449" s="73"/>
      <c r="L3449" s="73"/>
      <c r="M3449" s="74"/>
      <c r="N3449" s="248">
        <f>SUM(N3450:N3453)</f>
        <v>4</v>
      </c>
      <c r="O3449" s="293">
        <f>SUM(O3450:O3453)</f>
        <v>1</v>
      </c>
      <c r="P3449" s="292"/>
      <c r="Q3449" s="87"/>
      <c r="R3449" s="87"/>
      <c r="S3449" s="87"/>
      <c r="T3449" s="87"/>
      <c r="U3449" s="87"/>
      <c r="V3449" s="87"/>
      <c r="W3449" s="87"/>
      <c r="X3449" s="87"/>
      <c r="Y3449" s="88"/>
      <c r="Z3449" s="107">
        <f>SUM(Z3450:Z3453)</f>
        <v>18750</v>
      </c>
      <c r="AA3449" s="88"/>
      <c r="AB3449" s="87"/>
      <c r="AC3449" s="87"/>
      <c r="AD3449" s="87"/>
      <c r="AE3449" s="87"/>
      <c r="AF3449" s="87"/>
      <c r="AG3449" s="87"/>
      <c r="AH3449" s="87"/>
      <c r="AI3449" s="87"/>
      <c r="AJ3449" s="88"/>
      <c r="AK3449" s="107">
        <f>SUM(AK3450:AK3453)</f>
        <v>0</v>
      </c>
      <c r="AL3449" s="88"/>
      <c r="AM3449" s="87"/>
      <c r="AN3449" s="87"/>
      <c r="AO3449" s="87"/>
      <c r="AP3449" s="87"/>
      <c r="AQ3449" s="87"/>
      <c r="AR3449" s="87"/>
      <c r="AS3449" s="87"/>
      <c r="AT3449" s="87"/>
      <c r="AU3449" s="87"/>
      <c r="AV3449" s="87"/>
      <c r="AW3449" s="112"/>
      <c r="AX3449" s="107">
        <f>SUM(AX3450:AX3453)</f>
        <v>325</v>
      </c>
      <c r="AY3449" s="88"/>
      <c r="AZ3449" s="79"/>
      <c r="BA3449" s="80"/>
      <c r="BB3449" s="71"/>
      <c r="BC3449" s="95"/>
      <c r="BD3449" s="41">
        <v>6</v>
      </c>
      <c r="BE3449" s="52">
        <v>62</v>
      </c>
      <c r="BF3449" s="103">
        <v>6211</v>
      </c>
      <c r="BG3449" s="279" t="s">
        <v>51</v>
      </c>
    </row>
    <row r="3450" spans="1:59" s="63" customFormat="1" ht="12.75" x14ac:dyDescent="0.2">
      <c r="A3450" s="196">
        <v>6</v>
      </c>
      <c r="B3450" s="197" t="s">
        <v>1027</v>
      </c>
      <c r="C3450" s="208">
        <v>62</v>
      </c>
      <c r="D3450" s="209" t="s">
        <v>1039</v>
      </c>
      <c r="E3450" s="212">
        <v>6211</v>
      </c>
      <c r="F3450" s="213" t="s">
        <v>1040</v>
      </c>
      <c r="G3450" s="231"/>
      <c r="H3450" s="89" t="s">
        <v>52</v>
      </c>
      <c r="I3450" s="90" t="s">
        <v>1041</v>
      </c>
      <c r="J3450" s="90"/>
      <c r="K3450" s="90" t="s">
        <v>73</v>
      </c>
      <c r="L3450" s="90" t="s">
        <v>69</v>
      </c>
      <c r="M3450" s="91"/>
      <c r="N3450" s="312">
        <v>1</v>
      </c>
      <c r="O3450" s="313">
        <f>N3450/N$3449</f>
        <v>0.25</v>
      </c>
      <c r="P3450" s="104"/>
      <c r="Q3450" s="92"/>
      <c r="R3450" s="92"/>
      <c r="S3450" s="92"/>
      <c r="T3450" s="92"/>
      <c r="U3450" s="92"/>
      <c r="V3450" s="92"/>
      <c r="W3450" s="92">
        <v>1</v>
      </c>
      <c r="X3450" s="109">
        <f>P3450*P$7+Q3450*Q$7+R3450*R$7+S3450*S$7+T3450*T$7+U3450*U$7+V3450*V$7+W3450*W$7</f>
        <v>25000</v>
      </c>
      <c r="Y3450" s="83"/>
      <c r="Z3450" s="110">
        <f>X3450*$O3450</f>
        <v>6250</v>
      </c>
      <c r="AA3450" s="111"/>
      <c r="AB3450" s="92"/>
      <c r="AC3450" s="92"/>
      <c r="AD3450" s="92"/>
      <c r="AE3450" s="92"/>
      <c r="AF3450" s="92"/>
      <c r="AG3450" s="92"/>
      <c r="AH3450" s="92"/>
      <c r="AI3450" s="109">
        <f>AB3450*AB$7+AC3450*AC$7+AD3450*AD$7+AE3450*AE$7+AF3450*AF$7+AG3450*AG$7+AH3450*AH$7</f>
        <v>0</v>
      </c>
      <c r="AJ3450" s="83"/>
      <c r="AK3450" s="110">
        <f>AI3450*$O3450</f>
        <v>0</v>
      </c>
      <c r="AL3450" s="111"/>
      <c r="AM3450" s="92"/>
      <c r="AN3450" s="92"/>
      <c r="AO3450" s="92"/>
      <c r="AP3450" s="92">
        <v>1</v>
      </c>
      <c r="AQ3450" s="92"/>
      <c r="AR3450" s="92"/>
      <c r="AS3450" s="92"/>
      <c r="AT3450" s="92"/>
      <c r="AU3450" s="92"/>
      <c r="AV3450" s="109">
        <f>AM3450*AM$7+AN3450*AN$7+AO3450*AO$7+AP3450*AP$7+AQ3450*AQ$7+AR3450*AR$7+AS3450*AS$7+AT3450*AT$7+AU3450*AU$7</f>
        <v>100</v>
      </c>
      <c r="AW3450" s="75"/>
      <c r="AX3450" s="110">
        <f>AV3450*$O3450</f>
        <v>25</v>
      </c>
      <c r="AY3450" s="111"/>
      <c r="AZ3450" s="93"/>
      <c r="BA3450" s="94" t="s">
        <v>131</v>
      </c>
      <c r="BB3450" s="71"/>
      <c r="BC3450" s="95"/>
      <c r="BD3450" s="41">
        <v>6</v>
      </c>
      <c r="BE3450" s="52">
        <v>62</v>
      </c>
      <c r="BF3450" s="103">
        <v>6211</v>
      </c>
      <c r="BG3450" s="280" t="s">
        <v>52</v>
      </c>
    </row>
    <row r="3451" spans="1:59" s="63" customFormat="1" ht="12.75" x14ac:dyDescent="0.2">
      <c r="A3451" s="196">
        <v>6</v>
      </c>
      <c r="B3451" s="197" t="s">
        <v>1027</v>
      </c>
      <c r="C3451" s="208">
        <v>62</v>
      </c>
      <c r="D3451" s="209" t="s">
        <v>1039</v>
      </c>
      <c r="E3451" s="212">
        <v>6211</v>
      </c>
      <c r="F3451" s="213" t="s">
        <v>1040</v>
      </c>
      <c r="G3451" s="231"/>
      <c r="H3451" s="89"/>
      <c r="I3451" s="90" t="s">
        <v>1042</v>
      </c>
      <c r="J3451" s="90"/>
      <c r="K3451" s="90" t="s">
        <v>73</v>
      </c>
      <c r="L3451" s="90" t="s">
        <v>69</v>
      </c>
      <c r="M3451" s="91"/>
      <c r="N3451" s="312">
        <v>1</v>
      </c>
      <c r="O3451" s="313">
        <f>N3451/N$3449</f>
        <v>0.25</v>
      </c>
      <c r="P3451" s="104"/>
      <c r="Q3451" s="92"/>
      <c r="R3451" s="92"/>
      <c r="S3451" s="92"/>
      <c r="T3451" s="92"/>
      <c r="U3451" s="92"/>
      <c r="V3451" s="92"/>
      <c r="W3451" s="92">
        <v>1</v>
      </c>
      <c r="X3451" s="109">
        <f>P3451*P$7+Q3451*Q$7+R3451*R$7+S3451*S$7+T3451*T$7+U3451*U$7+V3451*V$7+W3451*W$7</f>
        <v>25000</v>
      </c>
      <c r="Y3451" s="83"/>
      <c r="Z3451" s="110">
        <f>X3451*$O3451</f>
        <v>6250</v>
      </c>
      <c r="AA3451" s="111"/>
      <c r="AB3451" s="92"/>
      <c r="AC3451" s="92"/>
      <c r="AD3451" s="92"/>
      <c r="AE3451" s="92"/>
      <c r="AF3451" s="92"/>
      <c r="AG3451" s="92"/>
      <c r="AH3451" s="92"/>
      <c r="AI3451" s="109">
        <f>AB3451*AB$7+AC3451*AC$7+AD3451*AD$7+AE3451*AE$7+AF3451*AF$7+AG3451*AG$7+AH3451*AH$7</f>
        <v>0</v>
      </c>
      <c r="AJ3451" s="83"/>
      <c r="AK3451" s="110">
        <f>AI3451*$O3451</f>
        <v>0</v>
      </c>
      <c r="AL3451" s="111"/>
      <c r="AM3451" s="92"/>
      <c r="AN3451" s="92"/>
      <c r="AO3451" s="92"/>
      <c r="AP3451" s="92">
        <v>1</v>
      </c>
      <c r="AQ3451" s="92"/>
      <c r="AR3451" s="92"/>
      <c r="AS3451" s="92"/>
      <c r="AT3451" s="92"/>
      <c r="AU3451" s="92"/>
      <c r="AV3451" s="109">
        <f>AM3451*AM$7+AN3451*AN$7+AO3451*AO$7+AP3451*AP$7+AQ3451*AQ$7+AR3451*AR$7+AS3451*AS$7+AT3451*AT$7+AU3451*AU$7</f>
        <v>100</v>
      </c>
      <c r="AW3451" s="75"/>
      <c r="AX3451" s="110">
        <f>AV3451*$O3451</f>
        <v>25</v>
      </c>
      <c r="AY3451" s="111"/>
      <c r="AZ3451" s="93"/>
      <c r="BA3451" s="94" t="s">
        <v>131</v>
      </c>
      <c r="BB3451" s="71"/>
      <c r="BC3451" s="95"/>
      <c r="BD3451" s="41">
        <v>6</v>
      </c>
      <c r="BE3451" s="52">
        <v>62</v>
      </c>
      <c r="BF3451" s="103">
        <v>6211</v>
      </c>
      <c r="BG3451" s="280" t="s">
        <v>52</v>
      </c>
    </row>
    <row r="3452" spans="1:59" s="63" customFormat="1" ht="12.75" x14ac:dyDescent="0.2">
      <c r="A3452" s="196">
        <v>6</v>
      </c>
      <c r="B3452" s="197" t="s">
        <v>1027</v>
      </c>
      <c r="C3452" s="208">
        <v>62</v>
      </c>
      <c r="D3452" s="209" t="s">
        <v>1039</v>
      </c>
      <c r="E3452" s="212">
        <v>6211</v>
      </c>
      <c r="F3452" s="213" t="s">
        <v>1040</v>
      </c>
      <c r="G3452" s="231"/>
      <c r="H3452" s="89"/>
      <c r="I3452" s="90" t="s">
        <v>597</v>
      </c>
      <c r="J3452" s="90"/>
      <c r="K3452" s="90" t="s">
        <v>73</v>
      </c>
      <c r="L3452" s="90" t="s">
        <v>69</v>
      </c>
      <c r="M3452" s="91"/>
      <c r="N3452" s="312">
        <v>1</v>
      </c>
      <c r="O3452" s="313">
        <f>N3452/N$3449</f>
        <v>0.25</v>
      </c>
      <c r="P3452" s="104"/>
      <c r="Q3452" s="92"/>
      <c r="R3452" s="92"/>
      <c r="S3452" s="92"/>
      <c r="T3452" s="92"/>
      <c r="U3452" s="92"/>
      <c r="V3452" s="92"/>
      <c r="W3452" s="92">
        <v>1</v>
      </c>
      <c r="X3452" s="109">
        <f>P3452*P$7+Q3452*Q$7+R3452*R$7+S3452*S$7+T3452*T$7+U3452*U$7+V3452*V$7+W3452*W$7</f>
        <v>25000</v>
      </c>
      <c r="Y3452" s="83"/>
      <c r="Z3452" s="110">
        <f>X3452*$O3452</f>
        <v>6250</v>
      </c>
      <c r="AA3452" s="111"/>
      <c r="AB3452" s="92"/>
      <c r="AC3452" s="92"/>
      <c r="AD3452" s="92"/>
      <c r="AE3452" s="92"/>
      <c r="AF3452" s="92"/>
      <c r="AG3452" s="92"/>
      <c r="AH3452" s="92"/>
      <c r="AI3452" s="109">
        <f>AB3452*AB$7+AC3452*AC$7+AD3452*AD$7+AE3452*AE$7+AF3452*AF$7+AG3452*AG$7+AH3452*AH$7</f>
        <v>0</v>
      </c>
      <c r="AJ3452" s="83"/>
      <c r="AK3452" s="110">
        <f>AI3452*$O3452</f>
        <v>0</v>
      </c>
      <c r="AL3452" s="111"/>
      <c r="AM3452" s="92"/>
      <c r="AN3452" s="92"/>
      <c r="AO3452" s="92"/>
      <c r="AP3452" s="92">
        <v>1</v>
      </c>
      <c r="AQ3452" s="92"/>
      <c r="AR3452" s="92"/>
      <c r="AS3452" s="92"/>
      <c r="AT3452" s="92"/>
      <c r="AU3452" s="92"/>
      <c r="AV3452" s="109">
        <f>AM3452*AM$7+AN3452*AN$7+AO3452*AO$7+AP3452*AP$7+AQ3452*AQ$7+AR3452*AR$7+AS3452*AS$7+AT3452*AT$7+AU3452*AU$7</f>
        <v>100</v>
      </c>
      <c r="AW3452" s="75"/>
      <c r="AX3452" s="110">
        <f>AV3452*$O3452</f>
        <v>25</v>
      </c>
      <c r="AY3452" s="111"/>
      <c r="AZ3452" s="93"/>
      <c r="BA3452" s="94" t="s">
        <v>131</v>
      </c>
      <c r="BB3452" s="71"/>
      <c r="BC3452" s="95"/>
      <c r="BD3452" s="41">
        <v>6</v>
      </c>
      <c r="BE3452" s="52">
        <v>62</v>
      </c>
      <c r="BF3452" s="103">
        <v>6211</v>
      </c>
      <c r="BG3452" s="280" t="s">
        <v>52</v>
      </c>
    </row>
    <row r="3453" spans="1:59" s="63" customFormat="1" ht="12.75" x14ac:dyDescent="0.2">
      <c r="A3453" s="196">
        <v>6</v>
      </c>
      <c r="B3453" s="197" t="s">
        <v>1027</v>
      </c>
      <c r="C3453" s="208">
        <v>62</v>
      </c>
      <c r="D3453" s="209" t="s">
        <v>1039</v>
      </c>
      <c r="E3453" s="212">
        <v>6211</v>
      </c>
      <c r="F3453" s="213" t="s">
        <v>1040</v>
      </c>
      <c r="G3453" s="231"/>
      <c r="H3453" s="89"/>
      <c r="I3453" s="90" t="s">
        <v>956</v>
      </c>
      <c r="J3453" s="90"/>
      <c r="K3453" s="90" t="s">
        <v>64</v>
      </c>
      <c r="L3453" s="90" t="s">
        <v>119</v>
      </c>
      <c r="M3453" s="91"/>
      <c r="N3453" s="312">
        <v>1</v>
      </c>
      <c r="O3453" s="313">
        <f>N3453/N$3449</f>
        <v>0.25</v>
      </c>
      <c r="P3453" s="104"/>
      <c r="Q3453" s="92"/>
      <c r="R3453" s="92"/>
      <c r="S3453" s="92"/>
      <c r="T3453" s="92"/>
      <c r="U3453" s="92"/>
      <c r="V3453" s="92"/>
      <c r="W3453" s="92"/>
      <c r="X3453" s="109">
        <f>P3453*P$7+Q3453*Q$7+R3453*R$7+S3453*S$7+T3453*T$7+U3453*U$7+V3453*V$7+W3453*W$7</f>
        <v>0</v>
      </c>
      <c r="Y3453" s="83"/>
      <c r="Z3453" s="110">
        <f>X3453*$O3453</f>
        <v>0</v>
      </c>
      <c r="AA3453" s="111"/>
      <c r="AB3453" s="92"/>
      <c r="AC3453" s="92"/>
      <c r="AD3453" s="92"/>
      <c r="AE3453" s="92"/>
      <c r="AF3453" s="92"/>
      <c r="AG3453" s="92"/>
      <c r="AH3453" s="92"/>
      <c r="AI3453" s="109">
        <f>AB3453*AB$7+AC3453*AC$7+AD3453*AD$7+AE3453*AE$7+AF3453*AF$7+AG3453*AG$7+AH3453*AH$7</f>
        <v>0</v>
      </c>
      <c r="AJ3453" s="83"/>
      <c r="AK3453" s="110">
        <f>AI3453*$O3453</f>
        <v>0</v>
      </c>
      <c r="AL3453" s="111"/>
      <c r="AM3453" s="92"/>
      <c r="AN3453" s="92"/>
      <c r="AO3453" s="92"/>
      <c r="AP3453" s="92"/>
      <c r="AQ3453" s="92"/>
      <c r="AR3453" s="92"/>
      <c r="AS3453" s="92">
        <v>1</v>
      </c>
      <c r="AT3453" s="92"/>
      <c r="AU3453" s="92"/>
      <c r="AV3453" s="109">
        <f>AM3453*AM$7+AN3453*AN$7+AO3453*AO$7+AP3453*AP$7+AQ3453*AQ$7+AR3453*AR$7+AS3453*AS$7+AT3453*AT$7+AU3453*AU$7</f>
        <v>1000</v>
      </c>
      <c r="AW3453" s="75"/>
      <c r="AX3453" s="110">
        <f>AV3453*$O3453</f>
        <v>250</v>
      </c>
      <c r="AY3453" s="111"/>
      <c r="AZ3453" s="93"/>
      <c r="BA3453" s="94" t="s">
        <v>131</v>
      </c>
      <c r="BB3453" s="71"/>
      <c r="BC3453" s="95"/>
      <c r="BD3453" s="41">
        <v>6</v>
      </c>
      <c r="BE3453" s="52">
        <v>62</v>
      </c>
      <c r="BF3453" s="103">
        <v>6211</v>
      </c>
      <c r="BG3453" s="280" t="s">
        <v>52</v>
      </c>
    </row>
    <row r="3454" spans="1:59" s="63" customFormat="1" ht="12.75" x14ac:dyDescent="0.2">
      <c r="A3454" s="196">
        <v>6</v>
      </c>
      <c r="B3454" s="197" t="s">
        <v>1027</v>
      </c>
      <c r="C3454" s="208">
        <v>62</v>
      </c>
      <c r="D3454" s="209" t="s">
        <v>1039</v>
      </c>
      <c r="E3454" s="212">
        <v>6211</v>
      </c>
      <c r="F3454" s="213" t="s">
        <v>1040</v>
      </c>
      <c r="G3454" s="231"/>
      <c r="H3454" s="65"/>
      <c r="I3454" s="222"/>
      <c r="J3454" s="66"/>
      <c r="K3454" s="66"/>
      <c r="L3454" s="66"/>
      <c r="M3454" s="64"/>
      <c r="N3454" s="304"/>
      <c r="O3454" s="305"/>
      <c r="P3454" s="127"/>
      <c r="Q3454" s="67"/>
      <c r="R3454" s="67"/>
      <c r="S3454" s="67"/>
      <c r="T3454" s="67"/>
      <c r="U3454" s="67"/>
      <c r="V3454" s="67"/>
      <c r="W3454" s="67"/>
      <c r="X3454" s="67"/>
      <c r="Y3454" s="68"/>
      <c r="Z3454" s="68"/>
      <c r="AA3454" s="68"/>
      <c r="AB3454" s="67"/>
      <c r="AC3454" s="67"/>
      <c r="AD3454" s="67"/>
      <c r="AE3454" s="67"/>
      <c r="AF3454" s="67"/>
      <c r="AG3454" s="67"/>
      <c r="AH3454" s="67"/>
      <c r="AI3454" s="67"/>
      <c r="AJ3454" s="68"/>
      <c r="AK3454" s="68"/>
      <c r="AL3454" s="68"/>
      <c r="AM3454" s="67"/>
      <c r="AN3454" s="67"/>
      <c r="AO3454" s="67"/>
      <c r="AP3454" s="67"/>
      <c r="AQ3454" s="67"/>
      <c r="AR3454" s="67"/>
      <c r="AS3454" s="67"/>
      <c r="AT3454" s="67"/>
      <c r="AU3454" s="67"/>
      <c r="AV3454" s="67"/>
      <c r="AW3454" s="67"/>
      <c r="AX3454" s="68"/>
      <c r="AY3454" s="68"/>
      <c r="AZ3454" s="69"/>
      <c r="BA3454" s="70"/>
      <c r="BB3454" s="71"/>
      <c r="BC3454" s="95"/>
      <c r="BD3454" s="41">
        <v>6</v>
      </c>
      <c r="BE3454" s="52">
        <v>62</v>
      </c>
      <c r="BF3454" s="103">
        <v>6211</v>
      </c>
      <c r="BG3454" s="275"/>
    </row>
    <row r="3455" spans="1:59" s="63" customFormat="1" ht="12.75" x14ac:dyDescent="0.2">
      <c r="A3455" s="196">
        <v>6</v>
      </c>
      <c r="B3455" s="197" t="s">
        <v>1027</v>
      </c>
      <c r="C3455" s="208">
        <v>62</v>
      </c>
      <c r="D3455" s="209" t="s">
        <v>1039</v>
      </c>
      <c r="E3455" s="212">
        <v>6211</v>
      </c>
      <c r="F3455" s="213" t="s">
        <v>1040</v>
      </c>
      <c r="G3455" s="232"/>
      <c r="H3455" s="97"/>
      <c r="I3455" s="224"/>
      <c r="J3455" s="98"/>
      <c r="K3455" s="98"/>
      <c r="L3455" s="98"/>
      <c r="M3455" s="96"/>
      <c r="N3455" s="307"/>
      <c r="O3455" s="246"/>
      <c r="P3455" s="124"/>
      <c r="Q3455" s="99"/>
      <c r="R3455" s="99"/>
      <c r="S3455" s="99"/>
      <c r="T3455" s="99"/>
      <c r="U3455" s="99"/>
      <c r="V3455" s="99"/>
      <c r="W3455" s="99"/>
      <c r="X3455" s="99"/>
      <c r="Y3455" s="100"/>
      <c r="Z3455" s="100"/>
      <c r="AA3455" s="100"/>
      <c r="AB3455" s="99"/>
      <c r="AC3455" s="99"/>
      <c r="AD3455" s="99"/>
      <c r="AE3455" s="99"/>
      <c r="AF3455" s="99"/>
      <c r="AG3455" s="99"/>
      <c r="AH3455" s="99"/>
      <c r="AI3455" s="99"/>
      <c r="AJ3455" s="100"/>
      <c r="AK3455" s="100"/>
      <c r="AL3455" s="100"/>
      <c r="AM3455" s="99"/>
      <c r="AN3455" s="99"/>
      <c r="AO3455" s="99"/>
      <c r="AP3455" s="99"/>
      <c r="AQ3455" s="99"/>
      <c r="AR3455" s="99"/>
      <c r="AS3455" s="99"/>
      <c r="AT3455" s="99"/>
      <c r="AU3455" s="99"/>
      <c r="AV3455" s="99"/>
      <c r="AW3455" s="99"/>
      <c r="AX3455" s="100"/>
      <c r="AY3455" s="100"/>
      <c r="AZ3455" s="101"/>
      <c r="BA3455" s="102"/>
      <c r="BB3455" s="95"/>
      <c r="BC3455" s="95"/>
      <c r="BD3455" s="41">
        <v>6</v>
      </c>
      <c r="BE3455" s="52">
        <v>62</v>
      </c>
      <c r="BF3455" s="103">
        <v>6211</v>
      </c>
      <c r="BG3455" s="277"/>
    </row>
    <row r="3456" spans="1:59" x14ac:dyDescent="0.25">
      <c r="A3456" s="196">
        <v>6</v>
      </c>
      <c r="B3456" s="197" t="s">
        <v>1027</v>
      </c>
      <c r="C3456" s="208">
        <v>62</v>
      </c>
      <c r="D3456" s="209" t="s">
        <v>1039</v>
      </c>
      <c r="E3456" s="210">
        <v>6214</v>
      </c>
      <c r="F3456" s="211" t="s">
        <v>1043</v>
      </c>
      <c r="G3456" s="235"/>
      <c r="H3456" s="145"/>
      <c r="I3456" s="221"/>
      <c r="J3456" s="57"/>
      <c r="K3456" s="57"/>
      <c r="L3456" s="57"/>
      <c r="M3456" s="144"/>
      <c r="N3456" s="324"/>
      <c r="O3456" s="325"/>
      <c r="P3456" s="146"/>
      <c r="Q3456" s="146"/>
      <c r="R3456" s="146"/>
      <c r="S3456" s="146"/>
      <c r="T3456" s="146"/>
      <c r="U3456" s="146"/>
      <c r="V3456" s="146"/>
      <c r="W3456" s="146"/>
      <c r="X3456" s="146"/>
      <c r="Y3456" s="59"/>
      <c r="Z3456" s="123"/>
      <c r="AA3456" s="123"/>
      <c r="AB3456" s="146"/>
      <c r="AC3456" s="146"/>
      <c r="AD3456" s="146"/>
      <c r="AE3456" s="146"/>
      <c r="AF3456" s="146"/>
      <c r="AG3456" s="146"/>
      <c r="AH3456" s="146"/>
      <c r="AI3456" s="146"/>
      <c r="AJ3456" s="59"/>
      <c r="AK3456" s="123"/>
      <c r="AL3456" s="123"/>
      <c r="AM3456" s="146"/>
      <c r="AN3456" s="146"/>
      <c r="AO3456" s="146"/>
      <c r="AP3456" s="146"/>
      <c r="AQ3456" s="146"/>
      <c r="AR3456" s="146"/>
      <c r="AS3456" s="146"/>
      <c r="AT3456" s="146"/>
      <c r="AU3456" s="146"/>
      <c r="AV3456" s="146"/>
      <c r="AW3456" s="58"/>
      <c r="AX3456" s="123"/>
      <c r="AY3456" s="59"/>
      <c r="AZ3456" s="147"/>
      <c r="BA3456" s="148"/>
      <c r="BB3456" s="143"/>
      <c r="BC3456" s="143"/>
      <c r="BD3456" s="41">
        <v>6</v>
      </c>
      <c r="BE3456" s="52">
        <v>62</v>
      </c>
      <c r="BF3456" s="62">
        <v>6214</v>
      </c>
      <c r="BG3456" s="284"/>
    </row>
    <row r="3457" spans="1:59" s="63" customFormat="1" ht="12.75" x14ac:dyDescent="0.2">
      <c r="A3457" s="196">
        <v>6</v>
      </c>
      <c r="B3457" s="197" t="s">
        <v>1027</v>
      </c>
      <c r="C3457" s="208">
        <v>62</v>
      </c>
      <c r="D3457" s="209" t="s">
        <v>1039</v>
      </c>
      <c r="E3457" s="210">
        <v>6214</v>
      </c>
      <c r="F3457" s="211" t="s">
        <v>1043</v>
      </c>
      <c r="G3457" s="230"/>
      <c r="H3457" s="56"/>
      <c r="I3457" s="221"/>
      <c r="J3457" s="57"/>
      <c r="K3457" s="57"/>
      <c r="L3457" s="57"/>
      <c r="M3457" s="55"/>
      <c r="N3457" s="303"/>
      <c r="O3457" s="245"/>
      <c r="P3457" s="122"/>
      <c r="Q3457" s="58"/>
      <c r="R3457" s="58"/>
      <c r="S3457" s="58"/>
      <c r="T3457" s="58"/>
      <c r="U3457" s="58"/>
      <c r="V3457" s="58"/>
      <c r="W3457" s="58"/>
      <c r="X3457" s="58"/>
      <c r="Y3457" s="59"/>
      <c r="Z3457" s="59"/>
      <c r="AA3457" s="59"/>
      <c r="AB3457" s="58"/>
      <c r="AC3457" s="58"/>
      <c r="AD3457" s="58"/>
      <c r="AE3457" s="58"/>
      <c r="AF3457" s="58"/>
      <c r="AG3457" s="58"/>
      <c r="AH3457" s="58"/>
      <c r="AI3457" s="58"/>
      <c r="AJ3457" s="59"/>
      <c r="AK3457" s="59"/>
      <c r="AL3457" s="59"/>
      <c r="AM3457" s="58"/>
      <c r="AN3457" s="58"/>
      <c r="AO3457" s="58"/>
      <c r="AP3457" s="58"/>
      <c r="AQ3457" s="58"/>
      <c r="AR3457" s="58"/>
      <c r="AS3457" s="58"/>
      <c r="AT3457" s="58"/>
      <c r="AU3457" s="58"/>
      <c r="AV3457" s="58"/>
      <c r="AW3457" s="58"/>
      <c r="AX3457" s="59"/>
      <c r="AY3457" s="59"/>
      <c r="AZ3457" s="60"/>
      <c r="BA3457" s="61"/>
      <c r="BB3457" s="54"/>
      <c r="BC3457" s="54"/>
      <c r="BD3457" s="41">
        <v>6</v>
      </c>
      <c r="BE3457" s="52">
        <v>62</v>
      </c>
      <c r="BF3457" s="62">
        <v>6214</v>
      </c>
      <c r="BG3457" s="274"/>
    </row>
    <row r="3458" spans="1:59" s="63" customFormat="1" ht="12.75" x14ac:dyDescent="0.2">
      <c r="A3458" s="196">
        <v>6</v>
      </c>
      <c r="B3458" s="197" t="s">
        <v>1027</v>
      </c>
      <c r="C3458" s="208">
        <v>62</v>
      </c>
      <c r="D3458" s="209" t="s">
        <v>1039</v>
      </c>
      <c r="E3458" s="210">
        <v>6214</v>
      </c>
      <c r="F3458" s="211" t="s">
        <v>1043</v>
      </c>
      <c r="G3458" s="231"/>
      <c r="H3458" s="65"/>
      <c r="I3458" s="222"/>
      <c r="J3458" s="66"/>
      <c r="K3458" s="66"/>
      <c r="L3458" s="66"/>
      <c r="M3458" s="64"/>
      <c r="N3458" s="308"/>
      <c r="O3458" s="309"/>
      <c r="P3458" s="127"/>
      <c r="Q3458" s="67"/>
      <c r="R3458" s="67"/>
      <c r="S3458" s="67"/>
      <c r="T3458" s="67"/>
      <c r="U3458" s="67"/>
      <c r="V3458" s="67"/>
      <c r="W3458" s="67"/>
      <c r="X3458" s="67"/>
      <c r="Y3458" s="68"/>
      <c r="Z3458" s="68"/>
      <c r="AA3458" s="68"/>
      <c r="AB3458" s="67"/>
      <c r="AC3458" s="67"/>
      <c r="AD3458" s="67"/>
      <c r="AE3458" s="67"/>
      <c r="AF3458" s="67"/>
      <c r="AG3458" s="67"/>
      <c r="AH3458" s="67"/>
      <c r="AI3458" s="67"/>
      <c r="AJ3458" s="68"/>
      <c r="AK3458" s="68"/>
      <c r="AL3458" s="68"/>
      <c r="AM3458" s="67"/>
      <c r="AN3458" s="67"/>
      <c r="AO3458" s="67"/>
      <c r="AP3458" s="67"/>
      <c r="AQ3458" s="67"/>
      <c r="AR3458" s="67"/>
      <c r="AS3458" s="67"/>
      <c r="AT3458" s="67"/>
      <c r="AU3458" s="67"/>
      <c r="AV3458" s="67"/>
      <c r="AW3458" s="67"/>
      <c r="AX3458" s="68"/>
      <c r="AY3458" s="68"/>
      <c r="AZ3458" s="69"/>
      <c r="BA3458" s="70"/>
      <c r="BB3458" s="71"/>
      <c r="BC3458" s="54"/>
      <c r="BD3458" s="41">
        <v>6</v>
      </c>
      <c r="BE3458" s="52">
        <v>62</v>
      </c>
      <c r="BF3458" s="62">
        <v>6214</v>
      </c>
      <c r="BG3458" s="275"/>
    </row>
    <row r="3459" spans="1:59" s="63" customFormat="1" ht="12.75" x14ac:dyDescent="0.2">
      <c r="A3459" s="196">
        <v>6</v>
      </c>
      <c r="B3459" s="197" t="s">
        <v>1027</v>
      </c>
      <c r="C3459" s="208">
        <v>62</v>
      </c>
      <c r="D3459" s="209" t="s">
        <v>1039</v>
      </c>
      <c r="E3459" s="210">
        <v>6214</v>
      </c>
      <c r="F3459" s="211" t="s">
        <v>1043</v>
      </c>
      <c r="G3459" s="231"/>
      <c r="H3459" s="72" t="s">
        <v>47</v>
      </c>
      <c r="I3459" s="223"/>
      <c r="J3459" s="73"/>
      <c r="K3459" s="73"/>
      <c r="L3459" s="73"/>
      <c r="M3459" s="74"/>
      <c r="N3459" s="247"/>
      <c r="O3459" s="306"/>
      <c r="P3459" s="105"/>
      <c r="Q3459" s="75"/>
      <c r="R3459" s="75"/>
      <c r="S3459" s="75"/>
      <c r="T3459" s="75"/>
      <c r="U3459" s="75"/>
      <c r="V3459" s="75"/>
      <c r="W3459" s="75"/>
      <c r="X3459" s="75"/>
      <c r="Y3459" s="76">
        <f>IF(ISNUMBER(VLOOKUP(Y3461,P$7:W$7,MATCH(Y3461,P$7:W$7))),VLOOKUP(Y3461,P$7:W$7,MATCH(Y3461,P$7:W$7)),IF(N3463=0,"No Data",IF(Y3461&gt;0,"&lt;100",0)))</f>
        <v>25000</v>
      </c>
      <c r="Z3459" s="77">
        <f>IF(ISNUMBER(VLOOKUP(Z3463,P$7:W$7,MATCH(Z3463,P$7:W$7))),VLOOKUP(Z3463,P$7:W$7,MATCH(Z3463,P$7:W$7)),IF(N3463=0,"No Data",IF(Z3463&gt;0,"&lt;100",0)))</f>
        <v>25000</v>
      </c>
      <c r="AA3459" s="106">
        <f>IF(ISNUMBER(Z3459),Z3459,0)</f>
        <v>25000</v>
      </c>
      <c r="AB3459" s="75"/>
      <c r="AC3459" s="75"/>
      <c r="AD3459" s="75"/>
      <c r="AE3459" s="75"/>
      <c r="AF3459" s="75"/>
      <c r="AG3459" s="75"/>
      <c r="AH3459" s="75"/>
      <c r="AI3459" s="75"/>
      <c r="AJ3459" s="76">
        <f>IF(ISNUMBER(VLOOKUP(AJ3461,AB$7:AH$7,MATCH(AJ3461,AB$7:AH$7))),VLOOKUP(AJ3461,AB$7:AH$7,MATCH(AJ3461,AB$7:AH$7)),IF(N3463=0,"No Data",IF(AJ3461&gt;0,"&lt;50",0)))</f>
        <v>0</v>
      </c>
      <c r="AK3459" s="77">
        <f>IF(ISNUMBER(VLOOKUP(AK3463,AB$7:AH$7,MATCH(AK3463,AB$7:AH$7))),VLOOKUP(AK3463,AB$7:AH$7,MATCH(AK3463,AB$7:AH$7)),IF(N3463=0,"No Data",IF(AK3463&gt;0,"&lt;50",0)))</f>
        <v>0</v>
      </c>
      <c r="AL3459" s="106">
        <f>IF(ISNUMBER(AK3459),AK3459,0)</f>
        <v>0</v>
      </c>
      <c r="AM3459" s="75"/>
      <c r="AN3459" s="75"/>
      <c r="AO3459" s="75"/>
      <c r="AP3459" s="75"/>
      <c r="AQ3459" s="75"/>
      <c r="AR3459" s="75"/>
      <c r="AS3459" s="75"/>
      <c r="AT3459" s="75"/>
      <c r="AU3459" s="75"/>
      <c r="AV3459" s="75"/>
      <c r="AW3459" s="76">
        <f>IF(ISNUMBER(VLOOKUP(AW3461,AM$7:AU$7,MATCH(AW3461,AM$7:AU$7))),VLOOKUP(AW3461,AM$7:AU$7,MATCH(AW3461,AM$7:AU$7)),IF(N3463=0,"No Data",IF(AW3461&gt;0,"&lt;10",0)))</f>
        <v>100</v>
      </c>
      <c r="AX3459" s="77">
        <f>IF(ISNUMBER(VLOOKUP(AX3463,AM$7:AU$7,MATCH(AX3463,AM$7:AU$7))),VLOOKUP(AX3463,AM$7:AU$7,MATCH(AX3463,AM$7:AU$7)),IF(N3463=0,"No Data",IF(AX3463&gt;0,"&lt;10",0)))</f>
        <v>100</v>
      </c>
      <c r="AY3459" s="106">
        <f>IF(ISNUMBER(AX3459),AX3459,0)</f>
        <v>100</v>
      </c>
      <c r="AZ3459" s="79"/>
      <c r="BA3459" s="80"/>
      <c r="BB3459" s="71"/>
      <c r="BC3459" s="54"/>
      <c r="BD3459" s="41">
        <v>6</v>
      </c>
      <c r="BE3459" s="52">
        <v>62</v>
      </c>
      <c r="BF3459" s="62">
        <v>6214</v>
      </c>
      <c r="BG3459" s="276" t="s">
        <v>47</v>
      </c>
    </row>
    <row r="3460" spans="1:59" s="63" customFormat="1" ht="12.75" x14ac:dyDescent="0.2">
      <c r="A3460" s="196">
        <v>6</v>
      </c>
      <c r="B3460" s="197" t="s">
        <v>1027</v>
      </c>
      <c r="C3460" s="208">
        <v>62</v>
      </c>
      <c r="D3460" s="209" t="s">
        <v>1039</v>
      </c>
      <c r="E3460" s="210">
        <v>6214</v>
      </c>
      <c r="F3460" s="211" t="s">
        <v>1043</v>
      </c>
      <c r="G3460" s="231"/>
      <c r="H3460" s="81" t="s">
        <v>48</v>
      </c>
      <c r="I3460" s="223"/>
      <c r="J3460" s="73"/>
      <c r="K3460" s="73"/>
      <c r="L3460" s="73"/>
      <c r="M3460" s="74"/>
      <c r="N3460" s="247"/>
      <c r="O3460" s="306"/>
      <c r="P3460" s="105"/>
      <c r="Q3460" s="75"/>
      <c r="R3460" s="75"/>
      <c r="S3460" s="75"/>
      <c r="T3460" s="75"/>
      <c r="U3460" s="75"/>
      <c r="V3460" s="75"/>
      <c r="W3460" s="75"/>
      <c r="X3460" s="75"/>
      <c r="Y3460" s="82">
        <f>MIN(X3464:X3466)</f>
        <v>25000</v>
      </c>
      <c r="Z3460" s="83"/>
      <c r="AA3460" s="83"/>
      <c r="AB3460" s="75"/>
      <c r="AC3460" s="75"/>
      <c r="AD3460" s="75"/>
      <c r="AE3460" s="75"/>
      <c r="AF3460" s="75"/>
      <c r="AG3460" s="75"/>
      <c r="AH3460" s="75"/>
      <c r="AI3460" s="75"/>
      <c r="AJ3460" s="82">
        <f>MIN(AI3464:AI3466)</f>
        <v>0</v>
      </c>
      <c r="AK3460" s="83"/>
      <c r="AL3460" s="83"/>
      <c r="AM3460" s="75"/>
      <c r="AN3460" s="75"/>
      <c r="AO3460" s="75"/>
      <c r="AP3460" s="75"/>
      <c r="AQ3460" s="75"/>
      <c r="AR3460" s="75"/>
      <c r="AS3460" s="75"/>
      <c r="AT3460" s="75"/>
      <c r="AU3460" s="75"/>
      <c r="AV3460" s="75"/>
      <c r="AW3460" s="82">
        <f>MIN(AV3464:AV3466)</f>
        <v>100</v>
      </c>
      <c r="AX3460" s="83"/>
      <c r="AY3460" s="83"/>
      <c r="AZ3460" s="79"/>
      <c r="BA3460" s="80"/>
      <c r="BB3460" s="71"/>
      <c r="BC3460" s="54"/>
      <c r="BD3460" s="41">
        <v>6</v>
      </c>
      <c r="BE3460" s="52">
        <v>62</v>
      </c>
      <c r="BF3460" s="62">
        <v>6214</v>
      </c>
      <c r="BG3460" s="278" t="s">
        <v>48</v>
      </c>
    </row>
    <row r="3461" spans="1:59" s="63" customFormat="1" ht="12.75" x14ac:dyDescent="0.2">
      <c r="A3461" s="196">
        <v>6</v>
      </c>
      <c r="B3461" s="197" t="s">
        <v>1027</v>
      </c>
      <c r="C3461" s="208">
        <v>62</v>
      </c>
      <c r="D3461" s="209" t="s">
        <v>1039</v>
      </c>
      <c r="E3461" s="210">
        <v>6214</v>
      </c>
      <c r="F3461" s="211" t="s">
        <v>1043</v>
      </c>
      <c r="G3461" s="231"/>
      <c r="H3461" s="81" t="s">
        <v>49</v>
      </c>
      <c r="I3461" s="223"/>
      <c r="J3461" s="73"/>
      <c r="K3461" s="73"/>
      <c r="L3461" s="73"/>
      <c r="M3461" s="74"/>
      <c r="N3461" s="247"/>
      <c r="O3461" s="306"/>
      <c r="P3461" s="105"/>
      <c r="Q3461" s="75"/>
      <c r="R3461" s="75"/>
      <c r="S3461" s="75"/>
      <c r="T3461" s="75"/>
      <c r="U3461" s="75"/>
      <c r="V3461" s="75"/>
      <c r="W3461" s="75"/>
      <c r="X3461" s="75"/>
      <c r="Y3461" s="84">
        <f>IF(ISNUMBER(AVERAGE(X3464:X3466)),AVERAGE(X3464:X3466),0)</f>
        <v>25000</v>
      </c>
      <c r="Z3461" s="83"/>
      <c r="AA3461" s="83"/>
      <c r="AB3461" s="75"/>
      <c r="AC3461" s="75"/>
      <c r="AD3461" s="75"/>
      <c r="AE3461" s="75"/>
      <c r="AF3461" s="75"/>
      <c r="AG3461" s="75"/>
      <c r="AH3461" s="75"/>
      <c r="AI3461" s="75"/>
      <c r="AJ3461" s="84">
        <f>IF(ISNUMBER(AVERAGE(AI3464:AI3466)),AVERAGE(AI3464:AI3466),0)</f>
        <v>0</v>
      </c>
      <c r="AK3461" s="83"/>
      <c r="AL3461" s="83"/>
      <c r="AM3461" s="75"/>
      <c r="AN3461" s="75"/>
      <c r="AO3461" s="75"/>
      <c r="AP3461" s="75"/>
      <c r="AQ3461" s="75"/>
      <c r="AR3461" s="75"/>
      <c r="AS3461" s="75"/>
      <c r="AT3461" s="75"/>
      <c r="AU3461" s="75"/>
      <c r="AV3461" s="75"/>
      <c r="AW3461" s="84">
        <f>IF(ISNUMBER(AVERAGE(AV3464:AV3466)),AVERAGE(AV3464:AV3466),0)</f>
        <v>100</v>
      </c>
      <c r="AX3461" s="83"/>
      <c r="AY3461" s="83"/>
      <c r="AZ3461" s="79"/>
      <c r="BA3461" s="80"/>
      <c r="BB3461" s="71"/>
      <c r="BC3461" s="54"/>
      <c r="BD3461" s="41">
        <v>6</v>
      </c>
      <c r="BE3461" s="52">
        <v>62</v>
      </c>
      <c r="BF3461" s="62">
        <v>6214</v>
      </c>
      <c r="BG3461" s="278" t="s">
        <v>49</v>
      </c>
    </row>
    <row r="3462" spans="1:59" s="63" customFormat="1" ht="12.75" x14ac:dyDescent="0.2">
      <c r="A3462" s="196">
        <v>6</v>
      </c>
      <c r="B3462" s="197" t="s">
        <v>1027</v>
      </c>
      <c r="C3462" s="208">
        <v>62</v>
      </c>
      <c r="D3462" s="209" t="s">
        <v>1039</v>
      </c>
      <c r="E3462" s="210">
        <v>6214</v>
      </c>
      <c r="F3462" s="211" t="s">
        <v>1043</v>
      </c>
      <c r="G3462" s="231"/>
      <c r="H3462" s="81" t="s">
        <v>50</v>
      </c>
      <c r="I3462" s="223"/>
      <c r="J3462" s="73"/>
      <c r="K3462" s="73"/>
      <c r="L3462" s="73"/>
      <c r="M3462" s="74"/>
      <c r="N3462" s="247"/>
      <c r="O3462" s="306"/>
      <c r="P3462" s="105"/>
      <c r="Q3462" s="75"/>
      <c r="R3462" s="75"/>
      <c r="S3462" s="75"/>
      <c r="T3462" s="75"/>
      <c r="U3462" s="75"/>
      <c r="V3462" s="75"/>
      <c r="W3462" s="75"/>
      <c r="X3462" s="75"/>
      <c r="Y3462" s="84">
        <f>MAX(X3464:X3466)</f>
        <v>25000</v>
      </c>
      <c r="Z3462" s="83"/>
      <c r="AA3462" s="83"/>
      <c r="AB3462" s="75"/>
      <c r="AC3462" s="75"/>
      <c r="AD3462" s="75"/>
      <c r="AE3462" s="75"/>
      <c r="AF3462" s="75"/>
      <c r="AG3462" s="75"/>
      <c r="AH3462" s="75"/>
      <c r="AI3462" s="75"/>
      <c r="AJ3462" s="84">
        <f>MAX(AI3464:AI3466)</f>
        <v>0</v>
      </c>
      <c r="AK3462" s="83"/>
      <c r="AL3462" s="83"/>
      <c r="AM3462" s="75"/>
      <c r="AN3462" s="75"/>
      <c r="AO3462" s="75"/>
      <c r="AP3462" s="75"/>
      <c r="AQ3462" s="75"/>
      <c r="AR3462" s="75"/>
      <c r="AS3462" s="75"/>
      <c r="AT3462" s="75"/>
      <c r="AU3462" s="75"/>
      <c r="AV3462" s="75"/>
      <c r="AW3462" s="84">
        <f>MAX(AV3464:AV3466)</f>
        <v>100</v>
      </c>
      <c r="AX3462" s="83"/>
      <c r="AY3462" s="83"/>
      <c r="AZ3462" s="79"/>
      <c r="BA3462" s="80"/>
      <c r="BB3462" s="71"/>
      <c r="BC3462" s="54"/>
      <c r="BD3462" s="41">
        <v>6</v>
      </c>
      <c r="BE3462" s="52">
        <v>62</v>
      </c>
      <c r="BF3462" s="62">
        <v>6214</v>
      </c>
      <c r="BG3462" s="278" t="s">
        <v>50</v>
      </c>
    </row>
    <row r="3463" spans="1:59" s="63" customFormat="1" ht="12.75" x14ac:dyDescent="0.2">
      <c r="A3463" s="196">
        <v>6</v>
      </c>
      <c r="B3463" s="197" t="s">
        <v>1027</v>
      </c>
      <c r="C3463" s="208">
        <v>62</v>
      </c>
      <c r="D3463" s="209" t="s">
        <v>1039</v>
      </c>
      <c r="E3463" s="210">
        <v>6214</v>
      </c>
      <c r="F3463" s="211" t="s">
        <v>1043</v>
      </c>
      <c r="G3463" s="231"/>
      <c r="H3463" s="85" t="s">
        <v>51</v>
      </c>
      <c r="I3463" s="223"/>
      <c r="J3463" s="73"/>
      <c r="K3463" s="73"/>
      <c r="L3463" s="73"/>
      <c r="M3463" s="74"/>
      <c r="N3463" s="317">
        <f>SUM(N3464:N3465)</f>
        <v>2</v>
      </c>
      <c r="O3463" s="293">
        <f>SUM(O3464:O3465)</f>
        <v>1</v>
      </c>
      <c r="P3463" s="292"/>
      <c r="Q3463" s="87"/>
      <c r="R3463" s="87"/>
      <c r="S3463" s="87"/>
      <c r="T3463" s="87"/>
      <c r="U3463" s="87"/>
      <c r="V3463" s="87"/>
      <c r="W3463" s="87"/>
      <c r="X3463" s="87"/>
      <c r="Y3463" s="112"/>
      <c r="Z3463" s="121">
        <f>SUM(Z3464:Z3465)</f>
        <v>25000</v>
      </c>
      <c r="AA3463" s="88"/>
      <c r="AB3463" s="87"/>
      <c r="AC3463" s="87"/>
      <c r="AD3463" s="87"/>
      <c r="AE3463" s="87"/>
      <c r="AF3463" s="87"/>
      <c r="AG3463" s="87"/>
      <c r="AH3463" s="87"/>
      <c r="AI3463" s="87"/>
      <c r="AJ3463" s="112"/>
      <c r="AK3463" s="121">
        <f>SUM(AK3464:AK3465)</f>
        <v>0</v>
      </c>
      <c r="AL3463" s="88"/>
      <c r="AM3463" s="87"/>
      <c r="AN3463" s="87"/>
      <c r="AO3463" s="87"/>
      <c r="AP3463" s="87"/>
      <c r="AQ3463" s="87"/>
      <c r="AR3463" s="87"/>
      <c r="AS3463" s="87"/>
      <c r="AT3463" s="87"/>
      <c r="AU3463" s="87"/>
      <c r="AV3463" s="87"/>
      <c r="AW3463" s="112"/>
      <c r="AX3463" s="121">
        <f>SUM(AX3464:AX3465)</f>
        <v>100</v>
      </c>
      <c r="AY3463" s="88"/>
      <c r="AZ3463" s="79"/>
      <c r="BA3463" s="80"/>
      <c r="BB3463" s="71"/>
      <c r="BC3463" s="54"/>
      <c r="BD3463" s="41">
        <v>6</v>
      </c>
      <c r="BE3463" s="52">
        <v>62</v>
      </c>
      <c r="BF3463" s="62">
        <v>6214</v>
      </c>
      <c r="BG3463" s="279" t="s">
        <v>51</v>
      </c>
    </row>
    <row r="3464" spans="1:59" s="63" customFormat="1" ht="12.75" x14ac:dyDescent="0.2">
      <c r="A3464" s="196">
        <v>6</v>
      </c>
      <c r="B3464" s="197" t="s">
        <v>1027</v>
      </c>
      <c r="C3464" s="208">
        <v>62</v>
      </c>
      <c r="D3464" s="209" t="s">
        <v>1039</v>
      </c>
      <c r="E3464" s="210">
        <v>6214</v>
      </c>
      <c r="F3464" s="211" t="s">
        <v>1043</v>
      </c>
      <c r="G3464" s="231"/>
      <c r="H3464" s="89" t="s">
        <v>52</v>
      </c>
      <c r="I3464" s="90" t="s">
        <v>1042</v>
      </c>
      <c r="J3464" s="90"/>
      <c r="K3464" s="90" t="s">
        <v>73</v>
      </c>
      <c r="L3464" s="90" t="s">
        <v>69</v>
      </c>
      <c r="M3464" s="91"/>
      <c r="N3464" s="312">
        <v>1</v>
      </c>
      <c r="O3464" s="313">
        <f>N3464/N$3463</f>
        <v>0.5</v>
      </c>
      <c r="P3464" s="104"/>
      <c r="Q3464" s="92"/>
      <c r="R3464" s="92"/>
      <c r="S3464" s="92"/>
      <c r="T3464" s="92"/>
      <c r="U3464" s="92"/>
      <c r="V3464" s="92"/>
      <c r="W3464" s="92">
        <v>1</v>
      </c>
      <c r="X3464" s="109">
        <f>P3464*P$7+Q3464*Q$7+R3464*R$7+S3464*S$7+T3464*T$7+U3464*U$7+V3464*V$7+W3464*W$7</f>
        <v>25000</v>
      </c>
      <c r="Y3464" s="83"/>
      <c r="Z3464" s="110">
        <f>X3464*$O3464</f>
        <v>12500</v>
      </c>
      <c r="AA3464" s="111"/>
      <c r="AB3464" s="92"/>
      <c r="AC3464" s="92"/>
      <c r="AD3464" s="92"/>
      <c r="AE3464" s="92"/>
      <c r="AF3464" s="92"/>
      <c r="AG3464" s="92"/>
      <c r="AH3464" s="92"/>
      <c r="AI3464" s="109">
        <f>AB3464*AB$7+AC3464*AC$7+AD3464*AD$7+AE3464*AE$7+AF3464*AF$7+AG3464*AG$7+AH3464*AH$7</f>
        <v>0</v>
      </c>
      <c r="AJ3464" s="83"/>
      <c r="AK3464" s="110">
        <f>AI3464*$O3464</f>
        <v>0</v>
      </c>
      <c r="AL3464" s="111"/>
      <c r="AM3464" s="92"/>
      <c r="AN3464" s="92"/>
      <c r="AO3464" s="92"/>
      <c r="AP3464" s="92">
        <v>1</v>
      </c>
      <c r="AQ3464" s="92"/>
      <c r="AR3464" s="92"/>
      <c r="AS3464" s="92"/>
      <c r="AT3464" s="92"/>
      <c r="AU3464" s="92"/>
      <c r="AV3464" s="109">
        <f>AM3464*AM$7+AN3464*AN$7+AO3464*AO$7+AP3464*AP$7+AQ3464*AQ$7+AR3464*AR$7+AS3464*AS$7+AT3464*AT$7+AU3464*AU$7</f>
        <v>100</v>
      </c>
      <c r="AW3464" s="75"/>
      <c r="AX3464" s="110">
        <f>AV3464*$O3464</f>
        <v>50</v>
      </c>
      <c r="AY3464" s="111"/>
      <c r="AZ3464" s="93"/>
      <c r="BA3464" s="94" t="s">
        <v>131</v>
      </c>
      <c r="BB3464" s="71"/>
      <c r="BC3464" s="54"/>
      <c r="BD3464" s="41">
        <v>6</v>
      </c>
      <c r="BE3464" s="52">
        <v>62</v>
      </c>
      <c r="BF3464" s="62">
        <v>6214</v>
      </c>
      <c r="BG3464" s="280" t="s">
        <v>52</v>
      </c>
    </row>
    <row r="3465" spans="1:59" s="63" customFormat="1" ht="12.75" x14ac:dyDescent="0.2">
      <c r="A3465" s="196">
        <v>6</v>
      </c>
      <c r="B3465" s="197" t="s">
        <v>1027</v>
      </c>
      <c r="C3465" s="208">
        <v>62</v>
      </c>
      <c r="D3465" s="209" t="s">
        <v>1039</v>
      </c>
      <c r="E3465" s="210">
        <v>6214</v>
      </c>
      <c r="F3465" s="211" t="s">
        <v>1043</v>
      </c>
      <c r="G3465" s="231"/>
      <c r="H3465" s="89"/>
      <c r="I3465" s="90" t="s">
        <v>1044</v>
      </c>
      <c r="J3465" s="90"/>
      <c r="K3465" s="90" t="s">
        <v>73</v>
      </c>
      <c r="L3465" s="90" t="s">
        <v>69</v>
      </c>
      <c r="M3465" s="91"/>
      <c r="N3465" s="312">
        <v>1</v>
      </c>
      <c r="O3465" s="313">
        <f>N3465/N$3463</f>
        <v>0.5</v>
      </c>
      <c r="P3465" s="104"/>
      <c r="Q3465" s="92"/>
      <c r="R3465" s="92"/>
      <c r="S3465" s="92"/>
      <c r="T3465" s="92"/>
      <c r="U3465" s="92"/>
      <c r="V3465" s="92"/>
      <c r="W3465" s="92">
        <v>1</v>
      </c>
      <c r="X3465" s="109">
        <f>P3465*P$7+Q3465*Q$7+R3465*R$7+S3465*S$7+T3465*T$7+U3465*U$7+V3465*V$7+W3465*W$7</f>
        <v>25000</v>
      </c>
      <c r="Y3465" s="83"/>
      <c r="Z3465" s="110">
        <f>X3465*$O3465</f>
        <v>12500</v>
      </c>
      <c r="AA3465" s="111"/>
      <c r="AB3465" s="92"/>
      <c r="AC3465" s="92"/>
      <c r="AD3465" s="92"/>
      <c r="AE3465" s="92"/>
      <c r="AF3465" s="92"/>
      <c r="AG3465" s="92"/>
      <c r="AH3465" s="92"/>
      <c r="AI3465" s="109">
        <f>AB3465*AB$7+AC3465*AC$7+AD3465*AD$7+AE3465*AE$7+AF3465*AF$7+AG3465*AG$7+AH3465*AH$7</f>
        <v>0</v>
      </c>
      <c r="AJ3465" s="83"/>
      <c r="AK3465" s="110">
        <f>AI3465*$O3465</f>
        <v>0</v>
      </c>
      <c r="AL3465" s="111"/>
      <c r="AM3465" s="92"/>
      <c r="AN3465" s="92"/>
      <c r="AO3465" s="92"/>
      <c r="AP3465" s="92">
        <v>1</v>
      </c>
      <c r="AQ3465" s="92"/>
      <c r="AR3465" s="92"/>
      <c r="AS3465" s="92"/>
      <c r="AT3465" s="92"/>
      <c r="AU3465" s="92"/>
      <c r="AV3465" s="109">
        <f>AM3465*AM$7+AN3465*AN$7+AO3465*AO$7+AP3465*AP$7+AQ3465*AQ$7+AR3465*AR$7+AS3465*AS$7+AT3465*AT$7+AU3465*AU$7</f>
        <v>100</v>
      </c>
      <c r="AW3465" s="75"/>
      <c r="AX3465" s="110">
        <f>AV3465*$O3465</f>
        <v>50</v>
      </c>
      <c r="AY3465" s="111"/>
      <c r="AZ3465" s="93"/>
      <c r="BA3465" s="94" t="s">
        <v>131</v>
      </c>
      <c r="BB3465" s="71"/>
      <c r="BC3465" s="54"/>
      <c r="BD3465" s="41">
        <v>6</v>
      </c>
      <c r="BE3465" s="52">
        <v>62</v>
      </c>
      <c r="BF3465" s="62">
        <v>6214</v>
      </c>
      <c r="BG3465" s="280" t="s">
        <v>52</v>
      </c>
    </row>
    <row r="3466" spans="1:59" s="63" customFormat="1" ht="12.75" x14ac:dyDescent="0.2">
      <c r="A3466" s="196">
        <v>6</v>
      </c>
      <c r="B3466" s="197" t="s">
        <v>1027</v>
      </c>
      <c r="C3466" s="208">
        <v>62</v>
      </c>
      <c r="D3466" s="209" t="s">
        <v>1039</v>
      </c>
      <c r="E3466" s="210">
        <v>6214</v>
      </c>
      <c r="F3466" s="211" t="s">
        <v>1043</v>
      </c>
      <c r="G3466" s="231"/>
      <c r="H3466" s="89"/>
      <c r="I3466" s="219"/>
      <c r="J3466" s="90"/>
      <c r="K3466" s="90"/>
      <c r="L3466" s="90"/>
      <c r="M3466" s="91"/>
      <c r="N3466" s="247"/>
      <c r="O3466" s="306"/>
      <c r="P3466" s="104"/>
      <c r="Q3466" s="92"/>
      <c r="R3466" s="92"/>
      <c r="S3466" s="92"/>
      <c r="T3466" s="92"/>
      <c r="U3466" s="92"/>
      <c r="V3466" s="92"/>
      <c r="W3466" s="92"/>
      <c r="X3466" s="75"/>
      <c r="Y3466" s="83"/>
      <c r="Z3466" s="83"/>
      <c r="AA3466" s="83"/>
      <c r="AB3466" s="92"/>
      <c r="AC3466" s="92"/>
      <c r="AD3466" s="92"/>
      <c r="AE3466" s="92"/>
      <c r="AF3466" s="92"/>
      <c r="AG3466" s="92"/>
      <c r="AH3466" s="92"/>
      <c r="AI3466" s="75"/>
      <c r="AJ3466" s="83"/>
      <c r="AK3466" s="83"/>
      <c r="AL3466" s="83"/>
      <c r="AM3466" s="92"/>
      <c r="AN3466" s="92"/>
      <c r="AO3466" s="92"/>
      <c r="AP3466" s="92"/>
      <c r="AQ3466" s="92"/>
      <c r="AR3466" s="92"/>
      <c r="AS3466" s="92"/>
      <c r="AT3466" s="92"/>
      <c r="AU3466" s="92"/>
      <c r="AV3466" s="75"/>
      <c r="AW3466" s="75"/>
      <c r="AX3466" s="83"/>
      <c r="AY3466" s="83"/>
      <c r="AZ3466" s="93"/>
      <c r="BA3466" s="94"/>
      <c r="BB3466" s="71"/>
      <c r="BC3466" s="54"/>
      <c r="BD3466" s="41">
        <v>6</v>
      </c>
      <c r="BE3466" s="52">
        <v>62</v>
      </c>
      <c r="BF3466" s="62">
        <v>6214</v>
      </c>
      <c r="BG3466" s="280" t="s">
        <v>52</v>
      </c>
    </row>
    <row r="3467" spans="1:59" s="63" customFormat="1" ht="12.75" x14ac:dyDescent="0.2">
      <c r="A3467" s="196">
        <v>6</v>
      </c>
      <c r="B3467" s="197" t="s">
        <v>1027</v>
      </c>
      <c r="C3467" s="208">
        <v>62</v>
      </c>
      <c r="D3467" s="209" t="s">
        <v>1039</v>
      </c>
      <c r="E3467" s="210">
        <v>6214</v>
      </c>
      <c r="F3467" s="211" t="s">
        <v>1043</v>
      </c>
      <c r="G3467" s="231"/>
      <c r="H3467" s="65"/>
      <c r="I3467" s="222"/>
      <c r="J3467" s="66"/>
      <c r="K3467" s="66"/>
      <c r="L3467" s="66"/>
      <c r="M3467" s="64"/>
      <c r="N3467" s="304"/>
      <c r="O3467" s="305"/>
      <c r="P3467" s="127"/>
      <c r="Q3467" s="67"/>
      <c r="R3467" s="67"/>
      <c r="S3467" s="67"/>
      <c r="T3467" s="67"/>
      <c r="U3467" s="67"/>
      <c r="V3467" s="67"/>
      <c r="W3467" s="67"/>
      <c r="X3467" s="67"/>
      <c r="Y3467" s="68"/>
      <c r="Z3467" s="68"/>
      <c r="AA3467" s="68"/>
      <c r="AB3467" s="67"/>
      <c r="AC3467" s="67"/>
      <c r="AD3467" s="67"/>
      <c r="AE3467" s="67"/>
      <c r="AF3467" s="67"/>
      <c r="AG3467" s="67"/>
      <c r="AH3467" s="67"/>
      <c r="AI3467" s="67"/>
      <c r="AJ3467" s="68"/>
      <c r="AK3467" s="68"/>
      <c r="AL3467" s="68"/>
      <c r="AM3467" s="67"/>
      <c r="AN3467" s="67"/>
      <c r="AO3467" s="67"/>
      <c r="AP3467" s="67"/>
      <c r="AQ3467" s="67"/>
      <c r="AR3467" s="67"/>
      <c r="AS3467" s="67"/>
      <c r="AT3467" s="67"/>
      <c r="AU3467" s="67"/>
      <c r="AV3467" s="67"/>
      <c r="AW3467" s="67"/>
      <c r="AX3467" s="68"/>
      <c r="AY3467" s="68"/>
      <c r="AZ3467" s="69"/>
      <c r="BA3467" s="70"/>
      <c r="BB3467" s="71"/>
      <c r="BC3467" s="54"/>
      <c r="BD3467" s="41">
        <v>6</v>
      </c>
      <c r="BE3467" s="52">
        <v>62</v>
      </c>
      <c r="BF3467" s="62">
        <v>6214</v>
      </c>
      <c r="BG3467" s="275"/>
    </row>
    <row r="3468" spans="1:59" s="63" customFormat="1" ht="12.75" x14ac:dyDescent="0.2">
      <c r="A3468" s="196">
        <v>6</v>
      </c>
      <c r="B3468" s="197" t="s">
        <v>1027</v>
      </c>
      <c r="C3468" s="208">
        <v>62</v>
      </c>
      <c r="D3468" s="209" t="s">
        <v>1039</v>
      </c>
      <c r="E3468" s="210">
        <v>6214</v>
      </c>
      <c r="F3468" s="211" t="s">
        <v>1043</v>
      </c>
      <c r="G3468" s="230"/>
      <c r="H3468" s="56"/>
      <c r="I3468" s="221"/>
      <c r="J3468" s="57"/>
      <c r="K3468" s="57"/>
      <c r="L3468" s="57"/>
      <c r="M3468" s="55"/>
      <c r="N3468" s="303"/>
      <c r="O3468" s="245"/>
      <c r="P3468" s="122"/>
      <c r="Q3468" s="58"/>
      <c r="R3468" s="58"/>
      <c r="S3468" s="58"/>
      <c r="T3468" s="58"/>
      <c r="U3468" s="58"/>
      <c r="V3468" s="58"/>
      <c r="W3468" s="58"/>
      <c r="X3468" s="58"/>
      <c r="Y3468" s="59"/>
      <c r="Z3468" s="59"/>
      <c r="AA3468" s="59"/>
      <c r="AB3468" s="58"/>
      <c r="AC3468" s="58"/>
      <c r="AD3468" s="58"/>
      <c r="AE3468" s="58"/>
      <c r="AF3468" s="58"/>
      <c r="AG3468" s="58"/>
      <c r="AH3468" s="58"/>
      <c r="AI3468" s="58"/>
      <c r="AJ3468" s="59"/>
      <c r="AK3468" s="59"/>
      <c r="AL3468" s="59"/>
      <c r="AM3468" s="58"/>
      <c r="AN3468" s="58"/>
      <c r="AO3468" s="58"/>
      <c r="AP3468" s="58"/>
      <c r="AQ3468" s="58"/>
      <c r="AR3468" s="58"/>
      <c r="AS3468" s="58"/>
      <c r="AT3468" s="58"/>
      <c r="AU3468" s="58"/>
      <c r="AV3468" s="58"/>
      <c r="AW3468" s="58"/>
      <c r="AX3468" s="59"/>
      <c r="AY3468" s="59"/>
      <c r="AZ3468" s="60"/>
      <c r="BA3468" s="61"/>
      <c r="BB3468" s="54"/>
      <c r="BC3468" s="54"/>
      <c r="BD3468" s="41">
        <v>6</v>
      </c>
      <c r="BE3468" s="52">
        <v>62</v>
      </c>
      <c r="BF3468" s="62">
        <v>6214</v>
      </c>
      <c r="BG3468" s="274"/>
    </row>
    <row r="3469" spans="1:59" x14ac:dyDescent="0.25">
      <c r="A3469" s="196">
        <v>6</v>
      </c>
      <c r="B3469" s="197" t="s">
        <v>1027</v>
      </c>
      <c r="C3469" s="208">
        <v>62</v>
      </c>
      <c r="D3469" s="209" t="s">
        <v>1039</v>
      </c>
      <c r="E3469" s="212">
        <v>6218</v>
      </c>
      <c r="F3469" s="213" t="s">
        <v>1045</v>
      </c>
      <c r="G3469" s="234"/>
      <c r="H3469" s="138"/>
      <c r="I3469" s="224"/>
      <c r="J3469" s="98"/>
      <c r="K3469" s="98"/>
      <c r="L3469" s="98"/>
      <c r="M3469" s="137"/>
      <c r="N3469" s="322"/>
      <c r="O3469" s="323"/>
      <c r="P3469" s="139"/>
      <c r="Q3469" s="139"/>
      <c r="R3469" s="139"/>
      <c r="S3469" s="139"/>
      <c r="T3469" s="139"/>
      <c r="U3469" s="139"/>
      <c r="V3469" s="139"/>
      <c r="W3469" s="139"/>
      <c r="X3469" s="139"/>
      <c r="Y3469" s="100"/>
      <c r="Z3469" s="125"/>
      <c r="AA3469" s="125"/>
      <c r="AB3469" s="139"/>
      <c r="AC3469" s="139"/>
      <c r="AD3469" s="139"/>
      <c r="AE3469" s="139"/>
      <c r="AF3469" s="139"/>
      <c r="AG3469" s="139"/>
      <c r="AH3469" s="139"/>
      <c r="AI3469" s="139"/>
      <c r="AJ3469" s="100"/>
      <c r="AK3469" s="125"/>
      <c r="AL3469" s="125"/>
      <c r="AM3469" s="139"/>
      <c r="AN3469" s="139"/>
      <c r="AO3469" s="139"/>
      <c r="AP3469" s="139"/>
      <c r="AQ3469" s="139"/>
      <c r="AR3469" s="139"/>
      <c r="AS3469" s="139"/>
      <c r="AT3469" s="139"/>
      <c r="AU3469" s="139"/>
      <c r="AV3469" s="139"/>
      <c r="AW3469" s="99"/>
      <c r="AX3469" s="125"/>
      <c r="AY3469" s="100"/>
      <c r="AZ3469" s="140"/>
      <c r="BA3469" s="141"/>
      <c r="BB3469" s="136"/>
      <c r="BC3469" s="136"/>
      <c r="BD3469" s="41">
        <v>6</v>
      </c>
      <c r="BE3469" s="52">
        <v>62</v>
      </c>
      <c r="BF3469" s="103">
        <v>6218</v>
      </c>
      <c r="BG3469" s="283"/>
    </row>
    <row r="3470" spans="1:59" s="63" customFormat="1" ht="12.75" x14ac:dyDescent="0.2">
      <c r="A3470" s="196">
        <v>6</v>
      </c>
      <c r="B3470" s="197" t="s">
        <v>1027</v>
      </c>
      <c r="C3470" s="208">
        <v>62</v>
      </c>
      <c r="D3470" s="209" t="s">
        <v>1039</v>
      </c>
      <c r="E3470" s="212">
        <v>6218</v>
      </c>
      <c r="F3470" s="213" t="s">
        <v>1045</v>
      </c>
      <c r="G3470" s="232"/>
      <c r="H3470" s="97"/>
      <c r="I3470" s="224"/>
      <c r="J3470" s="98"/>
      <c r="K3470" s="98"/>
      <c r="L3470" s="98"/>
      <c r="M3470" s="96"/>
      <c r="N3470" s="307"/>
      <c r="O3470" s="246"/>
      <c r="P3470" s="124"/>
      <c r="Q3470" s="99"/>
      <c r="R3470" s="99"/>
      <c r="S3470" s="99"/>
      <c r="T3470" s="99"/>
      <c r="U3470" s="99"/>
      <c r="V3470" s="99"/>
      <c r="W3470" s="99"/>
      <c r="X3470" s="99"/>
      <c r="Y3470" s="100"/>
      <c r="Z3470" s="100"/>
      <c r="AA3470" s="100"/>
      <c r="AB3470" s="99"/>
      <c r="AC3470" s="99"/>
      <c r="AD3470" s="99"/>
      <c r="AE3470" s="99"/>
      <c r="AF3470" s="99"/>
      <c r="AG3470" s="99"/>
      <c r="AH3470" s="99"/>
      <c r="AI3470" s="99"/>
      <c r="AJ3470" s="100"/>
      <c r="AK3470" s="100"/>
      <c r="AL3470" s="100"/>
      <c r="AM3470" s="99"/>
      <c r="AN3470" s="99"/>
      <c r="AO3470" s="99"/>
      <c r="AP3470" s="99"/>
      <c r="AQ3470" s="99"/>
      <c r="AR3470" s="99"/>
      <c r="AS3470" s="99"/>
      <c r="AT3470" s="99"/>
      <c r="AU3470" s="99"/>
      <c r="AV3470" s="99"/>
      <c r="AW3470" s="99"/>
      <c r="AX3470" s="100"/>
      <c r="AY3470" s="100"/>
      <c r="AZ3470" s="101"/>
      <c r="BA3470" s="102"/>
      <c r="BB3470" s="95"/>
      <c r="BC3470" s="95"/>
      <c r="BD3470" s="41">
        <v>6</v>
      </c>
      <c r="BE3470" s="52">
        <v>62</v>
      </c>
      <c r="BF3470" s="103">
        <v>6218</v>
      </c>
      <c r="BG3470" s="277"/>
    </row>
    <row r="3471" spans="1:59" s="63" customFormat="1" ht="12.75" x14ac:dyDescent="0.2">
      <c r="A3471" s="196">
        <v>6</v>
      </c>
      <c r="B3471" s="197" t="s">
        <v>1027</v>
      </c>
      <c r="C3471" s="208">
        <v>62</v>
      </c>
      <c r="D3471" s="209" t="s">
        <v>1039</v>
      </c>
      <c r="E3471" s="212">
        <v>6218</v>
      </c>
      <c r="F3471" s="213" t="s">
        <v>1045</v>
      </c>
      <c r="G3471" s="231"/>
      <c r="H3471" s="65"/>
      <c r="I3471" s="222"/>
      <c r="J3471" s="66"/>
      <c r="K3471" s="66"/>
      <c r="L3471" s="66"/>
      <c r="M3471" s="64"/>
      <c r="N3471" s="304"/>
      <c r="O3471" s="305"/>
      <c r="P3471" s="127"/>
      <c r="Q3471" s="67"/>
      <c r="R3471" s="67"/>
      <c r="S3471" s="67"/>
      <c r="T3471" s="67"/>
      <c r="U3471" s="67"/>
      <c r="V3471" s="67"/>
      <c r="W3471" s="67"/>
      <c r="X3471" s="67"/>
      <c r="Y3471" s="68"/>
      <c r="Z3471" s="68"/>
      <c r="AA3471" s="68"/>
      <c r="AB3471" s="67"/>
      <c r="AC3471" s="67"/>
      <c r="AD3471" s="67"/>
      <c r="AE3471" s="67"/>
      <c r="AF3471" s="67"/>
      <c r="AG3471" s="67"/>
      <c r="AH3471" s="67"/>
      <c r="AI3471" s="67"/>
      <c r="AJ3471" s="68"/>
      <c r="AK3471" s="68"/>
      <c r="AL3471" s="68"/>
      <c r="AM3471" s="67"/>
      <c r="AN3471" s="67"/>
      <c r="AO3471" s="67"/>
      <c r="AP3471" s="67"/>
      <c r="AQ3471" s="67"/>
      <c r="AR3471" s="67"/>
      <c r="AS3471" s="67"/>
      <c r="AT3471" s="67"/>
      <c r="AU3471" s="67"/>
      <c r="AV3471" s="67"/>
      <c r="AW3471" s="67"/>
      <c r="AX3471" s="68"/>
      <c r="AY3471" s="68"/>
      <c r="AZ3471" s="69"/>
      <c r="BA3471" s="70"/>
      <c r="BB3471" s="71"/>
      <c r="BC3471" s="95"/>
      <c r="BD3471" s="41">
        <v>6</v>
      </c>
      <c r="BE3471" s="52">
        <v>62</v>
      </c>
      <c r="BF3471" s="103">
        <v>6218</v>
      </c>
      <c r="BG3471" s="275"/>
    </row>
    <row r="3472" spans="1:59" s="63" customFormat="1" ht="12.75" x14ac:dyDescent="0.2">
      <c r="A3472" s="196">
        <v>6</v>
      </c>
      <c r="B3472" s="197" t="s">
        <v>1027</v>
      </c>
      <c r="C3472" s="208">
        <v>62</v>
      </c>
      <c r="D3472" s="209" t="s">
        <v>1039</v>
      </c>
      <c r="E3472" s="212">
        <v>6218</v>
      </c>
      <c r="F3472" s="213" t="s">
        <v>1045</v>
      </c>
      <c r="G3472" s="231"/>
      <c r="H3472" s="72" t="s">
        <v>47</v>
      </c>
      <c r="I3472" s="223"/>
      <c r="J3472" s="73"/>
      <c r="K3472" s="73"/>
      <c r="L3472" s="73"/>
      <c r="M3472" s="74"/>
      <c r="N3472" s="247"/>
      <c r="O3472" s="306"/>
      <c r="P3472" s="105"/>
      <c r="Q3472" s="75"/>
      <c r="R3472" s="75"/>
      <c r="S3472" s="75"/>
      <c r="T3472" s="75"/>
      <c r="U3472" s="75"/>
      <c r="V3472" s="75"/>
      <c r="W3472" s="75"/>
      <c r="X3472" s="75"/>
      <c r="Y3472" s="76">
        <f>IF(ISNUMBER(VLOOKUP(Y3474,P$7:W$7,MATCH(Y3474,P$7:W$7))),VLOOKUP(Y3474,P$7:W$7,MATCH(Y3474,P$7:W$7)),IF(N3476=0,"No Data",IF(Y3474&gt;0,"&lt;100",0)))</f>
        <v>10000</v>
      </c>
      <c r="Z3472" s="77">
        <f>IF(ISNUMBER(VLOOKUP(Z3476,P$7:W$7,MATCH(Z3476,P$7:W$7))),VLOOKUP(Z3476,P$7:W$7,MATCH(Z3476,P$7:W$7)),IF(N3476=0,"No Data",IF(Z3476&gt;0,"&lt;100",0)))</f>
        <v>10000</v>
      </c>
      <c r="AA3472" s="106">
        <f>IF(ISNUMBER(Z3472),Z3472,0)</f>
        <v>10000</v>
      </c>
      <c r="AB3472" s="75"/>
      <c r="AC3472" s="75"/>
      <c r="AD3472" s="75"/>
      <c r="AE3472" s="75"/>
      <c r="AF3472" s="75"/>
      <c r="AG3472" s="75"/>
      <c r="AH3472" s="75"/>
      <c r="AI3472" s="75"/>
      <c r="AJ3472" s="76">
        <f>IF(ISNUMBER(VLOOKUP(AJ3474,AB$7:AH$7,MATCH(AJ3474,AB$7:AH$7))),VLOOKUP(AJ3474,AB$7:AH$7,MATCH(AJ3474,AB$7:AH$7)),IF(N3476=0,"No Data",IF(AJ3474&gt;0,"&lt;50",0)))</f>
        <v>0</v>
      </c>
      <c r="AK3472" s="77">
        <f>IF(ISNUMBER(VLOOKUP(AK3476,AB$7:AH$7,MATCH(AK3476,AB$7:AH$7))),VLOOKUP(AK3476,AB$7:AH$7,MATCH(AK3476,AB$7:AH$7)),IF(N3476=0,"No Data",IF(AK3476&gt;0,"&lt;50",0)))</f>
        <v>0</v>
      </c>
      <c r="AL3472" s="106">
        <f>IF(ISNUMBER(AK3472),AK3472,0)</f>
        <v>0</v>
      </c>
      <c r="AM3472" s="75"/>
      <c r="AN3472" s="75"/>
      <c r="AO3472" s="75"/>
      <c r="AP3472" s="75"/>
      <c r="AQ3472" s="75"/>
      <c r="AR3472" s="75"/>
      <c r="AS3472" s="75"/>
      <c r="AT3472" s="75"/>
      <c r="AU3472" s="75"/>
      <c r="AV3472" s="75"/>
      <c r="AW3472" s="76">
        <f>IF(ISNUMBER(VLOOKUP(AW3474,AM$7:AU$7,MATCH(AW3474,AM$7:AU$7))),VLOOKUP(AW3474,AM$7:AU$7,MATCH(AW3474,AM$7:AU$7)),IF(N3476=0,"No Data",IF(AW3474&gt;0,"&lt;10",0)))</f>
        <v>100</v>
      </c>
      <c r="AX3472" s="77">
        <f>IF(ISNUMBER(VLOOKUP(AX3476,AM$7:AU$7,MATCH(AX3476,AM$7:AU$7))),VLOOKUP(AX3476,AM$7:AU$7,MATCH(AX3476,AM$7:AU$7)),IF(N3476=0,"No Data",IF(AX3476&gt;0,"&lt;10",0)))</f>
        <v>100</v>
      </c>
      <c r="AY3472" s="106">
        <f>IF(ISNUMBER(AX3472),AX3472,0)</f>
        <v>100</v>
      </c>
      <c r="AZ3472" s="79"/>
      <c r="BA3472" s="80"/>
      <c r="BB3472" s="71"/>
      <c r="BC3472" s="95"/>
      <c r="BD3472" s="41">
        <v>6</v>
      </c>
      <c r="BE3472" s="52">
        <v>62</v>
      </c>
      <c r="BF3472" s="103">
        <v>6218</v>
      </c>
      <c r="BG3472" s="276" t="s">
        <v>47</v>
      </c>
    </row>
    <row r="3473" spans="1:59" s="63" customFormat="1" ht="12.75" x14ac:dyDescent="0.2">
      <c r="A3473" s="196">
        <v>6</v>
      </c>
      <c r="B3473" s="197" t="s">
        <v>1027</v>
      </c>
      <c r="C3473" s="208">
        <v>62</v>
      </c>
      <c r="D3473" s="209" t="s">
        <v>1039</v>
      </c>
      <c r="E3473" s="212">
        <v>6218</v>
      </c>
      <c r="F3473" s="213" t="s">
        <v>1045</v>
      </c>
      <c r="G3473" s="231"/>
      <c r="H3473" s="81" t="s">
        <v>48</v>
      </c>
      <c r="I3473" s="223"/>
      <c r="J3473" s="73"/>
      <c r="K3473" s="73"/>
      <c r="L3473" s="73"/>
      <c r="M3473" s="74"/>
      <c r="N3473" s="247"/>
      <c r="O3473" s="306"/>
      <c r="P3473" s="105"/>
      <c r="Q3473" s="75"/>
      <c r="R3473" s="75"/>
      <c r="S3473" s="75"/>
      <c r="T3473" s="75"/>
      <c r="U3473" s="75"/>
      <c r="V3473" s="75"/>
      <c r="W3473" s="75"/>
      <c r="X3473" s="75"/>
      <c r="Y3473" s="82">
        <f>MIN(X3477:X3479)</f>
        <v>100</v>
      </c>
      <c r="Z3473" s="83"/>
      <c r="AA3473" s="83"/>
      <c r="AB3473" s="75"/>
      <c r="AC3473" s="75"/>
      <c r="AD3473" s="75"/>
      <c r="AE3473" s="75"/>
      <c r="AF3473" s="75"/>
      <c r="AG3473" s="75"/>
      <c r="AH3473" s="75"/>
      <c r="AI3473" s="75"/>
      <c r="AJ3473" s="82">
        <f>MIN(AI3477:AI3479)</f>
        <v>0</v>
      </c>
      <c r="AK3473" s="83"/>
      <c r="AL3473" s="83"/>
      <c r="AM3473" s="75"/>
      <c r="AN3473" s="75"/>
      <c r="AO3473" s="75"/>
      <c r="AP3473" s="75"/>
      <c r="AQ3473" s="75"/>
      <c r="AR3473" s="75"/>
      <c r="AS3473" s="75"/>
      <c r="AT3473" s="75"/>
      <c r="AU3473" s="75"/>
      <c r="AV3473" s="75"/>
      <c r="AW3473" s="82">
        <f>MIN(AV3477:AV3479)</f>
        <v>100</v>
      </c>
      <c r="AX3473" s="83"/>
      <c r="AY3473" s="83"/>
      <c r="AZ3473" s="79"/>
      <c r="BA3473" s="80"/>
      <c r="BB3473" s="71"/>
      <c r="BC3473" s="95"/>
      <c r="BD3473" s="41">
        <v>6</v>
      </c>
      <c r="BE3473" s="52">
        <v>62</v>
      </c>
      <c r="BF3473" s="103">
        <v>6218</v>
      </c>
      <c r="BG3473" s="278" t="s">
        <v>48</v>
      </c>
    </row>
    <row r="3474" spans="1:59" s="63" customFormat="1" ht="12.75" x14ac:dyDescent="0.2">
      <c r="A3474" s="196">
        <v>6</v>
      </c>
      <c r="B3474" s="197" t="s">
        <v>1027</v>
      </c>
      <c r="C3474" s="208">
        <v>62</v>
      </c>
      <c r="D3474" s="209" t="s">
        <v>1039</v>
      </c>
      <c r="E3474" s="212">
        <v>6218</v>
      </c>
      <c r="F3474" s="213" t="s">
        <v>1045</v>
      </c>
      <c r="G3474" s="231"/>
      <c r="H3474" s="81" t="s">
        <v>49</v>
      </c>
      <c r="I3474" s="223"/>
      <c r="J3474" s="73"/>
      <c r="K3474" s="73"/>
      <c r="L3474" s="73"/>
      <c r="M3474" s="74"/>
      <c r="N3474" s="247"/>
      <c r="O3474" s="306"/>
      <c r="P3474" s="105"/>
      <c r="Q3474" s="75"/>
      <c r="R3474" s="75"/>
      <c r="S3474" s="75"/>
      <c r="T3474" s="75"/>
      <c r="U3474" s="75"/>
      <c r="V3474" s="75"/>
      <c r="W3474" s="75"/>
      <c r="X3474" s="75"/>
      <c r="Y3474" s="84">
        <f>IF(ISNUMBER(AVERAGE(X3477:X3479)),AVERAGE(X3477:X3479),0)</f>
        <v>16700</v>
      </c>
      <c r="Z3474" s="83"/>
      <c r="AA3474" s="83"/>
      <c r="AB3474" s="75"/>
      <c r="AC3474" s="75"/>
      <c r="AD3474" s="75"/>
      <c r="AE3474" s="75"/>
      <c r="AF3474" s="75"/>
      <c r="AG3474" s="75"/>
      <c r="AH3474" s="75"/>
      <c r="AI3474" s="75"/>
      <c r="AJ3474" s="84">
        <f>IF(ISNUMBER(AVERAGE(AI3477:AI3479)),AVERAGE(AI3477:AI3479),0)</f>
        <v>0</v>
      </c>
      <c r="AK3474" s="83"/>
      <c r="AL3474" s="83"/>
      <c r="AM3474" s="75"/>
      <c r="AN3474" s="75"/>
      <c r="AO3474" s="75"/>
      <c r="AP3474" s="75"/>
      <c r="AQ3474" s="75"/>
      <c r="AR3474" s="75"/>
      <c r="AS3474" s="75"/>
      <c r="AT3474" s="75"/>
      <c r="AU3474" s="75"/>
      <c r="AV3474" s="75"/>
      <c r="AW3474" s="84">
        <f>IF(ISNUMBER(AVERAGE(AV3477:AV3479)),AVERAGE(AV3477:AV3479),0)</f>
        <v>233.33333333333334</v>
      </c>
      <c r="AX3474" s="83"/>
      <c r="AY3474" s="83"/>
      <c r="AZ3474" s="79"/>
      <c r="BA3474" s="80"/>
      <c r="BB3474" s="71"/>
      <c r="BC3474" s="95"/>
      <c r="BD3474" s="41">
        <v>6</v>
      </c>
      <c r="BE3474" s="52">
        <v>62</v>
      </c>
      <c r="BF3474" s="103">
        <v>6218</v>
      </c>
      <c r="BG3474" s="278" t="s">
        <v>49</v>
      </c>
    </row>
    <row r="3475" spans="1:59" s="63" customFormat="1" ht="12.75" x14ac:dyDescent="0.2">
      <c r="A3475" s="196">
        <v>6</v>
      </c>
      <c r="B3475" s="197" t="s">
        <v>1027</v>
      </c>
      <c r="C3475" s="208">
        <v>62</v>
      </c>
      <c r="D3475" s="209" t="s">
        <v>1039</v>
      </c>
      <c r="E3475" s="212">
        <v>6218</v>
      </c>
      <c r="F3475" s="213" t="s">
        <v>1045</v>
      </c>
      <c r="G3475" s="231"/>
      <c r="H3475" s="81" t="s">
        <v>50</v>
      </c>
      <c r="I3475" s="223"/>
      <c r="J3475" s="73"/>
      <c r="K3475" s="73"/>
      <c r="L3475" s="73"/>
      <c r="M3475" s="74"/>
      <c r="N3475" s="247"/>
      <c r="O3475" s="306"/>
      <c r="P3475" s="105"/>
      <c r="Q3475" s="75"/>
      <c r="R3475" s="75"/>
      <c r="S3475" s="75"/>
      <c r="T3475" s="75"/>
      <c r="U3475" s="75"/>
      <c r="V3475" s="75"/>
      <c r="W3475" s="75"/>
      <c r="X3475" s="75"/>
      <c r="Y3475" s="84">
        <f>MAX(X3477:X3479)</f>
        <v>25000</v>
      </c>
      <c r="Z3475" s="83"/>
      <c r="AA3475" s="83"/>
      <c r="AB3475" s="75"/>
      <c r="AC3475" s="75"/>
      <c r="AD3475" s="75"/>
      <c r="AE3475" s="75"/>
      <c r="AF3475" s="75"/>
      <c r="AG3475" s="75"/>
      <c r="AH3475" s="75"/>
      <c r="AI3475" s="75"/>
      <c r="AJ3475" s="84">
        <f>MAX(AI3477:AI3479)</f>
        <v>0</v>
      </c>
      <c r="AK3475" s="83"/>
      <c r="AL3475" s="83"/>
      <c r="AM3475" s="75"/>
      <c r="AN3475" s="75"/>
      <c r="AO3475" s="75"/>
      <c r="AP3475" s="75"/>
      <c r="AQ3475" s="75"/>
      <c r="AR3475" s="75"/>
      <c r="AS3475" s="75"/>
      <c r="AT3475" s="75"/>
      <c r="AU3475" s="75"/>
      <c r="AV3475" s="75"/>
      <c r="AW3475" s="84">
        <f>MAX(AV3477:AV3479)</f>
        <v>500</v>
      </c>
      <c r="AX3475" s="83"/>
      <c r="AY3475" s="83"/>
      <c r="AZ3475" s="79"/>
      <c r="BA3475" s="80"/>
      <c r="BB3475" s="71"/>
      <c r="BC3475" s="95"/>
      <c r="BD3475" s="41">
        <v>6</v>
      </c>
      <c r="BE3475" s="52">
        <v>62</v>
      </c>
      <c r="BF3475" s="103">
        <v>6218</v>
      </c>
      <c r="BG3475" s="278" t="s">
        <v>50</v>
      </c>
    </row>
    <row r="3476" spans="1:59" s="63" customFormat="1" ht="12.75" x14ac:dyDescent="0.2">
      <c r="A3476" s="196">
        <v>6</v>
      </c>
      <c r="B3476" s="197" t="s">
        <v>1027</v>
      </c>
      <c r="C3476" s="208">
        <v>62</v>
      </c>
      <c r="D3476" s="209" t="s">
        <v>1039</v>
      </c>
      <c r="E3476" s="212">
        <v>6218</v>
      </c>
      <c r="F3476" s="213" t="s">
        <v>1045</v>
      </c>
      <c r="G3476" s="231"/>
      <c r="H3476" s="85" t="s">
        <v>51</v>
      </c>
      <c r="I3476" s="223"/>
      <c r="J3476" s="73"/>
      <c r="K3476" s="73"/>
      <c r="L3476" s="73"/>
      <c r="M3476" s="74"/>
      <c r="N3476" s="320">
        <f>SUM(N3477:N3480)</f>
        <v>3</v>
      </c>
      <c r="O3476" s="293">
        <f>SUM(O3477:O3480)</f>
        <v>1</v>
      </c>
      <c r="P3476" s="292"/>
      <c r="Q3476" s="87"/>
      <c r="R3476" s="87"/>
      <c r="S3476" s="87"/>
      <c r="T3476" s="87"/>
      <c r="U3476" s="87"/>
      <c r="V3476" s="87"/>
      <c r="W3476" s="87"/>
      <c r="X3476" s="87"/>
      <c r="Y3476" s="88"/>
      <c r="Z3476" s="119">
        <f>SUM(Z3477:Z3480)</f>
        <v>16700</v>
      </c>
      <c r="AA3476" s="88"/>
      <c r="AB3476" s="87"/>
      <c r="AC3476" s="87"/>
      <c r="AD3476" s="87"/>
      <c r="AE3476" s="87"/>
      <c r="AF3476" s="87"/>
      <c r="AG3476" s="87"/>
      <c r="AH3476" s="87"/>
      <c r="AI3476" s="87"/>
      <c r="AJ3476" s="88"/>
      <c r="AK3476" s="119">
        <f>SUM(AK3477:AK3480)</f>
        <v>0</v>
      </c>
      <c r="AL3476" s="88"/>
      <c r="AM3476" s="87"/>
      <c r="AN3476" s="87"/>
      <c r="AO3476" s="87"/>
      <c r="AP3476" s="87"/>
      <c r="AQ3476" s="87"/>
      <c r="AR3476" s="87"/>
      <c r="AS3476" s="87"/>
      <c r="AT3476" s="87"/>
      <c r="AU3476" s="87"/>
      <c r="AV3476" s="87"/>
      <c r="AW3476" s="112"/>
      <c r="AX3476" s="119">
        <f>SUM(AX3477:AX3480)</f>
        <v>233.33333333333331</v>
      </c>
      <c r="AY3476" s="88"/>
      <c r="AZ3476" s="79"/>
      <c r="BA3476" s="80"/>
      <c r="BB3476" s="71"/>
      <c r="BC3476" s="95"/>
      <c r="BD3476" s="41">
        <v>6</v>
      </c>
      <c r="BE3476" s="52">
        <v>62</v>
      </c>
      <c r="BF3476" s="103">
        <v>6218</v>
      </c>
      <c r="BG3476" s="279" t="s">
        <v>51</v>
      </c>
    </row>
    <row r="3477" spans="1:59" s="63" customFormat="1" ht="12.75" x14ac:dyDescent="0.2">
      <c r="A3477" s="196">
        <v>6</v>
      </c>
      <c r="B3477" s="197" t="s">
        <v>1027</v>
      </c>
      <c r="C3477" s="208">
        <v>62</v>
      </c>
      <c r="D3477" s="209" t="s">
        <v>1039</v>
      </c>
      <c r="E3477" s="212">
        <v>6218</v>
      </c>
      <c r="F3477" s="213" t="s">
        <v>1045</v>
      </c>
      <c r="G3477" s="231"/>
      <c r="H3477" s="89" t="s">
        <v>52</v>
      </c>
      <c r="I3477" s="90" t="s">
        <v>1041</v>
      </c>
      <c r="J3477" s="90"/>
      <c r="K3477" s="90" t="s">
        <v>73</v>
      </c>
      <c r="L3477" s="90" t="s">
        <v>69</v>
      </c>
      <c r="M3477" s="91"/>
      <c r="N3477" s="312">
        <v>1</v>
      </c>
      <c r="O3477" s="313">
        <f>N3477/N$3476</f>
        <v>0.33333333333333331</v>
      </c>
      <c r="P3477" s="104"/>
      <c r="Q3477" s="92"/>
      <c r="R3477" s="92"/>
      <c r="S3477" s="92"/>
      <c r="T3477" s="92"/>
      <c r="U3477" s="92"/>
      <c r="V3477" s="92"/>
      <c r="W3477" s="92">
        <v>1</v>
      </c>
      <c r="X3477" s="109">
        <f>P3477*P$7+Q3477*Q$7+R3477*R$7+S3477*S$7+T3477*T$7+U3477*U$7+V3477*V$7+W3477*W$7</f>
        <v>25000</v>
      </c>
      <c r="Y3477" s="83"/>
      <c r="Z3477" s="110">
        <f>X3477*$O3477</f>
        <v>8333.3333333333321</v>
      </c>
      <c r="AA3477" s="111"/>
      <c r="AB3477" s="92"/>
      <c r="AC3477" s="92"/>
      <c r="AD3477" s="92"/>
      <c r="AE3477" s="92"/>
      <c r="AF3477" s="92"/>
      <c r="AG3477" s="92"/>
      <c r="AH3477" s="92"/>
      <c r="AI3477" s="109">
        <f>AB3477*AB$7+AC3477*AC$7+AD3477*AD$7+AE3477*AE$7+AF3477*AF$7+AG3477*AG$7+AH3477*AH$7</f>
        <v>0</v>
      </c>
      <c r="AJ3477" s="83"/>
      <c r="AK3477" s="110">
        <f>AI3477*$O3477</f>
        <v>0</v>
      </c>
      <c r="AL3477" s="111"/>
      <c r="AM3477" s="92"/>
      <c r="AN3477" s="92"/>
      <c r="AO3477" s="92"/>
      <c r="AP3477" s="92">
        <v>1</v>
      </c>
      <c r="AQ3477" s="92"/>
      <c r="AR3477" s="92"/>
      <c r="AS3477" s="92"/>
      <c r="AT3477" s="92"/>
      <c r="AU3477" s="92"/>
      <c r="AV3477" s="109">
        <f>AM3477*AM$7+AN3477*AN$7+AO3477*AO$7+AP3477*AP$7+AQ3477*AQ$7+AR3477*AR$7+AS3477*AS$7+AT3477*AT$7+AU3477*AU$7</f>
        <v>100</v>
      </c>
      <c r="AW3477" s="75"/>
      <c r="AX3477" s="110">
        <f>AV3477*$O3477</f>
        <v>33.333333333333329</v>
      </c>
      <c r="AY3477" s="111"/>
      <c r="AZ3477" s="93"/>
      <c r="BA3477" s="94" t="s">
        <v>131</v>
      </c>
      <c r="BB3477" s="71"/>
      <c r="BC3477" s="95"/>
      <c r="BD3477" s="41">
        <v>6</v>
      </c>
      <c r="BE3477" s="52">
        <v>62</v>
      </c>
      <c r="BF3477" s="103">
        <v>6218</v>
      </c>
      <c r="BG3477" s="280" t="s">
        <v>52</v>
      </c>
    </row>
    <row r="3478" spans="1:59" s="63" customFormat="1" ht="12.75" x14ac:dyDescent="0.2">
      <c r="A3478" s="196">
        <v>6</v>
      </c>
      <c r="B3478" s="197" t="s">
        <v>1027</v>
      </c>
      <c r="C3478" s="208">
        <v>62</v>
      </c>
      <c r="D3478" s="209" t="s">
        <v>1039</v>
      </c>
      <c r="E3478" s="212">
        <v>6218</v>
      </c>
      <c r="F3478" s="213" t="s">
        <v>1045</v>
      </c>
      <c r="G3478" s="231"/>
      <c r="H3478" s="89"/>
      <c r="I3478" s="90" t="s">
        <v>1046</v>
      </c>
      <c r="J3478" s="90"/>
      <c r="K3478" s="90" t="s">
        <v>64</v>
      </c>
      <c r="L3478" s="90" t="s">
        <v>76</v>
      </c>
      <c r="M3478" s="91"/>
      <c r="N3478" s="312">
        <v>1</v>
      </c>
      <c r="O3478" s="313">
        <f>N3478/N$3476</f>
        <v>0.33333333333333331</v>
      </c>
      <c r="P3478" s="104">
        <v>1</v>
      </c>
      <c r="Q3478" s="92"/>
      <c r="R3478" s="92"/>
      <c r="S3478" s="92"/>
      <c r="T3478" s="92"/>
      <c r="U3478" s="92"/>
      <c r="V3478" s="92"/>
      <c r="W3478" s="92"/>
      <c r="X3478" s="109">
        <f>P3478*P$7+Q3478*Q$7+R3478*R$7+S3478*S$7+T3478*T$7+U3478*U$7+V3478*V$7+W3478*W$7</f>
        <v>100</v>
      </c>
      <c r="Y3478" s="83"/>
      <c r="Z3478" s="110">
        <f>X3478*$O3478</f>
        <v>33.333333333333329</v>
      </c>
      <c r="AA3478" s="111"/>
      <c r="AB3478" s="92"/>
      <c r="AC3478" s="92"/>
      <c r="AD3478" s="92"/>
      <c r="AE3478" s="92"/>
      <c r="AF3478" s="92"/>
      <c r="AG3478" s="92"/>
      <c r="AH3478" s="92"/>
      <c r="AI3478" s="109">
        <f>AB3478*AB$7+AC3478*AC$7+AD3478*AD$7+AE3478*AE$7+AF3478*AF$7+AG3478*AG$7+AH3478*AH$7</f>
        <v>0</v>
      </c>
      <c r="AJ3478" s="83"/>
      <c r="AK3478" s="110">
        <f>AI3478*$O3478</f>
        <v>0</v>
      </c>
      <c r="AL3478" s="111"/>
      <c r="AM3478" s="92"/>
      <c r="AN3478" s="92"/>
      <c r="AO3478" s="92"/>
      <c r="AP3478" s="92"/>
      <c r="AQ3478" s="92"/>
      <c r="AR3478" s="92">
        <v>1</v>
      </c>
      <c r="AS3478" s="92"/>
      <c r="AT3478" s="92"/>
      <c r="AU3478" s="92"/>
      <c r="AV3478" s="109">
        <f>AM3478*AM$7+AN3478*AN$7+AO3478*AO$7+AP3478*AP$7+AQ3478*AQ$7+AR3478*AR$7+AS3478*AS$7+AT3478*AT$7+AU3478*AU$7</f>
        <v>500</v>
      </c>
      <c r="AW3478" s="75"/>
      <c r="AX3478" s="110">
        <f>AV3478*$O3478</f>
        <v>166.66666666666666</v>
      </c>
      <c r="AY3478" s="111"/>
      <c r="AZ3478" s="93"/>
      <c r="BA3478" s="94" t="s">
        <v>131</v>
      </c>
      <c r="BB3478" s="71"/>
      <c r="BC3478" s="95"/>
      <c r="BD3478" s="41">
        <v>6</v>
      </c>
      <c r="BE3478" s="52">
        <v>62</v>
      </c>
      <c r="BF3478" s="103">
        <v>6218</v>
      </c>
      <c r="BG3478" s="280" t="s">
        <v>52</v>
      </c>
    </row>
    <row r="3479" spans="1:59" s="63" customFormat="1" ht="12.75" x14ac:dyDescent="0.2">
      <c r="A3479" s="196">
        <v>6</v>
      </c>
      <c r="B3479" s="197" t="s">
        <v>1027</v>
      </c>
      <c r="C3479" s="208">
        <v>62</v>
      </c>
      <c r="D3479" s="209" t="s">
        <v>1039</v>
      </c>
      <c r="E3479" s="212">
        <v>6218</v>
      </c>
      <c r="F3479" s="213" t="s">
        <v>1045</v>
      </c>
      <c r="G3479" s="231"/>
      <c r="H3479" s="89"/>
      <c r="I3479" s="90" t="s">
        <v>1047</v>
      </c>
      <c r="J3479" s="90"/>
      <c r="K3479" s="90" t="s">
        <v>73</v>
      </c>
      <c r="L3479" s="90" t="s">
        <v>69</v>
      </c>
      <c r="M3479" s="91"/>
      <c r="N3479" s="312">
        <v>1</v>
      </c>
      <c r="O3479" s="313">
        <f>N3479/N$3476</f>
        <v>0.33333333333333331</v>
      </c>
      <c r="P3479" s="104"/>
      <c r="Q3479" s="92"/>
      <c r="R3479" s="92"/>
      <c r="S3479" s="92"/>
      <c r="T3479" s="92"/>
      <c r="U3479" s="92"/>
      <c r="V3479" s="92"/>
      <c r="W3479" s="92">
        <v>1</v>
      </c>
      <c r="X3479" s="109">
        <f>P3479*P$7+Q3479*Q$7+R3479*R$7+S3479*S$7+T3479*T$7+U3479*U$7+V3479*V$7+W3479*W$7</f>
        <v>25000</v>
      </c>
      <c r="Y3479" s="83"/>
      <c r="Z3479" s="110">
        <f>X3479*$O3479</f>
        <v>8333.3333333333321</v>
      </c>
      <c r="AA3479" s="111"/>
      <c r="AB3479" s="92"/>
      <c r="AC3479" s="92"/>
      <c r="AD3479" s="92"/>
      <c r="AE3479" s="92"/>
      <c r="AF3479" s="92"/>
      <c r="AG3479" s="92"/>
      <c r="AH3479" s="92"/>
      <c r="AI3479" s="109">
        <f>AB3479*AB$7+AC3479*AC$7+AD3479*AD$7+AE3479*AE$7+AF3479*AF$7+AG3479*AG$7+AH3479*AH$7</f>
        <v>0</v>
      </c>
      <c r="AJ3479" s="83"/>
      <c r="AK3479" s="110">
        <f>AI3479*$O3479</f>
        <v>0</v>
      </c>
      <c r="AL3479" s="111"/>
      <c r="AM3479" s="92"/>
      <c r="AN3479" s="92"/>
      <c r="AO3479" s="92"/>
      <c r="AP3479" s="92">
        <v>1</v>
      </c>
      <c r="AQ3479" s="92"/>
      <c r="AR3479" s="92"/>
      <c r="AS3479" s="92"/>
      <c r="AT3479" s="92"/>
      <c r="AU3479" s="92"/>
      <c r="AV3479" s="109">
        <f>AM3479*AM$7+AN3479*AN$7+AO3479*AO$7+AP3479*AP$7+AQ3479*AQ$7+AR3479*AR$7+AS3479*AS$7+AT3479*AT$7+AU3479*AU$7</f>
        <v>100</v>
      </c>
      <c r="AW3479" s="75"/>
      <c r="AX3479" s="110">
        <f>AV3479*$O3479</f>
        <v>33.333333333333329</v>
      </c>
      <c r="AY3479" s="111"/>
      <c r="AZ3479" s="93"/>
      <c r="BA3479" s="94" t="s">
        <v>131</v>
      </c>
      <c r="BB3479" s="71"/>
      <c r="BC3479" s="95"/>
      <c r="BD3479" s="41">
        <v>6</v>
      </c>
      <c r="BE3479" s="52">
        <v>62</v>
      </c>
      <c r="BF3479" s="103">
        <v>6218</v>
      </c>
      <c r="BG3479" s="280" t="s">
        <v>52</v>
      </c>
    </row>
    <row r="3480" spans="1:59" s="63" customFormat="1" ht="12.75" x14ac:dyDescent="0.2">
      <c r="A3480" s="196">
        <v>6</v>
      </c>
      <c r="B3480" s="197" t="s">
        <v>1027</v>
      </c>
      <c r="C3480" s="208">
        <v>62</v>
      </c>
      <c r="D3480" s="209" t="s">
        <v>1039</v>
      </c>
      <c r="E3480" s="212">
        <v>6218</v>
      </c>
      <c r="F3480" s="213" t="s">
        <v>1045</v>
      </c>
      <c r="G3480" s="231"/>
      <c r="H3480" s="65"/>
      <c r="I3480" s="222"/>
      <c r="J3480" s="66"/>
      <c r="K3480" s="66"/>
      <c r="L3480" s="66"/>
      <c r="M3480" s="64"/>
      <c r="N3480" s="304"/>
      <c r="O3480" s="305"/>
      <c r="P3480" s="127"/>
      <c r="Q3480" s="67"/>
      <c r="R3480" s="67"/>
      <c r="S3480" s="67"/>
      <c r="T3480" s="67"/>
      <c r="U3480" s="67"/>
      <c r="V3480" s="67"/>
      <c r="W3480" s="67"/>
      <c r="X3480" s="67"/>
      <c r="Y3480" s="68"/>
      <c r="Z3480" s="68"/>
      <c r="AA3480" s="68"/>
      <c r="AB3480" s="67"/>
      <c r="AC3480" s="67"/>
      <c r="AD3480" s="67"/>
      <c r="AE3480" s="67"/>
      <c r="AF3480" s="67"/>
      <c r="AG3480" s="67"/>
      <c r="AH3480" s="67"/>
      <c r="AI3480" s="67"/>
      <c r="AJ3480" s="68"/>
      <c r="AK3480" s="68"/>
      <c r="AL3480" s="68"/>
      <c r="AM3480" s="67"/>
      <c r="AN3480" s="67"/>
      <c r="AO3480" s="67"/>
      <c r="AP3480" s="67"/>
      <c r="AQ3480" s="67"/>
      <c r="AR3480" s="67"/>
      <c r="AS3480" s="67"/>
      <c r="AT3480" s="67"/>
      <c r="AU3480" s="67"/>
      <c r="AV3480" s="67"/>
      <c r="AW3480" s="67"/>
      <c r="AX3480" s="68"/>
      <c r="AY3480" s="68"/>
      <c r="AZ3480" s="69"/>
      <c r="BA3480" s="70"/>
      <c r="BB3480" s="71"/>
      <c r="BC3480" s="95"/>
      <c r="BD3480" s="41">
        <v>6</v>
      </c>
      <c r="BE3480" s="52">
        <v>62</v>
      </c>
      <c r="BF3480" s="103">
        <v>6218</v>
      </c>
      <c r="BG3480" s="275"/>
    </row>
    <row r="3481" spans="1:59" s="63" customFormat="1" ht="12.75" x14ac:dyDescent="0.2">
      <c r="A3481" s="196">
        <v>6</v>
      </c>
      <c r="B3481" s="197" t="s">
        <v>1027</v>
      </c>
      <c r="C3481" s="208">
        <v>62</v>
      </c>
      <c r="D3481" s="209" t="s">
        <v>1039</v>
      </c>
      <c r="E3481" s="212">
        <v>6218</v>
      </c>
      <c r="F3481" s="213" t="s">
        <v>1045</v>
      </c>
      <c r="G3481" s="232"/>
      <c r="H3481" s="97"/>
      <c r="I3481" s="224"/>
      <c r="J3481" s="98"/>
      <c r="K3481" s="98"/>
      <c r="L3481" s="98"/>
      <c r="M3481" s="96"/>
      <c r="N3481" s="307"/>
      <c r="O3481" s="246"/>
      <c r="P3481" s="124"/>
      <c r="Q3481" s="99"/>
      <c r="R3481" s="99"/>
      <c r="S3481" s="99"/>
      <c r="T3481" s="99"/>
      <c r="U3481" s="99"/>
      <c r="V3481" s="99"/>
      <c r="W3481" s="99"/>
      <c r="X3481" s="99"/>
      <c r="Y3481" s="100"/>
      <c r="Z3481" s="100"/>
      <c r="AA3481" s="100"/>
      <c r="AB3481" s="99"/>
      <c r="AC3481" s="99"/>
      <c r="AD3481" s="99"/>
      <c r="AE3481" s="99"/>
      <c r="AF3481" s="99"/>
      <c r="AG3481" s="99"/>
      <c r="AH3481" s="99"/>
      <c r="AI3481" s="99"/>
      <c r="AJ3481" s="100"/>
      <c r="AK3481" s="100"/>
      <c r="AL3481" s="100"/>
      <c r="AM3481" s="99"/>
      <c r="AN3481" s="99"/>
      <c r="AO3481" s="99"/>
      <c r="AP3481" s="99"/>
      <c r="AQ3481" s="99"/>
      <c r="AR3481" s="99"/>
      <c r="AS3481" s="99"/>
      <c r="AT3481" s="99"/>
      <c r="AU3481" s="99"/>
      <c r="AV3481" s="99"/>
      <c r="AW3481" s="99"/>
      <c r="AX3481" s="100"/>
      <c r="AY3481" s="100"/>
      <c r="AZ3481" s="101"/>
      <c r="BA3481" s="102"/>
      <c r="BB3481" s="95"/>
      <c r="BC3481" s="95"/>
      <c r="BD3481" s="41">
        <v>6</v>
      </c>
      <c r="BE3481" s="52">
        <v>62</v>
      </c>
      <c r="BF3481" s="103">
        <v>6218</v>
      </c>
      <c r="BG3481" s="277"/>
    </row>
    <row r="3482" spans="1:59" x14ac:dyDescent="0.25">
      <c r="A3482" s="196">
        <v>6</v>
      </c>
      <c r="B3482" s="197" t="s">
        <v>1027</v>
      </c>
      <c r="C3482" s="208">
        <v>62</v>
      </c>
      <c r="D3482" s="209" t="s">
        <v>1039</v>
      </c>
      <c r="E3482" s="210">
        <v>6221</v>
      </c>
      <c r="F3482" s="211" t="s">
        <v>1048</v>
      </c>
      <c r="G3482" s="235"/>
      <c r="H3482" s="145"/>
      <c r="I3482" s="221"/>
      <c r="J3482" s="57"/>
      <c r="K3482" s="57"/>
      <c r="L3482" s="57"/>
      <c r="M3482" s="144"/>
      <c r="N3482" s="324"/>
      <c r="O3482" s="325"/>
      <c r="P3482" s="146"/>
      <c r="Q3482" s="146"/>
      <c r="R3482" s="146"/>
      <c r="S3482" s="146"/>
      <c r="T3482" s="146"/>
      <c r="U3482" s="146"/>
      <c r="V3482" s="146"/>
      <c r="W3482" s="146"/>
      <c r="X3482" s="146"/>
      <c r="Y3482" s="59"/>
      <c r="Z3482" s="123"/>
      <c r="AA3482" s="123"/>
      <c r="AB3482" s="146"/>
      <c r="AC3482" s="146"/>
      <c r="AD3482" s="146"/>
      <c r="AE3482" s="146"/>
      <c r="AF3482" s="146"/>
      <c r="AG3482" s="146"/>
      <c r="AH3482" s="146"/>
      <c r="AI3482" s="146"/>
      <c r="AJ3482" s="59"/>
      <c r="AK3482" s="123"/>
      <c r="AL3482" s="123"/>
      <c r="AM3482" s="146"/>
      <c r="AN3482" s="146"/>
      <c r="AO3482" s="146"/>
      <c r="AP3482" s="146"/>
      <c r="AQ3482" s="146"/>
      <c r="AR3482" s="146"/>
      <c r="AS3482" s="146"/>
      <c r="AT3482" s="146"/>
      <c r="AU3482" s="146"/>
      <c r="AV3482" s="146"/>
      <c r="AW3482" s="58"/>
      <c r="AX3482" s="123"/>
      <c r="AY3482" s="59"/>
      <c r="AZ3482" s="147"/>
      <c r="BA3482" s="148"/>
      <c r="BB3482" s="143"/>
      <c r="BC3482" s="143"/>
      <c r="BD3482" s="41">
        <v>6</v>
      </c>
      <c r="BE3482" s="52">
        <v>62</v>
      </c>
      <c r="BF3482" s="62">
        <v>6221</v>
      </c>
      <c r="BG3482" s="284"/>
    </row>
    <row r="3483" spans="1:59" s="63" customFormat="1" ht="12.75" x14ac:dyDescent="0.2">
      <c r="A3483" s="196">
        <v>6</v>
      </c>
      <c r="B3483" s="197" t="s">
        <v>1027</v>
      </c>
      <c r="C3483" s="208">
        <v>62</v>
      </c>
      <c r="D3483" s="209" t="s">
        <v>1039</v>
      </c>
      <c r="E3483" s="210">
        <v>6221</v>
      </c>
      <c r="F3483" s="211" t="s">
        <v>1048</v>
      </c>
      <c r="G3483" s="230"/>
      <c r="H3483" s="56"/>
      <c r="I3483" s="221"/>
      <c r="J3483" s="57"/>
      <c r="K3483" s="57"/>
      <c r="L3483" s="57"/>
      <c r="M3483" s="55"/>
      <c r="N3483" s="303"/>
      <c r="O3483" s="245"/>
      <c r="P3483" s="122"/>
      <c r="Q3483" s="58"/>
      <c r="R3483" s="58"/>
      <c r="S3483" s="58"/>
      <c r="T3483" s="58"/>
      <c r="U3483" s="58"/>
      <c r="V3483" s="58"/>
      <c r="W3483" s="58"/>
      <c r="X3483" s="58"/>
      <c r="Y3483" s="59"/>
      <c r="Z3483" s="59"/>
      <c r="AA3483" s="59"/>
      <c r="AB3483" s="58"/>
      <c r="AC3483" s="58"/>
      <c r="AD3483" s="58"/>
      <c r="AE3483" s="58"/>
      <c r="AF3483" s="58"/>
      <c r="AG3483" s="58"/>
      <c r="AH3483" s="58"/>
      <c r="AI3483" s="58"/>
      <c r="AJ3483" s="59"/>
      <c r="AK3483" s="59"/>
      <c r="AL3483" s="59"/>
      <c r="AM3483" s="58"/>
      <c r="AN3483" s="58"/>
      <c r="AO3483" s="58"/>
      <c r="AP3483" s="58"/>
      <c r="AQ3483" s="58"/>
      <c r="AR3483" s="58"/>
      <c r="AS3483" s="58"/>
      <c r="AT3483" s="58"/>
      <c r="AU3483" s="58"/>
      <c r="AV3483" s="58"/>
      <c r="AW3483" s="58"/>
      <c r="AX3483" s="59"/>
      <c r="AY3483" s="59"/>
      <c r="AZ3483" s="60"/>
      <c r="BA3483" s="61"/>
      <c r="BB3483" s="54"/>
      <c r="BC3483" s="54"/>
      <c r="BD3483" s="41">
        <v>6</v>
      </c>
      <c r="BE3483" s="52">
        <v>62</v>
      </c>
      <c r="BF3483" s="62">
        <v>6221</v>
      </c>
      <c r="BG3483" s="274"/>
    </row>
    <row r="3484" spans="1:59" s="63" customFormat="1" ht="12.75" x14ac:dyDescent="0.2">
      <c r="A3484" s="196">
        <v>6</v>
      </c>
      <c r="B3484" s="197" t="s">
        <v>1027</v>
      </c>
      <c r="C3484" s="208">
        <v>62</v>
      </c>
      <c r="D3484" s="209" t="s">
        <v>1039</v>
      </c>
      <c r="E3484" s="210">
        <v>6221</v>
      </c>
      <c r="F3484" s="211" t="s">
        <v>1048</v>
      </c>
      <c r="G3484" s="231"/>
      <c r="H3484" s="65"/>
      <c r="I3484" s="222"/>
      <c r="J3484" s="66"/>
      <c r="K3484" s="66"/>
      <c r="L3484" s="66"/>
      <c r="M3484" s="64"/>
      <c r="N3484" s="308"/>
      <c r="O3484" s="309"/>
      <c r="P3484" s="127"/>
      <c r="Q3484" s="67"/>
      <c r="R3484" s="67"/>
      <c r="S3484" s="67"/>
      <c r="T3484" s="67"/>
      <c r="U3484" s="67"/>
      <c r="V3484" s="67"/>
      <c r="W3484" s="67"/>
      <c r="X3484" s="67"/>
      <c r="Y3484" s="68"/>
      <c r="Z3484" s="68"/>
      <c r="AA3484" s="68"/>
      <c r="AB3484" s="67"/>
      <c r="AC3484" s="67"/>
      <c r="AD3484" s="67"/>
      <c r="AE3484" s="67"/>
      <c r="AF3484" s="67"/>
      <c r="AG3484" s="67"/>
      <c r="AH3484" s="67"/>
      <c r="AI3484" s="67"/>
      <c r="AJ3484" s="68"/>
      <c r="AK3484" s="68"/>
      <c r="AL3484" s="68"/>
      <c r="AM3484" s="67"/>
      <c r="AN3484" s="67"/>
      <c r="AO3484" s="67"/>
      <c r="AP3484" s="67"/>
      <c r="AQ3484" s="67"/>
      <c r="AR3484" s="67"/>
      <c r="AS3484" s="67"/>
      <c r="AT3484" s="67"/>
      <c r="AU3484" s="67"/>
      <c r="AV3484" s="67"/>
      <c r="AW3484" s="67"/>
      <c r="AX3484" s="68"/>
      <c r="AY3484" s="68"/>
      <c r="AZ3484" s="69"/>
      <c r="BA3484" s="70"/>
      <c r="BB3484" s="71"/>
      <c r="BC3484" s="54"/>
      <c r="BD3484" s="41">
        <v>6</v>
      </c>
      <c r="BE3484" s="52">
        <v>62</v>
      </c>
      <c r="BF3484" s="62">
        <v>6221</v>
      </c>
      <c r="BG3484" s="275"/>
    </row>
    <row r="3485" spans="1:59" s="63" customFormat="1" ht="12.75" x14ac:dyDescent="0.2">
      <c r="A3485" s="196">
        <v>6</v>
      </c>
      <c r="B3485" s="197" t="s">
        <v>1027</v>
      </c>
      <c r="C3485" s="208">
        <v>62</v>
      </c>
      <c r="D3485" s="209" t="s">
        <v>1039</v>
      </c>
      <c r="E3485" s="210">
        <v>6221</v>
      </c>
      <c r="F3485" s="211" t="s">
        <v>1048</v>
      </c>
      <c r="G3485" s="231"/>
      <c r="H3485" s="72" t="s">
        <v>47</v>
      </c>
      <c r="I3485" s="223"/>
      <c r="J3485" s="73"/>
      <c r="K3485" s="73"/>
      <c r="L3485" s="73"/>
      <c r="M3485" s="74"/>
      <c r="N3485" s="247"/>
      <c r="O3485" s="306"/>
      <c r="P3485" s="105"/>
      <c r="Q3485" s="75"/>
      <c r="R3485" s="75"/>
      <c r="S3485" s="75"/>
      <c r="T3485" s="75"/>
      <c r="U3485" s="75"/>
      <c r="V3485" s="75"/>
      <c r="W3485" s="75"/>
      <c r="X3485" s="75"/>
      <c r="Y3485" s="76">
        <f>IF(ISNUMBER(VLOOKUP(Y3487,P$7:W$7,MATCH(Y3487,P$7:W$7))),VLOOKUP(Y3487,P$7:W$7,MATCH(Y3487,P$7:W$7)),IF(N3489=0,"No Data",IF(Y3487&gt;0,"&lt;100",0)))</f>
        <v>10000</v>
      </c>
      <c r="Z3485" s="77">
        <f>IF(ISNUMBER(VLOOKUP(Z3489,P$7:W$7,MATCH(Z3489,P$7:W$7))),VLOOKUP(Z3489,P$7:W$7,MATCH(Z3489,P$7:W$7)),IF(N3489=0,"No Data",IF(Z3489&gt;0,"&lt;100",0)))</f>
        <v>10000</v>
      </c>
      <c r="AA3485" s="106">
        <f>IF(ISNUMBER(Z3485),Z3485,0)</f>
        <v>10000</v>
      </c>
      <c r="AB3485" s="75"/>
      <c r="AC3485" s="75"/>
      <c r="AD3485" s="75"/>
      <c r="AE3485" s="75"/>
      <c r="AF3485" s="75"/>
      <c r="AG3485" s="75"/>
      <c r="AH3485" s="75"/>
      <c r="AI3485" s="75"/>
      <c r="AJ3485" s="76">
        <f>IF(ISNUMBER(VLOOKUP(AJ3487,AB$7:AH$7,MATCH(AJ3487,AB$7:AH$7))),VLOOKUP(AJ3487,AB$7:AH$7,MATCH(AJ3487,AB$7:AH$7)),IF(N3489=0,"No Data",IF(AJ3487&gt;0,"&lt;50",0)))</f>
        <v>0</v>
      </c>
      <c r="AK3485" s="77">
        <f>IF(ISNUMBER(VLOOKUP(AK3489,AB$7:AH$7,MATCH(AK3489,AB$7:AH$7))),VLOOKUP(AK3489,AB$7:AH$7,MATCH(AK3489,AB$7:AH$7)),IF(N3489=0,"No Data",IF(AK3489&gt;0,"&lt;50",0)))</f>
        <v>0</v>
      </c>
      <c r="AL3485" s="106">
        <f>IF(ISNUMBER(AK3485),AK3485,0)</f>
        <v>0</v>
      </c>
      <c r="AM3485" s="75"/>
      <c r="AN3485" s="75"/>
      <c r="AO3485" s="75"/>
      <c r="AP3485" s="75"/>
      <c r="AQ3485" s="75"/>
      <c r="AR3485" s="75"/>
      <c r="AS3485" s="75"/>
      <c r="AT3485" s="75"/>
      <c r="AU3485" s="75"/>
      <c r="AV3485" s="75"/>
      <c r="AW3485" s="76">
        <f>IF(ISNUMBER(VLOOKUP(AW3487,AM$7:AU$7,MATCH(AW3487,AM$7:AU$7))),VLOOKUP(AW3487,AM$7:AU$7,MATCH(AW3487,AM$7:AU$7)),IF(N3489=0,"No Data",IF(AW3487&gt;0,"&lt;10",0)))</f>
        <v>250</v>
      </c>
      <c r="AX3485" s="77">
        <f>IF(ISNUMBER(VLOOKUP(AX3489,AM$7:AU$7,MATCH(AX3489,AM$7:AU$7))),VLOOKUP(AX3489,AM$7:AU$7,MATCH(AX3489,AM$7:AU$7)),IF(N3489=0,"No Data",IF(AX3489&gt;0,"&lt;10",0)))</f>
        <v>250</v>
      </c>
      <c r="AY3485" s="106">
        <f>IF(ISNUMBER(AX3485),AX3485,0)</f>
        <v>250</v>
      </c>
      <c r="AZ3485" s="79"/>
      <c r="BA3485" s="80"/>
      <c r="BB3485" s="71"/>
      <c r="BC3485" s="54"/>
      <c r="BD3485" s="41">
        <v>6</v>
      </c>
      <c r="BE3485" s="52">
        <v>62</v>
      </c>
      <c r="BF3485" s="62">
        <v>6221</v>
      </c>
      <c r="BG3485" s="276" t="s">
        <v>47</v>
      </c>
    </row>
    <row r="3486" spans="1:59" s="63" customFormat="1" ht="12.75" x14ac:dyDescent="0.2">
      <c r="A3486" s="196">
        <v>6</v>
      </c>
      <c r="B3486" s="197" t="s">
        <v>1027</v>
      </c>
      <c r="C3486" s="208">
        <v>62</v>
      </c>
      <c r="D3486" s="209" t="s">
        <v>1039</v>
      </c>
      <c r="E3486" s="210">
        <v>6221</v>
      </c>
      <c r="F3486" s="211" t="s">
        <v>1048</v>
      </c>
      <c r="G3486" s="231"/>
      <c r="H3486" s="81" t="s">
        <v>48</v>
      </c>
      <c r="I3486" s="223"/>
      <c r="J3486" s="73"/>
      <c r="K3486" s="73"/>
      <c r="L3486" s="73"/>
      <c r="M3486" s="74"/>
      <c r="N3486" s="247"/>
      <c r="O3486" s="306"/>
      <c r="P3486" s="105"/>
      <c r="Q3486" s="75"/>
      <c r="R3486" s="75"/>
      <c r="S3486" s="75"/>
      <c r="T3486" s="75"/>
      <c r="U3486" s="75"/>
      <c r="V3486" s="75"/>
      <c r="W3486" s="75"/>
      <c r="X3486" s="75"/>
      <c r="Y3486" s="82">
        <f>MIN(X3490:X3495)</f>
        <v>0</v>
      </c>
      <c r="Z3486" s="83"/>
      <c r="AA3486" s="83"/>
      <c r="AB3486" s="75"/>
      <c r="AC3486" s="75"/>
      <c r="AD3486" s="75"/>
      <c r="AE3486" s="75"/>
      <c r="AF3486" s="75"/>
      <c r="AG3486" s="75"/>
      <c r="AH3486" s="75"/>
      <c r="AI3486" s="75"/>
      <c r="AJ3486" s="82">
        <f>MIN(AI3490:AI3495)</f>
        <v>0</v>
      </c>
      <c r="AK3486" s="83"/>
      <c r="AL3486" s="83"/>
      <c r="AM3486" s="75"/>
      <c r="AN3486" s="75"/>
      <c r="AO3486" s="75"/>
      <c r="AP3486" s="75"/>
      <c r="AQ3486" s="75"/>
      <c r="AR3486" s="75"/>
      <c r="AS3486" s="75"/>
      <c r="AT3486" s="75"/>
      <c r="AU3486" s="75"/>
      <c r="AV3486" s="75"/>
      <c r="AW3486" s="82">
        <f>MIN(AV3490:AV3495)</f>
        <v>100</v>
      </c>
      <c r="AX3486" s="83"/>
      <c r="AY3486" s="83"/>
      <c r="AZ3486" s="79"/>
      <c r="BA3486" s="80"/>
      <c r="BB3486" s="71"/>
      <c r="BC3486" s="54"/>
      <c r="BD3486" s="41">
        <v>6</v>
      </c>
      <c r="BE3486" s="52">
        <v>62</v>
      </c>
      <c r="BF3486" s="62">
        <v>6221</v>
      </c>
      <c r="BG3486" s="278" t="s">
        <v>48</v>
      </c>
    </row>
    <row r="3487" spans="1:59" s="63" customFormat="1" ht="12.75" x14ac:dyDescent="0.2">
      <c r="A3487" s="196">
        <v>6</v>
      </c>
      <c r="B3487" s="197" t="s">
        <v>1027</v>
      </c>
      <c r="C3487" s="208">
        <v>62</v>
      </c>
      <c r="D3487" s="209" t="s">
        <v>1039</v>
      </c>
      <c r="E3487" s="210">
        <v>6221</v>
      </c>
      <c r="F3487" s="211" t="s">
        <v>1048</v>
      </c>
      <c r="G3487" s="231"/>
      <c r="H3487" s="81" t="s">
        <v>49</v>
      </c>
      <c r="I3487" s="223"/>
      <c r="J3487" s="73"/>
      <c r="K3487" s="73"/>
      <c r="L3487" s="73"/>
      <c r="M3487" s="74"/>
      <c r="N3487" s="247"/>
      <c r="O3487" s="306"/>
      <c r="P3487" s="105"/>
      <c r="Q3487" s="75"/>
      <c r="R3487" s="75"/>
      <c r="S3487" s="75"/>
      <c r="T3487" s="75"/>
      <c r="U3487" s="75"/>
      <c r="V3487" s="75"/>
      <c r="W3487" s="75"/>
      <c r="X3487" s="75"/>
      <c r="Y3487" s="84">
        <f>IF(ISNUMBER(AVERAGE(X3490:X3495)),AVERAGE(X3490:X3495),0)</f>
        <v>16666.666666666668</v>
      </c>
      <c r="Z3487" s="83"/>
      <c r="AA3487" s="83"/>
      <c r="AB3487" s="75"/>
      <c r="AC3487" s="75"/>
      <c r="AD3487" s="75"/>
      <c r="AE3487" s="75"/>
      <c r="AF3487" s="75"/>
      <c r="AG3487" s="75"/>
      <c r="AH3487" s="75"/>
      <c r="AI3487" s="75"/>
      <c r="AJ3487" s="84">
        <f>IF(ISNUMBER(AVERAGE(AI3490:AI3495)),AVERAGE(AI3490:AI3495),0)</f>
        <v>0</v>
      </c>
      <c r="AK3487" s="83"/>
      <c r="AL3487" s="83"/>
      <c r="AM3487" s="75"/>
      <c r="AN3487" s="75"/>
      <c r="AO3487" s="75"/>
      <c r="AP3487" s="75"/>
      <c r="AQ3487" s="75"/>
      <c r="AR3487" s="75"/>
      <c r="AS3487" s="75"/>
      <c r="AT3487" s="75"/>
      <c r="AU3487" s="75"/>
      <c r="AV3487" s="75"/>
      <c r="AW3487" s="84">
        <f>IF(ISNUMBER(AVERAGE(AV3490:AV3495)),AVERAGE(AV3490:AV3495),0)</f>
        <v>316.66666666666669</v>
      </c>
      <c r="AX3487" s="83"/>
      <c r="AY3487" s="83"/>
      <c r="AZ3487" s="79"/>
      <c r="BA3487" s="80"/>
      <c r="BB3487" s="71"/>
      <c r="BC3487" s="54"/>
      <c r="BD3487" s="41">
        <v>6</v>
      </c>
      <c r="BE3487" s="52">
        <v>62</v>
      </c>
      <c r="BF3487" s="62">
        <v>6221</v>
      </c>
      <c r="BG3487" s="278" t="s">
        <v>49</v>
      </c>
    </row>
    <row r="3488" spans="1:59" s="63" customFormat="1" ht="12.75" x14ac:dyDescent="0.2">
      <c r="A3488" s="196">
        <v>6</v>
      </c>
      <c r="B3488" s="197" t="s">
        <v>1027</v>
      </c>
      <c r="C3488" s="208">
        <v>62</v>
      </c>
      <c r="D3488" s="209" t="s">
        <v>1039</v>
      </c>
      <c r="E3488" s="210">
        <v>6221</v>
      </c>
      <c r="F3488" s="211" t="s">
        <v>1048</v>
      </c>
      <c r="G3488" s="231"/>
      <c r="H3488" s="81" t="s">
        <v>50</v>
      </c>
      <c r="I3488" s="223"/>
      <c r="J3488" s="73"/>
      <c r="K3488" s="73"/>
      <c r="L3488" s="73"/>
      <c r="M3488" s="74"/>
      <c r="N3488" s="247"/>
      <c r="O3488" s="306"/>
      <c r="P3488" s="105"/>
      <c r="Q3488" s="75"/>
      <c r="R3488" s="75"/>
      <c r="S3488" s="75"/>
      <c r="T3488" s="75"/>
      <c r="U3488" s="75"/>
      <c r="V3488" s="75"/>
      <c r="W3488" s="75"/>
      <c r="X3488" s="75"/>
      <c r="Y3488" s="84">
        <f>MAX(X3490:X3495)</f>
        <v>25000</v>
      </c>
      <c r="Z3488" s="83"/>
      <c r="AA3488" s="83"/>
      <c r="AB3488" s="75"/>
      <c r="AC3488" s="75"/>
      <c r="AD3488" s="75"/>
      <c r="AE3488" s="75"/>
      <c r="AF3488" s="75"/>
      <c r="AG3488" s="75"/>
      <c r="AH3488" s="75"/>
      <c r="AI3488" s="75"/>
      <c r="AJ3488" s="84">
        <f>MAX(AI3490:AI3495)</f>
        <v>0</v>
      </c>
      <c r="AK3488" s="83"/>
      <c r="AL3488" s="83"/>
      <c r="AM3488" s="75"/>
      <c r="AN3488" s="75"/>
      <c r="AO3488" s="75"/>
      <c r="AP3488" s="75"/>
      <c r="AQ3488" s="75"/>
      <c r="AR3488" s="75"/>
      <c r="AS3488" s="75"/>
      <c r="AT3488" s="75"/>
      <c r="AU3488" s="75"/>
      <c r="AV3488" s="75"/>
      <c r="AW3488" s="84">
        <f>MAX(AV3490:AV3495)</f>
        <v>1000</v>
      </c>
      <c r="AX3488" s="83"/>
      <c r="AY3488" s="83"/>
      <c r="AZ3488" s="79"/>
      <c r="BA3488" s="80"/>
      <c r="BB3488" s="71"/>
      <c r="BC3488" s="54"/>
      <c r="BD3488" s="41">
        <v>6</v>
      </c>
      <c r="BE3488" s="52">
        <v>62</v>
      </c>
      <c r="BF3488" s="62">
        <v>6221</v>
      </c>
      <c r="BG3488" s="278" t="s">
        <v>50</v>
      </c>
    </row>
    <row r="3489" spans="1:59" s="63" customFormat="1" ht="12.75" x14ac:dyDescent="0.2">
      <c r="A3489" s="196">
        <v>6</v>
      </c>
      <c r="B3489" s="197" t="s">
        <v>1027</v>
      </c>
      <c r="C3489" s="208">
        <v>62</v>
      </c>
      <c r="D3489" s="209" t="s">
        <v>1039</v>
      </c>
      <c r="E3489" s="210">
        <v>6221</v>
      </c>
      <c r="F3489" s="211" t="s">
        <v>1048</v>
      </c>
      <c r="G3489" s="231"/>
      <c r="H3489" s="85" t="s">
        <v>51</v>
      </c>
      <c r="I3489" s="223"/>
      <c r="J3489" s="73"/>
      <c r="K3489" s="73"/>
      <c r="L3489" s="73"/>
      <c r="M3489" s="74"/>
      <c r="N3489" s="248">
        <f>SUM(N3490:N3495)</f>
        <v>6</v>
      </c>
      <c r="O3489" s="293">
        <f>SUM(O3490:O3495)</f>
        <v>0.99999999999999989</v>
      </c>
      <c r="P3489" s="292"/>
      <c r="Q3489" s="87"/>
      <c r="R3489" s="87"/>
      <c r="S3489" s="87"/>
      <c r="T3489" s="87"/>
      <c r="U3489" s="87"/>
      <c r="V3489" s="87"/>
      <c r="W3489" s="87"/>
      <c r="X3489" s="87"/>
      <c r="Y3489" s="88"/>
      <c r="Z3489" s="119">
        <f>SUM(Z3490:Z3495)</f>
        <v>16666.666666666664</v>
      </c>
      <c r="AA3489" s="120"/>
      <c r="AB3489" s="111"/>
      <c r="AC3489" s="111"/>
      <c r="AD3489" s="111"/>
      <c r="AE3489" s="111"/>
      <c r="AF3489" s="111"/>
      <c r="AG3489" s="111"/>
      <c r="AH3489" s="111"/>
      <c r="AI3489" s="111"/>
      <c r="AJ3489" s="120"/>
      <c r="AK3489" s="119">
        <f>SUM(AK3490:AK3495)</f>
        <v>0</v>
      </c>
      <c r="AL3489" s="120"/>
      <c r="AM3489" s="111"/>
      <c r="AN3489" s="111"/>
      <c r="AO3489" s="111"/>
      <c r="AP3489" s="111"/>
      <c r="AQ3489" s="111"/>
      <c r="AR3489" s="111"/>
      <c r="AS3489" s="111"/>
      <c r="AT3489" s="111"/>
      <c r="AU3489" s="111"/>
      <c r="AV3489" s="111"/>
      <c r="AW3489" s="120"/>
      <c r="AX3489" s="119">
        <f>SUM(AX3490:AX3495)</f>
        <v>316.66666666666669</v>
      </c>
      <c r="AY3489" s="88"/>
      <c r="AZ3489" s="79"/>
      <c r="BA3489" s="80"/>
      <c r="BB3489" s="71"/>
      <c r="BC3489" s="54"/>
      <c r="BD3489" s="41">
        <v>6</v>
      </c>
      <c r="BE3489" s="52">
        <v>62</v>
      </c>
      <c r="BF3489" s="62">
        <v>6221</v>
      </c>
      <c r="BG3489" s="279" t="s">
        <v>51</v>
      </c>
    </row>
    <row r="3490" spans="1:59" s="63" customFormat="1" ht="12.75" x14ac:dyDescent="0.2">
      <c r="A3490" s="196">
        <v>6</v>
      </c>
      <c r="B3490" s="197" t="s">
        <v>1027</v>
      </c>
      <c r="C3490" s="208">
        <v>62</v>
      </c>
      <c r="D3490" s="209" t="s">
        <v>1039</v>
      </c>
      <c r="E3490" s="210">
        <v>6221</v>
      </c>
      <c r="F3490" s="211" t="s">
        <v>1048</v>
      </c>
      <c r="G3490" s="231"/>
      <c r="H3490" s="89" t="s">
        <v>52</v>
      </c>
      <c r="I3490" s="90" t="s">
        <v>1041</v>
      </c>
      <c r="J3490" s="90"/>
      <c r="K3490" s="90" t="s">
        <v>73</v>
      </c>
      <c r="L3490" s="90" t="s">
        <v>69</v>
      </c>
      <c r="M3490" s="91"/>
      <c r="N3490" s="312">
        <v>1</v>
      </c>
      <c r="O3490" s="313">
        <f t="shared" ref="O3490:O3495" si="577">N3490/N$3489</f>
        <v>0.16666666666666666</v>
      </c>
      <c r="P3490" s="104"/>
      <c r="Q3490" s="92"/>
      <c r="R3490" s="92"/>
      <c r="S3490" s="92"/>
      <c r="T3490" s="92"/>
      <c r="U3490" s="92"/>
      <c r="V3490" s="92"/>
      <c r="W3490" s="92">
        <v>1</v>
      </c>
      <c r="X3490" s="109">
        <f t="shared" ref="X3490:X3495" si="578">P3490*P$7+Q3490*Q$7+R3490*R$7+S3490*S$7+T3490*T$7+U3490*U$7+V3490*V$7+W3490*W$7</f>
        <v>25000</v>
      </c>
      <c r="Y3490" s="83"/>
      <c r="Z3490" s="110">
        <f t="shared" ref="Z3490:Z3495" si="579">X3490*$O3490</f>
        <v>4166.6666666666661</v>
      </c>
      <c r="AA3490" s="111"/>
      <c r="AB3490" s="92"/>
      <c r="AC3490" s="92"/>
      <c r="AD3490" s="92"/>
      <c r="AE3490" s="92"/>
      <c r="AF3490" s="92"/>
      <c r="AG3490" s="92"/>
      <c r="AH3490" s="92"/>
      <c r="AI3490" s="109">
        <f t="shared" ref="AI3490:AI3495" si="580">AB3490*AB$7+AC3490*AC$7+AD3490*AD$7+AE3490*AE$7+AF3490*AF$7+AG3490*AG$7+AH3490*AH$7</f>
        <v>0</v>
      </c>
      <c r="AJ3490" s="83"/>
      <c r="AK3490" s="110">
        <f t="shared" ref="AK3490:AK3495" si="581">AI3490*$O3490</f>
        <v>0</v>
      </c>
      <c r="AL3490" s="111"/>
      <c r="AM3490" s="92"/>
      <c r="AN3490" s="92"/>
      <c r="AO3490" s="92"/>
      <c r="AP3490" s="92">
        <v>1</v>
      </c>
      <c r="AQ3490" s="92"/>
      <c r="AR3490" s="92"/>
      <c r="AS3490" s="92"/>
      <c r="AT3490" s="92"/>
      <c r="AU3490" s="92"/>
      <c r="AV3490" s="109">
        <f t="shared" ref="AV3490:AV3495" si="582">AM3490*AM$7+AN3490*AN$7+AO3490*AO$7+AP3490*AP$7+AQ3490*AQ$7+AR3490*AR$7+AS3490*AS$7+AT3490*AT$7+AU3490*AU$7</f>
        <v>100</v>
      </c>
      <c r="AW3490" s="75"/>
      <c r="AX3490" s="110">
        <f t="shared" ref="AX3490:AX3495" si="583">AV3490*$O3490</f>
        <v>16.666666666666664</v>
      </c>
      <c r="AY3490" s="111"/>
      <c r="AZ3490" s="93"/>
      <c r="BA3490" s="94" t="s">
        <v>131</v>
      </c>
      <c r="BB3490" s="71"/>
      <c r="BC3490" s="54"/>
      <c r="BD3490" s="41">
        <v>6</v>
      </c>
      <c r="BE3490" s="52">
        <v>62</v>
      </c>
      <c r="BF3490" s="62">
        <v>6221</v>
      </c>
      <c r="BG3490" s="280" t="s">
        <v>52</v>
      </c>
    </row>
    <row r="3491" spans="1:59" s="63" customFormat="1" ht="12.75" x14ac:dyDescent="0.2">
      <c r="A3491" s="196">
        <v>6</v>
      </c>
      <c r="B3491" s="197" t="s">
        <v>1027</v>
      </c>
      <c r="C3491" s="208">
        <v>62</v>
      </c>
      <c r="D3491" s="209" t="s">
        <v>1039</v>
      </c>
      <c r="E3491" s="210">
        <v>6221</v>
      </c>
      <c r="F3491" s="211" t="s">
        <v>1048</v>
      </c>
      <c r="G3491" s="231"/>
      <c r="H3491" s="89"/>
      <c r="I3491" s="90" t="s">
        <v>597</v>
      </c>
      <c r="J3491" s="90"/>
      <c r="K3491" s="90" t="s">
        <v>73</v>
      </c>
      <c r="L3491" s="90" t="s">
        <v>69</v>
      </c>
      <c r="M3491" s="91"/>
      <c r="N3491" s="312">
        <v>1</v>
      </c>
      <c r="O3491" s="313">
        <f t="shared" si="577"/>
        <v>0.16666666666666666</v>
      </c>
      <c r="P3491" s="104"/>
      <c r="Q3491" s="92"/>
      <c r="R3491" s="92"/>
      <c r="S3491" s="92"/>
      <c r="T3491" s="92"/>
      <c r="U3491" s="92"/>
      <c r="V3491" s="92"/>
      <c r="W3491" s="92">
        <v>1</v>
      </c>
      <c r="X3491" s="109">
        <f t="shared" si="578"/>
        <v>25000</v>
      </c>
      <c r="Y3491" s="83"/>
      <c r="Z3491" s="110">
        <f t="shared" si="579"/>
        <v>4166.6666666666661</v>
      </c>
      <c r="AA3491" s="111"/>
      <c r="AB3491" s="92"/>
      <c r="AC3491" s="92"/>
      <c r="AD3491" s="92"/>
      <c r="AE3491" s="92"/>
      <c r="AF3491" s="92"/>
      <c r="AG3491" s="92"/>
      <c r="AH3491" s="92"/>
      <c r="AI3491" s="109">
        <f t="shared" si="580"/>
        <v>0</v>
      </c>
      <c r="AJ3491" s="83"/>
      <c r="AK3491" s="110">
        <f t="shared" si="581"/>
        <v>0</v>
      </c>
      <c r="AL3491" s="111"/>
      <c r="AM3491" s="92"/>
      <c r="AN3491" s="92"/>
      <c r="AO3491" s="92"/>
      <c r="AP3491" s="92">
        <v>1</v>
      </c>
      <c r="AQ3491" s="92"/>
      <c r="AR3491" s="92"/>
      <c r="AS3491" s="92"/>
      <c r="AT3491" s="92"/>
      <c r="AU3491" s="92"/>
      <c r="AV3491" s="109">
        <f t="shared" si="582"/>
        <v>100</v>
      </c>
      <c r="AW3491" s="75"/>
      <c r="AX3491" s="110">
        <f t="shared" si="583"/>
        <v>16.666666666666664</v>
      </c>
      <c r="AY3491" s="111"/>
      <c r="AZ3491" s="93"/>
      <c r="BA3491" s="94" t="s">
        <v>131</v>
      </c>
      <c r="BB3491" s="71"/>
      <c r="BC3491" s="54"/>
      <c r="BD3491" s="41">
        <v>6</v>
      </c>
      <c r="BE3491" s="52">
        <v>62</v>
      </c>
      <c r="BF3491" s="62">
        <v>6221</v>
      </c>
      <c r="BG3491" s="280" t="s">
        <v>52</v>
      </c>
    </row>
    <row r="3492" spans="1:59" s="63" customFormat="1" ht="12.75" x14ac:dyDescent="0.2">
      <c r="A3492" s="196">
        <v>6</v>
      </c>
      <c r="B3492" s="197" t="s">
        <v>1027</v>
      </c>
      <c r="C3492" s="208">
        <v>62</v>
      </c>
      <c r="D3492" s="209" t="s">
        <v>1039</v>
      </c>
      <c r="E3492" s="210">
        <v>6221</v>
      </c>
      <c r="F3492" s="211" t="s">
        <v>1048</v>
      </c>
      <c r="G3492" s="231"/>
      <c r="H3492" s="89"/>
      <c r="I3492" s="90" t="s">
        <v>1042</v>
      </c>
      <c r="J3492" s="90"/>
      <c r="K3492" s="90" t="s">
        <v>73</v>
      </c>
      <c r="L3492" s="90" t="s">
        <v>69</v>
      </c>
      <c r="M3492" s="91"/>
      <c r="N3492" s="312">
        <v>1</v>
      </c>
      <c r="O3492" s="313">
        <f t="shared" si="577"/>
        <v>0.16666666666666666</v>
      </c>
      <c r="P3492" s="104"/>
      <c r="Q3492" s="92"/>
      <c r="R3492" s="92"/>
      <c r="S3492" s="92"/>
      <c r="T3492" s="92"/>
      <c r="U3492" s="92"/>
      <c r="V3492" s="92"/>
      <c r="W3492" s="92">
        <v>1</v>
      </c>
      <c r="X3492" s="109">
        <f t="shared" si="578"/>
        <v>25000</v>
      </c>
      <c r="Y3492" s="83"/>
      <c r="Z3492" s="110">
        <f t="shared" si="579"/>
        <v>4166.6666666666661</v>
      </c>
      <c r="AA3492" s="111"/>
      <c r="AB3492" s="92"/>
      <c r="AC3492" s="92"/>
      <c r="AD3492" s="92"/>
      <c r="AE3492" s="92"/>
      <c r="AF3492" s="92"/>
      <c r="AG3492" s="92"/>
      <c r="AH3492" s="92"/>
      <c r="AI3492" s="109">
        <f t="shared" si="580"/>
        <v>0</v>
      </c>
      <c r="AJ3492" s="83"/>
      <c r="AK3492" s="110">
        <f t="shared" si="581"/>
        <v>0</v>
      </c>
      <c r="AL3492" s="111"/>
      <c r="AM3492" s="92"/>
      <c r="AN3492" s="92"/>
      <c r="AO3492" s="92"/>
      <c r="AP3492" s="92">
        <v>1</v>
      </c>
      <c r="AQ3492" s="92"/>
      <c r="AR3492" s="92"/>
      <c r="AS3492" s="92"/>
      <c r="AT3492" s="92"/>
      <c r="AU3492" s="92"/>
      <c r="AV3492" s="109">
        <f t="shared" si="582"/>
        <v>100</v>
      </c>
      <c r="AW3492" s="75"/>
      <c r="AX3492" s="110">
        <f t="shared" si="583"/>
        <v>16.666666666666664</v>
      </c>
      <c r="AY3492" s="111"/>
      <c r="AZ3492" s="93"/>
      <c r="BA3492" s="94" t="s">
        <v>131</v>
      </c>
      <c r="BB3492" s="71"/>
      <c r="BC3492" s="54"/>
      <c r="BD3492" s="41">
        <v>6</v>
      </c>
      <c r="BE3492" s="52">
        <v>62</v>
      </c>
      <c r="BF3492" s="62">
        <v>6221</v>
      </c>
      <c r="BG3492" s="280" t="s">
        <v>52</v>
      </c>
    </row>
    <row r="3493" spans="1:59" s="63" customFormat="1" ht="12.75" x14ac:dyDescent="0.2">
      <c r="A3493" s="196">
        <v>6</v>
      </c>
      <c r="B3493" s="197" t="s">
        <v>1027</v>
      </c>
      <c r="C3493" s="208">
        <v>62</v>
      </c>
      <c r="D3493" s="209" t="s">
        <v>1039</v>
      </c>
      <c r="E3493" s="210">
        <v>6221</v>
      </c>
      <c r="F3493" s="211" t="s">
        <v>1048</v>
      </c>
      <c r="G3493" s="231"/>
      <c r="H3493" s="89"/>
      <c r="I3493" s="90" t="s">
        <v>1049</v>
      </c>
      <c r="J3493" s="90"/>
      <c r="K3493" s="90" t="s">
        <v>64</v>
      </c>
      <c r="L3493" s="90" t="s">
        <v>191</v>
      </c>
      <c r="M3493" s="91"/>
      <c r="N3493" s="312">
        <v>1</v>
      </c>
      <c r="O3493" s="313">
        <f t="shared" si="577"/>
        <v>0.16666666666666666</v>
      </c>
      <c r="P3493" s="104"/>
      <c r="Q3493" s="92"/>
      <c r="R3493" s="92"/>
      <c r="S3493" s="92"/>
      <c r="T3493" s="92"/>
      <c r="U3493" s="92"/>
      <c r="V3493" s="92"/>
      <c r="W3493" s="92"/>
      <c r="X3493" s="109">
        <f t="shared" si="578"/>
        <v>0</v>
      </c>
      <c r="Y3493" s="83"/>
      <c r="Z3493" s="110">
        <f t="shared" si="579"/>
        <v>0</v>
      </c>
      <c r="AA3493" s="111"/>
      <c r="AB3493" s="92"/>
      <c r="AC3493" s="92"/>
      <c r="AD3493" s="92"/>
      <c r="AE3493" s="92"/>
      <c r="AF3493" s="92"/>
      <c r="AG3493" s="92"/>
      <c r="AH3493" s="92"/>
      <c r="AI3493" s="109">
        <f t="shared" si="580"/>
        <v>0</v>
      </c>
      <c r="AJ3493" s="83"/>
      <c r="AK3493" s="110">
        <f t="shared" si="581"/>
        <v>0</v>
      </c>
      <c r="AL3493" s="111"/>
      <c r="AM3493" s="92"/>
      <c r="AN3493" s="92"/>
      <c r="AO3493" s="92"/>
      <c r="AP3493" s="92"/>
      <c r="AQ3493" s="92"/>
      <c r="AR3493" s="92">
        <v>1</v>
      </c>
      <c r="AS3493" s="92"/>
      <c r="AT3493" s="92"/>
      <c r="AU3493" s="92"/>
      <c r="AV3493" s="109">
        <f t="shared" si="582"/>
        <v>500</v>
      </c>
      <c r="AW3493" s="75"/>
      <c r="AX3493" s="110">
        <f t="shared" si="583"/>
        <v>83.333333333333329</v>
      </c>
      <c r="AY3493" s="111"/>
      <c r="AZ3493" s="93"/>
      <c r="BA3493" s="94" t="s">
        <v>131</v>
      </c>
      <c r="BB3493" s="71"/>
      <c r="BC3493" s="54"/>
      <c r="BD3493" s="41">
        <v>6</v>
      </c>
      <c r="BE3493" s="52">
        <v>62</v>
      </c>
      <c r="BF3493" s="62">
        <v>6221</v>
      </c>
      <c r="BG3493" s="280" t="s">
        <v>52</v>
      </c>
    </row>
    <row r="3494" spans="1:59" s="63" customFormat="1" ht="12.75" x14ac:dyDescent="0.2">
      <c r="A3494" s="196">
        <v>6</v>
      </c>
      <c r="B3494" s="197" t="s">
        <v>1027</v>
      </c>
      <c r="C3494" s="208">
        <v>62</v>
      </c>
      <c r="D3494" s="209" t="s">
        <v>1039</v>
      </c>
      <c r="E3494" s="210">
        <v>6221</v>
      </c>
      <c r="F3494" s="211" t="s">
        <v>1048</v>
      </c>
      <c r="G3494" s="231"/>
      <c r="H3494" s="89"/>
      <c r="I3494" s="90" t="s">
        <v>958</v>
      </c>
      <c r="J3494" s="90"/>
      <c r="K3494" s="90" t="s">
        <v>64</v>
      </c>
      <c r="L3494" s="90" t="s">
        <v>119</v>
      </c>
      <c r="M3494" s="91"/>
      <c r="N3494" s="312">
        <v>1</v>
      </c>
      <c r="O3494" s="313">
        <f t="shared" si="577"/>
        <v>0.16666666666666666</v>
      </c>
      <c r="P3494" s="104"/>
      <c r="Q3494" s="92"/>
      <c r="R3494" s="92"/>
      <c r="S3494" s="92"/>
      <c r="T3494" s="92"/>
      <c r="U3494" s="92"/>
      <c r="V3494" s="92"/>
      <c r="W3494" s="92"/>
      <c r="X3494" s="109">
        <f t="shared" si="578"/>
        <v>0</v>
      </c>
      <c r="Y3494" s="83"/>
      <c r="Z3494" s="110">
        <f t="shared" si="579"/>
        <v>0</v>
      </c>
      <c r="AA3494" s="111"/>
      <c r="AB3494" s="92"/>
      <c r="AC3494" s="92"/>
      <c r="AD3494" s="92"/>
      <c r="AE3494" s="92"/>
      <c r="AF3494" s="92"/>
      <c r="AG3494" s="92"/>
      <c r="AH3494" s="92"/>
      <c r="AI3494" s="109">
        <f t="shared" si="580"/>
        <v>0</v>
      </c>
      <c r="AJ3494" s="83"/>
      <c r="AK3494" s="110">
        <f t="shared" si="581"/>
        <v>0</v>
      </c>
      <c r="AL3494" s="111"/>
      <c r="AM3494" s="92"/>
      <c r="AN3494" s="92"/>
      <c r="AO3494" s="92"/>
      <c r="AP3494" s="92"/>
      <c r="AQ3494" s="92"/>
      <c r="AR3494" s="92"/>
      <c r="AS3494" s="92">
        <v>1</v>
      </c>
      <c r="AT3494" s="92"/>
      <c r="AU3494" s="92"/>
      <c r="AV3494" s="109">
        <f t="shared" si="582"/>
        <v>1000</v>
      </c>
      <c r="AW3494" s="75"/>
      <c r="AX3494" s="110">
        <f t="shared" si="583"/>
        <v>166.66666666666666</v>
      </c>
      <c r="AY3494" s="111"/>
      <c r="AZ3494" s="93"/>
      <c r="BA3494" s="94" t="s">
        <v>131</v>
      </c>
      <c r="BB3494" s="71"/>
      <c r="BC3494" s="54"/>
      <c r="BD3494" s="41">
        <v>6</v>
      </c>
      <c r="BE3494" s="52">
        <v>62</v>
      </c>
      <c r="BF3494" s="62">
        <v>6221</v>
      </c>
      <c r="BG3494" s="280" t="s">
        <v>52</v>
      </c>
    </row>
    <row r="3495" spans="1:59" s="63" customFormat="1" ht="12.75" x14ac:dyDescent="0.2">
      <c r="A3495" s="196">
        <v>6</v>
      </c>
      <c r="B3495" s="197" t="s">
        <v>1027</v>
      </c>
      <c r="C3495" s="208">
        <v>62</v>
      </c>
      <c r="D3495" s="209" t="s">
        <v>1039</v>
      </c>
      <c r="E3495" s="210">
        <v>6221</v>
      </c>
      <c r="F3495" s="211" t="s">
        <v>1048</v>
      </c>
      <c r="G3495" s="231"/>
      <c r="H3495" s="89"/>
      <c r="I3495" s="90" t="s">
        <v>1050</v>
      </c>
      <c r="J3495" s="90"/>
      <c r="K3495" s="90" t="s">
        <v>73</v>
      </c>
      <c r="L3495" s="90" t="s">
        <v>69</v>
      </c>
      <c r="M3495" s="91"/>
      <c r="N3495" s="312">
        <v>1</v>
      </c>
      <c r="O3495" s="313">
        <f t="shared" si="577"/>
        <v>0.16666666666666666</v>
      </c>
      <c r="P3495" s="104"/>
      <c r="Q3495" s="92"/>
      <c r="R3495" s="92"/>
      <c r="S3495" s="92"/>
      <c r="T3495" s="92"/>
      <c r="U3495" s="92"/>
      <c r="V3495" s="92"/>
      <c r="W3495" s="92">
        <v>1</v>
      </c>
      <c r="X3495" s="109">
        <f t="shared" si="578"/>
        <v>25000</v>
      </c>
      <c r="Y3495" s="83"/>
      <c r="Z3495" s="110">
        <f t="shared" si="579"/>
        <v>4166.6666666666661</v>
      </c>
      <c r="AA3495" s="111"/>
      <c r="AB3495" s="92"/>
      <c r="AC3495" s="92"/>
      <c r="AD3495" s="92"/>
      <c r="AE3495" s="92"/>
      <c r="AF3495" s="92"/>
      <c r="AG3495" s="92"/>
      <c r="AH3495" s="92"/>
      <c r="AI3495" s="109">
        <f t="shared" si="580"/>
        <v>0</v>
      </c>
      <c r="AJ3495" s="83"/>
      <c r="AK3495" s="110">
        <f t="shared" si="581"/>
        <v>0</v>
      </c>
      <c r="AL3495" s="111"/>
      <c r="AM3495" s="92"/>
      <c r="AN3495" s="92"/>
      <c r="AO3495" s="92"/>
      <c r="AP3495" s="92">
        <v>1</v>
      </c>
      <c r="AQ3495" s="92"/>
      <c r="AR3495" s="92"/>
      <c r="AS3495" s="92"/>
      <c r="AT3495" s="92"/>
      <c r="AU3495" s="92"/>
      <c r="AV3495" s="109">
        <f t="shared" si="582"/>
        <v>100</v>
      </c>
      <c r="AW3495" s="75"/>
      <c r="AX3495" s="110">
        <f t="shared" si="583"/>
        <v>16.666666666666664</v>
      </c>
      <c r="AY3495" s="111"/>
      <c r="AZ3495" s="93"/>
      <c r="BA3495" s="94" t="s">
        <v>131</v>
      </c>
      <c r="BB3495" s="71"/>
      <c r="BC3495" s="54"/>
      <c r="BD3495" s="41">
        <v>6</v>
      </c>
      <c r="BE3495" s="52">
        <v>62</v>
      </c>
      <c r="BF3495" s="62">
        <v>6221</v>
      </c>
      <c r="BG3495" s="280" t="s">
        <v>52</v>
      </c>
    </row>
    <row r="3496" spans="1:59" s="63" customFormat="1" ht="12.75" x14ac:dyDescent="0.2">
      <c r="A3496" s="196">
        <v>6</v>
      </c>
      <c r="B3496" s="197" t="s">
        <v>1027</v>
      </c>
      <c r="C3496" s="208">
        <v>62</v>
      </c>
      <c r="D3496" s="209" t="s">
        <v>1039</v>
      </c>
      <c r="E3496" s="210">
        <v>6221</v>
      </c>
      <c r="F3496" s="211" t="s">
        <v>1048</v>
      </c>
      <c r="G3496" s="231"/>
      <c r="H3496" s="65"/>
      <c r="I3496" s="222"/>
      <c r="J3496" s="66"/>
      <c r="K3496" s="66"/>
      <c r="L3496" s="66"/>
      <c r="M3496" s="64"/>
      <c r="N3496" s="304"/>
      <c r="O3496" s="305"/>
      <c r="P3496" s="127"/>
      <c r="Q3496" s="67"/>
      <c r="R3496" s="67"/>
      <c r="S3496" s="67"/>
      <c r="T3496" s="67"/>
      <c r="U3496" s="67"/>
      <c r="V3496" s="67"/>
      <c r="W3496" s="67"/>
      <c r="X3496" s="67"/>
      <c r="Y3496" s="68"/>
      <c r="Z3496" s="68"/>
      <c r="AA3496" s="68"/>
      <c r="AB3496" s="67"/>
      <c r="AC3496" s="67"/>
      <c r="AD3496" s="67"/>
      <c r="AE3496" s="67"/>
      <c r="AF3496" s="67"/>
      <c r="AG3496" s="67"/>
      <c r="AH3496" s="67"/>
      <c r="AI3496" s="67"/>
      <c r="AJ3496" s="68"/>
      <c r="AK3496" s="68"/>
      <c r="AL3496" s="68"/>
      <c r="AM3496" s="67"/>
      <c r="AN3496" s="67"/>
      <c r="AO3496" s="67"/>
      <c r="AP3496" s="67"/>
      <c r="AQ3496" s="67"/>
      <c r="AR3496" s="67"/>
      <c r="AS3496" s="67"/>
      <c r="AT3496" s="67"/>
      <c r="AU3496" s="67"/>
      <c r="AV3496" s="67"/>
      <c r="AW3496" s="67"/>
      <c r="AX3496" s="68"/>
      <c r="AY3496" s="68"/>
      <c r="AZ3496" s="69"/>
      <c r="BA3496" s="70"/>
      <c r="BB3496" s="71"/>
      <c r="BC3496" s="54"/>
      <c r="BD3496" s="41">
        <v>6</v>
      </c>
      <c r="BE3496" s="52">
        <v>62</v>
      </c>
      <c r="BF3496" s="62">
        <v>6221</v>
      </c>
      <c r="BG3496" s="275"/>
    </row>
    <row r="3497" spans="1:59" s="63" customFormat="1" ht="12.75" x14ac:dyDescent="0.2">
      <c r="A3497" s="196">
        <v>6</v>
      </c>
      <c r="B3497" s="197" t="s">
        <v>1027</v>
      </c>
      <c r="C3497" s="208">
        <v>62</v>
      </c>
      <c r="D3497" s="209" t="s">
        <v>1039</v>
      </c>
      <c r="E3497" s="210">
        <v>6221</v>
      </c>
      <c r="F3497" s="211" t="s">
        <v>1048</v>
      </c>
      <c r="G3497" s="230"/>
      <c r="H3497" s="56"/>
      <c r="I3497" s="221"/>
      <c r="J3497" s="57"/>
      <c r="K3497" s="57"/>
      <c r="L3497" s="57"/>
      <c r="M3497" s="55"/>
      <c r="N3497" s="303"/>
      <c r="O3497" s="245"/>
      <c r="P3497" s="122"/>
      <c r="Q3497" s="58"/>
      <c r="R3497" s="58"/>
      <c r="S3497" s="58"/>
      <c r="T3497" s="58"/>
      <c r="U3497" s="58"/>
      <c r="V3497" s="58"/>
      <c r="W3497" s="58"/>
      <c r="X3497" s="58"/>
      <c r="Y3497" s="59"/>
      <c r="Z3497" s="59"/>
      <c r="AA3497" s="59"/>
      <c r="AB3497" s="58"/>
      <c r="AC3497" s="58"/>
      <c r="AD3497" s="58"/>
      <c r="AE3497" s="58"/>
      <c r="AF3497" s="58"/>
      <c r="AG3497" s="58"/>
      <c r="AH3497" s="58"/>
      <c r="AI3497" s="58"/>
      <c r="AJ3497" s="59"/>
      <c r="AK3497" s="59"/>
      <c r="AL3497" s="59"/>
      <c r="AM3497" s="58"/>
      <c r="AN3497" s="58"/>
      <c r="AO3497" s="58"/>
      <c r="AP3497" s="58"/>
      <c r="AQ3497" s="58"/>
      <c r="AR3497" s="58"/>
      <c r="AS3497" s="58"/>
      <c r="AT3497" s="58"/>
      <c r="AU3497" s="58"/>
      <c r="AV3497" s="58"/>
      <c r="AW3497" s="58"/>
      <c r="AX3497" s="59"/>
      <c r="AY3497" s="59"/>
      <c r="AZ3497" s="60"/>
      <c r="BA3497" s="61"/>
      <c r="BB3497" s="54"/>
      <c r="BC3497" s="54"/>
      <c r="BD3497" s="41">
        <v>6</v>
      </c>
      <c r="BE3497" s="52">
        <v>62</v>
      </c>
      <c r="BF3497" s="62">
        <v>6221</v>
      </c>
      <c r="BG3497" s="274"/>
    </row>
    <row r="3498" spans="1:59" x14ac:dyDescent="0.25">
      <c r="A3498" s="196">
        <v>6</v>
      </c>
      <c r="B3498" s="197" t="s">
        <v>1027</v>
      </c>
      <c r="C3498" s="208">
        <v>62</v>
      </c>
      <c r="D3498" s="209" t="s">
        <v>1039</v>
      </c>
      <c r="E3498" s="212">
        <v>6222</v>
      </c>
      <c r="F3498" s="213" t="s">
        <v>1051</v>
      </c>
      <c r="G3498" s="234"/>
      <c r="H3498" s="138"/>
      <c r="I3498" s="224"/>
      <c r="J3498" s="98"/>
      <c r="K3498" s="98"/>
      <c r="L3498" s="98"/>
      <c r="M3498" s="137"/>
      <c r="N3498" s="322"/>
      <c r="O3498" s="323"/>
      <c r="P3498" s="139"/>
      <c r="Q3498" s="139"/>
      <c r="R3498" s="139"/>
      <c r="S3498" s="139"/>
      <c r="T3498" s="139"/>
      <c r="U3498" s="139"/>
      <c r="V3498" s="139"/>
      <c r="W3498" s="139"/>
      <c r="X3498" s="139"/>
      <c r="Y3498" s="100"/>
      <c r="Z3498" s="125"/>
      <c r="AA3498" s="125"/>
      <c r="AB3498" s="139"/>
      <c r="AC3498" s="139"/>
      <c r="AD3498" s="139"/>
      <c r="AE3498" s="139"/>
      <c r="AF3498" s="139"/>
      <c r="AG3498" s="139"/>
      <c r="AH3498" s="139"/>
      <c r="AI3498" s="139"/>
      <c r="AJ3498" s="100"/>
      <c r="AK3498" s="125"/>
      <c r="AL3498" s="125"/>
      <c r="AM3498" s="139"/>
      <c r="AN3498" s="139"/>
      <c r="AO3498" s="139"/>
      <c r="AP3498" s="139"/>
      <c r="AQ3498" s="139"/>
      <c r="AR3498" s="139"/>
      <c r="AS3498" s="139"/>
      <c r="AT3498" s="139"/>
      <c r="AU3498" s="139"/>
      <c r="AV3498" s="139"/>
      <c r="AW3498" s="99"/>
      <c r="AX3498" s="125"/>
      <c r="AY3498" s="100"/>
      <c r="AZ3498" s="140"/>
      <c r="BA3498" s="141"/>
      <c r="BB3498" s="136"/>
      <c r="BC3498" s="136"/>
      <c r="BD3498" s="41">
        <v>6</v>
      </c>
      <c r="BE3498" s="52">
        <v>62</v>
      </c>
      <c r="BF3498" s="103">
        <v>6222</v>
      </c>
      <c r="BG3498" s="283"/>
    </row>
    <row r="3499" spans="1:59" s="63" customFormat="1" ht="12.75" x14ac:dyDescent="0.2">
      <c r="A3499" s="196">
        <v>6</v>
      </c>
      <c r="B3499" s="197" t="s">
        <v>1027</v>
      </c>
      <c r="C3499" s="208">
        <v>62</v>
      </c>
      <c r="D3499" s="209" t="s">
        <v>1039</v>
      </c>
      <c r="E3499" s="212">
        <v>6222</v>
      </c>
      <c r="F3499" s="213" t="s">
        <v>1051</v>
      </c>
      <c r="G3499" s="232"/>
      <c r="H3499" s="97"/>
      <c r="I3499" s="224"/>
      <c r="J3499" s="98"/>
      <c r="K3499" s="98"/>
      <c r="L3499" s="98"/>
      <c r="M3499" s="96"/>
      <c r="N3499" s="307"/>
      <c r="O3499" s="246"/>
      <c r="P3499" s="124"/>
      <c r="Q3499" s="99"/>
      <c r="R3499" s="99"/>
      <c r="S3499" s="99"/>
      <c r="T3499" s="99"/>
      <c r="U3499" s="99"/>
      <c r="V3499" s="99"/>
      <c r="W3499" s="99"/>
      <c r="X3499" s="99"/>
      <c r="Y3499" s="100"/>
      <c r="Z3499" s="100"/>
      <c r="AA3499" s="100"/>
      <c r="AB3499" s="99"/>
      <c r="AC3499" s="99"/>
      <c r="AD3499" s="99"/>
      <c r="AE3499" s="99"/>
      <c r="AF3499" s="99"/>
      <c r="AG3499" s="99"/>
      <c r="AH3499" s="99"/>
      <c r="AI3499" s="99"/>
      <c r="AJ3499" s="100"/>
      <c r="AK3499" s="100"/>
      <c r="AL3499" s="100"/>
      <c r="AM3499" s="99"/>
      <c r="AN3499" s="99"/>
      <c r="AO3499" s="99"/>
      <c r="AP3499" s="99"/>
      <c r="AQ3499" s="99"/>
      <c r="AR3499" s="99"/>
      <c r="AS3499" s="99"/>
      <c r="AT3499" s="99"/>
      <c r="AU3499" s="99"/>
      <c r="AV3499" s="99"/>
      <c r="AW3499" s="99"/>
      <c r="AX3499" s="100"/>
      <c r="AY3499" s="100"/>
      <c r="AZ3499" s="101"/>
      <c r="BA3499" s="102"/>
      <c r="BB3499" s="95"/>
      <c r="BC3499" s="95"/>
      <c r="BD3499" s="41">
        <v>6</v>
      </c>
      <c r="BE3499" s="52">
        <v>62</v>
      </c>
      <c r="BF3499" s="103">
        <v>6222</v>
      </c>
      <c r="BG3499" s="277"/>
    </row>
    <row r="3500" spans="1:59" s="63" customFormat="1" ht="12.75" x14ac:dyDescent="0.2">
      <c r="A3500" s="196">
        <v>6</v>
      </c>
      <c r="B3500" s="197" t="s">
        <v>1027</v>
      </c>
      <c r="C3500" s="208">
        <v>62</v>
      </c>
      <c r="D3500" s="209" t="s">
        <v>1039</v>
      </c>
      <c r="E3500" s="212">
        <v>6222</v>
      </c>
      <c r="F3500" s="213" t="s">
        <v>1051</v>
      </c>
      <c r="G3500" s="231"/>
      <c r="H3500" s="65"/>
      <c r="I3500" s="222"/>
      <c r="J3500" s="66"/>
      <c r="K3500" s="66"/>
      <c r="L3500" s="66"/>
      <c r="M3500" s="64"/>
      <c r="N3500" s="304"/>
      <c r="O3500" s="305"/>
      <c r="P3500" s="127"/>
      <c r="Q3500" s="67"/>
      <c r="R3500" s="67"/>
      <c r="S3500" s="67"/>
      <c r="T3500" s="67"/>
      <c r="U3500" s="67"/>
      <c r="V3500" s="67"/>
      <c r="W3500" s="67"/>
      <c r="X3500" s="67"/>
      <c r="Y3500" s="68"/>
      <c r="Z3500" s="68"/>
      <c r="AA3500" s="68"/>
      <c r="AB3500" s="67"/>
      <c r="AC3500" s="67"/>
      <c r="AD3500" s="67"/>
      <c r="AE3500" s="67"/>
      <c r="AF3500" s="67"/>
      <c r="AG3500" s="67"/>
      <c r="AH3500" s="67"/>
      <c r="AI3500" s="67"/>
      <c r="AJ3500" s="68"/>
      <c r="AK3500" s="68"/>
      <c r="AL3500" s="68"/>
      <c r="AM3500" s="67"/>
      <c r="AN3500" s="67"/>
      <c r="AO3500" s="67"/>
      <c r="AP3500" s="67"/>
      <c r="AQ3500" s="67"/>
      <c r="AR3500" s="67"/>
      <c r="AS3500" s="67"/>
      <c r="AT3500" s="67"/>
      <c r="AU3500" s="67"/>
      <c r="AV3500" s="67"/>
      <c r="AW3500" s="67"/>
      <c r="AX3500" s="68"/>
      <c r="AY3500" s="68"/>
      <c r="AZ3500" s="69"/>
      <c r="BA3500" s="70"/>
      <c r="BB3500" s="71"/>
      <c r="BC3500" s="95"/>
      <c r="BD3500" s="41">
        <v>6</v>
      </c>
      <c r="BE3500" s="52">
        <v>62</v>
      </c>
      <c r="BF3500" s="103">
        <v>6222</v>
      </c>
      <c r="BG3500" s="275"/>
    </row>
    <row r="3501" spans="1:59" s="63" customFormat="1" ht="12.75" x14ac:dyDescent="0.2">
      <c r="A3501" s="196">
        <v>6</v>
      </c>
      <c r="B3501" s="197" t="s">
        <v>1027</v>
      </c>
      <c r="C3501" s="208">
        <v>62</v>
      </c>
      <c r="D3501" s="209" t="s">
        <v>1039</v>
      </c>
      <c r="E3501" s="212">
        <v>6222</v>
      </c>
      <c r="F3501" s="213" t="s">
        <v>1051</v>
      </c>
      <c r="G3501" s="231"/>
      <c r="H3501" s="72" t="s">
        <v>47</v>
      </c>
      <c r="I3501" s="223"/>
      <c r="J3501" s="73"/>
      <c r="K3501" s="73"/>
      <c r="L3501" s="73"/>
      <c r="M3501" s="74"/>
      <c r="N3501" s="247"/>
      <c r="O3501" s="306"/>
      <c r="P3501" s="105"/>
      <c r="Q3501" s="75"/>
      <c r="R3501" s="75"/>
      <c r="S3501" s="75"/>
      <c r="T3501" s="75"/>
      <c r="U3501" s="75"/>
      <c r="V3501" s="75"/>
      <c r="W3501" s="75"/>
      <c r="X3501" s="75"/>
      <c r="Y3501" s="76">
        <f>IF(ISNUMBER(VLOOKUP(Y3503,P$7:W$7,MATCH(Y3503,P$7:W$7))),VLOOKUP(Y3503,P$7:W$7,MATCH(Y3503,P$7:W$7)),IF(N3505=0,"No Data",IF(Y3503&gt;0,"&lt;100",0)))</f>
        <v>25000</v>
      </c>
      <c r="Z3501" s="77">
        <f>IF(ISNUMBER(VLOOKUP(Z3505,P$7:W$7,MATCH(Z3505,P$7:W$7))),VLOOKUP(Z3505,P$7:W$7,MATCH(Z3505,P$7:W$7)),IF(N3505=0,"No Data",IF(Z3505&gt;0,"&lt;100",0)))</f>
        <v>25000</v>
      </c>
      <c r="AA3501" s="106">
        <f>IF(ISNUMBER(Z3501),Z3501,0)</f>
        <v>25000</v>
      </c>
      <c r="AB3501" s="75"/>
      <c r="AC3501" s="75"/>
      <c r="AD3501" s="75"/>
      <c r="AE3501" s="75"/>
      <c r="AF3501" s="75"/>
      <c r="AG3501" s="75"/>
      <c r="AH3501" s="75"/>
      <c r="AI3501" s="75"/>
      <c r="AJ3501" s="76">
        <f>IF(ISNUMBER(VLOOKUP(AJ3503,AB$7:AH$7,MATCH(AJ3503,AB$7:AH$7))),VLOOKUP(AJ3503,AB$7:AH$7,MATCH(AJ3503,AB$7:AH$7)),IF(N3505=0,"No Data",IF(AJ3503&gt;0,"&lt;50",0)))</f>
        <v>0</v>
      </c>
      <c r="AK3501" s="77">
        <f>IF(ISNUMBER(VLOOKUP(AK3505,AB$7:AH$7,MATCH(AK3505,AB$7:AH$7))),VLOOKUP(AK3505,AB$7:AH$7,MATCH(AK3505,AB$7:AH$7)),IF(N3505=0,"No Data",IF(AK3505&gt;0,"&lt;50",0)))</f>
        <v>0</v>
      </c>
      <c r="AL3501" s="106">
        <f>IF(ISNUMBER(AK3501),AK3501,0)</f>
        <v>0</v>
      </c>
      <c r="AM3501" s="75"/>
      <c r="AN3501" s="75"/>
      <c r="AO3501" s="75"/>
      <c r="AP3501" s="75"/>
      <c r="AQ3501" s="75"/>
      <c r="AR3501" s="75"/>
      <c r="AS3501" s="75"/>
      <c r="AT3501" s="75"/>
      <c r="AU3501" s="75"/>
      <c r="AV3501" s="75"/>
      <c r="AW3501" s="76">
        <f>IF(ISNUMBER(VLOOKUP(AW3503,AM$7:AU$7,MATCH(AW3503,AM$7:AU$7))),VLOOKUP(AW3503,AM$7:AU$7,MATCH(AW3503,AM$7:AU$7)),IF(N3505=0,"No Data",IF(AW3503&gt;0,"&lt;10",0)))</f>
        <v>100</v>
      </c>
      <c r="AX3501" s="77">
        <f>IF(ISNUMBER(VLOOKUP(AX3505,AM$7:AU$7,MATCH(AX3505,AM$7:AU$7))),VLOOKUP(AX3505,AM$7:AU$7,MATCH(AX3505,AM$7:AU$7)),IF(N3505=0,"No Data",IF(AX3505&gt;0,"&lt;10",0)))</f>
        <v>100</v>
      </c>
      <c r="AY3501" s="106">
        <f>IF(ISNUMBER(AX3501),AX3501,0)</f>
        <v>100</v>
      </c>
      <c r="AZ3501" s="79"/>
      <c r="BA3501" s="80"/>
      <c r="BB3501" s="71"/>
      <c r="BC3501" s="95"/>
      <c r="BD3501" s="41">
        <v>6</v>
      </c>
      <c r="BE3501" s="52">
        <v>62</v>
      </c>
      <c r="BF3501" s="103">
        <v>6222</v>
      </c>
      <c r="BG3501" s="276" t="s">
        <v>47</v>
      </c>
    </row>
    <row r="3502" spans="1:59" s="63" customFormat="1" ht="12.75" x14ac:dyDescent="0.2">
      <c r="A3502" s="196">
        <v>6</v>
      </c>
      <c r="B3502" s="197" t="s">
        <v>1027</v>
      </c>
      <c r="C3502" s="208">
        <v>62</v>
      </c>
      <c r="D3502" s="209" t="s">
        <v>1039</v>
      </c>
      <c r="E3502" s="212">
        <v>6222</v>
      </c>
      <c r="F3502" s="213" t="s">
        <v>1051</v>
      </c>
      <c r="G3502" s="231"/>
      <c r="H3502" s="81" t="s">
        <v>48</v>
      </c>
      <c r="I3502" s="223"/>
      <c r="J3502" s="73"/>
      <c r="K3502" s="73"/>
      <c r="L3502" s="73"/>
      <c r="M3502" s="74"/>
      <c r="N3502" s="247"/>
      <c r="O3502" s="306"/>
      <c r="P3502" s="105"/>
      <c r="Q3502" s="75"/>
      <c r="R3502" s="75"/>
      <c r="S3502" s="75"/>
      <c r="T3502" s="75"/>
      <c r="U3502" s="75"/>
      <c r="V3502" s="75"/>
      <c r="W3502" s="75"/>
      <c r="X3502" s="75"/>
      <c r="Y3502" s="82">
        <f>MIN(X3506:X3508)</f>
        <v>25000</v>
      </c>
      <c r="Z3502" s="83"/>
      <c r="AA3502" s="83"/>
      <c r="AB3502" s="75"/>
      <c r="AC3502" s="75"/>
      <c r="AD3502" s="75"/>
      <c r="AE3502" s="75"/>
      <c r="AF3502" s="75"/>
      <c r="AG3502" s="75"/>
      <c r="AH3502" s="75"/>
      <c r="AI3502" s="75"/>
      <c r="AJ3502" s="82">
        <f>MIN(AI3506:AI3508)</f>
        <v>0</v>
      </c>
      <c r="AK3502" s="83"/>
      <c r="AL3502" s="83"/>
      <c r="AM3502" s="75"/>
      <c r="AN3502" s="75"/>
      <c r="AO3502" s="75"/>
      <c r="AP3502" s="75"/>
      <c r="AQ3502" s="75"/>
      <c r="AR3502" s="75"/>
      <c r="AS3502" s="75"/>
      <c r="AT3502" s="75"/>
      <c r="AU3502" s="75"/>
      <c r="AV3502" s="75"/>
      <c r="AW3502" s="82">
        <f>MIN(AV3506:AV3508)</f>
        <v>100</v>
      </c>
      <c r="AX3502" s="83"/>
      <c r="AY3502" s="83"/>
      <c r="AZ3502" s="79"/>
      <c r="BA3502" s="80"/>
      <c r="BB3502" s="71"/>
      <c r="BC3502" s="95"/>
      <c r="BD3502" s="41">
        <v>6</v>
      </c>
      <c r="BE3502" s="52">
        <v>62</v>
      </c>
      <c r="BF3502" s="103">
        <v>6222</v>
      </c>
      <c r="BG3502" s="278" t="s">
        <v>48</v>
      </c>
    </row>
    <row r="3503" spans="1:59" s="63" customFormat="1" ht="12.75" x14ac:dyDescent="0.2">
      <c r="A3503" s="196">
        <v>6</v>
      </c>
      <c r="B3503" s="197" t="s">
        <v>1027</v>
      </c>
      <c r="C3503" s="208">
        <v>62</v>
      </c>
      <c r="D3503" s="209" t="s">
        <v>1039</v>
      </c>
      <c r="E3503" s="212">
        <v>6222</v>
      </c>
      <c r="F3503" s="213" t="s">
        <v>1051</v>
      </c>
      <c r="G3503" s="231"/>
      <c r="H3503" s="81" t="s">
        <v>49</v>
      </c>
      <c r="I3503" s="223"/>
      <c r="J3503" s="73"/>
      <c r="K3503" s="73"/>
      <c r="L3503" s="73"/>
      <c r="M3503" s="74"/>
      <c r="N3503" s="247"/>
      <c r="O3503" s="306"/>
      <c r="P3503" s="105"/>
      <c r="Q3503" s="75"/>
      <c r="R3503" s="75"/>
      <c r="S3503" s="75"/>
      <c r="T3503" s="75"/>
      <c r="U3503" s="75"/>
      <c r="V3503" s="75"/>
      <c r="W3503" s="75"/>
      <c r="X3503" s="75"/>
      <c r="Y3503" s="84">
        <f>IF(ISNUMBER(AVERAGE(X3506:X3508)),AVERAGE(X3506:X3508),0)</f>
        <v>25000</v>
      </c>
      <c r="Z3503" s="83"/>
      <c r="AA3503" s="83"/>
      <c r="AB3503" s="75"/>
      <c r="AC3503" s="75"/>
      <c r="AD3503" s="75"/>
      <c r="AE3503" s="75"/>
      <c r="AF3503" s="75"/>
      <c r="AG3503" s="75"/>
      <c r="AH3503" s="75"/>
      <c r="AI3503" s="75"/>
      <c r="AJ3503" s="84">
        <f>IF(ISNUMBER(AVERAGE(AI3506:AI3508)),AVERAGE(AI3506:AI3508),0)</f>
        <v>0</v>
      </c>
      <c r="AK3503" s="83"/>
      <c r="AL3503" s="83"/>
      <c r="AM3503" s="75"/>
      <c r="AN3503" s="75"/>
      <c r="AO3503" s="75"/>
      <c r="AP3503" s="75"/>
      <c r="AQ3503" s="75"/>
      <c r="AR3503" s="75"/>
      <c r="AS3503" s="75"/>
      <c r="AT3503" s="75"/>
      <c r="AU3503" s="75"/>
      <c r="AV3503" s="75"/>
      <c r="AW3503" s="84">
        <f>IF(ISNUMBER(AVERAGE(AV3506:AV3508)),AVERAGE(AV3506:AV3508),0)</f>
        <v>100</v>
      </c>
      <c r="AX3503" s="83"/>
      <c r="AY3503" s="83"/>
      <c r="AZ3503" s="79"/>
      <c r="BA3503" s="80"/>
      <c r="BB3503" s="71"/>
      <c r="BC3503" s="95"/>
      <c r="BD3503" s="41">
        <v>6</v>
      </c>
      <c r="BE3503" s="52">
        <v>62</v>
      </c>
      <c r="BF3503" s="103">
        <v>6222</v>
      </c>
      <c r="BG3503" s="278" t="s">
        <v>49</v>
      </c>
    </row>
    <row r="3504" spans="1:59" s="63" customFormat="1" ht="12.75" x14ac:dyDescent="0.2">
      <c r="A3504" s="196">
        <v>6</v>
      </c>
      <c r="B3504" s="197" t="s">
        <v>1027</v>
      </c>
      <c r="C3504" s="208">
        <v>62</v>
      </c>
      <c r="D3504" s="209" t="s">
        <v>1039</v>
      </c>
      <c r="E3504" s="212">
        <v>6222</v>
      </c>
      <c r="F3504" s="213" t="s">
        <v>1051</v>
      </c>
      <c r="G3504" s="231"/>
      <c r="H3504" s="81" t="s">
        <v>50</v>
      </c>
      <c r="I3504" s="223"/>
      <c r="J3504" s="73"/>
      <c r="K3504" s="73"/>
      <c r="L3504" s="73"/>
      <c r="M3504" s="74"/>
      <c r="N3504" s="247"/>
      <c r="O3504" s="306"/>
      <c r="P3504" s="105"/>
      <c r="Q3504" s="75"/>
      <c r="R3504" s="75"/>
      <c r="S3504" s="75"/>
      <c r="T3504" s="75"/>
      <c r="U3504" s="75"/>
      <c r="V3504" s="75"/>
      <c r="W3504" s="75"/>
      <c r="X3504" s="75"/>
      <c r="Y3504" s="84">
        <f>MAX(X3506:X3508)</f>
        <v>25000</v>
      </c>
      <c r="Z3504" s="83"/>
      <c r="AA3504" s="83"/>
      <c r="AB3504" s="75"/>
      <c r="AC3504" s="75"/>
      <c r="AD3504" s="75"/>
      <c r="AE3504" s="75"/>
      <c r="AF3504" s="75"/>
      <c r="AG3504" s="75"/>
      <c r="AH3504" s="75"/>
      <c r="AI3504" s="75"/>
      <c r="AJ3504" s="84">
        <f>MAX(AI3506:AI3508)</f>
        <v>0</v>
      </c>
      <c r="AK3504" s="83"/>
      <c r="AL3504" s="83"/>
      <c r="AM3504" s="75"/>
      <c r="AN3504" s="75"/>
      <c r="AO3504" s="75"/>
      <c r="AP3504" s="75"/>
      <c r="AQ3504" s="75"/>
      <c r="AR3504" s="75"/>
      <c r="AS3504" s="75"/>
      <c r="AT3504" s="75"/>
      <c r="AU3504" s="75"/>
      <c r="AV3504" s="75"/>
      <c r="AW3504" s="84">
        <f>MAX(AV3506:AV3508)</f>
        <v>100</v>
      </c>
      <c r="AX3504" s="83"/>
      <c r="AY3504" s="83"/>
      <c r="AZ3504" s="79"/>
      <c r="BA3504" s="80"/>
      <c r="BB3504" s="71"/>
      <c r="BC3504" s="95"/>
      <c r="BD3504" s="41">
        <v>6</v>
      </c>
      <c r="BE3504" s="52">
        <v>62</v>
      </c>
      <c r="BF3504" s="103">
        <v>6222</v>
      </c>
      <c r="BG3504" s="278" t="s">
        <v>50</v>
      </c>
    </row>
    <row r="3505" spans="1:59" s="63" customFormat="1" ht="12.75" x14ac:dyDescent="0.2">
      <c r="A3505" s="196">
        <v>6</v>
      </c>
      <c r="B3505" s="197" t="s">
        <v>1027</v>
      </c>
      <c r="C3505" s="208">
        <v>62</v>
      </c>
      <c r="D3505" s="209" t="s">
        <v>1039</v>
      </c>
      <c r="E3505" s="212">
        <v>6222</v>
      </c>
      <c r="F3505" s="213" t="s">
        <v>1051</v>
      </c>
      <c r="G3505" s="231"/>
      <c r="H3505" s="85" t="s">
        <v>51</v>
      </c>
      <c r="I3505" s="223"/>
      <c r="J3505" s="73"/>
      <c r="K3505" s="73"/>
      <c r="L3505" s="73"/>
      <c r="M3505" s="74"/>
      <c r="N3505" s="248">
        <f>SUM(N3506:N3507)</f>
        <v>1</v>
      </c>
      <c r="O3505" s="293">
        <f>SUM(O3506:O3507)</f>
        <v>1</v>
      </c>
      <c r="P3505" s="292"/>
      <c r="Q3505" s="87"/>
      <c r="R3505" s="87"/>
      <c r="S3505" s="87"/>
      <c r="T3505" s="87"/>
      <c r="U3505" s="87"/>
      <c r="V3505" s="87"/>
      <c r="W3505" s="87"/>
      <c r="X3505" s="87"/>
      <c r="Y3505" s="88"/>
      <c r="Z3505" s="86">
        <f>SUM(Z3506:Z3507)</f>
        <v>25000</v>
      </c>
      <c r="AA3505" s="88"/>
      <c r="AB3505" s="87"/>
      <c r="AC3505" s="87"/>
      <c r="AD3505" s="87"/>
      <c r="AE3505" s="87"/>
      <c r="AF3505" s="87"/>
      <c r="AG3505" s="87"/>
      <c r="AH3505" s="87"/>
      <c r="AI3505" s="87"/>
      <c r="AJ3505" s="88"/>
      <c r="AK3505" s="86">
        <f>SUM(AK3506:AK3507)</f>
        <v>0</v>
      </c>
      <c r="AL3505" s="88"/>
      <c r="AM3505" s="87"/>
      <c r="AN3505" s="87"/>
      <c r="AO3505" s="87"/>
      <c r="AP3505" s="87"/>
      <c r="AQ3505" s="87"/>
      <c r="AR3505" s="87"/>
      <c r="AS3505" s="87"/>
      <c r="AT3505" s="87"/>
      <c r="AU3505" s="87"/>
      <c r="AV3505" s="87"/>
      <c r="AW3505" s="112"/>
      <c r="AX3505" s="86">
        <f>SUM(AX3506:AX3507)</f>
        <v>100</v>
      </c>
      <c r="AY3505" s="88"/>
      <c r="AZ3505" s="79"/>
      <c r="BA3505" s="80"/>
      <c r="BB3505" s="71"/>
      <c r="BC3505" s="95"/>
      <c r="BD3505" s="41">
        <v>6</v>
      </c>
      <c r="BE3505" s="52">
        <v>62</v>
      </c>
      <c r="BF3505" s="103">
        <v>6222</v>
      </c>
      <c r="BG3505" s="279" t="s">
        <v>51</v>
      </c>
    </row>
    <row r="3506" spans="1:59" s="63" customFormat="1" ht="12.75" x14ac:dyDescent="0.2">
      <c r="A3506" s="196">
        <v>6</v>
      </c>
      <c r="B3506" s="197" t="s">
        <v>1027</v>
      </c>
      <c r="C3506" s="208">
        <v>62</v>
      </c>
      <c r="D3506" s="209" t="s">
        <v>1039</v>
      </c>
      <c r="E3506" s="212">
        <v>6222</v>
      </c>
      <c r="F3506" s="213" t="s">
        <v>1051</v>
      </c>
      <c r="G3506" s="231"/>
      <c r="H3506" s="89" t="s">
        <v>52</v>
      </c>
      <c r="I3506" s="90" t="s">
        <v>1052</v>
      </c>
      <c r="J3506" s="90"/>
      <c r="K3506" s="90" t="s">
        <v>73</v>
      </c>
      <c r="L3506" s="90" t="s">
        <v>69</v>
      </c>
      <c r="M3506" s="91"/>
      <c r="N3506" s="312">
        <v>1</v>
      </c>
      <c r="O3506" s="313">
        <f>N3506/N3505</f>
        <v>1</v>
      </c>
      <c r="P3506" s="104"/>
      <c r="Q3506" s="92"/>
      <c r="R3506" s="92"/>
      <c r="S3506" s="92"/>
      <c r="T3506" s="92"/>
      <c r="U3506" s="92"/>
      <c r="V3506" s="92"/>
      <c r="W3506" s="92">
        <v>1</v>
      </c>
      <c r="X3506" s="109">
        <f>P3506*P$7+Q3506*Q$7+R3506*R$7+S3506*S$7+T3506*T$7+U3506*U$7+V3506*V$7+W3506*W$7</f>
        <v>25000</v>
      </c>
      <c r="Y3506" s="83"/>
      <c r="Z3506" s="110">
        <f>X3506*$O3506</f>
        <v>25000</v>
      </c>
      <c r="AA3506" s="111"/>
      <c r="AB3506" s="92"/>
      <c r="AC3506" s="92"/>
      <c r="AD3506" s="92"/>
      <c r="AE3506" s="92"/>
      <c r="AF3506" s="92"/>
      <c r="AG3506" s="92"/>
      <c r="AH3506" s="92"/>
      <c r="AI3506" s="109">
        <f>AB3506*AB$7+AC3506*AC$7+AD3506*AD$7+AE3506*AE$7+AF3506*AF$7+AG3506*AG$7+AH3506*AH$7</f>
        <v>0</v>
      </c>
      <c r="AJ3506" s="83"/>
      <c r="AK3506" s="110">
        <f>AI3506*$O3506</f>
        <v>0</v>
      </c>
      <c r="AL3506" s="111"/>
      <c r="AM3506" s="92"/>
      <c r="AN3506" s="92"/>
      <c r="AO3506" s="92"/>
      <c r="AP3506" s="92">
        <v>1</v>
      </c>
      <c r="AQ3506" s="92"/>
      <c r="AR3506" s="92"/>
      <c r="AS3506" s="92"/>
      <c r="AT3506" s="92"/>
      <c r="AU3506" s="92"/>
      <c r="AV3506" s="109">
        <f>AM3506*AM$7+AN3506*AN$7+AO3506*AO$7+AP3506*AP$7+AQ3506*AQ$7+AR3506*AR$7+AS3506*AS$7+AT3506*AT$7+AU3506*AU$7</f>
        <v>100</v>
      </c>
      <c r="AW3506" s="75"/>
      <c r="AX3506" s="110">
        <f>AV3506*$O3506</f>
        <v>100</v>
      </c>
      <c r="AY3506" s="111"/>
      <c r="AZ3506" s="93"/>
      <c r="BA3506" s="94" t="s">
        <v>131</v>
      </c>
      <c r="BB3506" s="71"/>
      <c r="BC3506" s="95"/>
      <c r="BD3506" s="41">
        <v>6</v>
      </c>
      <c r="BE3506" s="52">
        <v>62</v>
      </c>
      <c r="BF3506" s="103">
        <v>6222</v>
      </c>
      <c r="BG3506" s="280" t="s">
        <v>52</v>
      </c>
    </row>
    <row r="3507" spans="1:59" s="63" customFormat="1" ht="12.75" x14ac:dyDescent="0.2">
      <c r="A3507" s="196">
        <v>6</v>
      </c>
      <c r="B3507" s="197" t="s">
        <v>1027</v>
      </c>
      <c r="C3507" s="208">
        <v>62</v>
      </c>
      <c r="D3507" s="209" t="s">
        <v>1039</v>
      </c>
      <c r="E3507" s="212">
        <v>6222</v>
      </c>
      <c r="F3507" s="213" t="s">
        <v>1051</v>
      </c>
      <c r="G3507" s="231"/>
      <c r="H3507" s="65"/>
      <c r="I3507" s="222"/>
      <c r="J3507" s="66"/>
      <c r="K3507" s="66"/>
      <c r="L3507" s="66"/>
      <c r="M3507" s="64"/>
      <c r="N3507" s="304"/>
      <c r="O3507" s="305"/>
      <c r="P3507" s="127"/>
      <c r="Q3507" s="67"/>
      <c r="R3507" s="67"/>
      <c r="S3507" s="67"/>
      <c r="T3507" s="67"/>
      <c r="U3507" s="67"/>
      <c r="V3507" s="67"/>
      <c r="W3507" s="67"/>
      <c r="X3507" s="67"/>
      <c r="Y3507" s="68"/>
      <c r="Z3507" s="68"/>
      <c r="AA3507" s="68"/>
      <c r="AB3507" s="67"/>
      <c r="AC3507" s="67"/>
      <c r="AD3507" s="67"/>
      <c r="AE3507" s="67"/>
      <c r="AF3507" s="67"/>
      <c r="AG3507" s="67"/>
      <c r="AH3507" s="67"/>
      <c r="AI3507" s="67"/>
      <c r="AJ3507" s="68"/>
      <c r="AK3507" s="68"/>
      <c r="AL3507" s="68"/>
      <c r="AM3507" s="67"/>
      <c r="AN3507" s="67"/>
      <c r="AO3507" s="67"/>
      <c r="AP3507" s="67"/>
      <c r="AQ3507" s="67"/>
      <c r="AR3507" s="67"/>
      <c r="AS3507" s="67"/>
      <c r="AT3507" s="67"/>
      <c r="AU3507" s="67"/>
      <c r="AV3507" s="67"/>
      <c r="AW3507" s="67"/>
      <c r="AX3507" s="68"/>
      <c r="AY3507" s="68"/>
      <c r="AZ3507" s="69"/>
      <c r="BA3507" s="70"/>
      <c r="BB3507" s="71"/>
      <c r="BC3507" s="95"/>
      <c r="BD3507" s="41">
        <v>6</v>
      </c>
      <c r="BE3507" s="52">
        <v>62</v>
      </c>
      <c r="BF3507" s="103">
        <v>6222</v>
      </c>
      <c r="BG3507" s="275"/>
    </row>
    <row r="3508" spans="1:59" s="63" customFormat="1" ht="12.75" x14ac:dyDescent="0.2">
      <c r="A3508" s="196">
        <v>6</v>
      </c>
      <c r="B3508" s="197" t="s">
        <v>1027</v>
      </c>
      <c r="C3508" s="208">
        <v>62</v>
      </c>
      <c r="D3508" s="209" t="s">
        <v>1039</v>
      </c>
      <c r="E3508" s="212">
        <v>6222</v>
      </c>
      <c r="F3508" s="213" t="s">
        <v>1051</v>
      </c>
      <c r="G3508" s="232"/>
      <c r="H3508" s="97"/>
      <c r="I3508" s="224"/>
      <c r="J3508" s="98"/>
      <c r="K3508" s="98"/>
      <c r="L3508" s="98"/>
      <c r="M3508" s="96"/>
      <c r="N3508" s="307"/>
      <c r="O3508" s="246"/>
      <c r="P3508" s="124"/>
      <c r="Q3508" s="99"/>
      <c r="R3508" s="99"/>
      <c r="S3508" s="99"/>
      <c r="T3508" s="99"/>
      <c r="U3508" s="99"/>
      <c r="V3508" s="99"/>
      <c r="W3508" s="99"/>
      <c r="X3508" s="99"/>
      <c r="Y3508" s="100"/>
      <c r="Z3508" s="100"/>
      <c r="AA3508" s="100"/>
      <c r="AB3508" s="99"/>
      <c r="AC3508" s="99"/>
      <c r="AD3508" s="99"/>
      <c r="AE3508" s="99"/>
      <c r="AF3508" s="99"/>
      <c r="AG3508" s="99"/>
      <c r="AH3508" s="99"/>
      <c r="AI3508" s="99"/>
      <c r="AJ3508" s="100"/>
      <c r="AK3508" s="100"/>
      <c r="AL3508" s="100"/>
      <c r="AM3508" s="99"/>
      <c r="AN3508" s="99"/>
      <c r="AO3508" s="99"/>
      <c r="AP3508" s="99"/>
      <c r="AQ3508" s="99"/>
      <c r="AR3508" s="99"/>
      <c r="AS3508" s="99"/>
      <c r="AT3508" s="99"/>
      <c r="AU3508" s="99"/>
      <c r="AV3508" s="99"/>
      <c r="AW3508" s="99"/>
      <c r="AX3508" s="100"/>
      <c r="AY3508" s="100"/>
      <c r="AZ3508" s="101"/>
      <c r="BA3508" s="102"/>
      <c r="BB3508" s="95"/>
      <c r="BC3508" s="95"/>
      <c r="BD3508" s="41">
        <v>6</v>
      </c>
      <c r="BE3508" s="52">
        <v>62</v>
      </c>
      <c r="BF3508" s="103">
        <v>6222</v>
      </c>
      <c r="BG3508" s="277"/>
    </row>
    <row r="3509" spans="1:59" x14ac:dyDescent="0.25">
      <c r="A3509" s="196">
        <v>6</v>
      </c>
      <c r="B3509" s="197" t="s">
        <v>1027</v>
      </c>
      <c r="C3509" s="208">
        <v>62</v>
      </c>
      <c r="D3509" s="209" t="s">
        <v>1039</v>
      </c>
      <c r="E3509" s="210">
        <v>6224</v>
      </c>
      <c r="F3509" s="211" t="s">
        <v>1053</v>
      </c>
      <c r="G3509" s="235"/>
      <c r="H3509" s="145"/>
      <c r="I3509" s="221"/>
      <c r="J3509" s="57"/>
      <c r="K3509" s="57"/>
      <c r="L3509" s="57"/>
      <c r="M3509" s="144"/>
      <c r="N3509" s="324"/>
      <c r="O3509" s="325"/>
      <c r="P3509" s="146"/>
      <c r="Q3509" s="146"/>
      <c r="R3509" s="146"/>
      <c r="S3509" s="146"/>
      <c r="T3509" s="146"/>
      <c r="U3509" s="146"/>
      <c r="V3509" s="146"/>
      <c r="W3509" s="146"/>
      <c r="X3509" s="146"/>
      <c r="Y3509" s="59"/>
      <c r="Z3509" s="123"/>
      <c r="AA3509" s="123"/>
      <c r="AB3509" s="146"/>
      <c r="AC3509" s="146"/>
      <c r="AD3509" s="146"/>
      <c r="AE3509" s="146"/>
      <c r="AF3509" s="146"/>
      <c r="AG3509" s="146"/>
      <c r="AH3509" s="146"/>
      <c r="AI3509" s="146"/>
      <c r="AJ3509" s="59"/>
      <c r="AK3509" s="123"/>
      <c r="AL3509" s="123"/>
      <c r="AM3509" s="146"/>
      <c r="AN3509" s="146"/>
      <c r="AO3509" s="146"/>
      <c r="AP3509" s="146"/>
      <c r="AQ3509" s="146"/>
      <c r="AR3509" s="146"/>
      <c r="AS3509" s="146"/>
      <c r="AT3509" s="146"/>
      <c r="AU3509" s="146"/>
      <c r="AV3509" s="146"/>
      <c r="AW3509" s="58"/>
      <c r="AX3509" s="123"/>
      <c r="AY3509" s="59"/>
      <c r="AZ3509" s="147"/>
      <c r="BA3509" s="148"/>
      <c r="BB3509" s="143"/>
      <c r="BC3509" s="143"/>
      <c r="BD3509" s="41">
        <v>6</v>
      </c>
      <c r="BE3509" s="52">
        <v>62</v>
      </c>
      <c r="BF3509" s="62">
        <v>6224</v>
      </c>
      <c r="BG3509" s="284"/>
    </row>
    <row r="3510" spans="1:59" s="63" customFormat="1" ht="12.75" x14ac:dyDescent="0.2">
      <c r="A3510" s="196">
        <v>6</v>
      </c>
      <c r="B3510" s="197" t="s">
        <v>1027</v>
      </c>
      <c r="C3510" s="208">
        <v>62</v>
      </c>
      <c r="D3510" s="209" t="s">
        <v>1039</v>
      </c>
      <c r="E3510" s="210">
        <v>6224</v>
      </c>
      <c r="F3510" s="211" t="s">
        <v>1053</v>
      </c>
      <c r="G3510" s="230"/>
      <c r="H3510" s="56"/>
      <c r="I3510" s="221"/>
      <c r="J3510" s="57"/>
      <c r="K3510" s="57"/>
      <c r="L3510" s="57"/>
      <c r="M3510" s="55"/>
      <c r="N3510" s="303"/>
      <c r="O3510" s="245"/>
      <c r="P3510" s="122"/>
      <c r="Q3510" s="58"/>
      <c r="R3510" s="58"/>
      <c r="S3510" s="58"/>
      <c r="T3510" s="58"/>
      <c r="U3510" s="58"/>
      <c r="V3510" s="58"/>
      <c r="W3510" s="58"/>
      <c r="X3510" s="58"/>
      <c r="Y3510" s="59"/>
      <c r="Z3510" s="59"/>
      <c r="AA3510" s="59"/>
      <c r="AB3510" s="58"/>
      <c r="AC3510" s="58"/>
      <c r="AD3510" s="58"/>
      <c r="AE3510" s="58"/>
      <c r="AF3510" s="58"/>
      <c r="AG3510" s="58"/>
      <c r="AH3510" s="58"/>
      <c r="AI3510" s="58"/>
      <c r="AJ3510" s="59"/>
      <c r="AK3510" s="59"/>
      <c r="AL3510" s="59"/>
      <c r="AM3510" s="58"/>
      <c r="AN3510" s="58"/>
      <c r="AO3510" s="58"/>
      <c r="AP3510" s="58"/>
      <c r="AQ3510" s="58"/>
      <c r="AR3510" s="58"/>
      <c r="AS3510" s="58"/>
      <c r="AT3510" s="58"/>
      <c r="AU3510" s="58"/>
      <c r="AV3510" s="58"/>
      <c r="AW3510" s="58"/>
      <c r="AX3510" s="59"/>
      <c r="AY3510" s="59"/>
      <c r="AZ3510" s="60"/>
      <c r="BA3510" s="61"/>
      <c r="BB3510" s="54"/>
      <c r="BC3510" s="54"/>
      <c r="BD3510" s="41">
        <v>6</v>
      </c>
      <c r="BE3510" s="52">
        <v>62</v>
      </c>
      <c r="BF3510" s="62">
        <v>6224</v>
      </c>
      <c r="BG3510" s="274"/>
    </row>
    <row r="3511" spans="1:59" s="63" customFormat="1" ht="12.75" x14ac:dyDescent="0.2">
      <c r="A3511" s="196">
        <v>6</v>
      </c>
      <c r="B3511" s="197" t="s">
        <v>1027</v>
      </c>
      <c r="C3511" s="208">
        <v>62</v>
      </c>
      <c r="D3511" s="209" t="s">
        <v>1039</v>
      </c>
      <c r="E3511" s="210">
        <v>6224</v>
      </c>
      <c r="F3511" s="211" t="s">
        <v>1053</v>
      </c>
      <c r="G3511" s="231"/>
      <c r="H3511" s="65"/>
      <c r="I3511" s="222"/>
      <c r="J3511" s="66"/>
      <c r="K3511" s="66"/>
      <c r="L3511" s="66"/>
      <c r="M3511" s="64"/>
      <c r="N3511" s="308"/>
      <c r="O3511" s="309"/>
      <c r="P3511" s="127"/>
      <c r="Q3511" s="67"/>
      <c r="R3511" s="67"/>
      <c r="S3511" s="67"/>
      <c r="T3511" s="67"/>
      <c r="U3511" s="67"/>
      <c r="V3511" s="67"/>
      <c r="W3511" s="67"/>
      <c r="X3511" s="67"/>
      <c r="Y3511" s="68"/>
      <c r="Z3511" s="68"/>
      <c r="AA3511" s="68"/>
      <c r="AB3511" s="67"/>
      <c r="AC3511" s="67"/>
      <c r="AD3511" s="67"/>
      <c r="AE3511" s="67"/>
      <c r="AF3511" s="67"/>
      <c r="AG3511" s="67"/>
      <c r="AH3511" s="67"/>
      <c r="AI3511" s="67"/>
      <c r="AJ3511" s="68"/>
      <c r="AK3511" s="68"/>
      <c r="AL3511" s="68"/>
      <c r="AM3511" s="67"/>
      <c r="AN3511" s="67"/>
      <c r="AO3511" s="67"/>
      <c r="AP3511" s="67"/>
      <c r="AQ3511" s="67"/>
      <c r="AR3511" s="67"/>
      <c r="AS3511" s="67"/>
      <c r="AT3511" s="67"/>
      <c r="AU3511" s="67"/>
      <c r="AV3511" s="67"/>
      <c r="AW3511" s="67"/>
      <c r="AX3511" s="68"/>
      <c r="AY3511" s="68"/>
      <c r="AZ3511" s="69"/>
      <c r="BA3511" s="70"/>
      <c r="BB3511" s="71"/>
      <c r="BC3511" s="54"/>
      <c r="BD3511" s="41">
        <v>6</v>
      </c>
      <c r="BE3511" s="52">
        <v>62</v>
      </c>
      <c r="BF3511" s="62">
        <v>6224</v>
      </c>
      <c r="BG3511" s="275"/>
    </row>
    <row r="3512" spans="1:59" s="63" customFormat="1" ht="12.75" x14ac:dyDescent="0.2">
      <c r="A3512" s="196">
        <v>6</v>
      </c>
      <c r="B3512" s="197" t="s">
        <v>1027</v>
      </c>
      <c r="C3512" s="208">
        <v>62</v>
      </c>
      <c r="D3512" s="209" t="s">
        <v>1039</v>
      </c>
      <c r="E3512" s="210">
        <v>6224</v>
      </c>
      <c r="F3512" s="211" t="s">
        <v>1053</v>
      </c>
      <c r="G3512" s="231"/>
      <c r="H3512" s="72" t="s">
        <v>47</v>
      </c>
      <c r="I3512" s="223"/>
      <c r="J3512" s="73"/>
      <c r="K3512" s="73"/>
      <c r="L3512" s="73"/>
      <c r="M3512" s="74"/>
      <c r="N3512" s="247"/>
      <c r="O3512" s="306"/>
      <c r="P3512" s="105"/>
      <c r="Q3512" s="75"/>
      <c r="R3512" s="75"/>
      <c r="S3512" s="75"/>
      <c r="T3512" s="75"/>
      <c r="U3512" s="75"/>
      <c r="V3512" s="75"/>
      <c r="W3512" s="75"/>
      <c r="X3512" s="75"/>
      <c r="Y3512" s="76">
        <f>IF(ISNUMBER(VLOOKUP(Y3514,P$7:W$7,MATCH(Y3514,P$7:W$7))),VLOOKUP(Y3514,P$7:W$7,MATCH(Y3514,P$7:W$7)),IF(N3516=0,"No Data",IF(Y3514&gt;0,"&lt;100",0)))</f>
        <v>5000</v>
      </c>
      <c r="Z3512" s="77">
        <f>IF(ISNUMBER(VLOOKUP(Z3516,P$7:W$7,MATCH(Z3516,P$7:W$7))),VLOOKUP(Z3516,P$7:W$7,MATCH(Z3516,P$7:W$7)),IF(N3516=0,"No Data",IF(Z3516&gt;0,"&lt;100",0)))</f>
        <v>5000</v>
      </c>
      <c r="AA3512" s="106">
        <f>IF(ISNUMBER(Z3512),Z3512,0)</f>
        <v>5000</v>
      </c>
      <c r="AB3512" s="75"/>
      <c r="AC3512" s="75"/>
      <c r="AD3512" s="75"/>
      <c r="AE3512" s="75"/>
      <c r="AF3512" s="75"/>
      <c r="AG3512" s="75"/>
      <c r="AH3512" s="75"/>
      <c r="AI3512" s="75"/>
      <c r="AJ3512" s="76">
        <f>IF(ISNUMBER(VLOOKUP(AJ3514,AB$7:AH$7,MATCH(AJ3514,AB$7:AH$7))),VLOOKUP(AJ3514,AB$7:AH$7,MATCH(AJ3514,AB$7:AH$7)),IF(N3516=0,"No Data",IF(AJ3514&gt;0,"&lt;50",0)))</f>
        <v>0</v>
      </c>
      <c r="AK3512" s="77">
        <f>IF(ISNUMBER(VLOOKUP(AK3516,AB$7:AH$7,MATCH(AK3516,AB$7:AH$7))),VLOOKUP(AK3516,AB$7:AH$7,MATCH(AK3516,AB$7:AH$7)),IF(N3516=0,"No Data",IF(AK3516&gt;0,"&lt;50",0)))</f>
        <v>0</v>
      </c>
      <c r="AL3512" s="106">
        <f>IF(ISNUMBER(AK3512),AK3512,0)</f>
        <v>0</v>
      </c>
      <c r="AM3512" s="75"/>
      <c r="AN3512" s="75"/>
      <c r="AO3512" s="75"/>
      <c r="AP3512" s="75"/>
      <c r="AQ3512" s="75"/>
      <c r="AR3512" s="75"/>
      <c r="AS3512" s="75"/>
      <c r="AT3512" s="75"/>
      <c r="AU3512" s="75"/>
      <c r="AV3512" s="75"/>
      <c r="AW3512" s="76">
        <f>IF(ISNUMBER(VLOOKUP(AW3514,AM$7:AU$7,MATCH(AW3514,AM$7:AU$7))),VLOOKUP(AW3514,AM$7:AU$7,MATCH(AW3514,AM$7:AU$7)),IF(N3516=0,"No Data",IF(AW3514&gt;0,"&lt;10",0)))</f>
        <v>500</v>
      </c>
      <c r="AX3512" s="77">
        <f>IF(ISNUMBER(VLOOKUP(AX3516,AM$7:AU$7,MATCH(AX3516,AM$7:AU$7))),VLOOKUP(AX3516,AM$7:AU$7,MATCH(AX3516,AM$7:AU$7)),IF(N3516=0,"No Data",IF(AX3516&gt;0,"&lt;10",0)))</f>
        <v>500</v>
      </c>
      <c r="AY3512" s="106">
        <f>IF(ISNUMBER(AX3512),AX3512,0)</f>
        <v>500</v>
      </c>
      <c r="AZ3512" s="79"/>
      <c r="BA3512" s="80"/>
      <c r="BB3512" s="71"/>
      <c r="BC3512" s="54"/>
      <c r="BD3512" s="41">
        <v>6</v>
      </c>
      <c r="BE3512" s="52">
        <v>62</v>
      </c>
      <c r="BF3512" s="62">
        <v>6224</v>
      </c>
      <c r="BG3512" s="276" t="s">
        <v>47</v>
      </c>
    </row>
    <row r="3513" spans="1:59" s="63" customFormat="1" ht="12.75" x14ac:dyDescent="0.2">
      <c r="A3513" s="196">
        <v>6</v>
      </c>
      <c r="B3513" s="197" t="s">
        <v>1027</v>
      </c>
      <c r="C3513" s="208">
        <v>62</v>
      </c>
      <c r="D3513" s="209" t="s">
        <v>1039</v>
      </c>
      <c r="E3513" s="210">
        <v>6224</v>
      </c>
      <c r="F3513" s="211" t="s">
        <v>1053</v>
      </c>
      <c r="G3513" s="231"/>
      <c r="H3513" s="81" t="s">
        <v>48</v>
      </c>
      <c r="I3513" s="223"/>
      <c r="J3513" s="73"/>
      <c r="K3513" s="73"/>
      <c r="L3513" s="73"/>
      <c r="M3513" s="74"/>
      <c r="N3513" s="247"/>
      <c r="O3513" s="306"/>
      <c r="P3513" s="105"/>
      <c r="Q3513" s="75"/>
      <c r="R3513" s="75"/>
      <c r="S3513" s="75"/>
      <c r="T3513" s="75"/>
      <c r="U3513" s="75"/>
      <c r="V3513" s="75"/>
      <c r="W3513" s="75"/>
      <c r="X3513" s="75"/>
      <c r="Y3513" s="82">
        <f>MIN(X3517:X3522)</f>
        <v>0</v>
      </c>
      <c r="Z3513" s="83"/>
      <c r="AA3513" s="83"/>
      <c r="AB3513" s="75"/>
      <c r="AC3513" s="75"/>
      <c r="AD3513" s="75"/>
      <c r="AE3513" s="75"/>
      <c r="AF3513" s="75"/>
      <c r="AG3513" s="75"/>
      <c r="AH3513" s="75"/>
      <c r="AI3513" s="75"/>
      <c r="AJ3513" s="82">
        <f>MIN(AI3517:AI3522)</f>
        <v>0</v>
      </c>
      <c r="AK3513" s="83"/>
      <c r="AL3513" s="83"/>
      <c r="AM3513" s="75"/>
      <c r="AN3513" s="75"/>
      <c r="AO3513" s="75"/>
      <c r="AP3513" s="75"/>
      <c r="AQ3513" s="75"/>
      <c r="AR3513" s="75"/>
      <c r="AS3513" s="75"/>
      <c r="AT3513" s="75"/>
      <c r="AU3513" s="75"/>
      <c r="AV3513" s="75"/>
      <c r="AW3513" s="82">
        <f>MIN(AV3517:AV3522)</f>
        <v>100</v>
      </c>
      <c r="AX3513" s="83"/>
      <c r="AY3513" s="83"/>
      <c r="AZ3513" s="79"/>
      <c r="BA3513" s="80"/>
      <c r="BB3513" s="71"/>
      <c r="BC3513" s="54"/>
      <c r="BD3513" s="41">
        <v>6</v>
      </c>
      <c r="BE3513" s="52">
        <v>62</v>
      </c>
      <c r="BF3513" s="62">
        <v>6224</v>
      </c>
      <c r="BG3513" s="278" t="s">
        <v>48</v>
      </c>
    </row>
    <row r="3514" spans="1:59" s="63" customFormat="1" ht="12.75" x14ac:dyDescent="0.2">
      <c r="A3514" s="196">
        <v>6</v>
      </c>
      <c r="B3514" s="197" t="s">
        <v>1027</v>
      </c>
      <c r="C3514" s="208">
        <v>62</v>
      </c>
      <c r="D3514" s="209" t="s">
        <v>1039</v>
      </c>
      <c r="E3514" s="210">
        <v>6224</v>
      </c>
      <c r="F3514" s="211" t="s">
        <v>1053</v>
      </c>
      <c r="G3514" s="231"/>
      <c r="H3514" s="81" t="s">
        <v>49</v>
      </c>
      <c r="I3514" s="223"/>
      <c r="J3514" s="73"/>
      <c r="K3514" s="73"/>
      <c r="L3514" s="73"/>
      <c r="M3514" s="74"/>
      <c r="N3514" s="247"/>
      <c r="O3514" s="306"/>
      <c r="P3514" s="105"/>
      <c r="Q3514" s="75"/>
      <c r="R3514" s="75"/>
      <c r="S3514" s="75"/>
      <c r="T3514" s="75"/>
      <c r="U3514" s="75"/>
      <c r="V3514" s="75"/>
      <c r="W3514" s="75"/>
      <c r="X3514" s="75"/>
      <c r="Y3514" s="84">
        <f>IF(ISNUMBER(AVERAGE(X3517:X3522)),AVERAGE(X3517:X3522),0)</f>
        <v>8350</v>
      </c>
      <c r="Z3514" s="83"/>
      <c r="AA3514" s="83"/>
      <c r="AB3514" s="75"/>
      <c r="AC3514" s="75"/>
      <c r="AD3514" s="75"/>
      <c r="AE3514" s="75"/>
      <c r="AF3514" s="75"/>
      <c r="AG3514" s="75"/>
      <c r="AH3514" s="75"/>
      <c r="AI3514" s="75"/>
      <c r="AJ3514" s="84">
        <f>IF(ISNUMBER(AVERAGE(AI3517:AI3522)),AVERAGE(AI3517:AI3522),0)</f>
        <v>0</v>
      </c>
      <c r="AK3514" s="83"/>
      <c r="AL3514" s="83"/>
      <c r="AM3514" s="75"/>
      <c r="AN3514" s="75"/>
      <c r="AO3514" s="75"/>
      <c r="AP3514" s="75"/>
      <c r="AQ3514" s="75"/>
      <c r="AR3514" s="75"/>
      <c r="AS3514" s="75"/>
      <c r="AT3514" s="75"/>
      <c r="AU3514" s="75"/>
      <c r="AV3514" s="75"/>
      <c r="AW3514" s="84">
        <f>IF(ISNUMBER(AVERAGE(AV3517:AV3522)),AVERAGE(AV3517:AV3522),0)</f>
        <v>616.66666666666663</v>
      </c>
      <c r="AX3514" s="83"/>
      <c r="AY3514" s="83"/>
      <c r="AZ3514" s="79"/>
      <c r="BA3514" s="80"/>
      <c r="BB3514" s="71"/>
      <c r="BC3514" s="54"/>
      <c r="BD3514" s="41">
        <v>6</v>
      </c>
      <c r="BE3514" s="52">
        <v>62</v>
      </c>
      <c r="BF3514" s="62">
        <v>6224</v>
      </c>
      <c r="BG3514" s="278" t="s">
        <v>49</v>
      </c>
    </row>
    <row r="3515" spans="1:59" s="63" customFormat="1" ht="12.75" x14ac:dyDescent="0.2">
      <c r="A3515" s="196">
        <v>6</v>
      </c>
      <c r="B3515" s="197" t="s">
        <v>1027</v>
      </c>
      <c r="C3515" s="208">
        <v>62</v>
      </c>
      <c r="D3515" s="209" t="s">
        <v>1039</v>
      </c>
      <c r="E3515" s="210">
        <v>6224</v>
      </c>
      <c r="F3515" s="211" t="s">
        <v>1053</v>
      </c>
      <c r="G3515" s="231"/>
      <c r="H3515" s="81" t="s">
        <v>50</v>
      </c>
      <c r="I3515" s="223"/>
      <c r="J3515" s="73"/>
      <c r="K3515" s="73"/>
      <c r="L3515" s="73"/>
      <c r="M3515" s="74"/>
      <c r="N3515" s="247"/>
      <c r="O3515" s="306"/>
      <c r="P3515" s="105"/>
      <c r="Q3515" s="75"/>
      <c r="R3515" s="75"/>
      <c r="S3515" s="75"/>
      <c r="T3515" s="75"/>
      <c r="U3515" s="75"/>
      <c r="V3515" s="75"/>
      <c r="W3515" s="75"/>
      <c r="X3515" s="75"/>
      <c r="Y3515" s="84">
        <f>MAX(X3517:X3522)</f>
        <v>25000</v>
      </c>
      <c r="Z3515" s="83"/>
      <c r="AA3515" s="83"/>
      <c r="AB3515" s="75"/>
      <c r="AC3515" s="75"/>
      <c r="AD3515" s="75"/>
      <c r="AE3515" s="75"/>
      <c r="AF3515" s="75"/>
      <c r="AG3515" s="75"/>
      <c r="AH3515" s="75"/>
      <c r="AI3515" s="75"/>
      <c r="AJ3515" s="84">
        <f>MAX(AI3517:AI3522)</f>
        <v>0</v>
      </c>
      <c r="AK3515" s="83"/>
      <c r="AL3515" s="83"/>
      <c r="AM3515" s="75"/>
      <c r="AN3515" s="75"/>
      <c r="AO3515" s="75"/>
      <c r="AP3515" s="75"/>
      <c r="AQ3515" s="75"/>
      <c r="AR3515" s="75"/>
      <c r="AS3515" s="75"/>
      <c r="AT3515" s="75"/>
      <c r="AU3515" s="75"/>
      <c r="AV3515" s="75"/>
      <c r="AW3515" s="84">
        <f>MAX(AV3517:AV3522)</f>
        <v>1000</v>
      </c>
      <c r="AX3515" s="83"/>
      <c r="AY3515" s="83"/>
      <c r="AZ3515" s="79"/>
      <c r="BA3515" s="80"/>
      <c r="BB3515" s="71"/>
      <c r="BC3515" s="54"/>
      <c r="BD3515" s="41">
        <v>6</v>
      </c>
      <c r="BE3515" s="52">
        <v>62</v>
      </c>
      <c r="BF3515" s="62">
        <v>6224</v>
      </c>
      <c r="BG3515" s="278" t="s">
        <v>50</v>
      </c>
    </row>
    <row r="3516" spans="1:59" s="63" customFormat="1" ht="12.75" x14ac:dyDescent="0.2">
      <c r="A3516" s="196">
        <v>6</v>
      </c>
      <c r="B3516" s="197" t="s">
        <v>1027</v>
      </c>
      <c r="C3516" s="208">
        <v>62</v>
      </c>
      <c r="D3516" s="209" t="s">
        <v>1039</v>
      </c>
      <c r="E3516" s="210">
        <v>6224</v>
      </c>
      <c r="F3516" s="211" t="s">
        <v>1053</v>
      </c>
      <c r="G3516" s="231"/>
      <c r="H3516" s="85" t="s">
        <v>51</v>
      </c>
      <c r="I3516" s="223"/>
      <c r="J3516" s="73"/>
      <c r="K3516" s="73"/>
      <c r="L3516" s="73"/>
      <c r="M3516" s="74"/>
      <c r="N3516" s="248">
        <f>SUM(N3517:N3522)</f>
        <v>6</v>
      </c>
      <c r="O3516" s="293">
        <f>SUM(O3517:O3522)</f>
        <v>0.99999999999999989</v>
      </c>
      <c r="P3516" s="292"/>
      <c r="Q3516" s="87"/>
      <c r="R3516" s="87"/>
      <c r="S3516" s="87"/>
      <c r="T3516" s="87"/>
      <c r="U3516" s="87"/>
      <c r="V3516" s="87"/>
      <c r="W3516" s="87"/>
      <c r="X3516" s="87"/>
      <c r="Y3516" s="88"/>
      <c r="Z3516" s="119">
        <f>SUM(Z3517:Z3522)</f>
        <v>8349.9999999999982</v>
      </c>
      <c r="AA3516" s="120"/>
      <c r="AB3516" s="111"/>
      <c r="AC3516" s="111"/>
      <c r="AD3516" s="111"/>
      <c r="AE3516" s="111"/>
      <c r="AF3516" s="111"/>
      <c r="AG3516" s="111"/>
      <c r="AH3516" s="111"/>
      <c r="AI3516" s="111"/>
      <c r="AJ3516" s="120"/>
      <c r="AK3516" s="119">
        <f>SUM(AK3517:AK3522)</f>
        <v>0</v>
      </c>
      <c r="AL3516" s="120"/>
      <c r="AM3516" s="111"/>
      <c r="AN3516" s="111"/>
      <c r="AO3516" s="111"/>
      <c r="AP3516" s="111"/>
      <c r="AQ3516" s="111"/>
      <c r="AR3516" s="111"/>
      <c r="AS3516" s="111"/>
      <c r="AT3516" s="111"/>
      <c r="AU3516" s="111"/>
      <c r="AV3516" s="111"/>
      <c r="AW3516" s="120"/>
      <c r="AX3516" s="119">
        <f>SUM(AX3517:AX3522)</f>
        <v>616.66666666666663</v>
      </c>
      <c r="AY3516" s="88"/>
      <c r="AZ3516" s="79"/>
      <c r="BA3516" s="80"/>
      <c r="BB3516" s="71"/>
      <c r="BC3516" s="54"/>
      <c r="BD3516" s="41">
        <v>6</v>
      </c>
      <c r="BE3516" s="52">
        <v>62</v>
      </c>
      <c r="BF3516" s="62">
        <v>6224</v>
      </c>
      <c r="BG3516" s="279" t="s">
        <v>51</v>
      </c>
    </row>
    <row r="3517" spans="1:59" s="63" customFormat="1" ht="12.75" x14ac:dyDescent="0.2">
      <c r="A3517" s="196">
        <v>6</v>
      </c>
      <c r="B3517" s="197" t="s">
        <v>1027</v>
      </c>
      <c r="C3517" s="208">
        <v>62</v>
      </c>
      <c r="D3517" s="209" t="s">
        <v>1039</v>
      </c>
      <c r="E3517" s="210">
        <v>6224</v>
      </c>
      <c r="F3517" s="211" t="s">
        <v>1053</v>
      </c>
      <c r="G3517" s="231"/>
      <c r="H3517" s="89" t="s">
        <v>52</v>
      </c>
      <c r="I3517" s="90" t="s">
        <v>1042</v>
      </c>
      <c r="J3517" s="90"/>
      <c r="K3517" s="90" t="s">
        <v>73</v>
      </c>
      <c r="L3517" s="90" t="s">
        <v>69</v>
      </c>
      <c r="M3517" s="91"/>
      <c r="N3517" s="312">
        <v>1</v>
      </c>
      <c r="O3517" s="313">
        <f t="shared" ref="O3517:O3522" si="584">N3517/N$3516</f>
        <v>0.16666666666666666</v>
      </c>
      <c r="P3517" s="104"/>
      <c r="Q3517" s="92"/>
      <c r="R3517" s="92"/>
      <c r="S3517" s="92"/>
      <c r="T3517" s="92"/>
      <c r="U3517" s="92"/>
      <c r="V3517" s="92"/>
      <c r="W3517" s="92">
        <v>1</v>
      </c>
      <c r="X3517" s="109">
        <f t="shared" ref="X3517:X3522" si="585">P3517*P$7+Q3517*Q$7+R3517*R$7+S3517*S$7+T3517*T$7+U3517*U$7+V3517*V$7+W3517*W$7</f>
        <v>25000</v>
      </c>
      <c r="Y3517" s="83"/>
      <c r="Z3517" s="110">
        <f t="shared" ref="Z3517:Z3522" si="586">X3517*$O3517</f>
        <v>4166.6666666666661</v>
      </c>
      <c r="AA3517" s="111"/>
      <c r="AB3517" s="92"/>
      <c r="AC3517" s="92"/>
      <c r="AD3517" s="92"/>
      <c r="AE3517" s="92"/>
      <c r="AF3517" s="92"/>
      <c r="AG3517" s="92"/>
      <c r="AH3517" s="92"/>
      <c r="AI3517" s="109">
        <f t="shared" ref="AI3517:AI3522" si="587">AB3517*AB$7+AC3517*AC$7+AD3517*AD$7+AE3517*AE$7+AF3517*AF$7+AG3517*AG$7+AH3517*AH$7</f>
        <v>0</v>
      </c>
      <c r="AJ3517" s="83"/>
      <c r="AK3517" s="110">
        <f t="shared" ref="AK3517:AK3522" si="588">AI3517*$O3517</f>
        <v>0</v>
      </c>
      <c r="AL3517" s="111"/>
      <c r="AM3517" s="92"/>
      <c r="AN3517" s="92"/>
      <c r="AO3517" s="92"/>
      <c r="AP3517" s="92">
        <v>1</v>
      </c>
      <c r="AQ3517" s="92"/>
      <c r="AR3517" s="92"/>
      <c r="AS3517" s="92"/>
      <c r="AT3517" s="92"/>
      <c r="AU3517" s="92"/>
      <c r="AV3517" s="109">
        <f t="shared" ref="AV3517:AV3522" si="589">AM3517*AM$7+AN3517*AN$7+AO3517*AO$7+AP3517*AP$7+AQ3517*AQ$7+AR3517*AR$7+AS3517*AS$7+AT3517*AT$7+AU3517*AU$7</f>
        <v>100</v>
      </c>
      <c r="AW3517" s="75"/>
      <c r="AX3517" s="110">
        <f t="shared" ref="AX3517:AX3522" si="590">AV3517*$O3517</f>
        <v>16.666666666666664</v>
      </c>
      <c r="AY3517" s="111"/>
      <c r="AZ3517" s="93"/>
      <c r="BA3517" s="94" t="s">
        <v>131</v>
      </c>
      <c r="BB3517" s="71"/>
      <c r="BC3517" s="54"/>
      <c r="BD3517" s="41">
        <v>6</v>
      </c>
      <c r="BE3517" s="52">
        <v>62</v>
      </c>
      <c r="BF3517" s="62">
        <v>6224</v>
      </c>
      <c r="BG3517" s="280" t="s">
        <v>52</v>
      </c>
    </row>
    <row r="3518" spans="1:59" s="63" customFormat="1" ht="12.75" x14ac:dyDescent="0.2">
      <c r="A3518" s="196">
        <v>6</v>
      </c>
      <c r="B3518" s="197" t="s">
        <v>1027</v>
      </c>
      <c r="C3518" s="208">
        <v>62</v>
      </c>
      <c r="D3518" s="209" t="s">
        <v>1039</v>
      </c>
      <c r="E3518" s="210">
        <v>6224</v>
      </c>
      <c r="F3518" s="211" t="s">
        <v>1053</v>
      </c>
      <c r="G3518" s="231"/>
      <c r="H3518" s="89"/>
      <c r="I3518" s="90" t="s">
        <v>1054</v>
      </c>
      <c r="J3518" s="90"/>
      <c r="K3518" s="90" t="s">
        <v>64</v>
      </c>
      <c r="L3518" s="90" t="s">
        <v>261</v>
      </c>
      <c r="M3518" s="91"/>
      <c r="N3518" s="312">
        <v>1</v>
      </c>
      <c r="O3518" s="313">
        <f t="shared" si="584"/>
        <v>0.16666666666666666</v>
      </c>
      <c r="P3518" s="104"/>
      <c r="Q3518" s="92"/>
      <c r="R3518" s="92"/>
      <c r="S3518" s="92"/>
      <c r="T3518" s="92"/>
      <c r="U3518" s="92"/>
      <c r="V3518" s="92"/>
      <c r="W3518" s="92"/>
      <c r="X3518" s="109">
        <f t="shared" si="585"/>
        <v>0</v>
      </c>
      <c r="Y3518" s="83"/>
      <c r="Z3518" s="110">
        <f t="shared" si="586"/>
        <v>0</v>
      </c>
      <c r="AA3518" s="111"/>
      <c r="AB3518" s="92"/>
      <c r="AC3518" s="92"/>
      <c r="AD3518" s="92"/>
      <c r="AE3518" s="92"/>
      <c r="AF3518" s="92"/>
      <c r="AG3518" s="92"/>
      <c r="AH3518" s="92"/>
      <c r="AI3518" s="109">
        <f t="shared" si="587"/>
        <v>0</v>
      </c>
      <c r="AJ3518" s="83"/>
      <c r="AK3518" s="110">
        <f t="shared" si="588"/>
        <v>0</v>
      </c>
      <c r="AL3518" s="111"/>
      <c r="AM3518" s="92"/>
      <c r="AN3518" s="92"/>
      <c r="AO3518" s="92"/>
      <c r="AP3518" s="92"/>
      <c r="AQ3518" s="92"/>
      <c r="AR3518" s="92"/>
      <c r="AS3518" s="92">
        <v>1</v>
      </c>
      <c r="AT3518" s="92"/>
      <c r="AU3518" s="92"/>
      <c r="AV3518" s="109">
        <f t="shared" si="589"/>
        <v>1000</v>
      </c>
      <c r="AW3518" s="75"/>
      <c r="AX3518" s="110">
        <f t="shared" si="590"/>
        <v>166.66666666666666</v>
      </c>
      <c r="AY3518" s="111"/>
      <c r="AZ3518" s="93"/>
      <c r="BA3518" s="94" t="s">
        <v>131</v>
      </c>
      <c r="BB3518" s="71"/>
      <c r="BC3518" s="54"/>
      <c r="BD3518" s="41">
        <v>6</v>
      </c>
      <c r="BE3518" s="52">
        <v>62</v>
      </c>
      <c r="BF3518" s="62">
        <v>6224</v>
      </c>
      <c r="BG3518" s="280" t="s">
        <v>52</v>
      </c>
    </row>
    <row r="3519" spans="1:59" s="63" customFormat="1" ht="12.75" x14ac:dyDescent="0.2">
      <c r="A3519" s="196">
        <v>6</v>
      </c>
      <c r="B3519" s="197" t="s">
        <v>1027</v>
      </c>
      <c r="C3519" s="208">
        <v>62</v>
      </c>
      <c r="D3519" s="209" t="s">
        <v>1039</v>
      </c>
      <c r="E3519" s="210">
        <v>6224</v>
      </c>
      <c r="F3519" s="211" t="s">
        <v>1053</v>
      </c>
      <c r="G3519" s="231"/>
      <c r="H3519" s="89"/>
      <c r="I3519" s="90" t="s">
        <v>650</v>
      </c>
      <c r="J3519" s="90"/>
      <c r="K3519" s="90" t="s">
        <v>64</v>
      </c>
      <c r="L3519" s="90" t="s">
        <v>119</v>
      </c>
      <c r="M3519" s="91"/>
      <c r="N3519" s="312">
        <v>1</v>
      </c>
      <c r="O3519" s="313">
        <f t="shared" si="584"/>
        <v>0.16666666666666666</v>
      </c>
      <c r="P3519" s="104"/>
      <c r="Q3519" s="92"/>
      <c r="R3519" s="92"/>
      <c r="S3519" s="92"/>
      <c r="T3519" s="92"/>
      <c r="U3519" s="92"/>
      <c r="V3519" s="92"/>
      <c r="W3519" s="92"/>
      <c r="X3519" s="109">
        <f t="shared" si="585"/>
        <v>0</v>
      </c>
      <c r="Y3519" s="83"/>
      <c r="Z3519" s="110">
        <f t="shared" si="586"/>
        <v>0</v>
      </c>
      <c r="AA3519" s="111"/>
      <c r="AB3519" s="92"/>
      <c r="AC3519" s="92"/>
      <c r="AD3519" s="92"/>
      <c r="AE3519" s="92"/>
      <c r="AF3519" s="92"/>
      <c r="AG3519" s="92"/>
      <c r="AH3519" s="92"/>
      <c r="AI3519" s="109">
        <f t="shared" si="587"/>
        <v>0</v>
      </c>
      <c r="AJ3519" s="83"/>
      <c r="AK3519" s="110">
        <f t="shared" si="588"/>
        <v>0</v>
      </c>
      <c r="AL3519" s="111"/>
      <c r="AM3519" s="92"/>
      <c r="AN3519" s="92"/>
      <c r="AO3519" s="92"/>
      <c r="AP3519" s="92"/>
      <c r="AQ3519" s="92"/>
      <c r="AR3519" s="92"/>
      <c r="AS3519" s="92">
        <v>1</v>
      </c>
      <c r="AT3519" s="92"/>
      <c r="AU3519" s="92"/>
      <c r="AV3519" s="109">
        <f t="shared" si="589"/>
        <v>1000</v>
      </c>
      <c r="AW3519" s="75"/>
      <c r="AX3519" s="110">
        <f t="shared" si="590"/>
        <v>166.66666666666666</v>
      </c>
      <c r="AY3519" s="111"/>
      <c r="AZ3519" s="93"/>
      <c r="BA3519" s="94" t="s">
        <v>131</v>
      </c>
      <c r="BB3519" s="71"/>
      <c r="BC3519" s="54"/>
      <c r="BD3519" s="41">
        <v>6</v>
      </c>
      <c r="BE3519" s="52">
        <v>62</v>
      </c>
      <c r="BF3519" s="62">
        <v>6224</v>
      </c>
      <c r="BG3519" s="280" t="s">
        <v>52</v>
      </c>
    </row>
    <row r="3520" spans="1:59" s="63" customFormat="1" ht="12.75" x14ac:dyDescent="0.2">
      <c r="A3520" s="196">
        <v>6</v>
      </c>
      <c r="B3520" s="197" t="s">
        <v>1027</v>
      </c>
      <c r="C3520" s="208">
        <v>62</v>
      </c>
      <c r="D3520" s="209" t="s">
        <v>1039</v>
      </c>
      <c r="E3520" s="210">
        <v>6224</v>
      </c>
      <c r="F3520" s="211" t="s">
        <v>1053</v>
      </c>
      <c r="G3520" s="231"/>
      <c r="H3520" s="89"/>
      <c r="I3520" s="90" t="s">
        <v>958</v>
      </c>
      <c r="J3520" s="90"/>
      <c r="K3520" s="90" t="s">
        <v>64</v>
      </c>
      <c r="L3520" s="90" t="s">
        <v>119</v>
      </c>
      <c r="M3520" s="91"/>
      <c r="N3520" s="312">
        <v>1</v>
      </c>
      <c r="O3520" s="313">
        <f t="shared" si="584"/>
        <v>0.16666666666666666</v>
      </c>
      <c r="P3520" s="104"/>
      <c r="Q3520" s="92"/>
      <c r="R3520" s="92"/>
      <c r="S3520" s="92"/>
      <c r="T3520" s="92"/>
      <c r="U3520" s="92"/>
      <c r="V3520" s="92"/>
      <c r="W3520" s="92"/>
      <c r="X3520" s="109">
        <f t="shared" si="585"/>
        <v>0</v>
      </c>
      <c r="Y3520" s="83"/>
      <c r="Z3520" s="110">
        <f t="shared" si="586"/>
        <v>0</v>
      </c>
      <c r="AA3520" s="111"/>
      <c r="AB3520" s="92"/>
      <c r="AC3520" s="92"/>
      <c r="AD3520" s="92"/>
      <c r="AE3520" s="92"/>
      <c r="AF3520" s="92"/>
      <c r="AG3520" s="92"/>
      <c r="AH3520" s="92"/>
      <c r="AI3520" s="109">
        <f t="shared" si="587"/>
        <v>0</v>
      </c>
      <c r="AJ3520" s="83"/>
      <c r="AK3520" s="110">
        <f t="shared" si="588"/>
        <v>0</v>
      </c>
      <c r="AL3520" s="111"/>
      <c r="AM3520" s="92"/>
      <c r="AN3520" s="92"/>
      <c r="AO3520" s="92"/>
      <c r="AP3520" s="92"/>
      <c r="AQ3520" s="92"/>
      <c r="AR3520" s="92"/>
      <c r="AS3520" s="92">
        <v>1</v>
      </c>
      <c r="AT3520" s="92"/>
      <c r="AU3520" s="92"/>
      <c r="AV3520" s="109">
        <f t="shared" si="589"/>
        <v>1000</v>
      </c>
      <c r="AW3520" s="75"/>
      <c r="AX3520" s="110">
        <f t="shared" si="590"/>
        <v>166.66666666666666</v>
      </c>
      <c r="AY3520" s="111"/>
      <c r="AZ3520" s="93"/>
      <c r="BA3520" s="94" t="s">
        <v>131</v>
      </c>
      <c r="BB3520" s="71"/>
      <c r="BC3520" s="54"/>
      <c r="BD3520" s="41">
        <v>6</v>
      </c>
      <c r="BE3520" s="52">
        <v>62</v>
      </c>
      <c r="BF3520" s="62">
        <v>6224</v>
      </c>
      <c r="BG3520" s="280" t="s">
        <v>52</v>
      </c>
    </row>
    <row r="3521" spans="1:59" s="63" customFormat="1" ht="12.75" x14ac:dyDescent="0.2">
      <c r="A3521" s="196">
        <v>6</v>
      </c>
      <c r="B3521" s="197" t="s">
        <v>1027</v>
      </c>
      <c r="C3521" s="208">
        <v>62</v>
      </c>
      <c r="D3521" s="209" t="s">
        <v>1039</v>
      </c>
      <c r="E3521" s="210">
        <v>6224</v>
      </c>
      <c r="F3521" s="211" t="s">
        <v>1053</v>
      </c>
      <c r="G3521" s="231"/>
      <c r="H3521" s="89"/>
      <c r="I3521" s="90" t="s">
        <v>1044</v>
      </c>
      <c r="J3521" s="90"/>
      <c r="K3521" s="90" t="s">
        <v>73</v>
      </c>
      <c r="L3521" s="90" t="s">
        <v>69</v>
      </c>
      <c r="M3521" s="91"/>
      <c r="N3521" s="312">
        <v>1</v>
      </c>
      <c r="O3521" s="313">
        <f t="shared" si="584"/>
        <v>0.16666666666666666</v>
      </c>
      <c r="P3521" s="104"/>
      <c r="Q3521" s="92"/>
      <c r="R3521" s="92"/>
      <c r="S3521" s="92"/>
      <c r="T3521" s="92"/>
      <c r="U3521" s="92"/>
      <c r="V3521" s="92"/>
      <c r="W3521" s="92">
        <v>1</v>
      </c>
      <c r="X3521" s="109">
        <f t="shared" si="585"/>
        <v>25000</v>
      </c>
      <c r="Y3521" s="83"/>
      <c r="Z3521" s="110">
        <f t="shared" si="586"/>
        <v>4166.6666666666661</v>
      </c>
      <c r="AA3521" s="111"/>
      <c r="AB3521" s="92"/>
      <c r="AC3521" s="92"/>
      <c r="AD3521" s="92"/>
      <c r="AE3521" s="92"/>
      <c r="AF3521" s="92"/>
      <c r="AG3521" s="92"/>
      <c r="AH3521" s="92"/>
      <c r="AI3521" s="109">
        <f t="shared" si="587"/>
        <v>0</v>
      </c>
      <c r="AJ3521" s="83"/>
      <c r="AK3521" s="110">
        <f t="shared" si="588"/>
        <v>0</v>
      </c>
      <c r="AL3521" s="111"/>
      <c r="AM3521" s="92"/>
      <c r="AN3521" s="92"/>
      <c r="AO3521" s="92"/>
      <c r="AP3521" s="92">
        <v>1</v>
      </c>
      <c r="AQ3521" s="92"/>
      <c r="AR3521" s="92"/>
      <c r="AS3521" s="92"/>
      <c r="AT3521" s="92"/>
      <c r="AU3521" s="92"/>
      <c r="AV3521" s="109">
        <f t="shared" si="589"/>
        <v>100</v>
      </c>
      <c r="AW3521" s="75"/>
      <c r="AX3521" s="110">
        <f t="shared" si="590"/>
        <v>16.666666666666664</v>
      </c>
      <c r="AY3521" s="111"/>
      <c r="AZ3521" s="93"/>
      <c r="BA3521" s="94" t="s">
        <v>131</v>
      </c>
      <c r="BB3521" s="71"/>
      <c r="BC3521" s="54"/>
      <c r="BD3521" s="41">
        <v>6</v>
      </c>
      <c r="BE3521" s="52">
        <v>62</v>
      </c>
      <c r="BF3521" s="62">
        <v>6224</v>
      </c>
      <c r="BG3521" s="280" t="s">
        <v>52</v>
      </c>
    </row>
    <row r="3522" spans="1:59" s="63" customFormat="1" ht="12.75" x14ac:dyDescent="0.2">
      <c r="A3522" s="196">
        <v>6</v>
      </c>
      <c r="B3522" s="197" t="s">
        <v>1027</v>
      </c>
      <c r="C3522" s="208">
        <v>62</v>
      </c>
      <c r="D3522" s="209" t="s">
        <v>1039</v>
      </c>
      <c r="E3522" s="210">
        <v>6224</v>
      </c>
      <c r="F3522" s="211" t="s">
        <v>1053</v>
      </c>
      <c r="G3522" s="231"/>
      <c r="H3522" s="89"/>
      <c r="I3522" s="90" t="s">
        <v>1055</v>
      </c>
      <c r="J3522" s="90"/>
      <c r="K3522" s="90" t="s">
        <v>64</v>
      </c>
      <c r="L3522" s="90" t="s">
        <v>76</v>
      </c>
      <c r="M3522" s="91"/>
      <c r="N3522" s="312">
        <v>1</v>
      </c>
      <c r="O3522" s="313">
        <f t="shared" si="584"/>
        <v>0.16666666666666666</v>
      </c>
      <c r="P3522" s="104">
        <v>1</v>
      </c>
      <c r="Q3522" s="92"/>
      <c r="R3522" s="92"/>
      <c r="S3522" s="92"/>
      <c r="T3522" s="92"/>
      <c r="U3522" s="92"/>
      <c r="V3522" s="92"/>
      <c r="W3522" s="92"/>
      <c r="X3522" s="109">
        <f t="shared" si="585"/>
        <v>100</v>
      </c>
      <c r="Y3522" s="83"/>
      <c r="Z3522" s="110">
        <f t="shared" si="586"/>
        <v>16.666666666666664</v>
      </c>
      <c r="AA3522" s="111"/>
      <c r="AB3522" s="92"/>
      <c r="AC3522" s="92"/>
      <c r="AD3522" s="92"/>
      <c r="AE3522" s="92"/>
      <c r="AF3522" s="92"/>
      <c r="AG3522" s="92"/>
      <c r="AH3522" s="92"/>
      <c r="AI3522" s="109">
        <f t="shared" si="587"/>
        <v>0</v>
      </c>
      <c r="AJ3522" s="83"/>
      <c r="AK3522" s="110">
        <f t="shared" si="588"/>
        <v>0</v>
      </c>
      <c r="AL3522" s="111"/>
      <c r="AM3522" s="92"/>
      <c r="AN3522" s="92"/>
      <c r="AO3522" s="92"/>
      <c r="AP3522" s="92"/>
      <c r="AQ3522" s="92"/>
      <c r="AR3522" s="92">
        <v>1</v>
      </c>
      <c r="AS3522" s="92"/>
      <c r="AT3522" s="92"/>
      <c r="AU3522" s="92"/>
      <c r="AV3522" s="109">
        <f t="shared" si="589"/>
        <v>500</v>
      </c>
      <c r="AW3522" s="75"/>
      <c r="AX3522" s="110">
        <f t="shared" si="590"/>
        <v>83.333333333333329</v>
      </c>
      <c r="AY3522" s="111"/>
      <c r="AZ3522" s="93"/>
      <c r="BA3522" s="94" t="s">
        <v>131</v>
      </c>
      <c r="BB3522" s="71"/>
      <c r="BC3522" s="54"/>
      <c r="BD3522" s="41">
        <v>6</v>
      </c>
      <c r="BE3522" s="52">
        <v>62</v>
      </c>
      <c r="BF3522" s="62">
        <v>6224</v>
      </c>
      <c r="BG3522" s="280" t="s">
        <v>52</v>
      </c>
    </row>
    <row r="3523" spans="1:59" s="63" customFormat="1" ht="12.75" x14ac:dyDescent="0.2">
      <c r="A3523" s="196">
        <v>6</v>
      </c>
      <c r="B3523" s="197" t="s">
        <v>1027</v>
      </c>
      <c r="C3523" s="208">
        <v>62</v>
      </c>
      <c r="D3523" s="209" t="s">
        <v>1039</v>
      </c>
      <c r="E3523" s="210">
        <v>6224</v>
      </c>
      <c r="F3523" s="211" t="s">
        <v>1053</v>
      </c>
      <c r="G3523" s="231"/>
      <c r="H3523" s="65"/>
      <c r="I3523" s="222"/>
      <c r="J3523" s="66"/>
      <c r="K3523" s="66"/>
      <c r="L3523" s="66"/>
      <c r="M3523" s="64"/>
      <c r="N3523" s="304"/>
      <c r="O3523" s="305"/>
      <c r="P3523" s="127"/>
      <c r="Q3523" s="67"/>
      <c r="R3523" s="67"/>
      <c r="S3523" s="67"/>
      <c r="T3523" s="67"/>
      <c r="U3523" s="67"/>
      <c r="V3523" s="67"/>
      <c r="W3523" s="67"/>
      <c r="X3523" s="67"/>
      <c r="Y3523" s="68"/>
      <c r="Z3523" s="68"/>
      <c r="AA3523" s="68"/>
      <c r="AB3523" s="67"/>
      <c r="AC3523" s="67"/>
      <c r="AD3523" s="67"/>
      <c r="AE3523" s="67"/>
      <c r="AF3523" s="67"/>
      <c r="AG3523" s="67"/>
      <c r="AH3523" s="67"/>
      <c r="AI3523" s="67"/>
      <c r="AJ3523" s="68"/>
      <c r="AK3523" s="68"/>
      <c r="AL3523" s="68"/>
      <c r="AM3523" s="67"/>
      <c r="AN3523" s="67"/>
      <c r="AO3523" s="67"/>
      <c r="AP3523" s="67"/>
      <c r="AQ3523" s="67"/>
      <c r="AR3523" s="67"/>
      <c r="AS3523" s="67"/>
      <c r="AT3523" s="67"/>
      <c r="AU3523" s="67"/>
      <c r="AV3523" s="67"/>
      <c r="AW3523" s="67"/>
      <c r="AX3523" s="68"/>
      <c r="AY3523" s="68"/>
      <c r="AZ3523" s="69"/>
      <c r="BA3523" s="70"/>
      <c r="BB3523" s="71"/>
      <c r="BC3523" s="54"/>
      <c r="BD3523" s="41">
        <v>6</v>
      </c>
      <c r="BE3523" s="52">
        <v>62</v>
      </c>
      <c r="BF3523" s="62">
        <v>6224</v>
      </c>
      <c r="BG3523" s="275"/>
    </row>
    <row r="3524" spans="1:59" s="63" customFormat="1" ht="12.75" x14ac:dyDescent="0.2">
      <c r="A3524" s="196">
        <v>6</v>
      </c>
      <c r="B3524" s="197" t="s">
        <v>1027</v>
      </c>
      <c r="C3524" s="208">
        <v>62</v>
      </c>
      <c r="D3524" s="209" t="s">
        <v>1039</v>
      </c>
      <c r="E3524" s="210">
        <v>6224</v>
      </c>
      <c r="F3524" s="211" t="s">
        <v>1053</v>
      </c>
      <c r="G3524" s="230"/>
      <c r="H3524" s="56"/>
      <c r="I3524" s="221"/>
      <c r="J3524" s="57"/>
      <c r="K3524" s="57"/>
      <c r="L3524" s="57"/>
      <c r="M3524" s="55"/>
      <c r="N3524" s="303"/>
      <c r="O3524" s="245"/>
      <c r="P3524" s="122"/>
      <c r="Q3524" s="58"/>
      <c r="R3524" s="58"/>
      <c r="S3524" s="58"/>
      <c r="T3524" s="58"/>
      <c r="U3524" s="58"/>
      <c r="V3524" s="58"/>
      <c r="W3524" s="58"/>
      <c r="X3524" s="58"/>
      <c r="Y3524" s="59"/>
      <c r="Z3524" s="59"/>
      <c r="AA3524" s="59"/>
      <c r="AB3524" s="58"/>
      <c r="AC3524" s="58"/>
      <c r="AD3524" s="58"/>
      <c r="AE3524" s="58"/>
      <c r="AF3524" s="58"/>
      <c r="AG3524" s="58"/>
      <c r="AH3524" s="58"/>
      <c r="AI3524" s="58"/>
      <c r="AJ3524" s="59"/>
      <c r="AK3524" s="59"/>
      <c r="AL3524" s="59"/>
      <c r="AM3524" s="58"/>
      <c r="AN3524" s="58"/>
      <c r="AO3524" s="58"/>
      <c r="AP3524" s="58"/>
      <c r="AQ3524" s="58"/>
      <c r="AR3524" s="58"/>
      <c r="AS3524" s="58"/>
      <c r="AT3524" s="58"/>
      <c r="AU3524" s="58"/>
      <c r="AV3524" s="58"/>
      <c r="AW3524" s="58"/>
      <c r="AX3524" s="59"/>
      <c r="AY3524" s="59"/>
      <c r="AZ3524" s="60"/>
      <c r="BA3524" s="61"/>
      <c r="BB3524" s="54"/>
      <c r="BC3524" s="54"/>
      <c r="BD3524" s="41">
        <v>6</v>
      </c>
      <c r="BE3524" s="52">
        <v>62</v>
      </c>
      <c r="BF3524" s="62">
        <v>6224</v>
      </c>
      <c r="BG3524" s="274"/>
    </row>
    <row r="3525" spans="1:59" s="53" customFormat="1" ht="18.75" x14ac:dyDescent="0.3">
      <c r="A3525" s="202">
        <v>6</v>
      </c>
      <c r="B3525" s="203" t="s">
        <v>1027</v>
      </c>
      <c r="C3525" s="205">
        <v>63</v>
      </c>
      <c r="D3525" s="206" t="s">
        <v>1056</v>
      </c>
      <c r="E3525" s="207"/>
      <c r="F3525" s="207"/>
      <c r="G3525" s="229"/>
      <c r="H3525" s="44"/>
      <c r="I3525" s="226"/>
      <c r="J3525" s="192"/>
      <c r="K3525" s="192"/>
      <c r="L3525" s="192"/>
      <c r="M3525" s="194"/>
      <c r="N3525" s="302"/>
      <c r="O3525" s="298"/>
      <c r="P3525" s="47"/>
      <c r="Q3525" s="47"/>
      <c r="R3525" s="47"/>
      <c r="S3525" s="47"/>
      <c r="T3525" s="47"/>
      <c r="U3525" s="47"/>
      <c r="V3525" s="47"/>
      <c r="W3525" s="47"/>
      <c r="X3525" s="47"/>
      <c r="Y3525" s="48"/>
      <c r="Z3525" s="48"/>
      <c r="AA3525" s="48"/>
      <c r="AB3525" s="47"/>
      <c r="AC3525" s="47"/>
      <c r="AD3525" s="47"/>
      <c r="AE3525" s="47"/>
      <c r="AF3525" s="47"/>
      <c r="AG3525" s="47"/>
      <c r="AH3525" s="47"/>
      <c r="AI3525" s="47"/>
      <c r="AJ3525" s="48"/>
      <c r="AK3525" s="48"/>
      <c r="AL3525" s="48"/>
      <c r="AM3525" s="47"/>
      <c r="AN3525" s="47"/>
      <c r="AO3525" s="47"/>
      <c r="AP3525" s="47"/>
      <c r="AQ3525" s="47"/>
      <c r="AR3525" s="47"/>
      <c r="AS3525" s="47"/>
      <c r="AT3525" s="47"/>
      <c r="AU3525" s="47"/>
      <c r="AV3525" s="47"/>
      <c r="AW3525" s="47"/>
      <c r="AX3525" s="48"/>
      <c r="AY3525" s="333"/>
      <c r="AZ3525" s="49"/>
      <c r="BA3525" s="50"/>
      <c r="BB3525" s="51"/>
      <c r="BC3525" s="45"/>
      <c r="BD3525" s="41">
        <v>6</v>
      </c>
      <c r="BE3525" s="52">
        <v>63</v>
      </c>
      <c r="BF3525" s="52" t="s">
        <v>1056</v>
      </c>
      <c r="BG3525" s="273"/>
    </row>
    <row r="3526" spans="1:59" s="159" customFormat="1" x14ac:dyDescent="0.25">
      <c r="A3526" s="196">
        <v>6</v>
      </c>
      <c r="B3526" s="197" t="s">
        <v>1027</v>
      </c>
      <c r="C3526" s="208">
        <v>63</v>
      </c>
      <c r="D3526" s="209" t="s">
        <v>1056</v>
      </c>
      <c r="E3526" s="217">
        <v>6311</v>
      </c>
      <c r="F3526" s="213" t="s">
        <v>1057</v>
      </c>
      <c r="G3526" s="237"/>
      <c r="H3526" s="154"/>
      <c r="I3526" s="224"/>
      <c r="J3526" s="98"/>
      <c r="K3526" s="98"/>
      <c r="L3526" s="98"/>
      <c r="M3526" s="153"/>
      <c r="N3526" s="322"/>
      <c r="O3526" s="323"/>
      <c r="P3526" s="155"/>
      <c r="Q3526" s="155"/>
      <c r="R3526" s="155"/>
      <c r="S3526" s="155"/>
      <c r="T3526" s="155"/>
      <c r="U3526" s="155"/>
      <c r="V3526" s="155"/>
      <c r="W3526" s="155"/>
      <c r="X3526" s="155"/>
      <c r="Y3526" s="100"/>
      <c r="Z3526" s="125"/>
      <c r="AA3526" s="125"/>
      <c r="AB3526" s="155"/>
      <c r="AC3526" s="155"/>
      <c r="AD3526" s="155"/>
      <c r="AE3526" s="155"/>
      <c r="AF3526" s="155"/>
      <c r="AG3526" s="155"/>
      <c r="AH3526" s="155"/>
      <c r="AI3526" s="155"/>
      <c r="AJ3526" s="100"/>
      <c r="AK3526" s="125"/>
      <c r="AL3526" s="125"/>
      <c r="AM3526" s="155"/>
      <c r="AN3526" s="155"/>
      <c r="AO3526" s="155"/>
      <c r="AP3526" s="155"/>
      <c r="AQ3526" s="155"/>
      <c r="AR3526" s="155"/>
      <c r="AS3526" s="155"/>
      <c r="AT3526" s="155"/>
      <c r="AU3526" s="155"/>
      <c r="AV3526" s="155"/>
      <c r="AW3526" s="99"/>
      <c r="AX3526" s="125"/>
      <c r="AY3526" s="100"/>
      <c r="AZ3526" s="156"/>
      <c r="BA3526" s="157"/>
      <c r="BB3526" s="152"/>
      <c r="BC3526" s="152"/>
      <c r="BD3526" s="41">
        <v>6</v>
      </c>
      <c r="BE3526" s="52">
        <v>63</v>
      </c>
      <c r="BF3526" s="158">
        <v>6311</v>
      </c>
      <c r="BG3526" s="285"/>
    </row>
    <row r="3527" spans="1:59" s="63" customFormat="1" ht="12.75" x14ac:dyDescent="0.2">
      <c r="A3527" s="196">
        <v>6</v>
      </c>
      <c r="B3527" s="197" t="s">
        <v>1027</v>
      </c>
      <c r="C3527" s="208">
        <v>63</v>
      </c>
      <c r="D3527" s="209" t="s">
        <v>1056</v>
      </c>
      <c r="E3527" s="212">
        <v>6311</v>
      </c>
      <c r="F3527" s="213" t="s">
        <v>1057</v>
      </c>
      <c r="G3527" s="232"/>
      <c r="H3527" s="97"/>
      <c r="I3527" s="224"/>
      <c r="J3527" s="98"/>
      <c r="K3527" s="98"/>
      <c r="L3527" s="98"/>
      <c r="M3527" s="96"/>
      <c r="N3527" s="307"/>
      <c r="O3527" s="246"/>
      <c r="P3527" s="124"/>
      <c r="Q3527" s="99"/>
      <c r="R3527" s="99"/>
      <c r="S3527" s="99"/>
      <c r="T3527" s="99"/>
      <c r="U3527" s="99"/>
      <c r="V3527" s="99"/>
      <c r="W3527" s="99"/>
      <c r="X3527" s="99"/>
      <c r="Y3527" s="100"/>
      <c r="Z3527" s="100"/>
      <c r="AA3527" s="100"/>
      <c r="AB3527" s="99"/>
      <c r="AC3527" s="99"/>
      <c r="AD3527" s="99"/>
      <c r="AE3527" s="99"/>
      <c r="AF3527" s="99"/>
      <c r="AG3527" s="99"/>
      <c r="AH3527" s="99"/>
      <c r="AI3527" s="99"/>
      <c r="AJ3527" s="100"/>
      <c r="AK3527" s="100"/>
      <c r="AL3527" s="100"/>
      <c r="AM3527" s="99"/>
      <c r="AN3527" s="99"/>
      <c r="AO3527" s="99"/>
      <c r="AP3527" s="99"/>
      <c r="AQ3527" s="99"/>
      <c r="AR3527" s="99"/>
      <c r="AS3527" s="99"/>
      <c r="AT3527" s="99"/>
      <c r="AU3527" s="99"/>
      <c r="AV3527" s="99"/>
      <c r="AW3527" s="99"/>
      <c r="AX3527" s="100"/>
      <c r="AY3527" s="100"/>
      <c r="AZ3527" s="101"/>
      <c r="BA3527" s="102"/>
      <c r="BB3527" s="95"/>
      <c r="BC3527" s="95"/>
      <c r="BD3527" s="41">
        <v>6</v>
      </c>
      <c r="BE3527" s="52">
        <v>63</v>
      </c>
      <c r="BF3527" s="158">
        <v>6311</v>
      </c>
      <c r="BG3527" s="277"/>
    </row>
    <row r="3528" spans="1:59" s="63" customFormat="1" ht="12.75" x14ac:dyDescent="0.2">
      <c r="A3528" s="196">
        <v>6</v>
      </c>
      <c r="B3528" s="197" t="s">
        <v>1027</v>
      </c>
      <c r="C3528" s="208">
        <v>63</v>
      </c>
      <c r="D3528" s="209" t="s">
        <v>1056</v>
      </c>
      <c r="E3528" s="212">
        <v>6311</v>
      </c>
      <c r="F3528" s="213" t="s">
        <v>1057</v>
      </c>
      <c r="G3528" s="231"/>
      <c r="H3528" s="65"/>
      <c r="I3528" s="222"/>
      <c r="J3528" s="66"/>
      <c r="K3528" s="66"/>
      <c r="L3528" s="66"/>
      <c r="M3528" s="64"/>
      <c r="N3528" s="304"/>
      <c r="O3528" s="305"/>
      <c r="P3528" s="127"/>
      <c r="Q3528" s="67"/>
      <c r="R3528" s="67"/>
      <c r="S3528" s="67"/>
      <c r="T3528" s="67"/>
      <c r="U3528" s="67"/>
      <c r="V3528" s="67"/>
      <c r="W3528" s="67"/>
      <c r="X3528" s="67"/>
      <c r="Y3528" s="68"/>
      <c r="Z3528" s="68"/>
      <c r="AA3528" s="68"/>
      <c r="AB3528" s="67"/>
      <c r="AC3528" s="67"/>
      <c r="AD3528" s="67"/>
      <c r="AE3528" s="67"/>
      <c r="AF3528" s="67"/>
      <c r="AG3528" s="67"/>
      <c r="AH3528" s="67"/>
      <c r="AI3528" s="67"/>
      <c r="AJ3528" s="68"/>
      <c r="AK3528" s="68"/>
      <c r="AL3528" s="68"/>
      <c r="AM3528" s="67"/>
      <c r="AN3528" s="67"/>
      <c r="AO3528" s="67"/>
      <c r="AP3528" s="67"/>
      <c r="AQ3528" s="67"/>
      <c r="AR3528" s="67"/>
      <c r="AS3528" s="67"/>
      <c r="AT3528" s="67"/>
      <c r="AU3528" s="67"/>
      <c r="AV3528" s="67"/>
      <c r="AW3528" s="67"/>
      <c r="AX3528" s="68"/>
      <c r="AY3528" s="68"/>
      <c r="AZ3528" s="69"/>
      <c r="BA3528" s="70"/>
      <c r="BB3528" s="71"/>
      <c r="BC3528" s="95"/>
      <c r="BD3528" s="41">
        <v>6</v>
      </c>
      <c r="BE3528" s="52">
        <v>63</v>
      </c>
      <c r="BF3528" s="158">
        <v>6311</v>
      </c>
      <c r="BG3528" s="275"/>
    </row>
    <row r="3529" spans="1:59" s="63" customFormat="1" ht="12.75" x14ac:dyDescent="0.2">
      <c r="A3529" s="196">
        <v>6</v>
      </c>
      <c r="B3529" s="197" t="s">
        <v>1027</v>
      </c>
      <c r="C3529" s="208">
        <v>63</v>
      </c>
      <c r="D3529" s="209" t="s">
        <v>1056</v>
      </c>
      <c r="E3529" s="212">
        <v>6311</v>
      </c>
      <c r="F3529" s="213" t="s">
        <v>1057</v>
      </c>
      <c r="G3529" s="231"/>
      <c r="H3529" s="72" t="s">
        <v>47</v>
      </c>
      <c r="I3529" s="223"/>
      <c r="J3529" s="73"/>
      <c r="K3529" s="73"/>
      <c r="L3529" s="73"/>
      <c r="M3529" s="74"/>
      <c r="N3529" s="247"/>
      <c r="O3529" s="306"/>
      <c r="P3529" s="105"/>
      <c r="Q3529" s="75"/>
      <c r="R3529" s="75"/>
      <c r="S3529" s="75"/>
      <c r="T3529" s="75"/>
      <c r="U3529" s="75"/>
      <c r="V3529" s="75"/>
      <c r="W3529" s="75"/>
      <c r="X3529" s="75"/>
      <c r="Y3529" s="76">
        <f>IF(ISNUMBER(VLOOKUP(Y3531,P$7:W$7,MATCH(Y3531,P$7:W$7))),VLOOKUP(Y3531,P$7:W$7,MATCH(Y3531,P$7:W$7)),IF(N3533=0,"No Data",IF(Y3531&gt;0,"&lt;100",0)))</f>
        <v>10000</v>
      </c>
      <c r="Z3529" s="77">
        <f>IF(ISNUMBER(VLOOKUP(Z3533,P$7:W$7,MATCH(Z3533,P$7:W$7))),VLOOKUP(Z3533,P$7:W$7,MATCH(Z3533,P$7:W$7)),IF(N3533=0,"No Data",IF(Z3533&gt;0,"&lt;100",0)))</f>
        <v>5000</v>
      </c>
      <c r="AA3529" s="106">
        <f>IF(ISNUMBER(Z3529),Z3529,0)</f>
        <v>5000</v>
      </c>
      <c r="AB3529" s="75"/>
      <c r="AC3529" s="75"/>
      <c r="AD3529" s="75"/>
      <c r="AE3529" s="75"/>
      <c r="AF3529" s="75"/>
      <c r="AG3529" s="75"/>
      <c r="AH3529" s="75"/>
      <c r="AI3529" s="75"/>
      <c r="AJ3529" s="76">
        <f>IF(ISNUMBER(VLOOKUP(AJ3531,AB$7:AH$7,MATCH(AJ3531,AB$7:AH$7))),VLOOKUP(AJ3531,AB$7:AH$7,MATCH(AJ3531,AB$7:AH$7)),IF(N3533=0,"No Data",IF(AJ3531&gt;0,"&lt;50",0)))</f>
        <v>0</v>
      </c>
      <c r="AK3529" s="77">
        <f>IF(ISNUMBER(VLOOKUP(AK3533,AB$7:AH$7,MATCH(AK3533,AB$7:AH$7))),VLOOKUP(AK3533,AB$7:AH$7,MATCH(AK3533,AB$7:AH$7)),IF(N3533=0,"No Data",IF(AK3533&gt;0,"&lt;50",0)))</f>
        <v>0</v>
      </c>
      <c r="AL3529" s="106">
        <f>IF(ISNUMBER(AK3529),AK3529,0)</f>
        <v>0</v>
      </c>
      <c r="AM3529" s="75"/>
      <c r="AN3529" s="75"/>
      <c r="AO3529" s="75"/>
      <c r="AP3529" s="75"/>
      <c r="AQ3529" s="75"/>
      <c r="AR3529" s="75"/>
      <c r="AS3529" s="75"/>
      <c r="AT3529" s="75"/>
      <c r="AU3529" s="75"/>
      <c r="AV3529" s="75"/>
      <c r="AW3529" s="76">
        <f>IF(ISNUMBER(VLOOKUP(AW3531,AM$7:AU$7,MATCH(AW3531,AM$7:AU$7))),VLOOKUP(AW3531,AM$7:AU$7,MATCH(AW3531,AM$7:AU$7)),IF(N3533=0,"No Data",IF(AW3531&gt;0,"&lt;10",0)))</f>
        <v>250</v>
      </c>
      <c r="AX3529" s="77">
        <f>IF(ISNUMBER(VLOOKUP(AX3533,AM$7:AU$7,MATCH(AX3533,AM$7:AU$7))),VLOOKUP(AX3533,AM$7:AU$7,MATCH(AX3533,AM$7:AU$7)),IF(N3533=0,"No Data",IF(AX3533&gt;0,"&lt;10",0)))</f>
        <v>250</v>
      </c>
      <c r="AY3529" s="106">
        <f>IF(ISNUMBER(AX3529),AX3529,0)</f>
        <v>250</v>
      </c>
      <c r="AZ3529" s="79"/>
      <c r="BA3529" s="80"/>
      <c r="BB3529" s="71"/>
      <c r="BC3529" s="95"/>
      <c r="BD3529" s="41">
        <v>6</v>
      </c>
      <c r="BE3529" s="52">
        <v>63</v>
      </c>
      <c r="BF3529" s="158">
        <v>6311</v>
      </c>
      <c r="BG3529" s="276" t="s">
        <v>47</v>
      </c>
    </row>
    <row r="3530" spans="1:59" s="63" customFormat="1" ht="12.75" x14ac:dyDescent="0.2">
      <c r="A3530" s="196">
        <v>6</v>
      </c>
      <c r="B3530" s="197" t="s">
        <v>1027</v>
      </c>
      <c r="C3530" s="208">
        <v>63</v>
      </c>
      <c r="D3530" s="209" t="s">
        <v>1056</v>
      </c>
      <c r="E3530" s="212">
        <v>6311</v>
      </c>
      <c r="F3530" s="213" t="s">
        <v>1057</v>
      </c>
      <c r="G3530" s="231"/>
      <c r="H3530" s="81" t="s">
        <v>48</v>
      </c>
      <c r="I3530" s="223"/>
      <c r="J3530" s="73"/>
      <c r="K3530" s="73"/>
      <c r="L3530" s="73"/>
      <c r="M3530" s="74"/>
      <c r="N3530" s="247"/>
      <c r="O3530" s="306"/>
      <c r="P3530" s="105"/>
      <c r="Q3530" s="75"/>
      <c r="R3530" s="75"/>
      <c r="S3530" s="75"/>
      <c r="T3530" s="75"/>
      <c r="U3530" s="75"/>
      <c r="V3530" s="75"/>
      <c r="W3530" s="75"/>
      <c r="X3530" s="75"/>
      <c r="Y3530" s="82">
        <f>MIN(X3534:X3536)</f>
        <v>0</v>
      </c>
      <c r="Z3530" s="83"/>
      <c r="AA3530" s="83"/>
      <c r="AB3530" s="75"/>
      <c r="AC3530" s="75"/>
      <c r="AD3530" s="75"/>
      <c r="AE3530" s="75"/>
      <c r="AF3530" s="75"/>
      <c r="AG3530" s="75"/>
      <c r="AH3530" s="75"/>
      <c r="AI3530" s="75"/>
      <c r="AJ3530" s="82">
        <f>MIN(AI3534:AI3536)</f>
        <v>0</v>
      </c>
      <c r="AK3530" s="83"/>
      <c r="AL3530" s="83"/>
      <c r="AM3530" s="75"/>
      <c r="AN3530" s="75"/>
      <c r="AO3530" s="75"/>
      <c r="AP3530" s="75"/>
      <c r="AQ3530" s="75"/>
      <c r="AR3530" s="75"/>
      <c r="AS3530" s="75"/>
      <c r="AT3530" s="75"/>
      <c r="AU3530" s="75"/>
      <c r="AV3530" s="75"/>
      <c r="AW3530" s="82">
        <f>MIN(AV3534:AV3536)</f>
        <v>100</v>
      </c>
      <c r="AX3530" s="83"/>
      <c r="AY3530" s="83"/>
      <c r="AZ3530" s="79"/>
      <c r="BA3530" s="80"/>
      <c r="BB3530" s="71"/>
      <c r="BC3530" s="95"/>
      <c r="BD3530" s="41">
        <v>6</v>
      </c>
      <c r="BE3530" s="52">
        <v>63</v>
      </c>
      <c r="BF3530" s="158">
        <v>6311</v>
      </c>
      <c r="BG3530" s="278" t="s">
        <v>48</v>
      </c>
    </row>
    <row r="3531" spans="1:59" s="63" customFormat="1" ht="12.75" x14ac:dyDescent="0.2">
      <c r="A3531" s="196">
        <v>6</v>
      </c>
      <c r="B3531" s="197" t="s">
        <v>1027</v>
      </c>
      <c r="C3531" s="208">
        <v>63</v>
      </c>
      <c r="D3531" s="209" t="s">
        <v>1056</v>
      </c>
      <c r="E3531" s="212">
        <v>6311</v>
      </c>
      <c r="F3531" s="213" t="s">
        <v>1057</v>
      </c>
      <c r="G3531" s="231"/>
      <c r="H3531" s="81" t="s">
        <v>49</v>
      </c>
      <c r="I3531" s="223"/>
      <c r="J3531" s="73"/>
      <c r="K3531" s="73"/>
      <c r="L3531" s="73"/>
      <c r="M3531" s="74"/>
      <c r="N3531" s="247"/>
      <c r="O3531" s="306"/>
      <c r="P3531" s="105"/>
      <c r="Q3531" s="75"/>
      <c r="R3531" s="75"/>
      <c r="S3531" s="75"/>
      <c r="T3531" s="75"/>
      <c r="U3531" s="75"/>
      <c r="V3531" s="75"/>
      <c r="W3531" s="75"/>
      <c r="X3531" s="75"/>
      <c r="Y3531" s="84">
        <f>IF(ISNUMBER(AVERAGE(X3534:X3536)),AVERAGE(X3534:X3536),0)</f>
        <v>10000</v>
      </c>
      <c r="Z3531" s="83"/>
      <c r="AA3531" s="83"/>
      <c r="AB3531" s="75"/>
      <c r="AC3531" s="75"/>
      <c r="AD3531" s="75"/>
      <c r="AE3531" s="75"/>
      <c r="AF3531" s="75"/>
      <c r="AG3531" s="75"/>
      <c r="AH3531" s="75"/>
      <c r="AI3531" s="75"/>
      <c r="AJ3531" s="84">
        <f>IF(ISNUMBER(AVERAGE(AI3534:AI3536)),AVERAGE(AI3534:AI3536),0)</f>
        <v>0</v>
      </c>
      <c r="AK3531" s="83"/>
      <c r="AL3531" s="83"/>
      <c r="AM3531" s="75"/>
      <c r="AN3531" s="75"/>
      <c r="AO3531" s="75"/>
      <c r="AP3531" s="75"/>
      <c r="AQ3531" s="75"/>
      <c r="AR3531" s="75"/>
      <c r="AS3531" s="75"/>
      <c r="AT3531" s="75"/>
      <c r="AU3531" s="75"/>
      <c r="AV3531" s="75"/>
      <c r="AW3531" s="84">
        <f>IF(ISNUMBER(AVERAGE(AV3534:AV3536)),AVERAGE(AV3534:AV3536),0)</f>
        <v>400</v>
      </c>
      <c r="AX3531" s="83"/>
      <c r="AY3531" s="83"/>
      <c r="AZ3531" s="79"/>
      <c r="BA3531" s="80"/>
      <c r="BB3531" s="71"/>
      <c r="BC3531" s="95"/>
      <c r="BD3531" s="41">
        <v>6</v>
      </c>
      <c r="BE3531" s="52">
        <v>63</v>
      </c>
      <c r="BF3531" s="158">
        <v>6311</v>
      </c>
      <c r="BG3531" s="278" t="s">
        <v>49</v>
      </c>
    </row>
    <row r="3532" spans="1:59" s="63" customFormat="1" ht="12.75" x14ac:dyDescent="0.2">
      <c r="A3532" s="196">
        <v>6</v>
      </c>
      <c r="B3532" s="197" t="s">
        <v>1027</v>
      </c>
      <c r="C3532" s="208">
        <v>63</v>
      </c>
      <c r="D3532" s="209" t="s">
        <v>1056</v>
      </c>
      <c r="E3532" s="212">
        <v>6311</v>
      </c>
      <c r="F3532" s="213" t="s">
        <v>1057</v>
      </c>
      <c r="G3532" s="231"/>
      <c r="H3532" s="81" t="s">
        <v>50</v>
      </c>
      <c r="I3532" s="223"/>
      <c r="J3532" s="73"/>
      <c r="K3532" s="73"/>
      <c r="L3532" s="73"/>
      <c r="M3532" s="74"/>
      <c r="N3532" s="247"/>
      <c r="O3532" s="306"/>
      <c r="P3532" s="105"/>
      <c r="Q3532" s="75"/>
      <c r="R3532" s="75"/>
      <c r="S3532" s="75"/>
      <c r="T3532" s="75"/>
      <c r="U3532" s="75"/>
      <c r="V3532" s="75"/>
      <c r="W3532" s="75"/>
      <c r="X3532" s="75"/>
      <c r="Y3532" s="84">
        <f>MAX(X3534:X3536)</f>
        <v>25000</v>
      </c>
      <c r="Z3532" s="83"/>
      <c r="AA3532" s="83"/>
      <c r="AB3532" s="75"/>
      <c r="AC3532" s="75"/>
      <c r="AD3532" s="75"/>
      <c r="AE3532" s="75"/>
      <c r="AF3532" s="75"/>
      <c r="AG3532" s="75"/>
      <c r="AH3532" s="75"/>
      <c r="AI3532" s="75"/>
      <c r="AJ3532" s="84">
        <f>MAX(AI3534:AI3536)</f>
        <v>0</v>
      </c>
      <c r="AK3532" s="83"/>
      <c r="AL3532" s="83"/>
      <c r="AM3532" s="75"/>
      <c r="AN3532" s="75"/>
      <c r="AO3532" s="75"/>
      <c r="AP3532" s="75"/>
      <c r="AQ3532" s="75"/>
      <c r="AR3532" s="75"/>
      <c r="AS3532" s="75"/>
      <c r="AT3532" s="75"/>
      <c r="AU3532" s="75"/>
      <c r="AV3532" s="75"/>
      <c r="AW3532" s="84">
        <f>MAX(AV3534:AV3536)</f>
        <v>1000</v>
      </c>
      <c r="AX3532" s="83"/>
      <c r="AY3532" s="83"/>
      <c r="AZ3532" s="79"/>
      <c r="BA3532" s="80"/>
      <c r="BB3532" s="71"/>
      <c r="BC3532" s="95"/>
      <c r="BD3532" s="41">
        <v>6</v>
      </c>
      <c r="BE3532" s="52">
        <v>63</v>
      </c>
      <c r="BF3532" s="158">
        <v>6311</v>
      </c>
      <c r="BG3532" s="278" t="s">
        <v>50</v>
      </c>
    </row>
    <row r="3533" spans="1:59" s="63" customFormat="1" ht="12.75" x14ac:dyDescent="0.2">
      <c r="A3533" s="196">
        <v>6</v>
      </c>
      <c r="B3533" s="197" t="s">
        <v>1027</v>
      </c>
      <c r="C3533" s="208">
        <v>63</v>
      </c>
      <c r="D3533" s="209" t="s">
        <v>1056</v>
      </c>
      <c r="E3533" s="212">
        <v>6311</v>
      </c>
      <c r="F3533" s="213" t="s">
        <v>1057</v>
      </c>
      <c r="G3533" s="231"/>
      <c r="H3533" s="85" t="s">
        <v>51</v>
      </c>
      <c r="I3533" s="223"/>
      <c r="J3533" s="73"/>
      <c r="K3533" s="73"/>
      <c r="L3533" s="73"/>
      <c r="M3533" s="74"/>
      <c r="N3533" s="320">
        <f>SUM(N3534:N3537)</f>
        <v>3</v>
      </c>
      <c r="O3533" s="293">
        <f>SUM(O3534:O3537)</f>
        <v>1</v>
      </c>
      <c r="P3533" s="292"/>
      <c r="Q3533" s="87"/>
      <c r="R3533" s="87"/>
      <c r="S3533" s="87"/>
      <c r="T3533" s="87"/>
      <c r="U3533" s="87"/>
      <c r="V3533" s="87"/>
      <c r="W3533" s="87"/>
      <c r="X3533" s="87"/>
      <c r="Y3533" s="88"/>
      <c r="Z3533" s="119">
        <f>SUM(Z3534:Z3537)</f>
        <v>9999.9999999999982</v>
      </c>
      <c r="AA3533" s="88"/>
      <c r="AB3533" s="87"/>
      <c r="AC3533" s="87"/>
      <c r="AD3533" s="87"/>
      <c r="AE3533" s="87"/>
      <c r="AF3533" s="87"/>
      <c r="AG3533" s="87"/>
      <c r="AH3533" s="87"/>
      <c r="AI3533" s="87"/>
      <c r="AJ3533" s="88"/>
      <c r="AK3533" s="119">
        <f>SUM(AK3534:AK3537)</f>
        <v>0</v>
      </c>
      <c r="AL3533" s="88"/>
      <c r="AM3533" s="87"/>
      <c r="AN3533" s="87"/>
      <c r="AO3533" s="87"/>
      <c r="AP3533" s="87"/>
      <c r="AQ3533" s="87"/>
      <c r="AR3533" s="87"/>
      <c r="AS3533" s="87"/>
      <c r="AT3533" s="87"/>
      <c r="AU3533" s="87"/>
      <c r="AV3533" s="87"/>
      <c r="AW3533" s="112"/>
      <c r="AX3533" s="119">
        <f>SUM(AX3534:AX3537)</f>
        <v>399.99999999999994</v>
      </c>
      <c r="AY3533" s="88"/>
      <c r="AZ3533" s="79"/>
      <c r="BA3533" s="80"/>
      <c r="BB3533" s="71"/>
      <c r="BC3533" s="95"/>
      <c r="BD3533" s="41">
        <v>6</v>
      </c>
      <c r="BE3533" s="52">
        <v>63</v>
      </c>
      <c r="BF3533" s="158">
        <v>6311</v>
      </c>
      <c r="BG3533" s="279" t="s">
        <v>51</v>
      </c>
    </row>
    <row r="3534" spans="1:59" s="63" customFormat="1" ht="12.75" x14ac:dyDescent="0.2">
      <c r="A3534" s="196">
        <v>6</v>
      </c>
      <c r="B3534" s="197" t="s">
        <v>1027</v>
      </c>
      <c r="C3534" s="208">
        <v>63</v>
      </c>
      <c r="D3534" s="209" t="s">
        <v>1056</v>
      </c>
      <c r="E3534" s="212">
        <v>6311</v>
      </c>
      <c r="F3534" s="213" t="s">
        <v>1057</v>
      </c>
      <c r="G3534" s="231"/>
      <c r="H3534" s="89" t="s">
        <v>52</v>
      </c>
      <c r="I3534" s="90" t="s">
        <v>773</v>
      </c>
      <c r="J3534" s="90"/>
      <c r="K3534" s="90" t="s">
        <v>73</v>
      </c>
      <c r="L3534" s="90" t="s">
        <v>69</v>
      </c>
      <c r="M3534" s="91"/>
      <c r="N3534" s="312">
        <v>1</v>
      </c>
      <c r="O3534" s="313">
        <f>N3534/N$3533</f>
        <v>0.33333333333333331</v>
      </c>
      <c r="P3534" s="104"/>
      <c r="Q3534" s="92"/>
      <c r="R3534" s="92"/>
      <c r="S3534" s="92"/>
      <c r="T3534" s="92"/>
      <c r="U3534" s="92"/>
      <c r="V3534" s="92"/>
      <c r="W3534" s="92">
        <v>1</v>
      </c>
      <c r="X3534" s="109">
        <f>P3534*P$7+Q3534*Q$7+R3534*R$7+S3534*S$7+T3534*T$7+U3534*U$7+V3534*V$7+W3534*W$7</f>
        <v>25000</v>
      </c>
      <c r="Y3534" s="83"/>
      <c r="Z3534" s="110">
        <f>X3534*$O3534</f>
        <v>8333.3333333333321</v>
      </c>
      <c r="AA3534" s="111"/>
      <c r="AB3534" s="92"/>
      <c r="AC3534" s="92"/>
      <c r="AD3534" s="92"/>
      <c r="AE3534" s="92"/>
      <c r="AF3534" s="92"/>
      <c r="AG3534" s="92"/>
      <c r="AH3534" s="92"/>
      <c r="AI3534" s="109">
        <f>AB3534*AB$7+AC3534*AC$7+AD3534*AD$7+AE3534*AE$7+AF3534*AF$7+AG3534*AG$7+AH3534*AH$7</f>
        <v>0</v>
      </c>
      <c r="AJ3534" s="83"/>
      <c r="AK3534" s="110">
        <f>AI3534*$O3534</f>
        <v>0</v>
      </c>
      <c r="AL3534" s="111"/>
      <c r="AM3534" s="92"/>
      <c r="AN3534" s="92"/>
      <c r="AO3534" s="92"/>
      <c r="AP3534" s="92">
        <v>1</v>
      </c>
      <c r="AQ3534" s="92"/>
      <c r="AR3534" s="92"/>
      <c r="AS3534" s="92"/>
      <c r="AT3534" s="92"/>
      <c r="AU3534" s="92"/>
      <c r="AV3534" s="109">
        <f>AM3534*AM$7+AN3534*AN$7+AO3534*AO$7+AP3534*AP$7+AQ3534*AQ$7+AR3534*AR$7+AS3534*AS$7+AT3534*AT$7+AU3534*AU$7</f>
        <v>100</v>
      </c>
      <c r="AW3534" s="75"/>
      <c r="AX3534" s="110">
        <f>AV3534*$O3534</f>
        <v>33.333333333333329</v>
      </c>
      <c r="AY3534" s="111"/>
      <c r="AZ3534" s="93"/>
      <c r="BA3534" s="94" t="s">
        <v>131</v>
      </c>
      <c r="BB3534" s="71"/>
      <c r="BC3534" s="95"/>
      <c r="BD3534" s="41">
        <v>6</v>
      </c>
      <c r="BE3534" s="52">
        <v>63</v>
      </c>
      <c r="BF3534" s="158">
        <v>6311</v>
      </c>
      <c r="BG3534" s="280" t="s">
        <v>52</v>
      </c>
    </row>
    <row r="3535" spans="1:59" s="63" customFormat="1" ht="12.75" x14ac:dyDescent="0.2">
      <c r="A3535" s="196">
        <v>6</v>
      </c>
      <c r="B3535" s="197" t="s">
        <v>1027</v>
      </c>
      <c r="C3535" s="208">
        <v>63</v>
      </c>
      <c r="D3535" s="209" t="s">
        <v>1056</v>
      </c>
      <c r="E3535" s="212">
        <v>6311</v>
      </c>
      <c r="F3535" s="213" t="s">
        <v>1057</v>
      </c>
      <c r="G3535" s="231"/>
      <c r="H3535" s="89"/>
      <c r="I3535" s="90" t="s">
        <v>403</v>
      </c>
      <c r="J3535" s="90"/>
      <c r="K3535" s="90" t="s">
        <v>64</v>
      </c>
      <c r="L3535" s="90" t="s">
        <v>563</v>
      </c>
      <c r="M3535" s="91"/>
      <c r="N3535" s="312">
        <v>1</v>
      </c>
      <c r="O3535" s="313">
        <f>N3535/N$3533</f>
        <v>0.33333333333333331</v>
      </c>
      <c r="P3535" s="104"/>
      <c r="Q3535" s="92"/>
      <c r="R3535" s="92"/>
      <c r="S3535" s="92"/>
      <c r="T3535" s="92"/>
      <c r="U3535" s="92"/>
      <c r="V3535" s="92"/>
      <c r="W3535" s="92"/>
      <c r="X3535" s="109">
        <f>P3535*P$7+Q3535*Q$7+R3535*R$7+S3535*S$7+T3535*T$7+U3535*U$7+V3535*V$7+W3535*W$7</f>
        <v>0</v>
      </c>
      <c r="Y3535" s="83"/>
      <c r="Z3535" s="110">
        <f>X3535*$O3535</f>
        <v>0</v>
      </c>
      <c r="AA3535" s="111"/>
      <c r="AB3535" s="92"/>
      <c r="AC3535" s="92"/>
      <c r="AD3535" s="92"/>
      <c r="AE3535" s="92"/>
      <c r="AF3535" s="92"/>
      <c r="AG3535" s="92"/>
      <c r="AH3535" s="92"/>
      <c r="AI3535" s="109">
        <f>AB3535*AB$7+AC3535*AC$7+AD3535*AD$7+AE3535*AE$7+AF3535*AF$7+AG3535*AG$7+AH3535*AH$7</f>
        <v>0</v>
      </c>
      <c r="AJ3535" s="83"/>
      <c r="AK3535" s="110">
        <f>AI3535*$O3535</f>
        <v>0</v>
      </c>
      <c r="AL3535" s="111"/>
      <c r="AM3535" s="92"/>
      <c r="AN3535" s="92"/>
      <c r="AO3535" s="92"/>
      <c r="AP3535" s="92"/>
      <c r="AQ3535" s="92"/>
      <c r="AR3535" s="92"/>
      <c r="AS3535" s="92">
        <v>1</v>
      </c>
      <c r="AT3535" s="92"/>
      <c r="AU3535" s="92"/>
      <c r="AV3535" s="109">
        <f>AM3535*AM$7+AN3535*AN$7+AO3535*AO$7+AP3535*AP$7+AQ3535*AQ$7+AR3535*AR$7+AS3535*AS$7+AT3535*AT$7+AU3535*AU$7</f>
        <v>1000</v>
      </c>
      <c r="AW3535" s="75"/>
      <c r="AX3535" s="110">
        <f>AV3535*$O3535</f>
        <v>333.33333333333331</v>
      </c>
      <c r="AY3535" s="111"/>
      <c r="AZ3535" s="93"/>
      <c r="BA3535" s="94" t="s">
        <v>131</v>
      </c>
      <c r="BB3535" s="71"/>
      <c r="BC3535" s="95"/>
      <c r="BD3535" s="41">
        <v>6</v>
      </c>
      <c r="BE3535" s="52">
        <v>63</v>
      </c>
      <c r="BF3535" s="158">
        <v>6311</v>
      </c>
      <c r="BG3535" s="280" t="s">
        <v>52</v>
      </c>
    </row>
    <row r="3536" spans="1:59" s="63" customFormat="1" ht="12.75" x14ac:dyDescent="0.2">
      <c r="A3536" s="196">
        <v>6</v>
      </c>
      <c r="B3536" s="197" t="s">
        <v>1027</v>
      </c>
      <c r="C3536" s="208">
        <v>63</v>
      </c>
      <c r="D3536" s="209" t="s">
        <v>1056</v>
      </c>
      <c r="E3536" s="212">
        <v>6311</v>
      </c>
      <c r="F3536" s="213" t="s">
        <v>1057</v>
      </c>
      <c r="G3536" s="231"/>
      <c r="H3536" s="89"/>
      <c r="I3536" s="90" t="s">
        <v>446</v>
      </c>
      <c r="J3536" s="90"/>
      <c r="K3536" s="90" t="s">
        <v>90</v>
      </c>
      <c r="L3536" s="90"/>
      <c r="M3536" s="91"/>
      <c r="N3536" s="312">
        <v>1</v>
      </c>
      <c r="O3536" s="313">
        <f>N3536/N$3533</f>
        <v>0.33333333333333331</v>
      </c>
      <c r="P3536" s="104"/>
      <c r="Q3536" s="92"/>
      <c r="R3536" s="92"/>
      <c r="S3536" s="92"/>
      <c r="T3536" s="92"/>
      <c r="U3536" s="92">
        <v>1</v>
      </c>
      <c r="V3536" s="92"/>
      <c r="W3536" s="92"/>
      <c r="X3536" s="109">
        <f>P3536*P$7+Q3536*Q$7+R3536*R$7+S3536*S$7+T3536*T$7+U3536*U$7+V3536*V$7+W3536*W$7</f>
        <v>5000</v>
      </c>
      <c r="Y3536" s="83"/>
      <c r="Z3536" s="110">
        <f>X3536*$O3536</f>
        <v>1666.6666666666665</v>
      </c>
      <c r="AA3536" s="111"/>
      <c r="AB3536" s="92"/>
      <c r="AC3536" s="92"/>
      <c r="AD3536" s="92"/>
      <c r="AE3536" s="92"/>
      <c r="AF3536" s="92"/>
      <c r="AG3536" s="92"/>
      <c r="AH3536" s="92"/>
      <c r="AI3536" s="109">
        <f>AB3536*AB$7+AC3536*AC$7+AD3536*AD$7+AE3536*AE$7+AF3536*AF$7+AG3536*AG$7+AH3536*AH$7</f>
        <v>0</v>
      </c>
      <c r="AJ3536" s="83"/>
      <c r="AK3536" s="110">
        <f>AI3536*$O3536</f>
        <v>0</v>
      </c>
      <c r="AL3536" s="111"/>
      <c r="AM3536" s="92"/>
      <c r="AN3536" s="92"/>
      <c r="AO3536" s="92"/>
      <c r="AP3536" s="92">
        <v>1</v>
      </c>
      <c r="AQ3536" s="92"/>
      <c r="AR3536" s="92"/>
      <c r="AS3536" s="92"/>
      <c r="AT3536" s="92"/>
      <c r="AU3536" s="92"/>
      <c r="AV3536" s="109">
        <f>AM3536*AM$7+AN3536*AN$7+AO3536*AO$7+AP3536*AP$7+AQ3536*AQ$7+AR3536*AR$7+AS3536*AS$7+AT3536*AT$7+AU3536*AU$7</f>
        <v>100</v>
      </c>
      <c r="AW3536" s="75"/>
      <c r="AX3536" s="110">
        <f>AV3536*$O3536</f>
        <v>33.333333333333329</v>
      </c>
      <c r="AY3536" s="111"/>
      <c r="AZ3536" s="93"/>
      <c r="BA3536" s="94" t="s">
        <v>131</v>
      </c>
      <c r="BB3536" s="71"/>
      <c r="BC3536" s="95"/>
      <c r="BD3536" s="41">
        <v>6</v>
      </c>
      <c r="BE3536" s="52">
        <v>63</v>
      </c>
      <c r="BF3536" s="158">
        <v>6311</v>
      </c>
      <c r="BG3536" s="280" t="s">
        <v>52</v>
      </c>
    </row>
    <row r="3537" spans="1:59" s="63" customFormat="1" ht="12.75" x14ac:dyDescent="0.2">
      <c r="A3537" s="196">
        <v>6</v>
      </c>
      <c r="B3537" s="197" t="s">
        <v>1027</v>
      </c>
      <c r="C3537" s="208">
        <v>63</v>
      </c>
      <c r="D3537" s="209" t="s">
        <v>1056</v>
      </c>
      <c r="E3537" s="212">
        <v>6311</v>
      </c>
      <c r="F3537" s="213" t="s">
        <v>1057</v>
      </c>
      <c r="G3537" s="231"/>
      <c r="H3537" s="65"/>
      <c r="I3537" s="222"/>
      <c r="J3537" s="66"/>
      <c r="K3537" s="66"/>
      <c r="L3537" s="66"/>
      <c r="M3537" s="64"/>
      <c r="N3537" s="304"/>
      <c r="O3537" s="305"/>
      <c r="P3537" s="127"/>
      <c r="Q3537" s="67"/>
      <c r="R3537" s="67"/>
      <c r="S3537" s="67"/>
      <c r="T3537" s="67"/>
      <c r="U3537" s="67"/>
      <c r="V3537" s="67"/>
      <c r="W3537" s="67"/>
      <c r="X3537" s="67"/>
      <c r="Y3537" s="68"/>
      <c r="Z3537" s="68"/>
      <c r="AA3537" s="68"/>
      <c r="AB3537" s="67"/>
      <c r="AC3537" s="67"/>
      <c r="AD3537" s="67"/>
      <c r="AE3537" s="67"/>
      <c r="AF3537" s="67"/>
      <c r="AG3537" s="67"/>
      <c r="AH3537" s="67"/>
      <c r="AI3537" s="67"/>
      <c r="AJ3537" s="68"/>
      <c r="AK3537" s="68"/>
      <c r="AL3537" s="68"/>
      <c r="AM3537" s="67"/>
      <c r="AN3537" s="67"/>
      <c r="AO3537" s="67"/>
      <c r="AP3537" s="67"/>
      <c r="AQ3537" s="67"/>
      <c r="AR3537" s="67"/>
      <c r="AS3537" s="67"/>
      <c r="AT3537" s="67"/>
      <c r="AU3537" s="67"/>
      <c r="AV3537" s="67"/>
      <c r="AW3537" s="67"/>
      <c r="AX3537" s="68"/>
      <c r="AY3537" s="68"/>
      <c r="AZ3537" s="69"/>
      <c r="BA3537" s="70"/>
      <c r="BB3537" s="71"/>
      <c r="BC3537" s="95"/>
      <c r="BD3537" s="41">
        <v>6</v>
      </c>
      <c r="BE3537" s="52">
        <v>63</v>
      </c>
      <c r="BF3537" s="158">
        <v>6311</v>
      </c>
      <c r="BG3537" s="275"/>
    </row>
    <row r="3538" spans="1:59" s="63" customFormat="1" ht="12.75" x14ac:dyDescent="0.2">
      <c r="A3538" s="196">
        <v>6</v>
      </c>
      <c r="B3538" s="197" t="s">
        <v>1027</v>
      </c>
      <c r="C3538" s="208">
        <v>63</v>
      </c>
      <c r="D3538" s="209" t="s">
        <v>1056</v>
      </c>
      <c r="E3538" s="212">
        <v>6311</v>
      </c>
      <c r="F3538" s="213" t="s">
        <v>1057</v>
      </c>
      <c r="G3538" s="232"/>
      <c r="H3538" s="97"/>
      <c r="I3538" s="224"/>
      <c r="J3538" s="98"/>
      <c r="K3538" s="98"/>
      <c r="L3538" s="98"/>
      <c r="M3538" s="96"/>
      <c r="N3538" s="307"/>
      <c r="O3538" s="246"/>
      <c r="P3538" s="124"/>
      <c r="Q3538" s="99"/>
      <c r="R3538" s="99"/>
      <c r="S3538" s="99"/>
      <c r="T3538" s="99"/>
      <c r="U3538" s="99"/>
      <c r="V3538" s="99"/>
      <c r="W3538" s="99"/>
      <c r="X3538" s="99"/>
      <c r="Y3538" s="100"/>
      <c r="Z3538" s="100"/>
      <c r="AA3538" s="100"/>
      <c r="AB3538" s="99"/>
      <c r="AC3538" s="99"/>
      <c r="AD3538" s="99"/>
      <c r="AE3538" s="99"/>
      <c r="AF3538" s="99"/>
      <c r="AG3538" s="99"/>
      <c r="AH3538" s="99"/>
      <c r="AI3538" s="99"/>
      <c r="AJ3538" s="100"/>
      <c r="AK3538" s="100"/>
      <c r="AL3538" s="100"/>
      <c r="AM3538" s="99"/>
      <c r="AN3538" s="99"/>
      <c r="AO3538" s="99"/>
      <c r="AP3538" s="99"/>
      <c r="AQ3538" s="99"/>
      <c r="AR3538" s="99"/>
      <c r="AS3538" s="99"/>
      <c r="AT3538" s="99"/>
      <c r="AU3538" s="99"/>
      <c r="AV3538" s="99"/>
      <c r="AW3538" s="99"/>
      <c r="AX3538" s="100"/>
      <c r="AY3538" s="100"/>
      <c r="AZ3538" s="101"/>
      <c r="BA3538" s="102"/>
      <c r="BB3538" s="95"/>
      <c r="BC3538" s="95"/>
      <c r="BD3538" s="41">
        <v>6</v>
      </c>
      <c r="BE3538" s="52">
        <v>63</v>
      </c>
      <c r="BF3538" s="158">
        <v>6311</v>
      </c>
      <c r="BG3538" s="277"/>
    </row>
    <row r="3539" spans="1:59" x14ac:dyDescent="0.25">
      <c r="A3539" s="196">
        <v>6</v>
      </c>
      <c r="B3539" s="197" t="s">
        <v>1027</v>
      </c>
      <c r="C3539" s="208">
        <v>63</v>
      </c>
      <c r="D3539" s="209" t="s">
        <v>1056</v>
      </c>
      <c r="E3539" s="210">
        <v>6312</v>
      </c>
      <c r="F3539" s="211" t="s">
        <v>1058</v>
      </c>
      <c r="G3539" s="235"/>
      <c r="H3539" s="145"/>
      <c r="I3539" s="221"/>
      <c r="J3539" s="57"/>
      <c r="K3539" s="57"/>
      <c r="L3539" s="57"/>
      <c r="M3539" s="144"/>
      <c r="N3539" s="324"/>
      <c r="O3539" s="325"/>
      <c r="P3539" s="146"/>
      <c r="Q3539" s="146"/>
      <c r="R3539" s="146"/>
      <c r="S3539" s="146"/>
      <c r="T3539" s="146"/>
      <c r="U3539" s="146"/>
      <c r="V3539" s="146"/>
      <c r="W3539" s="146"/>
      <c r="X3539" s="146"/>
      <c r="Y3539" s="59"/>
      <c r="Z3539" s="123"/>
      <c r="AA3539" s="123"/>
      <c r="AB3539" s="146"/>
      <c r="AC3539" s="146"/>
      <c r="AD3539" s="146"/>
      <c r="AE3539" s="146"/>
      <c r="AF3539" s="146"/>
      <c r="AG3539" s="146"/>
      <c r="AH3539" s="146"/>
      <c r="AI3539" s="146"/>
      <c r="AJ3539" s="59"/>
      <c r="AK3539" s="123"/>
      <c r="AL3539" s="123"/>
      <c r="AM3539" s="146"/>
      <c r="AN3539" s="146"/>
      <c r="AO3539" s="146"/>
      <c r="AP3539" s="146"/>
      <c r="AQ3539" s="146"/>
      <c r="AR3539" s="146"/>
      <c r="AS3539" s="146"/>
      <c r="AT3539" s="146"/>
      <c r="AU3539" s="146"/>
      <c r="AV3539" s="146"/>
      <c r="AW3539" s="58"/>
      <c r="AX3539" s="123"/>
      <c r="AY3539" s="59"/>
      <c r="AZ3539" s="147"/>
      <c r="BA3539" s="148"/>
      <c r="BB3539" s="143"/>
      <c r="BC3539" s="143"/>
      <c r="BD3539" s="41">
        <v>6</v>
      </c>
      <c r="BE3539" s="52">
        <v>63</v>
      </c>
      <c r="BF3539" s="62">
        <v>6312</v>
      </c>
      <c r="BG3539" s="284"/>
    </row>
    <row r="3540" spans="1:59" s="63" customFormat="1" ht="12.75" x14ac:dyDescent="0.2">
      <c r="A3540" s="196">
        <v>6</v>
      </c>
      <c r="B3540" s="197" t="s">
        <v>1027</v>
      </c>
      <c r="C3540" s="208">
        <v>63</v>
      </c>
      <c r="D3540" s="209" t="s">
        <v>1056</v>
      </c>
      <c r="E3540" s="210">
        <v>6312</v>
      </c>
      <c r="F3540" s="211" t="s">
        <v>1058</v>
      </c>
      <c r="G3540" s="230"/>
      <c r="H3540" s="56"/>
      <c r="I3540" s="221"/>
      <c r="J3540" s="57"/>
      <c r="K3540" s="57"/>
      <c r="L3540" s="57"/>
      <c r="M3540" s="55"/>
      <c r="N3540" s="303"/>
      <c r="O3540" s="245"/>
      <c r="P3540" s="122"/>
      <c r="Q3540" s="58"/>
      <c r="R3540" s="58"/>
      <c r="S3540" s="58"/>
      <c r="T3540" s="58"/>
      <c r="U3540" s="58"/>
      <c r="V3540" s="58"/>
      <c r="W3540" s="58"/>
      <c r="X3540" s="58"/>
      <c r="Y3540" s="59"/>
      <c r="Z3540" s="59"/>
      <c r="AA3540" s="59"/>
      <c r="AB3540" s="58"/>
      <c r="AC3540" s="58"/>
      <c r="AD3540" s="58"/>
      <c r="AE3540" s="58"/>
      <c r="AF3540" s="58"/>
      <c r="AG3540" s="58"/>
      <c r="AH3540" s="58"/>
      <c r="AI3540" s="58"/>
      <c r="AJ3540" s="59"/>
      <c r="AK3540" s="59"/>
      <c r="AL3540" s="59"/>
      <c r="AM3540" s="58"/>
      <c r="AN3540" s="58"/>
      <c r="AO3540" s="58"/>
      <c r="AP3540" s="58"/>
      <c r="AQ3540" s="58"/>
      <c r="AR3540" s="58"/>
      <c r="AS3540" s="58"/>
      <c r="AT3540" s="58"/>
      <c r="AU3540" s="58"/>
      <c r="AV3540" s="58"/>
      <c r="AW3540" s="58"/>
      <c r="AX3540" s="59"/>
      <c r="AY3540" s="59"/>
      <c r="AZ3540" s="60"/>
      <c r="BA3540" s="61"/>
      <c r="BB3540" s="54"/>
      <c r="BC3540" s="54"/>
      <c r="BD3540" s="41">
        <v>6</v>
      </c>
      <c r="BE3540" s="52">
        <v>63</v>
      </c>
      <c r="BF3540" s="62">
        <v>6312</v>
      </c>
      <c r="BG3540" s="274"/>
    </row>
    <row r="3541" spans="1:59" s="63" customFormat="1" ht="12.75" x14ac:dyDescent="0.2">
      <c r="A3541" s="196">
        <v>6</v>
      </c>
      <c r="B3541" s="197" t="s">
        <v>1027</v>
      </c>
      <c r="C3541" s="208">
        <v>63</v>
      </c>
      <c r="D3541" s="209" t="s">
        <v>1056</v>
      </c>
      <c r="E3541" s="210">
        <v>6312</v>
      </c>
      <c r="F3541" s="211" t="s">
        <v>1058</v>
      </c>
      <c r="G3541" s="231"/>
      <c r="H3541" s="65"/>
      <c r="I3541" s="222"/>
      <c r="J3541" s="66"/>
      <c r="K3541" s="66"/>
      <c r="L3541" s="66"/>
      <c r="M3541" s="64"/>
      <c r="N3541" s="308"/>
      <c r="O3541" s="309"/>
      <c r="P3541" s="127"/>
      <c r="Q3541" s="67"/>
      <c r="R3541" s="67"/>
      <c r="S3541" s="67"/>
      <c r="T3541" s="67"/>
      <c r="U3541" s="67"/>
      <c r="V3541" s="67"/>
      <c r="W3541" s="67"/>
      <c r="X3541" s="67"/>
      <c r="Y3541" s="68"/>
      <c r="Z3541" s="68"/>
      <c r="AA3541" s="68"/>
      <c r="AB3541" s="67"/>
      <c r="AC3541" s="67"/>
      <c r="AD3541" s="67"/>
      <c r="AE3541" s="67"/>
      <c r="AF3541" s="67"/>
      <c r="AG3541" s="67"/>
      <c r="AH3541" s="67"/>
      <c r="AI3541" s="67"/>
      <c r="AJ3541" s="68"/>
      <c r="AK3541" s="68"/>
      <c r="AL3541" s="68"/>
      <c r="AM3541" s="67"/>
      <c r="AN3541" s="67"/>
      <c r="AO3541" s="67"/>
      <c r="AP3541" s="67"/>
      <c r="AQ3541" s="67"/>
      <c r="AR3541" s="67"/>
      <c r="AS3541" s="67"/>
      <c r="AT3541" s="67"/>
      <c r="AU3541" s="67"/>
      <c r="AV3541" s="67"/>
      <c r="AW3541" s="67"/>
      <c r="AX3541" s="68"/>
      <c r="AY3541" s="68"/>
      <c r="AZ3541" s="69"/>
      <c r="BA3541" s="70"/>
      <c r="BB3541" s="71"/>
      <c r="BC3541" s="54"/>
      <c r="BD3541" s="41">
        <v>6</v>
      </c>
      <c r="BE3541" s="52">
        <v>63</v>
      </c>
      <c r="BF3541" s="62">
        <v>6312</v>
      </c>
      <c r="BG3541" s="275"/>
    </row>
    <row r="3542" spans="1:59" s="63" customFormat="1" ht="12.75" x14ac:dyDescent="0.2">
      <c r="A3542" s="196">
        <v>6</v>
      </c>
      <c r="B3542" s="197" t="s">
        <v>1027</v>
      </c>
      <c r="C3542" s="208">
        <v>63</v>
      </c>
      <c r="D3542" s="209" t="s">
        <v>1056</v>
      </c>
      <c r="E3542" s="210">
        <v>6312</v>
      </c>
      <c r="F3542" s="211" t="s">
        <v>1058</v>
      </c>
      <c r="G3542" s="231"/>
      <c r="H3542" s="72" t="s">
        <v>47</v>
      </c>
      <c r="I3542" s="223"/>
      <c r="J3542" s="73"/>
      <c r="K3542" s="73"/>
      <c r="L3542" s="73"/>
      <c r="M3542" s="74"/>
      <c r="N3542" s="247"/>
      <c r="O3542" s="306"/>
      <c r="P3542" s="105"/>
      <c r="Q3542" s="75"/>
      <c r="R3542" s="75"/>
      <c r="S3542" s="75"/>
      <c r="T3542" s="75"/>
      <c r="U3542" s="75"/>
      <c r="V3542" s="75"/>
      <c r="W3542" s="75"/>
      <c r="X3542" s="75"/>
      <c r="Y3542" s="76">
        <f>IF(ISNUMBER(VLOOKUP(Y3544,P$7:W$7,MATCH(Y3544,P$7:W$7))),VLOOKUP(Y3544,P$7:W$7,MATCH(Y3544,P$7:W$7)),IF(N3546=0,"No Data",IF(Y3544&gt;0,"&lt;100",0)))</f>
        <v>10000</v>
      </c>
      <c r="Z3542" s="77">
        <f>IF(ISNUMBER(VLOOKUP(Z3546,P$7:W$7,MATCH(Z3546,P$7:W$7))),VLOOKUP(Z3546,P$7:W$7,MATCH(Z3546,P$7:W$7)),IF(N3546=0,"No Data",IF(Z3546&gt;0,"&lt;100",0)))</f>
        <v>10000</v>
      </c>
      <c r="AA3542" s="106">
        <f>IF(ISNUMBER(Z3542),Z3542,0)</f>
        <v>10000</v>
      </c>
      <c r="AB3542" s="75"/>
      <c r="AC3542" s="75"/>
      <c r="AD3542" s="75"/>
      <c r="AE3542" s="75"/>
      <c r="AF3542" s="75"/>
      <c r="AG3542" s="75"/>
      <c r="AH3542" s="75"/>
      <c r="AI3542" s="75"/>
      <c r="AJ3542" s="76">
        <f>IF(ISNUMBER(VLOOKUP(AJ3544,AB$7:AH$7,MATCH(AJ3544,AB$7:AH$7))),VLOOKUP(AJ3544,AB$7:AH$7,MATCH(AJ3544,AB$7:AH$7)),IF(N3546=0,"No Data",IF(AJ3544&gt;0,"&lt;50",0)))</f>
        <v>0</v>
      </c>
      <c r="AK3542" s="77">
        <f>IF(ISNUMBER(VLOOKUP(AK3546,AB$7:AH$7,MATCH(AK3546,AB$7:AH$7))),VLOOKUP(AK3546,AB$7:AH$7,MATCH(AK3546,AB$7:AH$7)),IF(N3546=0,"No Data",IF(AK3546&gt;0,"&lt;50",0)))</f>
        <v>0</v>
      </c>
      <c r="AL3542" s="106">
        <f>IF(ISNUMBER(AK3542),AK3542,0)</f>
        <v>0</v>
      </c>
      <c r="AM3542" s="75"/>
      <c r="AN3542" s="75"/>
      <c r="AO3542" s="75"/>
      <c r="AP3542" s="75"/>
      <c r="AQ3542" s="75"/>
      <c r="AR3542" s="75"/>
      <c r="AS3542" s="75"/>
      <c r="AT3542" s="75"/>
      <c r="AU3542" s="75"/>
      <c r="AV3542" s="75"/>
      <c r="AW3542" s="76">
        <f>IF(ISNUMBER(VLOOKUP(AW3544,AM$7:AU$7,MATCH(AW3544,AM$7:AU$7))),VLOOKUP(AW3544,AM$7:AU$7,MATCH(AW3544,AM$7:AU$7)),IF(N3546=0,"No Data",IF(AW3544&gt;0,"&lt;10",0)))</f>
        <v>100</v>
      </c>
      <c r="AX3542" s="77">
        <f>IF(ISNUMBER(VLOOKUP(AX3546,AM$7:AU$7,MATCH(AX3546,AM$7:AU$7))),VLOOKUP(AX3546,AM$7:AU$7,MATCH(AX3546,AM$7:AU$7)),IF(N3546=0,"No Data",IF(AX3546&gt;0,"&lt;10",0)))</f>
        <v>100</v>
      </c>
      <c r="AY3542" s="106">
        <f>IF(ISNUMBER(AX3542),AX3542,0)</f>
        <v>100</v>
      </c>
      <c r="AZ3542" s="79"/>
      <c r="BA3542" s="80"/>
      <c r="BB3542" s="71"/>
      <c r="BC3542" s="54"/>
      <c r="BD3542" s="41">
        <v>6</v>
      </c>
      <c r="BE3542" s="52">
        <v>63</v>
      </c>
      <c r="BF3542" s="62">
        <v>6312</v>
      </c>
      <c r="BG3542" s="276" t="s">
        <v>47</v>
      </c>
    </row>
    <row r="3543" spans="1:59" s="63" customFormat="1" ht="12.75" x14ac:dyDescent="0.2">
      <c r="A3543" s="196">
        <v>6</v>
      </c>
      <c r="B3543" s="197" t="s">
        <v>1027</v>
      </c>
      <c r="C3543" s="208">
        <v>63</v>
      </c>
      <c r="D3543" s="209" t="s">
        <v>1056</v>
      </c>
      <c r="E3543" s="210">
        <v>6312</v>
      </c>
      <c r="F3543" s="211" t="s">
        <v>1058</v>
      </c>
      <c r="G3543" s="231"/>
      <c r="H3543" s="81" t="s">
        <v>48</v>
      </c>
      <c r="I3543" s="223"/>
      <c r="J3543" s="73"/>
      <c r="K3543" s="73"/>
      <c r="L3543" s="73"/>
      <c r="M3543" s="74"/>
      <c r="N3543" s="247"/>
      <c r="O3543" s="306"/>
      <c r="P3543" s="105"/>
      <c r="Q3543" s="75"/>
      <c r="R3543" s="75"/>
      <c r="S3543" s="75"/>
      <c r="T3543" s="75"/>
      <c r="U3543" s="75"/>
      <c r="V3543" s="75"/>
      <c r="W3543" s="75"/>
      <c r="X3543" s="75"/>
      <c r="Y3543" s="82">
        <f>MIN(X3547:X3552)</f>
        <v>100</v>
      </c>
      <c r="Z3543" s="83"/>
      <c r="AA3543" s="83"/>
      <c r="AB3543" s="75"/>
      <c r="AC3543" s="75"/>
      <c r="AD3543" s="75"/>
      <c r="AE3543" s="75"/>
      <c r="AF3543" s="75"/>
      <c r="AG3543" s="75"/>
      <c r="AH3543" s="75"/>
      <c r="AI3543" s="75"/>
      <c r="AJ3543" s="82">
        <f>MIN(AI3547:AI3552)</f>
        <v>0</v>
      </c>
      <c r="AK3543" s="83"/>
      <c r="AL3543" s="83"/>
      <c r="AM3543" s="75"/>
      <c r="AN3543" s="75"/>
      <c r="AO3543" s="75"/>
      <c r="AP3543" s="75"/>
      <c r="AQ3543" s="75"/>
      <c r="AR3543" s="75"/>
      <c r="AS3543" s="75"/>
      <c r="AT3543" s="75"/>
      <c r="AU3543" s="75"/>
      <c r="AV3543" s="75"/>
      <c r="AW3543" s="82">
        <f>MIN(AV3547:AV3552)</f>
        <v>100</v>
      </c>
      <c r="AX3543" s="83"/>
      <c r="AY3543" s="83"/>
      <c r="AZ3543" s="79"/>
      <c r="BA3543" s="80"/>
      <c r="BB3543" s="71"/>
      <c r="BC3543" s="54"/>
      <c r="BD3543" s="41">
        <v>6</v>
      </c>
      <c r="BE3543" s="52">
        <v>63</v>
      </c>
      <c r="BF3543" s="62">
        <v>6312</v>
      </c>
      <c r="BG3543" s="278" t="s">
        <v>48</v>
      </c>
    </row>
    <row r="3544" spans="1:59" s="63" customFormat="1" ht="12.75" x14ac:dyDescent="0.2">
      <c r="A3544" s="196">
        <v>6</v>
      </c>
      <c r="B3544" s="197" t="s">
        <v>1027</v>
      </c>
      <c r="C3544" s="208">
        <v>63</v>
      </c>
      <c r="D3544" s="209" t="s">
        <v>1056</v>
      </c>
      <c r="E3544" s="210">
        <v>6312</v>
      </c>
      <c r="F3544" s="211" t="s">
        <v>1058</v>
      </c>
      <c r="G3544" s="231"/>
      <c r="H3544" s="81" t="s">
        <v>49</v>
      </c>
      <c r="I3544" s="223"/>
      <c r="J3544" s="73"/>
      <c r="K3544" s="73"/>
      <c r="L3544" s="73"/>
      <c r="M3544" s="74"/>
      <c r="N3544" s="247"/>
      <c r="O3544" s="306"/>
      <c r="P3544" s="105"/>
      <c r="Q3544" s="75"/>
      <c r="R3544" s="75"/>
      <c r="S3544" s="75"/>
      <c r="T3544" s="75"/>
      <c r="U3544" s="75"/>
      <c r="V3544" s="75"/>
      <c r="W3544" s="75"/>
      <c r="X3544" s="75"/>
      <c r="Y3544" s="84">
        <f>IF(ISNUMBER(AVERAGE(X3547:X3552)),AVERAGE(X3547:X3552),0)</f>
        <v>16020</v>
      </c>
      <c r="Z3544" s="83"/>
      <c r="AA3544" s="83"/>
      <c r="AB3544" s="75"/>
      <c r="AC3544" s="75"/>
      <c r="AD3544" s="75"/>
      <c r="AE3544" s="75"/>
      <c r="AF3544" s="75"/>
      <c r="AG3544" s="75"/>
      <c r="AH3544" s="75"/>
      <c r="AI3544" s="75"/>
      <c r="AJ3544" s="84">
        <f>IF(ISNUMBER(AVERAGE(AI3547:AI3552)),AVERAGE(AI3547:AI3552),0)</f>
        <v>0</v>
      </c>
      <c r="AK3544" s="83"/>
      <c r="AL3544" s="83"/>
      <c r="AM3544" s="75"/>
      <c r="AN3544" s="75"/>
      <c r="AO3544" s="75"/>
      <c r="AP3544" s="75"/>
      <c r="AQ3544" s="75"/>
      <c r="AR3544" s="75"/>
      <c r="AS3544" s="75"/>
      <c r="AT3544" s="75"/>
      <c r="AU3544" s="75"/>
      <c r="AV3544" s="75"/>
      <c r="AW3544" s="84">
        <f>IF(ISNUMBER(AVERAGE(AV3547:AV3552)),AVERAGE(AV3547:AV3552),0)</f>
        <v>180</v>
      </c>
      <c r="AX3544" s="83"/>
      <c r="AY3544" s="83"/>
      <c r="AZ3544" s="79"/>
      <c r="BA3544" s="80"/>
      <c r="BB3544" s="71"/>
      <c r="BC3544" s="54"/>
      <c r="BD3544" s="41">
        <v>6</v>
      </c>
      <c r="BE3544" s="52">
        <v>63</v>
      </c>
      <c r="BF3544" s="62">
        <v>6312</v>
      </c>
      <c r="BG3544" s="278" t="s">
        <v>49</v>
      </c>
    </row>
    <row r="3545" spans="1:59" s="63" customFormat="1" ht="12.75" x14ac:dyDescent="0.2">
      <c r="A3545" s="196">
        <v>6</v>
      </c>
      <c r="B3545" s="197" t="s">
        <v>1027</v>
      </c>
      <c r="C3545" s="208">
        <v>63</v>
      </c>
      <c r="D3545" s="209" t="s">
        <v>1056</v>
      </c>
      <c r="E3545" s="210">
        <v>6312</v>
      </c>
      <c r="F3545" s="211" t="s">
        <v>1058</v>
      </c>
      <c r="G3545" s="231"/>
      <c r="H3545" s="81" t="s">
        <v>50</v>
      </c>
      <c r="I3545" s="223"/>
      <c r="J3545" s="73"/>
      <c r="K3545" s="73"/>
      <c r="L3545" s="73"/>
      <c r="M3545" s="74"/>
      <c r="N3545" s="247"/>
      <c r="O3545" s="306"/>
      <c r="P3545" s="105"/>
      <c r="Q3545" s="75"/>
      <c r="R3545" s="75"/>
      <c r="S3545" s="75"/>
      <c r="T3545" s="75"/>
      <c r="U3545" s="75"/>
      <c r="V3545" s="75"/>
      <c r="W3545" s="75"/>
      <c r="X3545" s="75"/>
      <c r="Y3545" s="84">
        <f>MAX(X3547:X3552)</f>
        <v>25000</v>
      </c>
      <c r="Z3545" s="83"/>
      <c r="AA3545" s="83"/>
      <c r="AB3545" s="75"/>
      <c r="AC3545" s="75"/>
      <c r="AD3545" s="75"/>
      <c r="AE3545" s="75"/>
      <c r="AF3545" s="75"/>
      <c r="AG3545" s="75"/>
      <c r="AH3545" s="75"/>
      <c r="AI3545" s="75"/>
      <c r="AJ3545" s="84">
        <f>MAX(AI3547:AI3552)</f>
        <v>0</v>
      </c>
      <c r="AK3545" s="83"/>
      <c r="AL3545" s="83"/>
      <c r="AM3545" s="75"/>
      <c r="AN3545" s="75"/>
      <c r="AO3545" s="75"/>
      <c r="AP3545" s="75"/>
      <c r="AQ3545" s="75"/>
      <c r="AR3545" s="75"/>
      <c r="AS3545" s="75"/>
      <c r="AT3545" s="75"/>
      <c r="AU3545" s="75"/>
      <c r="AV3545" s="75"/>
      <c r="AW3545" s="84">
        <f>MAX(AV3547:AV3552)</f>
        <v>500</v>
      </c>
      <c r="AX3545" s="83"/>
      <c r="AY3545" s="83"/>
      <c r="AZ3545" s="79"/>
      <c r="BA3545" s="80"/>
      <c r="BB3545" s="71"/>
      <c r="BC3545" s="54"/>
      <c r="BD3545" s="41">
        <v>6</v>
      </c>
      <c r="BE3545" s="52">
        <v>63</v>
      </c>
      <c r="BF3545" s="62">
        <v>6312</v>
      </c>
      <c r="BG3545" s="278" t="s">
        <v>50</v>
      </c>
    </row>
    <row r="3546" spans="1:59" s="63" customFormat="1" ht="12.75" x14ac:dyDescent="0.2">
      <c r="A3546" s="196">
        <v>6</v>
      </c>
      <c r="B3546" s="197" t="s">
        <v>1027</v>
      </c>
      <c r="C3546" s="208">
        <v>63</v>
      </c>
      <c r="D3546" s="209" t="s">
        <v>1056</v>
      </c>
      <c r="E3546" s="210">
        <v>6312</v>
      </c>
      <c r="F3546" s="211" t="s">
        <v>1058</v>
      </c>
      <c r="G3546" s="231"/>
      <c r="H3546" s="85" t="s">
        <v>51</v>
      </c>
      <c r="I3546" s="223"/>
      <c r="J3546" s="73"/>
      <c r="K3546" s="73"/>
      <c r="L3546" s="73"/>
      <c r="M3546" s="74"/>
      <c r="N3546" s="248">
        <f>SUM(N3547:N3551)</f>
        <v>5</v>
      </c>
      <c r="O3546" s="293">
        <f>SUM(O3547:O3551)</f>
        <v>1</v>
      </c>
      <c r="P3546" s="292"/>
      <c r="Q3546" s="87"/>
      <c r="R3546" s="87"/>
      <c r="S3546" s="87"/>
      <c r="T3546" s="87"/>
      <c r="U3546" s="87"/>
      <c r="V3546" s="87"/>
      <c r="W3546" s="87"/>
      <c r="X3546" s="87"/>
      <c r="Y3546" s="88"/>
      <c r="Z3546" s="86">
        <f>SUM(Z3547:Z3551)</f>
        <v>16020</v>
      </c>
      <c r="AA3546" s="88"/>
      <c r="AB3546" s="87"/>
      <c r="AC3546" s="87"/>
      <c r="AD3546" s="87"/>
      <c r="AE3546" s="87"/>
      <c r="AF3546" s="87"/>
      <c r="AG3546" s="87"/>
      <c r="AH3546" s="87"/>
      <c r="AI3546" s="87"/>
      <c r="AJ3546" s="88"/>
      <c r="AK3546" s="86">
        <f>SUM(AK3547:AK3551)</f>
        <v>0</v>
      </c>
      <c r="AL3546" s="88"/>
      <c r="AM3546" s="87"/>
      <c r="AN3546" s="87"/>
      <c r="AO3546" s="87"/>
      <c r="AP3546" s="87"/>
      <c r="AQ3546" s="87"/>
      <c r="AR3546" s="87"/>
      <c r="AS3546" s="87"/>
      <c r="AT3546" s="87"/>
      <c r="AU3546" s="87"/>
      <c r="AV3546" s="87"/>
      <c r="AW3546" s="112"/>
      <c r="AX3546" s="86">
        <f>SUM(AX3547:AX3551)</f>
        <v>180</v>
      </c>
      <c r="AY3546" s="88"/>
      <c r="AZ3546" s="79"/>
      <c r="BA3546" s="80"/>
      <c r="BB3546" s="71"/>
      <c r="BC3546" s="54"/>
      <c r="BD3546" s="41">
        <v>6</v>
      </c>
      <c r="BE3546" s="52">
        <v>63</v>
      </c>
      <c r="BF3546" s="62">
        <v>6312</v>
      </c>
      <c r="BG3546" s="279" t="s">
        <v>51</v>
      </c>
    </row>
    <row r="3547" spans="1:59" s="63" customFormat="1" ht="12.75" x14ac:dyDescent="0.2">
      <c r="A3547" s="196">
        <v>6</v>
      </c>
      <c r="B3547" s="197" t="s">
        <v>1027</v>
      </c>
      <c r="C3547" s="208">
        <v>63</v>
      </c>
      <c r="D3547" s="209" t="s">
        <v>1056</v>
      </c>
      <c r="E3547" s="210">
        <v>6312</v>
      </c>
      <c r="F3547" s="211" t="s">
        <v>1058</v>
      </c>
      <c r="G3547" s="231"/>
      <c r="H3547" s="89" t="s">
        <v>52</v>
      </c>
      <c r="I3547" s="90" t="s">
        <v>597</v>
      </c>
      <c r="J3547" s="90"/>
      <c r="K3547" s="90" t="s">
        <v>73</v>
      </c>
      <c r="L3547" s="90" t="s">
        <v>69</v>
      </c>
      <c r="M3547" s="91"/>
      <c r="N3547" s="312">
        <v>1</v>
      </c>
      <c r="O3547" s="313">
        <f>N3547/N$3546</f>
        <v>0.2</v>
      </c>
      <c r="P3547" s="104"/>
      <c r="Q3547" s="92"/>
      <c r="R3547" s="92"/>
      <c r="S3547" s="92"/>
      <c r="T3547" s="92"/>
      <c r="U3547" s="92"/>
      <c r="V3547" s="92"/>
      <c r="W3547" s="92">
        <v>1</v>
      </c>
      <c r="X3547" s="109">
        <f>P3547*P$7+Q3547*Q$7+R3547*R$7+S3547*S$7+T3547*T$7+U3547*U$7+V3547*V$7+W3547*W$7</f>
        <v>25000</v>
      </c>
      <c r="Y3547" s="83"/>
      <c r="Z3547" s="110">
        <f>X3547*$O3547</f>
        <v>5000</v>
      </c>
      <c r="AA3547" s="111"/>
      <c r="AB3547" s="92"/>
      <c r="AC3547" s="92"/>
      <c r="AD3547" s="92"/>
      <c r="AE3547" s="92"/>
      <c r="AF3547" s="92"/>
      <c r="AG3547" s="92"/>
      <c r="AH3547" s="92"/>
      <c r="AI3547" s="109">
        <f>AB3547*AB$7+AC3547*AC$7+AD3547*AD$7+AE3547*AE$7+AF3547*AF$7+AG3547*AG$7+AH3547*AH$7</f>
        <v>0</v>
      </c>
      <c r="AJ3547" s="83"/>
      <c r="AK3547" s="110">
        <f>AI3547*$O3547</f>
        <v>0</v>
      </c>
      <c r="AL3547" s="111"/>
      <c r="AM3547" s="92"/>
      <c r="AN3547" s="92"/>
      <c r="AO3547" s="92"/>
      <c r="AP3547" s="92">
        <v>1</v>
      </c>
      <c r="AQ3547" s="92"/>
      <c r="AR3547" s="92"/>
      <c r="AS3547" s="92"/>
      <c r="AT3547" s="92"/>
      <c r="AU3547" s="92"/>
      <c r="AV3547" s="109">
        <f>AM3547*AM$7+AN3547*AN$7+AO3547*AO$7+AP3547*AP$7+AQ3547*AQ$7+AR3547*AR$7+AS3547*AS$7+AT3547*AT$7+AU3547*AU$7</f>
        <v>100</v>
      </c>
      <c r="AW3547" s="75"/>
      <c r="AX3547" s="110">
        <f>AV3547*$O3547</f>
        <v>20</v>
      </c>
      <c r="AY3547" s="111"/>
      <c r="AZ3547" s="93"/>
      <c r="BA3547" s="94" t="s">
        <v>131</v>
      </c>
      <c r="BB3547" s="71"/>
      <c r="BC3547" s="54"/>
      <c r="BD3547" s="41">
        <v>6</v>
      </c>
      <c r="BE3547" s="52">
        <v>63</v>
      </c>
      <c r="BF3547" s="62">
        <v>6312</v>
      </c>
      <c r="BG3547" s="280" t="s">
        <v>52</v>
      </c>
    </row>
    <row r="3548" spans="1:59" s="63" customFormat="1" ht="12.75" x14ac:dyDescent="0.2">
      <c r="A3548" s="196">
        <v>6</v>
      </c>
      <c r="B3548" s="197" t="s">
        <v>1027</v>
      </c>
      <c r="C3548" s="208">
        <v>63</v>
      </c>
      <c r="D3548" s="209" t="s">
        <v>1056</v>
      </c>
      <c r="E3548" s="210">
        <v>6312</v>
      </c>
      <c r="F3548" s="211" t="s">
        <v>1058</v>
      </c>
      <c r="G3548" s="231"/>
      <c r="H3548" s="89"/>
      <c r="I3548" s="90" t="s">
        <v>564</v>
      </c>
      <c r="J3548" s="90"/>
      <c r="K3548" s="90" t="s">
        <v>64</v>
      </c>
      <c r="L3548" s="90" t="s">
        <v>566</v>
      </c>
      <c r="M3548" s="91"/>
      <c r="N3548" s="312">
        <v>1</v>
      </c>
      <c r="O3548" s="313">
        <f>N3548/N$3546</f>
        <v>0.2</v>
      </c>
      <c r="P3548" s="104">
        <v>1</v>
      </c>
      <c r="Q3548" s="92"/>
      <c r="R3548" s="92"/>
      <c r="S3548" s="92"/>
      <c r="T3548" s="92"/>
      <c r="U3548" s="92"/>
      <c r="V3548" s="92"/>
      <c r="W3548" s="92"/>
      <c r="X3548" s="109">
        <f>P3548*P$7+Q3548*Q$7+R3548*R$7+S3548*S$7+T3548*T$7+U3548*U$7+V3548*V$7+W3548*W$7</f>
        <v>100</v>
      </c>
      <c r="Y3548" s="83"/>
      <c r="Z3548" s="110">
        <f>X3548*$O3548</f>
        <v>20</v>
      </c>
      <c r="AA3548" s="111"/>
      <c r="AB3548" s="92"/>
      <c r="AC3548" s="92"/>
      <c r="AD3548" s="92"/>
      <c r="AE3548" s="92"/>
      <c r="AF3548" s="92"/>
      <c r="AG3548" s="92"/>
      <c r="AH3548" s="92"/>
      <c r="AI3548" s="109">
        <f>AB3548*AB$7+AC3548*AC$7+AD3548*AD$7+AE3548*AE$7+AF3548*AF$7+AG3548*AG$7+AH3548*AH$7</f>
        <v>0</v>
      </c>
      <c r="AJ3548" s="83"/>
      <c r="AK3548" s="110">
        <f>AI3548*$O3548</f>
        <v>0</v>
      </c>
      <c r="AL3548" s="111"/>
      <c r="AM3548" s="92"/>
      <c r="AN3548" s="92"/>
      <c r="AO3548" s="92"/>
      <c r="AP3548" s="92"/>
      <c r="AQ3548" s="92"/>
      <c r="AR3548" s="92">
        <v>1</v>
      </c>
      <c r="AS3548" s="92"/>
      <c r="AT3548" s="92"/>
      <c r="AU3548" s="92"/>
      <c r="AV3548" s="109">
        <f>AM3548*AM$7+AN3548*AN$7+AO3548*AO$7+AP3548*AP$7+AQ3548*AQ$7+AR3548*AR$7+AS3548*AS$7+AT3548*AT$7+AU3548*AU$7</f>
        <v>500</v>
      </c>
      <c r="AW3548" s="75"/>
      <c r="AX3548" s="110">
        <f>AV3548*$O3548</f>
        <v>100</v>
      </c>
      <c r="AY3548" s="111"/>
      <c r="AZ3548" s="93"/>
      <c r="BA3548" s="94" t="s">
        <v>131</v>
      </c>
      <c r="BB3548" s="71"/>
      <c r="BC3548" s="54"/>
      <c r="BD3548" s="41">
        <v>6</v>
      </c>
      <c r="BE3548" s="52">
        <v>63</v>
      </c>
      <c r="BF3548" s="62">
        <v>6312</v>
      </c>
      <c r="BG3548" s="280" t="s">
        <v>52</v>
      </c>
    </row>
    <row r="3549" spans="1:59" s="63" customFormat="1" ht="12.75" x14ac:dyDescent="0.2">
      <c r="A3549" s="196">
        <v>6</v>
      </c>
      <c r="B3549" s="197" t="s">
        <v>1027</v>
      </c>
      <c r="C3549" s="208">
        <v>63</v>
      </c>
      <c r="D3549" s="209" t="s">
        <v>1056</v>
      </c>
      <c r="E3549" s="210">
        <v>6312</v>
      </c>
      <c r="F3549" s="211" t="s">
        <v>1058</v>
      </c>
      <c r="G3549" s="231"/>
      <c r="H3549" s="89"/>
      <c r="I3549" s="90" t="s">
        <v>773</v>
      </c>
      <c r="J3549" s="90"/>
      <c r="K3549" s="90" t="s">
        <v>73</v>
      </c>
      <c r="L3549" s="90" t="s">
        <v>69</v>
      </c>
      <c r="M3549" s="91"/>
      <c r="N3549" s="312">
        <v>1</v>
      </c>
      <c r="O3549" s="313">
        <f>N3549/N$3546</f>
        <v>0.2</v>
      </c>
      <c r="P3549" s="104"/>
      <c r="Q3549" s="92"/>
      <c r="R3549" s="92"/>
      <c r="S3549" s="92"/>
      <c r="T3549" s="92"/>
      <c r="U3549" s="92"/>
      <c r="V3549" s="92"/>
      <c r="W3549" s="92">
        <v>1</v>
      </c>
      <c r="X3549" s="109">
        <f>P3549*P$7+Q3549*Q$7+R3549*R$7+S3549*S$7+T3549*T$7+U3549*U$7+V3549*V$7+W3549*W$7</f>
        <v>25000</v>
      </c>
      <c r="Y3549" s="83"/>
      <c r="Z3549" s="110">
        <f>X3549*$O3549</f>
        <v>5000</v>
      </c>
      <c r="AA3549" s="111"/>
      <c r="AB3549" s="92"/>
      <c r="AC3549" s="92"/>
      <c r="AD3549" s="92"/>
      <c r="AE3549" s="92"/>
      <c r="AF3549" s="92"/>
      <c r="AG3549" s="92"/>
      <c r="AH3549" s="92"/>
      <c r="AI3549" s="109">
        <f>AB3549*AB$7+AC3549*AC$7+AD3549*AD$7+AE3549*AE$7+AF3549*AF$7+AG3549*AG$7+AH3549*AH$7</f>
        <v>0</v>
      </c>
      <c r="AJ3549" s="83"/>
      <c r="AK3549" s="110">
        <f>AI3549*$O3549</f>
        <v>0</v>
      </c>
      <c r="AL3549" s="111"/>
      <c r="AM3549" s="92"/>
      <c r="AN3549" s="92"/>
      <c r="AO3549" s="92"/>
      <c r="AP3549" s="92">
        <v>1</v>
      </c>
      <c r="AQ3549" s="92"/>
      <c r="AR3549" s="92"/>
      <c r="AS3549" s="92"/>
      <c r="AT3549" s="92"/>
      <c r="AU3549" s="92"/>
      <c r="AV3549" s="109">
        <f>AM3549*AM$7+AN3549*AN$7+AO3549*AO$7+AP3549*AP$7+AQ3549*AQ$7+AR3549*AR$7+AS3549*AS$7+AT3549*AT$7+AU3549*AU$7</f>
        <v>100</v>
      </c>
      <c r="AW3549" s="75"/>
      <c r="AX3549" s="110">
        <f>AV3549*$O3549</f>
        <v>20</v>
      </c>
      <c r="AY3549" s="111"/>
      <c r="AZ3549" s="93"/>
      <c r="BA3549" s="94" t="s">
        <v>131</v>
      </c>
      <c r="BB3549" s="71"/>
      <c r="BC3549" s="54"/>
      <c r="BD3549" s="41">
        <v>6</v>
      </c>
      <c r="BE3549" s="52">
        <v>63</v>
      </c>
      <c r="BF3549" s="62">
        <v>6312</v>
      </c>
      <c r="BG3549" s="280" t="s">
        <v>52</v>
      </c>
    </row>
    <row r="3550" spans="1:59" s="63" customFormat="1" ht="12.75" x14ac:dyDescent="0.2">
      <c r="A3550" s="196">
        <v>6</v>
      </c>
      <c r="B3550" s="197" t="s">
        <v>1027</v>
      </c>
      <c r="C3550" s="208">
        <v>63</v>
      </c>
      <c r="D3550" s="209" t="s">
        <v>1056</v>
      </c>
      <c r="E3550" s="210">
        <v>6312</v>
      </c>
      <c r="F3550" s="211" t="s">
        <v>1058</v>
      </c>
      <c r="G3550" s="231"/>
      <c r="H3550" s="89"/>
      <c r="I3550" s="90" t="s">
        <v>446</v>
      </c>
      <c r="J3550" s="90"/>
      <c r="K3550" s="90" t="s">
        <v>90</v>
      </c>
      <c r="L3550" s="90"/>
      <c r="M3550" s="91"/>
      <c r="N3550" s="312">
        <v>1</v>
      </c>
      <c r="O3550" s="313">
        <f>N3550/N$3546</f>
        <v>0.2</v>
      </c>
      <c r="P3550" s="104"/>
      <c r="Q3550" s="92"/>
      <c r="R3550" s="92"/>
      <c r="S3550" s="92"/>
      <c r="T3550" s="92"/>
      <c r="U3550" s="92">
        <v>1</v>
      </c>
      <c r="V3550" s="92"/>
      <c r="W3550" s="92"/>
      <c r="X3550" s="109">
        <f>P3550*P$7+Q3550*Q$7+R3550*R$7+S3550*S$7+T3550*T$7+U3550*U$7+V3550*V$7+W3550*W$7</f>
        <v>5000</v>
      </c>
      <c r="Y3550" s="83"/>
      <c r="Z3550" s="110">
        <f>X3550*$O3550</f>
        <v>1000</v>
      </c>
      <c r="AA3550" s="111"/>
      <c r="AB3550" s="92"/>
      <c r="AC3550" s="92"/>
      <c r="AD3550" s="92"/>
      <c r="AE3550" s="92"/>
      <c r="AF3550" s="92"/>
      <c r="AG3550" s="92"/>
      <c r="AH3550" s="92"/>
      <c r="AI3550" s="109">
        <f>AB3550*AB$7+AC3550*AC$7+AD3550*AD$7+AE3550*AE$7+AF3550*AF$7+AG3550*AG$7+AH3550*AH$7</f>
        <v>0</v>
      </c>
      <c r="AJ3550" s="83"/>
      <c r="AK3550" s="110">
        <f>AI3550*$O3550</f>
        <v>0</v>
      </c>
      <c r="AL3550" s="111"/>
      <c r="AM3550" s="92"/>
      <c r="AN3550" s="92"/>
      <c r="AO3550" s="92"/>
      <c r="AP3550" s="92">
        <v>1</v>
      </c>
      <c r="AQ3550" s="92"/>
      <c r="AR3550" s="92"/>
      <c r="AS3550" s="92"/>
      <c r="AT3550" s="92"/>
      <c r="AU3550" s="92"/>
      <c r="AV3550" s="109">
        <f>AM3550*AM$7+AN3550*AN$7+AO3550*AO$7+AP3550*AP$7+AQ3550*AQ$7+AR3550*AR$7+AS3550*AS$7+AT3550*AT$7+AU3550*AU$7</f>
        <v>100</v>
      </c>
      <c r="AW3550" s="75"/>
      <c r="AX3550" s="110">
        <f>AV3550*$O3550</f>
        <v>20</v>
      </c>
      <c r="AY3550" s="111"/>
      <c r="AZ3550" s="93"/>
      <c r="BA3550" s="94" t="s">
        <v>131</v>
      </c>
      <c r="BB3550" s="71"/>
      <c r="BC3550" s="54"/>
      <c r="BD3550" s="41">
        <v>6</v>
      </c>
      <c r="BE3550" s="52">
        <v>63</v>
      </c>
      <c r="BF3550" s="62">
        <v>6312</v>
      </c>
      <c r="BG3550" s="280" t="s">
        <v>52</v>
      </c>
    </row>
    <row r="3551" spans="1:59" s="63" customFormat="1" ht="12.75" x14ac:dyDescent="0.2">
      <c r="A3551" s="196">
        <v>6</v>
      </c>
      <c r="B3551" s="197" t="s">
        <v>1027</v>
      </c>
      <c r="C3551" s="208">
        <v>63</v>
      </c>
      <c r="D3551" s="209" t="s">
        <v>1056</v>
      </c>
      <c r="E3551" s="210">
        <v>6312</v>
      </c>
      <c r="F3551" s="211" t="s">
        <v>1058</v>
      </c>
      <c r="G3551" s="231"/>
      <c r="H3551" s="89"/>
      <c r="I3551" s="90" t="s">
        <v>1059</v>
      </c>
      <c r="J3551" s="90"/>
      <c r="K3551" s="90" t="s">
        <v>73</v>
      </c>
      <c r="L3551" s="90" t="s">
        <v>69</v>
      </c>
      <c r="M3551" s="91"/>
      <c r="N3551" s="312">
        <v>1</v>
      </c>
      <c r="O3551" s="313">
        <f>N3551/N$3546</f>
        <v>0.2</v>
      </c>
      <c r="P3551" s="104"/>
      <c r="Q3551" s="92"/>
      <c r="R3551" s="92"/>
      <c r="S3551" s="92"/>
      <c r="T3551" s="92"/>
      <c r="U3551" s="92"/>
      <c r="V3551" s="92"/>
      <c r="W3551" s="92">
        <v>1</v>
      </c>
      <c r="X3551" s="109">
        <f>P3551*P$7+Q3551*Q$7+R3551*R$7+S3551*S$7+T3551*T$7+U3551*U$7+V3551*V$7+W3551*W$7</f>
        <v>25000</v>
      </c>
      <c r="Y3551" s="83"/>
      <c r="Z3551" s="110">
        <f>X3551*$O3551</f>
        <v>5000</v>
      </c>
      <c r="AA3551" s="111"/>
      <c r="AB3551" s="92"/>
      <c r="AC3551" s="92"/>
      <c r="AD3551" s="92"/>
      <c r="AE3551" s="92"/>
      <c r="AF3551" s="92"/>
      <c r="AG3551" s="92"/>
      <c r="AH3551" s="92"/>
      <c r="AI3551" s="109">
        <f>AB3551*AB$7+AC3551*AC$7+AD3551*AD$7+AE3551*AE$7+AF3551*AF$7+AG3551*AG$7+AH3551*AH$7</f>
        <v>0</v>
      </c>
      <c r="AJ3551" s="83"/>
      <c r="AK3551" s="110">
        <f>AI3551*$O3551</f>
        <v>0</v>
      </c>
      <c r="AL3551" s="111"/>
      <c r="AM3551" s="92"/>
      <c r="AN3551" s="92"/>
      <c r="AO3551" s="92"/>
      <c r="AP3551" s="92">
        <v>1</v>
      </c>
      <c r="AQ3551" s="92"/>
      <c r="AR3551" s="92"/>
      <c r="AS3551" s="92"/>
      <c r="AT3551" s="92"/>
      <c r="AU3551" s="92"/>
      <c r="AV3551" s="109">
        <f>AM3551*AM$7+AN3551*AN$7+AO3551*AO$7+AP3551*AP$7+AQ3551*AQ$7+AR3551*AR$7+AS3551*AS$7+AT3551*AT$7+AU3551*AU$7</f>
        <v>100</v>
      </c>
      <c r="AW3551" s="75"/>
      <c r="AX3551" s="110">
        <f>AV3551*$O3551</f>
        <v>20</v>
      </c>
      <c r="AY3551" s="111"/>
      <c r="AZ3551" s="93"/>
      <c r="BA3551" s="94" t="s">
        <v>131</v>
      </c>
      <c r="BB3551" s="71"/>
      <c r="BC3551" s="54"/>
      <c r="BD3551" s="41">
        <v>6</v>
      </c>
      <c r="BE3551" s="52">
        <v>63</v>
      </c>
      <c r="BF3551" s="62">
        <v>6312</v>
      </c>
      <c r="BG3551" s="280" t="s">
        <v>52</v>
      </c>
    </row>
    <row r="3552" spans="1:59" s="63" customFormat="1" ht="12.75" x14ac:dyDescent="0.2">
      <c r="A3552" s="196">
        <v>6</v>
      </c>
      <c r="B3552" s="197" t="s">
        <v>1027</v>
      </c>
      <c r="C3552" s="208">
        <v>63</v>
      </c>
      <c r="D3552" s="209" t="s">
        <v>1056</v>
      </c>
      <c r="E3552" s="210">
        <v>6312</v>
      </c>
      <c r="F3552" s="211" t="s">
        <v>1058</v>
      </c>
      <c r="G3552" s="231"/>
      <c r="H3552" s="65"/>
      <c r="I3552" s="222"/>
      <c r="J3552" s="66"/>
      <c r="K3552" s="66"/>
      <c r="L3552" s="66"/>
      <c r="M3552" s="64"/>
      <c r="N3552" s="304"/>
      <c r="O3552" s="305"/>
      <c r="P3552" s="127"/>
      <c r="Q3552" s="67"/>
      <c r="R3552" s="67"/>
      <c r="S3552" s="67"/>
      <c r="T3552" s="67"/>
      <c r="U3552" s="67"/>
      <c r="V3552" s="67"/>
      <c r="W3552" s="67"/>
      <c r="X3552" s="67"/>
      <c r="Y3552" s="68"/>
      <c r="Z3552" s="68"/>
      <c r="AA3552" s="68"/>
      <c r="AB3552" s="67"/>
      <c r="AC3552" s="67"/>
      <c r="AD3552" s="67"/>
      <c r="AE3552" s="67"/>
      <c r="AF3552" s="67"/>
      <c r="AG3552" s="67"/>
      <c r="AH3552" s="67"/>
      <c r="AI3552" s="67"/>
      <c r="AJ3552" s="68"/>
      <c r="AK3552" s="68"/>
      <c r="AL3552" s="68"/>
      <c r="AM3552" s="67"/>
      <c r="AN3552" s="67"/>
      <c r="AO3552" s="67"/>
      <c r="AP3552" s="67"/>
      <c r="AQ3552" s="67"/>
      <c r="AR3552" s="67"/>
      <c r="AS3552" s="67"/>
      <c r="AT3552" s="67"/>
      <c r="AU3552" s="67"/>
      <c r="AV3552" s="67"/>
      <c r="AW3552" s="67"/>
      <c r="AX3552" s="68"/>
      <c r="AY3552" s="68"/>
      <c r="AZ3552" s="69"/>
      <c r="BA3552" s="70"/>
      <c r="BB3552" s="71"/>
      <c r="BC3552" s="54"/>
      <c r="BD3552" s="41">
        <v>6</v>
      </c>
      <c r="BE3552" s="52">
        <v>63</v>
      </c>
      <c r="BF3552" s="62">
        <v>6312</v>
      </c>
      <c r="BG3552" s="275"/>
    </row>
    <row r="3553" spans="1:59" s="63" customFormat="1" ht="12.75" x14ac:dyDescent="0.2">
      <c r="A3553" s="196">
        <v>6</v>
      </c>
      <c r="B3553" s="197" t="s">
        <v>1027</v>
      </c>
      <c r="C3553" s="208">
        <v>63</v>
      </c>
      <c r="D3553" s="209" t="s">
        <v>1056</v>
      </c>
      <c r="E3553" s="210">
        <v>6312</v>
      </c>
      <c r="F3553" s="211" t="s">
        <v>1058</v>
      </c>
      <c r="G3553" s="230"/>
      <c r="H3553" s="56"/>
      <c r="I3553" s="221"/>
      <c r="J3553" s="57"/>
      <c r="K3553" s="57"/>
      <c r="L3553" s="57"/>
      <c r="M3553" s="55"/>
      <c r="N3553" s="303"/>
      <c r="O3553" s="245"/>
      <c r="P3553" s="122"/>
      <c r="Q3553" s="58"/>
      <c r="R3553" s="58"/>
      <c r="S3553" s="58"/>
      <c r="T3553" s="58"/>
      <c r="U3553" s="58"/>
      <c r="V3553" s="58"/>
      <c r="W3553" s="58"/>
      <c r="X3553" s="58"/>
      <c r="Y3553" s="59"/>
      <c r="Z3553" s="59"/>
      <c r="AA3553" s="59"/>
      <c r="AB3553" s="58"/>
      <c r="AC3553" s="58"/>
      <c r="AD3553" s="58"/>
      <c r="AE3553" s="58"/>
      <c r="AF3553" s="58"/>
      <c r="AG3553" s="58"/>
      <c r="AH3553" s="58"/>
      <c r="AI3553" s="58"/>
      <c r="AJ3553" s="59"/>
      <c r="AK3553" s="59"/>
      <c r="AL3553" s="59"/>
      <c r="AM3553" s="58"/>
      <c r="AN3553" s="58"/>
      <c r="AO3553" s="58"/>
      <c r="AP3553" s="58"/>
      <c r="AQ3553" s="58"/>
      <c r="AR3553" s="58"/>
      <c r="AS3553" s="58"/>
      <c r="AT3553" s="58"/>
      <c r="AU3553" s="58"/>
      <c r="AV3553" s="58"/>
      <c r="AW3553" s="58"/>
      <c r="AX3553" s="59"/>
      <c r="AY3553" s="59"/>
      <c r="AZ3553" s="60"/>
      <c r="BA3553" s="61"/>
      <c r="BB3553" s="54"/>
      <c r="BC3553" s="54"/>
      <c r="BD3553" s="41">
        <v>6</v>
      </c>
      <c r="BE3553" s="52">
        <v>63</v>
      </c>
      <c r="BF3553" s="62">
        <v>6312</v>
      </c>
      <c r="BG3553" s="274"/>
    </row>
    <row r="3554" spans="1:59" x14ac:dyDescent="0.25">
      <c r="A3554" s="196">
        <v>6</v>
      </c>
      <c r="B3554" s="197" t="s">
        <v>1027</v>
      </c>
      <c r="C3554" s="208">
        <v>63</v>
      </c>
      <c r="D3554" s="209" t="s">
        <v>1056</v>
      </c>
      <c r="E3554" s="212">
        <v>6314</v>
      </c>
      <c r="F3554" s="213" t="s">
        <v>1060</v>
      </c>
      <c r="G3554" s="234"/>
      <c r="H3554" s="138"/>
      <c r="I3554" s="224"/>
      <c r="J3554" s="98"/>
      <c r="K3554" s="98"/>
      <c r="L3554" s="98"/>
      <c r="M3554" s="137"/>
      <c r="N3554" s="322"/>
      <c r="O3554" s="323"/>
      <c r="P3554" s="139"/>
      <c r="Q3554" s="139"/>
      <c r="R3554" s="139"/>
      <c r="S3554" s="139"/>
      <c r="T3554" s="139"/>
      <c r="U3554" s="139"/>
      <c r="V3554" s="139"/>
      <c r="W3554" s="139"/>
      <c r="X3554" s="139"/>
      <c r="Y3554" s="100"/>
      <c r="Z3554" s="125"/>
      <c r="AA3554" s="125"/>
      <c r="AB3554" s="139"/>
      <c r="AC3554" s="139"/>
      <c r="AD3554" s="139"/>
      <c r="AE3554" s="139"/>
      <c r="AF3554" s="139"/>
      <c r="AG3554" s="139"/>
      <c r="AH3554" s="139"/>
      <c r="AI3554" s="139"/>
      <c r="AJ3554" s="100"/>
      <c r="AK3554" s="125"/>
      <c r="AL3554" s="125"/>
      <c r="AM3554" s="139"/>
      <c r="AN3554" s="139"/>
      <c r="AO3554" s="139"/>
      <c r="AP3554" s="139"/>
      <c r="AQ3554" s="139"/>
      <c r="AR3554" s="139"/>
      <c r="AS3554" s="139"/>
      <c r="AT3554" s="139"/>
      <c r="AU3554" s="139"/>
      <c r="AV3554" s="139"/>
      <c r="AW3554" s="99"/>
      <c r="AX3554" s="125"/>
      <c r="AY3554" s="100"/>
      <c r="AZ3554" s="140"/>
      <c r="BA3554" s="141"/>
      <c r="BB3554" s="136"/>
      <c r="BC3554" s="136"/>
      <c r="BD3554" s="41">
        <v>6</v>
      </c>
      <c r="BE3554" s="52">
        <v>63</v>
      </c>
      <c r="BF3554" s="103">
        <v>6314</v>
      </c>
      <c r="BG3554" s="283"/>
    </row>
    <row r="3555" spans="1:59" s="63" customFormat="1" ht="12.75" x14ac:dyDescent="0.2">
      <c r="A3555" s="196">
        <v>6</v>
      </c>
      <c r="B3555" s="197" t="s">
        <v>1027</v>
      </c>
      <c r="C3555" s="208">
        <v>63</v>
      </c>
      <c r="D3555" s="209" t="s">
        <v>1056</v>
      </c>
      <c r="E3555" s="212">
        <v>6314</v>
      </c>
      <c r="F3555" s="213" t="s">
        <v>1060</v>
      </c>
      <c r="G3555" s="232"/>
      <c r="H3555" s="97"/>
      <c r="I3555" s="224"/>
      <c r="J3555" s="98"/>
      <c r="K3555" s="98"/>
      <c r="L3555" s="98"/>
      <c r="M3555" s="96"/>
      <c r="N3555" s="307"/>
      <c r="O3555" s="246"/>
      <c r="P3555" s="124"/>
      <c r="Q3555" s="99"/>
      <c r="R3555" s="99"/>
      <c r="S3555" s="99"/>
      <c r="T3555" s="99"/>
      <c r="U3555" s="99"/>
      <c r="V3555" s="99"/>
      <c r="W3555" s="99"/>
      <c r="X3555" s="99"/>
      <c r="Y3555" s="100"/>
      <c r="Z3555" s="100"/>
      <c r="AA3555" s="100"/>
      <c r="AB3555" s="99"/>
      <c r="AC3555" s="99"/>
      <c r="AD3555" s="99"/>
      <c r="AE3555" s="99"/>
      <c r="AF3555" s="99"/>
      <c r="AG3555" s="99"/>
      <c r="AH3555" s="99"/>
      <c r="AI3555" s="99"/>
      <c r="AJ3555" s="100"/>
      <c r="AK3555" s="100"/>
      <c r="AL3555" s="100"/>
      <c r="AM3555" s="99"/>
      <c r="AN3555" s="99"/>
      <c r="AO3555" s="99"/>
      <c r="AP3555" s="99"/>
      <c r="AQ3555" s="99"/>
      <c r="AR3555" s="99"/>
      <c r="AS3555" s="99"/>
      <c r="AT3555" s="99"/>
      <c r="AU3555" s="99"/>
      <c r="AV3555" s="99"/>
      <c r="AW3555" s="99"/>
      <c r="AX3555" s="100"/>
      <c r="AY3555" s="100"/>
      <c r="AZ3555" s="101"/>
      <c r="BA3555" s="102"/>
      <c r="BB3555" s="95"/>
      <c r="BC3555" s="95"/>
      <c r="BD3555" s="41">
        <v>6</v>
      </c>
      <c r="BE3555" s="52">
        <v>63</v>
      </c>
      <c r="BF3555" s="103">
        <v>6314</v>
      </c>
      <c r="BG3555" s="277"/>
    </row>
    <row r="3556" spans="1:59" s="63" customFormat="1" ht="12.75" x14ac:dyDescent="0.2">
      <c r="A3556" s="196">
        <v>6</v>
      </c>
      <c r="B3556" s="197" t="s">
        <v>1027</v>
      </c>
      <c r="C3556" s="208">
        <v>63</v>
      </c>
      <c r="D3556" s="209" t="s">
        <v>1056</v>
      </c>
      <c r="E3556" s="212">
        <v>6314</v>
      </c>
      <c r="F3556" s="213" t="s">
        <v>1060</v>
      </c>
      <c r="G3556" s="231" t="s">
        <v>1061</v>
      </c>
      <c r="H3556" s="65"/>
      <c r="I3556" s="222"/>
      <c r="J3556" s="66"/>
      <c r="K3556" s="66"/>
      <c r="L3556" s="66"/>
      <c r="M3556" s="64"/>
      <c r="N3556" s="304"/>
      <c r="O3556" s="305"/>
      <c r="P3556" s="127"/>
      <c r="Q3556" s="67"/>
      <c r="R3556" s="67"/>
      <c r="S3556" s="67"/>
      <c r="T3556" s="67"/>
      <c r="U3556" s="67"/>
      <c r="V3556" s="67"/>
      <c r="W3556" s="67"/>
      <c r="X3556" s="67"/>
      <c r="Y3556" s="68"/>
      <c r="Z3556" s="68"/>
      <c r="AA3556" s="68"/>
      <c r="AB3556" s="67"/>
      <c r="AC3556" s="67"/>
      <c r="AD3556" s="67"/>
      <c r="AE3556" s="67"/>
      <c r="AF3556" s="67"/>
      <c r="AG3556" s="67"/>
      <c r="AH3556" s="67"/>
      <c r="AI3556" s="67"/>
      <c r="AJ3556" s="68"/>
      <c r="AK3556" s="68"/>
      <c r="AL3556" s="68"/>
      <c r="AM3556" s="67"/>
      <c r="AN3556" s="67"/>
      <c r="AO3556" s="67"/>
      <c r="AP3556" s="67"/>
      <c r="AQ3556" s="67"/>
      <c r="AR3556" s="67"/>
      <c r="AS3556" s="67"/>
      <c r="AT3556" s="67"/>
      <c r="AU3556" s="67"/>
      <c r="AV3556" s="67"/>
      <c r="AW3556" s="67"/>
      <c r="AX3556" s="68"/>
      <c r="AY3556" s="68"/>
      <c r="AZ3556" s="69"/>
      <c r="BA3556" s="70"/>
      <c r="BB3556" s="71"/>
      <c r="BC3556" s="95"/>
      <c r="BD3556" s="41">
        <v>6</v>
      </c>
      <c r="BE3556" s="52">
        <v>63</v>
      </c>
      <c r="BF3556" s="103">
        <v>6314</v>
      </c>
      <c r="BG3556" s="275"/>
    </row>
    <row r="3557" spans="1:59" s="63" customFormat="1" ht="12.75" x14ac:dyDescent="0.2">
      <c r="A3557" s="196">
        <v>6</v>
      </c>
      <c r="B3557" s="197" t="s">
        <v>1027</v>
      </c>
      <c r="C3557" s="208">
        <v>63</v>
      </c>
      <c r="D3557" s="209" t="s">
        <v>1056</v>
      </c>
      <c r="E3557" s="212">
        <v>6314</v>
      </c>
      <c r="F3557" s="213" t="s">
        <v>1060</v>
      </c>
      <c r="G3557" s="231" t="s">
        <v>1061</v>
      </c>
      <c r="H3557" s="72" t="s">
        <v>47</v>
      </c>
      <c r="I3557" s="223"/>
      <c r="J3557" s="73"/>
      <c r="K3557" s="73"/>
      <c r="L3557" s="73"/>
      <c r="M3557" s="74"/>
      <c r="N3557" s="247"/>
      <c r="O3557" s="306"/>
      <c r="P3557" s="105"/>
      <c r="Q3557" s="75"/>
      <c r="R3557" s="75"/>
      <c r="S3557" s="75"/>
      <c r="T3557" s="75"/>
      <c r="U3557" s="75"/>
      <c r="V3557" s="75"/>
      <c r="W3557" s="75"/>
      <c r="X3557" s="75"/>
      <c r="Y3557" s="76">
        <f>IF(ISNUMBER(VLOOKUP(Y3559,P$7:W$7,MATCH(Y3559,P$7:W$7))),VLOOKUP(Y3559,P$7:W$7,MATCH(Y3559,P$7:W$7)),IF(N3561=0,"No Data",IF(Y3559&gt;0,"&lt;100",0)))</f>
        <v>10000</v>
      </c>
      <c r="Z3557" s="77">
        <f>IF(ISNUMBER(VLOOKUP(Z3561,P$7:W$7,MATCH(Z3561,P$7:W$7))),VLOOKUP(Z3561,P$7:W$7,MATCH(Z3561,P$7:W$7)),IF(N3561=0,"No Data",IF(Z3561&gt;0,"&lt;100",0)))</f>
        <v>10000</v>
      </c>
      <c r="AA3557" s="106">
        <f>IF(ISNUMBER(Z3557),Z3557,0)</f>
        <v>10000</v>
      </c>
      <c r="AB3557" s="75"/>
      <c r="AC3557" s="75"/>
      <c r="AD3557" s="75"/>
      <c r="AE3557" s="75"/>
      <c r="AF3557" s="75"/>
      <c r="AG3557" s="75"/>
      <c r="AH3557" s="75"/>
      <c r="AI3557" s="75"/>
      <c r="AJ3557" s="76">
        <f>IF(ISNUMBER(VLOOKUP(AJ3559,AB$7:AH$7,MATCH(AJ3559,AB$7:AH$7))),VLOOKUP(AJ3559,AB$7:AH$7,MATCH(AJ3559,AB$7:AH$7)),IF(N3561=0,"No Data",IF(AJ3559&gt;0,"&lt;50",0)))</f>
        <v>0</v>
      </c>
      <c r="AK3557" s="77">
        <f>IF(ISNUMBER(VLOOKUP(AK3561,AB$7:AH$7,MATCH(AK3561,AB$7:AH$7))),VLOOKUP(AK3561,AB$7:AH$7,MATCH(AK3561,AB$7:AH$7)),IF(N3561=0,"No Data",IF(AK3561&gt;0,"&lt;50",0)))</f>
        <v>0</v>
      </c>
      <c r="AL3557" s="106">
        <f>IF(ISNUMBER(AK3557),AK3557,0)</f>
        <v>0</v>
      </c>
      <c r="AM3557" s="75"/>
      <c r="AN3557" s="75"/>
      <c r="AO3557" s="75"/>
      <c r="AP3557" s="75"/>
      <c r="AQ3557" s="75"/>
      <c r="AR3557" s="75"/>
      <c r="AS3557" s="75"/>
      <c r="AT3557" s="75"/>
      <c r="AU3557" s="75"/>
      <c r="AV3557" s="75"/>
      <c r="AW3557" s="76">
        <f>IF(ISNUMBER(VLOOKUP(AW3559,AM$7:AU$7,MATCH(AW3559,AM$7:AU$7))),VLOOKUP(AW3559,AM$7:AU$7,MATCH(AW3559,AM$7:AU$7)),IF(N3561=0,"No Data",IF(AW3559&gt;0,"&lt;10",0)))</f>
        <v>100</v>
      </c>
      <c r="AX3557" s="77">
        <f>IF(ISNUMBER(VLOOKUP(AX3561,AM$7:AU$7,MATCH(AX3561,AM$7:AU$7))),VLOOKUP(AX3561,AM$7:AU$7,MATCH(AX3561,AM$7:AU$7)),IF(N3561=0,"No Data",IF(AX3561&gt;0,"&lt;10",0)))</f>
        <v>50</v>
      </c>
      <c r="AY3557" s="106">
        <f>IF(ISNUMBER(AX3557),AX3557,0)</f>
        <v>50</v>
      </c>
      <c r="AZ3557" s="79"/>
      <c r="BA3557" s="80"/>
      <c r="BB3557" s="71"/>
      <c r="BC3557" s="95"/>
      <c r="BD3557" s="41">
        <v>6</v>
      </c>
      <c r="BE3557" s="52">
        <v>63</v>
      </c>
      <c r="BF3557" s="103">
        <v>6314</v>
      </c>
      <c r="BG3557" s="276" t="s">
        <v>47</v>
      </c>
    </row>
    <row r="3558" spans="1:59" s="63" customFormat="1" ht="12.75" x14ac:dyDescent="0.2">
      <c r="A3558" s="196">
        <v>6</v>
      </c>
      <c r="B3558" s="197" t="s">
        <v>1027</v>
      </c>
      <c r="C3558" s="208">
        <v>63</v>
      </c>
      <c r="D3558" s="209" t="s">
        <v>1056</v>
      </c>
      <c r="E3558" s="212">
        <v>6314</v>
      </c>
      <c r="F3558" s="213" t="s">
        <v>1060</v>
      </c>
      <c r="G3558" s="231" t="s">
        <v>1061</v>
      </c>
      <c r="H3558" s="81" t="s">
        <v>48</v>
      </c>
      <c r="I3558" s="223"/>
      <c r="J3558" s="73"/>
      <c r="K3558" s="73"/>
      <c r="L3558" s="73"/>
      <c r="M3558" s="74"/>
      <c r="N3558" s="247"/>
      <c r="O3558" s="306"/>
      <c r="P3558" s="105"/>
      <c r="Q3558" s="75"/>
      <c r="R3558" s="75"/>
      <c r="S3558" s="75"/>
      <c r="T3558" s="75"/>
      <c r="U3558" s="75"/>
      <c r="V3558" s="75"/>
      <c r="W3558" s="75"/>
      <c r="X3558" s="75"/>
      <c r="Y3558" s="82">
        <f>MIN(X3562:X3564)</f>
        <v>5000</v>
      </c>
      <c r="Z3558" s="83"/>
      <c r="AA3558" s="83"/>
      <c r="AB3558" s="75"/>
      <c r="AC3558" s="75"/>
      <c r="AD3558" s="75"/>
      <c r="AE3558" s="75"/>
      <c r="AF3558" s="75"/>
      <c r="AG3558" s="75"/>
      <c r="AH3558" s="75"/>
      <c r="AI3558" s="75"/>
      <c r="AJ3558" s="82">
        <f>MIN(AI3562:AI3564)</f>
        <v>0</v>
      </c>
      <c r="AK3558" s="83"/>
      <c r="AL3558" s="83"/>
      <c r="AM3558" s="75"/>
      <c r="AN3558" s="75"/>
      <c r="AO3558" s="75"/>
      <c r="AP3558" s="75"/>
      <c r="AQ3558" s="75"/>
      <c r="AR3558" s="75"/>
      <c r="AS3558" s="75"/>
      <c r="AT3558" s="75"/>
      <c r="AU3558" s="75"/>
      <c r="AV3558" s="75"/>
      <c r="AW3558" s="82">
        <f>MIN(AV3562:AV3564)</f>
        <v>100</v>
      </c>
      <c r="AX3558" s="83"/>
      <c r="AY3558" s="83"/>
      <c r="AZ3558" s="79"/>
      <c r="BA3558" s="80"/>
      <c r="BB3558" s="71"/>
      <c r="BC3558" s="95"/>
      <c r="BD3558" s="41">
        <v>6</v>
      </c>
      <c r="BE3558" s="52">
        <v>63</v>
      </c>
      <c r="BF3558" s="103">
        <v>6314</v>
      </c>
      <c r="BG3558" s="278" t="s">
        <v>48</v>
      </c>
    </row>
    <row r="3559" spans="1:59" s="63" customFormat="1" ht="12.75" x14ac:dyDescent="0.2">
      <c r="A3559" s="196">
        <v>6</v>
      </c>
      <c r="B3559" s="197" t="s">
        <v>1027</v>
      </c>
      <c r="C3559" s="208">
        <v>63</v>
      </c>
      <c r="D3559" s="209" t="s">
        <v>1056</v>
      </c>
      <c r="E3559" s="212">
        <v>6314</v>
      </c>
      <c r="F3559" s="213" t="s">
        <v>1060</v>
      </c>
      <c r="G3559" s="231" t="s">
        <v>1061</v>
      </c>
      <c r="H3559" s="81" t="s">
        <v>49</v>
      </c>
      <c r="I3559" s="223"/>
      <c r="J3559" s="73"/>
      <c r="K3559" s="73"/>
      <c r="L3559" s="73"/>
      <c r="M3559" s="74"/>
      <c r="N3559" s="247"/>
      <c r="O3559" s="306"/>
      <c r="P3559" s="105"/>
      <c r="Q3559" s="75"/>
      <c r="R3559" s="75"/>
      <c r="S3559" s="75"/>
      <c r="T3559" s="75"/>
      <c r="U3559" s="75"/>
      <c r="V3559" s="75"/>
      <c r="W3559" s="75"/>
      <c r="X3559" s="75"/>
      <c r="Y3559" s="84">
        <f>IF(ISNUMBER(AVERAGE(X3562:X3564)),AVERAGE(X3562:X3564),0)</f>
        <v>18333.333333333332</v>
      </c>
      <c r="Z3559" s="83"/>
      <c r="AA3559" s="83"/>
      <c r="AB3559" s="75"/>
      <c r="AC3559" s="75"/>
      <c r="AD3559" s="75"/>
      <c r="AE3559" s="75"/>
      <c r="AF3559" s="75"/>
      <c r="AG3559" s="75"/>
      <c r="AH3559" s="75"/>
      <c r="AI3559" s="75"/>
      <c r="AJ3559" s="84">
        <f>IF(ISNUMBER(AVERAGE(AI3562:AI3564)),AVERAGE(AI3562:AI3564),0)</f>
        <v>0</v>
      </c>
      <c r="AK3559" s="83"/>
      <c r="AL3559" s="83"/>
      <c r="AM3559" s="75"/>
      <c r="AN3559" s="75"/>
      <c r="AO3559" s="75"/>
      <c r="AP3559" s="75"/>
      <c r="AQ3559" s="75"/>
      <c r="AR3559" s="75"/>
      <c r="AS3559" s="75"/>
      <c r="AT3559" s="75"/>
      <c r="AU3559" s="75"/>
      <c r="AV3559" s="75"/>
      <c r="AW3559" s="84">
        <f>IF(ISNUMBER(AVERAGE(AV3562:AV3564)),AVERAGE(AV3562:AV3564),0)</f>
        <v>100</v>
      </c>
      <c r="AX3559" s="83"/>
      <c r="AY3559" s="83"/>
      <c r="AZ3559" s="79"/>
      <c r="BA3559" s="80"/>
      <c r="BB3559" s="71"/>
      <c r="BC3559" s="95"/>
      <c r="BD3559" s="41">
        <v>6</v>
      </c>
      <c r="BE3559" s="52">
        <v>63</v>
      </c>
      <c r="BF3559" s="103">
        <v>6314</v>
      </c>
      <c r="BG3559" s="278" t="s">
        <v>49</v>
      </c>
    </row>
    <row r="3560" spans="1:59" s="63" customFormat="1" ht="12.75" x14ac:dyDescent="0.2">
      <c r="A3560" s="196">
        <v>6</v>
      </c>
      <c r="B3560" s="197" t="s">
        <v>1027</v>
      </c>
      <c r="C3560" s="208">
        <v>63</v>
      </c>
      <c r="D3560" s="209" t="s">
        <v>1056</v>
      </c>
      <c r="E3560" s="212">
        <v>6314</v>
      </c>
      <c r="F3560" s="213" t="s">
        <v>1060</v>
      </c>
      <c r="G3560" s="231" t="s">
        <v>1061</v>
      </c>
      <c r="H3560" s="81" t="s">
        <v>50</v>
      </c>
      <c r="I3560" s="223"/>
      <c r="J3560" s="73"/>
      <c r="K3560" s="73"/>
      <c r="L3560" s="73"/>
      <c r="M3560" s="74"/>
      <c r="N3560" s="247"/>
      <c r="O3560" s="306"/>
      <c r="P3560" s="105"/>
      <c r="Q3560" s="75"/>
      <c r="R3560" s="75"/>
      <c r="S3560" s="75"/>
      <c r="T3560" s="75"/>
      <c r="U3560" s="75"/>
      <c r="V3560" s="75"/>
      <c r="W3560" s="75"/>
      <c r="X3560" s="75"/>
      <c r="Y3560" s="84">
        <f>MAX(X3562:X3564)</f>
        <v>25000</v>
      </c>
      <c r="Z3560" s="83"/>
      <c r="AA3560" s="83"/>
      <c r="AB3560" s="75"/>
      <c r="AC3560" s="75"/>
      <c r="AD3560" s="75"/>
      <c r="AE3560" s="75"/>
      <c r="AF3560" s="75"/>
      <c r="AG3560" s="75"/>
      <c r="AH3560" s="75"/>
      <c r="AI3560" s="75"/>
      <c r="AJ3560" s="84">
        <f>MAX(AI3562:AI3564)</f>
        <v>0</v>
      </c>
      <c r="AK3560" s="83"/>
      <c r="AL3560" s="83"/>
      <c r="AM3560" s="75"/>
      <c r="AN3560" s="75"/>
      <c r="AO3560" s="75"/>
      <c r="AP3560" s="75"/>
      <c r="AQ3560" s="75"/>
      <c r="AR3560" s="75"/>
      <c r="AS3560" s="75"/>
      <c r="AT3560" s="75"/>
      <c r="AU3560" s="75"/>
      <c r="AV3560" s="75"/>
      <c r="AW3560" s="84">
        <f>MAX(AV3562:AV3564)</f>
        <v>100</v>
      </c>
      <c r="AX3560" s="83"/>
      <c r="AY3560" s="83"/>
      <c r="AZ3560" s="79"/>
      <c r="BA3560" s="80"/>
      <c r="BB3560" s="71"/>
      <c r="BC3560" s="95"/>
      <c r="BD3560" s="41">
        <v>6</v>
      </c>
      <c r="BE3560" s="52">
        <v>63</v>
      </c>
      <c r="BF3560" s="103">
        <v>6314</v>
      </c>
      <c r="BG3560" s="278" t="s">
        <v>50</v>
      </c>
    </row>
    <row r="3561" spans="1:59" s="63" customFormat="1" ht="12.75" x14ac:dyDescent="0.2">
      <c r="A3561" s="196">
        <v>6</v>
      </c>
      <c r="B3561" s="197" t="s">
        <v>1027</v>
      </c>
      <c r="C3561" s="208">
        <v>63</v>
      </c>
      <c r="D3561" s="209" t="s">
        <v>1056</v>
      </c>
      <c r="E3561" s="212">
        <v>6314</v>
      </c>
      <c r="F3561" s="213" t="s">
        <v>1060</v>
      </c>
      <c r="G3561" s="231" t="s">
        <v>1061</v>
      </c>
      <c r="H3561" s="85" t="s">
        <v>51</v>
      </c>
      <c r="I3561" s="223"/>
      <c r="J3561" s="73"/>
      <c r="K3561" s="73"/>
      <c r="L3561" s="73"/>
      <c r="M3561" s="74"/>
      <c r="N3561" s="320">
        <f>SUM(N3562:N3567)</f>
        <v>3</v>
      </c>
      <c r="O3561" s="293">
        <f>SUM(O3562:O3567)</f>
        <v>1</v>
      </c>
      <c r="P3561" s="292"/>
      <c r="Q3561" s="87"/>
      <c r="R3561" s="87"/>
      <c r="S3561" s="87"/>
      <c r="T3561" s="87"/>
      <c r="U3561" s="87"/>
      <c r="V3561" s="87"/>
      <c r="W3561" s="87"/>
      <c r="X3561" s="87"/>
      <c r="Y3561" s="88"/>
      <c r="Z3561" s="119">
        <f>SUM(Z3562:Z3567)</f>
        <v>18333.333333333332</v>
      </c>
      <c r="AA3561" s="88"/>
      <c r="AB3561" s="87"/>
      <c r="AC3561" s="87"/>
      <c r="AD3561" s="87"/>
      <c r="AE3561" s="87"/>
      <c r="AF3561" s="87"/>
      <c r="AG3561" s="87"/>
      <c r="AH3561" s="87"/>
      <c r="AI3561" s="87"/>
      <c r="AJ3561" s="88"/>
      <c r="AK3561" s="119">
        <f>SUM(AK3562:AK3567)</f>
        <v>0</v>
      </c>
      <c r="AL3561" s="88"/>
      <c r="AM3561" s="87"/>
      <c r="AN3561" s="87"/>
      <c r="AO3561" s="87"/>
      <c r="AP3561" s="87"/>
      <c r="AQ3561" s="87"/>
      <c r="AR3561" s="87"/>
      <c r="AS3561" s="87"/>
      <c r="AT3561" s="87"/>
      <c r="AU3561" s="87"/>
      <c r="AV3561" s="87"/>
      <c r="AW3561" s="112"/>
      <c r="AX3561" s="119">
        <f>SUM(AX3562:AX3567)</f>
        <v>99.999999999999986</v>
      </c>
      <c r="AY3561" s="88"/>
      <c r="AZ3561" s="79"/>
      <c r="BA3561" s="80"/>
      <c r="BB3561" s="71"/>
      <c r="BC3561" s="95"/>
      <c r="BD3561" s="41">
        <v>6</v>
      </c>
      <c r="BE3561" s="52">
        <v>63</v>
      </c>
      <c r="BF3561" s="103">
        <v>6314</v>
      </c>
      <c r="BG3561" s="279" t="s">
        <v>51</v>
      </c>
    </row>
    <row r="3562" spans="1:59" s="63" customFormat="1" ht="12.75" x14ac:dyDescent="0.2">
      <c r="A3562" s="196">
        <v>6</v>
      </c>
      <c r="B3562" s="197" t="s">
        <v>1027</v>
      </c>
      <c r="C3562" s="208">
        <v>63</v>
      </c>
      <c r="D3562" s="209" t="s">
        <v>1056</v>
      </c>
      <c r="E3562" s="212">
        <v>6314</v>
      </c>
      <c r="F3562" s="213" t="s">
        <v>1060</v>
      </c>
      <c r="G3562" s="231" t="s">
        <v>1061</v>
      </c>
      <c r="H3562" s="89" t="s">
        <v>52</v>
      </c>
      <c r="I3562" s="90" t="s">
        <v>597</v>
      </c>
      <c r="J3562" s="90"/>
      <c r="K3562" s="90" t="s">
        <v>73</v>
      </c>
      <c r="L3562" s="90" t="s">
        <v>69</v>
      </c>
      <c r="M3562" s="91"/>
      <c r="N3562" s="312">
        <v>1</v>
      </c>
      <c r="O3562" s="313">
        <f>N3562/N$3561</f>
        <v>0.33333333333333331</v>
      </c>
      <c r="P3562" s="104"/>
      <c r="Q3562" s="92"/>
      <c r="R3562" s="92"/>
      <c r="S3562" s="92"/>
      <c r="T3562" s="92"/>
      <c r="U3562" s="92"/>
      <c r="V3562" s="92"/>
      <c r="W3562" s="92">
        <v>1</v>
      </c>
      <c r="X3562" s="109">
        <f>P3562*P$7+Q3562*Q$7+R3562*R$7+S3562*S$7+T3562*T$7+U3562*U$7+V3562*V$7+W3562*W$7</f>
        <v>25000</v>
      </c>
      <c r="Y3562" s="83"/>
      <c r="Z3562" s="110">
        <f>X3562*$O3562</f>
        <v>8333.3333333333321</v>
      </c>
      <c r="AA3562" s="111"/>
      <c r="AB3562" s="92"/>
      <c r="AC3562" s="92"/>
      <c r="AD3562" s="92"/>
      <c r="AE3562" s="92"/>
      <c r="AF3562" s="92"/>
      <c r="AG3562" s="92"/>
      <c r="AH3562" s="92"/>
      <c r="AI3562" s="109">
        <f>AB3562*AB$7+AC3562*AC$7+AD3562*AD$7+AE3562*AE$7+AF3562*AF$7+AG3562*AG$7+AH3562*AH$7</f>
        <v>0</v>
      </c>
      <c r="AJ3562" s="83"/>
      <c r="AK3562" s="110">
        <f>AI3562*$O3562</f>
        <v>0</v>
      </c>
      <c r="AL3562" s="111"/>
      <c r="AM3562" s="92"/>
      <c r="AN3562" s="92"/>
      <c r="AO3562" s="92"/>
      <c r="AP3562" s="92">
        <v>1</v>
      </c>
      <c r="AQ3562" s="92"/>
      <c r="AR3562" s="92"/>
      <c r="AS3562" s="92"/>
      <c r="AT3562" s="92"/>
      <c r="AU3562" s="92"/>
      <c r="AV3562" s="109">
        <f>AM3562*AM$7+AN3562*AN$7+AO3562*AO$7+AP3562*AP$7+AQ3562*AQ$7+AR3562*AR$7+AS3562*AS$7+AT3562*AT$7+AU3562*AU$7</f>
        <v>100</v>
      </c>
      <c r="AW3562" s="75"/>
      <c r="AX3562" s="110">
        <f>AV3562*$O3562</f>
        <v>33.333333333333329</v>
      </c>
      <c r="AY3562" s="111"/>
      <c r="AZ3562" s="93"/>
      <c r="BA3562" s="94" t="s">
        <v>131</v>
      </c>
      <c r="BB3562" s="71"/>
      <c r="BC3562" s="95"/>
      <c r="BD3562" s="41">
        <v>6</v>
      </c>
      <c r="BE3562" s="52">
        <v>63</v>
      </c>
      <c r="BF3562" s="103">
        <v>6314</v>
      </c>
      <c r="BG3562" s="280" t="s">
        <v>52</v>
      </c>
    </row>
    <row r="3563" spans="1:59" s="63" customFormat="1" ht="12.75" x14ac:dyDescent="0.2">
      <c r="A3563" s="196">
        <v>6</v>
      </c>
      <c r="B3563" s="197" t="s">
        <v>1027</v>
      </c>
      <c r="C3563" s="208">
        <v>63</v>
      </c>
      <c r="D3563" s="209" t="s">
        <v>1056</v>
      </c>
      <c r="E3563" s="212">
        <v>6314</v>
      </c>
      <c r="F3563" s="213" t="s">
        <v>1060</v>
      </c>
      <c r="G3563" s="231" t="s">
        <v>1061</v>
      </c>
      <c r="H3563" s="89"/>
      <c r="I3563" s="90" t="s">
        <v>773</v>
      </c>
      <c r="J3563" s="90"/>
      <c r="K3563" s="90" t="s">
        <v>73</v>
      </c>
      <c r="L3563" s="90" t="s">
        <v>69</v>
      </c>
      <c r="M3563" s="91"/>
      <c r="N3563" s="312">
        <v>1</v>
      </c>
      <c r="O3563" s="313">
        <f>N3563/N$3561</f>
        <v>0.33333333333333331</v>
      </c>
      <c r="P3563" s="104"/>
      <c r="Q3563" s="92"/>
      <c r="R3563" s="92"/>
      <c r="S3563" s="92"/>
      <c r="T3563" s="92"/>
      <c r="U3563" s="92"/>
      <c r="V3563" s="92"/>
      <c r="W3563" s="92">
        <v>1</v>
      </c>
      <c r="X3563" s="109">
        <f>P3563*P$7+Q3563*Q$7+R3563*R$7+S3563*S$7+T3563*T$7+U3563*U$7+V3563*V$7+W3563*W$7</f>
        <v>25000</v>
      </c>
      <c r="Y3563" s="83"/>
      <c r="Z3563" s="110">
        <f>X3563*$O3563</f>
        <v>8333.3333333333321</v>
      </c>
      <c r="AA3563" s="111"/>
      <c r="AB3563" s="92"/>
      <c r="AC3563" s="92"/>
      <c r="AD3563" s="92"/>
      <c r="AE3563" s="92"/>
      <c r="AF3563" s="92"/>
      <c r="AG3563" s="92"/>
      <c r="AH3563" s="92"/>
      <c r="AI3563" s="109">
        <f>AB3563*AB$7+AC3563*AC$7+AD3563*AD$7+AE3563*AE$7+AF3563*AF$7+AG3563*AG$7+AH3563*AH$7</f>
        <v>0</v>
      </c>
      <c r="AJ3563" s="83"/>
      <c r="AK3563" s="110">
        <f>AI3563*$O3563</f>
        <v>0</v>
      </c>
      <c r="AL3563" s="111"/>
      <c r="AM3563" s="92"/>
      <c r="AN3563" s="92"/>
      <c r="AO3563" s="92"/>
      <c r="AP3563" s="92">
        <v>1</v>
      </c>
      <c r="AQ3563" s="92"/>
      <c r="AR3563" s="92"/>
      <c r="AS3563" s="92"/>
      <c r="AT3563" s="92"/>
      <c r="AU3563" s="92"/>
      <c r="AV3563" s="109">
        <f>AM3563*AM$7+AN3563*AN$7+AO3563*AO$7+AP3563*AP$7+AQ3563*AQ$7+AR3563*AR$7+AS3563*AS$7+AT3563*AT$7+AU3563*AU$7</f>
        <v>100</v>
      </c>
      <c r="AW3563" s="75"/>
      <c r="AX3563" s="110">
        <f>AV3563*$O3563</f>
        <v>33.333333333333329</v>
      </c>
      <c r="AY3563" s="111"/>
      <c r="AZ3563" s="93"/>
      <c r="BA3563" s="94" t="s">
        <v>131</v>
      </c>
      <c r="BB3563" s="71"/>
      <c r="BC3563" s="95"/>
      <c r="BD3563" s="41">
        <v>6</v>
      </c>
      <c r="BE3563" s="52">
        <v>63</v>
      </c>
      <c r="BF3563" s="103">
        <v>6314</v>
      </c>
      <c r="BG3563" s="280" t="s">
        <v>52</v>
      </c>
    </row>
    <row r="3564" spans="1:59" s="63" customFormat="1" ht="12.75" x14ac:dyDescent="0.2">
      <c r="A3564" s="196">
        <v>6</v>
      </c>
      <c r="B3564" s="197" t="s">
        <v>1027</v>
      </c>
      <c r="C3564" s="208">
        <v>63</v>
      </c>
      <c r="D3564" s="209" t="s">
        <v>1056</v>
      </c>
      <c r="E3564" s="212">
        <v>6314</v>
      </c>
      <c r="F3564" s="213" t="s">
        <v>1060</v>
      </c>
      <c r="G3564" s="231" t="s">
        <v>1061</v>
      </c>
      <c r="H3564" s="89"/>
      <c r="I3564" s="90" t="s">
        <v>446</v>
      </c>
      <c r="J3564" s="90"/>
      <c r="K3564" s="90" t="s">
        <v>90</v>
      </c>
      <c r="L3564" s="90"/>
      <c r="M3564" s="91"/>
      <c r="N3564" s="312">
        <v>1</v>
      </c>
      <c r="O3564" s="313">
        <f>N3564/N$3561</f>
        <v>0.33333333333333331</v>
      </c>
      <c r="P3564" s="104"/>
      <c r="Q3564" s="92"/>
      <c r="R3564" s="92"/>
      <c r="S3564" s="92"/>
      <c r="T3564" s="92"/>
      <c r="U3564" s="92">
        <v>1</v>
      </c>
      <c r="V3564" s="92"/>
      <c r="W3564" s="92"/>
      <c r="X3564" s="109">
        <f>P3564*P$7+Q3564*Q$7+R3564*R$7+S3564*S$7+T3564*T$7+U3564*U$7+V3564*V$7+W3564*W$7</f>
        <v>5000</v>
      </c>
      <c r="Y3564" s="83"/>
      <c r="Z3564" s="110">
        <f>X3564*$O3564</f>
        <v>1666.6666666666665</v>
      </c>
      <c r="AA3564" s="111"/>
      <c r="AB3564" s="92"/>
      <c r="AC3564" s="92"/>
      <c r="AD3564" s="92"/>
      <c r="AE3564" s="92"/>
      <c r="AF3564" s="92"/>
      <c r="AG3564" s="92"/>
      <c r="AH3564" s="92"/>
      <c r="AI3564" s="109">
        <f>AB3564*AB$7+AC3564*AC$7+AD3564*AD$7+AE3564*AE$7+AF3564*AF$7+AG3564*AG$7+AH3564*AH$7</f>
        <v>0</v>
      </c>
      <c r="AJ3564" s="83"/>
      <c r="AK3564" s="110">
        <f>AI3564*$O3564</f>
        <v>0</v>
      </c>
      <c r="AL3564" s="111"/>
      <c r="AM3564" s="92"/>
      <c r="AN3564" s="92"/>
      <c r="AO3564" s="92"/>
      <c r="AP3564" s="92">
        <v>1</v>
      </c>
      <c r="AQ3564" s="92"/>
      <c r="AR3564" s="92"/>
      <c r="AS3564" s="92"/>
      <c r="AT3564" s="92"/>
      <c r="AU3564" s="92"/>
      <c r="AV3564" s="109">
        <f>AM3564*AM$7+AN3564*AN$7+AO3564*AO$7+AP3564*AP$7+AQ3564*AQ$7+AR3564*AR$7+AS3564*AS$7+AT3564*AT$7+AU3564*AU$7</f>
        <v>100</v>
      </c>
      <c r="AW3564" s="75"/>
      <c r="AX3564" s="110">
        <f>AV3564*$O3564</f>
        <v>33.333333333333329</v>
      </c>
      <c r="AY3564" s="111"/>
      <c r="AZ3564" s="93"/>
      <c r="BA3564" s="94" t="s">
        <v>131</v>
      </c>
      <c r="BB3564" s="71"/>
      <c r="BC3564" s="95"/>
      <c r="BD3564" s="41">
        <v>6</v>
      </c>
      <c r="BE3564" s="52">
        <v>63</v>
      </c>
      <c r="BF3564" s="103">
        <v>6314</v>
      </c>
      <c r="BG3564" s="280" t="s">
        <v>52</v>
      </c>
    </row>
    <row r="3565" spans="1:59" s="63" customFormat="1" ht="12.75" x14ac:dyDescent="0.2">
      <c r="A3565" s="196">
        <v>6</v>
      </c>
      <c r="B3565" s="197" t="s">
        <v>1027</v>
      </c>
      <c r="C3565" s="208">
        <v>63</v>
      </c>
      <c r="D3565" s="209" t="s">
        <v>1056</v>
      </c>
      <c r="E3565" s="212">
        <v>6314</v>
      </c>
      <c r="F3565" s="213" t="s">
        <v>1060</v>
      </c>
      <c r="G3565" s="231" t="s">
        <v>1061</v>
      </c>
      <c r="H3565" s="65"/>
      <c r="I3565" s="222"/>
      <c r="J3565" s="66"/>
      <c r="K3565" s="66"/>
      <c r="L3565" s="66"/>
      <c r="M3565" s="64"/>
      <c r="N3565" s="304"/>
      <c r="O3565" s="305"/>
      <c r="P3565" s="127"/>
      <c r="Q3565" s="67"/>
      <c r="R3565" s="67"/>
      <c r="S3565" s="67"/>
      <c r="T3565" s="67"/>
      <c r="U3565" s="67"/>
      <c r="V3565" s="67"/>
      <c r="W3565" s="67"/>
      <c r="X3565" s="67"/>
      <c r="Y3565" s="68"/>
      <c r="Z3565" s="68"/>
      <c r="AA3565" s="68"/>
      <c r="AB3565" s="67"/>
      <c r="AC3565" s="67"/>
      <c r="AD3565" s="67"/>
      <c r="AE3565" s="67"/>
      <c r="AF3565" s="67"/>
      <c r="AG3565" s="67"/>
      <c r="AH3565" s="67"/>
      <c r="AI3565" s="67"/>
      <c r="AJ3565" s="68"/>
      <c r="AK3565" s="68"/>
      <c r="AL3565" s="68"/>
      <c r="AM3565" s="67"/>
      <c r="AN3565" s="67"/>
      <c r="AO3565" s="67"/>
      <c r="AP3565" s="67"/>
      <c r="AQ3565" s="67"/>
      <c r="AR3565" s="67"/>
      <c r="AS3565" s="67"/>
      <c r="AT3565" s="67"/>
      <c r="AU3565" s="67"/>
      <c r="AV3565" s="67"/>
      <c r="AW3565" s="67"/>
      <c r="AX3565" s="68"/>
      <c r="AY3565" s="68"/>
      <c r="AZ3565" s="69"/>
      <c r="BA3565" s="70"/>
      <c r="BB3565" s="71"/>
      <c r="BC3565" s="54"/>
      <c r="BD3565" s="41"/>
      <c r="BE3565" s="52"/>
      <c r="BF3565" s="62"/>
      <c r="BG3565" s="275"/>
    </row>
    <row r="3566" spans="1:59" s="63" customFormat="1" ht="12.75" x14ac:dyDescent="0.2">
      <c r="A3566" s="196">
        <v>6</v>
      </c>
      <c r="B3566" s="197" t="s">
        <v>1027</v>
      </c>
      <c r="C3566" s="208">
        <v>63</v>
      </c>
      <c r="D3566" s="209" t="s">
        <v>1056</v>
      </c>
      <c r="E3566" s="212">
        <v>6314</v>
      </c>
      <c r="F3566" s="213" t="s">
        <v>1060</v>
      </c>
      <c r="G3566" s="232"/>
      <c r="H3566" s="97"/>
      <c r="I3566" s="224"/>
      <c r="J3566" s="98"/>
      <c r="K3566" s="98"/>
      <c r="L3566" s="98"/>
      <c r="M3566" s="96"/>
      <c r="N3566" s="307"/>
      <c r="O3566" s="246"/>
      <c r="P3566" s="124"/>
      <c r="Q3566" s="99"/>
      <c r="R3566" s="99"/>
      <c r="S3566" s="99"/>
      <c r="T3566" s="99"/>
      <c r="U3566" s="99"/>
      <c r="V3566" s="99"/>
      <c r="W3566" s="99"/>
      <c r="X3566" s="99"/>
      <c r="Y3566" s="100"/>
      <c r="Z3566" s="100"/>
      <c r="AA3566" s="100"/>
      <c r="AB3566" s="99"/>
      <c r="AC3566" s="99"/>
      <c r="AD3566" s="99"/>
      <c r="AE3566" s="99"/>
      <c r="AF3566" s="99"/>
      <c r="AG3566" s="99"/>
      <c r="AH3566" s="99"/>
      <c r="AI3566" s="99"/>
      <c r="AJ3566" s="100"/>
      <c r="AK3566" s="100"/>
      <c r="AL3566" s="100"/>
      <c r="AM3566" s="99"/>
      <c r="AN3566" s="99"/>
      <c r="AO3566" s="99"/>
      <c r="AP3566" s="99"/>
      <c r="AQ3566" s="99"/>
      <c r="AR3566" s="99"/>
      <c r="AS3566" s="99"/>
      <c r="AT3566" s="99"/>
      <c r="AU3566" s="99"/>
      <c r="AV3566" s="99"/>
      <c r="AW3566" s="99"/>
      <c r="AX3566" s="100"/>
      <c r="AY3566" s="100"/>
      <c r="AZ3566" s="101"/>
      <c r="BA3566" s="102"/>
      <c r="BB3566" s="95"/>
      <c r="BC3566" s="95"/>
      <c r="BD3566" s="41">
        <v>6</v>
      </c>
      <c r="BE3566" s="52">
        <v>63</v>
      </c>
      <c r="BF3566" s="103">
        <v>6314</v>
      </c>
      <c r="BG3566" s="277"/>
    </row>
    <row r="3567" spans="1:59" s="63" customFormat="1" ht="12.75" x14ac:dyDescent="0.2">
      <c r="A3567" s="196">
        <v>6</v>
      </c>
      <c r="B3567" s="197" t="s">
        <v>1027</v>
      </c>
      <c r="C3567" s="208">
        <v>63</v>
      </c>
      <c r="D3567" s="209" t="s">
        <v>1056</v>
      </c>
      <c r="E3567" s="212">
        <v>6314</v>
      </c>
      <c r="F3567" s="213" t="s">
        <v>1060</v>
      </c>
      <c r="G3567" s="231"/>
      <c r="H3567" s="65"/>
      <c r="I3567" s="222"/>
      <c r="J3567" s="66"/>
      <c r="K3567" s="66"/>
      <c r="L3567" s="66"/>
      <c r="M3567" s="64"/>
      <c r="N3567" s="304"/>
      <c r="O3567" s="305"/>
      <c r="P3567" s="127"/>
      <c r="Q3567" s="67"/>
      <c r="R3567" s="67"/>
      <c r="S3567" s="67"/>
      <c r="T3567" s="67"/>
      <c r="U3567" s="67"/>
      <c r="V3567" s="67"/>
      <c r="W3567" s="67"/>
      <c r="X3567" s="67"/>
      <c r="Y3567" s="68"/>
      <c r="Z3567" s="68"/>
      <c r="AA3567" s="68"/>
      <c r="AB3567" s="67"/>
      <c r="AC3567" s="67"/>
      <c r="AD3567" s="67"/>
      <c r="AE3567" s="67"/>
      <c r="AF3567" s="67"/>
      <c r="AG3567" s="67"/>
      <c r="AH3567" s="67"/>
      <c r="AI3567" s="67"/>
      <c r="AJ3567" s="68"/>
      <c r="AK3567" s="68"/>
      <c r="AL3567" s="68"/>
      <c r="AM3567" s="67"/>
      <c r="AN3567" s="67"/>
      <c r="AO3567" s="67"/>
      <c r="AP3567" s="67"/>
      <c r="AQ3567" s="67"/>
      <c r="AR3567" s="67"/>
      <c r="AS3567" s="67"/>
      <c r="AT3567" s="67"/>
      <c r="AU3567" s="67"/>
      <c r="AV3567" s="67"/>
      <c r="AW3567" s="67"/>
      <c r="AX3567" s="68"/>
      <c r="AY3567" s="68"/>
      <c r="AZ3567" s="69"/>
      <c r="BA3567" s="70"/>
      <c r="BB3567" s="71"/>
      <c r="BC3567" s="95"/>
      <c r="BD3567" s="41">
        <v>6</v>
      </c>
      <c r="BE3567" s="52">
        <v>63</v>
      </c>
      <c r="BF3567" s="103">
        <v>6314</v>
      </c>
      <c r="BG3567" s="275"/>
    </row>
    <row r="3568" spans="1:59" s="63" customFormat="1" ht="12.75" x14ac:dyDescent="0.2">
      <c r="A3568" s="196">
        <v>6</v>
      </c>
      <c r="B3568" s="197" t="s">
        <v>1027</v>
      </c>
      <c r="C3568" s="208">
        <v>63</v>
      </c>
      <c r="D3568" s="209" t="s">
        <v>1056</v>
      </c>
      <c r="E3568" s="212">
        <v>6314</v>
      </c>
      <c r="F3568" s="213" t="s">
        <v>1060</v>
      </c>
      <c r="G3568" s="231" t="s">
        <v>1191</v>
      </c>
      <c r="H3568" s="72" t="s">
        <v>1233</v>
      </c>
      <c r="I3568" s="223" t="s">
        <v>1256</v>
      </c>
      <c r="J3568" s="73"/>
      <c r="K3568" s="73"/>
      <c r="L3568" s="73"/>
      <c r="M3568" s="74"/>
      <c r="N3568" s="247"/>
      <c r="O3568" s="306"/>
      <c r="P3568" s="105"/>
      <c r="Q3568" s="75"/>
      <c r="R3568" s="75"/>
      <c r="S3568" s="75"/>
      <c r="T3568" s="75"/>
      <c r="U3568" s="75"/>
      <c r="V3568" s="75"/>
      <c r="W3568" s="75"/>
      <c r="X3568" s="75"/>
      <c r="Y3568" s="76" t="s">
        <v>1241</v>
      </c>
      <c r="Z3568" s="77" t="s">
        <v>1241</v>
      </c>
      <c r="AA3568" s="78">
        <f>AA$2886</f>
        <v>0</v>
      </c>
      <c r="AB3568" s="75"/>
      <c r="AC3568" s="75"/>
      <c r="AD3568" s="75"/>
      <c r="AE3568" s="75"/>
      <c r="AF3568" s="75"/>
      <c r="AG3568" s="75"/>
      <c r="AH3568" s="75"/>
      <c r="AI3568" s="75"/>
      <c r="AJ3568" s="76" t="s">
        <v>1241</v>
      </c>
      <c r="AK3568" s="77" t="s">
        <v>1241</v>
      </c>
      <c r="AL3568" s="78">
        <f>AL$2886</f>
        <v>0</v>
      </c>
      <c r="AM3568" s="75"/>
      <c r="AN3568" s="75"/>
      <c r="AO3568" s="75"/>
      <c r="AP3568" s="75"/>
      <c r="AQ3568" s="75"/>
      <c r="AR3568" s="75"/>
      <c r="AS3568" s="75"/>
      <c r="AT3568" s="75"/>
      <c r="AU3568" s="75"/>
      <c r="AV3568" s="75"/>
      <c r="AW3568" s="76" t="s">
        <v>1241</v>
      </c>
      <c r="AX3568" s="77" t="s">
        <v>1241</v>
      </c>
      <c r="AY3568" s="78">
        <f>AY$2886</f>
        <v>500</v>
      </c>
      <c r="AZ3568" s="79"/>
      <c r="BA3568" s="80" t="str">
        <f>I3568</f>
        <v>&gt; see 5124, Solid timber board linings</v>
      </c>
      <c r="BB3568" s="71"/>
      <c r="BC3568" s="95"/>
      <c r="BD3568" s="41">
        <f>A3568</f>
        <v>6</v>
      </c>
      <c r="BE3568" s="52">
        <f>C3568</f>
        <v>63</v>
      </c>
      <c r="BF3568" s="62">
        <f>E3568</f>
        <v>6314</v>
      </c>
      <c r="BG3568" s="276" t="str">
        <f>H3568</f>
        <v>Default Scenario (Link)</v>
      </c>
    </row>
    <row r="3569" spans="1:59" s="63" customFormat="1" ht="12.75" x14ac:dyDescent="0.2">
      <c r="A3569" s="196">
        <v>6</v>
      </c>
      <c r="B3569" s="197" t="s">
        <v>1027</v>
      </c>
      <c r="C3569" s="208">
        <v>63</v>
      </c>
      <c r="D3569" s="209" t="s">
        <v>1056</v>
      </c>
      <c r="E3569" s="212">
        <v>6314</v>
      </c>
      <c r="F3569" s="213" t="s">
        <v>1060</v>
      </c>
      <c r="G3569" s="231"/>
      <c r="H3569" s="65"/>
      <c r="I3569" s="222"/>
      <c r="J3569" s="66"/>
      <c r="K3569" s="66"/>
      <c r="L3569" s="66"/>
      <c r="M3569" s="64"/>
      <c r="N3569" s="304"/>
      <c r="O3569" s="305"/>
      <c r="P3569" s="127"/>
      <c r="Q3569" s="67"/>
      <c r="R3569" s="67"/>
      <c r="S3569" s="67"/>
      <c r="T3569" s="67"/>
      <c r="U3569" s="67"/>
      <c r="V3569" s="67"/>
      <c r="W3569" s="67"/>
      <c r="X3569" s="67"/>
      <c r="Y3569" s="68"/>
      <c r="Z3569" s="68"/>
      <c r="AA3569" s="68"/>
      <c r="AB3569" s="67"/>
      <c r="AC3569" s="67"/>
      <c r="AD3569" s="67"/>
      <c r="AE3569" s="67"/>
      <c r="AF3569" s="67"/>
      <c r="AG3569" s="67"/>
      <c r="AH3569" s="67"/>
      <c r="AI3569" s="67"/>
      <c r="AJ3569" s="68"/>
      <c r="AK3569" s="68"/>
      <c r="AL3569" s="68"/>
      <c r="AM3569" s="67"/>
      <c r="AN3569" s="67"/>
      <c r="AO3569" s="67"/>
      <c r="AP3569" s="67"/>
      <c r="AQ3569" s="67"/>
      <c r="AR3569" s="67"/>
      <c r="AS3569" s="67"/>
      <c r="AT3569" s="67"/>
      <c r="AU3569" s="67"/>
      <c r="AV3569" s="67"/>
      <c r="AW3569" s="67"/>
      <c r="AX3569" s="68"/>
      <c r="AY3569" s="68"/>
      <c r="AZ3569" s="69"/>
      <c r="BA3569" s="70"/>
      <c r="BB3569" s="71"/>
      <c r="BC3569" s="54"/>
      <c r="BD3569" s="41"/>
      <c r="BE3569" s="52"/>
      <c r="BF3569" s="62"/>
      <c r="BG3569" s="275"/>
    </row>
    <row r="3570" spans="1:59" s="63" customFormat="1" ht="12.75" x14ac:dyDescent="0.2">
      <c r="A3570" s="196">
        <v>6</v>
      </c>
      <c r="B3570" s="197" t="s">
        <v>1027</v>
      </c>
      <c r="C3570" s="208">
        <v>63</v>
      </c>
      <c r="D3570" s="209" t="s">
        <v>1056</v>
      </c>
      <c r="E3570" s="212">
        <v>6314</v>
      </c>
      <c r="F3570" s="213" t="s">
        <v>1060</v>
      </c>
      <c r="G3570" s="232"/>
      <c r="H3570" s="97"/>
      <c r="I3570" s="224"/>
      <c r="J3570" s="98"/>
      <c r="K3570" s="98"/>
      <c r="L3570" s="98"/>
      <c r="M3570" s="96"/>
      <c r="N3570" s="307"/>
      <c r="O3570" s="246"/>
      <c r="P3570" s="124"/>
      <c r="Q3570" s="99"/>
      <c r="R3570" s="99"/>
      <c r="S3570" s="99"/>
      <c r="T3570" s="99"/>
      <c r="U3570" s="99"/>
      <c r="V3570" s="99"/>
      <c r="W3570" s="99"/>
      <c r="X3570" s="99"/>
      <c r="Y3570" s="100"/>
      <c r="Z3570" s="100"/>
      <c r="AA3570" s="100"/>
      <c r="AB3570" s="99"/>
      <c r="AC3570" s="99"/>
      <c r="AD3570" s="99"/>
      <c r="AE3570" s="99"/>
      <c r="AF3570" s="99"/>
      <c r="AG3570" s="99"/>
      <c r="AH3570" s="99"/>
      <c r="AI3570" s="99"/>
      <c r="AJ3570" s="100"/>
      <c r="AK3570" s="100"/>
      <c r="AL3570" s="100"/>
      <c r="AM3570" s="99"/>
      <c r="AN3570" s="99"/>
      <c r="AO3570" s="99"/>
      <c r="AP3570" s="99"/>
      <c r="AQ3570" s="99"/>
      <c r="AR3570" s="99"/>
      <c r="AS3570" s="99"/>
      <c r="AT3570" s="99"/>
      <c r="AU3570" s="99"/>
      <c r="AV3570" s="99"/>
      <c r="AW3570" s="99"/>
      <c r="AX3570" s="100"/>
      <c r="AY3570" s="100"/>
      <c r="AZ3570" s="101"/>
      <c r="BA3570" s="102"/>
      <c r="BB3570" s="95"/>
      <c r="BC3570" s="95"/>
      <c r="BD3570" s="41">
        <v>6</v>
      </c>
      <c r="BE3570" s="52">
        <v>63</v>
      </c>
      <c r="BF3570" s="103">
        <v>6314</v>
      </c>
      <c r="BG3570" s="277"/>
    </row>
    <row r="3571" spans="1:59" x14ac:dyDescent="0.25">
      <c r="A3571" s="196">
        <v>6</v>
      </c>
      <c r="B3571" s="197" t="s">
        <v>1027</v>
      </c>
      <c r="C3571" s="208">
        <v>63</v>
      </c>
      <c r="D3571" s="209" t="s">
        <v>1056</v>
      </c>
      <c r="E3571" s="210">
        <v>6341</v>
      </c>
      <c r="F3571" s="211" t="s">
        <v>1062</v>
      </c>
      <c r="G3571" s="235"/>
      <c r="H3571" s="145"/>
      <c r="I3571" s="221"/>
      <c r="J3571" s="57"/>
      <c r="K3571" s="57"/>
      <c r="L3571" s="57"/>
      <c r="M3571" s="144"/>
      <c r="N3571" s="324"/>
      <c r="O3571" s="325"/>
      <c r="P3571" s="146"/>
      <c r="Q3571" s="146"/>
      <c r="R3571" s="146"/>
      <c r="S3571" s="146"/>
      <c r="T3571" s="146"/>
      <c r="U3571" s="146"/>
      <c r="V3571" s="146"/>
      <c r="W3571" s="146"/>
      <c r="X3571" s="146"/>
      <c r="Y3571" s="59"/>
      <c r="Z3571" s="123"/>
      <c r="AA3571" s="123"/>
      <c r="AB3571" s="146"/>
      <c r="AC3571" s="146"/>
      <c r="AD3571" s="146"/>
      <c r="AE3571" s="146"/>
      <c r="AF3571" s="146"/>
      <c r="AG3571" s="146"/>
      <c r="AH3571" s="146"/>
      <c r="AI3571" s="146"/>
      <c r="AJ3571" s="59"/>
      <c r="AK3571" s="123"/>
      <c r="AL3571" s="123"/>
      <c r="AM3571" s="146"/>
      <c r="AN3571" s="146"/>
      <c r="AO3571" s="146"/>
      <c r="AP3571" s="146"/>
      <c r="AQ3571" s="146"/>
      <c r="AR3571" s="146"/>
      <c r="AS3571" s="146"/>
      <c r="AT3571" s="146"/>
      <c r="AU3571" s="146"/>
      <c r="AV3571" s="146"/>
      <c r="AW3571" s="58"/>
      <c r="AX3571" s="123"/>
      <c r="AY3571" s="59"/>
      <c r="AZ3571" s="147"/>
      <c r="BA3571" s="148"/>
      <c r="BB3571" s="143"/>
      <c r="BC3571" s="143"/>
      <c r="BD3571" s="41">
        <v>6</v>
      </c>
      <c r="BE3571" s="52">
        <v>63</v>
      </c>
      <c r="BF3571" s="62">
        <v>6341</v>
      </c>
      <c r="BG3571" s="284"/>
    </row>
    <row r="3572" spans="1:59" s="63" customFormat="1" ht="12.75" x14ac:dyDescent="0.2">
      <c r="A3572" s="196">
        <v>6</v>
      </c>
      <c r="B3572" s="197" t="s">
        <v>1027</v>
      </c>
      <c r="C3572" s="208">
        <v>63</v>
      </c>
      <c r="D3572" s="209" t="s">
        <v>1056</v>
      </c>
      <c r="E3572" s="210">
        <v>6341</v>
      </c>
      <c r="F3572" s="211" t="s">
        <v>1062</v>
      </c>
      <c r="G3572" s="230"/>
      <c r="H3572" s="56"/>
      <c r="I3572" s="221"/>
      <c r="J3572" s="57"/>
      <c r="K3572" s="57"/>
      <c r="L3572" s="57"/>
      <c r="M3572" s="55"/>
      <c r="N3572" s="303"/>
      <c r="O3572" s="245"/>
      <c r="P3572" s="122"/>
      <c r="Q3572" s="58"/>
      <c r="R3572" s="58"/>
      <c r="S3572" s="58"/>
      <c r="T3572" s="58"/>
      <c r="U3572" s="58"/>
      <c r="V3572" s="58"/>
      <c r="W3572" s="58"/>
      <c r="X3572" s="58"/>
      <c r="Y3572" s="59"/>
      <c r="Z3572" s="59"/>
      <c r="AA3572" s="59"/>
      <c r="AB3572" s="58"/>
      <c r="AC3572" s="58"/>
      <c r="AD3572" s="58"/>
      <c r="AE3572" s="58"/>
      <c r="AF3572" s="58"/>
      <c r="AG3572" s="58"/>
      <c r="AH3572" s="58"/>
      <c r="AI3572" s="58"/>
      <c r="AJ3572" s="59"/>
      <c r="AK3572" s="59"/>
      <c r="AL3572" s="59"/>
      <c r="AM3572" s="58"/>
      <c r="AN3572" s="58"/>
      <c r="AO3572" s="58"/>
      <c r="AP3572" s="58"/>
      <c r="AQ3572" s="58"/>
      <c r="AR3572" s="58"/>
      <c r="AS3572" s="58"/>
      <c r="AT3572" s="58"/>
      <c r="AU3572" s="58"/>
      <c r="AV3572" s="58"/>
      <c r="AW3572" s="58"/>
      <c r="AX3572" s="59"/>
      <c r="AY3572" s="59"/>
      <c r="AZ3572" s="60"/>
      <c r="BA3572" s="61"/>
      <c r="BB3572" s="54"/>
      <c r="BC3572" s="54"/>
      <c r="BD3572" s="41">
        <v>6</v>
      </c>
      <c r="BE3572" s="52">
        <v>63</v>
      </c>
      <c r="BF3572" s="62">
        <v>6341</v>
      </c>
      <c r="BG3572" s="274"/>
    </row>
    <row r="3573" spans="1:59" s="63" customFormat="1" ht="12.75" x14ac:dyDescent="0.2">
      <c r="A3573" s="196">
        <v>6</v>
      </c>
      <c r="B3573" s="197" t="s">
        <v>1027</v>
      </c>
      <c r="C3573" s="208">
        <v>63</v>
      </c>
      <c r="D3573" s="209" t="s">
        <v>1056</v>
      </c>
      <c r="E3573" s="210">
        <v>6341</v>
      </c>
      <c r="F3573" s="211" t="s">
        <v>1062</v>
      </c>
      <c r="G3573" s="231" t="s">
        <v>1192</v>
      </c>
      <c r="H3573" s="65"/>
      <c r="I3573" s="222"/>
      <c r="J3573" s="66"/>
      <c r="K3573" s="66"/>
      <c r="L3573" s="66"/>
      <c r="M3573" s="64"/>
      <c r="N3573" s="308"/>
      <c r="O3573" s="309"/>
      <c r="P3573" s="127"/>
      <c r="Q3573" s="67"/>
      <c r="R3573" s="67"/>
      <c r="S3573" s="67"/>
      <c r="T3573" s="67"/>
      <c r="U3573" s="67"/>
      <c r="V3573" s="67"/>
      <c r="W3573" s="67"/>
      <c r="X3573" s="67"/>
      <c r="Y3573" s="68"/>
      <c r="Z3573" s="68"/>
      <c r="AA3573" s="68"/>
      <c r="AB3573" s="67"/>
      <c r="AC3573" s="67"/>
      <c r="AD3573" s="67"/>
      <c r="AE3573" s="67"/>
      <c r="AF3573" s="67"/>
      <c r="AG3573" s="67"/>
      <c r="AH3573" s="67"/>
      <c r="AI3573" s="67"/>
      <c r="AJ3573" s="68"/>
      <c r="AK3573" s="68"/>
      <c r="AL3573" s="68"/>
      <c r="AM3573" s="67"/>
      <c r="AN3573" s="67"/>
      <c r="AO3573" s="67"/>
      <c r="AP3573" s="67"/>
      <c r="AQ3573" s="67"/>
      <c r="AR3573" s="67"/>
      <c r="AS3573" s="67"/>
      <c r="AT3573" s="67"/>
      <c r="AU3573" s="67"/>
      <c r="AV3573" s="67"/>
      <c r="AW3573" s="67"/>
      <c r="AX3573" s="68"/>
      <c r="AY3573" s="68"/>
      <c r="AZ3573" s="69"/>
      <c r="BA3573" s="70"/>
      <c r="BB3573" s="71"/>
      <c r="BC3573" s="54"/>
      <c r="BD3573" s="41">
        <v>6</v>
      </c>
      <c r="BE3573" s="52">
        <v>63</v>
      </c>
      <c r="BF3573" s="62">
        <v>6341</v>
      </c>
      <c r="BG3573" s="275"/>
    </row>
    <row r="3574" spans="1:59" s="63" customFormat="1" ht="12.75" x14ac:dyDescent="0.2">
      <c r="A3574" s="196">
        <v>6</v>
      </c>
      <c r="B3574" s="197" t="s">
        <v>1027</v>
      </c>
      <c r="C3574" s="208">
        <v>63</v>
      </c>
      <c r="D3574" s="209" t="s">
        <v>1056</v>
      </c>
      <c r="E3574" s="210">
        <v>6341</v>
      </c>
      <c r="F3574" s="211" t="s">
        <v>1062</v>
      </c>
      <c r="G3574" s="231" t="s">
        <v>1192</v>
      </c>
      <c r="H3574" s="72" t="s">
        <v>47</v>
      </c>
      <c r="I3574" s="223"/>
      <c r="J3574" s="73"/>
      <c r="K3574" s="73"/>
      <c r="L3574" s="73"/>
      <c r="M3574" s="74"/>
      <c r="N3574" s="247"/>
      <c r="O3574" s="306"/>
      <c r="P3574" s="105"/>
      <c r="Q3574" s="75"/>
      <c r="R3574" s="75"/>
      <c r="S3574" s="75"/>
      <c r="T3574" s="75"/>
      <c r="U3574" s="75"/>
      <c r="V3574" s="75"/>
      <c r="W3574" s="75"/>
      <c r="X3574" s="75"/>
      <c r="Y3574" s="76">
        <f>IF(ISNUMBER(VLOOKUP(Y3576,P$7:W$7,MATCH(Y3576,P$7:W$7))),VLOOKUP(Y3576,P$7:W$7,MATCH(Y3576,P$7:W$7)),IF(N3578=0,"No Data",IF(Y3576&gt;0,"&lt;100",0)))</f>
        <v>0</v>
      </c>
      <c r="Z3574" s="77">
        <f>IF(ISNUMBER(VLOOKUP(Z3578,P$7:W$7,MATCH(Z3578,P$7:W$7))),VLOOKUP(Z3578,P$7:W$7,MATCH(Z3578,P$7:W$7)),IF(N3578=0,"No Data",IF(Z3578&gt;0,"&lt;100",0)))</f>
        <v>0</v>
      </c>
      <c r="AA3574" s="106">
        <f>IF(ISNUMBER(Z3574),Z3574,0)</f>
        <v>0</v>
      </c>
      <c r="AB3574" s="75"/>
      <c r="AC3574" s="75"/>
      <c r="AD3574" s="75"/>
      <c r="AE3574" s="75"/>
      <c r="AF3574" s="75"/>
      <c r="AG3574" s="75"/>
      <c r="AH3574" s="75"/>
      <c r="AI3574" s="75"/>
      <c r="AJ3574" s="76">
        <f>IF(ISNUMBER(VLOOKUP(AJ3576,AB$7:AH$7,MATCH(AJ3576,AB$7:AH$7))),VLOOKUP(AJ3576,AB$7:AH$7,MATCH(AJ3576,AB$7:AH$7)),IF(N3578=0,"No Data",IF(AJ3576&gt;0,"&lt;50",0)))</f>
        <v>0</v>
      </c>
      <c r="AK3574" s="77">
        <f>IF(ISNUMBER(VLOOKUP(AK3578,AB$7:AH$7,MATCH(AK3578,AB$7:AH$7))),VLOOKUP(AK3578,AB$7:AH$7,MATCH(AK3578,AB$7:AH$7)),IF(N3578=0,"No Data",IF(AK3578&gt;0,"&lt;50",0)))</f>
        <v>0</v>
      </c>
      <c r="AL3574" s="106">
        <f>IF(ISNUMBER(AK3574),AK3574,0)</f>
        <v>0</v>
      </c>
      <c r="AM3574" s="75"/>
      <c r="AN3574" s="75"/>
      <c r="AO3574" s="75"/>
      <c r="AP3574" s="75"/>
      <c r="AQ3574" s="75"/>
      <c r="AR3574" s="75"/>
      <c r="AS3574" s="75"/>
      <c r="AT3574" s="75"/>
      <c r="AU3574" s="75"/>
      <c r="AV3574" s="75"/>
      <c r="AW3574" s="76">
        <f>IF(ISNUMBER(VLOOKUP(AW3576,AM$7:AU$7,MATCH(AW3576,AM$7:AU$7))),VLOOKUP(AW3576,AM$7:AU$7,MATCH(AW3576,AM$7:AU$7)),IF(N3578=0,"No Data",IF(AW3576&gt;0,"&lt;10",0)))</f>
        <v>100</v>
      </c>
      <c r="AX3574" s="77">
        <f>IF(ISNUMBER(VLOOKUP(AX3578,AM$7:AU$7,MATCH(AX3578,AM$7:AU$7))),VLOOKUP(AX3578,AM$7:AU$7,MATCH(AX3578,AM$7:AU$7)),IF(N3578=0,"No Data",IF(AX3578&gt;0,"&lt;10",0)))</f>
        <v>100</v>
      </c>
      <c r="AY3574" s="106">
        <f>IF(ISNUMBER(AX3574),AX3574,0)</f>
        <v>100</v>
      </c>
      <c r="AZ3574" s="79"/>
      <c r="BA3574" s="80"/>
      <c r="BB3574" s="71"/>
      <c r="BC3574" s="54"/>
      <c r="BD3574" s="41">
        <v>6</v>
      </c>
      <c r="BE3574" s="52">
        <v>63</v>
      </c>
      <c r="BF3574" s="62">
        <v>6341</v>
      </c>
      <c r="BG3574" s="276" t="s">
        <v>47</v>
      </c>
    </row>
    <row r="3575" spans="1:59" s="63" customFormat="1" ht="12.75" x14ac:dyDescent="0.2">
      <c r="A3575" s="196">
        <v>6</v>
      </c>
      <c r="B3575" s="197" t="s">
        <v>1027</v>
      </c>
      <c r="C3575" s="208">
        <v>63</v>
      </c>
      <c r="D3575" s="209" t="s">
        <v>1056</v>
      </c>
      <c r="E3575" s="210">
        <v>6341</v>
      </c>
      <c r="F3575" s="211" t="s">
        <v>1062</v>
      </c>
      <c r="G3575" s="231" t="s">
        <v>1192</v>
      </c>
      <c r="H3575" s="81" t="s">
        <v>48</v>
      </c>
      <c r="I3575" s="223"/>
      <c r="J3575" s="73"/>
      <c r="K3575" s="73"/>
      <c r="L3575" s="73"/>
      <c r="M3575" s="74"/>
      <c r="N3575" s="247"/>
      <c r="O3575" s="306"/>
      <c r="P3575" s="105"/>
      <c r="Q3575" s="75"/>
      <c r="R3575" s="75"/>
      <c r="S3575" s="75"/>
      <c r="T3575" s="75"/>
      <c r="U3575" s="75"/>
      <c r="V3575" s="75"/>
      <c r="W3575" s="75"/>
      <c r="X3575" s="75"/>
      <c r="Y3575" s="82">
        <f>MIN(X3579:X3585)</f>
        <v>0</v>
      </c>
      <c r="Z3575" s="83"/>
      <c r="AA3575" s="83"/>
      <c r="AB3575" s="75"/>
      <c r="AC3575" s="75"/>
      <c r="AD3575" s="75"/>
      <c r="AE3575" s="75"/>
      <c r="AF3575" s="75"/>
      <c r="AG3575" s="75"/>
      <c r="AH3575" s="75"/>
      <c r="AI3575" s="75"/>
      <c r="AJ3575" s="82">
        <f>MIN(AI3579:AI3585)</f>
        <v>0</v>
      </c>
      <c r="AK3575" s="83"/>
      <c r="AL3575" s="83"/>
      <c r="AM3575" s="75"/>
      <c r="AN3575" s="75"/>
      <c r="AO3575" s="75"/>
      <c r="AP3575" s="75"/>
      <c r="AQ3575" s="75"/>
      <c r="AR3575" s="75"/>
      <c r="AS3575" s="75"/>
      <c r="AT3575" s="75"/>
      <c r="AU3575" s="75"/>
      <c r="AV3575" s="75"/>
      <c r="AW3575" s="82">
        <f>MIN(AV3579:AV3585)</f>
        <v>100</v>
      </c>
      <c r="AX3575" s="83"/>
      <c r="AY3575" s="83"/>
      <c r="AZ3575" s="79"/>
      <c r="BA3575" s="80"/>
      <c r="BB3575" s="71"/>
      <c r="BC3575" s="54"/>
      <c r="BD3575" s="41">
        <v>6</v>
      </c>
      <c r="BE3575" s="52">
        <v>63</v>
      </c>
      <c r="BF3575" s="62">
        <v>6341</v>
      </c>
      <c r="BG3575" s="278" t="s">
        <v>48</v>
      </c>
    </row>
    <row r="3576" spans="1:59" s="63" customFormat="1" ht="12.75" x14ac:dyDescent="0.2">
      <c r="A3576" s="196">
        <v>6</v>
      </c>
      <c r="B3576" s="197" t="s">
        <v>1027</v>
      </c>
      <c r="C3576" s="208">
        <v>63</v>
      </c>
      <c r="D3576" s="209" t="s">
        <v>1056</v>
      </c>
      <c r="E3576" s="210">
        <v>6341</v>
      </c>
      <c r="F3576" s="211" t="s">
        <v>1062</v>
      </c>
      <c r="G3576" s="231" t="s">
        <v>1192</v>
      </c>
      <c r="H3576" s="81" t="s">
        <v>49</v>
      </c>
      <c r="I3576" s="223"/>
      <c r="J3576" s="73"/>
      <c r="K3576" s="73"/>
      <c r="L3576" s="73"/>
      <c r="M3576" s="74"/>
      <c r="N3576" s="247"/>
      <c r="O3576" s="306"/>
      <c r="P3576" s="105"/>
      <c r="Q3576" s="75"/>
      <c r="R3576" s="75"/>
      <c r="S3576" s="75"/>
      <c r="T3576" s="75"/>
      <c r="U3576" s="75"/>
      <c r="V3576" s="75"/>
      <c r="W3576" s="75"/>
      <c r="X3576" s="75"/>
      <c r="Y3576" s="84">
        <f>IF(ISNUMBER(AVERAGE(X3579:X3585)),AVERAGE(X3579:X3585),0)</f>
        <v>0</v>
      </c>
      <c r="Z3576" s="83"/>
      <c r="AA3576" s="83"/>
      <c r="AB3576" s="75"/>
      <c r="AC3576" s="75"/>
      <c r="AD3576" s="75"/>
      <c r="AE3576" s="75"/>
      <c r="AF3576" s="75"/>
      <c r="AG3576" s="75"/>
      <c r="AH3576" s="75"/>
      <c r="AI3576" s="75"/>
      <c r="AJ3576" s="84">
        <f>IF(ISNUMBER(AVERAGE(AI3579:AI3585)),AVERAGE(AI3579:AI3585),0)</f>
        <v>0</v>
      </c>
      <c r="AK3576" s="83"/>
      <c r="AL3576" s="83"/>
      <c r="AM3576" s="75"/>
      <c r="AN3576" s="75"/>
      <c r="AO3576" s="75"/>
      <c r="AP3576" s="75"/>
      <c r="AQ3576" s="75"/>
      <c r="AR3576" s="75"/>
      <c r="AS3576" s="75"/>
      <c r="AT3576" s="75"/>
      <c r="AU3576" s="75"/>
      <c r="AV3576" s="75"/>
      <c r="AW3576" s="84">
        <f>IF(ISNUMBER(AVERAGE(AV3579:AV3585)),AVERAGE(AV3579:AV3585),0)</f>
        <v>100</v>
      </c>
      <c r="AX3576" s="83"/>
      <c r="AY3576" s="83"/>
      <c r="AZ3576" s="79"/>
      <c r="BA3576" s="80"/>
      <c r="BB3576" s="71"/>
      <c r="BC3576" s="54"/>
      <c r="BD3576" s="41">
        <v>6</v>
      </c>
      <c r="BE3576" s="52">
        <v>63</v>
      </c>
      <c r="BF3576" s="62">
        <v>6341</v>
      </c>
      <c r="BG3576" s="278" t="s">
        <v>49</v>
      </c>
    </row>
    <row r="3577" spans="1:59" s="63" customFormat="1" ht="12.75" x14ac:dyDescent="0.2">
      <c r="A3577" s="196">
        <v>6</v>
      </c>
      <c r="B3577" s="197" t="s">
        <v>1027</v>
      </c>
      <c r="C3577" s="208">
        <v>63</v>
      </c>
      <c r="D3577" s="209" t="s">
        <v>1056</v>
      </c>
      <c r="E3577" s="210">
        <v>6341</v>
      </c>
      <c r="F3577" s="211" t="s">
        <v>1062</v>
      </c>
      <c r="G3577" s="231" t="s">
        <v>1192</v>
      </c>
      <c r="H3577" s="81" t="s">
        <v>50</v>
      </c>
      <c r="I3577" s="223"/>
      <c r="J3577" s="73"/>
      <c r="K3577" s="73"/>
      <c r="L3577" s="73"/>
      <c r="M3577" s="74"/>
      <c r="N3577" s="247"/>
      <c r="O3577" s="306"/>
      <c r="P3577" s="105"/>
      <c r="Q3577" s="75"/>
      <c r="R3577" s="75"/>
      <c r="S3577" s="75"/>
      <c r="T3577" s="75"/>
      <c r="U3577" s="75"/>
      <c r="V3577" s="75"/>
      <c r="W3577" s="75"/>
      <c r="X3577" s="75"/>
      <c r="Y3577" s="84">
        <f>MAX(X3579:X3585)</f>
        <v>0</v>
      </c>
      <c r="Z3577" s="83"/>
      <c r="AA3577" s="83"/>
      <c r="AB3577" s="75"/>
      <c r="AC3577" s="75"/>
      <c r="AD3577" s="75"/>
      <c r="AE3577" s="75"/>
      <c r="AF3577" s="75"/>
      <c r="AG3577" s="75"/>
      <c r="AH3577" s="75"/>
      <c r="AI3577" s="75"/>
      <c r="AJ3577" s="84">
        <f>MAX(AI3579:AI3585)</f>
        <v>0</v>
      </c>
      <c r="AK3577" s="83"/>
      <c r="AL3577" s="83"/>
      <c r="AM3577" s="75"/>
      <c r="AN3577" s="75"/>
      <c r="AO3577" s="75"/>
      <c r="AP3577" s="75"/>
      <c r="AQ3577" s="75"/>
      <c r="AR3577" s="75"/>
      <c r="AS3577" s="75"/>
      <c r="AT3577" s="75"/>
      <c r="AU3577" s="75"/>
      <c r="AV3577" s="75"/>
      <c r="AW3577" s="84">
        <f>MAX(AV3579:AV3585)</f>
        <v>100</v>
      </c>
      <c r="AX3577" s="83"/>
      <c r="AY3577" s="83"/>
      <c r="AZ3577" s="79"/>
      <c r="BA3577" s="80"/>
      <c r="BB3577" s="71"/>
      <c r="BC3577" s="54"/>
      <c r="BD3577" s="41">
        <v>6</v>
      </c>
      <c r="BE3577" s="52">
        <v>63</v>
      </c>
      <c r="BF3577" s="62">
        <v>6341</v>
      </c>
      <c r="BG3577" s="278" t="s">
        <v>50</v>
      </c>
    </row>
    <row r="3578" spans="1:59" s="63" customFormat="1" ht="12.75" x14ac:dyDescent="0.2">
      <c r="A3578" s="196">
        <v>6</v>
      </c>
      <c r="B3578" s="197" t="s">
        <v>1027</v>
      </c>
      <c r="C3578" s="208">
        <v>63</v>
      </c>
      <c r="D3578" s="209" t="s">
        <v>1056</v>
      </c>
      <c r="E3578" s="210">
        <v>6341</v>
      </c>
      <c r="F3578" s="211" t="s">
        <v>1062</v>
      </c>
      <c r="G3578" s="231" t="s">
        <v>1192</v>
      </c>
      <c r="H3578" s="85" t="s">
        <v>51</v>
      </c>
      <c r="I3578" s="223"/>
      <c r="J3578" s="73"/>
      <c r="K3578" s="73"/>
      <c r="L3578" s="73"/>
      <c r="M3578" s="74"/>
      <c r="N3578" s="248">
        <f>SUM(N3579:N3582)</f>
        <v>1</v>
      </c>
      <c r="O3578" s="293">
        <f>SUM(O3579:O3582)</f>
        <v>1</v>
      </c>
      <c r="P3578" s="292"/>
      <c r="Q3578" s="87"/>
      <c r="R3578" s="87"/>
      <c r="S3578" s="87"/>
      <c r="T3578" s="87"/>
      <c r="U3578" s="87"/>
      <c r="V3578" s="87"/>
      <c r="W3578" s="87"/>
      <c r="X3578" s="87"/>
      <c r="Y3578" s="88"/>
      <c r="Z3578" s="86">
        <f>SUM(Z3579:Z3582)</f>
        <v>0</v>
      </c>
      <c r="AA3578" s="88"/>
      <c r="AB3578" s="87"/>
      <c r="AC3578" s="87"/>
      <c r="AD3578" s="87"/>
      <c r="AE3578" s="87"/>
      <c r="AF3578" s="87"/>
      <c r="AG3578" s="87"/>
      <c r="AH3578" s="87"/>
      <c r="AI3578" s="87"/>
      <c r="AJ3578" s="88"/>
      <c r="AK3578" s="86">
        <f>SUM(AK3579:AK3582)</f>
        <v>0</v>
      </c>
      <c r="AL3578" s="88"/>
      <c r="AM3578" s="87"/>
      <c r="AN3578" s="87"/>
      <c r="AO3578" s="87"/>
      <c r="AP3578" s="87"/>
      <c r="AQ3578" s="87"/>
      <c r="AR3578" s="87"/>
      <c r="AS3578" s="87"/>
      <c r="AT3578" s="87"/>
      <c r="AU3578" s="87"/>
      <c r="AV3578" s="87"/>
      <c r="AW3578" s="112"/>
      <c r="AX3578" s="86">
        <f>SUM(AX3579:AX3582)</f>
        <v>100</v>
      </c>
      <c r="AY3578" s="88"/>
      <c r="AZ3578" s="79"/>
      <c r="BA3578" s="80"/>
      <c r="BB3578" s="71"/>
      <c r="BC3578" s="54"/>
      <c r="BD3578" s="41">
        <v>6</v>
      </c>
      <c r="BE3578" s="52">
        <v>63</v>
      </c>
      <c r="BF3578" s="62">
        <v>6341</v>
      </c>
      <c r="BG3578" s="279" t="s">
        <v>51</v>
      </c>
    </row>
    <row r="3579" spans="1:59" s="63" customFormat="1" ht="12.75" x14ac:dyDescent="0.2">
      <c r="A3579" s="196">
        <v>6</v>
      </c>
      <c r="B3579" s="197" t="s">
        <v>1027</v>
      </c>
      <c r="C3579" s="208">
        <v>63</v>
      </c>
      <c r="D3579" s="209" t="s">
        <v>1056</v>
      </c>
      <c r="E3579" s="210">
        <v>6341</v>
      </c>
      <c r="F3579" s="211" t="s">
        <v>1062</v>
      </c>
      <c r="G3579" s="231" t="s">
        <v>1192</v>
      </c>
      <c r="H3579" s="89" t="s">
        <v>52</v>
      </c>
      <c r="I3579" s="90" t="s">
        <v>354</v>
      </c>
      <c r="J3579" s="90"/>
      <c r="K3579" s="90" t="s">
        <v>64</v>
      </c>
      <c r="L3579" s="90" t="s">
        <v>356</v>
      </c>
      <c r="M3579" s="91"/>
      <c r="N3579" s="312">
        <v>1</v>
      </c>
      <c r="O3579" s="313">
        <f>N3579/N3578</f>
        <v>1</v>
      </c>
      <c r="P3579" s="104"/>
      <c r="Q3579" s="92"/>
      <c r="R3579" s="92"/>
      <c r="S3579" s="92"/>
      <c r="T3579" s="92"/>
      <c r="U3579" s="92"/>
      <c r="V3579" s="92"/>
      <c r="W3579" s="92"/>
      <c r="X3579" s="109">
        <f>P3579*P$7+Q3579*Q$7+R3579*R$7+S3579*S$7+T3579*T$7+U3579*U$7+V3579*V$7+W3579*W$7</f>
        <v>0</v>
      </c>
      <c r="Y3579" s="83"/>
      <c r="Z3579" s="110">
        <f>X3579*$O3579</f>
        <v>0</v>
      </c>
      <c r="AA3579" s="111"/>
      <c r="AB3579" s="92"/>
      <c r="AC3579" s="92"/>
      <c r="AD3579" s="92"/>
      <c r="AE3579" s="92"/>
      <c r="AF3579" s="92"/>
      <c r="AG3579" s="92"/>
      <c r="AH3579" s="92"/>
      <c r="AI3579" s="109">
        <f>AB3579*AB$7+AC3579*AC$7+AD3579*AD$7+AE3579*AE$7+AF3579*AF$7+AG3579*AG$7+AH3579*AH$7</f>
        <v>0</v>
      </c>
      <c r="AJ3579" s="83"/>
      <c r="AK3579" s="110">
        <f>AI3579*$O3579</f>
        <v>0</v>
      </c>
      <c r="AL3579" s="111"/>
      <c r="AM3579" s="92"/>
      <c r="AN3579" s="92"/>
      <c r="AO3579" s="92"/>
      <c r="AP3579" s="92">
        <v>1</v>
      </c>
      <c r="AQ3579" s="92"/>
      <c r="AR3579" s="92"/>
      <c r="AS3579" s="92"/>
      <c r="AT3579" s="92"/>
      <c r="AU3579" s="92"/>
      <c r="AV3579" s="109">
        <f>AM3579*AM$7+AN3579*AN$7+AO3579*AO$7+AP3579*AP$7+AQ3579*AQ$7+AR3579*AR$7+AS3579*AS$7+AT3579*AT$7+AU3579*AU$7</f>
        <v>100</v>
      </c>
      <c r="AW3579" s="75"/>
      <c r="AX3579" s="110">
        <f>AV3579*$O3579</f>
        <v>100</v>
      </c>
      <c r="AY3579" s="111"/>
      <c r="AZ3579" s="93"/>
      <c r="BA3579" s="94" t="s">
        <v>105</v>
      </c>
      <c r="BB3579" s="71"/>
      <c r="BC3579" s="54"/>
      <c r="BD3579" s="41">
        <v>6</v>
      </c>
      <c r="BE3579" s="52">
        <v>63</v>
      </c>
      <c r="BF3579" s="62">
        <v>6341</v>
      </c>
      <c r="BG3579" s="280" t="s">
        <v>52</v>
      </c>
    </row>
    <row r="3580" spans="1:59" s="63" customFormat="1" ht="12.75" x14ac:dyDescent="0.2">
      <c r="A3580" s="196">
        <v>6</v>
      </c>
      <c r="B3580" s="197" t="s">
        <v>1027</v>
      </c>
      <c r="C3580" s="208">
        <v>63</v>
      </c>
      <c r="D3580" s="209" t="s">
        <v>1056</v>
      </c>
      <c r="E3580" s="210">
        <v>6341</v>
      </c>
      <c r="F3580" s="211" t="s">
        <v>1062</v>
      </c>
      <c r="G3580" s="231" t="s">
        <v>1192</v>
      </c>
      <c r="H3580" s="65"/>
      <c r="I3580" s="222"/>
      <c r="J3580" s="66"/>
      <c r="K3580" s="66"/>
      <c r="L3580" s="66"/>
      <c r="M3580" s="64"/>
      <c r="N3580" s="304"/>
      <c r="O3580" s="305"/>
      <c r="P3580" s="127"/>
      <c r="Q3580" s="67"/>
      <c r="R3580" s="67"/>
      <c r="S3580" s="67"/>
      <c r="T3580" s="67"/>
      <c r="U3580" s="67"/>
      <c r="V3580" s="67"/>
      <c r="W3580" s="67"/>
      <c r="X3580" s="67"/>
      <c r="Y3580" s="68"/>
      <c r="Z3580" s="68"/>
      <c r="AA3580" s="68"/>
      <c r="AB3580" s="67"/>
      <c r="AC3580" s="67"/>
      <c r="AD3580" s="67"/>
      <c r="AE3580" s="67"/>
      <c r="AF3580" s="67"/>
      <c r="AG3580" s="67"/>
      <c r="AH3580" s="67"/>
      <c r="AI3580" s="67"/>
      <c r="AJ3580" s="68"/>
      <c r="AK3580" s="68"/>
      <c r="AL3580" s="68"/>
      <c r="AM3580" s="67"/>
      <c r="AN3580" s="67"/>
      <c r="AO3580" s="67"/>
      <c r="AP3580" s="67"/>
      <c r="AQ3580" s="67"/>
      <c r="AR3580" s="67"/>
      <c r="AS3580" s="67"/>
      <c r="AT3580" s="67"/>
      <c r="AU3580" s="67"/>
      <c r="AV3580" s="67"/>
      <c r="AW3580" s="67"/>
      <c r="AX3580" s="68"/>
      <c r="AY3580" s="68"/>
      <c r="AZ3580" s="69"/>
      <c r="BA3580" s="70"/>
      <c r="BB3580" s="71"/>
      <c r="BC3580" s="54"/>
      <c r="BD3580" s="41"/>
      <c r="BE3580" s="52"/>
      <c r="BF3580" s="62"/>
      <c r="BG3580" s="275"/>
    </row>
    <row r="3581" spans="1:59" s="63" customFormat="1" ht="12.75" x14ac:dyDescent="0.2">
      <c r="A3581" s="196">
        <v>6</v>
      </c>
      <c r="B3581" s="197" t="s">
        <v>1027</v>
      </c>
      <c r="C3581" s="208">
        <v>63</v>
      </c>
      <c r="D3581" s="209" t="s">
        <v>1056</v>
      </c>
      <c r="E3581" s="210">
        <v>6341</v>
      </c>
      <c r="F3581" s="211" t="s">
        <v>1062</v>
      </c>
      <c r="G3581" s="230"/>
      <c r="H3581" s="56"/>
      <c r="I3581" s="221"/>
      <c r="J3581" s="57"/>
      <c r="K3581" s="57"/>
      <c r="L3581" s="57"/>
      <c r="M3581" s="55"/>
      <c r="N3581" s="303"/>
      <c r="O3581" s="245"/>
      <c r="P3581" s="122"/>
      <c r="Q3581" s="58"/>
      <c r="R3581" s="58"/>
      <c r="S3581" s="58"/>
      <c r="T3581" s="58"/>
      <c r="U3581" s="58"/>
      <c r="V3581" s="58"/>
      <c r="W3581" s="58"/>
      <c r="X3581" s="58"/>
      <c r="Y3581" s="59"/>
      <c r="Z3581" s="59"/>
      <c r="AA3581" s="59"/>
      <c r="AB3581" s="58"/>
      <c r="AC3581" s="58"/>
      <c r="AD3581" s="58"/>
      <c r="AE3581" s="58"/>
      <c r="AF3581" s="58"/>
      <c r="AG3581" s="58"/>
      <c r="AH3581" s="58"/>
      <c r="AI3581" s="58"/>
      <c r="AJ3581" s="59"/>
      <c r="AK3581" s="59"/>
      <c r="AL3581" s="59"/>
      <c r="AM3581" s="58"/>
      <c r="AN3581" s="58"/>
      <c r="AO3581" s="58"/>
      <c r="AP3581" s="58"/>
      <c r="AQ3581" s="58"/>
      <c r="AR3581" s="58"/>
      <c r="AS3581" s="58"/>
      <c r="AT3581" s="58"/>
      <c r="AU3581" s="58"/>
      <c r="AV3581" s="58"/>
      <c r="AW3581" s="58"/>
      <c r="AX3581" s="59"/>
      <c r="AY3581" s="59"/>
      <c r="AZ3581" s="60"/>
      <c r="BA3581" s="61"/>
      <c r="BB3581" s="54"/>
      <c r="BC3581" s="54"/>
      <c r="BD3581" s="41">
        <v>6</v>
      </c>
      <c r="BE3581" s="52">
        <v>63</v>
      </c>
      <c r="BF3581" s="62">
        <v>6341</v>
      </c>
      <c r="BG3581" s="274"/>
    </row>
    <row r="3582" spans="1:59" s="63" customFormat="1" ht="12.75" x14ac:dyDescent="0.2">
      <c r="A3582" s="196">
        <v>6</v>
      </c>
      <c r="B3582" s="197" t="s">
        <v>1027</v>
      </c>
      <c r="C3582" s="208">
        <v>63</v>
      </c>
      <c r="D3582" s="209" t="s">
        <v>1056</v>
      </c>
      <c r="E3582" s="210">
        <v>6341</v>
      </c>
      <c r="F3582" s="211" t="s">
        <v>1062</v>
      </c>
      <c r="G3582" s="231"/>
      <c r="H3582" s="65"/>
      <c r="I3582" s="222"/>
      <c r="J3582" s="66"/>
      <c r="K3582" s="66"/>
      <c r="L3582" s="66"/>
      <c r="M3582" s="64"/>
      <c r="N3582" s="304"/>
      <c r="O3582" s="305"/>
      <c r="P3582" s="127"/>
      <c r="Q3582" s="67"/>
      <c r="R3582" s="67"/>
      <c r="S3582" s="67"/>
      <c r="T3582" s="67"/>
      <c r="U3582" s="67"/>
      <c r="V3582" s="67"/>
      <c r="W3582" s="67"/>
      <c r="X3582" s="67"/>
      <c r="Y3582" s="68"/>
      <c r="Z3582" s="68"/>
      <c r="AA3582" s="68"/>
      <c r="AB3582" s="67"/>
      <c r="AC3582" s="67"/>
      <c r="AD3582" s="67"/>
      <c r="AE3582" s="67"/>
      <c r="AF3582" s="67"/>
      <c r="AG3582" s="67"/>
      <c r="AH3582" s="67"/>
      <c r="AI3582" s="67"/>
      <c r="AJ3582" s="68"/>
      <c r="AK3582" s="68"/>
      <c r="AL3582" s="68"/>
      <c r="AM3582" s="67"/>
      <c r="AN3582" s="67"/>
      <c r="AO3582" s="67"/>
      <c r="AP3582" s="67"/>
      <c r="AQ3582" s="67"/>
      <c r="AR3582" s="67"/>
      <c r="AS3582" s="67"/>
      <c r="AT3582" s="67"/>
      <c r="AU3582" s="67"/>
      <c r="AV3582" s="67"/>
      <c r="AW3582" s="67"/>
      <c r="AX3582" s="68"/>
      <c r="AY3582" s="68"/>
      <c r="AZ3582" s="69"/>
      <c r="BA3582" s="70"/>
      <c r="BB3582" s="71"/>
      <c r="BC3582" s="54"/>
      <c r="BD3582" s="41">
        <v>6</v>
      </c>
      <c r="BE3582" s="52">
        <v>63</v>
      </c>
      <c r="BF3582" s="62">
        <v>6341</v>
      </c>
      <c r="BG3582" s="275"/>
    </row>
    <row r="3583" spans="1:59" s="63" customFormat="1" ht="12.75" x14ac:dyDescent="0.2">
      <c r="A3583" s="196">
        <v>6</v>
      </c>
      <c r="B3583" s="197" t="s">
        <v>1027</v>
      </c>
      <c r="C3583" s="208">
        <v>63</v>
      </c>
      <c r="D3583" s="209" t="s">
        <v>1056</v>
      </c>
      <c r="E3583" s="210">
        <v>6341</v>
      </c>
      <c r="F3583" s="211" t="s">
        <v>1062</v>
      </c>
      <c r="G3583" s="231" t="s">
        <v>1191</v>
      </c>
      <c r="H3583" s="72" t="s">
        <v>1233</v>
      </c>
      <c r="I3583" s="223" t="s">
        <v>1256</v>
      </c>
      <c r="J3583" s="73"/>
      <c r="K3583" s="73"/>
      <c r="L3583" s="73"/>
      <c r="M3583" s="74"/>
      <c r="N3583" s="247"/>
      <c r="O3583" s="306"/>
      <c r="P3583" s="105"/>
      <c r="Q3583" s="75"/>
      <c r="R3583" s="75"/>
      <c r="S3583" s="75"/>
      <c r="T3583" s="75"/>
      <c r="U3583" s="75"/>
      <c r="V3583" s="75"/>
      <c r="W3583" s="75"/>
      <c r="X3583" s="75"/>
      <c r="Y3583" s="76" t="s">
        <v>1241</v>
      </c>
      <c r="Z3583" s="77" t="s">
        <v>1241</v>
      </c>
      <c r="AA3583" s="78">
        <f>AA$2886</f>
        <v>0</v>
      </c>
      <c r="AB3583" s="75"/>
      <c r="AC3583" s="75"/>
      <c r="AD3583" s="75"/>
      <c r="AE3583" s="75"/>
      <c r="AF3583" s="75"/>
      <c r="AG3583" s="75"/>
      <c r="AH3583" s="75"/>
      <c r="AI3583" s="75"/>
      <c r="AJ3583" s="76" t="s">
        <v>1241</v>
      </c>
      <c r="AK3583" s="77" t="s">
        <v>1241</v>
      </c>
      <c r="AL3583" s="78">
        <f>AL$2886</f>
        <v>0</v>
      </c>
      <c r="AM3583" s="75"/>
      <c r="AN3583" s="75"/>
      <c r="AO3583" s="75"/>
      <c r="AP3583" s="75"/>
      <c r="AQ3583" s="75"/>
      <c r="AR3583" s="75"/>
      <c r="AS3583" s="75"/>
      <c r="AT3583" s="75"/>
      <c r="AU3583" s="75"/>
      <c r="AV3583" s="75"/>
      <c r="AW3583" s="76" t="s">
        <v>1241</v>
      </c>
      <c r="AX3583" s="77" t="s">
        <v>1241</v>
      </c>
      <c r="AY3583" s="78">
        <f>AY$2886</f>
        <v>500</v>
      </c>
      <c r="AZ3583" s="79"/>
      <c r="BA3583" s="80" t="str">
        <f>I3583</f>
        <v>&gt; see 5124, Solid timber board linings</v>
      </c>
      <c r="BB3583" s="71"/>
      <c r="BC3583" s="95"/>
      <c r="BD3583" s="41">
        <f>A3583</f>
        <v>6</v>
      </c>
      <c r="BE3583" s="52">
        <f>C3583</f>
        <v>63</v>
      </c>
      <c r="BF3583" s="62">
        <f>E3583</f>
        <v>6341</v>
      </c>
      <c r="BG3583" s="276" t="str">
        <f>H3583</f>
        <v>Default Scenario (Link)</v>
      </c>
    </row>
    <row r="3584" spans="1:59" s="63" customFormat="1" ht="12.75" x14ac:dyDescent="0.2">
      <c r="A3584" s="196">
        <v>6</v>
      </c>
      <c r="B3584" s="197" t="s">
        <v>1027</v>
      </c>
      <c r="C3584" s="208">
        <v>63</v>
      </c>
      <c r="D3584" s="209" t="s">
        <v>1056</v>
      </c>
      <c r="E3584" s="210">
        <v>6341</v>
      </c>
      <c r="F3584" s="211" t="s">
        <v>1062</v>
      </c>
      <c r="G3584" s="231"/>
      <c r="H3584" s="65"/>
      <c r="I3584" s="222"/>
      <c r="J3584" s="66"/>
      <c r="K3584" s="66"/>
      <c r="L3584" s="66"/>
      <c r="M3584" s="64"/>
      <c r="N3584" s="304"/>
      <c r="O3584" s="305"/>
      <c r="P3584" s="127"/>
      <c r="Q3584" s="67"/>
      <c r="R3584" s="67"/>
      <c r="S3584" s="67"/>
      <c r="T3584" s="67"/>
      <c r="U3584" s="67"/>
      <c r="V3584" s="67"/>
      <c r="W3584" s="67"/>
      <c r="X3584" s="67"/>
      <c r="Y3584" s="68"/>
      <c r="Z3584" s="68"/>
      <c r="AA3584" s="68"/>
      <c r="AB3584" s="67"/>
      <c r="AC3584" s="67"/>
      <c r="AD3584" s="67"/>
      <c r="AE3584" s="67"/>
      <c r="AF3584" s="67"/>
      <c r="AG3584" s="67"/>
      <c r="AH3584" s="67"/>
      <c r="AI3584" s="67"/>
      <c r="AJ3584" s="68"/>
      <c r="AK3584" s="68"/>
      <c r="AL3584" s="68"/>
      <c r="AM3584" s="67"/>
      <c r="AN3584" s="67"/>
      <c r="AO3584" s="67"/>
      <c r="AP3584" s="67"/>
      <c r="AQ3584" s="67"/>
      <c r="AR3584" s="67"/>
      <c r="AS3584" s="67"/>
      <c r="AT3584" s="67"/>
      <c r="AU3584" s="67"/>
      <c r="AV3584" s="67"/>
      <c r="AW3584" s="67"/>
      <c r="AX3584" s="68"/>
      <c r="AY3584" s="68"/>
      <c r="AZ3584" s="69"/>
      <c r="BA3584" s="70"/>
      <c r="BB3584" s="71"/>
      <c r="BC3584" s="54"/>
      <c r="BD3584" s="41"/>
      <c r="BE3584" s="52"/>
      <c r="BF3584" s="62"/>
      <c r="BG3584" s="275"/>
    </row>
    <row r="3585" spans="1:59" s="63" customFormat="1" ht="12.75" x14ac:dyDescent="0.2">
      <c r="A3585" s="196">
        <v>6</v>
      </c>
      <c r="B3585" s="197" t="s">
        <v>1027</v>
      </c>
      <c r="C3585" s="208">
        <v>63</v>
      </c>
      <c r="D3585" s="209" t="s">
        <v>1056</v>
      </c>
      <c r="E3585" s="210">
        <v>6341</v>
      </c>
      <c r="F3585" s="211" t="s">
        <v>1062</v>
      </c>
      <c r="G3585" s="230"/>
      <c r="H3585" s="56"/>
      <c r="I3585" s="221"/>
      <c r="J3585" s="57"/>
      <c r="K3585" s="57"/>
      <c r="L3585" s="57"/>
      <c r="M3585" s="55"/>
      <c r="N3585" s="303"/>
      <c r="O3585" s="245"/>
      <c r="P3585" s="122"/>
      <c r="Q3585" s="58"/>
      <c r="R3585" s="58"/>
      <c r="S3585" s="58"/>
      <c r="T3585" s="58"/>
      <c r="U3585" s="58"/>
      <c r="V3585" s="58"/>
      <c r="W3585" s="58"/>
      <c r="X3585" s="58"/>
      <c r="Y3585" s="59"/>
      <c r="Z3585" s="59"/>
      <c r="AA3585" s="59"/>
      <c r="AB3585" s="58"/>
      <c r="AC3585" s="58"/>
      <c r="AD3585" s="58"/>
      <c r="AE3585" s="58"/>
      <c r="AF3585" s="58"/>
      <c r="AG3585" s="58"/>
      <c r="AH3585" s="58"/>
      <c r="AI3585" s="58"/>
      <c r="AJ3585" s="59"/>
      <c r="AK3585" s="59"/>
      <c r="AL3585" s="59"/>
      <c r="AM3585" s="58"/>
      <c r="AN3585" s="58"/>
      <c r="AO3585" s="58"/>
      <c r="AP3585" s="58"/>
      <c r="AQ3585" s="58"/>
      <c r="AR3585" s="58"/>
      <c r="AS3585" s="58"/>
      <c r="AT3585" s="58"/>
      <c r="AU3585" s="58"/>
      <c r="AV3585" s="58"/>
      <c r="AW3585" s="58"/>
      <c r="AX3585" s="59"/>
      <c r="AY3585" s="59"/>
      <c r="AZ3585" s="60"/>
      <c r="BA3585" s="61"/>
      <c r="BB3585" s="54"/>
      <c r="BC3585" s="54"/>
      <c r="BD3585" s="41">
        <v>6</v>
      </c>
      <c r="BE3585" s="52">
        <v>63</v>
      </c>
      <c r="BF3585" s="62">
        <v>6341</v>
      </c>
      <c r="BG3585" s="274"/>
    </row>
    <row r="3586" spans="1:59" s="53" customFormat="1" ht="18.75" x14ac:dyDescent="0.3">
      <c r="A3586" s="202">
        <v>6</v>
      </c>
      <c r="B3586" s="203" t="s">
        <v>1027</v>
      </c>
      <c r="C3586" s="205">
        <v>64</v>
      </c>
      <c r="D3586" s="206" t="s">
        <v>1063</v>
      </c>
      <c r="E3586" s="207"/>
      <c r="F3586" s="207"/>
      <c r="G3586" s="229"/>
      <c r="H3586" s="44"/>
      <c r="I3586" s="226"/>
      <c r="J3586" s="192"/>
      <c r="K3586" s="192"/>
      <c r="L3586" s="192"/>
      <c r="M3586" s="194"/>
      <c r="N3586" s="302"/>
      <c r="O3586" s="298"/>
      <c r="P3586" s="47"/>
      <c r="Q3586" s="47"/>
      <c r="R3586" s="47"/>
      <c r="S3586" s="47"/>
      <c r="T3586" s="47"/>
      <c r="U3586" s="47"/>
      <c r="V3586" s="47"/>
      <c r="W3586" s="47"/>
      <c r="X3586" s="47"/>
      <c r="Y3586" s="48"/>
      <c r="Z3586" s="48"/>
      <c r="AA3586" s="48"/>
      <c r="AB3586" s="47"/>
      <c r="AC3586" s="47"/>
      <c r="AD3586" s="47"/>
      <c r="AE3586" s="47"/>
      <c r="AF3586" s="47"/>
      <c r="AG3586" s="47"/>
      <c r="AH3586" s="47"/>
      <c r="AI3586" s="47"/>
      <c r="AJ3586" s="48"/>
      <c r="AK3586" s="48"/>
      <c r="AL3586" s="48"/>
      <c r="AM3586" s="47"/>
      <c r="AN3586" s="47"/>
      <c r="AO3586" s="47"/>
      <c r="AP3586" s="47"/>
      <c r="AQ3586" s="47"/>
      <c r="AR3586" s="47"/>
      <c r="AS3586" s="47"/>
      <c r="AT3586" s="47"/>
      <c r="AU3586" s="47"/>
      <c r="AV3586" s="47"/>
      <c r="AW3586" s="47"/>
      <c r="AX3586" s="48"/>
      <c r="AY3586" s="333"/>
      <c r="AZ3586" s="49"/>
      <c r="BA3586" s="50"/>
      <c r="BB3586" s="51"/>
      <c r="BC3586" s="45"/>
      <c r="BD3586" s="41">
        <v>6</v>
      </c>
      <c r="BE3586" s="52">
        <v>64</v>
      </c>
      <c r="BF3586" s="52" t="s">
        <v>1063</v>
      </c>
      <c r="BG3586" s="273"/>
    </row>
    <row r="3587" spans="1:59" x14ac:dyDescent="0.25">
      <c r="A3587" s="196">
        <v>6</v>
      </c>
      <c r="B3587" s="197" t="s">
        <v>1027</v>
      </c>
      <c r="C3587" s="208">
        <v>64</v>
      </c>
      <c r="D3587" s="209" t="s">
        <v>1063</v>
      </c>
      <c r="E3587" s="212">
        <v>6411</v>
      </c>
      <c r="F3587" s="213" t="s">
        <v>1064</v>
      </c>
      <c r="G3587" s="234"/>
      <c r="H3587" s="138"/>
      <c r="I3587" s="224"/>
      <c r="J3587" s="98"/>
      <c r="K3587" s="98"/>
      <c r="L3587" s="98"/>
      <c r="M3587" s="137"/>
      <c r="N3587" s="322"/>
      <c r="O3587" s="323"/>
      <c r="P3587" s="139"/>
      <c r="Q3587" s="139"/>
      <c r="R3587" s="139"/>
      <c r="S3587" s="139"/>
      <c r="T3587" s="139"/>
      <c r="U3587" s="139"/>
      <c r="V3587" s="139"/>
      <c r="W3587" s="139"/>
      <c r="X3587" s="139"/>
      <c r="Y3587" s="100"/>
      <c r="Z3587" s="125"/>
      <c r="AA3587" s="125"/>
      <c r="AB3587" s="139"/>
      <c r="AC3587" s="139"/>
      <c r="AD3587" s="139"/>
      <c r="AE3587" s="139"/>
      <c r="AF3587" s="139"/>
      <c r="AG3587" s="139"/>
      <c r="AH3587" s="139"/>
      <c r="AI3587" s="139"/>
      <c r="AJ3587" s="100"/>
      <c r="AK3587" s="125"/>
      <c r="AL3587" s="125"/>
      <c r="AM3587" s="139"/>
      <c r="AN3587" s="139"/>
      <c r="AO3587" s="139"/>
      <c r="AP3587" s="139"/>
      <c r="AQ3587" s="139"/>
      <c r="AR3587" s="139"/>
      <c r="AS3587" s="139"/>
      <c r="AT3587" s="139"/>
      <c r="AU3587" s="139"/>
      <c r="AV3587" s="139"/>
      <c r="AW3587" s="99"/>
      <c r="AX3587" s="125"/>
      <c r="AY3587" s="100"/>
      <c r="AZ3587" s="140"/>
      <c r="BA3587" s="141"/>
      <c r="BB3587" s="136"/>
      <c r="BC3587" s="136"/>
      <c r="BD3587" s="41">
        <v>6</v>
      </c>
      <c r="BE3587" s="52">
        <v>64</v>
      </c>
      <c r="BF3587" s="103">
        <v>6411</v>
      </c>
      <c r="BG3587" s="283"/>
    </row>
    <row r="3588" spans="1:59" s="63" customFormat="1" ht="12.75" x14ac:dyDescent="0.2">
      <c r="A3588" s="196">
        <v>6</v>
      </c>
      <c r="B3588" s="197" t="s">
        <v>1027</v>
      </c>
      <c r="C3588" s="208">
        <v>64</v>
      </c>
      <c r="D3588" s="209" t="s">
        <v>1063</v>
      </c>
      <c r="E3588" s="212">
        <v>6411</v>
      </c>
      <c r="F3588" s="213" t="s">
        <v>1064</v>
      </c>
      <c r="G3588" s="232"/>
      <c r="H3588" s="97"/>
      <c r="I3588" s="224"/>
      <c r="J3588" s="98"/>
      <c r="K3588" s="98"/>
      <c r="L3588" s="98"/>
      <c r="M3588" s="96"/>
      <c r="N3588" s="307"/>
      <c r="O3588" s="246"/>
      <c r="P3588" s="124"/>
      <c r="Q3588" s="99"/>
      <c r="R3588" s="99"/>
      <c r="S3588" s="99"/>
      <c r="T3588" s="99"/>
      <c r="U3588" s="99"/>
      <c r="V3588" s="99"/>
      <c r="W3588" s="99"/>
      <c r="X3588" s="99"/>
      <c r="Y3588" s="100"/>
      <c r="Z3588" s="100"/>
      <c r="AA3588" s="100"/>
      <c r="AB3588" s="99"/>
      <c r="AC3588" s="99"/>
      <c r="AD3588" s="99"/>
      <c r="AE3588" s="99"/>
      <c r="AF3588" s="99"/>
      <c r="AG3588" s="99"/>
      <c r="AH3588" s="99"/>
      <c r="AI3588" s="99"/>
      <c r="AJ3588" s="100"/>
      <c r="AK3588" s="100"/>
      <c r="AL3588" s="100"/>
      <c r="AM3588" s="99"/>
      <c r="AN3588" s="99"/>
      <c r="AO3588" s="99"/>
      <c r="AP3588" s="99"/>
      <c r="AQ3588" s="99"/>
      <c r="AR3588" s="99"/>
      <c r="AS3588" s="99"/>
      <c r="AT3588" s="99"/>
      <c r="AU3588" s="99"/>
      <c r="AV3588" s="99"/>
      <c r="AW3588" s="99"/>
      <c r="AX3588" s="100"/>
      <c r="AY3588" s="100"/>
      <c r="AZ3588" s="101"/>
      <c r="BA3588" s="102"/>
      <c r="BB3588" s="95"/>
      <c r="BC3588" s="95"/>
      <c r="BD3588" s="41">
        <v>6</v>
      </c>
      <c r="BE3588" s="52">
        <v>64</v>
      </c>
      <c r="BF3588" s="103">
        <v>6411</v>
      </c>
      <c r="BG3588" s="277"/>
    </row>
    <row r="3589" spans="1:59" s="63" customFormat="1" ht="12.75" x14ac:dyDescent="0.2">
      <c r="A3589" s="196">
        <v>6</v>
      </c>
      <c r="B3589" s="197" t="s">
        <v>1027</v>
      </c>
      <c r="C3589" s="208">
        <v>64</v>
      </c>
      <c r="D3589" s="209" t="s">
        <v>1063</v>
      </c>
      <c r="E3589" s="212">
        <v>6411</v>
      </c>
      <c r="F3589" s="213" t="s">
        <v>1064</v>
      </c>
      <c r="G3589" s="231"/>
      <c r="H3589" s="65"/>
      <c r="I3589" s="222"/>
      <c r="J3589" s="66"/>
      <c r="K3589" s="66"/>
      <c r="L3589" s="66"/>
      <c r="M3589" s="64"/>
      <c r="N3589" s="304"/>
      <c r="O3589" s="305"/>
      <c r="P3589" s="127"/>
      <c r="Q3589" s="67"/>
      <c r="R3589" s="67"/>
      <c r="S3589" s="67"/>
      <c r="T3589" s="67"/>
      <c r="U3589" s="67"/>
      <c r="V3589" s="67"/>
      <c r="W3589" s="67"/>
      <c r="X3589" s="67"/>
      <c r="Y3589" s="68"/>
      <c r="Z3589" s="68"/>
      <c r="AA3589" s="68"/>
      <c r="AB3589" s="67"/>
      <c r="AC3589" s="67"/>
      <c r="AD3589" s="67"/>
      <c r="AE3589" s="67"/>
      <c r="AF3589" s="67"/>
      <c r="AG3589" s="67"/>
      <c r="AH3589" s="67"/>
      <c r="AI3589" s="67"/>
      <c r="AJ3589" s="68"/>
      <c r="AK3589" s="68"/>
      <c r="AL3589" s="68"/>
      <c r="AM3589" s="67"/>
      <c r="AN3589" s="67"/>
      <c r="AO3589" s="67"/>
      <c r="AP3589" s="67"/>
      <c r="AQ3589" s="67"/>
      <c r="AR3589" s="67"/>
      <c r="AS3589" s="67"/>
      <c r="AT3589" s="67"/>
      <c r="AU3589" s="67"/>
      <c r="AV3589" s="67"/>
      <c r="AW3589" s="67"/>
      <c r="AX3589" s="68"/>
      <c r="AY3589" s="68"/>
      <c r="AZ3589" s="69"/>
      <c r="BA3589" s="70"/>
      <c r="BB3589" s="71"/>
      <c r="BC3589" s="95"/>
      <c r="BD3589" s="41">
        <v>6</v>
      </c>
      <c r="BE3589" s="52">
        <v>64</v>
      </c>
      <c r="BF3589" s="103">
        <v>6411</v>
      </c>
      <c r="BG3589" s="275"/>
    </row>
    <row r="3590" spans="1:59" s="63" customFormat="1" ht="12.75" x14ac:dyDescent="0.2">
      <c r="A3590" s="196">
        <v>6</v>
      </c>
      <c r="B3590" s="197" t="s">
        <v>1027</v>
      </c>
      <c r="C3590" s="208">
        <v>64</v>
      </c>
      <c r="D3590" s="209" t="s">
        <v>1063</v>
      </c>
      <c r="E3590" s="212">
        <v>6411</v>
      </c>
      <c r="F3590" s="213" t="s">
        <v>1064</v>
      </c>
      <c r="G3590" s="231"/>
      <c r="H3590" s="72" t="s">
        <v>47</v>
      </c>
      <c r="I3590" s="223"/>
      <c r="J3590" s="73"/>
      <c r="K3590" s="73"/>
      <c r="L3590" s="73"/>
      <c r="M3590" s="74"/>
      <c r="N3590" s="247"/>
      <c r="O3590" s="306"/>
      <c r="P3590" s="105"/>
      <c r="Q3590" s="75"/>
      <c r="R3590" s="75"/>
      <c r="S3590" s="75"/>
      <c r="T3590" s="75"/>
      <c r="U3590" s="75"/>
      <c r="V3590" s="75"/>
      <c r="W3590" s="75"/>
      <c r="X3590" s="75"/>
      <c r="Y3590" s="76">
        <f>IF(ISNUMBER(VLOOKUP(Y3592,P$7:W$7,MATCH(Y3592,P$7:W$7))),VLOOKUP(Y3592,P$7:W$7,MATCH(Y3592,P$7:W$7)),IF(N3594=0,"No Data",IF(Y3592&gt;0,"&lt;100",0)))</f>
        <v>10000</v>
      </c>
      <c r="Z3590" s="77">
        <f>IF(ISNUMBER(VLOOKUP(Z3594,P$7:W$7,MATCH(Z3594,P$7:W$7))),VLOOKUP(Z3594,P$7:W$7,MATCH(Z3594,P$7:W$7)),IF(N3594=0,"No Data",IF(Z3594&gt;0,"&lt;100",0)))</f>
        <v>10000</v>
      </c>
      <c r="AA3590" s="106">
        <f>IF(ISNUMBER(Z3590),Z3590,0)</f>
        <v>10000</v>
      </c>
      <c r="AB3590" s="75"/>
      <c r="AC3590" s="75"/>
      <c r="AD3590" s="75"/>
      <c r="AE3590" s="75"/>
      <c r="AF3590" s="75"/>
      <c r="AG3590" s="75"/>
      <c r="AH3590" s="75"/>
      <c r="AI3590" s="75"/>
      <c r="AJ3590" s="76">
        <f>IF(ISNUMBER(VLOOKUP(AJ3592,AB$7:AH$7,MATCH(AJ3592,AB$7:AH$7))),VLOOKUP(AJ3592,AB$7:AH$7,MATCH(AJ3592,AB$7:AH$7)),IF(N3594=0,"No Data",IF(AJ3592&gt;0,"&lt;50",0)))</f>
        <v>0</v>
      </c>
      <c r="AK3590" s="77">
        <f>IF(ISNUMBER(VLOOKUP(AK3594,AB$7:AH$7,MATCH(AK3594,AB$7:AH$7))),VLOOKUP(AK3594,AB$7:AH$7,MATCH(AK3594,AB$7:AH$7)),IF(N3594=0,"No Data",IF(AK3594&gt;0,"&lt;50",0)))</f>
        <v>0</v>
      </c>
      <c r="AL3590" s="106">
        <f>IF(ISNUMBER(AK3590),AK3590,0)</f>
        <v>0</v>
      </c>
      <c r="AM3590" s="75"/>
      <c r="AN3590" s="75"/>
      <c r="AO3590" s="75"/>
      <c r="AP3590" s="75"/>
      <c r="AQ3590" s="75"/>
      <c r="AR3590" s="75"/>
      <c r="AS3590" s="75"/>
      <c r="AT3590" s="75"/>
      <c r="AU3590" s="75"/>
      <c r="AV3590" s="75"/>
      <c r="AW3590" s="76">
        <f>IF(ISNUMBER(VLOOKUP(AW3592,AM$7:AU$7,MATCH(AW3592,AM$7:AU$7))),VLOOKUP(AW3592,AM$7:AU$7,MATCH(AW3592,AM$7:AU$7)),IF(N3594=0,"No Data",IF(AW3592&gt;0,"&lt;10",0)))</f>
        <v>100</v>
      </c>
      <c r="AX3590" s="77">
        <f>IF(ISNUMBER(VLOOKUP(AX3594,AM$7:AU$7,MATCH(AX3594,AM$7:AU$7))),VLOOKUP(AX3594,AM$7:AU$7,MATCH(AX3594,AM$7:AU$7)),IF(N3594=0,"No Data",IF(AX3594&gt;0,"&lt;10",0)))</f>
        <v>100</v>
      </c>
      <c r="AY3590" s="106">
        <f>IF(ISNUMBER(AX3590),AX3590,0)</f>
        <v>100</v>
      </c>
      <c r="AZ3590" s="79"/>
      <c r="BA3590" s="80"/>
      <c r="BB3590" s="71"/>
      <c r="BC3590" s="95"/>
      <c r="BD3590" s="41">
        <v>6</v>
      </c>
      <c r="BE3590" s="52">
        <v>64</v>
      </c>
      <c r="BF3590" s="103">
        <v>6411</v>
      </c>
      <c r="BG3590" s="276" t="s">
        <v>47</v>
      </c>
    </row>
    <row r="3591" spans="1:59" s="63" customFormat="1" ht="12.75" x14ac:dyDescent="0.2">
      <c r="A3591" s="196">
        <v>6</v>
      </c>
      <c r="B3591" s="197" t="s">
        <v>1027</v>
      </c>
      <c r="C3591" s="208">
        <v>64</v>
      </c>
      <c r="D3591" s="209" t="s">
        <v>1063</v>
      </c>
      <c r="E3591" s="212">
        <v>6411</v>
      </c>
      <c r="F3591" s="213" t="s">
        <v>1064</v>
      </c>
      <c r="G3591" s="231"/>
      <c r="H3591" s="81" t="s">
        <v>48</v>
      </c>
      <c r="I3591" s="223"/>
      <c r="J3591" s="73"/>
      <c r="K3591" s="73"/>
      <c r="L3591" s="73"/>
      <c r="M3591" s="74"/>
      <c r="N3591" s="247"/>
      <c r="O3591" s="306"/>
      <c r="P3591" s="105"/>
      <c r="Q3591" s="75"/>
      <c r="R3591" s="75"/>
      <c r="S3591" s="75"/>
      <c r="T3591" s="75"/>
      <c r="U3591" s="75"/>
      <c r="V3591" s="75"/>
      <c r="W3591" s="75"/>
      <c r="X3591" s="75"/>
      <c r="Y3591" s="82">
        <f>MIN(X3595:X3601)</f>
        <v>0</v>
      </c>
      <c r="Z3591" s="83"/>
      <c r="AA3591" s="83"/>
      <c r="AB3591" s="75"/>
      <c r="AC3591" s="75"/>
      <c r="AD3591" s="75"/>
      <c r="AE3591" s="75"/>
      <c r="AF3591" s="75"/>
      <c r="AG3591" s="75"/>
      <c r="AH3591" s="75"/>
      <c r="AI3591" s="75"/>
      <c r="AJ3591" s="82">
        <f>MIN(AI3595:AI3601)</f>
        <v>0</v>
      </c>
      <c r="AK3591" s="83"/>
      <c r="AL3591" s="83"/>
      <c r="AM3591" s="75"/>
      <c r="AN3591" s="75"/>
      <c r="AO3591" s="75"/>
      <c r="AP3591" s="75"/>
      <c r="AQ3591" s="75"/>
      <c r="AR3591" s="75"/>
      <c r="AS3591" s="75"/>
      <c r="AT3591" s="75"/>
      <c r="AU3591" s="75"/>
      <c r="AV3591" s="75"/>
      <c r="AW3591" s="82">
        <f>MIN(AV3595:AV3601)</f>
        <v>100</v>
      </c>
      <c r="AX3591" s="83"/>
      <c r="AY3591" s="83"/>
      <c r="AZ3591" s="79"/>
      <c r="BA3591" s="80"/>
      <c r="BB3591" s="71"/>
      <c r="BC3591" s="95"/>
      <c r="BD3591" s="41">
        <v>6</v>
      </c>
      <c r="BE3591" s="52">
        <v>64</v>
      </c>
      <c r="BF3591" s="103">
        <v>6411</v>
      </c>
      <c r="BG3591" s="278" t="s">
        <v>48</v>
      </c>
    </row>
    <row r="3592" spans="1:59" s="63" customFormat="1" ht="12.75" x14ac:dyDescent="0.2">
      <c r="A3592" s="196">
        <v>6</v>
      </c>
      <c r="B3592" s="197" t="s">
        <v>1027</v>
      </c>
      <c r="C3592" s="208">
        <v>64</v>
      </c>
      <c r="D3592" s="209" t="s">
        <v>1063</v>
      </c>
      <c r="E3592" s="212">
        <v>6411</v>
      </c>
      <c r="F3592" s="213" t="s">
        <v>1064</v>
      </c>
      <c r="G3592" s="231"/>
      <c r="H3592" s="81" t="s">
        <v>49</v>
      </c>
      <c r="I3592" s="223"/>
      <c r="J3592" s="73"/>
      <c r="K3592" s="73"/>
      <c r="L3592" s="73"/>
      <c r="M3592" s="74"/>
      <c r="N3592" s="247"/>
      <c r="O3592" s="306"/>
      <c r="P3592" s="105"/>
      <c r="Q3592" s="75"/>
      <c r="R3592" s="75"/>
      <c r="S3592" s="75"/>
      <c r="T3592" s="75"/>
      <c r="U3592" s="75"/>
      <c r="V3592" s="75"/>
      <c r="W3592" s="75"/>
      <c r="X3592" s="75"/>
      <c r="Y3592" s="84">
        <f>IF(ISNUMBER(AVERAGE(X3595:X3601)),AVERAGE(X3595:X3601),0)</f>
        <v>18571.428571428572</v>
      </c>
      <c r="Z3592" s="83"/>
      <c r="AA3592" s="83"/>
      <c r="AB3592" s="75"/>
      <c r="AC3592" s="75"/>
      <c r="AD3592" s="75"/>
      <c r="AE3592" s="75"/>
      <c r="AF3592" s="75"/>
      <c r="AG3592" s="75"/>
      <c r="AH3592" s="75"/>
      <c r="AI3592" s="75"/>
      <c r="AJ3592" s="84">
        <f>IF(ISNUMBER(AVERAGE(AI3595:AI3601)),AVERAGE(AI3595:AI3601),0)</f>
        <v>0</v>
      </c>
      <c r="AK3592" s="83"/>
      <c r="AL3592" s="83"/>
      <c r="AM3592" s="75"/>
      <c r="AN3592" s="75"/>
      <c r="AO3592" s="75"/>
      <c r="AP3592" s="75"/>
      <c r="AQ3592" s="75"/>
      <c r="AR3592" s="75"/>
      <c r="AS3592" s="75"/>
      <c r="AT3592" s="75"/>
      <c r="AU3592" s="75"/>
      <c r="AV3592" s="75"/>
      <c r="AW3592" s="84">
        <f>IF(ISNUMBER(AVERAGE(AV3595:AV3601)),AVERAGE(AV3595:AV3601),0)</f>
        <v>228.57142857142858</v>
      </c>
      <c r="AX3592" s="83"/>
      <c r="AY3592" s="83"/>
      <c r="AZ3592" s="79"/>
      <c r="BA3592" s="80"/>
      <c r="BB3592" s="71"/>
      <c r="BC3592" s="95"/>
      <c r="BD3592" s="41">
        <v>6</v>
      </c>
      <c r="BE3592" s="52">
        <v>64</v>
      </c>
      <c r="BF3592" s="103">
        <v>6411</v>
      </c>
      <c r="BG3592" s="278" t="s">
        <v>49</v>
      </c>
    </row>
    <row r="3593" spans="1:59" s="63" customFormat="1" ht="12.75" x14ac:dyDescent="0.2">
      <c r="A3593" s="196">
        <v>6</v>
      </c>
      <c r="B3593" s="197" t="s">
        <v>1027</v>
      </c>
      <c r="C3593" s="208">
        <v>64</v>
      </c>
      <c r="D3593" s="209" t="s">
        <v>1063</v>
      </c>
      <c r="E3593" s="212">
        <v>6411</v>
      </c>
      <c r="F3593" s="213" t="s">
        <v>1064</v>
      </c>
      <c r="G3593" s="231"/>
      <c r="H3593" s="81" t="s">
        <v>50</v>
      </c>
      <c r="I3593" s="223"/>
      <c r="J3593" s="73"/>
      <c r="K3593" s="73"/>
      <c r="L3593" s="73"/>
      <c r="M3593" s="74"/>
      <c r="N3593" s="247"/>
      <c r="O3593" s="306"/>
      <c r="P3593" s="105"/>
      <c r="Q3593" s="75"/>
      <c r="R3593" s="75"/>
      <c r="S3593" s="75"/>
      <c r="T3593" s="75"/>
      <c r="U3593" s="75"/>
      <c r="V3593" s="75"/>
      <c r="W3593" s="75"/>
      <c r="X3593" s="75"/>
      <c r="Y3593" s="84">
        <f>MAX(X3595:X3601)</f>
        <v>25000</v>
      </c>
      <c r="Z3593" s="83"/>
      <c r="AA3593" s="83"/>
      <c r="AB3593" s="75"/>
      <c r="AC3593" s="75"/>
      <c r="AD3593" s="75"/>
      <c r="AE3593" s="75"/>
      <c r="AF3593" s="75"/>
      <c r="AG3593" s="75"/>
      <c r="AH3593" s="75"/>
      <c r="AI3593" s="75"/>
      <c r="AJ3593" s="84">
        <f>MAX(AI3595:AI3601)</f>
        <v>0</v>
      </c>
      <c r="AK3593" s="83"/>
      <c r="AL3593" s="83"/>
      <c r="AM3593" s="75"/>
      <c r="AN3593" s="75"/>
      <c r="AO3593" s="75"/>
      <c r="AP3593" s="75"/>
      <c r="AQ3593" s="75"/>
      <c r="AR3593" s="75"/>
      <c r="AS3593" s="75"/>
      <c r="AT3593" s="75"/>
      <c r="AU3593" s="75"/>
      <c r="AV3593" s="75"/>
      <c r="AW3593" s="84">
        <f>MAX(AV3595:AV3601)</f>
        <v>1000</v>
      </c>
      <c r="AX3593" s="83"/>
      <c r="AY3593" s="83"/>
      <c r="AZ3593" s="79"/>
      <c r="BA3593" s="80"/>
      <c r="BB3593" s="71"/>
      <c r="BC3593" s="95"/>
      <c r="BD3593" s="41">
        <v>6</v>
      </c>
      <c r="BE3593" s="52">
        <v>64</v>
      </c>
      <c r="BF3593" s="103">
        <v>6411</v>
      </c>
      <c r="BG3593" s="278" t="s">
        <v>50</v>
      </c>
    </row>
    <row r="3594" spans="1:59" s="63" customFormat="1" ht="12.75" x14ac:dyDescent="0.2">
      <c r="A3594" s="196">
        <v>6</v>
      </c>
      <c r="B3594" s="197" t="s">
        <v>1027</v>
      </c>
      <c r="C3594" s="208">
        <v>64</v>
      </c>
      <c r="D3594" s="209" t="s">
        <v>1063</v>
      </c>
      <c r="E3594" s="212">
        <v>6411</v>
      </c>
      <c r="F3594" s="213" t="s">
        <v>1064</v>
      </c>
      <c r="G3594" s="231"/>
      <c r="H3594" s="85" t="s">
        <v>51</v>
      </c>
      <c r="I3594" s="223"/>
      <c r="J3594" s="73"/>
      <c r="K3594" s="73"/>
      <c r="L3594" s="73"/>
      <c r="M3594" s="74"/>
      <c r="N3594" s="248">
        <f>SUM(N3595:N3601)</f>
        <v>7</v>
      </c>
      <c r="O3594" s="293">
        <f>SUM(O3595:O3601)</f>
        <v>0.99999999999999978</v>
      </c>
      <c r="P3594" s="292"/>
      <c r="Q3594" s="87"/>
      <c r="R3594" s="87"/>
      <c r="S3594" s="87"/>
      <c r="T3594" s="87"/>
      <c r="U3594" s="87"/>
      <c r="V3594" s="87"/>
      <c r="W3594" s="87"/>
      <c r="X3594" s="87"/>
      <c r="Y3594" s="88"/>
      <c r="Z3594" s="119">
        <f>SUM(Z3595:Z3601)</f>
        <v>18571.428571428569</v>
      </c>
      <c r="AA3594" s="120"/>
      <c r="AB3594" s="111"/>
      <c r="AC3594" s="111"/>
      <c r="AD3594" s="111"/>
      <c r="AE3594" s="111"/>
      <c r="AF3594" s="111"/>
      <c r="AG3594" s="111"/>
      <c r="AH3594" s="111"/>
      <c r="AI3594" s="111"/>
      <c r="AJ3594" s="120"/>
      <c r="AK3594" s="119">
        <f>SUM(AK3595:AK3601)</f>
        <v>0</v>
      </c>
      <c r="AL3594" s="120"/>
      <c r="AM3594" s="111"/>
      <c r="AN3594" s="111"/>
      <c r="AO3594" s="111"/>
      <c r="AP3594" s="111"/>
      <c r="AQ3594" s="111"/>
      <c r="AR3594" s="111"/>
      <c r="AS3594" s="111"/>
      <c r="AT3594" s="111"/>
      <c r="AU3594" s="111"/>
      <c r="AV3594" s="111"/>
      <c r="AW3594" s="120"/>
      <c r="AX3594" s="119">
        <f>SUM(AX3595:AX3601)</f>
        <v>228.57142857142856</v>
      </c>
      <c r="AY3594" s="88"/>
      <c r="AZ3594" s="79"/>
      <c r="BA3594" s="80"/>
      <c r="BB3594" s="71"/>
      <c r="BC3594" s="95"/>
      <c r="BD3594" s="41">
        <v>6</v>
      </c>
      <c r="BE3594" s="52">
        <v>64</v>
      </c>
      <c r="BF3594" s="103">
        <v>6411</v>
      </c>
      <c r="BG3594" s="279" t="s">
        <v>51</v>
      </c>
    </row>
    <row r="3595" spans="1:59" s="63" customFormat="1" ht="12.75" x14ac:dyDescent="0.2">
      <c r="A3595" s="196">
        <v>6</v>
      </c>
      <c r="B3595" s="197" t="s">
        <v>1027</v>
      </c>
      <c r="C3595" s="208">
        <v>64</v>
      </c>
      <c r="D3595" s="209" t="s">
        <v>1063</v>
      </c>
      <c r="E3595" s="212">
        <v>6411</v>
      </c>
      <c r="F3595" s="213" t="s">
        <v>1064</v>
      </c>
      <c r="G3595" s="231"/>
      <c r="H3595" s="89" t="s">
        <v>52</v>
      </c>
      <c r="I3595" s="90" t="s">
        <v>597</v>
      </c>
      <c r="J3595" s="90"/>
      <c r="K3595" s="90" t="s">
        <v>73</v>
      </c>
      <c r="L3595" s="90" t="s">
        <v>69</v>
      </c>
      <c r="M3595" s="91"/>
      <c r="N3595" s="312">
        <v>1</v>
      </c>
      <c r="O3595" s="313">
        <f>N3595/N$3594</f>
        <v>0.14285714285714285</v>
      </c>
      <c r="P3595" s="104"/>
      <c r="Q3595" s="92"/>
      <c r="R3595" s="92"/>
      <c r="S3595" s="92"/>
      <c r="T3595" s="92"/>
      <c r="U3595" s="92"/>
      <c r="V3595" s="92"/>
      <c r="W3595" s="92">
        <v>1</v>
      </c>
      <c r="X3595" s="109">
        <f t="shared" ref="X3595:X3601" si="591">P3595*P$7+Q3595*Q$7+R3595*R$7+S3595*S$7+T3595*T$7+U3595*U$7+V3595*V$7+W3595*W$7</f>
        <v>25000</v>
      </c>
      <c r="Y3595" s="83"/>
      <c r="Z3595" s="110">
        <f t="shared" ref="Z3595:Z3601" si="592">X3595*$O3595</f>
        <v>3571.4285714285711</v>
      </c>
      <c r="AA3595" s="111"/>
      <c r="AB3595" s="92"/>
      <c r="AC3595" s="92"/>
      <c r="AD3595" s="92"/>
      <c r="AE3595" s="92"/>
      <c r="AF3595" s="92"/>
      <c r="AG3595" s="92"/>
      <c r="AH3595" s="92"/>
      <c r="AI3595" s="109">
        <f t="shared" ref="AI3595:AI3601" si="593">AB3595*AB$7+AC3595*AC$7+AD3595*AD$7+AE3595*AE$7+AF3595*AF$7+AG3595*AG$7+AH3595*AH$7</f>
        <v>0</v>
      </c>
      <c r="AJ3595" s="83"/>
      <c r="AK3595" s="110">
        <f t="shared" ref="AK3595:AK3601" si="594">AI3595*$O3595</f>
        <v>0</v>
      </c>
      <c r="AL3595" s="111"/>
      <c r="AM3595" s="92"/>
      <c r="AN3595" s="92"/>
      <c r="AO3595" s="92"/>
      <c r="AP3595" s="92">
        <v>1</v>
      </c>
      <c r="AQ3595" s="92"/>
      <c r="AR3595" s="92"/>
      <c r="AS3595" s="92"/>
      <c r="AT3595" s="92"/>
      <c r="AU3595" s="92"/>
      <c r="AV3595" s="109">
        <f t="shared" ref="AV3595:AV3601" si="595">AM3595*AM$7+AN3595*AN$7+AO3595*AO$7+AP3595*AP$7+AQ3595*AQ$7+AR3595*AR$7+AS3595*AS$7+AT3595*AT$7+AU3595*AU$7</f>
        <v>100</v>
      </c>
      <c r="AW3595" s="75"/>
      <c r="AX3595" s="110">
        <f t="shared" ref="AX3595:AX3601" si="596">AV3595*$O3595</f>
        <v>14.285714285714285</v>
      </c>
      <c r="AY3595" s="111"/>
      <c r="AZ3595" s="93"/>
      <c r="BA3595" s="94" t="s">
        <v>131</v>
      </c>
      <c r="BB3595" s="71"/>
      <c r="BC3595" s="95"/>
      <c r="BD3595" s="41">
        <v>6</v>
      </c>
      <c r="BE3595" s="52">
        <v>64</v>
      </c>
      <c r="BF3595" s="103">
        <v>6411</v>
      </c>
      <c r="BG3595" s="280" t="s">
        <v>52</v>
      </c>
    </row>
    <row r="3596" spans="1:59" s="63" customFormat="1" ht="12.75" x14ac:dyDescent="0.2">
      <c r="A3596" s="196">
        <v>6</v>
      </c>
      <c r="B3596" s="197" t="s">
        <v>1027</v>
      </c>
      <c r="C3596" s="208">
        <v>64</v>
      </c>
      <c r="D3596" s="209" t="s">
        <v>1063</v>
      </c>
      <c r="E3596" s="212">
        <v>6411</v>
      </c>
      <c r="F3596" s="213" t="s">
        <v>1064</v>
      </c>
      <c r="G3596" s="231"/>
      <c r="H3596" s="89"/>
      <c r="I3596" s="90" t="s">
        <v>1065</v>
      </c>
      <c r="J3596" s="90"/>
      <c r="K3596" s="90" t="s">
        <v>1066</v>
      </c>
      <c r="L3596" s="90"/>
      <c r="M3596" s="91"/>
      <c r="N3596" s="312">
        <v>1</v>
      </c>
      <c r="O3596" s="313">
        <f t="shared" ref="O3596:O3601" si="597">N3596/N$3594</f>
        <v>0.14285714285714285</v>
      </c>
      <c r="P3596" s="104"/>
      <c r="Q3596" s="92"/>
      <c r="R3596" s="92"/>
      <c r="S3596" s="92"/>
      <c r="T3596" s="92"/>
      <c r="U3596" s="92"/>
      <c r="V3596" s="92"/>
      <c r="W3596" s="92">
        <v>1</v>
      </c>
      <c r="X3596" s="109">
        <f t="shared" si="591"/>
        <v>25000</v>
      </c>
      <c r="Y3596" s="83"/>
      <c r="Z3596" s="110">
        <f t="shared" si="592"/>
        <v>3571.4285714285711</v>
      </c>
      <c r="AA3596" s="111"/>
      <c r="AB3596" s="92"/>
      <c r="AC3596" s="92"/>
      <c r="AD3596" s="92"/>
      <c r="AE3596" s="92"/>
      <c r="AF3596" s="92"/>
      <c r="AG3596" s="92"/>
      <c r="AH3596" s="92"/>
      <c r="AI3596" s="109">
        <f t="shared" si="593"/>
        <v>0</v>
      </c>
      <c r="AJ3596" s="83"/>
      <c r="AK3596" s="110">
        <f t="shared" si="594"/>
        <v>0</v>
      </c>
      <c r="AL3596" s="111"/>
      <c r="AM3596" s="92"/>
      <c r="AN3596" s="92"/>
      <c r="AO3596" s="92"/>
      <c r="AP3596" s="92">
        <v>1</v>
      </c>
      <c r="AQ3596" s="92"/>
      <c r="AR3596" s="92"/>
      <c r="AS3596" s="92"/>
      <c r="AT3596" s="92"/>
      <c r="AU3596" s="92"/>
      <c r="AV3596" s="109">
        <f t="shared" si="595"/>
        <v>100</v>
      </c>
      <c r="AW3596" s="75"/>
      <c r="AX3596" s="110">
        <f t="shared" si="596"/>
        <v>14.285714285714285</v>
      </c>
      <c r="AY3596" s="111"/>
      <c r="AZ3596" s="93"/>
      <c r="BA3596" s="94" t="s">
        <v>131</v>
      </c>
      <c r="BB3596" s="71"/>
      <c r="BC3596" s="95"/>
      <c r="BD3596" s="41">
        <v>6</v>
      </c>
      <c r="BE3596" s="52">
        <v>64</v>
      </c>
      <c r="BF3596" s="103">
        <v>6411</v>
      </c>
      <c r="BG3596" s="280" t="s">
        <v>52</v>
      </c>
    </row>
    <row r="3597" spans="1:59" s="63" customFormat="1" ht="12.75" x14ac:dyDescent="0.2">
      <c r="A3597" s="196">
        <v>6</v>
      </c>
      <c r="B3597" s="197" t="s">
        <v>1027</v>
      </c>
      <c r="C3597" s="208">
        <v>64</v>
      </c>
      <c r="D3597" s="209" t="s">
        <v>1063</v>
      </c>
      <c r="E3597" s="212">
        <v>6411</v>
      </c>
      <c r="F3597" s="213" t="s">
        <v>1064</v>
      </c>
      <c r="G3597" s="231"/>
      <c r="H3597" s="89"/>
      <c r="I3597" s="90" t="s">
        <v>1067</v>
      </c>
      <c r="J3597" s="90"/>
      <c r="K3597" s="90" t="s">
        <v>73</v>
      </c>
      <c r="L3597" s="90" t="s">
        <v>69</v>
      </c>
      <c r="M3597" s="91"/>
      <c r="N3597" s="312">
        <v>1</v>
      </c>
      <c r="O3597" s="313">
        <f t="shared" si="597"/>
        <v>0.14285714285714285</v>
      </c>
      <c r="P3597" s="104"/>
      <c r="Q3597" s="92"/>
      <c r="R3597" s="92"/>
      <c r="S3597" s="92"/>
      <c r="T3597" s="92"/>
      <c r="U3597" s="92"/>
      <c r="V3597" s="92"/>
      <c r="W3597" s="92">
        <v>1</v>
      </c>
      <c r="X3597" s="109">
        <f t="shared" si="591"/>
        <v>25000</v>
      </c>
      <c r="Y3597" s="83"/>
      <c r="Z3597" s="110">
        <f t="shared" si="592"/>
        <v>3571.4285714285711</v>
      </c>
      <c r="AA3597" s="111"/>
      <c r="AB3597" s="92"/>
      <c r="AC3597" s="92"/>
      <c r="AD3597" s="92"/>
      <c r="AE3597" s="92"/>
      <c r="AF3597" s="92"/>
      <c r="AG3597" s="92"/>
      <c r="AH3597" s="92"/>
      <c r="AI3597" s="109">
        <f t="shared" si="593"/>
        <v>0</v>
      </c>
      <c r="AJ3597" s="83"/>
      <c r="AK3597" s="110">
        <f t="shared" si="594"/>
        <v>0</v>
      </c>
      <c r="AL3597" s="111"/>
      <c r="AM3597" s="92"/>
      <c r="AN3597" s="92"/>
      <c r="AO3597" s="92"/>
      <c r="AP3597" s="92">
        <v>1</v>
      </c>
      <c r="AQ3597" s="92"/>
      <c r="AR3597" s="92"/>
      <c r="AS3597" s="92"/>
      <c r="AT3597" s="92"/>
      <c r="AU3597" s="92"/>
      <c r="AV3597" s="109">
        <f t="shared" si="595"/>
        <v>100</v>
      </c>
      <c r="AW3597" s="75"/>
      <c r="AX3597" s="110">
        <f t="shared" si="596"/>
        <v>14.285714285714285</v>
      </c>
      <c r="AY3597" s="111"/>
      <c r="AZ3597" s="93"/>
      <c r="BA3597" s="94" t="s">
        <v>131</v>
      </c>
      <c r="BB3597" s="71"/>
      <c r="BC3597" s="95"/>
      <c r="BD3597" s="41">
        <v>6</v>
      </c>
      <c r="BE3597" s="52">
        <v>64</v>
      </c>
      <c r="BF3597" s="103">
        <v>6411</v>
      </c>
      <c r="BG3597" s="280" t="s">
        <v>52</v>
      </c>
    </row>
    <row r="3598" spans="1:59" s="63" customFormat="1" ht="12.75" x14ac:dyDescent="0.2">
      <c r="A3598" s="196">
        <v>6</v>
      </c>
      <c r="B3598" s="197" t="s">
        <v>1027</v>
      </c>
      <c r="C3598" s="208">
        <v>64</v>
      </c>
      <c r="D3598" s="209" t="s">
        <v>1063</v>
      </c>
      <c r="E3598" s="212">
        <v>6411</v>
      </c>
      <c r="F3598" s="213" t="s">
        <v>1064</v>
      </c>
      <c r="G3598" s="231"/>
      <c r="H3598" s="89"/>
      <c r="I3598" s="90" t="s">
        <v>1068</v>
      </c>
      <c r="J3598" s="90"/>
      <c r="K3598" s="90" t="s">
        <v>73</v>
      </c>
      <c r="L3598" s="90" t="s">
        <v>69</v>
      </c>
      <c r="M3598" s="91"/>
      <c r="N3598" s="312">
        <v>1</v>
      </c>
      <c r="O3598" s="313">
        <f t="shared" si="597"/>
        <v>0.14285714285714285</v>
      </c>
      <c r="P3598" s="104"/>
      <c r="Q3598" s="92"/>
      <c r="R3598" s="92"/>
      <c r="S3598" s="92"/>
      <c r="T3598" s="92"/>
      <c r="U3598" s="92"/>
      <c r="V3598" s="92"/>
      <c r="W3598" s="92">
        <v>1</v>
      </c>
      <c r="X3598" s="109">
        <f t="shared" si="591"/>
        <v>25000</v>
      </c>
      <c r="Y3598" s="83"/>
      <c r="Z3598" s="110">
        <f t="shared" si="592"/>
        <v>3571.4285714285711</v>
      </c>
      <c r="AA3598" s="111"/>
      <c r="AB3598" s="92"/>
      <c r="AC3598" s="92"/>
      <c r="AD3598" s="92"/>
      <c r="AE3598" s="92"/>
      <c r="AF3598" s="92"/>
      <c r="AG3598" s="92"/>
      <c r="AH3598" s="92"/>
      <c r="AI3598" s="109">
        <f t="shared" si="593"/>
        <v>0</v>
      </c>
      <c r="AJ3598" s="83"/>
      <c r="AK3598" s="110">
        <f t="shared" si="594"/>
        <v>0</v>
      </c>
      <c r="AL3598" s="111"/>
      <c r="AM3598" s="92"/>
      <c r="AN3598" s="92"/>
      <c r="AO3598" s="92"/>
      <c r="AP3598" s="92">
        <v>1</v>
      </c>
      <c r="AQ3598" s="92"/>
      <c r="AR3598" s="92"/>
      <c r="AS3598" s="92"/>
      <c r="AT3598" s="92"/>
      <c r="AU3598" s="92"/>
      <c r="AV3598" s="109">
        <f t="shared" si="595"/>
        <v>100</v>
      </c>
      <c r="AW3598" s="75"/>
      <c r="AX3598" s="110">
        <f t="shared" si="596"/>
        <v>14.285714285714285</v>
      </c>
      <c r="AY3598" s="111"/>
      <c r="AZ3598" s="93"/>
      <c r="BA3598" s="94" t="s">
        <v>131</v>
      </c>
      <c r="BB3598" s="71"/>
      <c r="BC3598" s="95"/>
      <c r="BD3598" s="41">
        <v>6</v>
      </c>
      <c r="BE3598" s="52">
        <v>64</v>
      </c>
      <c r="BF3598" s="103">
        <v>6411</v>
      </c>
      <c r="BG3598" s="280" t="s">
        <v>52</v>
      </c>
    </row>
    <row r="3599" spans="1:59" s="63" customFormat="1" ht="12.75" x14ac:dyDescent="0.2">
      <c r="A3599" s="196">
        <v>6</v>
      </c>
      <c r="B3599" s="197" t="s">
        <v>1027</v>
      </c>
      <c r="C3599" s="208">
        <v>64</v>
      </c>
      <c r="D3599" s="209" t="s">
        <v>1063</v>
      </c>
      <c r="E3599" s="212">
        <v>6411</v>
      </c>
      <c r="F3599" s="213" t="s">
        <v>1064</v>
      </c>
      <c r="G3599" s="231"/>
      <c r="H3599" s="89"/>
      <c r="I3599" s="90" t="s">
        <v>1069</v>
      </c>
      <c r="J3599" s="90"/>
      <c r="K3599" s="90" t="s">
        <v>90</v>
      </c>
      <c r="L3599" s="90" t="s">
        <v>1070</v>
      </c>
      <c r="M3599" s="91"/>
      <c r="N3599" s="312">
        <v>1</v>
      </c>
      <c r="O3599" s="313">
        <f t="shared" si="597"/>
        <v>0.14285714285714285</v>
      </c>
      <c r="P3599" s="104"/>
      <c r="Q3599" s="92"/>
      <c r="R3599" s="92"/>
      <c r="S3599" s="92"/>
      <c r="T3599" s="92"/>
      <c r="U3599" s="92">
        <v>1</v>
      </c>
      <c r="V3599" s="92"/>
      <c r="W3599" s="92"/>
      <c r="X3599" s="109">
        <f t="shared" si="591"/>
        <v>5000</v>
      </c>
      <c r="Y3599" s="83"/>
      <c r="Z3599" s="110">
        <f t="shared" si="592"/>
        <v>714.28571428571422</v>
      </c>
      <c r="AA3599" s="111"/>
      <c r="AB3599" s="92"/>
      <c r="AC3599" s="92"/>
      <c r="AD3599" s="92"/>
      <c r="AE3599" s="92"/>
      <c r="AF3599" s="92"/>
      <c r="AG3599" s="92"/>
      <c r="AH3599" s="92"/>
      <c r="AI3599" s="109">
        <f t="shared" si="593"/>
        <v>0</v>
      </c>
      <c r="AJ3599" s="83"/>
      <c r="AK3599" s="110">
        <f t="shared" si="594"/>
        <v>0</v>
      </c>
      <c r="AL3599" s="111"/>
      <c r="AM3599" s="92"/>
      <c r="AN3599" s="92"/>
      <c r="AO3599" s="92"/>
      <c r="AP3599" s="92">
        <v>1</v>
      </c>
      <c r="AQ3599" s="92"/>
      <c r="AR3599" s="92"/>
      <c r="AS3599" s="92"/>
      <c r="AT3599" s="92"/>
      <c r="AU3599" s="92"/>
      <c r="AV3599" s="109">
        <f t="shared" si="595"/>
        <v>100</v>
      </c>
      <c r="AW3599" s="75"/>
      <c r="AX3599" s="110">
        <f t="shared" si="596"/>
        <v>14.285714285714285</v>
      </c>
      <c r="AY3599" s="111"/>
      <c r="AZ3599" s="93"/>
      <c r="BA3599" s="94" t="s">
        <v>131</v>
      </c>
      <c r="BB3599" s="71"/>
      <c r="BC3599" s="95"/>
      <c r="BD3599" s="41">
        <v>6</v>
      </c>
      <c r="BE3599" s="52">
        <v>64</v>
      </c>
      <c r="BF3599" s="103">
        <v>6411</v>
      </c>
      <c r="BG3599" s="280" t="s">
        <v>52</v>
      </c>
    </row>
    <row r="3600" spans="1:59" s="63" customFormat="1" ht="12.75" x14ac:dyDescent="0.2">
      <c r="A3600" s="196">
        <v>6</v>
      </c>
      <c r="B3600" s="197" t="s">
        <v>1027</v>
      </c>
      <c r="C3600" s="208">
        <v>64</v>
      </c>
      <c r="D3600" s="209" t="s">
        <v>1063</v>
      </c>
      <c r="E3600" s="212">
        <v>6411</v>
      </c>
      <c r="F3600" s="213" t="s">
        <v>1064</v>
      </c>
      <c r="G3600" s="231"/>
      <c r="H3600" s="89"/>
      <c r="I3600" s="90" t="s">
        <v>956</v>
      </c>
      <c r="J3600" s="90"/>
      <c r="K3600" s="90" t="s">
        <v>64</v>
      </c>
      <c r="L3600" s="90" t="s">
        <v>119</v>
      </c>
      <c r="M3600" s="91"/>
      <c r="N3600" s="312">
        <v>1</v>
      </c>
      <c r="O3600" s="313">
        <f t="shared" si="597"/>
        <v>0.14285714285714285</v>
      </c>
      <c r="P3600" s="104"/>
      <c r="Q3600" s="92"/>
      <c r="R3600" s="92"/>
      <c r="S3600" s="92"/>
      <c r="T3600" s="92"/>
      <c r="U3600" s="92"/>
      <c r="V3600" s="92"/>
      <c r="W3600" s="92"/>
      <c r="X3600" s="109">
        <f t="shared" si="591"/>
        <v>0</v>
      </c>
      <c r="Y3600" s="83"/>
      <c r="Z3600" s="110">
        <f t="shared" si="592"/>
        <v>0</v>
      </c>
      <c r="AA3600" s="111"/>
      <c r="AB3600" s="92"/>
      <c r="AC3600" s="92"/>
      <c r="AD3600" s="92"/>
      <c r="AE3600" s="92"/>
      <c r="AF3600" s="92"/>
      <c r="AG3600" s="92"/>
      <c r="AH3600" s="92"/>
      <c r="AI3600" s="109">
        <f t="shared" si="593"/>
        <v>0</v>
      </c>
      <c r="AJ3600" s="83"/>
      <c r="AK3600" s="110">
        <f t="shared" si="594"/>
        <v>0</v>
      </c>
      <c r="AL3600" s="111"/>
      <c r="AM3600" s="92"/>
      <c r="AN3600" s="92"/>
      <c r="AO3600" s="92"/>
      <c r="AP3600" s="92"/>
      <c r="AQ3600" s="92"/>
      <c r="AR3600" s="92"/>
      <c r="AS3600" s="92">
        <v>1</v>
      </c>
      <c r="AT3600" s="92"/>
      <c r="AU3600" s="92"/>
      <c r="AV3600" s="109">
        <f t="shared" si="595"/>
        <v>1000</v>
      </c>
      <c r="AW3600" s="75"/>
      <c r="AX3600" s="110">
        <f t="shared" si="596"/>
        <v>142.85714285714286</v>
      </c>
      <c r="AY3600" s="111"/>
      <c r="AZ3600" s="93"/>
      <c r="BA3600" s="94" t="s">
        <v>131</v>
      </c>
      <c r="BB3600" s="71"/>
      <c r="BC3600" s="95"/>
      <c r="BD3600" s="41">
        <v>6</v>
      </c>
      <c r="BE3600" s="52">
        <v>64</v>
      </c>
      <c r="BF3600" s="103">
        <v>6411</v>
      </c>
      <c r="BG3600" s="280" t="s">
        <v>52</v>
      </c>
    </row>
    <row r="3601" spans="1:59" s="63" customFormat="1" ht="12.75" x14ac:dyDescent="0.2">
      <c r="A3601" s="196">
        <v>6</v>
      </c>
      <c r="B3601" s="197" t="s">
        <v>1027</v>
      </c>
      <c r="C3601" s="208">
        <v>64</v>
      </c>
      <c r="D3601" s="209" t="s">
        <v>1063</v>
      </c>
      <c r="E3601" s="212">
        <v>6411</v>
      </c>
      <c r="F3601" s="213" t="s">
        <v>1064</v>
      </c>
      <c r="G3601" s="231"/>
      <c r="H3601" s="89"/>
      <c r="I3601" s="90" t="s">
        <v>1071</v>
      </c>
      <c r="J3601" s="90"/>
      <c r="K3601" s="90" t="s">
        <v>73</v>
      </c>
      <c r="L3601" s="90" t="s">
        <v>69</v>
      </c>
      <c r="M3601" s="91"/>
      <c r="N3601" s="312">
        <v>1</v>
      </c>
      <c r="O3601" s="313">
        <f t="shared" si="597"/>
        <v>0.14285714285714285</v>
      </c>
      <c r="P3601" s="104"/>
      <c r="Q3601" s="92"/>
      <c r="R3601" s="92"/>
      <c r="S3601" s="92"/>
      <c r="T3601" s="92"/>
      <c r="U3601" s="92"/>
      <c r="V3601" s="92"/>
      <c r="W3601" s="92">
        <v>1</v>
      </c>
      <c r="X3601" s="109">
        <f t="shared" si="591"/>
        <v>25000</v>
      </c>
      <c r="Y3601" s="83"/>
      <c r="Z3601" s="110">
        <f t="shared" si="592"/>
        <v>3571.4285714285711</v>
      </c>
      <c r="AA3601" s="111"/>
      <c r="AB3601" s="92"/>
      <c r="AC3601" s="92"/>
      <c r="AD3601" s="92"/>
      <c r="AE3601" s="92"/>
      <c r="AF3601" s="92"/>
      <c r="AG3601" s="92"/>
      <c r="AH3601" s="92"/>
      <c r="AI3601" s="109">
        <f t="shared" si="593"/>
        <v>0</v>
      </c>
      <c r="AJ3601" s="83"/>
      <c r="AK3601" s="110">
        <f t="shared" si="594"/>
        <v>0</v>
      </c>
      <c r="AL3601" s="111"/>
      <c r="AM3601" s="92"/>
      <c r="AN3601" s="92"/>
      <c r="AO3601" s="92"/>
      <c r="AP3601" s="92">
        <v>1</v>
      </c>
      <c r="AQ3601" s="92"/>
      <c r="AR3601" s="92"/>
      <c r="AS3601" s="92"/>
      <c r="AT3601" s="92"/>
      <c r="AU3601" s="92"/>
      <c r="AV3601" s="109">
        <f t="shared" si="595"/>
        <v>100</v>
      </c>
      <c r="AW3601" s="75"/>
      <c r="AX3601" s="110">
        <f t="shared" si="596"/>
        <v>14.285714285714285</v>
      </c>
      <c r="AY3601" s="111"/>
      <c r="AZ3601" s="93"/>
      <c r="BA3601" s="94" t="s">
        <v>131</v>
      </c>
      <c r="BB3601" s="71"/>
      <c r="BC3601" s="95"/>
      <c r="BD3601" s="41">
        <v>6</v>
      </c>
      <c r="BE3601" s="52">
        <v>64</v>
      </c>
      <c r="BF3601" s="103">
        <v>6411</v>
      </c>
      <c r="BG3601" s="280" t="s">
        <v>52</v>
      </c>
    </row>
    <row r="3602" spans="1:59" s="63" customFormat="1" ht="12.75" x14ac:dyDescent="0.2">
      <c r="A3602" s="196">
        <v>6</v>
      </c>
      <c r="B3602" s="197" t="s">
        <v>1027</v>
      </c>
      <c r="C3602" s="208">
        <v>64</v>
      </c>
      <c r="D3602" s="209" t="s">
        <v>1063</v>
      </c>
      <c r="E3602" s="212">
        <v>6411</v>
      </c>
      <c r="F3602" s="213" t="s">
        <v>1064</v>
      </c>
      <c r="G3602" s="231"/>
      <c r="H3602" s="65"/>
      <c r="I3602" s="222"/>
      <c r="J3602" s="66"/>
      <c r="K3602" s="66"/>
      <c r="L3602" s="66"/>
      <c r="M3602" s="64"/>
      <c r="N3602" s="304"/>
      <c r="O3602" s="305"/>
      <c r="P3602" s="127"/>
      <c r="Q3602" s="67"/>
      <c r="R3602" s="67"/>
      <c r="S3602" s="67"/>
      <c r="T3602" s="67"/>
      <c r="U3602" s="67"/>
      <c r="V3602" s="67"/>
      <c r="W3602" s="67"/>
      <c r="X3602" s="67"/>
      <c r="Y3602" s="68"/>
      <c r="Z3602" s="68"/>
      <c r="AA3602" s="68"/>
      <c r="AB3602" s="67"/>
      <c r="AC3602" s="67"/>
      <c r="AD3602" s="67"/>
      <c r="AE3602" s="67"/>
      <c r="AF3602" s="67"/>
      <c r="AG3602" s="67"/>
      <c r="AH3602" s="67"/>
      <c r="AI3602" s="67"/>
      <c r="AJ3602" s="68"/>
      <c r="AK3602" s="68"/>
      <c r="AL3602" s="68"/>
      <c r="AM3602" s="67"/>
      <c r="AN3602" s="67"/>
      <c r="AO3602" s="67"/>
      <c r="AP3602" s="67"/>
      <c r="AQ3602" s="67"/>
      <c r="AR3602" s="67"/>
      <c r="AS3602" s="67"/>
      <c r="AT3602" s="67"/>
      <c r="AU3602" s="67"/>
      <c r="AV3602" s="67"/>
      <c r="AW3602" s="67"/>
      <c r="AX3602" s="68"/>
      <c r="AY3602" s="68"/>
      <c r="AZ3602" s="69"/>
      <c r="BA3602" s="70"/>
      <c r="BB3602" s="71"/>
      <c r="BC3602" s="95"/>
      <c r="BD3602" s="41">
        <v>6</v>
      </c>
      <c r="BE3602" s="52">
        <v>64</v>
      </c>
      <c r="BF3602" s="103">
        <v>6411</v>
      </c>
      <c r="BG3602" s="275"/>
    </row>
    <row r="3603" spans="1:59" s="63" customFormat="1" ht="12.75" x14ac:dyDescent="0.2">
      <c r="A3603" s="196">
        <v>6</v>
      </c>
      <c r="B3603" s="197" t="s">
        <v>1027</v>
      </c>
      <c r="C3603" s="208">
        <v>64</v>
      </c>
      <c r="D3603" s="209" t="s">
        <v>1063</v>
      </c>
      <c r="E3603" s="212">
        <v>6411</v>
      </c>
      <c r="F3603" s="213" t="s">
        <v>1064</v>
      </c>
      <c r="G3603" s="232"/>
      <c r="H3603" s="97"/>
      <c r="I3603" s="224"/>
      <c r="J3603" s="98"/>
      <c r="K3603" s="98"/>
      <c r="L3603" s="98"/>
      <c r="M3603" s="96"/>
      <c r="N3603" s="307"/>
      <c r="O3603" s="246"/>
      <c r="P3603" s="124"/>
      <c r="Q3603" s="99"/>
      <c r="R3603" s="99"/>
      <c r="S3603" s="99"/>
      <c r="T3603" s="99"/>
      <c r="U3603" s="99"/>
      <c r="V3603" s="99"/>
      <c r="W3603" s="99"/>
      <c r="X3603" s="99"/>
      <c r="Y3603" s="100"/>
      <c r="Z3603" s="100"/>
      <c r="AA3603" s="100"/>
      <c r="AB3603" s="99"/>
      <c r="AC3603" s="99"/>
      <c r="AD3603" s="99"/>
      <c r="AE3603" s="99"/>
      <c r="AF3603" s="99"/>
      <c r="AG3603" s="99"/>
      <c r="AH3603" s="99"/>
      <c r="AI3603" s="99"/>
      <c r="AJ3603" s="100"/>
      <c r="AK3603" s="100"/>
      <c r="AL3603" s="100"/>
      <c r="AM3603" s="99"/>
      <c r="AN3603" s="99"/>
      <c r="AO3603" s="99"/>
      <c r="AP3603" s="99"/>
      <c r="AQ3603" s="99"/>
      <c r="AR3603" s="99"/>
      <c r="AS3603" s="99"/>
      <c r="AT3603" s="99"/>
      <c r="AU3603" s="99"/>
      <c r="AV3603" s="99"/>
      <c r="AW3603" s="99"/>
      <c r="AX3603" s="100"/>
      <c r="AY3603" s="100"/>
      <c r="AZ3603" s="101"/>
      <c r="BA3603" s="102"/>
      <c r="BB3603" s="95"/>
      <c r="BC3603" s="95"/>
      <c r="BD3603" s="41">
        <v>6</v>
      </c>
      <c r="BE3603" s="52">
        <v>64</v>
      </c>
      <c r="BF3603" s="103">
        <v>6411</v>
      </c>
      <c r="BG3603" s="277"/>
    </row>
    <row r="3604" spans="1:59" x14ac:dyDescent="0.25">
      <c r="A3604" s="196">
        <v>6</v>
      </c>
      <c r="B3604" s="197" t="s">
        <v>1027</v>
      </c>
      <c r="C3604" s="208">
        <v>64</v>
      </c>
      <c r="D3604" s="209" t="s">
        <v>1063</v>
      </c>
      <c r="E3604" s="210">
        <v>6412</v>
      </c>
      <c r="F3604" s="211" t="s">
        <v>1072</v>
      </c>
      <c r="G3604" s="235"/>
      <c r="H3604" s="145"/>
      <c r="I3604" s="221"/>
      <c r="J3604" s="57"/>
      <c r="K3604" s="57"/>
      <c r="L3604" s="57"/>
      <c r="M3604" s="144"/>
      <c r="N3604" s="324"/>
      <c r="O3604" s="325"/>
      <c r="P3604" s="146"/>
      <c r="Q3604" s="146"/>
      <c r="R3604" s="146"/>
      <c r="S3604" s="146"/>
      <c r="T3604" s="146"/>
      <c r="U3604" s="146"/>
      <c r="V3604" s="146"/>
      <c r="W3604" s="146"/>
      <c r="X3604" s="146"/>
      <c r="Y3604" s="59"/>
      <c r="Z3604" s="123"/>
      <c r="AA3604" s="123"/>
      <c r="AB3604" s="146"/>
      <c r="AC3604" s="146"/>
      <c r="AD3604" s="146"/>
      <c r="AE3604" s="146"/>
      <c r="AF3604" s="146"/>
      <c r="AG3604" s="146"/>
      <c r="AH3604" s="146"/>
      <c r="AI3604" s="146"/>
      <c r="AJ3604" s="59"/>
      <c r="AK3604" s="123"/>
      <c r="AL3604" s="123"/>
      <c r="AM3604" s="146"/>
      <c r="AN3604" s="146"/>
      <c r="AO3604" s="146"/>
      <c r="AP3604" s="146"/>
      <c r="AQ3604" s="146"/>
      <c r="AR3604" s="146"/>
      <c r="AS3604" s="146"/>
      <c r="AT3604" s="146"/>
      <c r="AU3604" s="146"/>
      <c r="AV3604" s="146"/>
      <c r="AW3604" s="58"/>
      <c r="AX3604" s="123"/>
      <c r="AY3604" s="59"/>
      <c r="AZ3604" s="147"/>
      <c r="BA3604" s="148"/>
      <c r="BB3604" s="143"/>
      <c r="BC3604" s="143"/>
      <c r="BD3604" s="41">
        <v>6</v>
      </c>
      <c r="BE3604" s="52">
        <v>64</v>
      </c>
      <c r="BF3604" s="62">
        <v>6412</v>
      </c>
      <c r="BG3604" s="284"/>
    </row>
    <row r="3605" spans="1:59" s="63" customFormat="1" ht="12.75" x14ac:dyDescent="0.2">
      <c r="A3605" s="196">
        <v>6</v>
      </c>
      <c r="B3605" s="197" t="s">
        <v>1027</v>
      </c>
      <c r="C3605" s="208">
        <v>64</v>
      </c>
      <c r="D3605" s="209" t="s">
        <v>1063</v>
      </c>
      <c r="E3605" s="210">
        <v>6412</v>
      </c>
      <c r="F3605" s="211" t="s">
        <v>1072</v>
      </c>
      <c r="G3605" s="230"/>
      <c r="H3605" s="56"/>
      <c r="I3605" s="221"/>
      <c r="J3605" s="57"/>
      <c r="K3605" s="57"/>
      <c r="L3605" s="57"/>
      <c r="M3605" s="55"/>
      <c r="N3605" s="303"/>
      <c r="O3605" s="245"/>
      <c r="P3605" s="122"/>
      <c r="Q3605" s="58"/>
      <c r="R3605" s="58"/>
      <c r="S3605" s="58"/>
      <c r="T3605" s="58"/>
      <c r="U3605" s="58"/>
      <c r="V3605" s="58"/>
      <c r="W3605" s="58"/>
      <c r="X3605" s="58"/>
      <c r="Y3605" s="59"/>
      <c r="Z3605" s="59"/>
      <c r="AA3605" s="59"/>
      <c r="AB3605" s="58"/>
      <c r="AC3605" s="58"/>
      <c r="AD3605" s="58"/>
      <c r="AE3605" s="58"/>
      <c r="AF3605" s="58"/>
      <c r="AG3605" s="58"/>
      <c r="AH3605" s="58"/>
      <c r="AI3605" s="58"/>
      <c r="AJ3605" s="59"/>
      <c r="AK3605" s="59"/>
      <c r="AL3605" s="59"/>
      <c r="AM3605" s="58"/>
      <c r="AN3605" s="58"/>
      <c r="AO3605" s="58"/>
      <c r="AP3605" s="58"/>
      <c r="AQ3605" s="58"/>
      <c r="AR3605" s="58"/>
      <c r="AS3605" s="58"/>
      <c r="AT3605" s="58"/>
      <c r="AU3605" s="58"/>
      <c r="AV3605" s="58"/>
      <c r="AW3605" s="58"/>
      <c r="AX3605" s="59"/>
      <c r="AY3605" s="59"/>
      <c r="AZ3605" s="60"/>
      <c r="BA3605" s="61"/>
      <c r="BB3605" s="54"/>
      <c r="BC3605" s="54"/>
      <c r="BD3605" s="41">
        <v>6</v>
      </c>
      <c r="BE3605" s="52">
        <v>64</v>
      </c>
      <c r="BF3605" s="62">
        <v>6412</v>
      </c>
      <c r="BG3605" s="274"/>
    </row>
    <row r="3606" spans="1:59" s="63" customFormat="1" ht="12.75" x14ac:dyDescent="0.2">
      <c r="A3606" s="196">
        <v>6</v>
      </c>
      <c r="B3606" s="197" t="s">
        <v>1027</v>
      </c>
      <c r="C3606" s="208">
        <v>64</v>
      </c>
      <c r="D3606" s="209" t="s">
        <v>1063</v>
      </c>
      <c r="E3606" s="210">
        <v>6412</v>
      </c>
      <c r="F3606" s="211" t="s">
        <v>1072</v>
      </c>
      <c r="G3606" s="231"/>
      <c r="H3606" s="65"/>
      <c r="I3606" s="222"/>
      <c r="J3606" s="66"/>
      <c r="K3606" s="66"/>
      <c r="L3606" s="66"/>
      <c r="M3606" s="64"/>
      <c r="N3606" s="308"/>
      <c r="O3606" s="309"/>
      <c r="P3606" s="127"/>
      <c r="Q3606" s="67"/>
      <c r="R3606" s="67"/>
      <c r="S3606" s="67"/>
      <c r="T3606" s="67"/>
      <c r="U3606" s="67"/>
      <c r="V3606" s="67"/>
      <c r="W3606" s="67"/>
      <c r="X3606" s="67"/>
      <c r="Y3606" s="68"/>
      <c r="Z3606" s="68"/>
      <c r="AA3606" s="68"/>
      <c r="AB3606" s="67"/>
      <c r="AC3606" s="67"/>
      <c r="AD3606" s="67"/>
      <c r="AE3606" s="67"/>
      <c r="AF3606" s="67"/>
      <c r="AG3606" s="67"/>
      <c r="AH3606" s="67"/>
      <c r="AI3606" s="67"/>
      <c r="AJ3606" s="68"/>
      <c r="AK3606" s="68"/>
      <c r="AL3606" s="68"/>
      <c r="AM3606" s="67"/>
      <c r="AN3606" s="67"/>
      <c r="AO3606" s="67"/>
      <c r="AP3606" s="67"/>
      <c r="AQ3606" s="67"/>
      <c r="AR3606" s="67"/>
      <c r="AS3606" s="67"/>
      <c r="AT3606" s="67"/>
      <c r="AU3606" s="67"/>
      <c r="AV3606" s="67"/>
      <c r="AW3606" s="67"/>
      <c r="AX3606" s="68"/>
      <c r="AY3606" s="68"/>
      <c r="AZ3606" s="69"/>
      <c r="BA3606" s="70"/>
      <c r="BB3606" s="71"/>
      <c r="BC3606" s="54"/>
      <c r="BD3606" s="41">
        <v>6</v>
      </c>
      <c r="BE3606" s="52">
        <v>64</v>
      </c>
      <c r="BF3606" s="62">
        <v>6412</v>
      </c>
      <c r="BG3606" s="275"/>
    </row>
    <row r="3607" spans="1:59" s="63" customFormat="1" ht="12.75" x14ac:dyDescent="0.2">
      <c r="A3607" s="196">
        <v>6</v>
      </c>
      <c r="B3607" s="197" t="s">
        <v>1027</v>
      </c>
      <c r="C3607" s="208">
        <v>64</v>
      </c>
      <c r="D3607" s="209" t="s">
        <v>1063</v>
      </c>
      <c r="E3607" s="210">
        <v>6412</v>
      </c>
      <c r="F3607" s="211" t="s">
        <v>1072</v>
      </c>
      <c r="G3607" s="231"/>
      <c r="H3607" s="72" t="s">
        <v>47</v>
      </c>
      <c r="I3607" s="223"/>
      <c r="J3607" s="73"/>
      <c r="K3607" s="73"/>
      <c r="L3607" s="73"/>
      <c r="M3607" s="74"/>
      <c r="N3607" s="247"/>
      <c r="O3607" s="306"/>
      <c r="P3607" s="105"/>
      <c r="Q3607" s="75"/>
      <c r="R3607" s="75"/>
      <c r="S3607" s="75"/>
      <c r="T3607" s="75"/>
      <c r="U3607" s="75"/>
      <c r="V3607" s="75"/>
      <c r="W3607" s="75"/>
      <c r="X3607" s="75"/>
      <c r="Y3607" s="76">
        <f>IF(ISNUMBER(VLOOKUP(Y3609,P$7:W$7,MATCH(Y3609,P$7:W$7))),VLOOKUP(Y3609,P$7:W$7,MATCH(Y3609,P$7:W$7)),IF(N3611=0,"No Data",IF(Y3609&gt;0,"&lt;100",0)))</f>
        <v>10000</v>
      </c>
      <c r="Z3607" s="77">
        <f>IF(ISNUMBER(VLOOKUP(Z3611,P$7:W$7,MATCH(Z3611,P$7:W$7))),VLOOKUP(Z3611,P$7:W$7,MATCH(Z3611,P$7:W$7)),IF(N3611=0,"No Data",IF(Z3611&gt;0,"&lt;100",0)))</f>
        <v>10000</v>
      </c>
      <c r="AA3607" s="106">
        <f>IF(ISNUMBER(Z3607),Z3607,0)</f>
        <v>10000</v>
      </c>
      <c r="AB3607" s="75"/>
      <c r="AC3607" s="75"/>
      <c r="AD3607" s="75"/>
      <c r="AE3607" s="75"/>
      <c r="AF3607" s="75"/>
      <c r="AG3607" s="75"/>
      <c r="AH3607" s="75"/>
      <c r="AI3607" s="75"/>
      <c r="AJ3607" s="76">
        <f>IF(ISNUMBER(VLOOKUP(AJ3609,AB$7:AH$7,MATCH(AJ3609,AB$7:AH$7))),VLOOKUP(AJ3609,AB$7:AH$7,MATCH(AJ3609,AB$7:AH$7)),IF(N3611=0,"No Data",IF(AJ3609&gt;0,"&lt;50",0)))</f>
        <v>0</v>
      </c>
      <c r="AK3607" s="77">
        <f>IF(ISNUMBER(VLOOKUP(AK3611,AB$7:AH$7,MATCH(AK3611,AB$7:AH$7))),VLOOKUP(AK3611,AB$7:AH$7,MATCH(AK3611,AB$7:AH$7)),IF(N3611=0,"No Data",IF(AK3611&gt;0,"&lt;50",0)))</f>
        <v>0</v>
      </c>
      <c r="AL3607" s="106">
        <f>IF(ISNUMBER(AK3607),AK3607,0)</f>
        <v>0</v>
      </c>
      <c r="AM3607" s="75"/>
      <c r="AN3607" s="75"/>
      <c r="AO3607" s="75"/>
      <c r="AP3607" s="75"/>
      <c r="AQ3607" s="75"/>
      <c r="AR3607" s="75"/>
      <c r="AS3607" s="75"/>
      <c r="AT3607" s="75"/>
      <c r="AU3607" s="75"/>
      <c r="AV3607" s="75"/>
      <c r="AW3607" s="76">
        <f>IF(ISNUMBER(VLOOKUP(AW3609,AM$7:AU$7,MATCH(AW3609,AM$7:AU$7))),VLOOKUP(AW3609,AM$7:AU$7,MATCH(AW3609,AM$7:AU$7)),IF(N3611=0,"No Data",IF(AW3609&gt;0,"&lt;10",0)))</f>
        <v>100</v>
      </c>
      <c r="AX3607" s="77">
        <f>IF(ISNUMBER(VLOOKUP(AX3611,AM$7:AU$7,MATCH(AX3611,AM$7:AU$7))),VLOOKUP(AX3611,AM$7:AU$7,MATCH(AX3611,AM$7:AU$7)),IF(N3611=0,"No Data",IF(AX3611&gt;0,"&lt;10",0)))</f>
        <v>100</v>
      </c>
      <c r="AY3607" s="106">
        <f>IF(ISNUMBER(AX3607),AX3607,0)</f>
        <v>100</v>
      </c>
      <c r="AZ3607" s="79"/>
      <c r="BA3607" s="80"/>
      <c r="BB3607" s="71"/>
      <c r="BC3607" s="54"/>
      <c r="BD3607" s="41">
        <v>6</v>
      </c>
      <c r="BE3607" s="52">
        <v>64</v>
      </c>
      <c r="BF3607" s="62">
        <v>6412</v>
      </c>
      <c r="BG3607" s="276" t="s">
        <v>47</v>
      </c>
    </row>
    <row r="3608" spans="1:59" s="63" customFormat="1" ht="12.75" x14ac:dyDescent="0.2">
      <c r="A3608" s="196">
        <v>6</v>
      </c>
      <c r="B3608" s="197" t="s">
        <v>1027</v>
      </c>
      <c r="C3608" s="208">
        <v>64</v>
      </c>
      <c r="D3608" s="209" t="s">
        <v>1063</v>
      </c>
      <c r="E3608" s="210">
        <v>6412</v>
      </c>
      <c r="F3608" s="211" t="s">
        <v>1072</v>
      </c>
      <c r="G3608" s="231"/>
      <c r="H3608" s="81" t="s">
        <v>48</v>
      </c>
      <c r="I3608" s="223"/>
      <c r="J3608" s="73"/>
      <c r="K3608" s="73"/>
      <c r="L3608" s="73"/>
      <c r="M3608" s="74"/>
      <c r="N3608" s="247"/>
      <c r="O3608" s="306"/>
      <c r="P3608" s="105"/>
      <c r="Q3608" s="75"/>
      <c r="R3608" s="75"/>
      <c r="S3608" s="75"/>
      <c r="T3608" s="75"/>
      <c r="U3608" s="75"/>
      <c r="V3608" s="75"/>
      <c r="W3608" s="75"/>
      <c r="X3608" s="75"/>
      <c r="Y3608" s="82">
        <f>MIN(X3612:X3614)</f>
        <v>5000</v>
      </c>
      <c r="Z3608" s="83"/>
      <c r="AA3608" s="83"/>
      <c r="AB3608" s="75"/>
      <c r="AC3608" s="75"/>
      <c r="AD3608" s="75"/>
      <c r="AE3608" s="75"/>
      <c r="AF3608" s="75"/>
      <c r="AG3608" s="75"/>
      <c r="AH3608" s="75"/>
      <c r="AI3608" s="75"/>
      <c r="AJ3608" s="82">
        <f>MIN(AI3612:AI3614)</f>
        <v>0</v>
      </c>
      <c r="AK3608" s="83"/>
      <c r="AL3608" s="83"/>
      <c r="AM3608" s="75"/>
      <c r="AN3608" s="75"/>
      <c r="AO3608" s="75"/>
      <c r="AP3608" s="75"/>
      <c r="AQ3608" s="75"/>
      <c r="AR3608" s="75"/>
      <c r="AS3608" s="75"/>
      <c r="AT3608" s="75"/>
      <c r="AU3608" s="75"/>
      <c r="AV3608" s="75"/>
      <c r="AW3608" s="82">
        <f>MIN(AV3612:AV3614)</f>
        <v>100</v>
      </c>
      <c r="AX3608" s="83"/>
      <c r="AY3608" s="83"/>
      <c r="AZ3608" s="79"/>
      <c r="BA3608" s="80"/>
      <c r="BB3608" s="71"/>
      <c r="BC3608" s="54"/>
      <c r="BD3608" s="41">
        <v>6</v>
      </c>
      <c r="BE3608" s="52">
        <v>64</v>
      </c>
      <c r="BF3608" s="62">
        <v>6412</v>
      </c>
      <c r="BG3608" s="278" t="s">
        <v>48</v>
      </c>
    </row>
    <row r="3609" spans="1:59" s="63" customFormat="1" ht="12.75" x14ac:dyDescent="0.2">
      <c r="A3609" s="196">
        <v>6</v>
      </c>
      <c r="B3609" s="197" t="s">
        <v>1027</v>
      </c>
      <c r="C3609" s="208">
        <v>64</v>
      </c>
      <c r="D3609" s="209" t="s">
        <v>1063</v>
      </c>
      <c r="E3609" s="210">
        <v>6412</v>
      </c>
      <c r="F3609" s="211" t="s">
        <v>1072</v>
      </c>
      <c r="G3609" s="231"/>
      <c r="H3609" s="81" t="s">
        <v>49</v>
      </c>
      <c r="I3609" s="223"/>
      <c r="J3609" s="73"/>
      <c r="K3609" s="73"/>
      <c r="L3609" s="73"/>
      <c r="M3609" s="74"/>
      <c r="N3609" s="247"/>
      <c r="O3609" s="306"/>
      <c r="P3609" s="105"/>
      <c r="Q3609" s="75"/>
      <c r="R3609" s="75"/>
      <c r="S3609" s="75"/>
      <c r="T3609" s="75"/>
      <c r="U3609" s="75"/>
      <c r="V3609" s="75"/>
      <c r="W3609" s="75"/>
      <c r="X3609" s="75"/>
      <c r="Y3609" s="84">
        <f>IF(ISNUMBER(AVERAGE(X3612:X3614)),AVERAGE(X3612:X3614),0)</f>
        <v>15000</v>
      </c>
      <c r="Z3609" s="83"/>
      <c r="AA3609" s="83"/>
      <c r="AB3609" s="75"/>
      <c r="AC3609" s="75"/>
      <c r="AD3609" s="75"/>
      <c r="AE3609" s="75"/>
      <c r="AF3609" s="75"/>
      <c r="AG3609" s="75"/>
      <c r="AH3609" s="75"/>
      <c r="AI3609" s="75"/>
      <c r="AJ3609" s="84">
        <f>IF(ISNUMBER(AVERAGE(AI3612:AI3614)),AVERAGE(AI3612:AI3614),0)</f>
        <v>0</v>
      </c>
      <c r="AK3609" s="83"/>
      <c r="AL3609" s="83"/>
      <c r="AM3609" s="75"/>
      <c r="AN3609" s="75"/>
      <c r="AO3609" s="75"/>
      <c r="AP3609" s="75"/>
      <c r="AQ3609" s="75"/>
      <c r="AR3609" s="75"/>
      <c r="AS3609" s="75"/>
      <c r="AT3609" s="75"/>
      <c r="AU3609" s="75"/>
      <c r="AV3609" s="75"/>
      <c r="AW3609" s="84">
        <f>IF(ISNUMBER(AVERAGE(AV3612:AV3614)),AVERAGE(AV3612:AV3614),0)</f>
        <v>100</v>
      </c>
      <c r="AX3609" s="83"/>
      <c r="AY3609" s="83"/>
      <c r="AZ3609" s="79"/>
      <c r="BA3609" s="80"/>
      <c r="BB3609" s="71"/>
      <c r="BC3609" s="54"/>
      <c r="BD3609" s="41">
        <v>6</v>
      </c>
      <c r="BE3609" s="52">
        <v>64</v>
      </c>
      <c r="BF3609" s="62">
        <v>6412</v>
      </c>
      <c r="BG3609" s="278" t="s">
        <v>49</v>
      </c>
    </row>
    <row r="3610" spans="1:59" s="63" customFormat="1" ht="12.75" x14ac:dyDescent="0.2">
      <c r="A3610" s="196">
        <v>6</v>
      </c>
      <c r="B3610" s="197" t="s">
        <v>1027</v>
      </c>
      <c r="C3610" s="208">
        <v>64</v>
      </c>
      <c r="D3610" s="209" t="s">
        <v>1063</v>
      </c>
      <c r="E3610" s="210">
        <v>6412</v>
      </c>
      <c r="F3610" s="211" t="s">
        <v>1072</v>
      </c>
      <c r="G3610" s="231"/>
      <c r="H3610" s="81" t="s">
        <v>50</v>
      </c>
      <c r="I3610" s="223"/>
      <c r="J3610" s="73"/>
      <c r="K3610" s="73"/>
      <c r="L3610" s="73"/>
      <c r="M3610" s="74"/>
      <c r="N3610" s="247"/>
      <c r="O3610" s="306"/>
      <c r="P3610" s="105"/>
      <c r="Q3610" s="75"/>
      <c r="R3610" s="75"/>
      <c r="S3610" s="75"/>
      <c r="T3610" s="75"/>
      <c r="U3610" s="75"/>
      <c r="V3610" s="75"/>
      <c r="W3610" s="75"/>
      <c r="X3610" s="75"/>
      <c r="Y3610" s="84">
        <f>MAX(X3612:X3614)</f>
        <v>25000</v>
      </c>
      <c r="Z3610" s="83"/>
      <c r="AA3610" s="83"/>
      <c r="AB3610" s="75"/>
      <c r="AC3610" s="75"/>
      <c r="AD3610" s="75"/>
      <c r="AE3610" s="75"/>
      <c r="AF3610" s="75"/>
      <c r="AG3610" s="75"/>
      <c r="AH3610" s="75"/>
      <c r="AI3610" s="75"/>
      <c r="AJ3610" s="84">
        <f>MAX(AI3612:AI3614)</f>
        <v>0</v>
      </c>
      <c r="AK3610" s="83"/>
      <c r="AL3610" s="83"/>
      <c r="AM3610" s="75"/>
      <c r="AN3610" s="75"/>
      <c r="AO3610" s="75"/>
      <c r="AP3610" s="75"/>
      <c r="AQ3610" s="75"/>
      <c r="AR3610" s="75"/>
      <c r="AS3610" s="75"/>
      <c r="AT3610" s="75"/>
      <c r="AU3610" s="75"/>
      <c r="AV3610" s="75"/>
      <c r="AW3610" s="84">
        <f>MAX(AV3612:AV3614)</f>
        <v>100</v>
      </c>
      <c r="AX3610" s="83"/>
      <c r="AY3610" s="83"/>
      <c r="AZ3610" s="79"/>
      <c r="BA3610" s="80"/>
      <c r="BB3610" s="71"/>
      <c r="BC3610" s="54"/>
      <c r="BD3610" s="41">
        <v>6</v>
      </c>
      <c r="BE3610" s="52">
        <v>64</v>
      </c>
      <c r="BF3610" s="62">
        <v>6412</v>
      </c>
      <c r="BG3610" s="278" t="s">
        <v>50</v>
      </c>
    </row>
    <row r="3611" spans="1:59" s="63" customFormat="1" ht="12.75" x14ac:dyDescent="0.2">
      <c r="A3611" s="196">
        <v>6</v>
      </c>
      <c r="B3611" s="197" t="s">
        <v>1027</v>
      </c>
      <c r="C3611" s="208">
        <v>64</v>
      </c>
      <c r="D3611" s="209" t="s">
        <v>1063</v>
      </c>
      <c r="E3611" s="210">
        <v>6412</v>
      </c>
      <c r="F3611" s="211" t="s">
        <v>1072</v>
      </c>
      <c r="G3611" s="231"/>
      <c r="H3611" s="85" t="s">
        <v>51</v>
      </c>
      <c r="I3611" s="223"/>
      <c r="J3611" s="73"/>
      <c r="K3611" s="73"/>
      <c r="L3611" s="73"/>
      <c r="M3611" s="74"/>
      <c r="N3611" s="317">
        <f>SUM(N3612:N3613)</f>
        <v>2</v>
      </c>
      <c r="O3611" s="293">
        <f>SUM(O3612:O3613)</f>
        <v>1</v>
      </c>
      <c r="P3611" s="292"/>
      <c r="Q3611" s="87"/>
      <c r="R3611" s="87"/>
      <c r="S3611" s="87"/>
      <c r="T3611" s="87"/>
      <c r="U3611" s="87"/>
      <c r="V3611" s="87"/>
      <c r="W3611" s="87"/>
      <c r="X3611" s="87"/>
      <c r="Y3611" s="112"/>
      <c r="Z3611" s="121">
        <f>SUM(Z3612:Z3613)</f>
        <v>15000</v>
      </c>
      <c r="AA3611" s="88"/>
      <c r="AB3611" s="87"/>
      <c r="AC3611" s="87"/>
      <c r="AD3611" s="87"/>
      <c r="AE3611" s="87"/>
      <c r="AF3611" s="87"/>
      <c r="AG3611" s="87"/>
      <c r="AH3611" s="87"/>
      <c r="AI3611" s="87"/>
      <c r="AJ3611" s="112"/>
      <c r="AK3611" s="121">
        <f>SUM(AK3612:AK3613)</f>
        <v>0</v>
      </c>
      <c r="AL3611" s="88"/>
      <c r="AM3611" s="87"/>
      <c r="AN3611" s="87"/>
      <c r="AO3611" s="87"/>
      <c r="AP3611" s="87"/>
      <c r="AQ3611" s="87"/>
      <c r="AR3611" s="87"/>
      <c r="AS3611" s="87"/>
      <c r="AT3611" s="87"/>
      <c r="AU3611" s="87"/>
      <c r="AV3611" s="87"/>
      <c r="AW3611" s="112"/>
      <c r="AX3611" s="121">
        <f>SUM(AX3612:AX3613)</f>
        <v>100</v>
      </c>
      <c r="AY3611" s="88"/>
      <c r="AZ3611" s="79"/>
      <c r="BA3611" s="80"/>
      <c r="BB3611" s="71"/>
      <c r="BC3611" s="54"/>
      <c r="BD3611" s="41">
        <v>6</v>
      </c>
      <c r="BE3611" s="52">
        <v>64</v>
      </c>
      <c r="BF3611" s="62">
        <v>6412</v>
      </c>
      <c r="BG3611" s="279" t="s">
        <v>51</v>
      </c>
    </row>
    <row r="3612" spans="1:59" s="63" customFormat="1" ht="12.75" x14ac:dyDescent="0.2">
      <c r="A3612" s="196">
        <v>6</v>
      </c>
      <c r="B3612" s="197" t="s">
        <v>1027</v>
      </c>
      <c r="C3612" s="208">
        <v>64</v>
      </c>
      <c r="D3612" s="209" t="s">
        <v>1063</v>
      </c>
      <c r="E3612" s="210">
        <v>6412</v>
      </c>
      <c r="F3612" s="211" t="s">
        <v>1072</v>
      </c>
      <c r="G3612" s="231"/>
      <c r="H3612" s="89" t="s">
        <v>52</v>
      </c>
      <c r="I3612" s="90" t="s">
        <v>1069</v>
      </c>
      <c r="J3612" s="90"/>
      <c r="K3612" s="90" t="s">
        <v>90</v>
      </c>
      <c r="L3612" s="90" t="s">
        <v>1070</v>
      </c>
      <c r="M3612" s="91"/>
      <c r="N3612" s="312">
        <v>1</v>
      </c>
      <c r="O3612" s="313">
        <f>N3612/N$3611</f>
        <v>0.5</v>
      </c>
      <c r="P3612" s="104"/>
      <c r="Q3612" s="92"/>
      <c r="R3612" s="92"/>
      <c r="S3612" s="92"/>
      <c r="T3612" s="92"/>
      <c r="U3612" s="92">
        <v>1</v>
      </c>
      <c r="V3612" s="92"/>
      <c r="W3612" s="92"/>
      <c r="X3612" s="109">
        <f>P3612*P$7+Q3612*Q$7+R3612*R$7+S3612*S$7+T3612*T$7+U3612*U$7+V3612*V$7+W3612*W$7</f>
        <v>5000</v>
      </c>
      <c r="Y3612" s="83"/>
      <c r="Z3612" s="110">
        <f>X3612*$O3612</f>
        <v>2500</v>
      </c>
      <c r="AA3612" s="111"/>
      <c r="AB3612" s="92"/>
      <c r="AC3612" s="92"/>
      <c r="AD3612" s="92"/>
      <c r="AE3612" s="92"/>
      <c r="AF3612" s="92"/>
      <c r="AG3612" s="92"/>
      <c r="AH3612" s="92"/>
      <c r="AI3612" s="109">
        <f>AB3612*AB$7+AC3612*AC$7+AD3612*AD$7+AE3612*AE$7+AF3612*AF$7+AG3612*AG$7+AH3612*AH$7</f>
        <v>0</v>
      </c>
      <c r="AJ3612" s="83"/>
      <c r="AK3612" s="110">
        <f>AI3612*$O3612</f>
        <v>0</v>
      </c>
      <c r="AL3612" s="111"/>
      <c r="AM3612" s="92"/>
      <c r="AN3612" s="92"/>
      <c r="AO3612" s="92"/>
      <c r="AP3612" s="92">
        <v>1</v>
      </c>
      <c r="AQ3612" s="92"/>
      <c r="AR3612" s="92"/>
      <c r="AS3612" s="92"/>
      <c r="AT3612" s="92"/>
      <c r="AU3612" s="92"/>
      <c r="AV3612" s="109">
        <f>AM3612*AM$7+AN3612*AN$7+AO3612*AO$7+AP3612*AP$7+AQ3612*AQ$7+AR3612*AR$7+AS3612*AS$7+AT3612*AT$7+AU3612*AU$7</f>
        <v>100</v>
      </c>
      <c r="AW3612" s="75"/>
      <c r="AX3612" s="110">
        <f>AV3612*$O3612</f>
        <v>50</v>
      </c>
      <c r="AY3612" s="111"/>
      <c r="AZ3612" s="93"/>
      <c r="BA3612" s="94" t="s">
        <v>131</v>
      </c>
      <c r="BB3612" s="71"/>
      <c r="BC3612" s="54"/>
      <c r="BD3612" s="41">
        <v>6</v>
      </c>
      <c r="BE3612" s="52">
        <v>64</v>
      </c>
      <c r="BF3612" s="62">
        <v>6412</v>
      </c>
      <c r="BG3612" s="280" t="s">
        <v>52</v>
      </c>
    </row>
    <row r="3613" spans="1:59" s="63" customFormat="1" ht="12.75" x14ac:dyDescent="0.2">
      <c r="A3613" s="196">
        <v>6</v>
      </c>
      <c r="B3613" s="197" t="s">
        <v>1027</v>
      </c>
      <c r="C3613" s="208">
        <v>64</v>
      </c>
      <c r="D3613" s="209" t="s">
        <v>1063</v>
      </c>
      <c r="E3613" s="210">
        <v>6412</v>
      </c>
      <c r="F3613" s="211" t="s">
        <v>1072</v>
      </c>
      <c r="G3613" s="231"/>
      <c r="H3613" s="89"/>
      <c r="I3613" s="90" t="s">
        <v>597</v>
      </c>
      <c r="J3613" s="90"/>
      <c r="K3613" s="90" t="s">
        <v>73</v>
      </c>
      <c r="L3613" s="90" t="s">
        <v>69</v>
      </c>
      <c r="M3613" s="91"/>
      <c r="N3613" s="312">
        <v>1</v>
      </c>
      <c r="O3613" s="313">
        <f>N3613/N$3611</f>
        <v>0.5</v>
      </c>
      <c r="P3613" s="104"/>
      <c r="Q3613" s="92"/>
      <c r="R3613" s="92"/>
      <c r="S3613" s="92"/>
      <c r="T3613" s="92"/>
      <c r="U3613" s="92"/>
      <c r="V3613" s="92"/>
      <c r="W3613" s="92">
        <v>1</v>
      </c>
      <c r="X3613" s="109">
        <f>P3613*P$7+Q3613*Q$7+R3613*R$7+S3613*S$7+T3613*T$7+U3613*U$7+V3613*V$7+W3613*W$7</f>
        <v>25000</v>
      </c>
      <c r="Y3613" s="83"/>
      <c r="Z3613" s="110">
        <f>X3613*$O3613</f>
        <v>12500</v>
      </c>
      <c r="AA3613" s="111"/>
      <c r="AB3613" s="92"/>
      <c r="AC3613" s="92"/>
      <c r="AD3613" s="92"/>
      <c r="AE3613" s="92"/>
      <c r="AF3613" s="92"/>
      <c r="AG3613" s="92"/>
      <c r="AH3613" s="92"/>
      <c r="AI3613" s="109">
        <f>AB3613*AB$7+AC3613*AC$7+AD3613*AD$7+AE3613*AE$7+AF3613*AF$7+AG3613*AG$7+AH3613*AH$7</f>
        <v>0</v>
      </c>
      <c r="AJ3613" s="83"/>
      <c r="AK3613" s="110">
        <f>AI3613*$O3613</f>
        <v>0</v>
      </c>
      <c r="AL3613" s="111"/>
      <c r="AM3613" s="92"/>
      <c r="AN3613" s="92"/>
      <c r="AO3613" s="92"/>
      <c r="AP3613" s="92">
        <v>1</v>
      </c>
      <c r="AQ3613" s="92"/>
      <c r="AR3613" s="92"/>
      <c r="AS3613" s="92"/>
      <c r="AT3613" s="92"/>
      <c r="AU3613" s="92"/>
      <c r="AV3613" s="109">
        <f>AM3613*AM$7+AN3613*AN$7+AO3613*AO$7+AP3613*AP$7+AQ3613*AQ$7+AR3613*AR$7+AS3613*AS$7+AT3613*AT$7+AU3613*AU$7</f>
        <v>100</v>
      </c>
      <c r="AW3613" s="75"/>
      <c r="AX3613" s="110">
        <f>AV3613*$O3613</f>
        <v>50</v>
      </c>
      <c r="AY3613" s="111"/>
      <c r="AZ3613" s="93"/>
      <c r="BA3613" s="94" t="s">
        <v>131</v>
      </c>
      <c r="BB3613" s="71"/>
      <c r="BC3613" s="54"/>
      <c r="BD3613" s="41">
        <v>6</v>
      </c>
      <c r="BE3613" s="52">
        <v>64</v>
      </c>
      <c r="BF3613" s="62">
        <v>6412</v>
      </c>
      <c r="BG3613" s="280" t="s">
        <v>52</v>
      </c>
    </row>
    <row r="3614" spans="1:59" s="63" customFormat="1" ht="12.75" x14ac:dyDescent="0.2">
      <c r="A3614" s="196">
        <v>6</v>
      </c>
      <c r="B3614" s="197" t="s">
        <v>1027</v>
      </c>
      <c r="C3614" s="208">
        <v>64</v>
      </c>
      <c r="D3614" s="209" t="s">
        <v>1063</v>
      </c>
      <c r="E3614" s="210">
        <v>6412</v>
      </c>
      <c r="F3614" s="211" t="s">
        <v>1072</v>
      </c>
      <c r="G3614" s="231"/>
      <c r="H3614" s="65"/>
      <c r="I3614" s="222"/>
      <c r="J3614" s="66"/>
      <c r="K3614" s="66"/>
      <c r="L3614" s="66"/>
      <c r="M3614" s="64"/>
      <c r="N3614" s="304"/>
      <c r="O3614" s="305"/>
      <c r="P3614" s="127"/>
      <c r="Q3614" s="67"/>
      <c r="R3614" s="67"/>
      <c r="S3614" s="67"/>
      <c r="T3614" s="67"/>
      <c r="U3614" s="67"/>
      <c r="V3614" s="67"/>
      <c r="W3614" s="67"/>
      <c r="X3614" s="67"/>
      <c r="Y3614" s="68"/>
      <c r="Z3614" s="68"/>
      <c r="AA3614" s="68"/>
      <c r="AB3614" s="67"/>
      <c r="AC3614" s="67"/>
      <c r="AD3614" s="67"/>
      <c r="AE3614" s="67"/>
      <c r="AF3614" s="67"/>
      <c r="AG3614" s="67"/>
      <c r="AH3614" s="67"/>
      <c r="AI3614" s="67"/>
      <c r="AJ3614" s="68"/>
      <c r="AK3614" s="68"/>
      <c r="AL3614" s="68"/>
      <c r="AM3614" s="67"/>
      <c r="AN3614" s="67"/>
      <c r="AO3614" s="67"/>
      <c r="AP3614" s="67"/>
      <c r="AQ3614" s="67"/>
      <c r="AR3614" s="67"/>
      <c r="AS3614" s="67"/>
      <c r="AT3614" s="67"/>
      <c r="AU3614" s="67"/>
      <c r="AV3614" s="67"/>
      <c r="AW3614" s="67"/>
      <c r="AX3614" s="68"/>
      <c r="AY3614" s="68"/>
      <c r="AZ3614" s="69"/>
      <c r="BA3614" s="70"/>
      <c r="BB3614" s="71"/>
      <c r="BC3614" s="54"/>
      <c r="BD3614" s="41">
        <v>6</v>
      </c>
      <c r="BE3614" s="52">
        <v>64</v>
      </c>
      <c r="BF3614" s="62">
        <v>6412</v>
      </c>
      <c r="BG3614" s="275"/>
    </row>
    <row r="3615" spans="1:59" s="63" customFormat="1" ht="12.75" x14ac:dyDescent="0.2">
      <c r="A3615" s="196">
        <v>6</v>
      </c>
      <c r="B3615" s="197" t="s">
        <v>1027</v>
      </c>
      <c r="C3615" s="208">
        <v>64</v>
      </c>
      <c r="D3615" s="209" t="s">
        <v>1063</v>
      </c>
      <c r="E3615" s="210">
        <v>6412</v>
      </c>
      <c r="F3615" s="211" t="s">
        <v>1072</v>
      </c>
      <c r="G3615" s="230"/>
      <c r="H3615" s="56"/>
      <c r="I3615" s="221"/>
      <c r="J3615" s="57"/>
      <c r="K3615" s="57"/>
      <c r="L3615" s="57"/>
      <c r="M3615" s="55"/>
      <c r="N3615" s="303"/>
      <c r="O3615" s="245"/>
      <c r="P3615" s="122"/>
      <c r="Q3615" s="58"/>
      <c r="R3615" s="58"/>
      <c r="S3615" s="58"/>
      <c r="T3615" s="58"/>
      <c r="U3615" s="58"/>
      <c r="V3615" s="58"/>
      <c r="W3615" s="58"/>
      <c r="X3615" s="58"/>
      <c r="Y3615" s="59"/>
      <c r="Z3615" s="59"/>
      <c r="AA3615" s="59"/>
      <c r="AB3615" s="58"/>
      <c r="AC3615" s="58"/>
      <c r="AD3615" s="58"/>
      <c r="AE3615" s="58"/>
      <c r="AF3615" s="58"/>
      <c r="AG3615" s="58"/>
      <c r="AH3615" s="58"/>
      <c r="AI3615" s="58"/>
      <c r="AJ3615" s="59"/>
      <c r="AK3615" s="59"/>
      <c r="AL3615" s="59"/>
      <c r="AM3615" s="58"/>
      <c r="AN3615" s="58"/>
      <c r="AO3615" s="58"/>
      <c r="AP3615" s="58"/>
      <c r="AQ3615" s="58"/>
      <c r="AR3615" s="58"/>
      <c r="AS3615" s="58"/>
      <c r="AT3615" s="58"/>
      <c r="AU3615" s="58"/>
      <c r="AV3615" s="58"/>
      <c r="AW3615" s="58"/>
      <c r="AX3615" s="59"/>
      <c r="AY3615" s="59"/>
      <c r="AZ3615" s="60"/>
      <c r="BA3615" s="61"/>
      <c r="BB3615" s="54"/>
      <c r="BC3615" s="54"/>
      <c r="BD3615" s="41">
        <v>6</v>
      </c>
      <c r="BE3615" s="52">
        <v>64</v>
      </c>
      <c r="BF3615" s="62">
        <v>6412</v>
      </c>
      <c r="BG3615" s="274"/>
    </row>
    <row r="3616" spans="1:59" x14ac:dyDescent="0.25">
      <c r="A3616" s="196">
        <v>6</v>
      </c>
      <c r="B3616" s="197" t="s">
        <v>1027</v>
      </c>
      <c r="C3616" s="208">
        <v>64</v>
      </c>
      <c r="D3616" s="209" t="s">
        <v>1063</v>
      </c>
      <c r="E3616" s="212">
        <v>6413</v>
      </c>
      <c r="F3616" s="213" t="s">
        <v>1073</v>
      </c>
      <c r="G3616" s="234"/>
      <c r="H3616" s="138"/>
      <c r="I3616" s="224"/>
      <c r="J3616" s="98"/>
      <c r="K3616" s="98"/>
      <c r="L3616" s="98"/>
      <c r="M3616" s="137"/>
      <c r="N3616" s="322"/>
      <c r="O3616" s="323"/>
      <c r="P3616" s="139"/>
      <c r="Q3616" s="139"/>
      <c r="R3616" s="139"/>
      <c r="S3616" s="139"/>
      <c r="T3616" s="139"/>
      <c r="U3616" s="139"/>
      <c r="V3616" s="139"/>
      <c r="W3616" s="139"/>
      <c r="X3616" s="139"/>
      <c r="Y3616" s="100"/>
      <c r="Z3616" s="125"/>
      <c r="AA3616" s="125"/>
      <c r="AB3616" s="139"/>
      <c r="AC3616" s="139"/>
      <c r="AD3616" s="139"/>
      <c r="AE3616" s="139"/>
      <c r="AF3616" s="139"/>
      <c r="AG3616" s="139"/>
      <c r="AH3616" s="139"/>
      <c r="AI3616" s="139"/>
      <c r="AJ3616" s="100"/>
      <c r="AK3616" s="125"/>
      <c r="AL3616" s="125"/>
      <c r="AM3616" s="139"/>
      <c r="AN3616" s="139"/>
      <c r="AO3616" s="139"/>
      <c r="AP3616" s="139"/>
      <c r="AQ3616" s="139"/>
      <c r="AR3616" s="139"/>
      <c r="AS3616" s="139"/>
      <c r="AT3616" s="139"/>
      <c r="AU3616" s="139"/>
      <c r="AV3616" s="139"/>
      <c r="AW3616" s="99"/>
      <c r="AX3616" s="125"/>
      <c r="AY3616" s="100"/>
      <c r="AZ3616" s="140"/>
      <c r="BA3616" s="141"/>
      <c r="BB3616" s="136"/>
      <c r="BC3616" s="136"/>
      <c r="BD3616" s="41">
        <v>6</v>
      </c>
      <c r="BE3616" s="52">
        <v>64</v>
      </c>
      <c r="BF3616" s="103">
        <v>6413</v>
      </c>
      <c r="BG3616" s="283"/>
    </row>
    <row r="3617" spans="1:59" s="63" customFormat="1" ht="12.75" x14ac:dyDescent="0.2">
      <c r="A3617" s="196">
        <v>6</v>
      </c>
      <c r="B3617" s="197" t="s">
        <v>1027</v>
      </c>
      <c r="C3617" s="208">
        <v>64</v>
      </c>
      <c r="D3617" s="209" t="s">
        <v>1063</v>
      </c>
      <c r="E3617" s="212">
        <v>6413</v>
      </c>
      <c r="F3617" s="213" t="s">
        <v>1073</v>
      </c>
      <c r="G3617" s="232"/>
      <c r="H3617" s="97"/>
      <c r="I3617" s="224"/>
      <c r="J3617" s="98"/>
      <c r="K3617" s="98"/>
      <c r="L3617" s="98"/>
      <c r="M3617" s="96"/>
      <c r="N3617" s="307"/>
      <c r="O3617" s="246"/>
      <c r="P3617" s="124"/>
      <c r="Q3617" s="99"/>
      <c r="R3617" s="99"/>
      <c r="S3617" s="99"/>
      <c r="T3617" s="99"/>
      <c r="U3617" s="99"/>
      <c r="V3617" s="99"/>
      <c r="W3617" s="99"/>
      <c r="X3617" s="99"/>
      <c r="Y3617" s="100"/>
      <c r="Z3617" s="100"/>
      <c r="AA3617" s="100"/>
      <c r="AB3617" s="99"/>
      <c r="AC3617" s="99"/>
      <c r="AD3617" s="99"/>
      <c r="AE3617" s="99"/>
      <c r="AF3617" s="99"/>
      <c r="AG3617" s="99"/>
      <c r="AH3617" s="99"/>
      <c r="AI3617" s="99"/>
      <c r="AJ3617" s="100"/>
      <c r="AK3617" s="100"/>
      <c r="AL3617" s="100"/>
      <c r="AM3617" s="99"/>
      <c r="AN3617" s="99"/>
      <c r="AO3617" s="99"/>
      <c r="AP3617" s="99"/>
      <c r="AQ3617" s="99"/>
      <c r="AR3617" s="99"/>
      <c r="AS3617" s="99"/>
      <c r="AT3617" s="99"/>
      <c r="AU3617" s="99"/>
      <c r="AV3617" s="99"/>
      <c r="AW3617" s="99"/>
      <c r="AX3617" s="100"/>
      <c r="AY3617" s="100"/>
      <c r="AZ3617" s="101"/>
      <c r="BA3617" s="102"/>
      <c r="BB3617" s="95"/>
      <c r="BC3617" s="95"/>
      <c r="BD3617" s="41">
        <v>6</v>
      </c>
      <c r="BE3617" s="52">
        <v>64</v>
      </c>
      <c r="BF3617" s="103">
        <v>6413</v>
      </c>
      <c r="BG3617" s="277"/>
    </row>
    <row r="3618" spans="1:59" s="63" customFormat="1" ht="12.75" x14ac:dyDescent="0.2">
      <c r="A3618" s="196">
        <v>6</v>
      </c>
      <c r="B3618" s="197" t="s">
        <v>1027</v>
      </c>
      <c r="C3618" s="208">
        <v>64</v>
      </c>
      <c r="D3618" s="209" t="s">
        <v>1063</v>
      </c>
      <c r="E3618" s="212">
        <v>6413</v>
      </c>
      <c r="F3618" s="213" t="s">
        <v>1073</v>
      </c>
      <c r="G3618" s="231"/>
      <c r="H3618" s="65"/>
      <c r="I3618" s="222"/>
      <c r="J3618" s="66"/>
      <c r="K3618" s="66"/>
      <c r="L3618" s="66"/>
      <c r="M3618" s="64"/>
      <c r="N3618" s="304"/>
      <c r="O3618" s="305"/>
      <c r="P3618" s="127"/>
      <c r="Q3618" s="67"/>
      <c r="R3618" s="67"/>
      <c r="S3618" s="67"/>
      <c r="T3618" s="67"/>
      <c r="U3618" s="67"/>
      <c r="V3618" s="67"/>
      <c r="W3618" s="67"/>
      <c r="X3618" s="67"/>
      <c r="Y3618" s="68"/>
      <c r="Z3618" s="68"/>
      <c r="AA3618" s="68"/>
      <c r="AB3618" s="67"/>
      <c r="AC3618" s="67"/>
      <c r="AD3618" s="67"/>
      <c r="AE3618" s="67"/>
      <c r="AF3618" s="67"/>
      <c r="AG3618" s="67"/>
      <c r="AH3618" s="67"/>
      <c r="AI3618" s="67"/>
      <c r="AJ3618" s="68"/>
      <c r="AK3618" s="68"/>
      <c r="AL3618" s="68"/>
      <c r="AM3618" s="67"/>
      <c r="AN3618" s="67"/>
      <c r="AO3618" s="67"/>
      <c r="AP3618" s="67"/>
      <c r="AQ3618" s="67"/>
      <c r="AR3618" s="67"/>
      <c r="AS3618" s="67"/>
      <c r="AT3618" s="67"/>
      <c r="AU3618" s="67"/>
      <c r="AV3618" s="67"/>
      <c r="AW3618" s="67"/>
      <c r="AX3618" s="68"/>
      <c r="AY3618" s="68"/>
      <c r="AZ3618" s="69"/>
      <c r="BA3618" s="70"/>
      <c r="BB3618" s="71"/>
      <c r="BC3618" s="95"/>
      <c r="BD3618" s="41">
        <v>6</v>
      </c>
      <c r="BE3618" s="52">
        <v>64</v>
      </c>
      <c r="BF3618" s="103">
        <v>6413</v>
      </c>
      <c r="BG3618" s="275"/>
    </row>
    <row r="3619" spans="1:59" s="63" customFormat="1" ht="12.75" x14ac:dyDescent="0.2">
      <c r="A3619" s="196">
        <v>6</v>
      </c>
      <c r="B3619" s="197" t="s">
        <v>1027</v>
      </c>
      <c r="C3619" s="208">
        <v>64</v>
      </c>
      <c r="D3619" s="209" t="s">
        <v>1063</v>
      </c>
      <c r="E3619" s="212">
        <v>6413</v>
      </c>
      <c r="F3619" s="213" t="s">
        <v>1073</v>
      </c>
      <c r="G3619" s="231"/>
      <c r="H3619" s="72" t="s">
        <v>47</v>
      </c>
      <c r="I3619" s="223"/>
      <c r="J3619" s="73"/>
      <c r="K3619" s="73"/>
      <c r="L3619" s="73"/>
      <c r="M3619" s="74"/>
      <c r="N3619" s="247"/>
      <c r="O3619" s="306"/>
      <c r="P3619" s="105"/>
      <c r="Q3619" s="75"/>
      <c r="R3619" s="75"/>
      <c r="S3619" s="75"/>
      <c r="T3619" s="75"/>
      <c r="U3619" s="75"/>
      <c r="V3619" s="75"/>
      <c r="W3619" s="75"/>
      <c r="X3619" s="75"/>
      <c r="Y3619" s="76">
        <f>IF(ISNUMBER(VLOOKUP(Y3621,P$7:W$7,MATCH(Y3621,P$7:W$7))),VLOOKUP(Y3621,P$7:W$7,MATCH(Y3621,P$7:W$7)),IF(N3623=0,"No Data",IF(Y3621&gt;0,"&lt;100",0)))</f>
        <v>10000</v>
      </c>
      <c r="Z3619" s="77">
        <f>IF(ISNUMBER(VLOOKUP(Z3623,P$7:W$7,MATCH(Z3623,P$7:W$7))),VLOOKUP(Z3623,P$7:W$7,MATCH(Z3623,P$7:W$7)),IF(N3623=0,"No Data",IF(Z3623&gt;0,"&lt;100",0)))</f>
        <v>10000</v>
      </c>
      <c r="AA3619" s="106">
        <f>IF(ISNUMBER(Z3619),Z3619,0)</f>
        <v>10000</v>
      </c>
      <c r="AB3619" s="75"/>
      <c r="AC3619" s="75"/>
      <c r="AD3619" s="75"/>
      <c r="AE3619" s="75"/>
      <c r="AF3619" s="75"/>
      <c r="AG3619" s="75"/>
      <c r="AH3619" s="75"/>
      <c r="AI3619" s="75"/>
      <c r="AJ3619" s="76">
        <f>IF(ISNUMBER(VLOOKUP(AJ3621,AB$7:AH$7,MATCH(AJ3621,AB$7:AH$7))),VLOOKUP(AJ3621,AB$7:AH$7,MATCH(AJ3621,AB$7:AH$7)),IF(N3623=0,"No Data",IF(AJ3621&gt;0,"&lt;50",0)))</f>
        <v>0</v>
      </c>
      <c r="AK3619" s="77">
        <f>IF(ISNUMBER(VLOOKUP(AK3623,AB$7:AH$7,MATCH(AK3623,AB$7:AH$7))),VLOOKUP(AK3623,AB$7:AH$7,MATCH(AK3623,AB$7:AH$7)),IF(N3623=0,"No Data",IF(AK3623&gt;0,"&lt;50",0)))</f>
        <v>0</v>
      </c>
      <c r="AL3619" s="106">
        <f>IF(ISNUMBER(AK3619),AK3619,0)</f>
        <v>0</v>
      </c>
      <c r="AM3619" s="75"/>
      <c r="AN3619" s="75"/>
      <c r="AO3619" s="75"/>
      <c r="AP3619" s="75"/>
      <c r="AQ3619" s="75"/>
      <c r="AR3619" s="75"/>
      <c r="AS3619" s="75"/>
      <c r="AT3619" s="75"/>
      <c r="AU3619" s="75"/>
      <c r="AV3619" s="75"/>
      <c r="AW3619" s="76">
        <f>IF(ISNUMBER(VLOOKUP(AW3621,AM$7:AU$7,MATCH(AW3621,AM$7:AU$7))),VLOOKUP(AW3621,AM$7:AU$7,MATCH(AW3621,AM$7:AU$7)),IF(N3623=0,"No Data",IF(AW3621&gt;0,"&lt;10",0)))</f>
        <v>100</v>
      </c>
      <c r="AX3619" s="77">
        <f>IF(ISNUMBER(VLOOKUP(AX3623,AM$7:AU$7,MATCH(AX3623,AM$7:AU$7))),VLOOKUP(AX3623,AM$7:AU$7,MATCH(AX3623,AM$7:AU$7)),IF(N3623=0,"No Data",IF(AX3623&gt;0,"&lt;10",0)))</f>
        <v>100</v>
      </c>
      <c r="AY3619" s="106">
        <f>IF(ISNUMBER(AX3619),AX3619,0)</f>
        <v>100</v>
      </c>
      <c r="AZ3619" s="79"/>
      <c r="BA3619" s="80"/>
      <c r="BB3619" s="71"/>
      <c r="BC3619" s="95"/>
      <c r="BD3619" s="41">
        <v>6</v>
      </c>
      <c r="BE3619" s="52">
        <v>64</v>
      </c>
      <c r="BF3619" s="103">
        <v>6413</v>
      </c>
      <c r="BG3619" s="276" t="s">
        <v>47</v>
      </c>
    </row>
    <row r="3620" spans="1:59" s="63" customFormat="1" ht="12.75" x14ac:dyDescent="0.2">
      <c r="A3620" s="196">
        <v>6</v>
      </c>
      <c r="B3620" s="197" t="s">
        <v>1027</v>
      </c>
      <c r="C3620" s="208">
        <v>64</v>
      </c>
      <c r="D3620" s="209" t="s">
        <v>1063</v>
      </c>
      <c r="E3620" s="212">
        <v>6413</v>
      </c>
      <c r="F3620" s="213" t="s">
        <v>1073</v>
      </c>
      <c r="G3620" s="231"/>
      <c r="H3620" s="81" t="s">
        <v>48</v>
      </c>
      <c r="I3620" s="223"/>
      <c r="J3620" s="73"/>
      <c r="K3620" s="73"/>
      <c r="L3620" s="73"/>
      <c r="M3620" s="74"/>
      <c r="N3620" s="247"/>
      <c r="O3620" s="306"/>
      <c r="P3620" s="105"/>
      <c r="Q3620" s="75"/>
      <c r="R3620" s="75"/>
      <c r="S3620" s="75"/>
      <c r="T3620" s="75"/>
      <c r="U3620" s="75"/>
      <c r="V3620" s="75"/>
      <c r="W3620" s="75"/>
      <c r="X3620" s="75"/>
      <c r="Y3620" s="82">
        <f>MIN(X3624:X3626)</f>
        <v>0</v>
      </c>
      <c r="Z3620" s="83"/>
      <c r="AA3620" s="83"/>
      <c r="AB3620" s="75"/>
      <c r="AC3620" s="75"/>
      <c r="AD3620" s="75"/>
      <c r="AE3620" s="75"/>
      <c r="AF3620" s="75"/>
      <c r="AG3620" s="75"/>
      <c r="AH3620" s="75"/>
      <c r="AI3620" s="75"/>
      <c r="AJ3620" s="82">
        <f>MIN(AI3624:AI3626)</f>
        <v>0</v>
      </c>
      <c r="AK3620" s="83"/>
      <c r="AL3620" s="83"/>
      <c r="AM3620" s="75"/>
      <c r="AN3620" s="75"/>
      <c r="AO3620" s="75"/>
      <c r="AP3620" s="75"/>
      <c r="AQ3620" s="75"/>
      <c r="AR3620" s="75"/>
      <c r="AS3620" s="75"/>
      <c r="AT3620" s="75"/>
      <c r="AU3620" s="75"/>
      <c r="AV3620" s="75"/>
      <c r="AW3620" s="82">
        <f>MIN(AV3624:AV3626)</f>
        <v>100</v>
      </c>
      <c r="AX3620" s="83"/>
      <c r="AY3620" s="83"/>
      <c r="AZ3620" s="79"/>
      <c r="BA3620" s="80"/>
      <c r="BB3620" s="71"/>
      <c r="BC3620" s="95"/>
      <c r="BD3620" s="41">
        <v>6</v>
      </c>
      <c r="BE3620" s="52">
        <v>64</v>
      </c>
      <c r="BF3620" s="103">
        <v>6413</v>
      </c>
      <c r="BG3620" s="278" t="s">
        <v>48</v>
      </c>
    </row>
    <row r="3621" spans="1:59" s="63" customFormat="1" ht="12.75" x14ac:dyDescent="0.2">
      <c r="A3621" s="196">
        <v>6</v>
      </c>
      <c r="B3621" s="197" t="s">
        <v>1027</v>
      </c>
      <c r="C3621" s="208">
        <v>64</v>
      </c>
      <c r="D3621" s="209" t="s">
        <v>1063</v>
      </c>
      <c r="E3621" s="212">
        <v>6413</v>
      </c>
      <c r="F3621" s="213" t="s">
        <v>1073</v>
      </c>
      <c r="G3621" s="231"/>
      <c r="H3621" s="81" t="s">
        <v>49</v>
      </c>
      <c r="I3621" s="223"/>
      <c r="J3621" s="73"/>
      <c r="K3621" s="73"/>
      <c r="L3621" s="73"/>
      <c r="M3621" s="74"/>
      <c r="N3621" s="247"/>
      <c r="O3621" s="306"/>
      <c r="P3621" s="105"/>
      <c r="Q3621" s="75"/>
      <c r="R3621" s="75"/>
      <c r="S3621" s="75"/>
      <c r="T3621" s="75"/>
      <c r="U3621" s="75"/>
      <c r="V3621" s="75"/>
      <c r="W3621" s="75"/>
      <c r="X3621" s="75"/>
      <c r="Y3621" s="84">
        <f>IF(ISNUMBER(AVERAGE(X3624:X3626)),AVERAGE(X3624:X3626),0)</f>
        <v>12500</v>
      </c>
      <c r="Z3621" s="83"/>
      <c r="AA3621" s="83"/>
      <c r="AB3621" s="75"/>
      <c r="AC3621" s="75"/>
      <c r="AD3621" s="75"/>
      <c r="AE3621" s="75"/>
      <c r="AF3621" s="75"/>
      <c r="AG3621" s="75"/>
      <c r="AH3621" s="75"/>
      <c r="AI3621" s="75"/>
      <c r="AJ3621" s="84">
        <f>IF(ISNUMBER(AVERAGE(AI3624:AI3626)),AVERAGE(AI3624:AI3626),0)</f>
        <v>0</v>
      </c>
      <c r="AK3621" s="83"/>
      <c r="AL3621" s="83"/>
      <c r="AM3621" s="75"/>
      <c r="AN3621" s="75"/>
      <c r="AO3621" s="75"/>
      <c r="AP3621" s="75"/>
      <c r="AQ3621" s="75"/>
      <c r="AR3621" s="75"/>
      <c r="AS3621" s="75"/>
      <c r="AT3621" s="75"/>
      <c r="AU3621" s="75"/>
      <c r="AV3621" s="75"/>
      <c r="AW3621" s="84">
        <f>IF(ISNUMBER(AVERAGE(AV3624:AV3626)),AVERAGE(AV3624:AV3626),0)</f>
        <v>175</v>
      </c>
      <c r="AX3621" s="83"/>
      <c r="AY3621" s="83"/>
      <c r="AZ3621" s="79"/>
      <c r="BA3621" s="80"/>
      <c r="BB3621" s="71"/>
      <c r="BC3621" s="95"/>
      <c r="BD3621" s="41">
        <v>6</v>
      </c>
      <c r="BE3621" s="52">
        <v>64</v>
      </c>
      <c r="BF3621" s="103">
        <v>6413</v>
      </c>
      <c r="BG3621" s="278" t="s">
        <v>49</v>
      </c>
    </row>
    <row r="3622" spans="1:59" s="63" customFormat="1" ht="12.75" x14ac:dyDescent="0.2">
      <c r="A3622" s="196">
        <v>6</v>
      </c>
      <c r="B3622" s="197" t="s">
        <v>1027</v>
      </c>
      <c r="C3622" s="208">
        <v>64</v>
      </c>
      <c r="D3622" s="209" t="s">
        <v>1063</v>
      </c>
      <c r="E3622" s="212">
        <v>6413</v>
      </c>
      <c r="F3622" s="213" t="s">
        <v>1073</v>
      </c>
      <c r="G3622" s="231"/>
      <c r="H3622" s="81" t="s">
        <v>50</v>
      </c>
      <c r="I3622" s="223"/>
      <c r="J3622" s="73"/>
      <c r="K3622" s="73"/>
      <c r="L3622" s="73"/>
      <c r="M3622" s="74"/>
      <c r="N3622" s="247"/>
      <c r="O3622" s="306"/>
      <c r="P3622" s="105"/>
      <c r="Q3622" s="75"/>
      <c r="R3622" s="75"/>
      <c r="S3622" s="75"/>
      <c r="T3622" s="75"/>
      <c r="U3622" s="75"/>
      <c r="V3622" s="75"/>
      <c r="W3622" s="75"/>
      <c r="X3622" s="75"/>
      <c r="Y3622" s="84">
        <f>MAX(X3624:X3626)</f>
        <v>25000</v>
      </c>
      <c r="Z3622" s="83"/>
      <c r="AA3622" s="83"/>
      <c r="AB3622" s="75"/>
      <c r="AC3622" s="75"/>
      <c r="AD3622" s="75"/>
      <c r="AE3622" s="75"/>
      <c r="AF3622" s="75"/>
      <c r="AG3622" s="75"/>
      <c r="AH3622" s="75"/>
      <c r="AI3622" s="75"/>
      <c r="AJ3622" s="84">
        <f>MAX(AI3624:AI3626)</f>
        <v>0</v>
      </c>
      <c r="AK3622" s="83"/>
      <c r="AL3622" s="83"/>
      <c r="AM3622" s="75"/>
      <c r="AN3622" s="75"/>
      <c r="AO3622" s="75"/>
      <c r="AP3622" s="75"/>
      <c r="AQ3622" s="75"/>
      <c r="AR3622" s="75"/>
      <c r="AS3622" s="75"/>
      <c r="AT3622" s="75"/>
      <c r="AU3622" s="75"/>
      <c r="AV3622" s="75"/>
      <c r="AW3622" s="84">
        <f>MAX(AV3624:AV3626)</f>
        <v>250</v>
      </c>
      <c r="AX3622" s="83"/>
      <c r="AY3622" s="83"/>
      <c r="AZ3622" s="79"/>
      <c r="BA3622" s="80"/>
      <c r="BB3622" s="71"/>
      <c r="BC3622" s="95"/>
      <c r="BD3622" s="41">
        <v>6</v>
      </c>
      <c r="BE3622" s="52">
        <v>64</v>
      </c>
      <c r="BF3622" s="103">
        <v>6413</v>
      </c>
      <c r="BG3622" s="278" t="s">
        <v>50</v>
      </c>
    </row>
    <row r="3623" spans="1:59" s="63" customFormat="1" ht="12.75" x14ac:dyDescent="0.2">
      <c r="A3623" s="196">
        <v>6</v>
      </c>
      <c r="B3623" s="197" t="s">
        <v>1027</v>
      </c>
      <c r="C3623" s="208">
        <v>64</v>
      </c>
      <c r="D3623" s="209" t="s">
        <v>1063</v>
      </c>
      <c r="E3623" s="212">
        <v>6413</v>
      </c>
      <c r="F3623" s="213" t="s">
        <v>1073</v>
      </c>
      <c r="G3623" s="231"/>
      <c r="H3623" s="85" t="s">
        <v>51</v>
      </c>
      <c r="I3623" s="223"/>
      <c r="J3623" s="73"/>
      <c r="K3623" s="73"/>
      <c r="L3623" s="73"/>
      <c r="M3623" s="74"/>
      <c r="N3623" s="317">
        <f>SUM(N3624:N3625)</f>
        <v>2</v>
      </c>
      <c r="O3623" s="293">
        <f>SUM(O3624:O3625)</f>
        <v>1</v>
      </c>
      <c r="P3623" s="292"/>
      <c r="Q3623" s="87"/>
      <c r="R3623" s="87"/>
      <c r="S3623" s="87"/>
      <c r="T3623" s="87"/>
      <c r="U3623" s="87"/>
      <c r="V3623" s="87"/>
      <c r="W3623" s="87"/>
      <c r="X3623" s="87"/>
      <c r="Y3623" s="112"/>
      <c r="Z3623" s="121">
        <f>SUM(Z3624:Z3625)</f>
        <v>12500</v>
      </c>
      <c r="AA3623" s="88"/>
      <c r="AB3623" s="87"/>
      <c r="AC3623" s="87"/>
      <c r="AD3623" s="87"/>
      <c r="AE3623" s="87"/>
      <c r="AF3623" s="87"/>
      <c r="AG3623" s="87"/>
      <c r="AH3623" s="87"/>
      <c r="AI3623" s="87"/>
      <c r="AJ3623" s="112"/>
      <c r="AK3623" s="121">
        <f>SUM(AK3624:AK3625)</f>
        <v>0</v>
      </c>
      <c r="AL3623" s="88"/>
      <c r="AM3623" s="87"/>
      <c r="AN3623" s="87"/>
      <c r="AO3623" s="87"/>
      <c r="AP3623" s="87"/>
      <c r="AQ3623" s="87"/>
      <c r="AR3623" s="87"/>
      <c r="AS3623" s="87"/>
      <c r="AT3623" s="87"/>
      <c r="AU3623" s="87"/>
      <c r="AV3623" s="87"/>
      <c r="AW3623" s="112"/>
      <c r="AX3623" s="121">
        <f>SUM(AX3624:AX3625)</f>
        <v>175</v>
      </c>
      <c r="AY3623" s="88"/>
      <c r="AZ3623" s="79"/>
      <c r="BA3623" s="80"/>
      <c r="BB3623" s="71"/>
      <c r="BC3623" s="95"/>
      <c r="BD3623" s="41">
        <v>6</v>
      </c>
      <c r="BE3623" s="52">
        <v>64</v>
      </c>
      <c r="BF3623" s="103">
        <v>6413</v>
      </c>
      <c r="BG3623" s="279" t="s">
        <v>51</v>
      </c>
    </row>
    <row r="3624" spans="1:59" s="63" customFormat="1" ht="12.75" x14ac:dyDescent="0.2">
      <c r="A3624" s="196">
        <v>6</v>
      </c>
      <c r="B3624" s="197" t="s">
        <v>1027</v>
      </c>
      <c r="C3624" s="208">
        <v>64</v>
      </c>
      <c r="D3624" s="209" t="s">
        <v>1063</v>
      </c>
      <c r="E3624" s="212">
        <v>6413</v>
      </c>
      <c r="F3624" s="213" t="s">
        <v>1073</v>
      </c>
      <c r="G3624" s="231"/>
      <c r="H3624" s="89" t="s">
        <v>52</v>
      </c>
      <c r="I3624" s="90" t="s">
        <v>1074</v>
      </c>
      <c r="J3624" s="90"/>
      <c r="K3624" s="90" t="s">
        <v>64</v>
      </c>
      <c r="L3624" s="90" t="s">
        <v>195</v>
      </c>
      <c r="M3624" s="91"/>
      <c r="N3624" s="312">
        <v>1</v>
      </c>
      <c r="O3624" s="313">
        <f>N3624/N$3623</f>
        <v>0.5</v>
      </c>
      <c r="P3624" s="104"/>
      <c r="Q3624" s="92"/>
      <c r="R3624" s="92"/>
      <c r="S3624" s="92"/>
      <c r="T3624" s="92"/>
      <c r="U3624" s="92"/>
      <c r="V3624" s="92"/>
      <c r="W3624" s="92"/>
      <c r="X3624" s="109">
        <f>P3624*P$7+Q3624*Q$7+R3624*R$7+S3624*S$7+T3624*T$7+U3624*U$7+V3624*V$7+W3624*W$7</f>
        <v>0</v>
      </c>
      <c r="Y3624" s="83"/>
      <c r="Z3624" s="110">
        <f>X3624*$O3624</f>
        <v>0</v>
      </c>
      <c r="AA3624" s="111"/>
      <c r="AB3624" s="92"/>
      <c r="AC3624" s="92"/>
      <c r="AD3624" s="92"/>
      <c r="AE3624" s="92"/>
      <c r="AF3624" s="92"/>
      <c r="AG3624" s="92"/>
      <c r="AH3624" s="92"/>
      <c r="AI3624" s="109">
        <f>AB3624*AB$7+AC3624*AC$7+AD3624*AD$7+AE3624*AE$7+AF3624*AF$7+AG3624*AG$7+AH3624*AH$7</f>
        <v>0</v>
      </c>
      <c r="AJ3624" s="83"/>
      <c r="AK3624" s="110">
        <f>AI3624*$O3624</f>
        <v>0</v>
      </c>
      <c r="AL3624" s="111"/>
      <c r="AM3624" s="92"/>
      <c r="AN3624" s="92"/>
      <c r="AO3624" s="92"/>
      <c r="AP3624" s="92"/>
      <c r="AQ3624" s="92">
        <v>1</v>
      </c>
      <c r="AR3624" s="92"/>
      <c r="AS3624" s="92"/>
      <c r="AT3624" s="92"/>
      <c r="AU3624" s="92"/>
      <c r="AV3624" s="109">
        <f>AM3624*AM$7+AN3624*AN$7+AO3624*AO$7+AP3624*AP$7+AQ3624*AQ$7+AR3624*AR$7+AS3624*AS$7+AT3624*AT$7+AU3624*AU$7</f>
        <v>250</v>
      </c>
      <c r="AW3624" s="75"/>
      <c r="AX3624" s="110">
        <f>AV3624*$O3624</f>
        <v>125</v>
      </c>
      <c r="AY3624" s="111"/>
      <c r="AZ3624" s="93"/>
      <c r="BA3624" s="94" t="s">
        <v>131</v>
      </c>
      <c r="BB3624" s="71"/>
      <c r="BC3624" s="95"/>
      <c r="BD3624" s="41">
        <v>6</v>
      </c>
      <c r="BE3624" s="52">
        <v>64</v>
      </c>
      <c r="BF3624" s="103">
        <v>6413</v>
      </c>
      <c r="BG3624" s="280" t="s">
        <v>52</v>
      </c>
    </row>
    <row r="3625" spans="1:59" s="63" customFormat="1" ht="12.75" x14ac:dyDescent="0.2">
      <c r="A3625" s="196">
        <v>6</v>
      </c>
      <c r="B3625" s="197" t="s">
        <v>1027</v>
      </c>
      <c r="C3625" s="208">
        <v>64</v>
      </c>
      <c r="D3625" s="209" t="s">
        <v>1063</v>
      </c>
      <c r="E3625" s="212">
        <v>6413</v>
      </c>
      <c r="F3625" s="213" t="s">
        <v>1073</v>
      </c>
      <c r="G3625" s="231"/>
      <c r="H3625" s="89"/>
      <c r="I3625" s="90" t="s">
        <v>597</v>
      </c>
      <c r="J3625" s="90"/>
      <c r="K3625" s="90" t="s">
        <v>73</v>
      </c>
      <c r="L3625" s="90" t="s">
        <v>69</v>
      </c>
      <c r="M3625" s="91"/>
      <c r="N3625" s="312">
        <v>1</v>
      </c>
      <c r="O3625" s="313">
        <f>N3625/N$3623</f>
        <v>0.5</v>
      </c>
      <c r="P3625" s="104"/>
      <c r="Q3625" s="92"/>
      <c r="R3625" s="92"/>
      <c r="S3625" s="92"/>
      <c r="T3625" s="92"/>
      <c r="U3625" s="92"/>
      <c r="V3625" s="92"/>
      <c r="W3625" s="92">
        <v>1</v>
      </c>
      <c r="X3625" s="109">
        <f>P3625*P$7+Q3625*Q$7+R3625*R$7+S3625*S$7+T3625*T$7+U3625*U$7+V3625*V$7+W3625*W$7</f>
        <v>25000</v>
      </c>
      <c r="Y3625" s="83"/>
      <c r="Z3625" s="110">
        <f>X3625*$O3625</f>
        <v>12500</v>
      </c>
      <c r="AA3625" s="111"/>
      <c r="AB3625" s="92"/>
      <c r="AC3625" s="92"/>
      <c r="AD3625" s="92"/>
      <c r="AE3625" s="92"/>
      <c r="AF3625" s="92"/>
      <c r="AG3625" s="92"/>
      <c r="AH3625" s="92"/>
      <c r="AI3625" s="109">
        <f>AB3625*AB$7+AC3625*AC$7+AD3625*AD$7+AE3625*AE$7+AF3625*AF$7+AG3625*AG$7+AH3625*AH$7</f>
        <v>0</v>
      </c>
      <c r="AJ3625" s="83"/>
      <c r="AK3625" s="110">
        <f>AI3625*$O3625</f>
        <v>0</v>
      </c>
      <c r="AL3625" s="111"/>
      <c r="AM3625" s="92"/>
      <c r="AN3625" s="92"/>
      <c r="AO3625" s="92"/>
      <c r="AP3625" s="92">
        <v>1</v>
      </c>
      <c r="AQ3625" s="92"/>
      <c r="AR3625" s="92"/>
      <c r="AS3625" s="92"/>
      <c r="AT3625" s="92"/>
      <c r="AU3625" s="92"/>
      <c r="AV3625" s="109">
        <f>AM3625*AM$7+AN3625*AN$7+AO3625*AO$7+AP3625*AP$7+AQ3625*AQ$7+AR3625*AR$7+AS3625*AS$7+AT3625*AT$7+AU3625*AU$7</f>
        <v>100</v>
      </c>
      <c r="AW3625" s="75"/>
      <c r="AX3625" s="110">
        <f>AV3625*$O3625</f>
        <v>50</v>
      </c>
      <c r="AY3625" s="111"/>
      <c r="AZ3625" s="93"/>
      <c r="BA3625" s="94" t="s">
        <v>131</v>
      </c>
      <c r="BB3625" s="71"/>
      <c r="BC3625" s="95"/>
      <c r="BD3625" s="41">
        <v>6</v>
      </c>
      <c r="BE3625" s="52">
        <v>64</v>
      </c>
      <c r="BF3625" s="103">
        <v>6413</v>
      </c>
      <c r="BG3625" s="280" t="s">
        <v>52</v>
      </c>
    </row>
    <row r="3626" spans="1:59" s="63" customFormat="1" ht="12.75" x14ac:dyDescent="0.2">
      <c r="A3626" s="196">
        <v>6</v>
      </c>
      <c r="B3626" s="197" t="s">
        <v>1027</v>
      </c>
      <c r="C3626" s="208">
        <v>64</v>
      </c>
      <c r="D3626" s="209" t="s">
        <v>1063</v>
      </c>
      <c r="E3626" s="212">
        <v>6413</v>
      </c>
      <c r="F3626" s="213" t="s">
        <v>1073</v>
      </c>
      <c r="G3626" s="231"/>
      <c r="H3626" s="65"/>
      <c r="I3626" s="222"/>
      <c r="J3626" s="66"/>
      <c r="K3626" s="66"/>
      <c r="L3626" s="66"/>
      <c r="M3626" s="64"/>
      <c r="N3626" s="304"/>
      <c r="O3626" s="305"/>
      <c r="P3626" s="127"/>
      <c r="Q3626" s="67"/>
      <c r="R3626" s="67"/>
      <c r="S3626" s="67"/>
      <c r="T3626" s="67"/>
      <c r="U3626" s="67"/>
      <c r="V3626" s="67"/>
      <c r="W3626" s="67"/>
      <c r="X3626" s="67"/>
      <c r="Y3626" s="68"/>
      <c r="Z3626" s="68"/>
      <c r="AA3626" s="68"/>
      <c r="AB3626" s="67"/>
      <c r="AC3626" s="67"/>
      <c r="AD3626" s="67"/>
      <c r="AE3626" s="67"/>
      <c r="AF3626" s="67"/>
      <c r="AG3626" s="67"/>
      <c r="AH3626" s="67"/>
      <c r="AI3626" s="67"/>
      <c r="AJ3626" s="68"/>
      <c r="AK3626" s="68"/>
      <c r="AL3626" s="68"/>
      <c r="AM3626" s="67"/>
      <c r="AN3626" s="67"/>
      <c r="AO3626" s="67"/>
      <c r="AP3626" s="67"/>
      <c r="AQ3626" s="67"/>
      <c r="AR3626" s="67"/>
      <c r="AS3626" s="67"/>
      <c r="AT3626" s="67"/>
      <c r="AU3626" s="67"/>
      <c r="AV3626" s="67"/>
      <c r="AW3626" s="67"/>
      <c r="AX3626" s="68"/>
      <c r="AY3626" s="68"/>
      <c r="AZ3626" s="69"/>
      <c r="BA3626" s="70"/>
      <c r="BB3626" s="71"/>
      <c r="BC3626" s="95"/>
      <c r="BD3626" s="41">
        <v>6</v>
      </c>
      <c r="BE3626" s="52">
        <v>64</v>
      </c>
      <c r="BF3626" s="103">
        <v>6413</v>
      </c>
      <c r="BG3626" s="275"/>
    </row>
    <row r="3627" spans="1:59" s="63" customFormat="1" ht="12.75" x14ac:dyDescent="0.2">
      <c r="A3627" s="196">
        <v>6</v>
      </c>
      <c r="B3627" s="197" t="s">
        <v>1027</v>
      </c>
      <c r="C3627" s="208">
        <v>64</v>
      </c>
      <c r="D3627" s="209" t="s">
        <v>1063</v>
      </c>
      <c r="E3627" s="212">
        <v>6413</v>
      </c>
      <c r="F3627" s="213" t="s">
        <v>1073</v>
      </c>
      <c r="G3627" s="232"/>
      <c r="H3627" s="97"/>
      <c r="I3627" s="224"/>
      <c r="J3627" s="98"/>
      <c r="K3627" s="98"/>
      <c r="L3627" s="98"/>
      <c r="M3627" s="96"/>
      <c r="N3627" s="307"/>
      <c r="O3627" s="246"/>
      <c r="P3627" s="124"/>
      <c r="Q3627" s="99"/>
      <c r="R3627" s="99"/>
      <c r="S3627" s="99"/>
      <c r="T3627" s="99"/>
      <c r="U3627" s="99"/>
      <c r="V3627" s="99"/>
      <c r="W3627" s="99"/>
      <c r="X3627" s="99"/>
      <c r="Y3627" s="100"/>
      <c r="Z3627" s="100"/>
      <c r="AA3627" s="100"/>
      <c r="AB3627" s="99"/>
      <c r="AC3627" s="99"/>
      <c r="AD3627" s="99"/>
      <c r="AE3627" s="99"/>
      <c r="AF3627" s="99"/>
      <c r="AG3627" s="99"/>
      <c r="AH3627" s="99"/>
      <c r="AI3627" s="99"/>
      <c r="AJ3627" s="100"/>
      <c r="AK3627" s="100"/>
      <c r="AL3627" s="100"/>
      <c r="AM3627" s="99"/>
      <c r="AN3627" s="99"/>
      <c r="AO3627" s="99"/>
      <c r="AP3627" s="99"/>
      <c r="AQ3627" s="99"/>
      <c r="AR3627" s="99"/>
      <c r="AS3627" s="99"/>
      <c r="AT3627" s="99"/>
      <c r="AU3627" s="99"/>
      <c r="AV3627" s="99"/>
      <c r="AW3627" s="99"/>
      <c r="AX3627" s="100"/>
      <c r="AY3627" s="100"/>
      <c r="AZ3627" s="101"/>
      <c r="BA3627" s="102"/>
      <c r="BB3627" s="95"/>
      <c r="BC3627" s="95"/>
      <c r="BD3627" s="41">
        <v>6</v>
      </c>
      <c r="BE3627" s="52">
        <v>64</v>
      </c>
      <c r="BF3627" s="103">
        <v>6413</v>
      </c>
      <c r="BG3627" s="277"/>
    </row>
    <row r="3628" spans="1:59" s="53" customFormat="1" ht="18.75" x14ac:dyDescent="0.3">
      <c r="A3628" s="202">
        <v>6</v>
      </c>
      <c r="B3628" s="203" t="s">
        <v>1027</v>
      </c>
      <c r="C3628" s="205">
        <v>65</v>
      </c>
      <c r="D3628" s="206" t="s">
        <v>1075</v>
      </c>
      <c r="E3628" s="207"/>
      <c r="F3628" s="207"/>
      <c r="G3628" s="229"/>
      <c r="H3628" s="44"/>
      <c r="I3628" s="226"/>
      <c r="J3628" s="192"/>
      <c r="K3628" s="192"/>
      <c r="L3628" s="192"/>
      <c r="M3628" s="194"/>
      <c r="N3628" s="302"/>
      <c r="O3628" s="298"/>
      <c r="P3628" s="47"/>
      <c r="Q3628" s="47"/>
      <c r="R3628" s="47"/>
      <c r="S3628" s="47"/>
      <c r="T3628" s="47"/>
      <c r="U3628" s="47"/>
      <c r="V3628" s="47"/>
      <c r="W3628" s="47"/>
      <c r="X3628" s="47"/>
      <c r="Y3628" s="48"/>
      <c r="Z3628" s="48"/>
      <c r="AA3628" s="48"/>
      <c r="AB3628" s="47"/>
      <c r="AC3628" s="47"/>
      <c r="AD3628" s="47"/>
      <c r="AE3628" s="47"/>
      <c r="AF3628" s="47"/>
      <c r="AG3628" s="47"/>
      <c r="AH3628" s="47"/>
      <c r="AI3628" s="47"/>
      <c r="AJ3628" s="48"/>
      <c r="AK3628" s="48"/>
      <c r="AL3628" s="48"/>
      <c r="AM3628" s="47"/>
      <c r="AN3628" s="47"/>
      <c r="AO3628" s="47"/>
      <c r="AP3628" s="47"/>
      <c r="AQ3628" s="47"/>
      <c r="AR3628" s="47"/>
      <c r="AS3628" s="47"/>
      <c r="AT3628" s="47"/>
      <c r="AU3628" s="47"/>
      <c r="AV3628" s="47"/>
      <c r="AW3628" s="47"/>
      <c r="AX3628" s="48"/>
      <c r="AY3628" s="333"/>
      <c r="AZ3628" s="49"/>
      <c r="BA3628" s="50"/>
      <c r="BB3628" s="51"/>
      <c r="BC3628" s="45"/>
      <c r="BD3628" s="41">
        <v>6</v>
      </c>
      <c r="BE3628" s="52">
        <v>65</v>
      </c>
      <c r="BF3628" s="52" t="s">
        <v>1075</v>
      </c>
      <c r="BG3628" s="273"/>
    </row>
    <row r="3629" spans="1:59" x14ac:dyDescent="0.25">
      <c r="A3629" s="196">
        <v>6</v>
      </c>
      <c r="B3629" s="197" t="s">
        <v>1027</v>
      </c>
      <c r="C3629" s="208">
        <v>65</v>
      </c>
      <c r="D3629" s="209" t="s">
        <v>1075</v>
      </c>
      <c r="E3629" s="210">
        <v>6511</v>
      </c>
      <c r="F3629" s="211" t="s">
        <v>1076</v>
      </c>
      <c r="G3629" s="235"/>
      <c r="H3629" s="145"/>
      <c r="I3629" s="221"/>
      <c r="J3629" s="57"/>
      <c r="K3629" s="57"/>
      <c r="L3629" s="57"/>
      <c r="M3629" s="144"/>
      <c r="N3629" s="324"/>
      <c r="O3629" s="325"/>
      <c r="P3629" s="146"/>
      <c r="Q3629" s="146"/>
      <c r="R3629" s="146"/>
      <c r="S3629" s="146"/>
      <c r="T3629" s="146"/>
      <c r="U3629" s="146"/>
      <c r="V3629" s="146"/>
      <c r="W3629" s="146"/>
      <c r="X3629" s="146"/>
      <c r="Y3629" s="59"/>
      <c r="Z3629" s="123"/>
      <c r="AA3629" s="123"/>
      <c r="AB3629" s="146"/>
      <c r="AC3629" s="146"/>
      <c r="AD3629" s="146"/>
      <c r="AE3629" s="146"/>
      <c r="AF3629" s="146"/>
      <c r="AG3629" s="146"/>
      <c r="AH3629" s="146"/>
      <c r="AI3629" s="146"/>
      <c r="AJ3629" s="59"/>
      <c r="AK3629" s="123"/>
      <c r="AL3629" s="123"/>
      <c r="AM3629" s="146"/>
      <c r="AN3629" s="146"/>
      <c r="AO3629" s="146"/>
      <c r="AP3629" s="146"/>
      <c r="AQ3629" s="146"/>
      <c r="AR3629" s="146"/>
      <c r="AS3629" s="146"/>
      <c r="AT3629" s="146"/>
      <c r="AU3629" s="146"/>
      <c r="AV3629" s="146"/>
      <c r="AW3629" s="58"/>
      <c r="AX3629" s="123"/>
      <c r="AY3629" s="59"/>
      <c r="AZ3629" s="147"/>
      <c r="BA3629" s="148"/>
      <c r="BB3629" s="143"/>
      <c r="BC3629" s="143"/>
      <c r="BD3629" s="41">
        <v>6</v>
      </c>
      <c r="BE3629" s="52">
        <v>65</v>
      </c>
      <c r="BF3629" s="62">
        <v>6511</v>
      </c>
      <c r="BG3629" s="284"/>
    </row>
    <row r="3630" spans="1:59" s="63" customFormat="1" ht="12.75" x14ac:dyDescent="0.2">
      <c r="A3630" s="196">
        <v>6</v>
      </c>
      <c r="B3630" s="197" t="s">
        <v>1027</v>
      </c>
      <c r="C3630" s="208">
        <v>65</v>
      </c>
      <c r="D3630" s="209" t="s">
        <v>1075</v>
      </c>
      <c r="E3630" s="210">
        <v>6511</v>
      </c>
      <c r="F3630" s="211" t="s">
        <v>1076</v>
      </c>
      <c r="G3630" s="230"/>
      <c r="H3630" s="56"/>
      <c r="I3630" s="221"/>
      <c r="J3630" s="57"/>
      <c r="K3630" s="57"/>
      <c r="L3630" s="57"/>
      <c r="M3630" s="55"/>
      <c r="N3630" s="303"/>
      <c r="O3630" s="245"/>
      <c r="P3630" s="122"/>
      <c r="Q3630" s="58"/>
      <c r="R3630" s="58"/>
      <c r="S3630" s="58"/>
      <c r="T3630" s="58"/>
      <c r="U3630" s="58"/>
      <c r="V3630" s="58"/>
      <c r="W3630" s="58"/>
      <c r="X3630" s="58"/>
      <c r="Y3630" s="59"/>
      <c r="Z3630" s="59"/>
      <c r="AA3630" s="59"/>
      <c r="AB3630" s="58"/>
      <c r="AC3630" s="58"/>
      <c r="AD3630" s="58"/>
      <c r="AE3630" s="58"/>
      <c r="AF3630" s="58"/>
      <c r="AG3630" s="58"/>
      <c r="AH3630" s="58"/>
      <c r="AI3630" s="58"/>
      <c r="AJ3630" s="59"/>
      <c r="AK3630" s="59"/>
      <c r="AL3630" s="59"/>
      <c r="AM3630" s="58"/>
      <c r="AN3630" s="58"/>
      <c r="AO3630" s="58"/>
      <c r="AP3630" s="58"/>
      <c r="AQ3630" s="58"/>
      <c r="AR3630" s="58"/>
      <c r="AS3630" s="58"/>
      <c r="AT3630" s="58"/>
      <c r="AU3630" s="58"/>
      <c r="AV3630" s="58"/>
      <c r="AW3630" s="58"/>
      <c r="AX3630" s="59"/>
      <c r="AY3630" s="59"/>
      <c r="AZ3630" s="60"/>
      <c r="BA3630" s="61"/>
      <c r="BB3630" s="54"/>
      <c r="BC3630" s="54"/>
      <c r="BD3630" s="41">
        <v>6</v>
      </c>
      <c r="BE3630" s="52">
        <v>65</v>
      </c>
      <c r="BF3630" s="62">
        <v>6511</v>
      </c>
      <c r="BG3630" s="274"/>
    </row>
    <row r="3631" spans="1:59" s="63" customFormat="1" ht="12.75" x14ac:dyDescent="0.2">
      <c r="A3631" s="196">
        <v>6</v>
      </c>
      <c r="B3631" s="197" t="s">
        <v>1027</v>
      </c>
      <c r="C3631" s="208">
        <v>65</v>
      </c>
      <c r="D3631" s="209" t="s">
        <v>1075</v>
      </c>
      <c r="E3631" s="210">
        <v>6511</v>
      </c>
      <c r="F3631" s="211" t="s">
        <v>1076</v>
      </c>
      <c r="G3631" s="231"/>
      <c r="H3631" s="65"/>
      <c r="I3631" s="222"/>
      <c r="J3631" s="66"/>
      <c r="K3631" s="66"/>
      <c r="L3631" s="66"/>
      <c r="M3631" s="64"/>
      <c r="N3631" s="308"/>
      <c r="O3631" s="309"/>
      <c r="P3631" s="127"/>
      <c r="Q3631" s="67"/>
      <c r="R3631" s="67"/>
      <c r="S3631" s="67"/>
      <c r="T3631" s="67"/>
      <c r="U3631" s="67"/>
      <c r="V3631" s="67"/>
      <c r="W3631" s="67"/>
      <c r="X3631" s="67"/>
      <c r="Y3631" s="68"/>
      <c r="Z3631" s="68"/>
      <c r="AA3631" s="68"/>
      <c r="AB3631" s="67"/>
      <c r="AC3631" s="67"/>
      <c r="AD3631" s="67"/>
      <c r="AE3631" s="67"/>
      <c r="AF3631" s="67"/>
      <c r="AG3631" s="67"/>
      <c r="AH3631" s="67"/>
      <c r="AI3631" s="67"/>
      <c r="AJ3631" s="68"/>
      <c r="AK3631" s="68"/>
      <c r="AL3631" s="68"/>
      <c r="AM3631" s="67"/>
      <c r="AN3631" s="67"/>
      <c r="AO3631" s="67"/>
      <c r="AP3631" s="67"/>
      <c r="AQ3631" s="67"/>
      <c r="AR3631" s="67"/>
      <c r="AS3631" s="67"/>
      <c r="AT3631" s="67"/>
      <c r="AU3631" s="67"/>
      <c r="AV3631" s="67"/>
      <c r="AW3631" s="67"/>
      <c r="AX3631" s="68"/>
      <c r="AY3631" s="68"/>
      <c r="AZ3631" s="69"/>
      <c r="BA3631" s="70"/>
      <c r="BB3631" s="71"/>
      <c r="BC3631" s="54"/>
      <c r="BD3631" s="41">
        <v>6</v>
      </c>
      <c r="BE3631" s="52">
        <v>65</v>
      </c>
      <c r="BF3631" s="62">
        <v>6511</v>
      </c>
      <c r="BG3631" s="275"/>
    </row>
    <row r="3632" spans="1:59" s="63" customFormat="1" ht="12.75" x14ac:dyDescent="0.2">
      <c r="A3632" s="196">
        <v>6</v>
      </c>
      <c r="B3632" s="197" t="s">
        <v>1027</v>
      </c>
      <c r="C3632" s="208">
        <v>65</v>
      </c>
      <c r="D3632" s="209" t="s">
        <v>1075</v>
      </c>
      <c r="E3632" s="210">
        <v>6511</v>
      </c>
      <c r="F3632" s="211" t="s">
        <v>1076</v>
      </c>
      <c r="G3632" s="231"/>
      <c r="H3632" s="72" t="s">
        <v>47</v>
      </c>
      <c r="I3632" s="223"/>
      <c r="J3632" s="73"/>
      <c r="K3632" s="73"/>
      <c r="L3632" s="73"/>
      <c r="M3632" s="74"/>
      <c r="N3632" s="247"/>
      <c r="O3632" s="306"/>
      <c r="P3632" s="105"/>
      <c r="Q3632" s="75"/>
      <c r="R3632" s="75"/>
      <c r="S3632" s="75"/>
      <c r="T3632" s="75"/>
      <c r="U3632" s="75"/>
      <c r="V3632" s="75"/>
      <c r="W3632" s="75"/>
      <c r="X3632" s="75"/>
      <c r="Y3632" s="76">
        <f>IF(ISNUMBER(VLOOKUP(Y3634,P$7:W$7,MATCH(Y3634,P$7:W$7))),VLOOKUP(Y3634,P$7:W$7,MATCH(Y3634,P$7:W$7)),IF(N3636=0,"No Data",IF(Y3634&gt;0,"&lt;100",0)))</f>
        <v>5000</v>
      </c>
      <c r="Z3632" s="77">
        <f>IF(ISNUMBER(VLOOKUP(Z3636,P$7:W$7,MATCH(Z3636,P$7:W$7))),VLOOKUP(Z3636,P$7:W$7,MATCH(Z3636,P$7:W$7)),IF(N3636=0,"No Data",IF(Z3636&gt;0,"&lt;100",0)))</f>
        <v>5000</v>
      </c>
      <c r="AA3632" s="106">
        <f>IF(ISNUMBER(Z3632),Z3632,0)</f>
        <v>5000</v>
      </c>
      <c r="AB3632" s="75"/>
      <c r="AC3632" s="75"/>
      <c r="AD3632" s="75"/>
      <c r="AE3632" s="75"/>
      <c r="AF3632" s="75"/>
      <c r="AG3632" s="75"/>
      <c r="AH3632" s="75"/>
      <c r="AI3632" s="75"/>
      <c r="AJ3632" s="76">
        <f>IF(ISNUMBER(VLOOKUP(AJ3634,AB$7:AH$7,MATCH(AJ3634,AB$7:AH$7))),VLOOKUP(AJ3634,AB$7:AH$7,MATCH(AJ3634,AB$7:AH$7)),IF(N3636=0,"No Data",IF(AJ3634&gt;0,"&lt;50",0)))</f>
        <v>0</v>
      </c>
      <c r="AK3632" s="77">
        <f>IF(ISNUMBER(VLOOKUP(AK3636,AB$7:AH$7,MATCH(AK3636,AB$7:AH$7))),VLOOKUP(AK3636,AB$7:AH$7,MATCH(AK3636,AB$7:AH$7)),IF(N3636=0,"No Data",IF(AK3636&gt;0,"&lt;50",0)))</f>
        <v>0</v>
      </c>
      <c r="AL3632" s="106">
        <f>IF(ISNUMBER(AK3632),AK3632,0)</f>
        <v>0</v>
      </c>
      <c r="AM3632" s="75"/>
      <c r="AN3632" s="75"/>
      <c r="AO3632" s="75"/>
      <c r="AP3632" s="75"/>
      <c r="AQ3632" s="75"/>
      <c r="AR3632" s="75"/>
      <c r="AS3632" s="75"/>
      <c r="AT3632" s="75"/>
      <c r="AU3632" s="75"/>
      <c r="AV3632" s="75"/>
      <c r="AW3632" s="76">
        <f>IF(ISNUMBER(VLOOKUP(AW3634,AM$7:AU$7,MATCH(AW3634,AM$7:AU$7))),VLOOKUP(AW3634,AM$7:AU$7,MATCH(AW3634,AM$7:AU$7)),IF(N3636=0,"No Data",IF(AW3634&gt;0,"&lt;10",0)))</f>
        <v>500</v>
      </c>
      <c r="AX3632" s="77">
        <f>IF(ISNUMBER(VLOOKUP(AX3636,AM$7:AU$7,MATCH(AX3636,AM$7:AU$7))),VLOOKUP(AX3636,AM$7:AU$7,MATCH(AX3636,AM$7:AU$7)),IF(N3636=0,"No Data",IF(AX3636&gt;0,"&lt;10",0)))</f>
        <v>500</v>
      </c>
      <c r="AY3632" s="106">
        <f>IF(ISNUMBER(AX3632),AX3632,0)</f>
        <v>500</v>
      </c>
      <c r="AZ3632" s="79"/>
      <c r="BA3632" s="80"/>
      <c r="BB3632" s="71"/>
      <c r="BC3632" s="54"/>
      <c r="BD3632" s="41">
        <v>6</v>
      </c>
      <c r="BE3632" s="52">
        <v>65</v>
      </c>
      <c r="BF3632" s="62">
        <v>6511</v>
      </c>
      <c r="BG3632" s="276" t="s">
        <v>47</v>
      </c>
    </row>
    <row r="3633" spans="1:59" s="63" customFormat="1" ht="12.75" x14ac:dyDescent="0.2">
      <c r="A3633" s="196">
        <v>6</v>
      </c>
      <c r="B3633" s="197" t="s">
        <v>1027</v>
      </c>
      <c r="C3633" s="208">
        <v>65</v>
      </c>
      <c r="D3633" s="209" t="s">
        <v>1075</v>
      </c>
      <c r="E3633" s="210">
        <v>6511</v>
      </c>
      <c r="F3633" s="211" t="s">
        <v>1076</v>
      </c>
      <c r="G3633" s="231"/>
      <c r="H3633" s="81" t="s">
        <v>48</v>
      </c>
      <c r="I3633" s="223"/>
      <c r="J3633" s="73"/>
      <c r="K3633" s="73"/>
      <c r="L3633" s="73"/>
      <c r="M3633" s="74"/>
      <c r="N3633" s="247"/>
      <c r="O3633" s="306"/>
      <c r="P3633" s="105"/>
      <c r="Q3633" s="75"/>
      <c r="R3633" s="75"/>
      <c r="S3633" s="75"/>
      <c r="T3633" s="75"/>
      <c r="U3633" s="75"/>
      <c r="V3633" s="75"/>
      <c r="W3633" s="75"/>
      <c r="X3633" s="75"/>
      <c r="Y3633" s="82">
        <f>MIN(X3637:X3656)</f>
        <v>0</v>
      </c>
      <c r="Z3633" s="83"/>
      <c r="AA3633" s="83"/>
      <c r="AB3633" s="75"/>
      <c r="AC3633" s="75"/>
      <c r="AD3633" s="75"/>
      <c r="AE3633" s="75"/>
      <c r="AF3633" s="75"/>
      <c r="AG3633" s="75"/>
      <c r="AH3633" s="75"/>
      <c r="AI3633" s="75"/>
      <c r="AJ3633" s="82">
        <f>MIN(AI3637:AI3656)</f>
        <v>0</v>
      </c>
      <c r="AK3633" s="83"/>
      <c r="AL3633" s="83"/>
      <c r="AM3633" s="75"/>
      <c r="AN3633" s="75"/>
      <c r="AO3633" s="75"/>
      <c r="AP3633" s="75"/>
      <c r="AQ3633" s="75"/>
      <c r="AR3633" s="75"/>
      <c r="AS3633" s="75"/>
      <c r="AT3633" s="75"/>
      <c r="AU3633" s="75"/>
      <c r="AV3633" s="75"/>
      <c r="AW3633" s="82">
        <f>MIN(AV3637:AV3656)</f>
        <v>100</v>
      </c>
      <c r="AX3633" s="83"/>
      <c r="AY3633" s="83"/>
      <c r="AZ3633" s="79"/>
      <c r="BA3633" s="80"/>
      <c r="BB3633" s="71"/>
      <c r="BC3633" s="54"/>
      <c r="BD3633" s="41">
        <v>6</v>
      </c>
      <c r="BE3633" s="52">
        <v>65</v>
      </c>
      <c r="BF3633" s="62">
        <v>6511</v>
      </c>
      <c r="BG3633" s="278" t="s">
        <v>48</v>
      </c>
    </row>
    <row r="3634" spans="1:59" s="63" customFormat="1" ht="12.75" x14ac:dyDescent="0.2">
      <c r="A3634" s="196">
        <v>6</v>
      </c>
      <c r="B3634" s="197" t="s">
        <v>1027</v>
      </c>
      <c r="C3634" s="208">
        <v>65</v>
      </c>
      <c r="D3634" s="209" t="s">
        <v>1075</v>
      </c>
      <c r="E3634" s="210">
        <v>6511</v>
      </c>
      <c r="F3634" s="211" t="s">
        <v>1076</v>
      </c>
      <c r="G3634" s="231"/>
      <c r="H3634" s="81" t="s">
        <v>49</v>
      </c>
      <c r="I3634" s="223"/>
      <c r="J3634" s="73"/>
      <c r="K3634" s="73"/>
      <c r="L3634" s="73"/>
      <c r="M3634" s="74"/>
      <c r="N3634" s="247"/>
      <c r="O3634" s="306"/>
      <c r="P3634" s="105"/>
      <c r="Q3634" s="75"/>
      <c r="R3634" s="75"/>
      <c r="S3634" s="75"/>
      <c r="T3634" s="75"/>
      <c r="U3634" s="75"/>
      <c r="V3634" s="75"/>
      <c r="W3634" s="75"/>
      <c r="X3634" s="75"/>
      <c r="Y3634" s="84">
        <f>IF(ISNUMBER(AVERAGE(X3637:X3656)),AVERAGE(X3637:X3656),0)</f>
        <v>8765</v>
      </c>
      <c r="Z3634" s="83"/>
      <c r="AA3634" s="83"/>
      <c r="AB3634" s="75"/>
      <c r="AC3634" s="75"/>
      <c r="AD3634" s="75"/>
      <c r="AE3634" s="75"/>
      <c r="AF3634" s="75"/>
      <c r="AG3634" s="75"/>
      <c r="AH3634" s="75"/>
      <c r="AI3634" s="75"/>
      <c r="AJ3634" s="84">
        <f>IF(ISNUMBER(AVERAGE(AI3637:AI3656)),AVERAGE(AI3637:AI3656),0)</f>
        <v>0</v>
      </c>
      <c r="AK3634" s="83"/>
      <c r="AL3634" s="83"/>
      <c r="AM3634" s="75"/>
      <c r="AN3634" s="75"/>
      <c r="AO3634" s="75"/>
      <c r="AP3634" s="75"/>
      <c r="AQ3634" s="75"/>
      <c r="AR3634" s="75"/>
      <c r="AS3634" s="75"/>
      <c r="AT3634" s="75"/>
      <c r="AU3634" s="75"/>
      <c r="AV3634" s="75"/>
      <c r="AW3634" s="84">
        <f>IF(ISNUMBER(AVERAGE(AV3637:AV3656)),AVERAGE(AV3637:AV3656),0)</f>
        <v>572.5</v>
      </c>
      <c r="AX3634" s="83"/>
      <c r="AY3634" s="83"/>
      <c r="AZ3634" s="79"/>
      <c r="BA3634" s="80"/>
      <c r="BB3634" s="71"/>
      <c r="BC3634" s="54"/>
      <c r="BD3634" s="41">
        <v>6</v>
      </c>
      <c r="BE3634" s="52">
        <v>65</v>
      </c>
      <c r="BF3634" s="62">
        <v>6511</v>
      </c>
      <c r="BG3634" s="278" t="s">
        <v>49</v>
      </c>
    </row>
    <row r="3635" spans="1:59" s="63" customFormat="1" ht="12.75" x14ac:dyDescent="0.2">
      <c r="A3635" s="196">
        <v>6</v>
      </c>
      <c r="B3635" s="197" t="s">
        <v>1027</v>
      </c>
      <c r="C3635" s="208">
        <v>65</v>
      </c>
      <c r="D3635" s="209" t="s">
        <v>1075</v>
      </c>
      <c r="E3635" s="210">
        <v>6511</v>
      </c>
      <c r="F3635" s="211" t="s">
        <v>1076</v>
      </c>
      <c r="G3635" s="231"/>
      <c r="H3635" s="81" t="s">
        <v>50</v>
      </c>
      <c r="I3635" s="223"/>
      <c r="J3635" s="73"/>
      <c r="K3635" s="73"/>
      <c r="L3635" s="73"/>
      <c r="M3635" s="74"/>
      <c r="N3635" s="247"/>
      <c r="O3635" s="306"/>
      <c r="P3635" s="105"/>
      <c r="Q3635" s="75"/>
      <c r="R3635" s="75"/>
      <c r="S3635" s="75"/>
      <c r="T3635" s="75"/>
      <c r="U3635" s="75"/>
      <c r="V3635" s="75"/>
      <c r="W3635" s="75"/>
      <c r="X3635" s="75"/>
      <c r="Y3635" s="84">
        <f>MAX(X3637:X3656)</f>
        <v>25000</v>
      </c>
      <c r="Z3635" s="83"/>
      <c r="AA3635" s="83"/>
      <c r="AB3635" s="75"/>
      <c r="AC3635" s="75"/>
      <c r="AD3635" s="75"/>
      <c r="AE3635" s="75"/>
      <c r="AF3635" s="75"/>
      <c r="AG3635" s="75"/>
      <c r="AH3635" s="75"/>
      <c r="AI3635" s="75"/>
      <c r="AJ3635" s="84">
        <f>MAX(AI3637:AI3656)</f>
        <v>0</v>
      </c>
      <c r="AK3635" s="83"/>
      <c r="AL3635" s="83"/>
      <c r="AM3635" s="75"/>
      <c r="AN3635" s="75"/>
      <c r="AO3635" s="75"/>
      <c r="AP3635" s="75"/>
      <c r="AQ3635" s="75"/>
      <c r="AR3635" s="75"/>
      <c r="AS3635" s="75"/>
      <c r="AT3635" s="75"/>
      <c r="AU3635" s="75"/>
      <c r="AV3635" s="75"/>
      <c r="AW3635" s="84">
        <f>MAX(AV3637:AV3656)</f>
        <v>1000</v>
      </c>
      <c r="AX3635" s="83"/>
      <c r="AY3635" s="83"/>
      <c r="AZ3635" s="79"/>
      <c r="BA3635" s="80"/>
      <c r="BB3635" s="71"/>
      <c r="BC3635" s="54"/>
      <c r="BD3635" s="41">
        <v>6</v>
      </c>
      <c r="BE3635" s="52">
        <v>65</v>
      </c>
      <c r="BF3635" s="62">
        <v>6511</v>
      </c>
      <c r="BG3635" s="278" t="s">
        <v>50</v>
      </c>
    </row>
    <row r="3636" spans="1:59" s="63" customFormat="1" ht="12.75" x14ac:dyDescent="0.2">
      <c r="A3636" s="196">
        <v>6</v>
      </c>
      <c r="B3636" s="197" t="s">
        <v>1027</v>
      </c>
      <c r="C3636" s="208">
        <v>65</v>
      </c>
      <c r="D3636" s="209" t="s">
        <v>1075</v>
      </c>
      <c r="E3636" s="210">
        <v>6511</v>
      </c>
      <c r="F3636" s="211" t="s">
        <v>1076</v>
      </c>
      <c r="G3636" s="231"/>
      <c r="H3636" s="85" t="s">
        <v>51</v>
      </c>
      <c r="I3636" s="223"/>
      <c r="J3636" s="73"/>
      <c r="K3636" s="73"/>
      <c r="L3636" s="73"/>
      <c r="M3636" s="74"/>
      <c r="N3636" s="248">
        <f>SUM(N3637:N3656)</f>
        <v>20</v>
      </c>
      <c r="O3636" s="293">
        <f>SUM(O3637:O3656)</f>
        <v>1.0000000000000002</v>
      </c>
      <c r="P3636" s="292"/>
      <c r="Q3636" s="87"/>
      <c r="R3636" s="87"/>
      <c r="S3636" s="87"/>
      <c r="T3636" s="87"/>
      <c r="U3636" s="87"/>
      <c r="V3636" s="87"/>
      <c r="W3636" s="87"/>
      <c r="X3636" s="87"/>
      <c r="Y3636" s="88"/>
      <c r="Z3636" s="119">
        <f>SUM(Z3637:Z3656)</f>
        <v>8765</v>
      </c>
      <c r="AA3636" s="120"/>
      <c r="AB3636" s="111"/>
      <c r="AC3636" s="111"/>
      <c r="AD3636" s="111"/>
      <c r="AE3636" s="111"/>
      <c r="AF3636" s="111"/>
      <c r="AG3636" s="111"/>
      <c r="AH3636" s="111"/>
      <c r="AI3636" s="111"/>
      <c r="AJ3636" s="120"/>
      <c r="AK3636" s="119">
        <f>SUM(AK3637:AK3656)</f>
        <v>0</v>
      </c>
      <c r="AL3636" s="120"/>
      <c r="AM3636" s="111"/>
      <c r="AN3636" s="111"/>
      <c r="AO3636" s="111"/>
      <c r="AP3636" s="111"/>
      <c r="AQ3636" s="111"/>
      <c r="AR3636" s="111"/>
      <c r="AS3636" s="111"/>
      <c r="AT3636" s="111"/>
      <c r="AU3636" s="111"/>
      <c r="AV3636" s="111"/>
      <c r="AW3636" s="120"/>
      <c r="AX3636" s="119">
        <f>SUM(AX3637:AX3656)</f>
        <v>572.5</v>
      </c>
      <c r="AY3636" s="88"/>
      <c r="AZ3636" s="79"/>
      <c r="BA3636" s="80"/>
      <c r="BB3636" s="71"/>
      <c r="BC3636" s="54"/>
      <c r="BD3636" s="41">
        <v>6</v>
      </c>
      <c r="BE3636" s="52">
        <v>65</v>
      </c>
      <c r="BF3636" s="62">
        <v>6511</v>
      </c>
      <c r="BG3636" s="279" t="s">
        <v>51</v>
      </c>
    </row>
    <row r="3637" spans="1:59" s="63" customFormat="1" ht="12.75" x14ac:dyDescent="0.2">
      <c r="A3637" s="196">
        <v>6</v>
      </c>
      <c r="B3637" s="197" t="s">
        <v>1027</v>
      </c>
      <c r="C3637" s="208">
        <v>65</v>
      </c>
      <c r="D3637" s="209" t="s">
        <v>1075</v>
      </c>
      <c r="E3637" s="210">
        <v>6511</v>
      </c>
      <c r="F3637" s="211" t="s">
        <v>1076</v>
      </c>
      <c r="G3637" s="231"/>
      <c r="H3637" s="89" t="s">
        <v>52</v>
      </c>
      <c r="I3637" s="90" t="s">
        <v>1077</v>
      </c>
      <c r="J3637" s="90"/>
      <c r="K3637" s="90" t="s">
        <v>64</v>
      </c>
      <c r="L3637" s="90" t="s">
        <v>119</v>
      </c>
      <c r="M3637" s="91"/>
      <c r="N3637" s="312">
        <v>1</v>
      </c>
      <c r="O3637" s="313">
        <f>N3637/N$3636</f>
        <v>0.05</v>
      </c>
      <c r="P3637" s="104"/>
      <c r="Q3637" s="92"/>
      <c r="R3637" s="92"/>
      <c r="S3637" s="92"/>
      <c r="T3637" s="92"/>
      <c r="U3637" s="92"/>
      <c r="V3637" s="92"/>
      <c r="W3637" s="92"/>
      <c r="X3637" s="109">
        <f t="shared" ref="X3637:X3656" si="598">P3637*P$7+Q3637*Q$7+R3637*R$7+S3637*S$7+T3637*T$7+U3637*U$7+V3637*V$7+W3637*W$7</f>
        <v>0</v>
      </c>
      <c r="Y3637" s="83"/>
      <c r="Z3637" s="110">
        <f t="shared" ref="Z3637:Z3656" si="599">X3637*$O3637</f>
        <v>0</v>
      </c>
      <c r="AA3637" s="111"/>
      <c r="AB3637" s="92"/>
      <c r="AC3637" s="92"/>
      <c r="AD3637" s="92"/>
      <c r="AE3637" s="92"/>
      <c r="AF3637" s="92"/>
      <c r="AG3637" s="92"/>
      <c r="AH3637" s="92"/>
      <c r="AI3637" s="109">
        <f t="shared" ref="AI3637:AI3656" si="600">AB3637*AB$7+AC3637*AC$7+AD3637*AD$7+AE3637*AE$7+AF3637*AF$7+AG3637*AG$7+AH3637*AH$7</f>
        <v>0</v>
      </c>
      <c r="AJ3637" s="83"/>
      <c r="AK3637" s="110">
        <f t="shared" ref="AK3637:AK3656" si="601">AI3637*$O3637</f>
        <v>0</v>
      </c>
      <c r="AL3637" s="111"/>
      <c r="AM3637" s="92"/>
      <c r="AN3637" s="92"/>
      <c r="AO3637" s="92"/>
      <c r="AP3637" s="92"/>
      <c r="AQ3637" s="92"/>
      <c r="AR3637" s="92"/>
      <c r="AS3637" s="92">
        <v>1</v>
      </c>
      <c r="AT3637" s="92"/>
      <c r="AU3637" s="92"/>
      <c r="AV3637" s="109">
        <f t="shared" ref="AV3637:AV3656" si="602">AM3637*AM$7+AN3637*AN$7+AO3637*AO$7+AP3637*AP$7+AQ3637*AQ$7+AR3637*AR$7+AS3637*AS$7+AT3637*AT$7+AU3637*AU$7</f>
        <v>1000</v>
      </c>
      <c r="AW3637" s="75"/>
      <c r="AX3637" s="110">
        <f t="shared" ref="AX3637:AX3656" si="603">AV3637*$O3637</f>
        <v>50</v>
      </c>
      <c r="AY3637" s="111"/>
      <c r="AZ3637" s="93"/>
      <c r="BA3637" s="94" t="s">
        <v>131</v>
      </c>
      <c r="BB3637" s="71"/>
      <c r="BC3637" s="54"/>
      <c r="BD3637" s="41">
        <v>6</v>
      </c>
      <c r="BE3637" s="52">
        <v>65</v>
      </c>
      <c r="BF3637" s="62">
        <v>6511</v>
      </c>
      <c r="BG3637" s="280" t="s">
        <v>52</v>
      </c>
    </row>
    <row r="3638" spans="1:59" s="63" customFormat="1" ht="12.75" x14ac:dyDescent="0.2">
      <c r="A3638" s="196">
        <v>6</v>
      </c>
      <c r="B3638" s="197" t="s">
        <v>1027</v>
      </c>
      <c r="C3638" s="208">
        <v>65</v>
      </c>
      <c r="D3638" s="209" t="s">
        <v>1075</v>
      </c>
      <c r="E3638" s="210">
        <v>6511</v>
      </c>
      <c r="F3638" s="211" t="s">
        <v>1076</v>
      </c>
      <c r="G3638" s="231"/>
      <c r="H3638" s="89"/>
      <c r="I3638" s="90" t="s">
        <v>1078</v>
      </c>
      <c r="J3638" s="90"/>
      <c r="K3638" s="90" t="s">
        <v>73</v>
      </c>
      <c r="L3638" s="90" t="s">
        <v>69</v>
      </c>
      <c r="M3638" s="91"/>
      <c r="N3638" s="312">
        <v>1</v>
      </c>
      <c r="O3638" s="313">
        <f t="shared" ref="O3638:O3656" si="604">N3638/N$3636</f>
        <v>0.05</v>
      </c>
      <c r="P3638" s="104"/>
      <c r="Q3638" s="92"/>
      <c r="R3638" s="92"/>
      <c r="S3638" s="92"/>
      <c r="T3638" s="92"/>
      <c r="U3638" s="92"/>
      <c r="V3638" s="92"/>
      <c r="W3638" s="92">
        <v>1</v>
      </c>
      <c r="X3638" s="109">
        <f t="shared" si="598"/>
        <v>25000</v>
      </c>
      <c r="Y3638" s="83"/>
      <c r="Z3638" s="110">
        <f t="shared" si="599"/>
        <v>1250</v>
      </c>
      <c r="AA3638" s="111"/>
      <c r="AB3638" s="92"/>
      <c r="AC3638" s="92"/>
      <c r="AD3638" s="92"/>
      <c r="AE3638" s="92"/>
      <c r="AF3638" s="92"/>
      <c r="AG3638" s="92"/>
      <c r="AH3638" s="92"/>
      <c r="AI3638" s="109">
        <f t="shared" si="600"/>
        <v>0</v>
      </c>
      <c r="AJ3638" s="83"/>
      <c r="AK3638" s="110">
        <f t="shared" si="601"/>
        <v>0</v>
      </c>
      <c r="AL3638" s="111"/>
      <c r="AM3638" s="92"/>
      <c r="AN3638" s="92"/>
      <c r="AO3638" s="92"/>
      <c r="AP3638" s="92">
        <v>1</v>
      </c>
      <c r="AQ3638" s="92"/>
      <c r="AR3638" s="92"/>
      <c r="AS3638" s="92"/>
      <c r="AT3638" s="92"/>
      <c r="AU3638" s="92"/>
      <c r="AV3638" s="109">
        <f t="shared" si="602"/>
        <v>100</v>
      </c>
      <c r="AW3638" s="75"/>
      <c r="AX3638" s="110">
        <f t="shared" si="603"/>
        <v>5</v>
      </c>
      <c r="AY3638" s="111"/>
      <c r="AZ3638" s="93"/>
      <c r="BA3638" s="94" t="s">
        <v>131</v>
      </c>
      <c r="BB3638" s="71"/>
      <c r="BC3638" s="54"/>
      <c r="BD3638" s="41">
        <v>6</v>
      </c>
      <c r="BE3638" s="52">
        <v>65</v>
      </c>
      <c r="BF3638" s="62">
        <v>6511</v>
      </c>
      <c r="BG3638" s="280" t="s">
        <v>52</v>
      </c>
    </row>
    <row r="3639" spans="1:59" s="63" customFormat="1" ht="12.75" x14ac:dyDescent="0.2">
      <c r="A3639" s="196">
        <v>6</v>
      </c>
      <c r="B3639" s="197" t="s">
        <v>1027</v>
      </c>
      <c r="C3639" s="208">
        <v>65</v>
      </c>
      <c r="D3639" s="209" t="s">
        <v>1075</v>
      </c>
      <c r="E3639" s="210">
        <v>6511</v>
      </c>
      <c r="F3639" s="211" t="s">
        <v>1076</v>
      </c>
      <c r="G3639" s="231"/>
      <c r="H3639" s="89"/>
      <c r="I3639" s="90" t="s">
        <v>1079</v>
      </c>
      <c r="J3639" s="90"/>
      <c r="K3639" s="90" t="s">
        <v>64</v>
      </c>
      <c r="L3639" s="90" t="s">
        <v>119</v>
      </c>
      <c r="M3639" s="91"/>
      <c r="N3639" s="312">
        <v>1</v>
      </c>
      <c r="O3639" s="313">
        <f t="shared" si="604"/>
        <v>0.05</v>
      </c>
      <c r="P3639" s="104"/>
      <c r="Q3639" s="92"/>
      <c r="R3639" s="92"/>
      <c r="S3639" s="92"/>
      <c r="T3639" s="92"/>
      <c r="U3639" s="92"/>
      <c r="V3639" s="92"/>
      <c r="W3639" s="92"/>
      <c r="X3639" s="109">
        <f t="shared" si="598"/>
        <v>0</v>
      </c>
      <c r="Y3639" s="83"/>
      <c r="Z3639" s="110">
        <f t="shared" si="599"/>
        <v>0</v>
      </c>
      <c r="AA3639" s="111"/>
      <c r="AB3639" s="92"/>
      <c r="AC3639" s="92"/>
      <c r="AD3639" s="92"/>
      <c r="AE3639" s="92"/>
      <c r="AF3639" s="92"/>
      <c r="AG3639" s="92"/>
      <c r="AH3639" s="92"/>
      <c r="AI3639" s="109">
        <f t="shared" si="600"/>
        <v>0</v>
      </c>
      <c r="AJ3639" s="83"/>
      <c r="AK3639" s="110">
        <f t="shared" si="601"/>
        <v>0</v>
      </c>
      <c r="AL3639" s="111"/>
      <c r="AM3639" s="92"/>
      <c r="AN3639" s="92"/>
      <c r="AO3639" s="92"/>
      <c r="AP3639" s="92"/>
      <c r="AQ3639" s="92"/>
      <c r="AR3639" s="92"/>
      <c r="AS3639" s="92">
        <v>1</v>
      </c>
      <c r="AT3639" s="92"/>
      <c r="AU3639" s="92"/>
      <c r="AV3639" s="109">
        <f t="shared" si="602"/>
        <v>1000</v>
      </c>
      <c r="AW3639" s="75"/>
      <c r="AX3639" s="110">
        <f t="shared" si="603"/>
        <v>50</v>
      </c>
      <c r="AY3639" s="111"/>
      <c r="AZ3639" s="93"/>
      <c r="BA3639" s="94" t="s">
        <v>131</v>
      </c>
      <c r="BB3639" s="71"/>
      <c r="BC3639" s="54"/>
      <c r="BD3639" s="41">
        <v>6</v>
      </c>
      <c r="BE3639" s="52">
        <v>65</v>
      </c>
      <c r="BF3639" s="62">
        <v>6511</v>
      </c>
      <c r="BG3639" s="280" t="s">
        <v>52</v>
      </c>
    </row>
    <row r="3640" spans="1:59" s="63" customFormat="1" ht="12.75" x14ac:dyDescent="0.2">
      <c r="A3640" s="196">
        <v>6</v>
      </c>
      <c r="B3640" s="197" t="s">
        <v>1027</v>
      </c>
      <c r="C3640" s="208">
        <v>65</v>
      </c>
      <c r="D3640" s="209" t="s">
        <v>1075</v>
      </c>
      <c r="E3640" s="210">
        <v>6511</v>
      </c>
      <c r="F3640" s="211" t="s">
        <v>1076</v>
      </c>
      <c r="G3640" s="231"/>
      <c r="H3640" s="89"/>
      <c r="I3640" s="90" t="s">
        <v>1067</v>
      </c>
      <c r="J3640" s="90"/>
      <c r="K3640" s="90" t="s">
        <v>73</v>
      </c>
      <c r="L3640" s="90" t="s">
        <v>69</v>
      </c>
      <c r="M3640" s="91"/>
      <c r="N3640" s="312">
        <v>1</v>
      </c>
      <c r="O3640" s="313">
        <f t="shared" si="604"/>
        <v>0.05</v>
      </c>
      <c r="P3640" s="104"/>
      <c r="Q3640" s="92"/>
      <c r="R3640" s="92"/>
      <c r="S3640" s="92"/>
      <c r="T3640" s="92"/>
      <c r="U3640" s="92"/>
      <c r="V3640" s="92"/>
      <c r="W3640" s="92">
        <v>1</v>
      </c>
      <c r="X3640" s="109">
        <f t="shared" si="598"/>
        <v>25000</v>
      </c>
      <c r="Y3640" s="83"/>
      <c r="Z3640" s="110">
        <f t="shared" si="599"/>
        <v>1250</v>
      </c>
      <c r="AA3640" s="111"/>
      <c r="AB3640" s="92"/>
      <c r="AC3640" s="92"/>
      <c r="AD3640" s="92"/>
      <c r="AE3640" s="92"/>
      <c r="AF3640" s="92"/>
      <c r="AG3640" s="92"/>
      <c r="AH3640" s="92"/>
      <c r="AI3640" s="109">
        <f t="shared" si="600"/>
        <v>0</v>
      </c>
      <c r="AJ3640" s="83"/>
      <c r="AK3640" s="110">
        <f t="shared" si="601"/>
        <v>0</v>
      </c>
      <c r="AL3640" s="111"/>
      <c r="AM3640" s="92"/>
      <c r="AN3640" s="92"/>
      <c r="AO3640" s="92"/>
      <c r="AP3640" s="92">
        <v>1</v>
      </c>
      <c r="AQ3640" s="92"/>
      <c r="AR3640" s="92"/>
      <c r="AS3640" s="92"/>
      <c r="AT3640" s="92"/>
      <c r="AU3640" s="92"/>
      <c r="AV3640" s="109">
        <f t="shared" si="602"/>
        <v>100</v>
      </c>
      <c r="AW3640" s="75"/>
      <c r="AX3640" s="110">
        <f t="shared" si="603"/>
        <v>5</v>
      </c>
      <c r="AY3640" s="111"/>
      <c r="AZ3640" s="93"/>
      <c r="BA3640" s="94" t="s">
        <v>131</v>
      </c>
      <c r="BB3640" s="71"/>
      <c r="BC3640" s="54"/>
      <c r="BD3640" s="41">
        <v>6</v>
      </c>
      <c r="BE3640" s="52">
        <v>65</v>
      </c>
      <c r="BF3640" s="62">
        <v>6511</v>
      </c>
      <c r="BG3640" s="280" t="s">
        <v>52</v>
      </c>
    </row>
    <row r="3641" spans="1:59" s="63" customFormat="1" ht="12.75" x14ac:dyDescent="0.2">
      <c r="A3641" s="196">
        <v>6</v>
      </c>
      <c r="B3641" s="197" t="s">
        <v>1027</v>
      </c>
      <c r="C3641" s="208">
        <v>65</v>
      </c>
      <c r="D3641" s="209" t="s">
        <v>1075</v>
      </c>
      <c r="E3641" s="210">
        <v>6511</v>
      </c>
      <c r="F3641" s="211" t="s">
        <v>1076</v>
      </c>
      <c r="G3641" s="231"/>
      <c r="H3641" s="89"/>
      <c r="I3641" s="90" t="s">
        <v>1080</v>
      </c>
      <c r="J3641" s="90"/>
      <c r="K3641" s="90" t="s">
        <v>64</v>
      </c>
      <c r="L3641" s="90" t="s">
        <v>119</v>
      </c>
      <c r="M3641" s="91"/>
      <c r="N3641" s="312">
        <v>1</v>
      </c>
      <c r="O3641" s="313">
        <f t="shared" si="604"/>
        <v>0.05</v>
      </c>
      <c r="P3641" s="104"/>
      <c r="Q3641" s="92"/>
      <c r="R3641" s="92"/>
      <c r="S3641" s="92"/>
      <c r="T3641" s="92"/>
      <c r="U3641" s="92"/>
      <c r="V3641" s="92"/>
      <c r="W3641" s="92"/>
      <c r="X3641" s="109">
        <f t="shared" si="598"/>
        <v>0</v>
      </c>
      <c r="Y3641" s="83"/>
      <c r="Z3641" s="110">
        <f t="shared" si="599"/>
        <v>0</v>
      </c>
      <c r="AA3641" s="111"/>
      <c r="AB3641" s="92"/>
      <c r="AC3641" s="92"/>
      <c r="AD3641" s="92"/>
      <c r="AE3641" s="92"/>
      <c r="AF3641" s="92"/>
      <c r="AG3641" s="92"/>
      <c r="AH3641" s="92"/>
      <c r="AI3641" s="109">
        <f t="shared" si="600"/>
        <v>0</v>
      </c>
      <c r="AJ3641" s="83"/>
      <c r="AK3641" s="110">
        <f t="shared" si="601"/>
        <v>0</v>
      </c>
      <c r="AL3641" s="111"/>
      <c r="AM3641" s="92"/>
      <c r="AN3641" s="92"/>
      <c r="AO3641" s="92"/>
      <c r="AP3641" s="92"/>
      <c r="AQ3641" s="92"/>
      <c r="AR3641" s="92"/>
      <c r="AS3641" s="92">
        <v>1</v>
      </c>
      <c r="AT3641" s="92"/>
      <c r="AU3641" s="92"/>
      <c r="AV3641" s="109">
        <f t="shared" si="602"/>
        <v>1000</v>
      </c>
      <c r="AW3641" s="75"/>
      <c r="AX3641" s="110">
        <f t="shared" si="603"/>
        <v>50</v>
      </c>
      <c r="AY3641" s="111"/>
      <c r="AZ3641" s="93"/>
      <c r="BA3641" s="94" t="s">
        <v>131</v>
      </c>
      <c r="BB3641" s="71"/>
      <c r="BC3641" s="54"/>
      <c r="BD3641" s="41">
        <v>6</v>
      </c>
      <c r="BE3641" s="52">
        <v>65</v>
      </c>
      <c r="BF3641" s="62">
        <v>6511</v>
      </c>
      <c r="BG3641" s="280" t="s">
        <v>52</v>
      </c>
    </row>
    <row r="3642" spans="1:59" s="63" customFormat="1" ht="12.75" x14ac:dyDescent="0.2">
      <c r="A3642" s="196">
        <v>6</v>
      </c>
      <c r="B3642" s="197" t="s">
        <v>1027</v>
      </c>
      <c r="C3642" s="208">
        <v>65</v>
      </c>
      <c r="D3642" s="209" t="s">
        <v>1075</v>
      </c>
      <c r="E3642" s="210">
        <v>6511</v>
      </c>
      <c r="F3642" s="211" t="s">
        <v>1076</v>
      </c>
      <c r="G3642" s="231"/>
      <c r="H3642" s="89"/>
      <c r="I3642" s="90" t="s">
        <v>1081</v>
      </c>
      <c r="J3642" s="90"/>
      <c r="K3642" s="90" t="s">
        <v>64</v>
      </c>
      <c r="L3642" s="90" t="s">
        <v>119</v>
      </c>
      <c r="M3642" s="91"/>
      <c r="N3642" s="312">
        <v>1</v>
      </c>
      <c r="O3642" s="313">
        <f t="shared" si="604"/>
        <v>0.05</v>
      </c>
      <c r="P3642" s="104"/>
      <c r="Q3642" s="92"/>
      <c r="R3642" s="92"/>
      <c r="S3642" s="92"/>
      <c r="T3642" s="92"/>
      <c r="U3642" s="92"/>
      <c r="V3642" s="92"/>
      <c r="W3642" s="92"/>
      <c r="X3642" s="109">
        <f t="shared" si="598"/>
        <v>0</v>
      </c>
      <c r="Y3642" s="83"/>
      <c r="Z3642" s="110">
        <f t="shared" si="599"/>
        <v>0</v>
      </c>
      <c r="AA3642" s="111"/>
      <c r="AB3642" s="92"/>
      <c r="AC3642" s="92"/>
      <c r="AD3642" s="92"/>
      <c r="AE3642" s="92"/>
      <c r="AF3642" s="92"/>
      <c r="AG3642" s="92"/>
      <c r="AH3642" s="92"/>
      <c r="AI3642" s="109">
        <f t="shared" si="600"/>
        <v>0</v>
      </c>
      <c r="AJ3642" s="83"/>
      <c r="AK3642" s="110">
        <f t="shared" si="601"/>
        <v>0</v>
      </c>
      <c r="AL3642" s="111"/>
      <c r="AM3642" s="92"/>
      <c r="AN3642" s="92"/>
      <c r="AO3642" s="92"/>
      <c r="AP3642" s="92"/>
      <c r="AQ3642" s="92"/>
      <c r="AR3642" s="92"/>
      <c r="AS3642" s="92">
        <v>1</v>
      </c>
      <c r="AT3642" s="92"/>
      <c r="AU3642" s="92"/>
      <c r="AV3642" s="109">
        <f t="shared" si="602"/>
        <v>1000</v>
      </c>
      <c r="AW3642" s="75"/>
      <c r="AX3642" s="110">
        <f t="shared" si="603"/>
        <v>50</v>
      </c>
      <c r="AY3642" s="111"/>
      <c r="AZ3642" s="93"/>
      <c r="BA3642" s="94" t="s">
        <v>131</v>
      </c>
      <c r="BB3642" s="71"/>
      <c r="BC3642" s="54"/>
      <c r="BD3642" s="41">
        <v>6</v>
      </c>
      <c r="BE3642" s="52">
        <v>65</v>
      </c>
      <c r="BF3642" s="62">
        <v>6511</v>
      </c>
      <c r="BG3642" s="280" t="s">
        <v>52</v>
      </c>
    </row>
    <row r="3643" spans="1:59" s="63" customFormat="1" ht="12.75" x14ac:dyDescent="0.2">
      <c r="A3643" s="196">
        <v>6</v>
      </c>
      <c r="B3643" s="197" t="s">
        <v>1027</v>
      </c>
      <c r="C3643" s="208">
        <v>65</v>
      </c>
      <c r="D3643" s="209" t="s">
        <v>1075</v>
      </c>
      <c r="E3643" s="210">
        <v>6511</v>
      </c>
      <c r="F3643" s="211" t="s">
        <v>1076</v>
      </c>
      <c r="G3643" s="231"/>
      <c r="H3643" s="89"/>
      <c r="I3643" s="90" t="s">
        <v>1082</v>
      </c>
      <c r="J3643" s="90"/>
      <c r="K3643" s="90" t="s">
        <v>64</v>
      </c>
      <c r="L3643" s="90" t="s">
        <v>119</v>
      </c>
      <c r="M3643" s="91"/>
      <c r="N3643" s="312">
        <v>1</v>
      </c>
      <c r="O3643" s="313">
        <f t="shared" si="604"/>
        <v>0.05</v>
      </c>
      <c r="P3643" s="104"/>
      <c r="Q3643" s="92"/>
      <c r="R3643" s="92"/>
      <c r="S3643" s="92"/>
      <c r="T3643" s="92"/>
      <c r="U3643" s="92"/>
      <c r="V3643" s="92"/>
      <c r="W3643" s="92"/>
      <c r="X3643" s="109">
        <f t="shared" si="598"/>
        <v>0</v>
      </c>
      <c r="Y3643" s="83"/>
      <c r="Z3643" s="110">
        <f t="shared" si="599"/>
        <v>0</v>
      </c>
      <c r="AA3643" s="111"/>
      <c r="AB3643" s="92"/>
      <c r="AC3643" s="92"/>
      <c r="AD3643" s="92"/>
      <c r="AE3643" s="92"/>
      <c r="AF3643" s="92"/>
      <c r="AG3643" s="92"/>
      <c r="AH3643" s="92"/>
      <c r="AI3643" s="109">
        <f t="shared" si="600"/>
        <v>0</v>
      </c>
      <c r="AJ3643" s="83"/>
      <c r="AK3643" s="110">
        <f t="shared" si="601"/>
        <v>0</v>
      </c>
      <c r="AL3643" s="111"/>
      <c r="AM3643" s="92"/>
      <c r="AN3643" s="92"/>
      <c r="AO3643" s="92"/>
      <c r="AP3643" s="92"/>
      <c r="AQ3643" s="92"/>
      <c r="AR3643" s="92"/>
      <c r="AS3643" s="92">
        <v>1</v>
      </c>
      <c r="AT3643" s="92"/>
      <c r="AU3643" s="92"/>
      <c r="AV3643" s="109">
        <f t="shared" si="602"/>
        <v>1000</v>
      </c>
      <c r="AW3643" s="75"/>
      <c r="AX3643" s="110">
        <f t="shared" si="603"/>
        <v>50</v>
      </c>
      <c r="AY3643" s="111"/>
      <c r="AZ3643" s="93"/>
      <c r="BA3643" s="94" t="s">
        <v>131</v>
      </c>
      <c r="BB3643" s="71"/>
      <c r="BC3643" s="54"/>
      <c r="BD3643" s="41">
        <v>6</v>
      </c>
      <c r="BE3643" s="52">
        <v>65</v>
      </c>
      <c r="BF3643" s="62">
        <v>6511</v>
      </c>
      <c r="BG3643" s="280" t="s">
        <v>52</v>
      </c>
    </row>
    <row r="3644" spans="1:59" s="63" customFormat="1" ht="12.75" x14ac:dyDescent="0.2">
      <c r="A3644" s="196">
        <v>6</v>
      </c>
      <c r="B3644" s="197" t="s">
        <v>1027</v>
      </c>
      <c r="C3644" s="208">
        <v>65</v>
      </c>
      <c r="D3644" s="209" t="s">
        <v>1075</v>
      </c>
      <c r="E3644" s="210">
        <v>6511</v>
      </c>
      <c r="F3644" s="211" t="s">
        <v>1076</v>
      </c>
      <c r="G3644" s="231"/>
      <c r="H3644" s="89"/>
      <c r="I3644" s="90" t="s">
        <v>1083</v>
      </c>
      <c r="J3644" s="90"/>
      <c r="K3644" s="90" t="s">
        <v>64</v>
      </c>
      <c r="L3644" s="90" t="s">
        <v>633</v>
      </c>
      <c r="M3644" s="91"/>
      <c r="N3644" s="312">
        <v>1</v>
      </c>
      <c r="O3644" s="313">
        <f t="shared" si="604"/>
        <v>0.05</v>
      </c>
      <c r="P3644" s="104"/>
      <c r="Q3644" s="92"/>
      <c r="R3644" s="92"/>
      <c r="S3644" s="92"/>
      <c r="T3644" s="92"/>
      <c r="U3644" s="92"/>
      <c r="V3644" s="92"/>
      <c r="W3644" s="92"/>
      <c r="X3644" s="109">
        <f t="shared" si="598"/>
        <v>0</v>
      </c>
      <c r="Y3644" s="83"/>
      <c r="Z3644" s="110">
        <f t="shared" si="599"/>
        <v>0</v>
      </c>
      <c r="AA3644" s="111"/>
      <c r="AB3644" s="92"/>
      <c r="AC3644" s="92"/>
      <c r="AD3644" s="92"/>
      <c r="AE3644" s="92"/>
      <c r="AF3644" s="92"/>
      <c r="AG3644" s="92"/>
      <c r="AH3644" s="92"/>
      <c r="AI3644" s="109">
        <f t="shared" si="600"/>
        <v>0</v>
      </c>
      <c r="AJ3644" s="83"/>
      <c r="AK3644" s="110">
        <f t="shared" si="601"/>
        <v>0</v>
      </c>
      <c r="AL3644" s="111"/>
      <c r="AM3644" s="92"/>
      <c r="AN3644" s="92"/>
      <c r="AO3644" s="92"/>
      <c r="AP3644" s="92"/>
      <c r="AQ3644" s="92"/>
      <c r="AR3644" s="92"/>
      <c r="AS3644" s="92">
        <v>1</v>
      </c>
      <c r="AT3644" s="92"/>
      <c r="AU3644" s="92"/>
      <c r="AV3644" s="109">
        <f t="shared" si="602"/>
        <v>1000</v>
      </c>
      <c r="AW3644" s="75"/>
      <c r="AX3644" s="110">
        <f t="shared" si="603"/>
        <v>50</v>
      </c>
      <c r="AY3644" s="111"/>
      <c r="AZ3644" s="93"/>
      <c r="BA3644" s="94" t="s">
        <v>131</v>
      </c>
      <c r="BB3644" s="71"/>
      <c r="BC3644" s="54"/>
      <c r="BD3644" s="41">
        <v>6</v>
      </c>
      <c r="BE3644" s="52">
        <v>65</v>
      </c>
      <c r="BF3644" s="62">
        <v>6511</v>
      </c>
      <c r="BG3644" s="280" t="s">
        <v>52</v>
      </c>
    </row>
    <row r="3645" spans="1:59" s="63" customFormat="1" ht="12.75" x14ac:dyDescent="0.2">
      <c r="A3645" s="196">
        <v>6</v>
      </c>
      <c r="B3645" s="197" t="s">
        <v>1027</v>
      </c>
      <c r="C3645" s="208">
        <v>65</v>
      </c>
      <c r="D3645" s="209" t="s">
        <v>1075</v>
      </c>
      <c r="E3645" s="210">
        <v>6511</v>
      </c>
      <c r="F3645" s="211" t="s">
        <v>1076</v>
      </c>
      <c r="G3645" s="231"/>
      <c r="H3645" s="89"/>
      <c r="I3645" s="90" t="s">
        <v>904</v>
      </c>
      <c r="J3645" s="90"/>
      <c r="K3645" s="90" t="s">
        <v>64</v>
      </c>
      <c r="L3645" s="90" t="s">
        <v>119</v>
      </c>
      <c r="M3645" s="91"/>
      <c r="N3645" s="312">
        <v>1</v>
      </c>
      <c r="O3645" s="313">
        <f t="shared" si="604"/>
        <v>0.05</v>
      </c>
      <c r="P3645" s="104"/>
      <c r="Q3645" s="92"/>
      <c r="R3645" s="92"/>
      <c r="S3645" s="92"/>
      <c r="T3645" s="92"/>
      <c r="U3645" s="92"/>
      <c r="V3645" s="92"/>
      <c r="W3645" s="92"/>
      <c r="X3645" s="109">
        <f t="shared" si="598"/>
        <v>0</v>
      </c>
      <c r="Y3645" s="83"/>
      <c r="Z3645" s="110">
        <f t="shared" si="599"/>
        <v>0</v>
      </c>
      <c r="AA3645" s="111"/>
      <c r="AB3645" s="92"/>
      <c r="AC3645" s="92"/>
      <c r="AD3645" s="92"/>
      <c r="AE3645" s="92"/>
      <c r="AF3645" s="92"/>
      <c r="AG3645" s="92"/>
      <c r="AH3645" s="92"/>
      <c r="AI3645" s="109">
        <f t="shared" si="600"/>
        <v>0</v>
      </c>
      <c r="AJ3645" s="83"/>
      <c r="AK3645" s="110">
        <f t="shared" si="601"/>
        <v>0</v>
      </c>
      <c r="AL3645" s="111"/>
      <c r="AM3645" s="92"/>
      <c r="AN3645" s="92"/>
      <c r="AO3645" s="92"/>
      <c r="AP3645" s="92"/>
      <c r="AQ3645" s="92"/>
      <c r="AR3645" s="92"/>
      <c r="AS3645" s="92">
        <v>1</v>
      </c>
      <c r="AT3645" s="92"/>
      <c r="AU3645" s="92"/>
      <c r="AV3645" s="109">
        <f t="shared" si="602"/>
        <v>1000</v>
      </c>
      <c r="AW3645" s="75"/>
      <c r="AX3645" s="110">
        <f t="shared" si="603"/>
        <v>50</v>
      </c>
      <c r="AY3645" s="111"/>
      <c r="AZ3645" s="93"/>
      <c r="BA3645" s="94" t="s">
        <v>131</v>
      </c>
      <c r="BB3645" s="71"/>
      <c r="BC3645" s="54"/>
      <c r="BD3645" s="41">
        <v>6</v>
      </c>
      <c r="BE3645" s="52">
        <v>65</v>
      </c>
      <c r="BF3645" s="62">
        <v>6511</v>
      </c>
      <c r="BG3645" s="280" t="s">
        <v>52</v>
      </c>
    </row>
    <row r="3646" spans="1:59" s="63" customFormat="1" ht="12.75" x14ac:dyDescent="0.2">
      <c r="A3646" s="196">
        <v>6</v>
      </c>
      <c r="B3646" s="197" t="s">
        <v>1027</v>
      </c>
      <c r="C3646" s="208">
        <v>65</v>
      </c>
      <c r="D3646" s="209" t="s">
        <v>1075</v>
      </c>
      <c r="E3646" s="210">
        <v>6511</v>
      </c>
      <c r="F3646" s="211" t="s">
        <v>1076</v>
      </c>
      <c r="G3646" s="231"/>
      <c r="H3646" s="89"/>
      <c r="I3646" s="90" t="s">
        <v>444</v>
      </c>
      <c r="J3646" s="90"/>
      <c r="K3646" s="90" t="s">
        <v>545</v>
      </c>
      <c r="L3646" s="90" t="s">
        <v>787</v>
      </c>
      <c r="M3646" s="91"/>
      <c r="N3646" s="312">
        <v>1</v>
      </c>
      <c r="O3646" s="313">
        <f t="shared" si="604"/>
        <v>0.05</v>
      </c>
      <c r="P3646" s="104"/>
      <c r="Q3646" s="92"/>
      <c r="R3646" s="92"/>
      <c r="S3646" s="92"/>
      <c r="T3646" s="92"/>
      <c r="U3646" s="92"/>
      <c r="V3646" s="92"/>
      <c r="W3646" s="92">
        <v>1</v>
      </c>
      <c r="X3646" s="109">
        <f t="shared" si="598"/>
        <v>25000</v>
      </c>
      <c r="Y3646" s="83"/>
      <c r="Z3646" s="110">
        <f t="shared" si="599"/>
        <v>1250</v>
      </c>
      <c r="AA3646" s="111"/>
      <c r="AB3646" s="92"/>
      <c r="AC3646" s="92"/>
      <c r="AD3646" s="92"/>
      <c r="AE3646" s="92"/>
      <c r="AF3646" s="92"/>
      <c r="AG3646" s="92"/>
      <c r="AH3646" s="92"/>
      <c r="AI3646" s="109">
        <f t="shared" si="600"/>
        <v>0</v>
      </c>
      <c r="AJ3646" s="83"/>
      <c r="AK3646" s="110">
        <f t="shared" si="601"/>
        <v>0</v>
      </c>
      <c r="AL3646" s="111"/>
      <c r="AM3646" s="92"/>
      <c r="AN3646" s="92"/>
      <c r="AO3646" s="92"/>
      <c r="AP3646" s="92">
        <v>1</v>
      </c>
      <c r="AQ3646" s="92"/>
      <c r="AR3646" s="92"/>
      <c r="AS3646" s="92"/>
      <c r="AT3646" s="92"/>
      <c r="AU3646" s="92"/>
      <c r="AV3646" s="109">
        <f t="shared" si="602"/>
        <v>100</v>
      </c>
      <c r="AW3646" s="75"/>
      <c r="AX3646" s="110">
        <f t="shared" si="603"/>
        <v>5</v>
      </c>
      <c r="AY3646" s="111"/>
      <c r="AZ3646" s="93"/>
      <c r="BA3646" s="94" t="s">
        <v>131</v>
      </c>
      <c r="BB3646" s="71"/>
      <c r="BC3646" s="54"/>
      <c r="BD3646" s="41">
        <v>6</v>
      </c>
      <c r="BE3646" s="52">
        <v>65</v>
      </c>
      <c r="BF3646" s="62">
        <v>6511</v>
      </c>
      <c r="BG3646" s="280" t="s">
        <v>52</v>
      </c>
    </row>
    <row r="3647" spans="1:59" s="63" customFormat="1" ht="12.75" x14ac:dyDescent="0.2">
      <c r="A3647" s="196">
        <v>6</v>
      </c>
      <c r="B3647" s="197" t="s">
        <v>1027</v>
      </c>
      <c r="C3647" s="208">
        <v>65</v>
      </c>
      <c r="D3647" s="209" t="s">
        <v>1075</v>
      </c>
      <c r="E3647" s="210">
        <v>6511</v>
      </c>
      <c r="F3647" s="211" t="s">
        <v>1076</v>
      </c>
      <c r="G3647" s="231"/>
      <c r="H3647" s="89"/>
      <c r="I3647" s="90" t="s">
        <v>1074</v>
      </c>
      <c r="J3647" s="90"/>
      <c r="K3647" s="90" t="s">
        <v>64</v>
      </c>
      <c r="L3647" s="90" t="s">
        <v>195</v>
      </c>
      <c r="M3647" s="91"/>
      <c r="N3647" s="312">
        <v>1</v>
      </c>
      <c r="O3647" s="313">
        <f t="shared" si="604"/>
        <v>0.05</v>
      </c>
      <c r="P3647" s="104"/>
      <c r="Q3647" s="92"/>
      <c r="R3647" s="92"/>
      <c r="S3647" s="92"/>
      <c r="T3647" s="92"/>
      <c r="U3647" s="92"/>
      <c r="V3647" s="92"/>
      <c r="W3647" s="92"/>
      <c r="X3647" s="109">
        <f t="shared" si="598"/>
        <v>0</v>
      </c>
      <c r="Y3647" s="83"/>
      <c r="Z3647" s="110">
        <f t="shared" si="599"/>
        <v>0</v>
      </c>
      <c r="AA3647" s="111"/>
      <c r="AB3647" s="92"/>
      <c r="AC3647" s="92"/>
      <c r="AD3647" s="92"/>
      <c r="AE3647" s="92"/>
      <c r="AF3647" s="92"/>
      <c r="AG3647" s="92"/>
      <c r="AH3647" s="92"/>
      <c r="AI3647" s="109">
        <f t="shared" si="600"/>
        <v>0</v>
      </c>
      <c r="AJ3647" s="83"/>
      <c r="AK3647" s="110">
        <f t="shared" si="601"/>
        <v>0</v>
      </c>
      <c r="AL3647" s="111"/>
      <c r="AM3647" s="92"/>
      <c r="AN3647" s="92"/>
      <c r="AO3647" s="92"/>
      <c r="AP3647" s="92"/>
      <c r="AQ3647" s="92">
        <v>1</v>
      </c>
      <c r="AR3647" s="92"/>
      <c r="AS3647" s="92"/>
      <c r="AT3647" s="92"/>
      <c r="AU3647" s="92"/>
      <c r="AV3647" s="109">
        <f t="shared" si="602"/>
        <v>250</v>
      </c>
      <c r="AW3647" s="75"/>
      <c r="AX3647" s="110">
        <f t="shared" si="603"/>
        <v>12.5</v>
      </c>
      <c r="AY3647" s="111"/>
      <c r="AZ3647" s="93"/>
      <c r="BA3647" s="94" t="s">
        <v>131</v>
      </c>
      <c r="BB3647" s="71"/>
      <c r="BC3647" s="54"/>
      <c r="BD3647" s="41">
        <v>6</v>
      </c>
      <c r="BE3647" s="52">
        <v>65</v>
      </c>
      <c r="BF3647" s="62">
        <v>6511</v>
      </c>
      <c r="BG3647" s="280" t="s">
        <v>52</v>
      </c>
    </row>
    <row r="3648" spans="1:59" s="63" customFormat="1" ht="12.75" x14ac:dyDescent="0.2">
      <c r="A3648" s="196">
        <v>6</v>
      </c>
      <c r="B3648" s="197" t="s">
        <v>1027</v>
      </c>
      <c r="C3648" s="208">
        <v>65</v>
      </c>
      <c r="D3648" s="209" t="s">
        <v>1075</v>
      </c>
      <c r="E3648" s="210">
        <v>6511</v>
      </c>
      <c r="F3648" s="211" t="s">
        <v>1076</v>
      </c>
      <c r="G3648" s="231"/>
      <c r="H3648" s="89"/>
      <c r="I3648" s="90" t="s">
        <v>1084</v>
      </c>
      <c r="J3648" s="90"/>
      <c r="K3648" s="90" t="s">
        <v>73</v>
      </c>
      <c r="L3648" s="90" t="s">
        <v>95</v>
      </c>
      <c r="M3648" s="91"/>
      <c r="N3648" s="312">
        <v>1</v>
      </c>
      <c r="O3648" s="313">
        <f t="shared" si="604"/>
        <v>0.05</v>
      </c>
      <c r="P3648" s="104"/>
      <c r="Q3648" s="92"/>
      <c r="R3648" s="92"/>
      <c r="S3648" s="92"/>
      <c r="T3648" s="92"/>
      <c r="U3648" s="92"/>
      <c r="V3648" s="92"/>
      <c r="W3648" s="92">
        <v>1</v>
      </c>
      <c r="X3648" s="109">
        <f t="shared" si="598"/>
        <v>25000</v>
      </c>
      <c r="Y3648" s="83"/>
      <c r="Z3648" s="110">
        <f t="shared" si="599"/>
        <v>1250</v>
      </c>
      <c r="AA3648" s="111"/>
      <c r="AB3648" s="92"/>
      <c r="AC3648" s="92"/>
      <c r="AD3648" s="92"/>
      <c r="AE3648" s="92"/>
      <c r="AF3648" s="92"/>
      <c r="AG3648" s="92"/>
      <c r="AH3648" s="92"/>
      <c r="AI3648" s="109">
        <f t="shared" si="600"/>
        <v>0</v>
      </c>
      <c r="AJ3648" s="83"/>
      <c r="AK3648" s="110">
        <f t="shared" si="601"/>
        <v>0</v>
      </c>
      <c r="AL3648" s="111"/>
      <c r="AM3648" s="92"/>
      <c r="AN3648" s="92"/>
      <c r="AO3648" s="92"/>
      <c r="AP3648" s="92">
        <v>1</v>
      </c>
      <c r="AQ3648" s="92"/>
      <c r="AR3648" s="92"/>
      <c r="AS3648" s="92"/>
      <c r="AT3648" s="92"/>
      <c r="AU3648" s="92"/>
      <c r="AV3648" s="109">
        <f t="shared" si="602"/>
        <v>100</v>
      </c>
      <c r="AW3648" s="75"/>
      <c r="AX3648" s="110">
        <f t="shared" si="603"/>
        <v>5</v>
      </c>
      <c r="AY3648" s="111"/>
      <c r="AZ3648" s="93"/>
      <c r="BA3648" s="94" t="s">
        <v>131</v>
      </c>
      <c r="BB3648" s="71"/>
      <c r="BC3648" s="54"/>
      <c r="BD3648" s="41">
        <v>6</v>
      </c>
      <c r="BE3648" s="52">
        <v>65</v>
      </c>
      <c r="BF3648" s="62">
        <v>6511</v>
      </c>
      <c r="BG3648" s="280" t="s">
        <v>52</v>
      </c>
    </row>
    <row r="3649" spans="1:59" s="63" customFormat="1" ht="12.75" x14ac:dyDescent="0.2">
      <c r="A3649" s="196">
        <v>6</v>
      </c>
      <c r="B3649" s="197" t="s">
        <v>1027</v>
      </c>
      <c r="C3649" s="208">
        <v>65</v>
      </c>
      <c r="D3649" s="209" t="s">
        <v>1075</v>
      </c>
      <c r="E3649" s="210">
        <v>6511</v>
      </c>
      <c r="F3649" s="211" t="s">
        <v>1076</v>
      </c>
      <c r="G3649" s="231"/>
      <c r="H3649" s="89"/>
      <c r="I3649" s="90" t="s">
        <v>1085</v>
      </c>
      <c r="J3649" s="90"/>
      <c r="K3649" s="90" t="s">
        <v>64</v>
      </c>
      <c r="L3649" s="90" t="s">
        <v>76</v>
      </c>
      <c r="M3649" s="91"/>
      <c r="N3649" s="312">
        <v>1</v>
      </c>
      <c r="O3649" s="313">
        <f t="shared" si="604"/>
        <v>0.05</v>
      </c>
      <c r="P3649" s="104">
        <v>1</v>
      </c>
      <c r="Q3649" s="92"/>
      <c r="R3649" s="92"/>
      <c r="S3649" s="92"/>
      <c r="T3649" s="92"/>
      <c r="U3649" s="92"/>
      <c r="V3649" s="92"/>
      <c r="W3649" s="92"/>
      <c r="X3649" s="109">
        <f t="shared" si="598"/>
        <v>100</v>
      </c>
      <c r="Y3649" s="83"/>
      <c r="Z3649" s="110">
        <f t="shared" si="599"/>
        <v>5</v>
      </c>
      <c r="AA3649" s="111"/>
      <c r="AB3649" s="92"/>
      <c r="AC3649" s="92"/>
      <c r="AD3649" s="92"/>
      <c r="AE3649" s="92"/>
      <c r="AF3649" s="92"/>
      <c r="AG3649" s="92"/>
      <c r="AH3649" s="92"/>
      <c r="AI3649" s="109">
        <f t="shared" si="600"/>
        <v>0</v>
      </c>
      <c r="AJ3649" s="83"/>
      <c r="AK3649" s="110">
        <f t="shared" si="601"/>
        <v>0</v>
      </c>
      <c r="AL3649" s="111"/>
      <c r="AM3649" s="92"/>
      <c r="AN3649" s="92"/>
      <c r="AO3649" s="92"/>
      <c r="AP3649" s="92"/>
      <c r="AQ3649" s="92"/>
      <c r="AR3649" s="92">
        <v>1</v>
      </c>
      <c r="AS3649" s="92"/>
      <c r="AT3649" s="92"/>
      <c r="AU3649" s="92"/>
      <c r="AV3649" s="109">
        <f t="shared" si="602"/>
        <v>500</v>
      </c>
      <c r="AW3649" s="75"/>
      <c r="AX3649" s="110">
        <f t="shared" si="603"/>
        <v>25</v>
      </c>
      <c r="AY3649" s="111"/>
      <c r="AZ3649" s="93"/>
      <c r="BA3649" s="94" t="s">
        <v>131</v>
      </c>
      <c r="BB3649" s="71"/>
      <c r="BC3649" s="54"/>
      <c r="BD3649" s="41">
        <v>6</v>
      </c>
      <c r="BE3649" s="52">
        <v>65</v>
      </c>
      <c r="BF3649" s="62">
        <v>6511</v>
      </c>
      <c r="BG3649" s="280" t="s">
        <v>52</v>
      </c>
    </row>
    <row r="3650" spans="1:59" s="63" customFormat="1" ht="12.75" x14ac:dyDescent="0.2">
      <c r="A3650" s="196">
        <v>6</v>
      </c>
      <c r="B3650" s="197" t="s">
        <v>1027</v>
      </c>
      <c r="C3650" s="208">
        <v>65</v>
      </c>
      <c r="D3650" s="209" t="s">
        <v>1075</v>
      </c>
      <c r="E3650" s="210">
        <v>6511</v>
      </c>
      <c r="F3650" s="211" t="s">
        <v>1076</v>
      </c>
      <c r="G3650" s="231"/>
      <c r="H3650" s="89"/>
      <c r="I3650" s="90" t="s">
        <v>1086</v>
      </c>
      <c r="J3650" s="90"/>
      <c r="K3650" s="90" t="s">
        <v>64</v>
      </c>
      <c r="L3650" s="90" t="s">
        <v>76</v>
      </c>
      <c r="M3650" s="91"/>
      <c r="N3650" s="312">
        <v>1</v>
      </c>
      <c r="O3650" s="313">
        <f t="shared" si="604"/>
        <v>0.05</v>
      </c>
      <c r="P3650" s="104">
        <v>1</v>
      </c>
      <c r="Q3650" s="92"/>
      <c r="R3650" s="92"/>
      <c r="S3650" s="92"/>
      <c r="T3650" s="92"/>
      <c r="U3650" s="92"/>
      <c r="V3650" s="92"/>
      <c r="W3650" s="92"/>
      <c r="X3650" s="109">
        <f t="shared" si="598"/>
        <v>100</v>
      </c>
      <c r="Y3650" s="83"/>
      <c r="Z3650" s="110">
        <f t="shared" si="599"/>
        <v>5</v>
      </c>
      <c r="AA3650" s="111"/>
      <c r="AB3650" s="92"/>
      <c r="AC3650" s="92"/>
      <c r="AD3650" s="92"/>
      <c r="AE3650" s="92"/>
      <c r="AF3650" s="92"/>
      <c r="AG3650" s="92"/>
      <c r="AH3650" s="92"/>
      <c r="AI3650" s="109">
        <f t="shared" si="600"/>
        <v>0</v>
      </c>
      <c r="AJ3650" s="83"/>
      <c r="AK3650" s="110">
        <f t="shared" si="601"/>
        <v>0</v>
      </c>
      <c r="AL3650" s="111"/>
      <c r="AM3650" s="92"/>
      <c r="AN3650" s="92"/>
      <c r="AO3650" s="92"/>
      <c r="AP3650" s="92"/>
      <c r="AQ3650" s="92"/>
      <c r="AR3650" s="92">
        <v>1</v>
      </c>
      <c r="AS3650" s="92"/>
      <c r="AT3650" s="92"/>
      <c r="AU3650" s="92"/>
      <c r="AV3650" s="109">
        <f t="shared" si="602"/>
        <v>500</v>
      </c>
      <c r="AW3650" s="75"/>
      <c r="AX3650" s="110">
        <f t="shared" si="603"/>
        <v>25</v>
      </c>
      <c r="AY3650" s="111"/>
      <c r="AZ3650" s="93"/>
      <c r="BA3650" s="94" t="s">
        <v>131</v>
      </c>
      <c r="BB3650" s="71"/>
      <c r="BC3650" s="54"/>
      <c r="BD3650" s="41">
        <v>6</v>
      </c>
      <c r="BE3650" s="52">
        <v>65</v>
      </c>
      <c r="BF3650" s="62">
        <v>6511</v>
      </c>
      <c r="BG3650" s="280" t="s">
        <v>52</v>
      </c>
    </row>
    <row r="3651" spans="1:59" s="63" customFormat="1" ht="12.75" x14ac:dyDescent="0.2">
      <c r="A3651" s="196">
        <v>6</v>
      </c>
      <c r="B3651" s="197" t="s">
        <v>1027</v>
      </c>
      <c r="C3651" s="208">
        <v>65</v>
      </c>
      <c r="D3651" s="209" t="s">
        <v>1075</v>
      </c>
      <c r="E3651" s="210">
        <v>6511</v>
      </c>
      <c r="F3651" s="211" t="s">
        <v>1076</v>
      </c>
      <c r="G3651" s="231"/>
      <c r="H3651" s="89"/>
      <c r="I3651" s="90" t="s">
        <v>1087</v>
      </c>
      <c r="J3651" s="90"/>
      <c r="K3651" s="90" t="s">
        <v>64</v>
      </c>
      <c r="L3651" s="90" t="s">
        <v>119</v>
      </c>
      <c r="M3651" s="91"/>
      <c r="N3651" s="312">
        <v>1</v>
      </c>
      <c r="O3651" s="313">
        <f t="shared" si="604"/>
        <v>0.05</v>
      </c>
      <c r="P3651" s="104"/>
      <c r="Q3651" s="92"/>
      <c r="R3651" s="92"/>
      <c r="S3651" s="92"/>
      <c r="T3651" s="92"/>
      <c r="U3651" s="92"/>
      <c r="V3651" s="92"/>
      <c r="W3651" s="92"/>
      <c r="X3651" s="109">
        <f t="shared" si="598"/>
        <v>0</v>
      </c>
      <c r="Y3651" s="83"/>
      <c r="Z3651" s="110">
        <f t="shared" si="599"/>
        <v>0</v>
      </c>
      <c r="AA3651" s="111"/>
      <c r="AB3651" s="92"/>
      <c r="AC3651" s="92"/>
      <c r="AD3651" s="92"/>
      <c r="AE3651" s="92"/>
      <c r="AF3651" s="92"/>
      <c r="AG3651" s="92"/>
      <c r="AH3651" s="92"/>
      <c r="AI3651" s="109">
        <f t="shared" si="600"/>
        <v>0</v>
      </c>
      <c r="AJ3651" s="83"/>
      <c r="AK3651" s="110">
        <f t="shared" si="601"/>
        <v>0</v>
      </c>
      <c r="AL3651" s="111"/>
      <c r="AM3651" s="92"/>
      <c r="AN3651" s="92"/>
      <c r="AO3651" s="92"/>
      <c r="AP3651" s="92"/>
      <c r="AQ3651" s="92"/>
      <c r="AR3651" s="92"/>
      <c r="AS3651" s="92">
        <v>1</v>
      </c>
      <c r="AT3651" s="92"/>
      <c r="AU3651" s="92"/>
      <c r="AV3651" s="109">
        <f t="shared" si="602"/>
        <v>1000</v>
      </c>
      <c r="AW3651" s="75"/>
      <c r="AX3651" s="110">
        <f t="shared" si="603"/>
        <v>50</v>
      </c>
      <c r="AY3651" s="111"/>
      <c r="AZ3651" s="93"/>
      <c r="BA3651" s="94" t="s">
        <v>131</v>
      </c>
      <c r="BB3651" s="71"/>
      <c r="BC3651" s="54"/>
      <c r="BD3651" s="41">
        <v>6</v>
      </c>
      <c r="BE3651" s="52">
        <v>65</v>
      </c>
      <c r="BF3651" s="62">
        <v>6511</v>
      </c>
      <c r="BG3651" s="280" t="s">
        <v>52</v>
      </c>
    </row>
    <row r="3652" spans="1:59" s="63" customFormat="1" ht="12.75" x14ac:dyDescent="0.2">
      <c r="A3652" s="196">
        <v>6</v>
      </c>
      <c r="B3652" s="197" t="s">
        <v>1027</v>
      </c>
      <c r="C3652" s="208">
        <v>65</v>
      </c>
      <c r="D3652" s="209" t="s">
        <v>1075</v>
      </c>
      <c r="E3652" s="210">
        <v>6511</v>
      </c>
      <c r="F3652" s="211" t="s">
        <v>1076</v>
      </c>
      <c r="G3652" s="231"/>
      <c r="H3652" s="89"/>
      <c r="I3652" s="90" t="s">
        <v>1088</v>
      </c>
      <c r="J3652" s="90"/>
      <c r="K3652" s="90" t="s">
        <v>64</v>
      </c>
      <c r="L3652" s="90" t="s">
        <v>76</v>
      </c>
      <c r="M3652" s="91"/>
      <c r="N3652" s="312">
        <v>1</v>
      </c>
      <c r="O3652" s="313">
        <f t="shared" si="604"/>
        <v>0.05</v>
      </c>
      <c r="P3652" s="104">
        <v>1</v>
      </c>
      <c r="Q3652" s="92"/>
      <c r="R3652" s="92"/>
      <c r="S3652" s="92"/>
      <c r="T3652" s="92"/>
      <c r="U3652" s="92"/>
      <c r="V3652" s="92"/>
      <c r="W3652" s="92"/>
      <c r="X3652" s="109">
        <f t="shared" si="598"/>
        <v>100</v>
      </c>
      <c r="Y3652" s="83"/>
      <c r="Z3652" s="110">
        <f t="shared" si="599"/>
        <v>5</v>
      </c>
      <c r="AA3652" s="111"/>
      <c r="AB3652" s="92"/>
      <c r="AC3652" s="92"/>
      <c r="AD3652" s="92"/>
      <c r="AE3652" s="92"/>
      <c r="AF3652" s="92"/>
      <c r="AG3652" s="92"/>
      <c r="AH3652" s="92"/>
      <c r="AI3652" s="109">
        <f t="shared" si="600"/>
        <v>0</v>
      </c>
      <c r="AJ3652" s="83"/>
      <c r="AK3652" s="110">
        <f t="shared" si="601"/>
        <v>0</v>
      </c>
      <c r="AL3652" s="111"/>
      <c r="AM3652" s="92"/>
      <c r="AN3652" s="92"/>
      <c r="AO3652" s="92"/>
      <c r="AP3652" s="92"/>
      <c r="AQ3652" s="92"/>
      <c r="AR3652" s="92">
        <v>1</v>
      </c>
      <c r="AS3652" s="92"/>
      <c r="AT3652" s="92"/>
      <c r="AU3652" s="92"/>
      <c r="AV3652" s="109">
        <f t="shared" si="602"/>
        <v>500</v>
      </c>
      <c r="AW3652" s="75"/>
      <c r="AX3652" s="110">
        <f t="shared" si="603"/>
        <v>25</v>
      </c>
      <c r="AY3652" s="111"/>
      <c r="AZ3652" s="93"/>
      <c r="BA3652" s="94" t="s">
        <v>131</v>
      </c>
      <c r="BB3652" s="71"/>
      <c r="BC3652" s="54"/>
      <c r="BD3652" s="41">
        <v>6</v>
      </c>
      <c r="BE3652" s="52">
        <v>65</v>
      </c>
      <c r="BF3652" s="62">
        <v>6511</v>
      </c>
      <c r="BG3652" s="280" t="s">
        <v>52</v>
      </c>
    </row>
    <row r="3653" spans="1:59" s="63" customFormat="1" ht="12.75" x14ac:dyDescent="0.2">
      <c r="A3653" s="196">
        <v>6</v>
      </c>
      <c r="B3653" s="197" t="s">
        <v>1027</v>
      </c>
      <c r="C3653" s="208">
        <v>65</v>
      </c>
      <c r="D3653" s="209" t="s">
        <v>1075</v>
      </c>
      <c r="E3653" s="210">
        <v>6511</v>
      </c>
      <c r="F3653" s="211" t="s">
        <v>1076</v>
      </c>
      <c r="G3653" s="231"/>
      <c r="H3653" s="89"/>
      <c r="I3653" s="90" t="s">
        <v>1089</v>
      </c>
      <c r="J3653" s="90"/>
      <c r="K3653" s="90" t="s">
        <v>73</v>
      </c>
      <c r="L3653" s="90" t="s">
        <v>69</v>
      </c>
      <c r="M3653" s="91"/>
      <c r="N3653" s="312">
        <v>1</v>
      </c>
      <c r="O3653" s="313">
        <f t="shared" si="604"/>
        <v>0.05</v>
      </c>
      <c r="P3653" s="104"/>
      <c r="Q3653" s="92"/>
      <c r="R3653" s="92"/>
      <c r="S3653" s="92"/>
      <c r="T3653" s="92"/>
      <c r="U3653" s="92"/>
      <c r="V3653" s="92"/>
      <c r="W3653" s="92">
        <v>1</v>
      </c>
      <c r="X3653" s="109">
        <f t="shared" si="598"/>
        <v>25000</v>
      </c>
      <c r="Y3653" s="83"/>
      <c r="Z3653" s="110">
        <f t="shared" si="599"/>
        <v>1250</v>
      </c>
      <c r="AA3653" s="111"/>
      <c r="AB3653" s="92"/>
      <c r="AC3653" s="92"/>
      <c r="AD3653" s="92"/>
      <c r="AE3653" s="92"/>
      <c r="AF3653" s="92"/>
      <c r="AG3653" s="92"/>
      <c r="AH3653" s="92"/>
      <c r="AI3653" s="109">
        <f t="shared" si="600"/>
        <v>0</v>
      </c>
      <c r="AJ3653" s="83"/>
      <c r="AK3653" s="110">
        <f t="shared" si="601"/>
        <v>0</v>
      </c>
      <c r="AL3653" s="111"/>
      <c r="AM3653" s="92"/>
      <c r="AN3653" s="92"/>
      <c r="AO3653" s="92"/>
      <c r="AP3653" s="92">
        <v>1</v>
      </c>
      <c r="AQ3653" s="92"/>
      <c r="AR3653" s="92"/>
      <c r="AS3653" s="92"/>
      <c r="AT3653" s="92"/>
      <c r="AU3653" s="92"/>
      <c r="AV3653" s="109">
        <f t="shared" si="602"/>
        <v>100</v>
      </c>
      <c r="AW3653" s="75"/>
      <c r="AX3653" s="110">
        <f t="shared" si="603"/>
        <v>5</v>
      </c>
      <c r="AY3653" s="111"/>
      <c r="AZ3653" s="93"/>
      <c r="BA3653" s="94" t="s">
        <v>131</v>
      </c>
      <c r="BB3653" s="71"/>
      <c r="BC3653" s="54"/>
      <c r="BD3653" s="41">
        <v>6</v>
      </c>
      <c r="BE3653" s="52">
        <v>65</v>
      </c>
      <c r="BF3653" s="62">
        <v>6511</v>
      </c>
      <c r="BG3653" s="280" t="s">
        <v>52</v>
      </c>
    </row>
    <row r="3654" spans="1:59" s="63" customFormat="1" ht="12.75" x14ac:dyDescent="0.2">
      <c r="A3654" s="196">
        <v>6</v>
      </c>
      <c r="B3654" s="197" t="s">
        <v>1027</v>
      </c>
      <c r="C3654" s="208">
        <v>65</v>
      </c>
      <c r="D3654" s="209" t="s">
        <v>1075</v>
      </c>
      <c r="E3654" s="210">
        <v>6511</v>
      </c>
      <c r="F3654" s="211" t="s">
        <v>1076</v>
      </c>
      <c r="G3654" s="231"/>
      <c r="H3654" s="89"/>
      <c r="I3654" s="90" t="s">
        <v>1090</v>
      </c>
      <c r="J3654" s="90"/>
      <c r="K3654" s="90" t="s">
        <v>73</v>
      </c>
      <c r="L3654" s="90" t="s">
        <v>69</v>
      </c>
      <c r="M3654" s="91"/>
      <c r="N3654" s="312">
        <v>1</v>
      </c>
      <c r="O3654" s="313">
        <f t="shared" si="604"/>
        <v>0.05</v>
      </c>
      <c r="P3654" s="104"/>
      <c r="Q3654" s="92"/>
      <c r="R3654" s="92"/>
      <c r="S3654" s="92"/>
      <c r="T3654" s="92"/>
      <c r="U3654" s="92"/>
      <c r="V3654" s="92"/>
      <c r="W3654" s="92">
        <v>1</v>
      </c>
      <c r="X3654" s="109">
        <f t="shared" si="598"/>
        <v>25000</v>
      </c>
      <c r="Y3654" s="83"/>
      <c r="Z3654" s="110">
        <f t="shared" si="599"/>
        <v>1250</v>
      </c>
      <c r="AA3654" s="111"/>
      <c r="AB3654" s="92"/>
      <c r="AC3654" s="92"/>
      <c r="AD3654" s="92"/>
      <c r="AE3654" s="92"/>
      <c r="AF3654" s="92"/>
      <c r="AG3654" s="92"/>
      <c r="AH3654" s="92"/>
      <c r="AI3654" s="109">
        <f t="shared" si="600"/>
        <v>0</v>
      </c>
      <c r="AJ3654" s="83"/>
      <c r="AK3654" s="110">
        <f t="shared" si="601"/>
        <v>0</v>
      </c>
      <c r="AL3654" s="111"/>
      <c r="AM3654" s="92"/>
      <c r="AN3654" s="92"/>
      <c r="AO3654" s="92"/>
      <c r="AP3654" s="92">
        <v>1</v>
      </c>
      <c r="AQ3654" s="92"/>
      <c r="AR3654" s="92"/>
      <c r="AS3654" s="92"/>
      <c r="AT3654" s="92"/>
      <c r="AU3654" s="92"/>
      <c r="AV3654" s="109">
        <f t="shared" si="602"/>
        <v>100</v>
      </c>
      <c r="AW3654" s="75"/>
      <c r="AX3654" s="110">
        <f t="shared" si="603"/>
        <v>5</v>
      </c>
      <c r="AY3654" s="111"/>
      <c r="AZ3654" s="93"/>
      <c r="BA3654" s="94" t="s">
        <v>131</v>
      </c>
      <c r="BB3654" s="71"/>
      <c r="BC3654" s="54"/>
      <c r="BD3654" s="41">
        <v>6</v>
      </c>
      <c r="BE3654" s="52">
        <v>65</v>
      </c>
      <c r="BF3654" s="62">
        <v>6511</v>
      </c>
      <c r="BG3654" s="280" t="s">
        <v>52</v>
      </c>
    </row>
    <row r="3655" spans="1:59" s="63" customFormat="1" ht="12.75" x14ac:dyDescent="0.2">
      <c r="A3655" s="196">
        <v>6</v>
      </c>
      <c r="B3655" s="197" t="s">
        <v>1027</v>
      </c>
      <c r="C3655" s="208">
        <v>65</v>
      </c>
      <c r="D3655" s="209" t="s">
        <v>1075</v>
      </c>
      <c r="E3655" s="210">
        <v>6511</v>
      </c>
      <c r="F3655" s="211" t="s">
        <v>1076</v>
      </c>
      <c r="G3655" s="231"/>
      <c r="H3655" s="89"/>
      <c r="I3655" s="90" t="s">
        <v>1091</v>
      </c>
      <c r="J3655" s="90"/>
      <c r="K3655" s="90" t="s">
        <v>64</v>
      </c>
      <c r="L3655" s="90" t="s">
        <v>119</v>
      </c>
      <c r="M3655" s="91"/>
      <c r="N3655" s="312">
        <v>1</v>
      </c>
      <c r="O3655" s="313">
        <f t="shared" si="604"/>
        <v>0.05</v>
      </c>
      <c r="P3655" s="104"/>
      <c r="Q3655" s="92"/>
      <c r="R3655" s="92"/>
      <c r="S3655" s="92"/>
      <c r="T3655" s="92"/>
      <c r="U3655" s="92"/>
      <c r="V3655" s="92"/>
      <c r="W3655" s="92"/>
      <c r="X3655" s="109">
        <f t="shared" si="598"/>
        <v>0</v>
      </c>
      <c r="Y3655" s="83"/>
      <c r="Z3655" s="110">
        <f t="shared" si="599"/>
        <v>0</v>
      </c>
      <c r="AA3655" s="111"/>
      <c r="AB3655" s="92"/>
      <c r="AC3655" s="92"/>
      <c r="AD3655" s="92"/>
      <c r="AE3655" s="92"/>
      <c r="AF3655" s="92"/>
      <c r="AG3655" s="92"/>
      <c r="AH3655" s="92"/>
      <c r="AI3655" s="109">
        <f t="shared" si="600"/>
        <v>0</v>
      </c>
      <c r="AJ3655" s="83"/>
      <c r="AK3655" s="110">
        <f t="shared" si="601"/>
        <v>0</v>
      </c>
      <c r="AL3655" s="111"/>
      <c r="AM3655" s="92"/>
      <c r="AN3655" s="92"/>
      <c r="AO3655" s="92"/>
      <c r="AP3655" s="92"/>
      <c r="AQ3655" s="92"/>
      <c r="AR3655" s="92"/>
      <c r="AS3655" s="92">
        <v>1</v>
      </c>
      <c r="AT3655" s="92"/>
      <c r="AU3655" s="92"/>
      <c r="AV3655" s="109">
        <f t="shared" si="602"/>
        <v>1000</v>
      </c>
      <c r="AW3655" s="75"/>
      <c r="AX3655" s="110">
        <f t="shared" si="603"/>
        <v>50</v>
      </c>
      <c r="AY3655" s="111"/>
      <c r="AZ3655" s="93"/>
      <c r="BA3655" s="94" t="s">
        <v>131</v>
      </c>
      <c r="BB3655" s="71"/>
      <c r="BC3655" s="54"/>
      <c r="BD3655" s="41">
        <v>6</v>
      </c>
      <c r="BE3655" s="52">
        <v>65</v>
      </c>
      <c r="BF3655" s="62">
        <v>6511</v>
      </c>
      <c r="BG3655" s="280" t="s">
        <v>52</v>
      </c>
    </row>
    <row r="3656" spans="1:59" s="63" customFormat="1" ht="12.75" x14ac:dyDescent="0.2">
      <c r="A3656" s="196">
        <v>6</v>
      </c>
      <c r="B3656" s="197" t="s">
        <v>1027</v>
      </c>
      <c r="C3656" s="208">
        <v>65</v>
      </c>
      <c r="D3656" s="209" t="s">
        <v>1075</v>
      </c>
      <c r="E3656" s="210">
        <v>6511</v>
      </c>
      <c r="F3656" s="211" t="s">
        <v>1076</v>
      </c>
      <c r="G3656" s="231"/>
      <c r="H3656" s="89"/>
      <c r="I3656" s="90" t="s">
        <v>1092</v>
      </c>
      <c r="J3656" s="90"/>
      <c r="K3656" s="90" t="s">
        <v>73</v>
      </c>
      <c r="L3656" s="90" t="s">
        <v>69</v>
      </c>
      <c r="M3656" s="91"/>
      <c r="N3656" s="312">
        <v>1</v>
      </c>
      <c r="O3656" s="313">
        <f t="shared" si="604"/>
        <v>0.05</v>
      </c>
      <c r="P3656" s="104"/>
      <c r="Q3656" s="92"/>
      <c r="R3656" s="92"/>
      <c r="S3656" s="92"/>
      <c r="T3656" s="92"/>
      <c r="U3656" s="92"/>
      <c r="V3656" s="92"/>
      <c r="W3656" s="92">
        <v>1</v>
      </c>
      <c r="X3656" s="109">
        <f t="shared" si="598"/>
        <v>25000</v>
      </c>
      <c r="Y3656" s="83"/>
      <c r="Z3656" s="110">
        <f t="shared" si="599"/>
        <v>1250</v>
      </c>
      <c r="AA3656" s="111"/>
      <c r="AB3656" s="92"/>
      <c r="AC3656" s="92"/>
      <c r="AD3656" s="92"/>
      <c r="AE3656" s="92"/>
      <c r="AF3656" s="92"/>
      <c r="AG3656" s="92"/>
      <c r="AH3656" s="92"/>
      <c r="AI3656" s="109">
        <f t="shared" si="600"/>
        <v>0</v>
      </c>
      <c r="AJ3656" s="83"/>
      <c r="AK3656" s="110">
        <f t="shared" si="601"/>
        <v>0</v>
      </c>
      <c r="AL3656" s="111"/>
      <c r="AM3656" s="92"/>
      <c r="AN3656" s="92"/>
      <c r="AO3656" s="92"/>
      <c r="AP3656" s="92">
        <v>1</v>
      </c>
      <c r="AQ3656" s="92"/>
      <c r="AR3656" s="92"/>
      <c r="AS3656" s="92"/>
      <c r="AT3656" s="92"/>
      <c r="AU3656" s="92"/>
      <c r="AV3656" s="109">
        <f t="shared" si="602"/>
        <v>100</v>
      </c>
      <c r="AW3656" s="75"/>
      <c r="AX3656" s="110">
        <f t="shared" si="603"/>
        <v>5</v>
      </c>
      <c r="AY3656" s="111"/>
      <c r="AZ3656" s="93"/>
      <c r="BA3656" s="94" t="s">
        <v>131</v>
      </c>
      <c r="BB3656" s="71"/>
      <c r="BC3656" s="54"/>
      <c r="BD3656" s="41">
        <v>6</v>
      </c>
      <c r="BE3656" s="52">
        <v>65</v>
      </c>
      <c r="BF3656" s="62">
        <v>6511</v>
      </c>
      <c r="BG3656" s="280" t="s">
        <v>52</v>
      </c>
    </row>
    <row r="3657" spans="1:59" s="63" customFormat="1" ht="12.75" x14ac:dyDescent="0.2">
      <c r="A3657" s="196">
        <v>6</v>
      </c>
      <c r="B3657" s="197" t="s">
        <v>1027</v>
      </c>
      <c r="C3657" s="208">
        <v>65</v>
      </c>
      <c r="D3657" s="209" t="s">
        <v>1075</v>
      </c>
      <c r="E3657" s="210">
        <v>6511</v>
      </c>
      <c r="F3657" s="211" t="s">
        <v>1076</v>
      </c>
      <c r="G3657" s="231"/>
      <c r="H3657" s="65"/>
      <c r="I3657" s="222"/>
      <c r="J3657" s="66"/>
      <c r="K3657" s="66"/>
      <c r="L3657" s="66"/>
      <c r="M3657" s="64"/>
      <c r="N3657" s="304"/>
      <c r="O3657" s="305"/>
      <c r="P3657" s="127"/>
      <c r="Q3657" s="67"/>
      <c r="R3657" s="67"/>
      <c r="S3657" s="67"/>
      <c r="T3657" s="67"/>
      <c r="U3657" s="67"/>
      <c r="V3657" s="67"/>
      <c r="W3657" s="67"/>
      <c r="X3657" s="67"/>
      <c r="Y3657" s="68"/>
      <c r="Z3657" s="68"/>
      <c r="AA3657" s="68"/>
      <c r="AB3657" s="67"/>
      <c r="AC3657" s="67"/>
      <c r="AD3657" s="67"/>
      <c r="AE3657" s="67"/>
      <c r="AF3657" s="67"/>
      <c r="AG3657" s="67"/>
      <c r="AH3657" s="67"/>
      <c r="AI3657" s="67"/>
      <c r="AJ3657" s="68"/>
      <c r="AK3657" s="68"/>
      <c r="AL3657" s="68"/>
      <c r="AM3657" s="67"/>
      <c r="AN3657" s="67"/>
      <c r="AO3657" s="67"/>
      <c r="AP3657" s="67"/>
      <c r="AQ3657" s="67"/>
      <c r="AR3657" s="67"/>
      <c r="AS3657" s="67"/>
      <c r="AT3657" s="67"/>
      <c r="AU3657" s="67"/>
      <c r="AV3657" s="67"/>
      <c r="AW3657" s="67"/>
      <c r="AX3657" s="68"/>
      <c r="AY3657" s="68"/>
      <c r="AZ3657" s="69"/>
      <c r="BA3657" s="70"/>
      <c r="BB3657" s="71"/>
      <c r="BC3657" s="54"/>
      <c r="BD3657" s="41">
        <v>6</v>
      </c>
      <c r="BE3657" s="52">
        <v>65</v>
      </c>
      <c r="BF3657" s="62">
        <v>6511</v>
      </c>
      <c r="BG3657" s="275"/>
    </row>
    <row r="3658" spans="1:59" s="63" customFormat="1" ht="12.75" x14ac:dyDescent="0.2">
      <c r="A3658" s="286">
        <v>6</v>
      </c>
      <c r="B3658" s="287" t="s">
        <v>1027</v>
      </c>
      <c r="C3658" s="288">
        <v>65</v>
      </c>
      <c r="D3658" s="289" t="s">
        <v>1075</v>
      </c>
      <c r="E3658" s="218">
        <v>6511</v>
      </c>
      <c r="F3658" s="290" t="s">
        <v>1076</v>
      </c>
      <c r="G3658" s="238"/>
      <c r="H3658" s="162"/>
      <c r="I3658" s="227"/>
      <c r="J3658" s="163"/>
      <c r="K3658" s="163"/>
      <c r="L3658" s="163"/>
      <c r="M3658" s="161"/>
      <c r="N3658" s="328"/>
      <c r="O3658" s="329"/>
      <c r="P3658" s="300"/>
      <c r="Q3658" s="164"/>
      <c r="R3658" s="164"/>
      <c r="S3658" s="164"/>
      <c r="T3658" s="164"/>
      <c r="U3658" s="164"/>
      <c r="V3658" s="164"/>
      <c r="W3658" s="164"/>
      <c r="X3658" s="164"/>
      <c r="Y3658" s="165"/>
      <c r="Z3658" s="165"/>
      <c r="AA3658" s="165"/>
      <c r="AB3658" s="164"/>
      <c r="AC3658" s="164"/>
      <c r="AD3658" s="164"/>
      <c r="AE3658" s="164"/>
      <c r="AF3658" s="164"/>
      <c r="AG3658" s="164"/>
      <c r="AH3658" s="164"/>
      <c r="AI3658" s="164"/>
      <c r="AJ3658" s="165"/>
      <c r="AK3658" s="165"/>
      <c r="AL3658" s="165"/>
      <c r="AM3658" s="164"/>
      <c r="AN3658" s="164"/>
      <c r="AO3658" s="164"/>
      <c r="AP3658" s="164"/>
      <c r="AQ3658" s="164"/>
      <c r="AR3658" s="164"/>
      <c r="AS3658" s="164"/>
      <c r="AT3658" s="164"/>
      <c r="AU3658" s="164"/>
      <c r="AV3658" s="164"/>
      <c r="AW3658" s="164"/>
      <c r="AX3658" s="165"/>
      <c r="AY3658" s="165"/>
      <c r="AZ3658" s="166"/>
      <c r="BA3658" s="167"/>
      <c r="BB3658" s="160"/>
      <c r="BC3658" s="160"/>
      <c r="BD3658" s="294">
        <v>6</v>
      </c>
      <c r="BE3658" s="295">
        <v>65</v>
      </c>
      <c r="BF3658" s="296">
        <v>6511</v>
      </c>
      <c r="BG3658" s="291"/>
    </row>
    <row r="3661" spans="1:59" ht="60" customHeight="1" x14ac:dyDescent="0.25">
      <c r="A3661" s="430" t="s">
        <v>1277</v>
      </c>
      <c r="B3661" s="431"/>
      <c r="C3661" s="431"/>
      <c r="D3661" s="431"/>
      <c r="E3661" s="335"/>
      <c r="F3661" s="336"/>
      <c r="G3661" s="337"/>
      <c r="H3661" s="337"/>
      <c r="I3661" s="338"/>
      <c r="J3661" s="338"/>
      <c r="K3661" s="338"/>
      <c r="L3661" s="338"/>
      <c r="M3661" s="337"/>
      <c r="N3661" s="338"/>
      <c r="O3661" s="338"/>
      <c r="P3661" s="335"/>
      <c r="Q3661" s="335"/>
      <c r="R3661" s="335"/>
      <c r="S3661" s="335"/>
      <c r="T3661" s="335"/>
      <c r="U3661" s="335"/>
      <c r="V3661" s="335"/>
      <c r="W3661" s="335"/>
      <c r="X3661" s="335"/>
      <c r="Y3661" s="335"/>
      <c r="Z3661" s="335"/>
      <c r="AA3661" s="335"/>
      <c r="AB3661" s="335"/>
      <c r="AC3661" s="335"/>
      <c r="AD3661" s="335"/>
      <c r="AE3661" s="335"/>
      <c r="AF3661" s="335"/>
      <c r="AG3661" s="335"/>
      <c r="AH3661" s="335"/>
      <c r="AI3661" s="335"/>
      <c r="AJ3661" s="335"/>
      <c r="AK3661" s="335"/>
      <c r="AL3661" s="335"/>
      <c r="AM3661" s="335"/>
      <c r="AN3661" s="335"/>
      <c r="AO3661" s="335"/>
      <c r="AP3661" s="335"/>
      <c r="AQ3661" s="335"/>
      <c r="AR3661" s="335"/>
      <c r="AS3661" s="335"/>
      <c r="AT3661" s="335"/>
      <c r="AU3661" s="335"/>
      <c r="AV3661" s="335"/>
      <c r="AW3661" s="335"/>
      <c r="AX3661" s="335"/>
      <c r="AY3661" s="335"/>
      <c r="AZ3661" s="335"/>
      <c r="BA3661" s="335"/>
      <c r="BB3661" s="335"/>
      <c r="BC3661" s="335"/>
      <c r="BD3661" s="339"/>
      <c r="BE3661" s="339"/>
      <c r="BF3661" s="339"/>
      <c r="BG3661" s="340"/>
    </row>
    <row r="3662" spans="1:59" x14ac:dyDescent="0.25">
      <c r="A3662" s="196">
        <v>-1</v>
      </c>
      <c r="B3662" s="197" t="s">
        <v>1278</v>
      </c>
      <c r="C3662" s="208">
        <v>-11</v>
      </c>
      <c r="D3662" s="209" t="s">
        <v>1263</v>
      </c>
      <c r="E3662" s="212">
        <v>-1110</v>
      </c>
      <c r="F3662" s="213" t="s">
        <v>1264</v>
      </c>
      <c r="G3662" s="234"/>
      <c r="H3662" s="138"/>
      <c r="I3662" s="224"/>
      <c r="J3662" s="98"/>
      <c r="K3662" s="98"/>
      <c r="L3662" s="98"/>
      <c r="M3662" s="137"/>
      <c r="N3662" s="322"/>
      <c r="O3662" s="323"/>
      <c r="P3662" s="139"/>
      <c r="Q3662" s="139"/>
      <c r="R3662" s="139"/>
      <c r="S3662" s="139"/>
      <c r="T3662" s="139"/>
      <c r="U3662" s="139"/>
      <c r="V3662" s="139"/>
      <c r="W3662" s="139"/>
      <c r="X3662" s="139"/>
      <c r="Y3662" s="100"/>
      <c r="Z3662" s="125"/>
      <c r="AA3662" s="125"/>
      <c r="AB3662" s="139"/>
      <c r="AC3662" s="139"/>
      <c r="AD3662" s="139"/>
      <c r="AE3662" s="139"/>
      <c r="AF3662" s="139"/>
      <c r="AG3662" s="139"/>
      <c r="AH3662" s="139"/>
      <c r="AI3662" s="139"/>
      <c r="AJ3662" s="100"/>
      <c r="AK3662" s="125"/>
      <c r="AL3662" s="125"/>
      <c r="AM3662" s="139"/>
      <c r="AN3662" s="139"/>
      <c r="AO3662" s="139"/>
      <c r="AP3662" s="139"/>
      <c r="AQ3662" s="139"/>
      <c r="AR3662" s="139"/>
      <c r="AS3662" s="139"/>
      <c r="AT3662" s="139"/>
      <c r="AU3662" s="139"/>
      <c r="AV3662" s="139"/>
      <c r="AW3662" s="99"/>
      <c r="AX3662" s="125"/>
      <c r="AY3662" s="100"/>
      <c r="AZ3662" s="140"/>
      <c r="BA3662" s="141"/>
      <c r="BB3662" s="136"/>
      <c r="BC3662" s="136"/>
      <c r="BD3662" s="41">
        <v>5</v>
      </c>
      <c r="BE3662" s="52">
        <v>54</v>
      </c>
      <c r="BF3662" s="103">
        <v>5431</v>
      </c>
      <c r="BG3662" s="283"/>
    </row>
    <row r="3663" spans="1:59" s="63" customFormat="1" ht="12.75" x14ac:dyDescent="0.2">
      <c r="A3663" s="196">
        <v>-1</v>
      </c>
      <c r="B3663" s="197" t="s">
        <v>1278</v>
      </c>
      <c r="C3663" s="208">
        <v>-11</v>
      </c>
      <c r="D3663" s="209" t="s">
        <v>1263</v>
      </c>
      <c r="E3663" s="212">
        <v>-1110</v>
      </c>
      <c r="F3663" s="213" t="s">
        <v>1264</v>
      </c>
      <c r="G3663" s="232"/>
      <c r="H3663" s="97"/>
      <c r="I3663" s="224"/>
      <c r="J3663" s="98"/>
      <c r="K3663" s="98"/>
      <c r="L3663" s="98"/>
      <c r="M3663" s="96"/>
      <c r="N3663" s="307"/>
      <c r="O3663" s="246"/>
      <c r="P3663" s="124"/>
      <c r="Q3663" s="99"/>
      <c r="R3663" s="99"/>
      <c r="S3663" s="99"/>
      <c r="T3663" s="99"/>
      <c r="U3663" s="99"/>
      <c r="V3663" s="99"/>
      <c r="W3663" s="99"/>
      <c r="X3663" s="99"/>
      <c r="Y3663" s="100"/>
      <c r="Z3663" s="100"/>
      <c r="AA3663" s="100"/>
      <c r="AB3663" s="99"/>
      <c r="AC3663" s="99"/>
      <c r="AD3663" s="99"/>
      <c r="AE3663" s="99"/>
      <c r="AF3663" s="99"/>
      <c r="AG3663" s="99"/>
      <c r="AH3663" s="99"/>
      <c r="AI3663" s="99"/>
      <c r="AJ3663" s="100"/>
      <c r="AK3663" s="100"/>
      <c r="AL3663" s="100"/>
      <c r="AM3663" s="99"/>
      <c r="AN3663" s="99"/>
      <c r="AO3663" s="99"/>
      <c r="AP3663" s="99"/>
      <c r="AQ3663" s="99"/>
      <c r="AR3663" s="99"/>
      <c r="AS3663" s="99"/>
      <c r="AT3663" s="99"/>
      <c r="AU3663" s="99"/>
      <c r="AV3663" s="99"/>
      <c r="AW3663" s="99"/>
      <c r="AX3663" s="100"/>
      <c r="AY3663" s="100"/>
      <c r="AZ3663" s="101"/>
      <c r="BA3663" s="102"/>
      <c r="BB3663" s="95"/>
      <c r="BC3663" s="95"/>
      <c r="BD3663" s="41">
        <v>5</v>
      </c>
      <c r="BE3663" s="52">
        <v>54</v>
      </c>
      <c r="BF3663" s="103">
        <v>5431</v>
      </c>
      <c r="BG3663" s="277"/>
    </row>
    <row r="3664" spans="1:59" s="63" customFormat="1" ht="12.75" x14ac:dyDescent="0.2">
      <c r="A3664" s="196">
        <v>-1</v>
      </c>
      <c r="B3664" s="197" t="s">
        <v>1278</v>
      </c>
      <c r="C3664" s="208">
        <v>-11</v>
      </c>
      <c r="D3664" s="209" t="s">
        <v>1263</v>
      </c>
      <c r="E3664" s="212">
        <v>-1110</v>
      </c>
      <c r="F3664" s="213" t="s">
        <v>1264</v>
      </c>
      <c r="G3664" s="231" t="s">
        <v>1265</v>
      </c>
      <c r="H3664" s="65"/>
      <c r="I3664" s="222"/>
      <c r="J3664" s="66"/>
      <c r="K3664" s="66"/>
      <c r="L3664" s="66"/>
      <c r="M3664" s="64"/>
      <c r="N3664" s="304"/>
      <c r="O3664" s="305"/>
      <c r="P3664" s="127"/>
      <c r="Q3664" s="67"/>
      <c r="R3664" s="67"/>
      <c r="S3664" s="67"/>
      <c r="T3664" s="67"/>
      <c r="U3664" s="67"/>
      <c r="V3664" s="67"/>
      <c r="W3664" s="67"/>
      <c r="X3664" s="67"/>
      <c r="Y3664" s="68"/>
      <c r="Z3664" s="68"/>
      <c r="AA3664" s="68"/>
      <c r="AB3664" s="67"/>
      <c r="AC3664" s="67"/>
      <c r="AD3664" s="67"/>
      <c r="AE3664" s="67"/>
      <c r="AF3664" s="67"/>
      <c r="AG3664" s="67"/>
      <c r="AH3664" s="67"/>
      <c r="AI3664" s="67"/>
      <c r="AJ3664" s="68"/>
      <c r="AK3664" s="68"/>
      <c r="AL3664" s="68"/>
      <c r="AM3664" s="67"/>
      <c r="AN3664" s="67"/>
      <c r="AO3664" s="67"/>
      <c r="AP3664" s="67"/>
      <c r="AQ3664" s="67"/>
      <c r="AR3664" s="67"/>
      <c r="AS3664" s="67"/>
      <c r="AT3664" s="67"/>
      <c r="AU3664" s="67"/>
      <c r="AV3664" s="67"/>
      <c r="AW3664" s="67"/>
      <c r="AX3664" s="68"/>
      <c r="AY3664" s="68"/>
      <c r="AZ3664" s="69"/>
      <c r="BA3664" s="70"/>
      <c r="BB3664" s="71"/>
      <c r="BC3664" s="95"/>
      <c r="BD3664" s="41">
        <v>5</v>
      </c>
      <c r="BE3664" s="52">
        <v>54</v>
      </c>
      <c r="BF3664" s="103">
        <v>5431</v>
      </c>
      <c r="BG3664" s="275"/>
    </row>
    <row r="3665" spans="1:59" s="63" customFormat="1" ht="12.75" x14ac:dyDescent="0.2">
      <c r="A3665" s="196">
        <v>-1</v>
      </c>
      <c r="B3665" s="197" t="s">
        <v>1278</v>
      </c>
      <c r="C3665" s="208">
        <v>-11</v>
      </c>
      <c r="D3665" s="209" t="s">
        <v>1263</v>
      </c>
      <c r="E3665" s="212">
        <v>-1110</v>
      </c>
      <c r="F3665" s="213" t="s">
        <v>1264</v>
      </c>
      <c r="G3665" s="231" t="s">
        <v>1265</v>
      </c>
      <c r="H3665" s="72" t="s">
        <v>47</v>
      </c>
      <c r="I3665" s="223"/>
      <c r="J3665" s="73"/>
      <c r="K3665" s="73"/>
      <c r="L3665" s="73"/>
      <c r="M3665" s="74"/>
      <c r="N3665" s="247"/>
      <c r="O3665" s="306"/>
      <c r="P3665" s="105"/>
      <c r="Q3665" s="75"/>
      <c r="R3665" s="75"/>
      <c r="S3665" s="75"/>
      <c r="T3665" s="75"/>
      <c r="U3665" s="75"/>
      <c r="V3665" s="75"/>
      <c r="W3665" s="75"/>
      <c r="X3665" s="75"/>
      <c r="Y3665" s="76">
        <f>IF(ISNUMBER(VLOOKUP(Y3667,P$7:W$7,MATCH(Y3667,P$7:W$7))),VLOOKUP(Y3667,P$7:W$7,MATCH(Y3667,P$7:W$7)),IF(N3669=0,"No Data",IF(Y3667&gt;0,"&lt;100",0)))</f>
        <v>5000</v>
      </c>
      <c r="Z3665" s="77">
        <f>IF(ISNUMBER(VLOOKUP(Z3669,P$7:W$7,MATCH(Z3669,P$7:W$7))),VLOOKUP(Z3669,P$7:W$7,MATCH(Z3669,P$7:W$7)),IF(N3669=0,"No Data",IF(Z3669&gt;0,"&lt;100",0)))</f>
        <v>5000</v>
      </c>
      <c r="AA3665" s="106">
        <f>IF(ISNUMBER(Z3665),Z3665,0)</f>
        <v>5000</v>
      </c>
      <c r="AB3665" s="75"/>
      <c r="AC3665" s="75"/>
      <c r="AD3665" s="75"/>
      <c r="AE3665" s="75"/>
      <c r="AF3665" s="75"/>
      <c r="AG3665" s="75"/>
      <c r="AH3665" s="75"/>
      <c r="AI3665" s="75"/>
      <c r="AJ3665" s="76">
        <f>IF(ISNUMBER(VLOOKUP(AJ3667,AB$7:AH$7,MATCH(AJ3667,AB$7:AH$7))),VLOOKUP(AJ3667,AB$7:AH$7,MATCH(AJ3667,AB$7:AH$7)),IF(N3669=0,"No Data",IF(AJ3667&gt;0,"&lt;50",0)))</f>
        <v>0</v>
      </c>
      <c r="AK3665" s="77">
        <f>IF(ISNUMBER(VLOOKUP(AK3669,AB$7:AH$7,MATCH(AK3669,AB$7:AH$7))),VLOOKUP(AK3669,AB$7:AH$7,MATCH(AK3669,AB$7:AH$7)),IF(N3669=0,"No Data",IF(AK3669&gt;0,"&lt;50",0)))</f>
        <v>0</v>
      </c>
      <c r="AL3665" s="106">
        <f>IF(ISNUMBER(AK3665),AK3665,0)</f>
        <v>0</v>
      </c>
      <c r="AM3665" s="75"/>
      <c r="AN3665" s="75"/>
      <c r="AO3665" s="75"/>
      <c r="AP3665" s="75"/>
      <c r="AQ3665" s="75"/>
      <c r="AR3665" s="75"/>
      <c r="AS3665" s="75"/>
      <c r="AT3665" s="75"/>
      <c r="AU3665" s="75"/>
      <c r="AV3665" s="75"/>
      <c r="AW3665" s="76">
        <f>IF(ISNUMBER(VLOOKUP(AW3667,AM$7:AU$7,MATCH(AW3667,AM$7:AU$7))),VLOOKUP(AW3667,AM$7:AU$7,MATCH(AW3667,AM$7:AU$7)),IF(N3669=0,"No Data",IF(AW3667&gt;0,"&lt;10",0)))</f>
        <v>250</v>
      </c>
      <c r="AX3665" s="77">
        <f>IF(ISNUMBER(VLOOKUP(AX3669,AM$7:AU$7,MATCH(AX3669,AM$7:AU$7))),VLOOKUP(AX3669,AM$7:AU$7,MATCH(AX3669,AM$7:AU$7)),IF(N3669=0,"No Data",IF(AX3669&gt;0,"&lt;10",0)))</f>
        <v>250</v>
      </c>
      <c r="AY3665" s="106">
        <f>IF(ISNUMBER(AX3665),AX3665,0)</f>
        <v>250</v>
      </c>
      <c r="AZ3665" s="79"/>
      <c r="BA3665" s="80"/>
      <c r="BB3665" s="71"/>
      <c r="BC3665" s="95"/>
      <c r="BD3665" s="41">
        <v>5</v>
      </c>
      <c r="BE3665" s="52">
        <v>54</v>
      </c>
      <c r="BF3665" s="103">
        <v>5431</v>
      </c>
      <c r="BG3665" s="276" t="s">
        <v>47</v>
      </c>
    </row>
    <row r="3666" spans="1:59" s="63" customFormat="1" ht="12.75" x14ac:dyDescent="0.2">
      <c r="A3666" s="196">
        <v>-1</v>
      </c>
      <c r="B3666" s="197" t="s">
        <v>1278</v>
      </c>
      <c r="C3666" s="208">
        <v>-11</v>
      </c>
      <c r="D3666" s="209" t="s">
        <v>1263</v>
      </c>
      <c r="E3666" s="212">
        <v>-1110</v>
      </c>
      <c r="F3666" s="213" t="s">
        <v>1264</v>
      </c>
      <c r="G3666" s="231" t="s">
        <v>1265</v>
      </c>
      <c r="H3666" s="81" t="s">
        <v>48</v>
      </c>
      <c r="I3666" s="223"/>
      <c r="J3666" s="73"/>
      <c r="K3666" s="73"/>
      <c r="L3666" s="73"/>
      <c r="M3666" s="74"/>
      <c r="N3666" s="247"/>
      <c r="O3666" s="306"/>
      <c r="P3666" s="105"/>
      <c r="Q3666" s="75"/>
      <c r="R3666" s="75"/>
      <c r="S3666" s="75"/>
      <c r="T3666" s="75"/>
      <c r="U3666" s="75"/>
      <c r="V3666" s="75"/>
      <c r="W3666" s="75"/>
      <c r="X3666" s="75"/>
      <c r="Y3666" s="82">
        <f>MIN(X3670:X3673)</f>
        <v>0</v>
      </c>
      <c r="Z3666" s="83"/>
      <c r="AA3666" s="83"/>
      <c r="AB3666" s="75"/>
      <c r="AC3666" s="75"/>
      <c r="AD3666" s="75"/>
      <c r="AE3666" s="75"/>
      <c r="AF3666" s="75"/>
      <c r="AG3666" s="75"/>
      <c r="AH3666" s="75"/>
      <c r="AI3666" s="75"/>
      <c r="AJ3666" s="82">
        <f>MIN(AI3670:AI3673)</f>
        <v>0</v>
      </c>
      <c r="AK3666" s="83"/>
      <c r="AL3666" s="83"/>
      <c r="AM3666" s="75"/>
      <c r="AN3666" s="75"/>
      <c r="AO3666" s="75"/>
      <c r="AP3666" s="75"/>
      <c r="AQ3666" s="75"/>
      <c r="AR3666" s="75"/>
      <c r="AS3666" s="75"/>
      <c r="AT3666" s="75"/>
      <c r="AU3666" s="75"/>
      <c r="AV3666" s="75"/>
      <c r="AW3666" s="82">
        <f>MIN(AV3670:AV3673)</f>
        <v>50</v>
      </c>
      <c r="AX3666" s="83"/>
      <c r="AY3666" s="83"/>
      <c r="AZ3666" s="79"/>
      <c r="BA3666" s="80"/>
      <c r="BB3666" s="71"/>
      <c r="BC3666" s="95"/>
      <c r="BD3666" s="41">
        <v>5</v>
      </c>
      <c r="BE3666" s="52">
        <v>54</v>
      </c>
      <c r="BF3666" s="103">
        <v>5431</v>
      </c>
      <c r="BG3666" s="278" t="s">
        <v>48</v>
      </c>
    </row>
    <row r="3667" spans="1:59" s="63" customFormat="1" ht="12.75" x14ac:dyDescent="0.2">
      <c r="A3667" s="196">
        <v>-1</v>
      </c>
      <c r="B3667" s="197" t="s">
        <v>1278</v>
      </c>
      <c r="C3667" s="208">
        <v>-11</v>
      </c>
      <c r="D3667" s="209" t="s">
        <v>1263</v>
      </c>
      <c r="E3667" s="212">
        <v>-1110</v>
      </c>
      <c r="F3667" s="213" t="s">
        <v>1264</v>
      </c>
      <c r="G3667" s="231" t="s">
        <v>1265</v>
      </c>
      <c r="H3667" s="81" t="s">
        <v>49</v>
      </c>
      <c r="I3667" s="223"/>
      <c r="J3667" s="73"/>
      <c r="K3667" s="73"/>
      <c r="L3667" s="73"/>
      <c r="M3667" s="74"/>
      <c r="N3667" s="247"/>
      <c r="O3667" s="306"/>
      <c r="P3667" s="105"/>
      <c r="Q3667" s="75"/>
      <c r="R3667" s="75"/>
      <c r="S3667" s="75"/>
      <c r="T3667" s="75"/>
      <c r="U3667" s="75"/>
      <c r="V3667" s="75"/>
      <c r="W3667" s="75"/>
      <c r="X3667" s="75"/>
      <c r="Y3667" s="84">
        <f>IF(ISNUMBER(AVERAGE(X3670:X3673)),AVERAGE(X3670:X3673),0)</f>
        <v>6250</v>
      </c>
      <c r="Z3667" s="83"/>
      <c r="AA3667" s="83"/>
      <c r="AB3667" s="75"/>
      <c r="AC3667" s="75"/>
      <c r="AD3667" s="75"/>
      <c r="AE3667" s="75"/>
      <c r="AF3667" s="75"/>
      <c r="AG3667" s="75"/>
      <c r="AH3667" s="75"/>
      <c r="AI3667" s="75"/>
      <c r="AJ3667" s="84">
        <f>IF(ISNUMBER(AVERAGE(AI3670:AI3673)),AVERAGE(AI3670:AI3673),0)</f>
        <v>0</v>
      </c>
      <c r="AK3667" s="83"/>
      <c r="AL3667" s="83"/>
      <c r="AM3667" s="75"/>
      <c r="AN3667" s="75"/>
      <c r="AO3667" s="75"/>
      <c r="AP3667" s="75"/>
      <c r="AQ3667" s="75"/>
      <c r="AR3667" s="75"/>
      <c r="AS3667" s="75"/>
      <c r="AT3667" s="75"/>
      <c r="AU3667" s="75"/>
      <c r="AV3667" s="75"/>
      <c r="AW3667" s="84">
        <f>IF(ISNUMBER(AVERAGE(AV3670:AV3673)),AVERAGE(AV3670:AV3673),0)</f>
        <v>412.5</v>
      </c>
      <c r="AX3667" s="83"/>
      <c r="AY3667" s="83"/>
      <c r="AZ3667" s="79"/>
      <c r="BA3667" s="80"/>
      <c r="BB3667" s="71"/>
      <c r="BC3667" s="95"/>
      <c r="BD3667" s="41">
        <v>5</v>
      </c>
      <c r="BE3667" s="52">
        <v>54</v>
      </c>
      <c r="BF3667" s="103">
        <v>5431</v>
      </c>
      <c r="BG3667" s="278" t="s">
        <v>49</v>
      </c>
    </row>
    <row r="3668" spans="1:59" s="63" customFormat="1" ht="12.75" x14ac:dyDescent="0.2">
      <c r="A3668" s="196">
        <v>-1</v>
      </c>
      <c r="B3668" s="197" t="s">
        <v>1278</v>
      </c>
      <c r="C3668" s="208">
        <v>-11</v>
      </c>
      <c r="D3668" s="209" t="s">
        <v>1263</v>
      </c>
      <c r="E3668" s="212">
        <v>-1110</v>
      </c>
      <c r="F3668" s="213" t="s">
        <v>1264</v>
      </c>
      <c r="G3668" s="231" t="s">
        <v>1265</v>
      </c>
      <c r="H3668" s="81" t="s">
        <v>50</v>
      </c>
      <c r="I3668" s="223"/>
      <c r="J3668" s="73"/>
      <c r="K3668" s="73"/>
      <c r="L3668" s="73"/>
      <c r="M3668" s="74"/>
      <c r="N3668" s="247"/>
      <c r="O3668" s="306"/>
      <c r="P3668" s="105"/>
      <c r="Q3668" s="75"/>
      <c r="R3668" s="75"/>
      <c r="S3668" s="75"/>
      <c r="T3668" s="75"/>
      <c r="U3668" s="75"/>
      <c r="V3668" s="75"/>
      <c r="W3668" s="75"/>
      <c r="X3668" s="75"/>
      <c r="Y3668" s="84">
        <f>MAX(X3670:X3673)</f>
        <v>25000</v>
      </c>
      <c r="Z3668" s="83"/>
      <c r="AA3668" s="83"/>
      <c r="AB3668" s="75"/>
      <c r="AC3668" s="75"/>
      <c r="AD3668" s="75"/>
      <c r="AE3668" s="75"/>
      <c r="AF3668" s="75"/>
      <c r="AG3668" s="75"/>
      <c r="AH3668" s="75"/>
      <c r="AI3668" s="75"/>
      <c r="AJ3668" s="84">
        <f>MAX(AI3670:AI3673)</f>
        <v>0</v>
      </c>
      <c r="AK3668" s="83"/>
      <c r="AL3668" s="83"/>
      <c r="AM3668" s="75"/>
      <c r="AN3668" s="75"/>
      <c r="AO3668" s="75"/>
      <c r="AP3668" s="75"/>
      <c r="AQ3668" s="75"/>
      <c r="AR3668" s="75"/>
      <c r="AS3668" s="75"/>
      <c r="AT3668" s="75"/>
      <c r="AU3668" s="75"/>
      <c r="AV3668" s="75"/>
      <c r="AW3668" s="84">
        <f>MAX(AV3670:AV3673)</f>
        <v>1000</v>
      </c>
      <c r="AX3668" s="83"/>
      <c r="AY3668" s="83"/>
      <c r="AZ3668" s="79"/>
      <c r="BA3668" s="80"/>
      <c r="BB3668" s="71"/>
      <c r="BC3668" s="95"/>
      <c r="BD3668" s="41">
        <v>5</v>
      </c>
      <c r="BE3668" s="52">
        <v>54</v>
      </c>
      <c r="BF3668" s="103">
        <v>5431</v>
      </c>
      <c r="BG3668" s="278" t="s">
        <v>50</v>
      </c>
    </row>
    <row r="3669" spans="1:59" s="63" customFormat="1" ht="12.75" x14ac:dyDescent="0.2">
      <c r="A3669" s="196">
        <v>-1</v>
      </c>
      <c r="B3669" s="197" t="s">
        <v>1278</v>
      </c>
      <c r="C3669" s="208">
        <v>-11</v>
      </c>
      <c r="D3669" s="209" t="s">
        <v>1263</v>
      </c>
      <c r="E3669" s="212">
        <v>-1110</v>
      </c>
      <c r="F3669" s="213" t="s">
        <v>1264</v>
      </c>
      <c r="G3669" s="231" t="s">
        <v>1265</v>
      </c>
      <c r="H3669" s="85" t="s">
        <v>51</v>
      </c>
      <c r="I3669" s="223"/>
      <c r="J3669" s="73"/>
      <c r="K3669" s="73"/>
      <c r="L3669" s="73"/>
      <c r="M3669" s="74"/>
      <c r="N3669" s="248">
        <f>SUM(N3670:N3673)</f>
        <v>4</v>
      </c>
      <c r="O3669" s="293">
        <f>SUM(O3670:O3673)</f>
        <v>1</v>
      </c>
      <c r="P3669" s="292"/>
      <c r="Q3669" s="87"/>
      <c r="R3669" s="87"/>
      <c r="S3669" s="87"/>
      <c r="T3669" s="87"/>
      <c r="U3669" s="87"/>
      <c r="V3669" s="87"/>
      <c r="W3669" s="87"/>
      <c r="X3669" s="87"/>
      <c r="Y3669" s="88"/>
      <c r="Z3669" s="107">
        <f>SUM(Z3670:Z3673)</f>
        <v>6250</v>
      </c>
      <c r="AA3669" s="88"/>
      <c r="AB3669" s="87"/>
      <c r="AC3669" s="87"/>
      <c r="AD3669" s="87"/>
      <c r="AE3669" s="87"/>
      <c r="AF3669" s="87"/>
      <c r="AG3669" s="87"/>
      <c r="AH3669" s="87"/>
      <c r="AI3669" s="87"/>
      <c r="AJ3669" s="88"/>
      <c r="AK3669" s="107">
        <f>SUM(AK3670:AK3673)</f>
        <v>0</v>
      </c>
      <c r="AL3669" s="88"/>
      <c r="AM3669" s="87"/>
      <c r="AN3669" s="87"/>
      <c r="AO3669" s="87"/>
      <c r="AP3669" s="87"/>
      <c r="AQ3669" s="87"/>
      <c r="AR3669" s="87"/>
      <c r="AS3669" s="87"/>
      <c r="AT3669" s="87"/>
      <c r="AU3669" s="87"/>
      <c r="AV3669" s="87"/>
      <c r="AW3669" s="112"/>
      <c r="AX3669" s="107">
        <f>SUM(AX3670:AX3673)</f>
        <v>412.5</v>
      </c>
      <c r="AY3669" s="88"/>
      <c r="AZ3669" s="79"/>
      <c r="BA3669" s="80"/>
      <c r="BB3669" s="71"/>
      <c r="BC3669" s="95"/>
      <c r="BD3669" s="41">
        <v>5</v>
      </c>
      <c r="BE3669" s="52">
        <v>54</v>
      </c>
      <c r="BF3669" s="103">
        <v>5431</v>
      </c>
      <c r="BG3669" s="279" t="s">
        <v>51</v>
      </c>
    </row>
    <row r="3670" spans="1:59" s="63" customFormat="1" ht="12.75" x14ac:dyDescent="0.2">
      <c r="A3670" s="196">
        <v>-1</v>
      </c>
      <c r="B3670" s="197" t="s">
        <v>1278</v>
      </c>
      <c r="C3670" s="208">
        <v>-11</v>
      </c>
      <c r="D3670" s="209" t="s">
        <v>1263</v>
      </c>
      <c r="E3670" s="212">
        <v>-1110</v>
      </c>
      <c r="F3670" s="213" t="s">
        <v>1264</v>
      </c>
      <c r="G3670" s="231" t="s">
        <v>1265</v>
      </c>
      <c r="H3670" s="89" t="s">
        <v>52</v>
      </c>
      <c r="I3670" s="90" t="s">
        <v>1267</v>
      </c>
      <c r="J3670" s="90"/>
      <c r="K3670" s="90" t="s">
        <v>64</v>
      </c>
      <c r="L3670" s="90" t="s">
        <v>696</v>
      </c>
      <c r="M3670" s="91"/>
      <c r="N3670" s="312">
        <v>1</v>
      </c>
      <c r="O3670" s="313">
        <f>N3670/N$3280</f>
        <v>0.25</v>
      </c>
      <c r="P3670" s="104"/>
      <c r="Q3670" s="92"/>
      <c r="R3670" s="92"/>
      <c r="S3670" s="92"/>
      <c r="T3670" s="92"/>
      <c r="U3670" s="92"/>
      <c r="V3670" s="92"/>
      <c r="W3670" s="92"/>
      <c r="X3670" s="109">
        <f>P3670*P$7+Q3670*Q$7+R3670*R$7+S3670*S$7+T3670*T$7+U3670*U$7+V3670*V$7+W3670*W$7</f>
        <v>0</v>
      </c>
      <c r="Y3670" s="83"/>
      <c r="Z3670" s="110">
        <f>X3670*$O3670</f>
        <v>0</v>
      </c>
      <c r="AA3670" s="111"/>
      <c r="AB3670" s="92"/>
      <c r="AC3670" s="92"/>
      <c r="AD3670" s="92"/>
      <c r="AE3670" s="92"/>
      <c r="AF3670" s="92"/>
      <c r="AG3670" s="92"/>
      <c r="AH3670" s="92"/>
      <c r="AI3670" s="109">
        <f>AB3670*AB$7+AC3670*AC$7+AD3670*AD$7+AE3670*AE$7+AF3670*AF$7+AG3670*AG$7+AH3670*AH$7</f>
        <v>0</v>
      </c>
      <c r="AJ3670" s="83"/>
      <c r="AK3670" s="110">
        <f>AI3670*$O3670</f>
        <v>0</v>
      </c>
      <c r="AL3670" s="111"/>
      <c r="AM3670" s="92"/>
      <c r="AN3670" s="92"/>
      <c r="AO3670" s="92"/>
      <c r="AP3670" s="92"/>
      <c r="AQ3670" s="92"/>
      <c r="AR3670" s="92">
        <v>1</v>
      </c>
      <c r="AS3670" s="92"/>
      <c r="AT3670" s="92"/>
      <c r="AU3670" s="92"/>
      <c r="AV3670" s="109">
        <f>AM3670*AM$7+AN3670*AN$7+AO3670*AO$7+AP3670*AP$7+AQ3670*AQ$7+AR3670*AR$7+AS3670*AS$7+AT3670*AT$7+AU3670*AU$7</f>
        <v>500</v>
      </c>
      <c r="AW3670" s="75"/>
      <c r="AX3670" s="110">
        <f>AV3670*$O3670</f>
        <v>125</v>
      </c>
      <c r="AY3670" s="111"/>
      <c r="AZ3670" s="93"/>
      <c r="BA3670" s="94" t="s">
        <v>131</v>
      </c>
      <c r="BB3670" s="71"/>
      <c r="BC3670" s="95"/>
      <c r="BD3670" s="41">
        <v>5</v>
      </c>
      <c r="BE3670" s="52">
        <v>54</v>
      </c>
      <c r="BF3670" s="103">
        <v>5431</v>
      </c>
      <c r="BG3670" s="280" t="s">
        <v>52</v>
      </c>
    </row>
    <row r="3671" spans="1:59" s="63" customFormat="1" ht="12.75" x14ac:dyDescent="0.2">
      <c r="A3671" s="196">
        <v>-1</v>
      </c>
      <c r="B3671" s="197" t="s">
        <v>1278</v>
      </c>
      <c r="C3671" s="208">
        <v>-11</v>
      </c>
      <c r="D3671" s="209" t="s">
        <v>1263</v>
      </c>
      <c r="E3671" s="212">
        <v>-1110</v>
      </c>
      <c r="F3671" s="213" t="s">
        <v>1264</v>
      </c>
      <c r="G3671" s="231" t="s">
        <v>1265</v>
      </c>
      <c r="H3671" s="89"/>
      <c r="I3671" s="90" t="s">
        <v>1268</v>
      </c>
      <c r="J3671" s="90"/>
      <c r="K3671" s="90" t="s">
        <v>64</v>
      </c>
      <c r="L3671" s="90" t="s">
        <v>356</v>
      </c>
      <c r="M3671" s="91"/>
      <c r="N3671" s="312">
        <v>1</v>
      </c>
      <c r="O3671" s="313">
        <f>N3671/N$3280</f>
        <v>0.25</v>
      </c>
      <c r="P3671" s="104"/>
      <c r="Q3671" s="92"/>
      <c r="R3671" s="92"/>
      <c r="S3671" s="92"/>
      <c r="T3671" s="92"/>
      <c r="U3671" s="92"/>
      <c r="V3671" s="92"/>
      <c r="W3671" s="92"/>
      <c r="X3671" s="109">
        <f>P3671*P$7+Q3671*Q$7+R3671*R$7+S3671*S$7+T3671*T$7+U3671*U$7+V3671*V$7+W3671*W$7</f>
        <v>0</v>
      </c>
      <c r="Y3671" s="83"/>
      <c r="Z3671" s="110">
        <f>X3671*$O3671</f>
        <v>0</v>
      </c>
      <c r="AA3671" s="111"/>
      <c r="AB3671" s="92"/>
      <c r="AC3671" s="92"/>
      <c r="AD3671" s="92"/>
      <c r="AE3671" s="92"/>
      <c r="AF3671" s="92"/>
      <c r="AG3671" s="92"/>
      <c r="AH3671" s="92"/>
      <c r="AI3671" s="109">
        <f>AB3671*AB$7+AC3671*AC$7+AD3671*AD$7+AE3671*AE$7+AF3671*AF$7+AG3671*AG$7+AH3671*AH$7</f>
        <v>0</v>
      </c>
      <c r="AJ3671" s="83"/>
      <c r="AK3671" s="110">
        <f>AI3671*$O3671</f>
        <v>0</v>
      </c>
      <c r="AL3671" s="111"/>
      <c r="AM3671" s="92"/>
      <c r="AN3671" s="92"/>
      <c r="AO3671" s="92"/>
      <c r="AP3671" s="92"/>
      <c r="AQ3671" s="92"/>
      <c r="AR3671" s="92"/>
      <c r="AS3671" s="92">
        <v>1</v>
      </c>
      <c r="AT3671" s="92"/>
      <c r="AU3671" s="92"/>
      <c r="AV3671" s="109">
        <f>AM3671*AM$7+AN3671*AN$7+AO3671*AO$7+AP3671*AP$7+AQ3671*AQ$7+AR3671*AR$7+AS3671*AS$7+AT3671*AT$7+AU3671*AU$7</f>
        <v>1000</v>
      </c>
      <c r="AW3671" s="75"/>
      <c r="AX3671" s="110">
        <f>AV3671*$O3671</f>
        <v>250</v>
      </c>
      <c r="AY3671" s="111"/>
      <c r="AZ3671" s="93"/>
      <c r="BA3671" s="94" t="s">
        <v>131</v>
      </c>
      <c r="BB3671" s="71"/>
      <c r="BC3671" s="95"/>
      <c r="BD3671" s="41">
        <v>5</v>
      </c>
      <c r="BE3671" s="52">
        <v>54</v>
      </c>
      <c r="BF3671" s="103">
        <v>5431</v>
      </c>
      <c r="BG3671" s="280" t="s">
        <v>52</v>
      </c>
    </row>
    <row r="3672" spans="1:59" s="63" customFormat="1" ht="12.75" x14ac:dyDescent="0.2">
      <c r="A3672" s="196">
        <v>-1</v>
      </c>
      <c r="B3672" s="197" t="s">
        <v>1278</v>
      </c>
      <c r="C3672" s="208">
        <v>-11</v>
      </c>
      <c r="D3672" s="209" t="s">
        <v>1263</v>
      </c>
      <c r="E3672" s="212">
        <v>-1110</v>
      </c>
      <c r="F3672" s="213" t="s">
        <v>1264</v>
      </c>
      <c r="G3672" s="231" t="s">
        <v>1265</v>
      </c>
      <c r="H3672" s="89"/>
      <c r="I3672" s="90" t="s">
        <v>1269</v>
      </c>
      <c r="J3672" s="90"/>
      <c r="K3672" s="90" t="s">
        <v>64</v>
      </c>
      <c r="L3672" s="90" t="s">
        <v>119</v>
      </c>
      <c r="M3672" s="91"/>
      <c r="N3672" s="312">
        <v>1</v>
      </c>
      <c r="O3672" s="313">
        <f>N3672/N$3280</f>
        <v>0.25</v>
      </c>
      <c r="P3672" s="104"/>
      <c r="Q3672" s="92"/>
      <c r="R3672" s="92"/>
      <c r="S3672" s="92"/>
      <c r="T3672" s="92"/>
      <c r="U3672" s="92"/>
      <c r="V3672" s="92"/>
      <c r="W3672" s="92"/>
      <c r="X3672" s="109">
        <f>P3672*P$7+Q3672*Q$7+R3672*R$7+S3672*S$7+T3672*T$7+U3672*U$7+V3672*V$7+W3672*W$7</f>
        <v>0</v>
      </c>
      <c r="Y3672" s="83"/>
      <c r="Z3672" s="110">
        <f>X3672*$O3672</f>
        <v>0</v>
      </c>
      <c r="AA3672" s="111"/>
      <c r="AB3672" s="92"/>
      <c r="AC3672" s="92"/>
      <c r="AD3672" s="92"/>
      <c r="AE3672" s="92"/>
      <c r="AF3672" s="92"/>
      <c r="AG3672" s="92"/>
      <c r="AH3672" s="92"/>
      <c r="AI3672" s="109">
        <f>AB3672*AB$7+AC3672*AC$7+AD3672*AD$7+AE3672*AE$7+AF3672*AF$7+AG3672*AG$7+AH3672*AH$7</f>
        <v>0</v>
      </c>
      <c r="AJ3672" s="83"/>
      <c r="AK3672" s="110">
        <f>AI3672*$O3672</f>
        <v>0</v>
      </c>
      <c r="AL3672" s="111"/>
      <c r="AM3672" s="92"/>
      <c r="AN3672" s="92"/>
      <c r="AO3672" s="92">
        <v>1</v>
      </c>
      <c r="AP3672" s="92"/>
      <c r="AQ3672" s="92"/>
      <c r="AR3672" s="92"/>
      <c r="AS3672" s="92"/>
      <c r="AT3672" s="92"/>
      <c r="AU3672" s="92"/>
      <c r="AV3672" s="109">
        <f>AM3672*AM$7+AN3672*AN$7+AO3672*AO$7+AP3672*AP$7+AQ3672*AQ$7+AR3672*AR$7+AS3672*AS$7+AT3672*AT$7+AU3672*AU$7</f>
        <v>50</v>
      </c>
      <c r="AW3672" s="75"/>
      <c r="AX3672" s="110">
        <f>AV3672*$O3672</f>
        <v>12.5</v>
      </c>
      <c r="AY3672" s="111"/>
      <c r="AZ3672" s="93"/>
      <c r="BA3672" s="94" t="s">
        <v>131</v>
      </c>
      <c r="BB3672" s="71"/>
      <c r="BC3672" s="95"/>
      <c r="BD3672" s="41">
        <v>5</v>
      </c>
      <c r="BE3672" s="52">
        <v>54</v>
      </c>
      <c r="BF3672" s="103">
        <v>5431</v>
      </c>
      <c r="BG3672" s="280" t="s">
        <v>52</v>
      </c>
    </row>
    <row r="3673" spans="1:59" s="63" customFormat="1" ht="12.75" x14ac:dyDescent="0.2">
      <c r="A3673" s="196">
        <v>-1</v>
      </c>
      <c r="B3673" s="197" t="s">
        <v>1278</v>
      </c>
      <c r="C3673" s="208">
        <v>-11</v>
      </c>
      <c r="D3673" s="209" t="s">
        <v>1263</v>
      </c>
      <c r="E3673" s="212">
        <v>-1110</v>
      </c>
      <c r="F3673" s="213" t="s">
        <v>1264</v>
      </c>
      <c r="G3673" s="231" t="s">
        <v>1265</v>
      </c>
      <c r="H3673" s="89"/>
      <c r="I3673" s="90" t="s">
        <v>1270</v>
      </c>
      <c r="J3673" s="90"/>
      <c r="K3673" s="90" t="s">
        <v>73</v>
      </c>
      <c r="L3673" s="90" t="s">
        <v>95</v>
      </c>
      <c r="M3673" s="91"/>
      <c r="N3673" s="312">
        <v>1</v>
      </c>
      <c r="O3673" s="313">
        <f>N3673/N$3280</f>
        <v>0.25</v>
      </c>
      <c r="P3673" s="104"/>
      <c r="Q3673" s="92"/>
      <c r="R3673" s="92"/>
      <c r="S3673" s="92"/>
      <c r="T3673" s="92"/>
      <c r="U3673" s="92"/>
      <c r="V3673" s="92"/>
      <c r="W3673" s="92">
        <v>1</v>
      </c>
      <c r="X3673" s="109">
        <f>P3673*P$7+Q3673*Q$7+R3673*R$7+S3673*S$7+T3673*T$7+U3673*U$7+V3673*V$7+W3673*W$7</f>
        <v>25000</v>
      </c>
      <c r="Y3673" s="83"/>
      <c r="Z3673" s="110">
        <f>X3673*$O3673</f>
        <v>6250</v>
      </c>
      <c r="AA3673" s="111"/>
      <c r="AB3673" s="92"/>
      <c r="AC3673" s="92"/>
      <c r="AD3673" s="92"/>
      <c r="AE3673" s="92"/>
      <c r="AF3673" s="92"/>
      <c r="AG3673" s="92"/>
      <c r="AH3673" s="92"/>
      <c r="AI3673" s="109">
        <f>AB3673*AB$7+AC3673*AC$7+AD3673*AD$7+AE3673*AE$7+AF3673*AF$7+AG3673*AG$7+AH3673*AH$7</f>
        <v>0</v>
      </c>
      <c r="AJ3673" s="83"/>
      <c r="AK3673" s="110">
        <f>AI3673*$O3673</f>
        <v>0</v>
      </c>
      <c r="AL3673" s="111"/>
      <c r="AM3673" s="92"/>
      <c r="AN3673" s="92"/>
      <c r="AO3673" s="92"/>
      <c r="AP3673" s="92">
        <v>1</v>
      </c>
      <c r="AQ3673" s="92"/>
      <c r="AR3673" s="92"/>
      <c r="AS3673" s="92"/>
      <c r="AT3673" s="92"/>
      <c r="AU3673" s="92"/>
      <c r="AV3673" s="109">
        <f>AM3673*AM$7+AN3673*AN$7+AO3673*AO$7+AP3673*AP$7+AQ3673*AQ$7+AR3673*AR$7+AS3673*AS$7+AT3673*AT$7+AU3673*AU$7</f>
        <v>100</v>
      </c>
      <c r="AW3673" s="75"/>
      <c r="AX3673" s="110">
        <f>AV3673*$O3673</f>
        <v>25</v>
      </c>
      <c r="AY3673" s="111"/>
      <c r="AZ3673" s="93"/>
      <c r="BA3673" s="94" t="s">
        <v>131</v>
      </c>
      <c r="BB3673" s="71"/>
      <c r="BC3673" s="95"/>
      <c r="BD3673" s="41">
        <v>5</v>
      </c>
      <c r="BE3673" s="52">
        <v>54</v>
      </c>
      <c r="BF3673" s="103">
        <v>5431</v>
      </c>
      <c r="BG3673" s="280" t="s">
        <v>52</v>
      </c>
    </row>
    <row r="3674" spans="1:59" s="63" customFormat="1" ht="12.75" x14ac:dyDescent="0.2">
      <c r="A3674" s="196">
        <v>-1</v>
      </c>
      <c r="B3674" s="197" t="s">
        <v>1278</v>
      </c>
      <c r="C3674" s="208">
        <v>-11</v>
      </c>
      <c r="D3674" s="209" t="s">
        <v>1263</v>
      </c>
      <c r="E3674" s="212">
        <v>-1110</v>
      </c>
      <c r="F3674" s="213" t="s">
        <v>1264</v>
      </c>
      <c r="G3674" s="231" t="s">
        <v>1265</v>
      </c>
      <c r="H3674" s="65"/>
      <c r="I3674" s="222"/>
      <c r="J3674" s="66"/>
      <c r="K3674" s="66"/>
      <c r="L3674" s="66"/>
      <c r="M3674" s="64"/>
      <c r="N3674" s="304"/>
      <c r="O3674" s="305"/>
      <c r="P3674" s="127"/>
      <c r="Q3674" s="67"/>
      <c r="R3674" s="67"/>
      <c r="S3674" s="67"/>
      <c r="T3674" s="67"/>
      <c r="U3674" s="67"/>
      <c r="V3674" s="67"/>
      <c r="W3674" s="67"/>
      <c r="X3674" s="67"/>
      <c r="Y3674" s="68"/>
      <c r="Z3674" s="68"/>
      <c r="AA3674" s="68"/>
      <c r="AB3674" s="67"/>
      <c r="AC3674" s="67"/>
      <c r="AD3674" s="67"/>
      <c r="AE3674" s="67"/>
      <c r="AF3674" s="67"/>
      <c r="AG3674" s="67"/>
      <c r="AH3674" s="67"/>
      <c r="AI3674" s="67"/>
      <c r="AJ3674" s="68"/>
      <c r="AK3674" s="68"/>
      <c r="AL3674" s="68"/>
      <c r="AM3674" s="67"/>
      <c r="AN3674" s="67"/>
      <c r="AO3674" s="67"/>
      <c r="AP3674" s="67"/>
      <c r="AQ3674" s="67"/>
      <c r="AR3674" s="67"/>
      <c r="AS3674" s="67"/>
      <c r="AT3674" s="67"/>
      <c r="AU3674" s="67"/>
      <c r="AV3674" s="67"/>
      <c r="AW3674" s="67"/>
      <c r="AX3674" s="68"/>
      <c r="AY3674" s="68"/>
      <c r="AZ3674" s="69"/>
      <c r="BA3674" s="70"/>
      <c r="BB3674" s="71"/>
      <c r="BC3674" s="54"/>
      <c r="BD3674" s="41"/>
      <c r="BE3674" s="52"/>
      <c r="BF3674" s="62"/>
      <c r="BG3674" s="275"/>
    </row>
    <row r="3675" spans="1:59" s="63" customFormat="1" ht="12.75" x14ac:dyDescent="0.2">
      <c r="A3675" s="196">
        <v>-1</v>
      </c>
      <c r="B3675" s="197" t="s">
        <v>1278</v>
      </c>
      <c r="C3675" s="208">
        <v>-11</v>
      </c>
      <c r="D3675" s="209" t="s">
        <v>1263</v>
      </c>
      <c r="E3675" s="212">
        <v>-1110</v>
      </c>
      <c r="F3675" s="213" t="s">
        <v>1264</v>
      </c>
      <c r="G3675" s="232"/>
      <c r="H3675" s="97"/>
      <c r="I3675" s="224"/>
      <c r="J3675" s="98"/>
      <c r="K3675" s="98"/>
      <c r="L3675" s="98"/>
      <c r="M3675" s="96"/>
      <c r="N3675" s="307"/>
      <c r="O3675" s="246"/>
      <c r="P3675" s="124"/>
      <c r="Q3675" s="99"/>
      <c r="R3675" s="99"/>
      <c r="S3675" s="99"/>
      <c r="T3675" s="99"/>
      <c r="U3675" s="99"/>
      <c r="V3675" s="99"/>
      <c r="W3675" s="99"/>
      <c r="X3675" s="99"/>
      <c r="Y3675" s="100"/>
      <c r="Z3675" s="100"/>
      <c r="AA3675" s="100"/>
      <c r="AB3675" s="99"/>
      <c r="AC3675" s="99"/>
      <c r="AD3675" s="99"/>
      <c r="AE3675" s="99"/>
      <c r="AF3675" s="99"/>
      <c r="AG3675" s="99"/>
      <c r="AH3675" s="99"/>
      <c r="AI3675" s="99"/>
      <c r="AJ3675" s="100"/>
      <c r="AK3675" s="100"/>
      <c r="AL3675" s="100"/>
      <c r="AM3675" s="99"/>
      <c r="AN3675" s="99"/>
      <c r="AO3675" s="99"/>
      <c r="AP3675" s="99"/>
      <c r="AQ3675" s="99"/>
      <c r="AR3675" s="99"/>
      <c r="AS3675" s="99"/>
      <c r="AT3675" s="99"/>
      <c r="AU3675" s="99"/>
      <c r="AV3675" s="99"/>
      <c r="AW3675" s="99"/>
      <c r="AX3675" s="100"/>
      <c r="AY3675" s="100"/>
      <c r="AZ3675" s="101"/>
      <c r="BA3675" s="102"/>
      <c r="BB3675" s="95"/>
      <c r="BC3675" s="95"/>
      <c r="BD3675" s="41">
        <v>5</v>
      </c>
      <c r="BE3675" s="52">
        <v>54</v>
      </c>
      <c r="BF3675" s="103">
        <v>5431</v>
      </c>
      <c r="BG3675" s="277"/>
    </row>
    <row r="3676" spans="1:59" s="63" customFormat="1" ht="12.75" x14ac:dyDescent="0.2">
      <c r="A3676" s="196">
        <v>-1</v>
      </c>
      <c r="B3676" s="197" t="s">
        <v>1278</v>
      </c>
      <c r="C3676" s="208">
        <v>-11</v>
      </c>
      <c r="D3676" s="209" t="s">
        <v>1263</v>
      </c>
      <c r="E3676" s="212">
        <v>-1110</v>
      </c>
      <c r="F3676" s="213" t="s">
        <v>1264</v>
      </c>
      <c r="G3676" s="231"/>
      <c r="H3676" s="65"/>
      <c r="I3676" s="222"/>
      <c r="J3676" s="66"/>
      <c r="K3676" s="66"/>
      <c r="L3676" s="66"/>
      <c r="M3676" s="64"/>
      <c r="N3676" s="304"/>
      <c r="O3676" s="305"/>
      <c r="P3676" s="127"/>
      <c r="Q3676" s="67"/>
      <c r="R3676" s="67"/>
      <c r="S3676" s="67"/>
      <c r="T3676" s="67"/>
      <c r="U3676" s="67"/>
      <c r="V3676" s="67"/>
      <c r="W3676" s="67"/>
      <c r="X3676" s="67"/>
      <c r="Y3676" s="68"/>
      <c r="Z3676" s="68"/>
      <c r="AA3676" s="68"/>
      <c r="AB3676" s="67"/>
      <c r="AC3676" s="67"/>
      <c r="AD3676" s="67"/>
      <c r="AE3676" s="67"/>
      <c r="AF3676" s="67"/>
      <c r="AG3676" s="67"/>
      <c r="AH3676" s="67"/>
      <c r="AI3676" s="67"/>
      <c r="AJ3676" s="68"/>
      <c r="AK3676" s="68"/>
      <c r="AL3676" s="68"/>
      <c r="AM3676" s="67"/>
      <c r="AN3676" s="67"/>
      <c r="AO3676" s="67"/>
      <c r="AP3676" s="67"/>
      <c r="AQ3676" s="67"/>
      <c r="AR3676" s="67"/>
      <c r="AS3676" s="67"/>
      <c r="AT3676" s="67"/>
      <c r="AU3676" s="67"/>
      <c r="AV3676" s="67"/>
      <c r="AW3676" s="67"/>
      <c r="AX3676" s="68"/>
      <c r="AY3676" s="68"/>
      <c r="AZ3676" s="69"/>
      <c r="BA3676" s="70"/>
      <c r="BB3676" s="71"/>
      <c r="BC3676" s="95"/>
      <c r="BD3676" s="41">
        <v>5</v>
      </c>
      <c r="BE3676" s="52">
        <v>54</v>
      </c>
      <c r="BF3676" s="103">
        <v>5431</v>
      </c>
      <c r="BG3676" s="275"/>
    </row>
    <row r="3677" spans="1:59" s="63" customFormat="1" ht="12.75" x14ac:dyDescent="0.2">
      <c r="A3677" s="196">
        <v>-1</v>
      </c>
      <c r="B3677" s="197" t="s">
        <v>1278</v>
      </c>
      <c r="C3677" s="208">
        <v>-11</v>
      </c>
      <c r="D3677" s="209" t="s">
        <v>1263</v>
      </c>
      <c r="E3677" s="212">
        <v>-1110</v>
      </c>
      <c r="F3677" s="213" t="s">
        <v>1264</v>
      </c>
      <c r="G3677" s="231" t="s">
        <v>1266</v>
      </c>
      <c r="H3677" s="72" t="s">
        <v>1233</v>
      </c>
      <c r="I3677" s="223" t="s">
        <v>1247</v>
      </c>
      <c r="J3677" s="73"/>
      <c r="K3677" s="73"/>
      <c r="L3677" s="73"/>
      <c r="M3677" s="74"/>
      <c r="N3677" s="247"/>
      <c r="O3677" s="306"/>
      <c r="P3677" s="105"/>
      <c r="Q3677" s="75"/>
      <c r="R3677" s="75"/>
      <c r="S3677" s="75"/>
      <c r="T3677" s="75"/>
      <c r="U3677" s="75"/>
      <c r="V3677" s="75"/>
      <c r="W3677" s="75"/>
      <c r="X3677" s="75"/>
      <c r="Y3677" s="76" t="s">
        <v>1241</v>
      </c>
      <c r="Z3677" s="77" t="s">
        <v>1241</v>
      </c>
      <c r="AA3677" s="78">
        <f>AA$2569</f>
        <v>5000</v>
      </c>
      <c r="AB3677" s="75"/>
      <c r="AC3677" s="75"/>
      <c r="AD3677" s="75"/>
      <c r="AE3677" s="75"/>
      <c r="AF3677" s="75"/>
      <c r="AG3677" s="75"/>
      <c r="AH3677" s="75"/>
      <c r="AI3677" s="75"/>
      <c r="AJ3677" s="76" t="s">
        <v>1241</v>
      </c>
      <c r="AK3677" s="77" t="s">
        <v>1241</v>
      </c>
      <c r="AL3677" s="78">
        <f>AL$2569</f>
        <v>0</v>
      </c>
      <c r="AM3677" s="75"/>
      <c r="AN3677" s="75"/>
      <c r="AO3677" s="75"/>
      <c r="AP3677" s="75"/>
      <c r="AQ3677" s="75"/>
      <c r="AR3677" s="75"/>
      <c r="AS3677" s="75"/>
      <c r="AT3677" s="75"/>
      <c r="AU3677" s="75"/>
      <c r="AV3677" s="75"/>
      <c r="AW3677" s="76" t="s">
        <v>1241</v>
      </c>
      <c r="AX3677" s="77" t="s">
        <v>1241</v>
      </c>
      <c r="AY3677" s="78">
        <f>AY$2569</f>
        <v>500</v>
      </c>
      <c r="AZ3677" s="79"/>
      <c r="BA3677" s="80" t="str">
        <f>I3677</f>
        <v>&gt; see 4711, Thermal insulation</v>
      </c>
      <c r="BB3677" s="71"/>
      <c r="BC3677" s="95"/>
      <c r="BD3677" s="41">
        <f>A3677</f>
        <v>-1</v>
      </c>
      <c r="BE3677" s="52">
        <f>C3677</f>
        <v>-11</v>
      </c>
      <c r="BF3677" s="62">
        <f>E3677</f>
        <v>-1110</v>
      </c>
      <c r="BG3677" s="276" t="str">
        <f>H3677</f>
        <v>Default Scenario (Link)</v>
      </c>
    </row>
    <row r="3678" spans="1:59" s="63" customFormat="1" ht="12.75" x14ac:dyDescent="0.2">
      <c r="A3678" s="196">
        <v>-1</v>
      </c>
      <c r="B3678" s="197" t="s">
        <v>1278</v>
      </c>
      <c r="C3678" s="208">
        <v>-11</v>
      </c>
      <c r="D3678" s="209" t="s">
        <v>1263</v>
      </c>
      <c r="E3678" s="212">
        <v>-1110</v>
      </c>
      <c r="F3678" s="213" t="s">
        <v>1264</v>
      </c>
      <c r="G3678" s="231"/>
      <c r="H3678" s="65"/>
      <c r="I3678" s="222"/>
      <c r="J3678" s="66"/>
      <c r="K3678" s="66"/>
      <c r="L3678" s="66"/>
      <c r="M3678" s="64"/>
      <c r="N3678" s="304"/>
      <c r="O3678" s="305"/>
      <c r="P3678" s="127"/>
      <c r="Q3678" s="67"/>
      <c r="R3678" s="67"/>
      <c r="S3678" s="67"/>
      <c r="T3678" s="67"/>
      <c r="U3678" s="67"/>
      <c r="V3678" s="67"/>
      <c r="W3678" s="67"/>
      <c r="X3678" s="67"/>
      <c r="Y3678" s="68"/>
      <c r="Z3678" s="68"/>
      <c r="AA3678" s="68"/>
      <c r="AB3678" s="67"/>
      <c r="AC3678" s="67"/>
      <c r="AD3678" s="67"/>
      <c r="AE3678" s="67"/>
      <c r="AF3678" s="67"/>
      <c r="AG3678" s="67"/>
      <c r="AH3678" s="67"/>
      <c r="AI3678" s="67"/>
      <c r="AJ3678" s="68"/>
      <c r="AK3678" s="68"/>
      <c r="AL3678" s="68"/>
      <c r="AM3678" s="67"/>
      <c r="AN3678" s="67"/>
      <c r="AO3678" s="67"/>
      <c r="AP3678" s="67"/>
      <c r="AQ3678" s="67"/>
      <c r="AR3678" s="67"/>
      <c r="AS3678" s="67"/>
      <c r="AT3678" s="67"/>
      <c r="AU3678" s="67"/>
      <c r="AV3678" s="67"/>
      <c r="AW3678" s="67"/>
      <c r="AX3678" s="68"/>
      <c r="AY3678" s="68"/>
      <c r="AZ3678" s="69"/>
      <c r="BA3678" s="70"/>
      <c r="BB3678" s="71"/>
      <c r="BC3678" s="54"/>
      <c r="BD3678" s="41"/>
      <c r="BE3678" s="52"/>
      <c r="BF3678" s="62"/>
      <c r="BG3678" s="275"/>
    </row>
    <row r="3679" spans="1:59" s="63" customFormat="1" ht="12.75" x14ac:dyDescent="0.2">
      <c r="A3679" s="196">
        <v>-1</v>
      </c>
      <c r="B3679" s="197" t="s">
        <v>1278</v>
      </c>
      <c r="C3679" s="208">
        <v>-11</v>
      </c>
      <c r="D3679" s="209" t="s">
        <v>1263</v>
      </c>
      <c r="E3679" s="212">
        <v>-1110</v>
      </c>
      <c r="F3679" s="213" t="s">
        <v>1264</v>
      </c>
      <c r="G3679" s="232"/>
      <c r="H3679" s="97"/>
      <c r="I3679" s="224"/>
      <c r="J3679" s="98"/>
      <c r="K3679" s="98"/>
      <c r="L3679" s="98"/>
      <c r="M3679" s="96"/>
      <c r="N3679" s="307"/>
      <c r="O3679" s="246"/>
      <c r="P3679" s="124"/>
      <c r="Q3679" s="99"/>
      <c r="R3679" s="99"/>
      <c r="S3679" s="99"/>
      <c r="T3679" s="99"/>
      <c r="U3679" s="99"/>
      <c r="V3679" s="99"/>
      <c r="W3679" s="99"/>
      <c r="X3679" s="99"/>
      <c r="Y3679" s="100"/>
      <c r="Z3679" s="100"/>
      <c r="AA3679" s="100"/>
      <c r="AB3679" s="99"/>
      <c r="AC3679" s="99"/>
      <c r="AD3679" s="99"/>
      <c r="AE3679" s="99"/>
      <c r="AF3679" s="99"/>
      <c r="AG3679" s="99"/>
      <c r="AH3679" s="99"/>
      <c r="AI3679" s="99"/>
      <c r="AJ3679" s="100"/>
      <c r="AK3679" s="100"/>
      <c r="AL3679" s="100"/>
      <c r="AM3679" s="99"/>
      <c r="AN3679" s="99"/>
      <c r="AO3679" s="99"/>
      <c r="AP3679" s="99"/>
      <c r="AQ3679" s="99"/>
      <c r="AR3679" s="99"/>
      <c r="AS3679" s="99"/>
      <c r="AT3679" s="99"/>
      <c r="AU3679" s="99"/>
      <c r="AV3679" s="99"/>
      <c r="AW3679" s="99"/>
      <c r="AX3679" s="100"/>
      <c r="AY3679" s="100"/>
      <c r="AZ3679" s="101"/>
      <c r="BA3679" s="102"/>
      <c r="BB3679" s="95"/>
      <c r="BC3679" s="95"/>
      <c r="BD3679" s="41">
        <v>5</v>
      </c>
      <c r="BE3679" s="52">
        <v>54</v>
      </c>
      <c r="BF3679" s="103">
        <v>5431</v>
      </c>
      <c r="BG3679" s="277"/>
    </row>
    <row r="3680" spans="1:59" x14ac:dyDescent="0.25">
      <c r="A3680" s="196">
        <v>-1</v>
      </c>
      <c r="B3680" s="197" t="s">
        <v>1278</v>
      </c>
      <c r="C3680" s="208">
        <v>-11</v>
      </c>
      <c r="D3680" s="209" t="s">
        <v>1263</v>
      </c>
      <c r="E3680" s="210">
        <v>-1111</v>
      </c>
      <c r="F3680" s="211" t="s">
        <v>1264</v>
      </c>
      <c r="G3680" s="235"/>
      <c r="H3680" s="145"/>
      <c r="I3680" s="221"/>
      <c r="J3680" s="57"/>
      <c r="K3680" s="57"/>
      <c r="L3680" s="57"/>
      <c r="M3680" s="144"/>
      <c r="N3680" s="324"/>
      <c r="O3680" s="325"/>
      <c r="P3680" s="146"/>
      <c r="Q3680" s="146"/>
      <c r="R3680" s="146"/>
      <c r="S3680" s="146"/>
      <c r="T3680" s="146"/>
      <c r="U3680" s="146"/>
      <c r="V3680" s="146"/>
      <c r="W3680" s="146"/>
      <c r="X3680" s="146"/>
      <c r="Y3680" s="59"/>
      <c r="Z3680" s="123"/>
      <c r="AA3680" s="123"/>
      <c r="AB3680" s="146"/>
      <c r="AC3680" s="146"/>
      <c r="AD3680" s="146"/>
      <c r="AE3680" s="146"/>
      <c r="AF3680" s="146"/>
      <c r="AG3680" s="146"/>
      <c r="AH3680" s="146"/>
      <c r="AI3680" s="146"/>
      <c r="AJ3680" s="59"/>
      <c r="AK3680" s="123"/>
      <c r="AL3680" s="123"/>
      <c r="AM3680" s="146"/>
      <c r="AN3680" s="146"/>
      <c r="AO3680" s="146"/>
      <c r="AP3680" s="146"/>
      <c r="AQ3680" s="146"/>
      <c r="AR3680" s="146"/>
      <c r="AS3680" s="146"/>
      <c r="AT3680" s="146"/>
      <c r="AU3680" s="146"/>
      <c r="AV3680" s="146"/>
      <c r="AW3680" s="58"/>
      <c r="AX3680" s="123"/>
      <c r="AY3680" s="59"/>
      <c r="AZ3680" s="147"/>
      <c r="BA3680" s="148"/>
      <c r="BB3680" s="143"/>
      <c r="BC3680" s="143"/>
      <c r="BD3680" s="41">
        <v>5</v>
      </c>
      <c r="BE3680" s="52">
        <v>54</v>
      </c>
      <c r="BF3680" s="62">
        <v>5432</v>
      </c>
      <c r="BG3680" s="284"/>
    </row>
    <row r="3681" spans="1:59" s="63" customFormat="1" ht="12.75" x14ac:dyDescent="0.2">
      <c r="A3681" s="196">
        <v>-1</v>
      </c>
      <c r="B3681" s="197" t="s">
        <v>1278</v>
      </c>
      <c r="C3681" s="208">
        <v>-11</v>
      </c>
      <c r="D3681" s="209" t="s">
        <v>1263</v>
      </c>
      <c r="E3681" s="210">
        <v>-1111</v>
      </c>
      <c r="F3681" s="211" t="s">
        <v>1264</v>
      </c>
      <c r="G3681" s="230"/>
      <c r="H3681" s="56"/>
      <c r="I3681" s="221"/>
      <c r="J3681" s="57"/>
      <c r="K3681" s="57"/>
      <c r="L3681" s="57"/>
      <c r="M3681" s="55"/>
      <c r="N3681" s="303"/>
      <c r="O3681" s="245"/>
      <c r="P3681" s="122"/>
      <c r="Q3681" s="58"/>
      <c r="R3681" s="58"/>
      <c r="S3681" s="58"/>
      <c r="T3681" s="58"/>
      <c r="U3681" s="58"/>
      <c r="V3681" s="58"/>
      <c r="W3681" s="58"/>
      <c r="X3681" s="58"/>
      <c r="Y3681" s="59"/>
      <c r="Z3681" s="59"/>
      <c r="AA3681" s="59"/>
      <c r="AB3681" s="58"/>
      <c r="AC3681" s="58"/>
      <c r="AD3681" s="58"/>
      <c r="AE3681" s="58"/>
      <c r="AF3681" s="58"/>
      <c r="AG3681" s="58"/>
      <c r="AH3681" s="58"/>
      <c r="AI3681" s="58"/>
      <c r="AJ3681" s="59"/>
      <c r="AK3681" s="59"/>
      <c r="AL3681" s="59"/>
      <c r="AM3681" s="58"/>
      <c r="AN3681" s="58"/>
      <c r="AO3681" s="58"/>
      <c r="AP3681" s="58"/>
      <c r="AQ3681" s="58"/>
      <c r="AR3681" s="58"/>
      <c r="AS3681" s="58"/>
      <c r="AT3681" s="58"/>
      <c r="AU3681" s="58"/>
      <c r="AV3681" s="58"/>
      <c r="AW3681" s="58"/>
      <c r="AX3681" s="59"/>
      <c r="AY3681" s="59"/>
      <c r="AZ3681" s="60"/>
      <c r="BA3681" s="61"/>
      <c r="BB3681" s="54"/>
      <c r="BC3681" s="54"/>
      <c r="BD3681" s="41">
        <v>5</v>
      </c>
      <c r="BE3681" s="52">
        <v>54</v>
      </c>
      <c r="BF3681" s="62">
        <v>5432</v>
      </c>
      <c r="BG3681" s="274"/>
    </row>
    <row r="3682" spans="1:59" s="63" customFormat="1" ht="12.75" x14ac:dyDescent="0.2">
      <c r="A3682" s="196">
        <v>-1</v>
      </c>
      <c r="B3682" s="197" t="s">
        <v>1278</v>
      </c>
      <c r="C3682" s="208">
        <v>-11</v>
      </c>
      <c r="D3682" s="209" t="s">
        <v>1263</v>
      </c>
      <c r="E3682" s="210">
        <v>-1111</v>
      </c>
      <c r="F3682" s="211" t="s">
        <v>1264</v>
      </c>
      <c r="G3682" s="231" t="s">
        <v>1265</v>
      </c>
      <c r="H3682" s="65"/>
      <c r="I3682" s="222"/>
      <c r="J3682" s="66"/>
      <c r="K3682" s="66"/>
      <c r="L3682" s="66"/>
      <c r="M3682" s="64"/>
      <c r="N3682" s="308"/>
      <c r="O3682" s="309"/>
      <c r="P3682" s="127"/>
      <c r="Q3682" s="67"/>
      <c r="R3682" s="67"/>
      <c r="S3682" s="67"/>
      <c r="T3682" s="67"/>
      <c r="U3682" s="67"/>
      <c r="V3682" s="67"/>
      <c r="W3682" s="67"/>
      <c r="X3682" s="67"/>
      <c r="Y3682" s="68"/>
      <c r="Z3682" s="68"/>
      <c r="AA3682" s="68"/>
      <c r="AB3682" s="67"/>
      <c r="AC3682" s="67"/>
      <c r="AD3682" s="67"/>
      <c r="AE3682" s="67"/>
      <c r="AF3682" s="67"/>
      <c r="AG3682" s="67"/>
      <c r="AH3682" s="67"/>
      <c r="AI3682" s="67"/>
      <c r="AJ3682" s="68"/>
      <c r="AK3682" s="68"/>
      <c r="AL3682" s="68"/>
      <c r="AM3682" s="67"/>
      <c r="AN3682" s="67"/>
      <c r="AO3682" s="67"/>
      <c r="AP3682" s="67"/>
      <c r="AQ3682" s="67"/>
      <c r="AR3682" s="67"/>
      <c r="AS3682" s="67"/>
      <c r="AT3682" s="67"/>
      <c r="AU3682" s="67"/>
      <c r="AV3682" s="67"/>
      <c r="AW3682" s="67"/>
      <c r="AX3682" s="68"/>
      <c r="AY3682" s="68"/>
      <c r="AZ3682" s="69"/>
      <c r="BA3682" s="70"/>
      <c r="BB3682" s="71"/>
      <c r="BC3682" s="54"/>
      <c r="BD3682" s="41">
        <v>5</v>
      </c>
      <c r="BE3682" s="52">
        <v>54</v>
      </c>
      <c r="BF3682" s="62">
        <v>5432</v>
      </c>
      <c r="BG3682" s="275"/>
    </row>
    <row r="3683" spans="1:59" s="63" customFormat="1" ht="12.75" x14ac:dyDescent="0.2">
      <c r="A3683" s="196">
        <v>-1</v>
      </c>
      <c r="B3683" s="197" t="s">
        <v>1278</v>
      </c>
      <c r="C3683" s="208">
        <v>-11</v>
      </c>
      <c r="D3683" s="209" t="s">
        <v>1263</v>
      </c>
      <c r="E3683" s="210">
        <v>-1111</v>
      </c>
      <c r="F3683" s="211" t="s">
        <v>1264</v>
      </c>
      <c r="G3683" s="231" t="s">
        <v>1265</v>
      </c>
      <c r="H3683" s="72" t="s">
        <v>47</v>
      </c>
      <c r="I3683" s="223"/>
      <c r="J3683" s="73"/>
      <c r="K3683" s="73"/>
      <c r="L3683" s="73"/>
      <c r="M3683" s="74"/>
      <c r="N3683" s="247"/>
      <c r="O3683" s="306"/>
      <c r="P3683" s="105"/>
      <c r="Q3683" s="75"/>
      <c r="R3683" s="75"/>
      <c r="S3683" s="75"/>
      <c r="T3683" s="75"/>
      <c r="U3683" s="75"/>
      <c r="V3683" s="75"/>
      <c r="W3683" s="75"/>
      <c r="X3683" s="75"/>
      <c r="Y3683" s="76">
        <f>IF(ISNUMBER(VLOOKUP(Y3685,P$7:W$7,MATCH(Y3685,P$7:W$7))),VLOOKUP(Y3685,P$7:W$7,MATCH(Y3685,P$7:W$7)),IF(N3687=0,"No Data",IF(Y3685&gt;0,"&lt;100",0)))</f>
        <v>10000</v>
      </c>
      <c r="Z3683" s="77">
        <f>IF(ISNUMBER(VLOOKUP(Z3687,P$7:W$7,MATCH(Z3687,P$7:W$7))),VLOOKUP(Z3687,P$7:W$7,MATCH(Z3687,P$7:W$7)),IF(N3687=0,"No Data",IF(Z3687&gt;0,"&lt;100",0)))</f>
        <v>10000</v>
      </c>
      <c r="AA3683" s="106">
        <f>IF(ISNUMBER(Z3683),Z3683,0)</f>
        <v>10000</v>
      </c>
      <c r="AB3683" s="75"/>
      <c r="AC3683" s="75"/>
      <c r="AD3683" s="75"/>
      <c r="AE3683" s="75"/>
      <c r="AF3683" s="75"/>
      <c r="AG3683" s="75"/>
      <c r="AH3683" s="75"/>
      <c r="AI3683" s="75"/>
      <c r="AJ3683" s="76">
        <f>IF(ISNUMBER(VLOOKUP(AJ3685,AB$7:AH$7,MATCH(AJ3685,AB$7:AH$7))),VLOOKUP(AJ3685,AB$7:AH$7,MATCH(AJ3685,AB$7:AH$7)),IF(N3687=0,"No Data",IF(AJ3685&gt;0,"&lt;50",0)))</f>
        <v>0</v>
      </c>
      <c r="AK3683" s="77">
        <f>IF(ISNUMBER(VLOOKUP(AK3687,AB$7:AH$7,MATCH(AK3687,AB$7:AH$7))),VLOOKUP(AK3687,AB$7:AH$7,MATCH(AK3687,AB$7:AH$7)),IF(N3687=0,"No Data",IF(AK3687&gt;0,"&lt;50",0)))</f>
        <v>0</v>
      </c>
      <c r="AL3683" s="106">
        <f>IF(ISNUMBER(AK3683),AK3683,0)</f>
        <v>0</v>
      </c>
      <c r="AM3683" s="75"/>
      <c r="AN3683" s="75"/>
      <c r="AO3683" s="75"/>
      <c r="AP3683" s="75"/>
      <c r="AQ3683" s="75"/>
      <c r="AR3683" s="75"/>
      <c r="AS3683" s="75"/>
      <c r="AT3683" s="75"/>
      <c r="AU3683" s="75"/>
      <c r="AV3683" s="75"/>
      <c r="AW3683" s="76">
        <f>IF(ISNUMBER(VLOOKUP(AW3685,AM$7:AU$7,MATCH(AW3685,AM$7:AU$7))),VLOOKUP(AW3685,AM$7:AU$7,MATCH(AW3685,AM$7:AU$7)),IF(N3687=0,"No Data",IF(AW3685&gt;0,"&lt;10",0)))</f>
        <v>100</v>
      </c>
      <c r="AX3683" s="77">
        <f>IF(ISNUMBER(VLOOKUP(AX3687,AM$7:AU$7,MATCH(AX3687,AM$7:AU$7))),VLOOKUP(AX3687,AM$7:AU$7,MATCH(AX3687,AM$7:AU$7)),IF(N3687=0,"No Data",IF(AX3687&gt;0,"&lt;10",0)))</f>
        <v>100</v>
      </c>
      <c r="AY3683" s="106">
        <f>IF(ISNUMBER(AX3683),AX3683,0)</f>
        <v>100</v>
      </c>
      <c r="AZ3683" s="79"/>
      <c r="BA3683" s="80"/>
      <c r="BB3683" s="71"/>
      <c r="BC3683" s="54"/>
      <c r="BD3683" s="41">
        <v>5</v>
      </c>
      <c r="BE3683" s="52">
        <v>54</v>
      </c>
      <c r="BF3683" s="62">
        <v>5432</v>
      </c>
      <c r="BG3683" s="276" t="s">
        <v>47</v>
      </c>
    </row>
    <row r="3684" spans="1:59" s="63" customFormat="1" ht="12.75" x14ac:dyDescent="0.2">
      <c r="A3684" s="196">
        <v>-1</v>
      </c>
      <c r="B3684" s="197" t="s">
        <v>1278</v>
      </c>
      <c r="C3684" s="208">
        <v>-11</v>
      </c>
      <c r="D3684" s="209" t="s">
        <v>1263</v>
      </c>
      <c r="E3684" s="210">
        <v>-1111</v>
      </c>
      <c r="F3684" s="211" t="s">
        <v>1264</v>
      </c>
      <c r="G3684" s="231" t="s">
        <v>1265</v>
      </c>
      <c r="H3684" s="81" t="s">
        <v>48</v>
      </c>
      <c r="I3684" s="223"/>
      <c r="J3684" s="73"/>
      <c r="K3684" s="73"/>
      <c r="L3684" s="73"/>
      <c r="M3684" s="74"/>
      <c r="N3684" s="247"/>
      <c r="O3684" s="306"/>
      <c r="P3684" s="105"/>
      <c r="Q3684" s="75"/>
      <c r="R3684" s="75"/>
      <c r="S3684" s="75"/>
      <c r="T3684" s="75"/>
      <c r="U3684" s="75"/>
      <c r="V3684" s="75"/>
      <c r="W3684" s="75"/>
      <c r="X3684" s="75"/>
      <c r="Y3684" s="82">
        <f>MIN(X3688:X3697)</f>
        <v>0</v>
      </c>
      <c r="Z3684" s="83"/>
      <c r="AA3684" s="83"/>
      <c r="AB3684" s="75"/>
      <c r="AC3684" s="75"/>
      <c r="AD3684" s="75"/>
      <c r="AE3684" s="75"/>
      <c r="AF3684" s="75"/>
      <c r="AG3684" s="75"/>
      <c r="AH3684" s="75"/>
      <c r="AI3684" s="75"/>
      <c r="AJ3684" s="82">
        <f>MIN(AI3688:AI3697)</f>
        <v>0</v>
      </c>
      <c r="AK3684" s="83"/>
      <c r="AL3684" s="83"/>
      <c r="AM3684" s="75"/>
      <c r="AN3684" s="75"/>
      <c r="AO3684" s="75"/>
      <c r="AP3684" s="75"/>
      <c r="AQ3684" s="75"/>
      <c r="AR3684" s="75"/>
      <c r="AS3684" s="75"/>
      <c r="AT3684" s="75"/>
      <c r="AU3684" s="75"/>
      <c r="AV3684" s="75"/>
      <c r="AW3684" s="82">
        <f>MIN(AV3688:AV3697)</f>
        <v>25</v>
      </c>
      <c r="AX3684" s="83"/>
      <c r="AY3684" s="83"/>
      <c r="AZ3684" s="79"/>
      <c r="BA3684" s="80"/>
      <c r="BB3684" s="71"/>
      <c r="BC3684" s="54"/>
      <c r="BD3684" s="41">
        <v>5</v>
      </c>
      <c r="BE3684" s="52">
        <v>54</v>
      </c>
      <c r="BF3684" s="62">
        <v>5432</v>
      </c>
      <c r="BG3684" s="278" t="s">
        <v>48</v>
      </c>
    </row>
    <row r="3685" spans="1:59" s="63" customFormat="1" ht="12.75" x14ac:dyDescent="0.2">
      <c r="A3685" s="196">
        <v>-1</v>
      </c>
      <c r="B3685" s="197" t="s">
        <v>1278</v>
      </c>
      <c r="C3685" s="208">
        <v>-11</v>
      </c>
      <c r="D3685" s="209" t="s">
        <v>1263</v>
      </c>
      <c r="E3685" s="210">
        <v>-1111</v>
      </c>
      <c r="F3685" s="211" t="s">
        <v>1264</v>
      </c>
      <c r="G3685" s="231" t="s">
        <v>1265</v>
      </c>
      <c r="H3685" s="81" t="s">
        <v>49</v>
      </c>
      <c r="I3685" s="223"/>
      <c r="J3685" s="73"/>
      <c r="K3685" s="73"/>
      <c r="L3685" s="73"/>
      <c r="M3685" s="74"/>
      <c r="N3685" s="247"/>
      <c r="O3685" s="306"/>
      <c r="P3685" s="105"/>
      <c r="Q3685" s="75"/>
      <c r="R3685" s="75"/>
      <c r="S3685" s="75"/>
      <c r="T3685" s="75"/>
      <c r="U3685" s="75"/>
      <c r="V3685" s="75"/>
      <c r="W3685" s="75"/>
      <c r="X3685" s="75"/>
      <c r="Y3685" s="84">
        <f>IF(ISNUMBER(AVERAGE(X3688:X3697)),AVERAGE(X3688:X3697),0)</f>
        <v>18000</v>
      </c>
      <c r="Z3685" s="83"/>
      <c r="AA3685" s="83"/>
      <c r="AB3685" s="75"/>
      <c r="AC3685" s="75"/>
      <c r="AD3685" s="75"/>
      <c r="AE3685" s="75"/>
      <c r="AF3685" s="75"/>
      <c r="AG3685" s="75"/>
      <c r="AH3685" s="75"/>
      <c r="AI3685" s="75"/>
      <c r="AJ3685" s="84">
        <f>IF(ISNUMBER(AVERAGE(AI3688:AI3697)),AVERAGE(AI3688:AI3697),0)</f>
        <v>0</v>
      </c>
      <c r="AK3685" s="83"/>
      <c r="AL3685" s="83"/>
      <c r="AM3685" s="75"/>
      <c r="AN3685" s="75"/>
      <c r="AO3685" s="75"/>
      <c r="AP3685" s="75"/>
      <c r="AQ3685" s="75"/>
      <c r="AR3685" s="75"/>
      <c r="AS3685" s="75"/>
      <c r="AT3685" s="75"/>
      <c r="AU3685" s="75"/>
      <c r="AV3685" s="75"/>
      <c r="AW3685" s="84">
        <f>IF(ISNUMBER(AVERAGE(AV3688:AV3697)),AVERAGE(AV3688:AV3697),0)</f>
        <v>182.5</v>
      </c>
      <c r="AX3685" s="83"/>
      <c r="AY3685" s="83"/>
      <c r="AZ3685" s="79"/>
      <c r="BA3685" s="80"/>
      <c r="BB3685" s="71"/>
      <c r="BC3685" s="54"/>
      <c r="BD3685" s="41">
        <v>5</v>
      </c>
      <c r="BE3685" s="52">
        <v>54</v>
      </c>
      <c r="BF3685" s="62">
        <v>5432</v>
      </c>
      <c r="BG3685" s="278" t="s">
        <v>49</v>
      </c>
    </row>
    <row r="3686" spans="1:59" s="63" customFormat="1" ht="12.75" x14ac:dyDescent="0.2">
      <c r="A3686" s="196">
        <v>-1</v>
      </c>
      <c r="B3686" s="197" t="s">
        <v>1278</v>
      </c>
      <c r="C3686" s="208">
        <v>-11</v>
      </c>
      <c r="D3686" s="209" t="s">
        <v>1263</v>
      </c>
      <c r="E3686" s="210">
        <v>-1111</v>
      </c>
      <c r="F3686" s="211" t="s">
        <v>1264</v>
      </c>
      <c r="G3686" s="231" t="s">
        <v>1265</v>
      </c>
      <c r="H3686" s="81" t="s">
        <v>50</v>
      </c>
      <c r="I3686" s="223"/>
      <c r="J3686" s="73"/>
      <c r="K3686" s="73"/>
      <c r="L3686" s="73"/>
      <c r="M3686" s="74"/>
      <c r="N3686" s="247"/>
      <c r="O3686" s="306"/>
      <c r="P3686" s="105"/>
      <c r="Q3686" s="75"/>
      <c r="R3686" s="75"/>
      <c r="S3686" s="75"/>
      <c r="T3686" s="75"/>
      <c r="U3686" s="75"/>
      <c r="V3686" s="75"/>
      <c r="W3686" s="75"/>
      <c r="X3686" s="75"/>
      <c r="Y3686" s="84">
        <f>MAX(X3688:X3697)</f>
        <v>25000</v>
      </c>
      <c r="Z3686" s="83"/>
      <c r="AA3686" s="83"/>
      <c r="AB3686" s="75"/>
      <c r="AC3686" s="75"/>
      <c r="AD3686" s="75"/>
      <c r="AE3686" s="75"/>
      <c r="AF3686" s="75"/>
      <c r="AG3686" s="75"/>
      <c r="AH3686" s="75"/>
      <c r="AI3686" s="75"/>
      <c r="AJ3686" s="84">
        <f>MAX(AI3688:AI3697)</f>
        <v>0</v>
      </c>
      <c r="AK3686" s="83"/>
      <c r="AL3686" s="83"/>
      <c r="AM3686" s="75"/>
      <c r="AN3686" s="75"/>
      <c r="AO3686" s="75"/>
      <c r="AP3686" s="75"/>
      <c r="AQ3686" s="75"/>
      <c r="AR3686" s="75"/>
      <c r="AS3686" s="75"/>
      <c r="AT3686" s="75"/>
      <c r="AU3686" s="75"/>
      <c r="AV3686" s="75"/>
      <c r="AW3686" s="84">
        <f>MAX(AV3688:AV3697)</f>
        <v>1000</v>
      </c>
      <c r="AX3686" s="83"/>
      <c r="AY3686" s="83"/>
      <c r="AZ3686" s="79"/>
      <c r="BA3686" s="80"/>
      <c r="BB3686" s="71"/>
      <c r="BC3686" s="54"/>
      <c r="BD3686" s="41">
        <v>5</v>
      </c>
      <c r="BE3686" s="52">
        <v>54</v>
      </c>
      <c r="BF3686" s="62">
        <v>5432</v>
      </c>
      <c r="BG3686" s="278" t="s">
        <v>50</v>
      </c>
    </row>
    <row r="3687" spans="1:59" s="63" customFormat="1" ht="12.75" x14ac:dyDescent="0.2">
      <c r="A3687" s="196">
        <v>-1</v>
      </c>
      <c r="B3687" s="197" t="s">
        <v>1278</v>
      </c>
      <c r="C3687" s="208">
        <v>-11</v>
      </c>
      <c r="D3687" s="209" t="s">
        <v>1263</v>
      </c>
      <c r="E3687" s="210">
        <v>-1111</v>
      </c>
      <c r="F3687" s="211" t="s">
        <v>1264</v>
      </c>
      <c r="G3687" s="231" t="s">
        <v>1265</v>
      </c>
      <c r="H3687" s="85" t="s">
        <v>51</v>
      </c>
      <c r="I3687" s="223"/>
      <c r="J3687" s="73"/>
      <c r="K3687" s="73"/>
      <c r="L3687" s="73"/>
      <c r="M3687" s="74"/>
      <c r="N3687" s="248">
        <f>SUM(N3688:N3697)</f>
        <v>10</v>
      </c>
      <c r="O3687" s="293">
        <f>SUM(O3688:O3697)</f>
        <v>0.99999999999999989</v>
      </c>
      <c r="P3687" s="292"/>
      <c r="Q3687" s="87"/>
      <c r="R3687" s="87"/>
      <c r="S3687" s="87"/>
      <c r="T3687" s="87"/>
      <c r="U3687" s="87"/>
      <c r="V3687" s="87"/>
      <c r="W3687" s="87"/>
      <c r="X3687" s="87"/>
      <c r="Y3687" s="88"/>
      <c r="Z3687" s="119">
        <f>SUM(Z3688:Z3697)</f>
        <v>18000</v>
      </c>
      <c r="AA3687" s="88"/>
      <c r="AB3687" s="87"/>
      <c r="AC3687" s="87"/>
      <c r="AD3687" s="87"/>
      <c r="AE3687" s="87"/>
      <c r="AF3687" s="87"/>
      <c r="AG3687" s="87"/>
      <c r="AH3687" s="87"/>
      <c r="AI3687" s="87"/>
      <c r="AJ3687" s="88"/>
      <c r="AK3687" s="86">
        <f>SUM(AK3688:AK3697)</f>
        <v>0</v>
      </c>
      <c r="AL3687" s="88"/>
      <c r="AM3687" s="87"/>
      <c r="AN3687" s="87"/>
      <c r="AO3687" s="87"/>
      <c r="AP3687" s="87"/>
      <c r="AQ3687" s="87"/>
      <c r="AR3687" s="87"/>
      <c r="AS3687" s="87"/>
      <c r="AT3687" s="87"/>
      <c r="AU3687" s="87"/>
      <c r="AV3687" s="87"/>
      <c r="AW3687" s="112"/>
      <c r="AX3687" s="86">
        <f>SUM(AX3688:AX3697)</f>
        <v>182.5</v>
      </c>
      <c r="AY3687" s="88"/>
      <c r="AZ3687" s="79"/>
      <c r="BA3687" s="80"/>
      <c r="BB3687" s="71"/>
      <c r="BC3687" s="54"/>
      <c r="BD3687" s="41">
        <v>5</v>
      </c>
      <c r="BE3687" s="52">
        <v>54</v>
      </c>
      <c r="BF3687" s="62">
        <v>5432</v>
      </c>
      <c r="BG3687" s="279" t="s">
        <v>51</v>
      </c>
    </row>
    <row r="3688" spans="1:59" s="63" customFormat="1" ht="12.75" x14ac:dyDescent="0.2">
      <c r="A3688" s="196">
        <v>-1</v>
      </c>
      <c r="B3688" s="197" t="s">
        <v>1278</v>
      </c>
      <c r="C3688" s="208">
        <v>-11</v>
      </c>
      <c r="D3688" s="209" t="s">
        <v>1263</v>
      </c>
      <c r="E3688" s="210">
        <v>-1111</v>
      </c>
      <c r="F3688" s="211" t="s">
        <v>1264</v>
      </c>
      <c r="G3688" s="231" t="s">
        <v>1265</v>
      </c>
      <c r="H3688" s="89" t="s">
        <v>52</v>
      </c>
      <c r="I3688" s="90" t="s">
        <v>1267</v>
      </c>
      <c r="J3688" s="90"/>
      <c r="K3688" s="90" t="s">
        <v>73</v>
      </c>
      <c r="L3688" s="90" t="s">
        <v>69</v>
      </c>
      <c r="M3688" s="91"/>
      <c r="N3688" s="312">
        <v>1</v>
      </c>
      <c r="O3688" s="313">
        <f>N3688/N$3298</f>
        <v>0.1</v>
      </c>
      <c r="P3688" s="104"/>
      <c r="Q3688" s="92"/>
      <c r="R3688" s="92"/>
      <c r="S3688" s="92"/>
      <c r="T3688" s="92"/>
      <c r="U3688" s="92"/>
      <c r="V3688" s="92"/>
      <c r="W3688" s="92">
        <v>1</v>
      </c>
      <c r="X3688" s="109">
        <f t="shared" ref="X3688:X3697" si="605">P3688*P$7+Q3688*Q$7+R3688*R$7+S3688*S$7+T3688*T$7+U3688*U$7+V3688*V$7+W3688*W$7</f>
        <v>25000</v>
      </c>
      <c r="Y3688" s="83"/>
      <c r="Z3688" s="110">
        <f t="shared" ref="Z3688:Z3697" si="606">X3688*$O3688</f>
        <v>2500</v>
      </c>
      <c r="AA3688" s="111"/>
      <c r="AB3688" s="92"/>
      <c r="AC3688" s="92"/>
      <c r="AD3688" s="92"/>
      <c r="AE3688" s="92"/>
      <c r="AF3688" s="92"/>
      <c r="AG3688" s="92"/>
      <c r="AH3688" s="92"/>
      <c r="AI3688" s="109">
        <f t="shared" ref="AI3688:AI3697" si="607">AB3688*AB$7+AC3688*AC$7+AD3688*AD$7+AE3688*AE$7+AF3688*AF$7+AG3688*AG$7+AH3688*AH$7</f>
        <v>0</v>
      </c>
      <c r="AJ3688" s="83"/>
      <c r="AK3688" s="110">
        <f t="shared" ref="AK3688:AK3697" si="608">AI3688*$O3688</f>
        <v>0</v>
      </c>
      <c r="AL3688" s="111"/>
      <c r="AM3688" s="92"/>
      <c r="AN3688" s="92"/>
      <c r="AO3688" s="92"/>
      <c r="AP3688" s="92">
        <v>1</v>
      </c>
      <c r="AQ3688" s="92"/>
      <c r="AR3688" s="92"/>
      <c r="AS3688" s="92"/>
      <c r="AT3688" s="92"/>
      <c r="AU3688" s="92"/>
      <c r="AV3688" s="109">
        <f t="shared" ref="AV3688:AV3697" si="609">AM3688*AM$7+AN3688*AN$7+AO3688*AO$7+AP3688*AP$7+AQ3688*AQ$7+AR3688*AR$7+AS3688*AS$7+AT3688*AT$7+AU3688*AU$7</f>
        <v>100</v>
      </c>
      <c r="AW3688" s="75"/>
      <c r="AX3688" s="110">
        <f t="shared" ref="AX3688:AX3697" si="610">AV3688*$O3688</f>
        <v>10</v>
      </c>
      <c r="AY3688" s="111"/>
      <c r="AZ3688" s="93"/>
      <c r="BA3688" s="94" t="s">
        <v>131</v>
      </c>
      <c r="BB3688" s="71"/>
      <c r="BC3688" s="54"/>
      <c r="BD3688" s="41">
        <v>5</v>
      </c>
      <c r="BE3688" s="52">
        <v>54</v>
      </c>
      <c r="BF3688" s="62">
        <v>5432</v>
      </c>
      <c r="BG3688" s="280" t="s">
        <v>52</v>
      </c>
    </row>
    <row r="3689" spans="1:59" s="63" customFormat="1" ht="12.75" x14ac:dyDescent="0.2">
      <c r="A3689" s="196">
        <v>-1</v>
      </c>
      <c r="B3689" s="197" t="s">
        <v>1278</v>
      </c>
      <c r="C3689" s="208">
        <v>-11</v>
      </c>
      <c r="D3689" s="209" t="s">
        <v>1263</v>
      </c>
      <c r="E3689" s="210">
        <v>-1111</v>
      </c>
      <c r="F3689" s="211" t="s">
        <v>1264</v>
      </c>
      <c r="G3689" s="231" t="s">
        <v>1265</v>
      </c>
      <c r="H3689" s="89"/>
      <c r="I3689" s="90" t="s">
        <v>1268</v>
      </c>
      <c r="J3689" s="90"/>
      <c r="K3689" s="90" t="s">
        <v>545</v>
      </c>
      <c r="L3689" s="90" t="s">
        <v>787</v>
      </c>
      <c r="M3689" s="91"/>
      <c r="N3689" s="312">
        <v>1</v>
      </c>
      <c r="O3689" s="313">
        <f t="shared" ref="O3689:O3697" si="611">N3689/N$3298</f>
        <v>0.1</v>
      </c>
      <c r="P3689" s="104"/>
      <c r="Q3689" s="92"/>
      <c r="R3689" s="92"/>
      <c r="S3689" s="92"/>
      <c r="T3689" s="92"/>
      <c r="U3689" s="92"/>
      <c r="V3689" s="92"/>
      <c r="W3689" s="92">
        <v>1</v>
      </c>
      <c r="X3689" s="109">
        <f t="shared" si="605"/>
        <v>25000</v>
      </c>
      <c r="Y3689" s="83"/>
      <c r="Z3689" s="110">
        <f t="shared" si="606"/>
        <v>2500</v>
      </c>
      <c r="AA3689" s="111"/>
      <c r="AB3689" s="92"/>
      <c r="AC3689" s="92"/>
      <c r="AD3689" s="92"/>
      <c r="AE3689" s="92"/>
      <c r="AF3689" s="92"/>
      <c r="AG3689" s="92"/>
      <c r="AH3689" s="92"/>
      <c r="AI3689" s="109">
        <f t="shared" si="607"/>
        <v>0</v>
      </c>
      <c r="AJ3689" s="83"/>
      <c r="AK3689" s="110">
        <f t="shared" si="608"/>
        <v>0</v>
      </c>
      <c r="AL3689" s="111"/>
      <c r="AM3689" s="92"/>
      <c r="AN3689" s="92"/>
      <c r="AO3689" s="92"/>
      <c r="AP3689" s="92">
        <v>1</v>
      </c>
      <c r="AQ3689" s="92"/>
      <c r="AR3689" s="92"/>
      <c r="AS3689" s="92"/>
      <c r="AT3689" s="92"/>
      <c r="AU3689" s="92"/>
      <c r="AV3689" s="109">
        <f t="shared" si="609"/>
        <v>100</v>
      </c>
      <c r="AW3689" s="75"/>
      <c r="AX3689" s="110">
        <f t="shared" si="610"/>
        <v>10</v>
      </c>
      <c r="AY3689" s="111"/>
      <c r="AZ3689" s="93"/>
      <c r="BA3689" s="94" t="s">
        <v>131</v>
      </c>
      <c r="BB3689" s="71"/>
      <c r="BC3689" s="54"/>
      <c r="BD3689" s="41">
        <v>5</v>
      </c>
      <c r="BE3689" s="52">
        <v>54</v>
      </c>
      <c r="BF3689" s="62">
        <v>5432</v>
      </c>
      <c r="BG3689" s="280" t="s">
        <v>52</v>
      </c>
    </row>
    <row r="3690" spans="1:59" s="63" customFormat="1" ht="12.75" x14ac:dyDescent="0.2">
      <c r="A3690" s="196">
        <v>-1</v>
      </c>
      <c r="B3690" s="197" t="s">
        <v>1278</v>
      </c>
      <c r="C3690" s="208">
        <v>-11</v>
      </c>
      <c r="D3690" s="209" t="s">
        <v>1263</v>
      </c>
      <c r="E3690" s="210">
        <v>-1111</v>
      </c>
      <c r="F3690" s="211" t="s">
        <v>1264</v>
      </c>
      <c r="G3690" s="231" t="s">
        <v>1265</v>
      </c>
      <c r="H3690" s="89"/>
      <c r="I3690" s="90" t="s">
        <v>1269</v>
      </c>
      <c r="J3690" s="90"/>
      <c r="K3690" s="90" t="s">
        <v>73</v>
      </c>
      <c r="L3690" s="90" t="s">
        <v>69</v>
      </c>
      <c r="M3690" s="91"/>
      <c r="N3690" s="312">
        <v>1</v>
      </c>
      <c r="O3690" s="313">
        <f t="shared" si="611"/>
        <v>0.1</v>
      </c>
      <c r="P3690" s="104"/>
      <c r="Q3690" s="92"/>
      <c r="R3690" s="92"/>
      <c r="S3690" s="92"/>
      <c r="T3690" s="92"/>
      <c r="U3690" s="92"/>
      <c r="V3690" s="92"/>
      <c r="W3690" s="92">
        <v>1</v>
      </c>
      <c r="X3690" s="109">
        <f t="shared" si="605"/>
        <v>25000</v>
      </c>
      <c r="Y3690" s="83"/>
      <c r="Z3690" s="110">
        <f t="shared" si="606"/>
        <v>2500</v>
      </c>
      <c r="AA3690" s="111"/>
      <c r="AB3690" s="92"/>
      <c r="AC3690" s="92"/>
      <c r="AD3690" s="92"/>
      <c r="AE3690" s="92"/>
      <c r="AF3690" s="92"/>
      <c r="AG3690" s="92"/>
      <c r="AH3690" s="92"/>
      <c r="AI3690" s="109">
        <f t="shared" si="607"/>
        <v>0</v>
      </c>
      <c r="AJ3690" s="83"/>
      <c r="AK3690" s="110">
        <f t="shared" si="608"/>
        <v>0</v>
      </c>
      <c r="AL3690" s="111"/>
      <c r="AM3690" s="92"/>
      <c r="AN3690" s="92"/>
      <c r="AO3690" s="92"/>
      <c r="AP3690" s="92">
        <v>1</v>
      </c>
      <c r="AQ3690" s="92"/>
      <c r="AR3690" s="92"/>
      <c r="AS3690" s="92"/>
      <c r="AT3690" s="92"/>
      <c r="AU3690" s="92"/>
      <c r="AV3690" s="109">
        <f t="shared" si="609"/>
        <v>100</v>
      </c>
      <c r="AW3690" s="75"/>
      <c r="AX3690" s="110">
        <f t="shared" si="610"/>
        <v>10</v>
      </c>
      <c r="AY3690" s="111"/>
      <c r="AZ3690" s="93"/>
      <c r="BA3690" s="94" t="s">
        <v>131</v>
      </c>
      <c r="BB3690" s="71"/>
      <c r="BC3690" s="54"/>
      <c r="BD3690" s="41">
        <v>5</v>
      </c>
      <c r="BE3690" s="52">
        <v>54</v>
      </c>
      <c r="BF3690" s="62">
        <v>5432</v>
      </c>
      <c r="BG3690" s="280" t="s">
        <v>52</v>
      </c>
    </row>
    <row r="3691" spans="1:59" s="63" customFormat="1" ht="12.75" x14ac:dyDescent="0.2">
      <c r="A3691" s="196">
        <v>-1</v>
      </c>
      <c r="B3691" s="197" t="s">
        <v>1278</v>
      </c>
      <c r="C3691" s="208">
        <v>-11</v>
      </c>
      <c r="D3691" s="209" t="s">
        <v>1263</v>
      </c>
      <c r="E3691" s="210">
        <v>-1111</v>
      </c>
      <c r="F3691" s="211" t="s">
        <v>1264</v>
      </c>
      <c r="G3691" s="231" t="s">
        <v>1265</v>
      </c>
      <c r="H3691" s="89"/>
      <c r="I3691" s="90" t="s">
        <v>1270</v>
      </c>
      <c r="J3691" s="90"/>
      <c r="K3691" s="90" t="s">
        <v>73</v>
      </c>
      <c r="L3691" s="90" t="s">
        <v>69</v>
      </c>
      <c r="M3691" s="91"/>
      <c r="N3691" s="312">
        <v>1</v>
      </c>
      <c r="O3691" s="313">
        <f t="shared" si="611"/>
        <v>0.1</v>
      </c>
      <c r="P3691" s="104"/>
      <c r="Q3691" s="92"/>
      <c r="R3691" s="92"/>
      <c r="S3691" s="92"/>
      <c r="T3691" s="92"/>
      <c r="U3691" s="92"/>
      <c r="V3691" s="92"/>
      <c r="W3691" s="92">
        <v>1</v>
      </c>
      <c r="X3691" s="109">
        <f t="shared" si="605"/>
        <v>25000</v>
      </c>
      <c r="Y3691" s="83"/>
      <c r="Z3691" s="110">
        <f t="shared" si="606"/>
        <v>2500</v>
      </c>
      <c r="AA3691" s="111"/>
      <c r="AB3691" s="92"/>
      <c r="AC3691" s="92"/>
      <c r="AD3691" s="92"/>
      <c r="AE3691" s="92"/>
      <c r="AF3691" s="92"/>
      <c r="AG3691" s="92"/>
      <c r="AH3691" s="92"/>
      <c r="AI3691" s="109">
        <f t="shared" si="607"/>
        <v>0</v>
      </c>
      <c r="AJ3691" s="83"/>
      <c r="AK3691" s="110">
        <f t="shared" si="608"/>
        <v>0</v>
      </c>
      <c r="AL3691" s="111"/>
      <c r="AM3691" s="92"/>
      <c r="AN3691" s="92"/>
      <c r="AO3691" s="92"/>
      <c r="AP3691" s="92">
        <v>1</v>
      </c>
      <c r="AQ3691" s="92"/>
      <c r="AR3691" s="92"/>
      <c r="AS3691" s="92"/>
      <c r="AT3691" s="92"/>
      <c r="AU3691" s="92"/>
      <c r="AV3691" s="109">
        <f t="shared" si="609"/>
        <v>100</v>
      </c>
      <c r="AW3691" s="75"/>
      <c r="AX3691" s="110">
        <f t="shared" si="610"/>
        <v>10</v>
      </c>
      <c r="AY3691" s="111"/>
      <c r="AZ3691" s="93"/>
      <c r="BA3691" s="94" t="s">
        <v>131</v>
      </c>
      <c r="BB3691" s="71"/>
      <c r="BC3691" s="54"/>
      <c r="BD3691" s="41">
        <v>5</v>
      </c>
      <c r="BE3691" s="52">
        <v>54</v>
      </c>
      <c r="BF3691" s="62">
        <v>5432</v>
      </c>
      <c r="BG3691" s="280" t="s">
        <v>52</v>
      </c>
    </row>
    <row r="3692" spans="1:59" s="63" customFormat="1" ht="12.75" x14ac:dyDescent="0.2">
      <c r="A3692" s="196">
        <v>-1</v>
      </c>
      <c r="B3692" s="197" t="s">
        <v>1278</v>
      </c>
      <c r="C3692" s="208">
        <v>-11</v>
      </c>
      <c r="D3692" s="209" t="s">
        <v>1263</v>
      </c>
      <c r="E3692" s="210">
        <v>-1111</v>
      </c>
      <c r="F3692" s="211" t="s">
        <v>1264</v>
      </c>
      <c r="G3692" s="231" t="s">
        <v>1265</v>
      </c>
      <c r="H3692" s="89"/>
      <c r="I3692" s="90" t="s">
        <v>1271</v>
      </c>
      <c r="J3692" s="90"/>
      <c r="K3692" s="90" t="s">
        <v>64</v>
      </c>
      <c r="L3692" s="90" t="s">
        <v>934</v>
      </c>
      <c r="M3692" s="91"/>
      <c r="N3692" s="312">
        <v>1</v>
      </c>
      <c r="O3692" s="313">
        <f t="shared" si="611"/>
        <v>0.1</v>
      </c>
      <c r="P3692" s="104"/>
      <c r="Q3692" s="92"/>
      <c r="R3692" s="92"/>
      <c r="S3692" s="92"/>
      <c r="T3692" s="92"/>
      <c r="U3692" s="92"/>
      <c r="V3692" s="92"/>
      <c r="W3692" s="92"/>
      <c r="X3692" s="109">
        <f t="shared" si="605"/>
        <v>0</v>
      </c>
      <c r="Y3692" s="83"/>
      <c r="Z3692" s="110">
        <f t="shared" si="606"/>
        <v>0</v>
      </c>
      <c r="AA3692" s="111"/>
      <c r="AB3692" s="92"/>
      <c r="AC3692" s="92"/>
      <c r="AD3692" s="92"/>
      <c r="AE3692" s="92"/>
      <c r="AF3692" s="92"/>
      <c r="AG3692" s="92"/>
      <c r="AH3692" s="92"/>
      <c r="AI3692" s="109">
        <f t="shared" si="607"/>
        <v>0</v>
      </c>
      <c r="AJ3692" s="83"/>
      <c r="AK3692" s="110">
        <f t="shared" si="608"/>
        <v>0</v>
      </c>
      <c r="AL3692" s="111"/>
      <c r="AM3692" s="92"/>
      <c r="AN3692" s="92"/>
      <c r="AO3692" s="92"/>
      <c r="AP3692" s="92"/>
      <c r="AQ3692" s="92"/>
      <c r="AR3692" s="92"/>
      <c r="AS3692" s="92">
        <v>1</v>
      </c>
      <c r="AT3692" s="92"/>
      <c r="AU3692" s="92"/>
      <c r="AV3692" s="109">
        <f t="shared" si="609"/>
        <v>1000</v>
      </c>
      <c r="AW3692" s="75"/>
      <c r="AX3692" s="110">
        <f t="shared" si="610"/>
        <v>100</v>
      </c>
      <c r="AY3692" s="111"/>
      <c r="AZ3692" s="93"/>
      <c r="BA3692" s="94" t="s">
        <v>131</v>
      </c>
      <c r="BB3692" s="71"/>
      <c r="BC3692" s="54"/>
      <c r="BD3692" s="41">
        <v>5</v>
      </c>
      <c r="BE3692" s="52">
        <v>54</v>
      </c>
      <c r="BF3692" s="62">
        <v>5432</v>
      </c>
      <c r="BG3692" s="280" t="s">
        <v>52</v>
      </c>
    </row>
    <row r="3693" spans="1:59" s="63" customFormat="1" ht="12.75" x14ac:dyDescent="0.2">
      <c r="A3693" s="196">
        <v>-1</v>
      </c>
      <c r="B3693" s="197" t="s">
        <v>1278</v>
      </c>
      <c r="C3693" s="208">
        <v>-11</v>
      </c>
      <c r="D3693" s="209" t="s">
        <v>1263</v>
      </c>
      <c r="E3693" s="210">
        <v>-1111</v>
      </c>
      <c r="F3693" s="211" t="s">
        <v>1264</v>
      </c>
      <c r="G3693" s="231" t="s">
        <v>1265</v>
      </c>
      <c r="H3693" s="89"/>
      <c r="I3693" s="90" t="s">
        <v>1272</v>
      </c>
      <c r="J3693" s="90"/>
      <c r="K3693" s="90" t="s">
        <v>64</v>
      </c>
      <c r="L3693" s="90" t="s">
        <v>141</v>
      </c>
      <c r="M3693" s="91"/>
      <c r="N3693" s="312">
        <v>1</v>
      </c>
      <c r="O3693" s="313">
        <f t="shared" si="611"/>
        <v>0.1</v>
      </c>
      <c r="P3693" s="104"/>
      <c r="Q3693" s="92"/>
      <c r="R3693" s="92"/>
      <c r="S3693" s="92"/>
      <c r="T3693" s="92"/>
      <c r="U3693" s="92"/>
      <c r="V3693" s="92"/>
      <c r="W3693" s="92"/>
      <c r="X3693" s="109">
        <f t="shared" si="605"/>
        <v>0</v>
      </c>
      <c r="Y3693" s="83"/>
      <c r="Z3693" s="110">
        <f t="shared" si="606"/>
        <v>0</v>
      </c>
      <c r="AA3693" s="111"/>
      <c r="AB3693" s="92"/>
      <c r="AC3693" s="92"/>
      <c r="AD3693" s="92"/>
      <c r="AE3693" s="92"/>
      <c r="AF3693" s="92"/>
      <c r="AG3693" s="92"/>
      <c r="AH3693" s="92"/>
      <c r="AI3693" s="109">
        <f t="shared" si="607"/>
        <v>0</v>
      </c>
      <c r="AJ3693" s="83"/>
      <c r="AK3693" s="110">
        <f t="shared" si="608"/>
        <v>0</v>
      </c>
      <c r="AL3693" s="111"/>
      <c r="AM3693" s="92"/>
      <c r="AN3693" s="92">
        <v>1</v>
      </c>
      <c r="AO3693" s="92"/>
      <c r="AP3693" s="92"/>
      <c r="AQ3693" s="92"/>
      <c r="AR3693" s="92"/>
      <c r="AS3693" s="92"/>
      <c r="AT3693" s="92"/>
      <c r="AU3693" s="92"/>
      <c r="AV3693" s="109">
        <f t="shared" si="609"/>
        <v>25</v>
      </c>
      <c r="AW3693" s="75"/>
      <c r="AX3693" s="110">
        <f t="shared" si="610"/>
        <v>2.5</v>
      </c>
      <c r="AY3693" s="111"/>
      <c r="AZ3693" s="93"/>
      <c r="BA3693" s="94" t="s">
        <v>131</v>
      </c>
      <c r="BB3693" s="71"/>
      <c r="BC3693" s="54"/>
      <c r="BD3693" s="41">
        <v>5</v>
      </c>
      <c r="BE3693" s="52">
        <v>54</v>
      </c>
      <c r="BF3693" s="62">
        <v>5432</v>
      </c>
      <c r="BG3693" s="280" t="s">
        <v>52</v>
      </c>
    </row>
    <row r="3694" spans="1:59" s="63" customFormat="1" ht="12.75" x14ac:dyDescent="0.2">
      <c r="A3694" s="196">
        <v>-1</v>
      </c>
      <c r="B3694" s="197" t="s">
        <v>1278</v>
      </c>
      <c r="C3694" s="208">
        <v>-11</v>
      </c>
      <c r="D3694" s="209" t="s">
        <v>1263</v>
      </c>
      <c r="E3694" s="210">
        <v>-1111</v>
      </c>
      <c r="F3694" s="211" t="s">
        <v>1264</v>
      </c>
      <c r="G3694" s="231" t="s">
        <v>1265</v>
      </c>
      <c r="H3694" s="89"/>
      <c r="I3694" s="90" t="s">
        <v>1273</v>
      </c>
      <c r="J3694" s="90"/>
      <c r="K3694" s="90" t="s">
        <v>90</v>
      </c>
      <c r="L3694" s="90"/>
      <c r="M3694" s="91"/>
      <c r="N3694" s="312">
        <v>1</v>
      </c>
      <c r="O3694" s="313">
        <f t="shared" si="611"/>
        <v>0.1</v>
      </c>
      <c r="P3694" s="104"/>
      <c r="Q3694" s="92"/>
      <c r="R3694" s="92"/>
      <c r="S3694" s="92"/>
      <c r="T3694" s="92"/>
      <c r="U3694" s="92">
        <v>1</v>
      </c>
      <c r="V3694" s="92"/>
      <c r="W3694" s="92"/>
      <c r="X3694" s="109">
        <f t="shared" si="605"/>
        <v>5000</v>
      </c>
      <c r="Y3694" s="83"/>
      <c r="Z3694" s="110">
        <f t="shared" si="606"/>
        <v>500</v>
      </c>
      <c r="AA3694" s="111"/>
      <c r="AB3694" s="92"/>
      <c r="AC3694" s="92"/>
      <c r="AD3694" s="92"/>
      <c r="AE3694" s="92"/>
      <c r="AF3694" s="92"/>
      <c r="AG3694" s="92"/>
      <c r="AH3694" s="92"/>
      <c r="AI3694" s="109">
        <f t="shared" si="607"/>
        <v>0</v>
      </c>
      <c r="AJ3694" s="83"/>
      <c r="AK3694" s="110">
        <f t="shared" si="608"/>
        <v>0</v>
      </c>
      <c r="AL3694" s="111"/>
      <c r="AM3694" s="92"/>
      <c r="AN3694" s="92"/>
      <c r="AO3694" s="92"/>
      <c r="AP3694" s="92">
        <v>1</v>
      </c>
      <c r="AQ3694" s="92"/>
      <c r="AR3694" s="92"/>
      <c r="AS3694" s="92"/>
      <c r="AT3694" s="92"/>
      <c r="AU3694" s="92"/>
      <c r="AV3694" s="109">
        <f t="shared" si="609"/>
        <v>100</v>
      </c>
      <c r="AW3694" s="75"/>
      <c r="AX3694" s="110">
        <f t="shared" si="610"/>
        <v>10</v>
      </c>
      <c r="AY3694" s="111"/>
      <c r="AZ3694" s="93"/>
      <c r="BA3694" s="94" t="s">
        <v>131</v>
      </c>
      <c r="BB3694" s="71"/>
      <c r="BC3694" s="54"/>
      <c r="BD3694" s="41">
        <v>5</v>
      </c>
      <c r="BE3694" s="52">
        <v>54</v>
      </c>
      <c r="BF3694" s="62">
        <v>5432</v>
      </c>
      <c r="BG3694" s="280" t="s">
        <v>52</v>
      </c>
    </row>
    <row r="3695" spans="1:59" s="63" customFormat="1" ht="12.75" x14ac:dyDescent="0.2">
      <c r="A3695" s="196">
        <v>-1</v>
      </c>
      <c r="B3695" s="197" t="s">
        <v>1278</v>
      </c>
      <c r="C3695" s="208">
        <v>-11</v>
      </c>
      <c r="D3695" s="209" t="s">
        <v>1263</v>
      </c>
      <c r="E3695" s="210">
        <v>-1111</v>
      </c>
      <c r="F3695" s="211" t="s">
        <v>1264</v>
      </c>
      <c r="G3695" s="231" t="s">
        <v>1265</v>
      </c>
      <c r="H3695" s="89"/>
      <c r="I3695" s="90" t="s">
        <v>1274</v>
      </c>
      <c r="J3695" s="90"/>
      <c r="K3695" s="90" t="s">
        <v>73</v>
      </c>
      <c r="L3695" s="90" t="s">
        <v>95</v>
      </c>
      <c r="M3695" s="91"/>
      <c r="N3695" s="312">
        <v>1</v>
      </c>
      <c r="O3695" s="313">
        <f t="shared" si="611"/>
        <v>0.1</v>
      </c>
      <c r="P3695" s="104"/>
      <c r="Q3695" s="92"/>
      <c r="R3695" s="92"/>
      <c r="S3695" s="92"/>
      <c r="T3695" s="92"/>
      <c r="U3695" s="92"/>
      <c r="V3695" s="92"/>
      <c r="W3695" s="92">
        <v>1</v>
      </c>
      <c r="X3695" s="109">
        <f t="shared" si="605"/>
        <v>25000</v>
      </c>
      <c r="Y3695" s="83"/>
      <c r="Z3695" s="110">
        <f t="shared" si="606"/>
        <v>2500</v>
      </c>
      <c r="AA3695" s="111"/>
      <c r="AB3695" s="92"/>
      <c r="AC3695" s="92"/>
      <c r="AD3695" s="92"/>
      <c r="AE3695" s="92"/>
      <c r="AF3695" s="92"/>
      <c r="AG3695" s="92"/>
      <c r="AH3695" s="92"/>
      <c r="AI3695" s="109">
        <f t="shared" si="607"/>
        <v>0</v>
      </c>
      <c r="AJ3695" s="83"/>
      <c r="AK3695" s="110">
        <f t="shared" si="608"/>
        <v>0</v>
      </c>
      <c r="AL3695" s="111"/>
      <c r="AM3695" s="92"/>
      <c r="AN3695" s="92"/>
      <c r="AO3695" s="92"/>
      <c r="AP3695" s="92">
        <v>1</v>
      </c>
      <c r="AQ3695" s="92"/>
      <c r="AR3695" s="92"/>
      <c r="AS3695" s="92"/>
      <c r="AT3695" s="92"/>
      <c r="AU3695" s="92"/>
      <c r="AV3695" s="109">
        <f t="shared" si="609"/>
        <v>100</v>
      </c>
      <c r="AW3695" s="75"/>
      <c r="AX3695" s="110">
        <f t="shared" si="610"/>
        <v>10</v>
      </c>
      <c r="AY3695" s="111"/>
      <c r="AZ3695" s="93"/>
      <c r="BA3695" s="94" t="s">
        <v>131</v>
      </c>
      <c r="BB3695" s="71"/>
      <c r="BC3695" s="54"/>
      <c r="BD3695" s="41">
        <v>5</v>
      </c>
      <c r="BE3695" s="52">
        <v>54</v>
      </c>
      <c r="BF3695" s="62">
        <v>5432</v>
      </c>
      <c r="BG3695" s="280" t="s">
        <v>52</v>
      </c>
    </row>
    <row r="3696" spans="1:59" s="63" customFormat="1" ht="12.75" x14ac:dyDescent="0.2">
      <c r="A3696" s="196">
        <v>-1</v>
      </c>
      <c r="B3696" s="197" t="s">
        <v>1278</v>
      </c>
      <c r="C3696" s="208">
        <v>-11</v>
      </c>
      <c r="D3696" s="209" t="s">
        <v>1263</v>
      </c>
      <c r="E3696" s="210">
        <v>-1111</v>
      </c>
      <c r="F3696" s="211" t="s">
        <v>1264</v>
      </c>
      <c r="G3696" s="231" t="s">
        <v>1265</v>
      </c>
      <c r="H3696" s="89"/>
      <c r="I3696" s="90" t="s">
        <v>1275</v>
      </c>
      <c r="J3696" s="90"/>
      <c r="K3696" s="90" t="s">
        <v>73</v>
      </c>
      <c r="L3696" s="90" t="s">
        <v>69</v>
      </c>
      <c r="M3696" s="91"/>
      <c r="N3696" s="312">
        <v>1</v>
      </c>
      <c r="O3696" s="313">
        <f t="shared" si="611"/>
        <v>0.1</v>
      </c>
      <c r="P3696" s="104"/>
      <c r="Q3696" s="92"/>
      <c r="R3696" s="92"/>
      <c r="S3696" s="92"/>
      <c r="T3696" s="92"/>
      <c r="U3696" s="92"/>
      <c r="V3696" s="92"/>
      <c r="W3696" s="92">
        <v>1</v>
      </c>
      <c r="X3696" s="109">
        <f t="shared" si="605"/>
        <v>25000</v>
      </c>
      <c r="Y3696" s="83"/>
      <c r="Z3696" s="110">
        <f t="shared" si="606"/>
        <v>2500</v>
      </c>
      <c r="AA3696" s="111"/>
      <c r="AB3696" s="92"/>
      <c r="AC3696" s="92"/>
      <c r="AD3696" s="92"/>
      <c r="AE3696" s="92"/>
      <c r="AF3696" s="92"/>
      <c r="AG3696" s="92"/>
      <c r="AH3696" s="92"/>
      <c r="AI3696" s="109">
        <f t="shared" si="607"/>
        <v>0</v>
      </c>
      <c r="AJ3696" s="83"/>
      <c r="AK3696" s="110">
        <f t="shared" si="608"/>
        <v>0</v>
      </c>
      <c r="AL3696" s="111"/>
      <c r="AM3696" s="92"/>
      <c r="AN3696" s="92"/>
      <c r="AO3696" s="92"/>
      <c r="AP3696" s="92">
        <v>1</v>
      </c>
      <c r="AQ3696" s="92"/>
      <c r="AR3696" s="92"/>
      <c r="AS3696" s="92"/>
      <c r="AT3696" s="92"/>
      <c r="AU3696" s="92"/>
      <c r="AV3696" s="109">
        <f t="shared" si="609"/>
        <v>100</v>
      </c>
      <c r="AW3696" s="75"/>
      <c r="AX3696" s="110">
        <f t="shared" si="610"/>
        <v>10</v>
      </c>
      <c r="AY3696" s="111"/>
      <c r="AZ3696" s="93"/>
      <c r="BA3696" s="94" t="s">
        <v>131</v>
      </c>
      <c r="BB3696" s="71"/>
      <c r="BC3696" s="54"/>
      <c r="BD3696" s="41">
        <v>5</v>
      </c>
      <c r="BE3696" s="52">
        <v>54</v>
      </c>
      <c r="BF3696" s="62">
        <v>5432</v>
      </c>
      <c r="BG3696" s="280" t="s">
        <v>52</v>
      </c>
    </row>
    <row r="3697" spans="1:59" s="63" customFormat="1" ht="12.75" x14ac:dyDescent="0.2">
      <c r="A3697" s="196">
        <v>-1</v>
      </c>
      <c r="B3697" s="197" t="s">
        <v>1278</v>
      </c>
      <c r="C3697" s="208">
        <v>-11</v>
      </c>
      <c r="D3697" s="209" t="s">
        <v>1263</v>
      </c>
      <c r="E3697" s="210">
        <v>-1111</v>
      </c>
      <c r="F3697" s="211" t="s">
        <v>1264</v>
      </c>
      <c r="G3697" s="231" t="s">
        <v>1265</v>
      </c>
      <c r="H3697" s="89"/>
      <c r="I3697" s="90" t="s">
        <v>1276</v>
      </c>
      <c r="J3697" s="90"/>
      <c r="K3697" s="90" t="s">
        <v>73</v>
      </c>
      <c r="L3697" s="90" t="s">
        <v>69</v>
      </c>
      <c r="M3697" s="91"/>
      <c r="N3697" s="312">
        <v>1</v>
      </c>
      <c r="O3697" s="313">
        <f t="shared" si="611"/>
        <v>0.1</v>
      </c>
      <c r="P3697" s="104"/>
      <c r="Q3697" s="92"/>
      <c r="R3697" s="92"/>
      <c r="S3697" s="92"/>
      <c r="T3697" s="92"/>
      <c r="U3697" s="92"/>
      <c r="V3697" s="92"/>
      <c r="W3697" s="92">
        <v>1</v>
      </c>
      <c r="X3697" s="109">
        <f t="shared" si="605"/>
        <v>25000</v>
      </c>
      <c r="Y3697" s="83"/>
      <c r="Z3697" s="110">
        <f t="shared" si="606"/>
        <v>2500</v>
      </c>
      <c r="AA3697" s="111"/>
      <c r="AB3697" s="92"/>
      <c r="AC3697" s="92"/>
      <c r="AD3697" s="92"/>
      <c r="AE3697" s="92"/>
      <c r="AF3697" s="92"/>
      <c r="AG3697" s="92"/>
      <c r="AH3697" s="92"/>
      <c r="AI3697" s="109">
        <f t="shared" si="607"/>
        <v>0</v>
      </c>
      <c r="AJ3697" s="83"/>
      <c r="AK3697" s="110">
        <f t="shared" si="608"/>
        <v>0</v>
      </c>
      <c r="AL3697" s="111"/>
      <c r="AM3697" s="92"/>
      <c r="AN3697" s="92"/>
      <c r="AO3697" s="92"/>
      <c r="AP3697" s="92">
        <v>1</v>
      </c>
      <c r="AQ3697" s="92"/>
      <c r="AR3697" s="92"/>
      <c r="AS3697" s="92"/>
      <c r="AT3697" s="92"/>
      <c r="AU3697" s="92"/>
      <c r="AV3697" s="109">
        <f t="shared" si="609"/>
        <v>100</v>
      </c>
      <c r="AW3697" s="75"/>
      <c r="AX3697" s="110">
        <f t="shared" si="610"/>
        <v>10</v>
      </c>
      <c r="AY3697" s="111"/>
      <c r="AZ3697" s="93"/>
      <c r="BA3697" s="94" t="s">
        <v>131</v>
      </c>
      <c r="BB3697" s="71"/>
      <c r="BC3697" s="54"/>
      <c r="BD3697" s="41">
        <v>5</v>
      </c>
      <c r="BE3697" s="52">
        <v>54</v>
      </c>
      <c r="BF3697" s="62">
        <v>5432</v>
      </c>
      <c r="BG3697" s="280" t="s">
        <v>52</v>
      </c>
    </row>
    <row r="3698" spans="1:59" s="63" customFormat="1" ht="12.75" x14ac:dyDescent="0.2">
      <c r="A3698" s="196">
        <v>-1</v>
      </c>
      <c r="B3698" s="197" t="s">
        <v>1278</v>
      </c>
      <c r="C3698" s="208">
        <v>-11</v>
      </c>
      <c r="D3698" s="209" t="s">
        <v>1263</v>
      </c>
      <c r="E3698" s="210">
        <v>-1111</v>
      </c>
      <c r="F3698" s="211" t="s">
        <v>1264</v>
      </c>
      <c r="G3698" s="231" t="s">
        <v>1265</v>
      </c>
      <c r="H3698" s="65"/>
      <c r="I3698" s="222"/>
      <c r="J3698" s="66"/>
      <c r="K3698" s="66"/>
      <c r="L3698" s="66"/>
      <c r="M3698" s="64"/>
      <c r="N3698" s="304"/>
      <c r="O3698" s="305"/>
      <c r="P3698" s="127"/>
      <c r="Q3698" s="67"/>
      <c r="R3698" s="67"/>
      <c r="S3698" s="67"/>
      <c r="T3698" s="67"/>
      <c r="U3698" s="67"/>
      <c r="V3698" s="67"/>
      <c r="W3698" s="67"/>
      <c r="X3698" s="67"/>
      <c r="Y3698" s="68"/>
      <c r="Z3698" s="68"/>
      <c r="AA3698" s="68"/>
      <c r="AB3698" s="67"/>
      <c r="AC3698" s="67"/>
      <c r="AD3698" s="67"/>
      <c r="AE3698" s="67"/>
      <c r="AF3698" s="67"/>
      <c r="AG3698" s="67"/>
      <c r="AH3698" s="67"/>
      <c r="AI3698" s="67"/>
      <c r="AJ3698" s="68"/>
      <c r="AK3698" s="68"/>
      <c r="AL3698" s="68"/>
      <c r="AM3698" s="67"/>
      <c r="AN3698" s="67"/>
      <c r="AO3698" s="67"/>
      <c r="AP3698" s="67"/>
      <c r="AQ3698" s="67"/>
      <c r="AR3698" s="67"/>
      <c r="AS3698" s="67"/>
      <c r="AT3698" s="67"/>
      <c r="AU3698" s="67"/>
      <c r="AV3698" s="67"/>
      <c r="AW3698" s="67"/>
      <c r="AX3698" s="68"/>
      <c r="AY3698" s="68"/>
      <c r="AZ3698" s="69"/>
      <c r="BA3698" s="70"/>
      <c r="BB3698" s="71"/>
      <c r="BC3698" s="54"/>
      <c r="BD3698" s="41"/>
      <c r="BE3698" s="52"/>
      <c r="BF3698" s="62"/>
      <c r="BG3698" s="275"/>
    </row>
    <row r="3699" spans="1:59" s="63" customFormat="1" ht="12.75" x14ac:dyDescent="0.2">
      <c r="A3699" s="196">
        <v>-1</v>
      </c>
      <c r="B3699" s="197" t="s">
        <v>1278</v>
      </c>
      <c r="C3699" s="208">
        <v>-11</v>
      </c>
      <c r="D3699" s="209" t="s">
        <v>1263</v>
      </c>
      <c r="E3699" s="210">
        <v>-1111</v>
      </c>
      <c r="F3699" s="211" t="s">
        <v>1264</v>
      </c>
      <c r="G3699" s="230"/>
      <c r="H3699" s="56"/>
      <c r="I3699" s="221"/>
      <c r="J3699" s="57"/>
      <c r="K3699" s="57"/>
      <c r="L3699" s="57"/>
      <c r="M3699" s="55"/>
      <c r="N3699" s="303"/>
      <c r="O3699" s="245"/>
      <c r="P3699" s="122"/>
      <c r="Q3699" s="58"/>
      <c r="R3699" s="58"/>
      <c r="S3699" s="58"/>
      <c r="T3699" s="58"/>
      <c r="U3699" s="58"/>
      <c r="V3699" s="58"/>
      <c r="W3699" s="58"/>
      <c r="X3699" s="58"/>
      <c r="Y3699" s="59"/>
      <c r="Z3699" s="59"/>
      <c r="AA3699" s="59"/>
      <c r="AB3699" s="58"/>
      <c r="AC3699" s="58"/>
      <c r="AD3699" s="58"/>
      <c r="AE3699" s="58"/>
      <c r="AF3699" s="58"/>
      <c r="AG3699" s="58"/>
      <c r="AH3699" s="58"/>
      <c r="AI3699" s="58"/>
      <c r="AJ3699" s="59"/>
      <c r="AK3699" s="59"/>
      <c r="AL3699" s="59"/>
      <c r="AM3699" s="58"/>
      <c r="AN3699" s="58"/>
      <c r="AO3699" s="58"/>
      <c r="AP3699" s="58"/>
      <c r="AQ3699" s="58"/>
      <c r="AR3699" s="58"/>
      <c r="AS3699" s="58"/>
      <c r="AT3699" s="58"/>
      <c r="AU3699" s="58"/>
      <c r="AV3699" s="58"/>
      <c r="AW3699" s="58"/>
      <c r="AX3699" s="59"/>
      <c r="AY3699" s="59"/>
      <c r="AZ3699" s="60"/>
      <c r="BA3699" s="61"/>
      <c r="BB3699" s="54"/>
      <c r="BC3699" s="54"/>
      <c r="BD3699" s="41">
        <v>5</v>
      </c>
      <c r="BE3699" s="52">
        <v>54</v>
      </c>
      <c r="BF3699" s="62">
        <v>5432</v>
      </c>
      <c r="BG3699" s="274"/>
    </row>
    <row r="3700" spans="1:59" s="63" customFormat="1" ht="12.75" x14ac:dyDescent="0.2">
      <c r="A3700" s="196">
        <v>-1</v>
      </c>
      <c r="B3700" s="197" t="s">
        <v>1278</v>
      </c>
      <c r="C3700" s="208">
        <v>-11</v>
      </c>
      <c r="D3700" s="209" t="s">
        <v>1263</v>
      </c>
      <c r="E3700" s="210">
        <v>-1111</v>
      </c>
      <c r="F3700" s="211" t="s">
        <v>1264</v>
      </c>
      <c r="G3700" s="231"/>
      <c r="H3700" s="65"/>
      <c r="I3700" s="222"/>
      <c r="J3700" s="66"/>
      <c r="K3700" s="66"/>
      <c r="L3700" s="66"/>
      <c r="M3700" s="64"/>
      <c r="N3700" s="304"/>
      <c r="O3700" s="305"/>
      <c r="P3700" s="127"/>
      <c r="Q3700" s="67"/>
      <c r="R3700" s="67"/>
      <c r="S3700" s="67"/>
      <c r="T3700" s="67"/>
      <c r="U3700" s="67"/>
      <c r="V3700" s="67"/>
      <c r="W3700" s="67"/>
      <c r="X3700" s="67"/>
      <c r="Y3700" s="68"/>
      <c r="Z3700" s="68"/>
      <c r="AA3700" s="68"/>
      <c r="AB3700" s="67"/>
      <c r="AC3700" s="67"/>
      <c r="AD3700" s="67"/>
      <c r="AE3700" s="67"/>
      <c r="AF3700" s="67"/>
      <c r="AG3700" s="67"/>
      <c r="AH3700" s="67"/>
      <c r="AI3700" s="67"/>
      <c r="AJ3700" s="68"/>
      <c r="AK3700" s="68"/>
      <c r="AL3700" s="68"/>
      <c r="AM3700" s="67"/>
      <c r="AN3700" s="67"/>
      <c r="AO3700" s="67"/>
      <c r="AP3700" s="67"/>
      <c r="AQ3700" s="67"/>
      <c r="AR3700" s="67"/>
      <c r="AS3700" s="67"/>
      <c r="AT3700" s="67"/>
      <c r="AU3700" s="67"/>
      <c r="AV3700" s="67"/>
      <c r="AW3700" s="67"/>
      <c r="AX3700" s="68"/>
      <c r="AY3700" s="68"/>
      <c r="AZ3700" s="69"/>
      <c r="BA3700" s="70"/>
      <c r="BB3700" s="71"/>
      <c r="BC3700" s="54"/>
      <c r="BD3700" s="41">
        <v>5</v>
      </c>
      <c r="BE3700" s="52">
        <v>54</v>
      </c>
      <c r="BF3700" s="62">
        <v>5432</v>
      </c>
      <c r="BG3700" s="275"/>
    </row>
    <row r="3701" spans="1:59" s="63" customFormat="1" ht="12.75" x14ac:dyDescent="0.2">
      <c r="A3701" s="196">
        <v>-1</v>
      </c>
      <c r="B3701" s="197" t="s">
        <v>1278</v>
      </c>
      <c r="C3701" s="208">
        <v>-11</v>
      </c>
      <c r="D3701" s="209" t="s">
        <v>1263</v>
      </c>
      <c r="E3701" s="210">
        <v>-1111</v>
      </c>
      <c r="F3701" s="211" t="s">
        <v>1264</v>
      </c>
      <c r="G3701" s="231" t="s">
        <v>1266</v>
      </c>
      <c r="H3701" s="72" t="s">
        <v>1233</v>
      </c>
      <c r="I3701" s="223" t="s">
        <v>1247</v>
      </c>
      <c r="J3701" s="73"/>
      <c r="K3701" s="73"/>
      <c r="L3701" s="73"/>
      <c r="M3701" s="74"/>
      <c r="N3701" s="247"/>
      <c r="O3701" s="306"/>
      <c r="P3701" s="105"/>
      <c r="Q3701" s="75"/>
      <c r="R3701" s="75"/>
      <c r="S3701" s="75"/>
      <c r="T3701" s="75"/>
      <c r="U3701" s="75"/>
      <c r="V3701" s="75"/>
      <c r="W3701" s="75"/>
      <c r="X3701" s="75"/>
      <c r="Y3701" s="76" t="s">
        <v>1241</v>
      </c>
      <c r="Z3701" s="77" t="s">
        <v>1241</v>
      </c>
      <c r="AA3701" s="78">
        <f>AA$2569</f>
        <v>5000</v>
      </c>
      <c r="AB3701" s="75"/>
      <c r="AC3701" s="75"/>
      <c r="AD3701" s="75"/>
      <c r="AE3701" s="75"/>
      <c r="AF3701" s="75"/>
      <c r="AG3701" s="75"/>
      <c r="AH3701" s="75"/>
      <c r="AI3701" s="75"/>
      <c r="AJ3701" s="76" t="s">
        <v>1241</v>
      </c>
      <c r="AK3701" s="77" t="s">
        <v>1241</v>
      </c>
      <c r="AL3701" s="78">
        <f>AL$2569</f>
        <v>0</v>
      </c>
      <c r="AM3701" s="75"/>
      <c r="AN3701" s="75"/>
      <c r="AO3701" s="75"/>
      <c r="AP3701" s="75"/>
      <c r="AQ3701" s="75"/>
      <c r="AR3701" s="75"/>
      <c r="AS3701" s="75"/>
      <c r="AT3701" s="75"/>
      <c r="AU3701" s="75"/>
      <c r="AV3701" s="75"/>
      <c r="AW3701" s="76" t="s">
        <v>1241</v>
      </c>
      <c r="AX3701" s="77" t="s">
        <v>1241</v>
      </c>
      <c r="AY3701" s="78">
        <f>AY$2569</f>
        <v>500</v>
      </c>
      <c r="AZ3701" s="79"/>
      <c r="BA3701" s="80" t="str">
        <f>I3701</f>
        <v>&gt; see 4711, Thermal insulation</v>
      </c>
      <c r="BB3701" s="71"/>
      <c r="BC3701" s="95"/>
      <c r="BD3701" s="41">
        <f>A3701</f>
        <v>-1</v>
      </c>
      <c r="BE3701" s="52">
        <f>C3701</f>
        <v>-11</v>
      </c>
      <c r="BF3701" s="62">
        <f>E3701</f>
        <v>-1111</v>
      </c>
      <c r="BG3701" s="276" t="str">
        <f>H3701</f>
        <v>Default Scenario (Link)</v>
      </c>
    </row>
    <row r="3702" spans="1:59" s="63" customFormat="1" ht="12.75" x14ac:dyDescent="0.2">
      <c r="A3702" s="196">
        <v>-1</v>
      </c>
      <c r="B3702" s="197" t="s">
        <v>1278</v>
      </c>
      <c r="C3702" s="208">
        <v>-11</v>
      </c>
      <c r="D3702" s="209" t="s">
        <v>1263</v>
      </c>
      <c r="E3702" s="210">
        <v>-1111</v>
      </c>
      <c r="F3702" s="211" t="s">
        <v>1264</v>
      </c>
      <c r="G3702" s="231"/>
      <c r="H3702" s="65"/>
      <c r="I3702" s="222"/>
      <c r="J3702" s="66"/>
      <c r="K3702" s="66"/>
      <c r="L3702" s="66"/>
      <c r="M3702" s="64"/>
      <c r="N3702" s="304"/>
      <c r="O3702" s="305"/>
      <c r="P3702" s="127"/>
      <c r="Q3702" s="67"/>
      <c r="R3702" s="67"/>
      <c r="S3702" s="67"/>
      <c r="T3702" s="67"/>
      <c r="U3702" s="67"/>
      <c r="V3702" s="67"/>
      <c r="W3702" s="67"/>
      <c r="X3702" s="67"/>
      <c r="Y3702" s="68"/>
      <c r="Z3702" s="68"/>
      <c r="AA3702" s="68"/>
      <c r="AB3702" s="67"/>
      <c r="AC3702" s="67"/>
      <c r="AD3702" s="67"/>
      <c r="AE3702" s="67"/>
      <c r="AF3702" s="67"/>
      <c r="AG3702" s="67"/>
      <c r="AH3702" s="67"/>
      <c r="AI3702" s="67"/>
      <c r="AJ3702" s="68"/>
      <c r="AK3702" s="68"/>
      <c r="AL3702" s="68"/>
      <c r="AM3702" s="67"/>
      <c r="AN3702" s="67"/>
      <c r="AO3702" s="67"/>
      <c r="AP3702" s="67"/>
      <c r="AQ3702" s="67"/>
      <c r="AR3702" s="67"/>
      <c r="AS3702" s="67"/>
      <c r="AT3702" s="67"/>
      <c r="AU3702" s="67"/>
      <c r="AV3702" s="67"/>
      <c r="AW3702" s="67"/>
      <c r="AX3702" s="68"/>
      <c r="AY3702" s="68"/>
      <c r="AZ3702" s="69"/>
      <c r="BA3702" s="70"/>
      <c r="BB3702" s="71"/>
      <c r="BC3702" s="54"/>
      <c r="BD3702" s="41"/>
      <c r="BE3702" s="52"/>
      <c r="BF3702" s="62"/>
      <c r="BG3702" s="275"/>
    </row>
    <row r="3703" spans="1:59" s="63" customFormat="1" ht="12.75" x14ac:dyDescent="0.2">
      <c r="A3703" s="196">
        <v>-1</v>
      </c>
      <c r="B3703" s="197" t="s">
        <v>1278</v>
      </c>
      <c r="C3703" s="208">
        <v>-11</v>
      </c>
      <c r="D3703" s="209" t="s">
        <v>1263</v>
      </c>
      <c r="E3703" s="210">
        <v>-1111</v>
      </c>
      <c r="F3703" s="211" t="s">
        <v>1264</v>
      </c>
      <c r="G3703" s="230"/>
      <c r="H3703" s="56"/>
      <c r="I3703" s="221"/>
      <c r="J3703" s="57"/>
      <c r="K3703" s="57"/>
      <c r="L3703" s="57"/>
      <c r="M3703" s="55"/>
      <c r="N3703" s="303"/>
      <c r="O3703" s="245"/>
      <c r="P3703" s="122"/>
      <c r="Q3703" s="58"/>
      <c r="R3703" s="58"/>
      <c r="S3703" s="58"/>
      <c r="T3703" s="58"/>
      <c r="U3703" s="58"/>
      <c r="V3703" s="58"/>
      <c r="W3703" s="58"/>
      <c r="X3703" s="58"/>
      <c r="Y3703" s="59"/>
      <c r="Z3703" s="59"/>
      <c r="AA3703" s="59"/>
      <c r="AB3703" s="58"/>
      <c r="AC3703" s="58"/>
      <c r="AD3703" s="58"/>
      <c r="AE3703" s="58"/>
      <c r="AF3703" s="58"/>
      <c r="AG3703" s="58"/>
      <c r="AH3703" s="58"/>
      <c r="AI3703" s="58"/>
      <c r="AJ3703" s="59"/>
      <c r="AK3703" s="59"/>
      <c r="AL3703" s="59"/>
      <c r="AM3703" s="58"/>
      <c r="AN3703" s="58"/>
      <c r="AO3703" s="58"/>
      <c r="AP3703" s="58"/>
      <c r="AQ3703" s="58"/>
      <c r="AR3703" s="58"/>
      <c r="AS3703" s="58"/>
      <c r="AT3703" s="58"/>
      <c r="AU3703" s="58"/>
      <c r="AV3703" s="58"/>
      <c r="AW3703" s="58"/>
      <c r="AX3703" s="59"/>
      <c r="AY3703" s="59"/>
      <c r="AZ3703" s="60"/>
      <c r="BA3703" s="61"/>
      <c r="BB3703" s="54"/>
      <c r="BC3703" s="54"/>
      <c r="BD3703" s="41">
        <v>5</v>
      </c>
      <c r="BE3703" s="52">
        <v>54</v>
      </c>
      <c r="BF3703" s="62">
        <v>5432</v>
      </c>
      <c r="BG3703" s="274"/>
    </row>
  </sheetData>
  <sheetProtection algorithmName="SHA-512" hashValue="nY+ICxHJRNuQ3APHN4eNfHzMWJZie5e73tFJNKqCwYILy49TbZeayDuhaYua9I+2IQ9B+Tp5gfuh/kA+m+OHWA==" saltValue="zPChLc4whx2VK8nx+tZAtw==" spinCount="100000" sheet="1" objects="1" scenarios="1"/>
  <autoFilter ref="A7:BG3658"/>
  <mergeCells count="12">
    <mergeCell ref="A3661:D3661"/>
    <mergeCell ref="F1:I1"/>
    <mergeCell ref="P1:W1"/>
    <mergeCell ref="P3:BA3"/>
    <mergeCell ref="A4:F4"/>
    <mergeCell ref="P4:BA4"/>
    <mergeCell ref="P5:Y5"/>
    <mergeCell ref="AB5:AJ5"/>
    <mergeCell ref="AK5:BA5"/>
    <mergeCell ref="B2:C2"/>
    <mergeCell ref="D2:E2"/>
    <mergeCell ref="F2:I2"/>
  </mergeCells>
  <pageMargins left="0.7" right="0.7" top="0.75" bottom="0.75" header="0.3" footer="0.3"/>
  <pageSetup paperSize="8"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G3683"/>
  <sheetViews>
    <sheetView zoomScale="70" zoomScaleNormal="70" workbookViewId="0">
      <pane ySplit="7" topLeftCell="A8" activePane="bottomLeft" state="frozen"/>
      <selection pane="bottomLeft" activeCell="G13" sqref="G13"/>
    </sheetView>
  </sheetViews>
  <sheetFormatPr defaultColWidth="15.7109375" defaultRowHeight="15" x14ac:dyDescent="0.25"/>
  <cols>
    <col min="1" max="1" width="10.7109375" style="170" customWidth="1"/>
    <col min="2" max="2" width="12.5703125" style="142" customWidth="1"/>
    <col min="3" max="3" width="12.5703125" style="199" customWidth="1"/>
    <col min="4" max="4" width="21.28515625" style="199" customWidth="1"/>
    <col min="5" max="5" width="11.28515625" style="142" customWidth="1"/>
    <col min="6" max="6" width="80.7109375" style="168" customWidth="1"/>
    <col min="7" max="7" width="53.85546875" style="171" customWidth="1"/>
    <col min="8" max="8" width="22.85546875" style="171" customWidth="1"/>
    <col min="9" max="9" width="44.28515625" style="169" customWidth="1"/>
    <col min="10" max="10" width="37.42578125" style="169" customWidth="1"/>
    <col min="11" max="11" width="10.5703125" style="169" customWidth="1"/>
    <col min="12" max="12" width="30.7109375" style="169" customWidth="1"/>
    <col min="13" max="13" width="29.140625" style="171" customWidth="1"/>
    <col min="14" max="15" width="11" style="169" customWidth="1"/>
    <col min="16" max="16" width="5.28515625" style="142" customWidth="1"/>
    <col min="17" max="21" width="4.28515625" style="142" customWidth="1"/>
    <col min="22" max="22" width="5.42578125" style="142" customWidth="1"/>
    <col min="23" max="23" width="4.85546875" style="142" customWidth="1"/>
    <col min="24" max="24" width="7.5703125" style="142" customWidth="1"/>
    <col min="25" max="27" width="10.7109375" style="142" customWidth="1"/>
    <col min="28" max="34" width="4.28515625" style="142" customWidth="1"/>
    <col min="35" max="35" width="7.140625" style="142" customWidth="1"/>
    <col min="36" max="38" width="11.140625" style="142" customWidth="1"/>
    <col min="39" max="47" width="4.28515625" style="142" customWidth="1"/>
    <col min="48" max="48" width="7.7109375" style="142" customWidth="1"/>
    <col min="49" max="51" width="11.140625" style="142" customWidth="1"/>
    <col min="52" max="52" width="18.85546875" style="142" customWidth="1"/>
    <col min="53" max="53" width="48.140625" style="142" customWidth="1"/>
    <col min="54" max="54" width="8.85546875" style="142" customWidth="1"/>
    <col min="55" max="55" width="9.42578125" style="142" customWidth="1"/>
    <col min="56" max="56" width="8.140625" style="172" customWidth="1"/>
    <col min="57" max="57" width="11.140625" style="172" customWidth="1"/>
    <col min="58" max="58" width="14" style="172" customWidth="1"/>
    <col min="59" max="59" width="28.42578125" style="142" customWidth="1"/>
    <col min="60" max="16384" width="15.7109375" style="142"/>
  </cols>
  <sheetData>
    <row r="1" spans="1:59" s="1" customFormat="1" ht="23.25" x14ac:dyDescent="0.35">
      <c r="A1" s="408"/>
      <c r="B1" s="402"/>
      <c r="C1" s="402"/>
      <c r="D1" s="402"/>
      <c r="E1" s="402"/>
      <c r="F1" s="446"/>
      <c r="G1" s="446"/>
      <c r="H1" s="446"/>
      <c r="I1" s="446"/>
      <c r="J1" s="398"/>
      <c r="K1" s="398"/>
      <c r="L1" s="398"/>
      <c r="M1" s="397"/>
      <c r="N1" s="398"/>
      <c r="O1" s="398"/>
      <c r="P1" s="447"/>
      <c r="Q1" s="447"/>
      <c r="R1" s="447"/>
      <c r="S1" s="447"/>
      <c r="T1" s="447"/>
      <c r="U1" s="447"/>
      <c r="V1" s="447"/>
      <c r="W1" s="447"/>
      <c r="X1" s="399"/>
      <c r="Y1" s="400"/>
      <c r="Z1" s="400"/>
      <c r="AA1" s="400"/>
      <c r="AB1" s="400"/>
      <c r="AC1" s="400"/>
      <c r="AD1" s="400"/>
      <c r="AE1" s="400"/>
      <c r="AF1" s="400"/>
      <c r="AG1" s="400"/>
      <c r="AH1" s="400"/>
      <c r="AI1" s="399"/>
      <c r="AJ1" s="400"/>
      <c r="AK1" s="400"/>
      <c r="AL1" s="400"/>
      <c r="AM1" s="400"/>
      <c r="AN1" s="400"/>
      <c r="AO1" s="400"/>
      <c r="AP1" s="400"/>
      <c r="AQ1" s="400"/>
      <c r="AR1" s="400"/>
      <c r="AS1" s="400"/>
      <c r="AT1" s="400"/>
      <c r="AU1" s="400"/>
      <c r="AV1" s="399"/>
      <c r="AW1" s="400"/>
      <c r="AX1" s="400"/>
      <c r="AY1" s="400"/>
      <c r="AZ1" s="401"/>
      <c r="BA1" s="401"/>
      <c r="BB1" s="401"/>
      <c r="BC1" s="402"/>
      <c r="BD1" s="409"/>
      <c r="BE1" s="410"/>
      <c r="BF1" s="410"/>
      <c r="BG1" s="403"/>
    </row>
    <row r="2" spans="1:59" s="3" customFormat="1" ht="42.75" customHeight="1" x14ac:dyDescent="0.25">
      <c r="A2" s="406"/>
      <c r="B2" s="448"/>
      <c r="C2" s="449"/>
      <c r="D2" s="449" t="s">
        <v>1319</v>
      </c>
      <c r="E2" s="449"/>
      <c r="F2" s="450" t="s">
        <v>1318</v>
      </c>
      <c r="G2" s="450"/>
      <c r="H2" s="450"/>
      <c r="I2" s="450"/>
      <c r="J2" s="450"/>
      <c r="K2" s="405"/>
      <c r="L2" s="405"/>
      <c r="M2" s="404"/>
      <c r="N2" s="405"/>
      <c r="O2" s="405"/>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11"/>
      <c r="BE2" s="411"/>
      <c r="BF2" s="411"/>
      <c r="BG2" s="407"/>
    </row>
    <row r="3" spans="1:59" s="3" customFormat="1" ht="15.75" x14ac:dyDescent="0.25">
      <c r="A3" s="4"/>
      <c r="B3" s="5"/>
      <c r="C3" s="198"/>
      <c r="D3" s="198"/>
      <c r="E3" s="5"/>
      <c r="F3" s="6"/>
      <c r="G3" s="7"/>
      <c r="H3" s="7"/>
      <c r="I3" s="7"/>
      <c r="J3" s="7"/>
      <c r="K3" s="7"/>
      <c r="L3" s="7"/>
      <c r="M3" s="7"/>
      <c r="N3" s="7"/>
      <c r="O3" s="7"/>
      <c r="P3" s="442" t="s">
        <v>0</v>
      </c>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8"/>
      <c r="BC3" s="8"/>
      <c r="BD3" s="9"/>
      <c r="BE3" s="10"/>
      <c r="BF3" s="10"/>
      <c r="BG3" s="11"/>
    </row>
    <row r="4" spans="1:59" s="18" customFormat="1" ht="32.25" x14ac:dyDescent="0.3">
      <c r="A4" s="436" t="s">
        <v>1</v>
      </c>
      <c r="B4" s="436"/>
      <c r="C4" s="436"/>
      <c r="D4" s="436"/>
      <c r="E4" s="436"/>
      <c r="F4" s="436"/>
      <c r="G4" s="253" t="s">
        <v>1182</v>
      </c>
      <c r="H4" s="14" t="s">
        <v>2</v>
      </c>
      <c r="I4" s="14" t="s">
        <v>3</v>
      </c>
      <c r="J4" s="14" t="s">
        <v>4</v>
      </c>
      <c r="K4" s="14" t="s">
        <v>5</v>
      </c>
      <c r="L4" s="14" t="s">
        <v>6</v>
      </c>
      <c r="M4" s="14" t="s">
        <v>7</v>
      </c>
      <c r="N4" s="15" t="s">
        <v>8</v>
      </c>
      <c r="O4" s="16" t="s">
        <v>9</v>
      </c>
      <c r="P4" s="437" t="s">
        <v>10</v>
      </c>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254"/>
      <c r="BC4" s="254"/>
      <c r="BD4" s="9"/>
      <c r="BE4" s="10"/>
      <c r="BF4" s="10"/>
      <c r="BG4" s="11"/>
    </row>
    <row r="5" spans="1:59" s="18" customFormat="1" ht="32.25" x14ac:dyDescent="0.3">
      <c r="A5" s="253" t="s">
        <v>1177</v>
      </c>
      <c r="B5" s="253" t="s">
        <v>1180</v>
      </c>
      <c r="C5" s="253" t="s">
        <v>1178</v>
      </c>
      <c r="D5" s="253" t="s">
        <v>1181</v>
      </c>
      <c r="E5" s="253" t="s">
        <v>1179</v>
      </c>
      <c r="F5" s="13" t="s">
        <v>1187</v>
      </c>
      <c r="G5" s="253"/>
      <c r="H5" s="14"/>
      <c r="I5" s="14"/>
      <c r="J5" s="14"/>
      <c r="K5" s="14"/>
      <c r="L5" s="14"/>
      <c r="M5" s="14"/>
      <c r="N5" s="19"/>
      <c r="O5" s="20"/>
      <c r="P5" s="432" t="s">
        <v>11</v>
      </c>
      <c r="Q5" s="432"/>
      <c r="R5" s="432"/>
      <c r="S5" s="432"/>
      <c r="T5" s="432"/>
      <c r="U5" s="432"/>
      <c r="V5" s="432"/>
      <c r="W5" s="432"/>
      <c r="X5" s="432"/>
      <c r="Y5" s="432"/>
      <c r="Z5" s="252"/>
      <c r="AA5" s="252"/>
      <c r="AB5" s="432" t="s">
        <v>12</v>
      </c>
      <c r="AC5" s="432"/>
      <c r="AD5" s="432"/>
      <c r="AE5" s="432"/>
      <c r="AF5" s="432"/>
      <c r="AG5" s="432"/>
      <c r="AH5" s="432"/>
      <c r="AI5" s="432"/>
      <c r="AJ5" s="432"/>
      <c r="AK5" s="432" t="s">
        <v>13</v>
      </c>
      <c r="AL5" s="432"/>
      <c r="AM5" s="432"/>
      <c r="AN5" s="432"/>
      <c r="AO5" s="432"/>
      <c r="AP5" s="432"/>
      <c r="AQ5" s="432"/>
      <c r="AR5" s="432"/>
      <c r="AS5" s="432"/>
      <c r="AT5" s="432"/>
      <c r="AU5" s="432"/>
      <c r="AV5" s="432"/>
      <c r="AW5" s="432"/>
      <c r="AX5" s="432"/>
      <c r="AY5" s="432"/>
      <c r="AZ5" s="432"/>
      <c r="BA5" s="432"/>
      <c r="BB5" s="252"/>
      <c r="BC5" s="252"/>
      <c r="BD5" s="9"/>
      <c r="BE5" s="10"/>
      <c r="BF5" s="10"/>
      <c r="BG5" s="11"/>
    </row>
    <row r="6" spans="1:59" s="34" customFormat="1" ht="31.5" x14ac:dyDescent="0.25">
      <c r="A6" s="22"/>
      <c r="B6" s="22"/>
      <c r="C6" s="22"/>
      <c r="D6" s="22"/>
      <c r="E6" s="22"/>
      <c r="F6" s="23"/>
      <c r="G6" s="22"/>
      <c r="H6" s="24"/>
      <c r="I6" s="24"/>
      <c r="J6" s="24"/>
      <c r="K6" s="24"/>
      <c r="L6" s="24"/>
      <c r="M6" s="24"/>
      <c r="N6" s="25"/>
      <c r="O6" s="26"/>
      <c r="P6" s="27" t="s">
        <v>14</v>
      </c>
      <c r="Q6" s="27" t="s">
        <v>15</v>
      </c>
      <c r="R6" s="27" t="s">
        <v>16</v>
      </c>
      <c r="S6" s="27" t="s">
        <v>17</v>
      </c>
      <c r="T6" s="27" t="s">
        <v>18</v>
      </c>
      <c r="U6" s="27" t="s">
        <v>19</v>
      </c>
      <c r="V6" s="27" t="s">
        <v>20</v>
      </c>
      <c r="W6" s="27" t="s">
        <v>21</v>
      </c>
      <c r="X6" s="28" t="s">
        <v>22</v>
      </c>
      <c r="Y6" s="29" t="s">
        <v>1159</v>
      </c>
      <c r="Z6" s="30" t="s">
        <v>1160</v>
      </c>
      <c r="AA6" s="31" t="s">
        <v>47</v>
      </c>
      <c r="AB6" s="27" t="s">
        <v>23</v>
      </c>
      <c r="AC6" s="27" t="s">
        <v>24</v>
      </c>
      <c r="AD6" s="27" t="s">
        <v>25</v>
      </c>
      <c r="AE6" s="27" t="s">
        <v>26</v>
      </c>
      <c r="AF6" s="27" t="s">
        <v>27</v>
      </c>
      <c r="AG6" s="27" t="s">
        <v>28</v>
      </c>
      <c r="AH6" s="27" t="s">
        <v>29</v>
      </c>
      <c r="AI6" s="28" t="s">
        <v>22</v>
      </c>
      <c r="AJ6" s="29" t="s">
        <v>1159</v>
      </c>
      <c r="AK6" s="30" t="s">
        <v>1160</v>
      </c>
      <c r="AL6" s="31" t="s">
        <v>47</v>
      </c>
      <c r="AM6" s="27" t="s">
        <v>30</v>
      </c>
      <c r="AN6" s="27" t="s">
        <v>31</v>
      </c>
      <c r="AO6" s="27" t="s">
        <v>32</v>
      </c>
      <c r="AP6" s="27" t="s">
        <v>33</v>
      </c>
      <c r="AQ6" s="27" t="s">
        <v>34</v>
      </c>
      <c r="AR6" s="27" t="s">
        <v>35</v>
      </c>
      <c r="AS6" s="27" t="s">
        <v>36</v>
      </c>
      <c r="AT6" s="27" t="s">
        <v>37</v>
      </c>
      <c r="AU6" s="27" t="s">
        <v>38</v>
      </c>
      <c r="AV6" s="28" t="s">
        <v>22</v>
      </c>
      <c r="AW6" s="29" t="s">
        <v>1159</v>
      </c>
      <c r="AX6" s="30" t="s">
        <v>1160</v>
      </c>
      <c r="AY6" s="31" t="s">
        <v>47</v>
      </c>
      <c r="AZ6" s="32" t="s">
        <v>39</v>
      </c>
      <c r="BA6" s="32" t="s">
        <v>40</v>
      </c>
      <c r="BB6" s="32"/>
      <c r="BC6" s="32"/>
      <c r="BD6" s="9"/>
      <c r="BE6" s="10"/>
      <c r="BF6" s="10"/>
      <c r="BG6" s="33"/>
    </row>
    <row r="7" spans="1:59" s="34" customFormat="1" ht="45" customHeight="1" x14ac:dyDescent="0.25">
      <c r="A7" s="22"/>
      <c r="B7" s="22"/>
      <c r="C7" s="22"/>
      <c r="D7" s="22"/>
      <c r="E7" s="22"/>
      <c r="F7" s="23"/>
      <c r="G7" s="22"/>
      <c r="H7" s="24"/>
      <c r="I7" s="24"/>
      <c r="J7" s="24"/>
      <c r="K7" s="24"/>
      <c r="L7" s="24"/>
      <c r="M7" s="24"/>
      <c r="N7" s="25"/>
      <c r="O7" s="26"/>
      <c r="P7" s="255">
        <v>100</v>
      </c>
      <c r="Q7" s="255">
        <v>250</v>
      </c>
      <c r="R7" s="255">
        <v>500</v>
      </c>
      <c r="S7" s="255">
        <v>1000</v>
      </c>
      <c r="T7" s="255">
        <v>2500</v>
      </c>
      <c r="U7" s="255">
        <v>5000</v>
      </c>
      <c r="V7" s="255">
        <v>10000</v>
      </c>
      <c r="W7" s="255">
        <v>25000</v>
      </c>
      <c r="X7" s="256"/>
      <c r="Y7" s="29" t="s">
        <v>41</v>
      </c>
      <c r="Z7" s="30" t="s">
        <v>42</v>
      </c>
      <c r="AA7" s="31"/>
      <c r="AB7" s="255">
        <v>50</v>
      </c>
      <c r="AC7" s="255">
        <v>100</v>
      </c>
      <c r="AD7" s="255">
        <v>250</v>
      </c>
      <c r="AE7" s="255">
        <v>500</v>
      </c>
      <c r="AF7" s="255">
        <v>1000</v>
      </c>
      <c r="AG7" s="255">
        <v>2500</v>
      </c>
      <c r="AH7" s="255">
        <v>5000</v>
      </c>
      <c r="AI7" s="256"/>
      <c r="AJ7" s="29" t="s">
        <v>41</v>
      </c>
      <c r="AK7" s="30" t="s">
        <v>42</v>
      </c>
      <c r="AL7" s="31"/>
      <c r="AM7" s="255">
        <v>10</v>
      </c>
      <c r="AN7" s="255">
        <v>25</v>
      </c>
      <c r="AO7" s="255">
        <v>50</v>
      </c>
      <c r="AP7" s="255">
        <v>100</v>
      </c>
      <c r="AQ7" s="255">
        <v>250</v>
      </c>
      <c r="AR7" s="255">
        <v>500</v>
      </c>
      <c r="AS7" s="255">
        <v>1000</v>
      </c>
      <c r="AT7" s="255">
        <v>2500</v>
      </c>
      <c r="AU7" s="255">
        <v>5000</v>
      </c>
      <c r="AV7" s="256"/>
      <c r="AW7" s="29" t="s">
        <v>41</v>
      </c>
      <c r="AX7" s="30" t="s">
        <v>42</v>
      </c>
      <c r="AY7" s="31"/>
      <c r="AZ7" s="32"/>
      <c r="BA7" s="32"/>
      <c r="BB7" s="32"/>
      <c r="BC7" s="32"/>
      <c r="BD7" s="9"/>
      <c r="BE7" s="10"/>
      <c r="BF7" s="10"/>
      <c r="BG7" s="33"/>
    </row>
    <row r="8" spans="1:59" s="43" customFormat="1" ht="18.75" x14ac:dyDescent="0.3">
      <c r="A8" s="257">
        <v>2</v>
      </c>
      <c r="B8" s="258" t="s">
        <v>43</v>
      </c>
      <c r="C8" s="258"/>
      <c r="D8" s="258"/>
      <c r="E8" s="259"/>
      <c r="F8" s="260"/>
      <c r="G8" s="228"/>
      <c r="H8" s="261"/>
      <c r="I8" s="262"/>
      <c r="J8" s="261"/>
      <c r="K8" s="261"/>
      <c r="L8" s="261"/>
      <c r="M8" s="263"/>
      <c r="N8" s="301"/>
      <c r="O8" s="297"/>
      <c r="P8" s="264"/>
      <c r="Q8" s="264"/>
      <c r="R8" s="264"/>
      <c r="S8" s="264"/>
      <c r="T8" s="264"/>
      <c r="U8" s="264"/>
      <c r="V8" s="264"/>
      <c r="W8" s="264"/>
      <c r="X8" s="264"/>
      <c r="Y8" s="264"/>
      <c r="Z8" s="264"/>
      <c r="AA8" s="264"/>
      <c r="AB8" s="264"/>
      <c r="AC8" s="264"/>
      <c r="AD8" s="264"/>
      <c r="AE8" s="264"/>
      <c r="AF8" s="264"/>
      <c r="AG8" s="264"/>
      <c r="AH8" s="264"/>
      <c r="AI8" s="264"/>
      <c r="AJ8" s="264"/>
      <c r="AK8" s="264"/>
      <c r="AL8" s="264"/>
      <c r="AM8" s="265"/>
      <c r="AN8" s="265"/>
      <c r="AO8" s="265"/>
      <c r="AP8" s="265"/>
      <c r="AQ8" s="265"/>
      <c r="AR8" s="265"/>
      <c r="AS8" s="265"/>
      <c r="AT8" s="264"/>
      <c r="AU8" s="264"/>
      <c r="AV8" s="264"/>
      <c r="AW8" s="264"/>
      <c r="AX8" s="264"/>
      <c r="AY8" s="332"/>
      <c r="AZ8" s="267"/>
      <c r="BA8" s="268"/>
      <c r="BB8" s="266"/>
      <c r="BC8" s="269"/>
      <c r="BD8" s="270">
        <v>2</v>
      </c>
      <c r="BE8" s="271"/>
      <c r="BF8" s="271"/>
      <c r="BG8" s="272"/>
    </row>
    <row r="9" spans="1:59" s="53" customFormat="1" ht="18.75" x14ac:dyDescent="0.3">
      <c r="A9" s="202">
        <v>2</v>
      </c>
      <c r="B9" s="203" t="s">
        <v>43</v>
      </c>
      <c r="C9" s="205">
        <v>23</v>
      </c>
      <c r="D9" s="206" t="s">
        <v>44</v>
      </c>
      <c r="E9" s="207"/>
      <c r="F9" s="207"/>
      <c r="G9" s="229"/>
      <c r="H9" s="44"/>
      <c r="I9" s="220"/>
      <c r="J9" s="44"/>
      <c r="K9" s="44"/>
      <c r="L9" s="44"/>
      <c r="M9" s="46"/>
      <c r="N9" s="302"/>
      <c r="O9" s="298"/>
      <c r="P9" s="47"/>
      <c r="Q9" s="47"/>
      <c r="R9" s="47"/>
      <c r="S9" s="47"/>
      <c r="T9" s="47"/>
      <c r="U9" s="47"/>
      <c r="V9" s="47"/>
      <c r="W9" s="47"/>
      <c r="X9" s="47"/>
      <c r="Y9" s="48"/>
      <c r="Z9" s="48"/>
      <c r="AA9" s="48"/>
      <c r="AB9" s="47"/>
      <c r="AC9" s="47"/>
      <c r="AD9" s="47"/>
      <c r="AE9" s="47"/>
      <c r="AF9" s="47"/>
      <c r="AG9" s="47"/>
      <c r="AH9" s="47"/>
      <c r="AI9" s="47"/>
      <c r="AJ9" s="48"/>
      <c r="AK9" s="48"/>
      <c r="AL9" s="48"/>
      <c r="AM9" s="47"/>
      <c r="AN9" s="47"/>
      <c r="AO9" s="47"/>
      <c r="AP9" s="47"/>
      <c r="AQ9" s="47"/>
      <c r="AR9" s="47"/>
      <c r="AS9" s="47"/>
      <c r="AT9" s="47"/>
      <c r="AU9" s="47"/>
      <c r="AV9" s="47"/>
      <c r="AW9" s="47"/>
      <c r="AX9" s="48"/>
      <c r="AY9" s="333"/>
      <c r="AZ9" s="49"/>
      <c r="BA9" s="50"/>
      <c r="BB9" s="51"/>
      <c r="BC9" s="45"/>
      <c r="BD9" s="41">
        <v>2</v>
      </c>
      <c r="BE9" s="52">
        <v>23</v>
      </c>
      <c r="BF9" s="52" t="s">
        <v>44</v>
      </c>
      <c r="BG9" s="273"/>
    </row>
    <row r="10" spans="1:59" s="63" customFormat="1" ht="12.75" x14ac:dyDescent="0.2">
      <c r="A10" s="196">
        <v>2</v>
      </c>
      <c r="B10" s="197" t="s">
        <v>43</v>
      </c>
      <c r="C10" s="208">
        <v>23</v>
      </c>
      <c r="D10" s="209" t="s">
        <v>44</v>
      </c>
      <c r="E10" s="210">
        <v>2311</v>
      </c>
      <c r="F10" s="211" t="s">
        <v>45</v>
      </c>
      <c r="G10" s="230"/>
      <c r="H10" s="56"/>
      <c r="I10" s="221"/>
      <c r="J10" s="57"/>
      <c r="K10" s="57"/>
      <c r="L10" s="57"/>
      <c r="M10" s="55"/>
      <c r="N10" s="303"/>
      <c r="O10" s="245"/>
      <c r="P10" s="122"/>
      <c r="Q10" s="58"/>
      <c r="R10" s="58"/>
      <c r="S10" s="58"/>
      <c r="T10" s="58"/>
      <c r="U10" s="58"/>
      <c r="V10" s="58"/>
      <c r="W10" s="58"/>
      <c r="X10" s="58"/>
      <c r="Y10" s="59"/>
      <c r="Z10" s="59"/>
      <c r="AA10" s="59"/>
      <c r="AB10" s="58"/>
      <c r="AC10" s="58"/>
      <c r="AD10" s="58"/>
      <c r="AE10" s="58"/>
      <c r="AF10" s="58"/>
      <c r="AG10" s="58"/>
      <c r="AH10" s="58"/>
      <c r="AI10" s="58"/>
      <c r="AJ10" s="59"/>
      <c r="AK10" s="59"/>
      <c r="AL10" s="59"/>
      <c r="AM10" s="58"/>
      <c r="AN10" s="58"/>
      <c r="AO10" s="58"/>
      <c r="AP10" s="58"/>
      <c r="AQ10" s="58"/>
      <c r="AR10" s="58"/>
      <c r="AS10" s="58"/>
      <c r="AT10" s="58"/>
      <c r="AU10" s="58"/>
      <c r="AV10" s="58"/>
      <c r="AW10" s="58"/>
      <c r="AX10" s="59"/>
      <c r="AY10" s="59"/>
      <c r="AZ10" s="60"/>
      <c r="BA10" s="61"/>
      <c r="BB10" s="54"/>
      <c r="BC10" s="54"/>
      <c r="BD10" s="41">
        <v>2</v>
      </c>
      <c r="BE10" s="52">
        <v>23</v>
      </c>
      <c r="BF10" s="62">
        <v>2311</v>
      </c>
      <c r="BG10" s="274"/>
    </row>
    <row r="11" spans="1:59" s="63" customFormat="1" ht="12.75" x14ac:dyDescent="0.2">
      <c r="A11" s="196">
        <v>2</v>
      </c>
      <c r="B11" s="197" t="s">
        <v>43</v>
      </c>
      <c r="C11" s="208">
        <v>23</v>
      </c>
      <c r="D11" s="209" t="s">
        <v>44</v>
      </c>
      <c r="E11" s="210">
        <v>2311</v>
      </c>
      <c r="F11" s="211" t="s">
        <v>45</v>
      </c>
      <c r="G11" s="231"/>
      <c r="H11" s="65"/>
      <c r="I11" s="66"/>
      <c r="J11" s="66"/>
      <c r="K11" s="66"/>
      <c r="L11" s="66"/>
      <c r="M11" s="64"/>
      <c r="N11" s="304"/>
      <c r="O11" s="305"/>
      <c r="P11" s="127"/>
      <c r="Q11" s="67"/>
      <c r="R11" s="67"/>
      <c r="S11" s="67"/>
      <c r="T11" s="67"/>
      <c r="U11" s="67"/>
      <c r="V11" s="67"/>
      <c r="W11" s="67"/>
      <c r="X11" s="67"/>
      <c r="Y11" s="68"/>
      <c r="Z11" s="68"/>
      <c r="AA11" s="68"/>
      <c r="AB11" s="67"/>
      <c r="AC11" s="67"/>
      <c r="AD11" s="67"/>
      <c r="AE11" s="67"/>
      <c r="AF11" s="67"/>
      <c r="AG11" s="67"/>
      <c r="AH11" s="67"/>
      <c r="AI11" s="67"/>
      <c r="AJ11" s="68"/>
      <c r="AK11" s="68"/>
      <c r="AL11" s="68"/>
      <c r="AM11" s="67"/>
      <c r="AN11" s="67"/>
      <c r="AO11" s="67"/>
      <c r="AP11" s="67"/>
      <c r="AQ11" s="67"/>
      <c r="AR11" s="67"/>
      <c r="AS11" s="67"/>
      <c r="AT11" s="67"/>
      <c r="AU11" s="67"/>
      <c r="AV11" s="67"/>
      <c r="AW11" s="67"/>
      <c r="AX11" s="68"/>
      <c r="AY11" s="68"/>
      <c r="AZ11" s="69"/>
      <c r="BA11" s="70"/>
      <c r="BB11" s="71"/>
      <c r="BC11" s="54"/>
      <c r="BD11" s="41">
        <v>2</v>
      </c>
      <c r="BE11" s="52">
        <v>23</v>
      </c>
      <c r="BF11" s="62">
        <v>2311</v>
      </c>
      <c r="BG11" s="275"/>
    </row>
    <row r="12" spans="1:59" s="63" customFormat="1" ht="12.75" x14ac:dyDescent="0.2">
      <c r="A12" s="196">
        <v>2</v>
      </c>
      <c r="B12" s="197" t="s">
        <v>43</v>
      </c>
      <c r="C12" s="208">
        <v>23</v>
      </c>
      <c r="D12" s="209" t="s">
        <v>44</v>
      </c>
      <c r="E12" s="210">
        <v>2311</v>
      </c>
      <c r="F12" s="211" t="s">
        <v>45</v>
      </c>
      <c r="G12" s="231" t="s">
        <v>46</v>
      </c>
      <c r="H12" s="72" t="s">
        <v>1233</v>
      </c>
      <c r="I12" s="73" t="s">
        <v>1164</v>
      </c>
      <c r="J12" s="73"/>
      <c r="K12" s="73"/>
      <c r="L12" s="73"/>
      <c r="M12" s="74"/>
      <c r="N12" s="247"/>
      <c r="O12" s="306"/>
      <c r="P12" s="105"/>
      <c r="Q12" s="75"/>
      <c r="R12" s="75"/>
      <c r="S12" s="75"/>
      <c r="T12" s="75"/>
      <c r="U12" s="75"/>
      <c r="V12" s="75"/>
      <c r="W12" s="75"/>
      <c r="X12" s="75"/>
      <c r="Y12" s="76" t="s">
        <v>1241</v>
      </c>
      <c r="Z12" s="77" t="s">
        <v>1241</v>
      </c>
      <c r="AA12" s="78">
        <f>AA$143</f>
        <v>0</v>
      </c>
      <c r="AB12" s="75"/>
      <c r="AC12" s="75"/>
      <c r="AD12" s="75"/>
      <c r="AE12" s="75"/>
      <c r="AF12" s="75"/>
      <c r="AG12" s="75"/>
      <c r="AH12" s="75"/>
      <c r="AI12" s="75"/>
      <c r="AJ12" s="76" t="s">
        <v>1241</v>
      </c>
      <c r="AK12" s="77" t="s">
        <v>1241</v>
      </c>
      <c r="AL12" s="78">
        <f>AL$143</f>
        <v>0</v>
      </c>
      <c r="AM12" s="75"/>
      <c r="AN12" s="75"/>
      <c r="AO12" s="75"/>
      <c r="AP12" s="75"/>
      <c r="AQ12" s="75"/>
      <c r="AR12" s="75"/>
      <c r="AS12" s="75"/>
      <c r="AT12" s="75"/>
      <c r="AU12" s="75"/>
      <c r="AV12" s="75"/>
      <c r="AW12" s="76" t="s">
        <v>1241</v>
      </c>
      <c r="AX12" s="77" t="s">
        <v>1241</v>
      </c>
      <c r="AY12" s="78">
        <f>AY$143</f>
        <v>25</v>
      </c>
      <c r="AZ12" s="79"/>
      <c r="BA12" s="80" t="str">
        <f>I12</f>
        <v>&gt; see 3121, In situ concrete</v>
      </c>
      <c r="BB12" s="71"/>
      <c r="BC12" s="54"/>
      <c r="BD12" s="41">
        <v>2</v>
      </c>
      <c r="BE12" s="52">
        <v>23</v>
      </c>
      <c r="BF12" s="62">
        <v>2311</v>
      </c>
      <c r="BG12" s="276" t="str">
        <f>H12</f>
        <v>Default Scenario (Link)</v>
      </c>
    </row>
    <row r="13" spans="1:59" s="63" customFormat="1" ht="12.75" x14ac:dyDescent="0.2">
      <c r="A13" s="196">
        <v>2</v>
      </c>
      <c r="B13" s="197" t="s">
        <v>43</v>
      </c>
      <c r="C13" s="208">
        <v>23</v>
      </c>
      <c r="D13" s="209" t="s">
        <v>44</v>
      </c>
      <c r="E13" s="210">
        <v>2311</v>
      </c>
      <c r="F13" s="211" t="s">
        <v>45</v>
      </c>
      <c r="G13" s="231"/>
      <c r="H13" s="65"/>
      <c r="I13" s="222"/>
      <c r="J13" s="66"/>
      <c r="K13" s="66"/>
      <c r="L13" s="66"/>
      <c r="M13" s="64"/>
      <c r="N13" s="304"/>
      <c r="O13" s="305"/>
      <c r="P13" s="127"/>
      <c r="Q13" s="67"/>
      <c r="R13" s="67"/>
      <c r="S13" s="67"/>
      <c r="T13" s="67"/>
      <c r="U13" s="67"/>
      <c r="V13" s="67"/>
      <c r="W13" s="67"/>
      <c r="X13" s="67"/>
      <c r="Y13" s="68"/>
      <c r="Z13" s="68"/>
      <c r="AA13" s="68"/>
      <c r="AB13" s="67"/>
      <c r="AC13" s="67"/>
      <c r="AD13" s="67"/>
      <c r="AE13" s="67"/>
      <c r="AF13" s="67"/>
      <c r="AG13" s="67"/>
      <c r="AH13" s="67"/>
      <c r="AI13" s="67"/>
      <c r="AJ13" s="68"/>
      <c r="AK13" s="68"/>
      <c r="AL13" s="68"/>
      <c r="AM13" s="67"/>
      <c r="AN13" s="67"/>
      <c r="AO13" s="67"/>
      <c r="AP13" s="67"/>
      <c r="AQ13" s="67"/>
      <c r="AR13" s="67"/>
      <c r="AS13" s="67"/>
      <c r="AT13" s="67"/>
      <c r="AU13" s="67"/>
      <c r="AV13" s="67"/>
      <c r="AW13" s="67"/>
      <c r="AX13" s="68"/>
      <c r="AY13" s="68"/>
      <c r="AZ13" s="69"/>
      <c r="BA13" s="70"/>
      <c r="BB13" s="71"/>
      <c r="BC13" s="54"/>
      <c r="BD13" s="41">
        <v>2</v>
      </c>
      <c r="BE13" s="52">
        <v>23</v>
      </c>
      <c r="BF13" s="62">
        <v>2311</v>
      </c>
      <c r="BG13" s="275"/>
    </row>
    <row r="14" spans="1:59" s="63" customFormat="1" ht="12.75" x14ac:dyDescent="0.2">
      <c r="A14" s="196">
        <v>2</v>
      </c>
      <c r="B14" s="197" t="s">
        <v>43</v>
      </c>
      <c r="C14" s="208">
        <v>23</v>
      </c>
      <c r="D14" s="209" t="s">
        <v>44</v>
      </c>
      <c r="E14" s="210">
        <v>2311</v>
      </c>
      <c r="F14" s="211" t="s">
        <v>45</v>
      </c>
      <c r="G14" s="230"/>
      <c r="H14" s="56"/>
      <c r="I14" s="221"/>
      <c r="J14" s="57"/>
      <c r="K14" s="57"/>
      <c r="L14" s="57"/>
      <c r="M14" s="55"/>
      <c r="N14" s="303"/>
      <c r="O14" s="245"/>
      <c r="P14" s="122"/>
      <c r="Q14" s="58"/>
      <c r="R14" s="58"/>
      <c r="S14" s="58"/>
      <c r="T14" s="58"/>
      <c r="U14" s="58"/>
      <c r="V14" s="58"/>
      <c r="W14" s="58"/>
      <c r="X14" s="58"/>
      <c r="Y14" s="59"/>
      <c r="Z14" s="59"/>
      <c r="AA14" s="59"/>
      <c r="AB14" s="58"/>
      <c r="AC14" s="58"/>
      <c r="AD14" s="58"/>
      <c r="AE14" s="58"/>
      <c r="AF14" s="58"/>
      <c r="AG14" s="58"/>
      <c r="AH14" s="58"/>
      <c r="AI14" s="58"/>
      <c r="AJ14" s="59"/>
      <c r="AK14" s="59"/>
      <c r="AL14" s="59"/>
      <c r="AM14" s="58"/>
      <c r="AN14" s="58"/>
      <c r="AO14" s="58"/>
      <c r="AP14" s="58"/>
      <c r="AQ14" s="58"/>
      <c r="AR14" s="58"/>
      <c r="AS14" s="58"/>
      <c r="AT14" s="58"/>
      <c r="AU14" s="58"/>
      <c r="AV14" s="58"/>
      <c r="AW14" s="58"/>
      <c r="AX14" s="59"/>
      <c r="AY14" s="59"/>
      <c r="AZ14" s="60"/>
      <c r="BA14" s="61"/>
      <c r="BB14" s="54"/>
      <c r="BC14" s="54"/>
      <c r="BD14" s="41">
        <v>2</v>
      </c>
      <c r="BE14" s="52">
        <v>23</v>
      </c>
      <c r="BF14" s="62">
        <v>2311</v>
      </c>
      <c r="BG14" s="274"/>
    </row>
    <row r="15" spans="1:59" s="63" customFormat="1" ht="12.75" x14ac:dyDescent="0.2">
      <c r="A15" s="196">
        <v>2</v>
      </c>
      <c r="B15" s="197" t="s">
        <v>43</v>
      </c>
      <c r="C15" s="208">
        <v>23</v>
      </c>
      <c r="D15" s="209" t="s">
        <v>44</v>
      </c>
      <c r="E15" s="210">
        <v>2311</v>
      </c>
      <c r="F15" s="211" t="s">
        <v>45</v>
      </c>
      <c r="G15" s="231"/>
      <c r="H15" s="65"/>
      <c r="I15" s="222"/>
      <c r="J15" s="66"/>
      <c r="K15" s="66"/>
      <c r="L15" s="66"/>
      <c r="M15" s="64"/>
      <c r="N15" s="304"/>
      <c r="O15" s="305"/>
      <c r="P15" s="127"/>
      <c r="Q15" s="67"/>
      <c r="R15" s="67"/>
      <c r="S15" s="67"/>
      <c r="T15" s="67"/>
      <c r="U15" s="67"/>
      <c r="V15" s="67"/>
      <c r="W15" s="67"/>
      <c r="X15" s="67"/>
      <c r="Y15" s="68"/>
      <c r="Z15" s="68"/>
      <c r="AA15" s="68"/>
      <c r="AB15" s="67"/>
      <c r="AC15" s="67"/>
      <c r="AD15" s="67"/>
      <c r="AE15" s="67"/>
      <c r="AF15" s="67"/>
      <c r="AG15" s="67"/>
      <c r="AH15" s="67"/>
      <c r="AI15" s="67"/>
      <c r="AJ15" s="68"/>
      <c r="AK15" s="68"/>
      <c r="AL15" s="68"/>
      <c r="AM15" s="67"/>
      <c r="AN15" s="67"/>
      <c r="AO15" s="67"/>
      <c r="AP15" s="67"/>
      <c r="AQ15" s="67"/>
      <c r="AR15" s="67"/>
      <c r="AS15" s="67"/>
      <c r="AT15" s="67"/>
      <c r="AU15" s="67"/>
      <c r="AV15" s="67"/>
      <c r="AW15" s="67"/>
      <c r="AX15" s="68"/>
      <c r="AY15" s="68"/>
      <c r="AZ15" s="69"/>
      <c r="BA15" s="70"/>
      <c r="BB15" s="71"/>
      <c r="BC15" s="54"/>
      <c r="BD15" s="41">
        <v>2</v>
      </c>
      <c r="BE15" s="52">
        <v>23</v>
      </c>
      <c r="BF15" s="62">
        <v>2311</v>
      </c>
      <c r="BG15" s="275"/>
    </row>
    <row r="16" spans="1:59" s="63" customFormat="1" ht="12.75" x14ac:dyDescent="0.2">
      <c r="A16" s="196">
        <v>2</v>
      </c>
      <c r="B16" s="197" t="s">
        <v>43</v>
      </c>
      <c r="C16" s="208">
        <v>23</v>
      </c>
      <c r="D16" s="209" t="s">
        <v>44</v>
      </c>
      <c r="E16" s="210">
        <v>2311</v>
      </c>
      <c r="F16" s="211" t="s">
        <v>45</v>
      </c>
      <c r="G16" s="231" t="s">
        <v>53</v>
      </c>
      <c r="H16" s="72" t="s">
        <v>1233</v>
      </c>
      <c r="I16" s="223" t="s">
        <v>1183</v>
      </c>
      <c r="J16" s="73"/>
      <c r="K16" s="73"/>
      <c r="L16" s="73"/>
      <c r="M16" s="74"/>
      <c r="N16" s="247"/>
      <c r="O16" s="306"/>
      <c r="P16" s="105"/>
      <c r="Q16" s="75"/>
      <c r="R16" s="75"/>
      <c r="S16" s="75"/>
      <c r="T16" s="75"/>
      <c r="U16" s="75"/>
      <c r="V16" s="75"/>
      <c r="W16" s="75"/>
      <c r="X16" s="75"/>
      <c r="Y16" s="76" t="s">
        <v>1241</v>
      </c>
      <c r="Z16" s="77" t="s">
        <v>1241</v>
      </c>
      <c r="AA16" s="78">
        <f>AA$126</f>
        <v>1000</v>
      </c>
      <c r="AB16" s="75"/>
      <c r="AC16" s="75"/>
      <c r="AD16" s="75"/>
      <c r="AE16" s="75"/>
      <c r="AF16" s="75"/>
      <c r="AG16" s="75"/>
      <c r="AH16" s="75"/>
      <c r="AI16" s="75"/>
      <c r="AJ16" s="76" t="s">
        <v>1241</v>
      </c>
      <c r="AK16" s="77" t="s">
        <v>1241</v>
      </c>
      <c r="AL16" s="78">
        <f>AL$126</f>
        <v>0</v>
      </c>
      <c r="AM16" s="75"/>
      <c r="AN16" s="75"/>
      <c r="AO16" s="75"/>
      <c r="AP16" s="75"/>
      <c r="AQ16" s="75"/>
      <c r="AR16" s="75"/>
      <c r="AS16" s="75"/>
      <c r="AT16" s="75"/>
      <c r="AU16" s="75"/>
      <c r="AV16" s="75"/>
      <c r="AW16" s="76" t="s">
        <v>1241</v>
      </c>
      <c r="AX16" s="77" t="s">
        <v>1241</v>
      </c>
      <c r="AY16" s="78">
        <f>AY$126</f>
        <v>1000</v>
      </c>
      <c r="AZ16" s="79"/>
      <c r="BA16" s="80" t="str">
        <f>I16</f>
        <v>&gt; see 3112, Reinforcement for in situ concrete</v>
      </c>
      <c r="BB16" s="71"/>
      <c r="BC16" s="54"/>
      <c r="BD16" s="41">
        <v>2</v>
      </c>
      <c r="BE16" s="52">
        <v>23</v>
      </c>
      <c r="BF16" s="62">
        <v>2311</v>
      </c>
      <c r="BG16" s="276" t="s">
        <v>47</v>
      </c>
    </row>
    <row r="17" spans="1:59" s="63" customFormat="1" ht="12.75" x14ac:dyDescent="0.2">
      <c r="A17" s="196">
        <v>2</v>
      </c>
      <c r="B17" s="197" t="s">
        <v>43</v>
      </c>
      <c r="C17" s="208">
        <v>23</v>
      </c>
      <c r="D17" s="209" t="s">
        <v>44</v>
      </c>
      <c r="E17" s="210">
        <v>2311</v>
      </c>
      <c r="F17" s="211" t="s">
        <v>45</v>
      </c>
      <c r="G17" s="231"/>
      <c r="H17" s="65"/>
      <c r="I17" s="222"/>
      <c r="J17" s="66"/>
      <c r="K17" s="66"/>
      <c r="L17" s="66"/>
      <c r="M17" s="64"/>
      <c r="N17" s="304"/>
      <c r="O17" s="305"/>
      <c r="P17" s="127"/>
      <c r="Q17" s="67"/>
      <c r="R17" s="67"/>
      <c r="S17" s="67"/>
      <c r="T17" s="67"/>
      <c r="U17" s="67"/>
      <c r="V17" s="67"/>
      <c r="W17" s="67"/>
      <c r="X17" s="67"/>
      <c r="Y17" s="68"/>
      <c r="Z17" s="68"/>
      <c r="AA17" s="68"/>
      <c r="AB17" s="67"/>
      <c r="AC17" s="67"/>
      <c r="AD17" s="67"/>
      <c r="AE17" s="67"/>
      <c r="AF17" s="67"/>
      <c r="AG17" s="67"/>
      <c r="AH17" s="67"/>
      <c r="AI17" s="67"/>
      <c r="AJ17" s="68"/>
      <c r="AK17" s="68"/>
      <c r="AL17" s="68"/>
      <c r="AM17" s="67"/>
      <c r="AN17" s="67"/>
      <c r="AO17" s="67"/>
      <c r="AP17" s="67"/>
      <c r="AQ17" s="67"/>
      <c r="AR17" s="67"/>
      <c r="AS17" s="67"/>
      <c r="AT17" s="67"/>
      <c r="AU17" s="67"/>
      <c r="AV17" s="67"/>
      <c r="AW17" s="67"/>
      <c r="AX17" s="68"/>
      <c r="AY17" s="68"/>
      <c r="AZ17" s="69"/>
      <c r="BA17" s="70"/>
      <c r="BB17" s="71"/>
      <c r="BC17" s="54"/>
      <c r="BD17" s="41">
        <v>2</v>
      </c>
      <c r="BE17" s="52">
        <v>23</v>
      </c>
      <c r="BF17" s="62">
        <v>2311</v>
      </c>
      <c r="BG17" s="275"/>
    </row>
    <row r="18" spans="1:59" s="63" customFormat="1" ht="12.75" x14ac:dyDescent="0.2">
      <c r="A18" s="196">
        <v>2</v>
      </c>
      <c r="B18" s="197" t="s">
        <v>43</v>
      </c>
      <c r="C18" s="208">
        <v>23</v>
      </c>
      <c r="D18" s="209" t="s">
        <v>44</v>
      </c>
      <c r="E18" s="210">
        <v>2311</v>
      </c>
      <c r="F18" s="211" t="s">
        <v>45</v>
      </c>
      <c r="G18" s="230"/>
      <c r="H18" s="56"/>
      <c r="I18" s="221"/>
      <c r="J18" s="57"/>
      <c r="K18" s="57"/>
      <c r="L18" s="57"/>
      <c r="M18" s="55"/>
      <c r="N18" s="303"/>
      <c r="O18" s="245"/>
      <c r="P18" s="122"/>
      <c r="Q18" s="58"/>
      <c r="R18" s="58"/>
      <c r="S18" s="58"/>
      <c r="T18" s="58"/>
      <c r="U18" s="58"/>
      <c r="V18" s="58"/>
      <c r="W18" s="58"/>
      <c r="X18" s="58"/>
      <c r="Y18" s="59"/>
      <c r="Z18" s="59"/>
      <c r="AA18" s="59"/>
      <c r="AB18" s="58"/>
      <c r="AC18" s="58"/>
      <c r="AD18" s="58"/>
      <c r="AE18" s="58"/>
      <c r="AF18" s="58"/>
      <c r="AG18" s="58"/>
      <c r="AH18" s="58"/>
      <c r="AI18" s="58"/>
      <c r="AJ18" s="59"/>
      <c r="AK18" s="59"/>
      <c r="AL18" s="59"/>
      <c r="AM18" s="58"/>
      <c r="AN18" s="58"/>
      <c r="AO18" s="58"/>
      <c r="AP18" s="58"/>
      <c r="AQ18" s="58"/>
      <c r="AR18" s="58"/>
      <c r="AS18" s="58"/>
      <c r="AT18" s="58"/>
      <c r="AU18" s="58"/>
      <c r="AV18" s="58"/>
      <c r="AW18" s="58"/>
      <c r="AX18" s="59"/>
      <c r="AY18" s="59"/>
      <c r="AZ18" s="60"/>
      <c r="BA18" s="61"/>
      <c r="BB18" s="54"/>
      <c r="BC18" s="54"/>
      <c r="BD18" s="41">
        <v>2</v>
      </c>
      <c r="BE18" s="52">
        <v>23</v>
      </c>
      <c r="BF18" s="62">
        <v>2311</v>
      </c>
      <c r="BG18" s="274"/>
    </row>
    <row r="19" spans="1:59" s="63" customFormat="1" ht="12.75" x14ac:dyDescent="0.2">
      <c r="A19" s="196">
        <v>2</v>
      </c>
      <c r="B19" s="197" t="s">
        <v>43</v>
      </c>
      <c r="C19" s="208">
        <v>23</v>
      </c>
      <c r="D19" s="209" t="s">
        <v>44</v>
      </c>
      <c r="E19" s="212">
        <v>2312</v>
      </c>
      <c r="F19" s="213" t="s">
        <v>55</v>
      </c>
      <c r="G19" s="232"/>
      <c r="H19" s="97"/>
      <c r="I19" s="224"/>
      <c r="J19" s="98"/>
      <c r="K19" s="98"/>
      <c r="L19" s="98"/>
      <c r="M19" s="96"/>
      <c r="N19" s="307"/>
      <c r="O19" s="246"/>
      <c r="P19" s="124"/>
      <c r="Q19" s="99"/>
      <c r="R19" s="99"/>
      <c r="S19" s="99"/>
      <c r="T19" s="99"/>
      <c r="U19" s="99"/>
      <c r="V19" s="99"/>
      <c r="W19" s="99"/>
      <c r="X19" s="99"/>
      <c r="Y19" s="100"/>
      <c r="Z19" s="100"/>
      <c r="AA19" s="100"/>
      <c r="AB19" s="99"/>
      <c r="AC19" s="99"/>
      <c r="AD19" s="99"/>
      <c r="AE19" s="99"/>
      <c r="AF19" s="99"/>
      <c r="AG19" s="99"/>
      <c r="AH19" s="99"/>
      <c r="AI19" s="99"/>
      <c r="AJ19" s="100"/>
      <c r="AK19" s="100"/>
      <c r="AL19" s="100"/>
      <c r="AM19" s="99"/>
      <c r="AN19" s="99"/>
      <c r="AO19" s="99"/>
      <c r="AP19" s="99"/>
      <c r="AQ19" s="99"/>
      <c r="AR19" s="99"/>
      <c r="AS19" s="99"/>
      <c r="AT19" s="99"/>
      <c r="AU19" s="99"/>
      <c r="AV19" s="99"/>
      <c r="AW19" s="99"/>
      <c r="AX19" s="100"/>
      <c r="AY19" s="100"/>
      <c r="AZ19" s="101"/>
      <c r="BA19" s="102"/>
      <c r="BB19" s="95"/>
      <c r="BC19" s="95"/>
      <c r="BD19" s="41">
        <v>2</v>
      </c>
      <c r="BE19" s="52">
        <v>23</v>
      </c>
      <c r="BF19" s="103">
        <v>2312</v>
      </c>
      <c r="BG19" s="277"/>
    </row>
    <row r="20" spans="1:59" s="63" customFormat="1" ht="12.75" x14ac:dyDescent="0.2">
      <c r="A20" s="196">
        <v>2</v>
      </c>
      <c r="B20" s="197" t="s">
        <v>43</v>
      </c>
      <c r="C20" s="208">
        <v>23</v>
      </c>
      <c r="D20" s="209" t="s">
        <v>44</v>
      </c>
      <c r="E20" s="212">
        <v>2312</v>
      </c>
      <c r="F20" s="213" t="s">
        <v>55</v>
      </c>
      <c r="G20" s="231"/>
      <c r="H20" s="65"/>
      <c r="I20" s="222"/>
      <c r="J20" s="66"/>
      <c r="K20" s="66"/>
      <c r="L20" s="66"/>
      <c r="M20" s="64"/>
      <c r="N20" s="308"/>
      <c r="O20" s="309"/>
      <c r="P20" s="127"/>
      <c r="Q20" s="67"/>
      <c r="R20" s="67"/>
      <c r="S20" s="67"/>
      <c r="T20" s="67"/>
      <c r="U20" s="67"/>
      <c r="V20" s="67"/>
      <c r="W20" s="67"/>
      <c r="X20" s="67"/>
      <c r="Y20" s="68"/>
      <c r="Z20" s="68"/>
      <c r="AA20" s="68"/>
      <c r="AB20" s="67"/>
      <c r="AC20" s="67"/>
      <c r="AD20" s="67"/>
      <c r="AE20" s="67"/>
      <c r="AF20" s="67"/>
      <c r="AG20" s="67"/>
      <c r="AH20" s="67"/>
      <c r="AI20" s="67"/>
      <c r="AJ20" s="68"/>
      <c r="AK20" s="68"/>
      <c r="AL20" s="68"/>
      <c r="AM20" s="67"/>
      <c r="AN20" s="67"/>
      <c r="AO20" s="67"/>
      <c r="AP20" s="67"/>
      <c r="AQ20" s="67"/>
      <c r="AR20" s="67"/>
      <c r="AS20" s="67"/>
      <c r="AT20" s="67"/>
      <c r="AU20" s="67"/>
      <c r="AV20" s="67"/>
      <c r="AW20" s="67"/>
      <c r="AX20" s="68"/>
      <c r="AY20" s="68"/>
      <c r="AZ20" s="69"/>
      <c r="BA20" s="70"/>
      <c r="BB20" s="71"/>
      <c r="BC20" s="95"/>
      <c r="BD20" s="41">
        <v>2</v>
      </c>
      <c r="BE20" s="52">
        <v>23</v>
      </c>
      <c r="BF20" s="103">
        <v>2312</v>
      </c>
      <c r="BG20" s="275"/>
    </row>
    <row r="21" spans="1:59" s="63" customFormat="1" ht="12.75" x14ac:dyDescent="0.2">
      <c r="A21" s="196">
        <v>2</v>
      </c>
      <c r="B21" s="197" t="s">
        <v>43</v>
      </c>
      <c r="C21" s="208">
        <v>23</v>
      </c>
      <c r="D21" s="209" t="s">
        <v>44</v>
      </c>
      <c r="E21" s="212">
        <v>2312</v>
      </c>
      <c r="F21" s="213" t="s">
        <v>55</v>
      </c>
      <c r="G21" s="231" t="s">
        <v>56</v>
      </c>
      <c r="H21" s="72" t="s">
        <v>1233</v>
      </c>
      <c r="I21" s="223" t="s">
        <v>1163</v>
      </c>
      <c r="J21" s="73"/>
      <c r="K21" s="73"/>
      <c r="L21" s="73"/>
      <c r="M21" s="74"/>
      <c r="N21" s="247"/>
      <c r="O21" s="306"/>
      <c r="P21" s="105"/>
      <c r="Q21" s="75"/>
      <c r="R21" s="75"/>
      <c r="S21" s="75"/>
      <c r="T21" s="75"/>
      <c r="U21" s="75"/>
      <c r="V21" s="75"/>
      <c r="W21" s="75"/>
      <c r="X21" s="75"/>
      <c r="Y21" s="76" t="s">
        <v>1241</v>
      </c>
      <c r="Z21" s="77" t="s">
        <v>1241</v>
      </c>
      <c r="AA21" s="78">
        <f>AA$221</f>
        <v>0</v>
      </c>
      <c r="AB21" s="75"/>
      <c r="AC21" s="75"/>
      <c r="AD21" s="75"/>
      <c r="AE21" s="75"/>
      <c r="AF21" s="75"/>
      <c r="AG21" s="75"/>
      <c r="AH21" s="75"/>
      <c r="AI21" s="75"/>
      <c r="AJ21" s="76" t="s">
        <v>1241</v>
      </c>
      <c r="AK21" s="77" t="s">
        <v>1241</v>
      </c>
      <c r="AL21" s="78">
        <f>AL$221</f>
        <v>0</v>
      </c>
      <c r="AM21" s="75"/>
      <c r="AN21" s="75"/>
      <c r="AO21" s="75"/>
      <c r="AP21" s="75"/>
      <c r="AQ21" s="75"/>
      <c r="AR21" s="75"/>
      <c r="AS21" s="75"/>
      <c r="AT21" s="75"/>
      <c r="AU21" s="75"/>
      <c r="AV21" s="75"/>
      <c r="AW21" s="76" t="s">
        <v>1241</v>
      </c>
      <c r="AX21" s="77" t="s">
        <v>1241</v>
      </c>
      <c r="AY21" s="78">
        <f>AY$221</f>
        <v>50</v>
      </c>
      <c r="AZ21" s="79"/>
      <c r="BA21" s="80" t="str">
        <f>I21</f>
        <v>&gt; see 3131, Precast concrete</v>
      </c>
      <c r="BB21" s="71"/>
      <c r="BC21" s="95"/>
      <c r="BD21" s="41">
        <v>2</v>
      </c>
      <c r="BE21" s="52">
        <v>23</v>
      </c>
      <c r="BF21" s="103">
        <v>2312</v>
      </c>
      <c r="BG21" s="276" t="s">
        <v>47</v>
      </c>
    </row>
    <row r="22" spans="1:59" s="63" customFormat="1" ht="12.75" x14ac:dyDescent="0.2">
      <c r="A22" s="196">
        <v>2</v>
      </c>
      <c r="B22" s="197" t="s">
        <v>43</v>
      </c>
      <c r="C22" s="208">
        <v>23</v>
      </c>
      <c r="D22" s="209" t="s">
        <v>44</v>
      </c>
      <c r="E22" s="212">
        <v>2312</v>
      </c>
      <c r="F22" s="213" t="s">
        <v>55</v>
      </c>
      <c r="G22" s="231"/>
      <c r="H22" s="65"/>
      <c r="I22" s="222"/>
      <c r="J22" s="66"/>
      <c r="K22" s="66"/>
      <c r="L22" s="66"/>
      <c r="M22" s="64"/>
      <c r="N22" s="308"/>
      <c r="O22" s="309"/>
      <c r="P22" s="127"/>
      <c r="Q22" s="67"/>
      <c r="R22" s="67"/>
      <c r="S22" s="67"/>
      <c r="T22" s="67"/>
      <c r="U22" s="67"/>
      <c r="V22" s="67"/>
      <c r="W22" s="67"/>
      <c r="X22" s="67"/>
      <c r="Y22" s="68"/>
      <c r="Z22" s="68"/>
      <c r="AA22" s="68"/>
      <c r="AB22" s="67"/>
      <c r="AC22" s="67"/>
      <c r="AD22" s="67"/>
      <c r="AE22" s="67"/>
      <c r="AF22" s="67"/>
      <c r="AG22" s="67"/>
      <c r="AH22" s="67"/>
      <c r="AI22" s="67"/>
      <c r="AJ22" s="68"/>
      <c r="AK22" s="68"/>
      <c r="AL22" s="68"/>
      <c r="AM22" s="67"/>
      <c r="AN22" s="67"/>
      <c r="AO22" s="67"/>
      <c r="AP22" s="67"/>
      <c r="AQ22" s="67"/>
      <c r="AR22" s="67"/>
      <c r="AS22" s="67"/>
      <c r="AT22" s="67"/>
      <c r="AU22" s="67"/>
      <c r="AV22" s="67"/>
      <c r="AW22" s="67"/>
      <c r="AX22" s="68"/>
      <c r="AY22" s="68"/>
      <c r="AZ22" s="69"/>
      <c r="BA22" s="70"/>
      <c r="BB22" s="71"/>
      <c r="BC22" s="95"/>
      <c r="BD22" s="41">
        <v>2</v>
      </c>
      <c r="BE22" s="52">
        <v>23</v>
      </c>
      <c r="BF22" s="103">
        <v>2312</v>
      </c>
      <c r="BG22" s="275"/>
    </row>
    <row r="23" spans="1:59" s="63" customFormat="1" ht="12.75" x14ac:dyDescent="0.2">
      <c r="A23" s="196">
        <v>2</v>
      </c>
      <c r="B23" s="197" t="s">
        <v>43</v>
      </c>
      <c r="C23" s="208">
        <v>23</v>
      </c>
      <c r="D23" s="209" t="s">
        <v>44</v>
      </c>
      <c r="E23" s="212">
        <v>2312</v>
      </c>
      <c r="F23" s="213" t="s">
        <v>55</v>
      </c>
      <c r="G23" s="232"/>
      <c r="H23" s="97"/>
      <c r="I23" s="224"/>
      <c r="J23" s="98"/>
      <c r="K23" s="98"/>
      <c r="L23" s="98"/>
      <c r="M23" s="96"/>
      <c r="N23" s="310"/>
      <c r="O23" s="311"/>
      <c r="P23" s="124"/>
      <c r="Q23" s="99"/>
      <c r="R23" s="99"/>
      <c r="S23" s="99"/>
      <c r="T23" s="99"/>
      <c r="U23" s="99"/>
      <c r="V23" s="99"/>
      <c r="W23" s="99"/>
      <c r="X23" s="99"/>
      <c r="Y23" s="100"/>
      <c r="Z23" s="100"/>
      <c r="AA23" s="100"/>
      <c r="AB23" s="99"/>
      <c r="AC23" s="99"/>
      <c r="AD23" s="99"/>
      <c r="AE23" s="99"/>
      <c r="AF23" s="99"/>
      <c r="AG23" s="99"/>
      <c r="AH23" s="99"/>
      <c r="AI23" s="99"/>
      <c r="AJ23" s="100"/>
      <c r="AK23" s="100"/>
      <c r="AL23" s="100"/>
      <c r="AM23" s="99"/>
      <c r="AN23" s="99"/>
      <c r="AO23" s="99"/>
      <c r="AP23" s="99"/>
      <c r="AQ23" s="99"/>
      <c r="AR23" s="99"/>
      <c r="AS23" s="99"/>
      <c r="AT23" s="99"/>
      <c r="AU23" s="99"/>
      <c r="AV23" s="99"/>
      <c r="AW23" s="99"/>
      <c r="AX23" s="100"/>
      <c r="AY23" s="100"/>
      <c r="AZ23" s="101"/>
      <c r="BA23" s="102"/>
      <c r="BB23" s="95"/>
      <c r="BC23" s="95"/>
      <c r="BD23" s="41">
        <v>2</v>
      </c>
      <c r="BE23" s="52">
        <v>23</v>
      </c>
      <c r="BF23" s="103">
        <v>2312</v>
      </c>
      <c r="BG23" s="277"/>
    </row>
    <row r="24" spans="1:59" s="63" customFormat="1" ht="12.75" x14ac:dyDescent="0.2">
      <c r="A24" s="196">
        <v>2</v>
      </c>
      <c r="B24" s="197" t="s">
        <v>43</v>
      </c>
      <c r="C24" s="208">
        <v>23</v>
      </c>
      <c r="D24" s="209" t="s">
        <v>44</v>
      </c>
      <c r="E24" s="210">
        <v>2313</v>
      </c>
      <c r="F24" s="211" t="s">
        <v>57</v>
      </c>
      <c r="G24" s="230"/>
      <c r="H24" s="56"/>
      <c r="I24" s="221"/>
      <c r="J24" s="57"/>
      <c r="K24" s="57"/>
      <c r="L24" s="57"/>
      <c r="M24" s="55"/>
      <c r="N24" s="303"/>
      <c r="O24" s="245"/>
      <c r="P24" s="122"/>
      <c r="Q24" s="58"/>
      <c r="R24" s="58"/>
      <c r="S24" s="58"/>
      <c r="T24" s="58"/>
      <c r="U24" s="58"/>
      <c r="V24" s="58"/>
      <c r="W24" s="58"/>
      <c r="X24" s="58"/>
      <c r="Y24" s="59"/>
      <c r="Z24" s="59"/>
      <c r="AA24" s="59"/>
      <c r="AB24" s="58"/>
      <c r="AC24" s="58"/>
      <c r="AD24" s="58"/>
      <c r="AE24" s="58"/>
      <c r="AF24" s="58"/>
      <c r="AG24" s="58"/>
      <c r="AH24" s="58"/>
      <c r="AI24" s="58"/>
      <c r="AJ24" s="59"/>
      <c r="AK24" s="59"/>
      <c r="AL24" s="59"/>
      <c r="AM24" s="58"/>
      <c r="AN24" s="58"/>
      <c r="AO24" s="58"/>
      <c r="AP24" s="58"/>
      <c r="AQ24" s="58"/>
      <c r="AR24" s="58"/>
      <c r="AS24" s="58"/>
      <c r="AT24" s="58"/>
      <c r="AU24" s="58"/>
      <c r="AV24" s="58"/>
      <c r="AW24" s="58"/>
      <c r="AX24" s="59"/>
      <c r="AY24" s="59"/>
      <c r="AZ24" s="60"/>
      <c r="BA24" s="61"/>
      <c r="BB24" s="54"/>
      <c r="BC24" s="54"/>
      <c r="BD24" s="41">
        <v>2</v>
      </c>
      <c r="BE24" s="52">
        <v>23</v>
      </c>
      <c r="BF24" s="62">
        <v>2313</v>
      </c>
      <c r="BG24" s="274"/>
    </row>
    <row r="25" spans="1:59" s="63" customFormat="1" ht="12.75" x14ac:dyDescent="0.2">
      <c r="A25" s="196">
        <v>2</v>
      </c>
      <c r="B25" s="197" t="s">
        <v>43</v>
      </c>
      <c r="C25" s="208">
        <v>23</v>
      </c>
      <c r="D25" s="209" t="s">
        <v>44</v>
      </c>
      <c r="E25" s="210">
        <v>2313</v>
      </c>
      <c r="F25" s="211" t="s">
        <v>57</v>
      </c>
      <c r="G25" s="231" t="s">
        <v>1188</v>
      </c>
      <c r="H25" s="65"/>
      <c r="I25" s="222"/>
      <c r="J25" s="66"/>
      <c r="K25" s="66"/>
      <c r="L25" s="66"/>
      <c r="M25" s="64"/>
      <c r="N25" s="308"/>
      <c r="O25" s="309"/>
      <c r="P25" s="127"/>
      <c r="Q25" s="67"/>
      <c r="R25" s="67"/>
      <c r="S25" s="67"/>
      <c r="T25" s="67"/>
      <c r="U25" s="67"/>
      <c r="V25" s="67"/>
      <c r="W25" s="67"/>
      <c r="X25" s="67"/>
      <c r="Y25" s="68"/>
      <c r="Z25" s="68"/>
      <c r="AA25" s="68"/>
      <c r="AB25" s="67"/>
      <c r="AC25" s="67"/>
      <c r="AD25" s="67"/>
      <c r="AE25" s="67"/>
      <c r="AF25" s="67"/>
      <c r="AG25" s="67"/>
      <c r="AH25" s="67"/>
      <c r="AI25" s="67"/>
      <c r="AJ25" s="68"/>
      <c r="AK25" s="68"/>
      <c r="AL25" s="68"/>
      <c r="AM25" s="67"/>
      <c r="AN25" s="67"/>
      <c r="AO25" s="67"/>
      <c r="AP25" s="67"/>
      <c r="AQ25" s="67"/>
      <c r="AR25" s="67"/>
      <c r="AS25" s="67"/>
      <c r="AT25" s="67"/>
      <c r="AU25" s="67"/>
      <c r="AV25" s="67"/>
      <c r="AW25" s="67"/>
      <c r="AX25" s="68"/>
      <c r="AY25" s="68"/>
      <c r="AZ25" s="69"/>
      <c r="BA25" s="70"/>
      <c r="BB25" s="71"/>
      <c r="BC25" s="54"/>
      <c r="BD25" s="41">
        <v>2</v>
      </c>
      <c r="BE25" s="52">
        <v>23</v>
      </c>
      <c r="BF25" s="62">
        <v>2313</v>
      </c>
      <c r="BG25" s="275"/>
    </row>
    <row r="26" spans="1:59" s="63" customFormat="1" ht="12.75" x14ac:dyDescent="0.2">
      <c r="A26" s="196">
        <v>2</v>
      </c>
      <c r="B26" s="197" t="s">
        <v>43</v>
      </c>
      <c r="C26" s="208">
        <v>23</v>
      </c>
      <c r="D26" s="209" t="s">
        <v>44</v>
      </c>
      <c r="E26" s="210">
        <v>2313</v>
      </c>
      <c r="F26" s="211" t="s">
        <v>57</v>
      </c>
      <c r="G26" s="231" t="s">
        <v>1188</v>
      </c>
      <c r="H26" s="72" t="s">
        <v>47</v>
      </c>
      <c r="I26" s="223"/>
      <c r="J26" s="73"/>
      <c r="K26" s="73"/>
      <c r="L26" s="73"/>
      <c r="M26" s="74"/>
      <c r="N26" s="247"/>
      <c r="O26" s="306"/>
      <c r="P26" s="105"/>
      <c r="Q26" s="75"/>
      <c r="R26" s="75"/>
      <c r="S26" s="75"/>
      <c r="T26" s="75"/>
      <c r="U26" s="75"/>
      <c r="V26" s="75"/>
      <c r="W26" s="75"/>
      <c r="X26" s="75"/>
      <c r="Y26" s="76">
        <f>IF(ISNUMBER(VLOOKUP(Y28,P$7:W$7,MATCH(Y28,P$7:W$7))),VLOOKUP(Y28,P$7:W$7,MATCH(Y28,P$7:W$7)),IF(N30=0,"No Data",IF(Y28&gt;0,"&lt;100",0)))</f>
        <v>10000</v>
      </c>
      <c r="Z26" s="77">
        <f>IF(ISNUMBER(VLOOKUP(Z30,P$7:W$7,MATCH(Z30,P$7:W$7))),VLOOKUP(Z30,P$7:W$7,MATCH(Z30,P$7:W$7)),IF(N30=0,"No Data",IF(Z30&gt;0,"&lt;100",0)))</f>
        <v>10000</v>
      </c>
      <c r="AA26" s="106">
        <f>IF(ISNUMBER(Z26),Z26,0)</f>
        <v>10000</v>
      </c>
      <c r="AB26" s="75"/>
      <c r="AC26" s="75"/>
      <c r="AD26" s="75"/>
      <c r="AE26" s="75"/>
      <c r="AF26" s="75"/>
      <c r="AG26" s="75"/>
      <c r="AH26" s="75"/>
      <c r="AI26" s="75"/>
      <c r="AJ26" s="76">
        <f>IF(ISNUMBER(VLOOKUP(AJ28,AB$7:AH$7,MATCH(AJ28,AB$7:AH$7))),VLOOKUP(AJ28,AB$7:AH$7,MATCH(AJ28,AB$7:AH$7)),IF(N30=0,"No Data",IF(AJ28&gt;0,"&lt;50",0)))</f>
        <v>0</v>
      </c>
      <c r="AK26" s="77">
        <f>IF(ISNUMBER(VLOOKUP(AK30,AB$7:AH$7,MATCH(AK30,AB$7:AH$7))),VLOOKUP(AK30,AB$7:AH$7,MATCH(AK30,AB$7:AH$7)),IF(N30=0,"No Data",IF(AK30&gt;0,"&lt;50",0)))</f>
        <v>0</v>
      </c>
      <c r="AL26" s="106">
        <f>IF(ISNUMBER(AK26),AK26,0)</f>
        <v>0</v>
      </c>
      <c r="AM26" s="75"/>
      <c r="AN26" s="75"/>
      <c r="AO26" s="75"/>
      <c r="AP26" s="75"/>
      <c r="AQ26" s="75"/>
      <c r="AR26" s="75"/>
      <c r="AS26" s="75"/>
      <c r="AT26" s="75"/>
      <c r="AU26" s="75"/>
      <c r="AV26" s="75"/>
      <c r="AW26" s="76">
        <f>IF(ISNUMBER(VLOOKUP(AW28,AM$7:AU$7,MATCH(AW28,AM$7:AU$7))),VLOOKUP(AW28,AM$7:AU$7,MATCH(AW28,AM$7:AU$7)),IF(N30=0,"No Data",IF(AW28&gt;0,"&lt;10",0)))</f>
        <v>500</v>
      </c>
      <c r="AX26" s="77">
        <f>IF(ISNUMBER(VLOOKUP(AX30,AM$7:AU$7,MATCH(AX30,AM$7:AU$7))),VLOOKUP(AX30,AM$7:AU$7,MATCH(AX30,AM$7:AU$7)),IF(N30=0,"No Data",IF(AX30&gt;0,"&lt;10",0)))</f>
        <v>500</v>
      </c>
      <c r="AY26" s="106">
        <f>IF(ISNUMBER(AX26),AX26,0)</f>
        <v>500</v>
      </c>
      <c r="AZ26" s="79"/>
      <c r="BA26" s="80"/>
      <c r="BB26" s="71"/>
      <c r="BC26" s="54"/>
      <c r="BD26" s="41">
        <v>2</v>
      </c>
      <c r="BE26" s="52">
        <v>23</v>
      </c>
      <c r="BF26" s="62">
        <v>2313</v>
      </c>
      <c r="BG26" s="276" t="s">
        <v>47</v>
      </c>
    </row>
    <row r="27" spans="1:59" s="63" customFormat="1" ht="12.75" x14ac:dyDescent="0.2">
      <c r="A27" s="196">
        <v>2</v>
      </c>
      <c r="B27" s="197" t="s">
        <v>43</v>
      </c>
      <c r="C27" s="208">
        <v>23</v>
      </c>
      <c r="D27" s="209" t="s">
        <v>44</v>
      </c>
      <c r="E27" s="210">
        <v>2313</v>
      </c>
      <c r="F27" s="211" t="s">
        <v>57</v>
      </c>
      <c r="G27" s="231" t="s">
        <v>1188</v>
      </c>
      <c r="H27" s="81" t="s">
        <v>48</v>
      </c>
      <c r="I27" s="223"/>
      <c r="J27" s="73"/>
      <c r="K27" s="73"/>
      <c r="L27" s="73"/>
      <c r="M27" s="74"/>
      <c r="N27" s="247"/>
      <c r="O27" s="306"/>
      <c r="P27" s="105"/>
      <c r="Q27" s="75"/>
      <c r="R27" s="75"/>
      <c r="S27" s="75"/>
      <c r="T27" s="75"/>
      <c r="U27" s="75"/>
      <c r="V27" s="75"/>
      <c r="W27" s="75"/>
      <c r="X27" s="75"/>
      <c r="Y27" s="82">
        <f>MIN(X31:X34)</f>
        <v>100</v>
      </c>
      <c r="Z27" s="83"/>
      <c r="AA27" s="83"/>
      <c r="AB27" s="75"/>
      <c r="AC27" s="75"/>
      <c r="AD27" s="75"/>
      <c r="AE27" s="75"/>
      <c r="AF27" s="75"/>
      <c r="AG27" s="75"/>
      <c r="AH27" s="75"/>
      <c r="AI27" s="75"/>
      <c r="AJ27" s="82">
        <f>MIN(AI31:AI34)</f>
        <v>0</v>
      </c>
      <c r="AK27" s="83"/>
      <c r="AL27" s="83"/>
      <c r="AM27" s="75"/>
      <c r="AN27" s="75"/>
      <c r="AO27" s="75"/>
      <c r="AP27" s="75"/>
      <c r="AQ27" s="75"/>
      <c r="AR27" s="75"/>
      <c r="AS27" s="75"/>
      <c r="AT27" s="75"/>
      <c r="AU27" s="75"/>
      <c r="AV27" s="75"/>
      <c r="AW27" s="82">
        <f>MIN(AV31:AV34)</f>
        <v>100</v>
      </c>
      <c r="AX27" s="83"/>
      <c r="AY27" s="83"/>
      <c r="AZ27" s="79"/>
      <c r="BA27" s="80"/>
      <c r="BB27" s="71"/>
      <c r="BC27" s="54"/>
      <c r="BD27" s="41">
        <v>2</v>
      </c>
      <c r="BE27" s="52">
        <v>23</v>
      </c>
      <c r="BF27" s="62">
        <v>2313</v>
      </c>
      <c r="BG27" s="278" t="s">
        <v>48</v>
      </c>
    </row>
    <row r="28" spans="1:59" s="63" customFormat="1" ht="12.75" x14ac:dyDescent="0.2">
      <c r="A28" s="196">
        <v>2</v>
      </c>
      <c r="B28" s="197" t="s">
        <v>43</v>
      </c>
      <c r="C28" s="208">
        <v>23</v>
      </c>
      <c r="D28" s="209" t="s">
        <v>44</v>
      </c>
      <c r="E28" s="210">
        <v>2313</v>
      </c>
      <c r="F28" s="211" t="s">
        <v>57</v>
      </c>
      <c r="G28" s="231" t="s">
        <v>1188</v>
      </c>
      <c r="H28" s="81" t="s">
        <v>49</v>
      </c>
      <c r="I28" s="223"/>
      <c r="J28" s="73"/>
      <c r="K28" s="73"/>
      <c r="L28" s="73"/>
      <c r="M28" s="74"/>
      <c r="N28" s="247"/>
      <c r="O28" s="306"/>
      <c r="P28" s="105"/>
      <c r="Q28" s="75"/>
      <c r="R28" s="75"/>
      <c r="S28" s="75"/>
      <c r="T28" s="75"/>
      <c r="U28" s="75"/>
      <c r="V28" s="75"/>
      <c r="W28" s="75"/>
      <c r="X28" s="75"/>
      <c r="Y28" s="84">
        <f>IF(ISNUMBER(AVERAGE(X31:X34)),AVERAGE(X31:X34),0)</f>
        <v>12550</v>
      </c>
      <c r="Z28" s="83"/>
      <c r="AA28" s="83"/>
      <c r="AB28" s="75"/>
      <c r="AC28" s="75"/>
      <c r="AD28" s="75"/>
      <c r="AE28" s="75"/>
      <c r="AF28" s="75"/>
      <c r="AG28" s="75"/>
      <c r="AH28" s="75"/>
      <c r="AI28" s="75"/>
      <c r="AJ28" s="84">
        <f>IF(ISNUMBER(AVERAGE(AI31:AI34)),AVERAGE(AI31:AI34),0)</f>
        <v>0</v>
      </c>
      <c r="AK28" s="83"/>
      <c r="AL28" s="83"/>
      <c r="AM28" s="75"/>
      <c r="AN28" s="75"/>
      <c r="AO28" s="75"/>
      <c r="AP28" s="75"/>
      <c r="AQ28" s="75"/>
      <c r="AR28" s="75"/>
      <c r="AS28" s="75"/>
      <c r="AT28" s="75"/>
      <c r="AU28" s="75"/>
      <c r="AV28" s="75"/>
      <c r="AW28" s="84">
        <f>IF(ISNUMBER(AVERAGE(AV31:AV34)),AVERAGE(AV31:AV34),0)</f>
        <v>925</v>
      </c>
      <c r="AX28" s="83"/>
      <c r="AY28" s="83"/>
      <c r="AZ28" s="79"/>
      <c r="BA28" s="80"/>
      <c r="BB28" s="71"/>
      <c r="BC28" s="54"/>
      <c r="BD28" s="41">
        <v>2</v>
      </c>
      <c r="BE28" s="52">
        <v>23</v>
      </c>
      <c r="BF28" s="62">
        <v>2313</v>
      </c>
      <c r="BG28" s="278" t="s">
        <v>49</v>
      </c>
    </row>
    <row r="29" spans="1:59" s="63" customFormat="1" ht="12.75" x14ac:dyDescent="0.2">
      <c r="A29" s="196">
        <v>2</v>
      </c>
      <c r="B29" s="197" t="s">
        <v>43</v>
      </c>
      <c r="C29" s="208">
        <v>23</v>
      </c>
      <c r="D29" s="209" t="s">
        <v>44</v>
      </c>
      <c r="E29" s="210">
        <v>2313</v>
      </c>
      <c r="F29" s="211" t="s">
        <v>57</v>
      </c>
      <c r="G29" s="231" t="s">
        <v>1188</v>
      </c>
      <c r="H29" s="81" t="s">
        <v>50</v>
      </c>
      <c r="I29" s="223"/>
      <c r="J29" s="73"/>
      <c r="K29" s="73"/>
      <c r="L29" s="73"/>
      <c r="M29" s="74"/>
      <c r="N29" s="247"/>
      <c r="O29" s="306"/>
      <c r="P29" s="105"/>
      <c r="Q29" s="75"/>
      <c r="R29" s="75"/>
      <c r="S29" s="75"/>
      <c r="T29" s="75"/>
      <c r="U29" s="75"/>
      <c r="V29" s="75"/>
      <c r="W29" s="75"/>
      <c r="X29" s="75"/>
      <c r="Y29" s="84">
        <f>MAX(X31:X34)</f>
        <v>25000</v>
      </c>
      <c r="Z29" s="83"/>
      <c r="AA29" s="83"/>
      <c r="AB29" s="75"/>
      <c r="AC29" s="75"/>
      <c r="AD29" s="75"/>
      <c r="AE29" s="75"/>
      <c r="AF29" s="75"/>
      <c r="AG29" s="75"/>
      <c r="AH29" s="75"/>
      <c r="AI29" s="75"/>
      <c r="AJ29" s="84">
        <f>MAX(AI31:AI34)</f>
        <v>0</v>
      </c>
      <c r="AK29" s="83"/>
      <c r="AL29" s="83"/>
      <c r="AM29" s="75"/>
      <c r="AN29" s="75"/>
      <c r="AO29" s="75"/>
      <c r="AP29" s="75"/>
      <c r="AQ29" s="75"/>
      <c r="AR29" s="75"/>
      <c r="AS29" s="75"/>
      <c r="AT29" s="75"/>
      <c r="AU29" s="75"/>
      <c r="AV29" s="75"/>
      <c r="AW29" s="84">
        <f>MAX(AV31:AV34)</f>
        <v>2500</v>
      </c>
      <c r="AX29" s="83"/>
      <c r="AY29" s="83"/>
      <c r="AZ29" s="79"/>
      <c r="BA29" s="80"/>
      <c r="BB29" s="71"/>
      <c r="BC29" s="54"/>
      <c r="BD29" s="41">
        <v>2</v>
      </c>
      <c r="BE29" s="52">
        <v>23</v>
      </c>
      <c r="BF29" s="62">
        <v>2313</v>
      </c>
      <c r="BG29" s="278" t="s">
        <v>50</v>
      </c>
    </row>
    <row r="30" spans="1:59" s="63" customFormat="1" ht="12.75" x14ac:dyDescent="0.2">
      <c r="A30" s="196">
        <v>2</v>
      </c>
      <c r="B30" s="197" t="s">
        <v>43</v>
      </c>
      <c r="C30" s="208">
        <v>23</v>
      </c>
      <c r="D30" s="209" t="s">
        <v>44</v>
      </c>
      <c r="E30" s="210">
        <v>2313</v>
      </c>
      <c r="F30" s="211" t="s">
        <v>57</v>
      </c>
      <c r="G30" s="231" t="s">
        <v>1188</v>
      </c>
      <c r="H30" s="85" t="s">
        <v>51</v>
      </c>
      <c r="I30" s="223"/>
      <c r="J30" s="73"/>
      <c r="K30" s="73"/>
      <c r="L30" s="73"/>
      <c r="M30" s="74"/>
      <c r="N30" s="248">
        <f>SUM(N31:N34)</f>
        <v>4</v>
      </c>
      <c r="O30" s="293">
        <f>SUM(O31:O34)</f>
        <v>1</v>
      </c>
      <c r="P30" s="292"/>
      <c r="Q30" s="87"/>
      <c r="R30" s="87"/>
      <c r="S30" s="87"/>
      <c r="T30" s="87"/>
      <c r="U30" s="87"/>
      <c r="V30" s="87"/>
      <c r="W30" s="87"/>
      <c r="X30" s="87"/>
      <c r="Y30" s="88"/>
      <c r="Z30" s="107">
        <f>SUM(Z$31:Z$34)</f>
        <v>12550</v>
      </c>
      <c r="AA30" s="88"/>
      <c r="AB30" s="87"/>
      <c r="AC30" s="87"/>
      <c r="AD30" s="87"/>
      <c r="AE30" s="87"/>
      <c r="AF30" s="87"/>
      <c r="AG30" s="87"/>
      <c r="AH30" s="87"/>
      <c r="AI30" s="87"/>
      <c r="AJ30" s="88"/>
      <c r="AK30" s="107">
        <f>SUM(AK31:AK34)</f>
        <v>0</v>
      </c>
      <c r="AL30" s="88"/>
      <c r="AM30" s="87"/>
      <c r="AN30" s="87"/>
      <c r="AO30" s="87"/>
      <c r="AP30" s="87"/>
      <c r="AQ30" s="87"/>
      <c r="AR30" s="87"/>
      <c r="AS30" s="87"/>
      <c r="AT30" s="87"/>
      <c r="AU30" s="87"/>
      <c r="AV30" s="87"/>
      <c r="AW30" s="88"/>
      <c r="AX30" s="107">
        <f>SUM(AX31:AX34)</f>
        <v>925</v>
      </c>
      <c r="AY30" s="88"/>
      <c r="AZ30" s="79"/>
      <c r="BA30" s="80"/>
      <c r="BB30" s="71"/>
      <c r="BC30" s="54"/>
      <c r="BD30" s="41">
        <v>2</v>
      </c>
      <c r="BE30" s="52">
        <v>23</v>
      </c>
      <c r="BF30" s="62">
        <v>2313</v>
      </c>
      <c r="BG30" s="279" t="s">
        <v>51</v>
      </c>
    </row>
    <row r="31" spans="1:59" s="63" customFormat="1" ht="12.75" x14ac:dyDescent="0.2">
      <c r="A31" s="196">
        <v>2</v>
      </c>
      <c r="B31" s="197" t="s">
        <v>43</v>
      </c>
      <c r="C31" s="208">
        <v>23</v>
      </c>
      <c r="D31" s="209" t="s">
        <v>44</v>
      </c>
      <c r="E31" s="210">
        <v>2313</v>
      </c>
      <c r="F31" s="211" t="s">
        <v>57</v>
      </c>
      <c r="G31" s="231" t="s">
        <v>1188</v>
      </c>
      <c r="H31" s="89" t="s">
        <v>52</v>
      </c>
      <c r="I31" s="90" t="s">
        <v>58</v>
      </c>
      <c r="J31" s="90" t="s">
        <v>59</v>
      </c>
      <c r="K31" s="90" t="s">
        <v>60</v>
      </c>
      <c r="L31" s="90" t="s">
        <v>61</v>
      </c>
      <c r="M31" s="91"/>
      <c r="N31" s="312">
        <v>1</v>
      </c>
      <c r="O31" s="313">
        <f>N31/N$30</f>
        <v>0.25</v>
      </c>
      <c r="P31" s="104"/>
      <c r="Q31" s="92"/>
      <c r="R31" s="92"/>
      <c r="S31" s="92"/>
      <c r="T31" s="92"/>
      <c r="U31" s="92"/>
      <c r="V31" s="92"/>
      <c r="W31" s="92">
        <v>1</v>
      </c>
      <c r="X31" s="109">
        <f>P31*P$7+Q31*Q$7+R31*R$7+S31*S$7+T31*T$7+U31*U$7+V31*V$7+W31*W$7</f>
        <v>25000</v>
      </c>
      <c r="Y31" s="83"/>
      <c r="Z31" s="110">
        <f>X31*$O31</f>
        <v>6250</v>
      </c>
      <c r="AA31" s="111"/>
      <c r="AB31" s="92"/>
      <c r="AC31" s="92"/>
      <c r="AD31" s="92"/>
      <c r="AE31" s="92"/>
      <c r="AF31" s="92"/>
      <c r="AG31" s="92"/>
      <c r="AH31" s="92"/>
      <c r="AI31" s="109">
        <f>AB31*AB$7+AC31*AC$7+AD31*AD$7+AE31*AE$7+AF31*AF$7+AG31*AG$7+AH31*AH$7</f>
        <v>0</v>
      </c>
      <c r="AJ31" s="83"/>
      <c r="AK31" s="110">
        <f>AI31*$O31</f>
        <v>0</v>
      </c>
      <c r="AL31" s="111"/>
      <c r="AM31" s="92"/>
      <c r="AN31" s="92"/>
      <c r="AO31" s="92"/>
      <c r="AP31" s="92">
        <v>1</v>
      </c>
      <c r="AQ31" s="92"/>
      <c r="AR31" s="92"/>
      <c r="AS31" s="92"/>
      <c r="AT31" s="92"/>
      <c r="AU31" s="92"/>
      <c r="AV31" s="109">
        <f>AM31*AM$7+AN31*AN$7+AO31*AO$7+AP31*AP$7+AQ31*AQ$7+AR31*AR$7+AS31*AS$7+AT31*AT$7+AU31*AU$7</f>
        <v>100</v>
      </c>
      <c r="AW31" s="75"/>
      <c r="AX31" s="110">
        <f>AV31*$O31</f>
        <v>25</v>
      </c>
      <c r="AY31" s="111"/>
      <c r="AZ31" s="93"/>
      <c r="BA31" s="94" t="s">
        <v>62</v>
      </c>
      <c r="BB31" s="71"/>
      <c r="BC31" s="54"/>
      <c r="BD31" s="41">
        <v>2</v>
      </c>
      <c r="BE31" s="52">
        <v>23</v>
      </c>
      <c r="BF31" s="62">
        <v>2313</v>
      </c>
      <c r="BG31" s="280" t="s">
        <v>52</v>
      </c>
    </row>
    <row r="32" spans="1:59" s="63" customFormat="1" ht="12.75" x14ac:dyDescent="0.2">
      <c r="A32" s="196">
        <v>2</v>
      </c>
      <c r="B32" s="197" t="s">
        <v>43</v>
      </c>
      <c r="C32" s="208">
        <v>23</v>
      </c>
      <c r="D32" s="209" t="s">
        <v>44</v>
      </c>
      <c r="E32" s="210">
        <v>2313</v>
      </c>
      <c r="F32" s="211" t="s">
        <v>57</v>
      </c>
      <c r="G32" s="231" t="s">
        <v>1188</v>
      </c>
      <c r="H32" s="89"/>
      <c r="I32" s="90" t="s">
        <v>63</v>
      </c>
      <c r="J32" s="90"/>
      <c r="K32" s="90" t="s">
        <v>64</v>
      </c>
      <c r="L32" s="90" t="s">
        <v>65</v>
      </c>
      <c r="M32" s="91"/>
      <c r="N32" s="312">
        <v>1</v>
      </c>
      <c r="O32" s="313">
        <f>N32/N$30</f>
        <v>0.25</v>
      </c>
      <c r="P32" s="104">
        <v>1</v>
      </c>
      <c r="Q32" s="92"/>
      <c r="R32" s="92"/>
      <c r="S32" s="92"/>
      <c r="T32" s="92"/>
      <c r="U32" s="92"/>
      <c r="V32" s="92"/>
      <c r="W32" s="92"/>
      <c r="X32" s="109">
        <f>P32*P$7+Q32*Q$7+R32*R$7+S32*S$7+T32*T$7+U32*U$7+V32*V$7+W32*W$7</f>
        <v>100</v>
      </c>
      <c r="Y32" s="83"/>
      <c r="Z32" s="110">
        <f>X32*$O32</f>
        <v>25</v>
      </c>
      <c r="AA32" s="111"/>
      <c r="AB32" s="92"/>
      <c r="AC32" s="92"/>
      <c r="AD32" s="92"/>
      <c r="AE32" s="92"/>
      <c r="AF32" s="92"/>
      <c r="AG32" s="92"/>
      <c r="AH32" s="92"/>
      <c r="AI32" s="109">
        <f>AB32*AB$7+AC32*AC$7+AD32*AD$7+AE32*AE$7+AF32*AF$7+AG32*AG$7+AH32*AH$7</f>
        <v>0</v>
      </c>
      <c r="AJ32" s="83"/>
      <c r="AK32" s="110">
        <f>AI32*$O32</f>
        <v>0</v>
      </c>
      <c r="AL32" s="111"/>
      <c r="AM32" s="92"/>
      <c r="AN32" s="92"/>
      <c r="AO32" s="92"/>
      <c r="AP32" s="92"/>
      <c r="AQ32" s="92"/>
      <c r="AR32" s="92"/>
      <c r="AS32" s="92"/>
      <c r="AT32" s="92">
        <v>1</v>
      </c>
      <c r="AU32" s="92"/>
      <c r="AV32" s="109">
        <f>AM32*AM$7+AN32*AN$7+AO32*AO$7+AP32*AP$7+AQ32*AQ$7+AR32*AR$7+AS32*AS$7+AT32*AT$7+AU32*AU$7</f>
        <v>2500</v>
      </c>
      <c r="AW32" s="75"/>
      <c r="AX32" s="110">
        <f>AV32*$O32</f>
        <v>625</v>
      </c>
      <c r="AY32" s="111"/>
      <c r="AZ32" s="93"/>
      <c r="BA32" s="94" t="s">
        <v>62</v>
      </c>
      <c r="BB32" s="71"/>
      <c r="BC32" s="54"/>
      <c r="BD32" s="41">
        <v>2</v>
      </c>
      <c r="BE32" s="52">
        <v>23</v>
      </c>
      <c r="BF32" s="62">
        <v>2313</v>
      </c>
      <c r="BG32" s="280" t="s">
        <v>52</v>
      </c>
    </row>
    <row r="33" spans="1:59" s="63" customFormat="1" ht="24" x14ac:dyDescent="0.2">
      <c r="A33" s="196">
        <v>2</v>
      </c>
      <c r="B33" s="197" t="s">
        <v>43</v>
      </c>
      <c r="C33" s="208">
        <v>23</v>
      </c>
      <c r="D33" s="209" t="s">
        <v>44</v>
      </c>
      <c r="E33" s="210">
        <v>2313</v>
      </c>
      <c r="F33" s="211" t="s">
        <v>57</v>
      </c>
      <c r="G33" s="231" t="s">
        <v>1188</v>
      </c>
      <c r="H33" s="89"/>
      <c r="I33" s="90" t="s">
        <v>66</v>
      </c>
      <c r="J33" s="90"/>
      <c r="K33" s="90" t="s">
        <v>64</v>
      </c>
      <c r="L33" s="90" t="s">
        <v>1221</v>
      </c>
      <c r="M33" s="91"/>
      <c r="N33" s="312">
        <v>1</v>
      </c>
      <c r="O33" s="313">
        <f>N33/N$30</f>
        <v>0.25</v>
      </c>
      <c r="P33" s="104">
        <v>1</v>
      </c>
      <c r="Q33" s="92"/>
      <c r="R33" s="92"/>
      <c r="S33" s="92"/>
      <c r="T33" s="92"/>
      <c r="U33" s="92"/>
      <c r="V33" s="92"/>
      <c r="W33" s="92"/>
      <c r="X33" s="109">
        <f>P33*P$7+Q33*Q$7+R33*R$7+S33*S$7+T33*T$7+U33*U$7+V33*V$7+W33*W$7</f>
        <v>100</v>
      </c>
      <c r="Y33" s="83"/>
      <c r="Z33" s="110">
        <f>X33*$O33</f>
        <v>25</v>
      </c>
      <c r="AA33" s="111"/>
      <c r="AB33" s="92"/>
      <c r="AC33" s="92"/>
      <c r="AD33" s="92"/>
      <c r="AE33" s="92"/>
      <c r="AF33" s="92"/>
      <c r="AG33" s="92"/>
      <c r="AH33" s="92"/>
      <c r="AI33" s="109">
        <f>AB33*AB$7+AC33*AC$7+AD33*AD$7+AE33*AE$7+AF33*AF$7+AG33*AG$7+AH33*AH$7</f>
        <v>0</v>
      </c>
      <c r="AJ33" s="83"/>
      <c r="AK33" s="110">
        <f>AI33*$O33</f>
        <v>0</v>
      </c>
      <c r="AL33" s="111"/>
      <c r="AM33" s="92"/>
      <c r="AN33" s="92"/>
      <c r="AO33" s="92"/>
      <c r="AP33" s="92"/>
      <c r="AQ33" s="92"/>
      <c r="AR33" s="92"/>
      <c r="AS33" s="92">
        <v>1</v>
      </c>
      <c r="AT33" s="92"/>
      <c r="AU33" s="92"/>
      <c r="AV33" s="109">
        <f>AM33*AM$7+AN33*AN$7+AO33*AO$7+AP33*AP$7+AQ33*AQ$7+AR33*AR$7+AS33*AS$7+AT33*AT$7+AU33*AU$7</f>
        <v>1000</v>
      </c>
      <c r="AW33" s="75"/>
      <c r="AX33" s="110">
        <f>AV33*$O33</f>
        <v>250</v>
      </c>
      <c r="AY33" s="111"/>
      <c r="AZ33" s="93"/>
      <c r="BA33" s="94" t="s">
        <v>62</v>
      </c>
      <c r="BB33" s="71"/>
      <c r="BC33" s="54"/>
      <c r="BD33" s="41">
        <v>2</v>
      </c>
      <c r="BE33" s="52">
        <v>23</v>
      </c>
      <c r="BF33" s="62">
        <v>2313</v>
      </c>
      <c r="BG33" s="280" t="s">
        <v>52</v>
      </c>
    </row>
    <row r="34" spans="1:59" s="63" customFormat="1" ht="12.75" x14ac:dyDescent="0.2">
      <c r="A34" s="196">
        <v>2</v>
      </c>
      <c r="B34" s="197" t="s">
        <v>43</v>
      </c>
      <c r="C34" s="208">
        <v>23</v>
      </c>
      <c r="D34" s="209" t="s">
        <v>44</v>
      </c>
      <c r="E34" s="210">
        <v>2313</v>
      </c>
      <c r="F34" s="211" t="s">
        <v>57</v>
      </c>
      <c r="G34" s="231" t="s">
        <v>1188</v>
      </c>
      <c r="H34" s="89"/>
      <c r="I34" s="90" t="s">
        <v>67</v>
      </c>
      <c r="J34" s="90"/>
      <c r="K34" s="90" t="s">
        <v>68</v>
      </c>
      <c r="L34" s="90" t="s">
        <v>69</v>
      </c>
      <c r="M34" s="91"/>
      <c r="N34" s="312">
        <v>1</v>
      </c>
      <c r="O34" s="313">
        <f>N34/N$30</f>
        <v>0.25</v>
      </c>
      <c r="P34" s="104"/>
      <c r="Q34" s="92"/>
      <c r="R34" s="92"/>
      <c r="S34" s="92"/>
      <c r="T34" s="92"/>
      <c r="U34" s="92"/>
      <c r="V34" s="92"/>
      <c r="W34" s="92">
        <v>1</v>
      </c>
      <c r="X34" s="109">
        <f>P34*P$7+Q34*Q$7+R34*R$7+S34*S$7+T34*T$7+U34*U$7+V34*V$7+W34*W$7</f>
        <v>25000</v>
      </c>
      <c r="Y34" s="83"/>
      <c r="Z34" s="110">
        <f>X34*$O34</f>
        <v>6250</v>
      </c>
      <c r="AA34" s="111"/>
      <c r="AB34" s="92"/>
      <c r="AC34" s="92"/>
      <c r="AD34" s="92"/>
      <c r="AE34" s="92"/>
      <c r="AF34" s="92"/>
      <c r="AG34" s="92"/>
      <c r="AH34" s="92"/>
      <c r="AI34" s="109">
        <f>AB34*AB$7+AC34*AC$7+AD34*AD$7+AE34*AE$7+AF34*AF$7+AG34*AG$7+AH34*AH$7</f>
        <v>0</v>
      </c>
      <c r="AJ34" s="83"/>
      <c r="AK34" s="110">
        <f>AI34*$O34</f>
        <v>0</v>
      </c>
      <c r="AL34" s="111"/>
      <c r="AM34" s="92"/>
      <c r="AN34" s="92"/>
      <c r="AO34" s="92"/>
      <c r="AP34" s="92">
        <v>1</v>
      </c>
      <c r="AQ34" s="92"/>
      <c r="AR34" s="92"/>
      <c r="AS34" s="92"/>
      <c r="AT34" s="92"/>
      <c r="AU34" s="92"/>
      <c r="AV34" s="109">
        <f>AM34*AM$7+AN34*AN$7+AO34*AO$7+AP34*AP$7+AQ34*AQ$7+AR34*AR$7+AS34*AS$7+AT34*AT$7+AU34*AU$7</f>
        <v>100</v>
      </c>
      <c r="AW34" s="75"/>
      <c r="AX34" s="110">
        <f>AV34*$O34</f>
        <v>25</v>
      </c>
      <c r="AY34" s="111"/>
      <c r="AZ34" s="93"/>
      <c r="BA34" s="94" t="s">
        <v>62</v>
      </c>
      <c r="BB34" s="71"/>
      <c r="BC34" s="54"/>
      <c r="BD34" s="41">
        <v>2</v>
      </c>
      <c r="BE34" s="52">
        <v>23</v>
      </c>
      <c r="BF34" s="62">
        <v>2313</v>
      </c>
      <c r="BG34" s="280" t="s">
        <v>52</v>
      </c>
    </row>
    <row r="35" spans="1:59" s="63" customFormat="1" ht="12.75" x14ac:dyDescent="0.2">
      <c r="A35" s="196">
        <v>2</v>
      </c>
      <c r="B35" s="197" t="s">
        <v>43</v>
      </c>
      <c r="C35" s="208">
        <v>23</v>
      </c>
      <c r="D35" s="209" t="s">
        <v>44</v>
      </c>
      <c r="E35" s="210">
        <v>2313</v>
      </c>
      <c r="F35" s="211" t="s">
        <v>57</v>
      </c>
      <c r="G35" s="231" t="s">
        <v>1188</v>
      </c>
      <c r="H35" s="65"/>
      <c r="I35" s="222"/>
      <c r="J35" s="66"/>
      <c r="K35" s="66"/>
      <c r="L35" s="66"/>
      <c r="M35" s="64"/>
      <c r="N35" s="308"/>
      <c r="O35" s="309"/>
      <c r="P35" s="127"/>
      <c r="Q35" s="67"/>
      <c r="R35" s="67"/>
      <c r="S35" s="67"/>
      <c r="T35" s="67"/>
      <c r="U35" s="67"/>
      <c r="V35" s="67"/>
      <c r="W35" s="67"/>
      <c r="X35" s="67"/>
      <c r="Y35" s="68"/>
      <c r="Z35" s="68"/>
      <c r="AA35" s="68"/>
      <c r="AB35" s="67"/>
      <c r="AC35" s="67"/>
      <c r="AD35" s="67"/>
      <c r="AE35" s="67"/>
      <c r="AF35" s="67"/>
      <c r="AG35" s="67"/>
      <c r="AH35" s="67"/>
      <c r="AI35" s="67"/>
      <c r="AJ35" s="68"/>
      <c r="AK35" s="68"/>
      <c r="AL35" s="68"/>
      <c r="AM35" s="67"/>
      <c r="AN35" s="67"/>
      <c r="AO35" s="67"/>
      <c r="AP35" s="67"/>
      <c r="AQ35" s="67"/>
      <c r="AR35" s="67"/>
      <c r="AS35" s="67"/>
      <c r="AT35" s="67"/>
      <c r="AU35" s="67"/>
      <c r="AV35" s="67"/>
      <c r="AW35" s="67"/>
      <c r="AX35" s="68"/>
      <c r="AY35" s="68"/>
      <c r="AZ35" s="69"/>
      <c r="BA35" s="70"/>
      <c r="BB35" s="71"/>
      <c r="BC35" s="54"/>
      <c r="BD35" s="41">
        <v>2</v>
      </c>
      <c r="BE35" s="52">
        <v>23</v>
      </c>
      <c r="BF35" s="62">
        <v>2313</v>
      </c>
      <c r="BG35" s="275"/>
    </row>
    <row r="36" spans="1:59" s="63" customFormat="1" ht="12.75" x14ac:dyDescent="0.2">
      <c r="A36" s="196">
        <v>2</v>
      </c>
      <c r="B36" s="197" t="s">
        <v>43</v>
      </c>
      <c r="C36" s="208">
        <v>23</v>
      </c>
      <c r="D36" s="209" t="s">
        <v>44</v>
      </c>
      <c r="E36" s="210">
        <v>2313</v>
      </c>
      <c r="F36" s="211" t="s">
        <v>57</v>
      </c>
      <c r="G36" s="230"/>
      <c r="H36" s="56"/>
      <c r="I36" s="221"/>
      <c r="J36" s="57"/>
      <c r="K36" s="57"/>
      <c r="L36" s="57"/>
      <c r="M36" s="55"/>
      <c r="N36" s="303"/>
      <c r="O36" s="245"/>
      <c r="P36" s="122"/>
      <c r="Q36" s="58"/>
      <c r="R36" s="58"/>
      <c r="S36" s="58"/>
      <c r="T36" s="58"/>
      <c r="U36" s="58"/>
      <c r="V36" s="58"/>
      <c r="W36" s="58"/>
      <c r="X36" s="58"/>
      <c r="Y36" s="59"/>
      <c r="Z36" s="59"/>
      <c r="AA36" s="59"/>
      <c r="AB36" s="58"/>
      <c r="AC36" s="58"/>
      <c r="AD36" s="58"/>
      <c r="AE36" s="58"/>
      <c r="AF36" s="58"/>
      <c r="AG36" s="58"/>
      <c r="AH36" s="58"/>
      <c r="AI36" s="58"/>
      <c r="AJ36" s="59"/>
      <c r="AK36" s="59"/>
      <c r="AL36" s="59"/>
      <c r="AM36" s="58"/>
      <c r="AN36" s="58"/>
      <c r="AO36" s="58"/>
      <c r="AP36" s="58"/>
      <c r="AQ36" s="58"/>
      <c r="AR36" s="58"/>
      <c r="AS36" s="58"/>
      <c r="AT36" s="58"/>
      <c r="AU36" s="58"/>
      <c r="AV36" s="58"/>
      <c r="AW36" s="58"/>
      <c r="AX36" s="59"/>
      <c r="AY36" s="59"/>
      <c r="AZ36" s="60"/>
      <c r="BA36" s="61"/>
      <c r="BB36" s="54"/>
      <c r="BC36" s="54"/>
      <c r="BD36" s="41">
        <v>2</v>
      </c>
      <c r="BE36" s="52">
        <v>23</v>
      </c>
      <c r="BF36" s="62">
        <v>2313</v>
      </c>
      <c r="BG36" s="274"/>
    </row>
    <row r="37" spans="1:59" s="63" customFormat="1" ht="12.75" x14ac:dyDescent="0.2">
      <c r="A37" s="196">
        <v>2</v>
      </c>
      <c r="B37" s="197" t="s">
        <v>43</v>
      </c>
      <c r="C37" s="208">
        <v>23</v>
      </c>
      <c r="D37" s="209" t="s">
        <v>44</v>
      </c>
      <c r="E37" s="212">
        <v>2314</v>
      </c>
      <c r="F37" s="213" t="s">
        <v>70</v>
      </c>
      <c r="G37" s="232"/>
      <c r="H37" s="97"/>
      <c r="I37" s="224"/>
      <c r="J37" s="98"/>
      <c r="K37" s="98"/>
      <c r="L37" s="98"/>
      <c r="M37" s="96"/>
      <c r="N37" s="307"/>
      <c r="O37" s="246"/>
      <c r="P37" s="124"/>
      <c r="Q37" s="99"/>
      <c r="R37" s="99"/>
      <c r="S37" s="99"/>
      <c r="T37" s="99"/>
      <c r="U37" s="99"/>
      <c r="V37" s="99"/>
      <c r="W37" s="99"/>
      <c r="X37" s="99"/>
      <c r="Y37" s="100"/>
      <c r="Z37" s="100"/>
      <c r="AA37" s="100"/>
      <c r="AB37" s="99"/>
      <c r="AC37" s="99"/>
      <c r="AD37" s="99"/>
      <c r="AE37" s="99"/>
      <c r="AF37" s="99"/>
      <c r="AG37" s="99"/>
      <c r="AH37" s="99"/>
      <c r="AI37" s="99"/>
      <c r="AJ37" s="100"/>
      <c r="AK37" s="100"/>
      <c r="AL37" s="100"/>
      <c r="AM37" s="99"/>
      <c r="AN37" s="99"/>
      <c r="AO37" s="99"/>
      <c r="AP37" s="99"/>
      <c r="AQ37" s="99"/>
      <c r="AR37" s="99"/>
      <c r="AS37" s="99"/>
      <c r="AT37" s="99"/>
      <c r="AU37" s="99"/>
      <c r="AV37" s="99"/>
      <c r="AW37" s="99"/>
      <c r="AX37" s="100"/>
      <c r="AY37" s="100"/>
      <c r="AZ37" s="101"/>
      <c r="BA37" s="102"/>
      <c r="BB37" s="95"/>
      <c r="BC37" s="95"/>
      <c r="BD37" s="41">
        <v>2</v>
      </c>
      <c r="BE37" s="52">
        <v>23</v>
      </c>
      <c r="BF37" s="103">
        <v>2314</v>
      </c>
      <c r="BG37" s="277"/>
    </row>
    <row r="38" spans="1:59" s="63" customFormat="1" ht="12.75" x14ac:dyDescent="0.2">
      <c r="A38" s="196">
        <v>2</v>
      </c>
      <c r="B38" s="197" t="s">
        <v>43</v>
      </c>
      <c r="C38" s="208">
        <v>23</v>
      </c>
      <c r="D38" s="209" t="s">
        <v>44</v>
      </c>
      <c r="E38" s="212">
        <v>2314</v>
      </c>
      <c r="F38" s="213" t="s">
        <v>70</v>
      </c>
      <c r="G38" s="231" t="s">
        <v>1188</v>
      </c>
      <c r="H38" s="65"/>
      <c r="I38" s="222"/>
      <c r="J38" s="66"/>
      <c r="K38" s="66"/>
      <c r="L38" s="66"/>
      <c r="M38" s="64"/>
      <c r="N38" s="308"/>
      <c r="O38" s="309"/>
      <c r="P38" s="127"/>
      <c r="Q38" s="67"/>
      <c r="R38" s="67"/>
      <c r="S38" s="67"/>
      <c r="T38" s="67"/>
      <c r="U38" s="67"/>
      <c r="V38" s="67"/>
      <c r="W38" s="67"/>
      <c r="X38" s="67"/>
      <c r="Y38" s="68"/>
      <c r="Z38" s="68"/>
      <c r="AA38" s="68"/>
      <c r="AB38" s="67"/>
      <c r="AC38" s="67"/>
      <c r="AD38" s="67"/>
      <c r="AE38" s="67"/>
      <c r="AF38" s="67"/>
      <c r="AG38" s="67"/>
      <c r="AH38" s="67"/>
      <c r="AI38" s="67"/>
      <c r="AJ38" s="68"/>
      <c r="AK38" s="68"/>
      <c r="AL38" s="68"/>
      <c r="AM38" s="67"/>
      <c r="AN38" s="67"/>
      <c r="AO38" s="67"/>
      <c r="AP38" s="67"/>
      <c r="AQ38" s="67"/>
      <c r="AR38" s="67"/>
      <c r="AS38" s="67"/>
      <c r="AT38" s="67"/>
      <c r="AU38" s="67"/>
      <c r="AV38" s="67"/>
      <c r="AW38" s="67"/>
      <c r="AX38" s="68"/>
      <c r="AY38" s="68"/>
      <c r="AZ38" s="69"/>
      <c r="BA38" s="70"/>
      <c r="BB38" s="71"/>
      <c r="BC38" s="95"/>
      <c r="BD38" s="41">
        <v>2</v>
      </c>
      <c r="BE38" s="52">
        <v>23</v>
      </c>
      <c r="BF38" s="103">
        <v>2314</v>
      </c>
      <c r="BG38" s="275"/>
    </row>
    <row r="39" spans="1:59" s="63" customFormat="1" ht="12.75" x14ac:dyDescent="0.2">
      <c r="A39" s="196">
        <v>2</v>
      </c>
      <c r="B39" s="197" t="s">
        <v>43</v>
      </c>
      <c r="C39" s="208">
        <v>23</v>
      </c>
      <c r="D39" s="209" t="s">
        <v>44</v>
      </c>
      <c r="E39" s="212">
        <v>2314</v>
      </c>
      <c r="F39" s="213" t="s">
        <v>70</v>
      </c>
      <c r="G39" s="231" t="s">
        <v>1188</v>
      </c>
      <c r="H39" s="72" t="s">
        <v>47</v>
      </c>
      <c r="I39" s="223"/>
      <c r="J39" s="73"/>
      <c r="K39" s="73"/>
      <c r="L39" s="73"/>
      <c r="M39" s="74"/>
      <c r="N39" s="247"/>
      <c r="O39" s="306"/>
      <c r="P39" s="105"/>
      <c r="Q39" s="75"/>
      <c r="R39" s="75"/>
      <c r="S39" s="75"/>
      <c r="T39" s="75"/>
      <c r="U39" s="75"/>
      <c r="V39" s="75"/>
      <c r="W39" s="75"/>
      <c r="X39" s="75"/>
      <c r="Y39" s="76">
        <f>IF(ISNUMBER(VLOOKUP(Y41,P$7:W$7,MATCH(Y41,P$7:W$7))),VLOOKUP(Y41,P$7:W$7,MATCH(Y41,P$7:W$7)),IF(N43=0,"No Data",IF(Y41&gt;0,"&lt;100",0)))</f>
        <v>5000</v>
      </c>
      <c r="Z39" s="77">
        <f>IF(ISNUMBER(VLOOKUP(Z43,P$7:W$7,MATCH(Z43,P$7:W$7))),VLOOKUP(Z43,P$7:W$7,MATCH(Z43,P$7:W$7)),IF(N43=0,"No Data",IF(Z43&gt;0,"&lt;100",0)))</f>
        <v>5000</v>
      </c>
      <c r="AA39" s="106">
        <f>IF(ISNUMBER(Z39),Z39,0)</f>
        <v>5000</v>
      </c>
      <c r="AB39" s="75"/>
      <c r="AC39" s="75"/>
      <c r="AD39" s="75"/>
      <c r="AE39" s="75"/>
      <c r="AF39" s="75"/>
      <c r="AG39" s="75"/>
      <c r="AH39" s="75"/>
      <c r="AI39" s="75"/>
      <c r="AJ39" s="76">
        <f>IF(ISNUMBER(VLOOKUP(AJ41,AB$7:AH$7,MATCH(AJ41,AB$7:AH$7))),VLOOKUP(AJ41,AB$7:AH$7,MATCH(AJ41,AB$7:AH$7)),IF(N43=0,"No Data",IF(AJ41&gt;0,"&lt;50",0)))</f>
        <v>0</v>
      </c>
      <c r="AK39" s="77">
        <f>IF(ISNUMBER(VLOOKUP(AK43,AB$7:AH$7,MATCH(AK43,AB$7:AH$7))),VLOOKUP(AK43,AB$7:AH$7,MATCH(AK43,AB$7:AH$7)),IF(N43=0,"No Data",IF(AK43&gt;0,"&lt;50",0)))</f>
        <v>0</v>
      </c>
      <c r="AL39" s="106">
        <f>IF(ISNUMBER(AK39),AK39,0)</f>
        <v>0</v>
      </c>
      <c r="AM39" s="75"/>
      <c r="AN39" s="75"/>
      <c r="AO39" s="75"/>
      <c r="AP39" s="75"/>
      <c r="AQ39" s="75"/>
      <c r="AR39" s="75"/>
      <c r="AS39" s="75"/>
      <c r="AT39" s="75"/>
      <c r="AU39" s="75"/>
      <c r="AV39" s="75"/>
      <c r="AW39" s="76">
        <f>IF(ISNUMBER(VLOOKUP(AW41,AM$7:AU$7,MATCH(AW41,AM$7:AU$7))),VLOOKUP(AW41,AM$7:AU$7,MATCH(AW41,AM$7:AU$7)),IF(N43=0,"No Data",IF(AW41&gt;0,"&lt;10",0)))</f>
        <v>500</v>
      </c>
      <c r="AX39" s="77">
        <f>IF(ISNUMBER(VLOOKUP(AX43,AM$7:AU$7,MATCH(AX43,AM$7:AU$7))),VLOOKUP(AX43,AM$7:AU$7,MATCH(AX43,AM$7:AU$7)),IF(N43=0,"No Data",IF(AX43&gt;0,"&lt;10",0)))</f>
        <v>500</v>
      </c>
      <c r="AY39" s="106">
        <f>IF(ISNUMBER(AX39),AX39,0)</f>
        <v>500</v>
      </c>
      <c r="AZ39" s="79"/>
      <c r="BA39" s="80"/>
      <c r="BB39" s="71"/>
      <c r="BC39" s="95"/>
      <c r="BD39" s="41">
        <v>2</v>
      </c>
      <c r="BE39" s="52">
        <v>23</v>
      </c>
      <c r="BF39" s="103">
        <v>2314</v>
      </c>
      <c r="BG39" s="276" t="s">
        <v>47</v>
      </c>
    </row>
    <row r="40" spans="1:59" s="63" customFormat="1" ht="12.75" x14ac:dyDescent="0.2">
      <c r="A40" s="196">
        <v>2</v>
      </c>
      <c r="B40" s="197" t="s">
        <v>43</v>
      </c>
      <c r="C40" s="208">
        <v>23</v>
      </c>
      <c r="D40" s="209" t="s">
        <v>44</v>
      </c>
      <c r="E40" s="212">
        <v>2314</v>
      </c>
      <c r="F40" s="213" t="s">
        <v>70</v>
      </c>
      <c r="G40" s="231" t="s">
        <v>1188</v>
      </c>
      <c r="H40" s="81" t="s">
        <v>48</v>
      </c>
      <c r="I40" s="223"/>
      <c r="J40" s="73"/>
      <c r="K40" s="73"/>
      <c r="L40" s="73"/>
      <c r="M40" s="74"/>
      <c r="N40" s="247"/>
      <c r="O40" s="306"/>
      <c r="P40" s="105"/>
      <c r="Q40" s="75"/>
      <c r="R40" s="75"/>
      <c r="S40" s="75"/>
      <c r="T40" s="75"/>
      <c r="U40" s="75"/>
      <c r="V40" s="75"/>
      <c r="W40" s="75"/>
      <c r="X40" s="75"/>
      <c r="Y40" s="82">
        <f>MIN(X44:X47)</f>
        <v>0</v>
      </c>
      <c r="Z40" s="83"/>
      <c r="AA40" s="83"/>
      <c r="AB40" s="75"/>
      <c r="AC40" s="75"/>
      <c r="AD40" s="75"/>
      <c r="AE40" s="75"/>
      <c r="AF40" s="75"/>
      <c r="AG40" s="75"/>
      <c r="AH40" s="75"/>
      <c r="AI40" s="75"/>
      <c r="AJ40" s="82">
        <f>MIN(AI44:AI47)</f>
        <v>0</v>
      </c>
      <c r="AK40" s="83"/>
      <c r="AL40" s="83"/>
      <c r="AM40" s="75"/>
      <c r="AN40" s="75"/>
      <c r="AO40" s="75"/>
      <c r="AP40" s="75"/>
      <c r="AQ40" s="75"/>
      <c r="AR40" s="75"/>
      <c r="AS40" s="75"/>
      <c r="AT40" s="75"/>
      <c r="AU40" s="75"/>
      <c r="AV40" s="75"/>
      <c r="AW40" s="82">
        <f>MIN(AV44:AV47)</f>
        <v>25</v>
      </c>
      <c r="AX40" s="83"/>
      <c r="AY40" s="83"/>
      <c r="AZ40" s="79"/>
      <c r="BA40" s="80"/>
      <c r="BB40" s="71"/>
      <c r="BC40" s="95"/>
      <c r="BD40" s="41">
        <v>2</v>
      </c>
      <c r="BE40" s="52">
        <v>23</v>
      </c>
      <c r="BF40" s="103">
        <v>2314</v>
      </c>
      <c r="BG40" s="278" t="s">
        <v>48</v>
      </c>
    </row>
    <row r="41" spans="1:59" s="63" customFormat="1" ht="12.75" x14ac:dyDescent="0.2">
      <c r="A41" s="196">
        <v>2</v>
      </c>
      <c r="B41" s="197" t="s">
        <v>43</v>
      </c>
      <c r="C41" s="208">
        <v>23</v>
      </c>
      <c r="D41" s="209" t="s">
        <v>44</v>
      </c>
      <c r="E41" s="212">
        <v>2314</v>
      </c>
      <c r="F41" s="213" t="s">
        <v>70</v>
      </c>
      <c r="G41" s="231" t="s">
        <v>1188</v>
      </c>
      <c r="H41" s="81" t="s">
        <v>49</v>
      </c>
      <c r="I41" s="223"/>
      <c r="J41" s="73"/>
      <c r="K41" s="73"/>
      <c r="L41" s="73"/>
      <c r="M41" s="74"/>
      <c r="N41" s="247"/>
      <c r="O41" s="306"/>
      <c r="P41" s="105"/>
      <c r="Q41" s="75"/>
      <c r="R41" s="75"/>
      <c r="S41" s="75"/>
      <c r="T41" s="75"/>
      <c r="U41" s="75"/>
      <c r="V41" s="75"/>
      <c r="W41" s="75"/>
      <c r="X41" s="75"/>
      <c r="Y41" s="84">
        <f>IF(ISNUMBER(AVERAGE(X44:X47)),AVERAGE(X44:X47),0)</f>
        <v>6275</v>
      </c>
      <c r="Z41" s="83"/>
      <c r="AA41" s="83"/>
      <c r="AB41" s="75"/>
      <c r="AC41" s="75"/>
      <c r="AD41" s="75"/>
      <c r="AE41" s="75"/>
      <c r="AF41" s="75"/>
      <c r="AG41" s="75"/>
      <c r="AH41" s="75"/>
      <c r="AI41" s="75"/>
      <c r="AJ41" s="84">
        <f>IF(ISNUMBER(AVERAGE(AI44:AI47)),AVERAGE(AI44:AI47),0)</f>
        <v>0</v>
      </c>
      <c r="AK41" s="83"/>
      <c r="AL41" s="83"/>
      <c r="AM41" s="75"/>
      <c r="AN41" s="75"/>
      <c r="AO41" s="75"/>
      <c r="AP41" s="75"/>
      <c r="AQ41" s="75"/>
      <c r="AR41" s="75"/>
      <c r="AS41" s="75"/>
      <c r="AT41" s="75"/>
      <c r="AU41" s="75"/>
      <c r="AV41" s="75"/>
      <c r="AW41" s="84">
        <f>IF(ISNUMBER(AVERAGE(AV44:AV47)),AVERAGE(AV44:AV47),0)</f>
        <v>662.5</v>
      </c>
      <c r="AX41" s="83"/>
      <c r="AY41" s="83"/>
      <c r="AZ41" s="79"/>
      <c r="BA41" s="80"/>
      <c r="BB41" s="71"/>
      <c r="BC41" s="95"/>
      <c r="BD41" s="41">
        <v>2</v>
      </c>
      <c r="BE41" s="52">
        <v>23</v>
      </c>
      <c r="BF41" s="103">
        <v>2314</v>
      </c>
      <c r="BG41" s="278" t="s">
        <v>49</v>
      </c>
    </row>
    <row r="42" spans="1:59" s="63" customFormat="1" ht="12.75" x14ac:dyDescent="0.2">
      <c r="A42" s="196">
        <v>2</v>
      </c>
      <c r="B42" s="197" t="s">
        <v>43</v>
      </c>
      <c r="C42" s="208">
        <v>23</v>
      </c>
      <c r="D42" s="209" t="s">
        <v>44</v>
      </c>
      <c r="E42" s="212">
        <v>2314</v>
      </c>
      <c r="F42" s="213" t="s">
        <v>70</v>
      </c>
      <c r="G42" s="231" t="s">
        <v>1188</v>
      </c>
      <c r="H42" s="81" t="s">
        <v>50</v>
      </c>
      <c r="I42" s="223"/>
      <c r="J42" s="73"/>
      <c r="K42" s="73"/>
      <c r="L42" s="73"/>
      <c r="M42" s="74"/>
      <c r="N42" s="247"/>
      <c r="O42" s="306"/>
      <c r="P42" s="105"/>
      <c r="Q42" s="75"/>
      <c r="R42" s="75"/>
      <c r="S42" s="75"/>
      <c r="T42" s="75"/>
      <c r="U42" s="75"/>
      <c r="V42" s="75"/>
      <c r="W42" s="75"/>
      <c r="X42" s="75"/>
      <c r="Y42" s="84">
        <f>MAX(X44:X47)</f>
        <v>25000</v>
      </c>
      <c r="Z42" s="83"/>
      <c r="AA42" s="83"/>
      <c r="AB42" s="75"/>
      <c r="AC42" s="75"/>
      <c r="AD42" s="75"/>
      <c r="AE42" s="75"/>
      <c r="AF42" s="75"/>
      <c r="AG42" s="75"/>
      <c r="AH42" s="75"/>
      <c r="AI42" s="75"/>
      <c r="AJ42" s="84">
        <f>MAX(AI44:AI47)</f>
        <v>0</v>
      </c>
      <c r="AK42" s="83"/>
      <c r="AL42" s="83"/>
      <c r="AM42" s="75"/>
      <c r="AN42" s="75"/>
      <c r="AO42" s="75"/>
      <c r="AP42" s="75"/>
      <c r="AQ42" s="75"/>
      <c r="AR42" s="75"/>
      <c r="AS42" s="75"/>
      <c r="AT42" s="75"/>
      <c r="AU42" s="75"/>
      <c r="AV42" s="75"/>
      <c r="AW42" s="84">
        <f>MAX(AV44:AV47)</f>
        <v>2500</v>
      </c>
      <c r="AX42" s="83"/>
      <c r="AY42" s="83"/>
      <c r="AZ42" s="79"/>
      <c r="BA42" s="80"/>
      <c r="BB42" s="71"/>
      <c r="BC42" s="95"/>
      <c r="BD42" s="41">
        <v>2</v>
      </c>
      <c r="BE42" s="52">
        <v>23</v>
      </c>
      <c r="BF42" s="103">
        <v>2314</v>
      </c>
      <c r="BG42" s="278" t="s">
        <v>50</v>
      </c>
    </row>
    <row r="43" spans="1:59" s="63" customFormat="1" ht="12.75" x14ac:dyDescent="0.2">
      <c r="A43" s="196">
        <v>2</v>
      </c>
      <c r="B43" s="197" t="s">
        <v>43</v>
      </c>
      <c r="C43" s="208">
        <v>23</v>
      </c>
      <c r="D43" s="209" t="s">
        <v>44</v>
      </c>
      <c r="E43" s="212">
        <v>2314</v>
      </c>
      <c r="F43" s="213" t="s">
        <v>70</v>
      </c>
      <c r="G43" s="231" t="s">
        <v>1188</v>
      </c>
      <c r="H43" s="85" t="s">
        <v>51</v>
      </c>
      <c r="I43" s="223"/>
      <c r="J43" s="73"/>
      <c r="K43" s="73"/>
      <c r="L43" s="73"/>
      <c r="M43" s="74"/>
      <c r="N43" s="248">
        <f>SUM(N44:N47)</f>
        <v>4</v>
      </c>
      <c r="O43" s="293">
        <f>SUM(O44:O47)</f>
        <v>1</v>
      </c>
      <c r="P43" s="292"/>
      <c r="Q43" s="87"/>
      <c r="R43" s="87"/>
      <c r="S43" s="87"/>
      <c r="T43" s="87"/>
      <c r="U43" s="87"/>
      <c r="V43" s="87"/>
      <c r="W43" s="87"/>
      <c r="X43" s="87"/>
      <c r="Y43" s="88"/>
      <c r="Z43" s="107">
        <f>SUM(Z44:Z47)</f>
        <v>6275</v>
      </c>
      <c r="AA43" s="88"/>
      <c r="AB43" s="87"/>
      <c r="AC43" s="87"/>
      <c r="AD43" s="87"/>
      <c r="AE43" s="87"/>
      <c r="AF43" s="87"/>
      <c r="AG43" s="87"/>
      <c r="AH43" s="87"/>
      <c r="AI43" s="87"/>
      <c r="AJ43" s="88"/>
      <c r="AK43" s="107">
        <f>SUM(AK44:AK47)</f>
        <v>0</v>
      </c>
      <c r="AL43" s="88"/>
      <c r="AM43" s="87"/>
      <c r="AN43" s="87"/>
      <c r="AO43" s="87"/>
      <c r="AP43" s="87"/>
      <c r="AQ43" s="87"/>
      <c r="AR43" s="87"/>
      <c r="AS43" s="87"/>
      <c r="AT43" s="87"/>
      <c r="AU43" s="87"/>
      <c r="AV43" s="87"/>
      <c r="AW43" s="112"/>
      <c r="AX43" s="107">
        <f>SUM(AX44:AX47)</f>
        <v>662.5</v>
      </c>
      <c r="AY43" s="88"/>
      <c r="AZ43" s="79"/>
      <c r="BA43" s="80"/>
      <c r="BB43" s="71"/>
      <c r="BC43" s="95"/>
      <c r="BD43" s="41">
        <v>2</v>
      </c>
      <c r="BE43" s="52">
        <v>23</v>
      </c>
      <c r="BF43" s="103">
        <v>2314</v>
      </c>
      <c r="BG43" s="279" t="s">
        <v>51</v>
      </c>
    </row>
    <row r="44" spans="1:59" s="63" customFormat="1" ht="12.75" x14ac:dyDescent="0.2">
      <c r="A44" s="196">
        <v>2</v>
      </c>
      <c r="B44" s="197" t="s">
        <v>43</v>
      </c>
      <c r="C44" s="208">
        <v>23</v>
      </c>
      <c r="D44" s="209" t="s">
        <v>44</v>
      </c>
      <c r="E44" s="212">
        <v>2314</v>
      </c>
      <c r="F44" s="213" t="s">
        <v>70</v>
      </c>
      <c r="G44" s="231" t="s">
        <v>1188</v>
      </c>
      <c r="H44" s="89" t="s">
        <v>52</v>
      </c>
      <c r="I44" s="90" t="s">
        <v>63</v>
      </c>
      <c r="J44" s="90"/>
      <c r="K44" s="90" t="s">
        <v>64</v>
      </c>
      <c r="L44" s="90" t="s">
        <v>65</v>
      </c>
      <c r="M44" s="91"/>
      <c r="N44" s="312">
        <v>1</v>
      </c>
      <c r="O44" s="313">
        <f>N44/N$43</f>
        <v>0.25</v>
      </c>
      <c r="P44" s="104">
        <v>1</v>
      </c>
      <c r="Q44" s="92"/>
      <c r="R44" s="92"/>
      <c r="S44" s="92"/>
      <c r="T44" s="92"/>
      <c r="U44" s="92"/>
      <c r="V44" s="92"/>
      <c r="W44" s="92"/>
      <c r="X44" s="109">
        <f>P44*P$7+Q44*Q$7+R44*R$7+S44*S$7+T44*T$7+U44*U$7+V44*V$7+W44*W$7</f>
        <v>100</v>
      </c>
      <c r="Y44" s="83"/>
      <c r="Z44" s="110">
        <f>X44*$O44</f>
        <v>25</v>
      </c>
      <c r="AA44" s="111"/>
      <c r="AB44" s="92"/>
      <c r="AC44" s="92"/>
      <c r="AD44" s="92"/>
      <c r="AE44" s="92"/>
      <c r="AF44" s="92"/>
      <c r="AG44" s="92"/>
      <c r="AH44" s="92"/>
      <c r="AI44" s="109">
        <f>AB44*AB$7+AC44*AC$7+AD44*AD$7+AE44*AE$7+AF44*AF$7+AG44*AG$7+AH44*AH$7</f>
        <v>0</v>
      </c>
      <c r="AJ44" s="83"/>
      <c r="AK44" s="110">
        <f>AI44*$O44</f>
        <v>0</v>
      </c>
      <c r="AL44" s="111"/>
      <c r="AM44" s="92"/>
      <c r="AN44" s="92"/>
      <c r="AO44" s="92"/>
      <c r="AP44" s="92"/>
      <c r="AQ44" s="92"/>
      <c r="AR44" s="92"/>
      <c r="AS44" s="92"/>
      <c r="AT44" s="92">
        <v>1</v>
      </c>
      <c r="AU44" s="92"/>
      <c r="AV44" s="109">
        <f>AM44*AM$7+AN44*AN$7+AO44*AO$7+AP44*AP$7+AQ44*AQ$7+AR44*AR$7+AS44*AS$7+AT44*AT$7+AU44*AU$7</f>
        <v>2500</v>
      </c>
      <c r="AW44" s="75"/>
      <c r="AX44" s="110">
        <f>AV44*$O44</f>
        <v>625</v>
      </c>
      <c r="AY44" s="111"/>
      <c r="AZ44" s="93"/>
      <c r="BA44" s="94" t="s">
        <v>62</v>
      </c>
      <c r="BB44" s="71"/>
      <c r="BC44" s="95"/>
      <c r="BD44" s="41">
        <v>2</v>
      </c>
      <c r="BE44" s="52">
        <v>23</v>
      </c>
      <c r="BF44" s="103">
        <v>2314</v>
      </c>
      <c r="BG44" s="280" t="s">
        <v>52</v>
      </c>
    </row>
    <row r="45" spans="1:59" s="63" customFormat="1" ht="12.75" x14ac:dyDescent="0.2">
      <c r="A45" s="196">
        <v>2</v>
      </c>
      <c r="B45" s="197" t="s">
        <v>43</v>
      </c>
      <c r="C45" s="208">
        <v>23</v>
      </c>
      <c r="D45" s="209" t="s">
        <v>44</v>
      </c>
      <c r="E45" s="212">
        <v>2314</v>
      </c>
      <c r="F45" s="213" t="s">
        <v>70</v>
      </c>
      <c r="G45" s="231" t="s">
        <v>1188</v>
      </c>
      <c r="H45" s="89"/>
      <c r="I45" s="90" t="s">
        <v>71</v>
      </c>
      <c r="J45" s="90" t="s">
        <v>72</v>
      </c>
      <c r="K45" s="90" t="s">
        <v>73</v>
      </c>
      <c r="L45" s="90" t="s">
        <v>69</v>
      </c>
      <c r="M45" s="91"/>
      <c r="N45" s="312">
        <v>1</v>
      </c>
      <c r="O45" s="313">
        <f>N45/N$43</f>
        <v>0.25</v>
      </c>
      <c r="P45" s="104"/>
      <c r="Q45" s="92"/>
      <c r="R45" s="92"/>
      <c r="S45" s="92"/>
      <c r="T45" s="92"/>
      <c r="U45" s="92"/>
      <c r="V45" s="92"/>
      <c r="W45" s="92">
        <v>1</v>
      </c>
      <c r="X45" s="109">
        <f>P45*P$7+Q45*Q$7+R45*R$7+S45*S$7+T45*T$7+U45*U$7+V45*V$7+W45*W$7</f>
        <v>25000</v>
      </c>
      <c r="Y45" s="83"/>
      <c r="Z45" s="110">
        <f>X45*$O45</f>
        <v>6250</v>
      </c>
      <c r="AA45" s="111"/>
      <c r="AB45" s="92"/>
      <c r="AC45" s="92"/>
      <c r="AD45" s="92"/>
      <c r="AE45" s="92"/>
      <c r="AF45" s="92"/>
      <c r="AG45" s="92"/>
      <c r="AH45" s="92"/>
      <c r="AI45" s="109">
        <f>AB45*AB$7+AC45*AC$7+AD45*AD$7+AE45*AE$7+AF45*AF$7+AG45*AG$7+AH45*AH$7</f>
        <v>0</v>
      </c>
      <c r="AJ45" s="83"/>
      <c r="AK45" s="110">
        <f>AI45*$O45</f>
        <v>0</v>
      </c>
      <c r="AL45" s="111"/>
      <c r="AM45" s="92"/>
      <c r="AN45" s="92"/>
      <c r="AO45" s="92"/>
      <c r="AP45" s="92">
        <v>1</v>
      </c>
      <c r="AQ45" s="92"/>
      <c r="AR45" s="92"/>
      <c r="AS45" s="92"/>
      <c r="AT45" s="92"/>
      <c r="AU45" s="92"/>
      <c r="AV45" s="109">
        <f>AM45*AM$7+AN45*AN$7+AO45*AO$7+AP45*AP$7+AQ45*AQ$7+AR45*AR$7+AS45*AS$7+AT45*AT$7+AU45*AU$7</f>
        <v>100</v>
      </c>
      <c r="AW45" s="75"/>
      <c r="AX45" s="110">
        <f>AV45*$O45</f>
        <v>25</v>
      </c>
      <c r="AY45" s="111"/>
      <c r="AZ45" s="93"/>
      <c r="BA45" s="94" t="s">
        <v>62</v>
      </c>
      <c r="BB45" s="71"/>
      <c r="BC45" s="95"/>
      <c r="BD45" s="41">
        <v>2</v>
      </c>
      <c r="BE45" s="52">
        <v>23</v>
      </c>
      <c r="BF45" s="103">
        <v>2314</v>
      </c>
      <c r="BG45" s="280" t="s">
        <v>52</v>
      </c>
    </row>
    <row r="46" spans="1:59" s="63" customFormat="1" ht="24" x14ac:dyDescent="0.2">
      <c r="A46" s="196">
        <v>2</v>
      </c>
      <c r="B46" s="197" t="s">
        <v>43</v>
      </c>
      <c r="C46" s="208">
        <v>23</v>
      </c>
      <c r="D46" s="209" t="s">
        <v>44</v>
      </c>
      <c r="E46" s="212">
        <v>2314</v>
      </c>
      <c r="F46" s="213" t="s">
        <v>70</v>
      </c>
      <c r="G46" s="231" t="s">
        <v>1188</v>
      </c>
      <c r="H46" s="89"/>
      <c r="I46" s="90" t="s">
        <v>74</v>
      </c>
      <c r="J46" s="90" t="s">
        <v>75</v>
      </c>
      <c r="K46" s="90" t="s">
        <v>64</v>
      </c>
      <c r="L46" s="90" t="s">
        <v>76</v>
      </c>
      <c r="M46" s="91"/>
      <c r="N46" s="312">
        <v>1</v>
      </c>
      <c r="O46" s="313">
        <f>N46/N$43</f>
        <v>0.25</v>
      </c>
      <c r="P46" s="104"/>
      <c r="Q46" s="92"/>
      <c r="R46" s="92"/>
      <c r="S46" s="92"/>
      <c r="T46" s="92"/>
      <c r="U46" s="92"/>
      <c r="V46" s="92"/>
      <c r="W46" s="92"/>
      <c r="X46" s="109">
        <f>P46*P$7+Q46*Q$7+R46*R$7+S46*S$7+T46*T$7+U46*U$7+V46*V$7+W46*W$7</f>
        <v>0</v>
      </c>
      <c r="Y46" s="83"/>
      <c r="Z46" s="110">
        <f>X46*$O46</f>
        <v>0</v>
      </c>
      <c r="AA46" s="111"/>
      <c r="AB46" s="92"/>
      <c r="AC46" s="92"/>
      <c r="AD46" s="92"/>
      <c r="AE46" s="92"/>
      <c r="AF46" s="92"/>
      <c r="AG46" s="92"/>
      <c r="AH46" s="92"/>
      <c r="AI46" s="109">
        <f>AB46*AB$7+AC46*AC$7+AD46*AD$7+AE46*AE$7+AF46*AF$7+AG46*AG$7+AH46*AH$7</f>
        <v>0</v>
      </c>
      <c r="AJ46" s="83"/>
      <c r="AK46" s="110">
        <f>AI46*$O46</f>
        <v>0</v>
      </c>
      <c r="AL46" s="111"/>
      <c r="AM46" s="92"/>
      <c r="AN46" s="92">
        <v>1</v>
      </c>
      <c r="AO46" s="92"/>
      <c r="AP46" s="92"/>
      <c r="AQ46" s="92"/>
      <c r="AR46" s="92"/>
      <c r="AS46" s="92"/>
      <c r="AT46" s="92"/>
      <c r="AU46" s="92"/>
      <c r="AV46" s="109">
        <f>AM46*AM$7+AN46*AN$7+AO46*AO$7+AP46*AP$7+AQ46*AQ$7+AR46*AR$7+AS46*AS$7+AT46*AT$7+AU46*AU$7</f>
        <v>25</v>
      </c>
      <c r="AW46" s="75"/>
      <c r="AX46" s="110">
        <f>AV46*$O46</f>
        <v>6.25</v>
      </c>
      <c r="AY46" s="111"/>
      <c r="AZ46" s="93"/>
      <c r="BA46" s="94" t="s">
        <v>62</v>
      </c>
      <c r="BB46" s="71"/>
      <c r="BC46" s="95"/>
      <c r="BD46" s="41">
        <v>2</v>
      </c>
      <c r="BE46" s="52">
        <v>23</v>
      </c>
      <c r="BF46" s="103">
        <v>2314</v>
      </c>
      <c r="BG46" s="280" t="s">
        <v>52</v>
      </c>
    </row>
    <row r="47" spans="1:59" s="63" customFormat="1" ht="12.75" x14ac:dyDescent="0.2">
      <c r="A47" s="196">
        <v>2</v>
      </c>
      <c r="B47" s="197" t="s">
        <v>43</v>
      </c>
      <c r="C47" s="208">
        <v>23</v>
      </c>
      <c r="D47" s="209" t="s">
        <v>44</v>
      </c>
      <c r="E47" s="212">
        <v>2314</v>
      </c>
      <c r="F47" s="213" t="s">
        <v>70</v>
      </c>
      <c r="G47" s="231" t="s">
        <v>1188</v>
      </c>
      <c r="H47" s="89"/>
      <c r="I47" s="90" t="s">
        <v>77</v>
      </c>
      <c r="J47" s="90" t="s">
        <v>78</v>
      </c>
      <c r="K47" s="90" t="s">
        <v>64</v>
      </c>
      <c r="L47" s="90" t="s">
        <v>76</v>
      </c>
      <c r="M47" s="91"/>
      <c r="N47" s="312">
        <v>1</v>
      </c>
      <c r="O47" s="313">
        <f>N47/N$43</f>
        <v>0.25</v>
      </c>
      <c r="P47" s="104"/>
      <c r="Q47" s="92"/>
      <c r="R47" s="92"/>
      <c r="S47" s="92"/>
      <c r="T47" s="92"/>
      <c r="U47" s="92"/>
      <c r="V47" s="92"/>
      <c r="W47" s="92"/>
      <c r="X47" s="109">
        <f>P47*P$7+Q47*Q$7+R47*R$7+S47*S$7+T47*T$7+U47*U$7+V47*V$7+W47*W$7</f>
        <v>0</v>
      </c>
      <c r="Y47" s="83"/>
      <c r="Z47" s="110">
        <f>X47*$O47</f>
        <v>0</v>
      </c>
      <c r="AA47" s="111"/>
      <c r="AB47" s="92"/>
      <c r="AC47" s="92"/>
      <c r="AD47" s="92"/>
      <c r="AE47" s="92"/>
      <c r="AF47" s="92"/>
      <c r="AG47" s="92"/>
      <c r="AH47" s="92"/>
      <c r="AI47" s="109">
        <f>AB47*AB$7+AC47*AC$7+AD47*AD$7+AE47*AE$7+AF47*AF$7+AG47*AG$7+AH47*AH$7</f>
        <v>0</v>
      </c>
      <c r="AJ47" s="83"/>
      <c r="AK47" s="110">
        <f>AI47*$O47</f>
        <v>0</v>
      </c>
      <c r="AL47" s="111"/>
      <c r="AM47" s="92"/>
      <c r="AN47" s="92">
        <v>1</v>
      </c>
      <c r="AO47" s="92"/>
      <c r="AP47" s="92"/>
      <c r="AQ47" s="92"/>
      <c r="AR47" s="92"/>
      <c r="AS47" s="92"/>
      <c r="AT47" s="92"/>
      <c r="AU47" s="92"/>
      <c r="AV47" s="109">
        <f>AM47*AM$7+AN47*AN$7+AO47*AO$7+AP47*AP$7+AQ47*AQ$7+AR47*AR$7+AS47*AS$7+AT47*AT$7+AU47*AU$7</f>
        <v>25</v>
      </c>
      <c r="AW47" s="75"/>
      <c r="AX47" s="110">
        <f>AV47*$O47</f>
        <v>6.25</v>
      </c>
      <c r="AY47" s="111"/>
      <c r="AZ47" s="93"/>
      <c r="BA47" s="94" t="s">
        <v>62</v>
      </c>
      <c r="BB47" s="71"/>
      <c r="BC47" s="95"/>
      <c r="BD47" s="41">
        <v>2</v>
      </c>
      <c r="BE47" s="52">
        <v>23</v>
      </c>
      <c r="BF47" s="103">
        <v>2314</v>
      </c>
      <c r="BG47" s="280" t="s">
        <v>52</v>
      </c>
    </row>
    <row r="48" spans="1:59" s="63" customFormat="1" ht="12.75" x14ac:dyDescent="0.2">
      <c r="A48" s="196">
        <v>2</v>
      </c>
      <c r="B48" s="197" t="s">
        <v>43</v>
      </c>
      <c r="C48" s="208">
        <v>23</v>
      </c>
      <c r="D48" s="209" t="s">
        <v>44</v>
      </c>
      <c r="E48" s="212">
        <v>2314</v>
      </c>
      <c r="F48" s="213" t="s">
        <v>70</v>
      </c>
      <c r="G48" s="231" t="s">
        <v>1188</v>
      </c>
      <c r="H48" s="65"/>
      <c r="I48" s="222"/>
      <c r="J48" s="66"/>
      <c r="K48" s="66"/>
      <c r="L48" s="66"/>
      <c r="M48" s="64"/>
      <c r="N48" s="304"/>
      <c r="O48" s="314"/>
      <c r="P48" s="127"/>
      <c r="Q48" s="67"/>
      <c r="R48" s="67"/>
      <c r="S48" s="67"/>
      <c r="T48" s="67"/>
      <c r="U48" s="67"/>
      <c r="V48" s="67"/>
      <c r="W48" s="67"/>
      <c r="X48" s="67"/>
      <c r="Y48" s="68"/>
      <c r="Z48" s="68"/>
      <c r="AA48" s="68"/>
      <c r="AB48" s="67"/>
      <c r="AC48" s="67"/>
      <c r="AD48" s="67"/>
      <c r="AE48" s="67"/>
      <c r="AF48" s="67"/>
      <c r="AG48" s="67"/>
      <c r="AH48" s="67"/>
      <c r="AI48" s="67"/>
      <c r="AJ48" s="68"/>
      <c r="AK48" s="68"/>
      <c r="AL48" s="68"/>
      <c r="AM48" s="67"/>
      <c r="AN48" s="67"/>
      <c r="AO48" s="67"/>
      <c r="AP48" s="67"/>
      <c r="AQ48" s="67"/>
      <c r="AR48" s="67"/>
      <c r="AS48" s="67"/>
      <c r="AT48" s="67"/>
      <c r="AU48" s="67"/>
      <c r="AV48" s="67"/>
      <c r="AW48" s="67"/>
      <c r="AX48" s="68"/>
      <c r="AY48" s="68"/>
      <c r="AZ48" s="69"/>
      <c r="BA48" s="70"/>
      <c r="BB48" s="71"/>
      <c r="BC48" s="95"/>
      <c r="BD48" s="41">
        <v>2</v>
      </c>
      <c r="BE48" s="52">
        <v>23</v>
      </c>
      <c r="BF48" s="103">
        <v>2314</v>
      </c>
      <c r="BG48" s="275"/>
    </row>
    <row r="49" spans="1:59" s="63" customFormat="1" ht="12.75" x14ac:dyDescent="0.2">
      <c r="A49" s="196">
        <v>2</v>
      </c>
      <c r="B49" s="197" t="s">
        <v>43</v>
      </c>
      <c r="C49" s="208">
        <v>23</v>
      </c>
      <c r="D49" s="209" t="s">
        <v>44</v>
      </c>
      <c r="E49" s="212">
        <v>2314</v>
      </c>
      <c r="F49" s="213" t="s">
        <v>70</v>
      </c>
      <c r="G49" s="232"/>
      <c r="H49" s="97"/>
      <c r="I49" s="224"/>
      <c r="J49" s="98"/>
      <c r="K49" s="98"/>
      <c r="L49" s="98"/>
      <c r="M49" s="96"/>
      <c r="N49" s="307"/>
      <c r="O49" s="246"/>
      <c r="P49" s="124"/>
      <c r="Q49" s="99"/>
      <c r="R49" s="99"/>
      <c r="S49" s="99"/>
      <c r="T49" s="99"/>
      <c r="U49" s="99"/>
      <c r="V49" s="99"/>
      <c r="W49" s="99"/>
      <c r="X49" s="99"/>
      <c r="Y49" s="100"/>
      <c r="Z49" s="100"/>
      <c r="AA49" s="100"/>
      <c r="AB49" s="99"/>
      <c r="AC49" s="99"/>
      <c r="AD49" s="99"/>
      <c r="AE49" s="99"/>
      <c r="AF49" s="99"/>
      <c r="AG49" s="99"/>
      <c r="AH49" s="99"/>
      <c r="AI49" s="99"/>
      <c r="AJ49" s="100"/>
      <c r="AK49" s="100"/>
      <c r="AL49" s="100"/>
      <c r="AM49" s="99"/>
      <c r="AN49" s="99"/>
      <c r="AO49" s="99"/>
      <c r="AP49" s="99"/>
      <c r="AQ49" s="99"/>
      <c r="AR49" s="99"/>
      <c r="AS49" s="99"/>
      <c r="AT49" s="99"/>
      <c r="AU49" s="99"/>
      <c r="AV49" s="99"/>
      <c r="AW49" s="99"/>
      <c r="AX49" s="100"/>
      <c r="AY49" s="100"/>
      <c r="AZ49" s="101"/>
      <c r="BA49" s="102"/>
      <c r="BB49" s="95"/>
      <c r="BC49" s="95"/>
      <c r="BD49" s="41">
        <v>2</v>
      </c>
      <c r="BE49" s="52">
        <v>23</v>
      </c>
      <c r="BF49" s="103">
        <v>2314</v>
      </c>
      <c r="BG49" s="277"/>
    </row>
    <row r="50" spans="1:59" s="63" customFormat="1" ht="12.75" x14ac:dyDescent="0.2">
      <c r="A50" s="196">
        <v>2</v>
      </c>
      <c r="B50" s="197" t="s">
        <v>43</v>
      </c>
      <c r="C50" s="208">
        <v>23</v>
      </c>
      <c r="D50" s="209" t="s">
        <v>44</v>
      </c>
      <c r="E50" s="212">
        <v>2314</v>
      </c>
      <c r="F50" s="213" t="s">
        <v>70</v>
      </c>
      <c r="G50" s="231"/>
      <c r="H50" s="65"/>
      <c r="I50" s="222"/>
      <c r="J50" s="66"/>
      <c r="K50" s="66"/>
      <c r="L50" s="66"/>
      <c r="M50" s="64"/>
      <c r="N50" s="304"/>
      <c r="O50" s="305"/>
      <c r="P50" s="127"/>
      <c r="Q50" s="67"/>
      <c r="R50" s="67"/>
      <c r="S50" s="67"/>
      <c r="T50" s="67"/>
      <c r="U50" s="67"/>
      <c r="V50" s="67"/>
      <c r="W50" s="67"/>
      <c r="X50" s="67"/>
      <c r="Y50" s="68"/>
      <c r="Z50" s="68"/>
      <c r="AA50" s="68"/>
      <c r="AB50" s="67"/>
      <c r="AC50" s="67"/>
      <c r="AD50" s="67"/>
      <c r="AE50" s="67"/>
      <c r="AF50" s="67"/>
      <c r="AG50" s="67"/>
      <c r="AH50" s="67"/>
      <c r="AI50" s="67"/>
      <c r="AJ50" s="68"/>
      <c r="AK50" s="68"/>
      <c r="AL50" s="68"/>
      <c r="AM50" s="67"/>
      <c r="AN50" s="67"/>
      <c r="AO50" s="67"/>
      <c r="AP50" s="67"/>
      <c r="AQ50" s="67"/>
      <c r="AR50" s="67"/>
      <c r="AS50" s="67"/>
      <c r="AT50" s="67"/>
      <c r="AU50" s="67"/>
      <c r="AV50" s="67"/>
      <c r="AW50" s="67"/>
      <c r="AX50" s="68"/>
      <c r="AY50" s="68"/>
      <c r="AZ50" s="69"/>
      <c r="BA50" s="70"/>
      <c r="BB50" s="71"/>
      <c r="BC50" s="95"/>
      <c r="BD50" s="41">
        <v>2</v>
      </c>
      <c r="BE50" s="52">
        <v>23</v>
      </c>
      <c r="BF50" s="103">
        <v>2341</v>
      </c>
      <c r="BG50" s="275"/>
    </row>
    <row r="51" spans="1:59" s="63" customFormat="1" ht="12.75" x14ac:dyDescent="0.2">
      <c r="A51" s="196">
        <v>2</v>
      </c>
      <c r="B51" s="197" t="s">
        <v>43</v>
      </c>
      <c r="C51" s="208">
        <v>23</v>
      </c>
      <c r="D51" s="209" t="s">
        <v>44</v>
      </c>
      <c r="E51" s="212">
        <v>2314</v>
      </c>
      <c r="F51" s="213" t="s">
        <v>70</v>
      </c>
      <c r="G51" s="231" t="s">
        <v>46</v>
      </c>
      <c r="H51" s="72" t="s">
        <v>1233</v>
      </c>
      <c r="I51" s="73" t="s">
        <v>1164</v>
      </c>
      <c r="J51" s="73"/>
      <c r="K51" s="73"/>
      <c r="L51" s="73"/>
      <c r="M51" s="74"/>
      <c r="N51" s="247"/>
      <c r="O51" s="306"/>
      <c r="P51" s="105"/>
      <c r="Q51" s="75"/>
      <c r="R51" s="75"/>
      <c r="S51" s="75"/>
      <c r="T51" s="75"/>
      <c r="U51" s="75"/>
      <c r="V51" s="75"/>
      <c r="W51" s="75"/>
      <c r="X51" s="75"/>
      <c r="Y51" s="76" t="s">
        <v>1241</v>
      </c>
      <c r="Z51" s="77" t="s">
        <v>1241</v>
      </c>
      <c r="AA51" s="78">
        <f>AA$143</f>
        <v>0</v>
      </c>
      <c r="AB51" s="75"/>
      <c r="AC51" s="75"/>
      <c r="AD51" s="75"/>
      <c r="AE51" s="75"/>
      <c r="AF51" s="75"/>
      <c r="AG51" s="75"/>
      <c r="AH51" s="75"/>
      <c r="AI51" s="75"/>
      <c r="AJ51" s="76" t="s">
        <v>1241</v>
      </c>
      <c r="AK51" s="77" t="s">
        <v>1241</v>
      </c>
      <c r="AL51" s="78">
        <f>AL$143</f>
        <v>0</v>
      </c>
      <c r="AM51" s="75"/>
      <c r="AN51" s="75"/>
      <c r="AO51" s="75"/>
      <c r="AP51" s="75"/>
      <c r="AQ51" s="75"/>
      <c r="AR51" s="75"/>
      <c r="AS51" s="75"/>
      <c r="AT51" s="75"/>
      <c r="AU51" s="75"/>
      <c r="AV51" s="75"/>
      <c r="AW51" s="76" t="s">
        <v>1241</v>
      </c>
      <c r="AX51" s="77" t="s">
        <v>1241</v>
      </c>
      <c r="AY51" s="78">
        <f>AY$143</f>
        <v>25</v>
      </c>
      <c r="AZ51" s="79"/>
      <c r="BA51" s="80" t="str">
        <f>I51</f>
        <v>&gt; see 3121, In situ concrete</v>
      </c>
      <c r="BB51" s="71"/>
      <c r="BC51" s="95"/>
      <c r="BD51" s="41">
        <v>2</v>
      </c>
      <c r="BE51" s="52">
        <v>23</v>
      </c>
      <c r="BF51" s="103">
        <v>2341</v>
      </c>
      <c r="BG51" s="276" t="str">
        <f>H51</f>
        <v>Default Scenario (Link)</v>
      </c>
    </row>
    <row r="52" spans="1:59" s="63" customFormat="1" ht="12.75" x14ac:dyDescent="0.2">
      <c r="A52" s="196">
        <v>2</v>
      </c>
      <c r="B52" s="197" t="s">
        <v>43</v>
      </c>
      <c r="C52" s="208">
        <v>23</v>
      </c>
      <c r="D52" s="209" t="s">
        <v>44</v>
      </c>
      <c r="E52" s="212">
        <v>2314</v>
      </c>
      <c r="F52" s="213" t="s">
        <v>70</v>
      </c>
      <c r="G52" s="231"/>
      <c r="H52" s="65"/>
      <c r="I52" s="222"/>
      <c r="J52" s="66"/>
      <c r="K52" s="66"/>
      <c r="L52" s="66"/>
      <c r="M52" s="64"/>
      <c r="N52" s="304"/>
      <c r="O52" s="305"/>
      <c r="P52" s="127"/>
      <c r="Q52" s="67"/>
      <c r="R52" s="67"/>
      <c r="S52" s="67"/>
      <c r="T52" s="67"/>
      <c r="U52" s="67"/>
      <c r="V52" s="67"/>
      <c r="W52" s="67"/>
      <c r="X52" s="67"/>
      <c r="Y52" s="68"/>
      <c r="Z52" s="68"/>
      <c r="AA52" s="68"/>
      <c r="AB52" s="67"/>
      <c r="AC52" s="67"/>
      <c r="AD52" s="67"/>
      <c r="AE52" s="67"/>
      <c r="AF52" s="67"/>
      <c r="AG52" s="67"/>
      <c r="AH52" s="67"/>
      <c r="AI52" s="67"/>
      <c r="AJ52" s="68"/>
      <c r="AK52" s="68"/>
      <c r="AL52" s="68"/>
      <c r="AM52" s="67"/>
      <c r="AN52" s="67"/>
      <c r="AO52" s="67"/>
      <c r="AP52" s="67"/>
      <c r="AQ52" s="67"/>
      <c r="AR52" s="67"/>
      <c r="AS52" s="67"/>
      <c r="AT52" s="67"/>
      <c r="AU52" s="67"/>
      <c r="AV52" s="67"/>
      <c r="AW52" s="67"/>
      <c r="AX52" s="68"/>
      <c r="AY52" s="68"/>
      <c r="AZ52" s="69"/>
      <c r="BA52" s="70"/>
      <c r="BB52" s="71"/>
      <c r="BC52" s="95"/>
      <c r="BD52" s="41">
        <v>2</v>
      </c>
      <c r="BE52" s="52">
        <v>23</v>
      </c>
      <c r="BF52" s="103">
        <v>2341</v>
      </c>
      <c r="BG52" s="275"/>
    </row>
    <row r="53" spans="1:59" s="63" customFormat="1" ht="12.75" x14ac:dyDescent="0.2">
      <c r="A53" s="196">
        <v>2</v>
      </c>
      <c r="B53" s="197" t="s">
        <v>43</v>
      </c>
      <c r="C53" s="208">
        <v>23</v>
      </c>
      <c r="D53" s="209" t="s">
        <v>44</v>
      </c>
      <c r="E53" s="212">
        <v>2314</v>
      </c>
      <c r="F53" s="213" t="s">
        <v>70</v>
      </c>
      <c r="G53" s="232"/>
      <c r="H53" s="97"/>
      <c r="I53" s="224"/>
      <c r="J53" s="98"/>
      <c r="K53" s="98"/>
      <c r="L53" s="98"/>
      <c r="M53" s="96"/>
      <c r="N53" s="307"/>
      <c r="O53" s="246"/>
      <c r="P53" s="124"/>
      <c r="Q53" s="99"/>
      <c r="R53" s="99"/>
      <c r="S53" s="99"/>
      <c r="T53" s="99"/>
      <c r="U53" s="99"/>
      <c r="V53" s="99"/>
      <c r="W53" s="99"/>
      <c r="X53" s="99"/>
      <c r="Y53" s="100"/>
      <c r="Z53" s="100"/>
      <c r="AA53" s="100"/>
      <c r="AB53" s="99"/>
      <c r="AC53" s="99"/>
      <c r="AD53" s="99"/>
      <c r="AE53" s="99"/>
      <c r="AF53" s="99"/>
      <c r="AG53" s="99"/>
      <c r="AH53" s="99"/>
      <c r="AI53" s="99"/>
      <c r="AJ53" s="100"/>
      <c r="AK53" s="100"/>
      <c r="AL53" s="100"/>
      <c r="AM53" s="99"/>
      <c r="AN53" s="99"/>
      <c r="AO53" s="99"/>
      <c r="AP53" s="99"/>
      <c r="AQ53" s="99"/>
      <c r="AR53" s="99"/>
      <c r="AS53" s="99"/>
      <c r="AT53" s="99"/>
      <c r="AU53" s="99"/>
      <c r="AV53" s="99"/>
      <c r="AW53" s="99"/>
      <c r="AX53" s="100"/>
      <c r="AY53" s="100"/>
      <c r="AZ53" s="101"/>
      <c r="BA53" s="102"/>
      <c r="BB53" s="95"/>
      <c r="BC53" s="95"/>
      <c r="BD53" s="41">
        <v>2</v>
      </c>
      <c r="BE53" s="52">
        <v>23</v>
      </c>
      <c r="BF53" s="103">
        <v>2341</v>
      </c>
      <c r="BG53" s="277"/>
    </row>
    <row r="54" spans="1:59" s="63" customFormat="1" ht="12.75" x14ac:dyDescent="0.2">
      <c r="A54" s="196">
        <v>2</v>
      </c>
      <c r="B54" s="197" t="s">
        <v>43</v>
      </c>
      <c r="C54" s="208">
        <v>23</v>
      </c>
      <c r="D54" s="209" t="s">
        <v>44</v>
      </c>
      <c r="E54" s="210">
        <v>2331</v>
      </c>
      <c r="F54" s="211" t="s">
        <v>79</v>
      </c>
      <c r="G54" s="230"/>
      <c r="H54" s="56"/>
      <c r="I54" s="221"/>
      <c r="J54" s="57"/>
      <c r="K54" s="57"/>
      <c r="L54" s="57"/>
      <c r="M54" s="55"/>
      <c r="N54" s="303"/>
      <c r="O54" s="245"/>
      <c r="P54" s="122"/>
      <c r="Q54" s="58"/>
      <c r="R54" s="58"/>
      <c r="S54" s="58"/>
      <c r="T54" s="58"/>
      <c r="U54" s="58"/>
      <c r="V54" s="58"/>
      <c r="W54" s="58"/>
      <c r="X54" s="58"/>
      <c r="Y54" s="59"/>
      <c r="Z54" s="59"/>
      <c r="AA54" s="59"/>
      <c r="AB54" s="58"/>
      <c r="AC54" s="58"/>
      <c r="AD54" s="58"/>
      <c r="AE54" s="58"/>
      <c r="AF54" s="58"/>
      <c r="AG54" s="58"/>
      <c r="AH54" s="58"/>
      <c r="AI54" s="58"/>
      <c r="AJ54" s="59"/>
      <c r="AK54" s="59"/>
      <c r="AL54" s="59"/>
      <c r="AM54" s="58"/>
      <c r="AN54" s="58"/>
      <c r="AO54" s="58"/>
      <c r="AP54" s="58"/>
      <c r="AQ54" s="58"/>
      <c r="AR54" s="58"/>
      <c r="AS54" s="58"/>
      <c r="AT54" s="58"/>
      <c r="AU54" s="58"/>
      <c r="AV54" s="58"/>
      <c r="AW54" s="58"/>
      <c r="AX54" s="59"/>
      <c r="AY54" s="59"/>
      <c r="AZ54" s="60"/>
      <c r="BA54" s="61"/>
      <c r="BB54" s="54"/>
      <c r="BC54" s="54"/>
      <c r="BD54" s="41">
        <v>2</v>
      </c>
      <c r="BE54" s="52">
        <v>23</v>
      </c>
      <c r="BF54" s="62">
        <v>2331</v>
      </c>
      <c r="BG54" s="274"/>
    </row>
    <row r="55" spans="1:59" s="63" customFormat="1" ht="12.75" x14ac:dyDescent="0.2">
      <c r="A55" s="196">
        <v>2</v>
      </c>
      <c r="B55" s="197" t="s">
        <v>43</v>
      </c>
      <c r="C55" s="208">
        <v>23</v>
      </c>
      <c r="D55" s="209" t="s">
        <v>44</v>
      </c>
      <c r="E55" s="210">
        <v>2331</v>
      </c>
      <c r="F55" s="211" t="s">
        <v>79</v>
      </c>
      <c r="G55" s="231"/>
      <c r="H55" s="65"/>
      <c r="I55" s="222"/>
      <c r="J55" s="66"/>
      <c r="K55" s="66"/>
      <c r="L55" s="66"/>
      <c r="M55" s="64"/>
      <c r="N55" s="308"/>
      <c r="O55" s="309"/>
      <c r="P55" s="127"/>
      <c r="Q55" s="67"/>
      <c r="R55" s="67"/>
      <c r="S55" s="67"/>
      <c r="T55" s="67"/>
      <c r="U55" s="67"/>
      <c r="V55" s="67"/>
      <c r="W55" s="67"/>
      <c r="X55" s="67"/>
      <c r="Y55" s="68"/>
      <c r="Z55" s="68"/>
      <c r="AA55" s="68"/>
      <c r="AB55" s="67"/>
      <c r="AC55" s="67"/>
      <c r="AD55" s="67"/>
      <c r="AE55" s="67"/>
      <c r="AF55" s="67"/>
      <c r="AG55" s="67"/>
      <c r="AH55" s="67"/>
      <c r="AI55" s="67"/>
      <c r="AJ55" s="68"/>
      <c r="AK55" s="68"/>
      <c r="AL55" s="68"/>
      <c r="AM55" s="67"/>
      <c r="AN55" s="67"/>
      <c r="AO55" s="67"/>
      <c r="AP55" s="67"/>
      <c r="AQ55" s="67"/>
      <c r="AR55" s="67"/>
      <c r="AS55" s="67"/>
      <c r="AT55" s="67"/>
      <c r="AU55" s="67"/>
      <c r="AV55" s="67"/>
      <c r="AW55" s="67"/>
      <c r="AX55" s="68"/>
      <c r="AY55" s="68"/>
      <c r="AZ55" s="69"/>
      <c r="BA55" s="70"/>
      <c r="BB55" s="71"/>
      <c r="BC55" s="54"/>
      <c r="BD55" s="41">
        <v>2</v>
      </c>
      <c r="BE55" s="52">
        <v>23</v>
      </c>
      <c r="BF55" s="62">
        <v>2331</v>
      </c>
      <c r="BG55" s="275"/>
    </row>
    <row r="56" spans="1:59" s="63" customFormat="1" ht="12.75" x14ac:dyDescent="0.2">
      <c r="A56" s="196">
        <v>2</v>
      </c>
      <c r="B56" s="197" t="s">
        <v>43</v>
      </c>
      <c r="C56" s="208">
        <v>23</v>
      </c>
      <c r="D56" s="209" t="s">
        <v>44</v>
      </c>
      <c r="E56" s="210">
        <v>2331</v>
      </c>
      <c r="F56" s="211" t="s">
        <v>79</v>
      </c>
      <c r="G56" s="231" t="s">
        <v>46</v>
      </c>
      <c r="H56" s="72" t="s">
        <v>1233</v>
      </c>
      <c r="I56" s="73" t="s">
        <v>1164</v>
      </c>
      <c r="J56" s="73"/>
      <c r="K56" s="73"/>
      <c r="L56" s="73"/>
      <c r="M56" s="74"/>
      <c r="N56" s="247"/>
      <c r="O56" s="306"/>
      <c r="P56" s="105"/>
      <c r="Q56" s="75"/>
      <c r="R56" s="75"/>
      <c r="S56" s="75"/>
      <c r="T56" s="75"/>
      <c r="U56" s="75"/>
      <c r="V56" s="75"/>
      <c r="W56" s="75"/>
      <c r="X56" s="75"/>
      <c r="Y56" s="76" t="s">
        <v>1241</v>
      </c>
      <c r="Z56" s="77" t="s">
        <v>1241</v>
      </c>
      <c r="AA56" s="78">
        <f>AA$143</f>
        <v>0</v>
      </c>
      <c r="AB56" s="75"/>
      <c r="AC56" s="75"/>
      <c r="AD56" s="75"/>
      <c r="AE56" s="75"/>
      <c r="AF56" s="75"/>
      <c r="AG56" s="75"/>
      <c r="AH56" s="75"/>
      <c r="AI56" s="75"/>
      <c r="AJ56" s="76" t="s">
        <v>1241</v>
      </c>
      <c r="AK56" s="77" t="s">
        <v>1241</v>
      </c>
      <c r="AL56" s="78">
        <f>AL$143</f>
        <v>0</v>
      </c>
      <c r="AM56" s="75"/>
      <c r="AN56" s="75"/>
      <c r="AO56" s="75"/>
      <c r="AP56" s="75"/>
      <c r="AQ56" s="75"/>
      <c r="AR56" s="75"/>
      <c r="AS56" s="75"/>
      <c r="AT56" s="75"/>
      <c r="AU56" s="75"/>
      <c r="AV56" s="75"/>
      <c r="AW56" s="76" t="s">
        <v>1241</v>
      </c>
      <c r="AX56" s="77" t="s">
        <v>1241</v>
      </c>
      <c r="AY56" s="78">
        <f>AY$143</f>
        <v>25</v>
      </c>
      <c r="AZ56" s="79"/>
      <c r="BA56" s="80" t="str">
        <f>I56</f>
        <v>&gt; see 3121, In situ concrete</v>
      </c>
      <c r="BB56" s="71"/>
      <c r="BC56" s="54"/>
      <c r="BD56" s="41">
        <v>2</v>
      </c>
      <c r="BE56" s="52">
        <v>23</v>
      </c>
      <c r="BF56" s="62">
        <v>2331</v>
      </c>
      <c r="BG56" s="276" t="str">
        <f>H56</f>
        <v>Default Scenario (Link)</v>
      </c>
    </row>
    <row r="57" spans="1:59" s="63" customFormat="1" ht="12.75" x14ac:dyDescent="0.2">
      <c r="A57" s="196">
        <v>2</v>
      </c>
      <c r="B57" s="197" t="s">
        <v>43</v>
      </c>
      <c r="C57" s="208">
        <v>23</v>
      </c>
      <c r="D57" s="209" t="s">
        <v>44</v>
      </c>
      <c r="E57" s="210">
        <v>2331</v>
      </c>
      <c r="F57" s="211" t="s">
        <v>79</v>
      </c>
      <c r="G57" s="231"/>
      <c r="H57" s="65"/>
      <c r="I57" s="222"/>
      <c r="J57" s="66"/>
      <c r="K57" s="66"/>
      <c r="L57" s="66"/>
      <c r="M57" s="64"/>
      <c r="N57" s="304"/>
      <c r="O57" s="305"/>
      <c r="P57" s="127"/>
      <c r="Q57" s="67"/>
      <c r="R57" s="67"/>
      <c r="S57" s="67"/>
      <c r="T57" s="67"/>
      <c r="U57" s="67"/>
      <c r="V57" s="67"/>
      <c r="W57" s="67"/>
      <c r="X57" s="67"/>
      <c r="Y57" s="68"/>
      <c r="Z57" s="68"/>
      <c r="AA57" s="68"/>
      <c r="AB57" s="67"/>
      <c r="AC57" s="67"/>
      <c r="AD57" s="67"/>
      <c r="AE57" s="67"/>
      <c r="AF57" s="67"/>
      <c r="AG57" s="67"/>
      <c r="AH57" s="67"/>
      <c r="AI57" s="67"/>
      <c r="AJ57" s="68"/>
      <c r="AK57" s="68"/>
      <c r="AL57" s="68"/>
      <c r="AM57" s="67"/>
      <c r="AN57" s="67"/>
      <c r="AO57" s="67"/>
      <c r="AP57" s="67"/>
      <c r="AQ57" s="67"/>
      <c r="AR57" s="67"/>
      <c r="AS57" s="67"/>
      <c r="AT57" s="67"/>
      <c r="AU57" s="67"/>
      <c r="AV57" s="67"/>
      <c r="AW57" s="67"/>
      <c r="AX57" s="68"/>
      <c r="AY57" s="68"/>
      <c r="AZ57" s="69"/>
      <c r="BA57" s="70"/>
      <c r="BB57" s="71"/>
      <c r="BC57" s="54"/>
      <c r="BD57" s="41">
        <v>2</v>
      </c>
      <c r="BE57" s="52">
        <v>23</v>
      </c>
      <c r="BF57" s="62">
        <v>2331</v>
      </c>
      <c r="BG57" s="275"/>
    </row>
    <row r="58" spans="1:59" s="63" customFormat="1" ht="12.75" x14ac:dyDescent="0.2">
      <c r="A58" s="196">
        <v>2</v>
      </c>
      <c r="B58" s="197" t="s">
        <v>43</v>
      </c>
      <c r="C58" s="208">
        <v>23</v>
      </c>
      <c r="D58" s="209" t="s">
        <v>44</v>
      </c>
      <c r="E58" s="210">
        <v>2331</v>
      </c>
      <c r="F58" s="211" t="s">
        <v>79</v>
      </c>
      <c r="G58" s="230"/>
      <c r="H58" s="56"/>
      <c r="I58" s="221"/>
      <c r="J58" s="57"/>
      <c r="K58" s="57"/>
      <c r="L58" s="57"/>
      <c r="M58" s="55"/>
      <c r="N58" s="303"/>
      <c r="O58" s="245"/>
      <c r="P58" s="122"/>
      <c r="Q58" s="58"/>
      <c r="R58" s="58"/>
      <c r="S58" s="58"/>
      <c r="T58" s="58"/>
      <c r="U58" s="58"/>
      <c r="V58" s="58"/>
      <c r="W58" s="58"/>
      <c r="X58" s="58"/>
      <c r="Y58" s="59"/>
      <c r="Z58" s="59"/>
      <c r="AA58" s="59"/>
      <c r="AB58" s="58"/>
      <c r="AC58" s="58"/>
      <c r="AD58" s="58"/>
      <c r="AE58" s="58"/>
      <c r="AF58" s="58"/>
      <c r="AG58" s="58"/>
      <c r="AH58" s="58"/>
      <c r="AI58" s="58"/>
      <c r="AJ58" s="59"/>
      <c r="AK58" s="59"/>
      <c r="AL58" s="59"/>
      <c r="AM58" s="58"/>
      <c r="AN58" s="58"/>
      <c r="AO58" s="58"/>
      <c r="AP58" s="58"/>
      <c r="AQ58" s="58"/>
      <c r="AR58" s="58"/>
      <c r="AS58" s="58"/>
      <c r="AT58" s="58"/>
      <c r="AU58" s="58"/>
      <c r="AV58" s="58"/>
      <c r="AW58" s="58"/>
      <c r="AX58" s="59"/>
      <c r="AY58" s="59"/>
      <c r="AZ58" s="60"/>
      <c r="BA58" s="61"/>
      <c r="BB58" s="54"/>
      <c r="BC58" s="54"/>
      <c r="BD58" s="41">
        <v>2</v>
      </c>
      <c r="BE58" s="52">
        <v>23</v>
      </c>
      <c r="BF58" s="62">
        <v>2331</v>
      </c>
      <c r="BG58" s="274"/>
    </row>
    <row r="59" spans="1:59" s="63" customFormat="1" ht="12.75" x14ac:dyDescent="0.2">
      <c r="A59" s="196">
        <v>2</v>
      </c>
      <c r="B59" s="197" t="s">
        <v>43</v>
      </c>
      <c r="C59" s="208">
        <v>23</v>
      </c>
      <c r="D59" s="209" t="s">
        <v>44</v>
      </c>
      <c r="E59" s="210">
        <v>2331</v>
      </c>
      <c r="F59" s="211" t="s">
        <v>79</v>
      </c>
      <c r="G59" s="231"/>
      <c r="H59" s="65"/>
      <c r="I59" s="222"/>
      <c r="J59" s="66"/>
      <c r="K59" s="66"/>
      <c r="L59" s="66"/>
      <c r="M59" s="64"/>
      <c r="N59" s="308"/>
      <c r="O59" s="309"/>
      <c r="P59" s="127"/>
      <c r="Q59" s="67"/>
      <c r="R59" s="67"/>
      <c r="S59" s="67"/>
      <c r="T59" s="67"/>
      <c r="U59" s="67"/>
      <c r="V59" s="67"/>
      <c r="W59" s="67"/>
      <c r="X59" s="67"/>
      <c r="Y59" s="68"/>
      <c r="Z59" s="68"/>
      <c r="AA59" s="68"/>
      <c r="AB59" s="67"/>
      <c r="AC59" s="67"/>
      <c r="AD59" s="67"/>
      <c r="AE59" s="67"/>
      <c r="AF59" s="67"/>
      <c r="AG59" s="67"/>
      <c r="AH59" s="67"/>
      <c r="AI59" s="67"/>
      <c r="AJ59" s="68"/>
      <c r="AK59" s="68"/>
      <c r="AL59" s="68"/>
      <c r="AM59" s="67"/>
      <c r="AN59" s="67"/>
      <c r="AO59" s="67"/>
      <c r="AP59" s="67"/>
      <c r="AQ59" s="67"/>
      <c r="AR59" s="67"/>
      <c r="AS59" s="67"/>
      <c r="AT59" s="67"/>
      <c r="AU59" s="67"/>
      <c r="AV59" s="67"/>
      <c r="AW59" s="67"/>
      <c r="AX59" s="68"/>
      <c r="AY59" s="68"/>
      <c r="AZ59" s="69"/>
      <c r="BA59" s="70"/>
      <c r="BB59" s="71"/>
      <c r="BC59" s="54"/>
      <c r="BD59" s="41">
        <v>2</v>
      </c>
      <c r="BE59" s="52">
        <v>23</v>
      </c>
      <c r="BF59" s="62">
        <v>2331</v>
      </c>
      <c r="BG59" s="275"/>
    </row>
    <row r="60" spans="1:59" s="63" customFormat="1" ht="12.75" x14ac:dyDescent="0.2">
      <c r="A60" s="196">
        <v>2</v>
      </c>
      <c r="B60" s="197" t="s">
        <v>43</v>
      </c>
      <c r="C60" s="208">
        <v>23</v>
      </c>
      <c r="D60" s="209" t="s">
        <v>44</v>
      </c>
      <c r="E60" s="210">
        <v>2331</v>
      </c>
      <c r="F60" s="211" t="s">
        <v>79</v>
      </c>
      <c r="G60" s="231" t="s">
        <v>53</v>
      </c>
      <c r="H60" s="72" t="s">
        <v>1233</v>
      </c>
      <c r="I60" s="223" t="s">
        <v>1183</v>
      </c>
      <c r="J60" s="73"/>
      <c r="K60" s="73"/>
      <c r="L60" s="73"/>
      <c r="M60" s="74"/>
      <c r="N60" s="247"/>
      <c r="O60" s="306"/>
      <c r="P60" s="105"/>
      <c r="Q60" s="75"/>
      <c r="R60" s="75"/>
      <c r="S60" s="75"/>
      <c r="T60" s="75"/>
      <c r="U60" s="75"/>
      <c r="V60" s="75"/>
      <c r="W60" s="75"/>
      <c r="X60" s="75"/>
      <c r="Y60" s="76" t="s">
        <v>1241</v>
      </c>
      <c r="Z60" s="77" t="s">
        <v>1241</v>
      </c>
      <c r="AA60" s="78">
        <f>AA$126</f>
        <v>1000</v>
      </c>
      <c r="AB60" s="75"/>
      <c r="AC60" s="75"/>
      <c r="AD60" s="75"/>
      <c r="AE60" s="75"/>
      <c r="AF60" s="75"/>
      <c r="AG60" s="75"/>
      <c r="AH60" s="75"/>
      <c r="AI60" s="75"/>
      <c r="AJ60" s="76" t="s">
        <v>1241</v>
      </c>
      <c r="AK60" s="77" t="s">
        <v>1241</v>
      </c>
      <c r="AL60" s="78">
        <f>AL$126</f>
        <v>0</v>
      </c>
      <c r="AM60" s="75"/>
      <c r="AN60" s="75"/>
      <c r="AO60" s="75"/>
      <c r="AP60" s="75"/>
      <c r="AQ60" s="75"/>
      <c r="AR60" s="75"/>
      <c r="AS60" s="75"/>
      <c r="AT60" s="75"/>
      <c r="AU60" s="75"/>
      <c r="AV60" s="75"/>
      <c r="AW60" s="76" t="s">
        <v>1241</v>
      </c>
      <c r="AX60" s="77" t="s">
        <v>1241</v>
      </c>
      <c r="AY60" s="78">
        <f>AY$126</f>
        <v>1000</v>
      </c>
      <c r="AZ60" s="79"/>
      <c r="BA60" s="80" t="str">
        <f>I60</f>
        <v>&gt; see 3112, Reinforcement for in situ concrete</v>
      </c>
      <c r="BB60" s="71"/>
      <c r="BC60" s="54"/>
      <c r="BD60" s="41">
        <v>2</v>
      </c>
      <c r="BE60" s="52">
        <v>23</v>
      </c>
      <c r="BF60" s="62">
        <v>2331</v>
      </c>
      <c r="BG60" s="276" t="s">
        <v>47</v>
      </c>
    </row>
    <row r="61" spans="1:59" s="63" customFormat="1" ht="12.75" x14ac:dyDescent="0.2">
      <c r="A61" s="196">
        <v>2</v>
      </c>
      <c r="B61" s="197" t="s">
        <v>43</v>
      </c>
      <c r="C61" s="208">
        <v>23</v>
      </c>
      <c r="D61" s="209" t="s">
        <v>44</v>
      </c>
      <c r="E61" s="210">
        <v>2331</v>
      </c>
      <c r="F61" s="211" t="s">
        <v>79</v>
      </c>
      <c r="G61" s="231"/>
      <c r="H61" s="65"/>
      <c r="I61" s="222"/>
      <c r="J61" s="66"/>
      <c r="K61" s="66"/>
      <c r="L61" s="66"/>
      <c r="M61" s="64"/>
      <c r="N61" s="304"/>
      <c r="O61" s="305"/>
      <c r="P61" s="127"/>
      <c r="Q61" s="67"/>
      <c r="R61" s="67"/>
      <c r="S61" s="67"/>
      <c r="T61" s="67"/>
      <c r="U61" s="67"/>
      <c r="V61" s="67"/>
      <c r="W61" s="67"/>
      <c r="X61" s="67"/>
      <c r="Y61" s="68"/>
      <c r="Z61" s="68"/>
      <c r="AA61" s="68"/>
      <c r="AB61" s="67"/>
      <c r="AC61" s="67"/>
      <c r="AD61" s="67"/>
      <c r="AE61" s="67"/>
      <c r="AF61" s="67"/>
      <c r="AG61" s="67"/>
      <c r="AH61" s="67"/>
      <c r="AI61" s="67"/>
      <c r="AJ61" s="68"/>
      <c r="AK61" s="68"/>
      <c r="AL61" s="68"/>
      <c r="AM61" s="67"/>
      <c r="AN61" s="67"/>
      <c r="AO61" s="67"/>
      <c r="AP61" s="67"/>
      <c r="AQ61" s="67"/>
      <c r="AR61" s="67"/>
      <c r="AS61" s="67"/>
      <c r="AT61" s="67"/>
      <c r="AU61" s="67"/>
      <c r="AV61" s="67"/>
      <c r="AW61" s="67"/>
      <c r="AX61" s="68"/>
      <c r="AY61" s="68"/>
      <c r="AZ61" s="69"/>
      <c r="BA61" s="70"/>
      <c r="BB61" s="71"/>
      <c r="BC61" s="54"/>
      <c r="BD61" s="41">
        <v>2</v>
      </c>
      <c r="BE61" s="52">
        <v>23</v>
      </c>
      <c r="BF61" s="62">
        <v>2331</v>
      </c>
      <c r="BG61" s="275"/>
    </row>
    <row r="62" spans="1:59" s="63" customFormat="1" ht="12.75" x14ac:dyDescent="0.2">
      <c r="A62" s="196">
        <v>2</v>
      </c>
      <c r="B62" s="197" t="s">
        <v>43</v>
      </c>
      <c r="C62" s="208">
        <v>23</v>
      </c>
      <c r="D62" s="209" t="s">
        <v>44</v>
      </c>
      <c r="E62" s="210">
        <v>2331</v>
      </c>
      <c r="F62" s="211" t="s">
        <v>79</v>
      </c>
      <c r="G62" s="230"/>
      <c r="H62" s="56"/>
      <c r="I62" s="221"/>
      <c r="J62" s="57"/>
      <c r="K62" s="57"/>
      <c r="L62" s="57"/>
      <c r="M62" s="55"/>
      <c r="N62" s="303"/>
      <c r="O62" s="245"/>
      <c r="P62" s="122"/>
      <c r="Q62" s="58"/>
      <c r="R62" s="58"/>
      <c r="S62" s="58"/>
      <c r="T62" s="58"/>
      <c r="U62" s="58"/>
      <c r="V62" s="58"/>
      <c r="W62" s="58"/>
      <c r="X62" s="58"/>
      <c r="Y62" s="59"/>
      <c r="Z62" s="59"/>
      <c r="AA62" s="59"/>
      <c r="AB62" s="58"/>
      <c r="AC62" s="58"/>
      <c r="AD62" s="58"/>
      <c r="AE62" s="58"/>
      <c r="AF62" s="58"/>
      <c r="AG62" s="58"/>
      <c r="AH62" s="58"/>
      <c r="AI62" s="58"/>
      <c r="AJ62" s="59"/>
      <c r="AK62" s="59"/>
      <c r="AL62" s="59"/>
      <c r="AM62" s="58"/>
      <c r="AN62" s="58"/>
      <c r="AO62" s="58"/>
      <c r="AP62" s="58"/>
      <c r="AQ62" s="58"/>
      <c r="AR62" s="58"/>
      <c r="AS62" s="58"/>
      <c r="AT62" s="58"/>
      <c r="AU62" s="58"/>
      <c r="AV62" s="58"/>
      <c r="AW62" s="58"/>
      <c r="AX62" s="59"/>
      <c r="AY62" s="59"/>
      <c r="AZ62" s="60"/>
      <c r="BA62" s="61"/>
      <c r="BB62" s="54"/>
      <c r="BC62" s="54"/>
      <c r="BD62" s="41">
        <v>2</v>
      </c>
      <c r="BE62" s="52">
        <v>23</v>
      </c>
      <c r="BF62" s="62">
        <v>2331</v>
      </c>
      <c r="BG62" s="274"/>
    </row>
    <row r="63" spans="1:59" s="63" customFormat="1" ht="12.75" x14ac:dyDescent="0.2">
      <c r="A63" s="196">
        <v>2</v>
      </c>
      <c r="B63" s="197" t="s">
        <v>43</v>
      </c>
      <c r="C63" s="208">
        <v>23</v>
      </c>
      <c r="D63" s="209" t="s">
        <v>44</v>
      </c>
      <c r="E63" s="212">
        <v>2341</v>
      </c>
      <c r="F63" s="213" t="s">
        <v>80</v>
      </c>
      <c r="G63" s="232"/>
      <c r="H63" s="97"/>
      <c r="I63" s="224"/>
      <c r="J63" s="113"/>
      <c r="K63" s="113"/>
      <c r="L63" s="113"/>
      <c r="M63" s="114"/>
      <c r="N63" s="315"/>
      <c r="O63" s="316"/>
      <c r="P63" s="299"/>
      <c r="Q63" s="115"/>
      <c r="R63" s="115"/>
      <c r="S63" s="115"/>
      <c r="T63" s="115"/>
      <c r="U63" s="115"/>
      <c r="V63" s="115"/>
      <c r="W63" s="115"/>
      <c r="X63" s="115"/>
      <c r="Y63" s="116"/>
      <c r="Z63" s="116"/>
      <c r="AA63" s="116"/>
      <c r="AB63" s="115"/>
      <c r="AC63" s="115"/>
      <c r="AD63" s="115"/>
      <c r="AE63" s="115"/>
      <c r="AF63" s="115"/>
      <c r="AG63" s="115"/>
      <c r="AH63" s="115"/>
      <c r="AI63" s="115"/>
      <c r="AJ63" s="116"/>
      <c r="AK63" s="116"/>
      <c r="AL63" s="116"/>
      <c r="AM63" s="115"/>
      <c r="AN63" s="115"/>
      <c r="AO63" s="115"/>
      <c r="AP63" s="115"/>
      <c r="AQ63" s="115"/>
      <c r="AR63" s="115"/>
      <c r="AS63" s="115"/>
      <c r="AT63" s="115"/>
      <c r="AU63" s="115"/>
      <c r="AV63" s="115"/>
      <c r="AW63" s="115"/>
      <c r="AX63" s="116"/>
      <c r="AY63" s="116"/>
      <c r="AZ63" s="117"/>
      <c r="BA63" s="118"/>
      <c r="BB63" s="95"/>
      <c r="BC63" s="95"/>
      <c r="BD63" s="41">
        <v>2</v>
      </c>
      <c r="BE63" s="52">
        <v>23</v>
      </c>
      <c r="BF63" s="103">
        <v>2341</v>
      </c>
      <c r="BG63" s="277"/>
    </row>
    <row r="64" spans="1:59" s="63" customFormat="1" ht="12.75" x14ac:dyDescent="0.2">
      <c r="A64" s="196">
        <v>2</v>
      </c>
      <c r="B64" s="197" t="s">
        <v>43</v>
      </c>
      <c r="C64" s="208">
        <v>23</v>
      </c>
      <c r="D64" s="209" t="s">
        <v>44</v>
      </c>
      <c r="E64" s="212">
        <v>2341</v>
      </c>
      <c r="F64" s="213" t="s">
        <v>80</v>
      </c>
      <c r="G64" s="231"/>
      <c r="H64" s="65"/>
      <c r="I64" s="222"/>
      <c r="J64" s="66"/>
      <c r="K64" s="66"/>
      <c r="L64" s="66"/>
      <c r="M64" s="64"/>
      <c r="N64" s="304"/>
      <c r="O64" s="305"/>
      <c r="P64" s="127"/>
      <c r="Q64" s="67"/>
      <c r="R64" s="67"/>
      <c r="S64" s="67"/>
      <c r="T64" s="67"/>
      <c r="U64" s="67"/>
      <c r="V64" s="67"/>
      <c r="W64" s="67"/>
      <c r="X64" s="67"/>
      <c r="Y64" s="68"/>
      <c r="Z64" s="68"/>
      <c r="AA64" s="68"/>
      <c r="AB64" s="67"/>
      <c r="AC64" s="67"/>
      <c r="AD64" s="67"/>
      <c r="AE64" s="67"/>
      <c r="AF64" s="67"/>
      <c r="AG64" s="67"/>
      <c r="AH64" s="67"/>
      <c r="AI64" s="67"/>
      <c r="AJ64" s="68"/>
      <c r="AK64" s="68"/>
      <c r="AL64" s="68"/>
      <c r="AM64" s="67"/>
      <c r="AN64" s="67"/>
      <c r="AO64" s="67"/>
      <c r="AP64" s="67"/>
      <c r="AQ64" s="67"/>
      <c r="AR64" s="67"/>
      <c r="AS64" s="67"/>
      <c r="AT64" s="67"/>
      <c r="AU64" s="67"/>
      <c r="AV64" s="67"/>
      <c r="AW64" s="67"/>
      <c r="AX64" s="68"/>
      <c r="AY64" s="68"/>
      <c r="AZ64" s="69"/>
      <c r="BA64" s="70"/>
      <c r="BB64" s="71"/>
      <c r="BC64" s="95"/>
      <c r="BD64" s="41">
        <v>2</v>
      </c>
      <c r="BE64" s="52">
        <v>23</v>
      </c>
      <c r="BF64" s="103">
        <v>2341</v>
      </c>
      <c r="BG64" s="275"/>
    </row>
    <row r="65" spans="1:59" s="63" customFormat="1" ht="12.75" x14ac:dyDescent="0.2">
      <c r="A65" s="196">
        <v>2</v>
      </c>
      <c r="B65" s="197" t="s">
        <v>43</v>
      </c>
      <c r="C65" s="208">
        <v>23</v>
      </c>
      <c r="D65" s="209" t="s">
        <v>44</v>
      </c>
      <c r="E65" s="212">
        <v>2341</v>
      </c>
      <c r="F65" s="213" t="s">
        <v>80</v>
      </c>
      <c r="G65" s="231" t="s">
        <v>46</v>
      </c>
      <c r="H65" s="72" t="s">
        <v>1233</v>
      </c>
      <c r="I65" s="73" t="s">
        <v>1164</v>
      </c>
      <c r="J65" s="73"/>
      <c r="K65" s="73"/>
      <c r="L65" s="73"/>
      <c r="M65" s="74"/>
      <c r="N65" s="247"/>
      <c r="O65" s="306"/>
      <c r="P65" s="105"/>
      <c r="Q65" s="75"/>
      <c r="R65" s="75"/>
      <c r="S65" s="75"/>
      <c r="T65" s="75"/>
      <c r="U65" s="75"/>
      <c r="V65" s="75"/>
      <c r="W65" s="75"/>
      <c r="X65" s="75"/>
      <c r="Y65" s="76" t="s">
        <v>1241</v>
      </c>
      <c r="Z65" s="77" t="s">
        <v>1241</v>
      </c>
      <c r="AA65" s="78">
        <f>AA$143</f>
        <v>0</v>
      </c>
      <c r="AB65" s="75"/>
      <c r="AC65" s="75"/>
      <c r="AD65" s="75"/>
      <c r="AE65" s="75"/>
      <c r="AF65" s="75"/>
      <c r="AG65" s="75"/>
      <c r="AH65" s="75"/>
      <c r="AI65" s="75"/>
      <c r="AJ65" s="76" t="s">
        <v>1241</v>
      </c>
      <c r="AK65" s="77" t="s">
        <v>1241</v>
      </c>
      <c r="AL65" s="78">
        <f>AL$143</f>
        <v>0</v>
      </c>
      <c r="AM65" s="75"/>
      <c r="AN65" s="75"/>
      <c r="AO65" s="75"/>
      <c r="AP65" s="75"/>
      <c r="AQ65" s="75"/>
      <c r="AR65" s="75"/>
      <c r="AS65" s="75"/>
      <c r="AT65" s="75"/>
      <c r="AU65" s="75"/>
      <c r="AV65" s="75"/>
      <c r="AW65" s="76" t="s">
        <v>1241</v>
      </c>
      <c r="AX65" s="77" t="s">
        <v>1241</v>
      </c>
      <c r="AY65" s="78">
        <f>AY$143</f>
        <v>25</v>
      </c>
      <c r="AZ65" s="79"/>
      <c r="BA65" s="80" t="str">
        <f>I65</f>
        <v>&gt; see 3121, In situ concrete</v>
      </c>
      <c r="BB65" s="71"/>
      <c r="BC65" s="95"/>
      <c r="BD65" s="41">
        <v>2</v>
      </c>
      <c r="BE65" s="52">
        <v>23</v>
      </c>
      <c r="BF65" s="103">
        <v>2341</v>
      </c>
      <c r="BG65" s="276" t="str">
        <f>H65</f>
        <v>Default Scenario (Link)</v>
      </c>
    </row>
    <row r="66" spans="1:59" s="63" customFormat="1" ht="12.75" x14ac:dyDescent="0.2">
      <c r="A66" s="196">
        <v>2</v>
      </c>
      <c r="B66" s="197" t="s">
        <v>43</v>
      </c>
      <c r="C66" s="208">
        <v>23</v>
      </c>
      <c r="D66" s="209" t="s">
        <v>44</v>
      </c>
      <c r="E66" s="212">
        <v>2341</v>
      </c>
      <c r="F66" s="213" t="s">
        <v>80</v>
      </c>
      <c r="G66" s="231"/>
      <c r="H66" s="65"/>
      <c r="I66" s="222"/>
      <c r="J66" s="66"/>
      <c r="K66" s="66"/>
      <c r="L66" s="66"/>
      <c r="M66" s="64"/>
      <c r="N66" s="304"/>
      <c r="O66" s="305"/>
      <c r="P66" s="127"/>
      <c r="Q66" s="67"/>
      <c r="R66" s="67"/>
      <c r="S66" s="67"/>
      <c r="T66" s="67"/>
      <c r="U66" s="67"/>
      <c r="V66" s="67"/>
      <c r="W66" s="67"/>
      <c r="X66" s="67"/>
      <c r="Y66" s="68"/>
      <c r="Z66" s="68"/>
      <c r="AA66" s="68"/>
      <c r="AB66" s="67"/>
      <c r="AC66" s="67"/>
      <c r="AD66" s="67"/>
      <c r="AE66" s="67"/>
      <c r="AF66" s="67"/>
      <c r="AG66" s="67"/>
      <c r="AH66" s="67"/>
      <c r="AI66" s="67"/>
      <c r="AJ66" s="68"/>
      <c r="AK66" s="68"/>
      <c r="AL66" s="68"/>
      <c r="AM66" s="67"/>
      <c r="AN66" s="67"/>
      <c r="AO66" s="67"/>
      <c r="AP66" s="67"/>
      <c r="AQ66" s="67"/>
      <c r="AR66" s="67"/>
      <c r="AS66" s="67"/>
      <c r="AT66" s="67"/>
      <c r="AU66" s="67"/>
      <c r="AV66" s="67"/>
      <c r="AW66" s="67"/>
      <c r="AX66" s="68"/>
      <c r="AY66" s="68"/>
      <c r="AZ66" s="69"/>
      <c r="BA66" s="70"/>
      <c r="BB66" s="71"/>
      <c r="BC66" s="95"/>
      <c r="BD66" s="41">
        <v>2</v>
      </c>
      <c r="BE66" s="52">
        <v>23</v>
      </c>
      <c r="BF66" s="103">
        <v>2341</v>
      </c>
      <c r="BG66" s="275"/>
    </row>
    <row r="67" spans="1:59" s="63" customFormat="1" ht="12.75" x14ac:dyDescent="0.2">
      <c r="A67" s="196">
        <v>2</v>
      </c>
      <c r="B67" s="197" t="s">
        <v>43</v>
      </c>
      <c r="C67" s="208">
        <v>23</v>
      </c>
      <c r="D67" s="209" t="s">
        <v>44</v>
      </c>
      <c r="E67" s="212">
        <v>2341</v>
      </c>
      <c r="F67" s="213" t="s">
        <v>80</v>
      </c>
      <c r="G67" s="232"/>
      <c r="H67" s="97"/>
      <c r="I67" s="224"/>
      <c r="J67" s="98"/>
      <c r="K67" s="98"/>
      <c r="L67" s="98"/>
      <c r="M67" s="96"/>
      <c r="N67" s="307"/>
      <c r="O67" s="246"/>
      <c r="P67" s="124"/>
      <c r="Q67" s="99"/>
      <c r="R67" s="99"/>
      <c r="S67" s="99"/>
      <c r="T67" s="99"/>
      <c r="U67" s="99"/>
      <c r="V67" s="99"/>
      <c r="W67" s="99"/>
      <c r="X67" s="99"/>
      <c r="Y67" s="100"/>
      <c r="Z67" s="100"/>
      <c r="AA67" s="100"/>
      <c r="AB67" s="99"/>
      <c r="AC67" s="99"/>
      <c r="AD67" s="99"/>
      <c r="AE67" s="99"/>
      <c r="AF67" s="99"/>
      <c r="AG67" s="99"/>
      <c r="AH67" s="99"/>
      <c r="AI67" s="99"/>
      <c r="AJ67" s="100"/>
      <c r="AK67" s="100"/>
      <c r="AL67" s="100"/>
      <c r="AM67" s="99"/>
      <c r="AN67" s="99"/>
      <c r="AO67" s="99"/>
      <c r="AP67" s="99"/>
      <c r="AQ67" s="99"/>
      <c r="AR67" s="99"/>
      <c r="AS67" s="99"/>
      <c r="AT67" s="99"/>
      <c r="AU67" s="99"/>
      <c r="AV67" s="99"/>
      <c r="AW67" s="99"/>
      <c r="AX67" s="100"/>
      <c r="AY67" s="100"/>
      <c r="AZ67" s="101"/>
      <c r="BA67" s="102"/>
      <c r="BB67" s="95"/>
      <c r="BC67" s="95"/>
      <c r="BD67" s="41">
        <v>2</v>
      </c>
      <c r="BE67" s="52">
        <v>23</v>
      </c>
      <c r="BF67" s="103">
        <v>2341</v>
      </c>
      <c r="BG67" s="277"/>
    </row>
    <row r="68" spans="1:59" s="63" customFormat="1" ht="12.75" x14ac:dyDescent="0.2">
      <c r="A68" s="196">
        <v>2</v>
      </c>
      <c r="B68" s="197" t="s">
        <v>43</v>
      </c>
      <c r="C68" s="208">
        <v>23</v>
      </c>
      <c r="D68" s="209" t="s">
        <v>44</v>
      </c>
      <c r="E68" s="212">
        <v>2341</v>
      </c>
      <c r="F68" s="213" t="s">
        <v>80</v>
      </c>
      <c r="G68" s="231"/>
      <c r="H68" s="65"/>
      <c r="I68" s="222"/>
      <c r="J68" s="66"/>
      <c r="K68" s="66"/>
      <c r="L68" s="66"/>
      <c r="M68" s="64"/>
      <c r="N68" s="304"/>
      <c r="O68" s="305"/>
      <c r="P68" s="127"/>
      <c r="Q68" s="67"/>
      <c r="R68" s="67"/>
      <c r="S68" s="67"/>
      <c r="T68" s="67"/>
      <c r="U68" s="67"/>
      <c r="V68" s="67"/>
      <c r="W68" s="67"/>
      <c r="X68" s="67"/>
      <c r="Y68" s="68"/>
      <c r="Z68" s="68"/>
      <c r="AA68" s="68"/>
      <c r="AB68" s="67"/>
      <c r="AC68" s="67"/>
      <c r="AD68" s="67"/>
      <c r="AE68" s="67"/>
      <c r="AF68" s="67"/>
      <c r="AG68" s="67"/>
      <c r="AH68" s="67"/>
      <c r="AI68" s="67"/>
      <c r="AJ68" s="68"/>
      <c r="AK68" s="68"/>
      <c r="AL68" s="68"/>
      <c r="AM68" s="67"/>
      <c r="AN68" s="67"/>
      <c r="AO68" s="67"/>
      <c r="AP68" s="67"/>
      <c r="AQ68" s="67"/>
      <c r="AR68" s="67"/>
      <c r="AS68" s="67"/>
      <c r="AT68" s="67"/>
      <c r="AU68" s="67"/>
      <c r="AV68" s="67"/>
      <c r="AW68" s="67"/>
      <c r="AX68" s="68"/>
      <c r="AY68" s="68"/>
      <c r="AZ68" s="69"/>
      <c r="BA68" s="70"/>
      <c r="BB68" s="71"/>
      <c r="BC68" s="95"/>
      <c r="BD68" s="41">
        <v>2</v>
      </c>
      <c r="BE68" s="52">
        <v>23</v>
      </c>
      <c r="BF68" s="103">
        <v>2341</v>
      </c>
      <c r="BG68" s="275"/>
    </row>
    <row r="69" spans="1:59" s="63" customFormat="1" ht="12.75" x14ac:dyDescent="0.2">
      <c r="A69" s="196">
        <v>2</v>
      </c>
      <c r="B69" s="197" t="s">
        <v>43</v>
      </c>
      <c r="C69" s="208">
        <v>23</v>
      </c>
      <c r="D69" s="209" t="s">
        <v>44</v>
      </c>
      <c r="E69" s="212">
        <v>2341</v>
      </c>
      <c r="F69" s="213" t="s">
        <v>80</v>
      </c>
      <c r="G69" s="231" t="s">
        <v>53</v>
      </c>
      <c r="H69" s="72" t="s">
        <v>1233</v>
      </c>
      <c r="I69" s="223" t="s">
        <v>1183</v>
      </c>
      <c r="J69" s="73"/>
      <c r="K69" s="73"/>
      <c r="L69" s="73"/>
      <c r="M69" s="74"/>
      <c r="N69" s="247"/>
      <c r="O69" s="306"/>
      <c r="P69" s="105"/>
      <c r="Q69" s="75"/>
      <c r="R69" s="75"/>
      <c r="S69" s="75"/>
      <c r="T69" s="75"/>
      <c r="U69" s="75"/>
      <c r="V69" s="75"/>
      <c r="W69" s="75"/>
      <c r="X69" s="75"/>
      <c r="Y69" s="76" t="s">
        <v>1241</v>
      </c>
      <c r="Z69" s="77" t="s">
        <v>1241</v>
      </c>
      <c r="AA69" s="78">
        <f>AA$126</f>
        <v>1000</v>
      </c>
      <c r="AB69" s="75"/>
      <c r="AC69" s="75"/>
      <c r="AD69" s="75"/>
      <c r="AE69" s="75"/>
      <c r="AF69" s="75"/>
      <c r="AG69" s="75"/>
      <c r="AH69" s="75"/>
      <c r="AI69" s="75"/>
      <c r="AJ69" s="76" t="s">
        <v>1241</v>
      </c>
      <c r="AK69" s="77" t="s">
        <v>1241</v>
      </c>
      <c r="AL69" s="78">
        <f>AL$126</f>
        <v>0</v>
      </c>
      <c r="AM69" s="75"/>
      <c r="AN69" s="75"/>
      <c r="AO69" s="75"/>
      <c r="AP69" s="75"/>
      <c r="AQ69" s="75"/>
      <c r="AR69" s="75"/>
      <c r="AS69" s="75"/>
      <c r="AT69" s="75"/>
      <c r="AU69" s="75"/>
      <c r="AV69" s="75"/>
      <c r="AW69" s="76" t="s">
        <v>1241</v>
      </c>
      <c r="AX69" s="77" t="s">
        <v>1241</v>
      </c>
      <c r="AY69" s="78">
        <f>AY$126</f>
        <v>1000</v>
      </c>
      <c r="AZ69" s="79"/>
      <c r="BA69" s="80" t="str">
        <f>I69</f>
        <v>&gt; see 3112, Reinforcement for in situ concrete</v>
      </c>
      <c r="BB69" s="71"/>
      <c r="BC69" s="95"/>
      <c r="BD69" s="41">
        <v>2</v>
      </c>
      <c r="BE69" s="52">
        <v>23</v>
      </c>
      <c r="BF69" s="103">
        <v>2341</v>
      </c>
      <c r="BG69" s="276" t="s">
        <v>47</v>
      </c>
    </row>
    <row r="70" spans="1:59" s="63" customFormat="1" ht="12.75" x14ac:dyDescent="0.2">
      <c r="A70" s="196">
        <v>2</v>
      </c>
      <c r="B70" s="197" t="s">
        <v>43</v>
      </c>
      <c r="C70" s="208">
        <v>23</v>
      </c>
      <c r="D70" s="209" t="s">
        <v>44</v>
      </c>
      <c r="E70" s="212">
        <v>2341</v>
      </c>
      <c r="F70" s="213" t="s">
        <v>80</v>
      </c>
      <c r="G70" s="231"/>
      <c r="H70" s="65"/>
      <c r="I70" s="222"/>
      <c r="J70" s="66"/>
      <c r="K70" s="66"/>
      <c r="L70" s="66"/>
      <c r="M70" s="64"/>
      <c r="N70" s="304"/>
      <c r="O70" s="305"/>
      <c r="P70" s="127"/>
      <c r="Q70" s="67"/>
      <c r="R70" s="67"/>
      <c r="S70" s="67"/>
      <c r="T70" s="67"/>
      <c r="U70" s="67"/>
      <c r="V70" s="67"/>
      <c r="W70" s="67"/>
      <c r="X70" s="67"/>
      <c r="Y70" s="68"/>
      <c r="Z70" s="68"/>
      <c r="AA70" s="68"/>
      <c r="AB70" s="67"/>
      <c r="AC70" s="67"/>
      <c r="AD70" s="67"/>
      <c r="AE70" s="67"/>
      <c r="AF70" s="67"/>
      <c r="AG70" s="67"/>
      <c r="AH70" s="67"/>
      <c r="AI70" s="67"/>
      <c r="AJ70" s="68"/>
      <c r="AK70" s="68"/>
      <c r="AL70" s="68"/>
      <c r="AM70" s="67"/>
      <c r="AN70" s="67"/>
      <c r="AO70" s="67"/>
      <c r="AP70" s="67"/>
      <c r="AQ70" s="67"/>
      <c r="AR70" s="67"/>
      <c r="AS70" s="67"/>
      <c r="AT70" s="67"/>
      <c r="AU70" s="67"/>
      <c r="AV70" s="67"/>
      <c r="AW70" s="67"/>
      <c r="AX70" s="68"/>
      <c r="AY70" s="68"/>
      <c r="AZ70" s="69"/>
      <c r="BA70" s="70"/>
      <c r="BB70" s="71"/>
      <c r="BC70" s="95"/>
      <c r="BD70" s="41">
        <v>2</v>
      </c>
      <c r="BE70" s="52">
        <v>23</v>
      </c>
      <c r="BF70" s="103">
        <v>2341</v>
      </c>
      <c r="BG70" s="275"/>
    </row>
    <row r="71" spans="1:59" s="63" customFormat="1" ht="12.75" x14ac:dyDescent="0.2">
      <c r="A71" s="196">
        <v>2</v>
      </c>
      <c r="B71" s="197" t="s">
        <v>43</v>
      </c>
      <c r="C71" s="208">
        <v>23</v>
      </c>
      <c r="D71" s="209" t="s">
        <v>44</v>
      </c>
      <c r="E71" s="212">
        <v>2341</v>
      </c>
      <c r="F71" s="213" t="s">
        <v>80</v>
      </c>
      <c r="G71" s="232"/>
      <c r="H71" s="97"/>
      <c r="I71" s="224"/>
      <c r="J71" s="98"/>
      <c r="K71" s="98"/>
      <c r="L71" s="98"/>
      <c r="M71" s="96"/>
      <c r="N71" s="307"/>
      <c r="O71" s="246"/>
      <c r="P71" s="124"/>
      <c r="Q71" s="99"/>
      <c r="R71" s="99"/>
      <c r="S71" s="99"/>
      <c r="T71" s="99"/>
      <c r="U71" s="99"/>
      <c r="V71" s="99"/>
      <c r="W71" s="99"/>
      <c r="X71" s="99"/>
      <c r="Y71" s="100"/>
      <c r="Z71" s="100"/>
      <c r="AA71" s="100"/>
      <c r="AB71" s="99"/>
      <c r="AC71" s="99"/>
      <c r="AD71" s="99"/>
      <c r="AE71" s="99"/>
      <c r="AF71" s="99"/>
      <c r="AG71" s="99"/>
      <c r="AH71" s="99"/>
      <c r="AI71" s="99"/>
      <c r="AJ71" s="100"/>
      <c r="AK71" s="100"/>
      <c r="AL71" s="100"/>
      <c r="AM71" s="99"/>
      <c r="AN71" s="99"/>
      <c r="AO71" s="99"/>
      <c r="AP71" s="99"/>
      <c r="AQ71" s="99"/>
      <c r="AR71" s="99"/>
      <c r="AS71" s="99"/>
      <c r="AT71" s="99"/>
      <c r="AU71" s="99"/>
      <c r="AV71" s="99"/>
      <c r="AW71" s="99"/>
      <c r="AX71" s="100"/>
      <c r="AY71" s="100"/>
      <c r="AZ71" s="101"/>
      <c r="BA71" s="102"/>
      <c r="BB71" s="95"/>
      <c r="BC71" s="95"/>
      <c r="BD71" s="41">
        <v>2</v>
      </c>
      <c r="BE71" s="52">
        <v>23</v>
      </c>
      <c r="BF71" s="103">
        <v>2341</v>
      </c>
      <c r="BG71" s="277"/>
    </row>
    <row r="72" spans="1:59" s="63" customFormat="1" ht="12.75" x14ac:dyDescent="0.2">
      <c r="A72" s="196">
        <v>2</v>
      </c>
      <c r="B72" s="197" t="s">
        <v>43</v>
      </c>
      <c r="C72" s="208">
        <v>23</v>
      </c>
      <c r="D72" s="209" t="s">
        <v>44</v>
      </c>
      <c r="E72" s="212">
        <v>2341</v>
      </c>
      <c r="F72" s="213" t="s">
        <v>80</v>
      </c>
      <c r="G72" s="231" t="s">
        <v>81</v>
      </c>
      <c r="H72" s="65"/>
      <c r="I72" s="222"/>
      <c r="J72" s="66"/>
      <c r="K72" s="66"/>
      <c r="L72" s="66"/>
      <c r="M72" s="64"/>
      <c r="N72" s="304"/>
      <c r="O72" s="305"/>
      <c r="P72" s="127"/>
      <c r="Q72" s="67"/>
      <c r="R72" s="67"/>
      <c r="S72" s="67"/>
      <c r="T72" s="67"/>
      <c r="U72" s="67"/>
      <c r="V72" s="67"/>
      <c r="W72" s="67"/>
      <c r="X72" s="67"/>
      <c r="Y72" s="68"/>
      <c r="Z72" s="68"/>
      <c r="AA72" s="68"/>
      <c r="AB72" s="67"/>
      <c r="AC72" s="67"/>
      <c r="AD72" s="67"/>
      <c r="AE72" s="67"/>
      <c r="AF72" s="67"/>
      <c r="AG72" s="67"/>
      <c r="AH72" s="67"/>
      <c r="AI72" s="67"/>
      <c r="AJ72" s="68"/>
      <c r="AK72" s="68"/>
      <c r="AL72" s="68"/>
      <c r="AM72" s="67"/>
      <c r="AN72" s="67"/>
      <c r="AO72" s="67"/>
      <c r="AP72" s="67"/>
      <c r="AQ72" s="67"/>
      <c r="AR72" s="67"/>
      <c r="AS72" s="67"/>
      <c r="AT72" s="67"/>
      <c r="AU72" s="67"/>
      <c r="AV72" s="67"/>
      <c r="AW72" s="67"/>
      <c r="AX72" s="68"/>
      <c r="AY72" s="68"/>
      <c r="AZ72" s="69"/>
      <c r="BA72" s="70"/>
      <c r="BB72" s="71"/>
      <c r="BC72" s="95"/>
      <c r="BD72" s="41">
        <v>2</v>
      </c>
      <c r="BE72" s="52">
        <v>23</v>
      </c>
      <c r="BF72" s="103">
        <v>2341</v>
      </c>
      <c r="BG72" s="275"/>
    </row>
    <row r="73" spans="1:59" s="63" customFormat="1" ht="12.75" x14ac:dyDescent="0.2">
      <c r="A73" s="196">
        <v>2</v>
      </c>
      <c r="B73" s="197" t="s">
        <v>43</v>
      </c>
      <c r="C73" s="208">
        <v>23</v>
      </c>
      <c r="D73" s="209" t="s">
        <v>44</v>
      </c>
      <c r="E73" s="212">
        <v>2341</v>
      </c>
      <c r="F73" s="213" t="s">
        <v>80</v>
      </c>
      <c r="G73" s="231" t="s">
        <v>81</v>
      </c>
      <c r="H73" s="72" t="s">
        <v>47</v>
      </c>
      <c r="I73" s="223"/>
      <c r="J73" s="73"/>
      <c r="K73" s="73"/>
      <c r="L73" s="73"/>
      <c r="M73" s="74"/>
      <c r="N73" s="247"/>
      <c r="O73" s="306"/>
      <c r="P73" s="105"/>
      <c r="Q73" s="75"/>
      <c r="R73" s="75"/>
      <c r="S73" s="75"/>
      <c r="T73" s="75"/>
      <c r="U73" s="75"/>
      <c r="V73" s="75"/>
      <c r="W73" s="75"/>
      <c r="X73" s="75"/>
      <c r="Y73" s="76">
        <f>IF(ISNUMBER(VLOOKUP(Y75,P$7:W$7,MATCH(Y75,P$7:W$7))),VLOOKUP(Y75,P$7:W$7,MATCH(Y75,P$7:W$7)),IF(N77=0,"No Data",IF(Y75&gt;0,"&lt;100",0)))</f>
        <v>10000</v>
      </c>
      <c r="Z73" s="77">
        <f>IF(ISNUMBER(VLOOKUP(Z77,P$7:W$7,MATCH(Z77,P$7:W$7))),VLOOKUP(Z77,P$7:W$7,MATCH(Z77,P$7:W$7)),IF(N77=0,"No Data",IF(Z77&gt;0,"&lt;100",0)))</f>
        <v>10000</v>
      </c>
      <c r="AA73" s="106">
        <f>IF(ISNUMBER(Z73),Z73,0)</f>
        <v>10000</v>
      </c>
      <c r="AB73" s="75"/>
      <c r="AC73" s="75"/>
      <c r="AD73" s="75"/>
      <c r="AE73" s="75"/>
      <c r="AF73" s="75"/>
      <c r="AG73" s="75"/>
      <c r="AH73" s="75"/>
      <c r="AI73" s="75"/>
      <c r="AJ73" s="76">
        <f>IF(ISNUMBER(VLOOKUP(AJ75,AB$7:AH$7,MATCH(AJ75,AB$7:AH$7))),VLOOKUP(AJ75,AB$7:AH$7,MATCH(AJ75,AB$7:AH$7)),IF(N77=0,"No Data",IF(AJ75&gt;0,"&lt;50",0)))</f>
        <v>0</v>
      </c>
      <c r="AK73" s="77">
        <f>IF(ISNUMBER(VLOOKUP(AK77,AB$7:AH$7,MATCH(AK77,AB$7:AH$7))),VLOOKUP(AK77,AB$7:AH$7,MATCH(AK77,AB$7:AH$7)),IF(N77=0,"No Data",IF(AK77&gt;0,"&lt;50",0)))</f>
        <v>0</v>
      </c>
      <c r="AL73" s="106">
        <f>IF(ISNUMBER(AK73),AK73,0)</f>
        <v>0</v>
      </c>
      <c r="AM73" s="75"/>
      <c r="AN73" s="75"/>
      <c r="AO73" s="75"/>
      <c r="AP73" s="75"/>
      <c r="AQ73" s="75"/>
      <c r="AR73" s="75"/>
      <c r="AS73" s="75"/>
      <c r="AT73" s="75"/>
      <c r="AU73" s="75"/>
      <c r="AV73" s="75"/>
      <c r="AW73" s="76">
        <f>IF(ISNUMBER(VLOOKUP(AW75,AM$7:AU$7,MATCH(AW75,AM$7:AU$7))),VLOOKUP(AW75,AM$7:AU$7,MATCH(AW75,AM$7:AU$7)),IF(N77=0,"No Data",IF(AW75&gt;0,"&lt;10",0)))</f>
        <v>100</v>
      </c>
      <c r="AX73" s="77">
        <f>IF(ISNUMBER(VLOOKUP(AX77,AM$7:AU$7,MATCH(AX77,AM$7:AU$7))),VLOOKUP(AX77,AM$7:AU$7,MATCH(AX77,AM$7:AU$7)),IF(N77=0,"No Data",IF(AX77&gt;0,"&lt;10",0)))</f>
        <v>100</v>
      </c>
      <c r="AY73" s="106">
        <f>IF(ISNUMBER(AX73),AX73,0)</f>
        <v>100</v>
      </c>
      <c r="AZ73" s="79"/>
      <c r="BA73" s="80"/>
      <c r="BB73" s="71"/>
      <c r="BC73" s="95"/>
      <c r="BD73" s="41">
        <v>2</v>
      </c>
      <c r="BE73" s="52">
        <v>23</v>
      </c>
      <c r="BF73" s="103">
        <v>2341</v>
      </c>
      <c r="BG73" s="276" t="s">
        <v>47</v>
      </c>
    </row>
    <row r="74" spans="1:59" s="63" customFormat="1" ht="12.75" x14ac:dyDescent="0.2">
      <c r="A74" s="196">
        <v>2</v>
      </c>
      <c r="B74" s="197" t="s">
        <v>43</v>
      </c>
      <c r="C74" s="208">
        <v>23</v>
      </c>
      <c r="D74" s="209" t="s">
        <v>44</v>
      </c>
      <c r="E74" s="212">
        <v>2341</v>
      </c>
      <c r="F74" s="213" t="s">
        <v>80</v>
      </c>
      <c r="G74" s="231" t="s">
        <v>81</v>
      </c>
      <c r="H74" s="81" t="s">
        <v>48</v>
      </c>
      <c r="I74" s="223"/>
      <c r="J74" s="73"/>
      <c r="K74" s="73"/>
      <c r="L74" s="73"/>
      <c r="M74" s="74"/>
      <c r="N74" s="247"/>
      <c r="O74" s="306"/>
      <c r="P74" s="105"/>
      <c r="Q74" s="75"/>
      <c r="R74" s="75"/>
      <c r="S74" s="75"/>
      <c r="T74" s="75"/>
      <c r="U74" s="75"/>
      <c r="V74" s="75"/>
      <c r="W74" s="75"/>
      <c r="X74" s="75"/>
      <c r="Y74" s="82">
        <f>MIN(X78:X83)</f>
        <v>0</v>
      </c>
      <c r="Z74" s="83"/>
      <c r="AA74" s="83"/>
      <c r="AB74" s="75"/>
      <c r="AC74" s="75"/>
      <c r="AD74" s="75"/>
      <c r="AE74" s="75"/>
      <c r="AF74" s="75"/>
      <c r="AG74" s="75"/>
      <c r="AH74" s="75"/>
      <c r="AI74" s="75"/>
      <c r="AJ74" s="82">
        <f>MIN(AI78:AI83)</f>
        <v>0</v>
      </c>
      <c r="AK74" s="83"/>
      <c r="AL74" s="83"/>
      <c r="AM74" s="75"/>
      <c r="AN74" s="75"/>
      <c r="AO74" s="75"/>
      <c r="AP74" s="75"/>
      <c r="AQ74" s="75"/>
      <c r="AR74" s="75"/>
      <c r="AS74" s="75"/>
      <c r="AT74" s="75"/>
      <c r="AU74" s="75"/>
      <c r="AV74" s="75"/>
      <c r="AW74" s="82">
        <f>MIN(AV78:AV83)</f>
        <v>50</v>
      </c>
      <c r="AX74" s="83"/>
      <c r="AY74" s="83"/>
      <c r="AZ74" s="79"/>
      <c r="BA74" s="80"/>
      <c r="BB74" s="71"/>
      <c r="BC74" s="95"/>
      <c r="BD74" s="41">
        <v>2</v>
      </c>
      <c r="BE74" s="52">
        <v>23</v>
      </c>
      <c r="BF74" s="103">
        <v>2341</v>
      </c>
      <c r="BG74" s="278" t="s">
        <v>48</v>
      </c>
    </row>
    <row r="75" spans="1:59" s="63" customFormat="1" ht="12.75" x14ac:dyDescent="0.2">
      <c r="A75" s="196">
        <v>2</v>
      </c>
      <c r="B75" s="197" t="s">
        <v>43</v>
      </c>
      <c r="C75" s="208">
        <v>23</v>
      </c>
      <c r="D75" s="209" t="s">
        <v>44</v>
      </c>
      <c r="E75" s="212">
        <v>2341</v>
      </c>
      <c r="F75" s="213" t="s">
        <v>80</v>
      </c>
      <c r="G75" s="231" t="s">
        <v>81</v>
      </c>
      <c r="H75" s="81" t="s">
        <v>49</v>
      </c>
      <c r="I75" s="223"/>
      <c r="J75" s="73"/>
      <c r="K75" s="73"/>
      <c r="L75" s="73"/>
      <c r="M75" s="74"/>
      <c r="N75" s="247"/>
      <c r="O75" s="306"/>
      <c r="P75" s="105"/>
      <c r="Q75" s="75"/>
      <c r="R75" s="75"/>
      <c r="S75" s="75"/>
      <c r="T75" s="75"/>
      <c r="U75" s="75"/>
      <c r="V75" s="75"/>
      <c r="W75" s="75"/>
      <c r="X75" s="75"/>
      <c r="Y75" s="84">
        <f>IF(ISNUMBER(AVERAGE(X78:X83)),AVERAGE(X78:X83),0)</f>
        <v>13350</v>
      </c>
      <c r="Z75" s="83"/>
      <c r="AA75" s="83"/>
      <c r="AB75" s="75"/>
      <c r="AC75" s="75"/>
      <c r="AD75" s="75"/>
      <c r="AE75" s="75"/>
      <c r="AF75" s="75"/>
      <c r="AG75" s="75"/>
      <c r="AH75" s="75"/>
      <c r="AI75" s="75"/>
      <c r="AJ75" s="84">
        <f>IF(ISNUMBER(AVERAGE(AI78:AI83)),AVERAGE(AI78:AI83),0)</f>
        <v>0</v>
      </c>
      <c r="AK75" s="83"/>
      <c r="AL75" s="83"/>
      <c r="AM75" s="75"/>
      <c r="AN75" s="75"/>
      <c r="AO75" s="75"/>
      <c r="AP75" s="75"/>
      <c r="AQ75" s="75"/>
      <c r="AR75" s="75"/>
      <c r="AS75" s="75"/>
      <c r="AT75" s="75"/>
      <c r="AU75" s="75"/>
      <c r="AV75" s="75"/>
      <c r="AW75" s="84">
        <f>IF(ISNUMBER(AVERAGE(AV78:AV83)),AVERAGE(AV78:AV83),0)</f>
        <v>241.66666666666666</v>
      </c>
      <c r="AX75" s="83"/>
      <c r="AY75" s="83"/>
      <c r="AZ75" s="79"/>
      <c r="BA75" s="80"/>
      <c r="BB75" s="71"/>
      <c r="BC75" s="95"/>
      <c r="BD75" s="41">
        <v>2</v>
      </c>
      <c r="BE75" s="52">
        <v>23</v>
      </c>
      <c r="BF75" s="103">
        <v>2341</v>
      </c>
      <c r="BG75" s="278" t="s">
        <v>49</v>
      </c>
    </row>
    <row r="76" spans="1:59" s="63" customFormat="1" ht="12.75" x14ac:dyDescent="0.2">
      <c r="A76" s="196">
        <v>2</v>
      </c>
      <c r="B76" s="197" t="s">
        <v>43</v>
      </c>
      <c r="C76" s="208">
        <v>23</v>
      </c>
      <c r="D76" s="209" t="s">
        <v>44</v>
      </c>
      <c r="E76" s="212">
        <v>2341</v>
      </c>
      <c r="F76" s="213" t="s">
        <v>80</v>
      </c>
      <c r="G76" s="231" t="s">
        <v>81</v>
      </c>
      <c r="H76" s="81" t="s">
        <v>50</v>
      </c>
      <c r="I76" s="223"/>
      <c r="J76" s="73"/>
      <c r="K76" s="73"/>
      <c r="L76" s="73"/>
      <c r="M76" s="74"/>
      <c r="N76" s="247"/>
      <c r="O76" s="306"/>
      <c r="P76" s="105"/>
      <c r="Q76" s="75"/>
      <c r="R76" s="75"/>
      <c r="S76" s="75"/>
      <c r="T76" s="75"/>
      <c r="U76" s="75"/>
      <c r="V76" s="75"/>
      <c r="W76" s="75"/>
      <c r="X76" s="75"/>
      <c r="Y76" s="84">
        <f>MAX(X78:X83)</f>
        <v>25000</v>
      </c>
      <c r="Z76" s="83"/>
      <c r="AA76" s="83"/>
      <c r="AB76" s="75"/>
      <c r="AC76" s="75"/>
      <c r="AD76" s="75"/>
      <c r="AE76" s="75"/>
      <c r="AF76" s="75"/>
      <c r="AG76" s="75"/>
      <c r="AH76" s="75"/>
      <c r="AI76" s="75"/>
      <c r="AJ76" s="84">
        <f>MAX(AI78:AI83)</f>
        <v>0</v>
      </c>
      <c r="AK76" s="83"/>
      <c r="AL76" s="83"/>
      <c r="AM76" s="75"/>
      <c r="AN76" s="75"/>
      <c r="AO76" s="75"/>
      <c r="AP76" s="75"/>
      <c r="AQ76" s="75"/>
      <c r="AR76" s="75"/>
      <c r="AS76" s="75"/>
      <c r="AT76" s="75"/>
      <c r="AU76" s="75"/>
      <c r="AV76" s="75"/>
      <c r="AW76" s="84">
        <f>MAX(AV78:AV83)</f>
        <v>1000</v>
      </c>
      <c r="AX76" s="83"/>
      <c r="AY76" s="83"/>
      <c r="AZ76" s="79"/>
      <c r="BA76" s="80"/>
      <c r="BB76" s="71"/>
      <c r="BC76" s="95"/>
      <c r="BD76" s="41">
        <v>2</v>
      </c>
      <c r="BE76" s="52">
        <v>23</v>
      </c>
      <c r="BF76" s="103">
        <v>2341</v>
      </c>
      <c r="BG76" s="278" t="s">
        <v>50</v>
      </c>
    </row>
    <row r="77" spans="1:59" s="63" customFormat="1" ht="12.75" x14ac:dyDescent="0.2">
      <c r="A77" s="196">
        <v>2</v>
      </c>
      <c r="B77" s="197" t="s">
        <v>43</v>
      </c>
      <c r="C77" s="208">
        <v>23</v>
      </c>
      <c r="D77" s="209" t="s">
        <v>44</v>
      </c>
      <c r="E77" s="212">
        <v>2341</v>
      </c>
      <c r="F77" s="213" t="s">
        <v>80</v>
      </c>
      <c r="G77" s="231" t="s">
        <v>81</v>
      </c>
      <c r="H77" s="85" t="s">
        <v>51</v>
      </c>
      <c r="I77" s="223"/>
      <c r="J77" s="73"/>
      <c r="K77" s="73"/>
      <c r="L77" s="73"/>
      <c r="M77" s="74"/>
      <c r="N77" s="248">
        <f>SUM(N78:N83)</f>
        <v>6</v>
      </c>
      <c r="O77" s="293">
        <f>SUM(O78:O83)</f>
        <v>0.99999999999999989</v>
      </c>
      <c r="P77" s="292"/>
      <c r="Q77" s="87"/>
      <c r="R77" s="87"/>
      <c r="S77" s="87"/>
      <c r="T77" s="87"/>
      <c r="U77" s="87"/>
      <c r="V77" s="87"/>
      <c r="W77" s="87"/>
      <c r="X77" s="87"/>
      <c r="Y77" s="88"/>
      <c r="Z77" s="119">
        <f>SUM(Z78:Z83)</f>
        <v>13349.999999999998</v>
      </c>
      <c r="AA77" s="120"/>
      <c r="AB77" s="111"/>
      <c r="AC77" s="111"/>
      <c r="AD77" s="111"/>
      <c r="AE77" s="111"/>
      <c r="AF77" s="111"/>
      <c r="AG77" s="111"/>
      <c r="AH77" s="111"/>
      <c r="AI77" s="111"/>
      <c r="AJ77" s="120"/>
      <c r="AK77" s="119">
        <f>SUM(AK78:AK83)</f>
        <v>0</v>
      </c>
      <c r="AL77" s="120"/>
      <c r="AM77" s="111"/>
      <c r="AN77" s="111"/>
      <c r="AO77" s="111"/>
      <c r="AP77" s="111"/>
      <c r="AQ77" s="111"/>
      <c r="AR77" s="111"/>
      <c r="AS77" s="111"/>
      <c r="AT77" s="111"/>
      <c r="AU77" s="111"/>
      <c r="AV77" s="111"/>
      <c r="AW77" s="120"/>
      <c r="AX77" s="119">
        <f>SUM(AX78:AX83)</f>
        <v>241.66666666666663</v>
      </c>
      <c r="AY77" s="88"/>
      <c r="AZ77" s="79"/>
      <c r="BA77" s="80"/>
      <c r="BB77" s="71"/>
      <c r="BC77" s="95"/>
      <c r="BD77" s="41">
        <v>2</v>
      </c>
      <c r="BE77" s="52">
        <v>23</v>
      </c>
      <c r="BF77" s="103">
        <v>2341</v>
      </c>
      <c r="BG77" s="279" t="s">
        <v>51</v>
      </c>
    </row>
    <row r="78" spans="1:59" s="63" customFormat="1" ht="12.75" x14ac:dyDescent="0.2">
      <c r="A78" s="196">
        <v>2</v>
      </c>
      <c r="B78" s="197" t="s">
        <v>43</v>
      </c>
      <c r="C78" s="208">
        <v>23</v>
      </c>
      <c r="D78" s="209" t="s">
        <v>44</v>
      </c>
      <c r="E78" s="212">
        <v>2341</v>
      </c>
      <c r="F78" s="213" t="s">
        <v>80</v>
      </c>
      <c r="G78" s="231" t="s">
        <v>81</v>
      </c>
      <c r="H78" s="89" t="s">
        <v>52</v>
      </c>
      <c r="I78" s="90" t="s">
        <v>82</v>
      </c>
      <c r="J78" s="90" t="s">
        <v>83</v>
      </c>
      <c r="K78" s="90" t="s">
        <v>64</v>
      </c>
      <c r="L78" s="90" t="s">
        <v>84</v>
      </c>
      <c r="M78" s="91" t="s">
        <v>81</v>
      </c>
      <c r="N78" s="312">
        <v>1</v>
      </c>
      <c r="O78" s="313">
        <f t="shared" ref="O78:O83" si="0">N78/N$77</f>
        <v>0.16666666666666666</v>
      </c>
      <c r="P78" s="104"/>
      <c r="Q78" s="92"/>
      <c r="R78" s="92"/>
      <c r="S78" s="92"/>
      <c r="T78" s="92"/>
      <c r="U78" s="92"/>
      <c r="V78" s="92"/>
      <c r="W78" s="92"/>
      <c r="X78" s="109">
        <f t="shared" ref="X78:X83" si="1">P78*P$7+Q78*Q$7+R78*R$7+S78*S$7+T78*T$7+U78*U$7+V78*V$7+W78*W$7</f>
        <v>0</v>
      </c>
      <c r="Y78" s="83"/>
      <c r="Z78" s="110">
        <f t="shared" ref="Z78:Z83" si="2">X78*$O78</f>
        <v>0</v>
      </c>
      <c r="AA78" s="111"/>
      <c r="AB78" s="92"/>
      <c r="AC78" s="92"/>
      <c r="AD78" s="92"/>
      <c r="AE78" s="92"/>
      <c r="AF78" s="92"/>
      <c r="AG78" s="92"/>
      <c r="AH78" s="92"/>
      <c r="AI78" s="109">
        <f t="shared" ref="AI78:AI83" si="3">AB78*AB$7+AC78*AC$7+AD78*AD$7+AE78*AE$7+AF78*AF$7+AG78*AG$7+AH78*AH$7</f>
        <v>0</v>
      </c>
      <c r="AJ78" s="83"/>
      <c r="AK78" s="110">
        <f t="shared" ref="AK78:AK83" si="4">AI78*$O78</f>
        <v>0</v>
      </c>
      <c r="AL78" s="111"/>
      <c r="AM78" s="92"/>
      <c r="AN78" s="92"/>
      <c r="AO78" s="92">
        <v>1</v>
      </c>
      <c r="AP78" s="92"/>
      <c r="AQ78" s="92"/>
      <c r="AR78" s="92"/>
      <c r="AS78" s="92"/>
      <c r="AT78" s="92"/>
      <c r="AU78" s="92"/>
      <c r="AV78" s="109">
        <f t="shared" ref="AV78:AV83" si="5">AM78*AM$7+AN78*AN$7+AO78*AO$7+AP78*AP$7+AQ78*AQ$7+AR78*AR$7+AS78*AS$7+AT78*AT$7+AU78*AU$7</f>
        <v>50</v>
      </c>
      <c r="AW78" s="75"/>
      <c r="AX78" s="110">
        <f t="shared" ref="AX78:AX83" si="6">AV78*$O78</f>
        <v>8.3333333333333321</v>
      </c>
      <c r="AY78" s="111"/>
      <c r="AZ78" s="93"/>
      <c r="BA78" s="94" t="s">
        <v>85</v>
      </c>
      <c r="BB78" s="71"/>
      <c r="BC78" s="95"/>
      <c r="BD78" s="41">
        <v>2</v>
      </c>
      <c r="BE78" s="52">
        <v>23</v>
      </c>
      <c r="BF78" s="103">
        <v>2341</v>
      </c>
      <c r="BG78" s="280" t="s">
        <v>52</v>
      </c>
    </row>
    <row r="79" spans="1:59" s="63" customFormat="1" ht="12.75" x14ac:dyDescent="0.2">
      <c r="A79" s="196">
        <v>2</v>
      </c>
      <c r="B79" s="197" t="s">
        <v>43</v>
      </c>
      <c r="C79" s="208">
        <v>23</v>
      </c>
      <c r="D79" s="209" t="s">
        <v>44</v>
      </c>
      <c r="E79" s="212">
        <v>2341</v>
      </c>
      <c r="F79" s="213" t="s">
        <v>80</v>
      </c>
      <c r="G79" s="231" t="s">
        <v>81</v>
      </c>
      <c r="H79" s="89"/>
      <c r="I79" s="90" t="s">
        <v>1169</v>
      </c>
      <c r="J79" s="90" t="s">
        <v>86</v>
      </c>
      <c r="K79" s="90" t="s">
        <v>64</v>
      </c>
      <c r="L79" s="90" t="s">
        <v>87</v>
      </c>
      <c r="M79" s="91"/>
      <c r="N79" s="312">
        <v>1</v>
      </c>
      <c r="O79" s="313">
        <f t="shared" si="0"/>
        <v>0.16666666666666666</v>
      </c>
      <c r="P79" s="104">
        <v>1</v>
      </c>
      <c r="Q79" s="92"/>
      <c r="R79" s="92"/>
      <c r="S79" s="92"/>
      <c r="T79" s="92"/>
      <c r="U79" s="92"/>
      <c r="V79" s="92"/>
      <c r="W79" s="92"/>
      <c r="X79" s="109">
        <f t="shared" si="1"/>
        <v>100</v>
      </c>
      <c r="Y79" s="83"/>
      <c r="Z79" s="110">
        <f t="shared" si="2"/>
        <v>16.666666666666664</v>
      </c>
      <c r="AA79" s="111"/>
      <c r="AB79" s="92"/>
      <c r="AC79" s="92"/>
      <c r="AD79" s="92"/>
      <c r="AE79" s="92"/>
      <c r="AF79" s="92"/>
      <c r="AG79" s="92"/>
      <c r="AH79" s="92"/>
      <c r="AI79" s="109">
        <f t="shared" si="3"/>
        <v>0</v>
      </c>
      <c r="AJ79" s="83"/>
      <c r="AK79" s="110">
        <f t="shared" si="4"/>
        <v>0</v>
      </c>
      <c r="AL79" s="111"/>
      <c r="AM79" s="92"/>
      <c r="AN79" s="92"/>
      <c r="AO79" s="92"/>
      <c r="AP79" s="92"/>
      <c r="AQ79" s="92"/>
      <c r="AR79" s="92"/>
      <c r="AS79" s="92">
        <v>1</v>
      </c>
      <c r="AT79" s="92"/>
      <c r="AU79" s="92"/>
      <c r="AV79" s="109">
        <f t="shared" si="5"/>
        <v>1000</v>
      </c>
      <c r="AW79" s="75"/>
      <c r="AX79" s="110">
        <f t="shared" si="6"/>
        <v>166.66666666666666</v>
      </c>
      <c r="AY79" s="111"/>
      <c r="AZ79" s="93"/>
      <c r="BA79" s="94" t="s">
        <v>85</v>
      </c>
      <c r="BB79" s="71"/>
      <c r="BC79" s="95"/>
      <c r="BD79" s="41">
        <v>2</v>
      </c>
      <c r="BE79" s="52">
        <v>23</v>
      </c>
      <c r="BF79" s="103">
        <v>2341</v>
      </c>
      <c r="BG79" s="280" t="s">
        <v>52</v>
      </c>
    </row>
    <row r="80" spans="1:59" s="63" customFormat="1" ht="12.75" x14ac:dyDescent="0.2">
      <c r="A80" s="196">
        <v>2</v>
      </c>
      <c r="B80" s="197" t="s">
        <v>43</v>
      </c>
      <c r="C80" s="208">
        <v>23</v>
      </c>
      <c r="D80" s="209" t="s">
        <v>44</v>
      </c>
      <c r="E80" s="212">
        <v>2341</v>
      </c>
      <c r="F80" s="213" t="s">
        <v>80</v>
      </c>
      <c r="G80" s="231" t="s">
        <v>81</v>
      </c>
      <c r="H80" s="89"/>
      <c r="I80" s="90" t="s">
        <v>88</v>
      </c>
      <c r="J80" s="90" t="s">
        <v>89</v>
      </c>
      <c r="K80" s="90" t="s">
        <v>90</v>
      </c>
      <c r="L80" s="90"/>
      <c r="M80" s="91"/>
      <c r="N80" s="312">
        <v>1</v>
      </c>
      <c r="O80" s="313">
        <f t="shared" si="0"/>
        <v>0.16666666666666666</v>
      </c>
      <c r="P80" s="104"/>
      <c r="Q80" s="92"/>
      <c r="R80" s="92"/>
      <c r="S80" s="92"/>
      <c r="T80" s="92"/>
      <c r="U80" s="92">
        <v>1</v>
      </c>
      <c r="V80" s="92"/>
      <c r="W80" s="92"/>
      <c r="X80" s="109">
        <f t="shared" si="1"/>
        <v>5000</v>
      </c>
      <c r="Y80" s="83"/>
      <c r="Z80" s="110">
        <f t="shared" si="2"/>
        <v>833.33333333333326</v>
      </c>
      <c r="AA80" s="111"/>
      <c r="AB80" s="92"/>
      <c r="AC80" s="92"/>
      <c r="AD80" s="92"/>
      <c r="AE80" s="92"/>
      <c r="AF80" s="92"/>
      <c r="AG80" s="92"/>
      <c r="AH80" s="92"/>
      <c r="AI80" s="109">
        <f t="shared" si="3"/>
        <v>0</v>
      </c>
      <c r="AJ80" s="83"/>
      <c r="AK80" s="110">
        <f t="shared" si="4"/>
        <v>0</v>
      </c>
      <c r="AL80" s="111"/>
      <c r="AM80" s="92"/>
      <c r="AN80" s="92"/>
      <c r="AO80" s="92"/>
      <c r="AP80" s="92">
        <v>1</v>
      </c>
      <c r="AQ80" s="92"/>
      <c r="AR80" s="92"/>
      <c r="AS80" s="92"/>
      <c r="AT80" s="92"/>
      <c r="AU80" s="92"/>
      <c r="AV80" s="109">
        <f t="shared" si="5"/>
        <v>100</v>
      </c>
      <c r="AW80" s="75"/>
      <c r="AX80" s="110">
        <f t="shared" si="6"/>
        <v>16.666666666666664</v>
      </c>
      <c r="AY80" s="111"/>
      <c r="AZ80" s="93"/>
      <c r="BA80" s="94" t="s">
        <v>85</v>
      </c>
      <c r="BB80" s="71"/>
      <c r="BC80" s="95"/>
      <c r="BD80" s="41">
        <v>2</v>
      </c>
      <c r="BE80" s="52">
        <v>23</v>
      </c>
      <c r="BF80" s="103">
        <v>2341</v>
      </c>
      <c r="BG80" s="280" t="s">
        <v>52</v>
      </c>
    </row>
    <row r="81" spans="1:59" s="63" customFormat="1" ht="12.75" x14ac:dyDescent="0.2">
      <c r="A81" s="196">
        <v>2</v>
      </c>
      <c r="B81" s="197" t="s">
        <v>43</v>
      </c>
      <c r="C81" s="208">
        <v>23</v>
      </c>
      <c r="D81" s="209" t="s">
        <v>44</v>
      </c>
      <c r="E81" s="212">
        <v>2341</v>
      </c>
      <c r="F81" s="213" t="s">
        <v>80</v>
      </c>
      <c r="G81" s="231" t="s">
        <v>81</v>
      </c>
      <c r="H81" s="89"/>
      <c r="I81" s="90" t="s">
        <v>91</v>
      </c>
      <c r="J81" s="90" t="s">
        <v>92</v>
      </c>
      <c r="K81" s="90" t="s">
        <v>60</v>
      </c>
      <c r="L81" s="90" t="s">
        <v>93</v>
      </c>
      <c r="M81" s="91"/>
      <c r="N81" s="312">
        <v>1</v>
      </c>
      <c r="O81" s="313">
        <f t="shared" si="0"/>
        <v>0.16666666666666666</v>
      </c>
      <c r="P81" s="104"/>
      <c r="Q81" s="92"/>
      <c r="R81" s="92"/>
      <c r="S81" s="92"/>
      <c r="T81" s="92"/>
      <c r="U81" s="92"/>
      <c r="V81" s="92"/>
      <c r="W81" s="92">
        <v>1</v>
      </c>
      <c r="X81" s="109">
        <f t="shared" si="1"/>
        <v>25000</v>
      </c>
      <c r="Y81" s="83"/>
      <c r="Z81" s="110">
        <f t="shared" si="2"/>
        <v>4166.6666666666661</v>
      </c>
      <c r="AA81" s="111"/>
      <c r="AB81" s="92"/>
      <c r="AC81" s="92"/>
      <c r="AD81" s="92"/>
      <c r="AE81" s="92"/>
      <c r="AF81" s="92"/>
      <c r="AG81" s="92"/>
      <c r="AH81" s="92"/>
      <c r="AI81" s="109">
        <f t="shared" si="3"/>
        <v>0</v>
      </c>
      <c r="AJ81" s="83"/>
      <c r="AK81" s="110">
        <f t="shared" si="4"/>
        <v>0</v>
      </c>
      <c r="AL81" s="111"/>
      <c r="AM81" s="92"/>
      <c r="AN81" s="92"/>
      <c r="AO81" s="92"/>
      <c r="AP81" s="92">
        <v>1</v>
      </c>
      <c r="AQ81" s="92"/>
      <c r="AR81" s="92"/>
      <c r="AS81" s="92"/>
      <c r="AT81" s="92"/>
      <c r="AU81" s="92"/>
      <c r="AV81" s="109">
        <f t="shared" si="5"/>
        <v>100</v>
      </c>
      <c r="AW81" s="75"/>
      <c r="AX81" s="110">
        <f t="shared" si="6"/>
        <v>16.666666666666664</v>
      </c>
      <c r="AY81" s="111"/>
      <c r="AZ81" s="93"/>
      <c r="BA81" s="94" t="s">
        <v>85</v>
      </c>
      <c r="BB81" s="71"/>
      <c r="BC81" s="95"/>
      <c r="BD81" s="41">
        <v>2</v>
      </c>
      <c r="BE81" s="52">
        <v>23</v>
      </c>
      <c r="BF81" s="103">
        <v>2341</v>
      </c>
      <c r="BG81" s="280" t="s">
        <v>52</v>
      </c>
    </row>
    <row r="82" spans="1:59" s="63" customFormat="1" ht="12.75" x14ac:dyDescent="0.2">
      <c r="A82" s="196">
        <v>2</v>
      </c>
      <c r="B82" s="197" t="s">
        <v>43</v>
      </c>
      <c r="C82" s="208">
        <v>23</v>
      </c>
      <c r="D82" s="209" t="s">
        <v>44</v>
      </c>
      <c r="E82" s="212">
        <v>2341</v>
      </c>
      <c r="F82" s="213" t="s">
        <v>80</v>
      </c>
      <c r="G82" s="231" t="s">
        <v>81</v>
      </c>
      <c r="H82" s="89"/>
      <c r="I82" s="90" t="s">
        <v>94</v>
      </c>
      <c r="J82" s="90"/>
      <c r="K82" s="90" t="s">
        <v>73</v>
      </c>
      <c r="L82" s="90" t="s">
        <v>95</v>
      </c>
      <c r="M82" s="91"/>
      <c r="N82" s="312">
        <v>1</v>
      </c>
      <c r="O82" s="313">
        <f t="shared" si="0"/>
        <v>0.16666666666666666</v>
      </c>
      <c r="P82" s="104"/>
      <c r="Q82" s="92"/>
      <c r="R82" s="92"/>
      <c r="S82" s="92"/>
      <c r="T82" s="92"/>
      <c r="U82" s="92"/>
      <c r="V82" s="92"/>
      <c r="W82" s="92">
        <v>1</v>
      </c>
      <c r="X82" s="109">
        <f t="shared" si="1"/>
        <v>25000</v>
      </c>
      <c r="Y82" s="83"/>
      <c r="Z82" s="110">
        <f t="shared" si="2"/>
        <v>4166.6666666666661</v>
      </c>
      <c r="AA82" s="111"/>
      <c r="AB82" s="92"/>
      <c r="AC82" s="92"/>
      <c r="AD82" s="92"/>
      <c r="AE82" s="92"/>
      <c r="AF82" s="92"/>
      <c r="AG82" s="92"/>
      <c r="AH82" s="92"/>
      <c r="AI82" s="109">
        <f t="shared" si="3"/>
        <v>0</v>
      </c>
      <c r="AJ82" s="83"/>
      <c r="AK82" s="110">
        <f t="shared" si="4"/>
        <v>0</v>
      </c>
      <c r="AL82" s="111"/>
      <c r="AM82" s="92"/>
      <c r="AN82" s="92"/>
      <c r="AO82" s="92"/>
      <c r="AP82" s="92">
        <v>1</v>
      </c>
      <c r="AQ82" s="92"/>
      <c r="AR82" s="92"/>
      <c r="AS82" s="92"/>
      <c r="AT82" s="92"/>
      <c r="AU82" s="92"/>
      <c r="AV82" s="109">
        <f t="shared" si="5"/>
        <v>100</v>
      </c>
      <c r="AW82" s="75"/>
      <c r="AX82" s="110">
        <f t="shared" si="6"/>
        <v>16.666666666666664</v>
      </c>
      <c r="AY82" s="111"/>
      <c r="AZ82" s="93"/>
      <c r="BA82" s="94" t="s">
        <v>85</v>
      </c>
      <c r="BB82" s="71"/>
      <c r="BC82" s="95"/>
      <c r="BD82" s="41">
        <v>2</v>
      </c>
      <c r="BE82" s="52">
        <v>23</v>
      </c>
      <c r="BF82" s="103">
        <v>2341</v>
      </c>
      <c r="BG82" s="280" t="s">
        <v>52</v>
      </c>
    </row>
    <row r="83" spans="1:59" s="63" customFormat="1" ht="12.75" x14ac:dyDescent="0.2">
      <c r="A83" s="196">
        <v>2</v>
      </c>
      <c r="B83" s="197" t="s">
        <v>43</v>
      </c>
      <c r="C83" s="208">
        <v>23</v>
      </c>
      <c r="D83" s="209" t="s">
        <v>44</v>
      </c>
      <c r="E83" s="212">
        <v>2341</v>
      </c>
      <c r="F83" s="213" t="s">
        <v>80</v>
      </c>
      <c r="G83" s="231" t="s">
        <v>81</v>
      </c>
      <c r="H83" s="89"/>
      <c r="I83" s="90" t="s">
        <v>96</v>
      </c>
      <c r="J83" s="90" t="s">
        <v>97</v>
      </c>
      <c r="K83" s="90" t="s">
        <v>73</v>
      </c>
      <c r="L83" s="90" t="s">
        <v>95</v>
      </c>
      <c r="M83" s="91"/>
      <c r="N83" s="312">
        <v>1</v>
      </c>
      <c r="O83" s="313">
        <f t="shared" si="0"/>
        <v>0.16666666666666666</v>
      </c>
      <c r="P83" s="104"/>
      <c r="Q83" s="92"/>
      <c r="R83" s="92"/>
      <c r="S83" s="92"/>
      <c r="T83" s="92"/>
      <c r="U83" s="92"/>
      <c r="V83" s="92"/>
      <c r="W83" s="92">
        <v>1</v>
      </c>
      <c r="X83" s="109">
        <f t="shared" si="1"/>
        <v>25000</v>
      </c>
      <c r="Y83" s="83"/>
      <c r="Z83" s="110">
        <f t="shared" si="2"/>
        <v>4166.6666666666661</v>
      </c>
      <c r="AA83" s="111"/>
      <c r="AB83" s="92"/>
      <c r="AC83" s="92"/>
      <c r="AD83" s="92"/>
      <c r="AE83" s="92"/>
      <c r="AF83" s="92"/>
      <c r="AG83" s="92"/>
      <c r="AH83" s="92"/>
      <c r="AI83" s="109">
        <f t="shared" si="3"/>
        <v>0</v>
      </c>
      <c r="AJ83" s="83"/>
      <c r="AK83" s="110">
        <f t="shared" si="4"/>
        <v>0</v>
      </c>
      <c r="AL83" s="111"/>
      <c r="AM83" s="92"/>
      <c r="AN83" s="92"/>
      <c r="AO83" s="92"/>
      <c r="AP83" s="92">
        <v>1</v>
      </c>
      <c r="AQ83" s="92"/>
      <c r="AR83" s="92"/>
      <c r="AS83" s="92"/>
      <c r="AT83" s="92"/>
      <c r="AU83" s="92"/>
      <c r="AV83" s="109">
        <f t="shared" si="5"/>
        <v>100</v>
      </c>
      <c r="AW83" s="75"/>
      <c r="AX83" s="110">
        <f t="shared" si="6"/>
        <v>16.666666666666664</v>
      </c>
      <c r="AY83" s="111"/>
      <c r="AZ83" s="93"/>
      <c r="BA83" s="94" t="s">
        <v>85</v>
      </c>
      <c r="BB83" s="71"/>
      <c r="BC83" s="95"/>
      <c r="BD83" s="41">
        <v>2</v>
      </c>
      <c r="BE83" s="52">
        <v>23</v>
      </c>
      <c r="BF83" s="103">
        <v>2341</v>
      </c>
      <c r="BG83" s="280" t="s">
        <v>52</v>
      </c>
    </row>
    <row r="84" spans="1:59" s="63" customFormat="1" ht="12.75" x14ac:dyDescent="0.2">
      <c r="A84" s="196">
        <v>2</v>
      </c>
      <c r="B84" s="197" t="s">
        <v>43</v>
      </c>
      <c r="C84" s="208">
        <v>23</v>
      </c>
      <c r="D84" s="209" t="s">
        <v>44</v>
      </c>
      <c r="E84" s="212">
        <v>2341</v>
      </c>
      <c r="F84" s="213" t="s">
        <v>80</v>
      </c>
      <c r="G84" s="231" t="s">
        <v>81</v>
      </c>
      <c r="H84" s="65"/>
      <c r="I84" s="222"/>
      <c r="J84" s="66"/>
      <c r="K84" s="66"/>
      <c r="L84" s="66"/>
      <c r="M84" s="64"/>
      <c r="N84" s="304"/>
      <c r="O84" s="305"/>
      <c r="P84" s="127"/>
      <c r="Q84" s="67"/>
      <c r="R84" s="67"/>
      <c r="S84" s="67"/>
      <c r="T84" s="67"/>
      <c r="U84" s="67"/>
      <c r="V84" s="67"/>
      <c r="W84" s="67"/>
      <c r="X84" s="67"/>
      <c r="Y84" s="68"/>
      <c r="Z84" s="68"/>
      <c r="AA84" s="68"/>
      <c r="AB84" s="67"/>
      <c r="AC84" s="67"/>
      <c r="AD84" s="67"/>
      <c r="AE84" s="67"/>
      <c r="AF84" s="67"/>
      <c r="AG84" s="67"/>
      <c r="AH84" s="67"/>
      <c r="AI84" s="67"/>
      <c r="AJ84" s="68"/>
      <c r="AK84" s="68"/>
      <c r="AL84" s="68"/>
      <c r="AM84" s="67"/>
      <c r="AN84" s="67"/>
      <c r="AO84" s="67"/>
      <c r="AP84" s="67"/>
      <c r="AQ84" s="67"/>
      <c r="AR84" s="67"/>
      <c r="AS84" s="67"/>
      <c r="AT84" s="67"/>
      <c r="AU84" s="67"/>
      <c r="AV84" s="67"/>
      <c r="AW84" s="67"/>
      <c r="AX84" s="68"/>
      <c r="AY84" s="68"/>
      <c r="AZ84" s="69"/>
      <c r="BA84" s="70"/>
      <c r="BB84" s="71"/>
      <c r="BC84" s="95"/>
      <c r="BD84" s="41">
        <v>2</v>
      </c>
      <c r="BE84" s="52">
        <v>23</v>
      </c>
      <c r="BF84" s="103">
        <v>2341</v>
      </c>
      <c r="BG84" s="275"/>
    </row>
    <row r="85" spans="1:59" s="63" customFormat="1" ht="12.75" x14ac:dyDescent="0.2">
      <c r="A85" s="196">
        <v>2</v>
      </c>
      <c r="B85" s="197" t="s">
        <v>43</v>
      </c>
      <c r="C85" s="208">
        <v>23</v>
      </c>
      <c r="D85" s="209" t="s">
        <v>44</v>
      </c>
      <c r="E85" s="212">
        <v>2341</v>
      </c>
      <c r="F85" s="213" t="s">
        <v>80</v>
      </c>
      <c r="G85" s="231" t="s">
        <v>81</v>
      </c>
      <c r="H85" s="65"/>
      <c r="I85" s="222"/>
      <c r="J85" s="66"/>
      <c r="K85" s="66"/>
      <c r="L85" s="66"/>
      <c r="M85" s="64"/>
      <c r="N85" s="304"/>
      <c r="O85" s="305"/>
      <c r="P85" s="127"/>
      <c r="Q85" s="67"/>
      <c r="R85" s="67"/>
      <c r="S85" s="67"/>
      <c r="T85" s="67"/>
      <c r="U85" s="67"/>
      <c r="V85" s="67"/>
      <c r="W85" s="67"/>
      <c r="X85" s="67"/>
      <c r="Y85" s="68"/>
      <c r="Z85" s="68"/>
      <c r="AA85" s="68"/>
      <c r="AB85" s="67"/>
      <c r="AC85" s="67"/>
      <c r="AD85" s="67"/>
      <c r="AE85" s="67"/>
      <c r="AF85" s="67"/>
      <c r="AG85" s="67"/>
      <c r="AH85" s="67"/>
      <c r="AI85" s="67"/>
      <c r="AJ85" s="68"/>
      <c r="AK85" s="68"/>
      <c r="AL85" s="68"/>
      <c r="AM85" s="67"/>
      <c r="AN85" s="67"/>
      <c r="AO85" s="67"/>
      <c r="AP85" s="67"/>
      <c r="AQ85" s="67"/>
      <c r="AR85" s="67"/>
      <c r="AS85" s="67"/>
      <c r="AT85" s="67"/>
      <c r="AU85" s="67"/>
      <c r="AV85" s="67"/>
      <c r="AW85" s="67"/>
      <c r="AX85" s="68"/>
      <c r="AY85" s="68"/>
      <c r="AZ85" s="69"/>
      <c r="BA85" s="70"/>
      <c r="BB85" s="71"/>
      <c r="BC85" s="95"/>
      <c r="BD85" s="41">
        <v>2</v>
      </c>
      <c r="BE85" s="52">
        <v>23</v>
      </c>
      <c r="BF85" s="103">
        <v>2341</v>
      </c>
      <c r="BG85" s="275"/>
    </row>
    <row r="86" spans="1:59" s="63" customFormat="1" ht="12.75" x14ac:dyDescent="0.2">
      <c r="A86" s="196">
        <v>2</v>
      </c>
      <c r="B86" s="197" t="s">
        <v>43</v>
      </c>
      <c r="C86" s="208">
        <v>23</v>
      </c>
      <c r="D86" s="209" t="s">
        <v>44</v>
      </c>
      <c r="E86" s="212">
        <v>2341</v>
      </c>
      <c r="F86" s="213" t="s">
        <v>80</v>
      </c>
      <c r="G86" s="232"/>
      <c r="H86" s="97"/>
      <c r="I86" s="224"/>
      <c r="J86" s="98"/>
      <c r="K86" s="98"/>
      <c r="L86" s="98"/>
      <c r="M86" s="96"/>
      <c r="N86" s="307"/>
      <c r="O86" s="246"/>
      <c r="P86" s="124"/>
      <c r="Q86" s="99"/>
      <c r="R86" s="99"/>
      <c r="S86" s="99"/>
      <c r="T86" s="99"/>
      <c r="U86" s="99"/>
      <c r="V86" s="99"/>
      <c r="W86" s="99"/>
      <c r="X86" s="99"/>
      <c r="Y86" s="100"/>
      <c r="Z86" s="100"/>
      <c r="AA86" s="100"/>
      <c r="AB86" s="99"/>
      <c r="AC86" s="99"/>
      <c r="AD86" s="99"/>
      <c r="AE86" s="99"/>
      <c r="AF86" s="99"/>
      <c r="AG86" s="99"/>
      <c r="AH86" s="99"/>
      <c r="AI86" s="99"/>
      <c r="AJ86" s="100"/>
      <c r="AK86" s="100"/>
      <c r="AL86" s="100"/>
      <c r="AM86" s="99"/>
      <c r="AN86" s="99"/>
      <c r="AO86" s="99"/>
      <c r="AP86" s="99"/>
      <c r="AQ86" s="99"/>
      <c r="AR86" s="99"/>
      <c r="AS86" s="99"/>
      <c r="AT86" s="99"/>
      <c r="AU86" s="99"/>
      <c r="AV86" s="99"/>
      <c r="AW86" s="99"/>
      <c r="AX86" s="100"/>
      <c r="AY86" s="100"/>
      <c r="AZ86" s="101"/>
      <c r="BA86" s="102"/>
      <c r="BB86" s="95"/>
      <c r="BC86" s="95"/>
      <c r="BD86" s="41">
        <v>2</v>
      </c>
      <c r="BE86" s="52">
        <v>23</v>
      </c>
      <c r="BF86" s="103">
        <v>2341</v>
      </c>
      <c r="BG86" s="277"/>
    </row>
    <row r="87" spans="1:59" s="63" customFormat="1" ht="12.75" x14ac:dyDescent="0.2">
      <c r="A87" s="196">
        <v>2</v>
      </c>
      <c r="B87" s="197" t="s">
        <v>43</v>
      </c>
      <c r="C87" s="208">
        <v>23</v>
      </c>
      <c r="D87" s="209" t="s">
        <v>44</v>
      </c>
      <c r="E87" s="210">
        <v>2342</v>
      </c>
      <c r="F87" s="211" t="s">
        <v>98</v>
      </c>
      <c r="G87" s="230"/>
      <c r="H87" s="56"/>
      <c r="I87" s="221"/>
      <c r="J87" s="57"/>
      <c r="K87" s="57"/>
      <c r="L87" s="57"/>
      <c r="M87" s="55"/>
      <c r="N87" s="303"/>
      <c r="O87" s="245"/>
      <c r="P87" s="122"/>
      <c r="Q87" s="58"/>
      <c r="R87" s="58"/>
      <c r="S87" s="58"/>
      <c r="T87" s="58"/>
      <c r="U87" s="58"/>
      <c r="V87" s="58"/>
      <c r="W87" s="58"/>
      <c r="X87" s="58"/>
      <c r="Y87" s="59"/>
      <c r="Z87" s="59"/>
      <c r="AA87" s="59"/>
      <c r="AB87" s="58"/>
      <c r="AC87" s="58"/>
      <c r="AD87" s="58"/>
      <c r="AE87" s="58"/>
      <c r="AF87" s="58"/>
      <c r="AG87" s="58"/>
      <c r="AH87" s="58"/>
      <c r="AI87" s="58"/>
      <c r="AJ87" s="59"/>
      <c r="AK87" s="59"/>
      <c r="AL87" s="59"/>
      <c r="AM87" s="58"/>
      <c r="AN87" s="58"/>
      <c r="AO87" s="58"/>
      <c r="AP87" s="58"/>
      <c r="AQ87" s="58"/>
      <c r="AR87" s="58"/>
      <c r="AS87" s="58"/>
      <c r="AT87" s="58"/>
      <c r="AU87" s="58"/>
      <c r="AV87" s="58"/>
      <c r="AW87" s="58"/>
      <c r="AX87" s="59"/>
      <c r="AY87" s="59"/>
      <c r="AZ87" s="60"/>
      <c r="BA87" s="61"/>
      <c r="BB87" s="54"/>
      <c r="BC87" s="54"/>
      <c r="BD87" s="41">
        <v>2</v>
      </c>
      <c r="BE87" s="52">
        <v>23</v>
      </c>
      <c r="BF87" s="62">
        <v>2342</v>
      </c>
      <c r="BG87" s="274"/>
    </row>
    <row r="88" spans="1:59" s="63" customFormat="1" ht="12.75" x14ac:dyDescent="0.2">
      <c r="A88" s="196">
        <v>2</v>
      </c>
      <c r="B88" s="197" t="s">
        <v>43</v>
      </c>
      <c r="C88" s="208">
        <v>23</v>
      </c>
      <c r="D88" s="209" t="s">
        <v>44</v>
      </c>
      <c r="E88" s="210">
        <v>2342</v>
      </c>
      <c r="F88" s="211" t="s">
        <v>98</v>
      </c>
      <c r="G88" s="231"/>
      <c r="H88" s="65"/>
      <c r="I88" s="222"/>
      <c r="J88" s="66"/>
      <c r="K88" s="66"/>
      <c r="L88" s="66"/>
      <c r="M88" s="64"/>
      <c r="N88" s="308"/>
      <c r="O88" s="309"/>
      <c r="P88" s="127"/>
      <c r="Q88" s="67"/>
      <c r="R88" s="67"/>
      <c r="S88" s="67"/>
      <c r="T88" s="67"/>
      <c r="U88" s="67"/>
      <c r="V88" s="67"/>
      <c r="W88" s="67"/>
      <c r="X88" s="67"/>
      <c r="Y88" s="68"/>
      <c r="Z88" s="68"/>
      <c r="AA88" s="68"/>
      <c r="AB88" s="67"/>
      <c r="AC88" s="67"/>
      <c r="AD88" s="67"/>
      <c r="AE88" s="67"/>
      <c r="AF88" s="67"/>
      <c r="AG88" s="67"/>
      <c r="AH88" s="67"/>
      <c r="AI88" s="67"/>
      <c r="AJ88" s="68"/>
      <c r="AK88" s="68"/>
      <c r="AL88" s="68"/>
      <c r="AM88" s="67"/>
      <c r="AN88" s="67"/>
      <c r="AO88" s="67"/>
      <c r="AP88" s="67"/>
      <c r="AQ88" s="67"/>
      <c r="AR88" s="67"/>
      <c r="AS88" s="67"/>
      <c r="AT88" s="67"/>
      <c r="AU88" s="67"/>
      <c r="AV88" s="67"/>
      <c r="AW88" s="67"/>
      <c r="AX88" s="68"/>
      <c r="AY88" s="68"/>
      <c r="AZ88" s="69"/>
      <c r="BA88" s="70"/>
      <c r="BB88" s="71"/>
      <c r="BC88" s="54"/>
      <c r="BD88" s="41">
        <v>2</v>
      </c>
      <c r="BE88" s="52">
        <v>23</v>
      </c>
      <c r="BF88" s="62">
        <v>2342</v>
      </c>
      <c r="BG88" s="275"/>
    </row>
    <row r="89" spans="1:59" s="63" customFormat="1" ht="12.75" x14ac:dyDescent="0.2">
      <c r="A89" s="196">
        <v>2</v>
      </c>
      <c r="B89" s="197" t="s">
        <v>43</v>
      </c>
      <c r="C89" s="208">
        <v>23</v>
      </c>
      <c r="D89" s="209" t="s">
        <v>44</v>
      </c>
      <c r="E89" s="210">
        <v>2342</v>
      </c>
      <c r="F89" s="211" t="s">
        <v>98</v>
      </c>
      <c r="G89" s="231" t="s">
        <v>107</v>
      </c>
      <c r="H89" s="72" t="s">
        <v>1233</v>
      </c>
      <c r="I89" s="223" t="s">
        <v>1184</v>
      </c>
      <c r="J89" s="73"/>
      <c r="K89" s="73"/>
      <c r="L89" s="73"/>
      <c r="M89" s="74"/>
      <c r="N89" s="247"/>
      <c r="O89" s="306"/>
      <c r="P89" s="105"/>
      <c r="Q89" s="75"/>
      <c r="R89" s="75"/>
      <c r="S89" s="75"/>
      <c r="T89" s="75"/>
      <c r="U89" s="75"/>
      <c r="V89" s="75"/>
      <c r="W89" s="75"/>
      <c r="X89" s="75"/>
      <c r="Y89" s="76" t="s">
        <v>1241</v>
      </c>
      <c r="Z89" s="77" t="s">
        <v>1241</v>
      </c>
      <c r="AA89" s="78">
        <f>AA$192</f>
        <v>10000</v>
      </c>
      <c r="AB89" s="75"/>
      <c r="AC89" s="75"/>
      <c r="AD89" s="75"/>
      <c r="AE89" s="75"/>
      <c r="AF89" s="75"/>
      <c r="AG89" s="75"/>
      <c r="AH89" s="75"/>
      <c r="AI89" s="75"/>
      <c r="AJ89" s="76" t="s">
        <v>1241</v>
      </c>
      <c r="AK89" s="77" t="s">
        <v>1241</v>
      </c>
      <c r="AL89" s="78">
        <f>AL$192</f>
        <v>0</v>
      </c>
      <c r="AM89" s="75"/>
      <c r="AN89" s="75"/>
      <c r="AO89" s="75"/>
      <c r="AP89" s="75"/>
      <c r="AQ89" s="75"/>
      <c r="AR89" s="75"/>
      <c r="AS89" s="75"/>
      <c r="AT89" s="75"/>
      <c r="AU89" s="75"/>
      <c r="AV89" s="75"/>
      <c r="AW89" s="76" t="s">
        <v>1241</v>
      </c>
      <c r="AX89" s="77" t="s">
        <v>1241</v>
      </c>
      <c r="AY89" s="78">
        <f>AY$192</f>
        <v>250</v>
      </c>
      <c r="AZ89" s="79"/>
      <c r="BA89" s="80" t="str">
        <f>I89</f>
        <v>&gt; see 3125 Grout (cementitious)</v>
      </c>
      <c r="BB89" s="71"/>
      <c r="BC89" s="54"/>
      <c r="BD89" s="41">
        <v>2</v>
      </c>
      <c r="BE89" s="52">
        <v>23</v>
      </c>
      <c r="BF89" s="62">
        <v>2342</v>
      </c>
      <c r="BG89" s="276" t="s">
        <v>47</v>
      </c>
    </row>
    <row r="90" spans="1:59" s="63" customFormat="1" ht="12.75" x14ac:dyDescent="0.2">
      <c r="A90" s="196">
        <v>2</v>
      </c>
      <c r="B90" s="197" t="s">
        <v>43</v>
      </c>
      <c r="C90" s="208">
        <v>23</v>
      </c>
      <c r="D90" s="209" t="s">
        <v>44</v>
      </c>
      <c r="E90" s="210">
        <v>2342</v>
      </c>
      <c r="F90" s="211" t="s">
        <v>98</v>
      </c>
      <c r="G90" s="231"/>
      <c r="H90" s="65"/>
      <c r="I90" s="222"/>
      <c r="J90" s="66"/>
      <c r="K90" s="66"/>
      <c r="L90" s="66"/>
      <c r="M90" s="64"/>
      <c r="N90" s="304"/>
      <c r="O90" s="305"/>
      <c r="P90" s="127"/>
      <c r="Q90" s="67"/>
      <c r="R90" s="67"/>
      <c r="S90" s="67"/>
      <c r="T90" s="67"/>
      <c r="U90" s="67"/>
      <c r="V90" s="67"/>
      <c r="W90" s="67"/>
      <c r="X90" s="67"/>
      <c r="Y90" s="68"/>
      <c r="Z90" s="68"/>
      <c r="AA90" s="68"/>
      <c r="AB90" s="67"/>
      <c r="AC90" s="67"/>
      <c r="AD90" s="67"/>
      <c r="AE90" s="67"/>
      <c r="AF90" s="67"/>
      <c r="AG90" s="67"/>
      <c r="AH90" s="67"/>
      <c r="AI90" s="67"/>
      <c r="AJ90" s="68"/>
      <c r="AK90" s="68"/>
      <c r="AL90" s="68"/>
      <c r="AM90" s="67"/>
      <c r="AN90" s="67"/>
      <c r="AO90" s="67"/>
      <c r="AP90" s="67"/>
      <c r="AQ90" s="67"/>
      <c r="AR90" s="67"/>
      <c r="AS90" s="67"/>
      <c r="AT90" s="67"/>
      <c r="AU90" s="67"/>
      <c r="AV90" s="67"/>
      <c r="AW90" s="67"/>
      <c r="AX90" s="68"/>
      <c r="AY90" s="68"/>
      <c r="AZ90" s="69"/>
      <c r="BA90" s="70"/>
      <c r="BB90" s="71"/>
      <c r="BC90" s="54"/>
      <c r="BD90" s="41">
        <v>2</v>
      </c>
      <c r="BE90" s="52">
        <v>23</v>
      </c>
      <c r="BF90" s="62">
        <v>2342</v>
      </c>
      <c r="BG90" s="275"/>
    </row>
    <row r="91" spans="1:59" s="63" customFormat="1" ht="12.75" x14ac:dyDescent="0.2">
      <c r="A91" s="196">
        <v>2</v>
      </c>
      <c r="B91" s="197" t="s">
        <v>43</v>
      </c>
      <c r="C91" s="208">
        <v>23</v>
      </c>
      <c r="D91" s="209" t="s">
        <v>44</v>
      </c>
      <c r="E91" s="210">
        <v>2342</v>
      </c>
      <c r="F91" s="211" t="s">
        <v>98</v>
      </c>
      <c r="G91" s="230"/>
      <c r="H91" s="56"/>
      <c r="I91" s="221"/>
      <c r="J91" s="57"/>
      <c r="K91" s="57"/>
      <c r="L91" s="57"/>
      <c r="M91" s="55"/>
      <c r="N91" s="303"/>
      <c r="O91" s="245"/>
      <c r="P91" s="122"/>
      <c r="Q91" s="58"/>
      <c r="R91" s="58"/>
      <c r="S91" s="58"/>
      <c r="T91" s="58"/>
      <c r="U91" s="58"/>
      <c r="V91" s="58"/>
      <c r="W91" s="58"/>
      <c r="X91" s="58"/>
      <c r="Y91" s="59"/>
      <c r="Z91" s="59"/>
      <c r="AA91" s="59"/>
      <c r="AB91" s="58"/>
      <c r="AC91" s="58"/>
      <c r="AD91" s="58"/>
      <c r="AE91" s="58"/>
      <c r="AF91" s="58"/>
      <c r="AG91" s="58"/>
      <c r="AH91" s="58"/>
      <c r="AI91" s="58"/>
      <c r="AJ91" s="59"/>
      <c r="AK91" s="59"/>
      <c r="AL91" s="59"/>
      <c r="AM91" s="58"/>
      <c r="AN91" s="58"/>
      <c r="AO91" s="58"/>
      <c r="AP91" s="58"/>
      <c r="AQ91" s="58"/>
      <c r="AR91" s="58"/>
      <c r="AS91" s="58"/>
      <c r="AT91" s="58"/>
      <c r="AU91" s="58"/>
      <c r="AV91" s="58"/>
      <c r="AW91" s="58"/>
      <c r="AX91" s="59"/>
      <c r="AY91" s="59"/>
      <c r="AZ91" s="60"/>
      <c r="BA91" s="61"/>
      <c r="BB91" s="54"/>
      <c r="BC91" s="54"/>
      <c r="BD91" s="41">
        <v>2</v>
      </c>
      <c r="BE91" s="52">
        <v>23</v>
      </c>
      <c r="BF91" s="62">
        <v>2342</v>
      </c>
      <c r="BG91" s="274"/>
    </row>
    <row r="92" spans="1:59" s="63" customFormat="1" ht="12.75" x14ac:dyDescent="0.2">
      <c r="A92" s="196">
        <v>2</v>
      </c>
      <c r="B92" s="197" t="s">
        <v>43</v>
      </c>
      <c r="C92" s="208">
        <v>23</v>
      </c>
      <c r="D92" s="209" t="s">
        <v>44</v>
      </c>
      <c r="E92" s="212">
        <v>2343</v>
      </c>
      <c r="F92" s="213" t="s">
        <v>100</v>
      </c>
      <c r="G92" s="232"/>
      <c r="H92" s="97"/>
      <c r="I92" s="224"/>
      <c r="J92" s="98"/>
      <c r="K92" s="98"/>
      <c r="L92" s="98"/>
      <c r="M92" s="96"/>
      <c r="N92" s="307"/>
      <c r="O92" s="246"/>
      <c r="P92" s="124"/>
      <c r="Q92" s="99"/>
      <c r="R92" s="99"/>
      <c r="S92" s="99"/>
      <c r="T92" s="99"/>
      <c r="U92" s="99"/>
      <c r="V92" s="99"/>
      <c r="W92" s="99"/>
      <c r="X92" s="99"/>
      <c r="Y92" s="100"/>
      <c r="Z92" s="100"/>
      <c r="AA92" s="100"/>
      <c r="AB92" s="99"/>
      <c r="AC92" s="99"/>
      <c r="AD92" s="99"/>
      <c r="AE92" s="99"/>
      <c r="AF92" s="99"/>
      <c r="AG92" s="99"/>
      <c r="AH92" s="99"/>
      <c r="AI92" s="99"/>
      <c r="AJ92" s="100"/>
      <c r="AK92" s="100"/>
      <c r="AL92" s="100"/>
      <c r="AM92" s="99"/>
      <c r="AN92" s="99"/>
      <c r="AO92" s="99"/>
      <c r="AP92" s="99"/>
      <c r="AQ92" s="99"/>
      <c r="AR92" s="99"/>
      <c r="AS92" s="99"/>
      <c r="AT92" s="99"/>
      <c r="AU92" s="99"/>
      <c r="AV92" s="99"/>
      <c r="AW92" s="99"/>
      <c r="AX92" s="100"/>
      <c r="AY92" s="100"/>
      <c r="AZ92" s="101"/>
      <c r="BA92" s="102"/>
      <c r="BB92" s="95"/>
      <c r="BC92" s="95"/>
      <c r="BD92" s="41">
        <v>2</v>
      </c>
      <c r="BE92" s="52">
        <v>23</v>
      </c>
      <c r="BF92" s="103">
        <v>2343</v>
      </c>
      <c r="BG92" s="277"/>
    </row>
    <row r="93" spans="1:59" s="63" customFormat="1" ht="12.75" x14ac:dyDescent="0.2">
      <c r="A93" s="196">
        <v>2</v>
      </c>
      <c r="B93" s="197" t="s">
        <v>43</v>
      </c>
      <c r="C93" s="208">
        <v>23</v>
      </c>
      <c r="D93" s="209" t="s">
        <v>44</v>
      </c>
      <c r="E93" s="212">
        <v>2343</v>
      </c>
      <c r="F93" s="213" t="s">
        <v>100</v>
      </c>
      <c r="G93" s="231"/>
      <c r="H93" s="65"/>
      <c r="I93" s="222"/>
      <c r="J93" s="66"/>
      <c r="K93" s="66"/>
      <c r="L93" s="66"/>
      <c r="M93" s="64"/>
      <c r="N93" s="304"/>
      <c r="O93" s="305"/>
      <c r="P93" s="127"/>
      <c r="Q93" s="67"/>
      <c r="R93" s="67"/>
      <c r="S93" s="67"/>
      <c r="T93" s="67"/>
      <c r="U93" s="67"/>
      <c r="V93" s="67"/>
      <c r="W93" s="67"/>
      <c r="X93" s="67"/>
      <c r="Y93" s="68"/>
      <c r="Z93" s="68"/>
      <c r="AA93" s="68"/>
      <c r="AB93" s="67"/>
      <c r="AC93" s="67"/>
      <c r="AD93" s="67"/>
      <c r="AE93" s="67"/>
      <c r="AF93" s="67"/>
      <c r="AG93" s="67"/>
      <c r="AH93" s="67"/>
      <c r="AI93" s="67"/>
      <c r="AJ93" s="68"/>
      <c r="AK93" s="68"/>
      <c r="AL93" s="68"/>
      <c r="AM93" s="67"/>
      <c r="AN93" s="67"/>
      <c r="AO93" s="67"/>
      <c r="AP93" s="67"/>
      <c r="AQ93" s="67"/>
      <c r="AR93" s="67"/>
      <c r="AS93" s="67"/>
      <c r="AT93" s="67"/>
      <c r="AU93" s="67"/>
      <c r="AV93" s="67"/>
      <c r="AW93" s="67"/>
      <c r="AX93" s="68"/>
      <c r="AY93" s="68"/>
      <c r="AZ93" s="69"/>
      <c r="BA93" s="70"/>
      <c r="BB93" s="71"/>
      <c r="BC93" s="95"/>
      <c r="BD93" s="41">
        <v>2</v>
      </c>
      <c r="BE93" s="52">
        <v>23</v>
      </c>
      <c r="BF93" s="103">
        <v>2343</v>
      </c>
      <c r="BG93" s="275"/>
    </row>
    <row r="94" spans="1:59" s="63" customFormat="1" ht="24" x14ac:dyDescent="0.2">
      <c r="A94" s="196">
        <v>2</v>
      </c>
      <c r="B94" s="197" t="s">
        <v>43</v>
      </c>
      <c r="C94" s="208">
        <v>23</v>
      </c>
      <c r="D94" s="209" t="s">
        <v>44</v>
      </c>
      <c r="E94" s="212">
        <v>2343</v>
      </c>
      <c r="F94" s="213" t="s">
        <v>100</v>
      </c>
      <c r="G94" s="231" t="s">
        <v>1188</v>
      </c>
      <c r="H94" s="72" t="s">
        <v>1233</v>
      </c>
      <c r="I94" s="223" t="s">
        <v>1185</v>
      </c>
      <c r="J94" s="73"/>
      <c r="K94" s="73"/>
      <c r="L94" s="73"/>
      <c r="M94" s="74"/>
      <c r="N94" s="247"/>
      <c r="O94" s="306"/>
      <c r="P94" s="105"/>
      <c r="Q94" s="75"/>
      <c r="R94" s="75"/>
      <c r="S94" s="75"/>
      <c r="T94" s="75"/>
      <c r="U94" s="75"/>
      <c r="V94" s="75"/>
      <c r="W94" s="75"/>
      <c r="X94" s="75"/>
      <c r="Y94" s="76" t="s">
        <v>1241</v>
      </c>
      <c r="Z94" s="77" t="s">
        <v>1241</v>
      </c>
      <c r="AA94" s="78">
        <f>AA$472</f>
        <v>500</v>
      </c>
      <c r="AB94" s="75"/>
      <c r="AC94" s="75"/>
      <c r="AD94" s="75"/>
      <c r="AE94" s="75"/>
      <c r="AF94" s="75"/>
      <c r="AG94" s="75"/>
      <c r="AH94" s="75"/>
      <c r="AI94" s="75"/>
      <c r="AJ94" s="76" t="s">
        <v>1241</v>
      </c>
      <c r="AK94" s="77" t="s">
        <v>1241</v>
      </c>
      <c r="AL94" s="78">
        <f>AL$472</f>
        <v>0</v>
      </c>
      <c r="AM94" s="75"/>
      <c r="AN94" s="75"/>
      <c r="AO94" s="75"/>
      <c r="AP94" s="75"/>
      <c r="AQ94" s="75"/>
      <c r="AR94" s="75"/>
      <c r="AS94" s="75"/>
      <c r="AT94" s="75"/>
      <c r="AU94" s="75"/>
      <c r="AV94" s="75"/>
      <c r="AW94" s="76" t="s">
        <v>1241</v>
      </c>
      <c r="AX94" s="77" t="s">
        <v>1241</v>
      </c>
      <c r="AY94" s="78">
        <f>AY$472</f>
        <v>1000</v>
      </c>
      <c r="AZ94" s="79"/>
      <c r="BA94" s="80" t="s">
        <v>54</v>
      </c>
      <c r="BB94" s="71"/>
      <c r="BC94" s="95"/>
      <c r="BD94" s="41">
        <v>2</v>
      </c>
      <c r="BE94" s="52">
        <v>23</v>
      </c>
      <c r="BF94" s="103">
        <v>2343</v>
      </c>
      <c r="BG94" s="276" t="s">
        <v>47</v>
      </c>
    </row>
    <row r="95" spans="1:59" s="63" customFormat="1" ht="12.75" x14ac:dyDescent="0.2">
      <c r="A95" s="196">
        <v>2</v>
      </c>
      <c r="B95" s="197" t="s">
        <v>43</v>
      </c>
      <c r="C95" s="208">
        <v>23</v>
      </c>
      <c r="D95" s="209" t="s">
        <v>44</v>
      </c>
      <c r="E95" s="212">
        <v>2343</v>
      </c>
      <c r="F95" s="213" t="s">
        <v>100</v>
      </c>
      <c r="G95" s="231"/>
      <c r="H95" s="65"/>
      <c r="I95" s="222"/>
      <c r="J95" s="66"/>
      <c r="K95" s="66"/>
      <c r="L95" s="66"/>
      <c r="M95" s="64"/>
      <c r="N95" s="304"/>
      <c r="O95" s="305"/>
      <c r="P95" s="127"/>
      <c r="Q95" s="67"/>
      <c r="R95" s="67"/>
      <c r="S95" s="67"/>
      <c r="T95" s="67"/>
      <c r="U95" s="67"/>
      <c r="V95" s="67"/>
      <c r="W95" s="67"/>
      <c r="X95" s="67"/>
      <c r="Y95" s="68"/>
      <c r="Z95" s="68"/>
      <c r="AA95" s="68"/>
      <c r="AB95" s="67"/>
      <c r="AC95" s="67"/>
      <c r="AD95" s="67"/>
      <c r="AE95" s="67"/>
      <c r="AF95" s="67"/>
      <c r="AG95" s="67"/>
      <c r="AH95" s="67"/>
      <c r="AI95" s="67"/>
      <c r="AJ95" s="68"/>
      <c r="AK95" s="68"/>
      <c r="AL95" s="68"/>
      <c r="AM95" s="67"/>
      <c r="AN95" s="67"/>
      <c r="AO95" s="67"/>
      <c r="AP95" s="67"/>
      <c r="AQ95" s="67"/>
      <c r="AR95" s="67"/>
      <c r="AS95" s="67"/>
      <c r="AT95" s="67"/>
      <c r="AU95" s="67"/>
      <c r="AV95" s="67"/>
      <c r="AW95" s="67"/>
      <c r="AX95" s="68"/>
      <c r="AY95" s="68"/>
      <c r="AZ95" s="69"/>
      <c r="BA95" s="70"/>
      <c r="BB95" s="71"/>
      <c r="BC95" s="95"/>
      <c r="BD95" s="41">
        <v>2</v>
      </c>
      <c r="BE95" s="52">
        <v>23</v>
      </c>
      <c r="BF95" s="103">
        <v>2343</v>
      </c>
      <c r="BG95" s="275"/>
    </row>
    <row r="96" spans="1:59" s="63" customFormat="1" ht="12.75" x14ac:dyDescent="0.2">
      <c r="A96" s="196">
        <v>2</v>
      </c>
      <c r="B96" s="197" t="s">
        <v>43</v>
      </c>
      <c r="C96" s="208">
        <v>23</v>
      </c>
      <c r="D96" s="209" t="s">
        <v>44</v>
      </c>
      <c r="E96" s="212">
        <v>2343</v>
      </c>
      <c r="F96" s="213" t="s">
        <v>100</v>
      </c>
      <c r="G96" s="232"/>
      <c r="H96" s="97"/>
      <c r="I96" s="224"/>
      <c r="J96" s="98"/>
      <c r="K96" s="98"/>
      <c r="L96" s="98"/>
      <c r="M96" s="96"/>
      <c r="N96" s="307"/>
      <c r="O96" s="246"/>
      <c r="P96" s="124"/>
      <c r="Q96" s="99"/>
      <c r="R96" s="99"/>
      <c r="S96" s="99"/>
      <c r="T96" s="99"/>
      <c r="U96" s="99"/>
      <c r="V96" s="99"/>
      <c r="W96" s="99"/>
      <c r="X96" s="99"/>
      <c r="Y96" s="100"/>
      <c r="Z96" s="100"/>
      <c r="AA96" s="100"/>
      <c r="AB96" s="99"/>
      <c r="AC96" s="99"/>
      <c r="AD96" s="99"/>
      <c r="AE96" s="99"/>
      <c r="AF96" s="99"/>
      <c r="AG96" s="99"/>
      <c r="AH96" s="99"/>
      <c r="AI96" s="99"/>
      <c r="AJ96" s="100"/>
      <c r="AK96" s="100"/>
      <c r="AL96" s="100"/>
      <c r="AM96" s="99"/>
      <c r="AN96" s="99"/>
      <c r="AO96" s="99"/>
      <c r="AP96" s="99"/>
      <c r="AQ96" s="99"/>
      <c r="AR96" s="99"/>
      <c r="AS96" s="99"/>
      <c r="AT96" s="99"/>
      <c r="AU96" s="99"/>
      <c r="AV96" s="99"/>
      <c r="AW96" s="99"/>
      <c r="AX96" s="100"/>
      <c r="AY96" s="100"/>
      <c r="AZ96" s="101"/>
      <c r="BA96" s="102"/>
      <c r="BB96" s="95"/>
      <c r="BC96" s="95"/>
      <c r="BD96" s="41">
        <v>2</v>
      </c>
      <c r="BE96" s="52">
        <v>23</v>
      </c>
      <c r="BF96" s="103">
        <v>2343</v>
      </c>
      <c r="BG96" s="277"/>
    </row>
    <row r="97" spans="1:59" s="63" customFormat="1" ht="12.75" x14ac:dyDescent="0.2">
      <c r="A97" s="196">
        <v>2</v>
      </c>
      <c r="B97" s="197" t="s">
        <v>43</v>
      </c>
      <c r="C97" s="208">
        <v>23</v>
      </c>
      <c r="D97" s="209" t="s">
        <v>44</v>
      </c>
      <c r="E97" s="212">
        <v>2343</v>
      </c>
      <c r="F97" s="213" t="s">
        <v>100</v>
      </c>
      <c r="G97" s="231"/>
      <c r="H97" s="65"/>
      <c r="I97" s="222"/>
      <c r="J97" s="66"/>
      <c r="K97" s="66"/>
      <c r="L97" s="66"/>
      <c r="M97" s="64"/>
      <c r="N97" s="304"/>
      <c r="O97" s="305"/>
      <c r="P97" s="127"/>
      <c r="Q97" s="67"/>
      <c r="R97" s="67"/>
      <c r="S97" s="67"/>
      <c r="T97" s="67"/>
      <c r="U97" s="67"/>
      <c r="V97" s="67"/>
      <c r="W97" s="67"/>
      <c r="X97" s="67"/>
      <c r="Y97" s="68"/>
      <c r="Z97" s="68"/>
      <c r="AA97" s="68"/>
      <c r="AB97" s="67"/>
      <c r="AC97" s="67"/>
      <c r="AD97" s="67"/>
      <c r="AE97" s="67"/>
      <c r="AF97" s="67"/>
      <c r="AG97" s="67"/>
      <c r="AH97" s="67"/>
      <c r="AI97" s="67"/>
      <c r="AJ97" s="68"/>
      <c r="AK97" s="68"/>
      <c r="AL97" s="68"/>
      <c r="AM97" s="67"/>
      <c r="AN97" s="67"/>
      <c r="AO97" s="67"/>
      <c r="AP97" s="67"/>
      <c r="AQ97" s="67"/>
      <c r="AR97" s="67"/>
      <c r="AS97" s="67"/>
      <c r="AT97" s="67"/>
      <c r="AU97" s="67"/>
      <c r="AV97" s="67"/>
      <c r="AW97" s="67"/>
      <c r="AX97" s="68"/>
      <c r="AY97" s="68"/>
      <c r="AZ97" s="69"/>
      <c r="BA97" s="70"/>
      <c r="BB97" s="71"/>
      <c r="BC97" s="95"/>
      <c r="BD97" s="41">
        <v>2</v>
      </c>
      <c r="BE97" s="52">
        <v>23</v>
      </c>
      <c r="BF97" s="103">
        <v>2343</v>
      </c>
      <c r="BG97" s="275"/>
    </row>
    <row r="98" spans="1:59" s="63" customFormat="1" ht="12.75" x14ac:dyDescent="0.2">
      <c r="A98" s="196">
        <v>2</v>
      </c>
      <c r="B98" s="197" t="s">
        <v>43</v>
      </c>
      <c r="C98" s="208">
        <v>23</v>
      </c>
      <c r="D98" s="209" t="s">
        <v>44</v>
      </c>
      <c r="E98" s="212">
        <v>2343</v>
      </c>
      <c r="F98" s="213" t="s">
        <v>100</v>
      </c>
      <c r="G98" s="231" t="s">
        <v>107</v>
      </c>
      <c r="H98" s="72" t="s">
        <v>1233</v>
      </c>
      <c r="I98" s="223" t="s">
        <v>1184</v>
      </c>
      <c r="J98" s="73"/>
      <c r="K98" s="73"/>
      <c r="L98" s="73"/>
      <c r="M98" s="74"/>
      <c r="N98" s="247"/>
      <c r="O98" s="306"/>
      <c r="P98" s="105"/>
      <c r="Q98" s="75"/>
      <c r="R98" s="75"/>
      <c r="S98" s="75"/>
      <c r="T98" s="75"/>
      <c r="U98" s="75"/>
      <c r="V98" s="75"/>
      <c r="W98" s="75"/>
      <c r="X98" s="75"/>
      <c r="Y98" s="76" t="s">
        <v>1241</v>
      </c>
      <c r="Z98" s="77" t="s">
        <v>1241</v>
      </c>
      <c r="AA98" s="78">
        <f>AA$192</f>
        <v>10000</v>
      </c>
      <c r="AB98" s="75"/>
      <c r="AC98" s="75"/>
      <c r="AD98" s="75"/>
      <c r="AE98" s="75"/>
      <c r="AF98" s="75"/>
      <c r="AG98" s="75"/>
      <c r="AH98" s="75"/>
      <c r="AI98" s="75"/>
      <c r="AJ98" s="76" t="s">
        <v>1241</v>
      </c>
      <c r="AK98" s="77" t="s">
        <v>1241</v>
      </c>
      <c r="AL98" s="78">
        <f>AL$192</f>
        <v>0</v>
      </c>
      <c r="AM98" s="75"/>
      <c r="AN98" s="75"/>
      <c r="AO98" s="75"/>
      <c r="AP98" s="75"/>
      <c r="AQ98" s="75"/>
      <c r="AR98" s="75"/>
      <c r="AS98" s="75"/>
      <c r="AT98" s="75"/>
      <c r="AU98" s="75"/>
      <c r="AV98" s="75"/>
      <c r="AW98" s="76" t="s">
        <v>1241</v>
      </c>
      <c r="AX98" s="77" t="s">
        <v>1241</v>
      </c>
      <c r="AY98" s="78">
        <f>AY$192</f>
        <v>250</v>
      </c>
      <c r="AZ98" s="79"/>
      <c r="BA98" s="80" t="str">
        <f>I98</f>
        <v>&gt; see 3125 Grout (cementitious)</v>
      </c>
      <c r="BB98" s="71"/>
      <c r="BC98" s="95"/>
      <c r="BD98" s="41">
        <v>2</v>
      </c>
      <c r="BE98" s="52">
        <v>23</v>
      </c>
      <c r="BF98" s="103">
        <v>2343</v>
      </c>
      <c r="BG98" s="276" t="s">
        <v>47</v>
      </c>
    </row>
    <row r="99" spans="1:59" s="63" customFormat="1" ht="12.75" x14ac:dyDescent="0.2">
      <c r="A99" s="196">
        <v>2</v>
      </c>
      <c r="B99" s="197" t="s">
        <v>43</v>
      </c>
      <c r="C99" s="208">
        <v>23</v>
      </c>
      <c r="D99" s="209" t="s">
        <v>44</v>
      </c>
      <c r="E99" s="212">
        <v>2343</v>
      </c>
      <c r="F99" s="213" t="s">
        <v>100</v>
      </c>
      <c r="G99" s="231"/>
      <c r="H99" s="65"/>
      <c r="I99" s="222"/>
      <c r="J99" s="66"/>
      <c r="K99" s="66"/>
      <c r="L99" s="66"/>
      <c r="M99" s="64"/>
      <c r="N99" s="304"/>
      <c r="O99" s="305"/>
      <c r="P99" s="127"/>
      <c r="Q99" s="67"/>
      <c r="R99" s="67"/>
      <c r="S99" s="67"/>
      <c r="T99" s="67"/>
      <c r="U99" s="67"/>
      <c r="V99" s="67"/>
      <c r="W99" s="67"/>
      <c r="X99" s="67"/>
      <c r="Y99" s="68"/>
      <c r="Z99" s="68"/>
      <c r="AA99" s="68"/>
      <c r="AB99" s="67"/>
      <c r="AC99" s="67"/>
      <c r="AD99" s="67"/>
      <c r="AE99" s="67"/>
      <c r="AF99" s="67"/>
      <c r="AG99" s="67"/>
      <c r="AH99" s="67"/>
      <c r="AI99" s="67"/>
      <c r="AJ99" s="68"/>
      <c r="AK99" s="68"/>
      <c r="AL99" s="68"/>
      <c r="AM99" s="67"/>
      <c r="AN99" s="67"/>
      <c r="AO99" s="67"/>
      <c r="AP99" s="67"/>
      <c r="AQ99" s="67"/>
      <c r="AR99" s="67"/>
      <c r="AS99" s="67"/>
      <c r="AT99" s="67"/>
      <c r="AU99" s="67"/>
      <c r="AV99" s="67"/>
      <c r="AW99" s="67"/>
      <c r="AX99" s="68"/>
      <c r="AY99" s="68"/>
      <c r="AZ99" s="69"/>
      <c r="BA99" s="70"/>
      <c r="BB99" s="71"/>
      <c r="BC99" s="95"/>
      <c r="BD99" s="41">
        <v>2</v>
      </c>
      <c r="BE99" s="52">
        <v>23</v>
      </c>
      <c r="BF99" s="103">
        <v>2343</v>
      </c>
      <c r="BG99" s="275"/>
    </row>
    <row r="100" spans="1:59" s="63" customFormat="1" ht="12.75" x14ac:dyDescent="0.2">
      <c r="A100" s="196">
        <v>2</v>
      </c>
      <c r="B100" s="197" t="s">
        <v>43</v>
      </c>
      <c r="C100" s="208">
        <v>23</v>
      </c>
      <c r="D100" s="209" t="s">
        <v>44</v>
      </c>
      <c r="E100" s="212">
        <v>2343</v>
      </c>
      <c r="F100" s="213" t="s">
        <v>100</v>
      </c>
      <c r="G100" s="232"/>
      <c r="H100" s="97"/>
      <c r="I100" s="224"/>
      <c r="J100" s="98"/>
      <c r="K100" s="98"/>
      <c r="L100" s="98"/>
      <c r="M100" s="96"/>
      <c r="N100" s="307"/>
      <c r="O100" s="246"/>
      <c r="P100" s="124"/>
      <c r="Q100" s="99"/>
      <c r="R100" s="99"/>
      <c r="S100" s="99"/>
      <c r="T100" s="99"/>
      <c r="U100" s="99"/>
      <c r="V100" s="99"/>
      <c r="W100" s="99"/>
      <c r="X100" s="99"/>
      <c r="Y100" s="100"/>
      <c r="Z100" s="100"/>
      <c r="AA100" s="100"/>
      <c r="AB100" s="99"/>
      <c r="AC100" s="99"/>
      <c r="AD100" s="99"/>
      <c r="AE100" s="99"/>
      <c r="AF100" s="99"/>
      <c r="AG100" s="99"/>
      <c r="AH100" s="99"/>
      <c r="AI100" s="99"/>
      <c r="AJ100" s="100"/>
      <c r="AK100" s="100"/>
      <c r="AL100" s="100"/>
      <c r="AM100" s="99"/>
      <c r="AN100" s="99"/>
      <c r="AO100" s="99"/>
      <c r="AP100" s="99"/>
      <c r="AQ100" s="99"/>
      <c r="AR100" s="99"/>
      <c r="AS100" s="99"/>
      <c r="AT100" s="99"/>
      <c r="AU100" s="99"/>
      <c r="AV100" s="99"/>
      <c r="AW100" s="99"/>
      <c r="AX100" s="100"/>
      <c r="AY100" s="100"/>
      <c r="AZ100" s="101"/>
      <c r="BA100" s="102"/>
      <c r="BB100" s="95"/>
      <c r="BC100" s="95"/>
      <c r="BD100" s="41">
        <v>2</v>
      </c>
      <c r="BE100" s="52">
        <v>23</v>
      </c>
      <c r="BF100" s="103">
        <v>2343</v>
      </c>
      <c r="BG100" s="277"/>
    </row>
    <row r="101" spans="1:59" s="63" customFormat="1" ht="12.75" x14ac:dyDescent="0.2">
      <c r="A101" s="196">
        <v>2</v>
      </c>
      <c r="B101" s="197" t="s">
        <v>43</v>
      </c>
      <c r="C101" s="208">
        <v>23</v>
      </c>
      <c r="D101" s="209" t="s">
        <v>44</v>
      </c>
      <c r="E101" s="210">
        <v>2362</v>
      </c>
      <c r="F101" s="211" t="s">
        <v>101</v>
      </c>
      <c r="G101" s="230"/>
      <c r="H101" s="56"/>
      <c r="I101" s="221"/>
      <c r="J101" s="57"/>
      <c r="K101" s="57"/>
      <c r="L101" s="57"/>
      <c r="M101" s="55"/>
      <c r="N101" s="303"/>
      <c r="O101" s="245"/>
      <c r="P101" s="122"/>
      <c r="Q101" s="58"/>
      <c r="R101" s="58"/>
      <c r="S101" s="58"/>
      <c r="T101" s="58"/>
      <c r="U101" s="58"/>
      <c r="V101" s="58"/>
      <c r="W101" s="58"/>
      <c r="X101" s="58"/>
      <c r="Y101" s="59"/>
      <c r="Z101" s="59"/>
      <c r="AA101" s="59"/>
      <c r="AB101" s="58"/>
      <c r="AC101" s="58"/>
      <c r="AD101" s="58"/>
      <c r="AE101" s="58"/>
      <c r="AF101" s="58"/>
      <c r="AG101" s="58"/>
      <c r="AH101" s="58"/>
      <c r="AI101" s="58"/>
      <c r="AJ101" s="59"/>
      <c r="AK101" s="59"/>
      <c r="AL101" s="59"/>
      <c r="AM101" s="58"/>
      <c r="AN101" s="58"/>
      <c r="AO101" s="58"/>
      <c r="AP101" s="58"/>
      <c r="AQ101" s="58"/>
      <c r="AR101" s="58"/>
      <c r="AS101" s="58"/>
      <c r="AT101" s="58"/>
      <c r="AU101" s="58"/>
      <c r="AV101" s="58"/>
      <c r="AW101" s="58"/>
      <c r="AX101" s="59"/>
      <c r="AY101" s="59"/>
      <c r="AZ101" s="60"/>
      <c r="BA101" s="61"/>
      <c r="BB101" s="54"/>
      <c r="BC101" s="54"/>
      <c r="BD101" s="41">
        <v>2</v>
      </c>
      <c r="BE101" s="52">
        <v>23</v>
      </c>
      <c r="BF101" s="62">
        <v>2362</v>
      </c>
      <c r="BG101" s="274"/>
    </row>
    <row r="102" spans="1:59" s="63" customFormat="1" ht="12.75" x14ac:dyDescent="0.2">
      <c r="A102" s="196">
        <v>2</v>
      </c>
      <c r="B102" s="197" t="s">
        <v>43</v>
      </c>
      <c r="C102" s="208">
        <v>23</v>
      </c>
      <c r="D102" s="209" t="s">
        <v>44</v>
      </c>
      <c r="E102" s="210">
        <v>2362</v>
      </c>
      <c r="F102" s="211" t="s">
        <v>101</v>
      </c>
      <c r="G102" s="231" t="s">
        <v>102</v>
      </c>
      <c r="H102" s="65"/>
      <c r="I102" s="222"/>
      <c r="J102" s="66"/>
      <c r="K102" s="66"/>
      <c r="L102" s="66"/>
      <c r="M102" s="64"/>
      <c r="N102" s="308"/>
      <c r="O102" s="309"/>
      <c r="P102" s="127"/>
      <c r="Q102" s="67"/>
      <c r="R102" s="67"/>
      <c r="S102" s="67"/>
      <c r="T102" s="67"/>
      <c r="U102" s="67"/>
      <c r="V102" s="67"/>
      <c r="W102" s="67"/>
      <c r="X102" s="67"/>
      <c r="Y102" s="68"/>
      <c r="Z102" s="68"/>
      <c r="AA102" s="68"/>
      <c r="AB102" s="67"/>
      <c r="AC102" s="67"/>
      <c r="AD102" s="67"/>
      <c r="AE102" s="67"/>
      <c r="AF102" s="67"/>
      <c r="AG102" s="67"/>
      <c r="AH102" s="67"/>
      <c r="AI102" s="67"/>
      <c r="AJ102" s="68"/>
      <c r="AK102" s="68"/>
      <c r="AL102" s="68"/>
      <c r="AM102" s="67"/>
      <c r="AN102" s="67"/>
      <c r="AO102" s="67"/>
      <c r="AP102" s="67"/>
      <c r="AQ102" s="67"/>
      <c r="AR102" s="67"/>
      <c r="AS102" s="67"/>
      <c r="AT102" s="67"/>
      <c r="AU102" s="67"/>
      <c r="AV102" s="67"/>
      <c r="AW102" s="67"/>
      <c r="AX102" s="68"/>
      <c r="AY102" s="68"/>
      <c r="AZ102" s="69"/>
      <c r="BA102" s="70"/>
      <c r="BB102" s="71"/>
      <c r="BC102" s="54"/>
      <c r="BD102" s="41">
        <v>2</v>
      </c>
      <c r="BE102" s="52">
        <v>23</v>
      </c>
      <c r="BF102" s="62">
        <v>2362</v>
      </c>
      <c r="BG102" s="275"/>
    </row>
    <row r="103" spans="1:59" s="63" customFormat="1" ht="12.75" x14ac:dyDescent="0.2">
      <c r="A103" s="196">
        <v>2</v>
      </c>
      <c r="B103" s="197" t="s">
        <v>43</v>
      </c>
      <c r="C103" s="208">
        <v>23</v>
      </c>
      <c r="D103" s="209" t="s">
        <v>44</v>
      </c>
      <c r="E103" s="210">
        <v>2362</v>
      </c>
      <c r="F103" s="211" t="s">
        <v>101</v>
      </c>
      <c r="G103" s="231" t="s">
        <v>102</v>
      </c>
      <c r="H103" s="72" t="s">
        <v>47</v>
      </c>
      <c r="I103" s="223"/>
      <c r="J103" s="73"/>
      <c r="K103" s="73"/>
      <c r="L103" s="73"/>
      <c r="M103" s="74"/>
      <c r="N103" s="247"/>
      <c r="O103" s="306"/>
      <c r="P103" s="105"/>
      <c r="Q103" s="75"/>
      <c r="R103" s="75"/>
      <c r="S103" s="75"/>
      <c r="T103" s="75"/>
      <c r="U103" s="75"/>
      <c r="V103" s="75"/>
      <c r="W103" s="75"/>
      <c r="X103" s="75"/>
      <c r="Y103" s="76" t="str">
        <f>IF(ISNUMBER(VLOOKUP(Y105,P$7:W$7,MATCH(Y105,P$7:W$7))),VLOOKUP(Y105,P$7:W$7,MATCH(Y105,P$7:W$7)),IF(N107=0,"No Data",IF(Y105&gt;0,"&lt;100",0)))</f>
        <v>&lt;100</v>
      </c>
      <c r="Z103" s="77" t="str">
        <f>IF(ISNUMBER(VLOOKUP(Z107,P$7:W$7,MATCH(Z107,P$7:W$7))),VLOOKUP(Z107,P$7:W$7,MATCH(Z107,P$7:W$7)),IF(N107=0,"No Data",IF(Z107&gt;0,"&lt;100",0)))</f>
        <v>&lt;100</v>
      </c>
      <c r="AA103" s="106">
        <f>IF(ISNUMBER(Z103),Z103,0)</f>
        <v>0</v>
      </c>
      <c r="AB103" s="75"/>
      <c r="AC103" s="75"/>
      <c r="AD103" s="75"/>
      <c r="AE103" s="75"/>
      <c r="AF103" s="75"/>
      <c r="AG103" s="75"/>
      <c r="AH103" s="75"/>
      <c r="AI103" s="75"/>
      <c r="AJ103" s="76">
        <f>IF(ISNUMBER(VLOOKUP(AJ105,AB$7:AH$7,MATCH(AJ105,AB$7:AH$7))),VLOOKUP(AJ105,AB$7:AH$7,MATCH(AJ105,AB$7:AH$7)),IF(N107=0,"No Data",IF(AJ105&gt;0,"&lt;50",0)))</f>
        <v>0</v>
      </c>
      <c r="AK103" s="77">
        <f>IF(ISNUMBER(VLOOKUP(AK107,AB$7:AH$7,MATCH(AK107,AB$7:AH$7))),VLOOKUP(AK107,AB$7:AH$7,MATCH(AK107,AB$7:AH$7)),IF(N107=0,"No Data",IF(AK107&gt;0,"&lt;50",0)))</f>
        <v>0</v>
      </c>
      <c r="AL103" s="106">
        <f>IF(ISNUMBER(AK103),AK103,0)</f>
        <v>0</v>
      </c>
      <c r="AM103" s="75"/>
      <c r="AN103" s="75"/>
      <c r="AO103" s="75"/>
      <c r="AP103" s="75"/>
      <c r="AQ103" s="75"/>
      <c r="AR103" s="75"/>
      <c r="AS103" s="75"/>
      <c r="AT103" s="75"/>
      <c r="AU103" s="75"/>
      <c r="AV103" s="75"/>
      <c r="AW103" s="76">
        <f>IF(ISNUMBER(VLOOKUP(AW105,AM$7:AU$7,MATCH(AW105,AM$7:AU$7))),VLOOKUP(AW105,AM$7:AU$7,MATCH(AW105,AM$7:AU$7)),IF(N107=0,"No Data",IF(AW105&gt;0,"&lt;10",0)))</f>
        <v>500</v>
      </c>
      <c r="AX103" s="77">
        <f>IF(ISNUMBER(VLOOKUP(AX107,AM$7:AU$7,MATCH(AX107,AM$7:AU$7))),VLOOKUP(AX107,AM$7:AU$7,MATCH(AX107,AM$7:AU$7)),IF(N107=0,"No Data",IF(AX107&gt;0,"&lt;10",0)))</f>
        <v>500</v>
      </c>
      <c r="AY103" s="106">
        <f>IF(ISNUMBER(AX103),AX103,0)</f>
        <v>500</v>
      </c>
      <c r="AZ103" s="79"/>
      <c r="BA103" s="80"/>
      <c r="BB103" s="71"/>
      <c r="BC103" s="54"/>
      <c r="BD103" s="41">
        <v>2</v>
      </c>
      <c r="BE103" s="52">
        <v>23</v>
      </c>
      <c r="BF103" s="62">
        <v>2362</v>
      </c>
      <c r="BG103" s="276" t="s">
        <v>47</v>
      </c>
    </row>
    <row r="104" spans="1:59" s="63" customFormat="1" ht="12.75" x14ac:dyDescent="0.2">
      <c r="A104" s="196">
        <v>2</v>
      </c>
      <c r="B104" s="197" t="s">
        <v>43</v>
      </c>
      <c r="C104" s="208">
        <v>23</v>
      </c>
      <c r="D104" s="209" t="s">
        <v>44</v>
      </c>
      <c r="E104" s="210">
        <v>2362</v>
      </c>
      <c r="F104" s="211" t="s">
        <v>101</v>
      </c>
      <c r="G104" s="231" t="s">
        <v>102</v>
      </c>
      <c r="H104" s="81" t="s">
        <v>48</v>
      </c>
      <c r="I104" s="223"/>
      <c r="J104" s="73"/>
      <c r="K104" s="73"/>
      <c r="L104" s="73"/>
      <c r="M104" s="74"/>
      <c r="N104" s="247"/>
      <c r="O104" s="306"/>
      <c r="P104" s="105"/>
      <c r="Q104" s="75"/>
      <c r="R104" s="75"/>
      <c r="S104" s="75"/>
      <c r="T104" s="75"/>
      <c r="U104" s="75"/>
      <c r="V104" s="75"/>
      <c r="W104" s="75"/>
      <c r="X104" s="75"/>
      <c r="Y104" s="82">
        <f>MIN(X108:X110)</f>
        <v>0</v>
      </c>
      <c r="Z104" s="83"/>
      <c r="AA104" s="83"/>
      <c r="AB104" s="75"/>
      <c r="AC104" s="75"/>
      <c r="AD104" s="75"/>
      <c r="AE104" s="75"/>
      <c r="AF104" s="75"/>
      <c r="AG104" s="75"/>
      <c r="AH104" s="75"/>
      <c r="AI104" s="75"/>
      <c r="AJ104" s="82">
        <f>MIN(AI108:AI110)</f>
        <v>0</v>
      </c>
      <c r="AK104" s="83"/>
      <c r="AL104" s="83"/>
      <c r="AM104" s="75"/>
      <c r="AN104" s="75"/>
      <c r="AO104" s="75"/>
      <c r="AP104" s="75"/>
      <c r="AQ104" s="75"/>
      <c r="AR104" s="75"/>
      <c r="AS104" s="75"/>
      <c r="AT104" s="75"/>
      <c r="AU104" s="75"/>
      <c r="AV104" s="75"/>
      <c r="AW104" s="82">
        <f>MIN(AV108:AV110)</f>
        <v>25</v>
      </c>
      <c r="AX104" s="83"/>
      <c r="AY104" s="83"/>
      <c r="AZ104" s="79"/>
      <c r="BA104" s="80"/>
      <c r="BB104" s="71"/>
      <c r="BC104" s="54"/>
      <c r="BD104" s="41">
        <v>2</v>
      </c>
      <c r="BE104" s="52">
        <v>23</v>
      </c>
      <c r="BF104" s="62">
        <v>2362</v>
      </c>
      <c r="BG104" s="278" t="s">
        <v>48</v>
      </c>
    </row>
    <row r="105" spans="1:59" s="63" customFormat="1" ht="12.75" x14ac:dyDescent="0.2">
      <c r="A105" s="196">
        <v>2</v>
      </c>
      <c r="B105" s="197" t="s">
        <v>43</v>
      </c>
      <c r="C105" s="208">
        <v>23</v>
      </c>
      <c r="D105" s="209" t="s">
        <v>44</v>
      </c>
      <c r="E105" s="210">
        <v>2362</v>
      </c>
      <c r="F105" s="211" t="s">
        <v>101</v>
      </c>
      <c r="G105" s="231" t="s">
        <v>102</v>
      </c>
      <c r="H105" s="81" t="s">
        <v>49</v>
      </c>
      <c r="I105" s="223"/>
      <c r="J105" s="73"/>
      <c r="K105" s="73"/>
      <c r="L105" s="73"/>
      <c r="M105" s="74"/>
      <c r="N105" s="247"/>
      <c r="O105" s="306"/>
      <c r="P105" s="105"/>
      <c r="Q105" s="75"/>
      <c r="R105" s="75"/>
      <c r="S105" s="75"/>
      <c r="T105" s="75"/>
      <c r="U105" s="75"/>
      <c r="V105" s="75"/>
      <c r="W105" s="75"/>
      <c r="X105" s="75"/>
      <c r="Y105" s="84">
        <f>IF(ISNUMBER(AVERAGE(X108:X110)),AVERAGE(X108:X110),0)</f>
        <v>66.666666666666671</v>
      </c>
      <c r="Z105" s="83"/>
      <c r="AA105" s="83"/>
      <c r="AB105" s="75"/>
      <c r="AC105" s="75"/>
      <c r="AD105" s="75"/>
      <c r="AE105" s="75"/>
      <c r="AF105" s="75"/>
      <c r="AG105" s="75"/>
      <c r="AH105" s="75"/>
      <c r="AI105" s="75"/>
      <c r="AJ105" s="84">
        <f>IF(ISNUMBER(AVERAGE(AI108:AI110)),AVERAGE(AI108:AI110),0)</f>
        <v>0</v>
      </c>
      <c r="AK105" s="83"/>
      <c r="AL105" s="83"/>
      <c r="AM105" s="75"/>
      <c r="AN105" s="75"/>
      <c r="AO105" s="75"/>
      <c r="AP105" s="75"/>
      <c r="AQ105" s="75"/>
      <c r="AR105" s="75"/>
      <c r="AS105" s="75"/>
      <c r="AT105" s="75"/>
      <c r="AU105" s="75"/>
      <c r="AV105" s="75"/>
      <c r="AW105" s="84">
        <f>IF(ISNUMBER(AVERAGE(AV108:AV110)),AVERAGE(AV108:AV110),0)</f>
        <v>508.33333333333331</v>
      </c>
      <c r="AX105" s="83"/>
      <c r="AY105" s="83"/>
      <c r="AZ105" s="79"/>
      <c r="BA105" s="80"/>
      <c r="BB105" s="71"/>
      <c r="BC105" s="54"/>
      <c r="BD105" s="41">
        <v>2</v>
      </c>
      <c r="BE105" s="52">
        <v>23</v>
      </c>
      <c r="BF105" s="62">
        <v>2362</v>
      </c>
      <c r="BG105" s="278" t="s">
        <v>49</v>
      </c>
    </row>
    <row r="106" spans="1:59" s="63" customFormat="1" ht="12.75" x14ac:dyDescent="0.2">
      <c r="A106" s="196">
        <v>2</v>
      </c>
      <c r="B106" s="197" t="s">
        <v>43</v>
      </c>
      <c r="C106" s="208">
        <v>23</v>
      </c>
      <c r="D106" s="209" t="s">
        <v>44</v>
      </c>
      <c r="E106" s="210">
        <v>2362</v>
      </c>
      <c r="F106" s="211" t="s">
        <v>101</v>
      </c>
      <c r="G106" s="231" t="s">
        <v>102</v>
      </c>
      <c r="H106" s="81" t="s">
        <v>50</v>
      </c>
      <c r="I106" s="223"/>
      <c r="J106" s="73"/>
      <c r="K106" s="73"/>
      <c r="L106" s="73"/>
      <c r="M106" s="74"/>
      <c r="N106" s="247"/>
      <c r="O106" s="306"/>
      <c r="P106" s="105"/>
      <c r="Q106" s="75"/>
      <c r="R106" s="75"/>
      <c r="S106" s="75"/>
      <c r="T106" s="75"/>
      <c r="U106" s="75"/>
      <c r="V106" s="75"/>
      <c r="W106" s="75"/>
      <c r="X106" s="75"/>
      <c r="Y106" s="84">
        <f>MAX(X108:X110)</f>
        <v>100</v>
      </c>
      <c r="Z106" s="83"/>
      <c r="AA106" s="83"/>
      <c r="AB106" s="75"/>
      <c r="AC106" s="75"/>
      <c r="AD106" s="75"/>
      <c r="AE106" s="75"/>
      <c r="AF106" s="75"/>
      <c r="AG106" s="75"/>
      <c r="AH106" s="75"/>
      <c r="AI106" s="75"/>
      <c r="AJ106" s="84">
        <f>MAX(AI108:AI110)</f>
        <v>0</v>
      </c>
      <c r="AK106" s="83"/>
      <c r="AL106" s="83"/>
      <c r="AM106" s="75"/>
      <c r="AN106" s="75"/>
      <c r="AO106" s="75"/>
      <c r="AP106" s="75"/>
      <c r="AQ106" s="75"/>
      <c r="AR106" s="75"/>
      <c r="AS106" s="75"/>
      <c r="AT106" s="75"/>
      <c r="AU106" s="75"/>
      <c r="AV106" s="75"/>
      <c r="AW106" s="84">
        <f>MAX(AV108:AV110)</f>
        <v>1000</v>
      </c>
      <c r="AX106" s="83"/>
      <c r="AY106" s="83"/>
      <c r="AZ106" s="79"/>
      <c r="BA106" s="80"/>
      <c r="BB106" s="71"/>
      <c r="BC106" s="54"/>
      <c r="BD106" s="41">
        <v>2</v>
      </c>
      <c r="BE106" s="52">
        <v>23</v>
      </c>
      <c r="BF106" s="62">
        <v>2362</v>
      </c>
      <c r="BG106" s="278" t="s">
        <v>50</v>
      </c>
    </row>
    <row r="107" spans="1:59" s="63" customFormat="1" ht="12.75" x14ac:dyDescent="0.2">
      <c r="A107" s="196">
        <v>2</v>
      </c>
      <c r="B107" s="197" t="s">
        <v>43</v>
      </c>
      <c r="C107" s="208">
        <v>23</v>
      </c>
      <c r="D107" s="209" t="s">
        <v>44</v>
      </c>
      <c r="E107" s="210">
        <v>2362</v>
      </c>
      <c r="F107" s="211" t="s">
        <v>101</v>
      </c>
      <c r="G107" s="231" t="s">
        <v>102</v>
      </c>
      <c r="H107" s="85" t="s">
        <v>51</v>
      </c>
      <c r="I107" s="223"/>
      <c r="J107" s="73"/>
      <c r="K107" s="73"/>
      <c r="L107" s="73"/>
      <c r="M107" s="74"/>
      <c r="N107" s="317">
        <f>SUM(N108:N110)</f>
        <v>3</v>
      </c>
      <c r="O107" s="293">
        <f>SUM(O108:O110)</f>
        <v>1</v>
      </c>
      <c r="P107" s="292"/>
      <c r="Q107" s="87"/>
      <c r="R107" s="87"/>
      <c r="S107" s="87"/>
      <c r="T107" s="87"/>
      <c r="U107" s="87"/>
      <c r="V107" s="87"/>
      <c r="W107" s="87"/>
      <c r="X107" s="87"/>
      <c r="Y107" s="112"/>
      <c r="Z107" s="121">
        <f>SUM(Z108:Z110)</f>
        <v>66.666666666666657</v>
      </c>
      <c r="AA107" s="88"/>
      <c r="AB107" s="87"/>
      <c r="AC107" s="87"/>
      <c r="AD107" s="87"/>
      <c r="AE107" s="87"/>
      <c r="AF107" s="87"/>
      <c r="AG107" s="87"/>
      <c r="AH107" s="87"/>
      <c r="AI107" s="87"/>
      <c r="AJ107" s="112"/>
      <c r="AK107" s="121">
        <f>SUM(AK108:AK110)</f>
        <v>0</v>
      </c>
      <c r="AL107" s="88"/>
      <c r="AM107" s="87"/>
      <c r="AN107" s="87"/>
      <c r="AO107" s="87"/>
      <c r="AP107" s="87"/>
      <c r="AQ107" s="87"/>
      <c r="AR107" s="87"/>
      <c r="AS107" s="87"/>
      <c r="AT107" s="87"/>
      <c r="AU107" s="87"/>
      <c r="AV107" s="87"/>
      <c r="AW107" s="112"/>
      <c r="AX107" s="121">
        <f>SUM(AX108:AX110)</f>
        <v>508.33333333333326</v>
      </c>
      <c r="AY107" s="88"/>
      <c r="AZ107" s="79"/>
      <c r="BA107" s="80"/>
      <c r="BB107" s="71"/>
      <c r="BC107" s="54"/>
      <c r="BD107" s="41">
        <v>2</v>
      </c>
      <c r="BE107" s="52">
        <v>23</v>
      </c>
      <c r="BF107" s="62">
        <v>2362</v>
      </c>
      <c r="BG107" s="279" t="s">
        <v>51</v>
      </c>
    </row>
    <row r="108" spans="1:59" s="63" customFormat="1" ht="24" x14ac:dyDescent="0.2">
      <c r="A108" s="196">
        <v>2</v>
      </c>
      <c r="B108" s="197" t="s">
        <v>43</v>
      </c>
      <c r="C108" s="208">
        <v>23</v>
      </c>
      <c r="D108" s="209" t="s">
        <v>44</v>
      </c>
      <c r="E108" s="210">
        <v>2362</v>
      </c>
      <c r="F108" s="211" t="s">
        <v>101</v>
      </c>
      <c r="G108" s="231" t="s">
        <v>102</v>
      </c>
      <c r="H108" s="89" t="s">
        <v>52</v>
      </c>
      <c r="I108" s="90" t="s">
        <v>103</v>
      </c>
      <c r="J108" s="90"/>
      <c r="K108" s="90" t="s">
        <v>64</v>
      </c>
      <c r="L108" s="90" t="s">
        <v>104</v>
      </c>
      <c r="M108" s="91"/>
      <c r="N108" s="312">
        <v>1</v>
      </c>
      <c r="O108" s="313">
        <f>N108/N$107</f>
        <v>0.33333333333333331</v>
      </c>
      <c r="P108" s="104"/>
      <c r="Q108" s="92"/>
      <c r="R108" s="92"/>
      <c r="S108" s="92"/>
      <c r="T108" s="92"/>
      <c r="U108" s="92"/>
      <c r="V108" s="92"/>
      <c r="W108" s="92"/>
      <c r="X108" s="109">
        <f>P108*P$7+Q108*Q$7+R108*R$7+S108*S$7+T108*T$7+U108*U$7+V108*V$7+W108*W$7</f>
        <v>0</v>
      </c>
      <c r="Y108" s="83"/>
      <c r="Z108" s="110">
        <f>X108*$O108</f>
        <v>0</v>
      </c>
      <c r="AA108" s="111"/>
      <c r="AB108" s="92"/>
      <c r="AC108" s="92"/>
      <c r="AD108" s="92"/>
      <c r="AE108" s="92"/>
      <c r="AF108" s="92"/>
      <c r="AG108" s="92"/>
      <c r="AH108" s="92"/>
      <c r="AI108" s="109">
        <f>AB108*AB$7+AC108*AC$7+AD108*AD$7+AE108*AE$7+AF108*AF$7+AG108*AG$7+AH108*AH$7</f>
        <v>0</v>
      </c>
      <c r="AJ108" s="83"/>
      <c r="AK108" s="110">
        <f>AI108*$O108</f>
        <v>0</v>
      </c>
      <c r="AL108" s="111"/>
      <c r="AM108" s="92"/>
      <c r="AN108" s="92">
        <v>1</v>
      </c>
      <c r="AO108" s="92"/>
      <c r="AP108" s="92"/>
      <c r="AQ108" s="92"/>
      <c r="AR108" s="92"/>
      <c r="AS108" s="92"/>
      <c r="AT108" s="92"/>
      <c r="AU108" s="92"/>
      <c r="AV108" s="109">
        <f>AM108*AM$7+AN108*AN$7+AO108*AO$7+AP108*AP$7+AQ108*AQ$7+AR108*AR$7+AS108*AS$7+AT108*AT$7+AU108*AU$7</f>
        <v>25</v>
      </c>
      <c r="AW108" s="75"/>
      <c r="AX108" s="110">
        <f>AV108*$O108</f>
        <v>8.3333333333333321</v>
      </c>
      <c r="AY108" s="111"/>
      <c r="AZ108" s="93"/>
      <c r="BA108" s="94" t="s">
        <v>105</v>
      </c>
      <c r="BB108" s="71"/>
      <c r="BC108" s="54"/>
      <c r="BD108" s="41">
        <v>2</v>
      </c>
      <c r="BE108" s="52">
        <v>23</v>
      </c>
      <c r="BF108" s="62">
        <v>2362</v>
      </c>
      <c r="BG108" s="280" t="s">
        <v>52</v>
      </c>
    </row>
    <row r="109" spans="1:59" s="63" customFormat="1" ht="12.75" x14ac:dyDescent="0.2">
      <c r="A109" s="196"/>
      <c r="B109" s="197"/>
      <c r="C109" s="208"/>
      <c r="D109" s="209"/>
      <c r="E109" s="210"/>
      <c r="F109" s="211"/>
      <c r="G109" s="231"/>
      <c r="H109" s="89"/>
      <c r="I109" s="90" t="s">
        <v>259</v>
      </c>
      <c r="J109" s="90" t="s">
        <v>260</v>
      </c>
      <c r="K109" s="90" t="s">
        <v>64</v>
      </c>
      <c r="L109" s="90" t="s">
        <v>261</v>
      </c>
      <c r="M109" s="91"/>
      <c r="N109" s="312">
        <v>1</v>
      </c>
      <c r="O109" s="313">
        <f>N109/N$107</f>
        <v>0.33333333333333331</v>
      </c>
      <c r="P109" s="104">
        <v>1</v>
      </c>
      <c r="Q109" s="92"/>
      <c r="R109" s="92"/>
      <c r="S109" s="92"/>
      <c r="T109" s="92"/>
      <c r="U109" s="92"/>
      <c r="V109" s="92"/>
      <c r="W109" s="92"/>
      <c r="X109" s="109">
        <f>P109*P$7+Q109*Q$7+R109*R$7+S109*S$7+T109*T$7+U109*U$7+V109*V$7+W109*W$7</f>
        <v>100</v>
      </c>
      <c r="Y109" s="83"/>
      <c r="Z109" s="110">
        <f>X109*$O109</f>
        <v>33.333333333333329</v>
      </c>
      <c r="AA109" s="111"/>
      <c r="AB109" s="92"/>
      <c r="AC109" s="92"/>
      <c r="AD109" s="92"/>
      <c r="AE109" s="92"/>
      <c r="AF109" s="92"/>
      <c r="AG109" s="92"/>
      <c r="AH109" s="92"/>
      <c r="AI109" s="109">
        <f>AB109*AB$7+AC109*AC$7+AD109*AD$7+AE109*AE$7+AF109*AF$7+AG109*AG$7+AH109*AH$7</f>
        <v>0</v>
      </c>
      <c r="AJ109" s="83"/>
      <c r="AK109" s="110">
        <f>AI109*$O109</f>
        <v>0</v>
      </c>
      <c r="AL109" s="111"/>
      <c r="AM109" s="92"/>
      <c r="AN109" s="92"/>
      <c r="AO109" s="92"/>
      <c r="AP109" s="92"/>
      <c r="AQ109" s="92"/>
      <c r="AR109" s="92"/>
      <c r="AS109" s="92">
        <v>1</v>
      </c>
      <c r="AT109" s="92"/>
      <c r="AU109" s="92"/>
      <c r="AV109" s="109">
        <f>AM109*AM$7+AN109*AN$7+AO109*AO$7+AP109*AP$7+AQ109*AQ$7+AR109*AR$7+AS109*AS$7+AT109*AT$7+AU109*AU$7</f>
        <v>1000</v>
      </c>
      <c r="AW109" s="75"/>
      <c r="AX109" s="110">
        <f>AV109*$O109</f>
        <v>333.33333333333331</v>
      </c>
      <c r="AY109" s="111"/>
      <c r="AZ109" s="93"/>
      <c r="BA109" s="94"/>
      <c r="BB109" s="71"/>
      <c r="BC109" s="54"/>
      <c r="BD109" s="270">
        <v>2</v>
      </c>
      <c r="BE109" s="52">
        <v>23</v>
      </c>
      <c r="BF109" s="62"/>
      <c r="BG109" s="280"/>
    </row>
    <row r="110" spans="1:59" s="63" customFormat="1" ht="12.75" x14ac:dyDescent="0.2">
      <c r="A110" s="196">
        <v>2</v>
      </c>
      <c r="B110" s="197" t="s">
        <v>43</v>
      </c>
      <c r="C110" s="208">
        <v>23</v>
      </c>
      <c r="D110" s="209" t="s">
        <v>44</v>
      </c>
      <c r="E110" s="210">
        <v>2362</v>
      </c>
      <c r="F110" s="211" t="s">
        <v>101</v>
      </c>
      <c r="G110" s="231" t="s">
        <v>102</v>
      </c>
      <c r="H110" s="89"/>
      <c r="I110" s="90" t="s">
        <v>106</v>
      </c>
      <c r="J110" s="90"/>
      <c r="K110" s="90" t="s">
        <v>64</v>
      </c>
      <c r="L110" s="90" t="s">
        <v>258</v>
      </c>
      <c r="M110" s="91"/>
      <c r="N110" s="312">
        <v>1</v>
      </c>
      <c r="O110" s="313">
        <f>N110/N$107</f>
        <v>0.33333333333333331</v>
      </c>
      <c r="P110" s="104">
        <v>1</v>
      </c>
      <c r="Q110" s="92"/>
      <c r="R110" s="92"/>
      <c r="S110" s="92"/>
      <c r="T110" s="92"/>
      <c r="U110" s="92"/>
      <c r="V110" s="92"/>
      <c r="W110" s="92"/>
      <c r="X110" s="109">
        <f>P110*P$7+Q110*Q$7+R110*R$7+S110*S$7+T110*T$7+U110*U$7+V110*V$7+W110*W$7</f>
        <v>100</v>
      </c>
      <c r="Y110" s="83"/>
      <c r="Z110" s="110">
        <f>X110*$O110</f>
        <v>33.333333333333329</v>
      </c>
      <c r="AA110" s="111"/>
      <c r="AB110" s="92"/>
      <c r="AC110" s="92"/>
      <c r="AD110" s="92"/>
      <c r="AE110" s="92"/>
      <c r="AF110" s="92"/>
      <c r="AG110" s="92"/>
      <c r="AH110" s="92"/>
      <c r="AI110" s="109">
        <f>AB110*AB$7+AC110*AC$7+AD110*AD$7+AE110*AE$7+AF110*AF$7+AG110*AG$7+AH110*AH$7</f>
        <v>0</v>
      </c>
      <c r="AJ110" s="83"/>
      <c r="AK110" s="110">
        <f>AI110*$O110</f>
        <v>0</v>
      </c>
      <c r="AL110" s="111"/>
      <c r="AM110" s="92"/>
      <c r="AN110" s="92"/>
      <c r="AO110" s="92"/>
      <c r="AP110" s="92"/>
      <c r="AQ110" s="92"/>
      <c r="AR110" s="92">
        <v>1</v>
      </c>
      <c r="AS110" s="92"/>
      <c r="AT110" s="92"/>
      <c r="AU110" s="92"/>
      <c r="AV110" s="109">
        <f>AM110*AM$7+AN110*AN$7+AO110*AO$7+AP110*AP$7+AQ110*AQ$7+AR110*AR$7+AS110*AS$7+AT110*AT$7+AU110*AU$7</f>
        <v>500</v>
      </c>
      <c r="AW110" s="75"/>
      <c r="AX110" s="110">
        <f>AV110*$O110</f>
        <v>166.66666666666666</v>
      </c>
      <c r="AY110" s="111"/>
      <c r="AZ110" s="93"/>
      <c r="BA110" s="94" t="s">
        <v>105</v>
      </c>
      <c r="BB110" s="71"/>
      <c r="BC110" s="54"/>
      <c r="BD110" s="41">
        <v>2</v>
      </c>
      <c r="BE110" s="52">
        <v>23</v>
      </c>
      <c r="BF110" s="62">
        <v>2362</v>
      </c>
      <c r="BG110" s="280" t="s">
        <v>52</v>
      </c>
    </row>
    <row r="111" spans="1:59" s="63" customFormat="1" ht="12.75" x14ac:dyDescent="0.2">
      <c r="A111" s="196">
        <v>2</v>
      </c>
      <c r="B111" s="197" t="s">
        <v>43</v>
      </c>
      <c r="C111" s="208">
        <v>23</v>
      </c>
      <c r="D111" s="209" t="s">
        <v>44</v>
      </c>
      <c r="E111" s="210">
        <v>2362</v>
      </c>
      <c r="F111" s="211" t="s">
        <v>101</v>
      </c>
      <c r="G111" s="231" t="s">
        <v>102</v>
      </c>
      <c r="H111" s="65"/>
      <c r="I111" s="222"/>
      <c r="J111" s="66"/>
      <c r="K111" s="66"/>
      <c r="L111" s="66"/>
      <c r="M111" s="64"/>
      <c r="N111" s="304"/>
      <c r="O111" s="305"/>
      <c r="P111" s="127"/>
      <c r="Q111" s="67"/>
      <c r="R111" s="67"/>
      <c r="S111" s="67"/>
      <c r="T111" s="67"/>
      <c r="U111" s="67"/>
      <c r="V111" s="67"/>
      <c r="W111" s="67"/>
      <c r="X111" s="67"/>
      <c r="Y111" s="68"/>
      <c r="Z111" s="68"/>
      <c r="AA111" s="68"/>
      <c r="AB111" s="67"/>
      <c r="AC111" s="67"/>
      <c r="AD111" s="67"/>
      <c r="AE111" s="67"/>
      <c r="AF111" s="67"/>
      <c r="AG111" s="67"/>
      <c r="AH111" s="67"/>
      <c r="AI111" s="67"/>
      <c r="AJ111" s="68"/>
      <c r="AK111" s="68"/>
      <c r="AL111" s="68"/>
      <c r="AM111" s="67"/>
      <c r="AN111" s="67"/>
      <c r="AO111" s="67"/>
      <c r="AP111" s="67"/>
      <c r="AQ111" s="67"/>
      <c r="AR111" s="67"/>
      <c r="AS111" s="67"/>
      <c r="AT111" s="67"/>
      <c r="AU111" s="67"/>
      <c r="AV111" s="67"/>
      <c r="AW111" s="67"/>
      <c r="AX111" s="68"/>
      <c r="AY111" s="68"/>
      <c r="AZ111" s="69"/>
      <c r="BA111" s="70"/>
      <c r="BB111" s="71"/>
      <c r="BC111" s="54"/>
      <c r="BD111" s="41">
        <v>2</v>
      </c>
      <c r="BE111" s="52">
        <v>23</v>
      </c>
      <c r="BF111" s="62">
        <v>2362</v>
      </c>
      <c r="BG111" s="275"/>
    </row>
    <row r="112" spans="1:59" s="63" customFormat="1" ht="12.75" x14ac:dyDescent="0.2">
      <c r="A112" s="196">
        <v>2</v>
      </c>
      <c r="B112" s="197" t="s">
        <v>43</v>
      </c>
      <c r="C112" s="208">
        <v>23</v>
      </c>
      <c r="D112" s="209" t="s">
        <v>44</v>
      </c>
      <c r="E112" s="210">
        <v>2362</v>
      </c>
      <c r="F112" s="211" t="s">
        <v>101</v>
      </c>
      <c r="G112" s="230"/>
      <c r="H112" s="56"/>
      <c r="I112" s="221"/>
      <c r="J112" s="57"/>
      <c r="K112" s="57"/>
      <c r="L112" s="57"/>
      <c r="M112" s="55"/>
      <c r="N112" s="303"/>
      <c r="O112" s="245"/>
      <c r="P112" s="122"/>
      <c r="Q112" s="58"/>
      <c r="R112" s="58"/>
      <c r="S112" s="58"/>
      <c r="T112" s="58"/>
      <c r="U112" s="58"/>
      <c r="V112" s="58"/>
      <c r="W112" s="58"/>
      <c r="X112" s="58"/>
      <c r="Y112" s="59"/>
      <c r="Z112" s="59"/>
      <c r="AA112" s="59"/>
      <c r="AB112" s="58"/>
      <c r="AC112" s="58"/>
      <c r="AD112" s="58"/>
      <c r="AE112" s="58"/>
      <c r="AF112" s="58"/>
      <c r="AG112" s="58"/>
      <c r="AH112" s="58"/>
      <c r="AI112" s="58"/>
      <c r="AJ112" s="59"/>
      <c r="AK112" s="59"/>
      <c r="AL112" s="59"/>
      <c r="AM112" s="58"/>
      <c r="AN112" s="58"/>
      <c r="AO112" s="58"/>
      <c r="AP112" s="58"/>
      <c r="AQ112" s="58"/>
      <c r="AR112" s="58"/>
      <c r="AS112" s="58"/>
      <c r="AT112" s="58"/>
      <c r="AU112" s="58"/>
      <c r="AV112" s="58"/>
      <c r="AW112" s="58"/>
      <c r="AX112" s="59"/>
      <c r="AY112" s="59"/>
      <c r="AZ112" s="60"/>
      <c r="BA112" s="61"/>
      <c r="BB112" s="54"/>
      <c r="BC112" s="54"/>
      <c r="BD112" s="41">
        <v>2</v>
      </c>
      <c r="BE112" s="52">
        <v>23</v>
      </c>
      <c r="BF112" s="62">
        <v>2362</v>
      </c>
      <c r="BG112" s="274"/>
    </row>
    <row r="113" spans="1:59" s="63" customFormat="1" ht="12.75" x14ac:dyDescent="0.2">
      <c r="A113" s="196">
        <v>2</v>
      </c>
      <c r="B113" s="197" t="s">
        <v>43</v>
      </c>
      <c r="C113" s="208">
        <v>23</v>
      </c>
      <c r="D113" s="209" t="s">
        <v>44</v>
      </c>
      <c r="E113" s="210">
        <v>2362</v>
      </c>
      <c r="F113" s="211" t="s">
        <v>101</v>
      </c>
      <c r="G113" s="231"/>
      <c r="H113" s="65"/>
      <c r="I113" s="222"/>
      <c r="J113" s="66"/>
      <c r="K113" s="66"/>
      <c r="L113" s="66"/>
      <c r="M113" s="64"/>
      <c r="N113" s="308"/>
      <c r="O113" s="309"/>
      <c r="P113" s="127"/>
      <c r="Q113" s="67"/>
      <c r="R113" s="67"/>
      <c r="S113" s="67"/>
      <c r="T113" s="67"/>
      <c r="U113" s="67"/>
      <c r="V113" s="67"/>
      <c r="W113" s="67"/>
      <c r="X113" s="67"/>
      <c r="Y113" s="68"/>
      <c r="Z113" s="68"/>
      <c r="AA113" s="68"/>
      <c r="AB113" s="67"/>
      <c r="AC113" s="67"/>
      <c r="AD113" s="67"/>
      <c r="AE113" s="67"/>
      <c r="AF113" s="67"/>
      <c r="AG113" s="67"/>
      <c r="AH113" s="67"/>
      <c r="AI113" s="67"/>
      <c r="AJ113" s="68"/>
      <c r="AK113" s="68"/>
      <c r="AL113" s="68"/>
      <c r="AM113" s="67"/>
      <c r="AN113" s="67"/>
      <c r="AO113" s="67"/>
      <c r="AP113" s="67"/>
      <c r="AQ113" s="67"/>
      <c r="AR113" s="67"/>
      <c r="AS113" s="67"/>
      <c r="AT113" s="67"/>
      <c r="AU113" s="67"/>
      <c r="AV113" s="67"/>
      <c r="AW113" s="67"/>
      <c r="AX113" s="68"/>
      <c r="AY113" s="68"/>
      <c r="AZ113" s="69"/>
      <c r="BA113" s="70"/>
      <c r="BB113" s="71"/>
      <c r="BC113" s="54"/>
      <c r="BD113" s="41">
        <v>2</v>
      </c>
      <c r="BE113" s="52">
        <v>23</v>
      </c>
      <c r="BF113" s="62">
        <v>2362</v>
      </c>
      <c r="BG113" s="275"/>
    </row>
    <row r="114" spans="1:59" s="63" customFormat="1" ht="12.75" x14ac:dyDescent="0.2">
      <c r="A114" s="196">
        <v>2</v>
      </c>
      <c r="B114" s="197" t="s">
        <v>43</v>
      </c>
      <c r="C114" s="208">
        <v>23</v>
      </c>
      <c r="D114" s="209" t="s">
        <v>44</v>
      </c>
      <c r="E114" s="210">
        <v>2362</v>
      </c>
      <c r="F114" s="211" t="s">
        <v>101</v>
      </c>
      <c r="G114" s="231" t="s">
        <v>53</v>
      </c>
      <c r="H114" s="72" t="s">
        <v>1233</v>
      </c>
      <c r="I114" s="223" t="s">
        <v>1183</v>
      </c>
      <c r="J114" s="73"/>
      <c r="K114" s="73"/>
      <c r="L114" s="73"/>
      <c r="M114" s="74"/>
      <c r="N114" s="247"/>
      <c r="O114" s="306"/>
      <c r="P114" s="105"/>
      <c r="Q114" s="75"/>
      <c r="R114" s="75"/>
      <c r="S114" s="75"/>
      <c r="T114" s="75"/>
      <c r="U114" s="75"/>
      <c r="V114" s="75"/>
      <c r="W114" s="75"/>
      <c r="X114" s="75"/>
      <c r="Y114" s="76" t="s">
        <v>1241</v>
      </c>
      <c r="Z114" s="77" t="s">
        <v>1241</v>
      </c>
      <c r="AA114" s="78">
        <f>AA$126</f>
        <v>1000</v>
      </c>
      <c r="AB114" s="75"/>
      <c r="AC114" s="75"/>
      <c r="AD114" s="75"/>
      <c r="AE114" s="75"/>
      <c r="AF114" s="75"/>
      <c r="AG114" s="75"/>
      <c r="AH114" s="75"/>
      <c r="AI114" s="75"/>
      <c r="AJ114" s="76" t="s">
        <v>1241</v>
      </c>
      <c r="AK114" s="77" t="s">
        <v>1241</v>
      </c>
      <c r="AL114" s="78">
        <f>AL$126</f>
        <v>0</v>
      </c>
      <c r="AM114" s="75"/>
      <c r="AN114" s="75"/>
      <c r="AO114" s="75"/>
      <c r="AP114" s="75"/>
      <c r="AQ114" s="75"/>
      <c r="AR114" s="75"/>
      <c r="AS114" s="75"/>
      <c r="AT114" s="75"/>
      <c r="AU114" s="75"/>
      <c r="AV114" s="75"/>
      <c r="AW114" s="76" t="s">
        <v>1241</v>
      </c>
      <c r="AX114" s="77" t="s">
        <v>1241</v>
      </c>
      <c r="AY114" s="78">
        <f>AY$126</f>
        <v>1000</v>
      </c>
      <c r="AZ114" s="79"/>
      <c r="BA114" s="80" t="str">
        <f>I114</f>
        <v>&gt; see 3112, Reinforcement for in situ concrete</v>
      </c>
      <c r="BB114" s="71"/>
      <c r="BC114" s="54"/>
      <c r="BD114" s="41">
        <v>2</v>
      </c>
      <c r="BE114" s="52">
        <v>23</v>
      </c>
      <c r="BF114" s="62">
        <v>2362</v>
      </c>
      <c r="BG114" s="276" t="s">
        <v>47</v>
      </c>
    </row>
    <row r="115" spans="1:59" s="63" customFormat="1" ht="12.75" x14ac:dyDescent="0.2">
      <c r="A115" s="196">
        <v>2</v>
      </c>
      <c r="B115" s="197" t="s">
        <v>43</v>
      </c>
      <c r="C115" s="208">
        <v>23</v>
      </c>
      <c r="D115" s="209" t="s">
        <v>44</v>
      </c>
      <c r="E115" s="210">
        <v>2362</v>
      </c>
      <c r="F115" s="211" t="s">
        <v>101</v>
      </c>
      <c r="G115" s="231"/>
      <c r="H115" s="65"/>
      <c r="I115" s="222"/>
      <c r="J115" s="66"/>
      <c r="K115" s="66"/>
      <c r="L115" s="66"/>
      <c r="M115" s="64"/>
      <c r="N115" s="304"/>
      <c r="O115" s="305"/>
      <c r="P115" s="127"/>
      <c r="Q115" s="67"/>
      <c r="R115" s="67"/>
      <c r="S115" s="67"/>
      <c r="T115" s="67"/>
      <c r="U115" s="67"/>
      <c r="V115" s="67"/>
      <c r="W115" s="67"/>
      <c r="X115" s="67"/>
      <c r="Y115" s="68"/>
      <c r="Z115" s="68"/>
      <c r="AA115" s="68"/>
      <c r="AB115" s="67"/>
      <c r="AC115" s="67"/>
      <c r="AD115" s="67"/>
      <c r="AE115" s="67"/>
      <c r="AF115" s="67"/>
      <c r="AG115" s="67"/>
      <c r="AH115" s="67"/>
      <c r="AI115" s="67"/>
      <c r="AJ115" s="68"/>
      <c r="AK115" s="68"/>
      <c r="AL115" s="68"/>
      <c r="AM115" s="67"/>
      <c r="AN115" s="67"/>
      <c r="AO115" s="67"/>
      <c r="AP115" s="67"/>
      <c r="AQ115" s="67"/>
      <c r="AR115" s="67"/>
      <c r="AS115" s="67"/>
      <c r="AT115" s="67"/>
      <c r="AU115" s="67"/>
      <c r="AV115" s="67"/>
      <c r="AW115" s="67"/>
      <c r="AX115" s="68"/>
      <c r="AY115" s="68"/>
      <c r="AZ115" s="69"/>
      <c r="BA115" s="70"/>
      <c r="BB115" s="71"/>
      <c r="BC115" s="54"/>
      <c r="BD115" s="41">
        <v>2</v>
      </c>
      <c r="BE115" s="52">
        <v>23</v>
      </c>
      <c r="BF115" s="62">
        <v>2362</v>
      </c>
      <c r="BG115" s="275"/>
    </row>
    <row r="116" spans="1:59" s="63" customFormat="1" ht="12.75" x14ac:dyDescent="0.2">
      <c r="A116" s="196">
        <v>2</v>
      </c>
      <c r="B116" s="197" t="s">
        <v>43</v>
      </c>
      <c r="C116" s="208">
        <v>23</v>
      </c>
      <c r="D116" s="209" t="s">
        <v>44</v>
      </c>
      <c r="E116" s="210">
        <v>2362</v>
      </c>
      <c r="F116" s="211" t="s">
        <v>101</v>
      </c>
      <c r="G116" s="230"/>
      <c r="H116" s="56"/>
      <c r="I116" s="221"/>
      <c r="J116" s="57"/>
      <c r="K116" s="57"/>
      <c r="L116" s="57"/>
      <c r="M116" s="55"/>
      <c r="N116" s="303"/>
      <c r="O116" s="245"/>
      <c r="P116" s="122"/>
      <c r="Q116" s="58"/>
      <c r="R116" s="58"/>
      <c r="S116" s="58"/>
      <c r="T116" s="58"/>
      <c r="U116" s="58"/>
      <c r="V116" s="58"/>
      <c r="W116" s="58"/>
      <c r="X116" s="58"/>
      <c r="Y116" s="59"/>
      <c r="Z116" s="59"/>
      <c r="AA116" s="59"/>
      <c r="AB116" s="58"/>
      <c r="AC116" s="58"/>
      <c r="AD116" s="58"/>
      <c r="AE116" s="58"/>
      <c r="AF116" s="58"/>
      <c r="AG116" s="58"/>
      <c r="AH116" s="58"/>
      <c r="AI116" s="58"/>
      <c r="AJ116" s="59"/>
      <c r="AK116" s="59"/>
      <c r="AL116" s="59"/>
      <c r="AM116" s="58"/>
      <c r="AN116" s="58"/>
      <c r="AO116" s="58"/>
      <c r="AP116" s="58"/>
      <c r="AQ116" s="58"/>
      <c r="AR116" s="58"/>
      <c r="AS116" s="58"/>
      <c r="AT116" s="58"/>
      <c r="AU116" s="58"/>
      <c r="AV116" s="58"/>
      <c r="AW116" s="58"/>
      <c r="AX116" s="59"/>
      <c r="AY116" s="59"/>
      <c r="AZ116" s="60"/>
      <c r="BA116" s="61"/>
      <c r="BB116" s="54"/>
      <c r="BC116" s="54"/>
      <c r="BD116" s="41">
        <v>2</v>
      </c>
      <c r="BE116" s="52">
        <v>23</v>
      </c>
      <c r="BF116" s="62">
        <v>2362</v>
      </c>
      <c r="BG116" s="274"/>
    </row>
    <row r="117" spans="1:59" s="63" customFormat="1" ht="12.75" x14ac:dyDescent="0.2">
      <c r="A117" s="196">
        <v>2</v>
      </c>
      <c r="B117" s="197" t="s">
        <v>43</v>
      </c>
      <c r="C117" s="208">
        <v>23</v>
      </c>
      <c r="D117" s="209" t="s">
        <v>44</v>
      </c>
      <c r="E117" s="210">
        <v>2362</v>
      </c>
      <c r="F117" s="211" t="s">
        <v>101</v>
      </c>
      <c r="G117" s="231"/>
      <c r="H117" s="65"/>
      <c r="I117" s="222"/>
      <c r="J117" s="66"/>
      <c r="K117" s="66"/>
      <c r="L117" s="66"/>
      <c r="M117" s="64"/>
      <c r="N117" s="308"/>
      <c r="O117" s="309"/>
      <c r="P117" s="127"/>
      <c r="Q117" s="67"/>
      <c r="R117" s="67"/>
      <c r="S117" s="67"/>
      <c r="T117" s="67"/>
      <c r="U117" s="67"/>
      <c r="V117" s="67"/>
      <c r="W117" s="67"/>
      <c r="X117" s="67"/>
      <c r="Y117" s="68"/>
      <c r="Z117" s="68"/>
      <c r="AA117" s="68"/>
      <c r="AB117" s="67"/>
      <c r="AC117" s="67"/>
      <c r="AD117" s="67"/>
      <c r="AE117" s="67"/>
      <c r="AF117" s="67"/>
      <c r="AG117" s="67"/>
      <c r="AH117" s="67"/>
      <c r="AI117" s="67"/>
      <c r="AJ117" s="68"/>
      <c r="AK117" s="68"/>
      <c r="AL117" s="68"/>
      <c r="AM117" s="67"/>
      <c r="AN117" s="67"/>
      <c r="AO117" s="67"/>
      <c r="AP117" s="67"/>
      <c r="AQ117" s="67"/>
      <c r="AR117" s="67"/>
      <c r="AS117" s="67"/>
      <c r="AT117" s="67"/>
      <c r="AU117" s="67"/>
      <c r="AV117" s="67"/>
      <c r="AW117" s="67"/>
      <c r="AX117" s="68"/>
      <c r="AY117" s="68"/>
      <c r="AZ117" s="69"/>
      <c r="BA117" s="70"/>
      <c r="BB117" s="71"/>
      <c r="BC117" s="54"/>
      <c r="BD117" s="41">
        <v>2</v>
      </c>
      <c r="BE117" s="52">
        <v>23</v>
      </c>
      <c r="BF117" s="62">
        <v>2362</v>
      </c>
      <c r="BG117" s="275"/>
    </row>
    <row r="118" spans="1:59" s="63" customFormat="1" ht="12.75" x14ac:dyDescent="0.2">
      <c r="A118" s="196">
        <v>2</v>
      </c>
      <c r="B118" s="197" t="s">
        <v>43</v>
      </c>
      <c r="C118" s="208">
        <v>23</v>
      </c>
      <c r="D118" s="209" t="s">
        <v>44</v>
      </c>
      <c r="E118" s="210">
        <v>2362</v>
      </c>
      <c r="F118" s="211" t="s">
        <v>101</v>
      </c>
      <c r="G118" s="231" t="s">
        <v>107</v>
      </c>
      <c r="H118" s="72" t="s">
        <v>1233</v>
      </c>
      <c r="I118" s="223" t="s">
        <v>1184</v>
      </c>
      <c r="J118" s="73"/>
      <c r="K118" s="73"/>
      <c r="L118" s="73"/>
      <c r="M118" s="74"/>
      <c r="N118" s="247"/>
      <c r="O118" s="306"/>
      <c r="P118" s="105"/>
      <c r="Q118" s="75"/>
      <c r="R118" s="75"/>
      <c r="S118" s="75"/>
      <c r="T118" s="75"/>
      <c r="U118" s="75"/>
      <c r="V118" s="75"/>
      <c r="W118" s="75"/>
      <c r="X118" s="75"/>
      <c r="Y118" s="76" t="s">
        <v>1241</v>
      </c>
      <c r="Z118" s="77" t="s">
        <v>1241</v>
      </c>
      <c r="AA118" s="78">
        <f>AA$192</f>
        <v>10000</v>
      </c>
      <c r="AB118" s="75"/>
      <c r="AC118" s="75"/>
      <c r="AD118" s="75"/>
      <c r="AE118" s="75"/>
      <c r="AF118" s="75"/>
      <c r="AG118" s="75"/>
      <c r="AH118" s="75"/>
      <c r="AI118" s="75"/>
      <c r="AJ118" s="76" t="s">
        <v>1241</v>
      </c>
      <c r="AK118" s="77" t="s">
        <v>1241</v>
      </c>
      <c r="AL118" s="78">
        <f>AL$192</f>
        <v>0</v>
      </c>
      <c r="AM118" s="75"/>
      <c r="AN118" s="75"/>
      <c r="AO118" s="75"/>
      <c r="AP118" s="75"/>
      <c r="AQ118" s="75"/>
      <c r="AR118" s="75"/>
      <c r="AS118" s="75"/>
      <c r="AT118" s="75"/>
      <c r="AU118" s="75"/>
      <c r="AV118" s="75"/>
      <c r="AW118" s="76" t="s">
        <v>1241</v>
      </c>
      <c r="AX118" s="77" t="s">
        <v>1241</v>
      </c>
      <c r="AY118" s="78">
        <f>AY$192</f>
        <v>250</v>
      </c>
      <c r="AZ118" s="79"/>
      <c r="BA118" s="80" t="str">
        <f>I118</f>
        <v>&gt; see 3125 Grout (cementitious)</v>
      </c>
      <c r="BB118" s="71"/>
      <c r="BC118" s="54"/>
      <c r="BD118" s="41">
        <v>2</v>
      </c>
      <c r="BE118" s="52">
        <v>23</v>
      </c>
      <c r="BF118" s="62">
        <v>2362</v>
      </c>
      <c r="BG118" s="276" t="s">
        <v>47</v>
      </c>
    </row>
    <row r="119" spans="1:59" s="63" customFormat="1" ht="12.75" x14ac:dyDescent="0.2">
      <c r="A119" s="196">
        <v>2</v>
      </c>
      <c r="B119" s="197" t="s">
        <v>43</v>
      </c>
      <c r="C119" s="208">
        <v>23</v>
      </c>
      <c r="D119" s="209" t="s">
        <v>44</v>
      </c>
      <c r="E119" s="210">
        <v>2362</v>
      </c>
      <c r="F119" s="211" t="s">
        <v>101</v>
      </c>
      <c r="G119" s="231"/>
      <c r="H119" s="65"/>
      <c r="I119" s="222"/>
      <c r="J119" s="66"/>
      <c r="K119" s="66"/>
      <c r="L119" s="66"/>
      <c r="M119" s="64"/>
      <c r="N119" s="304"/>
      <c r="O119" s="305"/>
      <c r="P119" s="127"/>
      <c r="Q119" s="67"/>
      <c r="R119" s="67"/>
      <c r="S119" s="67"/>
      <c r="T119" s="67"/>
      <c r="U119" s="67"/>
      <c r="V119" s="67"/>
      <c r="W119" s="67"/>
      <c r="X119" s="67"/>
      <c r="Y119" s="68"/>
      <c r="Z119" s="68"/>
      <c r="AA119" s="68"/>
      <c r="AB119" s="67"/>
      <c r="AC119" s="67"/>
      <c r="AD119" s="67"/>
      <c r="AE119" s="67"/>
      <c r="AF119" s="67"/>
      <c r="AG119" s="67"/>
      <c r="AH119" s="67"/>
      <c r="AI119" s="67"/>
      <c r="AJ119" s="68"/>
      <c r="AK119" s="68"/>
      <c r="AL119" s="68"/>
      <c r="AM119" s="67"/>
      <c r="AN119" s="67"/>
      <c r="AO119" s="67"/>
      <c r="AP119" s="67"/>
      <c r="AQ119" s="67"/>
      <c r="AR119" s="67"/>
      <c r="AS119" s="67"/>
      <c r="AT119" s="67"/>
      <c r="AU119" s="67"/>
      <c r="AV119" s="67"/>
      <c r="AW119" s="67"/>
      <c r="AX119" s="68"/>
      <c r="AY119" s="68"/>
      <c r="AZ119" s="69"/>
      <c r="BA119" s="70"/>
      <c r="BB119" s="71"/>
      <c r="BC119" s="54"/>
      <c r="BD119" s="41">
        <v>2</v>
      </c>
      <c r="BE119" s="52">
        <v>23</v>
      </c>
      <c r="BF119" s="62">
        <v>2362</v>
      </c>
      <c r="BG119" s="275"/>
    </row>
    <row r="120" spans="1:59" s="63" customFormat="1" ht="12.75" x14ac:dyDescent="0.2">
      <c r="A120" s="196">
        <v>2</v>
      </c>
      <c r="B120" s="197" t="s">
        <v>43</v>
      </c>
      <c r="C120" s="208">
        <v>23</v>
      </c>
      <c r="D120" s="209" t="s">
        <v>44</v>
      </c>
      <c r="E120" s="210">
        <v>2362</v>
      </c>
      <c r="F120" s="211" t="s">
        <v>101</v>
      </c>
      <c r="G120" s="230"/>
      <c r="H120" s="56"/>
      <c r="I120" s="221"/>
      <c r="J120" s="57"/>
      <c r="K120" s="57"/>
      <c r="L120" s="57"/>
      <c r="M120" s="55"/>
      <c r="N120" s="303"/>
      <c r="O120" s="245"/>
      <c r="P120" s="122"/>
      <c r="Q120" s="122"/>
      <c r="R120" s="122"/>
      <c r="S120" s="122"/>
      <c r="T120" s="122"/>
      <c r="U120" s="122"/>
      <c r="V120" s="122"/>
      <c r="W120" s="122"/>
      <c r="X120" s="122"/>
      <c r="Y120" s="123"/>
      <c r="Z120" s="123"/>
      <c r="AA120" s="123"/>
      <c r="AB120" s="122"/>
      <c r="AC120" s="122"/>
      <c r="AD120" s="122"/>
      <c r="AE120" s="122"/>
      <c r="AF120" s="122"/>
      <c r="AG120" s="122"/>
      <c r="AH120" s="122"/>
      <c r="AI120" s="122"/>
      <c r="AJ120" s="123"/>
      <c r="AK120" s="123"/>
      <c r="AL120" s="123"/>
      <c r="AM120" s="122"/>
      <c r="AN120" s="122"/>
      <c r="AO120" s="122"/>
      <c r="AP120" s="122"/>
      <c r="AQ120" s="122"/>
      <c r="AR120" s="122"/>
      <c r="AS120" s="122"/>
      <c r="AT120" s="122"/>
      <c r="AU120" s="122"/>
      <c r="AV120" s="122"/>
      <c r="AW120" s="122"/>
      <c r="AX120" s="123"/>
      <c r="AY120" s="59"/>
      <c r="AZ120" s="60"/>
      <c r="BA120" s="61"/>
      <c r="BB120" s="54"/>
      <c r="BC120" s="54"/>
      <c r="BD120" s="41">
        <v>2</v>
      </c>
      <c r="BE120" s="52">
        <v>23</v>
      </c>
      <c r="BF120" s="62">
        <v>2362</v>
      </c>
      <c r="BG120" s="274"/>
    </row>
    <row r="121" spans="1:59" s="43" customFormat="1" ht="18.75" x14ac:dyDescent="0.3">
      <c r="A121" s="200">
        <v>3</v>
      </c>
      <c r="B121" s="201" t="s">
        <v>108</v>
      </c>
      <c r="C121" s="201"/>
      <c r="D121" s="201"/>
      <c r="E121" s="197"/>
      <c r="F121" s="204"/>
      <c r="G121" s="228"/>
      <c r="H121" s="36"/>
      <c r="I121" s="225"/>
      <c r="J121" s="191"/>
      <c r="K121" s="191"/>
      <c r="L121" s="191"/>
      <c r="M121" s="193"/>
      <c r="N121" s="318"/>
      <c r="O121" s="319"/>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34"/>
      <c r="AZ121" s="39"/>
      <c r="BA121" s="40"/>
      <c r="BB121" s="38"/>
      <c r="BC121" s="35"/>
      <c r="BD121" s="41">
        <v>3</v>
      </c>
      <c r="BE121" s="42"/>
      <c r="BF121" s="42"/>
      <c r="BG121" s="281"/>
    </row>
    <row r="122" spans="1:59" s="53" customFormat="1" ht="18.75" x14ac:dyDescent="0.3">
      <c r="A122" s="202">
        <v>3</v>
      </c>
      <c r="B122" s="203" t="s">
        <v>108</v>
      </c>
      <c r="C122" s="205">
        <v>31</v>
      </c>
      <c r="D122" s="206" t="s">
        <v>109</v>
      </c>
      <c r="E122" s="207"/>
      <c r="F122" s="207"/>
      <c r="G122" s="229"/>
      <c r="H122" s="44"/>
      <c r="I122" s="226"/>
      <c r="J122" s="192"/>
      <c r="K122" s="192"/>
      <c r="L122" s="192"/>
      <c r="M122" s="194"/>
      <c r="N122" s="302"/>
      <c r="O122" s="298"/>
      <c r="P122" s="47"/>
      <c r="Q122" s="47"/>
      <c r="R122" s="47"/>
      <c r="S122" s="47"/>
      <c r="T122" s="47"/>
      <c r="U122" s="47"/>
      <c r="V122" s="47"/>
      <c r="W122" s="47"/>
      <c r="X122" s="47"/>
      <c r="Y122" s="48"/>
      <c r="Z122" s="48"/>
      <c r="AA122" s="48"/>
      <c r="AB122" s="47"/>
      <c r="AC122" s="47"/>
      <c r="AD122" s="47"/>
      <c r="AE122" s="47"/>
      <c r="AF122" s="47"/>
      <c r="AG122" s="47"/>
      <c r="AH122" s="47"/>
      <c r="AI122" s="47"/>
      <c r="AJ122" s="48"/>
      <c r="AK122" s="48"/>
      <c r="AL122" s="48"/>
      <c r="AM122" s="47"/>
      <c r="AN122" s="47"/>
      <c r="AO122" s="47"/>
      <c r="AP122" s="47"/>
      <c r="AQ122" s="47"/>
      <c r="AR122" s="47"/>
      <c r="AS122" s="47"/>
      <c r="AT122" s="47"/>
      <c r="AU122" s="47"/>
      <c r="AV122" s="47"/>
      <c r="AW122" s="47"/>
      <c r="AX122" s="48"/>
      <c r="AY122" s="333"/>
      <c r="AZ122" s="49"/>
      <c r="BA122" s="50"/>
      <c r="BB122" s="51"/>
      <c r="BC122" s="45"/>
      <c r="BD122" s="41">
        <v>3</v>
      </c>
      <c r="BE122" s="52">
        <v>31</v>
      </c>
      <c r="BF122" s="52" t="s">
        <v>109</v>
      </c>
      <c r="BG122" s="273"/>
    </row>
    <row r="123" spans="1:59" s="63" customFormat="1" ht="12.75" x14ac:dyDescent="0.2">
      <c r="A123" s="196">
        <v>3</v>
      </c>
      <c r="B123" s="197" t="s">
        <v>108</v>
      </c>
      <c r="C123" s="208">
        <v>31</v>
      </c>
      <c r="D123" s="209" t="s">
        <v>109</v>
      </c>
      <c r="E123" s="212">
        <v>3112</v>
      </c>
      <c r="F123" s="213" t="s">
        <v>110</v>
      </c>
      <c r="G123" s="232"/>
      <c r="H123" s="97"/>
      <c r="I123" s="224"/>
      <c r="J123" s="98"/>
      <c r="K123" s="98"/>
      <c r="L123" s="98"/>
      <c r="M123" s="96"/>
      <c r="N123" s="307"/>
      <c r="O123" s="246"/>
      <c r="P123" s="124"/>
      <c r="Q123" s="124"/>
      <c r="R123" s="124"/>
      <c r="S123" s="124"/>
      <c r="T123" s="124"/>
      <c r="U123" s="124"/>
      <c r="V123" s="124"/>
      <c r="W123" s="124"/>
      <c r="X123" s="124"/>
      <c r="Y123" s="100"/>
      <c r="Z123" s="125"/>
      <c r="AA123" s="125"/>
      <c r="AB123" s="124"/>
      <c r="AC123" s="124"/>
      <c r="AD123" s="124"/>
      <c r="AE123" s="124"/>
      <c r="AF123" s="124"/>
      <c r="AG123" s="124"/>
      <c r="AH123" s="124"/>
      <c r="AI123" s="124"/>
      <c r="AJ123" s="100"/>
      <c r="AK123" s="125"/>
      <c r="AL123" s="125"/>
      <c r="AM123" s="124"/>
      <c r="AN123" s="124"/>
      <c r="AO123" s="124"/>
      <c r="AP123" s="124"/>
      <c r="AQ123" s="124"/>
      <c r="AR123" s="124"/>
      <c r="AS123" s="124"/>
      <c r="AT123" s="124"/>
      <c r="AU123" s="124"/>
      <c r="AV123" s="124"/>
      <c r="AW123" s="99"/>
      <c r="AX123" s="125"/>
      <c r="AY123" s="100"/>
      <c r="AZ123" s="101"/>
      <c r="BA123" s="102"/>
      <c r="BB123" s="95"/>
      <c r="BC123" s="95"/>
      <c r="BD123" s="41">
        <v>3</v>
      </c>
      <c r="BE123" s="52">
        <v>31</v>
      </c>
      <c r="BF123" s="103">
        <v>3112</v>
      </c>
      <c r="BG123" s="277"/>
    </row>
    <row r="124" spans="1:59" s="63" customFormat="1" ht="12.75" x14ac:dyDescent="0.2">
      <c r="A124" s="196">
        <v>3</v>
      </c>
      <c r="B124" s="197" t="s">
        <v>108</v>
      </c>
      <c r="C124" s="208">
        <v>31</v>
      </c>
      <c r="D124" s="209" t="s">
        <v>109</v>
      </c>
      <c r="E124" s="212">
        <v>3112</v>
      </c>
      <c r="F124" s="213" t="s">
        <v>110</v>
      </c>
      <c r="G124" s="232"/>
      <c r="H124" s="97"/>
      <c r="I124" s="224"/>
      <c r="J124" s="98"/>
      <c r="K124" s="98"/>
      <c r="L124" s="98"/>
      <c r="M124" s="96"/>
      <c r="N124" s="307"/>
      <c r="O124" s="246"/>
      <c r="P124" s="124"/>
      <c r="Q124" s="99"/>
      <c r="R124" s="99"/>
      <c r="S124" s="99"/>
      <c r="T124" s="99"/>
      <c r="U124" s="99"/>
      <c r="V124" s="99"/>
      <c r="W124" s="99"/>
      <c r="X124" s="99"/>
      <c r="Y124" s="100"/>
      <c r="Z124" s="100"/>
      <c r="AA124" s="100"/>
      <c r="AB124" s="99"/>
      <c r="AC124" s="99"/>
      <c r="AD124" s="99"/>
      <c r="AE124" s="99"/>
      <c r="AF124" s="99"/>
      <c r="AG124" s="99"/>
      <c r="AH124" s="99"/>
      <c r="AI124" s="99"/>
      <c r="AJ124" s="100"/>
      <c r="AK124" s="100"/>
      <c r="AL124" s="100"/>
      <c r="AM124" s="99"/>
      <c r="AN124" s="99"/>
      <c r="AO124" s="99"/>
      <c r="AP124" s="99"/>
      <c r="AQ124" s="99"/>
      <c r="AR124" s="99"/>
      <c r="AS124" s="99"/>
      <c r="AT124" s="99"/>
      <c r="AU124" s="99"/>
      <c r="AV124" s="99"/>
      <c r="AW124" s="99"/>
      <c r="AX124" s="100"/>
      <c r="AY124" s="100"/>
      <c r="AZ124" s="101"/>
      <c r="BA124" s="102"/>
      <c r="BB124" s="95"/>
      <c r="BC124" s="95"/>
      <c r="BD124" s="41">
        <v>3</v>
      </c>
      <c r="BE124" s="52">
        <v>31</v>
      </c>
      <c r="BF124" s="103">
        <v>3112</v>
      </c>
      <c r="BG124" s="277"/>
    </row>
    <row r="125" spans="1:59" s="63" customFormat="1" ht="12.75" x14ac:dyDescent="0.2">
      <c r="A125" s="196">
        <v>3</v>
      </c>
      <c r="B125" s="197" t="s">
        <v>108</v>
      </c>
      <c r="C125" s="208">
        <v>31</v>
      </c>
      <c r="D125" s="209" t="s">
        <v>109</v>
      </c>
      <c r="E125" s="212">
        <v>3112</v>
      </c>
      <c r="F125" s="213" t="s">
        <v>110</v>
      </c>
      <c r="G125" s="231" t="s">
        <v>53</v>
      </c>
      <c r="H125" s="65"/>
      <c r="I125" s="222"/>
      <c r="J125" s="66"/>
      <c r="K125" s="66"/>
      <c r="L125" s="66"/>
      <c r="M125" s="64"/>
      <c r="N125" s="304"/>
      <c r="O125" s="305"/>
      <c r="P125" s="127"/>
      <c r="Q125" s="67"/>
      <c r="R125" s="67"/>
      <c r="S125" s="67"/>
      <c r="T125" s="67"/>
      <c r="U125" s="67"/>
      <c r="V125" s="67"/>
      <c r="W125" s="67"/>
      <c r="X125" s="67"/>
      <c r="Y125" s="68"/>
      <c r="Z125" s="68"/>
      <c r="AA125" s="68"/>
      <c r="AB125" s="67"/>
      <c r="AC125" s="67"/>
      <c r="AD125" s="67"/>
      <c r="AE125" s="67"/>
      <c r="AF125" s="67"/>
      <c r="AG125" s="67"/>
      <c r="AH125" s="67"/>
      <c r="AI125" s="67"/>
      <c r="AJ125" s="68"/>
      <c r="AK125" s="68"/>
      <c r="AL125" s="68"/>
      <c r="AM125" s="67"/>
      <c r="AN125" s="67"/>
      <c r="AO125" s="67"/>
      <c r="AP125" s="67"/>
      <c r="AQ125" s="67"/>
      <c r="AR125" s="67"/>
      <c r="AS125" s="67"/>
      <c r="AT125" s="67"/>
      <c r="AU125" s="67"/>
      <c r="AV125" s="67"/>
      <c r="AW125" s="67"/>
      <c r="AX125" s="68"/>
      <c r="AY125" s="68"/>
      <c r="AZ125" s="69"/>
      <c r="BA125" s="70"/>
      <c r="BB125" s="71"/>
      <c r="BC125" s="95"/>
      <c r="BD125" s="41">
        <v>3</v>
      </c>
      <c r="BE125" s="52">
        <v>31</v>
      </c>
      <c r="BF125" s="103">
        <v>3112</v>
      </c>
      <c r="BG125" s="275"/>
    </row>
    <row r="126" spans="1:59" s="63" customFormat="1" ht="12.75" x14ac:dyDescent="0.2">
      <c r="A126" s="196">
        <v>3</v>
      </c>
      <c r="B126" s="197" t="s">
        <v>108</v>
      </c>
      <c r="C126" s="208">
        <v>31</v>
      </c>
      <c r="D126" s="209" t="s">
        <v>109</v>
      </c>
      <c r="E126" s="212">
        <v>3112</v>
      </c>
      <c r="F126" s="213" t="s">
        <v>110</v>
      </c>
      <c r="G126" s="231" t="s">
        <v>53</v>
      </c>
      <c r="H126" s="72" t="s">
        <v>47</v>
      </c>
      <c r="I126" s="223"/>
      <c r="J126" s="73"/>
      <c r="K126" s="73"/>
      <c r="L126" s="73"/>
      <c r="M126" s="74"/>
      <c r="N126" s="247"/>
      <c r="O126" s="306"/>
      <c r="P126" s="105"/>
      <c r="Q126" s="75"/>
      <c r="R126" s="75"/>
      <c r="S126" s="75"/>
      <c r="T126" s="75"/>
      <c r="U126" s="75"/>
      <c r="V126" s="75"/>
      <c r="W126" s="75"/>
      <c r="X126" s="75"/>
      <c r="Y126" s="76">
        <f>IF(ISNUMBER(VLOOKUP(Y128,P$7:W$7,MATCH(Y128,P$7:W$7))),VLOOKUP(Y128,P$7:W$7,MATCH(Y128,P$7:W$7)),IF(N130=0,"No Data",IF(Y128&gt;0,"&lt;100",0)))</f>
        <v>5000</v>
      </c>
      <c r="Z126" s="77">
        <f>IF(ISNUMBER(VLOOKUP(Z130,P$7:W$7,MATCH(Z130,P$7:W$7))),VLOOKUP(Z130,P$7:W$7,MATCH(Z130,P$7:W$7)),IF(N130=0,"No Data",IF(Z130&gt;0,"&lt;100",0)))</f>
        <v>1000</v>
      </c>
      <c r="AA126" s="106">
        <f>IF(ISNUMBER(Z126),Z126,0)</f>
        <v>1000</v>
      </c>
      <c r="AB126" s="75"/>
      <c r="AC126" s="75"/>
      <c r="AD126" s="75"/>
      <c r="AE126" s="75"/>
      <c r="AF126" s="75"/>
      <c r="AG126" s="75"/>
      <c r="AH126" s="75"/>
      <c r="AI126" s="75"/>
      <c r="AJ126" s="76">
        <f>IF(ISNUMBER(VLOOKUP(AJ128,AB$7:AH$7,MATCH(AJ128,AB$7:AH$7))),VLOOKUP(AJ128,AB$7:AH$7,MATCH(AJ128,AB$7:AH$7)),IF(N130=0,"No Data",IF(AJ128&gt;0,"&lt;50",0)))</f>
        <v>0</v>
      </c>
      <c r="AK126" s="77">
        <f>IF(ISNUMBER(VLOOKUP(AK130,AB$7:AH$7,MATCH(AK130,AB$7:AH$7))),VLOOKUP(AK130,AB$7:AH$7,MATCH(AK130,AB$7:AH$7)),IF(N130=0,"No Data",IF(AK130&gt;0,"&lt;50",0)))</f>
        <v>0</v>
      </c>
      <c r="AL126" s="106">
        <f>IF(ISNUMBER(AK126),AK126,0)</f>
        <v>0</v>
      </c>
      <c r="AM126" s="75"/>
      <c r="AN126" s="75"/>
      <c r="AO126" s="75"/>
      <c r="AP126" s="75"/>
      <c r="AQ126" s="75"/>
      <c r="AR126" s="75"/>
      <c r="AS126" s="75"/>
      <c r="AT126" s="75"/>
      <c r="AU126" s="75"/>
      <c r="AV126" s="75"/>
      <c r="AW126" s="76">
        <f>IF(ISNUMBER(VLOOKUP(AW128,AM$7:AU$7,MATCH(AW128,AM$7:AU$7))),VLOOKUP(AW128,AM$7:AU$7,MATCH(AW128,AM$7:AU$7)),IF(N130=0,"No Data",IF(AW128&gt;0,"&lt;10",0)))</f>
        <v>500</v>
      </c>
      <c r="AX126" s="77">
        <f>IF(ISNUMBER(VLOOKUP(AX130,AM$7:AU$7,MATCH(AX130,AM$7:AU$7))),VLOOKUP(AX130,AM$7:AU$7,MATCH(AX130,AM$7:AU$7)),IF(N130=0,"No Data",IF(AX130&gt;0,"&lt;10",0)))</f>
        <v>1000</v>
      </c>
      <c r="AY126" s="106">
        <f>IF(ISNUMBER(AX126),AX126,0)</f>
        <v>1000</v>
      </c>
      <c r="AZ126" s="79"/>
      <c r="BA126" s="80"/>
      <c r="BB126" s="71"/>
      <c r="BC126" s="95"/>
      <c r="BD126" s="41">
        <v>3</v>
      </c>
      <c r="BE126" s="52">
        <v>31</v>
      </c>
      <c r="BF126" s="103">
        <v>3112</v>
      </c>
      <c r="BG126" s="276" t="s">
        <v>47</v>
      </c>
    </row>
    <row r="127" spans="1:59" s="63" customFormat="1" ht="12.75" x14ac:dyDescent="0.2">
      <c r="A127" s="196">
        <v>3</v>
      </c>
      <c r="B127" s="197" t="s">
        <v>108</v>
      </c>
      <c r="C127" s="208">
        <v>31</v>
      </c>
      <c r="D127" s="209" t="s">
        <v>109</v>
      </c>
      <c r="E127" s="212">
        <v>3112</v>
      </c>
      <c r="F127" s="213" t="s">
        <v>110</v>
      </c>
      <c r="G127" s="231" t="s">
        <v>53</v>
      </c>
      <c r="H127" s="81" t="s">
        <v>48</v>
      </c>
      <c r="I127" s="223"/>
      <c r="J127" s="73"/>
      <c r="K127" s="73"/>
      <c r="L127" s="73"/>
      <c r="M127" s="74"/>
      <c r="N127" s="247"/>
      <c r="O127" s="306"/>
      <c r="P127" s="105"/>
      <c r="Q127" s="75"/>
      <c r="R127" s="75"/>
      <c r="S127" s="75"/>
      <c r="T127" s="75"/>
      <c r="U127" s="75"/>
      <c r="V127" s="75"/>
      <c r="W127" s="75"/>
      <c r="X127" s="75"/>
      <c r="Y127" s="82">
        <f>MIN(X131:X136)</f>
        <v>100</v>
      </c>
      <c r="Z127" s="83"/>
      <c r="AA127" s="83"/>
      <c r="AB127" s="75"/>
      <c r="AC127" s="75"/>
      <c r="AD127" s="75"/>
      <c r="AE127" s="75"/>
      <c r="AF127" s="75"/>
      <c r="AG127" s="75"/>
      <c r="AH127" s="75"/>
      <c r="AI127" s="75"/>
      <c r="AJ127" s="82">
        <f>MIN(AI131:AI136)</f>
        <v>0</v>
      </c>
      <c r="AK127" s="83"/>
      <c r="AL127" s="83"/>
      <c r="AM127" s="75"/>
      <c r="AN127" s="75"/>
      <c r="AO127" s="75"/>
      <c r="AP127" s="75"/>
      <c r="AQ127" s="75"/>
      <c r="AR127" s="75"/>
      <c r="AS127" s="75"/>
      <c r="AT127" s="75"/>
      <c r="AU127" s="75"/>
      <c r="AV127" s="75"/>
      <c r="AW127" s="82">
        <f>MIN(AV131:AV136)</f>
        <v>100</v>
      </c>
      <c r="AX127" s="83"/>
      <c r="AY127" s="83"/>
      <c r="AZ127" s="79"/>
      <c r="BA127" s="80"/>
      <c r="BB127" s="71"/>
      <c r="BC127" s="95"/>
      <c r="BD127" s="41">
        <v>3</v>
      </c>
      <c r="BE127" s="52">
        <v>31</v>
      </c>
      <c r="BF127" s="103">
        <v>3112</v>
      </c>
      <c r="BG127" s="278" t="s">
        <v>48</v>
      </c>
    </row>
    <row r="128" spans="1:59" s="63" customFormat="1" ht="12.75" x14ac:dyDescent="0.2">
      <c r="A128" s="196">
        <v>3</v>
      </c>
      <c r="B128" s="197" t="s">
        <v>108</v>
      </c>
      <c r="C128" s="208">
        <v>31</v>
      </c>
      <c r="D128" s="209" t="s">
        <v>109</v>
      </c>
      <c r="E128" s="212">
        <v>3112</v>
      </c>
      <c r="F128" s="213" t="s">
        <v>110</v>
      </c>
      <c r="G128" s="231" t="s">
        <v>53</v>
      </c>
      <c r="H128" s="81" t="s">
        <v>49</v>
      </c>
      <c r="I128" s="223"/>
      <c r="J128" s="73"/>
      <c r="K128" s="73"/>
      <c r="L128" s="73"/>
      <c r="M128" s="74"/>
      <c r="N128" s="247"/>
      <c r="O128" s="306"/>
      <c r="P128" s="105"/>
      <c r="Q128" s="75"/>
      <c r="R128" s="75"/>
      <c r="S128" s="75"/>
      <c r="T128" s="75"/>
      <c r="U128" s="75"/>
      <c r="V128" s="75"/>
      <c r="W128" s="75"/>
      <c r="X128" s="75"/>
      <c r="Y128" s="84">
        <f>IF(ISNUMBER(AVERAGE(X131:X136)),AVERAGE(X131:X136),0)</f>
        <v>8366.6666666666661</v>
      </c>
      <c r="Z128" s="83"/>
      <c r="AA128" s="83"/>
      <c r="AB128" s="75"/>
      <c r="AC128" s="75"/>
      <c r="AD128" s="75"/>
      <c r="AE128" s="75"/>
      <c r="AF128" s="75"/>
      <c r="AG128" s="75"/>
      <c r="AH128" s="75"/>
      <c r="AI128" s="75"/>
      <c r="AJ128" s="84">
        <f>IF(ISNUMBER(AVERAGE(AI131:AI134)),AVERAGE(AI131:AI134),0)</f>
        <v>0</v>
      </c>
      <c r="AK128" s="83"/>
      <c r="AL128" s="83"/>
      <c r="AM128" s="75"/>
      <c r="AN128" s="75"/>
      <c r="AO128" s="75"/>
      <c r="AP128" s="75"/>
      <c r="AQ128" s="75"/>
      <c r="AR128" s="75"/>
      <c r="AS128" s="75"/>
      <c r="AT128" s="75"/>
      <c r="AU128" s="75"/>
      <c r="AV128" s="75"/>
      <c r="AW128" s="84">
        <f>IF(ISNUMBER(AVERAGE(AV131:AV136)),AVERAGE(AV131:AV136),0)</f>
        <v>900</v>
      </c>
      <c r="AX128" s="83"/>
      <c r="AY128" s="83"/>
      <c r="AZ128" s="79"/>
      <c r="BA128" s="80"/>
      <c r="BB128" s="71"/>
      <c r="BC128" s="95"/>
      <c r="BD128" s="41">
        <v>3</v>
      </c>
      <c r="BE128" s="52">
        <v>31</v>
      </c>
      <c r="BF128" s="103">
        <v>3112</v>
      </c>
      <c r="BG128" s="278" t="s">
        <v>49</v>
      </c>
    </row>
    <row r="129" spans="1:59" s="63" customFormat="1" ht="12.75" x14ac:dyDescent="0.2">
      <c r="A129" s="196">
        <v>3</v>
      </c>
      <c r="B129" s="197" t="s">
        <v>108</v>
      </c>
      <c r="C129" s="208">
        <v>31</v>
      </c>
      <c r="D129" s="209" t="s">
        <v>109</v>
      </c>
      <c r="E129" s="212">
        <v>3112</v>
      </c>
      <c r="F129" s="213" t="s">
        <v>110</v>
      </c>
      <c r="G129" s="231" t="s">
        <v>53</v>
      </c>
      <c r="H129" s="81" t="s">
        <v>50</v>
      </c>
      <c r="I129" s="223"/>
      <c r="J129" s="73"/>
      <c r="K129" s="73"/>
      <c r="L129" s="73"/>
      <c r="M129" s="74"/>
      <c r="N129" s="247"/>
      <c r="O129" s="306"/>
      <c r="P129" s="105"/>
      <c r="Q129" s="75"/>
      <c r="R129" s="75"/>
      <c r="S129" s="75"/>
      <c r="T129" s="75"/>
      <c r="U129" s="75"/>
      <c r="V129" s="75"/>
      <c r="W129" s="75"/>
      <c r="X129" s="75"/>
      <c r="Y129" s="84">
        <f>MAX(X131:X136)</f>
        <v>25000</v>
      </c>
      <c r="Z129" s="83"/>
      <c r="AA129" s="83"/>
      <c r="AB129" s="75"/>
      <c r="AC129" s="75"/>
      <c r="AD129" s="75"/>
      <c r="AE129" s="75"/>
      <c r="AF129" s="75"/>
      <c r="AG129" s="75"/>
      <c r="AH129" s="75"/>
      <c r="AI129" s="75"/>
      <c r="AJ129" s="84">
        <f>MAX(AI131:AI136)</f>
        <v>0</v>
      </c>
      <c r="AK129" s="83"/>
      <c r="AL129" s="83"/>
      <c r="AM129" s="75"/>
      <c r="AN129" s="75"/>
      <c r="AO129" s="75"/>
      <c r="AP129" s="75"/>
      <c r="AQ129" s="75"/>
      <c r="AR129" s="75"/>
      <c r="AS129" s="75"/>
      <c r="AT129" s="75"/>
      <c r="AU129" s="75"/>
      <c r="AV129" s="75"/>
      <c r="AW129" s="84">
        <f>MAX(AV131:AV136)</f>
        <v>2500</v>
      </c>
      <c r="AX129" s="83"/>
      <c r="AY129" s="83"/>
      <c r="AZ129" s="79"/>
      <c r="BA129" s="80"/>
      <c r="BB129" s="71"/>
      <c r="BC129" s="95"/>
      <c r="BD129" s="41">
        <v>3</v>
      </c>
      <c r="BE129" s="52">
        <v>31</v>
      </c>
      <c r="BF129" s="103">
        <v>3112</v>
      </c>
      <c r="BG129" s="278" t="s">
        <v>50</v>
      </c>
    </row>
    <row r="130" spans="1:59" s="63" customFormat="1" ht="12.75" x14ac:dyDescent="0.2">
      <c r="A130" s="196">
        <v>3</v>
      </c>
      <c r="B130" s="197" t="s">
        <v>108</v>
      </c>
      <c r="C130" s="208">
        <v>31</v>
      </c>
      <c r="D130" s="209" t="s">
        <v>109</v>
      </c>
      <c r="E130" s="212">
        <v>3112</v>
      </c>
      <c r="F130" s="213" t="s">
        <v>110</v>
      </c>
      <c r="G130" s="231" t="s">
        <v>53</v>
      </c>
      <c r="H130" s="85" t="s">
        <v>51</v>
      </c>
      <c r="I130" s="223"/>
      <c r="J130" s="73"/>
      <c r="K130" s="73"/>
      <c r="L130" s="73"/>
      <c r="M130" s="74"/>
      <c r="N130" s="248">
        <f>SUM(N131:N136)</f>
        <v>33</v>
      </c>
      <c r="O130" s="293">
        <f>SUM(O131:O136)</f>
        <v>0.99999999999999989</v>
      </c>
      <c r="P130" s="292"/>
      <c r="Q130" s="87"/>
      <c r="R130" s="87"/>
      <c r="S130" s="87"/>
      <c r="T130" s="87"/>
      <c r="U130" s="87"/>
      <c r="V130" s="87"/>
      <c r="W130" s="87"/>
      <c r="X130" s="87"/>
      <c r="Y130" s="88"/>
      <c r="Z130" s="119">
        <f>SUM(Z131:Z136)</f>
        <v>1603.030303030303</v>
      </c>
      <c r="AA130" s="120"/>
      <c r="AB130" s="111"/>
      <c r="AC130" s="111"/>
      <c r="AD130" s="111"/>
      <c r="AE130" s="111"/>
      <c r="AF130" s="111"/>
      <c r="AG130" s="111"/>
      <c r="AH130" s="111"/>
      <c r="AI130" s="111"/>
      <c r="AJ130" s="120"/>
      <c r="AK130" s="119">
        <f>SUM(AK131:AK136)</f>
        <v>0</v>
      </c>
      <c r="AL130" s="120"/>
      <c r="AM130" s="111"/>
      <c r="AN130" s="111"/>
      <c r="AO130" s="111"/>
      <c r="AP130" s="111"/>
      <c r="AQ130" s="111"/>
      <c r="AR130" s="111"/>
      <c r="AS130" s="111"/>
      <c r="AT130" s="111"/>
      <c r="AU130" s="111"/>
      <c r="AV130" s="111"/>
      <c r="AW130" s="120"/>
      <c r="AX130" s="119">
        <f>SUM(AX131:AX136)</f>
        <v>2209.0909090909095</v>
      </c>
      <c r="AY130" s="88"/>
      <c r="AZ130" s="79"/>
      <c r="BA130" s="80"/>
      <c r="BB130" s="71"/>
      <c r="BC130" s="95"/>
      <c r="BD130" s="41">
        <v>3</v>
      </c>
      <c r="BE130" s="52">
        <v>31</v>
      </c>
      <c r="BF130" s="103">
        <v>3112</v>
      </c>
      <c r="BG130" s="279" t="s">
        <v>51</v>
      </c>
    </row>
    <row r="131" spans="1:59" s="63" customFormat="1" ht="24" x14ac:dyDescent="0.2">
      <c r="A131" s="196">
        <v>3</v>
      </c>
      <c r="B131" s="197" t="s">
        <v>108</v>
      </c>
      <c r="C131" s="208">
        <v>31</v>
      </c>
      <c r="D131" s="209" t="s">
        <v>109</v>
      </c>
      <c r="E131" s="212">
        <v>3112</v>
      </c>
      <c r="F131" s="213" t="s">
        <v>110</v>
      </c>
      <c r="G131" s="231" t="s">
        <v>53</v>
      </c>
      <c r="H131" s="89" t="s">
        <v>52</v>
      </c>
      <c r="I131" s="90" t="s">
        <v>111</v>
      </c>
      <c r="J131" s="90" t="s">
        <v>112</v>
      </c>
      <c r="K131" s="90" t="s">
        <v>64</v>
      </c>
      <c r="L131" s="90" t="s">
        <v>340</v>
      </c>
      <c r="M131" s="91" t="s">
        <v>53</v>
      </c>
      <c r="N131" s="312">
        <v>28</v>
      </c>
      <c r="O131" s="313">
        <f t="shared" ref="O131:O136" si="7">N131/N$130</f>
        <v>0.84848484848484851</v>
      </c>
      <c r="P131" s="104">
        <v>1</v>
      </c>
      <c r="Q131" s="92"/>
      <c r="R131" s="92"/>
      <c r="S131" s="92"/>
      <c r="T131" s="92"/>
      <c r="U131" s="92"/>
      <c r="V131" s="92"/>
      <c r="W131" s="92"/>
      <c r="X131" s="109">
        <f t="shared" ref="X131:X136" si="8">P131*P$7+Q131*Q$7+R131*R$7+S131*S$7+T131*T$7+U131*U$7+V131*V$7+W131*W$7</f>
        <v>100</v>
      </c>
      <c r="Y131" s="83"/>
      <c r="Z131" s="110">
        <f t="shared" ref="Z131:Z136" si="9">X131*$O131</f>
        <v>84.848484848484844</v>
      </c>
      <c r="AA131" s="111"/>
      <c r="AB131" s="92"/>
      <c r="AC131" s="92"/>
      <c r="AD131" s="92"/>
      <c r="AE131" s="92"/>
      <c r="AF131" s="92"/>
      <c r="AG131" s="92"/>
      <c r="AH131" s="92"/>
      <c r="AI131" s="109">
        <f t="shared" ref="AI131:AI136" si="10">AB131*AB$7+AC131*AC$7+AD131*AD$7+AE131*AE$7+AF131*AF$7+AG131*AG$7+AH131*AH$7</f>
        <v>0</v>
      </c>
      <c r="AJ131" s="83"/>
      <c r="AK131" s="110">
        <f t="shared" ref="AK131:AK136" si="11">AI131*$O131</f>
        <v>0</v>
      </c>
      <c r="AL131" s="111"/>
      <c r="AM131" s="92"/>
      <c r="AN131" s="92"/>
      <c r="AO131" s="92"/>
      <c r="AP131" s="92"/>
      <c r="AQ131" s="92"/>
      <c r="AR131" s="92"/>
      <c r="AS131" s="92"/>
      <c r="AT131" s="92">
        <v>1</v>
      </c>
      <c r="AU131" s="92"/>
      <c r="AV131" s="109">
        <f t="shared" ref="AV131:AV136" si="12">AM131*AM$7+AN131*AN$7+AO131*AO$7+AP131*AP$7+AQ131*AQ$7+AR131*AR$7+AS131*AS$7+AT131*AT$7+AU131*AU$7</f>
        <v>2500</v>
      </c>
      <c r="AW131" s="75"/>
      <c r="AX131" s="110">
        <f t="shared" ref="AX131:AX136" si="13">AV131*$O131</f>
        <v>2121.2121212121215</v>
      </c>
      <c r="AY131" s="111"/>
      <c r="AZ131" s="93"/>
      <c r="BA131" s="94" t="s">
        <v>1222</v>
      </c>
      <c r="BB131" s="71"/>
      <c r="BC131" s="95"/>
      <c r="BD131" s="41">
        <v>3</v>
      </c>
      <c r="BE131" s="52">
        <v>31</v>
      </c>
      <c r="BF131" s="103">
        <v>3112</v>
      </c>
      <c r="BG131" s="280" t="s">
        <v>52</v>
      </c>
    </row>
    <row r="132" spans="1:59" s="63" customFormat="1" ht="60" x14ac:dyDescent="0.2">
      <c r="A132" s="196">
        <v>3</v>
      </c>
      <c r="B132" s="197" t="s">
        <v>108</v>
      </c>
      <c r="C132" s="208">
        <v>31</v>
      </c>
      <c r="D132" s="209" t="s">
        <v>109</v>
      </c>
      <c r="E132" s="212">
        <v>3112</v>
      </c>
      <c r="F132" s="213" t="s">
        <v>110</v>
      </c>
      <c r="G132" s="231" t="s">
        <v>53</v>
      </c>
      <c r="H132" s="89"/>
      <c r="I132" s="90" t="s">
        <v>114</v>
      </c>
      <c r="J132" s="90" t="s">
        <v>115</v>
      </c>
      <c r="K132" s="90" t="s">
        <v>73</v>
      </c>
      <c r="L132" s="90" t="s">
        <v>95</v>
      </c>
      <c r="M132" s="91" t="s">
        <v>53</v>
      </c>
      <c r="N132" s="312">
        <v>1</v>
      </c>
      <c r="O132" s="313">
        <f t="shared" si="7"/>
        <v>3.0303030303030304E-2</v>
      </c>
      <c r="P132" s="104"/>
      <c r="Q132" s="92"/>
      <c r="R132" s="92"/>
      <c r="S132" s="92"/>
      <c r="T132" s="92"/>
      <c r="U132" s="92"/>
      <c r="V132" s="92"/>
      <c r="W132" s="92">
        <v>1</v>
      </c>
      <c r="X132" s="109">
        <f t="shared" si="8"/>
        <v>25000</v>
      </c>
      <c r="Y132" s="83"/>
      <c r="Z132" s="110">
        <f t="shared" si="9"/>
        <v>757.57575757575762</v>
      </c>
      <c r="AA132" s="111"/>
      <c r="AB132" s="92"/>
      <c r="AC132" s="92"/>
      <c r="AD132" s="92"/>
      <c r="AE132" s="92"/>
      <c r="AF132" s="92"/>
      <c r="AG132" s="92"/>
      <c r="AH132" s="92"/>
      <c r="AI132" s="109">
        <f t="shared" si="10"/>
        <v>0</v>
      </c>
      <c r="AJ132" s="83"/>
      <c r="AK132" s="110">
        <f t="shared" si="11"/>
        <v>0</v>
      </c>
      <c r="AL132" s="111"/>
      <c r="AM132" s="92"/>
      <c r="AN132" s="92"/>
      <c r="AO132" s="92"/>
      <c r="AP132" s="92">
        <v>1</v>
      </c>
      <c r="AQ132" s="92"/>
      <c r="AR132" s="92"/>
      <c r="AS132" s="92"/>
      <c r="AT132" s="92"/>
      <c r="AU132" s="92"/>
      <c r="AV132" s="109">
        <f t="shared" si="12"/>
        <v>100</v>
      </c>
      <c r="AW132" s="75"/>
      <c r="AX132" s="110">
        <f t="shared" si="13"/>
        <v>3.0303030303030303</v>
      </c>
      <c r="AY132" s="111"/>
      <c r="AZ132" s="93"/>
      <c r="BA132" s="94" t="s">
        <v>116</v>
      </c>
      <c r="BB132" s="71"/>
      <c r="BC132" s="95"/>
      <c r="BD132" s="41">
        <v>3</v>
      </c>
      <c r="BE132" s="52">
        <v>31</v>
      </c>
      <c r="BF132" s="103">
        <v>3112</v>
      </c>
      <c r="BG132" s="280" t="s">
        <v>52</v>
      </c>
    </row>
    <row r="133" spans="1:59" s="63" customFormat="1" ht="12.75" x14ac:dyDescent="0.2">
      <c r="A133" s="196">
        <v>3</v>
      </c>
      <c r="B133" s="197" t="s">
        <v>108</v>
      </c>
      <c r="C133" s="208">
        <v>31</v>
      </c>
      <c r="D133" s="209" t="s">
        <v>109</v>
      </c>
      <c r="E133" s="212">
        <v>3112</v>
      </c>
      <c r="F133" s="213" t="s">
        <v>110</v>
      </c>
      <c r="G133" s="231" t="s">
        <v>53</v>
      </c>
      <c r="H133" s="89"/>
      <c r="I133" s="90" t="s">
        <v>117</v>
      </c>
      <c r="J133" s="90" t="s">
        <v>118</v>
      </c>
      <c r="K133" s="90" t="s">
        <v>64</v>
      </c>
      <c r="L133" s="90" t="s">
        <v>119</v>
      </c>
      <c r="M133" s="91"/>
      <c r="N133" s="312">
        <v>1</v>
      </c>
      <c r="O133" s="313">
        <f t="shared" si="7"/>
        <v>3.0303030303030304E-2</v>
      </c>
      <c r="P133" s="104">
        <v>1</v>
      </c>
      <c r="Q133" s="92"/>
      <c r="R133" s="92"/>
      <c r="S133" s="92"/>
      <c r="T133" s="92"/>
      <c r="U133" s="92"/>
      <c r="V133" s="92"/>
      <c r="W133" s="92"/>
      <c r="X133" s="109">
        <f t="shared" si="8"/>
        <v>100</v>
      </c>
      <c r="Y133" s="83"/>
      <c r="Z133" s="110">
        <f t="shared" si="9"/>
        <v>3.0303030303030303</v>
      </c>
      <c r="AA133" s="111"/>
      <c r="AB133" s="92"/>
      <c r="AC133" s="92"/>
      <c r="AD133" s="92"/>
      <c r="AE133" s="92"/>
      <c r="AF133" s="92"/>
      <c r="AG133" s="92"/>
      <c r="AH133" s="92"/>
      <c r="AI133" s="109">
        <f t="shared" si="10"/>
        <v>0</v>
      </c>
      <c r="AJ133" s="83"/>
      <c r="AK133" s="110">
        <f t="shared" si="11"/>
        <v>0</v>
      </c>
      <c r="AL133" s="111"/>
      <c r="AM133" s="92"/>
      <c r="AN133" s="92"/>
      <c r="AO133" s="92"/>
      <c r="AP133" s="92"/>
      <c r="AQ133" s="92"/>
      <c r="AR133" s="92"/>
      <c r="AS133" s="92"/>
      <c r="AT133" s="92">
        <v>1</v>
      </c>
      <c r="AU133" s="92"/>
      <c r="AV133" s="109">
        <f t="shared" si="12"/>
        <v>2500</v>
      </c>
      <c r="AW133" s="75"/>
      <c r="AX133" s="110">
        <f t="shared" si="13"/>
        <v>75.757575757575765</v>
      </c>
      <c r="AY133" s="111"/>
      <c r="AZ133" s="93"/>
      <c r="BA133" s="94" t="s">
        <v>113</v>
      </c>
      <c r="BB133" s="71"/>
      <c r="BC133" s="95"/>
      <c r="BD133" s="41">
        <v>3</v>
      </c>
      <c r="BE133" s="52">
        <v>31</v>
      </c>
      <c r="BF133" s="103">
        <v>3112</v>
      </c>
      <c r="BG133" s="280" t="s">
        <v>52</v>
      </c>
    </row>
    <row r="134" spans="1:59" s="63" customFormat="1" ht="12.75" x14ac:dyDescent="0.2">
      <c r="A134" s="196">
        <v>3</v>
      </c>
      <c r="B134" s="197" t="s">
        <v>108</v>
      </c>
      <c r="C134" s="208">
        <v>31</v>
      </c>
      <c r="D134" s="209" t="s">
        <v>109</v>
      </c>
      <c r="E134" s="212">
        <v>3112</v>
      </c>
      <c r="F134" s="213" t="s">
        <v>110</v>
      </c>
      <c r="G134" s="231" t="s">
        <v>53</v>
      </c>
      <c r="H134" s="89"/>
      <c r="I134" s="90" t="s">
        <v>120</v>
      </c>
      <c r="J134" s="90" t="s">
        <v>121</v>
      </c>
      <c r="K134" s="90" t="s">
        <v>90</v>
      </c>
      <c r="L134" s="90"/>
      <c r="M134" s="91" t="s">
        <v>53</v>
      </c>
      <c r="N134" s="312">
        <v>1</v>
      </c>
      <c r="O134" s="313">
        <f t="shared" si="7"/>
        <v>3.0303030303030304E-2</v>
      </c>
      <c r="P134" s="104"/>
      <c r="Q134" s="92"/>
      <c r="R134" s="92"/>
      <c r="S134" s="92"/>
      <c r="T134" s="92"/>
      <c r="U134" s="92">
        <v>1</v>
      </c>
      <c r="V134" s="92"/>
      <c r="W134" s="92"/>
      <c r="X134" s="109">
        <f t="shared" si="8"/>
        <v>5000</v>
      </c>
      <c r="Y134" s="83"/>
      <c r="Z134" s="110">
        <f t="shared" si="9"/>
        <v>151.51515151515153</v>
      </c>
      <c r="AA134" s="111"/>
      <c r="AB134" s="92"/>
      <c r="AC134" s="92"/>
      <c r="AD134" s="92"/>
      <c r="AE134" s="92"/>
      <c r="AF134" s="92"/>
      <c r="AG134" s="92"/>
      <c r="AH134" s="92"/>
      <c r="AI134" s="109">
        <f t="shared" si="10"/>
        <v>0</v>
      </c>
      <c r="AJ134" s="83"/>
      <c r="AK134" s="110">
        <f t="shared" si="11"/>
        <v>0</v>
      </c>
      <c r="AL134" s="111"/>
      <c r="AM134" s="92"/>
      <c r="AN134" s="92"/>
      <c r="AO134" s="92"/>
      <c r="AP134" s="92">
        <v>1</v>
      </c>
      <c r="AQ134" s="92"/>
      <c r="AR134" s="92"/>
      <c r="AS134" s="92"/>
      <c r="AT134" s="92"/>
      <c r="AU134" s="92"/>
      <c r="AV134" s="109">
        <f t="shared" si="12"/>
        <v>100</v>
      </c>
      <c r="AW134" s="75"/>
      <c r="AX134" s="110">
        <f t="shared" si="13"/>
        <v>3.0303030303030303</v>
      </c>
      <c r="AY134" s="111"/>
      <c r="AZ134" s="93"/>
      <c r="BA134" s="94" t="s">
        <v>113</v>
      </c>
      <c r="BB134" s="71"/>
      <c r="BC134" s="95"/>
      <c r="BD134" s="41">
        <v>3</v>
      </c>
      <c r="BE134" s="52">
        <v>31</v>
      </c>
      <c r="BF134" s="103">
        <v>3112</v>
      </c>
      <c r="BG134" s="280" t="s">
        <v>52</v>
      </c>
    </row>
    <row r="135" spans="1:59" s="63" customFormat="1" ht="12.75" x14ac:dyDescent="0.2">
      <c r="A135" s="196">
        <v>3</v>
      </c>
      <c r="B135" s="197" t="s">
        <v>108</v>
      </c>
      <c r="C135" s="208">
        <v>31</v>
      </c>
      <c r="D135" s="209" t="s">
        <v>109</v>
      </c>
      <c r="E135" s="212">
        <v>3112</v>
      </c>
      <c r="F135" s="213" t="s">
        <v>110</v>
      </c>
      <c r="G135" s="231" t="s">
        <v>53</v>
      </c>
      <c r="H135" s="89"/>
      <c r="I135" s="90" t="s">
        <v>122</v>
      </c>
      <c r="J135" s="90" t="s">
        <v>123</v>
      </c>
      <c r="K135" s="90" t="s">
        <v>124</v>
      </c>
      <c r="L135" s="90" t="s">
        <v>124</v>
      </c>
      <c r="M135" s="91" t="s">
        <v>53</v>
      </c>
      <c r="N135" s="312">
        <v>1</v>
      </c>
      <c r="O135" s="313">
        <f t="shared" si="7"/>
        <v>3.0303030303030304E-2</v>
      </c>
      <c r="P135" s="104"/>
      <c r="Q135" s="92"/>
      <c r="R135" s="92"/>
      <c r="S135" s="92"/>
      <c r="T135" s="92"/>
      <c r="U135" s="92"/>
      <c r="V135" s="92">
        <v>1</v>
      </c>
      <c r="W135" s="92"/>
      <c r="X135" s="109">
        <f t="shared" si="8"/>
        <v>10000</v>
      </c>
      <c r="Y135" s="83"/>
      <c r="Z135" s="110">
        <f t="shared" si="9"/>
        <v>303.03030303030306</v>
      </c>
      <c r="AA135" s="111"/>
      <c r="AB135" s="92"/>
      <c r="AC135" s="92"/>
      <c r="AD135" s="92"/>
      <c r="AE135" s="92"/>
      <c r="AF135" s="92"/>
      <c r="AG135" s="92"/>
      <c r="AH135" s="92"/>
      <c r="AI135" s="109">
        <f t="shared" si="10"/>
        <v>0</v>
      </c>
      <c r="AJ135" s="83"/>
      <c r="AK135" s="110">
        <f t="shared" si="11"/>
        <v>0</v>
      </c>
      <c r="AL135" s="111"/>
      <c r="AM135" s="92"/>
      <c r="AN135" s="92"/>
      <c r="AO135" s="92"/>
      <c r="AP135" s="92">
        <v>1</v>
      </c>
      <c r="AQ135" s="92"/>
      <c r="AR135" s="92"/>
      <c r="AS135" s="92"/>
      <c r="AT135" s="92"/>
      <c r="AU135" s="92"/>
      <c r="AV135" s="109">
        <f t="shared" si="12"/>
        <v>100</v>
      </c>
      <c r="AW135" s="75"/>
      <c r="AX135" s="110">
        <f t="shared" si="13"/>
        <v>3.0303030303030303</v>
      </c>
      <c r="AY135" s="111"/>
      <c r="AZ135" s="93"/>
      <c r="BA135" s="94" t="s">
        <v>113</v>
      </c>
      <c r="BB135" s="71"/>
      <c r="BC135" s="95"/>
      <c r="BD135" s="41">
        <v>3</v>
      </c>
      <c r="BE135" s="52">
        <v>31</v>
      </c>
      <c r="BF135" s="103">
        <v>3112</v>
      </c>
      <c r="BG135" s="280" t="s">
        <v>52</v>
      </c>
    </row>
    <row r="136" spans="1:59" s="63" customFormat="1" ht="12.75" x14ac:dyDescent="0.2">
      <c r="A136" s="196">
        <v>3</v>
      </c>
      <c r="B136" s="197" t="s">
        <v>108</v>
      </c>
      <c r="C136" s="208">
        <v>31</v>
      </c>
      <c r="D136" s="209" t="s">
        <v>109</v>
      </c>
      <c r="E136" s="212">
        <v>3112</v>
      </c>
      <c r="F136" s="213" t="s">
        <v>110</v>
      </c>
      <c r="G136" s="231" t="s">
        <v>53</v>
      </c>
      <c r="H136" s="89"/>
      <c r="I136" s="90" t="s">
        <v>125</v>
      </c>
      <c r="J136" s="90" t="s">
        <v>123</v>
      </c>
      <c r="K136" s="90" t="s">
        <v>126</v>
      </c>
      <c r="L136" s="90" t="s">
        <v>127</v>
      </c>
      <c r="M136" s="91" t="s">
        <v>53</v>
      </c>
      <c r="N136" s="312">
        <v>1</v>
      </c>
      <c r="O136" s="313">
        <f t="shared" si="7"/>
        <v>3.0303030303030304E-2</v>
      </c>
      <c r="P136" s="104"/>
      <c r="Q136" s="92"/>
      <c r="R136" s="92"/>
      <c r="S136" s="92"/>
      <c r="T136" s="92"/>
      <c r="U136" s="92"/>
      <c r="V136" s="92">
        <v>1</v>
      </c>
      <c r="W136" s="92"/>
      <c r="X136" s="109">
        <f t="shared" si="8"/>
        <v>10000</v>
      </c>
      <c r="Y136" s="83"/>
      <c r="Z136" s="110">
        <f t="shared" si="9"/>
        <v>303.03030303030306</v>
      </c>
      <c r="AA136" s="111"/>
      <c r="AB136" s="92"/>
      <c r="AC136" s="92"/>
      <c r="AD136" s="92"/>
      <c r="AE136" s="92"/>
      <c r="AF136" s="92"/>
      <c r="AG136" s="92"/>
      <c r="AH136" s="92"/>
      <c r="AI136" s="109">
        <f t="shared" si="10"/>
        <v>0</v>
      </c>
      <c r="AJ136" s="83"/>
      <c r="AK136" s="110">
        <f t="shared" si="11"/>
        <v>0</v>
      </c>
      <c r="AL136" s="111"/>
      <c r="AM136" s="92"/>
      <c r="AN136" s="92"/>
      <c r="AO136" s="92"/>
      <c r="AP136" s="92">
        <v>1</v>
      </c>
      <c r="AQ136" s="92"/>
      <c r="AR136" s="92"/>
      <c r="AS136" s="92"/>
      <c r="AT136" s="92"/>
      <c r="AU136" s="92"/>
      <c r="AV136" s="109">
        <f t="shared" si="12"/>
        <v>100</v>
      </c>
      <c r="AW136" s="75"/>
      <c r="AX136" s="110">
        <f t="shared" si="13"/>
        <v>3.0303030303030303</v>
      </c>
      <c r="AY136" s="111"/>
      <c r="AZ136" s="93"/>
      <c r="BA136" s="94" t="s">
        <v>113</v>
      </c>
      <c r="BB136" s="71"/>
      <c r="BC136" s="95"/>
      <c r="BD136" s="41">
        <v>3</v>
      </c>
      <c r="BE136" s="52">
        <v>31</v>
      </c>
      <c r="BF136" s="103">
        <v>3112</v>
      </c>
      <c r="BG136" s="280" t="s">
        <v>52</v>
      </c>
    </row>
    <row r="137" spans="1:59" s="63" customFormat="1" ht="12.75" x14ac:dyDescent="0.2">
      <c r="A137" s="196">
        <v>3</v>
      </c>
      <c r="B137" s="197" t="s">
        <v>108</v>
      </c>
      <c r="C137" s="208">
        <v>31</v>
      </c>
      <c r="D137" s="209" t="s">
        <v>109</v>
      </c>
      <c r="E137" s="212">
        <v>3112</v>
      </c>
      <c r="F137" s="213" t="s">
        <v>110</v>
      </c>
      <c r="G137" s="231" t="s">
        <v>53</v>
      </c>
      <c r="H137" s="65"/>
      <c r="I137" s="222"/>
      <c r="J137" s="66"/>
      <c r="K137" s="66"/>
      <c r="L137" s="66"/>
      <c r="M137" s="64"/>
      <c r="N137" s="304"/>
      <c r="O137" s="305"/>
      <c r="P137" s="127"/>
      <c r="Q137" s="67"/>
      <c r="R137" s="67"/>
      <c r="S137" s="67"/>
      <c r="T137" s="67"/>
      <c r="U137" s="67"/>
      <c r="V137" s="67"/>
      <c r="W137" s="67"/>
      <c r="X137" s="67"/>
      <c r="Y137" s="68"/>
      <c r="Z137" s="68"/>
      <c r="AA137" s="68"/>
      <c r="AB137" s="67"/>
      <c r="AC137" s="67"/>
      <c r="AD137" s="67"/>
      <c r="AE137" s="67"/>
      <c r="AF137" s="67"/>
      <c r="AG137" s="67"/>
      <c r="AH137" s="67"/>
      <c r="AI137" s="67"/>
      <c r="AJ137" s="68"/>
      <c r="AK137" s="68"/>
      <c r="AL137" s="68"/>
      <c r="AM137" s="67"/>
      <c r="AN137" s="67"/>
      <c r="AO137" s="67"/>
      <c r="AP137" s="67"/>
      <c r="AQ137" s="67"/>
      <c r="AR137" s="67"/>
      <c r="AS137" s="67"/>
      <c r="AT137" s="67"/>
      <c r="AU137" s="67"/>
      <c r="AV137" s="67"/>
      <c r="AW137" s="67"/>
      <c r="AX137" s="68"/>
      <c r="AY137" s="68"/>
      <c r="AZ137" s="69"/>
      <c r="BA137" s="70"/>
      <c r="BB137" s="71"/>
      <c r="BC137" s="95"/>
      <c r="BD137" s="41">
        <v>3</v>
      </c>
      <c r="BE137" s="52">
        <v>31</v>
      </c>
      <c r="BF137" s="103">
        <v>3112</v>
      </c>
      <c r="BG137" s="275"/>
    </row>
    <row r="138" spans="1:59" s="63" customFormat="1" ht="12.75" x14ac:dyDescent="0.2">
      <c r="A138" s="196">
        <v>3</v>
      </c>
      <c r="B138" s="197" t="s">
        <v>108</v>
      </c>
      <c r="C138" s="208">
        <v>31</v>
      </c>
      <c r="D138" s="209" t="s">
        <v>109</v>
      </c>
      <c r="E138" s="212">
        <v>3112</v>
      </c>
      <c r="F138" s="213" t="s">
        <v>110</v>
      </c>
      <c r="G138" s="232"/>
      <c r="H138" s="97"/>
      <c r="I138" s="224"/>
      <c r="J138" s="98"/>
      <c r="K138" s="98"/>
      <c r="L138" s="98"/>
      <c r="M138" s="96"/>
      <c r="N138" s="307"/>
      <c r="O138" s="246"/>
      <c r="P138" s="124"/>
      <c r="Q138" s="99"/>
      <c r="R138" s="99"/>
      <c r="S138" s="99"/>
      <c r="T138" s="99"/>
      <c r="U138" s="99"/>
      <c r="V138" s="99"/>
      <c r="W138" s="99"/>
      <c r="X138" s="99"/>
      <c r="Y138" s="100"/>
      <c r="Z138" s="100"/>
      <c r="AA138" s="100"/>
      <c r="AB138" s="99"/>
      <c r="AC138" s="99"/>
      <c r="AD138" s="99"/>
      <c r="AE138" s="99"/>
      <c r="AF138" s="99"/>
      <c r="AG138" s="99"/>
      <c r="AH138" s="99"/>
      <c r="AI138" s="99"/>
      <c r="AJ138" s="100"/>
      <c r="AK138" s="100"/>
      <c r="AL138" s="100"/>
      <c r="AM138" s="99"/>
      <c r="AN138" s="99"/>
      <c r="AO138" s="99"/>
      <c r="AP138" s="99"/>
      <c r="AQ138" s="99"/>
      <c r="AR138" s="99"/>
      <c r="AS138" s="99"/>
      <c r="AT138" s="99"/>
      <c r="AU138" s="99"/>
      <c r="AV138" s="99"/>
      <c r="AW138" s="99"/>
      <c r="AX138" s="100"/>
      <c r="AY138" s="100"/>
      <c r="AZ138" s="101"/>
      <c r="BA138" s="102"/>
      <c r="BB138" s="95"/>
      <c r="BC138" s="95"/>
      <c r="BD138" s="41">
        <v>3</v>
      </c>
      <c r="BE138" s="52">
        <v>31</v>
      </c>
      <c r="BF138" s="103">
        <v>3112</v>
      </c>
      <c r="BG138" s="277"/>
    </row>
    <row r="139" spans="1:59" s="63" customFormat="1" ht="12.75" x14ac:dyDescent="0.2">
      <c r="A139" s="196">
        <v>3</v>
      </c>
      <c r="B139" s="197" t="s">
        <v>108</v>
      </c>
      <c r="C139" s="208">
        <v>31</v>
      </c>
      <c r="D139" s="209" t="s">
        <v>109</v>
      </c>
      <c r="E139" s="212">
        <v>3112</v>
      </c>
      <c r="F139" s="213" t="s">
        <v>110</v>
      </c>
      <c r="G139" s="232"/>
      <c r="H139" s="97"/>
      <c r="I139" s="224"/>
      <c r="J139" s="98"/>
      <c r="K139" s="98"/>
      <c r="L139" s="98"/>
      <c r="M139" s="96"/>
      <c r="N139" s="307"/>
      <c r="O139" s="246"/>
      <c r="P139" s="124"/>
      <c r="Q139" s="124"/>
      <c r="R139" s="124"/>
      <c r="S139" s="124"/>
      <c r="T139" s="124"/>
      <c r="U139" s="124"/>
      <c r="V139" s="124"/>
      <c r="W139" s="124"/>
      <c r="X139" s="124"/>
      <c r="Y139" s="100"/>
      <c r="Z139" s="125"/>
      <c r="AA139" s="125"/>
      <c r="AB139" s="124"/>
      <c r="AC139" s="124"/>
      <c r="AD139" s="124"/>
      <c r="AE139" s="124"/>
      <c r="AF139" s="124"/>
      <c r="AG139" s="124"/>
      <c r="AH139" s="124"/>
      <c r="AI139" s="124"/>
      <c r="AJ139" s="100"/>
      <c r="AK139" s="125"/>
      <c r="AL139" s="125"/>
      <c r="AM139" s="124"/>
      <c r="AN139" s="124"/>
      <c r="AO139" s="124"/>
      <c r="AP139" s="124"/>
      <c r="AQ139" s="124"/>
      <c r="AR139" s="124"/>
      <c r="AS139" s="124"/>
      <c r="AT139" s="124"/>
      <c r="AU139" s="124"/>
      <c r="AV139" s="124"/>
      <c r="AW139" s="99"/>
      <c r="AX139" s="125"/>
      <c r="AY139" s="100"/>
      <c r="AZ139" s="101"/>
      <c r="BA139" s="102"/>
      <c r="BB139" s="95"/>
      <c r="BC139" s="95"/>
      <c r="BD139" s="41">
        <v>3</v>
      </c>
      <c r="BE139" s="52">
        <v>31</v>
      </c>
      <c r="BF139" s="103">
        <v>3112</v>
      </c>
      <c r="BG139" s="277"/>
    </row>
    <row r="140" spans="1:59" s="63" customFormat="1" ht="12.75" x14ac:dyDescent="0.2">
      <c r="A140" s="196">
        <v>3</v>
      </c>
      <c r="B140" s="197" t="s">
        <v>108</v>
      </c>
      <c r="C140" s="208">
        <v>31</v>
      </c>
      <c r="D140" s="209" t="s">
        <v>109</v>
      </c>
      <c r="E140" s="210">
        <v>3121</v>
      </c>
      <c r="F140" s="211" t="s">
        <v>133</v>
      </c>
      <c r="G140" s="230"/>
      <c r="H140" s="56"/>
      <c r="I140" s="221"/>
      <c r="J140" s="57"/>
      <c r="K140" s="57"/>
      <c r="L140" s="57"/>
      <c r="M140" s="55"/>
      <c r="N140" s="303"/>
      <c r="O140" s="245"/>
      <c r="P140" s="122"/>
      <c r="Q140" s="122"/>
      <c r="R140" s="122"/>
      <c r="S140" s="122"/>
      <c r="T140" s="122"/>
      <c r="U140" s="122"/>
      <c r="V140" s="122"/>
      <c r="W140" s="122"/>
      <c r="X140" s="122"/>
      <c r="Y140" s="59"/>
      <c r="Z140" s="123"/>
      <c r="AA140" s="123"/>
      <c r="AB140" s="122"/>
      <c r="AC140" s="122"/>
      <c r="AD140" s="122"/>
      <c r="AE140" s="122"/>
      <c r="AF140" s="122"/>
      <c r="AG140" s="122"/>
      <c r="AH140" s="122"/>
      <c r="AI140" s="122"/>
      <c r="AJ140" s="59"/>
      <c r="AK140" s="123"/>
      <c r="AL140" s="123"/>
      <c r="AM140" s="122"/>
      <c r="AN140" s="122"/>
      <c r="AO140" s="122"/>
      <c r="AP140" s="122"/>
      <c r="AQ140" s="122"/>
      <c r="AR140" s="122"/>
      <c r="AS140" s="122"/>
      <c r="AT140" s="122"/>
      <c r="AU140" s="122"/>
      <c r="AV140" s="122"/>
      <c r="AW140" s="58"/>
      <c r="AX140" s="123"/>
      <c r="AY140" s="59"/>
      <c r="AZ140" s="60"/>
      <c r="BA140" s="61"/>
      <c r="BB140" s="54"/>
      <c r="BC140" s="54"/>
      <c r="BD140" s="41">
        <v>3</v>
      </c>
      <c r="BE140" s="52">
        <v>31</v>
      </c>
      <c r="BF140" s="62">
        <v>3121</v>
      </c>
      <c r="BG140" s="274"/>
    </row>
    <row r="141" spans="1:59" s="63" customFormat="1" ht="12.75" x14ac:dyDescent="0.2">
      <c r="A141" s="196">
        <v>3</v>
      </c>
      <c r="B141" s="197" t="s">
        <v>108</v>
      </c>
      <c r="C141" s="208">
        <v>31</v>
      </c>
      <c r="D141" s="209" t="s">
        <v>109</v>
      </c>
      <c r="E141" s="210">
        <v>3121</v>
      </c>
      <c r="F141" s="211" t="s">
        <v>133</v>
      </c>
      <c r="G141" s="230"/>
      <c r="H141" s="56"/>
      <c r="I141" s="221"/>
      <c r="J141" s="57"/>
      <c r="K141" s="57"/>
      <c r="L141" s="57"/>
      <c r="M141" s="55"/>
      <c r="N141" s="303"/>
      <c r="O141" s="245"/>
      <c r="P141" s="122"/>
      <c r="Q141" s="58"/>
      <c r="R141" s="58"/>
      <c r="S141" s="58"/>
      <c r="T141" s="58"/>
      <c r="U141" s="58"/>
      <c r="V141" s="58"/>
      <c r="W141" s="58"/>
      <c r="X141" s="58"/>
      <c r="Y141" s="59"/>
      <c r="Z141" s="59"/>
      <c r="AA141" s="59"/>
      <c r="AB141" s="58"/>
      <c r="AC141" s="58"/>
      <c r="AD141" s="58"/>
      <c r="AE141" s="58"/>
      <c r="AF141" s="58"/>
      <c r="AG141" s="58"/>
      <c r="AH141" s="58"/>
      <c r="AI141" s="58"/>
      <c r="AJ141" s="59"/>
      <c r="AK141" s="59"/>
      <c r="AL141" s="59"/>
      <c r="AM141" s="58"/>
      <c r="AN141" s="58"/>
      <c r="AO141" s="58"/>
      <c r="AP141" s="58"/>
      <c r="AQ141" s="58"/>
      <c r="AR141" s="58"/>
      <c r="AS141" s="58"/>
      <c r="AT141" s="58"/>
      <c r="AU141" s="58"/>
      <c r="AV141" s="58"/>
      <c r="AW141" s="58"/>
      <c r="AX141" s="59"/>
      <c r="AY141" s="59"/>
      <c r="AZ141" s="60"/>
      <c r="BA141" s="61"/>
      <c r="BB141" s="54"/>
      <c r="BC141" s="54"/>
      <c r="BD141" s="41">
        <v>3</v>
      </c>
      <c r="BE141" s="52">
        <v>31</v>
      </c>
      <c r="BF141" s="62">
        <v>3121</v>
      </c>
      <c r="BG141" s="274"/>
    </row>
    <row r="142" spans="1:59" s="63" customFormat="1" ht="12.75" x14ac:dyDescent="0.2">
      <c r="A142" s="196">
        <v>3</v>
      </c>
      <c r="B142" s="197" t="s">
        <v>108</v>
      </c>
      <c r="C142" s="208">
        <v>31</v>
      </c>
      <c r="D142" s="209" t="s">
        <v>109</v>
      </c>
      <c r="E142" s="210">
        <v>3121</v>
      </c>
      <c r="F142" s="211" t="s">
        <v>133</v>
      </c>
      <c r="G142" s="231" t="s">
        <v>46</v>
      </c>
      <c r="H142" s="65"/>
      <c r="I142" s="222"/>
      <c r="J142" s="66"/>
      <c r="K142" s="66"/>
      <c r="L142" s="66"/>
      <c r="M142" s="64"/>
      <c r="N142" s="308"/>
      <c r="O142" s="309"/>
      <c r="P142" s="127"/>
      <c r="Q142" s="67"/>
      <c r="R142" s="67"/>
      <c r="S142" s="67"/>
      <c r="T142" s="67"/>
      <c r="U142" s="67"/>
      <c r="V142" s="67"/>
      <c r="W142" s="67"/>
      <c r="X142" s="67"/>
      <c r="Y142" s="68"/>
      <c r="Z142" s="68"/>
      <c r="AA142" s="68"/>
      <c r="AB142" s="67"/>
      <c r="AC142" s="67"/>
      <c r="AD142" s="67"/>
      <c r="AE142" s="67"/>
      <c r="AF142" s="67"/>
      <c r="AG142" s="67"/>
      <c r="AH142" s="67"/>
      <c r="AI142" s="67"/>
      <c r="AJ142" s="68"/>
      <c r="AK142" s="68"/>
      <c r="AL142" s="68"/>
      <c r="AM142" s="67"/>
      <c r="AN142" s="67"/>
      <c r="AO142" s="67"/>
      <c r="AP142" s="67"/>
      <c r="AQ142" s="67"/>
      <c r="AR142" s="67"/>
      <c r="AS142" s="67"/>
      <c r="AT142" s="67"/>
      <c r="AU142" s="67"/>
      <c r="AV142" s="67"/>
      <c r="AW142" s="67"/>
      <c r="AX142" s="68"/>
      <c r="AY142" s="68"/>
      <c r="AZ142" s="69"/>
      <c r="BA142" s="70"/>
      <c r="BB142" s="71"/>
      <c r="BC142" s="54"/>
      <c r="BD142" s="41">
        <v>3</v>
      </c>
      <c r="BE142" s="52">
        <v>31</v>
      </c>
      <c r="BF142" s="62">
        <v>3121</v>
      </c>
      <c r="BG142" s="275"/>
    </row>
    <row r="143" spans="1:59" s="63" customFormat="1" ht="12.75" x14ac:dyDescent="0.2">
      <c r="A143" s="196">
        <v>3</v>
      </c>
      <c r="B143" s="197" t="s">
        <v>108</v>
      </c>
      <c r="C143" s="208">
        <v>31</v>
      </c>
      <c r="D143" s="209" t="s">
        <v>109</v>
      </c>
      <c r="E143" s="210">
        <v>3121</v>
      </c>
      <c r="F143" s="211" t="s">
        <v>133</v>
      </c>
      <c r="G143" s="231" t="s">
        <v>46</v>
      </c>
      <c r="H143" s="72" t="s">
        <v>47</v>
      </c>
      <c r="I143" s="223"/>
      <c r="J143" s="73"/>
      <c r="K143" s="73"/>
      <c r="L143" s="73"/>
      <c r="M143" s="74"/>
      <c r="N143" s="247"/>
      <c r="O143" s="306"/>
      <c r="P143" s="105"/>
      <c r="Q143" s="75"/>
      <c r="R143" s="75"/>
      <c r="S143" s="75"/>
      <c r="T143" s="75"/>
      <c r="U143" s="75"/>
      <c r="V143" s="75"/>
      <c r="W143" s="75"/>
      <c r="X143" s="75"/>
      <c r="Y143" s="76">
        <f>IF(ISNUMBER(VLOOKUP(Y145,P$7:W$7,MATCH(Y145,P$7:W$7))),VLOOKUP(Y145,P$7:W$7,MATCH(Y145,P$7:W$7)),IF(N147=0,"No Data",IF(Y145&gt;0,"&lt;100",0)))</f>
        <v>0</v>
      </c>
      <c r="Z143" s="77">
        <f>IF(ISNUMBER(VLOOKUP(Z147,P$7:W$7,MATCH(Z147,P$7:W$7))),VLOOKUP(Z147,P$7:W$7,MATCH(Z147,P$7:W$7)),IF(N147=0,"No Data",IF(Z147&gt;0,"&lt;100",0)))</f>
        <v>0</v>
      </c>
      <c r="AA143" s="106">
        <f>IF(ISNUMBER(Z143),Z143,0)</f>
        <v>0</v>
      </c>
      <c r="AB143" s="75"/>
      <c r="AC143" s="75"/>
      <c r="AD143" s="75"/>
      <c r="AE143" s="75"/>
      <c r="AF143" s="75"/>
      <c r="AG143" s="75"/>
      <c r="AH143" s="75"/>
      <c r="AI143" s="75"/>
      <c r="AJ143" s="76">
        <f>IF(ISNUMBER(VLOOKUP(AJ145,AB$7:AH$7,MATCH(AJ145,AB$7:AH$7))),VLOOKUP(AJ145,AB$7:AH$7,MATCH(AJ145,AB$7:AH$7)),IF(N147=0,"No Data",IF(AJ145&gt;0,"&lt;50",0)))</f>
        <v>0</v>
      </c>
      <c r="AK143" s="77">
        <f>IF(ISNUMBER(VLOOKUP(AK147,AB$7:AH$7,MATCH(AK147,AB$7:AH$7))),VLOOKUP(AK147,AB$7:AH$7,MATCH(AK147,AB$7:AH$7)),IF(N147=0,"No Data",IF(AK147&gt;0,"&lt;50",0)))</f>
        <v>0</v>
      </c>
      <c r="AL143" s="106">
        <f>IF(ISNUMBER(AK143),AK143,0)</f>
        <v>0</v>
      </c>
      <c r="AM143" s="75"/>
      <c r="AN143" s="75"/>
      <c r="AO143" s="75"/>
      <c r="AP143" s="75"/>
      <c r="AQ143" s="75"/>
      <c r="AR143" s="75"/>
      <c r="AS143" s="75"/>
      <c r="AT143" s="75"/>
      <c r="AU143" s="75"/>
      <c r="AV143" s="75"/>
      <c r="AW143" s="76">
        <f>IF(ISNUMBER(VLOOKUP(AW145,AM$7:AU$7,MATCH(AW145,AM$7:AU$7))),VLOOKUP(AW145,AM$7:AU$7,MATCH(AW145,AM$7:AU$7)),IF(N147=0,"No Data",IF(AW145&gt;0,"&lt;10",0)))</f>
        <v>100</v>
      </c>
      <c r="AX143" s="77">
        <f>IF(ISNUMBER(VLOOKUP(AX147,AM$7:AU$7,MATCH(AX147,AM$7:AU$7))),VLOOKUP(AX147,AM$7:AU$7,MATCH(AX147,AM$7:AU$7)),IF(N147=0,"No Data",IF(AX147&gt;0,"&lt;10",0)))</f>
        <v>25</v>
      </c>
      <c r="AY143" s="106">
        <f>IF(ISNUMBER(AX143),AX143,0)</f>
        <v>25</v>
      </c>
      <c r="AZ143" s="79"/>
      <c r="BA143" s="80"/>
      <c r="BB143" s="71"/>
      <c r="BC143" s="54"/>
      <c r="BD143" s="41">
        <v>3</v>
      </c>
      <c r="BE143" s="52">
        <v>31</v>
      </c>
      <c r="BF143" s="62">
        <v>3121</v>
      </c>
      <c r="BG143" s="276" t="s">
        <v>47</v>
      </c>
    </row>
    <row r="144" spans="1:59" s="63" customFormat="1" ht="12.75" x14ac:dyDescent="0.2">
      <c r="A144" s="196">
        <v>3</v>
      </c>
      <c r="B144" s="197" t="s">
        <v>108</v>
      </c>
      <c r="C144" s="208">
        <v>31</v>
      </c>
      <c r="D144" s="209" t="s">
        <v>109</v>
      </c>
      <c r="E144" s="210">
        <v>3121</v>
      </c>
      <c r="F144" s="211" t="s">
        <v>133</v>
      </c>
      <c r="G144" s="231" t="s">
        <v>46</v>
      </c>
      <c r="H144" s="81" t="s">
        <v>48</v>
      </c>
      <c r="I144" s="223"/>
      <c r="J144" s="73"/>
      <c r="K144" s="73"/>
      <c r="L144" s="73"/>
      <c r="M144" s="74"/>
      <c r="N144" s="247"/>
      <c r="O144" s="306"/>
      <c r="P144" s="105"/>
      <c r="Q144" s="75"/>
      <c r="R144" s="75"/>
      <c r="S144" s="75"/>
      <c r="T144" s="75"/>
      <c r="U144" s="75"/>
      <c r="V144" s="75"/>
      <c r="W144" s="75"/>
      <c r="X144" s="75"/>
      <c r="Y144" s="82">
        <f>MIN(X148:X180)</f>
        <v>0</v>
      </c>
      <c r="Z144" s="83"/>
      <c r="AA144" s="83"/>
      <c r="AB144" s="75"/>
      <c r="AC144" s="75"/>
      <c r="AD144" s="75"/>
      <c r="AE144" s="75"/>
      <c r="AF144" s="75"/>
      <c r="AG144" s="75"/>
      <c r="AH144" s="75"/>
      <c r="AI144" s="75"/>
      <c r="AJ144" s="82">
        <f>MIN(AI148:AI180)</f>
        <v>0</v>
      </c>
      <c r="AK144" s="83"/>
      <c r="AL144" s="83"/>
      <c r="AM144" s="75"/>
      <c r="AN144" s="75"/>
      <c r="AO144" s="75"/>
      <c r="AP144" s="75"/>
      <c r="AQ144" s="75"/>
      <c r="AR144" s="75"/>
      <c r="AS144" s="75"/>
      <c r="AT144" s="75"/>
      <c r="AU144" s="75"/>
      <c r="AV144" s="75"/>
      <c r="AW144" s="82">
        <f>MIN(AV148:AV180)</f>
        <v>25</v>
      </c>
      <c r="AX144" s="83"/>
      <c r="AY144" s="83"/>
      <c r="AZ144" s="79"/>
      <c r="BA144" s="80"/>
      <c r="BB144" s="71"/>
      <c r="BC144" s="54"/>
      <c r="BD144" s="41">
        <v>3</v>
      </c>
      <c r="BE144" s="52">
        <v>31</v>
      </c>
      <c r="BF144" s="62">
        <v>3121</v>
      </c>
      <c r="BG144" s="278" t="s">
        <v>48</v>
      </c>
    </row>
    <row r="145" spans="1:59" s="63" customFormat="1" ht="12.75" x14ac:dyDescent="0.2">
      <c r="A145" s="196">
        <v>3</v>
      </c>
      <c r="B145" s="197" t="s">
        <v>108</v>
      </c>
      <c r="C145" s="208">
        <v>31</v>
      </c>
      <c r="D145" s="209" t="s">
        <v>109</v>
      </c>
      <c r="E145" s="210">
        <v>3121</v>
      </c>
      <c r="F145" s="211" t="s">
        <v>133</v>
      </c>
      <c r="G145" s="231" t="s">
        <v>46</v>
      </c>
      <c r="H145" s="81" t="s">
        <v>49</v>
      </c>
      <c r="I145" s="223"/>
      <c r="J145" s="73"/>
      <c r="K145" s="73"/>
      <c r="L145" s="73"/>
      <c r="M145" s="74"/>
      <c r="N145" s="247"/>
      <c r="O145" s="306"/>
      <c r="P145" s="105"/>
      <c r="Q145" s="75"/>
      <c r="R145" s="75"/>
      <c r="S145" s="75"/>
      <c r="T145" s="75"/>
      <c r="U145" s="75"/>
      <c r="V145" s="75"/>
      <c r="W145" s="75"/>
      <c r="X145" s="75"/>
      <c r="Y145" s="84">
        <f>IF(ISNUMBER(AVERAGE(X148:X180)),AVERAGE(X148:X180),0)</f>
        <v>0</v>
      </c>
      <c r="Z145" s="83"/>
      <c r="AA145" s="83"/>
      <c r="AB145" s="75"/>
      <c r="AC145" s="75"/>
      <c r="AD145" s="75"/>
      <c r="AE145" s="75"/>
      <c r="AF145" s="75"/>
      <c r="AG145" s="75"/>
      <c r="AH145" s="75"/>
      <c r="AI145" s="75"/>
      <c r="AJ145" s="84">
        <f>IF(ISNUMBER(AVERAGE(AI148:AI180)),AVERAGE(AI148:AI180),0)</f>
        <v>0</v>
      </c>
      <c r="AK145" s="83"/>
      <c r="AL145" s="83"/>
      <c r="AM145" s="75"/>
      <c r="AN145" s="75"/>
      <c r="AO145" s="75"/>
      <c r="AP145" s="75"/>
      <c r="AQ145" s="75"/>
      <c r="AR145" s="75"/>
      <c r="AS145" s="75"/>
      <c r="AT145" s="75"/>
      <c r="AU145" s="75"/>
      <c r="AV145" s="75"/>
      <c r="AW145" s="84">
        <f>IF(ISNUMBER(AVERAGE(AV148:AV180)),AVERAGE(AV148:AV180),0)</f>
        <v>189.39393939393941</v>
      </c>
      <c r="AX145" s="83"/>
      <c r="AY145" s="83"/>
      <c r="AZ145" s="79"/>
      <c r="BA145" s="80"/>
      <c r="BB145" s="71"/>
      <c r="BC145" s="54"/>
      <c r="BD145" s="41">
        <v>3</v>
      </c>
      <c r="BE145" s="52">
        <v>31</v>
      </c>
      <c r="BF145" s="62">
        <v>3121</v>
      </c>
      <c r="BG145" s="278" t="s">
        <v>49</v>
      </c>
    </row>
    <row r="146" spans="1:59" s="63" customFormat="1" ht="12.75" x14ac:dyDescent="0.2">
      <c r="A146" s="196">
        <v>3</v>
      </c>
      <c r="B146" s="197" t="s">
        <v>108</v>
      </c>
      <c r="C146" s="208">
        <v>31</v>
      </c>
      <c r="D146" s="209" t="s">
        <v>109</v>
      </c>
      <c r="E146" s="210">
        <v>3121</v>
      </c>
      <c r="F146" s="211" t="s">
        <v>133</v>
      </c>
      <c r="G146" s="231" t="s">
        <v>46</v>
      </c>
      <c r="H146" s="81" t="s">
        <v>50</v>
      </c>
      <c r="I146" s="223"/>
      <c r="J146" s="73"/>
      <c r="K146" s="73"/>
      <c r="L146" s="73"/>
      <c r="M146" s="74"/>
      <c r="N146" s="247"/>
      <c r="O146" s="306"/>
      <c r="P146" s="105"/>
      <c r="Q146" s="75"/>
      <c r="R146" s="75"/>
      <c r="S146" s="75"/>
      <c r="T146" s="75"/>
      <c r="U146" s="75"/>
      <c r="V146" s="75"/>
      <c r="W146" s="75"/>
      <c r="X146" s="75"/>
      <c r="Y146" s="84">
        <f>MAX(X148:X180)</f>
        <v>0</v>
      </c>
      <c r="Z146" s="83"/>
      <c r="AA146" s="83"/>
      <c r="AB146" s="75"/>
      <c r="AC146" s="75"/>
      <c r="AD146" s="75"/>
      <c r="AE146" s="75"/>
      <c r="AF146" s="75"/>
      <c r="AG146" s="75"/>
      <c r="AH146" s="75"/>
      <c r="AI146" s="75"/>
      <c r="AJ146" s="84">
        <f>MAX(AI148:AI180)</f>
        <v>0</v>
      </c>
      <c r="AK146" s="83"/>
      <c r="AL146" s="83"/>
      <c r="AM146" s="75"/>
      <c r="AN146" s="75"/>
      <c r="AO146" s="75"/>
      <c r="AP146" s="75"/>
      <c r="AQ146" s="75"/>
      <c r="AR146" s="75"/>
      <c r="AS146" s="75"/>
      <c r="AT146" s="75"/>
      <c r="AU146" s="75"/>
      <c r="AV146" s="75"/>
      <c r="AW146" s="84">
        <f>MAX(AV148:AV180)</f>
        <v>500</v>
      </c>
      <c r="AX146" s="83"/>
      <c r="AY146" s="83"/>
      <c r="AZ146" s="79"/>
      <c r="BA146" s="80"/>
      <c r="BB146" s="71"/>
      <c r="BC146" s="54"/>
      <c r="BD146" s="41">
        <v>3</v>
      </c>
      <c r="BE146" s="52">
        <v>31</v>
      </c>
      <c r="BF146" s="62">
        <v>3121</v>
      </c>
      <c r="BG146" s="278" t="s">
        <v>50</v>
      </c>
    </row>
    <row r="147" spans="1:59" s="63" customFormat="1" ht="12.75" x14ac:dyDescent="0.2">
      <c r="A147" s="196">
        <v>3</v>
      </c>
      <c r="B147" s="197" t="s">
        <v>108</v>
      </c>
      <c r="C147" s="208">
        <v>31</v>
      </c>
      <c r="D147" s="209" t="s">
        <v>109</v>
      </c>
      <c r="E147" s="210">
        <v>3121</v>
      </c>
      <c r="F147" s="211" t="s">
        <v>133</v>
      </c>
      <c r="G147" s="231" t="s">
        <v>46</v>
      </c>
      <c r="H147" s="85" t="s">
        <v>51</v>
      </c>
      <c r="I147" s="223"/>
      <c r="J147" s="73"/>
      <c r="K147" s="73"/>
      <c r="L147" s="73"/>
      <c r="M147" s="74"/>
      <c r="N147" s="248">
        <f>SUM(N148:N180)</f>
        <v>138</v>
      </c>
      <c r="O147" s="293">
        <f>SUM(O148:O180)</f>
        <v>1</v>
      </c>
      <c r="P147" s="292"/>
      <c r="Q147" s="87"/>
      <c r="R147" s="87"/>
      <c r="S147" s="87"/>
      <c r="T147" s="87"/>
      <c r="U147" s="87"/>
      <c r="V147" s="87"/>
      <c r="W147" s="87"/>
      <c r="X147" s="87"/>
      <c r="Y147" s="88"/>
      <c r="Z147" s="119">
        <f>SUM(Z148:Z180)</f>
        <v>0</v>
      </c>
      <c r="AA147" s="120"/>
      <c r="AB147" s="111"/>
      <c r="AC147" s="111"/>
      <c r="AD147" s="111"/>
      <c r="AE147" s="111"/>
      <c r="AF147" s="111"/>
      <c r="AG147" s="111"/>
      <c r="AH147" s="111"/>
      <c r="AI147" s="111"/>
      <c r="AJ147" s="120"/>
      <c r="AK147" s="119">
        <f>SUM(AK148:AK180)</f>
        <v>0</v>
      </c>
      <c r="AL147" s="120"/>
      <c r="AM147" s="111"/>
      <c r="AN147" s="111"/>
      <c r="AO147" s="111"/>
      <c r="AP147" s="111"/>
      <c r="AQ147" s="111"/>
      <c r="AR147" s="111"/>
      <c r="AS147" s="111"/>
      <c r="AT147" s="111"/>
      <c r="AU147" s="111"/>
      <c r="AV147" s="111"/>
      <c r="AW147" s="120"/>
      <c r="AX147" s="119">
        <f>SUM(AX148:AX180)</f>
        <v>29.347826086956523</v>
      </c>
      <c r="AY147" s="88"/>
      <c r="AZ147" s="79"/>
      <c r="BA147" s="80"/>
      <c r="BB147" s="71"/>
      <c r="BC147" s="54"/>
      <c r="BD147" s="41">
        <v>3</v>
      </c>
      <c r="BE147" s="52">
        <v>31</v>
      </c>
      <c r="BF147" s="62">
        <v>3121</v>
      </c>
      <c r="BG147" s="279" t="s">
        <v>51</v>
      </c>
    </row>
    <row r="148" spans="1:59" s="63" customFormat="1" ht="12.75" x14ac:dyDescent="0.2">
      <c r="A148" s="196">
        <v>3</v>
      </c>
      <c r="B148" s="197" t="s">
        <v>108</v>
      </c>
      <c r="C148" s="208">
        <v>31</v>
      </c>
      <c r="D148" s="209" t="s">
        <v>109</v>
      </c>
      <c r="E148" s="210">
        <v>3121</v>
      </c>
      <c r="F148" s="211" t="s">
        <v>133</v>
      </c>
      <c r="G148" s="231" t="s">
        <v>46</v>
      </c>
      <c r="H148" s="89" t="s">
        <v>52</v>
      </c>
      <c r="I148" s="90" t="s">
        <v>134</v>
      </c>
      <c r="J148" s="90" t="s">
        <v>135</v>
      </c>
      <c r="K148" s="90" t="s">
        <v>64</v>
      </c>
      <c r="L148" s="90" t="s">
        <v>207</v>
      </c>
      <c r="M148" s="91"/>
      <c r="N148" s="108">
        <v>1</v>
      </c>
      <c r="O148" s="313">
        <f>N148/N$147</f>
        <v>7.246376811594203E-3</v>
      </c>
      <c r="P148" s="104"/>
      <c r="Q148" s="92"/>
      <c r="R148" s="92"/>
      <c r="S148" s="92"/>
      <c r="T148" s="92"/>
      <c r="U148" s="92"/>
      <c r="V148" s="92"/>
      <c r="W148" s="92"/>
      <c r="X148" s="109">
        <f t="shared" ref="X148:X180" si="14">P148*P$7+Q148*Q$7+R148*R$7+S148*S$7+T148*T$7+U148*U$7+V148*V$7+W148*W$7</f>
        <v>0</v>
      </c>
      <c r="Y148" s="83"/>
      <c r="Z148" s="110">
        <f t="shared" ref="Z148:Z180" si="15">X148*$O148</f>
        <v>0</v>
      </c>
      <c r="AA148" s="111"/>
      <c r="AB148" s="92"/>
      <c r="AC148" s="92"/>
      <c r="AD148" s="92"/>
      <c r="AE148" s="92"/>
      <c r="AF148" s="92"/>
      <c r="AG148" s="92"/>
      <c r="AH148" s="92"/>
      <c r="AI148" s="109">
        <f t="shared" ref="AI148:AI180" si="16">AB148*AB$7+AC148*AC$7+AD148*AD$7+AE148*AE$7+AF148*AF$7+AG148*AG$7+AH148*AH$7</f>
        <v>0</v>
      </c>
      <c r="AJ148" s="83"/>
      <c r="AK148" s="110">
        <f t="shared" ref="AK148:AK180" si="17">AI148*$O148</f>
        <v>0</v>
      </c>
      <c r="AL148" s="111"/>
      <c r="AM148" s="92"/>
      <c r="AN148" s="92"/>
      <c r="AO148" s="92"/>
      <c r="AP148" s="92">
        <v>1</v>
      </c>
      <c r="AQ148" s="92"/>
      <c r="AR148" s="92"/>
      <c r="AS148" s="92"/>
      <c r="AT148" s="92"/>
      <c r="AU148" s="92"/>
      <c r="AV148" s="109">
        <f t="shared" ref="AV148:AV180" si="18">AM148*AM$7+AN148*AN$7+AO148*AO$7+AP148*AP$7+AQ148*AQ$7+AR148*AR$7+AS148*AS$7+AT148*AT$7+AU148*AU$7</f>
        <v>100</v>
      </c>
      <c r="AW148" s="75"/>
      <c r="AX148" s="110">
        <f t="shared" ref="AX148:AX180" si="19">AV148*$O148</f>
        <v>0.72463768115942029</v>
      </c>
      <c r="AY148" s="111"/>
      <c r="AZ148" s="93"/>
      <c r="BA148" s="94" t="s">
        <v>137</v>
      </c>
      <c r="BB148" s="71"/>
      <c r="BC148" s="54"/>
      <c r="BD148" s="41">
        <v>3</v>
      </c>
      <c r="BE148" s="52">
        <v>31</v>
      </c>
      <c r="BF148" s="62">
        <v>3121</v>
      </c>
      <c r="BG148" s="280" t="s">
        <v>52</v>
      </c>
    </row>
    <row r="149" spans="1:59" s="63" customFormat="1" ht="12.75" x14ac:dyDescent="0.2">
      <c r="A149" s="196">
        <v>3</v>
      </c>
      <c r="B149" s="197" t="s">
        <v>108</v>
      </c>
      <c r="C149" s="208">
        <v>31</v>
      </c>
      <c r="D149" s="209" t="s">
        <v>109</v>
      </c>
      <c r="E149" s="210">
        <v>3121</v>
      </c>
      <c r="F149" s="211" t="s">
        <v>133</v>
      </c>
      <c r="G149" s="231" t="s">
        <v>46</v>
      </c>
      <c r="H149" s="89"/>
      <c r="I149" s="90" t="s">
        <v>134</v>
      </c>
      <c r="J149" s="90" t="s">
        <v>135</v>
      </c>
      <c r="K149" s="90" t="s">
        <v>64</v>
      </c>
      <c r="L149" s="90" t="s">
        <v>1288</v>
      </c>
      <c r="M149" s="91"/>
      <c r="N149" s="108">
        <v>10</v>
      </c>
      <c r="O149" s="313">
        <f t="shared" ref="O149:O180" si="20">N149/N$147</f>
        <v>7.2463768115942032E-2</v>
      </c>
      <c r="P149" s="104"/>
      <c r="Q149" s="92"/>
      <c r="R149" s="92"/>
      <c r="S149" s="92"/>
      <c r="T149" s="92"/>
      <c r="U149" s="92"/>
      <c r="V149" s="92"/>
      <c r="W149" s="92"/>
      <c r="X149" s="109">
        <f t="shared" si="14"/>
        <v>0</v>
      </c>
      <c r="Y149" s="83"/>
      <c r="Z149" s="110">
        <f t="shared" si="15"/>
        <v>0</v>
      </c>
      <c r="AA149" s="111"/>
      <c r="AB149" s="92"/>
      <c r="AC149" s="92"/>
      <c r="AD149" s="92"/>
      <c r="AE149" s="92"/>
      <c r="AF149" s="92"/>
      <c r="AG149" s="92"/>
      <c r="AH149" s="92"/>
      <c r="AI149" s="109">
        <f t="shared" si="16"/>
        <v>0</v>
      </c>
      <c r="AJ149" s="83"/>
      <c r="AK149" s="110">
        <f t="shared" si="17"/>
        <v>0</v>
      </c>
      <c r="AL149" s="111"/>
      <c r="AM149" s="92"/>
      <c r="AN149" s="92">
        <v>1</v>
      </c>
      <c r="AO149" s="92"/>
      <c r="AP149" s="92"/>
      <c r="AQ149" s="92"/>
      <c r="AR149" s="92"/>
      <c r="AS149" s="92"/>
      <c r="AT149" s="92"/>
      <c r="AU149" s="92"/>
      <c r="AV149" s="109">
        <f t="shared" si="18"/>
        <v>25</v>
      </c>
      <c r="AW149" s="75"/>
      <c r="AX149" s="110">
        <f t="shared" si="19"/>
        <v>1.8115942028985508</v>
      </c>
      <c r="AY149" s="111"/>
      <c r="AZ149" s="93"/>
      <c r="BA149" s="94" t="s">
        <v>137</v>
      </c>
      <c r="BB149" s="71"/>
      <c r="BC149" s="54"/>
      <c r="BD149" s="41">
        <v>3</v>
      </c>
      <c r="BE149" s="52">
        <v>31</v>
      </c>
      <c r="BF149" s="62">
        <v>3121</v>
      </c>
      <c r="BG149" s="280" t="s">
        <v>52</v>
      </c>
    </row>
    <row r="150" spans="1:59" s="63" customFormat="1" ht="12.75" x14ac:dyDescent="0.2">
      <c r="A150" s="196">
        <v>3</v>
      </c>
      <c r="B150" s="197" t="s">
        <v>108</v>
      </c>
      <c r="C150" s="208">
        <v>31</v>
      </c>
      <c r="D150" s="209" t="s">
        <v>109</v>
      </c>
      <c r="E150" s="210">
        <v>3121</v>
      </c>
      <c r="F150" s="211" t="s">
        <v>133</v>
      </c>
      <c r="G150" s="231" t="s">
        <v>46</v>
      </c>
      <c r="H150" s="89"/>
      <c r="I150" s="90" t="s">
        <v>134</v>
      </c>
      <c r="J150" s="90" t="s">
        <v>135</v>
      </c>
      <c r="K150" s="90" t="s">
        <v>64</v>
      </c>
      <c r="L150" s="90" t="s">
        <v>1289</v>
      </c>
      <c r="M150" s="91"/>
      <c r="N150" s="108">
        <v>10</v>
      </c>
      <c r="O150" s="313">
        <f t="shared" si="20"/>
        <v>7.2463768115942032E-2</v>
      </c>
      <c r="P150" s="104"/>
      <c r="Q150" s="92"/>
      <c r="R150" s="92"/>
      <c r="S150" s="92"/>
      <c r="T150" s="92"/>
      <c r="U150" s="92"/>
      <c r="V150" s="92"/>
      <c r="W150" s="92"/>
      <c r="X150" s="109">
        <f t="shared" si="14"/>
        <v>0</v>
      </c>
      <c r="Y150" s="83"/>
      <c r="Z150" s="110">
        <f t="shared" si="15"/>
        <v>0</v>
      </c>
      <c r="AA150" s="111"/>
      <c r="AB150" s="92"/>
      <c r="AC150" s="92"/>
      <c r="AD150" s="92"/>
      <c r="AE150" s="92"/>
      <c r="AF150" s="92"/>
      <c r="AG150" s="92"/>
      <c r="AH150" s="92"/>
      <c r="AI150" s="109">
        <f t="shared" si="16"/>
        <v>0</v>
      </c>
      <c r="AJ150" s="83"/>
      <c r="AK150" s="110">
        <f t="shared" si="17"/>
        <v>0</v>
      </c>
      <c r="AL150" s="111"/>
      <c r="AM150" s="92"/>
      <c r="AN150" s="92">
        <v>1</v>
      </c>
      <c r="AO150" s="92"/>
      <c r="AP150" s="92"/>
      <c r="AQ150" s="92"/>
      <c r="AR150" s="92"/>
      <c r="AS150" s="92"/>
      <c r="AT150" s="92"/>
      <c r="AU150" s="92"/>
      <c r="AV150" s="109">
        <f t="shared" si="18"/>
        <v>25</v>
      </c>
      <c r="AW150" s="75"/>
      <c r="AX150" s="110">
        <f t="shared" si="19"/>
        <v>1.8115942028985508</v>
      </c>
      <c r="AY150" s="111"/>
      <c r="AZ150" s="93"/>
      <c r="BA150" s="94" t="s">
        <v>137</v>
      </c>
      <c r="BB150" s="71"/>
      <c r="BC150" s="54"/>
      <c r="BD150" s="41">
        <v>3</v>
      </c>
      <c r="BE150" s="52">
        <v>31</v>
      </c>
      <c r="BF150" s="62">
        <v>3121</v>
      </c>
      <c r="BG150" s="280" t="s">
        <v>52</v>
      </c>
    </row>
    <row r="151" spans="1:59" s="63" customFormat="1" ht="12.75" x14ac:dyDescent="0.2">
      <c r="A151" s="196">
        <v>3</v>
      </c>
      <c r="B151" s="197" t="s">
        <v>108</v>
      </c>
      <c r="C151" s="208">
        <v>31</v>
      </c>
      <c r="D151" s="209" t="s">
        <v>109</v>
      </c>
      <c r="E151" s="210">
        <v>3121</v>
      </c>
      <c r="F151" s="211" t="s">
        <v>133</v>
      </c>
      <c r="G151" s="231" t="s">
        <v>46</v>
      </c>
      <c r="H151" s="89"/>
      <c r="I151" s="90" t="s">
        <v>134</v>
      </c>
      <c r="J151" s="90" t="s">
        <v>135</v>
      </c>
      <c r="K151" s="90" t="s">
        <v>64</v>
      </c>
      <c r="L151" s="90" t="s">
        <v>395</v>
      </c>
      <c r="M151" s="91"/>
      <c r="N151" s="108">
        <v>5</v>
      </c>
      <c r="O151" s="313">
        <f t="shared" si="20"/>
        <v>3.6231884057971016E-2</v>
      </c>
      <c r="P151" s="104"/>
      <c r="Q151" s="92"/>
      <c r="R151" s="92"/>
      <c r="S151" s="92"/>
      <c r="T151" s="92"/>
      <c r="U151" s="92"/>
      <c r="V151" s="92"/>
      <c r="W151" s="92"/>
      <c r="X151" s="109">
        <f t="shared" si="14"/>
        <v>0</v>
      </c>
      <c r="Y151" s="83"/>
      <c r="Z151" s="110">
        <f t="shared" si="15"/>
        <v>0</v>
      </c>
      <c r="AA151" s="111"/>
      <c r="AB151" s="92"/>
      <c r="AC151" s="92"/>
      <c r="AD151" s="92"/>
      <c r="AE151" s="92"/>
      <c r="AF151" s="92"/>
      <c r="AG151" s="92"/>
      <c r="AH151" s="92"/>
      <c r="AI151" s="109">
        <f t="shared" si="16"/>
        <v>0</v>
      </c>
      <c r="AJ151" s="83"/>
      <c r="AK151" s="110">
        <f t="shared" si="17"/>
        <v>0</v>
      </c>
      <c r="AL151" s="111"/>
      <c r="AM151" s="92"/>
      <c r="AN151" s="92"/>
      <c r="AO151" s="92">
        <v>1</v>
      </c>
      <c r="AP151" s="92"/>
      <c r="AQ151" s="92"/>
      <c r="AR151" s="92"/>
      <c r="AS151" s="92"/>
      <c r="AT151" s="92"/>
      <c r="AU151" s="92"/>
      <c r="AV151" s="109">
        <f t="shared" si="18"/>
        <v>50</v>
      </c>
      <c r="AW151" s="75"/>
      <c r="AX151" s="110">
        <f t="shared" si="19"/>
        <v>1.8115942028985508</v>
      </c>
      <c r="AY151" s="111"/>
      <c r="AZ151" s="93"/>
      <c r="BA151" s="94" t="s">
        <v>137</v>
      </c>
      <c r="BB151" s="71"/>
      <c r="BC151" s="54"/>
      <c r="BD151" s="41">
        <v>3</v>
      </c>
      <c r="BE151" s="52">
        <v>31</v>
      </c>
      <c r="BF151" s="62">
        <v>3121</v>
      </c>
      <c r="BG151" s="280" t="s">
        <v>52</v>
      </c>
    </row>
    <row r="152" spans="1:59" s="63" customFormat="1" ht="12.75" x14ac:dyDescent="0.2">
      <c r="A152" s="196">
        <v>3</v>
      </c>
      <c r="B152" s="197" t="s">
        <v>108</v>
      </c>
      <c r="C152" s="208">
        <v>31</v>
      </c>
      <c r="D152" s="209" t="s">
        <v>109</v>
      </c>
      <c r="E152" s="210">
        <v>3121</v>
      </c>
      <c r="F152" s="211" t="s">
        <v>133</v>
      </c>
      <c r="G152" s="231" t="s">
        <v>46</v>
      </c>
      <c r="H152" s="89"/>
      <c r="I152" s="90" t="s">
        <v>134</v>
      </c>
      <c r="J152" s="90" t="s">
        <v>135</v>
      </c>
      <c r="K152" s="90" t="s">
        <v>64</v>
      </c>
      <c r="L152" s="90" t="s">
        <v>1290</v>
      </c>
      <c r="M152" s="91"/>
      <c r="N152" s="108">
        <v>0</v>
      </c>
      <c r="O152" s="313">
        <f t="shared" si="20"/>
        <v>0</v>
      </c>
      <c r="P152" s="104"/>
      <c r="Q152" s="92"/>
      <c r="R152" s="92"/>
      <c r="S152" s="92"/>
      <c r="T152" s="92"/>
      <c r="U152" s="92"/>
      <c r="V152" s="92"/>
      <c r="W152" s="92"/>
      <c r="X152" s="109">
        <f t="shared" si="14"/>
        <v>0</v>
      </c>
      <c r="Y152" s="83"/>
      <c r="Z152" s="110">
        <f t="shared" si="15"/>
        <v>0</v>
      </c>
      <c r="AA152" s="111"/>
      <c r="AB152" s="92"/>
      <c r="AC152" s="92"/>
      <c r="AD152" s="92"/>
      <c r="AE152" s="92"/>
      <c r="AF152" s="92"/>
      <c r="AG152" s="92"/>
      <c r="AH152" s="92"/>
      <c r="AI152" s="109">
        <f t="shared" si="16"/>
        <v>0</v>
      </c>
      <c r="AJ152" s="83"/>
      <c r="AK152" s="110">
        <f t="shared" si="17"/>
        <v>0</v>
      </c>
      <c r="AL152" s="111"/>
      <c r="AM152" s="92"/>
      <c r="AN152" s="92"/>
      <c r="AO152" s="92"/>
      <c r="AP152" s="92"/>
      <c r="AQ152" s="92">
        <v>1</v>
      </c>
      <c r="AR152" s="92"/>
      <c r="AS152" s="92"/>
      <c r="AT152" s="92"/>
      <c r="AU152" s="92"/>
      <c r="AV152" s="109">
        <f t="shared" si="18"/>
        <v>250</v>
      </c>
      <c r="AW152" s="75"/>
      <c r="AX152" s="110">
        <f t="shared" si="19"/>
        <v>0</v>
      </c>
      <c r="AY152" s="111"/>
      <c r="AZ152" s="93"/>
      <c r="BA152" s="94" t="s">
        <v>137</v>
      </c>
      <c r="BB152" s="71"/>
      <c r="BC152" s="54"/>
      <c r="BD152" s="41">
        <v>3</v>
      </c>
      <c r="BE152" s="52">
        <v>31</v>
      </c>
      <c r="BF152" s="62">
        <v>3121</v>
      </c>
      <c r="BG152" s="280" t="s">
        <v>52</v>
      </c>
    </row>
    <row r="153" spans="1:59" s="63" customFormat="1" ht="12.75" x14ac:dyDescent="0.2">
      <c r="A153" s="196">
        <v>3</v>
      </c>
      <c r="B153" s="197" t="s">
        <v>108</v>
      </c>
      <c r="C153" s="208">
        <v>31</v>
      </c>
      <c r="D153" s="209" t="s">
        <v>109</v>
      </c>
      <c r="E153" s="210">
        <v>3121</v>
      </c>
      <c r="F153" s="211" t="s">
        <v>133</v>
      </c>
      <c r="G153" s="231" t="s">
        <v>46</v>
      </c>
      <c r="H153" s="89"/>
      <c r="I153" s="90" t="s">
        <v>134</v>
      </c>
      <c r="J153" s="90" t="s">
        <v>135</v>
      </c>
      <c r="K153" s="90" t="s">
        <v>64</v>
      </c>
      <c r="L153" s="90" t="s">
        <v>1291</v>
      </c>
      <c r="M153" s="91"/>
      <c r="N153" s="108">
        <v>0</v>
      </c>
      <c r="O153" s="313">
        <f t="shared" si="20"/>
        <v>0</v>
      </c>
      <c r="P153" s="104"/>
      <c r="Q153" s="92"/>
      <c r="R153" s="92"/>
      <c r="S153" s="92"/>
      <c r="T153" s="92"/>
      <c r="U153" s="92"/>
      <c r="V153" s="92"/>
      <c r="W153" s="92"/>
      <c r="X153" s="109">
        <f t="shared" si="14"/>
        <v>0</v>
      </c>
      <c r="Y153" s="83"/>
      <c r="Z153" s="110">
        <f t="shared" si="15"/>
        <v>0</v>
      </c>
      <c r="AA153" s="111"/>
      <c r="AB153" s="92"/>
      <c r="AC153" s="92"/>
      <c r="AD153" s="92"/>
      <c r="AE153" s="92"/>
      <c r="AF153" s="92"/>
      <c r="AG153" s="92"/>
      <c r="AH153" s="92"/>
      <c r="AI153" s="109">
        <f t="shared" si="16"/>
        <v>0</v>
      </c>
      <c r="AJ153" s="83"/>
      <c r="AK153" s="110">
        <f t="shared" si="17"/>
        <v>0</v>
      </c>
      <c r="AL153" s="111"/>
      <c r="AM153" s="92"/>
      <c r="AN153" s="92"/>
      <c r="AO153" s="92"/>
      <c r="AP153" s="92"/>
      <c r="AQ153" s="92"/>
      <c r="AR153" s="92">
        <v>1</v>
      </c>
      <c r="AS153" s="92"/>
      <c r="AT153" s="92"/>
      <c r="AU153" s="92"/>
      <c r="AV153" s="109">
        <f t="shared" si="18"/>
        <v>500</v>
      </c>
      <c r="AW153" s="75"/>
      <c r="AX153" s="110">
        <f t="shared" si="19"/>
        <v>0</v>
      </c>
      <c r="AY153" s="111"/>
      <c r="AZ153" s="93"/>
      <c r="BA153" s="94" t="s">
        <v>137</v>
      </c>
      <c r="BB153" s="71"/>
      <c r="BC153" s="54"/>
      <c r="BD153" s="41">
        <v>3</v>
      </c>
      <c r="BE153" s="52">
        <v>31</v>
      </c>
      <c r="BF153" s="62">
        <v>3121</v>
      </c>
      <c r="BG153" s="280" t="s">
        <v>52</v>
      </c>
    </row>
    <row r="154" spans="1:59" s="63" customFormat="1" ht="12.75" x14ac:dyDescent="0.2">
      <c r="A154" s="196">
        <v>3</v>
      </c>
      <c r="B154" s="197" t="s">
        <v>108</v>
      </c>
      <c r="C154" s="208">
        <v>31</v>
      </c>
      <c r="D154" s="209" t="s">
        <v>109</v>
      </c>
      <c r="E154" s="210">
        <v>3121</v>
      </c>
      <c r="F154" s="211" t="s">
        <v>133</v>
      </c>
      <c r="G154" s="231" t="s">
        <v>46</v>
      </c>
      <c r="H154" s="89"/>
      <c r="I154" s="90" t="s">
        <v>134</v>
      </c>
      <c r="J154" s="90" t="s">
        <v>135</v>
      </c>
      <c r="K154" s="90" t="s">
        <v>64</v>
      </c>
      <c r="L154" s="90" t="s">
        <v>202</v>
      </c>
      <c r="M154" s="91"/>
      <c r="N154" s="108">
        <v>0</v>
      </c>
      <c r="O154" s="313">
        <f t="shared" si="20"/>
        <v>0</v>
      </c>
      <c r="P154" s="104"/>
      <c r="Q154" s="92"/>
      <c r="R154" s="92"/>
      <c r="S154" s="92"/>
      <c r="T154" s="92"/>
      <c r="U154" s="92"/>
      <c r="V154" s="92"/>
      <c r="W154" s="92"/>
      <c r="X154" s="109">
        <f t="shared" si="14"/>
        <v>0</v>
      </c>
      <c r="Y154" s="83"/>
      <c r="Z154" s="110">
        <f t="shared" si="15"/>
        <v>0</v>
      </c>
      <c r="AA154" s="111"/>
      <c r="AB154" s="92"/>
      <c r="AC154" s="92"/>
      <c r="AD154" s="92"/>
      <c r="AE154" s="92"/>
      <c r="AF154" s="92"/>
      <c r="AG154" s="92"/>
      <c r="AH154" s="92"/>
      <c r="AI154" s="109">
        <f t="shared" si="16"/>
        <v>0</v>
      </c>
      <c r="AJ154" s="83"/>
      <c r="AK154" s="110">
        <f t="shared" si="17"/>
        <v>0</v>
      </c>
      <c r="AL154" s="111"/>
      <c r="AM154" s="92"/>
      <c r="AN154" s="92"/>
      <c r="AO154" s="92"/>
      <c r="AP154" s="92"/>
      <c r="AQ154" s="92"/>
      <c r="AR154" s="92">
        <v>1</v>
      </c>
      <c r="AS154" s="92"/>
      <c r="AT154" s="92"/>
      <c r="AU154" s="92"/>
      <c r="AV154" s="109">
        <f t="shared" si="18"/>
        <v>500</v>
      </c>
      <c r="AW154" s="75"/>
      <c r="AX154" s="110">
        <f t="shared" si="19"/>
        <v>0</v>
      </c>
      <c r="AY154" s="111"/>
      <c r="AZ154" s="93"/>
      <c r="BA154" s="94" t="s">
        <v>137</v>
      </c>
      <c r="BB154" s="71"/>
      <c r="BC154" s="54"/>
      <c r="BD154" s="41">
        <v>3</v>
      </c>
      <c r="BE154" s="52">
        <v>31</v>
      </c>
      <c r="BF154" s="62">
        <v>3121</v>
      </c>
      <c r="BG154" s="280" t="s">
        <v>52</v>
      </c>
    </row>
    <row r="155" spans="1:59" s="63" customFormat="1" ht="12.75" x14ac:dyDescent="0.2">
      <c r="A155" s="196">
        <v>3</v>
      </c>
      <c r="B155" s="197" t="s">
        <v>108</v>
      </c>
      <c r="C155" s="208">
        <v>31</v>
      </c>
      <c r="D155" s="209" t="s">
        <v>109</v>
      </c>
      <c r="E155" s="210">
        <v>3121</v>
      </c>
      <c r="F155" s="211" t="s">
        <v>133</v>
      </c>
      <c r="G155" s="231" t="s">
        <v>46</v>
      </c>
      <c r="H155" s="89"/>
      <c r="I155" s="90" t="s">
        <v>134</v>
      </c>
      <c r="J155" s="90" t="s">
        <v>135</v>
      </c>
      <c r="K155" s="90" t="s">
        <v>64</v>
      </c>
      <c r="L155" s="90" t="s">
        <v>1292</v>
      </c>
      <c r="M155" s="91"/>
      <c r="N155" s="108">
        <v>0</v>
      </c>
      <c r="O155" s="313">
        <f t="shared" ref="O155:O161" si="21">N155/N$147</f>
        <v>0</v>
      </c>
      <c r="P155" s="104"/>
      <c r="Q155" s="92"/>
      <c r="R155" s="92"/>
      <c r="S155" s="92"/>
      <c r="T155" s="92"/>
      <c r="U155" s="92"/>
      <c r="V155" s="92"/>
      <c r="W155" s="92"/>
      <c r="X155" s="109">
        <f t="shared" ref="X155:X161" si="22">P155*P$7+Q155*Q$7+R155*R$7+S155*S$7+T155*T$7+U155*U$7+V155*V$7+W155*W$7</f>
        <v>0</v>
      </c>
      <c r="Y155" s="83"/>
      <c r="Z155" s="110">
        <f t="shared" ref="Z155:Z161" si="23">X155*$O155</f>
        <v>0</v>
      </c>
      <c r="AA155" s="111"/>
      <c r="AB155" s="92"/>
      <c r="AC155" s="92"/>
      <c r="AD155" s="92"/>
      <c r="AE155" s="92"/>
      <c r="AF155" s="92"/>
      <c r="AG155" s="92"/>
      <c r="AH155" s="92"/>
      <c r="AI155" s="109">
        <f t="shared" ref="AI155:AI161" si="24">AB155*AB$7+AC155*AC$7+AD155*AD$7+AE155*AE$7+AF155*AF$7+AG155*AG$7+AH155*AH$7</f>
        <v>0</v>
      </c>
      <c r="AJ155" s="83"/>
      <c r="AK155" s="110">
        <f t="shared" ref="AK155:AK161" si="25">AI155*$O155</f>
        <v>0</v>
      </c>
      <c r="AL155" s="111"/>
      <c r="AM155" s="92"/>
      <c r="AN155" s="92"/>
      <c r="AO155" s="92"/>
      <c r="AP155" s="92"/>
      <c r="AQ155" s="92">
        <v>1</v>
      </c>
      <c r="AR155" s="92"/>
      <c r="AS155" s="92"/>
      <c r="AT155" s="92"/>
      <c r="AU155" s="92"/>
      <c r="AV155" s="109">
        <f t="shared" ref="AV155:AV161" si="26">AM155*AM$7+AN155*AN$7+AO155*AO$7+AP155*AP$7+AQ155*AQ$7+AR155*AR$7+AS155*AS$7+AT155*AT$7+AU155*AU$7</f>
        <v>250</v>
      </c>
      <c r="AW155" s="75"/>
      <c r="AX155" s="110">
        <f t="shared" ref="AX155:AX161" si="27">AV155*$O155</f>
        <v>0</v>
      </c>
      <c r="AY155" s="111"/>
      <c r="AZ155" s="93"/>
      <c r="BA155" s="94" t="s">
        <v>137</v>
      </c>
      <c r="BB155" s="71"/>
      <c r="BC155" s="54"/>
      <c r="BD155" s="41">
        <v>3</v>
      </c>
      <c r="BE155" s="52">
        <v>31</v>
      </c>
      <c r="BF155" s="62">
        <v>3121</v>
      </c>
      <c r="BG155" s="280" t="s">
        <v>52</v>
      </c>
    </row>
    <row r="156" spans="1:59" s="63" customFormat="1" ht="12.75" x14ac:dyDescent="0.2">
      <c r="A156" s="196">
        <v>3</v>
      </c>
      <c r="B156" s="197" t="s">
        <v>108</v>
      </c>
      <c r="C156" s="208">
        <v>31</v>
      </c>
      <c r="D156" s="209" t="s">
        <v>109</v>
      </c>
      <c r="E156" s="210">
        <v>3121</v>
      </c>
      <c r="F156" s="211" t="s">
        <v>133</v>
      </c>
      <c r="G156" s="231" t="s">
        <v>46</v>
      </c>
      <c r="H156" s="89"/>
      <c r="I156" s="90" t="s">
        <v>134</v>
      </c>
      <c r="J156" s="90" t="s">
        <v>135</v>
      </c>
      <c r="K156" s="90" t="s">
        <v>64</v>
      </c>
      <c r="L156" s="90" t="s">
        <v>1293</v>
      </c>
      <c r="M156" s="91"/>
      <c r="N156" s="108">
        <v>0</v>
      </c>
      <c r="O156" s="313">
        <f t="shared" si="21"/>
        <v>0</v>
      </c>
      <c r="P156" s="104"/>
      <c r="Q156" s="92"/>
      <c r="R156" s="92"/>
      <c r="S156" s="92"/>
      <c r="T156" s="92"/>
      <c r="U156" s="92"/>
      <c r="V156" s="92"/>
      <c r="W156" s="92"/>
      <c r="X156" s="109">
        <f t="shared" si="22"/>
        <v>0</v>
      </c>
      <c r="Y156" s="83"/>
      <c r="Z156" s="110">
        <f t="shared" si="23"/>
        <v>0</v>
      </c>
      <c r="AA156" s="111"/>
      <c r="AB156" s="92"/>
      <c r="AC156" s="92"/>
      <c r="AD156" s="92"/>
      <c r="AE156" s="92"/>
      <c r="AF156" s="92"/>
      <c r="AG156" s="92"/>
      <c r="AH156" s="92"/>
      <c r="AI156" s="109">
        <f t="shared" si="24"/>
        <v>0</v>
      </c>
      <c r="AJ156" s="83"/>
      <c r="AK156" s="110">
        <f t="shared" si="25"/>
        <v>0</v>
      </c>
      <c r="AL156" s="111"/>
      <c r="AM156" s="92"/>
      <c r="AN156" s="92"/>
      <c r="AO156" s="92"/>
      <c r="AP156" s="92"/>
      <c r="AQ156" s="92">
        <v>1</v>
      </c>
      <c r="AR156" s="92"/>
      <c r="AS156" s="92"/>
      <c r="AT156" s="92"/>
      <c r="AU156" s="92"/>
      <c r="AV156" s="109">
        <f t="shared" si="26"/>
        <v>250</v>
      </c>
      <c r="AW156" s="75"/>
      <c r="AX156" s="110">
        <f t="shared" si="27"/>
        <v>0</v>
      </c>
      <c r="AY156" s="111"/>
      <c r="AZ156" s="93"/>
      <c r="BA156" s="94" t="s">
        <v>137</v>
      </c>
      <c r="BB156" s="71"/>
      <c r="BC156" s="54"/>
      <c r="BD156" s="41">
        <v>3</v>
      </c>
      <c r="BE156" s="52">
        <v>31</v>
      </c>
      <c r="BF156" s="62">
        <v>3121</v>
      </c>
      <c r="BG156" s="280" t="s">
        <v>52</v>
      </c>
    </row>
    <row r="157" spans="1:59" s="63" customFormat="1" ht="12.75" x14ac:dyDescent="0.2">
      <c r="A157" s="196">
        <v>3</v>
      </c>
      <c r="B157" s="197" t="s">
        <v>108</v>
      </c>
      <c r="C157" s="208">
        <v>31</v>
      </c>
      <c r="D157" s="209" t="s">
        <v>109</v>
      </c>
      <c r="E157" s="210">
        <v>3121</v>
      </c>
      <c r="F157" s="211" t="s">
        <v>133</v>
      </c>
      <c r="G157" s="231" t="s">
        <v>46</v>
      </c>
      <c r="H157" s="89"/>
      <c r="I157" s="90" t="s">
        <v>134</v>
      </c>
      <c r="J157" s="90" t="s">
        <v>135</v>
      </c>
      <c r="K157" s="90" t="s">
        <v>64</v>
      </c>
      <c r="L157" s="90" t="s">
        <v>361</v>
      </c>
      <c r="M157" s="91"/>
      <c r="N157" s="108">
        <v>0</v>
      </c>
      <c r="O157" s="313">
        <f t="shared" si="21"/>
        <v>0</v>
      </c>
      <c r="P157" s="104"/>
      <c r="Q157" s="92"/>
      <c r="R157" s="92"/>
      <c r="S157" s="92"/>
      <c r="T157" s="92"/>
      <c r="U157" s="92"/>
      <c r="V157" s="92"/>
      <c r="W157" s="92"/>
      <c r="X157" s="109">
        <f t="shared" si="22"/>
        <v>0</v>
      </c>
      <c r="Y157" s="83"/>
      <c r="Z157" s="110">
        <f t="shared" si="23"/>
        <v>0</v>
      </c>
      <c r="AA157" s="111"/>
      <c r="AB157" s="92"/>
      <c r="AC157" s="92"/>
      <c r="AD157" s="92"/>
      <c r="AE157" s="92"/>
      <c r="AF157" s="92"/>
      <c r="AG157" s="92"/>
      <c r="AH157" s="92"/>
      <c r="AI157" s="109">
        <f t="shared" si="24"/>
        <v>0</v>
      </c>
      <c r="AJ157" s="83"/>
      <c r="AK157" s="110">
        <f t="shared" si="25"/>
        <v>0</v>
      </c>
      <c r="AL157" s="111"/>
      <c r="AM157" s="92"/>
      <c r="AN157" s="92"/>
      <c r="AO157" s="92"/>
      <c r="AP157" s="92"/>
      <c r="AQ157" s="92">
        <v>1</v>
      </c>
      <c r="AR157" s="92"/>
      <c r="AS157" s="92"/>
      <c r="AT157" s="92"/>
      <c r="AU157" s="92"/>
      <c r="AV157" s="109">
        <f t="shared" si="26"/>
        <v>250</v>
      </c>
      <c r="AW157" s="75"/>
      <c r="AX157" s="110">
        <f t="shared" si="27"/>
        <v>0</v>
      </c>
      <c r="AY157" s="111"/>
      <c r="AZ157" s="93"/>
      <c r="BA157" s="94" t="s">
        <v>137</v>
      </c>
      <c r="BB157" s="71"/>
      <c r="BC157" s="54"/>
      <c r="BD157" s="41">
        <v>3</v>
      </c>
      <c r="BE157" s="52">
        <v>31</v>
      </c>
      <c r="BF157" s="62">
        <v>3121</v>
      </c>
      <c r="BG157" s="280" t="s">
        <v>52</v>
      </c>
    </row>
    <row r="158" spans="1:59" s="63" customFormat="1" ht="12.75" x14ac:dyDescent="0.2">
      <c r="A158" s="196">
        <v>3</v>
      </c>
      <c r="B158" s="197" t="s">
        <v>108</v>
      </c>
      <c r="C158" s="208">
        <v>31</v>
      </c>
      <c r="D158" s="209" t="s">
        <v>109</v>
      </c>
      <c r="E158" s="210">
        <v>3121</v>
      </c>
      <c r="F158" s="211" t="s">
        <v>133</v>
      </c>
      <c r="G158" s="231" t="s">
        <v>46</v>
      </c>
      <c r="H158" s="89"/>
      <c r="I158" s="90" t="s">
        <v>1294</v>
      </c>
      <c r="J158" s="90" t="s">
        <v>135</v>
      </c>
      <c r="K158" s="90" t="s">
        <v>64</v>
      </c>
      <c r="L158" s="90" t="s">
        <v>1295</v>
      </c>
      <c r="M158" s="91" t="s">
        <v>145</v>
      </c>
      <c r="N158" s="108">
        <v>10</v>
      </c>
      <c r="O158" s="313">
        <f t="shared" si="21"/>
        <v>7.2463768115942032E-2</v>
      </c>
      <c r="P158" s="104"/>
      <c r="Q158" s="92"/>
      <c r="R158" s="92"/>
      <c r="S158" s="92"/>
      <c r="T158" s="92"/>
      <c r="U158" s="92"/>
      <c r="V158" s="92"/>
      <c r="W158" s="92"/>
      <c r="X158" s="109">
        <f t="shared" si="22"/>
        <v>0</v>
      </c>
      <c r="Y158" s="83"/>
      <c r="Z158" s="110">
        <f t="shared" si="23"/>
        <v>0</v>
      </c>
      <c r="AA158" s="111"/>
      <c r="AB158" s="92"/>
      <c r="AC158" s="92"/>
      <c r="AD158" s="92"/>
      <c r="AE158" s="92"/>
      <c r="AF158" s="92"/>
      <c r="AG158" s="92"/>
      <c r="AH158" s="92"/>
      <c r="AI158" s="109">
        <f t="shared" si="24"/>
        <v>0</v>
      </c>
      <c r="AJ158" s="83"/>
      <c r="AK158" s="110">
        <f t="shared" si="25"/>
        <v>0</v>
      </c>
      <c r="AL158" s="111"/>
      <c r="AM158" s="92"/>
      <c r="AN158" s="92">
        <v>1</v>
      </c>
      <c r="AO158" s="92"/>
      <c r="AP158" s="92"/>
      <c r="AQ158" s="92"/>
      <c r="AR158" s="92"/>
      <c r="AS158" s="92"/>
      <c r="AT158" s="92"/>
      <c r="AU158" s="92"/>
      <c r="AV158" s="109">
        <f t="shared" si="26"/>
        <v>25</v>
      </c>
      <c r="AW158" s="75"/>
      <c r="AX158" s="110">
        <f t="shared" si="27"/>
        <v>1.8115942028985508</v>
      </c>
      <c r="AY158" s="111"/>
      <c r="AZ158" s="93"/>
      <c r="BA158" s="94" t="s">
        <v>137</v>
      </c>
      <c r="BB158" s="71"/>
      <c r="BC158" s="54"/>
      <c r="BD158" s="41">
        <v>3</v>
      </c>
      <c r="BE158" s="52">
        <v>31</v>
      </c>
      <c r="BF158" s="62">
        <v>3121</v>
      </c>
      <c r="BG158" s="280" t="s">
        <v>52</v>
      </c>
    </row>
    <row r="159" spans="1:59" s="63" customFormat="1" ht="12.75" x14ac:dyDescent="0.2">
      <c r="A159" s="196">
        <v>3</v>
      </c>
      <c r="B159" s="197" t="s">
        <v>108</v>
      </c>
      <c r="C159" s="208">
        <v>31</v>
      </c>
      <c r="D159" s="209" t="s">
        <v>109</v>
      </c>
      <c r="E159" s="210">
        <v>3121</v>
      </c>
      <c r="F159" s="211" t="s">
        <v>133</v>
      </c>
      <c r="G159" s="231" t="s">
        <v>46</v>
      </c>
      <c r="H159" s="89"/>
      <c r="I159" s="90" t="s">
        <v>1296</v>
      </c>
      <c r="J159" s="90" t="s">
        <v>135</v>
      </c>
      <c r="K159" s="90" t="s">
        <v>64</v>
      </c>
      <c r="L159" s="90" t="s">
        <v>207</v>
      </c>
      <c r="M159" s="91" t="s">
        <v>146</v>
      </c>
      <c r="N159" s="108">
        <v>1</v>
      </c>
      <c r="O159" s="313">
        <f t="shared" si="21"/>
        <v>7.246376811594203E-3</v>
      </c>
      <c r="P159" s="104"/>
      <c r="Q159" s="92"/>
      <c r="R159" s="92"/>
      <c r="S159" s="92"/>
      <c r="T159" s="92"/>
      <c r="U159" s="92"/>
      <c r="V159" s="92"/>
      <c r="W159" s="92"/>
      <c r="X159" s="109">
        <f t="shared" si="22"/>
        <v>0</v>
      </c>
      <c r="Y159" s="83"/>
      <c r="Z159" s="110">
        <f t="shared" si="23"/>
        <v>0</v>
      </c>
      <c r="AA159" s="111"/>
      <c r="AB159" s="92"/>
      <c r="AC159" s="92"/>
      <c r="AD159" s="92"/>
      <c r="AE159" s="92"/>
      <c r="AF159" s="92"/>
      <c r="AG159" s="92"/>
      <c r="AH159" s="92"/>
      <c r="AI159" s="109">
        <f t="shared" si="24"/>
        <v>0</v>
      </c>
      <c r="AJ159" s="83"/>
      <c r="AK159" s="110">
        <f t="shared" si="25"/>
        <v>0</v>
      </c>
      <c r="AL159" s="111"/>
      <c r="AM159" s="92"/>
      <c r="AN159" s="92"/>
      <c r="AO159" s="92"/>
      <c r="AP159" s="92">
        <v>1</v>
      </c>
      <c r="AQ159" s="92"/>
      <c r="AR159" s="92"/>
      <c r="AS159" s="92"/>
      <c r="AT159" s="92"/>
      <c r="AU159" s="92"/>
      <c r="AV159" s="109">
        <f t="shared" si="26"/>
        <v>100</v>
      </c>
      <c r="AW159" s="75"/>
      <c r="AX159" s="110">
        <f t="shared" si="27"/>
        <v>0.72463768115942029</v>
      </c>
      <c r="AY159" s="111"/>
      <c r="AZ159" s="93"/>
      <c r="BA159" s="94" t="s">
        <v>137</v>
      </c>
      <c r="BB159" s="71"/>
      <c r="BC159" s="54"/>
      <c r="BD159" s="41">
        <v>3</v>
      </c>
      <c r="BE159" s="52">
        <v>31</v>
      </c>
      <c r="BF159" s="62">
        <v>3121</v>
      </c>
      <c r="BG159" s="280" t="s">
        <v>52</v>
      </c>
    </row>
    <row r="160" spans="1:59" s="63" customFormat="1" ht="12.75" x14ac:dyDescent="0.2">
      <c r="A160" s="196">
        <v>3</v>
      </c>
      <c r="B160" s="197" t="s">
        <v>108</v>
      </c>
      <c r="C160" s="208">
        <v>31</v>
      </c>
      <c r="D160" s="209" t="s">
        <v>109</v>
      </c>
      <c r="E160" s="210">
        <v>3121</v>
      </c>
      <c r="F160" s="211" t="s">
        <v>133</v>
      </c>
      <c r="G160" s="231" t="s">
        <v>46</v>
      </c>
      <c r="H160" s="89"/>
      <c r="I160" s="90" t="s">
        <v>1297</v>
      </c>
      <c r="J160" s="90" t="s">
        <v>135</v>
      </c>
      <c r="K160" s="90" t="s">
        <v>64</v>
      </c>
      <c r="L160" s="90" t="s">
        <v>1298</v>
      </c>
      <c r="M160" s="91" t="s">
        <v>1299</v>
      </c>
      <c r="N160" s="108">
        <v>10</v>
      </c>
      <c r="O160" s="313">
        <f t="shared" si="21"/>
        <v>7.2463768115942032E-2</v>
      </c>
      <c r="P160" s="104"/>
      <c r="Q160" s="92"/>
      <c r="R160" s="92"/>
      <c r="S160" s="92"/>
      <c r="T160" s="92"/>
      <c r="U160" s="92"/>
      <c r="V160" s="92"/>
      <c r="W160" s="92"/>
      <c r="X160" s="109">
        <f t="shared" si="22"/>
        <v>0</v>
      </c>
      <c r="Y160" s="83"/>
      <c r="Z160" s="110">
        <f t="shared" si="23"/>
        <v>0</v>
      </c>
      <c r="AA160" s="111"/>
      <c r="AB160" s="92"/>
      <c r="AC160" s="92"/>
      <c r="AD160" s="92"/>
      <c r="AE160" s="92"/>
      <c r="AF160" s="92"/>
      <c r="AG160" s="92"/>
      <c r="AH160" s="92"/>
      <c r="AI160" s="109">
        <f t="shared" si="24"/>
        <v>0</v>
      </c>
      <c r="AJ160" s="83"/>
      <c r="AK160" s="110">
        <f t="shared" si="25"/>
        <v>0</v>
      </c>
      <c r="AL160" s="111"/>
      <c r="AM160" s="92"/>
      <c r="AN160" s="92">
        <v>1</v>
      </c>
      <c r="AO160" s="92"/>
      <c r="AP160" s="92"/>
      <c r="AQ160" s="92"/>
      <c r="AR160" s="92"/>
      <c r="AS160" s="92"/>
      <c r="AT160" s="92"/>
      <c r="AU160" s="92"/>
      <c r="AV160" s="109">
        <f t="shared" si="26"/>
        <v>25</v>
      </c>
      <c r="AW160" s="75"/>
      <c r="AX160" s="110">
        <f t="shared" si="27"/>
        <v>1.8115942028985508</v>
      </c>
      <c r="AY160" s="111"/>
      <c r="AZ160" s="93"/>
      <c r="BA160" s="94" t="s">
        <v>137</v>
      </c>
      <c r="BB160" s="71"/>
      <c r="BC160" s="54"/>
      <c r="BD160" s="41">
        <v>3</v>
      </c>
      <c r="BE160" s="52">
        <v>31</v>
      </c>
      <c r="BF160" s="62">
        <v>3121</v>
      </c>
      <c r="BG160" s="280" t="s">
        <v>52</v>
      </c>
    </row>
    <row r="161" spans="1:59" s="63" customFormat="1" ht="12.75" x14ac:dyDescent="0.2">
      <c r="A161" s="196">
        <v>3</v>
      </c>
      <c r="B161" s="197" t="s">
        <v>108</v>
      </c>
      <c r="C161" s="208">
        <v>31</v>
      </c>
      <c r="D161" s="209" t="s">
        <v>109</v>
      </c>
      <c r="E161" s="210">
        <v>3121</v>
      </c>
      <c r="F161" s="211" t="s">
        <v>133</v>
      </c>
      <c r="G161" s="231" t="s">
        <v>46</v>
      </c>
      <c r="H161" s="89"/>
      <c r="I161" s="90" t="s">
        <v>1297</v>
      </c>
      <c r="J161" s="90" t="s">
        <v>135</v>
      </c>
      <c r="K161" s="90" t="s">
        <v>64</v>
      </c>
      <c r="L161" s="90" t="s">
        <v>1298</v>
      </c>
      <c r="M161" s="91" t="s">
        <v>1300</v>
      </c>
      <c r="N161" s="108">
        <v>10</v>
      </c>
      <c r="O161" s="313">
        <f t="shared" si="21"/>
        <v>7.2463768115942032E-2</v>
      </c>
      <c r="P161" s="104"/>
      <c r="Q161" s="92"/>
      <c r="R161" s="92"/>
      <c r="S161" s="92"/>
      <c r="T161" s="92"/>
      <c r="U161" s="92"/>
      <c r="V161" s="92"/>
      <c r="W161" s="92"/>
      <c r="X161" s="109">
        <f t="shared" si="22"/>
        <v>0</v>
      </c>
      <c r="Y161" s="83"/>
      <c r="Z161" s="110">
        <f t="shared" si="23"/>
        <v>0</v>
      </c>
      <c r="AA161" s="111"/>
      <c r="AB161" s="92"/>
      <c r="AC161" s="92"/>
      <c r="AD161" s="92"/>
      <c r="AE161" s="92"/>
      <c r="AF161" s="92"/>
      <c r="AG161" s="92"/>
      <c r="AH161" s="92"/>
      <c r="AI161" s="109">
        <f t="shared" si="24"/>
        <v>0</v>
      </c>
      <c r="AJ161" s="83"/>
      <c r="AK161" s="110">
        <f t="shared" si="25"/>
        <v>0</v>
      </c>
      <c r="AL161" s="111"/>
      <c r="AM161" s="92"/>
      <c r="AN161" s="92">
        <v>1</v>
      </c>
      <c r="AO161" s="92"/>
      <c r="AP161" s="92"/>
      <c r="AQ161" s="92"/>
      <c r="AR161" s="92"/>
      <c r="AS161" s="92"/>
      <c r="AT161" s="92"/>
      <c r="AU161" s="92"/>
      <c r="AV161" s="109">
        <f t="shared" si="26"/>
        <v>25</v>
      </c>
      <c r="AW161" s="75"/>
      <c r="AX161" s="110">
        <f t="shared" si="27"/>
        <v>1.8115942028985508</v>
      </c>
      <c r="AY161" s="111"/>
      <c r="AZ161" s="93"/>
      <c r="BA161" s="94" t="s">
        <v>137</v>
      </c>
      <c r="BB161" s="71"/>
      <c r="BC161" s="54"/>
      <c r="BD161" s="41">
        <v>3</v>
      </c>
      <c r="BE161" s="52">
        <v>31</v>
      </c>
      <c r="BF161" s="62">
        <v>3121</v>
      </c>
      <c r="BG161" s="280" t="s">
        <v>52</v>
      </c>
    </row>
    <row r="162" spans="1:59" s="63" customFormat="1" ht="12.75" x14ac:dyDescent="0.2">
      <c r="A162" s="196">
        <v>3</v>
      </c>
      <c r="B162" s="197" t="s">
        <v>108</v>
      </c>
      <c r="C162" s="208">
        <v>31</v>
      </c>
      <c r="D162" s="209" t="s">
        <v>109</v>
      </c>
      <c r="E162" s="210">
        <v>3121</v>
      </c>
      <c r="F162" s="211" t="s">
        <v>133</v>
      </c>
      <c r="G162" s="231" t="s">
        <v>46</v>
      </c>
      <c r="H162" s="89"/>
      <c r="I162" s="90" t="s">
        <v>1297</v>
      </c>
      <c r="J162" s="90" t="s">
        <v>135</v>
      </c>
      <c r="K162" s="90" t="s">
        <v>64</v>
      </c>
      <c r="L162" s="90" t="s">
        <v>1301</v>
      </c>
      <c r="M162" s="91"/>
      <c r="N162" s="108">
        <v>10</v>
      </c>
      <c r="O162" s="313">
        <f t="shared" si="20"/>
        <v>7.2463768115942032E-2</v>
      </c>
      <c r="P162" s="104"/>
      <c r="Q162" s="92"/>
      <c r="R162" s="92"/>
      <c r="S162" s="92"/>
      <c r="T162" s="92"/>
      <c r="U162" s="92"/>
      <c r="V162" s="92"/>
      <c r="W162" s="92"/>
      <c r="X162" s="109">
        <f t="shared" si="14"/>
        <v>0</v>
      </c>
      <c r="Y162" s="83"/>
      <c r="Z162" s="110">
        <f t="shared" si="15"/>
        <v>0</v>
      </c>
      <c r="AA162" s="111"/>
      <c r="AB162" s="92"/>
      <c r="AC162" s="92"/>
      <c r="AD162" s="92"/>
      <c r="AE162" s="92"/>
      <c r="AF162" s="92"/>
      <c r="AG162" s="92"/>
      <c r="AH162" s="92"/>
      <c r="AI162" s="109">
        <f t="shared" si="16"/>
        <v>0</v>
      </c>
      <c r="AJ162" s="83"/>
      <c r="AK162" s="110">
        <f t="shared" si="17"/>
        <v>0</v>
      </c>
      <c r="AL162" s="111"/>
      <c r="AM162" s="92"/>
      <c r="AN162" s="92">
        <v>1</v>
      </c>
      <c r="AO162" s="92"/>
      <c r="AP162" s="92"/>
      <c r="AQ162" s="92"/>
      <c r="AR162" s="92"/>
      <c r="AS162" s="92"/>
      <c r="AT162" s="92"/>
      <c r="AU162" s="92"/>
      <c r="AV162" s="109">
        <f t="shared" si="18"/>
        <v>25</v>
      </c>
      <c r="AW162" s="75"/>
      <c r="AX162" s="110">
        <f t="shared" si="19"/>
        <v>1.8115942028985508</v>
      </c>
      <c r="AY162" s="111"/>
      <c r="AZ162" s="93"/>
      <c r="BA162" s="94" t="s">
        <v>137</v>
      </c>
      <c r="BB162" s="71"/>
      <c r="BC162" s="54"/>
      <c r="BD162" s="41">
        <v>3</v>
      </c>
      <c r="BE162" s="52">
        <v>31</v>
      </c>
      <c r="BF162" s="62">
        <v>3121</v>
      </c>
      <c r="BG162" s="280" t="s">
        <v>52</v>
      </c>
    </row>
    <row r="163" spans="1:59" s="63" customFormat="1" ht="12.75" x14ac:dyDescent="0.2">
      <c r="A163" s="196">
        <v>3</v>
      </c>
      <c r="B163" s="197" t="s">
        <v>108</v>
      </c>
      <c r="C163" s="208">
        <v>31</v>
      </c>
      <c r="D163" s="209" t="s">
        <v>109</v>
      </c>
      <c r="E163" s="210">
        <v>3121</v>
      </c>
      <c r="F163" s="211" t="s">
        <v>133</v>
      </c>
      <c r="G163" s="231" t="s">
        <v>46</v>
      </c>
      <c r="H163" s="89"/>
      <c r="I163" s="90" t="s">
        <v>1302</v>
      </c>
      <c r="J163" s="90" t="s">
        <v>135</v>
      </c>
      <c r="K163" s="90" t="s">
        <v>64</v>
      </c>
      <c r="L163" s="90" t="s">
        <v>368</v>
      </c>
      <c r="M163" s="91"/>
      <c r="N163" s="108">
        <v>0</v>
      </c>
      <c r="O163" s="313">
        <f t="shared" si="20"/>
        <v>0</v>
      </c>
      <c r="P163" s="104"/>
      <c r="Q163" s="92"/>
      <c r="R163" s="92"/>
      <c r="S163" s="92"/>
      <c r="T163" s="92"/>
      <c r="U163" s="92"/>
      <c r="V163" s="92"/>
      <c r="W163" s="92"/>
      <c r="X163" s="109">
        <f t="shared" si="14"/>
        <v>0</v>
      </c>
      <c r="Y163" s="83"/>
      <c r="Z163" s="110">
        <f t="shared" si="15"/>
        <v>0</v>
      </c>
      <c r="AA163" s="111"/>
      <c r="AB163" s="92"/>
      <c r="AC163" s="92"/>
      <c r="AD163" s="92"/>
      <c r="AE163" s="92"/>
      <c r="AF163" s="92"/>
      <c r="AG163" s="92"/>
      <c r="AH163" s="92"/>
      <c r="AI163" s="109">
        <f t="shared" si="16"/>
        <v>0</v>
      </c>
      <c r="AJ163" s="83"/>
      <c r="AK163" s="110">
        <f t="shared" si="17"/>
        <v>0</v>
      </c>
      <c r="AL163" s="111"/>
      <c r="AM163" s="92"/>
      <c r="AN163" s="92"/>
      <c r="AO163" s="92"/>
      <c r="AP163" s="92"/>
      <c r="AQ163" s="92"/>
      <c r="AR163" s="92">
        <v>1</v>
      </c>
      <c r="AS163" s="92"/>
      <c r="AT163" s="92"/>
      <c r="AU163" s="92"/>
      <c r="AV163" s="109">
        <f t="shared" si="18"/>
        <v>500</v>
      </c>
      <c r="AW163" s="75"/>
      <c r="AX163" s="110">
        <f t="shared" si="19"/>
        <v>0</v>
      </c>
      <c r="AY163" s="111"/>
      <c r="AZ163" s="93"/>
      <c r="BA163" s="94" t="s">
        <v>137</v>
      </c>
      <c r="BB163" s="71"/>
      <c r="BC163" s="54"/>
      <c r="BD163" s="41">
        <v>3</v>
      </c>
      <c r="BE163" s="52">
        <v>31</v>
      </c>
      <c r="BF163" s="62">
        <v>3121</v>
      </c>
      <c r="BG163" s="280" t="s">
        <v>52</v>
      </c>
    </row>
    <row r="164" spans="1:59" s="63" customFormat="1" ht="12.75" x14ac:dyDescent="0.2">
      <c r="A164" s="196">
        <v>3</v>
      </c>
      <c r="B164" s="197" t="s">
        <v>108</v>
      </c>
      <c r="C164" s="208">
        <v>31</v>
      </c>
      <c r="D164" s="209" t="s">
        <v>109</v>
      </c>
      <c r="E164" s="210">
        <v>3121</v>
      </c>
      <c r="F164" s="211" t="s">
        <v>133</v>
      </c>
      <c r="G164" s="231" t="s">
        <v>46</v>
      </c>
      <c r="H164" s="89"/>
      <c r="I164" s="90" t="s">
        <v>106</v>
      </c>
      <c r="J164" s="90" t="s">
        <v>135</v>
      </c>
      <c r="K164" s="90" t="s">
        <v>64</v>
      </c>
      <c r="L164" s="90" t="s">
        <v>1303</v>
      </c>
      <c r="M164" s="91"/>
      <c r="N164" s="108">
        <v>0</v>
      </c>
      <c r="O164" s="313">
        <f t="shared" si="20"/>
        <v>0</v>
      </c>
      <c r="P164" s="104"/>
      <c r="Q164" s="92"/>
      <c r="R164" s="92"/>
      <c r="S164" s="92"/>
      <c r="T164" s="92"/>
      <c r="U164" s="92"/>
      <c r="V164" s="92"/>
      <c r="W164" s="92"/>
      <c r="X164" s="109">
        <f t="shared" si="14"/>
        <v>0</v>
      </c>
      <c r="Y164" s="83"/>
      <c r="Z164" s="110">
        <f t="shared" si="15"/>
        <v>0</v>
      </c>
      <c r="AA164" s="111"/>
      <c r="AB164" s="92"/>
      <c r="AC164" s="92"/>
      <c r="AD164" s="92"/>
      <c r="AE164" s="92"/>
      <c r="AF164" s="92"/>
      <c r="AG164" s="92"/>
      <c r="AH164" s="92"/>
      <c r="AI164" s="109">
        <f t="shared" si="16"/>
        <v>0</v>
      </c>
      <c r="AJ164" s="83"/>
      <c r="AK164" s="110">
        <f t="shared" si="17"/>
        <v>0</v>
      </c>
      <c r="AL164" s="111"/>
      <c r="AM164" s="92"/>
      <c r="AN164" s="92"/>
      <c r="AO164" s="92"/>
      <c r="AP164" s="92"/>
      <c r="AQ164" s="92"/>
      <c r="AR164" s="92">
        <v>1</v>
      </c>
      <c r="AS164" s="92"/>
      <c r="AT164" s="92"/>
      <c r="AU164" s="92"/>
      <c r="AV164" s="109">
        <f t="shared" si="18"/>
        <v>500</v>
      </c>
      <c r="AW164" s="75"/>
      <c r="AX164" s="110">
        <f t="shared" si="19"/>
        <v>0</v>
      </c>
      <c r="AY164" s="111"/>
      <c r="AZ164" s="93"/>
      <c r="BA164" s="94" t="s">
        <v>137</v>
      </c>
      <c r="BB164" s="71"/>
      <c r="BC164" s="54"/>
      <c r="BD164" s="41">
        <v>3</v>
      </c>
      <c r="BE164" s="52">
        <v>31</v>
      </c>
      <c r="BF164" s="62">
        <v>3121</v>
      </c>
      <c r="BG164" s="280" t="s">
        <v>52</v>
      </c>
    </row>
    <row r="165" spans="1:59" s="63" customFormat="1" ht="12.75" x14ac:dyDescent="0.2">
      <c r="A165" s="196">
        <v>3</v>
      </c>
      <c r="B165" s="197" t="s">
        <v>108</v>
      </c>
      <c r="C165" s="208">
        <v>31</v>
      </c>
      <c r="D165" s="209" t="s">
        <v>109</v>
      </c>
      <c r="E165" s="210">
        <v>3121</v>
      </c>
      <c r="F165" s="211" t="s">
        <v>133</v>
      </c>
      <c r="G165" s="231" t="s">
        <v>46</v>
      </c>
      <c r="H165" s="89"/>
      <c r="I165" s="90" t="s">
        <v>106</v>
      </c>
      <c r="J165" s="90" t="s">
        <v>135</v>
      </c>
      <c r="K165" s="90" t="s">
        <v>64</v>
      </c>
      <c r="L165" s="90" t="s">
        <v>1304</v>
      </c>
      <c r="M165" s="91"/>
      <c r="N165" s="108">
        <v>0</v>
      </c>
      <c r="O165" s="313">
        <f t="shared" si="20"/>
        <v>0</v>
      </c>
      <c r="P165" s="104"/>
      <c r="Q165" s="92"/>
      <c r="R165" s="92"/>
      <c r="S165" s="92"/>
      <c r="T165" s="92"/>
      <c r="U165" s="92"/>
      <c r="V165" s="92"/>
      <c r="W165" s="92"/>
      <c r="X165" s="109">
        <f t="shared" si="14"/>
        <v>0</v>
      </c>
      <c r="Y165" s="83"/>
      <c r="Z165" s="110">
        <f t="shared" si="15"/>
        <v>0</v>
      </c>
      <c r="AA165" s="111"/>
      <c r="AB165" s="92"/>
      <c r="AC165" s="92"/>
      <c r="AD165" s="92"/>
      <c r="AE165" s="92"/>
      <c r="AF165" s="92"/>
      <c r="AG165" s="92"/>
      <c r="AH165" s="92"/>
      <c r="AI165" s="109">
        <f t="shared" si="16"/>
        <v>0</v>
      </c>
      <c r="AJ165" s="83"/>
      <c r="AK165" s="110">
        <f t="shared" si="17"/>
        <v>0</v>
      </c>
      <c r="AL165" s="111"/>
      <c r="AM165" s="92"/>
      <c r="AN165" s="92"/>
      <c r="AO165" s="92"/>
      <c r="AP165" s="92"/>
      <c r="AQ165" s="92"/>
      <c r="AR165" s="92">
        <v>1</v>
      </c>
      <c r="AS165" s="92"/>
      <c r="AT165" s="92"/>
      <c r="AU165" s="92"/>
      <c r="AV165" s="109">
        <f t="shared" si="18"/>
        <v>500</v>
      </c>
      <c r="AW165" s="75"/>
      <c r="AX165" s="110">
        <f t="shared" si="19"/>
        <v>0</v>
      </c>
      <c r="AY165" s="111"/>
      <c r="AZ165" s="93"/>
      <c r="BA165" s="94" t="s">
        <v>137</v>
      </c>
      <c r="BB165" s="71"/>
      <c r="BC165" s="54"/>
      <c r="BD165" s="41">
        <v>3</v>
      </c>
      <c r="BE165" s="52">
        <v>31</v>
      </c>
      <c r="BF165" s="62">
        <v>3121</v>
      </c>
      <c r="BG165" s="280" t="s">
        <v>52</v>
      </c>
    </row>
    <row r="166" spans="1:59" s="63" customFormat="1" ht="12.75" x14ac:dyDescent="0.2">
      <c r="A166" s="196">
        <v>3</v>
      </c>
      <c r="B166" s="197" t="s">
        <v>108</v>
      </c>
      <c r="C166" s="208">
        <v>31</v>
      </c>
      <c r="D166" s="209" t="s">
        <v>109</v>
      </c>
      <c r="E166" s="210">
        <v>3121</v>
      </c>
      <c r="F166" s="211" t="s">
        <v>133</v>
      </c>
      <c r="G166" s="231" t="s">
        <v>46</v>
      </c>
      <c r="H166" s="89"/>
      <c r="I166" s="90" t="s">
        <v>106</v>
      </c>
      <c r="J166" s="90" t="s">
        <v>135</v>
      </c>
      <c r="K166" s="90" t="s">
        <v>64</v>
      </c>
      <c r="L166" s="90" t="s">
        <v>1305</v>
      </c>
      <c r="M166" s="91"/>
      <c r="N166" s="108">
        <v>5</v>
      </c>
      <c r="O166" s="313">
        <f t="shared" si="20"/>
        <v>3.6231884057971016E-2</v>
      </c>
      <c r="P166" s="104"/>
      <c r="Q166" s="92"/>
      <c r="R166" s="92"/>
      <c r="S166" s="92"/>
      <c r="T166" s="92"/>
      <c r="U166" s="92"/>
      <c r="V166" s="92"/>
      <c r="W166" s="92"/>
      <c r="X166" s="109">
        <f t="shared" si="14"/>
        <v>0</v>
      </c>
      <c r="Y166" s="83"/>
      <c r="Z166" s="110">
        <f t="shared" si="15"/>
        <v>0</v>
      </c>
      <c r="AA166" s="111"/>
      <c r="AB166" s="92"/>
      <c r="AC166" s="92"/>
      <c r="AD166" s="92"/>
      <c r="AE166" s="92"/>
      <c r="AF166" s="92"/>
      <c r="AG166" s="92"/>
      <c r="AH166" s="92"/>
      <c r="AI166" s="109">
        <f t="shared" si="16"/>
        <v>0</v>
      </c>
      <c r="AJ166" s="83"/>
      <c r="AK166" s="110">
        <f t="shared" si="17"/>
        <v>0</v>
      </c>
      <c r="AL166" s="111"/>
      <c r="AM166" s="92"/>
      <c r="AN166" s="92"/>
      <c r="AO166" s="92">
        <v>1</v>
      </c>
      <c r="AP166" s="92"/>
      <c r="AQ166" s="92"/>
      <c r="AR166" s="92"/>
      <c r="AS166" s="92"/>
      <c r="AT166" s="92"/>
      <c r="AU166" s="92"/>
      <c r="AV166" s="109">
        <f t="shared" si="18"/>
        <v>50</v>
      </c>
      <c r="AW166" s="75"/>
      <c r="AX166" s="110">
        <f t="shared" si="19"/>
        <v>1.8115942028985508</v>
      </c>
      <c r="AY166" s="111"/>
      <c r="AZ166" s="93"/>
      <c r="BA166" s="94" t="s">
        <v>137</v>
      </c>
      <c r="BB166" s="71"/>
      <c r="BC166" s="54"/>
      <c r="BD166" s="41">
        <v>3</v>
      </c>
      <c r="BE166" s="52">
        <v>31</v>
      </c>
      <c r="BF166" s="62">
        <v>3121</v>
      </c>
      <c r="BG166" s="280" t="s">
        <v>52</v>
      </c>
    </row>
    <row r="167" spans="1:59" s="63" customFormat="1" ht="12.75" x14ac:dyDescent="0.2">
      <c r="A167" s="196">
        <v>3</v>
      </c>
      <c r="B167" s="197" t="s">
        <v>108</v>
      </c>
      <c r="C167" s="208">
        <v>31</v>
      </c>
      <c r="D167" s="209" t="s">
        <v>109</v>
      </c>
      <c r="E167" s="210">
        <v>3121</v>
      </c>
      <c r="F167" s="211" t="s">
        <v>133</v>
      </c>
      <c r="G167" s="231" t="s">
        <v>46</v>
      </c>
      <c r="H167" s="89"/>
      <c r="I167" s="90" t="s">
        <v>106</v>
      </c>
      <c r="J167" s="90" t="s">
        <v>135</v>
      </c>
      <c r="K167" s="90" t="s">
        <v>64</v>
      </c>
      <c r="L167" s="90" t="s">
        <v>1306</v>
      </c>
      <c r="M167" s="91"/>
      <c r="N167" s="108">
        <v>10</v>
      </c>
      <c r="O167" s="313">
        <f t="shared" si="20"/>
        <v>7.2463768115942032E-2</v>
      </c>
      <c r="P167" s="104"/>
      <c r="Q167" s="92"/>
      <c r="R167" s="92"/>
      <c r="S167" s="92"/>
      <c r="T167" s="92"/>
      <c r="U167" s="92"/>
      <c r="V167" s="92"/>
      <c r="W167" s="92"/>
      <c r="X167" s="109">
        <f t="shared" si="14"/>
        <v>0</v>
      </c>
      <c r="Y167" s="83"/>
      <c r="Z167" s="110">
        <f t="shared" si="15"/>
        <v>0</v>
      </c>
      <c r="AA167" s="111"/>
      <c r="AB167" s="92"/>
      <c r="AC167" s="92"/>
      <c r="AD167" s="92"/>
      <c r="AE167" s="92"/>
      <c r="AF167" s="92"/>
      <c r="AG167" s="92"/>
      <c r="AH167" s="92"/>
      <c r="AI167" s="109">
        <f t="shared" si="16"/>
        <v>0</v>
      </c>
      <c r="AJ167" s="83"/>
      <c r="AK167" s="110">
        <f t="shared" si="17"/>
        <v>0</v>
      </c>
      <c r="AL167" s="111"/>
      <c r="AM167" s="92"/>
      <c r="AN167" s="92">
        <v>1</v>
      </c>
      <c r="AO167" s="92"/>
      <c r="AP167" s="92"/>
      <c r="AQ167" s="92"/>
      <c r="AR167" s="92"/>
      <c r="AS167" s="92"/>
      <c r="AT167" s="92"/>
      <c r="AU167" s="92"/>
      <c r="AV167" s="109">
        <f t="shared" si="18"/>
        <v>25</v>
      </c>
      <c r="AW167" s="75"/>
      <c r="AX167" s="110">
        <f t="shared" si="19"/>
        <v>1.8115942028985508</v>
      </c>
      <c r="AY167" s="111"/>
      <c r="AZ167" s="93"/>
      <c r="BA167" s="94" t="s">
        <v>137</v>
      </c>
      <c r="BB167" s="71"/>
      <c r="BC167" s="54"/>
      <c r="BD167" s="41">
        <v>3</v>
      </c>
      <c r="BE167" s="52">
        <v>31</v>
      </c>
      <c r="BF167" s="62">
        <v>3121</v>
      </c>
      <c r="BG167" s="280" t="s">
        <v>52</v>
      </c>
    </row>
    <row r="168" spans="1:59" s="63" customFormat="1" ht="12.75" x14ac:dyDescent="0.2">
      <c r="A168" s="196">
        <v>3</v>
      </c>
      <c r="B168" s="197" t="s">
        <v>108</v>
      </c>
      <c r="C168" s="208">
        <v>31</v>
      </c>
      <c r="D168" s="209" t="s">
        <v>109</v>
      </c>
      <c r="E168" s="210">
        <v>3121</v>
      </c>
      <c r="F168" s="211" t="s">
        <v>133</v>
      </c>
      <c r="G168" s="231" t="s">
        <v>46</v>
      </c>
      <c r="H168" s="89"/>
      <c r="I168" s="90" t="s">
        <v>106</v>
      </c>
      <c r="J168" s="90" t="s">
        <v>135</v>
      </c>
      <c r="K168" s="90" t="s">
        <v>64</v>
      </c>
      <c r="L168" s="90" t="s">
        <v>84</v>
      </c>
      <c r="M168" s="91"/>
      <c r="N168" s="108">
        <v>5</v>
      </c>
      <c r="O168" s="313">
        <f t="shared" si="20"/>
        <v>3.6231884057971016E-2</v>
      </c>
      <c r="P168" s="104"/>
      <c r="Q168" s="92"/>
      <c r="R168" s="92"/>
      <c r="S168" s="92"/>
      <c r="T168" s="92"/>
      <c r="U168" s="92"/>
      <c r="V168" s="92"/>
      <c r="W168" s="92"/>
      <c r="X168" s="109">
        <f t="shared" si="14"/>
        <v>0</v>
      </c>
      <c r="Y168" s="83"/>
      <c r="Z168" s="110">
        <f t="shared" si="15"/>
        <v>0</v>
      </c>
      <c r="AA168" s="111"/>
      <c r="AB168" s="92"/>
      <c r="AC168" s="92"/>
      <c r="AD168" s="92"/>
      <c r="AE168" s="92"/>
      <c r="AF168" s="92"/>
      <c r="AG168" s="92"/>
      <c r="AH168" s="92"/>
      <c r="AI168" s="109">
        <f t="shared" si="16"/>
        <v>0</v>
      </c>
      <c r="AJ168" s="83"/>
      <c r="AK168" s="110">
        <f t="shared" si="17"/>
        <v>0</v>
      </c>
      <c r="AL168" s="111"/>
      <c r="AM168" s="92"/>
      <c r="AN168" s="92"/>
      <c r="AO168" s="92">
        <v>1</v>
      </c>
      <c r="AP168" s="92"/>
      <c r="AQ168" s="92"/>
      <c r="AR168" s="92"/>
      <c r="AS168" s="92"/>
      <c r="AT168" s="92"/>
      <c r="AU168" s="92"/>
      <c r="AV168" s="109">
        <f t="shared" si="18"/>
        <v>50</v>
      </c>
      <c r="AW168" s="75"/>
      <c r="AX168" s="110">
        <f t="shared" si="19"/>
        <v>1.8115942028985508</v>
      </c>
      <c r="AY168" s="111"/>
      <c r="AZ168" s="93"/>
      <c r="BA168" s="94" t="s">
        <v>137</v>
      </c>
      <c r="BB168" s="71"/>
      <c r="BC168" s="54"/>
      <c r="BD168" s="41">
        <v>3</v>
      </c>
      <c r="BE168" s="52">
        <v>31</v>
      </c>
      <c r="BF168" s="62">
        <v>3121</v>
      </c>
      <c r="BG168" s="280" t="s">
        <v>52</v>
      </c>
    </row>
    <row r="169" spans="1:59" s="63" customFormat="1" ht="12.75" x14ac:dyDescent="0.2">
      <c r="A169" s="196">
        <v>3</v>
      </c>
      <c r="B169" s="197" t="s">
        <v>108</v>
      </c>
      <c r="C169" s="208">
        <v>31</v>
      </c>
      <c r="D169" s="209" t="s">
        <v>109</v>
      </c>
      <c r="E169" s="210">
        <v>3121</v>
      </c>
      <c r="F169" s="211" t="s">
        <v>133</v>
      </c>
      <c r="G169" s="231" t="s">
        <v>46</v>
      </c>
      <c r="H169" s="89"/>
      <c r="I169" s="90" t="s">
        <v>106</v>
      </c>
      <c r="J169" s="90" t="s">
        <v>135</v>
      </c>
      <c r="K169" s="90" t="s">
        <v>64</v>
      </c>
      <c r="L169" s="90" t="s">
        <v>1307</v>
      </c>
      <c r="M169" s="91"/>
      <c r="N169" s="108">
        <v>10</v>
      </c>
      <c r="O169" s="313">
        <f t="shared" si="20"/>
        <v>7.2463768115942032E-2</v>
      </c>
      <c r="P169" s="104"/>
      <c r="Q169" s="92"/>
      <c r="R169" s="92"/>
      <c r="S169" s="92"/>
      <c r="T169" s="92"/>
      <c r="U169" s="92"/>
      <c r="V169" s="92"/>
      <c r="W169" s="92"/>
      <c r="X169" s="109">
        <f t="shared" si="14"/>
        <v>0</v>
      </c>
      <c r="Y169" s="83"/>
      <c r="Z169" s="110">
        <f t="shared" si="15"/>
        <v>0</v>
      </c>
      <c r="AA169" s="111"/>
      <c r="AB169" s="92"/>
      <c r="AC169" s="92"/>
      <c r="AD169" s="92"/>
      <c r="AE169" s="92"/>
      <c r="AF169" s="92"/>
      <c r="AG169" s="92"/>
      <c r="AH169" s="92"/>
      <c r="AI169" s="109">
        <f t="shared" si="16"/>
        <v>0</v>
      </c>
      <c r="AJ169" s="83"/>
      <c r="AK169" s="110">
        <f t="shared" si="17"/>
        <v>0</v>
      </c>
      <c r="AL169" s="111"/>
      <c r="AM169" s="92"/>
      <c r="AN169" s="92">
        <v>1</v>
      </c>
      <c r="AO169" s="92"/>
      <c r="AP169" s="92"/>
      <c r="AQ169" s="92"/>
      <c r="AR169" s="92"/>
      <c r="AS169" s="92"/>
      <c r="AT169" s="92"/>
      <c r="AU169" s="92"/>
      <c r="AV169" s="109">
        <f t="shared" si="18"/>
        <v>25</v>
      </c>
      <c r="AW169" s="75"/>
      <c r="AX169" s="110">
        <f t="shared" si="19"/>
        <v>1.8115942028985508</v>
      </c>
      <c r="AY169" s="111"/>
      <c r="AZ169" s="93"/>
      <c r="BA169" s="94" t="s">
        <v>137</v>
      </c>
      <c r="BB169" s="71"/>
      <c r="BC169" s="54"/>
      <c r="BD169" s="41">
        <v>3</v>
      </c>
      <c r="BE169" s="52">
        <v>31</v>
      </c>
      <c r="BF169" s="62">
        <v>3121</v>
      </c>
      <c r="BG169" s="280" t="s">
        <v>52</v>
      </c>
    </row>
    <row r="170" spans="1:59" s="63" customFormat="1" ht="12.75" x14ac:dyDescent="0.2">
      <c r="A170" s="196">
        <v>3</v>
      </c>
      <c r="B170" s="197" t="s">
        <v>108</v>
      </c>
      <c r="C170" s="208">
        <v>31</v>
      </c>
      <c r="D170" s="209" t="s">
        <v>109</v>
      </c>
      <c r="E170" s="210">
        <v>3121</v>
      </c>
      <c r="F170" s="211" t="s">
        <v>133</v>
      </c>
      <c r="G170" s="231" t="s">
        <v>46</v>
      </c>
      <c r="H170" s="89"/>
      <c r="I170" s="90" t="s">
        <v>106</v>
      </c>
      <c r="J170" s="90" t="s">
        <v>135</v>
      </c>
      <c r="K170" s="90" t="s">
        <v>64</v>
      </c>
      <c r="L170" s="90" t="s">
        <v>1301</v>
      </c>
      <c r="M170" s="91"/>
      <c r="N170" s="108">
        <v>10</v>
      </c>
      <c r="O170" s="313">
        <f t="shared" si="20"/>
        <v>7.2463768115942032E-2</v>
      </c>
      <c r="P170" s="104"/>
      <c r="Q170" s="92"/>
      <c r="R170" s="92"/>
      <c r="S170" s="92"/>
      <c r="T170" s="92"/>
      <c r="U170" s="92"/>
      <c r="V170" s="92"/>
      <c r="W170" s="92"/>
      <c r="X170" s="109">
        <f t="shared" si="14"/>
        <v>0</v>
      </c>
      <c r="Y170" s="83"/>
      <c r="Z170" s="110">
        <f t="shared" si="15"/>
        <v>0</v>
      </c>
      <c r="AA170" s="111"/>
      <c r="AB170" s="92"/>
      <c r="AC170" s="92"/>
      <c r="AD170" s="92"/>
      <c r="AE170" s="92"/>
      <c r="AF170" s="92"/>
      <c r="AG170" s="92"/>
      <c r="AH170" s="92"/>
      <c r="AI170" s="109">
        <f t="shared" si="16"/>
        <v>0</v>
      </c>
      <c r="AJ170" s="83"/>
      <c r="AK170" s="110">
        <f t="shared" si="17"/>
        <v>0</v>
      </c>
      <c r="AL170" s="111"/>
      <c r="AM170" s="92"/>
      <c r="AN170" s="92">
        <v>1</v>
      </c>
      <c r="AO170" s="92"/>
      <c r="AP170" s="92"/>
      <c r="AQ170" s="92"/>
      <c r="AR170" s="92"/>
      <c r="AS170" s="92"/>
      <c r="AT170" s="92"/>
      <c r="AU170" s="92"/>
      <c r="AV170" s="109">
        <f t="shared" si="18"/>
        <v>25</v>
      </c>
      <c r="AW170" s="75"/>
      <c r="AX170" s="110">
        <f t="shared" si="19"/>
        <v>1.8115942028985508</v>
      </c>
      <c r="AY170" s="111"/>
      <c r="AZ170" s="93"/>
      <c r="BA170" s="94" t="s">
        <v>137</v>
      </c>
      <c r="BB170" s="71"/>
      <c r="BC170" s="54"/>
      <c r="BD170" s="41">
        <v>3</v>
      </c>
      <c r="BE170" s="52">
        <v>31</v>
      </c>
      <c r="BF170" s="62">
        <v>3121</v>
      </c>
      <c r="BG170" s="280" t="s">
        <v>52</v>
      </c>
    </row>
    <row r="171" spans="1:59" s="63" customFormat="1" ht="12.75" x14ac:dyDescent="0.2">
      <c r="A171" s="196">
        <v>3</v>
      </c>
      <c r="B171" s="197" t="s">
        <v>108</v>
      </c>
      <c r="C171" s="208">
        <v>31</v>
      </c>
      <c r="D171" s="209" t="s">
        <v>109</v>
      </c>
      <c r="E171" s="210">
        <v>3121</v>
      </c>
      <c r="F171" s="211" t="s">
        <v>133</v>
      </c>
      <c r="G171" s="231" t="s">
        <v>46</v>
      </c>
      <c r="H171" s="89"/>
      <c r="I171" s="90" t="s">
        <v>106</v>
      </c>
      <c r="J171" s="90" t="s">
        <v>135</v>
      </c>
      <c r="K171" s="90" t="s">
        <v>64</v>
      </c>
      <c r="L171" s="90" t="s">
        <v>1308</v>
      </c>
      <c r="M171" s="91"/>
      <c r="N171" s="108">
        <v>0</v>
      </c>
      <c r="O171" s="313">
        <f t="shared" si="20"/>
        <v>0</v>
      </c>
      <c r="P171" s="104"/>
      <c r="Q171" s="92"/>
      <c r="R171" s="92"/>
      <c r="S171" s="92"/>
      <c r="T171" s="92"/>
      <c r="U171" s="92"/>
      <c r="V171" s="92"/>
      <c r="W171" s="92"/>
      <c r="X171" s="109">
        <f t="shared" si="14"/>
        <v>0</v>
      </c>
      <c r="Y171" s="83"/>
      <c r="Z171" s="110">
        <f t="shared" si="15"/>
        <v>0</v>
      </c>
      <c r="AA171" s="111"/>
      <c r="AB171" s="92"/>
      <c r="AC171" s="92"/>
      <c r="AD171" s="92"/>
      <c r="AE171" s="92"/>
      <c r="AF171" s="92"/>
      <c r="AG171" s="92"/>
      <c r="AH171" s="92"/>
      <c r="AI171" s="109">
        <f t="shared" si="16"/>
        <v>0</v>
      </c>
      <c r="AJ171" s="83"/>
      <c r="AK171" s="110">
        <f t="shared" si="17"/>
        <v>0</v>
      </c>
      <c r="AL171" s="111"/>
      <c r="AM171" s="92"/>
      <c r="AN171" s="92"/>
      <c r="AO171" s="92"/>
      <c r="AP171" s="92"/>
      <c r="AQ171" s="92"/>
      <c r="AR171" s="92">
        <v>1</v>
      </c>
      <c r="AS171" s="92"/>
      <c r="AT171" s="92"/>
      <c r="AU171" s="92"/>
      <c r="AV171" s="109">
        <f t="shared" si="18"/>
        <v>500</v>
      </c>
      <c r="AW171" s="75"/>
      <c r="AX171" s="110">
        <f t="shared" si="19"/>
        <v>0</v>
      </c>
      <c r="AY171" s="111"/>
      <c r="AZ171" s="93"/>
      <c r="BA171" s="94" t="s">
        <v>137</v>
      </c>
      <c r="BB171" s="71"/>
      <c r="BC171" s="54"/>
      <c r="BD171" s="41">
        <v>3</v>
      </c>
      <c r="BE171" s="52">
        <v>31</v>
      </c>
      <c r="BF171" s="62">
        <v>3121</v>
      </c>
      <c r="BG171" s="280" t="s">
        <v>52</v>
      </c>
    </row>
    <row r="172" spans="1:59" s="63" customFormat="1" ht="12.75" x14ac:dyDescent="0.2">
      <c r="A172" s="196">
        <v>3</v>
      </c>
      <c r="B172" s="197" t="s">
        <v>108</v>
      </c>
      <c r="C172" s="208">
        <v>31</v>
      </c>
      <c r="D172" s="209" t="s">
        <v>109</v>
      </c>
      <c r="E172" s="210">
        <v>3121</v>
      </c>
      <c r="F172" s="211" t="s">
        <v>133</v>
      </c>
      <c r="G172" s="231" t="s">
        <v>46</v>
      </c>
      <c r="H172" s="89"/>
      <c r="I172" s="90" t="s">
        <v>106</v>
      </c>
      <c r="J172" s="90" t="s">
        <v>135</v>
      </c>
      <c r="K172" s="90" t="s">
        <v>64</v>
      </c>
      <c r="L172" s="90" t="s">
        <v>361</v>
      </c>
      <c r="M172" s="91"/>
      <c r="N172" s="108">
        <v>0</v>
      </c>
      <c r="O172" s="313">
        <f t="shared" si="20"/>
        <v>0</v>
      </c>
      <c r="P172" s="104"/>
      <c r="Q172" s="92"/>
      <c r="R172" s="92"/>
      <c r="S172" s="92"/>
      <c r="T172" s="92"/>
      <c r="U172" s="92"/>
      <c r="V172" s="92"/>
      <c r="W172" s="92"/>
      <c r="X172" s="109">
        <f t="shared" si="14"/>
        <v>0</v>
      </c>
      <c r="Y172" s="83"/>
      <c r="Z172" s="110">
        <f t="shared" si="15"/>
        <v>0</v>
      </c>
      <c r="AA172" s="111"/>
      <c r="AB172" s="92"/>
      <c r="AC172" s="92"/>
      <c r="AD172" s="92"/>
      <c r="AE172" s="92"/>
      <c r="AF172" s="92"/>
      <c r="AG172" s="92"/>
      <c r="AH172" s="92"/>
      <c r="AI172" s="109">
        <f t="shared" si="16"/>
        <v>0</v>
      </c>
      <c r="AJ172" s="83"/>
      <c r="AK172" s="110">
        <f t="shared" si="17"/>
        <v>0</v>
      </c>
      <c r="AL172" s="111"/>
      <c r="AM172" s="92"/>
      <c r="AN172" s="92"/>
      <c r="AO172" s="92"/>
      <c r="AP172" s="92"/>
      <c r="AQ172" s="92">
        <v>1</v>
      </c>
      <c r="AR172" s="92"/>
      <c r="AS172" s="92"/>
      <c r="AT172" s="92"/>
      <c r="AU172" s="92"/>
      <c r="AV172" s="109">
        <f t="shared" si="18"/>
        <v>250</v>
      </c>
      <c r="AW172" s="75"/>
      <c r="AX172" s="110">
        <f t="shared" si="19"/>
        <v>0</v>
      </c>
      <c r="AY172" s="111"/>
      <c r="AZ172" s="93"/>
      <c r="BA172" s="94" t="s">
        <v>137</v>
      </c>
      <c r="BB172" s="71"/>
      <c r="BC172" s="54"/>
      <c r="BD172" s="41">
        <v>3</v>
      </c>
      <c r="BE172" s="52">
        <v>31</v>
      </c>
      <c r="BF172" s="62">
        <v>3121</v>
      </c>
      <c r="BG172" s="280" t="s">
        <v>52</v>
      </c>
    </row>
    <row r="173" spans="1:59" s="63" customFormat="1" ht="12.75" x14ac:dyDescent="0.2">
      <c r="A173" s="196">
        <v>3</v>
      </c>
      <c r="B173" s="197" t="s">
        <v>108</v>
      </c>
      <c r="C173" s="208">
        <v>31</v>
      </c>
      <c r="D173" s="209" t="s">
        <v>109</v>
      </c>
      <c r="E173" s="210">
        <v>3121</v>
      </c>
      <c r="F173" s="211" t="s">
        <v>133</v>
      </c>
      <c r="G173" s="231" t="s">
        <v>46</v>
      </c>
      <c r="H173" s="89"/>
      <c r="I173" s="90" t="s">
        <v>106</v>
      </c>
      <c r="J173" s="90" t="s">
        <v>135</v>
      </c>
      <c r="K173" s="90" t="s">
        <v>64</v>
      </c>
      <c r="L173" s="90" t="s">
        <v>207</v>
      </c>
      <c r="M173" s="91"/>
      <c r="N173" s="108">
        <v>1</v>
      </c>
      <c r="O173" s="313">
        <f t="shared" si="20"/>
        <v>7.246376811594203E-3</v>
      </c>
      <c r="P173" s="104"/>
      <c r="Q173" s="92"/>
      <c r="R173" s="92"/>
      <c r="S173" s="92"/>
      <c r="T173" s="92"/>
      <c r="U173" s="92"/>
      <c r="V173" s="92"/>
      <c r="W173" s="92"/>
      <c r="X173" s="109">
        <f t="shared" si="14"/>
        <v>0</v>
      </c>
      <c r="Y173" s="83"/>
      <c r="Z173" s="110">
        <f t="shared" si="15"/>
        <v>0</v>
      </c>
      <c r="AA173" s="111"/>
      <c r="AB173" s="92"/>
      <c r="AC173" s="92"/>
      <c r="AD173" s="92"/>
      <c r="AE173" s="92"/>
      <c r="AF173" s="92"/>
      <c r="AG173" s="92"/>
      <c r="AH173" s="92"/>
      <c r="AI173" s="109">
        <f t="shared" si="16"/>
        <v>0</v>
      </c>
      <c r="AJ173" s="83"/>
      <c r="AK173" s="110">
        <f t="shared" si="17"/>
        <v>0</v>
      </c>
      <c r="AL173" s="111"/>
      <c r="AM173" s="92"/>
      <c r="AN173" s="92"/>
      <c r="AO173" s="92"/>
      <c r="AP173" s="92">
        <v>1</v>
      </c>
      <c r="AQ173" s="92"/>
      <c r="AR173" s="92"/>
      <c r="AS173" s="92"/>
      <c r="AT173" s="92"/>
      <c r="AU173" s="92"/>
      <c r="AV173" s="109">
        <f t="shared" si="18"/>
        <v>100</v>
      </c>
      <c r="AW173" s="75"/>
      <c r="AX173" s="110">
        <f t="shared" si="19"/>
        <v>0.72463768115942029</v>
      </c>
      <c r="AY173" s="111"/>
      <c r="AZ173" s="93"/>
      <c r="BA173" s="94" t="s">
        <v>137</v>
      </c>
      <c r="BB173" s="71"/>
      <c r="BC173" s="54"/>
      <c r="BD173" s="41">
        <v>3</v>
      </c>
      <c r="BE173" s="52">
        <v>31</v>
      </c>
      <c r="BF173" s="62">
        <v>3121</v>
      </c>
      <c r="BG173" s="280" t="s">
        <v>52</v>
      </c>
    </row>
    <row r="174" spans="1:59" s="63" customFormat="1" ht="12.75" x14ac:dyDescent="0.2">
      <c r="A174" s="196">
        <v>3</v>
      </c>
      <c r="B174" s="197" t="s">
        <v>108</v>
      </c>
      <c r="C174" s="208">
        <v>31</v>
      </c>
      <c r="D174" s="209" t="s">
        <v>109</v>
      </c>
      <c r="E174" s="210">
        <v>3121</v>
      </c>
      <c r="F174" s="211" t="s">
        <v>133</v>
      </c>
      <c r="G174" s="231" t="s">
        <v>46</v>
      </c>
      <c r="H174" s="89"/>
      <c r="I174" s="90" t="s">
        <v>106</v>
      </c>
      <c r="J174" s="90" t="s">
        <v>135</v>
      </c>
      <c r="K174" s="90" t="s">
        <v>64</v>
      </c>
      <c r="L174" s="90" t="s">
        <v>1309</v>
      </c>
      <c r="M174" s="91"/>
      <c r="N174" s="108">
        <v>0</v>
      </c>
      <c r="O174" s="313">
        <f t="shared" si="20"/>
        <v>0</v>
      </c>
      <c r="P174" s="104"/>
      <c r="Q174" s="92"/>
      <c r="R174" s="92"/>
      <c r="S174" s="92"/>
      <c r="T174" s="92"/>
      <c r="U174" s="92"/>
      <c r="V174" s="92"/>
      <c r="W174" s="92"/>
      <c r="X174" s="109">
        <f t="shared" si="14"/>
        <v>0</v>
      </c>
      <c r="Y174" s="83"/>
      <c r="Z174" s="110">
        <f t="shared" si="15"/>
        <v>0</v>
      </c>
      <c r="AA174" s="111"/>
      <c r="AB174" s="92"/>
      <c r="AC174" s="92"/>
      <c r="AD174" s="92"/>
      <c r="AE174" s="92"/>
      <c r="AF174" s="92"/>
      <c r="AG174" s="92"/>
      <c r="AH174" s="92"/>
      <c r="AI174" s="109">
        <f t="shared" si="16"/>
        <v>0</v>
      </c>
      <c r="AJ174" s="83"/>
      <c r="AK174" s="110">
        <f t="shared" si="17"/>
        <v>0</v>
      </c>
      <c r="AL174" s="111"/>
      <c r="AM174" s="92"/>
      <c r="AN174" s="92"/>
      <c r="AO174" s="92"/>
      <c r="AP174" s="92"/>
      <c r="AQ174" s="92">
        <v>1</v>
      </c>
      <c r="AR174" s="92"/>
      <c r="AS174" s="92"/>
      <c r="AT174" s="92"/>
      <c r="AU174" s="92"/>
      <c r="AV174" s="109">
        <f t="shared" si="18"/>
        <v>250</v>
      </c>
      <c r="AW174" s="75"/>
      <c r="AX174" s="110">
        <f t="shared" si="19"/>
        <v>0</v>
      </c>
      <c r="AY174" s="111"/>
      <c r="AZ174" s="93"/>
      <c r="BA174" s="94" t="s">
        <v>137</v>
      </c>
      <c r="BB174" s="71"/>
      <c r="BC174" s="54"/>
      <c r="BD174" s="41">
        <v>3</v>
      </c>
      <c r="BE174" s="52">
        <v>31</v>
      </c>
      <c r="BF174" s="62">
        <v>3121</v>
      </c>
      <c r="BG174" s="280" t="s">
        <v>52</v>
      </c>
    </row>
    <row r="175" spans="1:59" s="63" customFormat="1" ht="12.75" x14ac:dyDescent="0.2">
      <c r="A175" s="196">
        <v>3</v>
      </c>
      <c r="B175" s="197" t="s">
        <v>108</v>
      </c>
      <c r="C175" s="208">
        <v>31</v>
      </c>
      <c r="D175" s="209" t="s">
        <v>109</v>
      </c>
      <c r="E175" s="210">
        <v>3121</v>
      </c>
      <c r="F175" s="211" t="s">
        <v>133</v>
      </c>
      <c r="G175" s="231" t="s">
        <v>46</v>
      </c>
      <c r="H175" s="89"/>
      <c r="I175" s="90" t="s">
        <v>106</v>
      </c>
      <c r="J175" s="90" t="s">
        <v>135</v>
      </c>
      <c r="K175" s="90" t="s">
        <v>64</v>
      </c>
      <c r="L175" s="90" t="s">
        <v>1310</v>
      </c>
      <c r="M175" s="91"/>
      <c r="N175" s="108">
        <v>0</v>
      </c>
      <c r="O175" s="313">
        <f t="shared" si="20"/>
        <v>0</v>
      </c>
      <c r="P175" s="104"/>
      <c r="Q175" s="92"/>
      <c r="R175" s="92"/>
      <c r="S175" s="92"/>
      <c r="T175" s="92"/>
      <c r="U175" s="92"/>
      <c r="V175" s="92"/>
      <c r="W175" s="92"/>
      <c r="X175" s="109">
        <f t="shared" si="14"/>
        <v>0</v>
      </c>
      <c r="Y175" s="83"/>
      <c r="Z175" s="110">
        <f t="shared" si="15"/>
        <v>0</v>
      </c>
      <c r="AA175" s="111"/>
      <c r="AB175" s="92"/>
      <c r="AC175" s="92"/>
      <c r="AD175" s="92"/>
      <c r="AE175" s="92"/>
      <c r="AF175" s="92"/>
      <c r="AG175" s="92"/>
      <c r="AH175" s="92"/>
      <c r="AI175" s="109">
        <f t="shared" si="16"/>
        <v>0</v>
      </c>
      <c r="AJ175" s="83"/>
      <c r="AK175" s="110">
        <f t="shared" si="17"/>
        <v>0</v>
      </c>
      <c r="AL175" s="111"/>
      <c r="AM175" s="92"/>
      <c r="AN175" s="92"/>
      <c r="AO175" s="92"/>
      <c r="AP175" s="92"/>
      <c r="AQ175" s="92">
        <v>1</v>
      </c>
      <c r="AR175" s="92"/>
      <c r="AS175" s="92"/>
      <c r="AT175" s="92"/>
      <c r="AU175" s="92"/>
      <c r="AV175" s="109">
        <f t="shared" si="18"/>
        <v>250</v>
      </c>
      <c r="AW175" s="75"/>
      <c r="AX175" s="110">
        <f t="shared" si="19"/>
        <v>0</v>
      </c>
      <c r="AY175" s="111"/>
      <c r="AZ175" s="93"/>
      <c r="BA175" s="94" t="s">
        <v>137</v>
      </c>
      <c r="BB175" s="71"/>
      <c r="BC175" s="54"/>
      <c r="BD175" s="41">
        <v>3</v>
      </c>
      <c r="BE175" s="52">
        <v>31</v>
      </c>
      <c r="BF175" s="62">
        <v>3121</v>
      </c>
      <c r="BG175" s="280" t="s">
        <v>52</v>
      </c>
    </row>
    <row r="176" spans="1:59" s="63" customFormat="1" ht="12.75" x14ac:dyDescent="0.2">
      <c r="A176" s="196">
        <v>3</v>
      </c>
      <c r="B176" s="197" t="s">
        <v>108</v>
      </c>
      <c r="C176" s="208">
        <v>31</v>
      </c>
      <c r="D176" s="209" t="s">
        <v>109</v>
      </c>
      <c r="E176" s="210">
        <v>3121</v>
      </c>
      <c r="F176" s="211" t="s">
        <v>133</v>
      </c>
      <c r="G176" s="231" t="s">
        <v>46</v>
      </c>
      <c r="H176" s="89"/>
      <c r="I176" s="90" t="s">
        <v>106</v>
      </c>
      <c r="J176" s="90" t="s">
        <v>135</v>
      </c>
      <c r="K176" s="90" t="s">
        <v>64</v>
      </c>
      <c r="L176" s="90" t="s">
        <v>1292</v>
      </c>
      <c r="M176" s="91"/>
      <c r="N176" s="108">
        <v>0</v>
      </c>
      <c r="O176" s="313">
        <f t="shared" si="20"/>
        <v>0</v>
      </c>
      <c r="P176" s="104"/>
      <c r="Q176" s="92"/>
      <c r="R176" s="92"/>
      <c r="S176" s="92"/>
      <c r="T176" s="92"/>
      <c r="U176" s="92"/>
      <c r="V176" s="92"/>
      <c r="W176" s="92"/>
      <c r="X176" s="109">
        <f t="shared" si="14"/>
        <v>0</v>
      </c>
      <c r="Y176" s="83"/>
      <c r="Z176" s="110">
        <f t="shared" si="15"/>
        <v>0</v>
      </c>
      <c r="AA176" s="111"/>
      <c r="AB176" s="92"/>
      <c r="AC176" s="92"/>
      <c r="AD176" s="92"/>
      <c r="AE176" s="92"/>
      <c r="AF176" s="92"/>
      <c r="AG176" s="92"/>
      <c r="AH176" s="92"/>
      <c r="AI176" s="109">
        <f t="shared" si="16"/>
        <v>0</v>
      </c>
      <c r="AJ176" s="83"/>
      <c r="AK176" s="110">
        <f t="shared" si="17"/>
        <v>0</v>
      </c>
      <c r="AL176" s="111"/>
      <c r="AM176" s="92"/>
      <c r="AN176" s="92"/>
      <c r="AO176" s="92"/>
      <c r="AP176" s="92"/>
      <c r="AQ176" s="92">
        <v>1</v>
      </c>
      <c r="AR176" s="92"/>
      <c r="AS176" s="92"/>
      <c r="AT176" s="92"/>
      <c r="AU176" s="92"/>
      <c r="AV176" s="109">
        <f t="shared" si="18"/>
        <v>250</v>
      </c>
      <c r="AW176" s="75"/>
      <c r="AX176" s="110">
        <f t="shared" si="19"/>
        <v>0</v>
      </c>
      <c r="AY176" s="111"/>
      <c r="AZ176" s="93"/>
      <c r="BA176" s="94" t="s">
        <v>137</v>
      </c>
      <c r="BB176" s="71"/>
      <c r="BC176" s="54"/>
      <c r="BD176" s="41">
        <v>3</v>
      </c>
      <c r="BE176" s="52">
        <v>31</v>
      </c>
      <c r="BF176" s="62">
        <v>3121</v>
      </c>
      <c r="BG176" s="280" t="s">
        <v>52</v>
      </c>
    </row>
    <row r="177" spans="1:59" s="63" customFormat="1" ht="12.75" x14ac:dyDescent="0.2">
      <c r="A177" s="196">
        <v>3</v>
      </c>
      <c r="B177" s="197" t="s">
        <v>108</v>
      </c>
      <c r="C177" s="208">
        <v>31</v>
      </c>
      <c r="D177" s="209" t="s">
        <v>109</v>
      </c>
      <c r="E177" s="210">
        <v>3121</v>
      </c>
      <c r="F177" s="211" t="s">
        <v>133</v>
      </c>
      <c r="G177" s="231" t="s">
        <v>46</v>
      </c>
      <c r="H177" s="89"/>
      <c r="I177" s="90" t="s">
        <v>1311</v>
      </c>
      <c r="J177" s="90" t="s">
        <v>135</v>
      </c>
      <c r="K177" s="90" t="s">
        <v>64</v>
      </c>
      <c r="L177" s="90" t="s">
        <v>76</v>
      </c>
      <c r="M177" s="91"/>
      <c r="N177" s="108">
        <v>10</v>
      </c>
      <c r="O177" s="313">
        <f t="shared" si="20"/>
        <v>7.2463768115942032E-2</v>
      </c>
      <c r="P177" s="104"/>
      <c r="Q177" s="92"/>
      <c r="R177" s="92"/>
      <c r="S177" s="92"/>
      <c r="T177" s="92"/>
      <c r="U177" s="92"/>
      <c r="V177" s="92"/>
      <c r="W177" s="92"/>
      <c r="X177" s="109">
        <f t="shared" si="14"/>
        <v>0</v>
      </c>
      <c r="Y177" s="83"/>
      <c r="Z177" s="110">
        <f t="shared" si="15"/>
        <v>0</v>
      </c>
      <c r="AA177" s="111"/>
      <c r="AB177" s="92"/>
      <c r="AC177" s="92"/>
      <c r="AD177" s="92"/>
      <c r="AE177" s="92"/>
      <c r="AF177" s="92"/>
      <c r="AG177" s="92"/>
      <c r="AH177" s="92"/>
      <c r="AI177" s="109">
        <f t="shared" si="16"/>
        <v>0</v>
      </c>
      <c r="AJ177" s="83"/>
      <c r="AK177" s="110">
        <f t="shared" si="17"/>
        <v>0</v>
      </c>
      <c r="AL177" s="111"/>
      <c r="AM177" s="92"/>
      <c r="AN177" s="92">
        <v>1</v>
      </c>
      <c r="AO177" s="92"/>
      <c r="AP177" s="92"/>
      <c r="AQ177" s="92"/>
      <c r="AR177" s="92"/>
      <c r="AS177" s="92"/>
      <c r="AT177" s="92"/>
      <c r="AU177" s="92"/>
      <c r="AV177" s="109">
        <f t="shared" si="18"/>
        <v>25</v>
      </c>
      <c r="AW177" s="75"/>
      <c r="AX177" s="110">
        <f t="shared" si="19"/>
        <v>1.8115942028985508</v>
      </c>
      <c r="AY177" s="111"/>
      <c r="AZ177" s="93"/>
      <c r="BA177" s="94" t="s">
        <v>137</v>
      </c>
      <c r="BB177" s="71"/>
      <c r="BC177" s="54"/>
      <c r="BD177" s="41">
        <v>3</v>
      </c>
      <c r="BE177" s="52">
        <v>31</v>
      </c>
      <c r="BF177" s="62">
        <v>3121</v>
      </c>
      <c r="BG177" s="280" t="s">
        <v>52</v>
      </c>
    </row>
    <row r="178" spans="1:59" s="63" customFormat="1" ht="12.75" x14ac:dyDescent="0.2">
      <c r="A178" s="196">
        <v>3</v>
      </c>
      <c r="B178" s="197" t="s">
        <v>108</v>
      </c>
      <c r="C178" s="208">
        <v>31</v>
      </c>
      <c r="D178" s="209" t="s">
        <v>109</v>
      </c>
      <c r="E178" s="210">
        <v>3121</v>
      </c>
      <c r="F178" s="211" t="s">
        <v>133</v>
      </c>
      <c r="G178" s="231" t="s">
        <v>46</v>
      </c>
      <c r="H178" s="89"/>
      <c r="I178" s="90" t="s">
        <v>1102</v>
      </c>
      <c r="J178" s="90" t="s">
        <v>135</v>
      </c>
      <c r="K178" s="90" t="s">
        <v>64</v>
      </c>
      <c r="L178" s="90" t="s">
        <v>1303</v>
      </c>
      <c r="M178" s="91"/>
      <c r="N178" s="108">
        <v>0</v>
      </c>
      <c r="O178" s="313">
        <f t="shared" si="20"/>
        <v>0</v>
      </c>
      <c r="P178" s="104"/>
      <c r="Q178" s="92"/>
      <c r="R178" s="92"/>
      <c r="S178" s="92"/>
      <c r="T178" s="92"/>
      <c r="U178" s="92"/>
      <c r="V178" s="92"/>
      <c r="W178" s="92"/>
      <c r="X178" s="109">
        <f t="shared" si="14"/>
        <v>0</v>
      </c>
      <c r="Y178" s="83"/>
      <c r="Z178" s="110">
        <f t="shared" si="15"/>
        <v>0</v>
      </c>
      <c r="AA178" s="111"/>
      <c r="AB178" s="92"/>
      <c r="AC178" s="92"/>
      <c r="AD178" s="92"/>
      <c r="AE178" s="92"/>
      <c r="AF178" s="92"/>
      <c r="AG178" s="92"/>
      <c r="AH178" s="92"/>
      <c r="AI178" s="109">
        <f t="shared" si="16"/>
        <v>0</v>
      </c>
      <c r="AJ178" s="83"/>
      <c r="AK178" s="110">
        <f t="shared" si="17"/>
        <v>0</v>
      </c>
      <c r="AL178" s="111"/>
      <c r="AM178" s="92"/>
      <c r="AN178" s="92"/>
      <c r="AO178" s="92"/>
      <c r="AP178" s="92"/>
      <c r="AQ178" s="92"/>
      <c r="AR178" s="92">
        <v>1</v>
      </c>
      <c r="AS178" s="92"/>
      <c r="AT178" s="92"/>
      <c r="AU178" s="92"/>
      <c r="AV178" s="109">
        <f t="shared" si="18"/>
        <v>500</v>
      </c>
      <c r="AW178" s="75"/>
      <c r="AX178" s="110">
        <f t="shared" si="19"/>
        <v>0</v>
      </c>
      <c r="AY178" s="111"/>
      <c r="AZ178" s="93"/>
      <c r="BA178" s="94" t="s">
        <v>137</v>
      </c>
      <c r="BB178" s="71"/>
      <c r="BC178" s="54"/>
      <c r="BD178" s="41">
        <v>3</v>
      </c>
      <c r="BE178" s="52">
        <v>31</v>
      </c>
      <c r="BF178" s="62">
        <v>3121</v>
      </c>
      <c r="BG178" s="280" t="s">
        <v>52</v>
      </c>
    </row>
    <row r="179" spans="1:59" s="63" customFormat="1" ht="12.75" x14ac:dyDescent="0.2">
      <c r="A179" s="196">
        <v>3</v>
      </c>
      <c r="B179" s="197" t="s">
        <v>108</v>
      </c>
      <c r="C179" s="208">
        <v>31</v>
      </c>
      <c r="D179" s="209" t="s">
        <v>109</v>
      </c>
      <c r="E179" s="210">
        <v>3121</v>
      </c>
      <c r="F179" s="211" t="s">
        <v>133</v>
      </c>
      <c r="G179" s="231" t="s">
        <v>46</v>
      </c>
      <c r="H179" s="89"/>
      <c r="I179" s="90" t="s">
        <v>1312</v>
      </c>
      <c r="J179" s="90" t="s">
        <v>135</v>
      </c>
      <c r="K179" s="90" t="s">
        <v>64</v>
      </c>
      <c r="L179" s="90" t="s">
        <v>76</v>
      </c>
      <c r="M179" s="91"/>
      <c r="N179" s="108">
        <v>10</v>
      </c>
      <c r="O179" s="313">
        <f t="shared" si="20"/>
        <v>7.2463768115942032E-2</v>
      </c>
      <c r="P179" s="104"/>
      <c r="Q179" s="92"/>
      <c r="R179" s="92"/>
      <c r="S179" s="92"/>
      <c r="T179" s="92"/>
      <c r="U179" s="92"/>
      <c r="V179" s="92"/>
      <c r="W179" s="92"/>
      <c r="X179" s="109">
        <f t="shared" si="14"/>
        <v>0</v>
      </c>
      <c r="Y179" s="83"/>
      <c r="Z179" s="110">
        <f t="shared" si="15"/>
        <v>0</v>
      </c>
      <c r="AA179" s="111"/>
      <c r="AB179" s="92"/>
      <c r="AC179" s="92"/>
      <c r="AD179" s="92"/>
      <c r="AE179" s="92"/>
      <c r="AF179" s="92"/>
      <c r="AG179" s="92"/>
      <c r="AH179" s="92"/>
      <c r="AI179" s="109">
        <f t="shared" si="16"/>
        <v>0</v>
      </c>
      <c r="AJ179" s="83"/>
      <c r="AK179" s="110">
        <f t="shared" si="17"/>
        <v>0</v>
      </c>
      <c r="AL179" s="111"/>
      <c r="AM179" s="92"/>
      <c r="AN179" s="92">
        <v>1</v>
      </c>
      <c r="AO179" s="92"/>
      <c r="AP179" s="92"/>
      <c r="AQ179" s="92"/>
      <c r="AR179" s="92"/>
      <c r="AS179" s="92"/>
      <c r="AT179" s="92"/>
      <c r="AU179" s="92"/>
      <c r="AV179" s="109">
        <f t="shared" si="18"/>
        <v>25</v>
      </c>
      <c r="AW179" s="75"/>
      <c r="AX179" s="110">
        <f t="shared" si="19"/>
        <v>1.8115942028985508</v>
      </c>
      <c r="AY179" s="111"/>
      <c r="AZ179" s="93"/>
      <c r="BA179" s="94" t="s">
        <v>137</v>
      </c>
      <c r="BB179" s="71"/>
      <c r="BC179" s="54"/>
      <c r="BD179" s="41">
        <v>3</v>
      </c>
      <c r="BE179" s="52">
        <v>31</v>
      </c>
      <c r="BF179" s="62">
        <v>3121</v>
      </c>
      <c r="BG179" s="280" t="s">
        <v>52</v>
      </c>
    </row>
    <row r="180" spans="1:59" s="63" customFormat="1" ht="12.75" x14ac:dyDescent="0.2">
      <c r="A180" s="196">
        <v>3</v>
      </c>
      <c r="B180" s="197" t="s">
        <v>108</v>
      </c>
      <c r="C180" s="208">
        <v>31</v>
      </c>
      <c r="D180" s="209" t="s">
        <v>109</v>
      </c>
      <c r="E180" s="210">
        <v>3121</v>
      </c>
      <c r="F180" s="211" t="s">
        <v>133</v>
      </c>
      <c r="G180" s="231" t="s">
        <v>46</v>
      </c>
      <c r="H180" s="89"/>
      <c r="I180" s="90" t="s">
        <v>1312</v>
      </c>
      <c r="J180" s="90" t="s">
        <v>135</v>
      </c>
      <c r="K180" s="90" t="s">
        <v>64</v>
      </c>
      <c r="L180" s="90" t="s">
        <v>76</v>
      </c>
      <c r="M180" s="91" t="s">
        <v>1300</v>
      </c>
      <c r="N180" s="108">
        <v>10</v>
      </c>
      <c r="O180" s="313">
        <f t="shared" si="20"/>
        <v>7.2463768115942032E-2</v>
      </c>
      <c r="P180" s="104"/>
      <c r="Q180" s="92"/>
      <c r="R180" s="92"/>
      <c r="S180" s="92"/>
      <c r="T180" s="92"/>
      <c r="U180" s="92"/>
      <c r="V180" s="92"/>
      <c r="W180" s="92"/>
      <c r="X180" s="109">
        <f t="shared" si="14"/>
        <v>0</v>
      </c>
      <c r="Y180" s="83"/>
      <c r="Z180" s="110">
        <f t="shared" si="15"/>
        <v>0</v>
      </c>
      <c r="AA180" s="111"/>
      <c r="AB180" s="92"/>
      <c r="AC180" s="92"/>
      <c r="AD180" s="92"/>
      <c r="AE180" s="92"/>
      <c r="AF180" s="92"/>
      <c r="AG180" s="92"/>
      <c r="AH180" s="92"/>
      <c r="AI180" s="109">
        <f t="shared" si="16"/>
        <v>0</v>
      </c>
      <c r="AJ180" s="83"/>
      <c r="AK180" s="110">
        <f t="shared" si="17"/>
        <v>0</v>
      </c>
      <c r="AL180" s="111"/>
      <c r="AM180" s="92"/>
      <c r="AN180" s="92">
        <v>1</v>
      </c>
      <c r="AO180" s="92"/>
      <c r="AP180" s="92"/>
      <c r="AQ180" s="92"/>
      <c r="AR180" s="92"/>
      <c r="AS180" s="92"/>
      <c r="AT180" s="92"/>
      <c r="AU180" s="92"/>
      <c r="AV180" s="109">
        <f t="shared" si="18"/>
        <v>25</v>
      </c>
      <c r="AW180" s="75"/>
      <c r="AX180" s="110">
        <f t="shared" si="19"/>
        <v>1.8115942028985508</v>
      </c>
      <c r="AY180" s="111"/>
      <c r="AZ180" s="93"/>
      <c r="BA180" s="94" t="s">
        <v>137</v>
      </c>
      <c r="BB180" s="71"/>
      <c r="BC180" s="54"/>
      <c r="BD180" s="41">
        <v>3</v>
      </c>
      <c r="BE180" s="52">
        <v>31</v>
      </c>
      <c r="BF180" s="62">
        <v>3121</v>
      </c>
      <c r="BG180" s="280" t="s">
        <v>52</v>
      </c>
    </row>
    <row r="181" spans="1:59" s="63" customFormat="1" ht="12.75" x14ac:dyDescent="0.2">
      <c r="A181" s="196">
        <v>3</v>
      </c>
      <c r="B181" s="197" t="s">
        <v>108</v>
      </c>
      <c r="C181" s="208">
        <v>31</v>
      </c>
      <c r="D181" s="209" t="s">
        <v>109</v>
      </c>
      <c r="E181" s="210">
        <v>3121</v>
      </c>
      <c r="F181" s="211" t="s">
        <v>133</v>
      </c>
      <c r="G181" s="231" t="s">
        <v>46</v>
      </c>
      <c r="H181" s="65"/>
      <c r="I181" s="222"/>
      <c r="J181" s="66"/>
      <c r="K181" s="66"/>
      <c r="L181" s="66"/>
      <c r="M181" s="64"/>
      <c r="N181" s="304"/>
      <c r="O181" s="305"/>
      <c r="P181" s="127"/>
      <c r="Q181" s="67"/>
      <c r="R181" s="67"/>
      <c r="S181" s="67"/>
      <c r="T181" s="67"/>
      <c r="U181" s="67"/>
      <c r="V181" s="67"/>
      <c r="W181" s="67"/>
      <c r="X181" s="67"/>
      <c r="Y181" s="68"/>
      <c r="Z181" s="68"/>
      <c r="AA181" s="68"/>
      <c r="AB181" s="67"/>
      <c r="AC181" s="67"/>
      <c r="AD181" s="67"/>
      <c r="AE181" s="67"/>
      <c r="AF181" s="67"/>
      <c r="AG181" s="67"/>
      <c r="AH181" s="67"/>
      <c r="AI181" s="67"/>
      <c r="AJ181" s="68"/>
      <c r="AK181" s="68"/>
      <c r="AL181" s="68"/>
      <c r="AM181" s="67"/>
      <c r="AN181" s="67"/>
      <c r="AO181" s="67"/>
      <c r="AP181" s="67"/>
      <c r="AQ181" s="67"/>
      <c r="AR181" s="67"/>
      <c r="AS181" s="67"/>
      <c r="AT181" s="67"/>
      <c r="AU181" s="67"/>
      <c r="AV181" s="67"/>
      <c r="AW181" s="67"/>
      <c r="AX181" s="68"/>
      <c r="AY181" s="68"/>
      <c r="AZ181" s="69"/>
      <c r="BA181" s="70"/>
      <c r="BB181" s="71"/>
      <c r="BC181" s="54"/>
      <c r="BD181" s="41">
        <v>3</v>
      </c>
      <c r="BE181" s="52">
        <v>31</v>
      </c>
      <c r="BF181" s="62">
        <v>3121</v>
      </c>
      <c r="BG181" s="275"/>
    </row>
    <row r="182" spans="1:59" s="63" customFormat="1" ht="12.75" x14ac:dyDescent="0.2">
      <c r="A182" s="196">
        <v>3</v>
      </c>
      <c r="B182" s="197" t="s">
        <v>108</v>
      </c>
      <c r="C182" s="208">
        <v>31</v>
      </c>
      <c r="D182" s="209" t="s">
        <v>109</v>
      </c>
      <c r="E182" s="210">
        <v>3121</v>
      </c>
      <c r="F182" s="211" t="s">
        <v>133</v>
      </c>
      <c r="G182" s="230"/>
      <c r="H182" s="56"/>
      <c r="I182" s="221"/>
      <c r="J182" s="57"/>
      <c r="K182" s="57"/>
      <c r="L182" s="57"/>
      <c r="M182" s="55"/>
      <c r="N182" s="303"/>
      <c r="O182" s="245"/>
      <c r="P182" s="122"/>
      <c r="Q182" s="58"/>
      <c r="R182" s="58"/>
      <c r="S182" s="58"/>
      <c r="T182" s="58"/>
      <c r="U182" s="58"/>
      <c r="V182" s="58"/>
      <c r="W182" s="58"/>
      <c r="X182" s="58"/>
      <c r="Y182" s="59"/>
      <c r="Z182" s="59"/>
      <c r="AA182" s="59"/>
      <c r="AB182" s="58"/>
      <c r="AC182" s="58"/>
      <c r="AD182" s="58"/>
      <c r="AE182" s="58"/>
      <c r="AF182" s="58"/>
      <c r="AG182" s="58"/>
      <c r="AH182" s="58"/>
      <c r="AI182" s="58"/>
      <c r="AJ182" s="59"/>
      <c r="AK182" s="59"/>
      <c r="AL182" s="59"/>
      <c r="AM182" s="58"/>
      <c r="AN182" s="58"/>
      <c r="AO182" s="58"/>
      <c r="AP182" s="58"/>
      <c r="AQ182" s="58"/>
      <c r="AR182" s="58"/>
      <c r="AS182" s="58"/>
      <c r="AT182" s="58"/>
      <c r="AU182" s="58"/>
      <c r="AV182" s="58"/>
      <c r="AW182" s="58"/>
      <c r="AX182" s="59"/>
      <c r="AY182" s="59"/>
      <c r="AZ182" s="60"/>
      <c r="BA182" s="61"/>
      <c r="BB182" s="54"/>
      <c r="BC182" s="54"/>
      <c r="BD182" s="41">
        <v>3</v>
      </c>
      <c r="BE182" s="52">
        <v>31</v>
      </c>
      <c r="BF182" s="62">
        <v>3121</v>
      </c>
      <c r="BG182" s="274"/>
    </row>
    <row r="183" spans="1:59" s="63" customFormat="1" ht="12.75" x14ac:dyDescent="0.2">
      <c r="A183" s="196">
        <v>3</v>
      </c>
      <c r="B183" s="197" t="s">
        <v>108</v>
      </c>
      <c r="C183" s="208">
        <v>31</v>
      </c>
      <c r="D183" s="209" t="s">
        <v>109</v>
      </c>
      <c r="E183" s="212">
        <v>3122</v>
      </c>
      <c r="F183" s="213" t="s">
        <v>158</v>
      </c>
      <c r="G183" s="232"/>
      <c r="H183" s="97"/>
      <c r="I183" s="224"/>
      <c r="J183" s="98"/>
      <c r="K183" s="98"/>
      <c r="L183" s="98"/>
      <c r="M183" s="96"/>
      <c r="N183" s="307"/>
      <c r="O183" s="246"/>
      <c r="P183" s="124"/>
      <c r="Q183" s="124"/>
      <c r="R183" s="124"/>
      <c r="S183" s="124"/>
      <c r="T183" s="124"/>
      <c r="U183" s="124"/>
      <c r="V183" s="124"/>
      <c r="W183" s="124"/>
      <c r="X183" s="124"/>
      <c r="Y183" s="100"/>
      <c r="Z183" s="125"/>
      <c r="AA183" s="125"/>
      <c r="AB183" s="124"/>
      <c r="AC183" s="124"/>
      <c r="AD183" s="124"/>
      <c r="AE183" s="124"/>
      <c r="AF183" s="124"/>
      <c r="AG183" s="124"/>
      <c r="AH183" s="124"/>
      <c r="AI183" s="124"/>
      <c r="AJ183" s="100"/>
      <c r="AK183" s="125"/>
      <c r="AL183" s="125"/>
      <c r="AM183" s="124"/>
      <c r="AN183" s="124"/>
      <c r="AO183" s="124"/>
      <c r="AP183" s="124"/>
      <c r="AQ183" s="124"/>
      <c r="AR183" s="124"/>
      <c r="AS183" s="124"/>
      <c r="AT183" s="124"/>
      <c r="AU183" s="124"/>
      <c r="AV183" s="124"/>
      <c r="AW183" s="99"/>
      <c r="AX183" s="125"/>
      <c r="AY183" s="100"/>
      <c r="AZ183" s="101"/>
      <c r="BA183" s="102"/>
      <c r="BB183" s="95"/>
      <c r="BC183" s="95"/>
      <c r="BD183" s="41">
        <v>3</v>
      </c>
      <c r="BE183" s="52">
        <v>31</v>
      </c>
      <c r="BF183" s="103">
        <v>3122</v>
      </c>
      <c r="BG183" s="277"/>
    </row>
    <row r="184" spans="1:59" s="63" customFormat="1" ht="12.75" x14ac:dyDescent="0.2">
      <c r="A184" s="196">
        <v>3</v>
      </c>
      <c r="B184" s="197" t="s">
        <v>108</v>
      </c>
      <c r="C184" s="208">
        <v>31</v>
      </c>
      <c r="D184" s="209" t="s">
        <v>109</v>
      </c>
      <c r="E184" s="212">
        <v>3122</v>
      </c>
      <c r="F184" s="213" t="s">
        <v>158</v>
      </c>
      <c r="G184" s="232"/>
      <c r="H184" s="97"/>
      <c r="I184" s="224"/>
      <c r="J184" s="98"/>
      <c r="K184" s="98"/>
      <c r="L184" s="98"/>
      <c r="M184" s="96"/>
      <c r="N184" s="307"/>
      <c r="O184" s="246"/>
      <c r="P184" s="124"/>
      <c r="Q184" s="99"/>
      <c r="R184" s="99"/>
      <c r="S184" s="99"/>
      <c r="T184" s="99"/>
      <c r="U184" s="99"/>
      <c r="V184" s="99"/>
      <c r="W184" s="99"/>
      <c r="X184" s="99"/>
      <c r="Y184" s="100"/>
      <c r="Z184" s="100"/>
      <c r="AA184" s="100"/>
      <c r="AB184" s="99"/>
      <c r="AC184" s="99"/>
      <c r="AD184" s="99"/>
      <c r="AE184" s="99"/>
      <c r="AF184" s="99"/>
      <c r="AG184" s="99"/>
      <c r="AH184" s="99"/>
      <c r="AI184" s="99"/>
      <c r="AJ184" s="100"/>
      <c r="AK184" s="100"/>
      <c r="AL184" s="100"/>
      <c r="AM184" s="99"/>
      <c r="AN184" s="99"/>
      <c r="AO184" s="99"/>
      <c r="AP184" s="99"/>
      <c r="AQ184" s="99"/>
      <c r="AR184" s="99"/>
      <c r="AS184" s="99"/>
      <c r="AT184" s="99"/>
      <c r="AU184" s="99"/>
      <c r="AV184" s="99"/>
      <c r="AW184" s="99"/>
      <c r="AX184" s="100"/>
      <c r="AY184" s="100"/>
      <c r="AZ184" s="101"/>
      <c r="BA184" s="102"/>
      <c r="BB184" s="95"/>
      <c r="BC184" s="95"/>
      <c r="BD184" s="41">
        <v>3</v>
      </c>
      <c r="BE184" s="52">
        <v>31</v>
      </c>
      <c r="BF184" s="103">
        <v>3122</v>
      </c>
      <c r="BG184" s="277"/>
    </row>
    <row r="185" spans="1:59" s="63" customFormat="1" ht="12.75" x14ac:dyDescent="0.2">
      <c r="A185" s="196">
        <v>3</v>
      </c>
      <c r="B185" s="197" t="s">
        <v>108</v>
      </c>
      <c r="C185" s="208">
        <v>31</v>
      </c>
      <c r="D185" s="209" t="s">
        <v>109</v>
      </c>
      <c r="E185" s="212">
        <v>3122</v>
      </c>
      <c r="F185" s="213" t="s">
        <v>158</v>
      </c>
      <c r="G185" s="231"/>
      <c r="H185" s="65"/>
      <c r="I185" s="222"/>
      <c r="J185" s="66"/>
      <c r="K185" s="66"/>
      <c r="L185" s="66"/>
      <c r="M185" s="64"/>
      <c r="N185" s="304"/>
      <c r="O185" s="305"/>
      <c r="P185" s="127"/>
      <c r="Q185" s="67"/>
      <c r="R185" s="67"/>
      <c r="S185" s="67"/>
      <c r="T185" s="67"/>
      <c r="U185" s="67"/>
      <c r="V185" s="67"/>
      <c r="W185" s="67"/>
      <c r="X185" s="67"/>
      <c r="Y185" s="68"/>
      <c r="Z185" s="68"/>
      <c r="AA185" s="68"/>
      <c r="AB185" s="67"/>
      <c r="AC185" s="67"/>
      <c r="AD185" s="67"/>
      <c r="AE185" s="67"/>
      <c r="AF185" s="67"/>
      <c r="AG185" s="67"/>
      <c r="AH185" s="67"/>
      <c r="AI185" s="67"/>
      <c r="AJ185" s="68"/>
      <c r="AK185" s="68"/>
      <c r="AL185" s="68"/>
      <c r="AM185" s="67"/>
      <c r="AN185" s="67"/>
      <c r="AO185" s="67"/>
      <c r="AP185" s="67"/>
      <c r="AQ185" s="67"/>
      <c r="AR185" s="67"/>
      <c r="AS185" s="67"/>
      <c r="AT185" s="67"/>
      <c r="AU185" s="67"/>
      <c r="AV185" s="67"/>
      <c r="AW185" s="67"/>
      <c r="AX185" s="68"/>
      <c r="AY185" s="68"/>
      <c r="AZ185" s="69"/>
      <c r="BA185" s="70"/>
      <c r="BB185" s="71"/>
      <c r="BC185" s="95"/>
      <c r="BD185" s="41">
        <v>3</v>
      </c>
      <c r="BE185" s="52">
        <v>31</v>
      </c>
      <c r="BF185" s="103">
        <v>3122</v>
      </c>
      <c r="BG185" s="275"/>
    </row>
    <row r="186" spans="1:59" s="63" customFormat="1" ht="12.75" x14ac:dyDescent="0.2">
      <c r="A186" s="196">
        <v>3</v>
      </c>
      <c r="B186" s="197" t="s">
        <v>108</v>
      </c>
      <c r="C186" s="208">
        <v>31</v>
      </c>
      <c r="D186" s="209" t="s">
        <v>109</v>
      </c>
      <c r="E186" s="212">
        <v>3122</v>
      </c>
      <c r="F186" s="213" t="s">
        <v>158</v>
      </c>
      <c r="G186" s="231" t="s">
        <v>46</v>
      </c>
      <c r="H186" s="72" t="s">
        <v>1233</v>
      </c>
      <c r="I186" s="73" t="s">
        <v>1164</v>
      </c>
      <c r="J186" s="73"/>
      <c r="K186" s="73"/>
      <c r="L186" s="73"/>
      <c r="M186" s="74"/>
      <c r="N186" s="247"/>
      <c r="O186" s="306"/>
      <c r="P186" s="105"/>
      <c r="Q186" s="75"/>
      <c r="R186" s="75"/>
      <c r="S186" s="75"/>
      <c r="T186" s="75"/>
      <c r="U186" s="75"/>
      <c r="V186" s="75"/>
      <c r="W186" s="75"/>
      <c r="X186" s="75"/>
      <c r="Y186" s="76" t="s">
        <v>1241</v>
      </c>
      <c r="Z186" s="77" t="s">
        <v>1241</v>
      </c>
      <c r="AA186" s="78">
        <f>AA$143</f>
        <v>0</v>
      </c>
      <c r="AB186" s="75"/>
      <c r="AC186" s="75"/>
      <c r="AD186" s="75"/>
      <c r="AE186" s="75"/>
      <c r="AF186" s="75"/>
      <c r="AG186" s="75"/>
      <c r="AH186" s="75"/>
      <c r="AI186" s="75"/>
      <c r="AJ186" s="76" t="s">
        <v>1241</v>
      </c>
      <c r="AK186" s="77" t="s">
        <v>1241</v>
      </c>
      <c r="AL186" s="78">
        <f>AL$143</f>
        <v>0</v>
      </c>
      <c r="AM186" s="75"/>
      <c r="AN186" s="75"/>
      <c r="AO186" s="75"/>
      <c r="AP186" s="75"/>
      <c r="AQ186" s="75"/>
      <c r="AR186" s="75"/>
      <c r="AS186" s="75"/>
      <c r="AT186" s="75"/>
      <c r="AU186" s="75"/>
      <c r="AV186" s="75"/>
      <c r="AW186" s="76" t="s">
        <v>1241</v>
      </c>
      <c r="AX186" s="77" t="s">
        <v>1241</v>
      </c>
      <c r="AY186" s="78">
        <f>AY$143</f>
        <v>25</v>
      </c>
      <c r="AZ186" s="79"/>
      <c r="BA186" s="80" t="str">
        <f>I186</f>
        <v>&gt; see 3121, In situ concrete</v>
      </c>
      <c r="BB186" s="71"/>
      <c r="BC186" s="95"/>
      <c r="BD186" s="41">
        <v>3</v>
      </c>
      <c r="BE186" s="52">
        <v>31</v>
      </c>
      <c r="BF186" s="103">
        <v>3122</v>
      </c>
      <c r="BG186" s="276" t="str">
        <f>H186</f>
        <v>Default Scenario (Link)</v>
      </c>
    </row>
    <row r="187" spans="1:59" s="63" customFormat="1" ht="12.75" x14ac:dyDescent="0.2">
      <c r="A187" s="196">
        <v>3</v>
      </c>
      <c r="B187" s="197" t="s">
        <v>108</v>
      </c>
      <c r="C187" s="208">
        <v>31</v>
      </c>
      <c r="D187" s="209" t="s">
        <v>109</v>
      </c>
      <c r="E187" s="212">
        <v>3122</v>
      </c>
      <c r="F187" s="213" t="s">
        <v>158</v>
      </c>
      <c r="G187" s="231"/>
      <c r="H187" s="65"/>
      <c r="I187" s="222"/>
      <c r="J187" s="66"/>
      <c r="K187" s="66"/>
      <c r="L187" s="66"/>
      <c r="M187" s="64"/>
      <c r="N187" s="304"/>
      <c r="O187" s="305"/>
      <c r="P187" s="127"/>
      <c r="Q187" s="67"/>
      <c r="R187" s="67"/>
      <c r="S187" s="67"/>
      <c r="T187" s="67"/>
      <c r="U187" s="67"/>
      <c r="V187" s="67"/>
      <c r="W187" s="67"/>
      <c r="X187" s="67"/>
      <c r="Y187" s="68"/>
      <c r="Z187" s="68"/>
      <c r="AA187" s="68"/>
      <c r="AB187" s="67"/>
      <c r="AC187" s="67"/>
      <c r="AD187" s="67"/>
      <c r="AE187" s="67"/>
      <c r="AF187" s="67"/>
      <c r="AG187" s="67"/>
      <c r="AH187" s="67"/>
      <c r="AI187" s="67"/>
      <c r="AJ187" s="68"/>
      <c r="AK187" s="68"/>
      <c r="AL187" s="68"/>
      <c r="AM187" s="67"/>
      <c r="AN187" s="67"/>
      <c r="AO187" s="67"/>
      <c r="AP187" s="67"/>
      <c r="AQ187" s="67"/>
      <c r="AR187" s="67"/>
      <c r="AS187" s="67"/>
      <c r="AT187" s="67"/>
      <c r="AU187" s="67"/>
      <c r="AV187" s="67"/>
      <c r="AW187" s="67"/>
      <c r="AX187" s="68"/>
      <c r="AY187" s="68"/>
      <c r="AZ187" s="69"/>
      <c r="BA187" s="70"/>
      <c r="BB187" s="71"/>
      <c r="BC187" s="95"/>
      <c r="BD187" s="41">
        <v>3</v>
      </c>
      <c r="BE187" s="52">
        <v>31</v>
      </c>
      <c r="BF187" s="103">
        <v>3122</v>
      </c>
      <c r="BG187" s="275"/>
    </row>
    <row r="188" spans="1:59" s="63" customFormat="1" ht="12.75" x14ac:dyDescent="0.2">
      <c r="A188" s="196">
        <v>3</v>
      </c>
      <c r="B188" s="197" t="s">
        <v>108</v>
      </c>
      <c r="C188" s="208">
        <v>31</v>
      </c>
      <c r="D188" s="209" t="s">
        <v>109</v>
      </c>
      <c r="E188" s="212">
        <v>3122</v>
      </c>
      <c r="F188" s="213" t="s">
        <v>158</v>
      </c>
      <c r="G188" s="232"/>
      <c r="H188" s="97"/>
      <c r="I188" s="224"/>
      <c r="J188" s="98"/>
      <c r="K188" s="98"/>
      <c r="L188" s="98"/>
      <c r="M188" s="96"/>
      <c r="N188" s="307"/>
      <c r="O188" s="246"/>
      <c r="P188" s="124"/>
      <c r="Q188" s="99"/>
      <c r="R188" s="99"/>
      <c r="S188" s="99"/>
      <c r="T188" s="99"/>
      <c r="U188" s="99"/>
      <c r="V188" s="99"/>
      <c r="W188" s="99"/>
      <c r="X188" s="99"/>
      <c r="Y188" s="100"/>
      <c r="Z188" s="100"/>
      <c r="AA188" s="100"/>
      <c r="AB188" s="99"/>
      <c r="AC188" s="99"/>
      <c r="AD188" s="99"/>
      <c r="AE188" s="99"/>
      <c r="AF188" s="99"/>
      <c r="AG188" s="99"/>
      <c r="AH188" s="99"/>
      <c r="AI188" s="99"/>
      <c r="AJ188" s="100"/>
      <c r="AK188" s="100"/>
      <c r="AL188" s="100"/>
      <c r="AM188" s="99"/>
      <c r="AN188" s="99"/>
      <c r="AO188" s="99"/>
      <c r="AP188" s="99"/>
      <c r="AQ188" s="99"/>
      <c r="AR188" s="99"/>
      <c r="AS188" s="99"/>
      <c r="AT188" s="99"/>
      <c r="AU188" s="99"/>
      <c r="AV188" s="99"/>
      <c r="AW188" s="99"/>
      <c r="AX188" s="100"/>
      <c r="AY188" s="100"/>
      <c r="AZ188" s="101"/>
      <c r="BA188" s="102"/>
      <c r="BB188" s="95"/>
      <c r="BC188" s="95"/>
      <c r="BD188" s="41">
        <v>3</v>
      </c>
      <c r="BE188" s="52">
        <v>31</v>
      </c>
      <c r="BF188" s="103">
        <v>3122</v>
      </c>
      <c r="BG188" s="277"/>
    </row>
    <row r="189" spans="1:59" s="63" customFormat="1" ht="12.75" x14ac:dyDescent="0.2">
      <c r="A189" s="196">
        <v>3</v>
      </c>
      <c r="B189" s="197" t="s">
        <v>108</v>
      </c>
      <c r="C189" s="208">
        <v>31</v>
      </c>
      <c r="D189" s="209" t="s">
        <v>109</v>
      </c>
      <c r="E189" s="210">
        <v>3125</v>
      </c>
      <c r="F189" s="211" t="s">
        <v>107</v>
      </c>
      <c r="G189" s="230"/>
      <c r="H189" s="56"/>
      <c r="I189" s="221"/>
      <c r="J189" s="57"/>
      <c r="K189" s="57"/>
      <c r="L189" s="57"/>
      <c r="M189" s="55"/>
      <c r="N189" s="303"/>
      <c r="O189" s="245"/>
      <c r="P189" s="122"/>
      <c r="Q189" s="122"/>
      <c r="R189" s="122"/>
      <c r="S189" s="122"/>
      <c r="T189" s="122"/>
      <c r="U189" s="122"/>
      <c r="V189" s="122"/>
      <c r="W189" s="122"/>
      <c r="X189" s="122"/>
      <c r="Y189" s="59"/>
      <c r="Z189" s="123"/>
      <c r="AA189" s="123"/>
      <c r="AB189" s="122"/>
      <c r="AC189" s="122"/>
      <c r="AD189" s="122"/>
      <c r="AE189" s="122"/>
      <c r="AF189" s="122"/>
      <c r="AG189" s="122"/>
      <c r="AH189" s="122"/>
      <c r="AI189" s="122"/>
      <c r="AJ189" s="59"/>
      <c r="AK189" s="123"/>
      <c r="AL189" s="123"/>
      <c r="AM189" s="122"/>
      <c r="AN189" s="122"/>
      <c r="AO189" s="122"/>
      <c r="AP189" s="122"/>
      <c r="AQ189" s="122"/>
      <c r="AR189" s="122"/>
      <c r="AS189" s="122"/>
      <c r="AT189" s="122"/>
      <c r="AU189" s="122"/>
      <c r="AV189" s="122"/>
      <c r="AW189" s="58"/>
      <c r="AX189" s="123"/>
      <c r="AY189" s="59"/>
      <c r="AZ189" s="60"/>
      <c r="BA189" s="61"/>
      <c r="BB189" s="54"/>
      <c r="BC189" s="54"/>
      <c r="BD189" s="41">
        <v>3</v>
      </c>
      <c r="BE189" s="52">
        <v>31</v>
      </c>
      <c r="BF189" s="62">
        <v>3125</v>
      </c>
      <c r="BG189" s="274"/>
    </row>
    <row r="190" spans="1:59" s="63" customFormat="1" ht="12.75" x14ac:dyDescent="0.2">
      <c r="A190" s="196">
        <v>3</v>
      </c>
      <c r="B190" s="197" t="s">
        <v>108</v>
      </c>
      <c r="C190" s="208">
        <v>31</v>
      </c>
      <c r="D190" s="209" t="s">
        <v>109</v>
      </c>
      <c r="E190" s="210">
        <v>3125</v>
      </c>
      <c r="F190" s="211" t="s">
        <v>107</v>
      </c>
      <c r="G190" s="230"/>
      <c r="H190" s="56"/>
      <c r="I190" s="221"/>
      <c r="J190" s="57"/>
      <c r="K190" s="57"/>
      <c r="L190" s="57"/>
      <c r="M190" s="55"/>
      <c r="N190" s="303"/>
      <c r="O190" s="245"/>
      <c r="P190" s="122"/>
      <c r="Q190" s="58"/>
      <c r="R190" s="58"/>
      <c r="S190" s="58"/>
      <c r="T190" s="58"/>
      <c r="U190" s="58"/>
      <c r="V190" s="58"/>
      <c r="W190" s="58"/>
      <c r="X190" s="58"/>
      <c r="Y190" s="59"/>
      <c r="Z190" s="59"/>
      <c r="AA190" s="59"/>
      <c r="AB190" s="58"/>
      <c r="AC190" s="58"/>
      <c r="AD190" s="58"/>
      <c r="AE190" s="58"/>
      <c r="AF190" s="58"/>
      <c r="AG190" s="58"/>
      <c r="AH190" s="58"/>
      <c r="AI190" s="58"/>
      <c r="AJ190" s="59"/>
      <c r="AK190" s="59"/>
      <c r="AL190" s="59"/>
      <c r="AM190" s="58"/>
      <c r="AN190" s="58"/>
      <c r="AO190" s="58"/>
      <c r="AP190" s="58"/>
      <c r="AQ190" s="58"/>
      <c r="AR190" s="58"/>
      <c r="AS190" s="58"/>
      <c r="AT190" s="58"/>
      <c r="AU190" s="58"/>
      <c r="AV190" s="58"/>
      <c r="AW190" s="58"/>
      <c r="AX190" s="59"/>
      <c r="AY190" s="59"/>
      <c r="AZ190" s="60"/>
      <c r="BA190" s="61"/>
      <c r="BB190" s="54"/>
      <c r="BC190" s="54"/>
      <c r="BD190" s="41">
        <v>3</v>
      </c>
      <c r="BE190" s="52">
        <v>31</v>
      </c>
      <c r="BF190" s="62">
        <v>3125</v>
      </c>
      <c r="BG190" s="274"/>
    </row>
    <row r="191" spans="1:59" s="63" customFormat="1" ht="12.75" x14ac:dyDescent="0.2">
      <c r="A191" s="196">
        <v>3</v>
      </c>
      <c r="B191" s="197" t="s">
        <v>108</v>
      </c>
      <c r="C191" s="208">
        <v>31</v>
      </c>
      <c r="D191" s="209" t="s">
        <v>109</v>
      </c>
      <c r="E191" s="210">
        <v>3125</v>
      </c>
      <c r="F191" s="211" t="s">
        <v>107</v>
      </c>
      <c r="G191" s="231" t="s">
        <v>107</v>
      </c>
      <c r="H191" s="65"/>
      <c r="I191" s="222"/>
      <c r="J191" s="66"/>
      <c r="K191" s="66"/>
      <c r="L191" s="66"/>
      <c r="M191" s="64"/>
      <c r="N191" s="308"/>
      <c r="O191" s="309"/>
      <c r="P191" s="127"/>
      <c r="Q191" s="67"/>
      <c r="R191" s="67"/>
      <c r="S191" s="67"/>
      <c r="T191" s="67"/>
      <c r="U191" s="67"/>
      <c r="V191" s="67"/>
      <c r="W191" s="67"/>
      <c r="X191" s="67"/>
      <c r="Y191" s="68"/>
      <c r="Z191" s="68"/>
      <c r="AA191" s="68"/>
      <c r="AB191" s="67"/>
      <c r="AC191" s="67"/>
      <c r="AD191" s="67"/>
      <c r="AE191" s="67"/>
      <c r="AF191" s="67"/>
      <c r="AG191" s="67"/>
      <c r="AH191" s="67"/>
      <c r="AI191" s="67"/>
      <c r="AJ191" s="68"/>
      <c r="AK191" s="68"/>
      <c r="AL191" s="68"/>
      <c r="AM191" s="67"/>
      <c r="AN191" s="67"/>
      <c r="AO191" s="67"/>
      <c r="AP191" s="67"/>
      <c r="AQ191" s="67"/>
      <c r="AR191" s="67"/>
      <c r="AS191" s="67"/>
      <c r="AT191" s="67"/>
      <c r="AU191" s="67"/>
      <c r="AV191" s="67"/>
      <c r="AW191" s="67"/>
      <c r="AX191" s="68"/>
      <c r="AY191" s="68"/>
      <c r="AZ191" s="69"/>
      <c r="BA191" s="70"/>
      <c r="BB191" s="71"/>
      <c r="BC191" s="54"/>
      <c r="BD191" s="41">
        <v>3</v>
      </c>
      <c r="BE191" s="52">
        <v>31</v>
      </c>
      <c r="BF191" s="62">
        <v>3125</v>
      </c>
      <c r="BG191" s="275"/>
    </row>
    <row r="192" spans="1:59" s="63" customFormat="1" ht="12.75" x14ac:dyDescent="0.2">
      <c r="A192" s="196">
        <v>3</v>
      </c>
      <c r="B192" s="197" t="s">
        <v>108</v>
      </c>
      <c r="C192" s="208">
        <v>31</v>
      </c>
      <c r="D192" s="209" t="s">
        <v>109</v>
      </c>
      <c r="E192" s="210">
        <v>3125</v>
      </c>
      <c r="F192" s="211" t="s">
        <v>107</v>
      </c>
      <c r="G192" s="231" t="s">
        <v>107</v>
      </c>
      <c r="H192" s="72" t="s">
        <v>47</v>
      </c>
      <c r="I192" s="223"/>
      <c r="J192" s="73"/>
      <c r="K192" s="73"/>
      <c r="L192" s="73"/>
      <c r="M192" s="74"/>
      <c r="N192" s="247"/>
      <c r="O192" s="306"/>
      <c r="P192" s="105"/>
      <c r="Q192" s="75"/>
      <c r="R192" s="75"/>
      <c r="S192" s="75"/>
      <c r="T192" s="75"/>
      <c r="U192" s="75"/>
      <c r="V192" s="75"/>
      <c r="W192" s="75"/>
      <c r="X192" s="75"/>
      <c r="Y192" s="76">
        <f>IF(ISNUMBER(VLOOKUP(Y194,P$7:W$7,MATCH(Y194,P$7:W$7))),VLOOKUP(Y194,P$7:W$7,MATCH(Y194,P$7:W$7)),IF(N196=0,"No Data",IF(Y194&gt;0,"&lt;100",0)))</f>
        <v>10000</v>
      </c>
      <c r="Z192" s="77">
        <f>IF(ISNUMBER(VLOOKUP(Z196,P$7:W$7,MATCH(Z196,P$7:W$7))),VLOOKUP(Z196,P$7:W$7,MATCH(Z196,P$7:W$7)),IF(N196=0,"No Data",IF(Z196&gt;0,"&lt;100",0)))</f>
        <v>10000</v>
      </c>
      <c r="AA192" s="106">
        <f>IF(ISNUMBER(Z192),Z192,0)</f>
        <v>10000</v>
      </c>
      <c r="AB192" s="75"/>
      <c r="AC192" s="75"/>
      <c r="AD192" s="75"/>
      <c r="AE192" s="75"/>
      <c r="AF192" s="75"/>
      <c r="AG192" s="75"/>
      <c r="AH192" s="75"/>
      <c r="AI192" s="75"/>
      <c r="AJ192" s="76">
        <f>IF(ISNUMBER(VLOOKUP(AJ194,AB$7:AH$7,MATCH(AJ194,AB$7:AH$7))),VLOOKUP(AJ194,AB$7:AH$7,MATCH(AJ194,AB$7:AH$7)),IF(N196=0,"No Data",IF(AJ194&gt;0,"&lt;50",0)))</f>
        <v>0</v>
      </c>
      <c r="AK192" s="77">
        <f>IF(ISNUMBER(VLOOKUP(AK196,AB$7:AH$7,MATCH(AK196,AB$7:AH$7))),VLOOKUP(AK196,AB$7:AH$7,MATCH(AK196,AB$7:AH$7)),IF(N196=0,"No Data",IF(AK196&gt;0,"&lt;50",0)))</f>
        <v>0</v>
      </c>
      <c r="AL192" s="106">
        <f>IF(ISNUMBER(AK192),AK192,0)</f>
        <v>0</v>
      </c>
      <c r="AM192" s="75"/>
      <c r="AN192" s="75"/>
      <c r="AO192" s="75"/>
      <c r="AP192" s="75"/>
      <c r="AQ192" s="75"/>
      <c r="AR192" s="75"/>
      <c r="AS192" s="75"/>
      <c r="AT192" s="75"/>
      <c r="AU192" s="75"/>
      <c r="AV192" s="75"/>
      <c r="AW192" s="76">
        <f>IF(ISNUMBER(VLOOKUP(AW194,AM$7:AU$7,MATCH(AW194,AM$7:AU$7))),VLOOKUP(AW194,AM$7:AU$7,MATCH(AW194,AM$7:AU$7)),IF(N196=0,"No Data",IF(AW194&gt;0,"&lt;10",0)))</f>
        <v>100</v>
      </c>
      <c r="AX192" s="77">
        <f>IF(ISNUMBER(VLOOKUP(AX196,AM$7:AU$7,MATCH(AX196,AM$7:AU$7))),VLOOKUP(AX196,AM$7:AU$7,MATCH(AX196,AM$7:AU$7)),IF(N196=0,"No Data",IF(AX196&gt;0,"&lt;10",0)))</f>
        <v>250</v>
      </c>
      <c r="AY192" s="106">
        <f>IF(ISNUMBER(AX192),AX192,0)</f>
        <v>250</v>
      </c>
      <c r="AZ192" s="79"/>
      <c r="BA192" s="80"/>
      <c r="BB192" s="71"/>
      <c r="BC192" s="54"/>
      <c r="BD192" s="41">
        <v>3</v>
      </c>
      <c r="BE192" s="52">
        <v>31</v>
      </c>
      <c r="BF192" s="62">
        <v>3125</v>
      </c>
      <c r="BG192" s="276" t="s">
        <v>47</v>
      </c>
    </row>
    <row r="193" spans="1:59" s="63" customFormat="1" ht="12.75" x14ac:dyDescent="0.2">
      <c r="A193" s="196">
        <v>3</v>
      </c>
      <c r="B193" s="197" t="s">
        <v>108</v>
      </c>
      <c r="C193" s="208">
        <v>31</v>
      </c>
      <c r="D193" s="209" t="s">
        <v>109</v>
      </c>
      <c r="E193" s="210">
        <v>3125</v>
      </c>
      <c r="F193" s="211" t="s">
        <v>107</v>
      </c>
      <c r="G193" s="231" t="s">
        <v>107</v>
      </c>
      <c r="H193" s="81" t="s">
        <v>48</v>
      </c>
      <c r="I193" s="223"/>
      <c r="J193" s="73"/>
      <c r="K193" s="73"/>
      <c r="L193" s="73"/>
      <c r="M193" s="74"/>
      <c r="N193" s="247"/>
      <c r="O193" s="306"/>
      <c r="P193" s="105"/>
      <c r="Q193" s="75"/>
      <c r="R193" s="75"/>
      <c r="S193" s="75"/>
      <c r="T193" s="75"/>
      <c r="U193" s="75"/>
      <c r="V193" s="75"/>
      <c r="W193" s="75"/>
      <c r="X193" s="75"/>
      <c r="Y193" s="82">
        <f>MIN(X197:X199)</f>
        <v>5000</v>
      </c>
      <c r="Z193" s="83"/>
      <c r="AA193" s="83"/>
      <c r="AB193" s="75"/>
      <c r="AC193" s="75"/>
      <c r="AD193" s="75"/>
      <c r="AE193" s="75"/>
      <c r="AF193" s="75"/>
      <c r="AG193" s="75"/>
      <c r="AH193" s="75"/>
      <c r="AI193" s="75"/>
      <c r="AJ193" s="82">
        <f>MIN(AI197:AI199)</f>
        <v>0</v>
      </c>
      <c r="AK193" s="83"/>
      <c r="AL193" s="83"/>
      <c r="AM193" s="75"/>
      <c r="AN193" s="75"/>
      <c r="AO193" s="75"/>
      <c r="AP193" s="75"/>
      <c r="AQ193" s="75"/>
      <c r="AR193" s="75"/>
      <c r="AS193" s="75"/>
      <c r="AT193" s="75"/>
      <c r="AU193" s="75"/>
      <c r="AV193" s="75"/>
      <c r="AW193" s="82">
        <f>MIN(AV197:AV199)</f>
        <v>100</v>
      </c>
      <c r="AX193" s="83"/>
      <c r="AY193" s="83"/>
      <c r="AZ193" s="79"/>
      <c r="BA193" s="80"/>
      <c r="BB193" s="71"/>
      <c r="BC193" s="54"/>
      <c r="BD193" s="41">
        <v>3</v>
      </c>
      <c r="BE193" s="52">
        <v>31</v>
      </c>
      <c r="BF193" s="62">
        <v>3125</v>
      </c>
      <c r="BG193" s="278" t="s">
        <v>48</v>
      </c>
    </row>
    <row r="194" spans="1:59" s="63" customFormat="1" ht="12.75" x14ac:dyDescent="0.2">
      <c r="A194" s="196">
        <v>3</v>
      </c>
      <c r="B194" s="197" t="s">
        <v>108</v>
      </c>
      <c r="C194" s="208">
        <v>31</v>
      </c>
      <c r="D194" s="209" t="s">
        <v>109</v>
      </c>
      <c r="E194" s="210">
        <v>3125</v>
      </c>
      <c r="F194" s="211" t="s">
        <v>107</v>
      </c>
      <c r="G194" s="231" t="s">
        <v>107</v>
      </c>
      <c r="H194" s="81" t="s">
        <v>49</v>
      </c>
      <c r="I194" s="223"/>
      <c r="J194" s="73"/>
      <c r="K194" s="73"/>
      <c r="L194" s="73"/>
      <c r="M194" s="74"/>
      <c r="N194" s="247"/>
      <c r="O194" s="306"/>
      <c r="P194" s="105"/>
      <c r="Q194" s="75"/>
      <c r="R194" s="75"/>
      <c r="S194" s="75"/>
      <c r="T194" s="75"/>
      <c r="U194" s="75"/>
      <c r="V194" s="75"/>
      <c r="W194" s="75"/>
      <c r="X194" s="75"/>
      <c r="Y194" s="84">
        <f>IF(ISNUMBER(AVERAGE(X197:X199)),AVERAGE(X197:X199),0)</f>
        <v>11666.666666666666</v>
      </c>
      <c r="Z194" s="83"/>
      <c r="AA194" s="83"/>
      <c r="AB194" s="75"/>
      <c r="AC194" s="75"/>
      <c r="AD194" s="75"/>
      <c r="AE194" s="75"/>
      <c r="AF194" s="75"/>
      <c r="AG194" s="75"/>
      <c r="AH194" s="75"/>
      <c r="AI194" s="75"/>
      <c r="AJ194" s="84">
        <f>IF(ISNUMBER(AVERAGE(AI197:AI199)),AVERAGE(AI197:AI199),0)</f>
        <v>0</v>
      </c>
      <c r="AK194" s="83"/>
      <c r="AL194" s="83"/>
      <c r="AM194" s="75"/>
      <c r="AN194" s="75"/>
      <c r="AO194" s="75"/>
      <c r="AP194" s="75"/>
      <c r="AQ194" s="75"/>
      <c r="AR194" s="75"/>
      <c r="AS194" s="75"/>
      <c r="AT194" s="75"/>
      <c r="AU194" s="75"/>
      <c r="AV194" s="75"/>
      <c r="AW194" s="84">
        <f>IF(ISNUMBER(AVERAGE(AV197:AV199)),AVERAGE(AV197:AV199),0)</f>
        <v>100</v>
      </c>
      <c r="AX194" s="83"/>
      <c r="AY194" s="83"/>
      <c r="AZ194" s="79"/>
      <c r="BA194" s="80"/>
      <c r="BB194" s="71"/>
      <c r="BC194" s="54"/>
      <c r="BD194" s="41">
        <v>3</v>
      </c>
      <c r="BE194" s="52">
        <v>31</v>
      </c>
      <c r="BF194" s="62">
        <v>3125</v>
      </c>
      <c r="BG194" s="278" t="s">
        <v>49</v>
      </c>
    </row>
    <row r="195" spans="1:59" s="63" customFormat="1" ht="12.75" x14ac:dyDescent="0.2">
      <c r="A195" s="196">
        <v>3</v>
      </c>
      <c r="B195" s="197" t="s">
        <v>108</v>
      </c>
      <c r="C195" s="208">
        <v>31</v>
      </c>
      <c r="D195" s="209" t="s">
        <v>109</v>
      </c>
      <c r="E195" s="210">
        <v>3125</v>
      </c>
      <c r="F195" s="211" t="s">
        <v>107</v>
      </c>
      <c r="G195" s="231" t="s">
        <v>107</v>
      </c>
      <c r="H195" s="81" t="s">
        <v>50</v>
      </c>
      <c r="I195" s="223"/>
      <c r="J195" s="73"/>
      <c r="K195" s="73"/>
      <c r="L195" s="73"/>
      <c r="M195" s="74"/>
      <c r="N195" s="247"/>
      <c r="O195" s="306"/>
      <c r="P195" s="105"/>
      <c r="Q195" s="75"/>
      <c r="R195" s="75"/>
      <c r="S195" s="75"/>
      <c r="T195" s="75"/>
      <c r="U195" s="75"/>
      <c r="V195" s="75"/>
      <c r="W195" s="75"/>
      <c r="X195" s="75"/>
      <c r="Y195" s="84">
        <f>MAX(X197:X199)</f>
        <v>25000</v>
      </c>
      <c r="Z195" s="83"/>
      <c r="AA195" s="83"/>
      <c r="AB195" s="75"/>
      <c r="AC195" s="75"/>
      <c r="AD195" s="75"/>
      <c r="AE195" s="75"/>
      <c r="AF195" s="75"/>
      <c r="AG195" s="75"/>
      <c r="AH195" s="75"/>
      <c r="AI195" s="75"/>
      <c r="AJ195" s="84">
        <f>MAX(AI197:AI199)</f>
        <v>0</v>
      </c>
      <c r="AK195" s="83"/>
      <c r="AL195" s="83"/>
      <c r="AM195" s="75"/>
      <c r="AN195" s="75"/>
      <c r="AO195" s="75"/>
      <c r="AP195" s="75"/>
      <c r="AQ195" s="75"/>
      <c r="AR195" s="75"/>
      <c r="AS195" s="75"/>
      <c r="AT195" s="75"/>
      <c r="AU195" s="75"/>
      <c r="AV195" s="75"/>
      <c r="AW195" s="84">
        <f>MAX(AV197:AV199)</f>
        <v>100</v>
      </c>
      <c r="AX195" s="83"/>
      <c r="AY195" s="83"/>
      <c r="AZ195" s="79"/>
      <c r="BA195" s="80"/>
      <c r="BB195" s="71"/>
      <c r="BC195" s="54"/>
      <c r="BD195" s="41">
        <v>3</v>
      </c>
      <c r="BE195" s="52">
        <v>31</v>
      </c>
      <c r="BF195" s="62">
        <v>3125</v>
      </c>
      <c r="BG195" s="278" t="s">
        <v>50</v>
      </c>
    </row>
    <row r="196" spans="1:59" s="63" customFormat="1" ht="12.75" x14ac:dyDescent="0.2">
      <c r="A196" s="196">
        <v>3</v>
      </c>
      <c r="B196" s="197" t="s">
        <v>108</v>
      </c>
      <c r="C196" s="208">
        <v>31</v>
      </c>
      <c r="D196" s="209" t="s">
        <v>109</v>
      </c>
      <c r="E196" s="210">
        <v>3125</v>
      </c>
      <c r="F196" s="211" t="s">
        <v>107</v>
      </c>
      <c r="G196" s="231" t="s">
        <v>107</v>
      </c>
      <c r="H196" s="85" t="s">
        <v>51</v>
      </c>
      <c r="I196" s="223"/>
      <c r="J196" s="73"/>
      <c r="K196" s="73"/>
      <c r="L196" s="73"/>
      <c r="M196" s="74"/>
      <c r="N196" s="248">
        <f>SUM(N197:N201)</f>
        <v>7</v>
      </c>
      <c r="O196" s="293">
        <f>SUM(O197:O201)</f>
        <v>0.99999999999999978</v>
      </c>
      <c r="P196" s="292"/>
      <c r="Q196" s="87"/>
      <c r="R196" s="87"/>
      <c r="S196" s="87"/>
      <c r="T196" s="87"/>
      <c r="U196" s="87"/>
      <c r="V196" s="87"/>
      <c r="W196" s="87"/>
      <c r="X196" s="87"/>
      <c r="Y196" s="88"/>
      <c r="Z196" s="119">
        <f>SUM(Z197:Z201)</f>
        <v>12871.428571428569</v>
      </c>
      <c r="AA196" s="88"/>
      <c r="AB196" s="87"/>
      <c r="AC196" s="87"/>
      <c r="AD196" s="87"/>
      <c r="AE196" s="87"/>
      <c r="AF196" s="87"/>
      <c r="AG196" s="87"/>
      <c r="AH196" s="87"/>
      <c r="AI196" s="87"/>
      <c r="AJ196" s="88"/>
      <c r="AK196" s="119">
        <f>SUM(AK197:AK201)</f>
        <v>0</v>
      </c>
      <c r="AL196" s="88"/>
      <c r="AM196" s="87"/>
      <c r="AN196" s="87"/>
      <c r="AO196" s="87"/>
      <c r="AP196" s="87"/>
      <c r="AQ196" s="87"/>
      <c r="AR196" s="87"/>
      <c r="AS196" s="87"/>
      <c r="AT196" s="87"/>
      <c r="AU196" s="87"/>
      <c r="AV196" s="87"/>
      <c r="AW196" s="112"/>
      <c r="AX196" s="119">
        <f>SUM(AX197:AX201)</f>
        <v>442.85714285714278</v>
      </c>
      <c r="AY196" s="88"/>
      <c r="AZ196" s="79"/>
      <c r="BA196" s="80"/>
      <c r="BB196" s="71"/>
      <c r="BC196" s="54"/>
      <c r="BD196" s="41">
        <v>3</v>
      </c>
      <c r="BE196" s="52">
        <v>31</v>
      </c>
      <c r="BF196" s="62">
        <v>3125</v>
      </c>
      <c r="BG196" s="279" t="s">
        <v>51</v>
      </c>
    </row>
    <row r="197" spans="1:59" s="63" customFormat="1" ht="12.75" x14ac:dyDescent="0.2">
      <c r="A197" s="196">
        <v>3</v>
      </c>
      <c r="B197" s="197" t="s">
        <v>108</v>
      </c>
      <c r="C197" s="208">
        <v>31</v>
      </c>
      <c r="D197" s="209" t="s">
        <v>109</v>
      </c>
      <c r="E197" s="210">
        <v>3125</v>
      </c>
      <c r="F197" s="211" t="s">
        <v>107</v>
      </c>
      <c r="G197" s="231" t="s">
        <v>107</v>
      </c>
      <c r="H197" s="89" t="s">
        <v>52</v>
      </c>
      <c r="I197" s="90" t="s">
        <v>96</v>
      </c>
      <c r="J197" s="90"/>
      <c r="K197" s="90" t="s">
        <v>73</v>
      </c>
      <c r="L197" s="90" t="s">
        <v>95</v>
      </c>
      <c r="M197" s="91" t="s">
        <v>99</v>
      </c>
      <c r="N197" s="312">
        <v>2</v>
      </c>
      <c r="O197" s="313">
        <f>N197/N$196</f>
        <v>0.2857142857142857</v>
      </c>
      <c r="P197" s="104"/>
      <c r="Q197" s="92"/>
      <c r="R197" s="92"/>
      <c r="S197" s="92"/>
      <c r="T197" s="92"/>
      <c r="U197" s="92"/>
      <c r="V197" s="92"/>
      <c r="W197" s="92">
        <v>1</v>
      </c>
      <c r="X197" s="109">
        <f>P197*P$7+Q197*Q$7+R197*R$7+S197*S$7+T197*T$7+U197*U$7+V197*V$7+W197*W$7</f>
        <v>25000</v>
      </c>
      <c r="Y197" s="83"/>
      <c r="Z197" s="110">
        <f>X197*$O197</f>
        <v>7142.8571428571422</v>
      </c>
      <c r="AA197" s="111"/>
      <c r="AB197" s="92"/>
      <c r="AC197" s="92"/>
      <c r="AD197" s="92"/>
      <c r="AE197" s="92"/>
      <c r="AF197" s="92"/>
      <c r="AG197" s="92"/>
      <c r="AH197" s="92"/>
      <c r="AI197" s="109">
        <f>AB197*AB$7+AC197*AC$7+AD197*AD$7+AE197*AE$7+AF197*AF$7+AG197*AG$7+AH197*AH$7</f>
        <v>0</v>
      </c>
      <c r="AJ197" s="83"/>
      <c r="AK197" s="110">
        <f>AI197*$O197</f>
        <v>0</v>
      </c>
      <c r="AL197" s="111"/>
      <c r="AM197" s="92"/>
      <c r="AN197" s="92"/>
      <c r="AO197" s="92"/>
      <c r="AP197" s="92">
        <v>1</v>
      </c>
      <c r="AQ197" s="92"/>
      <c r="AR197" s="92"/>
      <c r="AS197" s="92"/>
      <c r="AT197" s="92"/>
      <c r="AU197" s="92"/>
      <c r="AV197" s="109">
        <f>AM197*AM$7+AN197*AN$7+AO197*AO$7+AP197*AP$7+AQ197*AQ$7+AR197*AR$7+AS197*AS$7+AT197*AT$7+AU197*AU$7</f>
        <v>100</v>
      </c>
      <c r="AW197" s="75"/>
      <c r="AX197" s="110">
        <f>AV197*$O197</f>
        <v>28.571428571428569</v>
      </c>
      <c r="AY197" s="111"/>
      <c r="AZ197" s="93"/>
      <c r="BA197" s="94" t="s">
        <v>159</v>
      </c>
      <c r="BB197" s="71"/>
      <c r="BC197" s="54"/>
      <c r="BD197" s="41">
        <v>3</v>
      </c>
      <c r="BE197" s="52">
        <v>31</v>
      </c>
      <c r="BF197" s="62">
        <v>3125</v>
      </c>
      <c r="BG197" s="280" t="s">
        <v>52</v>
      </c>
    </row>
    <row r="198" spans="1:59" s="63" customFormat="1" ht="12.75" x14ac:dyDescent="0.2">
      <c r="A198" s="196">
        <v>3</v>
      </c>
      <c r="B198" s="197" t="s">
        <v>108</v>
      </c>
      <c r="C198" s="208">
        <v>31</v>
      </c>
      <c r="D198" s="209" t="s">
        <v>109</v>
      </c>
      <c r="E198" s="210">
        <v>3125</v>
      </c>
      <c r="F198" s="211" t="s">
        <v>107</v>
      </c>
      <c r="G198" s="231" t="s">
        <v>107</v>
      </c>
      <c r="H198" s="89"/>
      <c r="I198" s="90" t="s">
        <v>160</v>
      </c>
      <c r="J198" s="90"/>
      <c r="K198" s="90" t="s">
        <v>90</v>
      </c>
      <c r="L198" s="90" t="s">
        <v>161</v>
      </c>
      <c r="M198" s="91" t="s">
        <v>99</v>
      </c>
      <c r="N198" s="312">
        <v>2</v>
      </c>
      <c r="O198" s="313">
        <f>N198/N$196</f>
        <v>0.2857142857142857</v>
      </c>
      <c r="P198" s="104"/>
      <c r="Q198" s="92"/>
      <c r="R198" s="92"/>
      <c r="S198" s="92"/>
      <c r="T198" s="92"/>
      <c r="U198" s="92">
        <v>1</v>
      </c>
      <c r="V198" s="92"/>
      <c r="W198" s="92"/>
      <c r="X198" s="109">
        <f>P198*P$7+Q198*Q$7+R198*R$7+S198*S$7+T198*T$7+U198*U$7+V198*V$7+W198*W$7</f>
        <v>5000</v>
      </c>
      <c r="Y198" s="83"/>
      <c r="Z198" s="110">
        <f>X198*$O198</f>
        <v>1428.5714285714284</v>
      </c>
      <c r="AA198" s="111"/>
      <c r="AB198" s="92"/>
      <c r="AC198" s="92"/>
      <c r="AD198" s="92"/>
      <c r="AE198" s="92"/>
      <c r="AF198" s="92"/>
      <c r="AG198" s="92"/>
      <c r="AH198" s="92"/>
      <c r="AI198" s="109">
        <f>AB198*AB$7+AC198*AC$7+AD198*AD$7+AE198*AE$7+AF198*AF$7+AG198*AG$7+AH198*AH$7</f>
        <v>0</v>
      </c>
      <c r="AJ198" s="83"/>
      <c r="AK198" s="110">
        <f>AI198*$O198</f>
        <v>0</v>
      </c>
      <c r="AL198" s="111"/>
      <c r="AM198" s="92"/>
      <c r="AN198" s="92"/>
      <c r="AO198" s="92"/>
      <c r="AP198" s="92">
        <v>1</v>
      </c>
      <c r="AQ198" s="92"/>
      <c r="AR198" s="92"/>
      <c r="AS198" s="92"/>
      <c r="AT198" s="92"/>
      <c r="AU198" s="92"/>
      <c r="AV198" s="109">
        <f>AM198*AM$7+AN198*AN$7+AO198*AO$7+AP198*AP$7+AQ198*AQ$7+AR198*AR$7+AS198*AS$7+AT198*AT$7+AU198*AU$7</f>
        <v>100</v>
      </c>
      <c r="AW198" s="75"/>
      <c r="AX198" s="110">
        <f>AV198*$O198</f>
        <v>28.571428571428569</v>
      </c>
      <c r="AY198" s="111"/>
      <c r="AZ198" s="93"/>
      <c r="BA198" s="94" t="s">
        <v>159</v>
      </c>
      <c r="BB198" s="71"/>
      <c r="BC198" s="54"/>
      <c r="BD198" s="41">
        <v>3</v>
      </c>
      <c r="BE198" s="52">
        <v>31</v>
      </c>
      <c r="BF198" s="62">
        <v>3125</v>
      </c>
      <c r="BG198" s="280" t="s">
        <v>52</v>
      </c>
    </row>
    <row r="199" spans="1:59" s="63" customFormat="1" ht="12.75" x14ac:dyDescent="0.2">
      <c r="A199" s="196">
        <v>3</v>
      </c>
      <c r="B199" s="197" t="s">
        <v>108</v>
      </c>
      <c r="C199" s="208">
        <v>31</v>
      </c>
      <c r="D199" s="209" t="s">
        <v>109</v>
      </c>
      <c r="E199" s="210">
        <v>3125</v>
      </c>
      <c r="F199" s="211" t="s">
        <v>107</v>
      </c>
      <c r="G199" s="231" t="s">
        <v>107</v>
      </c>
      <c r="H199" s="89"/>
      <c r="I199" s="90" t="s">
        <v>162</v>
      </c>
      <c r="J199" s="90"/>
      <c r="K199" s="90" t="s">
        <v>163</v>
      </c>
      <c r="L199" s="90" t="s">
        <v>164</v>
      </c>
      <c r="M199" s="91" t="s">
        <v>99</v>
      </c>
      <c r="N199" s="312">
        <v>1</v>
      </c>
      <c r="O199" s="313">
        <f>N199/N$196</f>
        <v>0.14285714285714285</v>
      </c>
      <c r="P199" s="104"/>
      <c r="Q199" s="92"/>
      <c r="R199" s="92"/>
      <c r="S199" s="92"/>
      <c r="T199" s="92"/>
      <c r="U199" s="92">
        <v>1</v>
      </c>
      <c r="V199" s="92"/>
      <c r="W199" s="92"/>
      <c r="X199" s="109">
        <f>P199*P$7+Q199*Q$7+R199*R$7+S199*S$7+T199*T$7+U199*U$7+V199*V$7+W199*W$7</f>
        <v>5000</v>
      </c>
      <c r="Y199" s="83"/>
      <c r="Z199" s="110">
        <f>X199*$O199</f>
        <v>714.28571428571422</v>
      </c>
      <c r="AA199" s="111"/>
      <c r="AB199" s="92"/>
      <c r="AC199" s="92"/>
      <c r="AD199" s="92"/>
      <c r="AE199" s="92"/>
      <c r="AF199" s="92"/>
      <c r="AG199" s="92"/>
      <c r="AH199" s="92"/>
      <c r="AI199" s="109">
        <f>AB199*AB$7+AC199*AC$7+AD199*AD$7+AE199*AE$7+AF199*AF$7+AG199*AG$7+AH199*AH$7</f>
        <v>0</v>
      </c>
      <c r="AJ199" s="83"/>
      <c r="AK199" s="110">
        <f>AI199*$O199</f>
        <v>0</v>
      </c>
      <c r="AL199" s="111"/>
      <c r="AM199" s="92"/>
      <c r="AN199" s="92"/>
      <c r="AO199" s="92"/>
      <c r="AP199" s="92">
        <v>1</v>
      </c>
      <c r="AQ199" s="92"/>
      <c r="AR199" s="92"/>
      <c r="AS199" s="92"/>
      <c r="AT199" s="92"/>
      <c r="AU199" s="92"/>
      <c r="AV199" s="109">
        <f>AM199*AM$7+AN199*AN$7+AO199*AO$7+AP199*AP$7+AQ199*AQ$7+AR199*AR$7+AS199*AS$7+AT199*AT$7+AU199*AU$7</f>
        <v>100</v>
      </c>
      <c r="AW199" s="75"/>
      <c r="AX199" s="110">
        <f>AV199*$O199</f>
        <v>14.285714285714285</v>
      </c>
      <c r="AY199" s="111"/>
      <c r="AZ199" s="93"/>
      <c r="BA199" s="94" t="s">
        <v>105</v>
      </c>
      <c r="BB199" s="71"/>
      <c r="BC199" s="54"/>
      <c r="BD199" s="41">
        <v>3</v>
      </c>
      <c r="BE199" s="52">
        <v>31</v>
      </c>
      <c r="BF199" s="62">
        <v>3125</v>
      </c>
      <c r="BG199" s="280" t="s">
        <v>52</v>
      </c>
    </row>
    <row r="200" spans="1:59" s="63" customFormat="1" ht="12.75" x14ac:dyDescent="0.2">
      <c r="A200" s="196">
        <v>3</v>
      </c>
      <c r="B200" s="197" t="s">
        <v>108</v>
      </c>
      <c r="C200" s="208">
        <v>31</v>
      </c>
      <c r="D200" s="209" t="s">
        <v>109</v>
      </c>
      <c r="E200" s="210">
        <v>3125</v>
      </c>
      <c r="F200" s="211" t="s">
        <v>107</v>
      </c>
      <c r="G200" s="231" t="s">
        <v>107</v>
      </c>
      <c r="H200" s="89" t="s">
        <v>52</v>
      </c>
      <c r="I200" s="90" t="s">
        <v>166</v>
      </c>
      <c r="J200" s="90"/>
      <c r="K200" s="90" t="s">
        <v>73</v>
      </c>
      <c r="L200" s="90" t="s">
        <v>95</v>
      </c>
      <c r="M200" s="91" t="s">
        <v>165</v>
      </c>
      <c r="N200" s="312">
        <v>1</v>
      </c>
      <c r="O200" s="313">
        <f t="shared" ref="O200:O201" si="28">N200/N$196</f>
        <v>0.14285714285714285</v>
      </c>
      <c r="P200" s="104"/>
      <c r="Q200" s="104"/>
      <c r="R200" s="104"/>
      <c r="S200" s="104"/>
      <c r="T200" s="104"/>
      <c r="U200" s="104"/>
      <c r="V200" s="104"/>
      <c r="W200" s="92">
        <v>1</v>
      </c>
      <c r="X200" s="109">
        <f>P200*P$7+Q200*Q$7+R200*R$7+S200*S$7+T200*T$7+U200*U$7+V200*V$7+W200*W$7</f>
        <v>25000</v>
      </c>
      <c r="Y200" s="83"/>
      <c r="Z200" s="110">
        <f>X200*$O200</f>
        <v>3571.4285714285711</v>
      </c>
      <c r="AA200" s="111"/>
      <c r="AB200" s="92"/>
      <c r="AC200" s="92"/>
      <c r="AD200" s="92"/>
      <c r="AE200" s="92"/>
      <c r="AF200" s="92"/>
      <c r="AG200" s="92"/>
      <c r="AH200" s="92"/>
      <c r="AI200" s="109">
        <f>AB200*AB$7+AC200*AC$7+AD200*AD$7+AE200*AE$7+AF200*AF$7+AG200*AG$7+AH200*AH$7</f>
        <v>0</v>
      </c>
      <c r="AJ200" s="83"/>
      <c r="AK200" s="110">
        <f>AI200*$O200</f>
        <v>0</v>
      </c>
      <c r="AL200" s="111"/>
      <c r="AM200" s="92"/>
      <c r="AN200" s="92"/>
      <c r="AO200" s="92"/>
      <c r="AP200" s="92">
        <v>1</v>
      </c>
      <c r="AQ200" s="92"/>
      <c r="AR200" s="92"/>
      <c r="AS200" s="92"/>
      <c r="AT200" s="92"/>
      <c r="AU200" s="92"/>
      <c r="AV200" s="109">
        <f>AM200*AM$7+AN200*AN$7+AO200*AO$7+AP200*AP$7+AQ200*AQ$7+AR200*AR$7+AS200*AS$7+AT200*AT$7+AU200*AU$7</f>
        <v>100</v>
      </c>
      <c r="AW200" s="75"/>
      <c r="AX200" s="110">
        <f>AV200*$O200</f>
        <v>14.285714285714285</v>
      </c>
      <c r="AY200" s="111"/>
      <c r="AZ200" s="93"/>
      <c r="BA200" s="94" t="s">
        <v>131</v>
      </c>
      <c r="BB200" s="71"/>
      <c r="BC200" s="54"/>
      <c r="BD200" s="41">
        <v>3</v>
      </c>
      <c r="BE200" s="52">
        <v>31</v>
      </c>
      <c r="BF200" s="62">
        <v>3125</v>
      </c>
      <c r="BG200" s="280" t="s">
        <v>52</v>
      </c>
    </row>
    <row r="201" spans="1:59" s="63" customFormat="1" ht="12.75" x14ac:dyDescent="0.2">
      <c r="A201" s="196">
        <v>3</v>
      </c>
      <c r="B201" s="197" t="s">
        <v>108</v>
      </c>
      <c r="C201" s="208">
        <v>31</v>
      </c>
      <c r="D201" s="209" t="s">
        <v>109</v>
      </c>
      <c r="E201" s="210">
        <v>3125</v>
      </c>
      <c r="F201" s="211" t="s">
        <v>107</v>
      </c>
      <c r="G201" s="231" t="s">
        <v>107</v>
      </c>
      <c r="H201" s="89"/>
      <c r="I201" s="90" t="s">
        <v>167</v>
      </c>
      <c r="J201" s="90"/>
      <c r="K201" s="90" t="s">
        <v>64</v>
      </c>
      <c r="L201" s="90" t="s">
        <v>141</v>
      </c>
      <c r="M201" s="91" t="s">
        <v>165</v>
      </c>
      <c r="N201" s="312">
        <v>1</v>
      </c>
      <c r="O201" s="313">
        <f t="shared" si="28"/>
        <v>0.14285714285714285</v>
      </c>
      <c r="P201" s="104">
        <v>1</v>
      </c>
      <c r="Q201" s="104"/>
      <c r="R201" s="104"/>
      <c r="S201" s="104"/>
      <c r="T201" s="104"/>
      <c r="U201" s="104"/>
      <c r="V201" s="104"/>
      <c r="W201" s="104"/>
      <c r="X201" s="109">
        <f>P201*P$7+Q201*Q$7+R201*R$7+S201*S$7+T201*T$7+U201*U$7+V201*V$7+W201*W$7</f>
        <v>100</v>
      </c>
      <c r="Y201" s="83"/>
      <c r="Z201" s="110">
        <f>X201*$O201</f>
        <v>14.285714285714285</v>
      </c>
      <c r="AA201" s="126"/>
      <c r="AB201" s="104"/>
      <c r="AC201" s="104"/>
      <c r="AD201" s="92"/>
      <c r="AE201" s="104"/>
      <c r="AF201" s="104"/>
      <c r="AG201" s="104"/>
      <c r="AH201" s="104"/>
      <c r="AI201" s="109">
        <f>AB201*AB$7+AC201*AC$7+AD201*AD$7+AE201*AE$7+AF201*AF$7+AG201*AG$7+AH201*AH$7</f>
        <v>0</v>
      </c>
      <c r="AJ201" s="83"/>
      <c r="AK201" s="110">
        <f>AI201*$O201</f>
        <v>0</v>
      </c>
      <c r="AL201" s="126"/>
      <c r="AM201" s="104"/>
      <c r="AN201" s="104"/>
      <c r="AO201" s="104"/>
      <c r="AP201" s="104"/>
      <c r="AQ201" s="104"/>
      <c r="AR201" s="104"/>
      <c r="AS201" s="104"/>
      <c r="AT201" s="92">
        <v>1</v>
      </c>
      <c r="AU201" s="104"/>
      <c r="AV201" s="109">
        <f>AM201*AM$7+AN201*AN$7+AO201*AO$7+AP201*AP$7+AQ201*AQ$7+AR201*AR$7+AS201*AS$7+AT201*AT$7+AU201*AU$7</f>
        <v>2500</v>
      </c>
      <c r="AW201" s="75"/>
      <c r="AX201" s="110">
        <f>AV201*$O201</f>
        <v>357.14285714285711</v>
      </c>
      <c r="AY201" s="111"/>
      <c r="AZ201" s="93"/>
      <c r="BA201" s="94" t="s">
        <v>131</v>
      </c>
      <c r="BB201" s="71"/>
      <c r="BC201" s="54"/>
      <c r="BD201" s="41">
        <v>3</v>
      </c>
      <c r="BE201" s="52">
        <v>31</v>
      </c>
      <c r="BF201" s="62">
        <v>3125</v>
      </c>
      <c r="BG201" s="280" t="s">
        <v>52</v>
      </c>
    </row>
    <row r="202" spans="1:59" s="63" customFormat="1" ht="12.75" x14ac:dyDescent="0.2">
      <c r="A202" s="196">
        <v>3</v>
      </c>
      <c r="B202" s="197" t="s">
        <v>108</v>
      </c>
      <c r="C202" s="208">
        <v>31</v>
      </c>
      <c r="D202" s="209" t="s">
        <v>109</v>
      </c>
      <c r="E202" s="210">
        <v>3125</v>
      </c>
      <c r="F202" s="211" t="s">
        <v>107</v>
      </c>
      <c r="G202" s="231" t="s">
        <v>107</v>
      </c>
      <c r="H202" s="89"/>
      <c r="I202" s="219"/>
      <c r="J202" s="90"/>
      <c r="K202" s="90"/>
      <c r="L202" s="90"/>
      <c r="M202" s="91"/>
      <c r="N202" s="247"/>
      <c r="O202" s="306"/>
      <c r="P202" s="104"/>
      <c r="Q202" s="92"/>
      <c r="R202" s="92"/>
      <c r="S202" s="92"/>
      <c r="T202" s="92"/>
      <c r="U202" s="92"/>
      <c r="V202" s="92"/>
      <c r="W202" s="92"/>
      <c r="X202" s="75"/>
      <c r="Y202" s="83"/>
      <c r="Z202" s="83"/>
      <c r="AA202" s="83"/>
      <c r="AB202" s="92"/>
      <c r="AC202" s="92"/>
      <c r="AD202" s="92"/>
      <c r="AE202" s="92"/>
      <c r="AF202" s="92"/>
      <c r="AG202" s="92"/>
      <c r="AH202" s="92"/>
      <c r="AI202" s="75"/>
      <c r="AJ202" s="83"/>
      <c r="AK202" s="83"/>
      <c r="AL202" s="83"/>
      <c r="AM202" s="92"/>
      <c r="AN202" s="92"/>
      <c r="AO202" s="92"/>
      <c r="AP202" s="92"/>
      <c r="AQ202" s="92"/>
      <c r="AR202" s="92"/>
      <c r="AS202" s="92"/>
      <c r="AT202" s="92"/>
      <c r="AU202" s="92"/>
      <c r="AV202" s="75"/>
      <c r="AW202" s="75"/>
      <c r="AX202" s="83"/>
      <c r="AY202" s="83"/>
      <c r="AZ202" s="93"/>
      <c r="BA202" s="94"/>
      <c r="BB202" s="71"/>
      <c r="BC202" s="54"/>
      <c r="BD202" s="41">
        <v>3</v>
      </c>
      <c r="BE202" s="52">
        <v>31</v>
      </c>
      <c r="BF202" s="62">
        <v>3125</v>
      </c>
      <c r="BG202" s="280" t="s">
        <v>52</v>
      </c>
    </row>
    <row r="203" spans="1:59" s="63" customFormat="1" ht="12.75" x14ac:dyDescent="0.2">
      <c r="A203" s="196">
        <v>3</v>
      </c>
      <c r="B203" s="197" t="s">
        <v>108</v>
      </c>
      <c r="C203" s="208">
        <v>31</v>
      </c>
      <c r="D203" s="209" t="s">
        <v>109</v>
      </c>
      <c r="E203" s="210">
        <v>3125</v>
      </c>
      <c r="F203" s="211" t="s">
        <v>107</v>
      </c>
      <c r="G203" s="231" t="s">
        <v>107</v>
      </c>
      <c r="H203" s="65"/>
      <c r="I203" s="222"/>
      <c r="J203" s="66"/>
      <c r="K203" s="66"/>
      <c r="L203" s="66"/>
      <c r="M203" s="64"/>
      <c r="N203" s="304"/>
      <c r="O203" s="305"/>
      <c r="P203" s="127"/>
      <c r="Q203" s="67"/>
      <c r="R203" s="67"/>
      <c r="S203" s="67"/>
      <c r="T203" s="67"/>
      <c r="U203" s="67"/>
      <c r="V203" s="67"/>
      <c r="W203" s="67"/>
      <c r="X203" s="67"/>
      <c r="Y203" s="68"/>
      <c r="Z203" s="68"/>
      <c r="AA203" s="68"/>
      <c r="AB203" s="67"/>
      <c r="AC203" s="67"/>
      <c r="AD203" s="67"/>
      <c r="AE203" s="67"/>
      <c r="AF203" s="67"/>
      <c r="AG203" s="67"/>
      <c r="AH203" s="67"/>
      <c r="AI203" s="67"/>
      <c r="AJ203" s="68"/>
      <c r="AK203" s="68"/>
      <c r="AL203" s="68"/>
      <c r="AM203" s="67"/>
      <c r="AN203" s="67"/>
      <c r="AO203" s="67"/>
      <c r="AP203" s="67"/>
      <c r="AQ203" s="67"/>
      <c r="AR203" s="67"/>
      <c r="AS203" s="67"/>
      <c r="AT203" s="67"/>
      <c r="AU203" s="67"/>
      <c r="AV203" s="67"/>
      <c r="AW203" s="67"/>
      <c r="AX203" s="68"/>
      <c r="AY203" s="68"/>
      <c r="AZ203" s="69"/>
      <c r="BA203" s="70"/>
      <c r="BB203" s="71"/>
      <c r="BC203" s="54"/>
      <c r="BD203" s="41">
        <v>3</v>
      </c>
      <c r="BE203" s="52">
        <v>31</v>
      </c>
      <c r="BF203" s="62">
        <v>3125</v>
      </c>
      <c r="BG203" s="275"/>
    </row>
    <row r="204" spans="1:59" s="63" customFormat="1" ht="12.75" x14ac:dyDescent="0.2">
      <c r="A204" s="196">
        <v>3</v>
      </c>
      <c r="B204" s="197" t="s">
        <v>108</v>
      </c>
      <c r="C204" s="208">
        <v>31</v>
      </c>
      <c r="D204" s="209" t="s">
        <v>109</v>
      </c>
      <c r="E204" s="210">
        <v>3125</v>
      </c>
      <c r="F204" s="211" t="s">
        <v>107</v>
      </c>
      <c r="G204" s="230"/>
      <c r="H204" s="56"/>
      <c r="I204" s="221"/>
      <c r="J204" s="57"/>
      <c r="K204" s="57"/>
      <c r="L204" s="57"/>
      <c r="M204" s="55"/>
      <c r="N204" s="303"/>
      <c r="O204" s="245"/>
      <c r="P204" s="122"/>
      <c r="Q204" s="58"/>
      <c r="R204" s="58"/>
      <c r="S204" s="58"/>
      <c r="T204" s="58"/>
      <c r="U204" s="58"/>
      <c r="V204" s="58"/>
      <c r="W204" s="58"/>
      <c r="X204" s="58"/>
      <c r="Y204" s="59"/>
      <c r="Z204" s="59"/>
      <c r="AA204" s="59"/>
      <c r="AB204" s="58"/>
      <c r="AC204" s="58"/>
      <c r="AD204" s="58"/>
      <c r="AE204" s="58"/>
      <c r="AF204" s="58"/>
      <c r="AG204" s="58"/>
      <c r="AH204" s="58"/>
      <c r="AI204" s="58"/>
      <c r="AJ204" s="59"/>
      <c r="AK204" s="59"/>
      <c r="AL204" s="59"/>
      <c r="AM204" s="58"/>
      <c r="AN204" s="58"/>
      <c r="AO204" s="58"/>
      <c r="AP204" s="58"/>
      <c r="AQ204" s="58"/>
      <c r="AR204" s="58"/>
      <c r="AS204" s="58"/>
      <c r="AT204" s="58"/>
      <c r="AU204" s="58"/>
      <c r="AV204" s="58"/>
      <c r="AW204" s="58"/>
      <c r="AX204" s="59"/>
      <c r="AY204" s="59"/>
      <c r="AZ204" s="60"/>
      <c r="BA204" s="61"/>
      <c r="BB204" s="54"/>
      <c r="BC204" s="54"/>
      <c r="BD204" s="41">
        <v>3</v>
      </c>
      <c r="BE204" s="52">
        <v>31</v>
      </c>
      <c r="BF204" s="62">
        <v>3125</v>
      </c>
      <c r="BG204" s="274"/>
    </row>
    <row r="205" spans="1:59" s="63" customFormat="1" ht="12.75" x14ac:dyDescent="0.2">
      <c r="A205" s="196">
        <v>3</v>
      </c>
      <c r="B205" s="197" t="s">
        <v>108</v>
      </c>
      <c r="C205" s="208">
        <v>31</v>
      </c>
      <c r="D205" s="209" t="s">
        <v>109</v>
      </c>
      <c r="E205" s="210">
        <v>3125</v>
      </c>
      <c r="F205" s="211" t="s">
        <v>107</v>
      </c>
      <c r="G205" s="230"/>
      <c r="H205" s="56"/>
      <c r="I205" s="221"/>
      <c r="J205" s="57"/>
      <c r="K205" s="57"/>
      <c r="L205" s="57"/>
      <c r="M205" s="55"/>
      <c r="N205" s="303"/>
      <c r="O205" s="245"/>
      <c r="P205" s="122"/>
      <c r="Q205" s="122"/>
      <c r="R205" s="122"/>
      <c r="S205" s="122"/>
      <c r="T205" s="122"/>
      <c r="U205" s="122"/>
      <c r="V205" s="122"/>
      <c r="W205" s="122"/>
      <c r="X205" s="122"/>
      <c r="Y205" s="59"/>
      <c r="Z205" s="123"/>
      <c r="AA205" s="123"/>
      <c r="AB205" s="122"/>
      <c r="AC205" s="122"/>
      <c r="AD205" s="122"/>
      <c r="AE205" s="122"/>
      <c r="AF205" s="122"/>
      <c r="AG205" s="122"/>
      <c r="AH205" s="122"/>
      <c r="AI205" s="122"/>
      <c r="AJ205" s="59"/>
      <c r="AK205" s="123"/>
      <c r="AL205" s="123"/>
      <c r="AM205" s="122"/>
      <c r="AN205" s="122"/>
      <c r="AO205" s="122"/>
      <c r="AP205" s="122"/>
      <c r="AQ205" s="122"/>
      <c r="AR205" s="122"/>
      <c r="AS205" s="122"/>
      <c r="AT205" s="122"/>
      <c r="AU205" s="122"/>
      <c r="AV205" s="122"/>
      <c r="AW205" s="58"/>
      <c r="AX205" s="123"/>
      <c r="AY205" s="59"/>
      <c r="AZ205" s="60"/>
      <c r="BA205" s="61"/>
      <c r="BB205" s="54"/>
      <c r="BC205" s="54"/>
      <c r="BD205" s="41">
        <v>3</v>
      </c>
      <c r="BE205" s="52">
        <v>31</v>
      </c>
      <c r="BF205" s="62">
        <v>3125</v>
      </c>
      <c r="BG205" s="274"/>
    </row>
    <row r="206" spans="1:59" s="63" customFormat="1" ht="12.75" x14ac:dyDescent="0.2">
      <c r="A206" s="196">
        <v>3</v>
      </c>
      <c r="B206" s="197" t="s">
        <v>108</v>
      </c>
      <c r="C206" s="208">
        <v>31</v>
      </c>
      <c r="D206" s="209" t="s">
        <v>109</v>
      </c>
      <c r="E206" s="210">
        <v>3125</v>
      </c>
      <c r="F206" s="211" t="s">
        <v>107</v>
      </c>
      <c r="G206" s="230"/>
      <c r="H206" s="56"/>
      <c r="I206" s="221"/>
      <c r="J206" s="57"/>
      <c r="K206" s="57"/>
      <c r="L206" s="57"/>
      <c r="M206" s="55"/>
      <c r="N206" s="303"/>
      <c r="O206" s="245"/>
      <c r="P206" s="122"/>
      <c r="Q206" s="122"/>
      <c r="R206" s="122"/>
      <c r="S206" s="122"/>
      <c r="T206" s="122"/>
      <c r="U206" s="122"/>
      <c r="V206" s="122"/>
      <c r="W206" s="122"/>
      <c r="X206" s="122"/>
      <c r="Y206" s="59"/>
      <c r="Z206" s="123"/>
      <c r="AA206" s="123"/>
      <c r="AB206" s="122"/>
      <c r="AC206" s="122"/>
      <c r="AD206" s="122"/>
      <c r="AE206" s="122"/>
      <c r="AF206" s="122"/>
      <c r="AG206" s="122"/>
      <c r="AH206" s="122"/>
      <c r="AI206" s="122"/>
      <c r="AJ206" s="59"/>
      <c r="AK206" s="123"/>
      <c r="AL206" s="123"/>
      <c r="AM206" s="122"/>
      <c r="AN206" s="122"/>
      <c r="AO206" s="122"/>
      <c r="AP206" s="122"/>
      <c r="AQ206" s="122"/>
      <c r="AR206" s="122"/>
      <c r="AS206" s="122"/>
      <c r="AT206" s="122"/>
      <c r="AU206" s="122"/>
      <c r="AV206" s="122"/>
      <c r="AW206" s="58"/>
      <c r="AX206" s="123"/>
      <c r="AY206" s="59"/>
      <c r="AZ206" s="60"/>
      <c r="BA206" s="61"/>
      <c r="BB206" s="54"/>
      <c r="BC206" s="54"/>
      <c r="BD206" s="41">
        <v>3</v>
      </c>
      <c r="BE206" s="52">
        <v>31</v>
      </c>
      <c r="BF206" s="62">
        <v>3125</v>
      </c>
      <c r="BG206" s="274"/>
    </row>
    <row r="207" spans="1:59" s="63" customFormat="1" ht="12.75" x14ac:dyDescent="0.2">
      <c r="A207" s="196">
        <v>3</v>
      </c>
      <c r="B207" s="197" t="s">
        <v>108</v>
      </c>
      <c r="C207" s="208">
        <v>31</v>
      </c>
      <c r="D207" s="209" t="s">
        <v>109</v>
      </c>
      <c r="E207" s="212">
        <v>3126</v>
      </c>
      <c r="F207" s="213" t="s">
        <v>168</v>
      </c>
      <c r="G207" s="232"/>
      <c r="H207" s="97"/>
      <c r="I207" s="224"/>
      <c r="J207" s="98"/>
      <c r="K207" s="98"/>
      <c r="L207" s="98"/>
      <c r="M207" s="96"/>
      <c r="N207" s="307"/>
      <c r="O207" s="246"/>
      <c r="P207" s="124"/>
      <c r="Q207" s="124"/>
      <c r="R207" s="124"/>
      <c r="S207" s="124"/>
      <c r="T207" s="124"/>
      <c r="U207" s="124"/>
      <c r="V207" s="124"/>
      <c r="W207" s="124"/>
      <c r="X207" s="124"/>
      <c r="Y207" s="100"/>
      <c r="Z207" s="125"/>
      <c r="AA207" s="125"/>
      <c r="AB207" s="124"/>
      <c r="AC207" s="124"/>
      <c r="AD207" s="124"/>
      <c r="AE207" s="124"/>
      <c r="AF207" s="124"/>
      <c r="AG207" s="124"/>
      <c r="AH207" s="124"/>
      <c r="AI207" s="124"/>
      <c r="AJ207" s="100"/>
      <c r="AK207" s="125"/>
      <c r="AL207" s="125"/>
      <c r="AM207" s="124"/>
      <c r="AN207" s="124"/>
      <c r="AO207" s="124"/>
      <c r="AP207" s="124"/>
      <c r="AQ207" s="124"/>
      <c r="AR207" s="124"/>
      <c r="AS207" s="124"/>
      <c r="AT207" s="124"/>
      <c r="AU207" s="124"/>
      <c r="AV207" s="124"/>
      <c r="AW207" s="99"/>
      <c r="AX207" s="125"/>
      <c r="AY207" s="100"/>
      <c r="AZ207" s="101"/>
      <c r="BA207" s="102"/>
      <c r="BB207" s="95"/>
      <c r="BC207" s="95"/>
      <c r="BD207" s="41">
        <v>3</v>
      </c>
      <c r="BE207" s="52">
        <v>31</v>
      </c>
      <c r="BF207" s="103">
        <v>3126</v>
      </c>
      <c r="BG207" s="277"/>
    </row>
    <row r="208" spans="1:59" s="63" customFormat="1" ht="12.75" x14ac:dyDescent="0.2">
      <c r="A208" s="196">
        <v>3</v>
      </c>
      <c r="B208" s="197" t="s">
        <v>108</v>
      </c>
      <c r="C208" s="208">
        <v>31</v>
      </c>
      <c r="D208" s="209" t="s">
        <v>109</v>
      </c>
      <c r="E208" s="212">
        <v>3126</v>
      </c>
      <c r="F208" s="213" t="s">
        <v>168</v>
      </c>
      <c r="G208" s="232"/>
      <c r="H208" s="97"/>
      <c r="I208" s="224"/>
      <c r="J208" s="98"/>
      <c r="K208" s="98"/>
      <c r="L208" s="98"/>
      <c r="M208" s="96"/>
      <c r="N208" s="307"/>
      <c r="O208" s="246"/>
      <c r="P208" s="124"/>
      <c r="Q208" s="99"/>
      <c r="R208" s="99"/>
      <c r="S208" s="99"/>
      <c r="T208" s="99"/>
      <c r="U208" s="99"/>
      <c r="V208" s="99"/>
      <c r="W208" s="99"/>
      <c r="X208" s="99"/>
      <c r="Y208" s="100"/>
      <c r="Z208" s="100"/>
      <c r="AA208" s="100"/>
      <c r="AB208" s="99"/>
      <c r="AC208" s="99"/>
      <c r="AD208" s="99"/>
      <c r="AE208" s="99"/>
      <c r="AF208" s="99"/>
      <c r="AG208" s="99"/>
      <c r="AH208" s="99"/>
      <c r="AI208" s="99"/>
      <c r="AJ208" s="100"/>
      <c r="AK208" s="100"/>
      <c r="AL208" s="100"/>
      <c r="AM208" s="99"/>
      <c r="AN208" s="99"/>
      <c r="AO208" s="99"/>
      <c r="AP208" s="99"/>
      <c r="AQ208" s="99"/>
      <c r="AR208" s="99"/>
      <c r="AS208" s="99"/>
      <c r="AT208" s="99"/>
      <c r="AU208" s="99"/>
      <c r="AV208" s="99"/>
      <c r="AW208" s="99"/>
      <c r="AX208" s="100"/>
      <c r="AY208" s="100"/>
      <c r="AZ208" s="101"/>
      <c r="BA208" s="102"/>
      <c r="BB208" s="95"/>
      <c r="BC208" s="95"/>
      <c r="BD208" s="41">
        <v>3</v>
      </c>
      <c r="BE208" s="52">
        <v>31</v>
      </c>
      <c r="BF208" s="103">
        <v>3126</v>
      </c>
      <c r="BG208" s="277"/>
    </row>
    <row r="209" spans="1:59" s="63" customFormat="1" ht="12.75" x14ac:dyDescent="0.2">
      <c r="A209" s="196">
        <v>3</v>
      </c>
      <c r="B209" s="197" t="s">
        <v>108</v>
      </c>
      <c r="C209" s="208">
        <v>31</v>
      </c>
      <c r="D209" s="209" t="s">
        <v>109</v>
      </c>
      <c r="E209" s="212">
        <v>3126</v>
      </c>
      <c r="F209" s="213" t="s">
        <v>168</v>
      </c>
      <c r="G209" s="231" t="s">
        <v>169</v>
      </c>
      <c r="H209" s="65"/>
      <c r="I209" s="222"/>
      <c r="J209" s="66"/>
      <c r="K209" s="66"/>
      <c r="L209" s="66"/>
      <c r="M209" s="64"/>
      <c r="N209" s="304"/>
      <c r="O209" s="305"/>
      <c r="P209" s="127"/>
      <c r="Q209" s="67"/>
      <c r="R209" s="67"/>
      <c r="S209" s="67"/>
      <c r="T209" s="67"/>
      <c r="U209" s="67"/>
      <c r="V209" s="67"/>
      <c r="W209" s="67"/>
      <c r="X209" s="67"/>
      <c r="Y209" s="68"/>
      <c r="Z209" s="68"/>
      <c r="AA209" s="68"/>
      <c r="AB209" s="67"/>
      <c r="AC209" s="67"/>
      <c r="AD209" s="67"/>
      <c r="AE209" s="67"/>
      <c r="AF209" s="67"/>
      <c r="AG209" s="67"/>
      <c r="AH209" s="67"/>
      <c r="AI209" s="67"/>
      <c r="AJ209" s="68"/>
      <c r="AK209" s="68"/>
      <c r="AL209" s="68"/>
      <c r="AM209" s="67"/>
      <c r="AN209" s="67"/>
      <c r="AO209" s="67"/>
      <c r="AP209" s="67"/>
      <c r="AQ209" s="67"/>
      <c r="AR209" s="67"/>
      <c r="AS209" s="67"/>
      <c r="AT209" s="67"/>
      <c r="AU209" s="67"/>
      <c r="AV209" s="67"/>
      <c r="AW209" s="67"/>
      <c r="AX209" s="68"/>
      <c r="AY209" s="68"/>
      <c r="AZ209" s="69"/>
      <c r="BA209" s="70"/>
      <c r="BB209" s="71"/>
      <c r="BC209" s="95"/>
      <c r="BD209" s="41">
        <v>3</v>
      </c>
      <c r="BE209" s="52">
        <v>31</v>
      </c>
      <c r="BF209" s="103">
        <v>3126</v>
      </c>
      <c r="BG209" s="275"/>
    </row>
    <row r="210" spans="1:59" s="63" customFormat="1" ht="12.75" x14ac:dyDescent="0.2">
      <c r="A210" s="196">
        <v>3</v>
      </c>
      <c r="B210" s="197" t="s">
        <v>108</v>
      </c>
      <c r="C210" s="208">
        <v>31</v>
      </c>
      <c r="D210" s="209" t="s">
        <v>109</v>
      </c>
      <c r="E210" s="212">
        <v>3126</v>
      </c>
      <c r="F210" s="213" t="s">
        <v>168</v>
      </c>
      <c r="G210" s="231" t="s">
        <v>169</v>
      </c>
      <c r="H210" s="72" t="s">
        <v>47</v>
      </c>
      <c r="I210" s="223"/>
      <c r="J210" s="73"/>
      <c r="K210" s="73"/>
      <c r="L210" s="73"/>
      <c r="M210" s="74"/>
      <c r="N210" s="247"/>
      <c r="O210" s="306"/>
      <c r="P210" s="105"/>
      <c r="Q210" s="75"/>
      <c r="R210" s="75"/>
      <c r="S210" s="75"/>
      <c r="T210" s="75"/>
      <c r="U210" s="75"/>
      <c r="V210" s="75"/>
      <c r="W210" s="75"/>
      <c r="X210" s="75"/>
      <c r="Y210" s="76">
        <f>IF(ISNUMBER(VLOOKUP(Y212,P$7:W$7,MATCH(Y212,P$7:W$7))),VLOOKUP(Y212,P$7:W$7,MATCH(Y212,P$7:W$7)),IF(N214=0,"No Data",IF(Y212&gt;0,"&lt;100",0)))</f>
        <v>100</v>
      </c>
      <c r="Z210" s="77">
        <f>IF(ISNUMBER(VLOOKUP(Z214,P$7:W$7,MATCH(Z214,P$7:W$7))),VLOOKUP(Z214,P$7:W$7,MATCH(Z214,P$7:W$7)),IF(N214=0,"No Data",IF(Z214&gt;0,"&lt;100",0)))</f>
        <v>100</v>
      </c>
      <c r="AA210" s="106">
        <f>IF(ISNUMBER(Z210),Z210,0)</f>
        <v>100</v>
      </c>
      <c r="AB210" s="75"/>
      <c r="AC210" s="75"/>
      <c r="AD210" s="75"/>
      <c r="AE210" s="75"/>
      <c r="AF210" s="75"/>
      <c r="AG210" s="75"/>
      <c r="AH210" s="75"/>
      <c r="AI210" s="75"/>
      <c r="AJ210" s="76">
        <f>IF(ISNUMBER(VLOOKUP(AJ212,AB$7:AH$7,MATCH(AJ212,AB$7:AH$7))),VLOOKUP(AJ212,AB$7:AH$7,MATCH(AJ212,AB$7:AH$7)),IF(N214=0,"No Data",IF(AJ212&gt;0,"&lt;50",0)))</f>
        <v>0</v>
      </c>
      <c r="AK210" s="77">
        <f>IF(ISNUMBER(VLOOKUP(AK214,AB$7:AH$7,MATCH(AK214,AB$7:AH$7))),VLOOKUP(AK214,AB$7:AH$7,MATCH(AK214,AB$7:AH$7)),IF(N214=0,"No Data",IF(AK214&gt;0,"&lt;50",0)))</f>
        <v>0</v>
      </c>
      <c r="AL210" s="106">
        <f>IF(ISNUMBER(AK210),AK210,0)</f>
        <v>0</v>
      </c>
      <c r="AM210" s="75"/>
      <c r="AN210" s="75"/>
      <c r="AO210" s="75"/>
      <c r="AP210" s="75"/>
      <c r="AQ210" s="75"/>
      <c r="AR210" s="75"/>
      <c r="AS210" s="75"/>
      <c r="AT210" s="75"/>
      <c r="AU210" s="75"/>
      <c r="AV210" s="75"/>
      <c r="AW210" s="76">
        <f>IF(ISNUMBER(VLOOKUP(AW212,AM$7:AU$7,MATCH(AW212,AM$7:AU$7))),VLOOKUP(AW212,AM$7:AU$7,MATCH(AW212,AM$7:AU$7)),IF(N214=0,"No Data",IF(AW212&gt;0,"&lt;10",0)))</f>
        <v>500</v>
      </c>
      <c r="AX210" s="77">
        <f>IF(ISNUMBER(VLOOKUP(AX214,AM$7:AU$7,MATCH(AX214,AM$7:AU$7))),VLOOKUP(AX214,AM$7:AU$7,MATCH(AX214,AM$7:AU$7)),IF(N214=0,"No Data",IF(AX214&gt;0,"&lt;10",0)))</f>
        <v>500</v>
      </c>
      <c r="AY210" s="106">
        <f>IF(ISNUMBER(AX210),AX210,0)</f>
        <v>500</v>
      </c>
      <c r="AZ210" s="79"/>
      <c r="BA210" s="80"/>
      <c r="BB210" s="71"/>
      <c r="BC210" s="95"/>
      <c r="BD210" s="41">
        <v>3</v>
      </c>
      <c r="BE210" s="52">
        <v>31</v>
      </c>
      <c r="BF210" s="103">
        <v>3126</v>
      </c>
      <c r="BG210" s="276" t="s">
        <v>47</v>
      </c>
    </row>
    <row r="211" spans="1:59" s="63" customFormat="1" ht="12.75" x14ac:dyDescent="0.2">
      <c r="A211" s="196">
        <v>3</v>
      </c>
      <c r="B211" s="197" t="s">
        <v>108</v>
      </c>
      <c r="C211" s="208">
        <v>31</v>
      </c>
      <c r="D211" s="209" t="s">
        <v>109</v>
      </c>
      <c r="E211" s="212">
        <v>3126</v>
      </c>
      <c r="F211" s="213" t="s">
        <v>168</v>
      </c>
      <c r="G211" s="231" t="s">
        <v>169</v>
      </c>
      <c r="H211" s="81" t="s">
        <v>48</v>
      </c>
      <c r="I211" s="223"/>
      <c r="J211" s="73"/>
      <c r="K211" s="73"/>
      <c r="L211" s="73"/>
      <c r="M211" s="74"/>
      <c r="N211" s="247"/>
      <c r="O211" s="306"/>
      <c r="P211" s="105"/>
      <c r="Q211" s="75"/>
      <c r="R211" s="75"/>
      <c r="S211" s="75"/>
      <c r="T211" s="75"/>
      <c r="U211" s="75"/>
      <c r="V211" s="75"/>
      <c r="W211" s="75"/>
      <c r="X211" s="75"/>
      <c r="Y211" s="82">
        <f>MIN(X215)</f>
        <v>100</v>
      </c>
      <c r="Z211" s="83"/>
      <c r="AA211" s="83"/>
      <c r="AB211" s="75"/>
      <c r="AC211" s="75"/>
      <c r="AD211" s="75"/>
      <c r="AE211" s="75"/>
      <c r="AF211" s="75"/>
      <c r="AG211" s="75"/>
      <c r="AH211" s="75"/>
      <c r="AI211" s="75"/>
      <c r="AJ211" s="82">
        <f>MIN(AI215)</f>
        <v>0</v>
      </c>
      <c r="AK211" s="83"/>
      <c r="AL211" s="83"/>
      <c r="AM211" s="75"/>
      <c r="AN211" s="75"/>
      <c r="AO211" s="75"/>
      <c r="AP211" s="75"/>
      <c r="AQ211" s="75"/>
      <c r="AR211" s="75"/>
      <c r="AS211" s="75"/>
      <c r="AT211" s="75"/>
      <c r="AU211" s="75"/>
      <c r="AV211" s="75"/>
      <c r="AW211" s="82">
        <f>MIN(AV215)</f>
        <v>500</v>
      </c>
      <c r="AX211" s="83"/>
      <c r="AY211" s="83"/>
      <c r="AZ211" s="79"/>
      <c r="BA211" s="80"/>
      <c r="BB211" s="71"/>
      <c r="BC211" s="95"/>
      <c r="BD211" s="41">
        <v>3</v>
      </c>
      <c r="BE211" s="52">
        <v>31</v>
      </c>
      <c r="BF211" s="103">
        <v>3126</v>
      </c>
      <c r="BG211" s="278" t="s">
        <v>48</v>
      </c>
    </row>
    <row r="212" spans="1:59" s="63" customFormat="1" ht="12.75" x14ac:dyDescent="0.2">
      <c r="A212" s="196">
        <v>3</v>
      </c>
      <c r="B212" s="197" t="s">
        <v>108</v>
      </c>
      <c r="C212" s="208">
        <v>31</v>
      </c>
      <c r="D212" s="209" t="s">
        <v>109</v>
      </c>
      <c r="E212" s="212">
        <v>3126</v>
      </c>
      <c r="F212" s="213" t="s">
        <v>168</v>
      </c>
      <c r="G212" s="231" t="s">
        <v>169</v>
      </c>
      <c r="H212" s="81" t="s">
        <v>49</v>
      </c>
      <c r="I212" s="223"/>
      <c r="J212" s="73"/>
      <c r="K212" s="73"/>
      <c r="L212" s="73"/>
      <c r="M212" s="74"/>
      <c r="N212" s="247"/>
      <c r="O212" s="306"/>
      <c r="P212" s="105"/>
      <c r="Q212" s="75"/>
      <c r="R212" s="75"/>
      <c r="S212" s="75"/>
      <c r="T212" s="75"/>
      <c r="U212" s="75"/>
      <c r="V212" s="75"/>
      <c r="W212" s="75"/>
      <c r="X212" s="75"/>
      <c r="Y212" s="84">
        <f>IF(ISNUMBER(AVERAGE(X215)),AVERAGE(X215),0)</f>
        <v>100</v>
      </c>
      <c r="Z212" s="83"/>
      <c r="AA212" s="83"/>
      <c r="AB212" s="75"/>
      <c r="AC212" s="75"/>
      <c r="AD212" s="75"/>
      <c r="AE212" s="75"/>
      <c r="AF212" s="75"/>
      <c r="AG212" s="75"/>
      <c r="AH212" s="75"/>
      <c r="AI212" s="75"/>
      <c r="AJ212" s="84">
        <f>IF(ISNUMBER(AVERAGE(AI215)),AVERAGE(AI215),0)</f>
        <v>0</v>
      </c>
      <c r="AK212" s="83"/>
      <c r="AL212" s="83"/>
      <c r="AM212" s="75"/>
      <c r="AN212" s="75"/>
      <c r="AO212" s="75"/>
      <c r="AP212" s="75"/>
      <c r="AQ212" s="75"/>
      <c r="AR212" s="75"/>
      <c r="AS212" s="75"/>
      <c r="AT212" s="75"/>
      <c r="AU212" s="75"/>
      <c r="AV212" s="75"/>
      <c r="AW212" s="84">
        <f>IF(ISNUMBER(AVERAGE(AV215)),AVERAGE(AV215),0)</f>
        <v>500</v>
      </c>
      <c r="AX212" s="83"/>
      <c r="AY212" s="83"/>
      <c r="AZ212" s="79"/>
      <c r="BA212" s="80"/>
      <c r="BB212" s="71"/>
      <c r="BC212" s="95"/>
      <c r="BD212" s="41">
        <v>3</v>
      </c>
      <c r="BE212" s="52">
        <v>31</v>
      </c>
      <c r="BF212" s="103">
        <v>3126</v>
      </c>
      <c r="BG212" s="278" t="s">
        <v>49</v>
      </c>
    </row>
    <row r="213" spans="1:59" s="63" customFormat="1" ht="12.75" x14ac:dyDescent="0.2">
      <c r="A213" s="196">
        <v>3</v>
      </c>
      <c r="B213" s="197" t="s">
        <v>108</v>
      </c>
      <c r="C213" s="208">
        <v>31</v>
      </c>
      <c r="D213" s="209" t="s">
        <v>109</v>
      </c>
      <c r="E213" s="212">
        <v>3126</v>
      </c>
      <c r="F213" s="213" t="s">
        <v>168</v>
      </c>
      <c r="G213" s="231" t="s">
        <v>169</v>
      </c>
      <c r="H213" s="81" t="s">
        <v>50</v>
      </c>
      <c r="I213" s="223"/>
      <c r="J213" s="73"/>
      <c r="K213" s="73"/>
      <c r="L213" s="73"/>
      <c r="M213" s="74"/>
      <c r="N213" s="247"/>
      <c r="O213" s="306"/>
      <c r="P213" s="105"/>
      <c r="Q213" s="75"/>
      <c r="R213" s="75"/>
      <c r="S213" s="75"/>
      <c r="T213" s="75"/>
      <c r="U213" s="75"/>
      <c r="V213" s="75"/>
      <c r="W213" s="75"/>
      <c r="X213" s="75"/>
      <c r="Y213" s="84">
        <f>MAX(X215:X218)</f>
        <v>100</v>
      </c>
      <c r="Z213" s="83"/>
      <c r="AA213" s="83"/>
      <c r="AB213" s="75"/>
      <c r="AC213" s="75"/>
      <c r="AD213" s="75"/>
      <c r="AE213" s="75"/>
      <c r="AF213" s="75"/>
      <c r="AG213" s="75"/>
      <c r="AH213" s="75"/>
      <c r="AI213" s="75"/>
      <c r="AJ213" s="84">
        <f>MAX(AI215:AI218)</f>
        <v>0</v>
      </c>
      <c r="AK213" s="83"/>
      <c r="AL213" s="83"/>
      <c r="AM213" s="75"/>
      <c r="AN213" s="75"/>
      <c r="AO213" s="75"/>
      <c r="AP213" s="75"/>
      <c r="AQ213" s="75"/>
      <c r="AR213" s="75"/>
      <c r="AS213" s="75"/>
      <c r="AT213" s="75"/>
      <c r="AU213" s="75"/>
      <c r="AV213" s="75"/>
      <c r="AW213" s="84">
        <f>MAX(AV215:AV218)</f>
        <v>500</v>
      </c>
      <c r="AX213" s="83"/>
      <c r="AY213" s="83"/>
      <c r="AZ213" s="79"/>
      <c r="BA213" s="80"/>
      <c r="BB213" s="71"/>
      <c r="BC213" s="95"/>
      <c r="BD213" s="41">
        <v>3</v>
      </c>
      <c r="BE213" s="52">
        <v>31</v>
      </c>
      <c r="BF213" s="103">
        <v>3126</v>
      </c>
      <c r="BG213" s="278" t="s">
        <v>50</v>
      </c>
    </row>
    <row r="214" spans="1:59" s="63" customFormat="1" ht="12.75" x14ac:dyDescent="0.2">
      <c r="A214" s="196">
        <v>3</v>
      </c>
      <c r="B214" s="197" t="s">
        <v>108</v>
      </c>
      <c r="C214" s="208">
        <v>31</v>
      </c>
      <c r="D214" s="209" t="s">
        <v>109</v>
      </c>
      <c r="E214" s="212">
        <v>3126</v>
      </c>
      <c r="F214" s="213" t="s">
        <v>168</v>
      </c>
      <c r="G214" s="231" t="s">
        <v>169</v>
      </c>
      <c r="H214" s="85" t="s">
        <v>51</v>
      </c>
      <c r="I214" s="223"/>
      <c r="J214" s="73"/>
      <c r="K214" s="73"/>
      <c r="L214" s="73"/>
      <c r="M214" s="74"/>
      <c r="N214" s="248">
        <f>SUM(N215:N216)</f>
        <v>1</v>
      </c>
      <c r="O214" s="293">
        <f>SUM(O215:O216)</f>
        <v>1</v>
      </c>
      <c r="P214" s="292"/>
      <c r="Q214" s="87"/>
      <c r="R214" s="87"/>
      <c r="S214" s="87"/>
      <c r="T214" s="87"/>
      <c r="U214" s="87"/>
      <c r="V214" s="87"/>
      <c r="W214" s="87"/>
      <c r="X214" s="87"/>
      <c r="Y214" s="88"/>
      <c r="Z214" s="86">
        <f>SUM(Z215:Z216)</f>
        <v>100</v>
      </c>
      <c r="AA214" s="88"/>
      <c r="AB214" s="87"/>
      <c r="AC214" s="87"/>
      <c r="AD214" s="87"/>
      <c r="AE214" s="87"/>
      <c r="AF214" s="87"/>
      <c r="AG214" s="87"/>
      <c r="AH214" s="87"/>
      <c r="AI214" s="87"/>
      <c r="AJ214" s="88"/>
      <c r="AK214" s="86">
        <f>SUM(AK215:AK216)</f>
        <v>0</v>
      </c>
      <c r="AL214" s="88"/>
      <c r="AM214" s="87"/>
      <c r="AN214" s="87"/>
      <c r="AO214" s="87"/>
      <c r="AP214" s="87"/>
      <c r="AQ214" s="87"/>
      <c r="AR214" s="87"/>
      <c r="AS214" s="87"/>
      <c r="AT214" s="87"/>
      <c r="AU214" s="87"/>
      <c r="AV214" s="87"/>
      <c r="AW214" s="112"/>
      <c r="AX214" s="86">
        <f>SUM(AX215:AX216)</f>
        <v>500</v>
      </c>
      <c r="AY214" s="88"/>
      <c r="AZ214" s="79"/>
      <c r="BA214" s="80"/>
      <c r="BB214" s="71"/>
      <c r="BC214" s="95"/>
      <c r="BD214" s="41">
        <v>3</v>
      </c>
      <c r="BE214" s="52">
        <v>31</v>
      </c>
      <c r="BF214" s="103">
        <v>3126</v>
      </c>
      <c r="BG214" s="279" t="s">
        <v>51</v>
      </c>
    </row>
    <row r="215" spans="1:59" s="63" customFormat="1" ht="12.75" x14ac:dyDescent="0.2">
      <c r="A215" s="196">
        <v>3</v>
      </c>
      <c r="B215" s="197" t="s">
        <v>108</v>
      </c>
      <c r="C215" s="208">
        <v>31</v>
      </c>
      <c r="D215" s="209" t="s">
        <v>109</v>
      </c>
      <c r="E215" s="212">
        <v>3126</v>
      </c>
      <c r="F215" s="213" t="s">
        <v>168</v>
      </c>
      <c r="G215" s="231" t="s">
        <v>169</v>
      </c>
      <c r="H215" s="89" t="s">
        <v>52</v>
      </c>
      <c r="I215" s="90" t="s">
        <v>170</v>
      </c>
      <c r="J215" s="90"/>
      <c r="K215" s="90" t="s">
        <v>64</v>
      </c>
      <c r="L215" s="90" t="s">
        <v>171</v>
      </c>
      <c r="M215" s="91"/>
      <c r="N215" s="312">
        <v>1</v>
      </c>
      <c r="O215" s="313">
        <f>N215/N214</f>
        <v>1</v>
      </c>
      <c r="P215" s="104">
        <v>1</v>
      </c>
      <c r="Q215" s="92"/>
      <c r="R215" s="92"/>
      <c r="S215" s="92"/>
      <c r="T215" s="92"/>
      <c r="U215" s="92"/>
      <c r="V215" s="92"/>
      <c r="W215" s="92"/>
      <c r="X215" s="109">
        <f>P215*P$7+Q215*Q$7+R215*R$7+S215*S$7+T215*T$7+U215*U$7+V215*V$7+W215*W$7</f>
        <v>100</v>
      </c>
      <c r="Y215" s="83"/>
      <c r="Z215" s="110">
        <f>X215*$O215</f>
        <v>100</v>
      </c>
      <c r="AA215" s="111"/>
      <c r="AB215" s="92"/>
      <c r="AC215" s="92"/>
      <c r="AD215" s="92"/>
      <c r="AE215" s="92"/>
      <c r="AF215" s="92"/>
      <c r="AG215" s="92"/>
      <c r="AH215" s="92"/>
      <c r="AI215" s="109">
        <f>AB215*AB$7+AC215*AC$7+AD215*AD$7+AE215*AE$7+AF215*AF$7+AG215*AG$7+AH215*AH$7</f>
        <v>0</v>
      </c>
      <c r="AJ215" s="83"/>
      <c r="AK215" s="110">
        <f>AI215*$O215</f>
        <v>0</v>
      </c>
      <c r="AL215" s="111"/>
      <c r="AM215" s="92"/>
      <c r="AN215" s="92"/>
      <c r="AO215" s="92"/>
      <c r="AP215" s="92"/>
      <c r="AQ215" s="92"/>
      <c r="AR215" s="92">
        <v>1</v>
      </c>
      <c r="AS215" s="92"/>
      <c r="AT215" s="92"/>
      <c r="AU215" s="92"/>
      <c r="AV215" s="109">
        <f>AM215*AM$7+AN215*AN$7+AO215*AO$7+AP215*AP$7+AQ215*AQ$7+AR215*AR$7+AS215*AS$7+AT215*AT$7+AU215*AU$7</f>
        <v>500</v>
      </c>
      <c r="AW215" s="75"/>
      <c r="AX215" s="110">
        <f>AV215*$O215</f>
        <v>500</v>
      </c>
      <c r="AY215" s="111"/>
      <c r="AZ215" s="93"/>
      <c r="BA215" s="94" t="s">
        <v>85</v>
      </c>
      <c r="BB215" s="71"/>
      <c r="BC215" s="95"/>
      <c r="BD215" s="41">
        <v>3</v>
      </c>
      <c r="BE215" s="52">
        <v>31</v>
      </c>
      <c r="BF215" s="103">
        <v>3126</v>
      </c>
      <c r="BG215" s="280" t="s">
        <v>52</v>
      </c>
    </row>
    <row r="216" spans="1:59" s="63" customFormat="1" ht="12.75" x14ac:dyDescent="0.2">
      <c r="A216" s="196">
        <v>3</v>
      </c>
      <c r="B216" s="197" t="s">
        <v>108</v>
      </c>
      <c r="C216" s="208">
        <v>31</v>
      </c>
      <c r="D216" s="209" t="s">
        <v>109</v>
      </c>
      <c r="E216" s="212">
        <v>3126</v>
      </c>
      <c r="F216" s="213" t="s">
        <v>168</v>
      </c>
      <c r="G216" s="231" t="s">
        <v>169</v>
      </c>
      <c r="H216" s="65"/>
      <c r="I216" s="222"/>
      <c r="J216" s="66"/>
      <c r="K216" s="66"/>
      <c r="L216" s="66"/>
      <c r="M216" s="64"/>
      <c r="N216" s="304"/>
      <c r="O216" s="305"/>
      <c r="P216" s="127"/>
      <c r="Q216" s="67"/>
      <c r="R216" s="67"/>
      <c r="S216" s="67"/>
      <c r="T216" s="67"/>
      <c r="U216" s="67"/>
      <c r="V216" s="67"/>
      <c r="W216" s="67"/>
      <c r="X216" s="67"/>
      <c r="Y216" s="68"/>
      <c r="Z216" s="68"/>
      <c r="AA216" s="68"/>
      <c r="AB216" s="67"/>
      <c r="AC216" s="67"/>
      <c r="AD216" s="67"/>
      <c r="AE216" s="67"/>
      <c r="AF216" s="67"/>
      <c r="AG216" s="67"/>
      <c r="AH216" s="67"/>
      <c r="AI216" s="67"/>
      <c r="AJ216" s="68"/>
      <c r="AK216" s="68"/>
      <c r="AL216" s="68"/>
      <c r="AM216" s="67"/>
      <c r="AN216" s="67"/>
      <c r="AO216" s="67"/>
      <c r="AP216" s="67"/>
      <c r="AQ216" s="67"/>
      <c r="AR216" s="67"/>
      <c r="AS216" s="67"/>
      <c r="AT216" s="67"/>
      <c r="AU216" s="67"/>
      <c r="AV216" s="67"/>
      <c r="AW216" s="67"/>
      <c r="AX216" s="68"/>
      <c r="AY216" s="68"/>
      <c r="AZ216" s="69"/>
      <c r="BA216" s="70"/>
      <c r="BB216" s="71"/>
      <c r="BC216" s="95"/>
      <c r="BD216" s="41">
        <v>3</v>
      </c>
      <c r="BE216" s="52">
        <v>31</v>
      </c>
      <c r="BF216" s="103">
        <v>3126</v>
      </c>
      <c r="BG216" s="275"/>
    </row>
    <row r="217" spans="1:59" s="63" customFormat="1" ht="12.75" x14ac:dyDescent="0.2">
      <c r="A217" s="196">
        <v>3</v>
      </c>
      <c r="B217" s="197" t="s">
        <v>108</v>
      </c>
      <c r="C217" s="208">
        <v>31</v>
      </c>
      <c r="D217" s="209" t="s">
        <v>109</v>
      </c>
      <c r="E217" s="212">
        <v>3126</v>
      </c>
      <c r="F217" s="213" t="s">
        <v>168</v>
      </c>
      <c r="G217" s="232"/>
      <c r="H217" s="97"/>
      <c r="I217" s="224"/>
      <c r="J217" s="98"/>
      <c r="K217" s="98"/>
      <c r="L217" s="98"/>
      <c r="M217" s="96"/>
      <c r="N217" s="307"/>
      <c r="O217" s="246"/>
      <c r="P217" s="124"/>
      <c r="Q217" s="124"/>
      <c r="R217" s="124"/>
      <c r="S217" s="124"/>
      <c r="T217" s="124"/>
      <c r="U217" s="124"/>
      <c r="V217" s="124"/>
      <c r="W217" s="124"/>
      <c r="X217" s="124"/>
      <c r="Y217" s="100"/>
      <c r="Z217" s="125"/>
      <c r="AA217" s="125"/>
      <c r="AB217" s="124"/>
      <c r="AC217" s="124"/>
      <c r="AD217" s="124"/>
      <c r="AE217" s="124"/>
      <c r="AF217" s="124"/>
      <c r="AG217" s="124"/>
      <c r="AH217" s="124"/>
      <c r="AI217" s="124"/>
      <c r="AJ217" s="100"/>
      <c r="AK217" s="125"/>
      <c r="AL217" s="125"/>
      <c r="AM217" s="124"/>
      <c r="AN217" s="124"/>
      <c r="AO217" s="124"/>
      <c r="AP217" s="124"/>
      <c r="AQ217" s="124"/>
      <c r="AR217" s="124"/>
      <c r="AS217" s="124"/>
      <c r="AT217" s="124"/>
      <c r="AU217" s="124"/>
      <c r="AV217" s="124"/>
      <c r="AW217" s="99"/>
      <c r="AX217" s="125"/>
      <c r="AY217" s="100"/>
      <c r="AZ217" s="101"/>
      <c r="BA217" s="102"/>
      <c r="BB217" s="95"/>
      <c r="BC217" s="95"/>
      <c r="BD217" s="41">
        <v>3</v>
      </c>
      <c r="BE217" s="52">
        <v>31</v>
      </c>
      <c r="BF217" s="103">
        <v>3126</v>
      </c>
      <c r="BG217" s="277"/>
    </row>
    <row r="218" spans="1:59" s="63" customFormat="1" ht="12.75" x14ac:dyDescent="0.2">
      <c r="A218" s="196">
        <v>3</v>
      </c>
      <c r="B218" s="197" t="s">
        <v>108</v>
      </c>
      <c r="C218" s="208">
        <v>31</v>
      </c>
      <c r="D218" s="209" t="s">
        <v>109</v>
      </c>
      <c r="E218" s="210">
        <v>3131</v>
      </c>
      <c r="F218" s="211" t="s">
        <v>172</v>
      </c>
      <c r="G218" s="230"/>
      <c r="H218" s="56"/>
      <c r="I218" s="221"/>
      <c r="J218" s="57"/>
      <c r="K218" s="57"/>
      <c r="L218" s="57"/>
      <c r="M218" s="55"/>
      <c r="N218" s="303"/>
      <c r="O218" s="245"/>
      <c r="P218" s="122"/>
      <c r="Q218" s="122"/>
      <c r="R218" s="122"/>
      <c r="S218" s="122"/>
      <c r="T218" s="122"/>
      <c r="U218" s="122"/>
      <c r="V218" s="122"/>
      <c r="W218" s="122"/>
      <c r="X218" s="122"/>
      <c r="Y218" s="59"/>
      <c r="Z218" s="123"/>
      <c r="AA218" s="123"/>
      <c r="AB218" s="122"/>
      <c r="AC218" s="122"/>
      <c r="AD218" s="122"/>
      <c r="AE218" s="122"/>
      <c r="AF218" s="122"/>
      <c r="AG218" s="122"/>
      <c r="AH218" s="122"/>
      <c r="AI218" s="122"/>
      <c r="AJ218" s="59"/>
      <c r="AK218" s="123"/>
      <c r="AL218" s="123"/>
      <c r="AM218" s="122"/>
      <c r="AN218" s="122"/>
      <c r="AO218" s="122"/>
      <c r="AP218" s="122"/>
      <c r="AQ218" s="122"/>
      <c r="AR218" s="122"/>
      <c r="AS218" s="122"/>
      <c r="AT218" s="122"/>
      <c r="AU218" s="122"/>
      <c r="AV218" s="122"/>
      <c r="AW218" s="58"/>
      <c r="AX218" s="123"/>
      <c r="AY218" s="59"/>
      <c r="AZ218" s="60"/>
      <c r="BA218" s="61"/>
      <c r="BB218" s="54"/>
      <c r="BC218" s="54"/>
      <c r="BD218" s="41">
        <v>3</v>
      </c>
      <c r="BE218" s="52">
        <v>31</v>
      </c>
      <c r="BF218" s="62">
        <v>3131</v>
      </c>
      <c r="BG218" s="274"/>
    </row>
    <row r="219" spans="1:59" s="63" customFormat="1" ht="12.75" x14ac:dyDescent="0.2">
      <c r="A219" s="196">
        <v>3</v>
      </c>
      <c r="B219" s="197" t="s">
        <v>108</v>
      </c>
      <c r="C219" s="208">
        <v>31</v>
      </c>
      <c r="D219" s="209" t="s">
        <v>109</v>
      </c>
      <c r="E219" s="210">
        <v>3131</v>
      </c>
      <c r="F219" s="211" t="s">
        <v>172</v>
      </c>
      <c r="G219" s="230"/>
      <c r="H219" s="56"/>
      <c r="I219" s="221"/>
      <c r="J219" s="57"/>
      <c r="K219" s="57"/>
      <c r="L219" s="57"/>
      <c r="M219" s="55"/>
      <c r="N219" s="303"/>
      <c r="O219" s="245"/>
      <c r="P219" s="122"/>
      <c r="Q219" s="58"/>
      <c r="R219" s="58"/>
      <c r="S219" s="58"/>
      <c r="T219" s="58"/>
      <c r="U219" s="58"/>
      <c r="V219" s="58"/>
      <c r="W219" s="58"/>
      <c r="X219" s="58"/>
      <c r="Y219" s="59"/>
      <c r="Z219" s="59"/>
      <c r="AA219" s="59"/>
      <c r="AB219" s="58"/>
      <c r="AC219" s="58"/>
      <c r="AD219" s="58"/>
      <c r="AE219" s="58"/>
      <c r="AF219" s="58"/>
      <c r="AG219" s="58"/>
      <c r="AH219" s="58"/>
      <c r="AI219" s="58"/>
      <c r="AJ219" s="59"/>
      <c r="AK219" s="59"/>
      <c r="AL219" s="59"/>
      <c r="AM219" s="58"/>
      <c r="AN219" s="58"/>
      <c r="AO219" s="58"/>
      <c r="AP219" s="58"/>
      <c r="AQ219" s="58"/>
      <c r="AR219" s="58"/>
      <c r="AS219" s="58"/>
      <c r="AT219" s="58"/>
      <c r="AU219" s="58"/>
      <c r="AV219" s="58"/>
      <c r="AW219" s="58"/>
      <c r="AX219" s="59"/>
      <c r="AY219" s="59"/>
      <c r="AZ219" s="60"/>
      <c r="BA219" s="61"/>
      <c r="BB219" s="54"/>
      <c r="BC219" s="54"/>
      <c r="BD219" s="41">
        <v>3</v>
      </c>
      <c r="BE219" s="52">
        <v>31</v>
      </c>
      <c r="BF219" s="62">
        <v>3131</v>
      </c>
      <c r="BG219" s="274"/>
    </row>
    <row r="220" spans="1:59" s="63" customFormat="1" ht="12.75" x14ac:dyDescent="0.2">
      <c r="A220" s="196">
        <v>3</v>
      </c>
      <c r="B220" s="197" t="s">
        <v>108</v>
      </c>
      <c r="C220" s="208">
        <v>31</v>
      </c>
      <c r="D220" s="209" t="s">
        <v>109</v>
      </c>
      <c r="E220" s="210">
        <v>3131</v>
      </c>
      <c r="F220" s="211" t="s">
        <v>172</v>
      </c>
      <c r="G220" s="231" t="s">
        <v>56</v>
      </c>
      <c r="H220" s="65"/>
      <c r="I220" s="222"/>
      <c r="J220" s="66"/>
      <c r="K220" s="66"/>
      <c r="L220" s="66"/>
      <c r="M220" s="64"/>
      <c r="N220" s="308"/>
      <c r="O220" s="309"/>
      <c r="P220" s="127"/>
      <c r="Q220" s="67"/>
      <c r="R220" s="67"/>
      <c r="S220" s="67"/>
      <c r="T220" s="67"/>
      <c r="U220" s="67"/>
      <c r="V220" s="67"/>
      <c r="W220" s="67"/>
      <c r="X220" s="67"/>
      <c r="Y220" s="68"/>
      <c r="Z220" s="68"/>
      <c r="AA220" s="68"/>
      <c r="AB220" s="67"/>
      <c r="AC220" s="67"/>
      <c r="AD220" s="67"/>
      <c r="AE220" s="67"/>
      <c r="AF220" s="67"/>
      <c r="AG220" s="67"/>
      <c r="AH220" s="67"/>
      <c r="AI220" s="67"/>
      <c r="AJ220" s="68"/>
      <c r="AK220" s="68"/>
      <c r="AL220" s="68"/>
      <c r="AM220" s="67"/>
      <c r="AN220" s="67"/>
      <c r="AO220" s="67"/>
      <c r="AP220" s="67"/>
      <c r="AQ220" s="67"/>
      <c r="AR220" s="67"/>
      <c r="AS220" s="67"/>
      <c r="AT220" s="67"/>
      <c r="AU220" s="67"/>
      <c r="AV220" s="67"/>
      <c r="AW220" s="67"/>
      <c r="AX220" s="68"/>
      <c r="AY220" s="68"/>
      <c r="AZ220" s="69"/>
      <c r="BA220" s="70"/>
      <c r="BB220" s="71"/>
      <c r="BC220" s="54"/>
      <c r="BD220" s="41">
        <v>3</v>
      </c>
      <c r="BE220" s="52">
        <v>31</v>
      </c>
      <c r="BF220" s="62">
        <v>3131</v>
      </c>
      <c r="BG220" s="275"/>
    </row>
    <row r="221" spans="1:59" s="63" customFormat="1" ht="12.75" x14ac:dyDescent="0.2">
      <c r="A221" s="196">
        <v>3</v>
      </c>
      <c r="B221" s="197" t="s">
        <v>108</v>
      </c>
      <c r="C221" s="208">
        <v>31</v>
      </c>
      <c r="D221" s="209" t="s">
        <v>109</v>
      </c>
      <c r="E221" s="210">
        <v>3131</v>
      </c>
      <c r="F221" s="211" t="s">
        <v>172</v>
      </c>
      <c r="G221" s="231" t="s">
        <v>56</v>
      </c>
      <c r="H221" s="72" t="s">
        <v>47</v>
      </c>
      <c r="I221" s="223"/>
      <c r="J221" s="73"/>
      <c r="K221" s="73"/>
      <c r="L221" s="73"/>
      <c r="M221" s="74"/>
      <c r="N221" s="247"/>
      <c r="O221" s="306"/>
      <c r="P221" s="105"/>
      <c r="Q221" s="75"/>
      <c r="R221" s="75"/>
      <c r="S221" s="75"/>
      <c r="T221" s="75"/>
      <c r="U221" s="75"/>
      <c r="V221" s="75"/>
      <c r="W221" s="75"/>
      <c r="X221" s="75"/>
      <c r="Y221" s="76" t="str">
        <f>IF(ISNUMBER(VLOOKUP(Y223,P$7:W$7,MATCH(Y223,P$7:W$7))),VLOOKUP(Y223,P$7:W$7,MATCH(Y223,P$7:W$7)),IF(N225=0,"No Data",IF(Y223&gt;0,"&lt;100",0)))</f>
        <v>&lt;100</v>
      </c>
      <c r="Z221" s="77" t="str">
        <f>IF(ISNUMBER(VLOOKUP(Z225,P$7:W$7,MATCH(Z225,P$7:W$7))),VLOOKUP(Z225,P$7:W$7,MATCH(Z225,P$7:W$7)),IF(N225=0,"No Data",IF(Z225&gt;0,"&lt;100",0)))</f>
        <v>&lt;100</v>
      </c>
      <c r="AA221" s="106">
        <f>IF(ISNUMBER(Z221),Z221,0)</f>
        <v>0</v>
      </c>
      <c r="AB221" s="75"/>
      <c r="AC221" s="75"/>
      <c r="AD221" s="75"/>
      <c r="AE221" s="75"/>
      <c r="AF221" s="75"/>
      <c r="AG221" s="75"/>
      <c r="AH221" s="75"/>
      <c r="AI221" s="75"/>
      <c r="AJ221" s="76">
        <f>IF(ISNUMBER(VLOOKUP(AJ223,AB$7:AH$7,MATCH(AJ223,AB$7:AH$7))),VLOOKUP(AJ223,AB$7:AH$7,MATCH(AJ223,AB$7:AH$7)),IF(N225=0,"No Data",IF(AJ223&gt;0,"&lt;50",0)))</f>
        <v>0</v>
      </c>
      <c r="AK221" s="77">
        <f>IF(ISNUMBER(VLOOKUP(AK225,AB$7:AH$7,MATCH(AK225,AB$7:AH$7))),VLOOKUP(AK225,AB$7:AH$7,MATCH(AK225,AB$7:AH$7)),IF(N225=0,"No Data",IF(AK225&gt;0,"&lt;50",0)))</f>
        <v>0</v>
      </c>
      <c r="AL221" s="106">
        <f>IF(ISNUMBER(AK221),AK221,0)</f>
        <v>0</v>
      </c>
      <c r="AM221" s="75"/>
      <c r="AN221" s="75"/>
      <c r="AO221" s="75"/>
      <c r="AP221" s="75"/>
      <c r="AQ221" s="75"/>
      <c r="AR221" s="75"/>
      <c r="AS221" s="75"/>
      <c r="AT221" s="75"/>
      <c r="AU221" s="75"/>
      <c r="AV221" s="75"/>
      <c r="AW221" s="76">
        <f>IF(ISNUMBER(VLOOKUP(AW223,AM$7:AU$7,MATCH(AW223,AM$7:AU$7))),VLOOKUP(AW223,AM$7:AU$7,MATCH(AW223,AM$7:AU$7)),IF(N225=0,"No Data",IF(AW223&gt;0,"&lt;10",0)))</f>
        <v>1000</v>
      </c>
      <c r="AX221" s="77">
        <f>IF(ISNUMBER(VLOOKUP(AX225,AM$7:AU$7,MATCH(AX225,AM$7:AU$7))),VLOOKUP(AX225,AM$7:AU$7,MATCH(AX225,AM$7:AU$7)),IF(N225=0,"No Data",IF(AX225&gt;0,"&lt;10",0)))</f>
        <v>50</v>
      </c>
      <c r="AY221" s="106">
        <f>IF(ISNUMBER(AX221),AX221,0)</f>
        <v>50</v>
      </c>
      <c r="AZ221" s="79"/>
      <c r="BA221" s="80"/>
      <c r="BB221" s="71"/>
      <c r="BC221" s="54"/>
      <c r="BD221" s="41">
        <v>3</v>
      </c>
      <c r="BE221" s="52">
        <v>31</v>
      </c>
      <c r="BF221" s="62">
        <v>3131</v>
      </c>
      <c r="BG221" s="276" t="s">
        <v>47</v>
      </c>
    </row>
    <row r="222" spans="1:59" s="63" customFormat="1" ht="12.75" x14ac:dyDescent="0.2">
      <c r="A222" s="196">
        <v>3</v>
      </c>
      <c r="B222" s="197" t="s">
        <v>108</v>
      </c>
      <c r="C222" s="208">
        <v>31</v>
      </c>
      <c r="D222" s="209" t="s">
        <v>109</v>
      </c>
      <c r="E222" s="210">
        <v>3131</v>
      </c>
      <c r="F222" s="211" t="s">
        <v>172</v>
      </c>
      <c r="G222" s="231" t="s">
        <v>56</v>
      </c>
      <c r="H222" s="81" t="s">
        <v>48</v>
      </c>
      <c r="I222" s="223"/>
      <c r="J222" s="73"/>
      <c r="K222" s="73"/>
      <c r="L222" s="73"/>
      <c r="M222" s="74"/>
      <c r="N222" s="247"/>
      <c r="O222" s="306"/>
      <c r="P222" s="105"/>
      <c r="Q222" s="75"/>
      <c r="R222" s="75"/>
      <c r="S222" s="75"/>
      <c r="T222" s="75"/>
      <c r="U222" s="75"/>
      <c r="V222" s="75"/>
      <c r="W222" s="75"/>
      <c r="X222" s="75"/>
      <c r="Y222" s="82">
        <f>MIN(X226:X252)</f>
        <v>0</v>
      </c>
      <c r="Z222" s="83"/>
      <c r="AA222" s="83"/>
      <c r="AB222" s="75"/>
      <c r="AC222" s="75"/>
      <c r="AD222" s="75"/>
      <c r="AE222" s="75"/>
      <c r="AF222" s="75"/>
      <c r="AG222" s="75"/>
      <c r="AH222" s="75"/>
      <c r="AI222" s="75"/>
      <c r="AJ222" s="82">
        <f>MIN(AI226:AI252)</f>
        <v>0</v>
      </c>
      <c r="AK222" s="83"/>
      <c r="AL222" s="83"/>
      <c r="AM222" s="75"/>
      <c r="AN222" s="75"/>
      <c r="AO222" s="75"/>
      <c r="AP222" s="75"/>
      <c r="AQ222" s="75"/>
      <c r="AR222" s="75"/>
      <c r="AS222" s="75"/>
      <c r="AT222" s="75"/>
      <c r="AU222" s="75"/>
      <c r="AV222" s="75"/>
      <c r="AW222" s="82">
        <f>MIN(AV226:AV252)</f>
        <v>25</v>
      </c>
      <c r="AX222" s="83"/>
      <c r="AY222" s="83"/>
      <c r="AZ222" s="79"/>
      <c r="BA222" s="80"/>
      <c r="BB222" s="71"/>
      <c r="BC222" s="54"/>
      <c r="BD222" s="41">
        <v>3</v>
      </c>
      <c r="BE222" s="52">
        <v>31</v>
      </c>
      <c r="BF222" s="62">
        <v>3131</v>
      </c>
      <c r="BG222" s="278" t="s">
        <v>48</v>
      </c>
    </row>
    <row r="223" spans="1:59" s="63" customFormat="1" ht="12.75" x14ac:dyDescent="0.2">
      <c r="A223" s="196">
        <v>3</v>
      </c>
      <c r="B223" s="197" t="s">
        <v>108</v>
      </c>
      <c r="C223" s="208">
        <v>31</v>
      </c>
      <c r="D223" s="209" t="s">
        <v>109</v>
      </c>
      <c r="E223" s="210">
        <v>3131</v>
      </c>
      <c r="F223" s="211" t="s">
        <v>172</v>
      </c>
      <c r="G223" s="231" t="s">
        <v>56</v>
      </c>
      <c r="H223" s="81" t="s">
        <v>49</v>
      </c>
      <c r="I223" s="223"/>
      <c r="J223" s="73"/>
      <c r="K223" s="73"/>
      <c r="L223" s="73"/>
      <c r="M223" s="74"/>
      <c r="N223" s="247"/>
      <c r="O223" s="306"/>
      <c r="P223" s="105"/>
      <c r="Q223" s="75"/>
      <c r="R223" s="75"/>
      <c r="S223" s="75"/>
      <c r="T223" s="75"/>
      <c r="U223" s="75"/>
      <c r="V223" s="75"/>
      <c r="W223" s="75"/>
      <c r="X223" s="75"/>
      <c r="Y223" s="84">
        <f>IF(ISNUMBER(AVERAGE(X226:X252)),AVERAGE(X226:X252),0)</f>
        <v>70.370370370370367</v>
      </c>
      <c r="Z223" s="83"/>
      <c r="AA223" s="83"/>
      <c r="AB223" s="75"/>
      <c r="AC223" s="75"/>
      <c r="AD223" s="75"/>
      <c r="AE223" s="75"/>
      <c r="AF223" s="75"/>
      <c r="AG223" s="75"/>
      <c r="AH223" s="75"/>
      <c r="AI223" s="75"/>
      <c r="AJ223" s="84">
        <f>IF(ISNUMBER(AVERAGE(AI226:AI252)),AVERAGE(AI226:AI252),0)</f>
        <v>0</v>
      </c>
      <c r="AK223" s="83"/>
      <c r="AL223" s="83"/>
      <c r="AM223" s="75"/>
      <c r="AN223" s="75"/>
      <c r="AO223" s="75"/>
      <c r="AP223" s="75"/>
      <c r="AQ223" s="75"/>
      <c r="AR223" s="75"/>
      <c r="AS223" s="75"/>
      <c r="AT223" s="75"/>
      <c r="AU223" s="75"/>
      <c r="AV223" s="75"/>
      <c r="AW223" s="84">
        <f>IF(ISNUMBER(AVERAGE(AV226:AV252)),AVERAGE(AV226:AV252),0)</f>
        <v>1381.4814814814815</v>
      </c>
      <c r="AX223" s="83"/>
      <c r="AY223" s="83"/>
      <c r="AZ223" s="79"/>
      <c r="BA223" s="80"/>
      <c r="BB223" s="71"/>
      <c r="BC223" s="54"/>
      <c r="BD223" s="41">
        <v>3</v>
      </c>
      <c r="BE223" s="52">
        <v>31</v>
      </c>
      <c r="BF223" s="62">
        <v>3131</v>
      </c>
      <c r="BG223" s="278" t="s">
        <v>49</v>
      </c>
    </row>
    <row r="224" spans="1:59" s="63" customFormat="1" ht="12.75" x14ac:dyDescent="0.2">
      <c r="A224" s="196">
        <v>3</v>
      </c>
      <c r="B224" s="197" t="s">
        <v>108</v>
      </c>
      <c r="C224" s="208">
        <v>31</v>
      </c>
      <c r="D224" s="209" t="s">
        <v>109</v>
      </c>
      <c r="E224" s="210">
        <v>3131</v>
      </c>
      <c r="F224" s="211" t="s">
        <v>172</v>
      </c>
      <c r="G224" s="231" t="s">
        <v>56</v>
      </c>
      <c r="H224" s="81" t="s">
        <v>50</v>
      </c>
      <c r="I224" s="223"/>
      <c r="J224" s="73"/>
      <c r="K224" s="73"/>
      <c r="L224" s="73"/>
      <c r="M224" s="74"/>
      <c r="N224" s="247"/>
      <c r="O224" s="306"/>
      <c r="P224" s="105"/>
      <c r="Q224" s="75"/>
      <c r="R224" s="75"/>
      <c r="S224" s="75"/>
      <c r="T224" s="75"/>
      <c r="U224" s="75"/>
      <c r="V224" s="75"/>
      <c r="W224" s="75"/>
      <c r="X224" s="75"/>
      <c r="Y224" s="84">
        <f>MAX(X226:X252)</f>
        <v>100</v>
      </c>
      <c r="Z224" s="83"/>
      <c r="AA224" s="83"/>
      <c r="AB224" s="75"/>
      <c r="AC224" s="75"/>
      <c r="AD224" s="75"/>
      <c r="AE224" s="75"/>
      <c r="AF224" s="75"/>
      <c r="AG224" s="75"/>
      <c r="AH224" s="75"/>
      <c r="AI224" s="75"/>
      <c r="AJ224" s="84">
        <f>MAX(AI226:AI252)</f>
        <v>0</v>
      </c>
      <c r="AK224" s="83"/>
      <c r="AL224" s="83"/>
      <c r="AM224" s="75"/>
      <c r="AN224" s="75"/>
      <c r="AO224" s="75"/>
      <c r="AP224" s="75"/>
      <c r="AQ224" s="75"/>
      <c r="AR224" s="75"/>
      <c r="AS224" s="75"/>
      <c r="AT224" s="75"/>
      <c r="AU224" s="75"/>
      <c r="AV224" s="75"/>
      <c r="AW224" s="84">
        <f>MAX(AV226:AV252)</f>
        <v>2500</v>
      </c>
      <c r="AX224" s="83"/>
      <c r="AY224" s="83"/>
      <c r="AZ224" s="79"/>
      <c r="BA224" s="80"/>
      <c r="BB224" s="71"/>
      <c r="BC224" s="54"/>
      <c r="BD224" s="41">
        <v>3</v>
      </c>
      <c r="BE224" s="52">
        <v>31</v>
      </c>
      <c r="BF224" s="62">
        <v>3131</v>
      </c>
      <c r="BG224" s="278" t="s">
        <v>50</v>
      </c>
    </row>
    <row r="225" spans="1:59" s="63" customFormat="1" ht="12.75" x14ac:dyDescent="0.2">
      <c r="A225" s="196">
        <v>3</v>
      </c>
      <c r="B225" s="197" t="s">
        <v>108</v>
      </c>
      <c r="C225" s="208">
        <v>31</v>
      </c>
      <c r="D225" s="209" t="s">
        <v>109</v>
      </c>
      <c r="E225" s="210">
        <v>3131</v>
      </c>
      <c r="F225" s="211" t="s">
        <v>172</v>
      </c>
      <c r="G225" s="231" t="s">
        <v>56</v>
      </c>
      <c r="H225" s="85" t="s">
        <v>51</v>
      </c>
      <c r="I225" s="223"/>
      <c r="J225" s="73"/>
      <c r="K225" s="73"/>
      <c r="L225" s="73"/>
      <c r="M225" s="74"/>
      <c r="N225" s="248">
        <f>SUM(N226:N252)</f>
        <v>516</v>
      </c>
      <c r="O225" s="293">
        <f>SUM(O226:O252)</f>
        <v>1</v>
      </c>
      <c r="P225" s="292"/>
      <c r="Q225" s="87"/>
      <c r="R225" s="87"/>
      <c r="S225" s="87"/>
      <c r="T225" s="87"/>
      <c r="U225" s="87"/>
      <c r="V225" s="87"/>
      <c r="W225" s="87"/>
      <c r="X225" s="87"/>
      <c r="Y225" s="88"/>
      <c r="Z225" s="119">
        <f>SUM(Z226:Z252)</f>
        <v>1.1627906976744187</v>
      </c>
      <c r="AA225" s="88"/>
      <c r="AB225" s="87"/>
      <c r="AC225" s="87"/>
      <c r="AD225" s="87"/>
      <c r="AE225" s="87"/>
      <c r="AF225" s="87"/>
      <c r="AG225" s="87"/>
      <c r="AH225" s="87"/>
      <c r="AI225" s="87"/>
      <c r="AJ225" s="88"/>
      <c r="AK225" s="119">
        <f>SUM(AK226:AK252)</f>
        <v>0</v>
      </c>
      <c r="AL225" s="88"/>
      <c r="AM225" s="87"/>
      <c r="AN225" s="87"/>
      <c r="AO225" s="87"/>
      <c r="AP225" s="87"/>
      <c r="AQ225" s="87"/>
      <c r="AR225" s="87"/>
      <c r="AS225" s="87"/>
      <c r="AT225" s="87"/>
      <c r="AU225" s="87"/>
      <c r="AV225" s="87"/>
      <c r="AW225" s="112"/>
      <c r="AX225" s="119">
        <f>SUM(AX226:AX252)</f>
        <v>64.922480620155028</v>
      </c>
      <c r="AY225" s="88"/>
      <c r="AZ225" s="79"/>
      <c r="BA225" s="80"/>
      <c r="BB225" s="71"/>
      <c r="BC225" s="54"/>
      <c r="BD225" s="41">
        <v>3</v>
      </c>
      <c r="BE225" s="52">
        <v>31</v>
      </c>
      <c r="BF225" s="62">
        <v>3131</v>
      </c>
      <c r="BG225" s="279" t="s">
        <v>51</v>
      </c>
    </row>
    <row r="226" spans="1:59" s="63" customFormat="1" ht="12.75" x14ac:dyDescent="0.2">
      <c r="A226" s="196">
        <v>3</v>
      </c>
      <c r="B226" s="197" t="s">
        <v>108</v>
      </c>
      <c r="C226" s="208">
        <v>31</v>
      </c>
      <c r="D226" s="209" t="s">
        <v>109</v>
      </c>
      <c r="E226" s="210">
        <v>3131</v>
      </c>
      <c r="F226" s="211" t="s">
        <v>172</v>
      </c>
      <c r="G226" s="231" t="s">
        <v>56</v>
      </c>
      <c r="H226" s="89" t="s">
        <v>52</v>
      </c>
      <c r="I226" s="90" t="s">
        <v>173</v>
      </c>
      <c r="J226" s="90"/>
      <c r="K226" s="90" t="s">
        <v>64</v>
      </c>
      <c r="L226" s="90" t="s">
        <v>174</v>
      </c>
      <c r="M226" s="91" t="s">
        <v>56</v>
      </c>
      <c r="N226" s="108">
        <v>0</v>
      </c>
      <c r="O226" s="313">
        <f>N226/N$225</f>
        <v>0</v>
      </c>
      <c r="P226" s="104">
        <v>1</v>
      </c>
      <c r="Q226" s="92"/>
      <c r="R226" s="92"/>
      <c r="S226" s="92"/>
      <c r="T226" s="92"/>
      <c r="U226" s="92"/>
      <c r="V226" s="92"/>
      <c r="W226" s="92"/>
      <c r="X226" s="109">
        <f t="shared" ref="X226:X252" si="29">P226*P$7+Q226*Q$7+R226*R$7+S226*S$7+T226*T$7+U226*U$7+V226*V$7+W226*W$7</f>
        <v>100</v>
      </c>
      <c r="Y226" s="83"/>
      <c r="Z226" s="110">
        <f t="shared" ref="Z226:Z252" si="30">X226*$O226</f>
        <v>0</v>
      </c>
      <c r="AA226" s="111"/>
      <c r="AB226" s="92"/>
      <c r="AC226" s="92"/>
      <c r="AD226" s="92"/>
      <c r="AE226" s="92"/>
      <c r="AF226" s="92"/>
      <c r="AG226" s="92"/>
      <c r="AH226" s="92"/>
      <c r="AI226" s="109">
        <f t="shared" ref="AI226:AI252" si="31">AB226*AB$7+AC226*AC$7+AD226*AD$7+AE226*AE$7+AF226*AF$7+AG226*AG$7+AH226*AH$7</f>
        <v>0</v>
      </c>
      <c r="AJ226" s="83"/>
      <c r="AK226" s="110">
        <f t="shared" ref="AK226:AK252" si="32">AI226*$O226</f>
        <v>0</v>
      </c>
      <c r="AL226" s="111"/>
      <c r="AM226" s="92"/>
      <c r="AN226" s="92"/>
      <c r="AO226" s="92"/>
      <c r="AP226" s="92"/>
      <c r="AQ226" s="92"/>
      <c r="AR226" s="92"/>
      <c r="AS226" s="92"/>
      <c r="AT226" s="92">
        <v>1</v>
      </c>
      <c r="AU226" s="92"/>
      <c r="AV226" s="109">
        <f t="shared" ref="AV226:AV252" si="33">AM226*AM$7+AN226*AN$7+AO226*AO$7+AP226*AP$7+AQ226*AQ$7+AR226*AR$7+AS226*AS$7+AT226*AT$7+AU226*AU$7</f>
        <v>2500</v>
      </c>
      <c r="AW226" s="75"/>
      <c r="AX226" s="110">
        <f t="shared" ref="AX226:AX252" si="34">AV226*$O226</f>
        <v>0</v>
      </c>
      <c r="AY226" s="111"/>
      <c r="AZ226" s="93"/>
      <c r="BA226" s="94" t="s">
        <v>175</v>
      </c>
      <c r="BB226" s="71"/>
      <c r="BC226" s="54"/>
      <c r="BD226" s="41">
        <v>3</v>
      </c>
      <c r="BE226" s="52">
        <v>31</v>
      </c>
      <c r="BF226" s="62">
        <v>3131</v>
      </c>
      <c r="BG226" s="280" t="s">
        <v>52</v>
      </c>
    </row>
    <row r="227" spans="1:59" s="63" customFormat="1" ht="12.75" x14ac:dyDescent="0.2">
      <c r="A227" s="196">
        <v>3</v>
      </c>
      <c r="B227" s="197" t="s">
        <v>108</v>
      </c>
      <c r="C227" s="208">
        <v>31</v>
      </c>
      <c r="D227" s="209" t="s">
        <v>109</v>
      </c>
      <c r="E227" s="210">
        <v>3131</v>
      </c>
      <c r="F227" s="211" t="s">
        <v>172</v>
      </c>
      <c r="G227" s="231" t="s">
        <v>56</v>
      </c>
      <c r="H227" s="89"/>
      <c r="I227" s="90" t="s">
        <v>176</v>
      </c>
      <c r="J227" s="90"/>
      <c r="K227" s="90" t="s">
        <v>64</v>
      </c>
      <c r="L227" s="90" t="s">
        <v>138</v>
      </c>
      <c r="M227" s="91" t="s">
        <v>56</v>
      </c>
      <c r="N227" s="108">
        <v>0</v>
      </c>
      <c r="O227" s="313">
        <f t="shared" ref="O227:O252" si="35">N227/N$225</f>
        <v>0</v>
      </c>
      <c r="P227" s="104">
        <v>1</v>
      </c>
      <c r="Q227" s="92"/>
      <c r="R227" s="92"/>
      <c r="S227" s="92"/>
      <c r="T227" s="92"/>
      <c r="U227" s="92"/>
      <c r="V227" s="92"/>
      <c r="W227" s="92"/>
      <c r="X227" s="109">
        <f t="shared" si="29"/>
        <v>100</v>
      </c>
      <c r="Y227" s="83"/>
      <c r="Z227" s="110">
        <f t="shared" si="30"/>
        <v>0</v>
      </c>
      <c r="AA227" s="111"/>
      <c r="AB227" s="92"/>
      <c r="AC227" s="92"/>
      <c r="AD227" s="92"/>
      <c r="AE227" s="92"/>
      <c r="AF227" s="92"/>
      <c r="AG227" s="92"/>
      <c r="AH227" s="92"/>
      <c r="AI227" s="109">
        <f t="shared" si="31"/>
        <v>0</v>
      </c>
      <c r="AJ227" s="83"/>
      <c r="AK227" s="110">
        <f t="shared" si="32"/>
        <v>0</v>
      </c>
      <c r="AL227" s="111"/>
      <c r="AM227" s="92"/>
      <c r="AN227" s="92"/>
      <c r="AO227" s="92"/>
      <c r="AP227" s="92"/>
      <c r="AQ227" s="92"/>
      <c r="AR227" s="92"/>
      <c r="AS227" s="92"/>
      <c r="AT227" s="92">
        <v>1</v>
      </c>
      <c r="AU227" s="92"/>
      <c r="AV227" s="109">
        <f t="shared" si="33"/>
        <v>2500</v>
      </c>
      <c r="AW227" s="75"/>
      <c r="AX227" s="110">
        <f t="shared" si="34"/>
        <v>0</v>
      </c>
      <c r="AY227" s="111"/>
      <c r="AZ227" s="93"/>
      <c r="BA227" s="94" t="s">
        <v>175</v>
      </c>
      <c r="BB227" s="71"/>
      <c r="BC227" s="54"/>
      <c r="BD227" s="41">
        <v>3</v>
      </c>
      <c r="BE227" s="52">
        <v>31</v>
      </c>
      <c r="BF227" s="62">
        <v>3131</v>
      </c>
      <c r="BG227" s="280" t="s">
        <v>52</v>
      </c>
    </row>
    <row r="228" spans="1:59" s="63" customFormat="1" ht="12.75" x14ac:dyDescent="0.2">
      <c r="A228" s="196">
        <v>3</v>
      </c>
      <c r="B228" s="197" t="s">
        <v>108</v>
      </c>
      <c r="C228" s="208">
        <v>31</v>
      </c>
      <c r="D228" s="209" t="s">
        <v>109</v>
      </c>
      <c r="E228" s="210">
        <v>3131</v>
      </c>
      <c r="F228" s="211" t="s">
        <v>172</v>
      </c>
      <c r="G228" s="231" t="s">
        <v>56</v>
      </c>
      <c r="H228" s="89"/>
      <c r="I228" s="90" t="s">
        <v>177</v>
      </c>
      <c r="J228" s="90"/>
      <c r="K228" s="90" t="s">
        <v>64</v>
      </c>
      <c r="L228" s="90" t="s">
        <v>119</v>
      </c>
      <c r="M228" s="91" t="s">
        <v>56</v>
      </c>
      <c r="N228" s="108">
        <v>0</v>
      </c>
      <c r="O228" s="313">
        <f t="shared" si="35"/>
        <v>0</v>
      </c>
      <c r="P228" s="104">
        <v>1</v>
      </c>
      <c r="Q228" s="92"/>
      <c r="R228" s="92"/>
      <c r="S228" s="92"/>
      <c r="T228" s="92"/>
      <c r="U228" s="92"/>
      <c r="V228" s="92"/>
      <c r="W228" s="92"/>
      <c r="X228" s="109">
        <f t="shared" si="29"/>
        <v>100</v>
      </c>
      <c r="Y228" s="83"/>
      <c r="Z228" s="110">
        <f t="shared" si="30"/>
        <v>0</v>
      </c>
      <c r="AA228" s="111"/>
      <c r="AB228" s="92"/>
      <c r="AC228" s="92"/>
      <c r="AD228" s="92"/>
      <c r="AE228" s="92"/>
      <c r="AF228" s="92"/>
      <c r="AG228" s="92"/>
      <c r="AH228" s="92"/>
      <c r="AI228" s="109">
        <f t="shared" si="31"/>
        <v>0</v>
      </c>
      <c r="AJ228" s="83"/>
      <c r="AK228" s="110">
        <f t="shared" si="32"/>
        <v>0</v>
      </c>
      <c r="AL228" s="111"/>
      <c r="AM228" s="92"/>
      <c r="AN228" s="92"/>
      <c r="AO228" s="92"/>
      <c r="AP228" s="92"/>
      <c r="AQ228" s="92"/>
      <c r="AR228" s="92"/>
      <c r="AS228" s="92"/>
      <c r="AT228" s="92">
        <v>1</v>
      </c>
      <c r="AU228" s="92"/>
      <c r="AV228" s="109">
        <f t="shared" si="33"/>
        <v>2500</v>
      </c>
      <c r="AW228" s="75"/>
      <c r="AX228" s="110">
        <f t="shared" si="34"/>
        <v>0</v>
      </c>
      <c r="AY228" s="111"/>
      <c r="AZ228" s="93"/>
      <c r="BA228" s="94" t="s">
        <v>175</v>
      </c>
      <c r="BB228" s="71"/>
      <c r="BC228" s="54"/>
      <c r="BD228" s="41">
        <v>3</v>
      </c>
      <c r="BE228" s="52">
        <v>31</v>
      </c>
      <c r="BF228" s="62">
        <v>3131</v>
      </c>
      <c r="BG228" s="280" t="s">
        <v>52</v>
      </c>
    </row>
    <row r="229" spans="1:59" s="63" customFormat="1" ht="12.75" x14ac:dyDescent="0.2">
      <c r="A229" s="196">
        <v>3</v>
      </c>
      <c r="B229" s="197" t="s">
        <v>108</v>
      </c>
      <c r="C229" s="208">
        <v>31</v>
      </c>
      <c r="D229" s="209" t="s">
        <v>109</v>
      </c>
      <c r="E229" s="210">
        <v>3131</v>
      </c>
      <c r="F229" s="211" t="s">
        <v>172</v>
      </c>
      <c r="G229" s="231" t="s">
        <v>56</v>
      </c>
      <c r="H229" s="89"/>
      <c r="I229" s="90" t="s">
        <v>178</v>
      </c>
      <c r="J229" s="90"/>
      <c r="K229" s="90" t="s">
        <v>64</v>
      </c>
      <c r="L229" s="90" t="s">
        <v>119</v>
      </c>
      <c r="M229" s="91" t="s">
        <v>56</v>
      </c>
      <c r="N229" s="108">
        <v>0</v>
      </c>
      <c r="O229" s="313">
        <f t="shared" si="35"/>
        <v>0</v>
      </c>
      <c r="P229" s="104">
        <v>1</v>
      </c>
      <c r="Q229" s="92"/>
      <c r="R229" s="92"/>
      <c r="S229" s="92"/>
      <c r="T229" s="92"/>
      <c r="U229" s="92"/>
      <c r="V229" s="92"/>
      <c r="W229" s="92"/>
      <c r="X229" s="109">
        <f t="shared" si="29"/>
        <v>100</v>
      </c>
      <c r="Y229" s="83"/>
      <c r="Z229" s="110">
        <f t="shared" si="30"/>
        <v>0</v>
      </c>
      <c r="AA229" s="111"/>
      <c r="AB229" s="92"/>
      <c r="AC229" s="92"/>
      <c r="AD229" s="92"/>
      <c r="AE229" s="92"/>
      <c r="AF229" s="92"/>
      <c r="AG229" s="92"/>
      <c r="AH229" s="92"/>
      <c r="AI229" s="109">
        <f t="shared" si="31"/>
        <v>0</v>
      </c>
      <c r="AJ229" s="83"/>
      <c r="AK229" s="110">
        <f t="shared" si="32"/>
        <v>0</v>
      </c>
      <c r="AL229" s="111"/>
      <c r="AM229" s="92"/>
      <c r="AN229" s="92"/>
      <c r="AO229" s="92"/>
      <c r="AP229" s="92"/>
      <c r="AQ229" s="92"/>
      <c r="AR229" s="92"/>
      <c r="AS229" s="92"/>
      <c r="AT229" s="92">
        <v>1</v>
      </c>
      <c r="AU229" s="92"/>
      <c r="AV229" s="109">
        <f t="shared" si="33"/>
        <v>2500</v>
      </c>
      <c r="AW229" s="75"/>
      <c r="AX229" s="110">
        <f t="shared" si="34"/>
        <v>0</v>
      </c>
      <c r="AY229" s="111"/>
      <c r="AZ229" s="93"/>
      <c r="BA229" s="94" t="s">
        <v>175</v>
      </c>
      <c r="BB229" s="71"/>
      <c r="BC229" s="54"/>
      <c r="BD229" s="41">
        <v>3</v>
      </c>
      <c r="BE229" s="52">
        <v>31</v>
      </c>
      <c r="BF229" s="62">
        <v>3131</v>
      </c>
      <c r="BG229" s="280" t="s">
        <v>52</v>
      </c>
    </row>
    <row r="230" spans="1:59" s="63" customFormat="1" ht="12.75" x14ac:dyDescent="0.2">
      <c r="A230" s="196">
        <v>3</v>
      </c>
      <c r="B230" s="197" t="s">
        <v>108</v>
      </c>
      <c r="C230" s="208">
        <v>31</v>
      </c>
      <c r="D230" s="209" t="s">
        <v>109</v>
      </c>
      <c r="E230" s="210">
        <v>3131</v>
      </c>
      <c r="F230" s="211" t="s">
        <v>172</v>
      </c>
      <c r="G230" s="231" t="s">
        <v>56</v>
      </c>
      <c r="H230" s="89"/>
      <c r="I230" s="90" t="s">
        <v>179</v>
      </c>
      <c r="J230" s="90"/>
      <c r="K230" s="90" t="s">
        <v>64</v>
      </c>
      <c r="L230" s="90" t="s">
        <v>119</v>
      </c>
      <c r="M230" s="91" t="s">
        <v>56</v>
      </c>
      <c r="N230" s="108">
        <v>0</v>
      </c>
      <c r="O230" s="313">
        <f t="shared" si="35"/>
        <v>0</v>
      </c>
      <c r="P230" s="104">
        <v>1</v>
      </c>
      <c r="Q230" s="92"/>
      <c r="R230" s="92"/>
      <c r="S230" s="92"/>
      <c r="T230" s="92"/>
      <c r="U230" s="92"/>
      <c r="V230" s="92"/>
      <c r="W230" s="92"/>
      <c r="X230" s="109">
        <f t="shared" si="29"/>
        <v>100</v>
      </c>
      <c r="Y230" s="83"/>
      <c r="Z230" s="110">
        <f t="shared" si="30"/>
        <v>0</v>
      </c>
      <c r="AA230" s="111"/>
      <c r="AB230" s="92"/>
      <c r="AC230" s="92"/>
      <c r="AD230" s="92"/>
      <c r="AE230" s="92"/>
      <c r="AF230" s="92"/>
      <c r="AG230" s="92"/>
      <c r="AH230" s="92"/>
      <c r="AI230" s="109">
        <f t="shared" si="31"/>
        <v>0</v>
      </c>
      <c r="AJ230" s="83"/>
      <c r="AK230" s="110">
        <f t="shared" si="32"/>
        <v>0</v>
      </c>
      <c r="AL230" s="111"/>
      <c r="AM230" s="92"/>
      <c r="AN230" s="92"/>
      <c r="AO230" s="92"/>
      <c r="AP230" s="92"/>
      <c r="AQ230" s="92"/>
      <c r="AR230" s="92"/>
      <c r="AS230" s="92"/>
      <c r="AT230" s="92">
        <v>1</v>
      </c>
      <c r="AU230" s="92"/>
      <c r="AV230" s="109">
        <f t="shared" si="33"/>
        <v>2500</v>
      </c>
      <c r="AW230" s="75"/>
      <c r="AX230" s="110">
        <f t="shared" si="34"/>
        <v>0</v>
      </c>
      <c r="AY230" s="111"/>
      <c r="AZ230" s="93"/>
      <c r="BA230" s="94" t="s">
        <v>175</v>
      </c>
      <c r="BB230" s="71"/>
      <c r="BC230" s="54"/>
      <c r="BD230" s="41">
        <v>3</v>
      </c>
      <c r="BE230" s="52">
        <v>31</v>
      </c>
      <c r="BF230" s="62">
        <v>3131</v>
      </c>
      <c r="BG230" s="280" t="s">
        <v>52</v>
      </c>
    </row>
    <row r="231" spans="1:59" s="63" customFormat="1" ht="12.75" x14ac:dyDescent="0.2">
      <c r="A231" s="196">
        <v>3</v>
      </c>
      <c r="B231" s="197" t="s">
        <v>108</v>
      </c>
      <c r="C231" s="208">
        <v>31</v>
      </c>
      <c r="D231" s="209" t="s">
        <v>109</v>
      </c>
      <c r="E231" s="210">
        <v>3131</v>
      </c>
      <c r="F231" s="211" t="s">
        <v>172</v>
      </c>
      <c r="G231" s="231" t="s">
        <v>56</v>
      </c>
      <c r="H231" s="89"/>
      <c r="I231" s="90" t="s">
        <v>180</v>
      </c>
      <c r="J231" s="90"/>
      <c r="K231" s="90" t="s">
        <v>64</v>
      </c>
      <c r="L231" s="90" t="s">
        <v>119</v>
      </c>
      <c r="M231" s="91" t="s">
        <v>56</v>
      </c>
      <c r="N231" s="108">
        <v>0</v>
      </c>
      <c r="O231" s="313">
        <f t="shared" si="35"/>
        <v>0</v>
      </c>
      <c r="P231" s="104">
        <v>1</v>
      </c>
      <c r="Q231" s="92"/>
      <c r="R231" s="92"/>
      <c r="S231" s="92"/>
      <c r="T231" s="92"/>
      <c r="U231" s="92"/>
      <c r="V231" s="92"/>
      <c r="W231" s="92"/>
      <c r="X231" s="109">
        <f t="shared" si="29"/>
        <v>100</v>
      </c>
      <c r="Y231" s="83"/>
      <c r="Z231" s="110">
        <f t="shared" si="30"/>
        <v>0</v>
      </c>
      <c r="AA231" s="111"/>
      <c r="AB231" s="92"/>
      <c r="AC231" s="92"/>
      <c r="AD231" s="92"/>
      <c r="AE231" s="92"/>
      <c r="AF231" s="92"/>
      <c r="AG231" s="92"/>
      <c r="AH231" s="92"/>
      <c r="AI231" s="109">
        <f t="shared" si="31"/>
        <v>0</v>
      </c>
      <c r="AJ231" s="83"/>
      <c r="AK231" s="110">
        <f t="shared" si="32"/>
        <v>0</v>
      </c>
      <c r="AL231" s="111"/>
      <c r="AM231" s="92"/>
      <c r="AN231" s="92"/>
      <c r="AO231" s="92"/>
      <c r="AP231" s="92"/>
      <c r="AQ231" s="92"/>
      <c r="AR231" s="92"/>
      <c r="AS231" s="92"/>
      <c r="AT231" s="92">
        <v>1</v>
      </c>
      <c r="AU231" s="92"/>
      <c r="AV231" s="109">
        <f t="shared" si="33"/>
        <v>2500</v>
      </c>
      <c r="AW231" s="75"/>
      <c r="AX231" s="110">
        <f t="shared" si="34"/>
        <v>0</v>
      </c>
      <c r="AY231" s="111"/>
      <c r="AZ231" s="93"/>
      <c r="BA231" s="94" t="s">
        <v>175</v>
      </c>
      <c r="BB231" s="71"/>
      <c r="BC231" s="54"/>
      <c r="BD231" s="41">
        <v>3</v>
      </c>
      <c r="BE231" s="52">
        <v>31</v>
      </c>
      <c r="BF231" s="62">
        <v>3131</v>
      </c>
      <c r="BG231" s="280" t="s">
        <v>52</v>
      </c>
    </row>
    <row r="232" spans="1:59" s="63" customFormat="1" ht="12.75" x14ac:dyDescent="0.2">
      <c r="A232" s="196">
        <v>3</v>
      </c>
      <c r="B232" s="197" t="s">
        <v>108</v>
      </c>
      <c r="C232" s="208">
        <v>31</v>
      </c>
      <c r="D232" s="209" t="s">
        <v>109</v>
      </c>
      <c r="E232" s="210">
        <v>3131</v>
      </c>
      <c r="F232" s="211" t="s">
        <v>172</v>
      </c>
      <c r="G232" s="231" t="s">
        <v>56</v>
      </c>
      <c r="H232" s="89"/>
      <c r="I232" s="90" t="s">
        <v>181</v>
      </c>
      <c r="J232" s="90"/>
      <c r="K232" s="90" t="s">
        <v>64</v>
      </c>
      <c r="L232" s="90" t="s">
        <v>119</v>
      </c>
      <c r="M232" s="91" t="s">
        <v>56</v>
      </c>
      <c r="N232" s="108">
        <v>0</v>
      </c>
      <c r="O232" s="313">
        <f t="shared" si="35"/>
        <v>0</v>
      </c>
      <c r="P232" s="104">
        <v>1</v>
      </c>
      <c r="Q232" s="92"/>
      <c r="R232" s="92"/>
      <c r="S232" s="92"/>
      <c r="T232" s="92"/>
      <c r="U232" s="92"/>
      <c r="V232" s="92"/>
      <c r="W232" s="92"/>
      <c r="X232" s="109">
        <f t="shared" si="29"/>
        <v>100</v>
      </c>
      <c r="Y232" s="83"/>
      <c r="Z232" s="110">
        <f t="shared" si="30"/>
        <v>0</v>
      </c>
      <c r="AA232" s="111"/>
      <c r="AB232" s="92"/>
      <c r="AC232" s="92"/>
      <c r="AD232" s="92"/>
      <c r="AE232" s="92"/>
      <c r="AF232" s="92"/>
      <c r="AG232" s="92"/>
      <c r="AH232" s="92"/>
      <c r="AI232" s="109">
        <f t="shared" si="31"/>
        <v>0</v>
      </c>
      <c r="AJ232" s="83"/>
      <c r="AK232" s="110">
        <f t="shared" si="32"/>
        <v>0</v>
      </c>
      <c r="AL232" s="111"/>
      <c r="AM232" s="92"/>
      <c r="AN232" s="92"/>
      <c r="AO232" s="92"/>
      <c r="AP232" s="92"/>
      <c r="AQ232" s="92"/>
      <c r="AR232" s="92"/>
      <c r="AS232" s="92"/>
      <c r="AT232" s="92">
        <v>1</v>
      </c>
      <c r="AU232" s="92"/>
      <c r="AV232" s="109">
        <f t="shared" si="33"/>
        <v>2500</v>
      </c>
      <c r="AW232" s="75"/>
      <c r="AX232" s="110">
        <f t="shared" si="34"/>
        <v>0</v>
      </c>
      <c r="AY232" s="111"/>
      <c r="AZ232" s="93"/>
      <c r="BA232" s="94" t="s">
        <v>175</v>
      </c>
      <c r="BB232" s="71"/>
      <c r="BC232" s="54"/>
      <c r="BD232" s="41">
        <v>3</v>
      </c>
      <c r="BE232" s="52">
        <v>31</v>
      </c>
      <c r="BF232" s="62">
        <v>3131</v>
      </c>
      <c r="BG232" s="280" t="s">
        <v>52</v>
      </c>
    </row>
    <row r="233" spans="1:59" s="63" customFormat="1" ht="12.75" x14ac:dyDescent="0.2">
      <c r="A233" s="196">
        <v>3</v>
      </c>
      <c r="B233" s="197" t="s">
        <v>108</v>
      </c>
      <c r="C233" s="208">
        <v>31</v>
      </c>
      <c r="D233" s="209" t="s">
        <v>109</v>
      </c>
      <c r="E233" s="210">
        <v>3131</v>
      </c>
      <c r="F233" s="211" t="s">
        <v>172</v>
      </c>
      <c r="G233" s="231" t="s">
        <v>56</v>
      </c>
      <c r="H233" s="89"/>
      <c r="I233" s="90" t="s">
        <v>182</v>
      </c>
      <c r="J233" s="90"/>
      <c r="K233" s="90" t="s">
        <v>64</v>
      </c>
      <c r="L233" s="90" t="s">
        <v>153</v>
      </c>
      <c r="M233" s="91" t="s">
        <v>56</v>
      </c>
      <c r="N233" s="108">
        <v>0</v>
      </c>
      <c r="O233" s="313">
        <f t="shared" si="35"/>
        <v>0</v>
      </c>
      <c r="P233" s="104">
        <v>1</v>
      </c>
      <c r="Q233" s="92"/>
      <c r="R233" s="92"/>
      <c r="S233" s="92"/>
      <c r="T233" s="92"/>
      <c r="U233" s="92"/>
      <c r="V233" s="92"/>
      <c r="W233" s="92"/>
      <c r="X233" s="109">
        <f t="shared" si="29"/>
        <v>100</v>
      </c>
      <c r="Y233" s="83"/>
      <c r="Z233" s="110">
        <f t="shared" si="30"/>
        <v>0</v>
      </c>
      <c r="AA233" s="111"/>
      <c r="AB233" s="92"/>
      <c r="AC233" s="92"/>
      <c r="AD233" s="92"/>
      <c r="AE233" s="92"/>
      <c r="AF233" s="92"/>
      <c r="AG233" s="92"/>
      <c r="AH233" s="92"/>
      <c r="AI233" s="109">
        <f t="shared" si="31"/>
        <v>0</v>
      </c>
      <c r="AJ233" s="83"/>
      <c r="AK233" s="110">
        <f t="shared" si="32"/>
        <v>0</v>
      </c>
      <c r="AL233" s="111"/>
      <c r="AM233" s="92"/>
      <c r="AN233" s="92"/>
      <c r="AO233" s="92"/>
      <c r="AP233" s="92"/>
      <c r="AQ233" s="92"/>
      <c r="AR233" s="92"/>
      <c r="AS233" s="92"/>
      <c r="AT233" s="92">
        <v>1</v>
      </c>
      <c r="AU233" s="92"/>
      <c r="AV233" s="109">
        <f t="shared" si="33"/>
        <v>2500</v>
      </c>
      <c r="AW233" s="75"/>
      <c r="AX233" s="110">
        <f t="shared" si="34"/>
        <v>0</v>
      </c>
      <c r="AY233" s="111"/>
      <c r="AZ233" s="93"/>
      <c r="BA233" s="94" t="s">
        <v>175</v>
      </c>
      <c r="BB233" s="71"/>
      <c r="BC233" s="54"/>
      <c r="BD233" s="41">
        <v>3</v>
      </c>
      <c r="BE233" s="52">
        <v>31</v>
      </c>
      <c r="BF233" s="62">
        <v>3131</v>
      </c>
      <c r="BG233" s="280" t="s">
        <v>52</v>
      </c>
    </row>
    <row r="234" spans="1:59" s="63" customFormat="1" ht="12.75" x14ac:dyDescent="0.2">
      <c r="A234" s="196">
        <v>3</v>
      </c>
      <c r="B234" s="197" t="s">
        <v>108</v>
      </c>
      <c r="C234" s="208">
        <v>31</v>
      </c>
      <c r="D234" s="209" t="s">
        <v>109</v>
      </c>
      <c r="E234" s="210">
        <v>3131</v>
      </c>
      <c r="F234" s="211" t="s">
        <v>172</v>
      </c>
      <c r="G234" s="231" t="s">
        <v>56</v>
      </c>
      <c r="H234" s="89"/>
      <c r="I234" s="90" t="s">
        <v>183</v>
      </c>
      <c r="J234" s="90"/>
      <c r="K234" s="90" t="s">
        <v>64</v>
      </c>
      <c r="L234" s="90" t="s">
        <v>153</v>
      </c>
      <c r="M234" s="91" t="s">
        <v>56</v>
      </c>
      <c r="N234" s="108">
        <v>0</v>
      </c>
      <c r="O234" s="313">
        <f t="shared" si="35"/>
        <v>0</v>
      </c>
      <c r="P234" s="104">
        <v>1</v>
      </c>
      <c r="Q234" s="92"/>
      <c r="R234" s="92"/>
      <c r="S234" s="92"/>
      <c r="T234" s="92"/>
      <c r="U234" s="92"/>
      <c r="V234" s="92"/>
      <c r="W234" s="92"/>
      <c r="X234" s="109">
        <f t="shared" si="29"/>
        <v>100</v>
      </c>
      <c r="Y234" s="83"/>
      <c r="Z234" s="110">
        <f t="shared" si="30"/>
        <v>0</v>
      </c>
      <c r="AA234" s="111"/>
      <c r="AB234" s="92"/>
      <c r="AC234" s="92"/>
      <c r="AD234" s="92"/>
      <c r="AE234" s="92"/>
      <c r="AF234" s="92"/>
      <c r="AG234" s="92"/>
      <c r="AH234" s="92"/>
      <c r="AI234" s="109">
        <f t="shared" si="31"/>
        <v>0</v>
      </c>
      <c r="AJ234" s="83"/>
      <c r="AK234" s="110">
        <f t="shared" si="32"/>
        <v>0</v>
      </c>
      <c r="AL234" s="111"/>
      <c r="AM234" s="92"/>
      <c r="AN234" s="92"/>
      <c r="AO234" s="92"/>
      <c r="AP234" s="92"/>
      <c r="AQ234" s="92"/>
      <c r="AR234" s="92"/>
      <c r="AS234" s="92"/>
      <c r="AT234" s="92">
        <v>1</v>
      </c>
      <c r="AU234" s="92"/>
      <c r="AV234" s="109">
        <f t="shared" si="33"/>
        <v>2500</v>
      </c>
      <c r="AW234" s="75"/>
      <c r="AX234" s="110">
        <f t="shared" si="34"/>
        <v>0</v>
      </c>
      <c r="AY234" s="111"/>
      <c r="AZ234" s="93"/>
      <c r="BA234" s="94" t="s">
        <v>175</v>
      </c>
      <c r="BB234" s="71"/>
      <c r="BC234" s="54"/>
      <c r="BD234" s="41">
        <v>3</v>
      </c>
      <c r="BE234" s="52">
        <v>31</v>
      </c>
      <c r="BF234" s="62">
        <v>3131</v>
      </c>
      <c r="BG234" s="280" t="s">
        <v>52</v>
      </c>
    </row>
    <row r="235" spans="1:59" s="63" customFormat="1" ht="12.75" x14ac:dyDescent="0.2">
      <c r="A235" s="196">
        <v>3</v>
      </c>
      <c r="B235" s="197" t="s">
        <v>108</v>
      </c>
      <c r="C235" s="208">
        <v>31</v>
      </c>
      <c r="D235" s="209" t="s">
        <v>109</v>
      </c>
      <c r="E235" s="210">
        <v>3131</v>
      </c>
      <c r="F235" s="211" t="s">
        <v>172</v>
      </c>
      <c r="G235" s="231" t="s">
        <v>56</v>
      </c>
      <c r="H235" s="89"/>
      <c r="I235" s="90" t="s">
        <v>184</v>
      </c>
      <c r="J235" s="90"/>
      <c r="K235" s="90" t="s">
        <v>64</v>
      </c>
      <c r="L235" s="90" t="s">
        <v>1096</v>
      </c>
      <c r="M235" s="91" t="s">
        <v>56</v>
      </c>
      <c r="N235" s="108">
        <v>0</v>
      </c>
      <c r="O235" s="313">
        <f t="shared" si="35"/>
        <v>0</v>
      </c>
      <c r="P235" s="104">
        <v>1</v>
      </c>
      <c r="Q235" s="92"/>
      <c r="R235" s="92"/>
      <c r="S235" s="92"/>
      <c r="T235" s="92"/>
      <c r="U235" s="92"/>
      <c r="V235" s="92"/>
      <c r="W235" s="92"/>
      <c r="X235" s="109">
        <f t="shared" si="29"/>
        <v>100</v>
      </c>
      <c r="Y235" s="83"/>
      <c r="Z235" s="110">
        <f t="shared" si="30"/>
        <v>0</v>
      </c>
      <c r="AA235" s="111"/>
      <c r="AB235" s="92"/>
      <c r="AC235" s="92"/>
      <c r="AD235" s="92"/>
      <c r="AE235" s="92"/>
      <c r="AF235" s="92"/>
      <c r="AG235" s="92"/>
      <c r="AH235" s="92"/>
      <c r="AI235" s="109">
        <f t="shared" si="31"/>
        <v>0</v>
      </c>
      <c r="AJ235" s="83"/>
      <c r="AK235" s="110">
        <f t="shared" si="32"/>
        <v>0</v>
      </c>
      <c r="AL235" s="111"/>
      <c r="AM235" s="92"/>
      <c r="AN235" s="92"/>
      <c r="AO235" s="92"/>
      <c r="AP235" s="92"/>
      <c r="AQ235" s="92"/>
      <c r="AR235" s="92"/>
      <c r="AS235" s="92"/>
      <c r="AT235" s="92">
        <v>1</v>
      </c>
      <c r="AU235" s="92"/>
      <c r="AV235" s="109">
        <f t="shared" si="33"/>
        <v>2500</v>
      </c>
      <c r="AW235" s="75"/>
      <c r="AX235" s="110">
        <f t="shared" si="34"/>
        <v>0</v>
      </c>
      <c r="AY235" s="111"/>
      <c r="AZ235" s="93"/>
      <c r="BA235" s="94" t="s">
        <v>175</v>
      </c>
      <c r="BB235" s="71"/>
      <c r="BC235" s="54"/>
      <c r="BD235" s="41">
        <v>3</v>
      </c>
      <c r="BE235" s="52">
        <v>31</v>
      </c>
      <c r="BF235" s="62">
        <v>3131</v>
      </c>
      <c r="BG235" s="280" t="s">
        <v>52</v>
      </c>
    </row>
    <row r="236" spans="1:59" s="63" customFormat="1" ht="12.75" x14ac:dyDescent="0.2">
      <c r="A236" s="196">
        <v>3</v>
      </c>
      <c r="B236" s="197" t="s">
        <v>108</v>
      </c>
      <c r="C236" s="208">
        <v>31</v>
      </c>
      <c r="D236" s="209" t="s">
        <v>109</v>
      </c>
      <c r="E236" s="210">
        <v>3131</v>
      </c>
      <c r="F236" s="211" t="s">
        <v>172</v>
      </c>
      <c r="G236" s="231" t="s">
        <v>56</v>
      </c>
      <c r="H236" s="89"/>
      <c r="I236" s="90" t="s">
        <v>185</v>
      </c>
      <c r="J236" s="90"/>
      <c r="K236" s="90" t="s">
        <v>64</v>
      </c>
      <c r="L236" s="90" t="s">
        <v>186</v>
      </c>
      <c r="M236" s="91" t="s">
        <v>56</v>
      </c>
      <c r="N236" s="108">
        <v>0</v>
      </c>
      <c r="O236" s="313">
        <f t="shared" si="35"/>
        <v>0</v>
      </c>
      <c r="P236" s="104">
        <v>1</v>
      </c>
      <c r="Q236" s="92"/>
      <c r="R236" s="92"/>
      <c r="S236" s="92"/>
      <c r="T236" s="92"/>
      <c r="U236" s="92"/>
      <c r="V236" s="92"/>
      <c r="W236" s="92"/>
      <c r="X236" s="109">
        <f t="shared" si="29"/>
        <v>100</v>
      </c>
      <c r="Y236" s="83"/>
      <c r="Z236" s="110">
        <f t="shared" si="30"/>
        <v>0</v>
      </c>
      <c r="AA236" s="111"/>
      <c r="AB236" s="92"/>
      <c r="AC236" s="92"/>
      <c r="AD236" s="92"/>
      <c r="AE236" s="92"/>
      <c r="AF236" s="92"/>
      <c r="AG236" s="92"/>
      <c r="AH236" s="92"/>
      <c r="AI236" s="109">
        <f t="shared" si="31"/>
        <v>0</v>
      </c>
      <c r="AJ236" s="83"/>
      <c r="AK236" s="110">
        <f t="shared" si="32"/>
        <v>0</v>
      </c>
      <c r="AL236" s="111"/>
      <c r="AM236" s="92"/>
      <c r="AN236" s="92"/>
      <c r="AO236" s="92"/>
      <c r="AP236" s="92"/>
      <c r="AQ236" s="92"/>
      <c r="AR236" s="92"/>
      <c r="AS236" s="92">
        <v>1</v>
      </c>
      <c r="AT236" s="92"/>
      <c r="AU236" s="92"/>
      <c r="AV236" s="109">
        <f t="shared" si="33"/>
        <v>1000</v>
      </c>
      <c r="AW236" s="75"/>
      <c r="AX236" s="110">
        <f t="shared" si="34"/>
        <v>0</v>
      </c>
      <c r="AY236" s="111"/>
      <c r="AZ236" s="93"/>
      <c r="BA236" s="94" t="s">
        <v>175</v>
      </c>
      <c r="BB236" s="71"/>
      <c r="BC236" s="54"/>
      <c r="BD236" s="41">
        <v>3</v>
      </c>
      <c r="BE236" s="52">
        <v>31</v>
      </c>
      <c r="BF236" s="62">
        <v>3131</v>
      </c>
      <c r="BG236" s="280" t="s">
        <v>52</v>
      </c>
    </row>
    <row r="237" spans="1:59" s="63" customFormat="1" ht="12.75" x14ac:dyDescent="0.2">
      <c r="A237" s="196">
        <v>3</v>
      </c>
      <c r="B237" s="197" t="s">
        <v>108</v>
      </c>
      <c r="C237" s="208">
        <v>31</v>
      </c>
      <c r="D237" s="209" t="s">
        <v>109</v>
      </c>
      <c r="E237" s="210">
        <v>3131</v>
      </c>
      <c r="F237" s="211" t="s">
        <v>172</v>
      </c>
      <c r="G237" s="231" t="s">
        <v>56</v>
      </c>
      <c r="H237" s="89"/>
      <c r="I237" s="90" t="s">
        <v>187</v>
      </c>
      <c r="J237" s="90"/>
      <c r="K237" s="90" t="s">
        <v>64</v>
      </c>
      <c r="L237" s="90" t="s">
        <v>188</v>
      </c>
      <c r="M237" s="91" t="s">
        <v>56</v>
      </c>
      <c r="N237" s="108">
        <v>0</v>
      </c>
      <c r="O237" s="313">
        <f t="shared" si="35"/>
        <v>0</v>
      </c>
      <c r="P237" s="104">
        <v>1</v>
      </c>
      <c r="Q237" s="92"/>
      <c r="R237" s="92"/>
      <c r="S237" s="92"/>
      <c r="T237" s="92"/>
      <c r="U237" s="92"/>
      <c r="V237" s="92"/>
      <c r="W237" s="92"/>
      <c r="X237" s="109">
        <f t="shared" si="29"/>
        <v>100</v>
      </c>
      <c r="Y237" s="83"/>
      <c r="Z237" s="110">
        <f t="shared" si="30"/>
        <v>0</v>
      </c>
      <c r="AA237" s="111"/>
      <c r="AB237" s="92"/>
      <c r="AC237" s="92"/>
      <c r="AD237" s="92"/>
      <c r="AE237" s="92"/>
      <c r="AF237" s="92"/>
      <c r="AG237" s="92"/>
      <c r="AH237" s="92"/>
      <c r="AI237" s="109">
        <f t="shared" si="31"/>
        <v>0</v>
      </c>
      <c r="AJ237" s="83"/>
      <c r="AK237" s="110">
        <f t="shared" si="32"/>
        <v>0</v>
      </c>
      <c r="AL237" s="111"/>
      <c r="AM237" s="92"/>
      <c r="AN237" s="92"/>
      <c r="AO237" s="92"/>
      <c r="AP237" s="92"/>
      <c r="AQ237" s="92"/>
      <c r="AR237" s="92"/>
      <c r="AS237" s="92"/>
      <c r="AT237" s="92">
        <v>1</v>
      </c>
      <c r="AU237" s="92"/>
      <c r="AV237" s="109">
        <f t="shared" si="33"/>
        <v>2500</v>
      </c>
      <c r="AW237" s="75"/>
      <c r="AX237" s="110">
        <f t="shared" si="34"/>
        <v>0</v>
      </c>
      <c r="AY237" s="111"/>
      <c r="AZ237" s="93"/>
      <c r="BA237" s="94" t="s">
        <v>175</v>
      </c>
      <c r="BB237" s="71"/>
      <c r="BC237" s="54"/>
      <c r="BD237" s="41">
        <v>3</v>
      </c>
      <c r="BE237" s="52">
        <v>31</v>
      </c>
      <c r="BF237" s="62">
        <v>3131</v>
      </c>
      <c r="BG237" s="280" t="s">
        <v>52</v>
      </c>
    </row>
    <row r="238" spans="1:59" s="63" customFormat="1" ht="12.75" x14ac:dyDescent="0.2">
      <c r="A238" s="196">
        <v>3</v>
      </c>
      <c r="B238" s="197" t="s">
        <v>108</v>
      </c>
      <c r="C238" s="208">
        <v>31</v>
      </c>
      <c r="D238" s="209" t="s">
        <v>109</v>
      </c>
      <c r="E238" s="210">
        <v>3131</v>
      </c>
      <c r="F238" s="211" t="s">
        <v>172</v>
      </c>
      <c r="G238" s="231" t="s">
        <v>56</v>
      </c>
      <c r="H238" s="89"/>
      <c r="I238" s="90" t="s">
        <v>189</v>
      </c>
      <c r="J238" s="90"/>
      <c r="K238" s="90" t="s">
        <v>64</v>
      </c>
      <c r="L238" s="90" t="s">
        <v>271</v>
      </c>
      <c r="M238" s="91" t="s">
        <v>56</v>
      </c>
      <c r="N238" s="108">
        <v>0</v>
      </c>
      <c r="O238" s="313">
        <f t="shared" si="35"/>
        <v>0</v>
      </c>
      <c r="P238" s="104">
        <v>1</v>
      </c>
      <c r="Q238" s="92"/>
      <c r="R238" s="92"/>
      <c r="S238" s="92"/>
      <c r="T238" s="92"/>
      <c r="U238" s="92"/>
      <c r="V238" s="92"/>
      <c r="W238" s="92"/>
      <c r="X238" s="109">
        <f t="shared" si="29"/>
        <v>100</v>
      </c>
      <c r="Y238" s="83"/>
      <c r="Z238" s="110">
        <f t="shared" si="30"/>
        <v>0</v>
      </c>
      <c r="AA238" s="111"/>
      <c r="AB238" s="92"/>
      <c r="AC238" s="92"/>
      <c r="AD238" s="92"/>
      <c r="AE238" s="92"/>
      <c r="AF238" s="92"/>
      <c r="AG238" s="92"/>
      <c r="AH238" s="92"/>
      <c r="AI238" s="109">
        <f t="shared" si="31"/>
        <v>0</v>
      </c>
      <c r="AJ238" s="83"/>
      <c r="AK238" s="110">
        <f t="shared" si="32"/>
        <v>0</v>
      </c>
      <c r="AL238" s="111"/>
      <c r="AM238" s="92"/>
      <c r="AN238" s="92"/>
      <c r="AO238" s="92"/>
      <c r="AP238" s="92"/>
      <c r="AQ238" s="92"/>
      <c r="AR238" s="92"/>
      <c r="AS238" s="92">
        <v>1</v>
      </c>
      <c r="AT238" s="92"/>
      <c r="AU238" s="92"/>
      <c r="AV238" s="109">
        <f t="shared" si="33"/>
        <v>1000</v>
      </c>
      <c r="AW238" s="75"/>
      <c r="AX238" s="110">
        <f t="shared" si="34"/>
        <v>0</v>
      </c>
      <c r="AY238" s="111"/>
      <c r="AZ238" s="93"/>
      <c r="BA238" s="94" t="s">
        <v>175</v>
      </c>
      <c r="BB238" s="71"/>
      <c r="BC238" s="54"/>
      <c r="BD238" s="41">
        <v>3</v>
      </c>
      <c r="BE238" s="52">
        <v>31</v>
      </c>
      <c r="BF238" s="62">
        <v>3131</v>
      </c>
      <c r="BG238" s="280" t="s">
        <v>52</v>
      </c>
    </row>
    <row r="239" spans="1:59" s="63" customFormat="1" ht="12.75" x14ac:dyDescent="0.2">
      <c r="A239" s="196">
        <v>3</v>
      </c>
      <c r="B239" s="197" t="s">
        <v>108</v>
      </c>
      <c r="C239" s="208">
        <v>31</v>
      </c>
      <c r="D239" s="209" t="s">
        <v>109</v>
      </c>
      <c r="E239" s="210">
        <v>3131</v>
      </c>
      <c r="F239" s="211" t="s">
        <v>172</v>
      </c>
      <c r="G239" s="231" t="s">
        <v>56</v>
      </c>
      <c r="H239" s="89"/>
      <c r="I239" s="90" t="s">
        <v>190</v>
      </c>
      <c r="J239" s="90"/>
      <c r="K239" s="90" t="s">
        <v>64</v>
      </c>
      <c r="L239" s="90" t="s">
        <v>191</v>
      </c>
      <c r="M239" s="91" t="s">
        <v>56</v>
      </c>
      <c r="N239" s="108">
        <v>0</v>
      </c>
      <c r="O239" s="313">
        <f t="shared" si="35"/>
        <v>0</v>
      </c>
      <c r="P239" s="104">
        <v>1</v>
      </c>
      <c r="Q239" s="92"/>
      <c r="R239" s="92"/>
      <c r="S239" s="92"/>
      <c r="T239" s="92"/>
      <c r="U239" s="92"/>
      <c r="V239" s="92"/>
      <c r="W239" s="92"/>
      <c r="X239" s="109">
        <f t="shared" si="29"/>
        <v>100</v>
      </c>
      <c r="Y239" s="83"/>
      <c r="Z239" s="110">
        <f t="shared" si="30"/>
        <v>0</v>
      </c>
      <c r="AA239" s="111"/>
      <c r="AB239" s="92"/>
      <c r="AC239" s="92"/>
      <c r="AD239" s="92"/>
      <c r="AE239" s="92"/>
      <c r="AF239" s="92"/>
      <c r="AG239" s="92"/>
      <c r="AH239" s="92"/>
      <c r="AI239" s="109">
        <f t="shared" si="31"/>
        <v>0</v>
      </c>
      <c r="AJ239" s="83"/>
      <c r="AK239" s="110">
        <f t="shared" si="32"/>
        <v>0</v>
      </c>
      <c r="AL239" s="111"/>
      <c r="AM239" s="92"/>
      <c r="AN239" s="92"/>
      <c r="AO239" s="92"/>
      <c r="AP239" s="92"/>
      <c r="AQ239" s="92"/>
      <c r="AR239" s="92"/>
      <c r="AS239" s="92">
        <v>1</v>
      </c>
      <c r="AT239" s="92"/>
      <c r="AU239" s="92"/>
      <c r="AV239" s="109">
        <f t="shared" si="33"/>
        <v>1000</v>
      </c>
      <c r="AW239" s="75"/>
      <c r="AX239" s="110">
        <f t="shared" si="34"/>
        <v>0</v>
      </c>
      <c r="AY239" s="111"/>
      <c r="AZ239" s="93"/>
      <c r="BA239" s="94" t="s">
        <v>175</v>
      </c>
      <c r="BB239" s="71"/>
      <c r="BC239" s="54"/>
      <c r="BD239" s="41">
        <v>3</v>
      </c>
      <c r="BE239" s="52">
        <v>31</v>
      </c>
      <c r="BF239" s="62">
        <v>3131</v>
      </c>
      <c r="BG239" s="280" t="s">
        <v>52</v>
      </c>
    </row>
    <row r="240" spans="1:59" s="63" customFormat="1" ht="12.75" x14ac:dyDescent="0.2">
      <c r="A240" s="196">
        <v>3</v>
      </c>
      <c r="B240" s="197" t="s">
        <v>108</v>
      </c>
      <c r="C240" s="208">
        <v>31</v>
      </c>
      <c r="D240" s="209" t="s">
        <v>109</v>
      </c>
      <c r="E240" s="210">
        <v>3131</v>
      </c>
      <c r="F240" s="211" t="s">
        <v>172</v>
      </c>
      <c r="G240" s="231" t="s">
        <v>56</v>
      </c>
      <c r="H240" s="89"/>
      <c r="I240" s="90" t="s">
        <v>192</v>
      </c>
      <c r="J240" s="90"/>
      <c r="K240" s="90" t="s">
        <v>64</v>
      </c>
      <c r="L240" s="90" t="s">
        <v>193</v>
      </c>
      <c r="M240" s="91" t="s">
        <v>56</v>
      </c>
      <c r="N240" s="108">
        <v>0</v>
      </c>
      <c r="O240" s="313">
        <f t="shared" si="35"/>
        <v>0</v>
      </c>
      <c r="P240" s="104">
        <v>1</v>
      </c>
      <c r="Q240" s="92"/>
      <c r="R240" s="92"/>
      <c r="S240" s="92"/>
      <c r="T240" s="92"/>
      <c r="U240" s="92"/>
      <c r="V240" s="92"/>
      <c r="W240" s="92"/>
      <c r="X240" s="109">
        <f t="shared" si="29"/>
        <v>100</v>
      </c>
      <c r="Y240" s="83"/>
      <c r="Z240" s="110">
        <f t="shared" si="30"/>
        <v>0</v>
      </c>
      <c r="AA240" s="111"/>
      <c r="AB240" s="92"/>
      <c r="AC240" s="92"/>
      <c r="AD240" s="92"/>
      <c r="AE240" s="92"/>
      <c r="AF240" s="92"/>
      <c r="AG240" s="92"/>
      <c r="AH240" s="92"/>
      <c r="AI240" s="109">
        <f t="shared" si="31"/>
        <v>0</v>
      </c>
      <c r="AJ240" s="83"/>
      <c r="AK240" s="110">
        <f t="shared" si="32"/>
        <v>0</v>
      </c>
      <c r="AL240" s="111"/>
      <c r="AM240" s="92"/>
      <c r="AN240" s="92"/>
      <c r="AO240" s="92"/>
      <c r="AP240" s="92"/>
      <c r="AQ240" s="92"/>
      <c r="AR240" s="92"/>
      <c r="AS240" s="92">
        <v>1</v>
      </c>
      <c r="AT240" s="92"/>
      <c r="AU240" s="92"/>
      <c r="AV240" s="109">
        <f t="shared" si="33"/>
        <v>1000</v>
      </c>
      <c r="AW240" s="75"/>
      <c r="AX240" s="110">
        <f t="shared" si="34"/>
        <v>0</v>
      </c>
      <c r="AY240" s="111"/>
      <c r="AZ240" s="93"/>
      <c r="BA240" s="94" t="s">
        <v>175</v>
      </c>
      <c r="BB240" s="71"/>
      <c r="BC240" s="54"/>
      <c r="BD240" s="41">
        <v>3</v>
      </c>
      <c r="BE240" s="52">
        <v>31</v>
      </c>
      <c r="BF240" s="62">
        <v>3131</v>
      </c>
      <c r="BG240" s="280" t="s">
        <v>52</v>
      </c>
    </row>
    <row r="241" spans="1:59" s="63" customFormat="1" ht="12.75" x14ac:dyDescent="0.2">
      <c r="A241" s="196">
        <v>3</v>
      </c>
      <c r="B241" s="197" t="s">
        <v>108</v>
      </c>
      <c r="C241" s="208">
        <v>31</v>
      </c>
      <c r="D241" s="209" t="s">
        <v>109</v>
      </c>
      <c r="E241" s="210">
        <v>3131</v>
      </c>
      <c r="F241" s="211" t="s">
        <v>172</v>
      </c>
      <c r="G241" s="231" t="s">
        <v>56</v>
      </c>
      <c r="H241" s="89"/>
      <c r="I241" s="90" t="s">
        <v>194</v>
      </c>
      <c r="J241" s="90"/>
      <c r="K241" s="90" t="s">
        <v>64</v>
      </c>
      <c r="L241" s="90" t="s">
        <v>195</v>
      </c>
      <c r="M241" s="91" t="s">
        <v>56</v>
      </c>
      <c r="N241" s="108">
        <v>1</v>
      </c>
      <c r="O241" s="313">
        <f t="shared" si="35"/>
        <v>1.937984496124031E-3</v>
      </c>
      <c r="P241" s="104">
        <v>1</v>
      </c>
      <c r="Q241" s="92"/>
      <c r="R241" s="92"/>
      <c r="S241" s="92"/>
      <c r="T241" s="92"/>
      <c r="U241" s="92"/>
      <c r="V241" s="92"/>
      <c r="W241" s="92"/>
      <c r="X241" s="109">
        <f t="shared" si="29"/>
        <v>100</v>
      </c>
      <c r="Y241" s="83"/>
      <c r="Z241" s="110">
        <f t="shared" si="30"/>
        <v>0.19379844961240311</v>
      </c>
      <c r="AA241" s="111"/>
      <c r="AB241" s="92"/>
      <c r="AC241" s="92"/>
      <c r="AD241" s="92"/>
      <c r="AE241" s="92"/>
      <c r="AF241" s="92"/>
      <c r="AG241" s="92"/>
      <c r="AH241" s="92"/>
      <c r="AI241" s="109">
        <f t="shared" si="31"/>
        <v>0</v>
      </c>
      <c r="AJ241" s="83"/>
      <c r="AK241" s="110">
        <f t="shared" si="32"/>
        <v>0</v>
      </c>
      <c r="AL241" s="111"/>
      <c r="AM241" s="92"/>
      <c r="AN241" s="92"/>
      <c r="AO241" s="92"/>
      <c r="AP241" s="92"/>
      <c r="AQ241" s="92"/>
      <c r="AR241" s="92"/>
      <c r="AS241" s="92">
        <v>1</v>
      </c>
      <c r="AT241" s="92"/>
      <c r="AU241" s="92"/>
      <c r="AV241" s="109">
        <f t="shared" si="33"/>
        <v>1000</v>
      </c>
      <c r="AW241" s="75"/>
      <c r="AX241" s="110">
        <f t="shared" si="34"/>
        <v>1.9379844961240309</v>
      </c>
      <c r="AY241" s="111"/>
      <c r="AZ241" s="93"/>
      <c r="BA241" s="94" t="s">
        <v>175</v>
      </c>
      <c r="BB241" s="71"/>
      <c r="BC241" s="54"/>
      <c r="BD241" s="41">
        <v>3</v>
      </c>
      <c r="BE241" s="52">
        <v>31</v>
      </c>
      <c r="BF241" s="62">
        <v>3131</v>
      </c>
      <c r="BG241" s="280" t="s">
        <v>52</v>
      </c>
    </row>
    <row r="242" spans="1:59" s="63" customFormat="1" ht="12.75" x14ac:dyDescent="0.2">
      <c r="A242" s="196">
        <v>3</v>
      </c>
      <c r="B242" s="197" t="s">
        <v>108</v>
      </c>
      <c r="C242" s="208">
        <v>31</v>
      </c>
      <c r="D242" s="209" t="s">
        <v>109</v>
      </c>
      <c r="E242" s="210">
        <v>3131</v>
      </c>
      <c r="F242" s="211" t="s">
        <v>172</v>
      </c>
      <c r="G242" s="231" t="s">
        <v>56</v>
      </c>
      <c r="H242" s="89"/>
      <c r="I242" s="90" t="s">
        <v>196</v>
      </c>
      <c r="J242" s="90"/>
      <c r="K242" s="90" t="s">
        <v>64</v>
      </c>
      <c r="L242" s="90" t="s">
        <v>197</v>
      </c>
      <c r="M242" s="91" t="s">
        <v>56</v>
      </c>
      <c r="N242" s="108">
        <v>1</v>
      </c>
      <c r="O242" s="313">
        <f t="shared" si="35"/>
        <v>1.937984496124031E-3</v>
      </c>
      <c r="P242" s="104">
        <v>1</v>
      </c>
      <c r="Q242" s="92"/>
      <c r="R242" s="92"/>
      <c r="S242" s="92"/>
      <c r="T242" s="92"/>
      <c r="U242" s="92"/>
      <c r="V242" s="92"/>
      <c r="W242" s="92"/>
      <c r="X242" s="109">
        <f t="shared" si="29"/>
        <v>100</v>
      </c>
      <c r="Y242" s="83"/>
      <c r="Z242" s="110">
        <f t="shared" si="30"/>
        <v>0.19379844961240311</v>
      </c>
      <c r="AA242" s="111"/>
      <c r="AB242" s="92"/>
      <c r="AC242" s="92"/>
      <c r="AD242" s="92"/>
      <c r="AE242" s="92"/>
      <c r="AF242" s="92"/>
      <c r="AG242" s="92"/>
      <c r="AH242" s="92"/>
      <c r="AI242" s="109">
        <f t="shared" si="31"/>
        <v>0</v>
      </c>
      <c r="AJ242" s="83"/>
      <c r="AK242" s="110">
        <f t="shared" si="32"/>
        <v>0</v>
      </c>
      <c r="AL242" s="111"/>
      <c r="AM242" s="92"/>
      <c r="AN242" s="92"/>
      <c r="AO242" s="92"/>
      <c r="AP242" s="92"/>
      <c r="AQ242" s="92"/>
      <c r="AR242" s="92"/>
      <c r="AS242" s="92">
        <v>1</v>
      </c>
      <c r="AT242" s="92"/>
      <c r="AU242" s="92"/>
      <c r="AV242" s="109">
        <f t="shared" si="33"/>
        <v>1000</v>
      </c>
      <c r="AW242" s="75"/>
      <c r="AX242" s="110">
        <f t="shared" si="34"/>
        <v>1.9379844961240309</v>
      </c>
      <c r="AY242" s="111"/>
      <c r="AZ242" s="93"/>
      <c r="BA242" s="94" t="s">
        <v>175</v>
      </c>
      <c r="BB242" s="71"/>
      <c r="BC242" s="54"/>
      <c r="BD242" s="41">
        <v>3</v>
      </c>
      <c r="BE242" s="52">
        <v>31</v>
      </c>
      <c r="BF242" s="62">
        <v>3131</v>
      </c>
      <c r="BG242" s="280" t="s">
        <v>52</v>
      </c>
    </row>
    <row r="243" spans="1:59" s="63" customFormat="1" ht="12.75" x14ac:dyDescent="0.2">
      <c r="A243" s="196">
        <v>3</v>
      </c>
      <c r="B243" s="197" t="s">
        <v>108</v>
      </c>
      <c r="C243" s="208">
        <v>31</v>
      </c>
      <c r="D243" s="209" t="s">
        <v>109</v>
      </c>
      <c r="E243" s="210">
        <v>3131</v>
      </c>
      <c r="F243" s="211" t="s">
        <v>172</v>
      </c>
      <c r="G243" s="231" t="s">
        <v>56</v>
      </c>
      <c r="H243" s="89"/>
      <c r="I243" s="90" t="s">
        <v>177</v>
      </c>
      <c r="J243" s="90"/>
      <c r="K243" s="90" t="s">
        <v>64</v>
      </c>
      <c r="L243" s="90" t="s">
        <v>198</v>
      </c>
      <c r="M243" s="91" t="s">
        <v>56</v>
      </c>
      <c r="N243" s="108">
        <v>2</v>
      </c>
      <c r="O243" s="313">
        <f t="shared" si="35"/>
        <v>3.875968992248062E-3</v>
      </c>
      <c r="P243" s="104">
        <v>1</v>
      </c>
      <c r="Q243" s="92"/>
      <c r="R243" s="92"/>
      <c r="S243" s="92"/>
      <c r="T243" s="92"/>
      <c r="U243" s="92"/>
      <c r="V243" s="92"/>
      <c r="W243" s="92"/>
      <c r="X243" s="109">
        <f t="shared" si="29"/>
        <v>100</v>
      </c>
      <c r="Y243" s="83"/>
      <c r="Z243" s="110">
        <f t="shared" si="30"/>
        <v>0.38759689922480622</v>
      </c>
      <c r="AA243" s="111"/>
      <c r="AB243" s="92"/>
      <c r="AC243" s="92"/>
      <c r="AD243" s="92"/>
      <c r="AE243" s="92"/>
      <c r="AF243" s="92"/>
      <c r="AG243" s="92"/>
      <c r="AH243" s="92"/>
      <c r="AI243" s="109">
        <f t="shared" si="31"/>
        <v>0</v>
      </c>
      <c r="AJ243" s="83"/>
      <c r="AK243" s="110">
        <f t="shared" si="32"/>
        <v>0</v>
      </c>
      <c r="AL243" s="111"/>
      <c r="AM243" s="92"/>
      <c r="AN243" s="92"/>
      <c r="AO243" s="92"/>
      <c r="AP243" s="92"/>
      <c r="AQ243" s="92"/>
      <c r="AR243" s="92"/>
      <c r="AS243" s="92">
        <v>1</v>
      </c>
      <c r="AT243" s="92"/>
      <c r="AU243" s="92"/>
      <c r="AV243" s="109">
        <f t="shared" si="33"/>
        <v>1000</v>
      </c>
      <c r="AW243" s="75"/>
      <c r="AX243" s="110">
        <f t="shared" si="34"/>
        <v>3.8759689922480618</v>
      </c>
      <c r="AY243" s="111"/>
      <c r="AZ243" s="93"/>
      <c r="BA243" s="94" t="s">
        <v>175</v>
      </c>
      <c r="BB243" s="71"/>
      <c r="BC243" s="54"/>
      <c r="BD243" s="41">
        <v>3</v>
      </c>
      <c r="BE243" s="52">
        <v>31</v>
      </c>
      <c r="BF243" s="62">
        <v>3131</v>
      </c>
      <c r="BG243" s="280" t="s">
        <v>52</v>
      </c>
    </row>
    <row r="244" spans="1:59" s="63" customFormat="1" ht="12.75" x14ac:dyDescent="0.2">
      <c r="A244" s="196">
        <v>3</v>
      </c>
      <c r="B244" s="197" t="s">
        <v>108</v>
      </c>
      <c r="C244" s="208">
        <v>31</v>
      </c>
      <c r="D244" s="209" t="s">
        <v>109</v>
      </c>
      <c r="E244" s="210">
        <v>3131</v>
      </c>
      <c r="F244" s="211" t="s">
        <v>172</v>
      </c>
      <c r="G244" s="231" t="s">
        <v>56</v>
      </c>
      <c r="H244" s="89"/>
      <c r="I244" s="90" t="s">
        <v>199</v>
      </c>
      <c r="J244" s="90"/>
      <c r="K244" s="90" t="s">
        <v>64</v>
      </c>
      <c r="L244" s="90" t="s">
        <v>200</v>
      </c>
      <c r="M244" s="91" t="s">
        <v>56</v>
      </c>
      <c r="N244" s="108">
        <v>2</v>
      </c>
      <c r="O244" s="313">
        <f t="shared" si="35"/>
        <v>3.875968992248062E-3</v>
      </c>
      <c r="P244" s="104">
        <v>1</v>
      </c>
      <c r="Q244" s="92"/>
      <c r="R244" s="92"/>
      <c r="S244" s="92"/>
      <c r="T244" s="92"/>
      <c r="U244" s="92"/>
      <c r="V244" s="92"/>
      <c r="W244" s="92"/>
      <c r="X244" s="109">
        <f t="shared" si="29"/>
        <v>100</v>
      </c>
      <c r="Y244" s="83"/>
      <c r="Z244" s="110">
        <f t="shared" si="30"/>
        <v>0.38759689922480622</v>
      </c>
      <c r="AA244" s="111"/>
      <c r="AB244" s="92"/>
      <c r="AC244" s="92"/>
      <c r="AD244" s="92"/>
      <c r="AE244" s="92"/>
      <c r="AF244" s="92"/>
      <c r="AG244" s="92"/>
      <c r="AH244" s="92"/>
      <c r="AI244" s="109">
        <f t="shared" si="31"/>
        <v>0</v>
      </c>
      <c r="AJ244" s="83"/>
      <c r="AK244" s="110">
        <f t="shared" si="32"/>
        <v>0</v>
      </c>
      <c r="AL244" s="111"/>
      <c r="AM244" s="92"/>
      <c r="AN244" s="92"/>
      <c r="AO244" s="92"/>
      <c r="AP244" s="92"/>
      <c r="AQ244" s="92"/>
      <c r="AR244" s="92"/>
      <c r="AS244" s="92">
        <v>1</v>
      </c>
      <c r="AT244" s="92"/>
      <c r="AU244" s="92"/>
      <c r="AV244" s="109">
        <f t="shared" si="33"/>
        <v>1000</v>
      </c>
      <c r="AW244" s="75"/>
      <c r="AX244" s="110">
        <f t="shared" si="34"/>
        <v>3.8759689922480618</v>
      </c>
      <c r="AY244" s="111"/>
      <c r="AZ244" s="93"/>
      <c r="BA244" s="94" t="s">
        <v>175</v>
      </c>
      <c r="BB244" s="71"/>
      <c r="BC244" s="54"/>
      <c r="BD244" s="41">
        <v>3</v>
      </c>
      <c r="BE244" s="52">
        <v>31</v>
      </c>
      <c r="BF244" s="62">
        <v>3131</v>
      </c>
      <c r="BG244" s="280" t="s">
        <v>52</v>
      </c>
    </row>
    <row r="245" spans="1:59" s="63" customFormat="1" ht="12.75" x14ac:dyDescent="0.2">
      <c r="A245" s="196">
        <v>3</v>
      </c>
      <c r="B245" s="197" t="s">
        <v>108</v>
      </c>
      <c r="C245" s="208">
        <v>31</v>
      </c>
      <c r="D245" s="209" t="s">
        <v>109</v>
      </c>
      <c r="E245" s="210">
        <v>3131</v>
      </c>
      <c r="F245" s="211" t="s">
        <v>172</v>
      </c>
      <c r="G245" s="231" t="s">
        <v>56</v>
      </c>
      <c r="H245" s="89"/>
      <c r="I245" s="90" t="s">
        <v>201</v>
      </c>
      <c r="J245" s="90"/>
      <c r="K245" s="90" t="s">
        <v>64</v>
      </c>
      <c r="L245" s="90" t="s">
        <v>202</v>
      </c>
      <c r="M245" s="91" t="s">
        <v>56</v>
      </c>
      <c r="N245" s="108">
        <v>5</v>
      </c>
      <c r="O245" s="313">
        <f t="shared" si="35"/>
        <v>9.6899224806201549E-3</v>
      </c>
      <c r="P245" s="104"/>
      <c r="Q245" s="92"/>
      <c r="R245" s="92"/>
      <c r="S245" s="92"/>
      <c r="T245" s="92"/>
      <c r="U245" s="92"/>
      <c r="V245" s="92"/>
      <c r="W245" s="92"/>
      <c r="X245" s="109">
        <f t="shared" si="29"/>
        <v>0</v>
      </c>
      <c r="Y245" s="83"/>
      <c r="Z245" s="110">
        <f t="shared" si="30"/>
        <v>0</v>
      </c>
      <c r="AA245" s="111"/>
      <c r="AB245" s="92"/>
      <c r="AC245" s="92"/>
      <c r="AD245" s="92"/>
      <c r="AE245" s="92"/>
      <c r="AF245" s="92"/>
      <c r="AG245" s="92"/>
      <c r="AH245" s="92"/>
      <c r="AI245" s="109">
        <f t="shared" si="31"/>
        <v>0</v>
      </c>
      <c r="AJ245" s="83"/>
      <c r="AK245" s="110">
        <f t="shared" si="32"/>
        <v>0</v>
      </c>
      <c r="AL245" s="111"/>
      <c r="AM245" s="92"/>
      <c r="AN245" s="92"/>
      <c r="AO245" s="92"/>
      <c r="AP245" s="92"/>
      <c r="AQ245" s="92"/>
      <c r="AR245" s="92">
        <v>1</v>
      </c>
      <c r="AS245" s="92"/>
      <c r="AT245" s="92"/>
      <c r="AU245" s="92"/>
      <c r="AV245" s="109">
        <f t="shared" si="33"/>
        <v>500</v>
      </c>
      <c r="AW245" s="75"/>
      <c r="AX245" s="110">
        <f t="shared" si="34"/>
        <v>4.8449612403100772</v>
      </c>
      <c r="AY245" s="111"/>
      <c r="AZ245" s="93"/>
      <c r="BA245" s="94" t="s">
        <v>175</v>
      </c>
      <c r="BB245" s="71"/>
      <c r="BC245" s="54"/>
      <c r="BD245" s="41">
        <v>3</v>
      </c>
      <c r="BE245" s="52">
        <v>31</v>
      </c>
      <c r="BF245" s="62">
        <v>3131</v>
      </c>
      <c r="BG245" s="280" t="s">
        <v>52</v>
      </c>
    </row>
    <row r="246" spans="1:59" s="63" customFormat="1" ht="12.75" x14ac:dyDescent="0.2">
      <c r="A246" s="196">
        <v>3</v>
      </c>
      <c r="B246" s="197" t="s">
        <v>108</v>
      </c>
      <c r="C246" s="208">
        <v>31</v>
      </c>
      <c r="D246" s="209" t="s">
        <v>109</v>
      </c>
      <c r="E246" s="210">
        <v>3131</v>
      </c>
      <c r="F246" s="211" t="s">
        <v>172</v>
      </c>
      <c r="G246" s="231" t="s">
        <v>56</v>
      </c>
      <c r="H246" s="89"/>
      <c r="I246" s="90" t="s">
        <v>203</v>
      </c>
      <c r="J246" s="90"/>
      <c r="K246" s="90" t="s">
        <v>64</v>
      </c>
      <c r="L246" s="90" t="s">
        <v>76</v>
      </c>
      <c r="M246" s="91" t="s">
        <v>56</v>
      </c>
      <c r="N246" s="108">
        <v>100</v>
      </c>
      <c r="O246" s="313">
        <f t="shared" si="35"/>
        <v>0.19379844961240311</v>
      </c>
      <c r="P246" s="104"/>
      <c r="Q246" s="92"/>
      <c r="R246" s="92"/>
      <c r="S246" s="92"/>
      <c r="T246" s="92"/>
      <c r="U246" s="92"/>
      <c r="V246" s="92"/>
      <c r="W246" s="92"/>
      <c r="X246" s="109">
        <f t="shared" si="29"/>
        <v>0</v>
      </c>
      <c r="Y246" s="83"/>
      <c r="Z246" s="110">
        <f t="shared" si="30"/>
        <v>0</v>
      </c>
      <c r="AA246" s="111"/>
      <c r="AB246" s="92"/>
      <c r="AC246" s="92"/>
      <c r="AD246" s="92"/>
      <c r="AE246" s="92"/>
      <c r="AF246" s="92"/>
      <c r="AG246" s="92"/>
      <c r="AH246" s="92"/>
      <c r="AI246" s="109">
        <f t="shared" si="31"/>
        <v>0</v>
      </c>
      <c r="AJ246" s="83"/>
      <c r="AK246" s="110">
        <f t="shared" si="32"/>
        <v>0</v>
      </c>
      <c r="AL246" s="111"/>
      <c r="AM246" s="92"/>
      <c r="AN246" s="92">
        <v>1</v>
      </c>
      <c r="AO246" s="92"/>
      <c r="AP246" s="92"/>
      <c r="AQ246" s="92"/>
      <c r="AR246" s="92"/>
      <c r="AS246" s="92"/>
      <c r="AT246" s="92"/>
      <c r="AU246" s="92"/>
      <c r="AV246" s="109">
        <f t="shared" si="33"/>
        <v>25</v>
      </c>
      <c r="AW246" s="75"/>
      <c r="AX246" s="110">
        <f t="shared" si="34"/>
        <v>4.8449612403100781</v>
      </c>
      <c r="AY246" s="111"/>
      <c r="AZ246" s="93"/>
      <c r="BA246" s="94" t="s">
        <v>175</v>
      </c>
      <c r="BB246" s="71"/>
      <c r="BC246" s="54"/>
      <c r="BD246" s="41">
        <v>3</v>
      </c>
      <c r="BE246" s="52">
        <v>31</v>
      </c>
      <c r="BF246" s="62">
        <v>3131</v>
      </c>
      <c r="BG246" s="280" t="s">
        <v>52</v>
      </c>
    </row>
    <row r="247" spans="1:59" s="63" customFormat="1" ht="12.75" x14ac:dyDescent="0.2">
      <c r="A247" s="196">
        <v>3</v>
      </c>
      <c r="B247" s="197" t="s">
        <v>108</v>
      </c>
      <c r="C247" s="208">
        <v>31</v>
      </c>
      <c r="D247" s="209" t="s">
        <v>109</v>
      </c>
      <c r="E247" s="210">
        <v>3131</v>
      </c>
      <c r="F247" s="211" t="s">
        <v>172</v>
      </c>
      <c r="G247" s="231" t="s">
        <v>56</v>
      </c>
      <c r="H247" s="89"/>
      <c r="I247" s="90" t="s">
        <v>177</v>
      </c>
      <c r="J247" s="90"/>
      <c r="K247" s="90" t="s">
        <v>64</v>
      </c>
      <c r="L247" s="90" t="s">
        <v>76</v>
      </c>
      <c r="M247" s="91" t="s">
        <v>56</v>
      </c>
      <c r="N247" s="108">
        <v>100</v>
      </c>
      <c r="O247" s="313">
        <f t="shared" si="35"/>
        <v>0.19379844961240311</v>
      </c>
      <c r="P247" s="104"/>
      <c r="Q247" s="92"/>
      <c r="R247" s="92"/>
      <c r="S247" s="92"/>
      <c r="T247" s="92"/>
      <c r="U247" s="92"/>
      <c r="V247" s="92"/>
      <c r="W247" s="92"/>
      <c r="X247" s="109">
        <f t="shared" si="29"/>
        <v>0</v>
      </c>
      <c r="Y247" s="83"/>
      <c r="Z247" s="110">
        <f t="shared" si="30"/>
        <v>0</v>
      </c>
      <c r="AA247" s="111"/>
      <c r="AB247" s="92"/>
      <c r="AC247" s="92"/>
      <c r="AD247" s="92"/>
      <c r="AE247" s="92"/>
      <c r="AF247" s="92"/>
      <c r="AG247" s="92"/>
      <c r="AH247" s="92"/>
      <c r="AI247" s="109">
        <f t="shared" si="31"/>
        <v>0</v>
      </c>
      <c r="AJ247" s="83"/>
      <c r="AK247" s="110">
        <f t="shared" si="32"/>
        <v>0</v>
      </c>
      <c r="AL247" s="111"/>
      <c r="AM247" s="92"/>
      <c r="AN247" s="92">
        <v>1</v>
      </c>
      <c r="AO247" s="92"/>
      <c r="AP247" s="92"/>
      <c r="AQ247" s="92"/>
      <c r="AR247" s="92"/>
      <c r="AS247" s="92"/>
      <c r="AT247" s="92"/>
      <c r="AU247" s="92"/>
      <c r="AV247" s="109">
        <f t="shared" si="33"/>
        <v>25</v>
      </c>
      <c r="AW247" s="75"/>
      <c r="AX247" s="110">
        <f t="shared" si="34"/>
        <v>4.8449612403100781</v>
      </c>
      <c r="AY247" s="111"/>
      <c r="AZ247" s="93"/>
      <c r="BA247" s="94" t="s">
        <v>175</v>
      </c>
      <c r="BB247" s="71"/>
      <c r="BC247" s="54"/>
      <c r="BD247" s="41">
        <v>3</v>
      </c>
      <c r="BE247" s="52">
        <v>31</v>
      </c>
      <c r="BF247" s="62">
        <v>3131</v>
      </c>
      <c r="BG247" s="280" t="s">
        <v>52</v>
      </c>
    </row>
    <row r="248" spans="1:59" s="63" customFormat="1" ht="12.75" x14ac:dyDescent="0.2">
      <c r="A248" s="196">
        <v>3</v>
      </c>
      <c r="B248" s="197" t="s">
        <v>108</v>
      </c>
      <c r="C248" s="208">
        <v>31</v>
      </c>
      <c r="D248" s="209" t="s">
        <v>109</v>
      </c>
      <c r="E248" s="210">
        <v>3131</v>
      </c>
      <c r="F248" s="211" t="s">
        <v>172</v>
      </c>
      <c r="G248" s="231" t="s">
        <v>56</v>
      </c>
      <c r="H248" s="89"/>
      <c r="I248" s="90" t="s">
        <v>204</v>
      </c>
      <c r="J248" s="90"/>
      <c r="K248" s="90" t="s">
        <v>64</v>
      </c>
      <c r="L248" s="90" t="s">
        <v>76</v>
      </c>
      <c r="M248" s="91" t="s">
        <v>56</v>
      </c>
      <c r="N248" s="108">
        <v>100</v>
      </c>
      <c r="O248" s="313">
        <f t="shared" si="35"/>
        <v>0.19379844961240311</v>
      </c>
      <c r="P248" s="104"/>
      <c r="Q248" s="92"/>
      <c r="R248" s="92"/>
      <c r="S248" s="92"/>
      <c r="T248" s="92"/>
      <c r="U248" s="92"/>
      <c r="V248" s="92"/>
      <c r="W248" s="92"/>
      <c r="X248" s="109">
        <f t="shared" si="29"/>
        <v>0</v>
      </c>
      <c r="Y248" s="83"/>
      <c r="Z248" s="110">
        <f t="shared" si="30"/>
        <v>0</v>
      </c>
      <c r="AA248" s="111"/>
      <c r="AB248" s="92"/>
      <c r="AC248" s="92"/>
      <c r="AD248" s="92"/>
      <c r="AE248" s="92"/>
      <c r="AF248" s="92"/>
      <c r="AG248" s="92"/>
      <c r="AH248" s="92"/>
      <c r="AI248" s="109">
        <f t="shared" si="31"/>
        <v>0</v>
      </c>
      <c r="AJ248" s="83"/>
      <c r="AK248" s="110">
        <f t="shared" si="32"/>
        <v>0</v>
      </c>
      <c r="AL248" s="111"/>
      <c r="AM248" s="92"/>
      <c r="AN248" s="92">
        <v>1</v>
      </c>
      <c r="AO248" s="92"/>
      <c r="AP248" s="92"/>
      <c r="AQ248" s="92"/>
      <c r="AR248" s="92"/>
      <c r="AS248" s="92"/>
      <c r="AT248" s="92"/>
      <c r="AU248" s="92"/>
      <c r="AV248" s="109">
        <f t="shared" si="33"/>
        <v>25</v>
      </c>
      <c r="AW248" s="75"/>
      <c r="AX248" s="110">
        <f t="shared" si="34"/>
        <v>4.8449612403100781</v>
      </c>
      <c r="AY248" s="111"/>
      <c r="AZ248" s="93"/>
      <c r="BA248" s="94" t="s">
        <v>175</v>
      </c>
      <c r="BB248" s="71"/>
      <c r="BC248" s="54"/>
      <c r="BD248" s="41">
        <v>3</v>
      </c>
      <c r="BE248" s="52">
        <v>31</v>
      </c>
      <c r="BF248" s="62">
        <v>3131</v>
      </c>
      <c r="BG248" s="280" t="s">
        <v>52</v>
      </c>
    </row>
    <row r="249" spans="1:59" s="63" customFormat="1" ht="12.75" x14ac:dyDescent="0.2">
      <c r="A249" s="196">
        <v>3</v>
      </c>
      <c r="B249" s="197" t="s">
        <v>108</v>
      </c>
      <c r="C249" s="208">
        <v>31</v>
      </c>
      <c r="D249" s="209" t="s">
        <v>109</v>
      </c>
      <c r="E249" s="210">
        <v>3131</v>
      </c>
      <c r="F249" s="211" t="s">
        <v>172</v>
      </c>
      <c r="G249" s="231" t="s">
        <v>56</v>
      </c>
      <c r="H249" s="89"/>
      <c r="I249" s="90" t="s">
        <v>205</v>
      </c>
      <c r="J249" s="90"/>
      <c r="K249" s="90" t="s">
        <v>64</v>
      </c>
      <c r="L249" s="90" t="s">
        <v>76</v>
      </c>
      <c r="M249" s="91" t="s">
        <v>56</v>
      </c>
      <c r="N249" s="108">
        <v>100</v>
      </c>
      <c r="O249" s="313">
        <f t="shared" si="35"/>
        <v>0.19379844961240311</v>
      </c>
      <c r="P249" s="104"/>
      <c r="Q249" s="92"/>
      <c r="R249" s="92"/>
      <c r="S249" s="92"/>
      <c r="T249" s="92"/>
      <c r="U249" s="92"/>
      <c r="V249" s="92"/>
      <c r="W249" s="92"/>
      <c r="X249" s="109">
        <f t="shared" si="29"/>
        <v>0</v>
      </c>
      <c r="Y249" s="83"/>
      <c r="Z249" s="110">
        <f t="shared" si="30"/>
        <v>0</v>
      </c>
      <c r="AA249" s="111"/>
      <c r="AB249" s="92"/>
      <c r="AC249" s="92"/>
      <c r="AD249" s="92"/>
      <c r="AE249" s="92"/>
      <c r="AF249" s="92"/>
      <c r="AG249" s="92"/>
      <c r="AH249" s="92"/>
      <c r="AI249" s="109">
        <f t="shared" si="31"/>
        <v>0</v>
      </c>
      <c r="AJ249" s="83"/>
      <c r="AK249" s="110">
        <f t="shared" si="32"/>
        <v>0</v>
      </c>
      <c r="AL249" s="111"/>
      <c r="AM249" s="92"/>
      <c r="AN249" s="92">
        <v>1</v>
      </c>
      <c r="AO249" s="92"/>
      <c r="AP249" s="92"/>
      <c r="AQ249" s="92"/>
      <c r="AR249" s="92"/>
      <c r="AS249" s="92"/>
      <c r="AT249" s="92"/>
      <c r="AU249" s="92"/>
      <c r="AV249" s="109">
        <f t="shared" si="33"/>
        <v>25</v>
      </c>
      <c r="AW249" s="75"/>
      <c r="AX249" s="110">
        <f t="shared" si="34"/>
        <v>4.8449612403100781</v>
      </c>
      <c r="AY249" s="111"/>
      <c r="AZ249" s="93"/>
      <c r="BA249" s="94" t="s">
        <v>175</v>
      </c>
      <c r="BB249" s="71"/>
      <c r="BC249" s="54"/>
      <c r="BD249" s="41">
        <v>3</v>
      </c>
      <c r="BE249" s="52">
        <v>31</v>
      </c>
      <c r="BF249" s="62">
        <v>3131</v>
      </c>
      <c r="BG249" s="280" t="s">
        <v>52</v>
      </c>
    </row>
    <row r="250" spans="1:59" s="63" customFormat="1" ht="12.75" x14ac:dyDescent="0.2">
      <c r="A250" s="196">
        <v>3</v>
      </c>
      <c r="B250" s="197" t="s">
        <v>108</v>
      </c>
      <c r="C250" s="208">
        <v>31</v>
      </c>
      <c r="D250" s="209" t="s">
        <v>109</v>
      </c>
      <c r="E250" s="210">
        <v>3131</v>
      </c>
      <c r="F250" s="211" t="s">
        <v>172</v>
      </c>
      <c r="G250" s="231" t="s">
        <v>56</v>
      </c>
      <c r="H250" s="89"/>
      <c r="I250" s="90" t="s">
        <v>206</v>
      </c>
      <c r="J250" s="90"/>
      <c r="K250" s="90" t="s">
        <v>64</v>
      </c>
      <c r="L250" s="90" t="s">
        <v>207</v>
      </c>
      <c r="M250" s="91" t="s">
        <v>56</v>
      </c>
      <c r="N250" s="108">
        <v>50</v>
      </c>
      <c r="O250" s="313">
        <f t="shared" si="35"/>
        <v>9.6899224806201556E-2</v>
      </c>
      <c r="P250" s="104"/>
      <c r="Q250" s="92"/>
      <c r="R250" s="92"/>
      <c r="S250" s="92"/>
      <c r="T250" s="92"/>
      <c r="U250" s="92"/>
      <c r="V250" s="92"/>
      <c r="W250" s="92"/>
      <c r="X250" s="109">
        <f t="shared" si="29"/>
        <v>0</v>
      </c>
      <c r="Y250" s="83"/>
      <c r="Z250" s="110">
        <f t="shared" si="30"/>
        <v>0</v>
      </c>
      <c r="AA250" s="111"/>
      <c r="AB250" s="92"/>
      <c r="AC250" s="92"/>
      <c r="AD250" s="92"/>
      <c r="AE250" s="92"/>
      <c r="AF250" s="92"/>
      <c r="AG250" s="92"/>
      <c r="AH250" s="92"/>
      <c r="AI250" s="109">
        <f t="shared" si="31"/>
        <v>0</v>
      </c>
      <c r="AJ250" s="83"/>
      <c r="AK250" s="110">
        <f t="shared" si="32"/>
        <v>0</v>
      </c>
      <c r="AL250" s="111"/>
      <c r="AM250" s="92"/>
      <c r="AN250" s="92"/>
      <c r="AO250" s="92"/>
      <c r="AP250" s="92">
        <v>1</v>
      </c>
      <c r="AQ250" s="92"/>
      <c r="AR250" s="92"/>
      <c r="AS250" s="92"/>
      <c r="AT250" s="92"/>
      <c r="AU250" s="92"/>
      <c r="AV250" s="109">
        <f t="shared" si="33"/>
        <v>100</v>
      </c>
      <c r="AW250" s="75"/>
      <c r="AX250" s="110">
        <f t="shared" si="34"/>
        <v>9.6899224806201563</v>
      </c>
      <c r="AY250" s="111"/>
      <c r="AZ250" s="93"/>
      <c r="BA250" s="94" t="s">
        <v>175</v>
      </c>
      <c r="BB250" s="71"/>
      <c r="BC250" s="54"/>
      <c r="BD250" s="41">
        <v>3</v>
      </c>
      <c r="BE250" s="52">
        <v>31</v>
      </c>
      <c r="BF250" s="62">
        <v>3131</v>
      </c>
      <c r="BG250" s="280" t="s">
        <v>52</v>
      </c>
    </row>
    <row r="251" spans="1:59" s="63" customFormat="1" ht="12.75" x14ac:dyDescent="0.2">
      <c r="A251" s="196">
        <v>3</v>
      </c>
      <c r="B251" s="197" t="s">
        <v>108</v>
      </c>
      <c r="C251" s="208">
        <v>31</v>
      </c>
      <c r="D251" s="209" t="s">
        <v>109</v>
      </c>
      <c r="E251" s="210">
        <v>3131</v>
      </c>
      <c r="F251" s="211" t="s">
        <v>172</v>
      </c>
      <c r="G251" s="231" t="s">
        <v>56</v>
      </c>
      <c r="H251" s="89"/>
      <c r="I251" s="90" t="s">
        <v>208</v>
      </c>
      <c r="J251" s="90"/>
      <c r="K251" s="90" t="s">
        <v>64</v>
      </c>
      <c r="L251" s="90" t="s">
        <v>207</v>
      </c>
      <c r="M251" s="91" t="s">
        <v>56</v>
      </c>
      <c r="N251" s="108">
        <v>50</v>
      </c>
      <c r="O251" s="313">
        <f t="shared" si="35"/>
        <v>9.6899224806201556E-2</v>
      </c>
      <c r="P251" s="104"/>
      <c r="Q251" s="92"/>
      <c r="R251" s="92"/>
      <c r="S251" s="92"/>
      <c r="T251" s="92"/>
      <c r="U251" s="92"/>
      <c r="V251" s="92"/>
      <c r="W251" s="92"/>
      <c r="X251" s="109">
        <f t="shared" si="29"/>
        <v>0</v>
      </c>
      <c r="Y251" s="83"/>
      <c r="Z251" s="110">
        <f t="shared" si="30"/>
        <v>0</v>
      </c>
      <c r="AA251" s="111"/>
      <c r="AB251" s="92"/>
      <c r="AC251" s="92"/>
      <c r="AD251" s="92"/>
      <c r="AE251" s="92"/>
      <c r="AF251" s="92"/>
      <c r="AG251" s="92"/>
      <c r="AH251" s="92"/>
      <c r="AI251" s="109">
        <f t="shared" si="31"/>
        <v>0</v>
      </c>
      <c r="AJ251" s="83"/>
      <c r="AK251" s="110">
        <f t="shared" si="32"/>
        <v>0</v>
      </c>
      <c r="AL251" s="111"/>
      <c r="AM251" s="92"/>
      <c r="AN251" s="92"/>
      <c r="AO251" s="92"/>
      <c r="AP251" s="92">
        <v>1</v>
      </c>
      <c r="AQ251" s="92"/>
      <c r="AR251" s="92"/>
      <c r="AS251" s="92"/>
      <c r="AT251" s="92"/>
      <c r="AU251" s="92"/>
      <c r="AV251" s="109">
        <f t="shared" si="33"/>
        <v>100</v>
      </c>
      <c r="AW251" s="75"/>
      <c r="AX251" s="110">
        <f t="shared" si="34"/>
        <v>9.6899224806201563</v>
      </c>
      <c r="AY251" s="111"/>
      <c r="AZ251" s="93"/>
      <c r="BA251" s="94" t="s">
        <v>175</v>
      </c>
      <c r="BB251" s="71"/>
      <c r="BC251" s="54"/>
      <c r="BD251" s="41">
        <v>3</v>
      </c>
      <c r="BE251" s="52">
        <v>31</v>
      </c>
      <c r="BF251" s="62">
        <v>3131</v>
      </c>
      <c r="BG251" s="280" t="s">
        <v>52</v>
      </c>
    </row>
    <row r="252" spans="1:59" s="63" customFormat="1" ht="12.75" x14ac:dyDescent="0.2">
      <c r="A252" s="196">
        <v>3</v>
      </c>
      <c r="B252" s="197" t="s">
        <v>108</v>
      </c>
      <c r="C252" s="208">
        <v>31</v>
      </c>
      <c r="D252" s="209" t="s">
        <v>109</v>
      </c>
      <c r="E252" s="210">
        <v>3131</v>
      </c>
      <c r="F252" s="211" t="s">
        <v>172</v>
      </c>
      <c r="G252" s="231" t="s">
        <v>56</v>
      </c>
      <c r="H252" s="89"/>
      <c r="I252" s="90" t="s">
        <v>209</v>
      </c>
      <c r="J252" s="90"/>
      <c r="K252" s="90" t="s">
        <v>64</v>
      </c>
      <c r="L252" s="90" t="s">
        <v>210</v>
      </c>
      <c r="M252" s="91" t="s">
        <v>56</v>
      </c>
      <c r="N252" s="108">
        <v>5</v>
      </c>
      <c r="O252" s="313">
        <f t="shared" si="35"/>
        <v>9.6899224806201549E-3</v>
      </c>
      <c r="P252" s="104"/>
      <c r="Q252" s="92"/>
      <c r="R252" s="92"/>
      <c r="S252" s="92"/>
      <c r="T252" s="92"/>
      <c r="U252" s="92"/>
      <c r="V252" s="92"/>
      <c r="W252" s="92"/>
      <c r="X252" s="109">
        <f t="shared" si="29"/>
        <v>0</v>
      </c>
      <c r="Y252" s="83"/>
      <c r="Z252" s="110">
        <f t="shared" si="30"/>
        <v>0</v>
      </c>
      <c r="AA252" s="111"/>
      <c r="AB252" s="92"/>
      <c r="AC252" s="92"/>
      <c r="AD252" s="92"/>
      <c r="AE252" s="92"/>
      <c r="AF252" s="92"/>
      <c r="AG252" s="92"/>
      <c r="AH252" s="92"/>
      <c r="AI252" s="109">
        <f t="shared" si="31"/>
        <v>0</v>
      </c>
      <c r="AJ252" s="83"/>
      <c r="AK252" s="110">
        <f t="shared" si="32"/>
        <v>0</v>
      </c>
      <c r="AL252" s="111"/>
      <c r="AM252" s="92"/>
      <c r="AN252" s="92"/>
      <c r="AO252" s="92"/>
      <c r="AP252" s="92"/>
      <c r="AQ252" s="92"/>
      <c r="AR252" s="92"/>
      <c r="AS252" s="92">
        <v>1</v>
      </c>
      <c r="AT252" s="92"/>
      <c r="AU252" s="92"/>
      <c r="AV252" s="109">
        <f t="shared" si="33"/>
        <v>1000</v>
      </c>
      <c r="AW252" s="75"/>
      <c r="AX252" s="110">
        <f t="shared" si="34"/>
        <v>9.6899224806201545</v>
      </c>
      <c r="AY252" s="111"/>
      <c r="AZ252" s="93"/>
      <c r="BA252" s="94" t="s">
        <v>175</v>
      </c>
      <c r="BB252" s="71"/>
      <c r="BC252" s="54"/>
      <c r="BD252" s="41">
        <v>3</v>
      </c>
      <c r="BE252" s="52">
        <v>31</v>
      </c>
      <c r="BF252" s="62">
        <v>3131</v>
      </c>
      <c r="BG252" s="280" t="s">
        <v>52</v>
      </c>
    </row>
    <row r="253" spans="1:59" s="63" customFormat="1" ht="12.75" x14ac:dyDescent="0.2">
      <c r="A253" s="196">
        <v>3</v>
      </c>
      <c r="B253" s="197" t="s">
        <v>108</v>
      </c>
      <c r="C253" s="208">
        <v>31</v>
      </c>
      <c r="D253" s="209" t="s">
        <v>109</v>
      </c>
      <c r="E253" s="210">
        <v>3131</v>
      </c>
      <c r="F253" s="211" t="s">
        <v>172</v>
      </c>
      <c r="G253" s="231" t="s">
        <v>56</v>
      </c>
      <c r="H253" s="65"/>
      <c r="I253" s="222"/>
      <c r="J253" s="66"/>
      <c r="K253" s="66"/>
      <c r="L253" s="66"/>
      <c r="M253" s="64"/>
      <c r="N253" s="304"/>
      <c r="O253" s="305"/>
      <c r="P253" s="127"/>
      <c r="Q253" s="67"/>
      <c r="R253" s="67"/>
      <c r="S253" s="67"/>
      <c r="T253" s="67"/>
      <c r="U253" s="67"/>
      <c r="V253" s="67"/>
      <c r="W253" s="67"/>
      <c r="X253" s="67"/>
      <c r="Y253" s="68"/>
      <c r="Z253" s="68"/>
      <c r="AA253" s="68"/>
      <c r="AB253" s="67"/>
      <c r="AC253" s="67"/>
      <c r="AD253" s="67"/>
      <c r="AE253" s="67"/>
      <c r="AF253" s="67"/>
      <c r="AG253" s="67"/>
      <c r="AH253" s="67"/>
      <c r="AI253" s="67"/>
      <c r="AJ253" s="68"/>
      <c r="AK253" s="68"/>
      <c r="AL253" s="68"/>
      <c r="AM253" s="67"/>
      <c r="AN253" s="67"/>
      <c r="AO253" s="67"/>
      <c r="AP253" s="67"/>
      <c r="AQ253" s="67"/>
      <c r="AR253" s="67"/>
      <c r="AS253" s="67"/>
      <c r="AT253" s="67"/>
      <c r="AU253" s="67"/>
      <c r="AV253" s="67"/>
      <c r="AW253" s="67"/>
      <c r="AX253" s="68"/>
      <c r="AY253" s="68"/>
      <c r="AZ253" s="69"/>
      <c r="BA253" s="70"/>
      <c r="BB253" s="71"/>
      <c r="BC253" s="54"/>
      <c r="BD253" s="41">
        <v>3</v>
      </c>
      <c r="BE253" s="52">
        <v>31</v>
      </c>
      <c r="BF253" s="62">
        <v>3131</v>
      </c>
      <c r="BG253" s="275"/>
    </row>
    <row r="254" spans="1:59" s="63" customFormat="1" ht="12.75" x14ac:dyDescent="0.2">
      <c r="A254" s="196">
        <v>3</v>
      </c>
      <c r="B254" s="197" t="s">
        <v>108</v>
      </c>
      <c r="C254" s="208">
        <v>31</v>
      </c>
      <c r="D254" s="209" t="s">
        <v>109</v>
      </c>
      <c r="E254" s="210">
        <v>3131</v>
      </c>
      <c r="F254" s="211" t="s">
        <v>172</v>
      </c>
      <c r="G254" s="230"/>
      <c r="H254" s="56"/>
      <c r="I254" s="221"/>
      <c r="J254" s="57"/>
      <c r="K254" s="57"/>
      <c r="L254" s="57"/>
      <c r="M254" s="55"/>
      <c r="N254" s="303"/>
      <c r="O254" s="245"/>
      <c r="P254" s="122"/>
      <c r="Q254" s="58"/>
      <c r="R254" s="58"/>
      <c r="S254" s="58"/>
      <c r="T254" s="58"/>
      <c r="U254" s="58"/>
      <c r="V254" s="58"/>
      <c r="W254" s="58"/>
      <c r="X254" s="58"/>
      <c r="Y254" s="59"/>
      <c r="Z254" s="59"/>
      <c r="AA254" s="59"/>
      <c r="AB254" s="58"/>
      <c r="AC254" s="58"/>
      <c r="AD254" s="58"/>
      <c r="AE254" s="58"/>
      <c r="AF254" s="58"/>
      <c r="AG254" s="58"/>
      <c r="AH254" s="58"/>
      <c r="AI254" s="58"/>
      <c r="AJ254" s="59"/>
      <c r="AK254" s="59"/>
      <c r="AL254" s="59"/>
      <c r="AM254" s="58"/>
      <c r="AN254" s="58"/>
      <c r="AO254" s="58"/>
      <c r="AP254" s="58"/>
      <c r="AQ254" s="58"/>
      <c r="AR254" s="58"/>
      <c r="AS254" s="58"/>
      <c r="AT254" s="58"/>
      <c r="AU254" s="58"/>
      <c r="AV254" s="58"/>
      <c r="AW254" s="58"/>
      <c r="AX254" s="59"/>
      <c r="AY254" s="59"/>
      <c r="AZ254" s="60"/>
      <c r="BA254" s="61"/>
      <c r="BB254" s="54"/>
      <c r="BC254" s="54"/>
      <c r="BD254" s="41">
        <v>3</v>
      </c>
      <c r="BE254" s="52">
        <v>31</v>
      </c>
      <c r="BF254" s="62">
        <v>3131</v>
      </c>
      <c r="BG254" s="274"/>
    </row>
    <row r="255" spans="1:59" s="63" customFormat="1" ht="12.75" x14ac:dyDescent="0.2">
      <c r="A255" s="196">
        <v>3</v>
      </c>
      <c r="B255" s="197" t="s">
        <v>108</v>
      </c>
      <c r="C255" s="208">
        <v>31</v>
      </c>
      <c r="D255" s="209" t="s">
        <v>109</v>
      </c>
      <c r="E255" s="210">
        <v>3131</v>
      </c>
      <c r="F255" s="211" t="s">
        <v>172</v>
      </c>
      <c r="G255" s="231" t="s">
        <v>1190</v>
      </c>
      <c r="H255" s="65"/>
      <c r="I255" s="222"/>
      <c r="J255" s="66"/>
      <c r="K255" s="66"/>
      <c r="L255" s="66"/>
      <c r="M255" s="64"/>
      <c r="N255" s="304"/>
      <c r="O255" s="305"/>
      <c r="P255" s="127"/>
      <c r="Q255" s="67"/>
      <c r="R255" s="67"/>
      <c r="S255" s="67"/>
      <c r="T255" s="67"/>
      <c r="U255" s="67"/>
      <c r="V255" s="67"/>
      <c r="W255" s="67"/>
      <c r="X255" s="67"/>
      <c r="Y255" s="68"/>
      <c r="Z255" s="68"/>
      <c r="AA255" s="68"/>
      <c r="AB255" s="67"/>
      <c r="AC255" s="67"/>
      <c r="AD255" s="67"/>
      <c r="AE255" s="67"/>
      <c r="AF255" s="67"/>
      <c r="AG255" s="67"/>
      <c r="AH255" s="67"/>
      <c r="AI255" s="67"/>
      <c r="AJ255" s="68"/>
      <c r="AK255" s="68"/>
      <c r="AL255" s="68"/>
      <c r="AM255" s="67"/>
      <c r="AN255" s="67"/>
      <c r="AO255" s="67"/>
      <c r="AP255" s="67"/>
      <c r="AQ255" s="67"/>
      <c r="AR255" s="67"/>
      <c r="AS255" s="67"/>
      <c r="AT255" s="67"/>
      <c r="AU255" s="67"/>
      <c r="AV255" s="67"/>
      <c r="AW255" s="67"/>
      <c r="AX255" s="68"/>
      <c r="AY255" s="68"/>
      <c r="AZ255" s="69"/>
      <c r="BA255" s="70"/>
      <c r="BB255" s="71"/>
      <c r="BC255" s="54"/>
      <c r="BD255" s="41">
        <v>3</v>
      </c>
      <c r="BE255" s="52">
        <v>31</v>
      </c>
      <c r="BF255" s="62">
        <v>3131</v>
      </c>
      <c r="BG255" s="274"/>
    </row>
    <row r="256" spans="1:59" s="63" customFormat="1" ht="12.75" x14ac:dyDescent="0.2">
      <c r="A256" s="196">
        <v>3</v>
      </c>
      <c r="B256" s="197" t="s">
        <v>108</v>
      </c>
      <c r="C256" s="208">
        <v>31</v>
      </c>
      <c r="D256" s="209" t="s">
        <v>109</v>
      </c>
      <c r="E256" s="210">
        <v>3131</v>
      </c>
      <c r="F256" s="211" t="s">
        <v>172</v>
      </c>
      <c r="G256" s="231" t="s">
        <v>1190</v>
      </c>
      <c r="H256" s="72" t="s">
        <v>47</v>
      </c>
      <c r="I256" s="223"/>
      <c r="J256" s="223"/>
      <c r="K256" s="223"/>
      <c r="L256" s="223"/>
      <c r="M256" s="223"/>
      <c r="N256" s="247"/>
      <c r="O256" s="306"/>
      <c r="P256" s="105"/>
      <c r="Q256" s="75"/>
      <c r="R256" s="75"/>
      <c r="S256" s="75"/>
      <c r="T256" s="75"/>
      <c r="U256" s="75"/>
      <c r="V256" s="75"/>
      <c r="W256" s="75"/>
      <c r="X256" s="75"/>
      <c r="Y256" s="76">
        <f>IF(ISNUMBER(VLOOKUP(Y258,P$7:W$7,MATCH(Y258,P$7:W$7))),VLOOKUP(Y258,P$7:W$7,MATCH(Y258,P$7:W$7)),IF(N260=0,"No Data",IF(Y258&gt;0,"&lt;100",0)))</f>
        <v>1000</v>
      </c>
      <c r="Z256" s="77">
        <f>IF(ISNUMBER(VLOOKUP(Z260,P$7:W$7,MATCH(Z260,P$7:W$7))),VLOOKUP(Z260,P$7:W$7,MATCH(Z260,P$7:W$7)),IF(N260=0,"No Data",IF(Z260&gt;0,"&lt;100",0)))</f>
        <v>2500</v>
      </c>
      <c r="AA256" s="106">
        <f>IF(ISNUMBER(Z256),Z256,0)</f>
        <v>2500</v>
      </c>
      <c r="AB256" s="75"/>
      <c r="AC256" s="75"/>
      <c r="AD256" s="75"/>
      <c r="AE256" s="75"/>
      <c r="AF256" s="75"/>
      <c r="AG256" s="75"/>
      <c r="AH256" s="75"/>
      <c r="AI256" s="75"/>
      <c r="AJ256" s="76">
        <f>IF(ISNUMBER(VLOOKUP(AJ258,AB$7:AH$7,MATCH(AJ258,AB$7:AH$7))),VLOOKUP(AJ258,AB$7:AH$7,MATCH(AJ258,AB$7:AH$7)),IF(N260=0,"No Data",IF(AJ258&gt;0,"&lt;50",0)))</f>
        <v>0</v>
      </c>
      <c r="AK256" s="77">
        <f>IF(ISNUMBER(VLOOKUP(AK260,AB$7:AH$7,MATCH(AK260,AB$7:AH$7))),VLOOKUP(AK260,AB$7:AH$7,MATCH(AK260,AB$7:AH$7)),IF(N260=0,"No Data",IF(AK260&gt;0,"&lt;50",0)))</f>
        <v>0</v>
      </c>
      <c r="AL256" s="106">
        <f>IF(ISNUMBER(AK256),AK256,0)</f>
        <v>0</v>
      </c>
      <c r="AM256" s="75"/>
      <c r="AN256" s="75"/>
      <c r="AO256" s="75"/>
      <c r="AP256" s="75"/>
      <c r="AQ256" s="75"/>
      <c r="AR256" s="75"/>
      <c r="AS256" s="75"/>
      <c r="AT256" s="75"/>
      <c r="AU256" s="75"/>
      <c r="AV256" s="75"/>
      <c r="AW256" s="76">
        <f>IF(ISNUMBER(VLOOKUP(AW258,AM$7:AU$7,MATCH(AW258,AM$7:AU$7))),VLOOKUP(AW258,AM$7:AU$7,MATCH(AW258,AM$7:AU$7)),IF(N260=0,"No Data",IF(AW258&gt;0,"&lt;10",0)))</f>
        <v>1000</v>
      </c>
      <c r="AX256" s="77">
        <f>IF(ISNUMBER(VLOOKUP(AX260,AM$7:AU$7,MATCH(AX260,AM$7:AU$7))),VLOOKUP(AX260,AM$7:AU$7,MATCH(AX260,AM$7:AU$7)),IF(N260=0,"No Data",IF(AX260&gt;0,"&lt;10",0)))</f>
        <v>1000</v>
      </c>
      <c r="AY256" s="106">
        <f>IF(ISNUMBER(AX256),AX256,0)</f>
        <v>1000</v>
      </c>
      <c r="AZ256" s="79"/>
      <c r="BA256" s="80"/>
      <c r="BB256" s="71"/>
      <c r="BC256" s="54"/>
      <c r="BD256" s="41">
        <v>3</v>
      </c>
      <c r="BE256" s="52">
        <v>31</v>
      </c>
      <c r="BF256" s="62">
        <v>3131</v>
      </c>
      <c r="BG256" s="276" t="s">
        <v>47</v>
      </c>
    </row>
    <row r="257" spans="1:59" s="63" customFormat="1" ht="12.75" x14ac:dyDescent="0.2">
      <c r="A257" s="196">
        <v>3</v>
      </c>
      <c r="B257" s="197" t="s">
        <v>108</v>
      </c>
      <c r="C257" s="208">
        <v>31</v>
      </c>
      <c r="D257" s="209" t="s">
        <v>109</v>
      </c>
      <c r="E257" s="210">
        <v>3131</v>
      </c>
      <c r="F257" s="211" t="s">
        <v>172</v>
      </c>
      <c r="G257" s="231" t="s">
        <v>1190</v>
      </c>
      <c r="H257" s="81" t="s">
        <v>48</v>
      </c>
      <c r="I257" s="223"/>
      <c r="J257" s="223"/>
      <c r="K257" s="223"/>
      <c r="L257" s="223"/>
      <c r="M257" s="223"/>
      <c r="N257" s="247"/>
      <c r="O257" s="306"/>
      <c r="P257" s="105"/>
      <c r="Q257" s="75"/>
      <c r="R257" s="75"/>
      <c r="S257" s="75"/>
      <c r="T257" s="75"/>
      <c r="U257" s="75"/>
      <c r="V257" s="75"/>
      <c r="W257" s="75"/>
      <c r="X257" s="75"/>
      <c r="Y257" s="82">
        <f>MIN(X261:X283)</f>
        <v>100</v>
      </c>
      <c r="Z257" s="83"/>
      <c r="AA257" s="83"/>
      <c r="AB257" s="75"/>
      <c r="AC257" s="75"/>
      <c r="AD257" s="75"/>
      <c r="AE257" s="75"/>
      <c r="AF257" s="75"/>
      <c r="AG257" s="75"/>
      <c r="AH257" s="75"/>
      <c r="AI257" s="75"/>
      <c r="AJ257" s="82">
        <f>MIN(AI261:AI283)</f>
        <v>0</v>
      </c>
      <c r="AK257" s="83"/>
      <c r="AL257" s="83"/>
      <c r="AM257" s="75"/>
      <c r="AN257" s="75"/>
      <c r="AO257" s="75"/>
      <c r="AP257" s="75"/>
      <c r="AQ257" s="75"/>
      <c r="AR257" s="75"/>
      <c r="AS257" s="75"/>
      <c r="AT257" s="75"/>
      <c r="AU257" s="75"/>
      <c r="AV257" s="75"/>
      <c r="AW257" s="82">
        <f>MIN(AV261:AV283)</f>
        <v>100</v>
      </c>
      <c r="AX257" s="83"/>
      <c r="AY257" s="83"/>
      <c r="AZ257" s="79"/>
      <c r="BA257" s="80"/>
      <c r="BB257" s="71"/>
      <c r="BC257" s="54"/>
      <c r="BD257" s="41">
        <v>3</v>
      </c>
      <c r="BE257" s="52">
        <v>31</v>
      </c>
      <c r="BF257" s="62">
        <v>3131</v>
      </c>
      <c r="BG257" s="278" t="s">
        <v>48</v>
      </c>
    </row>
    <row r="258" spans="1:59" s="63" customFormat="1" ht="12.75" x14ac:dyDescent="0.2">
      <c r="A258" s="196">
        <v>3</v>
      </c>
      <c r="B258" s="197" t="s">
        <v>108</v>
      </c>
      <c r="C258" s="208">
        <v>31</v>
      </c>
      <c r="D258" s="209" t="s">
        <v>109</v>
      </c>
      <c r="E258" s="210">
        <v>3131</v>
      </c>
      <c r="F258" s="211" t="s">
        <v>172</v>
      </c>
      <c r="G258" s="231" t="s">
        <v>1190</v>
      </c>
      <c r="H258" s="81" t="s">
        <v>49</v>
      </c>
      <c r="I258" s="223"/>
      <c r="J258" s="223"/>
      <c r="K258" s="223"/>
      <c r="L258" s="223"/>
      <c r="M258" s="223"/>
      <c r="N258" s="247"/>
      <c r="O258" s="306"/>
      <c r="P258" s="105"/>
      <c r="Q258" s="75"/>
      <c r="R258" s="75"/>
      <c r="S258" s="75"/>
      <c r="T258" s="75"/>
      <c r="U258" s="75"/>
      <c r="V258" s="75"/>
      <c r="W258" s="75"/>
      <c r="X258" s="75"/>
      <c r="Y258" s="84">
        <f>IF(ISNUMBER(AVERAGE(X261:X283)),AVERAGE(X261:X283),0)</f>
        <v>1733.3333333333333</v>
      </c>
      <c r="Z258" s="83"/>
      <c r="AA258" s="83"/>
      <c r="AB258" s="75"/>
      <c r="AC258" s="75"/>
      <c r="AD258" s="75"/>
      <c r="AE258" s="75"/>
      <c r="AF258" s="75"/>
      <c r="AG258" s="75"/>
      <c r="AH258" s="75"/>
      <c r="AI258" s="75"/>
      <c r="AJ258" s="84">
        <f>IF(ISNUMBER(AVERAGE(AI261:AI283)),AVERAGE(AI261:AI283),0)</f>
        <v>0</v>
      </c>
      <c r="AK258" s="83"/>
      <c r="AL258" s="83"/>
      <c r="AM258" s="75"/>
      <c r="AN258" s="75"/>
      <c r="AO258" s="75"/>
      <c r="AP258" s="75"/>
      <c r="AQ258" s="75"/>
      <c r="AR258" s="75"/>
      <c r="AS258" s="75"/>
      <c r="AT258" s="75"/>
      <c r="AU258" s="75"/>
      <c r="AV258" s="75"/>
      <c r="AW258" s="84">
        <f>IF(ISNUMBER(AVERAGE(AV261:AV283)),AVERAGE(AV261:AV283),0)</f>
        <v>1700</v>
      </c>
      <c r="AX258" s="83"/>
      <c r="AY258" s="83"/>
      <c r="AZ258" s="79"/>
      <c r="BA258" s="80"/>
      <c r="BB258" s="71"/>
      <c r="BC258" s="54"/>
      <c r="BD258" s="41">
        <v>3</v>
      </c>
      <c r="BE258" s="52">
        <v>31</v>
      </c>
      <c r="BF258" s="62">
        <v>3131</v>
      </c>
      <c r="BG258" s="278" t="s">
        <v>49</v>
      </c>
    </row>
    <row r="259" spans="1:59" s="63" customFormat="1" ht="12.75" x14ac:dyDescent="0.2">
      <c r="A259" s="196">
        <v>3</v>
      </c>
      <c r="B259" s="197" t="s">
        <v>108</v>
      </c>
      <c r="C259" s="208">
        <v>31</v>
      </c>
      <c r="D259" s="209" t="s">
        <v>109</v>
      </c>
      <c r="E259" s="210">
        <v>3131</v>
      </c>
      <c r="F259" s="211" t="s">
        <v>172</v>
      </c>
      <c r="G259" s="231" t="s">
        <v>1190</v>
      </c>
      <c r="H259" s="81" t="s">
        <v>50</v>
      </c>
      <c r="I259" s="223"/>
      <c r="J259" s="223"/>
      <c r="K259" s="223"/>
      <c r="L259" s="223"/>
      <c r="M259" s="223"/>
      <c r="N259" s="247"/>
      <c r="O259" s="306"/>
      <c r="P259" s="105"/>
      <c r="Q259" s="75"/>
      <c r="R259" s="75"/>
      <c r="S259" s="75"/>
      <c r="T259" s="75"/>
      <c r="U259" s="75"/>
      <c r="V259" s="75"/>
      <c r="W259" s="75"/>
      <c r="X259" s="75"/>
      <c r="Y259" s="84">
        <f>MAX(X261:X283)</f>
        <v>5000</v>
      </c>
      <c r="Z259" s="83"/>
      <c r="AA259" s="83"/>
      <c r="AB259" s="75"/>
      <c r="AC259" s="75"/>
      <c r="AD259" s="75"/>
      <c r="AE259" s="75"/>
      <c r="AF259" s="75"/>
      <c r="AG259" s="75"/>
      <c r="AH259" s="75"/>
      <c r="AI259" s="75"/>
      <c r="AJ259" s="84">
        <f>MAX(AI261:AI283)</f>
        <v>0</v>
      </c>
      <c r="AK259" s="83"/>
      <c r="AL259" s="83"/>
      <c r="AM259" s="75"/>
      <c r="AN259" s="75"/>
      <c r="AO259" s="75"/>
      <c r="AP259" s="75"/>
      <c r="AQ259" s="75"/>
      <c r="AR259" s="75"/>
      <c r="AS259" s="75"/>
      <c r="AT259" s="75"/>
      <c r="AU259" s="75"/>
      <c r="AV259" s="75"/>
      <c r="AW259" s="84">
        <f>MAX(AV261:AV283)</f>
        <v>2500</v>
      </c>
      <c r="AX259" s="83"/>
      <c r="AY259" s="83"/>
      <c r="AZ259" s="79"/>
      <c r="BA259" s="80"/>
      <c r="BB259" s="71"/>
      <c r="BC259" s="54"/>
      <c r="BD259" s="41">
        <v>3</v>
      </c>
      <c r="BE259" s="52">
        <v>31</v>
      </c>
      <c r="BF259" s="62">
        <v>3131</v>
      </c>
      <c r="BG259" s="278" t="s">
        <v>50</v>
      </c>
    </row>
    <row r="260" spans="1:59" s="63" customFormat="1" ht="12.75" x14ac:dyDescent="0.2">
      <c r="A260" s="196">
        <v>3</v>
      </c>
      <c r="B260" s="197" t="s">
        <v>108</v>
      </c>
      <c r="C260" s="208">
        <v>31</v>
      </c>
      <c r="D260" s="209" t="s">
        <v>109</v>
      </c>
      <c r="E260" s="210">
        <v>3131</v>
      </c>
      <c r="F260" s="211" t="s">
        <v>172</v>
      </c>
      <c r="G260" s="231" t="s">
        <v>1190</v>
      </c>
      <c r="H260" s="85" t="s">
        <v>51</v>
      </c>
      <c r="I260" s="223"/>
      <c r="J260" s="223"/>
      <c r="K260" s="223"/>
      <c r="L260" s="223"/>
      <c r="M260" s="223"/>
      <c r="N260" s="248">
        <f>SUM(N261:N262)</f>
        <v>2</v>
      </c>
      <c r="O260" s="293">
        <f>SUM(O261:O262)</f>
        <v>1</v>
      </c>
      <c r="P260" s="292"/>
      <c r="Q260" s="87"/>
      <c r="R260" s="87"/>
      <c r="S260" s="87"/>
      <c r="T260" s="87"/>
      <c r="U260" s="87"/>
      <c r="V260" s="87"/>
      <c r="W260" s="87"/>
      <c r="X260" s="87"/>
      <c r="Y260" s="88"/>
      <c r="Z260" s="119">
        <f>SUM(Z261:Z262)</f>
        <v>2550</v>
      </c>
      <c r="AA260" s="88"/>
      <c r="AB260" s="87"/>
      <c r="AC260" s="87"/>
      <c r="AD260" s="87"/>
      <c r="AE260" s="87"/>
      <c r="AF260" s="87"/>
      <c r="AG260" s="87"/>
      <c r="AH260" s="87"/>
      <c r="AI260" s="87"/>
      <c r="AJ260" s="88"/>
      <c r="AK260" s="119">
        <f>SUM(AK261:AK262)</f>
        <v>0</v>
      </c>
      <c r="AL260" s="88"/>
      <c r="AM260" s="87"/>
      <c r="AN260" s="87"/>
      <c r="AO260" s="87"/>
      <c r="AP260" s="87"/>
      <c r="AQ260" s="87"/>
      <c r="AR260" s="87"/>
      <c r="AS260" s="87"/>
      <c r="AT260" s="87"/>
      <c r="AU260" s="87"/>
      <c r="AV260" s="87"/>
      <c r="AW260" s="112"/>
      <c r="AX260" s="119">
        <f>SUM(AX261:AX262)</f>
        <v>1300</v>
      </c>
      <c r="AY260" s="88"/>
      <c r="AZ260" s="79"/>
      <c r="BA260" s="80"/>
      <c r="BB260" s="71"/>
      <c r="BC260" s="54"/>
      <c r="BD260" s="41">
        <v>3</v>
      </c>
      <c r="BE260" s="52">
        <v>31</v>
      </c>
      <c r="BF260" s="62">
        <v>3131</v>
      </c>
      <c r="BG260" s="279" t="s">
        <v>51</v>
      </c>
    </row>
    <row r="261" spans="1:59" s="63" customFormat="1" ht="12.75" x14ac:dyDescent="0.2">
      <c r="A261" s="196">
        <v>3</v>
      </c>
      <c r="B261" s="197" t="s">
        <v>108</v>
      </c>
      <c r="C261" s="208">
        <v>31</v>
      </c>
      <c r="D261" s="209" t="s">
        <v>109</v>
      </c>
      <c r="E261" s="210">
        <v>3131</v>
      </c>
      <c r="F261" s="211" t="s">
        <v>172</v>
      </c>
      <c r="G261" s="231" t="s">
        <v>1190</v>
      </c>
      <c r="H261" s="89" t="s">
        <v>52</v>
      </c>
      <c r="I261" s="90" t="s">
        <v>1223</v>
      </c>
      <c r="J261" s="90" t="s">
        <v>1226</v>
      </c>
      <c r="K261" s="90" t="s">
        <v>64</v>
      </c>
      <c r="L261" s="90" t="s">
        <v>1224</v>
      </c>
      <c r="M261" s="91" t="s">
        <v>1225</v>
      </c>
      <c r="N261" s="312">
        <v>1</v>
      </c>
      <c r="O261" s="313">
        <f>N261/N$260</f>
        <v>0.5</v>
      </c>
      <c r="P261" s="104">
        <v>1</v>
      </c>
      <c r="Q261" s="92"/>
      <c r="R261" s="92"/>
      <c r="S261" s="92"/>
      <c r="T261" s="92"/>
      <c r="U261" s="92"/>
      <c r="V261" s="92"/>
      <c r="W261" s="92"/>
      <c r="X261" s="109">
        <f t="shared" ref="X261:X262" si="36">P261*P$7+Q261*Q$7+R261*R$7+S261*S$7+T261*T$7+U261*U$7+V261*V$7+W261*W$7</f>
        <v>100</v>
      </c>
      <c r="Y261" s="83"/>
      <c r="Z261" s="110">
        <f t="shared" ref="Z261:Z262" si="37">X261*$O261</f>
        <v>50</v>
      </c>
      <c r="AA261" s="111"/>
      <c r="AB261" s="92"/>
      <c r="AC261" s="92"/>
      <c r="AD261" s="92"/>
      <c r="AE261" s="92"/>
      <c r="AF261" s="92"/>
      <c r="AG261" s="92"/>
      <c r="AH261" s="92"/>
      <c r="AI261" s="109">
        <f t="shared" ref="AI261:AI262" si="38">AB261*AB$7+AC261*AC$7+AD261*AD$7+AE261*AE$7+AF261*AF$7+AG261*AG$7+AH261*AH$7</f>
        <v>0</v>
      </c>
      <c r="AJ261" s="83"/>
      <c r="AK261" s="110">
        <f t="shared" ref="AK261:AK262" si="39">AI261*$O261</f>
        <v>0</v>
      </c>
      <c r="AL261" s="111"/>
      <c r="AM261" s="92"/>
      <c r="AN261" s="92"/>
      <c r="AO261" s="92"/>
      <c r="AP261" s="92"/>
      <c r="AQ261" s="92"/>
      <c r="AR261" s="92"/>
      <c r="AS261" s="92"/>
      <c r="AT261" s="92">
        <v>1</v>
      </c>
      <c r="AU261" s="92"/>
      <c r="AV261" s="109">
        <f t="shared" ref="AV261:AV262" si="40">AM261*AM$7+AN261*AN$7+AO261*AO$7+AP261*AP$7+AQ261*AQ$7+AR261*AR$7+AS261*AS$7+AT261*AT$7+AU261*AU$7</f>
        <v>2500</v>
      </c>
      <c r="AW261" s="75"/>
      <c r="AX261" s="110">
        <f t="shared" ref="AX261:AX262" si="41">AV261*$O261</f>
        <v>1250</v>
      </c>
      <c r="AY261" s="111"/>
      <c r="AZ261" s="93"/>
      <c r="BA261" s="94" t="s">
        <v>131</v>
      </c>
      <c r="BB261" s="71"/>
      <c r="BC261" s="54"/>
      <c r="BD261" s="41">
        <v>3</v>
      </c>
      <c r="BE261" s="52">
        <v>31</v>
      </c>
      <c r="BF261" s="62">
        <v>3131</v>
      </c>
      <c r="BG261" s="280" t="s">
        <v>52</v>
      </c>
    </row>
    <row r="262" spans="1:59" s="63" customFormat="1" ht="12.75" x14ac:dyDescent="0.2">
      <c r="A262" s="196">
        <v>3</v>
      </c>
      <c r="B262" s="197" t="s">
        <v>108</v>
      </c>
      <c r="C262" s="208">
        <v>31</v>
      </c>
      <c r="D262" s="209" t="s">
        <v>109</v>
      </c>
      <c r="E262" s="210">
        <v>3131</v>
      </c>
      <c r="F262" s="211" t="s">
        <v>172</v>
      </c>
      <c r="G262" s="231" t="s">
        <v>1190</v>
      </c>
      <c r="H262" s="89"/>
      <c r="I262" s="90" t="s">
        <v>1228</v>
      </c>
      <c r="J262" s="90" t="s">
        <v>1227</v>
      </c>
      <c r="K262" s="90" t="s">
        <v>90</v>
      </c>
      <c r="L262" s="90" t="s">
        <v>618</v>
      </c>
      <c r="M262" s="91" t="s">
        <v>1225</v>
      </c>
      <c r="N262" s="312">
        <v>1</v>
      </c>
      <c r="O262" s="313">
        <f>N262/N$260</f>
        <v>0.5</v>
      </c>
      <c r="P262" s="104"/>
      <c r="Q262" s="92"/>
      <c r="R262" s="92"/>
      <c r="S262" s="92"/>
      <c r="T262" s="92"/>
      <c r="U262" s="92">
        <v>1</v>
      </c>
      <c r="V262" s="92"/>
      <c r="W262" s="92"/>
      <c r="X262" s="109">
        <f t="shared" si="36"/>
        <v>5000</v>
      </c>
      <c r="Y262" s="83"/>
      <c r="Z262" s="110">
        <f t="shared" si="37"/>
        <v>2500</v>
      </c>
      <c r="AA262" s="111"/>
      <c r="AB262" s="92"/>
      <c r="AC262" s="92"/>
      <c r="AD262" s="92"/>
      <c r="AE262" s="92"/>
      <c r="AF262" s="92"/>
      <c r="AG262" s="92"/>
      <c r="AH262" s="92"/>
      <c r="AI262" s="109">
        <f t="shared" si="38"/>
        <v>0</v>
      </c>
      <c r="AJ262" s="83"/>
      <c r="AK262" s="110">
        <f t="shared" si="39"/>
        <v>0</v>
      </c>
      <c r="AL262" s="111"/>
      <c r="AM262" s="92"/>
      <c r="AN262" s="92"/>
      <c r="AO262" s="92"/>
      <c r="AP262" s="92">
        <v>1</v>
      </c>
      <c r="AQ262" s="92"/>
      <c r="AR262" s="92"/>
      <c r="AS262" s="92"/>
      <c r="AT262" s="92"/>
      <c r="AU262" s="92"/>
      <c r="AV262" s="109">
        <f t="shared" si="40"/>
        <v>100</v>
      </c>
      <c r="AW262" s="75"/>
      <c r="AX262" s="110">
        <f t="shared" si="41"/>
        <v>50</v>
      </c>
      <c r="AY262" s="111"/>
      <c r="AZ262" s="93"/>
      <c r="BA262" s="94" t="s">
        <v>1229</v>
      </c>
      <c r="BB262" s="71"/>
      <c r="BC262" s="54"/>
      <c r="BD262" s="41">
        <v>3</v>
      </c>
      <c r="BE262" s="52">
        <v>31</v>
      </c>
      <c r="BF262" s="62">
        <v>3131</v>
      </c>
      <c r="BG262" s="280"/>
    </row>
    <row r="263" spans="1:59" s="63" customFormat="1" ht="12.75" x14ac:dyDescent="0.2">
      <c r="A263" s="196">
        <v>3</v>
      </c>
      <c r="B263" s="197" t="s">
        <v>108</v>
      </c>
      <c r="C263" s="208">
        <v>31</v>
      </c>
      <c r="D263" s="209" t="s">
        <v>109</v>
      </c>
      <c r="E263" s="210">
        <v>3131</v>
      </c>
      <c r="F263" s="211" t="s">
        <v>172</v>
      </c>
      <c r="G263" s="231" t="s">
        <v>1190</v>
      </c>
      <c r="H263" s="65"/>
      <c r="I263" s="222"/>
      <c r="J263" s="66"/>
      <c r="K263" s="66"/>
      <c r="L263" s="66"/>
      <c r="M263" s="64"/>
      <c r="N263" s="304"/>
      <c r="O263" s="305"/>
      <c r="P263" s="127"/>
      <c r="Q263" s="67"/>
      <c r="R263" s="67"/>
      <c r="S263" s="67"/>
      <c r="T263" s="67"/>
      <c r="U263" s="67"/>
      <c r="V263" s="67"/>
      <c r="W263" s="67"/>
      <c r="X263" s="67"/>
      <c r="Y263" s="68"/>
      <c r="Z263" s="68"/>
      <c r="AA263" s="68"/>
      <c r="AB263" s="67"/>
      <c r="AC263" s="67"/>
      <c r="AD263" s="67"/>
      <c r="AE263" s="67"/>
      <c r="AF263" s="67"/>
      <c r="AG263" s="67"/>
      <c r="AH263" s="67"/>
      <c r="AI263" s="67"/>
      <c r="AJ263" s="68"/>
      <c r="AK263" s="68"/>
      <c r="AL263" s="68"/>
      <c r="AM263" s="67"/>
      <c r="AN263" s="67"/>
      <c r="AO263" s="67"/>
      <c r="AP263" s="67"/>
      <c r="AQ263" s="67"/>
      <c r="AR263" s="67"/>
      <c r="AS263" s="67"/>
      <c r="AT263" s="67"/>
      <c r="AU263" s="67"/>
      <c r="AV263" s="67"/>
      <c r="AW263" s="67"/>
      <c r="AX263" s="68"/>
      <c r="AY263" s="68"/>
      <c r="AZ263" s="69"/>
      <c r="BA263" s="70"/>
      <c r="BB263" s="71"/>
      <c r="BC263" s="54"/>
      <c r="BD263" s="41">
        <v>3</v>
      </c>
      <c r="BE263" s="52">
        <v>31</v>
      </c>
      <c r="BF263" s="62">
        <v>3131</v>
      </c>
      <c r="BG263" s="274"/>
    </row>
    <row r="264" spans="1:59" s="63" customFormat="1" ht="12.75" x14ac:dyDescent="0.2">
      <c r="A264" s="196"/>
      <c r="B264" s="197"/>
      <c r="C264" s="208"/>
      <c r="D264" s="209" t="s">
        <v>109</v>
      </c>
      <c r="E264" s="210">
        <v>3132</v>
      </c>
      <c r="F264" s="211" t="s">
        <v>172</v>
      </c>
      <c r="G264" s="230"/>
      <c r="H264" s="56"/>
      <c r="I264" s="221"/>
      <c r="J264" s="57"/>
      <c r="K264" s="57"/>
      <c r="L264" s="57"/>
      <c r="M264" s="55"/>
      <c r="N264" s="303"/>
      <c r="O264" s="245"/>
      <c r="P264" s="122"/>
      <c r="Q264" s="58"/>
      <c r="R264" s="58"/>
      <c r="S264" s="58"/>
      <c r="T264" s="58"/>
      <c r="U264" s="58"/>
      <c r="V264" s="58"/>
      <c r="W264" s="58"/>
      <c r="X264" s="58"/>
      <c r="Y264" s="59"/>
      <c r="Z264" s="59"/>
      <c r="AA264" s="59"/>
      <c r="AB264" s="58"/>
      <c r="AC264" s="58"/>
      <c r="AD264" s="58"/>
      <c r="AE264" s="58"/>
      <c r="AF264" s="58"/>
      <c r="AG264" s="58"/>
      <c r="AH264" s="58"/>
      <c r="AI264" s="58"/>
      <c r="AJ264" s="59"/>
      <c r="AK264" s="59"/>
      <c r="AL264" s="59"/>
      <c r="AM264" s="58"/>
      <c r="AN264" s="58"/>
      <c r="AO264" s="58"/>
      <c r="AP264" s="58"/>
      <c r="AQ264" s="58"/>
      <c r="AR264" s="58"/>
      <c r="AS264" s="58"/>
      <c r="AT264" s="58"/>
      <c r="AU264" s="58"/>
      <c r="AV264" s="58"/>
      <c r="AW264" s="58"/>
      <c r="AX264" s="59"/>
      <c r="AY264" s="59"/>
      <c r="AZ264" s="60"/>
      <c r="BA264" s="61"/>
      <c r="BB264" s="54"/>
      <c r="BC264" s="54"/>
      <c r="BD264" s="41">
        <v>3</v>
      </c>
      <c r="BE264" s="52">
        <v>31</v>
      </c>
      <c r="BF264" s="62">
        <v>3131</v>
      </c>
      <c r="BG264" s="274"/>
    </row>
    <row r="265" spans="1:59" s="63" customFormat="1" ht="12.75" x14ac:dyDescent="0.2">
      <c r="A265" s="196">
        <v>3</v>
      </c>
      <c r="B265" s="197" t="s">
        <v>108</v>
      </c>
      <c r="C265" s="208">
        <v>31</v>
      </c>
      <c r="D265" s="209" t="s">
        <v>109</v>
      </c>
      <c r="E265" s="210">
        <v>3131</v>
      </c>
      <c r="F265" s="211" t="s">
        <v>172</v>
      </c>
      <c r="G265" s="231"/>
      <c r="H265" s="65"/>
      <c r="I265" s="222"/>
      <c r="J265" s="66"/>
      <c r="K265" s="66"/>
      <c r="L265" s="66"/>
      <c r="M265" s="64"/>
      <c r="N265" s="304"/>
      <c r="O265" s="305"/>
      <c r="P265" s="127"/>
      <c r="Q265" s="67"/>
      <c r="R265" s="67"/>
      <c r="S265" s="67"/>
      <c r="T265" s="67"/>
      <c r="U265" s="67"/>
      <c r="V265" s="67"/>
      <c r="W265" s="67"/>
      <c r="X265" s="67"/>
      <c r="Y265" s="68"/>
      <c r="Z265" s="68"/>
      <c r="AA265" s="68"/>
      <c r="AB265" s="67"/>
      <c r="AC265" s="67"/>
      <c r="AD265" s="67"/>
      <c r="AE265" s="67"/>
      <c r="AF265" s="67"/>
      <c r="AG265" s="67"/>
      <c r="AH265" s="67"/>
      <c r="AI265" s="67"/>
      <c r="AJ265" s="68"/>
      <c r="AK265" s="68"/>
      <c r="AL265" s="68"/>
      <c r="AM265" s="67"/>
      <c r="AN265" s="67"/>
      <c r="AO265" s="67"/>
      <c r="AP265" s="67"/>
      <c r="AQ265" s="67"/>
      <c r="AR265" s="67"/>
      <c r="AS265" s="67"/>
      <c r="AT265" s="67"/>
      <c r="AU265" s="67"/>
      <c r="AV265" s="67"/>
      <c r="AW265" s="67"/>
      <c r="AX265" s="68"/>
      <c r="AY265" s="68"/>
      <c r="AZ265" s="69"/>
      <c r="BA265" s="70"/>
      <c r="BB265" s="71"/>
      <c r="BC265" s="54"/>
      <c r="BD265" s="41">
        <v>3</v>
      </c>
      <c r="BE265" s="52">
        <v>31</v>
      </c>
      <c r="BF265" s="62">
        <v>3131</v>
      </c>
      <c r="BG265" s="274"/>
    </row>
    <row r="266" spans="1:59" s="63" customFormat="1" ht="12.75" x14ac:dyDescent="0.2">
      <c r="A266" s="196">
        <v>3</v>
      </c>
      <c r="B266" s="197" t="s">
        <v>108</v>
      </c>
      <c r="C266" s="208">
        <v>31</v>
      </c>
      <c r="D266" s="209" t="s">
        <v>109</v>
      </c>
      <c r="E266" s="210">
        <v>3131</v>
      </c>
      <c r="F266" s="211" t="s">
        <v>172</v>
      </c>
      <c r="G266" s="231" t="s">
        <v>53</v>
      </c>
      <c r="H266" s="72" t="s">
        <v>1233</v>
      </c>
      <c r="I266" s="223" t="s">
        <v>1183</v>
      </c>
      <c r="J266" s="73"/>
      <c r="K266" s="73"/>
      <c r="L266" s="73"/>
      <c r="M266" s="74"/>
      <c r="N266" s="247"/>
      <c r="O266" s="306"/>
      <c r="P266" s="105"/>
      <c r="Q266" s="75"/>
      <c r="R266" s="75"/>
      <c r="S266" s="75"/>
      <c r="T266" s="75"/>
      <c r="U266" s="75"/>
      <c r="V266" s="75"/>
      <c r="W266" s="75"/>
      <c r="X266" s="75"/>
      <c r="Y266" s="76" t="s">
        <v>1241</v>
      </c>
      <c r="Z266" s="77" t="s">
        <v>1241</v>
      </c>
      <c r="AA266" s="78">
        <f>AA$126</f>
        <v>1000</v>
      </c>
      <c r="AB266" s="75"/>
      <c r="AC266" s="75"/>
      <c r="AD266" s="75"/>
      <c r="AE266" s="75"/>
      <c r="AF266" s="75"/>
      <c r="AG266" s="75"/>
      <c r="AH266" s="75"/>
      <c r="AI266" s="75"/>
      <c r="AJ266" s="76" t="s">
        <v>1241</v>
      </c>
      <c r="AK266" s="77" t="s">
        <v>1241</v>
      </c>
      <c r="AL266" s="78">
        <f>AL$126</f>
        <v>0</v>
      </c>
      <c r="AM266" s="75"/>
      <c r="AN266" s="75"/>
      <c r="AO266" s="75"/>
      <c r="AP266" s="75"/>
      <c r="AQ266" s="75"/>
      <c r="AR266" s="75"/>
      <c r="AS266" s="75"/>
      <c r="AT266" s="75"/>
      <c r="AU266" s="75"/>
      <c r="AV266" s="75"/>
      <c r="AW266" s="76" t="s">
        <v>1241</v>
      </c>
      <c r="AX266" s="77" t="s">
        <v>1241</v>
      </c>
      <c r="AY266" s="78">
        <f>AY$126</f>
        <v>1000</v>
      </c>
      <c r="AZ266" s="79"/>
      <c r="BA266" s="80" t="str">
        <f>I266</f>
        <v>&gt; see 3112, Reinforcement for in situ concrete</v>
      </c>
      <c r="BB266" s="71"/>
      <c r="BC266" s="54"/>
      <c r="BD266" s="41">
        <v>3</v>
      </c>
      <c r="BE266" s="52">
        <v>31</v>
      </c>
      <c r="BF266" s="62">
        <v>3131</v>
      </c>
      <c r="BG266" s="276" t="s">
        <v>47</v>
      </c>
    </row>
    <row r="267" spans="1:59" s="63" customFormat="1" ht="12.75" x14ac:dyDescent="0.2">
      <c r="A267" s="196">
        <v>3</v>
      </c>
      <c r="B267" s="197" t="s">
        <v>108</v>
      </c>
      <c r="C267" s="208">
        <v>31</v>
      </c>
      <c r="D267" s="209" t="s">
        <v>109</v>
      </c>
      <c r="E267" s="210">
        <v>3131</v>
      </c>
      <c r="F267" s="211" t="s">
        <v>172</v>
      </c>
      <c r="G267" s="231"/>
      <c r="H267" s="65"/>
      <c r="I267" s="222"/>
      <c r="J267" s="66"/>
      <c r="K267" s="66"/>
      <c r="L267" s="66"/>
      <c r="M267" s="64"/>
      <c r="N267" s="304"/>
      <c r="O267" s="305"/>
      <c r="P267" s="127"/>
      <c r="Q267" s="67"/>
      <c r="R267" s="67"/>
      <c r="S267" s="67"/>
      <c r="T267" s="67"/>
      <c r="U267" s="67"/>
      <c r="V267" s="67"/>
      <c r="W267" s="67"/>
      <c r="X267" s="67"/>
      <c r="Y267" s="68"/>
      <c r="Z267" s="68"/>
      <c r="AA267" s="68"/>
      <c r="AB267" s="67"/>
      <c r="AC267" s="67"/>
      <c r="AD267" s="67"/>
      <c r="AE267" s="67"/>
      <c r="AF267" s="67"/>
      <c r="AG267" s="67"/>
      <c r="AH267" s="67"/>
      <c r="AI267" s="67"/>
      <c r="AJ267" s="68"/>
      <c r="AK267" s="68"/>
      <c r="AL267" s="68"/>
      <c r="AM267" s="67"/>
      <c r="AN267" s="67"/>
      <c r="AO267" s="67"/>
      <c r="AP267" s="67"/>
      <c r="AQ267" s="67"/>
      <c r="AR267" s="67"/>
      <c r="AS267" s="67"/>
      <c r="AT267" s="67"/>
      <c r="AU267" s="67"/>
      <c r="AV267" s="67"/>
      <c r="AW267" s="67"/>
      <c r="AX267" s="68"/>
      <c r="AY267" s="68"/>
      <c r="AZ267" s="69"/>
      <c r="BA267" s="70"/>
      <c r="BB267" s="71"/>
      <c r="BC267" s="54"/>
      <c r="BD267" s="41">
        <v>3</v>
      </c>
      <c r="BE267" s="52">
        <v>31</v>
      </c>
      <c r="BF267" s="62">
        <v>3131</v>
      </c>
      <c r="BG267" s="275"/>
    </row>
    <row r="268" spans="1:59" s="63" customFormat="1" ht="12.75" x14ac:dyDescent="0.2">
      <c r="A268" s="196">
        <v>3</v>
      </c>
      <c r="B268" s="197" t="s">
        <v>108</v>
      </c>
      <c r="C268" s="208">
        <v>31</v>
      </c>
      <c r="D268" s="209" t="s">
        <v>109</v>
      </c>
      <c r="E268" s="210">
        <v>3131</v>
      </c>
      <c r="F268" s="211" t="s">
        <v>172</v>
      </c>
      <c r="G268" s="230"/>
      <c r="H268" s="56"/>
      <c r="I268" s="221"/>
      <c r="J268" s="57"/>
      <c r="K268" s="57"/>
      <c r="L268" s="57"/>
      <c r="M268" s="55"/>
      <c r="N268" s="303"/>
      <c r="O268" s="245"/>
      <c r="P268" s="122"/>
      <c r="Q268" s="122"/>
      <c r="R268" s="122"/>
      <c r="S268" s="122"/>
      <c r="T268" s="122"/>
      <c r="U268" s="122"/>
      <c r="V268" s="122"/>
      <c r="W268" s="122"/>
      <c r="X268" s="122"/>
      <c r="Y268" s="59"/>
      <c r="Z268" s="123"/>
      <c r="AA268" s="123"/>
      <c r="AB268" s="122"/>
      <c r="AC268" s="122"/>
      <c r="AD268" s="122"/>
      <c r="AE268" s="122"/>
      <c r="AF268" s="122"/>
      <c r="AG268" s="122"/>
      <c r="AH268" s="122"/>
      <c r="AI268" s="122"/>
      <c r="AJ268" s="59"/>
      <c r="AK268" s="123"/>
      <c r="AL268" s="123"/>
      <c r="AM268" s="122"/>
      <c r="AN268" s="122"/>
      <c r="AO268" s="122"/>
      <c r="AP268" s="122"/>
      <c r="AQ268" s="122"/>
      <c r="AR268" s="122"/>
      <c r="AS268" s="122"/>
      <c r="AT268" s="122"/>
      <c r="AU268" s="122"/>
      <c r="AV268" s="122"/>
      <c r="AW268" s="58"/>
      <c r="AX268" s="123"/>
      <c r="AY268" s="59"/>
      <c r="AZ268" s="60"/>
      <c r="BA268" s="61"/>
      <c r="BB268" s="54"/>
      <c r="BC268" s="54"/>
      <c r="BD268" s="41">
        <v>3</v>
      </c>
      <c r="BE268" s="52">
        <v>31</v>
      </c>
      <c r="BF268" s="62">
        <v>3131</v>
      </c>
      <c r="BG268" s="274"/>
    </row>
    <row r="269" spans="1:59" s="63" customFormat="1" ht="12.75" x14ac:dyDescent="0.2">
      <c r="A269" s="196">
        <v>3</v>
      </c>
      <c r="B269" s="197" t="s">
        <v>108</v>
      </c>
      <c r="C269" s="208">
        <v>31</v>
      </c>
      <c r="D269" s="209" t="s">
        <v>109</v>
      </c>
      <c r="E269" s="212">
        <v>3132</v>
      </c>
      <c r="F269" s="213" t="s">
        <v>211</v>
      </c>
      <c r="G269" s="232"/>
      <c r="H269" s="97"/>
      <c r="I269" s="224"/>
      <c r="J269" s="98"/>
      <c r="K269" s="98"/>
      <c r="L269" s="98"/>
      <c r="M269" s="96"/>
      <c r="N269" s="307"/>
      <c r="O269" s="246"/>
      <c r="P269" s="124"/>
      <c r="Q269" s="124"/>
      <c r="R269" s="124"/>
      <c r="S269" s="124"/>
      <c r="T269" s="124"/>
      <c r="U269" s="124"/>
      <c r="V269" s="124"/>
      <c r="W269" s="124"/>
      <c r="X269" s="124"/>
      <c r="Y269" s="100"/>
      <c r="Z269" s="125"/>
      <c r="AA269" s="125"/>
      <c r="AB269" s="124"/>
      <c r="AC269" s="124"/>
      <c r="AD269" s="124"/>
      <c r="AE269" s="124"/>
      <c r="AF269" s="124"/>
      <c r="AG269" s="124"/>
      <c r="AH269" s="124"/>
      <c r="AI269" s="124"/>
      <c r="AJ269" s="100"/>
      <c r="AK269" s="125"/>
      <c r="AL269" s="125"/>
      <c r="AM269" s="124"/>
      <c r="AN269" s="124"/>
      <c r="AO269" s="124"/>
      <c r="AP269" s="124"/>
      <c r="AQ269" s="124"/>
      <c r="AR269" s="124"/>
      <c r="AS269" s="124"/>
      <c r="AT269" s="124"/>
      <c r="AU269" s="124"/>
      <c r="AV269" s="124"/>
      <c r="AW269" s="99"/>
      <c r="AX269" s="125"/>
      <c r="AY269" s="100"/>
      <c r="AZ269" s="101"/>
      <c r="BA269" s="102"/>
      <c r="BB269" s="95"/>
      <c r="BC269" s="95"/>
      <c r="BD269" s="41">
        <v>3</v>
      </c>
      <c r="BE269" s="52">
        <v>31</v>
      </c>
      <c r="BF269" s="103">
        <v>3132</v>
      </c>
      <c r="BG269" s="277"/>
    </row>
    <row r="270" spans="1:59" s="63" customFormat="1" ht="12.75" x14ac:dyDescent="0.2">
      <c r="A270" s="196">
        <v>3</v>
      </c>
      <c r="B270" s="197" t="s">
        <v>108</v>
      </c>
      <c r="C270" s="208">
        <v>31</v>
      </c>
      <c r="D270" s="209" t="s">
        <v>109</v>
      </c>
      <c r="E270" s="212">
        <v>3132</v>
      </c>
      <c r="F270" s="213" t="s">
        <v>211</v>
      </c>
      <c r="G270" s="232"/>
      <c r="H270" s="97"/>
      <c r="I270" s="224"/>
      <c r="J270" s="98"/>
      <c r="K270" s="98"/>
      <c r="L270" s="98"/>
      <c r="M270" s="96"/>
      <c r="N270" s="307"/>
      <c r="O270" s="246"/>
      <c r="P270" s="124"/>
      <c r="Q270" s="99"/>
      <c r="R270" s="99"/>
      <c r="S270" s="99"/>
      <c r="T270" s="99"/>
      <c r="U270" s="99"/>
      <c r="V270" s="99"/>
      <c r="W270" s="99"/>
      <c r="X270" s="99"/>
      <c r="Y270" s="100"/>
      <c r="Z270" s="100"/>
      <c r="AA270" s="100"/>
      <c r="AB270" s="99"/>
      <c r="AC270" s="99"/>
      <c r="AD270" s="99"/>
      <c r="AE270" s="99"/>
      <c r="AF270" s="99"/>
      <c r="AG270" s="99"/>
      <c r="AH270" s="99"/>
      <c r="AI270" s="99"/>
      <c r="AJ270" s="100"/>
      <c r="AK270" s="100"/>
      <c r="AL270" s="100"/>
      <c r="AM270" s="99"/>
      <c r="AN270" s="99"/>
      <c r="AO270" s="99"/>
      <c r="AP270" s="99"/>
      <c r="AQ270" s="99"/>
      <c r="AR270" s="99"/>
      <c r="AS270" s="99"/>
      <c r="AT270" s="99"/>
      <c r="AU270" s="99"/>
      <c r="AV270" s="99"/>
      <c r="AW270" s="99"/>
      <c r="AX270" s="100"/>
      <c r="AY270" s="100"/>
      <c r="AZ270" s="101"/>
      <c r="BA270" s="102"/>
      <c r="BB270" s="95"/>
      <c r="BC270" s="95"/>
      <c r="BD270" s="41">
        <v>3</v>
      </c>
      <c r="BE270" s="52">
        <v>31</v>
      </c>
      <c r="BF270" s="103">
        <v>3132</v>
      </c>
      <c r="BG270" s="277"/>
    </row>
    <row r="271" spans="1:59" s="63" customFormat="1" ht="12.75" x14ac:dyDescent="0.2">
      <c r="A271" s="196">
        <v>3</v>
      </c>
      <c r="B271" s="197" t="s">
        <v>108</v>
      </c>
      <c r="C271" s="208">
        <v>31</v>
      </c>
      <c r="D271" s="209" t="s">
        <v>109</v>
      </c>
      <c r="E271" s="212">
        <v>3132</v>
      </c>
      <c r="F271" s="213" t="s">
        <v>211</v>
      </c>
      <c r="G271" s="231"/>
      <c r="H271" s="65"/>
      <c r="I271" s="222"/>
      <c r="J271" s="66"/>
      <c r="K271" s="66"/>
      <c r="L271" s="66"/>
      <c r="M271" s="64"/>
      <c r="N271" s="304"/>
      <c r="O271" s="305"/>
      <c r="P271" s="127"/>
      <c r="Q271" s="67"/>
      <c r="R271" s="67"/>
      <c r="S271" s="67"/>
      <c r="T271" s="67"/>
      <c r="U271" s="67"/>
      <c r="V271" s="67"/>
      <c r="W271" s="67"/>
      <c r="X271" s="67"/>
      <c r="Y271" s="68"/>
      <c r="Z271" s="68"/>
      <c r="AA271" s="68"/>
      <c r="AB271" s="67"/>
      <c r="AC271" s="67"/>
      <c r="AD271" s="67"/>
      <c r="AE271" s="67"/>
      <c r="AF271" s="67"/>
      <c r="AG271" s="67"/>
      <c r="AH271" s="67"/>
      <c r="AI271" s="67"/>
      <c r="AJ271" s="68"/>
      <c r="AK271" s="68"/>
      <c r="AL271" s="68"/>
      <c r="AM271" s="67"/>
      <c r="AN271" s="67"/>
      <c r="AO271" s="67"/>
      <c r="AP271" s="67"/>
      <c r="AQ271" s="67"/>
      <c r="AR271" s="67"/>
      <c r="AS271" s="67"/>
      <c r="AT271" s="67"/>
      <c r="AU271" s="67"/>
      <c r="AV271" s="67"/>
      <c r="AW271" s="67"/>
      <c r="AX271" s="68"/>
      <c r="AY271" s="68"/>
      <c r="AZ271" s="69"/>
      <c r="BA271" s="70"/>
      <c r="BB271" s="71"/>
      <c r="BC271" s="95"/>
      <c r="BD271" s="41">
        <v>3</v>
      </c>
      <c r="BE271" s="52">
        <v>31</v>
      </c>
      <c r="BF271" s="103">
        <v>3132</v>
      </c>
      <c r="BG271" s="275"/>
    </row>
    <row r="272" spans="1:59" s="63" customFormat="1" ht="12.75" x14ac:dyDescent="0.2">
      <c r="A272" s="196">
        <v>3</v>
      </c>
      <c r="B272" s="197" t="s">
        <v>108</v>
      </c>
      <c r="C272" s="208">
        <v>31</v>
      </c>
      <c r="D272" s="209" t="s">
        <v>109</v>
      </c>
      <c r="E272" s="212">
        <v>3132</v>
      </c>
      <c r="F272" s="213" t="s">
        <v>211</v>
      </c>
      <c r="G272" s="231" t="s">
        <v>56</v>
      </c>
      <c r="H272" s="72" t="s">
        <v>1233</v>
      </c>
      <c r="I272" s="223" t="s">
        <v>1163</v>
      </c>
      <c r="J272" s="73"/>
      <c r="K272" s="73"/>
      <c r="L272" s="73"/>
      <c r="M272" s="74"/>
      <c r="N272" s="247"/>
      <c r="O272" s="306"/>
      <c r="P272" s="105"/>
      <c r="Q272" s="75"/>
      <c r="R272" s="75"/>
      <c r="S272" s="75"/>
      <c r="T272" s="75"/>
      <c r="U272" s="75"/>
      <c r="V272" s="75"/>
      <c r="W272" s="75"/>
      <c r="X272" s="75"/>
      <c r="Y272" s="76" t="s">
        <v>1241</v>
      </c>
      <c r="Z272" s="77" t="s">
        <v>1241</v>
      </c>
      <c r="AA272" s="78">
        <f>AA$221</f>
        <v>0</v>
      </c>
      <c r="AB272" s="75"/>
      <c r="AC272" s="75"/>
      <c r="AD272" s="75"/>
      <c r="AE272" s="75"/>
      <c r="AF272" s="75"/>
      <c r="AG272" s="75"/>
      <c r="AH272" s="75"/>
      <c r="AI272" s="75"/>
      <c r="AJ272" s="76" t="s">
        <v>1241</v>
      </c>
      <c r="AK272" s="77" t="s">
        <v>1241</v>
      </c>
      <c r="AL272" s="78">
        <f>AL$221</f>
        <v>0</v>
      </c>
      <c r="AM272" s="75"/>
      <c r="AN272" s="75"/>
      <c r="AO272" s="75"/>
      <c r="AP272" s="75"/>
      <c r="AQ272" s="75"/>
      <c r="AR272" s="75"/>
      <c r="AS272" s="75"/>
      <c r="AT272" s="75"/>
      <c r="AU272" s="75"/>
      <c r="AV272" s="75"/>
      <c r="AW272" s="76" t="s">
        <v>1241</v>
      </c>
      <c r="AX272" s="77" t="s">
        <v>1241</v>
      </c>
      <c r="AY272" s="78">
        <f>AY$221</f>
        <v>50</v>
      </c>
      <c r="AZ272" s="79"/>
      <c r="BA272" s="80" t="str">
        <f>I272</f>
        <v>&gt; see 3131, Precast concrete</v>
      </c>
      <c r="BB272" s="71"/>
      <c r="BC272" s="95"/>
      <c r="BD272" s="41">
        <v>3</v>
      </c>
      <c r="BE272" s="52">
        <v>31</v>
      </c>
      <c r="BF272" s="103">
        <v>3132</v>
      </c>
      <c r="BG272" s="276" t="s">
        <v>47</v>
      </c>
    </row>
    <row r="273" spans="1:59" s="63" customFormat="1" ht="12.75" x14ac:dyDescent="0.2">
      <c r="A273" s="196">
        <v>3</v>
      </c>
      <c r="B273" s="197" t="s">
        <v>108</v>
      </c>
      <c r="C273" s="208">
        <v>31</v>
      </c>
      <c r="D273" s="209" t="s">
        <v>109</v>
      </c>
      <c r="E273" s="212">
        <v>3132</v>
      </c>
      <c r="F273" s="213" t="s">
        <v>211</v>
      </c>
      <c r="G273" s="231"/>
      <c r="H273" s="65"/>
      <c r="I273" s="222"/>
      <c r="J273" s="66"/>
      <c r="K273" s="66"/>
      <c r="L273" s="66"/>
      <c r="M273" s="64"/>
      <c r="N273" s="304"/>
      <c r="O273" s="305"/>
      <c r="P273" s="127"/>
      <c r="Q273" s="67"/>
      <c r="R273" s="67"/>
      <c r="S273" s="67"/>
      <c r="T273" s="67"/>
      <c r="U273" s="67"/>
      <c r="V273" s="67"/>
      <c r="W273" s="67"/>
      <c r="X273" s="67"/>
      <c r="Y273" s="68"/>
      <c r="Z273" s="68"/>
      <c r="AA273" s="68"/>
      <c r="AB273" s="67"/>
      <c r="AC273" s="67"/>
      <c r="AD273" s="67"/>
      <c r="AE273" s="67"/>
      <c r="AF273" s="67"/>
      <c r="AG273" s="67"/>
      <c r="AH273" s="67"/>
      <c r="AI273" s="67"/>
      <c r="AJ273" s="68"/>
      <c r="AK273" s="68"/>
      <c r="AL273" s="68"/>
      <c r="AM273" s="67"/>
      <c r="AN273" s="67"/>
      <c r="AO273" s="67"/>
      <c r="AP273" s="67"/>
      <c r="AQ273" s="67"/>
      <c r="AR273" s="67"/>
      <c r="AS273" s="67"/>
      <c r="AT273" s="67"/>
      <c r="AU273" s="67"/>
      <c r="AV273" s="67"/>
      <c r="AW273" s="67"/>
      <c r="AX273" s="68"/>
      <c r="AY273" s="68"/>
      <c r="AZ273" s="69"/>
      <c r="BA273" s="70"/>
      <c r="BB273" s="71"/>
      <c r="BC273" s="95"/>
      <c r="BD273" s="41">
        <v>3</v>
      </c>
      <c r="BE273" s="52">
        <v>31</v>
      </c>
      <c r="BF273" s="103">
        <v>3132</v>
      </c>
      <c r="BG273" s="275"/>
    </row>
    <row r="274" spans="1:59" s="63" customFormat="1" ht="12.75" x14ac:dyDescent="0.2">
      <c r="A274" s="196">
        <v>3</v>
      </c>
      <c r="B274" s="197" t="s">
        <v>108</v>
      </c>
      <c r="C274" s="208">
        <v>31</v>
      </c>
      <c r="D274" s="209" t="s">
        <v>109</v>
      </c>
      <c r="E274" s="212">
        <v>3132</v>
      </c>
      <c r="F274" s="213" t="s">
        <v>211</v>
      </c>
      <c r="G274" s="232"/>
      <c r="H274" s="97"/>
      <c r="I274" s="224"/>
      <c r="J274" s="98"/>
      <c r="K274" s="98"/>
      <c r="L274" s="98"/>
      <c r="M274" s="96"/>
      <c r="N274" s="307"/>
      <c r="O274" s="246"/>
      <c r="P274" s="124"/>
      <c r="Q274" s="99"/>
      <c r="R274" s="99"/>
      <c r="S274" s="99"/>
      <c r="T274" s="99"/>
      <c r="U274" s="99"/>
      <c r="V274" s="99"/>
      <c r="W274" s="99"/>
      <c r="X274" s="99"/>
      <c r="Y274" s="100"/>
      <c r="Z274" s="100"/>
      <c r="AA274" s="100"/>
      <c r="AB274" s="99"/>
      <c r="AC274" s="99"/>
      <c r="AD274" s="99"/>
      <c r="AE274" s="99"/>
      <c r="AF274" s="99"/>
      <c r="AG274" s="99"/>
      <c r="AH274" s="99"/>
      <c r="AI274" s="99"/>
      <c r="AJ274" s="100"/>
      <c r="AK274" s="100"/>
      <c r="AL274" s="100"/>
      <c r="AM274" s="99"/>
      <c r="AN274" s="99"/>
      <c r="AO274" s="99"/>
      <c r="AP274" s="99"/>
      <c r="AQ274" s="99"/>
      <c r="AR274" s="99"/>
      <c r="AS274" s="99"/>
      <c r="AT274" s="99"/>
      <c r="AU274" s="99"/>
      <c r="AV274" s="99"/>
      <c r="AW274" s="99"/>
      <c r="AX274" s="100"/>
      <c r="AY274" s="100"/>
      <c r="AZ274" s="101"/>
      <c r="BA274" s="102"/>
      <c r="BB274" s="95"/>
      <c r="BC274" s="95"/>
      <c r="BD274" s="41">
        <v>3</v>
      </c>
      <c r="BE274" s="52">
        <v>31</v>
      </c>
      <c r="BF274" s="103">
        <v>3132</v>
      </c>
      <c r="BG274" s="277"/>
    </row>
    <row r="275" spans="1:59" s="63" customFormat="1" ht="12.75" x14ac:dyDescent="0.2">
      <c r="A275" s="196">
        <v>3</v>
      </c>
      <c r="B275" s="197" t="s">
        <v>108</v>
      </c>
      <c r="C275" s="208">
        <v>31</v>
      </c>
      <c r="D275" s="209" t="s">
        <v>109</v>
      </c>
      <c r="E275" s="210">
        <v>3133</v>
      </c>
      <c r="F275" s="211" t="s">
        <v>212</v>
      </c>
      <c r="G275" s="230"/>
      <c r="H275" s="56"/>
      <c r="I275" s="221"/>
      <c r="J275" s="57"/>
      <c r="K275" s="57"/>
      <c r="L275" s="57"/>
      <c r="M275" s="55"/>
      <c r="N275" s="303"/>
      <c r="O275" s="245"/>
      <c r="P275" s="122"/>
      <c r="Q275" s="122"/>
      <c r="R275" s="122"/>
      <c r="S275" s="122"/>
      <c r="T275" s="122"/>
      <c r="U275" s="122"/>
      <c r="V275" s="122"/>
      <c r="W275" s="122"/>
      <c r="X275" s="122"/>
      <c r="Y275" s="59"/>
      <c r="Z275" s="123"/>
      <c r="AA275" s="123"/>
      <c r="AB275" s="122"/>
      <c r="AC275" s="122"/>
      <c r="AD275" s="122"/>
      <c r="AE275" s="122"/>
      <c r="AF275" s="122"/>
      <c r="AG275" s="122"/>
      <c r="AH275" s="122"/>
      <c r="AI275" s="122"/>
      <c r="AJ275" s="59"/>
      <c r="AK275" s="123"/>
      <c r="AL275" s="123"/>
      <c r="AM275" s="122"/>
      <c r="AN275" s="122"/>
      <c r="AO275" s="122"/>
      <c r="AP275" s="122"/>
      <c r="AQ275" s="122"/>
      <c r="AR275" s="122"/>
      <c r="AS275" s="122"/>
      <c r="AT275" s="122"/>
      <c r="AU275" s="122"/>
      <c r="AV275" s="122"/>
      <c r="AW275" s="58"/>
      <c r="AX275" s="123"/>
      <c r="AY275" s="59"/>
      <c r="AZ275" s="60"/>
      <c r="BA275" s="61"/>
      <c r="BB275" s="54"/>
      <c r="BC275" s="54"/>
      <c r="BD275" s="41">
        <v>3</v>
      </c>
      <c r="BE275" s="52">
        <v>31</v>
      </c>
      <c r="BF275" s="62">
        <v>3133</v>
      </c>
      <c r="BG275" s="274"/>
    </row>
    <row r="276" spans="1:59" s="63" customFormat="1" ht="12.75" x14ac:dyDescent="0.2">
      <c r="A276" s="196">
        <v>3</v>
      </c>
      <c r="B276" s="197" t="s">
        <v>108</v>
      </c>
      <c r="C276" s="208">
        <v>31</v>
      </c>
      <c r="D276" s="209" t="s">
        <v>109</v>
      </c>
      <c r="E276" s="210">
        <v>3133</v>
      </c>
      <c r="F276" s="211" t="s">
        <v>212</v>
      </c>
      <c r="G276" s="230"/>
      <c r="H276" s="56"/>
      <c r="I276" s="221"/>
      <c r="J276" s="57"/>
      <c r="K276" s="57"/>
      <c r="L276" s="57"/>
      <c r="M276" s="55"/>
      <c r="N276" s="303"/>
      <c r="O276" s="245"/>
      <c r="P276" s="122"/>
      <c r="Q276" s="58"/>
      <c r="R276" s="58"/>
      <c r="S276" s="58"/>
      <c r="T276" s="58"/>
      <c r="U276" s="58"/>
      <c r="V276" s="58"/>
      <c r="W276" s="58"/>
      <c r="X276" s="58"/>
      <c r="Y276" s="59"/>
      <c r="Z276" s="59"/>
      <c r="AA276" s="59"/>
      <c r="AB276" s="58"/>
      <c r="AC276" s="58"/>
      <c r="AD276" s="58"/>
      <c r="AE276" s="58"/>
      <c r="AF276" s="58"/>
      <c r="AG276" s="58"/>
      <c r="AH276" s="58"/>
      <c r="AI276" s="58"/>
      <c r="AJ276" s="59"/>
      <c r="AK276" s="59"/>
      <c r="AL276" s="59"/>
      <c r="AM276" s="58"/>
      <c r="AN276" s="58"/>
      <c r="AO276" s="58"/>
      <c r="AP276" s="58"/>
      <c r="AQ276" s="58"/>
      <c r="AR276" s="58"/>
      <c r="AS276" s="58"/>
      <c r="AT276" s="58"/>
      <c r="AU276" s="58"/>
      <c r="AV276" s="58"/>
      <c r="AW276" s="58"/>
      <c r="AX276" s="59"/>
      <c r="AY276" s="59"/>
      <c r="AZ276" s="60"/>
      <c r="BA276" s="61"/>
      <c r="BB276" s="54"/>
      <c r="BC276" s="54"/>
      <c r="BD276" s="41">
        <v>3</v>
      </c>
      <c r="BE276" s="52">
        <v>31</v>
      </c>
      <c r="BF276" s="62">
        <v>3133</v>
      </c>
      <c r="BG276" s="274"/>
    </row>
    <row r="277" spans="1:59" s="63" customFormat="1" ht="12.75" x14ac:dyDescent="0.2">
      <c r="A277" s="196">
        <v>3</v>
      </c>
      <c r="B277" s="197" t="s">
        <v>108</v>
      </c>
      <c r="C277" s="208">
        <v>31</v>
      </c>
      <c r="D277" s="209" t="s">
        <v>109</v>
      </c>
      <c r="E277" s="210">
        <v>3133</v>
      </c>
      <c r="F277" s="211" t="s">
        <v>212</v>
      </c>
      <c r="G277" s="231" t="s">
        <v>1230</v>
      </c>
      <c r="H277" s="65"/>
      <c r="I277" s="222"/>
      <c r="J277" s="66"/>
      <c r="K277" s="66"/>
      <c r="L277" s="66"/>
      <c r="M277" s="64"/>
      <c r="N277" s="308"/>
      <c r="O277" s="309"/>
      <c r="P277" s="127"/>
      <c r="Q277" s="67"/>
      <c r="R277" s="67"/>
      <c r="S277" s="67"/>
      <c r="T277" s="67"/>
      <c r="U277" s="67"/>
      <c r="V277" s="67"/>
      <c r="W277" s="67"/>
      <c r="X277" s="67"/>
      <c r="Y277" s="68"/>
      <c r="Z277" s="68"/>
      <c r="AA277" s="68"/>
      <c r="AB277" s="67"/>
      <c r="AC277" s="67"/>
      <c r="AD277" s="67"/>
      <c r="AE277" s="67"/>
      <c r="AF277" s="67"/>
      <c r="AG277" s="67"/>
      <c r="AH277" s="67"/>
      <c r="AI277" s="67"/>
      <c r="AJ277" s="68"/>
      <c r="AK277" s="68"/>
      <c r="AL277" s="68"/>
      <c r="AM277" s="67"/>
      <c r="AN277" s="67"/>
      <c r="AO277" s="67"/>
      <c r="AP277" s="67"/>
      <c r="AQ277" s="67"/>
      <c r="AR277" s="67"/>
      <c r="AS277" s="67"/>
      <c r="AT277" s="67"/>
      <c r="AU277" s="67"/>
      <c r="AV277" s="67"/>
      <c r="AW277" s="67"/>
      <c r="AX277" s="68"/>
      <c r="AY277" s="68"/>
      <c r="AZ277" s="69"/>
      <c r="BA277" s="70"/>
      <c r="BB277" s="71"/>
      <c r="BC277" s="54"/>
      <c r="BD277" s="41">
        <v>3</v>
      </c>
      <c r="BE277" s="52">
        <v>31</v>
      </c>
      <c r="BF277" s="62">
        <v>3133</v>
      </c>
      <c r="BG277" s="275"/>
    </row>
    <row r="278" spans="1:59" s="63" customFormat="1" ht="12.75" x14ac:dyDescent="0.2">
      <c r="A278" s="196">
        <v>3</v>
      </c>
      <c r="B278" s="197" t="s">
        <v>108</v>
      </c>
      <c r="C278" s="208">
        <v>31</v>
      </c>
      <c r="D278" s="209" t="s">
        <v>109</v>
      </c>
      <c r="E278" s="210">
        <v>3133</v>
      </c>
      <c r="F278" s="211" t="s">
        <v>212</v>
      </c>
      <c r="G278" s="231" t="s">
        <v>1230</v>
      </c>
      <c r="H278" s="72" t="s">
        <v>47</v>
      </c>
      <c r="I278" s="223"/>
      <c r="J278" s="73"/>
      <c r="K278" s="73"/>
      <c r="L278" s="73"/>
      <c r="M278" s="74"/>
      <c r="N278" s="247"/>
      <c r="O278" s="306"/>
      <c r="P278" s="105"/>
      <c r="Q278" s="75"/>
      <c r="R278" s="75"/>
      <c r="S278" s="75"/>
      <c r="T278" s="75"/>
      <c r="U278" s="75"/>
      <c r="V278" s="75"/>
      <c r="W278" s="75"/>
      <c r="X278" s="75"/>
      <c r="Y278" s="76">
        <f>IF(ISNUMBER(VLOOKUP(Y280,P$7:W$7,MATCH(Y280,P$7:W$7))),VLOOKUP(Y280,P$7:W$7,MATCH(Y280,P$7:W$7)),IF(N282=0,"No Data",IF(Y280&gt;0,"&lt;100",0)))</f>
        <v>100</v>
      </c>
      <c r="Z278" s="77">
        <f>IF(ISNUMBER(VLOOKUP(Z282,P$7:W$7,MATCH(Z282,P$7:W$7))),VLOOKUP(Z282,P$7:W$7,MATCH(Z282,P$7:W$7)),IF(N282=0,"No Data",IF(Z282&gt;0,"&lt;100",0)))</f>
        <v>100</v>
      </c>
      <c r="AA278" s="106">
        <f>IF(ISNUMBER(Z278),Z278,0)</f>
        <v>100</v>
      </c>
      <c r="AB278" s="75"/>
      <c r="AC278" s="75"/>
      <c r="AD278" s="75"/>
      <c r="AE278" s="75"/>
      <c r="AF278" s="75"/>
      <c r="AG278" s="75"/>
      <c r="AH278" s="75"/>
      <c r="AI278" s="75"/>
      <c r="AJ278" s="76">
        <f>IF(ISNUMBER(VLOOKUP(AJ280,AB$7:AH$7,MATCH(AJ280,AB$7:AH$7))),VLOOKUP(AJ280,AB$7:AH$7,MATCH(AJ280,AB$7:AH$7)),IF(N282=0,"No Data",IF(AJ280&gt;0,"&lt;50",0)))</f>
        <v>0</v>
      </c>
      <c r="AK278" s="77">
        <f>IF(ISNUMBER(VLOOKUP(AK282,AB$7:AH$7,MATCH(AK282,AB$7:AH$7))),VLOOKUP(AK282,AB$7:AH$7,MATCH(AK282,AB$7:AH$7)),IF(N282=0,"No Data",IF(AK282&gt;0,"&lt;50",0)))</f>
        <v>0</v>
      </c>
      <c r="AL278" s="106">
        <f>IF(ISNUMBER(AK278),AK278,0)</f>
        <v>0</v>
      </c>
      <c r="AM278" s="75"/>
      <c r="AN278" s="75"/>
      <c r="AO278" s="75"/>
      <c r="AP278" s="75"/>
      <c r="AQ278" s="75"/>
      <c r="AR278" s="75"/>
      <c r="AS278" s="75"/>
      <c r="AT278" s="75"/>
      <c r="AU278" s="75"/>
      <c r="AV278" s="75"/>
      <c r="AW278" s="76">
        <f>IF(ISNUMBER(VLOOKUP(AW280,AM$7:AU$7,MATCH(AW280,AM$7:AU$7))),VLOOKUP(AW280,AM$7:AU$7,MATCH(AW280,AM$7:AU$7)),IF(N282=0,"No Data",IF(AW280&gt;0,"&lt;10",0)))</f>
        <v>2500</v>
      </c>
      <c r="AX278" s="77">
        <f>IF(ISNUMBER(VLOOKUP(AX282,AM$7:AU$7,MATCH(AX282,AM$7:AU$7))),VLOOKUP(AX282,AM$7:AU$7,MATCH(AX282,AM$7:AU$7)),IF(N282=0,"No Data",IF(AX282&gt;0,"&lt;10",0)))</f>
        <v>2500</v>
      </c>
      <c r="AY278" s="106">
        <f>IF(ISNUMBER(AX278),AX278,0)</f>
        <v>2500</v>
      </c>
      <c r="AZ278" s="79"/>
      <c r="BA278" s="80"/>
      <c r="BB278" s="71"/>
      <c r="BC278" s="54"/>
      <c r="BD278" s="41">
        <v>3</v>
      </c>
      <c r="BE278" s="52">
        <v>31</v>
      </c>
      <c r="BF278" s="62">
        <v>3133</v>
      </c>
      <c r="BG278" s="276" t="s">
        <v>47</v>
      </c>
    </row>
    <row r="279" spans="1:59" s="63" customFormat="1" ht="12.75" x14ac:dyDescent="0.2">
      <c r="A279" s="196">
        <v>3</v>
      </c>
      <c r="B279" s="197" t="s">
        <v>108</v>
      </c>
      <c r="C279" s="208">
        <v>31</v>
      </c>
      <c r="D279" s="209" t="s">
        <v>109</v>
      </c>
      <c r="E279" s="210">
        <v>3133</v>
      </c>
      <c r="F279" s="211" t="s">
        <v>212</v>
      </c>
      <c r="G279" s="231" t="s">
        <v>1230</v>
      </c>
      <c r="H279" s="81" t="s">
        <v>48</v>
      </c>
      <c r="I279" s="223"/>
      <c r="J279" s="73"/>
      <c r="K279" s="73"/>
      <c r="L279" s="73"/>
      <c r="M279" s="74"/>
      <c r="N279" s="247"/>
      <c r="O279" s="306"/>
      <c r="P279" s="105"/>
      <c r="Q279" s="75"/>
      <c r="R279" s="75"/>
      <c r="S279" s="75"/>
      <c r="T279" s="75"/>
      <c r="U279" s="75"/>
      <c r="V279" s="75"/>
      <c r="W279" s="75"/>
      <c r="X279" s="75"/>
      <c r="Y279" s="82">
        <f>MIN(X283:X286)</f>
        <v>100</v>
      </c>
      <c r="Z279" s="83"/>
      <c r="AA279" s="83"/>
      <c r="AB279" s="75"/>
      <c r="AC279" s="75"/>
      <c r="AD279" s="75"/>
      <c r="AE279" s="75"/>
      <c r="AF279" s="75"/>
      <c r="AG279" s="75"/>
      <c r="AH279" s="75"/>
      <c r="AI279" s="75"/>
      <c r="AJ279" s="82">
        <f>MIN(AI283:AI286)</f>
        <v>0</v>
      </c>
      <c r="AK279" s="83"/>
      <c r="AL279" s="83"/>
      <c r="AM279" s="75"/>
      <c r="AN279" s="75"/>
      <c r="AO279" s="75"/>
      <c r="AP279" s="75"/>
      <c r="AQ279" s="75"/>
      <c r="AR279" s="75"/>
      <c r="AS279" s="75"/>
      <c r="AT279" s="75"/>
      <c r="AU279" s="75"/>
      <c r="AV279" s="75"/>
      <c r="AW279" s="82">
        <f>MIN(AV283:AV286)</f>
        <v>2500</v>
      </c>
      <c r="AX279" s="83"/>
      <c r="AY279" s="83"/>
      <c r="AZ279" s="79"/>
      <c r="BA279" s="80"/>
      <c r="BB279" s="71"/>
      <c r="BC279" s="54"/>
      <c r="BD279" s="41">
        <v>3</v>
      </c>
      <c r="BE279" s="52">
        <v>31</v>
      </c>
      <c r="BF279" s="62">
        <v>3133</v>
      </c>
      <c r="BG279" s="278" t="s">
        <v>48</v>
      </c>
    </row>
    <row r="280" spans="1:59" s="63" customFormat="1" ht="12.75" x14ac:dyDescent="0.2">
      <c r="A280" s="196">
        <v>3</v>
      </c>
      <c r="B280" s="197" t="s">
        <v>108</v>
      </c>
      <c r="C280" s="208">
        <v>31</v>
      </c>
      <c r="D280" s="209" t="s">
        <v>109</v>
      </c>
      <c r="E280" s="210">
        <v>3133</v>
      </c>
      <c r="F280" s="211" t="s">
        <v>212</v>
      </c>
      <c r="G280" s="231" t="s">
        <v>1230</v>
      </c>
      <c r="H280" s="81" t="s">
        <v>49</v>
      </c>
      <c r="I280" s="223"/>
      <c r="J280" s="73"/>
      <c r="K280" s="73"/>
      <c r="L280" s="73"/>
      <c r="M280" s="74"/>
      <c r="N280" s="247"/>
      <c r="O280" s="306"/>
      <c r="P280" s="105"/>
      <c r="Q280" s="75"/>
      <c r="R280" s="75"/>
      <c r="S280" s="75"/>
      <c r="T280" s="75"/>
      <c r="U280" s="75"/>
      <c r="V280" s="75"/>
      <c r="W280" s="75"/>
      <c r="X280" s="75"/>
      <c r="Y280" s="84">
        <f>IF(ISNUMBER(AVERAGE(X283:X286)),AVERAGE(X283:X286),0)</f>
        <v>100</v>
      </c>
      <c r="Z280" s="83"/>
      <c r="AA280" s="83"/>
      <c r="AB280" s="75"/>
      <c r="AC280" s="75"/>
      <c r="AD280" s="75"/>
      <c r="AE280" s="75"/>
      <c r="AF280" s="75"/>
      <c r="AG280" s="75"/>
      <c r="AH280" s="75"/>
      <c r="AI280" s="75"/>
      <c r="AJ280" s="84">
        <f>IF(ISNUMBER(AVERAGE(AI283:AI286)),AVERAGE(AI283:AI286),0)</f>
        <v>0</v>
      </c>
      <c r="AK280" s="83"/>
      <c r="AL280" s="83"/>
      <c r="AM280" s="75"/>
      <c r="AN280" s="75"/>
      <c r="AO280" s="75"/>
      <c r="AP280" s="75"/>
      <c r="AQ280" s="75"/>
      <c r="AR280" s="75"/>
      <c r="AS280" s="75"/>
      <c r="AT280" s="75"/>
      <c r="AU280" s="75"/>
      <c r="AV280" s="75"/>
      <c r="AW280" s="84">
        <f>IF(ISNUMBER(AVERAGE(AV283:AV286)),AVERAGE(AV283:AV286),0)</f>
        <v>2500</v>
      </c>
      <c r="AX280" s="83"/>
      <c r="AY280" s="83"/>
      <c r="AZ280" s="79"/>
      <c r="BA280" s="80"/>
      <c r="BB280" s="71"/>
      <c r="BC280" s="54"/>
      <c r="BD280" s="41">
        <v>3</v>
      </c>
      <c r="BE280" s="52">
        <v>31</v>
      </c>
      <c r="BF280" s="62">
        <v>3133</v>
      </c>
      <c r="BG280" s="278" t="s">
        <v>49</v>
      </c>
    </row>
    <row r="281" spans="1:59" s="63" customFormat="1" ht="12.75" x14ac:dyDescent="0.2">
      <c r="A281" s="196">
        <v>3</v>
      </c>
      <c r="B281" s="197" t="s">
        <v>108</v>
      </c>
      <c r="C281" s="208">
        <v>31</v>
      </c>
      <c r="D281" s="209" t="s">
        <v>109</v>
      </c>
      <c r="E281" s="210">
        <v>3133</v>
      </c>
      <c r="F281" s="211" t="s">
        <v>212</v>
      </c>
      <c r="G281" s="231" t="s">
        <v>1230</v>
      </c>
      <c r="H281" s="81" t="s">
        <v>50</v>
      </c>
      <c r="I281" s="223"/>
      <c r="J281" s="73"/>
      <c r="K281" s="73"/>
      <c r="L281" s="73"/>
      <c r="M281" s="74"/>
      <c r="N281" s="247"/>
      <c r="O281" s="306"/>
      <c r="P281" s="105"/>
      <c r="Q281" s="75"/>
      <c r="R281" s="75"/>
      <c r="S281" s="75"/>
      <c r="T281" s="75"/>
      <c r="U281" s="75"/>
      <c r="V281" s="75"/>
      <c r="W281" s="75"/>
      <c r="X281" s="75"/>
      <c r="Y281" s="84">
        <f>MAX(X283:X286)</f>
        <v>100</v>
      </c>
      <c r="Z281" s="83"/>
      <c r="AA281" s="83"/>
      <c r="AB281" s="75"/>
      <c r="AC281" s="75"/>
      <c r="AD281" s="75"/>
      <c r="AE281" s="75"/>
      <c r="AF281" s="75"/>
      <c r="AG281" s="75"/>
      <c r="AH281" s="75"/>
      <c r="AI281" s="75"/>
      <c r="AJ281" s="84">
        <f>MAX(AI283:AI286)</f>
        <v>0</v>
      </c>
      <c r="AK281" s="83"/>
      <c r="AL281" s="83"/>
      <c r="AM281" s="75"/>
      <c r="AN281" s="75"/>
      <c r="AO281" s="75"/>
      <c r="AP281" s="75"/>
      <c r="AQ281" s="75"/>
      <c r="AR281" s="75"/>
      <c r="AS281" s="75"/>
      <c r="AT281" s="75"/>
      <c r="AU281" s="75"/>
      <c r="AV281" s="75"/>
      <c r="AW281" s="84">
        <f>MAX(AV283:AV286)</f>
        <v>2500</v>
      </c>
      <c r="AX281" s="83"/>
      <c r="AY281" s="83"/>
      <c r="AZ281" s="79"/>
      <c r="BA281" s="80"/>
      <c r="BB281" s="71"/>
      <c r="BC281" s="54"/>
      <c r="BD281" s="41">
        <v>3</v>
      </c>
      <c r="BE281" s="52">
        <v>31</v>
      </c>
      <c r="BF281" s="62">
        <v>3133</v>
      </c>
      <c r="BG281" s="278" t="s">
        <v>50</v>
      </c>
    </row>
    <row r="282" spans="1:59" s="63" customFormat="1" ht="12.75" x14ac:dyDescent="0.2">
      <c r="A282" s="196">
        <v>3</v>
      </c>
      <c r="B282" s="197" t="s">
        <v>108</v>
      </c>
      <c r="C282" s="208">
        <v>31</v>
      </c>
      <c r="D282" s="209" t="s">
        <v>109</v>
      </c>
      <c r="E282" s="210">
        <v>3133</v>
      </c>
      <c r="F282" s="211" t="s">
        <v>212</v>
      </c>
      <c r="G282" s="231" t="s">
        <v>1230</v>
      </c>
      <c r="H282" s="85" t="s">
        <v>51</v>
      </c>
      <c r="I282" s="223"/>
      <c r="J282" s="73"/>
      <c r="K282" s="73"/>
      <c r="L282" s="73"/>
      <c r="M282" s="74"/>
      <c r="N282" s="248">
        <f>SUM(N283:N284)</f>
        <v>1</v>
      </c>
      <c r="O282" s="293">
        <f>SUM(O283:O284)</f>
        <v>1</v>
      </c>
      <c r="P282" s="292"/>
      <c r="Q282" s="87"/>
      <c r="R282" s="87"/>
      <c r="S282" s="87"/>
      <c r="T282" s="87"/>
      <c r="U282" s="87"/>
      <c r="V282" s="87"/>
      <c r="W282" s="87"/>
      <c r="X282" s="87"/>
      <c r="Y282" s="88"/>
      <c r="Z282" s="86">
        <f>SUM(Z283:Z284)</f>
        <v>100</v>
      </c>
      <c r="AA282" s="88"/>
      <c r="AB282" s="87"/>
      <c r="AC282" s="87"/>
      <c r="AD282" s="87"/>
      <c r="AE282" s="87"/>
      <c r="AF282" s="87"/>
      <c r="AG282" s="87"/>
      <c r="AH282" s="87"/>
      <c r="AI282" s="87"/>
      <c r="AJ282" s="88"/>
      <c r="AK282" s="86">
        <f>SUM(AK283:AK284)</f>
        <v>0</v>
      </c>
      <c r="AL282" s="88"/>
      <c r="AM282" s="87"/>
      <c r="AN282" s="87"/>
      <c r="AO282" s="87"/>
      <c r="AP282" s="87"/>
      <c r="AQ282" s="87"/>
      <c r="AR282" s="87"/>
      <c r="AS282" s="87"/>
      <c r="AT282" s="87"/>
      <c r="AU282" s="87"/>
      <c r="AV282" s="87"/>
      <c r="AW282" s="112"/>
      <c r="AX282" s="86">
        <f>SUM(AX283:AX284)</f>
        <v>2500</v>
      </c>
      <c r="AY282" s="88"/>
      <c r="AZ282" s="79"/>
      <c r="BA282" s="80"/>
      <c r="BB282" s="71"/>
      <c r="BC282" s="54"/>
      <c r="BD282" s="41">
        <v>3</v>
      </c>
      <c r="BE282" s="52">
        <v>31</v>
      </c>
      <c r="BF282" s="62">
        <v>3133</v>
      </c>
      <c r="BG282" s="279" t="s">
        <v>51</v>
      </c>
    </row>
    <row r="283" spans="1:59" s="63" customFormat="1" ht="12.75" x14ac:dyDescent="0.2">
      <c r="A283" s="196">
        <v>3</v>
      </c>
      <c r="B283" s="197" t="s">
        <v>108</v>
      </c>
      <c r="C283" s="208">
        <v>31</v>
      </c>
      <c r="D283" s="209" t="s">
        <v>109</v>
      </c>
      <c r="E283" s="210">
        <v>3133</v>
      </c>
      <c r="F283" s="211" t="s">
        <v>212</v>
      </c>
      <c r="G283" s="231" t="s">
        <v>1230</v>
      </c>
      <c r="H283" s="89" t="s">
        <v>52</v>
      </c>
      <c r="I283" s="90" t="s">
        <v>213</v>
      </c>
      <c r="J283" s="90"/>
      <c r="K283" s="90" t="s">
        <v>64</v>
      </c>
      <c r="L283" s="90" t="s">
        <v>148</v>
      </c>
      <c r="M283" s="91"/>
      <c r="N283" s="312">
        <v>1</v>
      </c>
      <c r="O283" s="313">
        <f>N283/N282</f>
        <v>1</v>
      </c>
      <c r="P283" s="104">
        <v>1</v>
      </c>
      <c r="Q283" s="92"/>
      <c r="R283" s="92"/>
      <c r="S283" s="92"/>
      <c r="T283" s="92"/>
      <c r="U283" s="92"/>
      <c r="V283" s="92"/>
      <c r="W283" s="92"/>
      <c r="X283" s="109">
        <f>P283*P$7+Q283*Q$7+R283*R$7+S283*S$7+T283*T$7+U283*U$7+V283*V$7+W283*W$7</f>
        <v>100</v>
      </c>
      <c r="Y283" s="83"/>
      <c r="Z283" s="110">
        <f>X283*$O283</f>
        <v>100</v>
      </c>
      <c r="AA283" s="111"/>
      <c r="AB283" s="92"/>
      <c r="AC283" s="92"/>
      <c r="AD283" s="92"/>
      <c r="AE283" s="92"/>
      <c r="AF283" s="92"/>
      <c r="AG283" s="92"/>
      <c r="AH283" s="92"/>
      <c r="AI283" s="109">
        <f>AB283*AB$7+AC283*AC$7+AD283*AD$7+AE283*AE$7+AF283*AF$7+AG283*AG$7+AH283*AH$7</f>
        <v>0</v>
      </c>
      <c r="AJ283" s="83"/>
      <c r="AK283" s="110">
        <f>AI283*$O283</f>
        <v>0</v>
      </c>
      <c r="AL283" s="111"/>
      <c r="AM283" s="92"/>
      <c r="AN283" s="92"/>
      <c r="AO283" s="92"/>
      <c r="AP283" s="92"/>
      <c r="AQ283" s="92"/>
      <c r="AR283" s="92"/>
      <c r="AS283" s="92"/>
      <c r="AT283" s="92">
        <v>1</v>
      </c>
      <c r="AU283" s="92"/>
      <c r="AV283" s="109">
        <f>AM283*AM$7+AN283*AN$7+AO283*AO$7+AP283*AP$7+AQ283*AQ$7+AR283*AR$7+AS283*AS$7+AT283*AT$7+AU283*AU$7</f>
        <v>2500</v>
      </c>
      <c r="AW283" s="75"/>
      <c r="AX283" s="110">
        <f>AV283*$O283</f>
        <v>2500</v>
      </c>
      <c r="AY283" s="111"/>
      <c r="AZ283" s="93"/>
      <c r="BA283" s="94" t="s">
        <v>62</v>
      </c>
      <c r="BB283" s="71"/>
      <c r="BC283" s="54"/>
      <c r="BD283" s="41">
        <v>3</v>
      </c>
      <c r="BE283" s="52">
        <v>31</v>
      </c>
      <c r="BF283" s="62">
        <v>3133</v>
      </c>
      <c r="BG283" s="280" t="s">
        <v>52</v>
      </c>
    </row>
    <row r="284" spans="1:59" s="63" customFormat="1" ht="12.75" x14ac:dyDescent="0.2">
      <c r="A284" s="196">
        <v>3</v>
      </c>
      <c r="B284" s="197" t="s">
        <v>108</v>
      </c>
      <c r="C284" s="208">
        <v>31</v>
      </c>
      <c r="D284" s="209" t="s">
        <v>109</v>
      </c>
      <c r="E284" s="210">
        <v>3133</v>
      </c>
      <c r="F284" s="211" t="s">
        <v>212</v>
      </c>
      <c r="G284" s="231" t="s">
        <v>1230</v>
      </c>
      <c r="H284" s="89"/>
      <c r="I284" s="90" t="s">
        <v>1164</v>
      </c>
      <c r="J284" s="90"/>
      <c r="K284" s="90"/>
      <c r="L284" s="90"/>
      <c r="M284" s="91"/>
      <c r="N284" s="247"/>
      <c r="O284" s="306"/>
      <c r="P284" s="104"/>
      <c r="Q284" s="92"/>
      <c r="R284" s="92"/>
      <c r="S284" s="92"/>
      <c r="T284" s="92"/>
      <c r="U284" s="92"/>
      <c r="V284" s="92"/>
      <c r="W284" s="92"/>
      <c r="X284" s="75"/>
      <c r="Y284" s="83"/>
      <c r="Z284" s="83"/>
      <c r="AA284" s="83"/>
      <c r="AB284" s="92"/>
      <c r="AC284" s="92"/>
      <c r="AD284" s="92"/>
      <c r="AE284" s="92"/>
      <c r="AF284" s="92"/>
      <c r="AG284" s="92"/>
      <c r="AH284" s="92"/>
      <c r="AI284" s="75"/>
      <c r="AJ284" s="83"/>
      <c r="AK284" s="83"/>
      <c r="AL284" s="83"/>
      <c r="AM284" s="92"/>
      <c r="AN284" s="92"/>
      <c r="AO284" s="92"/>
      <c r="AP284" s="92"/>
      <c r="AQ284" s="92"/>
      <c r="AR284" s="92"/>
      <c r="AS284" s="92"/>
      <c r="AT284" s="92"/>
      <c r="AU284" s="92"/>
      <c r="AV284" s="75"/>
      <c r="AW284" s="75"/>
      <c r="AX284" s="83"/>
      <c r="AY284" s="83"/>
      <c r="AZ284" s="93"/>
      <c r="BA284" s="94"/>
      <c r="BB284" s="71"/>
      <c r="BC284" s="54"/>
      <c r="BD284" s="41">
        <v>3</v>
      </c>
      <c r="BE284" s="52">
        <v>31</v>
      </c>
      <c r="BF284" s="62">
        <v>3133</v>
      </c>
      <c r="BG284" s="280" t="s">
        <v>52</v>
      </c>
    </row>
    <row r="285" spans="1:59" s="63" customFormat="1" ht="12.75" x14ac:dyDescent="0.2">
      <c r="A285" s="196">
        <v>3</v>
      </c>
      <c r="B285" s="197" t="s">
        <v>108</v>
      </c>
      <c r="C285" s="208">
        <v>31</v>
      </c>
      <c r="D285" s="209" t="s">
        <v>109</v>
      </c>
      <c r="E285" s="210">
        <v>3133</v>
      </c>
      <c r="F285" s="211" t="s">
        <v>212</v>
      </c>
      <c r="G285" s="231" t="s">
        <v>1230</v>
      </c>
      <c r="H285" s="65"/>
      <c r="I285" s="222"/>
      <c r="J285" s="66"/>
      <c r="K285" s="66"/>
      <c r="L285" s="66"/>
      <c r="M285" s="64"/>
      <c r="N285" s="304"/>
      <c r="O285" s="305"/>
      <c r="P285" s="127"/>
      <c r="Q285" s="67"/>
      <c r="R285" s="67"/>
      <c r="S285" s="67"/>
      <c r="T285" s="67"/>
      <c r="U285" s="67"/>
      <c r="V285" s="67"/>
      <c r="W285" s="67"/>
      <c r="X285" s="67"/>
      <c r="Y285" s="68"/>
      <c r="Z285" s="68"/>
      <c r="AA285" s="68"/>
      <c r="AB285" s="67"/>
      <c r="AC285" s="67"/>
      <c r="AD285" s="67"/>
      <c r="AE285" s="67"/>
      <c r="AF285" s="67"/>
      <c r="AG285" s="67"/>
      <c r="AH285" s="67"/>
      <c r="AI285" s="67"/>
      <c r="AJ285" s="68"/>
      <c r="AK285" s="68"/>
      <c r="AL285" s="68"/>
      <c r="AM285" s="67"/>
      <c r="AN285" s="67"/>
      <c r="AO285" s="67"/>
      <c r="AP285" s="67"/>
      <c r="AQ285" s="67"/>
      <c r="AR285" s="67"/>
      <c r="AS285" s="67"/>
      <c r="AT285" s="67"/>
      <c r="AU285" s="67"/>
      <c r="AV285" s="67"/>
      <c r="AW285" s="67"/>
      <c r="AX285" s="68"/>
      <c r="AY285" s="68"/>
      <c r="AZ285" s="69"/>
      <c r="BA285" s="70"/>
      <c r="BB285" s="71"/>
      <c r="BC285" s="54"/>
      <c r="BD285" s="41">
        <v>3</v>
      </c>
      <c r="BE285" s="52">
        <v>31</v>
      </c>
      <c r="BF285" s="62">
        <v>3133</v>
      </c>
      <c r="BG285" s="275"/>
    </row>
    <row r="286" spans="1:59" s="63" customFormat="1" ht="12.75" x14ac:dyDescent="0.2">
      <c r="A286" s="196">
        <v>3</v>
      </c>
      <c r="B286" s="197" t="s">
        <v>108</v>
      </c>
      <c r="C286" s="208">
        <v>31</v>
      </c>
      <c r="D286" s="209" t="s">
        <v>109</v>
      </c>
      <c r="E286" s="210">
        <v>3133</v>
      </c>
      <c r="F286" s="211" t="s">
        <v>212</v>
      </c>
      <c r="G286" s="230"/>
      <c r="H286" s="56"/>
      <c r="I286" s="221"/>
      <c r="J286" s="57"/>
      <c r="K286" s="57"/>
      <c r="L286" s="57"/>
      <c r="M286" s="55"/>
      <c r="N286" s="303"/>
      <c r="O286" s="245"/>
      <c r="P286" s="122"/>
      <c r="Q286" s="58"/>
      <c r="R286" s="58"/>
      <c r="S286" s="58"/>
      <c r="T286" s="58"/>
      <c r="U286" s="58"/>
      <c r="V286" s="58"/>
      <c r="W286" s="58"/>
      <c r="X286" s="58"/>
      <c r="Y286" s="59"/>
      <c r="Z286" s="59"/>
      <c r="AA286" s="59"/>
      <c r="AB286" s="58"/>
      <c r="AC286" s="58"/>
      <c r="AD286" s="58"/>
      <c r="AE286" s="58"/>
      <c r="AF286" s="58"/>
      <c r="AG286" s="58"/>
      <c r="AH286" s="58"/>
      <c r="AI286" s="58"/>
      <c r="AJ286" s="59"/>
      <c r="AK286" s="59"/>
      <c r="AL286" s="59"/>
      <c r="AM286" s="58"/>
      <c r="AN286" s="58"/>
      <c r="AO286" s="58"/>
      <c r="AP286" s="58"/>
      <c r="AQ286" s="58"/>
      <c r="AR286" s="58"/>
      <c r="AS286" s="58"/>
      <c r="AT286" s="58"/>
      <c r="AU286" s="58"/>
      <c r="AV286" s="58"/>
      <c r="AW286" s="58"/>
      <c r="AX286" s="59"/>
      <c r="AY286" s="59"/>
      <c r="AZ286" s="60"/>
      <c r="BA286" s="61"/>
      <c r="BB286" s="54"/>
      <c r="BC286" s="54"/>
      <c r="BD286" s="41">
        <v>3</v>
      </c>
      <c r="BE286" s="52">
        <v>31</v>
      </c>
      <c r="BF286" s="62">
        <v>3133</v>
      </c>
      <c r="BG286" s="274"/>
    </row>
    <row r="287" spans="1:59" s="63" customFormat="1" ht="12.75" x14ac:dyDescent="0.2">
      <c r="A287" s="196">
        <v>3</v>
      </c>
      <c r="B287" s="197" t="s">
        <v>108</v>
      </c>
      <c r="C287" s="208">
        <v>31</v>
      </c>
      <c r="D287" s="209" t="s">
        <v>109</v>
      </c>
      <c r="E287" s="212">
        <v>3151</v>
      </c>
      <c r="F287" s="213" t="s">
        <v>214</v>
      </c>
      <c r="G287" s="232"/>
      <c r="H287" s="97"/>
      <c r="I287" s="224"/>
      <c r="J287" s="98"/>
      <c r="K287" s="98"/>
      <c r="L287" s="98"/>
      <c r="M287" s="96"/>
      <c r="N287" s="307"/>
      <c r="O287" s="246"/>
      <c r="P287" s="124"/>
      <c r="Q287" s="124"/>
      <c r="R287" s="124"/>
      <c r="S287" s="124"/>
      <c r="T287" s="124"/>
      <c r="U287" s="124"/>
      <c r="V287" s="124"/>
      <c r="W287" s="124"/>
      <c r="X287" s="124"/>
      <c r="Y287" s="100"/>
      <c r="Z287" s="125"/>
      <c r="AA287" s="125"/>
      <c r="AB287" s="124"/>
      <c r="AC287" s="124"/>
      <c r="AD287" s="124"/>
      <c r="AE287" s="124"/>
      <c r="AF287" s="124"/>
      <c r="AG287" s="124"/>
      <c r="AH287" s="124"/>
      <c r="AI287" s="124"/>
      <c r="AJ287" s="100"/>
      <c r="AK287" s="125"/>
      <c r="AL287" s="125"/>
      <c r="AM287" s="124"/>
      <c r="AN287" s="124"/>
      <c r="AO287" s="124"/>
      <c r="AP287" s="124"/>
      <c r="AQ287" s="124"/>
      <c r="AR287" s="124"/>
      <c r="AS287" s="124"/>
      <c r="AT287" s="124"/>
      <c r="AU287" s="124"/>
      <c r="AV287" s="124"/>
      <c r="AW287" s="99"/>
      <c r="AX287" s="125"/>
      <c r="AY287" s="100"/>
      <c r="AZ287" s="101"/>
      <c r="BA287" s="102"/>
      <c r="BB287" s="95"/>
      <c r="BC287" s="95"/>
      <c r="BD287" s="41">
        <v>3</v>
      </c>
      <c r="BE287" s="52">
        <v>31</v>
      </c>
      <c r="BF287" s="103">
        <v>3151</v>
      </c>
      <c r="BG287" s="277"/>
    </row>
    <row r="288" spans="1:59" s="63" customFormat="1" ht="12.75" x14ac:dyDescent="0.2">
      <c r="A288" s="196">
        <v>3</v>
      </c>
      <c r="B288" s="197" t="s">
        <v>108</v>
      </c>
      <c r="C288" s="208">
        <v>31</v>
      </c>
      <c r="D288" s="209" t="s">
        <v>109</v>
      </c>
      <c r="E288" s="212">
        <v>3151</v>
      </c>
      <c r="F288" s="213" t="s">
        <v>214</v>
      </c>
      <c r="G288" s="232"/>
      <c r="H288" s="97"/>
      <c r="I288" s="224"/>
      <c r="J288" s="98"/>
      <c r="K288" s="98"/>
      <c r="L288" s="98"/>
      <c r="M288" s="96"/>
      <c r="N288" s="307"/>
      <c r="O288" s="246"/>
      <c r="P288" s="124"/>
      <c r="Q288" s="99"/>
      <c r="R288" s="99"/>
      <c r="S288" s="99"/>
      <c r="T288" s="99"/>
      <c r="U288" s="99"/>
      <c r="V288" s="99"/>
      <c r="W288" s="99"/>
      <c r="X288" s="99"/>
      <c r="Y288" s="100"/>
      <c r="Z288" s="100"/>
      <c r="AA288" s="100"/>
      <c r="AB288" s="99"/>
      <c r="AC288" s="99"/>
      <c r="AD288" s="99"/>
      <c r="AE288" s="99"/>
      <c r="AF288" s="99"/>
      <c r="AG288" s="99"/>
      <c r="AH288" s="99"/>
      <c r="AI288" s="99"/>
      <c r="AJ288" s="100"/>
      <c r="AK288" s="100"/>
      <c r="AL288" s="100"/>
      <c r="AM288" s="99"/>
      <c r="AN288" s="99"/>
      <c r="AO288" s="99"/>
      <c r="AP288" s="99"/>
      <c r="AQ288" s="99"/>
      <c r="AR288" s="99"/>
      <c r="AS288" s="99"/>
      <c r="AT288" s="99"/>
      <c r="AU288" s="99"/>
      <c r="AV288" s="99"/>
      <c r="AW288" s="99"/>
      <c r="AX288" s="100"/>
      <c r="AY288" s="100"/>
      <c r="AZ288" s="101"/>
      <c r="BA288" s="102"/>
      <c r="BB288" s="95"/>
      <c r="BC288" s="95"/>
      <c r="BD288" s="41">
        <v>3</v>
      </c>
      <c r="BE288" s="52">
        <v>31</v>
      </c>
      <c r="BF288" s="103">
        <v>3151</v>
      </c>
      <c r="BG288" s="277"/>
    </row>
    <row r="289" spans="1:59" s="63" customFormat="1" ht="12.75" x14ac:dyDescent="0.2">
      <c r="A289" s="196">
        <v>3</v>
      </c>
      <c r="B289" s="197" t="s">
        <v>108</v>
      </c>
      <c r="C289" s="208">
        <v>31</v>
      </c>
      <c r="D289" s="209" t="s">
        <v>109</v>
      </c>
      <c r="E289" s="212">
        <v>3151</v>
      </c>
      <c r="F289" s="213" t="s">
        <v>214</v>
      </c>
      <c r="G289" s="231" t="s">
        <v>215</v>
      </c>
      <c r="H289" s="65"/>
      <c r="I289" s="222"/>
      <c r="J289" s="66"/>
      <c r="K289" s="66"/>
      <c r="L289" s="66"/>
      <c r="M289" s="64"/>
      <c r="N289" s="304"/>
      <c r="O289" s="305"/>
      <c r="P289" s="127"/>
      <c r="Q289" s="67"/>
      <c r="R289" s="67"/>
      <c r="S289" s="67"/>
      <c r="T289" s="67"/>
      <c r="U289" s="67"/>
      <c r="V289" s="67"/>
      <c r="W289" s="67"/>
      <c r="X289" s="67"/>
      <c r="Y289" s="68"/>
      <c r="Z289" s="68"/>
      <c r="AA289" s="68"/>
      <c r="AB289" s="67"/>
      <c r="AC289" s="67"/>
      <c r="AD289" s="67"/>
      <c r="AE289" s="67"/>
      <c r="AF289" s="67"/>
      <c r="AG289" s="67"/>
      <c r="AH289" s="67"/>
      <c r="AI289" s="67"/>
      <c r="AJ289" s="68"/>
      <c r="AK289" s="68"/>
      <c r="AL289" s="68"/>
      <c r="AM289" s="67"/>
      <c r="AN289" s="67"/>
      <c r="AO289" s="67"/>
      <c r="AP289" s="67"/>
      <c r="AQ289" s="67"/>
      <c r="AR289" s="67"/>
      <c r="AS289" s="67"/>
      <c r="AT289" s="67"/>
      <c r="AU289" s="67"/>
      <c r="AV289" s="67"/>
      <c r="AW289" s="67"/>
      <c r="AX289" s="68"/>
      <c r="AY289" s="68"/>
      <c r="AZ289" s="69"/>
      <c r="BA289" s="70"/>
      <c r="BB289" s="71"/>
      <c r="BC289" s="95"/>
      <c r="BD289" s="41">
        <v>3</v>
      </c>
      <c r="BE289" s="52">
        <v>31</v>
      </c>
      <c r="BF289" s="103">
        <v>3151</v>
      </c>
      <c r="BG289" s="275"/>
    </row>
    <row r="290" spans="1:59" s="63" customFormat="1" ht="12.75" x14ac:dyDescent="0.2">
      <c r="A290" s="196">
        <v>3</v>
      </c>
      <c r="B290" s="197" t="s">
        <v>108</v>
      </c>
      <c r="C290" s="208">
        <v>31</v>
      </c>
      <c r="D290" s="209" t="s">
        <v>109</v>
      </c>
      <c r="E290" s="212">
        <v>3151</v>
      </c>
      <c r="F290" s="213" t="s">
        <v>214</v>
      </c>
      <c r="G290" s="231" t="s">
        <v>215</v>
      </c>
      <c r="H290" s="72" t="s">
        <v>47</v>
      </c>
      <c r="I290" s="223"/>
      <c r="J290" s="73"/>
      <c r="K290" s="73"/>
      <c r="L290" s="73"/>
      <c r="M290" s="74"/>
      <c r="N290" s="247"/>
      <c r="O290" s="306"/>
      <c r="P290" s="105"/>
      <c r="Q290" s="75"/>
      <c r="R290" s="75"/>
      <c r="S290" s="75"/>
      <c r="T290" s="75"/>
      <c r="U290" s="75"/>
      <c r="V290" s="75"/>
      <c r="W290" s="75"/>
      <c r="X290" s="75"/>
      <c r="Y290" s="76">
        <f>IF(ISNUMBER(VLOOKUP(Y292,P$7:W$7,MATCH(Y292,P$7:W$7))),VLOOKUP(Y292,P$7:W$7,MATCH(Y292,P$7:W$7)),IF(N294=0,"No Data",IF(Y292&gt;0,"&lt;100",0)))</f>
        <v>1000</v>
      </c>
      <c r="Z290" s="77">
        <f>IF(ISNUMBER(VLOOKUP(Z294,P$7:W$7,MATCH(Z294,P$7:W$7))),VLOOKUP(Z294,P$7:W$7,MATCH(Z294,P$7:W$7)),IF(N294=0,"No Data",IF(Z294&gt;0,"&lt;100",0)))</f>
        <v>100</v>
      </c>
      <c r="AA290" s="106">
        <f>IF(ISNUMBER(Z290),Z290,0)</f>
        <v>100</v>
      </c>
      <c r="AB290" s="75"/>
      <c r="AC290" s="75"/>
      <c r="AD290" s="75"/>
      <c r="AE290" s="75"/>
      <c r="AF290" s="75"/>
      <c r="AG290" s="75"/>
      <c r="AH290" s="75"/>
      <c r="AI290" s="75"/>
      <c r="AJ290" s="76">
        <f>IF(ISNUMBER(VLOOKUP(AJ292,AB$7:AH$7,MATCH(AJ292,AB$7:AH$7))),VLOOKUP(AJ292,AB$7:AH$7,MATCH(AJ292,AB$7:AH$7)),IF(N294=0,"No Data",IF(AJ292&gt;0,"&lt;50",0)))</f>
        <v>0</v>
      </c>
      <c r="AK290" s="77">
        <f>IF(ISNUMBER(VLOOKUP(AK294,AB$7:AH$7,MATCH(AK294,AB$7:AH$7))),VLOOKUP(AK294,AB$7:AH$7,MATCH(AK294,AB$7:AH$7)),IF(N294=0,"No Data",IF(AK294&gt;0,"&lt;50",0)))</f>
        <v>0</v>
      </c>
      <c r="AL290" s="106">
        <f>IF(ISNUMBER(AK290),AK290,0)</f>
        <v>0</v>
      </c>
      <c r="AM290" s="75"/>
      <c r="AN290" s="75"/>
      <c r="AO290" s="75"/>
      <c r="AP290" s="75"/>
      <c r="AQ290" s="75"/>
      <c r="AR290" s="75"/>
      <c r="AS290" s="75"/>
      <c r="AT290" s="75"/>
      <c r="AU290" s="75"/>
      <c r="AV290" s="75"/>
      <c r="AW290" s="76">
        <f>IF(ISNUMBER(VLOOKUP(AW292,AM$7:AU$7,MATCH(AW292,AM$7:AU$7))),VLOOKUP(AW292,AM$7:AU$7,MATCH(AW292,AM$7:AU$7)),IF(N294=0,"No Data",IF(AW292&gt;0,"&lt;10",0)))</f>
        <v>1000</v>
      </c>
      <c r="AX290" s="77">
        <f>IF(ISNUMBER(VLOOKUP(AX294,AM$7:AU$7,MATCH(AX294,AM$7:AU$7))),VLOOKUP(AX294,AM$7:AU$7,MATCH(AX294,AM$7:AU$7)),IF(N294=0,"No Data",IF(AX294&gt;0,"&lt;10",0)))</f>
        <v>1000</v>
      </c>
      <c r="AY290" s="106">
        <f>IF(ISNUMBER(AX290),AX290,0)</f>
        <v>1000</v>
      </c>
      <c r="AZ290" s="79"/>
      <c r="BA290" s="80"/>
      <c r="BB290" s="71"/>
      <c r="BC290" s="95"/>
      <c r="BD290" s="41">
        <v>3</v>
      </c>
      <c r="BE290" s="52">
        <v>31</v>
      </c>
      <c r="BF290" s="103">
        <v>3151</v>
      </c>
      <c r="BG290" s="276" t="s">
        <v>47</v>
      </c>
    </row>
    <row r="291" spans="1:59" s="63" customFormat="1" ht="12.75" x14ac:dyDescent="0.2">
      <c r="A291" s="196">
        <v>3</v>
      </c>
      <c r="B291" s="197" t="s">
        <v>108</v>
      </c>
      <c r="C291" s="208">
        <v>31</v>
      </c>
      <c r="D291" s="209" t="s">
        <v>109</v>
      </c>
      <c r="E291" s="212">
        <v>3151</v>
      </c>
      <c r="F291" s="213" t="s">
        <v>214</v>
      </c>
      <c r="G291" s="231" t="s">
        <v>215</v>
      </c>
      <c r="H291" s="81" t="s">
        <v>48</v>
      </c>
      <c r="I291" s="223"/>
      <c r="J291" s="73"/>
      <c r="K291" s="73"/>
      <c r="L291" s="73"/>
      <c r="M291" s="74"/>
      <c r="N291" s="247"/>
      <c r="O291" s="306"/>
      <c r="P291" s="105"/>
      <c r="Q291" s="75"/>
      <c r="R291" s="75"/>
      <c r="S291" s="75"/>
      <c r="T291" s="75"/>
      <c r="U291" s="75"/>
      <c r="V291" s="75"/>
      <c r="W291" s="75"/>
      <c r="X291" s="75"/>
      <c r="Y291" s="82">
        <f>MIN(X295:X298)</f>
        <v>100</v>
      </c>
      <c r="Z291" s="83"/>
      <c r="AA291" s="83"/>
      <c r="AB291" s="75"/>
      <c r="AC291" s="75"/>
      <c r="AD291" s="75"/>
      <c r="AE291" s="75"/>
      <c r="AF291" s="75"/>
      <c r="AG291" s="75"/>
      <c r="AH291" s="75"/>
      <c r="AI291" s="75"/>
      <c r="AJ291" s="82">
        <f>MIN(AI295:AI298)</f>
        <v>0</v>
      </c>
      <c r="AK291" s="83"/>
      <c r="AL291" s="83"/>
      <c r="AM291" s="75"/>
      <c r="AN291" s="75"/>
      <c r="AO291" s="75"/>
      <c r="AP291" s="75"/>
      <c r="AQ291" s="75"/>
      <c r="AR291" s="75"/>
      <c r="AS291" s="75"/>
      <c r="AT291" s="75"/>
      <c r="AU291" s="75"/>
      <c r="AV291" s="75"/>
      <c r="AW291" s="82">
        <f>MIN(AV295:AV298)</f>
        <v>100</v>
      </c>
      <c r="AX291" s="83"/>
      <c r="AY291" s="83"/>
      <c r="AZ291" s="79"/>
      <c r="BA291" s="80"/>
      <c r="BB291" s="71"/>
      <c r="BC291" s="95"/>
      <c r="BD291" s="41">
        <v>3</v>
      </c>
      <c r="BE291" s="52">
        <v>31</v>
      </c>
      <c r="BF291" s="103">
        <v>3151</v>
      </c>
      <c r="BG291" s="278" t="s">
        <v>48</v>
      </c>
    </row>
    <row r="292" spans="1:59" s="63" customFormat="1" ht="12.75" x14ac:dyDescent="0.2">
      <c r="A292" s="196">
        <v>3</v>
      </c>
      <c r="B292" s="197" t="s">
        <v>108</v>
      </c>
      <c r="C292" s="208">
        <v>31</v>
      </c>
      <c r="D292" s="209" t="s">
        <v>109</v>
      </c>
      <c r="E292" s="212">
        <v>3151</v>
      </c>
      <c r="F292" s="213" t="s">
        <v>214</v>
      </c>
      <c r="G292" s="231" t="s">
        <v>215</v>
      </c>
      <c r="H292" s="81" t="s">
        <v>49</v>
      </c>
      <c r="I292" s="223"/>
      <c r="J292" s="73"/>
      <c r="K292" s="73"/>
      <c r="L292" s="73"/>
      <c r="M292" s="74"/>
      <c r="N292" s="247"/>
      <c r="O292" s="306"/>
      <c r="P292" s="105"/>
      <c r="Q292" s="75"/>
      <c r="R292" s="75"/>
      <c r="S292" s="75"/>
      <c r="T292" s="75"/>
      <c r="U292" s="75"/>
      <c r="V292" s="75"/>
      <c r="W292" s="75"/>
      <c r="X292" s="75"/>
      <c r="Y292" s="84">
        <f>IF(ISNUMBER(AVERAGE(X295:X297)),AVERAGE(X295:X297),0)</f>
        <v>1733.3333333333333</v>
      </c>
      <c r="Z292" s="83"/>
      <c r="AA292" s="83"/>
      <c r="AB292" s="75"/>
      <c r="AC292" s="75"/>
      <c r="AD292" s="75"/>
      <c r="AE292" s="75"/>
      <c r="AF292" s="75"/>
      <c r="AG292" s="75"/>
      <c r="AH292" s="75"/>
      <c r="AI292" s="75"/>
      <c r="AJ292" s="84">
        <f>IF(ISNUMBER(AVERAGE(AI295:AI297)),AVERAGE(AI295:AI297),0)</f>
        <v>0</v>
      </c>
      <c r="AK292" s="83"/>
      <c r="AL292" s="83"/>
      <c r="AM292" s="75"/>
      <c r="AN292" s="75"/>
      <c r="AO292" s="75"/>
      <c r="AP292" s="75"/>
      <c r="AQ292" s="75"/>
      <c r="AR292" s="75"/>
      <c r="AS292" s="75"/>
      <c r="AT292" s="75"/>
      <c r="AU292" s="75"/>
      <c r="AV292" s="75"/>
      <c r="AW292" s="84">
        <f>IF(ISNUMBER(AVERAGE(AV295:AV297)),AVERAGE(AV295:AV297),0)</f>
        <v>1200</v>
      </c>
      <c r="AX292" s="83"/>
      <c r="AY292" s="83"/>
      <c r="AZ292" s="79"/>
      <c r="BA292" s="80"/>
      <c r="BB292" s="71"/>
      <c r="BC292" s="95"/>
      <c r="BD292" s="41">
        <v>3</v>
      </c>
      <c r="BE292" s="52">
        <v>31</v>
      </c>
      <c r="BF292" s="103">
        <v>3151</v>
      </c>
      <c r="BG292" s="278" t="s">
        <v>49</v>
      </c>
    </row>
    <row r="293" spans="1:59" s="63" customFormat="1" ht="12.75" x14ac:dyDescent="0.2">
      <c r="A293" s="196">
        <v>3</v>
      </c>
      <c r="B293" s="197" t="s">
        <v>108</v>
      </c>
      <c r="C293" s="208">
        <v>31</v>
      </c>
      <c r="D293" s="209" t="s">
        <v>109</v>
      </c>
      <c r="E293" s="212">
        <v>3151</v>
      </c>
      <c r="F293" s="213" t="s">
        <v>214</v>
      </c>
      <c r="G293" s="231" t="s">
        <v>215</v>
      </c>
      <c r="H293" s="81" t="s">
        <v>50</v>
      </c>
      <c r="I293" s="223"/>
      <c r="J293" s="73"/>
      <c r="K293" s="73"/>
      <c r="L293" s="73"/>
      <c r="M293" s="74"/>
      <c r="N293" s="247"/>
      <c r="O293" s="306"/>
      <c r="P293" s="105"/>
      <c r="Q293" s="75"/>
      <c r="R293" s="75"/>
      <c r="S293" s="75"/>
      <c r="T293" s="75"/>
      <c r="U293" s="75"/>
      <c r="V293" s="75"/>
      <c r="W293" s="75"/>
      <c r="X293" s="75"/>
      <c r="Y293" s="84">
        <f>MAX(X295:X298)</f>
        <v>5000</v>
      </c>
      <c r="Z293" s="83"/>
      <c r="AA293" s="83"/>
      <c r="AB293" s="75"/>
      <c r="AC293" s="75"/>
      <c r="AD293" s="75"/>
      <c r="AE293" s="75"/>
      <c r="AF293" s="75"/>
      <c r="AG293" s="75"/>
      <c r="AH293" s="75"/>
      <c r="AI293" s="75"/>
      <c r="AJ293" s="84">
        <f>MAX(AI295:AI298)</f>
        <v>0</v>
      </c>
      <c r="AK293" s="83"/>
      <c r="AL293" s="83"/>
      <c r="AM293" s="75"/>
      <c r="AN293" s="75"/>
      <c r="AO293" s="75"/>
      <c r="AP293" s="75"/>
      <c r="AQ293" s="75"/>
      <c r="AR293" s="75"/>
      <c r="AS293" s="75"/>
      <c r="AT293" s="75"/>
      <c r="AU293" s="75"/>
      <c r="AV293" s="75"/>
      <c r="AW293" s="84">
        <f>MAX(AV295:AV298)</f>
        <v>2500</v>
      </c>
      <c r="AX293" s="83"/>
      <c r="AY293" s="83"/>
      <c r="AZ293" s="79"/>
      <c r="BA293" s="80"/>
      <c r="BB293" s="71"/>
      <c r="BC293" s="95"/>
      <c r="BD293" s="41">
        <v>3</v>
      </c>
      <c r="BE293" s="52">
        <v>31</v>
      </c>
      <c r="BF293" s="103">
        <v>3151</v>
      </c>
      <c r="BG293" s="278" t="s">
        <v>50</v>
      </c>
    </row>
    <row r="294" spans="1:59" s="63" customFormat="1" ht="12.75" x14ac:dyDescent="0.2">
      <c r="A294" s="196">
        <v>3</v>
      </c>
      <c r="B294" s="197" t="s">
        <v>108</v>
      </c>
      <c r="C294" s="208">
        <v>31</v>
      </c>
      <c r="D294" s="209" t="s">
        <v>109</v>
      </c>
      <c r="E294" s="212">
        <v>3151</v>
      </c>
      <c r="F294" s="213" t="s">
        <v>214</v>
      </c>
      <c r="G294" s="231" t="s">
        <v>215</v>
      </c>
      <c r="H294" s="85" t="s">
        <v>51</v>
      </c>
      <c r="I294" s="223"/>
      <c r="J294" s="73"/>
      <c r="K294" s="73"/>
      <c r="L294" s="73"/>
      <c r="M294" s="74"/>
      <c r="N294" s="320">
        <f>SUM(N295:N297)</f>
        <v>91</v>
      </c>
      <c r="O294" s="293">
        <f>SUM(O295:O297)</f>
        <v>1</v>
      </c>
      <c r="P294" s="292"/>
      <c r="Q294" s="87"/>
      <c r="R294" s="87"/>
      <c r="S294" s="87"/>
      <c r="T294" s="87"/>
      <c r="U294" s="87"/>
      <c r="V294" s="87"/>
      <c r="W294" s="87"/>
      <c r="X294" s="87"/>
      <c r="Y294" s="88"/>
      <c r="Z294" s="119">
        <f>SUM(Z295:Z297)</f>
        <v>153.84615384615387</v>
      </c>
      <c r="AA294" s="88"/>
      <c r="AB294" s="87"/>
      <c r="AC294" s="87"/>
      <c r="AD294" s="87"/>
      <c r="AE294" s="87"/>
      <c r="AF294" s="87"/>
      <c r="AG294" s="87"/>
      <c r="AH294" s="87"/>
      <c r="AI294" s="87"/>
      <c r="AJ294" s="88"/>
      <c r="AK294" s="107">
        <f>SUM(AK295:AK297)</f>
        <v>0</v>
      </c>
      <c r="AL294" s="88"/>
      <c r="AM294" s="87"/>
      <c r="AN294" s="87"/>
      <c r="AO294" s="87"/>
      <c r="AP294" s="87"/>
      <c r="AQ294" s="87"/>
      <c r="AR294" s="87"/>
      <c r="AS294" s="87"/>
      <c r="AT294" s="87"/>
      <c r="AU294" s="87"/>
      <c r="AV294" s="87"/>
      <c r="AW294" s="112"/>
      <c r="AX294" s="107">
        <f>SUM(AX295:AX297)</f>
        <v>1731.868131868132</v>
      </c>
      <c r="AY294" s="88"/>
      <c r="AZ294" s="79"/>
      <c r="BA294" s="80"/>
      <c r="BB294" s="71"/>
      <c r="BC294" s="95"/>
      <c r="BD294" s="41">
        <v>3</v>
      </c>
      <c r="BE294" s="52">
        <v>31</v>
      </c>
      <c r="BF294" s="103">
        <v>3151</v>
      </c>
      <c r="BG294" s="279" t="s">
        <v>51</v>
      </c>
    </row>
    <row r="295" spans="1:59" s="63" customFormat="1" ht="24" x14ac:dyDescent="0.2">
      <c r="A295" s="196">
        <v>3</v>
      </c>
      <c r="B295" s="197" t="s">
        <v>108</v>
      </c>
      <c r="C295" s="208">
        <v>31</v>
      </c>
      <c r="D295" s="209" t="s">
        <v>109</v>
      </c>
      <c r="E295" s="212">
        <v>3151</v>
      </c>
      <c r="F295" s="213" t="s">
        <v>214</v>
      </c>
      <c r="G295" s="231" t="s">
        <v>215</v>
      </c>
      <c r="H295" s="89" t="s">
        <v>52</v>
      </c>
      <c r="I295" s="90" t="s">
        <v>216</v>
      </c>
      <c r="J295" s="90" t="s">
        <v>217</v>
      </c>
      <c r="K295" s="90" t="s">
        <v>64</v>
      </c>
      <c r="L295" s="90" t="s">
        <v>218</v>
      </c>
      <c r="M295" s="91" t="s">
        <v>215</v>
      </c>
      <c r="N295" s="312">
        <v>45</v>
      </c>
      <c r="O295" s="313">
        <f>N295/N$294</f>
        <v>0.49450549450549453</v>
      </c>
      <c r="P295" s="104">
        <v>1</v>
      </c>
      <c r="Q295" s="92"/>
      <c r="R295" s="92"/>
      <c r="S295" s="92"/>
      <c r="T295" s="92"/>
      <c r="U295" s="92"/>
      <c r="V295" s="92"/>
      <c r="W295" s="92"/>
      <c r="X295" s="109">
        <f>P295*P$7+Q295*Q$7+R295*R$7+S295*S$7+T295*T$7+U295*U$7+V295*V$7+W295*W$7</f>
        <v>100</v>
      </c>
      <c r="Y295" s="83"/>
      <c r="Z295" s="110">
        <f>X295*$O295</f>
        <v>49.450549450549453</v>
      </c>
      <c r="AA295" s="111"/>
      <c r="AB295" s="92"/>
      <c r="AC295" s="92"/>
      <c r="AD295" s="92"/>
      <c r="AE295" s="92"/>
      <c r="AF295" s="92"/>
      <c r="AG295" s="92"/>
      <c r="AH295" s="92"/>
      <c r="AI295" s="109">
        <f>AB295*AB$7+AC295*AC$7+AD295*AD$7+AE295*AE$7+AF295*AF$7+AG295*AG$7+AH295*AH$7</f>
        <v>0</v>
      </c>
      <c r="AJ295" s="83"/>
      <c r="AK295" s="110">
        <f>AI295*$O295</f>
        <v>0</v>
      </c>
      <c r="AL295" s="111"/>
      <c r="AM295" s="92"/>
      <c r="AN295" s="92"/>
      <c r="AO295" s="92"/>
      <c r="AP295" s="92"/>
      <c r="AQ295" s="92"/>
      <c r="AR295" s="92"/>
      <c r="AS295" s="92">
        <v>1</v>
      </c>
      <c r="AT295" s="92"/>
      <c r="AU295" s="92"/>
      <c r="AV295" s="109">
        <f>AM295*AM$7+AN295*AN$7+AO295*AO$7+AP295*AP$7+AQ295*AQ$7+AR295*AR$7+AS295*AS$7+AT295*AT$7+AU295*AU$7</f>
        <v>1000</v>
      </c>
      <c r="AW295" s="75"/>
      <c r="AX295" s="110">
        <f>AV295*$O295</f>
        <v>494.50549450549454</v>
      </c>
      <c r="AY295" s="111"/>
      <c r="AZ295" s="93"/>
      <c r="BA295" s="94" t="s">
        <v>131</v>
      </c>
      <c r="BB295" s="71"/>
      <c r="BC295" s="95"/>
      <c r="BD295" s="41">
        <v>3</v>
      </c>
      <c r="BE295" s="52">
        <v>31</v>
      </c>
      <c r="BF295" s="103">
        <v>3151</v>
      </c>
      <c r="BG295" s="280" t="s">
        <v>52</v>
      </c>
    </row>
    <row r="296" spans="1:59" s="63" customFormat="1" ht="24" x14ac:dyDescent="0.2">
      <c r="A296" s="196">
        <v>3</v>
      </c>
      <c r="B296" s="197" t="s">
        <v>108</v>
      </c>
      <c r="C296" s="208">
        <v>31</v>
      </c>
      <c r="D296" s="209" t="s">
        <v>109</v>
      </c>
      <c r="E296" s="212">
        <v>3151</v>
      </c>
      <c r="F296" s="213" t="s">
        <v>214</v>
      </c>
      <c r="G296" s="231" t="s">
        <v>215</v>
      </c>
      <c r="H296" s="89"/>
      <c r="I296" s="90" t="s">
        <v>219</v>
      </c>
      <c r="J296" s="90" t="s">
        <v>220</v>
      </c>
      <c r="K296" s="90" t="s">
        <v>64</v>
      </c>
      <c r="L296" s="90" t="s">
        <v>119</v>
      </c>
      <c r="M296" s="91" t="s">
        <v>215</v>
      </c>
      <c r="N296" s="312">
        <v>45</v>
      </c>
      <c r="O296" s="313">
        <f>N296/N$294</f>
        <v>0.49450549450549453</v>
      </c>
      <c r="P296" s="104">
        <v>1</v>
      </c>
      <c r="Q296" s="92"/>
      <c r="R296" s="92"/>
      <c r="S296" s="92"/>
      <c r="T296" s="92"/>
      <c r="U296" s="92"/>
      <c r="V296" s="92"/>
      <c r="W296" s="92"/>
      <c r="X296" s="109">
        <f>P296*P$7+Q296*Q$7+R296*R$7+S296*S$7+T296*T$7+U296*U$7+V296*V$7+W296*W$7</f>
        <v>100</v>
      </c>
      <c r="Y296" s="83"/>
      <c r="Z296" s="110">
        <f>X296*$O296</f>
        <v>49.450549450549453</v>
      </c>
      <c r="AA296" s="111"/>
      <c r="AB296" s="92"/>
      <c r="AC296" s="92"/>
      <c r="AD296" s="92"/>
      <c r="AE296" s="92"/>
      <c r="AF296" s="92"/>
      <c r="AG296" s="92"/>
      <c r="AH296" s="92"/>
      <c r="AI296" s="109">
        <f>AB296*AB$7+AC296*AC$7+AD296*AD$7+AE296*AE$7+AF296*AF$7+AG296*AG$7+AH296*AH$7</f>
        <v>0</v>
      </c>
      <c r="AJ296" s="83"/>
      <c r="AK296" s="110">
        <f>AI296*$O296</f>
        <v>0</v>
      </c>
      <c r="AL296" s="111"/>
      <c r="AM296" s="92"/>
      <c r="AN296" s="92"/>
      <c r="AO296" s="92"/>
      <c r="AP296" s="92"/>
      <c r="AQ296" s="92"/>
      <c r="AR296" s="92"/>
      <c r="AS296" s="92"/>
      <c r="AT296" s="92">
        <v>1</v>
      </c>
      <c r="AU296" s="92"/>
      <c r="AV296" s="109">
        <f>AM296*AM$7+AN296*AN$7+AO296*AO$7+AP296*AP$7+AQ296*AQ$7+AR296*AR$7+AS296*AS$7+AT296*AT$7+AU296*AU$7</f>
        <v>2500</v>
      </c>
      <c r="AW296" s="75"/>
      <c r="AX296" s="110">
        <f>AV296*$O296</f>
        <v>1236.2637362637363</v>
      </c>
      <c r="AY296" s="111"/>
      <c r="AZ296" s="93"/>
      <c r="BA296" s="94" t="s">
        <v>221</v>
      </c>
      <c r="BB296" s="71"/>
      <c r="BC296" s="95"/>
      <c r="BD296" s="41">
        <v>3</v>
      </c>
      <c r="BE296" s="52">
        <v>31</v>
      </c>
      <c r="BF296" s="103">
        <v>3151</v>
      </c>
      <c r="BG296" s="280" t="s">
        <v>52</v>
      </c>
    </row>
    <row r="297" spans="1:59" s="63" customFormat="1" ht="12.75" x14ac:dyDescent="0.2">
      <c r="A297" s="196">
        <v>3</v>
      </c>
      <c r="B297" s="197" t="s">
        <v>108</v>
      </c>
      <c r="C297" s="208">
        <v>31</v>
      </c>
      <c r="D297" s="209" t="s">
        <v>109</v>
      </c>
      <c r="E297" s="212">
        <v>3151</v>
      </c>
      <c r="F297" s="213" t="s">
        <v>214</v>
      </c>
      <c r="G297" s="231" t="s">
        <v>215</v>
      </c>
      <c r="H297" s="89"/>
      <c r="I297" s="90" t="s">
        <v>120</v>
      </c>
      <c r="J297" s="90" t="s">
        <v>222</v>
      </c>
      <c r="K297" s="90" t="s">
        <v>90</v>
      </c>
      <c r="L297" s="90" t="s">
        <v>223</v>
      </c>
      <c r="M297" s="91" t="s">
        <v>215</v>
      </c>
      <c r="N297" s="312">
        <v>1</v>
      </c>
      <c r="O297" s="313">
        <f>N297/N$294</f>
        <v>1.098901098901099E-2</v>
      </c>
      <c r="P297" s="104"/>
      <c r="Q297" s="92"/>
      <c r="R297" s="92"/>
      <c r="S297" s="92"/>
      <c r="T297" s="92"/>
      <c r="U297" s="92">
        <v>1</v>
      </c>
      <c r="V297" s="92"/>
      <c r="W297" s="92"/>
      <c r="X297" s="109">
        <f>P297*P$7+Q297*Q$7+R297*R$7+S297*S$7+T297*T$7+U297*U$7+V297*V$7+W297*W$7</f>
        <v>5000</v>
      </c>
      <c r="Y297" s="83"/>
      <c r="Z297" s="110">
        <f>X297*$O297</f>
        <v>54.945054945054949</v>
      </c>
      <c r="AA297" s="111"/>
      <c r="AB297" s="92"/>
      <c r="AC297" s="92"/>
      <c r="AD297" s="92"/>
      <c r="AE297" s="92"/>
      <c r="AF297" s="92"/>
      <c r="AG297" s="92"/>
      <c r="AH297" s="92"/>
      <c r="AI297" s="109">
        <f>AB297*AB$7+AC297*AC$7+AD297*AD$7+AE297*AE$7+AF297*AF$7+AG297*AG$7+AH297*AH$7</f>
        <v>0</v>
      </c>
      <c r="AJ297" s="83"/>
      <c r="AK297" s="110">
        <f>AI297*$O297</f>
        <v>0</v>
      </c>
      <c r="AL297" s="111"/>
      <c r="AM297" s="92"/>
      <c r="AN297" s="92"/>
      <c r="AO297" s="92"/>
      <c r="AP297" s="92">
        <v>1</v>
      </c>
      <c r="AQ297" s="92"/>
      <c r="AR297" s="92"/>
      <c r="AS297" s="92"/>
      <c r="AT297" s="92"/>
      <c r="AU297" s="92"/>
      <c r="AV297" s="109">
        <f>AM297*AM$7+AN297*AN$7+AO297*AO$7+AP297*AP$7+AQ297*AQ$7+AR297*AR$7+AS297*AS$7+AT297*AT$7+AU297*AU$7</f>
        <v>100</v>
      </c>
      <c r="AW297" s="75"/>
      <c r="AX297" s="110">
        <f>AV297*$O297</f>
        <v>1.098901098901099</v>
      </c>
      <c r="AY297" s="111"/>
      <c r="AZ297" s="93"/>
      <c r="BA297" s="94" t="s">
        <v>221</v>
      </c>
      <c r="BB297" s="71"/>
      <c r="BC297" s="95"/>
      <c r="BD297" s="41">
        <v>3</v>
      </c>
      <c r="BE297" s="52">
        <v>31</v>
      </c>
      <c r="BF297" s="103">
        <v>3151</v>
      </c>
      <c r="BG297" s="280" t="s">
        <v>52</v>
      </c>
    </row>
    <row r="298" spans="1:59" s="63" customFormat="1" ht="12.75" x14ac:dyDescent="0.2">
      <c r="A298" s="196">
        <v>3</v>
      </c>
      <c r="B298" s="197" t="s">
        <v>108</v>
      </c>
      <c r="C298" s="208">
        <v>31</v>
      </c>
      <c r="D298" s="209" t="s">
        <v>109</v>
      </c>
      <c r="E298" s="212">
        <v>3151</v>
      </c>
      <c r="F298" s="213" t="s">
        <v>214</v>
      </c>
      <c r="G298" s="231" t="s">
        <v>215</v>
      </c>
      <c r="H298" s="65"/>
      <c r="I298" s="222"/>
      <c r="J298" s="66"/>
      <c r="K298" s="66"/>
      <c r="L298" s="66"/>
      <c r="M298" s="64"/>
      <c r="N298" s="304"/>
      <c r="O298" s="305"/>
      <c r="P298" s="127"/>
      <c r="Q298" s="67"/>
      <c r="R298" s="67"/>
      <c r="S298" s="67"/>
      <c r="T298" s="67"/>
      <c r="U298" s="67"/>
      <c r="V298" s="67"/>
      <c r="W298" s="67"/>
      <c r="X298" s="67"/>
      <c r="Y298" s="68"/>
      <c r="Z298" s="68"/>
      <c r="AA298" s="68"/>
      <c r="AB298" s="67"/>
      <c r="AC298" s="67"/>
      <c r="AD298" s="67"/>
      <c r="AE298" s="67"/>
      <c r="AF298" s="67"/>
      <c r="AG298" s="67"/>
      <c r="AH298" s="67"/>
      <c r="AI298" s="67"/>
      <c r="AJ298" s="68"/>
      <c r="AK298" s="68"/>
      <c r="AL298" s="68"/>
      <c r="AM298" s="67"/>
      <c r="AN298" s="67"/>
      <c r="AO298" s="67"/>
      <c r="AP298" s="67"/>
      <c r="AQ298" s="67"/>
      <c r="AR298" s="67"/>
      <c r="AS298" s="67"/>
      <c r="AT298" s="67"/>
      <c r="AU298" s="67"/>
      <c r="AV298" s="67"/>
      <c r="AW298" s="67"/>
      <c r="AX298" s="68"/>
      <c r="AY298" s="68"/>
      <c r="AZ298" s="69"/>
      <c r="BA298" s="70"/>
      <c r="BB298" s="71"/>
      <c r="BC298" s="95"/>
      <c r="BD298" s="41">
        <v>3</v>
      </c>
      <c r="BE298" s="52">
        <v>31</v>
      </c>
      <c r="BF298" s="103">
        <v>3151</v>
      </c>
      <c r="BG298" s="275"/>
    </row>
    <row r="299" spans="1:59" s="63" customFormat="1" ht="12.75" x14ac:dyDescent="0.2">
      <c r="A299" s="196">
        <v>3</v>
      </c>
      <c r="B299" s="197" t="s">
        <v>108</v>
      </c>
      <c r="C299" s="208">
        <v>31</v>
      </c>
      <c r="D299" s="209" t="s">
        <v>109</v>
      </c>
      <c r="E299" s="212">
        <v>3151</v>
      </c>
      <c r="F299" s="213" t="s">
        <v>214</v>
      </c>
      <c r="G299" s="232"/>
      <c r="H299" s="97"/>
      <c r="I299" s="224"/>
      <c r="J299" s="98"/>
      <c r="K299" s="98"/>
      <c r="L299" s="98"/>
      <c r="M299" s="96"/>
      <c r="N299" s="307"/>
      <c r="O299" s="246"/>
      <c r="P299" s="124"/>
      <c r="Q299" s="99"/>
      <c r="R299" s="99"/>
      <c r="S299" s="99"/>
      <c r="T299" s="99"/>
      <c r="U299" s="99"/>
      <c r="V299" s="99"/>
      <c r="W299" s="99"/>
      <c r="X299" s="99"/>
      <c r="Y299" s="100"/>
      <c r="Z299" s="100"/>
      <c r="AA299" s="100"/>
      <c r="AB299" s="99"/>
      <c r="AC299" s="99"/>
      <c r="AD299" s="99"/>
      <c r="AE299" s="99"/>
      <c r="AF299" s="99"/>
      <c r="AG299" s="99"/>
      <c r="AH299" s="99"/>
      <c r="AI299" s="99"/>
      <c r="AJ299" s="100"/>
      <c r="AK299" s="100"/>
      <c r="AL299" s="100"/>
      <c r="AM299" s="99"/>
      <c r="AN299" s="99"/>
      <c r="AO299" s="99"/>
      <c r="AP299" s="99"/>
      <c r="AQ299" s="99"/>
      <c r="AR299" s="99"/>
      <c r="AS299" s="99"/>
      <c r="AT299" s="99"/>
      <c r="AU299" s="99"/>
      <c r="AV299" s="99"/>
      <c r="AW299" s="99"/>
      <c r="AX299" s="100"/>
      <c r="AY299" s="100"/>
      <c r="AZ299" s="101"/>
      <c r="BA299" s="102"/>
      <c r="BB299" s="95"/>
      <c r="BC299" s="95"/>
      <c r="BD299" s="41">
        <v>3</v>
      </c>
      <c r="BE299" s="52">
        <v>31</v>
      </c>
      <c r="BF299" s="103">
        <v>3151</v>
      </c>
      <c r="BG299" s="277"/>
    </row>
    <row r="300" spans="1:59" s="63" customFormat="1" ht="12.75" x14ac:dyDescent="0.2">
      <c r="A300" s="196">
        <v>3</v>
      </c>
      <c r="B300" s="197" t="s">
        <v>108</v>
      </c>
      <c r="C300" s="208">
        <v>31</v>
      </c>
      <c r="D300" s="209" t="s">
        <v>109</v>
      </c>
      <c r="E300" s="212">
        <v>3151</v>
      </c>
      <c r="F300" s="213" t="s">
        <v>214</v>
      </c>
      <c r="G300" s="231"/>
      <c r="H300" s="65"/>
      <c r="I300" s="222"/>
      <c r="J300" s="66"/>
      <c r="K300" s="66"/>
      <c r="L300" s="66"/>
      <c r="M300" s="64"/>
      <c r="N300" s="304"/>
      <c r="O300" s="305"/>
      <c r="P300" s="127"/>
      <c r="Q300" s="67"/>
      <c r="R300" s="67"/>
      <c r="S300" s="67"/>
      <c r="T300" s="67"/>
      <c r="U300" s="67"/>
      <c r="V300" s="67"/>
      <c r="W300" s="67"/>
      <c r="X300" s="67"/>
      <c r="Y300" s="68"/>
      <c r="Z300" s="68"/>
      <c r="AA300" s="68"/>
      <c r="AB300" s="67"/>
      <c r="AC300" s="67"/>
      <c r="AD300" s="67"/>
      <c r="AE300" s="67"/>
      <c r="AF300" s="67"/>
      <c r="AG300" s="67"/>
      <c r="AH300" s="67"/>
      <c r="AI300" s="67"/>
      <c r="AJ300" s="68"/>
      <c r="AK300" s="68"/>
      <c r="AL300" s="68"/>
      <c r="AM300" s="67"/>
      <c r="AN300" s="67"/>
      <c r="AO300" s="67"/>
      <c r="AP300" s="67"/>
      <c r="AQ300" s="67"/>
      <c r="AR300" s="67"/>
      <c r="AS300" s="67"/>
      <c r="AT300" s="67"/>
      <c r="AU300" s="67"/>
      <c r="AV300" s="67"/>
      <c r="AW300" s="67"/>
      <c r="AX300" s="68"/>
      <c r="AY300" s="68"/>
      <c r="AZ300" s="69"/>
      <c r="BA300" s="70"/>
      <c r="BB300" s="71"/>
      <c r="BC300" s="95"/>
      <c r="BD300" s="41">
        <v>3</v>
      </c>
      <c r="BE300" s="52">
        <v>31</v>
      </c>
      <c r="BF300" s="103">
        <v>3151</v>
      </c>
      <c r="BG300" s="275"/>
    </row>
    <row r="301" spans="1:59" s="63" customFormat="1" ht="12.75" x14ac:dyDescent="0.2">
      <c r="A301" s="196">
        <v>3</v>
      </c>
      <c r="B301" s="197" t="s">
        <v>108</v>
      </c>
      <c r="C301" s="208">
        <v>31</v>
      </c>
      <c r="D301" s="209" t="s">
        <v>109</v>
      </c>
      <c r="E301" s="212">
        <v>3151</v>
      </c>
      <c r="F301" s="213" t="s">
        <v>214</v>
      </c>
      <c r="G301" s="231" t="s">
        <v>46</v>
      </c>
      <c r="H301" s="72" t="s">
        <v>1233</v>
      </c>
      <c r="I301" s="73" t="s">
        <v>1164</v>
      </c>
      <c r="J301" s="73"/>
      <c r="K301" s="73"/>
      <c r="L301" s="73"/>
      <c r="M301" s="74"/>
      <c r="N301" s="247"/>
      <c r="O301" s="306"/>
      <c r="P301" s="105"/>
      <c r="Q301" s="75"/>
      <c r="R301" s="75"/>
      <c r="S301" s="75"/>
      <c r="T301" s="75"/>
      <c r="U301" s="75"/>
      <c r="V301" s="75"/>
      <c r="W301" s="75"/>
      <c r="X301" s="75"/>
      <c r="Y301" s="76" t="s">
        <v>1241</v>
      </c>
      <c r="Z301" s="77" t="s">
        <v>1241</v>
      </c>
      <c r="AA301" s="78">
        <f>AA$143</f>
        <v>0</v>
      </c>
      <c r="AB301" s="75"/>
      <c r="AC301" s="75"/>
      <c r="AD301" s="75"/>
      <c r="AE301" s="75"/>
      <c r="AF301" s="75"/>
      <c r="AG301" s="75"/>
      <c r="AH301" s="75"/>
      <c r="AI301" s="75"/>
      <c r="AJ301" s="76" t="s">
        <v>1241</v>
      </c>
      <c r="AK301" s="77" t="s">
        <v>1241</v>
      </c>
      <c r="AL301" s="78">
        <f>AL$143</f>
        <v>0</v>
      </c>
      <c r="AM301" s="75"/>
      <c r="AN301" s="75"/>
      <c r="AO301" s="75"/>
      <c r="AP301" s="75"/>
      <c r="AQ301" s="75"/>
      <c r="AR301" s="75"/>
      <c r="AS301" s="75"/>
      <c r="AT301" s="75"/>
      <c r="AU301" s="75"/>
      <c r="AV301" s="75"/>
      <c r="AW301" s="76" t="s">
        <v>1241</v>
      </c>
      <c r="AX301" s="77" t="s">
        <v>1241</v>
      </c>
      <c r="AY301" s="78">
        <f>AY$143</f>
        <v>25</v>
      </c>
      <c r="AZ301" s="79"/>
      <c r="BA301" s="80" t="str">
        <f>I301</f>
        <v>&gt; see 3121, In situ concrete</v>
      </c>
      <c r="BB301" s="71"/>
      <c r="BC301" s="95"/>
      <c r="BD301" s="41">
        <v>3</v>
      </c>
      <c r="BE301" s="52">
        <v>31</v>
      </c>
      <c r="BF301" s="103">
        <v>3151</v>
      </c>
      <c r="BG301" s="276" t="str">
        <f>H301</f>
        <v>Default Scenario (Link)</v>
      </c>
    </row>
    <row r="302" spans="1:59" s="63" customFormat="1" ht="12.75" x14ac:dyDescent="0.2">
      <c r="A302" s="196">
        <v>3</v>
      </c>
      <c r="B302" s="197" t="s">
        <v>108</v>
      </c>
      <c r="C302" s="208">
        <v>31</v>
      </c>
      <c r="D302" s="209" t="s">
        <v>109</v>
      </c>
      <c r="E302" s="212">
        <v>3151</v>
      </c>
      <c r="F302" s="213" t="s">
        <v>214</v>
      </c>
      <c r="G302" s="231"/>
      <c r="H302" s="65"/>
      <c r="I302" s="222"/>
      <c r="J302" s="66"/>
      <c r="K302" s="66"/>
      <c r="L302" s="66"/>
      <c r="M302" s="64"/>
      <c r="N302" s="304"/>
      <c r="O302" s="305"/>
      <c r="P302" s="127"/>
      <c r="Q302" s="67"/>
      <c r="R302" s="67"/>
      <c r="S302" s="67"/>
      <c r="T302" s="67"/>
      <c r="U302" s="67"/>
      <c r="V302" s="67"/>
      <c r="W302" s="67"/>
      <c r="X302" s="67"/>
      <c r="Y302" s="68"/>
      <c r="Z302" s="68"/>
      <c r="AA302" s="68"/>
      <c r="AB302" s="67"/>
      <c r="AC302" s="67"/>
      <c r="AD302" s="67"/>
      <c r="AE302" s="67"/>
      <c r="AF302" s="67"/>
      <c r="AG302" s="67"/>
      <c r="AH302" s="67"/>
      <c r="AI302" s="67"/>
      <c r="AJ302" s="68"/>
      <c r="AK302" s="68"/>
      <c r="AL302" s="68"/>
      <c r="AM302" s="67"/>
      <c r="AN302" s="67"/>
      <c r="AO302" s="67"/>
      <c r="AP302" s="67"/>
      <c r="AQ302" s="67"/>
      <c r="AR302" s="67"/>
      <c r="AS302" s="67"/>
      <c r="AT302" s="67"/>
      <c r="AU302" s="67"/>
      <c r="AV302" s="67"/>
      <c r="AW302" s="67"/>
      <c r="AX302" s="68"/>
      <c r="AY302" s="68"/>
      <c r="AZ302" s="69"/>
      <c r="BA302" s="70"/>
      <c r="BB302" s="71"/>
      <c r="BC302" s="95"/>
      <c r="BD302" s="41">
        <v>3</v>
      </c>
      <c r="BE302" s="52">
        <v>31</v>
      </c>
      <c r="BF302" s="103">
        <v>3151</v>
      </c>
      <c r="BG302" s="275"/>
    </row>
    <row r="303" spans="1:59" s="63" customFormat="1" ht="12.75" x14ac:dyDescent="0.2">
      <c r="A303" s="196">
        <v>3</v>
      </c>
      <c r="B303" s="197" t="s">
        <v>108</v>
      </c>
      <c r="C303" s="208">
        <v>31</v>
      </c>
      <c r="D303" s="209" t="s">
        <v>109</v>
      </c>
      <c r="E303" s="212">
        <v>3151</v>
      </c>
      <c r="F303" s="213" t="s">
        <v>214</v>
      </c>
      <c r="G303" s="232"/>
      <c r="H303" s="97"/>
      <c r="I303" s="224"/>
      <c r="J303" s="98"/>
      <c r="K303" s="98"/>
      <c r="L303" s="98"/>
      <c r="M303" s="96"/>
      <c r="N303" s="307"/>
      <c r="O303" s="246"/>
      <c r="P303" s="124"/>
      <c r="Q303" s="99"/>
      <c r="R303" s="99"/>
      <c r="S303" s="99"/>
      <c r="T303" s="99"/>
      <c r="U303" s="99"/>
      <c r="V303" s="99"/>
      <c r="W303" s="99"/>
      <c r="X303" s="99"/>
      <c r="Y303" s="100"/>
      <c r="Z303" s="100"/>
      <c r="AA303" s="100"/>
      <c r="AB303" s="99"/>
      <c r="AC303" s="99"/>
      <c r="AD303" s="99"/>
      <c r="AE303" s="99"/>
      <c r="AF303" s="99"/>
      <c r="AG303" s="99"/>
      <c r="AH303" s="99"/>
      <c r="AI303" s="99"/>
      <c r="AJ303" s="100"/>
      <c r="AK303" s="100"/>
      <c r="AL303" s="100"/>
      <c r="AM303" s="99"/>
      <c r="AN303" s="99"/>
      <c r="AO303" s="99"/>
      <c r="AP303" s="99"/>
      <c r="AQ303" s="99"/>
      <c r="AR303" s="99"/>
      <c r="AS303" s="99"/>
      <c r="AT303" s="99"/>
      <c r="AU303" s="99"/>
      <c r="AV303" s="99"/>
      <c r="AW303" s="99"/>
      <c r="AX303" s="100"/>
      <c r="AY303" s="100"/>
      <c r="AZ303" s="101"/>
      <c r="BA303" s="102"/>
      <c r="BB303" s="95"/>
      <c r="BC303" s="95"/>
      <c r="BD303" s="41">
        <v>3</v>
      </c>
      <c r="BE303" s="52">
        <v>31</v>
      </c>
      <c r="BF303" s="103">
        <v>3151</v>
      </c>
      <c r="BG303" s="277"/>
    </row>
    <row r="304" spans="1:59" s="63" customFormat="1" ht="12.75" x14ac:dyDescent="0.2">
      <c r="A304" s="196">
        <v>3</v>
      </c>
      <c r="B304" s="197" t="s">
        <v>108</v>
      </c>
      <c r="C304" s="208">
        <v>31</v>
      </c>
      <c r="D304" s="209" t="s">
        <v>109</v>
      </c>
      <c r="E304" s="212">
        <v>3151</v>
      </c>
      <c r="F304" s="213" t="s">
        <v>214</v>
      </c>
      <c r="G304" s="231"/>
      <c r="H304" s="65"/>
      <c r="I304" s="222"/>
      <c r="J304" s="66"/>
      <c r="K304" s="66"/>
      <c r="L304" s="66"/>
      <c r="M304" s="64"/>
      <c r="N304" s="304"/>
      <c r="O304" s="305"/>
      <c r="P304" s="127"/>
      <c r="Q304" s="67"/>
      <c r="R304" s="67"/>
      <c r="S304" s="67"/>
      <c r="T304" s="67"/>
      <c r="U304" s="67"/>
      <c r="V304" s="67"/>
      <c r="W304" s="67"/>
      <c r="X304" s="67"/>
      <c r="Y304" s="68"/>
      <c r="Z304" s="68"/>
      <c r="AA304" s="68"/>
      <c r="AB304" s="67"/>
      <c r="AC304" s="67"/>
      <c r="AD304" s="67"/>
      <c r="AE304" s="67"/>
      <c r="AF304" s="67"/>
      <c r="AG304" s="67"/>
      <c r="AH304" s="67"/>
      <c r="AI304" s="67"/>
      <c r="AJ304" s="68"/>
      <c r="AK304" s="68"/>
      <c r="AL304" s="68"/>
      <c r="AM304" s="67"/>
      <c r="AN304" s="67"/>
      <c r="AO304" s="67"/>
      <c r="AP304" s="67"/>
      <c r="AQ304" s="67"/>
      <c r="AR304" s="67"/>
      <c r="AS304" s="67"/>
      <c r="AT304" s="67"/>
      <c r="AU304" s="67"/>
      <c r="AV304" s="67"/>
      <c r="AW304" s="67"/>
      <c r="AX304" s="68"/>
      <c r="AY304" s="68"/>
      <c r="AZ304" s="69"/>
      <c r="BA304" s="70"/>
      <c r="BB304" s="71"/>
      <c r="BC304" s="95"/>
      <c r="BD304" s="41">
        <v>3</v>
      </c>
      <c r="BE304" s="52">
        <v>31</v>
      </c>
      <c r="BF304" s="103">
        <v>3151</v>
      </c>
      <c r="BG304" s="275"/>
    </row>
    <row r="305" spans="1:59" s="63" customFormat="1" ht="12.75" x14ac:dyDescent="0.2">
      <c r="A305" s="196">
        <v>3</v>
      </c>
      <c r="B305" s="197" t="s">
        <v>108</v>
      </c>
      <c r="C305" s="208">
        <v>31</v>
      </c>
      <c r="D305" s="209" t="s">
        <v>109</v>
      </c>
      <c r="E305" s="212">
        <v>3151</v>
      </c>
      <c r="F305" s="213" t="s">
        <v>214</v>
      </c>
      <c r="G305" s="231" t="s">
        <v>53</v>
      </c>
      <c r="H305" s="72" t="s">
        <v>1233</v>
      </c>
      <c r="I305" s="223" t="s">
        <v>1183</v>
      </c>
      <c r="J305" s="73"/>
      <c r="K305" s="73"/>
      <c r="L305" s="73"/>
      <c r="M305" s="74"/>
      <c r="N305" s="247"/>
      <c r="O305" s="306"/>
      <c r="P305" s="105"/>
      <c r="Q305" s="75"/>
      <c r="R305" s="75"/>
      <c r="S305" s="75"/>
      <c r="T305" s="75"/>
      <c r="U305" s="75"/>
      <c r="V305" s="75"/>
      <c r="W305" s="75"/>
      <c r="X305" s="75"/>
      <c r="Y305" s="76" t="s">
        <v>1241</v>
      </c>
      <c r="Z305" s="77" t="s">
        <v>1241</v>
      </c>
      <c r="AA305" s="78">
        <f>AA$126</f>
        <v>1000</v>
      </c>
      <c r="AB305" s="75"/>
      <c r="AC305" s="75"/>
      <c r="AD305" s="75"/>
      <c r="AE305" s="75"/>
      <c r="AF305" s="75"/>
      <c r="AG305" s="75"/>
      <c r="AH305" s="75"/>
      <c r="AI305" s="75"/>
      <c r="AJ305" s="76" t="s">
        <v>1241</v>
      </c>
      <c r="AK305" s="77" t="s">
        <v>1241</v>
      </c>
      <c r="AL305" s="78">
        <f>AL$126</f>
        <v>0</v>
      </c>
      <c r="AM305" s="75"/>
      <c r="AN305" s="75"/>
      <c r="AO305" s="75"/>
      <c r="AP305" s="75"/>
      <c r="AQ305" s="75"/>
      <c r="AR305" s="75"/>
      <c r="AS305" s="75"/>
      <c r="AT305" s="75"/>
      <c r="AU305" s="75"/>
      <c r="AV305" s="75"/>
      <c r="AW305" s="76" t="s">
        <v>1241</v>
      </c>
      <c r="AX305" s="77" t="s">
        <v>1241</v>
      </c>
      <c r="AY305" s="78">
        <f>AY$126</f>
        <v>1000</v>
      </c>
      <c r="AZ305" s="79"/>
      <c r="BA305" s="80" t="str">
        <f>I305</f>
        <v>&gt; see 3112, Reinforcement for in situ concrete</v>
      </c>
      <c r="BB305" s="71"/>
      <c r="BC305" s="95"/>
      <c r="BD305" s="41">
        <v>3</v>
      </c>
      <c r="BE305" s="52">
        <v>31</v>
      </c>
      <c r="BF305" s="103">
        <v>3151</v>
      </c>
      <c r="BG305" s="276" t="s">
        <v>47</v>
      </c>
    </row>
    <row r="306" spans="1:59" s="63" customFormat="1" ht="12.75" x14ac:dyDescent="0.2">
      <c r="A306" s="196">
        <v>3</v>
      </c>
      <c r="B306" s="197" t="s">
        <v>108</v>
      </c>
      <c r="C306" s="208">
        <v>31</v>
      </c>
      <c r="D306" s="209" t="s">
        <v>109</v>
      </c>
      <c r="E306" s="212">
        <v>3151</v>
      </c>
      <c r="F306" s="213" t="s">
        <v>214</v>
      </c>
      <c r="G306" s="231"/>
      <c r="H306" s="65"/>
      <c r="I306" s="222"/>
      <c r="J306" s="66"/>
      <c r="K306" s="66"/>
      <c r="L306" s="66"/>
      <c r="M306" s="64"/>
      <c r="N306" s="304"/>
      <c r="O306" s="305"/>
      <c r="P306" s="127"/>
      <c r="Q306" s="67"/>
      <c r="R306" s="67"/>
      <c r="S306" s="67"/>
      <c r="T306" s="67"/>
      <c r="U306" s="67"/>
      <c r="V306" s="67"/>
      <c r="W306" s="67"/>
      <c r="X306" s="67"/>
      <c r="Y306" s="68"/>
      <c r="Z306" s="68"/>
      <c r="AA306" s="68"/>
      <c r="AB306" s="67"/>
      <c r="AC306" s="67"/>
      <c r="AD306" s="67"/>
      <c r="AE306" s="67"/>
      <c r="AF306" s="67"/>
      <c r="AG306" s="67"/>
      <c r="AH306" s="67"/>
      <c r="AI306" s="67"/>
      <c r="AJ306" s="68"/>
      <c r="AK306" s="68"/>
      <c r="AL306" s="68"/>
      <c r="AM306" s="67"/>
      <c r="AN306" s="67"/>
      <c r="AO306" s="67"/>
      <c r="AP306" s="67"/>
      <c r="AQ306" s="67"/>
      <c r="AR306" s="67"/>
      <c r="AS306" s="67"/>
      <c r="AT306" s="67"/>
      <c r="AU306" s="67"/>
      <c r="AV306" s="67"/>
      <c r="AW306" s="67"/>
      <c r="AX306" s="68"/>
      <c r="AY306" s="68"/>
      <c r="AZ306" s="69"/>
      <c r="BA306" s="70"/>
      <c r="BB306" s="71"/>
      <c r="BC306" s="95"/>
      <c r="BD306" s="41">
        <v>3</v>
      </c>
      <c r="BE306" s="52">
        <v>31</v>
      </c>
      <c r="BF306" s="103">
        <v>3151</v>
      </c>
      <c r="BG306" s="275"/>
    </row>
    <row r="307" spans="1:59" s="63" customFormat="1" ht="12.75" x14ac:dyDescent="0.2">
      <c r="A307" s="196">
        <v>3</v>
      </c>
      <c r="B307" s="197" t="s">
        <v>108</v>
      </c>
      <c r="C307" s="208">
        <v>31</v>
      </c>
      <c r="D307" s="209" t="s">
        <v>109</v>
      </c>
      <c r="E307" s="212">
        <v>3151</v>
      </c>
      <c r="F307" s="213" t="s">
        <v>214</v>
      </c>
      <c r="G307" s="232"/>
      <c r="H307" s="97"/>
      <c r="I307" s="224"/>
      <c r="J307" s="98"/>
      <c r="K307" s="98"/>
      <c r="L307" s="98"/>
      <c r="M307" s="96"/>
      <c r="N307" s="307"/>
      <c r="O307" s="246"/>
      <c r="P307" s="124"/>
      <c r="Q307" s="99"/>
      <c r="R307" s="99"/>
      <c r="S307" s="99"/>
      <c r="T307" s="99"/>
      <c r="U307" s="99"/>
      <c r="V307" s="99"/>
      <c r="W307" s="99"/>
      <c r="X307" s="99"/>
      <c r="Y307" s="100"/>
      <c r="Z307" s="100"/>
      <c r="AA307" s="100"/>
      <c r="AB307" s="99"/>
      <c r="AC307" s="99"/>
      <c r="AD307" s="99"/>
      <c r="AE307" s="99"/>
      <c r="AF307" s="99"/>
      <c r="AG307" s="99"/>
      <c r="AH307" s="99"/>
      <c r="AI307" s="99"/>
      <c r="AJ307" s="100"/>
      <c r="AK307" s="100"/>
      <c r="AL307" s="100"/>
      <c r="AM307" s="99"/>
      <c r="AN307" s="99"/>
      <c r="AO307" s="99"/>
      <c r="AP307" s="99"/>
      <c r="AQ307" s="99"/>
      <c r="AR307" s="99"/>
      <c r="AS307" s="99"/>
      <c r="AT307" s="99"/>
      <c r="AU307" s="99"/>
      <c r="AV307" s="99"/>
      <c r="AW307" s="99"/>
      <c r="AX307" s="100"/>
      <c r="AY307" s="100"/>
      <c r="AZ307" s="101"/>
      <c r="BA307" s="102"/>
      <c r="BB307" s="95"/>
      <c r="BC307" s="95"/>
      <c r="BD307" s="41">
        <v>3</v>
      </c>
      <c r="BE307" s="52">
        <v>31</v>
      </c>
      <c r="BF307" s="103">
        <v>3151</v>
      </c>
      <c r="BG307" s="277"/>
    </row>
    <row r="308" spans="1:59" s="63" customFormat="1" ht="12.75" x14ac:dyDescent="0.2">
      <c r="A308" s="196">
        <v>3</v>
      </c>
      <c r="B308" s="197" t="s">
        <v>108</v>
      </c>
      <c r="C308" s="208">
        <v>31</v>
      </c>
      <c r="D308" s="209" t="s">
        <v>109</v>
      </c>
      <c r="E308" s="210">
        <v>3152</v>
      </c>
      <c r="F308" s="211" t="s">
        <v>224</v>
      </c>
      <c r="G308" s="230"/>
      <c r="H308" s="56"/>
      <c r="I308" s="221"/>
      <c r="J308" s="57"/>
      <c r="K308" s="57"/>
      <c r="L308" s="57"/>
      <c r="M308" s="55"/>
      <c r="N308" s="303"/>
      <c r="O308" s="245"/>
      <c r="P308" s="122"/>
      <c r="Q308" s="122"/>
      <c r="R308" s="122"/>
      <c r="S308" s="122"/>
      <c r="T308" s="122"/>
      <c r="U308" s="122"/>
      <c r="V308" s="122"/>
      <c r="W308" s="122"/>
      <c r="X308" s="122"/>
      <c r="Y308" s="59"/>
      <c r="Z308" s="123"/>
      <c r="AA308" s="123"/>
      <c r="AB308" s="122"/>
      <c r="AC308" s="122"/>
      <c r="AD308" s="122"/>
      <c r="AE308" s="122"/>
      <c r="AF308" s="122"/>
      <c r="AG308" s="122"/>
      <c r="AH308" s="122"/>
      <c r="AI308" s="122"/>
      <c r="AJ308" s="59"/>
      <c r="AK308" s="123"/>
      <c r="AL308" s="123"/>
      <c r="AM308" s="122"/>
      <c r="AN308" s="122"/>
      <c r="AO308" s="122"/>
      <c r="AP308" s="122"/>
      <c r="AQ308" s="122"/>
      <c r="AR308" s="122"/>
      <c r="AS308" s="122"/>
      <c r="AT308" s="122"/>
      <c r="AU308" s="122"/>
      <c r="AV308" s="122"/>
      <c r="AW308" s="58"/>
      <c r="AX308" s="123"/>
      <c r="AY308" s="59"/>
      <c r="AZ308" s="60"/>
      <c r="BA308" s="61"/>
      <c r="BB308" s="54"/>
      <c r="BC308" s="54"/>
      <c r="BD308" s="41">
        <v>3</v>
      </c>
      <c r="BE308" s="52">
        <v>31</v>
      </c>
      <c r="BF308" s="62">
        <v>3152</v>
      </c>
      <c r="BG308" s="274"/>
    </row>
    <row r="309" spans="1:59" s="63" customFormat="1" ht="12.75" x14ac:dyDescent="0.2">
      <c r="A309" s="196">
        <v>3</v>
      </c>
      <c r="B309" s="197" t="s">
        <v>108</v>
      </c>
      <c r="C309" s="208">
        <v>31</v>
      </c>
      <c r="D309" s="209" t="s">
        <v>109</v>
      </c>
      <c r="E309" s="210">
        <v>3152</v>
      </c>
      <c r="F309" s="211" t="s">
        <v>224</v>
      </c>
      <c r="G309" s="230"/>
      <c r="H309" s="56"/>
      <c r="I309" s="221"/>
      <c r="J309" s="57"/>
      <c r="K309" s="57"/>
      <c r="L309" s="57"/>
      <c r="M309" s="55"/>
      <c r="N309" s="303"/>
      <c r="O309" s="245"/>
      <c r="P309" s="122"/>
      <c r="Q309" s="58"/>
      <c r="R309" s="58"/>
      <c r="S309" s="58"/>
      <c r="T309" s="58"/>
      <c r="U309" s="58"/>
      <c r="V309" s="58"/>
      <c r="W309" s="58"/>
      <c r="X309" s="58"/>
      <c r="Y309" s="59"/>
      <c r="Z309" s="59"/>
      <c r="AA309" s="59"/>
      <c r="AB309" s="58"/>
      <c r="AC309" s="58"/>
      <c r="AD309" s="58"/>
      <c r="AE309" s="58"/>
      <c r="AF309" s="58"/>
      <c r="AG309" s="58"/>
      <c r="AH309" s="58"/>
      <c r="AI309" s="58"/>
      <c r="AJ309" s="59"/>
      <c r="AK309" s="59"/>
      <c r="AL309" s="59"/>
      <c r="AM309" s="58"/>
      <c r="AN309" s="58"/>
      <c r="AO309" s="58"/>
      <c r="AP309" s="58"/>
      <c r="AQ309" s="58"/>
      <c r="AR309" s="58"/>
      <c r="AS309" s="58"/>
      <c r="AT309" s="58"/>
      <c r="AU309" s="58"/>
      <c r="AV309" s="58"/>
      <c r="AW309" s="58"/>
      <c r="AX309" s="59"/>
      <c r="AY309" s="59"/>
      <c r="AZ309" s="60"/>
      <c r="BA309" s="61"/>
      <c r="BB309" s="54"/>
      <c r="BC309" s="54"/>
      <c r="BD309" s="41">
        <v>3</v>
      </c>
      <c r="BE309" s="52">
        <v>31</v>
      </c>
      <c r="BF309" s="62">
        <v>3152</v>
      </c>
      <c r="BG309" s="274"/>
    </row>
    <row r="310" spans="1:59" s="63" customFormat="1" ht="12.75" x14ac:dyDescent="0.2">
      <c r="A310" s="196">
        <v>3</v>
      </c>
      <c r="B310" s="197" t="s">
        <v>108</v>
      </c>
      <c r="C310" s="208">
        <v>31</v>
      </c>
      <c r="D310" s="209" t="s">
        <v>109</v>
      </c>
      <c r="E310" s="210">
        <v>3152</v>
      </c>
      <c r="F310" s="211" t="s">
        <v>224</v>
      </c>
      <c r="G310" s="231"/>
      <c r="H310" s="65"/>
      <c r="I310" s="222"/>
      <c r="J310" s="66"/>
      <c r="K310" s="66"/>
      <c r="L310" s="66"/>
      <c r="M310" s="64"/>
      <c r="N310" s="308"/>
      <c r="O310" s="309"/>
      <c r="P310" s="127"/>
      <c r="Q310" s="67"/>
      <c r="R310" s="67"/>
      <c r="S310" s="67"/>
      <c r="T310" s="67"/>
      <c r="U310" s="67"/>
      <c r="V310" s="67"/>
      <c r="W310" s="67"/>
      <c r="X310" s="67"/>
      <c r="Y310" s="68"/>
      <c r="Z310" s="68"/>
      <c r="AA310" s="68"/>
      <c r="AB310" s="67"/>
      <c r="AC310" s="67"/>
      <c r="AD310" s="67"/>
      <c r="AE310" s="67"/>
      <c r="AF310" s="67"/>
      <c r="AG310" s="67"/>
      <c r="AH310" s="67"/>
      <c r="AI310" s="67"/>
      <c r="AJ310" s="68"/>
      <c r="AK310" s="68"/>
      <c r="AL310" s="68"/>
      <c r="AM310" s="67"/>
      <c r="AN310" s="67"/>
      <c r="AO310" s="67"/>
      <c r="AP310" s="67"/>
      <c r="AQ310" s="67"/>
      <c r="AR310" s="67"/>
      <c r="AS310" s="67"/>
      <c r="AT310" s="67"/>
      <c r="AU310" s="67"/>
      <c r="AV310" s="67"/>
      <c r="AW310" s="67"/>
      <c r="AX310" s="68"/>
      <c r="AY310" s="68"/>
      <c r="AZ310" s="69"/>
      <c r="BA310" s="70"/>
      <c r="BB310" s="71"/>
      <c r="BC310" s="54"/>
      <c r="BD310" s="41">
        <v>3</v>
      </c>
      <c r="BE310" s="52">
        <v>31</v>
      </c>
      <c r="BF310" s="62">
        <v>3152</v>
      </c>
      <c r="BG310" s="275"/>
    </row>
    <row r="311" spans="1:59" s="63" customFormat="1" ht="12.75" x14ac:dyDescent="0.2">
      <c r="A311" s="196">
        <v>3</v>
      </c>
      <c r="B311" s="197" t="s">
        <v>108</v>
      </c>
      <c r="C311" s="208">
        <v>31</v>
      </c>
      <c r="D311" s="209" t="s">
        <v>109</v>
      </c>
      <c r="E311" s="210">
        <v>3152</v>
      </c>
      <c r="F311" s="211" t="s">
        <v>224</v>
      </c>
      <c r="G311" s="231" t="s">
        <v>46</v>
      </c>
      <c r="H311" s="72" t="s">
        <v>1233</v>
      </c>
      <c r="I311" s="73" t="s">
        <v>1164</v>
      </c>
      <c r="J311" s="73"/>
      <c r="K311" s="73"/>
      <c r="L311" s="73"/>
      <c r="M311" s="74"/>
      <c r="N311" s="247"/>
      <c r="O311" s="306"/>
      <c r="P311" s="105"/>
      <c r="Q311" s="75"/>
      <c r="R311" s="75"/>
      <c r="S311" s="75"/>
      <c r="T311" s="75"/>
      <c r="U311" s="75"/>
      <c r="V311" s="75"/>
      <c r="W311" s="75"/>
      <c r="X311" s="75"/>
      <c r="Y311" s="76" t="s">
        <v>1241</v>
      </c>
      <c r="Z311" s="77" t="s">
        <v>1241</v>
      </c>
      <c r="AA311" s="78">
        <f>AA$143</f>
        <v>0</v>
      </c>
      <c r="AB311" s="75"/>
      <c r="AC311" s="75"/>
      <c r="AD311" s="75"/>
      <c r="AE311" s="75"/>
      <c r="AF311" s="75"/>
      <c r="AG311" s="75"/>
      <c r="AH311" s="75"/>
      <c r="AI311" s="75"/>
      <c r="AJ311" s="76" t="s">
        <v>1241</v>
      </c>
      <c r="AK311" s="77" t="s">
        <v>1241</v>
      </c>
      <c r="AL311" s="78">
        <f>AL$143</f>
        <v>0</v>
      </c>
      <c r="AM311" s="75"/>
      <c r="AN311" s="75"/>
      <c r="AO311" s="75"/>
      <c r="AP311" s="75"/>
      <c r="AQ311" s="75"/>
      <c r="AR311" s="75"/>
      <c r="AS311" s="75"/>
      <c r="AT311" s="75"/>
      <c r="AU311" s="75"/>
      <c r="AV311" s="75"/>
      <c r="AW311" s="76" t="s">
        <v>1241</v>
      </c>
      <c r="AX311" s="77" t="s">
        <v>1241</v>
      </c>
      <c r="AY311" s="78">
        <f>AY$143</f>
        <v>25</v>
      </c>
      <c r="AZ311" s="79"/>
      <c r="BA311" s="80" t="str">
        <f>I311</f>
        <v>&gt; see 3121, In situ concrete</v>
      </c>
      <c r="BB311" s="71"/>
      <c r="BC311" s="54"/>
      <c r="BD311" s="41">
        <v>3</v>
      </c>
      <c r="BE311" s="52">
        <v>31</v>
      </c>
      <c r="BF311" s="62">
        <v>3152</v>
      </c>
      <c r="BG311" s="276" t="str">
        <f>H311</f>
        <v>Default Scenario (Link)</v>
      </c>
    </row>
    <row r="312" spans="1:59" s="63" customFormat="1" ht="12.75" x14ac:dyDescent="0.2">
      <c r="A312" s="196">
        <v>3</v>
      </c>
      <c r="B312" s="197" t="s">
        <v>108</v>
      </c>
      <c r="C312" s="208">
        <v>31</v>
      </c>
      <c r="D312" s="209" t="s">
        <v>109</v>
      </c>
      <c r="E312" s="210">
        <v>3152</v>
      </c>
      <c r="F312" s="211" t="s">
        <v>224</v>
      </c>
      <c r="G312" s="231"/>
      <c r="H312" s="65"/>
      <c r="I312" s="222"/>
      <c r="J312" s="66"/>
      <c r="K312" s="66"/>
      <c r="L312" s="66"/>
      <c r="M312" s="64"/>
      <c r="N312" s="304"/>
      <c r="O312" s="305"/>
      <c r="P312" s="127"/>
      <c r="Q312" s="67"/>
      <c r="R312" s="67"/>
      <c r="S312" s="67"/>
      <c r="T312" s="67"/>
      <c r="U312" s="67"/>
      <c r="V312" s="67"/>
      <c r="W312" s="67"/>
      <c r="X312" s="67"/>
      <c r="Y312" s="68"/>
      <c r="Z312" s="68"/>
      <c r="AA312" s="68"/>
      <c r="AB312" s="67"/>
      <c r="AC312" s="67"/>
      <c r="AD312" s="67"/>
      <c r="AE312" s="67"/>
      <c r="AF312" s="67"/>
      <c r="AG312" s="67"/>
      <c r="AH312" s="67"/>
      <c r="AI312" s="67"/>
      <c r="AJ312" s="68"/>
      <c r="AK312" s="68"/>
      <c r="AL312" s="68"/>
      <c r="AM312" s="67"/>
      <c r="AN312" s="67"/>
      <c r="AO312" s="67"/>
      <c r="AP312" s="67"/>
      <c r="AQ312" s="67"/>
      <c r="AR312" s="67"/>
      <c r="AS312" s="67"/>
      <c r="AT312" s="67"/>
      <c r="AU312" s="67"/>
      <c r="AV312" s="67"/>
      <c r="AW312" s="67"/>
      <c r="AX312" s="68"/>
      <c r="AY312" s="68"/>
      <c r="AZ312" s="69"/>
      <c r="BA312" s="70"/>
      <c r="BB312" s="71"/>
      <c r="BC312" s="54"/>
      <c r="BD312" s="41">
        <v>3</v>
      </c>
      <c r="BE312" s="52">
        <v>31</v>
      </c>
      <c r="BF312" s="62">
        <v>3152</v>
      </c>
      <c r="BG312" s="275"/>
    </row>
    <row r="313" spans="1:59" s="63" customFormat="1" ht="12.75" x14ac:dyDescent="0.2">
      <c r="A313" s="196">
        <v>3</v>
      </c>
      <c r="B313" s="197" t="s">
        <v>108</v>
      </c>
      <c r="C313" s="208">
        <v>31</v>
      </c>
      <c r="D313" s="209" t="s">
        <v>109</v>
      </c>
      <c r="E313" s="210">
        <v>3152</v>
      </c>
      <c r="F313" s="211" t="s">
        <v>224</v>
      </c>
      <c r="G313" s="230"/>
      <c r="H313" s="56"/>
      <c r="I313" s="221"/>
      <c r="J313" s="57"/>
      <c r="K313" s="57"/>
      <c r="L313" s="57"/>
      <c r="M313" s="55"/>
      <c r="N313" s="303"/>
      <c r="O313" s="245"/>
      <c r="P313" s="122"/>
      <c r="Q313" s="58"/>
      <c r="R313" s="58"/>
      <c r="S313" s="58"/>
      <c r="T313" s="58"/>
      <c r="U313" s="58"/>
      <c r="V313" s="58"/>
      <c r="W313" s="58"/>
      <c r="X313" s="58"/>
      <c r="Y313" s="59"/>
      <c r="Z313" s="59"/>
      <c r="AA313" s="59"/>
      <c r="AB313" s="58"/>
      <c r="AC313" s="58"/>
      <c r="AD313" s="58"/>
      <c r="AE313" s="58"/>
      <c r="AF313" s="58"/>
      <c r="AG313" s="58"/>
      <c r="AH313" s="58"/>
      <c r="AI313" s="58"/>
      <c r="AJ313" s="59"/>
      <c r="AK313" s="59"/>
      <c r="AL313" s="59"/>
      <c r="AM313" s="58"/>
      <c r="AN313" s="58"/>
      <c r="AO313" s="58"/>
      <c r="AP313" s="58"/>
      <c r="AQ313" s="58"/>
      <c r="AR313" s="58"/>
      <c r="AS313" s="58"/>
      <c r="AT313" s="58"/>
      <c r="AU313" s="58"/>
      <c r="AV313" s="58"/>
      <c r="AW313" s="58"/>
      <c r="AX313" s="59"/>
      <c r="AY313" s="59"/>
      <c r="AZ313" s="60"/>
      <c r="BA313" s="61"/>
      <c r="BB313" s="54"/>
      <c r="BC313" s="54"/>
      <c r="BD313" s="41">
        <v>3</v>
      </c>
      <c r="BE313" s="52">
        <v>31</v>
      </c>
      <c r="BF313" s="62">
        <v>3152</v>
      </c>
      <c r="BG313" s="274"/>
    </row>
    <row r="314" spans="1:59" s="63" customFormat="1" ht="12.75" x14ac:dyDescent="0.2">
      <c r="A314" s="196">
        <v>3</v>
      </c>
      <c r="B314" s="197" t="s">
        <v>108</v>
      </c>
      <c r="C314" s="208">
        <v>31</v>
      </c>
      <c r="D314" s="209" t="s">
        <v>109</v>
      </c>
      <c r="E314" s="210">
        <v>3152</v>
      </c>
      <c r="F314" s="211" t="s">
        <v>224</v>
      </c>
      <c r="G314" s="231"/>
      <c r="H314" s="65"/>
      <c r="I314" s="222"/>
      <c r="J314" s="66"/>
      <c r="K314" s="66"/>
      <c r="L314" s="66"/>
      <c r="M314" s="64"/>
      <c r="N314" s="304"/>
      <c r="O314" s="305"/>
      <c r="P314" s="127"/>
      <c r="Q314" s="67"/>
      <c r="R314" s="67"/>
      <c r="S314" s="67"/>
      <c r="T314" s="67"/>
      <c r="U314" s="67"/>
      <c r="V314" s="67"/>
      <c r="W314" s="67"/>
      <c r="X314" s="67"/>
      <c r="Y314" s="68"/>
      <c r="Z314" s="68"/>
      <c r="AA314" s="68"/>
      <c r="AB314" s="67"/>
      <c r="AC314" s="67"/>
      <c r="AD314" s="67"/>
      <c r="AE314" s="67"/>
      <c r="AF314" s="67"/>
      <c r="AG314" s="67"/>
      <c r="AH314" s="67"/>
      <c r="AI314" s="67"/>
      <c r="AJ314" s="68"/>
      <c r="AK314" s="68"/>
      <c r="AL314" s="68"/>
      <c r="AM314" s="67"/>
      <c r="AN314" s="67"/>
      <c r="AO314" s="67"/>
      <c r="AP314" s="67"/>
      <c r="AQ314" s="67"/>
      <c r="AR314" s="67"/>
      <c r="AS314" s="67"/>
      <c r="AT314" s="67"/>
      <c r="AU314" s="67"/>
      <c r="AV314" s="67"/>
      <c r="AW314" s="67"/>
      <c r="AX314" s="68"/>
      <c r="AY314" s="68"/>
      <c r="AZ314" s="69"/>
      <c r="BA314" s="70"/>
      <c r="BB314" s="71"/>
      <c r="BC314" s="54"/>
      <c r="BD314" s="41">
        <v>3</v>
      </c>
      <c r="BE314" s="52">
        <v>31</v>
      </c>
      <c r="BF314" s="62">
        <v>3152</v>
      </c>
      <c r="BG314" s="275"/>
    </row>
    <row r="315" spans="1:59" s="63" customFormat="1" ht="12.75" x14ac:dyDescent="0.2">
      <c r="A315" s="196">
        <v>3</v>
      </c>
      <c r="B315" s="197" t="s">
        <v>108</v>
      </c>
      <c r="C315" s="208">
        <v>31</v>
      </c>
      <c r="D315" s="209" t="s">
        <v>109</v>
      </c>
      <c r="E315" s="210">
        <v>3152</v>
      </c>
      <c r="F315" s="211" t="s">
        <v>224</v>
      </c>
      <c r="G315" s="231" t="s">
        <v>56</v>
      </c>
      <c r="H315" s="72" t="s">
        <v>1233</v>
      </c>
      <c r="I315" s="223" t="s">
        <v>1163</v>
      </c>
      <c r="J315" s="73"/>
      <c r="K315" s="73"/>
      <c r="L315" s="73"/>
      <c r="M315" s="74"/>
      <c r="N315" s="247"/>
      <c r="O315" s="306"/>
      <c r="P315" s="105"/>
      <c r="Q315" s="75"/>
      <c r="R315" s="75"/>
      <c r="S315" s="75"/>
      <c r="T315" s="75"/>
      <c r="U315" s="75"/>
      <c r="V315" s="75"/>
      <c r="W315" s="75"/>
      <c r="X315" s="75"/>
      <c r="Y315" s="76" t="s">
        <v>1241</v>
      </c>
      <c r="Z315" s="77" t="s">
        <v>1241</v>
      </c>
      <c r="AA315" s="78">
        <f>AA$221</f>
        <v>0</v>
      </c>
      <c r="AB315" s="75"/>
      <c r="AC315" s="75"/>
      <c r="AD315" s="75"/>
      <c r="AE315" s="75"/>
      <c r="AF315" s="75"/>
      <c r="AG315" s="75"/>
      <c r="AH315" s="75"/>
      <c r="AI315" s="75"/>
      <c r="AJ315" s="76" t="s">
        <v>1241</v>
      </c>
      <c r="AK315" s="77" t="s">
        <v>1241</v>
      </c>
      <c r="AL315" s="78">
        <f>AL$221</f>
        <v>0</v>
      </c>
      <c r="AM315" s="75"/>
      <c r="AN315" s="75"/>
      <c r="AO315" s="75"/>
      <c r="AP315" s="75"/>
      <c r="AQ315" s="75"/>
      <c r="AR315" s="75"/>
      <c r="AS315" s="75"/>
      <c r="AT315" s="75"/>
      <c r="AU315" s="75"/>
      <c r="AV315" s="75"/>
      <c r="AW315" s="76" t="s">
        <v>1241</v>
      </c>
      <c r="AX315" s="77" t="s">
        <v>1241</v>
      </c>
      <c r="AY315" s="78">
        <f>AY$221</f>
        <v>50</v>
      </c>
      <c r="AZ315" s="79"/>
      <c r="BA315" s="80" t="str">
        <f>I315</f>
        <v>&gt; see 3131, Precast concrete</v>
      </c>
      <c r="BB315" s="71"/>
      <c r="BC315" s="54"/>
      <c r="BD315" s="41">
        <v>3</v>
      </c>
      <c r="BE315" s="52">
        <v>31</v>
      </c>
      <c r="BF315" s="62">
        <v>3152</v>
      </c>
      <c r="BG315" s="276" t="s">
        <v>47</v>
      </c>
    </row>
    <row r="316" spans="1:59" s="63" customFormat="1" ht="12.75" x14ac:dyDescent="0.2">
      <c r="A316" s="196">
        <v>3</v>
      </c>
      <c r="B316" s="197" t="s">
        <v>108</v>
      </c>
      <c r="C316" s="208">
        <v>31</v>
      </c>
      <c r="D316" s="209" t="s">
        <v>109</v>
      </c>
      <c r="E316" s="210">
        <v>3152</v>
      </c>
      <c r="F316" s="211" t="s">
        <v>224</v>
      </c>
      <c r="G316" s="231"/>
      <c r="H316" s="65"/>
      <c r="I316" s="222"/>
      <c r="J316" s="66"/>
      <c r="K316" s="66"/>
      <c r="L316" s="66"/>
      <c r="M316" s="64"/>
      <c r="N316" s="304"/>
      <c r="O316" s="305"/>
      <c r="P316" s="127"/>
      <c r="Q316" s="67"/>
      <c r="R316" s="67"/>
      <c r="S316" s="67"/>
      <c r="T316" s="67"/>
      <c r="U316" s="67"/>
      <c r="V316" s="67"/>
      <c r="W316" s="67"/>
      <c r="X316" s="67"/>
      <c r="Y316" s="68"/>
      <c r="Z316" s="68"/>
      <c r="AA316" s="68"/>
      <c r="AB316" s="67"/>
      <c r="AC316" s="67"/>
      <c r="AD316" s="67"/>
      <c r="AE316" s="67"/>
      <c r="AF316" s="67"/>
      <c r="AG316" s="67"/>
      <c r="AH316" s="67"/>
      <c r="AI316" s="67"/>
      <c r="AJ316" s="68"/>
      <c r="AK316" s="68"/>
      <c r="AL316" s="68"/>
      <c r="AM316" s="67"/>
      <c r="AN316" s="67"/>
      <c r="AO316" s="67"/>
      <c r="AP316" s="67"/>
      <c r="AQ316" s="67"/>
      <c r="AR316" s="67"/>
      <c r="AS316" s="67"/>
      <c r="AT316" s="67"/>
      <c r="AU316" s="67"/>
      <c r="AV316" s="67"/>
      <c r="AW316" s="67"/>
      <c r="AX316" s="68"/>
      <c r="AY316" s="68"/>
      <c r="AZ316" s="69"/>
      <c r="BA316" s="70"/>
      <c r="BB316" s="71"/>
      <c r="BC316" s="54"/>
      <c r="BD316" s="41">
        <v>3</v>
      </c>
      <c r="BE316" s="52">
        <v>31</v>
      </c>
      <c r="BF316" s="62">
        <v>3152</v>
      </c>
      <c r="BG316" s="275"/>
    </row>
    <row r="317" spans="1:59" s="63" customFormat="1" ht="12.75" x14ac:dyDescent="0.2">
      <c r="A317" s="196">
        <v>3</v>
      </c>
      <c r="B317" s="197" t="s">
        <v>108</v>
      </c>
      <c r="C317" s="208">
        <v>31</v>
      </c>
      <c r="D317" s="209" t="s">
        <v>109</v>
      </c>
      <c r="E317" s="210">
        <v>3152</v>
      </c>
      <c r="F317" s="211" t="s">
        <v>224</v>
      </c>
      <c r="G317" s="230"/>
      <c r="H317" s="56"/>
      <c r="I317" s="221"/>
      <c r="J317" s="57"/>
      <c r="K317" s="57"/>
      <c r="L317" s="57"/>
      <c r="M317" s="55"/>
      <c r="N317" s="303"/>
      <c r="O317" s="245"/>
      <c r="P317" s="122"/>
      <c r="Q317" s="58"/>
      <c r="R317" s="58"/>
      <c r="S317" s="58"/>
      <c r="T317" s="58"/>
      <c r="U317" s="58"/>
      <c r="V317" s="58"/>
      <c r="W317" s="58"/>
      <c r="X317" s="58"/>
      <c r="Y317" s="59"/>
      <c r="Z317" s="59"/>
      <c r="AA317" s="59"/>
      <c r="AB317" s="58"/>
      <c r="AC317" s="58"/>
      <c r="AD317" s="58"/>
      <c r="AE317" s="58"/>
      <c r="AF317" s="58"/>
      <c r="AG317" s="58"/>
      <c r="AH317" s="58"/>
      <c r="AI317" s="58"/>
      <c r="AJ317" s="59"/>
      <c r="AK317" s="59"/>
      <c r="AL317" s="59"/>
      <c r="AM317" s="58"/>
      <c r="AN317" s="58"/>
      <c r="AO317" s="58"/>
      <c r="AP317" s="58"/>
      <c r="AQ317" s="58"/>
      <c r="AR317" s="58"/>
      <c r="AS317" s="58"/>
      <c r="AT317" s="58"/>
      <c r="AU317" s="58"/>
      <c r="AV317" s="58"/>
      <c r="AW317" s="58"/>
      <c r="AX317" s="59"/>
      <c r="AY317" s="59"/>
      <c r="AZ317" s="60"/>
      <c r="BA317" s="61"/>
      <c r="BB317" s="54"/>
      <c r="BC317" s="54"/>
      <c r="BD317" s="41">
        <v>3</v>
      </c>
      <c r="BE317" s="52">
        <v>31</v>
      </c>
      <c r="BF317" s="62">
        <v>3152</v>
      </c>
      <c r="BG317" s="274"/>
    </row>
    <row r="318" spans="1:59" s="63" customFormat="1" ht="12.75" x14ac:dyDescent="0.2">
      <c r="A318" s="196">
        <v>3</v>
      </c>
      <c r="B318" s="197" t="s">
        <v>108</v>
      </c>
      <c r="C318" s="208">
        <v>31</v>
      </c>
      <c r="D318" s="209" t="s">
        <v>109</v>
      </c>
      <c r="E318" s="210">
        <v>3152</v>
      </c>
      <c r="F318" s="211" t="s">
        <v>224</v>
      </c>
      <c r="G318" s="231"/>
      <c r="H318" s="65"/>
      <c r="I318" s="222"/>
      <c r="J318" s="66"/>
      <c r="K318" s="66"/>
      <c r="L318" s="66"/>
      <c r="M318" s="64"/>
      <c r="N318" s="308"/>
      <c r="O318" s="309"/>
      <c r="P318" s="127"/>
      <c r="Q318" s="67"/>
      <c r="R318" s="67"/>
      <c r="S318" s="67"/>
      <c r="T318" s="67"/>
      <c r="U318" s="67"/>
      <c r="V318" s="67"/>
      <c r="W318" s="67"/>
      <c r="X318" s="67"/>
      <c r="Y318" s="68"/>
      <c r="Z318" s="68"/>
      <c r="AA318" s="68"/>
      <c r="AB318" s="67"/>
      <c r="AC318" s="67"/>
      <c r="AD318" s="67"/>
      <c r="AE318" s="67"/>
      <c r="AF318" s="67"/>
      <c r="AG318" s="67"/>
      <c r="AH318" s="67"/>
      <c r="AI318" s="67"/>
      <c r="AJ318" s="68"/>
      <c r="AK318" s="68"/>
      <c r="AL318" s="68"/>
      <c r="AM318" s="67"/>
      <c r="AN318" s="67"/>
      <c r="AO318" s="67"/>
      <c r="AP318" s="67"/>
      <c r="AQ318" s="67"/>
      <c r="AR318" s="67"/>
      <c r="AS318" s="67"/>
      <c r="AT318" s="67"/>
      <c r="AU318" s="67"/>
      <c r="AV318" s="67"/>
      <c r="AW318" s="67"/>
      <c r="AX318" s="68"/>
      <c r="AY318" s="68"/>
      <c r="AZ318" s="69"/>
      <c r="BA318" s="70"/>
      <c r="BB318" s="71"/>
      <c r="BC318" s="54"/>
      <c r="BD318" s="41">
        <v>3</v>
      </c>
      <c r="BE318" s="52">
        <v>31</v>
      </c>
      <c r="BF318" s="62">
        <v>3152</v>
      </c>
      <c r="BG318" s="275"/>
    </row>
    <row r="319" spans="1:59" s="63" customFormat="1" ht="12.75" x14ac:dyDescent="0.2">
      <c r="A319" s="196">
        <v>3</v>
      </c>
      <c r="B319" s="197" t="s">
        <v>108</v>
      </c>
      <c r="C319" s="208">
        <v>31</v>
      </c>
      <c r="D319" s="209" t="s">
        <v>109</v>
      </c>
      <c r="E319" s="210">
        <v>3152</v>
      </c>
      <c r="F319" s="211" t="s">
        <v>224</v>
      </c>
      <c r="G319" s="231" t="s">
        <v>53</v>
      </c>
      <c r="H319" s="72" t="s">
        <v>1233</v>
      </c>
      <c r="I319" s="223" t="s">
        <v>1183</v>
      </c>
      <c r="J319" s="73"/>
      <c r="K319" s="73"/>
      <c r="L319" s="73"/>
      <c r="M319" s="74"/>
      <c r="N319" s="247"/>
      <c r="O319" s="306"/>
      <c r="P319" s="105"/>
      <c r="Q319" s="75"/>
      <c r="R319" s="75"/>
      <c r="S319" s="75"/>
      <c r="T319" s="75"/>
      <c r="U319" s="75"/>
      <c r="V319" s="75"/>
      <c r="W319" s="75"/>
      <c r="X319" s="75"/>
      <c r="Y319" s="76" t="s">
        <v>1241</v>
      </c>
      <c r="Z319" s="77" t="s">
        <v>1241</v>
      </c>
      <c r="AA319" s="78">
        <f>AA$126</f>
        <v>1000</v>
      </c>
      <c r="AB319" s="75"/>
      <c r="AC319" s="75"/>
      <c r="AD319" s="75"/>
      <c r="AE319" s="75"/>
      <c r="AF319" s="75"/>
      <c r="AG319" s="75"/>
      <c r="AH319" s="75"/>
      <c r="AI319" s="75"/>
      <c r="AJ319" s="76" t="s">
        <v>1241</v>
      </c>
      <c r="AK319" s="77" t="s">
        <v>1241</v>
      </c>
      <c r="AL319" s="78">
        <f>AL$126</f>
        <v>0</v>
      </c>
      <c r="AM319" s="75"/>
      <c r="AN319" s="75"/>
      <c r="AO319" s="75"/>
      <c r="AP319" s="75"/>
      <c r="AQ319" s="75"/>
      <c r="AR319" s="75"/>
      <c r="AS319" s="75"/>
      <c r="AT319" s="75"/>
      <c r="AU319" s="75"/>
      <c r="AV319" s="75"/>
      <c r="AW319" s="76" t="s">
        <v>1241</v>
      </c>
      <c r="AX319" s="77" t="s">
        <v>1241</v>
      </c>
      <c r="AY319" s="78">
        <f>AY$126</f>
        <v>1000</v>
      </c>
      <c r="AZ319" s="79"/>
      <c r="BA319" s="80" t="str">
        <f>I319</f>
        <v>&gt; see 3112, Reinforcement for in situ concrete</v>
      </c>
      <c r="BB319" s="71"/>
      <c r="BC319" s="54"/>
      <c r="BD319" s="41">
        <v>3</v>
      </c>
      <c r="BE319" s="52">
        <v>31</v>
      </c>
      <c r="BF319" s="62">
        <v>3152</v>
      </c>
      <c r="BG319" s="276" t="s">
        <v>47</v>
      </c>
    </row>
    <row r="320" spans="1:59" s="63" customFormat="1" ht="12.75" x14ac:dyDescent="0.2">
      <c r="A320" s="196">
        <v>3</v>
      </c>
      <c r="B320" s="197" t="s">
        <v>108</v>
      </c>
      <c r="C320" s="208">
        <v>31</v>
      </c>
      <c r="D320" s="209" t="s">
        <v>109</v>
      </c>
      <c r="E320" s="210">
        <v>3152</v>
      </c>
      <c r="F320" s="211" t="s">
        <v>224</v>
      </c>
      <c r="G320" s="231"/>
      <c r="H320" s="65"/>
      <c r="I320" s="222"/>
      <c r="J320" s="66"/>
      <c r="K320" s="66"/>
      <c r="L320" s="66"/>
      <c r="M320" s="64"/>
      <c r="N320" s="304"/>
      <c r="O320" s="305"/>
      <c r="P320" s="127"/>
      <c r="Q320" s="67"/>
      <c r="R320" s="67"/>
      <c r="S320" s="67"/>
      <c r="T320" s="67"/>
      <c r="U320" s="67"/>
      <c r="V320" s="67"/>
      <c r="W320" s="67"/>
      <c r="X320" s="67"/>
      <c r="Y320" s="68"/>
      <c r="Z320" s="68"/>
      <c r="AA320" s="68"/>
      <c r="AB320" s="67"/>
      <c r="AC320" s="67"/>
      <c r="AD320" s="67"/>
      <c r="AE320" s="67"/>
      <c r="AF320" s="67"/>
      <c r="AG320" s="67"/>
      <c r="AH320" s="67"/>
      <c r="AI320" s="67"/>
      <c r="AJ320" s="68"/>
      <c r="AK320" s="68"/>
      <c r="AL320" s="68"/>
      <c r="AM320" s="67"/>
      <c r="AN320" s="67"/>
      <c r="AO320" s="67"/>
      <c r="AP320" s="67"/>
      <c r="AQ320" s="67"/>
      <c r="AR320" s="67"/>
      <c r="AS320" s="67"/>
      <c r="AT320" s="67"/>
      <c r="AU320" s="67"/>
      <c r="AV320" s="67"/>
      <c r="AW320" s="67"/>
      <c r="AX320" s="68"/>
      <c r="AY320" s="68"/>
      <c r="AZ320" s="69"/>
      <c r="BA320" s="70"/>
      <c r="BB320" s="71"/>
      <c r="BC320" s="54"/>
      <c r="BD320" s="41">
        <v>3</v>
      </c>
      <c r="BE320" s="52">
        <v>31</v>
      </c>
      <c r="BF320" s="62">
        <v>3152</v>
      </c>
      <c r="BG320" s="275"/>
    </row>
    <row r="321" spans="1:59" s="63" customFormat="1" ht="12.75" x14ac:dyDescent="0.2">
      <c r="A321" s="196">
        <v>3</v>
      </c>
      <c r="B321" s="197" t="s">
        <v>108</v>
      </c>
      <c r="C321" s="208">
        <v>31</v>
      </c>
      <c r="D321" s="209" t="s">
        <v>109</v>
      </c>
      <c r="E321" s="210">
        <v>3152</v>
      </c>
      <c r="F321" s="211" t="s">
        <v>224</v>
      </c>
      <c r="G321" s="230"/>
      <c r="H321" s="56"/>
      <c r="I321" s="221"/>
      <c r="J321" s="57"/>
      <c r="K321" s="57"/>
      <c r="L321" s="57"/>
      <c r="M321" s="55"/>
      <c r="N321" s="303"/>
      <c r="O321" s="245"/>
      <c r="P321" s="122"/>
      <c r="Q321" s="58"/>
      <c r="R321" s="58"/>
      <c r="S321" s="58"/>
      <c r="T321" s="58"/>
      <c r="U321" s="58"/>
      <c r="V321" s="58"/>
      <c r="W321" s="58"/>
      <c r="X321" s="58"/>
      <c r="Y321" s="59"/>
      <c r="Z321" s="59"/>
      <c r="AA321" s="59"/>
      <c r="AB321" s="58"/>
      <c r="AC321" s="58"/>
      <c r="AD321" s="58"/>
      <c r="AE321" s="58"/>
      <c r="AF321" s="58"/>
      <c r="AG321" s="58"/>
      <c r="AH321" s="58"/>
      <c r="AI321" s="58"/>
      <c r="AJ321" s="59"/>
      <c r="AK321" s="59"/>
      <c r="AL321" s="59"/>
      <c r="AM321" s="58"/>
      <c r="AN321" s="58"/>
      <c r="AO321" s="58"/>
      <c r="AP321" s="58"/>
      <c r="AQ321" s="58"/>
      <c r="AR321" s="58"/>
      <c r="AS321" s="58"/>
      <c r="AT321" s="58"/>
      <c r="AU321" s="58"/>
      <c r="AV321" s="58"/>
      <c r="AW321" s="58"/>
      <c r="AX321" s="59"/>
      <c r="AY321" s="59"/>
      <c r="AZ321" s="60"/>
      <c r="BA321" s="61"/>
      <c r="BB321" s="54"/>
      <c r="BC321" s="54"/>
      <c r="BD321" s="41">
        <v>3</v>
      </c>
      <c r="BE321" s="52">
        <v>31</v>
      </c>
      <c r="BF321" s="62">
        <v>3152</v>
      </c>
      <c r="BG321" s="274"/>
    </row>
    <row r="322" spans="1:59" s="63" customFormat="1" ht="12.75" x14ac:dyDescent="0.2">
      <c r="A322" s="196">
        <v>3</v>
      </c>
      <c r="B322" s="197" t="s">
        <v>108</v>
      </c>
      <c r="C322" s="208">
        <v>31</v>
      </c>
      <c r="D322" s="209" t="s">
        <v>109</v>
      </c>
      <c r="E322" s="212">
        <v>3161</v>
      </c>
      <c r="F322" s="213" t="s">
        <v>225</v>
      </c>
      <c r="G322" s="232"/>
      <c r="H322" s="97"/>
      <c r="I322" s="224"/>
      <c r="J322" s="98"/>
      <c r="K322" s="98"/>
      <c r="L322" s="98"/>
      <c r="M322" s="96"/>
      <c r="N322" s="307"/>
      <c r="O322" s="246"/>
      <c r="P322" s="124"/>
      <c r="Q322" s="124"/>
      <c r="R322" s="124"/>
      <c r="S322" s="124"/>
      <c r="T322" s="124"/>
      <c r="U322" s="124"/>
      <c r="V322" s="124"/>
      <c r="W322" s="124"/>
      <c r="X322" s="124"/>
      <c r="Y322" s="100"/>
      <c r="Z322" s="125"/>
      <c r="AA322" s="125"/>
      <c r="AB322" s="124"/>
      <c r="AC322" s="124"/>
      <c r="AD322" s="124"/>
      <c r="AE322" s="124"/>
      <c r="AF322" s="124"/>
      <c r="AG322" s="124"/>
      <c r="AH322" s="124"/>
      <c r="AI322" s="124"/>
      <c r="AJ322" s="100"/>
      <c r="AK322" s="125"/>
      <c r="AL322" s="125"/>
      <c r="AM322" s="124"/>
      <c r="AN322" s="124"/>
      <c r="AO322" s="124"/>
      <c r="AP322" s="124"/>
      <c r="AQ322" s="124"/>
      <c r="AR322" s="124"/>
      <c r="AS322" s="124"/>
      <c r="AT322" s="124"/>
      <c r="AU322" s="124"/>
      <c r="AV322" s="124"/>
      <c r="AW322" s="99"/>
      <c r="AX322" s="125"/>
      <c r="AY322" s="100"/>
      <c r="AZ322" s="101"/>
      <c r="BA322" s="102"/>
      <c r="BB322" s="95"/>
      <c r="BC322" s="95"/>
      <c r="BD322" s="41">
        <v>3</v>
      </c>
      <c r="BE322" s="52">
        <v>31</v>
      </c>
      <c r="BF322" s="103">
        <v>3161</v>
      </c>
      <c r="BG322" s="277"/>
    </row>
    <row r="323" spans="1:59" s="63" customFormat="1" ht="12.75" x14ac:dyDescent="0.2">
      <c r="A323" s="196">
        <v>3</v>
      </c>
      <c r="B323" s="197" t="s">
        <v>108</v>
      </c>
      <c r="C323" s="208">
        <v>31</v>
      </c>
      <c r="D323" s="209" t="s">
        <v>109</v>
      </c>
      <c r="E323" s="212">
        <v>3161</v>
      </c>
      <c r="F323" s="213" t="s">
        <v>225</v>
      </c>
      <c r="G323" s="231"/>
      <c r="H323" s="65"/>
      <c r="I323" s="222"/>
      <c r="J323" s="66"/>
      <c r="K323" s="66"/>
      <c r="L323" s="66"/>
      <c r="M323" s="64"/>
      <c r="N323" s="304"/>
      <c r="O323" s="305"/>
      <c r="P323" s="127"/>
      <c r="Q323" s="67"/>
      <c r="R323" s="67"/>
      <c r="S323" s="67"/>
      <c r="T323" s="67"/>
      <c r="U323" s="67"/>
      <c r="V323" s="67"/>
      <c r="W323" s="67"/>
      <c r="X323" s="67"/>
      <c r="Y323" s="68"/>
      <c r="Z323" s="68"/>
      <c r="AA323" s="68"/>
      <c r="AB323" s="67"/>
      <c r="AC323" s="67"/>
      <c r="AD323" s="67"/>
      <c r="AE323" s="67"/>
      <c r="AF323" s="67"/>
      <c r="AG323" s="67"/>
      <c r="AH323" s="67"/>
      <c r="AI323" s="67"/>
      <c r="AJ323" s="68"/>
      <c r="AK323" s="68"/>
      <c r="AL323" s="68"/>
      <c r="AM323" s="67"/>
      <c r="AN323" s="67"/>
      <c r="AO323" s="67"/>
      <c r="AP323" s="67"/>
      <c r="AQ323" s="67"/>
      <c r="AR323" s="67"/>
      <c r="AS323" s="67"/>
      <c r="AT323" s="67"/>
      <c r="AU323" s="67"/>
      <c r="AV323" s="67"/>
      <c r="AW323" s="67"/>
      <c r="AX323" s="68"/>
      <c r="AY323" s="68"/>
      <c r="AZ323" s="69"/>
      <c r="BA323" s="70"/>
      <c r="BB323" s="71"/>
      <c r="BC323" s="95"/>
      <c r="BD323" s="41">
        <v>3</v>
      </c>
      <c r="BE323" s="52">
        <v>31</v>
      </c>
      <c r="BF323" s="103">
        <v>3161</v>
      </c>
      <c r="BG323" s="275"/>
    </row>
    <row r="324" spans="1:59" s="63" customFormat="1" ht="12.75" x14ac:dyDescent="0.2">
      <c r="A324" s="196">
        <v>3</v>
      </c>
      <c r="B324" s="197" t="s">
        <v>108</v>
      </c>
      <c r="C324" s="208">
        <v>31</v>
      </c>
      <c r="D324" s="209" t="s">
        <v>109</v>
      </c>
      <c r="E324" s="212">
        <v>3161</v>
      </c>
      <c r="F324" s="213" t="s">
        <v>225</v>
      </c>
      <c r="G324" s="231" t="s">
        <v>46</v>
      </c>
      <c r="H324" s="72" t="s">
        <v>1233</v>
      </c>
      <c r="I324" s="73" t="s">
        <v>1164</v>
      </c>
      <c r="J324" s="73"/>
      <c r="K324" s="73"/>
      <c r="L324" s="73"/>
      <c r="M324" s="74"/>
      <c r="N324" s="247"/>
      <c r="O324" s="306"/>
      <c r="P324" s="105"/>
      <c r="Q324" s="75"/>
      <c r="R324" s="75"/>
      <c r="S324" s="75"/>
      <c r="T324" s="75"/>
      <c r="U324" s="75"/>
      <c r="V324" s="75"/>
      <c r="W324" s="75"/>
      <c r="X324" s="75"/>
      <c r="Y324" s="76" t="s">
        <v>1241</v>
      </c>
      <c r="Z324" s="77" t="s">
        <v>1241</v>
      </c>
      <c r="AA324" s="78">
        <f>AA$143</f>
        <v>0</v>
      </c>
      <c r="AB324" s="75"/>
      <c r="AC324" s="75"/>
      <c r="AD324" s="75"/>
      <c r="AE324" s="75"/>
      <c r="AF324" s="75"/>
      <c r="AG324" s="75"/>
      <c r="AH324" s="75"/>
      <c r="AI324" s="75"/>
      <c r="AJ324" s="76" t="s">
        <v>1241</v>
      </c>
      <c r="AK324" s="77" t="s">
        <v>1241</v>
      </c>
      <c r="AL324" s="78">
        <f>AL$143</f>
        <v>0</v>
      </c>
      <c r="AM324" s="75"/>
      <c r="AN324" s="75"/>
      <c r="AO324" s="75"/>
      <c r="AP324" s="75"/>
      <c r="AQ324" s="75"/>
      <c r="AR324" s="75"/>
      <c r="AS324" s="75"/>
      <c r="AT324" s="75"/>
      <c r="AU324" s="75"/>
      <c r="AV324" s="75"/>
      <c r="AW324" s="76" t="s">
        <v>1241</v>
      </c>
      <c r="AX324" s="77" t="s">
        <v>1241</v>
      </c>
      <c r="AY324" s="78">
        <f>AY$143</f>
        <v>25</v>
      </c>
      <c r="AZ324" s="79"/>
      <c r="BA324" s="80" t="str">
        <f>I324</f>
        <v>&gt; see 3121, In situ concrete</v>
      </c>
      <c r="BB324" s="71"/>
      <c r="BC324" s="95"/>
      <c r="BD324" s="41">
        <v>3</v>
      </c>
      <c r="BE324" s="52">
        <v>31</v>
      </c>
      <c r="BF324" s="103">
        <v>3161</v>
      </c>
      <c r="BG324" s="276" t="str">
        <f>H324</f>
        <v>Default Scenario (Link)</v>
      </c>
    </row>
    <row r="325" spans="1:59" s="63" customFormat="1" ht="12.75" x14ac:dyDescent="0.2">
      <c r="A325" s="196">
        <v>3</v>
      </c>
      <c r="B325" s="197" t="s">
        <v>108</v>
      </c>
      <c r="C325" s="208">
        <v>31</v>
      </c>
      <c r="D325" s="209" t="s">
        <v>109</v>
      </c>
      <c r="E325" s="212">
        <v>3161</v>
      </c>
      <c r="F325" s="213" t="s">
        <v>225</v>
      </c>
      <c r="G325" s="231"/>
      <c r="H325" s="65"/>
      <c r="I325" s="222"/>
      <c r="J325" s="66"/>
      <c r="K325" s="66"/>
      <c r="L325" s="66"/>
      <c r="M325" s="64"/>
      <c r="N325" s="304"/>
      <c r="O325" s="305"/>
      <c r="P325" s="127"/>
      <c r="Q325" s="67"/>
      <c r="R325" s="67"/>
      <c r="S325" s="67"/>
      <c r="T325" s="67"/>
      <c r="U325" s="67"/>
      <c r="V325" s="67"/>
      <c r="W325" s="67"/>
      <c r="X325" s="67"/>
      <c r="Y325" s="68"/>
      <c r="Z325" s="68"/>
      <c r="AA325" s="68"/>
      <c r="AB325" s="67"/>
      <c r="AC325" s="67"/>
      <c r="AD325" s="67"/>
      <c r="AE325" s="67"/>
      <c r="AF325" s="67"/>
      <c r="AG325" s="67"/>
      <c r="AH325" s="67"/>
      <c r="AI325" s="67"/>
      <c r="AJ325" s="68"/>
      <c r="AK325" s="68"/>
      <c r="AL325" s="68"/>
      <c r="AM325" s="67"/>
      <c r="AN325" s="67"/>
      <c r="AO325" s="67"/>
      <c r="AP325" s="67"/>
      <c r="AQ325" s="67"/>
      <c r="AR325" s="67"/>
      <c r="AS325" s="67"/>
      <c r="AT325" s="67"/>
      <c r="AU325" s="67"/>
      <c r="AV325" s="67"/>
      <c r="AW325" s="67"/>
      <c r="AX325" s="68"/>
      <c r="AY325" s="68"/>
      <c r="AZ325" s="69"/>
      <c r="BA325" s="70"/>
      <c r="BB325" s="71"/>
      <c r="BC325" s="95"/>
      <c r="BD325" s="41">
        <v>3</v>
      </c>
      <c r="BE325" s="52">
        <v>31</v>
      </c>
      <c r="BF325" s="103">
        <v>3161</v>
      </c>
      <c r="BG325" s="275"/>
    </row>
    <row r="326" spans="1:59" s="63" customFormat="1" ht="12.75" x14ac:dyDescent="0.2">
      <c r="A326" s="196">
        <v>3</v>
      </c>
      <c r="B326" s="197" t="s">
        <v>108</v>
      </c>
      <c r="C326" s="208">
        <v>31</v>
      </c>
      <c r="D326" s="209" t="s">
        <v>109</v>
      </c>
      <c r="E326" s="212">
        <v>3161</v>
      </c>
      <c r="F326" s="213" t="s">
        <v>225</v>
      </c>
      <c r="G326" s="232"/>
      <c r="H326" s="97"/>
      <c r="I326" s="224"/>
      <c r="J326" s="98"/>
      <c r="K326" s="98"/>
      <c r="L326" s="98"/>
      <c r="M326" s="96"/>
      <c r="N326" s="307"/>
      <c r="O326" s="246"/>
      <c r="P326" s="124"/>
      <c r="Q326" s="99"/>
      <c r="R326" s="99"/>
      <c r="S326" s="99"/>
      <c r="T326" s="99"/>
      <c r="U326" s="99"/>
      <c r="V326" s="99"/>
      <c r="W326" s="99"/>
      <c r="X326" s="99"/>
      <c r="Y326" s="100"/>
      <c r="Z326" s="100"/>
      <c r="AA326" s="100"/>
      <c r="AB326" s="99"/>
      <c r="AC326" s="99"/>
      <c r="AD326" s="99"/>
      <c r="AE326" s="99"/>
      <c r="AF326" s="99"/>
      <c r="AG326" s="99"/>
      <c r="AH326" s="99"/>
      <c r="AI326" s="99"/>
      <c r="AJ326" s="100"/>
      <c r="AK326" s="100"/>
      <c r="AL326" s="100"/>
      <c r="AM326" s="99"/>
      <c r="AN326" s="99"/>
      <c r="AO326" s="99"/>
      <c r="AP326" s="99"/>
      <c r="AQ326" s="99"/>
      <c r="AR326" s="99"/>
      <c r="AS326" s="99"/>
      <c r="AT326" s="99"/>
      <c r="AU326" s="99"/>
      <c r="AV326" s="99"/>
      <c r="AW326" s="99"/>
      <c r="AX326" s="100"/>
      <c r="AY326" s="100"/>
      <c r="AZ326" s="101"/>
      <c r="BA326" s="102"/>
      <c r="BB326" s="95"/>
      <c r="BC326" s="95"/>
      <c r="BD326" s="41">
        <v>3</v>
      </c>
      <c r="BE326" s="52">
        <v>31</v>
      </c>
      <c r="BF326" s="103">
        <v>3161</v>
      </c>
      <c r="BG326" s="277"/>
    </row>
    <row r="327" spans="1:59" s="63" customFormat="1" ht="12.75" x14ac:dyDescent="0.2">
      <c r="A327" s="196">
        <v>3</v>
      </c>
      <c r="B327" s="197" t="s">
        <v>108</v>
      </c>
      <c r="C327" s="208">
        <v>31</v>
      </c>
      <c r="D327" s="209" t="s">
        <v>109</v>
      </c>
      <c r="E327" s="210">
        <v>3162</v>
      </c>
      <c r="F327" s="211" t="s">
        <v>226</v>
      </c>
      <c r="G327" s="230"/>
      <c r="H327" s="56"/>
      <c r="I327" s="221"/>
      <c r="J327" s="57"/>
      <c r="K327" s="57"/>
      <c r="L327" s="57"/>
      <c r="M327" s="55"/>
      <c r="N327" s="303"/>
      <c r="O327" s="245"/>
      <c r="P327" s="122"/>
      <c r="Q327" s="122"/>
      <c r="R327" s="122"/>
      <c r="S327" s="122"/>
      <c r="T327" s="122"/>
      <c r="U327" s="122"/>
      <c r="V327" s="122"/>
      <c r="W327" s="122"/>
      <c r="X327" s="122"/>
      <c r="Y327" s="59"/>
      <c r="Z327" s="123"/>
      <c r="AA327" s="123"/>
      <c r="AB327" s="122"/>
      <c r="AC327" s="122"/>
      <c r="AD327" s="122"/>
      <c r="AE327" s="122"/>
      <c r="AF327" s="122"/>
      <c r="AG327" s="122"/>
      <c r="AH327" s="122"/>
      <c r="AI327" s="122"/>
      <c r="AJ327" s="59"/>
      <c r="AK327" s="123"/>
      <c r="AL327" s="123"/>
      <c r="AM327" s="122"/>
      <c r="AN327" s="122"/>
      <c r="AO327" s="122"/>
      <c r="AP327" s="122"/>
      <c r="AQ327" s="122"/>
      <c r="AR327" s="122"/>
      <c r="AS327" s="122"/>
      <c r="AT327" s="122"/>
      <c r="AU327" s="122"/>
      <c r="AV327" s="122"/>
      <c r="AW327" s="58"/>
      <c r="AX327" s="123"/>
      <c r="AY327" s="59"/>
      <c r="AZ327" s="60"/>
      <c r="BA327" s="61"/>
      <c r="BB327" s="54"/>
      <c r="BC327" s="54"/>
      <c r="BD327" s="41">
        <v>3</v>
      </c>
      <c r="BE327" s="52">
        <v>31</v>
      </c>
      <c r="BF327" s="62">
        <v>3162</v>
      </c>
      <c r="BG327" s="274"/>
    </row>
    <row r="328" spans="1:59" s="63" customFormat="1" ht="12.75" x14ac:dyDescent="0.2">
      <c r="A328" s="196">
        <v>3</v>
      </c>
      <c r="B328" s="197" t="s">
        <v>108</v>
      </c>
      <c r="C328" s="208">
        <v>31</v>
      </c>
      <c r="D328" s="209" t="s">
        <v>109</v>
      </c>
      <c r="E328" s="210">
        <v>3162</v>
      </c>
      <c r="F328" s="211" t="s">
        <v>226</v>
      </c>
      <c r="G328" s="230"/>
      <c r="H328" s="56"/>
      <c r="I328" s="221"/>
      <c r="J328" s="57"/>
      <c r="K328" s="57"/>
      <c r="L328" s="57"/>
      <c r="M328" s="55"/>
      <c r="N328" s="303"/>
      <c r="O328" s="245"/>
      <c r="P328" s="122"/>
      <c r="Q328" s="58"/>
      <c r="R328" s="58"/>
      <c r="S328" s="58"/>
      <c r="T328" s="58"/>
      <c r="U328" s="58"/>
      <c r="V328" s="58"/>
      <c r="W328" s="58"/>
      <c r="X328" s="58"/>
      <c r="Y328" s="59"/>
      <c r="Z328" s="59"/>
      <c r="AA328" s="59"/>
      <c r="AB328" s="58"/>
      <c r="AC328" s="58"/>
      <c r="AD328" s="58"/>
      <c r="AE328" s="58"/>
      <c r="AF328" s="58"/>
      <c r="AG328" s="58"/>
      <c r="AH328" s="58"/>
      <c r="AI328" s="58"/>
      <c r="AJ328" s="59"/>
      <c r="AK328" s="59"/>
      <c r="AL328" s="59"/>
      <c r="AM328" s="58"/>
      <c r="AN328" s="58"/>
      <c r="AO328" s="58"/>
      <c r="AP328" s="58"/>
      <c r="AQ328" s="58"/>
      <c r="AR328" s="58"/>
      <c r="AS328" s="58"/>
      <c r="AT328" s="58"/>
      <c r="AU328" s="58"/>
      <c r="AV328" s="58"/>
      <c r="AW328" s="58"/>
      <c r="AX328" s="59"/>
      <c r="AY328" s="59"/>
      <c r="AZ328" s="60"/>
      <c r="BA328" s="61"/>
      <c r="BB328" s="54"/>
      <c r="BC328" s="54"/>
      <c r="BD328" s="41">
        <v>3</v>
      </c>
      <c r="BE328" s="52">
        <v>31</v>
      </c>
      <c r="BF328" s="62">
        <v>3162</v>
      </c>
      <c r="BG328" s="274"/>
    </row>
    <row r="329" spans="1:59" s="63" customFormat="1" ht="12.75" x14ac:dyDescent="0.2">
      <c r="A329" s="196">
        <v>3</v>
      </c>
      <c r="B329" s="197" t="s">
        <v>108</v>
      </c>
      <c r="C329" s="208">
        <v>31</v>
      </c>
      <c r="D329" s="209" t="s">
        <v>109</v>
      </c>
      <c r="E329" s="210">
        <v>3162</v>
      </c>
      <c r="F329" s="211" t="s">
        <v>226</v>
      </c>
      <c r="G329" s="231"/>
      <c r="H329" s="65"/>
      <c r="I329" s="222"/>
      <c r="J329" s="66"/>
      <c r="K329" s="66"/>
      <c r="L329" s="66"/>
      <c r="M329" s="64"/>
      <c r="N329" s="308"/>
      <c r="O329" s="309"/>
      <c r="P329" s="127"/>
      <c r="Q329" s="67"/>
      <c r="R329" s="67"/>
      <c r="S329" s="67"/>
      <c r="T329" s="67"/>
      <c r="U329" s="67"/>
      <c r="V329" s="67"/>
      <c r="W329" s="67"/>
      <c r="X329" s="67"/>
      <c r="Y329" s="68"/>
      <c r="Z329" s="68"/>
      <c r="AA329" s="68"/>
      <c r="AB329" s="67"/>
      <c r="AC329" s="67"/>
      <c r="AD329" s="67"/>
      <c r="AE329" s="67"/>
      <c r="AF329" s="67"/>
      <c r="AG329" s="67"/>
      <c r="AH329" s="67"/>
      <c r="AI329" s="67"/>
      <c r="AJ329" s="68"/>
      <c r="AK329" s="68"/>
      <c r="AL329" s="68"/>
      <c r="AM329" s="67"/>
      <c r="AN329" s="67"/>
      <c r="AO329" s="67"/>
      <c r="AP329" s="67"/>
      <c r="AQ329" s="67"/>
      <c r="AR329" s="67"/>
      <c r="AS329" s="67"/>
      <c r="AT329" s="67"/>
      <c r="AU329" s="67"/>
      <c r="AV329" s="67"/>
      <c r="AW329" s="67"/>
      <c r="AX329" s="68"/>
      <c r="AY329" s="68"/>
      <c r="AZ329" s="69"/>
      <c r="BA329" s="70"/>
      <c r="BB329" s="71"/>
      <c r="BC329" s="54"/>
      <c r="BD329" s="41">
        <v>3</v>
      </c>
      <c r="BE329" s="52">
        <v>31</v>
      </c>
      <c r="BF329" s="62">
        <v>3162</v>
      </c>
      <c r="BG329" s="275"/>
    </row>
    <row r="330" spans="1:59" s="63" customFormat="1" ht="12.75" x14ac:dyDescent="0.2">
      <c r="A330" s="196">
        <v>3</v>
      </c>
      <c r="B330" s="197" t="s">
        <v>108</v>
      </c>
      <c r="C330" s="208">
        <v>31</v>
      </c>
      <c r="D330" s="209" t="s">
        <v>109</v>
      </c>
      <c r="E330" s="210">
        <v>3162</v>
      </c>
      <c r="F330" s="211" t="s">
        <v>226</v>
      </c>
      <c r="G330" s="231" t="s">
        <v>56</v>
      </c>
      <c r="H330" s="72" t="s">
        <v>1233</v>
      </c>
      <c r="I330" s="223" t="s">
        <v>1163</v>
      </c>
      <c r="J330" s="73"/>
      <c r="K330" s="73"/>
      <c r="L330" s="73"/>
      <c r="M330" s="74"/>
      <c r="N330" s="247"/>
      <c r="O330" s="306"/>
      <c r="P330" s="105"/>
      <c r="Q330" s="75"/>
      <c r="R330" s="75"/>
      <c r="S330" s="75"/>
      <c r="T330" s="75"/>
      <c r="U330" s="75"/>
      <c r="V330" s="75"/>
      <c r="W330" s="75"/>
      <c r="X330" s="75"/>
      <c r="Y330" s="76" t="s">
        <v>1241</v>
      </c>
      <c r="Z330" s="77" t="s">
        <v>1241</v>
      </c>
      <c r="AA330" s="78">
        <f>AA$221</f>
        <v>0</v>
      </c>
      <c r="AB330" s="75"/>
      <c r="AC330" s="75"/>
      <c r="AD330" s="75"/>
      <c r="AE330" s="75"/>
      <c r="AF330" s="75"/>
      <c r="AG330" s="75"/>
      <c r="AH330" s="75"/>
      <c r="AI330" s="75"/>
      <c r="AJ330" s="76" t="s">
        <v>1241</v>
      </c>
      <c r="AK330" s="77" t="s">
        <v>1241</v>
      </c>
      <c r="AL330" s="78">
        <f>AL$221</f>
        <v>0</v>
      </c>
      <c r="AM330" s="75"/>
      <c r="AN330" s="75"/>
      <c r="AO330" s="75"/>
      <c r="AP330" s="75"/>
      <c r="AQ330" s="75"/>
      <c r="AR330" s="75"/>
      <c r="AS330" s="75"/>
      <c r="AT330" s="75"/>
      <c r="AU330" s="75"/>
      <c r="AV330" s="75"/>
      <c r="AW330" s="76" t="s">
        <v>1241</v>
      </c>
      <c r="AX330" s="77" t="s">
        <v>1241</v>
      </c>
      <c r="AY330" s="78">
        <f>AY$221</f>
        <v>50</v>
      </c>
      <c r="AZ330" s="79"/>
      <c r="BA330" s="80" t="str">
        <f>I330</f>
        <v>&gt; see 3131, Precast concrete</v>
      </c>
      <c r="BB330" s="71"/>
      <c r="BC330" s="54"/>
      <c r="BD330" s="41">
        <v>3</v>
      </c>
      <c r="BE330" s="52">
        <v>31</v>
      </c>
      <c r="BF330" s="62">
        <v>3162</v>
      </c>
      <c r="BG330" s="276" t="s">
        <v>47</v>
      </c>
    </row>
    <row r="331" spans="1:59" s="63" customFormat="1" ht="12.75" x14ac:dyDescent="0.2">
      <c r="A331" s="196">
        <v>3</v>
      </c>
      <c r="B331" s="197" t="s">
        <v>108</v>
      </c>
      <c r="C331" s="208">
        <v>31</v>
      </c>
      <c r="D331" s="209" t="s">
        <v>109</v>
      </c>
      <c r="E331" s="210">
        <v>3162</v>
      </c>
      <c r="F331" s="211" t="s">
        <v>226</v>
      </c>
      <c r="G331" s="231"/>
      <c r="H331" s="65"/>
      <c r="I331" s="222"/>
      <c r="J331" s="66"/>
      <c r="K331" s="66"/>
      <c r="L331" s="66"/>
      <c r="M331" s="64"/>
      <c r="N331" s="304"/>
      <c r="O331" s="305"/>
      <c r="P331" s="127"/>
      <c r="Q331" s="67"/>
      <c r="R331" s="67"/>
      <c r="S331" s="67"/>
      <c r="T331" s="67"/>
      <c r="U331" s="67"/>
      <c r="V331" s="67"/>
      <c r="W331" s="67"/>
      <c r="X331" s="67"/>
      <c r="Y331" s="68"/>
      <c r="Z331" s="68"/>
      <c r="AA331" s="68"/>
      <c r="AB331" s="67"/>
      <c r="AC331" s="67"/>
      <c r="AD331" s="67"/>
      <c r="AE331" s="67"/>
      <c r="AF331" s="67"/>
      <c r="AG331" s="67"/>
      <c r="AH331" s="67"/>
      <c r="AI331" s="67"/>
      <c r="AJ331" s="68"/>
      <c r="AK331" s="68"/>
      <c r="AL331" s="68"/>
      <c r="AM331" s="67"/>
      <c r="AN331" s="67"/>
      <c r="AO331" s="67"/>
      <c r="AP331" s="67"/>
      <c r="AQ331" s="67"/>
      <c r="AR331" s="67"/>
      <c r="AS331" s="67"/>
      <c r="AT331" s="67"/>
      <c r="AU331" s="67"/>
      <c r="AV331" s="67"/>
      <c r="AW331" s="67"/>
      <c r="AX331" s="68"/>
      <c r="AY331" s="68"/>
      <c r="AZ331" s="69"/>
      <c r="BA331" s="70"/>
      <c r="BB331" s="71"/>
      <c r="BC331" s="54"/>
      <c r="BD331" s="41">
        <v>3</v>
      </c>
      <c r="BE331" s="52">
        <v>31</v>
      </c>
      <c r="BF331" s="62">
        <v>3162</v>
      </c>
      <c r="BG331" s="275"/>
    </row>
    <row r="332" spans="1:59" s="63" customFormat="1" ht="12.75" x14ac:dyDescent="0.2">
      <c r="A332" s="196">
        <v>3</v>
      </c>
      <c r="B332" s="197" t="s">
        <v>108</v>
      </c>
      <c r="C332" s="208">
        <v>31</v>
      </c>
      <c r="D332" s="209" t="s">
        <v>109</v>
      </c>
      <c r="E332" s="210">
        <v>3162</v>
      </c>
      <c r="F332" s="211" t="s">
        <v>226</v>
      </c>
      <c r="G332" s="230"/>
      <c r="H332" s="56"/>
      <c r="I332" s="221"/>
      <c r="J332" s="57"/>
      <c r="K332" s="57"/>
      <c r="L332" s="57"/>
      <c r="M332" s="55"/>
      <c r="N332" s="303"/>
      <c r="O332" s="245"/>
      <c r="P332" s="122"/>
      <c r="Q332" s="58"/>
      <c r="R332" s="58"/>
      <c r="S332" s="58"/>
      <c r="T332" s="58"/>
      <c r="U332" s="58"/>
      <c r="V332" s="58"/>
      <c r="W332" s="58"/>
      <c r="X332" s="58"/>
      <c r="Y332" s="59"/>
      <c r="Z332" s="59"/>
      <c r="AA332" s="59"/>
      <c r="AB332" s="58"/>
      <c r="AC332" s="58"/>
      <c r="AD332" s="58"/>
      <c r="AE332" s="58"/>
      <c r="AF332" s="58"/>
      <c r="AG332" s="58"/>
      <c r="AH332" s="58"/>
      <c r="AI332" s="58"/>
      <c r="AJ332" s="59"/>
      <c r="AK332" s="59"/>
      <c r="AL332" s="59"/>
      <c r="AM332" s="58"/>
      <c r="AN332" s="58"/>
      <c r="AO332" s="58"/>
      <c r="AP332" s="58"/>
      <c r="AQ332" s="58"/>
      <c r="AR332" s="58"/>
      <c r="AS332" s="58"/>
      <c r="AT332" s="58"/>
      <c r="AU332" s="58"/>
      <c r="AV332" s="58"/>
      <c r="AW332" s="58"/>
      <c r="AX332" s="59"/>
      <c r="AY332" s="59"/>
      <c r="AZ332" s="60"/>
      <c r="BA332" s="61"/>
      <c r="BB332" s="54"/>
      <c r="BC332" s="54"/>
      <c r="BD332" s="41">
        <v>3</v>
      </c>
      <c r="BE332" s="52">
        <v>31</v>
      </c>
      <c r="BF332" s="62">
        <v>3162</v>
      </c>
      <c r="BG332" s="274"/>
    </row>
    <row r="333" spans="1:59" s="63" customFormat="1" ht="12.75" x14ac:dyDescent="0.2">
      <c r="A333" s="196">
        <v>3</v>
      </c>
      <c r="B333" s="197" t="s">
        <v>108</v>
      </c>
      <c r="C333" s="208">
        <v>31</v>
      </c>
      <c r="D333" s="209" t="s">
        <v>109</v>
      </c>
      <c r="E333" s="212">
        <v>3163</v>
      </c>
      <c r="F333" s="213" t="s">
        <v>227</v>
      </c>
      <c r="G333" s="232"/>
      <c r="H333" s="97"/>
      <c r="I333" s="224"/>
      <c r="J333" s="98"/>
      <c r="K333" s="98"/>
      <c r="L333" s="98"/>
      <c r="M333" s="96"/>
      <c r="N333" s="307"/>
      <c r="O333" s="246"/>
      <c r="P333" s="124"/>
      <c r="Q333" s="124"/>
      <c r="R333" s="124"/>
      <c r="S333" s="124"/>
      <c r="T333" s="124"/>
      <c r="U333" s="124"/>
      <c r="V333" s="124"/>
      <c r="W333" s="124"/>
      <c r="X333" s="124"/>
      <c r="Y333" s="100"/>
      <c r="Z333" s="125"/>
      <c r="AA333" s="125"/>
      <c r="AB333" s="124"/>
      <c r="AC333" s="124"/>
      <c r="AD333" s="124"/>
      <c r="AE333" s="124"/>
      <c r="AF333" s="124"/>
      <c r="AG333" s="124"/>
      <c r="AH333" s="124"/>
      <c r="AI333" s="124"/>
      <c r="AJ333" s="100"/>
      <c r="AK333" s="125"/>
      <c r="AL333" s="125"/>
      <c r="AM333" s="124"/>
      <c r="AN333" s="124"/>
      <c r="AO333" s="124"/>
      <c r="AP333" s="124"/>
      <c r="AQ333" s="124"/>
      <c r="AR333" s="124"/>
      <c r="AS333" s="124"/>
      <c r="AT333" s="124"/>
      <c r="AU333" s="124"/>
      <c r="AV333" s="124"/>
      <c r="AW333" s="99"/>
      <c r="AX333" s="125"/>
      <c r="AY333" s="100"/>
      <c r="AZ333" s="101"/>
      <c r="BA333" s="102"/>
      <c r="BB333" s="95"/>
      <c r="BC333" s="95"/>
      <c r="BD333" s="41">
        <v>3</v>
      </c>
      <c r="BE333" s="52">
        <v>31</v>
      </c>
      <c r="BF333" s="103">
        <v>3163</v>
      </c>
      <c r="BG333" s="277"/>
    </row>
    <row r="334" spans="1:59" s="63" customFormat="1" ht="12.75" x14ac:dyDescent="0.2">
      <c r="A334" s="196">
        <v>3</v>
      </c>
      <c r="B334" s="197" t="s">
        <v>108</v>
      </c>
      <c r="C334" s="208">
        <v>31</v>
      </c>
      <c r="D334" s="209" t="s">
        <v>109</v>
      </c>
      <c r="E334" s="212">
        <v>3163</v>
      </c>
      <c r="F334" s="213" t="s">
        <v>227</v>
      </c>
      <c r="G334" s="232"/>
      <c r="H334" s="97"/>
      <c r="I334" s="224"/>
      <c r="J334" s="98"/>
      <c r="K334" s="98"/>
      <c r="L334" s="98"/>
      <c r="M334" s="96"/>
      <c r="N334" s="307"/>
      <c r="O334" s="246"/>
      <c r="P334" s="124"/>
      <c r="Q334" s="99"/>
      <c r="R334" s="99"/>
      <c r="S334" s="99"/>
      <c r="T334" s="99"/>
      <c r="U334" s="99"/>
      <c r="V334" s="99"/>
      <c r="W334" s="99"/>
      <c r="X334" s="99"/>
      <c r="Y334" s="100"/>
      <c r="Z334" s="100"/>
      <c r="AA334" s="100"/>
      <c r="AB334" s="99"/>
      <c r="AC334" s="99"/>
      <c r="AD334" s="99"/>
      <c r="AE334" s="99"/>
      <c r="AF334" s="99"/>
      <c r="AG334" s="99"/>
      <c r="AH334" s="99"/>
      <c r="AI334" s="99"/>
      <c r="AJ334" s="100"/>
      <c r="AK334" s="100"/>
      <c r="AL334" s="100"/>
      <c r="AM334" s="99"/>
      <c r="AN334" s="99"/>
      <c r="AO334" s="99"/>
      <c r="AP334" s="99"/>
      <c r="AQ334" s="99"/>
      <c r="AR334" s="99"/>
      <c r="AS334" s="99"/>
      <c r="AT334" s="99"/>
      <c r="AU334" s="99"/>
      <c r="AV334" s="99"/>
      <c r="AW334" s="99"/>
      <c r="AX334" s="100"/>
      <c r="AY334" s="100"/>
      <c r="AZ334" s="101"/>
      <c r="BA334" s="102"/>
      <c r="BB334" s="95"/>
      <c r="BC334" s="95"/>
      <c r="BD334" s="41">
        <v>3</v>
      </c>
      <c r="BE334" s="52">
        <v>31</v>
      </c>
      <c r="BF334" s="103">
        <v>3163</v>
      </c>
      <c r="BG334" s="277"/>
    </row>
    <row r="335" spans="1:59" s="63" customFormat="1" ht="12.75" x14ac:dyDescent="0.2">
      <c r="A335" s="196">
        <v>3</v>
      </c>
      <c r="B335" s="197" t="s">
        <v>108</v>
      </c>
      <c r="C335" s="208">
        <v>31</v>
      </c>
      <c r="D335" s="209" t="s">
        <v>109</v>
      </c>
      <c r="E335" s="212">
        <v>3163</v>
      </c>
      <c r="F335" s="213" t="s">
        <v>227</v>
      </c>
      <c r="G335" s="231" t="s">
        <v>56</v>
      </c>
      <c r="H335" s="65"/>
      <c r="I335" s="222"/>
      <c r="J335" s="66"/>
      <c r="K335" s="66"/>
      <c r="L335" s="66"/>
      <c r="M335" s="64"/>
      <c r="N335" s="304"/>
      <c r="O335" s="305"/>
      <c r="P335" s="127"/>
      <c r="Q335" s="67"/>
      <c r="R335" s="67"/>
      <c r="S335" s="67"/>
      <c r="T335" s="67"/>
      <c r="U335" s="67"/>
      <c r="V335" s="67"/>
      <c r="W335" s="67"/>
      <c r="X335" s="67"/>
      <c r="Y335" s="68"/>
      <c r="Z335" s="68"/>
      <c r="AA335" s="68"/>
      <c r="AB335" s="67"/>
      <c r="AC335" s="67"/>
      <c r="AD335" s="67"/>
      <c r="AE335" s="67"/>
      <c r="AF335" s="67"/>
      <c r="AG335" s="67"/>
      <c r="AH335" s="67"/>
      <c r="AI335" s="67"/>
      <c r="AJ335" s="68"/>
      <c r="AK335" s="68"/>
      <c r="AL335" s="68"/>
      <c r="AM335" s="67"/>
      <c r="AN335" s="67"/>
      <c r="AO335" s="67"/>
      <c r="AP335" s="67"/>
      <c r="AQ335" s="67"/>
      <c r="AR335" s="67"/>
      <c r="AS335" s="67"/>
      <c r="AT335" s="67"/>
      <c r="AU335" s="67"/>
      <c r="AV335" s="67"/>
      <c r="AW335" s="67"/>
      <c r="AX335" s="68"/>
      <c r="AY335" s="68"/>
      <c r="AZ335" s="69"/>
      <c r="BA335" s="70"/>
      <c r="BB335" s="71"/>
      <c r="BC335" s="95"/>
      <c r="BD335" s="41">
        <v>3</v>
      </c>
      <c r="BE335" s="52">
        <v>31</v>
      </c>
      <c r="BF335" s="103">
        <v>3163</v>
      </c>
      <c r="BG335" s="275"/>
    </row>
    <row r="336" spans="1:59" s="63" customFormat="1" ht="12.75" x14ac:dyDescent="0.2">
      <c r="A336" s="196">
        <v>3</v>
      </c>
      <c r="B336" s="197" t="s">
        <v>108</v>
      </c>
      <c r="C336" s="208">
        <v>31</v>
      </c>
      <c r="D336" s="209" t="s">
        <v>109</v>
      </c>
      <c r="E336" s="212">
        <v>3163</v>
      </c>
      <c r="F336" s="213" t="s">
        <v>227</v>
      </c>
      <c r="G336" s="231" t="s">
        <v>56</v>
      </c>
      <c r="H336" s="72" t="s">
        <v>47</v>
      </c>
      <c r="I336" s="223"/>
      <c r="J336" s="73"/>
      <c r="K336" s="73"/>
      <c r="L336" s="73"/>
      <c r="M336" s="74"/>
      <c r="N336" s="247"/>
      <c r="O336" s="306"/>
      <c r="P336" s="105"/>
      <c r="Q336" s="75"/>
      <c r="R336" s="75"/>
      <c r="S336" s="75"/>
      <c r="T336" s="75"/>
      <c r="U336" s="75"/>
      <c r="V336" s="75"/>
      <c r="W336" s="75"/>
      <c r="X336" s="75"/>
      <c r="Y336" s="76" t="str">
        <f>IF(ISNUMBER(VLOOKUP(Y338,P$7:W$7,MATCH(Y338,P$7:W$7))),VLOOKUP(Y338,P$7:W$7,MATCH(Y338,P$7:W$7)),IF(N340=0,"No Data",IF(Y338&gt;0,"&lt;100",0)))</f>
        <v>&lt;100</v>
      </c>
      <c r="Z336" s="77" t="str">
        <f>IF(ISNUMBER(VLOOKUP(Z340,P$7:W$7,MATCH(Z340,P$7:W$7))),VLOOKUP(Z340,P$7:W$7,MATCH(Z340,P$7:W$7)),IF(N340=0,"No Data",IF(Z340&gt;0,"&lt;100",0)))</f>
        <v>&lt;100</v>
      </c>
      <c r="AA336" s="106">
        <f>IF(ISNUMBER(Z336),Z336,0)</f>
        <v>0</v>
      </c>
      <c r="AB336" s="75"/>
      <c r="AC336" s="75"/>
      <c r="AD336" s="75"/>
      <c r="AE336" s="75"/>
      <c r="AF336" s="75"/>
      <c r="AG336" s="75"/>
      <c r="AH336" s="75"/>
      <c r="AI336" s="75"/>
      <c r="AJ336" s="76">
        <f>IF(ISNUMBER(VLOOKUP(AJ338,AB$7:AH$7,MATCH(AJ338,AB$7:AH$7))),VLOOKUP(AJ338,AB$7:AH$7,MATCH(AJ338,AB$7:AH$7)),IF(N340=0,"No Data",IF(AJ338&gt;0,"&lt;50",0)))</f>
        <v>0</v>
      </c>
      <c r="AK336" s="77">
        <f>IF(ISNUMBER(VLOOKUP(AK340,AB$7:AH$7,MATCH(AK340,AB$7:AH$7))),VLOOKUP(AK340,AB$7:AH$7,MATCH(AK340,AB$7:AH$7)),IF(N340=0,"No Data",IF(AK340&gt;0,"&lt;50",0)))</f>
        <v>0</v>
      </c>
      <c r="AL336" s="106">
        <f>IF(ISNUMBER(AK336),AK336,0)</f>
        <v>0</v>
      </c>
      <c r="AM336" s="75"/>
      <c r="AN336" s="75"/>
      <c r="AO336" s="75"/>
      <c r="AP336" s="75"/>
      <c r="AQ336" s="75"/>
      <c r="AR336" s="75"/>
      <c r="AS336" s="75"/>
      <c r="AT336" s="75"/>
      <c r="AU336" s="75"/>
      <c r="AV336" s="75"/>
      <c r="AW336" s="76">
        <f>IF(ISNUMBER(VLOOKUP(AW338,AM$7:AU$7,MATCH(AW338,AM$7:AU$7))),VLOOKUP(AW338,AM$7:AU$7,MATCH(AW338,AM$7:AU$7)),IF(N340=0,"No Data",IF(AW338&gt;0,"&lt;10",0)))</f>
        <v>1000</v>
      </c>
      <c r="AX336" s="77">
        <f>IF(ISNUMBER(VLOOKUP(AX340,AM$7:AU$7,MATCH(AX340,AM$7:AU$7))),VLOOKUP(AX340,AM$7:AU$7,MATCH(AX340,AM$7:AU$7)),IF(N340=0,"No Data",IF(AX340&gt;0,"&lt;10",0)))</f>
        <v>1000</v>
      </c>
      <c r="AY336" s="106">
        <f>IF(ISNUMBER(AX336),AX336,0)</f>
        <v>1000</v>
      </c>
      <c r="AZ336" s="79"/>
      <c r="BA336" s="80"/>
      <c r="BB336" s="71"/>
      <c r="BC336" s="95"/>
      <c r="BD336" s="41">
        <v>3</v>
      </c>
      <c r="BE336" s="52">
        <v>31</v>
      </c>
      <c r="BF336" s="103">
        <v>3163</v>
      </c>
      <c r="BG336" s="276" t="s">
        <v>47</v>
      </c>
    </row>
    <row r="337" spans="1:59" s="63" customFormat="1" ht="12.75" x14ac:dyDescent="0.2">
      <c r="A337" s="196">
        <v>3</v>
      </c>
      <c r="B337" s="197" t="s">
        <v>108</v>
      </c>
      <c r="C337" s="208">
        <v>31</v>
      </c>
      <c r="D337" s="209" t="s">
        <v>109</v>
      </c>
      <c r="E337" s="212">
        <v>3163</v>
      </c>
      <c r="F337" s="213" t="s">
        <v>227</v>
      </c>
      <c r="G337" s="231" t="s">
        <v>56</v>
      </c>
      <c r="H337" s="81" t="s">
        <v>48</v>
      </c>
      <c r="I337" s="223"/>
      <c r="J337" s="73"/>
      <c r="K337" s="73"/>
      <c r="L337" s="73"/>
      <c r="M337" s="74"/>
      <c r="N337" s="247"/>
      <c r="O337" s="306"/>
      <c r="P337" s="105"/>
      <c r="Q337" s="75"/>
      <c r="R337" s="75"/>
      <c r="S337" s="75"/>
      <c r="T337" s="75"/>
      <c r="U337" s="75"/>
      <c r="V337" s="75"/>
      <c r="W337" s="75"/>
      <c r="X337" s="75"/>
      <c r="Y337" s="82">
        <f>MIN(X341:X343)</f>
        <v>0</v>
      </c>
      <c r="Z337" s="83"/>
      <c r="AA337" s="83"/>
      <c r="AB337" s="75"/>
      <c r="AC337" s="75"/>
      <c r="AD337" s="75"/>
      <c r="AE337" s="75"/>
      <c r="AF337" s="75"/>
      <c r="AG337" s="75"/>
      <c r="AH337" s="75"/>
      <c r="AI337" s="75"/>
      <c r="AJ337" s="82">
        <f>MIN(AI341:AI343)</f>
        <v>0</v>
      </c>
      <c r="AK337" s="83"/>
      <c r="AL337" s="83"/>
      <c r="AM337" s="75"/>
      <c r="AN337" s="75"/>
      <c r="AO337" s="75"/>
      <c r="AP337" s="75"/>
      <c r="AQ337" s="75"/>
      <c r="AR337" s="75"/>
      <c r="AS337" s="75"/>
      <c r="AT337" s="75"/>
      <c r="AU337" s="75"/>
      <c r="AV337" s="75"/>
      <c r="AW337" s="82">
        <f>MIN(AV341:AV343)</f>
        <v>500</v>
      </c>
      <c r="AX337" s="83"/>
      <c r="AY337" s="83"/>
      <c r="AZ337" s="79"/>
      <c r="BA337" s="80"/>
      <c r="BB337" s="71"/>
      <c r="BC337" s="95"/>
      <c r="BD337" s="41">
        <v>3</v>
      </c>
      <c r="BE337" s="52">
        <v>31</v>
      </c>
      <c r="BF337" s="103">
        <v>3163</v>
      </c>
      <c r="BG337" s="278" t="s">
        <v>48</v>
      </c>
    </row>
    <row r="338" spans="1:59" s="63" customFormat="1" ht="12.75" x14ac:dyDescent="0.2">
      <c r="A338" s="196">
        <v>3</v>
      </c>
      <c r="B338" s="197" t="s">
        <v>108</v>
      </c>
      <c r="C338" s="208">
        <v>31</v>
      </c>
      <c r="D338" s="209" t="s">
        <v>109</v>
      </c>
      <c r="E338" s="212">
        <v>3163</v>
      </c>
      <c r="F338" s="213" t="s">
        <v>227</v>
      </c>
      <c r="G338" s="231" t="s">
        <v>56</v>
      </c>
      <c r="H338" s="81" t="s">
        <v>49</v>
      </c>
      <c r="I338" s="223"/>
      <c r="J338" s="73"/>
      <c r="K338" s="73"/>
      <c r="L338" s="73"/>
      <c r="M338" s="74"/>
      <c r="N338" s="247"/>
      <c r="O338" s="306"/>
      <c r="P338" s="105"/>
      <c r="Q338" s="75"/>
      <c r="R338" s="75"/>
      <c r="S338" s="75"/>
      <c r="T338" s="75"/>
      <c r="U338" s="75"/>
      <c r="V338" s="75"/>
      <c r="W338" s="75"/>
      <c r="X338" s="75"/>
      <c r="Y338" s="84">
        <f>IF(ISNUMBER(AVERAGE(X341:X343)),AVERAGE(X341:X343),0)</f>
        <v>50</v>
      </c>
      <c r="Z338" s="83"/>
      <c r="AA338" s="83"/>
      <c r="AB338" s="75"/>
      <c r="AC338" s="75"/>
      <c r="AD338" s="75"/>
      <c r="AE338" s="75"/>
      <c r="AF338" s="75"/>
      <c r="AG338" s="75"/>
      <c r="AH338" s="75"/>
      <c r="AI338" s="75"/>
      <c r="AJ338" s="84">
        <f>IF(ISNUMBER(AVERAGE(AI341:AI343)),AVERAGE(AI341:AI343),0)</f>
        <v>0</v>
      </c>
      <c r="AK338" s="83"/>
      <c r="AL338" s="83"/>
      <c r="AM338" s="75"/>
      <c r="AN338" s="75"/>
      <c r="AO338" s="75"/>
      <c r="AP338" s="75"/>
      <c r="AQ338" s="75"/>
      <c r="AR338" s="75"/>
      <c r="AS338" s="75"/>
      <c r="AT338" s="75"/>
      <c r="AU338" s="75"/>
      <c r="AV338" s="75"/>
      <c r="AW338" s="84">
        <f>IF(ISNUMBER(AVERAGE(AV341:AV343)),AVERAGE(AV341:AV343),0)</f>
        <v>1500</v>
      </c>
      <c r="AX338" s="83"/>
      <c r="AY338" s="83"/>
      <c r="AZ338" s="79"/>
      <c r="BA338" s="80"/>
      <c r="BB338" s="71"/>
      <c r="BC338" s="95"/>
      <c r="BD338" s="41">
        <v>3</v>
      </c>
      <c r="BE338" s="52">
        <v>31</v>
      </c>
      <c r="BF338" s="103">
        <v>3163</v>
      </c>
      <c r="BG338" s="278" t="s">
        <v>49</v>
      </c>
    </row>
    <row r="339" spans="1:59" s="63" customFormat="1" ht="12.75" x14ac:dyDescent="0.2">
      <c r="A339" s="196">
        <v>3</v>
      </c>
      <c r="B339" s="197" t="s">
        <v>108</v>
      </c>
      <c r="C339" s="208">
        <v>31</v>
      </c>
      <c r="D339" s="209" t="s">
        <v>109</v>
      </c>
      <c r="E339" s="212">
        <v>3163</v>
      </c>
      <c r="F339" s="213" t="s">
        <v>227</v>
      </c>
      <c r="G339" s="231" t="s">
        <v>56</v>
      </c>
      <c r="H339" s="81" t="s">
        <v>50</v>
      </c>
      <c r="I339" s="223"/>
      <c r="J339" s="73"/>
      <c r="K339" s="73"/>
      <c r="L339" s="73"/>
      <c r="M339" s="74"/>
      <c r="N339" s="247"/>
      <c r="O339" s="306"/>
      <c r="P339" s="105"/>
      <c r="Q339" s="75"/>
      <c r="R339" s="75"/>
      <c r="S339" s="75"/>
      <c r="T339" s="75"/>
      <c r="U339" s="75"/>
      <c r="V339" s="75"/>
      <c r="W339" s="75"/>
      <c r="X339" s="75"/>
      <c r="Y339" s="84">
        <f>MAX(X341:X343)</f>
        <v>100</v>
      </c>
      <c r="Z339" s="83"/>
      <c r="AA339" s="83"/>
      <c r="AB339" s="75"/>
      <c r="AC339" s="75"/>
      <c r="AD339" s="75"/>
      <c r="AE339" s="75"/>
      <c r="AF339" s="75"/>
      <c r="AG339" s="75"/>
      <c r="AH339" s="75"/>
      <c r="AI339" s="75"/>
      <c r="AJ339" s="84">
        <f>MAX(AI341:AI343)</f>
        <v>0</v>
      </c>
      <c r="AK339" s="83"/>
      <c r="AL339" s="83"/>
      <c r="AM339" s="75"/>
      <c r="AN339" s="75"/>
      <c r="AO339" s="75"/>
      <c r="AP339" s="75"/>
      <c r="AQ339" s="75"/>
      <c r="AR339" s="75"/>
      <c r="AS339" s="75"/>
      <c r="AT339" s="75"/>
      <c r="AU339" s="75"/>
      <c r="AV339" s="75"/>
      <c r="AW339" s="84">
        <f>MAX(AV341:AV343)</f>
        <v>2500</v>
      </c>
      <c r="AX339" s="83"/>
      <c r="AY339" s="83"/>
      <c r="AZ339" s="79"/>
      <c r="BA339" s="80"/>
      <c r="BB339" s="71"/>
      <c r="BC339" s="95"/>
      <c r="BD339" s="41">
        <v>3</v>
      </c>
      <c r="BE339" s="52">
        <v>31</v>
      </c>
      <c r="BF339" s="103">
        <v>3163</v>
      </c>
      <c r="BG339" s="278" t="s">
        <v>50</v>
      </c>
    </row>
    <row r="340" spans="1:59" s="63" customFormat="1" ht="12.75" x14ac:dyDescent="0.2">
      <c r="A340" s="196">
        <v>3</v>
      </c>
      <c r="B340" s="197" t="s">
        <v>108</v>
      </c>
      <c r="C340" s="208">
        <v>31</v>
      </c>
      <c r="D340" s="209" t="s">
        <v>109</v>
      </c>
      <c r="E340" s="212">
        <v>3163</v>
      </c>
      <c r="F340" s="213" t="s">
        <v>227</v>
      </c>
      <c r="G340" s="231" t="s">
        <v>56</v>
      </c>
      <c r="H340" s="85" t="s">
        <v>51</v>
      </c>
      <c r="I340" s="223"/>
      <c r="J340" s="73"/>
      <c r="K340" s="73"/>
      <c r="L340" s="73"/>
      <c r="M340" s="74"/>
      <c r="N340" s="248">
        <f>SUM(N341:N343)</f>
        <v>2</v>
      </c>
      <c r="O340" s="293">
        <f>SUM(O341:O343)</f>
        <v>1</v>
      </c>
      <c r="P340" s="292"/>
      <c r="Q340" s="87"/>
      <c r="R340" s="87"/>
      <c r="S340" s="87"/>
      <c r="T340" s="87"/>
      <c r="U340" s="87"/>
      <c r="V340" s="87"/>
      <c r="W340" s="87"/>
      <c r="X340" s="87"/>
      <c r="Y340" s="88"/>
      <c r="Z340" s="86">
        <f>SUM(Z341:Z343)</f>
        <v>50</v>
      </c>
      <c r="AA340" s="88"/>
      <c r="AB340" s="87"/>
      <c r="AC340" s="87"/>
      <c r="AD340" s="87"/>
      <c r="AE340" s="87"/>
      <c r="AF340" s="87"/>
      <c r="AG340" s="87"/>
      <c r="AH340" s="87"/>
      <c r="AI340" s="87"/>
      <c r="AJ340" s="88"/>
      <c r="AK340" s="86">
        <f>SUM(AK341:AK343)</f>
        <v>0</v>
      </c>
      <c r="AL340" s="88"/>
      <c r="AM340" s="87"/>
      <c r="AN340" s="87"/>
      <c r="AO340" s="87"/>
      <c r="AP340" s="87"/>
      <c r="AQ340" s="87"/>
      <c r="AR340" s="87"/>
      <c r="AS340" s="87"/>
      <c r="AT340" s="87"/>
      <c r="AU340" s="87"/>
      <c r="AV340" s="87"/>
      <c r="AW340" s="112"/>
      <c r="AX340" s="86">
        <f>SUM(AX341:AX343)</f>
        <v>1500</v>
      </c>
      <c r="AY340" s="88"/>
      <c r="AZ340" s="79"/>
      <c r="BA340" s="80"/>
      <c r="BB340" s="71"/>
      <c r="BC340" s="95"/>
      <c r="BD340" s="41">
        <v>3</v>
      </c>
      <c r="BE340" s="52">
        <v>31</v>
      </c>
      <c r="BF340" s="103">
        <v>3163</v>
      </c>
      <c r="BG340" s="279" t="s">
        <v>51</v>
      </c>
    </row>
    <row r="341" spans="1:59" s="63" customFormat="1" ht="12.75" x14ac:dyDescent="0.2">
      <c r="A341" s="196">
        <v>3</v>
      </c>
      <c r="B341" s="197" t="s">
        <v>108</v>
      </c>
      <c r="C341" s="208">
        <v>31</v>
      </c>
      <c r="D341" s="209" t="s">
        <v>109</v>
      </c>
      <c r="E341" s="212">
        <v>3163</v>
      </c>
      <c r="F341" s="213" t="s">
        <v>227</v>
      </c>
      <c r="G341" s="231" t="s">
        <v>56</v>
      </c>
      <c r="H341" s="89" t="s">
        <v>52</v>
      </c>
      <c r="I341" s="90" t="s">
        <v>228</v>
      </c>
      <c r="J341" s="90"/>
      <c r="K341" s="90" t="s">
        <v>64</v>
      </c>
      <c r="L341" s="90" t="s">
        <v>229</v>
      </c>
      <c r="M341" s="91"/>
      <c r="N341" s="312">
        <v>1</v>
      </c>
      <c r="O341" s="313">
        <f>N341/N$340</f>
        <v>0.5</v>
      </c>
      <c r="P341" s="104">
        <v>1</v>
      </c>
      <c r="Q341" s="92"/>
      <c r="R341" s="92"/>
      <c r="S341" s="92"/>
      <c r="T341" s="92"/>
      <c r="U341" s="92"/>
      <c r="V341" s="92"/>
      <c r="W341" s="92"/>
      <c r="X341" s="109">
        <f>P341*P$7+Q341*Q$7+R341*R$7+S341*S$7+T341*T$7+U341*U$7+V341*V$7+W341*W$7</f>
        <v>100</v>
      </c>
      <c r="Y341" s="83"/>
      <c r="Z341" s="110">
        <f>X341*$O341</f>
        <v>50</v>
      </c>
      <c r="AA341" s="111"/>
      <c r="AB341" s="92"/>
      <c r="AC341" s="92"/>
      <c r="AD341" s="92"/>
      <c r="AE341" s="92"/>
      <c r="AF341" s="92"/>
      <c r="AG341" s="92"/>
      <c r="AH341" s="92"/>
      <c r="AI341" s="109">
        <f>AB341*AB$7+AC341*AC$7+AD341*AD$7+AE341*AE$7+AF341*AF$7+AG341*AG$7+AH341*AH$7</f>
        <v>0</v>
      </c>
      <c r="AJ341" s="83"/>
      <c r="AK341" s="110">
        <f>AI341*$O341</f>
        <v>0</v>
      </c>
      <c r="AL341" s="111"/>
      <c r="AM341" s="92"/>
      <c r="AN341" s="92"/>
      <c r="AO341" s="92"/>
      <c r="AP341" s="92"/>
      <c r="AQ341" s="92"/>
      <c r="AR341" s="92"/>
      <c r="AS341" s="92"/>
      <c r="AT341" s="92">
        <v>1</v>
      </c>
      <c r="AU341" s="92"/>
      <c r="AV341" s="109">
        <f>AM341*AM$7+AN341*AN$7+AO341*AO$7+AP341*AP$7+AQ341*AQ$7+AR341*AR$7+AS341*AS$7+AT341*AT$7+AU341*AU$7</f>
        <v>2500</v>
      </c>
      <c r="AW341" s="75"/>
      <c r="AX341" s="110">
        <f>AV341*$O341</f>
        <v>1250</v>
      </c>
      <c r="AY341" s="111"/>
      <c r="AZ341" s="93"/>
      <c r="BA341" s="94" t="s">
        <v>105</v>
      </c>
      <c r="BB341" s="71"/>
      <c r="BC341" s="95"/>
      <c r="BD341" s="41">
        <v>3</v>
      </c>
      <c r="BE341" s="52">
        <v>31</v>
      </c>
      <c r="BF341" s="103">
        <v>3163</v>
      </c>
      <c r="BG341" s="280" t="s">
        <v>52</v>
      </c>
    </row>
    <row r="342" spans="1:59" s="63" customFormat="1" ht="12.75" x14ac:dyDescent="0.2">
      <c r="A342" s="196">
        <v>3</v>
      </c>
      <c r="B342" s="197" t="s">
        <v>108</v>
      </c>
      <c r="C342" s="208">
        <v>31</v>
      </c>
      <c r="D342" s="209" t="s">
        <v>109</v>
      </c>
      <c r="E342" s="212">
        <v>3163</v>
      </c>
      <c r="F342" s="213" t="s">
        <v>227</v>
      </c>
      <c r="G342" s="231" t="s">
        <v>56</v>
      </c>
      <c r="H342" s="89"/>
      <c r="I342" s="90" t="s">
        <v>230</v>
      </c>
      <c r="J342" s="90" t="s">
        <v>231</v>
      </c>
      <c r="K342" s="90" t="s">
        <v>64</v>
      </c>
      <c r="L342" s="90" t="s">
        <v>232</v>
      </c>
      <c r="M342" s="91"/>
      <c r="N342" s="312">
        <v>1</v>
      </c>
      <c r="O342" s="313">
        <f>N342/N$340</f>
        <v>0.5</v>
      </c>
      <c r="P342" s="104"/>
      <c r="Q342" s="92"/>
      <c r="R342" s="92"/>
      <c r="S342" s="92"/>
      <c r="T342" s="92"/>
      <c r="U342" s="92"/>
      <c r="V342" s="92"/>
      <c r="W342" s="92"/>
      <c r="X342" s="109">
        <f>P342*P$7+Q342*Q$7+R342*R$7+S342*S$7+T342*T$7+U342*U$7+V342*V$7+W342*W$7</f>
        <v>0</v>
      </c>
      <c r="Y342" s="83"/>
      <c r="Z342" s="110">
        <f>X342*$O342</f>
        <v>0</v>
      </c>
      <c r="AA342" s="111"/>
      <c r="AB342" s="92"/>
      <c r="AC342" s="92"/>
      <c r="AD342" s="92"/>
      <c r="AE342" s="92"/>
      <c r="AF342" s="92"/>
      <c r="AG342" s="92"/>
      <c r="AH342" s="92"/>
      <c r="AI342" s="109">
        <f>AB342*AB$7+AC342*AC$7+AD342*AD$7+AE342*AE$7+AF342*AF$7+AG342*AG$7+AH342*AH$7</f>
        <v>0</v>
      </c>
      <c r="AJ342" s="83"/>
      <c r="AK342" s="110">
        <f>AI342*$O342</f>
        <v>0</v>
      </c>
      <c r="AL342" s="111"/>
      <c r="AM342" s="92"/>
      <c r="AN342" s="92"/>
      <c r="AO342" s="92"/>
      <c r="AP342" s="92"/>
      <c r="AQ342" s="92"/>
      <c r="AR342" s="92">
        <v>1</v>
      </c>
      <c r="AS342" s="92"/>
      <c r="AT342" s="92"/>
      <c r="AU342" s="92"/>
      <c r="AV342" s="109">
        <f>AM342*AM$7+AN342*AN$7+AO342*AO$7+AP342*AP$7+AQ342*AQ$7+AR342*AR$7+AS342*AS$7+AT342*AT$7+AU342*AU$7</f>
        <v>500</v>
      </c>
      <c r="AW342" s="75"/>
      <c r="AX342" s="110">
        <f>AV342*$O342</f>
        <v>250</v>
      </c>
      <c r="AY342" s="111"/>
      <c r="AZ342" s="93"/>
      <c r="BA342" s="94" t="s">
        <v>131</v>
      </c>
      <c r="BB342" s="71"/>
      <c r="BC342" s="95"/>
      <c r="BD342" s="41">
        <v>3</v>
      </c>
      <c r="BE342" s="52">
        <v>31</v>
      </c>
      <c r="BF342" s="103">
        <v>3163</v>
      </c>
      <c r="BG342" s="280" t="s">
        <v>52</v>
      </c>
    </row>
    <row r="343" spans="1:59" s="63" customFormat="1" ht="12.75" x14ac:dyDescent="0.2">
      <c r="A343" s="196">
        <v>3</v>
      </c>
      <c r="B343" s="197" t="s">
        <v>108</v>
      </c>
      <c r="C343" s="208">
        <v>31</v>
      </c>
      <c r="D343" s="209" t="s">
        <v>109</v>
      </c>
      <c r="E343" s="212">
        <v>3163</v>
      </c>
      <c r="F343" s="213" t="s">
        <v>227</v>
      </c>
      <c r="G343" s="231" t="s">
        <v>56</v>
      </c>
      <c r="H343" s="89"/>
      <c r="I343" s="90"/>
      <c r="J343" s="90"/>
      <c r="K343" s="90"/>
      <c r="L343" s="90"/>
      <c r="M343" s="91"/>
      <c r="N343" s="247"/>
      <c r="O343" s="306"/>
      <c r="P343" s="104"/>
      <c r="Q343" s="92"/>
      <c r="R343" s="92"/>
      <c r="S343" s="92"/>
      <c r="T343" s="92"/>
      <c r="U343" s="92"/>
      <c r="V343" s="92"/>
      <c r="W343" s="92"/>
      <c r="X343" s="75"/>
      <c r="Y343" s="83"/>
      <c r="Z343" s="83"/>
      <c r="AA343" s="83"/>
      <c r="AB343" s="92"/>
      <c r="AC343" s="92"/>
      <c r="AD343" s="92"/>
      <c r="AE343" s="92"/>
      <c r="AF343" s="92"/>
      <c r="AG343" s="92"/>
      <c r="AH343" s="92"/>
      <c r="AI343" s="75"/>
      <c r="AJ343" s="83"/>
      <c r="AK343" s="83"/>
      <c r="AL343" s="83"/>
      <c r="AM343" s="92"/>
      <c r="AN343" s="92"/>
      <c r="AO343" s="92"/>
      <c r="AP343" s="92"/>
      <c r="AQ343" s="92"/>
      <c r="AR343" s="92"/>
      <c r="AS343" s="92"/>
      <c r="AT343" s="92"/>
      <c r="AU343" s="92"/>
      <c r="AV343" s="75"/>
      <c r="AW343" s="75"/>
      <c r="AX343" s="83"/>
      <c r="AY343" s="83"/>
      <c r="AZ343" s="93"/>
      <c r="BA343" s="94"/>
      <c r="BB343" s="71"/>
      <c r="BC343" s="95"/>
      <c r="BD343" s="41">
        <v>3</v>
      </c>
      <c r="BE343" s="52">
        <v>31</v>
      </c>
      <c r="BF343" s="103">
        <v>3163</v>
      </c>
      <c r="BG343" s="280" t="s">
        <v>52</v>
      </c>
    </row>
    <row r="344" spans="1:59" s="63" customFormat="1" ht="12.75" x14ac:dyDescent="0.2">
      <c r="A344" s="196">
        <v>3</v>
      </c>
      <c r="B344" s="197" t="s">
        <v>108</v>
      </c>
      <c r="C344" s="208">
        <v>31</v>
      </c>
      <c r="D344" s="209" t="s">
        <v>109</v>
      </c>
      <c r="E344" s="212">
        <v>3163</v>
      </c>
      <c r="F344" s="213" t="s">
        <v>227</v>
      </c>
      <c r="G344" s="231" t="s">
        <v>56</v>
      </c>
      <c r="H344" s="65"/>
      <c r="I344" s="222"/>
      <c r="J344" s="66"/>
      <c r="K344" s="66"/>
      <c r="L344" s="66"/>
      <c r="M344" s="64"/>
      <c r="N344" s="304"/>
      <c r="O344" s="305"/>
      <c r="P344" s="127"/>
      <c r="Q344" s="67"/>
      <c r="R344" s="67"/>
      <c r="S344" s="67"/>
      <c r="T344" s="67"/>
      <c r="U344" s="67"/>
      <c r="V344" s="67"/>
      <c r="W344" s="67"/>
      <c r="X344" s="67"/>
      <c r="Y344" s="68"/>
      <c r="Z344" s="68"/>
      <c r="AA344" s="68"/>
      <c r="AB344" s="67"/>
      <c r="AC344" s="67"/>
      <c r="AD344" s="67"/>
      <c r="AE344" s="67"/>
      <c r="AF344" s="67"/>
      <c r="AG344" s="67"/>
      <c r="AH344" s="67"/>
      <c r="AI344" s="67"/>
      <c r="AJ344" s="68"/>
      <c r="AK344" s="68"/>
      <c r="AL344" s="68"/>
      <c r="AM344" s="67"/>
      <c r="AN344" s="67"/>
      <c r="AO344" s="67"/>
      <c r="AP344" s="67"/>
      <c r="AQ344" s="67"/>
      <c r="AR344" s="67"/>
      <c r="AS344" s="67"/>
      <c r="AT344" s="67"/>
      <c r="AU344" s="67"/>
      <c r="AV344" s="67"/>
      <c r="AW344" s="67"/>
      <c r="AX344" s="68"/>
      <c r="AY344" s="68"/>
      <c r="AZ344" s="69"/>
      <c r="BA344" s="70"/>
      <c r="BB344" s="71"/>
      <c r="BC344" s="95"/>
      <c r="BD344" s="41">
        <v>3</v>
      </c>
      <c r="BE344" s="52">
        <v>31</v>
      </c>
      <c r="BF344" s="103">
        <v>3163</v>
      </c>
      <c r="BG344" s="275"/>
    </row>
    <row r="345" spans="1:59" s="63" customFormat="1" ht="12.75" x14ac:dyDescent="0.2">
      <c r="A345" s="196">
        <v>3</v>
      </c>
      <c r="B345" s="197" t="s">
        <v>108</v>
      </c>
      <c r="C345" s="208">
        <v>31</v>
      </c>
      <c r="D345" s="209" t="s">
        <v>109</v>
      </c>
      <c r="E345" s="212">
        <v>3163</v>
      </c>
      <c r="F345" s="213" t="s">
        <v>227</v>
      </c>
      <c r="G345" s="232"/>
      <c r="H345" s="97"/>
      <c r="I345" s="224"/>
      <c r="J345" s="98"/>
      <c r="K345" s="98"/>
      <c r="L345" s="98"/>
      <c r="M345" s="96"/>
      <c r="N345" s="307"/>
      <c r="O345" s="246"/>
      <c r="P345" s="124"/>
      <c r="Q345" s="99"/>
      <c r="R345" s="99"/>
      <c r="S345" s="99"/>
      <c r="T345" s="99"/>
      <c r="U345" s="99"/>
      <c r="V345" s="99"/>
      <c r="W345" s="99"/>
      <c r="X345" s="99"/>
      <c r="Y345" s="100"/>
      <c r="Z345" s="100"/>
      <c r="AA345" s="100"/>
      <c r="AB345" s="99"/>
      <c r="AC345" s="99"/>
      <c r="AD345" s="99"/>
      <c r="AE345" s="99"/>
      <c r="AF345" s="99"/>
      <c r="AG345" s="99"/>
      <c r="AH345" s="99"/>
      <c r="AI345" s="99"/>
      <c r="AJ345" s="100"/>
      <c r="AK345" s="100"/>
      <c r="AL345" s="100"/>
      <c r="AM345" s="99"/>
      <c r="AN345" s="99"/>
      <c r="AO345" s="99"/>
      <c r="AP345" s="99"/>
      <c r="AQ345" s="99"/>
      <c r="AR345" s="99"/>
      <c r="AS345" s="99"/>
      <c r="AT345" s="99"/>
      <c r="AU345" s="99"/>
      <c r="AV345" s="99"/>
      <c r="AW345" s="99"/>
      <c r="AX345" s="100"/>
      <c r="AY345" s="100"/>
      <c r="AZ345" s="101"/>
      <c r="BA345" s="102"/>
      <c r="BB345" s="95"/>
      <c r="BC345" s="95"/>
      <c r="BD345" s="41">
        <v>3</v>
      </c>
      <c r="BE345" s="52">
        <v>31</v>
      </c>
      <c r="BF345" s="103">
        <v>3163</v>
      </c>
      <c r="BG345" s="277"/>
    </row>
    <row r="346" spans="1:59" s="63" customFormat="1" ht="12.75" x14ac:dyDescent="0.2">
      <c r="A346" s="196">
        <v>3</v>
      </c>
      <c r="B346" s="197" t="s">
        <v>108</v>
      </c>
      <c r="C346" s="208">
        <v>31</v>
      </c>
      <c r="D346" s="209" t="s">
        <v>109</v>
      </c>
      <c r="E346" s="212">
        <v>3163</v>
      </c>
      <c r="F346" s="213" t="s">
        <v>227</v>
      </c>
      <c r="G346" s="231"/>
      <c r="H346" s="65"/>
      <c r="I346" s="222"/>
      <c r="J346" s="66"/>
      <c r="K346" s="66"/>
      <c r="L346" s="66"/>
      <c r="M346" s="64"/>
      <c r="N346" s="304"/>
      <c r="O346" s="305"/>
      <c r="P346" s="127"/>
      <c r="Q346" s="67"/>
      <c r="R346" s="67"/>
      <c r="S346" s="67"/>
      <c r="T346" s="67"/>
      <c r="U346" s="67"/>
      <c r="V346" s="67"/>
      <c r="W346" s="67"/>
      <c r="X346" s="67"/>
      <c r="Y346" s="68"/>
      <c r="Z346" s="68"/>
      <c r="AA346" s="68"/>
      <c r="AB346" s="67"/>
      <c r="AC346" s="67"/>
      <c r="AD346" s="67"/>
      <c r="AE346" s="67"/>
      <c r="AF346" s="67"/>
      <c r="AG346" s="67"/>
      <c r="AH346" s="67"/>
      <c r="AI346" s="67"/>
      <c r="AJ346" s="68"/>
      <c r="AK346" s="68"/>
      <c r="AL346" s="68"/>
      <c r="AM346" s="67"/>
      <c r="AN346" s="67"/>
      <c r="AO346" s="67"/>
      <c r="AP346" s="67"/>
      <c r="AQ346" s="67"/>
      <c r="AR346" s="67"/>
      <c r="AS346" s="67"/>
      <c r="AT346" s="67"/>
      <c r="AU346" s="67"/>
      <c r="AV346" s="67"/>
      <c r="AW346" s="67"/>
      <c r="AX346" s="68"/>
      <c r="AY346" s="68"/>
      <c r="AZ346" s="69"/>
      <c r="BA346" s="70"/>
      <c r="BB346" s="71"/>
      <c r="BC346" s="95"/>
      <c r="BD346" s="41">
        <v>3</v>
      </c>
      <c r="BE346" s="52">
        <v>31</v>
      </c>
      <c r="BF346" s="103">
        <v>3163</v>
      </c>
      <c r="BG346" s="275"/>
    </row>
    <row r="347" spans="1:59" s="63" customFormat="1" ht="12.75" x14ac:dyDescent="0.2">
      <c r="A347" s="196">
        <v>3</v>
      </c>
      <c r="B347" s="197" t="s">
        <v>108</v>
      </c>
      <c r="C347" s="208">
        <v>31</v>
      </c>
      <c r="D347" s="209" t="s">
        <v>109</v>
      </c>
      <c r="E347" s="212">
        <v>3163</v>
      </c>
      <c r="F347" s="213" t="s">
        <v>227</v>
      </c>
      <c r="G347" s="231" t="s">
        <v>53</v>
      </c>
      <c r="H347" s="72" t="s">
        <v>1233</v>
      </c>
      <c r="I347" s="223" t="s">
        <v>1183</v>
      </c>
      <c r="J347" s="73"/>
      <c r="K347" s="73"/>
      <c r="L347" s="73"/>
      <c r="M347" s="74"/>
      <c r="N347" s="247"/>
      <c r="O347" s="306"/>
      <c r="P347" s="105"/>
      <c r="Q347" s="75"/>
      <c r="R347" s="75"/>
      <c r="S347" s="75"/>
      <c r="T347" s="75"/>
      <c r="U347" s="75"/>
      <c r="V347" s="75"/>
      <c r="W347" s="75"/>
      <c r="X347" s="75"/>
      <c r="Y347" s="76" t="s">
        <v>1241</v>
      </c>
      <c r="Z347" s="77" t="s">
        <v>1241</v>
      </c>
      <c r="AA347" s="78">
        <f>AA$126</f>
        <v>1000</v>
      </c>
      <c r="AB347" s="75"/>
      <c r="AC347" s="75"/>
      <c r="AD347" s="75"/>
      <c r="AE347" s="75"/>
      <c r="AF347" s="75"/>
      <c r="AG347" s="75"/>
      <c r="AH347" s="75"/>
      <c r="AI347" s="75"/>
      <c r="AJ347" s="76" t="s">
        <v>1241</v>
      </c>
      <c r="AK347" s="77" t="s">
        <v>1241</v>
      </c>
      <c r="AL347" s="78">
        <f>AL$126</f>
        <v>0</v>
      </c>
      <c r="AM347" s="75"/>
      <c r="AN347" s="75"/>
      <c r="AO347" s="75"/>
      <c r="AP347" s="75"/>
      <c r="AQ347" s="75"/>
      <c r="AR347" s="75"/>
      <c r="AS347" s="75"/>
      <c r="AT347" s="75"/>
      <c r="AU347" s="75"/>
      <c r="AV347" s="75"/>
      <c r="AW347" s="76" t="s">
        <v>1241</v>
      </c>
      <c r="AX347" s="77" t="s">
        <v>1241</v>
      </c>
      <c r="AY347" s="78">
        <f>AY$126</f>
        <v>1000</v>
      </c>
      <c r="AZ347" s="79"/>
      <c r="BA347" s="80" t="str">
        <f>I347</f>
        <v>&gt; see 3112, Reinforcement for in situ concrete</v>
      </c>
      <c r="BB347" s="71"/>
      <c r="BC347" s="95"/>
      <c r="BD347" s="41">
        <v>3</v>
      </c>
      <c r="BE347" s="52">
        <v>31</v>
      </c>
      <c r="BF347" s="103">
        <v>3163</v>
      </c>
      <c r="BG347" s="276" t="s">
        <v>47</v>
      </c>
    </row>
    <row r="348" spans="1:59" s="63" customFormat="1" ht="12.75" x14ac:dyDescent="0.2">
      <c r="A348" s="196">
        <v>3</v>
      </c>
      <c r="B348" s="197" t="s">
        <v>108</v>
      </c>
      <c r="C348" s="208">
        <v>31</v>
      </c>
      <c r="D348" s="209" t="s">
        <v>109</v>
      </c>
      <c r="E348" s="212">
        <v>3163</v>
      </c>
      <c r="F348" s="213" t="s">
        <v>227</v>
      </c>
      <c r="G348" s="231"/>
      <c r="H348" s="65"/>
      <c r="I348" s="222"/>
      <c r="J348" s="66"/>
      <c r="K348" s="66"/>
      <c r="L348" s="66"/>
      <c r="M348" s="64"/>
      <c r="N348" s="304"/>
      <c r="O348" s="305"/>
      <c r="P348" s="127"/>
      <c r="Q348" s="67"/>
      <c r="R348" s="67"/>
      <c r="S348" s="67"/>
      <c r="T348" s="67"/>
      <c r="U348" s="67"/>
      <c r="V348" s="67"/>
      <c r="W348" s="67"/>
      <c r="X348" s="67"/>
      <c r="Y348" s="68"/>
      <c r="Z348" s="68"/>
      <c r="AA348" s="68"/>
      <c r="AB348" s="67"/>
      <c r="AC348" s="67"/>
      <c r="AD348" s="67"/>
      <c r="AE348" s="67"/>
      <c r="AF348" s="67"/>
      <c r="AG348" s="67"/>
      <c r="AH348" s="67"/>
      <c r="AI348" s="67"/>
      <c r="AJ348" s="68"/>
      <c r="AK348" s="68"/>
      <c r="AL348" s="68"/>
      <c r="AM348" s="67"/>
      <c r="AN348" s="67"/>
      <c r="AO348" s="67"/>
      <c r="AP348" s="67"/>
      <c r="AQ348" s="67"/>
      <c r="AR348" s="67"/>
      <c r="AS348" s="67"/>
      <c r="AT348" s="67"/>
      <c r="AU348" s="67"/>
      <c r="AV348" s="67"/>
      <c r="AW348" s="67"/>
      <c r="AX348" s="68"/>
      <c r="AY348" s="68"/>
      <c r="AZ348" s="69"/>
      <c r="BA348" s="70"/>
      <c r="BB348" s="71"/>
      <c r="BC348" s="95"/>
      <c r="BD348" s="41">
        <v>3</v>
      </c>
      <c r="BE348" s="52">
        <v>31</v>
      </c>
      <c r="BF348" s="103">
        <v>3163</v>
      </c>
      <c r="BG348" s="275"/>
    </row>
    <row r="349" spans="1:59" s="63" customFormat="1" ht="12.75" x14ac:dyDescent="0.2">
      <c r="A349" s="196">
        <v>3</v>
      </c>
      <c r="B349" s="197" t="s">
        <v>108</v>
      </c>
      <c r="C349" s="208">
        <v>31</v>
      </c>
      <c r="D349" s="209" t="s">
        <v>109</v>
      </c>
      <c r="E349" s="212">
        <v>3163</v>
      </c>
      <c r="F349" s="213" t="s">
        <v>227</v>
      </c>
      <c r="G349" s="232"/>
      <c r="H349" s="97"/>
      <c r="I349" s="224"/>
      <c r="J349" s="98"/>
      <c r="K349" s="98"/>
      <c r="L349" s="98"/>
      <c r="M349" s="96"/>
      <c r="N349" s="307"/>
      <c r="O349" s="246"/>
      <c r="P349" s="124"/>
      <c r="Q349" s="124"/>
      <c r="R349" s="124"/>
      <c r="S349" s="124"/>
      <c r="T349" s="124"/>
      <c r="U349" s="124"/>
      <c r="V349" s="124"/>
      <c r="W349" s="124"/>
      <c r="X349" s="124"/>
      <c r="Y349" s="100"/>
      <c r="Z349" s="125"/>
      <c r="AA349" s="125"/>
      <c r="AB349" s="124"/>
      <c r="AC349" s="124"/>
      <c r="AD349" s="124"/>
      <c r="AE349" s="124"/>
      <c r="AF349" s="124"/>
      <c r="AG349" s="124"/>
      <c r="AH349" s="124"/>
      <c r="AI349" s="124"/>
      <c r="AJ349" s="100"/>
      <c r="AK349" s="125"/>
      <c r="AL349" s="125"/>
      <c r="AM349" s="124"/>
      <c r="AN349" s="124"/>
      <c r="AO349" s="124"/>
      <c r="AP349" s="124"/>
      <c r="AQ349" s="124"/>
      <c r="AR349" s="124"/>
      <c r="AS349" s="124"/>
      <c r="AT349" s="124"/>
      <c r="AU349" s="124"/>
      <c r="AV349" s="124"/>
      <c r="AW349" s="99"/>
      <c r="AX349" s="125"/>
      <c r="AY349" s="100"/>
      <c r="AZ349" s="101"/>
      <c r="BA349" s="102"/>
      <c r="BB349" s="95"/>
      <c r="BC349" s="95"/>
      <c r="BD349" s="41">
        <v>3</v>
      </c>
      <c r="BE349" s="52">
        <v>31</v>
      </c>
      <c r="BF349" s="103">
        <v>3163</v>
      </c>
      <c r="BG349" s="277"/>
    </row>
    <row r="350" spans="1:59" s="63" customFormat="1" ht="12.75" x14ac:dyDescent="0.2">
      <c r="A350" s="196">
        <v>3</v>
      </c>
      <c r="B350" s="197" t="s">
        <v>108</v>
      </c>
      <c r="C350" s="208">
        <v>31</v>
      </c>
      <c r="D350" s="209" t="s">
        <v>109</v>
      </c>
      <c r="E350" s="212">
        <v>3163</v>
      </c>
      <c r="F350" s="213" t="s">
        <v>227</v>
      </c>
      <c r="G350" s="231"/>
      <c r="H350" s="65"/>
      <c r="I350" s="222"/>
      <c r="J350" s="66"/>
      <c r="K350" s="66"/>
      <c r="L350" s="66"/>
      <c r="M350" s="64"/>
      <c r="N350" s="304"/>
      <c r="O350" s="305"/>
      <c r="P350" s="127"/>
      <c r="Q350" s="67"/>
      <c r="R350" s="67"/>
      <c r="S350" s="67"/>
      <c r="T350" s="67"/>
      <c r="U350" s="67"/>
      <c r="V350" s="67"/>
      <c r="W350" s="67"/>
      <c r="X350" s="67"/>
      <c r="Y350" s="68"/>
      <c r="Z350" s="68"/>
      <c r="AA350" s="68"/>
      <c r="AB350" s="67"/>
      <c r="AC350" s="67"/>
      <c r="AD350" s="67"/>
      <c r="AE350" s="67"/>
      <c r="AF350" s="67"/>
      <c r="AG350" s="67"/>
      <c r="AH350" s="67"/>
      <c r="AI350" s="67"/>
      <c r="AJ350" s="68"/>
      <c r="AK350" s="68"/>
      <c r="AL350" s="68"/>
      <c r="AM350" s="67"/>
      <c r="AN350" s="67"/>
      <c r="AO350" s="67"/>
      <c r="AP350" s="67"/>
      <c r="AQ350" s="67"/>
      <c r="AR350" s="67"/>
      <c r="AS350" s="67"/>
      <c r="AT350" s="67"/>
      <c r="AU350" s="67"/>
      <c r="AV350" s="67"/>
      <c r="AW350" s="67"/>
      <c r="AX350" s="68"/>
      <c r="AY350" s="68"/>
      <c r="AZ350" s="69"/>
      <c r="BA350" s="70"/>
      <c r="BB350" s="71"/>
      <c r="BC350" s="95"/>
      <c r="BD350" s="41">
        <v>3</v>
      </c>
      <c r="BE350" s="52">
        <v>31</v>
      </c>
      <c r="BF350" s="103">
        <v>3163</v>
      </c>
      <c r="BG350" s="275"/>
    </row>
    <row r="351" spans="1:59" s="63" customFormat="1" ht="12.75" x14ac:dyDescent="0.2">
      <c r="A351" s="196">
        <v>3</v>
      </c>
      <c r="B351" s="197" t="s">
        <v>108</v>
      </c>
      <c r="C351" s="208">
        <v>31</v>
      </c>
      <c r="D351" s="209" t="s">
        <v>109</v>
      </c>
      <c r="E351" s="212">
        <v>3163</v>
      </c>
      <c r="F351" s="213" t="s">
        <v>227</v>
      </c>
      <c r="G351" s="231" t="s">
        <v>46</v>
      </c>
      <c r="H351" s="72" t="s">
        <v>1233</v>
      </c>
      <c r="I351" s="73" t="s">
        <v>1164</v>
      </c>
      <c r="J351" s="73"/>
      <c r="K351" s="73"/>
      <c r="L351" s="73"/>
      <c r="M351" s="74"/>
      <c r="N351" s="247"/>
      <c r="O351" s="306"/>
      <c r="P351" s="105"/>
      <c r="Q351" s="75"/>
      <c r="R351" s="75"/>
      <c r="S351" s="75"/>
      <c r="T351" s="75"/>
      <c r="U351" s="75"/>
      <c r="V351" s="75"/>
      <c r="W351" s="75"/>
      <c r="X351" s="75"/>
      <c r="Y351" s="76" t="s">
        <v>1241</v>
      </c>
      <c r="Z351" s="77" t="s">
        <v>1241</v>
      </c>
      <c r="AA351" s="78">
        <f>AA$143</f>
        <v>0</v>
      </c>
      <c r="AB351" s="75"/>
      <c r="AC351" s="75"/>
      <c r="AD351" s="75"/>
      <c r="AE351" s="75"/>
      <c r="AF351" s="75"/>
      <c r="AG351" s="75"/>
      <c r="AH351" s="75"/>
      <c r="AI351" s="75"/>
      <c r="AJ351" s="76" t="s">
        <v>1241</v>
      </c>
      <c r="AK351" s="77" t="s">
        <v>1241</v>
      </c>
      <c r="AL351" s="78">
        <f>AL$143</f>
        <v>0</v>
      </c>
      <c r="AM351" s="75"/>
      <c r="AN351" s="75"/>
      <c r="AO351" s="75"/>
      <c r="AP351" s="75"/>
      <c r="AQ351" s="75"/>
      <c r="AR351" s="75"/>
      <c r="AS351" s="75"/>
      <c r="AT351" s="75"/>
      <c r="AU351" s="75"/>
      <c r="AV351" s="75"/>
      <c r="AW351" s="76" t="s">
        <v>1241</v>
      </c>
      <c r="AX351" s="77" t="s">
        <v>1241</v>
      </c>
      <c r="AY351" s="78">
        <f>AY$143</f>
        <v>25</v>
      </c>
      <c r="AZ351" s="79"/>
      <c r="BA351" s="80" t="str">
        <f>I351</f>
        <v>&gt; see 3121, In situ concrete</v>
      </c>
      <c r="BB351" s="71"/>
      <c r="BC351" s="95"/>
      <c r="BD351" s="41">
        <v>3</v>
      </c>
      <c r="BE351" s="52">
        <v>31</v>
      </c>
      <c r="BF351" s="103">
        <v>3163</v>
      </c>
      <c r="BG351" s="276" t="str">
        <f>H351</f>
        <v>Default Scenario (Link)</v>
      </c>
    </row>
    <row r="352" spans="1:59" s="63" customFormat="1" ht="12.75" x14ac:dyDescent="0.2">
      <c r="A352" s="196">
        <v>3</v>
      </c>
      <c r="B352" s="197" t="s">
        <v>108</v>
      </c>
      <c r="C352" s="208">
        <v>31</v>
      </c>
      <c r="D352" s="209" t="s">
        <v>109</v>
      </c>
      <c r="E352" s="212">
        <v>3163</v>
      </c>
      <c r="F352" s="213" t="s">
        <v>227</v>
      </c>
      <c r="G352" s="231"/>
      <c r="H352" s="65"/>
      <c r="I352" s="222"/>
      <c r="J352" s="66"/>
      <c r="K352" s="66"/>
      <c r="L352" s="66"/>
      <c r="M352" s="64"/>
      <c r="N352" s="304"/>
      <c r="O352" s="305"/>
      <c r="P352" s="127"/>
      <c r="Q352" s="67"/>
      <c r="R352" s="67"/>
      <c r="S352" s="67"/>
      <c r="T352" s="67"/>
      <c r="U352" s="67"/>
      <c r="V352" s="67"/>
      <c r="W352" s="67"/>
      <c r="X352" s="67"/>
      <c r="Y352" s="68"/>
      <c r="Z352" s="68"/>
      <c r="AA352" s="68"/>
      <c r="AB352" s="67"/>
      <c r="AC352" s="67"/>
      <c r="AD352" s="67"/>
      <c r="AE352" s="67"/>
      <c r="AF352" s="67"/>
      <c r="AG352" s="67"/>
      <c r="AH352" s="67"/>
      <c r="AI352" s="67"/>
      <c r="AJ352" s="68"/>
      <c r="AK352" s="68"/>
      <c r="AL352" s="68"/>
      <c r="AM352" s="67"/>
      <c r="AN352" s="67"/>
      <c r="AO352" s="67"/>
      <c r="AP352" s="67"/>
      <c r="AQ352" s="67"/>
      <c r="AR352" s="67"/>
      <c r="AS352" s="67"/>
      <c r="AT352" s="67"/>
      <c r="AU352" s="67"/>
      <c r="AV352" s="67"/>
      <c r="AW352" s="67"/>
      <c r="AX352" s="68"/>
      <c r="AY352" s="68"/>
      <c r="AZ352" s="69"/>
      <c r="BA352" s="70"/>
      <c r="BB352" s="71"/>
      <c r="BC352" s="95"/>
      <c r="BD352" s="41">
        <v>3</v>
      </c>
      <c r="BE352" s="52">
        <v>31</v>
      </c>
      <c r="BF352" s="103">
        <v>3163</v>
      </c>
      <c r="BG352" s="275"/>
    </row>
    <row r="353" spans="1:59" s="63" customFormat="1" ht="12.75" x14ac:dyDescent="0.2">
      <c r="A353" s="196">
        <v>3</v>
      </c>
      <c r="B353" s="197" t="s">
        <v>108</v>
      </c>
      <c r="C353" s="208">
        <v>31</v>
      </c>
      <c r="D353" s="209" t="s">
        <v>109</v>
      </c>
      <c r="E353" s="212">
        <v>3163</v>
      </c>
      <c r="F353" s="213" t="s">
        <v>227</v>
      </c>
      <c r="G353" s="232"/>
      <c r="H353" s="97"/>
      <c r="I353" s="224"/>
      <c r="J353" s="98"/>
      <c r="K353" s="98"/>
      <c r="L353" s="98"/>
      <c r="M353" s="96"/>
      <c r="N353" s="307"/>
      <c r="O353" s="246"/>
      <c r="P353" s="124"/>
      <c r="Q353" s="124"/>
      <c r="R353" s="124"/>
      <c r="S353" s="124"/>
      <c r="T353" s="124"/>
      <c r="U353" s="124"/>
      <c r="V353" s="124"/>
      <c r="W353" s="124"/>
      <c r="X353" s="124"/>
      <c r="Y353" s="100"/>
      <c r="Z353" s="125"/>
      <c r="AA353" s="125"/>
      <c r="AB353" s="124"/>
      <c r="AC353" s="124"/>
      <c r="AD353" s="124"/>
      <c r="AE353" s="124"/>
      <c r="AF353" s="124"/>
      <c r="AG353" s="124"/>
      <c r="AH353" s="124"/>
      <c r="AI353" s="124"/>
      <c r="AJ353" s="100"/>
      <c r="AK353" s="125"/>
      <c r="AL353" s="125"/>
      <c r="AM353" s="124"/>
      <c r="AN353" s="124"/>
      <c r="AO353" s="124"/>
      <c r="AP353" s="124"/>
      <c r="AQ353" s="124"/>
      <c r="AR353" s="124"/>
      <c r="AS353" s="124"/>
      <c r="AT353" s="124"/>
      <c r="AU353" s="124"/>
      <c r="AV353" s="124"/>
      <c r="AW353" s="99"/>
      <c r="AX353" s="125"/>
      <c r="AY353" s="100"/>
      <c r="AZ353" s="101"/>
      <c r="BA353" s="102"/>
      <c r="BB353" s="95"/>
      <c r="BC353" s="95"/>
      <c r="BD353" s="41">
        <v>3</v>
      </c>
      <c r="BE353" s="52">
        <v>31</v>
      </c>
      <c r="BF353" s="103">
        <v>3163</v>
      </c>
      <c r="BG353" s="277"/>
    </row>
    <row r="354" spans="1:59" s="63" customFormat="1" ht="12.75" x14ac:dyDescent="0.2">
      <c r="A354" s="196">
        <v>3</v>
      </c>
      <c r="B354" s="197" t="s">
        <v>108</v>
      </c>
      <c r="C354" s="208">
        <v>31</v>
      </c>
      <c r="D354" s="209" t="s">
        <v>109</v>
      </c>
      <c r="E354" s="210">
        <v>3181</v>
      </c>
      <c r="F354" s="211" t="s">
        <v>233</v>
      </c>
      <c r="G354" s="230"/>
      <c r="H354" s="56"/>
      <c r="I354" s="221"/>
      <c r="J354" s="57"/>
      <c r="K354" s="57"/>
      <c r="L354" s="57"/>
      <c r="M354" s="55"/>
      <c r="N354" s="303"/>
      <c r="O354" s="245"/>
      <c r="P354" s="122"/>
      <c r="Q354" s="122"/>
      <c r="R354" s="122"/>
      <c r="S354" s="122"/>
      <c r="T354" s="122"/>
      <c r="U354" s="122"/>
      <c r="V354" s="122"/>
      <c r="W354" s="122"/>
      <c r="X354" s="122"/>
      <c r="Y354" s="59"/>
      <c r="Z354" s="123"/>
      <c r="AA354" s="123"/>
      <c r="AB354" s="122"/>
      <c r="AC354" s="122"/>
      <c r="AD354" s="122"/>
      <c r="AE354" s="122"/>
      <c r="AF354" s="122"/>
      <c r="AG354" s="122"/>
      <c r="AH354" s="122"/>
      <c r="AI354" s="122"/>
      <c r="AJ354" s="59"/>
      <c r="AK354" s="123"/>
      <c r="AL354" s="123"/>
      <c r="AM354" s="122"/>
      <c r="AN354" s="122"/>
      <c r="AO354" s="122"/>
      <c r="AP354" s="122"/>
      <c r="AQ354" s="122"/>
      <c r="AR354" s="122"/>
      <c r="AS354" s="122"/>
      <c r="AT354" s="122"/>
      <c r="AU354" s="122"/>
      <c r="AV354" s="122"/>
      <c r="AW354" s="58"/>
      <c r="AX354" s="123"/>
      <c r="AY354" s="59"/>
      <c r="AZ354" s="60"/>
      <c r="BA354" s="61"/>
      <c r="BB354" s="54"/>
      <c r="BC354" s="54"/>
      <c r="BD354" s="41">
        <v>3</v>
      </c>
      <c r="BE354" s="52">
        <v>31</v>
      </c>
      <c r="BF354" s="62">
        <v>3181</v>
      </c>
      <c r="BG354" s="274"/>
    </row>
    <row r="355" spans="1:59" s="63" customFormat="1" ht="12.75" x14ac:dyDescent="0.2">
      <c r="A355" s="196">
        <v>3</v>
      </c>
      <c r="B355" s="197" t="s">
        <v>108</v>
      </c>
      <c r="C355" s="208">
        <v>31</v>
      </c>
      <c r="D355" s="209" t="s">
        <v>109</v>
      </c>
      <c r="E355" s="210">
        <v>3181</v>
      </c>
      <c r="F355" s="211" t="s">
        <v>233</v>
      </c>
      <c r="G355" s="230"/>
      <c r="H355" s="56"/>
      <c r="I355" s="221"/>
      <c r="J355" s="57"/>
      <c r="K355" s="57"/>
      <c r="L355" s="57"/>
      <c r="M355" s="55"/>
      <c r="N355" s="303"/>
      <c r="O355" s="245"/>
      <c r="P355" s="122"/>
      <c r="Q355" s="58"/>
      <c r="R355" s="58"/>
      <c r="S355" s="58"/>
      <c r="T355" s="58"/>
      <c r="U355" s="58"/>
      <c r="V355" s="58"/>
      <c r="W355" s="58"/>
      <c r="X355" s="58"/>
      <c r="Y355" s="59"/>
      <c r="Z355" s="59"/>
      <c r="AA355" s="59"/>
      <c r="AB355" s="58"/>
      <c r="AC355" s="58"/>
      <c r="AD355" s="58"/>
      <c r="AE355" s="58"/>
      <c r="AF355" s="58"/>
      <c r="AG355" s="58"/>
      <c r="AH355" s="58"/>
      <c r="AI355" s="58"/>
      <c r="AJ355" s="59"/>
      <c r="AK355" s="59"/>
      <c r="AL355" s="59"/>
      <c r="AM355" s="58"/>
      <c r="AN355" s="58"/>
      <c r="AO355" s="58"/>
      <c r="AP355" s="58"/>
      <c r="AQ355" s="58"/>
      <c r="AR355" s="58"/>
      <c r="AS355" s="58"/>
      <c r="AT355" s="58"/>
      <c r="AU355" s="58"/>
      <c r="AV355" s="58"/>
      <c r="AW355" s="58"/>
      <c r="AX355" s="59"/>
      <c r="AY355" s="59"/>
      <c r="AZ355" s="60"/>
      <c r="BA355" s="61"/>
      <c r="BB355" s="54"/>
      <c r="BC355" s="54"/>
      <c r="BD355" s="41">
        <v>3</v>
      </c>
      <c r="BE355" s="52">
        <v>31</v>
      </c>
      <c r="BF355" s="62">
        <v>3181</v>
      </c>
      <c r="BG355" s="274"/>
    </row>
    <row r="356" spans="1:59" s="63" customFormat="1" ht="12.75" x14ac:dyDescent="0.2">
      <c r="A356" s="196">
        <v>3</v>
      </c>
      <c r="B356" s="197" t="s">
        <v>108</v>
      </c>
      <c r="C356" s="208">
        <v>31</v>
      </c>
      <c r="D356" s="209" t="s">
        <v>109</v>
      </c>
      <c r="E356" s="210">
        <v>3181</v>
      </c>
      <c r="F356" s="211" t="s">
        <v>233</v>
      </c>
      <c r="G356" s="231" t="s">
        <v>1188</v>
      </c>
      <c r="H356" s="65"/>
      <c r="I356" s="222"/>
      <c r="J356" s="66"/>
      <c r="K356" s="66"/>
      <c r="L356" s="66"/>
      <c r="M356" s="64"/>
      <c r="N356" s="308"/>
      <c r="O356" s="309"/>
      <c r="P356" s="127"/>
      <c r="Q356" s="67"/>
      <c r="R356" s="67"/>
      <c r="S356" s="67"/>
      <c r="T356" s="67"/>
      <c r="U356" s="67"/>
      <c r="V356" s="67"/>
      <c r="W356" s="67"/>
      <c r="X356" s="67"/>
      <c r="Y356" s="68"/>
      <c r="Z356" s="68"/>
      <c r="AA356" s="68"/>
      <c r="AB356" s="67"/>
      <c r="AC356" s="67"/>
      <c r="AD356" s="67"/>
      <c r="AE356" s="67"/>
      <c r="AF356" s="67"/>
      <c r="AG356" s="67"/>
      <c r="AH356" s="67"/>
      <c r="AI356" s="67"/>
      <c r="AJ356" s="68"/>
      <c r="AK356" s="68"/>
      <c r="AL356" s="68"/>
      <c r="AM356" s="67"/>
      <c r="AN356" s="67"/>
      <c r="AO356" s="67"/>
      <c r="AP356" s="67"/>
      <c r="AQ356" s="67"/>
      <c r="AR356" s="67"/>
      <c r="AS356" s="67"/>
      <c r="AT356" s="67"/>
      <c r="AU356" s="67"/>
      <c r="AV356" s="67"/>
      <c r="AW356" s="67"/>
      <c r="AX356" s="68"/>
      <c r="AY356" s="68"/>
      <c r="AZ356" s="69"/>
      <c r="BA356" s="70"/>
      <c r="BB356" s="71"/>
      <c r="BC356" s="54"/>
      <c r="BD356" s="41">
        <v>3</v>
      </c>
      <c r="BE356" s="52">
        <v>31</v>
      </c>
      <c r="BF356" s="62">
        <v>3181</v>
      </c>
      <c r="BG356" s="275"/>
    </row>
    <row r="357" spans="1:59" s="63" customFormat="1" ht="12.75" x14ac:dyDescent="0.2">
      <c r="A357" s="196">
        <v>3</v>
      </c>
      <c r="B357" s="197" t="s">
        <v>108</v>
      </c>
      <c r="C357" s="208">
        <v>31</v>
      </c>
      <c r="D357" s="209" t="s">
        <v>109</v>
      </c>
      <c r="E357" s="210">
        <v>3181</v>
      </c>
      <c r="F357" s="211" t="s">
        <v>233</v>
      </c>
      <c r="G357" s="231" t="s">
        <v>1188</v>
      </c>
      <c r="H357" s="72" t="s">
        <v>47</v>
      </c>
      <c r="I357" s="223"/>
      <c r="J357" s="73"/>
      <c r="K357" s="73"/>
      <c r="L357" s="73"/>
      <c r="M357" s="74"/>
      <c r="N357" s="247"/>
      <c r="O357" s="306"/>
      <c r="P357" s="105"/>
      <c r="Q357" s="75"/>
      <c r="R357" s="75"/>
      <c r="S357" s="75"/>
      <c r="T357" s="75"/>
      <c r="U357" s="75"/>
      <c r="V357" s="75"/>
      <c r="W357" s="75"/>
      <c r="X357" s="75"/>
      <c r="Y357" s="76">
        <f>IF(ISNUMBER(VLOOKUP(Y359,P$7:W$7,MATCH(Y359,P$7:W$7))),VLOOKUP(Y359,P$7:W$7,MATCH(Y359,P$7:W$7)),IF(N361=0,"No Data",IF(Y359&gt;0,"&lt;100",0)))</f>
        <v>25000</v>
      </c>
      <c r="Z357" s="77">
        <f>IF(ISNUMBER(VLOOKUP(Z361,P$7:W$7,MATCH(Z361,P$7:W$7))),VLOOKUP(Z361,P$7:W$7,MATCH(Z361,P$7:W$7)),IF(N361=0,"No Data",IF(Z361&gt;0,"&lt;100",0)))</f>
        <v>25000</v>
      </c>
      <c r="AA357" s="106">
        <f>IF(ISNUMBER(Z357),Z357,0)</f>
        <v>25000</v>
      </c>
      <c r="AB357" s="75"/>
      <c r="AC357" s="75"/>
      <c r="AD357" s="75"/>
      <c r="AE357" s="75"/>
      <c r="AF357" s="75"/>
      <c r="AG357" s="75"/>
      <c r="AH357" s="75"/>
      <c r="AI357" s="75"/>
      <c r="AJ357" s="76">
        <f>IF(ISNUMBER(VLOOKUP(AJ359,AB$7:AH$7,MATCH(AJ359,AB$7:AH$7))),VLOOKUP(AJ359,AB$7:AH$7,MATCH(AJ359,AB$7:AH$7)),IF(N361=0,"No Data",IF(AJ359&gt;0,"&lt;50",0)))</f>
        <v>0</v>
      </c>
      <c r="AK357" s="77">
        <f>IF(ISNUMBER(VLOOKUP(AK361,AB$7:AH$7,MATCH(AK361,AB$7:AH$7))),VLOOKUP(AK361,AB$7:AH$7,MATCH(AK361,AB$7:AH$7)),IF(N361=0,"No Data",IF(AK361&gt;0,"&lt;50",0)))</f>
        <v>0</v>
      </c>
      <c r="AL357" s="106">
        <f>IF(ISNUMBER(AK357),AK357,0)</f>
        <v>0</v>
      </c>
      <c r="AM357" s="75"/>
      <c r="AN357" s="75"/>
      <c r="AO357" s="75"/>
      <c r="AP357" s="75"/>
      <c r="AQ357" s="75"/>
      <c r="AR357" s="75"/>
      <c r="AS357" s="75"/>
      <c r="AT357" s="75"/>
      <c r="AU357" s="75"/>
      <c r="AV357" s="75"/>
      <c r="AW357" s="76">
        <f>IF(ISNUMBER(VLOOKUP(AW359,AM$7:AU$7,MATCH(AW359,AM$7:AU$7))),VLOOKUP(AW359,AM$7:AU$7,MATCH(AW359,AM$7:AU$7)),IF(N361=0,"No Data",IF(AW359&gt;0,"&lt;10",0)))</f>
        <v>100</v>
      </c>
      <c r="AX357" s="77">
        <f>IF(ISNUMBER(VLOOKUP(AX361,AM$7:AU$7,MATCH(AX361,AM$7:AU$7))),VLOOKUP(AX361,AM$7:AU$7,MATCH(AX361,AM$7:AU$7)),IF(N361=0,"No Data",IF(AX361&gt;0,"&lt;10",0)))</f>
        <v>100</v>
      </c>
      <c r="AY357" s="106">
        <f>IF(ISNUMBER(AX357),AX357,0)</f>
        <v>100</v>
      </c>
      <c r="AZ357" s="79"/>
      <c r="BA357" s="80"/>
      <c r="BB357" s="71"/>
      <c r="BC357" s="54"/>
      <c r="BD357" s="41">
        <v>3</v>
      </c>
      <c r="BE357" s="52">
        <v>31</v>
      </c>
      <c r="BF357" s="62">
        <v>3181</v>
      </c>
      <c r="BG357" s="276" t="s">
        <v>47</v>
      </c>
    </row>
    <row r="358" spans="1:59" s="63" customFormat="1" ht="12.75" x14ac:dyDescent="0.2">
      <c r="A358" s="196">
        <v>3</v>
      </c>
      <c r="B358" s="197" t="s">
        <v>108</v>
      </c>
      <c r="C358" s="208">
        <v>31</v>
      </c>
      <c r="D358" s="209" t="s">
        <v>109</v>
      </c>
      <c r="E358" s="210">
        <v>3181</v>
      </c>
      <c r="F358" s="211" t="s">
        <v>233</v>
      </c>
      <c r="G358" s="231" t="s">
        <v>1188</v>
      </c>
      <c r="H358" s="81" t="s">
        <v>48</v>
      </c>
      <c r="I358" s="223"/>
      <c r="J358" s="73"/>
      <c r="K358" s="73"/>
      <c r="L358" s="73"/>
      <c r="M358" s="74"/>
      <c r="N358" s="247"/>
      <c r="O358" s="306"/>
      <c r="P358" s="105"/>
      <c r="Q358" s="75"/>
      <c r="R358" s="75"/>
      <c r="S358" s="75"/>
      <c r="T358" s="75"/>
      <c r="U358" s="75"/>
      <c r="V358" s="75"/>
      <c r="W358" s="75"/>
      <c r="X358" s="75"/>
      <c r="Y358" s="82">
        <f>MIN(X362:X363)</f>
        <v>25000</v>
      </c>
      <c r="Z358" s="83"/>
      <c r="AA358" s="83"/>
      <c r="AB358" s="75"/>
      <c r="AC358" s="75"/>
      <c r="AD358" s="75"/>
      <c r="AE358" s="75"/>
      <c r="AF358" s="75"/>
      <c r="AG358" s="75"/>
      <c r="AH358" s="75"/>
      <c r="AI358" s="75"/>
      <c r="AJ358" s="82">
        <f>MIN(AI362:AI363)</f>
        <v>0</v>
      </c>
      <c r="AK358" s="83"/>
      <c r="AL358" s="83"/>
      <c r="AM358" s="75"/>
      <c r="AN358" s="75"/>
      <c r="AO358" s="75"/>
      <c r="AP358" s="75"/>
      <c r="AQ358" s="75"/>
      <c r="AR358" s="75"/>
      <c r="AS358" s="75"/>
      <c r="AT358" s="75"/>
      <c r="AU358" s="75"/>
      <c r="AV358" s="75"/>
      <c r="AW358" s="82">
        <f>MIN(AV362:AV363)</f>
        <v>100</v>
      </c>
      <c r="AX358" s="83"/>
      <c r="AY358" s="83"/>
      <c r="AZ358" s="79"/>
      <c r="BA358" s="80"/>
      <c r="BB358" s="71"/>
      <c r="BC358" s="54"/>
      <c r="BD358" s="41">
        <v>3</v>
      </c>
      <c r="BE358" s="52">
        <v>31</v>
      </c>
      <c r="BF358" s="62">
        <v>3181</v>
      </c>
      <c r="BG358" s="278" t="s">
        <v>48</v>
      </c>
    </row>
    <row r="359" spans="1:59" s="63" customFormat="1" ht="12.75" x14ac:dyDescent="0.2">
      <c r="A359" s="196">
        <v>3</v>
      </c>
      <c r="B359" s="197" t="s">
        <v>108</v>
      </c>
      <c r="C359" s="208">
        <v>31</v>
      </c>
      <c r="D359" s="209" t="s">
        <v>109</v>
      </c>
      <c r="E359" s="210">
        <v>3181</v>
      </c>
      <c r="F359" s="211" t="s">
        <v>233</v>
      </c>
      <c r="G359" s="231" t="s">
        <v>1188</v>
      </c>
      <c r="H359" s="81" t="s">
        <v>49</v>
      </c>
      <c r="I359" s="223"/>
      <c r="J359" s="73"/>
      <c r="K359" s="73"/>
      <c r="L359" s="73"/>
      <c r="M359" s="74"/>
      <c r="N359" s="247"/>
      <c r="O359" s="306"/>
      <c r="P359" s="105"/>
      <c r="Q359" s="75"/>
      <c r="R359" s="75"/>
      <c r="S359" s="75"/>
      <c r="T359" s="75"/>
      <c r="U359" s="75"/>
      <c r="V359" s="75"/>
      <c r="W359" s="75"/>
      <c r="X359" s="75"/>
      <c r="Y359" s="84">
        <f>IF(ISNUMBER(AVERAGE(X362:X363)),AVERAGE(X362:X363),0)</f>
        <v>25000</v>
      </c>
      <c r="Z359" s="83"/>
      <c r="AA359" s="83"/>
      <c r="AB359" s="75"/>
      <c r="AC359" s="75"/>
      <c r="AD359" s="75"/>
      <c r="AE359" s="75"/>
      <c r="AF359" s="75"/>
      <c r="AG359" s="75"/>
      <c r="AH359" s="75"/>
      <c r="AI359" s="75"/>
      <c r="AJ359" s="84">
        <f>IF(ISNUMBER(AVERAGE(AI362:AI363)),AVERAGE(AI362:AI363),0)</f>
        <v>0</v>
      </c>
      <c r="AK359" s="83"/>
      <c r="AL359" s="83"/>
      <c r="AM359" s="75"/>
      <c r="AN359" s="75"/>
      <c r="AO359" s="75"/>
      <c r="AP359" s="75"/>
      <c r="AQ359" s="75"/>
      <c r="AR359" s="75"/>
      <c r="AS359" s="75"/>
      <c r="AT359" s="75"/>
      <c r="AU359" s="75"/>
      <c r="AV359" s="75"/>
      <c r="AW359" s="84">
        <f>IF(ISNUMBER(AVERAGE(AV362:AV363)),AVERAGE(AV362:AV363),0)</f>
        <v>100</v>
      </c>
      <c r="AX359" s="83"/>
      <c r="AY359" s="83"/>
      <c r="AZ359" s="79"/>
      <c r="BA359" s="80"/>
      <c r="BB359" s="71"/>
      <c r="BC359" s="54"/>
      <c r="BD359" s="41">
        <v>3</v>
      </c>
      <c r="BE359" s="52">
        <v>31</v>
      </c>
      <c r="BF359" s="62">
        <v>3181</v>
      </c>
      <c r="BG359" s="278" t="s">
        <v>49</v>
      </c>
    </row>
    <row r="360" spans="1:59" s="63" customFormat="1" ht="12.75" x14ac:dyDescent="0.2">
      <c r="A360" s="196">
        <v>3</v>
      </c>
      <c r="B360" s="197" t="s">
        <v>108</v>
      </c>
      <c r="C360" s="208">
        <v>31</v>
      </c>
      <c r="D360" s="209" t="s">
        <v>109</v>
      </c>
      <c r="E360" s="210">
        <v>3181</v>
      </c>
      <c r="F360" s="211" t="s">
        <v>233</v>
      </c>
      <c r="G360" s="231" t="s">
        <v>1188</v>
      </c>
      <c r="H360" s="81" t="s">
        <v>50</v>
      </c>
      <c r="I360" s="223"/>
      <c r="J360" s="73"/>
      <c r="K360" s="73"/>
      <c r="L360" s="73"/>
      <c r="M360" s="74"/>
      <c r="N360" s="247"/>
      <c r="O360" s="306"/>
      <c r="P360" s="105"/>
      <c r="Q360" s="75"/>
      <c r="R360" s="75"/>
      <c r="S360" s="75"/>
      <c r="T360" s="75"/>
      <c r="U360" s="75"/>
      <c r="V360" s="75"/>
      <c r="W360" s="75"/>
      <c r="X360" s="75"/>
      <c r="Y360" s="84">
        <f>MAX(X362:X363)</f>
        <v>25000</v>
      </c>
      <c r="Z360" s="83"/>
      <c r="AA360" s="83"/>
      <c r="AB360" s="75"/>
      <c r="AC360" s="75"/>
      <c r="AD360" s="75"/>
      <c r="AE360" s="75"/>
      <c r="AF360" s="75"/>
      <c r="AG360" s="75"/>
      <c r="AH360" s="75"/>
      <c r="AI360" s="75"/>
      <c r="AJ360" s="84">
        <f>MAX(AI362:AI363)</f>
        <v>0</v>
      </c>
      <c r="AK360" s="83"/>
      <c r="AL360" s="83"/>
      <c r="AM360" s="75"/>
      <c r="AN360" s="75"/>
      <c r="AO360" s="75"/>
      <c r="AP360" s="75"/>
      <c r="AQ360" s="75"/>
      <c r="AR360" s="75"/>
      <c r="AS360" s="75"/>
      <c r="AT360" s="75"/>
      <c r="AU360" s="75"/>
      <c r="AV360" s="75"/>
      <c r="AW360" s="84">
        <f>MAX(AV362:AV363)</f>
        <v>100</v>
      </c>
      <c r="AX360" s="83"/>
      <c r="AY360" s="83"/>
      <c r="AZ360" s="79"/>
      <c r="BA360" s="80"/>
      <c r="BB360" s="71"/>
      <c r="BC360" s="54"/>
      <c r="BD360" s="41">
        <v>3</v>
      </c>
      <c r="BE360" s="52">
        <v>31</v>
      </c>
      <c r="BF360" s="62">
        <v>3181</v>
      </c>
      <c r="BG360" s="278" t="s">
        <v>50</v>
      </c>
    </row>
    <row r="361" spans="1:59" s="63" customFormat="1" ht="12.75" x14ac:dyDescent="0.2">
      <c r="A361" s="196">
        <v>3</v>
      </c>
      <c r="B361" s="197" t="s">
        <v>108</v>
      </c>
      <c r="C361" s="208">
        <v>31</v>
      </c>
      <c r="D361" s="209" t="s">
        <v>109</v>
      </c>
      <c r="E361" s="210">
        <v>3181</v>
      </c>
      <c r="F361" s="211" t="s">
        <v>233</v>
      </c>
      <c r="G361" s="231" t="s">
        <v>1188</v>
      </c>
      <c r="H361" s="85" t="s">
        <v>51</v>
      </c>
      <c r="I361" s="223"/>
      <c r="J361" s="73"/>
      <c r="K361" s="73"/>
      <c r="L361" s="73"/>
      <c r="M361" s="74"/>
      <c r="N361" s="248">
        <f>SUM(N362:N363)</f>
        <v>1</v>
      </c>
      <c r="O361" s="293">
        <f>SUM(O362:O363)</f>
        <v>1</v>
      </c>
      <c r="P361" s="292"/>
      <c r="Q361" s="87"/>
      <c r="R361" s="87"/>
      <c r="S361" s="87"/>
      <c r="T361" s="87"/>
      <c r="U361" s="87"/>
      <c r="V361" s="87"/>
      <c r="W361" s="87"/>
      <c r="X361" s="87"/>
      <c r="Y361" s="88"/>
      <c r="Z361" s="86">
        <f>SUM(Z362:Z363)</f>
        <v>25000</v>
      </c>
      <c r="AA361" s="88"/>
      <c r="AB361" s="87"/>
      <c r="AC361" s="87"/>
      <c r="AD361" s="87"/>
      <c r="AE361" s="87"/>
      <c r="AF361" s="87"/>
      <c r="AG361" s="87"/>
      <c r="AH361" s="87"/>
      <c r="AI361" s="87"/>
      <c r="AJ361" s="88"/>
      <c r="AK361" s="86">
        <f>SUM(AK362:AK363)</f>
        <v>0</v>
      </c>
      <c r="AL361" s="88"/>
      <c r="AM361" s="87"/>
      <c r="AN361" s="87"/>
      <c r="AO361" s="87"/>
      <c r="AP361" s="87"/>
      <c r="AQ361" s="87"/>
      <c r="AR361" s="87"/>
      <c r="AS361" s="87"/>
      <c r="AT361" s="87"/>
      <c r="AU361" s="87"/>
      <c r="AV361" s="87"/>
      <c r="AW361" s="112"/>
      <c r="AX361" s="86">
        <f>SUM(AX362:AX363)</f>
        <v>100</v>
      </c>
      <c r="AY361" s="88"/>
      <c r="AZ361" s="79"/>
      <c r="BA361" s="80"/>
      <c r="BB361" s="71"/>
      <c r="BC361" s="54"/>
      <c r="BD361" s="41">
        <v>3</v>
      </c>
      <c r="BE361" s="52">
        <v>31</v>
      </c>
      <c r="BF361" s="62">
        <v>3181</v>
      </c>
      <c r="BG361" s="279" t="s">
        <v>51</v>
      </c>
    </row>
    <row r="362" spans="1:59" s="63" customFormat="1" ht="24" x14ac:dyDescent="0.2">
      <c r="A362" s="196">
        <v>3</v>
      </c>
      <c r="B362" s="197" t="s">
        <v>108</v>
      </c>
      <c r="C362" s="208">
        <v>31</v>
      </c>
      <c r="D362" s="209" t="s">
        <v>109</v>
      </c>
      <c r="E362" s="210">
        <v>3181</v>
      </c>
      <c r="F362" s="211" t="s">
        <v>233</v>
      </c>
      <c r="G362" s="231" t="s">
        <v>1188</v>
      </c>
      <c r="H362" s="89" t="s">
        <v>52</v>
      </c>
      <c r="I362" s="90" t="s">
        <v>234</v>
      </c>
      <c r="J362" s="90"/>
      <c r="K362" s="90" t="s">
        <v>235</v>
      </c>
      <c r="L362" s="90" t="s">
        <v>69</v>
      </c>
      <c r="M362" s="91" t="s">
        <v>236</v>
      </c>
      <c r="N362" s="312">
        <v>1</v>
      </c>
      <c r="O362" s="313">
        <f>N362/N361</f>
        <v>1</v>
      </c>
      <c r="P362" s="104"/>
      <c r="Q362" s="92"/>
      <c r="R362" s="92"/>
      <c r="S362" s="92"/>
      <c r="T362" s="92"/>
      <c r="U362" s="92"/>
      <c r="V362" s="92"/>
      <c r="W362" s="92">
        <v>1</v>
      </c>
      <c r="X362" s="109">
        <f>P362*P$7+Q362*Q$7+R362*R$7+S362*S$7+T362*T$7+U362*U$7+V362*V$7+W362*W$7</f>
        <v>25000</v>
      </c>
      <c r="Y362" s="83"/>
      <c r="Z362" s="110">
        <f>X362*$O362</f>
        <v>25000</v>
      </c>
      <c r="AA362" s="111"/>
      <c r="AB362" s="92"/>
      <c r="AC362" s="92"/>
      <c r="AD362" s="92"/>
      <c r="AE362" s="92"/>
      <c r="AF362" s="92"/>
      <c r="AG362" s="92"/>
      <c r="AH362" s="92"/>
      <c r="AI362" s="109">
        <f>AB362*AB$7+AC362*AC$7+AD362*AD$7+AE362*AE$7+AF362*AF$7+AG362*AG$7+AH362*AH$7</f>
        <v>0</v>
      </c>
      <c r="AJ362" s="83"/>
      <c r="AK362" s="110">
        <f>AI362*$O362</f>
        <v>0</v>
      </c>
      <c r="AL362" s="111"/>
      <c r="AM362" s="92"/>
      <c r="AN362" s="92"/>
      <c r="AO362" s="92"/>
      <c r="AP362" s="92">
        <v>1</v>
      </c>
      <c r="AQ362" s="92"/>
      <c r="AR362" s="92"/>
      <c r="AS362" s="92"/>
      <c r="AT362" s="92"/>
      <c r="AU362" s="92"/>
      <c r="AV362" s="109">
        <f>AM362*AM$7+AN362*AN$7+AO362*AO$7+AP362*AP$7+AQ362*AQ$7+AR362*AR$7+AS362*AS$7+AT362*AT$7+AU362*AU$7</f>
        <v>100</v>
      </c>
      <c r="AW362" s="75"/>
      <c r="AX362" s="110">
        <f>AV362*$O362</f>
        <v>100</v>
      </c>
      <c r="AY362" s="111"/>
      <c r="AZ362" s="93"/>
      <c r="BA362" s="94" t="s">
        <v>105</v>
      </c>
      <c r="BB362" s="71"/>
      <c r="BC362" s="54"/>
      <c r="BD362" s="41">
        <v>3</v>
      </c>
      <c r="BE362" s="52">
        <v>31</v>
      </c>
      <c r="BF362" s="62">
        <v>3181</v>
      </c>
      <c r="BG362" s="280" t="s">
        <v>52</v>
      </c>
    </row>
    <row r="363" spans="1:59" s="63" customFormat="1" ht="12.75" x14ac:dyDescent="0.2">
      <c r="A363" s="196">
        <v>3</v>
      </c>
      <c r="B363" s="197" t="s">
        <v>108</v>
      </c>
      <c r="C363" s="208">
        <v>31</v>
      </c>
      <c r="D363" s="209" t="s">
        <v>109</v>
      </c>
      <c r="E363" s="210">
        <v>3181</v>
      </c>
      <c r="F363" s="211" t="s">
        <v>233</v>
      </c>
      <c r="G363" s="231" t="s">
        <v>1188</v>
      </c>
      <c r="H363" s="89"/>
      <c r="I363" s="219"/>
      <c r="J363" s="90"/>
      <c r="K363" s="90"/>
      <c r="L363" s="90"/>
      <c r="M363" s="91"/>
      <c r="N363" s="247"/>
      <c r="O363" s="306"/>
      <c r="P363" s="104"/>
      <c r="Q363" s="92"/>
      <c r="R363" s="92"/>
      <c r="S363" s="92"/>
      <c r="T363" s="92"/>
      <c r="U363" s="92"/>
      <c r="V363" s="92"/>
      <c r="W363" s="92"/>
      <c r="X363" s="75"/>
      <c r="Y363" s="83"/>
      <c r="Z363" s="83"/>
      <c r="AA363" s="83"/>
      <c r="AB363" s="92"/>
      <c r="AC363" s="92"/>
      <c r="AD363" s="92"/>
      <c r="AE363" s="92"/>
      <c r="AF363" s="92"/>
      <c r="AG363" s="92"/>
      <c r="AH363" s="92"/>
      <c r="AI363" s="75"/>
      <c r="AJ363" s="83"/>
      <c r="AK363" s="83"/>
      <c r="AL363" s="83"/>
      <c r="AM363" s="92"/>
      <c r="AN363" s="92"/>
      <c r="AO363" s="92"/>
      <c r="AP363" s="92"/>
      <c r="AQ363" s="92"/>
      <c r="AR363" s="92"/>
      <c r="AS363" s="92"/>
      <c r="AT363" s="92"/>
      <c r="AU363" s="92"/>
      <c r="AV363" s="75"/>
      <c r="AW363" s="75"/>
      <c r="AX363" s="83"/>
      <c r="AY363" s="83"/>
      <c r="AZ363" s="93"/>
      <c r="BA363" s="94"/>
      <c r="BB363" s="71"/>
      <c r="BC363" s="54"/>
      <c r="BD363" s="41">
        <v>3</v>
      </c>
      <c r="BE363" s="52">
        <v>31</v>
      </c>
      <c r="BF363" s="62">
        <v>3181</v>
      </c>
      <c r="BG363" s="280" t="s">
        <v>52</v>
      </c>
    </row>
    <row r="364" spans="1:59" s="63" customFormat="1" ht="12.75" x14ac:dyDescent="0.2">
      <c r="A364" s="196">
        <v>3</v>
      </c>
      <c r="B364" s="197" t="s">
        <v>108</v>
      </c>
      <c r="C364" s="208">
        <v>31</v>
      </c>
      <c r="D364" s="209" t="s">
        <v>109</v>
      </c>
      <c r="E364" s="210">
        <v>3181</v>
      </c>
      <c r="F364" s="211" t="s">
        <v>233</v>
      </c>
      <c r="G364" s="231" t="s">
        <v>1188</v>
      </c>
      <c r="H364" s="65"/>
      <c r="I364" s="222"/>
      <c r="J364" s="66"/>
      <c r="K364" s="66"/>
      <c r="L364" s="66"/>
      <c r="M364" s="64"/>
      <c r="N364" s="304"/>
      <c r="O364" s="305"/>
      <c r="P364" s="127"/>
      <c r="Q364" s="67"/>
      <c r="R364" s="67"/>
      <c r="S364" s="67"/>
      <c r="T364" s="67"/>
      <c r="U364" s="67"/>
      <c r="V364" s="67"/>
      <c r="W364" s="67"/>
      <c r="X364" s="67"/>
      <c r="Y364" s="68"/>
      <c r="Z364" s="68"/>
      <c r="AA364" s="68"/>
      <c r="AB364" s="67"/>
      <c r="AC364" s="67"/>
      <c r="AD364" s="67"/>
      <c r="AE364" s="67"/>
      <c r="AF364" s="67"/>
      <c r="AG364" s="67"/>
      <c r="AH364" s="67"/>
      <c r="AI364" s="67"/>
      <c r="AJ364" s="68"/>
      <c r="AK364" s="68"/>
      <c r="AL364" s="68"/>
      <c r="AM364" s="67"/>
      <c r="AN364" s="67"/>
      <c r="AO364" s="67"/>
      <c r="AP364" s="67"/>
      <c r="AQ364" s="67"/>
      <c r="AR364" s="67"/>
      <c r="AS364" s="67"/>
      <c r="AT364" s="67"/>
      <c r="AU364" s="67"/>
      <c r="AV364" s="67"/>
      <c r="AW364" s="67"/>
      <c r="AX364" s="68"/>
      <c r="AY364" s="68"/>
      <c r="AZ364" s="69"/>
      <c r="BA364" s="70"/>
      <c r="BB364" s="71"/>
      <c r="BC364" s="54"/>
      <c r="BD364" s="41">
        <v>3</v>
      </c>
      <c r="BE364" s="52">
        <v>31</v>
      </c>
      <c r="BF364" s="62">
        <v>3181</v>
      </c>
      <c r="BG364" s="275"/>
    </row>
    <row r="365" spans="1:59" s="63" customFormat="1" ht="12.75" x14ac:dyDescent="0.2">
      <c r="A365" s="196">
        <v>3</v>
      </c>
      <c r="B365" s="197" t="s">
        <v>108</v>
      </c>
      <c r="C365" s="208">
        <v>31</v>
      </c>
      <c r="D365" s="209" t="s">
        <v>109</v>
      </c>
      <c r="E365" s="210">
        <v>3181</v>
      </c>
      <c r="F365" s="211" t="s">
        <v>233</v>
      </c>
      <c r="G365" s="230"/>
      <c r="H365" s="56"/>
      <c r="I365" s="221"/>
      <c r="J365" s="57"/>
      <c r="K365" s="57"/>
      <c r="L365" s="57"/>
      <c r="M365" s="55"/>
      <c r="N365" s="303"/>
      <c r="O365" s="245"/>
      <c r="P365" s="122"/>
      <c r="Q365" s="58"/>
      <c r="R365" s="58"/>
      <c r="S365" s="58"/>
      <c r="T365" s="58"/>
      <c r="U365" s="58"/>
      <c r="V365" s="58"/>
      <c r="W365" s="58"/>
      <c r="X365" s="58"/>
      <c r="Y365" s="59"/>
      <c r="Z365" s="59"/>
      <c r="AA365" s="59"/>
      <c r="AB365" s="58"/>
      <c r="AC365" s="58"/>
      <c r="AD365" s="58"/>
      <c r="AE365" s="58"/>
      <c r="AF365" s="58"/>
      <c r="AG365" s="58"/>
      <c r="AH365" s="58"/>
      <c r="AI365" s="58"/>
      <c r="AJ365" s="59"/>
      <c r="AK365" s="59"/>
      <c r="AL365" s="59"/>
      <c r="AM365" s="58"/>
      <c r="AN365" s="58"/>
      <c r="AO365" s="58"/>
      <c r="AP365" s="58"/>
      <c r="AQ365" s="58"/>
      <c r="AR365" s="58"/>
      <c r="AS365" s="58"/>
      <c r="AT365" s="58"/>
      <c r="AU365" s="58"/>
      <c r="AV365" s="58"/>
      <c r="AW365" s="58"/>
      <c r="AX365" s="59"/>
      <c r="AY365" s="59"/>
      <c r="AZ365" s="60"/>
      <c r="BA365" s="61"/>
      <c r="BB365" s="54"/>
      <c r="BC365" s="54"/>
      <c r="BD365" s="41">
        <v>3</v>
      </c>
      <c r="BE365" s="52">
        <v>31</v>
      </c>
      <c r="BF365" s="62">
        <v>3181</v>
      </c>
      <c r="BG365" s="274"/>
    </row>
    <row r="366" spans="1:59" s="63" customFormat="1" ht="12.75" x14ac:dyDescent="0.2">
      <c r="A366" s="196">
        <v>3</v>
      </c>
      <c r="B366" s="197" t="s">
        <v>108</v>
      </c>
      <c r="C366" s="208">
        <v>31</v>
      </c>
      <c r="D366" s="209" t="s">
        <v>109</v>
      </c>
      <c r="E366" s="210">
        <v>3181</v>
      </c>
      <c r="F366" s="211" t="s">
        <v>233</v>
      </c>
      <c r="G366" s="231" t="s">
        <v>264</v>
      </c>
      <c r="H366" s="65"/>
      <c r="I366" s="222"/>
      <c r="J366" s="66"/>
      <c r="K366" s="66"/>
      <c r="L366" s="66"/>
      <c r="M366" s="64"/>
      <c r="N366" s="308"/>
      <c r="O366" s="309"/>
      <c r="P366" s="127"/>
      <c r="Q366" s="67"/>
      <c r="R366" s="67"/>
      <c r="S366" s="67"/>
      <c r="T366" s="67"/>
      <c r="U366" s="67"/>
      <c r="V366" s="67"/>
      <c r="W366" s="67"/>
      <c r="X366" s="67"/>
      <c r="Y366" s="68"/>
      <c r="Z366" s="68"/>
      <c r="AA366" s="68"/>
      <c r="AB366" s="67"/>
      <c r="AC366" s="67"/>
      <c r="AD366" s="67"/>
      <c r="AE366" s="67"/>
      <c r="AF366" s="67"/>
      <c r="AG366" s="67"/>
      <c r="AH366" s="67"/>
      <c r="AI366" s="67"/>
      <c r="AJ366" s="68"/>
      <c r="AK366" s="68"/>
      <c r="AL366" s="68"/>
      <c r="AM366" s="67"/>
      <c r="AN366" s="67"/>
      <c r="AO366" s="67"/>
      <c r="AP366" s="67"/>
      <c r="AQ366" s="67"/>
      <c r="AR366" s="67"/>
      <c r="AS366" s="67"/>
      <c r="AT366" s="67"/>
      <c r="AU366" s="67"/>
      <c r="AV366" s="67"/>
      <c r="AW366" s="67"/>
      <c r="AX366" s="68"/>
      <c r="AY366" s="68"/>
      <c r="AZ366" s="69"/>
      <c r="BA366" s="70"/>
      <c r="BB366" s="71"/>
      <c r="BC366" s="54"/>
      <c r="BD366" s="41">
        <v>3</v>
      </c>
      <c r="BE366" s="52">
        <v>31</v>
      </c>
      <c r="BF366" s="62">
        <v>3181</v>
      </c>
      <c r="BG366" s="275"/>
    </row>
    <row r="367" spans="1:59" s="63" customFormat="1" ht="12.75" x14ac:dyDescent="0.2">
      <c r="A367" s="196">
        <v>3</v>
      </c>
      <c r="B367" s="197" t="s">
        <v>108</v>
      </c>
      <c r="C367" s="208">
        <v>31</v>
      </c>
      <c r="D367" s="209" t="s">
        <v>109</v>
      </c>
      <c r="E367" s="210">
        <v>3181</v>
      </c>
      <c r="F367" s="211" t="s">
        <v>233</v>
      </c>
      <c r="G367" s="231" t="s">
        <v>264</v>
      </c>
      <c r="H367" s="72" t="s">
        <v>47</v>
      </c>
      <c r="I367" s="223"/>
      <c r="J367" s="73"/>
      <c r="K367" s="73"/>
      <c r="L367" s="73"/>
      <c r="M367" s="74"/>
      <c r="N367" s="247"/>
      <c r="O367" s="306"/>
      <c r="P367" s="105"/>
      <c r="Q367" s="75"/>
      <c r="R367" s="75"/>
      <c r="S367" s="75"/>
      <c r="T367" s="75"/>
      <c r="U367" s="75"/>
      <c r="V367" s="75"/>
      <c r="W367" s="75"/>
      <c r="X367" s="75"/>
      <c r="Y367" s="76">
        <f>IF(ISNUMBER(VLOOKUP(Y369,P$7:W$7,MATCH(Y369,P$7:W$7))),VLOOKUP(Y369,P$7:W$7,MATCH(Y369,P$7:W$7)),IF(N371=0,"No Data",IF(Y369&gt;0,"&lt;100",0)))</f>
        <v>25000</v>
      </c>
      <c r="Z367" s="77">
        <f>IF(ISNUMBER(VLOOKUP(Z371,P$7:W$7,MATCH(Z371,P$7:W$7))),VLOOKUP(Z371,P$7:W$7,MATCH(Z371,P$7:W$7)),IF(N371=0,"No Data",IF(Z371&gt;0,"&lt;100",0)))</f>
        <v>25000</v>
      </c>
      <c r="AA367" s="106">
        <f>IF(ISNUMBER(Z367),Z367,0)</f>
        <v>25000</v>
      </c>
      <c r="AB367" s="75"/>
      <c r="AC367" s="75"/>
      <c r="AD367" s="75"/>
      <c r="AE367" s="75"/>
      <c r="AF367" s="75"/>
      <c r="AG367" s="75"/>
      <c r="AH367" s="75"/>
      <c r="AI367" s="75"/>
      <c r="AJ367" s="76">
        <f>IF(ISNUMBER(VLOOKUP(AJ369,AB$7:AH$7,MATCH(AJ369,AB$7:AH$7))),VLOOKUP(AJ369,AB$7:AH$7,MATCH(AJ369,AB$7:AH$7)),IF(N371=0,"No Data",IF(AJ369&gt;0,"&lt;50",0)))</f>
        <v>0</v>
      </c>
      <c r="AK367" s="77">
        <f>IF(ISNUMBER(VLOOKUP(AK371,AB$7:AH$7,MATCH(AK371,AB$7:AH$7))),VLOOKUP(AK371,AB$7:AH$7,MATCH(AK371,AB$7:AH$7)),IF(N371=0,"No Data",IF(AK371&gt;0,"&lt;50",0)))</f>
        <v>0</v>
      </c>
      <c r="AL367" s="106">
        <f>IF(ISNUMBER(AK367),AK367,0)</f>
        <v>0</v>
      </c>
      <c r="AM367" s="75"/>
      <c r="AN367" s="75"/>
      <c r="AO367" s="75"/>
      <c r="AP367" s="75"/>
      <c r="AQ367" s="75"/>
      <c r="AR367" s="75"/>
      <c r="AS367" s="75"/>
      <c r="AT367" s="75"/>
      <c r="AU367" s="75"/>
      <c r="AV367" s="75"/>
      <c r="AW367" s="76">
        <f>IF(ISNUMBER(VLOOKUP(AW369,AM$7:AU$7,MATCH(AW369,AM$7:AU$7))),VLOOKUP(AW369,AM$7:AU$7,MATCH(AW369,AM$7:AU$7)),IF(N371=0,"No Data",IF(AW369&gt;0,"&lt;10",0)))</f>
        <v>100</v>
      </c>
      <c r="AX367" s="77">
        <f>IF(ISNUMBER(VLOOKUP(AX371,AM$7:AU$7,MATCH(AX371,AM$7:AU$7))),VLOOKUP(AX371,AM$7:AU$7,MATCH(AX371,AM$7:AU$7)),IF(N371=0,"No Data",IF(AX371&gt;0,"&lt;10",0)))</f>
        <v>100</v>
      </c>
      <c r="AY367" s="106">
        <f>IF(ISNUMBER(AX367),AX367,0)</f>
        <v>100</v>
      </c>
      <c r="AZ367" s="79"/>
      <c r="BA367" s="80"/>
      <c r="BB367" s="71"/>
      <c r="BC367" s="54"/>
      <c r="BD367" s="41">
        <v>3</v>
      </c>
      <c r="BE367" s="52">
        <v>31</v>
      </c>
      <c r="BF367" s="62">
        <v>3181</v>
      </c>
      <c r="BG367" s="276" t="s">
        <v>47</v>
      </c>
    </row>
    <row r="368" spans="1:59" s="63" customFormat="1" ht="12.75" x14ac:dyDescent="0.2">
      <c r="A368" s="196">
        <v>3</v>
      </c>
      <c r="B368" s="197" t="s">
        <v>108</v>
      </c>
      <c r="C368" s="208">
        <v>31</v>
      </c>
      <c r="D368" s="209" t="s">
        <v>109</v>
      </c>
      <c r="E368" s="210">
        <v>3181</v>
      </c>
      <c r="F368" s="211" t="s">
        <v>233</v>
      </c>
      <c r="G368" s="231" t="s">
        <v>264</v>
      </c>
      <c r="H368" s="81" t="s">
        <v>48</v>
      </c>
      <c r="I368" s="223"/>
      <c r="J368" s="73"/>
      <c r="K368" s="73"/>
      <c r="L368" s="73"/>
      <c r="M368" s="74"/>
      <c r="N368" s="247"/>
      <c r="O368" s="306"/>
      <c r="P368" s="105"/>
      <c r="Q368" s="75"/>
      <c r="R368" s="75"/>
      <c r="S368" s="75"/>
      <c r="T368" s="75"/>
      <c r="U368" s="75"/>
      <c r="V368" s="75"/>
      <c r="W368" s="75"/>
      <c r="X368" s="75"/>
      <c r="Y368" s="82">
        <f>MIN(X372:X373)</f>
        <v>25000</v>
      </c>
      <c r="Z368" s="83"/>
      <c r="AA368" s="83"/>
      <c r="AB368" s="75"/>
      <c r="AC368" s="75"/>
      <c r="AD368" s="75"/>
      <c r="AE368" s="75"/>
      <c r="AF368" s="75"/>
      <c r="AG368" s="75"/>
      <c r="AH368" s="75"/>
      <c r="AI368" s="75"/>
      <c r="AJ368" s="82">
        <f>MIN(AI372:AI373)</f>
        <v>0</v>
      </c>
      <c r="AK368" s="83"/>
      <c r="AL368" s="83"/>
      <c r="AM368" s="75"/>
      <c r="AN368" s="75"/>
      <c r="AO368" s="75"/>
      <c r="AP368" s="75"/>
      <c r="AQ368" s="75"/>
      <c r="AR368" s="75"/>
      <c r="AS368" s="75"/>
      <c r="AT368" s="75"/>
      <c r="AU368" s="75"/>
      <c r="AV368" s="75"/>
      <c r="AW368" s="82">
        <f>MIN(AV372:AV373)</f>
        <v>100</v>
      </c>
      <c r="AX368" s="83"/>
      <c r="AY368" s="83"/>
      <c r="AZ368" s="79"/>
      <c r="BA368" s="80"/>
      <c r="BB368" s="71"/>
      <c r="BC368" s="54"/>
      <c r="BD368" s="41">
        <v>3</v>
      </c>
      <c r="BE368" s="52">
        <v>31</v>
      </c>
      <c r="BF368" s="62">
        <v>3181</v>
      </c>
      <c r="BG368" s="278" t="s">
        <v>48</v>
      </c>
    </row>
    <row r="369" spans="1:59" s="63" customFormat="1" ht="12.75" x14ac:dyDescent="0.2">
      <c r="A369" s="196">
        <v>3</v>
      </c>
      <c r="B369" s="197" t="s">
        <v>108</v>
      </c>
      <c r="C369" s="208">
        <v>31</v>
      </c>
      <c r="D369" s="209" t="s">
        <v>109</v>
      </c>
      <c r="E369" s="210">
        <v>3181</v>
      </c>
      <c r="F369" s="211" t="s">
        <v>233</v>
      </c>
      <c r="G369" s="231" t="s">
        <v>264</v>
      </c>
      <c r="H369" s="81" t="s">
        <v>49</v>
      </c>
      <c r="I369" s="223"/>
      <c r="J369" s="73"/>
      <c r="K369" s="73"/>
      <c r="L369" s="73"/>
      <c r="M369" s="74"/>
      <c r="N369" s="247"/>
      <c r="O369" s="306"/>
      <c r="P369" s="105"/>
      <c r="Q369" s="75"/>
      <c r="R369" s="75"/>
      <c r="S369" s="75"/>
      <c r="T369" s="75"/>
      <c r="U369" s="75"/>
      <c r="V369" s="75"/>
      <c r="W369" s="75"/>
      <c r="X369" s="75"/>
      <c r="Y369" s="84">
        <f>IF(ISNUMBER(AVERAGE(X372:X373)),AVERAGE(X372:X373),0)</f>
        <v>25000</v>
      </c>
      <c r="Z369" s="83"/>
      <c r="AA369" s="83"/>
      <c r="AB369" s="75"/>
      <c r="AC369" s="75"/>
      <c r="AD369" s="75"/>
      <c r="AE369" s="75"/>
      <c r="AF369" s="75"/>
      <c r="AG369" s="75"/>
      <c r="AH369" s="75"/>
      <c r="AI369" s="75"/>
      <c r="AJ369" s="84">
        <f>IF(ISNUMBER(AVERAGE(AI372:AI373)),AVERAGE(AI372:AI373),0)</f>
        <v>0</v>
      </c>
      <c r="AK369" s="83"/>
      <c r="AL369" s="83"/>
      <c r="AM369" s="75"/>
      <c r="AN369" s="75"/>
      <c r="AO369" s="75"/>
      <c r="AP369" s="75"/>
      <c r="AQ369" s="75"/>
      <c r="AR369" s="75"/>
      <c r="AS369" s="75"/>
      <c r="AT369" s="75"/>
      <c r="AU369" s="75"/>
      <c r="AV369" s="75"/>
      <c r="AW369" s="84">
        <f>IF(ISNUMBER(AVERAGE(AV372:AV373)),AVERAGE(AV372:AV373),0)</f>
        <v>100</v>
      </c>
      <c r="AX369" s="83"/>
      <c r="AY369" s="83"/>
      <c r="AZ369" s="79"/>
      <c r="BA369" s="80"/>
      <c r="BB369" s="71"/>
      <c r="BC369" s="54"/>
      <c r="BD369" s="41">
        <v>3</v>
      </c>
      <c r="BE369" s="52">
        <v>31</v>
      </c>
      <c r="BF369" s="62">
        <v>3181</v>
      </c>
      <c r="BG369" s="278" t="s">
        <v>49</v>
      </c>
    </row>
    <row r="370" spans="1:59" s="63" customFormat="1" ht="12.75" x14ac:dyDescent="0.2">
      <c r="A370" s="196">
        <v>3</v>
      </c>
      <c r="B370" s="197" t="s">
        <v>108</v>
      </c>
      <c r="C370" s="208">
        <v>31</v>
      </c>
      <c r="D370" s="209" t="s">
        <v>109</v>
      </c>
      <c r="E370" s="210">
        <v>3181</v>
      </c>
      <c r="F370" s="211" t="s">
        <v>233</v>
      </c>
      <c r="G370" s="231" t="s">
        <v>264</v>
      </c>
      <c r="H370" s="81" t="s">
        <v>50</v>
      </c>
      <c r="I370" s="223"/>
      <c r="J370" s="73"/>
      <c r="K370" s="73"/>
      <c r="L370" s="73"/>
      <c r="M370" s="74"/>
      <c r="N370" s="247"/>
      <c r="O370" s="306"/>
      <c r="P370" s="105"/>
      <c r="Q370" s="75"/>
      <c r="R370" s="75"/>
      <c r="S370" s="75"/>
      <c r="T370" s="75"/>
      <c r="U370" s="75"/>
      <c r="V370" s="75"/>
      <c r="W370" s="75"/>
      <c r="X370" s="75"/>
      <c r="Y370" s="84">
        <f>MAX(X372:X373)</f>
        <v>25000</v>
      </c>
      <c r="Z370" s="83"/>
      <c r="AA370" s="83"/>
      <c r="AB370" s="75"/>
      <c r="AC370" s="75"/>
      <c r="AD370" s="75"/>
      <c r="AE370" s="75"/>
      <c r="AF370" s="75"/>
      <c r="AG370" s="75"/>
      <c r="AH370" s="75"/>
      <c r="AI370" s="75"/>
      <c r="AJ370" s="84">
        <f>MAX(AI372:AI373)</f>
        <v>0</v>
      </c>
      <c r="AK370" s="83"/>
      <c r="AL370" s="83"/>
      <c r="AM370" s="75"/>
      <c r="AN370" s="75"/>
      <c r="AO370" s="75"/>
      <c r="AP370" s="75"/>
      <c r="AQ370" s="75"/>
      <c r="AR370" s="75"/>
      <c r="AS370" s="75"/>
      <c r="AT370" s="75"/>
      <c r="AU370" s="75"/>
      <c r="AV370" s="75"/>
      <c r="AW370" s="84">
        <f>MAX(AV372:AV373)</f>
        <v>100</v>
      </c>
      <c r="AX370" s="83"/>
      <c r="AY370" s="83"/>
      <c r="AZ370" s="79"/>
      <c r="BA370" s="80"/>
      <c r="BB370" s="71"/>
      <c r="BC370" s="54"/>
      <c r="BD370" s="41">
        <v>3</v>
      </c>
      <c r="BE370" s="52">
        <v>31</v>
      </c>
      <c r="BF370" s="62">
        <v>3181</v>
      </c>
      <c r="BG370" s="278" t="s">
        <v>50</v>
      </c>
    </row>
    <row r="371" spans="1:59" s="63" customFormat="1" ht="12.75" x14ac:dyDescent="0.2">
      <c r="A371" s="196">
        <v>3</v>
      </c>
      <c r="B371" s="197" t="s">
        <v>108</v>
      </c>
      <c r="C371" s="208">
        <v>31</v>
      </c>
      <c r="D371" s="209" t="s">
        <v>109</v>
      </c>
      <c r="E371" s="210">
        <v>3181</v>
      </c>
      <c r="F371" s="211" t="s">
        <v>233</v>
      </c>
      <c r="G371" s="231" t="s">
        <v>264</v>
      </c>
      <c r="H371" s="85" t="s">
        <v>51</v>
      </c>
      <c r="I371" s="223"/>
      <c r="J371" s="73"/>
      <c r="K371" s="73"/>
      <c r="L371" s="73"/>
      <c r="M371" s="74"/>
      <c r="N371" s="317">
        <f>SUM(N372:N373)</f>
        <v>2</v>
      </c>
      <c r="O371" s="293">
        <f>SUM(O372:O373)</f>
        <v>1</v>
      </c>
      <c r="P371" s="292"/>
      <c r="Q371" s="87"/>
      <c r="R371" s="87"/>
      <c r="S371" s="87"/>
      <c r="T371" s="87"/>
      <c r="U371" s="87"/>
      <c r="V371" s="87"/>
      <c r="W371" s="87"/>
      <c r="X371" s="87"/>
      <c r="Y371" s="112"/>
      <c r="Z371" s="121">
        <f>SUM(Z372:Z373)</f>
        <v>25000</v>
      </c>
      <c r="AA371" s="88"/>
      <c r="AB371" s="87"/>
      <c r="AC371" s="87"/>
      <c r="AD371" s="87"/>
      <c r="AE371" s="87"/>
      <c r="AF371" s="87"/>
      <c r="AG371" s="87"/>
      <c r="AH371" s="87"/>
      <c r="AI371" s="87"/>
      <c r="AJ371" s="112"/>
      <c r="AK371" s="121">
        <f>SUM(AK372:AK373)</f>
        <v>0</v>
      </c>
      <c r="AL371" s="88"/>
      <c r="AM371" s="87"/>
      <c r="AN371" s="87"/>
      <c r="AO371" s="87"/>
      <c r="AP371" s="87"/>
      <c r="AQ371" s="87"/>
      <c r="AR371" s="87"/>
      <c r="AS371" s="87"/>
      <c r="AT371" s="87"/>
      <c r="AU371" s="87"/>
      <c r="AV371" s="87"/>
      <c r="AW371" s="112"/>
      <c r="AX371" s="121">
        <f>SUM(AX372:AX373)</f>
        <v>100</v>
      </c>
      <c r="AY371" s="88"/>
      <c r="AZ371" s="79"/>
      <c r="BA371" s="80"/>
      <c r="BB371" s="71"/>
      <c r="BC371" s="54"/>
      <c r="BD371" s="41">
        <v>3</v>
      </c>
      <c r="BE371" s="52">
        <v>31</v>
      </c>
      <c r="BF371" s="62">
        <v>3181</v>
      </c>
      <c r="BG371" s="279" t="s">
        <v>51</v>
      </c>
    </row>
    <row r="372" spans="1:59" s="63" customFormat="1" ht="24" x14ac:dyDescent="0.2">
      <c r="A372" s="196">
        <v>3</v>
      </c>
      <c r="B372" s="197" t="s">
        <v>108</v>
      </c>
      <c r="C372" s="208">
        <v>31</v>
      </c>
      <c r="D372" s="209" t="s">
        <v>109</v>
      </c>
      <c r="E372" s="210">
        <v>3181</v>
      </c>
      <c r="F372" s="211" t="s">
        <v>233</v>
      </c>
      <c r="G372" s="231" t="s">
        <v>264</v>
      </c>
      <c r="H372" s="89" t="s">
        <v>52</v>
      </c>
      <c r="I372" s="90" t="s">
        <v>234</v>
      </c>
      <c r="J372" s="90"/>
      <c r="K372" s="90" t="s">
        <v>235</v>
      </c>
      <c r="L372" s="90" t="s">
        <v>69</v>
      </c>
      <c r="M372" s="91" t="s">
        <v>236</v>
      </c>
      <c r="N372" s="312">
        <v>1</v>
      </c>
      <c r="O372" s="313">
        <f>N372/N$371</f>
        <v>0.5</v>
      </c>
      <c r="P372" s="104"/>
      <c r="Q372" s="92"/>
      <c r="R372" s="92"/>
      <c r="S372" s="92"/>
      <c r="T372" s="92"/>
      <c r="U372" s="92"/>
      <c r="V372" s="92"/>
      <c r="W372" s="92">
        <v>1</v>
      </c>
      <c r="X372" s="109">
        <f>P372*P$7+Q372*Q$7+R372*R$7+S372*S$7+T372*T$7+U372*U$7+V372*V$7+W372*W$7</f>
        <v>25000</v>
      </c>
      <c r="Y372" s="83"/>
      <c r="Z372" s="110">
        <f>X372*$O372</f>
        <v>12500</v>
      </c>
      <c r="AA372" s="111"/>
      <c r="AB372" s="92"/>
      <c r="AC372" s="92"/>
      <c r="AD372" s="92"/>
      <c r="AE372" s="92"/>
      <c r="AF372" s="92"/>
      <c r="AG372" s="92"/>
      <c r="AH372" s="92"/>
      <c r="AI372" s="109">
        <f>AB372*AB$7+AC372*AC$7+AD372*AD$7+AE372*AE$7+AF372*AF$7+AG372*AG$7+AH372*AH$7</f>
        <v>0</v>
      </c>
      <c r="AJ372" s="83"/>
      <c r="AK372" s="110">
        <f>AI372*$O372</f>
        <v>0</v>
      </c>
      <c r="AL372" s="111"/>
      <c r="AM372" s="92"/>
      <c r="AN372" s="92"/>
      <c r="AO372" s="92"/>
      <c r="AP372" s="92">
        <v>1</v>
      </c>
      <c r="AQ372" s="92"/>
      <c r="AR372" s="92"/>
      <c r="AS372" s="92"/>
      <c r="AT372" s="92"/>
      <c r="AU372" s="92"/>
      <c r="AV372" s="109">
        <f>AM372*AM$7+AN372*AN$7+AO372*AO$7+AP372*AP$7+AQ372*AQ$7+AR372*AR$7+AS372*AS$7+AT372*AT$7+AU372*AU$7</f>
        <v>100</v>
      </c>
      <c r="AW372" s="75"/>
      <c r="AX372" s="110">
        <f>AV372*$O372</f>
        <v>50</v>
      </c>
      <c r="AY372" s="111"/>
      <c r="AZ372" s="93"/>
      <c r="BA372" s="94" t="s">
        <v>105</v>
      </c>
      <c r="BB372" s="71"/>
      <c r="BC372" s="54"/>
      <c r="BD372" s="41">
        <v>3</v>
      </c>
      <c r="BE372" s="52">
        <v>31</v>
      </c>
      <c r="BF372" s="62">
        <v>3181</v>
      </c>
      <c r="BG372" s="280" t="s">
        <v>52</v>
      </c>
    </row>
    <row r="373" spans="1:59" s="63" customFormat="1" ht="12.75" x14ac:dyDescent="0.2">
      <c r="A373" s="196">
        <v>3</v>
      </c>
      <c r="B373" s="197" t="s">
        <v>108</v>
      </c>
      <c r="C373" s="208">
        <v>31</v>
      </c>
      <c r="D373" s="209" t="s">
        <v>109</v>
      </c>
      <c r="E373" s="210">
        <v>3181</v>
      </c>
      <c r="F373" s="211" t="s">
        <v>233</v>
      </c>
      <c r="G373" s="231" t="s">
        <v>264</v>
      </c>
      <c r="H373" s="89"/>
      <c r="I373" s="90" t="s">
        <v>162</v>
      </c>
      <c r="J373" s="90"/>
      <c r="K373" s="90" t="s">
        <v>237</v>
      </c>
      <c r="L373" s="90"/>
      <c r="M373" s="91"/>
      <c r="N373" s="312">
        <v>1</v>
      </c>
      <c r="O373" s="313">
        <f>N373/N$371</f>
        <v>0.5</v>
      </c>
      <c r="P373" s="104"/>
      <c r="Q373" s="92"/>
      <c r="R373" s="92"/>
      <c r="S373" s="92"/>
      <c r="T373" s="92"/>
      <c r="U373" s="92"/>
      <c r="V373" s="92"/>
      <c r="W373" s="92">
        <v>1</v>
      </c>
      <c r="X373" s="109">
        <f>P373*P$7+Q373*Q$7+R373*R$7+S373*S$7+T373*T$7+U373*U$7+V373*V$7+W373*W$7</f>
        <v>25000</v>
      </c>
      <c r="Y373" s="83"/>
      <c r="Z373" s="110">
        <f>X373*$O373</f>
        <v>12500</v>
      </c>
      <c r="AA373" s="111"/>
      <c r="AB373" s="92"/>
      <c r="AC373" s="92"/>
      <c r="AD373" s="92"/>
      <c r="AE373" s="92"/>
      <c r="AF373" s="92"/>
      <c r="AG373" s="92"/>
      <c r="AH373" s="92"/>
      <c r="AI373" s="109">
        <f>AB373*AB$7+AC373*AC$7+AD373*AD$7+AE373*AE$7+AF373*AF$7+AG373*AG$7+AH373*AH$7</f>
        <v>0</v>
      </c>
      <c r="AJ373" s="83"/>
      <c r="AK373" s="110">
        <f>AI373*$O373</f>
        <v>0</v>
      </c>
      <c r="AL373" s="111"/>
      <c r="AM373" s="92"/>
      <c r="AN373" s="92"/>
      <c r="AO373" s="92"/>
      <c r="AP373" s="92">
        <v>1</v>
      </c>
      <c r="AQ373" s="92"/>
      <c r="AR373" s="92"/>
      <c r="AS373" s="92"/>
      <c r="AT373" s="92"/>
      <c r="AU373" s="92"/>
      <c r="AV373" s="109">
        <f>AM373*AM$7+AN373*AN$7+AO373*AO$7+AP373*AP$7+AQ373*AQ$7+AR373*AR$7+AS373*AS$7+AT373*AT$7+AU373*AU$7</f>
        <v>100</v>
      </c>
      <c r="AW373" s="75"/>
      <c r="AX373" s="110">
        <f>AV373*$O373</f>
        <v>50</v>
      </c>
      <c r="AY373" s="111"/>
      <c r="AZ373" s="93"/>
      <c r="BA373" s="94" t="s">
        <v>131</v>
      </c>
      <c r="BB373" s="71"/>
      <c r="BC373" s="54"/>
      <c r="BD373" s="41">
        <v>3</v>
      </c>
      <c r="BE373" s="52">
        <v>31</v>
      </c>
      <c r="BF373" s="62">
        <v>3181</v>
      </c>
      <c r="BG373" s="280" t="s">
        <v>52</v>
      </c>
    </row>
    <row r="374" spans="1:59" s="63" customFormat="1" ht="12.75" x14ac:dyDescent="0.2">
      <c r="A374" s="196">
        <v>3</v>
      </c>
      <c r="B374" s="197" t="s">
        <v>108</v>
      </c>
      <c r="C374" s="208">
        <v>31</v>
      </c>
      <c r="D374" s="209" t="s">
        <v>109</v>
      </c>
      <c r="E374" s="210">
        <v>3181</v>
      </c>
      <c r="F374" s="211" t="s">
        <v>233</v>
      </c>
      <c r="G374" s="231" t="s">
        <v>264</v>
      </c>
      <c r="H374" s="65"/>
      <c r="I374" s="222"/>
      <c r="J374" s="66"/>
      <c r="K374" s="66"/>
      <c r="L374" s="66"/>
      <c r="M374" s="64"/>
      <c r="N374" s="304"/>
      <c r="O374" s="305"/>
      <c r="P374" s="127"/>
      <c r="Q374" s="67"/>
      <c r="R374" s="67"/>
      <c r="S374" s="67"/>
      <c r="T374" s="67"/>
      <c r="U374" s="67"/>
      <c r="V374" s="67"/>
      <c r="W374" s="67"/>
      <c r="X374" s="67"/>
      <c r="Y374" s="68"/>
      <c r="Z374" s="68"/>
      <c r="AA374" s="68"/>
      <c r="AB374" s="67"/>
      <c r="AC374" s="67"/>
      <c r="AD374" s="67"/>
      <c r="AE374" s="67"/>
      <c r="AF374" s="67"/>
      <c r="AG374" s="67"/>
      <c r="AH374" s="67"/>
      <c r="AI374" s="67"/>
      <c r="AJ374" s="68"/>
      <c r="AK374" s="68"/>
      <c r="AL374" s="68"/>
      <c r="AM374" s="67"/>
      <c r="AN374" s="67"/>
      <c r="AO374" s="67"/>
      <c r="AP374" s="67"/>
      <c r="AQ374" s="67"/>
      <c r="AR374" s="67"/>
      <c r="AS374" s="67"/>
      <c r="AT374" s="67"/>
      <c r="AU374" s="67"/>
      <c r="AV374" s="67"/>
      <c r="AW374" s="67"/>
      <c r="AX374" s="68"/>
      <c r="AY374" s="68"/>
      <c r="AZ374" s="69"/>
      <c r="BA374" s="70"/>
      <c r="BB374" s="71"/>
      <c r="BC374" s="54"/>
      <c r="BD374" s="41">
        <v>3</v>
      </c>
      <c r="BE374" s="52">
        <v>31</v>
      </c>
      <c r="BF374" s="62">
        <v>3181</v>
      </c>
      <c r="BG374" s="275"/>
    </row>
    <row r="375" spans="1:59" s="63" customFormat="1" ht="12.75" x14ac:dyDescent="0.2">
      <c r="A375" s="196">
        <v>3</v>
      </c>
      <c r="B375" s="197" t="s">
        <v>108</v>
      </c>
      <c r="C375" s="208">
        <v>31</v>
      </c>
      <c r="D375" s="209" t="s">
        <v>109</v>
      </c>
      <c r="E375" s="210">
        <v>3181</v>
      </c>
      <c r="F375" s="211" t="s">
        <v>233</v>
      </c>
      <c r="G375" s="230"/>
      <c r="H375" s="56"/>
      <c r="I375" s="221"/>
      <c r="J375" s="57"/>
      <c r="K375" s="57"/>
      <c r="L375" s="57"/>
      <c r="M375" s="55"/>
      <c r="N375" s="303"/>
      <c r="O375" s="245"/>
      <c r="P375" s="122"/>
      <c r="Q375" s="58"/>
      <c r="R375" s="58"/>
      <c r="S375" s="58"/>
      <c r="T375" s="58"/>
      <c r="U375" s="58"/>
      <c r="V375" s="58"/>
      <c r="W375" s="58"/>
      <c r="X375" s="58"/>
      <c r="Y375" s="59"/>
      <c r="Z375" s="59"/>
      <c r="AA375" s="59"/>
      <c r="AB375" s="58"/>
      <c r="AC375" s="58"/>
      <c r="AD375" s="58"/>
      <c r="AE375" s="58"/>
      <c r="AF375" s="58"/>
      <c r="AG375" s="58"/>
      <c r="AH375" s="58"/>
      <c r="AI375" s="58"/>
      <c r="AJ375" s="59"/>
      <c r="AK375" s="59"/>
      <c r="AL375" s="59"/>
      <c r="AM375" s="58"/>
      <c r="AN375" s="58"/>
      <c r="AO375" s="58"/>
      <c r="AP375" s="58"/>
      <c r="AQ375" s="58"/>
      <c r="AR375" s="58"/>
      <c r="AS375" s="58"/>
      <c r="AT375" s="58"/>
      <c r="AU375" s="58"/>
      <c r="AV375" s="58"/>
      <c r="AW375" s="58"/>
      <c r="AX375" s="59"/>
      <c r="AY375" s="59"/>
      <c r="AZ375" s="60"/>
      <c r="BA375" s="61"/>
      <c r="BB375" s="54"/>
      <c r="BC375" s="54"/>
      <c r="BD375" s="41">
        <v>3</v>
      </c>
      <c r="BE375" s="52">
        <v>31</v>
      </c>
      <c r="BF375" s="62">
        <v>3181</v>
      </c>
      <c r="BG375" s="274"/>
    </row>
    <row r="376" spans="1:59" s="53" customFormat="1" ht="18.75" x14ac:dyDescent="0.3">
      <c r="A376" s="202">
        <v>3</v>
      </c>
      <c r="B376" s="203" t="s">
        <v>108</v>
      </c>
      <c r="C376" s="205">
        <v>33</v>
      </c>
      <c r="D376" s="206" t="s">
        <v>238</v>
      </c>
      <c r="E376" s="207"/>
      <c r="F376" s="207"/>
      <c r="G376" s="229"/>
      <c r="H376" s="44"/>
      <c r="I376" s="226"/>
      <c r="J376" s="192"/>
      <c r="K376" s="192"/>
      <c r="L376" s="192"/>
      <c r="M376" s="194"/>
      <c r="N376" s="302"/>
      <c r="O376" s="298"/>
      <c r="P376" s="47"/>
      <c r="Q376" s="47"/>
      <c r="R376" s="47"/>
      <c r="S376" s="47"/>
      <c r="T376" s="47"/>
      <c r="U376" s="47"/>
      <c r="V376" s="47"/>
      <c r="W376" s="47"/>
      <c r="X376" s="47"/>
      <c r="Y376" s="48"/>
      <c r="Z376" s="48"/>
      <c r="AA376" s="48"/>
      <c r="AB376" s="47"/>
      <c r="AC376" s="47"/>
      <c r="AD376" s="47"/>
      <c r="AE376" s="47"/>
      <c r="AF376" s="47"/>
      <c r="AG376" s="47"/>
      <c r="AH376" s="47"/>
      <c r="AI376" s="47"/>
      <c r="AJ376" s="48"/>
      <c r="AK376" s="48"/>
      <c r="AL376" s="48"/>
      <c r="AM376" s="47"/>
      <c r="AN376" s="47"/>
      <c r="AO376" s="47"/>
      <c r="AP376" s="47"/>
      <c r="AQ376" s="47"/>
      <c r="AR376" s="47"/>
      <c r="AS376" s="47"/>
      <c r="AT376" s="47"/>
      <c r="AU376" s="47"/>
      <c r="AV376" s="47"/>
      <c r="AW376" s="47"/>
      <c r="AX376" s="48"/>
      <c r="AY376" s="333"/>
      <c r="AZ376" s="49"/>
      <c r="BA376" s="50"/>
      <c r="BB376" s="51"/>
      <c r="BC376" s="45"/>
      <c r="BD376" s="41">
        <v>3</v>
      </c>
      <c r="BE376" s="52">
        <v>33</v>
      </c>
      <c r="BF376" s="52" t="s">
        <v>238</v>
      </c>
      <c r="BG376" s="273"/>
    </row>
    <row r="377" spans="1:59" s="63" customFormat="1" ht="12.75" x14ac:dyDescent="0.2">
      <c r="A377" s="196">
        <v>3</v>
      </c>
      <c r="B377" s="197" t="s">
        <v>108</v>
      </c>
      <c r="C377" s="208">
        <v>33</v>
      </c>
      <c r="D377" s="209" t="s">
        <v>238</v>
      </c>
      <c r="E377" s="212">
        <v>3311</v>
      </c>
      <c r="F377" s="213" t="s">
        <v>239</v>
      </c>
      <c r="G377" s="232"/>
      <c r="H377" s="97"/>
      <c r="I377" s="224"/>
      <c r="J377" s="98"/>
      <c r="K377" s="98"/>
      <c r="L377" s="98"/>
      <c r="M377" s="96"/>
      <c r="N377" s="307"/>
      <c r="O377" s="246"/>
      <c r="P377" s="124"/>
      <c r="Q377" s="124"/>
      <c r="R377" s="124"/>
      <c r="S377" s="124"/>
      <c r="T377" s="124"/>
      <c r="U377" s="124"/>
      <c r="V377" s="124"/>
      <c r="W377" s="124"/>
      <c r="X377" s="124"/>
      <c r="Y377" s="100"/>
      <c r="Z377" s="125"/>
      <c r="AA377" s="125"/>
      <c r="AB377" s="124"/>
      <c r="AC377" s="124"/>
      <c r="AD377" s="124"/>
      <c r="AE377" s="124"/>
      <c r="AF377" s="124"/>
      <c r="AG377" s="124"/>
      <c r="AH377" s="124"/>
      <c r="AI377" s="124"/>
      <c r="AJ377" s="100"/>
      <c r="AK377" s="125"/>
      <c r="AL377" s="125"/>
      <c r="AM377" s="124"/>
      <c r="AN377" s="124"/>
      <c r="AO377" s="124"/>
      <c r="AP377" s="124"/>
      <c r="AQ377" s="124"/>
      <c r="AR377" s="124"/>
      <c r="AS377" s="124"/>
      <c r="AT377" s="124"/>
      <c r="AU377" s="124"/>
      <c r="AV377" s="124"/>
      <c r="AW377" s="99"/>
      <c r="AX377" s="125"/>
      <c r="AY377" s="100"/>
      <c r="AZ377" s="101"/>
      <c r="BA377" s="102"/>
      <c r="BB377" s="95"/>
      <c r="BC377" s="95"/>
      <c r="BD377" s="41">
        <v>3</v>
      </c>
      <c r="BE377" s="52">
        <v>33</v>
      </c>
      <c r="BF377" s="103">
        <v>3311</v>
      </c>
      <c r="BG377" s="277"/>
    </row>
    <row r="378" spans="1:59" s="63" customFormat="1" ht="12.75" x14ac:dyDescent="0.2">
      <c r="A378" s="196">
        <v>3</v>
      </c>
      <c r="B378" s="197" t="s">
        <v>108</v>
      </c>
      <c r="C378" s="208">
        <v>33</v>
      </c>
      <c r="D378" s="209" t="s">
        <v>238</v>
      </c>
      <c r="E378" s="212">
        <v>3311</v>
      </c>
      <c r="F378" s="213" t="s">
        <v>239</v>
      </c>
      <c r="G378" s="232"/>
      <c r="H378" s="97"/>
      <c r="I378" s="224"/>
      <c r="J378" s="98"/>
      <c r="K378" s="98"/>
      <c r="L378" s="98"/>
      <c r="M378" s="96"/>
      <c r="N378" s="307"/>
      <c r="O378" s="246"/>
      <c r="P378" s="124"/>
      <c r="Q378" s="99"/>
      <c r="R378" s="99"/>
      <c r="S378" s="99"/>
      <c r="T378" s="99"/>
      <c r="U378" s="99"/>
      <c r="V378" s="99"/>
      <c r="W378" s="99"/>
      <c r="X378" s="99"/>
      <c r="Y378" s="100"/>
      <c r="Z378" s="100"/>
      <c r="AA378" s="100"/>
      <c r="AB378" s="99"/>
      <c r="AC378" s="99"/>
      <c r="AD378" s="99"/>
      <c r="AE378" s="99"/>
      <c r="AF378" s="99"/>
      <c r="AG378" s="99"/>
      <c r="AH378" s="99"/>
      <c r="AI378" s="99"/>
      <c r="AJ378" s="100"/>
      <c r="AK378" s="100"/>
      <c r="AL378" s="100"/>
      <c r="AM378" s="99"/>
      <c r="AN378" s="99"/>
      <c r="AO378" s="99"/>
      <c r="AP378" s="99"/>
      <c r="AQ378" s="99"/>
      <c r="AR378" s="99"/>
      <c r="AS378" s="99"/>
      <c r="AT378" s="99"/>
      <c r="AU378" s="99"/>
      <c r="AV378" s="99"/>
      <c r="AW378" s="99"/>
      <c r="AX378" s="100"/>
      <c r="AY378" s="100"/>
      <c r="AZ378" s="101"/>
      <c r="BA378" s="102"/>
      <c r="BB378" s="95"/>
      <c r="BC378" s="95"/>
      <c r="BD378" s="41">
        <v>3</v>
      </c>
      <c r="BE378" s="52">
        <v>33</v>
      </c>
      <c r="BF378" s="103">
        <v>3311</v>
      </c>
      <c r="BG378" s="277"/>
    </row>
    <row r="379" spans="1:59" s="63" customFormat="1" ht="12.75" x14ac:dyDescent="0.2">
      <c r="A379" s="196">
        <v>3</v>
      </c>
      <c r="B379" s="197" t="s">
        <v>108</v>
      </c>
      <c r="C379" s="208">
        <v>33</v>
      </c>
      <c r="D379" s="209" t="s">
        <v>238</v>
      </c>
      <c r="E379" s="212">
        <v>3311</v>
      </c>
      <c r="F379" s="213" t="s">
        <v>239</v>
      </c>
      <c r="G379" s="231" t="s">
        <v>240</v>
      </c>
      <c r="H379" s="65"/>
      <c r="I379" s="222"/>
      <c r="J379" s="66"/>
      <c r="K379" s="66"/>
      <c r="L379" s="66"/>
      <c r="M379" s="64"/>
      <c r="N379" s="304"/>
      <c r="O379" s="305"/>
      <c r="P379" s="127"/>
      <c r="Q379" s="67"/>
      <c r="R379" s="67"/>
      <c r="S379" s="67"/>
      <c r="T379" s="67"/>
      <c r="U379" s="67"/>
      <c r="V379" s="67"/>
      <c r="W379" s="67"/>
      <c r="X379" s="67"/>
      <c r="Y379" s="68"/>
      <c r="Z379" s="68"/>
      <c r="AA379" s="68"/>
      <c r="AB379" s="67"/>
      <c r="AC379" s="67"/>
      <c r="AD379" s="67"/>
      <c r="AE379" s="67"/>
      <c r="AF379" s="67"/>
      <c r="AG379" s="67"/>
      <c r="AH379" s="67"/>
      <c r="AI379" s="67"/>
      <c r="AJ379" s="68"/>
      <c r="AK379" s="68"/>
      <c r="AL379" s="68"/>
      <c r="AM379" s="67"/>
      <c r="AN379" s="67"/>
      <c r="AO379" s="67"/>
      <c r="AP379" s="67"/>
      <c r="AQ379" s="67"/>
      <c r="AR379" s="67"/>
      <c r="AS379" s="67"/>
      <c r="AT379" s="67"/>
      <c r="AU379" s="67"/>
      <c r="AV379" s="67"/>
      <c r="AW379" s="67"/>
      <c r="AX379" s="68"/>
      <c r="AY379" s="68"/>
      <c r="AZ379" s="69"/>
      <c r="BA379" s="70"/>
      <c r="BB379" s="71"/>
      <c r="BC379" s="95"/>
      <c r="BD379" s="41">
        <v>3</v>
      </c>
      <c r="BE379" s="52">
        <v>33</v>
      </c>
      <c r="BF379" s="103">
        <v>3311</v>
      </c>
      <c r="BG379" s="275"/>
    </row>
    <row r="380" spans="1:59" s="63" customFormat="1" ht="12.75" x14ac:dyDescent="0.2">
      <c r="A380" s="196">
        <v>3</v>
      </c>
      <c r="B380" s="197" t="s">
        <v>108</v>
      </c>
      <c r="C380" s="208">
        <v>33</v>
      </c>
      <c r="D380" s="209" t="s">
        <v>238</v>
      </c>
      <c r="E380" s="212">
        <v>3311</v>
      </c>
      <c r="F380" s="213" t="s">
        <v>239</v>
      </c>
      <c r="G380" s="231" t="s">
        <v>240</v>
      </c>
      <c r="H380" s="72" t="s">
        <v>47</v>
      </c>
      <c r="I380" s="223"/>
      <c r="J380" s="73"/>
      <c r="K380" s="73"/>
      <c r="L380" s="73"/>
      <c r="M380" s="74"/>
      <c r="N380" s="247"/>
      <c r="O380" s="306"/>
      <c r="P380" s="105"/>
      <c r="Q380" s="75"/>
      <c r="R380" s="75"/>
      <c r="S380" s="75"/>
      <c r="T380" s="75"/>
      <c r="U380" s="75"/>
      <c r="V380" s="75"/>
      <c r="W380" s="75"/>
      <c r="X380" s="75"/>
      <c r="Y380" s="76">
        <f>IF(ISNUMBER(VLOOKUP(Y382,P$7:W$7,MATCH(Y382,P$7:W$7))),VLOOKUP(Y382,P$7:W$7,MATCH(Y382,P$7:W$7)),IF(N384=0,"No Data",IF(Y382&gt;0,"&lt;100",0)))</f>
        <v>2500</v>
      </c>
      <c r="Z380" s="77">
        <f>IF(ISNUMBER(VLOOKUP(Z384,P$7:W$7,MATCH(Z384,P$7:W$7))),VLOOKUP(Z384,P$7:W$7,MATCH(Z384,P$7:W$7)),IF(N384=0,"No Data",IF(Z384&gt;0,"&lt;100",0)))</f>
        <v>2500</v>
      </c>
      <c r="AA380" s="106">
        <f>IF(ISNUMBER(Z380),Z380,0)</f>
        <v>2500</v>
      </c>
      <c r="AB380" s="75"/>
      <c r="AC380" s="75"/>
      <c r="AD380" s="75"/>
      <c r="AE380" s="75"/>
      <c r="AF380" s="75"/>
      <c r="AG380" s="75"/>
      <c r="AH380" s="75"/>
      <c r="AI380" s="75"/>
      <c r="AJ380" s="76">
        <f>IF(ISNUMBER(VLOOKUP(AJ382,AB$7:AH$7,MATCH(AJ382,AB$7:AH$7))),VLOOKUP(AJ382,AB$7:AH$7,MATCH(AJ382,AB$7:AH$7)),IF(N384=0,"No Data",IF(AJ382&gt;0,"&lt;50",0)))</f>
        <v>0</v>
      </c>
      <c r="AK380" s="77">
        <f>IF(ISNUMBER(VLOOKUP(AK384,AB$7:AH$7,MATCH(AK384,AB$7:AH$7))),VLOOKUP(AK384,AB$7:AH$7,MATCH(AK384,AB$7:AH$7)),IF(N384=0,"No Data",IF(AK384&gt;0,"&lt;50",0)))</f>
        <v>0</v>
      </c>
      <c r="AL380" s="106">
        <f>IF(ISNUMBER(AK380),AK380,0)</f>
        <v>0</v>
      </c>
      <c r="AM380" s="75"/>
      <c r="AN380" s="75"/>
      <c r="AO380" s="75"/>
      <c r="AP380" s="75"/>
      <c r="AQ380" s="75"/>
      <c r="AR380" s="75"/>
      <c r="AS380" s="75"/>
      <c r="AT380" s="75"/>
      <c r="AU380" s="75"/>
      <c r="AV380" s="75"/>
      <c r="AW380" s="76">
        <f>IF(ISNUMBER(VLOOKUP(AW382,AM$7:AU$7,MATCH(AW382,AM$7:AU$7))),VLOOKUP(AW382,AM$7:AU$7,MATCH(AW382,AM$7:AU$7)),IF(N384=0,"No Data",IF(AW382&gt;0,"&lt;10",0)))</f>
        <v>250</v>
      </c>
      <c r="AX380" s="77">
        <f>IF(ISNUMBER(VLOOKUP(AX384,AM$7:AU$7,MATCH(AX384,AM$7:AU$7))),VLOOKUP(AX384,AM$7:AU$7,MATCH(AX384,AM$7:AU$7)),IF(N384=0,"No Data",IF(AX384&gt;0,"&lt;10",0)))</f>
        <v>250</v>
      </c>
      <c r="AY380" s="106">
        <f>IF(ISNUMBER(AX380),AX380,0)</f>
        <v>250</v>
      </c>
      <c r="AZ380" s="79"/>
      <c r="BA380" s="80"/>
      <c r="BB380" s="71"/>
      <c r="BC380" s="95"/>
      <c r="BD380" s="41">
        <v>3</v>
      </c>
      <c r="BE380" s="52">
        <v>33</v>
      </c>
      <c r="BF380" s="103">
        <v>3311</v>
      </c>
      <c r="BG380" s="276" t="s">
        <v>47</v>
      </c>
    </row>
    <row r="381" spans="1:59" s="63" customFormat="1" ht="12.75" x14ac:dyDescent="0.2">
      <c r="A381" s="196">
        <v>3</v>
      </c>
      <c r="B381" s="197" t="s">
        <v>108</v>
      </c>
      <c r="C381" s="208">
        <v>33</v>
      </c>
      <c r="D381" s="209" t="s">
        <v>238</v>
      </c>
      <c r="E381" s="212">
        <v>3311</v>
      </c>
      <c r="F381" s="213" t="s">
        <v>239</v>
      </c>
      <c r="G381" s="231" t="s">
        <v>240</v>
      </c>
      <c r="H381" s="81" t="s">
        <v>48</v>
      </c>
      <c r="I381" s="223"/>
      <c r="J381" s="73"/>
      <c r="K381" s="73"/>
      <c r="L381" s="73"/>
      <c r="M381" s="74"/>
      <c r="N381" s="247"/>
      <c r="O381" s="306"/>
      <c r="P381" s="105"/>
      <c r="Q381" s="75"/>
      <c r="R381" s="75"/>
      <c r="S381" s="75"/>
      <c r="T381" s="75"/>
      <c r="U381" s="75"/>
      <c r="V381" s="75"/>
      <c r="W381" s="75"/>
      <c r="X381" s="75"/>
      <c r="Y381" s="82">
        <f>MIN(X385:X389)</f>
        <v>0</v>
      </c>
      <c r="Z381" s="83"/>
      <c r="AA381" s="83"/>
      <c r="AB381" s="75"/>
      <c r="AC381" s="75"/>
      <c r="AD381" s="75"/>
      <c r="AE381" s="75"/>
      <c r="AF381" s="75"/>
      <c r="AG381" s="75"/>
      <c r="AH381" s="75"/>
      <c r="AI381" s="75"/>
      <c r="AJ381" s="82">
        <f>MIN(AI385:AI389)</f>
        <v>0</v>
      </c>
      <c r="AK381" s="83"/>
      <c r="AL381" s="83"/>
      <c r="AM381" s="75"/>
      <c r="AN381" s="75"/>
      <c r="AO381" s="75"/>
      <c r="AP381" s="75"/>
      <c r="AQ381" s="75"/>
      <c r="AR381" s="75"/>
      <c r="AS381" s="75"/>
      <c r="AT381" s="75"/>
      <c r="AU381" s="75"/>
      <c r="AV381" s="75"/>
      <c r="AW381" s="82">
        <f>MIN(AV385:AV389)</f>
        <v>50</v>
      </c>
      <c r="AX381" s="83"/>
      <c r="AY381" s="83"/>
      <c r="AZ381" s="79"/>
      <c r="BA381" s="80"/>
      <c r="BB381" s="71"/>
      <c r="BC381" s="95"/>
      <c r="BD381" s="41">
        <v>3</v>
      </c>
      <c r="BE381" s="52">
        <v>33</v>
      </c>
      <c r="BF381" s="103">
        <v>3311</v>
      </c>
      <c r="BG381" s="278" t="s">
        <v>48</v>
      </c>
    </row>
    <row r="382" spans="1:59" s="63" customFormat="1" ht="12.75" x14ac:dyDescent="0.2">
      <c r="A382" s="196">
        <v>3</v>
      </c>
      <c r="B382" s="197" t="s">
        <v>108</v>
      </c>
      <c r="C382" s="208">
        <v>33</v>
      </c>
      <c r="D382" s="209" t="s">
        <v>238</v>
      </c>
      <c r="E382" s="212">
        <v>3311</v>
      </c>
      <c r="F382" s="213" t="s">
        <v>239</v>
      </c>
      <c r="G382" s="231" t="s">
        <v>240</v>
      </c>
      <c r="H382" s="81" t="s">
        <v>49</v>
      </c>
      <c r="I382" s="223"/>
      <c r="J382" s="73"/>
      <c r="K382" s="73"/>
      <c r="L382" s="73"/>
      <c r="M382" s="74"/>
      <c r="N382" s="247"/>
      <c r="O382" s="306"/>
      <c r="P382" s="105"/>
      <c r="Q382" s="75"/>
      <c r="R382" s="75"/>
      <c r="S382" s="75"/>
      <c r="T382" s="75"/>
      <c r="U382" s="75"/>
      <c r="V382" s="75"/>
      <c r="W382" s="75"/>
      <c r="X382" s="75"/>
      <c r="Y382" s="84">
        <f>IF(ISNUMBER(AVERAGE(X385:X389)),AVERAGE(X385:X389),0)</f>
        <v>3020</v>
      </c>
      <c r="Z382" s="83"/>
      <c r="AA382" s="83"/>
      <c r="AB382" s="75"/>
      <c r="AC382" s="75"/>
      <c r="AD382" s="75"/>
      <c r="AE382" s="75"/>
      <c r="AF382" s="75"/>
      <c r="AG382" s="75"/>
      <c r="AH382" s="75"/>
      <c r="AI382" s="75"/>
      <c r="AJ382" s="84">
        <f>IF(ISNUMBER(AVERAGE(AI385:AI389)),AVERAGE(AI385:AI389),0)</f>
        <v>0</v>
      </c>
      <c r="AK382" s="83"/>
      <c r="AL382" s="83"/>
      <c r="AM382" s="75"/>
      <c r="AN382" s="75"/>
      <c r="AO382" s="75"/>
      <c r="AP382" s="75"/>
      <c r="AQ382" s="75"/>
      <c r="AR382" s="75"/>
      <c r="AS382" s="75"/>
      <c r="AT382" s="75"/>
      <c r="AU382" s="75"/>
      <c r="AV382" s="75"/>
      <c r="AW382" s="84">
        <f>IF(ISNUMBER(AVERAGE(AV385:AV389)),AVERAGE(AV385:AV389),0)</f>
        <v>270</v>
      </c>
      <c r="AX382" s="83"/>
      <c r="AY382" s="83"/>
      <c r="AZ382" s="79"/>
      <c r="BA382" s="80"/>
      <c r="BB382" s="71"/>
      <c r="BC382" s="95"/>
      <c r="BD382" s="41">
        <v>3</v>
      </c>
      <c r="BE382" s="52">
        <v>33</v>
      </c>
      <c r="BF382" s="103">
        <v>3311</v>
      </c>
      <c r="BG382" s="278" t="s">
        <v>49</v>
      </c>
    </row>
    <row r="383" spans="1:59" s="63" customFormat="1" ht="12.75" x14ac:dyDescent="0.2">
      <c r="A383" s="196">
        <v>3</v>
      </c>
      <c r="B383" s="197" t="s">
        <v>108</v>
      </c>
      <c r="C383" s="208">
        <v>33</v>
      </c>
      <c r="D383" s="209" t="s">
        <v>238</v>
      </c>
      <c r="E383" s="212">
        <v>3311</v>
      </c>
      <c r="F383" s="213" t="s">
        <v>239</v>
      </c>
      <c r="G383" s="231" t="s">
        <v>240</v>
      </c>
      <c r="H383" s="81" t="s">
        <v>50</v>
      </c>
      <c r="I383" s="223"/>
      <c r="J383" s="73"/>
      <c r="K383" s="73"/>
      <c r="L383" s="73"/>
      <c r="M383" s="74"/>
      <c r="N383" s="247"/>
      <c r="O383" s="306"/>
      <c r="P383" s="105"/>
      <c r="Q383" s="75"/>
      <c r="R383" s="75"/>
      <c r="S383" s="75"/>
      <c r="T383" s="75"/>
      <c r="U383" s="75"/>
      <c r="V383" s="75"/>
      <c r="W383" s="75"/>
      <c r="X383" s="75"/>
      <c r="Y383" s="84">
        <f>MAX(X385:X389)</f>
        <v>5000</v>
      </c>
      <c r="Z383" s="83"/>
      <c r="AA383" s="83"/>
      <c r="AB383" s="75"/>
      <c r="AC383" s="75"/>
      <c r="AD383" s="75"/>
      <c r="AE383" s="75"/>
      <c r="AF383" s="75"/>
      <c r="AG383" s="75"/>
      <c r="AH383" s="75"/>
      <c r="AI383" s="75"/>
      <c r="AJ383" s="84">
        <f>MAX(AI385:AI389)</f>
        <v>0</v>
      </c>
      <c r="AK383" s="83"/>
      <c r="AL383" s="83"/>
      <c r="AM383" s="75"/>
      <c r="AN383" s="75"/>
      <c r="AO383" s="75"/>
      <c r="AP383" s="75"/>
      <c r="AQ383" s="75"/>
      <c r="AR383" s="75"/>
      <c r="AS383" s="75"/>
      <c r="AT383" s="75"/>
      <c r="AU383" s="75"/>
      <c r="AV383" s="75"/>
      <c r="AW383" s="84">
        <f>MAX(AV385:AV389)</f>
        <v>1000</v>
      </c>
      <c r="AX383" s="83"/>
      <c r="AY383" s="83"/>
      <c r="AZ383" s="79"/>
      <c r="BA383" s="80"/>
      <c r="BB383" s="71"/>
      <c r="BC383" s="95"/>
      <c r="BD383" s="41">
        <v>3</v>
      </c>
      <c r="BE383" s="52">
        <v>33</v>
      </c>
      <c r="BF383" s="103">
        <v>3311</v>
      </c>
      <c r="BG383" s="278" t="s">
        <v>50</v>
      </c>
    </row>
    <row r="384" spans="1:59" s="63" customFormat="1" ht="12.75" x14ac:dyDescent="0.2">
      <c r="A384" s="196">
        <v>3</v>
      </c>
      <c r="B384" s="197" t="s">
        <v>108</v>
      </c>
      <c r="C384" s="208">
        <v>33</v>
      </c>
      <c r="D384" s="209" t="s">
        <v>238</v>
      </c>
      <c r="E384" s="212">
        <v>3311</v>
      </c>
      <c r="F384" s="213" t="s">
        <v>239</v>
      </c>
      <c r="G384" s="231" t="s">
        <v>240</v>
      </c>
      <c r="H384" s="85" t="s">
        <v>51</v>
      </c>
      <c r="I384" s="223"/>
      <c r="J384" s="73"/>
      <c r="K384" s="73"/>
      <c r="L384" s="73"/>
      <c r="M384" s="74"/>
      <c r="N384" s="248">
        <f>SUM(N385:N389)</f>
        <v>5</v>
      </c>
      <c r="O384" s="293">
        <f>SUM(O385:O389)</f>
        <v>1</v>
      </c>
      <c r="P384" s="292"/>
      <c r="Q384" s="87"/>
      <c r="R384" s="87"/>
      <c r="S384" s="87"/>
      <c r="T384" s="87"/>
      <c r="U384" s="87"/>
      <c r="V384" s="87"/>
      <c r="W384" s="87"/>
      <c r="X384" s="87"/>
      <c r="Y384" s="88"/>
      <c r="Z384" s="86">
        <f>SUM(Z385:Z389)</f>
        <v>3020</v>
      </c>
      <c r="AA384" s="88"/>
      <c r="AB384" s="87"/>
      <c r="AC384" s="87"/>
      <c r="AD384" s="87"/>
      <c r="AE384" s="87"/>
      <c r="AF384" s="87"/>
      <c r="AG384" s="87"/>
      <c r="AH384" s="87"/>
      <c r="AI384" s="87"/>
      <c r="AJ384" s="88"/>
      <c r="AK384" s="86">
        <f>SUM(AK385:AK389)</f>
        <v>0</v>
      </c>
      <c r="AL384" s="88"/>
      <c r="AM384" s="87"/>
      <c r="AN384" s="87"/>
      <c r="AO384" s="87"/>
      <c r="AP384" s="87"/>
      <c r="AQ384" s="87"/>
      <c r="AR384" s="87"/>
      <c r="AS384" s="87"/>
      <c r="AT384" s="87"/>
      <c r="AU384" s="87"/>
      <c r="AV384" s="87"/>
      <c r="AW384" s="112"/>
      <c r="AX384" s="86">
        <f>SUM(AX385:AX389)</f>
        <v>270</v>
      </c>
      <c r="AY384" s="88"/>
      <c r="AZ384" s="79"/>
      <c r="BA384" s="80"/>
      <c r="BB384" s="71"/>
      <c r="BC384" s="95"/>
      <c r="BD384" s="41">
        <v>3</v>
      </c>
      <c r="BE384" s="52">
        <v>33</v>
      </c>
      <c r="BF384" s="103">
        <v>3311</v>
      </c>
      <c r="BG384" s="279" t="s">
        <v>51</v>
      </c>
    </row>
    <row r="385" spans="1:59" s="63" customFormat="1" ht="12.75" x14ac:dyDescent="0.2">
      <c r="A385" s="196">
        <v>3</v>
      </c>
      <c r="B385" s="197" t="s">
        <v>108</v>
      </c>
      <c r="C385" s="208">
        <v>33</v>
      </c>
      <c r="D385" s="209" t="s">
        <v>238</v>
      </c>
      <c r="E385" s="212">
        <v>3311</v>
      </c>
      <c r="F385" s="213" t="s">
        <v>239</v>
      </c>
      <c r="G385" s="231" t="s">
        <v>240</v>
      </c>
      <c r="H385" s="89" t="s">
        <v>52</v>
      </c>
      <c r="I385" s="90" t="s">
        <v>241</v>
      </c>
      <c r="J385" s="90" t="s">
        <v>242</v>
      </c>
      <c r="K385" s="90" t="s">
        <v>64</v>
      </c>
      <c r="L385" s="90" t="s">
        <v>84</v>
      </c>
      <c r="M385" s="91"/>
      <c r="N385" s="312">
        <v>1</v>
      </c>
      <c r="O385" s="313">
        <f>N385/N$384</f>
        <v>0.2</v>
      </c>
      <c r="P385" s="104"/>
      <c r="Q385" s="92"/>
      <c r="R385" s="92"/>
      <c r="S385" s="92"/>
      <c r="T385" s="92"/>
      <c r="U385" s="92"/>
      <c r="V385" s="92"/>
      <c r="W385" s="92"/>
      <c r="X385" s="109">
        <f>P385*P$7+Q385*Q$7+R385*R$7+S385*S$7+T385*T$7+U385*U$7+V385*V$7+W385*W$7</f>
        <v>0</v>
      </c>
      <c r="Y385" s="83"/>
      <c r="Z385" s="110">
        <f>X385*$O385</f>
        <v>0</v>
      </c>
      <c r="AA385" s="111"/>
      <c r="AB385" s="92"/>
      <c r="AC385" s="92"/>
      <c r="AD385" s="92"/>
      <c r="AE385" s="92"/>
      <c r="AF385" s="92"/>
      <c r="AG385" s="92"/>
      <c r="AH385" s="92"/>
      <c r="AI385" s="109">
        <f>AB385*AB$7+AC385*AC$7+AD385*AD$7+AE385*AE$7+AF385*AF$7+AG385*AG$7+AH385*AH$7</f>
        <v>0</v>
      </c>
      <c r="AJ385" s="83"/>
      <c r="AK385" s="110">
        <f>AI385*$O385</f>
        <v>0</v>
      </c>
      <c r="AL385" s="111"/>
      <c r="AM385" s="92"/>
      <c r="AN385" s="92"/>
      <c r="AO385" s="92">
        <v>1</v>
      </c>
      <c r="AP385" s="92"/>
      <c r="AQ385" s="92"/>
      <c r="AR385" s="92"/>
      <c r="AS385" s="92"/>
      <c r="AT385" s="92"/>
      <c r="AU385" s="92"/>
      <c r="AV385" s="109">
        <f>AM385*AM$7+AN385*AN$7+AO385*AO$7+AP385*AP$7+AQ385*AQ$7+AR385*AR$7+AS385*AS$7+AT385*AT$7+AU385*AU$7</f>
        <v>50</v>
      </c>
      <c r="AW385" s="75"/>
      <c r="AX385" s="110">
        <f>AV385*$O385</f>
        <v>10</v>
      </c>
      <c r="AY385" s="111"/>
      <c r="AZ385" s="93"/>
      <c r="BA385" s="94" t="s">
        <v>159</v>
      </c>
      <c r="BB385" s="71"/>
      <c r="BC385" s="95"/>
      <c r="BD385" s="41">
        <v>3</v>
      </c>
      <c r="BE385" s="52">
        <v>33</v>
      </c>
      <c r="BF385" s="103">
        <v>3311</v>
      </c>
      <c r="BG385" s="280" t="s">
        <v>52</v>
      </c>
    </row>
    <row r="386" spans="1:59" s="63" customFormat="1" ht="12.75" x14ac:dyDescent="0.2">
      <c r="A386" s="196">
        <v>3</v>
      </c>
      <c r="B386" s="197" t="s">
        <v>108</v>
      </c>
      <c r="C386" s="208">
        <v>33</v>
      </c>
      <c r="D386" s="209" t="s">
        <v>238</v>
      </c>
      <c r="E386" s="212">
        <v>3311</v>
      </c>
      <c r="F386" s="213" t="s">
        <v>239</v>
      </c>
      <c r="G386" s="231" t="s">
        <v>240</v>
      </c>
      <c r="H386" s="89"/>
      <c r="I386" s="90" t="s">
        <v>244</v>
      </c>
      <c r="J386" s="90"/>
      <c r="K386" s="90" t="s">
        <v>90</v>
      </c>
      <c r="L386" s="90" t="s">
        <v>245</v>
      </c>
      <c r="M386" s="91"/>
      <c r="N386" s="312">
        <v>1</v>
      </c>
      <c r="O386" s="313">
        <f>N386/N$384</f>
        <v>0.2</v>
      </c>
      <c r="P386" s="104"/>
      <c r="Q386" s="92"/>
      <c r="R386" s="92"/>
      <c r="S386" s="92"/>
      <c r="T386" s="92"/>
      <c r="U386" s="92">
        <v>1</v>
      </c>
      <c r="V386" s="92"/>
      <c r="W386" s="92"/>
      <c r="X386" s="109">
        <f>P386*P$7+Q386*Q$7+R386*R$7+S386*S$7+T386*T$7+U386*U$7+V386*V$7+W386*W$7</f>
        <v>5000</v>
      </c>
      <c r="Y386" s="83"/>
      <c r="Z386" s="110">
        <f>X386*$O386</f>
        <v>1000</v>
      </c>
      <c r="AA386" s="111"/>
      <c r="AB386" s="92"/>
      <c r="AC386" s="92"/>
      <c r="AD386" s="92"/>
      <c r="AE386" s="92"/>
      <c r="AF386" s="92"/>
      <c r="AG386" s="92"/>
      <c r="AH386" s="92"/>
      <c r="AI386" s="109">
        <f>AB386*AB$7+AC386*AC$7+AD386*AD$7+AE386*AE$7+AF386*AF$7+AG386*AG$7+AH386*AH$7</f>
        <v>0</v>
      </c>
      <c r="AJ386" s="83"/>
      <c r="AK386" s="110">
        <f>AI386*$O386</f>
        <v>0</v>
      </c>
      <c r="AL386" s="111"/>
      <c r="AM386" s="92"/>
      <c r="AN386" s="92"/>
      <c r="AO386" s="92"/>
      <c r="AP386" s="92">
        <v>1</v>
      </c>
      <c r="AQ386" s="92"/>
      <c r="AR386" s="92"/>
      <c r="AS386" s="92"/>
      <c r="AT386" s="92"/>
      <c r="AU386" s="92"/>
      <c r="AV386" s="109">
        <f>AM386*AM$7+AN386*AN$7+AO386*AO$7+AP386*AP$7+AQ386*AQ$7+AR386*AR$7+AS386*AS$7+AT386*AT$7+AU386*AU$7</f>
        <v>100</v>
      </c>
      <c r="AW386" s="75"/>
      <c r="AX386" s="110">
        <f>AV386*$O386</f>
        <v>20</v>
      </c>
      <c r="AY386" s="111"/>
      <c r="AZ386" s="93"/>
      <c r="BA386" s="94" t="s">
        <v>105</v>
      </c>
      <c r="BB386" s="71"/>
      <c r="BC386" s="95"/>
      <c r="BD386" s="41">
        <v>3</v>
      </c>
      <c r="BE386" s="52">
        <v>33</v>
      </c>
      <c r="BF386" s="103">
        <v>3311</v>
      </c>
      <c r="BG386" s="280" t="s">
        <v>52</v>
      </c>
    </row>
    <row r="387" spans="1:59" s="63" customFormat="1" ht="12.75" x14ac:dyDescent="0.2">
      <c r="A387" s="196">
        <v>3</v>
      </c>
      <c r="B387" s="197" t="s">
        <v>108</v>
      </c>
      <c r="C387" s="208">
        <v>33</v>
      </c>
      <c r="D387" s="209" t="s">
        <v>238</v>
      </c>
      <c r="E387" s="212">
        <v>3311</v>
      </c>
      <c r="F387" s="213" t="s">
        <v>239</v>
      </c>
      <c r="G387" s="231" t="s">
        <v>240</v>
      </c>
      <c r="H387" s="89"/>
      <c r="I387" s="90" t="s">
        <v>246</v>
      </c>
      <c r="J387" s="90"/>
      <c r="K387" s="90" t="s">
        <v>90</v>
      </c>
      <c r="L387" s="90" t="s">
        <v>245</v>
      </c>
      <c r="M387" s="91"/>
      <c r="N387" s="312">
        <v>1</v>
      </c>
      <c r="O387" s="313">
        <f>N387/N$384</f>
        <v>0.2</v>
      </c>
      <c r="P387" s="104"/>
      <c r="Q387" s="92"/>
      <c r="R387" s="92"/>
      <c r="S387" s="92"/>
      <c r="T387" s="92"/>
      <c r="U387" s="92">
        <v>1</v>
      </c>
      <c r="V387" s="92"/>
      <c r="W387" s="92"/>
      <c r="X387" s="109">
        <f>P387*P$7+Q387*Q$7+R387*R$7+S387*S$7+T387*T$7+U387*U$7+V387*V$7+W387*W$7</f>
        <v>5000</v>
      </c>
      <c r="Y387" s="83"/>
      <c r="Z387" s="110">
        <f>X387*$O387</f>
        <v>1000</v>
      </c>
      <c r="AA387" s="111"/>
      <c r="AB387" s="92"/>
      <c r="AC387" s="92"/>
      <c r="AD387" s="92"/>
      <c r="AE387" s="92"/>
      <c r="AF387" s="92"/>
      <c r="AG387" s="92"/>
      <c r="AH387" s="92"/>
      <c r="AI387" s="109">
        <f>AB387*AB$7+AC387*AC$7+AD387*AD$7+AE387*AE$7+AF387*AF$7+AG387*AG$7+AH387*AH$7</f>
        <v>0</v>
      </c>
      <c r="AJ387" s="83"/>
      <c r="AK387" s="110">
        <f>AI387*$O387</f>
        <v>0</v>
      </c>
      <c r="AL387" s="111"/>
      <c r="AM387" s="92"/>
      <c r="AN387" s="92"/>
      <c r="AO387" s="92"/>
      <c r="AP387" s="92">
        <v>1</v>
      </c>
      <c r="AQ387" s="92"/>
      <c r="AR387" s="92"/>
      <c r="AS387" s="92"/>
      <c r="AT387" s="92"/>
      <c r="AU387" s="92"/>
      <c r="AV387" s="109">
        <f>AM387*AM$7+AN387*AN$7+AO387*AO$7+AP387*AP$7+AQ387*AQ$7+AR387*AR$7+AS387*AS$7+AT387*AT$7+AU387*AU$7</f>
        <v>100</v>
      </c>
      <c r="AW387" s="75"/>
      <c r="AX387" s="110">
        <f>AV387*$O387</f>
        <v>20</v>
      </c>
      <c r="AY387" s="111"/>
      <c r="AZ387" s="93"/>
      <c r="BA387" s="94" t="s">
        <v>105</v>
      </c>
      <c r="BB387" s="71"/>
      <c r="BC387" s="95"/>
      <c r="BD387" s="41">
        <v>3</v>
      </c>
      <c r="BE387" s="52">
        <v>33</v>
      </c>
      <c r="BF387" s="103">
        <v>3311</v>
      </c>
      <c r="BG387" s="280" t="s">
        <v>52</v>
      </c>
    </row>
    <row r="388" spans="1:59" s="63" customFormat="1" ht="12.75" x14ac:dyDescent="0.2">
      <c r="A388" s="196">
        <v>3</v>
      </c>
      <c r="B388" s="197" t="s">
        <v>108</v>
      </c>
      <c r="C388" s="208">
        <v>33</v>
      </c>
      <c r="D388" s="209" t="s">
        <v>238</v>
      </c>
      <c r="E388" s="212">
        <v>3311</v>
      </c>
      <c r="F388" s="213" t="s">
        <v>239</v>
      </c>
      <c r="G388" s="231" t="s">
        <v>240</v>
      </c>
      <c r="H388" s="89"/>
      <c r="I388" s="90" t="s">
        <v>247</v>
      </c>
      <c r="J388" s="90"/>
      <c r="K388" s="90" t="s">
        <v>64</v>
      </c>
      <c r="L388" s="90" t="s">
        <v>248</v>
      </c>
      <c r="M388" s="91"/>
      <c r="N388" s="312">
        <v>1</v>
      </c>
      <c r="O388" s="313">
        <f>N388/N$384</f>
        <v>0.2</v>
      </c>
      <c r="P388" s="104">
        <v>1</v>
      </c>
      <c r="Q388" s="92"/>
      <c r="R388" s="92"/>
      <c r="S388" s="92"/>
      <c r="T388" s="92"/>
      <c r="U388" s="92"/>
      <c r="V388" s="92"/>
      <c r="W388" s="92"/>
      <c r="X388" s="109">
        <f>P388*P$7+Q388*Q$7+R388*R$7+S388*S$7+T388*T$7+U388*U$7+V388*V$7+W388*W$7</f>
        <v>100</v>
      </c>
      <c r="Y388" s="83"/>
      <c r="Z388" s="110">
        <f>X388*$O388</f>
        <v>20</v>
      </c>
      <c r="AA388" s="111"/>
      <c r="AB388" s="92"/>
      <c r="AC388" s="92"/>
      <c r="AD388" s="92"/>
      <c r="AE388" s="92"/>
      <c r="AF388" s="92"/>
      <c r="AG388" s="92"/>
      <c r="AH388" s="92"/>
      <c r="AI388" s="109">
        <f>AB388*AB$7+AC388*AC$7+AD388*AD$7+AE388*AE$7+AF388*AF$7+AG388*AG$7+AH388*AH$7</f>
        <v>0</v>
      </c>
      <c r="AJ388" s="83"/>
      <c r="AK388" s="110">
        <f>AI388*$O388</f>
        <v>0</v>
      </c>
      <c r="AL388" s="111"/>
      <c r="AM388" s="92"/>
      <c r="AN388" s="92"/>
      <c r="AO388" s="92"/>
      <c r="AP388" s="92"/>
      <c r="AQ388" s="92"/>
      <c r="AR388" s="92"/>
      <c r="AS388" s="92">
        <v>1</v>
      </c>
      <c r="AT388" s="92"/>
      <c r="AU388" s="92"/>
      <c r="AV388" s="109">
        <f>AM388*AM$7+AN388*AN$7+AO388*AO$7+AP388*AP$7+AQ388*AQ$7+AR388*AR$7+AS388*AS$7+AT388*AT$7+AU388*AU$7</f>
        <v>1000</v>
      </c>
      <c r="AW388" s="75"/>
      <c r="AX388" s="110">
        <f>AV388*$O388</f>
        <v>200</v>
      </c>
      <c r="AY388" s="111"/>
      <c r="AZ388" s="93"/>
      <c r="BA388" s="94" t="s">
        <v>105</v>
      </c>
      <c r="BB388" s="71"/>
      <c r="BC388" s="95"/>
      <c r="BD388" s="41">
        <v>3</v>
      </c>
      <c r="BE388" s="52">
        <v>33</v>
      </c>
      <c r="BF388" s="103">
        <v>3311</v>
      </c>
      <c r="BG388" s="280" t="s">
        <v>52</v>
      </c>
    </row>
    <row r="389" spans="1:59" s="63" customFormat="1" ht="12.75" x14ac:dyDescent="0.2">
      <c r="A389" s="196">
        <v>3</v>
      </c>
      <c r="B389" s="197" t="s">
        <v>108</v>
      </c>
      <c r="C389" s="208">
        <v>33</v>
      </c>
      <c r="D389" s="209" t="s">
        <v>238</v>
      </c>
      <c r="E389" s="212">
        <v>3311</v>
      </c>
      <c r="F389" s="213" t="s">
        <v>239</v>
      </c>
      <c r="G389" s="231" t="s">
        <v>240</v>
      </c>
      <c r="H389" s="89"/>
      <c r="I389" s="90" t="s">
        <v>249</v>
      </c>
      <c r="J389" s="90"/>
      <c r="K389" s="90" t="s">
        <v>90</v>
      </c>
      <c r="L389" s="90" t="s">
        <v>164</v>
      </c>
      <c r="M389" s="91"/>
      <c r="N389" s="312">
        <v>1</v>
      </c>
      <c r="O389" s="313">
        <f>N389/N$384</f>
        <v>0.2</v>
      </c>
      <c r="P389" s="104"/>
      <c r="Q389" s="92"/>
      <c r="R389" s="92"/>
      <c r="S389" s="92"/>
      <c r="T389" s="92"/>
      <c r="U389" s="92">
        <v>1</v>
      </c>
      <c r="V389" s="92"/>
      <c r="W389" s="92"/>
      <c r="X389" s="109">
        <f>P389*P$7+Q389*Q$7+R389*R$7+S389*S$7+T389*T$7+U389*U$7+V389*V$7+W389*W$7</f>
        <v>5000</v>
      </c>
      <c r="Y389" s="83"/>
      <c r="Z389" s="110">
        <f>X389*$O389</f>
        <v>1000</v>
      </c>
      <c r="AA389" s="111"/>
      <c r="AB389" s="92"/>
      <c r="AC389" s="92"/>
      <c r="AD389" s="92"/>
      <c r="AE389" s="92"/>
      <c r="AF389" s="92"/>
      <c r="AG389" s="92"/>
      <c r="AH389" s="92"/>
      <c r="AI389" s="109">
        <f>AB389*AB$7+AC389*AC$7+AD389*AD$7+AE389*AE$7+AF389*AF$7+AG389*AG$7+AH389*AH$7</f>
        <v>0</v>
      </c>
      <c r="AJ389" s="83"/>
      <c r="AK389" s="110">
        <f>AI389*$O389</f>
        <v>0</v>
      </c>
      <c r="AL389" s="111"/>
      <c r="AM389" s="92"/>
      <c r="AN389" s="92"/>
      <c r="AO389" s="92"/>
      <c r="AP389" s="92">
        <v>1</v>
      </c>
      <c r="AQ389" s="92"/>
      <c r="AR389" s="92"/>
      <c r="AS389" s="92"/>
      <c r="AT389" s="92"/>
      <c r="AU389" s="92"/>
      <c r="AV389" s="109">
        <f>AM389*AM$7+AN389*AN$7+AO389*AO$7+AP389*AP$7+AQ389*AQ$7+AR389*AR$7+AS389*AS$7+AT389*AT$7+AU389*AU$7</f>
        <v>100</v>
      </c>
      <c r="AW389" s="75"/>
      <c r="AX389" s="110">
        <f>AV389*$O389</f>
        <v>20</v>
      </c>
      <c r="AY389" s="111"/>
      <c r="AZ389" s="93"/>
      <c r="BA389" s="94" t="s">
        <v>105</v>
      </c>
      <c r="BB389" s="71"/>
      <c r="BC389" s="95"/>
      <c r="BD389" s="41">
        <v>3</v>
      </c>
      <c r="BE389" s="52">
        <v>33</v>
      </c>
      <c r="BF389" s="103">
        <v>3311</v>
      </c>
      <c r="BG389" s="280" t="s">
        <v>52</v>
      </c>
    </row>
    <row r="390" spans="1:59" s="63" customFormat="1" ht="12.75" x14ac:dyDescent="0.2">
      <c r="A390" s="196">
        <v>3</v>
      </c>
      <c r="B390" s="197" t="s">
        <v>108</v>
      </c>
      <c r="C390" s="208">
        <v>33</v>
      </c>
      <c r="D390" s="209" t="s">
        <v>238</v>
      </c>
      <c r="E390" s="212">
        <v>3311</v>
      </c>
      <c r="F390" s="213" t="s">
        <v>239</v>
      </c>
      <c r="G390" s="231" t="s">
        <v>240</v>
      </c>
      <c r="H390" s="65"/>
      <c r="I390" s="222"/>
      <c r="J390" s="66"/>
      <c r="K390" s="66"/>
      <c r="L390" s="66"/>
      <c r="M390" s="64"/>
      <c r="N390" s="304"/>
      <c r="O390" s="305"/>
      <c r="P390" s="127"/>
      <c r="Q390" s="67"/>
      <c r="R390" s="67"/>
      <c r="S390" s="67"/>
      <c r="T390" s="67"/>
      <c r="U390" s="67"/>
      <c r="V390" s="67"/>
      <c r="W390" s="67"/>
      <c r="X390" s="67"/>
      <c r="Y390" s="68"/>
      <c r="Z390" s="68"/>
      <c r="AA390" s="68"/>
      <c r="AB390" s="67"/>
      <c r="AC390" s="67"/>
      <c r="AD390" s="67"/>
      <c r="AE390" s="67"/>
      <c r="AF390" s="67"/>
      <c r="AG390" s="67"/>
      <c r="AH390" s="67"/>
      <c r="AI390" s="67"/>
      <c r="AJ390" s="68"/>
      <c r="AK390" s="68"/>
      <c r="AL390" s="68"/>
      <c r="AM390" s="67"/>
      <c r="AN390" s="67"/>
      <c r="AO390" s="67"/>
      <c r="AP390" s="67"/>
      <c r="AQ390" s="67"/>
      <c r="AR390" s="67"/>
      <c r="AS390" s="67"/>
      <c r="AT390" s="67"/>
      <c r="AU390" s="67"/>
      <c r="AV390" s="67"/>
      <c r="AW390" s="67"/>
      <c r="AX390" s="68"/>
      <c r="AY390" s="68"/>
      <c r="AZ390" s="69"/>
      <c r="BA390" s="70"/>
      <c r="BB390" s="71"/>
      <c r="BC390" s="95"/>
      <c r="BD390" s="41">
        <v>3</v>
      </c>
      <c r="BE390" s="52">
        <v>33</v>
      </c>
      <c r="BF390" s="103">
        <v>3311</v>
      </c>
      <c r="BG390" s="275"/>
    </row>
    <row r="391" spans="1:59" s="63" customFormat="1" ht="12.75" x14ac:dyDescent="0.2">
      <c r="A391" s="196">
        <v>3</v>
      </c>
      <c r="B391" s="197" t="s">
        <v>108</v>
      </c>
      <c r="C391" s="208">
        <v>33</v>
      </c>
      <c r="D391" s="209" t="s">
        <v>238</v>
      </c>
      <c r="E391" s="212">
        <v>3311</v>
      </c>
      <c r="F391" s="213" t="s">
        <v>239</v>
      </c>
      <c r="G391" s="232"/>
      <c r="H391" s="97"/>
      <c r="I391" s="224"/>
      <c r="J391" s="98"/>
      <c r="K391" s="98"/>
      <c r="L391" s="98"/>
      <c r="M391" s="96"/>
      <c r="N391" s="307"/>
      <c r="O391" s="246"/>
      <c r="P391" s="124"/>
      <c r="Q391" s="99"/>
      <c r="R391" s="99"/>
      <c r="S391" s="99"/>
      <c r="T391" s="99"/>
      <c r="U391" s="99"/>
      <c r="V391" s="99"/>
      <c r="W391" s="99"/>
      <c r="X391" s="99"/>
      <c r="Y391" s="100"/>
      <c r="Z391" s="100"/>
      <c r="AA391" s="100"/>
      <c r="AB391" s="99"/>
      <c r="AC391" s="99"/>
      <c r="AD391" s="99"/>
      <c r="AE391" s="99"/>
      <c r="AF391" s="99"/>
      <c r="AG391" s="99"/>
      <c r="AH391" s="99"/>
      <c r="AI391" s="99"/>
      <c r="AJ391" s="100"/>
      <c r="AK391" s="100"/>
      <c r="AL391" s="100"/>
      <c r="AM391" s="99"/>
      <c r="AN391" s="99"/>
      <c r="AO391" s="99"/>
      <c r="AP391" s="99"/>
      <c r="AQ391" s="99"/>
      <c r="AR391" s="99"/>
      <c r="AS391" s="99"/>
      <c r="AT391" s="99"/>
      <c r="AU391" s="99"/>
      <c r="AV391" s="99"/>
      <c r="AW391" s="99"/>
      <c r="AX391" s="100"/>
      <c r="AY391" s="100"/>
      <c r="AZ391" s="101"/>
      <c r="BA391" s="102"/>
      <c r="BB391" s="95"/>
      <c r="BC391" s="95"/>
      <c r="BD391" s="41">
        <v>3</v>
      </c>
      <c r="BE391" s="52">
        <v>33</v>
      </c>
      <c r="BF391" s="103">
        <v>3311</v>
      </c>
      <c r="BG391" s="277"/>
    </row>
    <row r="392" spans="1:59" s="63" customFormat="1" ht="12.75" x14ac:dyDescent="0.2">
      <c r="A392" s="196">
        <v>3</v>
      </c>
      <c r="B392" s="197" t="s">
        <v>108</v>
      </c>
      <c r="C392" s="208">
        <v>33</v>
      </c>
      <c r="D392" s="209" t="s">
        <v>238</v>
      </c>
      <c r="E392" s="212">
        <v>3311</v>
      </c>
      <c r="F392" s="213" t="s">
        <v>239</v>
      </c>
      <c r="G392" s="231" t="s">
        <v>264</v>
      </c>
      <c r="H392" s="65"/>
      <c r="I392" s="222"/>
      <c r="J392" s="66"/>
      <c r="K392" s="66"/>
      <c r="L392" s="66"/>
      <c r="M392" s="64"/>
      <c r="N392" s="304"/>
      <c r="O392" s="305"/>
      <c r="P392" s="127"/>
      <c r="Q392" s="67"/>
      <c r="R392" s="67"/>
      <c r="S392" s="67"/>
      <c r="T392" s="67"/>
      <c r="U392" s="67"/>
      <c r="V392" s="67"/>
      <c r="W392" s="67"/>
      <c r="X392" s="67"/>
      <c r="Y392" s="68"/>
      <c r="Z392" s="68"/>
      <c r="AA392" s="68"/>
      <c r="AB392" s="67"/>
      <c r="AC392" s="67"/>
      <c r="AD392" s="67"/>
      <c r="AE392" s="67"/>
      <c r="AF392" s="67"/>
      <c r="AG392" s="67"/>
      <c r="AH392" s="67"/>
      <c r="AI392" s="67"/>
      <c r="AJ392" s="68"/>
      <c r="AK392" s="68"/>
      <c r="AL392" s="68"/>
      <c r="AM392" s="67"/>
      <c r="AN392" s="67"/>
      <c r="AO392" s="67"/>
      <c r="AP392" s="67"/>
      <c r="AQ392" s="67"/>
      <c r="AR392" s="67"/>
      <c r="AS392" s="67"/>
      <c r="AT392" s="67"/>
      <c r="AU392" s="67"/>
      <c r="AV392" s="67"/>
      <c r="AW392" s="67"/>
      <c r="AX392" s="68"/>
      <c r="AY392" s="68"/>
      <c r="AZ392" s="69"/>
      <c r="BA392" s="70"/>
      <c r="BB392" s="71"/>
      <c r="BC392" s="95"/>
      <c r="BD392" s="41">
        <v>3</v>
      </c>
      <c r="BE392" s="52">
        <v>33</v>
      </c>
      <c r="BF392" s="103">
        <v>3311</v>
      </c>
      <c r="BG392" s="275"/>
    </row>
    <row r="393" spans="1:59" s="63" customFormat="1" ht="12.75" x14ac:dyDescent="0.2">
      <c r="A393" s="196">
        <v>3</v>
      </c>
      <c r="B393" s="197" t="s">
        <v>108</v>
      </c>
      <c r="C393" s="208">
        <v>33</v>
      </c>
      <c r="D393" s="209" t="s">
        <v>238</v>
      </c>
      <c r="E393" s="212">
        <v>3311</v>
      </c>
      <c r="F393" s="213" t="s">
        <v>239</v>
      </c>
      <c r="G393" s="231" t="s">
        <v>264</v>
      </c>
      <c r="H393" s="72" t="s">
        <v>47</v>
      </c>
      <c r="I393" s="223"/>
      <c r="J393" s="73"/>
      <c r="K393" s="73"/>
      <c r="L393" s="73"/>
      <c r="M393" s="74"/>
      <c r="N393" s="247"/>
      <c r="O393" s="306"/>
      <c r="P393" s="105"/>
      <c r="Q393" s="75"/>
      <c r="R393" s="75"/>
      <c r="S393" s="75"/>
      <c r="T393" s="75"/>
      <c r="U393" s="75"/>
      <c r="V393" s="75"/>
      <c r="W393" s="75"/>
      <c r="X393" s="75"/>
      <c r="Y393" s="76">
        <f>IF(ISNUMBER(VLOOKUP(Y395,P$7:W$7,MATCH(Y395,P$7:W$7))),VLOOKUP(Y395,P$7:W$7,MATCH(Y395,P$7:W$7)),IF(N397=0,"No Data",IF(Y395&gt;0,"&lt;100",0)))</f>
        <v>2500</v>
      </c>
      <c r="Z393" s="77">
        <f>IF(ISNUMBER(VLOOKUP(Z397,P$7:W$7,MATCH(Z397,P$7:W$7))),VLOOKUP(Z397,P$7:W$7,MATCH(Z397,P$7:W$7)),IF(N397=0,"No Data",IF(Z397&gt;0,"&lt;100",0)))</f>
        <v>2500</v>
      </c>
      <c r="AA393" s="106">
        <f>IF(ISNUMBER(Z393),Z393,0)</f>
        <v>2500</v>
      </c>
      <c r="AB393" s="75"/>
      <c r="AC393" s="75"/>
      <c r="AD393" s="75"/>
      <c r="AE393" s="75"/>
      <c r="AF393" s="75"/>
      <c r="AG393" s="75"/>
      <c r="AH393" s="75"/>
      <c r="AI393" s="75"/>
      <c r="AJ393" s="76">
        <f>IF(ISNUMBER(VLOOKUP(AJ395,AB$7:AH$7,MATCH(AJ395,AB$7:AH$7))),VLOOKUP(AJ395,AB$7:AH$7,MATCH(AJ395,AB$7:AH$7)),IF(N397=0,"No Data",IF(AJ395&gt;0,"&lt;50",0)))</f>
        <v>0</v>
      </c>
      <c r="AK393" s="77">
        <f>IF(ISNUMBER(VLOOKUP(AK397,AB$7:AH$7,MATCH(AK397,AB$7:AH$7))),VLOOKUP(AK397,AB$7:AH$7,MATCH(AK397,AB$7:AH$7)),IF(N397=0,"No Data",IF(AK397&gt;0,"&lt;50",0)))</f>
        <v>0</v>
      </c>
      <c r="AL393" s="106">
        <f>IF(ISNUMBER(AK393),AK393,0)</f>
        <v>0</v>
      </c>
      <c r="AM393" s="75"/>
      <c r="AN393" s="75"/>
      <c r="AO393" s="75"/>
      <c r="AP393" s="75"/>
      <c r="AQ393" s="75"/>
      <c r="AR393" s="75"/>
      <c r="AS393" s="75"/>
      <c r="AT393" s="75"/>
      <c r="AU393" s="75"/>
      <c r="AV393" s="75"/>
      <c r="AW393" s="76">
        <f>IF(ISNUMBER(VLOOKUP(AW395,AM$7:AU$7,MATCH(AW395,AM$7:AU$7))),VLOOKUP(AW395,AM$7:AU$7,MATCH(AW395,AM$7:AU$7)),IF(N397=0,"No Data",IF(AW395&gt;0,"&lt;10",0)))</f>
        <v>1000</v>
      </c>
      <c r="AX393" s="77">
        <f>IF(ISNUMBER(VLOOKUP(AX397,AM$7:AU$7,MATCH(AX397,AM$7:AU$7))),VLOOKUP(AX397,AM$7:AU$7,MATCH(AX397,AM$7:AU$7)),IF(N397=0,"No Data",IF(AX397&gt;0,"&lt;10",0)))</f>
        <v>1000</v>
      </c>
      <c r="AY393" s="106">
        <f>IF(ISNUMBER(AX393),AX393,0)</f>
        <v>1000</v>
      </c>
      <c r="AZ393" s="79"/>
      <c r="BA393" s="80"/>
      <c r="BB393" s="71"/>
      <c r="BC393" s="95"/>
      <c r="BD393" s="41">
        <v>3</v>
      </c>
      <c r="BE393" s="52">
        <v>33</v>
      </c>
      <c r="BF393" s="103">
        <v>3311</v>
      </c>
      <c r="BG393" s="276" t="s">
        <v>47</v>
      </c>
    </row>
    <row r="394" spans="1:59" s="63" customFormat="1" ht="12.75" x14ac:dyDescent="0.2">
      <c r="A394" s="196">
        <v>3</v>
      </c>
      <c r="B394" s="197" t="s">
        <v>108</v>
      </c>
      <c r="C394" s="208">
        <v>33</v>
      </c>
      <c r="D394" s="209" t="s">
        <v>238</v>
      </c>
      <c r="E394" s="212">
        <v>3311</v>
      </c>
      <c r="F394" s="213" t="s">
        <v>239</v>
      </c>
      <c r="G394" s="231" t="s">
        <v>264</v>
      </c>
      <c r="H394" s="81" t="s">
        <v>48</v>
      </c>
      <c r="I394" s="223"/>
      <c r="J394" s="73"/>
      <c r="K394" s="73"/>
      <c r="L394" s="73"/>
      <c r="M394" s="74"/>
      <c r="N394" s="247"/>
      <c r="O394" s="306"/>
      <c r="P394" s="105"/>
      <c r="Q394" s="75"/>
      <c r="R394" s="75"/>
      <c r="S394" s="75"/>
      <c r="T394" s="75"/>
      <c r="U394" s="75"/>
      <c r="V394" s="75"/>
      <c r="W394" s="75"/>
      <c r="X394" s="75"/>
      <c r="Y394" s="82">
        <f>MIN(X398:X399)</f>
        <v>100</v>
      </c>
      <c r="Z394" s="83"/>
      <c r="AA394" s="83"/>
      <c r="AB394" s="75"/>
      <c r="AC394" s="75"/>
      <c r="AD394" s="75"/>
      <c r="AE394" s="75"/>
      <c r="AF394" s="75"/>
      <c r="AG394" s="75"/>
      <c r="AH394" s="75"/>
      <c r="AI394" s="75"/>
      <c r="AJ394" s="82">
        <f>MIN(AI398:AI399)</f>
        <v>0</v>
      </c>
      <c r="AK394" s="83"/>
      <c r="AL394" s="83"/>
      <c r="AM394" s="75"/>
      <c r="AN394" s="75"/>
      <c r="AO394" s="75"/>
      <c r="AP394" s="75"/>
      <c r="AQ394" s="75"/>
      <c r="AR394" s="75"/>
      <c r="AS394" s="75"/>
      <c r="AT394" s="75"/>
      <c r="AU394" s="75"/>
      <c r="AV394" s="75"/>
      <c r="AW394" s="82">
        <f>MIN(AV398:AV399)</f>
        <v>100</v>
      </c>
      <c r="AX394" s="83"/>
      <c r="AY394" s="83"/>
      <c r="AZ394" s="79"/>
      <c r="BA394" s="80"/>
      <c r="BB394" s="71"/>
      <c r="BC394" s="95"/>
      <c r="BD394" s="41">
        <v>3</v>
      </c>
      <c r="BE394" s="52">
        <v>33</v>
      </c>
      <c r="BF394" s="103">
        <v>3311</v>
      </c>
      <c r="BG394" s="278" t="s">
        <v>48</v>
      </c>
    </row>
    <row r="395" spans="1:59" s="63" customFormat="1" ht="12.75" x14ac:dyDescent="0.2">
      <c r="A395" s="196">
        <v>3</v>
      </c>
      <c r="B395" s="197" t="s">
        <v>108</v>
      </c>
      <c r="C395" s="208">
        <v>33</v>
      </c>
      <c r="D395" s="209" t="s">
        <v>238</v>
      </c>
      <c r="E395" s="212">
        <v>3311</v>
      </c>
      <c r="F395" s="213" t="s">
        <v>239</v>
      </c>
      <c r="G395" s="231" t="s">
        <v>264</v>
      </c>
      <c r="H395" s="81" t="s">
        <v>49</v>
      </c>
      <c r="I395" s="223"/>
      <c r="J395" s="73"/>
      <c r="K395" s="73"/>
      <c r="L395" s="73"/>
      <c r="M395" s="74"/>
      <c r="N395" s="247"/>
      <c r="O395" s="306"/>
      <c r="P395" s="105"/>
      <c r="Q395" s="75"/>
      <c r="R395" s="75"/>
      <c r="S395" s="75"/>
      <c r="T395" s="75"/>
      <c r="U395" s="75"/>
      <c r="V395" s="75"/>
      <c r="W395" s="75"/>
      <c r="X395" s="75"/>
      <c r="Y395" s="84">
        <f>IF(ISNUMBER(AVERAGE(X398:X399)),AVERAGE(X398:X399),0)</f>
        <v>2550</v>
      </c>
      <c r="Z395" s="83"/>
      <c r="AA395" s="83"/>
      <c r="AB395" s="75"/>
      <c r="AC395" s="75"/>
      <c r="AD395" s="75"/>
      <c r="AE395" s="75"/>
      <c r="AF395" s="75"/>
      <c r="AG395" s="75"/>
      <c r="AH395" s="75"/>
      <c r="AI395" s="75"/>
      <c r="AJ395" s="84">
        <f>IF(ISNUMBER(AVERAGE(AI398:AI399)),AVERAGE(AI398:AI399),0)</f>
        <v>0</v>
      </c>
      <c r="AK395" s="83"/>
      <c r="AL395" s="83"/>
      <c r="AM395" s="75"/>
      <c r="AN395" s="75"/>
      <c r="AO395" s="75"/>
      <c r="AP395" s="75"/>
      <c r="AQ395" s="75"/>
      <c r="AR395" s="75"/>
      <c r="AS395" s="75"/>
      <c r="AT395" s="75"/>
      <c r="AU395" s="75"/>
      <c r="AV395" s="75"/>
      <c r="AW395" s="84">
        <f>IF(ISNUMBER(AVERAGE(AV398:AV399)),AVERAGE(AV398:AV399),0)</f>
        <v>1300</v>
      </c>
      <c r="AX395" s="83"/>
      <c r="AY395" s="83"/>
      <c r="AZ395" s="79"/>
      <c r="BA395" s="80"/>
      <c r="BB395" s="71"/>
      <c r="BC395" s="95"/>
      <c r="BD395" s="41">
        <v>3</v>
      </c>
      <c r="BE395" s="52">
        <v>33</v>
      </c>
      <c r="BF395" s="103">
        <v>3311</v>
      </c>
      <c r="BG395" s="278" t="s">
        <v>49</v>
      </c>
    </row>
    <row r="396" spans="1:59" s="63" customFormat="1" ht="12.75" x14ac:dyDescent="0.2">
      <c r="A396" s="196">
        <v>3</v>
      </c>
      <c r="B396" s="197" t="s">
        <v>108</v>
      </c>
      <c r="C396" s="208">
        <v>33</v>
      </c>
      <c r="D396" s="209" t="s">
        <v>238</v>
      </c>
      <c r="E396" s="212">
        <v>3311</v>
      </c>
      <c r="F396" s="213" t="s">
        <v>239</v>
      </c>
      <c r="G396" s="231" t="s">
        <v>264</v>
      </c>
      <c r="H396" s="81" t="s">
        <v>50</v>
      </c>
      <c r="I396" s="223"/>
      <c r="J396" s="73"/>
      <c r="K396" s="73"/>
      <c r="L396" s="73"/>
      <c r="M396" s="74"/>
      <c r="N396" s="247"/>
      <c r="O396" s="306"/>
      <c r="P396" s="105"/>
      <c r="Q396" s="75"/>
      <c r="R396" s="75"/>
      <c r="S396" s="75"/>
      <c r="T396" s="75"/>
      <c r="U396" s="75"/>
      <c r="V396" s="75"/>
      <c r="W396" s="75"/>
      <c r="X396" s="75"/>
      <c r="Y396" s="84">
        <f>MAX(X398:X399)</f>
        <v>5000</v>
      </c>
      <c r="Z396" s="83"/>
      <c r="AA396" s="83"/>
      <c r="AB396" s="75"/>
      <c r="AC396" s="75"/>
      <c r="AD396" s="75"/>
      <c r="AE396" s="75"/>
      <c r="AF396" s="75"/>
      <c r="AG396" s="75"/>
      <c r="AH396" s="75"/>
      <c r="AI396" s="75"/>
      <c r="AJ396" s="84">
        <f>MAX(AI398:AI399)</f>
        <v>0</v>
      </c>
      <c r="AK396" s="83"/>
      <c r="AL396" s="83"/>
      <c r="AM396" s="75"/>
      <c r="AN396" s="75"/>
      <c r="AO396" s="75"/>
      <c r="AP396" s="75"/>
      <c r="AQ396" s="75"/>
      <c r="AR396" s="75"/>
      <c r="AS396" s="75"/>
      <c r="AT396" s="75"/>
      <c r="AU396" s="75"/>
      <c r="AV396" s="75"/>
      <c r="AW396" s="84">
        <f>MAX(AV398:AV399)</f>
        <v>2500</v>
      </c>
      <c r="AX396" s="83"/>
      <c r="AY396" s="83"/>
      <c r="AZ396" s="79"/>
      <c r="BA396" s="80"/>
      <c r="BB396" s="71"/>
      <c r="BC396" s="95"/>
      <c r="BD396" s="41">
        <v>3</v>
      </c>
      <c r="BE396" s="52">
        <v>33</v>
      </c>
      <c r="BF396" s="103">
        <v>3311</v>
      </c>
      <c r="BG396" s="278" t="s">
        <v>50</v>
      </c>
    </row>
    <row r="397" spans="1:59" s="63" customFormat="1" ht="12.75" x14ac:dyDescent="0.2">
      <c r="A397" s="196">
        <v>3</v>
      </c>
      <c r="B397" s="197" t="s">
        <v>108</v>
      </c>
      <c r="C397" s="208">
        <v>33</v>
      </c>
      <c r="D397" s="209" t="s">
        <v>238</v>
      </c>
      <c r="E397" s="212">
        <v>3311</v>
      </c>
      <c r="F397" s="213" t="s">
        <v>239</v>
      </c>
      <c r="G397" s="231" t="s">
        <v>264</v>
      </c>
      <c r="H397" s="85" t="s">
        <v>51</v>
      </c>
      <c r="I397" s="223"/>
      <c r="J397" s="73"/>
      <c r="K397" s="73"/>
      <c r="L397" s="73"/>
      <c r="M397" s="74"/>
      <c r="N397" s="317">
        <f>SUM(N398:N399)</f>
        <v>2</v>
      </c>
      <c r="O397" s="293">
        <f>SUM(O398:O399)</f>
        <v>1</v>
      </c>
      <c r="P397" s="292"/>
      <c r="Q397" s="87"/>
      <c r="R397" s="87"/>
      <c r="S397" s="87"/>
      <c r="T397" s="87"/>
      <c r="U397" s="87"/>
      <c r="V397" s="87"/>
      <c r="W397" s="87"/>
      <c r="X397" s="87"/>
      <c r="Y397" s="112"/>
      <c r="Z397" s="121">
        <f>SUM(Z398:Z399)</f>
        <v>2550</v>
      </c>
      <c r="AA397" s="88"/>
      <c r="AB397" s="87"/>
      <c r="AC397" s="87"/>
      <c r="AD397" s="87"/>
      <c r="AE397" s="87"/>
      <c r="AF397" s="87"/>
      <c r="AG397" s="87"/>
      <c r="AH397" s="87"/>
      <c r="AI397" s="87"/>
      <c r="AJ397" s="112"/>
      <c r="AK397" s="121">
        <f>SUM(AK398:AK399)</f>
        <v>0</v>
      </c>
      <c r="AL397" s="88"/>
      <c r="AM397" s="87"/>
      <c r="AN397" s="87"/>
      <c r="AO397" s="87"/>
      <c r="AP397" s="87"/>
      <c r="AQ397" s="87"/>
      <c r="AR397" s="87"/>
      <c r="AS397" s="87"/>
      <c r="AT397" s="87"/>
      <c r="AU397" s="87"/>
      <c r="AV397" s="87"/>
      <c r="AW397" s="112"/>
      <c r="AX397" s="121">
        <f>SUM(AX398:AX399)</f>
        <v>1300</v>
      </c>
      <c r="AY397" s="88"/>
      <c r="AZ397" s="79"/>
      <c r="BA397" s="80"/>
      <c r="BB397" s="71"/>
      <c r="BC397" s="95"/>
      <c r="BD397" s="41">
        <v>3</v>
      </c>
      <c r="BE397" s="52">
        <v>33</v>
      </c>
      <c r="BF397" s="103">
        <v>3311</v>
      </c>
      <c r="BG397" s="279" t="s">
        <v>51</v>
      </c>
    </row>
    <row r="398" spans="1:59" s="63" customFormat="1" ht="12.75" x14ac:dyDescent="0.2">
      <c r="A398" s="196">
        <v>3</v>
      </c>
      <c r="B398" s="197" t="s">
        <v>108</v>
      </c>
      <c r="C398" s="208">
        <v>33</v>
      </c>
      <c r="D398" s="209" t="s">
        <v>238</v>
      </c>
      <c r="E398" s="212">
        <v>3311</v>
      </c>
      <c r="F398" s="213" t="s">
        <v>239</v>
      </c>
      <c r="G398" s="231" t="s">
        <v>264</v>
      </c>
      <c r="H398" s="89" t="s">
        <v>52</v>
      </c>
      <c r="I398" s="90" t="s">
        <v>251</v>
      </c>
      <c r="J398" s="90"/>
      <c r="K398" s="90" t="s">
        <v>64</v>
      </c>
      <c r="L398" s="90" t="s">
        <v>252</v>
      </c>
      <c r="M398" s="91"/>
      <c r="N398" s="312">
        <v>1</v>
      </c>
      <c r="O398" s="313">
        <f>N398/N$397</f>
        <v>0.5</v>
      </c>
      <c r="P398" s="104">
        <v>1</v>
      </c>
      <c r="Q398" s="92"/>
      <c r="R398" s="92"/>
      <c r="S398" s="92"/>
      <c r="T398" s="92"/>
      <c r="U398" s="92"/>
      <c r="V398" s="92"/>
      <c r="W398" s="92"/>
      <c r="X398" s="109">
        <f>P398*P$7+Q398*Q$7+R398*R$7+S398*S$7+T398*T$7+U398*U$7+V398*V$7+W398*W$7</f>
        <v>100</v>
      </c>
      <c r="Y398" s="83"/>
      <c r="Z398" s="110">
        <f>X398*$O398</f>
        <v>50</v>
      </c>
      <c r="AA398" s="111"/>
      <c r="AB398" s="92"/>
      <c r="AC398" s="92"/>
      <c r="AD398" s="92"/>
      <c r="AE398" s="92"/>
      <c r="AF398" s="92"/>
      <c r="AG398" s="92"/>
      <c r="AH398" s="92"/>
      <c r="AI398" s="109">
        <f>AB398*AB$7+AC398*AC$7+AD398*AD$7+AE398*AE$7+AF398*AF$7+AG398*AG$7+AH398*AH$7</f>
        <v>0</v>
      </c>
      <c r="AJ398" s="83"/>
      <c r="AK398" s="110">
        <f>AI398*$O398</f>
        <v>0</v>
      </c>
      <c r="AL398" s="111"/>
      <c r="AM398" s="92"/>
      <c r="AN398" s="92"/>
      <c r="AO398" s="92"/>
      <c r="AP398" s="92"/>
      <c r="AQ398" s="92"/>
      <c r="AR398" s="92"/>
      <c r="AS398" s="92"/>
      <c r="AT398" s="92">
        <v>1</v>
      </c>
      <c r="AU398" s="92"/>
      <c r="AV398" s="109">
        <f>AM398*AM$7+AN398*AN$7+AO398*AO$7+AP398*AP$7+AQ398*AQ$7+AR398*AR$7+AS398*AS$7+AT398*AT$7+AU398*AU$7</f>
        <v>2500</v>
      </c>
      <c r="AW398" s="75"/>
      <c r="AX398" s="110">
        <f>AV398*$O398</f>
        <v>1250</v>
      </c>
      <c r="AY398" s="111"/>
      <c r="AZ398" s="93"/>
      <c r="BA398" s="94" t="s">
        <v>62</v>
      </c>
      <c r="BB398" s="71"/>
      <c r="BC398" s="95"/>
      <c r="BD398" s="41">
        <v>3</v>
      </c>
      <c r="BE398" s="52">
        <v>33</v>
      </c>
      <c r="BF398" s="103">
        <v>3311</v>
      </c>
      <c r="BG398" s="280" t="s">
        <v>52</v>
      </c>
    </row>
    <row r="399" spans="1:59" s="63" customFormat="1" ht="12.75" x14ac:dyDescent="0.2">
      <c r="A399" s="196">
        <v>3</v>
      </c>
      <c r="B399" s="197" t="s">
        <v>108</v>
      </c>
      <c r="C399" s="208">
        <v>33</v>
      </c>
      <c r="D399" s="209" t="s">
        <v>238</v>
      </c>
      <c r="E399" s="212">
        <v>3311</v>
      </c>
      <c r="F399" s="213" t="s">
        <v>239</v>
      </c>
      <c r="G399" s="231" t="s">
        <v>264</v>
      </c>
      <c r="H399" s="89"/>
      <c r="I399" s="90" t="s">
        <v>253</v>
      </c>
      <c r="J399" s="90"/>
      <c r="K399" s="90" t="s">
        <v>254</v>
      </c>
      <c r="L399" s="90" t="s">
        <v>255</v>
      </c>
      <c r="M399" s="91"/>
      <c r="N399" s="312">
        <v>1</v>
      </c>
      <c r="O399" s="313">
        <f>N399/N$397</f>
        <v>0.5</v>
      </c>
      <c r="P399" s="104"/>
      <c r="Q399" s="92"/>
      <c r="R399" s="92"/>
      <c r="S399" s="92"/>
      <c r="T399" s="92"/>
      <c r="U399" s="92">
        <v>1</v>
      </c>
      <c r="V399" s="92"/>
      <c r="W399" s="92"/>
      <c r="X399" s="109">
        <f>P399*P$7+Q399*Q$7+R399*R$7+S399*S$7+T399*T$7+U399*U$7+V399*V$7+W399*W$7</f>
        <v>5000</v>
      </c>
      <c r="Y399" s="83"/>
      <c r="Z399" s="110">
        <f>X399*$O399</f>
        <v>2500</v>
      </c>
      <c r="AA399" s="111"/>
      <c r="AB399" s="92"/>
      <c r="AC399" s="92"/>
      <c r="AD399" s="92"/>
      <c r="AE399" s="92"/>
      <c r="AF399" s="92"/>
      <c r="AG399" s="92"/>
      <c r="AH399" s="92"/>
      <c r="AI399" s="109">
        <f>AB399*AB$7+AC399*AC$7+AD399*AD$7+AE399*AE$7+AF399*AF$7+AG399*AG$7+AH399*AH$7</f>
        <v>0</v>
      </c>
      <c r="AJ399" s="83"/>
      <c r="AK399" s="110">
        <f>AI399*$O399</f>
        <v>0</v>
      </c>
      <c r="AL399" s="111"/>
      <c r="AM399" s="92"/>
      <c r="AN399" s="92"/>
      <c r="AO399" s="92"/>
      <c r="AP399" s="92">
        <v>1</v>
      </c>
      <c r="AQ399" s="92"/>
      <c r="AR399" s="92"/>
      <c r="AS399" s="92"/>
      <c r="AT399" s="92"/>
      <c r="AU399" s="92"/>
      <c r="AV399" s="109">
        <f>AM399*AM$7+AN399*AN$7+AO399*AO$7+AP399*AP$7+AQ399*AQ$7+AR399*AR$7+AS399*AS$7+AT399*AT$7+AU399*AU$7</f>
        <v>100</v>
      </c>
      <c r="AW399" s="75"/>
      <c r="AX399" s="110">
        <f>AV399*$O399</f>
        <v>50</v>
      </c>
      <c r="AY399" s="111"/>
      <c r="AZ399" s="93"/>
      <c r="BA399" s="94" t="s">
        <v>62</v>
      </c>
      <c r="BB399" s="71"/>
      <c r="BC399" s="95"/>
      <c r="BD399" s="41">
        <v>3</v>
      </c>
      <c r="BE399" s="52">
        <v>33</v>
      </c>
      <c r="BF399" s="103">
        <v>3311</v>
      </c>
      <c r="BG399" s="280" t="s">
        <v>52</v>
      </c>
    </row>
    <row r="400" spans="1:59" s="63" customFormat="1" ht="12.75" x14ac:dyDescent="0.2">
      <c r="A400" s="196">
        <v>3</v>
      </c>
      <c r="B400" s="197" t="s">
        <v>108</v>
      </c>
      <c r="C400" s="208">
        <v>33</v>
      </c>
      <c r="D400" s="209" t="s">
        <v>238</v>
      </c>
      <c r="E400" s="212">
        <v>3311</v>
      </c>
      <c r="F400" s="213" t="s">
        <v>239</v>
      </c>
      <c r="G400" s="231" t="s">
        <v>264</v>
      </c>
      <c r="H400" s="65"/>
      <c r="I400" s="222"/>
      <c r="J400" s="66"/>
      <c r="K400" s="66"/>
      <c r="L400" s="66"/>
      <c r="M400" s="64"/>
      <c r="N400" s="304"/>
      <c r="O400" s="305"/>
      <c r="P400" s="127"/>
      <c r="Q400" s="67"/>
      <c r="R400" s="67"/>
      <c r="S400" s="67"/>
      <c r="T400" s="67"/>
      <c r="U400" s="67"/>
      <c r="V400" s="67"/>
      <c r="W400" s="67"/>
      <c r="X400" s="67"/>
      <c r="Y400" s="68"/>
      <c r="Z400" s="68"/>
      <c r="AA400" s="68"/>
      <c r="AB400" s="67"/>
      <c r="AC400" s="67"/>
      <c r="AD400" s="67"/>
      <c r="AE400" s="67"/>
      <c r="AF400" s="67"/>
      <c r="AG400" s="67"/>
      <c r="AH400" s="67"/>
      <c r="AI400" s="67"/>
      <c r="AJ400" s="68"/>
      <c r="AK400" s="68"/>
      <c r="AL400" s="68"/>
      <c r="AM400" s="67"/>
      <c r="AN400" s="67"/>
      <c r="AO400" s="67"/>
      <c r="AP400" s="67"/>
      <c r="AQ400" s="67"/>
      <c r="AR400" s="67"/>
      <c r="AS400" s="67"/>
      <c r="AT400" s="67"/>
      <c r="AU400" s="67"/>
      <c r="AV400" s="67"/>
      <c r="AW400" s="67"/>
      <c r="AX400" s="68"/>
      <c r="AY400" s="68"/>
      <c r="AZ400" s="69"/>
      <c r="BA400" s="70"/>
      <c r="BB400" s="71"/>
      <c r="BC400" s="95"/>
      <c r="BD400" s="41">
        <v>3</v>
      </c>
      <c r="BE400" s="52">
        <v>33</v>
      </c>
      <c r="BF400" s="103">
        <v>3311</v>
      </c>
      <c r="BG400" s="275"/>
    </row>
    <row r="401" spans="1:59" s="63" customFormat="1" ht="12.75" x14ac:dyDescent="0.2">
      <c r="A401" s="196">
        <v>3</v>
      </c>
      <c r="B401" s="197" t="s">
        <v>108</v>
      </c>
      <c r="C401" s="208">
        <v>33</v>
      </c>
      <c r="D401" s="209" t="s">
        <v>238</v>
      </c>
      <c r="E401" s="212">
        <v>3311</v>
      </c>
      <c r="F401" s="213" t="s">
        <v>239</v>
      </c>
      <c r="G401" s="232"/>
      <c r="H401" s="97"/>
      <c r="I401" s="224"/>
      <c r="J401" s="98"/>
      <c r="K401" s="98"/>
      <c r="L401" s="98"/>
      <c r="M401" s="96"/>
      <c r="N401" s="307"/>
      <c r="O401" s="246"/>
      <c r="P401" s="124"/>
      <c r="Q401" s="99"/>
      <c r="R401" s="99"/>
      <c r="S401" s="99"/>
      <c r="T401" s="99"/>
      <c r="U401" s="99"/>
      <c r="V401" s="99"/>
      <c r="W401" s="99"/>
      <c r="X401" s="99"/>
      <c r="Y401" s="100"/>
      <c r="Z401" s="100"/>
      <c r="AA401" s="100"/>
      <c r="AB401" s="99"/>
      <c r="AC401" s="99"/>
      <c r="AD401" s="99"/>
      <c r="AE401" s="99"/>
      <c r="AF401" s="99"/>
      <c r="AG401" s="99"/>
      <c r="AH401" s="99"/>
      <c r="AI401" s="99"/>
      <c r="AJ401" s="100"/>
      <c r="AK401" s="100"/>
      <c r="AL401" s="100"/>
      <c r="AM401" s="99"/>
      <c r="AN401" s="99"/>
      <c r="AO401" s="99"/>
      <c r="AP401" s="99"/>
      <c r="AQ401" s="99"/>
      <c r="AR401" s="99"/>
      <c r="AS401" s="99"/>
      <c r="AT401" s="99"/>
      <c r="AU401" s="99"/>
      <c r="AV401" s="99"/>
      <c r="AW401" s="99"/>
      <c r="AX401" s="100"/>
      <c r="AY401" s="100"/>
      <c r="AZ401" s="101"/>
      <c r="BA401" s="102"/>
      <c r="BB401" s="95"/>
      <c r="BC401" s="95"/>
      <c r="BD401" s="41">
        <v>3</v>
      </c>
      <c r="BE401" s="52">
        <v>33</v>
      </c>
      <c r="BF401" s="103">
        <v>3311</v>
      </c>
      <c r="BG401" s="277"/>
    </row>
    <row r="402" spans="1:59" s="63" customFormat="1" ht="12.75" x14ac:dyDescent="0.2">
      <c r="A402" s="196">
        <v>3</v>
      </c>
      <c r="B402" s="197" t="s">
        <v>108</v>
      </c>
      <c r="C402" s="208">
        <v>33</v>
      </c>
      <c r="D402" s="209" t="s">
        <v>238</v>
      </c>
      <c r="E402" s="212">
        <v>3311</v>
      </c>
      <c r="F402" s="213" t="s">
        <v>239</v>
      </c>
      <c r="G402" s="231"/>
      <c r="H402" s="65"/>
      <c r="I402" s="222"/>
      <c r="J402" s="66"/>
      <c r="K402" s="66"/>
      <c r="L402" s="66"/>
      <c r="M402" s="64"/>
      <c r="N402" s="304"/>
      <c r="O402" s="305"/>
      <c r="P402" s="127"/>
      <c r="Q402" s="67"/>
      <c r="R402" s="67"/>
      <c r="S402" s="67"/>
      <c r="T402" s="67"/>
      <c r="U402" s="67"/>
      <c r="V402" s="67"/>
      <c r="W402" s="67"/>
      <c r="X402" s="67"/>
      <c r="Y402" s="68"/>
      <c r="Z402" s="68"/>
      <c r="AA402" s="68"/>
      <c r="AB402" s="67"/>
      <c r="AC402" s="67"/>
      <c r="AD402" s="67"/>
      <c r="AE402" s="67"/>
      <c r="AF402" s="67"/>
      <c r="AG402" s="67"/>
      <c r="AH402" s="67"/>
      <c r="AI402" s="67"/>
      <c r="AJ402" s="68"/>
      <c r="AK402" s="68"/>
      <c r="AL402" s="68"/>
      <c r="AM402" s="67"/>
      <c r="AN402" s="67"/>
      <c r="AO402" s="67"/>
      <c r="AP402" s="67"/>
      <c r="AQ402" s="67"/>
      <c r="AR402" s="67"/>
      <c r="AS402" s="67"/>
      <c r="AT402" s="67"/>
      <c r="AU402" s="67"/>
      <c r="AV402" s="67"/>
      <c r="AW402" s="67"/>
      <c r="AX402" s="68"/>
      <c r="AY402" s="68"/>
      <c r="AZ402" s="69"/>
      <c r="BA402" s="70"/>
      <c r="BB402" s="71"/>
      <c r="BC402" s="95"/>
      <c r="BD402" s="41">
        <v>3</v>
      </c>
      <c r="BE402" s="52">
        <v>33</v>
      </c>
      <c r="BF402" s="103">
        <v>3311</v>
      </c>
      <c r="BG402" s="275"/>
    </row>
    <row r="403" spans="1:59" s="63" customFormat="1" ht="12.75" x14ac:dyDescent="0.2">
      <c r="A403" s="196">
        <v>3</v>
      </c>
      <c r="B403" s="197" t="s">
        <v>108</v>
      </c>
      <c r="C403" s="208">
        <v>33</v>
      </c>
      <c r="D403" s="209" t="s">
        <v>238</v>
      </c>
      <c r="E403" s="212">
        <v>3311</v>
      </c>
      <c r="F403" s="213" t="s">
        <v>239</v>
      </c>
      <c r="G403" s="231" t="s">
        <v>53</v>
      </c>
      <c r="H403" s="72" t="s">
        <v>1233</v>
      </c>
      <c r="I403" s="223" t="s">
        <v>1183</v>
      </c>
      <c r="J403" s="73"/>
      <c r="K403" s="73"/>
      <c r="L403" s="73"/>
      <c r="M403" s="74"/>
      <c r="N403" s="247"/>
      <c r="O403" s="306"/>
      <c r="P403" s="105"/>
      <c r="Q403" s="75"/>
      <c r="R403" s="75"/>
      <c r="S403" s="75"/>
      <c r="T403" s="75"/>
      <c r="U403" s="75"/>
      <c r="V403" s="75"/>
      <c r="W403" s="75"/>
      <c r="X403" s="75"/>
      <c r="Y403" s="76" t="s">
        <v>1241</v>
      </c>
      <c r="Z403" s="77" t="s">
        <v>1241</v>
      </c>
      <c r="AA403" s="78">
        <f>AA$126</f>
        <v>1000</v>
      </c>
      <c r="AB403" s="75"/>
      <c r="AC403" s="75"/>
      <c r="AD403" s="75"/>
      <c r="AE403" s="75"/>
      <c r="AF403" s="75"/>
      <c r="AG403" s="75"/>
      <c r="AH403" s="75"/>
      <c r="AI403" s="75"/>
      <c r="AJ403" s="76" t="s">
        <v>1241</v>
      </c>
      <c r="AK403" s="77" t="s">
        <v>1241</v>
      </c>
      <c r="AL403" s="78">
        <f>AL$126</f>
        <v>0</v>
      </c>
      <c r="AM403" s="75"/>
      <c r="AN403" s="75"/>
      <c r="AO403" s="75"/>
      <c r="AP403" s="75"/>
      <c r="AQ403" s="75"/>
      <c r="AR403" s="75"/>
      <c r="AS403" s="75"/>
      <c r="AT403" s="75"/>
      <c r="AU403" s="75"/>
      <c r="AV403" s="75"/>
      <c r="AW403" s="76" t="s">
        <v>1241</v>
      </c>
      <c r="AX403" s="77" t="s">
        <v>1241</v>
      </c>
      <c r="AY403" s="78">
        <f>AY$126</f>
        <v>1000</v>
      </c>
      <c r="AZ403" s="79"/>
      <c r="BA403" s="80" t="str">
        <f>I403</f>
        <v>&gt; see 3112, Reinforcement for in situ concrete</v>
      </c>
      <c r="BB403" s="71"/>
      <c r="BC403" s="95"/>
      <c r="BD403" s="41">
        <v>3</v>
      </c>
      <c r="BE403" s="52">
        <v>33</v>
      </c>
      <c r="BF403" s="103">
        <v>3311</v>
      </c>
      <c r="BG403" s="276" t="s">
        <v>47</v>
      </c>
    </row>
    <row r="404" spans="1:59" s="63" customFormat="1" ht="12.75" x14ac:dyDescent="0.2">
      <c r="A404" s="196">
        <v>3</v>
      </c>
      <c r="B404" s="197" t="s">
        <v>108</v>
      </c>
      <c r="C404" s="208">
        <v>33</v>
      </c>
      <c r="D404" s="209" t="s">
        <v>238</v>
      </c>
      <c r="E404" s="212">
        <v>3311</v>
      </c>
      <c r="F404" s="213" t="s">
        <v>239</v>
      </c>
      <c r="G404" s="231"/>
      <c r="H404" s="65"/>
      <c r="I404" s="222"/>
      <c r="J404" s="66"/>
      <c r="K404" s="66"/>
      <c r="L404" s="66"/>
      <c r="M404" s="64"/>
      <c r="N404" s="304"/>
      <c r="O404" s="305"/>
      <c r="P404" s="127"/>
      <c r="Q404" s="67"/>
      <c r="R404" s="67"/>
      <c r="S404" s="67"/>
      <c r="T404" s="67"/>
      <c r="U404" s="67"/>
      <c r="V404" s="67"/>
      <c r="W404" s="67"/>
      <c r="X404" s="67"/>
      <c r="Y404" s="68"/>
      <c r="Z404" s="68"/>
      <c r="AA404" s="68"/>
      <c r="AB404" s="67"/>
      <c r="AC404" s="67"/>
      <c r="AD404" s="67"/>
      <c r="AE404" s="67"/>
      <c r="AF404" s="67"/>
      <c r="AG404" s="67"/>
      <c r="AH404" s="67"/>
      <c r="AI404" s="67"/>
      <c r="AJ404" s="68"/>
      <c r="AK404" s="68"/>
      <c r="AL404" s="68"/>
      <c r="AM404" s="67"/>
      <c r="AN404" s="67"/>
      <c r="AO404" s="67"/>
      <c r="AP404" s="67"/>
      <c r="AQ404" s="67"/>
      <c r="AR404" s="67"/>
      <c r="AS404" s="67"/>
      <c r="AT404" s="67"/>
      <c r="AU404" s="67"/>
      <c r="AV404" s="67"/>
      <c r="AW404" s="67"/>
      <c r="AX404" s="68"/>
      <c r="AY404" s="68"/>
      <c r="AZ404" s="69"/>
      <c r="BA404" s="70"/>
      <c r="BB404" s="71"/>
      <c r="BC404" s="95"/>
      <c r="BD404" s="41">
        <v>3</v>
      </c>
      <c r="BE404" s="52">
        <v>33</v>
      </c>
      <c r="BF404" s="103">
        <v>3311</v>
      </c>
      <c r="BG404" s="275"/>
    </row>
    <row r="405" spans="1:59" s="63" customFormat="1" ht="12.75" x14ac:dyDescent="0.2">
      <c r="A405" s="196">
        <v>3</v>
      </c>
      <c r="B405" s="197" t="s">
        <v>108</v>
      </c>
      <c r="C405" s="208">
        <v>33</v>
      </c>
      <c r="D405" s="209" t="s">
        <v>238</v>
      </c>
      <c r="E405" s="212">
        <v>3311</v>
      </c>
      <c r="F405" s="213" t="s">
        <v>239</v>
      </c>
      <c r="G405" s="232"/>
      <c r="H405" s="97"/>
      <c r="I405" s="224"/>
      <c r="J405" s="98"/>
      <c r="K405" s="98"/>
      <c r="L405" s="98"/>
      <c r="M405" s="96"/>
      <c r="N405" s="307"/>
      <c r="O405" s="246"/>
      <c r="P405" s="124"/>
      <c r="Q405" s="99"/>
      <c r="R405" s="99"/>
      <c r="S405" s="99"/>
      <c r="T405" s="99"/>
      <c r="U405" s="99"/>
      <c r="V405" s="99"/>
      <c r="W405" s="99"/>
      <c r="X405" s="99"/>
      <c r="Y405" s="100"/>
      <c r="Z405" s="100"/>
      <c r="AA405" s="100"/>
      <c r="AB405" s="99"/>
      <c r="AC405" s="99"/>
      <c r="AD405" s="99"/>
      <c r="AE405" s="99"/>
      <c r="AF405" s="99"/>
      <c r="AG405" s="99"/>
      <c r="AH405" s="99"/>
      <c r="AI405" s="99"/>
      <c r="AJ405" s="100"/>
      <c r="AK405" s="100"/>
      <c r="AL405" s="100"/>
      <c r="AM405" s="99"/>
      <c r="AN405" s="99"/>
      <c r="AO405" s="99"/>
      <c r="AP405" s="99"/>
      <c r="AQ405" s="99"/>
      <c r="AR405" s="99"/>
      <c r="AS405" s="99"/>
      <c r="AT405" s="99"/>
      <c r="AU405" s="99"/>
      <c r="AV405" s="99"/>
      <c r="AW405" s="99"/>
      <c r="AX405" s="100"/>
      <c r="AY405" s="100"/>
      <c r="AZ405" s="101"/>
      <c r="BA405" s="102"/>
      <c r="BB405" s="95"/>
      <c r="BC405" s="95"/>
      <c r="BD405" s="41">
        <v>3</v>
      </c>
      <c r="BE405" s="52">
        <v>33</v>
      </c>
      <c r="BF405" s="103">
        <v>3311</v>
      </c>
      <c r="BG405" s="277"/>
    </row>
    <row r="406" spans="1:59" s="63" customFormat="1" ht="12.75" x14ac:dyDescent="0.2">
      <c r="A406" s="196">
        <v>3</v>
      </c>
      <c r="B406" s="197" t="s">
        <v>108</v>
      </c>
      <c r="C406" s="208">
        <v>33</v>
      </c>
      <c r="D406" s="209" t="s">
        <v>238</v>
      </c>
      <c r="E406" s="210">
        <v>3321</v>
      </c>
      <c r="F406" s="211" t="s">
        <v>256</v>
      </c>
      <c r="G406" s="230"/>
      <c r="H406" s="56"/>
      <c r="I406" s="221"/>
      <c r="J406" s="57"/>
      <c r="K406" s="57"/>
      <c r="L406" s="57"/>
      <c r="M406" s="55"/>
      <c r="N406" s="303"/>
      <c r="O406" s="245"/>
      <c r="P406" s="122"/>
      <c r="Q406" s="122"/>
      <c r="R406" s="122"/>
      <c r="S406" s="122"/>
      <c r="T406" s="122"/>
      <c r="U406" s="122"/>
      <c r="V406" s="122"/>
      <c r="W406" s="122"/>
      <c r="X406" s="122"/>
      <c r="Y406" s="59"/>
      <c r="Z406" s="123"/>
      <c r="AA406" s="123"/>
      <c r="AB406" s="122"/>
      <c r="AC406" s="122"/>
      <c r="AD406" s="122"/>
      <c r="AE406" s="122"/>
      <c r="AF406" s="122"/>
      <c r="AG406" s="122"/>
      <c r="AH406" s="122"/>
      <c r="AI406" s="122"/>
      <c r="AJ406" s="59"/>
      <c r="AK406" s="123"/>
      <c r="AL406" s="123"/>
      <c r="AM406" s="122"/>
      <c r="AN406" s="122"/>
      <c r="AO406" s="122"/>
      <c r="AP406" s="122"/>
      <c r="AQ406" s="122"/>
      <c r="AR406" s="122"/>
      <c r="AS406" s="122"/>
      <c r="AT406" s="122"/>
      <c r="AU406" s="122"/>
      <c r="AV406" s="122"/>
      <c r="AW406" s="58"/>
      <c r="AX406" s="123"/>
      <c r="AY406" s="59"/>
      <c r="AZ406" s="60"/>
      <c r="BA406" s="61"/>
      <c r="BB406" s="54"/>
      <c r="BC406" s="54"/>
      <c r="BD406" s="41">
        <v>3</v>
      </c>
      <c r="BE406" s="52">
        <v>33</v>
      </c>
      <c r="BF406" s="62">
        <v>3321</v>
      </c>
      <c r="BG406" s="274"/>
    </row>
    <row r="407" spans="1:59" s="63" customFormat="1" ht="12.75" x14ac:dyDescent="0.2">
      <c r="A407" s="196">
        <v>3</v>
      </c>
      <c r="B407" s="197" t="s">
        <v>108</v>
      </c>
      <c r="C407" s="208">
        <v>33</v>
      </c>
      <c r="D407" s="209" t="s">
        <v>238</v>
      </c>
      <c r="E407" s="210">
        <v>3321</v>
      </c>
      <c r="F407" s="211" t="s">
        <v>256</v>
      </c>
      <c r="G407" s="230"/>
      <c r="H407" s="56"/>
      <c r="I407" s="221"/>
      <c r="J407" s="57"/>
      <c r="K407" s="57"/>
      <c r="L407" s="57"/>
      <c r="M407" s="55"/>
      <c r="N407" s="303"/>
      <c r="O407" s="245"/>
      <c r="P407" s="122"/>
      <c r="Q407" s="58"/>
      <c r="R407" s="58"/>
      <c r="S407" s="58"/>
      <c r="T407" s="58"/>
      <c r="U407" s="58"/>
      <c r="V407" s="58"/>
      <c r="W407" s="58"/>
      <c r="X407" s="58"/>
      <c r="Y407" s="59"/>
      <c r="Z407" s="59"/>
      <c r="AA407" s="59"/>
      <c r="AB407" s="58"/>
      <c r="AC407" s="58"/>
      <c r="AD407" s="58"/>
      <c r="AE407" s="58"/>
      <c r="AF407" s="58"/>
      <c r="AG407" s="58"/>
      <c r="AH407" s="58"/>
      <c r="AI407" s="58"/>
      <c r="AJ407" s="59"/>
      <c r="AK407" s="59"/>
      <c r="AL407" s="59"/>
      <c r="AM407" s="58"/>
      <c r="AN407" s="58"/>
      <c r="AO407" s="58"/>
      <c r="AP407" s="58"/>
      <c r="AQ407" s="58"/>
      <c r="AR407" s="58"/>
      <c r="AS407" s="58"/>
      <c r="AT407" s="58"/>
      <c r="AU407" s="58"/>
      <c r="AV407" s="58"/>
      <c r="AW407" s="58"/>
      <c r="AX407" s="59"/>
      <c r="AY407" s="59"/>
      <c r="AZ407" s="60"/>
      <c r="BA407" s="61"/>
      <c r="BB407" s="54"/>
      <c r="BC407" s="54"/>
      <c r="BD407" s="41">
        <v>3</v>
      </c>
      <c r="BE407" s="52">
        <v>33</v>
      </c>
      <c r="BF407" s="62">
        <v>3321</v>
      </c>
      <c r="BG407" s="274"/>
    </row>
    <row r="408" spans="1:59" s="63" customFormat="1" ht="12.75" x14ac:dyDescent="0.2">
      <c r="A408" s="196">
        <v>3</v>
      </c>
      <c r="B408" s="197" t="s">
        <v>108</v>
      </c>
      <c r="C408" s="208">
        <v>33</v>
      </c>
      <c r="D408" s="209" t="s">
        <v>238</v>
      </c>
      <c r="E408" s="210">
        <v>3321</v>
      </c>
      <c r="F408" s="211" t="s">
        <v>256</v>
      </c>
      <c r="G408" s="231" t="s">
        <v>102</v>
      </c>
      <c r="H408" s="65"/>
      <c r="I408" s="222"/>
      <c r="J408" s="66"/>
      <c r="K408" s="66"/>
      <c r="L408" s="66"/>
      <c r="M408" s="64"/>
      <c r="N408" s="308"/>
      <c r="O408" s="309"/>
      <c r="P408" s="127"/>
      <c r="Q408" s="67"/>
      <c r="R408" s="67"/>
      <c r="S408" s="67"/>
      <c r="T408" s="67"/>
      <c r="U408" s="67"/>
      <c r="V408" s="67"/>
      <c r="W408" s="67"/>
      <c r="X408" s="67"/>
      <c r="Y408" s="68"/>
      <c r="Z408" s="68"/>
      <c r="AA408" s="68"/>
      <c r="AB408" s="67"/>
      <c r="AC408" s="67"/>
      <c r="AD408" s="67"/>
      <c r="AE408" s="67"/>
      <c r="AF408" s="67"/>
      <c r="AG408" s="67"/>
      <c r="AH408" s="67"/>
      <c r="AI408" s="67"/>
      <c r="AJ408" s="68"/>
      <c r="AK408" s="68"/>
      <c r="AL408" s="68"/>
      <c r="AM408" s="67"/>
      <c r="AN408" s="67"/>
      <c r="AO408" s="67"/>
      <c r="AP408" s="67"/>
      <c r="AQ408" s="67"/>
      <c r="AR408" s="67"/>
      <c r="AS408" s="67"/>
      <c r="AT408" s="67"/>
      <c r="AU408" s="67"/>
      <c r="AV408" s="67"/>
      <c r="AW408" s="67"/>
      <c r="AX408" s="68"/>
      <c r="AY408" s="68"/>
      <c r="AZ408" s="69"/>
      <c r="BA408" s="70"/>
      <c r="BB408" s="71"/>
      <c r="BC408" s="54"/>
      <c r="BD408" s="41">
        <v>3</v>
      </c>
      <c r="BE408" s="52">
        <v>33</v>
      </c>
      <c r="BF408" s="62">
        <v>3321</v>
      </c>
      <c r="BG408" s="275"/>
    </row>
    <row r="409" spans="1:59" s="63" customFormat="1" ht="12.75" x14ac:dyDescent="0.2">
      <c r="A409" s="196">
        <v>3</v>
      </c>
      <c r="B409" s="197" t="s">
        <v>108</v>
      </c>
      <c r="C409" s="208">
        <v>33</v>
      </c>
      <c r="D409" s="209" t="s">
        <v>238</v>
      </c>
      <c r="E409" s="210">
        <v>3321</v>
      </c>
      <c r="F409" s="211" t="s">
        <v>256</v>
      </c>
      <c r="G409" s="231" t="s">
        <v>102</v>
      </c>
      <c r="H409" s="72" t="s">
        <v>47</v>
      </c>
      <c r="I409" s="223"/>
      <c r="J409" s="73"/>
      <c r="K409" s="73"/>
      <c r="L409" s="73"/>
      <c r="M409" s="74"/>
      <c r="N409" s="247"/>
      <c r="O409" s="306"/>
      <c r="P409" s="105"/>
      <c r="Q409" s="75"/>
      <c r="R409" s="75"/>
      <c r="S409" s="75"/>
      <c r="T409" s="75"/>
      <c r="U409" s="75"/>
      <c r="V409" s="75"/>
      <c r="W409" s="75"/>
      <c r="X409" s="75"/>
      <c r="Y409" s="76" t="str">
        <f>IF(ISNUMBER(VLOOKUP(Y411,P$7:W$7,MATCH(Y411,P$7:W$7))),VLOOKUP(Y411,P$7:W$7,MATCH(Y411,P$7:W$7)),IF(N413=0,"No Data",IF(Y411&gt;0,"&lt;100",0)))</f>
        <v>&lt;100</v>
      </c>
      <c r="Z409" s="77" t="str">
        <f>IF(ISNUMBER(VLOOKUP(Z413,P$7:W$7,MATCH(Z413,P$7:W$7))),VLOOKUP(Z413,P$7:W$7,MATCH(Z413,P$7:W$7)),IF(N413=0,"No Data",IF(Z413&gt;0,"&lt;100",0)))</f>
        <v>&lt;100</v>
      </c>
      <c r="AA409" s="106">
        <f>IF(ISNUMBER(Z409),Z409,0)</f>
        <v>0</v>
      </c>
      <c r="AB409" s="75"/>
      <c r="AC409" s="75"/>
      <c r="AD409" s="75"/>
      <c r="AE409" s="75"/>
      <c r="AF409" s="75"/>
      <c r="AG409" s="75"/>
      <c r="AH409" s="75"/>
      <c r="AI409" s="75"/>
      <c r="AJ409" s="76">
        <f>IF(ISNUMBER(VLOOKUP(AJ411,AB$7:AH$7,MATCH(AJ411,AB$7:AH$7))),VLOOKUP(AJ411,AB$7:AH$7,MATCH(AJ411,AB$7:AH$7)),IF(N413=0,"No Data",IF(AJ411&gt;0,"&lt;50",0)))</f>
        <v>0</v>
      </c>
      <c r="AK409" s="77">
        <f>IF(ISNUMBER(VLOOKUP(AK413,AB$7:AH$7,MATCH(AK413,AB$7:AH$7))),VLOOKUP(AK413,AB$7:AH$7,MATCH(AK413,AB$7:AH$7)),IF(N413=0,"No Data",IF(AK413&gt;0,"&lt;50",0)))</f>
        <v>0</v>
      </c>
      <c r="AL409" s="106">
        <f>IF(ISNUMBER(AK409),AK409,0)</f>
        <v>0</v>
      </c>
      <c r="AM409" s="75"/>
      <c r="AN409" s="75"/>
      <c r="AO409" s="75"/>
      <c r="AP409" s="75"/>
      <c r="AQ409" s="75"/>
      <c r="AR409" s="75"/>
      <c r="AS409" s="75"/>
      <c r="AT409" s="75"/>
      <c r="AU409" s="75"/>
      <c r="AV409" s="75"/>
      <c r="AW409" s="76">
        <f>IF(ISNUMBER(VLOOKUP(AW411,AM$7:AU$7,MATCH(AW411,AM$7:AU$7))),VLOOKUP(AW411,AM$7:AU$7,MATCH(AW411,AM$7:AU$7)),IF(N413=0,"No Data",IF(AW411&gt;0,"&lt;10",0)))</f>
        <v>500</v>
      </c>
      <c r="AX409" s="77">
        <f>IF(ISNUMBER(VLOOKUP(AX413,AM$7:AU$7,MATCH(AX413,AM$7:AU$7))),VLOOKUP(AX413,AM$7:AU$7,MATCH(AX413,AM$7:AU$7)),IF(N413=0,"No Data",IF(AX413&gt;0,"&lt;10",0)))</f>
        <v>500</v>
      </c>
      <c r="AY409" s="106">
        <f>IF(ISNUMBER(AX409),AX409,0)</f>
        <v>500</v>
      </c>
      <c r="AZ409" s="79"/>
      <c r="BA409" s="80"/>
      <c r="BB409" s="71"/>
      <c r="BC409" s="54"/>
      <c r="BD409" s="41">
        <v>3</v>
      </c>
      <c r="BE409" s="52">
        <v>33</v>
      </c>
      <c r="BF409" s="62">
        <v>3321</v>
      </c>
      <c r="BG409" s="276" t="s">
        <v>47</v>
      </c>
    </row>
    <row r="410" spans="1:59" s="63" customFormat="1" ht="12.75" x14ac:dyDescent="0.2">
      <c r="A410" s="196">
        <v>3</v>
      </c>
      <c r="B410" s="197" t="s">
        <v>108</v>
      </c>
      <c r="C410" s="208">
        <v>33</v>
      </c>
      <c r="D410" s="209" t="s">
        <v>238</v>
      </c>
      <c r="E410" s="210">
        <v>3321</v>
      </c>
      <c r="F410" s="211" t="s">
        <v>256</v>
      </c>
      <c r="G410" s="231" t="s">
        <v>102</v>
      </c>
      <c r="H410" s="81" t="s">
        <v>48</v>
      </c>
      <c r="I410" s="223"/>
      <c r="J410" s="73"/>
      <c r="K410" s="73"/>
      <c r="L410" s="73"/>
      <c r="M410" s="74"/>
      <c r="N410" s="247"/>
      <c r="O410" s="306"/>
      <c r="P410" s="105"/>
      <c r="Q410" s="75"/>
      <c r="R410" s="75"/>
      <c r="S410" s="75"/>
      <c r="T410" s="75"/>
      <c r="U410" s="75"/>
      <c r="V410" s="75"/>
      <c r="W410" s="75"/>
      <c r="X410" s="75"/>
      <c r="Y410" s="82">
        <f>MIN(X414:X416)</f>
        <v>0</v>
      </c>
      <c r="Z410" s="83"/>
      <c r="AA410" s="83"/>
      <c r="AB410" s="75"/>
      <c r="AC410" s="75"/>
      <c r="AD410" s="75"/>
      <c r="AE410" s="75"/>
      <c r="AF410" s="75"/>
      <c r="AG410" s="75"/>
      <c r="AH410" s="75"/>
      <c r="AI410" s="75"/>
      <c r="AJ410" s="82">
        <f>MIN(AI414:AI416)</f>
        <v>0</v>
      </c>
      <c r="AK410" s="83"/>
      <c r="AL410" s="83"/>
      <c r="AM410" s="75"/>
      <c r="AN410" s="75"/>
      <c r="AO410" s="75"/>
      <c r="AP410" s="75"/>
      <c r="AQ410" s="75"/>
      <c r="AR410" s="75"/>
      <c r="AS410" s="75"/>
      <c r="AT410" s="75"/>
      <c r="AU410" s="75"/>
      <c r="AV410" s="75"/>
      <c r="AW410" s="82">
        <f>MIN(AV414:AV416)</f>
        <v>25</v>
      </c>
      <c r="AX410" s="83"/>
      <c r="AY410" s="83"/>
      <c r="AZ410" s="79"/>
      <c r="BA410" s="80"/>
      <c r="BB410" s="71"/>
      <c r="BC410" s="54"/>
      <c r="BD410" s="41">
        <v>3</v>
      </c>
      <c r="BE410" s="52">
        <v>33</v>
      </c>
      <c r="BF410" s="62">
        <v>3321</v>
      </c>
      <c r="BG410" s="278" t="s">
        <v>48</v>
      </c>
    </row>
    <row r="411" spans="1:59" s="63" customFormat="1" ht="12.75" x14ac:dyDescent="0.2">
      <c r="A411" s="196">
        <v>3</v>
      </c>
      <c r="B411" s="197" t="s">
        <v>108</v>
      </c>
      <c r="C411" s="208">
        <v>33</v>
      </c>
      <c r="D411" s="209" t="s">
        <v>238</v>
      </c>
      <c r="E411" s="210">
        <v>3321</v>
      </c>
      <c r="F411" s="211" t="s">
        <v>256</v>
      </c>
      <c r="G411" s="231" t="s">
        <v>102</v>
      </c>
      <c r="H411" s="81" t="s">
        <v>49</v>
      </c>
      <c r="I411" s="223"/>
      <c r="J411" s="73"/>
      <c r="K411" s="73"/>
      <c r="L411" s="73"/>
      <c r="M411" s="74"/>
      <c r="N411" s="247"/>
      <c r="O411" s="306"/>
      <c r="P411" s="105"/>
      <c r="Q411" s="75"/>
      <c r="R411" s="75"/>
      <c r="S411" s="75"/>
      <c r="T411" s="75"/>
      <c r="U411" s="75"/>
      <c r="V411" s="75"/>
      <c r="W411" s="75"/>
      <c r="X411" s="75"/>
      <c r="Y411" s="84">
        <f>IF(ISNUMBER(AVERAGE(X414:X416)),AVERAGE(X414:X416),0)</f>
        <v>66.666666666666671</v>
      </c>
      <c r="Z411" s="83"/>
      <c r="AA411" s="83"/>
      <c r="AB411" s="75"/>
      <c r="AC411" s="75"/>
      <c r="AD411" s="75"/>
      <c r="AE411" s="75"/>
      <c r="AF411" s="75"/>
      <c r="AG411" s="75"/>
      <c r="AH411" s="75"/>
      <c r="AI411" s="75"/>
      <c r="AJ411" s="84">
        <f>IF(ISNUMBER(AVERAGE(AI414:AI416)),AVERAGE(AI414:AI416),0)</f>
        <v>0</v>
      </c>
      <c r="AK411" s="83"/>
      <c r="AL411" s="83"/>
      <c r="AM411" s="75"/>
      <c r="AN411" s="75"/>
      <c r="AO411" s="75"/>
      <c r="AP411" s="75"/>
      <c r="AQ411" s="75"/>
      <c r="AR411" s="75"/>
      <c r="AS411" s="75"/>
      <c r="AT411" s="75"/>
      <c r="AU411" s="75"/>
      <c r="AV411" s="75"/>
      <c r="AW411" s="84">
        <f>IF(ISNUMBER(AVERAGE(AV414:AV416)),AVERAGE(AV414:AV416),0)</f>
        <v>508.33333333333331</v>
      </c>
      <c r="AX411" s="83"/>
      <c r="AY411" s="83"/>
      <c r="AZ411" s="79"/>
      <c r="BA411" s="80"/>
      <c r="BB411" s="71"/>
      <c r="BC411" s="54"/>
      <c r="BD411" s="41">
        <v>3</v>
      </c>
      <c r="BE411" s="52">
        <v>33</v>
      </c>
      <c r="BF411" s="62">
        <v>3321</v>
      </c>
      <c r="BG411" s="278" t="s">
        <v>49</v>
      </c>
    </row>
    <row r="412" spans="1:59" s="63" customFormat="1" ht="12.75" x14ac:dyDescent="0.2">
      <c r="A412" s="196">
        <v>3</v>
      </c>
      <c r="B412" s="197" t="s">
        <v>108</v>
      </c>
      <c r="C412" s="208">
        <v>33</v>
      </c>
      <c r="D412" s="209" t="s">
        <v>238</v>
      </c>
      <c r="E412" s="210">
        <v>3321</v>
      </c>
      <c r="F412" s="211" t="s">
        <v>256</v>
      </c>
      <c r="G412" s="231" t="s">
        <v>102</v>
      </c>
      <c r="H412" s="81" t="s">
        <v>50</v>
      </c>
      <c r="I412" s="223"/>
      <c r="J412" s="73"/>
      <c r="K412" s="73"/>
      <c r="L412" s="73"/>
      <c r="M412" s="74"/>
      <c r="N412" s="247"/>
      <c r="O412" s="306"/>
      <c r="P412" s="105"/>
      <c r="Q412" s="75"/>
      <c r="R412" s="75"/>
      <c r="S412" s="75"/>
      <c r="T412" s="75"/>
      <c r="U412" s="75"/>
      <c r="V412" s="75"/>
      <c r="W412" s="75"/>
      <c r="X412" s="75"/>
      <c r="Y412" s="84">
        <f>MAX(X414:X416)</f>
        <v>100</v>
      </c>
      <c r="Z412" s="83"/>
      <c r="AA412" s="83"/>
      <c r="AB412" s="75"/>
      <c r="AC412" s="75"/>
      <c r="AD412" s="75"/>
      <c r="AE412" s="75"/>
      <c r="AF412" s="75"/>
      <c r="AG412" s="75"/>
      <c r="AH412" s="75"/>
      <c r="AI412" s="75"/>
      <c r="AJ412" s="84">
        <f>MAX(AI414:AI416)</f>
        <v>0</v>
      </c>
      <c r="AK412" s="83"/>
      <c r="AL412" s="83"/>
      <c r="AM412" s="75"/>
      <c r="AN412" s="75"/>
      <c r="AO412" s="75"/>
      <c r="AP412" s="75"/>
      <c r="AQ412" s="75"/>
      <c r="AR412" s="75"/>
      <c r="AS412" s="75"/>
      <c r="AT412" s="75"/>
      <c r="AU412" s="75"/>
      <c r="AV412" s="75"/>
      <c r="AW412" s="84">
        <f>MAX(AV414:AV416)</f>
        <v>1000</v>
      </c>
      <c r="AX412" s="83"/>
      <c r="AY412" s="83"/>
      <c r="AZ412" s="79"/>
      <c r="BA412" s="80"/>
      <c r="BB412" s="71"/>
      <c r="BC412" s="54"/>
      <c r="BD412" s="41">
        <v>3</v>
      </c>
      <c r="BE412" s="52">
        <v>33</v>
      </c>
      <c r="BF412" s="62">
        <v>3321</v>
      </c>
      <c r="BG412" s="278" t="s">
        <v>50</v>
      </c>
    </row>
    <row r="413" spans="1:59" s="63" customFormat="1" ht="12.75" x14ac:dyDescent="0.2">
      <c r="A413" s="196">
        <v>3</v>
      </c>
      <c r="B413" s="197" t="s">
        <v>108</v>
      </c>
      <c r="C413" s="208">
        <v>33</v>
      </c>
      <c r="D413" s="209" t="s">
        <v>238</v>
      </c>
      <c r="E413" s="210">
        <v>3321</v>
      </c>
      <c r="F413" s="211" t="s">
        <v>256</v>
      </c>
      <c r="G413" s="231" t="s">
        <v>102</v>
      </c>
      <c r="H413" s="85" t="s">
        <v>51</v>
      </c>
      <c r="I413" s="223"/>
      <c r="J413" s="73"/>
      <c r="K413" s="73"/>
      <c r="L413" s="73"/>
      <c r="M413" s="74"/>
      <c r="N413" s="317">
        <f>SUM(N414:N416)</f>
        <v>3</v>
      </c>
      <c r="O413" s="293">
        <f>SUM(O414:O416)</f>
        <v>1</v>
      </c>
      <c r="P413" s="292"/>
      <c r="Q413" s="87"/>
      <c r="R413" s="87"/>
      <c r="S413" s="87"/>
      <c r="T413" s="87"/>
      <c r="U413" s="87"/>
      <c r="V413" s="87"/>
      <c r="W413" s="87"/>
      <c r="X413" s="87"/>
      <c r="Y413" s="112"/>
      <c r="Z413" s="121">
        <f>SUM(Z414:Z416)</f>
        <v>66.666666666666657</v>
      </c>
      <c r="AA413" s="88"/>
      <c r="AB413" s="87"/>
      <c r="AC413" s="87"/>
      <c r="AD413" s="87"/>
      <c r="AE413" s="87"/>
      <c r="AF413" s="87"/>
      <c r="AG413" s="87"/>
      <c r="AH413" s="87"/>
      <c r="AI413" s="87"/>
      <c r="AJ413" s="112"/>
      <c r="AK413" s="121">
        <f>SUM(AK414:AK416)</f>
        <v>0</v>
      </c>
      <c r="AL413" s="88"/>
      <c r="AM413" s="87"/>
      <c r="AN413" s="87"/>
      <c r="AO413" s="87"/>
      <c r="AP413" s="87"/>
      <c r="AQ413" s="87"/>
      <c r="AR413" s="87"/>
      <c r="AS413" s="87"/>
      <c r="AT413" s="87"/>
      <c r="AU413" s="87"/>
      <c r="AV413" s="87"/>
      <c r="AW413" s="112"/>
      <c r="AX413" s="121">
        <f>SUM(AX414:AX416)</f>
        <v>508.33333333333331</v>
      </c>
      <c r="AY413" s="88"/>
      <c r="AZ413" s="79"/>
      <c r="BA413" s="80"/>
      <c r="BB413" s="71"/>
      <c r="BC413" s="54"/>
      <c r="BD413" s="41">
        <v>3</v>
      </c>
      <c r="BE413" s="52">
        <v>33</v>
      </c>
      <c r="BF413" s="62">
        <v>3321</v>
      </c>
      <c r="BG413" s="279" t="s">
        <v>51</v>
      </c>
    </row>
    <row r="414" spans="1:59" s="63" customFormat="1" ht="24" x14ac:dyDescent="0.2">
      <c r="A414" s="196">
        <v>3</v>
      </c>
      <c r="B414" s="197" t="s">
        <v>108</v>
      </c>
      <c r="C414" s="208">
        <v>33</v>
      </c>
      <c r="D414" s="209" t="s">
        <v>238</v>
      </c>
      <c r="E414" s="210">
        <v>3321</v>
      </c>
      <c r="F414" s="211" t="s">
        <v>256</v>
      </c>
      <c r="G414" s="231" t="s">
        <v>102</v>
      </c>
      <c r="H414" s="89" t="s">
        <v>52</v>
      </c>
      <c r="I414" s="90" t="s">
        <v>106</v>
      </c>
      <c r="J414" s="90" t="s">
        <v>257</v>
      </c>
      <c r="K414" s="90" t="s">
        <v>64</v>
      </c>
      <c r="L414" s="90" t="s">
        <v>258</v>
      </c>
      <c r="M414" s="91"/>
      <c r="N414" s="312">
        <v>1</v>
      </c>
      <c r="O414" s="313">
        <f>N414/N$413</f>
        <v>0.33333333333333331</v>
      </c>
      <c r="P414" s="104">
        <v>1</v>
      </c>
      <c r="Q414" s="92"/>
      <c r="R414" s="92"/>
      <c r="S414" s="92"/>
      <c r="T414" s="92"/>
      <c r="U414" s="92"/>
      <c r="V414" s="92"/>
      <c r="W414" s="92"/>
      <c r="X414" s="109">
        <f>P414*P$7+Q414*Q$7+R414*R$7+S414*S$7+T414*T$7+U414*U$7+V414*V$7+W414*W$7</f>
        <v>100</v>
      </c>
      <c r="Y414" s="83"/>
      <c r="Z414" s="110">
        <f>X414*$O414</f>
        <v>33.333333333333329</v>
      </c>
      <c r="AA414" s="111"/>
      <c r="AB414" s="92"/>
      <c r="AC414" s="92"/>
      <c r="AD414" s="92"/>
      <c r="AE414" s="92"/>
      <c r="AF414" s="92"/>
      <c r="AG414" s="92"/>
      <c r="AH414" s="92"/>
      <c r="AI414" s="109">
        <f>AB414*AB$7+AC414*AC$7+AD414*AD$7+AE414*AE$7+AF414*AF$7+AG414*AG$7+AH414*AH$7</f>
        <v>0</v>
      </c>
      <c r="AJ414" s="83"/>
      <c r="AK414" s="110">
        <f>AI414*$O414</f>
        <v>0</v>
      </c>
      <c r="AL414" s="111"/>
      <c r="AM414" s="92"/>
      <c r="AN414" s="92"/>
      <c r="AO414" s="92"/>
      <c r="AP414" s="92"/>
      <c r="AQ414" s="92"/>
      <c r="AR414" s="92">
        <v>1</v>
      </c>
      <c r="AS414" s="92"/>
      <c r="AT414" s="92"/>
      <c r="AU414" s="92"/>
      <c r="AV414" s="109">
        <f>AM414*AM$7+AN414*AN$7+AO414*AO$7+AP414*AP$7+AQ414*AQ$7+AR414*AR$7+AS414*AS$7+AT414*AT$7+AU414*AU$7</f>
        <v>500</v>
      </c>
      <c r="AW414" s="75"/>
      <c r="AX414" s="110">
        <f>AV414*$O414</f>
        <v>166.66666666666666</v>
      </c>
      <c r="AY414" s="111"/>
      <c r="AZ414" s="93"/>
      <c r="BA414" s="94" t="s">
        <v>131</v>
      </c>
      <c r="BB414" s="71"/>
      <c r="BC414" s="54"/>
      <c r="BD414" s="41">
        <v>3</v>
      </c>
      <c r="BE414" s="52">
        <v>33</v>
      </c>
      <c r="BF414" s="62">
        <v>3321</v>
      </c>
      <c r="BG414" s="280" t="s">
        <v>52</v>
      </c>
    </row>
    <row r="415" spans="1:59" s="63" customFormat="1" ht="24" x14ac:dyDescent="0.2">
      <c r="A415" s="196"/>
      <c r="B415" s="197"/>
      <c r="C415" s="208"/>
      <c r="D415" s="209"/>
      <c r="E415" s="210"/>
      <c r="F415" s="211"/>
      <c r="G415" s="231"/>
      <c r="H415" s="89"/>
      <c r="I415" s="90" t="s">
        <v>103</v>
      </c>
      <c r="J415" s="90"/>
      <c r="K415" s="90" t="s">
        <v>64</v>
      </c>
      <c r="L415" s="90" t="s">
        <v>104</v>
      </c>
      <c r="M415" s="91"/>
      <c r="N415" s="312">
        <v>1</v>
      </c>
      <c r="O415" s="313">
        <f>N415/N$413</f>
        <v>0.33333333333333331</v>
      </c>
      <c r="P415" s="104"/>
      <c r="Q415" s="92"/>
      <c r="R415" s="92"/>
      <c r="S415" s="92"/>
      <c r="T415" s="92"/>
      <c r="U415" s="92"/>
      <c r="V415" s="92"/>
      <c r="W415" s="92"/>
      <c r="X415" s="109">
        <f>P415*P$7+Q415*Q$7+R415*R$7+S415*S$7+T415*T$7+U415*U$7+V415*V$7+W415*W$7</f>
        <v>0</v>
      </c>
      <c r="Y415" s="83"/>
      <c r="Z415" s="110">
        <f>X415*$O415</f>
        <v>0</v>
      </c>
      <c r="AA415" s="111"/>
      <c r="AB415" s="92"/>
      <c r="AC415" s="92"/>
      <c r="AD415" s="92"/>
      <c r="AE415" s="92"/>
      <c r="AF415" s="92"/>
      <c r="AG415" s="92"/>
      <c r="AH415" s="92"/>
      <c r="AI415" s="109">
        <f>AB415*AB$7+AC415*AC$7+AD415*AD$7+AE415*AE$7+AF415*AF$7+AG415*AG$7+AH415*AH$7</f>
        <v>0</v>
      </c>
      <c r="AJ415" s="83"/>
      <c r="AK415" s="110">
        <f>AI415*$O415</f>
        <v>0</v>
      </c>
      <c r="AL415" s="111"/>
      <c r="AM415" s="92"/>
      <c r="AN415" s="92">
        <v>1</v>
      </c>
      <c r="AO415" s="92"/>
      <c r="AP415" s="92"/>
      <c r="AQ415" s="92"/>
      <c r="AR415" s="92"/>
      <c r="AS415" s="92"/>
      <c r="AT415" s="92"/>
      <c r="AU415" s="92"/>
      <c r="AV415" s="109">
        <f>AM415*AM$7+AN415*AN$7+AO415*AO$7+AP415*AP$7+AQ415*AQ$7+AR415*AR$7+AS415*AS$7+AT415*AT$7+AU415*AU$7</f>
        <v>25</v>
      </c>
      <c r="AW415" s="75"/>
      <c r="AX415" s="110">
        <f>AV415*$O415</f>
        <v>8.3333333333333321</v>
      </c>
      <c r="AY415" s="111"/>
      <c r="AZ415" s="93"/>
      <c r="BA415" s="94"/>
      <c r="BB415" s="71"/>
      <c r="BC415" s="54"/>
      <c r="BD415" s="41">
        <v>3</v>
      </c>
      <c r="BE415" s="52">
        <v>33</v>
      </c>
      <c r="BF415" s="62">
        <v>3321</v>
      </c>
      <c r="BG415" s="280"/>
    </row>
    <row r="416" spans="1:59" s="63" customFormat="1" ht="12.75" x14ac:dyDescent="0.2">
      <c r="A416" s="196">
        <v>3</v>
      </c>
      <c r="B416" s="197" t="s">
        <v>108</v>
      </c>
      <c r="C416" s="208">
        <v>33</v>
      </c>
      <c r="D416" s="209" t="s">
        <v>238</v>
      </c>
      <c r="E416" s="210">
        <v>3321</v>
      </c>
      <c r="F416" s="211" t="s">
        <v>256</v>
      </c>
      <c r="G416" s="231" t="s">
        <v>102</v>
      </c>
      <c r="H416" s="89"/>
      <c r="I416" s="90" t="s">
        <v>259</v>
      </c>
      <c r="J416" s="90" t="s">
        <v>260</v>
      </c>
      <c r="K416" s="90" t="s">
        <v>64</v>
      </c>
      <c r="L416" s="90" t="s">
        <v>261</v>
      </c>
      <c r="M416" s="91"/>
      <c r="N416" s="312">
        <v>1</v>
      </c>
      <c r="O416" s="313">
        <f>N416/N$413</f>
        <v>0.33333333333333331</v>
      </c>
      <c r="P416" s="104">
        <v>1</v>
      </c>
      <c r="Q416" s="92"/>
      <c r="R416" s="92"/>
      <c r="S416" s="92"/>
      <c r="T416" s="92"/>
      <c r="U416" s="92"/>
      <c r="V416" s="92"/>
      <c r="W416" s="92"/>
      <c r="X416" s="109">
        <f>P416*P$7+Q416*Q$7+R416*R$7+S416*S$7+T416*T$7+U416*U$7+V416*V$7+W416*W$7</f>
        <v>100</v>
      </c>
      <c r="Y416" s="83"/>
      <c r="Z416" s="110">
        <f>X416*$O416</f>
        <v>33.333333333333329</v>
      </c>
      <c r="AA416" s="111"/>
      <c r="AB416" s="92"/>
      <c r="AC416" s="92"/>
      <c r="AD416" s="92"/>
      <c r="AE416" s="92"/>
      <c r="AF416" s="92"/>
      <c r="AG416" s="92"/>
      <c r="AH416" s="92"/>
      <c r="AI416" s="109">
        <f>AB416*AB$7+AC416*AC$7+AD416*AD$7+AE416*AE$7+AF416*AF$7+AG416*AG$7+AH416*AH$7</f>
        <v>0</v>
      </c>
      <c r="AJ416" s="83"/>
      <c r="AK416" s="110">
        <f>AI416*$O416</f>
        <v>0</v>
      </c>
      <c r="AL416" s="111"/>
      <c r="AM416" s="92"/>
      <c r="AN416" s="92"/>
      <c r="AO416" s="92"/>
      <c r="AP416" s="92"/>
      <c r="AQ416" s="92"/>
      <c r="AR416" s="92"/>
      <c r="AS416" s="92">
        <v>1</v>
      </c>
      <c r="AT416" s="92"/>
      <c r="AU416" s="92"/>
      <c r="AV416" s="109">
        <f>AM416*AM$7+AN416*AN$7+AO416*AO$7+AP416*AP$7+AQ416*AQ$7+AR416*AR$7+AS416*AS$7+AT416*AT$7+AU416*AU$7</f>
        <v>1000</v>
      </c>
      <c r="AW416" s="75"/>
      <c r="AX416" s="110">
        <f>AV416*$O416</f>
        <v>333.33333333333331</v>
      </c>
      <c r="AY416" s="111"/>
      <c r="AZ416" s="93"/>
      <c r="BA416" s="94" t="s">
        <v>131</v>
      </c>
      <c r="BB416" s="71"/>
      <c r="BC416" s="54"/>
      <c r="BD416" s="41">
        <v>3</v>
      </c>
      <c r="BE416" s="52">
        <v>33</v>
      </c>
      <c r="BF416" s="62">
        <v>3321</v>
      </c>
      <c r="BG416" s="280" t="s">
        <v>52</v>
      </c>
    </row>
    <row r="417" spans="1:59" s="63" customFormat="1" ht="12.75" x14ac:dyDescent="0.2">
      <c r="A417" s="196">
        <v>3</v>
      </c>
      <c r="B417" s="197" t="s">
        <v>108</v>
      </c>
      <c r="C417" s="208">
        <v>33</v>
      </c>
      <c r="D417" s="209" t="s">
        <v>238</v>
      </c>
      <c r="E417" s="210">
        <v>3321</v>
      </c>
      <c r="F417" s="211" t="s">
        <v>256</v>
      </c>
      <c r="G417" s="231" t="s">
        <v>102</v>
      </c>
      <c r="H417" s="65"/>
      <c r="I417" s="222"/>
      <c r="J417" s="66"/>
      <c r="K417" s="66"/>
      <c r="L417" s="66"/>
      <c r="M417" s="64"/>
      <c r="N417" s="304"/>
      <c r="O417" s="305"/>
      <c r="P417" s="127"/>
      <c r="Q417" s="67"/>
      <c r="R417" s="67"/>
      <c r="S417" s="67"/>
      <c r="T417" s="67"/>
      <c r="U417" s="67"/>
      <c r="V417" s="67"/>
      <c r="W417" s="67"/>
      <c r="X417" s="67"/>
      <c r="Y417" s="68"/>
      <c r="Z417" s="68"/>
      <c r="AA417" s="68"/>
      <c r="AB417" s="67"/>
      <c r="AC417" s="67"/>
      <c r="AD417" s="67"/>
      <c r="AE417" s="67"/>
      <c r="AF417" s="67"/>
      <c r="AG417" s="67"/>
      <c r="AH417" s="67"/>
      <c r="AI417" s="67"/>
      <c r="AJ417" s="68"/>
      <c r="AK417" s="68"/>
      <c r="AL417" s="68"/>
      <c r="AM417" s="67"/>
      <c r="AN417" s="67"/>
      <c r="AO417" s="67"/>
      <c r="AP417" s="67"/>
      <c r="AQ417" s="67"/>
      <c r="AR417" s="67"/>
      <c r="AS417" s="67"/>
      <c r="AT417" s="67"/>
      <c r="AU417" s="67"/>
      <c r="AV417" s="67"/>
      <c r="AW417" s="67"/>
      <c r="AX417" s="68"/>
      <c r="AY417" s="68"/>
      <c r="AZ417" s="69"/>
      <c r="BA417" s="70"/>
      <c r="BB417" s="71"/>
      <c r="BC417" s="54"/>
      <c r="BD417" s="41">
        <v>3</v>
      </c>
      <c r="BE417" s="52">
        <v>33</v>
      </c>
      <c r="BF417" s="62">
        <v>3321</v>
      </c>
      <c r="BG417" s="275"/>
    </row>
    <row r="418" spans="1:59" s="63" customFormat="1" ht="12.75" x14ac:dyDescent="0.2">
      <c r="A418" s="196">
        <v>3</v>
      </c>
      <c r="B418" s="197" t="s">
        <v>108</v>
      </c>
      <c r="C418" s="208">
        <v>33</v>
      </c>
      <c r="D418" s="209" t="s">
        <v>238</v>
      </c>
      <c r="E418" s="210">
        <v>3321</v>
      </c>
      <c r="F418" s="211" t="s">
        <v>256</v>
      </c>
      <c r="G418" s="230"/>
      <c r="H418" s="56"/>
      <c r="I418" s="221"/>
      <c r="J418" s="57"/>
      <c r="K418" s="57"/>
      <c r="L418" s="57"/>
      <c r="M418" s="55"/>
      <c r="N418" s="303"/>
      <c r="O418" s="245"/>
      <c r="P418" s="122"/>
      <c r="Q418" s="58"/>
      <c r="R418" s="58"/>
      <c r="S418" s="58"/>
      <c r="T418" s="58"/>
      <c r="U418" s="58"/>
      <c r="V418" s="58"/>
      <c r="W418" s="58"/>
      <c r="X418" s="58"/>
      <c r="Y418" s="59"/>
      <c r="Z418" s="59"/>
      <c r="AA418" s="59"/>
      <c r="AB418" s="58"/>
      <c r="AC418" s="58"/>
      <c r="AD418" s="58"/>
      <c r="AE418" s="58"/>
      <c r="AF418" s="58"/>
      <c r="AG418" s="58"/>
      <c r="AH418" s="58"/>
      <c r="AI418" s="58"/>
      <c r="AJ418" s="59"/>
      <c r="AK418" s="59"/>
      <c r="AL418" s="59"/>
      <c r="AM418" s="58"/>
      <c r="AN418" s="58"/>
      <c r="AO418" s="58"/>
      <c r="AP418" s="58"/>
      <c r="AQ418" s="58"/>
      <c r="AR418" s="58"/>
      <c r="AS418" s="58"/>
      <c r="AT418" s="58"/>
      <c r="AU418" s="58"/>
      <c r="AV418" s="58"/>
      <c r="AW418" s="58"/>
      <c r="AX418" s="59"/>
      <c r="AY418" s="59"/>
      <c r="AZ418" s="60"/>
      <c r="BA418" s="61"/>
      <c r="BB418" s="54"/>
      <c r="BC418" s="54"/>
      <c r="BD418" s="41">
        <v>3</v>
      </c>
      <c r="BE418" s="52">
        <v>33</v>
      </c>
      <c r="BF418" s="62">
        <v>3321</v>
      </c>
      <c r="BG418" s="274"/>
    </row>
    <row r="419" spans="1:59" s="63" customFormat="1" ht="12.75" x14ac:dyDescent="0.2">
      <c r="A419" s="196">
        <v>3</v>
      </c>
      <c r="B419" s="197" t="s">
        <v>108</v>
      </c>
      <c r="C419" s="208">
        <v>33</v>
      </c>
      <c r="D419" s="209" t="s">
        <v>238</v>
      </c>
      <c r="E419" s="210">
        <v>3321</v>
      </c>
      <c r="F419" s="211" t="s">
        <v>256</v>
      </c>
      <c r="G419" s="231" t="s">
        <v>729</v>
      </c>
      <c r="H419" s="65"/>
      <c r="I419" s="222"/>
      <c r="J419" s="66"/>
      <c r="K419" s="66"/>
      <c r="L419" s="66"/>
      <c r="M419" s="64"/>
      <c r="N419" s="304"/>
      <c r="O419" s="305"/>
      <c r="P419" s="127"/>
      <c r="Q419" s="67"/>
      <c r="R419" s="67"/>
      <c r="S419" s="67"/>
      <c r="T419" s="67"/>
      <c r="U419" s="67"/>
      <c r="V419" s="67"/>
      <c r="W419" s="67"/>
      <c r="X419" s="67"/>
      <c r="Y419" s="68"/>
      <c r="Z419" s="68"/>
      <c r="AA419" s="68"/>
      <c r="AB419" s="67"/>
      <c r="AC419" s="67"/>
      <c r="AD419" s="67"/>
      <c r="AE419" s="67"/>
      <c r="AF419" s="67"/>
      <c r="AG419" s="67"/>
      <c r="AH419" s="67"/>
      <c r="AI419" s="67"/>
      <c r="AJ419" s="68"/>
      <c r="AK419" s="68"/>
      <c r="AL419" s="68"/>
      <c r="AM419" s="67"/>
      <c r="AN419" s="67"/>
      <c r="AO419" s="67"/>
      <c r="AP419" s="67"/>
      <c r="AQ419" s="67"/>
      <c r="AR419" s="67"/>
      <c r="AS419" s="67"/>
      <c r="AT419" s="67"/>
      <c r="AU419" s="67"/>
      <c r="AV419" s="67"/>
      <c r="AW419" s="67"/>
      <c r="AX419" s="68"/>
      <c r="AY419" s="68"/>
      <c r="AZ419" s="69"/>
      <c r="BA419" s="70"/>
      <c r="BB419" s="71"/>
      <c r="BC419" s="95"/>
      <c r="BD419" s="41">
        <v>3</v>
      </c>
      <c r="BE419" s="52">
        <v>33</v>
      </c>
      <c r="BF419" s="62">
        <v>3321</v>
      </c>
      <c r="BG419" s="275"/>
    </row>
    <row r="420" spans="1:59" s="63" customFormat="1" ht="12.75" x14ac:dyDescent="0.2">
      <c r="A420" s="196">
        <v>3</v>
      </c>
      <c r="B420" s="197" t="s">
        <v>108</v>
      </c>
      <c r="C420" s="208">
        <v>33</v>
      </c>
      <c r="D420" s="209" t="s">
        <v>238</v>
      </c>
      <c r="E420" s="210">
        <v>3321</v>
      </c>
      <c r="F420" s="211" t="s">
        <v>256</v>
      </c>
      <c r="G420" s="231" t="s">
        <v>729</v>
      </c>
      <c r="H420" s="72" t="s">
        <v>1233</v>
      </c>
      <c r="I420" s="223" t="s">
        <v>1247</v>
      </c>
      <c r="J420" s="73"/>
      <c r="K420" s="73"/>
      <c r="L420" s="73"/>
      <c r="M420" s="74"/>
      <c r="N420" s="247"/>
      <c r="O420" s="306"/>
      <c r="P420" s="105"/>
      <c r="Q420" s="75"/>
      <c r="R420" s="75"/>
      <c r="S420" s="75"/>
      <c r="T420" s="75"/>
      <c r="U420" s="75"/>
      <c r="V420" s="75"/>
      <c r="W420" s="75"/>
      <c r="X420" s="75"/>
      <c r="Y420" s="76" t="s">
        <v>1241</v>
      </c>
      <c r="Z420" s="77" t="s">
        <v>1241</v>
      </c>
      <c r="AA420" s="78">
        <f>AA$2549</f>
        <v>5000</v>
      </c>
      <c r="AB420" s="75"/>
      <c r="AC420" s="75"/>
      <c r="AD420" s="75"/>
      <c r="AE420" s="75"/>
      <c r="AF420" s="75"/>
      <c r="AG420" s="75"/>
      <c r="AH420" s="75"/>
      <c r="AI420" s="75"/>
      <c r="AJ420" s="76" t="s">
        <v>1241</v>
      </c>
      <c r="AK420" s="77" t="s">
        <v>1241</v>
      </c>
      <c r="AL420" s="78">
        <f>AL$2549</f>
        <v>0</v>
      </c>
      <c r="AM420" s="75"/>
      <c r="AN420" s="75"/>
      <c r="AO420" s="75"/>
      <c r="AP420" s="75"/>
      <c r="AQ420" s="75"/>
      <c r="AR420" s="75"/>
      <c r="AS420" s="75"/>
      <c r="AT420" s="75"/>
      <c r="AU420" s="75"/>
      <c r="AV420" s="75"/>
      <c r="AW420" s="76" t="s">
        <v>1241</v>
      </c>
      <c r="AX420" s="77" t="s">
        <v>1241</v>
      </c>
      <c r="AY420" s="78">
        <f>AY$2549</f>
        <v>500</v>
      </c>
      <c r="AZ420" s="79"/>
      <c r="BA420" s="80" t="str">
        <f>I420</f>
        <v>&gt; see 4711, Thermal insulation</v>
      </c>
      <c r="BB420" s="71"/>
      <c r="BC420" s="95"/>
      <c r="BD420" s="41">
        <v>3</v>
      </c>
      <c r="BE420" s="52">
        <v>33</v>
      </c>
      <c r="BF420" s="62">
        <v>3321</v>
      </c>
      <c r="BG420" s="276" t="s">
        <v>47</v>
      </c>
    </row>
    <row r="421" spans="1:59" s="63" customFormat="1" ht="12.75" x14ac:dyDescent="0.2">
      <c r="A421" s="196">
        <v>3</v>
      </c>
      <c r="B421" s="197" t="s">
        <v>108</v>
      </c>
      <c r="C421" s="208">
        <v>33</v>
      </c>
      <c r="D421" s="209" t="s">
        <v>238</v>
      </c>
      <c r="E421" s="210">
        <v>3321</v>
      </c>
      <c r="F421" s="211" t="s">
        <v>256</v>
      </c>
      <c r="G421" s="231" t="s">
        <v>729</v>
      </c>
      <c r="H421" s="81" t="s">
        <v>48</v>
      </c>
      <c r="I421" s="223"/>
      <c r="J421" s="73"/>
      <c r="K421" s="73"/>
      <c r="L421" s="73"/>
      <c r="M421" s="74"/>
      <c r="N421" s="247"/>
      <c r="O421" s="306"/>
      <c r="P421" s="105"/>
      <c r="Q421" s="75"/>
      <c r="R421" s="75"/>
      <c r="S421" s="75"/>
      <c r="T421" s="75"/>
      <c r="U421" s="75"/>
      <c r="V421" s="75"/>
      <c r="W421" s="75"/>
      <c r="X421" s="75"/>
      <c r="Y421" s="82">
        <f>MIN(X425:X451)</f>
        <v>100</v>
      </c>
      <c r="Z421" s="83"/>
      <c r="AA421" s="83"/>
      <c r="AB421" s="75"/>
      <c r="AC421" s="75"/>
      <c r="AD421" s="75"/>
      <c r="AE421" s="75"/>
      <c r="AF421" s="75"/>
      <c r="AG421" s="75"/>
      <c r="AH421" s="75"/>
      <c r="AI421" s="75"/>
      <c r="AJ421" s="82">
        <f>MIN(AI425:AI451)</f>
        <v>0</v>
      </c>
      <c r="AK421" s="83"/>
      <c r="AL421" s="83"/>
      <c r="AM421" s="75"/>
      <c r="AN421" s="75"/>
      <c r="AO421" s="75"/>
      <c r="AP421" s="75"/>
      <c r="AQ421" s="75"/>
      <c r="AR421" s="75"/>
      <c r="AS421" s="75"/>
      <c r="AT421" s="75"/>
      <c r="AU421" s="75"/>
      <c r="AV421" s="75"/>
      <c r="AW421" s="82">
        <f>MIN(AV425:AV451)</f>
        <v>500</v>
      </c>
      <c r="AX421" s="83"/>
      <c r="AY421" s="83"/>
      <c r="AZ421" s="79"/>
      <c r="BA421" s="80"/>
      <c r="BB421" s="71"/>
      <c r="BC421" s="95"/>
      <c r="BD421" s="41">
        <v>3</v>
      </c>
      <c r="BE421" s="52">
        <v>33</v>
      </c>
      <c r="BF421" s="62">
        <v>3321</v>
      </c>
      <c r="BG421" s="278" t="s">
        <v>48</v>
      </c>
    </row>
    <row r="422" spans="1:59" s="63" customFormat="1" ht="12.75" x14ac:dyDescent="0.2">
      <c r="A422" s="196">
        <v>3</v>
      </c>
      <c r="B422" s="197" t="s">
        <v>108</v>
      </c>
      <c r="C422" s="208">
        <v>33</v>
      </c>
      <c r="D422" s="209" t="s">
        <v>238</v>
      </c>
      <c r="E422" s="210">
        <v>3321</v>
      </c>
      <c r="F422" s="211" t="s">
        <v>256</v>
      </c>
      <c r="G422" s="231" t="s">
        <v>729</v>
      </c>
      <c r="H422" s="81" t="s">
        <v>49</v>
      </c>
      <c r="I422" s="223"/>
      <c r="J422" s="73"/>
      <c r="K422" s="73"/>
      <c r="L422" s="73"/>
      <c r="M422" s="74"/>
      <c r="N422" s="247"/>
      <c r="O422" s="306"/>
      <c r="P422" s="105"/>
      <c r="Q422" s="75"/>
      <c r="R422" s="75"/>
      <c r="S422" s="75"/>
      <c r="T422" s="75"/>
      <c r="U422" s="75"/>
      <c r="V422" s="75"/>
      <c r="W422" s="75"/>
      <c r="X422" s="75"/>
      <c r="Y422" s="84">
        <f>IF(ISNUMBER(AVERAGE(X425:X451)),AVERAGE(X425:X451),0)</f>
        <v>100</v>
      </c>
      <c r="Z422" s="83"/>
      <c r="AA422" s="83"/>
      <c r="AB422" s="75"/>
      <c r="AC422" s="75"/>
      <c r="AD422" s="75"/>
      <c r="AE422" s="75"/>
      <c r="AF422" s="75"/>
      <c r="AG422" s="75"/>
      <c r="AH422" s="75"/>
      <c r="AI422" s="75"/>
      <c r="AJ422" s="84">
        <f>IF(ISNUMBER(AVERAGE(AI425:AI451)),AVERAGE(AI425:AI451),0)</f>
        <v>0</v>
      </c>
      <c r="AK422" s="83"/>
      <c r="AL422" s="83"/>
      <c r="AM422" s="75"/>
      <c r="AN422" s="75"/>
      <c r="AO422" s="75"/>
      <c r="AP422" s="75"/>
      <c r="AQ422" s="75"/>
      <c r="AR422" s="75"/>
      <c r="AS422" s="75"/>
      <c r="AT422" s="75"/>
      <c r="AU422" s="75"/>
      <c r="AV422" s="75"/>
      <c r="AW422" s="84">
        <f>IF(ISNUMBER(AVERAGE(AV425:AV451)),AVERAGE(AV425:AV451),0)</f>
        <v>1833.3333333333333</v>
      </c>
      <c r="AX422" s="83"/>
      <c r="AY422" s="83"/>
      <c r="AZ422" s="79"/>
      <c r="BA422" s="80"/>
      <c r="BB422" s="71"/>
      <c r="BC422" s="95"/>
      <c r="BD422" s="41">
        <v>3</v>
      </c>
      <c r="BE422" s="52">
        <v>33</v>
      </c>
      <c r="BF422" s="62">
        <v>3321</v>
      </c>
      <c r="BG422" s="278" t="s">
        <v>49</v>
      </c>
    </row>
    <row r="423" spans="1:59" s="63" customFormat="1" ht="12.75" x14ac:dyDescent="0.2">
      <c r="A423" s="196">
        <v>3</v>
      </c>
      <c r="B423" s="197" t="s">
        <v>108</v>
      </c>
      <c r="C423" s="208">
        <v>33</v>
      </c>
      <c r="D423" s="209" t="s">
        <v>238</v>
      </c>
      <c r="E423" s="210">
        <v>3321</v>
      </c>
      <c r="F423" s="211" t="s">
        <v>256</v>
      </c>
      <c r="G423" s="231" t="s">
        <v>729</v>
      </c>
      <c r="H423" s="81" t="s">
        <v>50</v>
      </c>
      <c r="I423" s="223"/>
      <c r="J423" s="73"/>
      <c r="K423" s="73"/>
      <c r="L423" s="73"/>
      <c r="M423" s="74"/>
      <c r="N423" s="247"/>
      <c r="O423" s="306"/>
      <c r="P423" s="105"/>
      <c r="Q423" s="75"/>
      <c r="R423" s="75"/>
      <c r="S423" s="75"/>
      <c r="T423" s="75"/>
      <c r="U423" s="75"/>
      <c r="V423" s="75"/>
      <c r="W423" s="75"/>
      <c r="X423" s="75"/>
      <c r="Y423" s="84">
        <f>MAX(X425:X451)</f>
        <v>100</v>
      </c>
      <c r="Z423" s="83"/>
      <c r="AA423" s="83"/>
      <c r="AB423" s="75"/>
      <c r="AC423" s="75"/>
      <c r="AD423" s="75"/>
      <c r="AE423" s="75"/>
      <c r="AF423" s="75"/>
      <c r="AG423" s="75"/>
      <c r="AH423" s="75"/>
      <c r="AI423" s="75"/>
      <c r="AJ423" s="84">
        <f>MAX(AI425:AI451)</f>
        <v>0</v>
      </c>
      <c r="AK423" s="83"/>
      <c r="AL423" s="83"/>
      <c r="AM423" s="75"/>
      <c r="AN423" s="75"/>
      <c r="AO423" s="75"/>
      <c r="AP423" s="75"/>
      <c r="AQ423" s="75"/>
      <c r="AR423" s="75"/>
      <c r="AS423" s="75"/>
      <c r="AT423" s="75"/>
      <c r="AU423" s="75"/>
      <c r="AV423" s="75"/>
      <c r="AW423" s="84">
        <f>MAX(AV425:AV451)</f>
        <v>2500</v>
      </c>
      <c r="AX423" s="83"/>
      <c r="AY423" s="83"/>
      <c r="AZ423" s="79"/>
      <c r="BA423" s="80"/>
      <c r="BB423" s="71"/>
      <c r="BC423" s="95"/>
      <c r="BD423" s="41">
        <v>3</v>
      </c>
      <c r="BE423" s="52">
        <v>33</v>
      </c>
      <c r="BF423" s="62">
        <v>3321</v>
      </c>
      <c r="BG423" s="278" t="s">
        <v>50</v>
      </c>
    </row>
    <row r="424" spans="1:59" s="63" customFormat="1" ht="12.75" x14ac:dyDescent="0.2">
      <c r="A424" s="196">
        <v>3</v>
      </c>
      <c r="B424" s="197" t="s">
        <v>108</v>
      </c>
      <c r="C424" s="208">
        <v>33</v>
      </c>
      <c r="D424" s="209" t="s">
        <v>238</v>
      </c>
      <c r="E424" s="210">
        <v>3321</v>
      </c>
      <c r="F424" s="211" t="s">
        <v>256</v>
      </c>
      <c r="G424" s="231" t="s">
        <v>729</v>
      </c>
      <c r="H424" s="85" t="s">
        <v>51</v>
      </c>
      <c r="I424" s="223"/>
      <c r="J424" s="73"/>
      <c r="K424" s="73"/>
      <c r="L424" s="73"/>
      <c r="M424" s="74"/>
      <c r="N424" s="320">
        <f>SUM(N425:N427)</f>
        <v>1</v>
      </c>
      <c r="O424" s="293">
        <f>SUM(O425:O427)</f>
        <v>1</v>
      </c>
      <c r="P424" s="292"/>
      <c r="Q424" s="87"/>
      <c r="R424" s="87"/>
      <c r="S424" s="87"/>
      <c r="T424" s="87"/>
      <c r="U424" s="87"/>
      <c r="V424" s="87"/>
      <c r="W424" s="87"/>
      <c r="X424" s="87"/>
      <c r="Y424" s="88"/>
      <c r="Z424" s="119">
        <f>SUM(Z425:Z427)</f>
        <v>100</v>
      </c>
      <c r="AA424" s="88"/>
      <c r="AB424" s="87"/>
      <c r="AC424" s="87"/>
      <c r="AD424" s="87"/>
      <c r="AE424" s="87"/>
      <c r="AF424" s="87"/>
      <c r="AG424" s="87"/>
      <c r="AH424" s="87"/>
      <c r="AI424" s="87"/>
      <c r="AJ424" s="88"/>
      <c r="AK424" s="119">
        <f>SUM(AK425:AK427)</f>
        <v>0</v>
      </c>
      <c r="AL424" s="88"/>
      <c r="AM424" s="87"/>
      <c r="AN424" s="87"/>
      <c r="AO424" s="87"/>
      <c r="AP424" s="87"/>
      <c r="AQ424" s="87"/>
      <c r="AR424" s="87"/>
      <c r="AS424" s="87"/>
      <c r="AT424" s="87"/>
      <c r="AU424" s="87"/>
      <c r="AV424" s="87"/>
      <c r="AW424" s="88"/>
      <c r="AX424" s="119">
        <f>SUM(AX425:AX427)</f>
        <v>2500</v>
      </c>
      <c r="AY424" s="88"/>
      <c r="AZ424" s="79"/>
      <c r="BA424" s="80"/>
      <c r="BB424" s="71"/>
      <c r="BC424" s="95"/>
      <c r="BD424" s="41">
        <v>3</v>
      </c>
      <c r="BE424" s="52">
        <v>33</v>
      </c>
      <c r="BF424" s="62">
        <v>3321</v>
      </c>
      <c r="BG424" s="279" t="s">
        <v>51</v>
      </c>
    </row>
    <row r="425" spans="1:59" s="63" customFormat="1" ht="12.75" x14ac:dyDescent="0.2">
      <c r="A425" s="196">
        <v>3</v>
      </c>
      <c r="B425" s="197" t="s">
        <v>108</v>
      </c>
      <c r="C425" s="208">
        <v>33</v>
      </c>
      <c r="D425" s="209" t="s">
        <v>238</v>
      </c>
      <c r="E425" s="210">
        <v>3321</v>
      </c>
      <c r="F425" s="211" t="s">
        <v>256</v>
      </c>
      <c r="G425" s="231" t="s">
        <v>729</v>
      </c>
      <c r="H425" s="89" t="s">
        <v>52</v>
      </c>
      <c r="I425" s="90" t="s">
        <v>904</v>
      </c>
      <c r="J425" s="90"/>
      <c r="K425" s="90" t="s">
        <v>64</v>
      </c>
      <c r="L425" s="90" t="s">
        <v>119</v>
      </c>
      <c r="M425" s="91"/>
      <c r="N425" s="312">
        <v>1</v>
      </c>
      <c r="O425" s="313">
        <f>N425/N$424</f>
        <v>1</v>
      </c>
      <c r="P425" s="104">
        <v>1</v>
      </c>
      <c r="Q425" s="92"/>
      <c r="R425" s="92"/>
      <c r="S425" s="92"/>
      <c r="T425" s="92"/>
      <c r="U425" s="92"/>
      <c r="V425" s="92"/>
      <c r="W425" s="92"/>
      <c r="X425" s="109">
        <f t="shared" ref="X425" si="42">P425*P$7+Q425*Q$7+R425*R$7+S425*S$7+T425*T$7+U425*U$7+V425*V$7+W425*W$7</f>
        <v>100</v>
      </c>
      <c r="Y425" s="83"/>
      <c r="Z425" s="110">
        <f t="shared" ref="Z425" si="43">X425*$O425</f>
        <v>100</v>
      </c>
      <c r="AA425" s="111"/>
      <c r="AB425" s="92"/>
      <c r="AC425" s="92"/>
      <c r="AD425" s="92"/>
      <c r="AE425" s="92"/>
      <c r="AF425" s="92"/>
      <c r="AG425" s="92"/>
      <c r="AH425" s="92"/>
      <c r="AI425" s="109">
        <f t="shared" ref="AI425" si="44">AB425*AB$7+AC425*AC$7+AD425*AD$7+AE425*AE$7+AF425*AF$7+AG425*AG$7+AH425*AH$7</f>
        <v>0</v>
      </c>
      <c r="AJ425" s="83"/>
      <c r="AK425" s="110">
        <f t="shared" ref="AK425" si="45">AI425*$O425</f>
        <v>0</v>
      </c>
      <c r="AL425" s="111"/>
      <c r="AM425" s="92"/>
      <c r="AN425" s="92"/>
      <c r="AO425" s="92"/>
      <c r="AP425" s="92"/>
      <c r="AQ425" s="92"/>
      <c r="AR425" s="92"/>
      <c r="AS425" s="92"/>
      <c r="AT425" s="92">
        <v>1</v>
      </c>
      <c r="AU425" s="92"/>
      <c r="AV425" s="109">
        <f t="shared" ref="AV425" si="46">AM425*AM$7+AN425*AN$7+AO425*AO$7+AP425*AP$7+AQ425*AQ$7+AR425*AR$7+AS425*AS$7+AT425*AT$7+AU425*AU$7</f>
        <v>2500</v>
      </c>
      <c r="AW425" s="75"/>
      <c r="AX425" s="110">
        <f t="shared" ref="AX425" si="47">AV425*$O425</f>
        <v>2500</v>
      </c>
      <c r="AY425" s="111"/>
      <c r="AZ425" s="93"/>
      <c r="BA425" s="94" t="s">
        <v>131</v>
      </c>
      <c r="BB425" s="71"/>
      <c r="BC425" s="95"/>
      <c r="BD425" s="41">
        <v>3</v>
      </c>
      <c r="BE425" s="52">
        <v>33</v>
      </c>
      <c r="BF425" s="62">
        <v>3321</v>
      </c>
      <c r="BG425" s="280" t="s">
        <v>52</v>
      </c>
    </row>
    <row r="426" spans="1:59" s="63" customFormat="1" ht="12.75" x14ac:dyDescent="0.2">
      <c r="A426" s="196">
        <v>3</v>
      </c>
      <c r="B426" s="197" t="s">
        <v>108</v>
      </c>
      <c r="C426" s="208">
        <v>33</v>
      </c>
      <c r="D426" s="209" t="s">
        <v>238</v>
      </c>
      <c r="E426" s="210">
        <v>3321</v>
      </c>
      <c r="F426" s="211" t="s">
        <v>256</v>
      </c>
      <c r="G426" s="231" t="s">
        <v>729</v>
      </c>
      <c r="H426" s="65"/>
      <c r="I426" s="222"/>
      <c r="J426" s="66"/>
      <c r="K426" s="66"/>
      <c r="L426" s="66"/>
      <c r="M426" s="64"/>
      <c r="N426" s="304"/>
      <c r="O426" s="305"/>
      <c r="P426" s="127"/>
      <c r="Q426" s="67"/>
      <c r="R426" s="67"/>
      <c r="S426" s="67"/>
      <c r="T426" s="67"/>
      <c r="U426" s="67"/>
      <c r="V426" s="67"/>
      <c r="W426" s="67"/>
      <c r="X426" s="67"/>
      <c r="Y426" s="68"/>
      <c r="Z426" s="68"/>
      <c r="AA426" s="68"/>
      <c r="AB426" s="67"/>
      <c r="AC426" s="67"/>
      <c r="AD426" s="67"/>
      <c r="AE426" s="67"/>
      <c r="AF426" s="67"/>
      <c r="AG426" s="67"/>
      <c r="AH426" s="67"/>
      <c r="AI426" s="67"/>
      <c r="AJ426" s="68"/>
      <c r="AK426" s="68"/>
      <c r="AL426" s="68"/>
      <c r="AM426" s="67"/>
      <c r="AN426" s="67"/>
      <c r="AO426" s="67"/>
      <c r="AP426" s="67"/>
      <c r="AQ426" s="67"/>
      <c r="AR426" s="67"/>
      <c r="AS426" s="67"/>
      <c r="AT426" s="67"/>
      <c r="AU426" s="67"/>
      <c r="AV426" s="67"/>
      <c r="AW426" s="67"/>
      <c r="AX426" s="68"/>
      <c r="AY426" s="68"/>
      <c r="AZ426" s="69"/>
      <c r="BA426" s="70"/>
      <c r="BB426" s="71"/>
      <c r="BC426" s="95"/>
      <c r="BD426" s="41">
        <v>3</v>
      </c>
      <c r="BE426" s="52">
        <v>33</v>
      </c>
      <c r="BF426" s="62">
        <v>3321</v>
      </c>
      <c r="BG426" s="275"/>
    </row>
    <row r="427" spans="1:59" s="63" customFormat="1" ht="12.75" x14ac:dyDescent="0.2">
      <c r="A427" s="196">
        <v>3</v>
      </c>
      <c r="B427" s="197" t="s">
        <v>108</v>
      </c>
      <c r="C427" s="208">
        <v>33</v>
      </c>
      <c r="D427" s="209" t="s">
        <v>238</v>
      </c>
      <c r="E427" s="210">
        <v>3321</v>
      </c>
      <c r="F427" s="211" t="s">
        <v>256</v>
      </c>
      <c r="G427" s="230"/>
      <c r="H427" s="56"/>
      <c r="I427" s="221"/>
      <c r="J427" s="57"/>
      <c r="K427" s="57"/>
      <c r="L427" s="57"/>
      <c r="M427" s="55"/>
      <c r="N427" s="303"/>
      <c r="O427" s="245"/>
      <c r="P427" s="122"/>
      <c r="Q427" s="58"/>
      <c r="R427" s="58"/>
      <c r="S427" s="58"/>
      <c r="T427" s="58"/>
      <c r="U427" s="58"/>
      <c r="V427" s="58"/>
      <c r="W427" s="58"/>
      <c r="X427" s="58"/>
      <c r="Y427" s="59"/>
      <c r="Z427" s="59"/>
      <c r="AA427" s="59"/>
      <c r="AB427" s="58"/>
      <c r="AC427" s="58"/>
      <c r="AD427" s="58"/>
      <c r="AE427" s="58"/>
      <c r="AF427" s="58"/>
      <c r="AG427" s="58"/>
      <c r="AH427" s="58"/>
      <c r="AI427" s="58"/>
      <c r="AJ427" s="59"/>
      <c r="AK427" s="59"/>
      <c r="AL427" s="59"/>
      <c r="AM427" s="58"/>
      <c r="AN427" s="58"/>
      <c r="AO427" s="58"/>
      <c r="AP427" s="58"/>
      <c r="AQ427" s="58"/>
      <c r="AR427" s="58"/>
      <c r="AS427" s="58"/>
      <c r="AT427" s="58"/>
      <c r="AU427" s="58"/>
      <c r="AV427" s="58"/>
      <c r="AW427" s="58"/>
      <c r="AX427" s="59"/>
      <c r="AY427" s="59"/>
      <c r="AZ427" s="60"/>
      <c r="BA427" s="61"/>
      <c r="BB427" s="54"/>
      <c r="BC427" s="54"/>
      <c r="BD427" s="41">
        <v>3</v>
      </c>
      <c r="BE427" s="52">
        <v>33</v>
      </c>
      <c r="BF427" s="62">
        <v>3321</v>
      </c>
      <c r="BG427" s="274"/>
    </row>
    <row r="428" spans="1:59" s="63" customFormat="1" ht="12.75" x14ac:dyDescent="0.2">
      <c r="A428" s="196">
        <v>3</v>
      </c>
      <c r="B428" s="197" t="s">
        <v>108</v>
      </c>
      <c r="C428" s="208">
        <v>33</v>
      </c>
      <c r="D428" s="209" t="s">
        <v>238</v>
      </c>
      <c r="E428" s="210">
        <v>3321</v>
      </c>
      <c r="F428" s="211" t="s">
        <v>256</v>
      </c>
      <c r="G428" s="231"/>
      <c r="H428" s="65"/>
      <c r="I428" s="222"/>
      <c r="J428" s="66"/>
      <c r="K428" s="66"/>
      <c r="L428" s="66"/>
      <c r="M428" s="64"/>
      <c r="N428" s="308"/>
      <c r="O428" s="309"/>
      <c r="P428" s="127"/>
      <c r="Q428" s="67"/>
      <c r="R428" s="67"/>
      <c r="S428" s="67"/>
      <c r="T428" s="67"/>
      <c r="U428" s="67"/>
      <c r="V428" s="67"/>
      <c r="W428" s="67"/>
      <c r="X428" s="67"/>
      <c r="Y428" s="68"/>
      <c r="Z428" s="68"/>
      <c r="AA428" s="68"/>
      <c r="AB428" s="67"/>
      <c r="AC428" s="67"/>
      <c r="AD428" s="67"/>
      <c r="AE428" s="67"/>
      <c r="AF428" s="67"/>
      <c r="AG428" s="67"/>
      <c r="AH428" s="67"/>
      <c r="AI428" s="67"/>
      <c r="AJ428" s="68"/>
      <c r="AK428" s="68"/>
      <c r="AL428" s="68"/>
      <c r="AM428" s="67"/>
      <c r="AN428" s="67"/>
      <c r="AO428" s="67"/>
      <c r="AP428" s="67"/>
      <c r="AQ428" s="67"/>
      <c r="AR428" s="67"/>
      <c r="AS428" s="67"/>
      <c r="AT428" s="67"/>
      <c r="AU428" s="67"/>
      <c r="AV428" s="67"/>
      <c r="AW428" s="67"/>
      <c r="AX428" s="68"/>
      <c r="AY428" s="68"/>
      <c r="AZ428" s="69"/>
      <c r="BA428" s="70"/>
      <c r="BB428" s="71"/>
      <c r="BC428" s="54"/>
      <c r="BD428" s="41">
        <v>3</v>
      </c>
      <c r="BE428" s="52">
        <v>33</v>
      </c>
      <c r="BF428" s="62">
        <v>3321</v>
      </c>
      <c r="BG428" s="275"/>
    </row>
    <row r="429" spans="1:59" s="63" customFormat="1" ht="12.75" x14ac:dyDescent="0.2">
      <c r="A429" s="196">
        <v>3</v>
      </c>
      <c r="B429" s="197" t="s">
        <v>108</v>
      </c>
      <c r="C429" s="208">
        <v>33</v>
      </c>
      <c r="D429" s="209" t="s">
        <v>238</v>
      </c>
      <c r="E429" s="210">
        <v>3321</v>
      </c>
      <c r="F429" s="211" t="s">
        <v>256</v>
      </c>
      <c r="G429" s="231" t="s">
        <v>53</v>
      </c>
      <c r="H429" s="72" t="s">
        <v>1233</v>
      </c>
      <c r="I429" s="223" t="s">
        <v>1183</v>
      </c>
      <c r="J429" s="73"/>
      <c r="K429" s="73"/>
      <c r="L429" s="73"/>
      <c r="M429" s="74"/>
      <c r="N429" s="247"/>
      <c r="O429" s="306"/>
      <c r="P429" s="105"/>
      <c r="Q429" s="75"/>
      <c r="R429" s="75"/>
      <c r="S429" s="75"/>
      <c r="T429" s="75"/>
      <c r="U429" s="75"/>
      <c r="V429" s="75"/>
      <c r="W429" s="75"/>
      <c r="X429" s="75"/>
      <c r="Y429" s="76" t="s">
        <v>1241</v>
      </c>
      <c r="Z429" s="77" t="s">
        <v>1241</v>
      </c>
      <c r="AA429" s="78">
        <f>AA$126</f>
        <v>1000</v>
      </c>
      <c r="AB429" s="75"/>
      <c r="AC429" s="75"/>
      <c r="AD429" s="75"/>
      <c r="AE429" s="75"/>
      <c r="AF429" s="75"/>
      <c r="AG429" s="75"/>
      <c r="AH429" s="75"/>
      <c r="AI429" s="75"/>
      <c r="AJ429" s="76" t="s">
        <v>1241</v>
      </c>
      <c r="AK429" s="77" t="s">
        <v>1241</v>
      </c>
      <c r="AL429" s="78">
        <f>AL$126</f>
        <v>0</v>
      </c>
      <c r="AM429" s="75"/>
      <c r="AN429" s="75"/>
      <c r="AO429" s="75"/>
      <c r="AP429" s="75"/>
      <c r="AQ429" s="75"/>
      <c r="AR429" s="75"/>
      <c r="AS429" s="75"/>
      <c r="AT429" s="75"/>
      <c r="AU429" s="75"/>
      <c r="AV429" s="75"/>
      <c r="AW429" s="76" t="s">
        <v>1241</v>
      </c>
      <c r="AX429" s="77" t="s">
        <v>1241</v>
      </c>
      <c r="AY429" s="78">
        <f>AY$126</f>
        <v>1000</v>
      </c>
      <c r="AZ429" s="79"/>
      <c r="BA429" s="80" t="str">
        <f>I429</f>
        <v>&gt; see 3112, Reinforcement for in situ concrete</v>
      </c>
      <c r="BB429" s="71"/>
      <c r="BC429" s="54"/>
      <c r="BD429" s="41">
        <v>3</v>
      </c>
      <c r="BE429" s="52">
        <v>33</v>
      </c>
      <c r="BF429" s="62">
        <v>3321</v>
      </c>
      <c r="BG429" s="276" t="s">
        <v>47</v>
      </c>
    </row>
    <row r="430" spans="1:59" s="63" customFormat="1" ht="12.75" x14ac:dyDescent="0.2">
      <c r="A430" s="196">
        <v>3</v>
      </c>
      <c r="B430" s="197" t="s">
        <v>108</v>
      </c>
      <c r="C430" s="208">
        <v>33</v>
      </c>
      <c r="D430" s="209" t="s">
        <v>238</v>
      </c>
      <c r="E430" s="210">
        <v>3321</v>
      </c>
      <c r="F430" s="211" t="s">
        <v>256</v>
      </c>
      <c r="G430" s="231"/>
      <c r="H430" s="65"/>
      <c r="I430" s="222"/>
      <c r="J430" s="66"/>
      <c r="K430" s="66"/>
      <c r="L430" s="66"/>
      <c r="M430" s="64"/>
      <c r="N430" s="304"/>
      <c r="O430" s="305"/>
      <c r="P430" s="127"/>
      <c r="Q430" s="67"/>
      <c r="R430" s="67"/>
      <c r="S430" s="67"/>
      <c r="T430" s="67"/>
      <c r="U430" s="67"/>
      <c r="V430" s="67"/>
      <c r="W430" s="67"/>
      <c r="X430" s="67"/>
      <c r="Y430" s="68"/>
      <c r="Z430" s="68"/>
      <c r="AA430" s="68"/>
      <c r="AB430" s="67"/>
      <c r="AC430" s="67"/>
      <c r="AD430" s="67"/>
      <c r="AE430" s="67"/>
      <c r="AF430" s="67"/>
      <c r="AG430" s="67"/>
      <c r="AH430" s="67"/>
      <c r="AI430" s="67"/>
      <c r="AJ430" s="68"/>
      <c r="AK430" s="68"/>
      <c r="AL430" s="68"/>
      <c r="AM430" s="67"/>
      <c r="AN430" s="67"/>
      <c r="AO430" s="67"/>
      <c r="AP430" s="67"/>
      <c r="AQ430" s="67"/>
      <c r="AR430" s="67"/>
      <c r="AS430" s="67"/>
      <c r="AT430" s="67"/>
      <c r="AU430" s="67"/>
      <c r="AV430" s="67"/>
      <c r="AW430" s="67"/>
      <c r="AX430" s="68"/>
      <c r="AY430" s="68"/>
      <c r="AZ430" s="69"/>
      <c r="BA430" s="70"/>
      <c r="BB430" s="71"/>
      <c r="BC430" s="54"/>
      <c r="BD430" s="41">
        <v>3</v>
      </c>
      <c r="BE430" s="52">
        <v>33</v>
      </c>
      <c r="BF430" s="62">
        <v>3321</v>
      </c>
      <c r="BG430" s="275"/>
    </row>
    <row r="431" spans="1:59" s="63" customFormat="1" ht="12.75" x14ac:dyDescent="0.2">
      <c r="A431" s="196">
        <v>3</v>
      </c>
      <c r="B431" s="197" t="s">
        <v>108</v>
      </c>
      <c r="C431" s="208">
        <v>33</v>
      </c>
      <c r="D431" s="209" t="s">
        <v>238</v>
      </c>
      <c r="E431" s="210">
        <v>3321</v>
      </c>
      <c r="F431" s="211" t="s">
        <v>256</v>
      </c>
      <c r="G431" s="230"/>
      <c r="H431" s="56"/>
      <c r="I431" s="221"/>
      <c r="J431" s="57"/>
      <c r="K431" s="57"/>
      <c r="L431" s="57"/>
      <c r="M431" s="55"/>
      <c r="N431" s="303"/>
      <c r="O431" s="245"/>
      <c r="P431" s="122"/>
      <c r="Q431" s="58"/>
      <c r="R431" s="58"/>
      <c r="S431" s="58"/>
      <c r="T431" s="58"/>
      <c r="U431" s="58"/>
      <c r="V431" s="58"/>
      <c r="W431" s="58"/>
      <c r="X431" s="58"/>
      <c r="Y431" s="59"/>
      <c r="Z431" s="59"/>
      <c r="AA431" s="59"/>
      <c r="AB431" s="58"/>
      <c r="AC431" s="58"/>
      <c r="AD431" s="58"/>
      <c r="AE431" s="58"/>
      <c r="AF431" s="58"/>
      <c r="AG431" s="58"/>
      <c r="AH431" s="58"/>
      <c r="AI431" s="58"/>
      <c r="AJ431" s="59"/>
      <c r="AK431" s="59"/>
      <c r="AL431" s="59"/>
      <c r="AM431" s="58"/>
      <c r="AN431" s="58"/>
      <c r="AO431" s="58"/>
      <c r="AP431" s="58"/>
      <c r="AQ431" s="58"/>
      <c r="AR431" s="58"/>
      <c r="AS431" s="58"/>
      <c r="AT431" s="58"/>
      <c r="AU431" s="58"/>
      <c r="AV431" s="58"/>
      <c r="AW431" s="58"/>
      <c r="AX431" s="59"/>
      <c r="AY431" s="59"/>
      <c r="AZ431" s="60"/>
      <c r="BA431" s="61"/>
      <c r="BB431" s="54"/>
      <c r="BC431" s="54"/>
      <c r="BD431" s="41">
        <v>3</v>
      </c>
      <c r="BE431" s="52">
        <v>33</v>
      </c>
      <c r="BF431" s="62">
        <v>3321</v>
      </c>
      <c r="BG431" s="274"/>
    </row>
    <row r="432" spans="1:59" s="63" customFormat="1" ht="12.75" x14ac:dyDescent="0.2">
      <c r="A432" s="196">
        <v>3</v>
      </c>
      <c r="B432" s="197" t="s">
        <v>108</v>
      </c>
      <c r="C432" s="208">
        <v>33</v>
      </c>
      <c r="D432" s="209" t="s">
        <v>238</v>
      </c>
      <c r="E432" s="212">
        <v>3323</v>
      </c>
      <c r="F432" s="213" t="s">
        <v>262</v>
      </c>
      <c r="G432" s="232"/>
      <c r="H432" s="97"/>
      <c r="I432" s="224"/>
      <c r="J432" s="98"/>
      <c r="K432" s="98"/>
      <c r="L432" s="98"/>
      <c r="M432" s="96"/>
      <c r="N432" s="307"/>
      <c r="O432" s="246"/>
      <c r="P432" s="124"/>
      <c r="Q432" s="124"/>
      <c r="R432" s="124"/>
      <c r="S432" s="124"/>
      <c r="T432" s="124"/>
      <c r="U432" s="124"/>
      <c r="V432" s="124"/>
      <c r="W432" s="124"/>
      <c r="X432" s="124"/>
      <c r="Y432" s="100"/>
      <c r="Z432" s="125"/>
      <c r="AA432" s="125"/>
      <c r="AB432" s="124"/>
      <c r="AC432" s="124"/>
      <c r="AD432" s="124"/>
      <c r="AE432" s="124"/>
      <c r="AF432" s="124"/>
      <c r="AG432" s="124"/>
      <c r="AH432" s="124"/>
      <c r="AI432" s="124"/>
      <c r="AJ432" s="100"/>
      <c r="AK432" s="125"/>
      <c r="AL432" s="125"/>
      <c r="AM432" s="124"/>
      <c r="AN432" s="124"/>
      <c r="AO432" s="124"/>
      <c r="AP432" s="124"/>
      <c r="AQ432" s="124"/>
      <c r="AR432" s="124"/>
      <c r="AS432" s="124"/>
      <c r="AT432" s="124"/>
      <c r="AU432" s="124"/>
      <c r="AV432" s="124"/>
      <c r="AW432" s="99"/>
      <c r="AX432" s="125"/>
      <c r="AY432" s="100"/>
      <c r="AZ432" s="101"/>
      <c r="BA432" s="102"/>
      <c r="BB432" s="95"/>
      <c r="BC432" s="95"/>
      <c r="BD432" s="41">
        <v>3</v>
      </c>
      <c r="BE432" s="52">
        <v>33</v>
      </c>
      <c r="BF432" s="103">
        <v>3323</v>
      </c>
      <c r="BG432" s="277"/>
    </row>
    <row r="433" spans="1:59" s="63" customFormat="1" ht="12.75" x14ac:dyDescent="0.2">
      <c r="A433" s="196">
        <v>3</v>
      </c>
      <c r="B433" s="197" t="s">
        <v>108</v>
      </c>
      <c r="C433" s="208">
        <v>33</v>
      </c>
      <c r="D433" s="209" t="s">
        <v>238</v>
      </c>
      <c r="E433" s="212">
        <v>3323</v>
      </c>
      <c r="F433" s="213" t="s">
        <v>262</v>
      </c>
      <c r="G433" s="232"/>
      <c r="H433" s="97"/>
      <c r="I433" s="224"/>
      <c r="J433" s="98"/>
      <c r="K433" s="98"/>
      <c r="L433" s="98"/>
      <c r="M433" s="96"/>
      <c r="N433" s="307"/>
      <c r="O433" s="246"/>
      <c r="P433" s="124"/>
      <c r="Q433" s="99"/>
      <c r="R433" s="99"/>
      <c r="S433" s="99"/>
      <c r="T433" s="99"/>
      <c r="U433" s="99"/>
      <c r="V433" s="99"/>
      <c r="W433" s="99"/>
      <c r="X433" s="99"/>
      <c r="Y433" s="100"/>
      <c r="Z433" s="100"/>
      <c r="AA433" s="100"/>
      <c r="AB433" s="99"/>
      <c r="AC433" s="99"/>
      <c r="AD433" s="99"/>
      <c r="AE433" s="99"/>
      <c r="AF433" s="99"/>
      <c r="AG433" s="99"/>
      <c r="AH433" s="99"/>
      <c r="AI433" s="99"/>
      <c r="AJ433" s="100"/>
      <c r="AK433" s="100"/>
      <c r="AL433" s="100"/>
      <c r="AM433" s="99"/>
      <c r="AN433" s="99"/>
      <c r="AO433" s="99"/>
      <c r="AP433" s="99"/>
      <c r="AQ433" s="99"/>
      <c r="AR433" s="99"/>
      <c r="AS433" s="99"/>
      <c r="AT433" s="99"/>
      <c r="AU433" s="99"/>
      <c r="AV433" s="99"/>
      <c r="AW433" s="99"/>
      <c r="AX433" s="100"/>
      <c r="AY433" s="100"/>
      <c r="AZ433" s="101"/>
      <c r="BA433" s="102"/>
      <c r="BB433" s="95"/>
      <c r="BC433" s="95"/>
      <c r="BD433" s="41">
        <v>3</v>
      </c>
      <c r="BE433" s="52">
        <v>33</v>
      </c>
      <c r="BF433" s="103">
        <v>3323</v>
      </c>
      <c r="BG433" s="277"/>
    </row>
    <row r="434" spans="1:59" s="63" customFormat="1" ht="12.75" x14ac:dyDescent="0.2">
      <c r="A434" s="196">
        <v>3</v>
      </c>
      <c r="B434" s="197" t="s">
        <v>108</v>
      </c>
      <c r="C434" s="208">
        <v>33</v>
      </c>
      <c r="D434" s="209" t="s">
        <v>238</v>
      </c>
      <c r="E434" s="212">
        <v>3323</v>
      </c>
      <c r="F434" s="213" t="s">
        <v>262</v>
      </c>
      <c r="G434" s="231" t="s">
        <v>263</v>
      </c>
      <c r="H434" s="65"/>
      <c r="I434" s="222"/>
      <c r="J434" s="66"/>
      <c r="K434" s="66"/>
      <c r="L434" s="66"/>
      <c r="M434" s="64"/>
      <c r="N434" s="304"/>
      <c r="O434" s="305"/>
      <c r="P434" s="127"/>
      <c r="Q434" s="67"/>
      <c r="R434" s="67"/>
      <c r="S434" s="67"/>
      <c r="T434" s="67"/>
      <c r="U434" s="67"/>
      <c r="V434" s="67"/>
      <c r="W434" s="67"/>
      <c r="X434" s="67"/>
      <c r="Y434" s="68"/>
      <c r="Z434" s="68"/>
      <c r="AA434" s="68"/>
      <c r="AB434" s="67"/>
      <c r="AC434" s="67"/>
      <c r="AD434" s="67"/>
      <c r="AE434" s="67"/>
      <c r="AF434" s="67"/>
      <c r="AG434" s="67"/>
      <c r="AH434" s="67"/>
      <c r="AI434" s="67"/>
      <c r="AJ434" s="68"/>
      <c r="AK434" s="68"/>
      <c r="AL434" s="68"/>
      <c r="AM434" s="67"/>
      <c r="AN434" s="67"/>
      <c r="AO434" s="67"/>
      <c r="AP434" s="67"/>
      <c r="AQ434" s="67"/>
      <c r="AR434" s="67"/>
      <c r="AS434" s="67"/>
      <c r="AT434" s="67"/>
      <c r="AU434" s="67"/>
      <c r="AV434" s="67"/>
      <c r="AW434" s="67"/>
      <c r="AX434" s="68"/>
      <c r="AY434" s="68"/>
      <c r="AZ434" s="69"/>
      <c r="BA434" s="70"/>
      <c r="BB434" s="71"/>
      <c r="BC434" s="95"/>
      <c r="BD434" s="41">
        <v>3</v>
      </c>
      <c r="BE434" s="52">
        <v>33</v>
      </c>
      <c r="BF434" s="103">
        <v>3323</v>
      </c>
      <c r="BG434" s="275"/>
    </row>
    <row r="435" spans="1:59" s="63" customFormat="1" ht="12.75" x14ac:dyDescent="0.2">
      <c r="A435" s="196">
        <v>3</v>
      </c>
      <c r="B435" s="197" t="s">
        <v>108</v>
      </c>
      <c r="C435" s="208">
        <v>33</v>
      </c>
      <c r="D435" s="209" t="s">
        <v>238</v>
      </c>
      <c r="E435" s="212">
        <v>3323</v>
      </c>
      <c r="F435" s="213" t="s">
        <v>262</v>
      </c>
      <c r="G435" s="231" t="s">
        <v>263</v>
      </c>
      <c r="H435" s="72" t="s">
        <v>47</v>
      </c>
      <c r="I435" s="223"/>
      <c r="J435" s="73"/>
      <c r="K435" s="73"/>
      <c r="L435" s="73"/>
      <c r="M435" s="74"/>
      <c r="N435" s="247"/>
      <c r="O435" s="306"/>
      <c r="P435" s="105"/>
      <c r="Q435" s="75"/>
      <c r="R435" s="75"/>
      <c r="S435" s="75"/>
      <c r="T435" s="75"/>
      <c r="U435" s="75"/>
      <c r="V435" s="75"/>
      <c r="W435" s="75"/>
      <c r="X435" s="75"/>
      <c r="Y435" s="76">
        <f>IF(ISNUMBER(VLOOKUP(Y437,P$7:W$7,MATCH(Y437,P$7:W$7))),VLOOKUP(Y437,P$7:W$7,MATCH(Y437,P$7:W$7)),IF(N439=0,"No Data",IF(Y437&gt;0,"&lt;100",0)))</f>
        <v>100</v>
      </c>
      <c r="Z435" s="77">
        <f>IF(ISNUMBER(VLOOKUP(Z439,P$7:W$7,MATCH(Z439,P$7:W$7))),VLOOKUP(Z439,P$7:W$7,MATCH(Z439,P$7:W$7)),IF(N439=0,"No Data",IF(Z439&gt;0,"&lt;100",0)))</f>
        <v>100</v>
      </c>
      <c r="AA435" s="106">
        <f>IF(ISNUMBER(Z435),Z435,0)</f>
        <v>100</v>
      </c>
      <c r="AB435" s="75"/>
      <c r="AC435" s="75"/>
      <c r="AD435" s="75"/>
      <c r="AE435" s="75"/>
      <c r="AF435" s="75"/>
      <c r="AG435" s="75"/>
      <c r="AH435" s="75"/>
      <c r="AI435" s="75"/>
      <c r="AJ435" s="76">
        <f>IF(ISNUMBER(VLOOKUP(AJ437,AB$7:AH$7,MATCH(AJ437,AB$7:AH$7))),VLOOKUP(AJ437,AB$7:AH$7,MATCH(AJ437,AB$7:AH$7)),IF(N439=0,"No Data",IF(AJ437&gt;0,"&lt;50",0)))</f>
        <v>0</v>
      </c>
      <c r="AK435" s="77">
        <f>IF(ISNUMBER(VLOOKUP(AK439,AB$7:AH$7,MATCH(AK439,AB$7:AH$7))),VLOOKUP(AK439,AB$7:AH$7,MATCH(AK439,AB$7:AH$7)),IF(N439=0,"No Data",IF(AK439&gt;0,"&lt;50",0)))</f>
        <v>0</v>
      </c>
      <c r="AL435" s="106">
        <f>IF(ISNUMBER(AK435),AK435,0)</f>
        <v>0</v>
      </c>
      <c r="AM435" s="75"/>
      <c r="AN435" s="75"/>
      <c r="AO435" s="75"/>
      <c r="AP435" s="75"/>
      <c r="AQ435" s="75"/>
      <c r="AR435" s="75"/>
      <c r="AS435" s="75"/>
      <c r="AT435" s="75"/>
      <c r="AU435" s="75"/>
      <c r="AV435" s="75"/>
      <c r="AW435" s="76">
        <f>IF(ISNUMBER(VLOOKUP(AW437,AM$7:AU$7,MATCH(AW437,AM$7:AU$7))),VLOOKUP(AW437,AM$7:AU$7,MATCH(AW437,AM$7:AU$7)),IF(N439=0,"No Data",IF(AW437&gt;0,"&lt;10",0)))</f>
        <v>1000</v>
      </c>
      <c r="AX435" s="77">
        <f>IF(ISNUMBER(VLOOKUP(AX439,AM$7:AU$7,MATCH(AX439,AM$7:AU$7))),VLOOKUP(AX439,AM$7:AU$7,MATCH(AX439,AM$7:AU$7)),IF(N439=0,"No Data",IF(AX439&gt;0,"&lt;10",0)))</f>
        <v>1000</v>
      </c>
      <c r="AY435" s="106">
        <f>IF(ISNUMBER(AX435),AX435,0)</f>
        <v>1000</v>
      </c>
      <c r="AZ435" s="79"/>
      <c r="BA435" s="80"/>
      <c r="BB435" s="71"/>
      <c r="BC435" s="95"/>
      <c r="BD435" s="41">
        <v>3</v>
      </c>
      <c r="BE435" s="52">
        <v>33</v>
      </c>
      <c r="BF435" s="103">
        <v>3323</v>
      </c>
      <c r="BG435" s="276" t="s">
        <v>47</v>
      </c>
    </row>
    <row r="436" spans="1:59" s="63" customFormat="1" ht="12.75" x14ac:dyDescent="0.2">
      <c r="A436" s="196">
        <v>3</v>
      </c>
      <c r="B436" s="197" t="s">
        <v>108</v>
      </c>
      <c r="C436" s="208">
        <v>33</v>
      </c>
      <c r="D436" s="209" t="s">
        <v>238</v>
      </c>
      <c r="E436" s="212">
        <v>3323</v>
      </c>
      <c r="F436" s="213" t="s">
        <v>262</v>
      </c>
      <c r="G436" s="231" t="s">
        <v>263</v>
      </c>
      <c r="H436" s="81" t="s">
        <v>48</v>
      </c>
      <c r="I436" s="223"/>
      <c r="J436" s="73"/>
      <c r="K436" s="73"/>
      <c r="L436" s="73"/>
      <c r="M436" s="74"/>
      <c r="N436" s="247"/>
      <c r="O436" s="306"/>
      <c r="P436" s="105"/>
      <c r="Q436" s="75"/>
      <c r="R436" s="75"/>
      <c r="S436" s="75"/>
      <c r="T436" s="75"/>
      <c r="U436" s="75"/>
      <c r="V436" s="75"/>
      <c r="W436" s="75"/>
      <c r="X436" s="75"/>
      <c r="Y436" s="82">
        <f>MIN(X440:X442)</f>
        <v>100</v>
      </c>
      <c r="Z436" s="83"/>
      <c r="AA436" s="83"/>
      <c r="AB436" s="75"/>
      <c r="AC436" s="75"/>
      <c r="AD436" s="75"/>
      <c r="AE436" s="75"/>
      <c r="AF436" s="75"/>
      <c r="AG436" s="75"/>
      <c r="AH436" s="75"/>
      <c r="AI436" s="75"/>
      <c r="AJ436" s="82">
        <f>MIN(AI440:AI442)</f>
        <v>0</v>
      </c>
      <c r="AK436" s="83"/>
      <c r="AL436" s="83"/>
      <c r="AM436" s="75"/>
      <c r="AN436" s="75"/>
      <c r="AO436" s="75"/>
      <c r="AP436" s="75"/>
      <c r="AQ436" s="75"/>
      <c r="AR436" s="75"/>
      <c r="AS436" s="75"/>
      <c r="AT436" s="75"/>
      <c r="AU436" s="75"/>
      <c r="AV436" s="75"/>
      <c r="AW436" s="82">
        <f>MIN(AV440:AV442)</f>
        <v>500</v>
      </c>
      <c r="AX436" s="83"/>
      <c r="AY436" s="83"/>
      <c r="AZ436" s="79"/>
      <c r="BA436" s="80"/>
      <c r="BB436" s="71"/>
      <c r="BC436" s="95"/>
      <c r="BD436" s="41">
        <v>3</v>
      </c>
      <c r="BE436" s="52">
        <v>33</v>
      </c>
      <c r="BF436" s="103">
        <v>3323</v>
      </c>
      <c r="BG436" s="278" t="s">
        <v>48</v>
      </c>
    </row>
    <row r="437" spans="1:59" s="63" customFormat="1" ht="12.75" x14ac:dyDescent="0.2">
      <c r="A437" s="196">
        <v>3</v>
      </c>
      <c r="B437" s="197" t="s">
        <v>108</v>
      </c>
      <c r="C437" s="208">
        <v>33</v>
      </c>
      <c r="D437" s="209" t="s">
        <v>238</v>
      </c>
      <c r="E437" s="212">
        <v>3323</v>
      </c>
      <c r="F437" s="213" t="s">
        <v>262</v>
      </c>
      <c r="G437" s="231" t="s">
        <v>263</v>
      </c>
      <c r="H437" s="81" t="s">
        <v>49</v>
      </c>
      <c r="I437" s="223"/>
      <c r="J437" s="73"/>
      <c r="K437" s="73"/>
      <c r="L437" s="73"/>
      <c r="M437" s="74"/>
      <c r="N437" s="247"/>
      <c r="O437" s="306"/>
      <c r="P437" s="105"/>
      <c r="Q437" s="75"/>
      <c r="R437" s="75"/>
      <c r="S437" s="75"/>
      <c r="T437" s="75"/>
      <c r="U437" s="75"/>
      <c r="V437" s="75"/>
      <c r="W437" s="75"/>
      <c r="X437" s="75"/>
      <c r="Y437" s="84">
        <f>IF(ISNUMBER(AVERAGE(X440:X442)),AVERAGE(X440:X442),0)</f>
        <v>100</v>
      </c>
      <c r="Z437" s="83"/>
      <c r="AA437" s="83"/>
      <c r="AB437" s="75"/>
      <c r="AC437" s="75"/>
      <c r="AD437" s="75"/>
      <c r="AE437" s="75"/>
      <c r="AF437" s="75"/>
      <c r="AG437" s="75"/>
      <c r="AH437" s="75"/>
      <c r="AI437" s="75"/>
      <c r="AJ437" s="84">
        <f>IF(ISNUMBER(AVERAGE(AI440:AI442)),AVERAGE(AI440:AI442),0)</f>
        <v>0</v>
      </c>
      <c r="AK437" s="83"/>
      <c r="AL437" s="83"/>
      <c r="AM437" s="75"/>
      <c r="AN437" s="75"/>
      <c r="AO437" s="75"/>
      <c r="AP437" s="75"/>
      <c r="AQ437" s="75"/>
      <c r="AR437" s="75"/>
      <c r="AS437" s="75"/>
      <c r="AT437" s="75"/>
      <c r="AU437" s="75"/>
      <c r="AV437" s="75"/>
      <c r="AW437" s="84">
        <f>IF(ISNUMBER(AVERAGE(AV440:AV442)),AVERAGE(AV440:AV442),0)</f>
        <v>1500</v>
      </c>
      <c r="AX437" s="83"/>
      <c r="AY437" s="83"/>
      <c r="AZ437" s="79"/>
      <c r="BA437" s="80"/>
      <c r="BB437" s="71"/>
      <c r="BC437" s="95"/>
      <c r="BD437" s="41">
        <v>3</v>
      </c>
      <c r="BE437" s="52">
        <v>33</v>
      </c>
      <c r="BF437" s="103">
        <v>3323</v>
      </c>
      <c r="BG437" s="278" t="s">
        <v>49</v>
      </c>
    </row>
    <row r="438" spans="1:59" s="63" customFormat="1" ht="12.75" x14ac:dyDescent="0.2">
      <c r="A438" s="196">
        <v>3</v>
      </c>
      <c r="B438" s="197" t="s">
        <v>108</v>
      </c>
      <c r="C438" s="208">
        <v>33</v>
      </c>
      <c r="D438" s="209" t="s">
        <v>238</v>
      </c>
      <c r="E438" s="212">
        <v>3323</v>
      </c>
      <c r="F438" s="213" t="s">
        <v>262</v>
      </c>
      <c r="G438" s="231" t="s">
        <v>263</v>
      </c>
      <c r="H438" s="81" t="s">
        <v>50</v>
      </c>
      <c r="I438" s="223"/>
      <c r="J438" s="73"/>
      <c r="K438" s="73"/>
      <c r="L438" s="73"/>
      <c r="M438" s="74"/>
      <c r="N438" s="247"/>
      <c r="O438" s="306"/>
      <c r="P438" s="105"/>
      <c r="Q438" s="75"/>
      <c r="R438" s="75"/>
      <c r="S438" s="75"/>
      <c r="T438" s="75"/>
      <c r="U438" s="75"/>
      <c r="V438" s="75"/>
      <c r="W438" s="75"/>
      <c r="X438" s="75"/>
      <c r="Y438" s="84">
        <f>MAX(X440:X442)</f>
        <v>100</v>
      </c>
      <c r="Z438" s="83"/>
      <c r="AA438" s="83"/>
      <c r="AB438" s="75"/>
      <c r="AC438" s="75"/>
      <c r="AD438" s="75"/>
      <c r="AE438" s="75"/>
      <c r="AF438" s="75"/>
      <c r="AG438" s="75"/>
      <c r="AH438" s="75"/>
      <c r="AI438" s="75"/>
      <c r="AJ438" s="84">
        <f>MAX(AI440:AI442)</f>
        <v>0</v>
      </c>
      <c r="AK438" s="83"/>
      <c r="AL438" s="83"/>
      <c r="AM438" s="75"/>
      <c r="AN438" s="75"/>
      <c r="AO438" s="75"/>
      <c r="AP438" s="75"/>
      <c r="AQ438" s="75"/>
      <c r="AR438" s="75"/>
      <c r="AS438" s="75"/>
      <c r="AT438" s="75"/>
      <c r="AU438" s="75"/>
      <c r="AV438" s="75"/>
      <c r="AW438" s="84">
        <f>MAX(AV440:AV442)</f>
        <v>2500</v>
      </c>
      <c r="AX438" s="83"/>
      <c r="AY438" s="83"/>
      <c r="AZ438" s="79"/>
      <c r="BA438" s="80"/>
      <c r="BB438" s="71"/>
      <c r="BC438" s="95"/>
      <c r="BD438" s="41">
        <v>3</v>
      </c>
      <c r="BE438" s="52">
        <v>33</v>
      </c>
      <c r="BF438" s="103">
        <v>3323</v>
      </c>
      <c r="BG438" s="278" t="s">
        <v>50</v>
      </c>
    </row>
    <row r="439" spans="1:59" s="63" customFormat="1" ht="12.75" x14ac:dyDescent="0.2">
      <c r="A439" s="196">
        <v>3</v>
      </c>
      <c r="B439" s="197" t="s">
        <v>108</v>
      </c>
      <c r="C439" s="208">
        <v>33</v>
      </c>
      <c r="D439" s="209" t="s">
        <v>238</v>
      </c>
      <c r="E439" s="212">
        <v>3323</v>
      </c>
      <c r="F439" s="213" t="s">
        <v>262</v>
      </c>
      <c r="G439" s="231" t="s">
        <v>263</v>
      </c>
      <c r="H439" s="85" t="s">
        <v>51</v>
      </c>
      <c r="I439" s="223"/>
      <c r="J439" s="73"/>
      <c r="K439" s="73"/>
      <c r="L439" s="73"/>
      <c r="M439" s="74"/>
      <c r="N439" s="248">
        <f>SUM(N440:N442)</f>
        <v>2</v>
      </c>
      <c r="O439" s="293">
        <f>SUM(O440:O442)</f>
        <v>1</v>
      </c>
      <c r="P439" s="292"/>
      <c r="Q439" s="87"/>
      <c r="R439" s="87"/>
      <c r="S439" s="87"/>
      <c r="T439" s="87"/>
      <c r="U439" s="87"/>
      <c r="V439" s="87"/>
      <c r="W439" s="87"/>
      <c r="X439" s="87"/>
      <c r="Y439" s="88"/>
      <c r="Z439" s="86">
        <f>SUM(Z440:Z442)</f>
        <v>100</v>
      </c>
      <c r="AA439" s="88"/>
      <c r="AB439" s="87"/>
      <c r="AC439" s="87"/>
      <c r="AD439" s="87"/>
      <c r="AE439" s="87"/>
      <c r="AF439" s="87"/>
      <c r="AG439" s="87"/>
      <c r="AH439" s="87"/>
      <c r="AI439" s="87"/>
      <c r="AJ439" s="88"/>
      <c r="AK439" s="86">
        <f>SUM(AK440:AK442)</f>
        <v>0</v>
      </c>
      <c r="AL439" s="88"/>
      <c r="AM439" s="87"/>
      <c r="AN439" s="87"/>
      <c r="AO439" s="87"/>
      <c r="AP439" s="87"/>
      <c r="AQ439" s="87"/>
      <c r="AR439" s="87"/>
      <c r="AS439" s="87"/>
      <c r="AT439" s="87"/>
      <c r="AU439" s="87"/>
      <c r="AV439" s="87"/>
      <c r="AW439" s="112"/>
      <c r="AX439" s="86">
        <f>SUM(AX440:AX442)</f>
        <v>1500</v>
      </c>
      <c r="AY439" s="88"/>
      <c r="AZ439" s="79"/>
      <c r="BA439" s="80"/>
      <c r="BB439" s="71"/>
      <c r="BC439" s="95"/>
      <c r="BD439" s="41">
        <v>3</v>
      </c>
      <c r="BE439" s="52">
        <v>33</v>
      </c>
      <c r="BF439" s="103">
        <v>3323</v>
      </c>
      <c r="BG439" s="279" t="s">
        <v>51</v>
      </c>
    </row>
    <row r="440" spans="1:59" s="63" customFormat="1" ht="12.75" x14ac:dyDescent="0.2">
      <c r="A440" s="196">
        <v>3</v>
      </c>
      <c r="B440" s="197" t="s">
        <v>108</v>
      </c>
      <c r="C440" s="208">
        <v>33</v>
      </c>
      <c r="D440" s="209" t="s">
        <v>238</v>
      </c>
      <c r="E440" s="212">
        <v>3323</v>
      </c>
      <c r="F440" s="213" t="s">
        <v>262</v>
      </c>
      <c r="G440" s="231" t="s">
        <v>263</v>
      </c>
      <c r="H440" s="89" t="s">
        <v>52</v>
      </c>
      <c r="I440" s="90" t="s">
        <v>265</v>
      </c>
      <c r="J440" s="90" t="s">
        <v>266</v>
      </c>
      <c r="K440" s="90" t="s">
        <v>64</v>
      </c>
      <c r="L440" s="90" t="s">
        <v>267</v>
      </c>
      <c r="M440" s="91"/>
      <c r="N440" s="312">
        <v>1</v>
      </c>
      <c r="O440" s="313">
        <f>N440/N$439</f>
        <v>0.5</v>
      </c>
      <c r="P440" s="104">
        <v>1</v>
      </c>
      <c r="Q440" s="92"/>
      <c r="R440" s="92"/>
      <c r="S440" s="92"/>
      <c r="T440" s="92"/>
      <c r="U440" s="92"/>
      <c r="V440" s="92"/>
      <c r="W440" s="92"/>
      <c r="X440" s="109">
        <f>P440*P$7+Q440*Q$7+R440*R$7+S440*S$7+T440*T$7+U440*U$7+V440*V$7+W440*W$7</f>
        <v>100</v>
      </c>
      <c r="Y440" s="83"/>
      <c r="Z440" s="110">
        <f>X440*$O440</f>
        <v>50</v>
      </c>
      <c r="AA440" s="111"/>
      <c r="AB440" s="92"/>
      <c r="AC440" s="92"/>
      <c r="AD440" s="92"/>
      <c r="AE440" s="92"/>
      <c r="AF440" s="92"/>
      <c r="AG440" s="92"/>
      <c r="AH440" s="92"/>
      <c r="AI440" s="109">
        <f>AB440*AB$7+AC440*AC$7+AD440*AD$7+AE440*AE$7+AF440*AF$7+AG440*AG$7+AH440*AH$7</f>
        <v>0</v>
      </c>
      <c r="AJ440" s="83"/>
      <c r="AK440" s="110">
        <f>AI440*$O440</f>
        <v>0</v>
      </c>
      <c r="AL440" s="111"/>
      <c r="AM440" s="92"/>
      <c r="AN440" s="92"/>
      <c r="AO440" s="92"/>
      <c r="AP440" s="92"/>
      <c r="AQ440" s="92"/>
      <c r="AR440" s="92"/>
      <c r="AS440" s="92"/>
      <c r="AT440" s="92">
        <v>1</v>
      </c>
      <c r="AU440" s="92"/>
      <c r="AV440" s="109">
        <f>AM440*AM$7+AN440*AN$7+AO440*AO$7+AP440*AP$7+AQ440*AQ$7+AR440*AR$7+AS440*AS$7+AT440*AT$7+AU440*AU$7</f>
        <v>2500</v>
      </c>
      <c r="AW440" s="75"/>
      <c r="AX440" s="110">
        <f>AV440*$O440</f>
        <v>1250</v>
      </c>
      <c r="AY440" s="111"/>
      <c r="AZ440" s="93"/>
      <c r="BA440" s="94" t="s">
        <v>131</v>
      </c>
      <c r="BB440" s="71"/>
      <c r="BC440" s="95"/>
      <c r="BD440" s="41">
        <v>3</v>
      </c>
      <c r="BE440" s="52">
        <v>33</v>
      </c>
      <c r="BF440" s="103">
        <v>3323</v>
      </c>
      <c r="BG440" s="280" t="s">
        <v>52</v>
      </c>
    </row>
    <row r="441" spans="1:59" s="63" customFormat="1" ht="24" x14ac:dyDescent="0.2">
      <c r="A441" s="196"/>
      <c r="B441" s="197"/>
      <c r="C441" s="208"/>
      <c r="D441" s="209"/>
      <c r="E441" s="212"/>
      <c r="F441" s="213"/>
      <c r="G441" s="231"/>
      <c r="H441" s="89"/>
      <c r="I441" s="90" t="s">
        <v>106</v>
      </c>
      <c r="J441" s="90" t="s">
        <v>257</v>
      </c>
      <c r="K441" s="90" t="s">
        <v>64</v>
      </c>
      <c r="L441" s="90" t="s">
        <v>258</v>
      </c>
      <c r="M441" s="149" t="s">
        <v>642</v>
      </c>
      <c r="N441" s="312">
        <v>1</v>
      </c>
      <c r="O441" s="313">
        <f>N441/N$439</f>
        <v>0.5</v>
      </c>
      <c r="P441" s="104">
        <v>1</v>
      </c>
      <c r="Q441" s="92"/>
      <c r="R441" s="92"/>
      <c r="S441" s="92"/>
      <c r="T441" s="92"/>
      <c r="U441" s="92"/>
      <c r="V441" s="92"/>
      <c r="W441" s="92"/>
      <c r="X441" s="109">
        <f>P441*P$7+Q441*Q$7+R441*R$7+S441*S$7+T441*T$7+U441*U$7+V441*V$7+W441*W$7</f>
        <v>100</v>
      </c>
      <c r="Y441" s="83"/>
      <c r="Z441" s="110">
        <f>X441*$O441</f>
        <v>50</v>
      </c>
      <c r="AA441" s="111"/>
      <c r="AB441" s="92"/>
      <c r="AC441" s="92"/>
      <c r="AD441" s="92"/>
      <c r="AE441" s="92"/>
      <c r="AF441" s="92"/>
      <c r="AG441" s="92"/>
      <c r="AH441" s="92"/>
      <c r="AI441" s="109">
        <f>AB441*AB$7+AC441*AC$7+AD441*AD$7+AE441*AE$7+AF441*AF$7+AG441*AG$7+AH441*AH$7</f>
        <v>0</v>
      </c>
      <c r="AJ441" s="83"/>
      <c r="AK441" s="110">
        <f>AI441*$O441</f>
        <v>0</v>
      </c>
      <c r="AL441" s="111"/>
      <c r="AM441" s="92"/>
      <c r="AN441" s="92"/>
      <c r="AO441" s="92"/>
      <c r="AP441" s="92"/>
      <c r="AQ441" s="92"/>
      <c r="AR441" s="92">
        <v>1</v>
      </c>
      <c r="AS441" s="92"/>
      <c r="AT441" s="92"/>
      <c r="AU441" s="92"/>
      <c r="AV441" s="109">
        <f>AM441*AM$7+AN441*AN$7+AO441*AO$7+AP441*AP$7+AQ441*AQ$7+AR441*AR$7+AS441*AS$7+AT441*AT$7+AU441*AU$7</f>
        <v>500</v>
      </c>
      <c r="AW441" s="75"/>
      <c r="AX441" s="110">
        <f>AV441*$O441</f>
        <v>250</v>
      </c>
      <c r="AY441" s="111"/>
      <c r="AZ441" s="93"/>
      <c r="BA441" s="94" t="s">
        <v>131</v>
      </c>
      <c r="BB441" s="71"/>
      <c r="BC441" s="95"/>
      <c r="BD441" s="41">
        <v>3</v>
      </c>
      <c r="BE441" s="52">
        <v>33</v>
      </c>
      <c r="BF441" s="103">
        <v>3323</v>
      </c>
      <c r="BG441" s="280"/>
    </row>
    <row r="442" spans="1:59" s="63" customFormat="1" ht="12.75" x14ac:dyDescent="0.2">
      <c r="A442" s="196">
        <v>3</v>
      </c>
      <c r="B442" s="197" t="s">
        <v>108</v>
      </c>
      <c r="C442" s="208">
        <v>33</v>
      </c>
      <c r="D442" s="209" t="s">
        <v>238</v>
      </c>
      <c r="E442" s="212">
        <v>3323</v>
      </c>
      <c r="F442" s="213" t="s">
        <v>262</v>
      </c>
      <c r="G442" s="231" t="s">
        <v>263</v>
      </c>
      <c r="H442" s="89"/>
      <c r="I442" s="219"/>
      <c r="J442" s="90"/>
      <c r="K442" s="90"/>
      <c r="L442" s="90"/>
      <c r="M442" s="91"/>
      <c r="N442" s="247"/>
      <c r="O442" s="306"/>
      <c r="P442" s="104"/>
      <c r="Q442" s="92"/>
      <c r="R442" s="92"/>
      <c r="S442" s="92"/>
      <c r="T442" s="92"/>
      <c r="U442" s="92"/>
      <c r="V442" s="92"/>
      <c r="W442" s="92"/>
      <c r="X442" s="75"/>
      <c r="Y442" s="83"/>
      <c r="Z442" s="83"/>
      <c r="AA442" s="83"/>
      <c r="AB442" s="92"/>
      <c r="AC442" s="92"/>
      <c r="AD442" s="92"/>
      <c r="AE442" s="92"/>
      <c r="AF442" s="92"/>
      <c r="AG442" s="92"/>
      <c r="AH442" s="92"/>
      <c r="AI442" s="75"/>
      <c r="AJ442" s="83"/>
      <c r="AK442" s="83"/>
      <c r="AL442" s="83"/>
      <c r="AM442" s="92"/>
      <c r="AN442" s="92"/>
      <c r="AO442" s="92"/>
      <c r="AP442" s="92"/>
      <c r="AQ442" s="92"/>
      <c r="AR442" s="92"/>
      <c r="AS442" s="92"/>
      <c r="AT442" s="92"/>
      <c r="AU442" s="92"/>
      <c r="AV442" s="75"/>
      <c r="AW442" s="75"/>
      <c r="AX442" s="83"/>
      <c r="AY442" s="83"/>
      <c r="AZ442" s="93"/>
      <c r="BA442" s="94"/>
      <c r="BB442" s="71"/>
      <c r="BC442" s="95"/>
      <c r="BD442" s="41">
        <v>3</v>
      </c>
      <c r="BE442" s="52">
        <v>33</v>
      </c>
      <c r="BF442" s="103">
        <v>3323</v>
      </c>
      <c r="BG442" s="280" t="s">
        <v>52</v>
      </c>
    </row>
    <row r="443" spans="1:59" s="63" customFormat="1" ht="12.75" x14ac:dyDescent="0.2">
      <c r="A443" s="196">
        <v>3</v>
      </c>
      <c r="B443" s="197" t="s">
        <v>108</v>
      </c>
      <c r="C443" s="208">
        <v>33</v>
      </c>
      <c r="D443" s="209" t="s">
        <v>238</v>
      </c>
      <c r="E443" s="212">
        <v>3323</v>
      </c>
      <c r="F443" s="213" t="s">
        <v>262</v>
      </c>
      <c r="G443" s="231" t="s">
        <v>263</v>
      </c>
      <c r="H443" s="65"/>
      <c r="I443" s="222"/>
      <c r="J443" s="66"/>
      <c r="K443" s="66"/>
      <c r="L443" s="66"/>
      <c r="M443" s="64"/>
      <c r="N443" s="304"/>
      <c r="O443" s="305"/>
      <c r="P443" s="127"/>
      <c r="Q443" s="67"/>
      <c r="R443" s="67"/>
      <c r="S443" s="67"/>
      <c r="T443" s="67"/>
      <c r="U443" s="67"/>
      <c r="V443" s="67"/>
      <c r="W443" s="67"/>
      <c r="X443" s="67"/>
      <c r="Y443" s="68"/>
      <c r="Z443" s="68"/>
      <c r="AA443" s="68"/>
      <c r="AB443" s="67"/>
      <c r="AC443" s="67"/>
      <c r="AD443" s="67"/>
      <c r="AE443" s="67"/>
      <c r="AF443" s="67"/>
      <c r="AG443" s="67"/>
      <c r="AH443" s="67"/>
      <c r="AI443" s="67"/>
      <c r="AJ443" s="68"/>
      <c r="AK443" s="68"/>
      <c r="AL443" s="68"/>
      <c r="AM443" s="67"/>
      <c r="AN443" s="67"/>
      <c r="AO443" s="67"/>
      <c r="AP443" s="67"/>
      <c r="AQ443" s="67"/>
      <c r="AR443" s="67"/>
      <c r="AS443" s="67"/>
      <c r="AT443" s="67"/>
      <c r="AU443" s="67"/>
      <c r="AV443" s="67"/>
      <c r="AW443" s="67"/>
      <c r="AX443" s="68"/>
      <c r="AY443" s="68"/>
      <c r="AZ443" s="69"/>
      <c r="BA443" s="70"/>
      <c r="BB443" s="71"/>
      <c r="BC443" s="95"/>
      <c r="BD443" s="41">
        <v>3</v>
      </c>
      <c r="BE443" s="52">
        <v>33</v>
      </c>
      <c r="BF443" s="103">
        <v>3323</v>
      </c>
      <c r="BG443" s="275"/>
    </row>
    <row r="444" spans="1:59" s="63" customFormat="1" ht="12.75" x14ac:dyDescent="0.2">
      <c r="A444" s="196">
        <v>3</v>
      </c>
      <c r="B444" s="197" t="s">
        <v>108</v>
      </c>
      <c r="C444" s="208">
        <v>33</v>
      </c>
      <c r="D444" s="209" t="s">
        <v>238</v>
      </c>
      <c r="E444" s="212">
        <v>3323</v>
      </c>
      <c r="F444" s="213" t="s">
        <v>262</v>
      </c>
      <c r="G444" s="232"/>
      <c r="H444" s="97"/>
      <c r="I444" s="224"/>
      <c r="J444" s="98"/>
      <c r="K444" s="98"/>
      <c r="L444" s="98"/>
      <c r="M444" s="96"/>
      <c r="N444" s="307"/>
      <c r="O444" s="246"/>
      <c r="P444" s="124"/>
      <c r="Q444" s="99"/>
      <c r="R444" s="99"/>
      <c r="S444" s="99"/>
      <c r="T444" s="99"/>
      <c r="U444" s="99"/>
      <c r="V444" s="99"/>
      <c r="W444" s="99"/>
      <c r="X444" s="99"/>
      <c r="Y444" s="100"/>
      <c r="Z444" s="100"/>
      <c r="AA444" s="100"/>
      <c r="AB444" s="99"/>
      <c r="AC444" s="99"/>
      <c r="AD444" s="99"/>
      <c r="AE444" s="99"/>
      <c r="AF444" s="99"/>
      <c r="AG444" s="99"/>
      <c r="AH444" s="99"/>
      <c r="AI444" s="99"/>
      <c r="AJ444" s="100"/>
      <c r="AK444" s="100"/>
      <c r="AL444" s="100"/>
      <c r="AM444" s="99"/>
      <c r="AN444" s="99"/>
      <c r="AO444" s="99"/>
      <c r="AP444" s="99"/>
      <c r="AQ444" s="99"/>
      <c r="AR444" s="99"/>
      <c r="AS444" s="99"/>
      <c r="AT444" s="99"/>
      <c r="AU444" s="99"/>
      <c r="AV444" s="99"/>
      <c r="AW444" s="99"/>
      <c r="AX444" s="100"/>
      <c r="AY444" s="100"/>
      <c r="AZ444" s="101"/>
      <c r="BA444" s="102"/>
      <c r="BB444" s="95"/>
      <c r="BC444" s="95"/>
      <c r="BD444" s="41">
        <v>3</v>
      </c>
      <c r="BE444" s="52">
        <v>33</v>
      </c>
      <c r="BF444" s="103">
        <v>3323</v>
      </c>
      <c r="BG444" s="277"/>
    </row>
    <row r="445" spans="1:59" s="63" customFormat="1" ht="12.75" x14ac:dyDescent="0.2">
      <c r="A445" s="196">
        <v>3</v>
      </c>
      <c r="B445" s="197" t="s">
        <v>108</v>
      </c>
      <c r="C445" s="208">
        <v>33</v>
      </c>
      <c r="D445" s="209" t="s">
        <v>238</v>
      </c>
      <c r="E445" s="212">
        <v>3323</v>
      </c>
      <c r="F445" s="213" t="s">
        <v>262</v>
      </c>
      <c r="G445" s="231"/>
      <c r="H445" s="65"/>
      <c r="I445" s="222"/>
      <c r="J445" s="66"/>
      <c r="K445" s="66"/>
      <c r="L445" s="66"/>
      <c r="M445" s="64"/>
      <c r="N445" s="304"/>
      <c r="O445" s="305"/>
      <c r="P445" s="127"/>
      <c r="Q445" s="67"/>
      <c r="R445" s="67"/>
      <c r="S445" s="67"/>
      <c r="T445" s="67"/>
      <c r="U445" s="67"/>
      <c r="V445" s="67"/>
      <c r="W445" s="67"/>
      <c r="X445" s="67"/>
      <c r="Y445" s="68"/>
      <c r="Z445" s="68"/>
      <c r="AA445" s="68"/>
      <c r="AB445" s="67"/>
      <c r="AC445" s="67"/>
      <c r="AD445" s="67"/>
      <c r="AE445" s="67"/>
      <c r="AF445" s="67"/>
      <c r="AG445" s="67"/>
      <c r="AH445" s="67"/>
      <c r="AI445" s="67"/>
      <c r="AJ445" s="68"/>
      <c r="AK445" s="68"/>
      <c r="AL445" s="68"/>
      <c r="AM445" s="67"/>
      <c r="AN445" s="67"/>
      <c r="AO445" s="67"/>
      <c r="AP445" s="67"/>
      <c r="AQ445" s="67"/>
      <c r="AR445" s="67"/>
      <c r="AS445" s="67"/>
      <c r="AT445" s="67"/>
      <c r="AU445" s="67"/>
      <c r="AV445" s="67"/>
      <c r="AW445" s="67"/>
      <c r="AX445" s="68"/>
      <c r="AY445" s="68"/>
      <c r="AZ445" s="69"/>
      <c r="BA445" s="70"/>
      <c r="BB445" s="71"/>
      <c r="BC445" s="95"/>
      <c r="BD445" s="41">
        <v>3</v>
      </c>
      <c r="BE445" s="52">
        <v>33</v>
      </c>
      <c r="BF445" s="103">
        <v>3323</v>
      </c>
      <c r="BG445" s="275"/>
    </row>
    <row r="446" spans="1:59" s="63" customFormat="1" ht="12.75" x14ac:dyDescent="0.2">
      <c r="A446" s="196">
        <v>3</v>
      </c>
      <c r="B446" s="197" t="s">
        <v>108</v>
      </c>
      <c r="C446" s="208">
        <v>33</v>
      </c>
      <c r="D446" s="209" t="s">
        <v>238</v>
      </c>
      <c r="E446" s="212">
        <v>3323</v>
      </c>
      <c r="F446" s="213" t="s">
        <v>262</v>
      </c>
      <c r="G446" s="231" t="s">
        <v>53</v>
      </c>
      <c r="H446" s="72" t="s">
        <v>1233</v>
      </c>
      <c r="I446" s="223" t="s">
        <v>1183</v>
      </c>
      <c r="J446" s="73"/>
      <c r="K446" s="73"/>
      <c r="L446" s="73"/>
      <c r="M446" s="74"/>
      <c r="N446" s="247"/>
      <c r="O446" s="306"/>
      <c r="P446" s="105"/>
      <c r="Q446" s="75"/>
      <c r="R446" s="75"/>
      <c r="S446" s="75"/>
      <c r="T446" s="75"/>
      <c r="U446" s="75"/>
      <c r="V446" s="75"/>
      <c r="W446" s="75"/>
      <c r="X446" s="75"/>
      <c r="Y446" s="76" t="s">
        <v>1241</v>
      </c>
      <c r="Z446" s="77" t="s">
        <v>1241</v>
      </c>
      <c r="AA446" s="78">
        <f>AA$126</f>
        <v>1000</v>
      </c>
      <c r="AB446" s="75"/>
      <c r="AC446" s="75"/>
      <c r="AD446" s="75"/>
      <c r="AE446" s="75"/>
      <c r="AF446" s="75"/>
      <c r="AG446" s="75"/>
      <c r="AH446" s="75"/>
      <c r="AI446" s="75"/>
      <c r="AJ446" s="76" t="s">
        <v>1241</v>
      </c>
      <c r="AK446" s="77" t="s">
        <v>1241</v>
      </c>
      <c r="AL446" s="78">
        <f>AL$126</f>
        <v>0</v>
      </c>
      <c r="AM446" s="75"/>
      <c r="AN446" s="75"/>
      <c r="AO446" s="75"/>
      <c r="AP446" s="75"/>
      <c r="AQ446" s="75"/>
      <c r="AR446" s="75"/>
      <c r="AS446" s="75"/>
      <c r="AT446" s="75"/>
      <c r="AU446" s="75"/>
      <c r="AV446" s="75"/>
      <c r="AW446" s="76" t="s">
        <v>1241</v>
      </c>
      <c r="AX446" s="77" t="s">
        <v>1241</v>
      </c>
      <c r="AY446" s="78">
        <f>AY$126</f>
        <v>1000</v>
      </c>
      <c r="AZ446" s="79"/>
      <c r="BA446" s="80" t="str">
        <f>I446</f>
        <v>&gt; see 3112, Reinforcement for in situ concrete</v>
      </c>
      <c r="BB446" s="71"/>
      <c r="BC446" s="95"/>
      <c r="BD446" s="41">
        <v>3</v>
      </c>
      <c r="BE446" s="52">
        <v>33</v>
      </c>
      <c r="BF446" s="103">
        <v>3323</v>
      </c>
      <c r="BG446" s="276" t="s">
        <v>47</v>
      </c>
    </row>
    <row r="447" spans="1:59" s="63" customFormat="1" ht="12.75" x14ac:dyDescent="0.2">
      <c r="A447" s="196">
        <v>3</v>
      </c>
      <c r="B447" s="197" t="s">
        <v>108</v>
      </c>
      <c r="C447" s="208">
        <v>33</v>
      </c>
      <c r="D447" s="209" t="s">
        <v>238</v>
      </c>
      <c r="E447" s="212">
        <v>3323</v>
      </c>
      <c r="F447" s="213" t="s">
        <v>262</v>
      </c>
      <c r="G447" s="231"/>
      <c r="H447" s="65"/>
      <c r="I447" s="222"/>
      <c r="J447" s="66"/>
      <c r="K447" s="66"/>
      <c r="L447" s="66"/>
      <c r="M447" s="64"/>
      <c r="N447" s="304"/>
      <c r="O447" s="305"/>
      <c r="P447" s="127"/>
      <c r="Q447" s="67"/>
      <c r="R447" s="67"/>
      <c r="S447" s="67"/>
      <c r="T447" s="67"/>
      <c r="U447" s="67"/>
      <c r="V447" s="67"/>
      <c r="W447" s="67"/>
      <c r="X447" s="67"/>
      <c r="Y447" s="68"/>
      <c r="Z447" s="68"/>
      <c r="AA447" s="68"/>
      <c r="AB447" s="67"/>
      <c r="AC447" s="67"/>
      <c r="AD447" s="67"/>
      <c r="AE447" s="67"/>
      <c r="AF447" s="67"/>
      <c r="AG447" s="67"/>
      <c r="AH447" s="67"/>
      <c r="AI447" s="67"/>
      <c r="AJ447" s="68"/>
      <c r="AK447" s="68"/>
      <c r="AL447" s="68"/>
      <c r="AM447" s="67"/>
      <c r="AN447" s="67"/>
      <c r="AO447" s="67"/>
      <c r="AP447" s="67"/>
      <c r="AQ447" s="67"/>
      <c r="AR447" s="67"/>
      <c r="AS447" s="67"/>
      <c r="AT447" s="67"/>
      <c r="AU447" s="67"/>
      <c r="AV447" s="67"/>
      <c r="AW447" s="67"/>
      <c r="AX447" s="68"/>
      <c r="AY447" s="68"/>
      <c r="AZ447" s="69"/>
      <c r="BA447" s="70"/>
      <c r="BB447" s="71"/>
      <c r="BC447" s="95"/>
      <c r="BD447" s="41">
        <v>3</v>
      </c>
      <c r="BE447" s="52">
        <v>33</v>
      </c>
      <c r="BF447" s="103">
        <v>3323</v>
      </c>
      <c r="BG447" s="275"/>
    </row>
    <row r="448" spans="1:59" s="63" customFormat="1" ht="12.75" x14ac:dyDescent="0.2">
      <c r="A448" s="196">
        <v>3</v>
      </c>
      <c r="B448" s="197" t="s">
        <v>108</v>
      </c>
      <c r="C448" s="208">
        <v>33</v>
      </c>
      <c r="D448" s="209" t="s">
        <v>238</v>
      </c>
      <c r="E448" s="212">
        <v>3323</v>
      </c>
      <c r="F448" s="213" t="s">
        <v>262</v>
      </c>
      <c r="G448" s="232"/>
      <c r="H448" s="97"/>
      <c r="I448" s="224"/>
      <c r="J448" s="98"/>
      <c r="K448" s="98"/>
      <c r="L448" s="98"/>
      <c r="M448" s="96"/>
      <c r="N448" s="307"/>
      <c r="O448" s="246"/>
      <c r="P448" s="124"/>
      <c r="Q448" s="99"/>
      <c r="R448" s="99"/>
      <c r="S448" s="99"/>
      <c r="T448" s="99"/>
      <c r="U448" s="99"/>
      <c r="V448" s="99"/>
      <c r="W448" s="99"/>
      <c r="X448" s="99"/>
      <c r="Y448" s="100"/>
      <c r="Z448" s="100"/>
      <c r="AA448" s="100"/>
      <c r="AB448" s="99"/>
      <c r="AC448" s="99"/>
      <c r="AD448" s="99"/>
      <c r="AE448" s="99"/>
      <c r="AF448" s="99"/>
      <c r="AG448" s="99"/>
      <c r="AH448" s="99"/>
      <c r="AI448" s="99"/>
      <c r="AJ448" s="100"/>
      <c r="AK448" s="100"/>
      <c r="AL448" s="100"/>
      <c r="AM448" s="99"/>
      <c r="AN448" s="99"/>
      <c r="AO448" s="99"/>
      <c r="AP448" s="99"/>
      <c r="AQ448" s="99"/>
      <c r="AR448" s="99"/>
      <c r="AS448" s="99"/>
      <c r="AT448" s="99"/>
      <c r="AU448" s="99"/>
      <c r="AV448" s="99"/>
      <c r="AW448" s="99"/>
      <c r="AX448" s="100"/>
      <c r="AY448" s="100"/>
      <c r="AZ448" s="101"/>
      <c r="BA448" s="102"/>
      <c r="BB448" s="95"/>
      <c r="BC448" s="95"/>
      <c r="BD448" s="41">
        <v>3</v>
      </c>
      <c r="BE448" s="52">
        <v>33</v>
      </c>
      <c r="BF448" s="103">
        <v>3323</v>
      </c>
      <c r="BG448" s="277"/>
    </row>
    <row r="449" spans="1:59" s="54" customFormat="1" ht="12.75" x14ac:dyDescent="0.2">
      <c r="A449" s="196">
        <v>3</v>
      </c>
      <c r="B449" s="197" t="s">
        <v>108</v>
      </c>
      <c r="C449" s="208">
        <v>33</v>
      </c>
      <c r="D449" s="209" t="s">
        <v>238</v>
      </c>
      <c r="E449" s="210">
        <v>3324</v>
      </c>
      <c r="F449" s="211" t="s">
        <v>1243</v>
      </c>
      <c r="G449" s="230"/>
      <c r="H449" s="56"/>
      <c r="I449" s="221"/>
      <c r="J449" s="57"/>
      <c r="K449" s="57"/>
      <c r="L449" s="57"/>
      <c r="M449" s="55"/>
      <c r="N449" s="303"/>
      <c r="O449" s="245"/>
      <c r="P449" s="122"/>
      <c r="Q449" s="58"/>
      <c r="R449" s="58"/>
      <c r="S449" s="58"/>
      <c r="T449" s="58"/>
      <c r="U449" s="58"/>
      <c r="V449" s="58"/>
      <c r="W449" s="58"/>
      <c r="X449" s="58"/>
      <c r="Y449" s="59"/>
      <c r="Z449" s="59"/>
      <c r="AA449" s="59"/>
      <c r="AB449" s="58"/>
      <c r="AC449" s="58"/>
      <c r="AD449" s="58"/>
      <c r="AE449" s="58"/>
      <c r="AF449" s="58"/>
      <c r="AG449" s="58"/>
      <c r="AH449" s="58"/>
      <c r="AI449" s="58"/>
      <c r="AJ449" s="59"/>
      <c r="AK449" s="59"/>
      <c r="AL449" s="59"/>
      <c r="AM449" s="58"/>
      <c r="AN449" s="58"/>
      <c r="AO449" s="58"/>
      <c r="AP449" s="58"/>
      <c r="AQ449" s="58"/>
      <c r="AR449" s="58"/>
      <c r="AS449" s="58"/>
      <c r="AT449" s="58"/>
      <c r="AU449" s="58"/>
      <c r="AV449" s="58"/>
      <c r="AW449" s="58"/>
      <c r="AX449" s="59"/>
      <c r="AY449" s="59"/>
      <c r="AZ449" s="60"/>
      <c r="BA449" s="61"/>
      <c r="BD449" s="41">
        <v>3</v>
      </c>
      <c r="BE449" s="52">
        <v>33</v>
      </c>
      <c r="BF449" s="62">
        <v>3324</v>
      </c>
      <c r="BG449" s="274"/>
    </row>
    <row r="450" spans="1:59" s="54" customFormat="1" ht="12.75" x14ac:dyDescent="0.2">
      <c r="A450" s="196">
        <v>3</v>
      </c>
      <c r="B450" s="197" t="s">
        <v>108</v>
      </c>
      <c r="C450" s="208">
        <v>33</v>
      </c>
      <c r="D450" s="209" t="s">
        <v>238</v>
      </c>
      <c r="E450" s="210">
        <v>3324</v>
      </c>
      <c r="F450" s="211" t="s">
        <v>1243</v>
      </c>
      <c r="G450" s="230"/>
      <c r="H450" s="56"/>
      <c r="I450" s="221"/>
      <c r="J450" s="57"/>
      <c r="K450" s="57"/>
      <c r="L450" s="57"/>
      <c r="M450" s="55"/>
      <c r="N450" s="303"/>
      <c r="O450" s="245"/>
      <c r="P450" s="122"/>
      <c r="Q450" s="58"/>
      <c r="R450" s="58"/>
      <c r="S450" s="58"/>
      <c r="T450" s="58"/>
      <c r="U450" s="58"/>
      <c r="V450" s="58"/>
      <c r="W450" s="58"/>
      <c r="X450" s="58"/>
      <c r="Y450" s="59"/>
      <c r="Z450" s="59"/>
      <c r="AA450" s="59"/>
      <c r="AB450" s="58"/>
      <c r="AC450" s="58"/>
      <c r="AD450" s="58"/>
      <c r="AE450" s="58"/>
      <c r="AF450" s="58"/>
      <c r="AG450" s="58"/>
      <c r="AH450" s="58"/>
      <c r="AI450" s="58"/>
      <c r="AJ450" s="59"/>
      <c r="AK450" s="59"/>
      <c r="AL450" s="59"/>
      <c r="AM450" s="58"/>
      <c r="AN450" s="58"/>
      <c r="AO450" s="58"/>
      <c r="AP450" s="58"/>
      <c r="AQ450" s="58"/>
      <c r="AR450" s="58"/>
      <c r="AS450" s="58"/>
      <c r="AT450" s="58"/>
      <c r="AU450" s="58"/>
      <c r="AV450" s="58"/>
      <c r="AW450" s="58"/>
      <c r="AX450" s="59"/>
      <c r="AY450" s="59"/>
      <c r="AZ450" s="60"/>
      <c r="BA450" s="61"/>
      <c r="BD450" s="41">
        <v>3</v>
      </c>
      <c r="BE450" s="52">
        <v>33</v>
      </c>
      <c r="BF450" s="62">
        <v>3324</v>
      </c>
      <c r="BG450" s="274"/>
    </row>
    <row r="451" spans="1:59" s="63" customFormat="1" ht="12.75" x14ac:dyDescent="0.2">
      <c r="A451" s="196">
        <v>3</v>
      </c>
      <c r="B451" s="197" t="s">
        <v>108</v>
      </c>
      <c r="C451" s="208">
        <v>33</v>
      </c>
      <c r="D451" s="209" t="s">
        <v>238</v>
      </c>
      <c r="E451" s="210">
        <v>3324</v>
      </c>
      <c r="F451" s="211" t="s">
        <v>1243</v>
      </c>
      <c r="G451" s="231" t="s">
        <v>268</v>
      </c>
      <c r="H451" s="65"/>
      <c r="I451" s="222"/>
      <c r="J451" s="66"/>
      <c r="K451" s="66"/>
      <c r="L451" s="66"/>
      <c r="M451" s="64"/>
      <c r="N451" s="304"/>
      <c r="O451" s="305"/>
      <c r="P451" s="127"/>
      <c r="Q451" s="67"/>
      <c r="R451" s="67"/>
      <c r="S451" s="67"/>
      <c r="T451" s="67"/>
      <c r="U451" s="67"/>
      <c r="V451" s="67"/>
      <c r="W451" s="67"/>
      <c r="X451" s="67"/>
      <c r="Y451" s="68"/>
      <c r="Z451" s="68"/>
      <c r="AA451" s="68"/>
      <c r="AB451" s="67"/>
      <c r="AC451" s="67"/>
      <c r="AD451" s="67"/>
      <c r="AE451" s="67"/>
      <c r="AF451" s="67"/>
      <c r="AG451" s="67"/>
      <c r="AH451" s="67"/>
      <c r="AI451" s="67"/>
      <c r="AJ451" s="68"/>
      <c r="AK451" s="68"/>
      <c r="AL451" s="68"/>
      <c r="AM451" s="67"/>
      <c r="AN451" s="67"/>
      <c r="AO451" s="67"/>
      <c r="AP451" s="67"/>
      <c r="AQ451" s="67"/>
      <c r="AR451" s="67"/>
      <c r="AS451" s="67"/>
      <c r="AT451" s="67"/>
      <c r="AU451" s="67"/>
      <c r="AV451" s="67"/>
      <c r="AW451" s="67"/>
      <c r="AX451" s="68"/>
      <c r="AY451" s="68"/>
      <c r="AZ451" s="69"/>
      <c r="BA451" s="70"/>
      <c r="BB451" s="71"/>
      <c r="BC451" s="54"/>
      <c r="BD451" s="41">
        <v>3</v>
      </c>
      <c r="BE451" s="52">
        <v>33</v>
      </c>
      <c r="BF451" s="62">
        <v>3324</v>
      </c>
      <c r="BG451" s="275"/>
    </row>
    <row r="452" spans="1:59" s="63" customFormat="1" ht="12.75" x14ac:dyDescent="0.2">
      <c r="A452" s="196">
        <v>3</v>
      </c>
      <c r="B452" s="197" t="s">
        <v>108</v>
      </c>
      <c r="C452" s="208">
        <v>33</v>
      </c>
      <c r="D452" s="209" t="s">
        <v>238</v>
      </c>
      <c r="E452" s="210">
        <v>3324</v>
      </c>
      <c r="F452" s="211" t="s">
        <v>1243</v>
      </c>
      <c r="G452" s="231" t="s">
        <v>268</v>
      </c>
      <c r="H452" s="72" t="s">
        <v>47</v>
      </c>
      <c r="I452" s="223"/>
      <c r="J452" s="73"/>
      <c r="K452" s="73"/>
      <c r="L452" s="73"/>
      <c r="M452" s="74"/>
      <c r="N452" s="247"/>
      <c r="O452" s="306"/>
      <c r="P452" s="105"/>
      <c r="Q452" s="75"/>
      <c r="R452" s="75"/>
      <c r="S452" s="75"/>
      <c r="T452" s="75"/>
      <c r="U452" s="75"/>
      <c r="V452" s="75"/>
      <c r="W452" s="75"/>
      <c r="X452" s="75"/>
      <c r="Y452" s="76">
        <f>IF(ISNUMBER(VLOOKUP(Y454,P$7:W$7,MATCH(Y454,P$7:W$7))),VLOOKUP(Y454,P$7:W$7,MATCH(Y454,P$7:W$7)),IF(N456=0,"No Data",IF(Y454&gt;0,"&lt;100",0)))</f>
        <v>1000</v>
      </c>
      <c r="Z452" s="77">
        <f>IF(ISNUMBER(VLOOKUP(Z456,P$7:W$7,MATCH(Z456,P$7:W$7))),VLOOKUP(Z456,P$7:W$7,MATCH(Z456,P$7:W$7)),IF(N456=0,"No Data",IF(Z456&gt;0,"&lt;100",0)))</f>
        <v>1000</v>
      </c>
      <c r="AA452" s="106">
        <f>IF(ISNUMBER(Z452),Z452,0)</f>
        <v>1000</v>
      </c>
      <c r="AB452" s="75"/>
      <c r="AC452" s="75"/>
      <c r="AD452" s="75"/>
      <c r="AE452" s="75"/>
      <c r="AF452" s="75"/>
      <c r="AG452" s="75"/>
      <c r="AH452" s="75"/>
      <c r="AI452" s="75"/>
      <c r="AJ452" s="76">
        <f>IF(ISNUMBER(VLOOKUP(AJ454,AB$7:AH$7,MATCH(AJ454,AB$7:AH$7))),VLOOKUP(AJ454,AB$7:AH$7,MATCH(AJ454,AB$7:AH$7)),IF(N456=0,"No Data",IF(AJ454&gt;0,"&lt;50",0)))</f>
        <v>0</v>
      </c>
      <c r="AK452" s="77">
        <f>IF(ISNUMBER(VLOOKUP(AK456,AB$7:AH$7,MATCH(AK456,AB$7:AH$7))),VLOOKUP(AK456,AB$7:AH$7,MATCH(AK456,AB$7:AH$7)),IF(N456=0,"No Data",IF(AK456&gt;0,"&lt;50",0)))</f>
        <v>0</v>
      </c>
      <c r="AL452" s="106">
        <f>IF(ISNUMBER(AK452),AK452,0)</f>
        <v>0</v>
      </c>
      <c r="AM452" s="75"/>
      <c r="AN452" s="75"/>
      <c r="AO452" s="75"/>
      <c r="AP452" s="75"/>
      <c r="AQ452" s="75"/>
      <c r="AR452" s="75"/>
      <c r="AS452" s="75"/>
      <c r="AT452" s="75"/>
      <c r="AU452" s="75"/>
      <c r="AV452" s="75"/>
      <c r="AW452" s="76">
        <f>IF(ISNUMBER(VLOOKUP(AW454,AM$7:AU$7,MATCH(AW454,AM$7:AU$7))),VLOOKUP(AW454,AM$7:AU$7,MATCH(AW454,AM$7:AU$7)),IF(N456=0,"No Data",IF(AW454&gt;0,"&lt;10",0)))</f>
        <v>500</v>
      </c>
      <c r="AX452" s="77">
        <f>IF(ISNUMBER(VLOOKUP(AX456,AM$7:AU$7,MATCH(AX456,AM$7:AU$7))),VLOOKUP(AX456,AM$7:AU$7,MATCH(AX456,AM$7:AU$7)),IF(N456=0,"No Data",IF(AX456&gt;0,"&lt;10",0)))</f>
        <v>500</v>
      </c>
      <c r="AY452" s="106">
        <f>IF(ISNUMBER(AX452),AX452,0)</f>
        <v>500</v>
      </c>
      <c r="AZ452" s="79"/>
      <c r="BA452" s="80"/>
      <c r="BB452" s="71"/>
      <c r="BC452" s="54"/>
      <c r="BD452" s="41">
        <v>3</v>
      </c>
      <c r="BE452" s="52">
        <v>33</v>
      </c>
      <c r="BF452" s="62">
        <v>3324</v>
      </c>
      <c r="BG452" s="276" t="s">
        <v>47</v>
      </c>
    </row>
    <row r="453" spans="1:59" s="63" customFormat="1" ht="12.75" x14ac:dyDescent="0.2">
      <c r="A453" s="196">
        <v>3</v>
      </c>
      <c r="B453" s="197" t="s">
        <v>108</v>
      </c>
      <c r="C453" s="208">
        <v>33</v>
      </c>
      <c r="D453" s="209" t="s">
        <v>238</v>
      </c>
      <c r="E453" s="210">
        <v>3324</v>
      </c>
      <c r="F453" s="211" t="s">
        <v>1243</v>
      </c>
      <c r="G453" s="231" t="s">
        <v>268</v>
      </c>
      <c r="H453" s="81" t="s">
        <v>48</v>
      </c>
      <c r="I453" s="223"/>
      <c r="J453" s="73"/>
      <c r="K453" s="73"/>
      <c r="L453" s="73"/>
      <c r="M453" s="74"/>
      <c r="N453" s="247"/>
      <c r="O453" s="306"/>
      <c r="P453" s="105"/>
      <c r="Q453" s="75"/>
      <c r="R453" s="75"/>
      <c r="S453" s="75"/>
      <c r="T453" s="75"/>
      <c r="U453" s="75"/>
      <c r="V453" s="75"/>
      <c r="W453" s="75"/>
      <c r="X453" s="75"/>
      <c r="Y453" s="82">
        <f>MIN(X457:X460)</f>
        <v>0</v>
      </c>
      <c r="Z453" s="83"/>
      <c r="AA453" s="83"/>
      <c r="AB453" s="75"/>
      <c r="AC453" s="75"/>
      <c r="AD453" s="75"/>
      <c r="AE453" s="75"/>
      <c r="AF453" s="75"/>
      <c r="AG453" s="75"/>
      <c r="AH453" s="75"/>
      <c r="AI453" s="75"/>
      <c r="AJ453" s="82">
        <f>MIN(AI457:AI460)</f>
        <v>0</v>
      </c>
      <c r="AK453" s="83"/>
      <c r="AL453" s="83"/>
      <c r="AM453" s="75"/>
      <c r="AN453" s="75"/>
      <c r="AO453" s="75"/>
      <c r="AP453" s="75"/>
      <c r="AQ453" s="75"/>
      <c r="AR453" s="75"/>
      <c r="AS453" s="75"/>
      <c r="AT453" s="75"/>
      <c r="AU453" s="75"/>
      <c r="AV453" s="75"/>
      <c r="AW453" s="82">
        <f>MIN(AV457:AV460)</f>
        <v>100</v>
      </c>
      <c r="AX453" s="83"/>
      <c r="AY453" s="83"/>
      <c r="AZ453" s="79"/>
      <c r="BA453" s="80"/>
      <c r="BB453" s="71"/>
      <c r="BC453" s="54"/>
      <c r="BD453" s="41">
        <v>3</v>
      </c>
      <c r="BE453" s="52">
        <v>33</v>
      </c>
      <c r="BF453" s="62">
        <v>3324</v>
      </c>
      <c r="BG453" s="278" t="s">
        <v>48</v>
      </c>
    </row>
    <row r="454" spans="1:59" s="63" customFormat="1" ht="12.75" x14ac:dyDescent="0.2">
      <c r="A454" s="196">
        <v>3</v>
      </c>
      <c r="B454" s="197" t="s">
        <v>108</v>
      </c>
      <c r="C454" s="208">
        <v>33</v>
      </c>
      <c r="D454" s="209" t="s">
        <v>238</v>
      </c>
      <c r="E454" s="210">
        <v>3324</v>
      </c>
      <c r="F454" s="211" t="s">
        <v>1243</v>
      </c>
      <c r="G454" s="231" t="s">
        <v>268</v>
      </c>
      <c r="H454" s="81" t="s">
        <v>49</v>
      </c>
      <c r="I454" s="223"/>
      <c r="J454" s="73"/>
      <c r="K454" s="73"/>
      <c r="L454" s="73"/>
      <c r="M454" s="74"/>
      <c r="N454" s="247"/>
      <c r="O454" s="306"/>
      <c r="P454" s="105"/>
      <c r="Q454" s="75"/>
      <c r="R454" s="75"/>
      <c r="S454" s="75"/>
      <c r="T454" s="75"/>
      <c r="U454" s="75"/>
      <c r="V454" s="75"/>
      <c r="W454" s="75"/>
      <c r="X454" s="75"/>
      <c r="Y454" s="84">
        <f>IF(ISNUMBER(AVERAGE(X457:X460)),AVERAGE(X457:X460),0)</f>
        <v>1700</v>
      </c>
      <c r="Z454" s="83"/>
      <c r="AA454" s="83"/>
      <c r="AB454" s="75"/>
      <c r="AC454" s="75"/>
      <c r="AD454" s="75"/>
      <c r="AE454" s="75"/>
      <c r="AF454" s="75"/>
      <c r="AG454" s="75"/>
      <c r="AH454" s="75"/>
      <c r="AI454" s="75"/>
      <c r="AJ454" s="84">
        <f>IF(ISNUMBER(AVERAGE(AI457:AI460)),AVERAGE(AI457:AI460),0)</f>
        <v>0</v>
      </c>
      <c r="AK454" s="83"/>
      <c r="AL454" s="83"/>
      <c r="AM454" s="75"/>
      <c r="AN454" s="75"/>
      <c r="AO454" s="75"/>
      <c r="AP454" s="75"/>
      <c r="AQ454" s="75"/>
      <c r="AR454" s="75"/>
      <c r="AS454" s="75"/>
      <c r="AT454" s="75"/>
      <c r="AU454" s="75"/>
      <c r="AV454" s="75"/>
      <c r="AW454" s="84">
        <f>IF(ISNUMBER(AVERAGE(AV457:AV460)),AVERAGE(AV457:AV460),0)</f>
        <v>533.33333333333337</v>
      </c>
      <c r="AX454" s="83"/>
      <c r="AY454" s="83"/>
      <c r="AZ454" s="79"/>
      <c r="BA454" s="80"/>
      <c r="BB454" s="71"/>
      <c r="BC454" s="54"/>
      <c r="BD454" s="41">
        <v>3</v>
      </c>
      <c r="BE454" s="52">
        <v>33</v>
      </c>
      <c r="BF454" s="62">
        <v>3324</v>
      </c>
      <c r="BG454" s="278" t="s">
        <v>49</v>
      </c>
    </row>
    <row r="455" spans="1:59" s="63" customFormat="1" ht="12.75" x14ac:dyDescent="0.2">
      <c r="A455" s="196">
        <v>3</v>
      </c>
      <c r="B455" s="197" t="s">
        <v>108</v>
      </c>
      <c r="C455" s="208">
        <v>33</v>
      </c>
      <c r="D455" s="209" t="s">
        <v>238</v>
      </c>
      <c r="E455" s="210">
        <v>3324</v>
      </c>
      <c r="F455" s="211" t="s">
        <v>1243</v>
      </c>
      <c r="G455" s="231" t="s">
        <v>268</v>
      </c>
      <c r="H455" s="81" t="s">
        <v>50</v>
      </c>
      <c r="I455" s="223"/>
      <c r="J455" s="73"/>
      <c r="K455" s="73"/>
      <c r="L455" s="73"/>
      <c r="M455" s="74"/>
      <c r="N455" s="247"/>
      <c r="O455" s="306"/>
      <c r="P455" s="105"/>
      <c r="Q455" s="75"/>
      <c r="R455" s="75"/>
      <c r="S455" s="75"/>
      <c r="T455" s="75"/>
      <c r="U455" s="75"/>
      <c r="V455" s="75"/>
      <c r="W455" s="75"/>
      <c r="X455" s="75"/>
      <c r="Y455" s="84">
        <f>MAX(X457:X460)</f>
        <v>5000</v>
      </c>
      <c r="Z455" s="83"/>
      <c r="AA455" s="83"/>
      <c r="AB455" s="75"/>
      <c r="AC455" s="75"/>
      <c r="AD455" s="75"/>
      <c r="AE455" s="75"/>
      <c r="AF455" s="75"/>
      <c r="AG455" s="75"/>
      <c r="AH455" s="75"/>
      <c r="AI455" s="75"/>
      <c r="AJ455" s="84">
        <f>MAX(AI457:AI460)</f>
        <v>0</v>
      </c>
      <c r="AK455" s="83"/>
      <c r="AL455" s="83"/>
      <c r="AM455" s="75"/>
      <c r="AN455" s="75"/>
      <c r="AO455" s="75"/>
      <c r="AP455" s="75"/>
      <c r="AQ455" s="75"/>
      <c r="AR455" s="75"/>
      <c r="AS455" s="75"/>
      <c r="AT455" s="75"/>
      <c r="AU455" s="75"/>
      <c r="AV455" s="75"/>
      <c r="AW455" s="84">
        <f>MAX(AV457:AV460)</f>
        <v>1000</v>
      </c>
      <c r="AX455" s="83"/>
      <c r="AY455" s="83"/>
      <c r="AZ455" s="79"/>
      <c r="BA455" s="80"/>
      <c r="BB455" s="71"/>
      <c r="BC455" s="54"/>
      <c r="BD455" s="41">
        <v>3</v>
      </c>
      <c r="BE455" s="52">
        <v>33</v>
      </c>
      <c r="BF455" s="62">
        <v>3324</v>
      </c>
      <c r="BG455" s="278" t="s">
        <v>50</v>
      </c>
    </row>
    <row r="456" spans="1:59" s="63" customFormat="1" ht="12.75" x14ac:dyDescent="0.2">
      <c r="A456" s="196">
        <v>3</v>
      </c>
      <c r="B456" s="197" t="s">
        <v>108</v>
      </c>
      <c r="C456" s="208">
        <v>33</v>
      </c>
      <c r="D456" s="209" t="s">
        <v>238</v>
      </c>
      <c r="E456" s="210">
        <v>3324</v>
      </c>
      <c r="F456" s="211" t="s">
        <v>1243</v>
      </c>
      <c r="G456" s="231" t="s">
        <v>268</v>
      </c>
      <c r="H456" s="85" t="s">
        <v>51</v>
      </c>
      <c r="I456" s="223"/>
      <c r="J456" s="73"/>
      <c r="K456" s="73"/>
      <c r="L456" s="73"/>
      <c r="M456" s="74"/>
      <c r="N456" s="320">
        <f>SUM(N457:N460)</f>
        <v>3</v>
      </c>
      <c r="O456" s="293">
        <f>SUM(O457:O460)</f>
        <v>1</v>
      </c>
      <c r="P456" s="292"/>
      <c r="Q456" s="87"/>
      <c r="R456" s="87"/>
      <c r="S456" s="87"/>
      <c r="T456" s="87"/>
      <c r="U456" s="87"/>
      <c r="V456" s="87"/>
      <c r="W456" s="87"/>
      <c r="X456" s="87"/>
      <c r="Y456" s="88"/>
      <c r="Z456" s="119">
        <f>SUM(Z457:Z460)</f>
        <v>1699.9999999999998</v>
      </c>
      <c r="AA456" s="88"/>
      <c r="AB456" s="87"/>
      <c r="AC456" s="87"/>
      <c r="AD456" s="87"/>
      <c r="AE456" s="87"/>
      <c r="AF456" s="87"/>
      <c r="AG456" s="87"/>
      <c r="AH456" s="87"/>
      <c r="AI456" s="87"/>
      <c r="AJ456" s="88"/>
      <c r="AK456" s="119">
        <f>SUM(AK457:AK460)</f>
        <v>0</v>
      </c>
      <c r="AL456" s="88"/>
      <c r="AM456" s="87"/>
      <c r="AN456" s="87"/>
      <c r="AO456" s="87"/>
      <c r="AP456" s="87"/>
      <c r="AQ456" s="87"/>
      <c r="AR456" s="87"/>
      <c r="AS456" s="87"/>
      <c r="AT456" s="87"/>
      <c r="AU456" s="87"/>
      <c r="AV456" s="87"/>
      <c r="AW456" s="112"/>
      <c r="AX456" s="119">
        <f>SUM(AX457:AX460)</f>
        <v>533.33333333333337</v>
      </c>
      <c r="AY456" s="88"/>
      <c r="AZ456" s="79"/>
      <c r="BA456" s="80"/>
      <c r="BB456" s="71"/>
      <c r="BC456" s="54"/>
      <c r="BD456" s="41">
        <v>3</v>
      </c>
      <c r="BE456" s="52">
        <v>33</v>
      </c>
      <c r="BF456" s="62">
        <v>3324</v>
      </c>
      <c r="BG456" s="279" t="s">
        <v>51</v>
      </c>
    </row>
    <row r="457" spans="1:59" s="63" customFormat="1" ht="12.75" x14ac:dyDescent="0.2">
      <c r="A457" s="196">
        <v>3</v>
      </c>
      <c r="B457" s="197" t="s">
        <v>108</v>
      </c>
      <c r="C457" s="208">
        <v>33</v>
      </c>
      <c r="D457" s="209" t="s">
        <v>238</v>
      </c>
      <c r="E457" s="210">
        <v>3324</v>
      </c>
      <c r="F457" s="211" t="s">
        <v>1243</v>
      </c>
      <c r="G457" s="231" t="s">
        <v>268</v>
      </c>
      <c r="H457" s="89" t="s">
        <v>52</v>
      </c>
      <c r="I457" s="90" t="s">
        <v>269</v>
      </c>
      <c r="J457" s="90" t="s">
        <v>270</v>
      </c>
      <c r="K457" s="90" t="s">
        <v>64</v>
      </c>
      <c r="L457" s="90" t="s">
        <v>271</v>
      </c>
      <c r="M457" s="91"/>
      <c r="N457" s="312">
        <v>1</v>
      </c>
      <c r="O457" s="313">
        <f>N457/N$456</f>
        <v>0.33333333333333331</v>
      </c>
      <c r="P457" s="104">
        <v>1</v>
      </c>
      <c r="Q457" s="92"/>
      <c r="R457" s="92"/>
      <c r="S457" s="92"/>
      <c r="T457" s="92"/>
      <c r="U457" s="92"/>
      <c r="V457" s="92"/>
      <c r="W457" s="92"/>
      <c r="X457" s="109">
        <f>P457*P$7+Q457*Q$7+R457*R$7+S457*S$7+T457*T$7+U457*U$7+V457*V$7+W457*W$7</f>
        <v>100</v>
      </c>
      <c r="Y457" s="83"/>
      <c r="Z457" s="110">
        <f>X457*$O457</f>
        <v>33.333333333333329</v>
      </c>
      <c r="AA457" s="111"/>
      <c r="AB457" s="92"/>
      <c r="AC457" s="92"/>
      <c r="AD457" s="92"/>
      <c r="AE457" s="92"/>
      <c r="AF457" s="92"/>
      <c r="AG457" s="92"/>
      <c r="AH457" s="92"/>
      <c r="AI457" s="109">
        <f>AB457*AB$7+AC457*AC$7+AD457*AD$7+AE457*AE$7+AF457*AF$7+AG457*AG$7+AH457*AH$7</f>
        <v>0</v>
      </c>
      <c r="AJ457" s="83"/>
      <c r="AK457" s="110">
        <f>AI457*$O457</f>
        <v>0</v>
      </c>
      <c r="AL457" s="111"/>
      <c r="AM457" s="92"/>
      <c r="AN457" s="92"/>
      <c r="AO457" s="92"/>
      <c r="AP457" s="92"/>
      <c r="AQ457" s="92"/>
      <c r="AR457" s="92"/>
      <c r="AS457" s="92">
        <v>1</v>
      </c>
      <c r="AT457" s="92"/>
      <c r="AU457" s="92"/>
      <c r="AV457" s="109">
        <f>AM457*AM$7+AN457*AN$7+AO457*AO$7+AP457*AP$7+AQ457*AQ$7+AR457*AR$7+AS457*AS$7+AT457*AT$7+AU457*AU$7</f>
        <v>1000</v>
      </c>
      <c r="AW457" s="75"/>
      <c r="AX457" s="110">
        <f>AV457*$O457</f>
        <v>333.33333333333331</v>
      </c>
      <c r="AY457" s="111"/>
      <c r="AZ457" s="93"/>
      <c r="BA457" s="94" t="s">
        <v>131</v>
      </c>
      <c r="BB457" s="71"/>
      <c r="BC457" s="54"/>
      <c r="BD457" s="41">
        <v>3</v>
      </c>
      <c r="BE457" s="52">
        <v>33</v>
      </c>
      <c r="BF457" s="62">
        <v>3324</v>
      </c>
      <c r="BG457" s="280" t="s">
        <v>52</v>
      </c>
    </row>
    <row r="458" spans="1:59" s="63" customFormat="1" ht="12.75" x14ac:dyDescent="0.2">
      <c r="A458" s="196">
        <v>3</v>
      </c>
      <c r="B458" s="197" t="s">
        <v>108</v>
      </c>
      <c r="C458" s="208">
        <v>33</v>
      </c>
      <c r="D458" s="209" t="s">
        <v>238</v>
      </c>
      <c r="E458" s="210">
        <v>3324</v>
      </c>
      <c r="F458" s="211" t="s">
        <v>1243</v>
      </c>
      <c r="G458" s="231" t="s">
        <v>268</v>
      </c>
      <c r="H458" s="89"/>
      <c r="I458" s="90" t="s">
        <v>230</v>
      </c>
      <c r="J458" s="90" t="s">
        <v>272</v>
      </c>
      <c r="K458" s="90" t="s">
        <v>64</v>
      </c>
      <c r="L458" s="90" t="s">
        <v>232</v>
      </c>
      <c r="M458" s="91"/>
      <c r="N458" s="312">
        <v>1</v>
      </c>
      <c r="O458" s="313">
        <f>N458/N$456</f>
        <v>0.33333333333333331</v>
      </c>
      <c r="P458" s="104"/>
      <c r="Q458" s="92"/>
      <c r="R458" s="92"/>
      <c r="S458" s="92"/>
      <c r="T458" s="92"/>
      <c r="U458" s="92"/>
      <c r="V458" s="92"/>
      <c r="W458" s="92"/>
      <c r="X458" s="109">
        <f>P458*P$7+Q458*Q$7+R458*R$7+S458*S$7+T458*T$7+U458*U$7+V458*V$7+W458*W$7</f>
        <v>0</v>
      </c>
      <c r="Y458" s="83"/>
      <c r="Z458" s="110">
        <f>X458*$O458</f>
        <v>0</v>
      </c>
      <c r="AA458" s="111"/>
      <c r="AB458" s="92"/>
      <c r="AC458" s="92"/>
      <c r="AD458" s="92"/>
      <c r="AE458" s="92"/>
      <c r="AF458" s="92"/>
      <c r="AG458" s="92"/>
      <c r="AH458" s="92"/>
      <c r="AI458" s="109">
        <f>AB458*AB$7+AC458*AC$7+AD458*AD$7+AE458*AE$7+AF458*AF$7+AG458*AG$7+AH458*AH$7</f>
        <v>0</v>
      </c>
      <c r="AJ458" s="83"/>
      <c r="AK458" s="110">
        <f>AI458*$O458</f>
        <v>0</v>
      </c>
      <c r="AL458" s="111"/>
      <c r="AM458" s="92"/>
      <c r="AN458" s="92"/>
      <c r="AO458" s="92"/>
      <c r="AP458" s="92"/>
      <c r="AQ458" s="92"/>
      <c r="AR458" s="92">
        <v>1</v>
      </c>
      <c r="AS458" s="92"/>
      <c r="AT458" s="92"/>
      <c r="AU458" s="92"/>
      <c r="AV458" s="109">
        <f>AM458*AM$7+AN458*AN$7+AO458*AO$7+AP458*AP$7+AQ458*AQ$7+AR458*AR$7+AS458*AS$7+AT458*AT$7+AU458*AU$7</f>
        <v>500</v>
      </c>
      <c r="AW458" s="75"/>
      <c r="AX458" s="110">
        <f>AV458*$O458</f>
        <v>166.66666666666666</v>
      </c>
      <c r="AY458" s="111"/>
      <c r="AZ458" s="93"/>
      <c r="BA458" s="94" t="s">
        <v>131</v>
      </c>
      <c r="BB458" s="71"/>
      <c r="BC458" s="54"/>
      <c r="BD458" s="41">
        <v>3</v>
      </c>
      <c r="BE458" s="52">
        <v>33</v>
      </c>
      <c r="BF458" s="62">
        <v>3324</v>
      </c>
      <c r="BG458" s="280" t="s">
        <v>52</v>
      </c>
    </row>
    <row r="459" spans="1:59" s="63" customFormat="1" ht="12.75" x14ac:dyDescent="0.2">
      <c r="A459" s="196">
        <v>3</v>
      </c>
      <c r="B459" s="197" t="s">
        <v>108</v>
      </c>
      <c r="C459" s="208">
        <v>33</v>
      </c>
      <c r="D459" s="209" t="s">
        <v>238</v>
      </c>
      <c r="E459" s="210">
        <v>3324</v>
      </c>
      <c r="F459" s="211" t="s">
        <v>1243</v>
      </c>
      <c r="G459" s="231" t="s">
        <v>268</v>
      </c>
      <c r="H459" s="89"/>
      <c r="I459" s="90" t="s">
        <v>273</v>
      </c>
      <c r="J459" s="90" t="s">
        <v>274</v>
      </c>
      <c r="K459" s="90" t="s">
        <v>90</v>
      </c>
      <c r="L459" s="90" t="s">
        <v>618</v>
      </c>
      <c r="M459" s="91"/>
      <c r="N459" s="312">
        <v>1</v>
      </c>
      <c r="O459" s="313">
        <f>N459/N$456</f>
        <v>0.33333333333333331</v>
      </c>
      <c r="P459" s="104"/>
      <c r="Q459" s="92"/>
      <c r="R459" s="92"/>
      <c r="S459" s="92"/>
      <c r="T459" s="92"/>
      <c r="U459" s="92">
        <v>1</v>
      </c>
      <c r="V459" s="92"/>
      <c r="W459" s="92"/>
      <c r="X459" s="109">
        <f>P459*P$7+Q459*Q$7+R459*R$7+S459*S$7+T459*T$7+U459*U$7+V459*V$7+W459*W$7</f>
        <v>5000</v>
      </c>
      <c r="Y459" s="83"/>
      <c r="Z459" s="110">
        <f>X459*$O459</f>
        <v>1666.6666666666665</v>
      </c>
      <c r="AA459" s="111"/>
      <c r="AB459" s="92"/>
      <c r="AC459" s="92"/>
      <c r="AD459" s="92"/>
      <c r="AE459" s="92"/>
      <c r="AF459" s="92"/>
      <c r="AG459" s="92"/>
      <c r="AH459" s="92"/>
      <c r="AI459" s="109">
        <f>AB459*AB$7+AC459*AC$7+AD459*AD$7+AE459*AE$7+AF459*AF$7+AG459*AG$7+AH459*AH$7</f>
        <v>0</v>
      </c>
      <c r="AJ459" s="83"/>
      <c r="AK459" s="110">
        <f>AI459*$O459</f>
        <v>0</v>
      </c>
      <c r="AL459" s="111"/>
      <c r="AM459" s="92"/>
      <c r="AN459" s="92"/>
      <c r="AO459" s="92"/>
      <c r="AP459" s="92">
        <v>1</v>
      </c>
      <c r="AQ459" s="92"/>
      <c r="AR459" s="92"/>
      <c r="AS459" s="92"/>
      <c r="AT459" s="92"/>
      <c r="AU459" s="92"/>
      <c r="AV459" s="109">
        <f>AM459*AM$7+AN459*AN$7+AO459*AO$7+AP459*AP$7+AQ459*AQ$7+AR459*AR$7+AS459*AS$7+AT459*AT$7+AU459*AU$7</f>
        <v>100</v>
      </c>
      <c r="AW459" s="75"/>
      <c r="AX459" s="110">
        <f>AV459*$O459</f>
        <v>33.333333333333329</v>
      </c>
      <c r="AY459" s="111"/>
      <c r="AZ459" s="93"/>
      <c r="BA459" s="94" t="s">
        <v>131</v>
      </c>
      <c r="BB459" s="71"/>
      <c r="BC459" s="54"/>
      <c r="BD459" s="41">
        <v>3</v>
      </c>
      <c r="BE459" s="52">
        <v>33</v>
      </c>
      <c r="BF459" s="62">
        <v>3324</v>
      </c>
      <c r="BG459" s="280" t="s">
        <v>52</v>
      </c>
    </row>
    <row r="460" spans="1:59" s="63" customFormat="1" ht="12.75" x14ac:dyDescent="0.2">
      <c r="A460" s="196">
        <v>3</v>
      </c>
      <c r="B460" s="197" t="s">
        <v>108</v>
      </c>
      <c r="C460" s="208">
        <v>33</v>
      </c>
      <c r="D460" s="209" t="s">
        <v>238</v>
      </c>
      <c r="E460" s="210">
        <v>3324</v>
      </c>
      <c r="F460" s="211" t="s">
        <v>1243</v>
      </c>
      <c r="G460" s="231" t="s">
        <v>268</v>
      </c>
      <c r="H460" s="89"/>
      <c r="I460" s="219"/>
      <c r="J460" s="90"/>
      <c r="K460" s="90"/>
      <c r="L460" s="90"/>
      <c r="M460" s="91"/>
      <c r="N460" s="247"/>
      <c r="O460" s="306"/>
      <c r="P460" s="104"/>
      <c r="Q460" s="92"/>
      <c r="R460" s="92"/>
      <c r="S460" s="92"/>
      <c r="T460" s="92"/>
      <c r="U460" s="92"/>
      <c r="V460" s="92"/>
      <c r="W460" s="92"/>
      <c r="X460" s="75"/>
      <c r="Y460" s="83"/>
      <c r="Z460" s="83"/>
      <c r="AA460" s="83"/>
      <c r="AB460" s="92"/>
      <c r="AC460" s="92"/>
      <c r="AD460" s="92"/>
      <c r="AE460" s="92"/>
      <c r="AF460" s="92"/>
      <c r="AG460" s="92"/>
      <c r="AH460" s="92"/>
      <c r="AI460" s="75"/>
      <c r="AJ460" s="83"/>
      <c r="AK460" s="83"/>
      <c r="AL460" s="83"/>
      <c r="AM460" s="92"/>
      <c r="AN460" s="92"/>
      <c r="AO460" s="92"/>
      <c r="AP460" s="92"/>
      <c r="AQ460" s="92"/>
      <c r="AR460" s="92"/>
      <c r="AS460" s="92"/>
      <c r="AT460" s="92"/>
      <c r="AU460" s="92"/>
      <c r="AV460" s="75"/>
      <c r="AW460" s="75"/>
      <c r="AX460" s="83"/>
      <c r="AY460" s="83"/>
      <c r="AZ460" s="93"/>
      <c r="BA460" s="94"/>
      <c r="BB460" s="71"/>
      <c r="BC460" s="54"/>
      <c r="BD460" s="41">
        <v>3</v>
      </c>
      <c r="BE460" s="52">
        <v>33</v>
      </c>
      <c r="BF460" s="62">
        <v>3324</v>
      </c>
      <c r="BG460" s="280" t="s">
        <v>52</v>
      </c>
    </row>
    <row r="461" spans="1:59" s="63" customFormat="1" ht="12.75" x14ac:dyDescent="0.2">
      <c r="A461" s="196">
        <v>3</v>
      </c>
      <c r="B461" s="197" t="s">
        <v>108</v>
      </c>
      <c r="C461" s="208">
        <v>33</v>
      </c>
      <c r="D461" s="209" t="s">
        <v>238</v>
      </c>
      <c r="E461" s="210">
        <v>3324</v>
      </c>
      <c r="F461" s="211" t="s">
        <v>1243</v>
      </c>
      <c r="G461" s="231" t="s">
        <v>268</v>
      </c>
      <c r="H461" s="65"/>
      <c r="I461" s="222"/>
      <c r="J461" s="66"/>
      <c r="K461" s="66"/>
      <c r="L461" s="66"/>
      <c r="M461" s="64"/>
      <c r="N461" s="304"/>
      <c r="O461" s="305"/>
      <c r="P461" s="127"/>
      <c r="Q461" s="67"/>
      <c r="R461" s="67"/>
      <c r="S461" s="67"/>
      <c r="T461" s="67"/>
      <c r="U461" s="67"/>
      <c r="V461" s="67"/>
      <c r="W461" s="67"/>
      <c r="X461" s="67"/>
      <c r="Y461" s="68"/>
      <c r="Z461" s="68"/>
      <c r="AA461" s="68"/>
      <c r="AB461" s="67"/>
      <c r="AC461" s="67"/>
      <c r="AD461" s="67"/>
      <c r="AE461" s="67"/>
      <c r="AF461" s="67"/>
      <c r="AG461" s="67"/>
      <c r="AH461" s="67"/>
      <c r="AI461" s="67"/>
      <c r="AJ461" s="68"/>
      <c r="AK461" s="68"/>
      <c r="AL461" s="68"/>
      <c r="AM461" s="67"/>
      <c r="AN461" s="67"/>
      <c r="AO461" s="67"/>
      <c r="AP461" s="67"/>
      <c r="AQ461" s="67"/>
      <c r="AR461" s="67"/>
      <c r="AS461" s="67"/>
      <c r="AT461" s="67"/>
      <c r="AU461" s="67"/>
      <c r="AV461" s="67"/>
      <c r="AW461" s="67"/>
      <c r="AX461" s="68"/>
      <c r="AY461" s="68"/>
      <c r="AZ461" s="69"/>
      <c r="BA461" s="70"/>
      <c r="BB461" s="71"/>
      <c r="BC461" s="54"/>
      <c r="BD461" s="41">
        <v>3</v>
      </c>
      <c r="BE461" s="52">
        <v>33</v>
      </c>
      <c r="BF461" s="62">
        <v>3324</v>
      </c>
      <c r="BG461" s="275"/>
    </row>
    <row r="462" spans="1:59" s="63" customFormat="1" ht="12.75" x14ac:dyDescent="0.2">
      <c r="A462" s="196">
        <v>3</v>
      </c>
      <c r="B462" s="197" t="s">
        <v>108</v>
      </c>
      <c r="C462" s="208">
        <v>33</v>
      </c>
      <c r="D462" s="209" t="s">
        <v>238</v>
      </c>
      <c r="E462" s="210">
        <v>3324</v>
      </c>
      <c r="F462" s="211" t="s">
        <v>1243</v>
      </c>
      <c r="G462" s="231"/>
      <c r="H462" s="65"/>
      <c r="I462" s="222"/>
      <c r="J462" s="66"/>
      <c r="K462" s="66"/>
      <c r="L462" s="66"/>
      <c r="M462" s="64"/>
      <c r="N462" s="304"/>
      <c r="O462" s="305"/>
      <c r="P462" s="127"/>
      <c r="Q462" s="67"/>
      <c r="R462" s="67"/>
      <c r="S462" s="67"/>
      <c r="T462" s="67"/>
      <c r="U462" s="67"/>
      <c r="V462" s="67"/>
      <c r="W462" s="67"/>
      <c r="X462" s="67"/>
      <c r="Y462" s="68"/>
      <c r="Z462" s="68"/>
      <c r="AA462" s="68"/>
      <c r="AB462" s="67"/>
      <c r="AC462" s="67"/>
      <c r="AD462" s="67"/>
      <c r="AE462" s="67"/>
      <c r="AF462" s="67"/>
      <c r="AG462" s="67"/>
      <c r="AH462" s="67"/>
      <c r="AI462" s="67"/>
      <c r="AJ462" s="68"/>
      <c r="AK462" s="68"/>
      <c r="AL462" s="68"/>
      <c r="AM462" s="67"/>
      <c r="AN462" s="67"/>
      <c r="AO462" s="67"/>
      <c r="AP462" s="67"/>
      <c r="AQ462" s="67"/>
      <c r="AR462" s="67"/>
      <c r="AS462" s="67"/>
      <c r="AT462" s="67"/>
      <c r="AU462" s="67"/>
      <c r="AV462" s="67"/>
      <c r="AW462" s="67"/>
      <c r="AX462" s="68"/>
      <c r="AY462" s="68"/>
      <c r="AZ462" s="69"/>
      <c r="BA462" s="70"/>
      <c r="BB462" s="71"/>
      <c r="BC462" s="54"/>
      <c r="BD462" s="41">
        <v>3</v>
      </c>
      <c r="BE462" s="52">
        <v>33</v>
      </c>
      <c r="BF462" s="62">
        <v>3324</v>
      </c>
      <c r="BG462" s="275"/>
    </row>
    <row r="463" spans="1:59" s="54" customFormat="1" ht="12.75" x14ac:dyDescent="0.2">
      <c r="A463" s="196">
        <v>3</v>
      </c>
      <c r="B463" s="197" t="s">
        <v>108</v>
      </c>
      <c r="C463" s="208">
        <v>33</v>
      </c>
      <c r="D463" s="209" t="s">
        <v>238</v>
      </c>
      <c r="E463" s="210">
        <v>3324</v>
      </c>
      <c r="F463" s="211" t="s">
        <v>1243</v>
      </c>
      <c r="G463" s="230"/>
      <c r="H463" s="56"/>
      <c r="I463" s="221"/>
      <c r="J463" s="57"/>
      <c r="K463" s="57"/>
      <c r="L463" s="57"/>
      <c r="M463" s="55"/>
      <c r="N463" s="303"/>
      <c r="O463" s="245"/>
      <c r="P463" s="122"/>
      <c r="Q463" s="58"/>
      <c r="R463" s="58"/>
      <c r="S463" s="58"/>
      <c r="T463" s="58"/>
      <c r="U463" s="58"/>
      <c r="V463" s="58"/>
      <c r="W463" s="58"/>
      <c r="X463" s="58"/>
      <c r="Y463" s="59"/>
      <c r="Z463" s="59"/>
      <c r="AA463" s="59"/>
      <c r="AB463" s="58"/>
      <c r="AC463" s="58"/>
      <c r="AD463" s="58"/>
      <c r="AE463" s="58"/>
      <c r="AF463" s="58"/>
      <c r="AG463" s="58"/>
      <c r="AH463" s="58"/>
      <c r="AI463" s="58"/>
      <c r="AJ463" s="59"/>
      <c r="AK463" s="59"/>
      <c r="AL463" s="59"/>
      <c r="AM463" s="58"/>
      <c r="AN463" s="58"/>
      <c r="AO463" s="58"/>
      <c r="AP463" s="58"/>
      <c r="AQ463" s="58"/>
      <c r="AR463" s="58"/>
      <c r="AS463" s="58"/>
      <c r="AT463" s="58"/>
      <c r="AU463" s="58"/>
      <c r="AV463" s="58"/>
      <c r="AW463" s="58"/>
      <c r="AX463" s="59"/>
      <c r="AY463" s="59"/>
      <c r="AZ463" s="60"/>
      <c r="BA463" s="61"/>
      <c r="BD463" s="41">
        <v>3</v>
      </c>
      <c r="BE463" s="52">
        <v>33</v>
      </c>
      <c r="BF463" s="62">
        <v>3324</v>
      </c>
      <c r="BG463" s="274"/>
    </row>
    <row r="464" spans="1:59" s="63" customFormat="1" ht="12.75" x14ac:dyDescent="0.2">
      <c r="A464" s="196">
        <v>3</v>
      </c>
      <c r="B464" s="197" t="s">
        <v>108</v>
      </c>
      <c r="C464" s="208">
        <v>33</v>
      </c>
      <c r="D464" s="209" t="s">
        <v>238</v>
      </c>
      <c r="E464" s="210">
        <v>3324</v>
      </c>
      <c r="F464" s="211" t="s">
        <v>1243</v>
      </c>
      <c r="G464" s="231"/>
      <c r="H464" s="65"/>
      <c r="I464" s="222"/>
      <c r="J464" s="66"/>
      <c r="K464" s="66"/>
      <c r="L464" s="66"/>
      <c r="M464" s="64"/>
      <c r="N464" s="304"/>
      <c r="O464" s="305"/>
      <c r="P464" s="127"/>
      <c r="Q464" s="67"/>
      <c r="R464" s="67"/>
      <c r="S464" s="67"/>
      <c r="T464" s="67"/>
      <c r="U464" s="67"/>
      <c r="V464" s="67"/>
      <c r="W464" s="67"/>
      <c r="X464" s="67"/>
      <c r="Y464" s="68"/>
      <c r="Z464" s="68"/>
      <c r="AA464" s="68"/>
      <c r="AB464" s="67"/>
      <c r="AC464" s="67"/>
      <c r="AD464" s="67"/>
      <c r="AE464" s="67"/>
      <c r="AF464" s="67"/>
      <c r="AG464" s="67"/>
      <c r="AH464" s="67"/>
      <c r="AI464" s="67"/>
      <c r="AJ464" s="68"/>
      <c r="AK464" s="68"/>
      <c r="AL464" s="68"/>
      <c r="AM464" s="67"/>
      <c r="AN464" s="67"/>
      <c r="AO464" s="67"/>
      <c r="AP464" s="67"/>
      <c r="AQ464" s="67"/>
      <c r="AR464" s="67"/>
      <c r="AS464" s="67"/>
      <c r="AT464" s="67"/>
      <c r="AU464" s="67"/>
      <c r="AV464" s="67"/>
      <c r="AW464" s="67"/>
      <c r="AX464" s="68"/>
      <c r="AY464" s="68"/>
      <c r="AZ464" s="69"/>
      <c r="BA464" s="70"/>
      <c r="BB464" s="71"/>
      <c r="BC464" s="54"/>
      <c r="BD464" s="41">
        <v>3</v>
      </c>
      <c r="BE464" s="52">
        <v>33</v>
      </c>
      <c r="BF464" s="62">
        <v>3324</v>
      </c>
      <c r="BG464" s="275"/>
    </row>
    <row r="465" spans="1:59" s="63" customFormat="1" ht="12.75" x14ac:dyDescent="0.2">
      <c r="A465" s="196">
        <v>3</v>
      </c>
      <c r="B465" s="197" t="s">
        <v>108</v>
      </c>
      <c r="C465" s="208">
        <v>33</v>
      </c>
      <c r="D465" s="209" t="s">
        <v>238</v>
      </c>
      <c r="E465" s="210">
        <v>3324</v>
      </c>
      <c r="F465" s="211" t="s">
        <v>1243</v>
      </c>
      <c r="G465" s="231" t="s">
        <v>53</v>
      </c>
      <c r="H465" s="72" t="s">
        <v>1233</v>
      </c>
      <c r="I465" s="223" t="s">
        <v>1183</v>
      </c>
      <c r="J465" s="73"/>
      <c r="K465" s="73"/>
      <c r="L465" s="73"/>
      <c r="M465" s="74"/>
      <c r="N465" s="247"/>
      <c r="O465" s="306"/>
      <c r="P465" s="105"/>
      <c r="Q465" s="75"/>
      <c r="R465" s="75"/>
      <c r="S465" s="75"/>
      <c r="T465" s="75"/>
      <c r="U465" s="75"/>
      <c r="V465" s="75"/>
      <c r="W465" s="75"/>
      <c r="X465" s="75"/>
      <c r="Y465" s="76" t="s">
        <v>1241</v>
      </c>
      <c r="Z465" s="77" t="s">
        <v>1241</v>
      </c>
      <c r="AA465" s="78">
        <f>AA$126</f>
        <v>1000</v>
      </c>
      <c r="AB465" s="75"/>
      <c r="AC465" s="75"/>
      <c r="AD465" s="75"/>
      <c r="AE465" s="75"/>
      <c r="AF465" s="75"/>
      <c r="AG465" s="75"/>
      <c r="AH465" s="75"/>
      <c r="AI465" s="75"/>
      <c r="AJ465" s="76" t="s">
        <v>1241</v>
      </c>
      <c r="AK465" s="77" t="s">
        <v>1241</v>
      </c>
      <c r="AL465" s="78">
        <f>AL$126</f>
        <v>0</v>
      </c>
      <c r="AM465" s="75"/>
      <c r="AN465" s="75"/>
      <c r="AO465" s="75"/>
      <c r="AP465" s="75"/>
      <c r="AQ465" s="75"/>
      <c r="AR465" s="75"/>
      <c r="AS465" s="75"/>
      <c r="AT465" s="75"/>
      <c r="AU465" s="75"/>
      <c r="AV465" s="75"/>
      <c r="AW465" s="76" t="s">
        <v>1241</v>
      </c>
      <c r="AX465" s="77" t="s">
        <v>1241</v>
      </c>
      <c r="AY465" s="78">
        <f>AY$126</f>
        <v>1000</v>
      </c>
      <c r="AZ465" s="79"/>
      <c r="BA465" s="80" t="str">
        <f>I465</f>
        <v>&gt; see 3112, Reinforcement for in situ concrete</v>
      </c>
      <c r="BB465" s="71"/>
      <c r="BC465" s="54"/>
      <c r="BD465" s="41">
        <v>3</v>
      </c>
      <c r="BE465" s="52">
        <v>33</v>
      </c>
      <c r="BF465" s="62"/>
      <c r="BG465" s="276" t="s">
        <v>47</v>
      </c>
    </row>
    <row r="466" spans="1:59" s="63" customFormat="1" ht="12.75" x14ac:dyDescent="0.2">
      <c r="A466" s="196">
        <v>3</v>
      </c>
      <c r="B466" s="197" t="s">
        <v>108</v>
      </c>
      <c r="C466" s="208">
        <v>33</v>
      </c>
      <c r="D466" s="209" t="s">
        <v>238</v>
      </c>
      <c r="E466" s="210">
        <v>3324</v>
      </c>
      <c r="F466" s="211" t="s">
        <v>1243</v>
      </c>
      <c r="G466" s="231"/>
      <c r="H466" s="65"/>
      <c r="I466" s="222"/>
      <c r="J466" s="66"/>
      <c r="K466" s="66"/>
      <c r="L466" s="66"/>
      <c r="M466" s="64"/>
      <c r="N466" s="304"/>
      <c r="O466" s="305"/>
      <c r="P466" s="127"/>
      <c r="Q466" s="67"/>
      <c r="R466" s="67"/>
      <c r="S466" s="67"/>
      <c r="T466" s="67"/>
      <c r="U466" s="67"/>
      <c r="V466" s="67"/>
      <c r="W466" s="67"/>
      <c r="X466" s="67"/>
      <c r="Y466" s="68"/>
      <c r="Z466" s="68"/>
      <c r="AA466" s="68"/>
      <c r="AB466" s="67"/>
      <c r="AC466" s="67"/>
      <c r="AD466" s="67"/>
      <c r="AE466" s="67"/>
      <c r="AF466" s="67"/>
      <c r="AG466" s="67"/>
      <c r="AH466" s="67"/>
      <c r="AI466" s="67"/>
      <c r="AJ466" s="68"/>
      <c r="AK466" s="68"/>
      <c r="AL466" s="68"/>
      <c r="AM466" s="67"/>
      <c r="AN466" s="67"/>
      <c r="AO466" s="67"/>
      <c r="AP466" s="67"/>
      <c r="AQ466" s="67"/>
      <c r="AR466" s="67"/>
      <c r="AS466" s="67"/>
      <c r="AT466" s="67"/>
      <c r="AU466" s="67"/>
      <c r="AV466" s="67"/>
      <c r="AW466" s="67"/>
      <c r="AX466" s="68"/>
      <c r="AY466" s="68"/>
      <c r="AZ466" s="69"/>
      <c r="BA466" s="70"/>
      <c r="BB466" s="71"/>
      <c r="BC466" s="54"/>
      <c r="BD466" s="41">
        <v>3</v>
      </c>
      <c r="BE466" s="52">
        <v>33</v>
      </c>
      <c r="BF466" s="62">
        <v>3324</v>
      </c>
      <c r="BG466" s="275"/>
    </row>
    <row r="467" spans="1:59" s="54" customFormat="1" ht="12.75" x14ac:dyDescent="0.2">
      <c r="A467" s="196">
        <v>3</v>
      </c>
      <c r="B467" s="197" t="s">
        <v>108</v>
      </c>
      <c r="C467" s="208">
        <v>33</v>
      </c>
      <c r="D467" s="209" t="s">
        <v>238</v>
      </c>
      <c r="E467" s="210">
        <v>3324</v>
      </c>
      <c r="F467" s="211" t="s">
        <v>1243</v>
      </c>
      <c r="G467" s="230"/>
      <c r="H467" s="56"/>
      <c r="I467" s="221"/>
      <c r="J467" s="57"/>
      <c r="K467" s="57"/>
      <c r="L467" s="57"/>
      <c r="M467" s="55"/>
      <c r="N467" s="303"/>
      <c r="O467" s="245"/>
      <c r="P467" s="122"/>
      <c r="Q467" s="58"/>
      <c r="R467" s="58"/>
      <c r="S467" s="58"/>
      <c r="T467" s="58"/>
      <c r="U467" s="58"/>
      <c r="V467" s="58"/>
      <c r="W467" s="58"/>
      <c r="X467" s="58"/>
      <c r="Y467" s="59"/>
      <c r="Z467" s="59"/>
      <c r="AA467" s="59"/>
      <c r="AB467" s="58"/>
      <c r="AC467" s="58"/>
      <c r="AD467" s="58"/>
      <c r="AE467" s="58"/>
      <c r="AF467" s="58"/>
      <c r="AG467" s="58"/>
      <c r="AH467" s="58"/>
      <c r="AI467" s="58"/>
      <c r="AJ467" s="59"/>
      <c r="AK467" s="59"/>
      <c r="AL467" s="59"/>
      <c r="AM467" s="58"/>
      <c r="AN467" s="58"/>
      <c r="AO467" s="58"/>
      <c r="AP467" s="58"/>
      <c r="AQ467" s="58"/>
      <c r="AR467" s="58"/>
      <c r="AS467" s="58"/>
      <c r="AT467" s="58"/>
      <c r="AU467" s="58"/>
      <c r="AV467" s="58"/>
      <c r="AW467" s="58"/>
      <c r="AX467" s="59"/>
      <c r="AY467" s="59"/>
      <c r="AZ467" s="60"/>
      <c r="BA467" s="61"/>
      <c r="BD467" s="41">
        <v>3</v>
      </c>
      <c r="BE467" s="52">
        <v>33</v>
      </c>
      <c r="BF467" s="62">
        <v>3324</v>
      </c>
      <c r="BG467" s="274"/>
    </row>
    <row r="468" spans="1:59" s="53" customFormat="1" ht="18.75" x14ac:dyDescent="0.3">
      <c r="A468" s="202">
        <v>3</v>
      </c>
      <c r="B468" s="203" t="s">
        <v>108</v>
      </c>
      <c r="C468" s="205">
        <v>34</v>
      </c>
      <c r="D468" s="206" t="s">
        <v>275</v>
      </c>
      <c r="E468" s="207"/>
      <c r="F468" s="207"/>
      <c r="G468" s="229"/>
      <c r="H468" s="44"/>
      <c r="I468" s="226"/>
      <c r="J468" s="192"/>
      <c r="K468" s="192"/>
      <c r="L468" s="192"/>
      <c r="M468" s="194"/>
      <c r="N468" s="302"/>
      <c r="O468" s="298"/>
      <c r="P468" s="47"/>
      <c r="Q468" s="47"/>
      <c r="R468" s="47"/>
      <c r="S468" s="47"/>
      <c r="T468" s="47"/>
      <c r="U468" s="47"/>
      <c r="V468" s="47"/>
      <c r="W468" s="47"/>
      <c r="X468" s="47"/>
      <c r="Y468" s="48"/>
      <c r="Z468" s="48"/>
      <c r="AA468" s="48"/>
      <c r="AB468" s="47"/>
      <c r="AC468" s="47"/>
      <c r="AD468" s="47"/>
      <c r="AE468" s="47"/>
      <c r="AF468" s="47"/>
      <c r="AG468" s="47"/>
      <c r="AH468" s="47"/>
      <c r="AI468" s="47"/>
      <c r="AJ468" s="48"/>
      <c r="AK468" s="48"/>
      <c r="AL468" s="48"/>
      <c r="AM468" s="47"/>
      <c r="AN468" s="47"/>
      <c r="AO468" s="47"/>
      <c r="AP468" s="47"/>
      <c r="AQ468" s="47"/>
      <c r="AR468" s="47"/>
      <c r="AS468" s="47"/>
      <c r="AT468" s="47"/>
      <c r="AU468" s="47"/>
      <c r="AV468" s="47"/>
      <c r="AW468" s="47"/>
      <c r="AX468" s="48"/>
      <c r="AY468" s="333"/>
      <c r="AZ468" s="49"/>
      <c r="BA468" s="50"/>
      <c r="BB468" s="51"/>
      <c r="BC468" s="45"/>
      <c r="BD468" s="41">
        <v>3</v>
      </c>
      <c r="BE468" s="52">
        <v>34</v>
      </c>
      <c r="BF468" s="52" t="s">
        <v>275</v>
      </c>
      <c r="BG468" s="273"/>
    </row>
    <row r="469" spans="1:59" s="63" customFormat="1" ht="12.75" x14ac:dyDescent="0.2">
      <c r="A469" s="196">
        <v>3</v>
      </c>
      <c r="B469" s="197" t="s">
        <v>108</v>
      </c>
      <c r="C469" s="208">
        <v>34</v>
      </c>
      <c r="D469" s="209" t="s">
        <v>275</v>
      </c>
      <c r="E469" s="212">
        <v>3411</v>
      </c>
      <c r="F469" s="213" t="s">
        <v>276</v>
      </c>
      <c r="G469" s="232"/>
      <c r="H469" s="97"/>
      <c r="I469" s="224"/>
      <c r="J469" s="98"/>
      <c r="K469" s="98"/>
      <c r="L469" s="98"/>
      <c r="M469" s="96"/>
      <c r="N469" s="307"/>
      <c r="O469" s="246"/>
      <c r="P469" s="124"/>
      <c r="Q469" s="124"/>
      <c r="R469" s="124"/>
      <c r="S469" s="124"/>
      <c r="T469" s="124"/>
      <c r="U469" s="124"/>
      <c r="V469" s="124"/>
      <c r="W469" s="124"/>
      <c r="X469" s="124"/>
      <c r="Y469" s="100"/>
      <c r="Z469" s="125"/>
      <c r="AA469" s="125"/>
      <c r="AB469" s="124"/>
      <c r="AC469" s="124"/>
      <c r="AD469" s="124"/>
      <c r="AE469" s="124"/>
      <c r="AF469" s="124"/>
      <c r="AG469" s="124"/>
      <c r="AH469" s="124"/>
      <c r="AI469" s="124"/>
      <c r="AJ469" s="100"/>
      <c r="AK469" s="125"/>
      <c r="AL469" s="125"/>
      <c r="AM469" s="124"/>
      <c r="AN469" s="124"/>
      <c r="AO469" s="124"/>
      <c r="AP469" s="124"/>
      <c r="AQ469" s="124"/>
      <c r="AR469" s="124"/>
      <c r="AS469" s="124"/>
      <c r="AT469" s="124"/>
      <c r="AU469" s="124"/>
      <c r="AV469" s="124"/>
      <c r="AW469" s="99"/>
      <c r="AX469" s="125"/>
      <c r="AY469" s="100"/>
      <c r="AZ469" s="101"/>
      <c r="BA469" s="102"/>
      <c r="BB469" s="95"/>
      <c r="BC469" s="95"/>
      <c r="BD469" s="41">
        <v>3</v>
      </c>
      <c r="BE469" s="52">
        <v>34</v>
      </c>
      <c r="BF469" s="103">
        <v>3411</v>
      </c>
      <c r="BG469" s="277"/>
    </row>
    <row r="470" spans="1:59" s="63" customFormat="1" ht="12.75" x14ac:dyDescent="0.2">
      <c r="A470" s="196">
        <v>3</v>
      </c>
      <c r="B470" s="197" t="s">
        <v>108</v>
      </c>
      <c r="C470" s="208">
        <v>34</v>
      </c>
      <c r="D470" s="209" t="s">
        <v>275</v>
      </c>
      <c r="E470" s="212">
        <v>3411</v>
      </c>
      <c r="F470" s="213" t="s">
        <v>276</v>
      </c>
      <c r="G470" s="232"/>
      <c r="H470" s="97"/>
      <c r="I470" s="224"/>
      <c r="J470" s="98"/>
      <c r="K470" s="98"/>
      <c r="L470" s="98"/>
      <c r="M470" s="96"/>
      <c r="N470" s="307"/>
      <c r="O470" s="246"/>
      <c r="P470" s="124"/>
      <c r="Q470" s="99"/>
      <c r="R470" s="99"/>
      <c r="S470" s="99"/>
      <c r="T470" s="99"/>
      <c r="U470" s="99"/>
      <c r="V470" s="99"/>
      <c r="W470" s="99"/>
      <c r="X470" s="99"/>
      <c r="Y470" s="100"/>
      <c r="Z470" s="100"/>
      <c r="AA470" s="100"/>
      <c r="AB470" s="99"/>
      <c r="AC470" s="99"/>
      <c r="AD470" s="99"/>
      <c r="AE470" s="99"/>
      <c r="AF470" s="99"/>
      <c r="AG470" s="99"/>
      <c r="AH470" s="99"/>
      <c r="AI470" s="99"/>
      <c r="AJ470" s="100"/>
      <c r="AK470" s="100"/>
      <c r="AL470" s="100"/>
      <c r="AM470" s="99"/>
      <c r="AN470" s="99"/>
      <c r="AO470" s="99"/>
      <c r="AP470" s="99"/>
      <c r="AQ470" s="99"/>
      <c r="AR470" s="99"/>
      <c r="AS470" s="99"/>
      <c r="AT470" s="99"/>
      <c r="AU470" s="99"/>
      <c r="AV470" s="99"/>
      <c r="AW470" s="99"/>
      <c r="AX470" s="100"/>
      <c r="AY470" s="100"/>
      <c r="AZ470" s="101"/>
      <c r="BA470" s="102"/>
      <c r="BB470" s="95"/>
      <c r="BC470" s="95"/>
      <c r="BD470" s="41">
        <v>3</v>
      </c>
      <c r="BE470" s="52">
        <v>34</v>
      </c>
      <c r="BF470" s="103">
        <v>3411</v>
      </c>
      <c r="BG470" s="277"/>
    </row>
    <row r="471" spans="1:59" s="63" customFormat="1" ht="12.75" x14ac:dyDescent="0.2">
      <c r="A471" s="196">
        <v>3</v>
      </c>
      <c r="B471" s="197" t="s">
        <v>108</v>
      </c>
      <c r="C471" s="208">
        <v>34</v>
      </c>
      <c r="D471" s="209" t="s">
        <v>275</v>
      </c>
      <c r="E471" s="212">
        <v>3411</v>
      </c>
      <c r="F471" s="213" t="s">
        <v>276</v>
      </c>
      <c r="G471" s="231" t="s">
        <v>1188</v>
      </c>
      <c r="H471" s="65"/>
      <c r="I471" s="222"/>
      <c r="J471" s="66"/>
      <c r="K471" s="66"/>
      <c r="L471" s="66"/>
      <c r="M471" s="64"/>
      <c r="N471" s="304"/>
      <c r="O471" s="305"/>
      <c r="P471" s="127"/>
      <c r="Q471" s="67"/>
      <c r="R471" s="67"/>
      <c r="S471" s="67"/>
      <c r="T471" s="67"/>
      <c r="U471" s="67"/>
      <c r="V471" s="67"/>
      <c r="W471" s="67"/>
      <c r="X471" s="67"/>
      <c r="Y471" s="68"/>
      <c r="Z471" s="68"/>
      <c r="AA471" s="68"/>
      <c r="AB471" s="67"/>
      <c r="AC471" s="67"/>
      <c r="AD471" s="67"/>
      <c r="AE471" s="67"/>
      <c r="AF471" s="67"/>
      <c r="AG471" s="67"/>
      <c r="AH471" s="67"/>
      <c r="AI471" s="67"/>
      <c r="AJ471" s="68"/>
      <c r="AK471" s="68"/>
      <c r="AL471" s="68"/>
      <c r="AM471" s="67"/>
      <c r="AN471" s="67"/>
      <c r="AO471" s="67"/>
      <c r="AP471" s="67"/>
      <c r="AQ471" s="67"/>
      <c r="AR471" s="67"/>
      <c r="AS471" s="67"/>
      <c r="AT471" s="67"/>
      <c r="AU471" s="67"/>
      <c r="AV471" s="67"/>
      <c r="AW471" s="67"/>
      <c r="AX471" s="68"/>
      <c r="AY471" s="68"/>
      <c r="AZ471" s="69"/>
      <c r="BA471" s="70"/>
      <c r="BB471" s="71"/>
      <c r="BC471" s="95"/>
      <c r="BD471" s="41">
        <v>3</v>
      </c>
      <c r="BE471" s="52">
        <v>34</v>
      </c>
      <c r="BF471" s="103">
        <v>3411</v>
      </c>
      <c r="BG471" s="275"/>
    </row>
    <row r="472" spans="1:59" s="63" customFormat="1" ht="12.75" x14ac:dyDescent="0.2">
      <c r="A472" s="196">
        <v>3</v>
      </c>
      <c r="B472" s="197" t="s">
        <v>108</v>
      </c>
      <c r="C472" s="208">
        <v>34</v>
      </c>
      <c r="D472" s="209" t="s">
        <v>275</v>
      </c>
      <c r="E472" s="212">
        <v>3411</v>
      </c>
      <c r="F472" s="213" t="s">
        <v>276</v>
      </c>
      <c r="G472" s="231" t="s">
        <v>1188</v>
      </c>
      <c r="H472" s="72" t="s">
        <v>47</v>
      </c>
      <c r="I472" s="223"/>
      <c r="J472" s="73"/>
      <c r="K472" s="73"/>
      <c r="L472" s="73"/>
      <c r="M472" s="74"/>
      <c r="N472" s="247"/>
      <c r="O472" s="306"/>
      <c r="P472" s="105"/>
      <c r="Q472" s="75"/>
      <c r="R472" s="75"/>
      <c r="S472" s="75"/>
      <c r="T472" s="75"/>
      <c r="U472" s="75"/>
      <c r="V472" s="75"/>
      <c r="W472" s="75"/>
      <c r="X472" s="75"/>
      <c r="Y472" s="76">
        <f>IF(ISNUMBER(VLOOKUP(Y474,P$7:W$7,MATCH(Y474,P$7:W$7))),VLOOKUP(Y474,P$7:W$7,MATCH(Y474,P$7:W$7)),IF(N476=0,"No Data",IF(Y474&gt;0,"&lt;100",0)))</f>
        <v>500</v>
      </c>
      <c r="Z472" s="77">
        <f>IF(ISNUMBER(VLOOKUP(Z476,P$7:W$7,MATCH(Z476,P$7:W$7))),VLOOKUP(Z476,P$7:W$7,MATCH(Z476,P$7:W$7)),IF(N476=0,"No Data",IF(Z476&gt;0,"&lt;100",0)))</f>
        <v>500</v>
      </c>
      <c r="AA472" s="106">
        <f>IF(ISNUMBER(Z472),Z472,0)</f>
        <v>500</v>
      </c>
      <c r="AB472" s="75"/>
      <c r="AC472" s="75"/>
      <c r="AD472" s="75"/>
      <c r="AE472" s="75"/>
      <c r="AF472" s="75"/>
      <c r="AG472" s="75"/>
      <c r="AH472" s="75"/>
      <c r="AI472" s="75"/>
      <c r="AJ472" s="76">
        <f>IF(ISNUMBER(VLOOKUP(AJ474,AB$7:AH$7,MATCH(AJ474,AB$7:AH$7))),VLOOKUP(AJ474,AB$7:AH$7,MATCH(AJ474,AB$7:AH$7)),IF(N476=0,"No Data",IF(AJ474&gt;0,"&lt;50",0)))</f>
        <v>0</v>
      </c>
      <c r="AK472" s="77">
        <f>IF(ISNUMBER(VLOOKUP(AK476,AB$7:AH$7,MATCH(AK476,AB$7:AH$7))),VLOOKUP(AK476,AB$7:AH$7,MATCH(AK476,AB$7:AH$7)),IF(N476=0,"No Data",IF(AK476&gt;0,"&lt;50",0)))</f>
        <v>0</v>
      </c>
      <c r="AL472" s="106">
        <f>IF(ISNUMBER(AK472),AK472,0)</f>
        <v>0</v>
      </c>
      <c r="AM472" s="75"/>
      <c r="AN472" s="75"/>
      <c r="AO472" s="75"/>
      <c r="AP472" s="75"/>
      <c r="AQ472" s="75"/>
      <c r="AR472" s="75"/>
      <c r="AS472" s="75"/>
      <c r="AT472" s="75"/>
      <c r="AU472" s="75"/>
      <c r="AV472" s="75"/>
      <c r="AW472" s="76">
        <f>IF(ISNUMBER(VLOOKUP(AW474,AM$7:AU$7,MATCH(AW474,AM$7:AU$7))),VLOOKUP(AW474,AM$7:AU$7,MATCH(AW474,AM$7:AU$7)),IF(N476=0,"No Data",IF(AW474&gt;0,"&lt;10",0)))</f>
        <v>1000</v>
      </c>
      <c r="AX472" s="77">
        <f>IF(ISNUMBER(VLOOKUP(AX476,AM$7:AU$7,MATCH(AX476,AM$7:AU$7))),VLOOKUP(AX476,AM$7:AU$7,MATCH(AX476,AM$7:AU$7)),IF(N476=0,"No Data",IF(AX476&gt;0,"&lt;10",0)))</f>
        <v>1000</v>
      </c>
      <c r="AY472" s="106">
        <f>IF(ISNUMBER(AX472),AX472,0)</f>
        <v>1000</v>
      </c>
      <c r="AZ472" s="79"/>
      <c r="BA472" s="80"/>
      <c r="BB472" s="71"/>
      <c r="BC472" s="95"/>
      <c r="BD472" s="41">
        <v>3</v>
      </c>
      <c r="BE472" s="52">
        <v>34</v>
      </c>
      <c r="BF472" s="103">
        <v>3411</v>
      </c>
      <c r="BG472" s="276" t="s">
        <v>47</v>
      </c>
    </row>
    <row r="473" spans="1:59" s="63" customFormat="1" ht="12.75" x14ac:dyDescent="0.2">
      <c r="A473" s="196">
        <v>3</v>
      </c>
      <c r="B473" s="197" t="s">
        <v>108</v>
      </c>
      <c r="C473" s="208">
        <v>34</v>
      </c>
      <c r="D473" s="209" t="s">
        <v>275</v>
      </c>
      <c r="E473" s="212">
        <v>3411</v>
      </c>
      <c r="F473" s="213" t="s">
        <v>276</v>
      </c>
      <c r="G473" s="231" t="s">
        <v>1188</v>
      </c>
      <c r="H473" s="81" t="s">
        <v>48</v>
      </c>
      <c r="I473" s="223"/>
      <c r="J473" s="73"/>
      <c r="K473" s="73"/>
      <c r="L473" s="73"/>
      <c r="M473" s="74"/>
      <c r="N473" s="247"/>
      <c r="O473" s="306"/>
      <c r="P473" s="105"/>
      <c r="Q473" s="75"/>
      <c r="R473" s="75"/>
      <c r="S473" s="75"/>
      <c r="T473" s="75"/>
      <c r="U473" s="75"/>
      <c r="V473" s="75"/>
      <c r="W473" s="75"/>
      <c r="X473" s="75"/>
      <c r="Y473" s="82">
        <f>MIN(X477:X488)</f>
        <v>0</v>
      </c>
      <c r="Z473" s="83"/>
      <c r="AA473" s="83"/>
      <c r="AB473" s="75"/>
      <c r="AC473" s="75"/>
      <c r="AD473" s="75"/>
      <c r="AE473" s="75"/>
      <c r="AF473" s="75"/>
      <c r="AG473" s="75"/>
      <c r="AH473" s="75"/>
      <c r="AI473" s="75"/>
      <c r="AJ473" s="82">
        <f>MIN(AI477:AI488)</f>
        <v>0</v>
      </c>
      <c r="AK473" s="83"/>
      <c r="AL473" s="83"/>
      <c r="AM473" s="75"/>
      <c r="AN473" s="75"/>
      <c r="AO473" s="75"/>
      <c r="AP473" s="75"/>
      <c r="AQ473" s="75"/>
      <c r="AR473" s="75"/>
      <c r="AS473" s="75"/>
      <c r="AT473" s="75"/>
      <c r="AU473" s="75"/>
      <c r="AV473" s="75"/>
      <c r="AW473" s="82">
        <f>MIN(AV477:AV488)</f>
        <v>100</v>
      </c>
      <c r="AX473" s="83"/>
      <c r="AY473" s="83"/>
      <c r="AZ473" s="79"/>
      <c r="BA473" s="80"/>
      <c r="BB473" s="71"/>
      <c r="BC473" s="95"/>
      <c r="BD473" s="41">
        <v>3</v>
      </c>
      <c r="BE473" s="52">
        <v>34</v>
      </c>
      <c r="BF473" s="103">
        <v>3411</v>
      </c>
      <c r="BG473" s="278" t="s">
        <v>48</v>
      </c>
    </row>
    <row r="474" spans="1:59" s="63" customFormat="1" ht="12.75" x14ac:dyDescent="0.2">
      <c r="A474" s="196">
        <v>3</v>
      </c>
      <c r="B474" s="197" t="s">
        <v>108</v>
      </c>
      <c r="C474" s="208">
        <v>34</v>
      </c>
      <c r="D474" s="209" t="s">
        <v>275</v>
      </c>
      <c r="E474" s="212">
        <v>3411</v>
      </c>
      <c r="F474" s="213" t="s">
        <v>276</v>
      </c>
      <c r="G474" s="231" t="s">
        <v>1188</v>
      </c>
      <c r="H474" s="81" t="s">
        <v>49</v>
      </c>
      <c r="I474" s="223"/>
      <c r="J474" s="73"/>
      <c r="K474" s="73"/>
      <c r="L474" s="73"/>
      <c r="M474" s="74"/>
      <c r="N474" s="247"/>
      <c r="O474" s="306"/>
      <c r="P474" s="105"/>
      <c r="Q474" s="75"/>
      <c r="R474" s="75"/>
      <c r="S474" s="75"/>
      <c r="T474" s="75"/>
      <c r="U474" s="75"/>
      <c r="V474" s="75"/>
      <c r="W474" s="75"/>
      <c r="X474" s="75"/>
      <c r="Y474" s="84">
        <f>IF(ISNUMBER(AVERAGE(X477:X488)),AVERAGE(X477:X488),0)</f>
        <v>536.36363636363637</v>
      </c>
      <c r="Z474" s="83"/>
      <c r="AA474" s="83"/>
      <c r="AB474" s="75"/>
      <c r="AC474" s="75"/>
      <c r="AD474" s="75"/>
      <c r="AE474" s="75"/>
      <c r="AF474" s="75"/>
      <c r="AG474" s="75"/>
      <c r="AH474" s="75"/>
      <c r="AI474" s="75"/>
      <c r="AJ474" s="84">
        <f>IF(ISNUMBER(AVERAGE(AI477:AI488)),AVERAGE(AI477:AI488),0)</f>
        <v>0</v>
      </c>
      <c r="AK474" s="83"/>
      <c r="AL474" s="83"/>
      <c r="AM474" s="75"/>
      <c r="AN474" s="75"/>
      <c r="AO474" s="75"/>
      <c r="AP474" s="75"/>
      <c r="AQ474" s="75"/>
      <c r="AR474" s="75"/>
      <c r="AS474" s="75"/>
      <c r="AT474" s="75"/>
      <c r="AU474" s="75"/>
      <c r="AV474" s="75"/>
      <c r="AW474" s="84">
        <f>IF(ISNUMBER(AVERAGE(AV477:AV488)),AVERAGE(AV477:AV488),0)</f>
        <v>2100</v>
      </c>
      <c r="AX474" s="83"/>
      <c r="AY474" s="83"/>
      <c r="AZ474" s="79"/>
      <c r="BA474" s="80"/>
      <c r="BB474" s="71"/>
      <c r="BC474" s="95"/>
      <c r="BD474" s="41">
        <v>3</v>
      </c>
      <c r="BE474" s="52">
        <v>34</v>
      </c>
      <c r="BF474" s="103">
        <v>3411</v>
      </c>
      <c r="BG474" s="278" t="s">
        <v>49</v>
      </c>
    </row>
    <row r="475" spans="1:59" s="63" customFormat="1" ht="12.75" x14ac:dyDescent="0.2">
      <c r="A475" s="196">
        <v>3</v>
      </c>
      <c r="B475" s="197" t="s">
        <v>108</v>
      </c>
      <c r="C475" s="208">
        <v>34</v>
      </c>
      <c r="D475" s="209" t="s">
        <v>275</v>
      </c>
      <c r="E475" s="212">
        <v>3411</v>
      </c>
      <c r="F475" s="213" t="s">
        <v>276</v>
      </c>
      <c r="G475" s="231" t="s">
        <v>1188</v>
      </c>
      <c r="H475" s="81" t="s">
        <v>50</v>
      </c>
      <c r="I475" s="223"/>
      <c r="J475" s="73"/>
      <c r="K475" s="73"/>
      <c r="L475" s="73"/>
      <c r="M475" s="74"/>
      <c r="N475" s="247"/>
      <c r="O475" s="306"/>
      <c r="P475" s="105"/>
      <c r="Q475" s="75"/>
      <c r="R475" s="75"/>
      <c r="S475" s="75"/>
      <c r="T475" s="75"/>
      <c r="U475" s="75"/>
      <c r="V475" s="75"/>
      <c r="W475" s="75"/>
      <c r="X475" s="75"/>
      <c r="Y475" s="84">
        <f>MAX(X477:X488)</f>
        <v>5000</v>
      </c>
      <c r="Z475" s="83"/>
      <c r="AA475" s="83"/>
      <c r="AB475" s="75"/>
      <c r="AC475" s="75"/>
      <c r="AD475" s="75"/>
      <c r="AE475" s="75"/>
      <c r="AF475" s="75"/>
      <c r="AG475" s="75"/>
      <c r="AH475" s="75"/>
      <c r="AI475" s="75"/>
      <c r="AJ475" s="84">
        <f>MAX(AI477:AI488)</f>
        <v>0</v>
      </c>
      <c r="AK475" s="83"/>
      <c r="AL475" s="83"/>
      <c r="AM475" s="75"/>
      <c r="AN475" s="75"/>
      <c r="AO475" s="75"/>
      <c r="AP475" s="75"/>
      <c r="AQ475" s="75"/>
      <c r="AR475" s="75"/>
      <c r="AS475" s="75"/>
      <c r="AT475" s="75"/>
      <c r="AU475" s="75"/>
      <c r="AV475" s="75"/>
      <c r="AW475" s="84">
        <f>MAX(AV477:AV488)</f>
        <v>2500</v>
      </c>
      <c r="AX475" s="83"/>
      <c r="AY475" s="83"/>
      <c r="AZ475" s="79"/>
      <c r="BA475" s="80"/>
      <c r="BB475" s="71"/>
      <c r="BC475" s="95"/>
      <c r="BD475" s="41">
        <v>3</v>
      </c>
      <c r="BE475" s="52">
        <v>34</v>
      </c>
      <c r="BF475" s="103">
        <v>3411</v>
      </c>
      <c r="BG475" s="278" t="s">
        <v>50</v>
      </c>
    </row>
    <row r="476" spans="1:59" s="63" customFormat="1" ht="12.75" x14ac:dyDescent="0.2">
      <c r="A476" s="196">
        <v>3</v>
      </c>
      <c r="B476" s="197" t="s">
        <v>108</v>
      </c>
      <c r="C476" s="208">
        <v>34</v>
      </c>
      <c r="D476" s="209" t="s">
        <v>275</v>
      </c>
      <c r="E476" s="212">
        <v>3411</v>
      </c>
      <c r="F476" s="213" t="s">
        <v>276</v>
      </c>
      <c r="G476" s="231" t="s">
        <v>1188</v>
      </c>
      <c r="H476" s="85" t="s">
        <v>51</v>
      </c>
      <c r="I476" s="223"/>
      <c r="J476" s="73"/>
      <c r="K476" s="73"/>
      <c r="L476" s="73"/>
      <c r="M476" s="74"/>
      <c r="N476" s="248">
        <f>SUM(N477:N487)</f>
        <v>11</v>
      </c>
      <c r="O476" s="293">
        <f>SUM(O477:O487)</f>
        <v>1.0000000000000002</v>
      </c>
      <c r="P476" s="292"/>
      <c r="Q476" s="87"/>
      <c r="R476" s="87"/>
      <c r="S476" s="87"/>
      <c r="T476" s="87"/>
      <c r="U476" s="87"/>
      <c r="V476" s="87"/>
      <c r="W476" s="87"/>
      <c r="X476" s="87"/>
      <c r="Y476" s="88"/>
      <c r="Z476" s="107">
        <f>SUM(Z477:Z487)</f>
        <v>536.36363636363637</v>
      </c>
      <c r="AA476" s="88"/>
      <c r="AB476" s="87"/>
      <c r="AC476" s="87"/>
      <c r="AD476" s="87"/>
      <c r="AE476" s="87"/>
      <c r="AF476" s="87"/>
      <c r="AG476" s="87"/>
      <c r="AH476" s="87"/>
      <c r="AI476" s="87"/>
      <c r="AJ476" s="88"/>
      <c r="AK476" s="107">
        <f>SUM(AK477:AK487)</f>
        <v>0</v>
      </c>
      <c r="AL476" s="88"/>
      <c r="AM476" s="87"/>
      <c r="AN476" s="87"/>
      <c r="AO476" s="87"/>
      <c r="AP476" s="87"/>
      <c r="AQ476" s="87"/>
      <c r="AR476" s="87"/>
      <c r="AS476" s="87"/>
      <c r="AT476" s="87"/>
      <c r="AU476" s="87"/>
      <c r="AV476" s="87"/>
      <c r="AW476" s="112"/>
      <c r="AX476" s="107">
        <f>SUM(AX477:AX487)</f>
        <v>2100</v>
      </c>
      <c r="AY476" s="88"/>
      <c r="AZ476" s="79"/>
      <c r="BA476" s="80"/>
      <c r="BB476" s="71"/>
      <c r="BC476" s="95"/>
      <c r="BD476" s="41">
        <v>3</v>
      </c>
      <c r="BE476" s="52">
        <v>34</v>
      </c>
      <c r="BF476" s="103">
        <v>3411</v>
      </c>
      <c r="BG476" s="279" t="s">
        <v>51</v>
      </c>
    </row>
    <row r="477" spans="1:59" s="63" customFormat="1" ht="12.75" x14ac:dyDescent="0.2">
      <c r="A477" s="196">
        <v>3</v>
      </c>
      <c r="B477" s="197" t="s">
        <v>108</v>
      </c>
      <c r="C477" s="208">
        <v>34</v>
      </c>
      <c r="D477" s="209" t="s">
        <v>275</v>
      </c>
      <c r="E477" s="212">
        <v>3411</v>
      </c>
      <c r="F477" s="213" t="s">
        <v>276</v>
      </c>
      <c r="G477" s="231" t="s">
        <v>1188</v>
      </c>
      <c r="H477" s="89" t="s">
        <v>52</v>
      </c>
      <c r="I477" s="90" t="s">
        <v>277</v>
      </c>
      <c r="J477" s="90" t="s">
        <v>278</v>
      </c>
      <c r="K477" s="90" t="s">
        <v>64</v>
      </c>
      <c r="L477" s="90" t="s">
        <v>279</v>
      </c>
      <c r="M477" s="91"/>
      <c r="N477" s="312">
        <v>1</v>
      </c>
      <c r="O477" s="313">
        <f>N477/N$476</f>
        <v>9.0909090909090912E-2</v>
      </c>
      <c r="P477" s="104">
        <v>1</v>
      </c>
      <c r="Q477" s="92"/>
      <c r="R477" s="92"/>
      <c r="S477" s="92"/>
      <c r="T477" s="92"/>
      <c r="U477" s="92"/>
      <c r="V477" s="92"/>
      <c r="W477" s="92"/>
      <c r="X477" s="109">
        <f t="shared" ref="X477:X487" si="48">P477*P$7+Q477*Q$7+R477*R$7+S477*S$7+T477*T$7+U477*U$7+V477*V$7+W477*W$7</f>
        <v>100</v>
      </c>
      <c r="Y477" s="83"/>
      <c r="Z477" s="110">
        <f t="shared" ref="Z477:Z487" si="49">X477*$O477</f>
        <v>9.0909090909090917</v>
      </c>
      <c r="AA477" s="111"/>
      <c r="AB477" s="92"/>
      <c r="AC477" s="92"/>
      <c r="AD477" s="92"/>
      <c r="AE477" s="92"/>
      <c r="AF477" s="92"/>
      <c r="AG477" s="92"/>
      <c r="AH477" s="92"/>
      <c r="AI477" s="109">
        <f t="shared" ref="AI477:AI487" si="50">AB477*AB$7+AC477*AC$7+AD477*AD$7+AE477*AE$7+AF477*AF$7+AG477*AG$7+AH477*AH$7</f>
        <v>0</v>
      </c>
      <c r="AJ477" s="83"/>
      <c r="AK477" s="110">
        <f t="shared" ref="AK477:AK487" si="51">AI477*$O477</f>
        <v>0</v>
      </c>
      <c r="AL477" s="111"/>
      <c r="AM477" s="92"/>
      <c r="AN477" s="92"/>
      <c r="AO477" s="92"/>
      <c r="AP477" s="92"/>
      <c r="AQ477" s="92"/>
      <c r="AR477" s="92"/>
      <c r="AS477" s="92"/>
      <c r="AT477" s="92">
        <v>1</v>
      </c>
      <c r="AU477" s="92"/>
      <c r="AV477" s="109">
        <f t="shared" ref="AV477:AV487" si="52">AM477*AM$7+AN477*AN$7+AO477*AO$7+AP477*AP$7+AQ477*AQ$7+AR477*AR$7+AS477*AS$7+AT477*AT$7+AU477*AU$7</f>
        <v>2500</v>
      </c>
      <c r="AW477" s="75"/>
      <c r="AX477" s="110">
        <f t="shared" ref="AX477:AX487" si="53">AV477*$O477</f>
        <v>227.27272727272728</v>
      </c>
      <c r="AY477" s="111"/>
      <c r="AZ477" s="93"/>
      <c r="BA477" s="94" t="s">
        <v>131</v>
      </c>
      <c r="BB477" s="71"/>
      <c r="BC477" s="95"/>
      <c r="BD477" s="41">
        <v>3</v>
      </c>
      <c r="BE477" s="52">
        <v>34</v>
      </c>
      <c r="BF477" s="103">
        <v>3411</v>
      </c>
      <c r="BG477" s="280" t="s">
        <v>52</v>
      </c>
    </row>
    <row r="478" spans="1:59" s="63" customFormat="1" ht="12.75" x14ac:dyDescent="0.2">
      <c r="A478" s="196">
        <v>3</v>
      </c>
      <c r="B478" s="197" t="s">
        <v>108</v>
      </c>
      <c r="C478" s="208">
        <v>34</v>
      </c>
      <c r="D478" s="209" t="s">
        <v>275</v>
      </c>
      <c r="E478" s="212">
        <v>3411</v>
      </c>
      <c r="F478" s="213" t="s">
        <v>276</v>
      </c>
      <c r="G478" s="231" t="s">
        <v>1188</v>
      </c>
      <c r="H478" s="89"/>
      <c r="I478" s="90" t="s">
        <v>280</v>
      </c>
      <c r="J478" s="90" t="s">
        <v>281</v>
      </c>
      <c r="K478" s="90" t="s">
        <v>64</v>
      </c>
      <c r="L478" s="90" t="s">
        <v>282</v>
      </c>
      <c r="M478" s="91"/>
      <c r="N478" s="312">
        <v>1</v>
      </c>
      <c r="O478" s="313">
        <f t="shared" ref="O478:O487" si="54">N478/N$476</f>
        <v>9.0909090909090912E-2</v>
      </c>
      <c r="P478" s="104">
        <v>1</v>
      </c>
      <c r="Q478" s="92"/>
      <c r="R478" s="92"/>
      <c r="S478" s="92"/>
      <c r="T478" s="92"/>
      <c r="U478" s="92"/>
      <c r="V478" s="92"/>
      <c r="W478" s="92"/>
      <c r="X478" s="109">
        <f t="shared" si="48"/>
        <v>100</v>
      </c>
      <c r="Y478" s="83"/>
      <c r="Z478" s="110">
        <f t="shared" si="49"/>
        <v>9.0909090909090917</v>
      </c>
      <c r="AA478" s="111"/>
      <c r="AB478" s="92"/>
      <c r="AC478" s="92"/>
      <c r="AD478" s="92"/>
      <c r="AE478" s="92"/>
      <c r="AF478" s="92"/>
      <c r="AG478" s="92"/>
      <c r="AH478" s="92"/>
      <c r="AI478" s="109">
        <f t="shared" si="50"/>
        <v>0</v>
      </c>
      <c r="AJ478" s="83"/>
      <c r="AK478" s="110">
        <f t="shared" si="51"/>
        <v>0</v>
      </c>
      <c r="AL478" s="111"/>
      <c r="AM478" s="92"/>
      <c r="AN478" s="92"/>
      <c r="AO478" s="92"/>
      <c r="AP478" s="92"/>
      <c r="AQ478" s="92"/>
      <c r="AR478" s="92"/>
      <c r="AS478" s="92"/>
      <c r="AT478" s="92">
        <v>1</v>
      </c>
      <c r="AU478" s="92"/>
      <c r="AV478" s="109">
        <f t="shared" si="52"/>
        <v>2500</v>
      </c>
      <c r="AW478" s="75"/>
      <c r="AX478" s="110">
        <f t="shared" si="53"/>
        <v>227.27272727272728</v>
      </c>
      <c r="AY478" s="111"/>
      <c r="AZ478" s="93"/>
      <c r="BA478" s="94" t="s">
        <v>131</v>
      </c>
      <c r="BB478" s="71"/>
      <c r="BC478" s="95"/>
      <c r="BD478" s="41">
        <v>3</v>
      </c>
      <c r="BE478" s="52">
        <v>34</v>
      </c>
      <c r="BF478" s="103">
        <v>3411</v>
      </c>
      <c r="BG478" s="280" t="s">
        <v>52</v>
      </c>
    </row>
    <row r="479" spans="1:59" s="63" customFormat="1" ht="12.75" x14ac:dyDescent="0.2">
      <c r="A479" s="196">
        <v>3</v>
      </c>
      <c r="B479" s="197" t="s">
        <v>108</v>
      </c>
      <c r="C479" s="208">
        <v>34</v>
      </c>
      <c r="D479" s="209" t="s">
        <v>275</v>
      </c>
      <c r="E479" s="212">
        <v>3411</v>
      </c>
      <c r="F479" s="213" t="s">
        <v>276</v>
      </c>
      <c r="G479" s="231" t="s">
        <v>1188</v>
      </c>
      <c r="H479" s="89"/>
      <c r="I479" s="90" t="s">
        <v>283</v>
      </c>
      <c r="J479" s="90" t="s">
        <v>284</v>
      </c>
      <c r="K479" s="90" t="s">
        <v>64</v>
      </c>
      <c r="L479" s="90" t="s">
        <v>148</v>
      </c>
      <c r="M479" s="91"/>
      <c r="N479" s="312">
        <v>1</v>
      </c>
      <c r="O479" s="313">
        <f t="shared" si="54"/>
        <v>9.0909090909090912E-2</v>
      </c>
      <c r="P479" s="104">
        <v>1</v>
      </c>
      <c r="Q479" s="92"/>
      <c r="R479" s="92"/>
      <c r="S479" s="92"/>
      <c r="T479" s="92"/>
      <c r="U479" s="92"/>
      <c r="V479" s="92"/>
      <c r="W479" s="92"/>
      <c r="X479" s="109">
        <f t="shared" si="48"/>
        <v>100</v>
      </c>
      <c r="Y479" s="83"/>
      <c r="Z479" s="110">
        <f t="shared" si="49"/>
        <v>9.0909090909090917</v>
      </c>
      <c r="AA479" s="111"/>
      <c r="AB479" s="92"/>
      <c r="AC479" s="92"/>
      <c r="AD479" s="92"/>
      <c r="AE479" s="92"/>
      <c r="AF479" s="92"/>
      <c r="AG479" s="92"/>
      <c r="AH479" s="92"/>
      <c r="AI479" s="109">
        <f t="shared" si="50"/>
        <v>0</v>
      </c>
      <c r="AJ479" s="83"/>
      <c r="AK479" s="110">
        <f t="shared" si="51"/>
        <v>0</v>
      </c>
      <c r="AL479" s="111"/>
      <c r="AM479" s="92"/>
      <c r="AN479" s="92"/>
      <c r="AO479" s="92"/>
      <c r="AP479" s="92"/>
      <c r="AQ479" s="92"/>
      <c r="AR479" s="92"/>
      <c r="AS479" s="92"/>
      <c r="AT479" s="92">
        <v>1</v>
      </c>
      <c r="AU479" s="92"/>
      <c r="AV479" s="109">
        <f t="shared" si="52"/>
        <v>2500</v>
      </c>
      <c r="AW479" s="75"/>
      <c r="AX479" s="110">
        <f t="shared" si="53"/>
        <v>227.27272727272728</v>
      </c>
      <c r="AY479" s="111"/>
      <c r="AZ479" s="93"/>
      <c r="BA479" s="94" t="s">
        <v>131</v>
      </c>
      <c r="BB479" s="71"/>
      <c r="BC479" s="95"/>
      <c r="BD479" s="41">
        <v>3</v>
      </c>
      <c r="BE479" s="52">
        <v>34</v>
      </c>
      <c r="BF479" s="103">
        <v>3411</v>
      </c>
      <c r="BG479" s="280" t="s">
        <v>52</v>
      </c>
    </row>
    <row r="480" spans="1:59" s="63" customFormat="1" ht="12.75" x14ac:dyDescent="0.2">
      <c r="A480" s="196">
        <v>3</v>
      </c>
      <c r="B480" s="197" t="s">
        <v>108</v>
      </c>
      <c r="C480" s="208">
        <v>34</v>
      </c>
      <c r="D480" s="209" t="s">
        <v>275</v>
      </c>
      <c r="E480" s="212">
        <v>3411</v>
      </c>
      <c r="F480" s="213" t="s">
        <v>276</v>
      </c>
      <c r="G480" s="231" t="s">
        <v>1188</v>
      </c>
      <c r="H480" s="89"/>
      <c r="I480" s="90" t="s">
        <v>216</v>
      </c>
      <c r="J480" s="90" t="s">
        <v>285</v>
      </c>
      <c r="K480" s="90" t="s">
        <v>64</v>
      </c>
      <c r="L480" s="90" t="s">
        <v>286</v>
      </c>
      <c r="M480" s="91"/>
      <c r="N480" s="312">
        <v>1</v>
      </c>
      <c r="O480" s="313">
        <f t="shared" si="54"/>
        <v>9.0909090909090912E-2</v>
      </c>
      <c r="P480" s="104">
        <v>1</v>
      </c>
      <c r="Q480" s="92"/>
      <c r="R480" s="92"/>
      <c r="S480" s="92"/>
      <c r="T480" s="92"/>
      <c r="U480" s="92"/>
      <c r="V480" s="92"/>
      <c r="W480" s="92"/>
      <c r="X480" s="109">
        <f t="shared" si="48"/>
        <v>100</v>
      </c>
      <c r="Y480" s="83"/>
      <c r="Z480" s="110">
        <f t="shared" si="49"/>
        <v>9.0909090909090917</v>
      </c>
      <c r="AA480" s="111"/>
      <c r="AB480" s="92"/>
      <c r="AC480" s="92"/>
      <c r="AD480" s="92"/>
      <c r="AE480" s="92"/>
      <c r="AF480" s="92"/>
      <c r="AG480" s="92"/>
      <c r="AH480" s="92"/>
      <c r="AI480" s="109">
        <f t="shared" si="50"/>
        <v>0</v>
      </c>
      <c r="AJ480" s="83"/>
      <c r="AK480" s="110">
        <f t="shared" si="51"/>
        <v>0</v>
      </c>
      <c r="AL480" s="111"/>
      <c r="AM480" s="92"/>
      <c r="AN480" s="92"/>
      <c r="AO480" s="92"/>
      <c r="AP480" s="92"/>
      <c r="AQ480" s="92"/>
      <c r="AR480" s="92"/>
      <c r="AS480" s="92"/>
      <c r="AT480" s="92">
        <v>1</v>
      </c>
      <c r="AU480" s="92"/>
      <c r="AV480" s="109">
        <f t="shared" si="52"/>
        <v>2500</v>
      </c>
      <c r="AW480" s="75"/>
      <c r="AX480" s="110">
        <f t="shared" si="53"/>
        <v>227.27272727272728</v>
      </c>
      <c r="AY480" s="111"/>
      <c r="AZ480" s="93"/>
      <c r="BA480" s="94" t="s">
        <v>131</v>
      </c>
      <c r="BB480" s="71"/>
      <c r="BC480" s="95"/>
      <c r="BD480" s="41">
        <v>3</v>
      </c>
      <c r="BE480" s="52">
        <v>34</v>
      </c>
      <c r="BF480" s="103">
        <v>3411</v>
      </c>
      <c r="BG480" s="280" t="s">
        <v>52</v>
      </c>
    </row>
    <row r="481" spans="1:59" s="63" customFormat="1" ht="12.75" x14ac:dyDescent="0.2">
      <c r="A481" s="196">
        <v>3</v>
      </c>
      <c r="B481" s="197" t="s">
        <v>108</v>
      </c>
      <c r="C481" s="208">
        <v>34</v>
      </c>
      <c r="D481" s="209" t="s">
        <v>275</v>
      </c>
      <c r="E481" s="212">
        <v>3411</v>
      </c>
      <c r="F481" s="213" t="s">
        <v>276</v>
      </c>
      <c r="G481" s="231" t="s">
        <v>1188</v>
      </c>
      <c r="H481" s="89"/>
      <c r="I481" s="90" t="s">
        <v>287</v>
      </c>
      <c r="J481" s="90" t="s">
        <v>288</v>
      </c>
      <c r="K481" s="90" t="s">
        <v>64</v>
      </c>
      <c r="L481" s="90" t="s">
        <v>141</v>
      </c>
      <c r="M481" s="91"/>
      <c r="N481" s="312">
        <v>1</v>
      </c>
      <c r="O481" s="313">
        <f t="shared" si="54"/>
        <v>9.0909090909090912E-2</v>
      </c>
      <c r="P481" s="104">
        <v>1</v>
      </c>
      <c r="Q481" s="92"/>
      <c r="R481" s="92"/>
      <c r="S481" s="92"/>
      <c r="T481" s="92"/>
      <c r="U481" s="92"/>
      <c r="V481" s="92"/>
      <c r="W481" s="92"/>
      <c r="X481" s="109">
        <f t="shared" si="48"/>
        <v>100</v>
      </c>
      <c r="Y481" s="83"/>
      <c r="Z481" s="110">
        <f t="shared" si="49"/>
        <v>9.0909090909090917</v>
      </c>
      <c r="AA481" s="111"/>
      <c r="AB481" s="92"/>
      <c r="AC481" s="92"/>
      <c r="AD481" s="92"/>
      <c r="AE481" s="92"/>
      <c r="AF481" s="92"/>
      <c r="AG481" s="92"/>
      <c r="AH481" s="92"/>
      <c r="AI481" s="109">
        <f t="shared" si="50"/>
        <v>0</v>
      </c>
      <c r="AJ481" s="83"/>
      <c r="AK481" s="110">
        <f t="shared" si="51"/>
        <v>0</v>
      </c>
      <c r="AL481" s="111"/>
      <c r="AM481" s="92"/>
      <c r="AN481" s="92"/>
      <c r="AO481" s="92"/>
      <c r="AP481" s="92"/>
      <c r="AQ481" s="92"/>
      <c r="AR481" s="92"/>
      <c r="AS481" s="92"/>
      <c r="AT481" s="92">
        <v>1</v>
      </c>
      <c r="AU481" s="92"/>
      <c r="AV481" s="109">
        <f t="shared" si="52"/>
        <v>2500</v>
      </c>
      <c r="AW481" s="75"/>
      <c r="AX481" s="110">
        <f t="shared" si="53"/>
        <v>227.27272727272728</v>
      </c>
      <c r="AY481" s="111"/>
      <c r="AZ481" s="93"/>
      <c r="BA481" s="94" t="s">
        <v>131</v>
      </c>
      <c r="BB481" s="71"/>
      <c r="BC481" s="95"/>
      <c r="BD481" s="41">
        <v>3</v>
      </c>
      <c r="BE481" s="52">
        <v>34</v>
      </c>
      <c r="BF481" s="103">
        <v>3411</v>
      </c>
      <c r="BG481" s="280" t="s">
        <v>52</v>
      </c>
    </row>
    <row r="482" spans="1:59" s="63" customFormat="1" ht="12.75" x14ac:dyDescent="0.2">
      <c r="A482" s="196">
        <v>3</v>
      </c>
      <c r="B482" s="197" t="s">
        <v>108</v>
      </c>
      <c r="C482" s="208">
        <v>34</v>
      </c>
      <c r="D482" s="209" t="s">
        <v>275</v>
      </c>
      <c r="E482" s="212">
        <v>3411</v>
      </c>
      <c r="F482" s="213" t="s">
        <v>276</v>
      </c>
      <c r="G482" s="231" t="s">
        <v>1188</v>
      </c>
      <c r="H482" s="89"/>
      <c r="I482" s="90" t="s">
        <v>289</v>
      </c>
      <c r="J482" s="90"/>
      <c r="K482" s="90" t="s">
        <v>64</v>
      </c>
      <c r="L482" s="90" t="s">
        <v>138</v>
      </c>
      <c r="M482" s="91"/>
      <c r="N482" s="312">
        <v>1</v>
      </c>
      <c r="O482" s="313">
        <f t="shared" si="54"/>
        <v>9.0909090909090912E-2</v>
      </c>
      <c r="P482" s="104">
        <v>1</v>
      </c>
      <c r="Q482" s="92"/>
      <c r="R482" s="92"/>
      <c r="S482" s="92"/>
      <c r="T482" s="92"/>
      <c r="U482" s="92"/>
      <c r="V482" s="92"/>
      <c r="W482" s="92"/>
      <c r="X482" s="109">
        <f t="shared" si="48"/>
        <v>100</v>
      </c>
      <c r="Y482" s="83"/>
      <c r="Z482" s="110">
        <f t="shared" si="49"/>
        <v>9.0909090909090917</v>
      </c>
      <c r="AA482" s="111"/>
      <c r="AB482" s="92"/>
      <c r="AC482" s="92"/>
      <c r="AD482" s="92"/>
      <c r="AE482" s="92"/>
      <c r="AF482" s="92"/>
      <c r="AG482" s="92"/>
      <c r="AH482" s="92"/>
      <c r="AI482" s="109">
        <f t="shared" si="50"/>
        <v>0</v>
      </c>
      <c r="AJ482" s="83"/>
      <c r="AK482" s="110">
        <f t="shared" si="51"/>
        <v>0</v>
      </c>
      <c r="AL482" s="111"/>
      <c r="AM482" s="92"/>
      <c r="AN482" s="92"/>
      <c r="AO482" s="92"/>
      <c r="AP482" s="92"/>
      <c r="AQ482" s="92"/>
      <c r="AR482" s="92"/>
      <c r="AS482" s="92"/>
      <c r="AT482" s="92">
        <v>1</v>
      </c>
      <c r="AU482" s="92"/>
      <c r="AV482" s="109">
        <f t="shared" si="52"/>
        <v>2500</v>
      </c>
      <c r="AW482" s="75"/>
      <c r="AX482" s="110">
        <f t="shared" si="53"/>
        <v>227.27272727272728</v>
      </c>
      <c r="AY482" s="111"/>
      <c r="AZ482" s="93"/>
      <c r="BA482" s="94" t="s">
        <v>131</v>
      </c>
      <c r="BB482" s="71"/>
      <c r="BC482" s="95"/>
      <c r="BD482" s="41">
        <v>3</v>
      </c>
      <c r="BE482" s="52">
        <v>34</v>
      </c>
      <c r="BF482" s="103">
        <v>3411</v>
      </c>
      <c r="BG482" s="280" t="s">
        <v>52</v>
      </c>
    </row>
    <row r="483" spans="1:59" s="63" customFormat="1" ht="12.75" x14ac:dyDescent="0.2">
      <c r="A483" s="196">
        <v>3</v>
      </c>
      <c r="B483" s="197" t="s">
        <v>108</v>
      </c>
      <c r="C483" s="208">
        <v>34</v>
      </c>
      <c r="D483" s="209" t="s">
        <v>275</v>
      </c>
      <c r="E483" s="212">
        <v>3411</v>
      </c>
      <c r="F483" s="213" t="s">
        <v>276</v>
      </c>
      <c r="G483" s="231" t="s">
        <v>1188</v>
      </c>
      <c r="H483" s="89"/>
      <c r="I483" s="90" t="s">
        <v>290</v>
      </c>
      <c r="J483" s="90"/>
      <c r="K483" s="90" t="s">
        <v>64</v>
      </c>
      <c r="L483" s="90" t="s">
        <v>136</v>
      </c>
      <c r="M483" s="91"/>
      <c r="N483" s="312">
        <v>1</v>
      </c>
      <c r="O483" s="313">
        <f t="shared" si="54"/>
        <v>9.0909090909090912E-2</v>
      </c>
      <c r="P483" s="104">
        <v>1</v>
      </c>
      <c r="Q483" s="92"/>
      <c r="R483" s="92"/>
      <c r="S483" s="92"/>
      <c r="T483" s="92"/>
      <c r="U483" s="92"/>
      <c r="V483" s="92"/>
      <c r="W483" s="92"/>
      <c r="X483" s="109">
        <f t="shared" si="48"/>
        <v>100</v>
      </c>
      <c r="Y483" s="83"/>
      <c r="Z483" s="110">
        <f t="shared" si="49"/>
        <v>9.0909090909090917</v>
      </c>
      <c r="AA483" s="111"/>
      <c r="AB483" s="92"/>
      <c r="AC483" s="92"/>
      <c r="AD483" s="92"/>
      <c r="AE483" s="92"/>
      <c r="AF483" s="92"/>
      <c r="AG483" s="92"/>
      <c r="AH483" s="92"/>
      <c r="AI483" s="109">
        <f t="shared" si="50"/>
        <v>0</v>
      </c>
      <c r="AJ483" s="83"/>
      <c r="AK483" s="110">
        <f t="shared" si="51"/>
        <v>0</v>
      </c>
      <c r="AL483" s="111"/>
      <c r="AM483" s="92"/>
      <c r="AN483" s="92"/>
      <c r="AO483" s="92"/>
      <c r="AP483" s="92"/>
      <c r="AQ483" s="92"/>
      <c r="AR483" s="92"/>
      <c r="AS483" s="92"/>
      <c r="AT483" s="92">
        <v>1</v>
      </c>
      <c r="AU483" s="92"/>
      <c r="AV483" s="109">
        <f t="shared" si="52"/>
        <v>2500</v>
      </c>
      <c r="AW483" s="75"/>
      <c r="AX483" s="110">
        <f t="shared" si="53"/>
        <v>227.27272727272728</v>
      </c>
      <c r="AY483" s="111"/>
      <c r="AZ483" s="93"/>
      <c r="BA483" s="94" t="s">
        <v>131</v>
      </c>
      <c r="BB483" s="71"/>
      <c r="BC483" s="95"/>
      <c r="BD483" s="41">
        <v>3</v>
      </c>
      <c r="BE483" s="52">
        <v>34</v>
      </c>
      <c r="BF483" s="103">
        <v>3411</v>
      </c>
      <c r="BG483" s="280" t="s">
        <v>52</v>
      </c>
    </row>
    <row r="484" spans="1:59" s="63" customFormat="1" ht="12.75" x14ac:dyDescent="0.2">
      <c r="A484" s="196">
        <v>3</v>
      </c>
      <c r="B484" s="197" t="s">
        <v>108</v>
      </c>
      <c r="C484" s="208">
        <v>34</v>
      </c>
      <c r="D484" s="209" t="s">
        <v>275</v>
      </c>
      <c r="E484" s="212">
        <v>3411</v>
      </c>
      <c r="F484" s="213" t="s">
        <v>276</v>
      </c>
      <c r="G484" s="231" t="s">
        <v>1188</v>
      </c>
      <c r="H484" s="89"/>
      <c r="I484" s="90" t="s">
        <v>291</v>
      </c>
      <c r="J484" s="90"/>
      <c r="K484" s="90" t="s">
        <v>64</v>
      </c>
      <c r="L484" s="90" t="s">
        <v>282</v>
      </c>
      <c r="M484" s="91"/>
      <c r="N484" s="312">
        <v>1</v>
      </c>
      <c r="O484" s="313">
        <f t="shared" si="54"/>
        <v>9.0909090909090912E-2</v>
      </c>
      <c r="P484" s="104">
        <v>1</v>
      </c>
      <c r="Q484" s="92"/>
      <c r="R484" s="92"/>
      <c r="S484" s="92"/>
      <c r="T484" s="92"/>
      <c r="U484" s="92"/>
      <c r="V484" s="92"/>
      <c r="W484" s="92"/>
      <c r="X484" s="109">
        <f t="shared" si="48"/>
        <v>100</v>
      </c>
      <c r="Y484" s="83"/>
      <c r="Z484" s="110">
        <f t="shared" si="49"/>
        <v>9.0909090909090917</v>
      </c>
      <c r="AA484" s="111"/>
      <c r="AB484" s="92"/>
      <c r="AC484" s="92"/>
      <c r="AD484" s="92"/>
      <c r="AE484" s="92"/>
      <c r="AF484" s="92"/>
      <c r="AG484" s="92"/>
      <c r="AH484" s="92"/>
      <c r="AI484" s="109">
        <f t="shared" si="50"/>
        <v>0</v>
      </c>
      <c r="AJ484" s="83"/>
      <c r="AK484" s="110">
        <f t="shared" si="51"/>
        <v>0</v>
      </c>
      <c r="AL484" s="111"/>
      <c r="AM484" s="92"/>
      <c r="AN484" s="92"/>
      <c r="AO484" s="92"/>
      <c r="AP484" s="92"/>
      <c r="AQ484" s="92"/>
      <c r="AR484" s="92"/>
      <c r="AS484" s="92"/>
      <c r="AT484" s="92">
        <v>1</v>
      </c>
      <c r="AU484" s="92"/>
      <c r="AV484" s="109">
        <f t="shared" si="52"/>
        <v>2500</v>
      </c>
      <c r="AW484" s="75"/>
      <c r="AX484" s="110">
        <f t="shared" si="53"/>
        <v>227.27272727272728</v>
      </c>
      <c r="AY484" s="111"/>
      <c r="AZ484" s="93"/>
      <c r="BA484" s="94" t="s">
        <v>131</v>
      </c>
      <c r="BB484" s="71"/>
      <c r="BC484" s="95"/>
      <c r="BD484" s="41">
        <v>3</v>
      </c>
      <c r="BE484" s="52">
        <v>34</v>
      </c>
      <c r="BF484" s="103">
        <v>3411</v>
      </c>
      <c r="BG484" s="280" t="s">
        <v>52</v>
      </c>
    </row>
    <row r="485" spans="1:59" s="63" customFormat="1" ht="12.75" x14ac:dyDescent="0.2">
      <c r="A485" s="196">
        <v>3</v>
      </c>
      <c r="B485" s="197" t="s">
        <v>108</v>
      </c>
      <c r="C485" s="208">
        <v>34</v>
      </c>
      <c r="D485" s="209" t="s">
        <v>275</v>
      </c>
      <c r="E485" s="212">
        <v>3411</v>
      </c>
      <c r="F485" s="213" t="s">
        <v>276</v>
      </c>
      <c r="G485" s="231" t="s">
        <v>1188</v>
      </c>
      <c r="H485" s="89"/>
      <c r="I485" s="90" t="s">
        <v>292</v>
      </c>
      <c r="J485" s="90"/>
      <c r="K485" s="90" t="s">
        <v>64</v>
      </c>
      <c r="L485" s="90" t="s">
        <v>202</v>
      </c>
      <c r="M485" s="91"/>
      <c r="N485" s="312">
        <v>1</v>
      </c>
      <c r="O485" s="313">
        <f t="shared" si="54"/>
        <v>9.0909090909090912E-2</v>
      </c>
      <c r="P485" s="104"/>
      <c r="Q485" s="92"/>
      <c r="R485" s="92"/>
      <c r="S485" s="92"/>
      <c r="T485" s="92"/>
      <c r="U485" s="92"/>
      <c r="V485" s="92"/>
      <c r="W485" s="92"/>
      <c r="X485" s="109">
        <f t="shared" si="48"/>
        <v>0</v>
      </c>
      <c r="Y485" s="83"/>
      <c r="Z485" s="110">
        <f t="shared" si="49"/>
        <v>0</v>
      </c>
      <c r="AA485" s="111"/>
      <c r="AB485" s="92"/>
      <c r="AC485" s="92"/>
      <c r="AD485" s="92"/>
      <c r="AE485" s="92"/>
      <c r="AF485" s="92"/>
      <c r="AG485" s="92"/>
      <c r="AH485" s="92"/>
      <c r="AI485" s="109">
        <f t="shared" si="50"/>
        <v>0</v>
      </c>
      <c r="AJ485" s="83"/>
      <c r="AK485" s="110">
        <f t="shared" si="51"/>
        <v>0</v>
      </c>
      <c r="AL485" s="111"/>
      <c r="AM485" s="92"/>
      <c r="AN485" s="92"/>
      <c r="AO485" s="92"/>
      <c r="AP485" s="92"/>
      <c r="AQ485" s="92"/>
      <c r="AR485" s="92">
        <v>1</v>
      </c>
      <c r="AS485" s="92"/>
      <c r="AT485" s="92"/>
      <c r="AU485" s="92"/>
      <c r="AV485" s="109">
        <f t="shared" si="52"/>
        <v>500</v>
      </c>
      <c r="AW485" s="75"/>
      <c r="AX485" s="110">
        <f t="shared" si="53"/>
        <v>45.454545454545453</v>
      </c>
      <c r="AY485" s="111"/>
      <c r="AZ485" s="93"/>
      <c r="BA485" s="94" t="s">
        <v>131</v>
      </c>
      <c r="BB485" s="71"/>
      <c r="BC485" s="95"/>
      <c r="BD485" s="41">
        <v>3</v>
      </c>
      <c r="BE485" s="52">
        <v>34</v>
      </c>
      <c r="BF485" s="103">
        <v>3411</v>
      </c>
      <c r="BG485" s="280" t="s">
        <v>52</v>
      </c>
    </row>
    <row r="486" spans="1:59" s="63" customFormat="1" ht="12.75" x14ac:dyDescent="0.2">
      <c r="A486" s="196">
        <v>3</v>
      </c>
      <c r="B486" s="197" t="s">
        <v>108</v>
      </c>
      <c r="C486" s="208">
        <v>34</v>
      </c>
      <c r="D486" s="209" t="s">
        <v>275</v>
      </c>
      <c r="E486" s="212">
        <v>3411</v>
      </c>
      <c r="F486" s="213" t="s">
        <v>276</v>
      </c>
      <c r="G486" s="231" t="s">
        <v>1188</v>
      </c>
      <c r="H486" s="89"/>
      <c r="I486" s="90" t="s">
        <v>293</v>
      </c>
      <c r="J486" s="90"/>
      <c r="K486" s="90" t="s">
        <v>90</v>
      </c>
      <c r="L486" s="90" t="s">
        <v>294</v>
      </c>
      <c r="M486" s="91"/>
      <c r="N486" s="312">
        <v>1</v>
      </c>
      <c r="O486" s="313">
        <f t="shared" si="54"/>
        <v>9.0909090909090912E-2</v>
      </c>
      <c r="P486" s="104"/>
      <c r="Q486" s="92"/>
      <c r="R486" s="92"/>
      <c r="S486" s="92"/>
      <c r="T486" s="92"/>
      <c r="U486" s="92">
        <v>1</v>
      </c>
      <c r="V486" s="92"/>
      <c r="W486" s="92"/>
      <c r="X486" s="109">
        <f t="shared" si="48"/>
        <v>5000</v>
      </c>
      <c r="Y486" s="83"/>
      <c r="Z486" s="110">
        <f t="shared" si="49"/>
        <v>454.54545454545456</v>
      </c>
      <c r="AA486" s="111"/>
      <c r="AB486" s="92"/>
      <c r="AC486" s="92"/>
      <c r="AD486" s="92"/>
      <c r="AE486" s="92"/>
      <c r="AF486" s="92"/>
      <c r="AG486" s="92"/>
      <c r="AH486" s="92"/>
      <c r="AI486" s="109">
        <f t="shared" si="50"/>
        <v>0</v>
      </c>
      <c r="AJ486" s="83"/>
      <c r="AK486" s="110">
        <f t="shared" si="51"/>
        <v>0</v>
      </c>
      <c r="AL486" s="111"/>
      <c r="AM486" s="92"/>
      <c r="AN486" s="92"/>
      <c r="AO486" s="92"/>
      <c r="AP486" s="92">
        <v>1</v>
      </c>
      <c r="AQ486" s="92"/>
      <c r="AR486" s="92"/>
      <c r="AS486" s="92"/>
      <c r="AT486" s="92"/>
      <c r="AU486" s="92"/>
      <c r="AV486" s="109">
        <f t="shared" si="52"/>
        <v>100</v>
      </c>
      <c r="AW486" s="75"/>
      <c r="AX486" s="110">
        <f t="shared" si="53"/>
        <v>9.0909090909090917</v>
      </c>
      <c r="AY486" s="111"/>
      <c r="AZ486" s="93"/>
      <c r="BA486" s="94" t="s">
        <v>131</v>
      </c>
      <c r="BB486" s="71"/>
      <c r="BC486" s="95"/>
      <c r="BD486" s="41">
        <v>3</v>
      </c>
      <c r="BE486" s="52">
        <v>34</v>
      </c>
      <c r="BF486" s="103">
        <v>3411</v>
      </c>
      <c r="BG486" s="280" t="s">
        <v>52</v>
      </c>
    </row>
    <row r="487" spans="1:59" s="63" customFormat="1" ht="12.75" x14ac:dyDescent="0.2">
      <c r="A487" s="196">
        <v>3</v>
      </c>
      <c r="B487" s="197" t="s">
        <v>108</v>
      </c>
      <c r="C487" s="208">
        <v>34</v>
      </c>
      <c r="D487" s="209" t="s">
        <v>275</v>
      </c>
      <c r="E487" s="212">
        <v>3411</v>
      </c>
      <c r="F487" s="213" t="s">
        <v>276</v>
      </c>
      <c r="G487" s="231" t="s">
        <v>1188</v>
      </c>
      <c r="H487" s="89"/>
      <c r="I487" s="90" t="s">
        <v>295</v>
      </c>
      <c r="J487" s="90"/>
      <c r="K487" s="90" t="s">
        <v>64</v>
      </c>
      <c r="L487" s="90" t="s">
        <v>136</v>
      </c>
      <c r="M487" s="91"/>
      <c r="N487" s="312">
        <v>1</v>
      </c>
      <c r="O487" s="313">
        <f t="shared" si="54"/>
        <v>9.0909090909090912E-2</v>
      </c>
      <c r="P487" s="104">
        <v>1</v>
      </c>
      <c r="Q487" s="92"/>
      <c r="R487" s="92"/>
      <c r="S487" s="92"/>
      <c r="T487" s="92"/>
      <c r="U487" s="92"/>
      <c r="V487" s="92"/>
      <c r="W487" s="92"/>
      <c r="X487" s="109">
        <f t="shared" si="48"/>
        <v>100</v>
      </c>
      <c r="Y487" s="83"/>
      <c r="Z487" s="110">
        <f t="shared" si="49"/>
        <v>9.0909090909090917</v>
      </c>
      <c r="AA487" s="111"/>
      <c r="AB487" s="92"/>
      <c r="AC487" s="92"/>
      <c r="AD487" s="92"/>
      <c r="AE487" s="92"/>
      <c r="AF487" s="92"/>
      <c r="AG487" s="92"/>
      <c r="AH487" s="92"/>
      <c r="AI487" s="109">
        <f t="shared" si="50"/>
        <v>0</v>
      </c>
      <c r="AJ487" s="83"/>
      <c r="AK487" s="110">
        <f t="shared" si="51"/>
        <v>0</v>
      </c>
      <c r="AL487" s="111"/>
      <c r="AM487" s="92"/>
      <c r="AN487" s="92"/>
      <c r="AO487" s="92"/>
      <c r="AP487" s="92"/>
      <c r="AQ487" s="92"/>
      <c r="AR487" s="92"/>
      <c r="AS487" s="92"/>
      <c r="AT487" s="92">
        <v>1</v>
      </c>
      <c r="AU487" s="92"/>
      <c r="AV487" s="109">
        <f t="shared" si="52"/>
        <v>2500</v>
      </c>
      <c r="AW487" s="75"/>
      <c r="AX487" s="110">
        <f t="shared" si="53"/>
        <v>227.27272727272728</v>
      </c>
      <c r="AY487" s="111"/>
      <c r="AZ487" s="93"/>
      <c r="BA487" s="94" t="s">
        <v>131</v>
      </c>
      <c r="BB487" s="71"/>
      <c r="BC487" s="95"/>
      <c r="BD487" s="41">
        <v>3</v>
      </c>
      <c r="BE487" s="52">
        <v>34</v>
      </c>
      <c r="BF487" s="103">
        <v>3411</v>
      </c>
      <c r="BG487" s="280" t="s">
        <v>52</v>
      </c>
    </row>
    <row r="488" spans="1:59" s="63" customFormat="1" ht="12.75" x14ac:dyDescent="0.2">
      <c r="A488" s="196">
        <v>3</v>
      </c>
      <c r="B488" s="197" t="s">
        <v>108</v>
      </c>
      <c r="C488" s="208">
        <v>34</v>
      </c>
      <c r="D488" s="209" t="s">
        <v>275</v>
      </c>
      <c r="E488" s="212">
        <v>3411</v>
      </c>
      <c r="F488" s="213" t="s">
        <v>276</v>
      </c>
      <c r="G488" s="231" t="s">
        <v>1188</v>
      </c>
      <c r="H488" s="89"/>
      <c r="I488" s="219"/>
      <c r="J488" s="90"/>
      <c r="K488" s="90"/>
      <c r="L488" s="90"/>
      <c r="M488" s="91"/>
      <c r="N488" s="247"/>
      <c r="O488" s="306"/>
      <c r="P488" s="104"/>
      <c r="Q488" s="92"/>
      <c r="R488" s="92"/>
      <c r="S488" s="92"/>
      <c r="T488" s="92"/>
      <c r="U488" s="92"/>
      <c r="V488" s="92"/>
      <c r="W488" s="92"/>
      <c r="X488" s="75"/>
      <c r="Y488" s="83"/>
      <c r="Z488" s="83"/>
      <c r="AA488" s="83"/>
      <c r="AB488" s="92"/>
      <c r="AC488" s="92"/>
      <c r="AD488" s="92"/>
      <c r="AE488" s="92"/>
      <c r="AF488" s="92"/>
      <c r="AG488" s="92"/>
      <c r="AH488" s="92"/>
      <c r="AI488" s="75"/>
      <c r="AJ488" s="83"/>
      <c r="AK488" s="83"/>
      <c r="AL488" s="83"/>
      <c r="AM488" s="92"/>
      <c r="AN488" s="92"/>
      <c r="AO488" s="92"/>
      <c r="AP488" s="92"/>
      <c r="AQ488" s="92"/>
      <c r="AR488" s="92"/>
      <c r="AS488" s="92"/>
      <c r="AT488" s="92"/>
      <c r="AU488" s="92"/>
      <c r="AV488" s="75"/>
      <c r="AW488" s="75"/>
      <c r="AX488" s="83"/>
      <c r="AY488" s="83"/>
      <c r="AZ488" s="93"/>
      <c r="BA488" s="94"/>
      <c r="BB488" s="71"/>
      <c r="BC488" s="95"/>
      <c r="BD488" s="41">
        <v>3</v>
      </c>
      <c r="BE488" s="52">
        <v>34</v>
      </c>
      <c r="BF488" s="103">
        <v>3411</v>
      </c>
      <c r="BG488" s="280" t="s">
        <v>52</v>
      </c>
    </row>
    <row r="489" spans="1:59" s="63" customFormat="1" ht="12.75" x14ac:dyDescent="0.2">
      <c r="A489" s="196">
        <v>3</v>
      </c>
      <c r="B489" s="197" t="s">
        <v>108</v>
      </c>
      <c r="C489" s="208">
        <v>34</v>
      </c>
      <c r="D489" s="209" t="s">
        <v>275</v>
      </c>
      <c r="E489" s="212">
        <v>3411</v>
      </c>
      <c r="F489" s="213" t="s">
        <v>276</v>
      </c>
      <c r="G489" s="231" t="s">
        <v>1188</v>
      </c>
      <c r="H489" s="65"/>
      <c r="I489" s="222"/>
      <c r="J489" s="66"/>
      <c r="K489" s="66"/>
      <c r="L489" s="66"/>
      <c r="M489" s="64"/>
      <c r="N489" s="304"/>
      <c r="O489" s="305"/>
      <c r="P489" s="127"/>
      <c r="Q489" s="67"/>
      <c r="R489" s="67"/>
      <c r="S489" s="67"/>
      <c r="T489" s="67"/>
      <c r="U489" s="67"/>
      <c r="V489" s="67"/>
      <c r="W489" s="67"/>
      <c r="X489" s="67"/>
      <c r="Y489" s="68"/>
      <c r="Z489" s="68"/>
      <c r="AA489" s="68"/>
      <c r="AB489" s="67"/>
      <c r="AC489" s="67"/>
      <c r="AD489" s="67"/>
      <c r="AE489" s="67"/>
      <c r="AF489" s="67"/>
      <c r="AG489" s="67"/>
      <c r="AH489" s="67"/>
      <c r="AI489" s="67"/>
      <c r="AJ489" s="68"/>
      <c r="AK489" s="68"/>
      <c r="AL489" s="68"/>
      <c r="AM489" s="67"/>
      <c r="AN489" s="67"/>
      <c r="AO489" s="67"/>
      <c r="AP489" s="67"/>
      <c r="AQ489" s="67"/>
      <c r="AR489" s="67"/>
      <c r="AS489" s="67"/>
      <c r="AT489" s="67"/>
      <c r="AU489" s="67"/>
      <c r="AV489" s="67"/>
      <c r="AW489" s="67"/>
      <c r="AX489" s="68"/>
      <c r="AY489" s="68"/>
      <c r="AZ489" s="69"/>
      <c r="BA489" s="70"/>
      <c r="BB489" s="71"/>
      <c r="BC489" s="95"/>
      <c r="BD489" s="41">
        <v>3</v>
      </c>
      <c r="BE489" s="52">
        <v>34</v>
      </c>
      <c r="BF489" s="103">
        <v>3411</v>
      </c>
      <c r="BG489" s="275"/>
    </row>
    <row r="490" spans="1:59" s="63" customFormat="1" ht="12.75" x14ac:dyDescent="0.2">
      <c r="A490" s="196">
        <v>3</v>
      </c>
      <c r="B490" s="197" t="s">
        <v>108</v>
      </c>
      <c r="C490" s="208">
        <v>34</v>
      </c>
      <c r="D490" s="209" t="s">
        <v>275</v>
      </c>
      <c r="E490" s="212">
        <v>3411</v>
      </c>
      <c r="F490" s="213" t="s">
        <v>276</v>
      </c>
      <c r="G490" s="232"/>
      <c r="H490" s="97"/>
      <c r="I490" s="224"/>
      <c r="J490" s="98"/>
      <c r="K490" s="98"/>
      <c r="L490" s="98"/>
      <c r="M490" s="96"/>
      <c r="N490" s="307"/>
      <c r="O490" s="246"/>
      <c r="P490" s="124"/>
      <c r="Q490" s="99"/>
      <c r="R490" s="99"/>
      <c r="S490" s="99"/>
      <c r="T490" s="99"/>
      <c r="U490" s="99"/>
      <c r="V490" s="99"/>
      <c r="W490" s="99"/>
      <c r="X490" s="99"/>
      <c r="Y490" s="100"/>
      <c r="Z490" s="100"/>
      <c r="AA490" s="100"/>
      <c r="AB490" s="99"/>
      <c r="AC490" s="99"/>
      <c r="AD490" s="99"/>
      <c r="AE490" s="99"/>
      <c r="AF490" s="99"/>
      <c r="AG490" s="99"/>
      <c r="AH490" s="99"/>
      <c r="AI490" s="99"/>
      <c r="AJ490" s="100"/>
      <c r="AK490" s="100"/>
      <c r="AL490" s="100"/>
      <c r="AM490" s="99"/>
      <c r="AN490" s="99"/>
      <c r="AO490" s="99"/>
      <c r="AP490" s="99"/>
      <c r="AQ490" s="99"/>
      <c r="AR490" s="99"/>
      <c r="AS490" s="99"/>
      <c r="AT490" s="99"/>
      <c r="AU490" s="99"/>
      <c r="AV490" s="99"/>
      <c r="AW490" s="99"/>
      <c r="AX490" s="100"/>
      <c r="AY490" s="100"/>
      <c r="AZ490" s="101"/>
      <c r="BA490" s="102"/>
      <c r="BB490" s="95"/>
      <c r="BC490" s="95"/>
      <c r="BD490" s="41">
        <v>3</v>
      </c>
      <c r="BE490" s="52">
        <v>34</v>
      </c>
      <c r="BF490" s="103">
        <v>3411</v>
      </c>
      <c r="BG490" s="277"/>
    </row>
    <row r="491" spans="1:59" s="63" customFormat="1" ht="12.75" x14ac:dyDescent="0.2">
      <c r="A491" s="196">
        <v>3</v>
      </c>
      <c r="B491" s="197" t="s">
        <v>108</v>
      </c>
      <c r="C491" s="208">
        <v>34</v>
      </c>
      <c r="D491" s="209" t="s">
        <v>275</v>
      </c>
      <c r="E491" s="210">
        <v>3412</v>
      </c>
      <c r="F491" s="211" t="s">
        <v>296</v>
      </c>
      <c r="G491" s="230"/>
      <c r="H491" s="56"/>
      <c r="I491" s="221"/>
      <c r="J491" s="57"/>
      <c r="K491" s="57"/>
      <c r="L491" s="57"/>
      <c r="M491" s="55"/>
      <c r="N491" s="303"/>
      <c r="O491" s="245"/>
      <c r="P491" s="122"/>
      <c r="Q491" s="122"/>
      <c r="R491" s="122"/>
      <c r="S491" s="122"/>
      <c r="T491" s="122"/>
      <c r="U491" s="122"/>
      <c r="V491" s="122"/>
      <c r="W491" s="122"/>
      <c r="X491" s="122"/>
      <c r="Y491" s="59"/>
      <c r="Z491" s="123"/>
      <c r="AA491" s="123"/>
      <c r="AB491" s="122"/>
      <c r="AC491" s="122"/>
      <c r="AD491" s="122"/>
      <c r="AE491" s="122"/>
      <c r="AF491" s="122"/>
      <c r="AG491" s="122"/>
      <c r="AH491" s="122"/>
      <c r="AI491" s="122"/>
      <c r="AJ491" s="59"/>
      <c r="AK491" s="123"/>
      <c r="AL491" s="123"/>
      <c r="AM491" s="122"/>
      <c r="AN491" s="122"/>
      <c r="AO491" s="122"/>
      <c r="AP491" s="122"/>
      <c r="AQ491" s="122"/>
      <c r="AR491" s="122"/>
      <c r="AS491" s="122"/>
      <c r="AT491" s="122"/>
      <c r="AU491" s="122"/>
      <c r="AV491" s="122"/>
      <c r="AW491" s="58"/>
      <c r="AX491" s="123"/>
      <c r="AY491" s="59"/>
      <c r="AZ491" s="60"/>
      <c r="BA491" s="61"/>
      <c r="BB491" s="54"/>
      <c r="BC491" s="54"/>
      <c r="BD491" s="41">
        <v>3</v>
      </c>
      <c r="BE491" s="52">
        <v>34</v>
      </c>
      <c r="BF491" s="62">
        <v>3412</v>
      </c>
      <c r="BG491" s="274"/>
    </row>
    <row r="492" spans="1:59" s="63" customFormat="1" ht="12.75" x14ac:dyDescent="0.2">
      <c r="A492" s="196">
        <v>3</v>
      </c>
      <c r="B492" s="197" t="s">
        <v>108</v>
      </c>
      <c r="C492" s="208">
        <v>34</v>
      </c>
      <c r="D492" s="209" t="s">
        <v>275</v>
      </c>
      <c r="E492" s="210">
        <v>3412</v>
      </c>
      <c r="F492" s="211" t="s">
        <v>296</v>
      </c>
      <c r="G492" s="230"/>
      <c r="H492" s="56"/>
      <c r="I492" s="221"/>
      <c r="J492" s="57"/>
      <c r="K492" s="57"/>
      <c r="L492" s="57"/>
      <c r="M492" s="55"/>
      <c r="N492" s="303"/>
      <c r="O492" s="245"/>
      <c r="P492" s="122"/>
      <c r="Q492" s="58"/>
      <c r="R492" s="58"/>
      <c r="S492" s="58"/>
      <c r="T492" s="58"/>
      <c r="U492" s="58"/>
      <c r="V492" s="58"/>
      <c r="W492" s="58"/>
      <c r="X492" s="58"/>
      <c r="Y492" s="59"/>
      <c r="Z492" s="59"/>
      <c r="AA492" s="59"/>
      <c r="AB492" s="58"/>
      <c r="AC492" s="58"/>
      <c r="AD492" s="58"/>
      <c r="AE492" s="58"/>
      <c r="AF492" s="58"/>
      <c r="AG492" s="58"/>
      <c r="AH492" s="58"/>
      <c r="AI492" s="58"/>
      <c r="AJ492" s="59"/>
      <c r="AK492" s="59"/>
      <c r="AL492" s="59"/>
      <c r="AM492" s="58"/>
      <c r="AN492" s="58"/>
      <c r="AO492" s="58"/>
      <c r="AP492" s="58"/>
      <c r="AQ492" s="58"/>
      <c r="AR492" s="58"/>
      <c r="AS492" s="58"/>
      <c r="AT492" s="58"/>
      <c r="AU492" s="58"/>
      <c r="AV492" s="58"/>
      <c r="AW492" s="58"/>
      <c r="AX492" s="59"/>
      <c r="AY492" s="59"/>
      <c r="AZ492" s="60"/>
      <c r="BA492" s="61"/>
      <c r="BB492" s="54"/>
      <c r="BC492" s="54"/>
      <c r="BD492" s="41">
        <v>3</v>
      </c>
      <c r="BE492" s="52">
        <v>34</v>
      </c>
      <c r="BF492" s="62">
        <v>3412</v>
      </c>
      <c r="BG492" s="274"/>
    </row>
    <row r="493" spans="1:59" s="63" customFormat="1" ht="12.75" x14ac:dyDescent="0.2">
      <c r="A493" s="196">
        <v>3</v>
      </c>
      <c r="B493" s="197" t="s">
        <v>108</v>
      </c>
      <c r="C493" s="208">
        <v>34</v>
      </c>
      <c r="D493" s="209" t="s">
        <v>275</v>
      </c>
      <c r="E493" s="210">
        <v>3412</v>
      </c>
      <c r="F493" s="211" t="s">
        <v>296</v>
      </c>
      <c r="G493" s="231" t="s">
        <v>1188</v>
      </c>
      <c r="H493" s="65"/>
      <c r="I493" s="222"/>
      <c r="J493" s="66"/>
      <c r="K493" s="66"/>
      <c r="L493" s="66"/>
      <c r="M493" s="64"/>
      <c r="N493" s="308"/>
      <c r="O493" s="309"/>
      <c r="P493" s="127"/>
      <c r="Q493" s="67"/>
      <c r="R493" s="67"/>
      <c r="S493" s="67"/>
      <c r="T493" s="67"/>
      <c r="U493" s="67"/>
      <c r="V493" s="67"/>
      <c r="W493" s="67"/>
      <c r="X493" s="67"/>
      <c r="Y493" s="68"/>
      <c r="Z493" s="68"/>
      <c r="AA493" s="68"/>
      <c r="AB493" s="67"/>
      <c r="AC493" s="67"/>
      <c r="AD493" s="67"/>
      <c r="AE493" s="67"/>
      <c r="AF493" s="67"/>
      <c r="AG493" s="67"/>
      <c r="AH493" s="67"/>
      <c r="AI493" s="67"/>
      <c r="AJ493" s="68"/>
      <c r="AK493" s="68"/>
      <c r="AL493" s="68"/>
      <c r="AM493" s="67"/>
      <c r="AN493" s="67"/>
      <c r="AO493" s="67"/>
      <c r="AP493" s="67"/>
      <c r="AQ493" s="67"/>
      <c r="AR493" s="67"/>
      <c r="AS493" s="67"/>
      <c r="AT493" s="67"/>
      <c r="AU493" s="67"/>
      <c r="AV493" s="67"/>
      <c r="AW493" s="67"/>
      <c r="AX493" s="68"/>
      <c r="AY493" s="68"/>
      <c r="AZ493" s="69"/>
      <c r="BA493" s="70"/>
      <c r="BB493" s="71"/>
      <c r="BC493" s="54"/>
      <c r="BD493" s="41">
        <v>3</v>
      </c>
      <c r="BE493" s="52">
        <v>34</v>
      </c>
      <c r="BF493" s="62">
        <v>3412</v>
      </c>
      <c r="BG493" s="275"/>
    </row>
    <row r="494" spans="1:59" s="63" customFormat="1" ht="12.75" x14ac:dyDescent="0.2">
      <c r="A494" s="196">
        <v>3</v>
      </c>
      <c r="B494" s="197" t="s">
        <v>108</v>
      </c>
      <c r="C494" s="208">
        <v>34</v>
      </c>
      <c r="D494" s="209" t="s">
        <v>275</v>
      </c>
      <c r="E494" s="210">
        <v>3412</v>
      </c>
      <c r="F494" s="211" t="s">
        <v>296</v>
      </c>
      <c r="G494" s="231" t="s">
        <v>1188</v>
      </c>
      <c r="H494" s="72" t="s">
        <v>1233</v>
      </c>
      <c r="I494" s="223" t="s">
        <v>1185</v>
      </c>
      <c r="J494" s="73"/>
      <c r="K494" s="73"/>
      <c r="L494" s="73"/>
      <c r="M494" s="74"/>
      <c r="N494" s="247"/>
      <c r="O494" s="306"/>
      <c r="P494" s="105"/>
      <c r="Q494" s="75"/>
      <c r="R494" s="75"/>
      <c r="S494" s="75"/>
      <c r="T494" s="75"/>
      <c r="U494" s="75"/>
      <c r="V494" s="75"/>
      <c r="W494" s="75"/>
      <c r="X494" s="75"/>
      <c r="Y494" s="76" t="s">
        <v>1241</v>
      </c>
      <c r="Z494" s="77" t="s">
        <v>1241</v>
      </c>
      <c r="AA494" s="78">
        <f>AA$472</f>
        <v>500</v>
      </c>
      <c r="AB494" s="75"/>
      <c r="AC494" s="75"/>
      <c r="AD494" s="75"/>
      <c r="AE494" s="75"/>
      <c r="AF494" s="75"/>
      <c r="AG494" s="75"/>
      <c r="AH494" s="75"/>
      <c r="AI494" s="75"/>
      <c r="AJ494" s="76" t="s">
        <v>1241</v>
      </c>
      <c r="AK494" s="77" t="s">
        <v>1241</v>
      </c>
      <c r="AL494" s="78">
        <f>AL$472</f>
        <v>0</v>
      </c>
      <c r="AM494" s="75"/>
      <c r="AN494" s="75"/>
      <c r="AO494" s="75"/>
      <c r="AP494" s="75"/>
      <c r="AQ494" s="75"/>
      <c r="AR494" s="75"/>
      <c r="AS494" s="75"/>
      <c r="AT494" s="75"/>
      <c r="AU494" s="75"/>
      <c r="AV494" s="75"/>
      <c r="AW494" s="76" t="s">
        <v>1241</v>
      </c>
      <c r="AX494" s="77" t="s">
        <v>1241</v>
      </c>
      <c r="AY494" s="78">
        <f>AY$472</f>
        <v>1000</v>
      </c>
      <c r="AZ494" s="79"/>
      <c r="BA494" s="80" t="str">
        <f>I494</f>
        <v>&gt; see 3411, Structural steelwork</v>
      </c>
      <c r="BB494" s="71"/>
      <c r="BC494" s="54"/>
      <c r="BD494" s="41">
        <v>3</v>
      </c>
      <c r="BE494" s="52">
        <v>34</v>
      </c>
      <c r="BF494" s="62">
        <v>3412</v>
      </c>
      <c r="BG494" s="276" t="s">
        <v>47</v>
      </c>
    </row>
    <row r="495" spans="1:59" s="63" customFormat="1" ht="12.75" x14ac:dyDescent="0.2">
      <c r="A495" s="196">
        <v>3</v>
      </c>
      <c r="B495" s="197" t="s">
        <v>108</v>
      </c>
      <c r="C495" s="208">
        <v>34</v>
      </c>
      <c r="D495" s="209" t="s">
        <v>275</v>
      </c>
      <c r="E495" s="210">
        <v>3412</v>
      </c>
      <c r="F495" s="211" t="s">
        <v>296</v>
      </c>
      <c r="G495" s="231" t="s">
        <v>1188</v>
      </c>
      <c r="H495" s="65"/>
      <c r="I495" s="222"/>
      <c r="J495" s="66"/>
      <c r="K495" s="66"/>
      <c r="L495" s="66"/>
      <c r="M495" s="64"/>
      <c r="N495" s="304"/>
      <c r="O495" s="305"/>
      <c r="P495" s="127"/>
      <c r="Q495" s="67"/>
      <c r="R495" s="67"/>
      <c r="S495" s="67"/>
      <c r="T495" s="67"/>
      <c r="U495" s="67"/>
      <c r="V495" s="67"/>
      <c r="W495" s="67"/>
      <c r="X495" s="67"/>
      <c r="Y495" s="68"/>
      <c r="Z495" s="68"/>
      <c r="AA495" s="68"/>
      <c r="AB495" s="67"/>
      <c r="AC495" s="67"/>
      <c r="AD495" s="67"/>
      <c r="AE495" s="67"/>
      <c r="AF495" s="67"/>
      <c r="AG495" s="67"/>
      <c r="AH495" s="67"/>
      <c r="AI495" s="67"/>
      <c r="AJ495" s="68"/>
      <c r="AK495" s="68"/>
      <c r="AL495" s="68"/>
      <c r="AM495" s="67"/>
      <c r="AN495" s="67"/>
      <c r="AO495" s="67"/>
      <c r="AP495" s="67"/>
      <c r="AQ495" s="67"/>
      <c r="AR495" s="67"/>
      <c r="AS495" s="67"/>
      <c r="AT495" s="67"/>
      <c r="AU495" s="67"/>
      <c r="AV495" s="67"/>
      <c r="AW495" s="67"/>
      <c r="AX495" s="68"/>
      <c r="AY495" s="68"/>
      <c r="AZ495" s="69"/>
      <c r="BA495" s="70"/>
      <c r="BB495" s="71"/>
      <c r="BC495" s="54"/>
      <c r="BD495" s="41">
        <v>3</v>
      </c>
      <c r="BE495" s="52">
        <v>34</v>
      </c>
      <c r="BF495" s="62">
        <v>3412</v>
      </c>
      <c r="BG495" s="275"/>
    </row>
    <row r="496" spans="1:59" s="63" customFormat="1" ht="12.75" x14ac:dyDescent="0.2">
      <c r="A496" s="196">
        <v>3</v>
      </c>
      <c r="B496" s="197" t="s">
        <v>108</v>
      </c>
      <c r="C496" s="208">
        <v>34</v>
      </c>
      <c r="D496" s="209" t="s">
        <v>275</v>
      </c>
      <c r="E496" s="210">
        <v>3412</v>
      </c>
      <c r="F496" s="211" t="s">
        <v>296</v>
      </c>
      <c r="G496" s="230"/>
      <c r="H496" s="56"/>
      <c r="I496" s="221"/>
      <c r="J496" s="57"/>
      <c r="K496" s="57"/>
      <c r="L496" s="57"/>
      <c r="M496" s="55"/>
      <c r="N496" s="303"/>
      <c r="O496" s="245"/>
      <c r="P496" s="122"/>
      <c r="Q496" s="58"/>
      <c r="R496" s="58"/>
      <c r="S496" s="58"/>
      <c r="T496" s="58"/>
      <c r="U496" s="58"/>
      <c r="V496" s="58"/>
      <c r="W496" s="58"/>
      <c r="X496" s="58"/>
      <c r="Y496" s="59"/>
      <c r="Z496" s="59"/>
      <c r="AA496" s="59"/>
      <c r="AB496" s="58"/>
      <c r="AC496" s="58"/>
      <c r="AD496" s="58"/>
      <c r="AE496" s="58"/>
      <c r="AF496" s="58"/>
      <c r="AG496" s="58"/>
      <c r="AH496" s="58"/>
      <c r="AI496" s="58"/>
      <c r="AJ496" s="59"/>
      <c r="AK496" s="59"/>
      <c r="AL496" s="59"/>
      <c r="AM496" s="58"/>
      <c r="AN496" s="58"/>
      <c r="AO496" s="58"/>
      <c r="AP496" s="58"/>
      <c r="AQ496" s="58"/>
      <c r="AR496" s="58"/>
      <c r="AS496" s="58"/>
      <c r="AT496" s="58"/>
      <c r="AU496" s="58"/>
      <c r="AV496" s="58"/>
      <c r="AW496" s="58"/>
      <c r="AX496" s="59"/>
      <c r="AY496" s="59"/>
      <c r="AZ496" s="60"/>
      <c r="BA496" s="61"/>
      <c r="BB496" s="54"/>
      <c r="BC496" s="54"/>
      <c r="BD496" s="41">
        <v>3</v>
      </c>
      <c r="BE496" s="52">
        <v>34</v>
      </c>
      <c r="BF496" s="62">
        <v>3412</v>
      </c>
      <c r="BG496" s="274"/>
    </row>
    <row r="497" spans="1:59" s="63" customFormat="1" ht="12.75" x14ac:dyDescent="0.2">
      <c r="A497" s="196">
        <v>3</v>
      </c>
      <c r="B497" s="197" t="s">
        <v>108</v>
      </c>
      <c r="C497" s="208">
        <v>34</v>
      </c>
      <c r="D497" s="209" t="s">
        <v>275</v>
      </c>
      <c r="E497" s="212">
        <v>3421</v>
      </c>
      <c r="F497" s="213" t="s">
        <v>297</v>
      </c>
      <c r="G497" s="232"/>
      <c r="H497" s="97"/>
      <c r="I497" s="224"/>
      <c r="J497" s="98"/>
      <c r="K497" s="98"/>
      <c r="L497" s="98"/>
      <c r="M497" s="96"/>
      <c r="N497" s="307"/>
      <c r="O497" s="246"/>
      <c r="P497" s="124"/>
      <c r="Q497" s="124"/>
      <c r="R497" s="124"/>
      <c r="S497" s="124"/>
      <c r="T497" s="124"/>
      <c r="U497" s="124"/>
      <c r="V497" s="124"/>
      <c r="W497" s="124"/>
      <c r="X497" s="124"/>
      <c r="Y497" s="100"/>
      <c r="Z497" s="125"/>
      <c r="AA497" s="125"/>
      <c r="AB497" s="124"/>
      <c r="AC497" s="124"/>
      <c r="AD497" s="124"/>
      <c r="AE497" s="124"/>
      <c r="AF497" s="124"/>
      <c r="AG497" s="124"/>
      <c r="AH497" s="124"/>
      <c r="AI497" s="124"/>
      <c r="AJ497" s="100"/>
      <c r="AK497" s="125"/>
      <c r="AL497" s="125"/>
      <c r="AM497" s="124"/>
      <c r="AN497" s="124"/>
      <c r="AO497" s="124"/>
      <c r="AP497" s="124"/>
      <c r="AQ497" s="124"/>
      <c r="AR497" s="124"/>
      <c r="AS497" s="124"/>
      <c r="AT497" s="124"/>
      <c r="AU497" s="124"/>
      <c r="AV497" s="124"/>
      <c r="AW497" s="99"/>
      <c r="AX497" s="125"/>
      <c r="AY497" s="100"/>
      <c r="AZ497" s="101"/>
      <c r="BA497" s="102"/>
      <c r="BB497" s="95"/>
      <c r="BC497" s="95"/>
      <c r="BD497" s="41">
        <v>3</v>
      </c>
      <c r="BE497" s="52">
        <v>34</v>
      </c>
      <c r="BF497" s="103">
        <v>3421</v>
      </c>
      <c r="BG497" s="277"/>
    </row>
    <row r="498" spans="1:59" s="63" customFormat="1" ht="12.75" x14ac:dyDescent="0.2">
      <c r="A498" s="196">
        <v>3</v>
      </c>
      <c r="B498" s="197" t="s">
        <v>108</v>
      </c>
      <c r="C498" s="208">
        <v>34</v>
      </c>
      <c r="D498" s="209" t="s">
        <v>275</v>
      </c>
      <c r="E498" s="212">
        <v>3421</v>
      </c>
      <c r="F498" s="213" t="s">
        <v>297</v>
      </c>
      <c r="G498" s="232"/>
      <c r="H498" s="97"/>
      <c r="I498" s="224"/>
      <c r="J498" s="98"/>
      <c r="K498" s="98"/>
      <c r="L498" s="98"/>
      <c r="M498" s="96"/>
      <c r="N498" s="307"/>
      <c r="O498" s="246"/>
      <c r="P498" s="124"/>
      <c r="Q498" s="99"/>
      <c r="R498" s="99"/>
      <c r="S498" s="99"/>
      <c r="T498" s="99"/>
      <c r="U498" s="99"/>
      <c r="V498" s="99"/>
      <c r="W498" s="99"/>
      <c r="X498" s="99"/>
      <c r="Y498" s="100"/>
      <c r="Z498" s="100"/>
      <c r="AA498" s="100"/>
      <c r="AB498" s="99"/>
      <c r="AC498" s="99"/>
      <c r="AD498" s="99"/>
      <c r="AE498" s="99"/>
      <c r="AF498" s="99"/>
      <c r="AG498" s="99"/>
      <c r="AH498" s="99"/>
      <c r="AI498" s="99"/>
      <c r="AJ498" s="100"/>
      <c r="AK498" s="100"/>
      <c r="AL498" s="100"/>
      <c r="AM498" s="99"/>
      <c r="AN498" s="99"/>
      <c r="AO498" s="99"/>
      <c r="AP498" s="99"/>
      <c r="AQ498" s="99"/>
      <c r="AR498" s="99"/>
      <c r="AS498" s="99"/>
      <c r="AT498" s="99"/>
      <c r="AU498" s="99"/>
      <c r="AV498" s="99"/>
      <c r="AW498" s="99"/>
      <c r="AX498" s="100"/>
      <c r="AY498" s="100"/>
      <c r="AZ498" s="101"/>
      <c r="BA498" s="102"/>
      <c r="BB498" s="95"/>
      <c r="BC498" s="95"/>
      <c r="BD498" s="41">
        <v>3</v>
      </c>
      <c r="BE498" s="52">
        <v>34</v>
      </c>
      <c r="BF498" s="103">
        <v>3421</v>
      </c>
      <c r="BG498" s="277"/>
    </row>
    <row r="499" spans="1:59" s="63" customFormat="1" ht="12.75" x14ac:dyDescent="0.2">
      <c r="A499" s="196">
        <v>3</v>
      </c>
      <c r="B499" s="197" t="s">
        <v>108</v>
      </c>
      <c r="C499" s="208">
        <v>34</v>
      </c>
      <c r="D499" s="209" t="s">
        <v>275</v>
      </c>
      <c r="E499" s="212">
        <v>3421</v>
      </c>
      <c r="F499" s="213" t="s">
        <v>297</v>
      </c>
      <c r="G499" s="231" t="s">
        <v>1188</v>
      </c>
      <c r="H499" s="65"/>
      <c r="I499" s="222"/>
      <c r="J499" s="66"/>
      <c r="K499" s="66"/>
      <c r="L499" s="66"/>
      <c r="M499" s="64"/>
      <c r="N499" s="304"/>
      <c r="O499" s="305"/>
      <c r="P499" s="127"/>
      <c r="Q499" s="67"/>
      <c r="R499" s="67"/>
      <c r="S499" s="67"/>
      <c r="T499" s="67"/>
      <c r="U499" s="67"/>
      <c r="V499" s="67"/>
      <c r="W499" s="67"/>
      <c r="X499" s="67"/>
      <c r="Y499" s="68"/>
      <c r="Z499" s="68"/>
      <c r="AA499" s="68"/>
      <c r="AB499" s="67"/>
      <c r="AC499" s="67"/>
      <c r="AD499" s="67"/>
      <c r="AE499" s="67"/>
      <c r="AF499" s="67"/>
      <c r="AG499" s="67"/>
      <c r="AH499" s="67"/>
      <c r="AI499" s="67"/>
      <c r="AJ499" s="68"/>
      <c r="AK499" s="68"/>
      <c r="AL499" s="68"/>
      <c r="AM499" s="67"/>
      <c r="AN499" s="67"/>
      <c r="AO499" s="67"/>
      <c r="AP499" s="67"/>
      <c r="AQ499" s="67"/>
      <c r="AR499" s="67"/>
      <c r="AS499" s="67"/>
      <c r="AT499" s="67"/>
      <c r="AU499" s="67"/>
      <c r="AV499" s="67"/>
      <c r="AW499" s="67"/>
      <c r="AX499" s="68"/>
      <c r="AY499" s="68"/>
      <c r="AZ499" s="69"/>
      <c r="BA499" s="70"/>
      <c r="BB499" s="71"/>
      <c r="BC499" s="95"/>
      <c r="BD499" s="41">
        <v>3</v>
      </c>
      <c r="BE499" s="52">
        <v>34</v>
      </c>
      <c r="BF499" s="103">
        <v>3421</v>
      </c>
      <c r="BG499" s="275"/>
    </row>
    <row r="500" spans="1:59" s="63" customFormat="1" ht="12.75" x14ac:dyDescent="0.2">
      <c r="A500" s="196">
        <v>3</v>
      </c>
      <c r="B500" s="197" t="s">
        <v>108</v>
      </c>
      <c r="C500" s="208">
        <v>34</v>
      </c>
      <c r="D500" s="209" t="s">
        <v>275</v>
      </c>
      <c r="E500" s="212">
        <v>3421</v>
      </c>
      <c r="F500" s="213" t="s">
        <v>297</v>
      </c>
      <c r="G500" s="231" t="s">
        <v>1188</v>
      </c>
      <c r="H500" s="72" t="s">
        <v>47</v>
      </c>
      <c r="I500" s="223"/>
      <c r="J500" s="73"/>
      <c r="K500" s="73"/>
      <c r="L500" s="73"/>
      <c r="M500" s="74"/>
      <c r="N500" s="247"/>
      <c r="O500" s="306"/>
      <c r="P500" s="105"/>
      <c r="Q500" s="75"/>
      <c r="R500" s="75"/>
      <c r="S500" s="75"/>
      <c r="T500" s="75"/>
      <c r="U500" s="75"/>
      <c r="V500" s="75"/>
      <c r="W500" s="75"/>
      <c r="X500" s="75"/>
      <c r="Y500" s="76">
        <f>IF(ISNUMBER(VLOOKUP(Y502,P$7:W$7,MATCH(Y502,P$7:W$7))),VLOOKUP(Y502,P$7:W$7,MATCH(Y502,P$7:W$7)),IF(N504=0,"No Data",IF(Y502&gt;0,"&lt;100",0)))</f>
        <v>500</v>
      </c>
      <c r="Z500" s="77">
        <f>IF(ISNUMBER(VLOOKUP(Z504,P$7:W$7,MATCH(Z504,P$7:W$7))),VLOOKUP(Z504,P$7:W$7,MATCH(Z504,P$7:W$7)),IF(N504=0,"No Data",IF(Z504&gt;0,"&lt;100",0)))</f>
        <v>500</v>
      </c>
      <c r="AA500" s="106">
        <f>IF(ISNUMBER(Z500),Z500,0)</f>
        <v>500</v>
      </c>
      <c r="AB500" s="75"/>
      <c r="AC500" s="75"/>
      <c r="AD500" s="75"/>
      <c r="AE500" s="75"/>
      <c r="AF500" s="75"/>
      <c r="AG500" s="75"/>
      <c r="AH500" s="75"/>
      <c r="AI500" s="75"/>
      <c r="AJ500" s="76">
        <f>IF(ISNUMBER(VLOOKUP(AJ502,AB$7:AH$7,MATCH(AJ502,AB$7:AH$7))),VLOOKUP(AJ502,AB$7:AH$7,MATCH(AJ502,AB$7:AH$7)),IF(N504=0,"No Data",IF(AJ502&gt;0,"&lt;50",0)))</f>
        <v>0</v>
      </c>
      <c r="AK500" s="77">
        <f>IF(ISNUMBER(VLOOKUP(AK504,AB$7:AH$7,MATCH(AK504,AB$7:AH$7))),VLOOKUP(AK504,AB$7:AH$7,MATCH(AK504,AB$7:AH$7)),IF(N504=0,"No Data",IF(AK504&gt;0,"&lt;50",0)))</f>
        <v>0</v>
      </c>
      <c r="AL500" s="106">
        <f>IF(ISNUMBER(AK500),AK500,0)</f>
        <v>0</v>
      </c>
      <c r="AM500" s="75"/>
      <c r="AN500" s="75"/>
      <c r="AO500" s="75"/>
      <c r="AP500" s="75"/>
      <c r="AQ500" s="75"/>
      <c r="AR500" s="75"/>
      <c r="AS500" s="75"/>
      <c r="AT500" s="75"/>
      <c r="AU500" s="75"/>
      <c r="AV500" s="75"/>
      <c r="AW500" s="76">
        <f>IF(ISNUMBER(VLOOKUP(AW502,AM$7:AU$7,MATCH(AW502,AM$7:AU$7))),VLOOKUP(AW502,AM$7:AU$7,MATCH(AW502,AM$7:AU$7)),IF(N504=0,"No Data",IF(AW502&gt;0,"&lt;10",0)))</f>
        <v>1000</v>
      </c>
      <c r="AX500" s="77">
        <f>IF(ISNUMBER(VLOOKUP(AX504,AM$7:AU$7,MATCH(AX504,AM$7:AU$7))),VLOOKUP(AX504,AM$7:AU$7,MATCH(AX504,AM$7:AU$7)),IF(N504=0,"No Data",IF(AX504&gt;0,"&lt;10",0)))</f>
        <v>1000</v>
      </c>
      <c r="AY500" s="106">
        <f>IF(ISNUMBER(AX500),AX500,0)</f>
        <v>1000</v>
      </c>
      <c r="AZ500" s="79"/>
      <c r="BA500" s="80"/>
      <c r="BB500" s="71"/>
      <c r="BC500" s="95"/>
      <c r="BD500" s="41">
        <v>3</v>
      </c>
      <c r="BE500" s="52">
        <v>34</v>
      </c>
      <c r="BF500" s="103">
        <v>3421</v>
      </c>
      <c r="BG500" s="276" t="s">
        <v>47</v>
      </c>
    </row>
    <row r="501" spans="1:59" s="63" customFormat="1" ht="12.75" x14ac:dyDescent="0.2">
      <c r="A501" s="196">
        <v>3</v>
      </c>
      <c r="B501" s="197" t="s">
        <v>108</v>
      </c>
      <c r="C501" s="208">
        <v>34</v>
      </c>
      <c r="D501" s="209" t="s">
        <v>275</v>
      </c>
      <c r="E501" s="212">
        <v>3421</v>
      </c>
      <c r="F501" s="213" t="s">
        <v>297</v>
      </c>
      <c r="G501" s="231" t="s">
        <v>1188</v>
      </c>
      <c r="H501" s="81" t="s">
        <v>48</v>
      </c>
      <c r="I501" s="223"/>
      <c r="J501" s="73"/>
      <c r="K501" s="73"/>
      <c r="L501" s="73"/>
      <c r="M501" s="74"/>
      <c r="N501" s="247"/>
      <c r="O501" s="306"/>
      <c r="P501" s="105"/>
      <c r="Q501" s="75"/>
      <c r="R501" s="75"/>
      <c r="S501" s="75"/>
      <c r="T501" s="75"/>
      <c r="U501" s="75"/>
      <c r="V501" s="75"/>
      <c r="W501" s="75"/>
      <c r="X501" s="75"/>
      <c r="Y501" s="82">
        <f>MIN(X505:X514)</f>
        <v>0</v>
      </c>
      <c r="Z501" s="83"/>
      <c r="AA501" s="83"/>
      <c r="AB501" s="75"/>
      <c r="AC501" s="75"/>
      <c r="AD501" s="75"/>
      <c r="AE501" s="75"/>
      <c r="AF501" s="75"/>
      <c r="AG501" s="75"/>
      <c r="AH501" s="75"/>
      <c r="AI501" s="75"/>
      <c r="AJ501" s="82">
        <f>MIN(AI505:AI514)</f>
        <v>0</v>
      </c>
      <c r="AK501" s="83"/>
      <c r="AL501" s="83"/>
      <c r="AM501" s="75"/>
      <c r="AN501" s="75"/>
      <c r="AO501" s="75"/>
      <c r="AP501" s="75"/>
      <c r="AQ501" s="75"/>
      <c r="AR501" s="75"/>
      <c r="AS501" s="75"/>
      <c r="AT501" s="75"/>
      <c r="AU501" s="75"/>
      <c r="AV501" s="75"/>
      <c r="AW501" s="82">
        <f>MIN(AV505:AV514)</f>
        <v>100</v>
      </c>
      <c r="AX501" s="83"/>
      <c r="AY501" s="83"/>
      <c r="AZ501" s="79"/>
      <c r="BA501" s="80"/>
      <c r="BB501" s="71"/>
      <c r="BC501" s="95"/>
      <c r="BD501" s="41">
        <v>3</v>
      </c>
      <c r="BE501" s="52">
        <v>34</v>
      </c>
      <c r="BF501" s="103">
        <v>3421</v>
      </c>
      <c r="BG501" s="278" t="s">
        <v>48</v>
      </c>
    </row>
    <row r="502" spans="1:59" s="63" customFormat="1" ht="12.75" x14ac:dyDescent="0.2">
      <c r="A502" s="196">
        <v>3</v>
      </c>
      <c r="B502" s="197" t="s">
        <v>108</v>
      </c>
      <c r="C502" s="208">
        <v>34</v>
      </c>
      <c r="D502" s="209" t="s">
        <v>275</v>
      </c>
      <c r="E502" s="212">
        <v>3421</v>
      </c>
      <c r="F502" s="213" t="s">
        <v>297</v>
      </c>
      <c r="G502" s="231" t="s">
        <v>1188</v>
      </c>
      <c r="H502" s="81" t="s">
        <v>49</v>
      </c>
      <c r="I502" s="223"/>
      <c r="J502" s="73"/>
      <c r="K502" s="73"/>
      <c r="L502" s="73"/>
      <c r="M502" s="74"/>
      <c r="N502" s="247"/>
      <c r="O502" s="306"/>
      <c r="P502" s="105"/>
      <c r="Q502" s="75"/>
      <c r="R502" s="75"/>
      <c r="S502" s="75"/>
      <c r="T502" s="75"/>
      <c r="U502" s="75"/>
      <c r="V502" s="75"/>
      <c r="W502" s="75"/>
      <c r="X502" s="75"/>
      <c r="Y502" s="84">
        <f>IF(ISNUMBER(AVERAGE(X505:X514)),AVERAGE(X505:X514),0)</f>
        <v>580</v>
      </c>
      <c r="Z502" s="83"/>
      <c r="AA502" s="83"/>
      <c r="AB502" s="75"/>
      <c r="AC502" s="75"/>
      <c r="AD502" s="75"/>
      <c r="AE502" s="75"/>
      <c r="AF502" s="75"/>
      <c r="AG502" s="75"/>
      <c r="AH502" s="75"/>
      <c r="AI502" s="75"/>
      <c r="AJ502" s="84">
        <f>IF(ISNUMBER(AVERAGE(AI505:AI514)),AVERAGE(AI505:AI514),0)</f>
        <v>0</v>
      </c>
      <c r="AK502" s="83"/>
      <c r="AL502" s="83"/>
      <c r="AM502" s="75"/>
      <c r="AN502" s="75"/>
      <c r="AO502" s="75"/>
      <c r="AP502" s="75"/>
      <c r="AQ502" s="75"/>
      <c r="AR502" s="75"/>
      <c r="AS502" s="75"/>
      <c r="AT502" s="75"/>
      <c r="AU502" s="75"/>
      <c r="AV502" s="75"/>
      <c r="AW502" s="84">
        <f>IF(ISNUMBER(AVERAGE(AV505:AV514)),AVERAGE(AV505:AV514),0)</f>
        <v>2060</v>
      </c>
      <c r="AX502" s="83"/>
      <c r="AY502" s="83"/>
      <c r="AZ502" s="79"/>
      <c r="BA502" s="80"/>
      <c r="BB502" s="71"/>
      <c r="BC502" s="95"/>
      <c r="BD502" s="41">
        <v>3</v>
      </c>
      <c r="BE502" s="52">
        <v>34</v>
      </c>
      <c r="BF502" s="103">
        <v>3421</v>
      </c>
      <c r="BG502" s="278" t="s">
        <v>49</v>
      </c>
    </row>
    <row r="503" spans="1:59" s="63" customFormat="1" ht="12.75" x14ac:dyDescent="0.2">
      <c r="A503" s="196">
        <v>3</v>
      </c>
      <c r="B503" s="197" t="s">
        <v>108</v>
      </c>
      <c r="C503" s="208">
        <v>34</v>
      </c>
      <c r="D503" s="209" t="s">
        <v>275</v>
      </c>
      <c r="E503" s="212">
        <v>3421</v>
      </c>
      <c r="F503" s="213" t="s">
        <v>297</v>
      </c>
      <c r="G503" s="231" t="s">
        <v>1188</v>
      </c>
      <c r="H503" s="81" t="s">
        <v>50</v>
      </c>
      <c r="I503" s="223"/>
      <c r="J503" s="73"/>
      <c r="K503" s="73"/>
      <c r="L503" s="73"/>
      <c r="M503" s="74"/>
      <c r="N503" s="247"/>
      <c r="O503" s="306"/>
      <c r="P503" s="105"/>
      <c r="Q503" s="75"/>
      <c r="R503" s="75"/>
      <c r="S503" s="75"/>
      <c r="T503" s="75"/>
      <c r="U503" s="75"/>
      <c r="V503" s="75"/>
      <c r="W503" s="75"/>
      <c r="X503" s="75"/>
      <c r="Y503" s="84">
        <f>MAX(X505:X514)</f>
        <v>5000</v>
      </c>
      <c r="Z503" s="83"/>
      <c r="AA503" s="83"/>
      <c r="AB503" s="75"/>
      <c r="AC503" s="75"/>
      <c r="AD503" s="75"/>
      <c r="AE503" s="75"/>
      <c r="AF503" s="75"/>
      <c r="AG503" s="75"/>
      <c r="AH503" s="75"/>
      <c r="AI503" s="75"/>
      <c r="AJ503" s="84">
        <f>MAX(AI505:AI514)</f>
        <v>0</v>
      </c>
      <c r="AK503" s="83"/>
      <c r="AL503" s="83"/>
      <c r="AM503" s="75"/>
      <c r="AN503" s="75"/>
      <c r="AO503" s="75"/>
      <c r="AP503" s="75"/>
      <c r="AQ503" s="75"/>
      <c r="AR503" s="75"/>
      <c r="AS503" s="75"/>
      <c r="AT503" s="75"/>
      <c r="AU503" s="75"/>
      <c r="AV503" s="75"/>
      <c r="AW503" s="84">
        <f>MAX(AV505:AV514)</f>
        <v>2500</v>
      </c>
      <c r="AX503" s="83"/>
      <c r="AY503" s="83"/>
      <c r="AZ503" s="79"/>
      <c r="BA503" s="80"/>
      <c r="BB503" s="71"/>
      <c r="BC503" s="95"/>
      <c r="BD503" s="41">
        <v>3</v>
      </c>
      <c r="BE503" s="52">
        <v>34</v>
      </c>
      <c r="BF503" s="103">
        <v>3421</v>
      </c>
      <c r="BG503" s="278" t="s">
        <v>50</v>
      </c>
    </row>
    <row r="504" spans="1:59" s="63" customFormat="1" ht="12.75" x14ac:dyDescent="0.2">
      <c r="A504" s="196">
        <v>3</v>
      </c>
      <c r="B504" s="197" t="s">
        <v>108</v>
      </c>
      <c r="C504" s="208">
        <v>34</v>
      </c>
      <c r="D504" s="209" t="s">
        <v>275</v>
      </c>
      <c r="E504" s="212">
        <v>3421</v>
      </c>
      <c r="F504" s="213" t="s">
        <v>297</v>
      </c>
      <c r="G504" s="231" t="s">
        <v>1188</v>
      </c>
      <c r="H504" s="85" t="s">
        <v>51</v>
      </c>
      <c r="I504" s="223"/>
      <c r="J504" s="73"/>
      <c r="K504" s="73"/>
      <c r="L504" s="73"/>
      <c r="M504" s="74"/>
      <c r="N504" s="248">
        <f>SUM(N505:N514)</f>
        <v>10</v>
      </c>
      <c r="O504" s="293">
        <f>SUM(O505:O514)</f>
        <v>0.99999999999999989</v>
      </c>
      <c r="P504" s="292"/>
      <c r="Q504" s="87"/>
      <c r="R504" s="87"/>
      <c r="S504" s="87"/>
      <c r="T504" s="87"/>
      <c r="U504" s="87"/>
      <c r="V504" s="87"/>
      <c r="W504" s="87"/>
      <c r="X504" s="87"/>
      <c r="Y504" s="88"/>
      <c r="Z504" s="86">
        <f>SUM(Z505:Z514)</f>
        <v>580</v>
      </c>
      <c r="AA504" s="88"/>
      <c r="AB504" s="87"/>
      <c r="AC504" s="87"/>
      <c r="AD504" s="87"/>
      <c r="AE504" s="87"/>
      <c r="AF504" s="87"/>
      <c r="AG504" s="87"/>
      <c r="AH504" s="87"/>
      <c r="AI504" s="87"/>
      <c r="AJ504" s="88"/>
      <c r="AK504" s="86">
        <f>SUM(AK505:AK514)</f>
        <v>0</v>
      </c>
      <c r="AL504" s="88"/>
      <c r="AM504" s="87"/>
      <c r="AN504" s="87"/>
      <c r="AO504" s="87"/>
      <c r="AP504" s="87"/>
      <c r="AQ504" s="87"/>
      <c r="AR504" s="87"/>
      <c r="AS504" s="87"/>
      <c r="AT504" s="87"/>
      <c r="AU504" s="87"/>
      <c r="AV504" s="87"/>
      <c r="AW504" s="112"/>
      <c r="AX504" s="86">
        <f>SUM(AX505:AX514)</f>
        <v>2060</v>
      </c>
      <c r="AY504" s="88"/>
      <c r="AZ504" s="79"/>
      <c r="BA504" s="80"/>
      <c r="BB504" s="71"/>
      <c r="BC504" s="95"/>
      <c r="BD504" s="41">
        <v>3</v>
      </c>
      <c r="BE504" s="52">
        <v>34</v>
      </c>
      <c r="BF504" s="103">
        <v>3421</v>
      </c>
      <c r="BG504" s="279" t="s">
        <v>51</v>
      </c>
    </row>
    <row r="505" spans="1:59" s="63" customFormat="1" ht="12.75" x14ac:dyDescent="0.2">
      <c r="A505" s="196">
        <v>3</v>
      </c>
      <c r="B505" s="197" t="s">
        <v>108</v>
      </c>
      <c r="C505" s="208">
        <v>34</v>
      </c>
      <c r="D505" s="209" t="s">
        <v>275</v>
      </c>
      <c r="E505" s="212">
        <v>3421</v>
      </c>
      <c r="F505" s="213" t="s">
        <v>297</v>
      </c>
      <c r="G505" s="231" t="s">
        <v>1188</v>
      </c>
      <c r="H505" s="89" t="s">
        <v>52</v>
      </c>
      <c r="I505" s="90" t="s">
        <v>277</v>
      </c>
      <c r="J505" s="90" t="s">
        <v>298</v>
      </c>
      <c r="K505" s="90" t="s">
        <v>64</v>
      </c>
      <c r="L505" s="90" t="s">
        <v>279</v>
      </c>
      <c r="M505" s="91"/>
      <c r="N505" s="312">
        <v>1</v>
      </c>
      <c r="O505" s="313">
        <f>N505/N$504</f>
        <v>0.1</v>
      </c>
      <c r="P505" s="104">
        <v>1</v>
      </c>
      <c r="Q505" s="92"/>
      <c r="R505" s="92"/>
      <c r="S505" s="92"/>
      <c r="T505" s="92"/>
      <c r="U505" s="92"/>
      <c r="V505" s="92"/>
      <c r="W505" s="92"/>
      <c r="X505" s="109">
        <f t="shared" ref="X505:X514" si="55">P505*P$7+Q505*Q$7+R505*R$7+S505*S$7+T505*T$7+U505*U$7+V505*V$7+W505*W$7</f>
        <v>100</v>
      </c>
      <c r="Y505" s="83"/>
      <c r="Z505" s="110">
        <f t="shared" ref="Z505:Z514" si="56">X505*$O505</f>
        <v>10</v>
      </c>
      <c r="AA505" s="111"/>
      <c r="AB505" s="92"/>
      <c r="AC505" s="92"/>
      <c r="AD505" s="92"/>
      <c r="AE505" s="92"/>
      <c r="AF505" s="92"/>
      <c r="AG505" s="92"/>
      <c r="AH505" s="92"/>
      <c r="AI505" s="109">
        <f t="shared" ref="AI505:AI514" si="57">AB505*AB$7+AC505*AC$7+AD505*AD$7+AE505*AE$7+AF505*AF$7+AG505*AG$7+AH505*AH$7</f>
        <v>0</v>
      </c>
      <c r="AJ505" s="83"/>
      <c r="AK505" s="110">
        <f t="shared" ref="AK505:AK514" si="58">AI505*$O505</f>
        <v>0</v>
      </c>
      <c r="AL505" s="111"/>
      <c r="AM505" s="92"/>
      <c r="AN505" s="92"/>
      <c r="AO505" s="92"/>
      <c r="AP505" s="92"/>
      <c r="AQ505" s="92"/>
      <c r="AR505" s="92"/>
      <c r="AS505" s="92"/>
      <c r="AT505" s="92">
        <v>1</v>
      </c>
      <c r="AU505" s="92"/>
      <c r="AV505" s="109">
        <f t="shared" ref="AV505:AV514" si="59">AM505*AM$7+AN505*AN$7+AO505*AO$7+AP505*AP$7+AQ505*AQ$7+AR505*AR$7+AS505*AS$7+AT505*AT$7+AU505*AU$7</f>
        <v>2500</v>
      </c>
      <c r="AW505" s="75"/>
      <c r="AX505" s="110">
        <f t="shared" ref="AX505:AX514" si="60">AV505*$O505</f>
        <v>250</v>
      </c>
      <c r="AY505" s="111"/>
      <c r="AZ505" s="93"/>
      <c r="BA505" s="94" t="s">
        <v>131</v>
      </c>
      <c r="BB505" s="71"/>
      <c r="BC505" s="95"/>
      <c r="BD505" s="41">
        <v>3</v>
      </c>
      <c r="BE505" s="52">
        <v>34</v>
      </c>
      <c r="BF505" s="103">
        <v>3421</v>
      </c>
      <c r="BG505" s="280" t="s">
        <v>52</v>
      </c>
    </row>
    <row r="506" spans="1:59" s="63" customFormat="1" ht="12.75" x14ac:dyDescent="0.2">
      <c r="A506" s="196">
        <v>3</v>
      </c>
      <c r="B506" s="197" t="s">
        <v>108</v>
      </c>
      <c r="C506" s="208">
        <v>34</v>
      </c>
      <c r="D506" s="209" t="s">
        <v>275</v>
      </c>
      <c r="E506" s="212">
        <v>3421</v>
      </c>
      <c r="F506" s="213" t="s">
        <v>297</v>
      </c>
      <c r="G506" s="231" t="s">
        <v>1188</v>
      </c>
      <c r="H506" s="89"/>
      <c r="I506" s="90" t="s">
        <v>280</v>
      </c>
      <c r="J506" s="90" t="s">
        <v>281</v>
      </c>
      <c r="K506" s="90" t="s">
        <v>64</v>
      </c>
      <c r="L506" s="90" t="s">
        <v>282</v>
      </c>
      <c r="M506" s="91"/>
      <c r="N506" s="312">
        <v>1</v>
      </c>
      <c r="O506" s="313">
        <f t="shared" ref="O506:O514" si="61">N506/N$504</f>
        <v>0.1</v>
      </c>
      <c r="P506" s="104">
        <v>1</v>
      </c>
      <c r="Q506" s="92"/>
      <c r="R506" s="92"/>
      <c r="S506" s="92"/>
      <c r="T506" s="92"/>
      <c r="U506" s="92"/>
      <c r="V506" s="92"/>
      <c r="W506" s="92"/>
      <c r="X506" s="109">
        <f t="shared" si="55"/>
        <v>100</v>
      </c>
      <c r="Y506" s="83"/>
      <c r="Z506" s="110">
        <f t="shared" si="56"/>
        <v>10</v>
      </c>
      <c r="AA506" s="111"/>
      <c r="AB506" s="92"/>
      <c r="AC506" s="92"/>
      <c r="AD506" s="92"/>
      <c r="AE506" s="92"/>
      <c r="AF506" s="92"/>
      <c r="AG506" s="92"/>
      <c r="AH506" s="92"/>
      <c r="AI506" s="109">
        <f t="shared" si="57"/>
        <v>0</v>
      </c>
      <c r="AJ506" s="83"/>
      <c r="AK506" s="110">
        <f t="shared" si="58"/>
        <v>0</v>
      </c>
      <c r="AL506" s="111"/>
      <c r="AM506" s="92"/>
      <c r="AN506" s="92"/>
      <c r="AO506" s="92"/>
      <c r="AP506" s="92"/>
      <c r="AQ506" s="92"/>
      <c r="AR506" s="92"/>
      <c r="AS506" s="92"/>
      <c r="AT506" s="92">
        <v>1</v>
      </c>
      <c r="AU506" s="92"/>
      <c r="AV506" s="109">
        <f t="shared" si="59"/>
        <v>2500</v>
      </c>
      <c r="AW506" s="75"/>
      <c r="AX506" s="110">
        <f t="shared" si="60"/>
        <v>250</v>
      </c>
      <c r="AY506" s="111"/>
      <c r="AZ506" s="93"/>
      <c r="BA506" s="94" t="s">
        <v>131</v>
      </c>
      <c r="BB506" s="71"/>
      <c r="BC506" s="95"/>
      <c r="BD506" s="41">
        <v>3</v>
      </c>
      <c r="BE506" s="52">
        <v>34</v>
      </c>
      <c r="BF506" s="103">
        <v>3421</v>
      </c>
      <c r="BG506" s="280" t="s">
        <v>52</v>
      </c>
    </row>
    <row r="507" spans="1:59" s="63" customFormat="1" ht="12.75" x14ac:dyDescent="0.2">
      <c r="A507" s="196">
        <v>3</v>
      </c>
      <c r="B507" s="197" t="s">
        <v>108</v>
      </c>
      <c r="C507" s="208">
        <v>34</v>
      </c>
      <c r="D507" s="209" t="s">
        <v>275</v>
      </c>
      <c r="E507" s="212">
        <v>3421</v>
      </c>
      <c r="F507" s="213" t="s">
        <v>297</v>
      </c>
      <c r="G507" s="231" t="s">
        <v>1188</v>
      </c>
      <c r="H507" s="89"/>
      <c r="I507" s="90" t="s">
        <v>283</v>
      </c>
      <c r="J507" s="90" t="s">
        <v>284</v>
      </c>
      <c r="K507" s="90" t="s">
        <v>64</v>
      </c>
      <c r="L507" s="90" t="s">
        <v>148</v>
      </c>
      <c r="M507" s="91"/>
      <c r="N507" s="312">
        <v>1</v>
      </c>
      <c r="O507" s="313">
        <f t="shared" si="61"/>
        <v>0.1</v>
      </c>
      <c r="P507" s="104">
        <v>1</v>
      </c>
      <c r="Q507" s="92"/>
      <c r="R507" s="92"/>
      <c r="S507" s="92"/>
      <c r="T507" s="92"/>
      <c r="U507" s="92"/>
      <c r="V507" s="92"/>
      <c r="W507" s="92"/>
      <c r="X507" s="109">
        <f t="shared" si="55"/>
        <v>100</v>
      </c>
      <c r="Y507" s="83"/>
      <c r="Z507" s="110">
        <f t="shared" si="56"/>
        <v>10</v>
      </c>
      <c r="AA507" s="111"/>
      <c r="AB507" s="92"/>
      <c r="AC507" s="92"/>
      <c r="AD507" s="92"/>
      <c r="AE507" s="92"/>
      <c r="AF507" s="92"/>
      <c r="AG507" s="92"/>
      <c r="AH507" s="92"/>
      <c r="AI507" s="109">
        <f t="shared" si="57"/>
        <v>0</v>
      </c>
      <c r="AJ507" s="83"/>
      <c r="AK507" s="110">
        <f t="shared" si="58"/>
        <v>0</v>
      </c>
      <c r="AL507" s="111"/>
      <c r="AM507" s="92"/>
      <c r="AN507" s="92"/>
      <c r="AO507" s="92"/>
      <c r="AP507" s="92"/>
      <c r="AQ507" s="92"/>
      <c r="AR507" s="92"/>
      <c r="AS507" s="92"/>
      <c r="AT507" s="92">
        <v>1</v>
      </c>
      <c r="AU507" s="92"/>
      <c r="AV507" s="109">
        <f t="shared" si="59"/>
        <v>2500</v>
      </c>
      <c r="AW507" s="75"/>
      <c r="AX507" s="110">
        <f t="shared" si="60"/>
        <v>250</v>
      </c>
      <c r="AY507" s="111"/>
      <c r="AZ507" s="93"/>
      <c r="BA507" s="94" t="s">
        <v>131</v>
      </c>
      <c r="BB507" s="71"/>
      <c r="BC507" s="95"/>
      <c r="BD507" s="41">
        <v>3</v>
      </c>
      <c r="BE507" s="52">
        <v>34</v>
      </c>
      <c r="BF507" s="103">
        <v>3421</v>
      </c>
      <c r="BG507" s="280" t="s">
        <v>52</v>
      </c>
    </row>
    <row r="508" spans="1:59" s="63" customFormat="1" ht="12.75" x14ac:dyDescent="0.2">
      <c r="A508" s="196">
        <v>3</v>
      </c>
      <c r="B508" s="197" t="s">
        <v>108</v>
      </c>
      <c r="C508" s="208">
        <v>34</v>
      </c>
      <c r="D508" s="209" t="s">
        <v>275</v>
      </c>
      <c r="E508" s="212">
        <v>3421</v>
      </c>
      <c r="F508" s="213" t="s">
        <v>297</v>
      </c>
      <c r="G508" s="231" t="s">
        <v>1188</v>
      </c>
      <c r="H508" s="89"/>
      <c r="I508" s="90" t="s">
        <v>216</v>
      </c>
      <c r="J508" s="90" t="s">
        <v>285</v>
      </c>
      <c r="K508" s="90" t="s">
        <v>64</v>
      </c>
      <c r="L508" s="90" t="s">
        <v>286</v>
      </c>
      <c r="M508" s="91"/>
      <c r="N508" s="312">
        <v>1</v>
      </c>
      <c r="O508" s="313">
        <f t="shared" si="61"/>
        <v>0.1</v>
      </c>
      <c r="P508" s="104">
        <v>1</v>
      </c>
      <c r="Q508" s="92"/>
      <c r="R508" s="92"/>
      <c r="S508" s="92"/>
      <c r="T508" s="92"/>
      <c r="U508" s="92"/>
      <c r="V508" s="92"/>
      <c r="W508" s="92"/>
      <c r="X508" s="109">
        <f t="shared" si="55"/>
        <v>100</v>
      </c>
      <c r="Y508" s="83"/>
      <c r="Z508" s="110">
        <f t="shared" si="56"/>
        <v>10</v>
      </c>
      <c r="AA508" s="111"/>
      <c r="AB508" s="92"/>
      <c r="AC508" s="92"/>
      <c r="AD508" s="92"/>
      <c r="AE508" s="92"/>
      <c r="AF508" s="92"/>
      <c r="AG508" s="92"/>
      <c r="AH508" s="92"/>
      <c r="AI508" s="109">
        <f t="shared" si="57"/>
        <v>0</v>
      </c>
      <c r="AJ508" s="83"/>
      <c r="AK508" s="110">
        <f t="shared" si="58"/>
        <v>0</v>
      </c>
      <c r="AL508" s="111"/>
      <c r="AM508" s="92"/>
      <c r="AN508" s="92"/>
      <c r="AO508" s="92"/>
      <c r="AP508" s="92"/>
      <c r="AQ508" s="92"/>
      <c r="AR508" s="92"/>
      <c r="AS508" s="92"/>
      <c r="AT508" s="92">
        <v>1</v>
      </c>
      <c r="AU508" s="92"/>
      <c r="AV508" s="109">
        <f t="shared" si="59"/>
        <v>2500</v>
      </c>
      <c r="AW508" s="75"/>
      <c r="AX508" s="110">
        <f t="shared" si="60"/>
        <v>250</v>
      </c>
      <c r="AY508" s="111"/>
      <c r="AZ508" s="93"/>
      <c r="BA508" s="94" t="s">
        <v>131</v>
      </c>
      <c r="BB508" s="71"/>
      <c r="BC508" s="95"/>
      <c r="BD508" s="41">
        <v>3</v>
      </c>
      <c r="BE508" s="52">
        <v>34</v>
      </c>
      <c r="BF508" s="103">
        <v>3421</v>
      </c>
      <c r="BG508" s="280" t="s">
        <v>52</v>
      </c>
    </row>
    <row r="509" spans="1:59" s="63" customFormat="1" ht="12.75" x14ac:dyDescent="0.2">
      <c r="A509" s="196">
        <v>3</v>
      </c>
      <c r="B509" s="197" t="s">
        <v>108</v>
      </c>
      <c r="C509" s="208">
        <v>34</v>
      </c>
      <c r="D509" s="209" t="s">
        <v>275</v>
      </c>
      <c r="E509" s="212">
        <v>3421</v>
      </c>
      <c r="F509" s="213" t="s">
        <v>297</v>
      </c>
      <c r="G509" s="231" t="s">
        <v>1188</v>
      </c>
      <c r="H509" s="89"/>
      <c r="I509" s="90" t="s">
        <v>289</v>
      </c>
      <c r="J509" s="90"/>
      <c r="K509" s="90" t="s">
        <v>64</v>
      </c>
      <c r="L509" s="90" t="s">
        <v>138</v>
      </c>
      <c r="M509" s="91"/>
      <c r="N509" s="312">
        <v>1</v>
      </c>
      <c r="O509" s="313">
        <f t="shared" si="61"/>
        <v>0.1</v>
      </c>
      <c r="P509" s="104">
        <v>1</v>
      </c>
      <c r="Q509" s="92"/>
      <c r="R509" s="92"/>
      <c r="S509" s="92"/>
      <c r="T509" s="92"/>
      <c r="U509" s="92"/>
      <c r="V509" s="92"/>
      <c r="W509" s="92"/>
      <c r="X509" s="109">
        <f t="shared" si="55"/>
        <v>100</v>
      </c>
      <c r="Y509" s="83"/>
      <c r="Z509" s="110">
        <f t="shared" si="56"/>
        <v>10</v>
      </c>
      <c r="AA509" s="111"/>
      <c r="AB509" s="92"/>
      <c r="AC509" s="92"/>
      <c r="AD509" s="92"/>
      <c r="AE509" s="92"/>
      <c r="AF509" s="92"/>
      <c r="AG509" s="92"/>
      <c r="AH509" s="92"/>
      <c r="AI509" s="109">
        <f t="shared" si="57"/>
        <v>0</v>
      </c>
      <c r="AJ509" s="83"/>
      <c r="AK509" s="110">
        <f t="shared" si="58"/>
        <v>0</v>
      </c>
      <c r="AL509" s="111"/>
      <c r="AM509" s="92"/>
      <c r="AN509" s="92"/>
      <c r="AO509" s="92"/>
      <c r="AP509" s="92"/>
      <c r="AQ509" s="92"/>
      <c r="AR509" s="92"/>
      <c r="AS509" s="92"/>
      <c r="AT509" s="92">
        <v>1</v>
      </c>
      <c r="AU509" s="92"/>
      <c r="AV509" s="109">
        <f t="shared" si="59"/>
        <v>2500</v>
      </c>
      <c r="AW509" s="75"/>
      <c r="AX509" s="110">
        <f t="shared" si="60"/>
        <v>250</v>
      </c>
      <c r="AY509" s="111"/>
      <c r="AZ509" s="93"/>
      <c r="BA509" s="94" t="s">
        <v>131</v>
      </c>
      <c r="BB509" s="71"/>
      <c r="BC509" s="95"/>
      <c r="BD509" s="41">
        <v>3</v>
      </c>
      <c r="BE509" s="52">
        <v>34</v>
      </c>
      <c r="BF509" s="103">
        <v>3421</v>
      </c>
      <c r="BG509" s="280" t="s">
        <v>52</v>
      </c>
    </row>
    <row r="510" spans="1:59" s="63" customFormat="1" ht="12.75" x14ac:dyDescent="0.2">
      <c r="A510" s="196">
        <v>3</v>
      </c>
      <c r="B510" s="197" t="s">
        <v>108</v>
      </c>
      <c r="C510" s="208">
        <v>34</v>
      </c>
      <c r="D510" s="209" t="s">
        <v>275</v>
      </c>
      <c r="E510" s="212">
        <v>3421</v>
      </c>
      <c r="F510" s="213" t="s">
        <v>297</v>
      </c>
      <c r="G510" s="231" t="s">
        <v>1188</v>
      </c>
      <c r="H510" s="89"/>
      <c r="I510" s="90" t="s">
        <v>290</v>
      </c>
      <c r="J510" s="90"/>
      <c r="K510" s="90" t="s">
        <v>64</v>
      </c>
      <c r="L510" s="90" t="s">
        <v>136</v>
      </c>
      <c r="M510" s="91"/>
      <c r="N510" s="312">
        <v>1</v>
      </c>
      <c r="O510" s="313">
        <f t="shared" si="61"/>
        <v>0.1</v>
      </c>
      <c r="P510" s="104">
        <v>1</v>
      </c>
      <c r="Q510" s="92"/>
      <c r="R510" s="92"/>
      <c r="S510" s="92"/>
      <c r="T510" s="92"/>
      <c r="U510" s="92"/>
      <c r="V510" s="92"/>
      <c r="W510" s="92"/>
      <c r="X510" s="109">
        <f t="shared" si="55"/>
        <v>100</v>
      </c>
      <c r="Y510" s="83"/>
      <c r="Z510" s="110">
        <f t="shared" si="56"/>
        <v>10</v>
      </c>
      <c r="AA510" s="111"/>
      <c r="AB510" s="92"/>
      <c r="AC510" s="92"/>
      <c r="AD510" s="92"/>
      <c r="AE510" s="92"/>
      <c r="AF510" s="92"/>
      <c r="AG510" s="92"/>
      <c r="AH510" s="92"/>
      <c r="AI510" s="109">
        <f t="shared" si="57"/>
        <v>0</v>
      </c>
      <c r="AJ510" s="83"/>
      <c r="AK510" s="110">
        <f t="shared" si="58"/>
        <v>0</v>
      </c>
      <c r="AL510" s="111"/>
      <c r="AM510" s="92"/>
      <c r="AN510" s="92"/>
      <c r="AO510" s="92"/>
      <c r="AP510" s="92"/>
      <c r="AQ510" s="92"/>
      <c r="AR510" s="92"/>
      <c r="AS510" s="92"/>
      <c r="AT510" s="92">
        <v>1</v>
      </c>
      <c r="AU510" s="92"/>
      <c r="AV510" s="109">
        <f t="shared" si="59"/>
        <v>2500</v>
      </c>
      <c r="AW510" s="75"/>
      <c r="AX510" s="110">
        <f t="shared" si="60"/>
        <v>250</v>
      </c>
      <c r="AY510" s="111"/>
      <c r="AZ510" s="93"/>
      <c r="BA510" s="94" t="s">
        <v>131</v>
      </c>
      <c r="BB510" s="71"/>
      <c r="BC510" s="95"/>
      <c r="BD510" s="41">
        <v>3</v>
      </c>
      <c r="BE510" s="52">
        <v>34</v>
      </c>
      <c r="BF510" s="103">
        <v>3421</v>
      </c>
      <c r="BG510" s="280" t="s">
        <v>52</v>
      </c>
    </row>
    <row r="511" spans="1:59" s="63" customFormat="1" ht="12.75" x14ac:dyDescent="0.2">
      <c r="A511" s="196">
        <v>3</v>
      </c>
      <c r="B511" s="197" t="s">
        <v>108</v>
      </c>
      <c r="C511" s="208">
        <v>34</v>
      </c>
      <c r="D511" s="209" t="s">
        <v>275</v>
      </c>
      <c r="E511" s="212">
        <v>3421</v>
      </c>
      <c r="F511" s="213" t="s">
        <v>297</v>
      </c>
      <c r="G511" s="231" t="s">
        <v>1188</v>
      </c>
      <c r="H511" s="89"/>
      <c r="I511" s="90" t="s">
        <v>291</v>
      </c>
      <c r="J511" s="90"/>
      <c r="K511" s="90" t="s">
        <v>64</v>
      </c>
      <c r="L511" s="90" t="s">
        <v>282</v>
      </c>
      <c r="M511" s="91"/>
      <c r="N511" s="312">
        <v>1</v>
      </c>
      <c r="O511" s="313">
        <f t="shared" si="61"/>
        <v>0.1</v>
      </c>
      <c r="P511" s="104">
        <v>1</v>
      </c>
      <c r="Q511" s="92"/>
      <c r="R511" s="92"/>
      <c r="S511" s="92"/>
      <c r="T511" s="92"/>
      <c r="U511" s="92"/>
      <c r="V511" s="92"/>
      <c r="W511" s="92"/>
      <c r="X511" s="109">
        <f t="shared" si="55"/>
        <v>100</v>
      </c>
      <c r="Y511" s="83"/>
      <c r="Z511" s="110">
        <f t="shared" si="56"/>
        <v>10</v>
      </c>
      <c r="AA511" s="111"/>
      <c r="AB511" s="92"/>
      <c r="AC511" s="92"/>
      <c r="AD511" s="92"/>
      <c r="AE511" s="92"/>
      <c r="AF511" s="92"/>
      <c r="AG511" s="92"/>
      <c r="AH511" s="92"/>
      <c r="AI511" s="109">
        <f t="shared" si="57"/>
        <v>0</v>
      </c>
      <c r="AJ511" s="83"/>
      <c r="AK511" s="110">
        <f t="shared" si="58"/>
        <v>0</v>
      </c>
      <c r="AL511" s="111"/>
      <c r="AM511" s="92"/>
      <c r="AN511" s="92"/>
      <c r="AO511" s="92"/>
      <c r="AP511" s="92"/>
      <c r="AQ511" s="92"/>
      <c r="AR511" s="92"/>
      <c r="AS511" s="92"/>
      <c r="AT511" s="92">
        <v>1</v>
      </c>
      <c r="AU511" s="92"/>
      <c r="AV511" s="109">
        <f t="shared" si="59"/>
        <v>2500</v>
      </c>
      <c r="AW511" s="75"/>
      <c r="AX511" s="110">
        <f t="shared" si="60"/>
        <v>250</v>
      </c>
      <c r="AY511" s="111"/>
      <c r="AZ511" s="93"/>
      <c r="BA511" s="94" t="s">
        <v>131</v>
      </c>
      <c r="BB511" s="71"/>
      <c r="BC511" s="95"/>
      <c r="BD511" s="41">
        <v>3</v>
      </c>
      <c r="BE511" s="52">
        <v>34</v>
      </c>
      <c r="BF511" s="103">
        <v>3421</v>
      </c>
      <c r="BG511" s="280" t="s">
        <v>52</v>
      </c>
    </row>
    <row r="512" spans="1:59" s="63" customFormat="1" ht="12.75" x14ac:dyDescent="0.2">
      <c r="A512" s="196">
        <v>3</v>
      </c>
      <c r="B512" s="197" t="s">
        <v>108</v>
      </c>
      <c r="C512" s="208">
        <v>34</v>
      </c>
      <c r="D512" s="209" t="s">
        <v>275</v>
      </c>
      <c r="E512" s="212">
        <v>3421</v>
      </c>
      <c r="F512" s="213" t="s">
        <v>297</v>
      </c>
      <c r="G512" s="231" t="s">
        <v>1188</v>
      </c>
      <c r="H512" s="89"/>
      <c r="I512" s="90" t="s">
        <v>292</v>
      </c>
      <c r="J512" s="90"/>
      <c r="K512" s="90" t="s">
        <v>64</v>
      </c>
      <c r="L512" s="90" t="s">
        <v>202</v>
      </c>
      <c r="M512" s="91"/>
      <c r="N512" s="312">
        <v>1</v>
      </c>
      <c r="O512" s="313">
        <f t="shared" si="61"/>
        <v>0.1</v>
      </c>
      <c r="P512" s="104"/>
      <c r="Q512" s="92"/>
      <c r="R512" s="92"/>
      <c r="S512" s="92"/>
      <c r="T512" s="92"/>
      <c r="U512" s="92"/>
      <c r="V512" s="92"/>
      <c r="W512" s="92"/>
      <c r="X512" s="109">
        <f t="shared" si="55"/>
        <v>0</v>
      </c>
      <c r="Y512" s="83"/>
      <c r="Z512" s="110">
        <f t="shared" si="56"/>
        <v>0</v>
      </c>
      <c r="AA512" s="111"/>
      <c r="AB512" s="92"/>
      <c r="AC512" s="92"/>
      <c r="AD512" s="92"/>
      <c r="AE512" s="92"/>
      <c r="AF512" s="92"/>
      <c r="AG512" s="92"/>
      <c r="AH512" s="92"/>
      <c r="AI512" s="109">
        <f t="shared" si="57"/>
        <v>0</v>
      </c>
      <c r="AJ512" s="83"/>
      <c r="AK512" s="110">
        <f t="shared" si="58"/>
        <v>0</v>
      </c>
      <c r="AL512" s="111"/>
      <c r="AM512" s="92"/>
      <c r="AN512" s="92"/>
      <c r="AO512" s="92"/>
      <c r="AP512" s="92"/>
      <c r="AQ512" s="92"/>
      <c r="AR512" s="92">
        <v>1</v>
      </c>
      <c r="AS512" s="92"/>
      <c r="AT512" s="92"/>
      <c r="AU512" s="92"/>
      <c r="AV512" s="109">
        <f t="shared" si="59"/>
        <v>500</v>
      </c>
      <c r="AW512" s="75"/>
      <c r="AX512" s="110">
        <f t="shared" si="60"/>
        <v>50</v>
      </c>
      <c r="AY512" s="111"/>
      <c r="AZ512" s="93"/>
      <c r="BA512" s="94" t="s">
        <v>131</v>
      </c>
      <c r="BB512" s="71"/>
      <c r="BC512" s="95"/>
      <c r="BD512" s="41">
        <v>3</v>
      </c>
      <c r="BE512" s="52">
        <v>34</v>
      </c>
      <c r="BF512" s="103">
        <v>3421</v>
      </c>
      <c r="BG512" s="280" t="s">
        <v>52</v>
      </c>
    </row>
    <row r="513" spans="1:59" s="63" customFormat="1" ht="12.75" x14ac:dyDescent="0.2">
      <c r="A513" s="196">
        <v>3</v>
      </c>
      <c r="B513" s="197" t="s">
        <v>108</v>
      </c>
      <c r="C513" s="208">
        <v>34</v>
      </c>
      <c r="D513" s="209" t="s">
        <v>275</v>
      </c>
      <c r="E513" s="212">
        <v>3421</v>
      </c>
      <c r="F513" s="213" t="s">
        <v>297</v>
      </c>
      <c r="G513" s="231" t="s">
        <v>1188</v>
      </c>
      <c r="H513" s="89"/>
      <c r="I513" s="90" t="s">
        <v>293</v>
      </c>
      <c r="J513" s="90"/>
      <c r="K513" s="90" t="s">
        <v>90</v>
      </c>
      <c r="L513" s="90" t="s">
        <v>294</v>
      </c>
      <c r="M513" s="91"/>
      <c r="N513" s="312">
        <v>1</v>
      </c>
      <c r="O513" s="313">
        <f t="shared" si="61"/>
        <v>0.1</v>
      </c>
      <c r="P513" s="104"/>
      <c r="Q513" s="92"/>
      <c r="R513" s="92"/>
      <c r="S513" s="92"/>
      <c r="T513" s="92"/>
      <c r="U513" s="92">
        <v>1</v>
      </c>
      <c r="V513" s="92"/>
      <c r="W513" s="92"/>
      <c r="X513" s="109">
        <f t="shared" si="55"/>
        <v>5000</v>
      </c>
      <c r="Y513" s="83"/>
      <c r="Z513" s="110">
        <f t="shared" si="56"/>
        <v>500</v>
      </c>
      <c r="AA513" s="111"/>
      <c r="AB513" s="92"/>
      <c r="AC513" s="92"/>
      <c r="AD513" s="92"/>
      <c r="AE513" s="92"/>
      <c r="AF513" s="92"/>
      <c r="AG513" s="92"/>
      <c r="AH513" s="92"/>
      <c r="AI513" s="109">
        <f t="shared" si="57"/>
        <v>0</v>
      </c>
      <c r="AJ513" s="83"/>
      <c r="AK513" s="110">
        <f t="shared" si="58"/>
        <v>0</v>
      </c>
      <c r="AL513" s="111"/>
      <c r="AM513" s="92"/>
      <c r="AN513" s="92"/>
      <c r="AO513" s="92"/>
      <c r="AP513" s="92">
        <v>1</v>
      </c>
      <c r="AQ513" s="92"/>
      <c r="AR513" s="92"/>
      <c r="AS513" s="92"/>
      <c r="AT513" s="92"/>
      <c r="AU513" s="92"/>
      <c r="AV513" s="109">
        <f t="shared" si="59"/>
        <v>100</v>
      </c>
      <c r="AW513" s="75"/>
      <c r="AX513" s="110">
        <f t="shared" si="60"/>
        <v>10</v>
      </c>
      <c r="AY513" s="111"/>
      <c r="AZ513" s="93"/>
      <c r="BA513" s="94" t="s">
        <v>131</v>
      </c>
      <c r="BB513" s="71"/>
      <c r="BC513" s="95"/>
      <c r="BD513" s="41">
        <v>3</v>
      </c>
      <c r="BE513" s="52">
        <v>34</v>
      </c>
      <c r="BF513" s="103">
        <v>3421</v>
      </c>
      <c r="BG513" s="280" t="s">
        <v>52</v>
      </c>
    </row>
    <row r="514" spans="1:59" s="63" customFormat="1" ht="12.75" x14ac:dyDescent="0.2">
      <c r="A514" s="196">
        <v>3</v>
      </c>
      <c r="B514" s="197" t="s">
        <v>108</v>
      </c>
      <c r="C514" s="208">
        <v>34</v>
      </c>
      <c r="D514" s="209" t="s">
        <v>275</v>
      </c>
      <c r="E514" s="212">
        <v>3421</v>
      </c>
      <c r="F514" s="213" t="s">
        <v>297</v>
      </c>
      <c r="G514" s="231" t="s">
        <v>1188</v>
      </c>
      <c r="H514" s="89"/>
      <c r="I514" s="90" t="s">
        <v>295</v>
      </c>
      <c r="J514" s="90"/>
      <c r="K514" s="90" t="s">
        <v>64</v>
      </c>
      <c r="L514" s="90" t="s">
        <v>136</v>
      </c>
      <c r="M514" s="91"/>
      <c r="N514" s="312">
        <v>1</v>
      </c>
      <c r="O514" s="313">
        <f t="shared" si="61"/>
        <v>0.1</v>
      </c>
      <c r="P514" s="104">
        <v>1</v>
      </c>
      <c r="Q514" s="92"/>
      <c r="R514" s="92"/>
      <c r="S514" s="92"/>
      <c r="T514" s="92"/>
      <c r="U514" s="92"/>
      <c r="V514" s="92"/>
      <c r="W514" s="92"/>
      <c r="X514" s="109">
        <f t="shared" si="55"/>
        <v>100</v>
      </c>
      <c r="Y514" s="83"/>
      <c r="Z514" s="110">
        <f t="shared" si="56"/>
        <v>10</v>
      </c>
      <c r="AA514" s="111"/>
      <c r="AB514" s="92"/>
      <c r="AC514" s="92"/>
      <c r="AD514" s="92"/>
      <c r="AE514" s="92"/>
      <c r="AF514" s="92"/>
      <c r="AG514" s="92"/>
      <c r="AH514" s="92"/>
      <c r="AI514" s="109">
        <f t="shared" si="57"/>
        <v>0</v>
      </c>
      <c r="AJ514" s="83"/>
      <c r="AK514" s="110">
        <f t="shared" si="58"/>
        <v>0</v>
      </c>
      <c r="AL514" s="111"/>
      <c r="AM514" s="92"/>
      <c r="AN514" s="92"/>
      <c r="AO514" s="92"/>
      <c r="AP514" s="92"/>
      <c r="AQ514" s="92"/>
      <c r="AR514" s="92"/>
      <c r="AS514" s="92"/>
      <c r="AT514" s="92">
        <v>1</v>
      </c>
      <c r="AU514" s="92"/>
      <c r="AV514" s="109">
        <f t="shared" si="59"/>
        <v>2500</v>
      </c>
      <c r="AW514" s="75"/>
      <c r="AX514" s="110">
        <f t="shared" si="60"/>
        <v>250</v>
      </c>
      <c r="AY514" s="111"/>
      <c r="AZ514" s="93"/>
      <c r="BA514" s="94" t="s">
        <v>131</v>
      </c>
      <c r="BB514" s="71"/>
      <c r="BC514" s="95"/>
      <c r="BD514" s="41">
        <v>3</v>
      </c>
      <c r="BE514" s="52">
        <v>34</v>
      </c>
      <c r="BF514" s="103">
        <v>3421</v>
      </c>
      <c r="BG514" s="280" t="s">
        <v>52</v>
      </c>
    </row>
    <row r="515" spans="1:59" s="63" customFormat="1" ht="12.75" x14ac:dyDescent="0.2">
      <c r="A515" s="196">
        <v>3</v>
      </c>
      <c r="B515" s="197" t="s">
        <v>108</v>
      </c>
      <c r="C515" s="208">
        <v>34</v>
      </c>
      <c r="D515" s="209" t="s">
        <v>275</v>
      </c>
      <c r="E515" s="212">
        <v>3421</v>
      </c>
      <c r="F515" s="213" t="s">
        <v>297</v>
      </c>
      <c r="G515" s="231" t="s">
        <v>1188</v>
      </c>
      <c r="H515" s="65"/>
      <c r="I515" s="222"/>
      <c r="J515" s="66"/>
      <c r="K515" s="66"/>
      <c r="L515" s="66"/>
      <c r="M515" s="64"/>
      <c r="N515" s="304"/>
      <c r="O515" s="305"/>
      <c r="P515" s="127"/>
      <c r="Q515" s="67"/>
      <c r="R515" s="67"/>
      <c r="S515" s="67"/>
      <c r="T515" s="67"/>
      <c r="U515" s="67"/>
      <c r="V515" s="67"/>
      <c r="W515" s="67"/>
      <c r="X515" s="67"/>
      <c r="Y515" s="68"/>
      <c r="Z515" s="68"/>
      <c r="AA515" s="68"/>
      <c r="AB515" s="67"/>
      <c r="AC515" s="67"/>
      <c r="AD515" s="67"/>
      <c r="AE515" s="67"/>
      <c r="AF515" s="67"/>
      <c r="AG515" s="67"/>
      <c r="AH515" s="67"/>
      <c r="AI515" s="67"/>
      <c r="AJ515" s="68"/>
      <c r="AK515" s="68"/>
      <c r="AL515" s="68"/>
      <c r="AM515" s="67"/>
      <c r="AN515" s="67"/>
      <c r="AO515" s="67"/>
      <c r="AP515" s="67"/>
      <c r="AQ515" s="67"/>
      <c r="AR515" s="67"/>
      <c r="AS515" s="67"/>
      <c r="AT515" s="67"/>
      <c r="AU515" s="67"/>
      <c r="AV515" s="67"/>
      <c r="AW515" s="67"/>
      <c r="AX515" s="68"/>
      <c r="AY515" s="68"/>
      <c r="AZ515" s="69"/>
      <c r="BA515" s="70"/>
      <c r="BB515" s="71"/>
      <c r="BC515" s="95"/>
      <c r="BD515" s="41">
        <v>3</v>
      </c>
      <c r="BE515" s="52">
        <v>34</v>
      </c>
      <c r="BF515" s="103">
        <v>3421</v>
      </c>
      <c r="BG515" s="275"/>
    </row>
    <row r="516" spans="1:59" s="63" customFormat="1" ht="12.75" x14ac:dyDescent="0.2">
      <c r="A516" s="196">
        <v>3</v>
      </c>
      <c r="B516" s="197" t="s">
        <v>108</v>
      </c>
      <c r="C516" s="208">
        <v>34</v>
      </c>
      <c r="D516" s="209" t="s">
        <v>275</v>
      </c>
      <c r="E516" s="212">
        <v>3421</v>
      </c>
      <c r="F516" s="213" t="s">
        <v>297</v>
      </c>
      <c r="G516" s="232"/>
      <c r="H516" s="97"/>
      <c r="I516" s="224"/>
      <c r="J516" s="98"/>
      <c r="K516" s="98"/>
      <c r="L516" s="98"/>
      <c r="M516" s="96"/>
      <c r="N516" s="307"/>
      <c r="O516" s="246"/>
      <c r="P516" s="124"/>
      <c r="Q516" s="99"/>
      <c r="R516" s="99"/>
      <c r="S516" s="99"/>
      <c r="T516" s="99"/>
      <c r="U516" s="99"/>
      <c r="V516" s="99"/>
      <c r="W516" s="99"/>
      <c r="X516" s="99"/>
      <c r="Y516" s="100"/>
      <c r="Z516" s="100"/>
      <c r="AA516" s="100"/>
      <c r="AB516" s="99"/>
      <c r="AC516" s="99"/>
      <c r="AD516" s="99"/>
      <c r="AE516" s="99"/>
      <c r="AF516" s="99"/>
      <c r="AG516" s="99"/>
      <c r="AH516" s="99"/>
      <c r="AI516" s="99"/>
      <c r="AJ516" s="100"/>
      <c r="AK516" s="100"/>
      <c r="AL516" s="100"/>
      <c r="AM516" s="99"/>
      <c r="AN516" s="99"/>
      <c r="AO516" s="99"/>
      <c r="AP516" s="99"/>
      <c r="AQ516" s="99"/>
      <c r="AR516" s="99"/>
      <c r="AS516" s="99"/>
      <c r="AT516" s="99"/>
      <c r="AU516" s="99"/>
      <c r="AV516" s="99"/>
      <c r="AW516" s="99"/>
      <c r="AX516" s="100"/>
      <c r="AY516" s="100"/>
      <c r="AZ516" s="101"/>
      <c r="BA516" s="102"/>
      <c r="BB516" s="95"/>
      <c r="BC516" s="95"/>
      <c r="BD516" s="41">
        <v>3</v>
      </c>
      <c r="BE516" s="52">
        <v>34</v>
      </c>
      <c r="BF516" s="103">
        <v>3421</v>
      </c>
      <c r="BG516" s="277"/>
    </row>
    <row r="517" spans="1:59" s="63" customFormat="1" ht="12.75" x14ac:dyDescent="0.2">
      <c r="A517" s="196">
        <v>3</v>
      </c>
      <c r="B517" s="197" t="s">
        <v>108</v>
      </c>
      <c r="C517" s="208">
        <v>34</v>
      </c>
      <c r="D517" s="209" t="s">
        <v>275</v>
      </c>
      <c r="E517" s="210">
        <v>3431</v>
      </c>
      <c r="F517" s="211" t="s">
        <v>299</v>
      </c>
      <c r="G517" s="230"/>
      <c r="H517" s="56"/>
      <c r="I517" s="221"/>
      <c r="J517" s="57"/>
      <c r="K517" s="57"/>
      <c r="L517" s="57"/>
      <c r="M517" s="55"/>
      <c r="N517" s="303"/>
      <c r="O517" s="245"/>
      <c r="P517" s="122"/>
      <c r="Q517" s="122"/>
      <c r="R517" s="122"/>
      <c r="S517" s="122"/>
      <c r="T517" s="122"/>
      <c r="U517" s="122"/>
      <c r="V517" s="122"/>
      <c r="W517" s="122"/>
      <c r="X517" s="122"/>
      <c r="Y517" s="59"/>
      <c r="Z517" s="123"/>
      <c r="AA517" s="123"/>
      <c r="AB517" s="122"/>
      <c r="AC517" s="122"/>
      <c r="AD517" s="122"/>
      <c r="AE517" s="122"/>
      <c r="AF517" s="122"/>
      <c r="AG517" s="122"/>
      <c r="AH517" s="122"/>
      <c r="AI517" s="122"/>
      <c r="AJ517" s="59"/>
      <c r="AK517" s="123"/>
      <c r="AL517" s="123"/>
      <c r="AM517" s="122"/>
      <c r="AN517" s="122"/>
      <c r="AO517" s="122"/>
      <c r="AP517" s="122"/>
      <c r="AQ517" s="122"/>
      <c r="AR517" s="122"/>
      <c r="AS517" s="122"/>
      <c r="AT517" s="122"/>
      <c r="AU517" s="122"/>
      <c r="AV517" s="122"/>
      <c r="AW517" s="58"/>
      <c r="AX517" s="123"/>
      <c r="AY517" s="59"/>
      <c r="AZ517" s="60"/>
      <c r="BA517" s="61"/>
      <c r="BB517" s="54"/>
      <c r="BC517" s="54"/>
      <c r="BD517" s="41">
        <v>3</v>
      </c>
      <c r="BE517" s="52">
        <v>34</v>
      </c>
      <c r="BF517" s="62">
        <v>3431</v>
      </c>
      <c r="BG517" s="274"/>
    </row>
    <row r="518" spans="1:59" s="63" customFormat="1" ht="12.75" x14ac:dyDescent="0.2">
      <c r="A518" s="196">
        <v>3</v>
      </c>
      <c r="B518" s="197" t="s">
        <v>108</v>
      </c>
      <c r="C518" s="208">
        <v>34</v>
      </c>
      <c r="D518" s="209" t="s">
        <v>275</v>
      </c>
      <c r="E518" s="210">
        <v>3431</v>
      </c>
      <c r="F518" s="211" t="s">
        <v>299</v>
      </c>
      <c r="G518" s="230"/>
      <c r="H518" s="56"/>
      <c r="I518" s="221"/>
      <c r="J518" s="57"/>
      <c r="K518" s="57"/>
      <c r="L518" s="57"/>
      <c r="M518" s="55"/>
      <c r="N518" s="303"/>
      <c r="O518" s="245"/>
      <c r="P518" s="122"/>
      <c r="Q518" s="58"/>
      <c r="R518" s="58"/>
      <c r="S518" s="58"/>
      <c r="T518" s="58"/>
      <c r="U518" s="58"/>
      <c r="V518" s="58"/>
      <c r="W518" s="58"/>
      <c r="X518" s="58"/>
      <c r="Y518" s="59"/>
      <c r="Z518" s="59"/>
      <c r="AA518" s="59"/>
      <c r="AB518" s="58"/>
      <c r="AC518" s="58"/>
      <c r="AD518" s="58"/>
      <c r="AE518" s="58"/>
      <c r="AF518" s="58"/>
      <c r="AG518" s="58"/>
      <c r="AH518" s="58"/>
      <c r="AI518" s="58"/>
      <c r="AJ518" s="59"/>
      <c r="AK518" s="59"/>
      <c r="AL518" s="59"/>
      <c r="AM518" s="58"/>
      <c r="AN518" s="58"/>
      <c r="AO518" s="58"/>
      <c r="AP518" s="58"/>
      <c r="AQ518" s="58"/>
      <c r="AR518" s="58"/>
      <c r="AS518" s="58"/>
      <c r="AT518" s="58"/>
      <c r="AU518" s="58"/>
      <c r="AV518" s="58"/>
      <c r="AW518" s="58"/>
      <c r="AX518" s="59"/>
      <c r="AY518" s="59"/>
      <c r="AZ518" s="60"/>
      <c r="BA518" s="61"/>
      <c r="BB518" s="54"/>
      <c r="BC518" s="54"/>
      <c r="BD518" s="41">
        <v>3</v>
      </c>
      <c r="BE518" s="52">
        <v>34</v>
      </c>
      <c r="BF518" s="62">
        <v>3431</v>
      </c>
      <c r="BG518" s="274"/>
    </row>
    <row r="519" spans="1:59" s="63" customFormat="1" ht="12.75" x14ac:dyDescent="0.2">
      <c r="A519" s="196">
        <v>3</v>
      </c>
      <c r="B519" s="197" t="s">
        <v>108</v>
      </c>
      <c r="C519" s="208">
        <v>34</v>
      </c>
      <c r="D519" s="209" t="s">
        <v>275</v>
      </c>
      <c r="E519" s="210">
        <v>3431</v>
      </c>
      <c r="F519" s="211" t="s">
        <v>299</v>
      </c>
      <c r="G519" s="231" t="s">
        <v>215</v>
      </c>
      <c r="H519" s="65"/>
      <c r="I519" s="222"/>
      <c r="J519" s="66"/>
      <c r="K519" s="66"/>
      <c r="L519" s="66"/>
      <c r="M519" s="64"/>
      <c r="N519" s="308"/>
      <c r="O519" s="309"/>
      <c r="P519" s="127"/>
      <c r="Q519" s="67"/>
      <c r="R519" s="67"/>
      <c r="S519" s="67"/>
      <c r="T519" s="67"/>
      <c r="U519" s="67"/>
      <c r="V519" s="67"/>
      <c r="W519" s="67"/>
      <c r="X519" s="67"/>
      <c r="Y519" s="68"/>
      <c r="Z519" s="68"/>
      <c r="AA519" s="68"/>
      <c r="AB519" s="67"/>
      <c r="AC519" s="67"/>
      <c r="AD519" s="67"/>
      <c r="AE519" s="67"/>
      <c r="AF519" s="67"/>
      <c r="AG519" s="67"/>
      <c r="AH519" s="67"/>
      <c r="AI519" s="67"/>
      <c r="AJ519" s="68"/>
      <c r="AK519" s="68"/>
      <c r="AL519" s="68"/>
      <c r="AM519" s="67"/>
      <c r="AN519" s="67"/>
      <c r="AO519" s="67"/>
      <c r="AP519" s="67"/>
      <c r="AQ519" s="67"/>
      <c r="AR519" s="67"/>
      <c r="AS519" s="67"/>
      <c r="AT519" s="67"/>
      <c r="AU519" s="67"/>
      <c r="AV519" s="67"/>
      <c r="AW519" s="67"/>
      <c r="AX519" s="68"/>
      <c r="AY519" s="68"/>
      <c r="AZ519" s="69"/>
      <c r="BA519" s="70"/>
      <c r="BB519" s="71"/>
      <c r="BC519" s="54"/>
      <c r="BD519" s="41">
        <v>3</v>
      </c>
      <c r="BE519" s="52">
        <v>34</v>
      </c>
      <c r="BF519" s="62">
        <v>3431</v>
      </c>
      <c r="BG519" s="275"/>
    </row>
    <row r="520" spans="1:59" s="63" customFormat="1" ht="12.75" x14ac:dyDescent="0.2">
      <c r="A520" s="196">
        <v>3</v>
      </c>
      <c r="B520" s="197" t="s">
        <v>108</v>
      </c>
      <c r="C520" s="208">
        <v>34</v>
      </c>
      <c r="D520" s="209" t="s">
        <v>275</v>
      </c>
      <c r="E520" s="210">
        <v>3431</v>
      </c>
      <c r="F520" s="211" t="s">
        <v>299</v>
      </c>
      <c r="G520" s="231" t="s">
        <v>215</v>
      </c>
      <c r="H520" s="72" t="s">
        <v>47</v>
      </c>
      <c r="I520" s="223"/>
      <c r="J520" s="73"/>
      <c r="K520" s="73"/>
      <c r="L520" s="73"/>
      <c r="M520" s="74"/>
      <c r="N520" s="247"/>
      <c r="O520" s="306"/>
      <c r="P520" s="105"/>
      <c r="Q520" s="75"/>
      <c r="R520" s="75"/>
      <c r="S520" s="75"/>
      <c r="T520" s="75"/>
      <c r="U520" s="75"/>
      <c r="V520" s="75"/>
      <c r="W520" s="75"/>
      <c r="X520" s="75"/>
      <c r="Y520" s="76">
        <f>IF(ISNUMBER(VLOOKUP(Y522,P$7:W$7,MATCH(Y522,P$7:W$7))),VLOOKUP(Y522,P$7:W$7,MATCH(Y522,P$7:W$7)),IF(N524=0,"No Data",IF(Y522&gt;0,"&lt;100",0)))</f>
        <v>10000</v>
      </c>
      <c r="Z520" s="77">
        <f>IF(ISNUMBER(VLOOKUP(Z524,P$7:W$7,MATCH(Z524,P$7:W$7))),VLOOKUP(Z524,P$7:W$7,MATCH(Z524,P$7:W$7)),IF(N524=0,"No Data",IF(Z524&gt;0,"&lt;100",0)))</f>
        <v>10000</v>
      </c>
      <c r="AA520" s="106">
        <f>IF(ISNUMBER(Z520),Z520,0)</f>
        <v>10000</v>
      </c>
      <c r="AB520" s="75"/>
      <c r="AC520" s="75"/>
      <c r="AD520" s="75"/>
      <c r="AE520" s="75"/>
      <c r="AF520" s="75"/>
      <c r="AG520" s="75"/>
      <c r="AH520" s="75"/>
      <c r="AI520" s="75"/>
      <c r="AJ520" s="76">
        <f>IF(ISNUMBER(VLOOKUP(AJ522,AB$7:AH$7,MATCH(AJ522,AB$7:AH$7))),VLOOKUP(AJ522,AB$7:AH$7,MATCH(AJ522,AB$7:AH$7)),IF(N524=0,"No Data",IF(AJ522&gt;0,"&lt;50",0)))</f>
        <v>0</v>
      </c>
      <c r="AK520" s="77">
        <f>IF(ISNUMBER(VLOOKUP(AK524,AB$7:AH$7,MATCH(AK524,AB$7:AH$7))),VLOOKUP(AK524,AB$7:AH$7,MATCH(AK524,AB$7:AH$7)),IF(N524=0,"No Data",IF(AK524&gt;0,"&lt;50",0)))</f>
        <v>0</v>
      </c>
      <c r="AL520" s="106">
        <f>IF(ISNUMBER(AK520),AK520,0)</f>
        <v>0</v>
      </c>
      <c r="AM520" s="75"/>
      <c r="AN520" s="75"/>
      <c r="AO520" s="75"/>
      <c r="AP520" s="75"/>
      <c r="AQ520" s="75"/>
      <c r="AR520" s="75"/>
      <c r="AS520" s="75"/>
      <c r="AT520" s="75"/>
      <c r="AU520" s="75"/>
      <c r="AV520" s="75"/>
      <c r="AW520" s="76">
        <f>IF(ISNUMBER(VLOOKUP(AW522,AM$7:AU$7,MATCH(AW522,AM$7:AU$7))),VLOOKUP(AW522,AM$7:AU$7,MATCH(AW522,AM$7:AU$7)),IF(N524=0,"No Data",IF(AW522&gt;0,"&lt;10",0)))</f>
        <v>250</v>
      </c>
      <c r="AX520" s="77">
        <f>IF(ISNUMBER(VLOOKUP(AX524,AM$7:AU$7,MATCH(AX524,AM$7:AU$7))),VLOOKUP(AX524,AM$7:AU$7,MATCH(AX524,AM$7:AU$7)),IF(N524=0,"No Data",IF(AX524&gt;0,"&lt;10",0)))</f>
        <v>250</v>
      </c>
      <c r="AY520" s="106">
        <f>IF(ISNUMBER(AX520),AX520,0)</f>
        <v>250</v>
      </c>
      <c r="AZ520" s="79"/>
      <c r="BA520" s="80"/>
      <c r="BB520" s="71"/>
      <c r="BC520" s="54"/>
      <c r="BD520" s="41">
        <v>3</v>
      </c>
      <c r="BE520" s="52">
        <v>34</v>
      </c>
      <c r="BF520" s="62">
        <v>3431</v>
      </c>
      <c r="BG520" s="276" t="s">
        <v>47</v>
      </c>
    </row>
    <row r="521" spans="1:59" s="63" customFormat="1" ht="12.75" x14ac:dyDescent="0.2">
      <c r="A521" s="196">
        <v>3</v>
      </c>
      <c r="B521" s="197" t="s">
        <v>108</v>
      </c>
      <c r="C521" s="208">
        <v>34</v>
      </c>
      <c r="D521" s="209" t="s">
        <v>275</v>
      </c>
      <c r="E521" s="210">
        <v>3431</v>
      </c>
      <c r="F521" s="211" t="s">
        <v>299</v>
      </c>
      <c r="G521" s="231" t="s">
        <v>215</v>
      </c>
      <c r="H521" s="81" t="s">
        <v>48</v>
      </c>
      <c r="I521" s="223"/>
      <c r="J521" s="73"/>
      <c r="K521" s="73"/>
      <c r="L521" s="73"/>
      <c r="M521" s="74"/>
      <c r="N521" s="247"/>
      <c r="O521" s="306"/>
      <c r="P521" s="105"/>
      <c r="Q521" s="75"/>
      <c r="R521" s="75"/>
      <c r="S521" s="75"/>
      <c r="T521" s="75"/>
      <c r="U521" s="75"/>
      <c r="V521" s="75"/>
      <c r="W521" s="75"/>
      <c r="X521" s="75"/>
      <c r="Y521" s="82">
        <f>MIN(X525:X528)</f>
        <v>100</v>
      </c>
      <c r="Z521" s="83"/>
      <c r="AA521" s="83"/>
      <c r="AB521" s="75"/>
      <c r="AC521" s="75"/>
      <c r="AD521" s="75"/>
      <c r="AE521" s="75"/>
      <c r="AF521" s="75"/>
      <c r="AG521" s="75"/>
      <c r="AH521" s="75"/>
      <c r="AI521" s="75"/>
      <c r="AJ521" s="82">
        <f>MIN(AI525:AI528)</f>
        <v>0</v>
      </c>
      <c r="AK521" s="83"/>
      <c r="AL521" s="83"/>
      <c r="AM521" s="75"/>
      <c r="AN521" s="75"/>
      <c r="AO521" s="75"/>
      <c r="AP521" s="75"/>
      <c r="AQ521" s="75"/>
      <c r="AR521" s="75"/>
      <c r="AS521" s="75"/>
      <c r="AT521" s="75"/>
      <c r="AU521" s="75"/>
      <c r="AV521" s="75"/>
      <c r="AW521" s="82">
        <f>MIN(AV525:AV528)</f>
        <v>100</v>
      </c>
      <c r="AX521" s="83"/>
      <c r="AY521" s="83"/>
      <c r="AZ521" s="79"/>
      <c r="BA521" s="80"/>
      <c r="BB521" s="71"/>
      <c r="BC521" s="54"/>
      <c r="BD521" s="41">
        <v>3</v>
      </c>
      <c r="BE521" s="52">
        <v>34</v>
      </c>
      <c r="BF521" s="62">
        <v>3431</v>
      </c>
      <c r="BG521" s="278" t="s">
        <v>48</v>
      </c>
    </row>
    <row r="522" spans="1:59" s="63" customFormat="1" ht="12.75" x14ac:dyDescent="0.2">
      <c r="A522" s="196">
        <v>3</v>
      </c>
      <c r="B522" s="197" t="s">
        <v>108</v>
      </c>
      <c r="C522" s="208">
        <v>34</v>
      </c>
      <c r="D522" s="209" t="s">
        <v>275</v>
      </c>
      <c r="E522" s="210">
        <v>3431</v>
      </c>
      <c r="F522" s="211" t="s">
        <v>299</v>
      </c>
      <c r="G522" s="231" t="s">
        <v>215</v>
      </c>
      <c r="H522" s="81" t="s">
        <v>49</v>
      </c>
      <c r="I522" s="223"/>
      <c r="J522" s="73"/>
      <c r="K522" s="73"/>
      <c r="L522" s="73"/>
      <c r="M522" s="74"/>
      <c r="N522" s="247"/>
      <c r="O522" s="306"/>
      <c r="P522" s="105"/>
      <c r="Q522" s="75"/>
      <c r="R522" s="75"/>
      <c r="S522" s="75"/>
      <c r="T522" s="75"/>
      <c r="U522" s="75"/>
      <c r="V522" s="75"/>
      <c r="W522" s="75"/>
      <c r="X522" s="75"/>
      <c r="Y522" s="84">
        <f>IF(ISNUMBER(AVERAGE(X525:X528)),AVERAGE(X525:X528),0)</f>
        <v>10033.333333333334</v>
      </c>
      <c r="Z522" s="83"/>
      <c r="AA522" s="83"/>
      <c r="AB522" s="75"/>
      <c r="AC522" s="75"/>
      <c r="AD522" s="75"/>
      <c r="AE522" s="75"/>
      <c r="AF522" s="75"/>
      <c r="AG522" s="75"/>
      <c r="AH522" s="75"/>
      <c r="AI522" s="75"/>
      <c r="AJ522" s="84">
        <f>IF(ISNUMBER(AVERAGE(AI525:AI528)),AVERAGE(AI525:AI528),0)</f>
        <v>0</v>
      </c>
      <c r="AK522" s="83"/>
      <c r="AL522" s="83"/>
      <c r="AM522" s="75"/>
      <c r="AN522" s="75"/>
      <c r="AO522" s="75"/>
      <c r="AP522" s="75"/>
      <c r="AQ522" s="75"/>
      <c r="AR522" s="75"/>
      <c r="AS522" s="75"/>
      <c r="AT522" s="75"/>
      <c r="AU522" s="75"/>
      <c r="AV522" s="75"/>
      <c r="AW522" s="84">
        <f>IF(ISNUMBER(AVERAGE(AV525:AV528)),AVERAGE(AV525:AV528),0)</f>
        <v>400</v>
      </c>
      <c r="AX522" s="83"/>
      <c r="AY522" s="83"/>
      <c r="AZ522" s="79"/>
      <c r="BA522" s="80"/>
      <c r="BB522" s="71"/>
      <c r="BC522" s="54"/>
      <c r="BD522" s="41">
        <v>3</v>
      </c>
      <c r="BE522" s="52">
        <v>34</v>
      </c>
      <c r="BF522" s="62">
        <v>3431</v>
      </c>
      <c r="BG522" s="278" t="s">
        <v>49</v>
      </c>
    </row>
    <row r="523" spans="1:59" s="63" customFormat="1" ht="12.75" x14ac:dyDescent="0.2">
      <c r="A523" s="196">
        <v>3</v>
      </c>
      <c r="B523" s="197" t="s">
        <v>108</v>
      </c>
      <c r="C523" s="208">
        <v>34</v>
      </c>
      <c r="D523" s="209" t="s">
        <v>275</v>
      </c>
      <c r="E523" s="210">
        <v>3431</v>
      </c>
      <c r="F523" s="211" t="s">
        <v>299</v>
      </c>
      <c r="G523" s="231" t="s">
        <v>215</v>
      </c>
      <c r="H523" s="81" t="s">
        <v>50</v>
      </c>
      <c r="I523" s="223"/>
      <c r="J523" s="73"/>
      <c r="K523" s="73"/>
      <c r="L523" s="73"/>
      <c r="M523" s="74"/>
      <c r="N523" s="247"/>
      <c r="O523" s="306"/>
      <c r="P523" s="105"/>
      <c r="Q523" s="75"/>
      <c r="R523" s="75"/>
      <c r="S523" s="75"/>
      <c r="T523" s="75"/>
      <c r="U523" s="75"/>
      <c r="V523" s="75"/>
      <c r="W523" s="75"/>
      <c r="X523" s="75"/>
      <c r="Y523" s="84">
        <f>MAX(X525:X528)</f>
        <v>25000</v>
      </c>
      <c r="Z523" s="83"/>
      <c r="AA523" s="83"/>
      <c r="AB523" s="75"/>
      <c r="AC523" s="75"/>
      <c r="AD523" s="75"/>
      <c r="AE523" s="75"/>
      <c r="AF523" s="75"/>
      <c r="AG523" s="75"/>
      <c r="AH523" s="75"/>
      <c r="AI523" s="75"/>
      <c r="AJ523" s="84">
        <f>MAX(AI525:AI528)</f>
        <v>0</v>
      </c>
      <c r="AK523" s="83"/>
      <c r="AL523" s="83"/>
      <c r="AM523" s="75"/>
      <c r="AN523" s="75"/>
      <c r="AO523" s="75"/>
      <c r="AP523" s="75"/>
      <c r="AQ523" s="75"/>
      <c r="AR523" s="75"/>
      <c r="AS523" s="75"/>
      <c r="AT523" s="75"/>
      <c r="AU523" s="75"/>
      <c r="AV523" s="75"/>
      <c r="AW523" s="84">
        <f>MAX(AV525:AV528)</f>
        <v>1000</v>
      </c>
      <c r="AX523" s="83"/>
      <c r="AY523" s="83"/>
      <c r="AZ523" s="79"/>
      <c r="BA523" s="80"/>
      <c r="BB523" s="71"/>
      <c r="BC523" s="54"/>
      <c r="BD523" s="41">
        <v>3</v>
      </c>
      <c r="BE523" s="52">
        <v>34</v>
      </c>
      <c r="BF523" s="62">
        <v>3431</v>
      </c>
      <c r="BG523" s="278" t="s">
        <v>50</v>
      </c>
    </row>
    <row r="524" spans="1:59" s="63" customFormat="1" ht="12.75" x14ac:dyDescent="0.2">
      <c r="A524" s="196">
        <v>3</v>
      </c>
      <c r="B524" s="197" t="s">
        <v>108</v>
      </c>
      <c r="C524" s="208">
        <v>34</v>
      </c>
      <c r="D524" s="209" t="s">
        <v>275</v>
      </c>
      <c r="E524" s="210">
        <v>3431</v>
      </c>
      <c r="F524" s="211" t="s">
        <v>299</v>
      </c>
      <c r="G524" s="231" t="s">
        <v>215</v>
      </c>
      <c r="H524" s="85" t="s">
        <v>51</v>
      </c>
      <c r="I524" s="223"/>
      <c r="J524" s="73"/>
      <c r="K524" s="73"/>
      <c r="L524" s="73"/>
      <c r="M524" s="74"/>
      <c r="N524" s="320">
        <f>SUM(N525:N528)</f>
        <v>3</v>
      </c>
      <c r="O524" s="293">
        <f>SUM(O525:O528)</f>
        <v>1</v>
      </c>
      <c r="P524" s="292"/>
      <c r="Q524" s="87"/>
      <c r="R524" s="87"/>
      <c r="S524" s="87"/>
      <c r="T524" s="87"/>
      <c r="U524" s="87"/>
      <c r="V524" s="87"/>
      <c r="W524" s="87"/>
      <c r="X524" s="87"/>
      <c r="Y524" s="88"/>
      <c r="Z524" s="119">
        <f>SUM(Z525:Z528)</f>
        <v>10033.333333333332</v>
      </c>
      <c r="AA524" s="88"/>
      <c r="AB524" s="87"/>
      <c r="AC524" s="87"/>
      <c r="AD524" s="87"/>
      <c r="AE524" s="87"/>
      <c r="AF524" s="87"/>
      <c r="AG524" s="87"/>
      <c r="AH524" s="87"/>
      <c r="AI524" s="87"/>
      <c r="AJ524" s="88"/>
      <c r="AK524" s="119">
        <f>SUM(AK525:AK528)</f>
        <v>0</v>
      </c>
      <c r="AL524" s="88"/>
      <c r="AM524" s="87"/>
      <c r="AN524" s="87"/>
      <c r="AO524" s="87"/>
      <c r="AP524" s="87"/>
      <c r="AQ524" s="87"/>
      <c r="AR524" s="87"/>
      <c r="AS524" s="87"/>
      <c r="AT524" s="87"/>
      <c r="AU524" s="87"/>
      <c r="AV524" s="87"/>
      <c r="AW524" s="112"/>
      <c r="AX524" s="119">
        <f>SUM(AX525:AX528)</f>
        <v>400</v>
      </c>
      <c r="AY524" s="88"/>
      <c r="AZ524" s="79"/>
      <c r="BA524" s="80"/>
      <c r="BB524" s="71"/>
      <c r="BC524" s="54"/>
      <c r="BD524" s="41">
        <v>3</v>
      </c>
      <c r="BE524" s="52">
        <v>34</v>
      </c>
      <c r="BF524" s="62">
        <v>3431</v>
      </c>
      <c r="BG524" s="279" t="s">
        <v>51</v>
      </c>
    </row>
    <row r="525" spans="1:59" s="63" customFormat="1" ht="36" x14ac:dyDescent="0.2">
      <c r="A525" s="196">
        <v>3</v>
      </c>
      <c r="B525" s="197" t="s">
        <v>108</v>
      </c>
      <c r="C525" s="208">
        <v>34</v>
      </c>
      <c r="D525" s="209" t="s">
        <v>275</v>
      </c>
      <c r="E525" s="210">
        <v>3431</v>
      </c>
      <c r="F525" s="211" t="s">
        <v>299</v>
      </c>
      <c r="G525" s="231" t="s">
        <v>215</v>
      </c>
      <c r="H525" s="89" t="s">
        <v>52</v>
      </c>
      <c r="I525" s="90" t="s">
        <v>300</v>
      </c>
      <c r="J525" s="90" t="s">
        <v>301</v>
      </c>
      <c r="K525" s="90" t="s">
        <v>90</v>
      </c>
      <c r="L525" s="90" t="s">
        <v>302</v>
      </c>
      <c r="M525" s="91"/>
      <c r="N525" s="312">
        <v>1</v>
      </c>
      <c r="O525" s="313">
        <f>N525/N$524</f>
        <v>0.33333333333333331</v>
      </c>
      <c r="P525" s="104"/>
      <c r="Q525" s="92"/>
      <c r="R525" s="92"/>
      <c r="S525" s="92"/>
      <c r="T525" s="92"/>
      <c r="U525" s="92">
        <v>1</v>
      </c>
      <c r="V525" s="92"/>
      <c r="W525" s="92"/>
      <c r="X525" s="109">
        <f>P525*P$7+Q525*Q$7+R525*R$7+S525*S$7+T525*T$7+U525*U$7+V525*V$7+W525*W$7</f>
        <v>5000</v>
      </c>
      <c r="Y525" s="83"/>
      <c r="Z525" s="110">
        <f>X525*$O525</f>
        <v>1666.6666666666665</v>
      </c>
      <c r="AA525" s="111"/>
      <c r="AB525" s="92"/>
      <c r="AC525" s="92"/>
      <c r="AD525" s="92"/>
      <c r="AE525" s="92"/>
      <c r="AF525" s="92"/>
      <c r="AG525" s="92"/>
      <c r="AH525" s="92"/>
      <c r="AI525" s="109">
        <f>AB525*AB$7+AC525*AC$7+AD525*AD$7+AE525*AE$7+AF525*AF$7+AG525*AG$7+AH525*AH$7</f>
        <v>0</v>
      </c>
      <c r="AJ525" s="83"/>
      <c r="AK525" s="110">
        <f>AI525*$O525</f>
        <v>0</v>
      </c>
      <c r="AL525" s="111"/>
      <c r="AM525" s="92"/>
      <c r="AN525" s="92"/>
      <c r="AO525" s="92"/>
      <c r="AP525" s="92">
        <v>1</v>
      </c>
      <c r="AQ525" s="92"/>
      <c r="AR525" s="92"/>
      <c r="AS525" s="92"/>
      <c r="AT525" s="92"/>
      <c r="AU525" s="92"/>
      <c r="AV525" s="109">
        <f>AM525*AM$7+AN525*AN$7+AO525*AO$7+AP525*AP$7+AQ525*AQ$7+AR525*AR$7+AS525*AS$7+AT525*AT$7+AU525*AU$7</f>
        <v>100</v>
      </c>
      <c r="AW525" s="75"/>
      <c r="AX525" s="110">
        <f>AV525*$O525</f>
        <v>33.333333333333329</v>
      </c>
      <c r="AY525" s="111"/>
      <c r="AZ525" s="93"/>
      <c r="BA525" s="94" t="s">
        <v>131</v>
      </c>
      <c r="BB525" s="71"/>
      <c r="BC525" s="54"/>
      <c r="BD525" s="41">
        <v>3</v>
      </c>
      <c r="BE525" s="52">
        <v>34</v>
      </c>
      <c r="BF525" s="62">
        <v>3431</v>
      </c>
      <c r="BG525" s="280" t="s">
        <v>52</v>
      </c>
    </row>
    <row r="526" spans="1:59" s="63" customFormat="1" ht="24" x14ac:dyDescent="0.2">
      <c r="A526" s="196">
        <v>3</v>
      </c>
      <c r="B526" s="197" t="s">
        <v>108</v>
      </c>
      <c r="C526" s="208">
        <v>34</v>
      </c>
      <c r="D526" s="209" t="s">
        <v>275</v>
      </c>
      <c r="E526" s="210">
        <v>3431</v>
      </c>
      <c r="F526" s="211" t="s">
        <v>299</v>
      </c>
      <c r="G526" s="231" t="s">
        <v>215</v>
      </c>
      <c r="H526" s="89"/>
      <c r="I526" s="90" t="s">
        <v>114</v>
      </c>
      <c r="J526" s="90" t="s">
        <v>303</v>
      </c>
      <c r="K526" s="90" t="s">
        <v>73</v>
      </c>
      <c r="L526" s="90" t="s">
        <v>95</v>
      </c>
      <c r="M526" s="91"/>
      <c r="N526" s="312">
        <v>1</v>
      </c>
      <c r="O526" s="313">
        <f>N526/N$524</f>
        <v>0.33333333333333331</v>
      </c>
      <c r="P526" s="104"/>
      <c r="Q526" s="92"/>
      <c r="R526" s="92"/>
      <c r="S526" s="92"/>
      <c r="T526" s="92"/>
      <c r="U526" s="92"/>
      <c r="V526" s="92"/>
      <c r="W526" s="92">
        <v>1</v>
      </c>
      <c r="X526" s="109">
        <f>P526*P$7+Q526*Q$7+R526*R$7+S526*S$7+T526*T$7+U526*U$7+V526*V$7+W526*W$7</f>
        <v>25000</v>
      </c>
      <c r="Y526" s="83"/>
      <c r="Z526" s="110">
        <f>X526*$O526</f>
        <v>8333.3333333333321</v>
      </c>
      <c r="AA526" s="111"/>
      <c r="AB526" s="92"/>
      <c r="AC526" s="92"/>
      <c r="AD526" s="92"/>
      <c r="AE526" s="92"/>
      <c r="AF526" s="92"/>
      <c r="AG526" s="92"/>
      <c r="AH526" s="92"/>
      <c r="AI526" s="109">
        <f>AB526*AB$7+AC526*AC$7+AD526*AD$7+AE526*AE$7+AF526*AF$7+AG526*AG$7+AH526*AH$7</f>
        <v>0</v>
      </c>
      <c r="AJ526" s="83"/>
      <c r="AK526" s="110">
        <f>AI526*$O526</f>
        <v>0</v>
      </c>
      <c r="AL526" s="111"/>
      <c r="AM526" s="92"/>
      <c r="AN526" s="92"/>
      <c r="AO526" s="92"/>
      <c r="AP526" s="92">
        <v>1</v>
      </c>
      <c r="AQ526" s="92"/>
      <c r="AR526" s="92"/>
      <c r="AS526" s="92"/>
      <c r="AT526" s="92"/>
      <c r="AU526" s="92"/>
      <c r="AV526" s="109">
        <f>AM526*AM$7+AN526*AN$7+AO526*AO$7+AP526*AP$7+AQ526*AQ$7+AR526*AR$7+AS526*AS$7+AT526*AT$7+AU526*AU$7</f>
        <v>100</v>
      </c>
      <c r="AW526" s="75"/>
      <c r="AX526" s="110">
        <f>AV526*$O526</f>
        <v>33.333333333333329</v>
      </c>
      <c r="AY526" s="111"/>
      <c r="AZ526" s="93"/>
      <c r="BA526" s="94" t="s">
        <v>131</v>
      </c>
      <c r="BB526" s="71"/>
      <c r="BC526" s="54"/>
      <c r="BD526" s="41">
        <v>3</v>
      </c>
      <c r="BE526" s="52">
        <v>34</v>
      </c>
      <c r="BF526" s="62">
        <v>3431</v>
      </c>
      <c r="BG526" s="280" t="s">
        <v>52</v>
      </c>
    </row>
    <row r="527" spans="1:59" s="63" customFormat="1" ht="12.75" x14ac:dyDescent="0.2">
      <c r="A527" s="196">
        <v>3</v>
      </c>
      <c r="B527" s="197" t="s">
        <v>108</v>
      </c>
      <c r="C527" s="208">
        <v>34</v>
      </c>
      <c r="D527" s="209" t="s">
        <v>275</v>
      </c>
      <c r="E527" s="210">
        <v>3431</v>
      </c>
      <c r="F527" s="211" t="s">
        <v>299</v>
      </c>
      <c r="G527" s="231" t="s">
        <v>215</v>
      </c>
      <c r="H527" s="89"/>
      <c r="I527" s="90" t="s">
        <v>304</v>
      </c>
      <c r="J527" s="90" t="s">
        <v>305</v>
      </c>
      <c r="K527" s="90" t="s">
        <v>64</v>
      </c>
      <c r="L527" s="90" t="s">
        <v>271</v>
      </c>
      <c r="M527" s="91"/>
      <c r="N527" s="312">
        <v>1</v>
      </c>
      <c r="O527" s="313">
        <f>N527/N$524</f>
        <v>0.33333333333333331</v>
      </c>
      <c r="P527" s="104">
        <v>1</v>
      </c>
      <c r="Q527" s="92"/>
      <c r="R527" s="92"/>
      <c r="S527" s="92"/>
      <c r="T527" s="92"/>
      <c r="U527" s="92"/>
      <c r="V527" s="92"/>
      <c r="W527" s="92"/>
      <c r="X527" s="109">
        <f>P527*P$7+Q527*Q$7+R527*R$7+S527*S$7+T527*T$7+U527*U$7+V527*V$7+W527*W$7</f>
        <v>100</v>
      </c>
      <c r="Y527" s="83"/>
      <c r="Z527" s="110">
        <f>X527*$O527</f>
        <v>33.333333333333329</v>
      </c>
      <c r="AA527" s="111"/>
      <c r="AB527" s="92"/>
      <c r="AC527" s="92"/>
      <c r="AD527" s="92"/>
      <c r="AE527" s="92"/>
      <c r="AF527" s="92"/>
      <c r="AG527" s="92"/>
      <c r="AH527" s="92"/>
      <c r="AI527" s="109">
        <f>AB527*AB$7+AC527*AC$7+AD527*AD$7+AE527*AE$7+AF527*AF$7+AG527*AG$7+AH527*AH$7</f>
        <v>0</v>
      </c>
      <c r="AJ527" s="83"/>
      <c r="AK527" s="110">
        <f>AI527*$O527</f>
        <v>0</v>
      </c>
      <c r="AL527" s="111"/>
      <c r="AM527" s="92"/>
      <c r="AN527" s="92"/>
      <c r="AO527" s="92"/>
      <c r="AP527" s="92"/>
      <c r="AQ527" s="92"/>
      <c r="AR527" s="92"/>
      <c r="AS527" s="92">
        <v>1</v>
      </c>
      <c r="AT527" s="92"/>
      <c r="AU527" s="92"/>
      <c r="AV527" s="109">
        <f>AM527*AM$7+AN527*AN$7+AO527*AO$7+AP527*AP$7+AQ527*AQ$7+AR527*AR$7+AS527*AS$7+AT527*AT$7+AU527*AU$7</f>
        <v>1000</v>
      </c>
      <c r="AW527" s="75"/>
      <c r="AX527" s="110">
        <f>AV527*$O527</f>
        <v>333.33333333333331</v>
      </c>
      <c r="AY527" s="111"/>
      <c r="AZ527" s="93"/>
      <c r="BA527" s="94" t="s">
        <v>131</v>
      </c>
      <c r="BB527" s="71"/>
      <c r="BC527" s="54"/>
      <c r="BD527" s="41">
        <v>3</v>
      </c>
      <c r="BE527" s="52">
        <v>34</v>
      </c>
      <c r="BF527" s="62">
        <v>3431</v>
      </c>
      <c r="BG527" s="280" t="s">
        <v>52</v>
      </c>
    </row>
    <row r="528" spans="1:59" s="63" customFormat="1" ht="12.75" x14ac:dyDescent="0.2">
      <c r="A528" s="196">
        <v>3</v>
      </c>
      <c r="B528" s="197" t="s">
        <v>108</v>
      </c>
      <c r="C528" s="208">
        <v>34</v>
      </c>
      <c r="D528" s="209" t="s">
        <v>275</v>
      </c>
      <c r="E528" s="210">
        <v>3431</v>
      </c>
      <c r="F528" s="211" t="s">
        <v>299</v>
      </c>
      <c r="G528" s="231" t="s">
        <v>215</v>
      </c>
      <c r="H528" s="65"/>
      <c r="I528" s="222"/>
      <c r="J528" s="66"/>
      <c r="K528" s="66"/>
      <c r="L528" s="66"/>
      <c r="M528" s="64"/>
      <c r="N528" s="304"/>
      <c r="O528" s="305"/>
      <c r="P528" s="127"/>
      <c r="Q528" s="67"/>
      <c r="R528" s="67"/>
      <c r="S528" s="67"/>
      <c r="T528" s="67"/>
      <c r="U528" s="67"/>
      <c r="V528" s="67"/>
      <c r="W528" s="67"/>
      <c r="X528" s="67"/>
      <c r="Y528" s="68"/>
      <c r="Z528" s="68"/>
      <c r="AA528" s="68"/>
      <c r="AB528" s="67"/>
      <c r="AC528" s="67"/>
      <c r="AD528" s="67"/>
      <c r="AE528" s="67"/>
      <c r="AF528" s="67"/>
      <c r="AG528" s="67"/>
      <c r="AH528" s="67"/>
      <c r="AI528" s="67"/>
      <c r="AJ528" s="68"/>
      <c r="AK528" s="68"/>
      <c r="AL528" s="68"/>
      <c r="AM528" s="67"/>
      <c r="AN528" s="67"/>
      <c r="AO528" s="67"/>
      <c r="AP528" s="67"/>
      <c r="AQ528" s="67"/>
      <c r="AR528" s="67"/>
      <c r="AS528" s="67"/>
      <c r="AT528" s="67"/>
      <c r="AU528" s="67"/>
      <c r="AV528" s="67"/>
      <c r="AW528" s="67"/>
      <c r="AX528" s="68"/>
      <c r="AY528" s="68"/>
      <c r="AZ528" s="69"/>
      <c r="BA528" s="70"/>
      <c r="BB528" s="71"/>
      <c r="BC528" s="54"/>
      <c r="BD528" s="41">
        <v>3</v>
      </c>
      <c r="BE528" s="52">
        <v>34</v>
      </c>
      <c r="BF528" s="62">
        <v>3431</v>
      </c>
      <c r="BG528" s="275"/>
    </row>
    <row r="529" spans="1:59" s="63" customFormat="1" ht="12.75" x14ac:dyDescent="0.2">
      <c r="A529" s="196">
        <v>3</v>
      </c>
      <c r="B529" s="197" t="s">
        <v>108</v>
      </c>
      <c r="C529" s="208">
        <v>34</v>
      </c>
      <c r="D529" s="209" t="s">
        <v>275</v>
      </c>
      <c r="E529" s="210">
        <v>3431</v>
      </c>
      <c r="F529" s="211" t="s">
        <v>299</v>
      </c>
      <c r="G529" s="230"/>
      <c r="H529" s="56"/>
      <c r="I529" s="221"/>
      <c r="J529" s="57"/>
      <c r="K529" s="57"/>
      <c r="L529" s="57"/>
      <c r="M529" s="55"/>
      <c r="N529" s="303"/>
      <c r="O529" s="245"/>
      <c r="P529" s="122"/>
      <c r="Q529" s="58"/>
      <c r="R529" s="58"/>
      <c r="S529" s="58"/>
      <c r="T529" s="58"/>
      <c r="U529" s="58"/>
      <c r="V529" s="58"/>
      <c r="W529" s="58"/>
      <c r="X529" s="58"/>
      <c r="Y529" s="59"/>
      <c r="Z529" s="59"/>
      <c r="AA529" s="59"/>
      <c r="AB529" s="58"/>
      <c r="AC529" s="58"/>
      <c r="AD529" s="58"/>
      <c r="AE529" s="58"/>
      <c r="AF529" s="58"/>
      <c r="AG529" s="58"/>
      <c r="AH529" s="58"/>
      <c r="AI529" s="58"/>
      <c r="AJ529" s="59"/>
      <c r="AK529" s="59"/>
      <c r="AL529" s="59"/>
      <c r="AM529" s="58"/>
      <c r="AN529" s="58"/>
      <c r="AO529" s="58"/>
      <c r="AP529" s="58"/>
      <c r="AQ529" s="58"/>
      <c r="AR529" s="58"/>
      <c r="AS529" s="58"/>
      <c r="AT529" s="58"/>
      <c r="AU529" s="58"/>
      <c r="AV529" s="58"/>
      <c r="AW529" s="58"/>
      <c r="AX529" s="59"/>
      <c r="AY529" s="59"/>
      <c r="AZ529" s="60"/>
      <c r="BA529" s="61"/>
      <c r="BB529" s="54"/>
      <c r="BC529" s="54"/>
      <c r="BD529" s="41">
        <v>3</v>
      </c>
      <c r="BE529" s="52">
        <v>34</v>
      </c>
      <c r="BF529" s="62">
        <v>3431</v>
      </c>
      <c r="BG529" s="274"/>
    </row>
    <row r="530" spans="1:59" s="53" customFormat="1" ht="18.75" x14ac:dyDescent="0.3">
      <c r="A530" s="202">
        <v>3</v>
      </c>
      <c r="B530" s="203" t="s">
        <v>108</v>
      </c>
      <c r="C530" s="205">
        <v>35</v>
      </c>
      <c r="D530" s="206" t="s">
        <v>306</v>
      </c>
      <c r="E530" s="207"/>
      <c r="F530" s="207"/>
      <c r="G530" s="229"/>
      <c r="H530" s="44"/>
      <c r="I530" s="226"/>
      <c r="J530" s="192"/>
      <c r="K530" s="192"/>
      <c r="L530" s="192"/>
      <c r="M530" s="194"/>
      <c r="N530" s="302"/>
      <c r="O530" s="298"/>
      <c r="P530" s="47"/>
      <c r="Q530" s="47"/>
      <c r="R530" s="47"/>
      <c r="S530" s="47"/>
      <c r="T530" s="47"/>
      <c r="U530" s="47"/>
      <c r="V530" s="47"/>
      <c r="W530" s="47"/>
      <c r="X530" s="47"/>
      <c r="Y530" s="48"/>
      <c r="Z530" s="48"/>
      <c r="AA530" s="48"/>
      <c r="AB530" s="47"/>
      <c r="AC530" s="47"/>
      <c r="AD530" s="47"/>
      <c r="AE530" s="47"/>
      <c r="AF530" s="47"/>
      <c r="AG530" s="47"/>
      <c r="AH530" s="47"/>
      <c r="AI530" s="47"/>
      <c r="AJ530" s="48"/>
      <c r="AK530" s="48"/>
      <c r="AL530" s="48"/>
      <c r="AM530" s="47"/>
      <c r="AN530" s="47"/>
      <c r="AO530" s="47"/>
      <c r="AP530" s="47"/>
      <c r="AQ530" s="47"/>
      <c r="AR530" s="47"/>
      <c r="AS530" s="47"/>
      <c r="AT530" s="47"/>
      <c r="AU530" s="47"/>
      <c r="AV530" s="47"/>
      <c r="AW530" s="47"/>
      <c r="AX530" s="48"/>
      <c r="AY530" s="333"/>
      <c r="AZ530" s="49"/>
      <c r="BA530" s="50"/>
      <c r="BB530" s="51"/>
      <c r="BC530" s="45"/>
      <c r="BD530" s="41">
        <v>3</v>
      </c>
      <c r="BE530" s="52">
        <v>35</v>
      </c>
      <c r="BF530" s="52" t="s">
        <v>306</v>
      </c>
      <c r="BG530" s="273"/>
    </row>
    <row r="531" spans="1:59" s="63" customFormat="1" ht="12.75" x14ac:dyDescent="0.2">
      <c r="A531" s="196">
        <v>3</v>
      </c>
      <c r="B531" s="197" t="s">
        <v>108</v>
      </c>
      <c r="C531" s="208">
        <v>35</v>
      </c>
      <c r="D531" s="209" t="s">
        <v>306</v>
      </c>
      <c r="E531" s="212">
        <v>3512</v>
      </c>
      <c r="F531" s="213" t="s">
        <v>307</v>
      </c>
      <c r="G531" s="232"/>
      <c r="H531" s="97"/>
      <c r="I531" s="224"/>
      <c r="J531" s="98"/>
      <c r="K531" s="98"/>
      <c r="L531" s="98"/>
      <c r="M531" s="96"/>
      <c r="N531" s="307"/>
      <c r="O531" s="246"/>
      <c r="P531" s="124"/>
      <c r="Q531" s="124"/>
      <c r="R531" s="124"/>
      <c r="S531" s="124"/>
      <c r="T531" s="124"/>
      <c r="U531" s="124"/>
      <c r="V531" s="124"/>
      <c r="W531" s="124"/>
      <c r="X531" s="124"/>
      <c r="Y531" s="100"/>
      <c r="Z531" s="125"/>
      <c r="AA531" s="125"/>
      <c r="AB531" s="124"/>
      <c r="AC531" s="124"/>
      <c r="AD531" s="124"/>
      <c r="AE531" s="124"/>
      <c r="AF531" s="124"/>
      <c r="AG531" s="124"/>
      <c r="AH531" s="124"/>
      <c r="AI531" s="124"/>
      <c r="AJ531" s="100"/>
      <c r="AK531" s="125"/>
      <c r="AL531" s="125"/>
      <c r="AM531" s="124"/>
      <c r="AN531" s="124"/>
      <c r="AO531" s="124"/>
      <c r="AP531" s="124"/>
      <c r="AQ531" s="124"/>
      <c r="AR531" s="124"/>
      <c r="AS531" s="124"/>
      <c r="AT531" s="124"/>
      <c r="AU531" s="124"/>
      <c r="AV531" s="124"/>
      <c r="AW531" s="99"/>
      <c r="AX531" s="125"/>
      <c r="AY531" s="100"/>
      <c r="AZ531" s="101"/>
      <c r="BA531" s="102"/>
      <c r="BB531" s="95"/>
      <c r="BC531" s="95"/>
      <c r="BD531" s="41">
        <v>3</v>
      </c>
      <c r="BE531" s="52">
        <v>35</v>
      </c>
      <c r="BF531" s="103">
        <v>3512</v>
      </c>
      <c r="BG531" s="277"/>
    </row>
    <row r="532" spans="1:59" s="63" customFormat="1" ht="12.75" x14ac:dyDescent="0.2">
      <c r="A532" s="196">
        <v>3</v>
      </c>
      <c r="B532" s="197" t="s">
        <v>108</v>
      </c>
      <c r="C532" s="208">
        <v>35</v>
      </c>
      <c r="D532" s="209" t="s">
        <v>306</v>
      </c>
      <c r="E532" s="212">
        <v>3512</v>
      </c>
      <c r="F532" s="213" t="s">
        <v>307</v>
      </c>
      <c r="G532" s="232"/>
      <c r="H532" s="97"/>
      <c r="I532" s="224"/>
      <c r="J532" s="98"/>
      <c r="K532" s="98"/>
      <c r="L532" s="98"/>
      <c r="M532" s="96"/>
      <c r="N532" s="307"/>
      <c r="O532" s="246"/>
      <c r="P532" s="124"/>
      <c r="Q532" s="99"/>
      <c r="R532" s="99"/>
      <c r="S532" s="99"/>
      <c r="T532" s="99"/>
      <c r="U532" s="99"/>
      <c r="V532" s="99"/>
      <c r="W532" s="99"/>
      <c r="X532" s="99"/>
      <c r="Y532" s="100"/>
      <c r="Z532" s="100"/>
      <c r="AA532" s="100"/>
      <c r="AB532" s="99"/>
      <c r="AC532" s="99"/>
      <c r="AD532" s="99"/>
      <c r="AE532" s="99"/>
      <c r="AF532" s="99"/>
      <c r="AG532" s="99"/>
      <c r="AH532" s="99"/>
      <c r="AI532" s="99"/>
      <c r="AJ532" s="100"/>
      <c r="AK532" s="100"/>
      <c r="AL532" s="100"/>
      <c r="AM532" s="99"/>
      <c r="AN532" s="99"/>
      <c r="AO532" s="99"/>
      <c r="AP532" s="99"/>
      <c r="AQ532" s="99"/>
      <c r="AR532" s="99"/>
      <c r="AS532" s="99"/>
      <c r="AT532" s="99"/>
      <c r="AU532" s="99"/>
      <c r="AV532" s="99"/>
      <c r="AW532" s="99"/>
      <c r="AX532" s="100"/>
      <c r="AY532" s="100"/>
      <c r="AZ532" s="101"/>
      <c r="BA532" s="102"/>
      <c r="BB532" s="95"/>
      <c r="BC532" s="95"/>
      <c r="BD532" s="41">
        <v>3</v>
      </c>
      <c r="BE532" s="52">
        <v>35</v>
      </c>
      <c r="BF532" s="103">
        <v>3512</v>
      </c>
      <c r="BG532" s="277"/>
    </row>
    <row r="533" spans="1:59" s="63" customFormat="1" ht="12.75" x14ac:dyDescent="0.2">
      <c r="A533" s="196">
        <v>3</v>
      </c>
      <c r="B533" s="197" t="s">
        <v>108</v>
      </c>
      <c r="C533" s="208">
        <v>35</v>
      </c>
      <c r="D533" s="209" t="s">
        <v>306</v>
      </c>
      <c r="E533" s="212">
        <v>3512</v>
      </c>
      <c r="F533" s="213" t="s">
        <v>307</v>
      </c>
      <c r="G533" s="231" t="s">
        <v>1189</v>
      </c>
      <c r="H533" s="65"/>
      <c r="I533" s="222"/>
      <c r="J533" s="66"/>
      <c r="K533" s="66"/>
      <c r="L533" s="66"/>
      <c r="M533" s="64"/>
      <c r="N533" s="304"/>
      <c r="O533" s="305"/>
      <c r="P533" s="127"/>
      <c r="Q533" s="67"/>
      <c r="R533" s="67"/>
      <c r="S533" s="67"/>
      <c r="T533" s="67"/>
      <c r="U533" s="67"/>
      <c r="V533" s="67"/>
      <c r="W533" s="67"/>
      <c r="X533" s="67"/>
      <c r="Y533" s="68"/>
      <c r="Z533" s="68"/>
      <c r="AA533" s="68"/>
      <c r="AB533" s="67"/>
      <c r="AC533" s="67"/>
      <c r="AD533" s="67"/>
      <c r="AE533" s="67"/>
      <c r="AF533" s="67"/>
      <c r="AG533" s="67"/>
      <c r="AH533" s="67"/>
      <c r="AI533" s="67"/>
      <c r="AJ533" s="68"/>
      <c r="AK533" s="68"/>
      <c r="AL533" s="68"/>
      <c r="AM533" s="67"/>
      <c r="AN533" s="67"/>
      <c r="AO533" s="67"/>
      <c r="AP533" s="67"/>
      <c r="AQ533" s="67"/>
      <c r="AR533" s="67"/>
      <c r="AS533" s="67"/>
      <c r="AT533" s="67"/>
      <c r="AU533" s="67"/>
      <c r="AV533" s="67"/>
      <c r="AW533" s="67"/>
      <c r="AX533" s="68"/>
      <c r="AY533" s="68"/>
      <c r="AZ533" s="69"/>
      <c r="BA533" s="70"/>
      <c r="BB533" s="71"/>
      <c r="BC533" s="95"/>
      <c r="BD533" s="41">
        <v>3</v>
      </c>
      <c r="BE533" s="52">
        <v>35</v>
      </c>
      <c r="BF533" s="103">
        <v>3512</v>
      </c>
      <c r="BG533" s="275"/>
    </row>
    <row r="534" spans="1:59" s="63" customFormat="1" ht="12.75" x14ac:dyDescent="0.2">
      <c r="A534" s="196">
        <v>3</v>
      </c>
      <c r="B534" s="197" t="s">
        <v>108</v>
      </c>
      <c r="C534" s="208">
        <v>35</v>
      </c>
      <c r="D534" s="209" t="s">
        <v>306</v>
      </c>
      <c r="E534" s="212">
        <v>3512</v>
      </c>
      <c r="F534" s="213" t="s">
        <v>307</v>
      </c>
      <c r="G534" s="231" t="s">
        <v>1189</v>
      </c>
      <c r="H534" s="72" t="s">
        <v>47</v>
      </c>
      <c r="I534" s="223"/>
      <c r="J534" s="73"/>
      <c r="K534" s="73"/>
      <c r="L534" s="73"/>
      <c r="M534" s="74"/>
      <c r="N534" s="247"/>
      <c r="O534" s="306"/>
      <c r="P534" s="105"/>
      <c r="Q534" s="75"/>
      <c r="R534" s="75"/>
      <c r="S534" s="75"/>
      <c r="T534" s="75"/>
      <c r="U534" s="75"/>
      <c r="V534" s="75"/>
      <c r="W534" s="75"/>
      <c r="X534" s="75"/>
      <c r="Y534" s="76">
        <f>IF(ISNUMBER(VLOOKUP(Y536,P$7:W$7,MATCH(Y536,P$7:W$7))),VLOOKUP(Y536,P$7:W$7,MATCH(Y536,P$7:W$7)),IF(N538=0,"No Data",IF(Y536&gt;0,"&lt;100",0)))</f>
        <v>5000</v>
      </c>
      <c r="Z534" s="77">
        <f>IF(ISNUMBER(VLOOKUP(Z538,P$7:W$7,MATCH(Z538,P$7:W$7))),VLOOKUP(Z538,P$7:W$7,MATCH(Z538,P$7:W$7)),IF(N538=0,"No Data",IF(Z538&gt;0,"&lt;100",0)))</f>
        <v>5000</v>
      </c>
      <c r="AA534" s="106">
        <f>IF(ISNUMBER(Z534),Z534,0)</f>
        <v>5000</v>
      </c>
      <c r="AB534" s="75"/>
      <c r="AC534" s="75"/>
      <c r="AD534" s="75"/>
      <c r="AE534" s="75"/>
      <c r="AF534" s="75"/>
      <c r="AG534" s="75"/>
      <c r="AH534" s="75"/>
      <c r="AI534" s="75"/>
      <c r="AJ534" s="76">
        <f>IF(ISNUMBER(VLOOKUP(AJ536,AB$7:AH$7,MATCH(AJ536,AB$7:AH$7))),VLOOKUP(AJ536,AB$7:AH$7,MATCH(AJ536,AB$7:AH$7)),IF(N538=0,"No Data",IF(AJ536&gt;0,"&lt;50",0)))</f>
        <v>0</v>
      </c>
      <c r="AK534" s="77">
        <f>IF(ISNUMBER(VLOOKUP(AK538,AB$7:AH$7,MATCH(AK538,AB$7:AH$7))),VLOOKUP(AK538,AB$7:AH$7,MATCH(AK538,AB$7:AH$7)),IF(N538=0,"No Data",IF(AK538&gt;0,"&lt;50",0)))</f>
        <v>0</v>
      </c>
      <c r="AL534" s="106">
        <f>IF(ISNUMBER(AK534),AK534,0)</f>
        <v>0</v>
      </c>
      <c r="AM534" s="75"/>
      <c r="AN534" s="75"/>
      <c r="AO534" s="75"/>
      <c r="AP534" s="75"/>
      <c r="AQ534" s="75"/>
      <c r="AR534" s="75"/>
      <c r="AS534" s="75"/>
      <c r="AT534" s="75"/>
      <c r="AU534" s="75"/>
      <c r="AV534" s="75"/>
      <c r="AW534" s="76">
        <f>IF(ISNUMBER(VLOOKUP(AW536,AM$7:AU$7,MATCH(AW536,AM$7:AU$7))),VLOOKUP(AW536,AM$7:AU$7,MATCH(AW536,AM$7:AU$7)),IF(N538=0,"No Data",IF(AW536&gt;0,"&lt;10",0)))</f>
        <v>250</v>
      </c>
      <c r="AX534" s="77">
        <f>IF(ISNUMBER(VLOOKUP(AX538,AM$7:AU$7,MATCH(AX538,AM$7:AU$7))),VLOOKUP(AX538,AM$7:AU$7,MATCH(AX538,AM$7:AU$7)),IF(N538=0,"No Data",IF(AX538&gt;0,"&lt;10",0)))</f>
        <v>250</v>
      </c>
      <c r="AY534" s="106">
        <f>IF(ISNUMBER(AX534),AX534,0)</f>
        <v>250</v>
      </c>
      <c r="AZ534" s="79"/>
      <c r="BA534" s="80"/>
      <c r="BB534" s="71"/>
      <c r="BC534" s="95"/>
      <c r="BD534" s="41">
        <v>3</v>
      </c>
      <c r="BE534" s="52">
        <v>35</v>
      </c>
      <c r="BF534" s="103">
        <v>3512</v>
      </c>
      <c r="BG534" s="276" t="s">
        <v>47</v>
      </c>
    </row>
    <row r="535" spans="1:59" s="63" customFormat="1" ht="12.75" x14ac:dyDescent="0.2">
      <c r="A535" s="196">
        <v>3</v>
      </c>
      <c r="B535" s="197" t="s">
        <v>108</v>
      </c>
      <c r="C535" s="208">
        <v>35</v>
      </c>
      <c r="D535" s="209" t="s">
        <v>306</v>
      </c>
      <c r="E535" s="212">
        <v>3512</v>
      </c>
      <c r="F535" s="213" t="s">
        <v>307</v>
      </c>
      <c r="G535" s="231" t="s">
        <v>1189</v>
      </c>
      <c r="H535" s="81" t="s">
        <v>48</v>
      </c>
      <c r="I535" s="223"/>
      <c r="J535" s="73"/>
      <c r="K535" s="73"/>
      <c r="L535" s="73"/>
      <c r="M535" s="74"/>
      <c r="N535" s="247"/>
      <c r="O535" s="306"/>
      <c r="P535" s="105"/>
      <c r="Q535" s="75"/>
      <c r="R535" s="75"/>
      <c r="S535" s="75"/>
      <c r="T535" s="75"/>
      <c r="U535" s="75"/>
      <c r="V535" s="75"/>
      <c r="W535" s="75"/>
      <c r="X535" s="75"/>
      <c r="Y535" s="82">
        <f>MIN(X539:X542)</f>
        <v>0</v>
      </c>
      <c r="Z535" s="83"/>
      <c r="AA535" s="83"/>
      <c r="AB535" s="75"/>
      <c r="AC535" s="75"/>
      <c r="AD535" s="75"/>
      <c r="AE535" s="75"/>
      <c r="AF535" s="75"/>
      <c r="AG535" s="75"/>
      <c r="AH535" s="75"/>
      <c r="AI535" s="75"/>
      <c r="AJ535" s="82">
        <f>MIN(AI539:AI542)</f>
        <v>0</v>
      </c>
      <c r="AK535" s="83"/>
      <c r="AL535" s="83"/>
      <c r="AM535" s="75"/>
      <c r="AN535" s="75"/>
      <c r="AO535" s="75"/>
      <c r="AP535" s="75"/>
      <c r="AQ535" s="75"/>
      <c r="AR535" s="75"/>
      <c r="AS535" s="75"/>
      <c r="AT535" s="75"/>
      <c r="AU535" s="75"/>
      <c r="AV535" s="75"/>
      <c r="AW535" s="82">
        <f>MIN(AV539:AV542)</f>
        <v>25</v>
      </c>
      <c r="AX535" s="83"/>
      <c r="AY535" s="83"/>
      <c r="AZ535" s="79"/>
      <c r="BA535" s="80"/>
      <c r="BB535" s="71"/>
      <c r="BC535" s="95"/>
      <c r="BD535" s="41">
        <v>3</v>
      </c>
      <c r="BE535" s="52">
        <v>35</v>
      </c>
      <c r="BF535" s="103">
        <v>3512</v>
      </c>
      <c r="BG535" s="278" t="s">
        <v>48</v>
      </c>
    </row>
    <row r="536" spans="1:59" s="63" customFormat="1" ht="12.75" x14ac:dyDescent="0.2">
      <c r="A536" s="196">
        <v>3</v>
      </c>
      <c r="B536" s="197" t="s">
        <v>108</v>
      </c>
      <c r="C536" s="208">
        <v>35</v>
      </c>
      <c r="D536" s="209" t="s">
        <v>306</v>
      </c>
      <c r="E536" s="212">
        <v>3512</v>
      </c>
      <c r="F536" s="213" t="s">
        <v>307</v>
      </c>
      <c r="G536" s="231" t="s">
        <v>1189</v>
      </c>
      <c r="H536" s="81" t="s">
        <v>49</v>
      </c>
      <c r="I536" s="223"/>
      <c r="J536" s="73"/>
      <c r="K536" s="73"/>
      <c r="L536" s="73"/>
      <c r="M536" s="74"/>
      <c r="N536" s="247"/>
      <c r="O536" s="306"/>
      <c r="P536" s="105"/>
      <c r="Q536" s="75"/>
      <c r="R536" s="75"/>
      <c r="S536" s="75"/>
      <c r="T536" s="75"/>
      <c r="U536" s="75"/>
      <c r="V536" s="75"/>
      <c r="W536" s="75"/>
      <c r="X536" s="75"/>
      <c r="Y536" s="84">
        <f>IF(ISNUMBER(AVERAGE(X539:X542)),AVERAGE(X539:X542),0)</f>
        <v>6300</v>
      </c>
      <c r="Z536" s="83"/>
      <c r="AA536" s="83"/>
      <c r="AB536" s="75"/>
      <c r="AC536" s="75"/>
      <c r="AD536" s="75"/>
      <c r="AE536" s="75"/>
      <c r="AF536" s="75"/>
      <c r="AG536" s="75"/>
      <c r="AH536" s="75"/>
      <c r="AI536" s="75"/>
      <c r="AJ536" s="84">
        <f>IF(ISNUMBER(AVERAGE(AI539:AI542)),AVERAGE(AI539:AI542),0)</f>
        <v>0</v>
      </c>
      <c r="AK536" s="83"/>
      <c r="AL536" s="83"/>
      <c r="AM536" s="75"/>
      <c r="AN536" s="75"/>
      <c r="AO536" s="75"/>
      <c r="AP536" s="75"/>
      <c r="AQ536" s="75"/>
      <c r="AR536" s="75"/>
      <c r="AS536" s="75"/>
      <c r="AT536" s="75"/>
      <c r="AU536" s="75"/>
      <c r="AV536" s="75"/>
      <c r="AW536" s="84">
        <f>IF(ISNUMBER(AVERAGE(AV539:AV542)),AVERAGE(AV539:AV542),0)</f>
        <v>406.25</v>
      </c>
      <c r="AX536" s="83"/>
      <c r="AY536" s="83"/>
      <c r="AZ536" s="79"/>
      <c r="BA536" s="80"/>
      <c r="BB536" s="71"/>
      <c r="BC536" s="95"/>
      <c r="BD536" s="41">
        <v>3</v>
      </c>
      <c r="BE536" s="52">
        <v>35</v>
      </c>
      <c r="BF536" s="103">
        <v>3512</v>
      </c>
      <c r="BG536" s="278" t="s">
        <v>49</v>
      </c>
    </row>
    <row r="537" spans="1:59" s="63" customFormat="1" ht="12.75" x14ac:dyDescent="0.2">
      <c r="A537" s="196">
        <v>3</v>
      </c>
      <c r="B537" s="197" t="s">
        <v>108</v>
      </c>
      <c r="C537" s="208">
        <v>35</v>
      </c>
      <c r="D537" s="209" t="s">
        <v>306</v>
      </c>
      <c r="E537" s="212">
        <v>3512</v>
      </c>
      <c r="F537" s="213" t="s">
        <v>307</v>
      </c>
      <c r="G537" s="231" t="s">
        <v>1189</v>
      </c>
      <c r="H537" s="81" t="s">
        <v>50</v>
      </c>
      <c r="I537" s="223"/>
      <c r="J537" s="73"/>
      <c r="K537" s="73"/>
      <c r="L537" s="73"/>
      <c r="M537" s="74"/>
      <c r="N537" s="247"/>
      <c r="O537" s="306"/>
      <c r="P537" s="105"/>
      <c r="Q537" s="75"/>
      <c r="R537" s="75"/>
      <c r="S537" s="75"/>
      <c r="T537" s="75"/>
      <c r="U537" s="75"/>
      <c r="V537" s="75"/>
      <c r="W537" s="75"/>
      <c r="X537" s="75"/>
      <c r="Y537" s="84">
        <f>MAX(X539:X542)</f>
        <v>25000</v>
      </c>
      <c r="Z537" s="83"/>
      <c r="AA537" s="83"/>
      <c r="AB537" s="75"/>
      <c r="AC537" s="75"/>
      <c r="AD537" s="75"/>
      <c r="AE537" s="75"/>
      <c r="AF537" s="75"/>
      <c r="AG537" s="75"/>
      <c r="AH537" s="75"/>
      <c r="AI537" s="75"/>
      <c r="AJ537" s="84">
        <f>MAX(AI539:AI542)</f>
        <v>0</v>
      </c>
      <c r="AK537" s="83"/>
      <c r="AL537" s="83"/>
      <c r="AM537" s="75"/>
      <c r="AN537" s="75"/>
      <c r="AO537" s="75"/>
      <c r="AP537" s="75"/>
      <c r="AQ537" s="75"/>
      <c r="AR537" s="75"/>
      <c r="AS537" s="75"/>
      <c r="AT537" s="75"/>
      <c r="AU537" s="75"/>
      <c r="AV537" s="75"/>
      <c r="AW537" s="84">
        <f>MAX(AV539:AV542)</f>
        <v>1000</v>
      </c>
      <c r="AX537" s="83"/>
      <c r="AY537" s="83"/>
      <c r="AZ537" s="79"/>
      <c r="BA537" s="80"/>
      <c r="BB537" s="71"/>
      <c r="BC537" s="95"/>
      <c r="BD537" s="41">
        <v>3</v>
      </c>
      <c r="BE537" s="52">
        <v>35</v>
      </c>
      <c r="BF537" s="103">
        <v>3512</v>
      </c>
      <c r="BG537" s="278" t="s">
        <v>50</v>
      </c>
    </row>
    <row r="538" spans="1:59" s="63" customFormat="1" ht="12.75" x14ac:dyDescent="0.2">
      <c r="A538" s="196">
        <v>3</v>
      </c>
      <c r="B538" s="197" t="s">
        <v>108</v>
      </c>
      <c r="C538" s="208">
        <v>35</v>
      </c>
      <c r="D538" s="209" t="s">
        <v>306</v>
      </c>
      <c r="E538" s="212">
        <v>3512</v>
      </c>
      <c r="F538" s="213" t="s">
        <v>307</v>
      </c>
      <c r="G538" s="231" t="s">
        <v>1189</v>
      </c>
      <c r="H538" s="85" t="s">
        <v>51</v>
      </c>
      <c r="I538" s="223"/>
      <c r="J538" s="73"/>
      <c r="K538" s="73"/>
      <c r="L538" s="73"/>
      <c r="M538" s="74"/>
      <c r="N538" s="248">
        <f>SUM(N539:N542)</f>
        <v>4</v>
      </c>
      <c r="O538" s="293">
        <f>SUM(O539:O542)</f>
        <v>1</v>
      </c>
      <c r="P538" s="292"/>
      <c r="Q538" s="87"/>
      <c r="R538" s="87"/>
      <c r="S538" s="87"/>
      <c r="T538" s="87"/>
      <c r="U538" s="87"/>
      <c r="V538" s="87"/>
      <c r="W538" s="87"/>
      <c r="X538" s="87"/>
      <c r="Y538" s="88"/>
      <c r="Z538" s="107">
        <f>SUM(Z539:Z542)</f>
        <v>6300</v>
      </c>
      <c r="AA538" s="88"/>
      <c r="AB538" s="87"/>
      <c r="AC538" s="87"/>
      <c r="AD538" s="87"/>
      <c r="AE538" s="87"/>
      <c r="AF538" s="87"/>
      <c r="AG538" s="87"/>
      <c r="AH538" s="87"/>
      <c r="AI538" s="87"/>
      <c r="AJ538" s="88"/>
      <c r="AK538" s="107">
        <f>SUM(AK539:AK542)</f>
        <v>0</v>
      </c>
      <c r="AL538" s="88"/>
      <c r="AM538" s="87"/>
      <c r="AN538" s="87"/>
      <c r="AO538" s="87"/>
      <c r="AP538" s="87"/>
      <c r="AQ538" s="87"/>
      <c r="AR538" s="87"/>
      <c r="AS538" s="87"/>
      <c r="AT538" s="87"/>
      <c r="AU538" s="87"/>
      <c r="AV538" s="87"/>
      <c r="AW538" s="112"/>
      <c r="AX538" s="107">
        <f>SUM(AX539:AX542)</f>
        <v>406.25</v>
      </c>
      <c r="AY538" s="88"/>
      <c r="AZ538" s="79"/>
      <c r="BA538" s="80"/>
      <c r="BB538" s="71"/>
      <c r="BC538" s="95"/>
      <c r="BD538" s="41">
        <v>3</v>
      </c>
      <c r="BE538" s="52">
        <v>35</v>
      </c>
      <c r="BF538" s="103">
        <v>3512</v>
      </c>
      <c r="BG538" s="279" t="s">
        <v>51</v>
      </c>
    </row>
    <row r="539" spans="1:59" s="63" customFormat="1" ht="12.75" x14ac:dyDescent="0.2">
      <c r="A539" s="196">
        <v>3</v>
      </c>
      <c r="B539" s="197" t="s">
        <v>108</v>
      </c>
      <c r="C539" s="208">
        <v>35</v>
      </c>
      <c r="D539" s="209" t="s">
        <v>306</v>
      </c>
      <c r="E539" s="212">
        <v>3512</v>
      </c>
      <c r="F539" s="213" t="s">
        <v>307</v>
      </c>
      <c r="G539" s="231" t="s">
        <v>1189</v>
      </c>
      <c r="H539" s="89" t="s">
        <v>52</v>
      </c>
      <c r="I539" s="90" t="s">
        <v>304</v>
      </c>
      <c r="J539" s="90" t="s">
        <v>308</v>
      </c>
      <c r="K539" s="90" t="s">
        <v>64</v>
      </c>
      <c r="L539" s="90" t="s">
        <v>271</v>
      </c>
      <c r="M539" s="91"/>
      <c r="N539" s="312">
        <v>1</v>
      </c>
      <c r="O539" s="313">
        <f>N539/N$538</f>
        <v>0.25</v>
      </c>
      <c r="P539" s="104">
        <v>1</v>
      </c>
      <c r="Q539" s="92"/>
      <c r="R539" s="92"/>
      <c r="S539" s="92"/>
      <c r="T539" s="92"/>
      <c r="U539" s="92"/>
      <c r="V539" s="92"/>
      <c r="W539" s="92"/>
      <c r="X539" s="109">
        <f>P539*P$7+Q539*Q$7+R539*R$7+S539*S$7+T539*T$7+U539*U$7+V539*V$7+W539*W$7</f>
        <v>100</v>
      </c>
      <c r="Y539" s="83"/>
      <c r="Z539" s="110">
        <f>X539*$O539</f>
        <v>25</v>
      </c>
      <c r="AA539" s="111"/>
      <c r="AB539" s="92"/>
      <c r="AC539" s="92"/>
      <c r="AD539" s="92"/>
      <c r="AE539" s="92"/>
      <c r="AF539" s="92"/>
      <c r="AG539" s="92"/>
      <c r="AH539" s="92"/>
      <c r="AI539" s="109">
        <f>AB539*AB$7+AC539*AC$7+AD539*AD$7+AE539*AE$7+AF539*AF$7+AG539*AG$7+AH539*AH$7</f>
        <v>0</v>
      </c>
      <c r="AJ539" s="83"/>
      <c r="AK539" s="110">
        <f>AI539*$O539</f>
        <v>0</v>
      </c>
      <c r="AL539" s="111"/>
      <c r="AM539" s="92"/>
      <c r="AN539" s="92"/>
      <c r="AO539" s="92"/>
      <c r="AP539" s="92"/>
      <c r="AQ539" s="92"/>
      <c r="AR539" s="92"/>
      <c r="AS539" s="92">
        <v>1</v>
      </c>
      <c r="AT539" s="92"/>
      <c r="AU539" s="92"/>
      <c r="AV539" s="109">
        <f>AM539*AM$7+AN539*AN$7+AO539*AO$7+AP539*AP$7+AQ539*AQ$7+AR539*AR$7+AS539*AS$7+AT539*AT$7+AU539*AU$7</f>
        <v>1000</v>
      </c>
      <c r="AW539" s="75"/>
      <c r="AX539" s="110">
        <f>AV539*$O539</f>
        <v>250</v>
      </c>
      <c r="AY539" s="111"/>
      <c r="AZ539" s="93"/>
      <c r="BA539" s="94" t="s">
        <v>131</v>
      </c>
      <c r="BB539" s="71"/>
      <c r="BC539" s="95"/>
      <c r="BD539" s="41">
        <v>3</v>
      </c>
      <c r="BE539" s="52">
        <v>35</v>
      </c>
      <c r="BF539" s="103">
        <v>3512</v>
      </c>
      <c r="BG539" s="280" t="s">
        <v>52</v>
      </c>
    </row>
    <row r="540" spans="1:59" s="63" customFormat="1" ht="12.75" x14ac:dyDescent="0.2">
      <c r="A540" s="196">
        <v>3</v>
      </c>
      <c r="B540" s="197" t="s">
        <v>108</v>
      </c>
      <c r="C540" s="208">
        <v>35</v>
      </c>
      <c r="D540" s="209" t="s">
        <v>306</v>
      </c>
      <c r="E540" s="212">
        <v>3512</v>
      </c>
      <c r="F540" s="213" t="s">
        <v>307</v>
      </c>
      <c r="G540" s="231" t="s">
        <v>1189</v>
      </c>
      <c r="H540" s="89"/>
      <c r="I540" s="90" t="s">
        <v>309</v>
      </c>
      <c r="J540" s="90" t="s">
        <v>310</v>
      </c>
      <c r="K540" s="90" t="s">
        <v>73</v>
      </c>
      <c r="L540" s="90" t="s">
        <v>95</v>
      </c>
      <c r="M540" s="91"/>
      <c r="N540" s="312">
        <v>1</v>
      </c>
      <c r="O540" s="313">
        <f>N540/N$538</f>
        <v>0.25</v>
      </c>
      <c r="P540" s="104"/>
      <c r="Q540" s="92"/>
      <c r="R540" s="92"/>
      <c r="S540" s="92"/>
      <c r="T540" s="92"/>
      <c r="U540" s="92"/>
      <c r="V540" s="92"/>
      <c r="W540" s="92">
        <v>1</v>
      </c>
      <c r="X540" s="109">
        <f>P540*P$7+Q540*Q$7+R540*R$7+S540*S$7+T540*T$7+U540*U$7+V540*V$7+W540*W$7</f>
        <v>25000</v>
      </c>
      <c r="Y540" s="83"/>
      <c r="Z540" s="110">
        <f>X540*$O540</f>
        <v>6250</v>
      </c>
      <c r="AA540" s="111"/>
      <c r="AB540" s="92"/>
      <c r="AC540" s="92"/>
      <c r="AD540" s="92"/>
      <c r="AE540" s="92"/>
      <c r="AF540" s="92"/>
      <c r="AG540" s="92"/>
      <c r="AH540" s="92"/>
      <c r="AI540" s="109">
        <f>AB540*AB$7+AC540*AC$7+AD540*AD$7+AE540*AE$7+AF540*AF$7+AG540*AG$7+AH540*AH$7</f>
        <v>0</v>
      </c>
      <c r="AJ540" s="83"/>
      <c r="AK540" s="110">
        <f>AI540*$O540</f>
        <v>0</v>
      </c>
      <c r="AL540" s="111"/>
      <c r="AM540" s="92"/>
      <c r="AN540" s="92"/>
      <c r="AO540" s="92"/>
      <c r="AP540" s="92">
        <v>1</v>
      </c>
      <c r="AQ540" s="92"/>
      <c r="AR540" s="92"/>
      <c r="AS540" s="92"/>
      <c r="AT540" s="92"/>
      <c r="AU540" s="92"/>
      <c r="AV540" s="109">
        <f>AM540*AM$7+AN540*AN$7+AO540*AO$7+AP540*AP$7+AQ540*AQ$7+AR540*AR$7+AS540*AS$7+AT540*AT$7+AU540*AU$7</f>
        <v>100</v>
      </c>
      <c r="AW540" s="75"/>
      <c r="AX540" s="110">
        <f>AV540*$O540</f>
        <v>25</v>
      </c>
      <c r="AY540" s="111"/>
      <c r="AZ540" s="93"/>
      <c r="BA540" s="94" t="s">
        <v>131</v>
      </c>
      <c r="BB540" s="71"/>
      <c r="BC540" s="95"/>
      <c r="BD540" s="41">
        <v>3</v>
      </c>
      <c r="BE540" s="52">
        <v>35</v>
      </c>
      <c r="BF540" s="103">
        <v>3512</v>
      </c>
      <c r="BG540" s="280" t="s">
        <v>52</v>
      </c>
    </row>
    <row r="541" spans="1:59" s="63" customFormat="1" ht="12.75" x14ac:dyDescent="0.2">
      <c r="A541" s="196">
        <v>3</v>
      </c>
      <c r="B541" s="197" t="s">
        <v>108</v>
      </c>
      <c r="C541" s="208">
        <v>35</v>
      </c>
      <c r="D541" s="209" t="s">
        <v>306</v>
      </c>
      <c r="E541" s="212">
        <v>3512</v>
      </c>
      <c r="F541" s="213" t="s">
        <v>307</v>
      </c>
      <c r="G541" s="231" t="s">
        <v>1189</v>
      </c>
      <c r="H541" s="89"/>
      <c r="I541" s="90" t="s">
        <v>311</v>
      </c>
      <c r="J541" s="90" t="s">
        <v>312</v>
      </c>
      <c r="K541" s="90" t="s">
        <v>64</v>
      </c>
      <c r="L541" s="90" t="s">
        <v>258</v>
      </c>
      <c r="M541" s="91"/>
      <c r="N541" s="312">
        <v>1</v>
      </c>
      <c r="O541" s="313">
        <f>N541/N$538</f>
        <v>0.25</v>
      </c>
      <c r="P541" s="104">
        <v>1</v>
      </c>
      <c r="Q541" s="92"/>
      <c r="R541" s="92"/>
      <c r="S541" s="92"/>
      <c r="T541" s="92"/>
      <c r="U541" s="92"/>
      <c r="V541" s="92"/>
      <c r="W541" s="92"/>
      <c r="X541" s="109">
        <f>P541*P$7+Q541*Q$7+R541*R$7+S541*S$7+T541*T$7+U541*U$7+V541*V$7+W541*W$7</f>
        <v>100</v>
      </c>
      <c r="Y541" s="83"/>
      <c r="Z541" s="110">
        <f>X541*$O541</f>
        <v>25</v>
      </c>
      <c r="AA541" s="111"/>
      <c r="AB541" s="92"/>
      <c r="AC541" s="92"/>
      <c r="AD541" s="92"/>
      <c r="AE541" s="92"/>
      <c r="AF541" s="92"/>
      <c r="AG541" s="92"/>
      <c r="AH541" s="92"/>
      <c r="AI541" s="109">
        <f>AB541*AB$7+AC541*AC$7+AD541*AD$7+AE541*AE$7+AF541*AF$7+AG541*AG$7+AH541*AH$7</f>
        <v>0</v>
      </c>
      <c r="AJ541" s="83"/>
      <c r="AK541" s="110">
        <f>AI541*$O541</f>
        <v>0</v>
      </c>
      <c r="AL541" s="111"/>
      <c r="AM541" s="92"/>
      <c r="AN541" s="92"/>
      <c r="AO541" s="92"/>
      <c r="AP541" s="92"/>
      <c r="AQ541" s="92"/>
      <c r="AR541" s="92">
        <v>1</v>
      </c>
      <c r="AS541" s="92"/>
      <c r="AT541" s="92"/>
      <c r="AU541" s="92"/>
      <c r="AV541" s="109">
        <f>AM541*AM$7+AN541*AN$7+AO541*AO$7+AP541*AP$7+AQ541*AQ$7+AR541*AR$7+AS541*AS$7+AT541*AT$7+AU541*AU$7</f>
        <v>500</v>
      </c>
      <c r="AW541" s="75"/>
      <c r="AX541" s="110">
        <f>AV541*$O541</f>
        <v>125</v>
      </c>
      <c r="AY541" s="111"/>
      <c r="AZ541" s="93"/>
      <c r="BA541" s="94" t="s">
        <v>131</v>
      </c>
      <c r="BB541" s="71"/>
      <c r="BC541" s="95"/>
      <c r="BD541" s="41">
        <v>3</v>
      </c>
      <c r="BE541" s="52">
        <v>35</v>
      </c>
      <c r="BF541" s="103">
        <v>3512</v>
      </c>
      <c r="BG541" s="280" t="s">
        <v>52</v>
      </c>
    </row>
    <row r="542" spans="1:59" s="63" customFormat="1" ht="12.75" x14ac:dyDescent="0.2">
      <c r="A542" s="196">
        <v>3</v>
      </c>
      <c r="B542" s="197" t="s">
        <v>108</v>
      </c>
      <c r="C542" s="208">
        <v>35</v>
      </c>
      <c r="D542" s="209" t="s">
        <v>306</v>
      </c>
      <c r="E542" s="212">
        <v>3512</v>
      </c>
      <c r="F542" s="213" t="s">
        <v>307</v>
      </c>
      <c r="G542" s="231" t="s">
        <v>1189</v>
      </c>
      <c r="H542" s="89"/>
      <c r="I542" s="90" t="s">
        <v>120</v>
      </c>
      <c r="J542" s="90" t="s">
        <v>312</v>
      </c>
      <c r="K542" s="90" t="s">
        <v>64</v>
      </c>
      <c r="L542" s="90" t="s">
        <v>313</v>
      </c>
      <c r="M542" s="91"/>
      <c r="N542" s="312">
        <v>1</v>
      </c>
      <c r="O542" s="313">
        <f>N542/N$538</f>
        <v>0.25</v>
      </c>
      <c r="P542" s="104"/>
      <c r="Q542" s="92"/>
      <c r="R542" s="92"/>
      <c r="S542" s="92"/>
      <c r="T542" s="92"/>
      <c r="U542" s="92"/>
      <c r="V542" s="92"/>
      <c r="W542" s="92"/>
      <c r="X542" s="109">
        <f>P542*P$7+Q542*Q$7+R542*R$7+S542*S$7+T542*T$7+U542*U$7+V542*V$7+W542*W$7</f>
        <v>0</v>
      </c>
      <c r="Y542" s="83"/>
      <c r="Z542" s="110">
        <f>X542*$O542</f>
        <v>0</v>
      </c>
      <c r="AA542" s="111"/>
      <c r="AB542" s="92"/>
      <c r="AC542" s="92"/>
      <c r="AD542" s="92"/>
      <c r="AE542" s="92"/>
      <c r="AF542" s="92"/>
      <c r="AG542" s="92"/>
      <c r="AH542" s="92"/>
      <c r="AI542" s="109">
        <f>AB542*AB$7+AC542*AC$7+AD542*AD$7+AE542*AE$7+AF542*AF$7+AG542*AG$7+AH542*AH$7</f>
        <v>0</v>
      </c>
      <c r="AJ542" s="83"/>
      <c r="AK542" s="110">
        <f>AI542*$O542</f>
        <v>0</v>
      </c>
      <c r="AL542" s="111"/>
      <c r="AM542" s="92"/>
      <c r="AN542" s="92">
        <v>1</v>
      </c>
      <c r="AO542" s="92"/>
      <c r="AP542" s="92"/>
      <c r="AQ542" s="92"/>
      <c r="AR542" s="92"/>
      <c r="AS542" s="92"/>
      <c r="AT542" s="92"/>
      <c r="AU542" s="92"/>
      <c r="AV542" s="109">
        <f>AM542*AM$7+AN542*AN$7+AO542*AO$7+AP542*AP$7+AQ542*AQ$7+AR542*AR$7+AS542*AS$7+AT542*AT$7+AU542*AU$7</f>
        <v>25</v>
      </c>
      <c r="AW542" s="75"/>
      <c r="AX542" s="110">
        <f>AV542*$O542</f>
        <v>6.25</v>
      </c>
      <c r="AY542" s="111"/>
      <c r="AZ542" s="93"/>
      <c r="BA542" s="94" t="s">
        <v>131</v>
      </c>
      <c r="BB542" s="71"/>
      <c r="BC542" s="95"/>
      <c r="BD542" s="41">
        <v>3</v>
      </c>
      <c r="BE542" s="52">
        <v>35</v>
      </c>
      <c r="BF542" s="103">
        <v>3512</v>
      </c>
      <c r="BG542" s="280" t="s">
        <v>52</v>
      </c>
    </row>
    <row r="543" spans="1:59" s="63" customFormat="1" ht="12.75" x14ac:dyDescent="0.2">
      <c r="A543" s="196">
        <v>3</v>
      </c>
      <c r="B543" s="197" t="s">
        <v>108</v>
      </c>
      <c r="C543" s="208">
        <v>35</v>
      </c>
      <c r="D543" s="209" t="s">
        <v>306</v>
      </c>
      <c r="E543" s="212">
        <v>3512</v>
      </c>
      <c r="F543" s="213" t="s">
        <v>307</v>
      </c>
      <c r="G543" s="231" t="s">
        <v>1189</v>
      </c>
      <c r="H543" s="65"/>
      <c r="I543" s="222"/>
      <c r="J543" s="66"/>
      <c r="K543" s="66"/>
      <c r="L543" s="66"/>
      <c r="M543" s="64"/>
      <c r="N543" s="304"/>
      <c r="O543" s="305"/>
      <c r="P543" s="127"/>
      <c r="Q543" s="67"/>
      <c r="R543" s="67"/>
      <c r="S543" s="67"/>
      <c r="T543" s="67"/>
      <c r="U543" s="67"/>
      <c r="V543" s="67"/>
      <c r="W543" s="67"/>
      <c r="X543" s="67"/>
      <c r="Y543" s="68"/>
      <c r="Z543" s="68"/>
      <c r="AA543" s="68"/>
      <c r="AB543" s="67"/>
      <c r="AC543" s="67"/>
      <c r="AD543" s="67"/>
      <c r="AE543" s="67"/>
      <c r="AF543" s="67"/>
      <c r="AG543" s="67"/>
      <c r="AH543" s="67"/>
      <c r="AI543" s="67"/>
      <c r="AJ543" s="68"/>
      <c r="AK543" s="68"/>
      <c r="AL543" s="68"/>
      <c r="AM543" s="67"/>
      <c r="AN543" s="67"/>
      <c r="AO543" s="67"/>
      <c r="AP543" s="67"/>
      <c r="AQ543" s="67"/>
      <c r="AR543" s="67"/>
      <c r="AS543" s="67"/>
      <c r="AT543" s="67"/>
      <c r="AU543" s="67"/>
      <c r="AV543" s="67"/>
      <c r="AW543" s="67"/>
      <c r="AX543" s="68"/>
      <c r="AY543" s="68"/>
      <c r="AZ543" s="69"/>
      <c r="BA543" s="70"/>
      <c r="BB543" s="71"/>
      <c r="BC543" s="95"/>
      <c r="BD543" s="41">
        <v>3</v>
      </c>
      <c r="BE543" s="52">
        <v>35</v>
      </c>
      <c r="BF543" s="103">
        <v>3512</v>
      </c>
      <c r="BG543" s="275"/>
    </row>
    <row r="544" spans="1:59" s="63" customFormat="1" ht="12.75" x14ac:dyDescent="0.2">
      <c r="A544" s="196">
        <v>3</v>
      </c>
      <c r="B544" s="197" t="s">
        <v>108</v>
      </c>
      <c r="C544" s="208">
        <v>35</v>
      </c>
      <c r="D544" s="209" t="s">
        <v>306</v>
      </c>
      <c r="E544" s="212">
        <v>3512</v>
      </c>
      <c r="F544" s="213" t="s">
        <v>307</v>
      </c>
      <c r="G544" s="232"/>
      <c r="H544" s="97"/>
      <c r="I544" s="224"/>
      <c r="J544" s="98"/>
      <c r="K544" s="98"/>
      <c r="L544" s="98"/>
      <c r="M544" s="96"/>
      <c r="N544" s="307"/>
      <c r="O544" s="246"/>
      <c r="P544" s="124"/>
      <c r="Q544" s="99"/>
      <c r="R544" s="99"/>
      <c r="S544" s="99"/>
      <c r="T544" s="99"/>
      <c r="U544" s="99"/>
      <c r="V544" s="99"/>
      <c r="W544" s="99"/>
      <c r="X544" s="99"/>
      <c r="Y544" s="100"/>
      <c r="Z544" s="100"/>
      <c r="AA544" s="100"/>
      <c r="AB544" s="99"/>
      <c r="AC544" s="99"/>
      <c r="AD544" s="99"/>
      <c r="AE544" s="99"/>
      <c r="AF544" s="99"/>
      <c r="AG544" s="99"/>
      <c r="AH544" s="99"/>
      <c r="AI544" s="99"/>
      <c r="AJ544" s="100"/>
      <c r="AK544" s="100"/>
      <c r="AL544" s="100"/>
      <c r="AM544" s="99"/>
      <c r="AN544" s="99"/>
      <c r="AO544" s="99"/>
      <c r="AP544" s="99"/>
      <c r="AQ544" s="99"/>
      <c r="AR544" s="99"/>
      <c r="AS544" s="99"/>
      <c r="AT544" s="99"/>
      <c r="AU544" s="99"/>
      <c r="AV544" s="99"/>
      <c r="AW544" s="99"/>
      <c r="AX544" s="100"/>
      <c r="AY544" s="100"/>
      <c r="AZ544" s="101"/>
      <c r="BA544" s="102"/>
      <c r="BB544" s="95"/>
      <c r="BC544" s="95"/>
      <c r="BD544" s="41">
        <v>3</v>
      </c>
      <c r="BE544" s="52">
        <v>35</v>
      </c>
      <c r="BF544" s="103">
        <v>3512</v>
      </c>
      <c r="BG544" s="277"/>
    </row>
    <row r="545" spans="1:59" s="53" customFormat="1" ht="18.75" x14ac:dyDescent="0.3">
      <c r="A545" s="202">
        <v>3</v>
      </c>
      <c r="B545" s="203" t="s">
        <v>108</v>
      </c>
      <c r="C545" s="205">
        <v>36</v>
      </c>
      <c r="D545" s="206" t="s">
        <v>314</v>
      </c>
      <c r="E545" s="207"/>
      <c r="F545" s="207"/>
      <c r="G545" s="229"/>
      <c r="H545" s="44"/>
      <c r="I545" s="226"/>
      <c r="J545" s="192"/>
      <c r="K545" s="192"/>
      <c r="L545" s="192"/>
      <c r="M545" s="194"/>
      <c r="N545" s="302"/>
      <c r="O545" s="298"/>
      <c r="P545" s="47"/>
      <c r="Q545" s="47"/>
      <c r="R545" s="47"/>
      <c r="S545" s="47"/>
      <c r="T545" s="47"/>
      <c r="U545" s="47"/>
      <c r="V545" s="47"/>
      <c r="W545" s="47"/>
      <c r="X545" s="47"/>
      <c r="Y545" s="48"/>
      <c r="Z545" s="48"/>
      <c r="AA545" s="48"/>
      <c r="AB545" s="47"/>
      <c r="AC545" s="47"/>
      <c r="AD545" s="47"/>
      <c r="AE545" s="47"/>
      <c r="AF545" s="47"/>
      <c r="AG545" s="47"/>
      <c r="AH545" s="47"/>
      <c r="AI545" s="47"/>
      <c r="AJ545" s="48"/>
      <c r="AK545" s="48"/>
      <c r="AL545" s="48"/>
      <c r="AM545" s="47"/>
      <c r="AN545" s="47"/>
      <c r="AO545" s="47"/>
      <c r="AP545" s="47"/>
      <c r="AQ545" s="47"/>
      <c r="AR545" s="47"/>
      <c r="AS545" s="47"/>
      <c r="AT545" s="47"/>
      <c r="AU545" s="47"/>
      <c r="AV545" s="47"/>
      <c r="AW545" s="47"/>
      <c r="AX545" s="48"/>
      <c r="AY545" s="333"/>
      <c r="AZ545" s="49"/>
      <c r="BA545" s="50"/>
      <c r="BB545" s="51"/>
      <c r="BC545" s="45"/>
      <c r="BD545" s="41">
        <v>3</v>
      </c>
      <c r="BE545" s="52">
        <v>36</v>
      </c>
      <c r="BF545" s="52" t="s">
        <v>314</v>
      </c>
      <c r="BG545" s="273"/>
    </row>
    <row r="546" spans="1:59" s="63" customFormat="1" ht="12.75" x14ac:dyDescent="0.2">
      <c r="A546" s="196">
        <v>3</v>
      </c>
      <c r="B546" s="197" t="s">
        <v>108</v>
      </c>
      <c r="C546" s="208">
        <v>36</v>
      </c>
      <c r="D546" s="209" t="s">
        <v>314</v>
      </c>
      <c r="E546" s="210">
        <v>3612</v>
      </c>
      <c r="F546" s="211" t="s">
        <v>315</v>
      </c>
      <c r="G546" s="230"/>
      <c r="H546" s="56"/>
      <c r="I546" s="221"/>
      <c r="J546" s="57"/>
      <c r="K546" s="57"/>
      <c r="L546" s="57"/>
      <c r="M546" s="55"/>
      <c r="N546" s="303"/>
      <c r="O546" s="245"/>
      <c r="P546" s="122"/>
      <c r="Q546" s="122"/>
      <c r="R546" s="122"/>
      <c r="S546" s="122"/>
      <c r="T546" s="122"/>
      <c r="U546" s="122"/>
      <c r="V546" s="122"/>
      <c r="W546" s="122"/>
      <c r="X546" s="122"/>
      <c r="Y546" s="59"/>
      <c r="Z546" s="123"/>
      <c r="AA546" s="123"/>
      <c r="AB546" s="122"/>
      <c r="AC546" s="122"/>
      <c r="AD546" s="122"/>
      <c r="AE546" s="122"/>
      <c r="AF546" s="122"/>
      <c r="AG546" s="122"/>
      <c r="AH546" s="122"/>
      <c r="AI546" s="122"/>
      <c r="AJ546" s="59"/>
      <c r="AK546" s="123"/>
      <c r="AL546" s="123"/>
      <c r="AM546" s="122"/>
      <c r="AN546" s="122"/>
      <c r="AO546" s="122"/>
      <c r="AP546" s="122"/>
      <c r="AQ546" s="122"/>
      <c r="AR546" s="122"/>
      <c r="AS546" s="122"/>
      <c r="AT546" s="122"/>
      <c r="AU546" s="122"/>
      <c r="AV546" s="122"/>
      <c r="AW546" s="58"/>
      <c r="AX546" s="123"/>
      <c r="AY546" s="59"/>
      <c r="AZ546" s="60"/>
      <c r="BA546" s="61"/>
      <c r="BB546" s="54"/>
      <c r="BC546" s="54"/>
      <c r="BD546" s="41">
        <v>3</v>
      </c>
      <c r="BE546" s="52">
        <v>36</v>
      </c>
      <c r="BF546" s="62">
        <v>3612</v>
      </c>
      <c r="BG546" s="274"/>
    </row>
    <row r="547" spans="1:59" s="63" customFormat="1" ht="12.75" x14ac:dyDescent="0.2">
      <c r="A547" s="196">
        <v>3</v>
      </c>
      <c r="B547" s="197" t="s">
        <v>108</v>
      </c>
      <c r="C547" s="208">
        <v>36</v>
      </c>
      <c r="D547" s="209" t="s">
        <v>314</v>
      </c>
      <c r="E547" s="210">
        <v>3612</v>
      </c>
      <c r="F547" s="211" t="s">
        <v>315</v>
      </c>
      <c r="G547" s="230"/>
      <c r="H547" s="56"/>
      <c r="I547" s="221"/>
      <c r="J547" s="57"/>
      <c r="K547" s="57"/>
      <c r="L547" s="57"/>
      <c r="M547" s="55"/>
      <c r="N547" s="303"/>
      <c r="O547" s="245"/>
      <c r="P547" s="122"/>
      <c r="Q547" s="58"/>
      <c r="R547" s="58"/>
      <c r="S547" s="58"/>
      <c r="T547" s="58"/>
      <c r="U547" s="58"/>
      <c r="V547" s="58"/>
      <c r="W547" s="58"/>
      <c r="X547" s="58"/>
      <c r="Y547" s="59"/>
      <c r="Z547" s="59"/>
      <c r="AA547" s="59"/>
      <c r="AB547" s="58"/>
      <c r="AC547" s="58"/>
      <c r="AD547" s="58"/>
      <c r="AE547" s="58"/>
      <c r="AF547" s="58"/>
      <c r="AG547" s="58"/>
      <c r="AH547" s="58"/>
      <c r="AI547" s="58"/>
      <c r="AJ547" s="59"/>
      <c r="AK547" s="59"/>
      <c r="AL547" s="59"/>
      <c r="AM547" s="58"/>
      <c r="AN547" s="58"/>
      <c r="AO547" s="58"/>
      <c r="AP547" s="58"/>
      <c r="AQ547" s="58"/>
      <c r="AR547" s="58"/>
      <c r="AS547" s="58"/>
      <c r="AT547" s="58"/>
      <c r="AU547" s="58"/>
      <c r="AV547" s="58"/>
      <c r="AW547" s="58"/>
      <c r="AX547" s="59"/>
      <c r="AY547" s="59"/>
      <c r="AZ547" s="60"/>
      <c r="BA547" s="61"/>
      <c r="BB547" s="54"/>
      <c r="BC547" s="54"/>
      <c r="BD547" s="41">
        <v>3</v>
      </c>
      <c r="BE547" s="52">
        <v>36</v>
      </c>
      <c r="BF547" s="62">
        <v>3612</v>
      </c>
      <c r="BG547" s="274"/>
    </row>
    <row r="548" spans="1:59" s="63" customFormat="1" ht="12.75" x14ac:dyDescent="0.2">
      <c r="A548" s="196">
        <v>3</v>
      </c>
      <c r="B548" s="197" t="s">
        <v>108</v>
      </c>
      <c r="C548" s="208">
        <v>36</v>
      </c>
      <c r="D548" s="209" t="s">
        <v>314</v>
      </c>
      <c r="E548" s="210">
        <v>3612</v>
      </c>
      <c r="F548" s="211" t="s">
        <v>315</v>
      </c>
      <c r="G548" s="231" t="s">
        <v>314</v>
      </c>
      <c r="H548" s="65"/>
      <c r="I548" s="222"/>
      <c r="J548" s="66"/>
      <c r="K548" s="66"/>
      <c r="L548" s="66"/>
      <c r="M548" s="64"/>
      <c r="N548" s="304"/>
      <c r="O548" s="305"/>
      <c r="P548" s="127"/>
      <c r="Q548" s="67"/>
      <c r="R548" s="67"/>
      <c r="S548" s="67"/>
      <c r="T548" s="67"/>
      <c r="U548" s="67"/>
      <c r="V548" s="67"/>
      <c r="W548" s="67"/>
      <c r="X548" s="67"/>
      <c r="Y548" s="68"/>
      <c r="Z548" s="68"/>
      <c r="AA548" s="68"/>
      <c r="AB548" s="67"/>
      <c r="AC548" s="67"/>
      <c r="AD548" s="67"/>
      <c r="AE548" s="67"/>
      <c r="AF548" s="67"/>
      <c r="AG548" s="67"/>
      <c r="AH548" s="67"/>
      <c r="AI548" s="67"/>
      <c r="AJ548" s="68"/>
      <c r="AK548" s="68"/>
      <c r="AL548" s="68"/>
      <c r="AM548" s="67"/>
      <c r="AN548" s="67"/>
      <c r="AO548" s="67"/>
      <c r="AP548" s="67"/>
      <c r="AQ548" s="67"/>
      <c r="AR548" s="67"/>
      <c r="AS548" s="67"/>
      <c r="AT548" s="67"/>
      <c r="AU548" s="67"/>
      <c r="AV548" s="67"/>
      <c r="AW548" s="67"/>
      <c r="AX548" s="68"/>
      <c r="AY548" s="68"/>
      <c r="AZ548" s="69"/>
      <c r="BA548" s="70"/>
      <c r="BB548" s="71"/>
      <c r="BC548" s="54"/>
      <c r="BD548" s="41">
        <v>3</v>
      </c>
      <c r="BE548" s="52">
        <v>36</v>
      </c>
      <c r="BF548" s="62">
        <v>3612</v>
      </c>
      <c r="BG548" s="275"/>
    </row>
    <row r="549" spans="1:59" s="63" customFormat="1" ht="12.75" x14ac:dyDescent="0.2">
      <c r="A549" s="196">
        <v>3</v>
      </c>
      <c r="B549" s="197" t="s">
        <v>108</v>
      </c>
      <c r="C549" s="208">
        <v>36</v>
      </c>
      <c r="D549" s="209" t="s">
        <v>314</v>
      </c>
      <c r="E549" s="210">
        <v>3612</v>
      </c>
      <c r="F549" s="211" t="s">
        <v>315</v>
      </c>
      <c r="G549" s="231" t="s">
        <v>314</v>
      </c>
      <c r="H549" s="72" t="s">
        <v>47</v>
      </c>
      <c r="I549" s="223"/>
      <c r="J549" s="73"/>
      <c r="K549" s="73"/>
      <c r="L549" s="73"/>
      <c r="M549" s="74"/>
      <c r="N549" s="247"/>
      <c r="O549" s="306"/>
      <c r="P549" s="105"/>
      <c r="Q549" s="75"/>
      <c r="R549" s="75"/>
      <c r="S549" s="75"/>
      <c r="T549" s="75"/>
      <c r="U549" s="75"/>
      <c r="V549" s="75"/>
      <c r="W549" s="75"/>
      <c r="X549" s="75"/>
      <c r="Y549" s="76">
        <f>IF(ISNUMBER(VLOOKUP(Y551,P$7:W$7,MATCH(Y551,P$7:W$7))),VLOOKUP(Y551,P$7:W$7,MATCH(Y551,P$7:W$7)),IF(N553=0,"No Data",IF(Y551&gt;0,"&lt;100",0)))</f>
        <v>2500</v>
      </c>
      <c r="Z549" s="77">
        <f>IF(ISNUMBER(VLOOKUP(Z553,P$7:W$7,MATCH(Z553,P$7:W$7))),VLOOKUP(Z553,P$7:W$7,MATCH(Z553,P$7:W$7)),IF(N553=0,"No Data",IF(Z553&gt;0,"&lt;100",0)))</f>
        <v>2500</v>
      </c>
      <c r="AA549" s="106">
        <f>IF(ISNUMBER(Z549),Z549,0)</f>
        <v>2500</v>
      </c>
      <c r="AB549" s="75"/>
      <c r="AC549" s="75"/>
      <c r="AD549" s="75"/>
      <c r="AE549" s="75"/>
      <c r="AF549" s="75"/>
      <c r="AG549" s="75"/>
      <c r="AH549" s="75"/>
      <c r="AI549" s="75"/>
      <c r="AJ549" s="76">
        <f>IF(ISNUMBER(VLOOKUP(AJ551,AB$7:AH$7,MATCH(AJ551,AB$7:AH$7))),VLOOKUP(AJ551,AB$7:AH$7,MATCH(AJ551,AB$7:AH$7)),IF(N553=0,"No Data",IF(AJ551&gt;0,"&lt;50",0)))</f>
        <v>0</v>
      </c>
      <c r="AK549" s="77">
        <f>IF(ISNUMBER(VLOOKUP(AK553,AB$7:AH$7,MATCH(AK553,AB$7:AH$7))),VLOOKUP(AK553,AB$7:AH$7,MATCH(AK553,AB$7:AH$7)),IF(N553=0,"No Data",IF(AK553&gt;0,"&lt;50",0)))</f>
        <v>0</v>
      </c>
      <c r="AL549" s="106">
        <f>IF(ISNUMBER(AK549),AK549,0)</f>
        <v>0</v>
      </c>
      <c r="AM549" s="75"/>
      <c r="AN549" s="75"/>
      <c r="AO549" s="75"/>
      <c r="AP549" s="75"/>
      <c r="AQ549" s="75"/>
      <c r="AR549" s="75"/>
      <c r="AS549" s="75"/>
      <c r="AT549" s="75"/>
      <c r="AU549" s="75"/>
      <c r="AV549" s="75"/>
      <c r="AW549" s="76">
        <f>IF(ISNUMBER(VLOOKUP(AW551,AM$7:AU$7,MATCH(AW551,AM$7:AU$7))),VLOOKUP(AW551,AM$7:AU$7,MATCH(AW551,AM$7:AU$7)),IF(N553=0,"No Data",IF(AW551&gt;0,"&lt;10",0)))</f>
        <v>1000</v>
      </c>
      <c r="AX549" s="77">
        <f>IF(ISNUMBER(VLOOKUP(AX553,AM$7:AU$7,MATCH(AX553,AM$7:AU$7))),VLOOKUP(AX553,AM$7:AU$7,MATCH(AX553,AM$7:AU$7)),IF(N553=0,"No Data",IF(AX553&gt;0,"&lt;10",0)))</f>
        <v>1000</v>
      </c>
      <c r="AY549" s="106">
        <f>IF(ISNUMBER(AX549),AX549,0)</f>
        <v>1000</v>
      </c>
      <c r="AZ549" s="79"/>
      <c r="BA549" s="80"/>
      <c r="BB549" s="71"/>
      <c r="BC549" s="54"/>
      <c r="BD549" s="41">
        <v>3</v>
      </c>
      <c r="BE549" s="52">
        <v>36</v>
      </c>
      <c r="BF549" s="62">
        <v>3612</v>
      </c>
      <c r="BG549" s="276" t="s">
        <v>47</v>
      </c>
    </row>
    <row r="550" spans="1:59" s="63" customFormat="1" ht="12.75" x14ac:dyDescent="0.2">
      <c r="A550" s="196">
        <v>3</v>
      </c>
      <c r="B550" s="197" t="s">
        <v>108</v>
      </c>
      <c r="C550" s="208">
        <v>36</v>
      </c>
      <c r="D550" s="209" t="s">
        <v>314</v>
      </c>
      <c r="E550" s="210">
        <v>3612</v>
      </c>
      <c r="F550" s="211" t="s">
        <v>315</v>
      </c>
      <c r="G550" s="231" t="s">
        <v>314</v>
      </c>
      <c r="H550" s="81" t="s">
        <v>48</v>
      </c>
      <c r="I550" s="223"/>
      <c r="J550" s="73"/>
      <c r="K550" s="73"/>
      <c r="L550" s="73"/>
      <c r="M550" s="74"/>
      <c r="N550" s="247"/>
      <c r="O550" s="306"/>
      <c r="P550" s="105"/>
      <c r="Q550" s="75"/>
      <c r="R550" s="75"/>
      <c r="S550" s="75"/>
      <c r="T550" s="75"/>
      <c r="U550" s="75"/>
      <c r="V550" s="75"/>
      <c r="W550" s="75"/>
      <c r="X550" s="75"/>
      <c r="Y550" s="82">
        <f>MIN(X554:X563)</f>
        <v>100</v>
      </c>
      <c r="Z550" s="83"/>
      <c r="AA550" s="83"/>
      <c r="AB550" s="75"/>
      <c r="AC550" s="75"/>
      <c r="AD550" s="75"/>
      <c r="AE550" s="75"/>
      <c r="AF550" s="75"/>
      <c r="AG550" s="75"/>
      <c r="AH550" s="75"/>
      <c r="AI550" s="75"/>
      <c r="AJ550" s="82">
        <f>MIN(AI554:AI563)</f>
        <v>0</v>
      </c>
      <c r="AK550" s="83"/>
      <c r="AL550" s="83"/>
      <c r="AM550" s="75"/>
      <c r="AN550" s="75"/>
      <c r="AO550" s="75"/>
      <c r="AP550" s="75"/>
      <c r="AQ550" s="75"/>
      <c r="AR550" s="75"/>
      <c r="AS550" s="75"/>
      <c r="AT550" s="75"/>
      <c r="AU550" s="75"/>
      <c r="AV550" s="75"/>
      <c r="AW550" s="82">
        <f>MIN(AV554:AV563)</f>
        <v>100</v>
      </c>
      <c r="AX550" s="83"/>
      <c r="AY550" s="83"/>
      <c r="AZ550" s="79"/>
      <c r="BA550" s="80"/>
      <c r="BB550" s="71"/>
      <c r="BC550" s="54"/>
      <c r="BD550" s="41">
        <v>3</v>
      </c>
      <c r="BE550" s="52">
        <v>36</v>
      </c>
      <c r="BF550" s="62">
        <v>3612</v>
      </c>
      <c r="BG550" s="278" t="s">
        <v>48</v>
      </c>
    </row>
    <row r="551" spans="1:59" s="63" customFormat="1" ht="12.75" x14ac:dyDescent="0.2">
      <c r="A551" s="196">
        <v>3</v>
      </c>
      <c r="B551" s="197" t="s">
        <v>108</v>
      </c>
      <c r="C551" s="208">
        <v>36</v>
      </c>
      <c r="D551" s="209" t="s">
        <v>314</v>
      </c>
      <c r="E551" s="210">
        <v>3612</v>
      </c>
      <c r="F551" s="211" t="s">
        <v>315</v>
      </c>
      <c r="G551" s="231" t="s">
        <v>314</v>
      </c>
      <c r="H551" s="81" t="s">
        <v>49</v>
      </c>
      <c r="I551" s="223"/>
      <c r="J551" s="73"/>
      <c r="K551" s="73"/>
      <c r="L551" s="73"/>
      <c r="M551" s="74"/>
      <c r="N551" s="247"/>
      <c r="O551" s="306"/>
      <c r="P551" s="105"/>
      <c r="Q551" s="75"/>
      <c r="R551" s="75"/>
      <c r="S551" s="75"/>
      <c r="T551" s="75"/>
      <c r="U551" s="75"/>
      <c r="V551" s="75"/>
      <c r="W551" s="75"/>
      <c r="X551" s="75"/>
      <c r="Y551" s="84">
        <f>IF(ISNUMBER(AVERAGE(X554:X563)),AVERAGE(X554:X563),0)</f>
        <v>2590</v>
      </c>
      <c r="Z551" s="83"/>
      <c r="AA551" s="83"/>
      <c r="AB551" s="75"/>
      <c r="AC551" s="75"/>
      <c r="AD551" s="75"/>
      <c r="AE551" s="75"/>
      <c r="AF551" s="75"/>
      <c r="AG551" s="75"/>
      <c r="AH551" s="75"/>
      <c r="AI551" s="75"/>
      <c r="AJ551" s="84">
        <f>IF(ISNUMBER(AVERAGE(AI554:AI563)),AVERAGE(AI554:AI563),0)</f>
        <v>0</v>
      </c>
      <c r="AK551" s="83"/>
      <c r="AL551" s="83"/>
      <c r="AM551" s="75"/>
      <c r="AN551" s="75"/>
      <c r="AO551" s="75"/>
      <c r="AP551" s="75"/>
      <c r="AQ551" s="75"/>
      <c r="AR551" s="75"/>
      <c r="AS551" s="75"/>
      <c r="AT551" s="75"/>
      <c r="AU551" s="75"/>
      <c r="AV551" s="75"/>
      <c r="AW551" s="84">
        <f>IF(ISNUMBER(AVERAGE(AV554:AV563)),AVERAGE(AV554:AV563),0)</f>
        <v>1810</v>
      </c>
      <c r="AX551" s="83"/>
      <c r="AY551" s="83"/>
      <c r="AZ551" s="79"/>
      <c r="BA551" s="80"/>
      <c r="BB551" s="71"/>
      <c r="BC551" s="54"/>
      <c r="BD551" s="41">
        <v>3</v>
      </c>
      <c r="BE551" s="52">
        <v>36</v>
      </c>
      <c r="BF551" s="62">
        <v>3612</v>
      </c>
      <c r="BG551" s="278" t="s">
        <v>49</v>
      </c>
    </row>
    <row r="552" spans="1:59" s="63" customFormat="1" ht="12.75" x14ac:dyDescent="0.2">
      <c r="A552" s="196">
        <v>3</v>
      </c>
      <c r="B552" s="197" t="s">
        <v>108</v>
      </c>
      <c r="C552" s="208">
        <v>36</v>
      </c>
      <c r="D552" s="209" t="s">
        <v>314</v>
      </c>
      <c r="E552" s="210">
        <v>3612</v>
      </c>
      <c r="F552" s="211" t="s">
        <v>315</v>
      </c>
      <c r="G552" s="231" t="s">
        <v>314</v>
      </c>
      <c r="H552" s="81" t="s">
        <v>50</v>
      </c>
      <c r="I552" s="223"/>
      <c r="J552" s="73"/>
      <c r="K552" s="73"/>
      <c r="L552" s="73"/>
      <c r="M552" s="74"/>
      <c r="N552" s="247"/>
      <c r="O552" s="306"/>
      <c r="P552" s="105"/>
      <c r="Q552" s="75"/>
      <c r="R552" s="75"/>
      <c r="S552" s="75"/>
      <c r="T552" s="75"/>
      <c r="U552" s="75"/>
      <c r="V552" s="75"/>
      <c r="W552" s="75"/>
      <c r="X552" s="75"/>
      <c r="Y552" s="84">
        <f>MAX(X554:X563)</f>
        <v>25000</v>
      </c>
      <c r="Z552" s="83"/>
      <c r="AA552" s="83"/>
      <c r="AB552" s="75"/>
      <c r="AC552" s="75"/>
      <c r="AD552" s="75"/>
      <c r="AE552" s="75"/>
      <c r="AF552" s="75"/>
      <c r="AG552" s="75"/>
      <c r="AH552" s="75"/>
      <c r="AI552" s="75"/>
      <c r="AJ552" s="84">
        <f>MAX(AI554:AI563)</f>
        <v>0</v>
      </c>
      <c r="AK552" s="83"/>
      <c r="AL552" s="83"/>
      <c r="AM552" s="75"/>
      <c r="AN552" s="75"/>
      <c r="AO552" s="75"/>
      <c r="AP552" s="75"/>
      <c r="AQ552" s="75"/>
      <c r="AR552" s="75"/>
      <c r="AS552" s="75"/>
      <c r="AT552" s="75"/>
      <c r="AU552" s="75"/>
      <c r="AV552" s="75"/>
      <c r="AW552" s="84">
        <f>MAX(AV554:AV563)</f>
        <v>2500</v>
      </c>
      <c r="AX552" s="83"/>
      <c r="AY552" s="83"/>
      <c r="AZ552" s="79"/>
      <c r="BA552" s="80"/>
      <c r="BB552" s="71"/>
      <c r="BC552" s="54"/>
      <c r="BD552" s="41">
        <v>3</v>
      </c>
      <c r="BE552" s="52">
        <v>36</v>
      </c>
      <c r="BF552" s="62">
        <v>3612</v>
      </c>
      <c r="BG552" s="278" t="s">
        <v>50</v>
      </c>
    </row>
    <row r="553" spans="1:59" s="63" customFormat="1" ht="12.75" x14ac:dyDescent="0.2">
      <c r="A553" s="196">
        <v>3</v>
      </c>
      <c r="B553" s="197" t="s">
        <v>108</v>
      </c>
      <c r="C553" s="208">
        <v>36</v>
      </c>
      <c r="D553" s="209" t="s">
        <v>314</v>
      </c>
      <c r="E553" s="210">
        <v>3612</v>
      </c>
      <c r="F553" s="211" t="s">
        <v>315</v>
      </c>
      <c r="G553" s="231" t="s">
        <v>314</v>
      </c>
      <c r="H553" s="85" t="s">
        <v>51</v>
      </c>
      <c r="I553" s="223"/>
      <c r="J553" s="73"/>
      <c r="K553" s="73"/>
      <c r="L553" s="73"/>
      <c r="M553" s="74"/>
      <c r="N553" s="248">
        <f>SUM(N554:N563)</f>
        <v>10</v>
      </c>
      <c r="O553" s="293">
        <f>SUM(O554:O563)</f>
        <v>0.99999999999999989</v>
      </c>
      <c r="P553" s="292"/>
      <c r="Q553" s="87"/>
      <c r="R553" s="87"/>
      <c r="S553" s="87"/>
      <c r="T553" s="87"/>
      <c r="U553" s="87"/>
      <c r="V553" s="87"/>
      <c r="W553" s="87"/>
      <c r="X553" s="87"/>
      <c r="Y553" s="88"/>
      <c r="Z553" s="86">
        <f>SUM(Z554:Z563)</f>
        <v>2590</v>
      </c>
      <c r="AA553" s="88"/>
      <c r="AB553" s="87"/>
      <c r="AC553" s="87"/>
      <c r="AD553" s="87"/>
      <c r="AE553" s="87"/>
      <c r="AF553" s="87"/>
      <c r="AG553" s="87"/>
      <c r="AH553" s="87"/>
      <c r="AI553" s="87"/>
      <c r="AJ553" s="88"/>
      <c r="AK553" s="86">
        <f>SUM(AK554:AK563)</f>
        <v>0</v>
      </c>
      <c r="AL553" s="88"/>
      <c r="AM553" s="87"/>
      <c r="AN553" s="87"/>
      <c r="AO553" s="87"/>
      <c r="AP553" s="87"/>
      <c r="AQ553" s="87"/>
      <c r="AR553" s="87"/>
      <c r="AS553" s="87"/>
      <c r="AT553" s="87"/>
      <c r="AU553" s="87"/>
      <c r="AV553" s="87"/>
      <c r="AW553" s="112"/>
      <c r="AX553" s="86">
        <f>SUM(AX554:AX563)</f>
        <v>1810</v>
      </c>
      <c r="AY553" s="88"/>
      <c r="AZ553" s="79"/>
      <c r="BA553" s="80"/>
      <c r="BB553" s="71"/>
      <c r="BC553" s="54"/>
      <c r="BD553" s="41">
        <v>3</v>
      </c>
      <c r="BE553" s="52">
        <v>36</v>
      </c>
      <c r="BF553" s="62">
        <v>3612</v>
      </c>
      <c r="BG553" s="279" t="s">
        <v>51</v>
      </c>
    </row>
    <row r="554" spans="1:59" s="63" customFormat="1" ht="12.75" x14ac:dyDescent="0.2">
      <c r="A554" s="196">
        <v>3</v>
      </c>
      <c r="B554" s="197" t="s">
        <v>108</v>
      </c>
      <c r="C554" s="208">
        <v>36</v>
      </c>
      <c r="D554" s="209" t="s">
        <v>314</v>
      </c>
      <c r="E554" s="210">
        <v>3612</v>
      </c>
      <c r="F554" s="211" t="s">
        <v>315</v>
      </c>
      <c r="G554" s="231" t="s">
        <v>314</v>
      </c>
      <c r="H554" s="89" t="s">
        <v>52</v>
      </c>
      <c r="I554" s="90" t="s">
        <v>316</v>
      </c>
      <c r="J554" s="90" t="s">
        <v>317</v>
      </c>
      <c r="K554" s="90" t="s">
        <v>64</v>
      </c>
      <c r="L554" s="90" t="s">
        <v>188</v>
      </c>
      <c r="M554" s="91"/>
      <c r="N554" s="312">
        <v>1</v>
      </c>
      <c r="O554" s="313">
        <f>N554/N$553</f>
        <v>0.1</v>
      </c>
      <c r="P554" s="104">
        <v>1</v>
      </c>
      <c r="Q554" s="92"/>
      <c r="R554" s="92"/>
      <c r="S554" s="92"/>
      <c r="T554" s="92"/>
      <c r="U554" s="92"/>
      <c r="V554" s="92"/>
      <c r="W554" s="92"/>
      <c r="X554" s="109">
        <f t="shared" ref="X554:X563" si="62">P554*P$7+Q554*Q$7+R554*R$7+S554*S$7+T554*T$7+U554*U$7+V554*V$7+W554*W$7</f>
        <v>100</v>
      </c>
      <c r="Y554" s="83"/>
      <c r="Z554" s="110">
        <f t="shared" ref="Z554:Z563" si="63">X554*$O554</f>
        <v>10</v>
      </c>
      <c r="AA554" s="111"/>
      <c r="AB554" s="92"/>
      <c r="AC554" s="92"/>
      <c r="AD554" s="92"/>
      <c r="AE554" s="92"/>
      <c r="AF554" s="92"/>
      <c r="AG554" s="92"/>
      <c r="AH554" s="92"/>
      <c r="AI554" s="109">
        <f t="shared" ref="AI554:AI563" si="64">AB554*AB$7+AC554*AC$7+AD554*AD$7+AE554*AE$7+AF554*AF$7+AG554*AG$7+AH554*AH$7</f>
        <v>0</v>
      </c>
      <c r="AJ554" s="83"/>
      <c r="AK554" s="110">
        <f t="shared" ref="AK554:AK563" si="65">AI554*$O554</f>
        <v>0</v>
      </c>
      <c r="AL554" s="111"/>
      <c r="AM554" s="92"/>
      <c r="AN554" s="92"/>
      <c r="AO554" s="92"/>
      <c r="AP554" s="92"/>
      <c r="AQ554" s="92"/>
      <c r="AR554" s="92"/>
      <c r="AS554" s="92"/>
      <c r="AT554" s="92">
        <v>1</v>
      </c>
      <c r="AU554" s="92"/>
      <c r="AV554" s="109">
        <f t="shared" ref="AV554:AV563" si="66">AM554*AM$7+AN554*AN$7+AO554*AO$7+AP554*AP$7+AQ554*AQ$7+AR554*AR$7+AS554*AS$7+AT554*AT$7+AU554*AU$7</f>
        <v>2500</v>
      </c>
      <c r="AW554" s="75"/>
      <c r="AX554" s="110">
        <f t="shared" ref="AX554:AX563" si="67">AV554*$O554</f>
        <v>250</v>
      </c>
      <c r="AY554" s="111"/>
      <c r="AZ554" s="93"/>
      <c r="BA554" s="94" t="s">
        <v>105</v>
      </c>
      <c r="BB554" s="71"/>
      <c r="BC554" s="54"/>
      <c r="BD554" s="41">
        <v>3</v>
      </c>
      <c r="BE554" s="52">
        <v>36</v>
      </c>
      <c r="BF554" s="62">
        <v>3612</v>
      </c>
      <c r="BG554" s="280" t="s">
        <v>52</v>
      </c>
    </row>
    <row r="555" spans="1:59" s="63" customFormat="1" ht="12.75" x14ac:dyDescent="0.2">
      <c r="A555" s="196">
        <v>3</v>
      </c>
      <c r="B555" s="197" t="s">
        <v>108</v>
      </c>
      <c r="C555" s="208">
        <v>36</v>
      </c>
      <c r="D555" s="209" t="s">
        <v>314</v>
      </c>
      <c r="E555" s="210">
        <v>3612</v>
      </c>
      <c r="F555" s="211" t="s">
        <v>315</v>
      </c>
      <c r="G555" s="231" t="s">
        <v>314</v>
      </c>
      <c r="H555" s="89"/>
      <c r="I555" s="90" t="s">
        <v>318</v>
      </c>
      <c r="J555" s="90" t="s">
        <v>319</v>
      </c>
      <c r="K555" s="90" t="s">
        <v>64</v>
      </c>
      <c r="L555" s="90" t="s">
        <v>119</v>
      </c>
      <c r="M555" s="91"/>
      <c r="N555" s="312">
        <v>1</v>
      </c>
      <c r="O555" s="313">
        <f t="shared" ref="O555:O563" si="68">N555/N$553</f>
        <v>0.1</v>
      </c>
      <c r="P555" s="104">
        <v>1</v>
      </c>
      <c r="Q555" s="92"/>
      <c r="R555" s="92"/>
      <c r="S555" s="92"/>
      <c r="T555" s="92"/>
      <c r="U555" s="92"/>
      <c r="V555" s="92"/>
      <c r="W555" s="92"/>
      <c r="X555" s="109">
        <f t="shared" si="62"/>
        <v>100</v>
      </c>
      <c r="Y555" s="83"/>
      <c r="Z555" s="110">
        <f t="shared" si="63"/>
        <v>10</v>
      </c>
      <c r="AA555" s="111"/>
      <c r="AB555" s="92"/>
      <c r="AC555" s="92"/>
      <c r="AD555" s="92"/>
      <c r="AE555" s="92"/>
      <c r="AF555" s="92"/>
      <c r="AG555" s="92"/>
      <c r="AH555" s="92"/>
      <c r="AI555" s="109">
        <f t="shared" si="64"/>
        <v>0</v>
      </c>
      <c r="AJ555" s="83"/>
      <c r="AK555" s="110">
        <f t="shared" si="65"/>
        <v>0</v>
      </c>
      <c r="AL555" s="111"/>
      <c r="AM555" s="92"/>
      <c r="AN555" s="92"/>
      <c r="AO555" s="92"/>
      <c r="AP555" s="92"/>
      <c r="AQ555" s="92"/>
      <c r="AR555" s="92"/>
      <c r="AS555" s="92"/>
      <c r="AT555" s="92">
        <v>1</v>
      </c>
      <c r="AU555" s="92"/>
      <c r="AV555" s="109">
        <f t="shared" si="66"/>
        <v>2500</v>
      </c>
      <c r="AW555" s="75"/>
      <c r="AX555" s="110">
        <f t="shared" si="67"/>
        <v>250</v>
      </c>
      <c r="AY555" s="111"/>
      <c r="AZ555" s="93"/>
      <c r="BA555" s="94" t="s">
        <v>105</v>
      </c>
      <c r="BB555" s="71"/>
      <c r="BC555" s="54"/>
      <c r="BD555" s="41">
        <v>3</v>
      </c>
      <c r="BE555" s="52">
        <v>36</v>
      </c>
      <c r="BF555" s="62">
        <v>3612</v>
      </c>
      <c r="BG555" s="280" t="s">
        <v>52</v>
      </c>
    </row>
    <row r="556" spans="1:59" s="63" customFormat="1" ht="12.75" x14ac:dyDescent="0.2">
      <c r="A556" s="196">
        <v>3</v>
      </c>
      <c r="B556" s="197" t="s">
        <v>108</v>
      </c>
      <c r="C556" s="208">
        <v>36</v>
      </c>
      <c r="D556" s="209" t="s">
        <v>314</v>
      </c>
      <c r="E556" s="210">
        <v>3612</v>
      </c>
      <c r="F556" s="211" t="s">
        <v>315</v>
      </c>
      <c r="G556" s="231" t="s">
        <v>314</v>
      </c>
      <c r="H556" s="89"/>
      <c r="I556" s="90" t="s">
        <v>320</v>
      </c>
      <c r="J556" s="90" t="s">
        <v>319</v>
      </c>
      <c r="K556" s="90" t="s">
        <v>64</v>
      </c>
      <c r="L556" s="90" t="s">
        <v>119</v>
      </c>
      <c r="M556" s="91"/>
      <c r="N556" s="312">
        <v>1</v>
      </c>
      <c r="O556" s="313">
        <f t="shared" si="68"/>
        <v>0.1</v>
      </c>
      <c r="P556" s="104">
        <v>1</v>
      </c>
      <c r="Q556" s="92"/>
      <c r="R556" s="92"/>
      <c r="S556" s="92"/>
      <c r="T556" s="92"/>
      <c r="U556" s="92"/>
      <c r="V556" s="92"/>
      <c r="W556" s="92"/>
      <c r="X556" s="109">
        <f t="shared" si="62"/>
        <v>100</v>
      </c>
      <c r="Y556" s="83"/>
      <c r="Z556" s="110">
        <f t="shared" si="63"/>
        <v>10</v>
      </c>
      <c r="AA556" s="111"/>
      <c r="AB556" s="92"/>
      <c r="AC556" s="92"/>
      <c r="AD556" s="92"/>
      <c r="AE556" s="92"/>
      <c r="AF556" s="92"/>
      <c r="AG556" s="92"/>
      <c r="AH556" s="92"/>
      <c r="AI556" s="109">
        <f t="shared" si="64"/>
        <v>0</v>
      </c>
      <c r="AJ556" s="83"/>
      <c r="AK556" s="110">
        <f t="shared" si="65"/>
        <v>0</v>
      </c>
      <c r="AL556" s="111"/>
      <c r="AM556" s="92"/>
      <c r="AN556" s="92"/>
      <c r="AO556" s="92"/>
      <c r="AP556" s="92"/>
      <c r="AQ556" s="92"/>
      <c r="AR556" s="92"/>
      <c r="AS556" s="92"/>
      <c r="AT556" s="92">
        <v>1</v>
      </c>
      <c r="AU556" s="92"/>
      <c r="AV556" s="109">
        <f t="shared" si="66"/>
        <v>2500</v>
      </c>
      <c r="AW556" s="75"/>
      <c r="AX556" s="110">
        <f t="shared" si="67"/>
        <v>250</v>
      </c>
      <c r="AY556" s="111"/>
      <c r="AZ556" s="93"/>
      <c r="BA556" s="94" t="s">
        <v>105</v>
      </c>
      <c r="BB556" s="71"/>
      <c r="BC556" s="54"/>
      <c r="BD556" s="41">
        <v>3</v>
      </c>
      <c r="BE556" s="52">
        <v>36</v>
      </c>
      <c r="BF556" s="62">
        <v>3612</v>
      </c>
      <c r="BG556" s="280" t="s">
        <v>52</v>
      </c>
    </row>
    <row r="557" spans="1:59" s="63" customFormat="1" ht="12.75" x14ac:dyDescent="0.2">
      <c r="A557" s="196">
        <v>3</v>
      </c>
      <c r="B557" s="197" t="s">
        <v>108</v>
      </c>
      <c r="C557" s="208">
        <v>36</v>
      </c>
      <c r="D557" s="209" t="s">
        <v>314</v>
      </c>
      <c r="E557" s="210">
        <v>3612</v>
      </c>
      <c r="F557" s="211" t="s">
        <v>315</v>
      </c>
      <c r="G557" s="231" t="s">
        <v>314</v>
      </c>
      <c r="H557" s="89"/>
      <c r="I557" s="90" t="s">
        <v>321</v>
      </c>
      <c r="J557" s="90" t="s">
        <v>319</v>
      </c>
      <c r="K557" s="90" t="s">
        <v>64</v>
      </c>
      <c r="L557" s="90" t="s">
        <v>322</v>
      </c>
      <c r="M557" s="91"/>
      <c r="N557" s="312">
        <v>1</v>
      </c>
      <c r="O557" s="313">
        <f t="shared" si="68"/>
        <v>0.1</v>
      </c>
      <c r="P557" s="104">
        <v>1</v>
      </c>
      <c r="Q557" s="92"/>
      <c r="R557" s="92"/>
      <c r="S557" s="92"/>
      <c r="T557" s="92"/>
      <c r="U557" s="92"/>
      <c r="V557" s="92"/>
      <c r="W557" s="92"/>
      <c r="X557" s="109">
        <f t="shared" si="62"/>
        <v>100</v>
      </c>
      <c r="Y557" s="83"/>
      <c r="Z557" s="110">
        <f t="shared" si="63"/>
        <v>10</v>
      </c>
      <c r="AA557" s="111"/>
      <c r="AB557" s="92"/>
      <c r="AC557" s="92"/>
      <c r="AD557" s="92"/>
      <c r="AE557" s="92"/>
      <c r="AF557" s="92"/>
      <c r="AG557" s="92"/>
      <c r="AH557" s="92"/>
      <c r="AI557" s="109">
        <f t="shared" si="64"/>
        <v>0</v>
      </c>
      <c r="AJ557" s="83"/>
      <c r="AK557" s="110">
        <f t="shared" si="65"/>
        <v>0</v>
      </c>
      <c r="AL557" s="111"/>
      <c r="AM557" s="92"/>
      <c r="AN557" s="92"/>
      <c r="AO557" s="92"/>
      <c r="AP557" s="92"/>
      <c r="AQ557" s="92"/>
      <c r="AR557" s="92"/>
      <c r="AS557" s="92">
        <v>1</v>
      </c>
      <c r="AT557" s="92"/>
      <c r="AU557" s="92"/>
      <c r="AV557" s="109">
        <f t="shared" si="66"/>
        <v>1000</v>
      </c>
      <c r="AW557" s="75"/>
      <c r="AX557" s="110">
        <f t="shared" si="67"/>
        <v>100</v>
      </c>
      <c r="AY557" s="111"/>
      <c r="AZ557" s="93"/>
      <c r="BA557" s="94" t="s">
        <v>105</v>
      </c>
      <c r="BB557" s="71"/>
      <c r="BC557" s="54"/>
      <c r="BD557" s="41">
        <v>3</v>
      </c>
      <c r="BE557" s="52">
        <v>36</v>
      </c>
      <c r="BF557" s="62">
        <v>3612</v>
      </c>
      <c r="BG557" s="280" t="s">
        <v>52</v>
      </c>
    </row>
    <row r="558" spans="1:59" s="63" customFormat="1" ht="12.75" x14ac:dyDescent="0.2">
      <c r="A558" s="196">
        <v>3</v>
      </c>
      <c r="B558" s="197" t="s">
        <v>108</v>
      </c>
      <c r="C558" s="208">
        <v>36</v>
      </c>
      <c r="D558" s="209" t="s">
        <v>314</v>
      </c>
      <c r="E558" s="210">
        <v>3612</v>
      </c>
      <c r="F558" s="211" t="s">
        <v>315</v>
      </c>
      <c r="G558" s="231" t="s">
        <v>314</v>
      </c>
      <c r="H558" s="89"/>
      <c r="I558" s="90" t="s">
        <v>323</v>
      </c>
      <c r="J558" s="90" t="s">
        <v>319</v>
      </c>
      <c r="K558" s="90" t="s">
        <v>64</v>
      </c>
      <c r="L558" s="90" t="s">
        <v>188</v>
      </c>
      <c r="M558" s="91"/>
      <c r="N558" s="312">
        <v>1</v>
      </c>
      <c r="O558" s="313">
        <f t="shared" si="68"/>
        <v>0.1</v>
      </c>
      <c r="P558" s="104">
        <v>1</v>
      </c>
      <c r="Q558" s="92"/>
      <c r="R558" s="92"/>
      <c r="S558" s="92"/>
      <c r="T558" s="92"/>
      <c r="U558" s="92"/>
      <c r="V558" s="92"/>
      <c r="W558" s="92"/>
      <c r="X558" s="109">
        <f t="shared" si="62"/>
        <v>100</v>
      </c>
      <c r="Y558" s="83"/>
      <c r="Z558" s="110">
        <f t="shared" si="63"/>
        <v>10</v>
      </c>
      <c r="AA558" s="111"/>
      <c r="AB558" s="92"/>
      <c r="AC558" s="92"/>
      <c r="AD558" s="92"/>
      <c r="AE558" s="92"/>
      <c r="AF558" s="92"/>
      <c r="AG558" s="92"/>
      <c r="AH558" s="92"/>
      <c r="AI558" s="109">
        <f t="shared" si="64"/>
        <v>0</v>
      </c>
      <c r="AJ558" s="83"/>
      <c r="AK558" s="110">
        <f t="shared" si="65"/>
        <v>0</v>
      </c>
      <c r="AL558" s="111"/>
      <c r="AM558" s="92"/>
      <c r="AN558" s="92"/>
      <c r="AO558" s="92"/>
      <c r="AP558" s="92"/>
      <c r="AQ558" s="92"/>
      <c r="AR558" s="92"/>
      <c r="AS558" s="92"/>
      <c r="AT558" s="92">
        <v>1</v>
      </c>
      <c r="AU558" s="92"/>
      <c r="AV558" s="109">
        <f t="shared" si="66"/>
        <v>2500</v>
      </c>
      <c r="AW558" s="75"/>
      <c r="AX558" s="110">
        <f t="shared" si="67"/>
        <v>250</v>
      </c>
      <c r="AY558" s="111"/>
      <c r="AZ558" s="93"/>
      <c r="BA558" s="94" t="s">
        <v>105</v>
      </c>
      <c r="BB558" s="71"/>
      <c r="BC558" s="54"/>
      <c r="BD558" s="41">
        <v>3</v>
      </c>
      <c r="BE558" s="52">
        <v>36</v>
      </c>
      <c r="BF558" s="62">
        <v>3612</v>
      </c>
      <c r="BG558" s="280" t="s">
        <v>52</v>
      </c>
    </row>
    <row r="559" spans="1:59" s="63" customFormat="1" ht="12.75" x14ac:dyDescent="0.2">
      <c r="A559" s="196">
        <v>3</v>
      </c>
      <c r="B559" s="197" t="s">
        <v>108</v>
      </c>
      <c r="C559" s="208">
        <v>36</v>
      </c>
      <c r="D559" s="209" t="s">
        <v>314</v>
      </c>
      <c r="E559" s="210">
        <v>3612</v>
      </c>
      <c r="F559" s="211" t="s">
        <v>315</v>
      </c>
      <c r="G559" s="231" t="s">
        <v>314</v>
      </c>
      <c r="H559" s="89"/>
      <c r="I559" s="90" t="s">
        <v>324</v>
      </c>
      <c r="J559" s="90" t="s">
        <v>325</v>
      </c>
      <c r="K559" s="90" t="s">
        <v>60</v>
      </c>
      <c r="L559" s="90"/>
      <c r="M559" s="91"/>
      <c r="N559" s="312">
        <v>1</v>
      </c>
      <c r="O559" s="313">
        <f t="shared" si="68"/>
        <v>0.1</v>
      </c>
      <c r="P559" s="104"/>
      <c r="Q559" s="92"/>
      <c r="R559" s="92"/>
      <c r="S559" s="92"/>
      <c r="T559" s="92"/>
      <c r="U559" s="92"/>
      <c r="V559" s="92"/>
      <c r="W559" s="92">
        <v>1</v>
      </c>
      <c r="X559" s="109">
        <f t="shared" si="62"/>
        <v>25000</v>
      </c>
      <c r="Y559" s="83"/>
      <c r="Z559" s="110">
        <f t="shared" si="63"/>
        <v>2500</v>
      </c>
      <c r="AA559" s="111"/>
      <c r="AB559" s="92"/>
      <c r="AC559" s="92"/>
      <c r="AD559" s="92"/>
      <c r="AE559" s="92"/>
      <c r="AF559" s="92"/>
      <c r="AG559" s="92"/>
      <c r="AH559" s="92"/>
      <c r="AI559" s="109">
        <f t="shared" si="64"/>
        <v>0</v>
      </c>
      <c r="AJ559" s="83"/>
      <c r="AK559" s="110">
        <f t="shared" si="65"/>
        <v>0</v>
      </c>
      <c r="AL559" s="111"/>
      <c r="AM559" s="92"/>
      <c r="AN559" s="92"/>
      <c r="AO559" s="92"/>
      <c r="AP559" s="92">
        <v>1</v>
      </c>
      <c r="AQ559" s="92"/>
      <c r="AR559" s="92"/>
      <c r="AS559" s="92"/>
      <c r="AT559" s="92"/>
      <c r="AU559" s="92"/>
      <c r="AV559" s="109">
        <f t="shared" si="66"/>
        <v>100</v>
      </c>
      <c r="AW559" s="75"/>
      <c r="AX559" s="110">
        <f t="shared" si="67"/>
        <v>10</v>
      </c>
      <c r="AY559" s="111"/>
      <c r="AZ559" s="93"/>
      <c r="BA559" s="94" t="s">
        <v>105</v>
      </c>
      <c r="BB559" s="71"/>
      <c r="BC559" s="54"/>
      <c r="BD559" s="41">
        <v>3</v>
      </c>
      <c r="BE559" s="52">
        <v>36</v>
      </c>
      <c r="BF559" s="62">
        <v>3612</v>
      </c>
      <c r="BG559" s="280" t="s">
        <v>52</v>
      </c>
    </row>
    <row r="560" spans="1:59" s="63" customFormat="1" ht="12.75" x14ac:dyDescent="0.2">
      <c r="A560" s="196">
        <v>3</v>
      </c>
      <c r="B560" s="197" t="s">
        <v>108</v>
      </c>
      <c r="C560" s="208">
        <v>36</v>
      </c>
      <c r="D560" s="209" t="s">
        <v>314</v>
      </c>
      <c r="E560" s="210">
        <v>3612</v>
      </c>
      <c r="F560" s="211" t="s">
        <v>315</v>
      </c>
      <c r="G560" s="231" t="s">
        <v>314</v>
      </c>
      <c r="H560" s="89"/>
      <c r="I560" s="90" t="s">
        <v>326</v>
      </c>
      <c r="J560" s="90" t="s">
        <v>319</v>
      </c>
      <c r="K560" s="90" t="s">
        <v>64</v>
      </c>
      <c r="L560" s="90" t="s">
        <v>119</v>
      </c>
      <c r="M560" s="91"/>
      <c r="N560" s="312">
        <v>1</v>
      </c>
      <c r="O560" s="313">
        <f t="shared" si="68"/>
        <v>0.1</v>
      </c>
      <c r="P560" s="104">
        <v>1</v>
      </c>
      <c r="Q560" s="92"/>
      <c r="R560" s="92"/>
      <c r="S560" s="92"/>
      <c r="T560" s="92"/>
      <c r="U560" s="92"/>
      <c r="V560" s="92"/>
      <c r="W560" s="92"/>
      <c r="X560" s="109">
        <f t="shared" si="62"/>
        <v>100</v>
      </c>
      <c r="Y560" s="83"/>
      <c r="Z560" s="110">
        <f t="shared" si="63"/>
        <v>10</v>
      </c>
      <c r="AA560" s="111"/>
      <c r="AB560" s="92"/>
      <c r="AC560" s="92"/>
      <c r="AD560" s="92"/>
      <c r="AE560" s="92"/>
      <c r="AF560" s="92"/>
      <c r="AG560" s="92"/>
      <c r="AH560" s="92"/>
      <c r="AI560" s="109">
        <f t="shared" si="64"/>
        <v>0</v>
      </c>
      <c r="AJ560" s="83"/>
      <c r="AK560" s="110">
        <f t="shared" si="65"/>
        <v>0</v>
      </c>
      <c r="AL560" s="111"/>
      <c r="AM560" s="92"/>
      <c r="AN560" s="92"/>
      <c r="AO560" s="92"/>
      <c r="AP560" s="92"/>
      <c r="AQ560" s="92"/>
      <c r="AR560" s="92"/>
      <c r="AS560" s="92"/>
      <c r="AT560" s="92">
        <v>1</v>
      </c>
      <c r="AU560" s="92"/>
      <c r="AV560" s="109">
        <f t="shared" si="66"/>
        <v>2500</v>
      </c>
      <c r="AW560" s="75"/>
      <c r="AX560" s="110">
        <f t="shared" si="67"/>
        <v>250</v>
      </c>
      <c r="AY560" s="111"/>
      <c r="AZ560" s="93"/>
      <c r="BA560" s="94" t="s">
        <v>105</v>
      </c>
      <c r="BB560" s="71"/>
      <c r="BC560" s="54"/>
      <c r="BD560" s="41">
        <v>3</v>
      </c>
      <c r="BE560" s="52">
        <v>36</v>
      </c>
      <c r="BF560" s="62">
        <v>3612</v>
      </c>
      <c r="BG560" s="280" t="s">
        <v>52</v>
      </c>
    </row>
    <row r="561" spans="1:59" s="63" customFormat="1" ht="12.75" x14ac:dyDescent="0.2">
      <c r="A561" s="196">
        <v>3</v>
      </c>
      <c r="B561" s="197" t="s">
        <v>108</v>
      </c>
      <c r="C561" s="208">
        <v>36</v>
      </c>
      <c r="D561" s="209" t="s">
        <v>314</v>
      </c>
      <c r="E561" s="210">
        <v>3612</v>
      </c>
      <c r="F561" s="211" t="s">
        <v>315</v>
      </c>
      <c r="G561" s="231" t="s">
        <v>314</v>
      </c>
      <c r="H561" s="89"/>
      <c r="I561" s="90" t="s">
        <v>304</v>
      </c>
      <c r="J561" s="90"/>
      <c r="K561" s="90" t="s">
        <v>64</v>
      </c>
      <c r="L561" s="90" t="s">
        <v>271</v>
      </c>
      <c r="M561" s="91"/>
      <c r="N561" s="312">
        <v>1</v>
      </c>
      <c r="O561" s="313">
        <f t="shared" si="68"/>
        <v>0.1</v>
      </c>
      <c r="P561" s="104">
        <v>1</v>
      </c>
      <c r="Q561" s="92"/>
      <c r="R561" s="92"/>
      <c r="S561" s="92"/>
      <c r="T561" s="92"/>
      <c r="U561" s="92"/>
      <c r="V561" s="92"/>
      <c r="W561" s="92"/>
      <c r="X561" s="109">
        <f t="shared" si="62"/>
        <v>100</v>
      </c>
      <c r="Y561" s="83"/>
      <c r="Z561" s="110">
        <f t="shared" si="63"/>
        <v>10</v>
      </c>
      <c r="AA561" s="111"/>
      <c r="AB561" s="92"/>
      <c r="AC561" s="92"/>
      <c r="AD561" s="92"/>
      <c r="AE561" s="92"/>
      <c r="AF561" s="92"/>
      <c r="AG561" s="92"/>
      <c r="AH561" s="92"/>
      <c r="AI561" s="109">
        <f t="shared" si="64"/>
        <v>0</v>
      </c>
      <c r="AJ561" s="83"/>
      <c r="AK561" s="110">
        <f t="shared" si="65"/>
        <v>0</v>
      </c>
      <c r="AL561" s="111"/>
      <c r="AM561" s="92"/>
      <c r="AN561" s="92"/>
      <c r="AO561" s="92"/>
      <c r="AP561" s="92"/>
      <c r="AQ561" s="92"/>
      <c r="AR561" s="92"/>
      <c r="AS561" s="92">
        <v>1</v>
      </c>
      <c r="AT561" s="92"/>
      <c r="AU561" s="92"/>
      <c r="AV561" s="109">
        <f t="shared" si="66"/>
        <v>1000</v>
      </c>
      <c r="AW561" s="75"/>
      <c r="AX561" s="110">
        <f t="shared" si="67"/>
        <v>100</v>
      </c>
      <c r="AY561" s="111"/>
      <c r="AZ561" s="93"/>
      <c r="BA561" s="94" t="s">
        <v>131</v>
      </c>
      <c r="BB561" s="71"/>
      <c r="BC561" s="54"/>
      <c r="BD561" s="41">
        <v>3</v>
      </c>
      <c r="BE561" s="52">
        <v>36</v>
      </c>
      <c r="BF561" s="62">
        <v>3612</v>
      </c>
      <c r="BG561" s="280" t="s">
        <v>52</v>
      </c>
    </row>
    <row r="562" spans="1:59" s="63" customFormat="1" ht="12.75" x14ac:dyDescent="0.2">
      <c r="A562" s="196">
        <v>3</v>
      </c>
      <c r="B562" s="197" t="s">
        <v>108</v>
      </c>
      <c r="C562" s="208">
        <v>36</v>
      </c>
      <c r="D562" s="209" t="s">
        <v>314</v>
      </c>
      <c r="E562" s="210">
        <v>3612</v>
      </c>
      <c r="F562" s="211" t="s">
        <v>315</v>
      </c>
      <c r="G562" s="231" t="s">
        <v>314</v>
      </c>
      <c r="H562" s="89"/>
      <c r="I562" s="90" t="s">
        <v>327</v>
      </c>
      <c r="J562" s="90" t="s">
        <v>328</v>
      </c>
      <c r="K562" s="90" t="s">
        <v>64</v>
      </c>
      <c r="L562" s="90" t="s">
        <v>329</v>
      </c>
      <c r="M562" s="91"/>
      <c r="N562" s="312">
        <v>1</v>
      </c>
      <c r="O562" s="313">
        <f t="shared" si="68"/>
        <v>0.1</v>
      </c>
      <c r="P562" s="104">
        <v>1</v>
      </c>
      <c r="Q562" s="92"/>
      <c r="R562" s="92"/>
      <c r="S562" s="92"/>
      <c r="T562" s="92"/>
      <c r="U562" s="92"/>
      <c r="V562" s="92"/>
      <c r="W562" s="92"/>
      <c r="X562" s="109">
        <f t="shared" si="62"/>
        <v>100</v>
      </c>
      <c r="Y562" s="83"/>
      <c r="Z562" s="110">
        <f t="shared" si="63"/>
        <v>10</v>
      </c>
      <c r="AA562" s="111"/>
      <c r="AB562" s="92"/>
      <c r="AC562" s="92"/>
      <c r="AD562" s="92"/>
      <c r="AE562" s="92"/>
      <c r="AF562" s="92"/>
      <c r="AG562" s="92"/>
      <c r="AH562" s="92"/>
      <c r="AI562" s="109">
        <f t="shared" si="64"/>
        <v>0</v>
      </c>
      <c r="AJ562" s="83"/>
      <c r="AK562" s="110">
        <f t="shared" si="65"/>
        <v>0</v>
      </c>
      <c r="AL562" s="111"/>
      <c r="AM562" s="92"/>
      <c r="AN562" s="92"/>
      <c r="AO562" s="92"/>
      <c r="AP562" s="92"/>
      <c r="AQ562" s="92"/>
      <c r="AR562" s="92"/>
      <c r="AS562" s="92">
        <v>1</v>
      </c>
      <c r="AT562" s="92"/>
      <c r="AU562" s="92"/>
      <c r="AV562" s="109">
        <f t="shared" si="66"/>
        <v>1000</v>
      </c>
      <c r="AW562" s="75"/>
      <c r="AX562" s="110">
        <f t="shared" si="67"/>
        <v>100</v>
      </c>
      <c r="AY562" s="111"/>
      <c r="AZ562" s="93"/>
      <c r="BA562" s="94" t="s">
        <v>131</v>
      </c>
      <c r="BB562" s="71"/>
      <c r="BC562" s="54"/>
      <c r="BD562" s="41">
        <v>3</v>
      </c>
      <c r="BE562" s="52">
        <v>36</v>
      </c>
      <c r="BF562" s="62">
        <v>3612</v>
      </c>
      <c r="BG562" s="280" t="s">
        <v>52</v>
      </c>
    </row>
    <row r="563" spans="1:59" s="63" customFormat="1" ht="12.75" x14ac:dyDescent="0.2">
      <c r="A563" s="196">
        <v>3</v>
      </c>
      <c r="B563" s="197" t="s">
        <v>108</v>
      </c>
      <c r="C563" s="208">
        <v>36</v>
      </c>
      <c r="D563" s="209" t="s">
        <v>314</v>
      </c>
      <c r="E563" s="210">
        <v>3612</v>
      </c>
      <c r="F563" s="211" t="s">
        <v>315</v>
      </c>
      <c r="G563" s="231" t="s">
        <v>314</v>
      </c>
      <c r="H563" s="89"/>
      <c r="I563" s="90" t="s">
        <v>300</v>
      </c>
      <c r="J563" s="90" t="s">
        <v>330</v>
      </c>
      <c r="K563" s="90" t="s">
        <v>64</v>
      </c>
      <c r="L563" s="90" t="s">
        <v>141</v>
      </c>
      <c r="M563" s="91"/>
      <c r="N563" s="312">
        <v>1</v>
      </c>
      <c r="O563" s="313">
        <f t="shared" si="68"/>
        <v>0.1</v>
      </c>
      <c r="P563" s="104">
        <v>1</v>
      </c>
      <c r="Q563" s="92"/>
      <c r="R563" s="92"/>
      <c r="S563" s="92"/>
      <c r="T563" s="92"/>
      <c r="U563" s="92"/>
      <c r="V563" s="92"/>
      <c r="W563" s="92"/>
      <c r="X563" s="109">
        <f t="shared" si="62"/>
        <v>100</v>
      </c>
      <c r="Y563" s="83"/>
      <c r="Z563" s="110">
        <f t="shared" si="63"/>
        <v>10</v>
      </c>
      <c r="AA563" s="111"/>
      <c r="AB563" s="92"/>
      <c r="AC563" s="92"/>
      <c r="AD563" s="92"/>
      <c r="AE563" s="92"/>
      <c r="AF563" s="92"/>
      <c r="AG563" s="92"/>
      <c r="AH563" s="92"/>
      <c r="AI563" s="109">
        <f t="shared" si="64"/>
        <v>0</v>
      </c>
      <c r="AJ563" s="83"/>
      <c r="AK563" s="110">
        <f t="shared" si="65"/>
        <v>0</v>
      </c>
      <c r="AL563" s="111"/>
      <c r="AM563" s="92"/>
      <c r="AN563" s="92"/>
      <c r="AO563" s="92"/>
      <c r="AP563" s="92"/>
      <c r="AQ563" s="92"/>
      <c r="AR563" s="92"/>
      <c r="AS563" s="92"/>
      <c r="AT563" s="92">
        <v>1</v>
      </c>
      <c r="AU563" s="92"/>
      <c r="AV563" s="109">
        <f t="shared" si="66"/>
        <v>2500</v>
      </c>
      <c r="AW563" s="75"/>
      <c r="AX563" s="110">
        <f t="shared" si="67"/>
        <v>250</v>
      </c>
      <c r="AY563" s="111"/>
      <c r="AZ563" s="93"/>
      <c r="BA563" s="94" t="s">
        <v>131</v>
      </c>
      <c r="BB563" s="71"/>
      <c r="BC563" s="54"/>
      <c r="BD563" s="41">
        <v>3</v>
      </c>
      <c r="BE563" s="52">
        <v>36</v>
      </c>
      <c r="BF563" s="62">
        <v>3612</v>
      </c>
      <c r="BG563" s="280" t="s">
        <v>52</v>
      </c>
    </row>
    <row r="564" spans="1:59" s="63" customFormat="1" ht="12.75" x14ac:dyDescent="0.2">
      <c r="A564" s="196">
        <v>3</v>
      </c>
      <c r="B564" s="197" t="s">
        <v>108</v>
      </c>
      <c r="C564" s="208">
        <v>36</v>
      </c>
      <c r="D564" s="209" t="s">
        <v>314</v>
      </c>
      <c r="E564" s="210">
        <v>3612</v>
      </c>
      <c r="F564" s="211" t="s">
        <v>315</v>
      </c>
      <c r="G564" s="231" t="s">
        <v>314</v>
      </c>
      <c r="H564" s="65"/>
      <c r="I564" s="222"/>
      <c r="J564" s="66"/>
      <c r="K564" s="66"/>
      <c r="L564" s="66"/>
      <c r="M564" s="64"/>
      <c r="N564" s="304"/>
      <c r="O564" s="305"/>
      <c r="P564" s="127"/>
      <c r="Q564" s="67"/>
      <c r="R564" s="67"/>
      <c r="S564" s="67"/>
      <c r="T564" s="67"/>
      <c r="U564" s="67"/>
      <c r="V564" s="67"/>
      <c r="W564" s="67"/>
      <c r="X564" s="67"/>
      <c r="Y564" s="68"/>
      <c r="Z564" s="68"/>
      <c r="AA564" s="68"/>
      <c r="AB564" s="67"/>
      <c r="AC564" s="67"/>
      <c r="AD564" s="67"/>
      <c r="AE564" s="67"/>
      <c r="AF564" s="67"/>
      <c r="AG564" s="67"/>
      <c r="AH564" s="67"/>
      <c r="AI564" s="67"/>
      <c r="AJ564" s="68"/>
      <c r="AK564" s="68"/>
      <c r="AL564" s="68"/>
      <c r="AM564" s="67"/>
      <c r="AN564" s="67"/>
      <c r="AO564" s="67"/>
      <c r="AP564" s="67"/>
      <c r="AQ564" s="67"/>
      <c r="AR564" s="67"/>
      <c r="AS564" s="67"/>
      <c r="AT564" s="67"/>
      <c r="AU564" s="67"/>
      <c r="AV564" s="67"/>
      <c r="AW564" s="67"/>
      <c r="AX564" s="68"/>
      <c r="AY564" s="68"/>
      <c r="AZ564" s="69"/>
      <c r="BA564" s="70"/>
      <c r="BB564" s="71"/>
      <c r="BC564" s="54"/>
      <c r="BD564" s="41">
        <v>3</v>
      </c>
      <c r="BE564" s="52">
        <v>36</v>
      </c>
      <c r="BF564" s="62">
        <v>3612</v>
      </c>
      <c r="BG564" s="275"/>
    </row>
    <row r="565" spans="1:59" s="63" customFormat="1" ht="12.75" x14ac:dyDescent="0.2">
      <c r="A565" s="196">
        <v>3</v>
      </c>
      <c r="B565" s="197" t="s">
        <v>108</v>
      </c>
      <c r="C565" s="208">
        <v>36</v>
      </c>
      <c r="D565" s="209" t="s">
        <v>314</v>
      </c>
      <c r="E565" s="210">
        <v>3612</v>
      </c>
      <c r="F565" s="211" t="s">
        <v>315</v>
      </c>
      <c r="G565" s="230"/>
      <c r="H565" s="56"/>
      <c r="I565" s="221"/>
      <c r="J565" s="57"/>
      <c r="K565" s="57"/>
      <c r="L565" s="57"/>
      <c r="M565" s="55"/>
      <c r="N565" s="303"/>
      <c r="O565" s="245"/>
      <c r="P565" s="122"/>
      <c r="Q565" s="58"/>
      <c r="R565" s="58"/>
      <c r="S565" s="58"/>
      <c r="T565" s="58"/>
      <c r="U565" s="58"/>
      <c r="V565" s="58"/>
      <c r="W565" s="58"/>
      <c r="X565" s="58"/>
      <c r="Y565" s="59"/>
      <c r="Z565" s="59"/>
      <c r="AA565" s="59"/>
      <c r="AB565" s="58"/>
      <c r="AC565" s="58"/>
      <c r="AD565" s="58"/>
      <c r="AE565" s="58"/>
      <c r="AF565" s="58"/>
      <c r="AG565" s="58"/>
      <c r="AH565" s="58"/>
      <c r="AI565" s="58"/>
      <c r="AJ565" s="59"/>
      <c r="AK565" s="59"/>
      <c r="AL565" s="59"/>
      <c r="AM565" s="58"/>
      <c r="AN565" s="58"/>
      <c r="AO565" s="58"/>
      <c r="AP565" s="58"/>
      <c r="AQ565" s="58"/>
      <c r="AR565" s="58"/>
      <c r="AS565" s="58"/>
      <c r="AT565" s="58"/>
      <c r="AU565" s="58"/>
      <c r="AV565" s="58"/>
      <c r="AW565" s="58"/>
      <c r="AX565" s="59"/>
      <c r="AY565" s="59"/>
      <c r="AZ565" s="60"/>
      <c r="BA565" s="61"/>
      <c r="BB565" s="54"/>
      <c r="BC565" s="54"/>
      <c r="BD565" s="41">
        <v>3</v>
      </c>
      <c r="BE565" s="52">
        <v>36</v>
      </c>
      <c r="BF565" s="62">
        <v>3612</v>
      </c>
      <c r="BG565" s="274"/>
    </row>
    <row r="566" spans="1:59" s="53" customFormat="1" ht="18.75" x14ac:dyDescent="0.3">
      <c r="A566" s="202">
        <v>3</v>
      </c>
      <c r="B566" s="203" t="s">
        <v>108</v>
      </c>
      <c r="C566" s="205">
        <v>38</v>
      </c>
      <c r="D566" s="206" t="s">
        <v>331</v>
      </c>
      <c r="E566" s="207"/>
      <c r="F566" s="207"/>
      <c r="G566" s="229"/>
      <c r="H566" s="44"/>
      <c r="I566" s="226"/>
      <c r="J566" s="192"/>
      <c r="K566" s="192"/>
      <c r="L566" s="192"/>
      <c r="M566" s="194"/>
      <c r="N566" s="302"/>
      <c r="O566" s="298"/>
      <c r="P566" s="47"/>
      <c r="Q566" s="47"/>
      <c r="R566" s="47"/>
      <c r="S566" s="47"/>
      <c r="T566" s="47"/>
      <c r="U566" s="47"/>
      <c r="V566" s="47"/>
      <c r="W566" s="47"/>
      <c r="X566" s="47"/>
      <c r="Y566" s="48"/>
      <c r="Z566" s="48"/>
      <c r="AA566" s="48"/>
      <c r="AB566" s="47"/>
      <c r="AC566" s="47"/>
      <c r="AD566" s="47"/>
      <c r="AE566" s="47"/>
      <c r="AF566" s="47"/>
      <c r="AG566" s="47"/>
      <c r="AH566" s="47"/>
      <c r="AI566" s="47"/>
      <c r="AJ566" s="48"/>
      <c r="AK566" s="48"/>
      <c r="AL566" s="48"/>
      <c r="AM566" s="47"/>
      <c r="AN566" s="47"/>
      <c r="AO566" s="47"/>
      <c r="AP566" s="47"/>
      <c r="AQ566" s="47"/>
      <c r="AR566" s="47"/>
      <c r="AS566" s="47"/>
      <c r="AT566" s="47"/>
      <c r="AU566" s="47"/>
      <c r="AV566" s="47"/>
      <c r="AW566" s="47"/>
      <c r="AX566" s="48"/>
      <c r="AY566" s="333"/>
      <c r="AZ566" s="49"/>
      <c r="BA566" s="50"/>
      <c r="BB566" s="51"/>
      <c r="BC566" s="45"/>
      <c r="BD566" s="41">
        <v>3</v>
      </c>
      <c r="BE566" s="52">
        <v>38</v>
      </c>
      <c r="BF566" s="52" t="s">
        <v>331</v>
      </c>
      <c r="BG566" s="273"/>
    </row>
    <row r="567" spans="1:59" s="63" customFormat="1" ht="12.75" x14ac:dyDescent="0.2">
      <c r="A567" s="196">
        <v>3</v>
      </c>
      <c r="B567" s="197" t="s">
        <v>108</v>
      </c>
      <c r="C567" s="208">
        <v>38</v>
      </c>
      <c r="D567" s="209" t="s">
        <v>331</v>
      </c>
      <c r="E567" s="212">
        <v>3811</v>
      </c>
      <c r="F567" s="213" t="s">
        <v>332</v>
      </c>
      <c r="G567" s="232"/>
      <c r="H567" s="97"/>
      <c r="I567" s="224"/>
      <c r="J567" s="98"/>
      <c r="K567" s="98"/>
      <c r="L567" s="98"/>
      <c r="M567" s="96"/>
      <c r="N567" s="307"/>
      <c r="O567" s="246"/>
      <c r="P567" s="124"/>
      <c r="Q567" s="124"/>
      <c r="R567" s="124"/>
      <c r="S567" s="124"/>
      <c r="T567" s="124"/>
      <c r="U567" s="124"/>
      <c r="V567" s="124"/>
      <c r="W567" s="124"/>
      <c r="X567" s="124"/>
      <c r="Y567" s="100"/>
      <c r="Z567" s="125"/>
      <c r="AA567" s="125"/>
      <c r="AB567" s="124"/>
      <c r="AC567" s="124"/>
      <c r="AD567" s="124"/>
      <c r="AE567" s="124"/>
      <c r="AF567" s="124"/>
      <c r="AG567" s="124"/>
      <c r="AH567" s="124"/>
      <c r="AI567" s="124"/>
      <c r="AJ567" s="100"/>
      <c r="AK567" s="125"/>
      <c r="AL567" s="125"/>
      <c r="AM567" s="124"/>
      <c r="AN567" s="124"/>
      <c r="AO567" s="124"/>
      <c r="AP567" s="124"/>
      <c r="AQ567" s="124"/>
      <c r="AR567" s="124"/>
      <c r="AS567" s="124"/>
      <c r="AT567" s="124"/>
      <c r="AU567" s="124"/>
      <c r="AV567" s="124"/>
      <c r="AW567" s="99"/>
      <c r="AX567" s="125"/>
      <c r="AY567" s="100"/>
      <c r="AZ567" s="101"/>
      <c r="BA567" s="102"/>
      <c r="BB567" s="95"/>
      <c r="BC567" s="95"/>
      <c r="BD567" s="41">
        <v>3</v>
      </c>
      <c r="BE567" s="52">
        <v>38</v>
      </c>
      <c r="BF567" s="103">
        <v>3811</v>
      </c>
      <c r="BG567" s="277"/>
    </row>
    <row r="568" spans="1:59" s="63" customFormat="1" ht="12.75" x14ac:dyDescent="0.2">
      <c r="A568" s="196">
        <v>3</v>
      </c>
      <c r="B568" s="197" t="s">
        <v>108</v>
      </c>
      <c r="C568" s="208">
        <v>38</v>
      </c>
      <c r="D568" s="209" t="s">
        <v>331</v>
      </c>
      <c r="E568" s="212">
        <v>3811</v>
      </c>
      <c r="F568" s="213" t="s">
        <v>332</v>
      </c>
      <c r="G568" s="232"/>
      <c r="H568" s="97"/>
      <c r="I568" s="224"/>
      <c r="J568" s="98"/>
      <c r="K568" s="98"/>
      <c r="L568" s="98"/>
      <c r="M568" s="96"/>
      <c r="N568" s="307"/>
      <c r="O568" s="246"/>
      <c r="P568" s="124"/>
      <c r="Q568" s="99"/>
      <c r="R568" s="99"/>
      <c r="S568" s="99"/>
      <c r="T568" s="99"/>
      <c r="U568" s="99"/>
      <c r="V568" s="99"/>
      <c r="W568" s="99"/>
      <c r="X568" s="99"/>
      <c r="Y568" s="100"/>
      <c r="Z568" s="100"/>
      <c r="AA568" s="100"/>
      <c r="AB568" s="99"/>
      <c r="AC568" s="99"/>
      <c r="AD568" s="99"/>
      <c r="AE568" s="99"/>
      <c r="AF568" s="99"/>
      <c r="AG568" s="99"/>
      <c r="AH568" s="99"/>
      <c r="AI568" s="99"/>
      <c r="AJ568" s="100"/>
      <c r="AK568" s="100"/>
      <c r="AL568" s="100"/>
      <c r="AM568" s="99"/>
      <c r="AN568" s="99"/>
      <c r="AO568" s="99"/>
      <c r="AP568" s="99"/>
      <c r="AQ568" s="99"/>
      <c r="AR568" s="99"/>
      <c r="AS568" s="99"/>
      <c r="AT568" s="99"/>
      <c r="AU568" s="99"/>
      <c r="AV568" s="99"/>
      <c r="AW568" s="99"/>
      <c r="AX568" s="100"/>
      <c r="AY568" s="100"/>
      <c r="AZ568" s="101"/>
      <c r="BA568" s="102"/>
      <c r="BB568" s="95"/>
      <c r="BC568" s="95"/>
      <c r="BD568" s="41">
        <v>3</v>
      </c>
      <c r="BE568" s="52">
        <v>38</v>
      </c>
      <c r="BF568" s="103">
        <v>3811</v>
      </c>
      <c r="BG568" s="277"/>
    </row>
    <row r="569" spans="1:59" s="63" customFormat="1" ht="12.75" x14ac:dyDescent="0.2">
      <c r="A569" s="196">
        <v>3</v>
      </c>
      <c r="B569" s="197" t="s">
        <v>108</v>
      </c>
      <c r="C569" s="208">
        <v>38</v>
      </c>
      <c r="D569" s="209" t="s">
        <v>331</v>
      </c>
      <c r="E569" s="212">
        <v>3811</v>
      </c>
      <c r="F569" s="213" t="s">
        <v>332</v>
      </c>
      <c r="G569" s="231" t="s">
        <v>1191</v>
      </c>
      <c r="H569" s="65"/>
      <c r="I569" s="222"/>
      <c r="J569" s="66"/>
      <c r="K569" s="66"/>
      <c r="L569" s="66"/>
      <c r="M569" s="64"/>
      <c r="N569" s="304"/>
      <c r="O569" s="305"/>
      <c r="P569" s="127"/>
      <c r="Q569" s="67"/>
      <c r="R569" s="67"/>
      <c r="S569" s="67"/>
      <c r="T569" s="67"/>
      <c r="U569" s="67"/>
      <c r="V569" s="67"/>
      <c r="W569" s="67"/>
      <c r="X569" s="67"/>
      <c r="Y569" s="68"/>
      <c r="Z569" s="68"/>
      <c r="AA569" s="68"/>
      <c r="AB569" s="67"/>
      <c r="AC569" s="67"/>
      <c r="AD569" s="67"/>
      <c r="AE569" s="67"/>
      <c r="AF569" s="67"/>
      <c r="AG569" s="67"/>
      <c r="AH569" s="67"/>
      <c r="AI569" s="67"/>
      <c r="AJ569" s="68"/>
      <c r="AK569" s="68"/>
      <c r="AL569" s="68"/>
      <c r="AM569" s="67"/>
      <c r="AN569" s="67"/>
      <c r="AO569" s="67"/>
      <c r="AP569" s="67"/>
      <c r="AQ569" s="67"/>
      <c r="AR569" s="67"/>
      <c r="AS569" s="67"/>
      <c r="AT569" s="67"/>
      <c r="AU569" s="67"/>
      <c r="AV569" s="67"/>
      <c r="AW569" s="67"/>
      <c r="AX569" s="68"/>
      <c r="AY569" s="68"/>
      <c r="AZ569" s="69"/>
      <c r="BA569" s="70"/>
      <c r="BB569" s="71"/>
      <c r="BC569" s="95"/>
      <c r="BD569" s="41">
        <v>3</v>
      </c>
      <c r="BE569" s="52">
        <v>38</v>
      </c>
      <c r="BF569" s="103">
        <v>3811</v>
      </c>
      <c r="BG569" s="275"/>
    </row>
    <row r="570" spans="1:59" s="63" customFormat="1" ht="12.75" x14ac:dyDescent="0.2">
      <c r="A570" s="196">
        <v>3</v>
      </c>
      <c r="B570" s="197" t="s">
        <v>108</v>
      </c>
      <c r="C570" s="208">
        <v>38</v>
      </c>
      <c r="D570" s="209" t="s">
        <v>331</v>
      </c>
      <c r="E570" s="212">
        <v>3811</v>
      </c>
      <c r="F570" s="213" t="s">
        <v>332</v>
      </c>
      <c r="G570" s="231" t="s">
        <v>1191</v>
      </c>
      <c r="H570" s="72" t="s">
        <v>47</v>
      </c>
      <c r="I570" s="223"/>
      <c r="J570" s="73"/>
      <c r="K570" s="73"/>
      <c r="L570" s="73"/>
      <c r="M570" s="74"/>
      <c r="N570" s="247"/>
      <c r="O570" s="306"/>
      <c r="P570" s="105"/>
      <c r="Q570" s="75"/>
      <c r="R570" s="75"/>
      <c r="S570" s="75"/>
      <c r="T570" s="75"/>
      <c r="U570" s="75"/>
      <c r="V570" s="75"/>
      <c r="W570" s="75"/>
      <c r="X570" s="75"/>
      <c r="Y570" s="76" t="str">
        <f>IF(ISNUMBER(VLOOKUP(Y572,P$7:W$7,MATCH(Y572,P$7:W$7))),VLOOKUP(Y572,P$7:W$7,MATCH(Y572,P$7:W$7)),IF(N574=0,"No Data",IF(Y572&gt;0,"&lt;100",0)))</f>
        <v>&lt;100</v>
      </c>
      <c r="Z570" s="77" t="str">
        <f>IF(ISNUMBER(VLOOKUP(Z574,P$7:W$7,MATCH(Z574,P$7:W$7))),VLOOKUP(Z574,P$7:W$7,MATCH(Z574,P$7:W$7)),IF(N574=0,"No Data",IF(Z574&gt;0,"&lt;100",0)))</f>
        <v>&lt;100</v>
      </c>
      <c r="AA570" s="106">
        <f>IF(ISNUMBER(Z570),Z570,0)</f>
        <v>0</v>
      </c>
      <c r="AB570" s="75"/>
      <c r="AC570" s="75"/>
      <c r="AD570" s="75"/>
      <c r="AE570" s="75"/>
      <c r="AF570" s="75"/>
      <c r="AG570" s="75"/>
      <c r="AH570" s="75"/>
      <c r="AI570" s="75"/>
      <c r="AJ570" s="76">
        <f>IF(ISNUMBER(VLOOKUP(AJ572,AB$7:AH$7,MATCH(AJ572,AB$7:AH$7))),VLOOKUP(AJ572,AB$7:AH$7,MATCH(AJ572,AB$7:AH$7)),IF(N574=0,"No Data",IF(AJ572&gt;0,"&lt;50",0)))</f>
        <v>0</v>
      </c>
      <c r="AK570" s="77">
        <f>IF(ISNUMBER(VLOOKUP(AK574,AB$7:AH$7,MATCH(AK574,AB$7:AH$7))),VLOOKUP(AK574,AB$7:AH$7,MATCH(AK574,AB$7:AH$7)),IF(N574=0,"No Data",IF(AK574&gt;0,"&lt;50",0)))</f>
        <v>0</v>
      </c>
      <c r="AL570" s="106">
        <f>IF(ISNUMBER(AK570),AK570,0)</f>
        <v>0</v>
      </c>
      <c r="AM570" s="75"/>
      <c r="AN570" s="75"/>
      <c r="AO570" s="75"/>
      <c r="AP570" s="75"/>
      <c r="AQ570" s="75"/>
      <c r="AR570" s="75"/>
      <c r="AS570" s="75"/>
      <c r="AT570" s="75"/>
      <c r="AU570" s="75"/>
      <c r="AV570" s="75"/>
      <c r="AW570" s="76">
        <f>IF(ISNUMBER(VLOOKUP(AW572,AM$7:AU$7,MATCH(AW572,AM$7:AU$7))),VLOOKUP(AW572,AM$7:AU$7,MATCH(AW572,AM$7:AU$7)),IF(N574=0,"No Data",IF(AW572&gt;0,"&lt;10",0)))</f>
        <v>1000</v>
      </c>
      <c r="AX570" s="77">
        <f>IF(ISNUMBER(VLOOKUP(AX574,AM$7:AU$7,MATCH(AX574,AM$7:AU$7))),VLOOKUP(AX574,AM$7:AU$7,MATCH(AX574,AM$7:AU$7)),IF(N574=0,"No Data",IF(AX574&gt;0,"&lt;10",0)))</f>
        <v>1000</v>
      </c>
      <c r="AY570" s="106">
        <f>IF(ISNUMBER(AX570),AX570,0)</f>
        <v>1000</v>
      </c>
      <c r="AZ570" s="79"/>
      <c r="BA570" s="80"/>
      <c r="BB570" s="71"/>
      <c r="BC570" s="95"/>
      <c r="BD570" s="41">
        <v>3</v>
      </c>
      <c r="BE570" s="52">
        <v>38</v>
      </c>
      <c r="BF570" s="103">
        <v>3811</v>
      </c>
      <c r="BG570" s="276" t="s">
        <v>47</v>
      </c>
    </row>
    <row r="571" spans="1:59" s="63" customFormat="1" ht="12.75" x14ac:dyDescent="0.2">
      <c r="A571" s="196">
        <v>3</v>
      </c>
      <c r="B571" s="197" t="s">
        <v>108</v>
      </c>
      <c r="C571" s="208">
        <v>38</v>
      </c>
      <c r="D571" s="209" t="s">
        <v>331</v>
      </c>
      <c r="E571" s="212">
        <v>3811</v>
      </c>
      <c r="F571" s="213" t="s">
        <v>332</v>
      </c>
      <c r="G571" s="231" t="s">
        <v>1191</v>
      </c>
      <c r="H571" s="81" t="s">
        <v>48</v>
      </c>
      <c r="I571" s="223"/>
      <c r="J571" s="73"/>
      <c r="K571" s="73"/>
      <c r="L571" s="73"/>
      <c r="M571" s="74"/>
      <c r="N571" s="247"/>
      <c r="O571" s="306"/>
      <c r="P571" s="105"/>
      <c r="Q571" s="75"/>
      <c r="R571" s="75"/>
      <c r="S571" s="75"/>
      <c r="T571" s="75"/>
      <c r="U571" s="75"/>
      <c r="V571" s="75"/>
      <c r="W571" s="75"/>
      <c r="X571" s="75"/>
      <c r="Y571" s="82">
        <f>MIN(X575:X584)</f>
        <v>0</v>
      </c>
      <c r="Z571" s="83"/>
      <c r="AA571" s="83"/>
      <c r="AB571" s="75"/>
      <c r="AC571" s="75"/>
      <c r="AD571" s="75"/>
      <c r="AE571" s="75"/>
      <c r="AF571" s="75"/>
      <c r="AG571" s="75"/>
      <c r="AH571" s="75"/>
      <c r="AI571" s="75"/>
      <c r="AJ571" s="82">
        <f>MIN(AI575:AI584)</f>
        <v>0</v>
      </c>
      <c r="AK571" s="83"/>
      <c r="AL571" s="83"/>
      <c r="AM571" s="75"/>
      <c r="AN571" s="75"/>
      <c r="AO571" s="75"/>
      <c r="AP571" s="75"/>
      <c r="AQ571" s="75"/>
      <c r="AR571" s="75"/>
      <c r="AS571" s="75"/>
      <c r="AT571" s="75"/>
      <c r="AU571" s="75"/>
      <c r="AV571" s="75"/>
      <c r="AW571" s="82">
        <f>MIN(AV575:AV584)</f>
        <v>500</v>
      </c>
      <c r="AX571" s="83"/>
      <c r="AY571" s="83"/>
      <c r="AZ571" s="79"/>
      <c r="BA571" s="80"/>
      <c r="BB571" s="71"/>
      <c r="BC571" s="95"/>
      <c r="BD571" s="41">
        <v>3</v>
      </c>
      <c r="BE571" s="52">
        <v>38</v>
      </c>
      <c r="BF571" s="103">
        <v>3811</v>
      </c>
      <c r="BG571" s="278" t="s">
        <v>48</v>
      </c>
    </row>
    <row r="572" spans="1:59" s="63" customFormat="1" ht="12.75" x14ac:dyDescent="0.2">
      <c r="A572" s="196">
        <v>3</v>
      </c>
      <c r="B572" s="197" t="s">
        <v>108</v>
      </c>
      <c r="C572" s="208">
        <v>38</v>
      </c>
      <c r="D572" s="209" t="s">
        <v>331</v>
      </c>
      <c r="E572" s="212">
        <v>3811</v>
      </c>
      <c r="F572" s="213" t="s">
        <v>332</v>
      </c>
      <c r="G572" s="231" t="s">
        <v>1191</v>
      </c>
      <c r="H572" s="81" t="s">
        <v>49</v>
      </c>
      <c r="I572" s="223"/>
      <c r="J572" s="73"/>
      <c r="K572" s="73"/>
      <c r="L572" s="73"/>
      <c r="M572" s="74"/>
      <c r="N572" s="247"/>
      <c r="O572" s="306"/>
      <c r="P572" s="105"/>
      <c r="Q572" s="75"/>
      <c r="R572" s="75"/>
      <c r="S572" s="75"/>
      <c r="T572" s="75"/>
      <c r="U572" s="75"/>
      <c r="V572" s="75"/>
      <c r="W572" s="75"/>
      <c r="X572" s="75"/>
      <c r="Y572" s="84">
        <f>IF(ISNUMBER(AVERAGE(X575:X584)),AVERAGE(X575:X584),0)</f>
        <v>80</v>
      </c>
      <c r="Z572" s="83"/>
      <c r="AA572" s="83"/>
      <c r="AB572" s="75"/>
      <c r="AC572" s="75"/>
      <c r="AD572" s="75"/>
      <c r="AE572" s="75"/>
      <c r="AF572" s="75"/>
      <c r="AG572" s="75"/>
      <c r="AH572" s="75"/>
      <c r="AI572" s="75"/>
      <c r="AJ572" s="84">
        <f>IF(ISNUMBER(AVERAGE(AI575:AI584)),AVERAGE(AI575:AI584),0)</f>
        <v>0</v>
      </c>
      <c r="AK572" s="83"/>
      <c r="AL572" s="83"/>
      <c r="AM572" s="75"/>
      <c r="AN572" s="75"/>
      <c r="AO572" s="75"/>
      <c r="AP572" s="75"/>
      <c r="AQ572" s="75"/>
      <c r="AR572" s="75"/>
      <c r="AS572" s="75"/>
      <c r="AT572" s="75"/>
      <c r="AU572" s="75"/>
      <c r="AV572" s="75"/>
      <c r="AW572" s="84">
        <f>IF(ISNUMBER(AVERAGE(AV575:AV584)),AVERAGE(AV575:AV584),0)</f>
        <v>1950</v>
      </c>
      <c r="AX572" s="83"/>
      <c r="AY572" s="83"/>
      <c r="AZ572" s="79"/>
      <c r="BA572" s="80"/>
      <c r="BB572" s="71"/>
      <c r="BC572" s="95"/>
      <c r="BD572" s="41">
        <v>3</v>
      </c>
      <c r="BE572" s="52">
        <v>38</v>
      </c>
      <c r="BF572" s="103">
        <v>3811</v>
      </c>
      <c r="BG572" s="278" t="s">
        <v>49</v>
      </c>
    </row>
    <row r="573" spans="1:59" s="63" customFormat="1" ht="12.75" x14ac:dyDescent="0.2">
      <c r="A573" s="196">
        <v>3</v>
      </c>
      <c r="B573" s="197" t="s">
        <v>108</v>
      </c>
      <c r="C573" s="208">
        <v>38</v>
      </c>
      <c r="D573" s="209" t="s">
        <v>331</v>
      </c>
      <c r="E573" s="212">
        <v>3811</v>
      </c>
      <c r="F573" s="213" t="s">
        <v>332</v>
      </c>
      <c r="G573" s="231" t="s">
        <v>1191</v>
      </c>
      <c r="H573" s="81" t="s">
        <v>50</v>
      </c>
      <c r="I573" s="223"/>
      <c r="J573" s="73"/>
      <c r="K573" s="73"/>
      <c r="L573" s="73"/>
      <c r="M573" s="74"/>
      <c r="N573" s="247"/>
      <c r="O573" s="306"/>
      <c r="P573" s="105"/>
      <c r="Q573" s="75"/>
      <c r="R573" s="75"/>
      <c r="S573" s="75"/>
      <c r="T573" s="75"/>
      <c r="U573" s="75"/>
      <c r="V573" s="75"/>
      <c r="W573" s="75"/>
      <c r="X573" s="75"/>
      <c r="Y573" s="84">
        <f>MAX(X575:X584)</f>
        <v>100</v>
      </c>
      <c r="Z573" s="83"/>
      <c r="AA573" s="83"/>
      <c r="AB573" s="75"/>
      <c r="AC573" s="75"/>
      <c r="AD573" s="75"/>
      <c r="AE573" s="75"/>
      <c r="AF573" s="75"/>
      <c r="AG573" s="75"/>
      <c r="AH573" s="75"/>
      <c r="AI573" s="75"/>
      <c r="AJ573" s="84">
        <f>MAX(AI575:AI584)</f>
        <v>0</v>
      </c>
      <c r="AK573" s="83"/>
      <c r="AL573" s="83"/>
      <c r="AM573" s="75"/>
      <c r="AN573" s="75"/>
      <c r="AO573" s="75"/>
      <c r="AP573" s="75"/>
      <c r="AQ573" s="75"/>
      <c r="AR573" s="75"/>
      <c r="AS573" s="75"/>
      <c r="AT573" s="75"/>
      <c r="AU573" s="75"/>
      <c r="AV573" s="75"/>
      <c r="AW573" s="84">
        <f>MAX(AV575:AV584)</f>
        <v>2500</v>
      </c>
      <c r="AX573" s="83"/>
      <c r="AY573" s="83"/>
      <c r="AZ573" s="79"/>
      <c r="BA573" s="80"/>
      <c r="BB573" s="71"/>
      <c r="BC573" s="95"/>
      <c r="BD573" s="41">
        <v>3</v>
      </c>
      <c r="BE573" s="52">
        <v>38</v>
      </c>
      <c r="BF573" s="103">
        <v>3811</v>
      </c>
      <c r="BG573" s="278" t="s">
        <v>50</v>
      </c>
    </row>
    <row r="574" spans="1:59" s="63" customFormat="1" ht="12.75" x14ac:dyDescent="0.2">
      <c r="A574" s="196">
        <v>3</v>
      </c>
      <c r="B574" s="197" t="s">
        <v>108</v>
      </c>
      <c r="C574" s="208">
        <v>38</v>
      </c>
      <c r="D574" s="209" t="s">
        <v>331</v>
      </c>
      <c r="E574" s="212">
        <v>3811</v>
      </c>
      <c r="F574" s="213" t="s">
        <v>332</v>
      </c>
      <c r="G574" s="231" t="s">
        <v>1191</v>
      </c>
      <c r="H574" s="85" t="s">
        <v>51</v>
      </c>
      <c r="I574" s="223"/>
      <c r="J574" s="73"/>
      <c r="K574" s="73"/>
      <c r="L574" s="73"/>
      <c r="M574" s="74"/>
      <c r="N574" s="248">
        <f>SUM(N575:N584)</f>
        <v>10</v>
      </c>
      <c r="O574" s="293">
        <f>SUM(O575:O584)</f>
        <v>0.99999999999999989</v>
      </c>
      <c r="P574" s="292"/>
      <c r="Q574" s="87"/>
      <c r="R574" s="87"/>
      <c r="S574" s="87"/>
      <c r="T574" s="87"/>
      <c r="U574" s="87"/>
      <c r="V574" s="87"/>
      <c r="W574" s="87"/>
      <c r="X574" s="87"/>
      <c r="Y574" s="88"/>
      <c r="Z574" s="86">
        <f>SUM(Z575:Z584)</f>
        <v>80</v>
      </c>
      <c r="AA574" s="88"/>
      <c r="AB574" s="87"/>
      <c r="AC574" s="87"/>
      <c r="AD574" s="87"/>
      <c r="AE574" s="87"/>
      <c r="AF574" s="87"/>
      <c r="AG574" s="87"/>
      <c r="AH574" s="87"/>
      <c r="AI574" s="87"/>
      <c r="AJ574" s="88"/>
      <c r="AK574" s="86">
        <f>SUM(AK575:AK584)</f>
        <v>0</v>
      </c>
      <c r="AL574" s="88"/>
      <c r="AM574" s="87"/>
      <c r="AN574" s="87"/>
      <c r="AO574" s="87"/>
      <c r="AP574" s="87"/>
      <c r="AQ574" s="87"/>
      <c r="AR574" s="87"/>
      <c r="AS574" s="87"/>
      <c r="AT574" s="87"/>
      <c r="AU574" s="87"/>
      <c r="AV574" s="87"/>
      <c r="AW574" s="112"/>
      <c r="AX574" s="86">
        <f>SUM(AX575:AX584)</f>
        <v>1950</v>
      </c>
      <c r="AY574" s="88"/>
      <c r="AZ574" s="79"/>
      <c r="BA574" s="80"/>
      <c r="BB574" s="71"/>
      <c r="BC574" s="95"/>
      <c r="BD574" s="41">
        <v>3</v>
      </c>
      <c r="BE574" s="52">
        <v>38</v>
      </c>
      <c r="BF574" s="103">
        <v>3811</v>
      </c>
      <c r="BG574" s="279" t="s">
        <v>51</v>
      </c>
    </row>
    <row r="575" spans="1:59" s="63" customFormat="1" ht="72" x14ac:dyDescent="0.2">
      <c r="A575" s="196">
        <v>3</v>
      </c>
      <c r="B575" s="197" t="s">
        <v>108</v>
      </c>
      <c r="C575" s="208">
        <v>38</v>
      </c>
      <c r="D575" s="209" t="s">
        <v>331</v>
      </c>
      <c r="E575" s="212">
        <v>3811</v>
      </c>
      <c r="F575" s="213" t="s">
        <v>332</v>
      </c>
      <c r="G575" s="231" t="s">
        <v>1191</v>
      </c>
      <c r="H575" s="89" t="s">
        <v>52</v>
      </c>
      <c r="I575" s="90" t="s">
        <v>334</v>
      </c>
      <c r="J575" s="90" t="s">
        <v>335</v>
      </c>
      <c r="K575" s="90" t="s">
        <v>64</v>
      </c>
      <c r="L575" s="90" t="s">
        <v>141</v>
      </c>
      <c r="M575" s="91"/>
      <c r="N575" s="312">
        <v>1</v>
      </c>
      <c r="O575" s="313">
        <f>N575/N$574</f>
        <v>0.1</v>
      </c>
      <c r="P575" s="104">
        <v>1</v>
      </c>
      <c r="Q575" s="92"/>
      <c r="R575" s="92"/>
      <c r="S575" s="92"/>
      <c r="T575" s="92"/>
      <c r="U575" s="92"/>
      <c r="V575" s="92"/>
      <c r="W575" s="92"/>
      <c r="X575" s="109">
        <f t="shared" ref="X575:X584" si="69">P575*P$7+Q575*Q$7+R575*R$7+S575*S$7+T575*T$7+U575*U$7+V575*V$7+W575*W$7</f>
        <v>100</v>
      </c>
      <c r="Y575" s="83"/>
      <c r="Z575" s="110">
        <f t="shared" ref="Z575:Z584" si="70">X575*$O575</f>
        <v>10</v>
      </c>
      <c r="AA575" s="111"/>
      <c r="AB575" s="92"/>
      <c r="AC575" s="92"/>
      <c r="AD575" s="92"/>
      <c r="AE575" s="92"/>
      <c r="AF575" s="92"/>
      <c r="AG575" s="92"/>
      <c r="AH575" s="92"/>
      <c r="AI575" s="109">
        <f t="shared" ref="AI575:AI584" si="71">AB575*AB$7+AC575*AC$7+AD575*AD$7+AE575*AE$7+AF575*AF$7+AG575*AG$7+AH575*AH$7</f>
        <v>0</v>
      </c>
      <c r="AJ575" s="83"/>
      <c r="AK575" s="110">
        <f t="shared" ref="AK575:AK584" si="72">AI575*$O575</f>
        <v>0</v>
      </c>
      <c r="AL575" s="111"/>
      <c r="AM575" s="92"/>
      <c r="AN575" s="92"/>
      <c r="AO575" s="92"/>
      <c r="AP575" s="92"/>
      <c r="AQ575" s="92"/>
      <c r="AR575" s="92"/>
      <c r="AS575" s="92"/>
      <c r="AT575" s="92">
        <v>1</v>
      </c>
      <c r="AU575" s="92"/>
      <c r="AV575" s="109">
        <f t="shared" ref="AV575:AV584" si="73">AM575*AM$7+AN575*AN$7+AO575*AO$7+AP575*AP$7+AQ575*AQ$7+AR575*AR$7+AS575*AS$7+AT575*AT$7+AU575*AU$7</f>
        <v>2500</v>
      </c>
      <c r="AW575" s="75"/>
      <c r="AX575" s="110">
        <f t="shared" ref="AX575:AX584" si="74">AV575*$O575</f>
        <v>250</v>
      </c>
      <c r="AY575" s="111"/>
      <c r="AZ575" s="93"/>
      <c r="BA575" s="94" t="s">
        <v>131</v>
      </c>
      <c r="BB575" s="71"/>
      <c r="BC575" s="95"/>
      <c r="BD575" s="41">
        <v>3</v>
      </c>
      <c r="BE575" s="52">
        <v>38</v>
      </c>
      <c r="BF575" s="103">
        <v>3811</v>
      </c>
      <c r="BG575" s="280" t="s">
        <v>52</v>
      </c>
    </row>
    <row r="576" spans="1:59" s="63" customFormat="1" ht="84" x14ac:dyDescent="0.2">
      <c r="A576" s="196">
        <v>3</v>
      </c>
      <c r="B576" s="197" t="s">
        <v>108</v>
      </c>
      <c r="C576" s="208">
        <v>38</v>
      </c>
      <c r="D576" s="209" t="s">
        <v>331</v>
      </c>
      <c r="E576" s="212">
        <v>3811</v>
      </c>
      <c r="F576" s="213" t="s">
        <v>332</v>
      </c>
      <c r="G576" s="231" t="s">
        <v>1191</v>
      </c>
      <c r="H576" s="89"/>
      <c r="I576" s="90" t="s">
        <v>336</v>
      </c>
      <c r="J576" s="90" t="s">
        <v>337</v>
      </c>
      <c r="K576" s="90" t="s">
        <v>64</v>
      </c>
      <c r="L576" s="90" t="s">
        <v>141</v>
      </c>
      <c r="M576" s="91"/>
      <c r="N576" s="312">
        <v>1</v>
      </c>
      <c r="O576" s="313">
        <f t="shared" ref="O576:O584" si="75">N576/N$574</f>
        <v>0.1</v>
      </c>
      <c r="P576" s="104">
        <v>1</v>
      </c>
      <c r="Q576" s="92"/>
      <c r="R576" s="92"/>
      <c r="S576" s="92"/>
      <c r="T576" s="92"/>
      <c r="U576" s="92"/>
      <c r="V576" s="92"/>
      <c r="W576" s="92"/>
      <c r="X576" s="109">
        <f t="shared" si="69"/>
        <v>100</v>
      </c>
      <c r="Y576" s="83"/>
      <c r="Z576" s="110">
        <f t="shared" si="70"/>
        <v>10</v>
      </c>
      <c r="AA576" s="111"/>
      <c r="AB576" s="92"/>
      <c r="AC576" s="92"/>
      <c r="AD576" s="92"/>
      <c r="AE576" s="92"/>
      <c r="AF576" s="92"/>
      <c r="AG576" s="92"/>
      <c r="AH576" s="92"/>
      <c r="AI576" s="109">
        <f t="shared" si="71"/>
        <v>0</v>
      </c>
      <c r="AJ576" s="83"/>
      <c r="AK576" s="110">
        <f t="shared" si="72"/>
        <v>0</v>
      </c>
      <c r="AL576" s="111"/>
      <c r="AM576" s="92"/>
      <c r="AN576" s="92"/>
      <c r="AO576" s="92"/>
      <c r="AP576" s="92"/>
      <c r="AQ576" s="92"/>
      <c r="AR576" s="92"/>
      <c r="AS576" s="92"/>
      <c r="AT576" s="92">
        <v>1</v>
      </c>
      <c r="AU576" s="92"/>
      <c r="AV576" s="109">
        <f t="shared" si="73"/>
        <v>2500</v>
      </c>
      <c r="AW576" s="75"/>
      <c r="AX576" s="110">
        <f t="shared" si="74"/>
        <v>250</v>
      </c>
      <c r="AY576" s="111"/>
      <c r="AZ576" s="93"/>
      <c r="BA576" s="94" t="s">
        <v>131</v>
      </c>
      <c r="BB576" s="71"/>
      <c r="BC576" s="95"/>
      <c r="BD576" s="41">
        <v>3</v>
      </c>
      <c r="BE576" s="52">
        <v>38</v>
      </c>
      <c r="BF576" s="103">
        <v>3811</v>
      </c>
      <c r="BG576" s="280" t="s">
        <v>52</v>
      </c>
    </row>
    <row r="577" spans="1:59" s="63" customFormat="1" ht="72" x14ac:dyDescent="0.2">
      <c r="A577" s="196">
        <v>3</v>
      </c>
      <c r="B577" s="197" t="s">
        <v>108</v>
      </c>
      <c r="C577" s="208">
        <v>38</v>
      </c>
      <c r="D577" s="209" t="s">
        <v>331</v>
      </c>
      <c r="E577" s="212">
        <v>3811</v>
      </c>
      <c r="F577" s="213" t="s">
        <v>332</v>
      </c>
      <c r="G577" s="231" t="s">
        <v>1191</v>
      </c>
      <c r="H577" s="89"/>
      <c r="I577" s="90" t="s">
        <v>338</v>
      </c>
      <c r="J577" s="90" t="s">
        <v>339</v>
      </c>
      <c r="K577" s="90" t="s">
        <v>64</v>
      </c>
      <c r="L577" s="90" t="s">
        <v>340</v>
      </c>
      <c r="M577" s="91"/>
      <c r="N577" s="312">
        <v>1</v>
      </c>
      <c r="O577" s="313">
        <f t="shared" si="75"/>
        <v>0.1</v>
      </c>
      <c r="P577" s="104">
        <v>1</v>
      </c>
      <c r="Q577" s="92"/>
      <c r="R577" s="92"/>
      <c r="S577" s="92"/>
      <c r="T577" s="92"/>
      <c r="U577" s="92"/>
      <c r="V577" s="92"/>
      <c r="W577" s="92"/>
      <c r="X577" s="109">
        <f t="shared" si="69"/>
        <v>100</v>
      </c>
      <c r="Y577" s="83"/>
      <c r="Z577" s="110">
        <f t="shared" si="70"/>
        <v>10</v>
      </c>
      <c r="AA577" s="111"/>
      <c r="AB577" s="92"/>
      <c r="AC577" s="92"/>
      <c r="AD577" s="92"/>
      <c r="AE577" s="92"/>
      <c r="AF577" s="92"/>
      <c r="AG577" s="92"/>
      <c r="AH577" s="92"/>
      <c r="AI577" s="109">
        <f t="shared" si="71"/>
        <v>0</v>
      </c>
      <c r="AJ577" s="83"/>
      <c r="AK577" s="110">
        <f t="shared" si="72"/>
        <v>0</v>
      </c>
      <c r="AL577" s="111"/>
      <c r="AM577" s="92"/>
      <c r="AN577" s="92"/>
      <c r="AO577" s="92"/>
      <c r="AP577" s="92"/>
      <c r="AQ577" s="92"/>
      <c r="AR577" s="92"/>
      <c r="AS577" s="92"/>
      <c r="AT577" s="92">
        <v>1</v>
      </c>
      <c r="AU577" s="92"/>
      <c r="AV577" s="109">
        <f t="shared" si="73"/>
        <v>2500</v>
      </c>
      <c r="AW577" s="75"/>
      <c r="AX577" s="110">
        <f t="shared" si="74"/>
        <v>250</v>
      </c>
      <c r="AY577" s="111"/>
      <c r="AZ577" s="93"/>
      <c r="BA577" s="94" t="s">
        <v>131</v>
      </c>
      <c r="BB577" s="71"/>
      <c r="BC577" s="95"/>
      <c r="BD577" s="41">
        <v>3</v>
      </c>
      <c r="BE577" s="52">
        <v>38</v>
      </c>
      <c r="BF577" s="103">
        <v>3811</v>
      </c>
      <c r="BG577" s="280" t="s">
        <v>52</v>
      </c>
    </row>
    <row r="578" spans="1:59" s="63" customFormat="1" ht="12.75" x14ac:dyDescent="0.2">
      <c r="A578" s="196">
        <v>3</v>
      </c>
      <c r="B578" s="197" t="s">
        <v>108</v>
      </c>
      <c r="C578" s="208">
        <v>38</v>
      </c>
      <c r="D578" s="209" t="s">
        <v>331</v>
      </c>
      <c r="E578" s="212">
        <v>3811</v>
      </c>
      <c r="F578" s="213" t="s">
        <v>332</v>
      </c>
      <c r="G578" s="231" t="s">
        <v>1191</v>
      </c>
      <c r="H578" s="89"/>
      <c r="I578" s="90" t="s">
        <v>341</v>
      </c>
      <c r="J578" s="90"/>
      <c r="K578" s="90" t="s">
        <v>64</v>
      </c>
      <c r="L578" s="90" t="s">
        <v>147</v>
      </c>
      <c r="M578" s="91"/>
      <c r="N578" s="312">
        <v>1</v>
      </c>
      <c r="O578" s="313">
        <f t="shared" si="75"/>
        <v>0.1</v>
      </c>
      <c r="P578" s="104">
        <v>1</v>
      </c>
      <c r="Q578" s="92"/>
      <c r="R578" s="92"/>
      <c r="S578" s="92"/>
      <c r="T578" s="92"/>
      <c r="U578" s="92"/>
      <c r="V578" s="92"/>
      <c r="W578" s="92"/>
      <c r="X578" s="109">
        <f t="shared" si="69"/>
        <v>100</v>
      </c>
      <c r="Y578" s="83"/>
      <c r="Z578" s="110">
        <f t="shared" si="70"/>
        <v>10</v>
      </c>
      <c r="AA578" s="111"/>
      <c r="AB578" s="92"/>
      <c r="AC578" s="92"/>
      <c r="AD578" s="92"/>
      <c r="AE578" s="92"/>
      <c r="AF578" s="92"/>
      <c r="AG578" s="92"/>
      <c r="AH578" s="92"/>
      <c r="AI578" s="109">
        <f t="shared" si="71"/>
        <v>0</v>
      </c>
      <c r="AJ578" s="83"/>
      <c r="AK578" s="110">
        <f t="shared" si="72"/>
        <v>0</v>
      </c>
      <c r="AL578" s="111"/>
      <c r="AM578" s="92"/>
      <c r="AN578" s="92"/>
      <c r="AO578" s="92"/>
      <c r="AP578" s="92"/>
      <c r="AQ578" s="92"/>
      <c r="AR578" s="92"/>
      <c r="AS578" s="92"/>
      <c r="AT578" s="92">
        <v>1</v>
      </c>
      <c r="AU578" s="92"/>
      <c r="AV578" s="109">
        <f t="shared" si="73"/>
        <v>2500</v>
      </c>
      <c r="AW578" s="75"/>
      <c r="AX578" s="110">
        <f t="shared" si="74"/>
        <v>250</v>
      </c>
      <c r="AY578" s="111"/>
      <c r="AZ578" s="93"/>
      <c r="BA578" s="94" t="s">
        <v>131</v>
      </c>
      <c r="BB578" s="71"/>
      <c r="BC578" s="95"/>
      <c r="BD578" s="41">
        <v>3</v>
      </c>
      <c r="BE578" s="52">
        <v>38</v>
      </c>
      <c r="BF578" s="103">
        <v>3811</v>
      </c>
      <c r="BG578" s="280" t="s">
        <v>52</v>
      </c>
    </row>
    <row r="579" spans="1:59" s="63" customFormat="1" ht="12.75" x14ac:dyDescent="0.2">
      <c r="A579" s="196">
        <v>3</v>
      </c>
      <c r="B579" s="197" t="s">
        <v>108</v>
      </c>
      <c r="C579" s="208">
        <v>38</v>
      </c>
      <c r="D579" s="209" t="s">
        <v>331</v>
      </c>
      <c r="E579" s="212">
        <v>3811</v>
      </c>
      <c r="F579" s="213" t="s">
        <v>332</v>
      </c>
      <c r="G579" s="231" t="s">
        <v>1191</v>
      </c>
      <c r="H579" s="89"/>
      <c r="I579" s="90" t="s">
        <v>342</v>
      </c>
      <c r="J579" s="90"/>
      <c r="K579" s="90" t="s">
        <v>64</v>
      </c>
      <c r="L579" s="90" t="s">
        <v>202</v>
      </c>
      <c r="M579" s="91"/>
      <c r="N579" s="312">
        <v>1</v>
      </c>
      <c r="O579" s="313">
        <f t="shared" si="75"/>
        <v>0.1</v>
      </c>
      <c r="P579" s="104"/>
      <c r="Q579" s="92"/>
      <c r="R579" s="92"/>
      <c r="S579" s="92"/>
      <c r="T579" s="92"/>
      <c r="U579" s="92"/>
      <c r="V579" s="92"/>
      <c r="W579" s="92"/>
      <c r="X579" s="109">
        <f t="shared" si="69"/>
        <v>0</v>
      </c>
      <c r="Y579" s="83"/>
      <c r="Z579" s="110">
        <f t="shared" si="70"/>
        <v>0</v>
      </c>
      <c r="AA579" s="111"/>
      <c r="AB579" s="92"/>
      <c r="AC579" s="92"/>
      <c r="AD579" s="92"/>
      <c r="AE579" s="92"/>
      <c r="AF579" s="92"/>
      <c r="AG579" s="92"/>
      <c r="AH579" s="92"/>
      <c r="AI579" s="109">
        <f t="shared" si="71"/>
        <v>0</v>
      </c>
      <c r="AJ579" s="83"/>
      <c r="AK579" s="110">
        <f t="shared" si="72"/>
        <v>0</v>
      </c>
      <c r="AL579" s="111"/>
      <c r="AM579" s="92"/>
      <c r="AN579" s="92"/>
      <c r="AO579" s="92"/>
      <c r="AP579" s="92"/>
      <c r="AQ579" s="92"/>
      <c r="AR579" s="92">
        <v>1</v>
      </c>
      <c r="AS579" s="92"/>
      <c r="AT579" s="92"/>
      <c r="AU579" s="92"/>
      <c r="AV579" s="109">
        <f t="shared" si="73"/>
        <v>500</v>
      </c>
      <c r="AW579" s="75"/>
      <c r="AX579" s="110">
        <f t="shared" si="74"/>
        <v>50</v>
      </c>
      <c r="AY579" s="111"/>
      <c r="AZ579" s="93"/>
      <c r="BA579" s="94" t="s">
        <v>131</v>
      </c>
      <c r="BB579" s="71"/>
      <c r="BC579" s="95"/>
      <c r="BD579" s="41">
        <v>3</v>
      </c>
      <c r="BE579" s="52">
        <v>38</v>
      </c>
      <c r="BF579" s="103">
        <v>3811</v>
      </c>
      <c r="BG579" s="280" t="s">
        <v>52</v>
      </c>
    </row>
    <row r="580" spans="1:59" s="63" customFormat="1" ht="12.75" x14ac:dyDescent="0.2">
      <c r="A580" s="196">
        <v>3</v>
      </c>
      <c r="B580" s="197" t="s">
        <v>108</v>
      </c>
      <c r="C580" s="208">
        <v>38</v>
      </c>
      <c r="D580" s="209" t="s">
        <v>331</v>
      </c>
      <c r="E580" s="212">
        <v>3811</v>
      </c>
      <c r="F580" s="213" t="s">
        <v>332</v>
      </c>
      <c r="G580" s="231" t="s">
        <v>1191</v>
      </c>
      <c r="H580" s="89"/>
      <c r="I580" s="90" t="s">
        <v>343</v>
      </c>
      <c r="J580" s="90"/>
      <c r="K580" s="90" t="s">
        <v>64</v>
      </c>
      <c r="L580" s="90" t="s">
        <v>1099</v>
      </c>
      <c r="M580" s="91"/>
      <c r="N580" s="312">
        <v>1</v>
      </c>
      <c r="O580" s="313">
        <f t="shared" si="75"/>
        <v>0.1</v>
      </c>
      <c r="P580" s="104">
        <v>1</v>
      </c>
      <c r="Q580" s="92"/>
      <c r="R580" s="92"/>
      <c r="S580" s="92"/>
      <c r="T580" s="92"/>
      <c r="U580" s="92"/>
      <c r="V580" s="92"/>
      <c r="W580" s="92"/>
      <c r="X580" s="109">
        <f t="shared" si="69"/>
        <v>100</v>
      </c>
      <c r="Y580" s="83"/>
      <c r="Z580" s="110">
        <f t="shared" si="70"/>
        <v>10</v>
      </c>
      <c r="AA580" s="111"/>
      <c r="AB580" s="92"/>
      <c r="AC580" s="92"/>
      <c r="AD580" s="92"/>
      <c r="AE580" s="92"/>
      <c r="AF580" s="92"/>
      <c r="AG580" s="92"/>
      <c r="AH580" s="92"/>
      <c r="AI580" s="109">
        <f t="shared" si="71"/>
        <v>0</v>
      </c>
      <c r="AJ580" s="83"/>
      <c r="AK580" s="110">
        <f t="shared" si="72"/>
        <v>0</v>
      </c>
      <c r="AL580" s="111"/>
      <c r="AM580" s="92"/>
      <c r="AN580" s="92"/>
      <c r="AO580" s="92"/>
      <c r="AP580" s="92"/>
      <c r="AQ580" s="92"/>
      <c r="AR580" s="92"/>
      <c r="AS580" s="92"/>
      <c r="AT580" s="92">
        <v>1</v>
      </c>
      <c r="AU580" s="92"/>
      <c r="AV580" s="109">
        <f t="shared" si="73"/>
        <v>2500</v>
      </c>
      <c r="AW580" s="75"/>
      <c r="AX580" s="110">
        <f t="shared" si="74"/>
        <v>250</v>
      </c>
      <c r="AY580" s="111"/>
      <c r="AZ580" s="93"/>
      <c r="BA580" s="94" t="s">
        <v>131</v>
      </c>
      <c r="BB580" s="71"/>
      <c r="BC580" s="95"/>
      <c r="BD580" s="41">
        <v>3</v>
      </c>
      <c r="BE580" s="52">
        <v>38</v>
      </c>
      <c r="BF580" s="103">
        <v>3811</v>
      </c>
      <c r="BG580" s="280" t="s">
        <v>52</v>
      </c>
    </row>
    <row r="581" spans="1:59" s="63" customFormat="1" ht="12.75" x14ac:dyDescent="0.2">
      <c r="A581" s="196">
        <v>3</v>
      </c>
      <c r="B581" s="197" t="s">
        <v>108</v>
      </c>
      <c r="C581" s="208">
        <v>38</v>
      </c>
      <c r="D581" s="209" t="s">
        <v>331</v>
      </c>
      <c r="E581" s="212">
        <v>3811</v>
      </c>
      <c r="F581" s="213" t="s">
        <v>332</v>
      </c>
      <c r="G581" s="231" t="s">
        <v>1191</v>
      </c>
      <c r="H581" s="89"/>
      <c r="I581" s="90" t="s">
        <v>344</v>
      </c>
      <c r="J581" s="90"/>
      <c r="K581" s="90" t="s">
        <v>64</v>
      </c>
      <c r="L581" s="90" t="s">
        <v>1097</v>
      </c>
      <c r="M581" s="91"/>
      <c r="N581" s="312">
        <v>1</v>
      </c>
      <c r="O581" s="313">
        <f t="shared" si="75"/>
        <v>0.1</v>
      </c>
      <c r="P581" s="104">
        <v>1</v>
      </c>
      <c r="Q581" s="92"/>
      <c r="R581" s="92"/>
      <c r="S581" s="92"/>
      <c r="T581" s="92"/>
      <c r="U581" s="92"/>
      <c r="V581" s="92"/>
      <c r="W581" s="92"/>
      <c r="X581" s="109">
        <f t="shared" si="69"/>
        <v>100</v>
      </c>
      <c r="Y581" s="83"/>
      <c r="Z581" s="110">
        <f t="shared" si="70"/>
        <v>10</v>
      </c>
      <c r="AA581" s="111"/>
      <c r="AB581" s="92"/>
      <c r="AC581" s="92"/>
      <c r="AD581" s="92"/>
      <c r="AE581" s="92"/>
      <c r="AF581" s="92"/>
      <c r="AG581" s="92"/>
      <c r="AH581" s="92"/>
      <c r="AI581" s="109">
        <f t="shared" si="71"/>
        <v>0</v>
      </c>
      <c r="AJ581" s="83"/>
      <c r="AK581" s="110">
        <f t="shared" si="72"/>
        <v>0</v>
      </c>
      <c r="AL581" s="111"/>
      <c r="AM581" s="92"/>
      <c r="AN581" s="92"/>
      <c r="AO581" s="92"/>
      <c r="AP581" s="92"/>
      <c r="AQ581" s="92"/>
      <c r="AR581" s="92"/>
      <c r="AS581" s="92"/>
      <c r="AT581" s="92">
        <v>1</v>
      </c>
      <c r="AU581" s="92"/>
      <c r="AV581" s="109">
        <f t="shared" si="73"/>
        <v>2500</v>
      </c>
      <c r="AW581" s="75"/>
      <c r="AX581" s="110">
        <f t="shared" si="74"/>
        <v>250</v>
      </c>
      <c r="AY581" s="111"/>
      <c r="AZ581" s="93"/>
      <c r="BA581" s="94" t="s">
        <v>131</v>
      </c>
      <c r="BB581" s="71"/>
      <c r="BC581" s="95"/>
      <c r="BD581" s="41">
        <v>3</v>
      </c>
      <c r="BE581" s="52">
        <v>38</v>
      </c>
      <c r="BF581" s="103">
        <v>3811</v>
      </c>
      <c r="BG581" s="280" t="s">
        <v>52</v>
      </c>
    </row>
    <row r="582" spans="1:59" s="63" customFormat="1" ht="12.75" x14ac:dyDescent="0.2">
      <c r="A582" s="196">
        <v>3</v>
      </c>
      <c r="B582" s="197" t="s">
        <v>108</v>
      </c>
      <c r="C582" s="208">
        <v>38</v>
      </c>
      <c r="D582" s="209" t="s">
        <v>331</v>
      </c>
      <c r="E582" s="212">
        <v>3811</v>
      </c>
      <c r="F582" s="213" t="s">
        <v>332</v>
      </c>
      <c r="G582" s="231" t="s">
        <v>1191</v>
      </c>
      <c r="H582" s="89"/>
      <c r="I582" s="90" t="s">
        <v>345</v>
      </c>
      <c r="J582" s="90" t="s">
        <v>346</v>
      </c>
      <c r="K582" s="90" t="s">
        <v>64</v>
      </c>
      <c r="L582" s="90" t="s">
        <v>248</v>
      </c>
      <c r="M582" s="91"/>
      <c r="N582" s="312">
        <v>1</v>
      </c>
      <c r="O582" s="313">
        <f t="shared" si="75"/>
        <v>0.1</v>
      </c>
      <c r="P582" s="104">
        <v>1</v>
      </c>
      <c r="Q582" s="92"/>
      <c r="R582" s="92"/>
      <c r="S582" s="92"/>
      <c r="T582" s="92"/>
      <c r="U582" s="92"/>
      <c r="V582" s="92"/>
      <c r="W582" s="92"/>
      <c r="X582" s="109">
        <f t="shared" si="69"/>
        <v>100</v>
      </c>
      <c r="Y582" s="83"/>
      <c r="Z582" s="110">
        <f t="shared" si="70"/>
        <v>10</v>
      </c>
      <c r="AA582" s="111"/>
      <c r="AB582" s="92"/>
      <c r="AC582" s="92"/>
      <c r="AD582" s="92"/>
      <c r="AE582" s="92"/>
      <c r="AF582" s="92"/>
      <c r="AG582" s="92"/>
      <c r="AH582" s="92"/>
      <c r="AI582" s="109">
        <f t="shared" si="71"/>
        <v>0</v>
      </c>
      <c r="AJ582" s="83"/>
      <c r="AK582" s="110">
        <f t="shared" si="72"/>
        <v>0</v>
      </c>
      <c r="AL582" s="111"/>
      <c r="AM582" s="92"/>
      <c r="AN582" s="92"/>
      <c r="AO582" s="92"/>
      <c r="AP582" s="92"/>
      <c r="AQ582" s="92"/>
      <c r="AR582" s="92"/>
      <c r="AS582" s="92">
        <v>1</v>
      </c>
      <c r="AT582" s="92"/>
      <c r="AU582" s="92"/>
      <c r="AV582" s="109">
        <f t="shared" si="73"/>
        <v>1000</v>
      </c>
      <c r="AW582" s="75"/>
      <c r="AX582" s="110">
        <f t="shared" si="74"/>
        <v>100</v>
      </c>
      <c r="AY582" s="111"/>
      <c r="AZ582" s="93"/>
      <c r="BA582" s="94" t="s">
        <v>131</v>
      </c>
      <c r="BB582" s="71"/>
      <c r="BC582" s="95"/>
      <c r="BD582" s="41">
        <v>3</v>
      </c>
      <c r="BE582" s="52">
        <v>38</v>
      </c>
      <c r="BF582" s="103">
        <v>3811</v>
      </c>
      <c r="BG582" s="280" t="s">
        <v>52</v>
      </c>
    </row>
    <row r="583" spans="1:59" s="63" customFormat="1" ht="12.75" x14ac:dyDescent="0.2">
      <c r="A583" s="196">
        <v>3</v>
      </c>
      <c r="B583" s="197" t="s">
        <v>108</v>
      </c>
      <c r="C583" s="208">
        <v>38</v>
      </c>
      <c r="D583" s="209" t="s">
        <v>331</v>
      </c>
      <c r="E583" s="212">
        <v>3811</v>
      </c>
      <c r="F583" s="213" t="s">
        <v>332</v>
      </c>
      <c r="G583" s="231" t="s">
        <v>1191</v>
      </c>
      <c r="H583" s="89"/>
      <c r="I583" s="90" t="s">
        <v>283</v>
      </c>
      <c r="J583" s="90" t="s">
        <v>284</v>
      </c>
      <c r="K583" s="90" t="s">
        <v>64</v>
      </c>
      <c r="L583" s="90" t="s">
        <v>148</v>
      </c>
      <c r="M583" s="91"/>
      <c r="N583" s="312">
        <v>1</v>
      </c>
      <c r="O583" s="313">
        <f t="shared" si="75"/>
        <v>0.1</v>
      </c>
      <c r="P583" s="104">
        <v>1</v>
      </c>
      <c r="Q583" s="92"/>
      <c r="R583" s="92"/>
      <c r="S583" s="92"/>
      <c r="T583" s="92"/>
      <c r="U583" s="92"/>
      <c r="V583" s="92"/>
      <c r="W583" s="92"/>
      <c r="X583" s="109">
        <f t="shared" si="69"/>
        <v>100</v>
      </c>
      <c r="Y583" s="83"/>
      <c r="Z583" s="110">
        <f t="shared" si="70"/>
        <v>10</v>
      </c>
      <c r="AA583" s="111"/>
      <c r="AB583" s="92"/>
      <c r="AC583" s="92"/>
      <c r="AD583" s="92"/>
      <c r="AE583" s="92"/>
      <c r="AF583" s="92"/>
      <c r="AG583" s="92"/>
      <c r="AH583" s="92"/>
      <c r="AI583" s="109">
        <f t="shared" si="71"/>
        <v>0</v>
      </c>
      <c r="AJ583" s="83"/>
      <c r="AK583" s="110">
        <f t="shared" si="72"/>
        <v>0</v>
      </c>
      <c r="AL583" s="111"/>
      <c r="AM583" s="92"/>
      <c r="AN583" s="92"/>
      <c r="AO583" s="92"/>
      <c r="AP583" s="92"/>
      <c r="AQ583" s="92"/>
      <c r="AR583" s="92"/>
      <c r="AS583" s="92"/>
      <c r="AT583" s="92">
        <v>1</v>
      </c>
      <c r="AU583" s="92"/>
      <c r="AV583" s="109">
        <f t="shared" si="73"/>
        <v>2500</v>
      </c>
      <c r="AW583" s="75"/>
      <c r="AX583" s="110">
        <f t="shared" si="74"/>
        <v>250</v>
      </c>
      <c r="AY583" s="111"/>
      <c r="AZ583" s="93"/>
      <c r="BA583" s="94" t="s">
        <v>131</v>
      </c>
      <c r="BB583" s="71"/>
      <c r="BC583" s="95"/>
      <c r="BD583" s="41">
        <v>3</v>
      </c>
      <c r="BE583" s="52">
        <v>38</v>
      </c>
      <c r="BF583" s="103">
        <v>3811</v>
      </c>
      <c r="BG583" s="280" t="s">
        <v>52</v>
      </c>
    </row>
    <row r="584" spans="1:59" s="63" customFormat="1" ht="12.75" x14ac:dyDescent="0.2">
      <c r="A584" s="196">
        <v>3</v>
      </c>
      <c r="B584" s="197" t="s">
        <v>108</v>
      </c>
      <c r="C584" s="208">
        <v>38</v>
      </c>
      <c r="D584" s="209" t="s">
        <v>331</v>
      </c>
      <c r="E584" s="212">
        <v>3811</v>
      </c>
      <c r="F584" s="213" t="s">
        <v>332</v>
      </c>
      <c r="G584" s="231" t="s">
        <v>1191</v>
      </c>
      <c r="H584" s="89"/>
      <c r="I584" s="90" t="s">
        <v>347</v>
      </c>
      <c r="J584" s="90" t="s">
        <v>348</v>
      </c>
      <c r="K584" s="90" t="s">
        <v>64</v>
      </c>
      <c r="L584" s="90" t="s">
        <v>202</v>
      </c>
      <c r="M584" s="91"/>
      <c r="N584" s="312">
        <v>1</v>
      </c>
      <c r="O584" s="313">
        <f t="shared" si="75"/>
        <v>0.1</v>
      </c>
      <c r="P584" s="104"/>
      <c r="Q584" s="92"/>
      <c r="R584" s="92"/>
      <c r="S584" s="92"/>
      <c r="T584" s="92"/>
      <c r="U584" s="92"/>
      <c r="V584" s="92"/>
      <c r="W584" s="92"/>
      <c r="X584" s="109">
        <f t="shared" si="69"/>
        <v>0</v>
      </c>
      <c r="Y584" s="83"/>
      <c r="Z584" s="110">
        <f t="shared" si="70"/>
        <v>0</v>
      </c>
      <c r="AA584" s="111"/>
      <c r="AB584" s="92"/>
      <c r="AC584" s="92"/>
      <c r="AD584" s="92"/>
      <c r="AE584" s="92"/>
      <c r="AF584" s="92"/>
      <c r="AG584" s="92"/>
      <c r="AH584" s="92"/>
      <c r="AI584" s="109">
        <f t="shared" si="71"/>
        <v>0</v>
      </c>
      <c r="AJ584" s="83"/>
      <c r="AK584" s="110">
        <f t="shared" si="72"/>
        <v>0</v>
      </c>
      <c r="AL584" s="111"/>
      <c r="AM584" s="92"/>
      <c r="AN584" s="92"/>
      <c r="AO584" s="92"/>
      <c r="AP584" s="92"/>
      <c r="AQ584" s="92"/>
      <c r="AR584" s="92">
        <v>1</v>
      </c>
      <c r="AS584" s="92"/>
      <c r="AT584" s="92"/>
      <c r="AU584" s="92"/>
      <c r="AV584" s="109">
        <f t="shared" si="73"/>
        <v>500</v>
      </c>
      <c r="AW584" s="75"/>
      <c r="AX584" s="110">
        <f t="shared" si="74"/>
        <v>50</v>
      </c>
      <c r="AY584" s="111"/>
      <c r="AZ584" s="93"/>
      <c r="BA584" s="94" t="s">
        <v>131</v>
      </c>
      <c r="BB584" s="71"/>
      <c r="BC584" s="95"/>
      <c r="BD584" s="41">
        <v>3</v>
      </c>
      <c r="BE584" s="52">
        <v>38</v>
      </c>
      <c r="BF584" s="103">
        <v>3811</v>
      </c>
      <c r="BG584" s="280" t="s">
        <v>52</v>
      </c>
    </row>
    <row r="585" spans="1:59" s="63" customFormat="1" ht="12.75" x14ac:dyDescent="0.2">
      <c r="A585" s="196">
        <v>3</v>
      </c>
      <c r="B585" s="197" t="s">
        <v>108</v>
      </c>
      <c r="C585" s="208">
        <v>38</v>
      </c>
      <c r="D585" s="209" t="s">
        <v>331</v>
      </c>
      <c r="E585" s="212">
        <v>3811</v>
      </c>
      <c r="F585" s="213" t="s">
        <v>332</v>
      </c>
      <c r="G585" s="231" t="s">
        <v>1191</v>
      </c>
      <c r="H585" s="65"/>
      <c r="I585" s="222"/>
      <c r="J585" s="66"/>
      <c r="K585" s="66"/>
      <c r="L585" s="66"/>
      <c r="M585" s="64"/>
      <c r="N585" s="304"/>
      <c r="O585" s="305"/>
      <c r="P585" s="127"/>
      <c r="Q585" s="67"/>
      <c r="R585" s="67"/>
      <c r="S585" s="67"/>
      <c r="T585" s="67"/>
      <c r="U585" s="67"/>
      <c r="V585" s="67"/>
      <c r="W585" s="67"/>
      <c r="X585" s="67"/>
      <c r="Y585" s="68"/>
      <c r="Z585" s="68"/>
      <c r="AA585" s="68"/>
      <c r="AB585" s="67"/>
      <c r="AC585" s="67"/>
      <c r="AD585" s="67"/>
      <c r="AE585" s="67"/>
      <c r="AF585" s="67"/>
      <c r="AG585" s="67"/>
      <c r="AH585" s="67"/>
      <c r="AI585" s="67"/>
      <c r="AJ585" s="68"/>
      <c r="AK585" s="68"/>
      <c r="AL585" s="68"/>
      <c r="AM585" s="67"/>
      <c r="AN585" s="67"/>
      <c r="AO585" s="67"/>
      <c r="AP585" s="67"/>
      <c r="AQ585" s="67"/>
      <c r="AR585" s="67"/>
      <c r="AS585" s="67"/>
      <c r="AT585" s="67"/>
      <c r="AU585" s="67"/>
      <c r="AV585" s="67"/>
      <c r="AW585" s="67"/>
      <c r="AX585" s="68"/>
      <c r="AY585" s="68"/>
      <c r="AZ585" s="69"/>
      <c r="BA585" s="70"/>
      <c r="BB585" s="71"/>
      <c r="BC585" s="95"/>
      <c r="BD585" s="41">
        <v>3</v>
      </c>
      <c r="BE585" s="52">
        <v>38</v>
      </c>
      <c r="BF585" s="103">
        <v>3811</v>
      </c>
      <c r="BG585" s="275"/>
    </row>
    <row r="586" spans="1:59" s="63" customFormat="1" ht="12.75" x14ac:dyDescent="0.2">
      <c r="A586" s="196">
        <v>3</v>
      </c>
      <c r="B586" s="197" t="s">
        <v>108</v>
      </c>
      <c r="C586" s="208">
        <v>38</v>
      </c>
      <c r="D586" s="209" t="s">
        <v>331</v>
      </c>
      <c r="E586" s="212">
        <v>3811</v>
      </c>
      <c r="F586" s="213" t="s">
        <v>332</v>
      </c>
      <c r="G586" s="232"/>
      <c r="H586" s="97"/>
      <c r="I586" s="224"/>
      <c r="J586" s="98"/>
      <c r="K586" s="98"/>
      <c r="L586" s="98"/>
      <c r="M586" s="96"/>
      <c r="N586" s="307"/>
      <c r="O586" s="246"/>
      <c r="P586" s="124"/>
      <c r="Q586" s="99"/>
      <c r="R586" s="99"/>
      <c r="S586" s="99"/>
      <c r="T586" s="99"/>
      <c r="U586" s="99"/>
      <c r="V586" s="99"/>
      <c r="W586" s="99"/>
      <c r="X586" s="99"/>
      <c r="Y586" s="100"/>
      <c r="Z586" s="100"/>
      <c r="AA586" s="100"/>
      <c r="AB586" s="99"/>
      <c r="AC586" s="99"/>
      <c r="AD586" s="99"/>
      <c r="AE586" s="99"/>
      <c r="AF586" s="99"/>
      <c r="AG586" s="99"/>
      <c r="AH586" s="99"/>
      <c r="AI586" s="99"/>
      <c r="AJ586" s="100"/>
      <c r="AK586" s="100"/>
      <c r="AL586" s="100"/>
      <c r="AM586" s="99"/>
      <c r="AN586" s="99"/>
      <c r="AO586" s="99"/>
      <c r="AP586" s="99"/>
      <c r="AQ586" s="99"/>
      <c r="AR586" s="99"/>
      <c r="AS586" s="99"/>
      <c r="AT586" s="99"/>
      <c r="AU586" s="99"/>
      <c r="AV586" s="99"/>
      <c r="AW586" s="99"/>
      <c r="AX586" s="100"/>
      <c r="AY586" s="100"/>
      <c r="AZ586" s="101"/>
      <c r="BA586" s="102"/>
      <c r="BB586" s="95"/>
      <c r="BC586" s="95"/>
      <c r="BD586" s="41">
        <v>3</v>
      </c>
      <c r="BE586" s="52">
        <v>38</v>
      </c>
      <c r="BF586" s="103">
        <v>3811</v>
      </c>
      <c r="BG586" s="277"/>
    </row>
    <row r="587" spans="1:59" s="63" customFormat="1" ht="12.75" x14ac:dyDescent="0.2">
      <c r="A587" s="196">
        <v>3</v>
      </c>
      <c r="B587" s="197" t="s">
        <v>108</v>
      </c>
      <c r="C587" s="208">
        <v>38</v>
      </c>
      <c r="D587" s="209" t="s">
        <v>331</v>
      </c>
      <c r="E587" s="210">
        <v>3812</v>
      </c>
      <c r="F587" s="211" t="s">
        <v>349</v>
      </c>
      <c r="G587" s="230"/>
      <c r="H587" s="56"/>
      <c r="I587" s="221"/>
      <c r="J587" s="57"/>
      <c r="K587" s="57"/>
      <c r="L587" s="57"/>
      <c r="M587" s="55"/>
      <c r="N587" s="303"/>
      <c r="O587" s="245"/>
      <c r="P587" s="122"/>
      <c r="Q587" s="122"/>
      <c r="R587" s="122"/>
      <c r="S587" s="122"/>
      <c r="T587" s="122"/>
      <c r="U587" s="122"/>
      <c r="V587" s="122"/>
      <c r="W587" s="122"/>
      <c r="X587" s="122"/>
      <c r="Y587" s="59"/>
      <c r="Z587" s="123"/>
      <c r="AA587" s="123"/>
      <c r="AB587" s="122"/>
      <c r="AC587" s="122"/>
      <c r="AD587" s="122"/>
      <c r="AE587" s="122"/>
      <c r="AF587" s="122"/>
      <c r="AG587" s="122"/>
      <c r="AH587" s="122"/>
      <c r="AI587" s="122"/>
      <c r="AJ587" s="59"/>
      <c r="AK587" s="123"/>
      <c r="AL587" s="123"/>
      <c r="AM587" s="122"/>
      <c r="AN587" s="122"/>
      <c r="AO587" s="122"/>
      <c r="AP587" s="122"/>
      <c r="AQ587" s="122"/>
      <c r="AR587" s="122"/>
      <c r="AS587" s="122"/>
      <c r="AT587" s="122"/>
      <c r="AU587" s="122"/>
      <c r="AV587" s="122"/>
      <c r="AW587" s="58"/>
      <c r="AX587" s="123"/>
      <c r="AY587" s="59"/>
      <c r="AZ587" s="60"/>
      <c r="BA587" s="61"/>
      <c r="BB587" s="54"/>
      <c r="BC587" s="54"/>
      <c r="BD587" s="41">
        <v>3</v>
      </c>
      <c r="BE587" s="52">
        <v>38</v>
      </c>
      <c r="BF587" s="62">
        <v>3812</v>
      </c>
      <c r="BG587" s="274"/>
    </row>
    <row r="588" spans="1:59" s="63" customFormat="1" ht="12.75" x14ac:dyDescent="0.2">
      <c r="A588" s="196">
        <v>3</v>
      </c>
      <c r="B588" s="197" t="s">
        <v>108</v>
      </c>
      <c r="C588" s="208">
        <v>38</v>
      </c>
      <c r="D588" s="209" t="s">
        <v>331</v>
      </c>
      <c r="E588" s="210">
        <v>3812</v>
      </c>
      <c r="F588" s="211" t="s">
        <v>349</v>
      </c>
      <c r="G588" s="230"/>
      <c r="H588" s="56"/>
      <c r="I588" s="221"/>
      <c r="J588" s="57"/>
      <c r="K588" s="57"/>
      <c r="L588" s="57"/>
      <c r="M588" s="55"/>
      <c r="N588" s="303"/>
      <c r="O588" s="245"/>
      <c r="P588" s="122"/>
      <c r="Q588" s="58"/>
      <c r="R588" s="58"/>
      <c r="S588" s="58"/>
      <c r="T588" s="58"/>
      <c r="U588" s="58"/>
      <c r="V588" s="58"/>
      <c r="W588" s="58"/>
      <c r="X588" s="58"/>
      <c r="Y588" s="59"/>
      <c r="Z588" s="59"/>
      <c r="AA588" s="59"/>
      <c r="AB588" s="58"/>
      <c r="AC588" s="58"/>
      <c r="AD588" s="58"/>
      <c r="AE588" s="58"/>
      <c r="AF588" s="58"/>
      <c r="AG588" s="58"/>
      <c r="AH588" s="58"/>
      <c r="AI588" s="58"/>
      <c r="AJ588" s="59"/>
      <c r="AK588" s="59"/>
      <c r="AL588" s="59"/>
      <c r="AM588" s="58"/>
      <c r="AN588" s="58"/>
      <c r="AO588" s="58"/>
      <c r="AP588" s="58"/>
      <c r="AQ588" s="58"/>
      <c r="AR588" s="58"/>
      <c r="AS588" s="58"/>
      <c r="AT588" s="58"/>
      <c r="AU588" s="58"/>
      <c r="AV588" s="58"/>
      <c r="AW588" s="58"/>
      <c r="AX588" s="59"/>
      <c r="AY588" s="59"/>
      <c r="AZ588" s="60"/>
      <c r="BA588" s="61"/>
      <c r="BB588" s="54"/>
      <c r="BC588" s="54"/>
      <c r="BD588" s="41">
        <v>3</v>
      </c>
      <c r="BE588" s="52">
        <v>38</v>
      </c>
      <c r="BF588" s="62">
        <v>3812</v>
      </c>
      <c r="BG588" s="274"/>
    </row>
    <row r="589" spans="1:59" s="63" customFormat="1" ht="12.75" x14ac:dyDescent="0.2">
      <c r="A589" s="196">
        <v>3</v>
      </c>
      <c r="B589" s="197" t="s">
        <v>108</v>
      </c>
      <c r="C589" s="208">
        <v>38</v>
      </c>
      <c r="D589" s="209" t="s">
        <v>331</v>
      </c>
      <c r="E589" s="210">
        <v>3812</v>
      </c>
      <c r="F589" s="211" t="s">
        <v>349</v>
      </c>
      <c r="G589" s="231" t="s">
        <v>1191</v>
      </c>
      <c r="H589" s="65"/>
      <c r="I589" s="222"/>
      <c r="J589" s="66"/>
      <c r="K589" s="66"/>
      <c r="L589" s="66"/>
      <c r="M589" s="64"/>
      <c r="N589" s="308"/>
      <c r="O589" s="309"/>
      <c r="P589" s="127"/>
      <c r="Q589" s="67"/>
      <c r="R589" s="67"/>
      <c r="S589" s="67"/>
      <c r="T589" s="67"/>
      <c r="U589" s="67"/>
      <c r="V589" s="67"/>
      <c r="W589" s="67"/>
      <c r="X589" s="67"/>
      <c r="Y589" s="68"/>
      <c r="Z589" s="68"/>
      <c r="AA589" s="68"/>
      <c r="AB589" s="67"/>
      <c r="AC589" s="67"/>
      <c r="AD589" s="67"/>
      <c r="AE589" s="67"/>
      <c r="AF589" s="67"/>
      <c r="AG589" s="67"/>
      <c r="AH589" s="67"/>
      <c r="AI589" s="67"/>
      <c r="AJ589" s="68"/>
      <c r="AK589" s="68"/>
      <c r="AL589" s="68"/>
      <c r="AM589" s="67"/>
      <c r="AN589" s="67"/>
      <c r="AO589" s="67"/>
      <c r="AP589" s="67"/>
      <c r="AQ589" s="67"/>
      <c r="AR589" s="67"/>
      <c r="AS589" s="67"/>
      <c r="AT589" s="67"/>
      <c r="AU589" s="67"/>
      <c r="AV589" s="67"/>
      <c r="AW589" s="67"/>
      <c r="AX589" s="68"/>
      <c r="AY589" s="68"/>
      <c r="AZ589" s="69"/>
      <c r="BA589" s="70"/>
      <c r="BB589" s="71"/>
      <c r="BC589" s="54"/>
      <c r="BD589" s="41">
        <v>3</v>
      </c>
      <c r="BE589" s="52">
        <v>38</v>
      </c>
      <c r="BF589" s="62">
        <v>3812</v>
      </c>
      <c r="BG589" s="275"/>
    </row>
    <row r="590" spans="1:59" s="63" customFormat="1" ht="12.75" x14ac:dyDescent="0.2">
      <c r="A590" s="196">
        <v>3</v>
      </c>
      <c r="B590" s="197" t="s">
        <v>108</v>
      </c>
      <c r="C590" s="208">
        <v>38</v>
      </c>
      <c r="D590" s="209" t="s">
        <v>331</v>
      </c>
      <c r="E590" s="210">
        <v>3812</v>
      </c>
      <c r="F590" s="211" t="s">
        <v>349</v>
      </c>
      <c r="G590" s="231" t="s">
        <v>1191</v>
      </c>
      <c r="H590" s="72" t="s">
        <v>1233</v>
      </c>
      <c r="I590" s="223" t="s">
        <v>1186</v>
      </c>
      <c r="J590" s="73"/>
      <c r="K590" s="73"/>
      <c r="L590" s="73"/>
      <c r="M590" s="74"/>
      <c r="N590" s="247"/>
      <c r="O590" s="306"/>
      <c r="P590" s="105"/>
      <c r="Q590" s="75"/>
      <c r="R590" s="75"/>
      <c r="S590" s="75"/>
      <c r="T590" s="75"/>
      <c r="U590" s="75"/>
      <c r="V590" s="75"/>
      <c r="W590" s="75"/>
      <c r="X590" s="75"/>
      <c r="Y590" s="76" t="s">
        <v>1241</v>
      </c>
      <c r="Z590" s="77" t="s">
        <v>1241</v>
      </c>
      <c r="AA590" s="78">
        <f>AA$570</f>
        <v>0</v>
      </c>
      <c r="AB590" s="75"/>
      <c r="AC590" s="75"/>
      <c r="AD590" s="75"/>
      <c r="AE590" s="75"/>
      <c r="AF590" s="75"/>
      <c r="AG590" s="75"/>
      <c r="AH590" s="75"/>
      <c r="AI590" s="75"/>
      <c r="AJ590" s="76" t="s">
        <v>1241</v>
      </c>
      <c r="AK590" s="77" t="s">
        <v>1241</v>
      </c>
      <c r="AL590" s="78">
        <f>AL$570</f>
        <v>0</v>
      </c>
      <c r="AM590" s="75"/>
      <c r="AN590" s="75"/>
      <c r="AO590" s="75"/>
      <c r="AP590" s="75"/>
      <c r="AQ590" s="75"/>
      <c r="AR590" s="75"/>
      <c r="AS590" s="75"/>
      <c r="AT590" s="75"/>
      <c r="AU590" s="75"/>
      <c r="AV590" s="75"/>
      <c r="AW590" s="76" t="s">
        <v>1241</v>
      </c>
      <c r="AX590" s="77" t="s">
        <v>1241</v>
      </c>
      <c r="AY590" s="78">
        <f>AY$570</f>
        <v>1000</v>
      </c>
      <c r="AZ590" s="79"/>
      <c r="BA590" s="80" t="str">
        <f>I590</f>
        <v>&gt; see 3811, Prefabricated timber elements</v>
      </c>
      <c r="BB590" s="71"/>
      <c r="BC590" s="54"/>
      <c r="BD590" s="41">
        <v>3</v>
      </c>
      <c r="BE590" s="52">
        <v>38</v>
      </c>
      <c r="BF590" s="62">
        <v>3812</v>
      </c>
      <c r="BG590" s="276" t="s">
        <v>47</v>
      </c>
    </row>
    <row r="591" spans="1:59" s="63" customFormat="1" ht="12.75" x14ac:dyDescent="0.2">
      <c r="A591" s="196">
        <v>3</v>
      </c>
      <c r="B591" s="197" t="s">
        <v>108</v>
      </c>
      <c r="C591" s="208">
        <v>38</v>
      </c>
      <c r="D591" s="209" t="s">
        <v>331</v>
      </c>
      <c r="E591" s="210">
        <v>3812</v>
      </c>
      <c r="F591" s="211" t="s">
        <v>349</v>
      </c>
      <c r="G591" s="231" t="s">
        <v>1191</v>
      </c>
      <c r="H591" s="65"/>
      <c r="I591" s="222"/>
      <c r="J591" s="66"/>
      <c r="K591" s="66"/>
      <c r="L591" s="66"/>
      <c r="M591" s="64"/>
      <c r="N591" s="304"/>
      <c r="O591" s="305"/>
      <c r="P591" s="127"/>
      <c r="Q591" s="67"/>
      <c r="R591" s="67"/>
      <c r="S591" s="67"/>
      <c r="T591" s="67"/>
      <c r="U591" s="67"/>
      <c r="V591" s="67"/>
      <c r="W591" s="67"/>
      <c r="X591" s="67"/>
      <c r="Y591" s="68"/>
      <c r="Z591" s="68"/>
      <c r="AA591" s="68"/>
      <c r="AB591" s="67"/>
      <c r="AC591" s="67"/>
      <c r="AD591" s="67"/>
      <c r="AE591" s="67"/>
      <c r="AF591" s="67"/>
      <c r="AG591" s="67"/>
      <c r="AH591" s="67"/>
      <c r="AI591" s="67"/>
      <c r="AJ591" s="68"/>
      <c r="AK591" s="68"/>
      <c r="AL591" s="68"/>
      <c r="AM591" s="67"/>
      <c r="AN591" s="67"/>
      <c r="AO591" s="67"/>
      <c r="AP591" s="67"/>
      <c r="AQ591" s="67"/>
      <c r="AR591" s="67"/>
      <c r="AS591" s="67"/>
      <c r="AT591" s="67"/>
      <c r="AU591" s="67"/>
      <c r="AV591" s="67"/>
      <c r="AW591" s="67"/>
      <c r="AX591" s="68"/>
      <c r="AY591" s="68"/>
      <c r="AZ591" s="69"/>
      <c r="BA591" s="70"/>
      <c r="BB591" s="71"/>
      <c r="BC591" s="54"/>
      <c r="BD591" s="41">
        <v>3</v>
      </c>
      <c r="BE591" s="52">
        <v>38</v>
      </c>
      <c r="BF591" s="62">
        <v>3812</v>
      </c>
      <c r="BG591" s="275"/>
    </row>
    <row r="592" spans="1:59" s="63" customFormat="1" ht="12.75" x14ac:dyDescent="0.2">
      <c r="A592" s="196">
        <v>3</v>
      </c>
      <c r="B592" s="197" t="s">
        <v>108</v>
      </c>
      <c r="C592" s="208">
        <v>38</v>
      </c>
      <c r="D592" s="209" t="s">
        <v>331</v>
      </c>
      <c r="E592" s="210">
        <v>3812</v>
      </c>
      <c r="F592" s="211" t="s">
        <v>349</v>
      </c>
      <c r="G592" s="230"/>
      <c r="H592" s="56"/>
      <c r="I592" s="221"/>
      <c r="J592" s="57"/>
      <c r="K592" s="57"/>
      <c r="L592" s="57"/>
      <c r="M592" s="55"/>
      <c r="N592" s="303"/>
      <c r="O592" s="245"/>
      <c r="P592" s="122"/>
      <c r="Q592" s="58"/>
      <c r="R592" s="58"/>
      <c r="S592" s="58"/>
      <c r="T592" s="58"/>
      <c r="U592" s="58"/>
      <c r="V592" s="58"/>
      <c r="W592" s="58"/>
      <c r="X592" s="58"/>
      <c r="Y592" s="59"/>
      <c r="Z592" s="59"/>
      <c r="AA592" s="59"/>
      <c r="AB592" s="58"/>
      <c r="AC592" s="58"/>
      <c r="AD592" s="58"/>
      <c r="AE592" s="58"/>
      <c r="AF592" s="58"/>
      <c r="AG592" s="58"/>
      <c r="AH592" s="58"/>
      <c r="AI592" s="58"/>
      <c r="AJ592" s="59"/>
      <c r="AK592" s="59"/>
      <c r="AL592" s="59"/>
      <c r="AM592" s="58"/>
      <c r="AN592" s="58"/>
      <c r="AO592" s="58"/>
      <c r="AP592" s="58"/>
      <c r="AQ592" s="58"/>
      <c r="AR592" s="58"/>
      <c r="AS592" s="58"/>
      <c r="AT592" s="58"/>
      <c r="AU592" s="58"/>
      <c r="AV592" s="58"/>
      <c r="AW592" s="58"/>
      <c r="AX592" s="59"/>
      <c r="AY592" s="59"/>
      <c r="AZ592" s="60"/>
      <c r="BA592" s="61"/>
      <c r="BB592" s="54"/>
      <c r="BC592" s="54"/>
      <c r="BD592" s="41">
        <v>3</v>
      </c>
      <c r="BE592" s="52">
        <v>38</v>
      </c>
      <c r="BF592" s="62">
        <v>3812</v>
      </c>
      <c r="BG592" s="274"/>
    </row>
    <row r="593" spans="1:59" s="63" customFormat="1" ht="12.75" x14ac:dyDescent="0.2">
      <c r="A593" s="196">
        <v>3</v>
      </c>
      <c r="B593" s="197" t="s">
        <v>108</v>
      </c>
      <c r="C593" s="208">
        <v>38</v>
      </c>
      <c r="D593" s="209" t="s">
        <v>331</v>
      </c>
      <c r="E593" s="212">
        <v>3813</v>
      </c>
      <c r="F593" s="213" t="s">
        <v>350</v>
      </c>
      <c r="G593" s="232"/>
      <c r="H593" s="97"/>
      <c r="I593" s="224"/>
      <c r="J593" s="98"/>
      <c r="K593" s="98"/>
      <c r="L593" s="98"/>
      <c r="M593" s="96"/>
      <c r="N593" s="307"/>
      <c r="O593" s="246"/>
      <c r="P593" s="124"/>
      <c r="Q593" s="124"/>
      <c r="R593" s="124"/>
      <c r="S593" s="124"/>
      <c r="T593" s="124"/>
      <c r="U593" s="124"/>
      <c r="V593" s="124"/>
      <c r="W593" s="124"/>
      <c r="X593" s="124"/>
      <c r="Y593" s="100"/>
      <c r="Z593" s="125"/>
      <c r="AA593" s="125"/>
      <c r="AB593" s="124"/>
      <c r="AC593" s="124"/>
      <c r="AD593" s="124"/>
      <c r="AE593" s="124"/>
      <c r="AF593" s="124"/>
      <c r="AG593" s="124"/>
      <c r="AH593" s="124"/>
      <c r="AI593" s="124"/>
      <c r="AJ593" s="100"/>
      <c r="AK593" s="125"/>
      <c r="AL593" s="125"/>
      <c r="AM593" s="124"/>
      <c r="AN593" s="124"/>
      <c r="AO593" s="124"/>
      <c r="AP593" s="124"/>
      <c r="AQ593" s="124"/>
      <c r="AR593" s="124"/>
      <c r="AS593" s="124"/>
      <c r="AT593" s="124"/>
      <c r="AU593" s="124"/>
      <c r="AV593" s="124"/>
      <c r="AW593" s="99"/>
      <c r="AX593" s="125"/>
      <c r="AY593" s="100"/>
      <c r="AZ593" s="101"/>
      <c r="BA593" s="102"/>
      <c r="BB593" s="95"/>
      <c r="BC593" s="95"/>
      <c r="BD593" s="41">
        <v>3</v>
      </c>
      <c r="BE593" s="52">
        <v>38</v>
      </c>
      <c r="BF593" s="103">
        <v>3813</v>
      </c>
      <c r="BG593" s="277"/>
    </row>
    <row r="594" spans="1:59" s="63" customFormat="1" ht="12.75" x14ac:dyDescent="0.2">
      <c r="A594" s="196">
        <v>3</v>
      </c>
      <c r="B594" s="197" t="s">
        <v>108</v>
      </c>
      <c r="C594" s="208">
        <v>38</v>
      </c>
      <c r="D594" s="209" t="s">
        <v>331</v>
      </c>
      <c r="E594" s="212">
        <v>3813</v>
      </c>
      <c r="F594" s="213" t="s">
        <v>350</v>
      </c>
      <c r="G594" s="232"/>
      <c r="H594" s="97"/>
      <c r="I594" s="224"/>
      <c r="J594" s="98"/>
      <c r="K594" s="98"/>
      <c r="L594" s="98"/>
      <c r="M594" s="96"/>
      <c r="N594" s="307"/>
      <c r="O594" s="246"/>
      <c r="P594" s="124"/>
      <c r="Q594" s="99"/>
      <c r="R594" s="99"/>
      <c r="S594" s="99"/>
      <c r="T594" s="99"/>
      <c r="U594" s="99"/>
      <c r="V594" s="99"/>
      <c r="W594" s="99"/>
      <c r="X594" s="99"/>
      <c r="Y594" s="100"/>
      <c r="Z594" s="100"/>
      <c r="AA594" s="100"/>
      <c r="AB594" s="99"/>
      <c r="AC594" s="99"/>
      <c r="AD594" s="99"/>
      <c r="AE594" s="99"/>
      <c r="AF594" s="99"/>
      <c r="AG594" s="99"/>
      <c r="AH594" s="99"/>
      <c r="AI594" s="99"/>
      <c r="AJ594" s="100"/>
      <c r="AK594" s="100"/>
      <c r="AL594" s="100"/>
      <c r="AM594" s="99"/>
      <c r="AN594" s="99"/>
      <c r="AO594" s="99"/>
      <c r="AP594" s="99"/>
      <c r="AQ594" s="99"/>
      <c r="AR594" s="99"/>
      <c r="AS594" s="99"/>
      <c r="AT594" s="99"/>
      <c r="AU594" s="99"/>
      <c r="AV594" s="99"/>
      <c r="AW594" s="99"/>
      <c r="AX594" s="100"/>
      <c r="AY594" s="100"/>
      <c r="AZ594" s="101"/>
      <c r="BA594" s="102"/>
      <c r="BB594" s="95"/>
      <c r="BC594" s="95"/>
      <c r="BD594" s="41">
        <v>3</v>
      </c>
      <c r="BE594" s="52">
        <v>38</v>
      </c>
      <c r="BF594" s="103">
        <v>3813</v>
      </c>
      <c r="BG594" s="277"/>
    </row>
    <row r="595" spans="1:59" s="63" customFormat="1" ht="12.75" x14ac:dyDescent="0.2">
      <c r="A595" s="196">
        <v>3</v>
      </c>
      <c r="B595" s="197" t="s">
        <v>108</v>
      </c>
      <c r="C595" s="208">
        <v>38</v>
      </c>
      <c r="D595" s="209" t="s">
        <v>331</v>
      </c>
      <c r="E595" s="212">
        <v>3813</v>
      </c>
      <c r="F595" s="213" t="s">
        <v>350</v>
      </c>
      <c r="G595" s="231" t="s">
        <v>1192</v>
      </c>
      <c r="H595" s="65"/>
      <c r="I595" s="222"/>
      <c r="J595" s="66"/>
      <c r="K595" s="66"/>
      <c r="L595" s="66"/>
      <c r="M595" s="64"/>
      <c r="N595" s="304"/>
      <c r="O595" s="305"/>
      <c r="P595" s="127"/>
      <c r="Q595" s="67"/>
      <c r="R595" s="67"/>
      <c r="S595" s="67"/>
      <c r="T595" s="67"/>
      <c r="U595" s="67"/>
      <c r="V595" s="67"/>
      <c r="W595" s="67"/>
      <c r="X595" s="67"/>
      <c r="Y595" s="68"/>
      <c r="Z595" s="68"/>
      <c r="AA595" s="68"/>
      <c r="AB595" s="67"/>
      <c r="AC595" s="67"/>
      <c r="AD595" s="67"/>
      <c r="AE595" s="67"/>
      <c r="AF595" s="67"/>
      <c r="AG595" s="67"/>
      <c r="AH595" s="67"/>
      <c r="AI595" s="67"/>
      <c r="AJ595" s="68"/>
      <c r="AK595" s="68"/>
      <c r="AL595" s="68"/>
      <c r="AM595" s="67"/>
      <c r="AN595" s="67"/>
      <c r="AO595" s="67"/>
      <c r="AP595" s="67"/>
      <c r="AQ595" s="67"/>
      <c r="AR595" s="67"/>
      <c r="AS595" s="67"/>
      <c r="AT595" s="67"/>
      <c r="AU595" s="67"/>
      <c r="AV595" s="67"/>
      <c r="AW595" s="67"/>
      <c r="AX595" s="68"/>
      <c r="AY595" s="68"/>
      <c r="AZ595" s="69"/>
      <c r="BA595" s="70"/>
      <c r="BB595" s="71"/>
      <c r="BC595" s="95"/>
      <c r="BD595" s="41">
        <v>3</v>
      </c>
      <c r="BE595" s="52">
        <v>38</v>
      </c>
      <c r="BF595" s="103">
        <v>3813</v>
      </c>
      <c r="BG595" s="275"/>
    </row>
    <row r="596" spans="1:59" s="63" customFormat="1" ht="12.75" x14ac:dyDescent="0.2">
      <c r="A596" s="196">
        <v>3</v>
      </c>
      <c r="B596" s="197" t="s">
        <v>108</v>
      </c>
      <c r="C596" s="208">
        <v>38</v>
      </c>
      <c r="D596" s="209" t="s">
        <v>331</v>
      </c>
      <c r="E596" s="212">
        <v>3813</v>
      </c>
      <c r="F596" s="213" t="s">
        <v>350</v>
      </c>
      <c r="G596" s="231" t="s">
        <v>1192</v>
      </c>
      <c r="H596" s="72" t="s">
        <v>47</v>
      </c>
      <c r="I596" s="223"/>
      <c r="J596" s="73"/>
      <c r="K596" s="73"/>
      <c r="L596" s="73"/>
      <c r="M596" s="74"/>
      <c r="N596" s="247"/>
      <c r="O596" s="306"/>
      <c r="P596" s="105"/>
      <c r="Q596" s="75"/>
      <c r="R596" s="75"/>
      <c r="S596" s="75"/>
      <c r="T596" s="75"/>
      <c r="U596" s="75"/>
      <c r="V596" s="75"/>
      <c r="W596" s="75"/>
      <c r="X596" s="75"/>
      <c r="Y596" s="76" t="str">
        <f>IF(ISNUMBER(VLOOKUP(Y598,P$7:W$7,MATCH(Y598,P$7:W$7))),VLOOKUP(Y598,P$7:W$7,MATCH(Y598,P$7:W$7)),IF(N600=0,"No Data",IF(Y598&gt;0,"&lt;100",0)))</f>
        <v>&lt;100</v>
      </c>
      <c r="Z596" s="77" t="str">
        <f>IF(ISNUMBER(VLOOKUP(Z600,P$7:W$7,MATCH(Z600,P$7:W$7))),VLOOKUP(Z600,P$7:W$7,MATCH(Z600,P$7:W$7)),IF(N600=0,"No Data",IF(Z600&gt;0,"&lt;100",0)))</f>
        <v>&lt;100</v>
      </c>
      <c r="AA596" s="106">
        <f>IF(ISNUMBER(Z596),Z596,0)</f>
        <v>0</v>
      </c>
      <c r="AB596" s="75"/>
      <c r="AC596" s="75"/>
      <c r="AD596" s="75"/>
      <c r="AE596" s="75"/>
      <c r="AF596" s="75"/>
      <c r="AG596" s="75"/>
      <c r="AH596" s="75"/>
      <c r="AI596" s="75"/>
      <c r="AJ596" s="76">
        <f>IF(ISNUMBER(VLOOKUP(AJ598,AB$7:AH$7,MATCH(AJ598,AB$7:AH$7))),VLOOKUP(AJ598,AB$7:AH$7,MATCH(AJ598,AB$7:AH$7)),IF(N600=0,"No Data",IF(AJ598&gt;0,"&lt;50",0)))</f>
        <v>0</v>
      </c>
      <c r="AK596" s="77">
        <f>IF(ISNUMBER(VLOOKUP(AK600,AB$7:AH$7,MATCH(AK600,AB$7:AH$7))),VLOOKUP(AK600,AB$7:AH$7,MATCH(AK600,AB$7:AH$7)),IF(N600=0,"No Data",IF(AK600&gt;0,"&lt;50",0)))</f>
        <v>0</v>
      </c>
      <c r="AL596" s="106">
        <f>IF(ISNUMBER(AK596),AK596,0)</f>
        <v>0</v>
      </c>
      <c r="AM596" s="75"/>
      <c r="AN596" s="75"/>
      <c r="AO596" s="75"/>
      <c r="AP596" s="75"/>
      <c r="AQ596" s="75"/>
      <c r="AR596" s="75"/>
      <c r="AS596" s="75"/>
      <c r="AT596" s="75"/>
      <c r="AU596" s="75"/>
      <c r="AV596" s="75"/>
      <c r="AW596" s="76">
        <f>IF(ISNUMBER(VLOOKUP(AW598,AM$7:AU$7,MATCH(AW598,AM$7:AU$7))),VLOOKUP(AW598,AM$7:AU$7,MATCH(AW598,AM$7:AU$7)),IF(N600=0,"No Data",IF(AW598&gt;0,"&lt;10",0)))</f>
        <v>1000</v>
      </c>
      <c r="AX596" s="77">
        <f>IF(ISNUMBER(VLOOKUP(AX600,AM$7:AU$7,MATCH(AX600,AM$7:AU$7))),VLOOKUP(AX600,AM$7:AU$7,MATCH(AX600,AM$7:AU$7)),IF(N600=0,"No Data",IF(AX600&gt;0,"&lt;10",0)))</f>
        <v>1000</v>
      </c>
      <c r="AY596" s="106">
        <f>IF(ISNUMBER(AX596),AX596,0)</f>
        <v>1000</v>
      </c>
      <c r="AZ596" s="79"/>
      <c r="BA596" s="80"/>
      <c r="BB596" s="71"/>
      <c r="BC596" s="95"/>
      <c r="BD596" s="41">
        <v>3</v>
      </c>
      <c r="BE596" s="52">
        <v>38</v>
      </c>
      <c r="BF596" s="103">
        <v>3813</v>
      </c>
      <c r="BG596" s="276" t="s">
        <v>47</v>
      </c>
    </row>
    <row r="597" spans="1:59" s="63" customFormat="1" ht="12.75" x14ac:dyDescent="0.2">
      <c r="A597" s="196">
        <v>3</v>
      </c>
      <c r="B597" s="197" t="s">
        <v>108</v>
      </c>
      <c r="C597" s="208">
        <v>38</v>
      </c>
      <c r="D597" s="209" t="s">
        <v>331</v>
      </c>
      <c r="E597" s="212">
        <v>3813</v>
      </c>
      <c r="F597" s="213" t="s">
        <v>350</v>
      </c>
      <c r="G597" s="231" t="s">
        <v>1192</v>
      </c>
      <c r="H597" s="81" t="s">
        <v>48</v>
      </c>
      <c r="I597" s="223"/>
      <c r="J597" s="73"/>
      <c r="K597" s="73"/>
      <c r="L597" s="73"/>
      <c r="M597" s="74"/>
      <c r="N597" s="247"/>
      <c r="O597" s="306"/>
      <c r="P597" s="105"/>
      <c r="Q597" s="75"/>
      <c r="R597" s="75"/>
      <c r="S597" s="75"/>
      <c r="T597" s="75"/>
      <c r="U597" s="75"/>
      <c r="V597" s="75"/>
      <c r="W597" s="75"/>
      <c r="X597" s="75"/>
      <c r="Y597" s="82">
        <f>MIN(X601:X627)</f>
        <v>0</v>
      </c>
      <c r="Z597" s="83"/>
      <c r="AA597" s="83"/>
      <c r="AB597" s="75"/>
      <c r="AC597" s="75"/>
      <c r="AD597" s="75"/>
      <c r="AE597" s="75"/>
      <c r="AF597" s="75"/>
      <c r="AG597" s="75"/>
      <c r="AH597" s="75"/>
      <c r="AI597" s="75"/>
      <c r="AJ597" s="82">
        <f>MIN(AI601:AI627)</f>
        <v>0</v>
      </c>
      <c r="AK597" s="83"/>
      <c r="AL597" s="83"/>
      <c r="AM597" s="75"/>
      <c r="AN597" s="75"/>
      <c r="AO597" s="75"/>
      <c r="AP597" s="75"/>
      <c r="AQ597" s="75"/>
      <c r="AR597" s="75"/>
      <c r="AS597" s="75"/>
      <c r="AT597" s="75"/>
      <c r="AU597" s="75"/>
      <c r="AV597" s="75"/>
      <c r="AW597" s="82">
        <f>MIN(AV601:AV627)</f>
        <v>25</v>
      </c>
      <c r="AX597" s="83"/>
      <c r="AY597" s="83"/>
      <c r="AZ597" s="79"/>
      <c r="BA597" s="80"/>
      <c r="BB597" s="71"/>
      <c r="BC597" s="95"/>
      <c r="BD597" s="41">
        <v>3</v>
      </c>
      <c r="BE597" s="52">
        <v>38</v>
      </c>
      <c r="BF597" s="103">
        <v>3813</v>
      </c>
      <c r="BG597" s="278" t="s">
        <v>48</v>
      </c>
    </row>
    <row r="598" spans="1:59" s="63" customFormat="1" ht="12.75" x14ac:dyDescent="0.2">
      <c r="A598" s="196">
        <v>3</v>
      </c>
      <c r="B598" s="197" t="s">
        <v>108</v>
      </c>
      <c r="C598" s="208">
        <v>38</v>
      </c>
      <c r="D598" s="209" t="s">
        <v>331</v>
      </c>
      <c r="E598" s="212">
        <v>3813</v>
      </c>
      <c r="F598" s="213" t="s">
        <v>350</v>
      </c>
      <c r="G598" s="231" t="s">
        <v>1192</v>
      </c>
      <c r="H598" s="81" t="s">
        <v>49</v>
      </c>
      <c r="I598" s="223"/>
      <c r="J598" s="73"/>
      <c r="K598" s="73"/>
      <c r="L598" s="73"/>
      <c r="M598" s="74"/>
      <c r="N598" s="247"/>
      <c r="O598" s="306"/>
      <c r="P598" s="105"/>
      <c r="Q598" s="75"/>
      <c r="R598" s="75"/>
      <c r="S598" s="75"/>
      <c r="T598" s="75"/>
      <c r="U598" s="75"/>
      <c r="V598" s="75"/>
      <c r="W598" s="75"/>
      <c r="X598" s="75"/>
      <c r="Y598" s="84">
        <f>IF(ISNUMBER(AVERAGE(X601:X627)),AVERAGE(X601:X627),0)</f>
        <v>62.962962962962962</v>
      </c>
      <c r="Z598" s="83"/>
      <c r="AA598" s="83"/>
      <c r="AB598" s="75"/>
      <c r="AC598" s="75"/>
      <c r="AD598" s="75"/>
      <c r="AE598" s="75"/>
      <c r="AF598" s="75"/>
      <c r="AG598" s="75"/>
      <c r="AH598" s="75"/>
      <c r="AI598" s="75"/>
      <c r="AJ598" s="84">
        <f>IF(ISNUMBER(AVERAGE(AI601:AI627)),AVERAGE(AI601:AI627),0)</f>
        <v>0</v>
      </c>
      <c r="AK598" s="83"/>
      <c r="AL598" s="83"/>
      <c r="AM598" s="75"/>
      <c r="AN598" s="75"/>
      <c r="AO598" s="75"/>
      <c r="AP598" s="75"/>
      <c r="AQ598" s="75"/>
      <c r="AR598" s="75"/>
      <c r="AS598" s="75"/>
      <c r="AT598" s="75"/>
      <c r="AU598" s="75"/>
      <c r="AV598" s="75"/>
      <c r="AW598" s="84">
        <f>IF(ISNUMBER(AVERAGE(AV601:AV627)),AVERAGE(AV601:AV627),0)</f>
        <v>1126.851851851852</v>
      </c>
      <c r="AX598" s="83"/>
      <c r="AY598" s="83"/>
      <c r="AZ598" s="79"/>
      <c r="BA598" s="80"/>
      <c r="BB598" s="71"/>
      <c r="BC598" s="95"/>
      <c r="BD598" s="41">
        <v>3</v>
      </c>
      <c r="BE598" s="52">
        <v>38</v>
      </c>
      <c r="BF598" s="103">
        <v>3813</v>
      </c>
      <c r="BG598" s="278" t="s">
        <v>49</v>
      </c>
    </row>
    <row r="599" spans="1:59" s="63" customFormat="1" ht="12.75" x14ac:dyDescent="0.2">
      <c r="A599" s="196">
        <v>3</v>
      </c>
      <c r="B599" s="197" t="s">
        <v>108</v>
      </c>
      <c r="C599" s="208">
        <v>38</v>
      </c>
      <c r="D599" s="209" t="s">
        <v>331</v>
      </c>
      <c r="E599" s="212">
        <v>3813</v>
      </c>
      <c r="F599" s="213" t="s">
        <v>350</v>
      </c>
      <c r="G599" s="231" t="s">
        <v>1192</v>
      </c>
      <c r="H599" s="81" t="s">
        <v>50</v>
      </c>
      <c r="I599" s="223"/>
      <c r="J599" s="73"/>
      <c r="K599" s="73"/>
      <c r="L599" s="73"/>
      <c r="M599" s="74"/>
      <c r="N599" s="247"/>
      <c r="O599" s="306"/>
      <c r="P599" s="105"/>
      <c r="Q599" s="75"/>
      <c r="R599" s="75"/>
      <c r="S599" s="75"/>
      <c r="T599" s="75"/>
      <c r="U599" s="75"/>
      <c r="V599" s="75"/>
      <c r="W599" s="75"/>
      <c r="X599" s="75"/>
      <c r="Y599" s="84">
        <f>MAX(X601:X627)</f>
        <v>100</v>
      </c>
      <c r="Z599" s="83"/>
      <c r="AA599" s="83"/>
      <c r="AB599" s="75"/>
      <c r="AC599" s="75"/>
      <c r="AD599" s="75"/>
      <c r="AE599" s="75"/>
      <c r="AF599" s="75"/>
      <c r="AG599" s="75"/>
      <c r="AH599" s="75"/>
      <c r="AI599" s="75"/>
      <c r="AJ599" s="84">
        <f>MAX(AI601:AI627)</f>
        <v>0</v>
      </c>
      <c r="AK599" s="83"/>
      <c r="AL599" s="83"/>
      <c r="AM599" s="75"/>
      <c r="AN599" s="75"/>
      <c r="AO599" s="75"/>
      <c r="AP599" s="75"/>
      <c r="AQ599" s="75"/>
      <c r="AR599" s="75"/>
      <c r="AS599" s="75"/>
      <c r="AT599" s="75"/>
      <c r="AU599" s="75"/>
      <c r="AV599" s="75"/>
      <c r="AW599" s="84">
        <f>MAX(AV601:AV627)</f>
        <v>2500</v>
      </c>
      <c r="AX599" s="83"/>
      <c r="AY599" s="83"/>
      <c r="AZ599" s="79"/>
      <c r="BA599" s="80"/>
      <c r="BB599" s="71"/>
      <c r="BC599" s="95"/>
      <c r="BD599" s="41">
        <v>3</v>
      </c>
      <c r="BE599" s="52">
        <v>38</v>
      </c>
      <c r="BF599" s="103">
        <v>3813</v>
      </c>
      <c r="BG599" s="278" t="s">
        <v>50</v>
      </c>
    </row>
    <row r="600" spans="1:59" s="63" customFormat="1" ht="12.75" x14ac:dyDescent="0.2">
      <c r="A600" s="196">
        <v>3</v>
      </c>
      <c r="B600" s="197" t="s">
        <v>108</v>
      </c>
      <c r="C600" s="208">
        <v>38</v>
      </c>
      <c r="D600" s="209" t="s">
        <v>331</v>
      </c>
      <c r="E600" s="212">
        <v>3813</v>
      </c>
      <c r="F600" s="213" t="s">
        <v>350</v>
      </c>
      <c r="G600" s="231" t="s">
        <v>1192</v>
      </c>
      <c r="H600" s="85" t="s">
        <v>51</v>
      </c>
      <c r="I600" s="223"/>
      <c r="J600" s="73"/>
      <c r="K600" s="73"/>
      <c r="L600" s="73"/>
      <c r="M600" s="74"/>
      <c r="N600" s="248">
        <f>SUM(N601:N627)</f>
        <v>27</v>
      </c>
      <c r="O600" s="293">
        <f>SUM(O601:O627)</f>
        <v>0.99999999999999933</v>
      </c>
      <c r="P600" s="292"/>
      <c r="Q600" s="87"/>
      <c r="R600" s="87"/>
      <c r="S600" s="87"/>
      <c r="T600" s="87"/>
      <c r="U600" s="87"/>
      <c r="V600" s="87"/>
      <c r="W600" s="87"/>
      <c r="X600" s="87"/>
      <c r="Y600" s="88"/>
      <c r="Z600" s="119">
        <f>SUM(Z601:Z627)</f>
        <v>62.962962962962948</v>
      </c>
      <c r="AA600" s="88"/>
      <c r="AB600" s="87"/>
      <c r="AC600" s="87"/>
      <c r="AD600" s="87"/>
      <c r="AE600" s="87"/>
      <c r="AF600" s="87"/>
      <c r="AG600" s="87"/>
      <c r="AH600" s="87"/>
      <c r="AI600" s="87"/>
      <c r="AJ600" s="88"/>
      <c r="AK600" s="119">
        <f>SUM(AK601:AK627)</f>
        <v>0</v>
      </c>
      <c r="AL600" s="88"/>
      <c r="AM600" s="87"/>
      <c r="AN600" s="87"/>
      <c r="AO600" s="87"/>
      <c r="AP600" s="87"/>
      <c r="AQ600" s="87"/>
      <c r="AR600" s="87"/>
      <c r="AS600" s="87"/>
      <c r="AT600" s="87"/>
      <c r="AU600" s="87"/>
      <c r="AV600" s="87"/>
      <c r="AW600" s="88"/>
      <c r="AX600" s="119">
        <f>SUM(AX601:AX627)</f>
        <v>1126.8518518518522</v>
      </c>
      <c r="AY600" s="88"/>
      <c r="AZ600" s="79"/>
      <c r="BA600" s="80"/>
      <c r="BB600" s="71"/>
      <c r="BC600" s="95"/>
      <c r="BD600" s="41">
        <v>3</v>
      </c>
      <c r="BE600" s="52">
        <v>38</v>
      </c>
      <c r="BF600" s="103">
        <v>3813</v>
      </c>
      <c r="BG600" s="279" t="s">
        <v>51</v>
      </c>
    </row>
    <row r="601" spans="1:59" s="63" customFormat="1" ht="12.75" x14ac:dyDescent="0.2">
      <c r="A601" s="196">
        <v>3</v>
      </c>
      <c r="B601" s="197" t="s">
        <v>108</v>
      </c>
      <c r="C601" s="208">
        <v>38</v>
      </c>
      <c r="D601" s="209" t="s">
        <v>331</v>
      </c>
      <c r="E601" s="212">
        <v>3813</v>
      </c>
      <c r="F601" s="213" t="s">
        <v>350</v>
      </c>
      <c r="G601" s="231" t="s">
        <v>1192</v>
      </c>
      <c r="H601" s="89" t="s">
        <v>52</v>
      </c>
      <c r="I601" s="90" t="s">
        <v>342</v>
      </c>
      <c r="J601" s="90" t="s">
        <v>351</v>
      </c>
      <c r="K601" s="90" t="s">
        <v>64</v>
      </c>
      <c r="L601" s="90" t="s">
        <v>202</v>
      </c>
      <c r="M601" s="91"/>
      <c r="N601" s="312">
        <v>1</v>
      </c>
      <c r="O601" s="313">
        <f>N601/N$600</f>
        <v>3.7037037037037035E-2</v>
      </c>
      <c r="P601" s="104"/>
      <c r="Q601" s="92"/>
      <c r="R601" s="92"/>
      <c r="S601" s="92"/>
      <c r="T601" s="92"/>
      <c r="U601" s="92"/>
      <c r="V601" s="92"/>
      <c r="W601" s="92"/>
      <c r="X601" s="109">
        <f t="shared" ref="X601:X627" si="76">P601*P$7+Q601*Q$7+R601*R$7+S601*S$7+T601*T$7+U601*U$7+V601*V$7+W601*W$7</f>
        <v>0</v>
      </c>
      <c r="Y601" s="83"/>
      <c r="Z601" s="110">
        <f t="shared" ref="Z601:Z627" si="77">X601*$O601</f>
        <v>0</v>
      </c>
      <c r="AA601" s="111"/>
      <c r="AB601" s="92"/>
      <c r="AC601" s="92"/>
      <c r="AD601" s="92"/>
      <c r="AE601" s="92"/>
      <c r="AF601" s="92"/>
      <c r="AG601" s="92"/>
      <c r="AH601" s="92"/>
      <c r="AI601" s="109">
        <f t="shared" ref="AI601:AI627" si="78">AB601*AB$7+AC601*AC$7+AD601*AD$7+AE601*AE$7+AF601*AF$7+AG601*AG$7+AH601*AH$7</f>
        <v>0</v>
      </c>
      <c r="AJ601" s="83"/>
      <c r="AK601" s="110">
        <f t="shared" ref="AK601:AK627" si="79">AI601*$O601</f>
        <v>0</v>
      </c>
      <c r="AL601" s="111"/>
      <c r="AM601" s="92"/>
      <c r="AN601" s="92"/>
      <c r="AO601" s="92"/>
      <c r="AP601" s="92"/>
      <c r="AQ601" s="92"/>
      <c r="AR601" s="92">
        <v>1</v>
      </c>
      <c r="AS601" s="92"/>
      <c r="AT601" s="92"/>
      <c r="AU601" s="92"/>
      <c r="AV601" s="109">
        <f t="shared" ref="AV601:AV627" si="80">AM601*AM$7+AN601*AN$7+AO601*AO$7+AP601*AP$7+AQ601*AQ$7+AR601*AR$7+AS601*AS$7+AT601*AT$7+AU601*AU$7</f>
        <v>500</v>
      </c>
      <c r="AW601" s="75"/>
      <c r="AX601" s="110">
        <f t="shared" ref="AX601:AX627" si="81">AV601*$O601</f>
        <v>18.518518518518519</v>
      </c>
      <c r="AY601" s="111"/>
      <c r="AZ601" s="93"/>
      <c r="BA601" s="94" t="s">
        <v>131</v>
      </c>
      <c r="BB601" s="71"/>
      <c r="BC601" s="95"/>
      <c r="BD601" s="41">
        <v>3</v>
      </c>
      <c r="BE601" s="52">
        <v>38</v>
      </c>
      <c r="BF601" s="103">
        <v>3813</v>
      </c>
      <c r="BG601" s="280" t="s">
        <v>52</v>
      </c>
    </row>
    <row r="602" spans="1:59" s="63" customFormat="1" ht="12.75" x14ac:dyDescent="0.2">
      <c r="A602" s="196">
        <v>3</v>
      </c>
      <c r="B602" s="197" t="s">
        <v>108</v>
      </c>
      <c r="C602" s="208">
        <v>38</v>
      </c>
      <c r="D602" s="209" t="s">
        <v>331</v>
      </c>
      <c r="E602" s="212">
        <v>3813</v>
      </c>
      <c r="F602" s="213" t="s">
        <v>350</v>
      </c>
      <c r="G602" s="231" t="s">
        <v>1192</v>
      </c>
      <c r="H602" s="89"/>
      <c r="I602" s="90" t="s">
        <v>352</v>
      </c>
      <c r="J602" s="90" t="s">
        <v>353</v>
      </c>
      <c r="K602" s="90" t="s">
        <v>64</v>
      </c>
      <c r="L602" s="90" t="s">
        <v>76</v>
      </c>
      <c r="M602" s="91"/>
      <c r="N602" s="312">
        <v>1</v>
      </c>
      <c r="O602" s="313">
        <f t="shared" ref="O602:O627" si="82">N602/N$600</f>
        <v>3.7037037037037035E-2</v>
      </c>
      <c r="P602" s="104"/>
      <c r="Q602" s="92"/>
      <c r="R602" s="92"/>
      <c r="S602" s="92"/>
      <c r="T602" s="92"/>
      <c r="U602" s="92"/>
      <c r="V602" s="92"/>
      <c r="W602" s="92"/>
      <c r="X602" s="109">
        <f t="shared" si="76"/>
        <v>0</v>
      </c>
      <c r="Y602" s="83"/>
      <c r="Z602" s="110">
        <f t="shared" si="77"/>
        <v>0</v>
      </c>
      <c r="AA602" s="111"/>
      <c r="AB602" s="92"/>
      <c r="AC602" s="92"/>
      <c r="AD602" s="92"/>
      <c r="AE602" s="92"/>
      <c r="AF602" s="92"/>
      <c r="AG602" s="92"/>
      <c r="AH602" s="92"/>
      <c r="AI602" s="109">
        <f t="shared" si="78"/>
        <v>0</v>
      </c>
      <c r="AJ602" s="83"/>
      <c r="AK602" s="110">
        <f t="shared" si="79"/>
        <v>0</v>
      </c>
      <c r="AL602" s="111"/>
      <c r="AM602" s="92"/>
      <c r="AN602" s="92">
        <v>1</v>
      </c>
      <c r="AO602" s="92"/>
      <c r="AP602" s="92"/>
      <c r="AQ602" s="92"/>
      <c r="AR602" s="92"/>
      <c r="AS602" s="92"/>
      <c r="AT602" s="92"/>
      <c r="AU602" s="92"/>
      <c r="AV602" s="109">
        <f t="shared" si="80"/>
        <v>25</v>
      </c>
      <c r="AW602" s="75"/>
      <c r="AX602" s="110">
        <f t="shared" si="81"/>
        <v>0.92592592592592582</v>
      </c>
      <c r="AY602" s="111"/>
      <c r="AZ602" s="93"/>
      <c r="BA602" s="94" t="s">
        <v>131</v>
      </c>
      <c r="BB602" s="71"/>
      <c r="BC602" s="95"/>
      <c r="BD602" s="41">
        <v>3</v>
      </c>
      <c r="BE602" s="52">
        <v>38</v>
      </c>
      <c r="BF602" s="103">
        <v>3813</v>
      </c>
      <c r="BG602" s="280" t="s">
        <v>52</v>
      </c>
    </row>
    <row r="603" spans="1:59" s="63" customFormat="1" ht="12.75" x14ac:dyDescent="0.2">
      <c r="A603" s="196">
        <v>3</v>
      </c>
      <c r="B603" s="197" t="s">
        <v>108</v>
      </c>
      <c r="C603" s="208">
        <v>38</v>
      </c>
      <c r="D603" s="209" t="s">
        <v>331</v>
      </c>
      <c r="E603" s="212">
        <v>3813</v>
      </c>
      <c r="F603" s="213" t="s">
        <v>350</v>
      </c>
      <c r="G603" s="231" t="s">
        <v>1192</v>
      </c>
      <c r="H603" s="89"/>
      <c r="I603" s="90" t="s">
        <v>354</v>
      </c>
      <c r="J603" s="90" t="s">
        <v>355</v>
      </c>
      <c r="K603" s="90" t="s">
        <v>64</v>
      </c>
      <c r="L603" s="90" t="s">
        <v>356</v>
      </c>
      <c r="M603" s="91"/>
      <c r="N603" s="312">
        <v>1</v>
      </c>
      <c r="O603" s="313">
        <f t="shared" si="82"/>
        <v>3.7037037037037035E-2</v>
      </c>
      <c r="P603" s="104">
        <v>1</v>
      </c>
      <c r="Q603" s="92"/>
      <c r="R603" s="92"/>
      <c r="S603" s="92"/>
      <c r="T603" s="92"/>
      <c r="U603" s="92"/>
      <c r="V603" s="92"/>
      <c r="W603" s="92"/>
      <c r="X603" s="109">
        <f t="shared" si="76"/>
        <v>100</v>
      </c>
      <c r="Y603" s="83"/>
      <c r="Z603" s="110">
        <f t="shared" si="77"/>
        <v>3.7037037037037033</v>
      </c>
      <c r="AA603" s="111"/>
      <c r="AB603" s="92"/>
      <c r="AC603" s="92"/>
      <c r="AD603" s="92"/>
      <c r="AE603" s="92"/>
      <c r="AF603" s="92"/>
      <c r="AG603" s="92"/>
      <c r="AH603" s="92"/>
      <c r="AI603" s="109">
        <f t="shared" si="78"/>
        <v>0</v>
      </c>
      <c r="AJ603" s="83"/>
      <c r="AK603" s="110">
        <f t="shared" si="79"/>
        <v>0</v>
      </c>
      <c r="AL603" s="111"/>
      <c r="AM603" s="92"/>
      <c r="AN603" s="92"/>
      <c r="AO603" s="92"/>
      <c r="AP603" s="92"/>
      <c r="AQ603" s="92"/>
      <c r="AR603" s="92"/>
      <c r="AS603" s="92">
        <v>1</v>
      </c>
      <c r="AT603" s="92"/>
      <c r="AU603" s="92"/>
      <c r="AV603" s="109">
        <f t="shared" si="80"/>
        <v>1000</v>
      </c>
      <c r="AW603" s="75"/>
      <c r="AX603" s="110">
        <f t="shared" si="81"/>
        <v>37.037037037037038</v>
      </c>
      <c r="AY603" s="111"/>
      <c r="AZ603" s="93"/>
      <c r="BA603" s="94" t="s">
        <v>131</v>
      </c>
      <c r="BB603" s="71"/>
      <c r="BC603" s="95"/>
      <c r="BD603" s="41">
        <v>3</v>
      </c>
      <c r="BE603" s="52">
        <v>38</v>
      </c>
      <c r="BF603" s="103">
        <v>3813</v>
      </c>
      <c r="BG603" s="280" t="s">
        <v>52</v>
      </c>
    </row>
    <row r="604" spans="1:59" s="63" customFormat="1" ht="12.75" x14ac:dyDescent="0.2">
      <c r="A604" s="196">
        <v>3</v>
      </c>
      <c r="B604" s="197" t="s">
        <v>108</v>
      </c>
      <c r="C604" s="208">
        <v>38</v>
      </c>
      <c r="D604" s="209" t="s">
        <v>331</v>
      </c>
      <c r="E604" s="212">
        <v>3813</v>
      </c>
      <c r="F604" s="213" t="s">
        <v>350</v>
      </c>
      <c r="G604" s="231" t="s">
        <v>1192</v>
      </c>
      <c r="H604" s="89"/>
      <c r="I604" s="90" t="s">
        <v>357</v>
      </c>
      <c r="J604" s="90" t="s">
        <v>351</v>
      </c>
      <c r="K604" s="90" t="s">
        <v>64</v>
      </c>
      <c r="L604" s="90" t="s">
        <v>358</v>
      </c>
      <c r="M604" s="91"/>
      <c r="N604" s="312">
        <v>1</v>
      </c>
      <c r="O604" s="313">
        <f t="shared" si="82"/>
        <v>3.7037037037037035E-2</v>
      </c>
      <c r="P604" s="104">
        <v>1</v>
      </c>
      <c r="Q604" s="92"/>
      <c r="R604" s="92"/>
      <c r="S604" s="92"/>
      <c r="T604" s="92"/>
      <c r="U604" s="92"/>
      <c r="V604" s="92"/>
      <c r="W604" s="92"/>
      <c r="X604" s="109">
        <f t="shared" si="76"/>
        <v>100</v>
      </c>
      <c r="Y604" s="83"/>
      <c r="Z604" s="110">
        <f t="shared" si="77"/>
        <v>3.7037037037037033</v>
      </c>
      <c r="AA604" s="111"/>
      <c r="AB604" s="92"/>
      <c r="AC604" s="92"/>
      <c r="AD604" s="92"/>
      <c r="AE604" s="92"/>
      <c r="AF604" s="92"/>
      <c r="AG604" s="92"/>
      <c r="AH604" s="92"/>
      <c r="AI604" s="109">
        <f t="shared" si="78"/>
        <v>0</v>
      </c>
      <c r="AJ604" s="83"/>
      <c r="AK604" s="110">
        <f t="shared" si="79"/>
        <v>0</v>
      </c>
      <c r="AL604" s="111"/>
      <c r="AM604" s="92"/>
      <c r="AN604" s="92"/>
      <c r="AO604" s="92"/>
      <c r="AP604" s="92"/>
      <c r="AQ604" s="92"/>
      <c r="AR604" s="92"/>
      <c r="AS604" s="92">
        <v>1</v>
      </c>
      <c r="AT604" s="92"/>
      <c r="AU604" s="92"/>
      <c r="AV604" s="109">
        <f t="shared" si="80"/>
        <v>1000</v>
      </c>
      <c r="AW604" s="75"/>
      <c r="AX604" s="110">
        <f t="shared" si="81"/>
        <v>37.037037037037038</v>
      </c>
      <c r="AY604" s="111"/>
      <c r="AZ604" s="93"/>
      <c r="BA604" s="94" t="s">
        <v>131</v>
      </c>
      <c r="BB604" s="71"/>
      <c r="BC604" s="95"/>
      <c r="BD604" s="41">
        <v>3</v>
      </c>
      <c r="BE604" s="52">
        <v>38</v>
      </c>
      <c r="BF604" s="103">
        <v>3813</v>
      </c>
      <c r="BG604" s="280" t="s">
        <v>52</v>
      </c>
    </row>
    <row r="605" spans="1:59" s="63" customFormat="1" ht="12.75" x14ac:dyDescent="0.2">
      <c r="A605" s="196">
        <v>3</v>
      </c>
      <c r="B605" s="197" t="s">
        <v>108</v>
      </c>
      <c r="C605" s="208">
        <v>38</v>
      </c>
      <c r="D605" s="209" t="s">
        <v>331</v>
      </c>
      <c r="E605" s="212">
        <v>3813</v>
      </c>
      <c r="F605" s="213" t="s">
        <v>350</v>
      </c>
      <c r="G605" s="231" t="s">
        <v>1192</v>
      </c>
      <c r="H605" s="89"/>
      <c r="I605" s="90" t="s">
        <v>359</v>
      </c>
      <c r="J605" s="90" t="s">
        <v>360</v>
      </c>
      <c r="K605" s="90" t="s">
        <v>64</v>
      </c>
      <c r="L605" s="90" t="s">
        <v>361</v>
      </c>
      <c r="M605" s="91"/>
      <c r="N605" s="312">
        <v>1</v>
      </c>
      <c r="O605" s="313">
        <f t="shared" si="82"/>
        <v>3.7037037037037035E-2</v>
      </c>
      <c r="P605" s="104"/>
      <c r="Q605" s="92"/>
      <c r="R605" s="92"/>
      <c r="S605" s="92"/>
      <c r="T605" s="92"/>
      <c r="U605" s="92"/>
      <c r="V605" s="92"/>
      <c r="W605" s="92"/>
      <c r="X605" s="109">
        <f t="shared" si="76"/>
        <v>0</v>
      </c>
      <c r="Y605" s="83"/>
      <c r="Z605" s="110">
        <f t="shared" si="77"/>
        <v>0</v>
      </c>
      <c r="AA605" s="111"/>
      <c r="AB605" s="92"/>
      <c r="AC605" s="92"/>
      <c r="AD605" s="92"/>
      <c r="AE605" s="92"/>
      <c r="AF605" s="92"/>
      <c r="AG605" s="92"/>
      <c r="AH605" s="92"/>
      <c r="AI605" s="109">
        <f t="shared" si="78"/>
        <v>0</v>
      </c>
      <c r="AJ605" s="83"/>
      <c r="AK605" s="110">
        <f t="shared" si="79"/>
        <v>0</v>
      </c>
      <c r="AL605" s="111"/>
      <c r="AM605" s="92"/>
      <c r="AN605" s="92"/>
      <c r="AO605" s="92"/>
      <c r="AP605" s="92"/>
      <c r="AQ605" s="92">
        <v>1</v>
      </c>
      <c r="AR605" s="92"/>
      <c r="AS605" s="92"/>
      <c r="AT605" s="92"/>
      <c r="AU605" s="92"/>
      <c r="AV605" s="109">
        <f t="shared" si="80"/>
        <v>250</v>
      </c>
      <c r="AW605" s="75"/>
      <c r="AX605" s="110">
        <f t="shared" si="81"/>
        <v>9.2592592592592595</v>
      </c>
      <c r="AY605" s="111"/>
      <c r="AZ605" s="93"/>
      <c r="BA605" s="94" t="s">
        <v>105</v>
      </c>
      <c r="BB605" s="71"/>
      <c r="BC605" s="95"/>
      <c r="BD605" s="41">
        <v>3</v>
      </c>
      <c r="BE605" s="52">
        <v>38</v>
      </c>
      <c r="BF605" s="103">
        <v>3813</v>
      </c>
      <c r="BG605" s="280" t="s">
        <v>52</v>
      </c>
    </row>
    <row r="606" spans="1:59" s="63" customFormat="1" ht="12.75" x14ac:dyDescent="0.2">
      <c r="A606" s="196">
        <v>3</v>
      </c>
      <c r="B606" s="197" t="s">
        <v>108</v>
      </c>
      <c r="C606" s="208">
        <v>38</v>
      </c>
      <c r="D606" s="209" t="s">
        <v>331</v>
      </c>
      <c r="E606" s="212">
        <v>3813</v>
      </c>
      <c r="F606" s="213" t="s">
        <v>350</v>
      </c>
      <c r="G606" s="231" t="s">
        <v>1192</v>
      </c>
      <c r="H606" s="89"/>
      <c r="I606" s="90" t="s">
        <v>362</v>
      </c>
      <c r="J606" s="90" t="s">
        <v>363</v>
      </c>
      <c r="K606" s="90" t="s">
        <v>64</v>
      </c>
      <c r="L606" s="90" t="s">
        <v>141</v>
      </c>
      <c r="M606" s="91"/>
      <c r="N606" s="312">
        <v>1</v>
      </c>
      <c r="O606" s="313">
        <f t="shared" si="82"/>
        <v>3.7037037037037035E-2</v>
      </c>
      <c r="P606" s="104">
        <v>1</v>
      </c>
      <c r="Q606" s="92"/>
      <c r="R606" s="92"/>
      <c r="S606" s="92"/>
      <c r="T606" s="92"/>
      <c r="U606" s="92"/>
      <c r="V606" s="92"/>
      <c r="W606" s="92"/>
      <c r="X606" s="109">
        <f t="shared" si="76"/>
        <v>100</v>
      </c>
      <c r="Y606" s="83"/>
      <c r="Z606" s="110">
        <f t="shared" si="77"/>
        <v>3.7037037037037033</v>
      </c>
      <c r="AA606" s="111"/>
      <c r="AB606" s="92"/>
      <c r="AC606" s="92"/>
      <c r="AD606" s="92"/>
      <c r="AE606" s="92"/>
      <c r="AF606" s="92"/>
      <c r="AG606" s="92"/>
      <c r="AH606" s="92"/>
      <c r="AI606" s="109">
        <f t="shared" si="78"/>
        <v>0</v>
      </c>
      <c r="AJ606" s="83"/>
      <c r="AK606" s="110">
        <f t="shared" si="79"/>
        <v>0</v>
      </c>
      <c r="AL606" s="111"/>
      <c r="AM606" s="92"/>
      <c r="AN606" s="92"/>
      <c r="AO606" s="92"/>
      <c r="AP606" s="92"/>
      <c r="AQ606" s="92"/>
      <c r="AR606" s="92"/>
      <c r="AS606" s="92"/>
      <c r="AT606" s="92">
        <v>1</v>
      </c>
      <c r="AU606" s="92"/>
      <c r="AV606" s="109">
        <f t="shared" si="80"/>
        <v>2500</v>
      </c>
      <c r="AW606" s="75"/>
      <c r="AX606" s="110">
        <f t="shared" si="81"/>
        <v>92.592592592592581</v>
      </c>
      <c r="AY606" s="111"/>
      <c r="AZ606" s="93"/>
      <c r="BA606" s="94" t="s">
        <v>131</v>
      </c>
      <c r="BB606" s="71"/>
      <c r="BC606" s="95"/>
      <c r="BD606" s="41">
        <v>3</v>
      </c>
      <c r="BE606" s="52">
        <v>38</v>
      </c>
      <c r="BF606" s="103">
        <v>3813</v>
      </c>
      <c r="BG606" s="280" t="s">
        <v>52</v>
      </c>
    </row>
    <row r="607" spans="1:59" s="63" customFormat="1" ht="12.75" x14ac:dyDescent="0.2">
      <c r="A607" s="196">
        <v>3</v>
      </c>
      <c r="B607" s="197" t="s">
        <v>108</v>
      </c>
      <c r="C607" s="208">
        <v>38</v>
      </c>
      <c r="D607" s="209" t="s">
        <v>331</v>
      </c>
      <c r="E607" s="212">
        <v>3813</v>
      </c>
      <c r="F607" s="213" t="s">
        <v>350</v>
      </c>
      <c r="G607" s="231" t="s">
        <v>1192</v>
      </c>
      <c r="H607" s="89"/>
      <c r="I607" s="90" t="s">
        <v>364</v>
      </c>
      <c r="J607" s="90" t="s">
        <v>365</v>
      </c>
      <c r="K607" s="90" t="s">
        <v>64</v>
      </c>
      <c r="L607" s="90" t="s">
        <v>366</v>
      </c>
      <c r="M607" s="91"/>
      <c r="N607" s="312">
        <v>1</v>
      </c>
      <c r="O607" s="313">
        <f t="shared" si="82"/>
        <v>3.7037037037037035E-2</v>
      </c>
      <c r="P607" s="104">
        <v>1</v>
      </c>
      <c r="Q607" s="92"/>
      <c r="R607" s="92"/>
      <c r="S607" s="92"/>
      <c r="T607" s="92"/>
      <c r="U607" s="92"/>
      <c r="V607" s="92"/>
      <c r="W607" s="92"/>
      <c r="X607" s="109">
        <f t="shared" si="76"/>
        <v>100</v>
      </c>
      <c r="Y607" s="83"/>
      <c r="Z607" s="110">
        <f t="shared" si="77"/>
        <v>3.7037037037037033</v>
      </c>
      <c r="AA607" s="111"/>
      <c r="AB607" s="92"/>
      <c r="AC607" s="92"/>
      <c r="AD607" s="92"/>
      <c r="AE607" s="92"/>
      <c r="AF607" s="92"/>
      <c r="AG607" s="92"/>
      <c r="AH607" s="92"/>
      <c r="AI607" s="109">
        <f t="shared" si="78"/>
        <v>0</v>
      </c>
      <c r="AJ607" s="83"/>
      <c r="AK607" s="110">
        <f t="shared" si="79"/>
        <v>0</v>
      </c>
      <c r="AL607" s="111"/>
      <c r="AM607" s="92"/>
      <c r="AN607" s="92"/>
      <c r="AO607" s="92"/>
      <c r="AP607" s="92"/>
      <c r="AQ607" s="92"/>
      <c r="AR607" s="92"/>
      <c r="AS607" s="92">
        <v>1</v>
      </c>
      <c r="AT607" s="92"/>
      <c r="AU607" s="92"/>
      <c r="AV607" s="109">
        <f t="shared" si="80"/>
        <v>1000</v>
      </c>
      <c r="AW607" s="75"/>
      <c r="AX607" s="110">
        <f t="shared" si="81"/>
        <v>37.037037037037038</v>
      </c>
      <c r="AY607" s="111"/>
      <c r="AZ607" s="93"/>
      <c r="BA607" s="94" t="s">
        <v>105</v>
      </c>
      <c r="BB607" s="71"/>
      <c r="BC607" s="95"/>
      <c r="BD607" s="41">
        <v>3</v>
      </c>
      <c r="BE607" s="52">
        <v>38</v>
      </c>
      <c r="BF607" s="103">
        <v>3813</v>
      </c>
      <c r="BG607" s="280" t="s">
        <v>52</v>
      </c>
    </row>
    <row r="608" spans="1:59" s="63" customFormat="1" ht="12.75" x14ac:dyDescent="0.2">
      <c r="A608" s="196">
        <v>3</v>
      </c>
      <c r="B608" s="197" t="s">
        <v>108</v>
      </c>
      <c r="C608" s="208">
        <v>38</v>
      </c>
      <c r="D608" s="209" t="s">
        <v>331</v>
      </c>
      <c r="E608" s="212">
        <v>3813</v>
      </c>
      <c r="F608" s="213" t="s">
        <v>350</v>
      </c>
      <c r="G608" s="231" t="s">
        <v>1192</v>
      </c>
      <c r="H608" s="89"/>
      <c r="I608" s="90" t="s">
        <v>367</v>
      </c>
      <c r="J608" s="90" t="s">
        <v>363</v>
      </c>
      <c r="K608" s="90" t="s">
        <v>64</v>
      </c>
      <c r="L608" s="90" t="s">
        <v>368</v>
      </c>
      <c r="M608" s="91"/>
      <c r="N608" s="312">
        <v>1</v>
      </c>
      <c r="O608" s="313">
        <f t="shared" si="82"/>
        <v>3.7037037037037035E-2</v>
      </c>
      <c r="P608" s="104"/>
      <c r="Q608" s="92"/>
      <c r="R608" s="92"/>
      <c r="S608" s="92"/>
      <c r="T608" s="92"/>
      <c r="U608" s="92"/>
      <c r="V608" s="92"/>
      <c r="W608" s="92"/>
      <c r="X608" s="109">
        <f t="shared" si="76"/>
        <v>0</v>
      </c>
      <c r="Y608" s="83"/>
      <c r="Z608" s="110">
        <f t="shared" si="77"/>
        <v>0</v>
      </c>
      <c r="AA608" s="111"/>
      <c r="AB608" s="92"/>
      <c r="AC608" s="92"/>
      <c r="AD608" s="92"/>
      <c r="AE608" s="92"/>
      <c r="AF608" s="92"/>
      <c r="AG608" s="92"/>
      <c r="AH608" s="92"/>
      <c r="AI608" s="109">
        <f t="shared" si="78"/>
        <v>0</v>
      </c>
      <c r="AJ608" s="83"/>
      <c r="AK608" s="110">
        <f t="shared" si="79"/>
        <v>0</v>
      </c>
      <c r="AL608" s="111"/>
      <c r="AM608" s="92"/>
      <c r="AN608" s="92"/>
      <c r="AO608" s="92"/>
      <c r="AP608" s="92"/>
      <c r="AQ608" s="92"/>
      <c r="AR608" s="92">
        <v>1</v>
      </c>
      <c r="AS608" s="92"/>
      <c r="AT608" s="92"/>
      <c r="AU608" s="92"/>
      <c r="AV608" s="109">
        <f t="shared" si="80"/>
        <v>500</v>
      </c>
      <c r="AW608" s="75"/>
      <c r="AX608" s="110">
        <f t="shared" si="81"/>
        <v>18.518518518518519</v>
      </c>
      <c r="AY608" s="111"/>
      <c r="AZ608" s="93"/>
      <c r="BA608" s="94" t="s">
        <v>131</v>
      </c>
      <c r="BB608" s="71"/>
      <c r="BC608" s="95"/>
      <c r="BD608" s="41">
        <v>3</v>
      </c>
      <c r="BE608" s="52">
        <v>38</v>
      </c>
      <c r="BF608" s="103">
        <v>3813</v>
      </c>
      <c r="BG608" s="280" t="s">
        <v>52</v>
      </c>
    </row>
    <row r="609" spans="1:59" s="63" customFormat="1" ht="12.75" x14ac:dyDescent="0.2">
      <c r="A609" s="196">
        <v>3</v>
      </c>
      <c r="B609" s="197" t="s">
        <v>108</v>
      </c>
      <c r="C609" s="208">
        <v>38</v>
      </c>
      <c r="D609" s="209" t="s">
        <v>331</v>
      </c>
      <c r="E609" s="212">
        <v>3813</v>
      </c>
      <c r="F609" s="213" t="s">
        <v>350</v>
      </c>
      <c r="G609" s="231" t="s">
        <v>1192</v>
      </c>
      <c r="H609" s="89"/>
      <c r="I609" s="90" t="s">
        <v>369</v>
      </c>
      <c r="J609" s="90" t="s">
        <v>370</v>
      </c>
      <c r="K609" s="90" t="s">
        <v>64</v>
      </c>
      <c r="L609" s="90" t="s">
        <v>202</v>
      </c>
      <c r="M609" s="91"/>
      <c r="N609" s="312">
        <v>1</v>
      </c>
      <c r="O609" s="313">
        <f t="shared" si="82"/>
        <v>3.7037037037037035E-2</v>
      </c>
      <c r="P609" s="104"/>
      <c r="Q609" s="92"/>
      <c r="R609" s="92"/>
      <c r="S609" s="92"/>
      <c r="T609" s="92"/>
      <c r="U609" s="92"/>
      <c r="V609" s="92"/>
      <c r="W609" s="92"/>
      <c r="X609" s="109">
        <f t="shared" si="76"/>
        <v>0</v>
      </c>
      <c r="Y609" s="83"/>
      <c r="Z609" s="110">
        <f t="shared" si="77"/>
        <v>0</v>
      </c>
      <c r="AA609" s="111"/>
      <c r="AB609" s="92"/>
      <c r="AC609" s="92"/>
      <c r="AD609" s="92"/>
      <c r="AE609" s="92"/>
      <c r="AF609" s="92"/>
      <c r="AG609" s="92"/>
      <c r="AH609" s="92"/>
      <c r="AI609" s="109">
        <f t="shared" si="78"/>
        <v>0</v>
      </c>
      <c r="AJ609" s="83"/>
      <c r="AK609" s="110">
        <f t="shared" si="79"/>
        <v>0</v>
      </c>
      <c r="AL609" s="111"/>
      <c r="AM609" s="92"/>
      <c r="AN609" s="92"/>
      <c r="AO609" s="92"/>
      <c r="AP609" s="92"/>
      <c r="AQ609" s="92"/>
      <c r="AR609" s="92">
        <v>1</v>
      </c>
      <c r="AS609" s="92"/>
      <c r="AT609" s="92"/>
      <c r="AU609" s="92"/>
      <c r="AV609" s="109">
        <f t="shared" si="80"/>
        <v>500</v>
      </c>
      <c r="AW609" s="75"/>
      <c r="AX609" s="110">
        <f t="shared" si="81"/>
        <v>18.518518518518519</v>
      </c>
      <c r="AY609" s="111"/>
      <c r="AZ609" s="93"/>
      <c r="BA609" s="94" t="s">
        <v>105</v>
      </c>
      <c r="BB609" s="71"/>
      <c r="BC609" s="95"/>
      <c r="BD609" s="41">
        <v>3</v>
      </c>
      <c r="BE609" s="52">
        <v>38</v>
      </c>
      <c r="BF609" s="103">
        <v>3813</v>
      </c>
      <c r="BG609" s="280" t="s">
        <v>52</v>
      </c>
    </row>
    <row r="610" spans="1:59" s="63" customFormat="1" ht="12.75" x14ac:dyDescent="0.2">
      <c r="A610" s="196">
        <v>3</v>
      </c>
      <c r="B610" s="197" t="s">
        <v>108</v>
      </c>
      <c r="C610" s="208">
        <v>38</v>
      </c>
      <c r="D610" s="209" t="s">
        <v>331</v>
      </c>
      <c r="E610" s="212">
        <v>3813</v>
      </c>
      <c r="F610" s="213" t="s">
        <v>350</v>
      </c>
      <c r="G610" s="231" t="s">
        <v>1192</v>
      </c>
      <c r="H610" s="89"/>
      <c r="I610" s="90" t="s">
        <v>334</v>
      </c>
      <c r="J610" s="90"/>
      <c r="K610" s="90" t="s">
        <v>64</v>
      </c>
      <c r="L610" s="90" t="s">
        <v>141</v>
      </c>
      <c r="M610" s="91"/>
      <c r="N610" s="312">
        <v>1</v>
      </c>
      <c r="O610" s="313">
        <f t="shared" si="82"/>
        <v>3.7037037037037035E-2</v>
      </c>
      <c r="P610" s="104">
        <v>1</v>
      </c>
      <c r="Q610" s="92"/>
      <c r="R610" s="92"/>
      <c r="S610" s="92"/>
      <c r="T610" s="92"/>
      <c r="U610" s="92"/>
      <c r="V610" s="92"/>
      <c r="W610" s="92"/>
      <c r="X610" s="109">
        <f t="shared" si="76"/>
        <v>100</v>
      </c>
      <c r="Y610" s="83"/>
      <c r="Z610" s="110">
        <f t="shared" si="77"/>
        <v>3.7037037037037033</v>
      </c>
      <c r="AA610" s="111"/>
      <c r="AB610" s="92"/>
      <c r="AC610" s="92"/>
      <c r="AD610" s="92"/>
      <c r="AE610" s="92"/>
      <c r="AF610" s="92"/>
      <c r="AG610" s="92"/>
      <c r="AH610" s="92"/>
      <c r="AI610" s="109">
        <f t="shared" si="78"/>
        <v>0</v>
      </c>
      <c r="AJ610" s="83"/>
      <c r="AK610" s="110">
        <f t="shared" si="79"/>
        <v>0</v>
      </c>
      <c r="AL610" s="111"/>
      <c r="AM610" s="92"/>
      <c r="AN610" s="92"/>
      <c r="AO610" s="92"/>
      <c r="AP610" s="92"/>
      <c r="AQ610" s="92"/>
      <c r="AR610" s="92"/>
      <c r="AS610" s="92"/>
      <c r="AT610" s="92">
        <v>1</v>
      </c>
      <c r="AU610" s="92"/>
      <c r="AV610" s="109">
        <f t="shared" si="80"/>
        <v>2500</v>
      </c>
      <c r="AW610" s="75"/>
      <c r="AX610" s="110">
        <f t="shared" si="81"/>
        <v>92.592592592592581</v>
      </c>
      <c r="AY610" s="111"/>
      <c r="AZ610" s="93"/>
      <c r="BA610" s="94" t="s">
        <v>131</v>
      </c>
      <c r="BB610" s="71"/>
      <c r="BC610" s="95"/>
      <c r="BD610" s="41">
        <v>3</v>
      </c>
      <c r="BE610" s="52">
        <v>38</v>
      </c>
      <c r="BF610" s="103">
        <v>3813</v>
      </c>
      <c r="BG610" s="280" t="s">
        <v>52</v>
      </c>
    </row>
    <row r="611" spans="1:59" s="63" customFormat="1" ht="12.75" x14ac:dyDescent="0.2">
      <c r="A611" s="196">
        <v>3</v>
      </c>
      <c r="B611" s="197" t="s">
        <v>108</v>
      </c>
      <c r="C611" s="208">
        <v>38</v>
      </c>
      <c r="D611" s="209" t="s">
        <v>331</v>
      </c>
      <c r="E611" s="212">
        <v>3813</v>
      </c>
      <c r="F611" s="213" t="s">
        <v>350</v>
      </c>
      <c r="G611" s="231" t="s">
        <v>1192</v>
      </c>
      <c r="H611" s="89"/>
      <c r="I611" s="90" t="s">
        <v>371</v>
      </c>
      <c r="J611" s="90"/>
      <c r="K611" s="90" t="s">
        <v>64</v>
      </c>
      <c r="L611" s="90" t="s">
        <v>322</v>
      </c>
      <c r="M611" s="91"/>
      <c r="N611" s="312">
        <v>1</v>
      </c>
      <c r="O611" s="313">
        <f t="shared" si="82"/>
        <v>3.7037037037037035E-2</v>
      </c>
      <c r="P611" s="104">
        <v>1</v>
      </c>
      <c r="Q611" s="92"/>
      <c r="R611" s="92"/>
      <c r="S611" s="92"/>
      <c r="T611" s="92"/>
      <c r="U611" s="92"/>
      <c r="V611" s="92"/>
      <c r="W611" s="92"/>
      <c r="X611" s="109">
        <f t="shared" si="76"/>
        <v>100</v>
      </c>
      <c r="Y611" s="83"/>
      <c r="Z611" s="110">
        <f t="shared" si="77"/>
        <v>3.7037037037037033</v>
      </c>
      <c r="AA611" s="111"/>
      <c r="AB611" s="92"/>
      <c r="AC611" s="92"/>
      <c r="AD611" s="92"/>
      <c r="AE611" s="92"/>
      <c r="AF611" s="92"/>
      <c r="AG611" s="92"/>
      <c r="AH611" s="92"/>
      <c r="AI611" s="109">
        <f t="shared" si="78"/>
        <v>0</v>
      </c>
      <c r="AJ611" s="83"/>
      <c r="AK611" s="110">
        <f t="shared" si="79"/>
        <v>0</v>
      </c>
      <c r="AL611" s="111"/>
      <c r="AM611" s="92"/>
      <c r="AN611" s="92"/>
      <c r="AO611" s="92"/>
      <c r="AP611" s="92"/>
      <c r="AQ611" s="92"/>
      <c r="AR611" s="92"/>
      <c r="AS611" s="92">
        <v>1</v>
      </c>
      <c r="AT611" s="92"/>
      <c r="AU611" s="92"/>
      <c r="AV611" s="109">
        <f t="shared" si="80"/>
        <v>1000</v>
      </c>
      <c r="AW611" s="75"/>
      <c r="AX611" s="110">
        <f t="shared" si="81"/>
        <v>37.037037037037038</v>
      </c>
      <c r="AY611" s="111"/>
      <c r="AZ611" s="93"/>
      <c r="BA611" s="94" t="s">
        <v>105</v>
      </c>
      <c r="BB611" s="71"/>
      <c r="BC611" s="95"/>
      <c r="BD611" s="41">
        <v>3</v>
      </c>
      <c r="BE611" s="52">
        <v>38</v>
      </c>
      <c r="BF611" s="103">
        <v>3813</v>
      </c>
      <c r="BG611" s="280" t="s">
        <v>52</v>
      </c>
    </row>
    <row r="612" spans="1:59" s="63" customFormat="1" ht="12.75" x14ac:dyDescent="0.2">
      <c r="A612" s="196">
        <v>3</v>
      </c>
      <c r="B612" s="197" t="s">
        <v>108</v>
      </c>
      <c r="C612" s="208">
        <v>38</v>
      </c>
      <c r="D612" s="209" t="s">
        <v>331</v>
      </c>
      <c r="E612" s="212">
        <v>3813</v>
      </c>
      <c r="F612" s="213" t="s">
        <v>350</v>
      </c>
      <c r="G612" s="231" t="s">
        <v>1192</v>
      </c>
      <c r="H612" s="89"/>
      <c r="I612" s="90" t="s">
        <v>341</v>
      </c>
      <c r="J612" s="90"/>
      <c r="K612" s="90" t="s">
        <v>64</v>
      </c>
      <c r="L612" s="90" t="s">
        <v>147</v>
      </c>
      <c r="M612" s="91"/>
      <c r="N612" s="312">
        <v>1</v>
      </c>
      <c r="O612" s="313">
        <f t="shared" si="82"/>
        <v>3.7037037037037035E-2</v>
      </c>
      <c r="P612" s="104">
        <v>1</v>
      </c>
      <c r="Q612" s="92"/>
      <c r="R612" s="92"/>
      <c r="S612" s="92"/>
      <c r="T612" s="92"/>
      <c r="U612" s="92"/>
      <c r="V612" s="92"/>
      <c r="W612" s="92"/>
      <c r="X612" s="109">
        <f t="shared" si="76"/>
        <v>100</v>
      </c>
      <c r="Y612" s="83"/>
      <c r="Z612" s="110">
        <f t="shared" si="77"/>
        <v>3.7037037037037033</v>
      </c>
      <c r="AA612" s="111"/>
      <c r="AB612" s="92"/>
      <c r="AC612" s="92"/>
      <c r="AD612" s="92"/>
      <c r="AE612" s="92"/>
      <c r="AF612" s="92"/>
      <c r="AG612" s="92"/>
      <c r="AH612" s="92"/>
      <c r="AI612" s="109">
        <f t="shared" si="78"/>
        <v>0</v>
      </c>
      <c r="AJ612" s="83"/>
      <c r="AK612" s="110">
        <f t="shared" si="79"/>
        <v>0</v>
      </c>
      <c r="AL612" s="111"/>
      <c r="AM612" s="92"/>
      <c r="AN612" s="92"/>
      <c r="AO612" s="92"/>
      <c r="AP612" s="92"/>
      <c r="AQ612" s="92"/>
      <c r="AR612" s="92"/>
      <c r="AS612" s="92"/>
      <c r="AT612" s="92">
        <v>1</v>
      </c>
      <c r="AU612" s="92"/>
      <c r="AV612" s="109">
        <f t="shared" si="80"/>
        <v>2500</v>
      </c>
      <c r="AW612" s="75"/>
      <c r="AX612" s="110">
        <f t="shared" si="81"/>
        <v>92.592592592592581</v>
      </c>
      <c r="AY612" s="111"/>
      <c r="AZ612" s="93"/>
      <c r="BA612" s="94" t="s">
        <v>131</v>
      </c>
      <c r="BB612" s="71"/>
      <c r="BC612" s="95"/>
      <c r="BD612" s="41">
        <v>3</v>
      </c>
      <c r="BE612" s="52">
        <v>38</v>
      </c>
      <c r="BF612" s="103">
        <v>3813</v>
      </c>
      <c r="BG612" s="280" t="s">
        <v>52</v>
      </c>
    </row>
    <row r="613" spans="1:59" s="63" customFormat="1" ht="12.75" x14ac:dyDescent="0.2">
      <c r="A613" s="196">
        <v>3</v>
      </c>
      <c r="B613" s="197" t="s">
        <v>108</v>
      </c>
      <c r="C613" s="208">
        <v>38</v>
      </c>
      <c r="D613" s="209" t="s">
        <v>331</v>
      </c>
      <c r="E613" s="212">
        <v>3813</v>
      </c>
      <c r="F613" s="213" t="s">
        <v>350</v>
      </c>
      <c r="G613" s="231" t="s">
        <v>1192</v>
      </c>
      <c r="H613" s="89"/>
      <c r="I613" s="90" t="s">
        <v>338</v>
      </c>
      <c r="J613" s="90"/>
      <c r="K613" s="90" t="s">
        <v>64</v>
      </c>
      <c r="L613" s="90" t="s">
        <v>340</v>
      </c>
      <c r="M613" s="91"/>
      <c r="N613" s="312">
        <v>1</v>
      </c>
      <c r="O613" s="313">
        <f t="shared" si="82"/>
        <v>3.7037037037037035E-2</v>
      </c>
      <c r="P613" s="104">
        <v>1</v>
      </c>
      <c r="Q613" s="92"/>
      <c r="R613" s="92"/>
      <c r="S613" s="92"/>
      <c r="T613" s="92"/>
      <c r="U613" s="92"/>
      <c r="V613" s="92"/>
      <c r="W613" s="92"/>
      <c r="X613" s="109">
        <f t="shared" si="76"/>
        <v>100</v>
      </c>
      <c r="Y613" s="83"/>
      <c r="Z613" s="110">
        <f t="shared" si="77"/>
        <v>3.7037037037037033</v>
      </c>
      <c r="AA613" s="111"/>
      <c r="AB613" s="92"/>
      <c r="AC613" s="92"/>
      <c r="AD613" s="92"/>
      <c r="AE613" s="92"/>
      <c r="AF613" s="92"/>
      <c r="AG613" s="92"/>
      <c r="AH613" s="92"/>
      <c r="AI613" s="109">
        <f t="shared" si="78"/>
        <v>0</v>
      </c>
      <c r="AJ613" s="83"/>
      <c r="AK613" s="110">
        <f t="shared" si="79"/>
        <v>0</v>
      </c>
      <c r="AL613" s="111"/>
      <c r="AM613" s="92"/>
      <c r="AN613" s="92"/>
      <c r="AO613" s="92"/>
      <c r="AP613" s="92"/>
      <c r="AQ613" s="92"/>
      <c r="AR613" s="92"/>
      <c r="AS613" s="92"/>
      <c r="AT613" s="92">
        <v>1</v>
      </c>
      <c r="AU613" s="92"/>
      <c r="AV613" s="109">
        <f t="shared" si="80"/>
        <v>2500</v>
      </c>
      <c r="AW613" s="75"/>
      <c r="AX613" s="110">
        <f t="shared" si="81"/>
        <v>92.592592592592581</v>
      </c>
      <c r="AY613" s="111"/>
      <c r="AZ613" s="93"/>
      <c r="BA613" s="94" t="s">
        <v>131</v>
      </c>
      <c r="BB613" s="71"/>
      <c r="BC613" s="95"/>
      <c r="BD613" s="41">
        <v>3</v>
      </c>
      <c r="BE613" s="52">
        <v>38</v>
      </c>
      <c r="BF613" s="103">
        <v>3813</v>
      </c>
      <c r="BG613" s="280" t="s">
        <v>52</v>
      </c>
    </row>
    <row r="614" spans="1:59" s="63" customFormat="1" ht="12.75" x14ac:dyDescent="0.2">
      <c r="A614" s="196">
        <v>3</v>
      </c>
      <c r="B614" s="197" t="s">
        <v>108</v>
      </c>
      <c r="C614" s="208">
        <v>38</v>
      </c>
      <c r="D614" s="209" t="s">
        <v>331</v>
      </c>
      <c r="E614" s="212">
        <v>3813</v>
      </c>
      <c r="F614" s="213" t="s">
        <v>350</v>
      </c>
      <c r="G614" s="231" t="s">
        <v>1192</v>
      </c>
      <c r="H614" s="89"/>
      <c r="I614" s="90" t="s">
        <v>344</v>
      </c>
      <c r="J614" s="90"/>
      <c r="K614" s="90" t="s">
        <v>64</v>
      </c>
      <c r="L614" s="90" t="s">
        <v>1097</v>
      </c>
      <c r="M614" s="91"/>
      <c r="N614" s="312">
        <v>1</v>
      </c>
      <c r="O614" s="313">
        <f t="shared" si="82"/>
        <v>3.7037037037037035E-2</v>
      </c>
      <c r="P614" s="104">
        <v>1</v>
      </c>
      <c r="Q614" s="92"/>
      <c r="R614" s="92"/>
      <c r="S614" s="92"/>
      <c r="T614" s="92"/>
      <c r="U614" s="92"/>
      <c r="V614" s="92"/>
      <c r="W614" s="92"/>
      <c r="X614" s="109">
        <f t="shared" si="76"/>
        <v>100</v>
      </c>
      <c r="Y614" s="83"/>
      <c r="Z614" s="110">
        <f t="shared" si="77"/>
        <v>3.7037037037037033</v>
      </c>
      <c r="AA614" s="111"/>
      <c r="AB614" s="92"/>
      <c r="AC614" s="92"/>
      <c r="AD614" s="92"/>
      <c r="AE614" s="92"/>
      <c r="AF614" s="92"/>
      <c r="AG614" s="92"/>
      <c r="AH614" s="92"/>
      <c r="AI614" s="109">
        <f t="shared" si="78"/>
        <v>0</v>
      </c>
      <c r="AJ614" s="83"/>
      <c r="AK614" s="110">
        <f t="shared" si="79"/>
        <v>0</v>
      </c>
      <c r="AL614" s="111"/>
      <c r="AM614" s="92"/>
      <c r="AN614" s="92"/>
      <c r="AO614" s="92"/>
      <c r="AP614" s="92"/>
      <c r="AQ614" s="92"/>
      <c r="AR614" s="92"/>
      <c r="AS614" s="92"/>
      <c r="AT614" s="92">
        <v>1</v>
      </c>
      <c r="AU614" s="92"/>
      <c r="AV614" s="109">
        <f t="shared" si="80"/>
        <v>2500</v>
      </c>
      <c r="AW614" s="75"/>
      <c r="AX614" s="110">
        <f t="shared" si="81"/>
        <v>92.592592592592581</v>
      </c>
      <c r="AY614" s="111"/>
      <c r="AZ614" s="93"/>
      <c r="BA614" s="94" t="s">
        <v>131</v>
      </c>
      <c r="BB614" s="71"/>
      <c r="BC614" s="95"/>
      <c r="BD614" s="41">
        <v>3</v>
      </c>
      <c r="BE614" s="52">
        <v>38</v>
      </c>
      <c r="BF614" s="103">
        <v>3813</v>
      </c>
      <c r="BG614" s="280" t="s">
        <v>52</v>
      </c>
    </row>
    <row r="615" spans="1:59" s="63" customFormat="1" ht="12.75" x14ac:dyDescent="0.2">
      <c r="A615" s="196">
        <v>3</v>
      </c>
      <c r="B615" s="197" t="s">
        <v>108</v>
      </c>
      <c r="C615" s="208">
        <v>38</v>
      </c>
      <c r="D615" s="209" t="s">
        <v>331</v>
      </c>
      <c r="E615" s="212">
        <v>3813</v>
      </c>
      <c r="F615" s="213" t="s">
        <v>350</v>
      </c>
      <c r="G615" s="231" t="s">
        <v>1192</v>
      </c>
      <c r="H615" s="89"/>
      <c r="I615" s="90" t="s">
        <v>372</v>
      </c>
      <c r="J615" s="90"/>
      <c r="K615" s="90" t="s">
        <v>64</v>
      </c>
      <c r="L615" s="90" t="s">
        <v>76</v>
      </c>
      <c r="M615" s="91"/>
      <c r="N615" s="312">
        <v>1</v>
      </c>
      <c r="O615" s="313">
        <f t="shared" si="82"/>
        <v>3.7037037037037035E-2</v>
      </c>
      <c r="P615" s="104"/>
      <c r="Q615" s="92"/>
      <c r="R615" s="92"/>
      <c r="S615" s="92"/>
      <c r="T615" s="92"/>
      <c r="U615" s="92"/>
      <c r="V615" s="92"/>
      <c r="W615" s="92"/>
      <c r="X615" s="109">
        <f t="shared" si="76"/>
        <v>0</v>
      </c>
      <c r="Y615" s="83"/>
      <c r="Z615" s="110">
        <f t="shared" si="77"/>
        <v>0</v>
      </c>
      <c r="AA615" s="111"/>
      <c r="AB615" s="92"/>
      <c r="AC615" s="92"/>
      <c r="AD615" s="92"/>
      <c r="AE615" s="92"/>
      <c r="AF615" s="92"/>
      <c r="AG615" s="92"/>
      <c r="AH615" s="92"/>
      <c r="AI615" s="109">
        <f t="shared" si="78"/>
        <v>0</v>
      </c>
      <c r="AJ615" s="83"/>
      <c r="AK615" s="110">
        <f t="shared" si="79"/>
        <v>0</v>
      </c>
      <c r="AL615" s="111"/>
      <c r="AM615" s="92"/>
      <c r="AN615" s="92">
        <v>1</v>
      </c>
      <c r="AO615" s="92"/>
      <c r="AP615" s="92"/>
      <c r="AQ615" s="92"/>
      <c r="AR615" s="92"/>
      <c r="AS615" s="92"/>
      <c r="AT615" s="92"/>
      <c r="AU615" s="92"/>
      <c r="AV615" s="109">
        <f t="shared" si="80"/>
        <v>25</v>
      </c>
      <c r="AW615" s="75"/>
      <c r="AX615" s="110">
        <f t="shared" si="81"/>
        <v>0.92592592592592582</v>
      </c>
      <c r="AY615" s="111"/>
      <c r="AZ615" s="93"/>
      <c r="BA615" s="94" t="s">
        <v>373</v>
      </c>
      <c r="BB615" s="71"/>
      <c r="BC615" s="95"/>
      <c r="BD615" s="41">
        <v>3</v>
      </c>
      <c r="BE615" s="52">
        <v>38</v>
      </c>
      <c r="BF615" s="103">
        <v>3813</v>
      </c>
      <c r="BG615" s="280" t="s">
        <v>52</v>
      </c>
    </row>
    <row r="616" spans="1:59" s="63" customFormat="1" ht="12.75" x14ac:dyDescent="0.2">
      <c r="A616" s="196">
        <v>3</v>
      </c>
      <c r="B616" s="197" t="s">
        <v>108</v>
      </c>
      <c r="C616" s="208">
        <v>38</v>
      </c>
      <c r="D616" s="209" t="s">
        <v>331</v>
      </c>
      <c r="E616" s="212">
        <v>3813</v>
      </c>
      <c r="F616" s="213" t="s">
        <v>350</v>
      </c>
      <c r="G616" s="231" t="s">
        <v>1192</v>
      </c>
      <c r="H616" s="89"/>
      <c r="I616" s="90" t="s">
        <v>374</v>
      </c>
      <c r="J616" s="90"/>
      <c r="K616" s="90" t="s">
        <v>64</v>
      </c>
      <c r="L616" s="90" t="s">
        <v>375</v>
      </c>
      <c r="M616" s="91"/>
      <c r="N616" s="312">
        <v>1</v>
      </c>
      <c r="O616" s="313">
        <f t="shared" si="82"/>
        <v>3.7037037037037035E-2</v>
      </c>
      <c r="P616" s="104">
        <v>1</v>
      </c>
      <c r="Q616" s="92"/>
      <c r="R616" s="92"/>
      <c r="S616" s="92"/>
      <c r="T616" s="92"/>
      <c r="U616" s="92"/>
      <c r="V616" s="92"/>
      <c r="W616" s="92"/>
      <c r="X616" s="109">
        <f t="shared" si="76"/>
        <v>100</v>
      </c>
      <c r="Y616" s="83"/>
      <c r="Z616" s="110">
        <f t="shared" si="77"/>
        <v>3.7037037037037033</v>
      </c>
      <c r="AA616" s="111"/>
      <c r="AB616" s="92"/>
      <c r="AC616" s="92"/>
      <c r="AD616" s="92"/>
      <c r="AE616" s="92"/>
      <c r="AF616" s="92"/>
      <c r="AG616" s="92"/>
      <c r="AH616" s="92"/>
      <c r="AI616" s="109">
        <f t="shared" si="78"/>
        <v>0</v>
      </c>
      <c r="AJ616" s="83"/>
      <c r="AK616" s="110">
        <f t="shared" si="79"/>
        <v>0</v>
      </c>
      <c r="AL616" s="111"/>
      <c r="AM616" s="92"/>
      <c r="AN616" s="92"/>
      <c r="AO616" s="92"/>
      <c r="AP616" s="92"/>
      <c r="AQ616" s="92"/>
      <c r="AR616" s="92"/>
      <c r="AS616" s="92">
        <v>1</v>
      </c>
      <c r="AT616" s="92"/>
      <c r="AU616" s="92"/>
      <c r="AV616" s="109">
        <f t="shared" si="80"/>
        <v>1000</v>
      </c>
      <c r="AW616" s="75"/>
      <c r="AX616" s="110">
        <f t="shared" si="81"/>
        <v>37.037037037037038</v>
      </c>
      <c r="AY616" s="111"/>
      <c r="AZ616" s="93"/>
      <c r="BA616" s="94" t="s">
        <v>373</v>
      </c>
      <c r="BB616" s="71"/>
      <c r="BC616" s="95"/>
      <c r="BD616" s="41">
        <v>3</v>
      </c>
      <c r="BE616" s="52">
        <v>38</v>
      </c>
      <c r="BF616" s="103">
        <v>3813</v>
      </c>
      <c r="BG616" s="280" t="s">
        <v>52</v>
      </c>
    </row>
    <row r="617" spans="1:59" s="63" customFormat="1" ht="12.75" x14ac:dyDescent="0.2">
      <c r="A617" s="196">
        <v>3</v>
      </c>
      <c r="B617" s="197" t="s">
        <v>108</v>
      </c>
      <c r="C617" s="208">
        <v>38</v>
      </c>
      <c r="D617" s="209" t="s">
        <v>331</v>
      </c>
      <c r="E617" s="212">
        <v>3813</v>
      </c>
      <c r="F617" s="213" t="s">
        <v>350</v>
      </c>
      <c r="G617" s="231" t="s">
        <v>1192</v>
      </c>
      <c r="H617" s="89"/>
      <c r="I617" s="90" t="s">
        <v>376</v>
      </c>
      <c r="J617" s="90"/>
      <c r="K617" s="90" t="s">
        <v>64</v>
      </c>
      <c r="L617" s="90" t="s">
        <v>195</v>
      </c>
      <c r="M617" s="91"/>
      <c r="N617" s="312">
        <v>1</v>
      </c>
      <c r="O617" s="313">
        <f t="shared" si="82"/>
        <v>3.7037037037037035E-2</v>
      </c>
      <c r="P617" s="104">
        <v>1</v>
      </c>
      <c r="Q617" s="92"/>
      <c r="R617" s="92"/>
      <c r="S617" s="92"/>
      <c r="T617" s="92"/>
      <c r="U617" s="92"/>
      <c r="V617" s="92"/>
      <c r="W617" s="92"/>
      <c r="X617" s="109">
        <f t="shared" si="76"/>
        <v>100</v>
      </c>
      <c r="Y617" s="83"/>
      <c r="Z617" s="110">
        <f t="shared" si="77"/>
        <v>3.7037037037037033</v>
      </c>
      <c r="AA617" s="111"/>
      <c r="AB617" s="92"/>
      <c r="AC617" s="92"/>
      <c r="AD617" s="92"/>
      <c r="AE617" s="92"/>
      <c r="AF617" s="92"/>
      <c r="AG617" s="92"/>
      <c r="AH617" s="92"/>
      <c r="AI617" s="109">
        <f t="shared" si="78"/>
        <v>0</v>
      </c>
      <c r="AJ617" s="83"/>
      <c r="AK617" s="110">
        <f t="shared" si="79"/>
        <v>0</v>
      </c>
      <c r="AL617" s="111"/>
      <c r="AM617" s="92"/>
      <c r="AN617" s="92"/>
      <c r="AO617" s="92"/>
      <c r="AP617" s="92"/>
      <c r="AQ617" s="92"/>
      <c r="AR617" s="92"/>
      <c r="AS617" s="92">
        <v>1</v>
      </c>
      <c r="AT617" s="92"/>
      <c r="AU617" s="92"/>
      <c r="AV617" s="109">
        <f t="shared" si="80"/>
        <v>1000</v>
      </c>
      <c r="AW617" s="75"/>
      <c r="AX617" s="110">
        <f t="shared" si="81"/>
        <v>37.037037037037038</v>
      </c>
      <c r="AY617" s="111"/>
      <c r="AZ617" s="93"/>
      <c r="BA617" s="94" t="s">
        <v>373</v>
      </c>
      <c r="BB617" s="71"/>
      <c r="BC617" s="95"/>
      <c r="BD617" s="41">
        <v>3</v>
      </c>
      <c r="BE617" s="52">
        <v>38</v>
      </c>
      <c r="BF617" s="103">
        <v>3813</v>
      </c>
      <c r="BG617" s="280" t="s">
        <v>52</v>
      </c>
    </row>
    <row r="618" spans="1:59" s="63" customFormat="1" ht="12.75" x14ac:dyDescent="0.2">
      <c r="A618" s="196">
        <v>3</v>
      </c>
      <c r="B618" s="197" t="s">
        <v>108</v>
      </c>
      <c r="C618" s="208">
        <v>38</v>
      </c>
      <c r="D618" s="209" t="s">
        <v>331</v>
      </c>
      <c r="E618" s="212">
        <v>3813</v>
      </c>
      <c r="F618" s="213" t="s">
        <v>350</v>
      </c>
      <c r="G618" s="231" t="s">
        <v>1192</v>
      </c>
      <c r="H618" s="89"/>
      <c r="I618" s="90" t="s">
        <v>377</v>
      </c>
      <c r="J618" s="90"/>
      <c r="K618" s="90" t="s">
        <v>64</v>
      </c>
      <c r="L618" s="90" t="s">
        <v>76</v>
      </c>
      <c r="M618" s="91"/>
      <c r="N618" s="312">
        <v>1</v>
      </c>
      <c r="O618" s="313">
        <f t="shared" si="82"/>
        <v>3.7037037037037035E-2</v>
      </c>
      <c r="P618" s="104"/>
      <c r="Q618" s="92"/>
      <c r="R618" s="92"/>
      <c r="S618" s="92"/>
      <c r="T618" s="92"/>
      <c r="U618" s="92"/>
      <c r="V618" s="92"/>
      <c r="W618" s="92"/>
      <c r="X618" s="109">
        <f t="shared" si="76"/>
        <v>0</v>
      </c>
      <c r="Y618" s="83"/>
      <c r="Z618" s="110">
        <f t="shared" si="77"/>
        <v>0</v>
      </c>
      <c r="AA618" s="111"/>
      <c r="AB618" s="92"/>
      <c r="AC618" s="92"/>
      <c r="AD618" s="92"/>
      <c r="AE618" s="92"/>
      <c r="AF618" s="92"/>
      <c r="AG618" s="92"/>
      <c r="AH618" s="92"/>
      <c r="AI618" s="109">
        <f t="shared" si="78"/>
        <v>0</v>
      </c>
      <c r="AJ618" s="83"/>
      <c r="AK618" s="110">
        <f t="shared" si="79"/>
        <v>0</v>
      </c>
      <c r="AL618" s="111"/>
      <c r="AM618" s="92"/>
      <c r="AN618" s="92">
        <v>1</v>
      </c>
      <c r="AO618" s="92"/>
      <c r="AP618" s="92"/>
      <c r="AQ618" s="92"/>
      <c r="AR618" s="92"/>
      <c r="AS618" s="92"/>
      <c r="AT618" s="92"/>
      <c r="AU618" s="92"/>
      <c r="AV618" s="109">
        <f t="shared" si="80"/>
        <v>25</v>
      </c>
      <c r="AW618" s="75"/>
      <c r="AX618" s="110">
        <f t="shared" si="81"/>
        <v>0.92592592592592582</v>
      </c>
      <c r="AY618" s="111"/>
      <c r="AZ618" s="93"/>
      <c r="BA618" s="94" t="s">
        <v>373</v>
      </c>
      <c r="BB618" s="71"/>
      <c r="BC618" s="95"/>
      <c r="BD618" s="41">
        <v>3</v>
      </c>
      <c r="BE618" s="52">
        <v>38</v>
      </c>
      <c r="BF618" s="103">
        <v>3813</v>
      </c>
      <c r="BG618" s="280" t="s">
        <v>52</v>
      </c>
    </row>
    <row r="619" spans="1:59" s="63" customFormat="1" ht="12.75" x14ac:dyDescent="0.2">
      <c r="A619" s="196">
        <v>3</v>
      </c>
      <c r="B619" s="197" t="s">
        <v>108</v>
      </c>
      <c r="C619" s="208">
        <v>38</v>
      </c>
      <c r="D619" s="209" t="s">
        <v>331</v>
      </c>
      <c r="E619" s="212">
        <v>3813</v>
      </c>
      <c r="F619" s="213" t="s">
        <v>350</v>
      </c>
      <c r="G619" s="231" t="s">
        <v>1192</v>
      </c>
      <c r="H619" s="89"/>
      <c r="I619" s="90" t="s">
        <v>378</v>
      </c>
      <c r="J619" s="90"/>
      <c r="K619" s="90" t="s">
        <v>64</v>
      </c>
      <c r="L619" s="90" t="s">
        <v>202</v>
      </c>
      <c r="M619" s="91"/>
      <c r="N619" s="312">
        <v>1</v>
      </c>
      <c r="O619" s="313">
        <f t="shared" si="82"/>
        <v>3.7037037037037035E-2</v>
      </c>
      <c r="P619" s="104"/>
      <c r="Q619" s="92"/>
      <c r="R619" s="92"/>
      <c r="S619" s="92"/>
      <c r="T619" s="92"/>
      <c r="U619" s="92"/>
      <c r="V619" s="92"/>
      <c r="W619" s="92"/>
      <c r="X619" s="109">
        <f t="shared" si="76"/>
        <v>0</v>
      </c>
      <c r="Y619" s="83"/>
      <c r="Z619" s="110">
        <f t="shared" si="77"/>
        <v>0</v>
      </c>
      <c r="AA619" s="111"/>
      <c r="AB619" s="92"/>
      <c r="AC619" s="92"/>
      <c r="AD619" s="92"/>
      <c r="AE619" s="92"/>
      <c r="AF619" s="92"/>
      <c r="AG619" s="92"/>
      <c r="AH619" s="92"/>
      <c r="AI619" s="109">
        <f t="shared" si="78"/>
        <v>0</v>
      </c>
      <c r="AJ619" s="83"/>
      <c r="AK619" s="110">
        <f t="shared" si="79"/>
        <v>0</v>
      </c>
      <c r="AL619" s="111"/>
      <c r="AM619" s="92"/>
      <c r="AN619" s="92"/>
      <c r="AO619" s="92"/>
      <c r="AP619" s="92"/>
      <c r="AQ619" s="92"/>
      <c r="AR619" s="92">
        <v>1</v>
      </c>
      <c r="AS619" s="92"/>
      <c r="AT619" s="92"/>
      <c r="AU619" s="92"/>
      <c r="AV619" s="109">
        <f t="shared" si="80"/>
        <v>500</v>
      </c>
      <c r="AW619" s="75"/>
      <c r="AX619" s="110">
        <f t="shared" si="81"/>
        <v>18.518518518518519</v>
      </c>
      <c r="AY619" s="111"/>
      <c r="AZ619" s="93"/>
      <c r="BA619" s="94" t="s">
        <v>373</v>
      </c>
      <c r="BB619" s="71"/>
      <c r="BC619" s="95"/>
      <c r="BD619" s="41">
        <v>3</v>
      </c>
      <c r="BE619" s="52">
        <v>38</v>
      </c>
      <c r="BF619" s="103">
        <v>3813</v>
      </c>
      <c r="BG619" s="280" t="s">
        <v>52</v>
      </c>
    </row>
    <row r="620" spans="1:59" s="63" customFormat="1" ht="12.75" x14ac:dyDescent="0.2">
      <c r="A620" s="196">
        <v>3</v>
      </c>
      <c r="B620" s="197" t="s">
        <v>108</v>
      </c>
      <c r="C620" s="208">
        <v>38</v>
      </c>
      <c r="D620" s="209" t="s">
        <v>331</v>
      </c>
      <c r="E620" s="212">
        <v>3813</v>
      </c>
      <c r="F620" s="213" t="s">
        <v>350</v>
      </c>
      <c r="G620" s="231" t="s">
        <v>1192</v>
      </c>
      <c r="H620" s="89"/>
      <c r="I620" s="90" t="s">
        <v>379</v>
      </c>
      <c r="J620" s="90"/>
      <c r="K620" s="90" t="s">
        <v>64</v>
      </c>
      <c r="L620" s="90" t="s">
        <v>202</v>
      </c>
      <c r="M620" s="91"/>
      <c r="N620" s="312">
        <v>1</v>
      </c>
      <c r="O620" s="313">
        <f t="shared" si="82"/>
        <v>3.7037037037037035E-2</v>
      </c>
      <c r="P620" s="104"/>
      <c r="Q620" s="92"/>
      <c r="R620" s="92"/>
      <c r="S620" s="92"/>
      <c r="T620" s="92"/>
      <c r="U620" s="92"/>
      <c r="V620" s="92"/>
      <c r="W620" s="92"/>
      <c r="X620" s="109">
        <f t="shared" si="76"/>
        <v>0</v>
      </c>
      <c r="Y620" s="83"/>
      <c r="Z620" s="110">
        <f t="shared" si="77"/>
        <v>0</v>
      </c>
      <c r="AA620" s="111"/>
      <c r="AB620" s="92"/>
      <c r="AC620" s="92"/>
      <c r="AD620" s="92"/>
      <c r="AE620" s="92"/>
      <c r="AF620" s="92"/>
      <c r="AG620" s="92"/>
      <c r="AH620" s="92"/>
      <c r="AI620" s="109">
        <f t="shared" si="78"/>
        <v>0</v>
      </c>
      <c r="AJ620" s="83"/>
      <c r="AK620" s="110">
        <f t="shared" si="79"/>
        <v>0</v>
      </c>
      <c r="AL620" s="111"/>
      <c r="AM620" s="92"/>
      <c r="AN620" s="92"/>
      <c r="AO620" s="92"/>
      <c r="AP620" s="92"/>
      <c r="AQ620" s="92"/>
      <c r="AR620" s="92">
        <v>1</v>
      </c>
      <c r="AS620" s="92"/>
      <c r="AT620" s="92"/>
      <c r="AU620" s="92"/>
      <c r="AV620" s="109">
        <f t="shared" si="80"/>
        <v>500</v>
      </c>
      <c r="AW620" s="75"/>
      <c r="AX620" s="110">
        <f t="shared" si="81"/>
        <v>18.518518518518519</v>
      </c>
      <c r="AY620" s="111"/>
      <c r="AZ620" s="93"/>
      <c r="BA620" s="94" t="s">
        <v>373</v>
      </c>
      <c r="BB620" s="71"/>
      <c r="BC620" s="95"/>
      <c r="BD620" s="41">
        <v>3</v>
      </c>
      <c r="BE620" s="52">
        <v>38</v>
      </c>
      <c r="BF620" s="103">
        <v>3813</v>
      </c>
      <c r="BG620" s="280" t="s">
        <v>52</v>
      </c>
    </row>
    <row r="621" spans="1:59" s="63" customFormat="1" ht="12.75" x14ac:dyDescent="0.2">
      <c r="A621" s="196">
        <v>3</v>
      </c>
      <c r="B621" s="197" t="s">
        <v>108</v>
      </c>
      <c r="C621" s="208">
        <v>38</v>
      </c>
      <c r="D621" s="209" t="s">
        <v>331</v>
      </c>
      <c r="E621" s="212">
        <v>3813</v>
      </c>
      <c r="F621" s="213" t="s">
        <v>350</v>
      </c>
      <c r="G621" s="231" t="s">
        <v>1192</v>
      </c>
      <c r="H621" s="89"/>
      <c r="I621" s="90" t="s">
        <v>380</v>
      </c>
      <c r="J621" s="90"/>
      <c r="K621" s="90" t="s">
        <v>64</v>
      </c>
      <c r="L621" s="90" t="s">
        <v>271</v>
      </c>
      <c r="M621" s="91"/>
      <c r="N621" s="312">
        <v>1</v>
      </c>
      <c r="O621" s="313">
        <f t="shared" si="82"/>
        <v>3.7037037037037035E-2</v>
      </c>
      <c r="P621" s="104">
        <v>1</v>
      </c>
      <c r="Q621" s="92"/>
      <c r="R621" s="92"/>
      <c r="S621" s="92"/>
      <c r="T621" s="92"/>
      <c r="U621" s="92"/>
      <c r="V621" s="92"/>
      <c r="W621" s="92"/>
      <c r="X621" s="109">
        <f t="shared" si="76"/>
        <v>100</v>
      </c>
      <c r="Y621" s="83"/>
      <c r="Z621" s="110">
        <f t="shared" si="77"/>
        <v>3.7037037037037033</v>
      </c>
      <c r="AA621" s="111"/>
      <c r="AB621" s="92"/>
      <c r="AC621" s="92"/>
      <c r="AD621" s="92"/>
      <c r="AE621" s="92"/>
      <c r="AF621" s="92"/>
      <c r="AG621" s="92"/>
      <c r="AH621" s="92"/>
      <c r="AI621" s="109">
        <f t="shared" si="78"/>
        <v>0</v>
      </c>
      <c r="AJ621" s="83"/>
      <c r="AK621" s="110">
        <f t="shared" si="79"/>
        <v>0</v>
      </c>
      <c r="AL621" s="111"/>
      <c r="AM621" s="92"/>
      <c r="AN621" s="92"/>
      <c r="AO621" s="92"/>
      <c r="AP621" s="92"/>
      <c r="AQ621" s="92"/>
      <c r="AR621" s="92"/>
      <c r="AS621" s="92">
        <v>1</v>
      </c>
      <c r="AT621" s="92"/>
      <c r="AU621" s="92"/>
      <c r="AV621" s="109">
        <f t="shared" si="80"/>
        <v>1000</v>
      </c>
      <c r="AW621" s="75"/>
      <c r="AX621" s="110">
        <f t="shared" si="81"/>
        <v>37.037037037037038</v>
      </c>
      <c r="AY621" s="111"/>
      <c r="AZ621" s="93"/>
      <c r="BA621" s="94" t="s">
        <v>373</v>
      </c>
      <c r="BB621" s="71"/>
      <c r="BC621" s="95"/>
      <c r="BD621" s="41">
        <v>3</v>
      </c>
      <c r="BE621" s="52">
        <v>38</v>
      </c>
      <c r="BF621" s="103">
        <v>3813</v>
      </c>
      <c r="BG621" s="280" t="s">
        <v>52</v>
      </c>
    </row>
    <row r="622" spans="1:59" s="63" customFormat="1" ht="12.75" x14ac:dyDescent="0.2">
      <c r="A622" s="196">
        <v>3</v>
      </c>
      <c r="B622" s="197" t="s">
        <v>108</v>
      </c>
      <c r="C622" s="208">
        <v>38</v>
      </c>
      <c r="D622" s="209" t="s">
        <v>331</v>
      </c>
      <c r="E622" s="212">
        <v>3813</v>
      </c>
      <c r="F622" s="213" t="s">
        <v>350</v>
      </c>
      <c r="G622" s="231" t="s">
        <v>1192</v>
      </c>
      <c r="H622" s="89"/>
      <c r="I622" s="90" t="s">
        <v>381</v>
      </c>
      <c r="J622" s="90"/>
      <c r="K622" s="90" t="s">
        <v>64</v>
      </c>
      <c r="L622" s="90" t="s">
        <v>148</v>
      </c>
      <c r="M622" s="91"/>
      <c r="N622" s="312">
        <v>1</v>
      </c>
      <c r="O622" s="313">
        <f t="shared" si="82"/>
        <v>3.7037037037037035E-2</v>
      </c>
      <c r="P622" s="104">
        <v>1</v>
      </c>
      <c r="Q622" s="92"/>
      <c r="R622" s="92"/>
      <c r="S622" s="92"/>
      <c r="T622" s="92"/>
      <c r="U622" s="92"/>
      <c r="V622" s="92"/>
      <c r="W622" s="92"/>
      <c r="X622" s="109">
        <f t="shared" si="76"/>
        <v>100</v>
      </c>
      <c r="Y622" s="83"/>
      <c r="Z622" s="110">
        <f t="shared" si="77"/>
        <v>3.7037037037037033</v>
      </c>
      <c r="AA622" s="111"/>
      <c r="AB622" s="92"/>
      <c r="AC622" s="92"/>
      <c r="AD622" s="92"/>
      <c r="AE622" s="92"/>
      <c r="AF622" s="92"/>
      <c r="AG622" s="92"/>
      <c r="AH622" s="92"/>
      <c r="AI622" s="109">
        <f t="shared" si="78"/>
        <v>0</v>
      </c>
      <c r="AJ622" s="83"/>
      <c r="AK622" s="110">
        <f t="shared" si="79"/>
        <v>0</v>
      </c>
      <c r="AL622" s="111"/>
      <c r="AM622" s="92"/>
      <c r="AN622" s="92"/>
      <c r="AO622" s="92"/>
      <c r="AP622" s="92"/>
      <c r="AQ622" s="92"/>
      <c r="AR622" s="92"/>
      <c r="AS622" s="92"/>
      <c r="AT622" s="92">
        <v>1</v>
      </c>
      <c r="AU622" s="92"/>
      <c r="AV622" s="109">
        <f t="shared" si="80"/>
        <v>2500</v>
      </c>
      <c r="AW622" s="75"/>
      <c r="AX622" s="110">
        <f t="shared" si="81"/>
        <v>92.592592592592581</v>
      </c>
      <c r="AY622" s="111"/>
      <c r="AZ622" s="93"/>
      <c r="BA622" s="94" t="s">
        <v>373</v>
      </c>
      <c r="BB622" s="71"/>
      <c r="BC622" s="95"/>
      <c r="BD622" s="41">
        <v>3</v>
      </c>
      <c r="BE622" s="52">
        <v>38</v>
      </c>
      <c r="BF622" s="103">
        <v>3813</v>
      </c>
      <c r="BG622" s="280" t="s">
        <v>52</v>
      </c>
    </row>
    <row r="623" spans="1:59" s="63" customFormat="1" ht="12.75" x14ac:dyDescent="0.2">
      <c r="A623" s="196">
        <v>3</v>
      </c>
      <c r="B623" s="197" t="s">
        <v>108</v>
      </c>
      <c r="C623" s="208">
        <v>38</v>
      </c>
      <c r="D623" s="209" t="s">
        <v>331</v>
      </c>
      <c r="E623" s="212">
        <v>3813</v>
      </c>
      <c r="F623" s="213" t="s">
        <v>350</v>
      </c>
      <c r="G623" s="231" t="s">
        <v>1192</v>
      </c>
      <c r="H623" s="89"/>
      <c r="I623" s="90" t="s">
        <v>382</v>
      </c>
      <c r="J623" s="90"/>
      <c r="K623" s="90" t="s">
        <v>64</v>
      </c>
      <c r="L623" s="90" t="s">
        <v>193</v>
      </c>
      <c r="M623" s="91"/>
      <c r="N623" s="312">
        <v>1</v>
      </c>
      <c r="O623" s="313">
        <f t="shared" si="82"/>
        <v>3.7037037037037035E-2</v>
      </c>
      <c r="P623" s="104">
        <v>1</v>
      </c>
      <c r="Q623" s="92"/>
      <c r="R623" s="92"/>
      <c r="S623" s="92"/>
      <c r="T623" s="92"/>
      <c r="U623" s="92"/>
      <c r="V623" s="92"/>
      <c r="W623" s="92"/>
      <c r="X623" s="109">
        <f t="shared" si="76"/>
        <v>100</v>
      </c>
      <c r="Y623" s="83"/>
      <c r="Z623" s="110">
        <f t="shared" si="77"/>
        <v>3.7037037037037033</v>
      </c>
      <c r="AA623" s="111"/>
      <c r="AB623" s="92"/>
      <c r="AC623" s="92"/>
      <c r="AD623" s="92"/>
      <c r="AE623" s="92"/>
      <c r="AF623" s="92"/>
      <c r="AG623" s="92"/>
      <c r="AH623" s="92"/>
      <c r="AI623" s="109">
        <f t="shared" si="78"/>
        <v>0</v>
      </c>
      <c r="AJ623" s="83"/>
      <c r="AK623" s="110">
        <f t="shared" si="79"/>
        <v>0</v>
      </c>
      <c r="AL623" s="111"/>
      <c r="AM623" s="92"/>
      <c r="AN623" s="92"/>
      <c r="AO623" s="92"/>
      <c r="AP623" s="92"/>
      <c r="AQ623" s="92"/>
      <c r="AR623" s="92"/>
      <c r="AS623" s="92">
        <v>1</v>
      </c>
      <c r="AT623" s="92"/>
      <c r="AU623" s="92"/>
      <c r="AV623" s="109">
        <f t="shared" si="80"/>
        <v>1000</v>
      </c>
      <c r="AW623" s="75"/>
      <c r="AX623" s="110">
        <f t="shared" si="81"/>
        <v>37.037037037037038</v>
      </c>
      <c r="AY623" s="111"/>
      <c r="AZ623" s="93"/>
      <c r="BA623" s="94" t="s">
        <v>373</v>
      </c>
      <c r="BB623" s="71"/>
      <c r="BC623" s="95"/>
      <c r="BD623" s="41">
        <v>3</v>
      </c>
      <c r="BE623" s="52">
        <v>38</v>
      </c>
      <c r="BF623" s="103">
        <v>3813</v>
      </c>
      <c r="BG623" s="280" t="s">
        <v>52</v>
      </c>
    </row>
    <row r="624" spans="1:59" s="63" customFormat="1" ht="12.75" x14ac:dyDescent="0.2">
      <c r="A624" s="196">
        <v>3</v>
      </c>
      <c r="B624" s="197" t="s">
        <v>108</v>
      </c>
      <c r="C624" s="208">
        <v>38</v>
      </c>
      <c r="D624" s="209" t="s">
        <v>331</v>
      </c>
      <c r="E624" s="212">
        <v>3813</v>
      </c>
      <c r="F624" s="213" t="s">
        <v>350</v>
      </c>
      <c r="G624" s="231" t="s">
        <v>1192</v>
      </c>
      <c r="H624" s="89"/>
      <c r="I624" s="90" t="s">
        <v>383</v>
      </c>
      <c r="J624" s="90"/>
      <c r="K624" s="90" t="s">
        <v>64</v>
      </c>
      <c r="L624" s="90" t="s">
        <v>271</v>
      </c>
      <c r="M624" s="91"/>
      <c r="N624" s="312">
        <v>1</v>
      </c>
      <c r="O624" s="313">
        <f t="shared" si="82"/>
        <v>3.7037037037037035E-2</v>
      </c>
      <c r="P624" s="104">
        <v>1</v>
      </c>
      <c r="Q624" s="92"/>
      <c r="R624" s="92"/>
      <c r="S624" s="92"/>
      <c r="T624" s="92"/>
      <c r="U624" s="92"/>
      <c r="V624" s="92"/>
      <c r="W624" s="92"/>
      <c r="X624" s="109">
        <f t="shared" si="76"/>
        <v>100</v>
      </c>
      <c r="Y624" s="83"/>
      <c r="Z624" s="110">
        <f t="shared" si="77"/>
        <v>3.7037037037037033</v>
      </c>
      <c r="AA624" s="111"/>
      <c r="AB624" s="92"/>
      <c r="AC624" s="92"/>
      <c r="AD624" s="92"/>
      <c r="AE624" s="92"/>
      <c r="AF624" s="92"/>
      <c r="AG624" s="92"/>
      <c r="AH624" s="92"/>
      <c r="AI624" s="109">
        <f t="shared" si="78"/>
        <v>0</v>
      </c>
      <c r="AJ624" s="83"/>
      <c r="AK624" s="110">
        <f t="shared" si="79"/>
        <v>0</v>
      </c>
      <c r="AL624" s="111"/>
      <c r="AM624" s="92"/>
      <c r="AN624" s="92"/>
      <c r="AO624" s="92"/>
      <c r="AP624" s="92"/>
      <c r="AQ624" s="92"/>
      <c r="AR624" s="92"/>
      <c r="AS624" s="92">
        <v>1</v>
      </c>
      <c r="AT624" s="92"/>
      <c r="AU624" s="92"/>
      <c r="AV624" s="109">
        <f t="shared" si="80"/>
        <v>1000</v>
      </c>
      <c r="AW624" s="75"/>
      <c r="AX624" s="110">
        <f t="shared" si="81"/>
        <v>37.037037037037038</v>
      </c>
      <c r="AY624" s="111"/>
      <c r="AZ624" s="93"/>
      <c r="BA624" s="94" t="s">
        <v>373</v>
      </c>
      <c r="BB624" s="71"/>
      <c r="BC624" s="95"/>
      <c r="BD624" s="41">
        <v>3</v>
      </c>
      <c r="BE624" s="52">
        <v>38</v>
      </c>
      <c r="BF624" s="103">
        <v>3813</v>
      </c>
      <c r="BG624" s="280" t="s">
        <v>52</v>
      </c>
    </row>
    <row r="625" spans="1:59" s="63" customFormat="1" ht="12.75" x14ac:dyDescent="0.2">
      <c r="A625" s="196">
        <v>3</v>
      </c>
      <c r="B625" s="197" t="s">
        <v>108</v>
      </c>
      <c r="C625" s="208">
        <v>38</v>
      </c>
      <c r="D625" s="209" t="s">
        <v>331</v>
      </c>
      <c r="E625" s="212">
        <v>3813</v>
      </c>
      <c r="F625" s="213" t="s">
        <v>350</v>
      </c>
      <c r="G625" s="231" t="s">
        <v>1192</v>
      </c>
      <c r="H625" s="89"/>
      <c r="I625" s="90" t="s">
        <v>384</v>
      </c>
      <c r="J625" s="90"/>
      <c r="K625" s="90" t="s">
        <v>64</v>
      </c>
      <c r="L625" s="90" t="s">
        <v>385</v>
      </c>
      <c r="M625" s="91"/>
      <c r="N625" s="312">
        <v>1</v>
      </c>
      <c r="O625" s="313">
        <f t="shared" si="82"/>
        <v>3.7037037037037035E-2</v>
      </c>
      <c r="P625" s="104"/>
      <c r="Q625" s="92"/>
      <c r="R625" s="92"/>
      <c r="S625" s="92"/>
      <c r="T625" s="92"/>
      <c r="U625" s="92"/>
      <c r="V625" s="92"/>
      <c r="W625" s="92"/>
      <c r="X625" s="109">
        <f t="shared" si="76"/>
        <v>0</v>
      </c>
      <c r="Y625" s="83"/>
      <c r="Z625" s="110">
        <f t="shared" si="77"/>
        <v>0</v>
      </c>
      <c r="AA625" s="111"/>
      <c r="AB625" s="92"/>
      <c r="AC625" s="92"/>
      <c r="AD625" s="92"/>
      <c r="AE625" s="92"/>
      <c r="AF625" s="92"/>
      <c r="AG625" s="92"/>
      <c r="AH625" s="92"/>
      <c r="AI625" s="109">
        <f t="shared" si="78"/>
        <v>0</v>
      </c>
      <c r="AJ625" s="83"/>
      <c r="AK625" s="110">
        <f t="shared" si="79"/>
        <v>0</v>
      </c>
      <c r="AL625" s="111"/>
      <c r="AM625" s="92"/>
      <c r="AN625" s="92"/>
      <c r="AO625" s="92"/>
      <c r="AP625" s="92">
        <v>1</v>
      </c>
      <c r="AQ625" s="92"/>
      <c r="AR625" s="92"/>
      <c r="AS625" s="92"/>
      <c r="AT625" s="92"/>
      <c r="AU625" s="92"/>
      <c r="AV625" s="109">
        <f t="shared" si="80"/>
        <v>100</v>
      </c>
      <c r="AW625" s="75"/>
      <c r="AX625" s="110">
        <f t="shared" si="81"/>
        <v>3.7037037037037033</v>
      </c>
      <c r="AY625" s="111"/>
      <c r="AZ625" s="93"/>
      <c r="BA625" s="94" t="s">
        <v>373</v>
      </c>
      <c r="BB625" s="71"/>
      <c r="BC625" s="95"/>
      <c r="BD625" s="41">
        <v>3</v>
      </c>
      <c r="BE625" s="52">
        <v>38</v>
      </c>
      <c r="BF625" s="103">
        <v>3813</v>
      </c>
      <c r="BG625" s="280" t="s">
        <v>52</v>
      </c>
    </row>
    <row r="626" spans="1:59" s="63" customFormat="1" ht="12.75" x14ac:dyDescent="0.2">
      <c r="A626" s="196">
        <v>3</v>
      </c>
      <c r="B626" s="197" t="s">
        <v>108</v>
      </c>
      <c r="C626" s="208">
        <v>38</v>
      </c>
      <c r="D626" s="209" t="s">
        <v>331</v>
      </c>
      <c r="E626" s="212">
        <v>3813</v>
      </c>
      <c r="F626" s="213" t="s">
        <v>350</v>
      </c>
      <c r="G626" s="231" t="s">
        <v>1192</v>
      </c>
      <c r="H626" s="89"/>
      <c r="I626" s="90" t="s">
        <v>371</v>
      </c>
      <c r="J626" s="90"/>
      <c r="K626" s="90" t="s">
        <v>64</v>
      </c>
      <c r="L626" s="90" t="s">
        <v>386</v>
      </c>
      <c r="M626" s="91"/>
      <c r="N626" s="312">
        <v>1</v>
      </c>
      <c r="O626" s="313">
        <f t="shared" si="82"/>
        <v>3.7037037037037035E-2</v>
      </c>
      <c r="P626" s="104">
        <v>1</v>
      </c>
      <c r="Q626" s="92"/>
      <c r="R626" s="92"/>
      <c r="S626" s="92"/>
      <c r="T626" s="92"/>
      <c r="U626" s="92"/>
      <c r="V626" s="92"/>
      <c r="W626" s="92"/>
      <c r="X626" s="109">
        <f t="shared" si="76"/>
        <v>100</v>
      </c>
      <c r="Y626" s="83"/>
      <c r="Z626" s="110">
        <f t="shared" si="77"/>
        <v>3.7037037037037033</v>
      </c>
      <c r="AA626" s="111"/>
      <c r="AB626" s="92"/>
      <c r="AC626" s="92"/>
      <c r="AD626" s="92"/>
      <c r="AE626" s="92"/>
      <c r="AF626" s="92"/>
      <c r="AG626" s="92"/>
      <c r="AH626" s="92"/>
      <c r="AI626" s="109">
        <f t="shared" si="78"/>
        <v>0</v>
      </c>
      <c r="AJ626" s="83"/>
      <c r="AK626" s="110">
        <f t="shared" si="79"/>
        <v>0</v>
      </c>
      <c r="AL626" s="111"/>
      <c r="AM626" s="92"/>
      <c r="AN626" s="92"/>
      <c r="AO626" s="92"/>
      <c r="AP626" s="92"/>
      <c r="AQ626" s="92"/>
      <c r="AR626" s="92"/>
      <c r="AS626" s="92">
        <v>1</v>
      </c>
      <c r="AT626" s="92"/>
      <c r="AU626" s="92"/>
      <c r="AV626" s="109">
        <f t="shared" si="80"/>
        <v>1000</v>
      </c>
      <c r="AW626" s="75"/>
      <c r="AX626" s="110">
        <f t="shared" si="81"/>
        <v>37.037037037037038</v>
      </c>
      <c r="AY626" s="111"/>
      <c r="AZ626" s="93"/>
      <c r="BA626" s="94" t="s">
        <v>373</v>
      </c>
      <c r="BB626" s="71"/>
      <c r="BC626" s="95"/>
      <c r="BD626" s="41">
        <v>3</v>
      </c>
      <c r="BE626" s="52">
        <v>38</v>
      </c>
      <c r="BF626" s="103">
        <v>3813</v>
      </c>
      <c r="BG626" s="280" t="s">
        <v>52</v>
      </c>
    </row>
    <row r="627" spans="1:59" s="63" customFormat="1" ht="12.75" x14ac:dyDescent="0.2">
      <c r="A627" s="196">
        <v>3</v>
      </c>
      <c r="B627" s="197" t="s">
        <v>108</v>
      </c>
      <c r="C627" s="208">
        <v>38</v>
      </c>
      <c r="D627" s="209" t="s">
        <v>331</v>
      </c>
      <c r="E627" s="212">
        <v>3813</v>
      </c>
      <c r="F627" s="213" t="s">
        <v>350</v>
      </c>
      <c r="G627" s="231" t="s">
        <v>1192</v>
      </c>
      <c r="H627" s="89"/>
      <c r="I627" s="90" t="s">
        <v>387</v>
      </c>
      <c r="J627" s="90"/>
      <c r="K627" s="90" t="s">
        <v>64</v>
      </c>
      <c r="L627" s="90" t="s">
        <v>141</v>
      </c>
      <c r="M627" s="91"/>
      <c r="N627" s="312">
        <v>1</v>
      </c>
      <c r="O627" s="313">
        <f t="shared" si="82"/>
        <v>3.7037037037037035E-2</v>
      </c>
      <c r="P627" s="104">
        <v>1</v>
      </c>
      <c r="Q627" s="92"/>
      <c r="R627" s="92"/>
      <c r="S627" s="92"/>
      <c r="T627" s="92"/>
      <c r="U627" s="92"/>
      <c r="V627" s="92"/>
      <c r="W627" s="92"/>
      <c r="X627" s="109">
        <f t="shared" si="76"/>
        <v>100</v>
      </c>
      <c r="Y627" s="83"/>
      <c r="Z627" s="110">
        <f t="shared" si="77"/>
        <v>3.7037037037037033</v>
      </c>
      <c r="AA627" s="111"/>
      <c r="AB627" s="92"/>
      <c r="AC627" s="92"/>
      <c r="AD627" s="92"/>
      <c r="AE627" s="92"/>
      <c r="AF627" s="92"/>
      <c r="AG627" s="92"/>
      <c r="AH627" s="92"/>
      <c r="AI627" s="109">
        <f t="shared" si="78"/>
        <v>0</v>
      </c>
      <c r="AJ627" s="83"/>
      <c r="AK627" s="110">
        <f t="shared" si="79"/>
        <v>0</v>
      </c>
      <c r="AL627" s="111"/>
      <c r="AM627" s="92"/>
      <c r="AN627" s="92"/>
      <c r="AO627" s="92"/>
      <c r="AP627" s="92"/>
      <c r="AQ627" s="92"/>
      <c r="AR627" s="92"/>
      <c r="AS627" s="92"/>
      <c r="AT627" s="92">
        <v>1</v>
      </c>
      <c r="AU627" s="92"/>
      <c r="AV627" s="109">
        <f t="shared" si="80"/>
        <v>2500</v>
      </c>
      <c r="AW627" s="75"/>
      <c r="AX627" s="110">
        <f t="shared" si="81"/>
        <v>92.592592592592581</v>
      </c>
      <c r="AY627" s="111"/>
      <c r="AZ627" s="93"/>
      <c r="BA627" s="94" t="s">
        <v>373</v>
      </c>
      <c r="BB627" s="71"/>
      <c r="BC627" s="95"/>
      <c r="BD627" s="41">
        <v>3</v>
      </c>
      <c r="BE627" s="52">
        <v>38</v>
      </c>
      <c r="BF627" s="103">
        <v>3813</v>
      </c>
      <c r="BG627" s="280" t="s">
        <v>52</v>
      </c>
    </row>
    <row r="628" spans="1:59" s="63" customFormat="1" ht="12.75" x14ac:dyDescent="0.2">
      <c r="A628" s="196">
        <v>3</v>
      </c>
      <c r="B628" s="197" t="s">
        <v>108</v>
      </c>
      <c r="C628" s="208">
        <v>38</v>
      </c>
      <c r="D628" s="209" t="s">
        <v>331</v>
      </c>
      <c r="E628" s="212">
        <v>3813</v>
      </c>
      <c r="F628" s="213" t="s">
        <v>350</v>
      </c>
      <c r="G628" s="231" t="s">
        <v>1192</v>
      </c>
      <c r="H628" s="65"/>
      <c r="I628" s="222"/>
      <c r="J628" s="66"/>
      <c r="K628" s="66"/>
      <c r="L628" s="66"/>
      <c r="M628" s="64"/>
      <c r="N628" s="304"/>
      <c r="O628" s="305"/>
      <c r="P628" s="127"/>
      <c r="Q628" s="67"/>
      <c r="R628" s="67"/>
      <c r="S628" s="67"/>
      <c r="T628" s="67"/>
      <c r="U628" s="67"/>
      <c r="V628" s="67"/>
      <c r="W628" s="67"/>
      <c r="X628" s="67"/>
      <c r="Y628" s="68"/>
      <c r="Z628" s="68"/>
      <c r="AA628" s="68"/>
      <c r="AB628" s="67"/>
      <c r="AC628" s="67"/>
      <c r="AD628" s="67"/>
      <c r="AE628" s="67"/>
      <c r="AF628" s="67"/>
      <c r="AG628" s="67"/>
      <c r="AH628" s="67"/>
      <c r="AI628" s="67"/>
      <c r="AJ628" s="68"/>
      <c r="AK628" s="68"/>
      <c r="AL628" s="68"/>
      <c r="AM628" s="67"/>
      <c r="AN628" s="67"/>
      <c r="AO628" s="67"/>
      <c r="AP628" s="67"/>
      <c r="AQ628" s="67"/>
      <c r="AR628" s="67"/>
      <c r="AS628" s="67"/>
      <c r="AT628" s="67"/>
      <c r="AU628" s="67"/>
      <c r="AV628" s="67"/>
      <c r="AW628" s="67"/>
      <c r="AX628" s="68"/>
      <c r="AY628" s="68"/>
      <c r="AZ628" s="69"/>
      <c r="BA628" s="70"/>
      <c r="BB628" s="71"/>
      <c r="BC628" s="95"/>
      <c r="BD628" s="41">
        <v>3</v>
      </c>
      <c r="BE628" s="52">
        <v>38</v>
      </c>
      <c r="BF628" s="103">
        <v>3813</v>
      </c>
      <c r="BG628" s="275"/>
    </row>
    <row r="629" spans="1:59" s="63" customFormat="1" ht="12.75" x14ac:dyDescent="0.2">
      <c r="A629" s="196">
        <v>3</v>
      </c>
      <c r="B629" s="197" t="s">
        <v>108</v>
      </c>
      <c r="C629" s="208">
        <v>38</v>
      </c>
      <c r="D629" s="209" t="s">
        <v>331</v>
      </c>
      <c r="E629" s="212">
        <v>3813</v>
      </c>
      <c r="F629" s="213" t="s">
        <v>350</v>
      </c>
      <c r="G629" s="232"/>
      <c r="H629" s="97"/>
      <c r="I629" s="224"/>
      <c r="J629" s="98"/>
      <c r="K629" s="98"/>
      <c r="L629" s="98"/>
      <c r="M629" s="96"/>
      <c r="N629" s="307"/>
      <c r="O629" s="246"/>
      <c r="P629" s="124"/>
      <c r="Q629" s="99"/>
      <c r="R629" s="99"/>
      <c r="S629" s="99"/>
      <c r="T629" s="99"/>
      <c r="U629" s="99"/>
      <c r="V629" s="99"/>
      <c r="W629" s="99"/>
      <c r="X629" s="99"/>
      <c r="Y629" s="100"/>
      <c r="Z629" s="100"/>
      <c r="AA629" s="100"/>
      <c r="AB629" s="99"/>
      <c r="AC629" s="99"/>
      <c r="AD629" s="99"/>
      <c r="AE629" s="99"/>
      <c r="AF629" s="99"/>
      <c r="AG629" s="99"/>
      <c r="AH629" s="99"/>
      <c r="AI629" s="99"/>
      <c r="AJ629" s="100"/>
      <c r="AK629" s="100"/>
      <c r="AL629" s="100"/>
      <c r="AM629" s="99"/>
      <c r="AN629" s="99"/>
      <c r="AO629" s="99"/>
      <c r="AP629" s="99"/>
      <c r="AQ629" s="99"/>
      <c r="AR629" s="99"/>
      <c r="AS629" s="99"/>
      <c r="AT629" s="99"/>
      <c r="AU629" s="99"/>
      <c r="AV629" s="99"/>
      <c r="AW629" s="99"/>
      <c r="AX629" s="100"/>
      <c r="AY629" s="100"/>
      <c r="AZ629" s="101"/>
      <c r="BA629" s="102"/>
      <c r="BB629" s="95"/>
      <c r="BC629" s="95"/>
      <c r="BD629" s="41">
        <v>3</v>
      </c>
      <c r="BE629" s="52">
        <v>38</v>
      </c>
      <c r="BF629" s="103">
        <v>3813</v>
      </c>
      <c r="BG629" s="277"/>
    </row>
    <row r="630" spans="1:59" s="63" customFormat="1" ht="12.75" x14ac:dyDescent="0.2">
      <c r="A630" s="196">
        <v>3</v>
      </c>
      <c r="B630" s="197" t="s">
        <v>108</v>
      </c>
      <c r="C630" s="208">
        <v>38</v>
      </c>
      <c r="D630" s="209" t="s">
        <v>331</v>
      </c>
      <c r="E630" s="210">
        <v>3814</v>
      </c>
      <c r="F630" s="211" t="s">
        <v>388</v>
      </c>
      <c r="G630" s="230"/>
      <c r="H630" s="56"/>
      <c r="I630" s="221"/>
      <c r="J630" s="57"/>
      <c r="K630" s="57"/>
      <c r="L630" s="57"/>
      <c r="M630" s="55"/>
      <c r="N630" s="303"/>
      <c r="O630" s="245"/>
      <c r="P630" s="122"/>
      <c r="Q630" s="122"/>
      <c r="R630" s="122"/>
      <c r="S630" s="122"/>
      <c r="T630" s="122"/>
      <c r="U630" s="122"/>
      <c r="V630" s="122"/>
      <c r="W630" s="122"/>
      <c r="X630" s="122"/>
      <c r="Y630" s="59"/>
      <c r="Z630" s="123"/>
      <c r="AA630" s="123"/>
      <c r="AB630" s="122"/>
      <c r="AC630" s="122"/>
      <c r="AD630" s="122"/>
      <c r="AE630" s="122"/>
      <c r="AF630" s="122"/>
      <c r="AG630" s="122"/>
      <c r="AH630" s="122"/>
      <c r="AI630" s="122"/>
      <c r="AJ630" s="59"/>
      <c r="AK630" s="123"/>
      <c r="AL630" s="123"/>
      <c r="AM630" s="122"/>
      <c r="AN630" s="122"/>
      <c r="AO630" s="122"/>
      <c r="AP630" s="122"/>
      <c r="AQ630" s="122"/>
      <c r="AR630" s="122"/>
      <c r="AS630" s="122"/>
      <c r="AT630" s="122"/>
      <c r="AU630" s="122"/>
      <c r="AV630" s="122"/>
      <c r="AW630" s="58"/>
      <c r="AX630" s="123"/>
      <c r="AY630" s="59"/>
      <c r="AZ630" s="60"/>
      <c r="BA630" s="61"/>
      <c r="BB630" s="54"/>
      <c r="BC630" s="54"/>
      <c r="BD630" s="41">
        <v>3</v>
      </c>
      <c r="BE630" s="52">
        <v>38</v>
      </c>
      <c r="BF630" s="62">
        <v>3814</v>
      </c>
      <c r="BG630" s="274"/>
    </row>
    <row r="631" spans="1:59" s="63" customFormat="1" ht="12.75" x14ac:dyDescent="0.2">
      <c r="A631" s="196">
        <v>3</v>
      </c>
      <c r="B631" s="197" t="s">
        <v>108</v>
      </c>
      <c r="C631" s="208">
        <v>38</v>
      </c>
      <c r="D631" s="209" t="s">
        <v>331</v>
      </c>
      <c r="E631" s="210">
        <v>3814</v>
      </c>
      <c r="F631" s="211" t="s">
        <v>388</v>
      </c>
      <c r="G631" s="230"/>
      <c r="H631" s="56"/>
      <c r="I631" s="221"/>
      <c r="J631" s="57"/>
      <c r="K631" s="57"/>
      <c r="L631" s="57"/>
      <c r="M631" s="55"/>
      <c r="N631" s="303"/>
      <c r="O631" s="245"/>
      <c r="P631" s="122"/>
      <c r="Q631" s="58"/>
      <c r="R631" s="58"/>
      <c r="S631" s="58"/>
      <c r="T631" s="58"/>
      <c r="U631" s="58"/>
      <c r="V631" s="58"/>
      <c r="W631" s="58"/>
      <c r="X631" s="58"/>
      <c r="Y631" s="59"/>
      <c r="Z631" s="59"/>
      <c r="AA631" s="59"/>
      <c r="AB631" s="58"/>
      <c r="AC631" s="58"/>
      <c r="AD631" s="58"/>
      <c r="AE631" s="58"/>
      <c r="AF631" s="58"/>
      <c r="AG631" s="58"/>
      <c r="AH631" s="58"/>
      <c r="AI631" s="58"/>
      <c r="AJ631" s="59"/>
      <c r="AK631" s="59"/>
      <c r="AL631" s="59"/>
      <c r="AM631" s="58"/>
      <c r="AN631" s="58"/>
      <c r="AO631" s="58"/>
      <c r="AP631" s="58"/>
      <c r="AQ631" s="58"/>
      <c r="AR631" s="58"/>
      <c r="AS631" s="58"/>
      <c r="AT631" s="58"/>
      <c r="AU631" s="58"/>
      <c r="AV631" s="58"/>
      <c r="AW631" s="58"/>
      <c r="AX631" s="59"/>
      <c r="AY631" s="59"/>
      <c r="AZ631" s="60"/>
      <c r="BA631" s="61"/>
      <c r="BB631" s="54"/>
      <c r="BC631" s="54"/>
      <c r="BD631" s="41">
        <v>3</v>
      </c>
      <c r="BE631" s="52">
        <v>38</v>
      </c>
      <c r="BF631" s="62">
        <v>3814</v>
      </c>
      <c r="BG631" s="274"/>
    </row>
    <row r="632" spans="1:59" s="63" customFormat="1" ht="12.75" x14ac:dyDescent="0.2">
      <c r="A632" s="196">
        <v>3</v>
      </c>
      <c r="B632" s="197" t="s">
        <v>108</v>
      </c>
      <c r="C632" s="208">
        <v>38</v>
      </c>
      <c r="D632" s="209" t="s">
        <v>331</v>
      </c>
      <c r="E632" s="210">
        <v>3814</v>
      </c>
      <c r="F632" s="211" t="s">
        <v>388</v>
      </c>
      <c r="G632" s="231" t="s">
        <v>1191</v>
      </c>
      <c r="H632" s="65"/>
      <c r="I632" s="222"/>
      <c r="J632" s="66"/>
      <c r="K632" s="66"/>
      <c r="L632" s="66"/>
      <c r="M632" s="64"/>
      <c r="N632" s="308"/>
      <c r="O632" s="309"/>
      <c r="P632" s="127"/>
      <c r="Q632" s="67"/>
      <c r="R632" s="67"/>
      <c r="S632" s="67"/>
      <c r="T632" s="67"/>
      <c r="U632" s="67"/>
      <c r="V632" s="67"/>
      <c r="W632" s="67"/>
      <c r="X632" s="67"/>
      <c r="Y632" s="68"/>
      <c r="Z632" s="68"/>
      <c r="AA632" s="68"/>
      <c r="AB632" s="67"/>
      <c r="AC632" s="67"/>
      <c r="AD632" s="67"/>
      <c r="AE632" s="67"/>
      <c r="AF632" s="67"/>
      <c r="AG632" s="67"/>
      <c r="AH632" s="67"/>
      <c r="AI632" s="67"/>
      <c r="AJ632" s="68"/>
      <c r="AK632" s="68"/>
      <c r="AL632" s="68"/>
      <c r="AM632" s="67"/>
      <c r="AN632" s="67"/>
      <c r="AO632" s="67"/>
      <c r="AP632" s="67"/>
      <c r="AQ632" s="67"/>
      <c r="AR632" s="67"/>
      <c r="AS632" s="67"/>
      <c r="AT632" s="67"/>
      <c r="AU632" s="67"/>
      <c r="AV632" s="67"/>
      <c r="AW632" s="67"/>
      <c r="AX632" s="68"/>
      <c r="AY632" s="68"/>
      <c r="AZ632" s="69"/>
      <c r="BA632" s="70"/>
      <c r="BB632" s="71"/>
      <c r="BC632" s="54"/>
      <c r="BD632" s="41">
        <v>3</v>
      </c>
      <c r="BE632" s="52">
        <v>38</v>
      </c>
      <c r="BF632" s="62">
        <v>3814</v>
      </c>
      <c r="BG632" s="275"/>
    </row>
    <row r="633" spans="1:59" s="63" customFormat="1" ht="12.75" x14ac:dyDescent="0.2">
      <c r="A633" s="196">
        <v>3</v>
      </c>
      <c r="B633" s="197" t="s">
        <v>108</v>
      </c>
      <c r="C633" s="208">
        <v>38</v>
      </c>
      <c r="D633" s="209" t="s">
        <v>331</v>
      </c>
      <c r="E633" s="210">
        <v>3814</v>
      </c>
      <c r="F633" s="211" t="s">
        <v>388</v>
      </c>
      <c r="G633" s="231" t="s">
        <v>1191</v>
      </c>
      <c r="H633" s="72" t="s">
        <v>47</v>
      </c>
      <c r="I633" s="223"/>
      <c r="J633" s="73"/>
      <c r="K633" s="73"/>
      <c r="L633" s="73"/>
      <c r="M633" s="74"/>
      <c r="N633" s="247"/>
      <c r="O633" s="306"/>
      <c r="P633" s="105"/>
      <c r="Q633" s="75"/>
      <c r="R633" s="75"/>
      <c r="S633" s="75"/>
      <c r="T633" s="75"/>
      <c r="U633" s="75"/>
      <c r="V633" s="75"/>
      <c r="W633" s="75"/>
      <c r="X633" s="75"/>
      <c r="Y633" s="76" t="str">
        <f>IF(ISNUMBER(VLOOKUP(Y635,P$7:W$7,MATCH(Y635,P$7:W$7))),VLOOKUP(Y635,P$7:W$7,MATCH(Y635,P$7:W$7)),IF(N637=0,"No Data",IF(Y635&gt;0,"&lt;100",0)))</f>
        <v>&lt;100</v>
      </c>
      <c r="Z633" s="77" t="str">
        <f>IF(ISNUMBER(VLOOKUP(Z637,P$7:W$7,MATCH(Z637,P$7:W$7))),VLOOKUP(Z637,P$7:W$7,MATCH(Z637,P$7:W$7)),IF(N637=0,"No Data",IF(Z637&gt;0,"&lt;100",0)))</f>
        <v>&lt;100</v>
      </c>
      <c r="AA633" s="106">
        <f>IF(ISNUMBER(Z633),Z633,0)</f>
        <v>0</v>
      </c>
      <c r="AB633" s="75"/>
      <c r="AC633" s="75"/>
      <c r="AD633" s="75"/>
      <c r="AE633" s="75"/>
      <c r="AF633" s="75"/>
      <c r="AG633" s="75"/>
      <c r="AH633" s="75"/>
      <c r="AI633" s="75"/>
      <c r="AJ633" s="76">
        <f>IF(ISNUMBER(VLOOKUP(AJ635,AB$7:AH$7,MATCH(AJ635,AB$7:AH$7))),VLOOKUP(AJ635,AB$7:AH$7,MATCH(AJ635,AB$7:AH$7)),IF(N637=0,"No Data",IF(AJ635&gt;0,"&lt;50",0)))</f>
        <v>0</v>
      </c>
      <c r="AK633" s="77">
        <f>IF(ISNUMBER(VLOOKUP(AK637,AB$7:AH$7,MATCH(AK637,AB$7:AH$7))),VLOOKUP(AK637,AB$7:AH$7,MATCH(AK637,AB$7:AH$7)),IF(N637=0,"No Data",IF(AK637&gt;0,"&lt;50",0)))</f>
        <v>0</v>
      </c>
      <c r="AL633" s="106">
        <f>IF(ISNUMBER(AK633),AK633,0)</f>
        <v>0</v>
      </c>
      <c r="AM633" s="75"/>
      <c r="AN633" s="75"/>
      <c r="AO633" s="75"/>
      <c r="AP633" s="75"/>
      <c r="AQ633" s="75"/>
      <c r="AR633" s="75"/>
      <c r="AS633" s="75"/>
      <c r="AT633" s="75"/>
      <c r="AU633" s="75"/>
      <c r="AV633" s="75"/>
      <c r="AW633" s="76">
        <f>IF(ISNUMBER(VLOOKUP(AW635,AM$7:AU$7,MATCH(AW635,AM$7:AU$7))),VLOOKUP(AW635,AM$7:AU$7,MATCH(AW635,AM$7:AU$7)),IF(N637=0,"No Data",IF(AW635&gt;0,"&lt;10",0)))</f>
        <v>1000</v>
      </c>
      <c r="AX633" s="77">
        <f>IF(ISNUMBER(VLOOKUP(AX637,AM$7:AU$7,MATCH(AX637,AM$7:AU$7))),VLOOKUP(AX637,AM$7:AU$7,MATCH(AX637,AM$7:AU$7)),IF(N637=0,"No Data",IF(AX637&gt;0,"&lt;10",0)))</f>
        <v>1000</v>
      </c>
      <c r="AY633" s="106">
        <f>IF(ISNUMBER(AX633),AX633,0)</f>
        <v>1000</v>
      </c>
      <c r="AZ633" s="79"/>
      <c r="BA633" s="80"/>
      <c r="BB633" s="71"/>
      <c r="BC633" s="54"/>
      <c r="BD633" s="41">
        <v>3</v>
      </c>
      <c r="BE633" s="52">
        <v>38</v>
      </c>
      <c r="BF633" s="62">
        <v>3814</v>
      </c>
      <c r="BG633" s="276" t="s">
        <v>47</v>
      </c>
    </row>
    <row r="634" spans="1:59" s="63" customFormat="1" ht="12.75" x14ac:dyDescent="0.2">
      <c r="A634" s="196">
        <v>3</v>
      </c>
      <c r="B634" s="197" t="s">
        <v>108</v>
      </c>
      <c r="C634" s="208">
        <v>38</v>
      </c>
      <c r="D634" s="209" t="s">
        <v>331</v>
      </c>
      <c r="E634" s="210">
        <v>3814</v>
      </c>
      <c r="F634" s="211" t="s">
        <v>388</v>
      </c>
      <c r="G634" s="231" t="s">
        <v>1191</v>
      </c>
      <c r="H634" s="81" t="s">
        <v>48</v>
      </c>
      <c r="I634" s="223"/>
      <c r="J634" s="73"/>
      <c r="K634" s="73"/>
      <c r="L634" s="73"/>
      <c r="M634" s="74"/>
      <c r="N634" s="247"/>
      <c r="O634" s="306"/>
      <c r="P634" s="105"/>
      <c r="Q634" s="75"/>
      <c r="R634" s="75"/>
      <c r="S634" s="75"/>
      <c r="T634" s="75"/>
      <c r="U634" s="75"/>
      <c r="V634" s="75"/>
      <c r="W634" s="75"/>
      <c r="X634" s="75"/>
      <c r="Y634" s="82">
        <f>MIN(X638:X642)</f>
        <v>0</v>
      </c>
      <c r="Z634" s="83"/>
      <c r="AA634" s="83"/>
      <c r="AB634" s="75"/>
      <c r="AC634" s="75"/>
      <c r="AD634" s="75"/>
      <c r="AE634" s="75"/>
      <c r="AF634" s="75"/>
      <c r="AG634" s="75"/>
      <c r="AH634" s="75"/>
      <c r="AI634" s="75"/>
      <c r="AJ634" s="82">
        <f>MIN(AI638:AI642)</f>
        <v>0</v>
      </c>
      <c r="AK634" s="83"/>
      <c r="AL634" s="83"/>
      <c r="AM634" s="75"/>
      <c r="AN634" s="75"/>
      <c r="AO634" s="75"/>
      <c r="AP634" s="75"/>
      <c r="AQ634" s="75"/>
      <c r="AR634" s="75"/>
      <c r="AS634" s="75"/>
      <c r="AT634" s="75"/>
      <c r="AU634" s="75"/>
      <c r="AV634" s="75"/>
      <c r="AW634" s="82">
        <f>MIN(AV638:AV642)</f>
        <v>500</v>
      </c>
      <c r="AX634" s="83"/>
      <c r="AY634" s="83"/>
      <c r="AZ634" s="79"/>
      <c r="BA634" s="80"/>
      <c r="BB634" s="71"/>
      <c r="BC634" s="54"/>
      <c r="BD634" s="41">
        <v>3</v>
      </c>
      <c r="BE634" s="52">
        <v>38</v>
      </c>
      <c r="BF634" s="62">
        <v>3814</v>
      </c>
      <c r="BG634" s="278" t="s">
        <v>48</v>
      </c>
    </row>
    <row r="635" spans="1:59" s="63" customFormat="1" ht="12.75" x14ac:dyDescent="0.2">
      <c r="A635" s="196">
        <v>3</v>
      </c>
      <c r="B635" s="197" t="s">
        <v>108</v>
      </c>
      <c r="C635" s="208">
        <v>38</v>
      </c>
      <c r="D635" s="209" t="s">
        <v>331</v>
      </c>
      <c r="E635" s="210">
        <v>3814</v>
      </c>
      <c r="F635" s="211" t="s">
        <v>388</v>
      </c>
      <c r="G635" s="231" t="s">
        <v>1191</v>
      </c>
      <c r="H635" s="81" t="s">
        <v>49</v>
      </c>
      <c r="I635" s="223"/>
      <c r="J635" s="73"/>
      <c r="K635" s="73"/>
      <c r="L635" s="73"/>
      <c r="M635" s="74"/>
      <c r="N635" s="247"/>
      <c r="O635" s="306"/>
      <c r="P635" s="105"/>
      <c r="Q635" s="75"/>
      <c r="R635" s="75"/>
      <c r="S635" s="75"/>
      <c r="T635" s="75"/>
      <c r="U635" s="75"/>
      <c r="V635" s="75"/>
      <c r="W635" s="75"/>
      <c r="X635" s="75"/>
      <c r="Y635" s="84">
        <f>IF(ISNUMBER(AVERAGE(X638:X642)),AVERAGE(X638:X642),0)</f>
        <v>80</v>
      </c>
      <c r="Z635" s="83"/>
      <c r="AA635" s="83"/>
      <c r="AB635" s="75"/>
      <c r="AC635" s="75"/>
      <c r="AD635" s="75"/>
      <c r="AE635" s="75"/>
      <c r="AF635" s="75"/>
      <c r="AG635" s="75"/>
      <c r="AH635" s="75"/>
      <c r="AI635" s="75"/>
      <c r="AJ635" s="84">
        <f>IF(ISNUMBER(AVERAGE(AI638:AI642)),AVERAGE(AI638:AI642),0)</f>
        <v>0</v>
      </c>
      <c r="AK635" s="83"/>
      <c r="AL635" s="83"/>
      <c r="AM635" s="75"/>
      <c r="AN635" s="75"/>
      <c r="AO635" s="75"/>
      <c r="AP635" s="75"/>
      <c r="AQ635" s="75"/>
      <c r="AR635" s="75"/>
      <c r="AS635" s="75"/>
      <c r="AT635" s="75"/>
      <c r="AU635" s="75"/>
      <c r="AV635" s="75"/>
      <c r="AW635" s="84">
        <f>IF(ISNUMBER(AVERAGE(AV638:AV642)),AVERAGE(AV638:AV642),0)</f>
        <v>1800</v>
      </c>
      <c r="AX635" s="83"/>
      <c r="AY635" s="83"/>
      <c r="AZ635" s="79"/>
      <c r="BA635" s="80"/>
      <c r="BB635" s="71"/>
      <c r="BC635" s="54"/>
      <c r="BD635" s="41">
        <v>3</v>
      </c>
      <c r="BE635" s="52">
        <v>38</v>
      </c>
      <c r="BF635" s="62">
        <v>3814</v>
      </c>
      <c r="BG635" s="278" t="s">
        <v>49</v>
      </c>
    </row>
    <row r="636" spans="1:59" s="63" customFormat="1" ht="12.75" x14ac:dyDescent="0.2">
      <c r="A636" s="196">
        <v>3</v>
      </c>
      <c r="B636" s="197" t="s">
        <v>108</v>
      </c>
      <c r="C636" s="208">
        <v>38</v>
      </c>
      <c r="D636" s="209" t="s">
        <v>331</v>
      </c>
      <c r="E636" s="210">
        <v>3814</v>
      </c>
      <c r="F636" s="211" t="s">
        <v>388</v>
      </c>
      <c r="G636" s="231" t="s">
        <v>1191</v>
      </c>
      <c r="H636" s="81" t="s">
        <v>50</v>
      </c>
      <c r="I636" s="223"/>
      <c r="J636" s="73"/>
      <c r="K636" s="73"/>
      <c r="L636" s="73"/>
      <c r="M636" s="74"/>
      <c r="N636" s="247"/>
      <c r="O636" s="306"/>
      <c r="P636" s="105"/>
      <c r="Q636" s="75"/>
      <c r="R636" s="75"/>
      <c r="S636" s="75"/>
      <c r="T636" s="75"/>
      <c r="U636" s="75"/>
      <c r="V636" s="75"/>
      <c r="W636" s="75"/>
      <c r="X636" s="75"/>
      <c r="Y636" s="84">
        <f>MAX(X638:X642)</f>
        <v>100</v>
      </c>
      <c r="Z636" s="83"/>
      <c r="AA636" s="83"/>
      <c r="AB636" s="75"/>
      <c r="AC636" s="75"/>
      <c r="AD636" s="75"/>
      <c r="AE636" s="75"/>
      <c r="AF636" s="75"/>
      <c r="AG636" s="75"/>
      <c r="AH636" s="75"/>
      <c r="AI636" s="75"/>
      <c r="AJ636" s="84">
        <f>MAX(AI638:AI642)</f>
        <v>0</v>
      </c>
      <c r="AK636" s="83"/>
      <c r="AL636" s="83"/>
      <c r="AM636" s="75"/>
      <c r="AN636" s="75"/>
      <c r="AO636" s="75"/>
      <c r="AP636" s="75"/>
      <c r="AQ636" s="75"/>
      <c r="AR636" s="75"/>
      <c r="AS636" s="75"/>
      <c r="AT636" s="75"/>
      <c r="AU636" s="75"/>
      <c r="AV636" s="75"/>
      <c r="AW636" s="84">
        <f>MAX(AV638:AV642)</f>
        <v>2500</v>
      </c>
      <c r="AX636" s="83"/>
      <c r="AY636" s="83"/>
      <c r="AZ636" s="79"/>
      <c r="BA636" s="80"/>
      <c r="BB636" s="71"/>
      <c r="BC636" s="54"/>
      <c r="BD636" s="41">
        <v>3</v>
      </c>
      <c r="BE636" s="52">
        <v>38</v>
      </c>
      <c r="BF636" s="62">
        <v>3814</v>
      </c>
      <c r="BG636" s="278" t="s">
        <v>50</v>
      </c>
    </row>
    <row r="637" spans="1:59" s="63" customFormat="1" ht="12.75" x14ac:dyDescent="0.2">
      <c r="A637" s="196">
        <v>3</v>
      </c>
      <c r="B637" s="197" t="s">
        <v>108</v>
      </c>
      <c r="C637" s="208">
        <v>38</v>
      </c>
      <c r="D637" s="209" t="s">
        <v>331</v>
      </c>
      <c r="E637" s="210">
        <v>3814</v>
      </c>
      <c r="F637" s="211" t="s">
        <v>388</v>
      </c>
      <c r="G637" s="231" t="s">
        <v>1191</v>
      </c>
      <c r="H637" s="85" t="s">
        <v>51</v>
      </c>
      <c r="I637" s="223"/>
      <c r="J637" s="73"/>
      <c r="K637" s="73"/>
      <c r="L637" s="73"/>
      <c r="M637" s="74"/>
      <c r="N637" s="248">
        <f>SUM(N638:N642)</f>
        <v>5</v>
      </c>
      <c r="O637" s="293">
        <f>SUM(O638:O642)</f>
        <v>1</v>
      </c>
      <c r="P637" s="292"/>
      <c r="Q637" s="87"/>
      <c r="R637" s="87"/>
      <c r="S637" s="87"/>
      <c r="T637" s="87"/>
      <c r="U637" s="87"/>
      <c r="V637" s="87"/>
      <c r="W637" s="87"/>
      <c r="X637" s="87"/>
      <c r="Y637" s="88"/>
      <c r="Z637" s="86">
        <f>SUM(Z638:Z642)</f>
        <v>80</v>
      </c>
      <c r="AA637" s="88"/>
      <c r="AB637" s="87"/>
      <c r="AC637" s="87"/>
      <c r="AD637" s="87"/>
      <c r="AE637" s="87"/>
      <c r="AF637" s="87"/>
      <c r="AG637" s="87"/>
      <c r="AH637" s="87"/>
      <c r="AI637" s="87"/>
      <c r="AJ637" s="88"/>
      <c r="AK637" s="86">
        <f>SUM(AK638:AK642)</f>
        <v>0</v>
      </c>
      <c r="AL637" s="88"/>
      <c r="AM637" s="87"/>
      <c r="AN637" s="87"/>
      <c r="AO637" s="87"/>
      <c r="AP637" s="87"/>
      <c r="AQ637" s="87"/>
      <c r="AR637" s="87"/>
      <c r="AS637" s="87"/>
      <c r="AT637" s="87"/>
      <c r="AU637" s="87"/>
      <c r="AV637" s="87"/>
      <c r="AW637" s="112"/>
      <c r="AX637" s="86">
        <f>SUM(AX638:AX642)</f>
        <v>1800</v>
      </c>
      <c r="AY637" s="88"/>
      <c r="AZ637" s="79"/>
      <c r="BA637" s="80"/>
      <c r="BB637" s="71"/>
      <c r="BC637" s="54"/>
      <c r="BD637" s="41">
        <v>3</v>
      </c>
      <c r="BE637" s="52">
        <v>38</v>
      </c>
      <c r="BF637" s="62">
        <v>3814</v>
      </c>
      <c r="BG637" s="279" t="s">
        <v>51</v>
      </c>
    </row>
    <row r="638" spans="1:59" s="63" customFormat="1" ht="12.75" x14ac:dyDescent="0.2">
      <c r="A638" s="196">
        <v>3</v>
      </c>
      <c r="B638" s="197" t="s">
        <v>108</v>
      </c>
      <c r="C638" s="208">
        <v>38</v>
      </c>
      <c r="D638" s="209" t="s">
        <v>331</v>
      </c>
      <c r="E638" s="210">
        <v>3814</v>
      </c>
      <c r="F638" s="211" t="s">
        <v>388</v>
      </c>
      <c r="G638" s="231" t="s">
        <v>1191</v>
      </c>
      <c r="H638" s="89" t="s">
        <v>52</v>
      </c>
      <c r="I638" s="90" t="s">
        <v>334</v>
      </c>
      <c r="J638" s="90"/>
      <c r="K638" s="90" t="s">
        <v>64</v>
      </c>
      <c r="L638" s="90" t="s">
        <v>141</v>
      </c>
      <c r="M638" s="91"/>
      <c r="N638" s="312">
        <v>1</v>
      </c>
      <c r="O638" s="313">
        <f>N638/N$637</f>
        <v>0.2</v>
      </c>
      <c r="P638" s="104">
        <v>1</v>
      </c>
      <c r="Q638" s="92"/>
      <c r="R638" s="92"/>
      <c r="S638" s="92"/>
      <c r="T638" s="92"/>
      <c r="U638" s="92"/>
      <c r="V638" s="92"/>
      <c r="W638" s="92"/>
      <c r="X638" s="109">
        <f>P638*P$7+Q638*Q$7+R638*R$7+S638*S$7+T638*T$7+U638*U$7+V638*V$7+W638*W$7</f>
        <v>100</v>
      </c>
      <c r="Y638" s="83"/>
      <c r="Z638" s="110">
        <f>X638*$O638</f>
        <v>20</v>
      </c>
      <c r="AA638" s="111"/>
      <c r="AB638" s="92"/>
      <c r="AC638" s="92"/>
      <c r="AD638" s="92"/>
      <c r="AE638" s="92"/>
      <c r="AF638" s="92"/>
      <c r="AG638" s="92"/>
      <c r="AH638" s="92"/>
      <c r="AI638" s="109">
        <f>AB638*AB$7+AC638*AC$7+AD638*AD$7+AE638*AE$7+AF638*AF$7+AG638*AG$7+AH638*AH$7</f>
        <v>0</v>
      </c>
      <c r="AJ638" s="83"/>
      <c r="AK638" s="110">
        <f>AI638*$O638</f>
        <v>0</v>
      </c>
      <c r="AL638" s="111"/>
      <c r="AM638" s="92"/>
      <c r="AN638" s="92"/>
      <c r="AO638" s="92"/>
      <c r="AP638" s="92"/>
      <c r="AQ638" s="92"/>
      <c r="AR638" s="92"/>
      <c r="AS638" s="92"/>
      <c r="AT638" s="92">
        <v>1</v>
      </c>
      <c r="AU638" s="92"/>
      <c r="AV638" s="109">
        <f>AM638*AM$7+AN638*AN$7+AO638*AO$7+AP638*AP$7+AQ638*AQ$7+AR638*AR$7+AS638*AS$7+AT638*AT$7+AU638*AU$7</f>
        <v>2500</v>
      </c>
      <c r="AW638" s="75"/>
      <c r="AX638" s="110">
        <f>AV638*$O638</f>
        <v>500</v>
      </c>
      <c r="AY638" s="111"/>
      <c r="AZ638" s="93"/>
      <c r="BA638" s="94" t="s">
        <v>131</v>
      </c>
      <c r="BB638" s="71"/>
      <c r="BC638" s="54"/>
      <c r="BD638" s="41">
        <v>3</v>
      </c>
      <c r="BE638" s="52">
        <v>38</v>
      </c>
      <c r="BF638" s="62">
        <v>3814</v>
      </c>
      <c r="BG638" s="280" t="s">
        <v>52</v>
      </c>
    </row>
    <row r="639" spans="1:59" s="63" customFormat="1" ht="12.75" x14ac:dyDescent="0.2">
      <c r="A639" s="196">
        <v>3</v>
      </c>
      <c r="B639" s="197" t="s">
        <v>108</v>
      </c>
      <c r="C639" s="208">
        <v>38</v>
      </c>
      <c r="D639" s="209" t="s">
        <v>331</v>
      </c>
      <c r="E639" s="210">
        <v>3814</v>
      </c>
      <c r="F639" s="211" t="s">
        <v>388</v>
      </c>
      <c r="G639" s="231" t="s">
        <v>1191</v>
      </c>
      <c r="H639" s="89"/>
      <c r="I639" s="90" t="s">
        <v>367</v>
      </c>
      <c r="J639" s="90"/>
      <c r="K639" s="90" t="s">
        <v>64</v>
      </c>
      <c r="L639" s="90" t="s">
        <v>368</v>
      </c>
      <c r="M639" s="91"/>
      <c r="N639" s="312">
        <v>1</v>
      </c>
      <c r="O639" s="313">
        <f>N639/N$637</f>
        <v>0.2</v>
      </c>
      <c r="P639" s="104"/>
      <c r="Q639" s="92"/>
      <c r="R639" s="92"/>
      <c r="S639" s="92"/>
      <c r="T639" s="92"/>
      <c r="U639" s="92"/>
      <c r="V639" s="92"/>
      <c r="W639" s="92"/>
      <c r="X639" s="109">
        <f>P639*P$7+Q639*Q$7+R639*R$7+S639*S$7+T639*T$7+U639*U$7+V639*V$7+W639*W$7</f>
        <v>0</v>
      </c>
      <c r="Y639" s="83"/>
      <c r="Z639" s="110">
        <f>X639*$O639</f>
        <v>0</v>
      </c>
      <c r="AA639" s="111"/>
      <c r="AB639" s="92"/>
      <c r="AC639" s="92"/>
      <c r="AD639" s="92"/>
      <c r="AE639" s="92"/>
      <c r="AF639" s="92"/>
      <c r="AG639" s="92"/>
      <c r="AH639" s="92"/>
      <c r="AI639" s="109">
        <f>AB639*AB$7+AC639*AC$7+AD639*AD$7+AE639*AE$7+AF639*AF$7+AG639*AG$7+AH639*AH$7</f>
        <v>0</v>
      </c>
      <c r="AJ639" s="83"/>
      <c r="AK639" s="110">
        <f>AI639*$O639</f>
        <v>0</v>
      </c>
      <c r="AL639" s="111"/>
      <c r="AM639" s="92"/>
      <c r="AN639" s="92"/>
      <c r="AO639" s="92"/>
      <c r="AP639" s="92"/>
      <c r="AQ639" s="92"/>
      <c r="AR639" s="92">
        <v>1</v>
      </c>
      <c r="AS639" s="92"/>
      <c r="AT639" s="92"/>
      <c r="AU639" s="92"/>
      <c r="AV639" s="109">
        <f>AM639*AM$7+AN639*AN$7+AO639*AO$7+AP639*AP$7+AQ639*AQ$7+AR639*AR$7+AS639*AS$7+AT639*AT$7+AU639*AU$7</f>
        <v>500</v>
      </c>
      <c r="AW639" s="75"/>
      <c r="AX639" s="110">
        <f>AV639*$O639</f>
        <v>100</v>
      </c>
      <c r="AY639" s="111"/>
      <c r="AZ639" s="93"/>
      <c r="BA639" s="94" t="s">
        <v>131</v>
      </c>
      <c r="BB639" s="71"/>
      <c r="BC639" s="54"/>
      <c r="BD639" s="41">
        <v>3</v>
      </c>
      <c r="BE639" s="52">
        <v>38</v>
      </c>
      <c r="BF639" s="62">
        <v>3814</v>
      </c>
      <c r="BG639" s="280" t="s">
        <v>52</v>
      </c>
    </row>
    <row r="640" spans="1:59" s="63" customFormat="1" ht="12.75" x14ac:dyDescent="0.2">
      <c r="A640" s="196">
        <v>3</v>
      </c>
      <c r="B640" s="197" t="s">
        <v>108</v>
      </c>
      <c r="C640" s="208">
        <v>38</v>
      </c>
      <c r="D640" s="209" t="s">
        <v>331</v>
      </c>
      <c r="E640" s="210">
        <v>3814</v>
      </c>
      <c r="F640" s="211" t="s">
        <v>388</v>
      </c>
      <c r="G640" s="231" t="s">
        <v>1191</v>
      </c>
      <c r="H640" s="89"/>
      <c r="I640" s="90" t="s">
        <v>357</v>
      </c>
      <c r="J640" s="90"/>
      <c r="K640" s="90" t="s">
        <v>64</v>
      </c>
      <c r="L640" s="90" t="s">
        <v>358</v>
      </c>
      <c r="M640" s="91"/>
      <c r="N640" s="312">
        <v>1</v>
      </c>
      <c r="O640" s="313">
        <f>N640/N$637</f>
        <v>0.2</v>
      </c>
      <c r="P640" s="104">
        <v>1</v>
      </c>
      <c r="Q640" s="92"/>
      <c r="R640" s="92"/>
      <c r="S640" s="92"/>
      <c r="T640" s="92"/>
      <c r="U640" s="92"/>
      <c r="V640" s="92"/>
      <c r="W640" s="92"/>
      <c r="X640" s="109">
        <f>P640*P$7+Q640*Q$7+R640*R$7+S640*S$7+T640*T$7+U640*U$7+V640*V$7+W640*W$7</f>
        <v>100</v>
      </c>
      <c r="Y640" s="83"/>
      <c r="Z640" s="110">
        <f>X640*$O640</f>
        <v>20</v>
      </c>
      <c r="AA640" s="111"/>
      <c r="AB640" s="92"/>
      <c r="AC640" s="92"/>
      <c r="AD640" s="92"/>
      <c r="AE640" s="92"/>
      <c r="AF640" s="92"/>
      <c r="AG640" s="92"/>
      <c r="AH640" s="92"/>
      <c r="AI640" s="109">
        <f>AB640*AB$7+AC640*AC$7+AD640*AD$7+AE640*AE$7+AF640*AF$7+AG640*AG$7+AH640*AH$7</f>
        <v>0</v>
      </c>
      <c r="AJ640" s="83"/>
      <c r="AK640" s="110">
        <f>AI640*$O640</f>
        <v>0</v>
      </c>
      <c r="AL640" s="111"/>
      <c r="AM640" s="92"/>
      <c r="AN640" s="92"/>
      <c r="AO640" s="92"/>
      <c r="AP640" s="92"/>
      <c r="AQ640" s="92"/>
      <c r="AR640" s="92"/>
      <c r="AS640" s="92">
        <v>1</v>
      </c>
      <c r="AT640" s="92"/>
      <c r="AU640" s="92"/>
      <c r="AV640" s="109">
        <f>AM640*AM$7+AN640*AN$7+AO640*AO$7+AP640*AP$7+AQ640*AQ$7+AR640*AR$7+AS640*AS$7+AT640*AT$7+AU640*AU$7</f>
        <v>1000</v>
      </c>
      <c r="AW640" s="75"/>
      <c r="AX640" s="110">
        <f>AV640*$O640</f>
        <v>200</v>
      </c>
      <c r="AY640" s="111"/>
      <c r="AZ640" s="93"/>
      <c r="BA640" s="94" t="s">
        <v>131</v>
      </c>
      <c r="BB640" s="71"/>
      <c r="BC640" s="54"/>
      <c r="BD640" s="41">
        <v>3</v>
      </c>
      <c r="BE640" s="52">
        <v>38</v>
      </c>
      <c r="BF640" s="62">
        <v>3814</v>
      </c>
      <c r="BG640" s="280" t="s">
        <v>52</v>
      </c>
    </row>
    <row r="641" spans="1:59" s="63" customFormat="1" ht="12.75" x14ac:dyDescent="0.2">
      <c r="A641" s="196">
        <v>3</v>
      </c>
      <c r="B641" s="197" t="s">
        <v>108</v>
      </c>
      <c r="C641" s="208">
        <v>38</v>
      </c>
      <c r="D641" s="209" t="s">
        <v>331</v>
      </c>
      <c r="E641" s="210">
        <v>3814</v>
      </c>
      <c r="F641" s="211" t="s">
        <v>388</v>
      </c>
      <c r="G641" s="231" t="s">
        <v>1191</v>
      </c>
      <c r="H641" s="89"/>
      <c r="I641" s="90" t="s">
        <v>362</v>
      </c>
      <c r="J641" s="90"/>
      <c r="K641" s="90" t="s">
        <v>64</v>
      </c>
      <c r="L641" s="90" t="s">
        <v>141</v>
      </c>
      <c r="M641" s="91"/>
      <c r="N641" s="312">
        <v>1</v>
      </c>
      <c r="O641" s="313">
        <f>N641/N$637</f>
        <v>0.2</v>
      </c>
      <c r="P641" s="104">
        <v>1</v>
      </c>
      <c r="Q641" s="92"/>
      <c r="R641" s="92"/>
      <c r="S641" s="92"/>
      <c r="T641" s="92"/>
      <c r="U641" s="92"/>
      <c r="V641" s="92"/>
      <c r="W641" s="92"/>
      <c r="X641" s="109">
        <f>P641*P$7+Q641*Q$7+R641*R$7+S641*S$7+T641*T$7+U641*U$7+V641*V$7+W641*W$7</f>
        <v>100</v>
      </c>
      <c r="Y641" s="83"/>
      <c r="Z641" s="110">
        <f>X641*$O641</f>
        <v>20</v>
      </c>
      <c r="AA641" s="111"/>
      <c r="AB641" s="92"/>
      <c r="AC641" s="92"/>
      <c r="AD641" s="92"/>
      <c r="AE641" s="92"/>
      <c r="AF641" s="92"/>
      <c r="AG641" s="92"/>
      <c r="AH641" s="92"/>
      <c r="AI641" s="109">
        <f>AB641*AB$7+AC641*AC$7+AD641*AD$7+AE641*AE$7+AF641*AF$7+AG641*AG$7+AH641*AH$7</f>
        <v>0</v>
      </c>
      <c r="AJ641" s="83"/>
      <c r="AK641" s="110">
        <f>AI641*$O641</f>
        <v>0</v>
      </c>
      <c r="AL641" s="111"/>
      <c r="AM641" s="92"/>
      <c r="AN641" s="92"/>
      <c r="AO641" s="92"/>
      <c r="AP641" s="92"/>
      <c r="AQ641" s="92"/>
      <c r="AR641" s="92"/>
      <c r="AS641" s="92"/>
      <c r="AT641" s="92">
        <v>1</v>
      </c>
      <c r="AU641" s="92"/>
      <c r="AV641" s="109">
        <f>AM641*AM$7+AN641*AN$7+AO641*AO$7+AP641*AP$7+AQ641*AQ$7+AR641*AR$7+AS641*AS$7+AT641*AT$7+AU641*AU$7</f>
        <v>2500</v>
      </c>
      <c r="AW641" s="75"/>
      <c r="AX641" s="110">
        <f>AV641*$O641</f>
        <v>500</v>
      </c>
      <c r="AY641" s="111"/>
      <c r="AZ641" s="93"/>
      <c r="BA641" s="94" t="s">
        <v>131</v>
      </c>
      <c r="BB641" s="71"/>
      <c r="BC641" s="54"/>
      <c r="BD641" s="41">
        <v>3</v>
      </c>
      <c r="BE641" s="52">
        <v>38</v>
      </c>
      <c r="BF641" s="62">
        <v>3814</v>
      </c>
      <c r="BG641" s="280" t="s">
        <v>52</v>
      </c>
    </row>
    <row r="642" spans="1:59" s="63" customFormat="1" ht="12.75" x14ac:dyDescent="0.2">
      <c r="A642" s="196">
        <v>3</v>
      </c>
      <c r="B642" s="197" t="s">
        <v>108</v>
      </c>
      <c r="C642" s="208">
        <v>38</v>
      </c>
      <c r="D642" s="209" t="s">
        <v>331</v>
      </c>
      <c r="E642" s="210">
        <v>3814</v>
      </c>
      <c r="F642" s="211" t="s">
        <v>388</v>
      </c>
      <c r="G642" s="231" t="s">
        <v>1191</v>
      </c>
      <c r="H642" s="89"/>
      <c r="I642" s="90" t="s">
        <v>389</v>
      </c>
      <c r="J642" s="90"/>
      <c r="K642" s="90" t="s">
        <v>64</v>
      </c>
      <c r="L642" s="90" t="s">
        <v>390</v>
      </c>
      <c r="M642" s="91"/>
      <c r="N642" s="312">
        <v>1</v>
      </c>
      <c r="O642" s="313">
        <f>N642/N$637</f>
        <v>0.2</v>
      </c>
      <c r="P642" s="104">
        <v>1</v>
      </c>
      <c r="Q642" s="92"/>
      <c r="R642" s="92"/>
      <c r="S642" s="92"/>
      <c r="T642" s="92"/>
      <c r="U642" s="92"/>
      <c r="V642" s="92"/>
      <c r="W642" s="92"/>
      <c r="X642" s="109">
        <f>P642*P$7+Q642*Q$7+R642*R$7+S642*S$7+T642*T$7+U642*U$7+V642*V$7+W642*W$7</f>
        <v>100</v>
      </c>
      <c r="Y642" s="83"/>
      <c r="Z642" s="110">
        <f>X642*$O642</f>
        <v>20</v>
      </c>
      <c r="AA642" s="111"/>
      <c r="AB642" s="92"/>
      <c r="AC642" s="92"/>
      <c r="AD642" s="92"/>
      <c r="AE642" s="92"/>
      <c r="AF642" s="92"/>
      <c r="AG642" s="92"/>
      <c r="AH642" s="92"/>
      <c r="AI642" s="109">
        <f>AB642*AB$7+AC642*AC$7+AD642*AD$7+AE642*AE$7+AF642*AF$7+AG642*AG$7+AH642*AH$7</f>
        <v>0</v>
      </c>
      <c r="AJ642" s="83"/>
      <c r="AK642" s="110">
        <f>AI642*$O642</f>
        <v>0</v>
      </c>
      <c r="AL642" s="111"/>
      <c r="AM642" s="92"/>
      <c r="AN642" s="92"/>
      <c r="AO642" s="92"/>
      <c r="AP642" s="92"/>
      <c r="AQ642" s="92"/>
      <c r="AR642" s="92"/>
      <c r="AS642" s="92"/>
      <c r="AT642" s="92">
        <v>1</v>
      </c>
      <c r="AU642" s="92"/>
      <c r="AV642" s="109">
        <f>AM642*AM$7+AN642*AN$7+AO642*AO$7+AP642*AP$7+AQ642*AQ$7+AR642*AR$7+AS642*AS$7+AT642*AT$7+AU642*AU$7</f>
        <v>2500</v>
      </c>
      <c r="AW642" s="75"/>
      <c r="AX642" s="110">
        <f>AV642*$O642</f>
        <v>500</v>
      </c>
      <c r="AY642" s="111"/>
      <c r="AZ642" s="93"/>
      <c r="BA642" s="94" t="s">
        <v>131</v>
      </c>
      <c r="BB642" s="71"/>
      <c r="BC642" s="54"/>
      <c r="BD642" s="41">
        <v>3</v>
      </c>
      <c r="BE642" s="52">
        <v>38</v>
      </c>
      <c r="BF642" s="62">
        <v>3814</v>
      </c>
      <c r="BG642" s="280" t="s">
        <v>52</v>
      </c>
    </row>
    <row r="643" spans="1:59" s="63" customFormat="1" ht="12.75" x14ac:dyDescent="0.2">
      <c r="A643" s="196">
        <v>3</v>
      </c>
      <c r="B643" s="197" t="s">
        <v>108</v>
      </c>
      <c r="C643" s="208">
        <v>38</v>
      </c>
      <c r="D643" s="209" t="s">
        <v>331</v>
      </c>
      <c r="E643" s="210">
        <v>3814</v>
      </c>
      <c r="F643" s="211" t="s">
        <v>388</v>
      </c>
      <c r="G643" s="231" t="s">
        <v>1191</v>
      </c>
      <c r="H643" s="65"/>
      <c r="I643" s="222"/>
      <c r="J643" s="66"/>
      <c r="K643" s="66"/>
      <c r="L643" s="66"/>
      <c r="M643" s="64"/>
      <c r="N643" s="304"/>
      <c r="O643" s="305"/>
      <c r="P643" s="127"/>
      <c r="Q643" s="67"/>
      <c r="R643" s="67"/>
      <c r="S643" s="67"/>
      <c r="T643" s="67"/>
      <c r="U643" s="67"/>
      <c r="V643" s="67"/>
      <c r="W643" s="67"/>
      <c r="X643" s="67"/>
      <c r="Y643" s="68"/>
      <c r="Z643" s="68"/>
      <c r="AA643" s="68"/>
      <c r="AB643" s="67"/>
      <c r="AC643" s="67"/>
      <c r="AD643" s="67"/>
      <c r="AE643" s="67"/>
      <c r="AF643" s="67"/>
      <c r="AG643" s="67"/>
      <c r="AH643" s="67"/>
      <c r="AI643" s="67"/>
      <c r="AJ643" s="68"/>
      <c r="AK643" s="68"/>
      <c r="AL643" s="68"/>
      <c r="AM643" s="67"/>
      <c r="AN643" s="67"/>
      <c r="AO643" s="67"/>
      <c r="AP643" s="67"/>
      <c r="AQ643" s="67"/>
      <c r="AR643" s="67"/>
      <c r="AS643" s="67"/>
      <c r="AT643" s="67"/>
      <c r="AU643" s="67"/>
      <c r="AV643" s="67"/>
      <c r="AW643" s="67"/>
      <c r="AX643" s="68"/>
      <c r="AY643" s="68"/>
      <c r="AZ643" s="69"/>
      <c r="BA643" s="70"/>
      <c r="BB643" s="71"/>
      <c r="BC643" s="54"/>
      <c r="BD643" s="41">
        <v>3</v>
      </c>
      <c r="BE643" s="52">
        <v>38</v>
      </c>
      <c r="BF643" s="62">
        <v>3814</v>
      </c>
      <c r="BG643" s="275"/>
    </row>
    <row r="644" spans="1:59" s="63" customFormat="1" ht="12.75" x14ac:dyDescent="0.2">
      <c r="A644" s="196">
        <v>3</v>
      </c>
      <c r="B644" s="197" t="s">
        <v>108</v>
      </c>
      <c r="C644" s="208">
        <v>38</v>
      </c>
      <c r="D644" s="209" t="s">
        <v>331</v>
      </c>
      <c r="E644" s="210">
        <v>3814</v>
      </c>
      <c r="F644" s="211" t="s">
        <v>388</v>
      </c>
      <c r="G644" s="230"/>
      <c r="H644" s="56"/>
      <c r="I644" s="221"/>
      <c r="J644" s="57"/>
      <c r="K644" s="57"/>
      <c r="L644" s="57"/>
      <c r="M644" s="55"/>
      <c r="N644" s="303"/>
      <c r="O644" s="245"/>
      <c r="P644" s="122"/>
      <c r="Q644" s="58"/>
      <c r="R644" s="58"/>
      <c r="S644" s="58"/>
      <c r="T644" s="58"/>
      <c r="U644" s="58"/>
      <c r="V644" s="58"/>
      <c r="W644" s="58"/>
      <c r="X644" s="58"/>
      <c r="Y644" s="59"/>
      <c r="Z644" s="59"/>
      <c r="AA644" s="59"/>
      <c r="AB644" s="58"/>
      <c r="AC644" s="58"/>
      <c r="AD644" s="58"/>
      <c r="AE644" s="58"/>
      <c r="AF644" s="58"/>
      <c r="AG644" s="58"/>
      <c r="AH644" s="58"/>
      <c r="AI644" s="58"/>
      <c r="AJ644" s="59"/>
      <c r="AK644" s="59"/>
      <c r="AL644" s="59"/>
      <c r="AM644" s="58"/>
      <c r="AN644" s="58"/>
      <c r="AO644" s="58"/>
      <c r="AP644" s="58"/>
      <c r="AQ644" s="58"/>
      <c r="AR644" s="58"/>
      <c r="AS644" s="58"/>
      <c r="AT644" s="58"/>
      <c r="AU644" s="58"/>
      <c r="AV644" s="58"/>
      <c r="AW644" s="58"/>
      <c r="AX644" s="59"/>
      <c r="AY644" s="59"/>
      <c r="AZ644" s="60"/>
      <c r="BA644" s="61"/>
      <c r="BB644" s="54"/>
      <c r="BC644" s="54"/>
      <c r="BD644" s="41">
        <v>3</v>
      </c>
      <c r="BE644" s="52">
        <v>38</v>
      </c>
      <c r="BF644" s="62">
        <v>3814</v>
      </c>
      <c r="BG644" s="274"/>
    </row>
    <row r="645" spans="1:59" s="63" customFormat="1" ht="12.75" x14ac:dyDescent="0.2">
      <c r="A645" s="196">
        <v>3</v>
      </c>
      <c r="B645" s="197" t="s">
        <v>108</v>
      </c>
      <c r="C645" s="208">
        <v>38</v>
      </c>
      <c r="D645" s="209" t="s">
        <v>331</v>
      </c>
      <c r="E645" s="212">
        <v>3821</v>
      </c>
      <c r="F645" s="213" t="s">
        <v>391</v>
      </c>
      <c r="G645" s="232"/>
      <c r="H645" s="97"/>
      <c r="I645" s="224"/>
      <c r="J645" s="98"/>
      <c r="K645" s="98"/>
      <c r="L645" s="98"/>
      <c r="M645" s="96"/>
      <c r="N645" s="307"/>
      <c r="O645" s="246"/>
      <c r="P645" s="124"/>
      <c r="Q645" s="124"/>
      <c r="R645" s="124"/>
      <c r="S645" s="124"/>
      <c r="T645" s="124"/>
      <c r="U645" s="124"/>
      <c r="V645" s="124"/>
      <c r="W645" s="124"/>
      <c r="X645" s="124"/>
      <c r="Y645" s="100"/>
      <c r="Z645" s="125"/>
      <c r="AA645" s="125"/>
      <c r="AB645" s="124"/>
      <c r="AC645" s="124"/>
      <c r="AD645" s="124"/>
      <c r="AE645" s="124"/>
      <c r="AF645" s="124"/>
      <c r="AG645" s="124"/>
      <c r="AH645" s="124"/>
      <c r="AI645" s="124"/>
      <c r="AJ645" s="100"/>
      <c r="AK645" s="125"/>
      <c r="AL645" s="125"/>
      <c r="AM645" s="124"/>
      <c r="AN645" s="124"/>
      <c r="AO645" s="124"/>
      <c r="AP645" s="124"/>
      <c r="AQ645" s="124"/>
      <c r="AR645" s="124"/>
      <c r="AS645" s="124"/>
      <c r="AT645" s="124"/>
      <c r="AU645" s="124"/>
      <c r="AV645" s="124"/>
      <c r="AW645" s="99"/>
      <c r="AX645" s="125"/>
      <c r="AY645" s="100"/>
      <c r="AZ645" s="101"/>
      <c r="BA645" s="102"/>
      <c r="BB645" s="95"/>
      <c r="BC645" s="95"/>
      <c r="BD645" s="41">
        <v>3</v>
      </c>
      <c r="BE645" s="52">
        <v>38</v>
      </c>
      <c r="BF645" s="103">
        <v>3821</v>
      </c>
      <c r="BG645" s="277"/>
    </row>
    <row r="646" spans="1:59" s="63" customFormat="1" ht="12.75" x14ac:dyDescent="0.2">
      <c r="A646" s="196">
        <v>3</v>
      </c>
      <c r="B646" s="197" t="s">
        <v>108</v>
      </c>
      <c r="C646" s="208">
        <v>38</v>
      </c>
      <c r="D646" s="209" t="s">
        <v>331</v>
      </c>
      <c r="E646" s="212">
        <v>3821</v>
      </c>
      <c r="F646" s="213" t="s">
        <v>391</v>
      </c>
      <c r="G646" s="232"/>
      <c r="H646" s="97"/>
      <c r="I646" s="224"/>
      <c r="J646" s="98"/>
      <c r="K646" s="98"/>
      <c r="L646" s="98"/>
      <c r="M646" s="96"/>
      <c r="N646" s="307"/>
      <c r="O646" s="246"/>
      <c r="P646" s="124"/>
      <c r="Q646" s="99"/>
      <c r="R646" s="99"/>
      <c r="S646" s="99"/>
      <c r="T646" s="99"/>
      <c r="U646" s="99"/>
      <c r="V646" s="99"/>
      <c r="W646" s="99"/>
      <c r="X646" s="99"/>
      <c r="Y646" s="100"/>
      <c r="Z646" s="100"/>
      <c r="AA646" s="100"/>
      <c r="AB646" s="99"/>
      <c r="AC646" s="99"/>
      <c r="AD646" s="99"/>
      <c r="AE646" s="99"/>
      <c r="AF646" s="99"/>
      <c r="AG646" s="99"/>
      <c r="AH646" s="99"/>
      <c r="AI646" s="99"/>
      <c r="AJ646" s="100"/>
      <c r="AK646" s="100"/>
      <c r="AL646" s="100"/>
      <c r="AM646" s="99"/>
      <c r="AN646" s="99"/>
      <c r="AO646" s="99"/>
      <c r="AP646" s="99"/>
      <c r="AQ646" s="99"/>
      <c r="AR646" s="99"/>
      <c r="AS646" s="99"/>
      <c r="AT646" s="99"/>
      <c r="AU646" s="99"/>
      <c r="AV646" s="99"/>
      <c r="AW646" s="99"/>
      <c r="AX646" s="100"/>
      <c r="AY646" s="100"/>
      <c r="AZ646" s="101"/>
      <c r="BA646" s="102"/>
      <c r="BB646" s="95"/>
      <c r="BC646" s="95"/>
      <c r="BD646" s="41">
        <v>3</v>
      </c>
      <c r="BE646" s="52">
        <v>38</v>
      </c>
      <c r="BF646" s="103">
        <v>3821</v>
      </c>
      <c r="BG646" s="277"/>
    </row>
    <row r="647" spans="1:59" s="63" customFormat="1" ht="12.75" x14ac:dyDescent="0.2">
      <c r="A647" s="196">
        <v>3</v>
      </c>
      <c r="B647" s="197" t="s">
        <v>108</v>
      </c>
      <c r="C647" s="208">
        <v>38</v>
      </c>
      <c r="D647" s="209" t="s">
        <v>331</v>
      </c>
      <c r="E647" s="212">
        <v>3821</v>
      </c>
      <c r="F647" s="213" t="s">
        <v>391</v>
      </c>
      <c r="G647" s="231" t="s">
        <v>1191</v>
      </c>
      <c r="H647" s="65"/>
      <c r="I647" s="222"/>
      <c r="J647" s="66"/>
      <c r="K647" s="66"/>
      <c r="L647" s="66"/>
      <c r="M647" s="64"/>
      <c r="N647" s="304"/>
      <c r="O647" s="305"/>
      <c r="P647" s="127"/>
      <c r="Q647" s="67"/>
      <c r="R647" s="67"/>
      <c r="S647" s="67"/>
      <c r="T647" s="67"/>
      <c r="U647" s="67"/>
      <c r="V647" s="67"/>
      <c r="W647" s="67"/>
      <c r="X647" s="67"/>
      <c r="Y647" s="68"/>
      <c r="Z647" s="68"/>
      <c r="AA647" s="68"/>
      <c r="AB647" s="67"/>
      <c r="AC647" s="67"/>
      <c r="AD647" s="67"/>
      <c r="AE647" s="67"/>
      <c r="AF647" s="67"/>
      <c r="AG647" s="67"/>
      <c r="AH647" s="67"/>
      <c r="AI647" s="67"/>
      <c r="AJ647" s="68"/>
      <c r="AK647" s="68"/>
      <c r="AL647" s="68"/>
      <c r="AM647" s="67"/>
      <c r="AN647" s="67"/>
      <c r="AO647" s="67"/>
      <c r="AP647" s="67"/>
      <c r="AQ647" s="67"/>
      <c r="AR647" s="67"/>
      <c r="AS647" s="67"/>
      <c r="AT647" s="67"/>
      <c r="AU647" s="67"/>
      <c r="AV647" s="67"/>
      <c r="AW647" s="67"/>
      <c r="AX647" s="68"/>
      <c r="AY647" s="68"/>
      <c r="AZ647" s="69"/>
      <c r="BA647" s="70"/>
      <c r="BB647" s="71"/>
      <c r="BC647" s="95"/>
      <c r="BD647" s="41">
        <v>3</v>
      </c>
      <c r="BE647" s="52">
        <v>38</v>
      </c>
      <c r="BF647" s="103">
        <v>3821</v>
      </c>
      <c r="BG647" s="275"/>
    </row>
    <row r="648" spans="1:59" s="63" customFormat="1" ht="12.75" x14ac:dyDescent="0.2">
      <c r="A648" s="196">
        <v>3</v>
      </c>
      <c r="B648" s="197" t="s">
        <v>108</v>
      </c>
      <c r="C648" s="208">
        <v>38</v>
      </c>
      <c r="D648" s="209" t="s">
        <v>331</v>
      </c>
      <c r="E648" s="212">
        <v>3821</v>
      </c>
      <c r="F648" s="213" t="s">
        <v>391</v>
      </c>
      <c r="G648" s="231" t="s">
        <v>1191</v>
      </c>
      <c r="H648" s="72" t="s">
        <v>47</v>
      </c>
      <c r="I648" s="223"/>
      <c r="J648" s="73"/>
      <c r="K648" s="73"/>
      <c r="L648" s="73"/>
      <c r="M648" s="74"/>
      <c r="N648" s="247"/>
      <c r="O648" s="306"/>
      <c r="P648" s="105"/>
      <c r="Q648" s="75"/>
      <c r="R648" s="75"/>
      <c r="S648" s="75"/>
      <c r="T648" s="75"/>
      <c r="U648" s="75"/>
      <c r="V648" s="75"/>
      <c r="W648" s="75"/>
      <c r="X648" s="75"/>
      <c r="Y648" s="76" t="str">
        <f>IF(ISNUMBER(VLOOKUP(Y650,P$7:W$7,MATCH(Y650,P$7:W$7))),VLOOKUP(Y650,P$7:W$7,MATCH(Y650,P$7:W$7)),IF(N652=0,"No Data",IF(Y650&gt;0,"&lt;100",0)))</f>
        <v>&lt;100</v>
      </c>
      <c r="Z648" s="77" t="str">
        <f>IF(ISNUMBER(VLOOKUP(Z652,P$7:W$7,MATCH(Z652,P$7:W$7))),VLOOKUP(Z652,P$7:W$7,MATCH(Z652,P$7:W$7)),IF(N652=0,"No Data",IF(Z652&gt;0,"&lt;100",0)))</f>
        <v>&lt;100</v>
      </c>
      <c r="AA648" s="106">
        <f>IF(ISNUMBER(Z648),Z648,0)</f>
        <v>0</v>
      </c>
      <c r="AB648" s="75"/>
      <c r="AC648" s="75"/>
      <c r="AD648" s="75"/>
      <c r="AE648" s="75"/>
      <c r="AF648" s="75"/>
      <c r="AG648" s="75"/>
      <c r="AH648" s="75"/>
      <c r="AI648" s="75"/>
      <c r="AJ648" s="76">
        <f>IF(ISNUMBER(VLOOKUP(AJ650,AB$7:AH$7,MATCH(AJ650,AB$7:AH$7))),VLOOKUP(AJ650,AB$7:AH$7,MATCH(AJ650,AB$7:AH$7)),IF(N652=0,"No Data",IF(AJ650&gt;0,"&lt;50",0)))</f>
        <v>0</v>
      </c>
      <c r="AK648" s="77">
        <f>IF(ISNUMBER(VLOOKUP(AK652,AB$7:AH$7,MATCH(AK652,AB$7:AH$7))),VLOOKUP(AK652,AB$7:AH$7,MATCH(AK652,AB$7:AH$7)),IF(N652=0,"No Data",IF(AK652&gt;0,"&lt;50",0)))</f>
        <v>0</v>
      </c>
      <c r="AL648" s="106">
        <f>IF(ISNUMBER(AK648),AK648,0)</f>
        <v>0</v>
      </c>
      <c r="AM648" s="75"/>
      <c r="AN648" s="75"/>
      <c r="AO648" s="75"/>
      <c r="AP648" s="75"/>
      <c r="AQ648" s="75"/>
      <c r="AR648" s="75"/>
      <c r="AS648" s="75"/>
      <c r="AT648" s="75"/>
      <c r="AU648" s="75"/>
      <c r="AV648" s="75"/>
      <c r="AW648" s="76">
        <f>IF(ISNUMBER(VLOOKUP(AW650,AM$7:AU$7,MATCH(AW650,AM$7:AU$7))),VLOOKUP(AW650,AM$7:AU$7,MATCH(AW650,AM$7:AU$7)),IF(N652=0,"No Data",IF(AW650&gt;0,"&lt;10",0)))</f>
        <v>1000</v>
      </c>
      <c r="AX648" s="77">
        <f>IF(ISNUMBER(VLOOKUP(AX652,AM$7:AU$7,MATCH(AX652,AM$7:AU$7))),VLOOKUP(AX652,AM$7:AU$7,MATCH(AX652,AM$7:AU$7)),IF(N652=0,"No Data",IF(AX652&gt;0,"&lt;10",0)))</f>
        <v>1000</v>
      </c>
      <c r="AY648" s="106">
        <f>IF(ISNUMBER(AX648),AX648,0)</f>
        <v>1000</v>
      </c>
      <c r="AZ648" s="79"/>
      <c r="BA648" s="80"/>
      <c r="BB648" s="71"/>
      <c r="BC648" s="95"/>
      <c r="BD648" s="41">
        <v>3</v>
      </c>
      <c r="BE648" s="52">
        <v>38</v>
      </c>
      <c r="BF648" s="103">
        <v>3821</v>
      </c>
      <c r="BG648" s="276" t="s">
        <v>47</v>
      </c>
    </row>
    <row r="649" spans="1:59" s="63" customFormat="1" ht="12.75" x14ac:dyDescent="0.2">
      <c r="A649" s="196">
        <v>3</v>
      </c>
      <c r="B649" s="197" t="s">
        <v>108</v>
      </c>
      <c r="C649" s="208">
        <v>38</v>
      </c>
      <c r="D649" s="209" t="s">
        <v>331</v>
      </c>
      <c r="E649" s="212">
        <v>3821</v>
      </c>
      <c r="F649" s="213" t="s">
        <v>391</v>
      </c>
      <c r="G649" s="231" t="s">
        <v>1191</v>
      </c>
      <c r="H649" s="81" t="s">
        <v>48</v>
      </c>
      <c r="I649" s="223"/>
      <c r="J649" s="73"/>
      <c r="K649" s="73"/>
      <c r="L649" s="73"/>
      <c r="M649" s="74"/>
      <c r="N649" s="247"/>
      <c r="O649" s="306"/>
      <c r="P649" s="105"/>
      <c r="Q649" s="75"/>
      <c r="R649" s="75"/>
      <c r="S649" s="75"/>
      <c r="T649" s="75"/>
      <c r="U649" s="75"/>
      <c r="V649" s="75"/>
      <c r="W649" s="75"/>
      <c r="X649" s="75"/>
      <c r="Y649" s="82">
        <f>MIN(X653:X661)</f>
        <v>0</v>
      </c>
      <c r="Z649" s="83"/>
      <c r="AA649" s="83"/>
      <c r="AB649" s="75"/>
      <c r="AC649" s="75"/>
      <c r="AD649" s="75"/>
      <c r="AE649" s="75"/>
      <c r="AF649" s="75"/>
      <c r="AG649" s="75"/>
      <c r="AH649" s="75"/>
      <c r="AI649" s="75"/>
      <c r="AJ649" s="82">
        <f>MIN(AI653:AI661)</f>
        <v>0</v>
      </c>
      <c r="AK649" s="83"/>
      <c r="AL649" s="83"/>
      <c r="AM649" s="75"/>
      <c r="AN649" s="75"/>
      <c r="AO649" s="75"/>
      <c r="AP649" s="75"/>
      <c r="AQ649" s="75"/>
      <c r="AR649" s="75"/>
      <c r="AS649" s="75"/>
      <c r="AT649" s="75"/>
      <c r="AU649" s="75"/>
      <c r="AV649" s="75"/>
      <c r="AW649" s="82">
        <f>MIN(AV653:AV661)</f>
        <v>50</v>
      </c>
      <c r="AX649" s="83"/>
      <c r="AY649" s="83"/>
      <c r="AZ649" s="79"/>
      <c r="BA649" s="80"/>
      <c r="BB649" s="71"/>
      <c r="BC649" s="95"/>
      <c r="BD649" s="41">
        <v>3</v>
      </c>
      <c r="BE649" s="52">
        <v>38</v>
      </c>
      <c r="BF649" s="103">
        <v>3821</v>
      </c>
      <c r="BG649" s="278" t="s">
        <v>48</v>
      </c>
    </row>
    <row r="650" spans="1:59" s="63" customFormat="1" ht="12.75" x14ac:dyDescent="0.2">
      <c r="A650" s="196">
        <v>3</v>
      </c>
      <c r="B650" s="197" t="s">
        <v>108</v>
      </c>
      <c r="C650" s="208">
        <v>38</v>
      </c>
      <c r="D650" s="209" t="s">
        <v>331</v>
      </c>
      <c r="E650" s="212">
        <v>3821</v>
      </c>
      <c r="F650" s="213" t="s">
        <v>391</v>
      </c>
      <c r="G650" s="231" t="s">
        <v>1191</v>
      </c>
      <c r="H650" s="81" t="s">
        <v>49</v>
      </c>
      <c r="I650" s="223"/>
      <c r="J650" s="73"/>
      <c r="K650" s="73"/>
      <c r="L650" s="73"/>
      <c r="M650" s="74"/>
      <c r="N650" s="247"/>
      <c r="O650" s="306"/>
      <c r="P650" s="105"/>
      <c r="Q650" s="75"/>
      <c r="R650" s="75"/>
      <c r="S650" s="75"/>
      <c r="T650" s="75"/>
      <c r="U650" s="75"/>
      <c r="V650" s="75"/>
      <c r="W650" s="75"/>
      <c r="X650" s="75"/>
      <c r="Y650" s="84">
        <f>IF(ISNUMBER(AVERAGE(X653:X661)),AVERAGE(X653:X661),0)</f>
        <v>66.666666666666671</v>
      </c>
      <c r="Z650" s="83"/>
      <c r="AA650" s="83"/>
      <c r="AB650" s="75"/>
      <c r="AC650" s="75"/>
      <c r="AD650" s="75"/>
      <c r="AE650" s="75"/>
      <c r="AF650" s="75"/>
      <c r="AG650" s="75"/>
      <c r="AH650" s="75"/>
      <c r="AI650" s="75"/>
      <c r="AJ650" s="84">
        <f>IF(ISNUMBER(AVERAGE(AI653:AI661)),AVERAGE(AI653:AI661),0)</f>
        <v>0</v>
      </c>
      <c r="AK650" s="83"/>
      <c r="AL650" s="83"/>
      <c r="AM650" s="75"/>
      <c r="AN650" s="75"/>
      <c r="AO650" s="75"/>
      <c r="AP650" s="75"/>
      <c r="AQ650" s="75"/>
      <c r="AR650" s="75"/>
      <c r="AS650" s="75"/>
      <c r="AT650" s="75"/>
      <c r="AU650" s="75"/>
      <c r="AV650" s="75"/>
      <c r="AW650" s="84">
        <f>IF(ISNUMBER(AVERAGE(AV653:AV661)),AVERAGE(AV653:AV661),0)</f>
        <v>1394.4444444444443</v>
      </c>
      <c r="AX650" s="83"/>
      <c r="AY650" s="83"/>
      <c r="AZ650" s="79"/>
      <c r="BA650" s="80"/>
      <c r="BB650" s="71"/>
      <c r="BC650" s="95"/>
      <c r="BD650" s="41">
        <v>3</v>
      </c>
      <c r="BE650" s="52">
        <v>38</v>
      </c>
      <c r="BF650" s="103">
        <v>3821</v>
      </c>
      <c r="BG650" s="278" t="s">
        <v>49</v>
      </c>
    </row>
    <row r="651" spans="1:59" s="63" customFormat="1" ht="12.75" x14ac:dyDescent="0.2">
      <c r="A651" s="196">
        <v>3</v>
      </c>
      <c r="B651" s="197" t="s">
        <v>108</v>
      </c>
      <c r="C651" s="208">
        <v>38</v>
      </c>
      <c r="D651" s="209" t="s">
        <v>331</v>
      </c>
      <c r="E651" s="212">
        <v>3821</v>
      </c>
      <c r="F651" s="213" t="s">
        <v>391</v>
      </c>
      <c r="G651" s="231" t="s">
        <v>1191</v>
      </c>
      <c r="H651" s="81" t="s">
        <v>50</v>
      </c>
      <c r="I651" s="223"/>
      <c r="J651" s="73"/>
      <c r="K651" s="73"/>
      <c r="L651" s="73"/>
      <c r="M651" s="74"/>
      <c r="N651" s="247"/>
      <c r="O651" s="306"/>
      <c r="P651" s="105"/>
      <c r="Q651" s="75"/>
      <c r="R651" s="75"/>
      <c r="S651" s="75"/>
      <c r="T651" s="75"/>
      <c r="U651" s="75"/>
      <c r="V651" s="75"/>
      <c r="W651" s="75"/>
      <c r="X651" s="75"/>
      <c r="Y651" s="84">
        <f>MAX(X653:X661)</f>
        <v>100</v>
      </c>
      <c r="Z651" s="83"/>
      <c r="AA651" s="83"/>
      <c r="AB651" s="75"/>
      <c r="AC651" s="75"/>
      <c r="AD651" s="75"/>
      <c r="AE651" s="75"/>
      <c r="AF651" s="75"/>
      <c r="AG651" s="75"/>
      <c r="AH651" s="75"/>
      <c r="AI651" s="75"/>
      <c r="AJ651" s="84">
        <f>MAX(AI653:AI661)</f>
        <v>0</v>
      </c>
      <c r="AK651" s="83"/>
      <c r="AL651" s="83"/>
      <c r="AM651" s="75"/>
      <c r="AN651" s="75"/>
      <c r="AO651" s="75"/>
      <c r="AP651" s="75"/>
      <c r="AQ651" s="75"/>
      <c r="AR651" s="75"/>
      <c r="AS651" s="75"/>
      <c r="AT651" s="75"/>
      <c r="AU651" s="75"/>
      <c r="AV651" s="75"/>
      <c r="AW651" s="84">
        <f>MAX(AV653:AV661)</f>
        <v>2500</v>
      </c>
      <c r="AX651" s="83"/>
      <c r="AY651" s="83"/>
      <c r="AZ651" s="79"/>
      <c r="BA651" s="80"/>
      <c r="BB651" s="71"/>
      <c r="BC651" s="95"/>
      <c r="BD651" s="41">
        <v>3</v>
      </c>
      <c r="BE651" s="52">
        <v>38</v>
      </c>
      <c r="BF651" s="103">
        <v>3821</v>
      </c>
      <c r="BG651" s="278" t="s">
        <v>50</v>
      </c>
    </row>
    <row r="652" spans="1:59" s="63" customFormat="1" ht="12.75" x14ac:dyDescent="0.2">
      <c r="A652" s="196">
        <v>3</v>
      </c>
      <c r="B652" s="197" t="s">
        <v>108</v>
      </c>
      <c r="C652" s="208">
        <v>38</v>
      </c>
      <c r="D652" s="209" t="s">
        <v>331</v>
      </c>
      <c r="E652" s="212">
        <v>3821</v>
      </c>
      <c r="F652" s="213" t="s">
        <v>391</v>
      </c>
      <c r="G652" s="231" t="s">
        <v>1191</v>
      </c>
      <c r="H652" s="85" t="s">
        <v>51</v>
      </c>
      <c r="I652" s="223"/>
      <c r="J652" s="73"/>
      <c r="K652" s="73"/>
      <c r="L652" s="73"/>
      <c r="M652" s="74"/>
      <c r="N652" s="248">
        <f>SUM(N653:N661)</f>
        <v>9</v>
      </c>
      <c r="O652" s="293">
        <f>SUM(O653:O661)</f>
        <v>1.0000000000000002</v>
      </c>
      <c r="P652" s="292"/>
      <c r="Q652" s="87"/>
      <c r="R652" s="87"/>
      <c r="S652" s="87"/>
      <c r="T652" s="87"/>
      <c r="U652" s="87"/>
      <c r="V652" s="87"/>
      <c r="W652" s="87"/>
      <c r="X652" s="87"/>
      <c r="Y652" s="88"/>
      <c r="Z652" s="119">
        <f>SUM(Z653:Z661)</f>
        <v>66.666666666666671</v>
      </c>
      <c r="AA652" s="120"/>
      <c r="AB652" s="111"/>
      <c r="AC652" s="111"/>
      <c r="AD652" s="111"/>
      <c r="AE652" s="111"/>
      <c r="AF652" s="111"/>
      <c r="AG652" s="111"/>
      <c r="AH652" s="111"/>
      <c r="AI652" s="111"/>
      <c r="AJ652" s="120"/>
      <c r="AK652" s="119">
        <f>SUM(AK653:AK661)</f>
        <v>0</v>
      </c>
      <c r="AL652" s="120"/>
      <c r="AM652" s="111"/>
      <c r="AN652" s="111"/>
      <c r="AO652" s="111"/>
      <c r="AP652" s="111"/>
      <c r="AQ652" s="111"/>
      <c r="AR652" s="111"/>
      <c r="AS652" s="111"/>
      <c r="AT652" s="111"/>
      <c r="AU652" s="111"/>
      <c r="AV652" s="111"/>
      <c r="AW652" s="120"/>
      <c r="AX652" s="119">
        <f>SUM(AX653:AX661)</f>
        <v>1394.4444444444443</v>
      </c>
      <c r="AY652" s="88"/>
      <c r="AZ652" s="79"/>
      <c r="BA652" s="80"/>
      <c r="BB652" s="71"/>
      <c r="BC652" s="95"/>
      <c r="BD652" s="41">
        <v>3</v>
      </c>
      <c r="BE652" s="52">
        <v>38</v>
      </c>
      <c r="BF652" s="103">
        <v>3821</v>
      </c>
      <c r="BG652" s="279" t="s">
        <v>51</v>
      </c>
    </row>
    <row r="653" spans="1:59" s="63" customFormat="1" ht="12.75" x14ac:dyDescent="0.2">
      <c r="A653" s="196">
        <v>3</v>
      </c>
      <c r="B653" s="197" t="s">
        <v>108</v>
      </c>
      <c r="C653" s="208">
        <v>38</v>
      </c>
      <c r="D653" s="209" t="s">
        <v>331</v>
      </c>
      <c r="E653" s="212">
        <v>3821</v>
      </c>
      <c r="F653" s="213" t="s">
        <v>391</v>
      </c>
      <c r="G653" s="231" t="s">
        <v>1191</v>
      </c>
      <c r="H653" s="89" t="s">
        <v>52</v>
      </c>
      <c r="I653" s="90" t="s">
        <v>357</v>
      </c>
      <c r="J653" s="90"/>
      <c r="K653" s="90" t="s">
        <v>64</v>
      </c>
      <c r="L653" s="90" t="s">
        <v>358</v>
      </c>
      <c r="M653" s="91"/>
      <c r="N653" s="312">
        <v>1</v>
      </c>
      <c r="O653" s="313">
        <f>N653/N$652</f>
        <v>0.1111111111111111</v>
      </c>
      <c r="P653" s="104">
        <v>1</v>
      </c>
      <c r="Q653" s="92"/>
      <c r="R653" s="92"/>
      <c r="S653" s="92"/>
      <c r="T653" s="92"/>
      <c r="U653" s="92"/>
      <c r="V653" s="92"/>
      <c r="W653" s="92"/>
      <c r="X653" s="109">
        <f t="shared" ref="X653:X661" si="83">P653*P$7+Q653*Q$7+R653*R$7+S653*S$7+T653*T$7+U653*U$7+V653*V$7+W653*W$7</f>
        <v>100</v>
      </c>
      <c r="Y653" s="83"/>
      <c r="Z653" s="110">
        <f t="shared" ref="Z653:Z661" si="84">X653*$O653</f>
        <v>11.111111111111111</v>
      </c>
      <c r="AA653" s="111"/>
      <c r="AB653" s="92"/>
      <c r="AC653" s="92"/>
      <c r="AD653" s="92"/>
      <c r="AE653" s="92"/>
      <c r="AF653" s="92"/>
      <c r="AG653" s="92"/>
      <c r="AH653" s="92"/>
      <c r="AI653" s="109">
        <f t="shared" ref="AI653:AI661" si="85">AB653*AB$7+AC653*AC$7+AD653*AD$7+AE653*AE$7+AF653*AF$7+AG653*AG$7+AH653*AH$7</f>
        <v>0</v>
      </c>
      <c r="AJ653" s="83"/>
      <c r="AK653" s="110">
        <f t="shared" ref="AK653:AK661" si="86">AI653*$O653</f>
        <v>0</v>
      </c>
      <c r="AL653" s="111"/>
      <c r="AM653" s="92"/>
      <c r="AN653" s="92"/>
      <c r="AO653" s="92"/>
      <c r="AP653" s="92"/>
      <c r="AQ653" s="92"/>
      <c r="AR653" s="92"/>
      <c r="AS653" s="92">
        <v>1</v>
      </c>
      <c r="AT653" s="92"/>
      <c r="AU653" s="92"/>
      <c r="AV653" s="109">
        <f t="shared" ref="AV653:AV661" si="87">AM653*AM$7+AN653*AN$7+AO653*AO$7+AP653*AP$7+AQ653*AQ$7+AR653*AR$7+AS653*AS$7+AT653*AT$7+AU653*AU$7</f>
        <v>1000</v>
      </c>
      <c r="AW653" s="75"/>
      <c r="AX653" s="110">
        <f t="shared" ref="AX653:AX661" si="88">AV653*$O653</f>
        <v>111.1111111111111</v>
      </c>
      <c r="AY653" s="111"/>
      <c r="AZ653" s="93"/>
      <c r="BA653" s="94" t="s">
        <v>131</v>
      </c>
      <c r="BB653" s="71"/>
      <c r="BC653" s="95"/>
      <c r="BD653" s="41">
        <v>3</v>
      </c>
      <c r="BE653" s="52">
        <v>38</v>
      </c>
      <c r="BF653" s="103">
        <v>3821</v>
      </c>
      <c r="BG653" s="280" t="s">
        <v>52</v>
      </c>
    </row>
    <row r="654" spans="1:59" s="63" customFormat="1" ht="12.75" x14ac:dyDescent="0.2">
      <c r="A654" s="196">
        <v>3</v>
      </c>
      <c r="B654" s="197" t="s">
        <v>108</v>
      </c>
      <c r="C654" s="208">
        <v>38</v>
      </c>
      <c r="D654" s="209" t="s">
        <v>331</v>
      </c>
      <c r="E654" s="212">
        <v>3821</v>
      </c>
      <c r="F654" s="213" t="s">
        <v>391</v>
      </c>
      <c r="G654" s="231" t="s">
        <v>1191</v>
      </c>
      <c r="H654" s="89"/>
      <c r="I654" s="90" t="s">
        <v>392</v>
      </c>
      <c r="J654" s="90"/>
      <c r="K654" s="90" t="s">
        <v>64</v>
      </c>
      <c r="L654" s="90" t="s">
        <v>393</v>
      </c>
      <c r="M654" s="91"/>
      <c r="N654" s="312">
        <v>1</v>
      </c>
      <c r="O654" s="313">
        <f t="shared" ref="O654:O660" si="89">N654/N$652</f>
        <v>0.1111111111111111</v>
      </c>
      <c r="P654" s="104">
        <v>1</v>
      </c>
      <c r="Q654" s="92"/>
      <c r="R654" s="92"/>
      <c r="S654" s="92"/>
      <c r="T654" s="92"/>
      <c r="U654" s="92"/>
      <c r="V654" s="92"/>
      <c r="W654" s="92"/>
      <c r="X654" s="109">
        <f t="shared" si="83"/>
        <v>100</v>
      </c>
      <c r="Y654" s="83"/>
      <c r="Z654" s="110">
        <f t="shared" si="84"/>
        <v>11.111111111111111</v>
      </c>
      <c r="AA654" s="111"/>
      <c r="AB654" s="92"/>
      <c r="AC654" s="92"/>
      <c r="AD654" s="92"/>
      <c r="AE654" s="92"/>
      <c r="AF654" s="92"/>
      <c r="AG654" s="92"/>
      <c r="AH654" s="92"/>
      <c r="AI654" s="109">
        <f t="shared" si="85"/>
        <v>0</v>
      </c>
      <c r="AJ654" s="83"/>
      <c r="AK654" s="110">
        <f t="shared" si="86"/>
        <v>0</v>
      </c>
      <c r="AL654" s="111"/>
      <c r="AM654" s="92"/>
      <c r="AN654" s="92"/>
      <c r="AO654" s="92"/>
      <c r="AP654" s="92"/>
      <c r="AQ654" s="92"/>
      <c r="AR654" s="92"/>
      <c r="AS654" s="92">
        <v>1</v>
      </c>
      <c r="AT654" s="92"/>
      <c r="AU654" s="92"/>
      <c r="AV654" s="109">
        <f t="shared" si="87"/>
        <v>1000</v>
      </c>
      <c r="AW654" s="75"/>
      <c r="AX654" s="110">
        <f t="shared" si="88"/>
        <v>111.1111111111111</v>
      </c>
      <c r="AY654" s="111"/>
      <c r="AZ654" s="93"/>
      <c r="BA654" s="94" t="s">
        <v>105</v>
      </c>
      <c r="BB654" s="71"/>
      <c r="BC654" s="95"/>
      <c r="BD654" s="41">
        <v>3</v>
      </c>
      <c r="BE654" s="52">
        <v>38</v>
      </c>
      <c r="BF654" s="103">
        <v>3821</v>
      </c>
      <c r="BG654" s="280" t="s">
        <v>52</v>
      </c>
    </row>
    <row r="655" spans="1:59" s="63" customFormat="1" ht="12.75" x14ac:dyDescent="0.2">
      <c r="A655" s="196">
        <v>3</v>
      </c>
      <c r="B655" s="197" t="s">
        <v>108</v>
      </c>
      <c r="C655" s="208">
        <v>38</v>
      </c>
      <c r="D655" s="209" t="s">
        <v>331</v>
      </c>
      <c r="E655" s="212">
        <v>3821</v>
      </c>
      <c r="F655" s="213" t="s">
        <v>391</v>
      </c>
      <c r="G655" s="231" t="s">
        <v>1191</v>
      </c>
      <c r="H655" s="89"/>
      <c r="I655" s="90" t="s">
        <v>394</v>
      </c>
      <c r="J655" s="90"/>
      <c r="K655" s="90" t="s">
        <v>64</v>
      </c>
      <c r="L655" s="90" t="s">
        <v>395</v>
      </c>
      <c r="M655" s="91"/>
      <c r="N655" s="312">
        <v>1</v>
      </c>
      <c r="O655" s="313">
        <f t="shared" si="89"/>
        <v>0.1111111111111111</v>
      </c>
      <c r="P655" s="104"/>
      <c r="Q655" s="92"/>
      <c r="R655" s="92"/>
      <c r="S655" s="92"/>
      <c r="T655" s="92"/>
      <c r="U655" s="92"/>
      <c r="V655" s="92"/>
      <c r="W655" s="92"/>
      <c r="X655" s="109">
        <f t="shared" si="83"/>
        <v>0</v>
      </c>
      <c r="Y655" s="83"/>
      <c r="Z655" s="110">
        <f t="shared" si="84"/>
        <v>0</v>
      </c>
      <c r="AA655" s="111"/>
      <c r="AB655" s="92"/>
      <c r="AC655" s="92"/>
      <c r="AD655" s="92"/>
      <c r="AE655" s="92"/>
      <c r="AF655" s="92"/>
      <c r="AG655" s="92"/>
      <c r="AH655" s="92"/>
      <c r="AI655" s="109">
        <f t="shared" si="85"/>
        <v>0</v>
      </c>
      <c r="AJ655" s="83"/>
      <c r="AK655" s="110">
        <f t="shared" si="86"/>
        <v>0</v>
      </c>
      <c r="AL655" s="111"/>
      <c r="AM655" s="92"/>
      <c r="AN655" s="92"/>
      <c r="AO655" s="92">
        <v>1</v>
      </c>
      <c r="AP655" s="92"/>
      <c r="AQ655" s="92"/>
      <c r="AR655" s="92"/>
      <c r="AS655" s="92"/>
      <c r="AT655" s="92"/>
      <c r="AU655" s="92"/>
      <c r="AV655" s="109">
        <f t="shared" si="87"/>
        <v>50</v>
      </c>
      <c r="AW655" s="75"/>
      <c r="AX655" s="110">
        <f t="shared" si="88"/>
        <v>5.5555555555555554</v>
      </c>
      <c r="AY655" s="111"/>
      <c r="AZ655" s="93"/>
      <c r="BA655" s="94" t="s">
        <v>131</v>
      </c>
      <c r="BB655" s="71"/>
      <c r="BC655" s="95"/>
      <c r="BD655" s="41">
        <v>3</v>
      </c>
      <c r="BE655" s="52">
        <v>38</v>
      </c>
      <c r="BF655" s="103">
        <v>3821</v>
      </c>
      <c r="BG655" s="280" t="s">
        <v>52</v>
      </c>
    </row>
    <row r="656" spans="1:59" s="63" customFormat="1" ht="12.75" x14ac:dyDescent="0.2">
      <c r="A656" s="196">
        <v>3</v>
      </c>
      <c r="B656" s="197" t="s">
        <v>108</v>
      </c>
      <c r="C656" s="208">
        <v>38</v>
      </c>
      <c r="D656" s="209" t="s">
        <v>331</v>
      </c>
      <c r="E656" s="212">
        <v>3821</v>
      </c>
      <c r="F656" s="213" t="s">
        <v>391</v>
      </c>
      <c r="G656" s="231" t="s">
        <v>1191</v>
      </c>
      <c r="H656" s="89"/>
      <c r="I656" s="90" t="s">
        <v>396</v>
      </c>
      <c r="J656" s="90"/>
      <c r="K656" s="90" t="s">
        <v>64</v>
      </c>
      <c r="L656" s="90" t="s">
        <v>397</v>
      </c>
      <c r="M656" s="91"/>
      <c r="N656" s="312">
        <v>1</v>
      </c>
      <c r="O656" s="313">
        <f t="shared" si="89"/>
        <v>0.1111111111111111</v>
      </c>
      <c r="P656" s="104">
        <v>1</v>
      </c>
      <c r="Q656" s="92"/>
      <c r="R656" s="92"/>
      <c r="S656" s="92"/>
      <c r="T656" s="92"/>
      <c r="U656" s="92"/>
      <c r="V656" s="92"/>
      <c r="W656" s="92"/>
      <c r="X656" s="109">
        <f t="shared" si="83"/>
        <v>100</v>
      </c>
      <c r="Y656" s="83"/>
      <c r="Z656" s="110">
        <f t="shared" si="84"/>
        <v>11.111111111111111</v>
      </c>
      <c r="AA656" s="111"/>
      <c r="AB656" s="92"/>
      <c r="AC656" s="92"/>
      <c r="AD656" s="92"/>
      <c r="AE656" s="92"/>
      <c r="AF656" s="92"/>
      <c r="AG656" s="92"/>
      <c r="AH656" s="92"/>
      <c r="AI656" s="109">
        <f t="shared" si="85"/>
        <v>0</v>
      </c>
      <c r="AJ656" s="83"/>
      <c r="AK656" s="110">
        <f t="shared" si="86"/>
        <v>0</v>
      </c>
      <c r="AL656" s="111"/>
      <c r="AM656" s="92"/>
      <c r="AN656" s="92"/>
      <c r="AO656" s="92"/>
      <c r="AP656" s="92"/>
      <c r="AQ656" s="92"/>
      <c r="AR656" s="92"/>
      <c r="AS656" s="92">
        <v>1</v>
      </c>
      <c r="AT656" s="92"/>
      <c r="AU656" s="92"/>
      <c r="AV656" s="109">
        <f t="shared" si="87"/>
        <v>1000</v>
      </c>
      <c r="AW656" s="75"/>
      <c r="AX656" s="110">
        <f t="shared" si="88"/>
        <v>111.1111111111111</v>
      </c>
      <c r="AY656" s="111"/>
      <c r="AZ656" s="93"/>
      <c r="BA656" s="94" t="s">
        <v>131</v>
      </c>
      <c r="BB656" s="71"/>
      <c r="BC656" s="95"/>
      <c r="BD656" s="41">
        <v>3</v>
      </c>
      <c r="BE656" s="52">
        <v>38</v>
      </c>
      <c r="BF656" s="103">
        <v>3821</v>
      </c>
      <c r="BG656" s="280" t="s">
        <v>52</v>
      </c>
    </row>
    <row r="657" spans="1:59" s="63" customFormat="1" ht="12.75" x14ac:dyDescent="0.2">
      <c r="A657" s="196">
        <v>3</v>
      </c>
      <c r="B657" s="197" t="s">
        <v>108</v>
      </c>
      <c r="C657" s="208">
        <v>38</v>
      </c>
      <c r="D657" s="209" t="s">
        <v>331</v>
      </c>
      <c r="E657" s="212">
        <v>3821</v>
      </c>
      <c r="F657" s="213" t="s">
        <v>391</v>
      </c>
      <c r="G657" s="231" t="s">
        <v>1191</v>
      </c>
      <c r="H657" s="89"/>
      <c r="I657" s="90" t="s">
        <v>338</v>
      </c>
      <c r="J657" s="90"/>
      <c r="K657" s="90" t="s">
        <v>64</v>
      </c>
      <c r="L657" s="90" t="s">
        <v>340</v>
      </c>
      <c r="M657" s="91"/>
      <c r="N657" s="312">
        <v>1</v>
      </c>
      <c r="O657" s="313">
        <f t="shared" si="89"/>
        <v>0.1111111111111111</v>
      </c>
      <c r="P657" s="104">
        <v>1</v>
      </c>
      <c r="Q657" s="92"/>
      <c r="R657" s="92"/>
      <c r="S657" s="92"/>
      <c r="T657" s="92"/>
      <c r="U657" s="92"/>
      <c r="V657" s="92"/>
      <c r="W657" s="92"/>
      <c r="X657" s="109">
        <f t="shared" si="83"/>
        <v>100</v>
      </c>
      <c r="Y657" s="83"/>
      <c r="Z657" s="110">
        <f t="shared" si="84"/>
        <v>11.111111111111111</v>
      </c>
      <c r="AA657" s="111"/>
      <c r="AB657" s="92"/>
      <c r="AC657" s="92"/>
      <c r="AD657" s="92"/>
      <c r="AE657" s="92"/>
      <c r="AF657" s="92"/>
      <c r="AG657" s="92"/>
      <c r="AH657" s="92"/>
      <c r="AI657" s="109">
        <f t="shared" si="85"/>
        <v>0</v>
      </c>
      <c r="AJ657" s="83"/>
      <c r="AK657" s="110">
        <f t="shared" si="86"/>
        <v>0</v>
      </c>
      <c r="AL657" s="111"/>
      <c r="AM657" s="92"/>
      <c r="AN657" s="92"/>
      <c r="AO657" s="92"/>
      <c r="AP657" s="92"/>
      <c r="AQ657" s="92"/>
      <c r="AR657" s="92"/>
      <c r="AS657" s="92"/>
      <c r="AT657" s="92">
        <v>1</v>
      </c>
      <c r="AU657" s="92"/>
      <c r="AV657" s="109">
        <f t="shared" si="87"/>
        <v>2500</v>
      </c>
      <c r="AW657" s="75"/>
      <c r="AX657" s="110">
        <f t="shared" si="88"/>
        <v>277.77777777777777</v>
      </c>
      <c r="AY657" s="111"/>
      <c r="AZ657" s="93"/>
      <c r="BA657" s="94" t="s">
        <v>131</v>
      </c>
      <c r="BB657" s="71"/>
      <c r="BC657" s="95"/>
      <c r="BD657" s="41">
        <v>3</v>
      </c>
      <c r="BE657" s="52">
        <v>38</v>
      </c>
      <c r="BF657" s="103">
        <v>3821</v>
      </c>
      <c r="BG657" s="280" t="s">
        <v>52</v>
      </c>
    </row>
    <row r="658" spans="1:59" s="63" customFormat="1" ht="12.75" x14ac:dyDescent="0.2">
      <c r="A658" s="196">
        <v>3</v>
      </c>
      <c r="B658" s="197" t="s">
        <v>108</v>
      </c>
      <c r="C658" s="208">
        <v>38</v>
      </c>
      <c r="D658" s="209" t="s">
        <v>331</v>
      </c>
      <c r="E658" s="212">
        <v>3821</v>
      </c>
      <c r="F658" s="213" t="s">
        <v>391</v>
      </c>
      <c r="G658" s="231" t="s">
        <v>1191</v>
      </c>
      <c r="H658" s="89"/>
      <c r="I658" s="90" t="s">
        <v>384</v>
      </c>
      <c r="J658" s="90"/>
      <c r="K658" s="90" t="s">
        <v>64</v>
      </c>
      <c r="L658" s="90" t="s">
        <v>398</v>
      </c>
      <c r="M658" s="91"/>
      <c r="N658" s="312">
        <v>1</v>
      </c>
      <c r="O658" s="313">
        <f t="shared" si="89"/>
        <v>0.1111111111111111</v>
      </c>
      <c r="P658" s="104"/>
      <c r="Q658" s="92"/>
      <c r="R658" s="92"/>
      <c r="S658" s="92"/>
      <c r="T658" s="92"/>
      <c r="U658" s="92"/>
      <c r="V658" s="92"/>
      <c r="W658" s="92"/>
      <c r="X658" s="109">
        <f t="shared" si="83"/>
        <v>0</v>
      </c>
      <c r="Y658" s="83"/>
      <c r="Z658" s="110">
        <f t="shared" si="84"/>
        <v>0</v>
      </c>
      <c r="AA658" s="111"/>
      <c r="AB658" s="92"/>
      <c r="AC658" s="92"/>
      <c r="AD658" s="92"/>
      <c r="AE658" s="92"/>
      <c r="AF658" s="92"/>
      <c r="AG658" s="92"/>
      <c r="AH658" s="92"/>
      <c r="AI658" s="109">
        <f t="shared" si="85"/>
        <v>0</v>
      </c>
      <c r="AJ658" s="83"/>
      <c r="AK658" s="110">
        <f t="shared" si="86"/>
        <v>0</v>
      </c>
      <c r="AL658" s="111"/>
      <c r="AM658" s="92"/>
      <c r="AN658" s="92"/>
      <c r="AO658" s="92"/>
      <c r="AP658" s="92"/>
      <c r="AQ658" s="92"/>
      <c r="AR658" s="92"/>
      <c r="AS658" s="92">
        <v>1</v>
      </c>
      <c r="AT658" s="92"/>
      <c r="AU658" s="92"/>
      <c r="AV658" s="109">
        <f t="shared" si="87"/>
        <v>1000</v>
      </c>
      <c r="AW658" s="75"/>
      <c r="AX658" s="110">
        <f t="shared" si="88"/>
        <v>111.1111111111111</v>
      </c>
      <c r="AY658" s="111"/>
      <c r="AZ658" s="93"/>
      <c r="BA658" s="94" t="s">
        <v>131</v>
      </c>
      <c r="BB658" s="71"/>
      <c r="BC658" s="95"/>
      <c r="BD658" s="41">
        <v>3</v>
      </c>
      <c r="BE658" s="52">
        <v>38</v>
      </c>
      <c r="BF658" s="103">
        <v>3821</v>
      </c>
      <c r="BG658" s="280" t="s">
        <v>52</v>
      </c>
    </row>
    <row r="659" spans="1:59" s="63" customFormat="1" ht="12.75" x14ac:dyDescent="0.2">
      <c r="A659" s="196">
        <v>3</v>
      </c>
      <c r="B659" s="197" t="s">
        <v>108</v>
      </c>
      <c r="C659" s="208">
        <v>38</v>
      </c>
      <c r="D659" s="209" t="s">
        <v>331</v>
      </c>
      <c r="E659" s="212">
        <v>3821</v>
      </c>
      <c r="F659" s="213" t="s">
        <v>391</v>
      </c>
      <c r="G659" s="231" t="s">
        <v>1191</v>
      </c>
      <c r="H659" s="89"/>
      <c r="I659" s="90" t="s">
        <v>399</v>
      </c>
      <c r="J659" s="90"/>
      <c r="K659" s="90" t="s">
        <v>64</v>
      </c>
      <c r="L659" s="90" t="s">
        <v>400</v>
      </c>
      <c r="M659" s="91"/>
      <c r="N659" s="312">
        <v>1</v>
      </c>
      <c r="O659" s="313">
        <f t="shared" si="89"/>
        <v>0.1111111111111111</v>
      </c>
      <c r="P659" s="104"/>
      <c r="Q659" s="92"/>
      <c r="R659" s="92"/>
      <c r="S659" s="92"/>
      <c r="T659" s="92"/>
      <c r="U659" s="92"/>
      <c r="V659" s="92"/>
      <c r="W659" s="92"/>
      <c r="X659" s="109">
        <f t="shared" si="83"/>
        <v>0</v>
      </c>
      <c r="Y659" s="83"/>
      <c r="Z659" s="110">
        <f t="shared" si="84"/>
        <v>0</v>
      </c>
      <c r="AA659" s="111"/>
      <c r="AB659" s="92"/>
      <c r="AC659" s="92"/>
      <c r="AD659" s="92"/>
      <c r="AE659" s="92"/>
      <c r="AF659" s="92"/>
      <c r="AG659" s="92"/>
      <c r="AH659" s="92"/>
      <c r="AI659" s="109">
        <f t="shared" si="85"/>
        <v>0</v>
      </c>
      <c r="AJ659" s="83"/>
      <c r="AK659" s="110">
        <f t="shared" si="86"/>
        <v>0</v>
      </c>
      <c r="AL659" s="111"/>
      <c r="AM659" s="92"/>
      <c r="AN659" s="92"/>
      <c r="AO659" s="92"/>
      <c r="AP659" s="92"/>
      <c r="AQ659" s="92"/>
      <c r="AR659" s="92"/>
      <c r="AS659" s="92">
        <v>1</v>
      </c>
      <c r="AT659" s="92"/>
      <c r="AU659" s="92"/>
      <c r="AV659" s="109">
        <f t="shared" si="87"/>
        <v>1000</v>
      </c>
      <c r="AW659" s="75"/>
      <c r="AX659" s="110">
        <f t="shared" si="88"/>
        <v>111.1111111111111</v>
      </c>
      <c r="AY659" s="111"/>
      <c r="AZ659" s="93"/>
      <c r="BA659" s="94" t="s">
        <v>131</v>
      </c>
      <c r="BB659" s="71"/>
      <c r="BC659" s="95"/>
      <c r="BD659" s="41">
        <v>3</v>
      </c>
      <c r="BE659" s="52">
        <v>38</v>
      </c>
      <c r="BF659" s="103">
        <v>3821</v>
      </c>
      <c r="BG659" s="280" t="s">
        <v>52</v>
      </c>
    </row>
    <row r="660" spans="1:59" s="63" customFormat="1" ht="12.75" x14ac:dyDescent="0.2">
      <c r="A660" s="196">
        <v>3</v>
      </c>
      <c r="B660" s="197" t="s">
        <v>108</v>
      </c>
      <c r="C660" s="208">
        <v>38</v>
      </c>
      <c r="D660" s="209" t="s">
        <v>331</v>
      </c>
      <c r="E660" s="212">
        <v>3821</v>
      </c>
      <c r="F660" s="213" t="s">
        <v>391</v>
      </c>
      <c r="G660" s="231" t="s">
        <v>1191</v>
      </c>
      <c r="H660" s="89"/>
      <c r="I660" s="90" t="s">
        <v>401</v>
      </c>
      <c r="J660" s="90"/>
      <c r="K660" s="90" t="s">
        <v>64</v>
      </c>
      <c r="L660" s="90" t="s">
        <v>402</v>
      </c>
      <c r="M660" s="91"/>
      <c r="N660" s="312">
        <v>1</v>
      </c>
      <c r="O660" s="313">
        <f t="shared" si="89"/>
        <v>0.1111111111111111</v>
      </c>
      <c r="P660" s="104">
        <v>1</v>
      </c>
      <c r="Q660" s="92"/>
      <c r="R660" s="92"/>
      <c r="S660" s="92"/>
      <c r="T660" s="92"/>
      <c r="U660" s="92"/>
      <c r="V660" s="92"/>
      <c r="W660" s="92"/>
      <c r="X660" s="109">
        <f t="shared" si="83"/>
        <v>100</v>
      </c>
      <c r="Y660" s="83"/>
      <c r="Z660" s="110">
        <f t="shared" si="84"/>
        <v>11.111111111111111</v>
      </c>
      <c r="AA660" s="111"/>
      <c r="AB660" s="92"/>
      <c r="AC660" s="92"/>
      <c r="AD660" s="92"/>
      <c r="AE660" s="92"/>
      <c r="AF660" s="92"/>
      <c r="AG660" s="92"/>
      <c r="AH660" s="92"/>
      <c r="AI660" s="109">
        <f t="shared" si="85"/>
        <v>0</v>
      </c>
      <c r="AJ660" s="83"/>
      <c r="AK660" s="110">
        <f t="shared" si="86"/>
        <v>0</v>
      </c>
      <c r="AL660" s="111"/>
      <c r="AM660" s="92"/>
      <c r="AN660" s="92"/>
      <c r="AO660" s="92"/>
      <c r="AP660" s="92"/>
      <c r="AQ660" s="92"/>
      <c r="AR660" s="92"/>
      <c r="AS660" s="92"/>
      <c r="AT660" s="92">
        <v>1</v>
      </c>
      <c r="AU660" s="92"/>
      <c r="AV660" s="109">
        <f t="shared" si="87"/>
        <v>2500</v>
      </c>
      <c r="AW660" s="75"/>
      <c r="AX660" s="110">
        <f t="shared" si="88"/>
        <v>277.77777777777777</v>
      </c>
      <c r="AY660" s="111"/>
      <c r="AZ660" s="93"/>
      <c r="BA660" s="94" t="s">
        <v>131</v>
      </c>
      <c r="BB660" s="71"/>
      <c r="BC660" s="95"/>
      <c r="BD660" s="41">
        <v>3</v>
      </c>
      <c r="BE660" s="52">
        <v>38</v>
      </c>
      <c r="BF660" s="103">
        <v>3821</v>
      </c>
      <c r="BG660" s="280" t="s">
        <v>52</v>
      </c>
    </row>
    <row r="661" spans="1:59" s="63" customFormat="1" ht="12.75" x14ac:dyDescent="0.2">
      <c r="A661" s="196">
        <v>3</v>
      </c>
      <c r="B661" s="197" t="s">
        <v>108</v>
      </c>
      <c r="C661" s="208">
        <v>38</v>
      </c>
      <c r="D661" s="209" t="s">
        <v>331</v>
      </c>
      <c r="E661" s="212">
        <v>3821</v>
      </c>
      <c r="F661" s="213" t="s">
        <v>391</v>
      </c>
      <c r="G661" s="231" t="s">
        <v>1191</v>
      </c>
      <c r="H661" s="89"/>
      <c r="I661" s="90" t="s">
        <v>403</v>
      </c>
      <c r="J661" s="90"/>
      <c r="K661" s="90" t="s">
        <v>64</v>
      </c>
      <c r="L661" s="90" t="s">
        <v>404</v>
      </c>
      <c r="M661" s="91"/>
      <c r="N661" s="312">
        <v>1</v>
      </c>
      <c r="O661" s="313">
        <f>N661/N$652</f>
        <v>0.1111111111111111</v>
      </c>
      <c r="P661" s="104">
        <v>1</v>
      </c>
      <c r="Q661" s="92"/>
      <c r="R661" s="92"/>
      <c r="S661" s="92"/>
      <c r="T661" s="92"/>
      <c r="U661" s="92"/>
      <c r="V661" s="92"/>
      <c r="W661" s="92"/>
      <c r="X661" s="109">
        <f t="shared" si="83"/>
        <v>100</v>
      </c>
      <c r="Y661" s="83"/>
      <c r="Z661" s="110">
        <f t="shared" si="84"/>
        <v>11.111111111111111</v>
      </c>
      <c r="AA661" s="111"/>
      <c r="AB661" s="92"/>
      <c r="AC661" s="92"/>
      <c r="AD661" s="92"/>
      <c r="AE661" s="92"/>
      <c r="AF661" s="92"/>
      <c r="AG661" s="92"/>
      <c r="AH661" s="92"/>
      <c r="AI661" s="109">
        <f t="shared" si="85"/>
        <v>0</v>
      </c>
      <c r="AJ661" s="83"/>
      <c r="AK661" s="110">
        <f t="shared" si="86"/>
        <v>0</v>
      </c>
      <c r="AL661" s="111"/>
      <c r="AM661" s="92"/>
      <c r="AN661" s="92"/>
      <c r="AO661" s="92"/>
      <c r="AP661" s="92"/>
      <c r="AQ661" s="92"/>
      <c r="AR661" s="92"/>
      <c r="AS661" s="92"/>
      <c r="AT661" s="92">
        <v>1</v>
      </c>
      <c r="AU661" s="92"/>
      <c r="AV661" s="109">
        <f t="shared" si="87"/>
        <v>2500</v>
      </c>
      <c r="AW661" s="75"/>
      <c r="AX661" s="110">
        <f t="shared" si="88"/>
        <v>277.77777777777777</v>
      </c>
      <c r="AY661" s="111"/>
      <c r="AZ661" s="93"/>
      <c r="BA661" s="94" t="s">
        <v>131</v>
      </c>
      <c r="BB661" s="71"/>
      <c r="BC661" s="95"/>
      <c r="BD661" s="41">
        <v>3</v>
      </c>
      <c r="BE661" s="52">
        <v>38</v>
      </c>
      <c r="BF661" s="103">
        <v>3821</v>
      </c>
      <c r="BG661" s="280" t="s">
        <v>52</v>
      </c>
    </row>
    <row r="662" spans="1:59" s="63" customFormat="1" ht="12.75" x14ac:dyDescent="0.2">
      <c r="A662" s="196">
        <v>3</v>
      </c>
      <c r="B662" s="197" t="s">
        <v>108</v>
      </c>
      <c r="C662" s="208">
        <v>38</v>
      </c>
      <c r="D662" s="209" t="s">
        <v>331</v>
      </c>
      <c r="E662" s="212">
        <v>3821</v>
      </c>
      <c r="F662" s="213" t="s">
        <v>391</v>
      </c>
      <c r="G662" s="231" t="s">
        <v>1191</v>
      </c>
      <c r="H662" s="65"/>
      <c r="I662" s="222"/>
      <c r="J662" s="66"/>
      <c r="K662" s="66"/>
      <c r="L662" s="66"/>
      <c r="M662" s="64"/>
      <c r="N662" s="304"/>
      <c r="O662" s="305"/>
      <c r="P662" s="127"/>
      <c r="Q662" s="67"/>
      <c r="R662" s="67"/>
      <c r="S662" s="67"/>
      <c r="T662" s="67"/>
      <c r="U662" s="67"/>
      <c r="V662" s="67"/>
      <c r="W662" s="67"/>
      <c r="X662" s="67"/>
      <c r="Y662" s="68"/>
      <c r="Z662" s="68"/>
      <c r="AA662" s="68"/>
      <c r="AB662" s="67"/>
      <c r="AC662" s="67"/>
      <c r="AD662" s="67"/>
      <c r="AE662" s="67"/>
      <c r="AF662" s="67"/>
      <c r="AG662" s="67"/>
      <c r="AH662" s="67"/>
      <c r="AI662" s="67"/>
      <c r="AJ662" s="68"/>
      <c r="AK662" s="68"/>
      <c r="AL662" s="68"/>
      <c r="AM662" s="67"/>
      <c r="AN662" s="67"/>
      <c r="AO662" s="67"/>
      <c r="AP662" s="67"/>
      <c r="AQ662" s="67"/>
      <c r="AR662" s="67"/>
      <c r="AS662" s="67"/>
      <c r="AT662" s="67"/>
      <c r="AU662" s="67"/>
      <c r="AV662" s="67"/>
      <c r="AW662" s="67"/>
      <c r="AX662" s="68"/>
      <c r="AY662" s="68"/>
      <c r="AZ662" s="69"/>
      <c r="BA662" s="70"/>
      <c r="BB662" s="71"/>
      <c r="BC662" s="95"/>
      <c r="BD662" s="41">
        <v>3</v>
      </c>
      <c r="BE662" s="52">
        <v>38</v>
      </c>
      <c r="BF662" s="103">
        <v>3821</v>
      </c>
      <c r="BG662" s="275"/>
    </row>
    <row r="663" spans="1:59" s="63" customFormat="1" ht="12.75" x14ac:dyDescent="0.2">
      <c r="A663" s="196">
        <v>3</v>
      </c>
      <c r="B663" s="197" t="s">
        <v>108</v>
      </c>
      <c r="C663" s="208">
        <v>38</v>
      </c>
      <c r="D663" s="209" t="s">
        <v>331</v>
      </c>
      <c r="E663" s="212">
        <v>3821</v>
      </c>
      <c r="F663" s="213" t="s">
        <v>391</v>
      </c>
      <c r="G663" s="232"/>
      <c r="H663" s="97"/>
      <c r="I663" s="224"/>
      <c r="J663" s="98"/>
      <c r="K663" s="98"/>
      <c r="L663" s="98"/>
      <c r="M663" s="96"/>
      <c r="N663" s="307"/>
      <c r="O663" s="246"/>
      <c r="P663" s="124"/>
      <c r="Q663" s="99"/>
      <c r="R663" s="99"/>
      <c r="S663" s="99"/>
      <c r="T663" s="99"/>
      <c r="U663" s="99"/>
      <c r="V663" s="99"/>
      <c r="W663" s="99"/>
      <c r="X663" s="99"/>
      <c r="Y663" s="100"/>
      <c r="Z663" s="100"/>
      <c r="AA663" s="100"/>
      <c r="AB663" s="99"/>
      <c r="AC663" s="99"/>
      <c r="AD663" s="99"/>
      <c r="AE663" s="99"/>
      <c r="AF663" s="99"/>
      <c r="AG663" s="99"/>
      <c r="AH663" s="99"/>
      <c r="AI663" s="99"/>
      <c r="AJ663" s="100"/>
      <c r="AK663" s="100"/>
      <c r="AL663" s="100"/>
      <c r="AM663" s="99"/>
      <c r="AN663" s="99"/>
      <c r="AO663" s="99"/>
      <c r="AP663" s="99"/>
      <c r="AQ663" s="99"/>
      <c r="AR663" s="99"/>
      <c r="AS663" s="99"/>
      <c r="AT663" s="99"/>
      <c r="AU663" s="99"/>
      <c r="AV663" s="99"/>
      <c r="AW663" s="99"/>
      <c r="AX663" s="100"/>
      <c r="AY663" s="100"/>
      <c r="AZ663" s="101"/>
      <c r="BA663" s="102"/>
      <c r="BB663" s="95"/>
      <c r="BC663" s="95"/>
      <c r="BD663" s="41">
        <v>3</v>
      </c>
      <c r="BE663" s="52">
        <v>38</v>
      </c>
      <c r="BF663" s="103">
        <v>3821</v>
      </c>
      <c r="BG663" s="277"/>
    </row>
    <row r="664" spans="1:59" s="63" customFormat="1" ht="12.75" x14ac:dyDescent="0.2">
      <c r="A664" s="196">
        <v>3</v>
      </c>
      <c r="B664" s="197" t="s">
        <v>108</v>
      </c>
      <c r="C664" s="208">
        <v>38</v>
      </c>
      <c r="D664" s="209" t="s">
        <v>331</v>
      </c>
      <c r="E664" s="210">
        <v>3831</v>
      </c>
      <c r="F664" s="211" t="s">
        <v>405</v>
      </c>
      <c r="G664" s="230"/>
      <c r="H664" s="56"/>
      <c r="I664" s="221"/>
      <c r="J664" s="57"/>
      <c r="K664" s="57"/>
      <c r="L664" s="57"/>
      <c r="M664" s="55"/>
      <c r="N664" s="303"/>
      <c r="O664" s="245"/>
      <c r="P664" s="122"/>
      <c r="Q664" s="122"/>
      <c r="R664" s="122"/>
      <c r="S664" s="122"/>
      <c r="T664" s="122"/>
      <c r="U664" s="122"/>
      <c r="V664" s="122"/>
      <c r="W664" s="122"/>
      <c r="X664" s="122"/>
      <c r="Y664" s="59"/>
      <c r="Z664" s="123"/>
      <c r="AA664" s="123"/>
      <c r="AB664" s="122"/>
      <c r="AC664" s="122"/>
      <c r="AD664" s="122"/>
      <c r="AE664" s="122"/>
      <c r="AF664" s="122"/>
      <c r="AG664" s="122"/>
      <c r="AH664" s="122"/>
      <c r="AI664" s="122"/>
      <c r="AJ664" s="59"/>
      <c r="AK664" s="123"/>
      <c r="AL664" s="123"/>
      <c r="AM664" s="122"/>
      <c r="AN664" s="122"/>
      <c r="AO664" s="122"/>
      <c r="AP664" s="122"/>
      <c r="AQ664" s="122"/>
      <c r="AR664" s="122"/>
      <c r="AS664" s="122"/>
      <c r="AT664" s="122"/>
      <c r="AU664" s="122"/>
      <c r="AV664" s="122"/>
      <c r="AW664" s="58"/>
      <c r="AX664" s="123"/>
      <c r="AY664" s="59"/>
      <c r="AZ664" s="60"/>
      <c r="BA664" s="61"/>
      <c r="BB664" s="54"/>
      <c r="BC664" s="54"/>
      <c r="BD664" s="41">
        <v>3</v>
      </c>
      <c r="BE664" s="52">
        <v>38</v>
      </c>
      <c r="BF664" s="62">
        <v>3831</v>
      </c>
      <c r="BG664" s="274"/>
    </row>
    <row r="665" spans="1:59" s="63" customFormat="1" ht="12.75" x14ac:dyDescent="0.2">
      <c r="A665" s="196">
        <v>3</v>
      </c>
      <c r="B665" s="197" t="s">
        <v>108</v>
      </c>
      <c r="C665" s="208">
        <v>38</v>
      </c>
      <c r="D665" s="209" t="s">
        <v>331</v>
      </c>
      <c r="E665" s="210">
        <v>3831</v>
      </c>
      <c r="F665" s="211" t="s">
        <v>405</v>
      </c>
      <c r="G665" s="230"/>
      <c r="H665" s="56"/>
      <c r="I665" s="221"/>
      <c r="J665" s="57"/>
      <c r="K665" s="57"/>
      <c r="L665" s="57"/>
      <c r="M665" s="55"/>
      <c r="N665" s="303"/>
      <c r="O665" s="245"/>
      <c r="P665" s="122"/>
      <c r="Q665" s="58"/>
      <c r="R665" s="58"/>
      <c r="S665" s="58"/>
      <c r="T665" s="58"/>
      <c r="U665" s="58"/>
      <c r="V665" s="58"/>
      <c r="W665" s="58"/>
      <c r="X665" s="58"/>
      <c r="Y665" s="59"/>
      <c r="Z665" s="59"/>
      <c r="AA665" s="59"/>
      <c r="AB665" s="58"/>
      <c r="AC665" s="58"/>
      <c r="AD665" s="58"/>
      <c r="AE665" s="58"/>
      <c r="AF665" s="58"/>
      <c r="AG665" s="58"/>
      <c r="AH665" s="58"/>
      <c r="AI665" s="58"/>
      <c r="AJ665" s="59"/>
      <c r="AK665" s="59"/>
      <c r="AL665" s="59"/>
      <c r="AM665" s="58"/>
      <c r="AN665" s="58"/>
      <c r="AO665" s="58"/>
      <c r="AP665" s="58"/>
      <c r="AQ665" s="58"/>
      <c r="AR665" s="58"/>
      <c r="AS665" s="58"/>
      <c r="AT665" s="58"/>
      <c r="AU665" s="58"/>
      <c r="AV665" s="58"/>
      <c r="AW665" s="58"/>
      <c r="AX665" s="59"/>
      <c r="AY665" s="59"/>
      <c r="AZ665" s="60"/>
      <c r="BA665" s="61"/>
      <c r="BB665" s="54"/>
      <c r="BC665" s="54"/>
      <c r="BD665" s="41">
        <v>3</v>
      </c>
      <c r="BE665" s="52">
        <v>38</v>
      </c>
      <c r="BF665" s="62">
        <v>3831</v>
      </c>
      <c r="BG665" s="274"/>
    </row>
    <row r="666" spans="1:59" s="63" customFormat="1" ht="12.75" x14ac:dyDescent="0.2">
      <c r="A666" s="196">
        <v>3</v>
      </c>
      <c r="B666" s="197" t="s">
        <v>108</v>
      </c>
      <c r="C666" s="208">
        <v>38</v>
      </c>
      <c r="D666" s="209" t="s">
        <v>331</v>
      </c>
      <c r="E666" s="210">
        <v>3831</v>
      </c>
      <c r="F666" s="211" t="s">
        <v>405</v>
      </c>
      <c r="G666" s="231" t="s">
        <v>333</v>
      </c>
      <c r="H666" s="65"/>
      <c r="I666" s="222"/>
      <c r="J666" s="66"/>
      <c r="K666" s="66"/>
      <c r="L666" s="66"/>
      <c r="M666" s="64"/>
      <c r="N666" s="308"/>
      <c r="O666" s="309"/>
      <c r="P666" s="127"/>
      <c r="Q666" s="67"/>
      <c r="R666" s="67"/>
      <c r="S666" s="67"/>
      <c r="T666" s="67"/>
      <c r="U666" s="67"/>
      <c r="V666" s="67"/>
      <c r="W666" s="67"/>
      <c r="X666" s="67"/>
      <c r="Y666" s="68"/>
      <c r="Z666" s="68"/>
      <c r="AA666" s="68"/>
      <c r="AB666" s="67"/>
      <c r="AC666" s="67"/>
      <c r="AD666" s="67"/>
      <c r="AE666" s="67"/>
      <c r="AF666" s="67"/>
      <c r="AG666" s="67"/>
      <c r="AH666" s="67"/>
      <c r="AI666" s="67"/>
      <c r="AJ666" s="68"/>
      <c r="AK666" s="68"/>
      <c r="AL666" s="68"/>
      <c r="AM666" s="67"/>
      <c r="AN666" s="67"/>
      <c r="AO666" s="67"/>
      <c r="AP666" s="67"/>
      <c r="AQ666" s="67"/>
      <c r="AR666" s="67"/>
      <c r="AS666" s="67"/>
      <c r="AT666" s="67"/>
      <c r="AU666" s="67"/>
      <c r="AV666" s="67"/>
      <c r="AW666" s="67"/>
      <c r="AX666" s="68"/>
      <c r="AY666" s="68"/>
      <c r="AZ666" s="69"/>
      <c r="BA666" s="70"/>
      <c r="BB666" s="71"/>
      <c r="BC666" s="54"/>
      <c r="BD666" s="41">
        <v>3</v>
      </c>
      <c r="BE666" s="52">
        <v>38</v>
      </c>
      <c r="BF666" s="62">
        <v>3831</v>
      </c>
      <c r="BG666" s="275"/>
    </row>
    <row r="667" spans="1:59" s="63" customFormat="1" ht="12.75" x14ac:dyDescent="0.2">
      <c r="A667" s="196">
        <v>3</v>
      </c>
      <c r="B667" s="197" t="s">
        <v>108</v>
      </c>
      <c r="C667" s="208">
        <v>38</v>
      </c>
      <c r="D667" s="209" t="s">
        <v>331</v>
      </c>
      <c r="E667" s="210">
        <v>3831</v>
      </c>
      <c r="F667" s="211" t="s">
        <v>405</v>
      </c>
      <c r="G667" s="231" t="s">
        <v>333</v>
      </c>
      <c r="H667" s="72" t="s">
        <v>47</v>
      </c>
      <c r="I667" s="223"/>
      <c r="J667" s="73"/>
      <c r="K667" s="73"/>
      <c r="L667" s="73"/>
      <c r="M667" s="74"/>
      <c r="N667" s="247"/>
      <c r="O667" s="306"/>
      <c r="P667" s="105"/>
      <c r="Q667" s="75"/>
      <c r="R667" s="75"/>
      <c r="S667" s="75"/>
      <c r="T667" s="75"/>
      <c r="U667" s="75"/>
      <c r="V667" s="75"/>
      <c r="W667" s="75"/>
      <c r="X667" s="75"/>
      <c r="Y667" s="76" t="str">
        <f>IF(ISNUMBER(VLOOKUP(Y669,P$7:W$7,MATCH(Y669,P$7:W$7))),VLOOKUP(Y669,P$7:W$7,MATCH(Y669,P$7:W$7)),IF(N671=0,"No Data",IF(Y669&gt;0,"&lt;100",0)))</f>
        <v>&lt;100</v>
      </c>
      <c r="Z667" s="77" t="str">
        <f>IF(ISNUMBER(VLOOKUP(Z671,P$7:W$7,MATCH(Z671,P$7:W$7))),VLOOKUP(Z671,P$7:W$7,MATCH(Z671,P$7:W$7)),IF(N671=0,"No Data",IF(Z671&gt;0,"&lt;100",0)))</f>
        <v>&lt;100</v>
      </c>
      <c r="AA667" s="106">
        <f>IF(ISNUMBER(Z667),Z667,0)</f>
        <v>0</v>
      </c>
      <c r="AB667" s="75"/>
      <c r="AC667" s="75"/>
      <c r="AD667" s="75"/>
      <c r="AE667" s="75"/>
      <c r="AF667" s="75"/>
      <c r="AG667" s="75"/>
      <c r="AH667" s="75"/>
      <c r="AI667" s="75"/>
      <c r="AJ667" s="76">
        <f>IF(ISNUMBER(VLOOKUP(AJ669,AB$7:AH$7,MATCH(AJ669,AB$7:AH$7))),VLOOKUP(AJ669,AB$7:AH$7,MATCH(AJ669,AB$7:AH$7)),IF(N671=0,"No Data",IF(AJ669&gt;0,"&lt;50",0)))</f>
        <v>0</v>
      </c>
      <c r="AK667" s="77">
        <f>IF(ISNUMBER(VLOOKUP(AK671,AB$7:AH$7,MATCH(AK671,AB$7:AH$7))),VLOOKUP(AK671,AB$7:AH$7,MATCH(AK671,AB$7:AH$7)),IF(N671=0,"No Data",IF(AK671&gt;0,"&lt;50",0)))</f>
        <v>0</v>
      </c>
      <c r="AL667" s="106">
        <f>IF(ISNUMBER(AK667),AK667,0)</f>
        <v>0</v>
      </c>
      <c r="AM667" s="75"/>
      <c r="AN667" s="75"/>
      <c r="AO667" s="75"/>
      <c r="AP667" s="75"/>
      <c r="AQ667" s="75"/>
      <c r="AR667" s="75"/>
      <c r="AS667" s="75"/>
      <c r="AT667" s="75"/>
      <c r="AU667" s="75"/>
      <c r="AV667" s="75"/>
      <c r="AW667" s="76">
        <f>IF(ISNUMBER(VLOOKUP(AW669,AM$7:AU$7,MATCH(AW669,AM$7:AU$7))),VLOOKUP(AW669,AM$7:AU$7,MATCH(AW669,AM$7:AU$7)),IF(N671=0,"No Data",IF(AW669&gt;0,"&lt;10",0)))</f>
        <v>1000</v>
      </c>
      <c r="AX667" s="77">
        <f>IF(ISNUMBER(VLOOKUP(AX671,AM$7:AU$7,MATCH(AX671,AM$7:AU$7))),VLOOKUP(AX671,AM$7:AU$7,MATCH(AX671,AM$7:AU$7)),IF(N671=0,"No Data",IF(AX671&gt;0,"&lt;10",0)))</f>
        <v>1000</v>
      </c>
      <c r="AY667" s="106">
        <f>IF(ISNUMBER(AX667),AX667,0)</f>
        <v>1000</v>
      </c>
      <c r="AZ667" s="79"/>
      <c r="BA667" s="80"/>
      <c r="BB667" s="71"/>
      <c r="BC667" s="54"/>
      <c r="BD667" s="41">
        <v>3</v>
      </c>
      <c r="BE667" s="52">
        <v>38</v>
      </c>
      <c r="BF667" s="62">
        <v>3831</v>
      </c>
      <c r="BG667" s="276" t="s">
        <v>47</v>
      </c>
    </row>
    <row r="668" spans="1:59" s="63" customFormat="1" ht="12.75" x14ac:dyDescent="0.2">
      <c r="A668" s="196">
        <v>3</v>
      </c>
      <c r="B668" s="197" t="s">
        <v>108</v>
      </c>
      <c r="C668" s="208">
        <v>38</v>
      </c>
      <c r="D668" s="209" t="s">
        <v>331</v>
      </c>
      <c r="E668" s="210">
        <v>3831</v>
      </c>
      <c r="F668" s="211" t="s">
        <v>405</v>
      </c>
      <c r="G668" s="231" t="s">
        <v>333</v>
      </c>
      <c r="H668" s="81" t="s">
        <v>48</v>
      </c>
      <c r="I668" s="223"/>
      <c r="J668" s="73"/>
      <c r="K668" s="73"/>
      <c r="L668" s="73"/>
      <c r="M668" s="74"/>
      <c r="N668" s="247"/>
      <c r="O668" s="306"/>
      <c r="P668" s="105"/>
      <c r="Q668" s="75"/>
      <c r="R668" s="75"/>
      <c r="S668" s="75"/>
      <c r="T668" s="75"/>
      <c r="U668" s="75"/>
      <c r="V668" s="75"/>
      <c r="W668" s="75"/>
      <c r="X668" s="75"/>
      <c r="Y668" s="82">
        <f>MIN(X672:X676)</f>
        <v>0</v>
      </c>
      <c r="Z668" s="83"/>
      <c r="AA668" s="83"/>
      <c r="AB668" s="75"/>
      <c r="AC668" s="75"/>
      <c r="AD668" s="75"/>
      <c r="AE668" s="75"/>
      <c r="AF668" s="75"/>
      <c r="AG668" s="75"/>
      <c r="AH668" s="75"/>
      <c r="AI668" s="75"/>
      <c r="AJ668" s="82">
        <f>MIN(AI672:AI676)</f>
        <v>0</v>
      </c>
      <c r="AK668" s="83"/>
      <c r="AL668" s="83"/>
      <c r="AM668" s="75"/>
      <c r="AN668" s="75"/>
      <c r="AO668" s="75"/>
      <c r="AP668" s="75"/>
      <c r="AQ668" s="75"/>
      <c r="AR668" s="75"/>
      <c r="AS668" s="75"/>
      <c r="AT668" s="75"/>
      <c r="AU668" s="75"/>
      <c r="AV668" s="75"/>
      <c r="AW668" s="82">
        <f>MIN(AV672:AV676)</f>
        <v>1000</v>
      </c>
      <c r="AX668" s="83"/>
      <c r="AY668" s="83"/>
      <c r="AZ668" s="79"/>
      <c r="BA668" s="80"/>
      <c r="BB668" s="71"/>
      <c r="BC668" s="54"/>
      <c r="BD668" s="41">
        <v>3</v>
      </c>
      <c r="BE668" s="52">
        <v>38</v>
      </c>
      <c r="BF668" s="62">
        <v>3831</v>
      </c>
      <c r="BG668" s="278" t="s">
        <v>48</v>
      </c>
    </row>
    <row r="669" spans="1:59" s="63" customFormat="1" ht="12.75" x14ac:dyDescent="0.2">
      <c r="A669" s="196">
        <v>3</v>
      </c>
      <c r="B669" s="197" t="s">
        <v>108</v>
      </c>
      <c r="C669" s="208">
        <v>38</v>
      </c>
      <c r="D669" s="209" t="s">
        <v>331</v>
      </c>
      <c r="E669" s="210">
        <v>3831</v>
      </c>
      <c r="F669" s="211" t="s">
        <v>405</v>
      </c>
      <c r="G669" s="231" t="s">
        <v>333</v>
      </c>
      <c r="H669" s="81" t="s">
        <v>49</v>
      </c>
      <c r="I669" s="223"/>
      <c r="J669" s="73"/>
      <c r="K669" s="73"/>
      <c r="L669" s="73"/>
      <c r="M669" s="74"/>
      <c r="N669" s="247"/>
      <c r="O669" s="306"/>
      <c r="P669" s="105"/>
      <c r="Q669" s="75"/>
      <c r="R669" s="75"/>
      <c r="S669" s="75"/>
      <c r="T669" s="75"/>
      <c r="U669" s="75"/>
      <c r="V669" s="75"/>
      <c r="W669" s="75"/>
      <c r="X669" s="75"/>
      <c r="Y669" s="84">
        <f>IF(ISNUMBER(AVERAGE(X672:X676)),AVERAGE(X672:X676),0)</f>
        <v>60</v>
      </c>
      <c r="Z669" s="83"/>
      <c r="AA669" s="83"/>
      <c r="AB669" s="75"/>
      <c r="AC669" s="75"/>
      <c r="AD669" s="75"/>
      <c r="AE669" s="75"/>
      <c r="AF669" s="75"/>
      <c r="AG669" s="75"/>
      <c r="AH669" s="75"/>
      <c r="AI669" s="75"/>
      <c r="AJ669" s="84">
        <f>IF(ISNUMBER(AVERAGE(AI672:AI676)),AVERAGE(AI672:AI676),0)</f>
        <v>0</v>
      </c>
      <c r="AK669" s="83"/>
      <c r="AL669" s="83"/>
      <c r="AM669" s="75"/>
      <c r="AN669" s="75"/>
      <c r="AO669" s="75"/>
      <c r="AP669" s="75"/>
      <c r="AQ669" s="75"/>
      <c r="AR669" s="75"/>
      <c r="AS669" s="75"/>
      <c r="AT669" s="75"/>
      <c r="AU669" s="75"/>
      <c r="AV669" s="75"/>
      <c r="AW669" s="84">
        <f>IF(ISNUMBER(AVERAGE(AV672:AV676)),AVERAGE(AV672:AV676),0)</f>
        <v>1900</v>
      </c>
      <c r="AX669" s="83"/>
      <c r="AY669" s="83"/>
      <c r="AZ669" s="79"/>
      <c r="BA669" s="80"/>
      <c r="BB669" s="71"/>
      <c r="BC669" s="54"/>
      <c r="BD669" s="41">
        <v>3</v>
      </c>
      <c r="BE669" s="52">
        <v>38</v>
      </c>
      <c r="BF669" s="62">
        <v>3831</v>
      </c>
      <c r="BG669" s="278" t="s">
        <v>49</v>
      </c>
    </row>
    <row r="670" spans="1:59" s="63" customFormat="1" ht="12.75" x14ac:dyDescent="0.2">
      <c r="A670" s="196">
        <v>3</v>
      </c>
      <c r="B670" s="197" t="s">
        <v>108</v>
      </c>
      <c r="C670" s="208">
        <v>38</v>
      </c>
      <c r="D670" s="209" t="s">
        <v>331</v>
      </c>
      <c r="E670" s="210">
        <v>3831</v>
      </c>
      <c r="F670" s="211" t="s">
        <v>405</v>
      </c>
      <c r="G670" s="231" t="s">
        <v>333</v>
      </c>
      <c r="H670" s="81" t="s">
        <v>50</v>
      </c>
      <c r="I670" s="223"/>
      <c r="J670" s="73"/>
      <c r="K670" s="73"/>
      <c r="L670" s="73"/>
      <c r="M670" s="74"/>
      <c r="N670" s="247"/>
      <c r="O670" s="306"/>
      <c r="P670" s="105"/>
      <c r="Q670" s="75"/>
      <c r="R670" s="75"/>
      <c r="S670" s="75"/>
      <c r="T670" s="75"/>
      <c r="U670" s="75"/>
      <c r="V670" s="75"/>
      <c r="W670" s="75"/>
      <c r="X670" s="75"/>
      <c r="Y670" s="84">
        <f>MAX(X672:X676)</f>
        <v>100</v>
      </c>
      <c r="Z670" s="83"/>
      <c r="AA670" s="83"/>
      <c r="AB670" s="75"/>
      <c r="AC670" s="75"/>
      <c r="AD670" s="75"/>
      <c r="AE670" s="75"/>
      <c r="AF670" s="75"/>
      <c r="AG670" s="75"/>
      <c r="AH670" s="75"/>
      <c r="AI670" s="75"/>
      <c r="AJ670" s="84">
        <f>MAX(AI672:AI676)</f>
        <v>0</v>
      </c>
      <c r="AK670" s="83"/>
      <c r="AL670" s="83"/>
      <c r="AM670" s="75"/>
      <c r="AN670" s="75"/>
      <c r="AO670" s="75"/>
      <c r="AP670" s="75"/>
      <c r="AQ670" s="75"/>
      <c r="AR670" s="75"/>
      <c r="AS670" s="75"/>
      <c r="AT670" s="75"/>
      <c r="AU670" s="75"/>
      <c r="AV670" s="75"/>
      <c r="AW670" s="84">
        <f>MAX(AV672:AV676)</f>
        <v>2500</v>
      </c>
      <c r="AX670" s="83"/>
      <c r="AY670" s="83"/>
      <c r="AZ670" s="79"/>
      <c r="BA670" s="80"/>
      <c r="BB670" s="71"/>
      <c r="BC670" s="54"/>
      <c r="BD670" s="41">
        <v>3</v>
      </c>
      <c r="BE670" s="52">
        <v>38</v>
      </c>
      <c r="BF670" s="62">
        <v>3831</v>
      </c>
      <c r="BG670" s="278" t="s">
        <v>50</v>
      </c>
    </row>
    <row r="671" spans="1:59" s="63" customFormat="1" ht="12.75" x14ac:dyDescent="0.2">
      <c r="A671" s="196">
        <v>3</v>
      </c>
      <c r="B671" s="197" t="s">
        <v>108</v>
      </c>
      <c r="C671" s="208">
        <v>38</v>
      </c>
      <c r="D671" s="209" t="s">
        <v>331</v>
      </c>
      <c r="E671" s="210">
        <v>3831</v>
      </c>
      <c r="F671" s="211" t="s">
        <v>405</v>
      </c>
      <c r="G671" s="231" t="s">
        <v>333</v>
      </c>
      <c r="H671" s="85" t="s">
        <v>51</v>
      </c>
      <c r="I671" s="223"/>
      <c r="J671" s="73"/>
      <c r="K671" s="73"/>
      <c r="L671" s="73"/>
      <c r="M671" s="74"/>
      <c r="N671" s="248">
        <f>SUM(N672:N676)</f>
        <v>5</v>
      </c>
      <c r="O671" s="293">
        <f>SUM(O672:O676)</f>
        <v>1</v>
      </c>
      <c r="P671" s="292"/>
      <c r="Q671" s="87"/>
      <c r="R671" s="87"/>
      <c r="S671" s="87"/>
      <c r="T671" s="87"/>
      <c r="U671" s="87"/>
      <c r="V671" s="87"/>
      <c r="W671" s="87"/>
      <c r="X671" s="87"/>
      <c r="Y671" s="88"/>
      <c r="Z671" s="86">
        <f>SUM(Z672:Z676)</f>
        <v>60</v>
      </c>
      <c r="AA671" s="88"/>
      <c r="AB671" s="87"/>
      <c r="AC671" s="87"/>
      <c r="AD671" s="87"/>
      <c r="AE671" s="87"/>
      <c r="AF671" s="87"/>
      <c r="AG671" s="87"/>
      <c r="AH671" s="87"/>
      <c r="AI671" s="87"/>
      <c r="AJ671" s="88"/>
      <c r="AK671" s="86">
        <f>SUM(AK672:AK676)</f>
        <v>0</v>
      </c>
      <c r="AL671" s="88"/>
      <c r="AM671" s="87"/>
      <c r="AN671" s="87"/>
      <c r="AO671" s="87"/>
      <c r="AP671" s="87"/>
      <c r="AQ671" s="87"/>
      <c r="AR671" s="87"/>
      <c r="AS671" s="87"/>
      <c r="AT671" s="87"/>
      <c r="AU671" s="87"/>
      <c r="AV671" s="87"/>
      <c r="AW671" s="112"/>
      <c r="AX671" s="86">
        <f>SUM(AX672:AX676)</f>
        <v>1900</v>
      </c>
      <c r="AY671" s="88"/>
      <c r="AZ671" s="79"/>
      <c r="BA671" s="80"/>
      <c r="BB671" s="71"/>
      <c r="BC671" s="54"/>
      <c r="BD671" s="41">
        <v>3</v>
      </c>
      <c r="BE671" s="52">
        <v>38</v>
      </c>
      <c r="BF671" s="62">
        <v>3831</v>
      </c>
      <c r="BG671" s="279" t="s">
        <v>51</v>
      </c>
    </row>
    <row r="672" spans="1:59" s="63" customFormat="1" ht="12.75" x14ac:dyDescent="0.2">
      <c r="A672" s="196">
        <v>3</v>
      </c>
      <c r="B672" s="197" t="s">
        <v>108</v>
      </c>
      <c r="C672" s="208">
        <v>38</v>
      </c>
      <c r="D672" s="209" t="s">
        <v>331</v>
      </c>
      <c r="E672" s="210">
        <v>3831</v>
      </c>
      <c r="F672" s="211" t="s">
        <v>405</v>
      </c>
      <c r="G672" s="231" t="s">
        <v>333</v>
      </c>
      <c r="H672" s="89" t="s">
        <v>52</v>
      </c>
      <c r="I672" s="90" t="s">
        <v>406</v>
      </c>
      <c r="J672" s="90" t="s">
        <v>407</v>
      </c>
      <c r="K672" s="90" t="s">
        <v>64</v>
      </c>
      <c r="L672" s="90" t="s">
        <v>408</v>
      </c>
      <c r="M672" s="91"/>
      <c r="N672" s="312">
        <v>1</v>
      </c>
      <c r="O672" s="313">
        <f>N672/N$671</f>
        <v>0.2</v>
      </c>
      <c r="P672" s="104">
        <v>1</v>
      </c>
      <c r="Q672" s="92"/>
      <c r="R672" s="92"/>
      <c r="S672" s="92"/>
      <c r="T672" s="92"/>
      <c r="U672" s="92"/>
      <c r="V672" s="92"/>
      <c r="W672" s="92"/>
      <c r="X672" s="109">
        <f>P672*P$7+Q672*Q$7+R672*R$7+S672*S$7+T672*T$7+U672*U$7+V672*V$7+W672*W$7</f>
        <v>100</v>
      </c>
      <c r="Y672" s="83"/>
      <c r="Z672" s="110">
        <f>X672*$O672</f>
        <v>20</v>
      </c>
      <c r="AA672" s="111"/>
      <c r="AB672" s="92"/>
      <c r="AC672" s="92"/>
      <c r="AD672" s="92"/>
      <c r="AE672" s="92"/>
      <c r="AF672" s="92"/>
      <c r="AG672" s="92"/>
      <c r="AH672" s="92"/>
      <c r="AI672" s="109">
        <f>AB672*AB$7+AC672*AC$7+AD672*AD$7+AE672*AE$7+AF672*AF$7+AG672*AG$7+AH672*AH$7</f>
        <v>0</v>
      </c>
      <c r="AJ672" s="83"/>
      <c r="AK672" s="110">
        <f>AI672*$O672</f>
        <v>0</v>
      </c>
      <c r="AL672" s="111"/>
      <c r="AM672" s="92"/>
      <c r="AN672" s="92"/>
      <c r="AO672" s="92"/>
      <c r="AP672" s="92"/>
      <c r="AQ672" s="92"/>
      <c r="AR672" s="92"/>
      <c r="AS672" s="92"/>
      <c r="AT672" s="92">
        <v>1</v>
      </c>
      <c r="AU672" s="92"/>
      <c r="AV672" s="109">
        <f>AM672*AM$7+AN672*AN$7+AO672*AO$7+AP672*AP$7+AQ672*AQ$7+AR672*AR$7+AS672*AS$7+AT672*AT$7+AU672*AU$7</f>
        <v>2500</v>
      </c>
      <c r="AW672" s="75"/>
      <c r="AX672" s="110">
        <f>AV672*$O672</f>
        <v>500</v>
      </c>
      <c r="AY672" s="111"/>
      <c r="AZ672" s="93"/>
      <c r="BA672" s="94" t="s">
        <v>131</v>
      </c>
      <c r="BB672" s="71"/>
      <c r="BC672" s="54"/>
      <c r="BD672" s="41">
        <v>3</v>
      </c>
      <c r="BE672" s="52">
        <v>38</v>
      </c>
      <c r="BF672" s="62">
        <v>3831</v>
      </c>
      <c r="BG672" s="280" t="s">
        <v>52</v>
      </c>
    </row>
    <row r="673" spans="1:59" s="63" customFormat="1" ht="12.75" x14ac:dyDescent="0.2">
      <c r="A673" s="196">
        <v>3</v>
      </c>
      <c r="B673" s="197" t="s">
        <v>108</v>
      </c>
      <c r="C673" s="208">
        <v>38</v>
      </c>
      <c r="D673" s="209" t="s">
        <v>331</v>
      </c>
      <c r="E673" s="210">
        <v>3831</v>
      </c>
      <c r="F673" s="211" t="s">
        <v>405</v>
      </c>
      <c r="G673" s="231" t="s">
        <v>333</v>
      </c>
      <c r="H673" s="89"/>
      <c r="I673" s="90" t="s">
        <v>399</v>
      </c>
      <c r="J673" s="90"/>
      <c r="K673" s="90" t="s">
        <v>64</v>
      </c>
      <c r="L673" s="90" t="s">
        <v>400</v>
      </c>
      <c r="M673" s="91"/>
      <c r="N673" s="312">
        <v>1</v>
      </c>
      <c r="O673" s="313">
        <f>N673/N$671</f>
        <v>0.2</v>
      </c>
      <c r="P673" s="104"/>
      <c r="Q673" s="92"/>
      <c r="R673" s="92"/>
      <c r="S673" s="92"/>
      <c r="T673" s="92"/>
      <c r="U673" s="92"/>
      <c r="V673" s="92"/>
      <c r="W673" s="92"/>
      <c r="X673" s="109">
        <f>P673*P$7+Q673*Q$7+R673*R$7+S673*S$7+T673*T$7+U673*U$7+V673*V$7+W673*W$7</f>
        <v>0</v>
      </c>
      <c r="Y673" s="83"/>
      <c r="Z673" s="110">
        <f>X673*$O673</f>
        <v>0</v>
      </c>
      <c r="AA673" s="111"/>
      <c r="AB673" s="92"/>
      <c r="AC673" s="92"/>
      <c r="AD673" s="92"/>
      <c r="AE673" s="92"/>
      <c r="AF673" s="92"/>
      <c r="AG673" s="92"/>
      <c r="AH673" s="92"/>
      <c r="AI673" s="109">
        <f>AB673*AB$7+AC673*AC$7+AD673*AD$7+AE673*AE$7+AF673*AF$7+AG673*AG$7+AH673*AH$7</f>
        <v>0</v>
      </c>
      <c r="AJ673" s="83"/>
      <c r="AK673" s="110">
        <f>AI673*$O673</f>
        <v>0</v>
      </c>
      <c r="AL673" s="111"/>
      <c r="AM673" s="92"/>
      <c r="AN673" s="92"/>
      <c r="AO673" s="92"/>
      <c r="AP673" s="92"/>
      <c r="AQ673" s="92"/>
      <c r="AR673" s="92"/>
      <c r="AS673" s="92">
        <v>1</v>
      </c>
      <c r="AT673" s="92"/>
      <c r="AU673" s="92"/>
      <c r="AV673" s="109">
        <f>AM673*AM$7+AN673*AN$7+AO673*AO$7+AP673*AP$7+AQ673*AQ$7+AR673*AR$7+AS673*AS$7+AT673*AT$7+AU673*AU$7</f>
        <v>1000</v>
      </c>
      <c r="AW673" s="75"/>
      <c r="AX673" s="110">
        <f>AV673*$O673</f>
        <v>200</v>
      </c>
      <c r="AY673" s="111"/>
      <c r="AZ673" s="93"/>
      <c r="BA673" s="94" t="s">
        <v>131</v>
      </c>
      <c r="BB673" s="71"/>
      <c r="BC673" s="54"/>
      <c r="BD673" s="41">
        <v>3</v>
      </c>
      <c r="BE673" s="52">
        <v>38</v>
      </c>
      <c r="BF673" s="62">
        <v>3831</v>
      </c>
      <c r="BG673" s="280" t="s">
        <v>52</v>
      </c>
    </row>
    <row r="674" spans="1:59" s="63" customFormat="1" ht="12.75" x14ac:dyDescent="0.2">
      <c r="A674" s="196">
        <v>3</v>
      </c>
      <c r="B674" s="197" t="s">
        <v>108</v>
      </c>
      <c r="C674" s="208">
        <v>38</v>
      </c>
      <c r="D674" s="209" t="s">
        <v>331</v>
      </c>
      <c r="E674" s="210">
        <v>3831</v>
      </c>
      <c r="F674" s="211" t="s">
        <v>405</v>
      </c>
      <c r="G674" s="231" t="s">
        <v>333</v>
      </c>
      <c r="H674" s="89"/>
      <c r="I674" s="90" t="s">
        <v>403</v>
      </c>
      <c r="J674" s="90"/>
      <c r="K674" s="90" t="s">
        <v>64</v>
      </c>
      <c r="L674" s="90" t="s">
        <v>404</v>
      </c>
      <c r="M674" s="91"/>
      <c r="N674" s="312">
        <v>1</v>
      </c>
      <c r="O674" s="313">
        <f>N674/N$671</f>
        <v>0.2</v>
      </c>
      <c r="P674" s="104">
        <v>1</v>
      </c>
      <c r="Q674" s="92"/>
      <c r="R674" s="92"/>
      <c r="S674" s="92"/>
      <c r="T674" s="92"/>
      <c r="U674" s="92"/>
      <c r="V674" s="92"/>
      <c r="W674" s="92"/>
      <c r="X674" s="109">
        <f>P674*P$7+Q674*Q$7+R674*R$7+S674*S$7+T674*T$7+U674*U$7+V674*V$7+W674*W$7</f>
        <v>100</v>
      </c>
      <c r="Y674" s="83"/>
      <c r="Z674" s="110">
        <f>X674*$O674</f>
        <v>20</v>
      </c>
      <c r="AA674" s="111"/>
      <c r="AB674" s="92"/>
      <c r="AC674" s="92"/>
      <c r="AD674" s="92"/>
      <c r="AE674" s="92"/>
      <c r="AF674" s="92"/>
      <c r="AG674" s="92"/>
      <c r="AH674" s="92"/>
      <c r="AI674" s="109">
        <f>AB674*AB$7+AC674*AC$7+AD674*AD$7+AE674*AE$7+AF674*AF$7+AG674*AG$7+AH674*AH$7</f>
        <v>0</v>
      </c>
      <c r="AJ674" s="83"/>
      <c r="AK674" s="110">
        <f>AI674*$O674</f>
        <v>0</v>
      </c>
      <c r="AL674" s="111"/>
      <c r="AM674" s="92"/>
      <c r="AN674" s="92"/>
      <c r="AO674" s="92"/>
      <c r="AP674" s="92"/>
      <c r="AQ674" s="92"/>
      <c r="AR674" s="92"/>
      <c r="AS674" s="92"/>
      <c r="AT674" s="92">
        <v>1</v>
      </c>
      <c r="AU674" s="92"/>
      <c r="AV674" s="109">
        <f>AM674*AM$7+AN674*AN$7+AO674*AO$7+AP674*AP$7+AQ674*AQ$7+AR674*AR$7+AS674*AS$7+AT674*AT$7+AU674*AU$7</f>
        <v>2500</v>
      </c>
      <c r="AW674" s="75"/>
      <c r="AX674" s="110">
        <f>AV674*$O674</f>
        <v>500</v>
      </c>
      <c r="AY674" s="111"/>
      <c r="AZ674" s="93"/>
      <c r="BA674" s="94" t="s">
        <v>131</v>
      </c>
      <c r="BB674" s="71"/>
      <c r="BC674" s="54"/>
      <c r="BD674" s="41">
        <v>3</v>
      </c>
      <c r="BE674" s="52">
        <v>38</v>
      </c>
      <c r="BF674" s="62">
        <v>3831</v>
      </c>
      <c r="BG674" s="280" t="s">
        <v>52</v>
      </c>
    </row>
    <row r="675" spans="1:59" s="63" customFormat="1" ht="12.75" x14ac:dyDescent="0.2">
      <c r="A675" s="196">
        <v>3</v>
      </c>
      <c r="B675" s="197" t="s">
        <v>108</v>
      </c>
      <c r="C675" s="208">
        <v>38</v>
      </c>
      <c r="D675" s="209" t="s">
        <v>331</v>
      </c>
      <c r="E675" s="210">
        <v>3831</v>
      </c>
      <c r="F675" s="211" t="s">
        <v>405</v>
      </c>
      <c r="G675" s="231" t="s">
        <v>333</v>
      </c>
      <c r="H675" s="89"/>
      <c r="I675" s="90" t="s">
        <v>409</v>
      </c>
      <c r="J675" s="90"/>
      <c r="K675" s="90" t="s">
        <v>64</v>
      </c>
      <c r="L675" s="90" t="s">
        <v>1101</v>
      </c>
      <c r="M675" s="91"/>
      <c r="N675" s="312">
        <v>1</v>
      </c>
      <c r="O675" s="313">
        <f>N675/N$671</f>
        <v>0.2</v>
      </c>
      <c r="P675" s="104"/>
      <c r="Q675" s="92"/>
      <c r="R675" s="92"/>
      <c r="S675" s="92"/>
      <c r="T675" s="92"/>
      <c r="U675" s="92"/>
      <c r="V675" s="92"/>
      <c r="W675" s="92"/>
      <c r="X675" s="109">
        <f>P675*P$7+Q675*Q$7+R675*R$7+S675*S$7+T675*T$7+U675*U$7+V675*V$7+W675*W$7</f>
        <v>0</v>
      </c>
      <c r="Y675" s="83"/>
      <c r="Z675" s="110">
        <f>X675*$O675</f>
        <v>0</v>
      </c>
      <c r="AA675" s="111"/>
      <c r="AB675" s="92"/>
      <c r="AC675" s="92"/>
      <c r="AD675" s="92"/>
      <c r="AE675" s="92"/>
      <c r="AF675" s="92"/>
      <c r="AG675" s="92"/>
      <c r="AH675" s="92"/>
      <c r="AI675" s="109">
        <f>AB675*AB$7+AC675*AC$7+AD675*AD$7+AE675*AE$7+AF675*AF$7+AG675*AG$7+AH675*AH$7</f>
        <v>0</v>
      </c>
      <c r="AJ675" s="83"/>
      <c r="AK675" s="110">
        <f>AI675*$O675</f>
        <v>0</v>
      </c>
      <c r="AL675" s="111"/>
      <c r="AM675" s="92"/>
      <c r="AN675" s="92"/>
      <c r="AO675" s="92"/>
      <c r="AP675" s="92"/>
      <c r="AQ675" s="92"/>
      <c r="AR675" s="92"/>
      <c r="AS675" s="92">
        <v>1</v>
      </c>
      <c r="AT675" s="92"/>
      <c r="AU675" s="92"/>
      <c r="AV675" s="109">
        <f>AM675*AM$7+AN675*AN$7+AO675*AO$7+AP675*AP$7+AQ675*AQ$7+AR675*AR$7+AS675*AS$7+AT675*AT$7+AU675*AU$7</f>
        <v>1000</v>
      </c>
      <c r="AW675" s="75"/>
      <c r="AX675" s="110">
        <f>AV675*$O675</f>
        <v>200</v>
      </c>
      <c r="AY675" s="111"/>
      <c r="AZ675" s="93"/>
      <c r="BA675" s="94" t="s">
        <v>131</v>
      </c>
      <c r="BB675" s="71"/>
      <c r="BC675" s="54"/>
      <c r="BD675" s="41">
        <v>3</v>
      </c>
      <c r="BE675" s="52">
        <v>38</v>
      </c>
      <c r="BF675" s="62">
        <v>3831</v>
      </c>
      <c r="BG675" s="280" t="s">
        <v>52</v>
      </c>
    </row>
    <row r="676" spans="1:59" s="63" customFormat="1" ht="12.75" x14ac:dyDescent="0.2">
      <c r="A676" s="196">
        <v>3</v>
      </c>
      <c r="B676" s="197" t="s">
        <v>108</v>
      </c>
      <c r="C676" s="208">
        <v>38</v>
      </c>
      <c r="D676" s="209" t="s">
        <v>331</v>
      </c>
      <c r="E676" s="210">
        <v>3831</v>
      </c>
      <c r="F676" s="211" t="s">
        <v>405</v>
      </c>
      <c r="G676" s="231" t="s">
        <v>333</v>
      </c>
      <c r="H676" s="89"/>
      <c r="I676" s="90" t="s">
        <v>410</v>
      </c>
      <c r="J676" s="90"/>
      <c r="K676" s="90" t="s">
        <v>64</v>
      </c>
      <c r="L676" s="90" t="s">
        <v>141</v>
      </c>
      <c r="M676" s="91"/>
      <c r="N676" s="312">
        <v>1</v>
      </c>
      <c r="O676" s="313">
        <f>N676/N$671</f>
        <v>0.2</v>
      </c>
      <c r="P676" s="104">
        <v>1</v>
      </c>
      <c r="Q676" s="92"/>
      <c r="R676" s="92"/>
      <c r="S676" s="92"/>
      <c r="T676" s="92"/>
      <c r="U676" s="92"/>
      <c r="V676" s="92"/>
      <c r="W676" s="92"/>
      <c r="X676" s="109">
        <f>P676*P$7+Q676*Q$7+R676*R$7+S676*S$7+T676*T$7+U676*U$7+V676*V$7+W676*W$7</f>
        <v>100</v>
      </c>
      <c r="Y676" s="83"/>
      <c r="Z676" s="110">
        <f>X676*$O676</f>
        <v>20</v>
      </c>
      <c r="AA676" s="111"/>
      <c r="AB676" s="92"/>
      <c r="AC676" s="92"/>
      <c r="AD676" s="92"/>
      <c r="AE676" s="92"/>
      <c r="AF676" s="92"/>
      <c r="AG676" s="92"/>
      <c r="AH676" s="92"/>
      <c r="AI676" s="109">
        <f>AB676*AB$7+AC676*AC$7+AD676*AD$7+AE676*AE$7+AF676*AF$7+AG676*AG$7+AH676*AH$7</f>
        <v>0</v>
      </c>
      <c r="AJ676" s="83"/>
      <c r="AK676" s="110">
        <f>AI676*$O676</f>
        <v>0</v>
      </c>
      <c r="AL676" s="111"/>
      <c r="AM676" s="92"/>
      <c r="AN676" s="92"/>
      <c r="AO676" s="92"/>
      <c r="AP676" s="92"/>
      <c r="AQ676" s="92"/>
      <c r="AR676" s="92"/>
      <c r="AS676" s="92"/>
      <c r="AT676" s="92">
        <v>1</v>
      </c>
      <c r="AU676" s="92"/>
      <c r="AV676" s="109">
        <f>AM676*AM$7+AN676*AN$7+AO676*AO$7+AP676*AP$7+AQ676*AQ$7+AR676*AR$7+AS676*AS$7+AT676*AT$7+AU676*AU$7</f>
        <v>2500</v>
      </c>
      <c r="AW676" s="75"/>
      <c r="AX676" s="110">
        <f>AV676*$O676</f>
        <v>500</v>
      </c>
      <c r="AY676" s="111"/>
      <c r="AZ676" s="93"/>
      <c r="BA676" s="94" t="s">
        <v>131</v>
      </c>
      <c r="BB676" s="71"/>
      <c r="BC676" s="54"/>
      <c r="BD676" s="41">
        <v>3</v>
      </c>
      <c r="BE676" s="52">
        <v>38</v>
      </c>
      <c r="BF676" s="62">
        <v>3831</v>
      </c>
      <c r="BG676" s="280" t="s">
        <v>52</v>
      </c>
    </row>
    <row r="677" spans="1:59" s="63" customFormat="1" ht="12.75" x14ac:dyDescent="0.2">
      <c r="A677" s="196">
        <v>3</v>
      </c>
      <c r="B677" s="197" t="s">
        <v>108</v>
      </c>
      <c r="C677" s="208">
        <v>38</v>
      </c>
      <c r="D677" s="209" t="s">
        <v>331</v>
      </c>
      <c r="E677" s="210">
        <v>3831</v>
      </c>
      <c r="F677" s="211" t="s">
        <v>405</v>
      </c>
      <c r="G677" s="231" t="s">
        <v>333</v>
      </c>
      <c r="H677" s="89"/>
      <c r="I677" s="90" t="s">
        <v>1165</v>
      </c>
      <c r="J677" s="90"/>
      <c r="K677" s="90"/>
      <c r="L677" s="90"/>
      <c r="M677" s="91"/>
      <c r="N677" s="247"/>
      <c r="O677" s="306"/>
      <c r="P677" s="104"/>
      <c r="Q677" s="92"/>
      <c r="R677" s="92"/>
      <c r="S677" s="92"/>
      <c r="T677" s="92"/>
      <c r="U677" s="92"/>
      <c r="V677" s="92"/>
      <c r="W677" s="92"/>
      <c r="X677" s="75"/>
      <c r="Y677" s="83"/>
      <c r="Z677" s="83"/>
      <c r="AA677" s="83"/>
      <c r="AB677" s="92"/>
      <c r="AC677" s="92"/>
      <c r="AD677" s="92"/>
      <c r="AE677" s="92"/>
      <c r="AF677" s="92"/>
      <c r="AG677" s="92"/>
      <c r="AH677" s="92"/>
      <c r="AI677" s="75"/>
      <c r="AJ677" s="83"/>
      <c r="AK677" s="83"/>
      <c r="AL677" s="83"/>
      <c r="AM677" s="92"/>
      <c r="AN677" s="92"/>
      <c r="AO677" s="92"/>
      <c r="AP677" s="92"/>
      <c r="AQ677" s="92"/>
      <c r="AR677" s="92"/>
      <c r="AS677" s="92"/>
      <c r="AT677" s="92"/>
      <c r="AU677" s="92"/>
      <c r="AV677" s="75"/>
      <c r="AW677" s="75"/>
      <c r="AX677" s="83"/>
      <c r="AY677" s="83"/>
      <c r="AZ677" s="93"/>
      <c r="BA677" s="94"/>
      <c r="BB677" s="71"/>
      <c r="BC677" s="54"/>
      <c r="BD677" s="41">
        <v>3</v>
      </c>
      <c r="BE677" s="52">
        <v>38</v>
      </c>
      <c r="BF677" s="62">
        <v>3831</v>
      </c>
      <c r="BG677" s="280" t="s">
        <v>52</v>
      </c>
    </row>
    <row r="678" spans="1:59" s="63" customFormat="1" ht="12.75" x14ac:dyDescent="0.2">
      <c r="A678" s="196">
        <v>3</v>
      </c>
      <c r="B678" s="197" t="s">
        <v>108</v>
      </c>
      <c r="C678" s="208">
        <v>38</v>
      </c>
      <c r="D678" s="209" t="s">
        <v>331</v>
      </c>
      <c r="E678" s="210">
        <v>3831</v>
      </c>
      <c r="F678" s="211" t="s">
        <v>405</v>
      </c>
      <c r="G678" s="231" t="s">
        <v>333</v>
      </c>
      <c r="H678" s="65"/>
      <c r="I678" s="222"/>
      <c r="J678" s="66"/>
      <c r="K678" s="66"/>
      <c r="L678" s="66"/>
      <c r="M678" s="64"/>
      <c r="N678" s="304"/>
      <c r="O678" s="305"/>
      <c r="P678" s="127"/>
      <c r="Q678" s="67"/>
      <c r="R678" s="67"/>
      <c r="S678" s="67"/>
      <c r="T678" s="67"/>
      <c r="U678" s="67"/>
      <c r="V678" s="67"/>
      <c r="W678" s="67"/>
      <c r="X678" s="67"/>
      <c r="Y678" s="68"/>
      <c r="Z678" s="68"/>
      <c r="AA678" s="68"/>
      <c r="AB678" s="67"/>
      <c r="AC678" s="67"/>
      <c r="AD678" s="67"/>
      <c r="AE678" s="67"/>
      <c r="AF678" s="67"/>
      <c r="AG678" s="67"/>
      <c r="AH678" s="67"/>
      <c r="AI678" s="67"/>
      <c r="AJ678" s="68"/>
      <c r="AK678" s="68"/>
      <c r="AL678" s="68"/>
      <c r="AM678" s="67"/>
      <c r="AN678" s="67"/>
      <c r="AO678" s="67"/>
      <c r="AP678" s="67"/>
      <c r="AQ678" s="67"/>
      <c r="AR678" s="67"/>
      <c r="AS678" s="67"/>
      <c r="AT678" s="67"/>
      <c r="AU678" s="67"/>
      <c r="AV678" s="67"/>
      <c r="AW678" s="67"/>
      <c r="AX678" s="68"/>
      <c r="AY678" s="68"/>
      <c r="AZ678" s="69"/>
      <c r="BA678" s="70"/>
      <c r="BB678" s="71"/>
      <c r="BC678" s="54"/>
      <c r="BD678" s="41">
        <v>3</v>
      </c>
      <c r="BE678" s="52">
        <v>38</v>
      </c>
      <c r="BF678" s="62">
        <v>3831</v>
      </c>
      <c r="BG678" s="275"/>
    </row>
    <row r="679" spans="1:59" s="63" customFormat="1" ht="12.75" x14ac:dyDescent="0.2">
      <c r="A679" s="196">
        <v>3</v>
      </c>
      <c r="B679" s="197" t="s">
        <v>108</v>
      </c>
      <c r="C679" s="208">
        <v>38</v>
      </c>
      <c r="D679" s="209" t="s">
        <v>331</v>
      </c>
      <c r="E679" s="210">
        <v>3831</v>
      </c>
      <c r="F679" s="211" t="s">
        <v>405</v>
      </c>
      <c r="G679" s="230"/>
      <c r="H679" s="56"/>
      <c r="I679" s="221"/>
      <c r="J679" s="57"/>
      <c r="K679" s="57"/>
      <c r="L679" s="57"/>
      <c r="M679" s="55"/>
      <c r="N679" s="303"/>
      <c r="O679" s="245"/>
      <c r="P679" s="122"/>
      <c r="Q679" s="58"/>
      <c r="R679" s="58"/>
      <c r="S679" s="58"/>
      <c r="T679" s="58"/>
      <c r="U679" s="58"/>
      <c r="V679" s="58"/>
      <c r="W679" s="58"/>
      <c r="X679" s="58"/>
      <c r="Y679" s="59"/>
      <c r="Z679" s="59"/>
      <c r="AA679" s="59"/>
      <c r="AB679" s="58"/>
      <c r="AC679" s="58"/>
      <c r="AD679" s="58"/>
      <c r="AE679" s="58"/>
      <c r="AF679" s="58"/>
      <c r="AG679" s="58"/>
      <c r="AH679" s="58"/>
      <c r="AI679" s="58"/>
      <c r="AJ679" s="59"/>
      <c r="AK679" s="59"/>
      <c r="AL679" s="59"/>
      <c r="AM679" s="58"/>
      <c r="AN679" s="58"/>
      <c r="AO679" s="58"/>
      <c r="AP679" s="58"/>
      <c r="AQ679" s="58"/>
      <c r="AR679" s="58"/>
      <c r="AS679" s="58"/>
      <c r="AT679" s="58"/>
      <c r="AU679" s="58"/>
      <c r="AV679" s="58"/>
      <c r="AW679" s="58"/>
      <c r="AX679" s="59"/>
      <c r="AY679" s="59"/>
      <c r="AZ679" s="60"/>
      <c r="BA679" s="61"/>
      <c r="BB679" s="54"/>
      <c r="BC679" s="54"/>
      <c r="BD679" s="41">
        <v>3</v>
      </c>
      <c r="BE679" s="52">
        <v>38</v>
      </c>
      <c r="BF679" s="62">
        <v>3831</v>
      </c>
      <c r="BG679" s="274"/>
    </row>
    <row r="680" spans="1:59" s="63" customFormat="1" ht="12.75" x14ac:dyDescent="0.2">
      <c r="A680" s="196">
        <v>3</v>
      </c>
      <c r="B680" s="197" t="s">
        <v>108</v>
      </c>
      <c r="C680" s="208">
        <v>38</v>
      </c>
      <c r="D680" s="209" t="s">
        <v>331</v>
      </c>
      <c r="E680" s="210">
        <v>3831</v>
      </c>
      <c r="F680" s="211" t="s">
        <v>405</v>
      </c>
      <c r="G680" s="231"/>
      <c r="H680" s="65"/>
      <c r="I680" s="222"/>
      <c r="J680" s="66"/>
      <c r="K680" s="66"/>
      <c r="L680" s="66"/>
      <c r="M680" s="64"/>
      <c r="N680" s="304"/>
      <c r="O680" s="305"/>
      <c r="P680" s="127"/>
      <c r="Q680" s="67"/>
      <c r="R680" s="67"/>
      <c r="S680" s="67"/>
      <c r="T680" s="67"/>
      <c r="U680" s="67"/>
      <c r="V680" s="67"/>
      <c r="W680" s="67"/>
      <c r="X680" s="67"/>
      <c r="Y680" s="68"/>
      <c r="Z680" s="68"/>
      <c r="AA680" s="68"/>
      <c r="AB680" s="67"/>
      <c r="AC680" s="67"/>
      <c r="AD680" s="67"/>
      <c r="AE680" s="67"/>
      <c r="AF680" s="67"/>
      <c r="AG680" s="67"/>
      <c r="AH680" s="67"/>
      <c r="AI680" s="67"/>
      <c r="AJ680" s="68"/>
      <c r="AK680" s="68"/>
      <c r="AL680" s="68"/>
      <c r="AM680" s="67"/>
      <c r="AN680" s="67"/>
      <c r="AO680" s="67"/>
      <c r="AP680" s="67"/>
      <c r="AQ680" s="67"/>
      <c r="AR680" s="67"/>
      <c r="AS680" s="67"/>
      <c r="AT680" s="67"/>
      <c r="AU680" s="67"/>
      <c r="AV680" s="67"/>
      <c r="AW680" s="67"/>
      <c r="AX680" s="68"/>
      <c r="AY680" s="68"/>
      <c r="AZ680" s="69"/>
      <c r="BA680" s="70"/>
      <c r="BB680" s="71"/>
      <c r="BC680" s="54"/>
      <c r="BD680" s="41">
        <v>3</v>
      </c>
      <c r="BE680" s="52">
        <v>38</v>
      </c>
      <c r="BF680" s="62">
        <v>3831</v>
      </c>
      <c r="BG680" s="275"/>
    </row>
    <row r="681" spans="1:59" s="63" customFormat="1" ht="12.75" x14ac:dyDescent="0.2">
      <c r="A681" s="196">
        <v>3</v>
      </c>
      <c r="B681" s="197" t="s">
        <v>108</v>
      </c>
      <c r="C681" s="208">
        <v>38</v>
      </c>
      <c r="D681" s="209" t="s">
        <v>331</v>
      </c>
      <c r="E681" s="210">
        <v>3831</v>
      </c>
      <c r="F681" s="211" t="s">
        <v>405</v>
      </c>
      <c r="G681" s="231" t="s">
        <v>1192</v>
      </c>
      <c r="H681" s="72" t="s">
        <v>1233</v>
      </c>
      <c r="I681" s="223" t="s">
        <v>1242</v>
      </c>
      <c r="J681" s="73"/>
      <c r="K681" s="73"/>
      <c r="L681" s="73"/>
      <c r="M681" s="74"/>
      <c r="N681" s="247"/>
      <c r="O681" s="306"/>
      <c r="P681" s="105"/>
      <c r="Q681" s="75"/>
      <c r="R681" s="75"/>
      <c r="S681" s="75"/>
      <c r="T681" s="75"/>
      <c r="U681" s="75"/>
      <c r="V681" s="75"/>
      <c r="W681" s="75"/>
      <c r="X681" s="75"/>
      <c r="Y681" s="76" t="s">
        <v>1241</v>
      </c>
      <c r="Z681" s="77" t="s">
        <v>1241</v>
      </c>
      <c r="AA681" s="78">
        <f>AA$596</f>
        <v>0</v>
      </c>
      <c r="AB681" s="75"/>
      <c r="AC681" s="75"/>
      <c r="AD681" s="75"/>
      <c r="AE681" s="75"/>
      <c r="AF681" s="75"/>
      <c r="AG681" s="75"/>
      <c r="AH681" s="75"/>
      <c r="AI681" s="75"/>
      <c r="AJ681" s="76" t="s">
        <v>1241</v>
      </c>
      <c r="AK681" s="77" t="s">
        <v>1241</v>
      </c>
      <c r="AL681" s="78">
        <f>AL$596</f>
        <v>0</v>
      </c>
      <c r="AM681" s="75"/>
      <c r="AN681" s="75"/>
      <c r="AO681" s="75"/>
      <c r="AP681" s="75"/>
      <c r="AQ681" s="75"/>
      <c r="AR681" s="75"/>
      <c r="AS681" s="75"/>
      <c r="AT681" s="75"/>
      <c r="AU681" s="75"/>
      <c r="AV681" s="75"/>
      <c r="AW681" s="76" t="s">
        <v>1241</v>
      </c>
      <c r="AX681" s="77" t="s">
        <v>1241</v>
      </c>
      <c r="AY681" s="78">
        <f>AY$596</f>
        <v>1000</v>
      </c>
      <c r="AZ681" s="79"/>
      <c r="BA681" s="80" t="str">
        <f>I681</f>
        <v>&gt; see 3813, Engineered wood products</v>
      </c>
      <c r="BB681" s="71"/>
      <c r="BC681" s="54"/>
      <c r="BD681" s="41">
        <v>3</v>
      </c>
      <c r="BE681" s="52">
        <v>38</v>
      </c>
      <c r="BF681" s="62">
        <v>3831</v>
      </c>
      <c r="BG681" s="276"/>
    </row>
    <row r="682" spans="1:59" s="63" customFormat="1" ht="12.75" x14ac:dyDescent="0.2">
      <c r="A682" s="196">
        <v>3</v>
      </c>
      <c r="B682" s="197" t="s">
        <v>108</v>
      </c>
      <c r="C682" s="208">
        <v>38</v>
      </c>
      <c r="D682" s="209" t="s">
        <v>331</v>
      </c>
      <c r="E682" s="210">
        <v>3831</v>
      </c>
      <c r="F682" s="211" t="s">
        <v>405</v>
      </c>
      <c r="G682" s="231"/>
      <c r="H682" s="65"/>
      <c r="I682" s="222"/>
      <c r="J682" s="66"/>
      <c r="K682" s="66"/>
      <c r="L682" s="66"/>
      <c r="M682" s="64"/>
      <c r="N682" s="304"/>
      <c r="O682" s="305"/>
      <c r="P682" s="127"/>
      <c r="Q682" s="67"/>
      <c r="R682" s="67"/>
      <c r="S682" s="67"/>
      <c r="T682" s="67"/>
      <c r="U682" s="67"/>
      <c r="V682" s="67"/>
      <c r="W682" s="67"/>
      <c r="X682" s="67"/>
      <c r="Y682" s="68"/>
      <c r="Z682" s="68"/>
      <c r="AA682" s="68"/>
      <c r="AB682" s="67"/>
      <c r="AC682" s="67"/>
      <c r="AD682" s="67"/>
      <c r="AE682" s="67"/>
      <c r="AF682" s="67"/>
      <c r="AG682" s="67"/>
      <c r="AH682" s="67"/>
      <c r="AI682" s="67"/>
      <c r="AJ682" s="68"/>
      <c r="AK682" s="68"/>
      <c r="AL682" s="68"/>
      <c r="AM682" s="67"/>
      <c r="AN682" s="67"/>
      <c r="AO682" s="67"/>
      <c r="AP682" s="67"/>
      <c r="AQ682" s="67"/>
      <c r="AR682" s="67"/>
      <c r="AS682" s="67"/>
      <c r="AT682" s="67"/>
      <c r="AU682" s="67"/>
      <c r="AV682" s="67"/>
      <c r="AW682" s="67"/>
      <c r="AX682" s="68"/>
      <c r="AY682" s="68"/>
      <c r="AZ682" s="69"/>
      <c r="BA682" s="70"/>
      <c r="BB682" s="71"/>
      <c r="BC682" s="54"/>
      <c r="BD682" s="41">
        <v>3</v>
      </c>
      <c r="BE682" s="52">
        <v>38</v>
      </c>
      <c r="BF682" s="62">
        <v>3831</v>
      </c>
      <c r="BG682" s="275"/>
    </row>
    <row r="683" spans="1:59" s="63" customFormat="1" ht="12.75" x14ac:dyDescent="0.2">
      <c r="A683" s="196">
        <v>3</v>
      </c>
      <c r="B683" s="197" t="s">
        <v>108</v>
      </c>
      <c r="C683" s="208">
        <v>38</v>
      </c>
      <c r="D683" s="209" t="s">
        <v>331</v>
      </c>
      <c r="E683" s="210">
        <v>3831</v>
      </c>
      <c r="F683" s="211" t="s">
        <v>405</v>
      </c>
      <c r="G683" s="230"/>
      <c r="H683" s="56"/>
      <c r="I683" s="221"/>
      <c r="J683" s="57"/>
      <c r="K683" s="57"/>
      <c r="L683" s="57"/>
      <c r="M683" s="55"/>
      <c r="N683" s="303"/>
      <c r="O683" s="245"/>
      <c r="P683" s="122"/>
      <c r="Q683" s="58"/>
      <c r="R683" s="58"/>
      <c r="S683" s="58"/>
      <c r="T683" s="58"/>
      <c r="U683" s="58"/>
      <c r="V683" s="58"/>
      <c r="W683" s="58"/>
      <c r="X683" s="58"/>
      <c r="Y683" s="59"/>
      <c r="Z683" s="59"/>
      <c r="AA683" s="59"/>
      <c r="AB683" s="58"/>
      <c r="AC683" s="58"/>
      <c r="AD683" s="58"/>
      <c r="AE683" s="58"/>
      <c r="AF683" s="58"/>
      <c r="AG683" s="58"/>
      <c r="AH683" s="58"/>
      <c r="AI683" s="58"/>
      <c r="AJ683" s="59"/>
      <c r="AK683" s="59"/>
      <c r="AL683" s="59"/>
      <c r="AM683" s="58"/>
      <c r="AN683" s="58"/>
      <c r="AO683" s="58"/>
      <c r="AP683" s="58"/>
      <c r="AQ683" s="58"/>
      <c r="AR683" s="58"/>
      <c r="AS683" s="58"/>
      <c r="AT683" s="58"/>
      <c r="AU683" s="58"/>
      <c r="AV683" s="58"/>
      <c r="AW683" s="58"/>
      <c r="AX683" s="59"/>
      <c r="AY683" s="59"/>
      <c r="AZ683" s="60"/>
      <c r="BA683" s="61"/>
      <c r="BB683" s="54"/>
      <c r="BC683" s="54"/>
      <c r="BD683" s="41">
        <v>3</v>
      </c>
      <c r="BE683" s="52">
        <v>38</v>
      </c>
      <c r="BF683" s="62">
        <v>3831</v>
      </c>
      <c r="BG683" s="274"/>
    </row>
    <row r="684" spans="1:59" s="63" customFormat="1" ht="12.75" x14ac:dyDescent="0.2">
      <c r="A684" s="196">
        <v>3</v>
      </c>
      <c r="B684" s="197" t="s">
        <v>108</v>
      </c>
      <c r="C684" s="208">
        <v>38</v>
      </c>
      <c r="D684" s="209" t="s">
        <v>331</v>
      </c>
      <c r="E684" s="210">
        <v>3831</v>
      </c>
      <c r="F684" s="211" t="s">
        <v>405</v>
      </c>
      <c r="G684" s="231"/>
      <c r="H684" s="65"/>
      <c r="I684" s="222"/>
      <c r="J684" s="66"/>
      <c r="K684" s="66"/>
      <c r="L684" s="66"/>
      <c r="M684" s="64"/>
      <c r="N684" s="304"/>
      <c r="O684" s="305"/>
      <c r="P684" s="127"/>
      <c r="Q684" s="67"/>
      <c r="R684" s="67"/>
      <c r="S684" s="67"/>
      <c r="T684" s="67"/>
      <c r="U684" s="67"/>
      <c r="V684" s="67"/>
      <c r="W684" s="67"/>
      <c r="X684" s="67"/>
      <c r="Y684" s="68"/>
      <c r="Z684" s="68"/>
      <c r="AA684" s="68"/>
      <c r="AB684" s="67"/>
      <c r="AC684" s="67"/>
      <c r="AD684" s="67"/>
      <c r="AE684" s="67"/>
      <c r="AF684" s="67"/>
      <c r="AG684" s="67"/>
      <c r="AH684" s="67"/>
      <c r="AI684" s="67"/>
      <c r="AJ684" s="68"/>
      <c r="AK684" s="68"/>
      <c r="AL684" s="68"/>
      <c r="AM684" s="67"/>
      <c r="AN684" s="67"/>
      <c r="AO684" s="67"/>
      <c r="AP684" s="67"/>
      <c r="AQ684" s="67"/>
      <c r="AR684" s="67"/>
      <c r="AS684" s="67"/>
      <c r="AT684" s="67"/>
      <c r="AU684" s="67"/>
      <c r="AV684" s="67"/>
      <c r="AW684" s="67"/>
      <c r="AX684" s="68"/>
      <c r="AY684" s="68"/>
      <c r="AZ684" s="69"/>
      <c r="BA684" s="70"/>
      <c r="BB684" s="71"/>
      <c r="BC684" s="54"/>
      <c r="BD684" s="41">
        <v>3</v>
      </c>
      <c r="BE684" s="52">
        <v>38</v>
      </c>
      <c r="BF684" s="62">
        <v>3831</v>
      </c>
      <c r="BG684" s="275"/>
    </row>
    <row r="685" spans="1:59" s="63" customFormat="1" ht="12.75" x14ac:dyDescent="0.2">
      <c r="A685" s="196">
        <v>3</v>
      </c>
      <c r="B685" s="197" t="s">
        <v>108</v>
      </c>
      <c r="C685" s="208">
        <v>38</v>
      </c>
      <c r="D685" s="209" t="s">
        <v>331</v>
      </c>
      <c r="E685" s="210">
        <v>3831</v>
      </c>
      <c r="F685" s="211" t="s">
        <v>405</v>
      </c>
      <c r="G685" s="231" t="s">
        <v>584</v>
      </c>
      <c r="H685" s="72" t="s">
        <v>1233</v>
      </c>
      <c r="I685" s="223" t="s">
        <v>1260</v>
      </c>
      <c r="J685" s="73"/>
      <c r="K685" s="73"/>
      <c r="L685" s="73"/>
      <c r="M685" s="74"/>
      <c r="N685" s="247"/>
      <c r="O685" s="306"/>
      <c r="P685" s="105"/>
      <c r="Q685" s="75"/>
      <c r="R685" s="75"/>
      <c r="S685" s="75"/>
      <c r="T685" s="75"/>
      <c r="U685" s="75"/>
      <c r="V685" s="75"/>
      <c r="W685" s="75"/>
      <c r="X685" s="75"/>
      <c r="Y685" s="76" t="s">
        <v>1241</v>
      </c>
      <c r="Z685" s="77" t="s">
        <v>1241</v>
      </c>
      <c r="AA685" s="78">
        <f>AA$1219</f>
        <v>2500</v>
      </c>
      <c r="AB685" s="75"/>
      <c r="AC685" s="75"/>
      <c r="AD685" s="75"/>
      <c r="AE685" s="75"/>
      <c r="AF685" s="75"/>
      <c r="AG685" s="75"/>
      <c r="AH685" s="75"/>
      <c r="AI685" s="75"/>
      <c r="AJ685" s="76" t="s">
        <v>1241</v>
      </c>
      <c r="AK685" s="77" t="s">
        <v>1241</v>
      </c>
      <c r="AL685" s="78">
        <f>AL$1219</f>
        <v>0</v>
      </c>
      <c r="AM685" s="75"/>
      <c r="AN685" s="75"/>
      <c r="AO685" s="75"/>
      <c r="AP685" s="75"/>
      <c r="AQ685" s="75"/>
      <c r="AR685" s="75"/>
      <c r="AS685" s="75"/>
      <c r="AT685" s="75"/>
      <c r="AU685" s="75"/>
      <c r="AV685" s="75"/>
      <c r="AW685" s="76" t="s">
        <v>1241</v>
      </c>
      <c r="AX685" s="77" t="s">
        <v>1241</v>
      </c>
      <c r="AY685" s="78">
        <f>AY$1219</f>
        <v>500</v>
      </c>
      <c r="AZ685" s="79"/>
      <c r="BA685" s="80" t="str">
        <f>I685</f>
        <v>&gt; see 4257, Metal clad insulating cladding</v>
      </c>
      <c r="BB685" s="71"/>
      <c r="BC685" s="54"/>
      <c r="BD685" s="41">
        <f>A685</f>
        <v>3</v>
      </c>
      <c r="BE685" s="52">
        <f>C685</f>
        <v>38</v>
      </c>
      <c r="BF685" s="62">
        <f>E685</f>
        <v>3831</v>
      </c>
      <c r="BG685" s="276" t="str">
        <f>H685</f>
        <v>Default Scenario (Link)</v>
      </c>
    </row>
    <row r="686" spans="1:59" s="63" customFormat="1" ht="12.75" x14ac:dyDescent="0.2">
      <c r="A686" s="196">
        <v>3</v>
      </c>
      <c r="B686" s="197" t="s">
        <v>108</v>
      </c>
      <c r="C686" s="208">
        <v>38</v>
      </c>
      <c r="D686" s="209" t="s">
        <v>331</v>
      </c>
      <c r="E686" s="210">
        <v>3831</v>
      </c>
      <c r="F686" s="211" t="s">
        <v>405</v>
      </c>
      <c r="G686" s="231"/>
      <c r="H686" s="65"/>
      <c r="I686" s="222"/>
      <c r="J686" s="66"/>
      <c r="K686" s="66"/>
      <c r="L686" s="66"/>
      <c r="M686" s="64"/>
      <c r="N686" s="304"/>
      <c r="O686" s="305"/>
      <c r="P686" s="127"/>
      <c r="Q686" s="67"/>
      <c r="R686" s="67"/>
      <c r="S686" s="67"/>
      <c r="T686" s="67"/>
      <c r="U686" s="67"/>
      <c r="V686" s="67"/>
      <c r="W686" s="67"/>
      <c r="X686" s="67"/>
      <c r="Y686" s="68"/>
      <c r="Z686" s="68"/>
      <c r="AA686" s="68"/>
      <c r="AB686" s="67"/>
      <c r="AC686" s="67"/>
      <c r="AD686" s="67"/>
      <c r="AE686" s="67"/>
      <c r="AF686" s="67"/>
      <c r="AG686" s="67"/>
      <c r="AH686" s="67"/>
      <c r="AI686" s="67"/>
      <c r="AJ686" s="68"/>
      <c r="AK686" s="68"/>
      <c r="AL686" s="68"/>
      <c r="AM686" s="67"/>
      <c r="AN686" s="67"/>
      <c r="AO686" s="67"/>
      <c r="AP686" s="67"/>
      <c r="AQ686" s="67"/>
      <c r="AR686" s="67"/>
      <c r="AS686" s="67"/>
      <c r="AT686" s="67"/>
      <c r="AU686" s="67"/>
      <c r="AV686" s="67"/>
      <c r="AW686" s="67"/>
      <c r="AX686" s="68"/>
      <c r="AY686" s="68"/>
      <c r="AZ686" s="69"/>
      <c r="BA686" s="70"/>
      <c r="BB686" s="71"/>
      <c r="BC686" s="54"/>
      <c r="BD686" s="41">
        <v>3</v>
      </c>
      <c r="BE686" s="52">
        <v>38</v>
      </c>
      <c r="BF686" s="62">
        <v>3831</v>
      </c>
      <c r="BG686" s="275"/>
    </row>
    <row r="687" spans="1:59" s="63" customFormat="1" ht="12.75" x14ac:dyDescent="0.2">
      <c r="A687" s="196">
        <v>3</v>
      </c>
      <c r="B687" s="197" t="s">
        <v>108</v>
      </c>
      <c r="C687" s="208">
        <v>38</v>
      </c>
      <c r="D687" s="209" t="s">
        <v>331</v>
      </c>
      <c r="E687" s="210">
        <v>3831</v>
      </c>
      <c r="F687" s="211" t="s">
        <v>405</v>
      </c>
      <c r="G687" s="230"/>
      <c r="H687" s="56"/>
      <c r="I687" s="221"/>
      <c r="J687" s="57"/>
      <c r="K687" s="57"/>
      <c r="L687" s="57"/>
      <c r="M687" s="55"/>
      <c r="N687" s="303"/>
      <c r="O687" s="245"/>
      <c r="P687" s="122"/>
      <c r="Q687" s="58"/>
      <c r="R687" s="58"/>
      <c r="S687" s="58"/>
      <c r="T687" s="58"/>
      <c r="U687" s="58"/>
      <c r="V687" s="58"/>
      <c r="W687" s="58"/>
      <c r="X687" s="58"/>
      <c r="Y687" s="59"/>
      <c r="Z687" s="59"/>
      <c r="AA687" s="59"/>
      <c r="AB687" s="58"/>
      <c r="AC687" s="58"/>
      <c r="AD687" s="58"/>
      <c r="AE687" s="58"/>
      <c r="AF687" s="58"/>
      <c r="AG687" s="58"/>
      <c r="AH687" s="58"/>
      <c r="AI687" s="58"/>
      <c r="AJ687" s="59"/>
      <c r="AK687" s="59"/>
      <c r="AL687" s="59"/>
      <c r="AM687" s="58"/>
      <c r="AN687" s="58"/>
      <c r="AO687" s="58"/>
      <c r="AP687" s="58"/>
      <c r="AQ687" s="58"/>
      <c r="AR687" s="58"/>
      <c r="AS687" s="58"/>
      <c r="AT687" s="58"/>
      <c r="AU687" s="58"/>
      <c r="AV687" s="58"/>
      <c r="AW687" s="58"/>
      <c r="AX687" s="59"/>
      <c r="AY687" s="59"/>
      <c r="AZ687" s="60"/>
      <c r="BA687" s="61"/>
      <c r="BB687" s="54"/>
      <c r="BC687" s="54"/>
      <c r="BD687" s="41">
        <v>3</v>
      </c>
      <c r="BE687" s="52">
        <v>38</v>
      </c>
      <c r="BF687" s="62">
        <v>3831</v>
      </c>
      <c r="BG687" s="274"/>
    </row>
    <row r="688" spans="1:59" s="63" customFormat="1" ht="12.75" x14ac:dyDescent="0.2">
      <c r="A688" s="196">
        <v>3</v>
      </c>
      <c r="B688" s="197" t="s">
        <v>108</v>
      </c>
      <c r="C688" s="208">
        <v>38</v>
      </c>
      <c r="D688" s="209" t="s">
        <v>331</v>
      </c>
      <c r="E688" s="212">
        <v>3837</v>
      </c>
      <c r="F688" s="213" t="s">
        <v>411</v>
      </c>
      <c r="G688" s="232"/>
      <c r="H688" s="97"/>
      <c r="I688" s="224"/>
      <c r="J688" s="98"/>
      <c r="K688" s="98"/>
      <c r="L688" s="98"/>
      <c r="M688" s="96"/>
      <c r="N688" s="307"/>
      <c r="O688" s="246"/>
      <c r="P688" s="124"/>
      <c r="Q688" s="124"/>
      <c r="R688" s="124"/>
      <c r="S688" s="124"/>
      <c r="T688" s="124"/>
      <c r="U688" s="124"/>
      <c r="V688" s="124"/>
      <c r="W688" s="124"/>
      <c r="X688" s="124"/>
      <c r="Y688" s="100"/>
      <c r="Z688" s="125"/>
      <c r="AA688" s="125"/>
      <c r="AB688" s="124"/>
      <c r="AC688" s="124"/>
      <c r="AD688" s="124"/>
      <c r="AE688" s="124"/>
      <c r="AF688" s="124"/>
      <c r="AG688" s="124"/>
      <c r="AH688" s="124"/>
      <c r="AI688" s="124"/>
      <c r="AJ688" s="100"/>
      <c r="AK688" s="125"/>
      <c r="AL688" s="125"/>
      <c r="AM688" s="124"/>
      <c r="AN688" s="124"/>
      <c r="AO688" s="124"/>
      <c r="AP688" s="124"/>
      <c r="AQ688" s="124"/>
      <c r="AR688" s="124"/>
      <c r="AS688" s="124"/>
      <c r="AT688" s="124"/>
      <c r="AU688" s="124"/>
      <c r="AV688" s="124"/>
      <c r="AW688" s="99"/>
      <c r="AX688" s="125"/>
      <c r="AY688" s="100"/>
      <c r="AZ688" s="101"/>
      <c r="BA688" s="102"/>
      <c r="BB688" s="95"/>
      <c r="BC688" s="95"/>
      <c r="BD688" s="41">
        <v>3</v>
      </c>
      <c r="BE688" s="52">
        <v>38</v>
      </c>
      <c r="BF688" s="103">
        <v>3837</v>
      </c>
      <c r="BG688" s="277"/>
    </row>
    <row r="689" spans="1:59" s="63" customFormat="1" ht="12.75" x14ac:dyDescent="0.2">
      <c r="A689" s="196">
        <v>3</v>
      </c>
      <c r="B689" s="197" t="s">
        <v>108</v>
      </c>
      <c r="C689" s="208">
        <v>38</v>
      </c>
      <c r="D689" s="209" t="s">
        <v>331</v>
      </c>
      <c r="E689" s="212">
        <v>3837</v>
      </c>
      <c r="F689" s="213" t="s">
        <v>411</v>
      </c>
      <c r="G689" s="232"/>
      <c r="H689" s="97"/>
      <c r="I689" s="224"/>
      <c r="J689" s="98"/>
      <c r="K689" s="98"/>
      <c r="L689" s="98"/>
      <c r="M689" s="96"/>
      <c r="N689" s="307"/>
      <c r="O689" s="246"/>
      <c r="P689" s="124"/>
      <c r="Q689" s="99"/>
      <c r="R689" s="99"/>
      <c r="S689" s="99"/>
      <c r="T689" s="99"/>
      <c r="U689" s="99"/>
      <c r="V689" s="99"/>
      <c r="W689" s="99"/>
      <c r="X689" s="99"/>
      <c r="Y689" s="100"/>
      <c r="Z689" s="100"/>
      <c r="AA689" s="100"/>
      <c r="AB689" s="99"/>
      <c r="AC689" s="99"/>
      <c r="AD689" s="99"/>
      <c r="AE689" s="99"/>
      <c r="AF689" s="99"/>
      <c r="AG689" s="99"/>
      <c r="AH689" s="99"/>
      <c r="AI689" s="99"/>
      <c r="AJ689" s="100"/>
      <c r="AK689" s="100"/>
      <c r="AL689" s="100"/>
      <c r="AM689" s="99"/>
      <c r="AN689" s="99"/>
      <c r="AO689" s="99"/>
      <c r="AP689" s="99"/>
      <c r="AQ689" s="99"/>
      <c r="AR689" s="99"/>
      <c r="AS689" s="99"/>
      <c r="AT689" s="99"/>
      <c r="AU689" s="99"/>
      <c r="AV689" s="99"/>
      <c r="AW689" s="99"/>
      <c r="AX689" s="100"/>
      <c r="AY689" s="100"/>
      <c r="AZ689" s="101"/>
      <c r="BA689" s="102"/>
      <c r="BB689" s="95"/>
      <c r="BC689" s="95"/>
      <c r="BD689" s="41">
        <v>3</v>
      </c>
      <c r="BE689" s="52">
        <v>38</v>
      </c>
      <c r="BF689" s="103">
        <v>3837</v>
      </c>
      <c r="BG689" s="277"/>
    </row>
    <row r="690" spans="1:59" s="63" customFormat="1" ht="12.75" x14ac:dyDescent="0.2">
      <c r="A690" s="196">
        <v>3</v>
      </c>
      <c r="B690" s="197" t="s">
        <v>108</v>
      </c>
      <c r="C690" s="208">
        <v>38</v>
      </c>
      <c r="D690" s="209" t="s">
        <v>331</v>
      </c>
      <c r="E690" s="212">
        <v>3837</v>
      </c>
      <c r="F690" s="213" t="s">
        <v>411</v>
      </c>
      <c r="G690" s="231" t="s">
        <v>1191</v>
      </c>
      <c r="H690" s="65"/>
      <c r="I690" s="222"/>
      <c r="J690" s="66"/>
      <c r="K690" s="66"/>
      <c r="L690" s="66"/>
      <c r="M690" s="64"/>
      <c r="N690" s="304"/>
      <c r="O690" s="305"/>
      <c r="P690" s="127"/>
      <c r="Q690" s="67"/>
      <c r="R690" s="67"/>
      <c r="S690" s="67"/>
      <c r="T690" s="67"/>
      <c r="U690" s="67"/>
      <c r="V690" s="67"/>
      <c r="W690" s="67"/>
      <c r="X690" s="67"/>
      <c r="Y690" s="68"/>
      <c r="Z690" s="68"/>
      <c r="AA690" s="68"/>
      <c r="AB690" s="67"/>
      <c r="AC690" s="67"/>
      <c r="AD690" s="67"/>
      <c r="AE690" s="67"/>
      <c r="AF690" s="67"/>
      <c r="AG690" s="67"/>
      <c r="AH690" s="67"/>
      <c r="AI690" s="67"/>
      <c r="AJ690" s="68"/>
      <c r="AK690" s="68"/>
      <c r="AL690" s="68"/>
      <c r="AM690" s="67"/>
      <c r="AN690" s="67"/>
      <c r="AO690" s="67"/>
      <c r="AP690" s="67"/>
      <c r="AQ690" s="67"/>
      <c r="AR690" s="67"/>
      <c r="AS690" s="67"/>
      <c r="AT690" s="67"/>
      <c r="AU690" s="67"/>
      <c r="AV690" s="67"/>
      <c r="AW690" s="67"/>
      <c r="AX690" s="68"/>
      <c r="AY690" s="68"/>
      <c r="AZ690" s="69"/>
      <c r="BA690" s="70"/>
      <c r="BB690" s="71"/>
      <c r="BC690" s="95"/>
      <c r="BD690" s="41">
        <v>3</v>
      </c>
      <c r="BE690" s="52">
        <v>38</v>
      </c>
      <c r="BF690" s="103">
        <v>3837</v>
      </c>
      <c r="BG690" s="275"/>
    </row>
    <row r="691" spans="1:59" s="63" customFormat="1" ht="12.75" x14ac:dyDescent="0.2">
      <c r="A691" s="196">
        <v>3</v>
      </c>
      <c r="B691" s="197" t="s">
        <v>108</v>
      </c>
      <c r="C691" s="208">
        <v>38</v>
      </c>
      <c r="D691" s="209" t="s">
        <v>331</v>
      </c>
      <c r="E691" s="212">
        <v>3837</v>
      </c>
      <c r="F691" s="213" t="s">
        <v>411</v>
      </c>
      <c r="G691" s="231" t="s">
        <v>1191</v>
      </c>
      <c r="H691" s="72" t="s">
        <v>47</v>
      </c>
      <c r="I691" s="223"/>
      <c r="J691" s="73"/>
      <c r="K691" s="73"/>
      <c r="L691" s="73"/>
      <c r="M691" s="74"/>
      <c r="N691" s="247"/>
      <c r="O691" s="306"/>
      <c r="P691" s="105"/>
      <c r="Q691" s="75"/>
      <c r="R691" s="75"/>
      <c r="S691" s="75"/>
      <c r="T691" s="75"/>
      <c r="U691" s="75"/>
      <c r="V691" s="75"/>
      <c r="W691" s="75"/>
      <c r="X691" s="75"/>
      <c r="Y691" s="76" t="str">
        <f>IF(ISNUMBER(VLOOKUP(Y693,P$7:W$7,MATCH(Y693,P$7:W$7))),VLOOKUP(Y693,P$7:W$7,MATCH(Y693,P$7:W$7)),IF(N695=0,"No Data",IF(Y693&gt;0,"&lt;100",0)))</f>
        <v>&lt;100</v>
      </c>
      <c r="Z691" s="77" t="str">
        <f>IF(ISNUMBER(VLOOKUP(Z695,P$7:W$7,MATCH(Z695,P$7:W$7))),VLOOKUP(Z695,P$7:W$7,MATCH(Z695,P$7:W$7)),IF(N695=0,"No Data",IF(Z695&gt;0,"&lt;100",0)))</f>
        <v>&lt;100</v>
      </c>
      <c r="AA691" s="106">
        <f>IF(ISNUMBER(Z691),Z691,0)</f>
        <v>0</v>
      </c>
      <c r="AB691" s="75"/>
      <c r="AC691" s="75"/>
      <c r="AD691" s="75"/>
      <c r="AE691" s="75"/>
      <c r="AF691" s="75"/>
      <c r="AG691" s="75"/>
      <c r="AH691" s="75"/>
      <c r="AI691" s="75"/>
      <c r="AJ691" s="76">
        <f>IF(ISNUMBER(VLOOKUP(AJ693,AB$7:AH$7,MATCH(AJ693,AB$7:AH$7))),VLOOKUP(AJ693,AB$7:AH$7,MATCH(AJ693,AB$7:AH$7)),IF(N695=0,"No Data",IF(AJ693&gt;0,"&lt;50",0)))</f>
        <v>0</v>
      </c>
      <c r="AK691" s="77">
        <f>IF(ISNUMBER(VLOOKUP(AK695,AB$7:AH$7,MATCH(AK695,AB$7:AH$7))),VLOOKUP(AK695,AB$7:AH$7,MATCH(AK695,AB$7:AH$7)),IF(N695=0,"No Data",IF(AK695&gt;0,"&lt;50",0)))</f>
        <v>0</v>
      </c>
      <c r="AL691" s="106">
        <f>IF(ISNUMBER(AK691),AK691,0)</f>
        <v>0</v>
      </c>
      <c r="AM691" s="75"/>
      <c r="AN691" s="75"/>
      <c r="AO691" s="75"/>
      <c r="AP691" s="75"/>
      <c r="AQ691" s="75"/>
      <c r="AR691" s="75"/>
      <c r="AS691" s="75"/>
      <c r="AT691" s="75"/>
      <c r="AU691" s="75"/>
      <c r="AV691" s="75"/>
      <c r="AW691" s="76">
        <f>IF(ISNUMBER(VLOOKUP(AW693,AM$7:AU$7,MATCH(AW693,AM$7:AU$7))),VLOOKUP(AW693,AM$7:AU$7,MATCH(AW693,AM$7:AU$7)),IF(N695=0,"No Data",IF(AW693&gt;0,"&lt;10",0)))</f>
        <v>500</v>
      </c>
      <c r="AX691" s="77">
        <f>IF(ISNUMBER(VLOOKUP(AX695,AM$7:AU$7,MATCH(AX695,AM$7:AU$7))),VLOOKUP(AX695,AM$7:AU$7,MATCH(AX695,AM$7:AU$7)),IF(N695=0,"No Data",IF(AX695&gt;0,"&lt;10",0)))</f>
        <v>500</v>
      </c>
      <c r="AY691" s="106">
        <f>IF(ISNUMBER(AX691),AX691,0)</f>
        <v>500</v>
      </c>
      <c r="AZ691" s="79"/>
      <c r="BA691" s="80"/>
      <c r="BB691" s="71"/>
      <c r="BC691" s="95"/>
      <c r="BD691" s="41">
        <v>3</v>
      </c>
      <c r="BE691" s="52">
        <v>38</v>
      </c>
      <c r="BF691" s="103">
        <v>3837</v>
      </c>
      <c r="BG691" s="276" t="s">
        <v>47</v>
      </c>
    </row>
    <row r="692" spans="1:59" s="63" customFormat="1" ht="12.75" x14ac:dyDescent="0.2">
      <c r="A692" s="196">
        <v>3</v>
      </c>
      <c r="B692" s="197" t="s">
        <v>108</v>
      </c>
      <c r="C692" s="208">
        <v>38</v>
      </c>
      <c r="D692" s="209" t="s">
        <v>331</v>
      </c>
      <c r="E692" s="212">
        <v>3837</v>
      </c>
      <c r="F692" s="213" t="s">
        <v>411</v>
      </c>
      <c r="G692" s="231" t="s">
        <v>1191</v>
      </c>
      <c r="H692" s="81" t="s">
        <v>48</v>
      </c>
      <c r="I692" s="223"/>
      <c r="J692" s="73"/>
      <c r="K692" s="73"/>
      <c r="L692" s="73"/>
      <c r="M692" s="74"/>
      <c r="N692" s="247"/>
      <c r="O692" s="306"/>
      <c r="P692" s="105"/>
      <c r="Q692" s="75"/>
      <c r="R692" s="75"/>
      <c r="S692" s="75"/>
      <c r="T692" s="75"/>
      <c r="U692" s="75"/>
      <c r="V692" s="75"/>
      <c r="W692" s="75"/>
      <c r="X692" s="75"/>
      <c r="Y692" s="82">
        <f>MIN(X696:X709)</f>
        <v>0</v>
      </c>
      <c r="Z692" s="83"/>
      <c r="AA692" s="83"/>
      <c r="AB692" s="75"/>
      <c r="AC692" s="75"/>
      <c r="AD692" s="75"/>
      <c r="AE692" s="75"/>
      <c r="AF692" s="75"/>
      <c r="AG692" s="75"/>
      <c r="AH692" s="75"/>
      <c r="AI692" s="75"/>
      <c r="AJ692" s="82">
        <f>MIN(AI696:AI709)</f>
        <v>0</v>
      </c>
      <c r="AK692" s="83"/>
      <c r="AL692" s="83"/>
      <c r="AM692" s="75"/>
      <c r="AN692" s="75"/>
      <c r="AO692" s="75"/>
      <c r="AP692" s="75"/>
      <c r="AQ692" s="75"/>
      <c r="AR692" s="75"/>
      <c r="AS692" s="75"/>
      <c r="AT692" s="75"/>
      <c r="AU692" s="75"/>
      <c r="AV692" s="75"/>
      <c r="AW692" s="82">
        <f>MIN(AV696:AV709)</f>
        <v>25</v>
      </c>
      <c r="AX692" s="83"/>
      <c r="AY692" s="83"/>
      <c r="AZ692" s="79"/>
      <c r="BA692" s="80"/>
      <c r="BB692" s="71"/>
      <c r="BC692" s="95"/>
      <c r="BD692" s="41">
        <v>3</v>
      </c>
      <c r="BE692" s="52">
        <v>38</v>
      </c>
      <c r="BF692" s="103">
        <v>3837</v>
      </c>
      <c r="BG692" s="278" t="s">
        <v>48</v>
      </c>
    </row>
    <row r="693" spans="1:59" s="63" customFormat="1" ht="12.75" x14ac:dyDescent="0.2">
      <c r="A693" s="196">
        <v>3</v>
      </c>
      <c r="B693" s="197" t="s">
        <v>108</v>
      </c>
      <c r="C693" s="208">
        <v>38</v>
      </c>
      <c r="D693" s="209" t="s">
        <v>331</v>
      </c>
      <c r="E693" s="212">
        <v>3837</v>
      </c>
      <c r="F693" s="213" t="s">
        <v>411</v>
      </c>
      <c r="G693" s="231" t="s">
        <v>1191</v>
      </c>
      <c r="H693" s="81" t="s">
        <v>49</v>
      </c>
      <c r="I693" s="223"/>
      <c r="J693" s="73"/>
      <c r="K693" s="73"/>
      <c r="L693" s="73"/>
      <c r="M693" s="74"/>
      <c r="N693" s="247"/>
      <c r="O693" s="306"/>
      <c r="P693" s="105"/>
      <c r="Q693" s="75"/>
      <c r="R693" s="75"/>
      <c r="S693" s="75"/>
      <c r="T693" s="75"/>
      <c r="U693" s="75"/>
      <c r="V693" s="75"/>
      <c r="W693" s="75"/>
      <c r="X693" s="75"/>
      <c r="Y693" s="84">
        <f>IF(ISNUMBER(AVERAGE(X696:X709)),AVERAGE(X696:X709),0)</f>
        <v>71.428571428571431</v>
      </c>
      <c r="Z693" s="83"/>
      <c r="AA693" s="83"/>
      <c r="AB693" s="75"/>
      <c r="AC693" s="75"/>
      <c r="AD693" s="75"/>
      <c r="AE693" s="75"/>
      <c r="AF693" s="75"/>
      <c r="AG693" s="75"/>
      <c r="AH693" s="75"/>
      <c r="AI693" s="75"/>
      <c r="AJ693" s="84">
        <f>IF(ISNUMBER(AVERAGE(AI696:AI709)),AVERAGE(AI696:AI709),0)</f>
        <v>0</v>
      </c>
      <c r="AK693" s="83"/>
      <c r="AL693" s="83"/>
      <c r="AM693" s="75"/>
      <c r="AN693" s="75"/>
      <c r="AO693" s="75"/>
      <c r="AP693" s="75"/>
      <c r="AQ693" s="75"/>
      <c r="AR693" s="75"/>
      <c r="AS693" s="75"/>
      <c r="AT693" s="75"/>
      <c r="AU693" s="75"/>
      <c r="AV693" s="75"/>
      <c r="AW693" s="84">
        <f>IF(ISNUMBER(AVERAGE(AV696:AV709)),AVERAGE(AV696:AV709),0)</f>
        <v>975</v>
      </c>
      <c r="AX693" s="83"/>
      <c r="AY693" s="83"/>
      <c r="AZ693" s="79"/>
      <c r="BA693" s="80"/>
      <c r="BB693" s="71"/>
      <c r="BC693" s="95"/>
      <c r="BD693" s="41">
        <v>3</v>
      </c>
      <c r="BE693" s="52">
        <v>38</v>
      </c>
      <c r="BF693" s="103">
        <v>3837</v>
      </c>
      <c r="BG693" s="278" t="s">
        <v>49</v>
      </c>
    </row>
    <row r="694" spans="1:59" s="63" customFormat="1" ht="12.75" x14ac:dyDescent="0.2">
      <c r="A694" s="196">
        <v>3</v>
      </c>
      <c r="B694" s="197" t="s">
        <v>108</v>
      </c>
      <c r="C694" s="208">
        <v>38</v>
      </c>
      <c r="D694" s="209" t="s">
        <v>331</v>
      </c>
      <c r="E694" s="212">
        <v>3837</v>
      </c>
      <c r="F694" s="213" t="s">
        <v>411</v>
      </c>
      <c r="G694" s="231" t="s">
        <v>1191</v>
      </c>
      <c r="H694" s="81" t="s">
        <v>50</v>
      </c>
      <c r="I694" s="223"/>
      <c r="J694" s="73"/>
      <c r="K694" s="73"/>
      <c r="L694" s="73"/>
      <c r="M694" s="74"/>
      <c r="N694" s="247"/>
      <c r="O694" s="306"/>
      <c r="P694" s="105"/>
      <c r="Q694" s="75"/>
      <c r="R694" s="75"/>
      <c r="S694" s="75"/>
      <c r="T694" s="75"/>
      <c r="U694" s="75"/>
      <c r="V694" s="75"/>
      <c r="W694" s="75"/>
      <c r="X694" s="75"/>
      <c r="Y694" s="84">
        <f>MAX(X696:X709)</f>
        <v>100</v>
      </c>
      <c r="Z694" s="83"/>
      <c r="AA694" s="83"/>
      <c r="AB694" s="75"/>
      <c r="AC694" s="75"/>
      <c r="AD694" s="75"/>
      <c r="AE694" s="75"/>
      <c r="AF694" s="75"/>
      <c r="AG694" s="75"/>
      <c r="AH694" s="75"/>
      <c r="AI694" s="75"/>
      <c r="AJ694" s="84">
        <f>MAX(AI696:AI709)</f>
        <v>0</v>
      </c>
      <c r="AK694" s="83"/>
      <c r="AL694" s="83"/>
      <c r="AM694" s="75"/>
      <c r="AN694" s="75"/>
      <c r="AO694" s="75"/>
      <c r="AP694" s="75"/>
      <c r="AQ694" s="75"/>
      <c r="AR694" s="75"/>
      <c r="AS694" s="75"/>
      <c r="AT694" s="75"/>
      <c r="AU694" s="75"/>
      <c r="AV694" s="75"/>
      <c r="AW694" s="84">
        <f>MAX(AV696:AV709)</f>
        <v>2500</v>
      </c>
      <c r="AX694" s="83"/>
      <c r="AY694" s="83"/>
      <c r="AZ694" s="79"/>
      <c r="BA694" s="80"/>
      <c r="BB694" s="71"/>
      <c r="BC694" s="95"/>
      <c r="BD694" s="41">
        <v>3</v>
      </c>
      <c r="BE694" s="52">
        <v>38</v>
      </c>
      <c r="BF694" s="103">
        <v>3837</v>
      </c>
      <c r="BG694" s="278" t="s">
        <v>50</v>
      </c>
    </row>
    <row r="695" spans="1:59" s="63" customFormat="1" ht="12.75" x14ac:dyDescent="0.2">
      <c r="A695" s="196">
        <v>3</v>
      </c>
      <c r="B695" s="197" t="s">
        <v>108</v>
      </c>
      <c r="C695" s="208">
        <v>38</v>
      </c>
      <c r="D695" s="209" t="s">
        <v>331</v>
      </c>
      <c r="E695" s="212">
        <v>3837</v>
      </c>
      <c r="F695" s="213" t="s">
        <v>411</v>
      </c>
      <c r="G695" s="231" t="s">
        <v>1191</v>
      </c>
      <c r="H695" s="85" t="s">
        <v>51</v>
      </c>
      <c r="I695" s="223"/>
      <c r="J695" s="73"/>
      <c r="K695" s="73"/>
      <c r="L695" s="73"/>
      <c r="M695" s="74"/>
      <c r="N695" s="248">
        <f>SUM(N696:N709)</f>
        <v>14</v>
      </c>
      <c r="O695" s="293">
        <f>SUM(O696:O709)</f>
        <v>0.99999999999999967</v>
      </c>
      <c r="P695" s="292"/>
      <c r="Q695" s="87"/>
      <c r="R695" s="87"/>
      <c r="S695" s="87"/>
      <c r="T695" s="87"/>
      <c r="U695" s="87"/>
      <c r="V695" s="87"/>
      <c r="W695" s="87"/>
      <c r="X695" s="87"/>
      <c r="Y695" s="88"/>
      <c r="Z695" s="107">
        <f>SUM(Z696:Z709)</f>
        <v>71.428571428571402</v>
      </c>
      <c r="AA695" s="88"/>
      <c r="AB695" s="87"/>
      <c r="AC695" s="87"/>
      <c r="AD695" s="87"/>
      <c r="AE695" s="87"/>
      <c r="AF695" s="87"/>
      <c r="AG695" s="87"/>
      <c r="AH695" s="87"/>
      <c r="AI695" s="87"/>
      <c r="AJ695" s="88"/>
      <c r="AK695" s="107">
        <f>SUM(AK696:AK709)</f>
        <v>0</v>
      </c>
      <c r="AL695" s="88"/>
      <c r="AM695" s="87"/>
      <c r="AN695" s="87"/>
      <c r="AO695" s="87"/>
      <c r="AP695" s="87"/>
      <c r="AQ695" s="87"/>
      <c r="AR695" s="87"/>
      <c r="AS695" s="87"/>
      <c r="AT695" s="87"/>
      <c r="AU695" s="87"/>
      <c r="AV695" s="87"/>
      <c r="AW695" s="112"/>
      <c r="AX695" s="107">
        <f>SUM(AX696:AX709)</f>
        <v>975.00000000000011</v>
      </c>
      <c r="AY695" s="88"/>
      <c r="AZ695" s="79"/>
      <c r="BA695" s="80"/>
      <c r="BB695" s="71"/>
      <c r="BC695" s="95"/>
      <c r="BD695" s="41">
        <v>3</v>
      </c>
      <c r="BE695" s="52">
        <v>38</v>
      </c>
      <c r="BF695" s="103">
        <v>3837</v>
      </c>
      <c r="BG695" s="279" t="s">
        <v>51</v>
      </c>
    </row>
    <row r="696" spans="1:59" s="63" customFormat="1" ht="12.75" x14ac:dyDescent="0.2">
      <c r="A696" s="196">
        <v>3</v>
      </c>
      <c r="B696" s="197" t="s">
        <v>108</v>
      </c>
      <c r="C696" s="208">
        <v>38</v>
      </c>
      <c r="D696" s="209" t="s">
        <v>331</v>
      </c>
      <c r="E696" s="212">
        <v>3837</v>
      </c>
      <c r="F696" s="213" t="s">
        <v>411</v>
      </c>
      <c r="G696" s="231" t="s">
        <v>1191</v>
      </c>
      <c r="H696" s="89" t="s">
        <v>52</v>
      </c>
      <c r="I696" s="90" t="s">
        <v>372</v>
      </c>
      <c r="J696" s="90"/>
      <c r="K696" s="90" t="s">
        <v>64</v>
      </c>
      <c r="L696" s="90" t="s">
        <v>76</v>
      </c>
      <c r="M696" s="91"/>
      <c r="N696" s="312">
        <v>1</v>
      </c>
      <c r="O696" s="313">
        <f>N696/N$695</f>
        <v>7.1428571428571425E-2</v>
      </c>
      <c r="P696" s="104"/>
      <c r="Q696" s="92"/>
      <c r="R696" s="92"/>
      <c r="S696" s="92"/>
      <c r="T696" s="92"/>
      <c r="U696" s="92"/>
      <c r="V696" s="92"/>
      <c r="W696" s="92"/>
      <c r="X696" s="109">
        <f t="shared" ref="X696:X709" si="90">P696*P$7+Q696*Q$7+R696*R$7+S696*S$7+T696*T$7+U696*U$7+V696*V$7+W696*W$7</f>
        <v>0</v>
      </c>
      <c r="Y696" s="83"/>
      <c r="Z696" s="110">
        <f t="shared" ref="Z696:Z709" si="91">X696*$O696</f>
        <v>0</v>
      </c>
      <c r="AA696" s="111"/>
      <c r="AB696" s="92"/>
      <c r="AC696" s="92"/>
      <c r="AD696" s="92"/>
      <c r="AE696" s="92"/>
      <c r="AF696" s="92"/>
      <c r="AG696" s="92"/>
      <c r="AH696" s="92"/>
      <c r="AI696" s="109">
        <f t="shared" ref="AI696:AI709" si="92">AB696*AB$7+AC696*AC$7+AD696*AD$7+AE696*AE$7+AF696*AF$7+AG696*AG$7+AH696*AH$7</f>
        <v>0</v>
      </c>
      <c r="AJ696" s="83"/>
      <c r="AK696" s="110">
        <f t="shared" ref="AK696:AK709" si="93">AI696*$O696</f>
        <v>0</v>
      </c>
      <c r="AL696" s="111"/>
      <c r="AM696" s="92"/>
      <c r="AN696" s="92">
        <v>1</v>
      </c>
      <c r="AO696" s="92"/>
      <c r="AP696" s="92"/>
      <c r="AQ696" s="92"/>
      <c r="AR696" s="92"/>
      <c r="AS696" s="92"/>
      <c r="AT696" s="92"/>
      <c r="AU696" s="92"/>
      <c r="AV696" s="109">
        <f t="shared" ref="AV696:AV709" si="94">AM696*AM$7+AN696*AN$7+AO696*AO$7+AP696*AP$7+AQ696*AQ$7+AR696*AR$7+AS696*AS$7+AT696*AT$7+AU696*AU$7</f>
        <v>25</v>
      </c>
      <c r="AW696" s="75"/>
      <c r="AX696" s="110">
        <f t="shared" ref="AX696:AX709" si="95">AV696*$O696</f>
        <v>1.7857142857142856</v>
      </c>
      <c r="AY696" s="111"/>
      <c r="AZ696" s="93"/>
      <c r="BA696" s="94" t="s">
        <v>373</v>
      </c>
      <c r="BB696" s="71"/>
      <c r="BC696" s="95"/>
      <c r="BD696" s="41">
        <v>3</v>
      </c>
      <c r="BE696" s="52">
        <v>38</v>
      </c>
      <c r="BF696" s="103">
        <v>3837</v>
      </c>
      <c r="BG696" s="280" t="s">
        <v>52</v>
      </c>
    </row>
    <row r="697" spans="1:59" s="63" customFormat="1" ht="12.75" x14ac:dyDescent="0.2">
      <c r="A697" s="196">
        <v>3</v>
      </c>
      <c r="B697" s="197" t="s">
        <v>108</v>
      </c>
      <c r="C697" s="208">
        <v>38</v>
      </c>
      <c r="D697" s="209" t="s">
        <v>331</v>
      </c>
      <c r="E697" s="212">
        <v>3837</v>
      </c>
      <c r="F697" s="213" t="s">
        <v>411</v>
      </c>
      <c r="G697" s="231" t="s">
        <v>1191</v>
      </c>
      <c r="H697" s="89"/>
      <c r="I697" s="90" t="s">
        <v>374</v>
      </c>
      <c r="J697" s="90"/>
      <c r="K697" s="90" t="s">
        <v>64</v>
      </c>
      <c r="L697" s="90" t="s">
        <v>375</v>
      </c>
      <c r="M697" s="91"/>
      <c r="N697" s="312">
        <v>1</v>
      </c>
      <c r="O697" s="313">
        <f t="shared" ref="O697:O709" si="96">N697/N$695</f>
        <v>7.1428571428571425E-2</v>
      </c>
      <c r="P697" s="104">
        <v>1</v>
      </c>
      <c r="Q697" s="92"/>
      <c r="R697" s="92"/>
      <c r="S697" s="92"/>
      <c r="T697" s="92"/>
      <c r="U697" s="92"/>
      <c r="V697" s="92"/>
      <c r="W697" s="92"/>
      <c r="X697" s="109">
        <f t="shared" si="90"/>
        <v>100</v>
      </c>
      <c r="Y697" s="83"/>
      <c r="Z697" s="110">
        <f t="shared" si="91"/>
        <v>7.1428571428571423</v>
      </c>
      <c r="AA697" s="111"/>
      <c r="AB697" s="92"/>
      <c r="AC697" s="92"/>
      <c r="AD697" s="92"/>
      <c r="AE697" s="92"/>
      <c r="AF697" s="92"/>
      <c r="AG697" s="92"/>
      <c r="AH697" s="92"/>
      <c r="AI697" s="109">
        <f t="shared" si="92"/>
        <v>0</v>
      </c>
      <c r="AJ697" s="83"/>
      <c r="AK697" s="110">
        <f t="shared" si="93"/>
        <v>0</v>
      </c>
      <c r="AL697" s="111"/>
      <c r="AM697" s="92"/>
      <c r="AN697" s="92"/>
      <c r="AO697" s="92"/>
      <c r="AP697" s="92"/>
      <c r="AQ697" s="92"/>
      <c r="AR697" s="92"/>
      <c r="AS697" s="92">
        <v>1</v>
      </c>
      <c r="AT697" s="92"/>
      <c r="AU697" s="92"/>
      <c r="AV697" s="109">
        <f t="shared" si="94"/>
        <v>1000</v>
      </c>
      <c r="AW697" s="75"/>
      <c r="AX697" s="110">
        <f t="shared" si="95"/>
        <v>71.428571428571431</v>
      </c>
      <c r="AY697" s="111"/>
      <c r="AZ697" s="93"/>
      <c r="BA697" s="94" t="s">
        <v>373</v>
      </c>
      <c r="BB697" s="71"/>
      <c r="BC697" s="95"/>
      <c r="BD697" s="41">
        <v>3</v>
      </c>
      <c r="BE697" s="52">
        <v>38</v>
      </c>
      <c r="BF697" s="103">
        <v>3837</v>
      </c>
      <c r="BG697" s="280" t="s">
        <v>52</v>
      </c>
    </row>
    <row r="698" spans="1:59" s="63" customFormat="1" ht="12.75" x14ac:dyDescent="0.2">
      <c r="A698" s="196">
        <v>3</v>
      </c>
      <c r="B698" s="197" t="s">
        <v>108</v>
      </c>
      <c r="C698" s="208">
        <v>38</v>
      </c>
      <c r="D698" s="209" t="s">
        <v>331</v>
      </c>
      <c r="E698" s="212">
        <v>3837</v>
      </c>
      <c r="F698" s="213" t="s">
        <v>411</v>
      </c>
      <c r="G698" s="231" t="s">
        <v>1191</v>
      </c>
      <c r="H698" s="89"/>
      <c r="I698" s="90" t="s">
        <v>376</v>
      </c>
      <c r="J698" s="90"/>
      <c r="K698" s="90" t="s">
        <v>64</v>
      </c>
      <c r="L698" s="90" t="s">
        <v>195</v>
      </c>
      <c r="M698" s="91"/>
      <c r="N698" s="312">
        <v>1</v>
      </c>
      <c r="O698" s="313">
        <f t="shared" si="96"/>
        <v>7.1428571428571425E-2</v>
      </c>
      <c r="P698" s="104">
        <v>1</v>
      </c>
      <c r="Q698" s="92"/>
      <c r="R698" s="92"/>
      <c r="S698" s="92"/>
      <c r="T698" s="92"/>
      <c r="U698" s="92"/>
      <c r="V698" s="92"/>
      <c r="W698" s="92"/>
      <c r="X698" s="109">
        <f t="shared" si="90"/>
        <v>100</v>
      </c>
      <c r="Y698" s="83"/>
      <c r="Z698" s="110">
        <f t="shared" si="91"/>
        <v>7.1428571428571423</v>
      </c>
      <c r="AA698" s="111"/>
      <c r="AB698" s="92"/>
      <c r="AC698" s="92"/>
      <c r="AD698" s="92"/>
      <c r="AE698" s="92"/>
      <c r="AF698" s="92"/>
      <c r="AG698" s="92"/>
      <c r="AH698" s="92"/>
      <c r="AI698" s="109">
        <f t="shared" si="92"/>
        <v>0</v>
      </c>
      <c r="AJ698" s="83"/>
      <c r="AK698" s="110">
        <f t="shared" si="93"/>
        <v>0</v>
      </c>
      <c r="AL698" s="111"/>
      <c r="AM698" s="92"/>
      <c r="AN698" s="92"/>
      <c r="AO698" s="92"/>
      <c r="AP698" s="92"/>
      <c r="AQ698" s="92"/>
      <c r="AR698" s="92"/>
      <c r="AS698" s="92">
        <v>1</v>
      </c>
      <c r="AT698" s="92"/>
      <c r="AU698" s="92"/>
      <c r="AV698" s="109">
        <f t="shared" si="94"/>
        <v>1000</v>
      </c>
      <c r="AW698" s="75"/>
      <c r="AX698" s="110">
        <f t="shared" si="95"/>
        <v>71.428571428571431</v>
      </c>
      <c r="AY698" s="111"/>
      <c r="AZ698" s="93"/>
      <c r="BA698" s="94" t="s">
        <v>373</v>
      </c>
      <c r="BB698" s="71"/>
      <c r="BC698" s="95"/>
      <c r="BD698" s="41">
        <v>3</v>
      </c>
      <c r="BE698" s="52">
        <v>38</v>
      </c>
      <c r="BF698" s="103">
        <v>3837</v>
      </c>
      <c r="BG698" s="280" t="s">
        <v>52</v>
      </c>
    </row>
    <row r="699" spans="1:59" s="63" customFormat="1" ht="12.75" x14ac:dyDescent="0.2">
      <c r="A699" s="196">
        <v>3</v>
      </c>
      <c r="B699" s="197" t="s">
        <v>108</v>
      </c>
      <c r="C699" s="208">
        <v>38</v>
      </c>
      <c r="D699" s="209" t="s">
        <v>331</v>
      </c>
      <c r="E699" s="212">
        <v>3837</v>
      </c>
      <c r="F699" s="213" t="s">
        <v>411</v>
      </c>
      <c r="G699" s="231" t="s">
        <v>1191</v>
      </c>
      <c r="H699" s="89"/>
      <c r="I699" s="90" t="s">
        <v>412</v>
      </c>
      <c r="J699" s="90"/>
      <c r="K699" s="90" t="s">
        <v>64</v>
      </c>
      <c r="L699" s="90" t="s">
        <v>413</v>
      </c>
      <c r="M699" s="91"/>
      <c r="N699" s="312">
        <v>1</v>
      </c>
      <c r="O699" s="313">
        <f t="shared" si="96"/>
        <v>7.1428571428571425E-2</v>
      </c>
      <c r="P699" s="104"/>
      <c r="Q699" s="92"/>
      <c r="R699" s="92"/>
      <c r="S699" s="92"/>
      <c r="T699" s="92"/>
      <c r="U699" s="92"/>
      <c r="V699" s="92"/>
      <c r="W699" s="92"/>
      <c r="X699" s="109">
        <f t="shared" si="90"/>
        <v>0</v>
      </c>
      <c r="Y699" s="83"/>
      <c r="Z699" s="110">
        <f t="shared" si="91"/>
        <v>0</v>
      </c>
      <c r="AA699" s="111"/>
      <c r="AB699" s="92"/>
      <c r="AC699" s="92"/>
      <c r="AD699" s="92"/>
      <c r="AE699" s="92"/>
      <c r="AF699" s="92"/>
      <c r="AG699" s="92"/>
      <c r="AH699" s="92"/>
      <c r="AI699" s="109">
        <f t="shared" si="92"/>
        <v>0</v>
      </c>
      <c r="AJ699" s="83"/>
      <c r="AK699" s="110">
        <f t="shared" si="93"/>
        <v>0</v>
      </c>
      <c r="AL699" s="111"/>
      <c r="AM699" s="92"/>
      <c r="AN699" s="92"/>
      <c r="AO699" s="92"/>
      <c r="AP699" s="92"/>
      <c r="AQ699" s="92"/>
      <c r="AR699" s="92">
        <v>1</v>
      </c>
      <c r="AS699" s="92"/>
      <c r="AT699" s="92"/>
      <c r="AU699" s="92"/>
      <c r="AV699" s="109">
        <f t="shared" si="94"/>
        <v>500</v>
      </c>
      <c r="AW699" s="75"/>
      <c r="AX699" s="110">
        <f t="shared" si="95"/>
        <v>35.714285714285715</v>
      </c>
      <c r="AY699" s="111"/>
      <c r="AZ699" s="93"/>
      <c r="BA699" s="94" t="s">
        <v>373</v>
      </c>
      <c r="BB699" s="71"/>
      <c r="BC699" s="95"/>
      <c r="BD699" s="41">
        <v>3</v>
      </c>
      <c r="BE699" s="52">
        <v>38</v>
      </c>
      <c r="BF699" s="103">
        <v>3837</v>
      </c>
      <c r="BG699" s="280" t="s">
        <v>52</v>
      </c>
    </row>
    <row r="700" spans="1:59" s="63" customFormat="1" ht="12.75" x14ac:dyDescent="0.2">
      <c r="A700" s="196">
        <v>3</v>
      </c>
      <c r="B700" s="197" t="s">
        <v>108</v>
      </c>
      <c r="C700" s="208">
        <v>38</v>
      </c>
      <c r="D700" s="209" t="s">
        <v>331</v>
      </c>
      <c r="E700" s="212">
        <v>3837</v>
      </c>
      <c r="F700" s="213" t="s">
        <v>411</v>
      </c>
      <c r="G700" s="231" t="s">
        <v>1191</v>
      </c>
      <c r="H700" s="89"/>
      <c r="I700" s="90" t="s">
        <v>377</v>
      </c>
      <c r="J700" s="90"/>
      <c r="K700" s="90" t="s">
        <v>64</v>
      </c>
      <c r="L700" s="90" t="s">
        <v>76</v>
      </c>
      <c r="M700" s="91"/>
      <c r="N700" s="312">
        <v>1</v>
      </c>
      <c r="O700" s="313">
        <f t="shared" si="96"/>
        <v>7.1428571428571425E-2</v>
      </c>
      <c r="P700" s="104"/>
      <c r="Q700" s="92"/>
      <c r="R700" s="92"/>
      <c r="S700" s="92"/>
      <c r="T700" s="92"/>
      <c r="U700" s="92"/>
      <c r="V700" s="92"/>
      <c r="W700" s="92"/>
      <c r="X700" s="109">
        <f t="shared" si="90"/>
        <v>0</v>
      </c>
      <c r="Y700" s="83"/>
      <c r="Z700" s="110">
        <f t="shared" si="91"/>
        <v>0</v>
      </c>
      <c r="AA700" s="111"/>
      <c r="AB700" s="92"/>
      <c r="AC700" s="92"/>
      <c r="AD700" s="92"/>
      <c r="AE700" s="92"/>
      <c r="AF700" s="92"/>
      <c r="AG700" s="92"/>
      <c r="AH700" s="92"/>
      <c r="AI700" s="109">
        <f t="shared" si="92"/>
        <v>0</v>
      </c>
      <c r="AJ700" s="83"/>
      <c r="AK700" s="110">
        <f t="shared" si="93"/>
        <v>0</v>
      </c>
      <c r="AL700" s="111"/>
      <c r="AM700" s="92"/>
      <c r="AN700" s="92">
        <v>1</v>
      </c>
      <c r="AO700" s="92"/>
      <c r="AP700" s="92"/>
      <c r="AQ700" s="92"/>
      <c r="AR700" s="92"/>
      <c r="AS700" s="92"/>
      <c r="AT700" s="92"/>
      <c r="AU700" s="92"/>
      <c r="AV700" s="109">
        <f t="shared" si="94"/>
        <v>25</v>
      </c>
      <c r="AW700" s="75"/>
      <c r="AX700" s="110">
        <f t="shared" si="95"/>
        <v>1.7857142857142856</v>
      </c>
      <c r="AY700" s="111"/>
      <c r="AZ700" s="93"/>
      <c r="BA700" s="94" t="s">
        <v>373</v>
      </c>
      <c r="BB700" s="71"/>
      <c r="BC700" s="95"/>
      <c r="BD700" s="41">
        <v>3</v>
      </c>
      <c r="BE700" s="52">
        <v>38</v>
      </c>
      <c r="BF700" s="103">
        <v>3837</v>
      </c>
      <c r="BG700" s="280" t="s">
        <v>52</v>
      </c>
    </row>
    <row r="701" spans="1:59" s="63" customFormat="1" ht="12.75" x14ac:dyDescent="0.2">
      <c r="A701" s="196">
        <v>3</v>
      </c>
      <c r="B701" s="197" t="s">
        <v>108</v>
      </c>
      <c r="C701" s="208">
        <v>38</v>
      </c>
      <c r="D701" s="209" t="s">
        <v>331</v>
      </c>
      <c r="E701" s="212">
        <v>3837</v>
      </c>
      <c r="F701" s="213" t="s">
        <v>411</v>
      </c>
      <c r="G701" s="231" t="s">
        <v>1191</v>
      </c>
      <c r="H701" s="89"/>
      <c r="I701" s="90" t="s">
        <v>381</v>
      </c>
      <c r="J701" s="90"/>
      <c r="K701" s="90" t="s">
        <v>64</v>
      </c>
      <c r="L701" s="90" t="s">
        <v>148</v>
      </c>
      <c r="M701" s="91"/>
      <c r="N701" s="312">
        <v>1</v>
      </c>
      <c r="O701" s="313">
        <f t="shared" si="96"/>
        <v>7.1428571428571425E-2</v>
      </c>
      <c r="P701" s="104">
        <v>1</v>
      </c>
      <c r="Q701" s="92"/>
      <c r="R701" s="92"/>
      <c r="S701" s="92"/>
      <c r="T701" s="92"/>
      <c r="U701" s="92"/>
      <c r="V701" s="92"/>
      <c r="W701" s="92"/>
      <c r="X701" s="109">
        <f t="shared" si="90"/>
        <v>100</v>
      </c>
      <c r="Y701" s="83"/>
      <c r="Z701" s="110">
        <f t="shared" si="91"/>
        <v>7.1428571428571423</v>
      </c>
      <c r="AA701" s="111"/>
      <c r="AB701" s="92"/>
      <c r="AC701" s="92"/>
      <c r="AD701" s="92"/>
      <c r="AE701" s="92"/>
      <c r="AF701" s="92"/>
      <c r="AG701" s="92"/>
      <c r="AH701" s="92"/>
      <c r="AI701" s="109">
        <f t="shared" si="92"/>
        <v>0</v>
      </c>
      <c r="AJ701" s="83"/>
      <c r="AK701" s="110">
        <f t="shared" si="93"/>
        <v>0</v>
      </c>
      <c r="AL701" s="111"/>
      <c r="AM701" s="92"/>
      <c r="AN701" s="92"/>
      <c r="AO701" s="92"/>
      <c r="AP701" s="92"/>
      <c r="AQ701" s="92"/>
      <c r="AR701" s="92"/>
      <c r="AS701" s="92"/>
      <c r="AT701" s="92">
        <v>1</v>
      </c>
      <c r="AU701" s="92"/>
      <c r="AV701" s="109">
        <f t="shared" si="94"/>
        <v>2500</v>
      </c>
      <c r="AW701" s="75"/>
      <c r="AX701" s="110">
        <f t="shared" si="95"/>
        <v>178.57142857142856</v>
      </c>
      <c r="AY701" s="111"/>
      <c r="AZ701" s="93"/>
      <c r="BA701" s="94" t="s">
        <v>373</v>
      </c>
      <c r="BB701" s="71"/>
      <c r="BC701" s="95"/>
      <c r="BD701" s="41">
        <v>3</v>
      </c>
      <c r="BE701" s="52">
        <v>38</v>
      </c>
      <c r="BF701" s="103">
        <v>3837</v>
      </c>
      <c r="BG701" s="280" t="s">
        <v>52</v>
      </c>
    </row>
    <row r="702" spans="1:59" s="63" customFormat="1" ht="12.75" x14ac:dyDescent="0.2">
      <c r="A702" s="196">
        <v>3</v>
      </c>
      <c r="B702" s="197" t="s">
        <v>108</v>
      </c>
      <c r="C702" s="208">
        <v>38</v>
      </c>
      <c r="D702" s="209" t="s">
        <v>331</v>
      </c>
      <c r="E702" s="212">
        <v>3837</v>
      </c>
      <c r="F702" s="213" t="s">
        <v>411</v>
      </c>
      <c r="G702" s="231" t="s">
        <v>1191</v>
      </c>
      <c r="H702" s="89"/>
      <c r="I702" s="90" t="s">
        <v>414</v>
      </c>
      <c r="J702" s="90"/>
      <c r="K702" s="90" t="s">
        <v>64</v>
      </c>
      <c r="L702" s="90" t="s">
        <v>415</v>
      </c>
      <c r="M702" s="91"/>
      <c r="N702" s="312">
        <v>1</v>
      </c>
      <c r="O702" s="313">
        <f t="shared" si="96"/>
        <v>7.1428571428571425E-2</v>
      </c>
      <c r="P702" s="104">
        <v>1</v>
      </c>
      <c r="Q702" s="92"/>
      <c r="R702" s="92"/>
      <c r="S702" s="92"/>
      <c r="T702" s="92"/>
      <c r="U702" s="92"/>
      <c r="V702" s="92"/>
      <c r="W702" s="92"/>
      <c r="X702" s="109">
        <f t="shared" si="90"/>
        <v>100</v>
      </c>
      <c r="Y702" s="83"/>
      <c r="Z702" s="110">
        <f t="shared" si="91"/>
        <v>7.1428571428571423</v>
      </c>
      <c r="AA702" s="111"/>
      <c r="AB702" s="92"/>
      <c r="AC702" s="92"/>
      <c r="AD702" s="92"/>
      <c r="AE702" s="92"/>
      <c r="AF702" s="92"/>
      <c r="AG702" s="92"/>
      <c r="AH702" s="92"/>
      <c r="AI702" s="109">
        <f t="shared" si="92"/>
        <v>0</v>
      </c>
      <c r="AJ702" s="83"/>
      <c r="AK702" s="110">
        <f t="shared" si="93"/>
        <v>0</v>
      </c>
      <c r="AL702" s="111"/>
      <c r="AM702" s="92"/>
      <c r="AN702" s="92"/>
      <c r="AO702" s="92"/>
      <c r="AP702" s="92"/>
      <c r="AQ702" s="92"/>
      <c r="AR702" s="92"/>
      <c r="AS702" s="92">
        <v>1</v>
      </c>
      <c r="AT702" s="92"/>
      <c r="AU702" s="92"/>
      <c r="AV702" s="109">
        <f t="shared" si="94"/>
        <v>1000</v>
      </c>
      <c r="AW702" s="75"/>
      <c r="AX702" s="110">
        <f t="shared" si="95"/>
        <v>71.428571428571431</v>
      </c>
      <c r="AY702" s="111"/>
      <c r="AZ702" s="93"/>
      <c r="BA702" s="94" t="s">
        <v>373</v>
      </c>
      <c r="BB702" s="71"/>
      <c r="BC702" s="95"/>
      <c r="BD702" s="41">
        <v>3</v>
      </c>
      <c r="BE702" s="52">
        <v>38</v>
      </c>
      <c r="BF702" s="103">
        <v>3837</v>
      </c>
      <c r="BG702" s="280" t="s">
        <v>52</v>
      </c>
    </row>
    <row r="703" spans="1:59" s="63" customFormat="1" ht="12.75" x14ac:dyDescent="0.2">
      <c r="A703" s="196">
        <v>3</v>
      </c>
      <c r="B703" s="197" t="s">
        <v>108</v>
      </c>
      <c r="C703" s="208">
        <v>38</v>
      </c>
      <c r="D703" s="209" t="s">
        <v>331</v>
      </c>
      <c r="E703" s="212">
        <v>3837</v>
      </c>
      <c r="F703" s="213" t="s">
        <v>411</v>
      </c>
      <c r="G703" s="231" t="s">
        <v>1191</v>
      </c>
      <c r="H703" s="89"/>
      <c r="I703" s="90" t="s">
        <v>416</v>
      </c>
      <c r="J703" s="90"/>
      <c r="K703" s="90" t="s">
        <v>64</v>
      </c>
      <c r="L703" s="90" t="s">
        <v>366</v>
      </c>
      <c r="M703" s="91"/>
      <c r="N703" s="312">
        <v>1</v>
      </c>
      <c r="O703" s="313">
        <f t="shared" si="96"/>
        <v>7.1428571428571425E-2</v>
      </c>
      <c r="P703" s="104">
        <v>1</v>
      </c>
      <c r="Q703" s="92"/>
      <c r="R703" s="92"/>
      <c r="S703" s="92"/>
      <c r="T703" s="92"/>
      <c r="U703" s="92"/>
      <c r="V703" s="92"/>
      <c r="W703" s="92"/>
      <c r="X703" s="109">
        <f t="shared" si="90"/>
        <v>100</v>
      </c>
      <c r="Y703" s="83"/>
      <c r="Z703" s="110">
        <f t="shared" si="91"/>
        <v>7.1428571428571423</v>
      </c>
      <c r="AA703" s="111"/>
      <c r="AB703" s="92"/>
      <c r="AC703" s="92"/>
      <c r="AD703" s="92"/>
      <c r="AE703" s="92"/>
      <c r="AF703" s="92"/>
      <c r="AG703" s="92"/>
      <c r="AH703" s="92"/>
      <c r="AI703" s="109">
        <f t="shared" si="92"/>
        <v>0</v>
      </c>
      <c r="AJ703" s="83"/>
      <c r="AK703" s="110">
        <f t="shared" si="93"/>
        <v>0</v>
      </c>
      <c r="AL703" s="111"/>
      <c r="AM703" s="92"/>
      <c r="AN703" s="92"/>
      <c r="AO703" s="92"/>
      <c r="AP703" s="92"/>
      <c r="AQ703" s="92"/>
      <c r="AR703" s="92"/>
      <c r="AS703" s="92">
        <v>1</v>
      </c>
      <c r="AT703" s="92"/>
      <c r="AU703" s="92"/>
      <c r="AV703" s="109">
        <f t="shared" si="94"/>
        <v>1000</v>
      </c>
      <c r="AW703" s="75"/>
      <c r="AX703" s="110">
        <f t="shared" si="95"/>
        <v>71.428571428571431</v>
      </c>
      <c r="AY703" s="111"/>
      <c r="AZ703" s="93"/>
      <c r="BA703" s="94" t="s">
        <v>373</v>
      </c>
      <c r="BB703" s="71"/>
      <c r="BC703" s="95"/>
      <c r="BD703" s="41">
        <v>3</v>
      </c>
      <c r="BE703" s="52">
        <v>38</v>
      </c>
      <c r="BF703" s="103">
        <v>3837</v>
      </c>
      <c r="BG703" s="280" t="s">
        <v>52</v>
      </c>
    </row>
    <row r="704" spans="1:59" s="63" customFormat="1" ht="12.75" x14ac:dyDescent="0.2">
      <c r="A704" s="196">
        <v>3</v>
      </c>
      <c r="B704" s="197" t="s">
        <v>108</v>
      </c>
      <c r="C704" s="208">
        <v>38</v>
      </c>
      <c r="D704" s="209" t="s">
        <v>331</v>
      </c>
      <c r="E704" s="212">
        <v>3837</v>
      </c>
      <c r="F704" s="213" t="s">
        <v>411</v>
      </c>
      <c r="G704" s="231" t="s">
        <v>1191</v>
      </c>
      <c r="H704" s="89"/>
      <c r="I704" s="90" t="s">
        <v>384</v>
      </c>
      <c r="J704" s="90"/>
      <c r="K704" s="90" t="s">
        <v>64</v>
      </c>
      <c r="L704" s="90" t="s">
        <v>385</v>
      </c>
      <c r="M704" s="91"/>
      <c r="N704" s="312">
        <v>1</v>
      </c>
      <c r="O704" s="313">
        <f t="shared" si="96"/>
        <v>7.1428571428571425E-2</v>
      </c>
      <c r="P704" s="104"/>
      <c r="Q704" s="92"/>
      <c r="R704" s="92"/>
      <c r="S704" s="92"/>
      <c r="T704" s="92"/>
      <c r="U704" s="92"/>
      <c r="V704" s="92"/>
      <c r="W704" s="92"/>
      <c r="X704" s="109">
        <f t="shared" si="90"/>
        <v>0</v>
      </c>
      <c r="Y704" s="83"/>
      <c r="Z704" s="110">
        <f t="shared" si="91"/>
        <v>0</v>
      </c>
      <c r="AA704" s="111"/>
      <c r="AB704" s="92"/>
      <c r="AC704" s="92"/>
      <c r="AD704" s="92"/>
      <c r="AE704" s="92"/>
      <c r="AF704" s="92"/>
      <c r="AG704" s="92"/>
      <c r="AH704" s="92"/>
      <c r="AI704" s="109">
        <f t="shared" si="92"/>
        <v>0</v>
      </c>
      <c r="AJ704" s="83"/>
      <c r="AK704" s="110">
        <f t="shared" si="93"/>
        <v>0</v>
      </c>
      <c r="AL704" s="111"/>
      <c r="AM704" s="92"/>
      <c r="AN704" s="92"/>
      <c r="AO704" s="92"/>
      <c r="AP704" s="92">
        <v>1</v>
      </c>
      <c r="AQ704" s="92"/>
      <c r="AR704" s="92"/>
      <c r="AS704" s="92"/>
      <c r="AT704" s="92"/>
      <c r="AU704" s="92"/>
      <c r="AV704" s="109">
        <f t="shared" si="94"/>
        <v>100</v>
      </c>
      <c r="AW704" s="75"/>
      <c r="AX704" s="110">
        <f t="shared" si="95"/>
        <v>7.1428571428571423</v>
      </c>
      <c r="AY704" s="111"/>
      <c r="AZ704" s="93"/>
      <c r="BA704" s="94" t="s">
        <v>373</v>
      </c>
      <c r="BB704" s="71"/>
      <c r="BC704" s="95"/>
      <c r="BD704" s="41">
        <v>3</v>
      </c>
      <c r="BE704" s="52">
        <v>38</v>
      </c>
      <c r="BF704" s="103">
        <v>3837</v>
      </c>
      <c r="BG704" s="280" t="s">
        <v>52</v>
      </c>
    </row>
    <row r="705" spans="1:59" s="63" customFormat="1" ht="12.75" x14ac:dyDescent="0.2">
      <c r="A705" s="196">
        <v>3</v>
      </c>
      <c r="B705" s="197" t="s">
        <v>108</v>
      </c>
      <c r="C705" s="208">
        <v>38</v>
      </c>
      <c r="D705" s="209" t="s">
        <v>331</v>
      </c>
      <c r="E705" s="212">
        <v>3837</v>
      </c>
      <c r="F705" s="213" t="s">
        <v>411</v>
      </c>
      <c r="G705" s="231" t="s">
        <v>1191</v>
      </c>
      <c r="H705" s="89"/>
      <c r="I705" s="90" t="s">
        <v>417</v>
      </c>
      <c r="J705" s="90"/>
      <c r="K705" s="90" t="s">
        <v>64</v>
      </c>
      <c r="L705" s="90" t="s">
        <v>418</v>
      </c>
      <c r="M705" s="91"/>
      <c r="N705" s="312">
        <v>1</v>
      </c>
      <c r="O705" s="313">
        <f t="shared" si="96"/>
        <v>7.1428571428571425E-2</v>
      </c>
      <c r="P705" s="104">
        <v>1</v>
      </c>
      <c r="Q705" s="92"/>
      <c r="R705" s="92"/>
      <c r="S705" s="92"/>
      <c r="T705" s="92"/>
      <c r="U705" s="92"/>
      <c r="V705" s="92"/>
      <c r="W705" s="92"/>
      <c r="X705" s="109">
        <f t="shared" si="90"/>
        <v>100</v>
      </c>
      <c r="Y705" s="83"/>
      <c r="Z705" s="110">
        <f t="shared" si="91"/>
        <v>7.1428571428571423</v>
      </c>
      <c r="AA705" s="111"/>
      <c r="AB705" s="92"/>
      <c r="AC705" s="92"/>
      <c r="AD705" s="92"/>
      <c r="AE705" s="92"/>
      <c r="AF705" s="92"/>
      <c r="AG705" s="92"/>
      <c r="AH705" s="92"/>
      <c r="AI705" s="109">
        <f t="shared" si="92"/>
        <v>0</v>
      </c>
      <c r="AJ705" s="83"/>
      <c r="AK705" s="110">
        <f t="shared" si="93"/>
        <v>0</v>
      </c>
      <c r="AL705" s="111"/>
      <c r="AM705" s="92"/>
      <c r="AN705" s="92"/>
      <c r="AO705" s="92"/>
      <c r="AP705" s="92"/>
      <c r="AQ705" s="92"/>
      <c r="AR705" s="92"/>
      <c r="AS705" s="92">
        <v>1</v>
      </c>
      <c r="AT705" s="92"/>
      <c r="AU705" s="92"/>
      <c r="AV705" s="109">
        <f t="shared" si="94"/>
        <v>1000</v>
      </c>
      <c r="AW705" s="75"/>
      <c r="AX705" s="110">
        <f t="shared" si="95"/>
        <v>71.428571428571431</v>
      </c>
      <c r="AY705" s="111"/>
      <c r="AZ705" s="93"/>
      <c r="BA705" s="94" t="s">
        <v>373</v>
      </c>
      <c r="BB705" s="71"/>
      <c r="BC705" s="95"/>
      <c r="BD705" s="41">
        <v>3</v>
      </c>
      <c r="BE705" s="52">
        <v>38</v>
      </c>
      <c r="BF705" s="103">
        <v>3837</v>
      </c>
      <c r="BG705" s="280" t="s">
        <v>52</v>
      </c>
    </row>
    <row r="706" spans="1:59" s="63" customFormat="1" ht="12.75" x14ac:dyDescent="0.2">
      <c r="A706" s="196">
        <v>3</v>
      </c>
      <c r="B706" s="197" t="s">
        <v>108</v>
      </c>
      <c r="C706" s="208">
        <v>38</v>
      </c>
      <c r="D706" s="209" t="s">
        <v>331</v>
      </c>
      <c r="E706" s="212">
        <v>3837</v>
      </c>
      <c r="F706" s="213" t="s">
        <v>411</v>
      </c>
      <c r="G706" s="231" t="s">
        <v>1191</v>
      </c>
      <c r="H706" s="89"/>
      <c r="I706" s="90" t="s">
        <v>419</v>
      </c>
      <c r="J706" s="90"/>
      <c r="K706" s="90" t="s">
        <v>64</v>
      </c>
      <c r="L706" s="90" t="s">
        <v>397</v>
      </c>
      <c r="M706" s="91"/>
      <c r="N706" s="312">
        <v>1</v>
      </c>
      <c r="O706" s="313">
        <f t="shared" si="96"/>
        <v>7.1428571428571425E-2</v>
      </c>
      <c r="P706" s="104">
        <v>1</v>
      </c>
      <c r="Q706" s="92"/>
      <c r="R706" s="92"/>
      <c r="S706" s="92"/>
      <c r="T706" s="92"/>
      <c r="U706" s="92"/>
      <c r="V706" s="92"/>
      <c r="W706" s="92"/>
      <c r="X706" s="109">
        <f t="shared" si="90"/>
        <v>100</v>
      </c>
      <c r="Y706" s="83"/>
      <c r="Z706" s="110">
        <f t="shared" si="91"/>
        <v>7.1428571428571423</v>
      </c>
      <c r="AA706" s="111"/>
      <c r="AB706" s="92"/>
      <c r="AC706" s="92"/>
      <c r="AD706" s="92"/>
      <c r="AE706" s="92"/>
      <c r="AF706" s="92"/>
      <c r="AG706" s="92"/>
      <c r="AH706" s="92"/>
      <c r="AI706" s="109">
        <f t="shared" si="92"/>
        <v>0</v>
      </c>
      <c r="AJ706" s="83"/>
      <c r="AK706" s="110">
        <f t="shared" si="93"/>
        <v>0</v>
      </c>
      <c r="AL706" s="111"/>
      <c r="AM706" s="92"/>
      <c r="AN706" s="92"/>
      <c r="AO706" s="92"/>
      <c r="AP706" s="92"/>
      <c r="AQ706" s="92"/>
      <c r="AR706" s="92"/>
      <c r="AS706" s="92">
        <v>1</v>
      </c>
      <c r="AT706" s="92"/>
      <c r="AU706" s="92"/>
      <c r="AV706" s="109">
        <f t="shared" si="94"/>
        <v>1000</v>
      </c>
      <c r="AW706" s="75"/>
      <c r="AX706" s="110">
        <f t="shared" si="95"/>
        <v>71.428571428571431</v>
      </c>
      <c r="AY706" s="111"/>
      <c r="AZ706" s="93"/>
      <c r="BA706" s="94" t="s">
        <v>373</v>
      </c>
      <c r="BB706" s="71"/>
      <c r="BC706" s="95"/>
      <c r="BD706" s="41">
        <v>3</v>
      </c>
      <c r="BE706" s="52">
        <v>38</v>
      </c>
      <c r="BF706" s="103">
        <v>3837</v>
      </c>
      <c r="BG706" s="280" t="s">
        <v>52</v>
      </c>
    </row>
    <row r="707" spans="1:59" s="63" customFormat="1" ht="12.75" x14ac:dyDescent="0.2">
      <c r="A707" s="196">
        <v>3</v>
      </c>
      <c r="B707" s="197" t="s">
        <v>108</v>
      </c>
      <c r="C707" s="208">
        <v>38</v>
      </c>
      <c r="D707" s="209" t="s">
        <v>331</v>
      </c>
      <c r="E707" s="212">
        <v>3837</v>
      </c>
      <c r="F707" s="213" t="s">
        <v>411</v>
      </c>
      <c r="G707" s="231" t="s">
        <v>1191</v>
      </c>
      <c r="H707" s="89"/>
      <c r="I707" s="90" t="s">
        <v>392</v>
      </c>
      <c r="J707" s="90"/>
      <c r="K707" s="90" t="s">
        <v>64</v>
      </c>
      <c r="L707" s="90" t="s">
        <v>393</v>
      </c>
      <c r="M707" s="91"/>
      <c r="N707" s="312">
        <v>1</v>
      </c>
      <c r="O707" s="313">
        <f t="shared" si="96"/>
        <v>7.1428571428571425E-2</v>
      </c>
      <c r="P707" s="104">
        <v>1</v>
      </c>
      <c r="Q707" s="92"/>
      <c r="R707" s="92"/>
      <c r="S707" s="92"/>
      <c r="T707" s="92"/>
      <c r="U707" s="92"/>
      <c r="V707" s="92"/>
      <c r="W707" s="92"/>
      <c r="X707" s="109">
        <f t="shared" si="90"/>
        <v>100</v>
      </c>
      <c r="Y707" s="83"/>
      <c r="Z707" s="110">
        <f t="shared" si="91"/>
        <v>7.1428571428571423</v>
      </c>
      <c r="AA707" s="111"/>
      <c r="AB707" s="92"/>
      <c r="AC707" s="92"/>
      <c r="AD707" s="92"/>
      <c r="AE707" s="92"/>
      <c r="AF707" s="92"/>
      <c r="AG707" s="92"/>
      <c r="AH707" s="92"/>
      <c r="AI707" s="109">
        <f t="shared" si="92"/>
        <v>0</v>
      </c>
      <c r="AJ707" s="83"/>
      <c r="AK707" s="110">
        <f t="shared" si="93"/>
        <v>0</v>
      </c>
      <c r="AL707" s="111"/>
      <c r="AM707" s="92"/>
      <c r="AN707" s="92"/>
      <c r="AO707" s="92"/>
      <c r="AP707" s="92"/>
      <c r="AQ707" s="92"/>
      <c r="AR707" s="92"/>
      <c r="AS707" s="92">
        <v>1</v>
      </c>
      <c r="AT707" s="92"/>
      <c r="AU707" s="92"/>
      <c r="AV707" s="109">
        <f t="shared" si="94"/>
        <v>1000</v>
      </c>
      <c r="AW707" s="75"/>
      <c r="AX707" s="110">
        <f t="shared" si="95"/>
        <v>71.428571428571431</v>
      </c>
      <c r="AY707" s="111"/>
      <c r="AZ707" s="93"/>
      <c r="BA707" s="94" t="s">
        <v>373</v>
      </c>
      <c r="BB707" s="71"/>
      <c r="BC707" s="95"/>
      <c r="BD707" s="41">
        <v>3</v>
      </c>
      <c r="BE707" s="52">
        <v>38</v>
      </c>
      <c r="BF707" s="103">
        <v>3837</v>
      </c>
      <c r="BG707" s="280" t="s">
        <v>52</v>
      </c>
    </row>
    <row r="708" spans="1:59" s="63" customFormat="1" ht="12.75" x14ac:dyDescent="0.2">
      <c r="A708" s="196">
        <v>3</v>
      </c>
      <c r="B708" s="197" t="s">
        <v>108</v>
      </c>
      <c r="C708" s="208">
        <v>38</v>
      </c>
      <c r="D708" s="209" t="s">
        <v>331</v>
      </c>
      <c r="E708" s="212">
        <v>3837</v>
      </c>
      <c r="F708" s="213" t="s">
        <v>411</v>
      </c>
      <c r="G708" s="231" t="s">
        <v>1191</v>
      </c>
      <c r="H708" s="89"/>
      <c r="I708" s="90" t="s">
        <v>371</v>
      </c>
      <c r="J708" s="90"/>
      <c r="K708" s="90" t="s">
        <v>64</v>
      </c>
      <c r="L708" s="90" t="s">
        <v>386</v>
      </c>
      <c r="M708" s="91"/>
      <c r="N708" s="312">
        <v>1</v>
      </c>
      <c r="O708" s="313">
        <f t="shared" si="96"/>
        <v>7.1428571428571425E-2</v>
      </c>
      <c r="P708" s="104">
        <v>1</v>
      </c>
      <c r="Q708" s="92"/>
      <c r="R708" s="92"/>
      <c r="S708" s="92"/>
      <c r="T708" s="92"/>
      <c r="U708" s="92"/>
      <c r="V708" s="92"/>
      <c r="W708" s="92"/>
      <c r="X708" s="109">
        <f t="shared" si="90"/>
        <v>100</v>
      </c>
      <c r="Y708" s="83"/>
      <c r="Z708" s="110">
        <f t="shared" si="91"/>
        <v>7.1428571428571423</v>
      </c>
      <c r="AA708" s="111"/>
      <c r="AB708" s="92"/>
      <c r="AC708" s="92"/>
      <c r="AD708" s="92"/>
      <c r="AE708" s="92"/>
      <c r="AF708" s="92"/>
      <c r="AG708" s="92"/>
      <c r="AH708" s="92"/>
      <c r="AI708" s="109">
        <f t="shared" si="92"/>
        <v>0</v>
      </c>
      <c r="AJ708" s="83"/>
      <c r="AK708" s="110">
        <f t="shared" si="93"/>
        <v>0</v>
      </c>
      <c r="AL708" s="111"/>
      <c r="AM708" s="92"/>
      <c r="AN708" s="92"/>
      <c r="AO708" s="92"/>
      <c r="AP708" s="92"/>
      <c r="AQ708" s="92"/>
      <c r="AR708" s="92"/>
      <c r="AS708" s="92">
        <v>1</v>
      </c>
      <c r="AT708" s="92"/>
      <c r="AU708" s="92"/>
      <c r="AV708" s="109">
        <f t="shared" si="94"/>
        <v>1000</v>
      </c>
      <c r="AW708" s="75"/>
      <c r="AX708" s="110">
        <f t="shared" si="95"/>
        <v>71.428571428571431</v>
      </c>
      <c r="AY708" s="111"/>
      <c r="AZ708" s="93"/>
      <c r="BA708" s="94" t="s">
        <v>373</v>
      </c>
      <c r="BB708" s="71"/>
      <c r="BC708" s="95"/>
      <c r="BD708" s="41">
        <v>3</v>
      </c>
      <c r="BE708" s="52">
        <v>38</v>
      </c>
      <c r="BF708" s="103">
        <v>3837</v>
      </c>
      <c r="BG708" s="280" t="s">
        <v>52</v>
      </c>
    </row>
    <row r="709" spans="1:59" s="63" customFormat="1" ht="12.75" x14ac:dyDescent="0.2">
      <c r="A709" s="196">
        <v>3</v>
      </c>
      <c r="B709" s="197" t="s">
        <v>108</v>
      </c>
      <c r="C709" s="208">
        <v>38</v>
      </c>
      <c r="D709" s="209" t="s">
        <v>331</v>
      </c>
      <c r="E709" s="212">
        <v>3837</v>
      </c>
      <c r="F709" s="213" t="s">
        <v>411</v>
      </c>
      <c r="G709" s="231" t="s">
        <v>1191</v>
      </c>
      <c r="H709" s="89"/>
      <c r="I709" s="90" t="s">
        <v>420</v>
      </c>
      <c r="J709" s="90"/>
      <c r="K709" s="90" t="s">
        <v>64</v>
      </c>
      <c r="L709" s="90" t="s">
        <v>421</v>
      </c>
      <c r="M709" s="91"/>
      <c r="N709" s="312">
        <v>1</v>
      </c>
      <c r="O709" s="313">
        <f t="shared" si="96"/>
        <v>7.1428571428571425E-2</v>
      </c>
      <c r="P709" s="104">
        <v>1</v>
      </c>
      <c r="Q709" s="92"/>
      <c r="R709" s="92"/>
      <c r="S709" s="92"/>
      <c r="T709" s="92"/>
      <c r="U709" s="92"/>
      <c r="V709" s="92"/>
      <c r="W709" s="92"/>
      <c r="X709" s="109">
        <f t="shared" si="90"/>
        <v>100</v>
      </c>
      <c r="Y709" s="83"/>
      <c r="Z709" s="110">
        <f t="shared" si="91"/>
        <v>7.1428571428571423</v>
      </c>
      <c r="AA709" s="111"/>
      <c r="AB709" s="92"/>
      <c r="AC709" s="92"/>
      <c r="AD709" s="92"/>
      <c r="AE709" s="92"/>
      <c r="AF709" s="92"/>
      <c r="AG709" s="92"/>
      <c r="AH709" s="92"/>
      <c r="AI709" s="109">
        <f t="shared" si="92"/>
        <v>0</v>
      </c>
      <c r="AJ709" s="83"/>
      <c r="AK709" s="110">
        <f t="shared" si="93"/>
        <v>0</v>
      </c>
      <c r="AL709" s="111"/>
      <c r="AM709" s="92"/>
      <c r="AN709" s="92"/>
      <c r="AO709" s="92"/>
      <c r="AP709" s="92"/>
      <c r="AQ709" s="92"/>
      <c r="AR709" s="92"/>
      <c r="AS709" s="92"/>
      <c r="AT709" s="92">
        <v>1</v>
      </c>
      <c r="AU709" s="92"/>
      <c r="AV709" s="109">
        <f t="shared" si="94"/>
        <v>2500</v>
      </c>
      <c r="AW709" s="75"/>
      <c r="AX709" s="110">
        <f t="shared" si="95"/>
        <v>178.57142857142856</v>
      </c>
      <c r="AY709" s="111"/>
      <c r="AZ709" s="93"/>
      <c r="BA709" s="94" t="s">
        <v>373</v>
      </c>
      <c r="BB709" s="71"/>
      <c r="BC709" s="95"/>
      <c r="BD709" s="41">
        <v>3</v>
      </c>
      <c r="BE709" s="52">
        <v>38</v>
      </c>
      <c r="BF709" s="103">
        <v>3837</v>
      </c>
      <c r="BG709" s="280" t="s">
        <v>52</v>
      </c>
    </row>
    <row r="710" spans="1:59" s="63" customFormat="1" ht="12.75" x14ac:dyDescent="0.2">
      <c r="A710" s="196">
        <v>3</v>
      </c>
      <c r="B710" s="197" t="s">
        <v>108</v>
      </c>
      <c r="C710" s="208">
        <v>38</v>
      </c>
      <c r="D710" s="209" t="s">
        <v>331</v>
      </c>
      <c r="E710" s="212">
        <v>3837</v>
      </c>
      <c r="F710" s="213" t="s">
        <v>411</v>
      </c>
      <c r="G710" s="231" t="s">
        <v>1191</v>
      </c>
      <c r="H710" s="65"/>
      <c r="I710" s="222"/>
      <c r="J710" s="66"/>
      <c r="K710" s="66"/>
      <c r="L710" s="66"/>
      <c r="M710" s="64"/>
      <c r="N710" s="304"/>
      <c r="O710" s="305"/>
      <c r="P710" s="127"/>
      <c r="Q710" s="67"/>
      <c r="R710" s="67"/>
      <c r="S710" s="67"/>
      <c r="T710" s="67"/>
      <c r="U710" s="67"/>
      <c r="V710" s="67"/>
      <c r="W710" s="67"/>
      <c r="X710" s="67"/>
      <c r="Y710" s="68"/>
      <c r="Z710" s="68"/>
      <c r="AA710" s="68"/>
      <c r="AB710" s="67"/>
      <c r="AC710" s="67"/>
      <c r="AD710" s="67"/>
      <c r="AE710" s="67"/>
      <c r="AF710" s="67"/>
      <c r="AG710" s="67"/>
      <c r="AH710" s="67"/>
      <c r="AI710" s="67"/>
      <c r="AJ710" s="68"/>
      <c r="AK710" s="68"/>
      <c r="AL710" s="68"/>
      <c r="AM710" s="67"/>
      <c r="AN710" s="67"/>
      <c r="AO710" s="67"/>
      <c r="AP710" s="67"/>
      <c r="AQ710" s="67"/>
      <c r="AR710" s="67"/>
      <c r="AS710" s="67"/>
      <c r="AT710" s="67"/>
      <c r="AU710" s="67"/>
      <c r="AV710" s="67"/>
      <c r="AW710" s="67"/>
      <c r="AX710" s="68"/>
      <c r="AY710" s="68"/>
      <c r="AZ710" s="69"/>
      <c r="BA710" s="70"/>
      <c r="BB710" s="71"/>
      <c r="BC710" s="95"/>
      <c r="BD710" s="41">
        <v>3</v>
      </c>
      <c r="BE710" s="52">
        <v>38</v>
      </c>
      <c r="BF710" s="103">
        <v>3837</v>
      </c>
      <c r="BG710" s="275"/>
    </row>
    <row r="711" spans="1:59" s="63" customFormat="1" ht="12.75" x14ac:dyDescent="0.2">
      <c r="A711" s="196">
        <v>3</v>
      </c>
      <c r="B711" s="197" t="s">
        <v>108</v>
      </c>
      <c r="C711" s="208">
        <v>38</v>
      </c>
      <c r="D711" s="209" t="s">
        <v>331</v>
      </c>
      <c r="E711" s="212">
        <v>3837</v>
      </c>
      <c r="F711" s="213" t="s">
        <v>411</v>
      </c>
      <c r="G711" s="232"/>
      <c r="H711" s="97"/>
      <c r="I711" s="98"/>
      <c r="J711" s="98"/>
      <c r="K711" s="98"/>
      <c r="L711" s="98"/>
      <c r="M711" s="96"/>
      <c r="N711" s="307"/>
      <c r="O711" s="321"/>
      <c r="P711" s="124"/>
      <c r="Q711" s="99"/>
      <c r="R711" s="99"/>
      <c r="S711" s="99"/>
      <c r="T711" s="99"/>
      <c r="U711" s="99"/>
      <c r="V711" s="99"/>
      <c r="W711" s="99"/>
      <c r="X711" s="250"/>
      <c r="Y711" s="100"/>
      <c r="Z711" s="251"/>
      <c r="AA711" s="251"/>
      <c r="AB711" s="99"/>
      <c r="AC711" s="99"/>
      <c r="AD711" s="99"/>
      <c r="AE711" s="99"/>
      <c r="AF711" s="99"/>
      <c r="AG711" s="99"/>
      <c r="AH711" s="99"/>
      <c r="AI711" s="250"/>
      <c r="AJ711" s="100"/>
      <c r="AK711" s="251"/>
      <c r="AL711" s="251"/>
      <c r="AM711" s="99"/>
      <c r="AN711" s="99"/>
      <c r="AO711" s="99"/>
      <c r="AP711" s="99"/>
      <c r="AQ711" s="99"/>
      <c r="AR711" s="99"/>
      <c r="AS711" s="99"/>
      <c r="AT711" s="99"/>
      <c r="AU711" s="99"/>
      <c r="AV711" s="250"/>
      <c r="AW711" s="99"/>
      <c r="AX711" s="251"/>
      <c r="AY711" s="251"/>
      <c r="AZ711" s="101"/>
      <c r="BA711" s="102"/>
      <c r="BB711" s="95"/>
      <c r="BC711" s="95"/>
      <c r="BD711" s="41">
        <v>3</v>
      </c>
      <c r="BE711" s="52">
        <v>38</v>
      </c>
      <c r="BF711" s="103">
        <v>3837</v>
      </c>
      <c r="BG711" s="280"/>
    </row>
    <row r="712" spans="1:59" s="63" customFormat="1" ht="12.75" x14ac:dyDescent="0.2">
      <c r="A712" s="196">
        <v>3</v>
      </c>
      <c r="B712" s="197" t="s">
        <v>108</v>
      </c>
      <c r="C712" s="208">
        <v>38</v>
      </c>
      <c r="D712" s="209" t="s">
        <v>331</v>
      </c>
      <c r="E712" s="212">
        <v>3837</v>
      </c>
      <c r="F712" s="213" t="s">
        <v>411</v>
      </c>
      <c r="G712" s="231"/>
      <c r="H712" s="65"/>
      <c r="I712" s="222"/>
      <c r="J712" s="66"/>
      <c r="K712" s="66"/>
      <c r="L712" s="66"/>
      <c r="M712" s="64"/>
      <c r="N712" s="304"/>
      <c r="O712" s="305"/>
      <c r="P712" s="127"/>
      <c r="Q712" s="67"/>
      <c r="R712" s="67"/>
      <c r="S712" s="67"/>
      <c r="T712" s="67"/>
      <c r="U712" s="67"/>
      <c r="V712" s="67"/>
      <c r="W712" s="67"/>
      <c r="X712" s="67"/>
      <c r="Y712" s="68"/>
      <c r="Z712" s="68"/>
      <c r="AA712" s="68"/>
      <c r="AB712" s="67"/>
      <c r="AC712" s="67"/>
      <c r="AD712" s="67"/>
      <c r="AE712" s="67"/>
      <c r="AF712" s="67"/>
      <c r="AG712" s="67"/>
      <c r="AH712" s="67"/>
      <c r="AI712" s="67"/>
      <c r="AJ712" s="68"/>
      <c r="AK712" s="68"/>
      <c r="AL712" s="68"/>
      <c r="AM712" s="67"/>
      <c r="AN712" s="67"/>
      <c r="AO712" s="67"/>
      <c r="AP712" s="67"/>
      <c r="AQ712" s="67"/>
      <c r="AR712" s="67"/>
      <c r="AS712" s="67"/>
      <c r="AT712" s="67"/>
      <c r="AU712" s="67"/>
      <c r="AV712" s="67"/>
      <c r="AW712" s="67"/>
      <c r="AX712" s="68"/>
      <c r="AY712" s="68"/>
      <c r="AZ712" s="69"/>
      <c r="BA712" s="70"/>
      <c r="BB712" s="71"/>
      <c r="BC712" s="95"/>
      <c r="BD712" s="41">
        <v>3</v>
      </c>
      <c r="BE712" s="52">
        <v>38</v>
      </c>
      <c r="BF712" s="103">
        <v>3837</v>
      </c>
      <c r="BG712" s="275"/>
    </row>
    <row r="713" spans="1:59" s="63" customFormat="1" ht="12.75" x14ac:dyDescent="0.2">
      <c r="A713" s="196">
        <v>3</v>
      </c>
      <c r="B713" s="197" t="s">
        <v>108</v>
      </c>
      <c r="C713" s="208">
        <v>38</v>
      </c>
      <c r="D713" s="209" t="s">
        <v>331</v>
      </c>
      <c r="E713" s="212">
        <v>3837</v>
      </c>
      <c r="F713" s="213" t="s">
        <v>411</v>
      </c>
      <c r="G713" s="231" t="s">
        <v>1192</v>
      </c>
      <c r="H713" s="72" t="s">
        <v>1233</v>
      </c>
      <c r="I713" s="223" t="s">
        <v>1242</v>
      </c>
      <c r="J713" s="73"/>
      <c r="K713" s="73"/>
      <c r="L713" s="73"/>
      <c r="M713" s="74"/>
      <c r="N713" s="247"/>
      <c r="O713" s="306"/>
      <c r="P713" s="105"/>
      <c r="Q713" s="75"/>
      <c r="R713" s="75"/>
      <c r="S713" s="75"/>
      <c r="T713" s="75"/>
      <c r="U713" s="75"/>
      <c r="V713" s="75"/>
      <c r="W713" s="75"/>
      <c r="X713" s="75"/>
      <c r="Y713" s="76" t="s">
        <v>1241</v>
      </c>
      <c r="Z713" s="77" t="s">
        <v>1241</v>
      </c>
      <c r="AA713" s="78">
        <f>AA$596</f>
        <v>0</v>
      </c>
      <c r="AB713" s="75"/>
      <c r="AC713" s="75"/>
      <c r="AD713" s="75"/>
      <c r="AE713" s="75"/>
      <c r="AF713" s="75"/>
      <c r="AG713" s="75"/>
      <c r="AH713" s="75"/>
      <c r="AI713" s="75"/>
      <c r="AJ713" s="76" t="s">
        <v>1241</v>
      </c>
      <c r="AK713" s="77" t="s">
        <v>1241</v>
      </c>
      <c r="AL713" s="78">
        <f>AL$596</f>
        <v>0</v>
      </c>
      <c r="AM713" s="75"/>
      <c r="AN713" s="75"/>
      <c r="AO713" s="75"/>
      <c r="AP713" s="75"/>
      <c r="AQ713" s="75"/>
      <c r="AR713" s="75"/>
      <c r="AS713" s="75"/>
      <c r="AT713" s="75"/>
      <c r="AU713" s="75"/>
      <c r="AV713" s="75"/>
      <c r="AW713" s="76" t="s">
        <v>1241</v>
      </c>
      <c r="AX713" s="77" t="s">
        <v>1241</v>
      </c>
      <c r="AY713" s="78">
        <f>AY$596</f>
        <v>1000</v>
      </c>
      <c r="AZ713" s="79"/>
      <c r="BA713" s="80" t="str">
        <f>I713</f>
        <v>&gt; see 3813, Engineered wood products</v>
      </c>
      <c r="BB713" s="71"/>
      <c r="BC713" s="95"/>
      <c r="BD713" s="41">
        <v>3</v>
      </c>
      <c r="BE713" s="52">
        <v>38</v>
      </c>
      <c r="BF713" s="103">
        <v>3837</v>
      </c>
      <c r="BG713" s="276"/>
    </row>
    <row r="714" spans="1:59" s="63" customFormat="1" ht="12.75" x14ac:dyDescent="0.2">
      <c r="A714" s="196">
        <v>3</v>
      </c>
      <c r="B714" s="197" t="s">
        <v>108</v>
      </c>
      <c r="C714" s="208">
        <v>38</v>
      </c>
      <c r="D714" s="209" t="s">
        <v>331</v>
      </c>
      <c r="E714" s="212">
        <v>3837</v>
      </c>
      <c r="F714" s="213" t="s">
        <v>411</v>
      </c>
      <c r="G714" s="231"/>
      <c r="H714" s="65"/>
      <c r="I714" s="222"/>
      <c r="J714" s="66"/>
      <c r="K714" s="66"/>
      <c r="L714" s="66"/>
      <c r="M714" s="64"/>
      <c r="N714" s="304"/>
      <c r="O714" s="305"/>
      <c r="P714" s="127"/>
      <c r="Q714" s="67"/>
      <c r="R714" s="67"/>
      <c r="S714" s="67"/>
      <c r="T714" s="67"/>
      <c r="U714" s="67"/>
      <c r="V714" s="67"/>
      <c r="W714" s="67"/>
      <c r="X714" s="67"/>
      <c r="Y714" s="68"/>
      <c r="Z714" s="68"/>
      <c r="AA714" s="68"/>
      <c r="AB714" s="67"/>
      <c r="AC714" s="67"/>
      <c r="AD714" s="67"/>
      <c r="AE714" s="67"/>
      <c r="AF714" s="67"/>
      <c r="AG714" s="67"/>
      <c r="AH714" s="67"/>
      <c r="AI714" s="67"/>
      <c r="AJ714" s="68"/>
      <c r="AK714" s="68"/>
      <c r="AL714" s="68"/>
      <c r="AM714" s="67"/>
      <c r="AN714" s="67"/>
      <c r="AO714" s="67"/>
      <c r="AP714" s="67"/>
      <c r="AQ714" s="67"/>
      <c r="AR714" s="67"/>
      <c r="AS714" s="67"/>
      <c r="AT714" s="67"/>
      <c r="AU714" s="67"/>
      <c r="AV714" s="67"/>
      <c r="AW714" s="67"/>
      <c r="AX714" s="68"/>
      <c r="AY714" s="68"/>
      <c r="AZ714" s="69"/>
      <c r="BA714" s="70"/>
      <c r="BB714" s="71"/>
      <c r="BC714" s="95"/>
      <c r="BD714" s="41">
        <v>3</v>
      </c>
      <c r="BE714" s="52">
        <v>38</v>
      </c>
      <c r="BF714" s="103">
        <v>3837</v>
      </c>
      <c r="BG714" s="275"/>
    </row>
    <row r="715" spans="1:59" s="63" customFormat="1" ht="12.75" x14ac:dyDescent="0.2">
      <c r="A715" s="196">
        <v>3</v>
      </c>
      <c r="B715" s="197" t="s">
        <v>108</v>
      </c>
      <c r="C715" s="208">
        <v>38</v>
      </c>
      <c r="D715" s="209" t="s">
        <v>331</v>
      </c>
      <c r="E715" s="212">
        <v>3837</v>
      </c>
      <c r="F715" s="213" t="s">
        <v>411</v>
      </c>
      <c r="G715" s="232"/>
      <c r="H715" s="97"/>
      <c r="I715" s="224"/>
      <c r="J715" s="98"/>
      <c r="K715" s="98"/>
      <c r="L715" s="98"/>
      <c r="M715" s="96"/>
      <c r="N715" s="307"/>
      <c r="O715" s="246"/>
      <c r="P715" s="124"/>
      <c r="Q715" s="99"/>
      <c r="R715" s="99"/>
      <c r="S715" s="99"/>
      <c r="T715" s="99"/>
      <c r="U715" s="99"/>
      <c r="V715" s="99"/>
      <c r="W715" s="99"/>
      <c r="X715" s="99"/>
      <c r="Y715" s="100"/>
      <c r="Z715" s="100"/>
      <c r="AA715" s="100"/>
      <c r="AB715" s="99"/>
      <c r="AC715" s="99"/>
      <c r="AD715" s="99"/>
      <c r="AE715" s="99"/>
      <c r="AF715" s="99"/>
      <c r="AG715" s="99"/>
      <c r="AH715" s="99"/>
      <c r="AI715" s="99"/>
      <c r="AJ715" s="100"/>
      <c r="AK715" s="100"/>
      <c r="AL715" s="100"/>
      <c r="AM715" s="99"/>
      <c r="AN715" s="99"/>
      <c r="AO715" s="99"/>
      <c r="AP715" s="99"/>
      <c r="AQ715" s="99"/>
      <c r="AR715" s="99"/>
      <c r="AS715" s="99"/>
      <c r="AT715" s="99"/>
      <c r="AU715" s="99"/>
      <c r="AV715" s="99"/>
      <c r="AW715" s="99"/>
      <c r="AX715" s="100"/>
      <c r="AY715" s="100"/>
      <c r="AZ715" s="101"/>
      <c r="BA715" s="102"/>
      <c r="BB715" s="95"/>
      <c r="BC715" s="95"/>
      <c r="BD715" s="41">
        <v>3</v>
      </c>
      <c r="BE715" s="52">
        <v>38</v>
      </c>
      <c r="BF715" s="103">
        <v>3837</v>
      </c>
      <c r="BG715" s="277"/>
    </row>
    <row r="716" spans="1:59" s="43" customFormat="1" ht="18.75" x14ac:dyDescent="0.3">
      <c r="A716" s="200">
        <v>4</v>
      </c>
      <c r="B716" s="201" t="s">
        <v>422</v>
      </c>
      <c r="C716" s="201"/>
      <c r="D716" s="201"/>
      <c r="E716" s="197"/>
      <c r="F716" s="204"/>
      <c r="G716" s="228"/>
      <c r="H716" s="36"/>
      <c r="I716" s="225"/>
      <c r="J716" s="191"/>
      <c r="K716" s="191"/>
      <c r="L716" s="191"/>
      <c r="M716" s="193"/>
      <c r="N716" s="318"/>
      <c r="O716" s="319"/>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34"/>
      <c r="AZ716" s="39"/>
      <c r="BA716" s="40"/>
      <c r="BB716" s="38"/>
      <c r="BC716" s="35"/>
      <c r="BD716" s="41">
        <v>4</v>
      </c>
      <c r="BE716" s="42" t="s">
        <v>422</v>
      </c>
      <c r="BF716" s="42"/>
      <c r="BG716" s="281"/>
    </row>
    <row r="717" spans="1:59" s="53" customFormat="1" ht="18.75" x14ac:dyDescent="0.3">
      <c r="A717" s="202">
        <v>4</v>
      </c>
      <c r="B717" s="203" t="s">
        <v>422</v>
      </c>
      <c r="C717" s="205">
        <v>41</v>
      </c>
      <c r="D717" s="206" t="s">
        <v>423</v>
      </c>
      <c r="E717" s="207"/>
      <c r="F717" s="207"/>
      <c r="G717" s="233"/>
      <c r="H717" s="128"/>
      <c r="I717" s="226"/>
      <c r="J717" s="192"/>
      <c r="K717" s="192"/>
      <c r="L717" s="192"/>
      <c r="M717" s="195"/>
      <c r="N717" s="302"/>
      <c r="O717" s="298"/>
      <c r="P717" s="47"/>
      <c r="Q717" s="47"/>
      <c r="R717" s="47"/>
      <c r="S717" s="47"/>
      <c r="T717" s="47"/>
      <c r="U717" s="47"/>
      <c r="V717" s="47"/>
      <c r="W717" s="47"/>
      <c r="X717" s="47"/>
      <c r="Y717" s="48"/>
      <c r="Z717" s="48"/>
      <c r="AA717" s="48"/>
      <c r="AB717" s="47"/>
      <c r="AC717" s="47"/>
      <c r="AD717" s="47"/>
      <c r="AE717" s="47"/>
      <c r="AF717" s="47"/>
      <c r="AG717" s="47"/>
      <c r="AH717" s="47"/>
      <c r="AI717" s="47"/>
      <c r="AJ717" s="48"/>
      <c r="AK717" s="48"/>
      <c r="AL717" s="48"/>
      <c r="AM717" s="47"/>
      <c r="AN717" s="47"/>
      <c r="AO717" s="47"/>
      <c r="AP717" s="47"/>
      <c r="AQ717" s="47"/>
      <c r="AR717" s="47"/>
      <c r="AS717" s="47"/>
      <c r="AT717" s="47"/>
      <c r="AU717" s="47"/>
      <c r="AV717" s="47"/>
      <c r="AW717" s="47"/>
      <c r="AX717" s="48"/>
      <c r="AY717" s="333"/>
      <c r="AZ717" s="49"/>
      <c r="BA717" s="50"/>
      <c r="BB717" s="51"/>
      <c r="BC717" s="45"/>
      <c r="BD717" s="41">
        <v>4</v>
      </c>
      <c r="BE717" s="52">
        <v>41</v>
      </c>
      <c r="BF717" s="52" t="s">
        <v>423</v>
      </c>
      <c r="BG717" s="282"/>
    </row>
    <row r="718" spans="1:59" s="63" customFormat="1" ht="12.75" x14ac:dyDescent="0.2">
      <c r="A718" s="196">
        <v>4</v>
      </c>
      <c r="B718" s="197" t="s">
        <v>422</v>
      </c>
      <c r="C718" s="208">
        <v>41</v>
      </c>
      <c r="D718" s="209" t="s">
        <v>423</v>
      </c>
      <c r="E718" s="212">
        <v>4111</v>
      </c>
      <c r="F718" s="213" t="s">
        <v>424</v>
      </c>
      <c r="G718" s="232"/>
      <c r="H718" s="97"/>
      <c r="I718" s="224"/>
      <c r="J718" s="98"/>
      <c r="K718" s="98"/>
      <c r="L718" s="98"/>
      <c r="M718" s="96"/>
      <c r="N718" s="307"/>
      <c r="O718" s="246"/>
      <c r="P718" s="124"/>
      <c r="Q718" s="124"/>
      <c r="R718" s="124"/>
      <c r="S718" s="124"/>
      <c r="T718" s="124"/>
      <c r="U718" s="124"/>
      <c r="V718" s="124"/>
      <c r="W718" s="124"/>
      <c r="X718" s="124"/>
      <c r="Y718" s="100"/>
      <c r="Z718" s="125"/>
      <c r="AA718" s="125"/>
      <c r="AB718" s="124"/>
      <c r="AC718" s="124"/>
      <c r="AD718" s="124"/>
      <c r="AE718" s="124"/>
      <c r="AF718" s="124"/>
      <c r="AG718" s="124"/>
      <c r="AH718" s="124"/>
      <c r="AI718" s="124"/>
      <c r="AJ718" s="100"/>
      <c r="AK718" s="125"/>
      <c r="AL718" s="125"/>
      <c r="AM718" s="124"/>
      <c r="AN718" s="124"/>
      <c r="AO718" s="124"/>
      <c r="AP718" s="124"/>
      <c r="AQ718" s="124"/>
      <c r="AR718" s="124"/>
      <c r="AS718" s="124"/>
      <c r="AT718" s="124"/>
      <c r="AU718" s="124"/>
      <c r="AV718" s="124"/>
      <c r="AW718" s="99"/>
      <c r="AX718" s="125"/>
      <c r="AY718" s="100"/>
      <c r="AZ718" s="101"/>
      <c r="BA718" s="102"/>
      <c r="BB718" s="95"/>
      <c r="BC718" s="95"/>
      <c r="BD718" s="41">
        <v>4</v>
      </c>
      <c r="BE718" s="52">
        <v>41</v>
      </c>
      <c r="BF718" s="103">
        <v>4111</v>
      </c>
      <c r="BG718" s="277"/>
    </row>
    <row r="719" spans="1:59" s="63" customFormat="1" ht="12.75" x14ac:dyDescent="0.2">
      <c r="A719" s="196">
        <v>4</v>
      </c>
      <c r="B719" s="197" t="s">
        <v>422</v>
      </c>
      <c r="C719" s="208">
        <v>41</v>
      </c>
      <c r="D719" s="209" t="s">
        <v>423</v>
      </c>
      <c r="E719" s="212">
        <v>4111</v>
      </c>
      <c r="F719" s="213" t="s">
        <v>424</v>
      </c>
      <c r="G719" s="232"/>
      <c r="H719" s="97"/>
      <c r="I719" s="224"/>
      <c r="J719" s="98"/>
      <c r="K719" s="98"/>
      <c r="L719" s="98"/>
      <c r="M719" s="96"/>
      <c r="N719" s="307"/>
      <c r="O719" s="246"/>
      <c r="P719" s="124"/>
      <c r="Q719" s="99"/>
      <c r="R719" s="99"/>
      <c r="S719" s="99"/>
      <c r="T719" s="99"/>
      <c r="U719" s="99"/>
      <c r="V719" s="99"/>
      <c r="W719" s="99"/>
      <c r="X719" s="99"/>
      <c r="Y719" s="100"/>
      <c r="Z719" s="100"/>
      <c r="AA719" s="100"/>
      <c r="AB719" s="99"/>
      <c r="AC719" s="99"/>
      <c r="AD719" s="99"/>
      <c r="AE719" s="99"/>
      <c r="AF719" s="99"/>
      <c r="AG719" s="99"/>
      <c r="AH719" s="99"/>
      <c r="AI719" s="99"/>
      <c r="AJ719" s="100"/>
      <c r="AK719" s="100"/>
      <c r="AL719" s="100"/>
      <c r="AM719" s="99"/>
      <c r="AN719" s="99"/>
      <c r="AO719" s="99"/>
      <c r="AP719" s="99"/>
      <c r="AQ719" s="99"/>
      <c r="AR719" s="99"/>
      <c r="AS719" s="99"/>
      <c r="AT719" s="99"/>
      <c r="AU719" s="99"/>
      <c r="AV719" s="99"/>
      <c r="AW719" s="99"/>
      <c r="AX719" s="100"/>
      <c r="AY719" s="100"/>
      <c r="AZ719" s="101"/>
      <c r="BA719" s="102"/>
      <c r="BB719" s="95"/>
      <c r="BC719" s="95"/>
      <c r="BD719" s="41">
        <v>4</v>
      </c>
      <c r="BE719" s="52">
        <v>41</v>
      </c>
      <c r="BF719" s="103">
        <v>4111</v>
      </c>
      <c r="BG719" s="277"/>
    </row>
    <row r="720" spans="1:59" s="63" customFormat="1" ht="12.75" x14ac:dyDescent="0.2">
      <c r="A720" s="196">
        <v>4</v>
      </c>
      <c r="B720" s="197" t="s">
        <v>422</v>
      </c>
      <c r="C720" s="208">
        <v>41</v>
      </c>
      <c r="D720" s="209" t="s">
        <v>423</v>
      </c>
      <c r="E720" s="212">
        <v>4111</v>
      </c>
      <c r="F720" s="213" t="s">
        <v>424</v>
      </c>
      <c r="G720" s="231" t="s">
        <v>425</v>
      </c>
      <c r="H720" s="65"/>
      <c r="I720" s="222"/>
      <c r="J720" s="66"/>
      <c r="K720" s="66"/>
      <c r="L720" s="66"/>
      <c r="M720" s="64"/>
      <c r="N720" s="304"/>
      <c r="O720" s="305"/>
      <c r="P720" s="127"/>
      <c r="Q720" s="67"/>
      <c r="R720" s="67"/>
      <c r="S720" s="67"/>
      <c r="T720" s="67"/>
      <c r="U720" s="67"/>
      <c r="V720" s="67"/>
      <c r="W720" s="67"/>
      <c r="X720" s="67"/>
      <c r="Y720" s="68"/>
      <c r="Z720" s="68"/>
      <c r="AA720" s="68"/>
      <c r="AB720" s="67"/>
      <c r="AC720" s="67"/>
      <c r="AD720" s="67"/>
      <c r="AE720" s="67"/>
      <c r="AF720" s="67"/>
      <c r="AG720" s="67"/>
      <c r="AH720" s="67"/>
      <c r="AI720" s="67"/>
      <c r="AJ720" s="68"/>
      <c r="AK720" s="68"/>
      <c r="AL720" s="68"/>
      <c r="AM720" s="67"/>
      <c r="AN720" s="67"/>
      <c r="AO720" s="67"/>
      <c r="AP720" s="67"/>
      <c r="AQ720" s="67"/>
      <c r="AR720" s="67"/>
      <c r="AS720" s="67"/>
      <c r="AT720" s="67"/>
      <c r="AU720" s="67"/>
      <c r="AV720" s="67"/>
      <c r="AW720" s="67"/>
      <c r="AX720" s="68"/>
      <c r="AY720" s="68"/>
      <c r="AZ720" s="69"/>
      <c r="BA720" s="70"/>
      <c r="BB720" s="71"/>
      <c r="BC720" s="95"/>
      <c r="BD720" s="41">
        <v>4</v>
      </c>
      <c r="BE720" s="52">
        <v>41</v>
      </c>
      <c r="BF720" s="103">
        <v>4111</v>
      </c>
      <c r="BG720" s="275"/>
    </row>
    <row r="721" spans="1:59" s="63" customFormat="1" ht="12.75" x14ac:dyDescent="0.2">
      <c r="A721" s="196">
        <v>4</v>
      </c>
      <c r="B721" s="197" t="s">
        <v>422</v>
      </c>
      <c r="C721" s="208">
        <v>41</v>
      </c>
      <c r="D721" s="209" t="s">
        <v>423</v>
      </c>
      <c r="E721" s="212">
        <v>4111</v>
      </c>
      <c r="F721" s="213" t="s">
        <v>424</v>
      </c>
      <c r="G721" s="231" t="s">
        <v>425</v>
      </c>
      <c r="H721" s="72" t="s">
        <v>47</v>
      </c>
      <c r="I721" s="223"/>
      <c r="J721" s="73"/>
      <c r="K721" s="73"/>
      <c r="L721" s="73"/>
      <c r="M721" s="74"/>
      <c r="N721" s="247"/>
      <c r="O721" s="306"/>
      <c r="P721" s="105"/>
      <c r="Q721" s="75"/>
      <c r="R721" s="75"/>
      <c r="S721" s="75"/>
      <c r="T721" s="75"/>
      <c r="U721" s="75"/>
      <c r="V721" s="75"/>
      <c r="W721" s="75"/>
      <c r="X721" s="75"/>
      <c r="Y721" s="76">
        <f>IF(ISNUMBER(VLOOKUP(Y723,P$7:W$7,MATCH(Y723,P$7:W$7))),VLOOKUP(Y723,P$7:W$7,MATCH(Y723,P$7:W$7)),IF(N725=0,"No Data",IF(Y723&gt;0,"&lt;100",0)))</f>
        <v>25000</v>
      </c>
      <c r="Z721" s="77">
        <f>IF(ISNUMBER(VLOOKUP(Z725,P$7:W$7,MATCH(Z725,P$7:W$7))),VLOOKUP(Z725,P$7:W$7,MATCH(Z725,P$7:W$7)),IF(N725=0,"No Data",IF(Z725&gt;0,"&lt;100",0)))</f>
        <v>25000</v>
      </c>
      <c r="AA721" s="106">
        <f>IF(ISNUMBER(Z721),Z721,0)</f>
        <v>25000</v>
      </c>
      <c r="AB721" s="75"/>
      <c r="AC721" s="75"/>
      <c r="AD721" s="75"/>
      <c r="AE721" s="75"/>
      <c r="AF721" s="75"/>
      <c r="AG721" s="75"/>
      <c r="AH721" s="75"/>
      <c r="AI721" s="75"/>
      <c r="AJ721" s="76">
        <f>IF(ISNUMBER(VLOOKUP(AJ723,AB$7:AH$7,MATCH(AJ723,AB$7:AH$7))),VLOOKUP(AJ723,AB$7:AH$7,MATCH(AJ723,AB$7:AH$7)),IF(N725=0,"No Data",IF(AJ723&gt;0,"&lt;50",0)))</f>
        <v>0</v>
      </c>
      <c r="AK721" s="77">
        <f>IF(ISNUMBER(VLOOKUP(AK725,AB$7:AH$7,MATCH(AK725,AB$7:AH$7))),VLOOKUP(AK725,AB$7:AH$7,MATCH(AK725,AB$7:AH$7)),IF(N725=0,"No Data",IF(AK725&gt;0,"&lt;50",0)))</f>
        <v>0</v>
      </c>
      <c r="AL721" s="106">
        <f>IF(ISNUMBER(AK721),AK721,0)</f>
        <v>0</v>
      </c>
      <c r="AM721" s="75"/>
      <c r="AN721" s="75"/>
      <c r="AO721" s="75"/>
      <c r="AP721" s="75"/>
      <c r="AQ721" s="75"/>
      <c r="AR721" s="75"/>
      <c r="AS721" s="75"/>
      <c r="AT721" s="75"/>
      <c r="AU721" s="75"/>
      <c r="AV721" s="75"/>
      <c r="AW721" s="76">
        <f>IF(ISNUMBER(VLOOKUP(AW723,AM$7:AU$7,MATCH(AW723,AM$7:AU$7))),VLOOKUP(AW723,AM$7:AU$7,MATCH(AW723,AM$7:AU$7)),IF(N725=0,"No Data",IF(AW723&gt;0,"&lt;10",0)))</f>
        <v>100</v>
      </c>
      <c r="AX721" s="77">
        <f>IF(ISNUMBER(VLOOKUP(AX725,AM$7:AU$7,MATCH(AX725,AM$7:AU$7))),VLOOKUP(AX725,AM$7:AU$7,MATCH(AX725,AM$7:AU$7)),IF(N725=0,"No Data",IF(AX725&gt;0,"&lt;10",0)))</f>
        <v>100</v>
      </c>
      <c r="AY721" s="106">
        <f>IF(ISNUMBER(AX721),AX721,0)</f>
        <v>100</v>
      </c>
      <c r="AZ721" s="79"/>
      <c r="BA721" s="80"/>
      <c r="BB721" s="71"/>
      <c r="BC721" s="95"/>
      <c r="BD721" s="41">
        <v>4</v>
      </c>
      <c r="BE721" s="52">
        <v>41</v>
      </c>
      <c r="BF721" s="103">
        <v>4111</v>
      </c>
      <c r="BG721" s="276" t="s">
        <v>47</v>
      </c>
    </row>
    <row r="722" spans="1:59" s="63" customFormat="1" ht="12.75" x14ac:dyDescent="0.2">
      <c r="A722" s="196">
        <v>4</v>
      </c>
      <c r="B722" s="197" t="s">
        <v>422</v>
      </c>
      <c r="C722" s="208">
        <v>41</v>
      </c>
      <c r="D722" s="209" t="s">
        <v>423</v>
      </c>
      <c r="E722" s="212">
        <v>4111</v>
      </c>
      <c r="F722" s="213" t="s">
        <v>424</v>
      </c>
      <c r="G722" s="231" t="s">
        <v>425</v>
      </c>
      <c r="H722" s="81" t="s">
        <v>48</v>
      </c>
      <c r="I722" s="223"/>
      <c r="J722" s="73"/>
      <c r="K722" s="73"/>
      <c r="L722" s="73"/>
      <c r="M722" s="74"/>
      <c r="N722" s="247"/>
      <c r="O722" s="306"/>
      <c r="P722" s="105"/>
      <c r="Q722" s="75"/>
      <c r="R722" s="75"/>
      <c r="S722" s="75"/>
      <c r="T722" s="75"/>
      <c r="U722" s="75"/>
      <c r="V722" s="75"/>
      <c r="W722" s="75"/>
      <c r="X722" s="75"/>
      <c r="Y722" s="82">
        <f>MIN(X726:X727)</f>
        <v>25000</v>
      </c>
      <c r="Z722" s="83"/>
      <c r="AA722" s="83"/>
      <c r="AB722" s="75"/>
      <c r="AC722" s="75"/>
      <c r="AD722" s="75"/>
      <c r="AE722" s="75"/>
      <c r="AF722" s="75"/>
      <c r="AG722" s="75"/>
      <c r="AH722" s="75"/>
      <c r="AI722" s="75"/>
      <c r="AJ722" s="82">
        <f>MIN(AI726:AI727)</f>
        <v>0</v>
      </c>
      <c r="AK722" s="83"/>
      <c r="AL722" s="83"/>
      <c r="AM722" s="75"/>
      <c r="AN722" s="75"/>
      <c r="AO722" s="75"/>
      <c r="AP722" s="75"/>
      <c r="AQ722" s="75"/>
      <c r="AR722" s="75"/>
      <c r="AS722" s="75"/>
      <c r="AT722" s="75"/>
      <c r="AU722" s="75"/>
      <c r="AV722" s="75"/>
      <c r="AW722" s="82">
        <f>MIN(AV726:AV727)</f>
        <v>100</v>
      </c>
      <c r="AX722" s="83"/>
      <c r="AY722" s="83"/>
      <c r="AZ722" s="79"/>
      <c r="BA722" s="80"/>
      <c r="BB722" s="71"/>
      <c r="BC722" s="95"/>
      <c r="BD722" s="41">
        <v>4</v>
      </c>
      <c r="BE722" s="52">
        <v>41</v>
      </c>
      <c r="BF722" s="103">
        <v>4111</v>
      </c>
      <c r="BG722" s="278" t="s">
        <v>48</v>
      </c>
    </row>
    <row r="723" spans="1:59" s="63" customFormat="1" ht="12.75" x14ac:dyDescent="0.2">
      <c r="A723" s="196">
        <v>4</v>
      </c>
      <c r="B723" s="197" t="s">
        <v>422</v>
      </c>
      <c r="C723" s="208">
        <v>41</v>
      </c>
      <c r="D723" s="209" t="s">
        <v>423</v>
      </c>
      <c r="E723" s="212">
        <v>4111</v>
      </c>
      <c r="F723" s="213" t="s">
        <v>424</v>
      </c>
      <c r="G723" s="231" t="s">
        <v>425</v>
      </c>
      <c r="H723" s="81" t="s">
        <v>49</v>
      </c>
      <c r="I723" s="223"/>
      <c r="J723" s="73"/>
      <c r="K723" s="73"/>
      <c r="L723" s="73"/>
      <c r="M723" s="74"/>
      <c r="N723" s="247"/>
      <c r="O723" s="306"/>
      <c r="P723" s="105"/>
      <c r="Q723" s="75"/>
      <c r="R723" s="75"/>
      <c r="S723" s="75"/>
      <c r="T723" s="75"/>
      <c r="U723" s="75"/>
      <c r="V723" s="75"/>
      <c r="W723" s="75"/>
      <c r="X723" s="75"/>
      <c r="Y723" s="84">
        <f>IF(ISNUMBER(AVERAGE(X726:X727)),AVERAGE(X726:X727),0)</f>
        <v>25000</v>
      </c>
      <c r="Z723" s="83"/>
      <c r="AA723" s="83"/>
      <c r="AB723" s="75"/>
      <c r="AC723" s="75"/>
      <c r="AD723" s="75"/>
      <c r="AE723" s="75"/>
      <c r="AF723" s="75"/>
      <c r="AG723" s="75"/>
      <c r="AH723" s="75"/>
      <c r="AI723" s="75"/>
      <c r="AJ723" s="84">
        <f>IF(ISNUMBER(AVERAGE(AI726:AI727)),AVERAGE(AI726:AI727),0)</f>
        <v>0</v>
      </c>
      <c r="AK723" s="83"/>
      <c r="AL723" s="83"/>
      <c r="AM723" s="75"/>
      <c r="AN723" s="75"/>
      <c r="AO723" s="75"/>
      <c r="AP723" s="75"/>
      <c r="AQ723" s="75"/>
      <c r="AR723" s="75"/>
      <c r="AS723" s="75"/>
      <c r="AT723" s="75"/>
      <c r="AU723" s="75"/>
      <c r="AV723" s="75"/>
      <c r="AW723" s="84">
        <f>IF(ISNUMBER(AVERAGE(AV726:AV727)),AVERAGE(AV726:AV727),0)</f>
        <v>100</v>
      </c>
      <c r="AX723" s="83"/>
      <c r="AY723" s="83"/>
      <c r="AZ723" s="79"/>
      <c r="BA723" s="80"/>
      <c r="BB723" s="71"/>
      <c r="BC723" s="95"/>
      <c r="BD723" s="41">
        <v>4</v>
      </c>
      <c r="BE723" s="52">
        <v>41</v>
      </c>
      <c r="BF723" s="103">
        <v>4111</v>
      </c>
      <c r="BG723" s="278" t="s">
        <v>49</v>
      </c>
    </row>
    <row r="724" spans="1:59" s="63" customFormat="1" ht="12.75" x14ac:dyDescent="0.2">
      <c r="A724" s="196">
        <v>4</v>
      </c>
      <c r="B724" s="197" t="s">
        <v>422</v>
      </c>
      <c r="C724" s="208">
        <v>41</v>
      </c>
      <c r="D724" s="209" t="s">
        <v>423</v>
      </c>
      <c r="E724" s="212">
        <v>4111</v>
      </c>
      <c r="F724" s="213" t="s">
        <v>424</v>
      </c>
      <c r="G724" s="231" t="s">
        <v>425</v>
      </c>
      <c r="H724" s="81" t="s">
        <v>50</v>
      </c>
      <c r="I724" s="223"/>
      <c r="J724" s="73"/>
      <c r="K724" s="73"/>
      <c r="L724" s="73"/>
      <c r="M724" s="74"/>
      <c r="N724" s="247"/>
      <c r="O724" s="306"/>
      <c r="P724" s="105"/>
      <c r="Q724" s="75"/>
      <c r="R724" s="75"/>
      <c r="S724" s="75"/>
      <c r="T724" s="75"/>
      <c r="U724" s="75"/>
      <c r="V724" s="75"/>
      <c r="W724" s="75"/>
      <c r="X724" s="75"/>
      <c r="Y724" s="84">
        <f>MAX(X726:X727)</f>
        <v>25000</v>
      </c>
      <c r="Z724" s="83"/>
      <c r="AA724" s="83"/>
      <c r="AB724" s="75"/>
      <c r="AC724" s="75"/>
      <c r="AD724" s="75"/>
      <c r="AE724" s="75"/>
      <c r="AF724" s="75"/>
      <c r="AG724" s="75"/>
      <c r="AH724" s="75"/>
      <c r="AI724" s="75"/>
      <c r="AJ724" s="84">
        <f>MAX(AI726:AI727)</f>
        <v>0</v>
      </c>
      <c r="AK724" s="83"/>
      <c r="AL724" s="83"/>
      <c r="AM724" s="75"/>
      <c r="AN724" s="75"/>
      <c r="AO724" s="75"/>
      <c r="AP724" s="75"/>
      <c r="AQ724" s="75"/>
      <c r="AR724" s="75"/>
      <c r="AS724" s="75"/>
      <c r="AT724" s="75"/>
      <c r="AU724" s="75"/>
      <c r="AV724" s="75"/>
      <c r="AW724" s="84">
        <f>MAX(AV726:AV727)</f>
        <v>100</v>
      </c>
      <c r="AX724" s="83"/>
      <c r="AY724" s="83"/>
      <c r="AZ724" s="79"/>
      <c r="BA724" s="80"/>
      <c r="BB724" s="71"/>
      <c r="BC724" s="95"/>
      <c r="BD724" s="41">
        <v>4</v>
      </c>
      <c r="BE724" s="52">
        <v>41</v>
      </c>
      <c r="BF724" s="103">
        <v>4111</v>
      </c>
      <c r="BG724" s="278" t="s">
        <v>50</v>
      </c>
    </row>
    <row r="725" spans="1:59" s="63" customFormat="1" ht="12.75" x14ac:dyDescent="0.2">
      <c r="A725" s="196">
        <v>4</v>
      </c>
      <c r="B725" s="197" t="s">
        <v>422</v>
      </c>
      <c r="C725" s="208">
        <v>41</v>
      </c>
      <c r="D725" s="209" t="s">
        <v>423</v>
      </c>
      <c r="E725" s="212">
        <v>4111</v>
      </c>
      <c r="F725" s="213" t="s">
        <v>424</v>
      </c>
      <c r="G725" s="231" t="s">
        <v>425</v>
      </c>
      <c r="H725" s="85" t="s">
        <v>51</v>
      </c>
      <c r="I725" s="223"/>
      <c r="J725" s="73"/>
      <c r="K725" s="73"/>
      <c r="L725" s="73"/>
      <c r="M725" s="74"/>
      <c r="N725" s="248">
        <f>SUM(N726:N728)</f>
        <v>100</v>
      </c>
      <c r="O725" s="293">
        <f>SUM(O726:O728)</f>
        <v>1</v>
      </c>
      <c r="P725" s="292"/>
      <c r="Q725" s="87"/>
      <c r="R725" s="87"/>
      <c r="S725" s="87"/>
      <c r="T725" s="87"/>
      <c r="U725" s="87"/>
      <c r="V725" s="87"/>
      <c r="W725" s="87"/>
      <c r="X725" s="87"/>
      <c r="Y725" s="88"/>
      <c r="Z725" s="107">
        <f>SUM(Z726:Z728)</f>
        <v>25000</v>
      </c>
      <c r="AA725" s="88"/>
      <c r="AB725" s="87"/>
      <c r="AC725" s="87"/>
      <c r="AD725" s="87"/>
      <c r="AE725" s="87"/>
      <c r="AF725" s="87"/>
      <c r="AG725" s="87"/>
      <c r="AH725" s="87"/>
      <c r="AI725" s="87"/>
      <c r="AJ725" s="88"/>
      <c r="AK725" s="107">
        <f>SUM(AK726:AK728)</f>
        <v>0</v>
      </c>
      <c r="AL725" s="88"/>
      <c r="AM725" s="87"/>
      <c r="AN725" s="87"/>
      <c r="AO725" s="87"/>
      <c r="AP725" s="87"/>
      <c r="AQ725" s="87"/>
      <c r="AR725" s="87"/>
      <c r="AS725" s="87"/>
      <c r="AT725" s="87"/>
      <c r="AU725" s="87"/>
      <c r="AV725" s="87"/>
      <c r="AW725" s="112"/>
      <c r="AX725" s="107">
        <f>SUM(AX726:AX728)</f>
        <v>100</v>
      </c>
      <c r="AY725" s="88"/>
      <c r="AZ725" s="79"/>
      <c r="BA725" s="80"/>
      <c r="BB725" s="71"/>
      <c r="BC725" s="95"/>
      <c r="BD725" s="41">
        <v>4</v>
      </c>
      <c r="BE725" s="52">
        <v>41</v>
      </c>
      <c r="BF725" s="103">
        <v>4111</v>
      </c>
      <c r="BG725" s="279" t="s">
        <v>51</v>
      </c>
    </row>
    <row r="726" spans="1:59" s="63" customFormat="1" ht="12.75" x14ac:dyDescent="0.2">
      <c r="A726" s="196">
        <v>4</v>
      </c>
      <c r="B726" s="197" t="s">
        <v>422</v>
      </c>
      <c r="C726" s="208">
        <v>41</v>
      </c>
      <c r="D726" s="209" t="s">
        <v>423</v>
      </c>
      <c r="E726" s="212">
        <v>4111</v>
      </c>
      <c r="F726" s="213" t="s">
        <v>424</v>
      </c>
      <c r="G726" s="231" t="s">
        <v>425</v>
      </c>
      <c r="H726" s="89" t="s">
        <v>52</v>
      </c>
      <c r="I726" s="90" t="s">
        <v>426</v>
      </c>
      <c r="J726" s="89" t="s">
        <v>425</v>
      </c>
      <c r="K726" s="90" t="s">
        <v>68</v>
      </c>
      <c r="L726" s="90" t="s">
        <v>69</v>
      </c>
      <c r="M726" s="91" t="s">
        <v>425</v>
      </c>
      <c r="N726" s="312">
        <v>100</v>
      </c>
      <c r="O726" s="313">
        <f>N726/N725</f>
        <v>1</v>
      </c>
      <c r="P726" s="104"/>
      <c r="Q726" s="92"/>
      <c r="R726" s="92"/>
      <c r="S726" s="92"/>
      <c r="T726" s="92"/>
      <c r="U726" s="92"/>
      <c r="V726" s="92"/>
      <c r="W726" s="92">
        <v>1</v>
      </c>
      <c r="X726" s="109">
        <f>P726*P$7+Q726*Q$7+R726*R$7+S726*S$7+T726*T$7+U726*U$7+V726*V$7+W726*W$7</f>
        <v>25000</v>
      </c>
      <c r="Y726" s="83"/>
      <c r="Z726" s="110">
        <f>X726*$O726</f>
        <v>25000</v>
      </c>
      <c r="AA726" s="111"/>
      <c r="AB726" s="92"/>
      <c r="AC726" s="92"/>
      <c r="AD726" s="92"/>
      <c r="AE726" s="92"/>
      <c r="AF726" s="92"/>
      <c r="AG726" s="92"/>
      <c r="AH726" s="92"/>
      <c r="AI726" s="109">
        <f>AB726*AB$7+AC726*AC$7+AD726*AD$7+AE726*AE$7+AF726*AF$7+AG726*AG$7+AH726*AH$7</f>
        <v>0</v>
      </c>
      <c r="AJ726" s="83"/>
      <c r="AK726" s="110">
        <f>AI726*$O726</f>
        <v>0</v>
      </c>
      <c r="AL726" s="111"/>
      <c r="AM726" s="92"/>
      <c r="AN726" s="92"/>
      <c r="AO726" s="92"/>
      <c r="AP726" s="92">
        <v>1</v>
      </c>
      <c r="AQ726" s="92"/>
      <c r="AR726" s="92"/>
      <c r="AS726" s="92"/>
      <c r="AT726" s="92"/>
      <c r="AU726" s="92"/>
      <c r="AV726" s="109">
        <f>AM726*AM$7+AN726*AN$7+AO726*AO$7+AP726*AP$7+AQ726*AQ$7+AR726*AR$7+AS726*AS$7+AT726*AT$7+AU726*AU$7</f>
        <v>100</v>
      </c>
      <c r="AW726" s="75"/>
      <c r="AX726" s="110">
        <f>AV726*$O726</f>
        <v>100</v>
      </c>
      <c r="AY726" s="111"/>
      <c r="AZ726" s="93"/>
      <c r="BA726" s="94" t="s">
        <v>105</v>
      </c>
      <c r="BB726" s="71"/>
      <c r="BC726" s="95"/>
      <c r="BD726" s="41">
        <v>4</v>
      </c>
      <c r="BE726" s="52">
        <v>41</v>
      </c>
      <c r="BF726" s="103">
        <v>4111</v>
      </c>
      <c r="BG726" s="280" t="s">
        <v>52</v>
      </c>
    </row>
    <row r="727" spans="1:59" s="63" customFormat="1" ht="12.75" x14ac:dyDescent="0.2">
      <c r="A727" s="196">
        <v>4</v>
      </c>
      <c r="B727" s="197" t="s">
        <v>422</v>
      </c>
      <c r="C727" s="208">
        <v>41</v>
      </c>
      <c r="D727" s="209" t="s">
        <v>423</v>
      </c>
      <c r="E727" s="212">
        <v>4111</v>
      </c>
      <c r="F727" s="213" t="s">
        <v>424</v>
      </c>
      <c r="G727" s="231" t="s">
        <v>425</v>
      </c>
      <c r="H727" s="65"/>
      <c r="I727" s="222"/>
      <c r="J727" s="66"/>
      <c r="K727" s="66"/>
      <c r="L727" s="66"/>
      <c r="M727" s="64"/>
      <c r="N727" s="304"/>
      <c r="O727" s="305"/>
      <c r="P727" s="127"/>
      <c r="Q727" s="67"/>
      <c r="R727" s="67"/>
      <c r="S727" s="67"/>
      <c r="T727" s="67"/>
      <c r="U727" s="67"/>
      <c r="V727" s="67"/>
      <c r="W727" s="67"/>
      <c r="X727" s="67"/>
      <c r="Y727" s="68"/>
      <c r="Z727" s="68"/>
      <c r="AA727" s="68"/>
      <c r="AB727" s="67"/>
      <c r="AC727" s="67"/>
      <c r="AD727" s="67"/>
      <c r="AE727" s="67"/>
      <c r="AF727" s="67"/>
      <c r="AG727" s="67"/>
      <c r="AH727" s="67"/>
      <c r="AI727" s="67"/>
      <c r="AJ727" s="68"/>
      <c r="AK727" s="68"/>
      <c r="AL727" s="68"/>
      <c r="AM727" s="67"/>
      <c r="AN727" s="67"/>
      <c r="AO727" s="67"/>
      <c r="AP727" s="67"/>
      <c r="AQ727" s="67"/>
      <c r="AR727" s="67"/>
      <c r="AS727" s="67"/>
      <c r="AT727" s="67"/>
      <c r="AU727" s="67"/>
      <c r="AV727" s="67"/>
      <c r="AW727" s="67"/>
      <c r="AX727" s="68"/>
      <c r="AY727" s="68"/>
      <c r="AZ727" s="69"/>
      <c r="BA727" s="70"/>
      <c r="BB727" s="71"/>
      <c r="BC727" s="95"/>
      <c r="BD727" s="41">
        <v>4</v>
      </c>
      <c r="BE727" s="52">
        <v>41</v>
      </c>
      <c r="BF727" s="103">
        <v>4111</v>
      </c>
      <c r="BG727" s="275"/>
    </row>
    <row r="728" spans="1:59" s="63" customFormat="1" ht="12.75" x14ac:dyDescent="0.2">
      <c r="A728" s="196">
        <v>4</v>
      </c>
      <c r="B728" s="197" t="s">
        <v>422</v>
      </c>
      <c r="C728" s="208">
        <v>41</v>
      </c>
      <c r="D728" s="209" t="s">
        <v>423</v>
      </c>
      <c r="E728" s="212">
        <v>4111</v>
      </c>
      <c r="F728" s="213" t="s">
        <v>424</v>
      </c>
      <c r="G728" s="232"/>
      <c r="H728" s="97"/>
      <c r="I728" s="224"/>
      <c r="J728" s="98"/>
      <c r="K728" s="98"/>
      <c r="L728" s="98"/>
      <c r="M728" s="96"/>
      <c r="N728" s="307"/>
      <c r="O728" s="246"/>
      <c r="P728" s="124"/>
      <c r="Q728" s="99"/>
      <c r="R728" s="99"/>
      <c r="S728" s="99"/>
      <c r="T728" s="99"/>
      <c r="U728" s="99"/>
      <c r="V728" s="99"/>
      <c r="W728" s="99"/>
      <c r="X728" s="99"/>
      <c r="Y728" s="100"/>
      <c r="Z728" s="100"/>
      <c r="AA728" s="100"/>
      <c r="AB728" s="99"/>
      <c r="AC728" s="99"/>
      <c r="AD728" s="99"/>
      <c r="AE728" s="99"/>
      <c r="AF728" s="99"/>
      <c r="AG728" s="99"/>
      <c r="AH728" s="99"/>
      <c r="AI728" s="99"/>
      <c r="AJ728" s="100"/>
      <c r="AK728" s="100"/>
      <c r="AL728" s="100"/>
      <c r="AM728" s="99"/>
      <c r="AN728" s="99"/>
      <c r="AO728" s="99"/>
      <c r="AP728" s="99"/>
      <c r="AQ728" s="99"/>
      <c r="AR728" s="99"/>
      <c r="AS728" s="99"/>
      <c r="AT728" s="99"/>
      <c r="AU728" s="99"/>
      <c r="AV728" s="99"/>
      <c r="AW728" s="99"/>
      <c r="AX728" s="100"/>
      <c r="AY728" s="100"/>
      <c r="AZ728" s="101"/>
      <c r="BA728" s="102"/>
      <c r="BB728" s="95"/>
      <c r="BC728" s="95"/>
      <c r="BD728" s="41">
        <v>4</v>
      </c>
      <c r="BE728" s="52">
        <v>41</v>
      </c>
      <c r="BF728" s="103">
        <v>4111</v>
      </c>
      <c r="BG728" s="277"/>
    </row>
    <row r="729" spans="1:59" s="63" customFormat="1" ht="12.75" x14ac:dyDescent="0.2">
      <c r="A729" s="196">
        <v>4</v>
      </c>
      <c r="B729" s="197" t="s">
        <v>422</v>
      </c>
      <c r="C729" s="208">
        <v>41</v>
      </c>
      <c r="D729" s="209" t="s">
        <v>423</v>
      </c>
      <c r="E729" s="210">
        <v>4121</v>
      </c>
      <c r="F729" s="211" t="s">
        <v>433</v>
      </c>
      <c r="G729" s="230"/>
      <c r="H729" s="56"/>
      <c r="I729" s="221"/>
      <c r="J729" s="57"/>
      <c r="K729" s="57"/>
      <c r="L729" s="57"/>
      <c r="M729" s="55"/>
      <c r="N729" s="303"/>
      <c r="O729" s="245"/>
      <c r="P729" s="122"/>
      <c r="Q729" s="122"/>
      <c r="R729" s="122"/>
      <c r="S729" s="122"/>
      <c r="T729" s="122"/>
      <c r="U729" s="122"/>
      <c r="V729" s="122"/>
      <c r="W729" s="122"/>
      <c r="X729" s="122"/>
      <c r="Y729" s="59"/>
      <c r="Z729" s="123"/>
      <c r="AA729" s="123"/>
      <c r="AB729" s="122"/>
      <c r="AC729" s="122"/>
      <c r="AD729" s="122"/>
      <c r="AE729" s="122"/>
      <c r="AF729" s="122"/>
      <c r="AG729" s="122"/>
      <c r="AH729" s="122"/>
      <c r="AI729" s="122"/>
      <c r="AJ729" s="59"/>
      <c r="AK729" s="123"/>
      <c r="AL729" s="123"/>
      <c r="AM729" s="122"/>
      <c r="AN729" s="122"/>
      <c r="AO729" s="122"/>
      <c r="AP729" s="122"/>
      <c r="AQ729" s="122"/>
      <c r="AR729" s="122"/>
      <c r="AS729" s="122"/>
      <c r="AT729" s="122"/>
      <c r="AU729" s="122"/>
      <c r="AV729" s="122"/>
      <c r="AW729" s="58"/>
      <c r="AX729" s="123"/>
      <c r="AY729" s="59"/>
      <c r="AZ729" s="60"/>
      <c r="BA729" s="61"/>
      <c r="BB729" s="54"/>
      <c r="BC729" s="54"/>
      <c r="BD729" s="41">
        <v>4</v>
      </c>
      <c r="BE729" s="52">
        <v>41</v>
      </c>
      <c r="BF729" s="62">
        <v>4121</v>
      </c>
      <c r="BG729" s="274"/>
    </row>
    <row r="730" spans="1:59" s="63" customFormat="1" ht="12.75" x14ac:dyDescent="0.2">
      <c r="A730" s="196">
        <v>4</v>
      </c>
      <c r="B730" s="197" t="s">
        <v>422</v>
      </c>
      <c r="C730" s="208">
        <v>41</v>
      </c>
      <c r="D730" s="209" t="s">
        <v>423</v>
      </c>
      <c r="E730" s="210">
        <v>4121</v>
      </c>
      <c r="F730" s="211" t="s">
        <v>433</v>
      </c>
      <c r="G730" s="230"/>
      <c r="H730" s="56"/>
      <c r="I730" s="221"/>
      <c r="J730" s="57"/>
      <c r="K730" s="57"/>
      <c r="L730" s="57"/>
      <c r="M730" s="55"/>
      <c r="N730" s="303"/>
      <c r="O730" s="245"/>
      <c r="P730" s="122"/>
      <c r="Q730" s="58"/>
      <c r="R730" s="58"/>
      <c r="S730" s="58"/>
      <c r="T730" s="58"/>
      <c r="U730" s="58"/>
      <c r="V730" s="58"/>
      <c r="W730" s="58"/>
      <c r="X730" s="58"/>
      <c r="Y730" s="59"/>
      <c r="Z730" s="59"/>
      <c r="AA730" s="59"/>
      <c r="AB730" s="58"/>
      <c r="AC730" s="58"/>
      <c r="AD730" s="58"/>
      <c r="AE730" s="58"/>
      <c r="AF730" s="58"/>
      <c r="AG730" s="58"/>
      <c r="AH730" s="58"/>
      <c r="AI730" s="58"/>
      <c r="AJ730" s="59"/>
      <c r="AK730" s="59"/>
      <c r="AL730" s="59"/>
      <c r="AM730" s="58"/>
      <c r="AN730" s="58"/>
      <c r="AO730" s="58"/>
      <c r="AP730" s="58"/>
      <c r="AQ730" s="58"/>
      <c r="AR730" s="58"/>
      <c r="AS730" s="58"/>
      <c r="AT730" s="58"/>
      <c r="AU730" s="58"/>
      <c r="AV730" s="58"/>
      <c r="AW730" s="58"/>
      <c r="AX730" s="59"/>
      <c r="AY730" s="59"/>
      <c r="AZ730" s="60"/>
      <c r="BA730" s="61"/>
      <c r="BB730" s="54"/>
      <c r="BC730" s="54"/>
      <c r="BD730" s="41">
        <v>4</v>
      </c>
      <c r="BE730" s="52">
        <v>41</v>
      </c>
      <c r="BF730" s="62">
        <v>4121</v>
      </c>
      <c r="BG730" s="274"/>
    </row>
    <row r="731" spans="1:59" s="63" customFormat="1" ht="12.75" x14ac:dyDescent="0.2">
      <c r="A731" s="196">
        <v>4</v>
      </c>
      <c r="B731" s="197" t="s">
        <v>422</v>
      </c>
      <c r="C731" s="208">
        <v>41</v>
      </c>
      <c r="D731" s="209" t="s">
        <v>423</v>
      </c>
      <c r="E731" s="210">
        <v>4121</v>
      </c>
      <c r="F731" s="211" t="s">
        <v>433</v>
      </c>
      <c r="G731" s="231" t="s">
        <v>434</v>
      </c>
      <c r="H731" s="65"/>
      <c r="I731" s="222"/>
      <c r="J731" s="66"/>
      <c r="K731" s="66"/>
      <c r="L731" s="66"/>
      <c r="M731" s="64"/>
      <c r="N731" s="308"/>
      <c r="O731" s="309"/>
      <c r="P731" s="127"/>
      <c r="Q731" s="67"/>
      <c r="R731" s="67"/>
      <c r="S731" s="67"/>
      <c r="T731" s="67"/>
      <c r="U731" s="67"/>
      <c r="V731" s="67"/>
      <c r="W731" s="67"/>
      <c r="X731" s="67"/>
      <c r="Y731" s="68"/>
      <c r="Z731" s="68"/>
      <c r="AA731" s="68"/>
      <c r="AB731" s="67"/>
      <c r="AC731" s="67"/>
      <c r="AD731" s="67"/>
      <c r="AE731" s="67"/>
      <c r="AF731" s="67"/>
      <c r="AG731" s="67"/>
      <c r="AH731" s="67"/>
      <c r="AI731" s="67"/>
      <c r="AJ731" s="68"/>
      <c r="AK731" s="68"/>
      <c r="AL731" s="68"/>
      <c r="AM731" s="67"/>
      <c r="AN731" s="67"/>
      <c r="AO731" s="67"/>
      <c r="AP731" s="67"/>
      <c r="AQ731" s="67"/>
      <c r="AR731" s="67"/>
      <c r="AS731" s="67"/>
      <c r="AT731" s="67"/>
      <c r="AU731" s="67"/>
      <c r="AV731" s="67"/>
      <c r="AW731" s="67"/>
      <c r="AX731" s="68"/>
      <c r="AY731" s="68"/>
      <c r="AZ731" s="69"/>
      <c r="BA731" s="70"/>
      <c r="BB731" s="71"/>
      <c r="BC731" s="54"/>
      <c r="BD731" s="41">
        <v>4</v>
      </c>
      <c r="BE731" s="52">
        <v>41</v>
      </c>
      <c r="BF731" s="62">
        <v>4121</v>
      </c>
      <c r="BG731" s="275"/>
    </row>
    <row r="732" spans="1:59" s="63" customFormat="1" ht="12.75" x14ac:dyDescent="0.2">
      <c r="A732" s="196">
        <v>4</v>
      </c>
      <c r="B732" s="197" t="s">
        <v>422</v>
      </c>
      <c r="C732" s="208">
        <v>41</v>
      </c>
      <c r="D732" s="209" t="s">
        <v>423</v>
      </c>
      <c r="E732" s="210">
        <v>4121</v>
      </c>
      <c r="F732" s="211" t="s">
        <v>433</v>
      </c>
      <c r="G732" s="231" t="s">
        <v>434</v>
      </c>
      <c r="H732" s="72" t="s">
        <v>47</v>
      </c>
      <c r="I732" s="223"/>
      <c r="J732" s="73"/>
      <c r="K732" s="73"/>
      <c r="L732" s="73"/>
      <c r="M732" s="74"/>
      <c r="N732" s="247"/>
      <c r="O732" s="306"/>
      <c r="P732" s="105"/>
      <c r="Q732" s="75"/>
      <c r="R732" s="75"/>
      <c r="S732" s="75"/>
      <c r="T732" s="75"/>
      <c r="U732" s="75"/>
      <c r="V732" s="75"/>
      <c r="W732" s="75"/>
      <c r="X732" s="75"/>
      <c r="Y732" s="76">
        <f>IF(ISNUMBER(VLOOKUP(Y734,P$7:W$7,MATCH(Y734,P$7:W$7))),VLOOKUP(Y734,P$7:W$7,MATCH(Y734,P$7:W$7)),IF(N736=0,"No Data",IF(Y734&gt;0,"&lt;100",0)))</f>
        <v>10000</v>
      </c>
      <c r="Z732" s="77">
        <f>IF(ISNUMBER(VLOOKUP(Z736,P$7:W$7,MATCH(Z736,P$7:W$7))),VLOOKUP(Z736,P$7:W$7,MATCH(Z736,P$7:W$7)),IF(N736=0,"No Data",IF(Z736&gt;0,"&lt;100",0)))</f>
        <v>10000</v>
      </c>
      <c r="AA732" s="106">
        <f>IF(ISNUMBER(Z732),Z732,0)</f>
        <v>10000</v>
      </c>
      <c r="AB732" s="75"/>
      <c r="AC732" s="75"/>
      <c r="AD732" s="75"/>
      <c r="AE732" s="75"/>
      <c r="AF732" s="75"/>
      <c r="AG732" s="75"/>
      <c r="AH732" s="75"/>
      <c r="AI732" s="75"/>
      <c r="AJ732" s="76">
        <f>IF(ISNUMBER(VLOOKUP(AJ734,AB$7:AH$7,MATCH(AJ734,AB$7:AH$7))),VLOOKUP(AJ734,AB$7:AH$7,MATCH(AJ734,AB$7:AH$7)),IF(N736=0,"No Data",IF(AJ734&gt;0,"&lt;50",0)))</f>
        <v>0</v>
      </c>
      <c r="AK732" s="77">
        <f>IF(ISNUMBER(VLOOKUP(AK736,AB$7:AH$7,MATCH(AK736,AB$7:AH$7))),VLOOKUP(AK736,AB$7:AH$7,MATCH(AK736,AB$7:AH$7)),IF(N736=0,"No Data",IF(AK736&gt;0,"&lt;50",0)))</f>
        <v>0</v>
      </c>
      <c r="AL732" s="106">
        <f>IF(ISNUMBER(AK732),AK732,0)</f>
        <v>0</v>
      </c>
      <c r="AM732" s="75"/>
      <c r="AN732" s="75"/>
      <c r="AO732" s="75"/>
      <c r="AP732" s="75"/>
      <c r="AQ732" s="75"/>
      <c r="AR732" s="75"/>
      <c r="AS732" s="75"/>
      <c r="AT732" s="75"/>
      <c r="AU732" s="75"/>
      <c r="AV732" s="75"/>
      <c r="AW732" s="76">
        <f>IF(ISNUMBER(VLOOKUP(AW734,AM$7:AU$7,MATCH(AW734,AM$7:AU$7))),VLOOKUP(AW734,AM$7:AU$7,MATCH(AW734,AM$7:AU$7)),IF(N736=0,"No Data",IF(AW734&gt;0,"&lt;10",0)))</f>
        <v>100</v>
      </c>
      <c r="AX732" s="77">
        <f>IF(ISNUMBER(VLOOKUP(AX736,AM$7:AU$7,MATCH(AX736,AM$7:AU$7))),VLOOKUP(AX736,AM$7:AU$7,MATCH(AX736,AM$7:AU$7)),IF(N736=0,"No Data",IF(AX736&gt;0,"&lt;10",0)))</f>
        <v>250</v>
      </c>
      <c r="AY732" s="106">
        <f>IF(ISNUMBER(AX732),AX732,0)</f>
        <v>250</v>
      </c>
      <c r="AZ732" s="79"/>
      <c r="BA732" s="80"/>
      <c r="BB732" s="71"/>
      <c r="BC732" s="54"/>
      <c r="BD732" s="41">
        <v>4</v>
      </c>
      <c r="BE732" s="52">
        <v>41</v>
      </c>
      <c r="BF732" s="62">
        <v>4121</v>
      </c>
      <c r="BG732" s="276" t="s">
        <v>47</v>
      </c>
    </row>
    <row r="733" spans="1:59" s="63" customFormat="1" ht="12.75" x14ac:dyDescent="0.2">
      <c r="A733" s="196">
        <v>4</v>
      </c>
      <c r="B733" s="197" t="s">
        <v>422</v>
      </c>
      <c r="C733" s="208">
        <v>41</v>
      </c>
      <c r="D733" s="209" t="s">
        <v>423</v>
      </c>
      <c r="E733" s="210">
        <v>4121</v>
      </c>
      <c r="F733" s="211" t="s">
        <v>433</v>
      </c>
      <c r="G733" s="231" t="s">
        <v>434</v>
      </c>
      <c r="H733" s="81" t="s">
        <v>48</v>
      </c>
      <c r="I733" s="223"/>
      <c r="J733" s="73"/>
      <c r="K733" s="73"/>
      <c r="L733" s="73"/>
      <c r="M733" s="74"/>
      <c r="N733" s="247"/>
      <c r="O733" s="306"/>
      <c r="P733" s="105"/>
      <c r="Q733" s="75"/>
      <c r="R733" s="75"/>
      <c r="S733" s="75"/>
      <c r="T733" s="75"/>
      <c r="U733" s="75"/>
      <c r="V733" s="75"/>
      <c r="W733" s="75"/>
      <c r="X733" s="75"/>
      <c r="Y733" s="82">
        <f>MIN(X737:X740)</f>
        <v>0</v>
      </c>
      <c r="Z733" s="83"/>
      <c r="AA733" s="83"/>
      <c r="AB733" s="75"/>
      <c r="AC733" s="75"/>
      <c r="AD733" s="75"/>
      <c r="AE733" s="75"/>
      <c r="AF733" s="75"/>
      <c r="AG733" s="75"/>
      <c r="AH733" s="75"/>
      <c r="AI733" s="75"/>
      <c r="AJ733" s="82">
        <f>MIN(AI737:AI740)</f>
        <v>0</v>
      </c>
      <c r="AK733" s="83"/>
      <c r="AL733" s="83"/>
      <c r="AM733" s="75"/>
      <c r="AN733" s="75"/>
      <c r="AO733" s="75"/>
      <c r="AP733" s="75"/>
      <c r="AQ733" s="75"/>
      <c r="AR733" s="75"/>
      <c r="AS733" s="75"/>
      <c r="AT733" s="75"/>
      <c r="AU733" s="75"/>
      <c r="AV733" s="75"/>
      <c r="AW733" s="82">
        <f>MIN(AV737:AV740)</f>
        <v>100</v>
      </c>
      <c r="AX733" s="83"/>
      <c r="AY733" s="83"/>
      <c r="AZ733" s="79"/>
      <c r="BA733" s="80"/>
      <c r="BB733" s="71"/>
      <c r="BC733" s="54"/>
      <c r="BD733" s="41">
        <v>4</v>
      </c>
      <c r="BE733" s="52">
        <v>41</v>
      </c>
      <c r="BF733" s="62">
        <v>4121</v>
      </c>
      <c r="BG733" s="278" t="s">
        <v>48</v>
      </c>
    </row>
    <row r="734" spans="1:59" s="63" customFormat="1" ht="12.75" x14ac:dyDescent="0.2">
      <c r="A734" s="196">
        <v>4</v>
      </c>
      <c r="B734" s="197" t="s">
        <v>422</v>
      </c>
      <c r="C734" s="208">
        <v>41</v>
      </c>
      <c r="D734" s="209" t="s">
        <v>423</v>
      </c>
      <c r="E734" s="210">
        <v>4121</v>
      </c>
      <c r="F734" s="211" t="s">
        <v>433</v>
      </c>
      <c r="G734" s="231" t="s">
        <v>434</v>
      </c>
      <c r="H734" s="81" t="s">
        <v>49</v>
      </c>
      <c r="I734" s="223"/>
      <c r="J734" s="73"/>
      <c r="K734" s="73"/>
      <c r="L734" s="73"/>
      <c r="M734" s="74"/>
      <c r="N734" s="247"/>
      <c r="O734" s="306"/>
      <c r="P734" s="105"/>
      <c r="Q734" s="75"/>
      <c r="R734" s="75"/>
      <c r="S734" s="75"/>
      <c r="T734" s="75"/>
      <c r="U734" s="75"/>
      <c r="V734" s="75"/>
      <c r="W734" s="75"/>
      <c r="X734" s="75"/>
      <c r="Y734" s="84">
        <f>IF(ISNUMBER(AVERAGE(X737:X740)),AVERAGE(X737:X740),0)</f>
        <v>18750</v>
      </c>
      <c r="Z734" s="83"/>
      <c r="AA734" s="83"/>
      <c r="AB734" s="75"/>
      <c r="AC734" s="75"/>
      <c r="AD734" s="75"/>
      <c r="AE734" s="75"/>
      <c r="AF734" s="75"/>
      <c r="AG734" s="75"/>
      <c r="AH734" s="75"/>
      <c r="AI734" s="75"/>
      <c r="AJ734" s="84">
        <f>IF(ISNUMBER(AVERAGE(AI737:AI740)),AVERAGE(AI737:AI740),0)</f>
        <v>0</v>
      </c>
      <c r="AK734" s="83"/>
      <c r="AL734" s="83"/>
      <c r="AM734" s="75"/>
      <c r="AN734" s="75"/>
      <c r="AO734" s="75"/>
      <c r="AP734" s="75"/>
      <c r="AQ734" s="75"/>
      <c r="AR734" s="75"/>
      <c r="AS734" s="75"/>
      <c r="AT734" s="75"/>
      <c r="AU734" s="75"/>
      <c r="AV734" s="75"/>
      <c r="AW734" s="84">
        <f>IF(ISNUMBER(AVERAGE(AV737:AV740)),AVERAGE(AV737:AV740),0)</f>
        <v>200</v>
      </c>
      <c r="AX734" s="83"/>
      <c r="AY734" s="83"/>
      <c r="AZ734" s="79"/>
      <c r="BA734" s="80"/>
      <c r="BB734" s="71"/>
      <c r="BC734" s="54"/>
      <c r="BD734" s="41">
        <v>4</v>
      </c>
      <c r="BE734" s="52">
        <v>41</v>
      </c>
      <c r="BF734" s="62">
        <v>4121</v>
      </c>
      <c r="BG734" s="278" t="s">
        <v>49</v>
      </c>
    </row>
    <row r="735" spans="1:59" s="63" customFormat="1" ht="12.75" x14ac:dyDescent="0.2">
      <c r="A735" s="196">
        <v>4</v>
      </c>
      <c r="B735" s="197" t="s">
        <v>422</v>
      </c>
      <c r="C735" s="208">
        <v>41</v>
      </c>
      <c r="D735" s="209" t="s">
        <v>423</v>
      </c>
      <c r="E735" s="210">
        <v>4121</v>
      </c>
      <c r="F735" s="211" t="s">
        <v>433</v>
      </c>
      <c r="G735" s="231" t="s">
        <v>434</v>
      </c>
      <c r="H735" s="81" t="s">
        <v>50</v>
      </c>
      <c r="I735" s="223"/>
      <c r="J735" s="73"/>
      <c r="K735" s="73"/>
      <c r="L735" s="73"/>
      <c r="M735" s="74"/>
      <c r="N735" s="247"/>
      <c r="O735" s="306"/>
      <c r="P735" s="105"/>
      <c r="Q735" s="75"/>
      <c r="R735" s="75"/>
      <c r="S735" s="75"/>
      <c r="T735" s="75"/>
      <c r="U735" s="75"/>
      <c r="V735" s="75"/>
      <c r="W735" s="75"/>
      <c r="X735" s="75"/>
      <c r="Y735" s="84">
        <f>MAX(X737:X740)</f>
        <v>25000</v>
      </c>
      <c r="Z735" s="83"/>
      <c r="AA735" s="83"/>
      <c r="AB735" s="75"/>
      <c r="AC735" s="75"/>
      <c r="AD735" s="75"/>
      <c r="AE735" s="75"/>
      <c r="AF735" s="75"/>
      <c r="AG735" s="75"/>
      <c r="AH735" s="75"/>
      <c r="AI735" s="75"/>
      <c r="AJ735" s="84">
        <f>MAX(AI737:AI740)</f>
        <v>0</v>
      </c>
      <c r="AK735" s="83"/>
      <c r="AL735" s="83"/>
      <c r="AM735" s="75"/>
      <c r="AN735" s="75"/>
      <c r="AO735" s="75"/>
      <c r="AP735" s="75"/>
      <c r="AQ735" s="75"/>
      <c r="AR735" s="75"/>
      <c r="AS735" s="75"/>
      <c r="AT735" s="75"/>
      <c r="AU735" s="75"/>
      <c r="AV735" s="75"/>
      <c r="AW735" s="84">
        <f>MAX(AV737:AV740)</f>
        <v>500</v>
      </c>
      <c r="AX735" s="83"/>
      <c r="AY735" s="83"/>
      <c r="AZ735" s="79"/>
      <c r="BA735" s="80"/>
      <c r="BB735" s="71"/>
      <c r="BC735" s="54"/>
      <c r="BD735" s="41">
        <v>4</v>
      </c>
      <c r="BE735" s="52">
        <v>41</v>
      </c>
      <c r="BF735" s="62">
        <v>4121</v>
      </c>
      <c r="BG735" s="278" t="s">
        <v>50</v>
      </c>
    </row>
    <row r="736" spans="1:59" s="63" customFormat="1" ht="12.75" x14ac:dyDescent="0.2">
      <c r="A736" s="196">
        <v>4</v>
      </c>
      <c r="B736" s="197" t="s">
        <v>422</v>
      </c>
      <c r="C736" s="208">
        <v>41</v>
      </c>
      <c r="D736" s="209" t="s">
        <v>423</v>
      </c>
      <c r="E736" s="210">
        <v>4121</v>
      </c>
      <c r="F736" s="211" t="s">
        <v>433</v>
      </c>
      <c r="G736" s="231" t="s">
        <v>434</v>
      </c>
      <c r="H736" s="85" t="s">
        <v>51</v>
      </c>
      <c r="I736" s="223"/>
      <c r="J736" s="73"/>
      <c r="K736" s="73"/>
      <c r="L736" s="73"/>
      <c r="M736" s="74"/>
      <c r="N736" s="248">
        <f>SUM(N737:N747)</f>
        <v>11</v>
      </c>
      <c r="O736" s="293">
        <f>SUM(O737:O747)</f>
        <v>1</v>
      </c>
      <c r="P736" s="292"/>
      <c r="Q736" s="87"/>
      <c r="R736" s="87"/>
      <c r="S736" s="87"/>
      <c r="T736" s="87"/>
      <c r="U736" s="87"/>
      <c r="V736" s="87"/>
      <c r="W736" s="87"/>
      <c r="X736" s="87"/>
      <c r="Y736" s="88"/>
      <c r="Z736" s="107">
        <f>SUM(Z737:Z747)</f>
        <v>16818.18181818182</v>
      </c>
      <c r="AA736" s="88"/>
      <c r="AB736" s="87"/>
      <c r="AC736" s="87"/>
      <c r="AD736" s="87"/>
      <c r="AE736" s="87"/>
      <c r="AF736" s="87"/>
      <c r="AG736" s="87"/>
      <c r="AH736" s="87"/>
      <c r="AI736" s="87"/>
      <c r="AJ736" s="88"/>
      <c r="AK736" s="107">
        <f>SUM(AK737:AK747)</f>
        <v>0</v>
      </c>
      <c r="AL736" s="88"/>
      <c r="AM736" s="87"/>
      <c r="AN736" s="87"/>
      <c r="AO736" s="87"/>
      <c r="AP736" s="87"/>
      <c r="AQ736" s="87"/>
      <c r="AR736" s="87"/>
      <c r="AS736" s="87"/>
      <c r="AT736" s="87"/>
      <c r="AU736" s="87"/>
      <c r="AV736" s="87"/>
      <c r="AW736" s="112"/>
      <c r="AX736" s="107">
        <f>SUM(AX737:AX747)</f>
        <v>490.90909090909082</v>
      </c>
      <c r="AY736" s="88"/>
      <c r="AZ736" s="79"/>
      <c r="BA736" s="80"/>
      <c r="BB736" s="71"/>
      <c r="BC736" s="54"/>
      <c r="BD736" s="41">
        <v>4</v>
      </c>
      <c r="BE736" s="52">
        <v>41</v>
      </c>
      <c r="BF736" s="62">
        <v>4121</v>
      </c>
      <c r="BG736" s="279" t="s">
        <v>51</v>
      </c>
    </row>
    <row r="737" spans="1:59" s="63" customFormat="1" ht="24" x14ac:dyDescent="0.2">
      <c r="A737" s="196">
        <v>4</v>
      </c>
      <c r="B737" s="197" t="s">
        <v>422</v>
      </c>
      <c r="C737" s="208">
        <v>41</v>
      </c>
      <c r="D737" s="209" t="s">
        <v>423</v>
      </c>
      <c r="E737" s="210">
        <v>4121</v>
      </c>
      <c r="F737" s="211" t="s">
        <v>433</v>
      </c>
      <c r="G737" s="231" t="s">
        <v>434</v>
      </c>
      <c r="H737" s="89" t="s">
        <v>52</v>
      </c>
      <c r="I737" s="90" t="s">
        <v>96</v>
      </c>
      <c r="J737" s="90" t="s">
        <v>435</v>
      </c>
      <c r="K737" s="90" t="s">
        <v>64</v>
      </c>
      <c r="L737" s="90" t="s">
        <v>232</v>
      </c>
      <c r="M737" s="91" t="s">
        <v>434</v>
      </c>
      <c r="N737" s="312">
        <v>8</v>
      </c>
      <c r="O737" s="313">
        <f>N737/N$736</f>
        <v>0.72727272727272729</v>
      </c>
      <c r="P737" s="104"/>
      <c r="Q737" s="92"/>
      <c r="R737" s="92"/>
      <c r="S737" s="92"/>
      <c r="T737" s="92"/>
      <c r="U737" s="92"/>
      <c r="V737" s="92"/>
      <c r="W737" s="92"/>
      <c r="X737" s="109">
        <f>P737*P$7+Q737*Q$7+R737*R$7+S737*S$7+T737*T$7+U737*U$7+V737*V$7+W737*W$7</f>
        <v>0</v>
      </c>
      <c r="Y737" s="83"/>
      <c r="Z737" s="110">
        <f>X737*$O737</f>
        <v>0</v>
      </c>
      <c r="AA737" s="111"/>
      <c r="AB737" s="92"/>
      <c r="AC737" s="92"/>
      <c r="AD737" s="92"/>
      <c r="AE737" s="92"/>
      <c r="AF737" s="92"/>
      <c r="AG737" s="92"/>
      <c r="AH737" s="92"/>
      <c r="AI737" s="109">
        <f>AB737*AB$7+AC737*AC$7+AD737*AD$7+AE737*AE$7+AF737*AF$7+AG737*AG$7+AH737*AH$7</f>
        <v>0</v>
      </c>
      <c r="AJ737" s="83"/>
      <c r="AK737" s="110">
        <f>AI737*$O737</f>
        <v>0</v>
      </c>
      <c r="AL737" s="111"/>
      <c r="AM737" s="92"/>
      <c r="AN737" s="92"/>
      <c r="AO737" s="92"/>
      <c r="AP737" s="92"/>
      <c r="AQ737" s="92"/>
      <c r="AR737" s="92">
        <v>1</v>
      </c>
      <c r="AS737" s="92"/>
      <c r="AT737" s="92"/>
      <c r="AU737" s="92"/>
      <c r="AV737" s="109">
        <f>AM737*AM$7+AN737*AN$7+AO737*AO$7+AP737*AP$7+AQ737*AQ$7+AR737*AR$7+AS737*AS$7+AT737*AT$7+AU737*AU$7</f>
        <v>500</v>
      </c>
      <c r="AW737" s="75"/>
      <c r="AX737" s="110">
        <f>AV737*$O737</f>
        <v>363.63636363636363</v>
      </c>
      <c r="AY737" s="111"/>
      <c r="AZ737" s="93"/>
      <c r="BA737" s="94" t="s">
        <v>131</v>
      </c>
      <c r="BB737" s="71"/>
      <c r="BC737" s="54"/>
      <c r="BD737" s="41">
        <v>4</v>
      </c>
      <c r="BE737" s="52">
        <v>41</v>
      </c>
      <c r="BF737" s="62">
        <v>4121</v>
      </c>
      <c r="BG737" s="280" t="s">
        <v>52</v>
      </c>
    </row>
    <row r="738" spans="1:59" s="63" customFormat="1" ht="12.75" x14ac:dyDescent="0.2">
      <c r="A738" s="196">
        <v>4</v>
      </c>
      <c r="B738" s="197" t="s">
        <v>422</v>
      </c>
      <c r="C738" s="208">
        <v>41</v>
      </c>
      <c r="D738" s="209" t="s">
        <v>423</v>
      </c>
      <c r="E738" s="210">
        <v>4121</v>
      </c>
      <c r="F738" s="211" t="s">
        <v>433</v>
      </c>
      <c r="G738" s="231" t="s">
        <v>434</v>
      </c>
      <c r="H738" s="89"/>
      <c r="I738" s="90" t="s">
        <v>436</v>
      </c>
      <c r="J738" s="90" t="s">
        <v>437</v>
      </c>
      <c r="K738" s="90" t="s">
        <v>129</v>
      </c>
      <c r="L738" s="90" t="s">
        <v>438</v>
      </c>
      <c r="M738" s="91"/>
      <c r="N738" s="312">
        <v>1</v>
      </c>
      <c r="O738" s="313">
        <f>N738/N$736</f>
        <v>9.0909090909090912E-2</v>
      </c>
      <c r="P738" s="104"/>
      <c r="Q738" s="92"/>
      <c r="R738" s="92"/>
      <c r="S738" s="92"/>
      <c r="T738" s="92"/>
      <c r="U738" s="92"/>
      <c r="V738" s="92"/>
      <c r="W738" s="92">
        <v>1</v>
      </c>
      <c r="X738" s="109">
        <f>P738*P$7+Q738*Q$7+R738*R$7+S738*S$7+T738*T$7+U738*U$7+V738*V$7+W738*W$7</f>
        <v>25000</v>
      </c>
      <c r="Y738" s="83"/>
      <c r="Z738" s="110">
        <f>X738*$O738</f>
        <v>2272.727272727273</v>
      </c>
      <c r="AA738" s="111"/>
      <c r="AB738" s="92"/>
      <c r="AC738" s="92"/>
      <c r="AD738" s="92"/>
      <c r="AE738" s="92"/>
      <c r="AF738" s="92"/>
      <c r="AG738" s="92"/>
      <c r="AH738" s="92"/>
      <c r="AI738" s="109">
        <f>AB738*AB$7+AC738*AC$7+AD738*AD$7+AE738*AE$7+AF738*AF$7+AG738*AG$7+AH738*AH$7</f>
        <v>0</v>
      </c>
      <c r="AJ738" s="83"/>
      <c r="AK738" s="110">
        <f>AI738*$O738</f>
        <v>0</v>
      </c>
      <c r="AL738" s="111"/>
      <c r="AM738" s="92"/>
      <c r="AN738" s="92"/>
      <c r="AO738" s="92"/>
      <c r="AP738" s="92">
        <v>1</v>
      </c>
      <c r="AQ738" s="92"/>
      <c r="AR738" s="92"/>
      <c r="AS738" s="92"/>
      <c r="AT738" s="92"/>
      <c r="AU738" s="92"/>
      <c r="AV738" s="109">
        <f>AM738*AM$7+AN738*AN$7+AO738*AO$7+AP738*AP$7+AQ738*AQ$7+AR738*AR$7+AS738*AS$7+AT738*AT$7+AU738*AU$7</f>
        <v>100</v>
      </c>
      <c r="AW738" s="75"/>
      <c r="AX738" s="110">
        <f>AV738*$O738</f>
        <v>9.0909090909090917</v>
      </c>
      <c r="AY738" s="111"/>
      <c r="AZ738" s="93"/>
      <c r="BA738" s="94" t="s">
        <v>131</v>
      </c>
      <c r="BB738" s="71"/>
      <c r="BC738" s="54"/>
      <c r="BD738" s="41">
        <v>4</v>
      </c>
      <c r="BE738" s="52">
        <v>41</v>
      </c>
      <c r="BF738" s="62">
        <v>4121</v>
      </c>
      <c r="BG738" s="280" t="s">
        <v>52</v>
      </c>
    </row>
    <row r="739" spans="1:59" s="63" customFormat="1" ht="24" x14ac:dyDescent="0.2">
      <c r="A739" s="196">
        <v>4</v>
      </c>
      <c r="B739" s="197" t="s">
        <v>422</v>
      </c>
      <c r="C739" s="208">
        <v>41</v>
      </c>
      <c r="D739" s="209" t="s">
        <v>423</v>
      </c>
      <c r="E739" s="210">
        <v>4121</v>
      </c>
      <c r="F739" s="211" t="s">
        <v>433</v>
      </c>
      <c r="G739" s="231" t="s">
        <v>434</v>
      </c>
      <c r="H739" s="89"/>
      <c r="I739" s="90" t="s">
        <v>162</v>
      </c>
      <c r="J739" s="90" t="s">
        <v>439</v>
      </c>
      <c r="K739" s="90" t="s">
        <v>237</v>
      </c>
      <c r="L739" s="90" t="s">
        <v>282</v>
      </c>
      <c r="M739" s="91"/>
      <c r="N739" s="312">
        <v>1</v>
      </c>
      <c r="O739" s="313">
        <f>N739/N$736</f>
        <v>9.0909090909090912E-2</v>
      </c>
      <c r="P739" s="104"/>
      <c r="Q739" s="92"/>
      <c r="R739" s="92"/>
      <c r="S739" s="92"/>
      <c r="T739" s="92"/>
      <c r="U739" s="92"/>
      <c r="V739" s="92"/>
      <c r="W739" s="92">
        <v>1</v>
      </c>
      <c r="X739" s="109">
        <f>P739*P$7+Q739*Q$7+R739*R$7+S739*S$7+T739*T$7+U739*U$7+V739*V$7+W739*W$7</f>
        <v>25000</v>
      </c>
      <c r="Y739" s="83"/>
      <c r="Z739" s="110">
        <f>X739*$O739</f>
        <v>2272.727272727273</v>
      </c>
      <c r="AA739" s="111"/>
      <c r="AB739" s="92"/>
      <c r="AC739" s="92"/>
      <c r="AD739" s="92"/>
      <c r="AE739" s="92"/>
      <c r="AF739" s="92"/>
      <c r="AG739" s="92"/>
      <c r="AH739" s="92"/>
      <c r="AI739" s="109">
        <f>AB739*AB$7+AC739*AC$7+AD739*AD$7+AE739*AE$7+AF739*AF$7+AG739*AG$7+AH739*AH$7</f>
        <v>0</v>
      </c>
      <c r="AJ739" s="83"/>
      <c r="AK739" s="110">
        <f>AI739*$O739</f>
        <v>0</v>
      </c>
      <c r="AL739" s="111"/>
      <c r="AM739" s="92"/>
      <c r="AN739" s="92"/>
      <c r="AO739" s="92"/>
      <c r="AP739" s="92">
        <v>1</v>
      </c>
      <c r="AQ739" s="92"/>
      <c r="AR739" s="92"/>
      <c r="AS739" s="92"/>
      <c r="AT739" s="92"/>
      <c r="AU739" s="92"/>
      <c r="AV739" s="109">
        <f>AM739*AM$7+AN739*AN$7+AO739*AO$7+AP739*AP$7+AQ739*AQ$7+AR739*AR$7+AS739*AS$7+AT739*AT$7+AU739*AU$7</f>
        <v>100</v>
      </c>
      <c r="AW739" s="75"/>
      <c r="AX739" s="110">
        <f>AV739*$O739</f>
        <v>9.0909090909090917</v>
      </c>
      <c r="AY739" s="111"/>
      <c r="AZ739" s="93"/>
      <c r="BA739" s="94" t="s">
        <v>131</v>
      </c>
      <c r="BB739" s="71"/>
      <c r="BC739" s="54"/>
      <c r="BD739" s="41">
        <v>4</v>
      </c>
      <c r="BE739" s="52">
        <v>41</v>
      </c>
      <c r="BF739" s="62">
        <v>4121</v>
      </c>
      <c r="BG739" s="280" t="s">
        <v>52</v>
      </c>
    </row>
    <row r="740" spans="1:59" s="63" customFormat="1" ht="24" x14ac:dyDescent="0.2">
      <c r="A740" s="196">
        <v>4</v>
      </c>
      <c r="B740" s="197" t="s">
        <v>422</v>
      </c>
      <c r="C740" s="208">
        <v>41</v>
      </c>
      <c r="D740" s="209" t="s">
        <v>423</v>
      </c>
      <c r="E740" s="210">
        <v>4121</v>
      </c>
      <c r="F740" s="211" t="s">
        <v>433</v>
      </c>
      <c r="G740" s="231" t="s">
        <v>434</v>
      </c>
      <c r="H740" s="89"/>
      <c r="I740" s="90" t="s">
        <v>440</v>
      </c>
      <c r="J740" s="90" t="s">
        <v>441</v>
      </c>
      <c r="K740" s="90" t="s">
        <v>73</v>
      </c>
      <c r="L740" s="90" t="s">
        <v>69</v>
      </c>
      <c r="M740" s="91"/>
      <c r="N740" s="312">
        <v>1</v>
      </c>
      <c r="O740" s="313">
        <f>N740/N$736</f>
        <v>9.0909090909090912E-2</v>
      </c>
      <c r="P740" s="104"/>
      <c r="Q740" s="92"/>
      <c r="R740" s="92"/>
      <c r="S740" s="92"/>
      <c r="T740" s="92"/>
      <c r="U740" s="92"/>
      <c r="V740" s="92"/>
      <c r="W740" s="92">
        <v>1</v>
      </c>
      <c r="X740" s="109">
        <f>P740*P$7+Q740*Q$7+R740*R$7+S740*S$7+T740*T$7+U740*U$7+V740*V$7+W740*W$7</f>
        <v>25000</v>
      </c>
      <c r="Y740" s="83"/>
      <c r="Z740" s="110">
        <f>X740*$O740</f>
        <v>2272.727272727273</v>
      </c>
      <c r="AA740" s="111"/>
      <c r="AB740" s="92"/>
      <c r="AC740" s="92"/>
      <c r="AD740" s="92"/>
      <c r="AE740" s="92"/>
      <c r="AF740" s="92"/>
      <c r="AG740" s="92"/>
      <c r="AH740" s="92"/>
      <c r="AI740" s="109">
        <f>AB740*AB$7+AC740*AC$7+AD740*AD$7+AE740*AE$7+AF740*AF$7+AG740*AG$7+AH740*AH$7</f>
        <v>0</v>
      </c>
      <c r="AJ740" s="83"/>
      <c r="AK740" s="110">
        <f>AI740*$O740</f>
        <v>0</v>
      </c>
      <c r="AL740" s="111"/>
      <c r="AM740" s="92"/>
      <c r="AN740" s="92"/>
      <c r="AO740" s="92"/>
      <c r="AP740" s="92">
        <v>1</v>
      </c>
      <c r="AQ740" s="92"/>
      <c r="AR740" s="92"/>
      <c r="AS740" s="92"/>
      <c r="AT740" s="92"/>
      <c r="AU740" s="92"/>
      <c r="AV740" s="109">
        <f>AM740*AM$7+AN740*AN$7+AO740*AO$7+AP740*AP$7+AQ740*AQ$7+AR740*AR$7+AS740*AS$7+AT740*AT$7+AU740*AU$7</f>
        <v>100</v>
      </c>
      <c r="AW740" s="75"/>
      <c r="AX740" s="110">
        <f>AV740*$O740</f>
        <v>9.0909090909090917</v>
      </c>
      <c r="AY740" s="111"/>
      <c r="AZ740" s="93"/>
      <c r="BA740" s="94" t="s">
        <v>131</v>
      </c>
      <c r="BB740" s="71"/>
      <c r="BC740" s="54"/>
      <c r="BD740" s="41">
        <v>4</v>
      </c>
      <c r="BE740" s="52">
        <v>41</v>
      </c>
      <c r="BF740" s="62">
        <v>4121</v>
      </c>
      <c r="BG740" s="280" t="s">
        <v>52</v>
      </c>
    </row>
    <row r="741" spans="1:59" s="63" customFormat="1" ht="12.75" x14ac:dyDescent="0.2">
      <c r="A741" s="196">
        <v>4</v>
      </c>
      <c r="B741" s="197" t="s">
        <v>422</v>
      </c>
      <c r="C741" s="208">
        <v>41</v>
      </c>
      <c r="D741" s="209" t="s">
        <v>423</v>
      </c>
      <c r="E741" s="210">
        <v>4121</v>
      </c>
      <c r="F741" s="211" t="s">
        <v>433</v>
      </c>
      <c r="G741" s="231" t="s">
        <v>434</v>
      </c>
      <c r="H741" s="65"/>
      <c r="I741" s="222"/>
      <c r="J741" s="66"/>
      <c r="K741" s="66"/>
      <c r="L741" s="66"/>
      <c r="M741" s="64"/>
      <c r="N741" s="304"/>
      <c r="O741" s="305"/>
      <c r="P741" s="127"/>
      <c r="Q741" s="67"/>
      <c r="R741" s="67"/>
      <c r="S741" s="67"/>
      <c r="T741" s="67"/>
      <c r="U741" s="67"/>
      <c r="V741" s="67"/>
      <c r="W741" s="67"/>
      <c r="X741" s="67"/>
      <c r="Y741" s="68"/>
      <c r="Z741" s="68"/>
      <c r="AA741" s="68"/>
      <c r="AB741" s="67"/>
      <c r="AC741" s="67"/>
      <c r="AD741" s="67"/>
      <c r="AE741" s="67"/>
      <c r="AF741" s="67"/>
      <c r="AG741" s="67"/>
      <c r="AH741" s="67"/>
      <c r="AI741" s="67"/>
      <c r="AJ741" s="68"/>
      <c r="AK741" s="68"/>
      <c r="AL741" s="68"/>
      <c r="AM741" s="67"/>
      <c r="AN741" s="67"/>
      <c r="AO741" s="67"/>
      <c r="AP741" s="67"/>
      <c r="AQ741" s="67"/>
      <c r="AR741" s="67"/>
      <c r="AS741" s="67"/>
      <c r="AT741" s="67"/>
      <c r="AU741" s="67"/>
      <c r="AV741" s="67"/>
      <c r="AW741" s="67"/>
      <c r="AX741" s="68"/>
      <c r="AY741" s="68"/>
      <c r="AZ741" s="69"/>
      <c r="BA741" s="70"/>
      <c r="BB741" s="71"/>
      <c r="BC741" s="54"/>
      <c r="BD741" s="41">
        <v>4</v>
      </c>
      <c r="BE741" s="52">
        <v>41</v>
      </c>
      <c r="BF741" s="62">
        <v>4121</v>
      </c>
      <c r="BG741" s="275"/>
    </row>
    <row r="742" spans="1:59" s="63" customFormat="1" ht="12.75" x14ac:dyDescent="0.2">
      <c r="A742" s="196">
        <v>4</v>
      </c>
      <c r="B742" s="197" t="s">
        <v>422</v>
      </c>
      <c r="C742" s="208">
        <v>41</v>
      </c>
      <c r="D742" s="209" t="s">
        <v>423</v>
      </c>
      <c r="E742" s="210">
        <v>4121</v>
      </c>
      <c r="F742" s="211" t="s">
        <v>433</v>
      </c>
      <c r="G742" s="230"/>
      <c r="H742" s="56"/>
      <c r="I742" s="221"/>
      <c r="J742" s="57"/>
      <c r="K742" s="57"/>
      <c r="L742" s="57"/>
      <c r="M742" s="55"/>
      <c r="N742" s="303"/>
      <c r="O742" s="245"/>
      <c r="P742" s="122"/>
      <c r="Q742" s="58"/>
      <c r="R742" s="58"/>
      <c r="S742" s="58"/>
      <c r="T742" s="58"/>
      <c r="U742" s="58"/>
      <c r="V742" s="58"/>
      <c r="W742" s="58"/>
      <c r="X742" s="58"/>
      <c r="Y742" s="59"/>
      <c r="Z742" s="59"/>
      <c r="AA742" s="59"/>
      <c r="AB742" s="58"/>
      <c r="AC742" s="58"/>
      <c r="AD742" s="58"/>
      <c r="AE742" s="58"/>
      <c r="AF742" s="58"/>
      <c r="AG742" s="58"/>
      <c r="AH742" s="58"/>
      <c r="AI742" s="58"/>
      <c r="AJ742" s="59"/>
      <c r="AK742" s="59"/>
      <c r="AL742" s="59"/>
      <c r="AM742" s="58"/>
      <c r="AN742" s="58"/>
      <c r="AO742" s="58"/>
      <c r="AP742" s="58"/>
      <c r="AQ742" s="58"/>
      <c r="AR742" s="58"/>
      <c r="AS742" s="58"/>
      <c r="AT742" s="58"/>
      <c r="AU742" s="58"/>
      <c r="AV742" s="58"/>
      <c r="AW742" s="58"/>
      <c r="AX742" s="59"/>
      <c r="AY742" s="59"/>
      <c r="AZ742" s="60"/>
      <c r="BA742" s="61"/>
      <c r="BB742" s="54"/>
      <c r="BC742" s="54"/>
      <c r="BD742" s="41">
        <v>4</v>
      </c>
      <c r="BE742" s="52">
        <v>41</v>
      </c>
      <c r="BF742" s="62">
        <v>4121</v>
      </c>
      <c r="BG742" s="274"/>
    </row>
    <row r="743" spans="1:59" s="63" customFormat="1" ht="12.75" x14ac:dyDescent="0.2">
      <c r="A743" s="196">
        <v>4</v>
      </c>
      <c r="B743" s="197" t="s">
        <v>422</v>
      </c>
      <c r="C743" s="208">
        <v>41</v>
      </c>
      <c r="D743" s="209" t="s">
        <v>423</v>
      </c>
      <c r="E743" s="212">
        <v>4122</v>
      </c>
      <c r="F743" s="213" t="s">
        <v>442</v>
      </c>
      <c r="G743" s="232"/>
      <c r="H743" s="97"/>
      <c r="I743" s="224"/>
      <c r="J743" s="98"/>
      <c r="K743" s="98"/>
      <c r="L743" s="98"/>
      <c r="M743" s="96"/>
      <c r="N743" s="307"/>
      <c r="O743" s="246"/>
      <c r="P743" s="124"/>
      <c r="Q743" s="124"/>
      <c r="R743" s="124"/>
      <c r="S743" s="124"/>
      <c r="T743" s="124"/>
      <c r="U743" s="124"/>
      <c r="V743" s="124"/>
      <c r="W743" s="124"/>
      <c r="X743" s="124"/>
      <c r="Y743" s="100"/>
      <c r="Z743" s="125"/>
      <c r="AA743" s="125"/>
      <c r="AB743" s="124"/>
      <c r="AC743" s="124"/>
      <c r="AD743" s="124"/>
      <c r="AE743" s="124"/>
      <c r="AF743" s="124"/>
      <c r="AG743" s="124"/>
      <c r="AH743" s="124"/>
      <c r="AI743" s="124"/>
      <c r="AJ743" s="100"/>
      <c r="AK743" s="125"/>
      <c r="AL743" s="125"/>
      <c r="AM743" s="124"/>
      <c r="AN743" s="124"/>
      <c r="AO743" s="124"/>
      <c r="AP743" s="124"/>
      <c r="AQ743" s="124"/>
      <c r="AR743" s="124"/>
      <c r="AS743" s="124"/>
      <c r="AT743" s="124"/>
      <c r="AU743" s="124"/>
      <c r="AV743" s="124"/>
      <c r="AW743" s="99"/>
      <c r="AX743" s="125"/>
      <c r="AY743" s="100"/>
      <c r="AZ743" s="101"/>
      <c r="BA743" s="102"/>
      <c r="BB743" s="95"/>
      <c r="BC743" s="95"/>
      <c r="BD743" s="41">
        <v>4</v>
      </c>
      <c r="BE743" s="52">
        <v>41</v>
      </c>
      <c r="BF743" s="103">
        <v>4122</v>
      </c>
      <c r="BG743" s="277"/>
    </row>
    <row r="744" spans="1:59" s="63" customFormat="1" ht="12.75" x14ac:dyDescent="0.2">
      <c r="A744" s="196">
        <v>4</v>
      </c>
      <c r="B744" s="197" t="s">
        <v>422</v>
      </c>
      <c r="C744" s="208">
        <v>41</v>
      </c>
      <c r="D744" s="209" t="s">
        <v>423</v>
      </c>
      <c r="E744" s="212">
        <v>4122</v>
      </c>
      <c r="F744" s="213" t="s">
        <v>442</v>
      </c>
      <c r="G744" s="232"/>
      <c r="H744" s="97"/>
      <c r="I744" s="224"/>
      <c r="J744" s="98"/>
      <c r="K744" s="98"/>
      <c r="L744" s="98"/>
      <c r="M744" s="96"/>
      <c r="N744" s="307"/>
      <c r="O744" s="246"/>
      <c r="P744" s="124"/>
      <c r="Q744" s="99"/>
      <c r="R744" s="99"/>
      <c r="S744" s="99"/>
      <c r="T744" s="99"/>
      <c r="U744" s="99"/>
      <c r="V744" s="99"/>
      <c r="W744" s="99"/>
      <c r="X744" s="99"/>
      <c r="Y744" s="100"/>
      <c r="Z744" s="100"/>
      <c r="AA744" s="100"/>
      <c r="AB744" s="99"/>
      <c r="AC744" s="99"/>
      <c r="AD744" s="99"/>
      <c r="AE744" s="99"/>
      <c r="AF744" s="99"/>
      <c r="AG744" s="99"/>
      <c r="AH744" s="99"/>
      <c r="AI744" s="99"/>
      <c r="AJ744" s="100"/>
      <c r="AK744" s="100"/>
      <c r="AL744" s="100"/>
      <c r="AM744" s="99"/>
      <c r="AN744" s="99"/>
      <c r="AO744" s="99"/>
      <c r="AP744" s="99"/>
      <c r="AQ744" s="99"/>
      <c r="AR744" s="99"/>
      <c r="AS744" s="99"/>
      <c r="AT744" s="99"/>
      <c r="AU744" s="99"/>
      <c r="AV744" s="99"/>
      <c r="AW744" s="99"/>
      <c r="AX744" s="100"/>
      <c r="AY744" s="100"/>
      <c r="AZ744" s="101"/>
      <c r="BA744" s="102"/>
      <c r="BB744" s="95"/>
      <c r="BC744" s="95"/>
      <c r="BD744" s="41">
        <v>4</v>
      </c>
      <c r="BE744" s="52">
        <v>41</v>
      </c>
      <c r="BF744" s="103">
        <v>4122</v>
      </c>
      <c r="BG744" s="277"/>
    </row>
    <row r="745" spans="1:59" s="63" customFormat="1" ht="12.75" x14ac:dyDescent="0.2">
      <c r="A745" s="196">
        <v>4</v>
      </c>
      <c r="B745" s="197" t="s">
        <v>422</v>
      </c>
      <c r="C745" s="208">
        <v>41</v>
      </c>
      <c r="D745" s="209" t="s">
        <v>423</v>
      </c>
      <c r="E745" s="212">
        <v>4122</v>
      </c>
      <c r="F745" s="213" t="s">
        <v>442</v>
      </c>
      <c r="G745" s="231" t="s">
        <v>443</v>
      </c>
      <c r="H745" s="65"/>
      <c r="I745" s="222"/>
      <c r="J745" s="66"/>
      <c r="K745" s="66"/>
      <c r="L745" s="66"/>
      <c r="M745" s="64"/>
      <c r="N745" s="304"/>
      <c r="O745" s="305"/>
      <c r="P745" s="127"/>
      <c r="Q745" s="67"/>
      <c r="R745" s="67"/>
      <c r="S745" s="67"/>
      <c r="T745" s="67"/>
      <c r="U745" s="67"/>
      <c r="V745" s="67"/>
      <c r="W745" s="67"/>
      <c r="X745" s="67"/>
      <c r="Y745" s="68"/>
      <c r="Z745" s="68"/>
      <c r="AA745" s="68"/>
      <c r="AB745" s="67"/>
      <c r="AC745" s="67"/>
      <c r="AD745" s="67"/>
      <c r="AE745" s="67"/>
      <c r="AF745" s="67"/>
      <c r="AG745" s="67"/>
      <c r="AH745" s="67"/>
      <c r="AI745" s="67"/>
      <c r="AJ745" s="68"/>
      <c r="AK745" s="68"/>
      <c r="AL745" s="68"/>
      <c r="AM745" s="67"/>
      <c r="AN745" s="67"/>
      <c r="AO745" s="67"/>
      <c r="AP745" s="67"/>
      <c r="AQ745" s="67"/>
      <c r="AR745" s="67"/>
      <c r="AS745" s="67"/>
      <c r="AT745" s="67"/>
      <c r="AU745" s="67"/>
      <c r="AV745" s="67"/>
      <c r="AW745" s="67"/>
      <c r="AX745" s="68"/>
      <c r="AY745" s="68"/>
      <c r="AZ745" s="69"/>
      <c r="BA745" s="70"/>
      <c r="BB745" s="71"/>
      <c r="BC745" s="95"/>
      <c r="BD745" s="41">
        <v>4</v>
      </c>
      <c r="BE745" s="52">
        <v>41</v>
      </c>
      <c r="BF745" s="103">
        <v>4122</v>
      </c>
      <c r="BG745" s="275"/>
    </row>
    <row r="746" spans="1:59" s="63" customFormat="1" ht="12.75" x14ac:dyDescent="0.2">
      <c r="A746" s="196">
        <v>4</v>
      </c>
      <c r="B746" s="197" t="s">
        <v>422</v>
      </c>
      <c r="C746" s="208">
        <v>41</v>
      </c>
      <c r="D746" s="209" t="s">
        <v>423</v>
      </c>
      <c r="E746" s="212">
        <v>4122</v>
      </c>
      <c r="F746" s="213" t="s">
        <v>442</v>
      </c>
      <c r="G746" s="231" t="s">
        <v>443</v>
      </c>
      <c r="H746" s="72" t="s">
        <v>47</v>
      </c>
      <c r="I746" s="223"/>
      <c r="J746" s="73"/>
      <c r="K746" s="73"/>
      <c r="L746" s="73"/>
      <c r="M746" s="74"/>
      <c r="N746" s="247"/>
      <c r="O746" s="306"/>
      <c r="P746" s="105"/>
      <c r="Q746" s="75"/>
      <c r="R746" s="75"/>
      <c r="S746" s="75"/>
      <c r="T746" s="75"/>
      <c r="U746" s="75"/>
      <c r="V746" s="75"/>
      <c r="W746" s="75"/>
      <c r="X746" s="75"/>
      <c r="Y746" s="76">
        <f>IF(ISNUMBER(VLOOKUP(Y748,P$7:W$7,MATCH(Y748,P$7:W$7))),VLOOKUP(Y748,P$7:W$7,MATCH(Y748,P$7:W$7)),IF(N750=0,"No Data",IF(Y748&gt;0,"&lt;100",0)))</f>
        <v>10000</v>
      </c>
      <c r="Z746" s="77">
        <f>IF(ISNUMBER(VLOOKUP(Z750,P$7:W$7,MATCH(Z750,P$7:W$7))),VLOOKUP(Z750,P$7:W$7,MATCH(Z750,P$7:W$7)),IF(N750=0,"No Data",IF(Z750&gt;0,"&lt;100",0)))</f>
        <v>10000</v>
      </c>
      <c r="AA746" s="106">
        <f>IF(ISNUMBER(Z746),Z746,0)</f>
        <v>10000</v>
      </c>
      <c r="AB746" s="75"/>
      <c r="AC746" s="75"/>
      <c r="AD746" s="75"/>
      <c r="AE746" s="75"/>
      <c r="AF746" s="75"/>
      <c r="AG746" s="75"/>
      <c r="AH746" s="75"/>
      <c r="AI746" s="75"/>
      <c r="AJ746" s="76">
        <f>IF(ISNUMBER(VLOOKUP(AJ748,AB$7:AH$7,MATCH(AJ748,AB$7:AH$7))),VLOOKUP(AJ748,AB$7:AH$7,MATCH(AJ748,AB$7:AH$7)),IF(N750=0,"No Data",IF(AJ748&gt;0,"&lt;50",0)))</f>
        <v>0</v>
      </c>
      <c r="AK746" s="77">
        <f>IF(ISNUMBER(VLOOKUP(AK750,AB$7:AH$7,MATCH(AK750,AB$7:AH$7))),VLOOKUP(AK750,AB$7:AH$7,MATCH(AK750,AB$7:AH$7)),IF(N750=0,"No Data",IF(AK750&gt;0,"&lt;50",0)))</f>
        <v>0</v>
      </c>
      <c r="AL746" s="106">
        <f>IF(ISNUMBER(AK746),AK746,0)</f>
        <v>0</v>
      </c>
      <c r="AM746" s="75"/>
      <c r="AN746" s="75"/>
      <c r="AO746" s="75"/>
      <c r="AP746" s="75"/>
      <c r="AQ746" s="75"/>
      <c r="AR746" s="75"/>
      <c r="AS746" s="75"/>
      <c r="AT746" s="75"/>
      <c r="AU746" s="75"/>
      <c r="AV746" s="75"/>
      <c r="AW746" s="76">
        <f>IF(ISNUMBER(VLOOKUP(AW748,AM$7:AU$7,MATCH(AW748,AM$7:AU$7))),VLOOKUP(AW748,AM$7:AU$7,MATCH(AW748,AM$7:AU$7)),IF(N750=0,"No Data",IF(AW748&gt;0,"&lt;10",0)))</f>
        <v>100</v>
      </c>
      <c r="AX746" s="77">
        <f>IF(ISNUMBER(VLOOKUP(AX750,AM$7:AU$7,MATCH(AX750,AM$7:AU$7))),VLOOKUP(AX750,AM$7:AU$7,MATCH(AX750,AM$7:AU$7)),IF(N750=0,"No Data",IF(AX750&gt;0,"&lt;10",0)))</f>
        <v>100</v>
      </c>
      <c r="AY746" s="106">
        <f>IF(ISNUMBER(AX746),AX746,0)</f>
        <v>100</v>
      </c>
      <c r="AZ746" s="79"/>
      <c r="BA746" s="80"/>
      <c r="BB746" s="71"/>
      <c r="BC746" s="95"/>
      <c r="BD746" s="41">
        <v>4</v>
      </c>
      <c r="BE746" s="52">
        <v>41</v>
      </c>
      <c r="BF746" s="103">
        <v>4122</v>
      </c>
      <c r="BG746" s="276" t="s">
        <v>47</v>
      </c>
    </row>
    <row r="747" spans="1:59" s="63" customFormat="1" ht="12.75" x14ac:dyDescent="0.2">
      <c r="A747" s="196">
        <v>4</v>
      </c>
      <c r="B747" s="197" t="s">
        <v>422</v>
      </c>
      <c r="C747" s="208">
        <v>41</v>
      </c>
      <c r="D747" s="209" t="s">
        <v>423</v>
      </c>
      <c r="E747" s="212">
        <v>4122</v>
      </c>
      <c r="F747" s="213" t="s">
        <v>442</v>
      </c>
      <c r="G747" s="231" t="s">
        <v>443</v>
      </c>
      <c r="H747" s="81" t="s">
        <v>48</v>
      </c>
      <c r="I747" s="223"/>
      <c r="J747" s="73"/>
      <c r="K747" s="73"/>
      <c r="L747" s="73"/>
      <c r="M747" s="74"/>
      <c r="N747" s="247"/>
      <c r="O747" s="306"/>
      <c r="P747" s="105"/>
      <c r="Q747" s="75"/>
      <c r="R747" s="75"/>
      <c r="S747" s="75"/>
      <c r="T747" s="75"/>
      <c r="U747" s="75"/>
      <c r="V747" s="75"/>
      <c r="W747" s="75"/>
      <c r="X747" s="75"/>
      <c r="Y747" s="82">
        <f>MIN(X751:X756)</f>
        <v>0</v>
      </c>
      <c r="Z747" s="83"/>
      <c r="AA747" s="83"/>
      <c r="AB747" s="75"/>
      <c r="AC747" s="75"/>
      <c r="AD747" s="75"/>
      <c r="AE747" s="75"/>
      <c r="AF747" s="75"/>
      <c r="AG747" s="75"/>
      <c r="AH747" s="75"/>
      <c r="AI747" s="75"/>
      <c r="AJ747" s="82">
        <f>MIN(AI751:AI756)</f>
        <v>0</v>
      </c>
      <c r="AK747" s="83"/>
      <c r="AL747" s="83"/>
      <c r="AM747" s="75"/>
      <c r="AN747" s="75"/>
      <c r="AO747" s="75"/>
      <c r="AP747" s="75"/>
      <c r="AQ747" s="75"/>
      <c r="AR747" s="75"/>
      <c r="AS747" s="75"/>
      <c r="AT747" s="75"/>
      <c r="AU747" s="75"/>
      <c r="AV747" s="75"/>
      <c r="AW747" s="82">
        <f>MIN(AV751:AV756)</f>
        <v>100</v>
      </c>
      <c r="AX747" s="83"/>
      <c r="AY747" s="83"/>
      <c r="AZ747" s="79"/>
      <c r="BA747" s="80"/>
      <c r="BB747" s="71"/>
      <c r="BC747" s="95"/>
      <c r="BD747" s="41">
        <v>4</v>
      </c>
      <c r="BE747" s="52">
        <v>41</v>
      </c>
      <c r="BF747" s="103">
        <v>4122</v>
      </c>
      <c r="BG747" s="278" t="s">
        <v>48</v>
      </c>
    </row>
    <row r="748" spans="1:59" s="63" customFormat="1" ht="12.75" x14ac:dyDescent="0.2">
      <c r="A748" s="196">
        <v>4</v>
      </c>
      <c r="B748" s="197" t="s">
        <v>422</v>
      </c>
      <c r="C748" s="208">
        <v>41</v>
      </c>
      <c r="D748" s="209" t="s">
        <v>423</v>
      </c>
      <c r="E748" s="212">
        <v>4122</v>
      </c>
      <c r="F748" s="213" t="s">
        <v>442</v>
      </c>
      <c r="G748" s="231" t="s">
        <v>443</v>
      </c>
      <c r="H748" s="81" t="s">
        <v>49</v>
      </c>
      <c r="I748" s="223"/>
      <c r="J748" s="73"/>
      <c r="K748" s="73"/>
      <c r="L748" s="73"/>
      <c r="M748" s="74"/>
      <c r="N748" s="247"/>
      <c r="O748" s="306"/>
      <c r="P748" s="105"/>
      <c r="Q748" s="75"/>
      <c r="R748" s="75"/>
      <c r="S748" s="75"/>
      <c r="T748" s="75"/>
      <c r="U748" s="75"/>
      <c r="V748" s="75"/>
      <c r="W748" s="75"/>
      <c r="X748" s="75"/>
      <c r="Y748" s="84">
        <f>IF(ISNUMBER(AVERAGE(X751:X756)),AVERAGE(X751:X756),0)</f>
        <v>17500</v>
      </c>
      <c r="Z748" s="83"/>
      <c r="AA748" s="83"/>
      <c r="AB748" s="75"/>
      <c r="AC748" s="75"/>
      <c r="AD748" s="75"/>
      <c r="AE748" s="75"/>
      <c r="AF748" s="75"/>
      <c r="AG748" s="75"/>
      <c r="AH748" s="75"/>
      <c r="AI748" s="75"/>
      <c r="AJ748" s="84">
        <f>IF(ISNUMBER(AVERAGE(AI751:AI756)),AVERAGE(AI751:AI756),0)</f>
        <v>0</v>
      </c>
      <c r="AK748" s="83"/>
      <c r="AL748" s="83"/>
      <c r="AM748" s="75"/>
      <c r="AN748" s="75"/>
      <c r="AO748" s="75"/>
      <c r="AP748" s="75"/>
      <c r="AQ748" s="75"/>
      <c r="AR748" s="75"/>
      <c r="AS748" s="75"/>
      <c r="AT748" s="75"/>
      <c r="AU748" s="75"/>
      <c r="AV748" s="75"/>
      <c r="AW748" s="84">
        <f>IF(ISNUMBER(AVERAGE(AV751:AV756)),AVERAGE(AV751:AV756),0)</f>
        <v>166.66666666666666</v>
      </c>
      <c r="AX748" s="83"/>
      <c r="AY748" s="83"/>
      <c r="AZ748" s="79"/>
      <c r="BA748" s="80"/>
      <c r="BB748" s="71"/>
      <c r="BC748" s="95"/>
      <c r="BD748" s="41">
        <v>4</v>
      </c>
      <c r="BE748" s="52">
        <v>41</v>
      </c>
      <c r="BF748" s="103">
        <v>4122</v>
      </c>
      <c r="BG748" s="278" t="s">
        <v>49</v>
      </c>
    </row>
    <row r="749" spans="1:59" s="63" customFormat="1" ht="12.75" x14ac:dyDescent="0.2">
      <c r="A749" s="196">
        <v>4</v>
      </c>
      <c r="B749" s="197" t="s">
        <v>422</v>
      </c>
      <c r="C749" s="208">
        <v>41</v>
      </c>
      <c r="D749" s="209" t="s">
        <v>423</v>
      </c>
      <c r="E749" s="212">
        <v>4122</v>
      </c>
      <c r="F749" s="213" t="s">
        <v>442</v>
      </c>
      <c r="G749" s="231" t="s">
        <v>443</v>
      </c>
      <c r="H749" s="81" t="s">
        <v>50</v>
      </c>
      <c r="I749" s="223"/>
      <c r="J749" s="73"/>
      <c r="K749" s="73"/>
      <c r="L749" s="73"/>
      <c r="M749" s="74"/>
      <c r="N749" s="247"/>
      <c r="O749" s="306"/>
      <c r="P749" s="105"/>
      <c r="Q749" s="75"/>
      <c r="R749" s="75"/>
      <c r="S749" s="75"/>
      <c r="T749" s="75"/>
      <c r="U749" s="75"/>
      <c r="V749" s="75"/>
      <c r="W749" s="75"/>
      <c r="X749" s="75"/>
      <c r="Y749" s="84">
        <f>MAX(X751:X756)</f>
        <v>25000</v>
      </c>
      <c r="Z749" s="83"/>
      <c r="AA749" s="83"/>
      <c r="AB749" s="75"/>
      <c r="AC749" s="75"/>
      <c r="AD749" s="75"/>
      <c r="AE749" s="75"/>
      <c r="AF749" s="75"/>
      <c r="AG749" s="75"/>
      <c r="AH749" s="75"/>
      <c r="AI749" s="75"/>
      <c r="AJ749" s="84">
        <f>MAX(AI751:AI756)</f>
        <v>0</v>
      </c>
      <c r="AK749" s="83"/>
      <c r="AL749" s="83"/>
      <c r="AM749" s="75"/>
      <c r="AN749" s="75"/>
      <c r="AO749" s="75"/>
      <c r="AP749" s="75"/>
      <c r="AQ749" s="75"/>
      <c r="AR749" s="75"/>
      <c r="AS749" s="75"/>
      <c r="AT749" s="75"/>
      <c r="AU749" s="75"/>
      <c r="AV749" s="75"/>
      <c r="AW749" s="84">
        <f>MAX(AV751:AV756)</f>
        <v>500</v>
      </c>
      <c r="AX749" s="83"/>
      <c r="AY749" s="83"/>
      <c r="AZ749" s="79"/>
      <c r="BA749" s="80"/>
      <c r="BB749" s="71"/>
      <c r="BC749" s="95"/>
      <c r="BD749" s="41">
        <v>4</v>
      </c>
      <c r="BE749" s="52">
        <v>41</v>
      </c>
      <c r="BF749" s="103">
        <v>4122</v>
      </c>
      <c r="BG749" s="278" t="s">
        <v>50</v>
      </c>
    </row>
    <row r="750" spans="1:59" s="63" customFormat="1" ht="12.75" x14ac:dyDescent="0.2">
      <c r="A750" s="196">
        <v>4</v>
      </c>
      <c r="B750" s="197" t="s">
        <v>422</v>
      </c>
      <c r="C750" s="208">
        <v>41</v>
      </c>
      <c r="D750" s="209" t="s">
        <v>423</v>
      </c>
      <c r="E750" s="212">
        <v>4122</v>
      </c>
      <c r="F750" s="213" t="s">
        <v>442</v>
      </c>
      <c r="G750" s="231" t="s">
        <v>443</v>
      </c>
      <c r="H750" s="85" t="s">
        <v>51</v>
      </c>
      <c r="I750" s="223"/>
      <c r="J750" s="73"/>
      <c r="K750" s="73"/>
      <c r="L750" s="73"/>
      <c r="M750" s="74"/>
      <c r="N750" s="248">
        <f>SUM(N751:N756)</f>
        <v>6</v>
      </c>
      <c r="O750" s="293">
        <f>SUM(O751:O756)</f>
        <v>0.99999999999999989</v>
      </c>
      <c r="P750" s="292"/>
      <c r="Q750" s="87"/>
      <c r="R750" s="87"/>
      <c r="S750" s="87"/>
      <c r="T750" s="87"/>
      <c r="U750" s="87"/>
      <c r="V750" s="87"/>
      <c r="W750" s="87"/>
      <c r="X750" s="87"/>
      <c r="Y750" s="88"/>
      <c r="Z750" s="119">
        <f>SUM(Z751:Z756)</f>
        <v>17500</v>
      </c>
      <c r="AA750" s="120"/>
      <c r="AB750" s="111"/>
      <c r="AC750" s="111"/>
      <c r="AD750" s="111"/>
      <c r="AE750" s="111"/>
      <c r="AF750" s="111"/>
      <c r="AG750" s="111"/>
      <c r="AH750" s="111"/>
      <c r="AI750" s="111"/>
      <c r="AJ750" s="120"/>
      <c r="AK750" s="119">
        <f>SUM(AK751:AK756)</f>
        <v>0</v>
      </c>
      <c r="AL750" s="120"/>
      <c r="AM750" s="111"/>
      <c r="AN750" s="111"/>
      <c r="AO750" s="111"/>
      <c r="AP750" s="111"/>
      <c r="AQ750" s="111"/>
      <c r="AR750" s="111"/>
      <c r="AS750" s="111"/>
      <c r="AT750" s="111"/>
      <c r="AU750" s="111"/>
      <c r="AV750" s="111"/>
      <c r="AW750" s="120"/>
      <c r="AX750" s="119">
        <f>SUM(AX751:AX756)</f>
        <v>166.66666666666663</v>
      </c>
      <c r="AY750" s="88"/>
      <c r="AZ750" s="79"/>
      <c r="BA750" s="80"/>
      <c r="BB750" s="71"/>
      <c r="BC750" s="95"/>
      <c r="BD750" s="41">
        <v>4</v>
      </c>
      <c r="BE750" s="52">
        <v>41</v>
      </c>
      <c r="BF750" s="103">
        <v>4122</v>
      </c>
      <c r="BG750" s="279" t="s">
        <v>51</v>
      </c>
    </row>
    <row r="751" spans="1:59" s="63" customFormat="1" ht="12.75" x14ac:dyDescent="0.2">
      <c r="A751" s="196">
        <v>4</v>
      </c>
      <c r="B751" s="197" t="s">
        <v>422</v>
      </c>
      <c r="C751" s="208">
        <v>41</v>
      </c>
      <c r="D751" s="209" t="s">
        <v>423</v>
      </c>
      <c r="E751" s="212">
        <v>4122</v>
      </c>
      <c r="F751" s="213" t="s">
        <v>442</v>
      </c>
      <c r="G751" s="231" t="s">
        <v>443</v>
      </c>
      <c r="H751" s="89" t="s">
        <v>52</v>
      </c>
      <c r="I751" s="90" t="s">
        <v>166</v>
      </c>
      <c r="J751" s="90" t="s">
        <v>86</v>
      </c>
      <c r="K751" s="90" t="s">
        <v>73</v>
      </c>
      <c r="L751" s="90" t="s">
        <v>95</v>
      </c>
      <c r="M751" s="91"/>
      <c r="N751" s="312">
        <v>1</v>
      </c>
      <c r="O751" s="313">
        <f t="shared" ref="O751:O756" si="97">N751/N$750</f>
        <v>0.16666666666666666</v>
      </c>
      <c r="P751" s="104"/>
      <c r="Q751" s="92"/>
      <c r="R751" s="92"/>
      <c r="S751" s="92"/>
      <c r="T751" s="92"/>
      <c r="U751" s="92"/>
      <c r="V751" s="92"/>
      <c r="W751" s="92">
        <v>1</v>
      </c>
      <c r="X751" s="109">
        <f t="shared" ref="X751:X756" si="98">P751*P$7+Q751*Q$7+R751*R$7+S751*S$7+T751*T$7+U751*U$7+V751*V$7+W751*W$7</f>
        <v>25000</v>
      </c>
      <c r="Y751" s="83"/>
      <c r="Z751" s="110">
        <f t="shared" ref="Z751:Z756" si="99">X751*$O751</f>
        <v>4166.6666666666661</v>
      </c>
      <c r="AA751" s="111"/>
      <c r="AB751" s="92"/>
      <c r="AC751" s="92"/>
      <c r="AD751" s="92"/>
      <c r="AE751" s="92"/>
      <c r="AF751" s="92"/>
      <c r="AG751" s="92"/>
      <c r="AH751" s="92"/>
      <c r="AI751" s="109">
        <f t="shared" ref="AI751:AI756" si="100">AB751*AB$7+AC751*AC$7+AD751*AD$7+AE751*AE$7+AF751*AF$7+AG751*AG$7+AH751*AH$7</f>
        <v>0</v>
      </c>
      <c r="AJ751" s="83"/>
      <c r="AK751" s="110">
        <f t="shared" ref="AK751:AK756" si="101">AI751*$O751</f>
        <v>0</v>
      </c>
      <c r="AL751" s="111"/>
      <c r="AM751" s="92"/>
      <c r="AN751" s="92"/>
      <c r="AO751" s="92"/>
      <c r="AP751" s="92">
        <v>1</v>
      </c>
      <c r="AQ751" s="92"/>
      <c r="AR751" s="92"/>
      <c r="AS751" s="92"/>
      <c r="AT751" s="92"/>
      <c r="AU751" s="92"/>
      <c r="AV751" s="109">
        <f t="shared" ref="AV751:AV756" si="102">AM751*AM$7+AN751*AN$7+AO751*AO$7+AP751*AP$7+AQ751*AQ$7+AR751*AR$7+AS751*AS$7+AT751*AT$7+AU751*AU$7</f>
        <v>100</v>
      </c>
      <c r="AW751" s="75"/>
      <c r="AX751" s="110">
        <f t="shared" ref="AX751:AX756" si="103">AV751*$O751</f>
        <v>16.666666666666664</v>
      </c>
      <c r="AY751" s="111"/>
      <c r="AZ751" s="93"/>
      <c r="BA751" s="94" t="s">
        <v>105</v>
      </c>
      <c r="BB751" s="71"/>
      <c r="BC751" s="95"/>
      <c r="BD751" s="41">
        <v>4</v>
      </c>
      <c r="BE751" s="52">
        <v>41</v>
      </c>
      <c r="BF751" s="103">
        <v>4122</v>
      </c>
      <c r="BG751" s="280" t="s">
        <v>52</v>
      </c>
    </row>
    <row r="752" spans="1:59" s="63" customFormat="1" ht="24" x14ac:dyDescent="0.2">
      <c r="A752" s="196">
        <v>4</v>
      </c>
      <c r="B752" s="197" t="s">
        <v>422</v>
      </c>
      <c r="C752" s="208">
        <v>41</v>
      </c>
      <c r="D752" s="209" t="s">
        <v>423</v>
      </c>
      <c r="E752" s="212">
        <v>4122</v>
      </c>
      <c r="F752" s="213" t="s">
        <v>442</v>
      </c>
      <c r="G752" s="231" t="s">
        <v>443</v>
      </c>
      <c r="H752" s="89"/>
      <c r="I752" s="90" t="s">
        <v>444</v>
      </c>
      <c r="J752" s="90" t="s">
        <v>445</v>
      </c>
      <c r="K752" s="90" t="s">
        <v>73</v>
      </c>
      <c r="L752" s="90" t="s">
        <v>95</v>
      </c>
      <c r="M752" s="91"/>
      <c r="N752" s="312">
        <v>1</v>
      </c>
      <c r="O752" s="313">
        <f t="shared" si="97"/>
        <v>0.16666666666666666</v>
      </c>
      <c r="P752" s="104"/>
      <c r="Q752" s="92"/>
      <c r="R752" s="92"/>
      <c r="S752" s="92"/>
      <c r="T752" s="92"/>
      <c r="U752" s="92"/>
      <c r="V752" s="92"/>
      <c r="W752" s="92">
        <v>1</v>
      </c>
      <c r="X752" s="109">
        <f t="shared" si="98"/>
        <v>25000</v>
      </c>
      <c r="Y752" s="83"/>
      <c r="Z752" s="110">
        <f t="shared" si="99"/>
        <v>4166.6666666666661</v>
      </c>
      <c r="AA752" s="111"/>
      <c r="AB752" s="92"/>
      <c r="AC752" s="92"/>
      <c r="AD752" s="92"/>
      <c r="AE752" s="92"/>
      <c r="AF752" s="92"/>
      <c r="AG752" s="92"/>
      <c r="AH752" s="92"/>
      <c r="AI752" s="109">
        <f t="shared" si="100"/>
        <v>0</v>
      </c>
      <c r="AJ752" s="83"/>
      <c r="AK752" s="110">
        <f t="shared" si="101"/>
        <v>0</v>
      </c>
      <c r="AL752" s="111"/>
      <c r="AM752" s="92"/>
      <c r="AN752" s="92"/>
      <c r="AO752" s="92"/>
      <c r="AP752" s="92">
        <v>1</v>
      </c>
      <c r="AQ752" s="92"/>
      <c r="AR752" s="92"/>
      <c r="AS752" s="92"/>
      <c r="AT752" s="92"/>
      <c r="AU752" s="92"/>
      <c r="AV752" s="109">
        <f t="shared" si="102"/>
        <v>100</v>
      </c>
      <c r="AW752" s="75"/>
      <c r="AX752" s="110">
        <f t="shared" si="103"/>
        <v>16.666666666666664</v>
      </c>
      <c r="AY752" s="111"/>
      <c r="AZ752" s="93"/>
      <c r="BA752" s="94" t="s">
        <v>131</v>
      </c>
      <c r="BB752" s="71"/>
      <c r="BC752" s="95"/>
      <c r="BD752" s="41">
        <v>4</v>
      </c>
      <c r="BE752" s="52">
        <v>41</v>
      </c>
      <c r="BF752" s="103">
        <v>4122</v>
      </c>
      <c r="BG752" s="280" t="s">
        <v>52</v>
      </c>
    </row>
    <row r="753" spans="1:59" s="63" customFormat="1" ht="12.75" x14ac:dyDescent="0.2">
      <c r="A753" s="196">
        <v>4</v>
      </c>
      <c r="B753" s="197" t="s">
        <v>422</v>
      </c>
      <c r="C753" s="208">
        <v>41</v>
      </c>
      <c r="D753" s="209" t="s">
        <v>423</v>
      </c>
      <c r="E753" s="212">
        <v>4122</v>
      </c>
      <c r="F753" s="213" t="s">
        <v>442</v>
      </c>
      <c r="G753" s="231" t="s">
        <v>443</v>
      </c>
      <c r="H753" s="89"/>
      <c r="I753" s="90" t="s">
        <v>446</v>
      </c>
      <c r="J753" s="90" t="s">
        <v>447</v>
      </c>
      <c r="K753" s="90" t="s">
        <v>90</v>
      </c>
      <c r="L753" s="90" t="s">
        <v>448</v>
      </c>
      <c r="M753" s="91"/>
      <c r="N753" s="312">
        <v>1</v>
      </c>
      <c r="O753" s="313">
        <f t="shared" si="97"/>
        <v>0.16666666666666666</v>
      </c>
      <c r="P753" s="104"/>
      <c r="Q753" s="92"/>
      <c r="R753" s="92"/>
      <c r="S753" s="92"/>
      <c r="T753" s="92"/>
      <c r="U753" s="92">
        <v>1</v>
      </c>
      <c r="V753" s="92"/>
      <c r="W753" s="92"/>
      <c r="X753" s="109">
        <f t="shared" si="98"/>
        <v>5000</v>
      </c>
      <c r="Y753" s="83"/>
      <c r="Z753" s="110">
        <f t="shared" si="99"/>
        <v>833.33333333333326</v>
      </c>
      <c r="AA753" s="111"/>
      <c r="AB753" s="92"/>
      <c r="AC753" s="92"/>
      <c r="AD753" s="92"/>
      <c r="AE753" s="92"/>
      <c r="AF753" s="92"/>
      <c r="AG753" s="92"/>
      <c r="AH753" s="92"/>
      <c r="AI753" s="109">
        <f t="shared" si="100"/>
        <v>0</v>
      </c>
      <c r="AJ753" s="83"/>
      <c r="AK753" s="110">
        <f t="shared" si="101"/>
        <v>0</v>
      </c>
      <c r="AL753" s="111"/>
      <c r="AM753" s="92"/>
      <c r="AN753" s="92"/>
      <c r="AO753" s="92"/>
      <c r="AP753" s="92">
        <v>1</v>
      </c>
      <c r="AQ753" s="92"/>
      <c r="AR753" s="92"/>
      <c r="AS753" s="92"/>
      <c r="AT753" s="92"/>
      <c r="AU753" s="92"/>
      <c r="AV753" s="109">
        <f t="shared" si="102"/>
        <v>100</v>
      </c>
      <c r="AW753" s="75"/>
      <c r="AX753" s="110">
        <f t="shared" si="103"/>
        <v>16.666666666666664</v>
      </c>
      <c r="AY753" s="111"/>
      <c r="AZ753" s="93"/>
      <c r="BA753" s="94" t="s">
        <v>131</v>
      </c>
      <c r="BB753" s="71"/>
      <c r="BC753" s="95"/>
      <c r="BD753" s="41">
        <v>4</v>
      </c>
      <c r="BE753" s="52">
        <v>41</v>
      </c>
      <c r="BF753" s="103">
        <v>4122</v>
      </c>
      <c r="BG753" s="280" t="s">
        <v>52</v>
      </c>
    </row>
    <row r="754" spans="1:59" s="63" customFormat="1" ht="12.75" x14ac:dyDescent="0.2">
      <c r="A754" s="196">
        <v>4</v>
      </c>
      <c r="B754" s="197" t="s">
        <v>422</v>
      </c>
      <c r="C754" s="208">
        <v>41</v>
      </c>
      <c r="D754" s="209" t="s">
        <v>423</v>
      </c>
      <c r="E754" s="212">
        <v>4122</v>
      </c>
      <c r="F754" s="213" t="s">
        <v>442</v>
      </c>
      <c r="G754" s="231" t="s">
        <v>443</v>
      </c>
      <c r="H754" s="89"/>
      <c r="I754" s="90" t="s">
        <v>96</v>
      </c>
      <c r="J754" s="90"/>
      <c r="K754" s="90" t="s">
        <v>64</v>
      </c>
      <c r="L754" s="90" t="s">
        <v>232</v>
      </c>
      <c r="M754" s="91"/>
      <c r="N754" s="312">
        <v>1</v>
      </c>
      <c r="O754" s="313">
        <f t="shared" si="97"/>
        <v>0.16666666666666666</v>
      </c>
      <c r="P754" s="104"/>
      <c r="Q754" s="92"/>
      <c r="R754" s="92"/>
      <c r="S754" s="92"/>
      <c r="T754" s="92"/>
      <c r="U754" s="92"/>
      <c r="V754" s="92"/>
      <c r="W754" s="92"/>
      <c r="X754" s="109">
        <f t="shared" si="98"/>
        <v>0</v>
      </c>
      <c r="Y754" s="83"/>
      <c r="Z754" s="110">
        <f t="shared" si="99"/>
        <v>0</v>
      </c>
      <c r="AA754" s="111"/>
      <c r="AB754" s="92"/>
      <c r="AC754" s="92"/>
      <c r="AD754" s="92"/>
      <c r="AE754" s="92"/>
      <c r="AF754" s="92"/>
      <c r="AG754" s="92"/>
      <c r="AH754" s="92"/>
      <c r="AI754" s="109">
        <f t="shared" si="100"/>
        <v>0</v>
      </c>
      <c r="AJ754" s="83"/>
      <c r="AK754" s="110">
        <f t="shared" si="101"/>
        <v>0</v>
      </c>
      <c r="AL754" s="111"/>
      <c r="AM754" s="92"/>
      <c r="AN754" s="92"/>
      <c r="AO754" s="92"/>
      <c r="AP754" s="92"/>
      <c r="AQ754" s="92"/>
      <c r="AR754" s="92">
        <v>1</v>
      </c>
      <c r="AS754" s="92"/>
      <c r="AT754" s="92"/>
      <c r="AU754" s="92"/>
      <c r="AV754" s="109">
        <f t="shared" si="102"/>
        <v>500</v>
      </c>
      <c r="AW754" s="75"/>
      <c r="AX754" s="110">
        <f t="shared" si="103"/>
        <v>83.333333333333329</v>
      </c>
      <c r="AY754" s="111"/>
      <c r="AZ754" s="93"/>
      <c r="BA754" s="94" t="s">
        <v>131</v>
      </c>
      <c r="BB754" s="71"/>
      <c r="BC754" s="95"/>
      <c r="BD754" s="41">
        <v>4</v>
      </c>
      <c r="BE754" s="52">
        <v>41</v>
      </c>
      <c r="BF754" s="103">
        <v>4122</v>
      </c>
      <c r="BG754" s="280" t="s">
        <v>52</v>
      </c>
    </row>
    <row r="755" spans="1:59" s="63" customFormat="1" ht="24" x14ac:dyDescent="0.2">
      <c r="A755" s="196">
        <v>4</v>
      </c>
      <c r="B755" s="197" t="s">
        <v>422</v>
      </c>
      <c r="C755" s="208">
        <v>41</v>
      </c>
      <c r="D755" s="209" t="s">
        <v>423</v>
      </c>
      <c r="E755" s="212">
        <v>4122</v>
      </c>
      <c r="F755" s="213" t="s">
        <v>442</v>
      </c>
      <c r="G755" s="231" t="s">
        <v>443</v>
      </c>
      <c r="H755" s="89"/>
      <c r="I755" s="90" t="s">
        <v>449</v>
      </c>
      <c r="J755" s="90" t="s">
        <v>450</v>
      </c>
      <c r="K755" s="90" t="s">
        <v>60</v>
      </c>
      <c r="L755" s="90"/>
      <c r="M755" s="91"/>
      <c r="N755" s="312">
        <v>1</v>
      </c>
      <c r="O755" s="313">
        <f t="shared" si="97"/>
        <v>0.16666666666666666</v>
      </c>
      <c r="P755" s="104"/>
      <c r="Q755" s="92"/>
      <c r="R755" s="92"/>
      <c r="S755" s="92"/>
      <c r="T755" s="92"/>
      <c r="U755" s="92"/>
      <c r="V755" s="92"/>
      <c r="W755" s="92">
        <v>1</v>
      </c>
      <c r="X755" s="109">
        <f t="shared" si="98"/>
        <v>25000</v>
      </c>
      <c r="Y755" s="83"/>
      <c r="Z755" s="110">
        <f t="shared" si="99"/>
        <v>4166.6666666666661</v>
      </c>
      <c r="AA755" s="111"/>
      <c r="AB755" s="92"/>
      <c r="AC755" s="92"/>
      <c r="AD755" s="92"/>
      <c r="AE755" s="92"/>
      <c r="AF755" s="92"/>
      <c r="AG755" s="92"/>
      <c r="AH755" s="92"/>
      <c r="AI755" s="109">
        <f t="shared" si="100"/>
        <v>0</v>
      </c>
      <c r="AJ755" s="83"/>
      <c r="AK755" s="110">
        <f t="shared" si="101"/>
        <v>0</v>
      </c>
      <c r="AL755" s="111"/>
      <c r="AM755" s="92"/>
      <c r="AN755" s="92"/>
      <c r="AO755" s="92"/>
      <c r="AP755" s="92">
        <v>1</v>
      </c>
      <c r="AQ755" s="92"/>
      <c r="AR755" s="92"/>
      <c r="AS755" s="92"/>
      <c r="AT755" s="92"/>
      <c r="AU755" s="92"/>
      <c r="AV755" s="109">
        <f t="shared" si="102"/>
        <v>100</v>
      </c>
      <c r="AW755" s="75"/>
      <c r="AX755" s="110">
        <f t="shared" si="103"/>
        <v>16.666666666666664</v>
      </c>
      <c r="AY755" s="111"/>
      <c r="AZ755" s="93"/>
      <c r="BA755" s="94" t="s">
        <v>131</v>
      </c>
      <c r="BB755" s="71"/>
      <c r="BC755" s="95"/>
      <c r="BD755" s="41">
        <v>4</v>
      </c>
      <c r="BE755" s="52">
        <v>41</v>
      </c>
      <c r="BF755" s="103">
        <v>4122</v>
      </c>
      <c r="BG755" s="280" t="s">
        <v>52</v>
      </c>
    </row>
    <row r="756" spans="1:59" s="63" customFormat="1" ht="24" x14ac:dyDescent="0.2">
      <c r="A756" s="196">
        <v>4</v>
      </c>
      <c r="B756" s="197" t="s">
        <v>422</v>
      </c>
      <c r="C756" s="208">
        <v>41</v>
      </c>
      <c r="D756" s="209" t="s">
        <v>423</v>
      </c>
      <c r="E756" s="212">
        <v>4122</v>
      </c>
      <c r="F756" s="213" t="s">
        <v>442</v>
      </c>
      <c r="G756" s="231" t="s">
        <v>443</v>
      </c>
      <c r="H756" s="89"/>
      <c r="I756" s="90" t="s">
        <v>451</v>
      </c>
      <c r="J756" s="90" t="s">
        <v>452</v>
      </c>
      <c r="K756" s="90" t="s">
        <v>129</v>
      </c>
      <c r="L756" s="90" t="s">
        <v>448</v>
      </c>
      <c r="M756" s="91"/>
      <c r="N756" s="312">
        <v>1</v>
      </c>
      <c r="O756" s="313">
        <f t="shared" si="97"/>
        <v>0.16666666666666666</v>
      </c>
      <c r="P756" s="104"/>
      <c r="Q756" s="92"/>
      <c r="R756" s="92"/>
      <c r="S756" s="92"/>
      <c r="T756" s="92"/>
      <c r="U756" s="92"/>
      <c r="V756" s="92"/>
      <c r="W756" s="92">
        <v>1</v>
      </c>
      <c r="X756" s="109">
        <f t="shared" si="98"/>
        <v>25000</v>
      </c>
      <c r="Y756" s="83"/>
      <c r="Z756" s="110">
        <f t="shared" si="99"/>
        <v>4166.6666666666661</v>
      </c>
      <c r="AA756" s="111"/>
      <c r="AB756" s="92"/>
      <c r="AC756" s="92"/>
      <c r="AD756" s="92"/>
      <c r="AE756" s="92"/>
      <c r="AF756" s="92"/>
      <c r="AG756" s="92"/>
      <c r="AH756" s="92"/>
      <c r="AI756" s="109">
        <f t="shared" si="100"/>
        <v>0</v>
      </c>
      <c r="AJ756" s="83"/>
      <c r="AK756" s="110">
        <f t="shared" si="101"/>
        <v>0</v>
      </c>
      <c r="AL756" s="111"/>
      <c r="AM756" s="92"/>
      <c r="AN756" s="92"/>
      <c r="AO756" s="92"/>
      <c r="AP756" s="92">
        <v>1</v>
      </c>
      <c r="AQ756" s="92"/>
      <c r="AR756" s="92"/>
      <c r="AS756" s="92"/>
      <c r="AT756" s="92"/>
      <c r="AU756" s="92"/>
      <c r="AV756" s="109">
        <f t="shared" si="102"/>
        <v>100</v>
      </c>
      <c r="AW756" s="75"/>
      <c r="AX756" s="110">
        <f t="shared" si="103"/>
        <v>16.666666666666664</v>
      </c>
      <c r="AY756" s="111"/>
      <c r="AZ756" s="93"/>
      <c r="BA756" s="94" t="s">
        <v>131</v>
      </c>
      <c r="BB756" s="71"/>
      <c r="BC756" s="95"/>
      <c r="BD756" s="41">
        <v>4</v>
      </c>
      <c r="BE756" s="52">
        <v>41</v>
      </c>
      <c r="BF756" s="103">
        <v>4122</v>
      </c>
      <c r="BG756" s="280" t="s">
        <v>52</v>
      </c>
    </row>
    <row r="757" spans="1:59" s="63" customFormat="1" ht="12.75" x14ac:dyDescent="0.2">
      <c r="A757" s="196">
        <v>4</v>
      </c>
      <c r="B757" s="197" t="s">
        <v>422</v>
      </c>
      <c r="C757" s="208">
        <v>41</v>
      </c>
      <c r="D757" s="209" t="s">
        <v>423</v>
      </c>
      <c r="E757" s="212">
        <v>4122</v>
      </c>
      <c r="F757" s="213" t="s">
        <v>442</v>
      </c>
      <c r="G757" s="231" t="s">
        <v>443</v>
      </c>
      <c r="H757" s="89"/>
      <c r="I757" s="90" t="s">
        <v>1170</v>
      </c>
      <c r="J757" s="90"/>
      <c r="K757" s="90"/>
      <c r="L757" s="90"/>
      <c r="M757" s="91"/>
      <c r="N757" s="247"/>
      <c r="O757" s="306"/>
      <c r="P757" s="104"/>
      <c r="Q757" s="92"/>
      <c r="R757" s="92"/>
      <c r="S757" s="92"/>
      <c r="T757" s="92"/>
      <c r="U757" s="92"/>
      <c r="V757" s="92"/>
      <c r="W757" s="92"/>
      <c r="X757" s="75"/>
      <c r="Y757" s="83"/>
      <c r="Z757" s="83"/>
      <c r="AA757" s="83"/>
      <c r="AB757" s="92"/>
      <c r="AC757" s="92"/>
      <c r="AD757" s="92"/>
      <c r="AE757" s="92"/>
      <c r="AF757" s="92"/>
      <c r="AG757" s="92"/>
      <c r="AH757" s="92"/>
      <c r="AI757" s="75"/>
      <c r="AJ757" s="83"/>
      <c r="AK757" s="83"/>
      <c r="AL757" s="83"/>
      <c r="AM757" s="92"/>
      <c r="AN757" s="92"/>
      <c r="AO757" s="92"/>
      <c r="AP757" s="92"/>
      <c r="AQ757" s="92"/>
      <c r="AR757" s="92"/>
      <c r="AS757" s="92"/>
      <c r="AT757" s="92"/>
      <c r="AU757" s="92"/>
      <c r="AV757" s="75"/>
      <c r="AW757" s="75"/>
      <c r="AX757" s="83"/>
      <c r="AY757" s="83"/>
      <c r="AZ757" s="93"/>
      <c r="BA757" s="94"/>
      <c r="BB757" s="71"/>
      <c r="BC757" s="95"/>
      <c r="BD757" s="41">
        <v>4</v>
      </c>
      <c r="BE757" s="52">
        <v>41</v>
      </c>
      <c r="BF757" s="103">
        <v>4122</v>
      </c>
      <c r="BG757" s="280" t="s">
        <v>52</v>
      </c>
    </row>
    <row r="758" spans="1:59" s="63" customFormat="1" ht="12.75" x14ac:dyDescent="0.2">
      <c r="A758" s="196">
        <v>4</v>
      </c>
      <c r="B758" s="197" t="s">
        <v>422</v>
      </c>
      <c r="C758" s="208">
        <v>41</v>
      </c>
      <c r="D758" s="209" t="s">
        <v>423</v>
      </c>
      <c r="E758" s="212">
        <v>4122</v>
      </c>
      <c r="F758" s="213" t="s">
        <v>442</v>
      </c>
      <c r="G758" s="231" t="s">
        <v>443</v>
      </c>
      <c r="H758" s="65"/>
      <c r="I758" s="222"/>
      <c r="J758" s="66"/>
      <c r="K758" s="66"/>
      <c r="L758" s="66"/>
      <c r="M758" s="64"/>
      <c r="N758" s="304"/>
      <c r="O758" s="305"/>
      <c r="P758" s="127"/>
      <c r="Q758" s="67"/>
      <c r="R758" s="67"/>
      <c r="S758" s="67"/>
      <c r="T758" s="67"/>
      <c r="U758" s="67"/>
      <c r="V758" s="67"/>
      <c r="W758" s="67"/>
      <c r="X758" s="67"/>
      <c r="Y758" s="68"/>
      <c r="Z758" s="68"/>
      <c r="AA758" s="68"/>
      <c r="AB758" s="67"/>
      <c r="AC758" s="67"/>
      <c r="AD758" s="67"/>
      <c r="AE758" s="67"/>
      <c r="AF758" s="67"/>
      <c r="AG758" s="67"/>
      <c r="AH758" s="67"/>
      <c r="AI758" s="67"/>
      <c r="AJ758" s="68"/>
      <c r="AK758" s="68"/>
      <c r="AL758" s="68"/>
      <c r="AM758" s="67"/>
      <c r="AN758" s="67"/>
      <c r="AO758" s="67"/>
      <c r="AP758" s="67"/>
      <c r="AQ758" s="67"/>
      <c r="AR758" s="67"/>
      <c r="AS758" s="67"/>
      <c r="AT758" s="67"/>
      <c r="AU758" s="67"/>
      <c r="AV758" s="67"/>
      <c r="AW758" s="67"/>
      <c r="AX758" s="68"/>
      <c r="AY758" s="68"/>
      <c r="AZ758" s="69"/>
      <c r="BA758" s="70"/>
      <c r="BB758" s="71"/>
      <c r="BC758" s="95"/>
      <c r="BD758" s="41">
        <v>4</v>
      </c>
      <c r="BE758" s="52">
        <v>41</v>
      </c>
      <c r="BF758" s="103">
        <v>4122</v>
      </c>
      <c r="BG758" s="275"/>
    </row>
    <row r="759" spans="1:59" s="63" customFormat="1" ht="12.75" x14ac:dyDescent="0.2">
      <c r="A759" s="196">
        <v>4</v>
      </c>
      <c r="B759" s="197" t="s">
        <v>422</v>
      </c>
      <c r="C759" s="208">
        <v>41</v>
      </c>
      <c r="D759" s="209" t="s">
        <v>423</v>
      </c>
      <c r="E759" s="212">
        <v>4122</v>
      </c>
      <c r="F759" s="213" t="s">
        <v>442</v>
      </c>
      <c r="G759" s="232"/>
      <c r="H759" s="97"/>
      <c r="I759" s="224"/>
      <c r="J759" s="98"/>
      <c r="K759" s="98"/>
      <c r="L759" s="98"/>
      <c r="M759" s="96"/>
      <c r="N759" s="307"/>
      <c r="O759" s="246"/>
      <c r="P759" s="124"/>
      <c r="Q759" s="99"/>
      <c r="R759" s="99"/>
      <c r="S759" s="99"/>
      <c r="T759" s="99"/>
      <c r="U759" s="99"/>
      <c r="V759" s="99"/>
      <c r="W759" s="99"/>
      <c r="X759" s="99"/>
      <c r="Y759" s="100"/>
      <c r="Z759" s="100"/>
      <c r="AA759" s="100"/>
      <c r="AB759" s="99"/>
      <c r="AC759" s="99"/>
      <c r="AD759" s="99"/>
      <c r="AE759" s="99"/>
      <c r="AF759" s="99"/>
      <c r="AG759" s="99"/>
      <c r="AH759" s="99"/>
      <c r="AI759" s="99"/>
      <c r="AJ759" s="100"/>
      <c r="AK759" s="100"/>
      <c r="AL759" s="100"/>
      <c r="AM759" s="99"/>
      <c r="AN759" s="99"/>
      <c r="AO759" s="99"/>
      <c r="AP759" s="99"/>
      <c r="AQ759" s="99"/>
      <c r="AR759" s="99"/>
      <c r="AS759" s="99"/>
      <c r="AT759" s="99"/>
      <c r="AU759" s="99"/>
      <c r="AV759" s="99"/>
      <c r="AW759" s="99"/>
      <c r="AX759" s="100"/>
      <c r="AY759" s="100"/>
      <c r="AZ759" s="101"/>
      <c r="BA759" s="102"/>
      <c r="BB759" s="95"/>
      <c r="BC759" s="95"/>
      <c r="BD759" s="41">
        <v>4</v>
      </c>
      <c r="BE759" s="52">
        <v>41</v>
      </c>
      <c r="BF759" s="103">
        <v>4122</v>
      </c>
      <c r="BG759" s="277"/>
    </row>
    <row r="760" spans="1:59" s="63" customFormat="1" ht="12.75" x14ac:dyDescent="0.2">
      <c r="A760" s="196">
        <v>4</v>
      </c>
      <c r="B760" s="197" t="s">
        <v>422</v>
      </c>
      <c r="C760" s="208">
        <v>41</v>
      </c>
      <c r="D760" s="209" t="s">
        <v>423</v>
      </c>
      <c r="E760" s="210">
        <v>4131</v>
      </c>
      <c r="F760" s="211" t="s">
        <v>453</v>
      </c>
      <c r="G760" s="230"/>
      <c r="H760" s="56"/>
      <c r="I760" s="221"/>
      <c r="J760" s="57"/>
      <c r="K760" s="57"/>
      <c r="L760" s="57"/>
      <c r="M760" s="55"/>
      <c r="N760" s="303"/>
      <c r="O760" s="245"/>
      <c r="P760" s="122"/>
      <c r="Q760" s="122"/>
      <c r="R760" s="122"/>
      <c r="S760" s="122"/>
      <c r="T760" s="122"/>
      <c r="U760" s="122"/>
      <c r="V760" s="122"/>
      <c r="W760" s="122"/>
      <c r="X760" s="122"/>
      <c r="Y760" s="59"/>
      <c r="Z760" s="123"/>
      <c r="AA760" s="123"/>
      <c r="AB760" s="122"/>
      <c r="AC760" s="122"/>
      <c r="AD760" s="122"/>
      <c r="AE760" s="122"/>
      <c r="AF760" s="122"/>
      <c r="AG760" s="122"/>
      <c r="AH760" s="122"/>
      <c r="AI760" s="122"/>
      <c r="AJ760" s="59"/>
      <c r="AK760" s="123"/>
      <c r="AL760" s="123"/>
      <c r="AM760" s="122"/>
      <c r="AN760" s="122"/>
      <c r="AO760" s="122"/>
      <c r="AP760" s="122"/>
      <c r="AQ760" s="122"/>
      <c r="AR760" s="122"/>
      <c r="AS760" s="122"/>
      <c r="AT760" s="122"/>
      <c r="AU760" s="122"/>
      <c r="AV760" s="122"/>
      <c r="AW760" s="58"/>
      <c r="AX760" s="123"/>
      <c r="AY760" s="59"/>
      <c r="AZ760" s="60"/>
      <c r="BA760" s="61"/>
      <c r="BB760" s="54"/>
      <c r="BC760" s="54"/>
      <c r="BD760" s="41">
        <v>4</v>
      </c>
      <c r="BE760" s="52">
        <v>41</v>
      </c>
      <c r="BF760" s="62">
        <v>4131</v>
      </c>
      <c r="BG760" s="274"/>
    </row>
    <row r="761" spans="1:59" s="63" customFormat="1" ht="12.75" x14ac:dyDescent="0.2">
      <c r="A761" s="196">
        <v>4</v>
      </c>
      <c r="B761" s="197" t="s">
        <v>422</v>
      </c>
      <c r="C761" s="208">
        <v>41</v>
      </c>
      <c r="D761" s="209" t="s">
        <v>423</v>
      </c>
      <c r="E761" s="210">
        <v>4131</v>
      </c>
      <c r="F761" s="211" t="s">
        <v>453</v>
      </c>
      <c r="G761" s="230"/>
      <c r="H761" s="56"/>
      <c r="I761" s="221"/>
      <c r="J761" s="57"/>
      <c r="K761" s="57"/>
      <c r="L761" s="57"/>
      <c r="M761" s="55"/>
      <c r="N761" s="303"/>
      <c r="O761" s="245"/>
      <c r="P761" s="122"/>
      <c r="Q761" s="58"/>
      <c r="R761" s="58"/>
      <c r="S761" s="58"/>
      <c r="T761" s="58"/>
      <c r="U761" s="58"/>
      <c r="V761" s="58"/>
      <c r="W761" s="58"/>
      <c r="X761" s="58"/>
      <c r="Y761" s="59"/>
      <c r="Z761" s="59"/>
      <c r="AA761" s="59"/>
      <c r="AB761" s="58"/>
      <c r="AC761" s="58"/>
      <c r="AD761" s="58"/>
      <c r="AE761" s="58"/>
      <c r="AF761" s="58"/>
      <c r="AG761" s="58"/>
      <c r="AH761" s="58"/>
      <c r="AI761" s="58"/>
      <c r="AJ761" s="59"/>
      <c r="AK761" s="59"/>
      <c r="AL761" s="59"/>
      <c r="AM761" s="58"/>
      <c r="AN761" s="58"/>
      <c r="AO761" s="58"/>
      <c r="AP761" s="58"/>
      <c r="AQ761" s="58"/>
      <c r="AR761" s="58"/>
      <c r="AS761" s="58"/>
      <c r="AT761" s="58"/>
      <c r="AU761" s="58"/>
      <c r="AV761" s="58"/>
      <c r="AW761" s="58"/>
      <c r="AX761" s="59"/>
      <c r="AY761" s="59"/>
      <c r="AZ761" s="60"/>
      <c r="BA761" s="61"/>
      <c r="BB761" s="54"/>
      <c r="BC761" s="54"/>
      <c r="BD761" s="41">
        <v>4</v>
      </c>
      <c r="BE761" s="52">
        <v>41</v>
      </c>
      <c r="BF761" s="62">
        <v>4131</v>
      </c>
      <c r="BG761" s="274"/>
    </row>
    <row r="762" spans="1:59" s="63" customFormat="1" ht="12.75" x14ac:dyDescent="0.2">
      <c r="A762" s="196">
        <v>4</v>
      </c>
      <c r="B762" s="197" t="s">
        <v>422</v>
      </c>
      <c r="C762" s="208">
        <v>41</v>
      </c>
      <c r="D762" s="209" t="s">
        <v>423</v>
      </c>
      <c r="E762" s="210">
        <v>4131</v>
      </c>
      <c r="F762" s="211" t="s">
        <v>453</v>
      </c>
      <c r="G762" s="231" t="s">
        <v>1194</v>
      </c>
      <c r="H762" s="65"/>
      <c r="I762" s="222"/>
      <c r="J762" s="66"/>
      <c r="K762" s="66"/>
      <c r="L762" s="66"/>
      <c r="M762" s="64"/>
      <c r="N762" s="308"/>
      <c r="O762" s="309"/>
      <c r="P762" s="127"/>
      <c r="Q762" s="67"/>
      <c r="R762" s="67"/>
      <c r="S762" s="67"/>
      <c r="T762" s="67"/>
      <c r="U762" s="67"/>
      <c r="V762" s="67"/>
      <c r="W762" s="67"/>
      <c r="X762" s="67"/>
      <c r="Y762" s="68"/>
      <c r="Z762" s="68"/>
      <c r="AA762" s="68"/>
      <c r="AB762" s="67"/>
      <c r="AC762" s="67"/>
      <c r="AD762" s="67"/>
      <c r="AE762" s="67"/>
      <c r="AF762" s="67"/>
      <c r="AG762" s="67"/>
      <c r="AH762" s="67"/>
      <c r="AI762" s="67"/>
      <c r="AJ762" s="68"/>
      <c r="AK762" s="68"/>
      <c r="AL762" s="68"/>
      <c r="AM762" s="67"/>
      <c r="AN762" s="67"/>
      <c r="AO762" s="67"/>
      <c r="AP762" s="67"/>
      <c r="AQ762" s="67"/>
      <c r="AR762" s="67"/>
      <c r="AS762" s="67"/>
      <c r="AT762" s="67"/>
      <c r="AU762" s="67"/>
      <c r="AV762" s="67"/>
      <c r="AW762" s="67"/>
      <c r="AX762" s="68"/>
      <c r="AY762" s="68"/>
      <c r="AZ762" s="69"/>
      <c r="BA762" s="70"/>
      <c r="BB762" s="71"/>
      <c r="BC762" s="54"/>
      <c r="BD762" s="41">
        <v>4</v>
      </c>
      <c r="BE762" s="52">
        <v>41</v>
      </c>
      <c r="BF762" s="62">
        <v>4131</v>
      </c>
      <c r="BG762" s="275"/>
    </row>
    <row r="763" spans="1:59" s="63" customFormat="1" ht="12.75" x14ac:dyDescent="0.2">
      <c r="A763" s="196">
        <v>4</v>
      </c>
      <c r="B763" s="197" t="s">
        <v>422</v>
      </c>
      <c r="C763" s="208">
        <v>41</v>
      </c>
      <c r="D763" s="209" t="s">
        <v>423</v>
      </c>
      <c r="E763" s="210">
        <v>4131</v>
      </c>
      <c r="F763" s="211" t="s">
        <v>453</v>
      </c>
      <c r="G763" s="231" t="s">
        <v>1194</v>
      </c>
      <c r="H763" s="72" t="s">
        <v>47</v>
      </c>
      <c r="I763" s="223"/>
      <c r="J763" s="73"/>
      <c r="K763" s="73"/>
      <c r="L763" s="73"/>
      <c r="M763" s="74"/>
      <c r="N763" s="247"/>
      <c r="O763" s="306"/>
      <c r="P763" s="105"/>
      <c r="Q763" s="75"/>
      <c r="R763" s="75"/>
      <c r="S763" s="75"/>
      <c r="T763" s="75"/>
      <c r="U763" s="75"/>
      <c r="V763" s="75"/>
      <c r="W763" s="75"/>
      <c r="X763" s="75"/>
      <c r="Y763" s="76">
        <f>IF(ISNUMBER(VLOOKUP(Y765,P$7:W$7,MATCH(Y765,P$7:W$7))),VLOOKUP(Y765,P$7:W$7,MATCH(Y765,P$7:W$7)),IF(N767=0,"No Data",IF(Y765&gt;0,"&lt;100",0)))</f>
        <v>10000</v>
      </c>
      <c r="Z763" s="77">
        <f>IF(ISNUMBER(VLOOKUP(Z767,P$7:W$7,MATCH(Z767,P$7:W$7))),VLOOKUP(Z767,P$7:W$7,MATCH(Z767,P$7:W$7)),IF(N767=0,"No Data",IF(Z767&gt;0,"&lt;100",0)))</f>
        <v>10000</v>
      </c>
      <c r="AA763" s="106">
        <f>IF(ISNUMBER(Z763),Z763,0)</f>
        <v>10000</v>
      </c>
      <c r="AB763" s="75"/>
      <c r="AC763" s="75"/>
      <c r="AD763" s="75"/>
      <c r="AE763" s="75"/>
      <c r="AF763" s="75"/>
      <c r="AG763" s="75"/>
      <c r="AH763" s="75"/>
      <c r="AI763" s="75"/>
      <c r="AJ763" s="76">
        <f>IF(ISNUMBER(VLOOKUP(AJ765,AB$7:AH$7,MATCH(AJ765,AB$7:AH$7))),VLOOKUP(AJ765,AB$7:AH$7,MATCH(AJ765,AB$7:AH$7)),IF(N767=0,"No Data",IF(AJ765&gt;0,"&lt;50",0)))</f>
        <v>0</v>
      </c>
      <c r="AK763" s="77">
        <f>IF(ISNUMBER(VLOOKUP(AK767,AB$7:AH$7,MATCH(AK767,AB$7:AH$7))),VLOOKUP(AK767,AB$7:AH$7,MATCH(AK767,AB$7:AH$7)),IF(N767=0,"No Data",IF(AK767&gt;0,"&lt;50",0)))</f>
        <v>0</v>
      </c>
      <c r="AL763" s="106">
        <f>IF(ISNUMBER(AK763),AK763,0)</f>
        <v>0</v>
      </c>
      <c r="AM763" s="75"/>
      <c r="AN763" s="75"/>
      <c r="AO763" s="75"/>
      <c r="AP763" s="75"/>
      <c r="AQ763" s="75"/>
      <c r="AR763" s="75"/>
      <c r="AS763" s="75"/>
      <c r="AT763" s="75"/>
      <c r="AU763" s="75"/>
      <c r="AV763" s="75"/>
      <c r="AW763" s="76">
        <f>IF(ISNUMBER(VLOOKUP(AW765,AM$7:AU$7,MATCH(AW765,AM$7:AU$7))),VLOOKUP(AW765,AM$7:AU$7,MATCH(AW765,AM$7:AU$7)),IF(N767=0,"No Data",IF(AW765&gt;0,"&lt;10",0)))</f>
        <v>500</v>
      </c>
      <c r="AX763" s="77">
        <f>IF(ISNUMBER(VLOOKUP(AX767,AM$7:AU$7,MATCH(AX767,AM$7:AU$7))),VLOOKUP(AX767,AM$7:AU$7,MATCH(AX767,AM$7:AU$7)),IF(N767=0,"No Data",IF(AX767&gt;0,"&lt;10",0)))</f>
        <v>500</v>
      </c>
      <c r="AY763" s="106">
        <f>IF(ISNUMBER(AX763),AX763,0)</f>
        <v>500</v>
      </c>
      <c r="AZ763" s="79"/>
      <c r="BA763" s="80"/>
      <c r="BB763" s="71"/>
      <c r="BC763" s="54"/>
      <c r="BD763" s="41">
        <v>4</v>
      </c>
      <c r="BE763" s="52">
        <v>41</v>
      </c>
      <c r="BF763" s="62">
        <v>4131</v>
      </c>
      <c r="BG763" s="276" t="s">
        <v>47</v>
      </c>
    </row>
    <row r="764" spans="1:59" s="63" customFormat="1" ht="12.75" x14ac:dyDescent="0.2">
      <c r="A764" s="196">
        <v>4</v>
      </c>
      <c r="B764" s="197" t="s">
        <v>422</v>
      </c>
      <c r="C764" s="208">
        <v>41</v>
      </c>
      <c r="D764" s="209" t="s">
        <v>423</v>
      </c>
      <c r="E764" s="210">
        <v>4131</v>
      </c>
      <c r="F764" s="211" t="s">
        <v>453</v>
      </c>
      <c r="G764" s="231" t="s">
        <v>1194</v>
      </c>
      <c r="H764" s="81" t="s">
        <v>48</v>
      </c>
      <c r="I764" s="223"/>
      <c r="J764" s="73"/>
      <c r="K764" s="73"/>
      <c r="L764" s="73"/>
      <c r="M764" s="74"/>
      <c r="N764" s="247"/>
      <c r="O764" s="306"/>
      <c r="P764" s="105"/>
      <c r="Q764" s="75"/>
      <c r="R764" s="75"/>
      <c r="S764" s="75"/>
      <c r="T764" s="75"/>
      <c r="U764" s="75"/>
      <c r="V764" s="75"/>
      <c r="W764" s="75"/>
      <c r="X764" s="75"/>
      <c r="Y764" s="82">
        <f>MIN(X768:X779)</f>
        <v>0</v>
      </c>
      <c r="Z764" s="83"/>
      <c r="AA764" s="83"/>
      <c r="AB764" s="75"/>
      <c r="AC764" s="75"/>
      <c r="AD764" s="75"/>
      <c r="AE764" s="75"/>
      <c r="AF764" s="75"/>
      <c r="AG764" s="75"/>
      <c r="AH764" s="75"/>
      <c r="AI764" s="75"/>
      <c r="AJ764" s="82">
        <f>MIN(AI768:AI779)</f>
        <v>0</v>
      </c>
      <c r="AK764" s="83"/>
      <c r="AL764" s="83"/>
      <c r="AM764" s="75"/>
      <c r="AN764" s="75"/>
      <c r="AO764" s="75"/>
      <c r="AP764" s="75"/>
      <c r="AQ764" s="75"/>
      <c r="AR764" s="75"/>
      <c r="AS764" s="75"/>
      <c r="AT764" s="75"/>
      <c r="AU764" s="75"/>
      <c r="AV764" s="75"/>
      <c r="AW764" s="82">
        <f>MIN(AV768:AV779)</f>
        <v>100</v>
      </c>
      <c r="AX764" s="83"/>
      <c r="AY764" s="83"/>
      <c r="AZ764" s="79"/>
      <c r="BA764" s="80"/>
      <c r="BB764" s="71"/>
      <c r="BC764" s="54"/>
      <c r="BD764" s="41">
        <v>4</v>
      </c>
      <c r="BE764" s="52">
        <v>41</v>
      </c>
      <c r="BF764" s="62">
        <v>4131</v>
      </c>
      <c r="BG764" s="278" t="s">
        <v>48</v>
      </c>
    </row>
    <row r="765" spans="1:59" s="63" customFormat="1" ht="12.75" x14ac:dyDescent="0.2">
      <c r="A765" s="196">
        <v>4</v>
      </c>
      <c r="B765" s="197" t="s">
        <v>422</v>
      </c>
      <c r="C765" s="208">
        <v>41</v>
      </c>
      <c r="D765" s="209" t="s">
        <v>423</v>
      </c>
      <c r="E765" s="210">
        <v>4131</v>
      </c>
      <c r="F765" s="211" t="s">
        <v>453</v>
      </c>
      <c r="G765" s="231" t="s">
        <v>1194</v>
      </c>
      <c r="H765" s="81" t="s">
        <v>49</v>
      </c>
      <c r="I765" s="223"/>
      <c r="J765" s="73"/>
      <c r="K765" s="73"/>
      <c r="L765" s="73"/>
      <c r="M765" s="74"/>
      <c r="N765" s="247"/>
      <c r="O765" s="306"/>
      <c r="P765" s="105"/>
      <c r="Q765" s="75"/>
      <c r="R765" s="75"/>
      <c r="S765" s="75"/>
      <c r="T765" s="75"/>
      <c r="U765" s="75"/>
      <c r="V765" s="75"/>
      <c r="W765" s="75"/>
      <c r="X765" s="75"/>
      <c r="Y765" s="84">
        <f>IF(ISNUMBER(AVERAGE(X768:X779)),AVERAGE(X768:X779),0)</f>
        <v>16691.666666666668</v>
      </c>
      <c r="Z765" s="83"/>
      <c r="AA765" s="83"/>
      <c r="AB765" s="75"/>
      <c r="AC765" s="75"/>
      <c r="AD765" s="75"/>
      <c r="AE765" s="75"/>
      <c r="AF765" s="75"/>
      <c r="AG765" s="75"/>
      <c r="AH765" s="75"/>
      <c r="AI765" s="75"/>
      <c r="AJ765" s="84">
        <f>IF(ISNUMBER(AVERAGE(AI768:AI779)),AVERAGE(AI768:AI779),0)</f>
        <v>0</v>
      </c>
      <c r="AK765" s="83"/>
      <c r="AL765" s="83"/>
      <c r="AM765" s="75"/>
      <c r="AN765" s="75"/>
      <c r="AO765" s="75"/>
      <c r="AP765" s="75"/>
      <c r="AQ765" s="75"/>
      <c r="AR765" s="75"/>
      <c r="AS765" s="75"/>
      <c r="AT765" s="75"/>
      <c r="AU765" s="75"/>
      <c r="AV765" s="75"/>
      <c r="AW765" s="84">
        <f>IF(ISNUMBER(AVERAGE(AV768:AV779)),AVERAGE(AV768:AV779),0)</f>
        <v>566.66666666666663</v>
      </c>
      <c r="AX765" s="83"/>
      <c r="AY765" s="83"/>
      <c r="AZ765" s="79"/>
      <c r="BA765" s="80"/>
      <c r="BB765" s="71"/>
      <c r="BC765" s="54"/>
      <c r="BD765" s="41">
        <v>4</v>
      </c>
      <c r="BE765" s="52">
        <v>41</v>
      </c>
      <c r="BF765" s="62">
        <v>4131</v>
      </c>
      <c r="BG765" s="278" t="s">
        <v>49</v>
      </c>
    </row>
    <row r="766" spans="1:59" s="63" customFormat="1" ht="12.75" x14ac:dyDescent="0.2">
      <c r="A766" s="196">
        <v>4</v>
      </c>
      <c r="B766" s="197" t="s">
        <v>422</v>
      </c>
      <c r="C766" s="208">
        <v>41</v>
      </c>
      <c r="D766" s="209" t="s">
        <v>423</v>
      </c>
      <c r="E766" s="210">
        <v>4131</v>
      </c>
      <c r="F766" s="211" t="s">
        <v>453</v>
      </c>
      <c r="G766" s="231" t="s">
        <v>1194</v>
      </c>
      <c r="H766" s="81" t="s">
        <v>50</v>
      </c>
      <c r="I766" s="223"/>
      <c r="J766" s="73"/>
      <c r="K766" s="73"/>
      <c r="L766" s="73"/>
      <c r="M766" s="74"/>
      <c r="N766" s="247"/>
      <c r="O766" s="306"/>
      <c r="P766" s="105"/>
      <c r="Q766" s="75"/>
      <c r="R766" s="75"/>
      <c r="S766" s="75"/>
      <c r="T766" s="75"/>
      <c r="U766" s="75"/>
      <c r="V766" s="75"/>
      <c r="W766" s="75"/>
      <c r="X766" s="75"/>
      <c r="Y766" s="84">
        <f>MAX(X768:X779)</f>
        <v>25000</v>
      </c>
      <c r="Z766" s="83"/>
      <c r="AA766" s="83"/>
      <c r="AB766" s="75"/>
      <c r="AC766" s="75"/>
      <c r="AD766" s="75"/>
      <c r="AE766" s="75"/>
      <c r="AF766" s="75"/>
      <c r="AG766" s="75"/>
      <c r="AH766" s="75"/>
      <c r="AI766" s="75"/>
      <c r="AJ766" s="84">
        <f>MAX(AI768:AI779)</f>
        <v>0</v>
      </c>
      <c r="AK766" s="83"/>
      <c r="AL766" s="83"/>
      <c r="AM766" s="75"/>
      <c r="AN766" s="75"/>
      <c r="AO766" s="75"/>
      <c r="AP766" s="75"/>
      <c r="AQ766" s="75"/>
      <c r="AR766" s="75"/>
      <c r="AS766" s="75"/>
      <c r="AT766" s="75"/>
      <c r="AU766" s="75"/>
      <c r="AV766" s="75"/>
      <c r="AW766" s="84">
        <f>MAX(AV768:AV779)</f>
        <v>2500</v>
      </c>
      <c r="AX766" s="83"/>
      <c r="AY766" s="83"/>
      <c r="AZ766" s="79"/>
      <c r="BA766" s="80"/>
      <c r="BB766" s="71"/>
      <c r="BC766" s="54"/>
      <c r="BD766" s="41">
        <v>4</v>
      </c>
      <c r="BE766" s="52">
        <v>41</v>
      </c>
      <c r="BF766" s="62">
        <v>4131</v>
      </c>
      <c r="BG766" s="278" t="s">
        <v>50</v>
      </c>
    </row>
    <row r="767" spans="1:59" s="63" customFormat="1" ht="12.75" x14ac:dyDescent="0.2">
      <c r="A767" s="196">
        <v>4</v>
      </c>
      <c r="B767" s="197" t="s">
        <v>422</v>
      </c>
      <c r="C767" s="208">
        <v>41</v>
      </c>
      <c r="D767" s="209" t="s">
        <v>423</v>
      </c>
      <c r="E767" s="210">
        <v>4131</v>
      </c>
      <c r="F767" s="211" t="s">
        <v>453</v>
      </c>
      <c r="G767" s="231" t="s">
        <v>1194</v>
      </c>
      <c r="H767" s="85" t="s">
        <v>51</v>
      </c>
      <c r="I767" s="223"/>
      <c r="J767" s="73"/>
      <c r="K767" s="73"/>
      <c r="L767" s="73"/>
      <c r="M767" s="74"/>
      <c r="N767" s="248">
        <f>SUM(N768:N779)</f>
        <v>12</v>
      </c>
      <c r="O767" s="293">
        <f>SUM(O768:O779)</f>
        <v>1</v>
      </c>
      <c r="P767" s="292"/>
      <c r="Q767" s="87"/>
      <c r="R767" s="87"/>
      <c r="S767" s="87"/>
      <c r="T767" s="87"/>
      <c r="U767" s="87"/>
      <c r="V767" s="87"/>
      <c r="W767" s="87"/>
      <c r="X767" s="87"/>
      <c r="Y767" s="88"/>
      <c r="Z767" s="107">
        <f>SUM(Z768:Z779)</f>
        <v>16691.666666666664</v>
      </c>
      <c r="AA767" s="88"/>
      <c r="AB767" s="87"/>
      <c r="AC767" s="87"/>
      <c r="AD767" s="87"/>
      <c r="AE767" s="87"/>
      <c r="AF767" s="87"/>
      <c r="AG767" s="87"/>
      <c r="AH767" s="87"/>
      <c r="AI767" s="87"/>
      <c r="AJ767" s="88"/>
      <c r="AK767" s="107">
        <f>SUM(AK768:AK779)</f>
        <v>0</v>
      </c>
      <c r="AL767" s="88"/>
      <c r="AM767" s="87"/>
      <c r="AN767" s="87"/>
      <c r="AO767" s="87"/>
      <c r="AP767" s="87"/>
      <c r="AQ767" s="87"/>
      <c r="AR767" s="87"/>
      <c r="AS767" s="87"/>
      <c r="AT767" s="87"/>
      <c r="AU767" s="87"/>
      <c r="AV767" s="87"/>
      <c r="AW767" s="112"/>
      <c r="AX767" s="107">
        <f>SUM(AX768:AX779)</f>
        <v>566.66666666666674</v>
      </c>
      <c r="AY767" s="88"/>
      <c r="AZ767" s="79"/>
      <c r="BA767" s="80"/>
      <c r="BB767" s="71"/>
      <c r="BC767" s="54"/>
      <c r="BD767" s="41">
        <v>4</v>
      </c>
      <c r="BE767" s="52">
        <v>41</v>
      </c>
      <c r="BF767" s="62">
        <v>4131</v>
      </c>
      <c r="BG767" s="279" t="s">
        <v>51</v>
      </c>
    </row>
    <row r="768" spans="1:59" s="63" customFormat="1" ht="36" x14ac:dyDescent="0.2">
      <c r="A768" s="196">
        <v>4</v>
      </c>
      <c r="B768" s="197" t="s">
        <v>422</v>
      </c>
      <c r="C768" s="208">
        <v>41</v>
      </c>
      <c r="D768" s="209" t="s">
        <v>423</v>
      </c>
      <c r="E768" s="210">
        <v>4131</v>
      </c>
      <c r="F768" s="211" t="s">
        <v>453</v>
      </c>
      <c r="G768" s="231" t="s">
        <v>1194</v>
      </c>
      <c r="H768" s="89" t="s">
        <v>52</v>
      </c>
      <c r="I768" s="90" t="s">
        <v>96</v>
      </c>
      <c r="J768" s="90" t="s">
        <v>454</v>
      </c>
      <c r="K768" s="90" t="s">
        <v>73</v>
      </c>
      <c r="L768" s="90" t="s">
        <v>95</v>
      </c>
      <c r="M768" s="91"/>
      <c r="N768" s="312">
        <v>1</v>
      </c>
      <c r="O768" s="313">
        <f>N768/N$767</f>
        <v>8.3333333333333329E-2</v>
      </c>
      <c r="P768" s="104"/>
      <c r="Q768" s="92"/>
      <c r="R768" s="92"/>
      <c r="S768" s="92"/>
      <c r="T768" s="92"/>
      <c r="U768" s="92"/>
      <c r="V768" s="92"/>
      <c r="W768" s="92">
        <v>1</v>
      </c>
      <c r="X768" s="109">
        <f t="shared" ref="X768:X779" si="104">P768*P$7+Q768*Q$7+R768*R$7+S768*S$7+T768*T$7+U768*U$7+V768*V$7+W768*W$7</f>
        <v>25000</v>
      </c>
      <c r="Y768" s="83"/>
      <c r="Z768" s="110">
        <f t="shared" ref="Z768:Z779" si="105">X768*$O768</f>
        <v>2083.333333333333</v>
      </c>
      <c r="AA768" s="111"/>
      <c r="AB768" s="92"/>
      <c r="AC768" s="92"/>
      <c r="AD768" s="92"/>
      <c r="AE768" s="92"/>
      <c r="AF768" s="92"/>
      <c r="AG768" s="92"/>
      <c r="AH768" s="92"/>
      <c r="AI768" s="109">
        <f t="shared" ref="AI768:AI779" si="106">AB768*AB$7+AC768*AC$7+AD768*AD$7+AE768*AE$7+AF768*AF$7+AG768*AG$7+AH768*AH$7</f>
        <v>0</v>
      </c>
      <c r="AJ768" s="83"/>
      <c r="AK768" s="110">
        <f t="shared" ref="AK768:AK779" si="107">AI768*$O768</f>
        <v>0</v>
      </c>
      <c r="AL768" s="111"/>
      <c r="AM768" s="92"/>
      <c r="AN768" s="92"/>
      <c r="AO768" s="92"/>
      <c r="AP768" s="92">
        <v>1</v>
      </c>
      <c r="AQ768" s="92"/>
      <c r="AR768" s="92"/>
      <c r="AS768" s="92"/>
      <c r="AT768" s="92"/>
      <c r="AU768" s="92"/>
      <c r="AV768" s="109">
        <f t="shared" ref="AV768:AV779" si="108">AM768*AM$7+AN768*AN$7+AO768*AO$7+AP768*AP$7+AQ768*AQ$7+AR768*AR$7+AS768*AS$7+AT768*AT$7+AU768*AU$7</f>
        <v>100</v>
      </c>
      <c r="AW768" s="75"/>
      <c r="AX768" s="110">
        <f t="shared" ref="AX768:AX779" si="109">AV768*$O768</f>
        <v>8.3333333333333321</v>
      </c>
      <c r="AY768" s="111"/>
      <c r="AZ768" s="93"/>
      <c r="BA768" s="94" t="s">
        <v>159</v>
      </c>
      <c r="BB768" s="71"/>
      <c r="BC768" s="54"/>
      <c r="BD768" s="41">
        <v>4</v>
      </c>
      <c r="BE768" s="52">
        <v>41</v>
      </c>
      <c r="BF768" s="62">
        <v>4131</v>
      </c>
      <c r="BG768" s="280" t="s">
        <v>52</v>
      </c>
    </row>
    <row r="769" spans="1:59" s="63" customFormat="1" ht="24" x14ac:dyDescent="0.2">
      <c r="A769" s="196">
        <v>4</v>
      </c>
      <c r="B769" s="197" t="s">
        <v>422</v>
      </c>
      <c r="C769" s="208">
        <v>41</v>
      </c>
      <c r="D769" s="209" t="s">
        <v>423</v>
      </c>
      <c r="E769" s="210">
        <v>4131</v>
      </c>
      <c r="F769" s="211" t="s">
        <v>453</v>
      </c>
      <c r="G769" s="231" t="s">
        <v>1194</v>
      </c>
      <c r="H769" s="89"/>
      <c r="I769" s="90" t="s">
        <v>166</v>
      </c>
      <c r="J769" s="90" t="s">
        <v>455</v>
      </c>
      <c r="K769" s="90" t="s">
        <v>456</v>
      </c>
      <c r="L769" s="90" t="s">
        <v>69</v>
      </c>
      <c r="M769" s="91"/>
      <c r="N769" s="312">
        <v>1</v>
      </c>
      <c r="O769" s="313">
        <f t="shared" ref="O769:O779" si="110">N769/N$767</f>
        <v>8.3333333333333329E-2</v>
      </c>
      <c r="P769" s="104"/>
      <c r="Q769" s="92"/>
      <c r="R769" s="92"/>
      <c r="S769" s="92"/>
      <c r="T769" s="92"/>
      <c r="U769" s="92"/>
      <c r="V769" s="92"/>
      <c r="W769" s="92">
        <v>1</v>
      </c>
      <c r="X769" s="109">
        <f t="shared" si="104"/>
        <v>25000</v>
      </c>
      <c r="Y769" s="83"/>
      <c r="Z769" s="110">
        <f t="shared" si="105"/>
        <v>2083.333333333333</v>
      </c>
      <c r="AA769" s="111"/>
      <c r="AB769" s="92"/>
      <c r="AC769" s="92"/>
      <c r="AD769" s="92"/>
      <c r="AE769" s="92"/>
      <c r="AF769" s="92"/>
      <c r="AG769" s="92"/>
      <c r="AH769" s="92"/>
      <c r="AI769" s="109">
        <f t="shared" si="106"/>
        <v>0</v>
      </c>
      <c r="AJ769" s="83"/>
      <c r="AK769" s="110">
        <f t="shared" si="107"/>
        <v>0</v>
      </c>
      <c r="AL769" s="111"/>
      <c r="AM769" s="92"/>
      <c r="AN769" s="92"/>
      <c r="AO769" s="92"/>
      <c r="AP769" s="92">
        <v>1</v>
      </c>
      <c r="AQ769" s="92"/>
      <c r="AR769" s="92"/>
      <c r="AS769" s="92"/>
      <c r="AT769" s="92"/>
      <c r="AU769" s="92"/>
      <c r="AV769" s="109">
        <f t="shared" si="108"/>
        <v>100</v>
      </c>
      <c r="AW769" s="75"/>
      <c r="AX769" s="110">
        <f t="shared" si="109"/>
        <v>8.3333333333333321</v>
      </c>
      <c r="AY769" s="111"/>
      <c r="AZ769" s="93"/>
      <c r="BA769" s="94" t="s">
        <v>159</v>
      </c>
      <c r="BB769" s="71"/>
      <c r="BC769" s="54"/>
      <c r="BD769" s="41">
        <v>4</v>
      </c>
      <c r="BE769" s="52">
        <v>41</v>
      </c>
      <c r="BF769" s="62">
        <v>4131</v>
      </c>
      <c r="BG769" s="280" t="s">
        <v>52</v>
      </c>
    </row>
    <row r="770" spans="1:59" s="63" customFormat="1" ht="24" x14ac:dyDescent="0.2">
      <c r="A770" s="196">
        <v>4</v>
      </c>
      <c r="B770" s="197" t="s">
        <v>422</v>
      </c>
      <c r="C770" s="208">
        <v>41</v>
      </c>
      <c r="D770" s="209" t="s">
        <v>423</v>
      </c>
      <c r="E770" s="210">
        <v>4131</v>
      </c>
      <c r="F770" s="211" t="s">
        <v>453</v>
      </c>
      <c r="G770" s="231" t="s">
        <v>1194</v>
      </c>
      <c r="H770" s="89"/>
      <c r="I770" s="90" t="s">
        <v>457</v>
      </c>
      <c r="J770" s="90" t="s">
        <v>458</v>
      </c>
      <c r="K770" s="90" t="s">
        <v>459</v>
      </c>
      <c r="L770" s="90" t="s">
        <v>460</v>
      </c>
      <c r="M770" s="91"/>
      <c r="N770" s="312">
        <v>1</v>
      </c>
      <c r="O770" s="313">
        <f t="shared" si="110"/>
        <v>8.3333333333333329E-2</v>
      </c>
      <c r="P770" s="104"/>
      <c r="Q770" s="92"/>
      <c r="R770" s="92"/>
      <c r="S770" s="92"/>
      <c r="T770" s="92"/>
      <c r="U770" s="92"/>
      <c r="V770" s="92"/>
      <c r="W770" s="92">
        <v>1</v>
      </c>
      <c r="X770" s="109">
        <f t="shared" si="104"/>
        <v>25000</v>
      </c>
      <c r="Y770" s="83"/>
      <c r="Z770" s="110">
        <f t="shared" si="105"/>
        <v>2083.333333333333</v>
      </c>
      <c r="AA770" s="111"/>
      <c r="AB770" s="92"/>
      <c r="AC770" s="92"/>
      <c r="AD770" s="92"/>
      <c r="AE770" s="92"/>
      <c r="AF770" s="92"/>
      <c r="AG770" s="92"/>
      <c r="AH770" s="92"/>
      <c r="AI770" s="109">
        <f t="shared" si="106"/>
        <v>0</v>
      </c>
      <c r="AJ770" s="83"/>
      <c r="AK770" s="110">
        <f t="shared" si="107"/>
        <v>0</v>
      </c>
      <c r="AL770" s="111"/>
      <c r="AM770" s="92"/>
      <c r="AN770" s="92"/>
      <c r="AO770" s="92"/>
      <c r="AP770" s="92">
        <v>1</v>
      </c>
      <c r="AQ770" s="92"/>
      <c r="AR770" s="92"/>
      <c r="AS770" s="92"/>
      <c r="AT770" s="92"/>
      <c r="AU770" s="92"/>
      <c r="AV770" s="109">
        <f t="shared" si="108"/>
        <v>100</v>
      </c>
      <c r="AW770" s="75"/>
      <c r="AX770" s="110">
        <f t="shared" si="109"/>
        <v>8.3333333333333321</v>
      </c>
      <c r="AY770" s="111"/>
      <c r="AZ770" s="93"/>
      <c r="BA770" s="94" t="s">
        <v>159</v>
      </c>
      <c r="BB770" s="71"/>
      <c r="BC770" s="54"/>
      <c r="BD770" s="41">
        <v>4</v>
      </c>
      <c r="BE770" s="52">
        <v>41</v>
      </c>
      <c r="BF770" s="62">
        <v>4131</v>
      </c>
      <c r="BG770" s="280" t="s">
        <v>52</v>
      </c>
    </row>
    <row r="771" spans="1:59" s="63" customFormat="1" ht="12.75" x14ac:dyDescent="0.2">
      <c r="A771" s="196">
        <v>4</v>
      </c>
      <c r="B771" s="197" t="s">
        <v>422</v>
      </c>
      <c r="C771" s="208">
        <v>41</v>
      </c>
      <c r="D771" s="209" t="s">
        <v>423</v>
      </c>
      <c r="E771" s="210">
        <v>4131</v>
      </c>
      <c r="F771" s="211" t="s">
        <v>453</v>
      </c>
      <c r="G771" s="231" t="s">
        <v>1194</v>
      </c>
      <c r="H771" s="89"/>
      <c r="I771" s="90" t="s">
        <v>162</v>
      </c>
      <c r="J771" s="90"/>
      <c r="K771" s="90" t="s">
        <v>237</v>
      </c>
      <c r="L771" s="90" t="s">
        <v>461</v>
      </c>
      <c r="M771" s="91"/>
      <c r="N771" s="312">
        <v>1</v>
      </c>
      <c r="O771" s="313">
        <f t="shared" si="110"/>
        <v>8.3333333333333329E-2</v>
      </c>
      <c r="P771" s="104"/>
      <c r="Q771" s="92"/>
      <c r="R771" s="92"/>
      <c r="S771" s="92"/>
      <c r="T771" s="92"/>
      <c r="U771" s="92"/>
      <c r="V771" s="92"/>
      <c r="W771" s="92">
        <v>1</v>
      </c>
      <c r="X771" s="109">
        <f t="shared" si="104"/>
        <v>25000</v>
      </c>
      <c r="Y771" s="83"/>
      <c r="Z771" s="110">
        <f t="shared" si="105"/>
        <v>2083.333333333333</v>
      </c>
      <c r="AA771" s="111"/>
      <c r="AB771" s="92"/>
      <c r="AC771" s="92"/>
      <c r="AD771" s="92"/>
      <c r="AE771" s="92"/>
      <c r="AF771" s="92"/>
      <c r="AG771" s="92"/>
      <c r="AH771" s="92"/>
      <c r="AI771" s="109">
        <f t="shared" si="106"/>
        <v>0</v>
      </c>
      <c r="AJ771" s="83"/>
      <c r="AK771" s="110">
        <f t="shared" si="107"/>
        <v>0</v>
      </c>
      <c r="AL771" s="111"/>
      <c r="AM771" s="92"/>
      <c r="AN771" s="92"/>
      <c r="AO771" s="92"/>
      <c r="AP771" s="92">
        <v>1</v>
      </c>
      <c r="AQ771" s="92"/>
      <c r="AR771" s="92"/>
      <c r="AS771" s="92"/>
      <c r="AT771" s="92"/>
      <c r="AU771" s="92"/>
      <c r="AV771" s="109">
        <f t="shared" si="108"/>
        <v>100</v>
      </c>
      <c r="AW771" s="75"/>
      <c r="AX771" s="110">
        <f t="shared" si="109"/>
        <v>8.3333333333333321</v>
      </c>
      <c r="AY771" s="111"/>
      <c r="AZ771" s="93"/>
      <c r="BA771" s="94" t="s">
        <v>159</v>
      </c>
      <c r="BB771" s="71"/>
      <c r="BC771" s="54"/>
      <c r="BD771" s="41">
        <v>4</v>
      </c>
      <c r="BE771" s="52">
        <v>41</v>
      </c>
      <c r="BF771" s="62">
        <v>4131</v>
      </c>
      <c r="BG771" s="280" t="s">
        <v>52</v>
      </c>
    </row>
    <row r="772" spans="1:59" s="63" customFormat="1" ht="12.75" x14ac:dyDescent="0.2">
      <c r="A772" s="196">
        <v>4</v>
      </c>
      <c r="B772" s="197" t="s">
        <v>422</v>
      </c>
      <c r="C772" s="208">
        <v>41</v>
      </c>
      <c r="D772" s="209" t="s">
        <v>423</v>
      </c>
      <c r="E772" s="210">
        <v>4131</v>
      </c>
      <c r="F772" s="211" t="s">
        <v>453</v>
      </c>
      <c r="G772" s="231" t="s">
        <v>1194</v>
      </c>
      <c r="H772" s="89"/>
      <c r="I772" s="90" t="s">
        <v>160</v>
      </c>
      <c r="J772" s="90" t="s">
        <v>462</v>
      </c>
      <c r="K772" s="90" t="s">
        <v>237</v>
      </c>
      <c r="L772" s="90"/>
      <c r="M772" s="91"/>
      <c r="N772" s="312">
        <v>1</v>
      </c>
      <c r="O772" s="313">
        <f t="shared" si="110"/>
        <v>8.3333333333333329E-2</v>
      </c>
      <c r="P772" s="104"/>
      <c r="Q772" s="92"/>
      <c r="R772" s="92"/>
      <c r="S772" s="92"/>
      <c r="T772" s="92"/>
      <c r="U772" s="92"/>
      <c r="V772" s="92"/>
      <c r="W772" s="92">
        <v>1</v>
      </c>
      <c r="X772" s="109">
        <f t="shared" si="104"/>
        <v>25000</v>
      </c>
      <c r="Y772" s="83"/>
      <c r="Z772" s="110">
        <f t="shared" si="105"/>
        <v>2083.333333333333</v>
      </c>
      <c r="AA772" s="111"/>
      <c r="AB772" s="92"/>
      <c r="AC772" s="92"/>
      <c r="AD772" s="92"/>
      <c r="AE772" s="92"/>
      <c r="AF772" s="92"/>
      <c r="AG772" s="92"/>
      <c r="AH772" s="92"/>
      <c r="AI772" s="109">
        <f t="shared" si="106"/>
        <v>0</v>
      </c>
      <c r="AJ772" s="83"/>
      <c r="AK772" s="110">
        <f t="shared" si="107"/>
        <v>0</v>
      </c>
      <c r="AL772" s="111"/>
      <c r="AM772" s="92"/>
      <c r="AN772" s="92"/>
      <c r="AO772" s="92"/>
      <c r="AP772" s="92">
        <v>1</v>
      </c>
      <c r="AQ772" s="92"/>
      <c r="AR772" s="92"/>
      <c r="AS772" s="92"/>
      <c r="AT772" s="92"/>
      <c r="AU772" s="92"/>
      <c r="AV772" s="109">
        <f t="shared" si="108"/>
        <v>100</v>
      </c>
      <c r="AW772" s="75"/>
      <c r="AX772" s="110">
        <f t="shared" si="109"/>
        <v>8.3333333333333321</v>
      </c>
      <c r="AY772" s="111"/>
      <c r="AZ772" s="93"/>
      <c r="BA772" s="94" t="s">
        <v>159</v>
      </c>
      <c r="BB772" s="71"/>
      <c r="BC772" s="54"/>
      <c r="BD772" s="41">
        <v>4</v>
      </c>
      <c r="BE772" s="52">
        <v>41</v>
      </c>
      <c r="BF772" s="62">
        <v>4131</v>
      </c>
      <c r="BG772" s="280" t="s">
        <v>52</v>
      </c>
    </row>
    <row r="773" spans="1:59" s="63" customFormat="1" ht="12.75" x14ac:dyDescent="0.2">
      <c r="A773" s="196">
        <v>4</v>
      </c>
      <c r="B773" s="197" t="s">
        <v>422</v>
      </c>
      <c r="C773" s="208">
        <v>41</v>
      </c>
      <c r="D773" s="209" t="s">
        <v>423</v>
      </c>
      <c r="E773" s="210">
        <v>4131</v>
      </c>
      <c r="F773" s="211" t="s">
        <v>453</v>
      </c>
      <c r="G773" s="231" t="s">
        <v>1194</v>
      </c>
      <c r="H773" s="89"/>
      <c r="I773" s="90" t="s">
        <v>463</v>
      </c>
      <c r="J773" s="90"/>
      <c r="K773" s="90" t="s">
        <v>64</v>
      </c>
      <c r="L773" s="90" t="s">
        <v>413</v>
      </c>
      <c r="M773" s="91"/>
      <c r="N773" s="312">
        <v>1</v>
      </c>
      <c r="O773" s="313">
        <f t="shared" si="110"/>
        <v>8.3333333333333329E-2</v>
      </c>
      <c r="P773" s="104"/>
      <c r="Q773" s="92"/>
      <c r="R773" s="92"/>
      <c r="S773" s="92"/>
      <c r="T773" s="92"/>
      <c r="U773" s="92"/>
      <c r="V773" s="92"/>
      <c r="W773" s="92"/>
      <c r="X773" s="109">
        <f t="shared" si="104"/>
        <v>0</v>
      </c>
      <c r="Y773" s="83"/>
      <c r="Z773" s="110">
        <f t="shared" si="105"/>
        <v>0</v>
      </c>
      <c r="AA773" s="111"/>
      <c r="AB773" s="92"/>
      <c r="AC773" s="92"/>
      <c r="AD773" s="92"/>
      <c r="AE773" s="92"/>
      <c r="AF773" s="92"/>
      <c r="AG773" s="92"/>
      <c r="AH773" s="92"/>
      <c r="AI773" s="109">
        <f t="shared" si="106"/>
        <v>0</v>
      </c>
      <c r="AJ773" s="83"/>
      <c r="AK773" s="110">
        <f t="shared" si="107"/>
        <v>0</v>
      </c>
      <c r="AL773" s="111"/>
      <c r="AM773" s="92"/>
      <c r="AN773" s="92"/>
      <c r="AO773" s="92"/>
      <c r="AP773" s="92"/>
      <c r="AQ773" s="92"/>
      <c r="AR773" s="92">
        <v>1</v>
      </c>
      <c r="AS773" s="92"/>
      <c r="AT773" s="92"/>
      <c r="AU773" s="92"/>
      <c r="AV773" s="109">
        <f t="shared" si="108"/>
        <v>500</v>
      </c>
      <c r="AW773" s="75"/>
      <c r="AX773" s="110">
        <f t="shared" si="109"/>
        <v>41.666666666666664</v>
      </c>
      <c r="AY773" s="111"/>
      <c r="AZ773" s="93"/>
      <c r="BA773" s="94" t="s">
        <v>159</v>
      </c>
      <c r="BB773" s="71"/>
      <c r="BC773" s="54"/>
      <c r="BD773" s="41">
        <v>4</v>
      </c>
      <c r="BE773" s="52">
        <v>41</v>
      </c>
      <c r="BF773" s="62">
        <v>4131</v>
      </c>
      <c r="BG773" s="280" t="s">
        <v>52</v>
      </c>
    </row>
    <row r="774" spans="1:59" s="63" customFormat="1" ht="12.75" x14ac:dyDescent="0.2">
      <c r="A774" s="196">
        <v>4</v>
      </c>
      <c r="B774" s="197" t="s">
        <v>422</v>
      </c>
      <c r="C774" s="208">
        <v>41</v>
      </c>
      <c r="D774" s="209" t="s">
        <v>423</v>
      </c>
      <c r="E774" s="210">
        <v>4131</v>
      </c>
      <c r="F774" s="211" t="s">
        <v>453</v>
      </c>
      <c r="G774" s="231" t="s">
        <v>1194</v>
      </c>
      <c r="H774" s="89"/>
      <c r="I774" s="90" t="s">
        <v>449</v>
      </c>
      <c r="J774" s="90"/>
      <c r="K774" s="90" t="s">
        <v>60</v>
      </c>
      <c r="L774" s="90"/>
      <c r="M774" s="91"/>
      <c r="N774" s="312">
        <v>1</v>
      </c>
      <c r="O774" s="313">
        <f t="shared" si="110"/>
        <v>8.3333333333333329E-2</v>
      </c>
      <c r="P774" s="104"/>
      <c r="Q774" s="92"/>
      <c r="R774" s="92"/>
      <c r="S774" s="92"/>
      <c r="T774" s="92"/>
      <c r="U774" s="92"/>
      <c r="V774" s="92"/>
      <c r="W774" s="92">
        <v>1</v>
      </c>
      <c r="X774" s="109">
        <f t="shared" si="104"/>
        <v>25000</v>
      </c>
      <c r="Y774" s="83"/>
      <c r="Z774" s="110">
        <f t="shared" si="105"/>
        <v>2083.333333333333</v>
      </c>
      <c r="AA774" s="111"/>
      <c r="AB774" s="92"/>
      <c r="AC774" s="92"/>
      <c r="AD774" s="92"/>
      <c r="AE774" s="92"/>
      <c r="AF774" s="92"/>
      <c r="AG774" s="92"/>
      <c r="AH774" s="92"/>
      <c r="AI774" s="109">
        <f t="shared" si="106"/>
        <v>0</v>
      </c>
      <c r="AJ774" s="83"/>
      <c r="AK774" s="110">
        <f t="shared" si="107"/>
        <v>0</v>
      </c>
      <c r="AL774" s="111"/>
      <c r="AM774" s="92"/>
      <c r="AN774" s="92"/>
      <c r="AO774" s="92"/>
      <c r="AP774" s="92">
        <v>1</v>
      </c>
      <c r="AQ774" s="92"/>
      <c r="AR774" s="92"/>
      <c r="AS774" s="92"/>
      <c r="AT774" s="92"/>
      <c r="AU774" s="92"/>
      <c r="AV774" s="109">
        <f t="shared" si="108"/>
        <v>100</v>
      </c>
      <c r="AW774" s="75"/>
      <c r="AX774" s="110">
        <f t="shared" si="109"/>
        <v>8.3333333333333321</v>
      </c>
      <c r="AY774" s="111"/>
      <c r="AZ774" s="93"/>
      <c r="BA774" s="94" t="s">
        <v>131</v>
      </c>
      <c r="BB774" s="71"/>
      <c r="BC774" s="54"/>
      <c r="BD774" s="41">
        <v>4</v>
      </c>
      <c r="BE774" s="52">
        <v>41</v>
      </c>
      <c r="BF774" s="62">
        <v>4131</v>
      </c>
      <c r="BG774" s="280" t="s">
        <v>52</v>
      </c>
    </row>
    <row r="775" spans="1:59" s="63" customFormat="1" ht="12.75" x14ac:dyDescent="0.2">
      <c r="A775" s="196">
        <v>4</v>
      </c>
      <c r="B775" s="197" t="s">
        <v>422</v>
      </c>
      <c r="C775" s="208">
        <v>41</v>
      </c>
      <c r="D775" s="209" t="s">
        <v>423</v>
      </c>
      <c r="E775" s="210">
        <v>4131</v>
      </c>
      <c r="F775" s="211" t="s">
        <v>453</v>
      </c>
      <c r="G775" s="231" t="s">
        <v>1194</v>
      </c>
      <c r="H775" s="89"/>
      <c r="I775" s="90" t="s">
        <v>464</v>
      </c>
      <c r="J775" s="90"/>
      <c r="K775" s="90" t="s">
        <v>64</v>
      </c>
      <c r="L775" s="90" t="s">
        <v>119</v>
      </c>
      <c r="M775" s="91"/>
      <c r="N775" s="312">
        <v>1</v>
      </c>
      <c r="O775" s="313">
        <f t="shared" si="110"/>
        <v>8.3333333333333329E-2</v>
      </c>
      <c r="P775" s="104">
        <v>1</v>
      </c>
      <c r="Q775" s="92"/>
      <c r="R775" s="92"/>
      <c r="S775" s="92"/>
      <c r="T775" s="92"/>
      <c r="U775" s="92"/>
      <c r="V775" s="92"/>
      <c r="W775" s="92"/>
      <c r="X775" s="109">
        <f t="shared" si="104"/>
        <v>100</v>
      </c>
      <c r="Y775" s="83"/>
      <c r="Z775" s="110">
        <f t="shared" si="105"/>
        <v>8.3333333333333321</v>
      </c>
      <c r="AA775" s="111"/>
      <c r="AB775" s="92"/>
      <c r="AC775" s="92"/>
      <c r="AD775" s="92"/>
      <c r="AE775" s="92"/>
      <c r="AF775" s="92"/>
      <c r="AG775" s="92"/>
      <c r="AH775" s="92"/>
      <c r="AI775" s="109">
        <f t="shared" si="106"/>
        <v>0</v>
      </c>
      <c r="AJ775" s="83"/>
      <c r="AK775" s="110">
        <f t="shared" si="107"/>
        <v>0</v>
      </c>
      <c r="AL775" s="111"/>
      <c r="AM775" s="92"/>
      <c r="AN775" s="92"/>
      <c r="AO775" s="92"/>
      <c r="AP775" s="92"/>
      <c r="AQ775" s="92"/>
      <c r="AR775" s="92"/>
      <c r="AS775" s="92"/>
      <c r="AT775" s="92">
        <v>1</v>
      </c>
      <c r="AU775" s="92"/>
      <c r="AV775" s="109">
        <f t="shared" si="108"/>
        <v>2500</v>
      </c>
      <c r="AW775" s="75"/>
      <c r="AX775" s="110">
        <f t="shared" si="109"/>
        <v>208.33333333333331</v>
      </c>
      <c r="AY775" s="111"/>
      <c r="AZ775" s="93"/>
      <c r="BA775" s="94" t="s">
        <v>131</v>
      </c>
      <c r="BB775" s="71"/>
      <c r="BC775" s="54"/>
      <c r="BD775" s="41">
        <v>4</v>
      </c>
      <c r="BE775" s="52">
        <v>41</v>
      </c>
      <c r="BF775" s="62">
        <v>4131</v>
      </c>
      <c r="BG775" s="280" t="s">
        <v>52</v>
      </c>
    </row>
    <row r="776" spans="1:59" s="63" customFormat="1" ht="12.75" x14ac:dyDescent="0.2">
      <c r="A776" s="196">
        <v>4</v>
      </c>
      <c r="B776" s="197" t="s">
        <v>422</v>
      </c>
      <c r="C776" s="208">
        <v>41</v>
      </c>
      <c r="D776" s="209" t="s">
        <v>423</v>
      </c>
      <c r="E776" s="210">
        <v>4131</v>
      </c>
      <c r="F776" s="211" t="s">
        <v>453</v>
      </c>
      <c r="G776" s="231" t="s">
        <v>1194</v>
      </c>
      <c r="H776" s="89"/>
      <c r="I776" s="90" t="s">
        <v>465</v>
      </c>
      <c r="J776" s="90" t="s">
        <v>466</v>
      </c>
      <c r="K776" s="90" t="s">
        <v>64</v>
      </c>
      <c r="L776" s="90" t="s">
        <v>467</v>
      </c>
      <c r="M776" s="91"/>
      <c r="N776" s="312">
        <v>1</v>
      </c>
      <c r="O776" s="313">
        <f t="shared" si="110"/>
        <v>8.3333333333333329E-2</v>
      </c>
      <c r="P776" s="104">
        <v>1</v>
      </c>
      <c r="Q776" s="92"/>
      <c r="R776" s="92"/>
      <c r="S776" s="92"/>
      <c r="T776" s="92"/>
      <c r="U776" s="92"/>
      <c r="V776" s="92"/>
      <c r="W776" s="92"/>
      <c r="X776" s="109">
        <f t="shared" si="104"/>
        <v>100</v>
      </c>
      <c r="Y776" s="83"/>
      <c r="Z776" s="110">
        <f t="shared" si="105"/>
        <v>8.3333333333333321</v>
      </c>
      <c r="AA776" s="111"/>
      <c r="AB776" s="92"/>
      <c r="AC776" s="92"/>
      <c r="AD776" s="92"/>
      <c r="AE776" s="92"/>
      <c r="AF776" s="92"/>
      <c r="AG776" s="92"/>
      <c r="AH776" s="92"/>
      <c r="AI776" s="109">
        <f t="shared" si="106"/>
        <v>0</v>
      </c>
      <c r="AJ776" s="83"/>
      <c r="AK776" s="110">
        <f t="shared" si="107"/>
        <v>0</v>
      </c>
      <c r="AL776" s="111"/>
      <c r="AM776" s="92"/>
      <c r="AN776" s="92"/>
      <c r="AO776" s="92"/>
      <c r="AP776" s="92"/>
      <c r="AQ776" s="92"/>
      <c r="AR776" s="92">
        <v>1</v>
      </c>
      <c r="AS776" s="92"/>
      <c r="AT776" s="92"/>
      <c r="AU776" s="92"/>
      <c r="AV776" s="109">
        <f t="shared" si="108"/>
        <v>500</v>
      </c>
      <c r="AW776" s="75"/>
      <c r="AX776" s="110">
        <f t="shared" si="109"/>
        <v>41.666666666666664</v>
      </c>
      <c r="AY776" s="111"/>
      <c r="AZ776" s="93"/>
      <c r="BA776" s="94" t="s">
        <v>131</v>
      </c>
      <c r="BB776" s="71"/>
      <c r="BC776" s="54"/>
      <c r="BD776" s="41">
        <v>4</v>
      </c>
      <c r="BE776" s="52">
        <v>41</v>
      </c>
      <c r="BF776" s="62">
        <v>4131</v>
      </c>
      <c r="BG776" s="280" t="s">
        <v>52</v>
      </c>
    </row>
    <row r="777" spans="1:59" s="63" customFormat="1" ht="12.75" x14ac:dyDescent="0.2">
      <c r="A777" s="196">
        <v>4</v>
      </c>
      <c r="B777" s="197" t="s">
        <v>422</v>
      </c>
      <c r="C777" s="208">
        <v>41</v>
      </c>
      <c r="D777" s="209" t="s">
        <v>423</v>
      </c>
      <c r="E777" s="210">
        <v>4131</v>
      </c>
      <c r="F777" s="211" t="s">
        <v>453</v>
      </c>
      <c r="G777" s="231" t="s">
        <v>1194</v>
      </c>
      <c r="H777" s="89"/>
      <c r="I777" s="90" t="s">
        <v>468</v>
      </c>
      <c r="J777" s="90" t="s">
        <v>469</v>
      </c>
      <c r="K777" s="90" t="s">
        <v>64</v>
      </c>
      <c r="L777" s="90" t="s">
        <v>119</v>
      </c>
      <c r="M777" s="91"/>
      <c r="N777" s="312">
        <v>1</v>
      </c>
      <c r="O777" s="313">
        <f t="shared" si="110"/>
        <v>8.3333333333333329E-2</v>
      </c>
      <c r="P777" s="104">
        <v>1</v>
      </c>
      <c r="Q777" s="92"/>
      <c r="R777" s="92"/>
      <c r="S777" s="92"/>
      <c r="T777" s="92"/>
      <c r="U777" s="92"/>
      <c r="V777" s="92"/>
      <c r="W777" s="92"/>
      <c r="X777" s="109">
        <f t="shared" si="104"/>
        <v>100</v>
      </c>
      <c r="Y777" s="83"/>
      <c r="Z777" s="110">
        <f t="shared" si="105"/>
        <v>8.3333333333333321</v>
      </c>
      <c r="AA777" s="111"/>
      <c r="AB777" s="92"/>
      <c r="AC777" s="92"/>
      <c r="AD777" s="92"/>
      <c r="AE777" s="92"/>
      <c r="AF777" s="92"/>
      <c r="AG777" s="92"/>
      <c r="AH777" s="92"/>
      <c r="AI777" s="109">
        <f t="shared" si="106"/>
        <v>0</v>
      </c>
      <c r="AJ777" s="83"/>
      <c r="AK777" s="110">
        <f t="shared" si="107"/>
        <v>0</v>
      </c>
      <c r="AL777" s="111"/>
      <c r="AM777" s="92"/>
      <c r="AN777" s="92"/>
      <c r="AO777" s="92"/>
      <c r="AP777" s="92"/>
      <c r="AQ777" s="92"/>
      <c r="AR777" s="92"/>
      <c r="AS777" s="92"/>
      <c r="AT777" s="92">
        <v>1</v>
      </c>
      <c r="AU777" s="92"/>
      <c r="AV777" s="109">
        <f t="shared" si="108"/>
        <v>2500</v>
      </c>
      <c r="AW777" s="75"/>
      <c r="AX777" s="110">
        <f t="shared" si="109"/>
        <v>208.33333333333331</v>
      </c>
      <c r="AY777" s="111"/>
      <c r="AZ777" s="93"/>
      <c r="BA777" s="94" t="s">
        <v>131</v>
      </c>
      <c r="BB777" s="71"/>
      <c r="BC777" s="54"/>
      <c r="BD777" s="41">
        <v>4</v>
      </c>
      <c r="BE777" s="52">
        <v>41</v>
      </c>
      <c r="BF777" s="62">
        <v>4131</v>
      </c>
      <c r="BG777" s="280" t="s">
        <v>52</v>
      </c>
    </row>
    <row r="778" spans="1:59" s="63" customFormat="1" ht="24" x14ac:dyDescent="0.2">
      <c r="A778" s="196">
        <v>4</v>
      </c>
      <c r="B778" s="197" t="s">
        <v>422</v>
      </c>
      <c r="C778" s="208">
        <v>41</v>
      </c>
      <c r="D778" s="209" t="s">
        <v>423</v>
      </c>
      <c r="E778" s="210">
        <v>4131</v>
      </c>
      <c r="F778" s="211" t="s">
        <v>453</v>
      </c>
      <c r="G778" s="231" t="s">
        <v>1194</v>
      </c>
      <c r="H778" s="89"/>
      <c r="I778" s="90" t="s">
        <v>440</v>
      </c>
      <c r="J778" s="90" t="s">
        <v>470</v>
      </c>
      <c r="K778" s="90" t="s">
        <v>73</v>
      </c>
      <c r="L778" s="90" t="s">
        <v>69</v>
      </c>
      <c r="M778" s="91"/>
      <c r="N778" s="312">
        <v>1</v>
      </c>
      <c r="O778" s="313">
        <f t="shared" si="110"/>
        <v>8.3333333333333329E-2</v>
      </c>
      <c r="P778" s="104"/>
      <c r="Q778" s="92"/>
      <c r="R778" s="92"/>
      <c r="S778" s="92"/>
      <c r="T778" s="92"/>
      <c r="U778" s="92"/>
      <c r="V778" s="92"/>
      <c r="W778" s="92">
        <v>1</v>
      </c>
      <c r="X778" s="109">
        <f t="shared" si="104"/>
        <v>25000</v>
      </c>
      <c r="Y778" s="83"/>
      <c r="Z778" s="110">
        <f t="shared" si="105"/>
        <v>2083.333333333333</v>
      </c>
      <c r="AA778" s="111"/>
      <c r="AB778" s="92"/>
      <c r="AC778" s="92"/>
      <c r="AD778" s="92"/>
      <c r="AE778" s="92"/>
      <c r="AF778" s="92"/>
      <c r="AG778" s="92"/>
      <c r="AH778" s="92"/>
      <c r="AI778" s="109">
        <f t="shared" si="106"/>
        <v>0</v>
      </c>
      <c r="AJ778" s="83"/>
      <c r="AK778" s="110">
        <f t="shared" si="107"/>
        <v>0</v>
      </c>
      <c r="AL778" s="111"/>
      <c r="AM778" s="92"/>
      <c r="AN778" s="92"/>
      <c r="AO778" s="92"/>
      <c r="AP778" s="92">
        <v>1</v>
      </c>
      <c r="AQ778" s="92"/>
      <c r="AR778" s="92"/>
      <c r="AS778" s="92"/>
      <c r="AT778" s="92"/>
      <c r="AU778" s="92"/>
      <c r="AV778" s="109">
        <f t="shared" si="108"/>
        <v>100</v>
      </c>
      <c r="AW778" s="75"/>
      <c r="AX778" s="110">
        <f t="shared" si="109"/>
        <v>8.3333333333333321</v>
      </c>
      <c r="AY778" s="111"/>
      <c r="AZ778" s="93"/>
      <c r="BA778" s="94" t="s">
        <v>131</v>
      </c>
      <c r="BB778" s="71"/>
      <c r="BC778" s="54"/>
      <c r="BD778" s="41">
        <v>4</v>
      </c>
      <c r="BE778" s="52">
        <v>41</v>
      </c>
      <c r="BF778" s="62">
        <v>4131</v>
      </c>
      <c r="BG778" s="280" t="s">
        <v>52</v>
      </c>
    </row>
    <row r="779" spans="1:59" s="63" customFormat="1" ht="24" x14ac:dyDescent="0.2">
      <c r="A779" s="196">
        <v>4</v>
      </c>
      <c r="B779" s="197" t="s">
        <v>422</v>
      </c>
      <c r="C779" s="208">
        <v>41</v>
      </c>
      <c r="D779" s="209" t="s">
        <v>423</v>
      </c>
      <c r="E779" s="210">
        <v>4131</v>
      </c>
      <c r="F779" s="211" t="s">
        <v>453</v>
      </c>
      <c r="G779" s="231" t="s">
        <v>1194</v>
      </c>
      <c r="H779" s="89"/>
      <c r="I779" s="90" t="s">
        <v>471</v>
      </c>
      <c r="J779" s="90" t="s">
        <v>472</v>
      </c>
      <c r="K779" s="90" t="s">
        <v>129</v>
      </c>
      <c r="L779" s="90"/>
      <c r="M779" s="91"/>
      <c r="N779" s="312">
        <v>1</v>
      </c>
      <c r="O779" s="313">
        <f t="shared" si="110"/>
        <v>8.3333333333333329E-2</v>
      </c>
      <c r="P779" s="104"/>
      <c r="Q779" s="92"/>
      <c r="R779" s="92"/>
      <c r="S779" s="92"/>
      <c r="T779" s="92"/>
      <c r="U779" s="92"/>
      <c r="V779" s="92"/>
      <c r="W779" s="92">
        <v>1</v>
      </c>
      <c r="X779" s="109">
        <f t="shared" si="104"/>
        <v>25000</v>
      </c>
      <c r="Y779" s="83"/>
      <c r="Z779" s="110">
        <f t="shared" si="105"/>
        <v>2083.333333333333</v>
      </c>
      <c r="AA779" s="111"/>
      <c r="AB779" s="92"/>
      <c r="AC779" s="92"/>
      <c r="AD779" s="92"/>
      <c r="AE779" s="92"/>
      <c r="AF779" s="92"/>
      <c r="AG779" s="92"/>
      <c r="AH779" s="92"/>
      <c r="AI779" s="109">
        <f t="shared" si="106"/>
        <v>0</v>
      </c>
      <c r="AJ779" s="83"/>
      <c r="AK779" s="110">
        <f t="shared" si="107"/>
        <v>0</v>
      </c>
      <c r="AL779" s="111"/>
      <c r="AM779" s="92"/>
      <c r="AN779" s="92"/>
      <c r="AO779" s="92"/>
      <c r="AP779" s="92">
        <v>1</v>
      </c>
      <c r="AQ779" s="92"/>
      <c r="AR779" s="92"/>
      <c r="AS779" s="92"/>
      <c r="AT779" s="92"/>
      <c r="AU779" s="92"/>
      <c r="AV779" s="109">
        <f t="shared" si="108"/>
        <v>100</v>
      </c>
      <c r="AW779" s="75"/>
      <c r="AX779" s="110">
        <f t="shared" si="109"/>
        <v>8.3333333333333321</v>
      </c>
      <c r="AY779" s="111"/>
      <c r="AZ779" s="93"/>
      <c r="BA779" s="94" t="s">
        <v>131</v>
      </c>
      <c r="BB779" s="71"/>
      <c r="BC779" s="54"/>
      <c r="BD779" s="41">
        <v>4</v>
      </c>
      <c r="BE779" s="52">
        <v>41</v>
      </c>
      <c r="BF779" s="62">
        <v>4131</v>
      </c>
      <c r="BG779" s="280" t="s">
        <v>52</v>
      </c>
    </row>
    <row r="780" spans="1:59" s="63" customFormat="1" ht="12.75" x14ac:dyDescent="0.2">
      <c r="A780" s="196">
        <v>4</v>
      </c>
      <c r="B780" s="197" t="s">
        <v>422</v>
      </c>
      <c r="C780" s="208">
        <v>41</v>
      </c>
      <c r="D780" s="209" t="s">
        <v>423</v>
      </c>
      <c r="E780" s="210">
        <v>4131</v>
      </c>
      <c r="F780" s="211" t="s">
        <v>453</v>
      </c>
      <c r="G780" s="231" t="s">
        <v>1194</v>
      </c>
      <c r="H780" s="65"/>
      <c r="I780" s="222"/>
      <c r="J780" s="66"/>
      <c r="K780" s="66"/>
      <c r="L780" s="66"/>
      <c r="M780" s="64"/>
      <c r="N780" s="304"/>
      <c r="O780" s="305"/>
      <c r="P780" s="127"/>
      <c r="Q780" s="67"/>
      <c r="R780" s="67"/>
      <c r="S780" s="67"/>
      <c r="T780" s="67"/>
      <c r="U780" s="67"/>
      <c r="V780" s="67"/>
      <c r="W780" s="67"/>
      <c r="X780" s="67"/>
      <c r="Y780" s="68"/>
      <c r="Z780" s="68"/>
      <c r="AA780" s="68"/>
      <c r="AB780" s="67"/>
      <c r="AC780" s="67"/>
      <c r="AD780" s="67"/>
      <c r="AE780" s="67"/>
      <c r="AF780" s="67"/>
      <c r="AG780" s="67"/>
      <c r="AH780" s="67"/>
      <c r="AI780" s="67"/>
      <c r="AJ780" s="68"/>
      <c r="AK780" s="68"/>
      <c r="AL780" s="68"/>
      <c r="AM780" s="67"/>
      <c r="AN780" s="67"/>
      <c r="AO780" s="67"/>
      <c r="AP780" s="67"/>
      <c r="AQ780" s="67"/>
      <c r="AR780" s="67"/>
      <c r="AS780" s="67"/>
      <c r="AT780" s="67"/>
      <c r="AU780" s="67"/>
      <c r="AV780" s="67"/>
      <c r="AW780" s="67"/>
      <c r="AX780" s="68"/>
      <c r="AY780" s="68"/>
      <c r="AZ780" s="69"/>
      <c r="BA780" s="70"/>
      <c r="BB780" s="71"/>
      <c r="BC780" s="54"/>
      <c r="BD780" s="41">
        <v>4</v>
      </c>
      <c r="BE780" s="52">
        <v>41</v>
      </c>
      <c r="BF780" s="62">
        <v>4131</v>
      </c>
      <c r="BG780" s="275"/>
    </row>
    <row r="781" spans="1:59" s="63" customFormat="1" ht="12.75" x14ac:dyDescent="0.2">
      <c r="A781" s="196">
        <v>4</v>
      </c>
      <c r="B781" s="197" t="s">
        <v>422</v>
      </c>
      <c r="C781" s="208">
        <v>41</v>
      </c>
      <c r="D781" s="209" t="s">
        <v>423</v>
      </c>
      <c r="E781" s="210">
        <v>4131</v>
      </c>
      <c r="F781" s="211" t="s">
        <v>453</v>
      </c>
      <c r="G781" s="230"/>
      <c r="H781" s="56"/>
      <c r="I781" s="221"/>
      <c r="J781" s="57"/>
      <c r="K781" s="57"/>
      <c r="L781" s="57"/>
      <c r="M781" s="55"/>
      <c r="N781" s="303"/>
      <c r="O781" s="245"/>
      <c r="P781" s="122"/>
      <c r="Q781" s="58"/>
      <c r="R781" s="58"/>
      <c r="S781" s="58"/>
      <c r="T781" s="58"/>
      <c r="U781" s="58"/>
      <c r="V781" s="58"/>
      <c r="W781" s="58"/>
      <c r="X781" s="58"/>
      <c r="Y781" s="59"/>
      <c r="Z781" s="59"/>
      <c r="AA781" s="59"/>
      <c r="AB781" s="58"/>
      <c r="AC781" s="58"/>
      <c r="AD781" s="58"/>
      <c r="AE781" s="58"/>
      <c r="AF781" s="58"/>
      <c r="AG781" s="58"/>
      <c r="AH781" s="58"/>
      <c r="AI781" s="58"/>
      <c r="AJ781" s="59"/>
      <c r="AK781" s="59"/>
      <c r="AL781" s="59"/>
      <c r="AM781" s="58"/>
      <c r="AN781" s="58"/>
      <c r="AO781" s="58"/>
      <c r="AP781" s="58"/>
      <c r="AQ781" s="58"/>
      <c r="AR781" s="58"/>
      <c r="AS781" s="58"/>
      <c r="AT781" s="58"/>
      <c r="AU781" s="58"/>
      <c r="AV781" s="58"/>
      <c r="AW781" s="58"/>
      <c r="AX781" s="59"/>
      <c r="AY781" s="59"/>
      <c r="AZ781" s="60"/>
      <c r="BA781" s="61"/>
      <c r="BB781" s="54"/>
      <c r="BC781" s="54"/>
      <c r="BD781" s="41">
        <v>4</v>
      </c>
      <c r="BE781" s="52">
        <v>41</v>
      </c>
      <c r="BF781" s="62">
        <v>4131</v>
      </c>
      <c r="BG781" s="274"/>
    </row>
    <row r="782" spans="1:59" s="63" customFormat="1" ht="12.75" x14ac:dyDescent="0.2">
      <c r="A782" s="196">
        <v>4</v>
      </c>
      <c r="B782" s="197" t="s">
        <v>422</v>
      </c>
      <c r="C782" s="208">
        <v>41</v>
      </c>
      <c r="D782" s="209" t="s">
        <v>423</v>
      </c>
      <c r="E782" s="212">
        <v>4132</v>
      </c>
      <c r="F782" s="213" t="s">
        <v>473</v>
      </c>
      <c r="G782" s="232"/>
      <c r="H782" s="97"/>
      <c r="I782" s="224"/>
      <c r="J782" s="98"/>
      <c r="K782" s="98"/>
      <c r="L782" s="98"/>
      <c r="M782" s="96"/>
      <c r="N782" s="307"/>
      <c r="O782" s="246"/>
      <c r="P782" s="124"/>
      <c r="Q782" s="124"/>
      <c r="R782" s="124"/>
      <c r="S782" s="124"/>
      <c r="T782" s="124"/>
      <c r="U782" s="124"/>
      <c r="V782" s="124"/>
      <c r="W782" s="124"/>
      <c r="X782" s="124"/>
      <c r="Y782" s="100"/>
      <c r="Z782" s="125"/>
      <c r="AA782" s="125"/>
      <c r="AB782" s="124"/>
      <c r="AC782" s="124"/>
      <c r="AD782" s="124"/>
      <c r="AE782" s="124"/>
      <c r="AF782" s="124"/>
      <c r="AG782" s="124"/>
      <c r="AH782" s="124"/>
      <c r="AI782" s="124"/>
      <c r="AJ782" s="100"/>
      <c r="AK782" s="125"/>
      <c r="AL782" s="125"/>
      <c r="AM782" s="124"/>
      <c r="AN782" s="124"/>
      <c r="AO782" s="124"/>
      <c r="AP782" s="124"/>
      <c r="AQ782" s="124"/>
      <c r="AR782" s="124"/>
      <c r="AS782" s="124"/>
      <c r="AT782" s="124"/>
      <c r="AU782" s="124"/>
      <c r="AV782" s="124"/>
      <c r="AW782" s="99"/>
      <c r="AX782" s="125"/>
      <c r="AY782" s="100"/>
      <c r="AZ782" s="101"/>
      <c r="BA782" s="102"/>
      <c r="BB782" s="95"/>
      <c r="BC782" s="95"/>
      <c r="BD782" s="41">
        <v>4</v>
      </c>
      <c r="BE782" s="52">
        <v>41</v>
      </c>
      <c r="BF782" s="103">
        <v>4132</v>
      </c>
      <c r="BG782" s="277"/>
    </row>
    <row r="783" spans="1:59" s="63" customFormat="1" ht="12.75" x14ac:dyDescent="0.2">
      <c r="A783" s="196">
        <v>4</v>
      </c>
      <c r="B783" s="197" t="s">
        <v>422</v>
      </c>
      <c r="C783" s="208">
        <v>41</v>
      </c>
      <c r="D783" s="209" t="s">
        <v>423</v>
      </c>
      <c r="E783" s="212">
        <v>4132</v>
      </c>
      <c r="F783" s="213" t="s">
        <v>473</v>
      </c>
      <c r="G783" s="232"/>
      <c r="H783" s="97"/>
      <c r="I783" s="224"/>
      <c r="J783" s="98"/>
      <c r="K783" s="98"/>
      <c r="L783" s="98"/>
      <c r="M783" s="96"/>
      <c r="N783" s="307"/>
      <c r="O783" s="246"/>
      <c r="P783" s="124"/>
      <c r="Q783" s="99"/>
      <c r="R783" s="99"/>
      <c r="S783" s="99"/>
      <c r="T783" s="99"/>
      <c r="U783" s="99"/>
      <c r="V783" s="99"/>
      <c r="W783" s="99"/>
      <c r="X783" s="99"/>
      <c r="Y783" s="100"/>
      <c r="Z783" s="100"/>
      <c r="AA783" s="100"/>
      <c r="AB783" s="99"/>
      <c r="AC783" s="99"/>
      <c r="AD783" s="99"/>
      <c r="AE783" s="99"/>
      <c r="AF783" s="99"/>
      <c r="AG783" s="99"/>
      <c r="AH783" s="99"/>
      <c r="AI783" s="99"/>
      <c r="AJ783" s="100"/>
      <c r="AK783" s="100"/>
      <c r="AL783" s="100"/>
      <c r="AM783" s="99"/>
      <c r="AN783" s="99"/>
      <c r="AO783" s="99"/>
      <c r="AP783" s="99"/>
      <c r="AQ783" s="99"/>
      <c r="AR783" s="99"/>
      <c r="AS783" s="99"/>
      <c r="AT783" s="99"/>
      <c r="AU783" s="99"/>
      <c r="AV783" s="99"/>
      <c r="AW783" s="99"/>
      <c r="AX783" s="100"/>
      <c r="AY783" s="100"/>
      <c r="AZ783" s="101"/>
      <c r="BA783" s="102"/>
      <c r="BB783" s="95"/>
      <c r="BC783" s="95"/>
      <c r="BD783" s="41">
        <v>4</v>
      </c>
      <c r="BE783" s="52">
        <v>41</v>
      </c>
      <c r="BF783" s="103">
        <v>4132</v>
      </c>
      <c r="BG783" s="277"/>
    </row>
    <row r="784" spans="1:59" s="63" customFormat="1" ht="12.75" x14ac:dyDescent="0.2">
      <c r="A784" s="196">
        <v>4</v>
      </c>
      <c r="B784" s="197" t="s">
        <v>422</v>
      </c>
      <c r="C784" s="208">
        <v>41</v>
      </c>
      <c r="D784" s="209" t="s">
        <v>423</v>
      </c>
      <c r="E784" s="212">
        <v>4132</v>
      </c>
      <c r="F784" s="213" t="s">
        <v>473</v>
      </c>
      <c r="G784" s="231" t="s">
        <v>474</v>
      </c>
      <c r="H784" s="65"/>
      <c r="I784" s="222"/>
      <c r="J784" s="66"/>
      <c r="K784" s="66"/>
      <c r="L784" s="66"/>
      <c r="M784" s="64"/>
      <c r="N784" s="304"/>
      <c r="O784" s="305"/>
      <c r="P784" s="127"/>
      <c r="Q784" s="67"/>
      <c r="R784" s="67"/>
      <c r="S784" s="67"/>
      <c r="T784" s="67"/>
      <c r="U784" s="67"/>
      <c r="V784" s="67"/>
      <c r="W784" s="67"/>
      <c r="X784" s="67"/>
      <c r="Y784" s="68"/>
      <c r="Z784" s="68"/>
      <c r="AA784" s="68"/>
      <c r="AB784" s="67"/>
      <c r="AC784" s="67"/>
      <c r="AD784" s="67"/>
      <c r="AE784" s="67"/>
      <c r="AF784" s="67"/>
      <c r="AG784" s="67"/>
      <c r="AH784" s="67"/>
      <c r="AI784" s="67"/>
      <c r="AJ784" s="68"/>
      <c r="AK784" s="68"/>
      <c r="AL784" s="68"/>
      <c r="AM784" s="67"/>
      <c r="AN784" s="67"/>
      <c r="AO784" s="67"/>
      <c r="AP784" s="67"/>
      <c r="AQ784" s="67"/>
      <c r="AR784" s="67"/>
      <c r="AS784" s="67"/>
      <c r="AT784" s="67"/>
      <c r="AU784" s="67"/>
      <c r="AV784" s="67"/>
      <c r="AW784" s="67"/>
      <c r="AX784" s="68"/>
      <c r="AY784" s="68"/>
      <c r="AZ784" s="69"/>
      <c r="BA784" s="70"/>
      <c r="BB784" s="71"/>
      <c r="BC784" s="95"/>
      <c r="BD784" s="41">
        <v>4</v>
      </c>
      <c r="BE784" s="52">
        <v>41</v>
      </c>
      <c r="BF784" s="103">
        <v>4132</v>
      </c>
      <c r="BG784" s="275"/>
    </row>
    <row r="785" spans="1:59" s="63" customFormat="1" ht="12.75" x14ac:dyDescent="0.2">
      <c r="A785" s="196">
        <v>4</v>
      </c>
      <c r="B785" s="197" t="s">
        <v>422</v>
      </c>
      <c r="C785" s="208">
        <v>41</v>
      </c>
      <c r="D785" s="209" t="s">
        <v>423</v>
      </c>
      <c r="E785" s="212">
        <v>4132</v>
      </c>
      <c r="F785" s="213" t="s">
        <v>473</v>
      </c>
      <c r="G785" s="231" t="s">
        <v>474</v>
      </c>
      <c r="H785" s="72" t="s">
        <v>47</v>
      </c>
      <c r="I785" s="223"/>
      <c r="J785" s="73"/>
      <c r="K785" s="73"/>
      <c r="L785" s="73"/>
      <c r="M785" s="74"/>
      <c r="N785" s="247"/>
      <c r="O785" s="306"/>
      <c r="P785" s="105"/>
      <c r="Q785" s="75"/>
      <c r="R785" s="75"/>
      <c r="S785" s="75"/>
      <c r="T785" s="75"/>
      <c r="U785" s="75"/>
      <c r="V785" s="75"/>
      <c r="W785" s="75"/>
      <c r="X785" s="75"/>
      <c r="Y785" s="76">
        <f>IF(ISNUMBER(VLOOKUP(Y787,P$7:W$7,MATCH(Y787,P$7:W$7))),VLOOKUP(Y787,P$7:W$7,MATCH(Y787,P$7:W$7)),IF(N789=0,"No Data",IF(Y787&gt;0,"&lt;100",0)))</f>
        <v>10000</v>
      </c>
      <c r="Z785" s="77">
        <f>IF(ISNUMBER(VLOOKUP(Z789,P$7:W$7,MATCH(Z789,P$7:W$7))),VLOOKUP(Z789,P$7:W$7,MATCH(Z789,P$7:W$7)),IF(N789=0,"No Data",IF(Z789&gt;0,"&lt;100",0)))</f>
        <v>10000</v>
      </c>
      <c r="AA785" s="106">
        <f>IF(ISNUMBER(Z785),Z785,0)</f>
        <v>10000</v>
      </c>
      <c r="AB785" s="75"/>
      <c r="AC785" s="75"/>
      <c r="AD785" s="75"/>
      <c r="AE785" s="75"/>
      <c r="AF785" s="75"/>
      <c r="AG785" s="75"/>
      <c r="AH785" s="75"/>
      <c r="AI785" s="75"/>
      <c r="AJ785" s="76">
        <f>IF(ISNUMBER(VLOOKUP(AJ787,AB$7:AH$7,MATCH(AJ787,AB$7:AH$7))),VLOOKUP(AJ787,AB$7:AH$7,MATCH(AJ787,AB$7:AH$7)),IF(N789=0,"No Data",IF(AJ787&gt;0,"&lt;50",0)))</f>
        <v>0</v>
      </c>
      <c r="AK785" s="77">
        <f>IF(ISNUMBER(VLOOKUP(AK789,AB$7:AH$7,MATCH(AK789,AB$7:AH$7))),VLOOKUP(AK789,AB$7:AH$7,MATCH(AK789,AB$7:AH$7)),IF(N789=0,"No Data",IF(AK789&gt;0,"&lt;50",0)))</f>
        <v>0</v>
      </c>
      <c r="AL785" s="106">
        <f>IF(ISNUMBER(AK785),AK785,0)</f>
        <v>0</v>
      </c>
      <c r="AM785" s="75"/>
      <c r="AN785" s="75"/>
      <c r="AO785" s="75"/>
      <c r="AP785" s="75"/>
      <c r="AQ785" s="75"/>
      <c r="AR785" s="75"/>
      <c r="AS785" s="75"/>
      <c r="AT785" s="75"/>
      <c r="AU785" s="75"/>
      <c r="AV785" s="75"/>
      <c r="AW785" s="76">
        <f>IF(ISNUMBER(VLOOKUP(AW787,AM$7:AU$7,MATCH(AW787,AM$7:AU$7))),VLOOKUP(AW787,AM$7:AU$7,MATCH(AW787,AM$7:AU$7)),IF(N789=0,"No Data",IF(AW787&gt;0,"&lt;10",0)))</f>
        <v>100</v>
      </c>
      <c r="AX785" s="77">
        <f>IF(ISNUMBER(VLOOKUP(AX789,AM$7:AU$7,MATCH(AX789,AM$7:AU$7))),VLOOKUP(AX789,AM$7:AU$7,MATCH(AX789,AM$7:AU$7)),IF(N789=0,"No Data",IF(AX789&gt;0,"&lt;10",0)))</f>
        <v>100</v>
      </c>
      <c r="AY785" s="106">
        <f>IF(ISNUMBER(AX785),AX785,0)</f>
        <v>100</v>
      </c>
      <c r="AZ785" s="79"/>
      <c r="BA785" s="80"/>
      <c r="BB785" s="71"/>
      <c r="BC785" s="95"/>
      <c r="BD785" s="41">
        <v>4</v>
      </c>
      <c r="BE785" s="52">
        <v>41</v>
      </c>
      <c r="BF785" s="103">
        <v>4132</v>
      </c>
      <c r="BG785" s="276" t="s">
        <v>47</v>
      </c>
    </row>
    <row r="786" spans="1:59" s="63" customFormat="1" ht="12.75" x14ac:dyDescent="0.2">
      <c r="A786" s="196">
        <v>4</v>
      </c>
      <c r="B786" s="197" t="s">
        <v>422</v>
      </c>
      <c r="C786" s="208">
        <v>41</v>
      </c>
      <c r="D786" s="209" t="s">
        <v>423</v>
      </c>
      <c r="E786" s="212">
        <v>4132</v>
      </c>
      <c r="F786" s="213" t="s">
        <v>473</v>
      </c>
      <c r="G786" s="231" t="s">
        <v>474</v>
      </c>
      <c r="H786" s="81" t="s">
        <v>48</v>
      </c>
      <c r="I786" s="223"/>
      <c r="J786" s="73"/>
      <c r="K786" s="73"/>
      <c r="L786" s="73"/>
      <c r="M786" s="74"/>
      <c r="N786" s="247"/>
      <c r="O786" s="306"/>
      <c r="P786" s="105"/>
      <c r="Q786" s="75"/>
      <c r="R786" s="75"/>
      <c r="S786" s="75"/>
      <c r="T786" s="75"/>
      <c r="U786" s="75"/>
      <c r="V786" s="75"/>
      <c r="W786" s="75"/>
      <c r="X786" s="75"/>
      <c r="Y786" s="82">
        <f>MIN(X790:X794)</f>
        <v>0</v>
      </c>
      <c r="Z786" s="83"/>
      <c r="AA786" s="83"/>
      <c r="AB786" s="75"/>
      <c r="AC786" s="75"/>
      <c r="AD786" s="75"/>
      <c r="AE786" s="75"/>
      <c r="AF786" s="75"/>
      <c r="AG786" s="75"/>
      <c r="AH786" s="75"/>
      <c r="AI786" s="75"/>
      <c r="AJ786" s="82">
        <f>MIN(AI790:AI794)</f>
        <v>0</v>
      </c>
      <c r="AK786" s="83"/>
      <c r="AL786" s="83"/>
      <c r="AM786" s="75"/>
      <c r="AN786" s="75"/>
      <c r="AO786" s="75"/>
      <c r="AP786" s="75"/>
      <c r="AQ786" s="75"/>
      <c r="AR786" s="75"/>
      <c r="AS786" s="75"/>
      <c r="AT786" s="75"/>
      <c r="AU786" s="75"/>
      <c r="AV786" s="75"/>
      <c r="AW786" s="82">
        <f>MIN(AV790:AV794)</f>
        <v>100</v>
      </c>
      <c r="AX786" s="83"/>
      <c r="AY786" s="83"/>
      <c r="AZ786" s="79"/>
      <c r="BA786" s="80"/>
      <c r="BB786" s="71"/>
      <c r="BC786" s="95"/>
      <c r="BD786" s="41">
        <v>4</v>
      </c>
      <c r="BE786" s="52">
        <v>41</v>
      </c>
      <c r="BF786" s="103">
        <v>4132</v>
      </c>
      <c r="BG786" s="278" t="s">
        <v>48</v>
      </c>
    </row>
    <row r="787" spans="1:59" s="63" customFormat="1" ht="12.75" x14ac:dyDescent="0.2">
      <c r="A787" s="196">
        <v>4</v>
      </c>
      <c r="B787" s="197" t="s">
        <v>422</v>
      </c>
      <c r="C787" s="208">
        <v>41</v>
      </c>
      <c r="D787" s="209" t="s">
        <v>423</v>
      </c>
      <c r="E787" s="212">
        <v>4132</v>
      </c>
      <c r="F787" s="213" t="s">
        <v>473</v>
      </c>
      <c r="G787" s="231" t="s">
        <v>474</v>
      </c>
      <c r="H787" s="81" t="s">
        <v>49</v>
      </c>
      <c r="I787" s="223"/>
      <c r="J787" s="73"/>
      <c r="K787" s="73"/>
      <c r="L787" s="73"/>
      <c r="M787" s="74"/>
      <c r="N787" s="247"/>
      <c r="O787" s="306"/>
      <c r="P787" s="105"/>
      <c r="Q787" s="75"/>
      <c r="R787" s="75"/>
      <c r="S787" s="75"/>
      <c r="T787" s="75"/>
      <c r="U787" s="75"/>
      <c r="V787" s="75"/>
      <c r="W787" s="75"/>
      <c r="X787" s="75"/>
      <c r="Y787" s="84">
        <f>IF(ISNUMBER(AVERAGE(X790:X794)),AVERAGE(X790:X794),0)</f>
        <v>20000</v>
      </c>
      <c r="Z787" s="83"/>
      <c r="AA787" s="83"/>
      <c r="AB787" s="75"/>
      <c r="AC787" s="75"/>
      <c r="AD787" s="75"/>
      <c r="AE787" s="75"/>
      <c r="AF787" s="75"/>
      <c r="AG787" s="75"/>
      <c r="AH787" s="75"/>
      <c r="AI787" s="75"/>
      <c r="AJ787" s="84">
        <f>IF(ISNUMBER(AVERAGE(AI790:AI794)),AVERAGE(AI790:AI794),0)</f>
        <v>0</v>
      </c>
      <c r="AK787" s="83"/>
      <c r="AL787" s="83"/>
      <c r="AM787" s="75"/>
      <c r="AN787" s="75"/>
      <c r="AO787" s="75"/>
      <c r="AP787" s="75"/>
      <c r="AQ787" s="75"/>
      <c r="AR787" s="75"/>
      <c r="AS787" s="75"/>
      <c r="AT787" s="75"/>
      <c r="AU787" s="75"/>
      <c r="AV787" s="75"/>
      <c r="AW787" s="84">
        <f>IF(ISNUMBER(AVERAGE(AV790:AV794)),AVERAGE(AV790:AV794),0)</f>
        <v>180</v>
      </c>
      <c r="AX787" s="83"/>
      <c r="AY787" s="83"/>
      <c r="AZ787" s="79"/>
      <c r="BA787" s="80"/>
      <c r="BB787" s="71"/>
      <c r="BC787" s="95"/>
      <c r="BD787" s="41">
        <v>4</v>
      </c>
      <c r="BE787" s="52">
        <v>41</v>
      </c>
      <c r="BF787" s="103">
        <v>4132</v>
      </c>
      <c r="BG787" s="278" t="s">
        <v>49</v>
      </c>
    </row>
    <row r="788" spans="1:59" s="63" customFormat="1" ht="12.75" x14ac:dyDescent="0.2">
      <c r="A788" s="196">
        <v>4</v>
      </c>
      <c r="B788" s="197" t="s">
        <v>422</v>
      </c>
      <c r="C788" s="208">
        <v>41</v>
      </c>
      <c r="D788" s="209" t="s">
        <v>423</v>
      </c>
      <c r="E788" s="212">
        <v>4132</v>
      </c>
      <c r="F788" s="213" t="s">
        <v>473</v>
      </c>
      <c r="G788" s="231" t="s">
        <v>474</v>
      </c>
      <c r="H788" s="81" t="s">
        <v>50</v>
      </c>
      <c r="I788" s="223"/>
      <c r="J788" s="73"/>
      <c r="K788" s="73"/>
      <c r="L788" s="73"/>
      <c r="M788" s="74"/>
      <c r="N788" s="247"/>
      <c r="O788" s="306"/>
      <c r="P788" s="105"/>
      <c r="Q788" s="75"/>
      <c r="R788" s="75"/>
      <c r="S788" s="75"/>
      <c r="T788" s="75"/>
      <c r="U788" s="75"/>
      <c r="V788" s="75"/>
      <c r="W788" s="75"/>
      <c r="X788" s="75"/>
      <c r="Y788" s="84">
        <f>MAX(X790:X794)</f>
        <v>25000</v>
      </c>
      <c r="Z788" s="83"/>
      <c r="AA788" s="83"/>
      <c r="AB788" s="75"/>
      <c r="AC788" s="75"/>
      <c r="AD788" s="75"/>
      <c r="AE788" s="75"/>
      <c r="AF788" s="75"/>
      <c r="AG788" s="75"/>
      <c r="AH788" s="75"/>
      <c r="AI788" s="75"/>
      <c r="AJ788" s="84">
        <f>MAX(AI790:AI794)</f>
        <v>0</v>
      </c>
      <c r="AK788" s="83"/>
      <c r="AL788" s="83"/>
      <c r="AM788" s="75"/>
      <c r="AN788" s="75"/>
      <c r="AO788" s="75"/>
      <c r="AP788" s="75"/>
      <c r="AQ788" s="75"/>
      <c r="AR788" s="75"/>
      <c r="AS788" s="75"/>
      <c r="AT788" s="75"/>
      <c r="AU788" s="75"/>
      <c r="AV788" s="75"/>
      <c r="AW788" s="84">
        <f>MAX(AV790:AV794)</f>
        <v>500</v>
      </c>
      <c r="AX788" s="83"/>
      <c r="AY788" s="83"/>
      <c r="AZ788" s="79"/>
      <c r="BA788" s="80"/>
      <c r="BB788" s="71"/>
      <c r="BC788" s="95"/>
      <c r="BD788" s="41">
        <v>4</v>
      </c>
      <c r="BE788" s="52">
        <v>41</v>
      </c>
      <c r="BF788" s="103">
        <v>4132</v>
      </c>
      <c r="BG788" s="278" t="s">
        <v>50</v>
      </c>
    </row>
    <row r="789" spans="1:59" s="63" customFormat="1" ht="12.75" x14ac:dyDescent="0.2">
      <c r="A789" s="196">
        <v>4</v>
      </c>
      <c r="B789" s="197" t="s">
        <v>422</v>
      </c>
      <c r="C789" s="208">
        <v>41</v>
      </c>
      <c r="D789" s="209" t="s">
        <v>423</v>
      </c>
      <c r="E789" s="212">
        <v>4132</v>
      </c>
      <c r="F789" s="213" t="s">
        <v>473</v>
      </c>
      <c r="G789" s="231" t="s">
        <v>474</v>
      </c>
      <c r="H789" s="85" t="s">
        <v>51</v>
      </c>
      <c r="I789" s="223"/>
      <c r="J789" s="73"/>
      <c r="K789" s="73"/>
      <c r="L789" s="73"/>
      <c r="M789" s="74"/>
      <c r="N789" s="248">
        <f>SUM(N790:N794)</f>
        <v>5</v>
      </c>
      <c r="O789" s="293">
        <f>SUM(O790:O794)</f>
        <v>1</v>
      </c>
      <c r="P789" s="292"/>
      <c r="Q789" s="87"/>
      <c r="R789" s="87"/>
      <c r="S789" s="87"/>
      <c r="T789" s="87"/>
      <c r="U789" s="87"/>
      <c r="V789" s="87"/>
      <c r="W789" s="87"/>
      <c r="X789" s="87"/>
      <c r="Y789" s="88"/>
      <c r="Z789" s="86">
        <f>SUM(Z790:Z794)</f>
        <v>20000</v>
      </c>
      <c r="AA789" s="88"/>
      <c r="AB789" s="87"/>
      <c r="AC789" s="87"/>
      <c r="AD789" s="87"/>
      <c r="AE789" s="87"/>
      <c r="AF789" s="87"/>
      <c r="AG789" s="87"/>
      <c r="AH789" s="87"/>
      <c r="AI789" s="87"/>
      <c r="AJ789" s="88"/>
      <c r="AK789" s="86">
        <f>SUM(AK790:AK794)</f>
        <v>0</v>
      </c>
      <c r="AL789" s="88"/>
      <c r="AM789" s="87"/>
      <c r="AN789" s="87"/>
      <c r="AO789" s="87"/>
      <c r="AP789" s="87"/>
      <c r="AQ789" s="87"/>
      <c r="AR789" s="87"/>
      <c r="AS789" s="87"/>
      <c r="AT789" s="87"/>
      <c r="AU789" s="87"/>
      <c r="AV789" s="87"/>
      <c r="AW789" s="112"/>
      <c r="AX789" s="86">
        <f>SUM(AX790:AX794)</f>
        <v>180</v>
      </c>
      <c r="AY789" s="88"/>
      <c r="AZ789" s="79"/>
      <c r="BA789" s="80"/>
      <c r="BB789" s="71"/>
      <c r="BC789" s="95"/>
      <c r="BD789" s="41">
        <v>4</v>
      </c>
      <c r="BE789" s="52">
        <v>41</v>
      </c>
      <c r="BF789" s="103">
        <v>4132</v>
      </c>
      <c r="BG789" s="279" t="s">
        <v>51</v>
      </c>
    </row>
    <row r="790" spans="1:59" s="63" customFormat="1" ht="12.75" x14ac:dyDescent="0.2">
      <c r="A790" s="196">
        <v>4</v>
      </c>
      <c r="B790" s="197" t="s">
        <v>422</v>
      </c>
      <c r="C790" s="208">
        <v>41</v>
      </c>
      <c r="D790" s="209" t="s">
        <v>423</v>
      </c>
      <c r="E790" s="212">
        <v>4132</v>
      </c>
      <c r="F790" s="213" t="s">
        <v>473</v>
      </c>
      <c r="G790" s="231" t="s">
        <v>474</v>
      </c>
      <c r="H790" s="89" t="s">
        <v>52</v>
      </c>
      <c r="I790" s="90" t="s">
        <v>475</v>
      </c>
      <c r="J790" s="90" t="s">
        <v>476</v>
      </c>
      <c r="K790" s="90" t="s">
        <v>64</v>
      </c>
      <c r="L790" s="90" t="s">
        <v>477</v>
      </c>
      <c r="M790" s="91"/>
      <c r="N790" s="312">
        <v>1</v>
      </c>
      <c r="O790" s="313">
        <f>N790/N$789</f>
        <v>0.2</v>
      </c>
      <c r="P790" s="104"/>
      <c r="Q790" s="92"/>
      <c r="R790" s="92"/>
      <c r="S790" s="92"/>
      <c r="T790" s="92"/>
      <c r="U790" s="92"/>
      <c r="V790" s="92"/>
      <c r="W790" s="92"/>
      <c r="X790" s="109">
        <f>P790*P$7+Q790*Q$7+R790*R$7+S790*S$7+T790*T$7+U790*U$7+V790*V$7+W790*W$7</f>
        <v>0</v>
      </c>
      <c r="Y790" s="83"/>
      <c r="Z790" s="110">
        <f>X790*$O790</f>
        <v>0</v>
      </c>
      <c r="AA790" s="111"/>
      <c r="AB790" s="92"/>
      <c r="AC790" s="92"/>
      <c r="AD790" s="92"/>
      <c r="AE790" s="92"/>
      <c r="AF790" s="92"/>
      <c r="AG790" s="92"/>
      <c r="AH790" s="92"/>
      <c r="AI790" s="109">
        <f>AB790*AB$7+AC790*AC$7+AD790*AD$7+AE790*AE$7+AF790*AF$7+AG790*AG$7+AH790*AH$7</f>
        <v>0</v>
      </c>
      <c r="AJ790" s="83"/>
      <c r="AK790" s="110">
        <f>AI790*$O790</f>
        <v>0</v>
      </c>
      <c r="AL790" s="111"/>
      <c r="AM790" s="92"/>
      <c r="AN790" s="92"/>
      <c r="AO790" s="92"/>
      <c r="AP790" s="92"/>
      <c r="AQ790" s="92"/>
      <c r="AR790" s="92">
        <v>1</v>
      </c>
      <c r="AS790" s="92"/>
      <c r="AT790" s="92"/>
      <c r="AU790" s="92"/>
      <c r="AV790" s="109">
        <f>AM790*AM$7+AN790*AN$7+AO790*AO$7+AP790*AP$7+AQ790*AQ$7+AR790*AR$7+AS790*AS$7+AT790*AT$7+AU790*AU$7</f>
        <v>500</v>
      </c>
      <c r="AW790" s="75"/>
      <c r="AX790" s="110">
        <f>AV790*$O790</f>
        <v>100</v>
      </c>
      <c r="AY790" s="111"/>
      <c r="AZ790" s="93"/>
      <c r="BA790" s="94" t="s">
        <v>131</v>
      </c>
      <c r="BB790" s="71"/>
      <c r="BC790" s="95"/>
      <c r="BD790" s="41">
        <v>4</v>
      </c>
      <c r="BE790" s="52">
        <v>41</v>
      </c>
      <c r="BF790" s="103">
        <v>4132</v>
      </c>
      <c r="BG790" s="280" t="s">
        <v>52</v>
      </c>
    </row>
    <row r="791" spans="1:59" s="63" customFormat="1" ht="12.75" x14ac:dyDescent="0.2">
      <c r="A791" s="196">
        <v>4</v>
      </c>
      <c r="B791" s="197" t="s">
        <v>422</v>
      </c>
      <c r="C791" s="208">
        <v>41</v>
      </c>
      <c r="D791" s="209" t="s">
        <v>423</v>
      </c>
      <c r="E791" s="212">
        <v>4132</v>
      </c>
      <c r="F791" s="213" t="s">
        <v>473</v>
      </c>
      <c r="G791" s="231" t="s">
        <v>474</v>
      </c>
      <c r="H791" s="89"/>
      <c r="I791" s="90" t="s">
        <v>96</v>
      </c>
      <c r="J791" s="90" t="s">
        <v>478</v>
      </c>
      <c r="K791" s="90" t="s">
        <v>73</v>
      </c>
      <c r="L791" s="90" t="s">
        <v>95</v>
      </c>
      <c r="M791" s="91"/>
      <c r="N791" s="312">
        <v>1</v>
      </c>
      <c r="O791" s="313">
        <f>N791/N$789</f>
        <v>0.2</v>
      </c>
      <c r="P791" s="104"/>
      <c r="Q791" s="92"/>
      <c r="R791" s="92"/>
      <c r="S791" s="92"/>
      <c r="T791" s="92"/>
      <c r="U791" s="92"/>
      <c r="V791" s="92"/>
      <c r="W791" s="92">
        <v>1</v>
      </c>
      <c r="X791" s="109">
        <f>P791*P$7+Q791*Q$7+R791*R$7+S791*S$7+T791*T$7+U791*U$7+V791*V$7+W791*W$7</f>
        <v>25000</v>
      </c>
      <c r="Y791" s="83"/>
      <c r="Z791" s="110">
        <f>X791*$O791</f>
        <v>5000</v>
      </c>
      <c r="AA791" s="111"/>
      <c r="AB791" s="92"/>
      <c r="AC791" s="92"/>
      <c r="AD791" s="92"/>
      <c r="AE791" s="92"/>
      <c r="AF791" s="92"/>
      <c r="AG791" s="92"/>
      <c r="AH791" s="92"/>
      <c r="AI791" s="109">
        <f>AB791*AB$7+AC791*AC$7+AD791*AD$7+AE791*AE$7+AF791*AF$7+AG791*AG$7+AH791*AH$7</f>
        <v>0</v>
      </c>
      <c r="AJ791" s="83"/>
      <c r="AK791" s="110">
        <f>AI791*$O791</f>
        <v>0</v>
      </c>
      <c r="AL791" s="111"/>
      <c r="AM791" s="92"/>
      <c r="AN791" s="92"/>
      <c r="AO791" s="92"/>
      <c r="AP791" s="92">
        <v>1</v>
      </c>
      <c r="AQ791" s="92"/>
      <c r="AR791" s="92"/>
      <c r="AS791" s="92"/>
      <c r="AT791" s="92"/>
      <c r="AU791" s="92"/>
      <c r="AV791" s="109">
        <f>AM791*AM$7+AN791*AN$7+AO791*AO$7+AP791*AP$7+AQ791*AQ$7+AR791*AR$7+AS791*AS$7+AT791*AT$7+AU791*AU$7</f>
        <v>100</v>
      </c>
      <c r="AW791" s="75"/>
      <c r="AX791" s="110">
        <f>AV791*$O791</f>
        <v>20</v>
      </c>
      <c r="AY791" s="111"/>
      <c r="AZ791" s="93"/>
      <c r="BA791" s="94" t="s">
        <v>131</v>
      </c>
      <c r="BB791" s="71"/>
      <c r="BC791" s="95"/>
      <c r="BD791" s="41">
        <v>4</v>
      </c>
      <c r="BE791" s="52">
        <v>41</v>
      </c>
      <c r="BF791" s="103">
        <v>4132</v>
      </c>
      <c r="BG791" s="280" t="s">
        <v>52</v>
      </c>
    </row>
    <row r="792" spans="1:59" s="63" customFormat="1" ht="12.75" x14ac:dyDescent="0.2">
      <c r="A792" s="196">
        <v>4</v>
      </c>
      <c r="B792" s="197" t="s">
        <v>422</v>
      </c>
      <c r="C792" s="208">
        <v>41</v>
      </c>
      <c r="D792" s="209" t="s">
        <v>423</v>
      </c>
      <c r="E792" s="212">
        <v>4132</v>
      </c>
      <c r="F792" s="213" t="s">
        <v>473</v>
      </c>
      <c r="G792" s="231" t="s">
        <v>474</v>
      </c>
      <c r="H792" s="89"/>
      <c r="I792" s="90" t="s">
        <v>457</v>
      </c>
      <c r="J792" s="90" t="s">
        <v>479</v>
      </c>
      <c r="K792" s="90" t="s">
        <v>459</v>
      </c>
      <c r="L792" s="90" t="s">
        <v>460</v>
      </c>
      <c r="M792" s="91"/>
      <c r="N792" s="312">
        <v>1</v>
      </c>
      <c r="O792" s="313">
        <f>N792/N$789</f>
        <v>0.2</v>
      </c>
      <c r="P792" s="104"/>
      <c r="Q792" s="92"/>
      <c r="R792" s="92"/>
      <c r="S792" s="92"/>
      <c r="T792" s="92"/>
      <c r="U792" s="92"/>
      <c r="V792" s="92"/>
      <c r="W792" s="92">
        <v>1</v>
      </c>
      <c r="X792" s="109">
        <f>P792*P$7+Q792*Q$7+R792*R$7+S792*S$7+T792*T$7+U792*U$7+V792*V$7+W792*W$7</f>
        <v>25000</v>
      </c>
      <c r="Y792" s="83"/>
      <c r="Z792" s="110">
        <f>X792*$O792</f>
        <v>5000</v>
      </c>
      <c r="AA792" s="111"/>
      <c r="AB792" s="92"/>
      <c r="AC792" s="92"/>
      <c r="AD792" s="92"/>
      <c r="AE792" s="92"/>
      <c r="AF792" s="92"/>
      <c r="AG792" s="92"/>
      <c r="AH792" s="92"/>
      <c r="AI792" s="109">
        <f>AB792*AB$7+AC792*AC$7+AD792*AD$7+AE792*AE$7+AF792*AF$7+AG792*AG$7+AH792*AH$7</f>
        <v>0</v>
      </c>
      <c r="AJ792" s="83"/>
      <c r="AK792" s="110">
        <f>AI792*$O792</f>
        <v>0</v>
      </c>
      <c r="AL792" s="111"/>
      <c r="AM792" s="92"/>
      <c r="AN792" s="92"/>
      <c r="AO792" s="92"/>
      <c r="AP792" s="92">
        <v>1</v>
      </c>
      <c r="AQ792" s="92"/>
      <c r="AR792" s="92"/>
      <c r="AS792" s="92"/>
      <c r="AT792" s="92"/>
      <c r="AU792" s="92"/>
      <c r="AV792" s="109">
        <f>AM792*AM$7+AN792*AN$7+AO792*AO$7+AP792*AP$7+AQ792*AQ$7+AR792*AR$7+AS792*AS$7+AT792*AT$7+AU792*AU$7</f>
        <v>100</v>
      </c>
      <c r="AW792" s="75"/>
      <c r="AX792" s="110">
        <f>AV792*$O792</f>
        <v>20</v>
      </c>
      <c r="AY792" s="111"/>
      <c r="AZ792" s="93"/>
      <c r="BA792" s="94" t="s">
        <v>131</v>
      </c>
      <c r="BB792" s="71"/>
      <c r="BC792" s="95"/>
      <c r="BD792" s="41">
        <v>4</v>
      </c>
      <c r="BE792" s="52">
        <v>41</v>
      </c>
      <c r="BF792" s="103">
        <v>4132</v>
      </c>
      <c r="BG792" s="280" t="s">
        <v>52</v>
      </c>
    </row>
    <row r="793" spans="1:59" s="63" customFormat="1" ht="36" x14ac:dyDescent="0.2">
      <c r="A793" s="196">
        <v>4</v>
      </c>
      <c r="B793" s="197" t="s">
        <v>422</v>
      </c>
      <c r="C793" s="208">
        <v>41</v>
      </c>
      <c r="D793" s="209" t="s">
        <v>423</v>
      </c>
      <c r="E793" s="212">
        <v>4132</v>
      </c>
      <c r="F793" s="213" t="s">
        <v>473</v>
      </c>
      <c r="G793" s="231" t="s">
        <v>474</v>
      </c>
      <c r="H793" s="89"/>
      <c r="I793" s="90" t="s">
        <v>449</v>
      </c>
      <c r="J793" s="90" t="s">
        <v>480</v>
      </c>
      <c r="K793" s="90" t="s">
        <v>60</v>
      </c>
      <c r="L793" s="90"/>
      <c r="M793" s="91"/>
      <c r="N793" s="312">
        <v>1</v>
      </c>
      <c r="O793" s="313">
        <f>N793/N$789</f>
        <v>0.2</v>
      </c>
      <c r="P793" s="104"/>
      <c r="Q793" s="92"/>
      <c r="R793" s="92"/>
      <c r="S793" s="92"/>
      <c r="T793" s="92"/>
      <c r="U793" s="92"/>
      <c r="V793" s="92"/>
      <c r="W793" s="92">
        <v>1</v>
      </c>
      <c r="X793" s="109">
        <f>P793*P$7+Q793*Q$7+R793*R$7+S793*S$7+T793*T$7+U793*U$7+V793*V$7+W793*W$7</f>
        <v>25000</v>
      </c>
      <c r="Y793" s="83"/>
      <c r="Z793" s="110">
        <f>X793*$O793</f>
        <v>5000</v>
      </c>
      <c r="AA793" s="111"/>
      <c r="AB793" s="92"/>
      <c r="AC793" s="92"/>
      <c r="AD793" s="92"/>
      <c r="AE793" s="92"/>
      <c r="AF793" s="92"/>
      <c r="AG793" s="92"/>
      <c r="AH793" s="92"/>
      <c r="AI793" s="109">
        <f>AB793*AB$7+AC793*AC$7+AD793*AD$7+AE793*AE$7+AF793*AF$7+AG793*AG$7+AH793*AH$7</f>
        <v>0</v>
      </c>
      <c r="AJ793" s="83"/>
      <c r="AK793" s="110">
        <f>AI793*$O793</f>
        <v>0</v>
      </c>
      <c r="AL793" s="111"/>
      <c r="AM793" s="92"/>
      <c r="AN793" s="92"/>
      <c r="AO793" s="92"/>
      <c r="AP793" s="92">
        <v>1</v>
      </c>
      <c r="AQ793" s="92"/>
      <c r="AR793" s="92"/>
      <c r="AS793" s="92"/>
      <c r="AT793" s="92"/>
      <c r="AU793" s="92"/>
      <c r="AV793" s="109">
        <f>AM793*AM$7+AN793*AN$7+AO793*AO$7+AP793*AP$7+AQ793*AQ$7+AR793*AR$7+AS793*AS$7+AT793*AT$7+AU793*AU$7</f>
        <v>100</v>
      </c>
      <c r="AW793" s="75"/>
      <c r="AX793" s="110">
        <f>AV793*$O793</f>
        <v>20</v>
      </c>
      <c r="AY793" s="111"/>
      <c r="AZ793" s="93"/>
      <c r="BA793" s="94" t="s">
        <v>131</v>
      </c>
      <c r="BB793" s="71"/>
      <c r="BC793" s="95"/>
      <c r="BD793" s="41">
        <v>4</v>
      </c>
      <c r="BE793" s="52">
        <v>41</v>
      </c>
      <c r="BF793" s="103">
        <v>4132</v>
      </c>
      <c r="BG793" s="280" t="s">
        <v>52</v>
      </c>
    </row>
    <row r="794" spans="1:59" s="63" customFormat="1" ht="12.75" x14ac:dyDescent="0.2">
      <c r="A794" s="196">
        <v>4</v>
      </c>
      <c r="B794" s="197" t="s">
        <v>422</v>
      </c>
      <c r="C794" s="208">
        <v>41</v>
      </c>
      <c r="D794" s="209" t="s">
        <v>423</v>
      </c>
      <c r="E794" s="212">
        <v>4132</v>
      </c>
      <c r="F794" s="213" t="s">
        <v>473</v>
      </c>
      <c r="G794" s="231" t="s">
        <v>474</v>
      </c>
      <c r="H794" s="89"/>
      <c r="I794" s="90" t="s">
        <v>471</v>
      </c>
      <c r="J794" s="90" t="s">
        <v>481</v>
      </c>
      <c r="K794" s="90" t="s">
        <v>129</v>
      </c>
      <c r="L794" s="90"/>
      <c r="M794" s="91"/>
      <c r="N794" s="312">
        <v>1</v>
      </c>
      <c r="O794" s="313">
        <f>N794/N$789</f>
        <v>0.2</v>
      </c>
      <c r="P794" s="104"/>
      <c r="Q794" s="92"/>
      <c r="R794" s="92"/>
      <c r="S794" s="92"/>
      <c r="T794" s="92"/>
      <c r="U794" s="92"/>
      <c r="V794" s="92"/>
      <c r="W794" s="92">
        <v>1</v>
      </c>
      <c r="X794" s="109">
        <f>P794*P$7+Q794*Q$7+R794*R$7+S794*S$7+T794*T$7+U794*U$7+V794*V$7+W794*W$7</f>
        <v>25000</v>
      </c>
      <c r="Y794" s="83"/>
      <c r="Z794" s="110">
        <f>X794*$O794</f>
        <v>5000</v>
      </c>
      <c r="AA794" s="111"/>
      <c r="AB794" s="92"/>
      <c r="AC794" s="92"/>
      <c r="AD794" s="92"/>
      <c r="AE794" s="92"/>
      <c r="AF794" s="92"/>
      <c r="AG794" s="92"/>
      <c r="AH794" s="92"/>
      <c r="AI794" s="109">
        <f>AB794*AB$7+AC794*AC$7+AD794*AD$7+AE794*AE$7+AF794*AF$7+AG794*AG$7+AH794*AH$7</f>
        <v>0</v>
      </c>
      <c r="AJ794" s="83"/>
      <c r="AK794" s="110">
        <f>AI794*$O794</f>
        <v>0</v>
      </c>
      <c r="AL794" s="111"/>
      <c r="AM794" s="92"/>
      <c r="AN794" s="92"/>
      <c r="AO794" s="92"/>
      <c r="AP794" s="92">
        <v>1</v>
      </c>
      <c r="AQ794" s="92"/>
      <c r="AR794" s="92"/>
      <c r="AS794" s="92"/>
      <c r="AT794" s="92"/>
      <c r="AU794" s="92"/>
      <c r="AV794" s="109">
        <f>AM794*AM$7+AN794*AN$7+AO794*AO$7+AP794*AP$7+AQ794*AQ$7+AR794*AR$7+AS794*AS$7+AT794*AT$7+AU794*AU$7</f>
        <v>100</v>
      </c>
      <c r="AW794" s="75"/>
      <c r="AX794" s="110">
        <f>AV794*$O794</f>
        <v>20</v>
      </c>
      <c r="AY794" s="111"/>
      <c r="AZ794" s="93"/>
      <c r="BA794" s="94" t="s">
        <v>131</v>
      </c>
      <c r="BB794" s="71"/>
      <c r="BC794" s="95"/>
      <c r="BD794" s="41">
        <v>4</v>
      </c>
      <c r="BE794" s="52">
        <v>41</v>
      </c>
      <c r="BF794" s="103">
        <v>4132</v>
      </c>
      <c r="BG794" s="280" t="s">
        <v>52</v>
      </c>
    </row>
    <row r="795" spans="1:59" s="63" customFormat="1" ht="12.75" x14ac:dyDescent="0.2">
      <c r="A795" s="196">
        <v>4</v>
      </c>
      <c r="B795" s="197" t="s">
        <v>422</v>
      </c>
      <c r="C795" s="208">
        <v>41</v>
      </c>
      <c r="D795" s="209" t="s">
        <v>423</v>
      </c>
      <c r="E795" s="212">
        <v>4132</v>
      </c>
      <c r="F795" s="213" t="s">
        <v>473</v>
      </c>
      <c r="G795" s="231" t="s">
        <v>474</v>
      </c>
      <c r="H795" s="65"/>
      <c r="I795" s="222"/>
      <c r="J795" s="66"/>
      <c r="K795" s="66"/>
      <c r="L795" s="66"/>
      <c r="M795" s="64"/>
      <c r="N795" s="304"/>
      <c r="O795" s="305"/>
      <c r="P795" s="127"/>
      <c r="Q795" s="67"/>
      <c r="R795" s="67"/>
      <c r="S795" s="67"/>
      <c r="T795" s="67"/>
      <c r="U795" s="67"/>
      <c r="V795" s="67"/>
      <c r="W795" s="67"/>
      <c r="X795" s="67"/>
      <c r="Y795" s="68"/>
      <c r="Z795" s="68"/>
      <c r="AA795" s="68"/>
      <c r="AB795" s="67"/>
      <c r="AC795" s="67"/>
      <c r="AD795" s="67"/>
      <c r="AE795" s="67"/>
      <c r="AF795" s="67"/>
      <c r="AG795" s="67"/>
      <c r="AH795" s="67"/>
      <c r="AI795" s="67"/>
      <c r="AJ795" s="68"/>
      <c r="AK795" s="68"/>
      <c r="AL795" s="68"/>
      <c r="AM795" s="67"/>
      <c r="AN795" s="67"/>
      <c r="AO795" s="67"/>
      <c r="AP795" s="67"/>
      <c r="AQ795" s="67"/>
      <c r="AR795" s="67"/>
      <c r="AS795" s="67"/>
      <c r="AT795" s="67"/>
      <c r="AU795" s="67"/>
      <c r="AV795" s="67"/>
      <c r="AW795" s="67"/>
      <c r="AX795" s="68"/>
      <c r="AY795" s="68"/>
      <c r="AZ795" s="69"/>
      <c r="BA795" s="70"/>
      <c r="BB795" s="71"/>
      <c r="BC795" s="95"/>
      <c r="BD795" s="41">
        <v>4</v>
      </c>
      <c r="BE795" s="52">
        <v>41</v>
      </c>
      <c r="BF795" s="103">
        <v>4132</v>
      </c>
      <c r="BG795" s="275"/>
    </row>
    <row r="796" spans="1:59" s="63" customFormat="1" ht="12.75" x14ac:dyDescent="0.2">
      <c r="A796" s="196">
        <v>4</v>
      </c>
      <c r="B796" s="197" t="s">
        <v>422</v>
      </c>
      <c r="C796" s="208">
        <v>41</v>
      </c>
      <c r="D796" s="209" t="s">
        <v>423</v>
      </c>
      <c r="E796" s="212">
        <v>4132</v>
      </c>
      <c r="F796" s="213" t="s">
        <v>473</v>
      </c>
      <c r="G796" s="232"/>
      <c r="H796" s="97"/>
      <c r="I796" s="224"/>
      <c r="J796" s="98"/>
      <c r="K796" s="98"/>
      <c r="L796" s="98"/>
      <c r="M796" s="96"/>
      <c r="N796" s="307"/>
      <c r="O796" s="246"/>
      <c r="P796" s="124"/>
      <c r="Q796" s="99"/>
      <c r="R796" s="99"/>
      <c r="S796" s="99"/>
      <c r="T796" s="99"/>
      <c r="U796" s="99"/>
      <c r="V796" s="99"/>
      <c r="W796" s="99"/>
      <c r="X796" s="99"/>
      <c r="Y796" s="100"/>
      <c r="Z796" s="100"/>
      <c r="AA796" s="100"/>
      <c r="AB796" s="99"/>
      <c r="AC796" s="99"/>
      <c r="AD796" s="99"/>
      <c r="AE796" s="99"/>
      <c r="AF796" s="99"/>
      <c r="AG796" s="99"/>
      <c r="AH796" s="99"/>
      <c r="AI796" s="99"/>
      <c r="AJ796" s="100"/>
      <c r="AK796" s="100"/>
      <c r="AL796" s="100"/>
      <c r="AM796" s="99"/>
      <c r="AN796" s="99"/>
      <c r="AO796" s="99"/>
      <c r="AP796" s="99"/>
      <c r="AQ796" s="99"/>
      <c r="AR796" s="99"/>
      <c r="AS796" s="99"/>
      <c r="AT796" s="99"/>
      <c r="AU796" s="99"/>
      <c r="AV796" s="99"/>
      <c r="AW796" s="99"/>
      <c r="AX796" s="100"/>
      <c r="AY796" s="100"/>
      <c r="AZ796" s="101"/>
      <c r="BA796" s="102"/>
      <c r="BB796" s="95"/>
      <c r="BC796" s="95"/>
      <c r="BD796" s="41">
        <v>4</v>
      </c>
      <c r="BE796" s="52">
        <v>41</v>
      </c>
      <c r="BF796" s="103">
        <v>4132</v>
      </c>
      <c r="BG796" s="277"/>
    </row>
    <row r="797" spans="1:59" s="63" customFormat="1" ht="12.75" x14ac:dyDescent="0.2">
      <c r="A797" s="196">
        <v>4</v>
      </c>
      <c r="B797" s="197" t="s">
        <v>422</v>
      </c>
      <c r="C797" s="208">
        <v>41</v>
      </c>
      <c r="D797" s="209" t="s">
        <v>423</v>
      </c>
      <c r="E797" s="210">
        <v>4141</v>
      </c>
      <c r="F797" s="211" t="s">
        <v>482</v>
      </c>
      <c r="G797" s="230"/>
      <c r="H797" s="56"/>
      <c r="I797" s="221"/>
      <c r="J797" s="57"/>
      <c r="K797" s="57"/>
      <c r="L797" s="57"/>
      <c r="M797" s="55"/>
      <c r="N797" s="303"/>
      <c r="O797" s="245"/>
      <c r="P797" s="122"/>
      <c r="Q797" s="122"/>
      <c r="R797" s="122"/>
      <c r="S797" s="122"/>
      <c r="T797" s="122"/>
      <c r="U797" s="122"/>
      <c r="V797" s="122"/>
      <c r="W797" s="122"/>
      <c r="X797" s="122"/>
      <c r="Y797" s="59"/>
      <c r="Z797" s="123"/>
      <c r="AA797" s="123"/>
      <c r="AB797" s="122"/>
      <c r="AC797" s="122"/>
      <c r="AD797" s="122"/>
      <c r="AE797" s="122"/>
      <c r="AF797" s="122"/>
      <c r="AG797" s="122"/>
      <c r="AH797" s="122"/>
      <c r="AI797" s="122"/>
      <c r="AJ797" s="59"/>
      <c r="AK797" s="123"/>
      <c r="AL797" s="123"/>
      <c r="AM797" s="122"/>
      <c r="AN797" s="122"/>
      <c r="AO797" s="122"/>
      <c r="AP797" s="122"/>
      <c r="AQ797" s="122"/>
      <c r="AR797" s="122"/>
      <c r="AS797" s="122"/>
      <c r="AT797" s="122"/>
      <c r="AU797" s="122"/>
      <c r="AV797" s="122"/>
      <c r="AW797" s="58"/>
      <c r="AX797" s="123"/>
      <c r="AY797" s="59"/>
      <c r="AZ797" s="60"/>
      <c r="BA797" s="61"/>
      <c r="BB797" s="54"/>
      <c r="BC797" s="54"/>
      <c r="BD797" s="41">
        <v>4</v>
      </c>
      <c r="BE797" s="52">
        <v>41</v>
      </c>
      <c r="BF797" s="62">
        <v>4141</v>
      </c>
      <c r="BG797" s="274"/>
    </row>
    <row r="798" spans="1:59" s="63" customFormat="1" ht="12.75" x14ac:dyDescent="0.2">
      <c r="A798" s="196">
        <v>4</v>
      </c>
      <c r="B798" s="197" t="s">
        <v>422</v>
      </c>
      <c r="C798" s="208">
        <v>41</v>
      </c>
      <c r="D798" s="209" t="s">
        <v>423</v>
      </c>
      <c r="E798" s="210">
        <v>4141</v>
      </c>
      <c r="F798" s="211" t="s">
        <v>482</v>
      </c>
      <c r="G798" s="230"/>
      <c r="H798" s="56"/>
      <c r="I798" s="221"/>
      <c r="J798" s="57"/>
      <c r="K798" s="57"/>
      <c r="L798" s="57"/>
      <c r="M798" s="55"/>
      <c r="N798" s="303"/>
      <c r="O798" s="245"/>
      <c r="P798" s="122"/>
      <c r="Q798" s="58"/>
      <c r="R798" s="58"/>
      <c r="S798" s="58"/>
      <c r="T798" s="58"/>
      <c r="U798" s="58"/>
      <c r="V798" s="58"/>
      <c r="W798" s="58"/>
      <c r="X798" s="58"/>
      <c r="Y798" s="59"/>
      <c r="Z798" s="59"/>
      <c r="AA798" s="59"/>
      <c r="AB798" s="58"/>
      <c r="AC798" s="58"/>
      <c r="AD798" s="58"/>
      <c r="AE798" s="58"/>
      <c r="AF798" s="58"/>
      <c r="AG798" s="58"/>
      <c r="AH798" s="58"/>
      <c r="AI798" s="58"/>
      <c r="AJ798" s="59"/>
      <c r="AK798" s="59"/>
      <c r="AL798" s="59"/>
      <c r="AM798" s="58"/>
      <c r="AN798" s="58"/>
      <c r="AO798" s="58"/>
      <c r="AP798" s="58"/>
      <c r="AQ798" s="58"/>
      <c r="AR798" s="58"/>
      <c r="AS798" s="58"/>
      <c r="AT798" s="58"/>
      <c r="AU798" s="58"/>
      <c r="AV798" s="58"/>
      <c r="AW798" s="58"/>
      <c r="AX798" s="59"/>
      <c r="AY798" s="59"/>
      <c r="AZ798" s="60"/>
      <c r="BA798" s="61"/>
      <c r="BB798" s="54"/>
      <c r="BC798" s="54"/>
      <c r="BD798" s="41">
        <v>4</v>
      </c>
      <c r="BE798" s="52">
        <v>41</v>
      </c>
      <c r="BF798" s="62">
        <v>4141</v>
      </c>
      <c r="BG798" s="274"/>
    </row>
    <row r="799" spans="1:59" s="63" customFormat="1" ht="12.75" x14ac:dyDescent="0.2">
      <c r="A799" s="196">
        <v>4</v>
      </c>
      <c r="B799" s="197" t="s">
        <v>422</v>
      </c>
      <c r="C799" s="208">
        <v>41</v>
      </c>
      <c r="D799" s="209" t="s">
        <v>423</v>
      </c>
      <c r="E799" s="210">
        <v>4141</v>
      </c>
      <c r="F799" s="211" t="s">
        <v>482</v>
      </c>
      <c r="G799" s="231" t="s">
        <v>483</v>
      </c>
      <c r="H799" s="65"/>
      <c r="I799" s="222"/>
      <c r="J799" s="66"/>
      <c r="K799" s="66"/>
      <c r="L799" s="66"/>
      <c r="M799" s="64"/>
      <c r="N799" s="308"/>
      <c r="O799" s="309"/>
      <c r="P799" s="127"/>
      <c r="Q799" s="67"/>
      <c r="R799" s="67"/>
      <c r="S799" s="67"/>
      <c r="T799" s="67"/>
      <c r="U799" s="67"/>
      <c r="V799" s="67"/>
      <c r="W799" s="67"/>
      <c r="X799" s="67"/>
      <c r="Y799" s="68"/>
      <c r="Z799" s="68"/>
      <c r="AA799" s="68"/>
      <c r="AB799" s="67"/>
      <c r="AC799" s="67"/>
      <c r="AD799" s="67"/>
      <c r="AE799" s="67"/>
      <c r="AF799" s="67"/>
      <c r="AG799" s="67"/>
      <c r="AH799" s="67"/>
      <c r="AI799" s="67"/>
      <c r="AJ799" s="68"/>
      <c r="AK799" s="68"/>
      <c r="AL799" s="68"/>
      <c r="AM799" s="67"/>
      <c r="AN799" s="67"/>
      <c r="AO799" s="67"/>
      <c r="AP799" s="67"/>
      <c r="AQ799" s="67"/>
      <c r="AR799" s="67"/>
      <c r="AS799" s="67"/>
      <c r="AT799" s="67"/>
      <c r="AU799" s="67"/>
      <c r="AV799" s="67"/>
      <c r="AW799" s="67"/>
      <c r="AX799" s="68"/>
      <c r="AY799" s="68"/>
      <c r="AZ799" s="69"/>
      <c r="BA799" s="70"/>
      <c r="BB799" s="71"/>
      <c r="BC799" s="54"/>
      <c r="BD799" s="41">
        <v>4</v>
      </c>
      <c r="BE799" s="52">
        <v>41</v>
      </c>
      <c r="BF799" s="62">
        <v>4141</v>
      </c>
      <c r="BG799" s="275"/>
    </row>
    <row r="800" spans="1:59" s="63" customFormat="1" ht="12.75" x14ac:dyDescent="0.2">
      <c r="A800" s="196">
        <v>4</v>
      </c>
      <c r="B800" s="197" t="s">
        <v>422</v>
      </c>
      <c r="C800" s="208">
        <v>41</v>
      </c>
      <c r="D800" s="209" t="s">
        <v>423</v>
      </c>
      <c r="E800" s="210">
        <v>4141</v>
      </c>
      <c r="F800" s="211" t="s">
        <v>482</v>
      </c>
      <c r="G800" s="231" t="s">
        <v>483</v>
      </c>
      <c r="H800" s="72" t="s">
        <v>47</v>
      </c>
      <c r="I800" s="223"/>
      <c r="J800" s="73"/>
      <c r="K800" s="73"/>
      <c r="L800" s="73"/>
      <c r="M800" s="74"/>
      <c r="N800" s="247"/>
      <c r="O800" s="306"/>
      <c r="P800" s="105"/>
      <c r="Q800" s="75"/>
      <c r="R800" s="75"/>
      <c r="S800" s="75"/>
      <c r="T800" s="75"/>
      <c r="U800" s="75"/>
      <c r="V800" s="75"/>
      <c r="W800" s="75"/>
      <c r="X800" s="75"/>
      <c r="Y800" s="76">
        <f>IF(ISNUMBER(VLOOKUP(Y802,P$7:W$7,MATCH(Y802,P$7:W$7))),VLOOKUP(Y802,P$7:W$7,MATCH(Y802,P$7:W$7)),IF(N804=0,"No Data",IF(Y802&gt;0,"&lt;100",0)))</f>
        <v>10000</v>
      </c>
      <c r="Z800" s="77">
        <f>IF(ISNUMBER(VLOOKUP(Z804,P$7:W$7,MATCH(Z804,P$7:W$7))),VLOOKUP(Z804,P$7:W$7,MATCH(Z804,P$7:W$7)),IF(N804=0,"No Data",IF(Z804&gt;0,"&lt;100",0)))</f>
        <v>10000</v>
      </c>
      <c r="AA800" s="106">
        <f>IF(ISNUMBER(Z800),Z800,0)</f>
        <v>10000</v>
      </c>
      <c r="AB800" s="75"/>
      <c r="AC800" s="75"/>
      <c r="AD800" s="75"/>
      <c r="AE800" s="75"/>
      <c r="AF800" s="75"/>
      <c r="AG800" s="75"/>
      <c r="AH800" s="75"/>
      <c r="AI800" s="75"/>
      <c r="AJ800" s="76">
        <f>IF(ISNUMBER(VLOOKUP(AJ802,AB$7:AH$7,MATCH(AJ802,AB$7:AH$7))),VLOOKUP(AJ802,AB$7:AH$7,MATCH(AJ802,AB$7:AH$7)),IF(N804=0,"No Data",IF(AJ802&gt;0,"&lt;50",0)))</f>
        <v>0</v>
      </c>
      <c r="AK800" s="77">
        <f>IF(ISNUMBER(VLOOKUP(AK804,AB$7:AH$7,MATCH(AK804,AB$7:AH$7))),VLOOKUP(AK804,AB$7:AH$7,MATCH(AK804,AB$7:AH$7)),IF(N804=0,"No Data",IF(AK804&gt;0,"&lt;50",0)))</f>
        <v>0</v>
      </c>
      <c r="AL800" s="106">
        <f>IF(ISNUMBER(AK800),AK800,0)</f>
        <v>0</v>
      </c>
      <c r="AM800" s="75"/>
      <c r="AN800" s="75"/>
      <c r="AO800" s="75"/>
      <c r="AP800" s="75"/>
      <c r="AQ800" s="75"/>
      <c r="AR800" s="75"/>
      <c r="AS800" s="75"/>
      <c r="AT800" s="75"/>
      <c r="AU800" s="75"/>
      <c r="AV800" s="75"/>
      <c r="AW800" s="76">
        <f>IF(ISNUMBER(VLOOKUP(AW802,AM$7:AU$7,MATCH(AW802,AM$7:AU$7))),VLOOKUP(AW802,AM$7:AU$7,MATCH(AW802,AM$7:AU$7)),IF(N804=0,"No Data",IF(AW802&gt;0,"&lt;10",0)))</f>
        <v>100</v>
      </c>
      <c r="AX800" s="77">
        <f>IF(ISNUMBER(VLOOKUP(AX804,AM$7:AU$7,MATCH(AX804,AM$7:AU$7))),VLOOKUP(AX804,AM$7:AU$7,MATCH(AX804,AM$7:AU$7)),IF(N804=0,"No Data",IF(AX804&gt;0,"&lt;10",0)))</f>
        <v>100</v>
      </c>
      <c r="AY800" s="106">
        <f>IF(ISNUMBER(AX800),AX800,0)</f>
        <v>100</v>
      </c>
      <c r="AZ800" s="79"/>
      <c r="BA800" s="80"/>
      <c r="BB800" s="71"/>
      <c r="BC800" s="54"/>
      <c r="BD800" s="41">
        <v>4</v>
      </c>
      <c r="BE800" s="52">
        <v>41</v>
      </c>
      <c r="BF800" s="62">
        <v>4141</v>
      </c>
      <c r="BG800" s="276" t="s">
        <v>47</v>
      </c>
    </row>
    <row r="801" spans="1:59" s="63" customFormat="1" ht="12.75" x14ac:dyDescent="0.2">
      <c r="A801" s="196">
        <v>4</v>
      </c>
      <c r="B801" s="197" t="s">
        <v>422</v>
      </c>
      <c r="C801" s="208">
        <v>41</v>
      </c>
      <c r="D801" s="209" t="s">
        <v>423</v>
      </c>
      <c r="E801" s="210">
        <v>4141</v>
      </c>
      <c r="F801" s="211" t="s">
        <v>482</v>
      </c>
      <c r="G801" s="231" t="s">
        <v>483</v>
      </c>
      <c r="H801" s="81" t="s">
        <v>48</v>
      </c>
      <c r="I801" s="223"/>
      <c r="J801" s="73"/>
      <c r="K801" s="73"/>
      <c r="L801" s="73"/>
      <c r="M801" s="74"/>
      <c r="N801" s="247"/>
      <c r="O801" s="306"/>
      <c r="P801" s="105"/>
      <c r="Q801" s="75"/>
      <c r="R801" s="75"/>
      <c r="S801" s="75"/>
      <c r="T801" s="75"/>
      <c r="U801" s="75"/>
      <c r="V801" s="75"/>
      <c r="W801" s="75"/>
      <c r="X801" s="75"/>
      <c r="Y801" s="82">
        <f>MIN(X805:X807)</f>
        <v>100</v>
      </c>
      <c r="Z801" s="83"/>
      <c r="AA801" s="83"/>
      <c r="AB801" s="75"/>
      <c r="AC801" s="75"/>
      <c r="AD801" s="75"/>
      <c r="AE801" s="75"/>
      <c r="AF801" s="75"/>
      <c r="AG801" s="75"/>
      <c r="AH801" s="75"/>
      <c r="AI801" s="75"/>
      <c r="AJ801" s="82">
        <f>MIN(AI805:AI807)</f>
        <v>0</v>
      </c>
      <c r="AK801" s="83"/>
      <c r="AL801" s="83"/>
      <c r="AM801" s="75"/>
      <c r="AN801" s="75"/>
      <c r="AO801" s="75"/>
      <c r="AP801" s="75"/>
      <c r="AQ801" s="75"/>
      <c r="AR801" s="75"/>
      <c r="AS801" s="75"/>
      <c r="AT801" s="75"/>
      <c r="AU801" s="75"/>
      <c r="AV801" s="75"/>
      <c r="AW801" s="82">
        <f>MIN(AV805:AV807)</f>
        <v>100</v>
      </c>
      <c r="AX801" s="83"/>
      <c r="AY801" s="83"/>
      <c r="AZ801" s="79"/>
      <c r="BA801" s="80"/>
      <c r="BB801" s="71"/>
      <c r="BC801" s="54"/>
      <c r="BD801" s="41">
        <v>4</v>
      </c>
      <c r="BE801" s="52">
        <v>41</v>
      </c>
      <c r="BF801" s="62">
        <v>4141</v>
      </c>
      <c r="BG801" s="278" t="s">
        <v>48</v>
      </c>
    </row>
    <row r="802" spans="1:59" s="63" customFormat="1" ht="12.75" x14ac:dyDescent="0.2">
      <c r="A802" s="196">
        <v>4</v>
      </c>
      <c r="B802" s="197" t="s">
        <v>422</v>
      </c>
      <c r="C802" s="208">
        <v>41</v>
      </c>
      <c r="D802" s="209" t="s">
        <v>423</v>
      </c>
      <c r="E802" s="210">
        <v>4141</v>
      </c>
      <c r="F802" s="211" t="s">
        <v>482</v>
      </c>
      <c r="G802" s="231" t="s">
        <v>483</v>
      </c>
      <c r="H802" s="81" t="s">
        <v>49</v>
      </c>
      <c r="I802" s="223"/>
      <c r="J802" s="73"/>
      <c r="K802" s="73"/>
      <c r="L802" s="73"/>
      <c r="M802" s="74"/>
      <c r="N802" s="247"/>
      <c r="O802" s="306"/>
      <c r="P802" s="105"/>
      <c r="Q802" s="75"/>
      <c r="R802" s="75"/>
      <c r="S802" s="75"/>
      <c r="T802" s="75"/>
      <c r="U802" s="75"/>
      <c r="V802" s="75"/>
      <c r="W802" s="75"/>
      <c r="X802" s="75"/>
      <c r="Y802" s="84">
        <f>IF(ISNUMBER(AVERAGE(X805:X807)),AVERAGE(X805:X807),0)</f>
        <v>16700</v>
      </c>
      <c r="Z802" s="83"/>
      <c r="AA802" s="83"/>
      <c r="AB802" s="75"/>
      <c r="AC802" s="75"/>
      <c r="AD802" s="75"/>
      <c r="AE802" s="75"/>
      <c r="AF802" s="75"/>
      <c r="AG802" s="75"/>
      <c r="AH802" s="75"/>
      <c r="AI802" s="75"/>
      <c r="AJ802" s="84">
        <f>IF(ISNUMBER(AVERAGE(AI805:AI807)),AVERAGE(AI805:AI807),0)</f>
        <v>0</v>
      </c>
      <c r="AK802" s="83"/>
      <c r="AL802" s="83"/>
      <c r="AM802" s="75"/>
      <c r="AN802" s="75"/>
      <c r="AO802" s="75"/>
      <c r="AP802" s="75"/>
      <c r="AQ802" s="75"/>
      <c r="AR802" s="75"/>
      <c r="AS802" s="75"/>
      <c r="AT802" s="75"/>
      <c r="AU802" s="75"/>
      <c r="AV802" s="75"/>
      <c r="AW802" s="84">
        <f>IF(ISNUMBER(AVERAGE(AV805:AV807)),AVERAGE(AV805:AV807),0)</f>
        <v>233.33333333333334</v>
      </c>
      <c r="AX802" s="83"/>
      <c r="AY802" s="83"/>
      <c r="AZ802" s="79"/>
      <c r="BA802" s="80"/>
      <c r="BB802" s="71"/>
      <c r="BC802" s="54"/>
      <c r="BD802" s="41">
        <v>4</v>
      </c>
      <c r="BE802" s="52">
        <v>41</v>
      </c>
      <c r="BF802" s="62">
        <v>4141</v>
      </c>
      <c r="BG802" s="278" t="s">
        <v>49</v>
      </c>
    </row>
    <row r="803" spans="1:59" s="63" customFormat="1" ht="12.75" x14ac:dyDescent="0.2">
      <c r="A803" s="196">
        <v>4</v>
      </c>
      <c r="B803" s="197" t="s">
        <v>422</v>
      </c>
      <c r="C803" s="208">
        <v>41</v>
      </c>
      <c r="D803" s="209" t="s">
        <v>423</v>
      </c>
      <c r="E803" s="210">
        <v>4141</v>
      </c>
      <c r="F803" s="211" t="s">
        <v>482</v>
      </c>
      <c r="G803" s="231" t="s">
        <v>483</v>
      </c>
      <c r="H803" s="81" t="s">
        <v>50</v>
      </c>
      <c r="I803" s="223"/>
      <c r="J803" s="73"/>
      <c r="K803" s="73"/>
      <c r="L803" s="73"/>
      <c r="M803" s="74"/>
      <c r="N803" s="247"/>
      <c r="O803" s="306"/>
      <c r="P803" s="105"/>
      <c r="Q803" s="75"/>
      <c r="R803" s="75"/>
      <c r="S803" s="75"/>
      <c r="T803" s="75"/>
      <c r="U803" s="75"/>
      <c r="V803" s="75"/>
      <c r="W803" s="75"/>
      <c r="X803" s="75"/>
      <c r="Y803" s="84">
        <f>MAX(X805:X807)</f>
        <v>25000</v>
      </c>
      <c r="Z803" s="83"/>
      <c r="AA803" s="83"/>
      <c r="AB803" s="75"/>
      <c r="AC803" s="75"/>
      <c r="AD803" s="75"/>
      <c r="AE803" s="75"/>
      <c r="AF803" s="75"/>
      <c r="AG803" s="75"/>
      <c r="AH803" s="75"/>
      <c r="AI803" s="75"/>
      <c r="AJ803" s="84">
        <f>MAX(AI805:AI807)</f>
        <v>0</v>
      </c>
      <c r="AK803" s="83"/>
      <c r="AL803" s="83"/>
      <c r="AM803" s="75"/>
      <c r="AN803" s="75"/>
      <c r="AO803" s="75"/>
      <c r="AP803" s="75"/>
      <c r="AQ803" s="75"/>
      <c r="AR803" s="75"/>
      <c r="AS803" s="75"/>
      <c r="AT803" s="75"/>
      <c r="AU803" s="75"/>
      <c r="AV803" s="75"/>
      <c r="AW803" s="84">
        <f>MAX(AV805:AV807)</f>
        <v>500</v>
      </c>
      <c r="AX803" s="83"/>
      <c r="AY803" s="83"/>
      <c r="AZ803" s="79"/>
      <c r="BA803" s="80"/>
      <c r="BB803" s="71"/>
      <c r="BC803" s="54"/>
      <c r="BD803" s="41">
        <v>4</v>
      </c>
      <c r="BE803" s="52">
        <v>41</v>
      </c>
      <c r="BF803" s="62">
        <v>4141</v>
      </c>
      <c r="BG803" s="278" t="s">
        <v>50</v>
      </c>
    </row>
    <row r="804" spans="1:59" s="63" customFormat="1" ht="12.75" x14ac:dyDescent="0.2">
      <c r="A804" s="196">
        <v>4</v>
      </c>
      <c r="B804" s="197" t="s">
        <v>422</v>
      </c>
      <c r="C804" s="208">
        <v>41</v>
      </c>
      <c r="D804" s="209" t="s">
        <v>423</v>
      </c>
      <c r="E804" s="210">
        <v>4141</v>
      </c>
      <c r="F804" s="211" t="s">
        <v>482</v>
      </c>
      <c r="G804" s="231" t="s">
        <v>483</v>
      </c>
      <c r="H804" s="85" t="s">
        <v>51</v>
      </c>
      <c r="I804" s="223"/>
      <c r="J804" s="73"/>
      <c r="K804" s="73"/>
      <c r="L804" s="73"/>
      <c r="M804" s="74"/>
      <c r="N804" s="320">
        <f>SUM(N805:N808)</f>
        <v>3</v>
      </c>
      <c r="O804" s="293">
        <f>SUM(O805:O808)</f>
        <v>1</v>
      </c>
      <c r="P804" s="292"/>
      <c r="Q804" s="87"/>
      <c r="R804" s="87"/>
      <c r="S804" s="87"/>
      <c r="T804" s="87"/>
      <c r="U804" s="87"/>
      <c r="V804" s="87"/>
      <c r="W804" s="87"/>
      <c r="X804" s="87"/>
      <c r="Y804" s="88"/>
      <c r="Z804" s="119">
        <f>SUM(Z805:Z808)</f>
        <v>16699.999999999996</v>
      </c>
      <c r="AA804" s="88"/>
      <c r="AB804" s="87"/>
      <c r="AC804" s="87"/>
      <c r="AD804" s="87"/>
      <c r="AE804" s="87"/>
      <c r="AF804" s="87"/>
      <c r="AG804" s="87"/>
      <c r="AH804" s="87"/>
      <c r="AI804" s="87"/>
      <c r="AJ804" s="88"/>
      <c r="AK804" s="119">
        <f>SUM(AK805:AK808)</f>
        <v>0</v>
      </c>
      <c r="AL804" s="88"/>
      <c r="AM804" s="87"/>
      <c r="AN804" s="87"/>
      <c r="AO804" s="87"/>
      <c r="AP804" s="87"/>
      <c r="AQ804" s="87"/>
      <c r="AR804" s="87"/>
      <c r="AS804" s="87"/>
      <c r="AT804" s="87"/>
      <c r="AU804" s="87"/>
      <c r="AV804" s="87"/>
      <c r="AW804" s="112"/>
      <c r="AX804" s="119">
        <f>SUM(AX805:AX808)</f>
        <v>233.33333333333331</v>
      </c>
      <c r="AY804" s="88"/>
      <c r="AZ804" s="79"/>
      <c r="BA804" s="80"/>
      <c r="BB804" s="71"/>
      <c r="BC804" s="54"/>
      <c r="BD804" s="41">
        <v>4</v>
      </c>
      <c r="BE804" s="52">
        <v>41</v>
      </c>
      <c r="BF804" s="62">
        <v>4141</v>
      </c>
      <c r="BG804" s="279" t="s">
        <v>51</v>
      </c>
    </row>
    <row r="805" spans="1:59" s="63" customFormat="1" ht="24" x14ac:dyDescent="0.2">
      <c r="A805" s="196">
        <v>4</v>
      </c>
      <c r="B805" s="197" t="s">
        <v>422</v>
      </c>
      <c r="C805" s="208">
        <v>41</v>
      </c>
      <c r="D805" s="209" t="s">
        <v>423</v>
      </c>
      <c r="E805" s="210">
        <v>4141</v>
      </c>
      <c r="F805" s="211" t="s">
        <v>482</v>
      </c>
      <c r="G805" s="231" t="s">
        <v>483</v>
      </c>
      <c r="H805" s="89" t="s">
        <v>52</v>
      </c>
      <c r="I805" s="90" t="s">
        <v>128</v>
      </c>
      <c r="J805" s="90" t="s">
        <v>484</v>
      </c>
      <c r="K805" s="90" t="s">
        <v>129</v>
      </c>
      <c r="L805" s="90"/>
      <c r="M805" s="91"/>
      <c r="N805" s="312">
        <v>1</v>
      </c>
      <c r="O805" s="313">
        <f>N805/N$804</f>
        <v>0.33333333333333331</v>
      </c>
      <c r="P805" s="104"/>
      <c r="Q805" s="92"/>
      <c r="R805" s="92"/>
      <c r="S805" s="92"/>
      <c r="T805" s="92"/>
      <c r="U805" s="92"/>
      <c r="V805" s="92"/>
      <c r="W805" s="92">
        <v>1</v>
      </c>
      <c r="X805" s="109">
        <f>P805*P$7+Q805*Q$7+R805*R$7+S805*S$7+T805*T$7+U805*U$7+V805*V$7+W805*W$7</f>
        <v>25000</v>
      </c>
      <c r="Y805" s="83"/>
      <c r="Z805" s="110">
        <f>X805*$O805</f>
        <v>8333.3333333333321</v>
      </c>
      <c r="AA805" s="111"/>
      <c r="AB805" s="92"/>
      <c r="AC805" s="92"/>
      <c r="AD805" s="92"/>
      <c r="AE805" s="92"/>
      <c r="AF805" s="92"/>
      <c r="AG805" s="92"/>
      <c r="AH805" s="92"/>
      <c r="AI805" s="109">
        <f>AB805*AB$7+AC805*AC$7+AD805*AD$7+AE805*AE$7+AF805*AF$7+AG805*AG$7+AH805*AH$7</f>
        <v>0</v>
      </c>
      <c r="AJ805" s="83"/>
      <c r="AK805" s="110">
        <f>AI805*$O805</f>
        <v>0</v>
      </c>
      <c r="AL805" s="111"/>
      <c r="AM805" s="92"/>
      <c r="AN805" s="92"/>
      <c r="AO805" s="92"/>
      <c r="AP805" s="92">
        <v>1</v>
      </c>
      <c r="AQ805" s="92"/>
      <c r="AR805" s="92"/>
      <c r="AS805" s="92"/>
      <c r="AT805" s="92"/>
      <c r="AU805" s="92"/>
      <c r="AV805" s="109">
        <f>AM805*AM$7+AN805*AN$7+AO805*AO$7+AP805*AP$7+AQ805*AQ$7+AR805*AR$7+AS805*AS$7+AT805*AT$7+AU805*AU$7</f>
        <v>100</v>
      </c>
      <c r="AW805" s="75"/>
      <c r="AX805" s="110">
        <f>AV805*$O805</f>
        <v>33.333333333333329</v>
      </c>
      <c r="AY805" s="111"/>
      <c r="AZ805" s="93"/>
      <c r="BA805" s="94" t="s">
        <v>131</v>
      </c>
      <c r="BB805" s="71"/>
      <c r="BC805" s="54"/>
      <c r="BD805" s="41">
        <v>4</v>
      </c>
      <c r="BE805" s="52">
        <v>41</v>
      </c>
      <c r="BF805" s="62">
        <v>4141</v>
      </c>
      <c r="BG805" s="280" t="s">
        <v>52</v>
      </c>
    </row>
    <row r="806" spans="1:59" s="63" customFormat="1" ht="24" x14ac:dyDescent="0.2">
      <c r="A806" s="196">
        <v>4</v>
      </c>
      <c r="B806" s="197" t="s">
        <v>422</v>
      </c>
      <c r="C806" s="208">
        <v>41</v>
      </c>
      <c r="D806" s="209" t="s">
        <v>423</v>
      </c>
      <c r="E806" s="210">
        <v>4141</v>
      </c>
      <c r="F806" s="211" t="s">
        <v>482</v>
      </c>
      <c r="G806" s="231" t="s">
        <v>483</v>
      </c>
      <c r="H806" s="89"/>
      <c r="I806" s="90" t="s">
        <v>449</v>
      </c>
      <c r="J806" s="90" t="s">
        <v>485</v>
      </c>
      <c r="K806" s="90" t="s">
        <v>60</v>
      </c>
      <c r="L806" s="90"/>
      <c r="M806" s="91"/>
      <c r="N806" s="312">
        <v>1</v>
      </c>
      <c r="O806" s="313">
        <f>N806/N$804</f>
        <v>0.33333333333333331</v>
      </c>
      <c r="P806" s="104"/>
      <c r="Q806" s="92"/>
      <c r="R806" s="92"/>
      <c r="S806" s="92"/>
      <c r="T806" s="92"/>
      <c r="U806" s="92"/>
      <c r="V806" s="92"/>
      <c r="W806" s="92">
        <v>1</v>
      </c>
      <c r="X806" s="109">
        <f>P806*P$7+Q806*Q$7+R806*R$7+S806*S$7+T806*T$7+U806*U$7+V806*V$7+W806*W$7</f>
        <v>25000</v>
      </c>
      <c r="Y806" s="83"/>
      <c r="Z806" s="110">
        <f>X806*$O806</f>
        <v>8333.3333333333321</v>
      </c>
      <c r="AA806" s="111"/>
      <c r="AB806" s="92"/>
      <c r="AC806" s="92"/>
      <c r="AD806" s="92"/>
      <c r="AE806" s="92"/>
      <c r="AF806" s="92"/>
      <c r="AG806" s="92"/>
      <c r="AH806" s="92"/>
      <c r="AI806" s="109">
        <f>AB806*AB$7+AC806*AC$7+AD806*AD$7+AE806*AE$7+AF806*AF$7+AG806*AG$7+AH806*AH$7</f>
        <v>0</v>
      </c>
      <c r="AJ806" s="83"/>
      <c r="AK806" s="110">
        <f>AI806*$O806</f>
        <v>0</v>
      </c>
      <c r="AL806" s="111"/>
      <c r="AM806" s="92"/>
      <c r="AN806" s="92"/>
      <c r="AO806" s="92"/>
      <c r="AP806" s="92">
        <v>1</v>
      </c>
      <c r="AQ806" s="92"/>
      <c r="AR806" s="92"/>
      <c r="AS806" s="92"/>
      <c r="AT806" s="92"/>
      <c r="AU806" s="92"/>
      <c r="AV806" s="109">
        <f>AM806*AM$7+AN806*AN$7+AO806*AO$7+AP806*AP$7+AQ806*AQ$7+AR806*AR$7+AS806*AS$7+AT806*AT$7+AU806*AU$7</f>
        <v>100</v>
      </c>
      <c r="AW806" s="75"/>
      <c r="AX806" s="110">
        <f>AV806*$O806</f>
        <v>33.333333333333329</v>
      </c>
      <c r="AY806" s="111"/>
      <c r="AZ806" s="93"/>
      <c r="BA806" s="94" t="s">
        <v>131</v>
      </c>
      <c r="BB806" s="71"/>
      <c r="BC806" s="54"/>
      <c r="BD806" s="41">
        <v>4</v>
      </c>
      <c r="BE806" s="52">
        <v>41</v>
      </c>
      <c r="BF806" s="62">
        <v>4141</v>
      </c>
      <c r="BG806" s="280" t="s">
        <v>52</v>
      </c>
    </row>
    <row r="807" spans="1:59" s="63" customFormat="1" ht="12.75" x14ac:dyDescent="0.2">
      <c r="A807" s="196">
        <v>4</v>
      </c>
      <c r="B807" s="197" t="s">
        <v>422</v>
      </c>
      <c r="C807" s="208">
        <v>41</v>
      </c>
      <c r="D807" s="209" t="s">
        <v>423</v>
      </c>
      <c r="E807" s="210">
        <v>4141</v>
      </c>
      <c r="F807" s="211" t="s">
        <v>482</v>
      </c>
      <c r="G807" s="231" t="s">
        <v>483</v>
      </c>
      <c r="H807" s="89"/>
      <c r="I807" s="90" t="s">
        <v>486</v>
      </c>
      <c r="J807" s="90" t="s">
        <v>487</v>
      </c>
      <c r="K807" s="90" t="s">
        <v>64</v>
      </c>
      <c r="L807" s="90" t="s">
        <v>1287</v>
      </c>
      <c r="M807" s="91"/>
      <c r="N807" s="312">
        <v>1</v>
      </c>
      <c r="O807" s="313">
        <f>N807/N$804</f>
        <v>0.33333333333333331</v>
      </c>
      <c r="P807" s="104">
        <v>1</v>
      </c>
      <c r="Q807" s="92"/>
      <c r="R807" s="92"/>
      <c r="S807" s="92"/>
      <c r="T807" s="92"/>
      <c r="U807" s="92"/>
      <c r="V807" s="92"/>
      <c r="W807" s="92"/>
      <c r="X807" s="109">
        <f>P807*P$7+Q807*Q$7+R807*R$7+S807*S$7+T807*T$7+U807*U$7+V807*V$7+W807*W$7</f>
        <v>100</v>
      </c>
      <c r="Y807" s="83"/>
      <c r="Z807" s="110">
        <f>X807*$O807</f>
        <v>33.333333333333329</v>
      </c>
      <c r="AA807" s="111"/>
      <c r="AB807" s="92"/>
      <c r="AC807" s="92"/>
      <c r="AD807" s="92"/>
      <c r="AE807" s="92"/>
      <c r="AF807" s="92"/>
      <c r="AG807" s="92"/>
      <c r="AH807" s="92"/>
      <c r="AI807" s="109">
        <f>AB807*AB$7+AC807*AC$7+AD807*AD$7+AE807*AE$7+AF807*AF$7+AG807*AG$7+AH807*AH$7</f>
        <v>0</v>
      </c>
      <c r="AJ807" s="83"/>
      <c r="AK807" s="110">
        <f>AI807*$O807</f>
        <v>0</v>
      </c>
      <c r="AL807" s="111"/>
      <c r="AM807" s="92"/>
      <c r="AN807" s="92"/>
      <c r="AO807" s="92"/>
      <c r="AP807" s="92"/>
      <c r="AQ807" s="92"/>
      <c r="AR807" s="92">
        <v>1</v>
      </c>
      <c r="AS807" s="92"/>
      <c r="AT807" s="92"/>
      <c r="AU807" s="92"/>
      <c r="AV807" s="109">
        <f>AM807*AM$7+AN807*AN$7+AO807*AO$7+AP807*AP$7+AQ807*AQ$7+AR807*AR$7+AS807*AS$7+AT807*AT$7+AU807*AU$7</f>
        <v>500</v>
      </c>
      <c r="AW807" s="75"/>
      <c r="AX807" s="110">
        <f>AV807*$O807</f>
        <v>166.66666666666666</v>
      </c>
      <c r="AY807" s="111"/>
      <c r="AZ807" s="93"/>
      <c r="BA807" s="94" t="s">
        <v>131</v>
      </c>
      <c r="BB807" s="71"/>
      <c r="BC807" s="54"/>
      <c r="BD807" s="41">
        <v>4</v>
      </c>
      <c r="BE807" s="52">
        <v>41</v>
      </c>
      <c r="BF807" s="62">
        <v>4141</v>
      </c>
      <c r="BG807" s="280" t="s">
        <v>52</v>
      </c>
    </row>
    <row r="808" spans="1:59" s="63" customFormat="1" ht="12.75" x14ac:dyDescent="0.2">
      <c r="A808" s="196">
        <v>4</v>
      </c>
      <c r="B808" s="197" t="s">
        <v>422</v>
      </c>
      <c r="C808" s="208">
        <v>41</v>
      </c>
      <c r="D808" s="209" t="s">
        <v>423</v>
      </c>
      <c r="E808" s="210">
        <v>4141</v>
      </c>
      <c r="F808" s="211" t="s">
        <v>482</v>
      </c>
      <c r="G808" s="231" t="s">
        <v>483</v>
      </c>
      <c r="H808" s="65"/>
      <c r="I808" s="222"/>
      <c r="J808" s="66"/>
      <c r="K808" s="66"/>
      <c r="L808" s="66"/>
      <c r="M808" s="64"/>
      <c r="N808" s="304"/>
      <c r="O808" s="305"/>
      <c r="P808" s="127"/>
      <c r="Q808" s="67"/>
      <c r="R808" s="67"/>
      <c r="S808" s="67"/>
      <c r="T808" s="67"/>
      <c r="U808" s="67"/>
      <c r="V808" s="67"/>
      <c r="W808" s="67"/>
      <c r="X808" s="67"/>
      <c r="Y808" s="68"/>
      <c r="Z808" s="68"/>
      <c r="AA808" s="68"/>
      <c r="AB808" s="67"/>
      <c r="AC808" s="67"/>
      <c r="AD808" s="67"/>
      <c r="AE808" s="67"/>
      <c r="AF808" s="67"/>
      <c r="AG808" s="67"/>
      <c r="AH808" s="67"/>
      <c r="AI808" s="67"/>
      <c r="AJ808" s="68"/>
      <c r="AK808" s="68"/>
      <c r="AL808" s="68"/>
      <c r="AM808" s="67"/>
      <c r="AN808" s="67"/>
      <c r="AO808" s="67"/>
      <c r="AP808" s="67"/>
      <c r="AQ808" s="67"/>
      <c r="AR808" s="67"/>
      <c r="AS808" s="67"/>
      <c r="AT808" s="67"/>
      <c r="AU808" s="67"/>
      <c r="AV808" s="67"/>
      <c r="AW808" s="67"/>
      <c r="AX808" s="68"/>
      <c r="AY808" s="68"/>
      <c r="AZ808" s="69"/>
      <c r="BA808" s="70"/>
      <c r="BB808" s="71"/>
      <c r="BC808" s="54"/>
      <c r="BD808" s="41">
        <v>4</v>
      </c>
      <c r="BE808" s="52">
        <v>41</v>
      </c>
      <c r="BF808" s="62">
        <v>4141</v>
      </c>
      <c r="BG808" s="275"/>
    </row>
    <row r="809" spans="1:59" s="63" customFormat="1" ht="12.75" x14ac:dyDescent="0.2">
      <c r="A809" s="196">
        <v>4</v>
      </c>
      <c r="B809" s="197" t="s">
        <v>422</v>
      </c>
      <c r="C809" s="208">
        <v>41</v>
      </c>
      <c r="D809" s="209" t="s">
        <v>423</v>
      </c>
      <c r="E809" s="210">
        <v>4141</v>
      </c>
      <c r="F809" s="211" t="s">
        <v>482</v>
      </c>
      <c r="G809" s="230"/>
      <c r="H809" s="56"/>
      <c r="I809" s="221"/>
      <c r="J809" s="57"/>
      <c r="K809" s="57"/>
      <c r="L809" s="57"/>
      <c r="M809" s="55"/>
      <c r="N809" s="303"/>
      <c r="O809" s="245"/>
      <c r="P809" s="122"/>
      <c r="Q809" s="58"/>
      <c r="R809" s="58"/>
      <c r="S809" s="58"/>
      <c r="T809" s="58"/>
      <c r="U809" s="58"/>
      <c r="V809" s="58"/>
      <c r="W809" s="58"/>
      <c r="X809" s="58"/>
      <c r="Y809" s="59"/>
      <c r="Z809" s="59"/>
      <c r="AA809" s="59"/>
      <c r="AB809" s="58"/>
      <c r="AC809" s="58"/>
      <c r="AD809" s="58"/>
      <c r="AE809" s="58"/>
      <c r="AF809" s="58"/>
      <c r="AG809" s="58"/>
      <c r="AH809" s="58"/>
      <c r="AI809" s="58"/>
      <c r="AJ809" s="59"/>
      <c r="AK809" s="59"/>
      <c r="AL809" s="59"/>
      <c r="AM809" s="58"/>
      <c r="AN809" s="58"/>
      <c r="AO809" s="58"/>
      <c r="AP809" s="58"/>
      <c r="AQ809" s="58"/>
      <c r="AR809" s="58"/>
      <c r="AS809" s="58"/>
      <c r="AT809" s="58"/>
      <c r="AU809" s="58"/>
      <c r="AV809" s="58"/>
      <c r="AW809" s="58"/>
      <c r="AX809" s="59"/>
      <c r="AY809" s="59"/>
      <c r="AZ809" s="60"/>
      <c r="BA809" s="61"/>
      <c r="BB809" s="54"/>
      <c r="BC809" s="54"/>
      <c r="BD809" s="41">
        <v>4</v>
      </c>
      <c r="BE809" s="52">
        <v>41</v>
      </c>
      <c r="BF809" s="62">
        <v>4141</v>
      </c>
      <c r="BG809" s="274"/>
    </row>
    <row r="810" spans="1:59" s="63" customFormat="1" ht="12.75" x14ac:dyDescent="0.2">
      <c r="A810" s="196">
        <v>4</v>
      </c>
      <c r="B810" s="197" t="s">
        <v>422</v>
      </c>
      <c r="C810" s="208">
        <v>41</v>
      </c>
      <c r="D810" s="209" t="s">
        <v>423</v>
      </c>
      <c r="E810" s="212">
        <v>4151</v>
      </c>
      <c r="F810" s="213" t="s">
        <v>489</v>
      </c>
      <c r="G810" s="232"/>
      <c r="H810" s="97"/>
      <c r="I810" s="224"/>
      <c r="J810" s="98"/>
      <c r="K810" s="98"/>
      <c r="L810" s="98"/>
      <c r="M810" s="96"/>
      <c r="N810" s="307"/>
      <c r="O810" s="246"/>
      <c r="P810" s="124"/>
      <c r="Q810" s="124"/>
      <c r="R810" s="124"/>
      <c r="S810" s="124"/>
      <c r="T810" s="124"/>
      <c r="U810" s="124"/>
      <c r="V810" s="124"/>
      <c r="W810" s="124"/>
      <c r="X810" s="124"/>
      <c r="Y810" s="100"/>
      <c r="Z810" s="125"/>
      <c r="AA810" s="125"/>
      <c r="AB810" s="124"/>
      <c r="AC810" s="124"/>
      <c r="AD810" s="124"/>
      <c r="AE810" s="124"/>
      <c r="AF810" s="124"/>
      <c r="AG810" s="124"/>
      <c r="AH810" s="124"/>
      <c r="AI810" s="124"/>
      <c r="AJ810" s="100"/>
      <c r="AK810" s="125"/>
      <c r="AL810" s="125"/>
      <c r="AM810" s="124"/>
      <c r="AN810" s="124"/>
      <c r="AO810" s="124"/>
      <c r="AP810" s="124"/>
      <c r="AQ810" s="124"/>
      <c r="AR810" s="124"/>
      <c r="AS810" s="124"/>
      <c r="AT810" s="124"/>
      <c r="AU810" s="124"/>
      <c r="AV810" s="124"/>
      <c r="AW810" s="99"/>
      <c r="AX810" s="125"/>
      <c r="AY810" s="100"/>
      <c r="AZ810" s="101"/>
      <c r="BA810" s="102"/>
      <c r="BB810" s="95"/>
      <c r="BC810" s="95"/>
      <c r="BD810" s="41">
        <v>4</v>
      </c>
      <c r="BE810" s="52">
        <v>41</v>
      </c>
      <c r="BF810" s="103">
        <v>4151</v>
      </c>
      <c r="BG810" s="277"/>
    </row>
    <row r="811" spans="1:59" s="63" customFormat="1" ht="12.75" x14ac:dyDescent="0.2">
      <c r="A811" s="196">
        <v>4</v>
      </c>
      <c r="B811" s="197" t="s">
        <v>422</v>
      </c>
      <c r="C811" s="208">
        <v>41</v>
      </c>
      <c r="D811" s="209" t="s">
        <v>423</v>
      </c>
      <c r="E811" s="212">
        <v>4151</v>
      </c>
      <c r="F811" s="213" t="s">
        <v>489</v>
      </c>
      <c r="G811" s="232"/>
      <c r="H811" s="97"/>
      <c r="I811" s="224"/>
      <c r="J811" s="98"/>
      <c r="K811" s="98"/>
      <c r="L811" s="98"/>
      <c r="M811" s="96"/>
      <c r="N811" s="307"/>
      <c r="O811" s="246"/>
      <c r="P811" s="124"/>
      <c r="Q811" s="99"/>
      <c r="R811" s="99"/>
      <c r="S811" s="99"/>
      <c r="T811" s="99"/>
      <c r="U811" s="99"/>
      <c r="V811" s="99"/>
      <c r="W811" s="99"/>
      <c r="X811" s="99"/>
      <c r="Y811" s="100"/>
      <c r="Z811" s="100"/>
      <c r="AA811" s="100"/>
      <c r="AB811" s="99"/>
      <c r="AC811" s="99"/>
      <c r="AD811" s="99"/>
      <c r="AE811" s="99"/>
      <c r="AF811" s="99"/>
      <c r="AG811" s="99"/>
      <c r="AH811" s="99"/>
      <c r="AI811" s="99"/>
      <c r="AJ811" s="100"/>
      <c r="AK811" s="100"/>
      <c r="AL811" s="100"/>
      <c r="AM811" s="99"/>
      <c r="AN811" s="99"/>
      <c r="AO811" s="99"/>
      <c r="AP811" s="99"/>
      <c r="AQ811" s="99"/>
      <c r="AR811" s="99"/>
      <c r="AS811" s="99"/>
      <c r="AT811" s="99"/>
      <c r="AU811" s="99"/>
      <c r="AV811" s="99"/>
      <c r="AW811" s="99"/>
      <c r="AX811" s="100"/>
      <c r="AY811" s="100"/>
      <c r="AZ811" s="101"/>
      <c r="BA811" s="102"/>
      <c r="BB811" s="95"/>
      <c r="BC811" s="95"/>
      <c r="BD811" s="41">
        <v>4</v>
      </c>
      <c r="BE811" s="52">
        <v>41</v>
      </c>
      <c r="BF811" s="103">
        <v>4151</v>
      </c>
      <c r="BG811" s="277"/>
    </row>
    <row r="812" spans="1:59" s="63" customFormat="1" ht="12.75" x14ac:dyDescent="0.2">
      <c r="A812" s="196">
        <v>4</v>
      </c>
      <c r="B812" s="197" t="s">
        <v>422</v>
      </c>
      <c r="C812" s="208">
        <v>41</v>
      </c>
      <c r="D812" s="209" t="s">
        <v>423</v>
      </c>
      <c r="E812" s="212">
        <v>4151</v>
      </c>
      <c r="F812" s="213" t="s">
        <v>489</v>
      </c>
      <c r="G812" s="231" t="s">
        <v>490</v>
      </c>
      <c r="H812" s="65"/>
      <c r="I812" s="222"/>
      <c r="J812" s="66"/>
      <c r="K812" s="66"/>
      <c r="L812" s="66"/>
      <c r="M812" s="64"/>
      <c r="N812" s="304"/>
      <c r="O812" s="305"/>
      <c r="P812" s="127"/>
      <c r="Q812" s="67"/>
      <c r="R812" s="67"/>
      <c r="S812" s="67"/>
      <c r="T812" s="67"/>
      <c r="U812" s="67"/>
      <c r="V812" s="67"/>
      <c r="W812" s="67"/>
      <c r="X812" s="67"/>
      <c r="Y812" s="68"/>
      <c r="Z812" s="68"/>
      <c r="AA812" s="68"/>
      <c r="AB812" s="67"/>
      <c r="AC812" s="67"/>
      <c r="AD812" s="67"/>
      <c r="AE812" s="67"/>
      <c r="AF812" s="67"/>
      <c r="AG812" s="67"/>
      <c r="AH812" s="67"/>
      <c r="AI812" s="67"/>
      <c r="AJ812" s="68"/>
      <c r="AK812" s="68"/>
      <c r="AL812" s="68"/>
      <c r="AM812" s="67"/>
      <c r="AN812" s="67"/>
      <c r="AO812" s="67"/>
      <c r="AP812" s="67"/>
      <c r="AQ812" s="67"/>
      <c r="AR812" s="67"/>
      <c r="AS812" s="67"/>
      <c r="AT812" s="67"/>
      <c r="AU812" s="67"/>
      <c r="AV812" s="67"/>
      <c r="AW812" s="67"/>
      <c r="AX812" s="68"/>
      <c r="AY812" s="68"/>
      <c r="AZ812" s="69"/>
      <c r="BA812" s="70"/>
      <c r="BB812" s="71"/>
      <c r="BC812" s="95"/>
      <c r="BD812" s="41">
        <v>4</v>
      </c>
      <c r="BE812" s="52">
        <v>41</v>
      </c>
      <c r="BF812" s="103">
        <v>4151</v>
      </c>
      <c r="BG812" s="275"/>
    </row>
    <row r="813" spans="1:59" s="63" customFormat="1" ht="12.75" x14ac:dyDescent="0.2">
      <c r="A813" s="196">
        <v>4</v>
      </c>
      <c r="B813" s="197" t="s">
        <v>422</v>
      </c>
      <c r="C813" s="208">
        <v>41</v>
      </c>
      <c r="D813" s="209" t="s">
        <v>423</v>
      </c>
      <c r="E813" s="212">
        <v>4151</v>
      </c>
      <c r="F813" s="213" t="s">
        <v>489</v>
      </c>
      <c r="G813" s="231" t="s">
        <v>490</v>
      </c>
      <c r="H813" s="72" t="s">
        <v>47</v>
      </c>
      <c r="I813" s="223"/>
      <c r="J813" s="73"/>
      <c r="K813" s="73"/>
      <c r="L813" s="73"/>
      <c r="M813" s="74"/>
      <c r="N813" s="247"/>
      <c r="O813" s="306"/>
      <c r="P813" s="105"/>
      <c r="Q813" s="75"/>
      <c r="R813" s="75"/>
      <c r="S813" s="75"/>
      <c r="T813" s="75"/>
      <c r="U813" s="75"/>
      <c r="V813" s="75"/>
      <c r="W813" s="75"/>
      <c r="X813" s="75"/>
      <c r="Y813" s="76">
        <f>IF(ISNUMBER(VLOOKUP(Y815,P$7:W$7,MATCH(Y815,P$7:W$7))),VLOOKUP(Y815,P$7:W$7,MATCH(Y815,P$7:W$7)),IF(N817=0,"No Data",IF(Y815&gt;0,"&lt;100",0)))</f>
        <v>25000</v>
      </c>
      <c r="Z813" s="77">
        <f>IF(ISNUMBER(VLOOKUP(Z817,P$7:W$7,MATCH(Z817,P$7:W$7))),VLOOKUP(Z817,P$7:W$7,MATCH(Z817,P$7:W$7)),IF(N817=0,"No Data",IF(Z817&gt;0,"&lt;100",0)))</f>
        <v>10000</v>
      </c>
      <c r="AA813" s="106">
        <f>IF(ISNUMBER(Z813),Z813,0)</f>
        <v>10000</v>
      </c>
      <c r="AB813" s="75"/>
      <c r="AC813" s="75"/>
      <c r="AD813" s="75"/>
      <c r="AE813" s="75"/>
      <c r="AF813" s="75"/>
      <c r="AG813" s="75"/>
      <c r="AH813" s="75"/>
      <c r="AI813" s="75"/>
      <c r="AJ813" s="76">
        <f>IF(ISNUMBER(VLOOKUP(AJ815,AB$7:AH$7,MATCH(AJ815,AB$7:AH$7))),VLOOKUP(AJ815,AB$7:AH$7,MATCH(AJ815,AB$7:AH$7)),IF(N817=0,"No Data",IF(AJ815&gt;0,"&lt;50",0)))</f>
        <v>0</v>
      </c>
      <c r="AK813" s="77">
        <f>IF(ISNUMBER(VLOOKUP(AK817,AB$7:AH$7,MATCH(AK817,AB$7:AH$7))),VLOOKUP(AK817,AB$7:AH$7,MATCH(AK817,AB$7:AH$7)),IF(N817=0,"No Data",IF(AK817&gt;0,"&lt;50",0)))</f>
        <v>0</v>
      </c>
      <c r="AL813" s="106">
        <f>IF(ISNUMBER(AK813),AK813,0)</f>
        <v>0</v>
      </c>
      <c r="AM813" s="75"/>
      <c r="AN813" s="75"/>
      <c r="AO813" s="75"/>
      <c r="AP813" s="75"/>
      <c r="AQ813" s="75"/>
      <c r="AR813" s="75"/>
      <c r="AS813" s="75"/>
      <c r="AT813" s="75"/>
      <c r="AU813" s="75"/>
      <c r="AV813" s="75"/>
      <c r="AW813" s="76">
        <f>IF(ISNUMBER(VLOOKUP(AW815,AM$7:AU$7,MATCH(AW815,AM$7:AU$7))),VLOOKUP(AW815,AM$7:AU$7,MATCH(AW815,AM$7:AU$7)),IF(N817=0,"No Data",IF(AW815&gt;0,"&lt;10",0)))</f>
        <v>100</v>
      </c>
      <c r="AX813" s="77">
        <f>IF(ISNUMBER(VLOOKUP(AX817,AM$7:AU$7,MATCH(AX817,AM$7:AU$7))),VLOOKUP(AX817,AM$7:AU$7,MATCH(AX817,AM$7:AU$7)),IF(N817=0,"No Data",IF(AX817&gt;0,"&lt;10",0)))</f>
        <v>50</v>
      </c>
      <c r="AY813" s="106">
        <f>IF(ISNUMBER(AX813),AX813,0)</f>
        <v>50</v>
      </c>
      <c r="AZ813" s="79"/>
      <c r="BA813" s="80"/>
      <c r="BB813" s="71"/>
      <c r="BC813" s="95"/>
      <c r="BD813" s="41">
        <v>4</v>
      </c>
      <c r="BE813" s="52">
        <v>41</v>
      </c>
      <c r="BF813" s="103">
        <v>4151</v>
      </c>
      <c r="BG813" s="276" t="s">
        <v>47</v>
      </c>
    </row>
    <row r="814" spans="1:59" s="63" customFormat="1" ht="12.75" x14ac:dyDescent="0.2">
      <c r="A814" s="196">
        <v>4</v>
      </c>
      <c r="B814" s="197" t="s">
        <v>422</v>
      </c>
      <c r="C814" s="208">
        <v>41</v>
      </c>
      <c r="D814" s="209" t="s">
        <v>423</v>
      </c>
      <c r="E814" s="212">
        <v>4151</v>
      </c>
      <c r="F814" s="213" t="s">
        <v>489</v>
      </c>
      <c r="G814" s="231" t="s">
        <v>490</v>
      </c>
      <c r="H814" s="81" t="s">
        <v>48</v>
      </c>
      <c r="I814" s="223"/>
      <c r="J814" s="73"/>
      <c r="K814" s="73"/>
      <c r="L814" s="73"/>
      <c r="M814" s="74"/>
      <c r="N814" s="247"/>
      <c r="O814" s="306"/>
      <c r="P814" s="105"/>
      <c r="Q814" s="75"/>
      <c r="R814" s="75"/>
      <c r="S814" s="75"/>
      <c r="T814" s="75"/>
      <c r="U814" s="75"/>
      <c r="V814" s="75"/>
      <c r="W814" s="75"/>
      <c r="X814" s="75"/>
      <c r="Y814" s="82">
        <f>MIN(X818:X820)</f>
        <v>25000</v>
      </c>
      <c r="Z814" s="83"/>
      <c r="AA814" s="83"/>
      <c r="AB814" s="75"/>
      <c r="AC814" s="75"/>
      <c r="AD814" s="75"/>
      <c r="AE814" s="75"/>
      <c r="AF814" s="75"/>
      <c r="AG814" s="75"/>
      <c r="AH814" s="75"/>
      <c r="AI814" s="75"/>
      <c r="AJ814" s="82">
        <f>MIN(AI818:AI820)</f>
        <v>0</v>
      </c>
      <c r="AK814" s="83"/>
      <c r="AL814" s="83"/>
      <c r="AM814" s="75"/>
      <c r="AN814" s="75"/>
      <c r="AO814" s="75"/>
      <c r="AP814" s="75"/>
      <c r="AQ814" s="75"/>
      <c r="AR814" s="75"/>
      <c r="AS814" s="75"/>
      <c r="AT814" s="75"/>
      <c r="AU814" s="75"/>
      <c r="AV814" s="75"/>
      <c r="AW814" s="82">
        <f>MIN(AV818:AV820)</f>
        <v>100</v>
      </c>
      <c r="AX814" s="83"/>
      <c r="AY814" s="83"/>
      <c r="AZ814" s="79"/>
      <c r="BA814" s="80"/>
      <c r="BB814" s="71"/>
      <c r="BC814" s="95"/>
      <c r="BD814" s="41">
        <v>4</v>
      </c>
      <c r="BE814" s="52">
        <v>41</v>
      </c>
      <c r="BF814" s="103">
        <v>4151</v>
      </c>
      <c r="BG814" s="278" t="s">
        <v>48</v>
      </c>
    </row>
    <row r="815" spans="1:59" s="63" customFormat="1" ht="12.75" x14ac:dyDescent="0.2">
      <c r="A815" s="196">
        <v>4</v>
      </c>
      <c r="B815" s="197" t="s">
        <v>422</v>
      </c>
      <c r="C815" s="208">
        <v>41</v>
      </c>
      <c r="D815" s="209" t="s">
        <v>423</v>
      </c>
      <c r="E815" s="212">
        <v>4151</v>
      </c>
      <c r="F815" s="213" t="s">
        <v>489</v>
      </c>
      <c r="G815" s="231" t="s">
        <v>490</v>
      </c>
      <c r="H815" s="81" t="s">
        <v>49</v>
      </c>
      <c r="I815" s="223"/>
      <c r="J815" s="73"/>
      <c r="K815" s="73"/>
      <c r="L815" s="73"/>
      <c r="M815" s="74"/>
      <c r="N815" s="247"/>
      <c r="O815" s="306"/>
      <c r="P815" s="105"/>
      <c r="Q815" s="75"/>
      <c r="R815" s="75"/>
      <c r="S815" s="75"/>
      <c r="T815" s="75"/>
      <c r="U815" s="75"/>
      <c r="V815" s="75"/>
      <c r="W815" s="75"/>
      <c r="X815" s="75"/>
      <c r="Y815" s="84">
        <f>IF(ISNUMBER(AVERAGE(X818:X820)),AVERAGE(X818:X820),0)</f>
        <v>25000</v>
      </c>
      <c r="Z815" s="83"/>
      <c r="AA815" s="83"/>
      <c r="AB815" s="75"/>
      <c r="AC815" s="75"/>
      <c r="AD815" s="75"/>
      <c r="AE815" s="75"/>
      <c r="AF815" s="75"/>
      <c r="AG815" s="75"/>
      <c r="AH815" s="75"/>
      <c r="AI815" s="75"/>
      <c r="AJ815" s="84">
        <f>IF(ISNUMBER(AVERAGE(AI818:AI820)),AVERAGE(AI818:AI820),0)</f>
        <v>0</v>
      </c>
      <c r="AK815" s="83"/>
      <c r="AL815" s="83"/>
      <c r="AM815" s="75"/>
      <c r="AN815" s="75"/>
      <c r="AO815" s="75"/>
      <c r="AP815" s="75"/>
      <c r="AQ815" s="75"/>
      <c r="AR815" s="75"/>
      <c r="AS815" s="75"/>
      <c r="AT815" s="75"/>
      <c r="AU815" s="75"/>
      <c r="AV815" s="75"/>
      <c r="AW815" s="84">
        <f>IF(ISNUMBER(AVERAGE(AV818:AV820)),AVERAGE(AV818:AV820),0)</f>
        <v>100</v>
      </c>
      <c r="AX815" s="83"/>
      <c r="AY815" s="83"/>
      <c r="AZ815" s="79"/>
      <c r="BA815" s="80"/>
      <c r="BB815" s="71"/>
      <c r="BC815" s="95"/>
      <c r="BD815" s="41">
        <v>4</v>
      </c>
      <c r="BE815" s="52">
        <v>41</v>
      </c>
      <c r="BF815" s="103">
        <v>4151</v>
      </c>
      <c r="BG815" s="278" t="s">
        <v>49</v>
      </c>
    </row>
    <row r="816" spans="1:59" s="63" customFormat="1" ht="12.75" x14ac:dyDescent="0.2">
      <c r="A816" s="196">
        <v>4</v>
      </c>
      <c r="B816" s="197" t="s">
        <v>422</v>
      </c>
      <c r="C816" s="208">
        <v>41</v>
      </c>
      <c r="D816" s="209" t="s">
        <v>423</v>
      </c>
      <c r="E816" s="212">
        <v>4151</v>
      </c>
      <c r="F816" s="213" t="s">
        <v>489</v>
      </c>
      <c r="G816" s="231" t="s">
        <v>490</v>
      </c>
      <c r="H816" s="81" t="s">
        <v>50</v>
      </c>
      <c r="I816" s="223"/>
      <c r="J816" s="73"/>
      <c r="K816" s="73"/>
      <c r="L816" s="73"/>
      <c r="M816" s="74"/>
      <c r="N816" s="247"/>
      <c r="O816" s="306"/>
      <c r="P816" s="105"/>
      <c r="Q816" s="75"/>
      <c r="R816" s="75"/>
      <c r="S816" s="75"/>
      <c r="T816" s="75"/>
      <c r="U816" s="75"/>
      <c r="V816" s="75"/>
      <c r="W816" s="75"/>
      <c r="X816" s="75"/>
      <c r="Y816" s="84">
        <f>MAX(X818:X820)</f>
        <v>25000</v>
      </c>
      <c r="Z816" s="83"/>
      <c r="AA816" s="83"/>
      <c r="AB816" s="75"/>
      <c r="AC816" s="75"/>
      <c r="AD816" s="75"/>
      <c r="AE816" s="75"/>
      <c r="AF816" s="75"/>
      <c r="AG816" s="75"/>
      <c r="AH816" s="75"/>
      <c r="AI816" s="75"/>
      <c r="AJ816" s="84">
        <f>MAX(AI818:AI820)</f>
        <v>0</v>
      </c>
      <c r="AK816" s="83"/>
      <c r="AL816" s="83"/>
      <c r="AM816" s="75"/>
      <c r="AN816" s="75"/>
      <c r="AO816" s="75"/>
      <c r="AP816" s="75"/>
      <c r="AQ816" s="75"/>
      <c r="AR816" s="75"/>
      <c r="AS816" s="75"/>
      <c r="AT816" s="75"/>
      <c r="AU816" s="75"/>
      <c r="AV816" s="75"/>
      <c r="AW816" s="84">
        <f>MAX(AV818:AV820)</f>
        <v>100</v>
      </c>
      <c r="AX816" s="83"/>
      <c r="AY816" s="83"/>
      <c r="AZ816" s="79"/>
      <c r="BA816" s="80"/>
      <c r="BB816" s="71"/>
      <c r="BC816" s="95"/>
      <c r="BD816" s="41">
        <v>4</v>
      </c>
      <c r="BE816" s="52">
        <v>41</v>
      </c>
      <c r="BF816" s="103">
        <v>4151</v>
      </c>
      <c r="BG816" s="278" t="s">
        <v>50</v>
      </c>
    </row>
    <row r="817" spans="1:59" s="63" customFormat="1" ht="12.75" x14ac:dyDescent="0.2">
      <c r="A817" s="196">
        <v>4</v>
      </c>
      <c r="B817" s="197" t="s">
        <v>422</v>
      </c>
      <c r="C817" s="208">
        <v>41</v>
      </c>
      <c r="D817" s="209" t="s">
        <v>423</v>
      </c>
      <c r="E817" s="212">
        <v>4151</v>
      </c>
      <c r="F817" s="213" t="s">
        <v>489</v>
      </c>
      <c r="G817" s="231" t="s">
        <v>490</v>
      </c>
      <c r="H817" s="85" t="s">
        <v>51</v>
      </c>
      <c r="I817" s="223"/>
      <c r="J817" s="73"/>
      <c r="K817" s="73"/>
      <c r="L817" s="73"/>
      <c r="M817" s="74"/>
      <c r="N817" s="320">
        <f>SUM(N818:N821)</f>
        <v>3</v>
      </c>
      <c r="O817" s="293">
        <f>SUM(O818:O821)</f>
        <v>1</v>
      </c>
      <c r="P817" s="292"/>
      <c r="Q817" s="87"/>
      <c r="R817" s="87"/>
      <c r="S817" s="87"/>
      <c r="T817" s="87"/>
      <c r="U817" s="87"/>
      <c r="V817" s="87"/>
      <c r="W817" s="87"/>
      <c r="X817" s="87"/>
      <c r="Y817" s="88"/>
      <c r="Z817" s="119">
        <f>SUM(Z818:Z821)</f>
        <v>24999.999999999996</v>
      </c>
      <c r="AA817" s="88"/>
      <c r="AB817" s="87"/>
      <c r="AC817" s="87"/>
      <c r="AD817" s="87"/>
      <c r="AE817" s="87"/>
      <c r="AF817" s="87"/>
      <c r="AG817" s="87"/>
      <c r="AH817" s="87"/>
      <c r="AI817" s="87"/>
      <c r="AJ817" s="88"/>
      <c r="AK817" s="119">
        <f>SUM(AK818:AK821)</f>
        <v>0</v>
      </c>
      <c r="AL817" s="88"/>
      <c r="AM817" s="87"/>
      <c r="AN817" s="87"/>
      <c r="AO817" s="87"/>
      <c r="AP817" s="87"/>
      <c r="AQ817" s="87"/>
      <c r="AR817" s="87"/>
      <c r="AS817" s="87"/>
      <c r="AT817" s="87"/>
      <c r="AU817" s="87"/>
      <c r="AV817" s="87"/>
      <c r="AW817" s="112"/>
      <c r="AX817" s="119">
        <f>SUM(AX818:AX821)</f>
        <v>99.999999999999986</v>
      </c>
      <c r="AY817" s="88"/>
      <c r="AZ817" s="79"/>
      <c r="BA817" s="80"/>
      <c r="BB817" s="71"/>
      <c r="BC817" s="95"/>
      <c r="BD817" s="41">
        <v>4</v>
      </c>
      <c r="BE817" s="52">
        <v>41</v>
      </c>
      <c r="BF817" s="103">
        <v>4151</v>
      </c>
      <c r="BG817" s="279" t="s">
        <v>51</v>
      </c>
    </row>
    <row r="818" spans="1:59" s="63" customFormat="1" ht="12.75" x14ac:dyDescent="0.2">
      <c r="A818" s="196">
        <v>4</v>
      </c>
      <c r="B818" s="197" t="s">
        <v>422</v>
      </c>
      <c r="C818" s="208">
        <v>41</v>
      </c>
      <c r="D818" s="209" t="s">
        <v>423</v>
      </c>
      <c r="E818" s="212">
        <v>4151</v>
      </c>
      <c r="F818" s="213" t="s">
        <v>489</v>
      </c>
      <c r="G818" s="231" t="s">
        <v>490</v>
      </c>
      <c r="H818" s="89" t="s">
        <v>52</v>
      </c>
      <c r="I818" s="90" t="s">
        <v>491</v>
      </c>
      <c r="J818" s="90" t="s">
        <v>492</v>
      </c>
      <c r="K818" s="90" t="s">
        <v>60</v>
      </c>
      <c r="L818" s="90"/>
      <c r="M818" s="91"/>
      <c r="N818" s="312">
        <v>1</v>
      </c>
      <c r="O818" s="313">
        <f>N818/N$817</f>
        <v>0.33333333333333331</v>
      </c>
      <c r="P818" s="104"/>
      <c r="Q818" s="92"/>
      <c r="R818" s="92"/>
      <c r="S818" s="92"/>
      <c r="T818" s="92"/>
      <c r="U818" s="92"/>
      <c r="V818" s="92"/>
      <c r="W818" s="92">
        <v>1</v>
      </c>
      <c r="X818" s="109">
        <f>P818*P$7+Q818*Q$7+R818*R$7+S818*S$7+T818*T$7+U818*U$7+V818*V$7+W818*W$7</f>
        <v>25000</v>
      </c>
      <c r="Y818" s="83"/>
      <c r="Z818" s="110">
        <f>X818*$O818</f>
        <v>8333.3333333333321</v>
      </c>
      <c r="AA818" s="111"/>
      <c r="AB818" s="92"/>
      <c r="AC818" s="92"/>
      <c r="AD818" s="92"/>
      <c r="AE818" s="92"/>
      <c r="AF818" s="92"/>
      <c r="AG818" s="92"/>
      <c r="AH818" s="92"/>
      <c r="AI818" s="109">
        <f>AB818*AB$7+AC818*AC$7+AD818*AD$7+AE818*AE$7+AF818*AF$7+AG818*AG$7+AH818*AH$7</f>
        <v>0</v>
      </c>
      <c r="AJ818" s="83"/>
      <c r="AK818" s="110">
        <f>AI818*$O818</f>
        <v>0</v>
      </c>
      <c r="AL818" s="111"/>
      <c r="AM818" s="92"/>
      <c r="AN818" s="92"/>
      <c r="AO818" s="92"/>
      <c r="AP818" s="92">
        <v>1</v>
      </c>
      <c r="AQ818" s="92"/>
      <c r="AR818" s="92"/>
      <c r="AS818" s="92"/>
      <c r="AT818" s="92"/>
      <c r="AU818" s="92"/>
      <c r="AV818" s="109">
        <f>AM818*AM$7+AN818*AN$7+AO818*AO$7+AP818*AP$7+AQ818*AQ$7+AR818*AR$7+AS818*AS$7+AT818*AT$7+AU818*AU$7</f>
        <v>100</v>
      </c>
      <c r="AW818" s="75"/>
      <c r="AX818" s="110">
        <f>AV818*$O818</f>
        <v>33.333333333333329</v>
      </c>
      <c r="AY818" s="111"/>
      <c r="AZ818" s="93"/>
      <c r="BA818" s="94" t="s">
        <v>131</v>
      </c>
      <c r="BB818" s="71"/>
      <c r="BC818" s="95"/>
      <c r="BD818" s="41">
        <v>4</v>
      </c>
      <c r="BE818" s="52">
        <v>41</v>
      </c>
      <c r="BF818" s="103">
        <v>4151</v>
      </c>
      <c r="BG818" s="280" t="s">
        <v>52</v>
      </c>
    </row>
    <row r="819" spans="1:59" s="63" customFormat="1" ht="12.75" x14ac:dyDescent="0.2">
      <c r="A819" s="196">
        <v>4</v>
      </c>
      <c r="B819" s="197" t="s">
        <v>422</v>
      </c>
      <c r="C819" s="208">
        <v>41</v>
      </c>
      <c r="D819" s="209" t="s">
        <v>423</v>
      </c>
      <c r="E819" s="212">
        <v>4151</v>
      </c>
      <c r="F819" s="213" t="s">
        <v>489</v>
      </c>
      <c r="G819" s="231" t="s">
        <v>490</v>
      </c>
      <c r="H819" s="89"/>
      <c r="I819" s="90" t="s">
        <v>162</v>
      </c>
      <c r="J819" s="90" t="s">
        <v>493</v>
      </c>
      <c r="K819" s="90" t="s">
        <v>237</v>
      </c>
      <c r="L819" s="90"/>
      <c r="M819" s="91"/>
      <c r="N819" s="312">
        <v>1</v>
      </c>
      <c r="O819" s="313">
        <f>N819/N$817</f>
        <v>0.33333333333333331</v>
      </c>
      <c r="P819" s="104"/>
      <c r="Q819" s="92"/>
      <c r="R819" s="92"/>
      <c r="S819" s="92"/>
      <c r="T819" s="92"/>
      <c r="U819" s="92"/>
      <c r="V819" s="92"/>
      <c r="W819" s="92">
        <v>1</v>
      </c>
      <c r="X819" s="109">
        <f>P819*P$7+Q819*Q$7+R819*R$7+S819*S$7+T819*T$7+U819*U$7+V819*V$7+W819*W$7</f>
        <v>25000</v>
      </c>
      <c r="Y819" s="83"/>
      <c r="Z819" s="110">
        <f>X819*$O819</f>
        <v>8333.3333333333321</v>
      </c>
      <c r="AA819" s="111"/>
      <c r="AB819" s="92"/>
      <c r="AC819" s="92"/>
      <c r="AD819" s="92"/>
      <c r="AE819" s="92"/>
      <c r="AF819" s="92"/>
      <c r="AG819" s="92"/>
      <c r="AH819" s="92"/>
      <c r="AI819" s="109">
        <f>AB819*AB$7+AC819*AC$7+AD819*AD$7+AE819*AE$7+AF819*AF$7+AG819*AG$7+AH819*AH$7</f>
        <v>0</v>
      </c>
      <c r="AJ819" s="83"/>
      <c r="AK819" s="110">
        <f>AI819*$O819</f>
        <v>0</v>
      </c>
      <c r="AL819" s="111"/>
      <c r="AM819" s="92"/>
      <c r="AN819" s="92"/>
      <c r="AO819" s="92"/>
      <c r="AP819" s="92">
        <v>1</v>
      </c>
      <c r="AQ819" s="92"/>
      <c r="AR819" s="92"/>
      <c r="AS819" s="92"/>
      <c r="AT819" s="92"/>
      <c r="AU819" s="92"/>
      <c r="AV819" s="109">
        <f>AM819*AM$7+AN819*AN$7+AO819*AO$7+AP819*AP$7+AQ819*AQ$7+AR819*AR$7+AS819*AS$7+AT819*AT$7+AU819*AU$7</f>
        <v>100</v>
      </c>
      <c r="AW819" s="75"/>
      <c r="AX819" s="110">
        <f>AV819*$O819</f>
        <v>33.333333333333329</v>
      </c>
      <c r="AY819" s="111"/>
      <c r="AZ819" s="93"/>
      <c r="BA819" s="94" t="s">
        <v>131</v>
      </c>
      <c r="BB819" s="71"/>
      <c r="BC819" s="95"/>
      <c r="BD819" s="41">
        <v>4</v>
      </c>
      <c r="BE819" s="52">
        <v>41</v>
      </c>
      <c r="BF819" s="103">
        <v>4151</v>
      </c>
      <c r="BG819" s="280" t="s">
        <v>52</v>
      </c>
    </row>
    <row r="820" spans="1:59" s="63" customFormat="1" ht="12.75" x14ac:dyDescent="0.2">
      <c r="A820" s="196">
        <v>4</v>
      </c>
      <c r="B820" s="197" t="s">
        <v>422</v>
      </c>
      <c r="C820" s="208">
        <v>41</v>
      </c>
      <c r="D820" s="209" t="s">
        <v>423</v>
      </c>
      <c r="E820" s="212">
        <v>4151</v>
      </c>
      <c r="F820" s="213" t="s">
        <v>489</v>
      </c>
      <c r="G820" s="231" t="s">
        <v>490</v>
      </c>
      <c r="H820" s="89"/>
      <c r="I820" s="90" t="s">
        <v>494</v>
      </c>
      <c r="J820" s="90" t="s">
        <v>495</v>
      </c>
      <c r="K820" s="90" t="s">
        <v>237</v>
      </c>
      <c r="L820" s="90"/>
      <c r="M820" s="91"/>
      <c r="N820" s="312">
        <v>1</v>
      </c>
      <c r="O820" s="313">
        <f>N820/N$817</f>
        <v>0.33333333333333331</v>
      </c>
      <c r="P820" s="104"/>
      <c r="Q820" s="92"/>
      <c r="R820" s="92"/>
      <c r="S820" s="92"/>
      <c r="T820" s="92"/>
      <c r="U820" s="92"/>
      <c r="V820" s="92"/>
      <c r="W820" s="92">
        <v>1</v>
      </c>
      <c r="X820" s="109">
        <f>P820*P$7+Q820*Q$7+R820*R$7+S820*S$7+T820*T$7+U820*U$7+V820*V$7+W820*W$7</f>
        <v>25000</v>
      </c>
      <c r="Y820" s="83"/>
      <c r="Z820" s="110">
        <f>X820*$O820</f>
        <v>8333.3333333333321</v>
      </c>
      <c r="AA820" s="111"/>
      <c r="AB820" s="92"/>
      <c r="AC820" s="92"/>
      <c r="AD820" s="92"/>
      <c r="AE820" s="92"/>
      <c r="AF820" s="92"/>
      <c r="AG820" s="92"/>
      <c r="AH820" s="92"/>
      <c r="AI820" s="109">
        <f>AB820*AB$7+AC820*AC$7+AD820*AD$7+AE820*AE$7+AF820*AF$7+AG820*AG$7+AH820*AH$7</f>
        <v>0</v>
      </c>
      <c r="AJ820" s="83"/>
      <c r="AK820" s="110">
        <f>AI820*$O820</f>
        <v>0</v>
      </c>
      <c r="AL820" s="111"/>
      <c r="AM820" s="92"/>
      <c r="AN820" s="92"/>
      <c r="AO820" s="92"/>
      <c r="AP820" s="92">
        <v>1</v>
      </c>
      <c r="AQ820" s="92"/>
      <c r="AR820" s="92"/>
      <c r="AS820" s="92"/>
      <c r="AT820" s="92"/>
      <c r="AU820" s="92"/>
      <c r="AV820" s="109">
        <f>AM820*AM$7+AN820*AN$7+AO820*AO$7+AP820*AP$7+AQ820*AQ$7+AR820*AR$7+AS820*AS$7+AT820*AT$7+AU820*AU$7</f>
        <v>100</v>
      </c>
      <c r="AW820" s="75"/>
      <c r="AX820" s="110">
        <f>AV820*$O820</f>
        <v>33.333333333333329</v>
      </c>
      <c r="AY820" s="111"/>
      <c r="AZ820" s="93"/>
      <c r="BA820" s="94" t="s">
        <v>131</v>
      </c>
      <c r="BB820" s="71"/>
      <c r="BC820" s="95"/>
      <c r="BD820" s="41">
        <v>4</v>
      </c>
      <c r="BE820" s="52">
        <v>41</v>
      </c>
      <c r="BF820" s="103">
        <v>4151</v>
      </c>
      <c r="BG820" s="280" t="s">
        <v>52</v>
      </c>
    </row>
    <row r="821" spans="1:59" s="63" customFormat="1" ht="12.75" x14ac:dyDescent="0.2">
      <c r="A821" s="196">
        <v>4</v>
      </c>
      <c r="B821" s="197" t="s">
        <v>422</v>
      </c>
      <c r="C821" s="208">
        <v>41</v>
      </c>
      <c r="D821" s="209" t="s">
        <v>423</v>
      </c>
      <c r="E821" s="212">
        <v>4151</v>
      </c>
      <c r="F821" s="213" t="s">
        <v>489</v>
      </c>
      <c r="G821" s="231" t="s">
        <v>490</v>
      </c>
      <c r="H821" s="65"/>
      <c r="I821" s="222"/>
      <c r="J821" s="66"/>
      <c r="K821" s="66"/>
      <c r="L821" s="66"/>
      <c r="M821" s="64"/>
      <c r="N821" s="304"/>
      <c r="O821" s="305"/>
      <c r="P821" s="127"/>
      <c r="Q821" s="67"/>
      <c r="R821" s="67"/>
      <c r="S821" s="67"/>
      <c r="T821" s="67"/>
      <c r="U821" s="67"/>
      <c r="V821" s="67"/>
      <c r="W821" s="67"/>
      <c r="X821" s="67"/>
      <c r="Y821" s="68"/>
      <c r="Z821" s="68"/>
      <c r="AA821" s="68"/>
      <c r="AB821" s="67"/>
      <c r="AC821" s="67"/>
      <c r="AD821" s="67"/>
      <c r="AE821" s="67"/>
      <c r="AF821" s="67"/>
      <c r="AG821" s="67"/>
      <c r="AH821" s="67"/>
      <c r="AI821" s="67"/>
      <c r="AJ821" s="68"/>
      <c r="AK821" s="68"/>
      <c r="AL821" s="68"/>
      <c r="AM821" s="67"/>
      <c r="AN821" s="67"/>
      <c r="AO821" s="67"/>
      <c r="AP821" s="67"/>
      <c r="AQ821" s="67"/>
      <c r="AR821" s="67"/>
      <c r="AS821" s="67"/>
      <c r="AT821" s="67"/>
      <c r="AU821" s="67"/>
      <c r="AV821" s="67"/>
      <c r="AW821" s="67"/>
      <c r="AX821" s="68"/>
      <c r="AY821" s="68"/>
      <c r="AZ821" s="69"/>
      <c r="BA821" s="70"/>
      <c r="BB821" s="71"/>
      <c r="BC821" s="95"/>
      <c r="BD821" s="41">
        <v>4</v>
      </c>
      <c r="BE821" s="52">
        <v>41</v>
      </c>
      <c r="BF821" s="103">
        <v>4151</v>
      </c>
      <c r="BG821" s="275"/>
    </row>
    <row r="822" spans="1:59" s="63" customFormat="1" ht="12.75" x14ac:dyDescent="0.2">
      <c r="A822" s="196">
        <v>4</v>
      </c>
      <c r="B822" s="197" t="s">
        <v>422</v>
      </c>
      <c r="C822" s="208">
        <v>41</v>
      </c>
      <c r="D822" s="209" t="s">
        <v>423</v>
      </c>
      <c r="E822" s="212">
        <v>4151</v>
      </c>
      <c r="F822" s="213" t="s">
        <v>489</v>
      </c>
      <c r="G822" s="232"/>
      <c r="H822" s="97"/>
      <c r="I822" s="224"/>
      <c r="J822" s="98"/>
      <c r="K822" s="98"/>
      <c r="L822" s="98"/>
      <c r="M822" s="96"/>
      <c r="N822" s="307"/>
      <c r="O822" s="246"/>
      <c r="P822" s="124"/>
      <c r="Q822" s="99"/>
      <c r="R822" s="99"/>
      <c r="S822" s="99"/>
      <c r="T822" s="99"/>
      <c r="U822" s="99"/>
      <c r="V822" s="99"/>
      <c r="W822" s="99"/>
      <c r="X822" s="99"/>
      <c r="Y822" s="100"/>
      <c r="Z822" s="100"/>
      <c r="AA822" s="100"/>
      <c r="AB822" s="99"/>
      <c r="AC822" s="99"/>
      <c r="AD822" s="99"/>
      <c r="AE822" s="99"/>
      <c r="AF822" s="99"/>
      <c r="AG822" s="99"/>
      <c r="AH822" s="99"/>
      <c r="AI822" s="99"/>
      <c r="AJ822" s="100"/>
      <c r="AK822" s="100"/>
      <c r="AL822" s="100"/>
      <c r="AM822" s="99"/>
      <c r="AN822" s="99"/>
      <c r="AO822" s="99"/>
      <c r="AP822" s="99"/>
      <c r="AQ822" s="99"/>
      <c r="AR822" s="99"/>
      <c r="AS822" s="99"/>
      <c r="AT822" s="99"/>
      <c r="AU822" s="99"/>
      <c r="AV822" s="99"/>
      <c r="AW822" s="99"/>
      <c r="AX822" s="100"/>
      <c r="AY822" s="100"/>
      <c r="AZ822" s="101"/>
      <c r="BA822" s="102"/>
      <c r="BB822" s="95"/>
      <c r="BC822" s="95"/>
      <c r="BD822" s="41">
        <v>4</v>
      </c>
      <c r="BE822" s="52">
        <v>41</v>
      </c>
      <c r="BF822" s="103">
        <v>4151</v>
      </c>
      <c r="BG822" s="277"/>
    </row>
    <row r="823" spans="1:59" s="63" customFormat="1" ht="12.75" x14ac:dyDescent="0.2">
      <c r="A823" s="196">
        <v>4</v>
      </c>
      <c r="B823" s="197" t="s">
        <v>422</v>
      </c>
      <c r="C823" s="208">
        <v>41</v>
      </c>
      <c r="D823" s="209" t="s">
        <v>423</v>
      </c>
      <c r="E823" s="210">
        <v>4161</v>
      </c>
      <c r="F823" s="211" t="s">
        <v>496</v>
      </c>
      <c r="G823" s="230"/>
      <c r="H823" s="56"/>
      <c r="I823" s="221"/>
      <c r="J823" s="57"/>
      <c r="K823" s="57"/>
      <c r="L823" s="57"/>
      <c r="M823" s="55"/>
      <c r="N823" s="303"/>
      <c r="O823" s="245"/>
      <c r="P823" s="122"/>
      <c r="Q823" s="122"/>
      <c r="R823" s="122"/>
      <c r="S823" s="122"/>
      <c r="T823" s="122"/>
      <c r="U823" s="122"/>
      <c r="V823" s="122"/>
      <c r="W823" s="122"/>
      <c r="X823" s="122"/>
      <c r="Y823" s="59"/>
      <c r="Z823" s="123"/>
      <c r="AA823" s="123"/>
      <c r="AB823" s="122"/>
      <c r="AC823" s="122"/>
      <c r="AD823" s="122"/>
      <c r="AE823" s="122"/>
      <c r="AF823" s="122"/>
      <c r="AG823" s="122"/>
      <c r="AH823" s="122"/>
      <c r="AI823" s="122"/>
      <c r="AJ823" s="59"/>
      <c r="AK823" s="123"/>
      <c r="AL823" s="123"/>
      <c r="AM823" s="122"/>
      <c r="AN823" s="122"/>
      <c r="AO823" s="122"/>
      <c r="AP823" s="122"/>
      <c r="AQ823" s="122"/>
      <c r="AR823" s="122"/>
      <c r="AS823" s="122"/>
      <c r="AT823" s="122"/>
      <c r="AU823" s="122"/>
      <c r="AV823" s="122"/>
      <c r="AW823" s="58"/>
      <c r="AX823" s="123"/>
      <c r="AY823" s="59"/>
      <c r="AZ823" s="60"/>
      <c r="BA823" s="61"/>
      <c r="BB823" s="54"/>
      <c r="BC823" s="54"/>
      <c r="BD823" s="41">
        <v>4</v>
      </c>
      <c r="BE823" s="52">
        <v>41</v>
      </c>
      <c r="BF823" s="62">
        <v>4161</v>
      </c>
      <c r="BG823" s="274"/>
    </row>
    <row r="824" spans="1:59" s="63" customFormat="1" ht="12.75" x14ac:dyDescent="0.2">
      <c r="A824" s="196">
        <v>4</v>
      </c>
      <c r="B824" s="197" t="s">
        <v>422</v>
      </c>
      <c r="C824" s="208">
        <v>41</v>
      </c>
      <c r="D824" s="209" t="s">
        <v>423</v>
      </c>
      <c r="E824" s="210">
        <v>4161</v>
      </c>
      <c r="F824" s="211" t="s">
        <v>496</v>
      </c>
      <c r="G824" s="230"/>
      <c r="H824" s="56"/>
      <c r="I824" s="221"/>
      <c r="J824" s="57"/>
      <c r="K824" s="57"/>
      <c r="L824" s="57"/>
      <c r="M824" s="55"/>
      <c r="N824" s="303"/>
      <c r="O824" s="245"/>
      <c r="P824" s="122"/>
      <c r="Q824" s="58"/>
      <c r="R824" s="58"/>
      <c r="S824" s="58"/>
      <c r="T824" s="58"/>
      <c r="U824" s="58"/>
      <c r="V824" s="58"/>
      <c r="W824" s="58"/>
      <c r="X824" s="58"/>
      <c r="Y824" s="59"/>
      <c r="Z824" s="59"/>
      <c r="AA824" s="59"/>
      <c r="AB824" s="58"/>
      <c r="AC824" s="58"/>
      <c r="AD824" s="58"/>
      <c r="AE824" s="58"/>
      <c r="AF824" s="58"/>
      <c r="AG824" s="58"/>
      <c r="AH824" s="58"/>
      <c r="AI824" s="58"/>
      <c r="AJ824" s="59"/>
      <c r="AK824" s="59"/>
      <c r="AL824" s="59"/>
      <c r="AM824" s="58"/>
      <c r="AN824" s="58"/>
      <c r="AO824" s="58"/>
      <c r="AP824" s="58"/>
      <c r="AQ824" s="58"/>
      <c r="AR824" s="58"/>
      <c r="AS824" s="58"/>
      <c r="AT824" s="58"/>
      <c r="AU824" s="58"/>
      <c r="AV824" s="58"/>
      <c r="AW824" s="58"/>
      <c r="AX824" s="59"/>
      <c r="AY824" s="59"/>
      <c r="AZ824" s="60"/>
      <c r="BA824" s="61"/>
      <c r="BB824" s="54"/>
      <c r="BC824" s="54"/>
      <c r="BD824" s="41">
        <v>4</v>
      </c>
      <c r="BE824" s="52">
        <v>41</v>
      </c>
      <c r="BF824" s="62">
        <v>4161</v>
      </c>
      <c r="BG824" s="274"/>
    </row>
    <row r="825" spans="1:59" s="63" customFormat="1" ht="12.75" x14ac:dyDescent="0.2">
      <c r="A825" s="196">
        <v>4</v>
      </c>
      <c r="B825" s="197" t="s">
        <v>422</v>
      </c>
      <c r="C825" s="208">
        <v>41</v>
      </c>
      <c r="D825" s="209" t="s">
        <v>423</v>
      </c>
      <c r="E825" s="210">
        <v>4161</v>
      </c>
      <c r="F825" s="211" t="s">
        <v>496</v>
      </c>
      <c r="G825" s="231" t="s">
        <v>577</v>
      </c>
      <c r="H825" s="65"/>
      <c r="I825" s="222"/>
      <c r="J825" s="66"/>
      <c r="K825" s="66"/>
      <c r="L825" s="66"/>
      <c r="M825" s="64"/>
      <c r="N825" s="308"/>
      <c r="O825" s="309"/>
      <c r="P825" s="127"/>
      <c r="Q825" s="67"/>
      <c r="R825" s="67"/>
      <c r="S825" s="67"/>
      <c r="T825" s="67"/>
      <c r="U825" s="67"/>
      <c r="V825" s="67"/>
      <c r="W825" s="67"/>
      <c r="X825" s="67"/>
      <c r="Y825" s="68"/>
      <c r="Z825" s="68"/>
      <c r="AA825" s="68"/>
      <c r="AB825" s="67"/>
      <c r="AC825" s="67"/>
      <c r="AD825" s="67"/>
      <c r="AE825" s="67"/>
      <c r="AF825" s="67"/>
      <c r="AG825" s="67"/>
      <c r="AH825" s="67"/>
      <c r="AI825" s="67"/>
      <c r="AJ825" s="68"/>
      <c r="AK825" s="68"/>
      <c r="AL825" s="68"/>
      <c r="AM825" s="67"/>
      <c r="AN825" s="67"/>
      <c r="AO825" s="67"/>
      <c r="AP825" s="67"/>
      <c r="AQ825" s="67"/>
      <c r="AR825" s="67"/>
      <c r="AS825" s="67"/>
      <c r="AT825" s="67"/>
      <c r="AU825" s="67"/>
      <c r="AV825" s="67"/>
      <c r="AW825" s="67"/>
      <c r="AX825" s="68"/>
      <c r="AY825" s="68"/>
      <c r="AZ825" s="69"/>
      <c r="BA825" s="70"/>
      <c r="BB825" s="71"/>
      <c r="BC825" s="54"/>
      <c r="BD825" s="41">
        <v>4</v>
      </c>
      <c r="BE825" s="52">
        <v>41</v>
      </c>
      <c r="BF825" s="62">
        <v>4161</v>
      </c>
      <c r="BG825" s="275"/>
    </row>
    <row r="826" spans="1:59" s="63" customFormat="1" ht="12.75" x14ac:dyDescent="0.2">
      <c r="A826" s="196">
        <v>4</v>
      </c>
      <c r="B826" s="197" t="s">
        <v>422</v>
      </c>
      <c r="C826" s="208">
        <v>41</v>
      </c>
      <c r="D826" s="209" t="s">
        <v>423</v>
      </c>
      <c r="E826" s="210">
        <v>4161</v>
      </c>
      <c r="F826" s="211" t="s">
        <v>496</v>
      </c>
      <c r="G826" s="231" t="s">
        <v>577</v>
      </c>
      <c r="H826" s="72" t="s">
        <v>47</v>
      </c>
      <c r="I826" s="223"/>
      <c r="J826" s="73"/>
      <c r="K826" s="73"/>
      <c r="L826" s="73"/>
      <c r="M826" s="74"/>
      <c r="N826" s="247"/>
      <c r="O826" s="306"/>
      <c r="P826" s="105"/>
      <c r="Q826" s="75"/>
      <c r="R826" s="75"/>
      <c r="S826" s="75"/>
      <c r="T826" s="75"/>
      <c r="U826" s="75"/>
      <c r="V826" s="75"/>
      <c r="W826" s="75"/>
      <c r="X826" s="75"/>
      <c r="Y826" s="76">
        <f>IF(ISNUMBER(VLOOKUP(Y828,P$7:W$7,MATCH(Y828,P$7:W$7))),VLOOKUP(Y828,P$7:W$7,MATCH(Y828,P$7:W$7)),IF(N830=0,"No Data",IF(Y828&gt;0,"&lt;100",0)))</f>
        <v>10000</v>
      </c>
      <c r="Z826" s="77">
        <f>IF(ISNUMBER(VLOOKUP(Z830,P$7:W$7,MATCH(Z830,P$7:W$7))),VLOOKUP(Z830,P$7:W$7,MATCH(Z830,P$7:W$7)),IF(N830=0,"No Data",IF(Z830&gt;0,"&lt;100",0)))</f>
        <v>10000</v>
      </c>
      <c r="AA826" s="106">
        <f>IF(ISNUMBER(Z826),Z826,0)</f>
        <v>10000</v>
      </c>
      <c r="AB826" s="75"/>
      <c r="AC826" s="75"/>
      <c r="AD826" s="75"/>
      <c r="AE826" s="75"/>
      <c r="AF826" s="75"/>
      <c r="AG826" s="75"/>
      <c r="AH826" s="75"/>
      <c r="AI826" s="75"/>
      <c r="AJ826" s="76">
        <f>IF(ISNUMBER(VLOOKUP(AJ828,AB$7:AH$7,MATCH(AJ828,AB$7:AH$7))),VLOOKUP(AJ828,AB$7:AH$7,MATCH(AJ828,AB$7:AH$7)),IF(N830=0,"No Data",IF(AJ828&gt;0,"&lt;50",0)))</f>
        <v>0</v>
      </c>
      <c r="AK826" s="77">
        <f>IF(ISNUMBER(VLOOKUP(AK830,AB$7:AH$7,MATCH(AK830,AB$7:AH$7))),VLOOKUP(AK830,AB$7:AH$7,MATCH(AK830,AB$7:AH$7)),IF(N830=0,"No Data",IF(AK830&gt;0,"&lt;50",0)))</f>
        <v>0</v>
      </c>
      <c r="AL826" s="106">
        <f>IF(ISNUMBER(AK826),AK826,0)</f>
        <v>0</v>
      </c>
      <c r="AM826" s="75"/>
      <c r="AN826" s="75"/>
      <c r="AO826" s="75"/>
      <c r="AP826" s="75"/>
      <c r="AQ826" s="75"/>
      <c r="AR826" s="75"/>
      <c r="AS826" s="75"/>
      <c r="AT826" s="75"/>
      <c r="AU826" s="75"/>
      <c r="AV826" s="75"/>
      <c r="AW826" s="76">
        <f>IF(ISNUMBER(VLOOKUP(AW828,AM$7:AU$7,MATCH(AW828,AM$7:AU$7))),VLOOKUP(AW828,AM$7:AU$7,MATCH(AW828,AM$7:AU$7)),IF(N830=0,"No Data",IF(AW828&gt;0,"&lt;10",0)))</f>
        <v>1000</v>
      </c>
      <c r="AX826" s="77">
        <f>IF(ISNUMBER(VLOOKUP(AX830,AM$7:AU$7,MATCH(AX830,AM$7:AU$7))),VLOOKUP(AX830,AM$7:AU$7,MATCH(AX830,AM$7:AU$7)),IF(N830=0,"No Data",IF(AX830&gt;0,"&lt;10",0)))</f>
        <v>1000</v>
      </c>
      <c r="AY826" s="106">
        <f>IF(ISNUMBER(AX826),AX826,0)</f>
        <v>1000</v>
      </c>
      <c r="AZ826" s="79"/>
      <c r="BA826" s="80"/>
      <c r="BB826" s="71"/>
      <c r="BC826" s="54"/>
      <c r="BD826" s="41">
        <v>4</v>
      </c>
      <c r="BE826" s="52">
        <v>41</v>
      </c>
      <c r="BF826" s="62">
        <v>4161</v>
      </c>
      <c r="BG826" s="276" t="s">
        <v>47</v>
      </c>
    </row>
    <row r="827" spans="1:59" s="63" customFormat="1" ht="12.75" x14ac:dyDescent="0.2">
      <c r="A827" s="196">
        <v>4</v>
      </c>
      <c r="B827" s="197" t="s">
        <v>422</v>
      </c>
      <c r="C827" s="208">
        <v>41</v>
      </c>
      <c r="D827" s="209" t="s">
        <v>423</v>
      </c>
      <c r="E827" s="210">
        <v>4161</v>
      </c>
      <c r="F827" s="211" t="s">
        <v>496</v>
      </c>
      <c r="G827" s="231" t="s">
        <v>577</v>
      </c>
      <c r="H827" s="81" t="s">
        <v>48</v>
      </c>
      <c r="I827" s="223"/>
      <c r="J827" s="73"/>
      <c r="K827" s="73"/>
      <c r="L827" s="73"/>
      <c r="M827" s="74"/>
      <c r="N827" s="247"/>
      <c r="O827" s="306"/>
      <c r="P827" s="105"/>
      <c r="Q827" s="75"/>
      <c r="R827" s="75"/>
      <c r="S827" s="75"/>
      <c r="T827" s="75"/>
      <c r="U827" s="75"/>
      <c r="V827" s="75"/>
      <c r="W827" s="75"/>
      <c r="X827" s="75"/>
      <c r="Y827" s="82">
        <f>MIN(X831:X838)</f>
        <v>100</v>
      </c>
      <c r="Z827" s="83"/>
      <c r="AA827" s="83"/>
      <c r="AB827" s="75"/>
      <c r="AC827" s="75"/>
      <c r="AD827" s="75"/>
      <c r="AE827" s="75"/>
      <c r="AF827" s="75"/>
      <c r="AG827" s="75"/>
      <c r="AH827" s="75"/>
      <c r="AI827" s="75"/>
      <c r="AJ827" s="82">
        <f>MIN(AI831:AI838)</f>
        <v>0</v>
      </c>
      <c r="AK827" s="83"/>
      <c r="AL827" s="83"/>
      <c r="AM827" s="75"/>
      <c r="AN827" s="75"/>
      <c r="AO827" s="75"/>
      <c r="AP827" s="75"/>
      <c r="AQ827" s="75"/>
      <c r="AR827" s="75"/>
      <c r="AS827" s="75"/>
      <c r="AT827" s="75"/>
      <c r="AU827" s="75"/>
      <c r="AV827" s="75"/>
      <c r="AW827" s="82">
        <f>MIN(AV831:AV838)</f>
        <v>100</v>
      </c>
      <c r="AX827" s="83"/>
      <c r="AY827" s="83"/>
      <c r="AZ827" s="79"/>
      <c r="BA827" s="80"/>
      <c r="BB827" s="71"/>
      <c r="BC827" s="54"/>
      <c r="BD827" s="41">
        <v>4</v>
      </c>
      <c r="BE827" s="52">
        <v>41</v>
      </c>
      <c r="BF827" s="62">
        <v>4161</v>
      </c>
      <c r="BG827" s="278" t="s">
        <v>48</v>
      </c>
    </row>
    <row r="828" spans="1:59" s="63" customFormat="1" ht="12.75" x14ac:dyDescent="0.2">
      <c r="A828" s="196">
        <v>4</v>
      </c>
      <c r="B828" s="197" t="s">
        <v>422</v>
      </c>
      <c r="C828" s="208">
        <v>41</v>
      </c>
      <c r="D828" s="209" t="s">
        <v>423</v>
      </c>
      <c r="E828" s="210">
        <v>4161</v>
      </c>
      <c r="F828" s="211" t="s">
        <v>496</v>
      </c>
      <c r="G828" s="231" t="s">
        <v>577</v>
      </c>
      <c r="H828" s="81" t="s">
        <v>49</v>
      </c>
      <c r="I828" s="223"/>
      <c r="J828" s="73"/>
      <c r="K828" s="73"/>
      <c r="L828" s="73"/>
      <c r="M828" s="74"/>
      <c r="N828" s="247"/>
      <c r="O828" s="306"/>
      <c r="P828" s="105"/>
      <c r="Q828" s="75"/>
      <c r="R828" s="75"/>
      <c r="S828" s="75"/>
      <c r="T828" s="75"/>
      <c r="U828" s="75"/>
      <c r="V828" s="75"/>
      <c r="W828" s="75"/>
      <c r="X828" s="75"/>
      <c r="Y828" s="84">
        <f>IF(ISNUMBER(AVERAGE(X831:X838)),AVERAGE(X831:X838),0)</f>
        <v>12550</v>
      </c>
      <c r="Z828" s="83"/>
      <c r="AA828" s="83"/>
      <c r="AB828" s="75"/>
      <c r="AC828" s="75"/>
      <c r="AD828" s="75"/>
      <c r="AE828" s="75"/>
      <c r="AF828" s="75"/>
      <c r="AG828" s="75"/>
      <c r="AH828" s="75"/>
      <c r="AI828" s="75"/>
      <c r="AJ828" s="84">
        <f>IF(ISNUMBER(AVERAGE(AI831:AI838)),AVERAGE(AI831:AI838),0)</f>
        <v>0</v>
      </c>
      <c r="AK828" s="83"/>
      <c r="AL828" s="83"/>
      <c r="AM828" s="75"/>
      <c r="AN828" s="75"/>
      <c r="AO828" s="75"/>
      <c r="AP828" s="75"/>
      <c r="AQ828" s="75"/>
      <c r="AR828" s="75"/>
      <c r="AS828" s="75"/>
      <c r="AT828" s="75"/>
      <c r="AU828" s="75"/>
      <c r="AV828" s="75"/>
      <c r="AW828" s="84">
        <f>IF(ISNUMBER(AVERAGE(AV831:AV838)),AVERAGE(AV831:AV838),0)</f>
        <v>1300</v>
      </c>
      <c r="AX828" s="83"/>
      <c r="AY828" s="83"/>
      <c r="AZ828" s="79"/>
      <c r="BA828" s="80"/>
      <c r="BB828" s="71"/>
      <c r="BC828" s="54"/>
      <c r="BD828" s="41">
        <v>4</v>
      </c>
      <c r="BE828" s="52">
        <v>41</v>
      </c>
      <c r="BF828" s="62">
        <v>4161</v>
      </c>
      <c r="BG828" s="278" t="s">
        <v>49</v>
      </c>
    </row>
    <row r="829" spans="1:59" s="63" customFormat="1" ht="12.75" x14ac:dyDescent="0.2">
      <c r="A829" s="196">
        <v>4</v>
      </c>
      <c r="B829" s="197" t="s">
        <v>422</v>
      </c>
      <c r="C829" s="208">
        <v>41</v>
      </c>
      <c r="D829" s="209" t="s">
        <v>423</v>
      </c>
      <c r="E829" s="210">
        <v>4161</v>
      </c>
      <c r="F829" s="211" t="s">
        <v>496</v>
      </c>
      <c r="G829" s="231" t="s">
        <v>577</v>
      </c>
      <c r="H829" s="81" t="s">
        <v>50</v>
      </c>
      <c r="I829" s="223"/>
      <c r="J829" s="73"/>
      <c r="K829" s="73"/>
      <c r="L829" s="73"/>
      <c r="M829" s="74"/>
      <c r="N829" s="247"/>
      <c r="O829" s="306"/>
      <c r="P829" s="105"/>
      <c r="Q829" s="75"/>
      <c r="R829" s="75"/>
      <c r="S829" s="75"/>
      <c r="T829" s="75"/>
      <c r="U829" s="75"/>
      <c r="V829" s="75"/>
      <c r="W829" s="75"/>
      <c r="X829" s="75"/>
      <c r="Y829" s="84">
        <f>MAX(X831:X838)</f>
        <v>25000</v>
      </c>
      <c r="Z829" s="83"/>
      <c r="AA829" s="83"/>
      <c r="AB829" s="75"/>
      <c r="AC829" s="75"/>
      <c r="AD829" s="75"/>
      <c r="AE829" s="75"/>
      <c r="AF829" s="75"/>
      <c r="AG829" s="75"/>
      <c r="AH829" s="75"/>
      <c r="AI829" s="75"/>
      <c r="AJ829" s="84">
        <f>MAX(AI831:AI838)</f>
        <v>0</v>
      </c>
      <c r="AK829" s="83"/>
      <c r="AL829" s="83"/>
      <c r="AM829" s="75"/>
      <c r="AN829" s="75"/>
      <c r="AO829" s="75"/>
      <c r="AP829" s="75"/>
      <c r="AQ829" s="75"/>
      <c r="AR829" s="75"/>
      <c r="AS829" s="75"/>
      <c r="AT829" s="75"/>
      <c r="AU829" s="75"/>
      <c r="AV829" s="75"/>
      <c r="AW829" s="84">
        <f>MAX(AV831:AV838)</f>
        <v>2500</v>
      </c>
      <c r="AX829" s="83"/>
      <c r="AY829" s="83"/>
      <c r="AZ829" s="79"/>
      <c r="BA829" s="80"/>
      <c r="BB829" s="71"/>
      <c r="BC829" s="54"/>
      <c r="BD829" s="41">
        <v>4</v>
      </c>
      <c r="BE829" s="52">
        <v>41</v>
      </c>
      <c r="BF829" s="62">
        <v>4161</v>
      </c>
      <c r="BG829" s="278" t="s">
        <v>50</v>
      </c>
    </row>
    <row r="830" spans="1:59" s="63" customFormat="1" ht="12.75" x14ac:dyDescent="0.2">
      <c r="A830" s="196">
        <v>4</v>
      </c>
      <c r="B830" s="197" t="s">
        <v>422</v>
      </c>
      <c r="C830" s="208">
        <v>41</v>
      </c>
      <c r="D830" s="209" t="s">
        <v>423</v>
      </c>
      <c r="E830" s="210">
        <v>4161</v>
      </c>
      <c r="F830" s="211" t="s">
        <v>496</v>
      </c>
      <c r="G830" s="231" t="s">
        <v>577</v>
      </c>
      <c r="H830" s="85" t="s">
        <v>51</v>
      </c>
      <c r="I830" s="223"/>
      <c r="J830" s="73"/>
      <c r="K830" s="73"/>
      <c r="L830" s="73"/>
      <c r="M830" s="74"/>
      <c r="N830" s="248">
        <f>SUM(N831:N838)</f>
        <v>8</v>
      </c>
      <c r="O830" s="293">
        <f>SUM(O831:O838)</f>
        <v>1</v>
      </c>
      <c r="P830" s="292"/>
      <c r="Q830" s="87"/>
      <c r="R830" s="87"/>
      <c r="S830" s="87"/>
      <c r="T830" s="87"/>
      <c r="U830" s="87"/>
      <c r="V830" s="87"/>
      <c r="W830" s="87"/>
      <c r="X830" s="87"/>
      <c r="Y830" s="88"/>
      <c r="Z830" s="119">
        <f>SUM(Z831:Z838)</f>
        <v>12550</v>
      </c>
      <c r="AA830" s="120"/>
      <c r="AB830" s="111"/>
      <c r="AC830" s="111"/>
      <c r="AD830" s="111"/>
      <c r="AE830" s="111"/>
      <c r="AF830" s="111"/>
      <c r="AG830" s="111"/>
      <c r="AH830" s="111"/>
      <c r="AI830" s="111"/>
      <c r="AJ830" s="120"/>
      <c r="AK830" s="119">
        <f>SUM(AK831:AK838)</f>
        <v>0</v>
      </c>
      <c r="AL830" s="120"/>
      <c r="AM830" s="111"/>
      <c r="AN830" s="111"/>
      <c r="AO830" s="111"/>
      <c r="AP830" s="111"/>
      <c r="AQ830" s="111"/>
      <c r="AR830" s="111"/>
      <c r="AS830" s="111"/>
      <c r="AT830" s="111"/>
      <c r="AU830" s="111"/>
      <c r="AV830" s="111"/>
      <c r="AW830" s="120"/>
      <c r="AX830" s="119">
        <f>SUM(AX831:AX838)</f>
        <v>1300</v>
      </c>
      <c r="AY830" s="88"/>
      <c r="AZ830" s="79"/>
      <c r="BA830" s="80"/>
      <c r="BB830" s="71"/>
      <c r="BC830" s="54"/>
      <c r="BD830" s="41">
        <v>4</v>
      </c>
      <c r="BE830" s="52">
        <v>41</v>
      </c>
      <c r="BF830" s="62">
        <v>4161</v>
      </c>
      <c r="BG830" s="279" t="s">
        <v>51</v>
      </c>
    </row>
    <row r="831" spans="1:59" s="63" customFormat="1" ht="12.75" x14ac:dyDescent="0.2">
      <c r="A831" s="196">
        <v>4</v>
      </c>
      <c r="B831" s="197" t="s">
        <v>422</v>
      </c>
      <c r="C831" s="208">
        <v>41</v>
      </c>
      <c r="D831" s="209" t="s">
        <v>423</v>
      </c>
      <c r="E831" s="210">
        <v>4161</v>
      </c>
      <c r="F831" s="211" t="s">
        <v>496</v>
      </c>
      <c r="G831" s="231" t="s">
        <v>577</v>
      </c>
      <c r="H831" s="89" t="s">
        <v>52</v>
      </c>
      <c r="I831" s="90" t="s">
        <v>497</v>
      </c>
      <c r="J831" s="90" t="s">
        <v>498</v>
      </c>
      <c r="K831" s="90" t="s">
        <v>64</v>
      </c>
      <c r="L831" s="90" t="s">
        <v>119</v>
      </c>
      <c r="M831" s="91"/>
      <c r="N831" s="312">
        <v>1</v>
      </c>
      <c r="O831" s="313">
        <f>N831/N$830</f>
        <v>0.125</v>
      </c>
      <c r="P831" s="104">
        <v>1</v>
      </c>
      <c r="Q831" s="92"/>
      <c r="R831" s="92"/>
      <c r="S831" s="92"/>
      <c r="T831" s="92"/>
      <c r="U831" s="92"/>
      <c r="V831" s="92"/>
      <c r="W831" s="92"/>
      <c r="X831" s="109">
        <f t="shared" ref="X831:X838" si="111">P831*P$7+Q831*Q$7+R831*R$7+S831*S$7+T831*T$7+U831*U$7+V831*V$7+W831*W$7</f>
        <v>100</v>
      </c>
      <c r="Y831" s="83"/>
      <c r="Z831" s="110">
        <f t="shared" ref="Z831:Z838" si="112">X831*$O831</f>
        <v>12.5</v>
      </c>
      <c r="AA831" s="111"/>
      <c r="AB831" s="92"/>
      <c r="AC831" s="92"/>
      <c r="AD831" s="92"/>
      <c r="AE831" s="92"/>
      <c r="AF831" s="92"/>
      <c r="AG831" s="92"/>
      <c r="AH831" s="92"/>
      <c r="AI831" s="109">
        <f t="shared" ref="AI831:AI838" si="113">AB831*AB$7+AC831*AC$7+AD831*AD$7+AE831*AE$7+AF831*AF$7+AG831*AG$7+AH831*AH$7</f>
        <v>0</v>
      </c>
      <c r="AJ831" s="83"/>
      <c r="AK831" s="110">
        <f t="shared" ref="AK831:AK838" si="114">AI831*$O831</f>
        <v>0</v>
      </c>
      <c r="AL831" s="111"/>
      <c r="AM831" s="92"/>
      <c r="AN831" s="92"/>
      <c r="AO831" s="92"/>
      <c r="AP831" s="92"/>
      <c r="AQ831" s="92"/>
      <c r="AR831" s="92"/>
      <c r="AS831" s="92"/>
      <c r="AT831" s="92">
        <v>1</v>
      </c>
      <c r="AU831" s="92"/>
      <c r="AV831" s="109">
        <f t="shared" ref="AV831:AV838" si="115">AM831*AM$7+AN831*AN$7+AO831*AO$7+AP831*AP$7+AQ831*AQ$7+AR831*AR$7+AS831*AS$7+AT831*AT$7+AU831*AU$7</f>
        <v>2500</v>
      </c>
      <c r="AW831" s="75"/>
      <c r="AX831" s="110">
        <f t="shared" ref="AX831:AX838" si="116">AV831*$O831</f>
        <v>312.5</v>
      </c>
      <c r="AY831" s="111"/>
      <c r="AZ831" s="93"/>
      <c r="BA831" s="94" t="s">
        <v>159</v>
      </c>
      <c r="BB831" s="71"/>
      <c r="BC831" s="54"/>
      <c r="BD831" s="41">
        <v>4</v>
      </c>
      <c r="BE831" s="52">
        <v>41</v>
      </c>
      <c r="BF831" s="62">
        <v>4161</v>
      </c>
      <c r="BG831" s="280" t="s">
        <v>52</v>
      </c>
    </row>
    <row r="832" spans="1:59" s="63" customFormat="1" ht="24" x14ac:dyDescent="0.2">
      <c r="A832" s="196">
        <v>4</v>
      </c>
      <c r="B832" s="197" t="s">
        <v>422</v>
      </c>
      <c r="C832" s="208">
        <v>41</v>
      </c>
      <c r="D832" s="209" t="s">
        <v>423</v>
      </c>
      <c r="E832" s="210">
        <v>4161</v>
      </c>
      <c r="F832" s="211" t="s">
        <v>496</v>
      </c>
      <c r="G832" s="231" t="s">
        <v>577</v>
      </c>
      <c r="H832" s="89"/>
      <c r="I832" s="90" t="s">
        <v>471</v>
      </c>
      <c r="J832" s="90" t="s">
        <v>499</v>
      </c>
      <c r="K832" s="90" t="s">
        <v>129</v>
      </c>
      <c r="L832" s="90"/>
      <c r="M832" s="91"/>
      <c r="N832" s="312">
        <v>1</v>
      </c>
      <c r="O832" s="313">
        <f t="shared" ref="O832:O838" si="117">N832/N$830</f>
        <v>0.125</v>
      </c>
      <c r="P832" s="104"/>
      <c r="Q832" s="92"/>
      <c r="R832" s="92"/>
      <c r="S832" s="92"/>
      <c r="T832" s="92"/>
      <c r="U832" s="92"/>
      <c r="V832" s="92"/>
      <c r="W832" s="92">
        <v>1</v>
      </c>
      <c r="X832" s="109">
        <f t="shared" si="111"/>
        <v>25000</v>
      </c>
      <c r="Y832" s="83"/>
      <c r="Z832" s="110">
        <f t="shared" si="112"/>
        <v>3125</v>
      </c>
      <c r="AA832" s="111"/>
      <c r="AB832" s="92"/>
      <c r="AC832" s="92"/>
      <c r="AD832" s="92"/>
      <c r="AE832" s="92"/>
      <c r="AF832" s="92"/>
      <c r="AG832" s="92"/>
      <c r="AH832" s="92"/>
      <c r="AI832" s="109">
        <f t="shared" si="113"/>
        <v>0</v>
      </c>
      <c r="AJ832" s="83"/>
      <c r="AK832" s="110">
        <f t="shared" si="114"/>
        <v>0</v>
      </c>
      <c r="AL832" s="111"/>
      <c r="AM832" s="92"/>
      <c r="AN832" s="92"/>
      <c r="AO832" s="92"/>
      <c r="AP832" s="92">
        <v>1</v>
      </c>
      <c r="AQ832" s="92"/>
      <c r="AR832" s="92"/>
      <c r="AS832" s="92"/>
      <c r="AT832" s="92"/>
      <c r="AU832" s="92"/>
      <c r="AV832" s="109">
        <f t="shared" si="115"/>
        <v>100</v>
      </c>
      <c r="AW832" s="75"/>
      <c r="AX832" s="110">
        <f t="shared" si="116"/>
        <v>12.5</v>
      </c>
      <c r="AY832" s="111"/>
      <c r="AZ832" s="93"/>
      <c r="BA832" s="94" t="s">
        <v>159</v>
      </c>
      <c r="BB832" s="71"/>
      <c r="BC832" s="54"/>
      <c r="BD832" s="41">
        <v>4</v>
      </c>
      <c r="BE832" s="52">
        <v>41</v>
      </c>
      <c r="BF832" s="62">
        <v>4161</v>
      </c>
      <c r="BG832" s="280" t="s">
        <v>52</v>
      </c>
    </row>
    <row r="833" spans="1:59" s="63" customFormat="1" ht="12.75" x14ac:dyDescent="0.2">
      <c r="A833" s="196">
        <v>4</v>
      </c>
      <c r="B833" s="197" t="s">
        <v>422</v>
      </c>
      <c r="C833" s="208">
        <v>41</v>
      </c>
      <c r="D833" s="209" t="s">
        <v>423</v>
      </c>
      <c r="E833" s="210">
        <v>4161</v>
      </c>
      <c r="F833" s="211" t="s">
        <v>496</v>
      </c>
      <c r="G833" s="231" t="s">
        <v>577</v>
      </c>
      <c r="H833" s="89"/>
      <c r="I833" s="90" t="s">
        <v>500</v>
      </c>
      <c r="J833" s="90" t="s">
        <v>501</v>
      </c>
      <c r="K833" s="90" t="s">
        <v>60</v>
      </c>
      <c r="L833" s="90"/>
      <c r="M833" s="91"/>
      <c r="N833" s="312">
        <v>1</v>
      </c>
      <c r="O833" s="313">
        <f t="shared" si="117"/>
        <v>0.125</v>
      </c>
      <c r="P833" s="104"/>
      <c r="Q833" s="92"/>
      <c r="R833" s="92"/>
      <c r="S833" s="92"/>
      <c r="T833" s="92"/>
      <c r="U833" s="92"/>
      <c r="V833" s="92"/>
      <c r="W833" s="92">
        <v>1</v>
      </c>
      <c r="X833" s="109">
        <f t="shared" si="111"/>
        <v>25000</v>
      </c>
      <c r="Y833" s="83"/>
      <c r="Z833" s="110">
        <f t="shared" si="112"/>
        <v>3125</v>
      </c>
      <c r="AA833" s="111"/>
      <c r="AB833" s="92"/>
      <c r="AC833" s="92"/>
      <c r="AD833" s="92"/>
      <c r="AE833" s="92"/>
      <c r="AF833" s="92"/>
      <c r="AG833" s="92"/>
      <c r="AH833" s="92"/>
      <c r="AI833" s="109">
        <f t="shared" si="113"/>
        <v>0</v>
      </c>
      <c r="AJ833" s="83"/>
      <c r="AK833" s="110">
        <f t="shared" si="114"/>
        <v>0</v>
      </c>
      <c r="AL833" s="111"/>
      <c r="AM833" s="92"/>
      <c r="AN833" s="92"/>
      <c r="AO833" s="92"/>
      <c r="AP833" s="92">
        <v>1</v>
      </c>
      <c r="AQ833" s="92"/>
      <c r="AR833" s="92"/>
      <c r="AS833" s="92"/>
      <c r="AT833" s="92"/>
      <c r="AU833" s="92"/>
      <c r="AV833" s="109">
        <f t="shared" si="115"/>
        <v>100</v>
      </c>
      <c r="AW833" s="75"/>
      <c r="AX833" s="110">
        <f t="shared" si="116"/>
        <v>12.5</v>
      </c>
      <c r="AY833" s="111"/>
      <c r="AZ833" s="93"/>
      <c r="BA833" s="94" t="s">
        <v>159</v>
      </c>
      <c r="BB833" s="71"/>
      <c r="BC833" s="54"/>
      <c r="BD833" s="41">
        <v>4</v>
      </c>
      <c r="BE833" s="52">
        <v>41</v>
      </c>
      <c r="BF833" s="62">
        <v>4161</v>
      </c>
      <c r="BG833" s="280" t="s">
        <v>52</v>
      </c>
    </row>
    <row r="834" spans="1:59" s="63" customFormat="1" ht="36" x14ac:dyDescent="0.2">
      <c r="A834" s="196">
        <v>4</v>
      </c>
      <c r="B834" s="197" t="s">
        <v>422</v>
      </c>
      <c r="C834" s="208">
        <v>41</v>
      </c>
      <c r="D834" s="209" t="s">
        <v>423</v>
      </c>
      <c r="E834" s="210">
        <v>4161</v>
      </c>
      <c r="F834" s="211" t="s">
        <v>496</v>
      </c>
      <c r="G834" s="231" t="s">
        <v>577</v>
      </c>
      <c r="H834" s="89"/>
      <c r="I834" s="90" t="s">
        <v>430</v>
      </c>
      <c r="J834" s="90" t="s">
        <v>502</v>
      </c>
      <c r="K834" s="90" t="s">
        <v>64</v>
      </c>
      <c r="L834" s="90" t="s">
        <v>119</v>
      </c>
      <c r="M834" s="91"/>
      <c r="N834" s="312">
        <v>1</v>
      </c>
      <c r="O834" s="313">
        <f t="shared" si="117"/>
        <v>0.125</v>
      </c>
      <c r="P834" s="104">
        <v>1</v>
      </c>
      <c r="Q834" s="92"/>
      <c r="R834" s="92"/>
      <c r="S834" s="92"/>
      <c r="T834" s="92"/>
      <c r="U834" s="92"/>
      <c r="V834" s="92"/>
      <c r="W834" s="92"/>
      <c r="X834" s="109">
        <f t="shared" si="111"/>
        <v>100</v>
      </c>
      <c r="Y834" s="83"/>
      <c r="Z834" s="110">
        <f t="shared" si="112"/>
        <v>12.5</v>
      </c>
      <c r="AA834" s="111"/>
      <c r="AB834" s="92"/>
      <c r="AC834" s="92"/>
      <c r="AD834" s="92"/>
      <c r="AE834" s="92"/>
      <c r="AF834" s="92"/>
      <c r="AG834" s="92"/>
      <c r="AH834" s="92"/>
      <c r="AI834" s="109">
        <f t="shared" si="113"/>
        <v>0</v>
      </c>
      <c r="AJ834" s="83"/>
      <c r="AK834" s="110">
        <f t="shared" si="114"/>
        <v>0</v>
      </c>
      <c r="AL834" s="111"/>
      <c r="AM834" s="92"/>
      <c r="AN834" s="92"/>
      <c r="AO834" s="92"/>
      <c r="AP834" s="92"/>
      <c r="AQ834" s="92"/>
      <c r="AR834" s="92"/>
      <c r="AS834" s="92"/>
      <c r="AT834" s="92">
        <v>1</v>
      </c>
      <c r="AU834" s="92"/>
      <c r="AV834" s="109">
        <f t="shared" si="115"/>
        <v>2500</v>
      </c>
      <c r="AW834" s="75"/>
      <c r="AX834" s="110">
        <f t="shared" si="116"/>
        <v>312.5</v>
      </c>
      <c r="AY834" s="111"/>
      <c r="AZ834" s="93"/>
      <c r="BA834" s="94" t="s">
        <v>131</v>
      </c>
      <c r="BB834" s="71"/>
      <c r="BC834" s="54"/>
      <c r="BD834" s="41">
        <v>4</v>
      </c>
      <c r="BE834" s="52">
        <v>41</v>
      </c>
      <c r="BF834" s="62">
        <v>4161</v>
      </c>
      <c r="BG834" s="280" t="s">
        <v>52</v>
      </c>
    </row>
    <row r="835" spans="1:59" s="63" customFormat="1" ht="24" x14ac:dyDescent="0.2">
      <c r="A835" s="196">
        <v>4</v>
      </c>
      <c r="B835" s="197" t="s">
        <v>422</v>
      </c>
      <c r="C835" s="208">
        <v>41</v>
      </c>
      <c r="D835" s="209" t="s">
        <v>423</v>
      </c>
      <c r="E835" s="210">
        <v>4161</v>
      </c>
      <c r="F835" s="211" t="s">
        <v>496</v>
      </c>
      <c r="G835" s="231" t="s">
        <v>577</v>
      </c>
      <c r="H835" s="89"/>
      <c r="I835" s="90" t="s">
        <v>503</v>
      </c>
      <c r="J835" s="90" t="s">
        <v>504</v>
      </c>
      <c r="K835" s="90" t="s">
        <v>64</v>
      </c>
      <c r="L835" s="90" t="s">
        <v>147</v>
      </c>
      <c r="M835" s="91"/>
      <c r="N835" s="312">
        <v>1</v>
      </c>
      <c r="O835" s="313">
        <f t="shared" si="117"/>
        <v>0.125</v>
      </c>
      <c r="P835" s="104">
        <v>1</v>
      </c>
      <c r="Q835" s="92"/>
      <c r="R835" s="92"/>
      <c r="S835" s="92"/>
      <c r="T835" s="92"/>
      <c r="U835" s="92"/>
      <c r="V835" s="92"/>
      <c r="W835" s="92"/>
      <c r="X835" s="109">
        <f t="shared" si="111"/>
        <v>100</v>
      </c>
      <c r="Y835" s="83"/>
      <c r="Z835" s="110">
        <f t="shared" si="112"/>
        <v>12.5</v>
      </c>
      <c r="AA835" s="111"/>
      <c r="AB835" s="92"/>
      <c r="AC835" s="92"/>
      <c r="AD835" s="92"/>
      <c r="AE835" s="92"/>
      <c r="AF835" s="92"/>
      <c r="AG835" s="92"/>
      <c r="AH835" s="92"/>
      <c r="AI835" s="109">
        <f t="shared" si="113"/>
        <v>0</v>
      </c>
      <c r="AJ835" s="83"/>
      <c r="AK835" s="110">
        <f t="shared" si="114"/>
        <v>0</v>
      </c>
      <c r="AL835" s="111"/>
      <c r="AM835" s="92"/>
      <c r="AN835" s="92"/>
      <c r="AO835" s="92"/>
      <c r="AP835" s="92"/>
      <c r="AQ835" s="92"/>
      <c r="AR835" s="92"/>
      <c r="AS835" s="92"/>
      <c r="AT835" s="92">
        <v>1</v>
      </c>
      <c r="AU835" s="92"/>
      <c r="AV835" s="109">
        <f t="shared" si="115"/>
        <v>2500</v>
      </c>
      <c r="AW835" s="75"/>
      <c r="AX835" s="110">
        <f t="shared" si="116"/>
        <v>312.5</v>
      </c>
      <c r="AY835" s="111"/>
      <c r="AZ835" s="93"/>
      <c r="BA835" s="94" t="s">
        <v>131</v>
      </c>
      <c r="BB835" s="71"/>
      <c r="BC835" s="54"/>
      <c r="BD835" s="41">
        <v>4</v>
      </c>
      <c r="BE835" s="52">
        <v>41</v>
      </c>
      <c r="BF835" s="62">
        <v>4161</v>
      </c>
      <c r="BG835" s="280" t="s">
        <v>52</v>
      </c>
    </row>
    <row r="836" spans="1:59" s="63" customFormat="1" ht="12.75" x14ac:dyDescent="0.2">
      <c r="A836" s="196">
        <v>4</v>
      </c>
      <c r="B836" s="197" t="s">
        <v>422</v>
      </c>
      <c r="C836" s="208">
        <v>41</v>
      </c>
      <c r="D836" s="209" t="s">
        <v>423</v>
      </c>
      <c r="E836" s="210">
        <v>4161</v>
      </c>
      <c r="F836" s="211" t="s">
        <v>496</v>
      </c>
      <c r="G836" s="231" t="s">
        <v>577</v>
      </c>
      <c r="H836" s="89"/>
      <c r="I836" s="90" t="s">
        <v>505</v>
      </c>
      <c r="J836" s="90" t="s">
        <v>506</v>
      </c>
      <c r="K836" s="90" t="s">
        <v>73</v>
      </c>
      <c r="L836" s="90" t="s">
        <v>69</v>
      </c>
      <c r="M836" s="91"/>
      <c r="N836" s="312">
        <v>1</v>
      </c>
      <c r="O836" s="313">
        <f t="shared" si="117"/>
        <v>0.125</v>
      </c>
      <c r="P836" s="104"/>
      <c r="Q836" s="92"/>
      <c r="R836" s="92"/>
      <c r="S836" s="92"/>
      <c r="T836" s="92"/>
      <c r="U836" s="92"/>
      <c r="V836" s="92"/>
      <c r="W836" s="92">
        <v>1</v>
      </c>
      <c r="X836" s="109">
        <f t="shared" si="111"/>
        <v>25000</v>
      </c>
      <c r="Y836" s="83"/>
      <c r="Z836" s="110">
        <f t="shared" si="112"/>
        <v>3125</v>
      </c>
      <c r="AA836" s="111"/>
      <c r="AB836" s="92"/>
      <c r="AC836" s="92"/>
      <c r="AD836" s="92"/>
      <c r="AE836" s="92"/>
      <c r="AF836" s="92"/>
      <c r="AG836" s="92"/>
      <c r="AH836" s="92"/>
      <c r="AI836" s="109">
        <f t="shared" si="113"/>
        <v>0</v>
      </c>
      <c r="AJ836" s="83"/>
      <c r="AK836" s="110">
        <f t="shared" si="114"/>
        <v>0</v>
      </c>
      <c r="AL836" s="111"/>
      <c r="AM836" s="92"/>
      <c r="AN836" s="92"/>
      <c r="AO836" s="92"/>
      <c r="AP836" s="92">
        <v>1</v>
      </c>
      <c r="AQ836" s="92"/>
      <c r="AR836" s="92"/>
      <c r="AS836" s="92"/>
      <c r="AT836" s="92"/>
      <c r="AU836" s="92"/>
      <c r="AV836" s="109">
        <f t="shared" si="115"/>
        <v>100</v>
      </c>
      <c r="AW836" s="75"/>
      <c r="AX836" s="110">
        <f t="shared" si="116"/>
        <v>12.5</v>
      </c>
      <c r="AY836" s="111"/>
      <c r="AZ836" s="93"/>
      <c r="BA836" s="94" t="s">
        <v>131</v>
      </c>
      <c r="BB836" s="71"/>
      <c r="BC836" s="54"/>
      <c r="BD836" s="41">
        <v>4</v>
      </c>
      <c r="BE836" s="52">
        <v>41</v>
      </c>
      <c r="BF836" s="62">
        <v>4161</v>
      </c>
      <c r="BG836" s="280" t="s">
        <v>52</v>
      </c>
    </row>
    <row r="837" spans="1:59" s="63" customFormat="1" ht="12.75" x14ac:dyDescent="0.2">
      <c r="A837" s="196">
        <v>4</v>
      </c>
      <c r="B837" s="197" t="s">
        <v>422</v>
      </c>
      <c r="C837" s="208">
        <v>41</v>
      </c>
      <c r="D837" s="209" t="s">
        <v>423</v>
      </c>
      <c r="E837" s="210">
        <v>4161</v>
      </c>
      <c r="F837" s="211" t="s">
        <v>496</v>
      </c>
      <c r="G837" s="231" t="s">
        <v>577</v>
      </c>
      <c r="H837" s="89"/>
      <c r="I837" s="90" t="s">
        <v>507</v>
      </c>
      <c r="J837" s="90" t="s">
        <v>508</v>
      </c>
      <c r="K837" s="90" t="s">
        <v>64</v>
      </c>
      <c r="L837" s="90" t="s">
        <v>136</v>
      </c>
      <c r="M837" s="91"/>
      <c r="N837" s="312">
        <v>1</v>
      </c>
      <c r="O837" s="313">
        <f t="shared" si="117"/>
        <v>0.125</v>
      </c>
      <c r="P837" s="104">
        <v>1</v>
      </c>
      <c r="Q837" s="92"/>
      <c r="R837" s="92"/>
      <c r="S837" s="92"/>
      <c r="T837" s="92"/>
      <c r="U837" s="92"/>
      <c r="V837" s="92"/>
      <c r="W837" s="92"/>
      <c r="X837" s="109">
        <f t="shared" si="111"/>
        <v>100</v>
      </c>
      <c r="Y837" s="83"/>
      <c r="Z837" s="110">
        <f t="shared" si="112"/>
        <v>12.5</v>
      </c>
      <c r="AA837" s="111"/>
      <c r="AB837" s="92"/>
      <c r="AC837" s="92"/>
      <c r="AD837" s="92"/>
      <c r="AE837" s="92"/>
      <c r="AF837" s="92"/>
      <c r="AG837" s="92"/>
      <c r="AH837" s="92"/>
      <c r="AI837" s="109">
        <f t="shared" si="113"/>
        <v>0</v>
      </c>
      <c r="AJ837" s="83"/>
      <c r="AK837" s="110">
        <f t="shared" si="114"/>
        <v>0</v>
      </c>
      <c r="AL837" s="111"/>
      <c r="AM837" s="92"/>
      <c r="AN837" s="92"/>
      <c r="AO837" s="92"/>
      <c r="AP837" s="92"/>
      <c r="AQ837" s="92"/>
      <c r="AR837" s="92"/>
      <c r="AS837" s="92"/>
      <c r="AT837" s="92">
        <v>1</v>
      </c>
      <c r="AU837" s="92"/>
      <c r="AV837" s="109">
        <f t="shared" si="115"/>
        <v>2500</v>
      </c>
      <c r="AW837" s="75"/>
      <c r="AX837" s="110">
        <f t="shared" si="116"/>
        <v>312.5</v>
      </c>
      <c r="AY837" s="111"/>
      <c r="AZ837" s="93"/>
      <c r="BA837" s="94" t="s">
        <v>131</v>
      </c>
      <c r="BB837" s="71"/>
      <c r="BC837" s="54"/>
      <c r="BD837" s="41">
        <v>4</v>
      </c>
      <c r="BE837" s="52">
        <v>41</v>
      </c>
      <c r="BF837" s="62">
        <v>4161</v>
      </c>
      <c r="BG837" s="280" t="s">
        <v>52</v>
      </c>
    </row>
    <row r="838" spans="1:59" s="63" customFormat="1" ht="24" x14ac:dyDescent="0.2">
      <c r="A838" s="196">
        <v>4</v>
      </c>
      <c r="B838" s="197" t="s">
        <v>422</v>
      </c>
      <c r="C838" s="208">
        <v>41</v>
      </c>
      <c r="D838" s="209" t="s">
        <v>423</v>
      </c>
      <c r="E838" s="210">
        <v>4161</v>
      </c>
      <c r="F838" s="211" t="s">
        <v>496</v>
      </c>
      <c r="G838" s="231" t="s">
        <v>577</v>
      </c>
      <c r="H838" s="89"/>
      <c r="I838" s="90" t="s">
        <v>509</v>
      </c>
      <c r="J838" s="90" t="s">
        <v>510</v>
      </c>
      <c r="K838" s="90" t="s">
        <v>511</v>
      </c>
      <c r="L838" s="90"/>
      <c r="M838" s="91"/>
      <c r="N838" s="312">
        <v>1</v>
      </c>
      <c r="O838" s="313">
        <f t="shared" si="117"/>
        <v>0.125</v>
      </c>
      <c r="P838" s="104"/>
      <c r="Q838" s="92"/>
      <c r="R838" s="92"/>
      <c r="S838" s="92"/>
      <c r="T838" s="92"/>
      <c r="U838" s="92"/>
      <c r="V838" s="92"/>
      <c r="W838" s="92">
        <v>1</v>
      </c>
      <c r="X838" s="109">
        <f t="shared" si="111"/>
        <v>25000</v>
      </c>
      <c r="Y838" s="83"/>
      <c r="Z838" s="110">
        <f t="shared" si="112"/>
        <v>3125</v>
      </c>
      <c r="AA838" s="111"/>
      <c r="AB838" s="92"/>
      <c r="AC838" s="92"/>
      <c r="AD838" s="92"/>
      <c r="AE838" s="92"/>
      <c r="AF838" s="92"/>
      <c r="AG838" s="92"/>
      <c r="AH838" s="92"/>
      <c r="AI838" s="109">
        <f t="shared" si="113"/>
        <v>0</v>
      </c>
      <c r="AJ838" s="83"/>
      <c r="AK838" s="110">
        <f t="shared" si="114"/>
        <v>0</v>
      </c>
      <c r="AL838" s="111"/>
      <c r="AM838" s="92"/>
      <c r="AN838" s="92"/>
      <c r="AO838" s="92"/>
      <c r="AP838" s="92">
        <v>1</v>
      </c>
      <c r="AQ838" s="92"/>
      <c r="AR838" s="92"/>
      <c r="AS838" s="92"/>
      <c r="AT838" s="92"/>
      <c r="AU838" s="92"/>
      <c r="AV838" s="109">
        <f t="shared" si="115"/>
        <v>100</v>
      </c>
      <c r="AW838" s="75"/>
      <c r="AX838" s="110">
        <f t="shared" si="116"/>
        <v>12.5</v>
      </c>
      <c r="AY838" s="111"/>
      <c r="AZ838" s="93"/>
      <c r="BA838" s="94" t="s">
        <v>131</v>
      </c>
      <c r="BB838" s="71"/>
      <c r="BC838" s="54"/>
      <c r="BD838" s="41">
        <v>4</v>
      </c>
      <c r="BE838" s="52">
        <v>41</v>
      </c>
      <c r="BF838" s="62">
        <v>4161</v>
      </c>
      <c r="BG838" s="280" t="s">
        <v>52</v>
      </c>
    </row>
    <row r="839" spans="1:59" s="63" customFormat="1" ht="12.75" x14ac:dyDescent="0.2">
      <c r="A839" s="196">
        <v>4</v>
      </c>
      <c r="B839" s="197" t="s">
        <v>422</v>
      </c>
      <c r="C839" s="208">
        <v>41</v>
      </c>
      <c r="D839" s="209" t="s">
        <v>423</v>
      </c>
      <c r="E839" s="210">
        <v>4161</v>
      </c>
      <c r="F839" s="211" t="s">
        <v>496</v>
      </c>
      <c r="G839" s="231" t="s">
        <v>577</v>
      </c>
      <c r="H839" s="65"/>
      <c r="I839" s="222"/>
      <c r="J839" s="66"/>
      <c r="K839" s="66"/>
      <c r="L839" s="66"/>
      <c r="M839" s="64"/>
      <c r="N839" s="304"/>
      <c r="O839" s="305"/>
      <c r="P839" s="127"/>
      <c r="Q839" s="67"/>
      <c r="R839" s="67"/>
      <c r="S839" s="67"/>
      <c r="T839" s="67"/>
      <c r="U839" s="67"/>
      <c r="V839" s="67"/>
      <c r="W839" s="67"/>
      <c r="X839" s="67"/>
      <c r="Y839" s="68"/>
      <c r="Z839" s="68"/>
      <c r="AA839" s="68"/>
      <c r="AB839" s="67"/>
      <c r="AC839" s="67"/>
      <c r="AD839" s="67"/>
      <c r="AE839" s="67"/>
      <c r="AF839" s="67"/>
      <c r="AG839" s="67"/>
      <c r="AH839" s="67"/>
      <c r="AI839" s="67"/>
      <c r="AJ839" s="68"/>
      <c r="AK839" s="68"/>
      <c r="AL839" s="68"/>
      <c r="AM839" s="67"/>
      <c r="AN839" s="67"/>
      <c r="AO839" s="67"/>
      <c r="AP839" s="67"/>
      <c r="AQ839" s="67"/>
      <c r="AR839" s="67"/>
      <c r="AS839" s="67"/>
      <c r="AT839" s="67"/>
      <c r="AU839" s="67"/>
      <c r="AV839" s="67"/>
      <c r="AW839" s="67"/>
      <c r="AX839" s="68"/>
      <c r="AY839" s="68"/>
      <c r="AZ839" s="69"/>
      <c r="BA839" s="70"/>
      <c r="BB839" s="71"/>
      <c r="BC839" s="54"/>
      <c r="BD839" s="41">
        <v>4</v>
      </c>
      <c r="BE839" s="52">
        <v>41</v>
      </c>
      <c r="BF839" s="62">
        <v>4161</v>
      </c>
      <c r="BG839" s="275"/>
    </row>
    <row r="840" spans="1:59" s="63" customFormat="1" ht="12.75" x14ac:dyDescent="0.2">
      <c r="A840" s="196">
        <v>4</v>
      </c>
      <c r="B840" s="197" t="s">
        <v>422</v>
      </c>
      <c r="C840" s="208">
        <v>41</v>
      </c>
      <c r="D840" s="209" t="s">
        <v>423</v>
      </c>
      <c r="E840" s="210">
        <v>4161</v>
      </c>
      <c r="F840" s="211" t="s">
        <v>496</v>
      </c>
      <c r="G840" s="230"/>
      <c r="H840" s="56"/>
      <c r="I840" s="221"/>
      <c r="J840" s="57"/>
      <c r="K840" s="57"/>
      <c r="L840" s="57"/>
      <c r="M840" s="55"/>
      <c r="N840" s="303"/>
      <c r="O840" s="245"/>
      <c r="P840" s="122"/>
      <c r="Q840" s="58"/>
      <c r="R840" s="58"/>
      <c r="S840" s="58"/>
      <c r="T840" s="58"/>
      <c r="U840" s="58"/>
      <c r="V840" s="58"/>
      <c r="W840" s="58"/>
      <c r="X840" s="58"/>
      <c r="Y840" s="59"/>
      <c r="Z840" s="59"/>
      <c r="AA840" s="59"/>
      <c r="AB840" s="58"/>
      <c r="AC840" s="58"/>
      <c r="AD840" s="58"/>
      <c r="AE840" s="58"/>
      <c r="AF840" s="58"/>
      <c r="AG840" s="58"/>
      <c r="AH840" s="58"/>
      <c r="AI840" s="58"/>
      <c r="AJ840" s="59"/>
      <c r="AK840" s="59"/>
      <c r="AL840" s="59"/>
      <c r="AM840" s="58"/>
      <c r="AN840" s="58"/>
      <c r="AO840" s="58"/>
      <c r="AP840" s="58"/>
      <c r="AQ840" s="58"/>
      <c r="AR840" s="58"/>
      <c r="AS840" s="58"/>
      <c r="AT840" s="58"/>
      <c r="AU840" s="58"/>
      <c r="AV840" s="58"/>
      <c r="AW840" s="58"/>
      <c r="AX840" s="59"/>
      <c r="AY840" s="59"/>
      <c r="AZ840" s="60"/>
      <c r="BA840" s="61"/>
      <c r="BB840" s="54"/>
      <c r="BC840" s="54"/>
      <c r="BD840" s="41">
        <v>4</v>
      </c>
      <c r="BE840" s="52">
        <v>41</v>
      </c>
      <c r="BF840" s="62">
        <v>4161</v>
      </c>
      <c r="BG840" s="274"/>
    </row>
    <row r="841" spans="1:59" s="63" customFormat="1" ht="12.75" x14ac:dyDescent="0.2">
      <c r="A841" s="196">
        <v>4</v>
      </c>
      <c r="B841" s="197" t="s">
        <v>422</v>
      </c>
      <c r="C841" s="208">
        <v>41</v>
      </c>
      <c r="D841" s="209" t="s">
        <v>423</v>
      </c>
      <c r="E841" s="212">
        <v>4171</v>
      </c>
      <c r="F841" s="213" t="s">
        <v>512</v>
      </c>
      <c r="G841" s="232"/>
      <c r="H841" s="97"/>
      <c r="I841" s="224"/>
      <c r="J841" s="98"/>
      <c r="K841" s="98"/>
      <c r="L841" s="98"/>
      <c r="M841" s="96"/>
      <c r="N841" s="307"/>
      <c r="O841" s="246"/>
      <c r="P841" s="124"/>
      <c r="Q841" s="124"/>
      <c r="R841" s="124"/>
      <c r="S841" s="124"/>
      <c r="T841" s="124"/>
      <c r="U841" s="124"/>
      <c r="V841" s="124"/>
      <c r="W841" s="124"/>
      <c r="X841" s="124"/>
      <c r="Y841" s="100"/>
      <c r="Z841" s="125"/>
      <c r="AA841" s="125"/>
      <c r="AB841" s="124"/>
      <c r="AC841" s="124"/>
      <c r="AD841" s="124"/>
      <c r="AE841" s="124"/>
      <c r="AF841" s="124"/>
      <c r="AG841" s="124"/>
      <c r="AH841" s="124"/>
      <c r="AI841" s="124"/>
      <c r="AJ841" s="100"/>
      <c r="AK841" s="125"/>
      <c r="AL841" s="125"/>
      <c r="AM841" s="124"/>
      <c r="AN841" s="124"/>
      <c r="AO841" s="124"/>
      <c r="AP841" s="124"/>
      <c r="AQ841" s="124"/>
      <c r="AR841" s="124"/>
      <c r="AS841" s="124"/>
      <c r="AT841" s="124"/>
      <c r="AU841" s="124"/>
      <c r="AV841" s="124"/>
      <c r="AW841" s="99"/>
      <c r="AX841" s="125"/>
      <c r="AY841" s="100"/>
      <c r="AZ841" s="101"/>
      <c r="BA841" s="102"/>
      <c r="BB841" s="95"/>
      <c r="BC841" s="95"/>
      <c r="BD841" s="41">
        <v>4</v>
      </c>
      <c r="BE841" s="52">
        <v>41</v>
      </c>
      <c r="BF841" s="103">
        <v>4171</v>
      </c>
      <c r="BG841" s="277"/>
    </row>
    <row r="842" spans="1:59" s="63" customFormat="1" ht="12.75" x14ac:dyDescent="0.2">
      <c r="A842" s="196">
        <v>4</v>
      </c>
      <c r="B842" s="197" t="s">
        <v>422</v>
      </c>
      <c r="C842" s="208">
        <v>41</v>
      </c>
      <c r="D842" s="209" t="s">
        <v>423</v>
      </c>
      <c r="E842" s="212">
        <v>4171</v>
      </c>
      <c r="F842" s="213" t="s">
        <v>512</v>
      </c>
      <c r="G842" s="232"/>
      <c r="H842" s="97"/>
      <c r="I842" s="224"/>
      <c r="J842" s="98"/>
      <c r="K842" s="98"/>
      <c r="L842" s="98"/>
      <c r="M842" s="96"/>
      <c r="N842" s="307"/>
      <c r="O842" s="246"/>
      <c r="P842" s="124"/>
      <c r="Q842" s="99"/>
      <c r="R842" s="99"/>
      <c r="S842" s="99"/>
      <c r="T842" s="99"/>
      <c r="U842" s="99"/>
      <c r="V842" s="99"/>
      <c r="W842" s="99"/>
      <c r="X842" s="99"/>
      <c r="Y842" s="100"/>
      <c r="Z842" s="100"/>
      <c r="AA842" s="100"/>
      <c r="AB842" s="99"/>
      <c r="AC842" s="99"/>
      <c r="AD842" s="99"/>
      <c r="AE842" s="99"/>
      <c r="AF842" s="99"/>
      <c r="AG842" s="99"/>
      <c r="AH842" s="99"/>
      <c r="AI842" s="99"/>
      <c r="AJ842" s="100"/>
      <c r="AK842" s="100"/>
      <c r="AL842" s="100"/>
      <c r="AM842" s="99"/>
      <c r="AN842" s="99"/>
      <c r="AO842" s="99"/>
      <c r="AP842" s="99"/>
      <c r="AQ842" s="99"/>
      <c r="AR842" s="99"/>
      <c r="AS842" s="99"/>
      <c r="AT842" s="99"/>
      <c r="AU842" s="99"/>
      <c r="AV842" s="99"/>
      <c r="AW842" s="99"/>
      <c r="AX842" s="100"/>
      <c r="AY842" s="100"/>
      <c r="AZ842" s="101"/>
      <c r="BA842" s="102"/>
      <c r="BB842" s="95"/>
      <c r="BC842" s="95"/>
      <c r="BD842" s="41">
        <v>4</v>
      </c>
      <c r="BE842" s="52">
        <v>41</v>
      </c>
      <c r="BF842" s="103">
        <v>4171</v>
      </c>
      <c r="BG842" s="277"/>
    </row>
    <row r="843" spans="1:59" s="63" customFormat="1" ht="12.75" x14ac:dyDescent="0.2">
      <c r="A843" s="196">
        <v>4</v>
      </c>
      <c r="B843" s="197" t="s">
        <v>422</v>
      </c>
      <c r="C843" s="208">
        <v>41</v>
      </c>
      <c r="D843" s="209" t="s">
        <v>423</v>
      </c>
      <c r="E843" s="212">
        <v>4171</v>
      </c>
      <c r="F843" s="213" t="s">
        <v>512</v>
      </c>
      <c r="G843" s="231" t="s">
        <v>512</v>
      </c>
      <c r="H843" s="65"/>
      <c r="I843" s="222"/>
      <c r="J843" s="66"/>
      <c r="K843" s="66"/>
      <c r="L843" s="66"/>
      <c r="M843" s="64"/>
      <c r="N843" s="304"/>
      <c r="O843" s="305"/>
      <c r="P843" s="127"/>
      <c r="Q843" s="67"/>
      <c r="R843" s="67"/>
      <c r="S843" s="67"/>
      <c r="T843" s="67"/>
      <c r="U843" s="67"/>
      <c r="V843" s="67"/>
      <c r="W843" s="67"/>
      <c r="X843" s="67"/>
      <c r="Y843" s="68"/>
      <c r="Z843" s="68"/>
      <c r="AA843" s="68"/>
      <c r="AB843" s="67"/>
      <c r="AC843" s="67"/>
      <c r="AD843" s="67"/>
      <c r="AE843" s="67"/>
      <c r="AF843" s="67"/>
      <c r="AG843" s="67"/>
      <c r="AH843" s="67"/>
      <c r="AI843" s="67"/>
      <c r="AJ843" s="68"/>
      <c r="AK843" s="68"/>
      <c r="AL843" s="68"/>
      <c r="AM843" s="67"/>
      <c r="AN843" s="67"/>
      <c r="AO843" s="67"/>
      <c r="AP843" s="67"/>
      <c r="AQ843" s="67"/>
      <c r="AR843" s="67"/>
      <c r="AS843" s="67"/>
      <c r="AT843" s="67"/>
      <c r="AU843" s="67"/>
      <c r="AV843" s="67"/>
      <c r="AW843" s="67"/>
      <c r="AX843" s="68"/>
      <c r="AY843" s="68"/>
      <c r="AZ843" s="69"/>
      <c r="BA843" s="70"/>
      <c r="BB843" s="71"/>
      <c r="BC843" s="95"/>
      <c r="BD843" s="41">
        <v>4</v>
      </c>
      <c r="BE843" s="52">
        <v>41</v>
      </c>
      <c r="BF843" s="103">
        <v>4171</v>
      </c>
      <c r="BG843" s="275"/>
    </row>
    <row r="844" spans="1:59" s="63" customFormat="1" ht="12.75" x14ac:dyDescent="0.2">
      <c r="A844" s="196">
        <v>4</v>
      </c>
      <c r="B844" s="197" t="s">
        <v>422</v>
      </c>
      <c r="C844" s="208">
        <v>41</v>
      </c>
      <c r="D844" s="209" t="s">
        <v>423</v>
      </c>
      <c r="E844" s="212">
        <v>4171</v>
      </c>
      <c r="F844" s="213" t="s">
        <v>512</v>
      </c>
      <c r="G844" s="231" t="s">
        <v>512</v>
      </c>
      <c r="H844" s="72" t="s">
        <v>47</v>
      </c>
      <c r="I844" s="223"/>
      <c r="J844" s="73"/>
      <c r="K844" s="73"/>
      <c r="L844" s="73"/>
      <c r="M844" s="74"/>
      <c r="N844" s="247"/>
      <c r="O844" s="306"/>
      <c r="P844" s="105"/>
      <c r="Q844" s="75"/>
      <c r="R844" s="75"/>
      <c r="S844" s="75"/>
      <c r="T844" s="75"/>
      <c r="U844" s="75"/>
      <c r="V844" s="75"/>
      <c r="W844" s="75"/>
      <c r="X844" s="75"/>
      <c r="Y844" s="76">
        <f>IF(ISNUMBER(VLOOKUP(Y846,P$7:W$7,MATCH(Y846,P$7:W$7))),VLOOKUP(Y846,P$7:W$7,MATCH(Y846,P$7:W$7)),IF(N848=0,"No Data",IF(Y846&gt;0,"&lt;100",0)))</f>
        <v>5000</v>
      </c>
      <c r="Z844" s="77">
        <f>IF(ISNUMBER(VLOOKUP(Z848,P$7:W$7,MATCH(Z848,P$7:W$7))),VLOOKUP(Z848,P$7:W$7,MATCH(Z848,P$7:W$7)),IF(N848=0,"No Data",IF(Z848&gt;0,"&lt;100",0)))</f>
        <v>5000</v>
      </c>
      <c r="AA844" s="106">
        <f>IF(ISNUMBER(Z844),Z844,0)</f>
        <v>5000</v>
      </c>
      <c r="AB844" s="75"/>
      <c r="AC844" s="75"/>
      <c r="AD844" s="75"/>
      <c r="AE844" s="75"/>
      <c r="AF844" s="75"/>
      <c r="AG844" s="75"/>
      <c r="AH844" s="75"/>
      <c r="AI844" s="75"/>
      <c r="AJ844" s="76">
        <f>IF(ISNUMBER(VLOOKUP(AJ846,AB$7:AH$7,MATCH(AJ846,AB$7:AH$7))),VLOOKUP(AJ846,AB$7:AH$7,MATCH(AJ846,AB$7:AH$7)),IF(N848=0,"No Data",IF(AJ846&gt;0,"&lt;50",0)))</f>
        <v>0</v>
      </c>
      <c r="AK844" s="77">
        <f>IF(ISNUMBER(VLOOKUP(AK848,AB$7:AH$7,MATCH(AK848,AB$7:AH$7))),VLOOKUP(AK848,AB$7:AH$7,MATCH(AK848,AB$7:AH$7)),IF(N848=0,"No Data",IF(AK848&gt;0,"&lt;50",0)))</f>
        <v>0</v>
      </c>
      <c r="AL844" s="106">
        <f>IF(ISNUMBER(AK844),AK844,0)</f>
        <v>0</v>
      </c>
      <c r="AM844" s="75"/>
      <c r="AN844" s="75"/>
      <c r="AO844" s="75"/>
      <c r="AP844" s="75"/>
      <c r="AQ844" s="75"/>
      <c r="AR844" s="75"/>
      <c r="AS844" s="75"/>
      <c r="AT844" s="75"/>
      <c r="AU844" s="75"/>
      <c r="AV844" s="75"/>
      <c r="AW844" s="76">
        <f>IF(ISNUMBER(VLOOKUP(AW846,AM$7:AU$7,MATCH(AW846,AM$7:AU$7))),VLOOKUP(AW846,AM$7:AU$7,MATCH(AW846,AM$7:AU$7)),IF(N848=0,"No Data",IF(AW846&gt;0,"&lt;10",0)))</f>
        <v>1000</v>
      </c>
      <c r="AX844" s="77">
        <f>IF(ISNUMBER(VLOOKUP(AX848,AM$7:AU$7,MATCH(AX848,AM$7:AU$7))),VLOOKUP(AX848,AM$7:AU$7,MATCH(AX848,AM$7:AU$7)),IF(N848=0,"No Data",IF(AX848&gt;0,"&lt;10",0)))</f>
        <v>1000</v>
      </c>
      <c r="AY844" s="106">
        <f>IF(ISNUMBER(AX844),AX844,0)</f>
        <v>1000</v>
      </c>
      <c r="AZ844" s="79"/>
      <c r="BA844" s="80"/>
      <c r="BB844" s="71"/>
      <c r="BC844" s="95"/>
      <c r="BD844" s="41">
        <v>4</v>
      </c>
      <c r="BE844" s="52">
        <v>41</v>
      </c>
      <c r="BF844" s="103">
        <v>4171</v>
      </c>
      <c r="BG844" s="276" t="s">
        <v>47</v>
      </c>
    </row>
    <row r="845" spans="1:59" s="63" customFormat="1" ht="12.75" x14ac:dyDescent="0.2">
      <c r="A845" s="196">
        <v>4</v>
      </c>
      <c r="B845" s="197" t="s">
        <v>422</v>
      </c>
      <c r="C845" s="208">
        <v>41</v>
      </c>
      <c r="D845" s="209" t="s">
        <v>423</v>
      </c>
      <c r="E845" s="212">
        <v>4171</v>
      </c>
      <c r="F845" s="213" t="s">
        <v>512</v>
      </c>
      <c r="G845" s="231" t="s">
        <v>512</v>
      </c>
      <c r="H845" s="81" t="s">
        <v>48</v>
      </c>
      <c r="I845" s="223"/>
      <c r="J845" s="73"/>
      <c r="K845" s="73"/>
      <c r="L845" s="73"/>
      <c r="M845" s="74"/>
      <c r="N845" s="247"/>
      <c r="O845" s="306"/>
      <c r="P845" s="105"/>
      <c r="Q845" s="75"/>
      <c r="R845" s="75"/>
      <c r="S845" s="75"/>
      <c r="T845" s="75"/>
      <c r="U845" s="75"/>
      <c r="V845" s="75"/>
      <c r="W845" s="75"/>
      <c r="X845" s="75"/>
      <c r="Y845" s="82">
        <f>MIN(X849:X852)</f>
        <v>100</v>
      </c>
      <c r="Z845" s="83"/>
      <c r="AA845" s="83"/>
      <c r="AB845" s="75"/>
      <c r="AC845" s="75"/>
      <c r="AD845" s="75"/>
      <c r="AE845" s="75"/>
      <c r="AF845" s="75"/>
      <c r="AG845" s="75"/>
      <c r="AH845" s="75"/>
      <c r="AI845" s="75"/>
      <c r="AJ845" s="82">
        <f>MIN(AI849:AI852)</f>
        <v>0</v>
      </c>
      <c r="AK845" s="83"/>
      <c r="AL845" s="83"/>
      <c r="AM845" s="75"/>
      <c r="AN845" s="75"/>
      <c r="AO845" s="75"/>
      <c r="AP845" s="75"/>
      <c r="AQ845" s="75"/>
      <c r="AR845" s="75"/>
      <c r="AS845" s="75"/>
      <c r="AT845" s="75"/>
      <c r="AU845" s="75"/>
      <c r="AV845" s="75"/>
      <c r="AW845" s="82">
        <f>MIN(AV849:AV852)</f>
        <v>100</v>
      </c>
      <c r="AX845" s="83"/>
      <c r="AY845" s="83"/>
      <c r="AZ845" s="79"/>
      <c r="BA845" s="80"/>
      <c r="BB845" s="71"/>
      <c r="BC845" s="95"/>
      <c r="BD845" s="41">
        <v>4</v>
      </c>
      <c r="BE845" s="52">
        <v>41</v>
      </c>
      <c r="BF845" s="103">
        <v>4171</v>
      </c>
      <c r="BG845" s="278" t="s">
        <v>48</v>
      </c>
    </row>
    <row r="846" spans="1:59" s="63" customFormat="1" ht="12.75" x14ac:dyDescent="0.2">
      <c r="A846" s="196">
        <v>4</v>
      </c>
      <c r="B846" s="197" t="s">
        <v>422</v>
      </c>
      <c r="C846" s="208">
        <v>41</v>
      </c>
      <c r="D846" s="209" t="s">
        <v>423</v>
      </c>
      <c r="E846" s="212">
        <v>4171</v>
      </c>
      <c r="F846" s="213" t="s">
        <v>512</v>
      </c>
      <c r="G846" s="231" t="s">
        <v>512</v>
      </c>
      <c r="H846" s="81" t="s">
        <v>49</v>
      </c>
      <c r="I846" s="223"/>
      <c r="J846" s="73"/>
      <c r="K846" s="73"/>
      <c r="L846" s="73"/>
      <c r="M846" s="74"/>
      <c r="N846" s="247"/>
      <c r="O846" s="306"/>
      <c r="P846" s="105"/>
      <c r="Q846" s="75"/>
      <c r="R846" s="75"/>
      <c r="S846" s="75"/>
      <c r="T846" s="75"/>
      <c r="U846" s="75"/>
      <c r="V846" s="75"/>
      <c r="W846" s="75"/>
      <c r="X846" s="75"/>
      <c r="Y846" s="84">
        <f>IF(ISNUMBER(AVERAGE(X849:X852)),AVERAGE(X849:X852),0)</f>
        <v>6325</v>
      </c>
      <c r="Z846" s="83"/>
      <c r="AA846" s="83"/>
      <c r="AB846" s="75"/>
      <c r="AC846" s="75"/>
      <c r="AD846" s="75"/>
      <c r="AE846" s="75"/>
      <c r="AF846" s="75"/>
      <c r="AG846" s="75"/>
      <c r="AH846" s="75"/>
      <c r="AI846" s="75"/>
      <c r="AJ846" s="84">
        <f>IF(ISNUMBER(AVERAGE(AI849:AI852)),AVERAGE(AI849:AI852),0)</f>
        <v>0</v>
      </c>
      <c r="AK846" s="83"/>
      <c r="AL846" s="83"/>
      <c r="AM846" s="75"/>
      <c r="AN846" s="75"/>
      <c r="AO846" s="75"/>
      <c r="AP846" s="75"/>
      <c r="AQ846" s="75"/>
      <c r="AR846" s="75"/>
      <c r="AS846" s="75"/>
      <c r="AT846" s="75"/>
      <c r="AU846" s="75"/>
      <c r="AV846" s="75"/>
      <c r="AW846" s="84">
        <f>IF(ISNUMBER(AVERAGE(AV849:AV852)),AVERAGE(AV849:AV852),0)</f>
        <v>1525</v>
      </c>
      <c r="AX846" s="83"/>
      <c r="AY846" s="83"/>
      <c r="AZ846" s="79"/>
      <c r="BA846" s="80"/>
      <c r="BB846" s="71"/>
      <c r="BC846" s="95"/>
      <c r="BD846" s="41">
        <v>4</v>
      </c>
      <c r="BE846" s="52">
        <v>41</v>
      </c>
      <c r="BF846" s="103">
        <v>4171</v>
      </c>
      <c r="BG846" s="278" t="s">
        <v>49</v>
      </c>
    </row>
    <row r="847" spans="1:59" s="63" customFormat="1" ht="12.75" x14ac:dyDescent="0.2">
      <c r="A847" s="196">
        <v>4</v>
      </c>
      <c r="B847" s="197" t="s">
        <v>422</v>
      </c>
      <c r="C847" s="208">
        <v>41</v>
      </c>
      <c r="D847" s="209" t="s">
        <v>423</v>
      </c>
      <c r="E847" s="212">
        <v>4171</v>
      </c>
      <c r="F847" s="213" t="s">
        <v>512</v>
      </c>
      <c r="G847" s="231" t="s">
        <v>512</v>
      </c>
      <c r="H847" s="81" t="s">
        <v>50</v>
      </c>
      <c r="I847" s="223"/>
      <c r="J847" s="73"/>
      <c r="K847" s="73"/>
      <c r="L847" s="73"/>
      <c r="M847" s="74"/>
      <c r="N847" s="247"/>
      <c r="O847" s="306"/>
      <c r="P847" s="105"/>
      <c r="Q847" s="75"/>
      <c r="R847" s="75"/>
      <c r="S847" s="75"/>
      <c r="T847" s="75"/>
      <c r="U847" s="75"/>
      <c r="V847" s="75"/>
      <c r="W847" s="75"/>
      <c r="X847" s="75"/>
      <c r="Y847" s="84">
        <f>MAX(X849:X852)</f>
        <v>25000</v>
      </c>
      <c r="Z847" s="83"/>
      <c r="AA847" s="83"/>
      <c r="AB847" s="75"/>
      <c r="AC847" s="75"/>
      <c r="AD847" s="75"/>
      <c r="AE847" s="75"/>
      <c r="AF847" s="75"/>
      <c r="AG847" s="75"/>
      <c r="AH847" s="75"/>
      <c r="AI847" s="75"/>
      <c r="AJ847" s="84">
        <f>MAX(AI849:AI852)</f>
        <v>0</v>
      </c>
      <c r="AK847" s="83"/>
      <c r="AL847" s="83"/>
      <c r="AM847" s="75"/>
      <c r="AN847" s="75"/>
      <c r="AO847" s="75"/>
      <c r="AP847" s="75"/>
      <c r="AQ847" s="75"/>
      <c r="AR847" s="75"/>
      <c r="AS847" s="75"/>
      <c r="AT847" s="75"/>
      <c r="AU847" s="75"/>
      <c r="AV847" s="75"/>
      <c r="AW847" s="84">
        <f>MAX(AV849:AV852)</f>
        <v>2500</v>
      </c>
      <c r="AX847" s="83"/>
      <c r="AY847" s="83"/>
      <c r="AZ847" s="79"/>
      <c r="BA847" s="80"/>
      <c r="BB847" s="71"/>
      <c r="BC847" s="95"/>
      <c r="BD847" s="41">
        <v>4</v>
      </c>
      <c r="BE847" s="52">
        <v>41</v>
      </c>
      <c r="BF847" s="103">
        <v>4171</v>
      </c>
      <c r="BG847" s="278" t="s">
        <v>50</v>
      </c>
    </row>
    <row r="848" spans="1:59" s="63" customFormat="1" ht="12.75" x14ac:dyDescent="0.2">
      <c r="A848" s="196">
        <v>4</v>
      </c>
      <c r="B848" s="197" t="s">
        <v>422</v>
      </c>
      <c r="C848" s="208">
        <v>41</v>
      </c>
      <c r="D848" s="209" t="s">
        <v>423</v>
      </c>
      <c r="E848" s="212">
        <v>4171</v>
      </c>
      <c r="F848" s="213" t="s">
        <v>512</v>
      </c>
      <c r="G848" s="231" t="s">
        <v>512</v>
      </c>
      <c r="H848" s="85" t="s">
        <v>51</v>
      </c>
      <c r="I848" s="223"/>
      <c r="J848" s="73"/>
      <c r="K848" s="73"/>
      <c r="L848" s="73"/>
      <c r="M848" s="74"/>
      <c r="N848" s="248">
        <f>SUM(N849:N852)</f>
        <v>4</v>
      </c>
      <c r="O848" s="293">
        <f>SUM(O849:O852)</f>
        <v>1</v>
      </c>
      <c r="P848" s="292"/>
      <c r="Q848" s="87"/>
      <c r="R848" s="87"/>
      <c r="S848" s="87"/>
      <c r="T848" s="87"/>
      <c r="U848" s="87"/>
      <c r="V848" s="87"/>
      <c r="W848" s="87"/>
      <c r="X848" s="87"/>
      <c r="Y848" s="88"/>
      <c r="Z848" s="107">
        <f>SUM(Z849:Z852)</f>
        <v>6325</v>
      </c>
      <c r="AA848" s="88"/>
      <c r="AB848" s="87"/>
      <c r="AC848" s="87"/>
      <c r="AD848" s="87"/>
      <c r="AE848" s="87"/>
      <c r="AF848" s="87"/>
      <c r="AG848" s="87"/>
      <c r="AH848" s="87"/>
      <c r="AI848" s="87"/>
      <c r="AJ848" s="88"/>
      <c r="AK848" s="107">
        <f>SUM(AK849:AK852)</f>
        <v>0</v>
      </c>
      <c r="AL848" s="88"/>
      <c r="AM848" s="87"/>
      <c r="AN848" s="87"/>
      <c r="AO848" s="87"/>
      <c r="AP848" s="87"/>
      <c r="AQ848" s="87"/>
      <c r="AR848" s="87"/>
      <c r="AS848" s="87"/>
      <c r="AT848" s="87"/>
      <c r="AU848" s="87"/>
      <c r="AV848" s="87"/>
      <c r="AW848" s="112"/>
      <c r="AX848" s="107">
        <f>SUM(AX849:AX852)</f>
        <v>1525</v>
      </c>
      <c r="AY848" s="88"/>
      <c r="AZ848" s="79"/>
      <c r="BA848" s="80"/>
      <c r="BB848" s="71"/>
      <c r="BC848" s="95"/>
      <c r="BD848" s="41">
        <v>4</v>
      </c>
      <c r="BE848" s="52">
        <v>41</v>
      </c>
      <c r="BF848" s="103">
        <v>4171</v>
      </c>
      <c r="BG848" s="279" t="s">
        <v>51</v>
      </c>
    </row>
    <row r="849" spans="1:59" s="63" customFormat="1" ht="24" x14ac:dyDescent="0.2">
      <c r="A849" s="196">
        <v>4</v>
      </c>
      <c r="B849" s="197" t="s">
        <v>422</v>
      </c>
      <c r="C849" s="208">
        <v>41</v>
      </c>
      <c r="D849" s="209" t="s">
        <v>423</v>
      </c>
      <c r="E849" s="212">
        <v>4171</v>
      </c>
      <c r="F849" s="213" t="s">
        <v>512</v>
      </c>
      <c r="G849" s="231" t="s">
        <v>512</v>
      </c>
      <c r="H849" s="89" t="s">
        <v>52</v>
      </c>
      <c r="I849" s="90" t="s">
        <v>507</v>
      </c>
      <c r="J849" s="90" t="s">
        <v>513</v>
      </c>
      <c r="K849" s="90" t="s">
        <v>64</v>
      </c>
      <c r="L849" s="90" t="s">
        <v>136</v>
      </c>
      <c r="M849" s="91"/>
      <c r="N849" s="312">
        <v>1</v>
      </c>
      <c r="O849" s="313">
        <f>N849/N$848</f>
        <v>0.25</v>
      </c>
      <c r="P849" s="104">
        <v>1</v>
      </c>
      <c r="Q849" s="92"/>
      <c r="R849" s="92"/>
      <c r="S849" s="92"/>
      <c r="T849" s="92"/>
      <c r="U849" s="92"/>
      <c r="V849" s="92"/>
      <c r="W849" s="92"/>
      <c r="X849" s="109">
        <f>P849*P$7+Q849*Q$7+R849*R$7+S849*S$7+T849*T$7+U849*U$7+V849*V$7+W849*W$7</f>
        <v>100</v>
      </c>
      <c r="Y849" s="83"/>
      <c r="Z849" s="110">
        <f>X849*$O849</f>
        <v>25</v>
      </c>
      <c r="AA849" s="111"/>
      <c r="AB849" s="92"/>
      <c r="AC849" s="92"/>
      <c r="AD849" s="92"/>
      <c r="AE849" s="92"/>
      <c r="AF849" s="92"/>
      <c r="AG849" s="92"/>
      <c r="AH849" s="92"/>
      <c r="AI849" s="109">
        <f>AB849*AB$7+AC849*AC$7+AD849*AD$7+AE849*AE$7+AF849*AF$7+AG849*AG$7+AH849*AH$7</f>
        <v>0</v>
      </c>
      <c r="AJ849" s="83"/>
      <c r="AK849" s="110">
        <f>AI849*$O849</f>
        <v>0</v>
      </c>
      <c r="AL849" s="111"/>
      <c r="AM849" s="92"/>
      <c r="AN849" s="92"/>
      <c r="AO849" s="92"/>
      <c r="AP849" s="92"/>
      <c r="AQ849" s="92"/>
      <c r="AR849" s="92"/>
      <c r="AS849" s="92"/>
      <c r="AT849" s="92">
        <v>1</v>
      </c>
      <c r="AU849" s="92"/>
      <c r="AV849" s="109">
        <f>AM849*AM$7+AN849*AN$7+AO849*AO$7+AP849*AP$7+AQ849*AQ$7+AR849*AR$7+AS849*AS$7+AT849*AT$7+AU849*AU$7</f>
        <v>2500</v>
      </c>
      <c r="AW849" s="75"/>
      <c r="AX849" s="110">
        <f>AV849*$O849</f>
        <v>625</v>
      </c>
      <c r="AY849" s="111"/>
      <c r="AZ849" s="93"/>
      <c r="BA849" s="94" t="s">
        <v>159</v>
      </c>
      <c r="BB849" s="71"/>
      <c r="BC849" s="95"/>
      <c r="BD849" s="41">
        <v>4</v>
      </c>
      <c r="BE849" s="52">
        <v>41</v>
      </c>
      <c r="BF849" s="103">
        <v>4171</v>
      </c>
      <c r="BG849" s="280" t="s">
        <v>52</v>
      </c>
    </row>
    <row r="850" spans="1:59" s="63" customFormat="1" ht="12.75" x14ac:dyDescent="0.2">
      <c r="A850" s="196">
        <v>4</v>
      </c>
      <c r="B850" s="197" t="s">
        <v>422</v>
      </c>
      <c r="C850" s="208">
        <v>41</v>
      </c>
      <c r="D850" s="209" t="s">
        <v>423</v>
      </c>
      <c r="E850" s="212">
        <v>4171</v>
      </c>
      <c r="F850" s="213" t="s">
        <v>512</v>
      </c>
      <c r="G850" s="231" t="s">
        <v>512</v>
      </c>
      <c r="H850" s="89"/>
      <c r="I850" s="90" t="s">
        <v>357</v>
      </c>
      <c r="J850" s="90" t="s">
        <v>514</v>
      </c>
      <c r="K850" s="90" t="s">
        <v>64</v>
      </c>
      <c r="L850" s="90" t="s">
        <v>358</v>
      </c>
      <c r="M850" s="91"/>
      <c r="N850" s="312">
        <v>1</v>
      </c>
      <c r="O850" s="313">
        <f>N850/N$848</f>
        <v>0.25</v>
      </c>
      <c r="P850" s="104">
        <v>1</v>
      </c>
      <c r="Q850" s="92"/>
      <c r="R850" s="92"/>
      <c r="S850" s="92"/>
      <c r="T850" s="92"/>
      <c r="U850" s="92"/>
      <c r="V850" s="92"/>
      <c r="W850" s="92"/>
      <c r="X850" s="109">
        <f>P850*P$7+Q850*Q$7+R850*R$7+S850*S$7+T850*T$7+U850*U$7+V850*V$7+W850*W$7</f>
        <v>100</v>
      </c>
      <c r="Y850" s="83"/>
      <c r="Z850" s="110">
        <f>X850*$O850</f>
        <v>25</v>
      </c>
      <c r="AA850" s="111"/>
      <c r="AB850" s="92"/>
      <c r="AC850" s="92"/>
      <c r="AD850" s="92"/>
      <c r="AE850" s="92"/>
      <c r="AF850" s="92"/>
      <c r="AG850" s="92"/>
      <c r="AH850" s="92"/>
      <c r="AI850" s="109">
        <f>AB850*AB$7+AC850*AC$7+AD850*AD$7+AE850*AE$7+AF850*AF$7+AG850*AG$7+AH850*AH$7</f>
        <v>0</v>
      </c>
      <c r="AJ850" s="83"/>
      <c r="AK850" s="110">
        <f>AI850*$O850</f>
        <v>0</v>
      </c>
      <c r="AL850" s="111"/>
      <c r="AM850" s="92"/>
      <c r="AN850" s="92"/>
      <c r="AO850" s="92"/>
      <c r="AP850" s="92"/>
      <c r="AQ850" s="92"/>
      <c r="AR850" s="92"/>
      <c r="AS850" s="92">
        <v>1</v>
      </c>
      <c r="AT850" s="92"/>
      <c r="AU850" s="92"/>
      <c r="AV850" s="109">
        <f>AM850*AM$7+AN850*AN$7+AO850*AO$7+AP850*AP$7+AQ850*AQ$7+AR850*AR$7+AS850*AS$7+AT850*AT$7+AU850*AU$7</f>
        <v>1000</v>
      </c>
      <c r="AW850" s="75"/>
      <c r="AX850" s="110">
        <f>AV850*$O850</f>
        <v>250</v>
      </c>
      <c r="AY850" s="111"/>
      <c r="AZ850" s="93"/>
      <c r="BA850" s="94" t="s">
        <v>159</v>
      </c>
      <c r="BB850" s="71"/>
      <c r="BC850" s="95"/>
      <c r="BD850" s="41">
        <v>4</v>
      </c>
      <c r="BE850" s="52">
        <v>41</v>
      </c>
      <c r="BF850" s="103">
        <v>4171</v>
      </c>
      <c r="BG850" s="280" t="s">
        <v>52</v>
      </c>
    </row>
    <row r="851" spans="1:59" s="63" customFormat="1" ht="12.75" x14ac:dyDescent="0.2">
      <c r="A851" s="196">
        <v>4</v>
      </c>
      <c r="B851" s="197" t="s">
        <v>422</v>
      </c>
      <c r="C851" s="208">
        <v>41</v>
      </c>
      <c r="D851" s="209" t="s">
        <v>423</v>
      </c>
      <c r="E851" s="212">
        <v>4171</v>
      </c>
      <c r="F851" s="213" t="s">
        <v>512</v>
      </c>
      <c r="G851" s="231" t="s">
        <v>512</v>
      </c>
      <c r="H851" s="89"/>
      <c r="I851" s="90" t="s">
        <v>503</v>
      </c>
      <c r="J851" s="90" t="s">
        <v>515</v>
      </c>
      <c r="K851" s="90" t="s">
        <v>64</v>
      </c>
      <c r="L851" s="90" t="s">
        <v>147</v>
      </c>
      <c r="M851" s="91"/>
      <c r="N851" s="312">
        <v>1</v>
      </c>
      <c r="O851" s="313">
        <f>N851/N$848</f>
        <v>0.25</v>
      </c>
      <c r="P851" s="104">
        <v>1</v>
      </c>
      <c r="Q851" s="92"/>
      <c r="R851" s="92"/>
      <c r="S851" s="92"/>
      <c r="T851" s="92"/>
      <c r="U851" s="92"/>
      <c r="V851" s="92"/>
      <c r="W851" s="92"/>
      <c r="X851" s="109">
        <f>P851*P$7+Q851*Q$7+R851*R$7+S851*S$7+T851*T$7+U851*U$7+V851*V$7+W851*W$7</f>
        <v>100</v>
      </c>
      <c r="Y851" s="83"/>
      <c r="Z851" s="110">
        <f>X851*$O851</f>
        <v>25</v>
      </c>
      <c r="AA851" s="111"/>
      <c r="AB851" s="92"/>
      <c r="AC851" s="92"/>
      <c r="AD851" s="92"/>
      <c r="AE851" s="92"/>
      <c r="AF851" s="92"/>
      <c r="AG851" s="92"/>
      <c r="AH851" s="92"/>
      <c r="AI851" s="109">
        <f>AB851*AB$7+AC851*AC$7+AD851*AD$7+AE851*AE$7+AF851*AF$7+AG851*AG$7+AH851*AH$7</f>
        <v>0</v>
      </c>
      <c r="AJ851" s="83"/>
      <c r="AK851" s="110">
        <f>AI851*$O851</f>
        <v>0</v>
      </c>
      <c r="AL851" s="111"/>
      <c r="AM851" s="92"/>
      <c r="AN851" s="92"/>
      <c r="AO851" s="92"/>
      <c r="AP851" s="92"/>
      <c r="AQ851" s="92"/>
      <c r="AR851" s="92"/>
      <c r="AS851" s="92"/>
      <c r="AT851" s="92">
        <v>1</v>
      </c>
      <c r="AU851" s="92"/>
      <c r="AV851" s="109">
        <f>AM851*AM$7+AN851*AN$7+AO851*AO$7+AP851*AP$7+AQ851*AQ$7+AR851*AR$7+AS851*AS$7+AT851*AT$7+AU851*AU$7</f>
        <v>2500</v>
      </c>
      <c r="AW851" s="75"/>
      <c r="AX851" s="110">
        <f>AV851*$O851</f>
        <v>625</v>
      </c>
      <c r="AY851" s="111"/>
      <c r="AZ851" s="93"/>
      <c r="BA851" s="94" t="s">
        <v>131</v>
      </c>
      <c r="BB851" s="71"/>
      <c r="BC851" s="95"/>
      <c r="BD851" s="41">
        <v>4</v>
      </c>
      <c r="BE851" s="52">
        <v>41</v>
      </c>
      <c r="BF851" s="103">
        <v>4171</v>
      </c>
      <c r="BG851" s="280" t="s">
        <v>52</v>
      </c>
    </row>
    <row r="852" spans="1:59" s="63" customFormat="1" ht="12.75" x14ac:dyDescent="0.2">
      <c r="A852" s="196">
        <v>4</v>
      </c>
      <c r="B852" s="197" t="s">
        <v>422</v>
      </c>
      <c r="C852" s="208">
        <v>41</v>
      </c>
      <c r="D852" s="209" t="s">
        <v>423</v>
      </c>
      <c r="E852" s="212">
        <v>4171</v>
      </c>
      <c r="F852" s="213" t="s">
        <v>512</v>
      </c>
      <c r="G852" s="231" t="s">
        <v>512</v>
      </c>
      <c r="H852" s="89"/>
      <c r="I852" s="90" t="s">
        <v>516</v>
      </c>
      <c r="J852" s="90" t="s">
        <v>517</v>
      </c>
      <c r="K852" s="90" t="s">
        <v>73</v>
      </c>
      <c r="L852" s="90" t="s">
        <v>69</v>
      </c>
      <c r="M852" s="91"/>
      <c r="N852" s="312">
        <v>1</v>
      </c>
      <c r="O852" s="313">
        <f>N852/N$848</f>
        <v>0.25</v>
      </c>
      <c r="P852" s="104"/>
      <c r="Q852" s="92"/>
      <c r="R852" s="92"/>
      <c r="S852" s="92"/>
      <c r="T852" s="92"/>
      <c r="U852" s="92"/>
      <c r="V852" s="92"/>
      <c r="W852" s="92">
        <v>1</v>
      </c>
      <c r="X852" s="109">
        <f>P852*P$7+Q852*Q$7+R852*R$7+S852*S$7+T852*T$7+U852*U$7+V852*V$7+W852*W$7</f>
        <v>25000</v>
      </c>
      <c r="Y852" s="83"/>
      <c r="Z852" s="110">
        <f>X852*$O852</f>
        <v>6250</v>
      </c>
      <c r="AA852" s="111"/>
      <c r="AB852" s="92"/>
      <c r="AC852" s="92"/>
      <c r="AD852" s="92"/>
      <c r="AE852" s="92"/>
      <c r="AF852" s="92"/>
      <c r="AG852" s="92"/>
      <c r="AH852" s="92"/>
      <c r="AI852" s="109">
        <f>AB852*AB$7+AC852*AC$7+AD852*AD$7+AE852*AE$7+AF852*AF$7+AG852*AG$7+AH852*AH$7</f>
        <v>0</v>
      </c>
      <c r="AJ852" s="83"/>
      <c r="AK852" s="110">
        <f>AI852*$O852</f>
        <v>0</v>
      </c>
      <c r="AL852" s="111"/>
      <c r="AM852" s="92"/>
      <c r="AN852" s="92"/>
      <c r="AO852" s="92"/>
      <c r="AP852" s="92">
        <v>1</v>
      </c>
      <c r="AQ852" s="92"/>
      <c r="AR852" s="92"/>
      <c r="AS852" s="92"/>
      <c r="AT852" s="92"/>
      <c r="AU852" s="92"/>
      <c r="AV852" s="109">
        <f>AM852*AM$7+AN852*AN$7+AO852*AO$7+AP852*AP$7+AQ852*AQ$7+AR852*AR$7+AS852*AS$7+AT852*AT$7+AU852*AU$7</f>
        <v>100</v>
      </c>
      <c r="AW852" s="75"/>
      <c r="AX852" s="110">
        <f>AV852*$O852</f>
        <v>25</v>
      </c>
      <c r="AY852" s="111"/>
      <c r="AZ852" s="93"/>
      <c r="BA852" s="94" t="s">
        <v>131</v>
      </c>
      <c r="BB852" s="71"/>
      <c r="BC852" s="95"/>
      <c r="BD852" s="41">
        <v>4</v>
      </c>
      <c r="BE852" s="52">
        <v>41</v>
      </c>
      <c r="BF852" s="103">
        <v>4171</v>
      </c>
      <c r="BG852" s="280" t="s">
        <v>52</v>
      </c>
    </row>
    <row r="853" spans="1:59" s="63" customFormat="1" ht="12.75" x14ac:dyDescent="0.2">
      <c r="A853" s="196">
        <v>4</v>
      </c>
      <c r="B853" s="197" t="s">
        <v>422</v>
      </c>
      <c r="C853" s="208">
        <v>41</v>
      </c>
      <c r="D853" s="209" t="s">
        <v>423</v>
      </c>
      <c r="E853" s="212">
        <v>4171</v>
      </c>
      <c r="F853" s="213" t="s">
        <v>512</v>
      </c>
      <c r="G853" s="231" t="s">
        <v>512</v>
      </c>
      <c r="H853" s="65"/>
      <c r="I853" s="222"/>
      <c r="J853" s="66"/>
      <c r="K853" s="66"/>
      <c r="L853" s="66"/>
      <c r="M853" s="64"/>
      <c r="N853" s="304"/>
      <c r="O853" s="305"/>
      <c r="P853" s="127"/>
      <c r="Q853" s="67"/>
      <c r="R853" s="67"/>
      <c r="S853" s="67"/>
      <c r="T853" s="67"/>
      <c r="U853" s="67"/>
      <c r="V853" s="67"/>
      <c r="W853" s="67"/>
      <c r="X853" s="67"/>
      <c r="Y853" s="68"/>
      <c r="Z853" s="68"/>
      <c r="AA853" s="68"/>
      <c r="AB853" s="67"/>
      <c r="AC853" s="67"/>
      <c r="AD853" s="67"/>
      <c r="AE853" s="67"/>
      <c r="AF853" s="67"/>
      <c r="AG853" s="67"/>
      <c r="AH853" s="67"/>
      <c r="AI853" s="67"/>
      <c r="AJ853" s="68"/>
      <c r="AK853" s="68"/>
      <c r="AL853" s="68"/>
      <c r="AM853" s="67"/>
      <c r="AN853" s="67"/>
      <c r="AO853" s="67"/>
      <c r="AP853" s="67"/>
      <c r="AQ853" s="67"/>
      <c r="AR853" s="67"/>
      <c r="AS853" s="67"/>
      <c r="AT853" s="67"/>
      <c r="AU853" s="67"/>
      <c r="AV853" s="67"/>
      <c r="AW853" s="67"/>
      <c r="AX853" s="68"/>
      <c r="AY853" s="68"/>
      <c r="AZ853" s="69"/>
      <c r="BA853" s="70"/>
      <c r="BB853" s="71"/>
      <c r="BC853" s="95"/>
      <c r="BD853" s="41">
        <v>4</v>
      </c>
      <c r="BE853" s="52">
        <v>41</v>
      </c>
      <c r="BF853" s="103">
        <v>4171</v>
      </c>
      <c r="BG853" s="275"/>
    </row>
    <row r="854" spans="1:59" s="63" customFormat="1" ht="12.75" x14ac:dyDescent="0.2">
      <c r="A854" s="196">
        <v>4</v>
      </c>
      <c r="B854" s="197" t="s">
        <v>422</v>
      </c>
      <c r="C854" s="208">
        <v>41</v>
      </c>
      <c r="D854" s="209" t="s">
        <v>423</v>
      </c>
      <c r="E854" s="212">
        <v>4171</v>
      </c>
      <c r="F854" s="213" t="s">
        <v>512</v>
      </c>
      <c r="G854" s="232"/>
      <c r="H854" s="97"/>
      <c r="I854" s="224"/>
      <c r="J854" s="98"/>
      <c r="K854" s="98"/>
      <c r="L854" s="98"/>
      <c r="M854" s="96"/>
      <c r="N854" s="307"/>
      <c r="O854" s="246"/>
      <c r="P854" s="124"/>
      <c r="Q854" s="99"/>
      <c r="R854" s="99"/>
      <c r="S854" s="99"/>
      <c r="T854" s="99"/>
      <c r="U854" s="99"/>
      <c r="V854" s="99"/>
      <c r="W854" s="99"/>
      <c r="X854" s="99"/>
      <c r="Y854" s="100"/>
      <c r="Z854" s="100"/>
      <c r="AA854" s="100"/>
      <c r="AB854" s="99"/>
      <c r="AC854" s="99"/>
      <c r="AD854" s="99"/>
      <c r="AE854" s="99"/>
      <c r="AF854" s="99"/>
      <c r="AG854" s="99"/>
      <c r="AH854" s="99"/>
      <c r="AI854" s="99"/>
      <c r="AJ854" s="100"/>
      <c r="AK854" s="100"/>
      <c r="AL854" s="100"/>
      <c r="AM854" s="99"/>
      <c r="AN854" s="99"/>
      <c r="AO854" s="99"/>
      <c r="AP854" s="99"/>
      <c r="AQ854" s="99"/>
      <c r="AR854" s="99"/>
      <c r="AS854" s="99"/>
      <c r="AT854" s="99"/>
      <c r="AU854" s="99"/>
      <c r="AV854" s="99"/>
      <c r="AW854" s="99"/>
      <c r="AX854" s="100"/>
      <c r="AY854" s="100"/>
      <c r="AZ854" s="101"/>
      <c r="BA854" s="102"/>
      <c r="BB854" s="95"/>
      <c r="BC854" s="95"/>
      <c r="BD854" s="41">
        <v>4</v>
      </c>
      <c r="BE854" s="52">
        <v>41</v>
      </c>
      <c r="BF854" s="103">
        <v>4171</v>
      </c>
      <c r="BG854" s="277"/>
    </row>
    <row r="855" spans="1:59" s="53" customFormat="1" ht="18.75" x14ac:dyDescent="0.3">
      <c r="A855" s="202">
        <v>4</v>
      </c>
      <c r="B855" s="203" t="s">
        <v>422</v>
      </c>
      <c r="C855" s="205">
        <v>42</v>
      </c>
      <c r="D855" s="206" t="s">
        <v>518</v>
      </c>
      <c r="E855" s="207"/>
      <c r="F855" s="207"/>
      <c r="G855" s="233"/>
      <c r="H855" s="128"/>
      <c r="I855" s="226"/>
      <c r="J855" s="192"/>
      <c r="K855" s="192"/>
      <c r="L855" s="192"/>
      <c r="M855" s="195"/>
      <c r="N855" s="302"/>
      <c r="O855" s="298"/>
      <c r="P855" s="47"/>
      <c r="Q855" s="47"/>
      <c r="R855" s="47"/>
      <c r="S855" s="47"/>
      <c r="T855" s="47"/>
      <c r="U855" s="47"/>
      <c r="V855" s="47"/>
      <c r="W855" s="47"/>
      <c r="X855" s="47"/>
      <c r="Y855" s="48"/>
      <c r="Z855" s="48"/>
      <c r="AA855" s="48"/>
      <c r="AB855" s="47"/>
      <c r="AC855" s="47"/>
      <c r="AD855" s="47"/>
      <c r="AE855" s="47"/>
      <c r="AF855" s="47"/>
      <c r="AG855" s="47"/>
      <c r="AH855" s="47"/>
      <c r="AI855" s="47"/>
      <c r="AJ855" s="48"/>
      <c r="AK855" s="48"/>
      <c r="AL855" s="48"/>
      <c r="AM855" s="47"/>
      <c r="AN855" s="47"/>
      <c r="AO855" s="47"/>
      <c r="AP855" s="47"/>
      <c r="AQ855" s="47"/>
      <c r="AR855" s="47"/>
      <c r="AS855" s="47"/>
      <c r="AT855" s="47"/>
      <c r="AU855" s="47"/>
      <c r="AV855" s="47"/>
      <c r="AW855" s="47"/>
      <c r="AX855" s="48"/>
      <c r="AY855" s="333"/>
      <c r="AZ855" s="49"/>
      <c r="BA855" s="50"/>
      <c r="BB855" s="51"/>
      <c r="BC855" s="45"/>
      <c r="BD855" s="41">
        <v>4</v>
      </c>
      <c r="BE855" s="52">
        <v>42</v>
      </c>
      <c r="BF855" s="52" t="s">
        <v>518</v>
      </c>
      <c r="BG855" s="282"/>
    </row>
    <row r="856" spans="1:59" s="63" customFormat="1" ht="12.75" x14ac:dyDescent="0.2">
      <c r="A856" s="196">
        <v>4</v>
      </c>
      <c r="B856" s="197" t="s">
        <v>422</v>
      </c>
      <c r="C856" s="208">
        <v>42</v>
      </c>
      <c r="D856" s="209" t="s">
        <v>518</v>
      </c>
      <c r="E856" s="212">
        <v>4211</v>
      </c>
      <c r="F856" s="213" t="s">
        <v>519</v>
      </c>
      <c r="G856" s="232"/>
      <c r="H856" s="97"/>
      <c r="I856" s="224"/>
      <c r="J856" s="98"/>
      <c r="K856" s="98"/>
      <c r="L856" s="98"/>
      <c r="M856" s="96"/>
      <c r="N856" s="307"/>
      <c r="O856" s="246"/>
      <c r="P856" s="124"/>
      <c r="Q856" s="124"/>
      <c r="R856" s="124"/>
      <c r="S856" s="124"/>
      <c r="T856" s="124"/>
      <c r="U856" s="124"/>
      <c r="V856" s="124"/>
      <c r="W856" s="124"/>
      <c r="X856" s="124"/>
      <c r="Y856" s="100"/>
      <c r="Z856" s="125"/>
      <c r="AA856" s="125"/>
      <c r="AB856" s="124"/>
      <c r="AC856" s="124"/>
      <c r="AD856" s="124"/>
      <c r="AE856" s="124"/>
      <c r="AF856" s="124"/>
      <c r="AG856" s="124"/>
      <c r="AH856" s="124"/>
      <c r="AI856" s="124"/>
      <c r="AJ856" s="100"/>
      <c r="AK856" s="125"/>
      <c r="AL856" s="125"/>
      <c r="AM856" s="124"/>
      <c r="AN856" s="124"/>
      <c r="AO856" s="124"/>
      <c r="AP856" s="124"/>
      <c r="AQ856" s="124"/>
      <c r="AR856" s="124"/>
      <c r="AS856" s="124"/>
      <c r="AT856" s="124"/>
      <c r="AU856" s="124"/>
      <c r="AV856" s="124"/>
      <c r="AW856" s="99"/>
      <c r="AX856" s="125"/>
      <c r="AY856" s="100"/>
      <c r="AZ856" s="101"/>
      <c r="BA856" s="102"/>
      <c r="BB856" s="95"/>
      <c r="BC856" s="95"/>
      <c r="BD856" s="41">
        <v>4</v>
      </c>
      <c r="BE856" s="52">
        <v>42</v>
      </c>
      <c r="BF856" s="103">
        <v>4211</v>
      </c>
      <c r="BG856" s="277"/>
    </row>
    <row r="857" spans="1:59" s="63" customFormat="1" ht="12.75" x14ac:dyDescent="0.2">
      <c r="A857" s="196">
        <v>4</v>
      </c>
      <c r="B857" s="197" t="s">
        <v>422</v>
      </c>
      <c r="C857" s="208">
        <v>42</v>
      </c>
      <c r="D857" s="209" t="s">
        <v>518</v>
      </c>
      <c r="E857" s="212">
        <v>4211</v>
      </c>
      <c r="F857" s="213" t="s">
        <v>519</v>
      </c>
      <c r="G857" s="232"/>
      <c r="H857" s="97"/>
      <c r="I857" s="224"/>
      <c r="J857" s="98"/>
      <c r="K857" s="98"/>
      <c r="L857" s="98"/>
      <c r="M857" s="96"/>
      <c r="N857" s="307"/>
      <c r="O857" s="246"/>
      <c r="P857" s="124"/>
      <c r="Q857" s="99"/>
      <c r="R857" s="99"/>
      <c r="S857" s="99"/>
      <c r="T857" s="99"/>
      <c r="U857" s="99"/>
      <c r="V857" s="99"/>
      <c r="W857" s="99"/>
      <c r="X857" s="99"/>
      <c r="Y857" s="100"/>
      <c r="Z857" s="100"/>
      <c r="AA857" s="100"/>
      <c r="AB857" s="99"/>
      <c r="AC857" s="99"/>
      <c r="AD857" s="99"/>
      <c r="AE857" s="99"/>
      <c r="AF857" s="99"/>
      <c r="AG857" s="99"/>
      <c r="AH857" s="99"/>
      <c r="AI857" s="99"/>
      <c r="AJ857" s="100"/>
      <c r="AK857" s="100"/>
      <c r="AL857" s="100"/>
      <c r="AM857" s="99"/>
      <c r="AN857" s="99"/>
      <c r="AO857" s="99"/>
      <c r="AP857" s="99"/>
      <c r="AQ857" s="99"/>
      <c r="AR857" s="99"/>
      <c r="AS857" s="99"/>
      <c r="AT857" s="99"/>
      <c r="AU857" s="99"/>
      <c r="AV857" s="99"/>
      <c r="AW857" s="99"/>
      <c r="AX857" s="100"/>
      <c r="AY857" s="100"/>
      <c r="AZ857" s="101"/>
      <c r="BA857" s="102"/>
      <c r="BB857" s="95"/>
      <c r="BC857" s="95"/>
      <c r="BD857" s="41">
        <v>4</v>
      </c>
      <c r="BE857" s="52">
        <v>42</v>
      </c>
      <c r="BF857" s="103">
        <v>4211</v>
      </c>
      <c r="BG857" s="277"/>
    </row>
    <row r="858" spans="1:59" s="63" customFormat="1" ht="12.75" x14ac:dyDescent="0.2">
      <c r="A858" s="196">
        <v>4</v>
      </c>
      <c r="B858" s="197" t="s">
        <v>422</v>
      </c>
      <c r="C858" s="208">
        <v>42</v>
      </c>
      <c r="D858" s="209" t="s">
        <v>518</v>
      </c>
      <c r="E858" s="212">
        <v>4211</v>
      </c>
      <c r="F858" s="213" t="s">
        <v>519</v>
      </c>
      <c r="G858" s="231"/>
      <c r="H858" s="65"/>
      <c r="I858" s="222"/>
      <c r="J858" s="66"/>
      <c r="K858" s="66"/>
      <c r="L858" s="66"/>
      <c r="M858" s="64"/>
      <c r="N858" s="304"/>
      <c r="O858" s="305"/>
      <c r="P858" s="127"/>
      <c r="Q858" s="67"/>
      <c r="R858" s="67"/>
      <c r="S858" s="67"/>
      <c r="T858" s="67"/>
      <c r="U858" s="67"/>
      <c r="V858" s="67"/>
      <c r="W858" s="67"/>
      <c r="X858" s="67"/>
      <c r="Y858" s="68"/>
      <c r="Z858" s="68"/>
      <c r="AA858" s="68"/>
      <c r="AB858" s="67"/>
      <c r="AC858" s="67"/>
      <c r="AD858" s="67"/>
      <c r="AE858" s="67"/>
      <c r="AF858" s="67"/>
      <c r="AG858" s="67"/>
      <c r="AH858" s="67"/>
      <c r="AI858" s="67"/>
      <c r="AJ858" s="68"/>
      <c r="AK858" s="68"/>
      <c r="AL858" s="68"/>
      <c r="AM858" s="67"/>
      <c r="AN858" s="67"/>
      <c r="AO858" s="67"/>
      <c r="AP858" s="67"/>
      <c r="AQ858" s="67"/>
      <c r="AR858" s="67"/>
      <c r="AS858" s="67"/>
      <c r="AT858" s="67"/>
      <c r="AU858" s="67"/>
      <c r="AV858" s="67"/>
      <c r="AW858" s="67"/>
      <c r="AX858" s="68"/>
      <c r="AY858" s="68"/>
      <c r="AZ858" s="69"/>
      <c r="BA858" s="70"/>
      <c r="BB858" s="71"/>
      <c r="BC858" s="95"/>
      <c r="BD858" s="41">
        <v>4</v>
      </c>
      <c r="BE858" s="52">
        <v>42</v>
      </c>
      <c r="BF858" s="103">
        <v>4211</v>
      </c>
      <c r="BG858" s="275"/>
    </row>
    <row r="859" spans="1:59" s="63" customFormat="1" ht="12.75" x14ac:dyDescent="0.2">
      <c r="A859" s="196">
        <v>4</v>
      </c>
      <c r="B859" s="197" t="s">
        <v>422</v>
      </c>
      <c r="C859" s="208">
        <v>42</v>
      </c>
      <c r="D859" s="209" t="s">
        <v>518</v>
      </c>
      <c r="E859" s="212">
        <v>4211</v>
      </c>
      <c r="F859" s="213" t="s">
        <v>519</v>
      </c>
      <c r="G859" s="231"/>
      <c r="H859" s="72" t="s">
        <v>47</v>
      </c>
      <c r="I859" s="223"/>
      <c r="J859" s="73"/>
      <c r="K859" s="73"/>
      <c r="L859" s="73"/>
      <c r="M859" s="74"/>
      <c r="N859" s="247"/>
      <c r="O859" s="306"/>
      <c r="P859" s="105"/>
      <c r="Q859" s="75"/>
      <c r="R859" s="75"/>
      <c r="S859" s="75"/>
      <c r="T859" s="75"/>
      <c r="U859" s="75"/>
      <c r="V859" s="75"/>
      <c r="W859" s="75"/>
      <c r="X859" s="75"/>
      <c r="Y859" s="76">
        <f>IF(ISNUMBER(VLOOKUP(Y861,P$7:W$7,MATCH(Y861,P$7:W$7))),VLOOKUP(Y861,P$7:W$7,MATCH(Y861,P$7:W$7)),IF(N863=0,"No Data",IF(Y861&gt;0,"&lt;100",0)))</f>
        <v>2500</v>
      </c>
      <c r="Z859" s="77">
        <f>IF(ISNUMBER(VLOOKUP(Z863,P$7:W$7,MATCH(Z863,P$7:W$7))),VLOOKUP(Z863,P$7:W$7,MATCH(Z863,P$7:W$7)),IF(N863=0,"No Data",IF(Z863&gt;0,"&lt;100",0)))</f>
        <v>1000</v>
      </c>
      <c r="AA859" s="106">
        <f>IF(ISNUMBER(Z859),Z859,0)</f>
        <v>1000</v>
      </c>
      <c r="AB859" s="75"/>
      <c r="AC859" s="75"/>
      <c r="AD859" s="75"/>
      <c r="AE859" s="75"/>
      <c r="AF859" s="75"/>
      <c r="AG859" s="75"/>
      <c r="AH859" s="75"/>
      <c r="AI859" s="75"/>
      <c r="AJ859" s="76">
        <f>IF(ISNUMBER(VLOOKUP(AJ861,AB$7:AH$7,MATCH(AJ861,AB$7:AH$7))),VLOOKUP(AJ861,AB$7:AH$7,MATCH(AJ861,AB$7:AH$7)),IF(N863=0,"No Data",IF(AJ861&gt;0,"&lt;50",0)))</f>
        <v>0</v>
      </c>
      <c r="AK859" s="77">
        <f>IF(ISNUMBER(VLOOKUP(AK863,AB$7:AH$7,MATCH(AK863,AB$7:AH$7))),VLOOKUP(AK863,AB$7:AH$7,MATCH(AK863,AB$7:AH$7)),IF(N863=0,"No Data",IF(AK863&gt;0,"&lt;50",0)))</f>
        <v>0</v>
      </c>
      <c r="AL859" s="106">
        <f>IF(ISNUMBER(AK859),AK859,0)</f>
        <v>0</v>
      </c>
      <c r="AM859" s="75"/>
      <c r="AN859" s="75"/>
      <c r="AO859" s="75"/>
      <c r="AP859" s="75"/>
      <c r="AQ859" s="75"/>
      <c r="AR859" s="75"/>
      <c r="AS859" s="75"/>
      <c r="AT859" s="75"/>
      <c r="AU859" s="75"/>
      <c r="AV859" s="75"/>
      <c r="AW859" s="76">
        <f>IF(ISNUMBER(VLOOKUP(AW861,AM$7:AU$7,MATCH(AW861,AM$7:AU$7))),VLOOKUP(AW861,AM$7:AU$7,MATCH(AW861,AM$7:AU$7)),IF(N863=0,"No Data",IF(AW861&gt;0,"&lt;10",0)))</f>
        <v>500</v>
      </c>
      <c r="AX859" s="77">
        <f>IF(ISNUMBER(VLOOKUP(AX863,AM$7:AU$7,MATCH(AX863,AM$7:AU$7))),VLOOKUP(AX863,AM$7:AU$7,MATCH(AX863,AM$7:AU$7)),IF(N863=0,"No Data",IF(AX863&gt;0,"&lt;10",0)))</f>
        <v>500</v>
      </c>
      <c r="AY859" s="106">
        <f>IF(ISNUMBER(AX859),AX859,0)</f>
        <v>500</v>
      </c>
      <c r="AZ859" s="79"/>
      <c r="BA859" s="80"/>
      <c r="BB859" s="71"/>
      <c r="BC859" s="95"/>
      <c r="BD859" s="41">
        <v>4</v>
      </c>
      <c r="BE859" s="52">
        <v>42</v>
      </c>
      <c r="BF859" s="103">
        <v>4211</v>
      </c>
      <c r="BG859" s="276" t="s">
        <v>47</v>
      </c>
    </row>
    <row r="860" spans="1:59" s="63" customFormat="1" ht="12.75" x14ac:dyDescent="0.2">
      <c r="A860" s="196">
        <v>4</v>
      </c>
      <c r="B860" s="197" t="s">
        <v>422</v>
      </c>
      <c r="C860" s="208">
        <v>42</v>
      </c>
      <c r="D860" s="209" t="s">
        <v>518</v>
      </c>
      <c r="E860" s="212">
        <v>4211</v>
      </c>
      <c r="F860" s="213" t="s">
        <v>519</v>
      </c>
      <c r="G860" s="231"/>
      <c r="H860" s="81" t="s">
        <v>48</v>
      </c>
      <c r="I860" s="223"/>
      <c r="J860" s="73"/>
      <c r="K860" s="73"/>
      <c r="L860" s="73"/>
      <c r="M860" s="74"/>
      <c r="N860" s="247"/>
      <c r="O860" s="306"/>
      <c r="P860" s="105"/>
      <c r="Q860" s="75"/>
      <c r="R860" s="75"/>
      <c r="S860" s="75"/>
      <c r="T860" s="75"/>
      <c r="U860" s="75"/>
      <c r="V860" s="75"/>
      <c r="W860" s="75"/>
      <c r="X860" s="75"/>
      <c r="Y860" s="82">
        <f>MIN(X864:X873)</f>
        <v>0</v>
      </c>
      <c r="Z860" s="83"/>
      <c r="AA860" s="83"/>
      <c r="AB860" s="75"/>
      <c r="AC860" s="75"/>
      <c r="AD860" s="75"/>
      <c r="AE860" s="75"/>
      <c r="AF860" s="75"/>
      <c r="AG860" s="75"/>
      <c r="AH860" s="75"/>
      <c r="AI860" s="75"/>
      <c r="AJ860" s="82">
        <f>MIN(AI864:AI873)</f>
        <v>0</v>
      </c>
      <c r="AK860" s="83"/>
      <c r="AL860" s="83"/>
      <c r="AM860" s="75"/>
      <c r="AN860" s="75"/>
      <c r="AO860" s="75"/>
      <c r="AP860" s="75"/>
      <c r="AQ860" s="75"/>
      <c r="AR860" s="75"/>
      <c r="AS860" s="75"/>
      <c r="AT860" s="75"/>
      <c r="AU860" s="75"/>
      <c r="AV860" s="75"/>
      <c r="AW860" s="82">
        <f>MIN(AV864:AV873)</f>
        <v>25</v>
      </c>
      <c r="AX860" s="83"/>
      <c r="AY860" s="83"/>
      <c r="AZ860" s="79"/>
      <c r="BA860" s="80"/>
      <c r="BB860" s="71"/>
      <c r="BC860" s="95"/>
      <c r="BD860" s="41">
        <v>4</v>
      </c>
      <c r="BE860" s="52">
        <v>42</v>
      </c>
      <c r="BF860" s="103">
        <v>4211</v>
      </c>
      <c r="BG860" s="278" t="s">
        <v>48</v>
      </c>
    </row>
    <row r="861" spans="1:59" s="63" customFormat="1" ht="12.75" x14ac:dyDescent="0.2">
      <c r="A861" s="196">
        <v>4</v>
      </c>
      <c r="B861" s="197" t="s">
        <v>422</v>
      </c>
      <c r="C861" s="208">
        <v>42</v>
      </c>
      <c r="D861" s="209" t="s">
        <v>518</v>
      </c>
      <c r="E861" s="212">
        <v>4211</v>
      </c>
      <c r="F861" s="213" t="s">
        <v>519</v>
      </c>
      <c r="G861" s="231"/>
      <c r="H861" s="81" t="s">
        <v>49</v>
      </c>
      <c r="I861" s="223"/>
      <c r="J861" s="73"/>
      <c r="K861" s="73"/>
      <c r="L861" s="73"/>
      <c r="M861" s="74"/>
      <c r="N861" s="247"/>
      <c r="O861" s="306"/>
      <c r="P861" s="105"/>
      <c r="Q861" s="75"/>
      <c r="R861" s="75"/>
      <c r="S861" s="75"/>
      <c r="T861" s="75"/>
      <c r="U861" s="75"/>
      <c r="V861" s="75"/>
      <c r="W861" s="75"/>
      <c r="X861" s="75"/>
      <c r="Y861" s="84">
        <f>IF(ISNUMBER(AVERAGE(X864:X873)),AVERAGE(X864:X873),0)</f>
        <v>2540</v>
      </c>
      <c r="Z861" s="83"/>
      <c r="AA861" s="83"/>
      <c r="AB861" s="75"/>
      <c r="AC861" s="75"/>
      <c r="AD861" s="75"/>
      <c r="AE861" s="75"/>
      <c r="AF861" s="75"/>
      <c r="AG861" s="75"/>
      <c r="AH861" s="75"/>
      <c r="AI861" s="75"/>
      <c r="AJ861" s="84">
        <f>IF(ISNUMBER(AVERAGE(AI864:AI873)),AVERAGE(AI864:AI873),0)</f>
        <v>0</v>
      </c>
      <c r="AK861" s="83"/>
      <c r="AL861" s="83"/>
      <c r="AM861" s="75"/>
      <c r="AN861" s="75"/>
      <c r="AO861" s="75"/>
      <c r="AP861" s="75"/>
      <c r="AQ861" s="75"/>
      <c r="AR861" s="75"/>
      <c r="AS861" s="75"/>
      <c r="AT861" s="75"/>
      <c r="AU861" s="75"/>
      <c r="AV861" s="75"/>
      <c r="AW861" s="84">
        <f>IF(ISNUMBER(AVERAGE(AV864:AV873)),AVERAGE(AV864:AV873),0)</f>
        <v>695</v>
      </c>
      <c r="AX861" s="83"/>
      <c r="AY861" s="83"/>
      <c r="AZ861" s="79"/>
      <c r="BA861" s="80"/>
      <c r="BB861" s="71"/>
      <c r="BC861" s="95"/>
      <c r="BD861" s="41">
        <v>4</v>
      </c>
      <c r="BE861" s="52">
        <v>42</v>
      </c>
      <c r="BF861" s="103">
        <v>4211</v>
      </c>
      <c r="BG861" s="278" t="s">
        <v>49</v>
      </c>
    </row>
    <row r="862" spans="1:59" s="63" customFormat="1" ht="12.75" x14ac:dyDescent="0.2">
      <c r="A862" s="196">
        <v>4</v>
      </c>
      <c r="B862" s="197" t="s">
        <v>422</v>
      </c>
      <c r="C862" s="208">
        <v>42</v>
      </c>
      <c r="D862" s="209" t="s">
        <v>518</v>
      </c>
      <c r="E862" s="212">
        <v>4211</v>
      </c>
      <c r="F862" s="213" t="s">
        <v>519</v>
      </c>
      <c r="G862" s="231"/>
      <c r="H862" s="81" t="s">
        <v>50</v>
      </c>
      <c r="I862" s="223"/>
      <c r="J862" s="73"/>
      <c r="K862" s="73"/>
      <c r="L862" s="73"/>
      <c r="M862" s="74"/>
      <c r="N862" s="247"/>
      <c r="O862" s="306"/>
      <c r="P862" s="105"/>
      <c r="Q862" s="75"/>
      <c r="R862" s="75"/>
      <c r="S862" s="75"/>
      <c r="T862" s="75"/>
      <c r="U862" s="75"/>
      <c r="V862" s="75"/>
      <c r="W862" s="75"/>
      <c r="X862" s="75"/>
      <c r="Y862" s="84">
        <f>MAX(X864:X873)</f>
        <v>25000</v>
      </c>
      <c r="Z862" s="83"/>
      <c r="AA862" s="83"/>
      <c r="AB862" s="75"/>
      <c r="AC862" s="75"/>
      <c r="AD862" s="75"/>
      <c r="AE862" s="75"/>
      <c r="AF862" s="75"/>
      <c r="AG862" s="75"/>
      <c r="AH862" s="75"/>
      <c r="AI862" s="75"/>
      <c r="AJ862" s="84">
        <f>MAX(AI864:AI873)</f>
        <v>0</v>
      </c>
      <c r="AK862" s="83"/>
      <c r="AL862" s="83"/>
      <c r="AM862" s="75"/>
      <c r="AN862" s="75"/>
      <c r="AO862" s="75"/>
      <c r="AP862" s="75"/>
      <c r="AQ862" s="75"/>
      <c r="AR862" s="75"/>
      <c r="AS862" s="75"/>
      <c r="AT862" s="75"/>
      <c r="AU862" s="75"/>
      <c r="AV862" s="75"/>
      <c r="AW862" s="84">
        <f>MAX(AV864:AV873)</f>
        <v>2500</v>
      </c>
      <c r="AX862" s="83"/>
      <c r="AY862" s="83"/>
      <c r="AZ862" s="79"/>
      <c r="BA862" s="80"/>
      <c r="BB862" s="71"/>
      <c r="BC862" s="95"/>
      <c r="BD862" s="41">
        <v>4</v>
      </c>
      <c r="BE862" s="52">
        <v>42</v>
      </c>
      <c r="BF862" s="103">
        <v>4211</v>
      </c>
      <c r="BG862" s="278" t="s">
        <v>50</v>
      </c>
    </row>
    <row r="863" spans="1:59" s="63" customFormat="1" ht="12.75" x14ac:dyDescent="0.2">
      <c r="A863" s="196">
        <v>4</v>
      </c>
      <c r="B863" s="197" t="s">
        <v>422</v>
      </c>
      <c r="C863" s="208">
        <v>42</v>
      </c>
      <c r="D863" s="209" t="s">
        <v>518</v>
      </c>
      <c r="E863" s="212">
        <v>4211</v>
      </c>
      <c r="F863" s="213" t="s">
        <v>519</v>
      </c>
      <c r="G863" s="231"/>
      <c r="H863" s="85" t="s">
        <v>51</v>
      </c>
      <c r="I863" s="223"/>
      <c r="J863" s="73"/>
      <c r="K863" s="73"/>
      <c r="L863" s="73"/>
      <c r="M863" s="74"/>
      <c r="N863" s="248">
        <f>SUM(N864:N873)</f>
        <v>15</v>
      </c>
      <c r="O863" s="293">
        <f>SUM(O864:O873)</f>
        <v>0.99999999999999989</v>
      </c>
      <c r="P863" s="292"/>
      <c r="Q863" s="87"/>
      <c r="R863" s="87"/>
      <c r="S863" s="87"/>
      <c r="T863" s="87"/>
      <c r="U863" s="87"/>
      <c r="V863" s="87"/>
      <c r="W863" s="87"/>
      <c r="X863" s="87"/>
      <c r="Y863" s="88"/>
      <c r="Z863" s="119">
        <f>SUM(Z864:Z873)</f>
        <v>1700</v>
      </c>
      <c r="AA863" s="88"/>
      <c r="AB863" s="87"/>
      <c r="AC863" s="87"/>
      <c r="AD863" s="87"/>
      <c r="AE863" s="87"/>
      <c r="AF863" s="87"/>
      <c r="AG863" s="87"/>
      <c r="AH863" s="87"/>
      <c r="AI863" s="87"/>
      <c r="AJ863" s="88"/>
      <c r="AK863" s="86">
        <f>SUM(AK864:AK873)</f>
        <v>0</v>
      </c>
      <c r="AL863" s="88"/>
      <c r="AM863" s="87"/>
      <c r="AN863" s="87"/>
      <c r="AO863" s="87"/>
      <c r="AP863" s="87"/>
      <c r="AQ863" s="87"/>
      <c r="AR863" s="87"/>
      <c r="AS863" s="87"/>
      <c r="AT863" s="87"/>
      <c r="AU863" s="87"/>
      <c r="AV863" s="87"/>
      <c r="AW863" s="112"/>
      <c r="AX863" s="119">
        <f>SUM(AX864:AX873)</f>
        <v>636.66666666666663</v>
      </c>
      <c r="AY863" s="88"/>
      <c r="AZ863" s="79"/>
      <c r="BA863" s="80"/>
      <c r="BB863" s="71"/>
      <c r="BC863" s="95"/>
      <c r="BD863" s="41">
        <v>4</v>
      </c>
      <c r="BE863" s="52">
        <v>42</v>
      </c>
      <c r="BF863" s="103">
        <v>4211</v>
      </c>
      <c r="BG863" s="279" t="s">
        <v>51</v>
      </c>
    </row>
    <row r="864" spans="1:59" s="63" customFormat="1" ht="12.75" x14ac:dyDescent="0.2">
      <c r="A864" s="196">
        <v>4</v>
      </c>
      <c r="B864" s="197" t="s">
        <v>422</v>
      </c>
      <c r="C864" s="208">
        <v>42</v>
      </c>
      <c r="D864" s="209" t="s">
        <v>518</v>
      </c>
      <c r="E864" s="212">
        <v>4211</v>
      </c>
      <c r="F864" s="213" t="s">
        <v>519</v>
      </c>
      <c r="G864" s="231"/>
      <c r="H864" s="89" t="s">
        <v>52</v>
      </c>
      <c r="I864" s="90" t="s">
        <v>520</v>
      </c>
      <c r="J864" s="90" t="s">
        <v>521</v>
      </c>
      <c r="K864" s="90" t="s">
        <v>64</v>
      </c>
      <c r="L864" s="90" t="s">
        <v>522</v>
      </c>
      <c r="M864" s="91"/>
      <c r="N864" s="312">
        <v>5</v>
      </c>
      <c r="O864" s="313">
        <f>N864/N$863</f>
        <v>0.33333333333333331</v>
      </c>
      <c r="P864" s="104"/>
      <c r="Q864" s="92"/>
      <c r="R864" s="92"/>
      <c r="S864" s="92"/>
      <c r="T864" s="92"/>
      <c r="U864" s="92"/>
      <c r="V864" s="92"/>
      <c r="W864" s="92"/>
      <c r="X864" s="109">
        <f t="shared" ref="X864:X873" si="118">P864*P$7+Q864*Q$7+R864*R$7+S864*S$7+T864*T$7+U864*U$7+V864*V$7+W864*W$7</f>
        <v>0</v>
      </c>
      <c r="Y864" s="83"/>
      <c r="Z864" s="110">
        <f t="shared" ref="Z864:Z873" si="119">X864*$O864</f>
        <v>0</v>
      </c>
      <c r="AA864" s="111"/>
      <c r="AB864" s="92"/>
      <c r="AC864" s="92"/>
      <c r="AD864" s="92"/>
      <c r="AE864" s="92"/>
      <c r="AF864" s="92"/>
      <c r="AG864" s="92"/>
      <c r="AH864" s="92"/>
      <c r="AI864" s="109">
        <f t="shared" ref="AI864:AI873" si="120">AB864*AB$7+AC864*AC$7+AD864*AD$7+AE864*AE$7+AF864*AF$7+AG864*AG$7+AH864*AH$7</f>
        <v>0</v>
      </c>
      <c r="AJ864" s="83"/>
      <c r="AK864" s="110">
        <f t="shared" ref="AK864:AK873" si="121">AI864*$O864</f>
        <v>0</v>
      </c>
      <c r="AL864" s="111"/>
      <c r="AM864" s="92"/>
      <c r="AN864" s="92">
        <v>1</v>
      </c>
      <c r="AO864" s="92"/>
      <c r="AP864" s="92"/>
      <c r="AQ864" s="92"/>
      <c r="AR864" s="92"/>
      <c r="AS864" s="92"/>
      <c r="AT864" s="92"/>
      <c r="AU864" s="92"/>
      <c r="AV864" s="109">
        <f t="shared" ref="AV864:AV873" si="122">AM864*AM$7+AN864*AN$7+AO864*AO$7+AP864*AP$7+AQ864*AQ$7+AR864*AR$7+AS864*AS$7+AT864*AT$7+AU864*AU$7</f>
        <v>25</v>
      </c>
      <c r="AW864" s="75"/>
      <c r="AX864" s="110">
        <f t="shared" ref="AX864:AX873" si="123">AV864*$O864</f>
        <v>8.3333333333333321</v>
      </c>
      <c r="AY864" s="111"/>
      <c r="AZ864" s="93"/>
      <c r="BA864" s="94" t="s">
        <v>159</v>
      </c>
      <c r="BB864" s="71"/>
      <c r="BC864" s="95"/>
      <c r="BD864" s="41">
        <v>4</v>
      </c>
      <c r="BE864" s="52">
        <v>42</v>
      </c>
      <c r="BF864" s="103">
        <v>4211</v>
      </c>
      <c r="BG864" s="280" t="s">
        <v>52</v>
      </c>
    </row>
    <row r="865" spans="1:59" s="63" customFormat="1" ht="12.75" x14ac:dyDescent="0.2">
      <c r="A865" s="196">
        <v>4</v>
      </c>
      <c r="B865" s="197" t="s">
        <v>422</v>
      </c>
      <c r="C865" s="208">
        <v>42</v>
      </c>
      <c r="D865" s="209" t="s">
        <v>518</v>
      </c>
      <c r="E865" s="212">
        <v>4211</v>
      </c>
      <c r="F865" s="213" t="s">
        <v>519</v>
      </c>
      <c r="G865" s="231"/>
      <c r="H865" s="89"/>
      <c r="I865" s="90" t="s">
        <v>523</v>
      </c>
      <c r="J865" s="90"/>
      <c r="K865" s="90" t="s">
        <v>64</v>
      </c>
      <c r="L865" s="90" t="s">
        <v>119</v>
      </c>
      <c r="M865" s="91"/>
      <c r="N865" s="312">
        <v>2</v>
      </c>
      <c r="O865" s="313">
        <f t="shared" ref="O865:O873" si="124">N865/N$863</f>
        <v>0.13333333333333333</v>
      </c>
      <c r="P865" s="104">
        <v>1</v>
      </c>
      <c r="Q865" s="92"/>
      <c r="R865" s="92"/>
      <c r="S865" s="92"/>
      <c r="T865" s="92"/>
      <c r="U865" s="92"/>
      <c r="V865" s="92"/>
      <c r="W865" s="92"/>
      <c r="X865" s="109">
        <f t="shared" si="118"/>
        <v>100</v>
      </c>
      <c r="Y865" s="83"/>
      <c r="Z865" s="110">
        <f t="shared" si="119"/>
        <v>13.333333333333334</v>
      </c>
      <c r="AA865" s="111"/>
      <c r="AB865" s="92"/>
      <c r="AC865" s="92"/>
      <c r="AD865" s="92"/>
      <c r="AE865" s="92"/>
      <c r="AF865" s="92"/>
      <c r="AG865" s="92"/>
      <c r="AH865" s="92"/>
      <c r="AI865" s="109">
        <f t="shared" si="120"/>
        <v>0</v>
      </c>
      <c r="AJ865" s="83"/>
      <c r="AK865" s="110">
        <f t="shared" si="121"/>
        <v>0</v>
      </c>
      <c r="AL865" s="111"/>
      <c r="AM865" s="92"/>
      <c r="AN865" s="92"/>
      <c r="AO865" s="92"/>
      <c r="AP865" s="92"/>
      <c r="AQ865" s="92"/>
      <c r="AR865" s="92"/>
      <c r="AS865" s="92"/>
      <c r="AT865" s="92">
        <v>1</v>
      </c>
      <c r="AU865" s="92"/>
      <c r="AV865" s="109">
        <f t="shared" si="122"/>
        <v>2500</v>
      </c>
      <c r="AW865" s="75"/>
      <c r="AX865" s="110">
        <f t="shared" si="123"/>
        <v>333.33333333333331</v>
      </c>
      <c r="AY865" s="111"/>
      <c r="AZ865" s="93"/>
      <c r="BA865" s="94" t="s">
        <v>159</v>
      </c>
      <c r="BB865" s="71"/>
      <c r="BC865" s="95"/>
      <c r="BD865" s="41">
        <v>4</v>
      </c>
      <c r="BE865" s="52">
        <v>42</v>
      </c>
      <c r="BF865" s="103">
        <v>4211</v>
      </c>
      <c r="BG865" s="280" t="s">
        <v>52</v>
      </c>
    </row>
    <row r="866" spans="1:59" s="63" customFormat="1" ht="12.75" x14ac:dyDescent="0.2">
      <c r="A866" s="196">
        <v>4</v>
      </c>
      <c r="B866" s="197" t="s">
        <v>422</v>
      </c>
      <c r="C866" s="208">
        <v>42</v>
      </c>
      <c r="D866" s="209" t="s">
        <v>518</v>
      </c>
      <c r="E866" s="212">
        <v>4211</v>
      </c>
      <c r="F866" s="213" t="s">
        <v>519</v>
      </c>
      <c r="G866" s="231"/>
      <c r="H866" s="89"/>
      <c r="I866" s="90" t="s">
        <v>524</v>
      </c>
      <c r="J866" s="90" t="s">
        <v>525</v>
      </c>
      <c r="K866" s="90" t="s">
        <v>64</v>
      </c>
      <c r="L866" s="90" t="s">
        <v>526</v>
      </c>
      <c r="M866" s="91"/>
      <c r="N866" s="312">
        <v>1</v>
      </c>
      <c r="O866" s="313">
        <f t="shared" si="124"/>
        <v>6.6666666666666666E-2</v>
      </c>
      <c r="P866" s="104">
        <v>1</v>
      </c>
      <c r="Q866" s="92"/>
      <c r="R866" s="92"/>
      <c r="S866" s="92"/>
      <c r="T866" s="92"/>
      <c r="U866" s="92"/>
      <c r="V866" s="92"/>
      <c r="W866" s="92"/>
      <c r="X866" s="109">
        <f t="shared" si="118"/>
        <v>100</v>
      </c>
      <c r="Y866" s="83"/>
      <c r="Z866" s="110">
        <f t="shared" si="119"/>
        <v>6.666666666666667</v>
      </c>
      <c r="AA866" s="111"/>
      <c r="AB866" s="92"/>
      <c r="AC866" s="92"/>
      <c r="AD866" s="92"/>
      <c r="AE866" s="92"/>
      <c r="AF866" s="92"/>
      <c r="AG866" s="92"/>
      <c r="AH866" s="92"/>
      <c r="AI866" s="109">
        <f t="shared" si="120"/>
        <v>0</v>
      </c>
      <c r="AJ866" s="83"/>
      <c r="AK866" s="110">
        <f t="shared" si="121"/>
        <v>0</v>
      </c>
      <c r="AL866" s="111"/>
      <c r="AM866" s="92"/>
      <c r="AN866" s="92"/>
      <c r="AO866" s="92"/>
      <c r="AP866" s="92"/>
      <c r="AQ866" s="92"/>
      <c r="AR866" s="92"/>
      <c r="AS866" s="92">
        <v>1</v>
      </c>
      <c r="AT866" s="92"/>
      <c r="AU866" s="92"/>
      <c r="AV866" s="109">
        <f t="shared" si="122"/>
        <v>1000</v>
      </c>
      <c r="AW866" s="75"/>
      <c r="AX866" s="110">
        <f t="shared" si="123"/>
        <v>66.666666666666671</v>
      </c>
      <c r="AY866" s="111"/>
      <c r="AZ866" s="93"/>
      <c r="BA866" s="94" t="s">
        <v>85</v>
      </c>
      <c r="BB866" s="71"/>
      <c r="BC866" s="95"/>
      <c r="BD866" s="41">
        <v>4</v>
      </c>
      <c r="BE866" s="52">
        <v>42</v>
      </c>
      <c r="BF866" s="103">
        <v>4211</v>
      </c>
      <c r="BG866" s="280" t="s">
        <v>52</v>
      </c>
    </row>
    <row r="867" spans="1:59" s="63" customFormat="1" ht="12.75" x14ac:dyDescent="0.2">
      <c r="A867" s="196">
        <v>4</v>
      </c>
      <c r="B867" s="197" t="s">
        <v>422</v>
      </c>
      <c r="C867" s="208">
        <v>42</v>
      </c>
      <c r="D867" s="209" t="s">
        <v>518</v>
      </c>
      <c r="E867" s="212">
        <v>4211</v>
      </c>
      <c r="F867" s="213" t="s">
        <v>519</v>
      </c>
      <c r="G867" s="231"/>
      <c r="H867" s="89"/>
      <c r="I867" s="90" t="s">
        <v>527</v>
      </c>
      <c r="J867" s="90"/>
      <c r="K867" s="90" t="s">
        <v>64</v>
      </c>
      <c r="L867" s="90" t="s">
        <v>528</v>
      </c>
      <c r="M867" s="91"/>
      <c r="N867" s="312">
        <v>1</v>
      </c>
      <c r="O867" s="313">
        <f t="shared" si="124"/>
        <v>6.6666666666666666E-2</v>
      </c>
      <c r="P867" s="104"/>
      <c r="Q867" s="92"/>
      <c r="R867" s="92"/>
      <c r="S867" s="92"/>
      <c r="T867" s="92"/>
      <c r="U867" s="92"/>
      <c r="V867" s="92"/>
      <c r="W867" s="92"/>
      <c r="X867" s="109">
        <f t="shared" si="118"/>
        <v>0</v>
      </c>
      <c r="Y867" s="83"/>
      <c r="Z867" s="110">
        <f t="shared" si="119"/>
        <v>0</v>
      </c>
      <c r="AA867" s="111"/>
      <c r="AB867" s="92"/>
      <c r="AC867" s="92"/>
      <c r="AD867" s="92"/>
      <c r="AE867" s="92"/>
      <c r="AF867" s="92"/>
      <c r="AG867" s="92"/>
      <c r="AH867" s="92"/>
      <c r="AI867" s="109">
        <f t="shared" si="120"/>
        <v>0</v>
      </c>
      <c r="AJ867" s="83"/>
      <c r="AK867" s="110">
        <f t="shared" si="121"/>
        <v>0</v>
      </c>
      <c r="AL867" s="111"/>
      <c r="AM867" s="92"/>
      <c r="AN867" s="92"/>
      <c r="AO867" s="92"/>
      <c r="AP867" s="92">
        <v>1</v>
      </c>
      <c r="AQ867" s="92"/>
      <c r="AR867" s="92"/>
      <c r="AS867" s="92"/>
      <c r="AT867" s="92"/>
      <c r="AU867" s="92"/>
      <c r="AV867" s="109">
        <f t="shared" si="122"/>
        <v>100</v>
      </c>
      <c r="AW867" s="75"/>
      <c r="AX867" s="110">
        <f t="shared" si="123"/>
        <v>6.666666666666667</v>
      </c>
      <c r="AY867" s="111"/>
      <c r="AZ867" s="93"/>
      <c r="BA867" s="94" t="s">
        <v>85</v>
      </c>
      <c r="BB867" s="71"/>
      <c r="BC867" s="95"/>
      <c r="BD867" s="41">
        <v>4</v>
      </c>
      <c r="BE867" s="52">
        <v>42</v>
      </c>
      <c r="BF867" s="103">
        <v>4211</v>
      </c>
      <c r="BG867" s="280" t="s">
        <v>52</v>
      </c>
    </row>
    <row r="868" spans="1:59" s="63" customFormat="1" ht="12.75" x14ac:dyDescent="0.2">
      <c r="A868" s="196">
        <v>4</v>
      </c>
      <c r="B868" s="197" t="s">
        <v>422</v>
      </c>
      <c r="C868" s="208">
        <v>42</v>
      </c>
      <c r="D868" s="209" t="s">
        <v>518</v>
      </c>
      <c r="E868" s="212">
        <v>4211</v>
      </c>
      <c r="F868" s="213" t="s">
        <v>519</v>
      </c>
      <c r="G868" s="231"/>
      <c r="H868" s="89"/>
      <c r="I868" s="90" t="s">
        <v>529</v>
      </c>
      <c r="J868" s="90"/>
      <c r="K868" s="90" t="s">
        <v>64</v>
      </c>
      <c r="L868" s="90" t="s">
        <v>76</v>
      </c>
      <c r="M868" s="91"/>
      <c r="N868" s="312">
        <v>1</v>
      </c>
      <c r="O868" s="313">
        <f t="shared" si="124"/>
        <v>6.6666666666666666E-2</v>
      </c>
      <c r="P868" s="104"/>
      <c r="Q868" s="92"/>
      <c r="R868" s="92"/>
      <c r="S868" s="92"/>
      <c r="T868" s="92"/>
      <c r="U868" s="92"/>
      <c r="V868" s="92"/>
      <c r="W868" s="92"/>
      <c r="X868" s="109">
        <f t="shared" si="118"/>
        <v>0</v>
      </c>
      <c r="Y868" s="83"/>
      <c r="Z868" s="110">
        <f t="shared" si="119"/>
        <v>0</v>
      </c>
      <c r="AA868" s="111"/>
      <c r="AB868" s="92"/>
      <c r="AC868" s="92"/>
      <c r="AD868" s="92"/>
      <c r="AE868" s="92"/>
      <c r="AF868" s="92"/>
      <c r="AG868" s="92"/>
      <c r="AH868" s="92"/>
      <c r="AI868" s="109">
        <f t="shared" si="120"/>
        <v>0</v>
      </c>
      <c r="AJ868" s="83"/>
      <c r="AK868" s="110">
        <f t="shared" si="121"/>
        <v>0</v>
      </c>
      <c r="AL868" s="111"/>
      <c r="AM868" s="92"/>
      <c r="AN868" s="92">
        <v>1</v>
      </c>
      <c r="AO868" s="92"/>
      <c r="AP868" s="92"/>
      <c r="AQ868" s="92"/>
      <c r="AR868" s="92"/>
      <c r="AS868" s="92"/>
      <c r="AT868" s="92"/>
      <c r="AU868" s="92"/>
      <c r="AV868" s="109">
        <f t="shared" si="122"/>
        <v>25</v>
      </c>
      <c r="AW868" s="75"/>
      <c r="AX868" s="110">
        <f t="shared" si="123"/>
        <v>1.6666666666666667</v>
      </c>
      <c r="AY868" s="111"/>
      <c r="AZ868" s="93"/>
      <c r="BA868" s="94" t="s">
        <v>85</v>
      </c>
      <c r="BB868" s="71"/>
      <c r="BC868" s="95"/>
      <c r="BD868" s="41">
        <v>4</v>
      </c>
      <c r="BE868" s="52">
        <v>42</v>
      </c>
      <c r="BF868" s="103">
        <v>4211</v>
      </c>
      <c r="BG868" s="280" t="s">
        <v>52</v>
      </c>
    </row>
    <row r="869" spans="1:59" s="63" customFormat="1" ht="12.75" x14ac:dyDescent="0.2">
      <c r="A869" s="196">
        <v>4</v>
      </c>
      <c r="B869" s="197" t="s">
        <v>422</v>
      </c>
      <c r="C869" s="208">
        <v>42</v>
      </c>
      <c r="D869" s="209" t="s">
        <v>518</v>
      </c>
      <c r="E869" s="212">
        <v>4211</v>
      </c>
      <c r="F869" s="213" t="s">
        <v>519</v>
      </c>
      <c r="G869" s="231"/>
      <c r="H869" s="89"/>
      <c r="I869" s="90" t="s">
        <v>530</v>
      </c>
      <c r="J869" s="90"/>
      <c r="K869" s="90" t="s">
        <v>64</v>
      </c>
      <c r="L869" s="90" t="s">
        <v>528</v>
      </c>
      <c r="M869" s="91"/>
      <c r="N869" s="312">
        <v>1</v>
      </c>
      <c r="O869" s="313">
        <f t="shared" si="124"/>
        <v>6.6666666666666666E-2</v>
      </c>
      <c r="P869" s="104"/>
      <c r="Q869" s="92"/>
      <c r="R869" s="92"/>
      <c r="S869" s="92"/>
      <c r="T869" s="92"/>
      <c r="U869" s="92"/>
      <c r="V869" s="92"/>
      <c r="W869" s="92"/>
      <c r="X869" s="109">
        <f t="shared" si="118"/>
        <v>0</v>
      </c>
      <c r="Y869" s="83"/>
      <c r="Z869" s="110">
        <f t="shared" si="119"/>
        <v>0</v>
      </c>
      <c r="AA869" s="111"/>
      <c r="AB869" s="92"/>
      <c r="AC869" s="92"/>
      <c r="AD869" s="92"/>
      <c r="AE869" s="92"/>
      <c r="AF869" s="92"/>
      <c r="AG869" s="92"/>
      <c r="AH869" s="92"/>
      <c r="AI869" s="109">
        <f t="shared" si="120"/>
        <v>0</v>
      </c>
      <c r="AJ869" s="83"/>
      <c r="AK869" s="110">
        <f t="shared" si="121"/>
        <v>0</v>
      </c>
      <c r="AL869" s="111"/>
      <c r="AM869" s="92"/>
      <c r="AN869" s="92"/>
      <c r="AO869" s="92"/>
      <c r="AP869" s="92">
        <v>1</v>
      </c>
      <c r="AQ869" s="92"/>
      <c r="AR869" s="92"/>
      <c r="AS869" s="92"/>
      <c r="AT869" s="92"/>
      <c r="AU869" s="92"/>
      <c r="AV869" s="109">
        <f t="shared" si="122"/>
        <v>100</v>
      </c>
      <c r="AW869" s="75"/>
      <c r="AX869" s="110">
        <f t="shared" si="123"/>
        <v>6.666666666666667</v>
      </c>
      <c r="AY869" s="111"/>
      <c r="AZ869" s="93"/>
      <c r="BA869" s="94" t="s">
        <v>85</v>
      </c>
      <c r="BB869" s="71"/>
      <c r="BC869" s="95"/>
      <c r="BD869" s="41">
        <v>4</v>
      </c>
      <c r="BE869" s="52">
        <v>42</v>
      </c>
      <c r="BF869" s="103">
        <v>4211</v>
      </c>
      <c r="BG869" s="280" t="s">
        <v>52</v>
      </c>
    </row>
    <row r="870" spans="1:59" s="63" customFormat="1" ht="12.75" x14ac:dyDescent="0.2">
      <c r="A870" s="196">
        <v>4</v>
      </c>
      <c r="B870" s="197" t="s">
        <v>422</v>
      </c>
      <c r="C870" s="208">
        <v>42</v>
      </c>
      <c r="D870" s="209" t="s">
        <v>518</v>
      </c>
      <c r="E870" s="212">
        <v>4211</v>
      </c>
      <c r="F870" s="213" t="s">
        <v>519</v>
      </c>
      <c r="G870" s="231"/>
      <c r="H870" s="89"/>
      <c r="I870" s="90" t="s">
        <v>531</v>
      </c>
      <c r="J870" s="90"/>
      <c r="K870" s="90" t="s">
        <v>64</v>
      </c>
      <c r="L870" s="90" t="s">
        <v>528</v>
      </c>
      <c r="M870" s="91"/>
      <c r="N870" s="312">
        <v>1</v>
      </c>
      <c r="O870" s="313">
        <f t="shared" si="124"/>
        <v>6.6666666666666666E-2</v>
      </c>
      <c r="P870" s="104"/>
      <c r="Q870" s="92"/>
      <c r="R870" s="92"/>
      <c r="S870" s="92"/>
      <c r="T870" s="92"/>
      <c r="U870" s="92"/>
      <c r="V870" s="92"/>
      <c r="W870" s="92"/>
      <c r="X870" s="109">
        <f t="shared" si="118"/>
        <v>0</v>
      </c>
      <c r="Y870" s="83"/>
      <c r="Z870" s="110">
        <f t="shared" si="119"/>
        <v>0</v>
      </c>
      <c r="AA870" s="111"/>
      <c r="AB870" s="92"/>
      <c r="AC870" s="92"/>
      <c r="AD870" s="92"/>
      <c r="AE870" s="92"/>
      <c r="AF870" s="92"/>
      <c r="AG870" s="92"/>
      <c r="AH870" s="92"/>
      <c r="AI870" s="109">
        <f t="shared" si="120"/>
        <v>0</v>
      </c>
      <c r="AJ870" s="83"/>
      <c r="AK870" s="110">
        <f t="shared" si="121"/>
        <v>0</v>
      </c>
      <c r="AL870" s="111"/>
      <c r="AM870" s="92"/>
      <c r="AN870" s="92"/>
      <c r="AO870" s="92"/>
      <c r="AP870" s="92">
        <v>1</v>
      </c>
      <c r="AQ870" s="92"/>
      <c r="AR870" s="92"/>
      <c r="AS870" s="92"/>
      <c r="AT870" s="92"/>
      <c r="AU870" s="92"/>
      <c r="AV870" s="109">
        <f t="shared" si="122"/>
        <v>100</v>
      </c>
      <c r="AW870" s="75"/>
      <c r="AX870" s="110">
        <f t="shared" si="123"/>
        <v>6.666666666666667</v>
      </c>
      <c r="AY870" s="111"/>
      <c r="AZ870" s="93"/>
      <c r="BA870" s="94" t="s">
        <v>85</v>
      </c>
      <c r="BB870" s="71"/>
      <c r="BC870" s="95"/>
      <c r="BD870" s="41">
        <v>4</v>
      </c>
      <c r="BE870" s="52">
        <v>42</v>
      </c>
      <c r="BF870" s="103">
        <v>4211</v>
      </c>
      <c r="BG870" s="280" t="s">
        <v>52</v>
      </c>
    </row>
    <row r="871" spans="1:59" s="63" customFormat="1" ht="12.75" x14ac:dyDescent="0.2">
      <c r="A871" s="196">
        <v>4</v>
      </c>
      <c r="B871" s="197" t="s">
        <v>422</v>
      </c>
      <c r="C871" s="208">
        <v>42</v>
      </c>
      <c r="D871" s="209" t="s">
        <v>518</v>
      </c>
      <c r="E871" s="212">
        <v>4211</v>
      </c>
      <c r="F871" s="213" t="s">
        <v>519</v>
      </c>
      <c r="G871" s="231"/>
      <c r="H871" s="89"/>
      <c r="I871" s="90" t="s">
        <v>532</v>
      </c>
      <c r="J871" s="90"/>
      <c r="K871" s="90" t="s">
        <v>64</v>
      </c>
      <c r="L871" s="90" t="s">
        <v>533</v>
      </c>
      <c r="M871" s="91"/>
      <c r="N871" s="312">
        <v>1</v>
      </c>
      <c r="O871" s="313">
        <f t="shared" si="124"/>
        <v>6.6666666666666666E-2</v>
      </c>
      <c r="P871" s="104">
        <v>1</v>
      </c>
      <c r="Q871" s="92"/>
      <c r="R871" s="92"/>
      <c r="S871" s="92"/>
      <c r="T871" s="92"/>
      <c r="U871" s="92"/>
      <c r="V871" s="92"/>
      <c r="W871" s="92"/>
      <c r="X871" s="109">
        <f t="shared" si="118"/>
        <v>100</v>
      </c>
      <c r="Y871" s="83"/>
      <c r="Z871" s="110">
        <f t="shared" si="119"/>
        <v>6.666666666666667</v>
      </c>
      <c r="AA871" s="111"/>
      <c r="AB871" s="92"/>
      <c r="AC871" s="92"/>
      <c r="AD871" s="92"/>
      <c r="AE871" s="92"/>
      <c r="AF871" s="92"/>
      <c r="AG871" s="92"/>
      <c r="AH871" s="92"/>
      <c r="AI871" s="109">
        <f t="shared" si="120"/>
        <v>0</v>
      </c>
      <c r="AJ871" s="83"/>
      <c r="AK871" s="110">
        <f t="shared" si="121"/>
        <v>0</v>
      </c>
      <c r="AL871" s="111"/>
      <c r="AM871" s="92"/>
      <c r="AN871" s="92"/>
      <c r="AO871" s="92"/>
      <c r="AP871" s="92"/>
      <c r="AQ871" s="92"/>
      <c r="AR871" s="92">
        <v>1</v>
      </c>
      <c r="AS871" s="92"/>
      <c r="AT871" s="92"/>
      <c r="AU871" s="92"/>
      <c r="AV871" s="109">
        <f t="shared" si="122"/>
        <v>500</v>
      </c>
      <c r="AW871" s="75"/>
      <c r="AX871" s="110">
        <f t="shared" si="123"/>
        <v>33.333333333333336</v>
      </c>
      <c r="AY871" s="111"/>
      <c r="AZ871" s="93"/>
      <c r="BA871" s="94" t="s">
        <v>131</v>
      </c>
      <c r="BB871" s="71"/>
      <c r="BC871" s="95"/>
      <c r="BD871" s="41">
        <v>4</v>
      </c>
      <c r="BE871" s="52">
        <v>42</v>
      </c>
      <c r="BF871" s="103">
        <v>4211</v>
      </c>
      <c r="BG871" s="280" t="s">
        <v>52</v>
      </c>
    </row>
    <row r="872" spans="1:59" s="63" customFormat="1" ht="12.75" x14ac:dyDescent="0.2">
      <c r="A872" s="196">
        <v>4</v>
      </c>
      <c r="B872" s="197" t="s">
        <v>422</v>
      </c>
      <c r="C872" s="208">
        <v>42</v>
      </c>
      <c r="D872" s="209" t="s">
        <v>518</v>
      </c>
      <c r="E872" s="212">
        <v>4211</v>
      </c>
      <c r="F872" s="213" t="s">
        <v>519</v>
      </c>
      <c r="G872" s="231"/>
      <c r="H872" s="89"/>
      <c r="I872" s="90" t="s">
        <v>287</v>
      </c>
      <c r="J872" s="90"/>
      <c r="K872" s="90" t="s">
        <v>64</v>
      </c>
      <c r="L872" s="90" t="s">
        <v>119</v>
      </c>
      <c r="M872" s="91"/>
      <c r="N872" s="312">
        <v>1</v>
      </c>
      <c r="O872" s="313">
        <f t="shared" si="124"/>
        <v>6.6666666666666666E-2</v>
      </c>
      <c r="P872" s="104">
        <v>1</v>
      </c>
      <c r="Q872" s="92"/>
      <c r="R872" s="92"/>
      <c r="S872" s="92"/>
      <c r="T872" s="92"/>
      <c r="U872" s="92"/>
      <c r="V872" s="92"/>
      <c r="W872" s="92"/>
      <c r="X872" s="109">
        <f t="shared" si="118"/>
        <v>100</v>
      </c>
      <c r="Y872" s="83"/>
      <c r="Z872" s="110">
        <f t="shared" si="119"/>
        <v>6.666666666666667</v>
      </c>
      <c r="AA872" s="111"/>
      <c r="AB872" s="92"/>
      <c r="AC872" s="92"/>
      <c r="AD872" s="92"/>
      <c r="AE872" s="92"/>
      <c r="AF872" s="92"/>
      <c r="AG872" s="92"/>
      <c r="AH872" s="92"/>
      <c r="AI872" s="109">
        <f t="shared" si="120"/>
        <v>0</v>
      </c>
      <c r="AJ872" s="83"/>
      <c r="AK872" s="110">
        <f t="shared" si="121"/>
        <v>0</v>
      </c>
      <c r="AL872" s="111"/>
      <c r="AM872" s="92"/>
      <c r="AN872" s="92"/>
      <c r="AO872" s="92"/>
      <c r="AP872" s="92"/>
      <c r="AQ872" s="92"/>
      <c r="AR872" s="92"/>
      <c r="AS872" s="92"/>
      <c r="AT872" s="92">
        <v>1</v>
      </c>
      <c r="AU872" s="92"/>
      <c r="AV872" s="109">
        <f t="shared" si="122"/>
        <v>2500</v>
      </c>
      <c r="AW872" s="75"/>
      <c r="AX872" s="110">
        <f t="shared" si="123"/>
        <v>166.66666666666666</v>
      </c>
      <c r="AY872" s="111"/>
      <c r="AZ872" s="93"/>
      <c r="BA872" s="94" t="s">
        <v>131</v>
      </c>
      <c r="BB872" s="71"/>
      <c r="BC872" s="95"/>
      <c r="BD872" s="41">
        <v>4</v>
      </c>
      <c r="BE872" s="52">
        <v>42</v>
      </c>
      <c r="BF872" s="103">
        <v>4211</v>
      </c>
      <c r="BG872" s="280" t="s">
        <v>52</v>
      </c>
    </row>
    <row r="873" spans="1:59" s="63" customFormat="1" ht="12.75" x14ac:dyDescent="0.2">
      <c r="A873" s="196">
        <v>4</v>
      </c>
      <c r="B873" s="197" t="s">
        <v>422</v>
      </c>
      <c r="C873" s="208">
        <v>42</v>
      </c>
      <c r="D873" s="209" t="s">
        <v>518</v>
      </c>
      <c r="E873" s="212">
        <v>4211</v>
      </c>
      <c r="F873" s="213" t="s">
        <v>519</v>
      </c>
      <c r="G873" s="231"/>
      <c r="H873" s="89"/>
      <c r="I873" s="90" t="s">
        <v>534</v>
      </c>
      <c r="J873" s="90"/>
      <c r="K873" s="90" t="s">
        <v>73</v>
      </c>
      <c r="L873" s="90" t="s">
        <v>69</v>
      </c>
      <c r="M873" s="91"/>
      <c r="N873" s="312">
        <v>1</v>
      </c>
      <c r="O873" s="313">
        <f t="shared" si="124"/>
        <v>6.6666666666666666E-2</v>
      </c>
      <c r="P873" s="104"/>
      <c r="Q873" s="92"/>
      <c r="R873" s="92"/>
      <c r="S873" s="92"/>
      <c r="T873" s="92"/>
      <c r="U873" s="92"/>
      <c r="V873" s="92"/>
      <c r="W873" s="92">
        <v>1</v>
      </c>
      <c r="X873" s="109">
        <f t="shared" si="118"/>
        <v>25000</v>
      </c>
      <c r="Y873" s="83"/>
      <c r="Z873" s="110">
        <f t="shared" si="119"/>
        <v>1666.6666666666667</v>
      </c>
      <c r="AA873" s="111"/>
      <c r="AB873" s="92"/>
      <c r="AC873" s="92"/>
      <c r="AD873" s="92"/>
      <c r="AE873" s="92"/>
      <c r="AF873" s="92"/>
      <c r="AG873" s="92"/>
      <c r="AH873" s="92"/>
      <c r="AI873" s="109">
        <f t="shared" si="120"/>
        <v>0</v>
      </c>
      <c r="AJ873" s="83"/>
      <c r="AK873" s="110">
        <f t="shared" si="121"/>
        <v>0</v>
      </c>
      <c r="AL873" s="111"/>
      <c r="AM873" s="92"/>
      <c r="AN873" s="92"/>
      <c r="AO873" s="92"/>
      <c r="AP873" s="92">
        <v>1</v>
      </c>
      <c r="AQ873" s="92"/>
      <c r="AR873" s="92"/>
      <c r="AS873" s="92"/>
      <c r="AT873" s="92"/>
      <c r="AU873" s="92"/>
      <c r="AV873" s="109">
        <f t="shared" si="122"/>
        <v>100</v>
      </c>
      <c r="AW873" s="75"/>
      <c r="AX873" s="110">
        <f t="shared" si="123"/>
        <v>6.666666666666667</v>
      </c>
      <c r="AY873" s="111"/>
      <c r="AZ873" s="93"/>
      <c r="BA873" s="94"/>
      <c r="BB873" s="71"/>
      <c r="BC873" s="95"/>
      <c r="BD873" s="41">
        <v>4</v>
      </c>
      <c r="BE873" s="52">
        <v>42</v>
      </c>
      <c r="BF873" s="103">
        <v>4211</v>
      </c>
      <c r="BG873" s="280" t="s">
        <v>52</v>
      </c>
    </row>
    <row r="874" spans="1:59" s="63" customFormat="1" ht="12.75" x14ac:dyDescent="0.2">
      <c r="A874" s="196">
        <v>4</v>
      </c>
      <c r="B874" s="197" t="s">
        <v>422</v>
      </c>
      <c r="C874" s="208">
        <v>42</v>
      </c>
      <c r="D874" s="209" t="s">
        <v>518</v>
      </c>
      <c r="E874" s="212">
        <v>4211</v>
      </c>
      <c r="F874" s="213" t="s">
        <v>519</v>
      </c>
      <c r="G874" s="231"/>
      <c r="H874" s="89"/>
      <c r="I874" s="219"/>
      <c r="J874" s="90"/>
      <c r="K874" s="90"/>
      <c r="L874" s="90"/>
      <c r="M874" s="91"/>
      <c r="N874" s="247"/>
      <c r="O874" s="306"/>
      <c r="P874" s="104"/>
      <c r="Q874" s="92"/>
      <c r="R874" s="92"/>
      <c r="S874" s="92"/>
      <c r="T874" s="92"/>
      <c r="U874" s="92"/>
      <c r="V874" s="92"/>
      <c r="W874" s="92"/>
      <c r="X874" s="75"/>
      <c r="Y874" s="83"/>
      <c r="Z874" s="83"/>
      <c r="AA874" s="83"/>
      <c r="AB874" s="92"/>
      <c r="AC874" s="92"/>
      <c r="AD874" s="92"/>
      <c r="AE874" s="92"/>
      <c r="AF874" s="92"/>
      <c r="AG874" s="92"/>
      <c r="AH874" s="92"/>
      <c r="AI874" s="75"/>
      <c r="AJ874" s="83"/>
      <c r="AK874" s="83"/>
      <c r="AL874" s="83"/>
      <c r="AM874" s="92"/>
      <c r="AN874" s="92"/>
      <c r="AO874" s="92"/>
      <c r="AP874" s="92"/>
      <c r="AQ874" s="92"/>
      <c r="AR874" s="92"/>
      <c r="AS874" s="92"/>
      <c r="AT874" s="92"/>
      <c r="AU874" s="92"/>
      <c r="AV874" s="75"/>
      <c r="AW874" s="75"/>
      <c r="AX874" s="83"/>
      <c r="AY874" s="83"/>
      <c r="AZ874" s="93"/>
      <c r="BA874" s="94"/>
      <c r="BB874" s="71"/>
      <c r="BC874" s="95"/>
      <c r="BD874" s="41">
        <v>4</v>
      </c>
      <c r="BE874" s="52">
        <v>42</v>
      </c>
      <c r="BF874" s="103">
        <v>4211</v>
      </c>
      <c r="BG874" s="280" t="s">
        <v>52</v>
      </c>
    </row>
    <row r="875" spans="1:59" s="63" customFormat="1" ht="12.75" x14ac:dyDescent="0.2">
      <c r="A875" s="196">
        <v>4</v>
      </c>
      <c r="B875" s="197" t="s">
        <v>422</v>
      </c>
      <c r="C875" s="208">
        <v>42</v>
      </c>
      <c r="D875" s="209" t="s">
        <v>518</v>
      </c>
      <c r="E875" s="212">
        <v>4211</v>
      </c>
      <c r="F875" s="213" t="s">
        <v>519</v>
      </c>
      <c r="G875" s="231"/>
      <c r="H875" s="65"/>
      <c r="I875" s="222"/>
      <c r="J875" s="66"/>
      <c r="K875" s="66"/>
      <c r="L875" s="66"/>
      <c r="M875" s="64"/>
      <c r="N875" s="304"/>
      <c r="O875" s="305"/>
      <c r="P875" s="127"/>
      <c r="Q875" s="67"/>
      <c r="R875" s="67"/>
      <c r="S875" s="67"/>
      <c r="T875" s="67"/>
      <c r="U875" s="67"/>
      <c r="V875" s="67"/>
      <c r="W875" s="67"/>
      <c r="X875" s="67"/>
      <c r="Y875" s="68"/>
      <c r="Z875" s="68"/>
      <c r="AA875" s="68"/>
      <c r="AB875" s="67"/>
      <c r="AC875" s="67"/>
      <c r="AD875" s="67"/>
      <c r="AE875" s="67"/>
      <c r="AF875" s="67"/>
      <c r="AG875" s="67"/>
      <c r="AH875" s="67"/>
      <c r="AI875" s="67"/>
      <c r="AJ875" s="68"/>
      <c r="AK875" s="68"/>
      <c r="AL875" s="68"/>
      <c r="AM875" s="67"/>
      <c r="AN875" s="67"/>
      <c r="AO875" s="67"/>
      <c r="AP875" s="67"/>
      <c r="AQ875" s="67"/>
      <c r="AR875" s="67"/>
      <c r="AS875" s="67"/>
      <c r="AT875" s="67"/>
      <c r="AU875" s="67"/>
      <c r="AV875" s="67"/>
      <c r="AW875" s="67"/>
      <c r="AX875" s="68"/>
      <c r="AY875" s="68"/>
      <c r="AZ875" s="69"/>
      <c r="BA875" s="70"/>
      <c r="BB875" s="71"/>
      <c r="BC875" s="95"/>
      <c r="BD875" s="41">
        <v>4</v>
      </c>
      <c r="BE875" s="52">
        <v>42</v>
      </c>
      <c r="BF875" s="103">
        <v>4211</v>
      </c>
      <c r="BG875" s="275"/>
    </row>
    <row r="876" spans="1:59" s="63" customFormat="1" ht="12.75" x14ac:dyDescent="0.2">
      <c r="A876" s="196">
        <v>4</v>
      </c>
      <c r="B876" s="197" t="s">
        <v>422</v>
      </c>
      <c r="C876" s="208">
        <v>42</v>
      </c>
      <c r="D876" s="209" t="s">
        <v>518</v>
      </c>
      <c r="E876" s="212">
        <v>4211</v>
      </c>
      <c r="F876" s="213" t="s">
        <v>519</v>
      </c>
      <c r="G876" s="232"/>
      <c r="H876" s="97"/>
      <c r="I876" s="224"/>
      <c r="J876" s="98"/>
      <c r="K876" s="98"/>
      <c r="L876" s="98"/>
      <c r="M876" s="96"/>
      <c r="N876" s="307"/>
      <c r="O876" s="246"/>
      <c r="P876" s="124"/>
      <c r="Q876" s="99"/>
      <c r="R876" s="99"/>
      <c r="S876" s="99"/>
      <c r="T876" s="99"/>
      <c r="U876" s="99"/>
      <c r="V876" s="99"/>
      <c r="W876" s="99"/>
      <c r="X876" s="99"/>
      <c r="Y876" s="100"/>
      <c r="Z876" s="100"/>
      <c r="AA876" s="100"/>
      <c r="AB876" s="99"/>
      <c r="AC876" s="99"/>
      <c r="AD876" s="99"/>
      <c r="AE876" s="99"/>
      <c r="AF876" s="99"/>
      <c r="AG876" s="99"/>
      <c r="AH876" s="99"/>
      <c r="AI876" s="99"/>
      <c r="AJ876" s="100"/>
      <c r="AK876" s="100"/>
      <c r="AL876" s="100"/>
      <c r="AM876" s="99"/>
      <c r="AN876" s="99"/>
      <c r="AO876" s="99"/>
      <c r="AP876" s="99"/>
      <c r="AQ876" s="99"/>
      <c r="AR876" s="99"/>
      <c r="AS876" s="99"/>
      <c r="AT876" s="99"/>
      <c r="AU876" s="99"/>
      <c r="AV876" s="99"/>
      <c r="AW876" s="99"/>
      <c r="AX876" s="100"/>
      <c r="AY876" s="100"/>
      <c r="AZ876" s="101"/>
      <c r="BA876" s="102"/>
      <c r="BB876" s="95"/>
      <c r="BC876" s="95"/>
      <c r="BD876" s="41">
        <v>4</v>
      </c>
      <c r="BE876" s="52">
        <v>42</v>
      </c>
      <c r="BF876" s="103">
        <v>4211</v>
      </c>
      <c r="BG876" s="277"/>
    </row>
    <row r="877" spans="1:59" s="63" customFormat="1" ht="12.75" x14ac:dyDescent="0.2">
      <c r="A877" s="196">
        <v>4</v>
      </c>
      <c r="B877" s="197" t="s">
        <v>422</v>
      </c>
      <c r="C877" s="208">
        <v>42</v>
      </c>
      <c r="D877" s="209" t="s">
        <v>518</v>
      </c>
      <c r="E877" s="210">
        <v>4212</v>
      </c>
      <c r="F877" s="211" t="s">
        <v>535</v>
      </c>
      <c r="G877" s="230"/>
      <c r="H877" s="56"/>
      <c r="I877" s="221"/>
      <c r="J877" s="57"/>
      <c r="K877" s="57"/>
      <c r="L877" s="57"/>
      <c r="M877" s="55"/>
      <c r="N877" s="303"/>
      <c r="O877" s="245"/>
      <c r="P877" s="122"/>
      <c r="Q877" s="122"/>
      <c r="R877" s="122"/>
      <c r="S877" s="122"/>
      <c r="T877" s="122"/>
      <c r="U877" s="122"/>
      <c r="V877" s="122"/>
      <c r="W877" s="122"/>
      <c r="X877" s="122"/>
      <c r="Y877" s="59"/>
      <c r="Z877" s="123"/>
      <c r="AA877" s="123"/>
      <c r="AB877" s="122"/>
      <c r="AC877" s="122"/>
      <c r="AD877" s="122"/>
      <c r="AE877" s="122"/>
      <c r="AF877" s="122"/>
      <c r="AG877" s="122"/>
      <c r="AH877" s="122"/>
      <c r="AI877" s="122"/>
      <c r="AJ877" s="59"/>
      <c r="AK877" s="123"/>
      <c r="AL877" s="123"/>
      <c r="AM877" s="122"/>
      <c r="AN877" s="122"/>
      <c r="AO877" s="122"/>
      <c r="AP877" s="122"/>
      <c r="AQ877" s="122"/>
      <c r="AR877" s="122"/>
      <c r="AS877" s="122"/>
      <c r="AT877" s="122"/>
      <c r="AU877" s="122"/>
      <c r="AV877" s="122"/>
      <c r="AW877" s="58"/>
      <c r="AX877" s="123"/>
      <c r="AY877" s="59"/>
      <c r="AZ877" s="60"/>
      <c r="BA877" s="61"/>
      <c r="BB877" s="54"/>
      <c r="BC877" s="54"/>
      <c r="BD877" s="41">
        <v>4</v>
      </c>
      <c r="BE877" s="52">
        <v>42</v>
      </c>
      <c r="BF877" s="62">
        <v>4212</v>
      </c>
      <c r="BG877" s="274"/>
    </row>
    <row r="878" spans="1:59" s="63" customFormat="1" ht="12.75" x14ac:dyDescent="0.2">
      <c r="A878" s="196">
        <v>4</v>
      </c>
      <c r="B878" s="197" t="s">
        <v>422</v>
      </c>
      <c r="C878" s="208">
        <v>42</v>
      </c>
      <c r="D878" s="209" t="s">
        <v>518</v>
      </c>
      <c r="E878" s="210">
        <v>4212</v>
      </c>
      <c r="F878" s="211" t="s">
        <v>535</v>
      </c>
      <c r="G878" s="230"/>
      <c r="H878" s="56"/>
      <c r="I878" s="221"/>
      <c r="J878" s="57"/>
      <c r="K878" s="57"/>
      <c r="L878" s="57"/>
      <c r="M878" s="55"/>
      <c r="N878" s="303"/>
      <c r="O878" s="245"/>
      <c r="P878" s="122"/>
      <c r="Q878" s="58"/>
      <c r="R878" s="58"/>
      <c r="S878" s="58"/>
      <c r="T878" s="58"/>
      <c r="U878" s="58"/>
      <c r="V878" s="58"/>
      <c r="W878" s="58"/>
      <c r="X878" s="58"/>
      <c r="Y878" s="59"/>
      <c r="Z878" s="59"/>
      <c r="AA878" s="59"/>
      <c r="AB878" s="58"/>
      <c r="AC878" s="58"/>
      <c r="AD878" s="58"/>
      <c r="AE878" s="58"/>
      <c r="AF878" s="58"/>
      <c r="AG878" s="58"/>
      <c r="AH878" s="58"/>
      <c r="AI878" s="58"/>
      <c r="AJ878" s="59"/>
      <c r="AK878" s="59"/>
      <c r="AL878" s="59"/>
      <c r="AM878" s="58"/>
      <c r="AN878" s="58"/>
      <c r="AO878" s="58"/>
      <c r="AP878" s="58"/>
      <c r="AQ878" s="58"/>
      <c r="AR878" s="58"/>
      <c r="AS878" s="58"/>
      <c r="AT878" s="58"/>
      <c r="AU878" s="58"/>
      <c r="AV878" s="58"/>
      <c r="AW878" s="58"/>
      <c r="AX878" s="59"/>
      <c r="AY878" s="59"/>
      <c r="AZ878" s="60"/>
      <c r="BA878" s="61"/>
      <c r="BB878" s="54"/>
      <c r="BC878" s="54"/>
      <c r="BD878" s="41">
        <v>4</v>
      </c>
      <c r="BE878" s="52">
        <v>42</v>
      </c>
      <c r="BF878" s="62">
        <v>4212</v>
      </c>
      <c r="BG878" s="274"/>
    </row>
    <row r="879" spans="1:59" s="63" customFormat="1" ht="12.75" x14ac:dyDescent="0.2">
      <c r="A879" s="196">
        <v>4</v>
      </c>
      <c r="B879" s="197" t="s">
        <v>422</v>
      </c>
      <c r="C879" s="208">
        <v>42</v>
      </c>
      <c r="D879" s="209" t="s">
        <v>518</v>
      </c>
      <c r="E879" s="210">
        <v>4212</v>
      </c>
      <c r="F879" s="211" t="s">
        <v>535</v>
      </c>
      <c r="G879" s="231"/>
      <c r="H879" s="65"/>
      <c r="I879" s="222"/>
      <c r="J879" s="66"/>
      <c r="K879" s="66"/>
      <c r="L879" s="66"/>
      <c r="M879" s="64"/>
      <c r="N879" s="308"/>
      <c r="O879" s="309"/>
      <c r="P879" s="127"/>
      <c r="Q879" s="67"/>
      <c r="R879" s="67"/>
      <c r="S879" s="67"/>
      <c r="T879" s="67"/>
      <c r="U879" s="67"/>
      <c r="V879" s="67"/>
      <c r="W879" s="67"/>
      <c r="X879" s="67"/>
      <c r="Y879" s="68"/>
      <c r="Z879" s="68"/>
      <c r="AA879" s="68"/>
      <c r="AB879" s="67"/>
      <c r="AC879" s="67"/>
      <c r="AD879" s="67"/>
      <c r="AE879" s="67"/>
      <c r="AF879" s="67"/>
      <c r="AG879" s="67"/>
      <c r="AH879" s="67"/>
      <c r="AI879" s="67"/>
      <c r="AJ879" s="68"/>
      <c r="AK879" s="68"/>
      <c r="AL879" s="68"/>
      <c r="AM879" s="67"/>
      <c r="AN879" s="67"/>
      <c r="AO879" s="67"/>
      <c r="AP879" s="67"/>
      <c r="AQ879" s="67"/>
      <c r="AR879" s="67"/>
      <c r="AS879" s="67"/>
      <c r="AT879" s="67"/>
      <c r="AU879" s="67"/>
      <c r="AV879" s="67"/>
      <c r="AW879" s="67"/>
      <c r="AX879" s="68"/>
      <c r="AY879" s="68"/>
      <c r="AZ879" s="69"/>
      <c r="BA879" s="70"/>
      <c r="BB879" s="71"/>
      <c r="BC879" s="54"/>
      <c r="BD879" s="41">
        <v>4</v>
      </c>
      <c r="BE879" s="52">
        <v>42</v>
      </c>
      <c r="BF879" s="62">
        <v>4212</v>
      </c>
      <c r="BG879" s="275"/>
    </row>
    <row r="880" spans="1:59" s="63" customFormat="1" ht="12.75" x14ac:dyDescent="0.2">
      <c r="A880" s="196">
        <v>4</v>
      </c>
      <c r="B880" s="197" t="s">
        <v>422</v>
      </c>
      <c r="C880" s="208">
        <v>42</v>
      </c>
      <c r="D880" s="209" t="s">
        <v>518</v>
      </c>
      <c r="E880" s="210">
        <v>4212</v>
      </c>
      <c r="F880" s="211" t="s">
        <v>535</v>
      </c>
      <c r="G880" s="231"/>
      <c r="H880" s="72" t="s">
        <v>47</v>
      </c>
      <c r="I880" s="223"/>
      <c r="J880" s="73"/>
      <c r="K880" s="73"/>
      <c r="L880" s="73"/>
      <c r="M880" s="74"/>
      <c r="N880" s="247"/>
      <c r="O880" s="306"/>
      <c r="P880" s="105"/>
      <c r="Q880" s="75"/>
      <c r="R880" s="75"/>
      <c r="S880" s="75"/>
      <c r="T880" s="75"/>
      <c r="U880" s="75"/>
      <c r="V880" s="75"/>
      <c r="W880" s="75"/>
      <c r="X880" s="75"/>
      <c r="Y880" s="76">
        <f>IF(ISNUMBER(VLOOKUP(Y882,P$7:W$7,MATCH(Y882,P$7:W$7))),VLOOKUP(Y882,P$7:W$7,MATCH(Y882,P$7:W$7)),IF(N884=0,"No Data",IF(Y882&gt;0,"&lt;100",0)))</f>
        <v>0</v>
      </c>
      <c r="Z880" s="77">
        <f>IF(ISNUMBER(VLOOKUP(Z884,P$7:W$7,MATCH(Z884,P$7:W$7))),VLOOKUP(Z884,P$7:W$7,MATCH(Z884,P$7:W$7)),IF(N884=0,"No Data",IF(Z884&gt;0,"&lt;100",0)))</f>
        <v>0</v>
      </c>
      <c r="AA880" s="106">
        <f>IF(ISNUMBER(Z880),Z880,0)</f>
        <v>0</v>
      </c>
      <c r="AB880" s="75"/>
      <c r="AC880" s="75"/>
      <c r="AD880" s="75"/>
      <c r="AE880" s="75"/>
      <c r="AF880" s="75"/>
      <c r="AG880" s="75"/>
      <c r="AH880" s="75"/>
      <c r="AI880" s="75"/>
      <c r="AJ880" s="76">
        <f>IF(ISNUMBER(VLOOKUP(AJ882,AB$7:AH$7,MATCH(AJ882,AB$7:AH$7))),VLOOKUP(AJ882,AB$7:AH$7,MATCH(AJ882,AB$7:AH$7)),IF(N884=0,"No Data",IF(AJ882&gt;0,"&lt;50",0)))</f>
        <v>0</v>
      </c>
      <c r="AK880" s="77">
        <f>IF(ISNUMBER(VLOOKUP(AK884,AB$7:AH$7,MATCH(AK884,AB$7:AH$7))),VLOOKUP(AK884,AB$7:AH$7,MATCH(AK884,AB$7:AH$7)),IF(N884=0,"No Data",IF(AK884&gt;0,"&lt;50",0)))</f>
        <v>0</v>
      </c>
      <c r="AL880" s="106">
        <f>IF(ISNUMBER(AK880),AK880,0)</f>
        <v>0</v>
      </c>
      <c r="AM880" s="75"/>
      <c r="AN880" s="75"/>
      <c r="AO880" s="75"/>
      <c r="AP880" s="75"/>
      <c r="AQ880" s="75"/>
      <c r="AR880" s="75"/>
      <c r="AS880" s="75"/>
      <c r="AT880" s="75"/>
      <c r="AU880" s="75"/>
      <c r="AV880" s="75"/>
      <c r="AW880" s="76">
        <f>IF(ISNUMBER(VLOOKUP(AW882,AM$7:AU$7,MATCH(AW882,AM$7:AU$7))),VLOOKUP(AW882,AM$7:AU$7,MATCH(AW882,AM$7:AU$7)),IF(N884=0,"No Data",IF(AW882&gt;0,"&lt;10",0)))</f>
        <v>25</v>
      </c>
      <c r="AX880" s="77">
        <f>IF(ISNUMBER(VLOOKUP(AX884,AM$7:AU$7,MATCH(AX884,AM$7:AU$7))),VLOOKUP(AX884,AM$7:AU$7,MATCH(AX884,AM$7:AU$7)),IF(N884=0,"No Data",IF(AX884&gt;0,"&lt;10",0)))</f>
        <v>25</v>
      </c>
      <c r="AY880" s="106">
        <f>IF(ISNUMBER(AX880),AX880,0)</f>
        <v>25</v>
      </c>
      <c r="AZ880" s="79"/>
      <c r="BA880" s="80"/>
      <c r="BB880" s="71"/>
      <c r="BC880" s="54"/>
      <c r="BD880" s="41">
        <v>4</v>
      </c>
      <c r="BE880" s="52">
        <v>42</v>
      </c>
      <c r="BF880" s="62">
        <v>4212</v>
      </c>
      <c r="BG880" s="276" t="s">
        <v>47</v>
      </c>
    </row>
    <row r="881" spans="1:59" s="63" customFormat="1" ht="12.75" x14ac:dyDescent="0.2">
      <c r="A881" s="196">
        <v>4</v>
      </c>
      <c r="B881" s="197" t="s">
        <v>422</v>
      </c>
      <c r="C881" s="208">
        <v>42</v>
      </c>
      <c r="D881" s="209" t="s">
        <v>518</v>
      </c>
      <c r="E881" s="210">
        <v>4212</v>
      </c>
      <c r="F881" s="211" t="s">
        <v>535</v>
      </c>
      <c r="G881" s="231"/>
      <c r="H881" s="81" t="s">
        <v>48</v>
      </c>
      <c r="I881" s="223"/>
      <c r="J881" s="73"/>
      <c r="K881" s="73"/>
      <c r="L881" s="73"/>
      <c r="M881" s="74"/>
      <c r="N881" s="247"/>
      <c r="O881" s="306"/>
      <c r="P881" s="105"/>
      <c r="Q881" s="75"/>
      <c r="R881" s="75"/>
      <c r="S881" s="75"/>
      <c r="T881" s="75"/>
      <c r="U881" s="75"/>
      <c r="V881" s="75"/>
      <c r="W881" s="75"/>
      <c r="X881" s="75"/>
      <c r="Y881" s="82">
        <f>MIN(X885:X886)</f>
        <v>0</v>
      </c>
      <c r="Z881" s="83"/>
      <c r="AA881" s="83"/>
      <c r="AB881" s="75"/>
      <c r="AC881" s="75"/>
      <c r="AD881" s="75"/>
      <c r="AE881" s="75"/>
      <c r="AF881" s="75"/>
      <c r="AG881" s="75"/>
      <c r="AH881" s="75"/>
      <c r="AI881" s="75"/>
      <c r="AJ881" s="82">
        <f>MIN(AI885:AI886)</f>
        <v>0</v>
      </c>
      <c r="AK881" s="83"/>
      <c r="AL881" s="83"/>
      <c r="AM881" s="75"/>
      <c r="AN881" s="75"/>
      <c r="AO881" s="75"/>
      <c r="AP881" s="75"/>
      <c r="AQ881" s="75"/>
      <c r="AR881" s="75"/>
      <c r="AS881" s="75"/>
      <c r="AT881" s="75"/>
      <c r="AU881" s="75"/>
      <c r="AV881" s="75"/>
      <c r="AW881" s="82">
        <f>MIN(AV885:AV886)</f>
        <v>25</v>
      </c>
      <c r="AX881" s="83"/>
      <c r="AY881" s="83"/>
      <c r="AZ881" s="79"/>
      <c r="BA881" s="80"/>
      <c r="BB881" s="71"/>
      <c r="BC881" s="54"/>
      <c r="BD881" s="41">
        <v>4</v>
      </c>
      <c r="BE881" s="52">
        <v>42</v>
      </c>
      <c r="BF881" s="62">
        <v>4212</v>
      </c>
      <c r="BG881" s="278" t="s">
        <v>48</v>
      </c>
    </row>
    <row r="882" spans="1:59" s="63" customFormat="1" ht="12.75" x14ac:dyDescent="0.2">
      <c r="A882" s="196">
        <v>4</v>
      </c>
      <c r="B882" s="197" t="s">
        <v>422</v>
      </c>
      <c r="C882" s="208">
        <v>42</v>
      </c>
      <c r="D882" s="209" t="s">
        <v>518</v>
      </c>
      <c r="E882" s="210">
        <v>4212</v>
      </c>
      <c r="F882" s="211" t="s">
        <v>535</v>
      </c>
      <c r="G882" s="231"/>
      <c r="H882" s="81" t="s">
        <v>49</v>
      </c>
      <c r="I882" s="223"/>
      <c r="J882" s="73"/>
      <c r="K882" s="73"/>
      <c r="L882" s="73"/>
      <c r="M882" s="74"/>
      <c r="N882" s="247"/>
      <c r="O882" s="306"/>
      <c r="P882" s="105"/>
      <c r="Q882" s="75"/>
      <c r="R882" s="75"/>
      <c r="S882" s="75"/>
      <c r="T882" s="75"/>
      <c r="U882" s="75"/>
      <c r="V882" s="75"/>
      <c r="W882" s="75"/>
      <c r="X882" s="75"/>
      <c r="Y882" s="84">
        <f>IF(ISNUMBER(AVERAGE(X885:X886)),AVERAGE(X885:X886),0)</f>
        <v>0</v>
      </c>
      <c r="Z882" s="83"/>
      <c r="AA882" s="83"/>
      <c r="AB882" s="75"/>
      <c r="AC882" s="75"/>
      <c r="AD882" s="75"/>
      <c r="AE882" s="75"/>
      <c r="AF882" s="75"/>
      <c r="AG882" s="75"/>
      <c r="AH882" s="75"/>
      <c r="AI882" s="75"/>
      <c r="AJ882" s="84">
        <f>IF(ISNUMBER(AVERAGE(AI885:AI886)),AVERAGE(AI885:AI886),0)</f>
        <v>0</v>
      </c>
      <c r="AK882" s="83"/>
      <c r="AL882" s="83"/>
      <c r="AM882" s="75"/>
      <c r="AN882" s="75"/>
      <c r="AO882" s="75"/>
      <c r="AP882" s="75"/>
      <c r="AQ882" s="75"/>
      <c r="AR882" s="75"/>
      <c r="AS882" s="75"/>
      <c r="AT882" s="75"/>
      <c r="AU882" s="75"/>
      <c r="AV882" s="75"/>
      <c r="AW882" s="84">
        <f>IF(ISNUMBER(AVERAGE(AV885:AV886)),AVERAGE(AV885:AV886),0)</f>
        <v>25</v>
      </c>
      <c r="AX882" s="83"/>
      <c r="AY882" s="83"/>
      <c r="AZ882" s="79"/>
      <c r="BA882" s="80"/>
      <c r="BB882" s="71"/>
      <c r="BC882" s="54"/>
      <c r="BD882" s="41">
        <v>4</v>
      </c>
      <c r="BE882" s="52">
        <v>42</v>
      </c>
      <c r="BF882" s="62">
        <v>4212</v>
      </c>
      <c r="BG882" s="278" t="s">
        <v>49</v>
      </c>
    </row>
    <row r="883" spans="1:59" s="63" customFormat="1" ht="12.75" x14ac:dyDescent="0.2">
      <c r="A883" s="196">
        <v>4</v>
      </c>
      <c r="B883" s="197" t="s">
        <v>422</v>
      </c>
      <c r="C883" s="208">
        <v>42</v>
      </c>
      <c r="D883" s="209" t="s">
        <v>518</v>
      </c>
      <c r="E883" s="210">
        <v>4212</v>
      </c>
      <c r="F883" s="211" t="s">
        <v>535</v>
      </c>
      <c r="G883" s="231"/>
      <c r="H883" s="81" t="s">
        <v>50</v>
      </c>
      <c r="I883" s="223"/>
      <c r="J883" s="73"/>
      <c r="K883" s="73"/>
      <c r="L883" s="73"/>
      <c r="M883" s="74"/>
      <c r="N883" s="247"/>
      <c r="O883" s="306"/>
      <c r="P883" s="105"/>
      <c r="Q883" s="75"/>
      <c r="R883" s="75"/>
      <c r="S883" s="75"/>
      <c r="T883" s="75"/>
      <c r="U883" s="75"/>
      <c r="V883" s="75"/>
      <c r="W883" s="75"/>
      <c r="X883" s="75"/>
      <c r="Y883" s="84">
        <f>MAX(X885:X886)</f>
        <v>0</v>
      </c>
      <c r="Z883" s="83"/>
      <c r="AA883" s="83"/>
      <c r="AB883" s="75"/>
      <c r="AC883" s="75"/>
      <c r="AD883" s="75"/>
      <c r="AE883" s="75"/>
      <c r="AF883" s="75"/>
      <c r="AG883" s="75"/>
      <c r="AH883" s="75"/>
      <c r="AI883" s="75"/>
      <c r="AJ883" s="84">
        <f>MAX(AI885:AI886)</f>
        <v>0</v>
      </c>
      <c r="AK883" s="83"/>
      <c r="AL883" s="83"/>
      <c r="AM883" s="75"/>
      <c r="AN883" s="75"/>
      <c r="AO883" s="75"/>
      <c r="AP883" s="75"/>
      <c r="AQ883" s="75"/>
      <c r="AR883" s="75"/>
      <c r="AS883" s="75"/>
      <c r="AT883" s="75"/>
      <c r="AU883" s="75"/>
      <c r="AV883" s="75"/>
      <c r="AW883" s="84">
        <f>MAX(AV885:AV886)</f>
        <v>25</v>
      </c>
      <c r="AX883" s="83"/>
      <c r="AY883" s="83"/>
      <c r="AZ883" s="79"/>
      <c r="BA883" s="80"/>
      <c r="BB883" s="71"/>
      <c r="BC883" s="54"/>
      <c r="BD883" s="41">
        <v>4</v>
      </c>
      <c r="BE883" s="52">
        <v>42</v>
      </c>
      <c r="BF883" s="62">
        <v>4212</v>
      </c>
      <c r="BG883" s="278" t="s">
        <v>50</v>
      </c>
    </row>
    <row r="884" spans="1:59" s="63" customFormat="1" ht="12.75" x14ac:dyDescent="0.2">
      <c r="A884" s="196">
        <v>4</v>
      </c>
      <c r="B884" s="197" t="s">
        <v>422</v>
      </c>
      <c r="C884" s="208">
        <v>42</v>
      </c>
      <c r="D884" s="209" t="s">
        <v>518</v>
      </c>
      <c r="E884" s="210">
        <v>4212</v>
      </c>
      <c r="F884" s="211" t="s">
        <v>535</v>
      </c>
      <c r="G884" s="231"/>
      <c r="H884" s="85" t="s">
        <v>51</v>
      </c>
      <c r="I884" s="223"/>
      <c r="J884" s="73"/>
      <c r="K884" s="73"/>
      <c r="L884" s="73"/>
      <c r="M884" s="74"/>
      <c r="N884" s="248">
        <f>SUM(N885:N886)</f>
        <v>1</v>
      </c>
      <c r="O884" s="293">
        <f>SUM(O885:O886)</f>
        <v>1</v>
      </c>
      <c r="P884" s="292"/>
      <c r="Q884" s="87"/>
      <c r="R884" s="87"/>
      <c r="S884" s="87"/>
      <c r="T884" s="87"/>
      <c r="U884" s="87"/>
      <c r="V884" s="87"/>
      <c r="W884" s="87"/>
      <c r="X884" s="87"/>
      <c r="Y884" s="88"/>
      <c r="Z884" s="86">
        <f>SUM(Z885:Z886)</f>
        <v>0</v>
      </c>
      <c r="AA884" s="88"/>
      <c r="AB884" s="87"/>
      <c r="AC884" s="87"/>
      <c r="AD884" s="87"/>
      <c r="AE884" s="87"/>
      <c r="AF884" s="87"/>
      <c r="AG884" s="87"/>
      <c r="AH884" s="87"/>
      <c r="AI884" s="87"/>
      <c r="AJ884" s="88"/>
      <c r="AK884" s="86">
        <f>SUM(AK885:AK886)</f>
        <v>0</v>
      </c>
      <c r="AL884" s="88"/>
      <c r="AM884" s="87"/>
      <c r="AN884" s="87"/>
      <c r="AO884" s="87"/>
      <c r="AP884" s="87"/>
      <c r="AQ884" s="87"/>
      <c r="AR884" s="87"/>
      <c r="AS884" s="87"/>
      <c r="AT884" s="87"/>
      <c r="AU884" s="87"/>
      <c r="AV884" s="87"/>
      <c r="AW884" s="112"/>
      <c r="AX884" s="86">
        <f>SUM(AX885:AX886)</f>
        <v>25</v>
      </c>
      <c r="AY884" s="88"/>
      <c r="AZ884" s="79"/>
      <c r="BA884" s="80"/>
      <c r="BB884" s="71"/>
      <c r="BC884" s="54"/>
      <c r="BD884" s="41">
        <v>4</v>
      </c>
      <c r="BE884" s="52">
        <v>42</v>
      </c>
      <c r="BF884" s="62">
        <v>4212</v>
      </c>
      <c r="BG884" s="279" t="s">
        <v>51</v>
      </c>
    </row>
    <row r="885" spans="1:59" s="63" customFormat="1" ht="36" x14ac:dyDescent="0.2">
      <c r="A885" s="196">
        <v>4</v>
      </c>
      <c r="B885" s="197" t="s">
        <v>422</v>
      </c>
      <c r="C885" s="208">
        <v>42</v>
      </c>
      <c r="D885" s="209" t="s">
        <v>518</v>
      </c>
      <c r="E885" s="210">
        <v>4212</v>
      </c>
      <c r="F885" s="211" t="s">
        <v>535</v>
      </c>
      <c r="G885" s="231"/>
      <c r="H885" s="89" t="s">
        <v>52</v>
      </c>
      <c r="I885" s="90" t="s">
        <v>520</v>
      </c>
      <c r="J885" s="90" t="s">
        <v>536</v>
      </c>
      <c r="K885" s="90" t="s">
        <v>64</v>
      </c>
      <c r="L885" s="90" t="s">
        <v>522</v>
      </c>
      <c r="M885" s="91"/>
      <c r="N885" s="312">
        <v>1</v>
      </c>
      <c r="O885" s="313">
        <f>N885/N884</f>
        <v>1</v>
      </c>
      <c r="P885" s="104"/>
      <c r="Q885" s="92"/>
      <c r="R885" s="92"/>
      <c r="S885" s="92"/>
      <c r="T885" s="92"/>
      <c r="U885" s="92"/>
      <c r="V885" s="92"/>
      <c r="W885" s="92"/>
      <c r="X885" s="109">
        <f>P885*P$7+Q885*Q$7+R885*R$7+S885*S$7+T885*T$7+U885*U$7+V885*V$7+W885*W$7</f>
        <v>0</v>
      </c>
      <c r="Y885" s="83"/>
      <c r="Z885" s="110">
        <f>X885*$O885</f>
        <v>0</v>
      </c>
      <c r="AA885" s="111"/>
      <c r="AB885" s="92"/>
      <c r="AC885" s="92"/>
      <c r="AD885" s="92"/>
      <c r="AE885" s="92"/>
      <c r="AF885" s="92"/>
      <c r="AG885" s="92"/>
      <c r="AH885" s="92"/>
      <c r="AI885" s="109">
        <f>AB885*AB$7+AC885*AC$7+AD885*AD$7+AE885*AE$7+AF885*AF$7+AG885*AG$7+AH885*AH$7</f>
        <v>0</v>
      </c>
      <c r="AJ885" s="83"/>
      <c r="AK885" s="110">
        <f>AI885*$O885</f>
        <v>0</v>
      </c>
      <c r="AL885" s="111"/>
      <c r="AM885" s="92"/>
      <c r="AN885" s="92">
        <v>1</v>
      </c>
      <c r="AO885" s="92"/>
      <c r="AP885" s="92"/>
      <c r="AQ885" s="92"/>
      <c r="AR885" s="92"/>
      <c r="AS885" s="92"/>
      <c r="AT885" s="92"/>
      <c r="AU885" s="92"/>
      <c r="AV885" s="109">
        <f>AM885*AM$7+AN885*AN$7+AO885*AO$7+AP885*AP$7+AQ885*AQ$7+AR885*AR$7+AS885*AS$7+AT885*AT$7+AU885*AU$7</f>
        <v>25</v>
      </c>
      <c r="AW885" s="75"/>
      <c r="AX885" s="110">
        <f>AV885*$O885</f>
        <v>25</v>
      </c>
      <c r="AY885" s="111"/>
      <c r="AZ885" s="93"/>
      <c r="BA885" s="94" t="s">
        <v>131</v>
      </c>
      <c r="BB885" s="71"/>
      <c r="BC885" s="54"/>
      <c r="BD885" s="41">
        <v>4</v>
      </c>
      <c r="BE885" s="52">
        <v>42</v>
      </c>
      <c r="BF885" s="62">
        <v>4212</v>
      </c>
      <c r="BG885" s="280" t="s">
        <v>52</v>
      </c>
    </row>
    <row r="886" spans="1:59" s="63" customFormat="1" ht="12.75" x14ac:dyDescent="0.2">
      <c r="A886" s="196">
        <v>4</v>
      </c>
      <c r="B886" s="197" t="s">
        <v>422</v>
      </c>
      <c r="C886" s="208">
        <v>42</v>
      </c>
      <c r="D886" s="209" t="s">
        <v>518</v>
      </c>
      <c r="E886" s="210">
        <v>4212</v>
      </c>
      <c r="F886" s="211" t="s">
        <v>535</v>
      </c>
      <c r="G886" s="231"/>
      <c r="H886" s="65"/>
      <c r="I886" s="222"/>
      <c r="J886" s="66"/>
      <c r="K886" s="66"/>
      <c r="L886" s="66"/>
      <c r="M886" s="64"/>
      <c r="N886" s="304"/>
      <c r="O886" s="305"/>
      <c r="P886" s="127"/>
      <c r="Q886" s="67"/>
      <c r="R886" s="67"/>
      <c r="S886" s="67"/>
      <c r="T886" s="67"/>
      <c r="U886" s="67"/>
      <c r="V886" s="67"/>
      <c r="W886" s="67"/>
      <c r="X886" s="67"/>
      <c r="Y886" s="68"/>
      <c r="Z886" s="68"/>
      <c r="AA886" s="68"/>
      <c r="AB886" s="67"/>
      <c r="AC886" s="67"/>
      <c r="AD886" s="67"/>
      <c r="AE886" s="67"/>
      <c r="AF886" s="67"/>
      <c r="AG886" s="67"/>
      <c r="AH886" s="67"/>
      <c r="AI886" s="67"/>
      <c r="AJ886" s="68"/>
      <c r="AK886" s="68"/>
      <c r="AL886" s="68"/>
      <c r="AM886" s="67"/>
      <c r="AN886" s="67"/>
      <c r="AO886" s="67"/>
      <c r="AP886" s="67"/>
      <c r="AQ886" s="67"/>
      <c r="AR886" s="67"/>
      <c r="AS886" s="67"/>
      <c r="AT886" s="67"/>
      <c r="AU886" s="67"/>
      <c r="AV886" s="67"/>
      <c r="AW886" s="67"/>
      <c r="AX886" s="68"/>
      <c r="AY886" s="68"/>
      <c r="AZ886" s="69"/>
      <c r="BA886" s="70"/>
      <c r="BB886" s="71"/>
      <c r="BC886" s="54"/>
      <c r="BD886" s="41">
        <v>4</v>
      </c>
      <c r="BE886" s="52">
        <v>42</v>
      </c>
      <c r="BF886" s="62">
        <v>4212</v>
      </c>
      <c r="BG886" s="275"/>
    </row>
    <row r="887" spans="1:59" s="63" customFormat="1" ht="12.75" x14ac:dyDescent="0.2">
      <c r="A887" s="196">
        <v>4</v>
      </c>
      <c r="B887" s="197" t="s">
        <v>422</v>
      </c>
      <c r="C887" s="208">
        <v>42</v>
      </c>
      <c r="D887" s="209" t="s">
        <v>518</v>
      </c>
      <c r="E887" s="210">
        <v>4212</v>
      </c>
      <c r="F887" s="211" t="s">
        <v>535</v>
      </c>
      <c r="G887" s="230"/>
      <c r="H887" s="56"/>
      <c r="I887" s="221"/>
      <c r="J887" s="57"/>
      <c r="K887" s="57"/>
      <c r="L887" s="57"/>
      <c r="M887" s="55"/>
      <c r="N887" s="303"/>
      <c r="O887" s="245"/>
      <c r="P887" s="122"/>
      <c r="Q887" s="58"/>
      <c r="R887" s="58"/>
      <c r="S887" s="58"/>
      <c r="T887" s="58"/>
      <c r="U887" s="58"/>
      <c r="V887" s="58"/>
      <c r="W887" s="58"/>
      <c r="X887" s="58"/>
      <c r="Y887" s="59"/>
      <c r="Z887" s="59"/>
      <c r="AA887" s="59"/>
      <c r="AB887" s="58"/>
      <c r="AC887" s="58"/>
      <c r="AD887" s="58"/>
      <c r="AE887" s="58"/>
      <c r="AF887" s="58"/>
      <c r="AG887" s="58"/>
      <c r="AH887" s="58"/>
      <c r="AI887" s="58"/>
      <c r="AJ887" s="59"/>
      <c r="AK887" s="59"/>
      <c r="AL887" s="59"/>
      <c r="AM887" s="58"/>
      <c r="AN887" s="58"/>
      <c r="AO887" s="58"/>
      <c r="AP887" s="58"/>
      <c r="AQ887" s="58"/>
      <c r="AR887" s="58"/>
      <c r="AS887" s="58"/>
      <c r="AT887" s="58"/>
      <c r="AU887" s="58"/>
      <c r="AV887" s="58"/>
      <c r="AW887" s="58"/>
      <c r="AX887" s="59"/>
      <c r="AY887" s="59"/>
      <c r="AZ887" s="60"/>
      <c r="BA887" s="61"/>
      <c r="BB887" s="54"/>
      <c r="BC887" s="54"/>
      <c r="BD887" s="41">
        <v>4</v>
      </c>
      <c r="BE887" s="52">
        <v>42</v>
      </c>
      <c r="BF887" s="62">
        <v>4212</v>
      </c>
      <c r="BG887" s="274"/>
    </row>
    <row r="888" spans="1:59" s="63" customFormat="1" ht="12.75" x14ac:dyDescent="0.2">
      <c r="A888" s="196">
        <v>4</v>
      </c>
      <c r="B888" s="197" t="s">
        <v>422</v>
      </c>
      <c r="C888" s="208">
        <v>42</v>
      </c>
      <c r="D888" s="209" t="s">
        <v>518</v>
      </c>
      <c r="E888" s="212">
        <v>4215</v>
      </c>
      <c r="F888" s="213" t="s">
        <v>537</v>
      </c>
      <c r="G888" s="232"/>
      <c r="H888" s="97"/>
      <c r="I888" s="224"/>
      <c r="J888" s="98"/>
      <c r="K888" s="98"/>
      <c r="L888" s="98"/>
      <c r="M888" s="96"/>
      <c r="N888" s="307"/>
      <c r="O888" s="246"/>
      <c r="P888" s="124"/>
      <c r="Q888" s="124"/>
      <c r="R888" s="124"/>
      <c r="S888" s="124"/>
      <c r="T888" s="124"/>
      <c r="U888" s="124"/>
      <c r="V888" s="124"/>
      <c r="W888" s="124"/>
      <c r="X888" s="124"/>
      <c r="Y888" s="100"/>
      <c r="Z888" s="125"/>
      <c r="AA888" s="125"/>
      <c r="AB888" s="124"/>
      <c r="AC888" s="124"/>
      <c r="AD888" s="124"/>
      <c r="AE888" s="124"/>
      <c r="AF888" s="124"/>
      <c r="AG888" s="124"/>
      <c r="AH888" s="124"/>
      <c r="AI888" s="124"/>
      <c r="AJ888" s="100"/>
      <c r="AK888" s="125"/>
      <c r="AL888" s="125"/>
      <c r="AM888" s="124"/>
      <c r="AN888" s="124"/>
      <c r="AO888" s="124"/>
      <c r="AP888" s="124"/>
      <c r="AQ888" s="124"/>
      <c r="AR888" s="124"/>
      <c r="AS888" s="124"/>
      <c r="AT888" s="124"/>
      <c r="AU888" s="124"/>
      <c r="AV888" s="124"/>
      <c r="AW888" s="99"/>
      <c r="AX888" s="125"/>
      <c r="AY888" s="100"/>
      <c r="AZ888" s="101"/>
      <c r="BA888" s="102"/>
      <c r="BB888" s="95"/>
      <c r="BC888" s="95"/>
      <c r="BD888" s="41">
        <v>4</v>
      </c>
      <c r="BE888" s="52">
        <v>42</v>
      </c>
      <c r="BF888" s="103">
        <v>4215</v>
      </c>
      <c r="BG888" s="277"/>
    </row>
    <row r="889" spans="1:59" s="63" customFormat="1" ht="12.75" x14ac:dyDescent="0.2">
      <c r="A889" s="196">
        <v>4</v>
      </c>
      <c r="B889" s="197" t="s">
        <v>422</v>
      </c>
      <c r="C889" s="208">
        <v>42</v>
      </c>
      <c r="D889" s="209" t="s">
        <v>518</v>
      </c>
      <c r="E889" s="212">
        <v>4215</v>
      </c>
      <c r="F889" s="213" t="s">
        <v>537</v>
      </c>
      <c r="G889" s="232"/>
      <c r="H889" s="97"/>
      <c r="I889" s="224"/>
      <c r="J889" s="98"/>
      <c r="K889" s="98"/>
      <c r="L889" s="98"/>
      <c r="M889" s="96"/>
      <c r="N889" s="307"/>
      <c r="O889" s="246"/>
      <c r="P889" s="124"/>
      <c r="Q889" s="99"/>
      <c r="R889" s="99"/>
      <c r="S889" s="99"/>
      <c r="T889" s="99"/>
      <c r="U889" s="99"/>
      <c r="V889" s="99"/>
      <c r="W889" s="99"/>
      <c r="X889" s="99"/>
      <c r="Y889" s="100"/>
      <c r="Z889" s="100"/>
      <c r="AA889" s="100"/>
      <c r="AB889" s="99"/>
      <c r="AC889" s="99"/>
      <c r="AD889" s="99"/>
      <c r="AE889" s="99"/>
      <c r="AF889" s="99"/>
      <c r="AG889" s="99"/>
      <c r="AH889" s="99"/>
      <c r="AI889" s="99"/>
      <c r="AJ889" s="100"/>
      <c r="AK889" s="100"/>
      <c r="AL889" s="100"/>
      <c r="AM889" s="99"/>
      <c r="AN889" s="99"/>
      <c r="AO889" s="99"/>
      <c r="AP889" s="99"/>
      <c r="AQ889" s="99"/>
      <c r="AR889" s="99"/>
      <c r="AS889" s="99"/>
      <c r="AT889" s="99"/>
      <c r="AU889" s="99"/>
      <c r="AV889" s="99"/>
      <c r="AW889" s="99"/>
      <c r="AX889" s="100"/>
      <c r="AY889" s="100"/>
      <c r="AZ889" s="101"/>
      <c r="BA889" s="102"/>
      <c r="BB889" s="95"/>
      <c r="BC889" s="95"/>
      <c r="BD889" s="41">
        <v>4</v>
      </c>
      <c r="BE889" s="52">
        <v>42</v>
      </c>
      <c r="BF889" s="103">
        <v>4215</v>
      </c>
      <c r="BG889" s="277"/>
    </row>
    <row r="890" spans="1:59" s="63" customFormat="1" ht="12.75" x14ac:dyDescent="0.2">
      <c r="A890" s="196">
        <v>4</v>
      </c>
      <c r="B890" s="197" t="s">
        <v>422</v>
      </c>
      <c r="C890" s="208">
        <v>42</v>
      </c>
      <c r="D890" s="209" t="s">
        <v>518</v>
      </c>
      <c r="E890" s="212">
        <v>4215</v>
      </c>
      <c r="F890" s="213" t="s">
        <v>537</v>
      </c>
      <c r="G890" s="231"/>
      <c r="H890" s="65"/>
      <c r="I890" s="222"/>
      <c r="J890" s="66"/>
      <c r="K890" s="66"/>
      <c r="L890" s="66"/>
      <c r="M890" s="64"/>
      <c r="N890" s="304"/>
      <c r="O890" s="305"/>
      <c r="P890" s="127"/>
      <c r="Q890" s="67"/>
      <c r="R890" s="67"/>
      <c r="S890" s="67"/>
      <c r="T890" s="67"/>
      <c r="U890" s="67"/>
      <c r="V890" s="67"/>
      <c r="W890" s="67"/>
      <c r="X890" s="67"/>
      <c r="Y890" s="68"/>
      <c r="Z890" s="68"/>
      <c r="AA890" s="68"/>
      <c r="AB890" s="67"/>
      <c r="AC890" s="67"/>
      <c r="AD890" s="67"/>
      <c r="AE890" s="67"/>
      <c r="AF890" s="67"/>
      <c r="AG890" s="67"/>
      <c r="AH890" s="67"/>
      <c r="AI890" s="67"/>
      <c r="AJ890" s="68"/>
      <c r="AK890" s="68"/>
      <c r="AL890" s="68"/>
      <c r="AM890" s="67"/>
      <c r="AN890" s="67"/>
      <c r="AO890" s="67"/>
      <c r="AP890" s="67"/>
      <c r="AQ890" s="67"/>
      <c r="AR890" s="67"/>
      <c r="AS890" s="67"/>
      <c r="AT890" s="67"/>
      <c r="AU890" s="67"/>
      <c r="AV890" s="67"/>
      <c r="AW890" s="67"/>
      <c r="AX890" s="68"/>
      <c r="AY890" s="68"/>
      <c r="AZ890" s="69"/>
      <c r="BA890" s="70"/>
      <c r="BB890" s="71"/>
      <c r="BC890" s="95"/>
      <c r="BD890" s="41">
        <v>4</v>
      </c>
      <c r="BE890" s="52">
        <v>42</v>
      </c>
      <c r="BF890" s="103">
        <v>4215</v>
      </c>
      <c r="BG890" s="275"/>
    </row>
    <row r="891" spans="1:59" s="63" customFormat="1" ht="12.75" x14ac:dyDescent="0.2">
      <c r="A891" s="196">
        <v>4</v>
      </c>
      <c r="B891" s="197" t="s">
        <v>422</v>
      </c>
      <c r="C891" s="208">
        <v>42</v>
      </c>
      <c r="D891" s="209" t="s">
        <v>518</v>
      </c>
      <c r="E891" s="212">
        <v>4215</v>
      </c>
      <c r="F891" s="213" t="s">
        <v>537</v>
      </c>
      <c r="G891" s="231"/>
      <c r="H891" s="72" t="s">
        <v>47</v>
      </c>
      <c r="I891" s="223"/>
      <c r="J891" s="73"/>
      <c r="K891" s="73"/>
      <c r="L891" s="73"/>
      <c r="M891" s="74"/>
      <c r="N891" s="247"/>
      <c r="O891" s="306"/>
      <c r="P891" s="105"/>
      <c r="Q891" s="75"/>
      <c r="R891" s="75"/>
      <c r="S891" s="75"/>
      <c r="T891" s="75"/>
      <c r="U891" s="75"/>
      <c r="V891" s="75"/>
      <c r="W891" s="75"/>
      <c r="X891" s="75"/>
      <c r="Y891" s="76">
        <f>IF(ISNUMBER(VLOOKUP(Y893,P$7:W$7,MATCH(Y893,P$7:W$7))),VLOOKUP(Y893,P$7:W$7,MATCH(Y893,P$7:W$7)),IF(N895=0,"No Data",IF(Y893&gt;0,"&lt;100",0)))</f>
        <v>2500</v>
      </c>
      <c r="Z891" s="77">
        <f>IF(ISNUMBER(VLOOKUP(Z895,P$7:W$7,MATCH(Z895,P$7:W$7))),VLOOKUP(Z895,P$7:W$7,MATCH(Z895,P$7:W$7)),IF(N895=0,"No Data",IF(Z895&gt;0,"&lt;100",0)))</f>
        <v>2500</v>
      </c>
      <c r="AA891" s="106">
        <f>IF(ISNUMBER(Z891),Z891,0)</f>
        <v>2500</v>
      </c>
      <c r="AB891" s="75"/>
      <c r="AC891" s="75"/>
      <c r="AD891" s="75"/>
      <c r="AE891" s="75"/>
      <c r="AF891" s="75"/>
      <c r="AG891" s="75"/>
      <c r="AH891" s="75"/>
      <c r="AI891" s="75"/>
      <c r="AJ891" s="76">
        <f>IF(ISNUMBER(VLOOKUP(AJ893,AB$7:AH$7,MATCH(AJ893,AB$7:AH$7))),VLOOKUP(AJ893,AB$7:AH$7,MATCH(AJ893,AB$7:AH$7)),IF(N895=0,"No Data",IF(AJ893&gt;0,"&lt;50",0)))</f>
        <v>0</v>
      </c>
      <c r="AK891" s="77">
        <f>IF(ISNUMBER(VLOOKUP(AK895,AB$7:AH$7,MATCH(AK895,AB$7:AH$7))),VLOOKUP(AK895,AB$7:AH$7,MATCH(AK895,AB$7:AH$7)),IF(N895=0,"No Data",IF(AK895&gt;0,"&lt;50",0)))</f>
        <v>0</v>
      </c>
      <c r="AL891" s="106">
        <f>IF(ISNUMBER(AK891),AK891,0)</f>
        <v>0</v>
      </c>
      <c r="AM891" s="75"/>
      <c r="AN891" s="75"/>
      <c r="AO891" s="75"/>
      <c r="AP891" s="75"/>
      <c r="AQ891" s="75"/>
      <c r="AR891" s="75"/>
      <c r="AS891" s="75"/>
      <c r="AT891" s="75"/>
      <c r="AU891" s="75"/>
      <c r="AV891" s="75"/>
      <c r="AW891" s="76">
        <f>IF(ISNUMBER(VLOOKUP(AW893,AM$7:AU$7,MATCH(AW893,AM$7:AU$7))),VLOOKUP(AW893,AM$7:AU$7,MATCH(AW893,AM$7:AU$7)),IF(N895=0,"No Data",IF(AW893&gt;0,"&lt;10",0)))</f>
        <v>500</v>
      </c>
      <c r="AX891" s="77">
        <f>IF(ISNUMBER(VLOOKUP(AX895,AM$7:AU$7,MATCH(AX895,AM$7:AU$7))),VLOOKUP(AX895,AM$7:AU$7,MATCH(AX895,AM$7:AU$7)),IF(N895=0,"No Data",IF(AX895&gt;0,"&lt;10",0)))</f>
        <v>500</v>
      </c>
      <c r="AY891" s="106">
        <f>IF(ISNUMBER(AX891),AX891,0)</f>
        <v>500</v>
      </c>
      <c r="AZ891" s="79"/>
      <c r="BA891" s="80"/>
      <c r="BB891" s="71"/>
      <c r="BC891" s="95"/>
      <c r="BD891" s="41">
        <v>4</v>
      </c>
      <c r="BE891" s="52">
        <v>42</v>
      </c>
      <c r="BF891" s="103">
        <v>4215</v>
      </c>
      <c r="BG891" s="276" t="s">
        <v>47</v>
      </c>
    </row>
    <row r="892" spans="1:59" s="63" customFormat="1" ht="12.75" x14ac:dyDescent="0.2">
      <c r="A892" s="196">
        <v>4</v>
      </c>
      <c r="B892" s="197" t="s">
        <v>422</v>
      </c>
      <c r="C892" s="208">
        <v>42</v>
      </c>
      <c r="D892" s="209" t="s">
        <v>518</v>
      </c>
      <c r="E892" s="212">
        <v>4215</v>
      </c>
      <c r="F892" s="213" t="s">
        <v>537</v>
      </c>
      <c r="G892" s="231"/>
      <c r="H892" s="81" t="s">
        <v>48</v>
      </c>
      <c r="I892" s="223"/>
      <c r="J892" s="73"/>
      <c r="K892" s="73"/>
      <c r="L892" s="73"/>
      <c r="M892" s="74"/>
      <c r="N892" s="247"/>
      <c r="O892" s="306"/>
      <c r="P892" s="105"/>
      <c r="Q892" s="75"/>
      <c r="R892" s="75"/>
      <c r="S892" s="75"/>
      <c r="T892" s="75"/>
      <c r="U892" s="75"/>
      <c r="V892" s="75"/>
      <c r="W892" s="75"/>
      <c r="X892" s="75"/>
      <c r="Y892" s="82">
        <f>MIN(X896:X898)</f>
        <v>0</v>
      </c>
      <c r="Z892" s="83"/>
      <c r="AA892" s="83"/>
      <c r="AB892" s="75"/>
      <c r="AC892" s="75"/>
      <c r="AD892" s="75"/>
      <c r="AE892" s="75"/>
      <c r="AF892" s="75"/>
      <c r="AG892" s="75"/>
      <c r="AH892" s="75"/>
      <c r="AI892" s="75"/>
      <c r="AJ892" s="82">
        <f>MIN(AI896:AI898)</f>
        <v>0</v>
      </c>
      <c r="AK892" s="83"/>
      <c r="AL892" s="83"/>
      <c r="AM892" s="75"/>
      <c r="AN892" s="75"/>
      <c r="AO892" s="75"/>
      <c r="AP892" s="75"/>
      <c r="AQ892" s="75"/>
      <c r="AR892" s="75"/>
      <c r="AS892" s="75"/>
      <c r="AT892" s="75"/>
      <c r="AU892" s="75"/>
      <c r="AV892" s="75"/>
      <c r="AW892" s="82">
        <f>MIN(AV896:AV898)</f>
        <v>25</v>
      </c>
      <c r="AX892" s="83"/>
      <c r="AY892" s="83"/>
      <c r="AZ892" s="79"/>
      <c r="BA892" s="80"/>
      <c r="BB892" s="71"/>
      <c r="BC892" s="95"/>
      <c r="BD892" s="41">
        <v>4</v>
      </c>
      <c r="BE892" s="52">
        <v>42</v>
      </c>
      <c r="BF892" s="103">
        <v>4215</v>
      </c>
      <c r="BG892" s="278" t="s">
        <v>48</v>
      </c>
    </row>
    <row r="893" spans="1:59" s="63" customFormat="1" ht="12.75" x14ac:dyDescent="0.2">
      <c r="A893" s="196">
        <v>4</v>
      </c>
      <c r="B893" s="197" t="s">
        <v>422</v>
      </c>
      <c r="C893" s="208">
        <v>42</v>
      </c>
      <c r="D893" s="209" t="s">
        <v>518</v>
      </c>
      <c r="E893" s="212">
        <v>4215</v>
      </c>
      <c r="F893" s="213" t="s">
        <v>537</v>
      </c>
      <c r="G893" s="231"/>
      <c r="H893" s="81" t="s">
        <v>49</v>
      </c>
      <c r="I893" s="223"/>
      <c r="J893" s="73"/>
      <c r="K893" s="73"/>
      <c r="L893" s="73"/>
      <c r="M893" s="74"/>
      <c r="N893" s="247"/>
      <c r="O893" s="306"/>
      <c r="P893" s="105"/>
      <c r="Q893" s="75"/>
      <c r="R893" s="75"/>
      <c r="S893" s="75"/>
      <c r="T893" s="75"/>
      <c r="U893" s="75"/>
      <c r="V893" s="75"/>
      <c r="W893" s="75"/>
      <c r="X893" s="75"/>
      <c r="Y893" s="84">
        <f>IF(ISNUMBER(AVERAGE(X896:X898)),AVERAGE(X896:X898),0)</f>
        <v>3366.6666666666665</v>
      </c>
      <c r="Z893" s="83"/>
      <c r="AA893" s="83"/>
      <c r="AB893" s="75"/>
      <c r="AC893" s="75"/>
      <c r="AD893" s="75"/>
      <c r="AE893" s="75"/>
      <c r="AF893" s="75"/>
      <c r="AG893" s="75"/>
      <c r="AH893" s="75"/>
      <c r="AI893" s="75"/>
      <c r="AJ893" s="84">
        <f>IF(ISNUMBER(AVERAGE(AI896:AI898)),AVERAGE(AI896:AI898),0)</f>
        <v>0</v>
      </c>
      <c r="AK893" s="83"/>
      <c r="AL893" s="83"/>
      <c r="AM893" s="75"/>
      <c r="AN893" s="75"/>
      <c r="AO893" s="75"/>
      <c r="AP893" s="75"/>
      <c r="AQ893" s="75"/>
      <c r="AR893" s="75"/>
      <c r="AS893" s="75"/>
      <c r="AT893" s="75"/>
      <c r="AU893" s="75"/>
      <c r="AV893" s="75"/>
      <c r="AW893" s="84">
        <f>IF(ISNUMBER(AVERAGE(AV896:AV898)),AVERAGE(AV896:AV898),0)</f>
        <v>875</v>
      </c>
      <c r="AX893" s="83"/>
      <c r="AY893" s="83"/>
      <c r="AZ893" s="79"/>
      <c r="BA893" s="80"/>
      <c r="BB893" s="71"/>
      <c r="BC893" s="95"/>
      <c r="BD893" s="41">
        <v>4</v>
      </c>
      <c r="BE893" s="52">
        <v>42</v>
      </c>
      <c r="BF893" s="103">
        <v>4215</v>
      </c>
      <c r="BG893" s="278" t="s">
        <v>49</v>
      </c>
    </row>
    <row r="894" spans="1:59" s="63" customFormat="1" ht="12.75" x14ac:dyDescent="0.2">
      <c r="A894" s="196">
        <v>4</v>
      </c>
      <c r="B894" s="197" t="s">
        <v>422</v>
      </c>
      <c r="C894" s="208">
        <v>42</v>
      </c>
      <c r="D894" s="209" t="s">
        <v>518</v>
      </c>
      <c r="E894" s="212">
        <v>4215</v>
      </c>
      <c r="F894" s="213" t="s">
        <v>537</v>
      </c>
      <c r="G894" s="231"/>
      <c r="H894" s="81" t="s">
        <v>50</v>
      </c>
      <c r="I894" s="223"/>
      <c r="J894" s="73"/>
      <c r="K894" s="73"/>
      <c r="L894" s="73"/>
      <c r="M894" s="74"/>
      <c r="N894" s="247"/>
      <c r="O894" s="306"/>
      <c r="P894" s="105"/>
      <c r="Q894" s="75"/>
      <c r="R894" s="75"/>
      <c r="S894" s="75"/>
      <c r="T894" s="75"/>
      <c r="U894" s="75"/>
      <c r="V894" s="75"/>
      <c r="W894" s="75"/>
      <c r="X894" s="75"/>
      <c r="Y894" s="84">
        <f>MAX(X896:X898)</f>
        <v>10000</v>
      </c>
      <c r="Z894" s="83"/>
      <c r="AA894" s="83"/>
      <c r="AB894" s="75"/>
      <c r="AC894" s="75"/>
      <c r="AD894" s="75"/>
      <c r="AE894" s="75"/>
      <c r="AF894" s="75"/>
      <c r="AG894" s="75"/>
      <c r="AH894" s="75"/>
      <c r="AI894" s="75"/>
      <c r="AJ894" s="84">
        <f>MAX(AI896:AI898)</f>
        <v>0</v>
      </c>
      <c r="AK894" s="83"/>
      <c r="AL894" s="83"/>
      <c r="AM894" s="75"/>
      <c r="AN894" s="75"/>
      <c r="AO894" s="75"/>
      <c r="AP894" s="75"/>
      <c r="AQ894" s="75"/>
      <c r="AR894" s="75"/>
      <c r="AS894" s="75"/>
      <c r="AT894" s="75"/>
      <c r="AU894" s="75"/>
      <c r="AV894" s="75"/>
      <c r="AW894" s="84">
        <f>MAX(AV896:AV898)</f>
        <v>2500</v>
      </c>
      <c r="AX894" s="83"/>
      <c r="AY894" s="83"/>
      <c r="AZ894" s="79"/>
      <c r="BA894" s="80"/>
      <c r="BB894" s="71"/>
      <c r="BC894" s="95"/>
      <c r="BD894" s="41">
        <v>4</v>
      </c>
      <c r="BE894" s="52">
        <v>42</v>
      </c>
      <c r="BF894" s="103">
        <v>4215</v>
      </c>
      <c r="BG894" s="278" t="s">
        <v>50</v>
      </c>
    </row>
    <row r="895" spans="1:59" s="63" customFormat="1" ht="12.75" x14ac:dyDescent="0.2">
      <c r="A895" s="196">
        <v>4</v>
      </c>
      <c r="B895" s="197" t="s">
        <v>422</v>
      </c>
      <c r="C895" s="208">
        <v>42</v>
      </c>
      <c r="D895" s="209" t="s">
        <v>518</v>
      </c>
      <c r="E895" s="212">
        <v>4215</v>
      </c>
      <c r="F895" s="213" t="s">
        <v>537</v>
      </c>
      <c r="G895" s="231"/>
      <c r="H895" s="85" t="s">
        <v>51</v>
      </c>
      <c r="I895" s="223"/>
      <c r="J895" s="73"/>
      <c r="K895" s="73"/>
      <c r="L895" s="73"/>
      <c r="M895" s="74"/>
      <c r="N895" s="320">
        <f>SUM(N896:N899)</f>
        <v>3</v>
      </c>
      <c r="O895" s="293">
        <f>SUM(O896:O899)</f>
        <v>1</v>
      </c>
      <c r="P895" s="292"/>
      <c r="Q895" s="87"/>
      <c r="R895" s="87"/>
      <c r="S895" s="87"/>
      <c r="T895" s="87"/>
      <c r="U895" s="87"/>
      <c r="V895" s="87"/>
      <c r="W895" s="87"/>
      <c r="X895" s="87"/>
      <c r="Y895" s="88"/>
      <c r="Z895" s="119">
        <f>SUM(Z896:Z899)</f>
        <v>3366.6666666666665</v>
      </c>
      <c r="AA895" s="88"/>
      <c r="AB895" s="87"/>
      <c r="AC895" s="87"/>
      <c r="AD895" s="87"/>
      <c r="AE895" s="87"/>
      <c r="AF895" s="87"/>
      <c r="AG895" s="87"/>
      <c r="AH895" s="87"/>
      <c r="AI895" s="87"/>
      <c r="AJ895" s="88"/>
      <c r="AK895" s="119">
        <f>SUM(AK896:AK899)</f>
        <v>0</v>
      </c>
      <c r="AL895" s="88"/>
      <c r="AM895" s="87"/>
      <c r="AN895" s="87"/>
      <c r="AO895" s="87"/>
      <c r="AP895" s="87"/>
      <c r="AQ895" s="87"/>
      <c r="AR895" s="87"/>
      <c r="AS895" s="87"/>
      <c r="AT895" s="87"/>
      <c r="AU895" s="87"/>
      <c r="AV895" s="87"/>
      <c r="AW895" s="112"/>
      <c r="AX895" s="119">
        <f>SUM(AX896:AX899)</f>
        <v>875</v>
      </c>
      <c r="AY895" s="88"/>
      <c r="AZ895" s="79"/>
      <c r="BA895" s="80"/>
      <c r="BB895" s="71"/>
      <c r="BC895" s="95"/>
      <c r="BD895" s="41">
        <v>4</v>
      </c>
      <c r="BE895" s="52">
        <v>42</v>
      </c>
      <c r="BF895" s="103">
        <v>4215</v>
      </c>
      <c r="BG895" s="279" t="s">
        <v>51</v>
      </c>
    </row>
    <row r="896" spans="1:59" s="63" customFormat="1" ht="12.75" x14ac:dyDescent="0.2">
      <c r="A896" s="196">
        <v>4</v>
      </c>
      <c r="B896" s="197" t="s">
        <v>422</v>
      </c>
      <c r="C896" s="208">
        <v>42</v>
      </c>
      <c r="D896" s="209" t="s">
        <v>518</v>
      </c>
      <c r="E896" s="212">
        <v>4215</v>
      </c>
      <c r="F896" s="213" t="s">
        <v>537</v>
      </c>
      <c r="G896" s="231"/>
      <c r="H896" s="89" t="s">
        <v>52</v>
      </c>
      <c r="I896" s="90" t="s">
        <v>538</v>
      </c>
      <c r="J896" s="90" t="s">
        <v>538</v>
      </c>
      <c r="K896" s="90" t="s">
        <v>64</v>
      </c>
      <c r="L896" s="90" t="s">
        <v>119</v>
      </c>
      <c r="M896" s="91" t="s">
        <v>539</v>
      </c>
      <c r="N896" s="312">
        <v>1</v>
      </c>
      <c r="O896" s="313">
        <f>N896/N$895</f>
        <v>0.33333333333333331</v>
      </c>
      <c r="P896" s="104">
        <v>1</v>
      </c>
      <c r="Q896" s="92"/>
      <c r="R896" s="92"/>
      <c r="S896" s="92"/>
      <c r="T896" s="92"/>
      <c r="U896" s="92"/>
      <c r="V896" s="92"/>
      <c r="W896" s="92"/>
      <c r="X896" s="109">
        <f>P896*P$7+Q896*Q$7+R896*R$7+S896*S$7+T896*T$7+U896*U$7+V896*V$7+W896*W$7</f>
        <v>100</v>
      </c>
      <c r="Y896" s="83"/>
      <c r="Z896" s="110">
        <f>X896*$O896</f>
        <v>33.333333333333329</v>
      </c>
      <c r="AA896" s="111"/>
      <c r="AB896" s="92"/>
      <c r="AC896" s="92"/>
      <c r="AD896" s="92"/>
      <c r="AE896" s="92"/>
      <c r="AF896" s="92"/>
      <c r="AG896" s="92"/>
      <c r="AH896" s="92"/>
      <c r="AI896" s="109">
        <f>AB896*AB$7+AC896*AC$7+AD896*AD$7+AE896*AE$7+AF896*AF$7+AG896*AG$7+AH896*AH$7</f>
        <v>0</v>
      </c>
      <c r="AJ896" s="83"/>
      <c r="AK896" s="110">
        <f>AI896*$O896</f>
        <v>0</v>
      </c>
      <c r="AL896" s="111"/>
      <c r="AM896" s="92"/>
      <c r="AN896" s="92"/>
      <c r="AO896" s="92"/>
      <c r="AP896" s="92"/>
      <c r="AQ896" s="92"/>
      <c r="AR896" s="92"/>
      <c r="AS896" s="92"/>
      <c r="AT896" s="92">
        <v>1</v>
      </c>
      <c r="AU896" s="92"/>
      <c r="AV896" s="109">
        <f>AM896*AM$7+AN896*AN$7+AO896*AO$7+AP896*AP$7+AQ896*AQ$7+AR896*AR$7+AS896*AS$7+AT896*AT$7+AU896*AU$7</f>
        <v>2500</v>
      </c>
      <c r="AW896" s="75"/>
      <c r="AX896" s="110">
        <f>AV896*$O896</f>
        <v>833.33333333333326</v>
      </c>
      <c r="AY896" s="111"/>
      <c r="AZ896" s="93"/>
      <c r="BA896" s="94" t="s">
        <v>105</v>
      </c>
      <c r="BB896" s="71"/>
      <c r="BC896" s="95"/>
      <c r="BD896" s="41">
        <v>4</v>
      </c>
      <c r="BE896" s="52">
        <v>42</v>
      </c>
      <c r="BF896" s="103">
        <v>4215</v>
      </c>
      <c r="BG896" s="280" t="s">
        <v>52</v>
      </c>
    </row>
    <row r="897" spans="1:59" s="63" customFormat="1" ht="12.75" x14ac:dyDescent="0.2">
      <c r="A897" s="196">
        <v>4</v>
      </c>
      <c r="B897" s="197" t="s">
        <v>422</v>
      </c>
      <c r="C897" s="208">
        <v>42</v>
      </c>
      <c r="D897" s="209" t="s">
        <v>518</v>
      </c>
      <c r="E897" s="212">
        <v>4215</v>
      </c>
      <c r="F897" s="213" t="s">
        <v>537</v>
      </c>
      <c r="G897" s="231"/>
      <c r="H897" s="89"/>
      <c r="I897" s="90" t="s">
        <v>540</v>
      </c>
      <c r="J897" s="90"/>
      <c r="K897" s="90" t="s">
        <v>126</v>
      </c>
      <c r="L897" s="90"/>
      <c r="M897" s="91"/>
      <c r="N897" s="312">
        <v>1</v>
      </c>
      <c r="O897" s="313">
        <f>N897/N$895</f>
        <v>0.33333333333333331</v>
      </c>
      <c r="P897" s="104"/>
      <c r="Q897" s="92"/>
      <c r="R897" s="92"/>
      <c r="S897" s="92"/>
      <c r="T897" s="92"/>
      <c r="U897" s="92"/>
      <c r="V897" s="92">
        <v>1</v>
      </c>
      <c r="W897" s="92"/>
      <c r="X897" s="109">
        <f>P897*P$7+Q897*Q$7+R897*R$7+S897*S$7+T897*T$7+U897*U$7+V897*V$7+W897*W$7</f>
        <v>10000</v>
      </c>
      <c r="Y897" s="83"/>
      <c r="Z897" s="110">
        <f>X897*$O897</f>
        <v>3333.333333333333</v>
      </c>
      <c r="AA897" s="111"/>
      <c r="AB897" s="92"/>
      <c r="AC897" s="92"/>
      <c r="AD897" s="92"/>
      <c r="AE897" s="92"/>
      <c r="AF897" s="92"/>
      <c r="AG897" s="92"/>
      <c r="AH897" s="92"/>
      <c r="AI897" s="109">
        <f>AB897*AB$7+AC897*AC$7+AD897*AD$7+AE897*AE$7+AF897*AF$7+AG897*AG$7+AH897*AH$7</f>
        <v>0</v>
      </c>
      <c r="AJ897" s="83"/>
      <c r="AK897" s="110">
        <f>AI897*$O897</f>
        <v>0</v>
      </c>
      <c r="AL897" s="111"/>
      <c r="AM897" s="92"/>
      <c r="AN897" s="92"/>
      <c r="AO897" s="92"/>
      <c r="AP897" s="92">
        <v>1</v>
      </c>
      <c r="AQ897" s="92"/>
      <c r="AR897" s="92"/>
      <c r="AS897" s="92"/>
      <c r="AT897" s="92"/>
      <c r="AU897" s="92"/>
      <c r="AV897" s="109">
        <f>AM897*AM$7+AN897*AN$7+AO897*AO$7+AP897*AP$7+AQ897*AQ$7+AR897*AR$7+AS897*AS$7+AT897*AT$7+AU897*AU$7</f>
        <v>100</v>
      </c>
      <c r="AW897" s="75"/>
      <c r="AX897" s="110">
        <f>AV897*$O897</f>
        <v>33.333333333333329</v>
      </c>
      <c r="AY897" s="111"/>
      <c r="AZ897" s="93"/>
      <c r="BA897" s="94" t="s">
        <v>105</v>
      </c>
      <c r="BB897" s="71"/>
      <c r="BC897" s="95"/>
      <c r="BD897" s="41">
        <v>4</v>
      </c>
      <c r="BE897" s="52">
        <v>42</v>
      </c>
      <c r="BF897" s="103">
        <v>4215</v>
      </c>
      <c r="BG897" s="280" t="s">
        <v>52</v>
      </c>
    </row>
    <row r="898" spans="1:59" s="63" customFormat="1" ht="24" x14ac:dyDescent="0.2">
      <c r="A898" s="196">
        <v>4</v>
      </c>
      <c r="B898" s="197" t="s">
        <v>422</v>
      </c>
      <c r="C898" s="208">
        <v>42</v>
      </c>
      <c r="D898" s="209" t="s">
        <v>518</v>
      </c>
      <c r="E898" s="212">
        <v>4215</v>
      </c>
      <c r="F898" s="213" t="s">
        <v>537</v>
      </c>
      <c r="G898" s="231"/>
      <c r="H898" s="89"/>
      <c r="I898" s="90" t="s">
        <v>520</v>
      </c>
      <c r="J898" s="90" t="s">
        <v>541</v>
      </c>
      <c r="K898" s="90" t="s">
        <v>64</v>
      </c>
      <c r="L898" s="90" t="s">
        <v>522</v>
      </c>
      <c r="M898" s="91"/>
      <c r="N898" s="312">
        <v>1</v>
      </c>
      <c r="O898" s="313">
        <f>N898/N$895</f>
        <v>0.33333333333333331</v>
      </c>
      <c r="P898" s="104"/>
      <c r="Q898" s="92"/>
      <c r="R898" s="92"/>
      <c r="S898" s="92"/>
      <c r="T898" s="92"/>
      <c r="U898" s="92"/>
      <c r="V898" s="92"/>
      <c r="W898" s="92"/>
      <c r="X898" s="109">
        <f>P898*P$7+Q898*Q$7+R898*R$7+S898*S$7+T898*T$7+U898*U$7+V898*V$7+W898*W$7</f>
        <v>0</v>
      </c>
      <c r="Y898" s="83"/>
      <c r="Z898" s="110">
        <f>X898*$O898</f>
        <v>0</v>
      </c>
      <c r="AA898" s="111"/>
      <c r="AB898" s="92"/>
      <c r="AC898" s="92"/>
      <c r="AD898" s="92"/>
      <c r="AE898" s="92"/>
      <c r="AF898" s="92"/>
      <c r="AG898" s="92"/>
      <c r="AH898" s="92"/>
      <c r="AI898" s="109">
        <f>AB898*AB$7+AC898*AC$7+AD898*AD$7+AE898*AE$7+AF898*AF$7+AG898*AG$7+AH898*AH$7</f>
        <v>0</v>
      </c>
      <c r="AJ898" s="83"/>
      <c r="AK898" s="110">
        <f>AI898*$O898</f>
        <v>0</v>
      </c>
      <c r="AL898" s="111"/>
      <c r="AM898" s="92"/>
      <c r="AN898" s="92">
        <v>1</v>
      </c>
      <c r="AO898" s="92"/>
      <c r="AP898" s="92"/>
      <c r="AQ898" s="92"/>
      <c r="AR898" s="92"/>
      <c r="AS898" s="92"/>
      <c r="AT898" s="92"/>
      <c r="AU898" s="92"/>
      <c r="AV898" s="109">
        <f>AM898*AM$7+AN898*AN$7+AO898*AO$7+AP898*AP$7+AQ898*AQ$7+AR898*AR$7+AS898*AS$7+AT898*AT$7+AU898*AU$7</f>
        <v>25</v>
      </c>
      <c r="AW898" s="75"/>
      <c r="AX898" s="110">
        <f>AV898*$O898</f>
        <v>8.3333333333333321</v>
      </c>
      <c r="AY898" s="111"/>
      <c r="AZ898" s="93"/>
      <c r="BA898" s="94" t="s">
        <v>131</v>
      </c>
      <c r="BB898" s="71"/>
      <c r="BC898" s="95"/>
      <c r="BD898" s="41">
        <v>4</v>
      </c>
      <c r="BE898" s="52">
        <v>42</v>
      </c>
      <c r="BF898" s="103">
        <v>4215</v>
      </c>
      <c r="BG898" s="280" t="s">
        <v>52</v>
      </c>
    </row>
    <row r="899" spans="1:59" s="63" customFormat="1" ht="12.75" x14ac:dyDescent="0.2">
      <c r="A899" s="196">
        <v>4</v>
      </c>
      <c r="B899" s="197" t="s">
        <v>422</v>
      </c>
      <c r="C899" s="208">
        <v>42</v>
      </c>
      <c r="D899" s="209" t="s">
        <v>518</v>
      </c>
      <c r="E899" s="212">
        <v>4215</v>
      </c>
      <c r="F899" s="213" t="s">
        <v>537</v>
      </c>
      <c r="G899" s="231"/>
      <c r="H899" s="65"/>
      <c r="I899" s="222"/>
      <c r="J899" s="66"/>
      <c r="K899" s="66"/>
      <c r="L899" s="66"/>
      <c r="M899" s="64"/>
      <c r="N899" s="304"/>
      <c r="O899" s="305"/>
      <c r="P899" s="127"/>
      <c r="Q899" s="67"/>
      <c r="R899" s="67"/>
      <c r="S899" s="67"/>
      <c r="T899" s="67"/>
      <c r="U899" s="67"/>
      <c r="V899" s="67"/>
      <c r="W899" s="67"/>
      <c r="X899" s="67"/>
      <c r="Y899" s="68"/>
      <c r="Z899" s="68"/>
      <c r="AA899" s="68"/>
      <c r="AB899" s="67"/>
      <c r="AC899" s="67"/>
      <c r="AD899" s="67"/>
      <c r="AE899" s="67"/>
      <c r="AF899" s="67"/>
      <c r="AG899" s="67"/>
      <c r="AH899" s="67"/>
      <c r="AI899" s="67"/>
      <c r="AJ899" s="68"/>
      <c r="AK899" s="68"/>
      <c r="AL899" s="68"/>
      <c r="AM899" s="67"/>
      <c r="AN899" s="67"/>
      <c r="AO899" s="67"/>
      <c r="AP899" s="67"/>
      <c r="AQ899" s="67"/>
      <c r="AR899" s="67"/>
      <c r="AS899" s="67"/>
      <c r="AT899" s="67"/>
      <c r="AU899" s="67"/>
      <c r="AV899" s="67"/>
      <c r="AW899" s="67"/>
      <c r="AX899" s="68"/>
      <c r="AY899" s="68"/>
      <c r="AZ899" s="69"/>
      <c r="BA899" s="70"/>
      <c r="BB899" s="71"/>
      <c r="BC899" s="95"/>
      <c r="BD899" s="41">
        <v>4</v>
      </c>
      <c r="BE899" s="52">
        <v>42</v>
      </c>
      <c r="BF899" s="103">
        <v>4215</v>
      </c>
      <c r="BG899" s="275"/>
    </row>
    <row r="900" spans="1:59" s="63" customFormat="1" ht="12.75" x14ac:dyDescent="0.2">
      <c r="A900" s="196">
        <v>4</v>
      </c>
      <c r="B900" s="197" t="s">
        <v>422</v>
      </c>
      <c r="C900" s="208">
        <v>42</v>
      </c>
      <c r="D900" s="209" t="s">
        <v>518</v>
      </c>
      <c r="E900" s="212">
        <v>4215</v>
      </c>
      <c r="F900" s="213" t="s">
        <v>537</v>
      </c>
      <c r="G900" s="232"/>
      <c r="H900" s="97"/>
      <c r="I900" s="224"/>
      <c r="J900" s="98"/>
      <c r="K900" s="98"/>
      <c r="L900" s="98"/>
      <c r="M900" s="96"/>
      <c r="N900" s="307"/>
      <c r="O900" s="246"/>
      <c r="P900" s="124"/>
      <c r="Q900" s="99"/>
      <c r="R900" s="99"/>
      <c r="S900" s="99"/>
      <c r="T900" s="99"/>
      <c r="U900" s="99"/>
      <c r="V900" s="99"/>
      <c r="W900" s="99"/>
      <c r="X900" s="99"/>
      <c r="Y900" s="100"/>
      <c r="Z900" s="100"/>
      <c r="AA900" s="100"/>
      <c r="AB900" s="99"/>
      <c r="AC900" s="99"/>
      <c r="AD900" s="99"/>
      <c r="AE900" s="99"/>
      <c r="AF900" s="99"/>
      <c r="AG900" s="99"/>
      <c r="AH900" s="99"/>
      <c r="AI900" s="99"/>
      <c r="AJ900" s="100"/>
      <c r="AK900" s="100"/>
      <c r="AL900" s="100"/>
      <c r="AM900" s="99"/>
      <c r="AN900" s="99"/>
      <c r="AO900" s="99"/>
      <c r="AP900" s="99"/>
      <c r="AQ900" s="99"/>
      <c r="AR900" s="99"/>
      <c r="AS900" s="99"/>
      <c r="AT900" s="99"/>
      <c r="AU900" s="99"/>
      <c r="AV900" s="99"/>
      <c r="AW900" s="99"/>
      <c r="AX900" s="100"/>
      <c r="AY900" s="100"/>
      <c r="AZ900" s="101"/>
      <c r="BA900" s="102"/>
      <c r="BB900" s="95"/>
      <c r="BC900" s="95"/>
      <c r="BD900" s="41">
        <v>4</v>
      </c>
      <c r="BE900" s="52">
        <v>42</v>
      </c>
      <c r="BF900" s="103">
        <v>4215</v>
      </c>
      <c r="BG900" s="277"/>
    </row>
    <row r="901" spans="1:59" s="63" customFormat="1" ht="12.75" x14ac:dyDescent="0.2">
      <c r="A901" s="196">
        <v>4</v>
      </c>
      <c r="B901" s="197" t="s">
        <v>422</v>
      </c>
      <c r="C901" s="208">
        <v>42</v>
      </c>
      <c r="D901" s="209" t="s">
        <v>518</v>
      </c>
      <c r="E901" s="210">
        <v>4216</v>
      </c>
      <c r="F901" s="211" t="s">
        <v>542</v>
      </c>
      <c r="G901" s="230"/>
      <c r="H901" s="56"/>
      <c r="I901" s="221"/>
      <c r="J901" s="57"/>
      <c r="K901" s="57"/>
      <c r="L901" s="57"/>
      <c r="M901" s="55"/>
      <c r="N901" s="303"/>
      <c r="O901" s="245"/>
      <c r="P901" s="122"/>
      <c r="Q901" s="122"/>
      <c r="R901" s="122"/>
      <c r="S901" s="122"/>
      <c r="T901" s="122"/>
      <c r="U901" s="122"/>
      <c r="V901" s="122"/>
      <c r="W901" s="122"/>
      <c r="X901" s="122"/>
      <c r="Y901" s="59"/>
      <c r="Z901" s="123"/>
      <c r="AA901" s="123"/>
      <c r="AB901" s="122"/>
      <c r="AC901" s="122"/>
      <c r="AD901" s="122"/>
      <c r="AE901" s="122"/>
      <c r="AF901" s="122"/>
      <c r="AG901" s="122"/>
      <c r="AH901" s="122"/>
      <c r="AI901" s="122"/>
      <c r="AJ901" s="59"/>
      <c r="AK901" s="123"/>
      <c r="AL901" s="123"/>
      <c r="AM901" s="122"/>
      <c r="AN901" s="122"/>
      <c r="AO901" s="122"/>
      <c r="AP901" s="122"/>
      <c r="AQ901" s="122"/>
      <c r="AR901" s="122"/>
      <c r="AS901" s="122"/>
      <c r="AT901" s="122"/>
      <c r="AU901" s="122"/>
      <c r="AV901" s="122"/>
      <c r="AW901" s="58"/>
      <c r="AX901" s="123"/>
      <c r="AY901" s="59"/>
      <c r="AZ901" s="60"/>
      <c r="BA901" s="61"/>
      <c r="BB901" s="54"/>
      <c r="BC901" s="54"/>
      <c r="BD901" s="41">
        <v>4</v>
      </c>
      <c r="BE901" s="52">
        <v>42</v>
      </c>
      <c r="BF901" s="62">
        <v>4216</v>
      </c>
      <c r="BG901" s="274"/>
    </row>
    <row r="902" spans="1:59" s="63" customFormat="1" ht="12.75" x14ac:dyDescent="0.2">
      <c r="A902" s="196">
        <v>4</v>
      </c>
      <c r="B902" s="197" t="s">
        <v>422</v>
      </c>
      <c r="C902" s="208">
        <v>42</v>
      </c>
      <c r="D902" s="209" t="s">
        <v>518</v>
      </c>
      <c r="E902" s="210">
        <v>4216</v>
      </c>
      <c r="F902" s="211" t="s">
        <v>542</v>
      </c>
      <c r="G902" s="230"/>
      <c r="H902" s="56"/>
      <c r="I902" s="221"/>
      <c r="J902" s="57"/>
      <c r="K902" s="57"/>
      <c r="L902" s="57"/>
      <c r="M902" s="55"/>
      <c r="N902" s="303"/>
      <c r="O902" s="245"/>
      <c r="P902" s="122"/>
      <c r="Q902" s="58"/>
      <c r="R902" s="58"/>
      <c r="S902" s="58"/>
      <c r="T902" s="58"/>
      <c r="U902" s="58"/>
      <c r="V902" s="58"/>
      <c r="W902" s="58"/>
      <c r="X902" s="58"/>
      <c r="Y902" s="59"/>
      <c r="Z902" s="59"/>
      <c r="AA902" s="59"/>
      <c r="AB902" s="58"/>
      <c r="AC902" s="58"/>
      <c r="AD902" s="58"/>
      <c r="AE902" s="58"/>
      <c r="AF902" s="58"/>
      <c r="AG902" s="58"/>
      <c r="AH902" s="58"/>
      <c r="AI902" s="58"/>
      <c r="AJ902" s="59"/>
      <c r="AK902" s="59"/>
      <c r="AL902" s="59"/>
      <c r="AM902" s="58"/>
      <c r="AN902" s="58"/>
      <c r="AO902" s="58"/>
      <c r="AP902" s="58"/>
      <c r="AQ902" s="58"/>
      <c r="AR902" s="58"/>
      <c r="AS902" s="58"/>
      <c r="AT902" s="58"/>
      <c r="AU902" s="58"/>
      <c r="AV902" s="58"/>
      <c r="AW902" s="58"/>
      <c r="AX902" s="59"/>
      <c r="AY902" s="59"/>
      <c r="AZ902" s="60"/>
      <c r="BA902" s="61"/>
      <c r="BB902" s="54"/>
      <c r="BC902" s="54"/>
      <c r="BD902" s="41">
        <v>4</v>
      </c>
      <c r="BE902" s="52">
        <v>42</v>
      </c>
      <c r="BF902" s="62">
        <v>4216</v>
      </c>
      <c r="BG902" s="274"/>
    </row>
    <row r="903" spans="1:59" s="63" customFormat="1" ht="12.75" x14ac:dyDescent="0.2">
      <c r="A903" s="196">
        <v>4</v>
      </c>
      <c r="B903" s="197" t="s">
        <v>422</v>
      </c>
      <c r="C903" s="208">
        <v>42</v>
      </c>
      <c r="D903" s="209" t="s">
        <v>518</v>
      </c>
      <c r="E903" s="210">
        <v>4216</v>
      </c>
      <c r="F903" s="211" t="s">
        <v>542</v>
      </c>
      <c r="G903" s="231"/>
      <c r="H903" s="65"/>
      <c r="I903" s="222"/>
      <c r="J903" s="66"/>
      <c r="K903" s="66"/>
      <c r="L903" s="66"/>
      <c r="M903" s="64"/>
      <c r="N903" s="308"/>
      <c r="O903" s="309"/>
      <c r="P903" s="127"/>
      <c r="Q903" s="67"/>
      <c r="R903" s="67"/>
      <c r="S903" s="67"/>
      <c r="T903" s="67"/>
      <c r="U903" s="67"/>
      <c r="V903" s="67"/>
      <c r="W903" s="67"/>
      <c r="X903" s="67"/>
      <c r="Y903" s="68"/>
      <c r="Z903" s="68"/>
      <c r="AA903" s="68"/>
      <c r="AB903" s="67"/>
      <c r="AC903" s="67"/>
      <c r="AD903" s="67"/>
      <c r="AE903" s="67"/>
      <c r="AF903" s="67"/>
      <c r="AG903" s="67"/>
      <c r="AH903" s="67"/>
      <c r="AI903" s="67"/>
      <c r="AJ903" s="68"/>
      <c r="AK903" s="68"/>
      <c r="AL903" s="68"/>
      <c r="AM903" s="67"/>
      <c r="AN903" s="67"/>
      <c r="AO903" s="67"/>
      <c r="AP903" s="67"/>
      <c r="AQ903" s="67"/>
      <c r="AR903" s="67"/>
      <c r="AS903" s="67"/>
      <c r="AT903" s="67"/>
      <c r="AU903" s="67"/>
      <c r="AV903" s="67"/>
      <c r="AW903" s="67"/>
      <c r="AX903" s="68"/>
      <c r="AY903" s="68"/>
      <c r="AZ903" s="69"/>
      <c r="BA903" s="70"/>
      <c r="BB903" s="71"/>
      <c r="BC903" s="54"/>
      <c r="BD903" s="41">
        <v>4</v>
      </c>
      <c r="BE903" s="52">
        <v>42</v>
      </c>
      <c r="BF903" s="62">
        <v>4216</v>
      </c>
      <c r="BG903" s="275"/>
    </row>
    <row r="904" spans="1:59" s="63" customFormat="1" ht="12.75" x14ac:dyDescent="0.2">
      <c r="A904" s="196">
        <v>4</v>
      </c>
      <c r="B904" s="197" t="s">
        <v>422</v>
      </c>
      <c r="C904" s="208">
        <v>42</v>
      </c>
      <c r="D904" s="209" t="s">
        <v>518</v>
      </c>
      <c r="E904" s="210">
        <v>4216</v>
      </c>
      <c r="F904" s="211" t="s">
        <v>542</v>
      </c>
      <c r="G904" s="231"/>
      <c r="H904" s="72" t="s">
        <v>47</v>
      </c>
      <c r="I904" s="223"/>
      <c r="J904" s="73"/>
      <c r="K904" s="73"/>
      <c r="L904" s="73"/>
      <c r="M904" s="74"/>
      <c r="N904" s="247"/>
      <c r="O904" s="306"/>
      <c r="P904" s="105"/>
      <c r="Q904" s="75"/>
      <c r="R904" s="75"/>
      <c r="S904" s="75"/>
      <c r="T904" s="75"/>
      <c r="U904" s="75"/>
      <c r="V904" s="75"/>
      <c r="W904" s="75"/>
      <c r="X904" s="75"/>
      <c r="Y904" s="76">
        <f>IF(ISNUMBER(VLOOKUP(Y906,P$7:W$7,MATCH(Y906,P$7:W$7))),VLOOKUP(Y906,P$7:W$7,MATCH(Y906,P$7:W$7)),IF(N908=0,"No Data",IF(Y906&gt;0,"&lt;100",0)))</f>
        <v>2500</v>
      </c>
      <c r="Z904" s="77">
        <f>IF(ISNUMBER(VLOOKUP(Z908,P$7:W$7,MATCH(Z908,P$7:W$7))),VLOOKUP(Z908,P$7:W$7,MATCH(Z908,P$7:W$7)),IF(N908=0,"No Data",IF(Z908&gt;0,"&lt;100",0)))</f>
        <v>2500</v>
      </c>
      <c r="AA904" s="106">
        <f>IF(ISNUMBER(Z904),Z904,0)</f>
        <v>2500</v>
      </c>
      <c r="AB904" s="75"/>
      <c r="AC904" s="75"/>
      <c r="AD904" s="75"/>
      <c r="AE904" s="75"/>
      <c r="AF904" s="75"/>
      <c r="AG904" s="75"/>
      <c r="AH904" s="75"/>
      <c r="AI904" s="75"/>
      <c r="AJ904" s="76">
        <f>IF(ISNUMBER(VLOOKUP(AJ906,AB$7:AH$7,MATCH(AJ906,AB$7:AH$7))),VLOOKUP(AJ906,AB$7:AH$7,MATCH(AJ906,AB$7:AH$7)),IF(N908=0,"No Data",IF(AJ906&gt;0,"&lt;50",0)))</f>
        <v>0</v>
      </c>
      <c r="AK904" s="77">
        <f>IF(ISNUMBER(VLOOKUP(AK908,AB$7:AH$7,MATCH(AK908,AB$7:AH$7))),VLOOKUP(AK908,AB$7:AH$7,MATCH(AK908,AB$7:AH$7)),IF(N908=0,"No Data",IF(AK908&gt;0,"&lt;50",0)))</f>
        <v>0</v>
      </c>
      <c r="AL904" s="106">
        <f>IF(ISNUMBER(AK904),AK904,0)</f>
        <v>0</v>
      </c>
      <c r="AM904" s="75"/>
      <c r="AN904" s="75"/>
      <c r="AO904" s="75"/>
      <c r="AP904" s="75"/>
      <c r="AQ904" s="75"/>
      <c r="AR904" s="75"/>
      <c r="AS904" s="75"/>
      <c r="AT904" s="75"/>
      <c r="AU904" s="75"/>
      <c r="AV904" s="75"/>
      <c r="AW904" s="76">
        <f>IF(ISNUMBER(VLOOKUP(AW906,AM$7:AU$7,MATCH(AW906,AM$7:AU$7))),VLOOKUP(AW906,AM$7:AU$7,MATCH(AW906,AM$7:AU$7)),IF(N908=0,"No Data",IF(AW906&gt;0,"&lt;10",0)))</f>
        <v>250</v>
      </c>
      <c r="AX904" s="77">
        <f>IF(ISNUMBER(VLOOKUP(AX908,AM$7:AU$7,MATCH(AX908,AM$7:AU$7))),VLOOKUP(AX908,AM$7:AU$7,MATCH(AX908,AM$7:AU$7)),IF(N908=0,"No Data",IF(AX908&gt;0,"&lt;10",0)))</f>
        <v>250</v>
      </c>
      <c r="AY904" s="106">
        <f>IF(ISNUMBER(AX904),AX904,0)</f>
        <v>250</v>
      </c>
      <c r="AZ904" s="79"/>
      <c r="BA904" s="80"/>
      <c r="BB904" s="71"/>
      <c r="BC904" s="54"/>
      <c r="BD904" s="41">
        <v>4</v>
      </c>
      <c r="BE904" s="52">
        <v>42</v>
      </c>
      <c r="BF904" s="62">
        <v>4216</v>
      </c>
      <c r="BG904" s="276" t="s">
        <v>47</v>
      </c>
    </row>
    <row r="905" spans="1:59" s="63" customFormat="1" ht="12.75" x14ac:dyDescent="0.2">
      <c r="A905" s="196">
        <v>4</v>
      </c>
      <c r="B905" s="197" t="s">
        <v>422</v>
      </c>
      <c r="C905" s="208">
        <v>42</v>
      </c>
      <c r="D905" s="209" t="s">
        <v>518</v>
      </c>
      <c r="E905" s="210">
        <v>4216</v>
      </c>
      <c r="F905" s="211" t="s">
        <v>542</v>
      </c>
      <c r="G905" s="231"/>
      <c r="H905" s="81" t="s">
        <v>48</v>
      </c>
      <c r="I905" s="223"/>
      <c r="J905" s="73"/>
      <c r="K905" s="73"/>
      <c r="L905" s="73"/>
      <c r="M905" s="74"/>
      <c r="N905" s="247"/>
      <c r="O905" s="306"/>
      <c r="P905" s="105"/>
      <c r="Q905" s="75"/>
      <c r="R905" s="75"/>
      <c r="S905" s="75"/>
      <c r="T905" s="75"/>
      <c r="U905" s="75"/>
      <c r="V905" s="75"/>
      <c r="W905" s="75"/>
      <c r="X905" s="75"/>
      <c r="Y905" s="82">
        <f>MIN(X909:X916)</f>
        <v>0</v>
      </c>
      <c r="Z905" s="83"/>
      <c r="AA905" s="83"/>
      <c r="AB905" s="75"/>
      <c r="AC905" s="75"/>
      <c r="AD905" s="75"/>
      <c r="AE905" s="75"/>
      <c r="AF905" s="75"/>
      <c r="AG905" s="75"/>
      <c r="AH905" s="75"/>
      <c r="AI905" s="75"/>
      <c r="AJ905" s="82">
        <f>MIN(AI909:AI916)</f>
        <v>0</v>
      </c>
      <c r="AK905" s="83"/>
      <c r="AL905" s="83"/>
      <c r="AM905" s="75"/>
      <c r="AN905" s="75"/>
      <c r="AO905" s="75"/>
      <c r="AP905" s="75"/>
      <c r="AQ905" s="75"/>
      <c r="AR905" s="75"/>
      <c r="AS905" s="75"/>
      <c r="AT905" s="75"/>
      <c r="AU905" s="75"/>
      <c r="AV905" s="75"/>
      <c r="AW905" s="82">
        <f>MIN(AV909:AV916)</f>
        <v>25</v>
      </c>
      <c r="AX905" s="83"/>
      <c r="AY905" s="83"/>
      <c r="AZ905" s="79"/>
      <c r="BA905" s="80"/>
      <c r="BB905" s="71"/>
      <c r="BC905" s="54"/>
      <c r="BD905" s="41">
        <v>4</v>
      </c>
      <c r="BE905" s="52">
        <v>42</v>
      </c>
      <c r="BF905" s="62">
        <v>4216</v>
      </c>
      <c r="BG905" s="278" t="s">
        <v>48</v>
      </c>
    </row>
    <row r="906" spans="1:59" s="63" customFormat="1" ht="12.75" x14ac:dyDescent="0.2">
      <c r="A906" s="196">
        <v>4</v>
      </c>
      <c r="B906" s="197" t="s">
        <v>422</v>
      </c>
      <c r="C906" s="208">
        <v>42</v>
      </c>
      <c r="D906" s="209" t="s">
        <v>518</v>
      </c>
      <c r="E906" s="210">
        <v>4216</v>
      </c>
      <c r="F906" s="211" t="s">
        <v>542</v>
      </c>
      <c r="G906" s="231"/>
      <c r="H906" s="81" t="s">
        <v>49</v>
      </c>
      <c r="I906" s="223"/>
      <c r="J906" s="73"/>
      <c r="K906" s="73"/>
      <c r="L906" s="73"/>
      <c r="M906" s="74"/>
      <c r="N906" s="247"/>
      <c r="O906" s="306"/>
      <c r="P906" s="105"/>
      <c r="Q906" s="75"/>
      <c r="R906" s="75"/>
      <c r="S906" s="75"/>
      <c r="T906" s="75"/>
      <c r="U906" s="75"/>
      <c r="V906" s="75"/>
      <c r="W906" s="75"/>
      <c r="X906" s="75"/>
      <c r="Y906" s="84">
        <f>IF(ISNUMBER(AVERAGE(X909:X916)),AVERAGE(X909:X916),0)</f>
        <v>3150</v>
      </c>
      <c r="Z906" s="83"/>
      <c r="AA906" s="83"/>
      <c r="AB906" s="75"/>
      <c r="AC906" s="75"/>
      <c r="AD906" s="75"/>
      <c r="AE906" s="75"/>
      <c r="AF906" s="75"/>
      <c r="AG906" s="75"/>
      <c r="AH906" s="75"/>
      <c r="AI906" s="75"/>
      <c r="AJ906" s="84">
        <f>IF(ISNUMBER(AVERAGE(AI909:AI916)),AVERAGE(AI909:AI916),0)</f>
        <v>0</v>
      </c>
      <c r="AK906" s="83"/>
      <c r="AL906" s="83"/>
      <c r="AM906" s="75"/>
      <c r="AN906" s="75"/>
      <c r="AO906" s="75"/>
      <c r="AP906" s="75"/>
      <c r="AQ906" s="75"/>
      <c r="AR906" s="75"/>
      <c r="AS906" s="75"/>
      <c r="AT906" s="75"/>
      <c r="AU906" s="75"/>
      <c r="AV906" s="75"/>
      <c r="AW906" s="84">
        <f>IF(ISNUMBER(AVERAGE(AV909:AV916)),AVERAGE(AV909:AV916),0)</f>
        <v>493.75</v>
      </c>
      <c r="AX906" s="83"/>
      <c r="AY906" s="83"/>
      <c r="AZ906" s="79"/>
      <c r="BA906" s="80"/>
      <c r="BB906" s="71"/>
      <c r="BC906" s="54"/>
      <c r="BD906" s="41">
        <v>4</v>
      </c>
      <c r="BE906" s="52">
        <v>42</v>
      </c>
      <c r="BF906" s="62">
        <v>4216</v>
      </c>
      <c r="BG906" s="278" t="s">
        <v>49</v>
      </c>
    </row>
    <row r="907" spans="1:59" s="63" customFormat="1" ht="12.75" x14ac:dyDescent="0.2">
      <c r="A907" s="196">
        <v>4</v>
      </c>
      <c r="B907" s="197" t="s">
        <v>422</v>
      </c>
      <c r="C907" s="208">
        <v>42</v>
      </c>
      <c r="D907" s="209" t="s">
        <v>518</v>
      </c>
      <c r="E907" s="210">
        <v>4216</v>
      </c>
      <c r="F907" s="211" t="s">
        <v>542</v>
      </c>
      <c r="G907" s="231"/>
      <c r="H907" s="81" t="s">
        <v>50</v>
      </c>
      <c r="I907" s="223"/>
      <c r="J907" s="73"/>
      <c r="K907" s="73"/>
      <c r="L907" s="73"/>
      <c r="M907" s="74"/>
      <c r="N907" s="247"/>
      <c r="O907" s="306"/>
      <c r="P907" s="105"/>
      <c r="Q907" s="75"/>
      <c r="R907" s="75"/>
      <c r="S907" s="75"/>
      <c r="T907" s="75"/>
      <c r="U907" s="75"/>
      <c r="V907" s="75"/>
      <c r="W907" s="75"/>
      <c r="X907" s="75"/>
      <c r="Y907" s="84">
        <f>MAX(X909:X916)</f>
        <v>25000</v>
      </c>
      <c r="Z907" s="83"/>
      <c r="AA907" s="83"/>
      <c r="AB907" s="75"/>
      <c r="AC907" s="75"/>
      <c r="AD907" s="75"/>
      <c r="AE907" s="75"/>
      <c r="AF907" s="75"/>
      <c r="AG907" s="75"/>
      <c r="AH907" s="75"/>
      <c r="AI907" s="75"/>
      <c r="AJ907" s="84">
        <f>MAX(AI909:AI916)</f>
        <v>0</v>
      </c>
      <c r="AK907" s="83"/>
      <c r="AL907" s="83"/>
      <c r="AM907" s="75"/>
      <c r="AN907" s="75"/>
      <c r="AO907" s="75"/>
      <c r="AP907" s="75"/>
      <c r="AQ907" s="75"/>
      <c r="AR907" s="75"/>
      <c r="AS907" s="75"/>
      <c r="AT907" s="75"/>
      <c r="AU907" s="75"/>
      <c r="AV907" s="75"/>
      <c r="AW907" s="84">
        <f>MAX(AV909:AV916)</f>
        <v>2500</v>
      </c>
      <c r="AX907" s="83"/>
      <c r="AY907" s="83"/>
      <c r="AZ907" s="79"/>
      <c r="BA907" s="80"/>
      <c r="BB907" s="71"/>
      <c r="BC907" s="54"/>
      <c r="BD907" s="41">
        <v>4</v>
      </c>
      <c r="BE907" s="52">
        <v>42</v>
      </c>
      <c r="BF907" s="62">
        <v>4216</v>
      </c>
      <c r="BG907" s="278" t="s">
        <v>50</v>
      </c>
    </row>
    <row r="908" spans="1:59" s="63" customFormat="1" ht="12.75" x14ac:dyDescent="0.2">
      <c r="A908" s="196">
        <v>4</v>
      </c>
      <c r="B908" s="197" t="s">
        <v>422</v>
      </c>
      <c r="C908" s="208">
        <v>42</v>
      </c>
      <c r="D908" s="209" t="s">
        <v>518</v>
      </c>
      <c r="E908" s="210">
        <v>4216</v>
      </c>
      <c r="F908" s="211" t="s">
        <v>542</v>
      </c>
      <c r="G908" s="231"/>
      <c r="H908" s="85" t="s">
        <v>51</v>
      </c>
      <c r="I908" s="223"/>
      <c r="J908" s="73"/>
      <c r="K908" s="73"/>
      <c r="L908" s="73"/>
      <c r="M908" s="74"/>
      <c r="N908" s="248">
        <f>SUM(N909:N916)</f>
        <v>8</v>
      </c>
      <c r="O908" s="293">
        <f>SUM(O909:O916)</f>
        <v>1</v>
      </c>
      <c r="P908" s="292"/>
      <c r="Q908" s="87"/>
      <c r="R908" s="87"/>
      <c r="S908" s="87"/>
      <c r="T908" s="87"/>
      <c r="U908" s="87"/>
      <c r="V908" s="87"/>
      <c r="W908" s="87"/>
      <c r="X908" s="87"/>
      <c r="Y908" s="88"/>
      <c r="Z908" s="119">
        <f>SUM(Z909:Z916)</f>
        <v>3150</v>
      </c>
      <c r="AA908" s="120"/>
      <c r="AB908" s="111"/>
      <c r="AC908" s="111"/>
      <c r="AD908" s="111"/>
      <c r="AE908" s="111"/>
      <c r="AF908" s="111"/>
      <c r="AG908" s="111"/>
      <c r="AH908" s="111"/>
      <c r="AI908" s="111"/>
      <c r="AJ908" s="120"/>
      <c r="AK908" s="119">
        <f>SUM(AK909:AK916)</f>
        <v>0</v>
      </c>
      <c r="AL908" s="120"/>
      <c r="AM908" s="111"/>
      <c r="AN908" s="111"/>
      <c r="AO908" s="111"/>
      <c r="AP908" s="111"/>
      <c r="AQ908" s="111"/>
      <c r="AR908" s="111"/>
      <c r="AS908" s="111"/>
      <c r="AT908" s="111"/>
      <c r="AU908" s="111"/>
      <c r="AV908" s="111"/>
      <c r="AW908" s="120"/>
      <c r="AX908" s="119">
        <f>SUM(AX909:AX916)</f>
        <v>493.75</v>
      </c>
      <c r="AY908" s="88"/>
      <c r="AZ908" s="79"/>
      <c r="BA908" s="80"/>
      <c r="BB908" s="71"/>
      <c r="BC908" s="54"/>
      <c r="BD908" s="41">
        <v>4</v>
      </c>
      <c r="BE908" s="52">
        <v>42</v>
      </c>
      <c r="BF908" s="62">
        <v>4216</v>
      </c>
      <c r="BG908" s="279" t="s">
        <v>51</v>
      </c>
    </row>
    <row r="909" spans="1:59" s="63" customFormat="1" ht="12.75" x14ac:dyDescent="0.2">
      <c r="A909" s="196">
        <v>4</v>
      </c>
      <c r="B909" s="197" t="s">
        <v>422</v>
      </c>
      <c r="C909" s="208">
        <v>42</v>
      </c>
      <c r="D909" s="209" t="s">
        <v>518</v>
      </c>
      <c r="E909" s="210">
        <v>4216</v>
      </c>
      <c r="F909" s="211" t="s">
        <v>542</v>
      </c>
      <c r="G909" s="231"/>
      <c r="H909" s="89" t="s">
        <v>52</v>
      </c>
      <c r="I909" s="90" t="s">
        <v>1169</v>
      </c>
      <c r="J909" s="90" t="s">
        <v>544</v>
      </c>
      <c r="K909" s="90" t="s">
        <v>545</v>
      </c>
      <c r="L909" s="90"/>
      <c r="M909" s="91" t="s">
        <v>543</v>
      </c>
      <c r="N909" s="312">
        <v>1</v>
      </c>
      <c r="O909" s="313">
        <f>N909/N$908</f>
        <v>0.125</v>
      </c>
      <c r="P909" s="104"/>
      <c r="Q909" s="92"/>
      <c r="R909" s="92"/>
      <c r="S909" s="92"/>
      <c r="T909" s="92"/>
      <c r="U909" s="92"/>
      <c r="V909" s="92"/>
      <c r="W909" s="92">
        <v>1</v>
      </c>
      <c r="X909" s="109">
        <f t="shared" ref="X909:X916" si="125">P909*P$7+Q909*Q$7+R909*R$7+S909*S$7+T909*T$7+U909*U$7+V909*V$7+W909*W$7</f>
        <v>25000</v>
      </c>
      <c r="Y909" s="83"/>
      <c r="Z909" s="110">
        <f t="shared" ref="Z909:Z916" si="126">X909*$O909</f>
        <v>3125</v>
      </c>
      <c r="AA909" s="111"/>
      <c r="AB909" s="92"/>
      <c r="AC909" s="92"/>
      <c r="AD909" s="92"/>
      <c r="AE909" s="92"/>
      <c r="AF909" s="92"/>
      <c r="AG909" s="92"/>
      <c r="AH909" s="92"/>
      <c r="AI909" s="109">
        <f t="shared" ref="AI909:AI916" si="127">AB909*AB$7+AC909*AC$7+AD909*AD$7+AE909*AE$7+AF909*AF$7+AG909*AG$7+AH909*AH$7</f>
        <v>0</v>
      </c>
      <c r="AJ909" s="83"/>
      <c r="AK909" s="110">
        <f t="shared" ref="AK909:AK916" si="128">AI909*$O909</f>
        <v>0</v>
      </c>
      <c r="AL909" s="111"/>
      <c r="AM909" s="92"/>
      <c r="AN909" s="92"/>
      <c r="AO909" s="92"/>
      <c r="AP909" s="92">
        <v>1</v>
      </c>
      <c r="AQ909" s="92"/>
      <c r="AR909" s="92"/>
      <c r="AS909" s="92"/>
      <c r="AT909" s="92"/>
      <c r="AU909" s="92"/>
      <c r="AV909" s="109">
        <f t="shared" ref="AV909:AV916" si="129">AM909*AM$7+AN909*AN$7+AO909*AO$7+AP909*AP$7+AQ909*AQ$7+AR909*AR$7+AS909*AS$7+AT909*AT$7+AU909*AU$7</f>
        <v>100</v>
      </c>
      <c r="AW909" s="75"/>
      <c r="AX909" s="110">
        <f t="shared" ref="AX909:AX916" si="130">AV909*$O909</f>
        <v>12.5</v>
      </c>
      <c r="AY909" s="111"/>
      <c r="AZ909" s="93"/>
      <c r="BA909" s="94" t="s">
        <v>105</v>
      </c>
      <c r="BB909" s="71"/>
      <c r="BC909" s="54"/>
      <c r="BD909" s="41">
        <v>4</v>
      </c>
      <c r="BE909" s="52">
        <v>42</v>
      </c>
      <c r="BF909" s="62">
        <v>4216</v>
      </c>
      <c r="BG909" s="280" t="s">
        <v>52</v>
      </c>
    </row>
    <row r="910" spans="1:59" s="63" customFormat="1" ht="12.75" x14ac:dyDescent="0.2">
      <c r="A910" s="196">
        <v>4</v>
      </c>
      <c r="B910" s="197" t="s">
        <v>422</v>
      </c>
      <c r="C910" s="208">
        <v>42</v>
      </c>
      <c r="D910" s="209" t="s">
        <v>518</v>
      </c>
      <c r="E910" s="210">
        <v>4216</v>
      </c>
      <c r="F910" s="211" t="s">
        <v>542</v>
      </c>
      <c r="G910" s="231"/>
      <c r="H910" s="89"/>
      <c r="I910" s="90" t="s">
        <v>520</v>
      </c>
      <c r="J910" s="90" t="s">
        <v>521</v>
      </c>
      <c r="K910" s="90" t="s">
        <v>64</v>
      </c>
      <c r="L910" s="90" t="s">
        <v>522</v>
      </c>
      <c r="M910" s="91"/>
      <c r="N910" s="312">
        <v>1</v>
      </c>
      <c r="O910" s="313">
        <f t="shared" ref="O910:O916" si="131">N910/N$908</f>
        <v>0.125</v>
      </c>
      <c r="P910" s="104"/>
      <c r="Q910" s="92"/>
      <c r="R910" s="92"/>
      <c r="S910" s="92"/>
      <c r="T910" s="92"/>
      <c r="U910" s="92"/>
      <c r="V910" s="92"/>
      <c r="W910" s="92"/>
      <c r="X910" s="109">
        <f t="shared" si="125"/>
        <v>0</v>
      </c>
      <c r="Y910" s="83"/>
      <c r="Z910" s="110">
        <f t="shared" si="126"/>
        <v>0</v>
      </c>
      <c r="AA910" s="111"/>
      <c r="AB910" s="92"/>
      <c r="AC910" s="92"/>
      <c r="AD910" s="92"/>
      <c r="AE910" s="92"/>
      <c r="AF910" s="92"/>
      <c r="AG910" s="92"/>
      <c r="AH910" s="92"/>
      <c r="AI910" s="109">
        <f t="shared" si="127"/>
        <v>0</v>
      </c>
      <c r="AJ910" s="83"/>
      <c r="AK910" s="110">
        <f t="shared" si="128"/>
        <v>0</v>
      </c>
      <c r="AL910" s="111"/>
      <c r="AM910" s="92"/>
      <c r="AN910" s="92">
        <v>1</v>
      </c>
      <c r="AO910" s="92"/>
      <c r="AP910" s="92"/>
      <c r="AQ910" s="92"/>
      <c r="AR910" s="92"/>
      <c r="AS910" s="92"/>
      <c r="AT910" s="92"/>
      <c r="AU910" s="92"/>
      <c r="AV910" s="109">
        <f t="shared" si="129"/>
        <v>25</v>
      </c>
      <c r="AW910" s="75"/>
      <c r="AX910" s="110">
        <f t="shared" si="130"/>
        <v>3.125</v>
      </c>
      <c r="AY910" s="111"/>
      <c r="AZ910" s="93"/>
      <c r="BA910" s="94" t="s">
        <v>105</v>
      </c>
      <c r="BB910" s="71"/>
      <c r="BC910" s="54"/>
      <c r="BD910" s="41">
        <v>4</v>
      </c>
      <c r="BE910" s="52">
        <v>42</v>
      </c>
      <c r="BF910" s="62">
        <v>4216</v>
      </c>
      <c r="BG910" s="280" t="s">
        <v>52</v>
      </c>
    </row>
    <row r="911" spans="1:59" s="63" customFormat="1" ht="12.75" x14ac:dyDescent="0.2">
      <c r="A911" s="196">
        <v>4</v>
      </c>
      <c r="B911" s="197" t="s">
        <v>422</v>
      </c>
      <c r="C911" s="208">
        <v>42</v>
      </c>
      <c r="D911" s="209" t="s">
        <v>518</v>
      </c>
      <c r="E911" s="210">
        <v>4216</v>
      </c>
      <c r="F911" s="211" t="s">
        <v>542</v>
      </c>
      <c r="G911" s="231"/>
      <c r="H911" s="89"/>
      <c r="I911" s="90" t="s">
        <v>523</v>
      </c>
      <c r="J911" s="90"/>
      <c r="K911" s="90" t="s">
        <v>64</v>
      </c>
      <c r="L911" s="90" t="s">
        <v>119</v>
      </c>
      <c r="M911" s="91"/>
      <c r="N911" s="312">
        <v>1</v>
      </c>
      <c r="O911" s="313">
        <f t="shared" si="131"/>
        <v>0.125</v>
      </c>
      <c r="P911" s="104">
        <v>1</v>
      </c>
      <c r="Q911" s="92"/>
      <c r="R911" s="92"/>
      <c r="S911" s="92"/>
      <c r="T911" s="92"/>
      <c r="U911" s="92"/>
      <c r="V911" s="92"/>
      <c r="W911" s="92"/>
      <c r="X911" s="109">
        <f t="shared" si="125"/>
        <v>100</v>
      </c>
      <c r="Y911" s="83"/>
      <c r="Z911" s="110">
        <f t="shared" si="126"/>
        <v>12.5</v>
      </c>
      <c r="AA911" s="111"/>
      <c r="AB911" s="92"/>
      <c r="AC911" s="92"/>
      <c r="AD911" s="92"/>
      <c r="AE911" s="92"/>
      <c r="AF911" s="92"/>
      <c r="AG911" s="92"/>
      <c r="AH911" s="92"/>
      <c r="AI911" s="109">
        <f t="shared" si="127"/>
        <v>0</v>
      </c>
      <c r="AJ911" s="83"/>
      <c r="AK911" s="110">
        <f t="shared" si="128"/>
        <v>0</v>
      </c>
      <c r="AL911" s="111"/>
      <c r="AM911" s="92"/>
      <c r="AN911" s="92"/>
      <c r="AO911" s="92"/>
      <c r="AP911" s="92"/>
      <c r="AQ911" s="92"/>
      <c r="AR911" s="92"/>
      <c r="AS911" s="92"/>
      <c r="AT911" s="92">
        <v>1</v>
      </c>
      <c r="AU911" s="92"/>
      <c r="AV911" s="109">
        <f t="shared" si="129"/>
        <v>2500</v>
      </c>
      <c r="AW911" s="75"/>
      <c r="AX911" s="110">
        <f t="shared" si="130"/>
        <v>312.5</v>
      </c>
      <c r="AY911" s="111"/>
      <c r="AZ911" s="93"/>
      <c r="BA911" s="94" t="s">
        <v>105</v>
      </c>
      <c r="BB911" s="71"/>
      <c r="BC911" s="54"/>
      <c r="BD911" s="41">
        <v>4</v>
      </c>
      <c r="BE911" s="52">
        <v>42</v>
      </c>
      <c r="BF911" s="62">
        <v>4216</v>
      </c>
      <c r="BG911" s="280" t="s">
        <v>52</v>
      </c>
    </row>
    <row r="912" spans="1:59" s="63" customFormat="1" ht="12.75" x14ac:dyDescent="0.2">
      <c r="A912" s="196">
        <v>4</v>
      </c>
      <c r="B912" s="197" t="s">
        <v>422</v>
      </c>
      <c r="C912" s="208">
        <v>42</v>
      </c>
      <c r="D912" s="209" t="s">
        <v>518</v>
      </c>
      <c r="E912" s="210">
        <v>4216</v>
      </c>
      <c r="F912" s="211" t="s">
        <v>542</v>
      </c>
      <c r="G912" s="231"/>
      <c r="H912" s="89"/>
      <c r="I912" s="90" t="s">
        <v>524</v>
      </c>
      <c r="J912" s="90" t="s">
        <v>525</v>
      </c>
      <c r="K912" s="90" t="s">
        <v>64</v>
      </c>
      <c r="L912" s="90" t="s">
        <v>526</v>
      </c>
      <c r="M912" s="91"/>
      <c r="N912" s="312">
        <v>1</v>
      </c>
      <c r="O912" s="313">
        <f t="shared" si="131"/>
        <v>0.125</v>
      </c>
      <c r="P912" s="104">
        <v>1</v>
      </c>
      <c r="Q912" s="92"/>
      <c r="R912" s="92"/>
      <c r="S912" s="92"/>
      <c r="T912" s="92"/>
      <c r="U912" s="92"/>
      <c r="V912" s="92"/>
      <c r="W912" s="92"/>
      <c r="X912" s="109">
        <f t="shared" si="125"/>
        <v>100</v>
      </c>
      <c r="Y912" s="83"/>
      <c r="Z912" s="110">
        <f t="shared" si="126"/>
        <v>12.5</v>
      </c>
      <c r="AA912" s="111"/>
      <c r="AB912" s="92"/>
      <c r="AC912" s="92"/>
      <c r="AD912" s="92"/>
      <c r="AE912" s="92"/>
      <c r="AF912" s="92"/>
      <c r="AG912" s="92"/>
      <c r="AH912" s="92"/>
      <c r="AI912" s="109">
        <f t="shared" si="127"/>
        <v>0</v>
      </c>
      <c r="AJ912" s="83"/>
      <c r="AK912" s="110">
        <f t="shared" si="128"/>
        <v>0</v>
      </c>
      <c r="AL912" s="111"/>
      <c r="AM912" s="92"/>
      <c r="AN912" s="92"/>
      <c r="AO912" s="92"/>
      <c r="AP912" s="92"/>
      <c r="AQ912" s="92"/>
      <c r="AR912" s="92"/>
      <c r="AS912" s="92">
        <v>1</v>
      </c>
      <c r="AT912" s="92"/>
      <c r="AU912" s="92"/>
      <c r="AV912" s="109">
        <f t="shared" si="129"/>
        <v>1000</v>
      </c>
      <c r="AW912" s="75"/>
      <c r="AX912" s="110">
        <f t="shared" si="130"/>
        <v>125</v>
      </c>
      <c r="AY912" s="111"/>
      <c r="AZ912" s="93"/>
      <c r="BA912" s="94" t="s">
        <v>105</v>
      </c>
      <c r="BB912" s="71"/>
      <c r="BC912" s="54"/>
      <c r="BD912" s="41">
        <v>4</v>
      </c>
      <c r="BE912" s="52">
        <v>42</v>
      </c>
      <c r="BF912" s="62">
        <v>4216</v>
      </c>
      <c r="BG912" s="280" t="s">
        <v>52</v>
      </c>
    </row>
    <row r="913" spans="1:59" s="63" customFormat="1" ht="12.75" x14ac:dyDescent="0.2">
      <c r="A913" s="196">
        <v>4</v>
      </c>
      <c r="B913" s="197" t="s">
        <v>422</v>
      </c>
      <c r="C913" s="208">
        <v>42</v>
      </c>
      <c r="D913" s="209" t="s">
        <v>518</v>
      </c>
      <c r="E913" s="210">
        <v>4216</v>
      </c>
      <c r="F913" s="211" t="s">
        <v>542</v>
      </c>
      <c r="G913" s="231"/>
      <c r="H913" s="89"/>
      <c r="I913" s="90" t="s">
        <v>527</v>
      </c>
      <c r="J913" s="90"/>
      <c r="K913" s="90" t="s">
        <v>64</v>
      </c>
      <c r="L913" s="90" t="s">
        <v>528</v>
      </c>
      <c r="M913" s="91"/>
      <c r="N913" s="312">
        <v>1</v>
      </c>
      <c r="O913" s="313">
        <f t="shared" si="131"/>
        <v>0.125</v>
      </c>
      <c r="P913" s="104"/>
      <c r="Q913" s="92"/>
      <c r="R913" s="92"/>
      <c r="S913" s="92"/>
      <c r="T913" s="92"/>
      <c r="U913" s="92"/>
      <c r="V913" s="92"/>
      <c r="W913" s="92"/>
      <c r="X913" s="109">
        <f t="shared" si="125"/>
        <v>0</v>
      </c>
      <c r="Y913" s="83"/>
      <c r="Z913" s="110">
        <f t="shared" si="126"/>
        <v>0</v>
      </c>
      <c r="AA913" s="111"/>
      <c r="AB913" s="92"/>
      <c r="AC913" s="92"/>
      <c r="AD913" s="92"/>
      <c r="AE913" s="92"/>
      <c r="AF913" s="92"/>
      <c r="AG913" s="92"/>
      <c r="AH913" s="92"/>
      <c r="AI913" s="109">
        <f t="shared" si="127"/>
        <v>0</v>
      </c>
      <c r="AJ913" s="83"/>
      <c r="AK913" s="110">
        <f t="shared" si="128"/>
        <v>0</v>
      </c>
      <c r="AL913" s="111"/>
      <c r="AM913" s="92"/>
      <c r="AN913" s="92"/>
      <c r="AO913" s="92"/>
      <c r="AP913" s="92">
        <v>1</v>
      </c>
      <c r="AQ913" s="92"/>
      <c r="AR913" s="92"/>
      <c r="AS913" s="92"/>
      <c r="AT913" s="92"/>
      <c r="AU913" s="92"/>
      <c r="AV913" s="109">
        <f t="shared" si="129"/>
        <v>100</v>
      </c>
      <c r="AW913" s="75"/>
      <c r="AX913" s="110">
        <f t="shared" si="130"/>
        <v>12.5</v>
      </c>
      <c r="AY913" s="111"/>
      <c r="AZ913" s="93"/>
      <c r="BA913" s="94" t="s">
        <v>105</v>
      </c>
      <c r="BB913" s="71"/>
      <c r="BC913" s="54"/>
      <c r="BD913" s="41">
        <v>4</v>
      </c>
      <c r="BE913" s="52">
        <v>42</v>
      </c>
      <c r="BF913" s="62">
        <v>4216</v>
      </c>
      <c r="BG913" s="280" t="s">
        <v>52</v>
      </c>
    </row>
    <row r="914" spans="1:59" s="63" customFormat="1" ht="12.75" x14ac:dyDescent="0.2">
      <c r="A914" s="196">
        <v>4</v>
      </c>
      <c r="B914" s="197" t="s">
        <v>422</v>
      </c>
      <c r="C914" s="208">
        <v>42</v>
      </c>
      <c r="D914" s="209" t="s">
        <v>518</v>
      </c>
      <c r="E914" s="210">
        <v>4216</v>
      </c>
      <c r="F914" s="211" t="s">
        <v>542</v>
      </c>
      <c r="G914" s="231"/>
      <c r="H914" s="89"/>
      <c r="I914" s="90" t="s">
        <v>529</v>
      </c>
      <c r="J914" s="90"/>
      <c r="K914" s="90" t="s">
        <v>64</v>
      </c>
      <c r="L914" s="90" t="s">
        <v>76</v>
      </c>
      <c r="M914" s="91"/>
      <c r="N914" s="312">
        <v>1</v>
      </c>
      <c r="O914" s="313">
        <f t="shared" si="131"/>
        <v>0.125</v>
      </c>
      <c r="P914" s="104"/>
      <c r="Q914" s="92"/>
      <c r="R914" s="92"/>
      <c r="S914" s="92"/>
      <c r="T914" s="92"/>
      <c r="U914" s="92"/>
      <c r="V914" s="92"/>
      <c r="W914" s="92"/>
      <c r="X914" s="109">
        <f t="shared" si="125"/>
        <v>0</v>
      </c>
      <c r="Y914" s="83"/>
      <c r="Z914" s="110">
        <f t="shared" si="126"/>
        <v>0</v>
      </c>
      <c r="AA914" s="111"/>
      <c r="AB914" s="92"/>
      <c r="AC914" s="92"/>
      <c r="AD914" s="92"/>
      <c r="AE914" s="92"/>
      <c r="AF914" s="92"/>
      <c r="AG914" s="92"/>
      <c r="AH914" s="92"/>
      <c r="AI914" s="109">
        <f t="shared" si="127"/>
        <v>0</v>
      </c>
      <c r="AJ914" s="83"/>
      <c r="AK914" s="110">
        <f t="shared" si="128"/>
        <v>0</v>
      </c>
      <c r="AL914" s="111"/>
      <c r="AM914" s="92"/>
      <c r="AN914" s="92">
        <v>1</v>
      </c>
      <c r="AO914" s="92"/>
      <c r="AP914" s="92"/>
      <c r="AQ914" s="92"/>
      <c r="AR914" s="92"/>
      <c r="AS914" s="92"/>
      <c r="AT914" s="92"/>
      <c r="AU914" s="92"/>
      <c r="AV914" s="109">
        <f t="shared" si="129"/>
        <v>25</v>
      </c>
      <c r="AW914" s="75"/>
      <c r="AX914" s="110">
        <f t="shared" si="130"/>
        <v>3.125</v>
      </c>
      <c r="AY914" s="111"/>
      <c r="AZ914" s="93"/>
      <c r="BA914" s="94" t="s">
        <v>105</v>
      </c>
      <c r="BB914" s="71"/>
      <c r="BC914" s="54"/>
      <c r="BD914" s="41">
        <v>4</v>
      </c>
      <c r="BE914" s="52">
        <v>42</v>
      </c>
      <c r="BF914" s="62">
        <v>4216</v>
      </c>
      <c r="BG914" s="280" t="s">
        <v>52</v>
      </c>
    </row>
    <row r="915" spans="1:59" s="63" customFormat="1" ht="12.75" x14ac:dyDescent="0.2">
      <c r="A915" s="196">
        <v>4</v>
      </c>
      <c r="B915" s="197" t="s">
        <v>422</v>
      </c>
      <c r="C915" s="208">
        <v>42</v>
      </c>
      <c r="D915" s="209" t="s">
        <v>518</v>
      </c>
      <c r="E915" s="210">
        <v>4216</v>
      </c>
      <c r="F915" s="211" t="s">
        <v>542</v>
      </c>
      <c r="G915" s="231"/>
      <c r="H915" s="89"/>
      <c r="I915" s="90" t="s">
        <v>530</v>
      </c>
      <c r="J915" s="90"/>
      <c r="K915" s="90" t="s">
        <v>64</v>
      </c>
      <c r="L915" s="90" t="s">
        <v>528</v>
      </c>
      <c r="M915" s="91"/>
      <c r="N915" s="312">
        <v>1</v>
      </c>
      <c r="O915" s="313">
        <f t="shared" si="131"/>
        <v>0.125</v>
      </c>
      <c r="P915" s="104"/>
      <c r="Q915" s="92"/>
      <c r="R915" s="92"/>
      <c r="S915" s="92"/>
      <c r="T915" s="92"/>
      <c r="U915" s="92"/>
      <c r="V915" s="92"/>
      <c r="W915" s="92"/>
      <c r="X915" s="109">
        <f t="shared" si="125"/>
        <v>0</v>
      </c>
      <c r="Y915" s="83"/>
      <c r="Z915" s="110">
        <f t="shared" si="126"/>
        <v>0</v>
      </c>
      <c r="AA915" s="111"/>
      <c r="AB915" s="92"/>
      <c r="AC915" s="92"/>
      <c r="AD915" s="92"/>
      <c r="AE915" s="92"/>
      <c r="AF915" s="92"/>
      <c r="AG915" s="92"/>
      <c r="AH915" s="92"/>
      <c r="AI915" s="109">
        <f t="shared" si="127"/>
        <v>0</v>
      </c>
      <c r="AJ915" s="83"/>
      <c r="AK915" s="110">
        <f t="shared" si="128"/>
        <v>0</v>
      </c>
      <c r="AL915" s="111"/>
      <c r="AM915" s="92"/>
      <c r="AN915" s="92"/>
      <c r="AO915" s="92"/>
      <c r="AP915" s="92">
        <v>1</v>
      </c>
      <c r="AQ915" s="92"/>
      <c r="AR915" s="92"/>
      <c r="AS915" s="92"/>
      <c r="AT915" s="92"/>
      <c r="AU915" s="92"/>
      <c r="AV915" s="109">
        <f t="shared" si="129"/>
        <v>100</v>
      </c>
      <c r="AW915" s="75"/>
      <c r="AX915" s="110">
        <f t="shared" si="130"/>
        <v>12.5</v>
      </c>
      <c r="AY915" s="111"/>
      <c r="AZ915" s="93"/>
      <c r="BA915" s="94" t="s">
        <v>105</v>
      </c>
      <c r="BB915" s="71"/>
      <c r="BC915" s="54"/>
      <c r="BD915" s="41">
        <v>4</v>
      </c>
      <c r="BE915" s="52">
        <v>42</v>
      </c>
      <c r="BF915" s="62">
        <v>4216</v>
      </c>
      <c r="BG915" s="280" t="s">
        <v>52</v>
      </c>
    </row>
    <row r="916" spans="1:59" s="63" customFormat="1" ht="12.75" x14ac:dyDescent="0.2">
      <c r="A916" s="196">
        <v>4</v>
      </c>
      <c r="B916" s="197" t="s">
        <v>422</v>
      </c>
      <c r="C916" s="208">
        <v>42</v>
      </c>
      <c r="D916" s="209" t="s">
        <v>518</v>
      </c>
      <c r="E916" s="210">
        <v>4216</v>
      </c>
      <c r="F916" s="211" t="s">
        <v>542</v>
      </c>
      <c r="G916" s="231"/>
      <c r="H916" s="89"/>
      <c r="I916" s="90" t="s">
        <v>531</v>
      </c>
      <c r="J916" s="90"/>
      <c r="K916" s="90" t="s">
        <v>64</v>
      </c>
      <c r="L916" s="90" t="s">
        <v>528</v>
      </c>
      <c r="M916" s="91"/>
      <c r="N916" s="312">
        <v>1</v>
      </c>
      <c r="O916" s="313">
        <f t="shared" si="131"/>
        <v>0.125</v>
      </c>
      <c r="P916" s="104"/>
      <c r="Q916" s="92"/>
      <c r="R916" s="92"/>
      <c r="S916" s="92"/>
      <c r="T916" s="92"/>
      <c r="U916" s="92"/>
      <c r="V916" s="92"/>
      <c r="W916" s="92"/>
      <c r="X916" s="109">
        <f t="shared" si="125"/>
        <v>0</v>
      </c>
      <c r="Y916" s="83"/>
      <c r="Z916" s="110">
        <f t="shared" si="126"/>
        <v>0</v>
      </c>
      <c r="AA916" s="111"/>
      <c r="AB916" s="92"/>
      <c r="AC916" s="92"/>
      <c r="AD916" s="92"/>
      <c r="AE916" s="92"/>
      <c r="AF916" s="92"/>
      <c r="AG916" s="92"/>
      <c r="AH916" s="92"/>
      <c r="AI916" s="109">
        <f t="shared" si="127"/>
        <v>0</v>
      </c>
      <c r="AJ916" s="83"/>
      <c r="AK916" s="110">
        <f t="shared" si="128"/>
        <v>0</v>
      </c>
      <c r="AL916" s="111"/>
      <c r="AM916" s="92"/>
      <c r="AN916" s="92"/>
      <c r="AO916" s="92"/>
      <c r="AP916" s="92">
        <v>1</v>
      </c>
      <c r="AQ916" s="92"/>
      <c r="AR916" s="92"/>
      <c r="AS916" s="92"/>
      <c r="AT916" s="92"/>
      <c r="AU916" s="92"/>
      <c r="AV916" s="109">
        <f t="shared" si="129"/>
        <v>100</v>
      </c>
      <c r="AW916" s="75"/>
      <c r="AX916" s="110">
        <f t="shared" si="130"/>
        <v>12.5</v>
      </c>
      <c r="AY916" s="111"/>
      <c r="AZ916" s="93"/>
      <c r="BA916" s="94" t="s">
        <v>105</v>
      </c>
      <c r="BB916" s="71"/>
      <c r="BC916" s="54"/>
      <c r="BD916" s="41">
        <v>4</v>
      </c>
      <c r="BE916" s="52">
        <v>42</v>
      </c>
      <c r="BF916" s="62">
        <v>4216</v>
      </c>
      <c r="BG916" s="280" t="s">
        <v>52</v>
      </c>
    </row>
    <row r="917" spans="1:59" s="63" customFormat="1" ht="12.75" x14ac:dyDescent="0.2">
      <c r="A917" s="196">
        <v>4</v>
      </c>
      <c r="B917" s="197" t="s">
        <v>422</v>
      </c>
      <c r="C917" s="208">
        <v>42</v>
      </c>
      <c r="D917" s="209" t="s">
        <v>518</v>
      </c>
      <c r="E917" s="210">
        <v>4216</v>
      </c>
      <c r="F917" s="211" t="s">
        <v>542</v>
      </c>
      <c r="G917" s="231"/>
      <c r="H917" s="65"/>
      <c r="I917" s="222"/>
      <c r="J917" s="66"/>
      <c r="K917" s="66"/>
      <c r="L917" s="66"/>
      <c r="M917" s="64"/>
      <c r="N917" s="304"/>
      <c r="O917" s="305"/>
      <c r="P917" s="127"/>
      <c r="Q917" s="67"/>
      <c r="R917" s="67"/>
      <c r="S917" s="67"/>
      <c r="T917" s="67"/>
      <c r="U917" s="67"/>
      <c r="V917" s="67"/>
      <c r="W917" s="67"/>
      <c r="X917" s="67"/>
      <c r="Y917" s="68"/>
      <c r="Z917" s="68"/>
      <c r="AA917" s="68"/>
      <c r="AB917" s="67"/>
      <c r="AC917" s="67"/>
      <c r="AD917" s="67"/>
      <c r="AE917" s="67"/>
      <c r="AF917" s="67"/>
      <c r="AG917" s="67"/>
      <c r="AH917" s="67"/>
      <c r="AI917" s="67"/>
      <c r="AJ917" s="68"/>
      <c r="AK917" s="68"/>
      <c r="AL917" s="68"/>
      <c r="AM917" s="67"/>
      <c r="AN917" s="67"/>
      <c r="AO917" s="67"/>
      <c r="AP917" s="67"/>
      <c r="AQ917" s="67"/>
      <c r="AR917" s="67"/>
      <c r="AS917" s="67"/>
      <c r="AT917" s="67"/>
      <c r="AU917" s="67"/>
      <c r="AV917" s="67"/>
      <c r="AW917" s="67"/>
      <c r="AX917" s="68"/>
      <c r="AY917" s="68"/>
      <c r="AZ917" s="69"/>
      <c r="BA917" s="70"/>
      <c r="BB917" s="71"/>
      <c r="BC917" s="54"/>
      <c r="BD917" s="41">
        <v>4</v>
      </c>
      <c r="BE917" s="52">
        <v>42</v>
      </c>
      <c r="BF917" s="62">
        <v>4216</v>
      </c>
      <c r="BG917" s="275"/>
    </row>
    <row r="918" spans="1:59" s="63" customFormat="1" ht="12.75" x14ac:dyDescent="0.2">
      <c r="A918" s="196">
        <v>4</v>
      </c>
      <c r="B918" s="197" t="s">
        <v>422</v>
      </c>
      <c r="C918" s="208">
        <v>42</v>
      </c>
      <c r="D918" s="209" t="s">
        <v>518</v>
      </c>
      <c r="E918" s="210">
        <v>4216</v>
      </c>
      <c r="F918" s="211" t="s">
        <v>542</v>
      </c>
      <c r="G918" s="230"/>
      <c r="H918" s="56"/>
      <c r="I918" s="221"/>
      <c r="J918" s="57"/>
      <c r="K918" s="57"/>
      <c r="L918" s="57"/>
      <c r="M918" s="55"/>
      <c r="N918" s="303"/>
      <c r="O918" s="245"/>
      <c r="P918" s="122"/>
      <c r="Q918" s="58"/>
      <c r="R918" s="58"/>
      <c r="S918" s="58"/>
      <c r="T918" s="58"/>
      <c r="U918" s="58"/>
      <c r="V918" s="58"/>
      <c r="W918" s="58"/>
      <c r="X918" s="58"/>
      <c r="Y918" s="59"/>
      <c r="Z918" s="59"/>
      <c r="AA918" s="59"/>
      <c r="AB918" s="58"/>
      <c r="AC918" s="58"/>
      <c r="AD918" s="58"/>
      <c r="AE918" s="58"/>
      <c r="AF918" s="58"/>
      <c r="AG918" s="58"/>
      <c r="AH918" s="58"/>
      <c r="AI918" s="58"/>
      <c r="AJ918" s="59"/>
      <c r="AK918" s="59"/>
      <c r="AL918" s="59"/>
      <c r="AM918" s="58"/>
      <c r="AN918" s="58"/>
      <c r="AO918" s="58"/>
      <c r="AP918" s="58"/>
      <c r="AQ918" s="58"/>
      <c r="AR918" s="58"/>
      <c r="AS918" s="58"/>
      <c r="AT918" s="58"/>
      <c r="AU918" s="58"/>
      <c r="AV918" s="58"/>
      <c r="AW918" s="58"/>
      <c r="AX918" s="59"/>
      <c r="AY918" s="59"/>
      <c r="AZ918" s="60"/>
      <c r="BA918" s="61"/>
      <c r="BB918" s="54"/>
      <c r="BC918" s="54"/>
      <c r="BD918" s="41">
        <v>4</v>
      </c>
      <c r="BE918" s="52">
        <v>42</v>
      </c>
      <c r="BF918" s="62">
        <v>4216</v>
      </c>
      <c r="BG918" s="274"/>
    </row>
    <row r="919" spans="1:59" s="63" customFormat="1" ht="12.75" x14ac:dyDescent="0.2">
      <c r="A919" s="196">
        <v>4</v>
      </c>
      <c r="B919" s="197" t="s">
        <v>422</v>
      </c>
      <c r="C919" s="208">
        <v>42</v>
      </c>
      <c r="D919" s="209" t="s">
        <v>518</v>
      </c>
      <c r="E919" s="212">
        <v>4221</v>
      </c>
      <c r="F919" s="213" t="s">
        <v>546</v>
      </c>
      <c r="G919" s="232"/>
      <c r="H919" s="97"/>
      <c r="I919" s="224"/>
      <c r="J919" s="98"/>
      <c r="K919" s="98"/>
      <c r="L919" s="98"/>
      <c r="M919" s="96"/>
      <c r="N919" s="307"/>
      <c r="O919" s="246"/>
      <c r="P919" s="124"/>
      <c r="Q919" s="124"/>
      <c r="R919" s="124"/>
      <c r="S919" s="124"/>
      <c r="T919" s="124"/>
      <c r="U919" s="124"/>
      <c r="V919" s="124"/>
      <c r="W919" s="124"/>
      <c r="X919" s="124"/>
      <c r="Y919" s="100"/>
      <c r="Z919" s="125"/>
      <c r="AA919" s="125"/>
      <c r="AB919" s="124"/>
      <c r="AC919" s="124"/>
      <c r="AD919" s="124"/>
      <c r="AE919" s="124"/>
      <c r="AF919" s="124"/>
      <c r="AG919" s="124"/>
      <c r="AH919" s="124"/>
      <c r="AI919" s="124"/>
      <c r="AJ919" s="100"/>
      <c r="AK919" s="125"/>
      <c r="AL919" s="125"/>
      <c r="AM919" s="124"/>
      <c r="AN919" s="124"/>
      <c r="AO919" s="124"/>
      <c r="AP919" s="124"/>
      <c r="AQ919" s="124"/>
      <c r="AR919" s="124"/>
      <c r="AS919" s="124"/>
      <c r="AT919" s="124"/>
      <c r="AU919" s="124"/>
      <c r="AV919" s="124"/>
      <c r="AW919" s="99"/>
      <c r="AX919" s="125"/>
      <c r="AY919" s="100"/>
      <c r="AZ919" s="101"/>
      <c r="BA919" s="102"/>
      <c r="BB919" s="95"/>
      <c r="BC919" s="95"/>
      <c r="BD919" s="41">
        <v>4</v>
      </c>
      <c r="BE919" s="52">
        <v>42</v>
      </c>
      <c r="BF919" s="103">
        <v>4221</v>
      </c>
      <c r="BG919" s="277"/>
    </row>
    <row r="920" spans="1:59" s="63" customFormat="1" ht="12.75" x14ac:dyDescent="0.2">
      <c r="A920" s="196">
        <v>4</v>
      </c>
      <c r="B920" s="197" t="s">
        <v>422</v>
      </c>
      <c r="C920" s="208">
        <v>42</v>
      </c>
      <c r="D920" s="209" t="s">
        <v>518</v>
      </c>
      <c r="E920" s="212">
        <v>4221</v>
      </c>
      <c r="F920" s="213" t="s">
        <v>546</v>
      </c>
      <c r="G920" s="232"/>
      <c r="H920" s="97"/>
      <c r="I920" s="224"/>
      <c r="J920" s="98"/>
      <c r="K920" s="98"/>
      <c r="L920" s="98"/>
      <c r="M920" s="96"/>
      <c r="N920" s="307"/>
      <c r="O920" s="246"/>
      <c r="P920" s="124"/>
      <c r="Q920" s="99"/>
      <c r="R920" s="99"/>
      <c r="S920" s="99"/>
      <c r="T920" s="99"/>
      <c r="U920" s="99"/>
      <c r="V920" s="99"/>
      <c r="W920" s="99"/>
      <c r="X920" s="99"/>
      <c r="Y920" s="100"/>
      <c r="Z920" s="100"/>
      <c r="AA920" s="100"/>
      <c r="AB920" s="99"/>
      <c r="AC920" s="99"/>
      <c r="AD920" s="99"/>
      <c r="AE920" s="99"/>
      <c r="AF920" s="99"/>
      <c r="AG920" s="99"/>
      <c r="AH920" s="99"/>
      <c r="AI920" s="99"/>
      <c r="AJ920" s="100"/>
      <c r="AK920" s="100"/>
      <c r="AL920" s="100"/>
      <c r="AM920" s="99"/>
      <c r="AN920" s="99"/>
      <c r="AO920" s="99"/>
      <c r="AP920" s="99"/>
      <c r="AQ920" s="99"/>
      <c r="AR920" s="99"/>
      <c r="AS920" s="99"/>
      <c r="AT920" s="99"/>
      <c r="AU920" s="99"/>
      <c r="AV920" s="99"/>
      <c r="AW920" s="99"/>
      <c r="AX920" s="100"/>
      <c r="AY920" s="100"/>
      <c r="AZ920" s="101"/>
      <c r="BA920" s="102"/>
      <c r="BB920" s="95"/>
      <c r="BC920" s="95"/>
      <c r="BD920" s="41">
        <v>4</v>
      </c>
      <c r="BE920" s="52">
        <v>42</v>
      </c>
      <c r="BF920" s="103">
        <v>4221</v>
      </c>
      <c r="BG920" s="277"/>
    </row>
    <row r="921" spans="1:59" s="63" customFormat="1" ht="12.75" x14ac:dyDescent="0.2">
      <c r="A921" s="196">
        <v>4</v>
      </c>
      <c r="B921" s="197" t="s">
        <v>422</v>
      </c>
      <c r="C921" s="208">
        <v>42</v>
      </c>
      <c r="D921" s="209" t="s">
        <v>518</v>
      </c>
      <c r="E921" s="212">
        <v>4221</v>
      </c>
      <c r="F921" s="213" t="s">
        <v>546</v>
      </c>
      <c r="G921" s="231" t="s">
        <v>1191</v>
      </c>
      <c r="H921" s="65"/>
      <c r="I921" s="222"/>
      <c r="J921" s="66"/>
      <c r="K921" s="66"/>
      <c r="L921" s="66"/>
      <c r="M921" s="64"/>
      <c r="N921" s="304"/>
      <c r="O921" s="305"/>
      <c r="P921" s="127"/>
      <c r="Q921" s="67"/>
      <c r="R921" s="67"/>
      <c r="S921" s="67"/>
      <c r="T921" s="67"/>
      <c r="U921" s="67"/>
      <c r="V921" s="67"/>
      <c r="W921" s="67"/>
      <c r="X921" s="67"/>
      <c r="Y921" s="68"/>
      <c r="Z921" s="68"/>
      <c r="AA921" s="68"/>
      <c r="AB921" s="67"/>
      <c r="AC921" s="67"/>
      <c r="AD921" s="67"/>
      <c r="AE921" s="67"/>
      <c r="AF921" s="67"/>
      <c r="AG921" s="67"/>
      <c r="AH921" s="67"/>
      <c r="AI921" s="67"/>
      <c r="AJ921" s="68"/>
      <c r="AK921" s="68"/>
      <c r="AL921" s="68"/>
      <c r="AM921" s="67"/>
      <c r="AN921" s="67"/>
      <c r="AO921" s="67"/>
      <c r="AP921" s="67"/>
      <c r="AQ921" s="67"/>
      <c r="AR921" s="67"/>
      <c r="AS921" s="67"/>
      <c r="AT921" s="67"/>
      <c r="AU921" s="67"/>
      <c r="AV921" s="67"/>
      <c r="AW921" s="67"/>
      <c r="AX921" s="68"/>
      <c r="AY921" s="68"/>
      <c r="AZ921" s="69"/>
      <c r="BA921" s="70"/>
      <c r="BB921" s="71"/>
      <c r="BC921" s="95"/>
      <c r="BD921" s="41">
        <v>4</v>
      </c>
      <c r="BE921" s="52">
        <v>42</v>
      </c>
      <c r="BF921" s="103">
        <v>4221</v>
      </c>
      <c r="BG921" s="275"/>
    </row>
    <row r="922" spans="1:59" s="63" customFormat="1" ht="12.75" x14ac:dyDescent="0.2">
      <c r="A922" s="196">
        <v>4</v>
      </c>
      <c r="B922" s="197" t="s">
        <v>422</v>
      </c>
      <c r="C922" s="208">
        <v>42</v>
      </c>
      <c r="D922" s="209" t="s">
        <v>518</v>
      </c>
      <c r="E922" s="212">
        <v>4221</v>
      </c>
      <c r="F922" s="213" t="s">
        <v>546</v>
      </c>
      <c r="G922" s="231" t="s">
        <v>1191</v>
      </c>
      <c r="H922" s="72" t="s">
        <v>47</v>
      </c>
      <c r="I922" s="223"/>
      <c r="J922" s="73"/>
      <c r="K922" s="73"/>
      <c r="L922" s="73"/>
      <c r="M922" s="74"/>
      <c r="N922" s="247"/>
      <c r="O922" s="306"/>
      <c r="P922" s="105"/>
      <c r="Q922" s="75"/>
      <c r="R922" s="75"/>
      <c r="S922" s="75"/>
      <c r="T922" s="75"/>
      <c r="U922" s="75"/>
      <c r="V922" s="75"/>
      <c r="W922" s="75"/>
      <c r="X922" s="75"/>
      <c r="Y922" s="76">
        <f>IF(ISNUMBER(VLOOKUP(Y924,P$7:W$7,MATCH(Y924,P$7:W$7))),VLOOKUP(Y924,P$7:W$7,MATCH(Y924,P$7:W$7)),IF(N926=0,"No Data",IF(Y924&gt;0,"&lt;100",0)))</f>
        <v>10000</v>
      </c>
      <c r="Z922" s="77">
        <f>IF(ISNUMBER(VLOOKUP(Z926,P$7:W$7,MATCH(Z926,P$7:W$7))),VLOOKUP(Z926,P$7:W$7,MATCH(Z926,P$7:W$7)),IF(N926=0,"No Data",IF(Z926&gt;0,"&lt;100",0)))</f>
        <v>10000</v>
      </c>
      <c r="AA922" s="106">
        <f>IF(ISNUMBER(Z922),Z922,0)</f>
        <v>10000</v>
      </c>
      <c r="AB922" s="75"/>
      <c r="AC922" s="75"/>
      <c r="AD922" s="75"/>
      <c r="AE922" s="75"/>
      <c r="AF922" s="75"/>
      <c r="AG922" s="75"/>
      <c r="AH922" s="75"/>
      <c r="AI922" s="75"/>
      <c r="AJ922" s="76">
        <f>IF(ISNUMBER(VLOOKUP(AJ924,AB$7:AH$7,MATCH(AJ924,AB$7:AH$7))),VLOOKUP(AJ924,AB$7:AH$7,MATCH(AJ924,AB$7:AH$7)),IF(N926=0,"No Data",IF(AJ924&gt;0,"&lt;50",0)))</f>
        <v>0</v>
      </c>
      <c r="AK922" s="77">
        <f>IF(ISNUMBER(VLOOKUP(AK926,AB$7:AH$7,MATCH(AK926,AB$7:AH$7))),VLOOKUP(AK926,AB$7:AH$7,MATCH(AK926,AB$7:AH$7)),IF(N926=0,"No Data",IF(AK926&gt;0,"&lt;50",0)))</f>
        <v>0</v>
      </c>
      <c r="AL922" s="106">
        <f>IF(ISNUMBER(AK922),AK922,0)</f>
        <v>0</v>
      </c>
      <c r="AM922" s="75"/>
      <c r="AN922" s="75"/>
      <c r="AO922" s="75"/>
      <c r="AP922" s="75"/>
      <c r="AQ922" s="75"/>
      <c r="AR922" s="75"/>
      <c r="AS922" s="75"/>
      <c r="AT922" s="75"/>
      <c r="AU922" s="75"/>
      <c r="AV922" s="75"/>
      <c r="AW922" s="76">
        <f>IF(ISNUMBER(VLOOKUP(AW924,AM$7:AU$7,MATCH(AW924,AM$7:AU$7))),VLOOKUP(AW924,AM$7:AU$7,MATCH(AW924,AM$7:AU$7)),IF(N926=0,"No Data",IF(AW924&gt;0,"&lt;10",0)))</f>
        <v>500</v>
      </c>
      <c r="AX922" s="77">
        <f>IF(ISNUMBER(VLOOKUP(AX926,AM$7:AU$7,MATCH(AX926,AM$7:AU$7))),VLOOKUP(AX926,AM$7:AU$7,MATCH(AX926,AM$7:AU$7)),IF(N926=0,"No Data",IF(AX926&gt;0,"&lt;10",0)))</f>
        <v>500</v>
      </c>
      <c r="AY922" s="106">
        <f>IF(ISNUMBER(AX922),AX922,0)</f>
        <v>500</v>
      </c>
      <c r="AZ922" s="79"/>
      <c r="BA922" s="80"/>
      <c r="BB922" s="71"/>
      <c r="BC922" s="95"/>
      <c r="BD922" s="41">
        <v>4</v>
      </c>
      <c r="BE922" s="52">
        <v>42</v>
      </c>
      <c r="BF922" s="103">
        <v>4221</v>
      </c>
      <c r="BG922" s="276" t="s">
        <v>47</v>
      </c>
    </row>
    <row r="923" spans="1:59" s="63" customFormat="1" ht="12.75" x14ac:dyDescent="0.2">
      <c r="A923" s="196">
        <v>4</v>
      </c>
      <c r="B923" s="197" t="s">
        <v>422</v>
      </c>
      <c r="C923" s="208">
        <v>42</v>
      </c>
      <c r="D923" s="209" t="s">
        <v>518</v>
      </c>
      <c r="E923" s="212">
        <v>4221</v>
      </c>
      <c r="F923" s="213" t="s">
        <v>546</v>
      </c>
      <c r="G923" s="231" t="s">
        <v>1191</v>
      </c>
      <c r="H923" s="81" t="s">
        <v>48</v>
      </c>
      <c r="I923" s="223"/>
      <c r="J923" s="73"/>
      <c r="K923" s="73"/>
      <c r="L923" s="73"/>
      <c r="M923" s="74"/>
      <c r="N923" s="247"/>
      <c r="O923" s="306"/>
      <c r="P923" s="105"/>
      <c r="Q923" s="75"/>
      <c r="R923" s="75"/>
      <c r="S923" s="75"/>
      <c r="T923" s="75"/>
      <c r="U923" s="75"/>
      <c r="V923" s="75"/>
      <c r="W923" s="75"/>
      <c r="X923" s="75"/>
      <c r="Y923" s="82">
        <f>MIN(X927:X937)</f>
        <v>0</v>
      </c>
      <c r="Z923" s="83"/>
      <c r="AA923" s="83"/>
      <c r="AB923" s="75"/>
      <c r="AC923" s="75"/>
      <c r="AD923" s="75"/>
      <c r="AE923" s="75"/>
      <c r="AF923" s="75"/>
      <c r="AG923" s="75"/>
      <c r="AH923" s="75"/>
      <c r="AI923" s="75"/>
      <c r="AJ923" s="82">
        <f>MIN(AI927:AI937)</f>
        <v>0</v>
      </c>
      <c r="AK923" s="83"/>
      <c r="AL923" s="83"/>
      <c r="AM923" s="75"/>
      <c r="AN923" s="75"/>
      <c r="AO923" s="75"/>
      <c r="AP923" s="75"/>
      <c r="AQ923" s="75"/>
      <c r="AR923" s="75"/>
      <c r="AS923" s="75"/>
      <c r="AT923" s="75"/>
      <c r="AU923" s="75"/>
      <c r="AV923" s="75"/>
      <c r="AW923" s="82">
        <f>MIN(AV927:AV937)</f>
        <v>100</v>
      </c>
      <c r="AX923" s="83"/>
      <c r="AY923" s="83"/>
      <c r="AZ923" s="79"/>
      <c r="BA923" s="80"/>
      <c r="BB923" s="71"/>
      <c r="BC923" s="95"/>
      <c r="BD923" s="41">
        <v>4</v>
      </c>
      <c r="BE923" s="52">
        <v>42</v>
      </c>
      <c r="BF923" s="103">
        <v>4221</v>
      </c>
      <c r="BG923" s="278" t="s">
        <v>48</v>
      </c>
    </row>
    <row r="924" spans="1:59" s="63" customFormat="1" ht="12.75" x14ac:dyDescent="0.2">
      <c r="A924" s="196">
        <v>4</v>
      </c>
      <c r="B924" s="197" t="s">
        <v>422</v>
      </c>
      <c r="C924" s="208">
        <v>42</v>
      </c>
      <c r="D924" s="209" t="s">
        <v>518</v>
      </c>
      <c r="E924" s="212">
        <v>4221</v>
      </c>
      <c r="F924" s="213" t="s">
        <v>546</v>
      </c>
      <c r="G924" s="231" t="s">
        <v>1191</v>
      </c>
      <c r="H924" s="81" t="s">
        <v>49</v>
      </c>
      <c r="I924" s="223"/>
      <c r="J924" s="73"/>
      <c r="K924" s="73"/>
      <c r="L924" s="73"/>
      <c r="M924" s="74"/>
      <c r="N924" s="247"/>
      <c r="O924" s="306"/>
      <c r="P924" s="105"/>
      <c r="Q924" s="75"/>
      <c r="R924" s="75"/>
      <c r="S924" s="75"/>
      <c r="T924" s="75"/>
      <c r="U924" s="75"/>
      <c r="V924" s="75"/>
      <c r="W924" s="75"/>
      <c r="X924" s="75"/>
      <c r="Y924" s="84">
        <f>IF(ISNUMBER(AVERAGE(X927:X937)),AVERAGE(X927:X937),0)</f>
        <v>11155.555555555555</v>
      </c>
      <c r="Z924" s="83"/>
      <c r="AA924" s="83"/>
      <c r="AB924" s="75"/>
      <c r="AC924" s="75"/>
      <c r="AD924" s="75"/>
      <c r="AE924" s="75"/>
      <c r="AF924" s="75"/>
      <c r="AG924" s="75"/>
      <c r="AH924" s="75"/>
      <c r="AI924" s="75"/>
      <c r="AJ924" s="84">
        <f>IF(ISNUMBER(AVERAGE(AI927:AI937)),AVERAGE(AI927:AI937),0)</f>
        <v>0</v>
      </c>
      <c r="AK924" s="83"/>
      <c r="AL924" s="83"/>
      <c r="AM924" s="75"/>
      <c r="AN924" s="75"/>
      <c r="AO924" s="75"/>
      <c r="AP924" s="75"/>
      <c r="AQ924" s="75"/>
      <c r="AR924" s="75"/>
      <c r="AS924" s="75"/>
      <c r="AT924" s="75"/>
      <c r="AU924" s="75"/>
      <c r="AV924" s="75"/>
      <c r="AW924" s="84">
        <f>IF(ISNUMBER(AVERAGE(AV927:AV937)),AVERAGE(AV927:AV937),0)</f>
        <v>850</v>
      </c>
      <c r="AX924" s="83"/>
      <c r="AY924" s="83"/>
      <c r="AZ924" s="79"/>
      <c r="BA924" s="80"/>
      <c r="BB924" s="71"/>
      <c r="BC924" s="95"/>
      <c r="BD924" s="41">
        <v>4</v>
      </c>
      <c r="BE924" s="52">
        <v>42</v>
      </c>
      <c r="BF924" s="103">
        <v>4221</v>
      </c>
      <c r="BG924" s="278" t="s">
        <v>49</v>
      </c>
    </row>
    <row r="925" spans="1:59" s="63" customFormat="1" ht="12.75" x14ac:dyDescent="0.2">
      <c r="A925" s="196">
        <v>4</v>
      </c>
      <c r="B925" s="197" t="s">
        <v>422</v>
      </c>
      <c r="C925" s="208">
        <v>42</v>
      </c>
      <c r="D925" s="209" t="s">
        <v>518</v>
      </c>
      <c r="E925" s="212">
        <v>4221</v>
      </c>
      <c r="F925" s="213" t="s">
        <v>546</v>
      </c>
      <c r="G925" s="231" t="s">
        <v>1191</v>
      </c>
      <c r="H925" s="81" t="s">
        <v>50</v>
      </c>
      <c r="I925" s="223"/>
      <c r="J925" s="73"/>
      <c r="K925" s="73"/>
      <c r="L925" s="73"/>
      <c r="M925" s="74"/>
      <c r="N925" s="247"/>
      <c r="O925" s="306"/>
      <c r="P925" s="105"/>
      <c r="Q925" s="75"/>
      <c r="R925" s="75"/>
      <c r="S925" s="75"/>
      <c r="T925" s="75"/>
      <c r="U925" s="75"/>
      <c r="V925" s="75"/>
      <c r="W925" s="75"/>
      <c r="X925" s="75"/>
      <c r="Y925" s="84">
        <f>MAX(X927:X937)</f>
        <v>25000</v>
      </c>
      <c r="Z925" s="83"/>
      <c r="AA925" s="83"/>
      <c r="AB925" s="75"/>
      <c r="AC925" s="75"/>
      <c r="AD925" s="75"/>
      <c r="AE925" s="75"/>
      <c r="AF925" s="75"/>
      <c r="AG925" s="75"/>
      <c r="AH925" s="75"/>
      <c r="AI925" s="75"/>
      <c r="AJ925" s="84">
        <f>MAX(AI927:AI937)</f>
        <v>0</v>
      </c>
      <c r="AK925" s="83"/>
      <c r="AL925" s="83"/>
      <c r="AM925" s="75"/>
      <c r="AN925" s="75"/>
      <c r="AO925" s="75"/>
      <c r="AP925" s="75"/>
      <c r="AQ925" s="75"/>
      <c r="AR925" s="75"/>
      <c r="AS925" s="75"/>
      <c r="AT925" s="75"/>
      <c r="AU925" s="75"/>
      <c r="AV925" s="75"/>
      <c r="AW925" s="84">
        <f>MAX(AV927:AV937)</f>
        <v>2500</v>
      </c>
      <c r="AX925" s="83"/>
      <c r="AY925" s="83"/>
      <c r="AZ925" s="79"/>
      <c r="BA925" s="80"/>
      <c r="BB925" s="71"/>
      <c r="BC925" s="95"/>
      <c r="BD925" s="41">
        <v>4</v>
      </c>
      <c r="BE925" s="52">
        <v>42</v>
      </c>
      <c r="BF925" s="103">
        <v>4221</v>
      </c>
      <c r="BG925" s="278" t="s">
        <v>50</v>
      </c>
    </row>
    <row r="926" spans="1:59" s="63" customFormat="1" ht="12.75" x14ac:dyDescent="0.2">
      <c r="A926" s="196">
        <v>4</v>
      </c>
      <c r="B926" s="197" t="s">
        <v>422</v>
      </c>
      <c r="C926" s="208">
        <v>42</v>
      </c>
      <c r="D926" s="209" t="s">
        <v>518</v>
      </c>
      <c r="E926" s="212">
        <v>4221</v>
      </c>
      <c r="F926" s="213" t="s">
        <v>546</v>
      </c>
      <c r="G926" s="231" t="s">
        <v>1191</v>
      </c>
      <c r="H926" s="85" t="s">
        <v>51</v>
      </c>
      <c r="I926" s="223"/>
      <c r="J926" s="73"/>
      <c r="K926" s="73"/>
      <c r="L926" s="73"/>
      <c r="M926" s="74"/>
      <c r="N926" s="248">
        <f>SUM(N927:N937)</f>
        <v>9</v>
      </c>
      <c r="O926" s="293">
        <f>SUM(O927:O937)</f>
        <v>1.0000000000000002</v>
      </c>
      <c r="P926" s="292"/>
      <c r="Q926" s="87"/>
      <c r="R926" s="87"/>
      <c r="S926" s="87"/>
      <c r="T926" s="87"/>
      <c r="U926" s="87"/>
      <c r="V926" s="87"/>
      <c r="W926" s="87"/>
      <c r="X926" s="87"/>
      <c r="Y926" s="88"/>
      <c r="Z926" s="119">
        <f>SUM(Z927:Z937)</f>
        <v>11155.555555555557</v>
      </c>
      <c r="AA926" s="120"/>
      <c r="AB926" s="111"/>
      <c r="AC926" s="111"/>
      <c r="AD926" s="111"/>
      <c r="AE926" s="111"/>
      <c r="AF926" s="111"/>
      <c r="AG926" s="111"/>
      <c r="AH926" s="111"/>
      <c r="AI926" s="111"/>
      <c r="AJ926" s="120"/>
      <c r="AK926" s="119">
        <f>SUM(AK927:AK935)</f>
        <v>0</v>
      </c>
      <c r="AL926" s="120"/>
      <c r="AM926" s="111"/>
      <c r="AN926" s="111"/>
      <c r="AO926" s="111"/>
      <c r="AP926" s="111"/>
      <c r="AQ926" s="111"/>
      <c r="AR926" s="111"/>
      <c r="AS926" s="111"/>
      <c r="AT926" s="111"/>
      <c r="AU926" s="111"/>
      <c r="AV926" s="111"/>
      <c r="AW926" s="120"/>
      <c r="AX926" s="119">
        <f>SUM(AX927:AX937)</f>
        <v>850</v>
      </c>
      <c r="AY926" s="88"/>
      <c r="AZ926" s="79"/>
      <c r="BA926" s="80"/>
      <c r="BB926" s="71"/>
      <c r="BC926" s="95"/>
      <c r="BD926" s="41">
        <v>4</v>
      </c>
      <c r="BE926" s="52">
        <v>42</v>
      </c>
      <c r="BF926" s="103">
        <v>4221</v>
      </c>
      <c r="BG926" s="279" t="s">
        <v>51</v>
      </c>
    </row>
    <row r="927" spans="1:59" s="63" customFormat="1" ht="12.75" x14ac:dyDescent="0.2">
      <c r="A927" s="196">
        <v>4</v>
      </c>
      <c r="B927" s="197" t="s">
        <v>422</v>
      </c>
      <c r="C927" s="208">
        <v>42</v>
      </c>
      <c r="D927" s="209" t="s">
        <v>518</v>
      </c>
      <c r="E927" s="212">
        <v>4221</v>
      </c>
      <c r="F927" s="213" t="s">
        <v>546</v>
      </c>
      <c r="G927" s="231" t="s">
        <v>1191</v>
      </c>
      <c r="H927" s="89" t="s">
        <v>52</v>
      </c>
      <c r="I927" s="90" t="s">
        <v>547</v>
      </c>
      <c r="J927" s="90" t="s">
        <v>548</v>
      </c>
      <c r="K927" s="90" t="s">
        <v>64</v>
      </c>
      <c r="L927" s="90" t="s">
        <v>549</v>
      </c>
      <c r="M927" s="91"/>
      <c r="N927" s="312">
        <v>1</v>
      </c>
      <c r="O927" s="313">
        <f>N927/N$926</f>
        <v>0.1111111111111111</v>
      </c>
      <c r="P927" s="104">
        <v>1</v>
      </c>
      <c r="Q927" s="92"/>
      <c r="R927" s="92"/>
      <c r="S927" s="92"/>
      <c r="T927" s="92"/>
      <c r="U927" s="92"/>
      <c r="V927" s="92"/>
      <c r="W927" s="92"/>
      <c r="X927" s="109">
        <f>P927*P$7+Q927*Q$7+R927*R$7+S927*S$7+T927*T$7+U927*U$7+V927*V$7+W927*W$7</f>
        <v>100</v>
      </c>
      <c r="Y927" s="83"/>
      <c r="Z927" s="110">
        <f>X927*$O927</f>
        <v>11.111111111111111</v>
      </c>
      <c r="AA927" s="111"/>
      <c r="AB927" s="92"/>
      <c r="AC927" s="92"/>
      <c r="AD927" s="92"/>
      <c r="AE927" s="92"/>
      <c r="AF927" s="92"/>
      <c r="AG927" s="92"/>
      <c r="AH927" s="92"/>
      <c r="AI927" s="109">
        <f>AB927*AB$7+AC927*AC$7+AD927*AD$7+AE927*AE$7+AF927*AF$7+AG927*AG$7+AH927*AH$7</f>
        <v>0</v>
      </c>
      <c r="AJ927" s="83"/>
      <c r="AK927" s="110">
        <f>AI927*$O927</f>
        <v>0</v>
      </c>
      <c r="AL927" s="111"/>
      <c r="AM927" s="92"/>
      <c r="AN927" s="92"/>
      <c r="AO927" s="92"/>
      <c r="AP927" s="92"/>
      <c r="AQ927" s="92"/>
      <c r="AR927" s="92"/>
      <c r="AS927" s="92">
        <v>1</v>
      </c>
      <c r="AT927" s="92"/>
      <c r="AU927" s="92"/>
      <c r="AV927" s="109">
        <f>AM927*AM$7+AN927*AN$7+AO927*AO$7+AP927*AP$7+AQ927*AQ$7+AR927*AR$7+AS927*AS$7+AT927*AT$7+AU927*AU$7</f>
        <v>1000</v>
      </c>
      <c r="AW927" s="75"/>
      <c r="AX927" s="110">
        <f>AV927*$O927</f>
        <v>111.1111111111111</v>
      </c>
      <c r="AY927" s="111"/>
      <c r="AZ927" s="93"/>
      <c r="BA927" s="94" t="s">
        <v>105</v>
      </c>
      <c r="BB927" s="71"/>
      <c r="BC927" s="95"/>
      <c r="BD927" s="41">
        <v>4</v>
      </c>
      <c r="BE927" s="52">
        <v>42</v>
      </c>
      <c r="BF927" s="103">
        <v>4221</v>
      </c>
      <c r="BG927" s="280" t="s">
        <v>52</v>
      </c>
    </row>
    <row r="928" spans="1:59" s="63" customFormat="1" ht="12.75" x14ac:dyDescent="0.2">
      <c r="A928" s="196">
        <v>4</v>
      </c>
      <c r="B928" s="197" t="s">
        <v>422</v>
      </c>
      <c r="C928" s="208">
        <v>42</v>
      </c>
      <c r="D928" s="209" t="s">
        <v>518</v>
      </c>
      <c r="E928" s="212">
        <v>4221</v>
      </c>
      <c r="F928" s="213" t="s">
        <v>546</v>
      </c>
      <c r="G928" s="231" t="s">
        <v>1191</v>
      </c>
      <c r="H928" s="89"/>
      <c r="I928" s="90" t="s">
        <v>1171</v>
      </c>
      <c r="J928" s="90" t="s">
        <v>550</v>
      </c>
      <c r="K928" s="90"/>
      <c r="L928" s="90"/>
      <c r="M928" s="91"/>
      <c r="N928" s="247"/>
      <c r="O928" s="313">
        <f t="shared" ref="O928:O937" si="132">N928/N$926</f>
        <v>0</v>
      </c>
      <c r="P928" s="104"/>
      <c r="Q928" s="92"/>
      <c r="R928" s="92"/>
      <c r="S928" s="92"/>
      <c r="T928" s="92"/>
      <c r="U928" s="92"/>
      <c r="V928" s="92"/>
      <c r="W928" s="92"/>
      <c r="X928" s="75"/>
      <c r="Y928" s="83"/>
      <c r="Z928" s="83"/>
      <c r="AA928" s="83"/>
      <c r="AB928" s="92"/>
      <c r="AC928" s="92"/>
      <c r="AD928" s="92"/>
      <c r="AE928" s="92"/>
      <c r="AF928" s="92"/>
      <c r="AG928" s="92"/>
      <c r="AH928" s="92"/>
      <c r="AI928" s="75"/>
      <c r="AJ928" s="83"/>
      <c r="AK928" s="83"/>
      <c r="AL928" s="83"/>
      <c r="AM928" s="92"/>
      <c r="AN928" s="92"/>
      <c r="AO928" s="92"/>
      <c r="AP928" s="92"/>
      <c r="AQ928" s="92"/>
      <c r="AR928" s="92"/>
      <c r="AS928" s="92"/>
      <c r="AT928" s="92"/>
      <c r="AU928" s="92"/>
      <c r="AV928" s="75"/>
      <c r="AW928" s="75"/>
      <c r="AX928" s="83"/>
      <c r="AY928" s="83"/>
      <c r="AZ928" s="93"/>
      <c r="BA928" s="94" t="s">
        <v>105</v>
      </c>
      <c r="BB928" s="71"/>
      <c r="BC928" s="95"/>
      <c r="BD928" s="41">
        <v>4</v>
      </c>
      <c r="BE928" s="52">
        <v>42</v>
      </c>
      <c r="BF928" s="103">
        <v>4221</v>
      </c>
      <c r="BG928" s="280" t="s">
        <v>52</v>
      </c>
    </row>
    <row r="929" spans="1:59" s="63" customFormat="1" ht="12.75" x14ac:dyDescent="0.2">
      <c r="A929" s="196">
        <v>4</v>
      </c>
      <c r="B929" s="197" t="s">
        <v>422</v>
      </c>
      <c r="C929" s="208">
        <v>42</v>
      </c>
      <c r="D929" s="209" t="s">
        <v>518</v>
      </c>
      <c r="E929" s="212">
        <v>4221</v>
      </c>
      <c r="F929" s="213" t="s">
        <v>546</v>
      </c>
      <c r="G929" s="231" t="s">
        <v>1191</v>
      </c>
      <c r="H929" s="89"/>
      <c r="I929" s="90" t="s">
        <v>1172</v>
      </c>
      <c r="J929" s="90"/>
      <c r="K929" s="90"/>
      <c r="L929" s="90"/>
      <c r="M929" s="91"/>
      <c r="N929" s="247"/>
      <c r="O929" s="313">
        <f t="shared" si="132"/>
        <v>0</v>
      </c>
      <c r="P929" s="104"/>
      <c r="Q929" s="92"/>
      <c r="R929" s="92"/>
      <c r="S929" s="92"/>
      <c r="T929" s="92"/>
      <c r="U929" s="92"/>
      <c r="V929" s="92"/>
      <c r="W929" s="92"/>
      <c r="X929" s="75"/>
      <c r="Y929" s="83"/>
      <c r="Z929" s="83"/>
      <c r="AA929" s="83"/>
      <c r="AB929" s="92"/>
      <c r="AC929" s="92"/>
      <c r="AD929" s="92"/>
      <c r="AE929" s="92"/>
      <c r="AF929" s="92"/>
      <c r="AG929" s="92"/>
      <c r="AH929" s="92"/>
      <c r="AI929" s="75"/>
      <c r="AJ929" s="83"/>
      <c r="AK929" s="83"/>
      <c r="AL929" s="83"/>
      <c r="AM929" s="92"/>
      <c r="AN929" s="92"/>
      <c r="AO929" s="92"/>
      <c r="AP929" s="92"/>
      <c r="AQ929" s="92"/>
      <c r="AR929" s="92"/>
      <c r="AS929" s="92"/>
      <c r="AT929" s="92"/>
      <c r="AU929" s="92"/>
      <c r="AV929" s="75"/>
      <c r="AW929" s="75"/>
      <c r="AX929" s="83"/>
      <c r="AY929" s="83"/>
      <c r="AZ929" s="93"/>
      <c r="BA929" s="94" t="s">
        <v>105</v>
      </c>
      <c r="BB929" s="71"/>
      <c r="BC929" s="95"/>
      <c r="BD929" s="41">
        <v>4</v>
      </c>
      <c r="BE929" s="52">
        <v>42</v>
      </c>
      <c r="BF929" s="103">
        <v>4221</v>
      </c>
      <c r="BG929" s="280" t="s">
        <v>52</v>
      </c>
    </row>
    <row r="930" spans="1:59" s="63" customFormat="1" ht="12.75" x14ac:dyDescent="0.2">
      <c r="A930" s="196">
        <v>4</v>
      </c>
      <c r="B930" s="197" t="s">
        <v>422</v>
      </c>
      <c r="C930" s="208">
        <v>42</v>
      </c>
      <c r="D930" s="209" t="s">
        <v>518</v>
      </c>
      <c r="E930" s="212">
        <v>4221</v>
      </c>
      <c r="F930" s="213" t="s">
        <v>546</v>
      </c>
      <c r="G930" s="231" t="s">
        <v>1191</v>
      </c>
      <c r="H930" s="89"/>
      <c r="I930" s="90" t="s">
        <v>551</v>
      </c>
      <c r="J930" s="90" t="s">
        <v>552</v>
      </c>
      <c r="K930" s="90" t="s">
        <v>553</v>
      </c>
      <c r="L930" s="90"/>
      <c r="M930" s="91"/>
      <c r="N930" s="312">
        <v>1</v>
      </c>
      <c r="O930" s="313">
        <f t="shared" si="132"/>
        <v>0.1111111111111111</v>
      </c>
      <c r="P930" s="104"/>
      <c r="Q930" s="92"/>
      <c r="R930" s="92"/>
      <c r="S930" s="92"/>
      <c r="T930" s="92"/>
      <c r="U930" s="92"/>
      <c r="V930" s="92"/>
      <c r="W930" s="92">
        <v>1</v>
      </c>
      <c r="X930" s="109">
        <f t="shared" ref="X930:X937" si="133">P930*P$7+Q930*Q$7+R930*R$7+S930*S$7+T930*T$7+U930*U$7+V930*V$7+W930*W$7</f>
        <v>25000</v>
      </c>
      <c r="Y930" s="83"/>
      <c r="Z930" s="110">
        <f t="shared" ref="Z930:Z937" si="134">X930*$O930</f>
        <v>2777.7777777777778</v>
      </c>
      <c r="AA930" s="111"/>
      <c r="AB930" s="92"/>
      <c r="AC930" s="92"/>
      <c r="AD930" s="92"/>
      <c r="AE930" s="92"/>
      <c r="AF930" s="92"/>
      <c r="AG930" s="92"/>
      <c r="AH930" s="92"/>
      <c r="AI930" s="109">
        <f t="shared" ref="AI930:AI937" si="135">AB930*AB$7+AC930*AC$7+AD930*AD$7+AE930*AE$7+AF930*AF$7+AG930*AG$7+AH930*AH$7</f>
        <v>0</v>
      </c>
      <c r="AJ930" s="83"/>
      <c r="AK930" s="110">
        <f t="shared" ref="AK930:AK937" si="136">AI930*$O930</f>
        <v>0</v>
      </c>
      <c r="AL930" s="111"/>
      <c r="AM930" s="92"/>
      <c r="AN930" s="92"/>
      <c r="AO930" s="92"/>
      <c r="AP930" s="92">
        <v>1</v>
      </c>
      <c r="AQ930" s="92"/>
      <c r="AR930" s="92"/>
      <c r="AS930" s="92"/>
      <c r="AT930" s="92"/>
      <c r="AU930" s="92"/>
      <c r="AV930" s="109">
        <f t="shared" ref="AV930:AV937" si="137">AM930*AM$7+AN930*AN$7+AO930*AO$7+AP930*AP$7+AQ930*AQ$7+AR930*AR$7+AS930*AS$7+AT930*AT$7+AU930*AU$7</f>
        <v>100</v>
      </c>
      <c r="AW930" s="75"/>
      <c r="AX930" s="110">
        <f t="shared" ref="AX930:AX937" si="138">AV930*$O930</f>
        <v>11.111111111111111</v>
      </c>
      <c r="AY930" s="111"/>
      <c r="AZ930" s="93"/>
      <c r="BA930" s="94" t="s">
        <v>554</v>
      </c>
      <c r="BB930" s="71"/>
      <c r="BC930" s="95"/>
      <c r="BD930" s="41">
        <v>4</v>
      </c>
      <c r="BE930" s="52">
        <v>42</v>
      </c>
      <c r="BF930" s="103">
        <v>4221</v>
      </c>
      <c r="BG930" s="280" t="s">
        <v>52</v>
      </c>
    </row>
    <row r="931" spans="1:59" s="63" customFormat="1" ht="12.75" x14ac:dyDescent="0.2">
      <c r="A931" s="196">
        <v>4</v>
      </c>
      <c r="B931" s="197" t="s">
        <v>422</v>
      </c>
      <c r="C931" s="208">
        <v>42</v>
      </c>
      <c r="D931" s="209" t="s">
        <v>518</v>
      </c>
      <c r="E931" s="212">
        <v>4221</v>
      </c>
      <c r="F931" s="213" t="s">
        <v>546</v>
      </c>
      <c r="G931" s="231" t="s">
        <v>1191</v>
      </c>
      <c r="H931" s="89"/>
      <c r="I931" s="90" t="s">
        <v>555</v>
      </c>
      <c r="J931" s="90" t="s">
        <v>552</v>
      </c>
      <c r="K931" s="90" t="s">
        <v>73</v>
      </c>
      <c r="L931" s="90" t="s">
        <v>69</v>
      </c>
      <c r="M931" s="91"/>
      <c r="N931" s="312">
        <v>1</v>
      </c>
      <c r="O931" s="313">
        <f t="shared" si="132"/>
        <v>0.1111111111111111</v>
      </c>
      <c r="P931" s="104"/>
      <c r="Q931" s="92"/>
      <c r="R931" s="92"/>
      <c r="S931" s="92"/>
      <c r="T931" s="92"/>
      <c r="U931" s="92"/>
      <c r="V931" s="92"/>
      <c r="W931" s="92">
        <v>1</v>
      </c>
      <c r="X931" s="109">
        <f t="shared" si="133"/>
        <v>25000</v>
      </c>
      <c r="Y931" s="83"/>
      <c r="Z931" s="110">
        <f t="shared" si="134"/>
        <v>2777.7777777777778</v>
      </c>
      <c r="AA931" s="111"/>
      <c r="AB931" s="92"/>
      <c r="AC931" s="92"/>
      <c r="AD931" s="92"/>
      <c r="AE931" s="92"/>
      <c r="AF931" s="92"/>
      <c r="AG931" s="92"/>
      <c r="AH931" s="92"/>
      <c r="AI931" s="109">
        <f t="shared" si="135"/>
        <v>0</v>
      </c>
      <c r="AJ931" s="83"/>
      <c r="AK931" s="110">
        <f t="shared" si="136"/>
        <v>0</v>
      </c>
      <c r="AL931" s="111"/>
      <c r="AM931" s="92"/>
      <c r="AN931" s="92"/>
      <c r="AO931" s="92"/>
      <c r="AP931" s="92">
        <v>1</v>
      </c>
      <c r="AQ931" s="92"/>
      <c r="AR931" s="92"/>
      <c r="AS931" s="92"/>
      <c r="AT931" s="92"/>
      <c r="AU931" s="92"/>
      <c r="AV931" s="109">
        <f t="shared" si="137"/>
        <v>100</v>
      </c>
      <c r="AW931" s="75"/>
      <c r="AX931" s="110">
        <f t="shared" si="138"/>
        <v>11.111111111111111</v>
      </c>
      <c r="AY931" s="111"/>
      <c r="AZ931" s="93"/>
      <c r="BA931" s="94" t="s">
        <v>554</v>
      </c>
      <c r="BB931" s="71"/>
      <c r="BC931" s="95"/>
      <c r="BD931" s="41">
        <v>4</v>
      </c>
      <c r="BE931" s="52">
        <v>42</v>
      </c>
      <c r="BF931" s="103">
        <v>4221</v>
      </c>
      <c r="BG931" s="280" t="s">
        <v>52</v>
      </c>
    </row>
    <row r="932" spans="1:59" s="63" customFormat="1" ht="12.75" x14ac:dyDescent="0.2">
      <c r="A932" s="196">
        <v>4</v>
      </c>
      <c r="B932" s="197" t="s">
        <v>422</v>
      </c>
      <c r="C932" s="208">
        <v>42</v>
      </c>
      <c r="D932" s="209" t="s">
        <v>518</v>
      </c>
      <c r="E932" s="212">
        <v>4221</v>
      </c>
      <c r="F932" s="213" t="s">
        <v>546</v>
      </c>
      <c r="G932" s="231" t="s">
        <v>1191</v>
      </c>
      <c r="H932" s="89"/>
      <c r="I932" s="90" t="s">
        <v>556</v>
      </c>
      <c r="J932" s="90" t="s">
        <v>552</v>
      </c>
      <c r="K932" s="90" t="s">
        <v>73</v>
      </c>
      <c r="L932" s="90" t="s">
        <v>69</v>
      </c>
      <c r="M932" s="91"/>
      <c r="N932" s="312">
        <v>1</v>
      </c>
      <c r="O932" s="313">
        <f t="shared" si="132"/>
        <v>0.1111111111111111</v>
      </c>
      <c r="P932" s="104"/>
      <c r="Q932" s="92"/>
      <c r="R932" s="92"/>
      <c r="S932" s="92"/>
      <c r="T932" s="92"/>
      <c r="U932" s="92"/>
      <c r="V932" s="92"/>
      <c r="W932" s="92">
        <v>1</v>
      </c>
      <c r="X932" s="109">
        <f t="shared" si="133"/>
        <v>25000</v>
      </c>
      <c r="Y932" s="83"/>
      <c r="Z932" s="110">
        <f t="shared" si="134"/>
        <v>2777.7777777777778</v>
      </c>
      <c r="AA932" s="111"/>
      <c r="AB932" s="92"/>
      <c r="AC932" s="92"/>
      <c r="AD932" s="92"/>
      <c r="AE932" s="92"/>
      <c r="AF932" s="92"/>
      <c r="AG932" s="92"/>
      <c r="AH932" s="92"/>
      <c r="AI932" s="109">
        <f t="shared" si="135"/>
        <v>0</v>
      </c>
      <c r="AJ932" s="83"/>
      <c r="AK932" s="110">
        <f t="shared" si="136"/>
        <v>0</v>
      </c>
      <c r="AL932" s="111"/>
      <c r="AM932" s="92"/>
      <c r="AN932" s="92"/>
      <c r="AO932" s="92"/>
      <c r="AP932" s="92">
        <v>1</v>
      </c>
      <c r="AQ932" s="92"/>
      <c r="AR932" s="92"/>
      <c r="AS932" s="92"/>
      <c r="AT932" s="92"/>
      <c r="AU932" s="92"/>
      <c r="AV932" s="109">
        <f t="shared" si="137"/>
        <v>100</v>
      </c>
      <c r="AW932" s="75"/>
      <c r="AX932" s="110">
        <f t="shared" si="138"/>
        <v>11.111111111111111</v>
      </c>
      <c r="AY932" s="111"/>
      <c r="AZ932" s="93"/>
      <c r="BA932" s="94" t="s">
        <v>554</v>
      </c>
      <c r="BB932" s="71"/>
      <c r="BC932" s="95"/>
      <c r="BD932" s="41">
        <v>4</v>
      </c>
      <c r="BE932" s="52">
        <v>42</v>
      </c>
      <c r="BF932" s="103">
        <v>4221</v>
      </c>
      <c r="BG932" s="280" t="s">
        <v>52</v>
      </c>
    </row>
    <row r="933" spans="1:59" s="63" customFormat="1" ht="12.75" x14ac:dyDescent="0.2">
      <c r="A933" s="196">
        <v>4</v>
      </c>
      <c r="B933" s="197" t="s">
        <v>422</v>
      </c>
      <c r="C933" s="208">
        <v>42</v>
      </c>
      <c r="D933" s="209" t="s">
        <v>518</v>
      </c>
      <c r="E933" s="212">
        <v>4221</v>
      </c>
      <c r="F933" s="213" t="s">
        <v>546</v>
      </c>
      <c r="G933" s="231" t="s">
        <v>1191</v>
      </c>
      <c r="H933" s="89"/>
      <c r="I933" s="90" t="s">
        <v>381</v>
      </c>
      <c r="J933" s="90"/>
      <c r="K933" s="90" t="s">
        <v>64</v>
      </c>
      <c r="L933" s="90" t="s">
        <v>119</v>
      </c>
      <c r="M933" s="91"/>
      <c r="N933" s="312">
        <v>1</v>
      </c>
      <c r="O933" s="313">
        <f t="shared" si="132"/>
        <v>0.1111111111111111</v>
      </c>
      <c r="P933" s="104">
        <v>1</v>
      </c>
      <c r="Q933" s="92"/>
      <c r="R933" s="92"/>
      <c r="S933" s="92"/>
      <c r="T933" s="92"/>
      <c r="U933" s="92"/>
      <c r="V933" s="92"/>
      <c r="W933" s="92"/>
      <c r="X933" s="109">
        <f t="shared" si="133"/>
        <v>100</v>
      </c>
      <c r="Y933" s="83"/>
      <c r="Z933" s="110">
        <f t="shared" si="134"/>
        <v>11.111111111111111</v>
      </c>
      <c r="AA933" s="111"/>
      <c r="AB933" s="92"/>
      <c r="AC933" s="92"/>
      <c r="AD933" s="92"/>
      <c r="AE933" s="92"/>
      <c r="AF933" s="92"/>
      <c r="AG933" s="92"/>
      <c r="AH933" s="92"/>
      <c r="AI933" s="109">
        <f t="shared" si="135"/>
        <v>0</v>
      </c>
      <c r="AJ933" s="83"/>
      <c r="AK933" s="110">
        <f t="shared" si="136"/>
        <v>0</v>
      </c>
      <c r="AL933" s="111"/>
      <c r="AM933" s="92"/>
      <c r="AN933" s="92"/>
      <c r="AO933" s="92"/>
      <c r="AP933" s="92"/>
      <c r="AQ933" s="92"/>
      <c r="AR933" s="92"/>
      <c r="AS933" s="92"/>
      <c r="AT933" s="92">
        <v>1</v>
      </c>
      <c r="AU933" s="92"/>
      <c r="AV933" s="109">
        <f t="shared" si="137"/>
        <v>2500</v>
      </c>
      <c r="AW933" s="75"/>
      <c r="AX933" s="110">
        <f t="shared" si="138"/>
        <v>277.77777777777777</v>
      </c>
      <c r="AY933" s="111"/>
      <c r="AZ933" s="93"/>
      <c r="BA933" s="94" t="s">
        <v>554</v>
      </c>
      <c r="BB933" s="71"/>
      <c r="BC933" s="95"/>
      <c r="BD933" s="41">
        <v>4</v>
      </c>
      <c r="BE933" s="52">
        <v>42</v>
      </c>
      <c r="BF933" s="103">
        <v>4221</v>
      </c>
      <c r="BG933" s="280" t="s">
        <v>52</v>
      </c>
    </row>
    <row r="934" spans="1:59" s="63" customFormat="1" ht="12.75" x14ac:dyDescent="0.2">
      <c r="A934" s="196">
        <v>4</v>
      </c>
      <c r="B934" s="197" t="s">
        <v>422</v>
      </c>
      <c r="C934" s="208">
        <v>42</v>
      </c>
      <c r="D934" s="209" t="s">
        <v>518</v>
      </c>
      <c r="E934" s="212">
        <v>4221</v>
      </c>
      <c r="F934" s="213" t="s">
        <v>546</v>
      </c>
      <c r="G934" s="231" t="s">
        <v>1191</v>
      </c>
      <c r="H934" s="89"/>
      <c r="I934" s="90" t="s">
        <v>557</v>
      </c>
      <c r="J934" s="90" t="s">
        <v>558</v>
      </c>
      <c r="K934" s="90" t="s">
        <v>64</v>
      </c>
      <c r="L934" s="90" t="s">
        <v>559</v>
      </c>
      <c r="M934" s="91"/>
      <c r="N934" s="312">
        <v>1</v>
      </c>
      <c r="O934" s="313">
        <f t="shared" si="132"/>
        <v>0.1111111111111111</v>
      </c>
      <c r="P934" s="104">
        <v>1</v>
      </c>
      <c r="Q934" s="92"/>
      <c r="R934" s="92"/>
      <c r="S934" s="92"/>
      <c r="T934" s="92"/>
      <c r="U934" s="92"/>
      <c r="V934" s="92"/>
      <c r="W934" s="92"/>
      <c r="X934" s="109">
        <f t="shared" si="133"/>
        <v>100</v>
      </c>
      <c r="Y934" s="83"/>
      <c r="Z934" s="110">
        <f t="shared" si="134"/>
        <v>11.111111111111111</v>
      </c>
      <c r="AA934" s="111"/>
      <c r="AB934" s="92"/>
      <c r="AC934" s="92"/>
      <c r="AD934" s="92"/>
      <c r="AE934" s="92"/>
      <c r="AF934" s="92"/>
      <c r="AG934" s="92"/>
      <c r="AH934" s="92"/>
      <c r="AI934" s="109">
        <f t="shared" si="135"/>
        <v>0</v>
      </c>
      <c r="AJ934" s="83"/>
      <c r="AK934" s="110">
        <f t="shared" si="136"/>
        <v>0</v>
      </c>
      <c r="AL934" s="111"/>
      <c r="AM934" s="92"/>
      <c r="AN934" s="92"/>
      <c r="AO934" s="92"/>
      <c r="AP934" s="92"/>
      <c r="AQ934" s="92"/>
      <c r="AR934" s="92"/>
      <c r="AS934" s="92">
        <v>1</v>
      </c>
      <c r="AT934" s="92"/>
      <c r="AU934" s="92"/>
      <c r="AV934" s="109">
        <f t="shared" si="137"/>
        <v>1000</v>
      </c>
      <c r="AW934" s="75"/>
      <c r="AX934" s="110">
        <f t="shared" si="138"/>
        <v>111.1111111111111</v>
      </c>
      <c r="AY934" s="111"/>
      <c r="AZ934" s="93"/>
      <c r="BA934" s="94" t="s">
        <v>554</v>
      </c>
      <c r="BB934" s="71"/>
      <c r="BC934" s="95"/>
      <c r="BD934" s="41">
        <v>4</v>
      </c>
      <c r="BE934" s="52">
        <v>42</v>
      </c>
      <c r="BF934" s="103">
        <v>4221</v>
      </c>
      <c r="BG934" s="280" t="s">
        <v>52</v>
      </c>
    </row>
    <row r="935" spans="1:59" s="63" customFormat="1" ht="36" x14ac:dyDescent="0.2">
      <c r="A935" s="196">
        <v>4</v>
      </c>
      <c r="B935" s="197" t="s">
        <v>422</v>
      </c>
      <c r="C935" s="208">
        <v>42</v>
      </c>
      <c r="D935" s="209" t="s">
        <v>518</v>
      </c>
      <c r="E935" s="212">
        <v>4221</v>
      </c>
      <c r="F935" s="213" t="s">
        <v>546</v>
      </c>
      <c r="G935" s="231" t="s">
        <v>1191</v>
      </c>
      <c r="H935" s="89"/>
      <c r="I935" s="90" t="s">
        <v>560</v>
      </c>
      <c r="J935" s="90" t="s">
        <v>561</v>
      </c>
      <c r="K935" s="90" t="s">
        <v>73</v>
      </c>
      <c r="L935" s="90" t="s">
        <v>69</v>
      </c>
      <c r="M935" s="91"/>
      <c r="N935" s="312">
        <v>1</v>
      </c>
      <c r="O935" s="313">
        <f t="shared" si="132"/>
        <v>0.1111111111111111</v>
      </c>
      <c r="P935" s="104"/>
      <c r="Q935" s="92"/>
      <c r="R935" s="92"/>
      <c r="S935" s="92"/>
      <c r="T935" s="92"/>
      <c r="U935" s="92"/>
      <c r="V935" s="92"/>
      <c r="W935" s="92">
        <v>1</v>
      </c>
      <c r="X935" s="109">
        <f t="shared" si="133"/>
        <v>25000</v>
      </c>
      <c r="Y935" s="83"/>
      <c r="Z935" s="110">
        <f t="shared" si="134"/>
        <v>2777.7777777777778</v>
      </c>
      <c r="AA935" s="111"/>
      <c r="AB935" s="92"/>
      <c r="AC935" s="92"/>
      <c r="AD935" s="92"/>
      <c r="AE935" s="92"/>
      <c r="AF935" s="92"/>
      <c r="AG935" s="92"/>
      <c r="AH935" s="92"/>
      <c r="AI935" s="109">
        <f t="shared" si="135"/>
        <v>0</v>
      </c>
      <c r="AJ935" s="83"/>
      <c r="AK935" s="110">
        <f t="shared" si="136"/>
        <v>0</v>
      </c>
      <c r="AL935" s="111"/>
      <c r="AM935" s="92"/>
      <c r="AN935" s="92"/>
      <c r="AO935" s="92"/>
      <c r="AP935" s="92">
        <v>1</v>
      </c>
      <c r="AQ935" s="92"/>
      <c r="AR935" s="92"/>
      <c r="AS935" s="92"/>
      <c r="AT935" s="92"/>
      <c r="AU935" s="92"/>
      <c r="AV935" s="109">
        <f t="shared" si="137"/>
        <v>100</v>
      </c>
      <c r="AW935" s="75"/>
      <c r="AX935" s="110">
        <f t="shared" si="138"/>
        <v>11.111111111111111</v>
      </c>
      <c r="AY935" s="111"/>
      <c r="AZ935" s="93"/>
      <c r="BA935" s="94" t="s">
        <v>554</v>
      </c>
      <c r="BB935" s="71"/>
      <c r="BC935" s="95"/>
      <c r="BD935" s="41">
        <v>4</v>
      </c>
      <c r="BE935" s="52">
        <v>42</v>
      </c>
      <c r="BF935" s="103">
        <v>4221</v>
      </c>
      <c r="BG935" s="280" t="s">
        <v>52</v>
      </c>
    </row>
    <row r="936" spans="1:59" s="63" customFormat="1" ht="12.75" x14ac:dyDescent="0.2">
      <c r="A936" s="196">
        <v>4</v>
      </c>
      <c r="B936" s="197" t="s">
        <v>422</v>
      </c>
      <c r="C936" s="208">
        <v>42</v>
      </c>
      <c r="D936" s="209" t="s">
        <v>518</v>
      </c>
      <c r="E936" s="212">
        <v>4221</v>
      </c>
      <c r="F936" s="213" t="s">
        <v>546</v>
      </c>
      <c r="G936" s="231" t="s">
        <v>1191</v>
      </c>
      <c r="H936" s="89"/>
      <c r="I936" s="90" t="s">
        <v>403</v>
      </c>
      <c r="J936" s="90" t="s">
        <v>562</v>
      </c>
      <c r="K936" s="90" t="s">
        <v>64</v>
      </c>
      <c r="L936" s="90" t="s">
        <v>563</v>
      </c>
      <c r="M936" s="91"/>
      <c r="N936" s="312">
        <v>1</v>
      </c>
      <c r="O936" s="313">
        <f t="shared" si="132"/>
        <v>0.1111111111111111</v>
      </c>
      <c r="P936" s="104">
        <v>1</v>
      </c>
      <c r="Q936" s="92"/>
      <c r="R936" s="92"/>
      <c r="S936" s="92"/>
      <c r="T936" s="92"/>
      <c r="U936" s="92"/>
      <c r="V936" s="92"/>
      <c r="W936" s="92"/>
      <c r="X936" s="109">
        <f t="shared" si="133"/>
        <v>100</v>
      </c>
      <c r="Y936" s="83"/>
      <c r="Z936" s="110">
        <f t="shared" si="134"/>
        <v>11.111111111111111</v>
      </c>
      <c r="AA936" s="111"/>
      <c r="AB936" s="92"/>
      <c r="AC936" s="92"/>
      <c r="AD936" s="92"/>
      <c r="AE936" s="92"/>
      <c r="AF936" s="92"/>
      <c r="AG936" s="92"/>
      <c r="AH936" s="92"/>
      <c r="AI936" s="109">
        <f t="shared" si="135"/>
        <v>0</v>
      </c>
      <c r="AJ936" s="83"/>
      <c r="AK936" s="110">
        <f t="shared" si="136"/>
        <v>0</v>
      </c>
      <c r="AL936" s="111"/>
      <c r="AM936" s="92"/>
      <c r="AN936" s="92"/>
      <c r="AO936" s="92"/>
      <c r="AP936" s="92"/>
      <c r="AQ936" s="92"/>
      <c r="AR936" s="92"/>
      <c r="AS936" s="92"/>
      <c r="AT936" s="92">
        <v>1</v>
      </c>
      <c r="AU936" s="92"/>
      <c r="AV936" s="109">
        <f t="shared" si="137"/>
        <v>2500</v>
      </c>
      <c r="AW936" s="75"/>
      <c r="AX936" s="110">
        <f t="shared" si="138"/>
        <v>277.77777777777777</v>
      </c>
      <c r="AY936" s="111"/>
      <c r="AZ936" s="93"/>
      <c r="BA936" s="94" t="s">
        <v>554</v>
      </c>
      <c r="BB936" s="71"/>
      <c r="BC936" s="95"/>
      <c r="BD936" s="41">
        <v>4</v>
      </c>
      <c r="BE936" s="52">
        <v>42</v>
      </c>
      <c r="BF936" s="103">
        <v>4221</v>
      </c>
      <c r="BG936" s="280" t="s">
        <v>52</v>
      </c>
    </row>
    <row r="937" spans="1:59" s="63" customFormat="1" ht="24" x14ac:dyDescent="0.2">
      <c r="A937" s="196">
        <v>4</v>
      </c>
      <c r="B937" s="197" t="s">
        <v>422</v>
      </c>
      <c r="C937" s="208">
        <v>42</v>
      </c>
      <c r="D937" s="209" t="s">
        <v>518</v>
      </c>
      <c r="E937" s="212">
        <v>4221</v>
      </c>
      <c r="F937" s="213" t="s">
        <v>546</v>
      </c>
      <c r="G937" s="231" t="s">
        <v>1191</v>
      </c>
      <c r="H937" s="89"/>
      <c r="I937" s="90" t="s">
        <v>564</v>
      </c>
      <c r="J937" s="90" t="s">
        <v>565</v>
      </c>
      <c r="K937" s="90" t="s">
        <v>64</v>
      </c>
      <c r="L937" s="90" t="s">
        <v>566</v>
      </c>
      <c r="M937" s="91"/>
      <c r="N937" s="312">
        <v>1</v>
      </c>
      <c r="O937" s="313">
        <f t="shared" si="132"/>
        <v>0.1111111111111111</v>
      </c>
      <c r="P937" s="104"/>
      <c r="Q937" s="92"/>
      <c r="R937" s="92"/>
      <c r="S937" s="92"/>
      <c r="T937" s="92"/>
      <c r="U937" s="92"/>
      <c r="V937" s="92"/>
      <c r="W937" s="92"/>
      <c r="X937" s="109">
        <f t="shared" si="133"/>
        <v>0</v>
      </c>
      <c r="Y937" s="83"/>
      <c r="Z937" s="110">
        <f t="shared" si="134"/>
        <v>0</v>
      </c>
      <c r="AA937" s="111"/>
      <c r="AB937" s="92"/>
      <c r="AC937" s="92"/>
      <c r="AD937" s="92"/>
      <c r="AE937" s="92"/>
      <c r="AF937" s="92"/>
      <c r="AG937" s="92"/>
      <c r="AH937" s="92"/>
      <c r="AI937" s="109">
        <f t="shared" si="135"/>
        <v>0</v>
      </c>
      <c r="AJ937" s="83"/>
      <c r="AK937" s="110">
        <f t="shared" si="136"/>
        <v>0</v>
      </c>
      <c r="AL937" s="111"/>
      <c r="AM937" s="92"/>
      <c r="AN937" s="92"/>
      <c r="AO937" s="92"/>
      <c r="AP937" s="92"/>
      <c r="AQ937" s="92">
        <v>1</v>
      </c>
      <c r="AR937" s="92"/>
      <c r="AS937" s="92"/>
      <c r="AT937" s="92"/>
      <c r="AU937" s="92"/>
      <c r="AV937" s="109">
        <f t="shared" si="137"/>
        <v>250</v>
      </c>
      <c r="AW937" s="75"/>
      <c r="AX937" s="110">
        <f t="shared" si="138"/>
        <v>27.777777777777775</v>
      </c>
      <c r="AY937" s="111"/>
      <c r="AZ937" s="93"/>
      <c r="BA937" s="94" t="s">
        <v>554</v>
      </c>
      <c r="BB937" s="71"/>
      <c r="BC937" s="95"/>
      <c r="BD937" s="41">
        <v>4</v>
      </c>
      <c r="BE937" s="52">
        <v>42</v>
      </c>
      <c r="BF937" s="103">
        <v>4221</v>
      </c>
      <c r="BG937" s="280" t="s">
        <v>52</v>
      </c>
    </row>
    <row r="938" spans="1:59" s="63" customFormat="1" ht="12.75" x14ac:dyDescent="0.2">
      <c r="A938" s="196">
        <v>4</v>
      </c>
      <c r="B938" s="197" t="s">
        <v>422</v>
      </c>
      <c r="C938" s="208">
        <v>42</v>
      </c>
      <c r="D938" s="209" t="s">
        <v>518</v>
      </c>
      <c r="E938" s="212">
        <v>4221</v>
      </c>
      <c r="F938" s="213" t="s">
        <v>546</v>
      </c>
      <c r="G938" s="231" t="s">
        <v>1191</v>
      </c>
      <c r="H938" s="65"/>
      <c r="I938" s="222"/>
      <c r="J938" s="66"/>
      <c r="K938" s="66"/>
      <c r="L938" s="66"/>
      <c r="M938" s="64"/>
      <c r="N938" s="304"/>
      <c r="O938" s="305"/>
      <c r="P938" s="127"/>
      <c r="Q938" s="67"/>
      <c r="R938" s="67"/>
      <c r="S938" s="67"/>
      <c r="T938" s="67"/>
      <c r="U938" s="67"/>
      <c r="V938" s="67"/>
      <c r="W938" s="67"/>
      <c r="X938" s="67"/>
      <c r="Y938" s="68"/>
      <c r="Z938" s="68"/>
      <c r="AA938" s="68"/>
      <c r="AB938" s="67"/>
      <c r="AC938" s="67"/>
      <c r="AD938" s="67"/>
      <c r="AE938" s="67"/>
      <c r="AF938" s="67"/>
      <c r="AG938" s="67"/>
      <c r="AH938" s="67"/>
      <c r="AI938" s="67"/>
      <c r="AJ938" s="68"/>
      <c r="AK938" s="68"/>
      <c r="AL938" s="68"/>
      <c r="AM938" s="67"/>
      <c r="AN938" s="67"/>
      <c r="AO938" s="67"/>
      <c r="AP938" s="67"/>
      <c r="AQ938" s="67"/>
      <c r="AR938" s="67"/>
      <c r="AS938" s="67"/>
      <c r="AT938" s="67"/>
      <c r="AU938" s="67"/>
      <c r="AV938" s="67"/>
      <c r="AW938" s="67"/>
      <c r="AX938" s="68"/>
      <c r="AY938" s="68"/>
      <c r="AZ938" s="69"/>
      <c r="BA938" s="70"/>
      <c r="BB938" s="71"/>
      <c r="BC938" s="95"/>
      <c r="BD938" s="41">
        <v>4</v>
      </c>
      <c r="BE938" s="52">
        <v>42</v>
      </c>
      <c r="BF938" s="103">
        <v>4221</v>
      </c>
      <c r="BG938" s="275"/>
    </row>
    <row r="939" spans="1:59" s="63" customFormat="1" ht="12.75" x14ac:dyDescent="0.2">
      <c r="A939" s="196">
        <v>4</v>
      </c>
      <c r="B939" s="197" t="s">
        <v>422</v>
      </c>
      <c r="C939" s="208">
        <v>42</v>
      </c>
      <c r="D939" s="209" t="s">
        <v>518</v>
      </c>
      <c r="E939" s="212">
        <v>4221</v>
      </c>
      <c r="F939" s="213" t="s">
        <v>546</v>
      </c>
      <c r="G939" s="232"/>
      <c r="H939" s="97"/>
      <c r="I939" s="224"/>
      <c r="J939" s="98"/>
      <c r="K939" s="98"/>
      <c r="L939" s="98"/>
      <c r="M939" s="96"/>
      <c r="N939" s="307"/>
      <c r="O939" s="246"/>
      <c r="P939" s="124"/>
      <c r="Q939" s="99"/>
      <c r="R939" s="99"/>
      <c r="S939" s="99"/>
      <c r="T939" s="99"/>
      <c r="U939" s="99"/>
      <c r="V939" s="99"/>
      <c r="W939" s="99"/>
      <c r="X939" s="99"/>
      <c r="Y939" s="100"/>
      <c r="Z939" s="100"/>
      <c r="AA939" s="100"/>
      <c r="AB939" s="99"/>
      <c r="AC939" s="99"/>
      <c r="AD939" s="99"/>
      <c r="AE939" s="99"/>
      <c r="AF939" s="99"/>
      <c r="AG939" s="99"/>
      <c r="AH939" s="99"/>
      <c r="AI939" s="99"/>
      <c r="AJ939" s="100"/>
      <c r="AK939" s="100"/>
      <c r="AL939" s="100"/>
      <c r="AM939" s="99"/>
      <c r="AN939" s="99"/>
      <c r="AO939" s="99"/>
      <c r="AP939" s="99"/>
      <c r="AQ939" s="99"/>
      <c r="AR939" s="99"/>
      <c r="AS939" s="99"/>
      <c r="AT939" s="99"/>
      <c r="AU939" s="99"/>
      <c r="AV939" s="99"/>
      <c r="AW939" s="99"/>
      <c r="AX939" s="100"/>
      <c r="AY939" s="100"/>
      <c r="AZ939" s="101"/>
      <c r="BA939" s="102"/>
      <c r="BB939" s="95"/>
      <c r="BC939" s="95"/>
      <c r="BD939" s="41">
        <v>4</v>
      </c>
      <c r="BE939" s="52">
        <v>42</v>
      </c>
      <c r="BF939" s="103">
        <v>4221</v>
      </c>
      <c r="BG939" s="277"/>
    </row>
    <row r="940" spans="1:59" s="63" customFormat="1" ht="12.75" x14ac:dyDescent="0.2">
      <c r="A940" s="196">
        <v>4</v>
      </c>
      <c r="B940" s="197" t="s">
        <v>422</v>
      </c>
      <c r="C940" s="208">
        <v>42</v>
      </c>
      <c r="D940" s="209" t="s">
        <v>518</v>
      </c>
      <c r="E940" s="212">
        <v>4221</v>
      </c>
      <c r="F940" s="213" t="s">
        <v>546</v>
      </c>
      <c r="G940" s="231"/>
      <c r="H940" s="65"/>
      <c r="I940" s="222"/>
      <c r="J940" s="66"/>
      <c r="K940" s="66"/>
      <c r="L940" s="66"/>
      <c r="M940" s="64"/>
      <c r="N940" s="304"/>
      <c r="O940" s="305"/>
      <c r="P940" s="127"/>
      <c r="Q940" s="67"/>
      <c r="R940" s="67"/>
      <c r="S940" s="67"/>
      <c r="T940" s="67"/>
      <c r="U940" s="67"/>
      <c r="V940" s="67"/>
      <c r="W940" s="67"/>
      <c r="X940" s="67"/>
      <c r="Y940" s="68"/>
      <c r="Z940" s="68"/>
      <c r="AA940" s="68"/>
      <c r="AB940" s="67"/>
      <c r="AC940" s="67"/>
      <c r="AD940" s="67"/>
      <c r="AE940" s="67"/>
      <c r="AF940" s="67"/>
      <c r="AG940" s="67"/>
      <c r="AH940" s="67"/>
      <c r="AI940" s="67"/>
      <c r="AJ940" s="68"/>
      <c r="AK940" s="68"/>
      <c r="AL940" s="68"/>
      <c r="AM940" s="67"/>
      <c r="AN940" s="67"/>
      <c r="AO940" s="67"/>
      <c r="AP940" s="67"/>
      <c r="AQ940" s="67"/>
      <c r="AR940" s="67"/>
      <c r="AS940" s="67"/>
      <c r="AT940" s="67"/>
      <c r="AU940" s="67"/>
      <c r="AV940" s="67"/>
      <c r="AW940" s="67"/>
      <c r="AX940" s="68"/>
      <c r="AY940" s="68"/>
      <c r="AZ940" s="69"/>
      <c r="BA940" s="70"/>
      <c r="BB940" s="71"/>
      <c r="BC940" s="95"/>
      <c r="BD940" s="41">
        <v>4</v>
      </c>
      <c r="BE940" s="52">
        <v>42</v>
      </c>
      <c r="BF940" s="103">
        <v>4221</v>
      </c>
      <c r="BG940" s="275"/>
    </row>
    <row r="941" spans="1:59" s="63" customFormat="1" ht="12.75" x14ac:dyDescent="0.2">
      <c r="A941" s="196">
        <v>4</v>
      </c>
      <c r="B941" s="197" t="s">
        <v>422</v>
      </c>
      <c r="C941" s="208">
        <v>42</v>
      </c>
      <c r="D941" s="209" t="s">
        <v>518</v>
      </c>
      <c r="E941" s="212">
        <v>4221</v>
      </c>
      <c r="F941" s="213" t="s">
        <v>546</v>
      </c>
      <c r="G941" s="231" t="s">
        <v>577</v>
      </c>
      <c r="H941" s="72" t="s">
        <v>1233</v>
      </c>
      <c r="I941" s="223" t="s">
        <v>1261</v>
      </c>
      <c r="J941" s="73"/>
      <c r="K941" s="73"/>
      <c r="L941" s="73"/>
      <c r="M941" s="74"/>
      <c r="N941" s="247"/>
      <c r="O941" s="306"/>
      <c r="P941" s="105"/>
      <c r="Q941" s="75"/>
      <c r="R941" s="75"/>
      <c r="S941" s="75"/>
      <c r="T941" s="75"/>
      <c r="U941" s="75"/>
      <c r="V941" s="75"/>
      <c r="W941" s="75"/>
      <c r="X941" s="75"/>
      <c r="Y941" s="76" t="s">
        <v>1241</v>
      </c>
      <c r="Z941" s="77" t="s">
        <v>1241</v>
      </c>
      <c r="AA941" s="78">
        <f>AA$826</f>
        <v>10000</v>
      </c>
      <c r="AB941" s="75"/>
      <c r="AC941" s="75"/>
      <c r="AD941" s="75"/>
      <c r="AE941" s="75"/>
      <c r="AF941" s="75"/>
      <c r="AG941" s="75"/>
      <c r="AH941" s="75"/>
      <c r="AI941" s="75"/>
      <c r="AJ941" s="76" t="s">
        <v>1241</v>
      </c>
      <c r="AK941" s="77" t="s">
        <v>1241</v>
      </c>
      <c r="AL941" s="78">
        <f>AL$826</f>
        <v>0</v>
      </c>
      <c r="AM941" s="75"/>
      <c r="AN941" s="75"/>
      <c r="AO941" s="75"/>
      <c r="AP941" s="75"/>
      <c r="AQ941" s="75"/>
      <c r="AR941" s="75"/>
      <c r="AS941" s="75"/>
      <c r="AT941" s="75"/>
      <c r="AU941" s="75"/>
      <c r="AV941" s="75"/>
      <c r="AW941" s="76" t="s">
        <v>1241</v>
      </c>
      <c r="AX941" s="77" t="s">
        <v>1241</v>
      </c>
      <c r="AY941" s="78">
        <f>AY$826</f>
        <v>1000</v>
      </c>
      <c r="AZ941" s="79"/>
      <c r="BA941" s="80" t="str">
        <f>I941</f>
        <v>&gt; see 4161, Building wraps, underlays and DPCs</v>
      </c>
      <c r="BB941" s="71"/>
      <c r="BC941" s="95"/>
      <c r="BD941" s="41">
        <v>4</v>
      </c>
      <c r="BE941" s="52">
        <v>42</v>
      </c>
      <c r="BF941" s="103">
        <v>4221</v>
      </c>
      <c r="BG941" s="276" t="s">
        <v>47</v>
      </c>
    </row>
    <row r="942" spans="1:59" s="63" customFormat="1" ht="12.75" x14ac:dyDescent="0.2">
      <c r="A942" s="196">
        <v>4</v>
      </c>
      <c r="B942" s="197" t="s">
        <v>422</v>
      </c>
      <c r="C942" s="208">
        <v>42</v>
      </c>
      <c r="D942" s="209" t="s">
        <v>518</v>
      </c>
      <c r="E942" s="212">
        <v>4221</v>
      </c>
      <c r="F942" s="213" t="s">
        <v>546</v>
      </c>
      <c r="G942" s="231"/>
      <c r="H942" s="65"/>
      <c r="I942" s="222"/>
      <c r="J942" s="66"/>
      <c r="K942" s="66"/>
      <c r="L942" s="66"/>
      <c r="M942" s="64"/>
      <c r="N942" s="304"/>
      <c r="O942" s="305"/>
      <c r="P942" s="127"/>
      <c r="Q942" s="67"/>
      <c r="R942" s="67"/>
      <c r="S942" s="67"/>
      <c r="T942" s="67"/>
      <c r="U942" s="67"/>
      <c r="V942" s="67"/>
      <c r="W942" s="67"/>
      <c r="X942" s="67"/>
      <c r="Y942" s="68"/>
      <c r="Z942" s="68"/>
      <c r="AA942" s="68"/>
      <c r="AB942" s="67"/>
      <c r="AC942" s="67"/>
      <c r="AD942" s="67"/>
      <c r="AE942" s="67"/>
      <c r="AF942" s="67"/>
      <c r="AG942" s="67"/>
      <c r="AH942" s="67"/>
      <c r="AI942" s="67"/>
      <c r="AJ942" s="68"/>
      <c r="AK942" s="68"/>
      <c r="AL942" s="68"/>
      <c r="AM942" s="67"/>
      <c r="AN942" s="67"/>
      <c r="AO942" s="67"/>
      <c r="AP942" s="67"/>
      <c r="AQ942" s="67"/>
      <c r="AR942" s="67"/>
      <c r="AS942" s="67"/>
      <c r="AT942" s="67"/>
      <c r="AU942" s="67"/>
      <c r="AV942" s="67"/>
      <c r="AW942" s="67"/>
      <c r="AX942" s="68"/>
      <c r="AY942" s="68"/>
      <c r="AZ942" s="69"/>
      <c r="BA942" s="70"/>
      <c r="BB942" s="71"/>
      <c r="BC942" s="95"/>
      <c r="BD942" s="41">
        <v>4</v>
      </c>
      <c r="BE942" s="52">
        <v>42</v>
      </c>
      <c r="BF942" s="103">
        <v>4221</v>
      </c>
      <c r="BG942" s="275"/>
    </row>
    <row r="943" spans="1:59" s="63" customFormat="1" ht="12.75" x14ac:dyDescent="0.2">
      <c r="A943" s="196">
        <v>4</v>
      </c>
      <c r="B943" s="197" t="s">
        <v>422</v>
      </c>
      <c r="C943" s="208">
        <v>42</v>
      </c>
      <c r="D943" s="209" t="s">
        <v>518</v>
      </c>
      <c r="E943" s="212">
        <v>4221</v>
      </c>
      <c r="F943" s="213" t="s">
        <v>546</v>
      </c>
      <c r="G943" s="232"/>
      <c r="H943" s="97"/>
      <c r="I943" s="224"/>
      <c r="J943" s="98"/>
      <c r="K943" s="98"/>
      <c r="L943" s="98"/>
      <c r="M943" s="96"/>
      <c r="N943" s="307"/>
      <c r="O943" s="246"/>
      <c r="P943" s="124"/>
      <c r="Q943" s="99"/>
      <c r="R943" s="99"/>
      <c r="S943" s="99"/>
      <c r="T943" s="99"/>
      <c r="U943" s="99"/>
      <c r="V943" s="99"/>
      <c r="W943" s="99"/>
      <c r="X943" s="99"/>
      <c r="Y943" s="100"/>
      <c r="Z943" s="100"/>
      <c r="AA943" s="100"/>
      <c r="AB943" s="99"/>
      <c r="AC943" s="99"/>
      <c r="AD943" s="99"/>
      <c r="AE943" s="99"/>
      <c r="AF943" s="99"/>
      <c r="AG943" s="99"/>
      <c r="AH943" s="99"/>
      <c r="AI943" s="99"/>
      <c r="AJ943" s="100"/>
      <c r="AK943" s="100"/>
      <c r="AL943" s="100"/>
      <c r="AM943" s="99"/>
      <c r="AN943" s="99"/>
      <c r="AO943" s="99"/>
      <c r="AP943" s="99"/>
      <c r="AQ943" s="99"/>
      <c r="AR943" s="99"/>
      <c r="AS943" s="99"/>
      <c r="AT943" s="99"/>
      <c r="AU943" s="99"/>
      <c r="AV943" s="99"/>
      <c r="AW943" s="99"/>
      <c r="AX943" s="100"/>
      <c r="AY943" s="100"/>
      <c r="AZ943" s="101"/>
      <c r="BA943" s="102"/>
      <c r="BB943" s="95"/>
      <c r="BC943" s="95"/>
      <c r="BD943" s="41">
        <v>4</v>
      </c>
      <c r="BE943" s="52">
        <v>42</v>
      </c>
      <c r="BF943" s="103">
        <v>4221</v>
      </c>
      <c r="BG943" s="277"/>
    </row>
    <row r="944" spans="1:59" s="63" customFormat="1" ht="12.75" x14ac:dyDescent="0.2">
      <c r="A944" s="196">
        <v>4</v>
      </c>
      <c r="B944" s="197" t="s">
        <v>422</v>
      </c>
      <c r="C944" s="208">
        <v>42</v>
      </c>
      <c r="D944" s="209" t="s">
        <v>518</v>
      </c>
      <c r="E944" s="212">
        <v>4221</v>
      </c>
      <c r="F944" s="213" t="s">
        <v>546</v>
      </c>
      <c r="G944" s="231"/>
      <c r="H944" s="65"/>
      <c r="I944" s="222"/>
      <c r="J944" s="66"/>
      <c r="K944" s="66"/>
      <c r="L944" s="66"/>
      <c r="M944" s="64"/>
      <c r="N944" s="304"/>
      <c r="O944" s="305"/>
      <c r="P944" s="127"/>
      <c r="Q944" s="67"/>
      <c r="R944" s="67"/>
      <c r="S944" s="67"/>
      <c r="T944" s="67"/>
      <c r="U944" s="67"/>
      <c r="V944" s="67"/>
      <c r="W944" s="67"/>
      <c r="X944" s="67"/>
      <c r="Y944" s="68"/>
      <c r="Z944" s="68"/>
      <c r="AA944" s="68"/>
      <c r="AB944" s="67"/>
      <c r="AC944" s="67"/>
      <c r="AD944" s="67"/>
      <c r="AE944" s="67"/>
      <c r="AF944" s="67"/>
      <c r="AG944" s="67"/>
      <c r="AH944" s="67"/>
      <c r="AI944" s="67"/>
      <c r="AJ944" s="68"/>
      <c r="AK944" s="68"/>
      <c r="AL944" s="68"/>
      <c r="AM944" s="67"/>
      <c r="AN944" s="67"/>
      <c r="AO944" s="67"/>
      <c r="AP944" s="67"/>
      <c r="AQ944" s="67"/>
      <c r="AR944" s="67"/>
      <c r="AS944" s="67"/>
      <c r="AT944" s="67"/>
      <c r="AU944" s="67"/>
      <c r="AV944" s="67"/>
      <c r="AW944" s="67"/>
      <c r="AX944" s="68"/>
      <c r="AY944" s="68"/>
      <c r="AZ944" s="69"/>
      <c r="BA944" s="70"/>
      <c r="BB944" s="71"/>
      <c r="BC944" s="95"/>
      <c r="BD944" s="41">
        <v>4</v>
      </c>
      <c r="BE944" s="52">
        <v>42</v>
      </c>
      <c r="BF944" s="103">
        <v>4221</v>
      </c>
      <c r="BG944" s="275"/>
    </row>
    <row r="945" spans="1:59" s="63" customFormat="1" ht="12.75" x14ac:dyDescent="0.2">
      <c r="A945" s="196">
        <v>4</v>
      </c>
      <c r="B945" s="197" t="s">
        <v>422</v>
      </c>
      <c r="C945" s="208">
        <v>42</v>
      </c>
      <c r="D945" s="209" t="s">
        <v>518</v>
      </c>
      <c r="E945" s="212">
        <v>4221</v>
      </c>
      <c r="F945" s="213" t="s">
        <v>546</v>
      </c>
      <c r="G945" s="231" t="s">
        <v>729</v>
      </c>
      <c r="H945" s="72" t="s">
        <v>1233</v>
      </c>
      <c r="I945" s="223" t="s">
        <v>1247</v>
      </c>
      <c r="J945" s="73"/>
      <c r="K945" s="73"/>
      <c r="L945" s="73"/>
      <c r="M945" s="74"/>
      <c r="N945" s="247"/>
      <c r="O945" s="306"/>
      <c r="P945" s="105"/>
      <c r="Q945" s="75"/>
      <c r="R945" s="75"/>
      <c r="S945" s="75"/>
      <c r="T945" s="75"/>
      <c r="U945" s="75"/>
      <c r="V945" s="75"/>
      <c r="W945" s="75"/>
      <c r="X945" s="75"/>
      <c r="Y945" s="76" t="s">
        <v>1241</v>
      </c>
      <c r="Z945" s="77" t="s">
        <v>1241</v>
      </c>
      <c r="AA945" s="78">
        <f>AA$2549</f>
        <v>5000</v>
      </c>
      <c r="AB945" s="75"/>
      <c r="AC945" s="75"/>
      <c r="AD945" s="75"/>
      <c r="AE945" s="75"/>
      <c r="AF945" s="75"/>
      <c r="AG945" s="75"/>
      <c r="AH945" s="75"/>
      <c r="AI945" s="75"/>
      <c r="AJ945" s="76" t="s">
        <v>1241</v>
      </c>
      <c r="AK945" s="77" t="s">
        <v>1241</v>
      </c>
      <c r="AL945" s="78">
        <f>AL$2549</f>
        <v>0</v>
      </c>
      <c r="AM945" s="75"/>
      <c r="AN945" s="75"/>
      <c r="AO945" s="75"/>
      <c r="AP945" s="75"/>
      <c r="AQ945" s="75"/>
      <c r="AR945" s="75"/>
      <c r="AS945" s="75"/>
      <c r="AT945" s="75"/>
      <c r="AU945" s="75"/>
      <c r="AV945" s="75"/>
      <c r="AW945" s="76" t="s">
        <v>1241</v>
      </c>
      <c r="AX945" s="77" t="s">
        <v>1241</v>
      </c>
      <c r="AY945" s="78">
        <f>AY$2549</f>
        <v>500</v>
      </c>
      <c r="AZ945" s="79"/>
      <c r="BA945" s="80" t="str">
        <f>I945</f>
        <v>&gt; see 4711, Thermal insulation</v>
      </c>
      <c r="BB945" s="71"/>
      <c r="BC945" s="95"/>
      <c r="BD945" s="41">
        <v>4</v>
      </c>
      <c r="BE945" s="52">
        <v>42</v>
      </c>
      <c r="BF945" s="103">
        <v>4221</v>
      </c>
      <c r="BG945" s="276" t="s">
        <v>47</v>
      </c>
    </row>
    <row r="946" spans="1:59" s="63" customFormat="1" ht="12.75" x14ac:dyDescent="0.2">
      <c r="A946" s="196">
        <v>4</v>
      </c>
      <c r="B946" s="197" t="s">
        <v>422</v>
      </c>
      <c r="C946" s="208">
        <v>42</v>
      </c>
      <c r="D946" s="209" t="s">
        <v>518</v>
      </c>
      <c r="E946" s="212">
        <v>4221</v>
      </c>
      <c r="F946" s="213" t="s">
        <v>546</v>
      </c>
      <c r="G946" s="231"/>
      <c r="H946" s="65"/>
      <c r="I946" s="222"/>
      <c r="J946" s="66"/>
      <c r="K946" s="66"/>
      <c r="L946" s="66"/>
      <c r="M946" s="64"/>
      <c r="N946" s="304"/>
      <c r="O946" s="305"/>
      <c r="P946" s="127"/>
      <c r="Q946" s="67"/>
      <c r="R946" s="67"/>
      <c r="S946" s="67"/>
      <c r="T946" s="67"/>
      <c r="U946" s="67"/>
      <c r="V946" s="67"/>
      <c r="W946" s="67"/>
      <c r="X946" s="67"/>
      <c r="Y946" s="68"/>
      <c r="Z946" s="68"/>
      <c r="AA946" s="68"/>
      <c r="AB946" s="67"/>
      <c r="AC946" s="67"/>
      <c r="AD946" s="67"/>
      <c r="AE946" s="67"/>
      <c r="AF946" s="67"/>
      <c r="AG946" s="67"/>
      <c r="AH946" s="67"/>
      <c r="AI946" s="67"/>
      <c r="AJ946" s="68"/>
      <c r="AK946" s="68"/>
      <c r="AL946" s="68"/>
      <c r="AM946" s="67"/>
      <c r="AN946" s="67"/>
      <c r="AO946" s="67"/>
      <c r="AP946" s="67"/>
      <c r="AQ946" s="67"/>
      <c r="AR946" s="67"/>
      <c r="AS946" s="67"/>
      <c r="AT946" s="67"/>
      <c r="AU946" s="67"/>
      <c r="AV946" s="67"/>
      <c r="AW946" s="67"/>
      <c r="AX946" s="68"/>
      <c r="AY946" s="68"/>
      <c r="AZ946" s="69"/>
      <c r="BA946" s="70"/>
      <c r="BB946" s="71"/>
      <c r="BC946" s="95"/>
      <c r="BD946" s="41">
        <v>4</v>
      </c>
      <c r="BE946" s="52">
        <v>42</v>
      </c>
      <c r="BF946" s="103">
        <v>4221</v>
      </c>
      <c r="BG946" s="275"/>
    </row>
    <row r="947" spans="1:59" s="63" customFormat="1" ht="12.75" x14ac:dyDescent="0.2">
      <c r="A947" s="196">
        <v>4</v>
      </c>
      <c r="B947" s="197" t="s">
        <v>422</v>
      </c>
      <c r="C947" s="208">
        <v>42</v>
      </c>
      <c r="D947" s="209" t="s">
        <v>518</v>
      </c>
      <c r="E947" s="212">
        <v>4221</v>
      </c>
      <c r="F947" s="213" t="s">
        <v>546</v>
      </c>
      <c r="G947" s="232"/>
      <c r="H947" s="97"/>
      <c r="I947" s="224"/>
      <c r="J947" s="98"/>
      <c r="K947" s="98"/>
      <c r="L947" s="98"/>
      <c r="M947" s="96"/>
      <c r="N947" s="307"/>
      <c r="O947" s="246"/>
      <c r="P947" s="124"/>
      <c r="Q947" s="99"/>
      <c r="R947" s="99"/>
      <c r="S947" s="99"/>
      <c r="T947" s="99"/>
      <c r="U947" s="99"/>
      <c r="V947" s="99"/>
      <c r="W947" s="99"/>
      <c r="X947" s="99"/>
      <c r="Y947" s="100"/>
      <c r="Z947" s="100"/>
      <c r="AA947" s="100"/>
      <c r="AB947" s="99"/>
      <c r="AC947" s="99"/>
      <c r="AD947" s="99"/>
      <c r="AE947" s="99"/>
      <c r="AF947" s="99"/>
      <c r="AG947" s="99"/>
      <c r="AH947" s="99"/>
      <c r="AI947" s="99"/>
      <c r="AJ947" s="100"/>
      <c r="AK947" s="100"/>
      <c r="AL947" s="100"/>
      <c r="AM947" s="99"/>
      <c r="AN947" s="99"/>
      <c r="AO947" s="99"/>
      <c r="AP947" s="99"/>
      <c r="AQ947" s="99"/>
      <c r="AR947" s="99"/>
      <c r="AS947" s="99"/>
      <c r="AT947" s="99"/>
      <c r="AU947" s="99"/>
      <c r="AV947" s="99"/>
      <c r="AW947" s="99"/>
      <c r="AX947" s="100"/>
      <c r="AY947" s="100"/>
      <c r="AZ947" s="101"/>
      <c r="BA947" s="102"/>
      <c r="BB947" s="95"/>
      <c r="BC947" s="95"/>
      <c r="BD947" s="41">
        <v>4</v>
      </c>
      <c r="BE947" s="52">
        <v>42</v>
      </c>
      <c r="BF947" s="103">
        <v>4221</v>
      </c>
      <c r="BG947" s="277"/>
    </row>
    <row r="948" spans="1:59" s="135" customFormat="1" x14ac:dyDescent="0.25">
      <c r="A948" s="196">
        <v>4</v>
      </c>
      <c r="B948" s="197" t="s">
        <v>422</v>
      </c>
      <c r="C948" s="208">
        <v>42</v>
      </c>
      <c r="D948" s="209" t="s">
        <v>518</v>
      </c>
      <c r="E948" s="214">
        <v>4222</v>
      </c>
      <c r="F948" s="211" t="s">
        <v>567</v>
      </c>
      <c r="G948" s="230"/>
      <c r="H948" s="56"/>
      <c r="I948" s="221"/>
      <c r="J948" s="57"/>
      <c r="K948" s="57"/>
      <c r="L948" s="57"/>
      <c r="M948" s="55"/>
      <c r="N948" s="303"/>
      <c r="O948" s="245"/>
      <c r="P948" s="130"/>
      <c r="Q948" s="130"/>
      <c r="R948" s="130"/>
      <c r="S948" s="130"/>
      <c r="T948" s="130"/>
      <c r="U948" s="130"/>
      <c r="V948" s="130"/>
      <c r="W948" s="130"/>
      <c r="X948" s="130"/>
      <c r="Y948" s="59"/>
      <c r="Z948" s="123"/>
      <c r="AA948" s="123"/>
      <c r="AB948" s="130"/>
      <c r="AC948" s="130"/>
      <c r="AD948" s="130"/>
      <c r="AE948" s="130"/>
      <c r="AF948" s="130"/>
      <c r="AG948" s="130"/>
      <c r="AH948" s="130"/>
      <c r="AI948" s="130"/>
      <c r="AJ948" s="59"/>
      <c r="AK948" s="123"/>
      <c r="AL948" s="123"/>
      <c r="AM948" s="130"/>
      <c r="AN948" s="130"/>
      <c r="AO948" s="130"/>
      <c r="AP948" s="130"/>
      <c r="AQ948" s="130"/>
      <c r="AR948" s="130"/>
      <c r="AS948" s="130"/>
      <c r="AT948" s="130"/>
      <c r="AU948" s="130"/>
      <c r="AV948" s="130"/>
      <c r="AW948" s="58"/>
      <c r="AX948" s="123"/>
      <c r="AY948" s="59"/>
      <c r="AZ948" s="131"/>
      <c r="BA948" s="132"/>
      <c r="BB948" s="133"/>
      <c r="BC948" s="129"/>
      <c r="BD948" s="41">
        <v>4</v>
      </c>
      <c r="BE948" s="52">
        <v>42</v>
      </c>
      <c r="BF948" s="134">
        <v>4222</v>
      </c>
      <c r="BG948" s="274"/>
    </row>
    <row r="949" spans="1:59" s="63" customFormat="1" ht="12.75" x14ac:dyDescent="0.2">
      <c r="A949" s="196">
        <v>4</v>
      </c>
      <c r="B949" s="197" t="s">
        <v>422</v>
      </c>
      <c r="C949" s="208">
        <v>42</v>
      </c>
      <c r="D949" s="209" t="s">
        <v>518</v>
      </c>
      <c r="E949" s="214">
        <v>4222</v>
      </c>
      <c r="F949" s="211" t="s">
        <v>567</v>
      </c>
      <c r="G949" s="230"/>
      <c r="H949" s="56"/>
      <c r="I949" s="221"/>
      <c r="J949" s="57"/>
      <c r="K949" s="57"/>
      <c r="L949" s="57"/>
      <c r="M949" s="55"/>
      <c r="N949" s="303"/>
      <c r="O949" s="245"/>
      <c r="P949" s="122"/>
      <c r="Q949" s="58"/>
      <c r="R949" s="58"/>
      <c r="S949" s="58"/>
      <c r="T949" s="58"/>
      <c r="U949" s="58"/>
      <c r="V949" s="58"/>
      <c r="W949" s="58"/>
      <c r="X949" s="58"/>
      <c r="Y949" s="59"/>
      <c r="Z949" s="59"/>
      <c r="AA949" s="59"/>
      <c r="AB949" s="58"/>
      <c r="AC949" s="58"/>
      <c r="AD949" s="58"/>
      <c r="AE949" s="58"/>
      <c r="AF949" s="58"/>
      <c r="AG949" s="58"/>
      <c r="AH949" s="58"/>
      <c r="AI949" s="58"/>
      <c r="AJ949" s="59"/>
      <c r="AK949" s="59"/>
      <c r="AL949" s="59"/>
      <c r="AM949" s="58"/>
      <c r="AN949" s="58"/>
      <c r="AO949" s="58"/>
      <c r="AP949" s="58"/>
      <c r="AQ949" s="58"/>
      <c r="AR949" s="58"/>
      <c r="AS949" s="58"/>
      <c r="AT949" s="58"/>
      <c r="AU949" s="58"/>
      <c r="AV949" s="58"/>
      <c r="AW949" s="58"/>
      <c r="AX949" s="59"/>
      <c r="AY949" s="59"/>
      <c r="AZ949" s="60"/>
      <c r="BA949" s="61"/>
      <c r="BB949" s="54"/>
      <c r="BC949" s="54"/>
      <c r="BD949" s="41">
        <v>4</v>
      </c>
      <c r="BE949" s="52">
        <v>42</v>
      </c>
      <c r="BF949" s="134">
        <v>4222</v>
      </c>
      <c r="BG949" s="274"/>
    </row>
    <row r="950" spans="1:59" s="63" customFormat="1" ht="12.75" x14ac:dyDescent="0.2">
      <c r="A950" s="196">
        <v>4</v>
      </c>
      <c r="B950" s="197" t="s">
        <v>422</v>
      </c>
      <c r="C950" s="208">
        <v>42</v>
      </c>
      <c r="D950" s="209" t="s">
        <v>518</v>
      </c>
      <c r="E950" s="214">
        <v>4222</v>
      </c>
      <c r="F950" s="211" t="s">
        <v>567</v>
      </c>
      <c r="G950" s="231" t="s">
        <v>1192</v>
      </c>
      <c r="H950" s="65"/>
      <c r="I950" s="222"/>
      <c r="J950" s="66"/>
      <c r="K950" s="66"/>
      <c r="L950" s="66"/>
      <c r="M950" s="64"/>
      <c r="N950" s="308"/>
      <c r="O950" s="309"/>
      <c r="P950" s="127"/>
      <c r="Q950" s="67"/>
      <c r="R950" s="67"/>
      <c r="S950" s="67"/>
      <c r="T950" s="67"/>
      <c r="U950" s="67"/>
      <c r="V950" s="67"/>
      <c r="W950" s="67"/>
      <c r="X950" s="67"/>
      <c r="Y950" s="68"/>
      <c r="Z950" s="68"/>
      <c r="AA950" s="68"/>
      <c r="AB950" s="67"/>
      <c r="AC950" s="67"/>
      <c r="AD950" s="67"/>
      <c r="AE950" s="67"/>
      <c r="AF950" s="67"/>
      <c r="AG950" s="67"/>
      <c r="AH950" s="67"/>
      <c r="AI950" s="67"/>
      <c r="AJ950" s="68"/>
      <c r="AK950" s="68"/>
      <c r="AL950" s="68"/>
      <c r="AM950" s="67"/>
      <c r="AN950" s="67"/>
      <c r="AO950" s="67"/>
      <c r="AP950" s="67"/>
      <c r="AQ950" s="67"/>
      <c r="AR950" s="67"/>
      <c r="AS950" s="67"/>
      <c r="AT950" s="67"/>
      <c r="AU950" s="67"/>
      <c r="AV950" s="67"/>
      <c r="AW950" s="67"/>
      <c r="AX950" s="68"/>
      <c r="AY950" s="68"/>
      <c r="AZ950" s="69"/>
      <c r="BA950" s="70"/>
      <c r="BB950" s="71"/>
      <c r="BC950" s="54"/>
      <c r="BD950" s="41">
        <v>4</v>
      </c>
      <c r="BE950" s="52">
        <v>42</v>
      </c>
      <c r="BF950" s="134">
        <v>4222</v>
      </c>
      <c r="BG950" s="275"/>
    </row>
    <row r="951" spans="1:59" s="63" customFormat="1" ht="12.75" x14ac:dyDescent="0.2">
      <c r="A951" s="196">
        <v>4</v>
      </c>
      <c r="B951" s="197" t="s">
        <v>422</v>
      </c>
      <c r="C951" s="208">
        <v>42</v>
      </c>
      <c r="D951" s="209" t="s">
        <v>518</v>
      </c>
      <c r="E951" s="214">
        <v>4222</v>
      </c>
      <c r="F951" s="211" t="s">
        <v>567</v>
      </c>
      <c r="G951" s="231" t="s">
        <v>1192</v>
      </c>
      <c r="H951" s="72" t="s">
        <v>47</v>
      </c>
      <c r="I951" s="223"/>
      <c r="J951" s="73"/>
      <c r="K951" s="73"/>
      <c r="L951" s="73"/>
      <c r="M951" s="74"/>
      <c r="N951" s="247"/>
      <c r="O951" s="306"/>
      <c r="P951" s="105"/>
      <c r="Q951" s="75"/>
      <c r="R951" s="75"/>
      <c r="S951" s="75"/>
      <c r="T951" s="75"/>
      <c r="U951" s="75"/>
      <c r="V951" s="75"/>
      <c r="W951" s="75"/>
      <c r="X951" s="75"/>
      <c r="Y951" s="76">
        <f>IF(ISNUMBER(VLOOKUP(Y953,P$7:W$7,MATCH(Y953,P$7:W$7))),VLOOKUP(Y953,P$7:W$7,MATCH(Y953,P$7:W$7)),IF(N955=0,"No Data",IF(Y953&gt;0,"&lt;100",0)))</f>
        <v>25000</v>
      </c>
      <c r="Z951" s="77">
        <f>IF(ISNUMBER(VLOOKUP(Z955,P$7:W$7,MATCH(Z955,P$7:W$7))),VLOOKUP(Z955,P$7:W$7,MATCH(Z955,P$7:W$7)),IF(N955=0,"No Data",IF(Z955&gt;0,"&lt;100",0)))</f>
        <v>25000</v>
      </c>
      <c r="AA951" s="106">
        <f>IF(ISNUMBER(Z951),Z951,0)</f>
        <v>25000</v>
      </c>
      <c r="AB951" s="75"/>
      <c r="AC951" s="75"/>
      <c r="AD951" s="75"/>
      <c r="AE951" s="75"/>
      <c r="AF951" s="75"/>
      <c r="AG951" s="75"/>
      <c r="AH951" s="75"/>
      <c r="AI951" s="75"/>
      <c r="AJ951" s="76">
        <f>IF(ISNUMBER(VLOOKUP(AJ953,AB$7:AH$7,MATCH(AJ953,AB$7:AH$7))),VLOOKUP(AJ953,AB$7:AH$7,MATCH(AJ953,AB$7:AH$7)),IF(N955=0,"No Data",IF(AJ953&gt;0,"&lt;50",0)))</f>
        <v>0</v>
      </c>
      <c r="AK951" s="77">
        <f>IF(ISNUMBER(VLOOKUP(AK955,AB$7:AH$7,MATCH(AK955,AB$7:AH$7))),VLOOKUP(AK955,AB$7:AH$7,MATCH(AK955,AB$7:AH$7)),IF(N955=0,"No Data",IF(AK955&gt;0,"&lt;50",0)))</f>
        <v>0</v>
      </c>
      <c r="AL951" s="106">
        <f>IF(ISNUMBER(AK951),AK951,0)</f>
        <v>0</v>
      </c>
      <c r="AM951" s="75"/>
      <c r="AN951" s="75"/>
      <c r="AO951" s="75"/>
      <c r="AP951" s="75"/>
      <c r="AQ951" s="75"/>
      <c r="AR951" s="75"/>
      <c r="AS951" s="75"/>
      <c r="AT951" s="75"/>
      <c r="AU951" s="75"/>
      <c r="AV951" s="75"/>
      <c r="AW951" s="76">
        <f>IF(ISNUMBER(VLOOKUP(AW953,AM$7:AU$7,MATCH(AW953,AM$7:AU$7))),VLOOKUP(AW953,AM$7:AU$7,MATCH(AW953,AM$7:AU$7)),IF(N955=0,"No Data",IF(AW953&gt;0,"&lt;10",0)))</f>
        <v>100</v>
      </c>
      <c r="AX951" s="77">
        <f>IF(ISNUMBER(VLOOKUP(AX955,AM$7:AU$7,MATCH(AX955,AM$7:AU$7))),VLOOKUP(AX955,AM$7:AU$7,MATCH(AX955,AM$7:AU$7)),IF(N955=0,"No Data",IF(AX955&gt;0,"&lt;10",0)))</f>
        <v>100</v>
      </c>
      <c r="AY951" s="106">
        <f>IF(ISNUMBER(AX951),AX951,0)</f>
        <v>100</v>
      </c>
      <c r="AZ951" s="79"/>
      <c r="BA951" s="80"/>
      <c r="BB951" s="71"/>
      <c r="BC951" s="54"/>
      <c r="BD951" s="41">
        <v>4</v>
      </c>
      <c r="BE951" s="52">
        <v>42</v>
      </c>
      <c r="BF951" s="134">
        <v>4222</v>
      </c>
      <c r="BG951" s="276" t="s">
        <v>47</v>
      </c>
    </row>
    <row r="952" spans="1:59" s="63" customFormat="1" ht="12.75" x14ac:dyDescent="0.2">
      <c r="A952" s="196">
        <v>4</v>
      </c>
      <c r="B952" s="197" t="s">
        <v>422</v>
      </c>
      <c r="C952" s="208">
        <v>42</v>
      </c>
      <c r="D952" s="209" t="s">
        <v>518</v>
      </c>
      <c r="E952" s="214">
        <v>4222</v>
      </c>
      <c r="F952" s="211" t="s">
        <v>567</v>
      </c>
      <c r="G952" s="231" t="s">
        <v>1192</v>
      </c>
      <c r="H952" s="81" t="s">
        <v>48</v>
      </c>
      <c r="I952" s="223"/>
      <c r="J952" s="73"/>
      <c r="K952" s="73"/>
      <c r="L952" s="73"/>
      <c r="M952" s="74"/>
      <c r="N952" s="247"/>
      <c r="O952" s="306"/>
      <c r="P952" s="105"/>
      <c r="Q952" s="75"/>
      <c r="R952" s="75"/>
      <c r="S952" s="75"/>
      <c r="T952" s="75"/>
      <c r="U952" s="75"/>
      <c r="V952" s="75"/>
      <c r="W952" s="75"/>
      <c r="X952" s="75"/>
      <c r="Y952" s="82">
        <f>MIN(X956:X957)</f>
        <v>25000</v>
      </c>
      <c r="Z952" s="83"/>
      <c r="AA952" s="83"/>
      <c r="AB952" s="75"/>
      <c r="AC952" s="75"/>
      <c r="AD952" s="75"/>
      <c r="AE952" s="75"/>
      <c r="AF952" s="75"/>
      <c r="AG952" s="75"/>
      <c r="AH952" s="75"/>
      <c r="AI952" s="75"/>
      <c r="AJ952" s="82">
        <f>MIN(AI956:AI957)</f>
        <v>0</v>
      </c>
      <c r="AK952" s="83"/>
      <c r="AL952" s="83"/>
      <c r="AM952" s="75"/>
      <c r="AN952" s="75"/>
      <c r="AO952" s="75"/>
      <c r="AP952" s="75"/>
      <c r="AQ952" s="75"/>
      <c r="AR952" s="75"/>
      <c r="AS952" s="75"/>
      <c r="AT952" s="75"/>
      <c r="AU952" s="75"/>
      <c r="AV952" s="75"/>
      <c r="AW952" s="82">
        <f>MIN(AV956:AV957)</f>
        <v>100</v>
      </c>
      <c r="AX952" s="83"/>
      <c r="AY952" s="83"/>
      <c r="AZ952" s="79"/>
      <c r="BA952" s="80"/>
      <c r="BB952" s="71"/>
      <c r="BC952" s="54"/>
      <c r="BD952" s="41">
        <v>4</v>
      </c>
      <c r="BE952" s="52">
        <v>42</v>
      </c>
      <c r="BF952" s="134">
        <v>4222</v>
      </c>
      <c r="BG952" s="278" t="s">
        <v>48</v>
      </c>
    </row>
    <row r="953" spans="1:59" s="63" customFormat="1" ht="12.75" x14ac:dyDescent="0.2">
      <c r="A953" s="196">
        <v>4</v>
      </c>
      <c r="B953" s="197" t="s">
        <v>422</v>
      </c>
      <c r="C953" s="208">
        <v>42</v>
      </c>
      <c r="D953" s="209" t="s">
        <v>518</v>
      </c>
      <c r="E953" s="214">
        <v>4222</v>
      </c>
      <c r="F953" s="211" t="s">
        <v>567</v>
      </c>
      <c r="G953" s="231" t="s">
        <v>1192</v>
      </c>
      <c r="H953" s="81" t="s">
        <v>49</v>
      </c>
      <c r="I953" s="223"/>
      <c r="J953" s="73"/>
      <c r="K953" s="73"/>
      <c r="L953" s="73"/>
      <c r="M953" s="74"/>
      <c r="N953" s="247"/>
      <c r="O953" s="306"/>
      <c r="P953" s="105"/>
      <c r="Q953" s="75"/>
      <c r="R953" s="75"/>
      <c r="S953" s="75"/>
      <c r="T953" s="75"/>
      <c r="U953" s="75"/>
      <c r="V953" s="75"/>
      <c r="W953" s="75"/>
      <c r="X953" s="75"/>
      <c r="Y953" s="84">
        <f>IF(ISNUMBER(AVERAGE(X956:X957)),AVERAGE(X956:X957),0)</f>
        <v>25000</v>
      </c>
      <c r="Z953" s="83"/>
      <c r="AA953" s="83"/>
      <c r="AB953" s="75"/>
      <c r="AC953" s="75"/>
      <c r="AD953" s="75"/>
      <c r="AE953" s="75"/>
      <c r="AF953" s="75"/>
      <c r="AG953" s="75"/>
      <c r="AH953" s="75"/>
      <c r="AI953" s="75"/>
      <c r="AJ953" s="84">
        <f>IF(ISNUMBER(AVERAGE(AI956:AI957)),AVERAGE(AI956:AI957),0)</f>
        <v>0</v>
      </c>
      <c r="AK953" s="83"/>
      <c r="AL953" s="83"/>
      <c r="AM953" s="75"/>
      <c r="AN953" s="75"/>
      <c r="AO953" s="75"/>
      <c r="AP953" s="75"/>
      <c r="AQ953" s="75"/>
      <c r="AR953" s="75"/>
      <c r="AS953" s="75"/>
      <c r="AT953" s="75"/>
      <c r="AU953" s="75"/>
      <c r="AV953" s="75"/>
      <c r="AW953" s="84">
        <f>IF(ISNUMBER(AVERAGE(AV956:AV957)),AVERAGE(AV956:AV957),0)</f>
        <v>100</v>
      </c>
      <c r="AX953" s="83"/>
      <c r="AY953" s="83"/>
      <c r="AZ953" s="79"/>
      <c r="BA953" s="80"/>
      <c r="BB953" s="71"/>
      <c r="BC953" s="54"/>
      <c r="BD953" s="41">
        <v>4</v>
      </c>
      <c r="BE953" s="52">
        <v>42</v>
      </c>
      <c r="BF953" s="134">
        <v>4222</v>
      </c>
      <c r="BG953" s="278" t="s">
        <v>49</v>
      </c>
    </row>
    <row r="954" spans="1:59" s="63" customFormat="1" ht="12.75" x14ac:dyDescent="0.2">
      <c r="A954" s="196">
        <v>4</v>
      </c>
      <c r="B954" s="197" t="s">
        <v>422</v>
      </c>
      <c r="C954" s="208">
        <v>42</v>
      </c>
      <c r="D954" s="209" t="s">
        <v>518</v>
      </c>
      <c r="E954" s="214">
        <v>4222</v>
      </c>
      <c r="F954" s="211" t="s">
        <v>567</v>
      </c>
      <c r="G954" s="231" t="s">
        <v>1192</v>
      </c>
      <c r="H954" s="81" t="s">
        <v>50</v>
      </c>
      <c r="I954" s="223"/>
      <c r="J954" s="73"/>
      <c r="K954" s="73"/>
      <c r="L954" s="73"/>
      <c r="M954" s="74"/>
      <c r="N954" s="247"/>
      <c r="O954" s="306"/>
      <c r="P954" s="105"/>
      <c r="Q954" s="75"/>
      <c r="R954" s="75"/>
      <c r="S954" s="75"/>
      <c r="T954" s="75"/>
      <c r="U954" s="75"/>
      <c r="V954" s="75"/>
      <c r="W954" s="75"/>
      <c r="X954" s="75"/>
      <c r="Y954" s="84">
        <f>MAX(X956:X957)</f>
        <v>25000</v>
      </c>
      <c r="Z954" s="83"/>
      <c r="AA954" s="83"/>
      <c r="AB954" s="75"/>
      <c r="AC954" s="75"/>
      <c r="AD954" s="75"/>
      <c r="AE954" s="75"/>
      <c r="AF954" s="75"/>
      <c r="AG954" s="75"/>
      <c r="AH954" s="75"/>
      <c r="AI954" s="75"/>
      <c r="AJ954" s="84">
        <f>MAX(AI956:AI957)</f>
        <v>0</v>
      </c>
      <c r="AK954" s="83"/>
      <c r="AL954" s="83"/>
      <c r="AM954" s="75"/>
      <c r="AN954" s="75"/>
      <c r="AO954" s="75"/>
      <c r="AP954" s="75"/>
      <c r="AQ954" s="75"/>
      <c r="AR954" s="75"/>
      <c r="AS954" s="75"/>
      <c r="AT954" s="75"/>
      <c r="AU954" s="75"/>
      <c r="AV954" s="75"/>
      <c r="AW954" s="84">
        <f>MAX(AV956:AV957)</f>
        <v>100</v>
      </c>
      <c r="AX954" s="83"/>
      <c r="AY954" s="83"/>
      <c r="AZ954" s="79"/>
      <c r="BA954" s="80"/>
      <c r="BB954" s="71"/>
      <c r="BC954" s="54"/>
      <c r="BD954" s="41">
        <v>4</v>
      </c>
      <c r="BE954" s="52">
        <v>42</v>
      </c>
      <c r="BF954" s="134">
        <v>4222</v>
      </c>
      <c r="BG954" s="278" t="s">
        <v>50</v>
      </c>
    </row>
    <row r="955" spans="1:59" s="63" customFormat="1" ht="12.75" x14ac:dyDescent="0.2">
      <c r="A955" s="196">
        <v>4</v>
      </c>
      <c r="B955" s="197" t="s">
        <v>422</v>
      </c>
      <c r="C955" s="208">
        <v>42</v>
      </c>
      <c r="D955" s="209" t="s">
        <v>518</v>
      </c>
      <c r="E955" s="214">
        <v>4222</v>
      </c>
      <c r="F955" s="211" t="s">
        <v>567</v>
      </c>
      <c r="G955" s="231" t="s">
        <v>1192</v>
      </c>
      <c r="H955" s="85" t="s">
        <v>51</v>
      </c>
      <c r="I955" s="223"/>
      <c r="J955" s="73"/>
      <c r="K955" s="73"/>
      <c r="L955" s="73"/>
      <c r="M955" s="74"/>
      <c r="N955" s="248">
        <f>SUM(N956:N957)</f>
        <v>1</v>
      </c>
      <c r="O955" s="293">
        <f>SUM(O956:O957)</f>
        <v>1</v>
      </c>
      <c r="P955" s="292"/>
      <c r="Q955" s="87"/>
      <c r="R955" s="87"/>
      <c r="S955" s="87"/>
      <c r="T955" s="87"/>
      <c r="U955" s="87"/>
      <c r="V955" s="87"/>
      <c r="W955" s="87"/>
      <c r="X955" s="87"/>
      <c r="Y955" s="88"/>
      <c r="Z955" s="86">
        <f>SUM(Z956:Z957)</f>
        <v>25000</v>
      </c>
      <c r="AA955" s="88"/>
      <c r="AB955" s="87"/>
      <c r="AC955" s="87"/>
      <c r="AD955" s="87"/>
      <c r="AE955" s="87"/>
      <c r="AF955" s="87"/>
      <c r="AG955" s="87"/>
      <c r="AH955" s="87"/>
      <c r="AI955" s="87"/>
      <c r="AJ955" s="88"/>
      <c r="AK955" s="86">
        <f>SUM(AK956:AK957)</f>
        <v>0</v>
      </c>
      <c r="AL955" s="88"/>
      <c r="AM955" s="87"/>
      <c r="AN955" s="87"/>
      <c r="AO955" s="87"/>
      <c r="AP955" s="87"/>
      <c r="AQ955" s="87"/>
      <c r="AR955" s="87"/>
      <c r="AS955" s="87"/>
      <c r="AT955" s="87"/>
      <c r="AU955" s="87"/>
      <c r="AV955" s="87"/>
      <c r="AW955" s="112"/>
      <c r="AX955" s="86">
        <f>SUM(AX956:AX957)</f>
        <v>100</v>
      </c>
      <c r="AY955" s="88"/>
      <c r="AZ955" s="79"/>
      <c r="BA955" s="80"/>
      <c r="BB955" s="71"/>
      <c r="BC955" s="54"/>
      <c r="BD955" s="41">
        <v>4</v>
      </c>
      <c r="BE955" s="52">
        <v>42</v>
      </c>
      <c r="BF955" s="134">
        <v>4222</v>
      </c>
      <c r="BG955" s="279" t="s">
        <v>51</v>
      </c>
    </row>
    <row r="956" spans="1:59" s="63" customFormat="1" ht="12.75" x14ac:dyDescent="0.2">
      <c r="A956" s="196">
        <v>4</v>
      </c>
      <c r="B956" s="197" t="s">
        <v>422</v>
      </c>
      <c r="C956" s="208">
        <v>42</v>
      </c>
      <c r="D956" s="209" t="s">
        <v>518</v>
      </c>
      <c r="E956" s="214">
        <v>4222</v>
      </c>
      <c r="F956" s="211" t="s">
        <v>567</v>
      </c>
      <c r="G956" s="231" t="s">
        <v>1192</v>
      </c>
      <c r="H956" s="89" t="s">
        <v>52</v>
      </c>
      <c r="I956" s="90" t="s">
        <v>516</v>
      </c>
      <c r="J956" s="90" t="s">
        <v>568</v>
      </c>
      <c r="K956" s="90" t="s">
        <v>73</v>
      </c>
      <c r="L956" s="90" t="s">
        <v>69</v>
      </c>
      <c r="M956" s="91"/>
      <c r="N956" s="312">
        <v>1</v>
      </c>
      <c r="O956" s="313">
        <f>N956/N955</f>
        <v>1</v>
      </c>
      <c r="P956" s="104"/>
      <c r="Q956" s="92"/>
      <c r="R956" s="92"/>
      <c r="S956" s="92"/>
      <c r="T956" s="92"/>
      <c r="U956" s="92"/>
      <c r="V956" s="92"/>
      <c r="W956" s="92">
        <v>1</v>
      </c>
      <c r="X956" s="109">
        <f>P956*P$7+Q956*Q$7+R956*R$7+S956*S$7+T956*T$7+U956*U$7+V956*V$7+W956*W$7</f>
        <v>25000</v>
      </c>
      <c r="Y956" s="83"/>
      <c r="Z956" s="110">
        <f>X956*$O956</f>
        <v>25000</v>
      </c>
      <c r="AA956" s="111"/>
      <c r="AB956" s="92"/>
      <c r="AC956" s="92"/>
      <c r="AD956" s="92"/>
      <c r="AE956" s="92"/>
      <c r="AF956" s="92"/>
      <c r="AG956" s="92"/>
      <c r="AH956" s="92"/>
      <c r="AI956" s="109">
        <f>AB956*AB$7+AC956*AC$7+AD956*AD$7+AE956*AE$7+AF956*AF$7+AG956*AG$7+AH956*AH$7</f>
        <v>0</v>
      </c>
      <c r="AJ956" s="83"/>
      <c r="AK956" s="110">
        <f>AI956*$O956</f>
        <v>0</v>
      </c>
      <c r="AL956" s="111"/>
      <c r="AM956" s="92"/>
      <c r="AN956" s="92"/>
      <c r="AO956" s="92"/>
      <c r="AP956" s="92">
        <v>1</v>
      </c>
      <c r="AQ956" s="92"/>
      <c r="AR956" s="92"/>
      <c r="AS956" s="92"/>
      <c r="AT956" s="92"/>
      <c r="AU956" s="92"/>
      <c r="AV956" s="109">
        <f>AM956*AM$7+AN956*AN$7+AO956*AO$7+AP956*AP$7+AQ956*AQ$7+AR956*AR$7+AS956*AS$7+AT956*AT$7+AU956*AU$7</f>
        <v>100</v>
      </c>
      <c r="AW956" s="75"/>
      <c r="AX956" s="110">
        <f>AV956*$O956</f>
        <v>100</v>
      </c>
      <c r="AY956" s="111"/>
      <c r="AZ956" s="93"/>
      <c r="BA956" s="94" t="s">
        <v>131</v>
      </c>
      <c r="BB956" s="71"/>
      <c r="BC956" s="54"/>
      <c r="BD956" s="41">
        <v>4</v>
      </c>
      <c r="BE956" s="52">
        <v>42</v>
      </c>
      <c r="BF956" s="134">
        <v>4222</v>
      </c>
      <c r="BG956" s="280" t="s">
        <v>52</v>
      </c>
    </row>
    <row r="957" spans="1:59" s="63" customFormat="1" ht="12.75" x14ac:dyDescent="0.2">
      <c r="A957" s="196">
        <v>4</v>
      </c>
      <c r="B957" s="197" t="s">
        <v>422</v>
      </c>
      <c r="C957" s="208">
        <v>42</v>
      </c>
      <c r="D957" s="209" t="s">
        <v>518</v>
      </c>
      <c r="E957" s="214">
        <v>4222</v>
      </c>
      <c r="F957" s="211" t="s">
        <v>567</v>
      </c>
      <c r="G957" s="231" t="s">
        <v>1192</v>
      </c>
      <c r="H957" s="65"/>
      <c r="I957" s="222"/>
      <c r="J957" s="66"/>
      <c r="K957" s="66"/>
      <c r="L957" s="66"/>
      <c r="M957" s="64"/>
      <c r="N957" s="304"/>
      <c r="O957" s="305"/>
      <c r="P957" s="127"/>
      <c r="Q957" s="67"/>
      <c r="R957" s="67"/>
      <c r="S957" s="67"/>
      <c r="T957" s="67"/>
      <c r="U957" s="67"/>
      <c r="V957" s="67"/>
      <c r="W957" s="67"/>
      <c r="X957" s="67"/>
      <c r="Y957" s="68"/>
      <c r="Z957" s="68"/>
      <c r="AA957" s="68"/>
      <c r="AB957" s="67"/>
      <c r="AC957" s="67"/>
      <c r="AD957" s="67"/>
      <c r="AE957" s="67"/>
      <c r="AF957" s="67"/>
      <c r="AG957" s="67"/>
      <c r="AH957" s="67"/>
      <c r="AI957" s="67"/>
      <c r="AJ957" s="68"/>
      <c r="AK957" s="68"/>
      <c r="AL957" s="68"/>
      <c r="AM957" s="67"/>
      <c r="AN957" s="67"/>
      <c r="AO957" s="67"/>
      <c r="AP957" s="67"/>
      <c r="AQ957" s="67"/>
      <c r="AR957" s="67"/>
      <c r="AS957" s="67"/>
      <c r="AT957" s="67"/>
      <c r="AU957" s="67"/>
      <c r="AV957" s="67"/>
      <c r="AW957" s="67"/>
      <c r="AX957" s="68"/>
      <c r="AY957" s="68"/>
      <c r="AZ957" s="69"/>
      <c r="BA957" s="70"/>
      <c r="BB957" s="71"/>
      <c r="BC957" s="54"/>
      <c r="BD957" s="41">
        <v>4</v>
      </c>
      <c r="BE957" s="52">
        <v>42</v>
      </c>
      <c r="BF957" s="134">
        <v>4222</v>
      </c>
      <c r="BG957" s="275"/>
    </row>
    <row r="958" spans="1:59" s="63" customFormat="1" ht="12.75" x14ac:dyDescent="0.2">
      <c r="A958" s="196">
        <v>4</v>
      </c>
      <c r="B958" s="197" t="s">
        <v>422</v>
      </c>
      <c r="C958" s="208">
        <v>42</v>
      </c>
      <c r="D958" s="209" t="s">
        <v>518</v>
      </c>
      <c r="E958" s="214">
        <v>4222</v>
      </c>
      <c r="F958" s="211" t="s">
        <v>567</v>
      </c>
      <c r="G958" s="230"/>
      <c r="H958" s="56"/>
      <c r="I958" s="221"/>
      <c r="J958" s="57"/>
      <c r="K958" s="57"/>
      <c r="L958" s="57"/>
      <c r="M958" s="55"/>
      <c r="N958" s="303"/>
      <c r="O958" s="245"/>
      <c r="P958" s="122"/>
      <c r="Q958" s="58"/>
      <c r="R958" s="58"/>
      <c r="S958" s="58"/>
      <c r="T958" s="58"/>
      <c r="U958" s="58"/>
      <c r="V958" s="58"/>
      <c r="W958" s="58"/>
      <c r="X958" s="58"/>
      <c r="Y958" s="59"/>
      <c r="Z958" s="59"/>
      <c r="AA958" s="59"/>
      <c r="AB958" s="58"/>
      <c r="AC958" s="58"/>
      <c r="AD958" s="58"/>
      <c r="AE958" s="58"/>
      <c r="AF958" s="58"/>
      <c r="AG958" s="58"/>
      <c r="AH958" s="58"/>
      <c r="AI958" s="58"/>
      <c r="AJ958" s="59"/>
      <c r="AK958" s="59"/>
      <c r="AL958" s="59"/>
      <c r="AM958" s="58"/>
      <c r="AN958" s="58"/>
      <c r="AO958" s="58"/>
      <c r="AP958" s="58"/>
      <c r="AQ958" s="58"/>
      <c r="AR958" s="58"/>
      <c r="AS958" s="58"/>
      <c r="AT958" s="58"/>
      <c r="AU958" s="58"/>
      <c r="AV958" s="58"/>
      <c r="AW958" s="58"/>
      <c r="AX958" s="59"/>
      <c r="AY958" s="59"/>
      <c r="AZ958" s="60"/>
      <c r="BA958" s="61"/>
      <c r="BB958" s="54"/>
      <c r="BC958" s="54"/>
      <c r="BD958" s="41">
        <v>4</v>
      </c>
      <c r="BE958" s="52">
        <v>42</v>
      </c>
      <c r="BF958" s="134">
        <v>4222</v>
      </c>
      <c r="BG958" s="274"/>
    </row>
    <row r="959" spans="1:59" s="63" customFormat="1" ht="12.75" x14ac:dyDescent="0.2">
      <c r="A959" s="196">
        <v>4</v>
      </c>
      <c r="B959" s="197" t="s">
        <v>422</v>
      </c>
      <c r="C959" s="208">
        <v>42</v>
      </c>
      <c r="D959" s="209" t="s">
        <v>518</v>
      </c>
      <c r="E959" s="214">
        <v>4222</v>
      </c>
      <c r="F959" s="211" t="s">
        <v>567</v>
      </c>
      <c r="G959" s="231"/>
      <c r="H959" s="65"/>
      <c r="I959" s="222"/>
      <c r="J959" s="66"/>
      <c r="K959" s="66"/>
      <c r="L959" s="66"/>
      <c r="M959" s="64"/>
      <c r="N959" s="304"/>
      <c r="O959" s="305"/>
      <c r="P959" s="127"/>
      <c r="Q959" s="67"/>
      <c r="R959" s="67"/>
      <c r="S959" s="67"/>
      <c r="T959" s="67"/>
      <c r="U959" s="67"/>
      <c r="V959" s="67"/>
      <c r="W959" s="67"/>
      <c r="X959" s="67"/>
      <c r="Y959" s="68"/>
      <c r="Z959" s="68"/>
      <c r="AA959" s="68"/>
      <c r="AB959" s="67"/>
      <c r="AC959" s="67"/>
      <c r="AD959" s="67"/>
      <c r="AE959" s="67"/>
      <c r="AF959" s="67"/>
      <c r="AG959" s="67"/>
      <c r="AH959" s="67"/>
      <c r="AI959" s="67"/>
      <c r="AJ959" s="68"/>
      <c r="AK959" s="68"/>
      <c r="AL959" s="68"/>
      <c r="AM959" s="67"/>
      <c r="AN959" s="67"/>
      <c r="AO959" s="67"/>
      <c r="AP959" s="67"/>
      <c r="AQ959" s="67"/>
      <c r="AR959" s="67"/>
      <c r="AS959" s="67"/>
      <c r="AT959" s="67"/>
      <c r="AU959" s="67"/>
      <c r="AV959" s="67"/>
      <c r="AW959" s="67"/>
      <c r="AX959" s="68"/>
      <c r="AY959" s="68"/>
      <c r="AZ959" s="69"/>
      <c r="BA959" s="70"/>
      <c r="BB959" s="71"/>
      <c r="BC959" s="54"/>
      <c r="BD959" s="41">
        <v>4</v>
      </c>
      <c r="BE959" s="52">
        <v>42</v>
      </c>
      <c r="BF959" s="134">
        <v>4222</v>
      </c>
      <c r="BG959" s="275"/>
    </row>
    <row r="960" spans="1:59" s="63" customFormat="1" ht="12.75" x14ac:dyDescent="0.2">
      <c r="A960" s="196">
        <v>4</v>
      </c>
      <c r="B960" s="197" t="s">
        <v>422</v>
      </c>
      <c r="C960" s="208">
        <v>42</v>
      </c>
      <c r="D960" s="209" t="s">
        <v>518</v>
      </c>
      <c r="E960" s="214">
        <v>4222</v>
      </c>
      <c r="F960" s="211" t="s">
        <v>567</v>
      </c>
      <c r="G960" s="231" t="s">
        <v>577</v>
      </c>
      <c r="H960" s="72" t="s">
        <v>1233</v>
      </c>
      <c r="I960" s="223" t="s">
        <v>1261</v>
      </c>
      <c r="J960" s="73"/>
      <c r="K960" s="73"/>
      <c r="L960" s="73"/>
      <c r="M960" s="74"/>
      <c r="N960" s="247"/>
      <c r="O960" s="306"/>
      <c r="P960" s="105"/>
      <c r="Q960" s="75"/>
      <c r="R960" s="75"/>
      <c r="S960" s="75"/>
      <c r="T960" s="75"/>
      <c r="U960" s="75"/>
      <c r="V960" s="75"/>
      <c r="W960" s="75"/>
      <c r="X960" s="75"/>
      <c r="Y960" s="76" t="s">
        <v>1241</v>
      </c>
      <c r="Z960" s="77" t="s">
        <v>1241</v>
      </c>
      <c r="AA960" s="78">
        <f>AA$826</f>
        <v>10000</v>
      </c>
      <c r="AB960" s="75"/>
      <c r="AC960" s="75"/>
      <c r="AD960" s="75"/>
      <c r="AE960" s="75"/>
      <c r="AF960" s="75"/>
      <c r="AG960" s="75"/>
      <c r="AH960" s="75"/>
      <c r="AI960" s="75"/>
      <c r="AJ960" s="76" t="s">
        <v>1241</v>
      </c>
      <c r="AK960" s="77" t="s">
        <v>1241</v>
      </c>
      <c r="AL960" s="78">
        <f>AL$826</f>
        <v>0</v>
      </c>
      <c r="AM960" s="75"/>
      <c r="AN960" s="75"/>
      <c r="AO960" s="75"/>
      <c r="AP960" s="75"/>
      <c r="AQ960" s="75"/>
      <c r="AR960" s="75"/>
      <c r="AS960" s="75"/>
      <c r="AT960" s="75"/>
      <c r="AU960" s="75"/>
      <c r="AV960" s="75"/>
      <c r="AW960" s="76" t="s">
        <v>1241</v>
      </c>
      <c r="AX960" s="77" t="s">
        <v>1241</v>
      </c>
      <c r="AY960" s="78">
        <f>AY$826</f>
        <v>1000</v>
      </c>
      <c r="AZ960" s="79"/>
      <c r="BA960" s="80" t="str">
        <f>I960</f>
        <v>&gt; see 4161, Building wraps, underlays and DPCs</v>
      </c>
      <c r="BB960" s="71"/>
      <c r="BC960" s="54"/>
      <c r="BD960" s="41">
        <v>4</v>
      </c>
      <c r="BE960" s="52">
        <v>42</v>
      </c>
      <c r="BF960" s="134">
        <v>4222</v>
      </c>
      <c r="BG960" s="276" t="s">
        <v>47</v>
      </c>
    </row>
    <row r="961" spans="1:59" s="63" customFormat="1" ht="12.75" x14ac:dyDescent="0.2">
      <c r="A961" s="196">
        <v>4</v>
      </c>
      <c r="B961" s="197" t="s">
        <v>422</v>
      </c>
      <c r="C961" s="208">
        <v>42</v>
      </c>
      <c r="D961" s="209" t="s">
        <v>518</v>
      </c>
      <c r="E961" s="214">
        <v>4222</v>
      </c>
      <c r="F961" s="211" t="s">
        <v>567</v>
      </c>
      <c r="G961" s="231"/>
      <c r="H961" s="65"/>
      <c r="I961" s="222"/>
      <c r="J961" s="66"/>
      <c r="K961" s="66"/>
      <c r="L961" s="66"/>
      <c r="M961" s="64"/>
      <c r="N961" s="304"/>
      <c r="O961" s="305"/>
      <c r="P961" s="127"/>
      <c r="Q961" s="67"/>
      <c r="R961" s="67"/>
      <c r="S961" s="67"/>
      <c r="T961" s="67"/>
      <c r="U961" s="67"/>
      <c r="V961" s="67"/>
      <c r="W961" s="67"/>
      <c r="X961" s="67"/>
      <c r="Y961" s="68"/>
      <c r="Z961" s="68"/>
      <c r="AA961" s="68"/>
      <c r="AB961" s="67"/>
      <c r="AC961" s="67"/>
      <c r="AD961" s="67"/>
      <c r="AE961" s="67"/>
      <c r="AF961" s="67"/>
      <c r="AG961" s="67"/>
      <c r="AH961" s="67"/>
      <c r="AI961" s="67"/>
      <c r="AJ961" s="68"/>
      <c r="AK961" s="68"/>
      <c r="AL961" s="68"/>
      <c r="AM961" s="67"/>
      <c r="AN961" s="67"/>
      <c r="AO961" s="67"/>
      <c r="AP961" s="67"/>
      <c r="AQ961" s="67"/>
      <c r="AR961" s="67"/>
      <c r="AS961" s="67"/>
      <c r="AT961" s="67"/>
      <c r="AU961" s="67"/>
      <c r="AV961" s="67"/>
      <c r="AW961" s="67"/>
      <c r="AX961" s="68"/>
      <c r="AY961" s="68"/>
      <c r="AZ961" s="69"/>
      <c r="BA961" s="70"/>
      <c r="BB961" s="71"/>
      <c r="BC961" s="54"/>
      <c r="BD961" s="41">
        <v>4</v>
      </c>
      <c r="BE961" s="52">
        <v>42</v>
      </c>
      <c r="BF961" s="134">
        <v>4222</v>
      </c>
      <c r="BG961" s="275"/>
    </row>
    <row r="962" spans="1:59" s="63" customFormat="1" ht="12.75" x14ac:dyDescent="0.2">
      <c r="A962" s="196">
        <v>4</v>
      </c>
      <c r="B962" s="197" t="s">
        <v>422</v>
      </c>
      <c r="C962" s="208">
        <v>42</v>
      </c>
      <c r="D962" s="209" t="s">
        <v>518</v>
      </c>
      <c r="E962" s="214">
        <v>4222</v>
      </c>
      <c r="F962" s="211" t="s">
        <v>567</v>
      </c>
      <c r="G962" s="230"/>
      <c r="H962" s="56"/>
      <c r="I962" s="221"/>
      <c r="J962" s="57"/>
      <c r="K962" s="57"/>
      <c r="L962" s="57"/>
      <c r="M962" s="55"/>
      <c r="N962" s="303"/>
      <c r="O962" s="245"/>
      <c r="P962" s="122"/>
      <c r="Q962" s="58"/>
      <c r="R962" s="58"/>
      <c r="S962" s="58"/>
      <c r="T962" s="58"/>
      <c r="U962" s="58"/>
      <c r="V962" s="58"/>
      <c r="W962" s="58"/>
      <c r="X962" s="58"/>
      <c r="Y962" s="59"/>
      <c r="Z962" s="59"/>
      <c r="AA962" s="59"/>
      <c r="AB962" s="58"/>
      <c r="AC962" s="58"/>
      <c r="AD962" s="58"/>
      <c r="AE962" s="58"/>
      <c r="AF962" s="58"/>
      <c r="AG962" s="58"/>
      <c r="AH962" s="58"/>
      <c r="AI962" s="58"/>
      <c r="AJ962" s="59"/>
      <c r="AK962" s="59"/>
      <c r="AL962" s="59"/>
      <c r="AM962" s="58"/>
      <c r="AN962" s="58"/>
      <c r="AO962" s="58"/>
      <c r="AP962" s="58"/>
      <c r="AQ962" s="58"/>
      <c r="AR962" s="58"/>
      <c r="AS962" s="58"/>
      <c r="AT962" s="58"/>
      <c r="AU962" s="58"/>
      <c r="AV962" s="58"/>
      <c r="AW962" s="58"/>
      <c r="AX962" s="59"/>
      <c r="AY962" s="59"/>
      <c r="AZ962" s="60"/>
      <c r="BA962" s="61"/>
      <c r="BB962" s="54"/>
      <c r="BC962" s="54"/>
      <c r="BD962" s="41">
        <v>4</v>
      </c>
      <c r="BE962" s="52">
        <v>42</v>
      </c>
      <c r="BF962" s="134">
        <v>4222</v>
      </c>
      <c r="BG962" s="274"/>
    </row>
    <row r="963" spans="1:59" s="63" customFormat="1" ht="12.75" x14ac:dyDescent="0.2">
      <c r="A963" s="196">
        <v>4</v>
      </c>
      <c r="B963" s="197" t="s">
        <v>422</v>
      </c>
      <c r="C963" s="208">
        <v>42</v>
      </c>
      <c r="D963" s="209" t="s">
        <v>518</v>
      </c>
      <c r="E963" s="214">
        <v>4222</v>
      </c>
      <c r="F963" s="211" t="s">
        <v>567</v>
      </c>
      <c r="G963" s="231"/>
      <c r="H963" s="65"/>
      <c r="I963" s="222"/>
      <c r="J963" s="66"/>
      <c r="K963" s="66"/>
      <c r="L963" s="66"/>
      <c r="M963" s="64"/>
      <c r="N963" s="304"/>
      <c r="O963" s="305"/>
      <c r="P963" s="127"/>
      <c r="Q963" s="67"/>
      <c r="R963" s="67"/>
      <c r="S963" s="67"/>
      <c r="T963" s="67"/>
      <c r="U963" s="67"/>
      <c r="V963" s="67"/>
      <c r="W963" s="67"/>
      <c r="X963" s="67"/>
      <c r="Y963" s="68"/>
      <c r="Z963" s="68"/>
      <c r="AA963" s="68"/>
      <c r="AB963" s="67"/>
      <c r="AC963" s="67"/>
      <c r="AD963" s="67"/>
      <c r="AE963" s="67"/>
      <c r="AF963" s="67"/>
      <c r="AG963" s="67"/>
      <c r="AH963" s="67"/>
      <c r="AI963" s="67"/>
      <c r="AJ963" s="68"/>
      <c r="AK963" s="68"/>
      <c r="AL963" s="68"/>
      <c r="AM963" s="67"/>
      <c r="AN963" s="67"/>
      <c r="AO963" s="67"/>
      <c r="AP963" s="67"/>
      <c r="AQ963" s="67"/>
      <c r="AR963" s="67"/>
      <c r="AS963" s="67"/>
      <c r="AT963" s="67"/>
      <c r="AU963" s="67"/>
      <c r="AV963" s="67"/>
      <c r="AW963" s="67"/>
      <c r="AX963" s="68"/>
      <c r="AY963" s="68"/>
      <c r="AZ963" s="69"/>
      <c r="BA963" s="70"/>
      <c r="BB963" s="71"/>
      <c r="BC963" s="54"/>
      <c r="BD963" s="41">
        <v>4</v>
      </c>
      <c r="BE963" s="52">
        <v>42</v>
      </c>
      <c r="BF963" s="134">
        <v>4222</v>
      </c>
      <c r="BG963" s="275"/>
    </row>
    <row r="964" spans="1:59" s="63" customFormat="1" ht="12.75" x14ac:dyDescent="0.2">
      <c r="A964" s="196">
        <v>4</v>
      </c>
      <c r="B964" s="197" t="s">
        <v>422</v>
      </c>
      <c r="C964" s="208">
        <v>42</v>
      </c>
      <c r="D964" s="209" t="s">
        <v>518</v>
      </c>
      <c r="E964" s="214">
        <v>4222</v>
      </c>
      <c r="F964" s="211" t="s">
        <v>567</v>
      </c>
      <c r="G964" s="231" t="s">
        <v>729</v>
      </c>
      <c r="H964" s="72" t="s">
        <v>1233</v>
      </c>
      <c r="I964" s="223" t="s">
        <v>1247</v>
      </c>
      <c r="J964" s="73"/>
      <c r="K964" s="73"/>
      <c r="L964" s="73"/>
      <c r="M964" s="74"/>
      <c r="N964" s="247"/>
      <c r="O964" s="306"/>
      <c r="P964" s="105"/>
      <c r="Q964" s="75"/>
      <c r="R964" s="75"/>
      <c r="S964" s="75"/>
      <c r="T964" s="75"/>
      <c r="U964" s="75"/>
      <c r="V964" s="75"/>
      <c r="W964" s="75"/>
      <c r="X964" s="75"/>
      <c r="Y964" s="76" t="s">
        <v>1241</v>
      </c>
      <c r="Z964" s="77" t="s">
        <v>1241</v>
      </c>
      <c r="AA964" s="78">
        <f>AA$2549</f>
        <v>5000</v>
      </c>
      <c r="AB964" s="75"/>
      <c r="AC964" s="75"/>
      <c r="AD964" s="75"/>
      <c r="AE964" s="75"/>
      <c r="AF964" s="75"/>
      <c r="AG964" s="75"/>
      <c r="AH964" s="75"/>
      <c r="AI964" s="75"/>
      <c r="AJ964" s="76" t="s">
        <v>1241</v>
      </c>
      <c r="AK964" s="77" t="s">
        <v>1241</v>
      </c>
      <c r="AL964" s="78">
        <f>AL$2549</f>
        <v>0</v>
      </c>
      <c r="AM964" s="75"/>
      <c r="AN964" s="75"/>
      <c r="AO964" s="75"/>
      <c r="AP964" s="75"/>
      <c r="AQ964" s="75"/>
      <c r="AR964" s="75"/>
      <c r="AS964" s="75"/>
      <c r="AT964" s="75"/>
      <c r="AU964" s="75"/>
      <c r="AV964" s="75"/>
      <c r="AW964" s="76" t="s">
        <v>1241</v>
      </c>
      <c r="AX964" s="77" t="s">
        <v>1241</v>
      </c>
      <c r="AY964" s="78">
        <f>AY$2549</f>
        <v>500</v>
      </c>
      <c r="AZ964" s="79"/>
      <c r="BA964" s="80" t="str">
        <f>I964</f>
        <v>&gt; see 4711, Thermal insulation</v>
      </c>
      <c r="BB964" s="71"/>
      <c r="BC964" s="54"/>
      <c r="BD964" s="41">
        <v>4</v>
      </c>
      <c r="BE964" s="52">
        <v>42</v>
      </c>
      <c r="BF964" s="134">
        <v>4222</v>
      </c>
      <c r="BG964" s="276" t="s">
        <v>47</v>
      </c>
    </row>
    <row r="965" spans="1:59" s="63" customFormat="1" ht="12.75" x14ac:dyDescent="0.2">
      <c r="A965" s="196">
        <v>4</v>
      </c>
      <c r="B965" s="197" t="s">
        <v>422</v>
      </c>
      <c r="C965" s="208">
        <v>42</v>
      </c>
      <c r="D965" s="209" t="s">
        <v>518</v>
      </c>
      <c r="E965" s="214">
        <v>4222</v>
      </c>
      <c r="F965" s="211" t="s">
        <v>567</v>
      </c>
      <c r="G965" s="231"/>
      <c r="H965" s="65"/>
      <c r="I965" s="222"/>
      <c r="J965" s="66"/>
      <c r="K965" s="66"/>
      <c r="L965" s="66"/>
      <c r="M965" s="64"/>
      <c r="N965" s="304"/>
      <c r="O965" s="305"/>
      <c r="P965" s="127"/>
      <c r="Q965" s="67"/>
      <c r="R965" s="67"/>
      <c r="S965" s="67"/>
      <c r="T965" s="67"/>
      <c r="U965" s="67"/>
      <c r="V965" s="67"/>
      <c r="W965" s="67"/>
      <c r="X965" s="67"/>
      <c r="Y965" s="68"/>
      <c r="Z965" s="68"/>
      <c r="AA965" s="68"/>
      <c r="AB965" s="67"/>
      <c r="AC965" s="67"/>
      <c r="AD965" s="67"/>
      <c r="AE965" s="67"/>
      <c r="AF965" s="67"/>
      <c r="AG965" s="67"/>
      <c r="AH965" s="67"/>
      <c r="AI965" s="67"/>
      <c r="AJ965" s="68"/>
      <c r="AK965" s="68"/>
      <c r="AL965" s="68"/>
      <c r="AM965" s="67"/>
      <c r="AN965" s="67"/>
      <c r="AO965" s="67"/>
      <c r="AP965" s="67"/>
      <c r="AQ965" s="67"/>
      <c r="AR965" s="67"/>
      <c r="AS965" s="67"/>
      <c r="AT965" s="67"/>
      <c r="AU965" s="67"/>
      <c r="AV965" s="67"/>
      <c r="AW965" s="67"/>
      <c r="AX965" s="68"/>
      <c r="AY965" s="68"/>
      <c r="AZ965" s="69"/>
      <c r="BA965" s="70"/>
      <c r="BB965" s="71"/>
      <c r="BC965" s="54"/>
      <c r="BD965" s="41">
        <v>4</v>
      </c>
      <c r="BE965" s="52">
        <v>42</v>
      </c>
      <c r="BF965" s="134">
        <v>4222</v>
      </c>
      <c r="BG965" s="275"/>
    </row>
    <row r="966" spans="1:59" s="63" customFormat="1" ht="12.75" x14ac:dyDescent="0.2">
      <c r="A966" s="196">
        <v>4</v>
      </c>
      <c r="B966" s="197" t="s">
        <v>422</v>
      </c>
      <c r="C966" s="208">
        <v>42</v>
      </c>
      <c r="D966" s="209" t="s">
        <v>518</v>
      </c>
      <c r="E966" s="214">
        <v>4222</v>
      </c>
      <c r="F966" s="211" t="s">
        <v>567</v>
      </c>
      <c r="G966" s="230"/>
      <c r="H966" s="56"/>
      <c r="I966" s="221"/>
      <c r="J966" s="57"/>
      <c r="K966" s="57"/>
      <c r="L966" s="57"/>
      <c r="M966" s="55"/>
      <c r="N966" s="303"/>
      <c r="O966" s="245"/>
      <c r="P966" s="122"/>
      <c r="Q966" s="58"/>
      <c r="R966" s="58"/>
      <c r="S966" s="58"/>
      <c r="T966" s="58"/>
      <c r="U966" s="58"/>
      <c r="V966" s="58"/>
      <c r="W966" s="58"/>
      <c r="X966" s="58"/>
      <c r="Y966" s="59"/>
      <c r="Z966" s="59"/>
      <c r="AA966" s="59"/>
      <c r="AB966" s="58"/>
      <c r="AC966" s="58"/>
      <c r="AD966" s="58"/>
      <c r="AE966" s="58"/>
      <c r="AF966" s="58"/>
      <c r="AG966" s="58"/>
      <c r="AH966" s="58"/>
      <c r="AI966" s="58"/>
      <c r="AJ966" s="59"/>
      <c r="AK966" s="59"/>
      <c r="AL966" s="59"/>
      <c r="AM966" s="58"/>
      <c r="AN966" s="58"/>
      <c r="AO966" s="58"/>
      <c r="AP966" s="58"/>
      <c r="AQ966" s="58"/>
      <c r="AR966" s="58"/>
      <c r="AS966" s="58"/>
      <c r="AT966" s="58"/>
      <c r="AU966" s="58"/>
      <c r="AV966" s="58"/>
      <c r="AW966" s="58"/>
      <c r="AX966" s="59"/>
      <c r="AY966" s="59"/>
      <c r="AZ966" s="60"/>
      <c r="BA966" s="61"/>
      <c r="BB966" s="54"/>
      <c r="BC966" s="54"/>
      <c r="BD966" s="41">
        <v>4</v>
      </c>
      <c r="BE966" s="52">
        <v>42</v>
      </c>
      <c r="BF966" s="134">
        <v>4222</v>
      </c>
      <c r="BG966" s="274"/>
    </row>
    <row r="967" spans="1:59" x14ac:dyDescent="0.25">
      <c r="A967" s="196">
        <v>4</v>
      </c>
      <c r="B967" s="197" t="s">
        <v>422</v>
      </c>
      <c r="C967" s="208">
        <v>42</v>
      </c>
      <c r="D967" s="209" t="s">
        <v>518</v>
      </c>
      <c r="E967" s="212">
        <v>4223</v>
      </c>
      <c r="F967" s="213" t="s">
        <v>569</v>
      </c>
      <c r="G967" s="234"/>
      <c r="H967" s="138"/>
      <c r="I967" s="224"/>
      <c r="J967" s="98"/>
      <c r="K967" s="98"/>
      <c r="L967" s="98"/>
      <c r="M967" s="137"/>
      <c r="N967" s="322"/>
      <c r="O967" s="323"/>
      <c r="P967" s="139"/>
      <c r="Q967" s="139"/>
      <c r="R967" s="139"/>
      <c r="S967" s="139"/>
      <c r="T967" s="139"/>
      <c r="U967" s="139"/>
      <c r="V967" s="139"/>
      <c r="W967" s="139"/>
      <c r="X967" s="139"/>
      <c r="Y967" s="100"/>
      <c r="Z967" s="125"/>
      <c r="AA967" s="125"/>
      <c r="AB967" s="139"/>
      <c r="AC967" s="139"/>
      <c r="AD967" s="139"/>
      <c r="AE967" s="139"/>
      <c r="AF967" s="139"/>
      <c r="AG967" s="139"/>
      <c r="AH967" s="139"/>
      <c r="AI967" s="139"/>
      <c r="AJ967" s="100"/>
      <c r="AK967" s="125"/>
      <c r="AL967" s="125"/>
      <c r="AM967" s="139"/>
      <c r="AN967" s="139"/>
      <c r="AO967" s="139"/>
      <c r="AP967" s="139"/>
      <c r="AQ967" s="139"/>
      <c r="AR967" s="139"/>
      <c r="AS967" s="139"/>
      <c r="AT967" s="139"/>
      <c r="AU967" s="139"/>
      <c r="AV967" s="139"/>
      <c r="AW967" s="99"/>
      <c r="AX967" s="125"/>
      <c r="AY967" s="100"/>
      <c r="AZ967" s="140"/>
      <c r="BA967" s="141"/>
      <c r="BB967" s="136"/>
      <c r="BC967" s="136"/>
      <c r="BD967" s="41">
        <v>4</v>
      </c>
      <c r="BE967" s="52">
        <v>42</v>
      </c>
      <c r="BF967" s="103">
        <v>4223</v>
      </c>
      <c r="BG967" s="283"/>
    </row>
    <row r="968" spans="1:59" s="63" customFormat="1" ht="12.75" x14ac:dyDescent="0.2">
      <c r="A968" s="196">
        <v>4</v>
      </c>
      <c r="B968" s="197" t="s">
        <v>422</v>
      </c>
      <c r="C968" s="208">
        <v>42</v>
      </c>
      <c r="D968" s="209" t="s">
        <v>518</v>
      </c>
      <c r="E968" s="212">
        <v>4223</v>
      </c>
      <c r="F968" s="213" t="s">
        <v>569</v>
      </c>
      <c r="G968" s="232"/>
      <c r="H968" s="97"/>
      <c r="I968" s="224"/>
      <c r="J968" s="98"/>
      <c r="K968" s="98"/>
      <c r="L968" s="98"/>
      <c r="M968" s="96"/>
      <c r="N968" s="307"/>
      <c r="O968" s="246"/>
      <c r="P968" s="124"/>
      <c r="Q968" s="99"/>
      <c r="R968" s="99"/>
      <c r="S968" s="99"/>
      <c r="T968" s="99"/>
      <c r="U968" s="99"/>
      <c r="V968" s="99"/>
      <c r="W968" s="99"/>
      <c r="X968" s="99"/>
      <c r="Y968" s="100"/>
      <c r="Z968" s="100"/>
      <c r="AA968" s="100"/>
      <c r="AB968" s="99"/>
      <c r="AC968" s="99"/>
      <c r="AD968" s="99"/>
      <c r="AE968" s="99"/>
      <c r="AF968" s="99"/>
      <c r="AG968" s="99"/>
      <c r="AH968" s="99"/>
      <c r="AI968" s="99"/>
      <c r="AJ968" s="100"/>
      <c r="AK968" s="100"/>
      <c r="AL968" s="100"/>
      <c r="AM968" s="99"/>
      <c r="AN968" s="99"/>
      <c r="AO968" s="99"/>
      <c r="AP968" s="99"/>
      <c r="AQ968" s="99"/>
      <c r="AR968" s="99"/>
      <c r="AS968" s="99"/>
      <c r="AT968" s="99"/>
      <c r="AU968" s="99"/>
      <c r="AV968" s="99"/>
      <c r="AW968" s="99"/>
      <c r="AX968" s="100"/>
      <c r="AY968" s="100"/>
      <c r="AZ968" s="101"/>
      <c r="BA968" s="102"/>
      <c r="BB968" s="95"/>
      <c r="BC968" s="95"/>
      <c r="BD968" s="41">
        <v>4</v>
      </c>
      <c r="BE968" s="52">
        <v>42</v>
      </c>
      <c r="BF968" s="103">
        <v>4223</v>
      </c>
      <c r="BG968" s="277"/>
    </row>
    <row r="969" spans="1:59" s="63" customFormat="1" ht="12.75" x14ac:dyDescent="0.2">
      <c r="A969" s="196">
        <v>4</v>
      </c>
      <c r="B969" s="197" t="s">
        <v>422</v>
      </c>
      <c r="C969" s="208">
        <v>42</v>
      </c>
      <c r="D969" s="209" t="s">
        <v>518</v>
      </c>
      <c r="E969" s="212">
        <v>4223</v>
      </c>
      <c r="F969" s="213" t="s">
        <v>569</v>
      </c>
      <c r="G969" s="231" t="s">
        <v>360</v>
      </c>
      <c r="H969" s="65"/>
      <c r="I969" s="222"/>
      <c r="J969" s="66"/>
      <c r="K969" s="66"/>
      <c r="L969" s="66"/>
      <c r="M969" s="64"/>
      <c r="N969" s="304"/>
      <c r="O969" s="305"/>
      <c r="P969" s="127"/>
      <c r="Q969" s="67"/>
      <c r="R969" s="67"/>
      <c r="S969" s="67"/>
      <c r="T969" s="67"/>
      <c r="U969" s="67"/>
      <c r="V969" s="67"/>
      <c r="W969" s="67"/>
      <c r="X969" s="67"/>
      <c r="Y969" s="68"/>
      <c r="Z969" s="68"/>
      <c r="AA969" s="68"/>
      <c r="AB969" s="67"/>
      <c r="AC969" s="67"/>
      <c r="AD969" s="67"/>
      <c r="AE969" s="67"/>
      <c r="AF969" s="67"/>
      <c r="AG969" s="67"/>
      <c r="AH969" s="67"/>
      <c r="AI969" s="67"/>
      <c r="AJ969" s="68"/>
      <c r="AK969" s="68"/>
      <c r="AL969" s="68"/>
      <c r="AM969" s="67"/>
      <c r="AN969" s="67"/>
      <c r="AO969" s="67"/>
      <c r="AP969" s="67"/>
      <c r="AQ969" s="67"/>
      <c r="AR969" s="67"/>
      <c r="AS969" s="67"/>
      <c r="AT969" s="67"/>
      <c r="AU969" s="67"/>
      <c r="AV969" s="67"/>
      <c r="AW969" s="67"/>
      <c r="AX969" s="68"/>
      <c r="AY969" s="68"/>
      <c r="AZ969" s="69"/>
      <c r="BA969" s="70"/>
      <c r="BB969" s="71"/>
      <c r="BC969" s="95"/>
      <c r="BD969" s="41">
        <v>4</v>
      </c>
      <c r="BE969" s="52">
        <v>42</v>
      </c>
      <c r="BF969" s="103">
        <v>4223</v>
      </c>
      <c r="BG969" s="275"/>
    </row>
    <row r="970" spans="1:59" s="63" customFormat="1" ht="12.75" x14ac:dyDescent="0.2">
      <c r="A970" s="196">
        <v>4</v>
      </c>
      <c r="B970" s="197" t="s">
        <v>422</v>
      </c>
      <c r="C970" s="208">
        <v>42</v>
      </c>
      <c r="D970" s="209" t="s">
        <v>518</v>
      </c>
      <c r="E970" s="212">
        <v>4223</v>
      </c>
      <c r="F970" s="213" t="s">
        <v>569</v>
      </c>
      <c r="G970" s="231" t="s">
        <v>360</v>
      </c>
      <c r="H970" s="72" t="s">
        <v>47</v>
      </c>
      <c r="I970" s="223"/>
      <c r="J970" s="73"/>
      <c r="K970" s="73"/>
      <c r="L970" s="73"/>
      <c r="M970" s="74"/>
      <c r="N970" s="247"/>
      <c r="O970" s="306"/>
      <c r="P970" s="105"/>
      <c r="Q970" s="75"/>
      <c r="R970" s="75"/>
      <c r="S970" s="75"/>
      <c r="T970" s="75"/>
      <c r="U970" s="75"/>
      <c r="V970" s="75"/>
      <c r="W970" s="75"/>
      <c r="X970" s="75"/>
      <c r="Y970" s="76">
        <f>IF(ISNUMBER(VLOOKUP(Y972,P$7:W$7,MATCH(Y972,P$7:W$7))),VLOOKUP(Y972,P$7:W$7,MATCH(Y972,P$7:W$7)),IF(N974=0,"No Data",IF(Y972&gt;0,"&lt;100",0)))</f>
        <v>10000</v>
      </c>
      <c r="Z970" s="77">
        <f>IF(ISNUMBER(VLOOKUP(Z974,P$7:W$7,MATCH(Z974,P$7:W$7))),VLOOKUP(Z974,P$7:W$7,MATCH(Z974,P$7:W$7)),IF(N974=0,"No Data",IF(Z974&gt;0,"&lt;100",0)))</f>
        <v>10000</v>
      </c>
      <c r="AA970" s="106">
        <f>IF(ISNUMBER(Z970),Z970,0)</f>
        <v>10000</v>
      </c>
      <c r="AB970" s="75"/>
      <c r="AC970" s="75"/>
      <c r="AD970" s="75"/>
      <c r="AE970" s="75"/>
      <c r="AF970" s="75"/>
      <c r="AG970" s="75"/>
      <c r="AH970" s="75"/>
      <c r="AI970" s="75"/>
      <c r="AJ970" s="76">
        <f>IF(ISNUMBER(VLOOKUP(AJ972,AB$7:AH$7,MATCH(AJ972,AB$7:AH$7))),VLOOKUP(AJ972,AB$7:AH$7,MATCH(AJ972,AB$7:AH$7)),IF(N974=0,"No Data",IF(AJ972&gt;0,"&lt;50",0)))</f>
        <v>0</v>
      </c>
      <c r="AK970" s="77">
        <f>IF(ISNUMBER(VLOOKUP(AK974,AB$7:AH$7,MATCH(AK974,AB$7:AH$7))),VLOOKUP(AK974,AB$7:AH$7,MATCH(AK974,AB$7:AH$7)),IF(N974=0,"No Data",IF(AK974&gt;0,"&lt;50",0)))</f>
        <v>0</v>
      </c>
      <c r="AL970" s="106">
        <f>IF(ISNUMBER(AK970),AK970,0)</f>
        <v>0</v>
      </c>
      <c r="AM970" s="75"/>
      <c r="AN970" s="75"/>
      <c r="AO970" s="75"/>
      <c r="AP970" s="75"/>
      <c r="AQ970" s="75"/>
      <c r="AR970" s="75"/>
      <c r="AS970" s="75"/>
      <c r="AT970" s="75"/>
      <c r="AU970" s="75"/>
      <c r="AV970" s="75"/>
      <c r="AW970" s="76">
        <f>IF(ISNUMBER(VLOOKUP(AW972,AM$7:AU$7,MATCH(AW972,AM$7:AU$7))),VLOOKUP(AW972,AM$7:AU$7,MATCH(AW972,AM$7:AU$7)),IF(N974=0,"No Data",IF(AW972&gt;0,"&lt;10",0)))</f>
        <v>250</v>
      </c>
      <c r="AX970" s="77">
        <f>IF(ISNUMBER(VLOOKUP(AX974,AM$7:AU$7,MATCH(AX974,AM$7:AU$7))),VLOOKUP(AX974,AM$7:AU$7,MATCH(AX974,AM$7:AU$7)),IF(N974=0,"No Data",IF(AX974&gt;0,"&lt;10",0)))</f>
        <v>250</v>
      </c>
      <c r="AY970" s="106">
        <f>IF(ISNUMBER(AX970),AX970,0)</f>
        <v>250</v>
      </c>
      <c r="AZ970" s="79"/>
      <c r="BA970" s="80"/>
      <c r="BB970" s="71"/>
      <c r="BC970" s="95"/>
      <c r="BD970" s="41">
        <v>4</v>
      </c>
      <c r="BE970" s="52">
        <v>42</v>
      </c>
      <c r="BF970" s="103">
        <v>4223</v>
      </c>
      <c r="BG970" s="276" t="s">
        <v>47</v>
      </c>
    </row>
    <row r="971" spans="1:59" s="63" customFormat="1" ht="12.75" x14ac:dyDescent="0.2">
      <c r="A971" s="196">
        <v>4</v>
      </c>
      <c r="B971" s="197" t="s">
        <v>422</v>
      </c>
      <c r="C971" s="208">
        <v>42</v>
      </c>
      <c r="D971" s="209" t="s">
        <v>518</v>
      </c>
      <c r="E971" s="212">
        <v>4223</v>
      </c>
      <c r="F971" s="213" t="s">
        <v>569</v>
      </c>
      <c r="G971" s="231" t="s">
        <v>360</v>
      </c>
      <c r="H971" s="81" t="s">
        <v>48</v>
      </c>
      <c r="I971" s="223"/>
      <c r="J971" s="73"/>
      <c r="K971" s="73"/>
      <c r="L971" s="73"/>
      <c r="M971" s="74"/>
      <c r="N971" s="247"/>
      <c r="O971" s="306"/>
      <c r="P971" s="105"/>
      <c r="Q971" s="75"/>
      <c r="R971" s="75"/>
      <c r="S971" s="75"/>
      <c r="T971" s="75"/>
      <c r="U971" s="75"/>
      <c r="V971" s="75"/>
      <c r="W971" s="75"/>
      <c r="X971" s="75"/>
      <c r="Y971" s="82">
        <f>MIN(X975:X981)</f>
        <v>0</v>
      </c>
      <c r="Z971" s="83"/>
      <c r="AA971" s="83"/>
      <c r="AB971" s="75"/>
      <c r="AC971" s="75"/>
      <c r="AD971" s="75"/>
      <c r="AE971" s="75"/>
      <c r="AF971" s="75"/>
      <c r="AG971" s="75"/>
      <c r="AH971" s="75"/>
      <c r="AI971" s="75"/>
      <c r="AJ971" s="82">
        <f>MIN(AI975:AI981)</f>
        <v>0</v>
      </c>
      <c r="AK971" s="83"/>
      <c r="AL971" s="83"/>
      <c r="AM971" s="75"/>
      <c r="AN971" s="75"/>
      <c r="AO971" s="75"/>
      <c r="AP971" s="75"/>
      <c r="AQ971" s="75"/>
      <c r="AR971" s="75"/>
      <c r="AS971" s="75"/>
      <c r="AT971" s="75"/>
      <c r="AU971" s="75"/>
      <c r="AV971" s="75"/>
      <c r="AW971" s="82">
        <f>MIN(AV975:AV981)</f>
        <v>100</v>
      </c>
      <c r="AX971" s="83"/>
      <c r="AY971" s="83"/>
      <c r="AZ971" s="79"/>
      <c r="BA971" s="80"/>
      <c r="BB971" s="71"/>
      <c r="BC971" s="95"/>
      <c r="BD971" s="41">
        <v>4</v>
      </c>
      <c r="BE971" s="52">
        <v>42</v>
      </c>
      <c r="BF971" s="103">
        <v>4223</v>
      </c>
      <c r="BG971" s="278" t="s">
        <v>48</v>
      </c>
    </row>
    <row r="972" spans="1:59" s="63" customFormat="1" ht="12.75" x14ac:dyDescent="0.2">
      <c r="A972" s="196">
        <v>4</v>
      </c>
      <c r="B972" s="197" t="s">
        <v>422</v>
      </c>
      <c r="C972" s="208">
        <v>42</v>
      </c>
      <c r="D972" s="209" t="s">
        <v>518</v>
      </c>
      <c r="E972" s="212">
        <v>4223</v>
      </c>
      <c r="F972" s="213" t="s">
        <v>569</v>
      </c>
      <c r="G972" s="231" t="s">
        <v>360</v>
      </c>
      <c r="H972" s="81" t="s">
        <v>49</v>
      </c>
      <c r="I972" s="223"/>
      <c r="J972" s="73"/>
      <c r="K972" s="73"/>
      <c r="L972" s="73"/>
      <c r="M972" s="74"/>
      <c r="N972" s="247"/>
      <c r="O972" s="306"/>
      <c r="P972" s="105"/>
      <c r="Q972" s="75"/>
      <c r="R972" s="75"/>
      <c r="S972" s="75"/>
      <c r="T972" s="75"/>
      <c r="U972" s="75"/>
      <c r="V972" s="75"/>
      <c r="W972" s="75"/>
      <c r="X972" s="75"/>
      <c r="Y972" s="84">
        <f>IF(ISNUMBER(AVERAGE(X975:X981)),AVERAGE(X975:X981),0)</f>
        <v>17871.428571428572</v>
      </c>
      <c r="Z972" s="83"/>
      <c r="AA972" s="83"/>
      <c r="AB972" s="75"/>
      <c r="AC972" s="75"/>
      <c r="AD972" s="75"/>
      <c r="AE972" s="75"/>
      <c r="AF972" s="75"/>
      <c r="AG972" s="75"/>
      <c r="AH972" s="75"/>
      <c r="AI972" s="75"/>
      <c r="AJ972" s="84">
        <f>IF(ISNUMBER(AVERAGE(AI975:AI981)),AVERAGE(AI975:AI981),0)</f>
        <v>0</v>
      </c>
      <c r="AK972" s="83"/>
      <c r="AL972" s="83"/>
      <c r="AM972" s="75"/>
      <c r="AN972" s="75"/>
      <c r="AO972" s="75"/>
      <c r="AP972" s="75"/>
      <c r="AQ972" s="75"/>
      <c r="AR972" s="75"/>
      <c r="AS972" s="75"/>
      <c r="AT972" s="75"/>
      <c r="AU972" s="75"/>
      <c r="AV972" s="75"/>
      <c r="AW972" s="84">
        <f>IF(ISNUMBER(AVERAGE(AV975:AV981)),AVERAGE(AV975:AV981),0)</f>
        <v>285.71428571428572</v>
      </c>
      <c r="AX972" s="83"/>
      <c r="AY972" s="83"/>
      <c r="AZ972" s="79"/>
      <c r="BA972" s="80"/>
      <c r="BB972" s="71"/>
      <c r="BC972" s="95"/>
      <c r="BD972" s="41">
        <v>4</v>
      </c>
      <c r="BE972" s="52">
        <v>42</v>
      </c>
      <c r="BF972" s="103">
        <v>4223</v>
      </c>
      <c r="BG972" s="278" t="s">
        <v>49</v>
      </c>
    </row>
    <row r="973" spans="1:59" s="63" customFormat="1" ht="12.75" x14ac:dyDescent="0.2">
      <c r="A973" s="196">
        <v>4</v>
      </c>
      <c r="B973" s="197" t="s">
        <v>422</v>
      </c>
      <c r="C973" s="208">
        <v>42</v>
      </c>
      <c r="D973" s="209" t="s">
        <v>518</v>
      </c>
      <c r="E973" s="212">
        <v>4223</v>
      </c>
      <c r="F973" s="213" t="s">
        <v>569</v>
      </c>
      <c r="G973" s="231" t="s">
        <v>360</v>
      </c>
      <c r="H973" s="81" t="s">
        <v>50</v>
      </c>
      <c r="I973" s="223"/>
      <c r="J973" s="73"/>
      <c r="K973" s="73"/>
      <c r="L973" s="73"/>
      <c r="M973" s="74"/>
      <c r="N973" s="247"/>
      <c r="O973" s="306"/>
      <c r="P973" s="105"/>
      <c r="Q973" s="75"/>
      <c r="R973" s="75"/>
      <c r="S973" s="75"/>
      <c r="T973" s="75"/>
      <c r="U973" s="75"/>
      <c r="V973" s="75"/>
      <c r="W973" s="75"/>
      <c r="X973" s="75"/>
      <c r="Y973" s="84">
        <f>MAX(X975:X981)</f>
        <v>25000</v>
      </c>
      <c r="Z973" s="83"/>
      <c r="AA973" s="83"/>
      <c r="AB973" s="75"/>
      <c r="AC973" s="75"/>
      <c r="AD973" s="75"/>
      <c r="AE973" s="75"/>
      <c r="AF973" s="75"/>
      <c r="AG973" s="75"/>
      <c r="AH973" s="75"/>
      <c r="AI973" s="75"/>
      <c r="AJ973" s="84">
        <f>MAX(AI975:AI981)</f>
        <v>0</v>
      </c>
      <c r="AK973" s="83"/>
      <c r="AL973" s="83"/>
      <c r="AM973" s="75"/>
      <c r="AN973" s="75"/>
      <c r="AO973" s="75"/>
      <c r="AP973" s="75"/>
      <c r="AQ973" s="75"/>
      <c r="AR973" s="75"/>
      <c r="AS973" s="75"/>
      <c r="AT973" s="75"/>
      <c r="AU973" s="75"/>
      <c r="AV973" s="75"/>
      <c r="AW973" s="84">
        <f>MAX(AV975:AV981)</f>
        <v>1000</v>
      </c>
      <c r="AX973" s="83"/>
      <c r="AY973" s="83"/>
      <c r="AZ973" s="79"/>
      <c r="BA973" s="80"/>
      <c r="BB973" s="71"/>
      <c r="BC973" s="95"/>
      <c r="BD973" s="41">
        <v>4</v>
      </c>
      <c r="BE973" s="52">
        <v>42</v>
      </c>
      <c r="BF973" s="103">
        <v>4223</v>
      </c>
      <c r="BG973" s="278" t="s">
        <v>50</v>
      </c>
    </row>
    <row r="974" spans="1:59" s="63" customFormat="1" ht="12.75" x14ac:dyDescent="0.2">
      <c r="A974" s="196">
        <v>4</v>
      </c>
      <c r="B974" s="197" t="s">
        <v>422</v>
      </c>
      <c r="C974" s="208">
        <v>42</v>
      </c>
      <c r="D974" s="209" t="s">
        <v>518</v>
      </c>
      <c r="E974" s="212">
        <v>4223</v>
      </c>
      <c r="F974" s="213" t="s">
        <v>569</v>
      </c>
      <c r="G974" s="231" t="s">
        <v>360</v>
      </c>
      <c r="H974" s="85" t="s">
        <v>51</v>
      </c>
      <c r="I974" s="223"/>
      <c r="J974" s="73"/>
      <c r="K974" s="73"/>
      <c r="L974" s="73"/>
      <c r="M974" s="74"/>
      <c r="N974" s="248">
        <f>SUM(N975:N981)</f>
        <v>7</v>
      </c>
      <c r="O974" s="293">
        <f>SUM(O975:O981)</f>
        <v>0.99999999999999978</v>
      </c>
      <c r="P974" s="292"/>
      <c r="Q974" s="87"/>
      <c r="R974" s="87"/>
      <c r="S974" s="87"/>
      <c r="T974" s="87"/>
      <c r="U974" s="87"/>
      <c r="V974" s="87"/>
      <c r="W974" s="87"/>
      <c r="X974" s="87"/>
      <c r="Y974" s="88"/>
      <c r="Z974" s="119">
        <f>SUM(Z975:Z981)</f>
        <v>17871.428571428569</v>
      </c>
      <c r="AA974" s="120"/>
      <c r="AB974" s="111"/>
      <c r="AC974" s="111"/>
      <c r="AD974" s="111"/>
      <c r="AE974" s="111"/>
      <c r="AF974" s="111"/>
      <c r="AG974" s="111"/>
      <c r="AH974" s="111"/>
      <c r="AI974" s="111"/>
      <c r="AJ974" s="120"/>
      <c r="AK974" s="119">
        <f>SUM(AK975:AK981)</f>
        <v>0</v>
      </c>
      <c r="AL974" s="120"/>
      <c r="AM974" s="111"/>
      <c r="AN974" s="111"/>
      <c r="AO974" s="111"/>
      <c r="AP974" s="111"/>
      <c r="AQ974" s="111"/>
      <c r="AR974" s="111"/>
      <c r="AS974" s="111"/>
      <c r="AT974" s="111"/>
      <c r="AU974" s="111"/>
      <c r="AV974" s="111"/>
      <c r="AW974" s="120"/>
      <c r="AX974" s="119">
        <f>SUM(AX975:AX981)</f>
        <v>285.71428571428567</v>
      </c>
      <c r="AY974" s="88"/>
      <c r="AZ974" s="79"/>
      <c r="BA974" s="80"/>
      <c r="BB974" s="71"/>
      <c r="BC974" s="95"/>
      <c r="BD974" s="41">
        <v>4</v>
      </c>
      <c r="BE974" s="52">
        <v>42</v>
      </c>
      <c r="BF974" s="103">
        <v>4223</v>
      </c>
      <c r="BG974" s="279" t="s">
        <v>51</v>
      </c>
    </row>
    <row r="975" spans="1:59" s="63" customFormat="1" ht="12.75" x14ac:dyDescent="0.2">
      <c r="A975" s="196">
        <v>4</v>
      </c>
      <c r="B975" s="197" t="s">
        <v>422</v>
      </c>
      <c r="C975" s="208">
        <v>42</v>
      </c>
      <c r="D975" s="209" t="s">
        <v>518</v>
      </c>
      <c r="E975" s="212">
        <v>4223</v>
      </c>
      <c r="F975" s="213" t="s">
        <v>569</v>
      </c>
      <c r="G975" s="231" t="s">
        <v>360</v>
      </c>
      <c r="H975" s="89" t="s">
        <v>52</v>
      </c>
      <c r="I975" s="90" t="s">
        <v>357</v>
      </c>
      <c r="J975" s="90" t="s">
        <v>360</v>
      </c>
      <c r="K975" s="90" t="s">
        <v>64</v>
      </c>
      <c r="L975" s="90" t="s">
        <v>358</v>
      </c>
      <c r="M975" s="91"/>
      <c r="N975" s="312">
        <v>1</v>
      </c>
      <c r="O975" s="313">
        <f>N975/N$974</f>
        <v>0.14285714285714285</v>
      </c>
      <c r="P975" s="104">
        <v>1</v>
      </c>
      <c r="Q975" s="92"/>
      <c r="R975" s="92"/>
      <c r="S975" s="92"/>
      <c r="T975" s="92"/>
      <c r="U975" s="92"/>
      <c r="V975" s="92"/>
      <c r="W975" s="92"/>
      <c r="X975" s="109">
        <f t="shared" ref="X975:X981" si="139">P975*P$7+Q975*Q$7+R975*R$7+S975*S$7+T975*T$7+U975*U$7+V975*V$7+W975*W$7</f>
        <v>100</v>
      </c>
      <c r="Y975" s="83"/>
      <c r="Z975" s="110">
        <f t="shared" ref="Z975:Z981" si="140">X975*$O975</f>
        <v>14.285714285714285</v>
      </c>
      <c r="AA975" s="111"/>
      <c r="AB975" s="92"/>
      <c r="AC975" s="92"/>
      <c r="AD975" s="92"/>
      <c r="AE975" s="92"/>
      <c r="AF975" s="92"/>
      <c r="AG975" s="92"/>
      <c r="AH975" s="92"/>
      <c r="AI975" s="109">
        <f t="shared" ref="AI975:AI981" si="141">AB975*AB$7+AC975*AC$7+AD975*AD$7+AE975*AE$7+AF975*AF$7+AG975*AG$7+AH975*AH$7</f>
        <v>0</v>
      </c>
      <c r="AJ975" s="83"/>
      <c r="AK975" s="110">
        <f t="shared" ref="AK975:AK981" si="142">AI975*$O975</f>
        <v>0</v>
      </c>
      <c r="AL975" s="111"/>
      <c r="AM975" s="92"/>
      <c r="AN975" s="92"/>
      <c r="AO975" s="92"/>
      <c r="AP975" s="92"/>
      <c r="AQ975" s="92"/>
      <c r="AR975" s="92"/>
      <c r="AS975" s="92">
        <v>1</v>
      </c>
      <c r="AT975" s="92"/>
      <c r="AU975" s="92"/>
      <c r="AV975" s="109">
        <f t="shared" ref="AV975:AV981" si="143">AM975*AM$7+AN975*AN$7+AO975*AO$7+AP975*AP$7+AQ975*AQ$7+AR975*AR$7+AS975*AS$7+AT975*AT$7+AU975*AU$7</f>
        <v>1000</v>
      </c>
      <c r="AW975" s="75"/>
      <c r="AX975" s="110">
        <f t="shared" ref="AX975:AX981" si="144">AV975*$O975</f>
        <v>142.85714285714286</v>
      </c>
      <c r="AY975" s="111"/>
      <c r="AZ975" s="93"/>
      <c r="BA975" s="94" t="s">
        <v>105</v>
      </c>
      <c r="BB975" s="71"/>
      <c r="BC975" s="95"/>
      <c r="BD975" s="41">
        <v>4</v>
      </c>
      <c r="BE975" s="52">
        <v>42</v>
      </c>
      <c r="BF975" s="103">
        <v>4223</v>
      </c>
      <c r="BG975" s="280" t="s">
        <v>52</v>
      </c>
    </row>
    <row r="976" spans="1:59" s="63" customFormat="1" ht="12.75" x14ac:dyDescent="0.2">
      <c r="A976" s="196">
        <v>4</v>
      </c>
      <c r="B976" s="197" t="s">
        <v>422</v>
      </c>
      <c r="C976" s="208">
        <v>42</v>
      </c>
      <c r="D976" s="209" t="s">
        <v>518</v>
      </c>
      <c r="E976" s="212">
        <v>4223</v>
      </c>
      <c r="F976" s="213" t="s">
        <v>569</v>
      </c>
      <c r="G976" s="231" t="s">
        <v>360</v>
      </c>
      <c r="H976" s="89"/>
      <c r="I976" s="90" t="s">
        <v>570</v>
      </c>
      <c r="J976" s="90" t="s">
        <v>360</v>
      </c>
      <c r="K976" s="90" t="s">
        <v>571</v>
      </c>
      <c r="L976" s="90"/>
      <c r="M976" s="91"/>
      <c r="N976" s="312">
        <v>1</v>
      </c>
      <c r="O976" s="313">
        <f t="shared" ref="O976:O981" si="145">N976/N$974</f>
        <v>0.14285714285714285</v>
      </c>
      <c r="P976" s="104"/>
      <c r="Q976" s="92"/>
      <c r="R976" s="92"/>
      <c r="S976" s="92"/>
      <c r="T976" s="92"/>
      <c r="U976" s="92"/>
      <c r="V976" s="92"/>
      <c r="W976" s="92">
        <v>1</v>
      </c>
      <c r="X976" s="109">
        <f t="shared" si="139"/>
        <v>25000</v>
      </c>
      <c r="Y976" s="83"/>
      <c r="Z976" s="110">
        <f t="shared" si="140"/>
        <v>3571.4285714285711</v>
      </c>
      <c r="AA976" s="111"/>
      <c r="AB976" s="92"/>
      <c r="AC976" s="92"/>
      <c r="AD976" s="92"/>
      <c r="AE976" s="92"/>
      <c r="AF976" s="92"/>
      <c r="AG976" s="92"/>
      <c r="AH976" s="92"/>
      <c r="AI976" s="109">
        <f t="shared" si="141"/>
        <v>0</v>
      </c>
      <c r="AJ976" s="83"/>
      <c r="AK976" s="110">
        <f t="shared" si="142"/>
        <v>0</v>
      </c>
      <c r="AL976" s="111"/>
      <c r="AM976" s="92"/>
      <c r="AN976" s="92"/>
      <c r="AO976" s="92"/>
      <c r="AP976" s="92">
        <v>1</v>
      </c>
      <c r="AQ976" s="92"/>
      <c r="AR976" s="92"/>
      <c r="AS976" s="92"/>
      <c r="AT976" s="92"/>
      <c r="AU976" s="92"/>
      <c r="AV976" s="109">
        <f t="shared" si="143"/>
        <v>100</v>
      </c>
      <c r="AW976" s="75"/>
      <c r="AX976" s="110">
        <f t="shared" si="144"/>
        <v>14.285714285714285</v>
      </c>
      <c r="AY976" s="111"/>
      <c r="AZ976" s="93"/>
      <c r="BA976" s="94" t="s">
        <v>105</v>
      </c>
      <c r="BB976" s="71"/>
      <c r="BC976" s="95"/>
      <c r="BD976" s="41">
        <v>4</v>
      </c>
      <c r="BE976" s="52">
        <v>42</v>
      </c>
      <c r="BF976" s="103">
        <v>4223</v>
      </c>
      <c r="BG976" s="280" t="s">
        <v>52</v>
      </c>
    </row>
    <row r="977" spans="1:59" s="63" customFormat="1" ht="12.75" x14ac:dyDescent="0.2">
      <c r="A977" s="196">
        <v>4</v>
      </c>
      <c r="B977" s="197" t="s">
        <v>422</v>
      </c>
      <c r="C977" s="208">
        <v>42</v>
      </c>
      <c r="D977" s="209" t="s">
        <v>518</v>
      </c>
      <c r="E977" s="212">
        <v>4223</v>
      </c>
      <c r="F977" s="213" t="s">
        <v>569</v>
      </c>
      <c r="G977" s="231" t="s">
        <v>360</v>
      </c>
      <c r="H977" s="89"/>
      <c r="I977" s="90" t="s">
        <v>359</v>
      </c>
      <c r="J977" s="90"/>
      <c r="K977" s="90" t="s">
        <v>64</v>
      </c>
      <c r="L977" s="90" t="s">
        <v>572</v>
      </c>
      <c r="M977" s="91"/>
      <c r="N977" s="312">
        <v>1</v>
      </c>
      <c r="O977" s="313">
        <f t="shared" si="145"/>
        <v>0.14285714285714285</v>
      </c>
      <c r="P977" s="104"/>
      <c r="Q977" s="92"/>
      <c r="R977" s="92"/>
      <c r="S977" s="92"/>
      <c r="T977" s="92"/>
      <c r="U977" s="92"/>
      <c r="V977" s="92"/>
      <c r="W977" s="92"/>
      <c r="X977" s="109">
        <f t="shared" si="139"/>
        <v>0</v>
      </c>
      <c r="Y977" s="83"/>
      <c r="Z977" s="110">
        <f t="shared" si="140"/>
        <v>0</v>
      </c>
      <c r="AA977" s="111"/>
      <c r="AB977" s="92"/>
      <c r="AC977" s="92"/>
      <c r="AD977" s="92"/>
      <c r="AE977" s="92"/>
      <c r="AF977" s="92"/>
      <c r="AG977" s="92"/>
      <c r="AH977" s="92"/>
      <c r="AI977" s="109">
        <f t="shared" si="141"/>
        <v>0</v>
      </c>
      <c r="AJ977" s="83"/>
      <c r="AK977" s="110">
        <f t="shared" si="142"/>
        <v>0</v>
      </c>
      <c r="AL977" s="111"/>
      <c r="AM977" s="92"/>
      <c r="AN977" s="92"/>
      <c r="AO977" s="92"/>
      <c r="AP977" s="92"/>
      <c r="AQ977" s="92"/>
      <c r="AR977" s="92">
        <v>1</v>
      </c>
      <c r="AS977" s="92"/>
      <c r="AT977" s="92"/>
      <c r="AU977" s="92"/>
      <c r="AV977" s="109">
        <f t="shared" si="143"/>
        <v>500</v>
      </c>
      <c r="AW977" s="75"/>
      <c r="AX977" s="110">
        <f t="shared" si="144"/>
        <v>71.428571428571431</v>
      </c>
      <c r="AY977" s="111"/>
      <c r="AZ977" s="93"/>
      <c r="BA977" s="94" t="s">
        <v>105</v>
      </c>
      <c r="BB977" s="71"/>
      <c r="BC977" s="95"/>
      <c r="BD977" s="41">
        <v>4</v>
      </c>
      <c r="BE977" s="52">
        <v>42</v>
      </c>
      <c r="BF977" s="103">
        <v>4223</v>
      </c>
      <c r="BG977" s="280" t="s">
        <v>52</v>
      </c>
    </row>
    <row r="978" spans="1:59" s="63" customFormat="1" ht="12.75" x14ac:dyDescent="0.2">
      <c r="A978" s="196">
        <v>4</v>
      </c>
      <c r="B978" s="197" t="s">
        <v>422</v>
      </c>
      <c r="C978" s="208">
        <v>42</v>
      </c>
      <c r="D978" s="209" t="s">
        <v>518</v>
      </c>
      <c r="E978" s="212">
        <v>4223</v>
      </c>
      <c r="F978" s="213" t="s">
        <v>569</v>
      </c>
      <c r="G978" s="231" t="s">
        <v>360</v>
      </c>
      <c r="H978" s="89"/>
      <c r="I978" s="90" t="s">
        <v>389</v>
      </c>
      <c r="J978" s="90"/>
      <c r="K978" s="90" t="s">
        <v>73</v>
      </c>
      <c r="L978" s="90" t="s">
        <v>69</v>
      </c>
      <c r="M978" s="91"/>
      <c r="N978" s="312">
        <v>1</v>
      </c>
      <c r="O978" s="313">
        <f t="shared" si="145"/>
        <v>0.14285714285714285</v>
      </c>
      <c r="P978" s="104"/>
      <c r="Q978" s="92"/>
      <c r="R978" s="92"/>
      <c r="S978" s="92"/>
      <c r="T978" s="92"/>
      <c r="U978" s="92"/>
      <c r="V978" s="92"/>
      <c r="W978" s="92">
        <v>1</v>
      </c>
      <c r="X978" s="109">
        <f t="shared" si="139"/>
        <v>25000</v>
      </c>
      <c r="Y978" s="83"/>
      <c r="Z978" s="110">
        <f t="shared" si="140"/>
        <v>3571.4285714285711</v>
      </c>
      <c r="AA978" s="111"/>
      <c r="AB978" s="92"/>
      <c r="AC978" s="92"/>
      <c r="AD978" s="92"/>
      <c r="AE978" s="92"/>
      <c r="AF978" s="92"/>
      <c r="AG978" s="92"/>
      <c r="AH978" s="92"/>
      <c r="AI978" s="109">
        <f t="shared" si="141"/>
        <v>0</v>
      </c>
      <c r="AJ978" s="83"/>
      <c r="AK978" s="110">
        <f t="shared" si="142"/>
        <v>0</v>
      </c>
      <c r="AL978" s="111"/>
      <c r="AM978" s="92"/>
      <c r="AN978" s="92"/>
      <c r="AO978" s="92"/>
      <c r="AP978" s="92">
        <v>1</v>
      </c>
      <c r="AQ978" s="92"/>
      <c r="AR978" s="92"/>
      <c r="AS978" s="92"/>
      <c r="AT978" s="92"/>
      <c r="AU978" s="92"/>
      <c r="AV978" s="109">
        <f t="shared" si="143"/>
        <v>100</v>
      </c>
      <c r="AW978" s="75"/>
      <c r="AX978" s="110">
        <f t="shared" si="144"/>
        <v>14.285714285714285</v>
      </c>
      <c r="AY978" s="111"/>
      <c r="AZ978" s="93"/>
      <c r="BA978" s="94" t="s">
        <v>554</v>
      </c>
      <c r="BB978" s="71"/>
      <c r="BC978" s="95"/>
      <c r="BD978" s="41">
        <v>4</v>
      </c>
      <c r="BE978" s="52">
        <v>42</v>
      </c>
      <c r="BF978" s="103">
        <v>4223</v>
      </c>
      <c r="BG978" s="280" t="s">
        <v>52</v>
      </c>
    </row>
    <row r="979" spans="1:59" s="63" customFormat="1" ht="12.75" x14ac:dyDescent="0.2">
      <c r="A979" s="196">
        <v>4</v>
      </c>
      <c r="B979" s="197" t="s">
        <v>422</v>
      </c>
      <c r="C979" s="208">
        <v>42</v>
      </c>
      <c r="D979" s="209" t="s">
        <v>518</v>
      </c>
      <c r="E979" s="212">
        <v>4223</v>
      </c>
      <c r="F979" s="213" t="s">
        <v>569</v>
      </c>
      <c r="G979" s="231" t="s">
        <v>360</v>
      </c>
      <c r="H979" s="89"/>
      <c r="I979" s="90" t="s">
        <v>560</v>
      </c>
      <c r="J979" s="90"/>
      <c r="K979" s="90" t="s">
        <v>73</v>
      </c>
      <c r="L979" s="90" t="s">
        <v>69</v>
      </c>
      <c r="M979" s="91"/>
      <c r="N979" s="312">
        <v>1</v>
      </c>
      <c r="O979" s="313">
        <f t="shared" si="145"/>
        <v>0.14285714285714285</v>
      </c>
      <c r="P979" s="104"/>
      <c r="Q979" s="92"/>
      <c r="R979" s="92"/>
      <c r="S979" s="92"/>
      <c r="T979" s="92"/>
      <c r="U979" s="92"/>
      <c r="V979" s="92"/>
      <c r="W979" s="92">
        <v>1</v>
      </c>
      <c r="X979" s="109">
        <f t="shared" si="139"/>
        <v>25000</v>
      </c>
      <c r="Y979" s="83"/>
      <c r="Z979" s="110">
        <f t="shared" si="140"/>
        <v>3571.4285714285711</v>
      </c>
      <c r="AA979" s="111"/>
      <c r="AB979" s="92"/>
      <c r="AC979" s="92"/>
      <c r="AD979" s="92"/>
      <c r="AE979" s="92"/>
      <c r="AF979" s="92"/>
      <c r="AG979" s="92"/>
      <c r="AH979" s="92"/>
      <c r="AI979" s="109">
        <f t="shared" si="141"/>
        <v>0</v>
      </c>
      <c r="AJ979" s="83"/>
      <c r="AK979" s="110">
        <f t="shared" si="142"/>
        <v>0</v>
      </c>
      <c r="AL979" s="111"/>
      <c r="AM979" s="92"/>
      <c r="AN979" s="92"/>
      <c r="AO979" s="92"/>
      <c r="AP979" s="92">
        <v>1</v>
      </c>
      <c r="AQ979" s="92"/>
      <c r="AR979" s="92"/>
      <c r="AS979" s="92"/>
      <c r="AT979" s="92"/>
      <c r="AU979" s="92"/>
      <c r="AV979" s="109">
        <f t="shared" si="143"/>
        <v>100</v>
      </c>
      <c r="AW979" s="75"/>
      <c r="AX979" s="110">
        <f t="shared" si="144"/>
        <v>14.285714285714285</v>
      </c>
      <c r="AY979" s="111"/>
      <c r="AZ979" s="93"/>
      <c r="BA979" s="94" t="s">
        <v>554</v>
      </c>
      <c r="BB979" s="71"/>
      <c r="BC979" s="95"/>
      <c r="BD979" s="41">
        <v>4</v>
      </c>
      <c r="BE979" s="52">
        <v>42</v>
      </c>
      <c r="BF979" s="103">
        <v>4223</v>
      </c>
      <c r="BG979" s="280" t="s">
        <v>52</v>
      </c>
    </row>
    <row r="980" spans="1:59" s="63" customFormat="1" ht="12.75" x14ac:dyDescent="0.2">
      <c r="A980" s="196">
        <v>4</v>
      </c>
      <c r="B980" s="197" t="s">
        <v>422</v>
      </c>
      <c r="C980" s="208">
        <v>42</v>
      </c>
      <c r="D980" s="209" t="s">
        <v>518</v>
      </c>
      <c r="E980" s="212">
        <v>4223</v>
      </c>
      <c r="F980" s="213" t="s">
        <v>569</v>
      </c>
      <c r="G980" s="231" t="s">
        <v>360</v>
      </c>
      <c r="H980" s="89"/>
      <c r="I980" s="90" t="s">
        <v>573</v>
      </c>
      <c r="J980" s="90"/>
      <c r="K980" s="90" t="s">
        <v>73</v>
      </c>
      <c r="L980" s="90" t="s">
        <v>95</v>
      </c>
      <c r="M980" s="91"/>
      <c r="N980" s="312">
        <v>1</v>
      </c>
      <c r="O980" s="313">
        <f t="shared" si="145"/>
        <v>0.14285714285714285</v>
      </c>
      <c r="P980" s="104"/>
      <c r="Q980" s="92"/>
      <c r="R980" s="92"/>
      <c r="S980" s="92"/>
      <c r="T980" s="92"/>
      <c r="U980" s="92"/>
      <c r="V980" s="92"/>
      <c r="W980" s="92">
        <v>1</v>
      </c>
      <c r="X980" s="109">
        <f t="shared" si="139"/>
        <v>25000</v>
      </c>
      <c r="Y980" s="83"/>
      <c r="Z980" s="110">
        <f t="shared" si="140"/>
        <v>3571.4285714285711</v>
      </c>
      <c r="AA980" s="111"/>
      <c r="AB980" s="92"/>
      <c r="AC980" s="92"/>
      <c r="AD980" s="92"/>
      <c r="AE980" s="92"/>
      <c r="AF980" s="92"/>
      <c r="AG980" s="92"/>
      <c r="AH980" s="92"/>
      <c r="AI980" s="109">
        <f t="shared" si="141"/>
        <v>0</v>
      </c>
      <c r="AJ980" s="83"/>
      <c r="AK980" s="110">
        <f t="shared" si="142"/>
        <v>0</v>
      </c>
      <c r="AL980" s="111"/>
      <c r="AM980" s="92"/>
      <c r="AN980" s="92"/>
      <c r="AO980" s="92"/>
      <c r="AP980" s="92">
        <v>1</v>
      </c>
      <c r="AQ980" s="92"/>
      <c r="AR980" s="92"/>
      <c r="AS980" s="92"/>
      <c r="AT980" s="92"/>
      <c r="AU980" s="92"/>
      <c r="AV980" s="109">
        <f t="shared" si="143"/>
        <v>100</v>
      </c>
      <c r="AW980" s="75"/>
      <c r="AX980" s="110">
        <f t="shared" si="144"/>
        <v>14.285714285714285</v>
      </c>
      <c r="AY980" s="111"/>
      <c r="AZ980" s="93"/>
      <c r="BA980" s="94" t="s">
        <v>554</v>
      </c>
      <c r="BB980" s="71"/>
      <c r="BC980" s="95"/>
      <c r="BD980" s="41">
        <v>4</v>
      </c>
      <c r="BE980" s="52">
        <v>42</v>
      </c>
      <c r="BF980" s="103">
        <v>4223</v>
      </c>
      <c r="BG980" s="280" t="s">
        <v>52</v>
      </c>
    </row>
    <row r="981" spans="1:59" s="63" customFormat="1" ht="12.75" x14ac:dyDescent="0.2">
      <c r="A981" s="196">
        <v>4</v>
      </c>
      <c r="B981" s="197" t="s">
        <v>422</v>
      </c>
      <c r="C981" s="208">
        <v>42</v>
      </c>
      <c r="D981" s="209" t="s">
        <v>518</v>
      </c>
      <c r="E981" s="212">
        <v>4223</v>
      </c>
      <c r="F981" s="213" t="s">
        <v>569</v>
      </c>
      <c r="G981" s="231" t="s">
        <v>360</v>
      </c>
      <c r="H981" s="89"/>
      <c r="I981" s="90" t="s">
        <v>574</v>
      </c>
      <c r="J981" s="90"/>
      <c r="K981" s="90" t="s">
        <v>129</v>
      </c>
      <c r="L981" s="90"/>
      <c r="M981" s="91"/>
      <c r="N981" s="312">
        <v>1</v>
      </c>
      <c r="O981" s="313">
        <f t="shared" si="145"/>
        <v>0.14285714285714285</v>
      </c>
      <c r="P981" s="104"/>
      <c r="Q981" s="92"/>
      <c r="R981" s="92"/>
      <c r="S981" s="92"/>
      <c r="T981" s="92"/>
      <c r="U981" s="92"/>
      <c r="V981" s="92"/>
      <c r="W981" s="92">
        <v>1</v>
      </c>
      <c r="X981" s="109">
        <f t="shared" si="139"/>
        <v>25000</v>
      </c>
      <c r="Y981" s="83"/>
      <c r="Z981" s="110">
        <f t="shared" si="140"/>
        <v>3571.4285714285711</v>
      </c>
      <c r="AA981" s="111"/>
      <c r="AB981" s="92"/>
      <c r="AC981" s="92"/>
      <c r="AD981" s="92"/>
      <c r="AE981" s="92"/>
      <c r="AF981" s="92"/>
      <c r="AG981" s="92"/>
      <c r="AH981" s="92"/>
      <c r="AI981" s="109">
        <f t="shared" si="141"/>
        <v>0</v>
      </c>
      <c r="AJ981" s="83"/>
      <c r="AK981" s="110">
        <f t="shared" si="142"/>
        <v>0</v>
      </c>
      <c r="AL981" s="111"/>
      <c r="AM981" s="92"/>
      <c r="AN981" s="92"/>
      <c r="AO981" s="92"/>
      <c r="AP981" s="92">
        <v>1</v>
      </c>
      <c r="AQ981" s="92"/>
      <c r="AR981" s="92"/>
      <c r="AS981" s="92"/>
      <c r="AT981" s="92"/>
      <c r="AU981" s="92"/>
      <c r="AV981" s="109">
        <f t="shared" si="143"/>
        <v>100</v>
      </c>
      <c r="AW981" s="75"/>
      <c r="AX981" s="110">
        <f t="shared" si="144"/>
        <v>14.285714285714285</v>
      </c>
      <c r="AY981" s="111"/>
      <c r="AZ981" s="93"/>
      <c r="BA981" s="94" t="s">
        <v>554</v>
      </c>
      <c r="BB981" s="71"/>
      <c r="BC981" s="95"/>
      <c r="BD981" s="41">
        <v>4</v>
      </c>
      <c r="BE981" s="52">
        <v>42</v>
      </c>
      <c r="BF981" s="103">
        <v>4223</v>
      </c>
      <c r="BG981" s="280" t="s">
        <v>52</v>
      </c>
    </row>
    <row r="982" spans="1:59" s="63" customFormat="1" ht="12.75" x14ac:dyDescent="0.2">
      <c r="A982" s="196">
        <v>4</v>
      </c>
      <c r="B982" s="197" t="s">
        <v>422</v>
      </c>
      <c r="C982" s="208">
        <v>42</v>
      </c>
      <c r="D982" s="209" t="s">
        <v>518</v>
      </c>
      <c r="E982" s="212">
        <v>4223</v>
      </c>
      <c r="F982" s="213" t="s">
        <v>569</v>
      </c>
      <c r="G982" s="231" t="s">
        <v>360</v>
      </c>
      <c r="H982" s="65"/>
      <c r="I982" s="222"/>
      <c r="J982" s="66"/>
      <c r="K982" s="66"/>
      <c r="L982" s="66"/>
      <c r="M982" s="64"/>
      <c r="N982" s="304"/>
      <c r="O982" s="305"/>
      <c r="P982" s="127"/>
      <c r="Q982" s="67"/>
      <c r="R982" s="67"/>
      <c r="S982" s="67"/>
      <c r="T982" s="67"/>
      <c r="U982" s="67"/>
      <c r="V982" s="67"/>
      <c r="W982" s="67"/>
      <c r="X982" s="67"/>
      <c r="Y982" s="68"/>
      <c r="Z982" s="68"/>
      <c r="AA982" s="68"/>
      <c r="AB982" s="67"/>
      <c r="AC982" s="67"/>
      <c r="AD982" s="67"/>
      <c r="AE982" s="67"/>
      <c r="AF982" s="67"/>
      <c r="AG982" s="67"/>
      <c r="AH982" s="67"/>
      <c r="AI982" s="67"/>
      <c r="AJ982" s="68"/>
      <c r="AK982" s="68"/>
      <c r="AL982" s="68"/>
      <c r="AM982" s="67"/>
      <c r="AN982" s="67"/>
      <c r="AO982" s="67"/>
      <c r="AP982" s="67"/>
      <c r="AQ982" s="67"/>
      <c r="AR982" s="67"/>
      <c r="AS982" s="67"/>
      <c r="AT982" s="67"/>
      <c r="AU982" s="67"/>
      <c r="AV982" s="67"/>
      <c r="AW982" s="67"/>
      <c r="AX982" s="68"/>
      <c r="AY982" s="68"/>
      <c r="AZ982" s="69"/>
      <c r="BA982" s="70"/>
      <c r="BB982" s="71"/>
      <c r="BC982" s="95"/>
      <c r="BD982" s="41">
        <v>4</v>
      </c>
      <c r="BE982" s="52">
        <v>42</v>
      </c>
      <c r="BF982" s="103">
        <v>4223</v>
      </c>
      <c r="BG982" s="275"/>
    </row>
    <row r="983" spans="1:59" s="63" customFormat="1" ht="12.75" x14ac:dyDescent="0.2">
      <c r="A983" s="196">
        <v>4</v>
      </c>
      <c r="B983" s="197" t="s">
        <v>422</v>
      </c>
      <c r="C983" s="208">
        <v>42</v>
      </c>
      <c r="D983" s="209" t="s">
        <v>518</v>
      </c>
      <c r="E983" s="212">
        <v>4223</v>
      </c>
      <c r="F983" s="213" t="s">
        <v>569</v>
      </c>
      <c r="G983" s="232"/>
      <c r="H983" s="97"/>
      <c r="I983" s="224"/>
      <c r="J983" s="98"/>
      <c r="K983" s="98"/>
      <c r="L983" s="98"/>
      <c r="M983" s="96"/>
      <c r="N983" s="307"/>
      <c r="O983" s="246"/>
      <c r="P983" s="124"/>
      <c r="Q983" s="99"/>
      <c r="R983" s="99"/>
      <c r="S983" s="99"/>
      <c r="T983" s="99"/>
      <c r="U983" s="99"/>
      <c r="V983" s="99"/>
      <c r="W983" s="99"/>
      <c r="X983" s="99"/>
      <c r="Y983" s="100"/>
      <c r="Z983" s="100"/>
      <c r="AA983" s="100"/>
      <c r="AB983" s="99"/>
      <c r="AC983" s="99"/>
      <c r="AD983" s="99"/>
      <c r="AE983" s="99"/>
      <c r="AF983" s="99"/>
      <c r="AG983" s="99"/>
      <c r="AH983" s="99"/>
      <c r="AI983" s="99"/>
      <c r="AJ983" s="100"/>
      <c r="AK983" s="100"/>
      <c r="AL983" s="100"/>
      <c r="AM983" s="99"/>
      <c r="AN983" s="99"/>
      <c r="AO983" s="99"/>
      <c r="AP983" s="99"/>
      <c r="AQ983" s="99"/>
      <c r="AR983" s="99"/>
      <c r="AS983" s="99"/>
      <c r="AT983" s="99"/>
      <c r="AU983" s="99"/>
      <c r="AV983" s="99"/>
      <c r="AW983" s="99"/>
      <c r="AX983" s="100"/>
      <c r="AY983" s="100"/>
      <c r="AZ983" s="101"/>
      <c r="BA983" s="102"/>
      <c r="BB983" s="95"/>
      <c r="BC983" s="95"/>
      <c r="BD983" s="41">
        <v>4</v>
      </c>
      <c r="BE983" s="52">
        <v>42</v>
      </c>
      <c r="BF983" s="103">
        <v>4221</v>
      </c>
      <c r="BG983" s="277"/>
    </row>
    <row r="984" spans="1:59" s="63" customFormat="1" ht="12.75" x14ac:dyDescent="0.2">
      <c r="A984" s="196">
        <v>4</v>
      </c>
      <c r="B984" s="197" t="s">
        <v>422</v>
      </c>
      <c r="C984" s="208">
        <v>42</v>
      </c>
      <c r="D984" s="209" t="s">
        <v>518</v>
      </c>
      <c r="E984" s="212">
        <v>4223</v>
      </c>
      <c r="F984" s="213" t="s">
        <v>569</v>
      </c>
      <c r="G984" s="231"/>
      <c r="H984" s="65"/>
      <c r="I984" s="222"/>
      <c r="J984" s="66"/>
      <c r="K984" s="66"/>
      <c r="L984" s="66"/>
      <c r="M984" s="64"/>
      <c r="N984" s="304"/>
      <c r="O984" s="305"/>
      <c r="P984" s="127"/>
      <c r="Q984" s="67"/>
      <c r="R984" s="67"/>
      <c r="S984" s="67"/>
      <c r="T984" s="67"/>
      <c r="U984" s="67"/>
      <c r="V984" s="67"/>
      <c r="W984" s="67"/>
      <c r="X984" s="67"/>
      <c r="Y984" s="68"/>
      <c r="Z984" s="68"/>
      <c r="AA984" s="68"/>
      <c r="AB984" s="67"/>
      <c r="AC984" s="67"/>
      <c r="AD984" s="67"/>
      <c r="AE984" s="67"/>
      <c r="AF984" s="67"/>
      <c r="AG984" s="67"/>
      <c r="AH984" s="67"/>
      <c r="AI984" s="67"/>
      <c r="AJ984" s="68"/>
      <c r="AK984" s="68"/>
      <c r="AL984" s="68"/>
      <c r="AM984" s="67"/>
      <c r="AN984" s="67"/>
      <c r="AO984" s="67"/>
      <c r="AP984" s="67"/>
      <c r="AQ984" s="67"/>
      <c r="AR984" s="67"/>
      <c r="AS984" s="67"/>
      <c r="AT984" s="67"/>
      <c r="AU984" s="67"/>
      <c r="AV984" s="67"/>
      <c r="AW984" s="67"/>
      <c r="AX984" s="68"/>
      <c r="AY984" s="68"/>
      <c r="AZ984" s="69"/>
      <c r="BA984" s="70"/>
      <c r="BB984" s="71"/>
      <c r="BC984" s="95"/>
      <c r="BD984" s="41">
        <v>4</v>
      </c>
      <c r="BE984" s="52">
        <v>42</v>
      </c>
      <c r="BF984" s="103">
        <v>4221</v>
      </c>
      <c r="BG984" s="275"/>
    </row>
    <row r="985" spans="1:59" s="63" customFormat="1" ht="12.75" x14ac:dyDescent="0.2">
      <c r="A985" s="196">
        <v>4</v>
      </c>
      <c r="B985" s="197" t="s">
        <v>422</v>
      </c>
      <c r="C985" s="208">
        <v>42</v>
      </c>
      <c r="D985" s="209" t="s">
        <v>518</v>
      </c>
      <c r="E985" s="212">
        <v>4223</v>
      </c>
      <c r="F985" s="213" t="s">
        <v>569</v>
      </c>
      <c r="G985" s="231" t="s">
        <v>577</v>
      </c>
      <c r="H985" s="72" t="s">
        <v>1233</v>
      </c>
      <c r="I985" s="223" t="s">
        <v>1261</v>
      </c>
      <c r="J985" s="73"/>
      <c r="K985" s="73"/>
      <c r="L985" s="73"/>
      <c r="M985" s="74"/>
      <c r="N985" s="247"/>
      <c r="O985" s="306"/>
      <c r="P985" s="105"/>
      <c r="Q985" s="75"/>
      <c r="R985" s="75"/>
      <c r="S985" s="75"/>
      <c r="T985" s="75"/>
      <c r="U985" s="75"/>
      <c r="V985" s="75"/>
      <c r="W985" s="75"/>
      <c r="X985" s="75"/>
      <c r="Y985" s="76" t="s">
        <v>1241</v>
      </c>
      <c r="Z985" s="77" t="s">
        <v>1241</v>
      </c>
      <c r="AA985" s="78">
        <f>AA$826</f>
        <v>10000</v>
      </c>
      <c r="AB985" s="75"/>
      <c r="AC985" s="75"/>
      <c r="AD985" s="75"/>
      <c r="AE985" s="75"/>
      <c r="AF985" s="75"/>
      <c r="AG985" s="75"/>
      <c r="AH985" s="75"/>
      <c r="AI985" s="75"/>
      <c r="AJ985" s="76" t="s">
        <v>1241</v>
      </c>
      <c r="AK985" s="77" t="s">
        <v>1241</v>
      </c>
      <c r="AL985" s="78">
        <f>AL$826</f>
        <v>0</v>
      </c>
      <c r="AM985" s="75"/>
      <c r="AN985" s="75"/>
      <c r="AO985" s="75"/>
      <c r="AP985" s="75"/>
      <c r="AQ985" s="75"/>
      <c r="AR985" s="75"/>
      <c r="AS985" s="75"/>
      <c r="AT985" s="75"/>
      <c r="AU985" s="75"/>
      <c r="AV985" s="75"/>
      <c r="AW985" s="76" t="s">
        <v>1241</v>
      </c>
      <c r="AX985" s="77" t="s">
        <v>1241</v>
      </c>
      <c r="AY985" s="78">
        <f>AY$826</f>
        <v>1000</v>
      </c>
      <c r="AZ985" s="79"/>
      <c r="BA985" s="80" t="str">
        <f>I985</f>
        <v>&gt; see 4161, Building wraps, underlays and DPCs</v>
      </c>
      <c r="BB985" s="71"/>
      <c r="BC985" s="95"/>
      <c r="BD985" s="41">
        <v>4</v>
      </c>
      <c r="BE985" s="52">
        <v>42</v>
      </c>
      <c r="BF985" s="103">
        <v>4221</v>
      </c>
      <c r="BG985" s="276" t="s">
        <v>47</v>
      </c>
    </row>
    <row r="986" spans="1:59" s="63" customFormat="1" ht="12.75" x14ac:dyDescent="0.2">
      <c r="A986" s="196">
        <v>4</v>
      </c>
      <c r="B986" s="197" t="s">
        <v>422</v>
      </c>
      <c r="C986" s="208">
        <v>42</v>
      </c>
      <c r="D986" s="209" t="s">
        <v>518</v>
      </c>
      <c r="E986" s="212">
        <v>4223</v>
      </c>
      <c r="F986" s="213" t="s">
        <v>569</v>
      </c>
      <c r="G986" s="231"/>
      <c r="H986" s="65"/>
      <c r="I986" s="222"/>
      <c r="J986" s="66"/>
      <c r="K986" s="66"/>
      <c r="L986" s="66"/>
      <c r="M986" s="64"/>
      <c r="N986" s="304"/>
      <c r="O986" s="305"/>
      <c r="P986" s="127"/>
      <c r="Q986" s="67"/>
      <c r="R986" s="67"/>
      <c r="S986" s="67"/>
      <c r="T986" s="67"/>
      <c r="U986" s="67"/>
      <c r="V986" s="67"/>
      <c r="W986" s="67"/>
      <c r="X986" s="67"/>
      <c r="Y986" s="68"/>
      <c r="Z986" s="68"/>
      <c r="AA986" s="68"/>
      <c r="AB986" s="67"/>
      <c r="AC986" s="67"/>
      <c r="AD986" s="67"/>
      <c r="AE986" s="67"/>
      <c r="AF986" s="67"/>
      <c r="AG986" s="67"/>
      <c r="AH986" s="67"/>
      <c r="AI986" s="67"/>
      <c r="AJ986" s="68"/>
      <c r="AK986" s="68"/>
      <c r="AL986" s="68"/>
      <c r="AM986" s="67"/>
      <c r="AN986" s="67"/>
      <c r="AO986" s="67"/>
      <c r="AP986" s="67"/>
      <c r="AQ986" s="67"/>
      <c r="AR986" s="67"/>
      <c r="AS986" s="67"/>
      <c r="AT986" s="67"/>
      <c r="AU986" s="67"/>
      <c r="AV986" s="67"/>
      <c r="AW986" s="67"/>
      <c r="AX986" s="68"/>
      <c r="AY986" s="68"/>
      <c r="AZ986" s="69"/>
      <c r="BA986" s="70"/>
      <c r="BB986" s="71"/>
      <c r="BC986" s="95"/>
      <c r="BD986" s="41">
        <v>4</v>
      </c>
      <c r="BE986" s="52">
        <v>42</v>
      </c>
      <c r="BF986" s="103">
        <v>4221</v>
      </c>
      <c r="BG986" s="275"/>
    </row>
    <row r="987" spans="1:59" s="63" customFormat="1" ht="12.75" x14ac:dyDescent="0.2">
      <c r="A987" s="196">
        <v>4</v>
      </c>
      <c r="B987" s="197" t="s">
        <v>422</v>
      </c>
      <c r="C987" s="208">
        <v>42</v>
      </c>
      <c r="D987" s="209" t="s">
        <v>518</v>
      </c>
      <c r="E987" s="212">
        <v>4223</v>
      </c>
      <c r="F987" s="213" t="s">
        <v>569</v>
      </c>
      <c r="G987" s="232"/>
      <c r="H987" s="97"/>
      <c r="I987" s="224"/>
      <c r="J987" s="98"/>
      <c r="K987" s="98"/>
      <c r="L987" s="98"/>
      <c r="M987" s="96"/>
      <c r="N987" s="307"/>
      <c r="O987" s="246"/>
      <c r="P987" s="124"/>
      <c r="Q987" s="99"/>
      <c r="R987" s="99"/>
      <c r="S987" s="99"/>
      <c r="T987" s="99"/>
      <c r="U987" s="99"/>
      <c r="V987" s="99"/>
      <c r="W987" s="99"/>
      <c r="X987" s="99"/>
      <c r="Y987" s="100"/>
      <c r="Z987" s="100"/>
      <c r="AA987" s="100"/>
      <c r="AB987" s="99"/>
      <c r="AC987" s="99"/>
      <c r="AD987" s="99"/>
      <c r="AE987" s="99"/>
      <c r="AF987" s="99"/>
      <c r="AG987" s="99"/>
      <c r="AH987" s="99"/>
      <c r="AI987" s="99"/>
      <c r="AJ987" s="100"/>
      <c r="AK987" s="100"/>
      <c r="AL987" s="100"/>
      <c r="AM987" s="99"/>
      <c r="AN987" s="99"/>
      <c r="AO987" s="99"/>
      <c r="AP987" s="99"/>
      <c r="AQ987" s="99"/>
      <c r="AR987" s="99"/>
      <c r="AS987" s="99"/>
      <c r="AT987" s="99"/>
      <c r="AU987" s="99"/>
      <c r="AV987" s="99"/>
      <c r="AW987" s="99"/>
      <c r="AX987" s="100"/>
      <c r="AY987" s="100"/>
      <c r="AZ987" s="101"/>
      <c r="BA987" s="102"/>
      <c r="BB987" s="95"/>
      <c r="BC987" s="95"/>
      <c r="BD987" s="41">
        <v>4</v>
      </c>
      <c r="BE987" s="52">
        <v>42</v>
      </c>
      <c r="BF987" s="103">
        <v>4223</v>
      </c>
      <c r="BG987" s="277"/>
    </row>
    <row r="988" spans="1:59" s="63" customFormat="1" ht="12.75" x14ac:dyDescent="0.2">
      <c r="A988" s="196">
        <v>4</v>
      </c>
      <c r="B988" s="197" t="s">
        <v>422</v>
      </c>
      <c r="C988" s="208">
        <v>42</v>
      </c>
      <c r="D988" s="209" t="s">
        <v>518</v>
      </c>
      <c r="E988" s="212">
        <v>4223</v>
      </c>
      <c r="F988" s="213" t="s">
        <v>569</v>
      </c>
      <c r="G988" s="231"/>
      <c r="H988" s="65"/>
      <c r="I988" s="222"/>
      <c r="J988" s="66"/>
      <c r="K988" s="66"/>
      <c r="L988" s="66"/>
      <c r="M988" s="64"/>
      <c r="N988" s="304"/>
      <c r="O988" s="305"/>
      <c r="P988" s="127"/>
      <c r="Q988" s="67"/>
      <c r="R988" s="67"/>
      <c r="S988" s="67"/>
      <c r="T988" s="67"/>
      <c r="U988" s="67"/>
      <c r="V988" s="67"/>
      <c r="W988" s="67"/>
      <c r="X988" s="67"/>
      <c r="Y988" s="68"/>
      <c r="Z988" s="68"/>
      <c r="AA988" s="68"/>
      <c r="AB988" s="67"/>
      <c r="AC988" s="67"/>
      <c r="AD988" s="67"/>
      <c r="AE988" s="67"/>
      <c r="AF988" s="67"/>
      <c r="AG988" s="67"/>
      <c r="AH988" s="67"/>
      <c r="AI988" s="67"/>
      <c r="AJ988" s="68"/>
      <c r="AK988" s="68"/>
      <c r="AL988" s="68"/>
      <c r="AM988" s="67"/>
      <c r="AN988" s="67"/>
      <c r="AO988" s="67"/>
      <c r="AP988" s="67"/>
      <c r="AQ988" s="67"/>
      <c r="AR988" s="67"/>
      <c r="AS988" s="67"/>
      <c r="AT988" s="67"/>
      <c r="AU988" s="67"/>
      <c r="AV988" s="67"/>
      <c r="AW988" s="67"/>
      <c r="AX988" s="68"/>
      <c r="AY988" s="68"/>
      <c r="AZ988" s="69"/>
      <c r="BA988" s="70"/>
      <c r="BB988" s="71"/>
      <c r="BC988" s="95"/>
      <c r="BD988" s="41">
        <v>4</v>
      </c>
      <c r="BE988" s="52">
        <v>42</v>
      </c>
      <c r="BF988" s="103">
        <v>4221</v>
      </c>
      <c r="BG988" s="275"/>
    </row>
    <row r="989" spans="1:59" s="63" customFormat="1" ht="12.75" x14ac:dyDescent="0.2">
      <c r="A989" s="196">
        <v>4</v>
      </c>
      <c r="B989" s="197" t="s">
        <v>422</v>
      </c>
      <c r="C989" s="208">
        <v>42</v>
      </c>
      <c r="D989" s="209" t="s">
        <v>518</v>
      </c>
      <c r="E989" s="212">
        <v>4223</v>
      </c>
      <c r="F989" s="213" t="s">
        <v>569</v>
      </c>
      <c r="G989" s="231" t="s">
        <v>729</v>
      </c>
      <c r="H989" s="72" t="s">
        <v>1233</v>
      </c>
      <c r="I989" s="223" t="s">
        <v>1247</v>
      </c>
      <c r="J989" s="73"/>
      <c r="K989" s="73"/>
      <c r="L989" s="73"/>
      <c r="M989" s="74"/>
      <c r="N989" s="247"/>
      <c r="O989" s="306"/>
      <c r="P989" s="105"/>
      <c r="Q989" s="75"/>
      <c r="R989" s="75"/>
      <c r="S989" s="75"/>
      <c r="T989" s="75"/>
      <c r="U989" s="75"/>
      <c r="V989" s="75"/>
      <c r="W989" s="75"/>
      <c r="X989" s="75"/>
      <c r="Y989" s="76" t="s">
        <v>1241</v>
      </c>
      <c r="Z989" s="77" t="s">
        <v>1241</v>
      </c>
      <c r="AA989" s="78">
        <f>AA$2549</f>
        <v>5000</v>
      </c>
      <c r="AB989" s="75"/>
      <c r="AC989" s="75"/>
      <c r="AD989" s="75"/>
      <c r="AE989" s="75"/>
      <c r="AF989" s="75"/>
      <c r="AG989" s="75"/>
      <c r="AH989" s="75"/>
      <c r="AI989" s="75"/>
      <c r="AJ989" s="76" t="s">
        <v>1241</v>
      </c>
      <c r="AK989" s="77" t="s">
        <v>1241</v>
      </c>
      <c r="AL989" s="78">
        <f>AL$2549</f>
        <v>0</v>
      </c>
      <c r="AM989" s="75"/>
      <c r="AN989" s="75"/>
      <c r="AO989" s="75"/>
      <c r="AP989" s="75"/>
      <c r="AQ989" s="75"/>
      <c r="AR989" s="75"/>
      <c r="AS989" s="75"/>
      <c r="AT989" s="75"/>
      <c r="AU989" s="75"/>
      <c r="AV989" s="75"/>
      <c r="AW989" s="76" t="s">
        <v>1241</v>
      </c>
      <c r="AX989" s="77" t="s">
        <v>1241</v>
      </c>
      <c r="AY989" s="78">
        <f>AY$2549</f>
        <v>500</v>
      </c>
      <c r="AZ989" s="79"/>
      <c r="BA989" s="80" t="str">
        <f>I989</f>
        <v>&gt; see 4711, Thermal insulation</v>
      </c>
      <c r="BB989" s="71"/>
      <c r="BC989" s="95"/>
      <c r="BD989" s="41">
        <v>4</v>
      </c>
      <c r="BE989" s="52">
        <v>42</v>
      </c>
      <c r="BF989" s="103">
        <v>4221</v>
      </c>
      <c r="BG989" s="276" t="s">
        <v>47</v>
      </c>
    </row>
    <row r="990" spans="1:59" s="63" customFormat="1" ht="12.75" x14ac:dyDescent="0.2">
      <c r="A990" s="196">
        <v>4</v>
      </c>
      <c r="B990" s="197" t="s">
        <v>422</v>
      </c>
      <c r="C990" s="208">
        <v>42</v>
      </c>
      <c r="D990" s="209" t="s">
        <v>518</v>
      </c>
      <c r="E990" s="212">
        <v>4223</v>
      </c>
      <c r="F990" s="213" t="s">
        <v>569</v>
      </c>
      <c r="G990" s="231"/>
      <c r="H990" s="65"/>
      <c r="I990" s="222"/>
      <c r="J990" s="66"/>
      <c r="K990" s="66"/>
      <c r="L990" s="66"/>
      <c r="M990" s="64"/>
      <c r="N990" s="304"/>
      <c r="O990" s="305"/>
      <c r="P990" s="127"/>
      <c r="Q990" s="67"/>
      <c r="R990" s="67"/>
      <c r="S990" s="67"/>
      <c r="T990" s="67"/>
      <c r="U990" s="67"/>
      <c r="V990" s="67"/>
      <c r="W990" s="67"/>
      <c r="X990" s="67"/>
      <c r="Y990" s="68"/>
      <c r="Z990" s="68"/>
      <c r="AA990" s="68"/>
      <c r="AB990" s="67"/>
      <c r="AC990" s="67"/>
      <c r="AD990" s="67"/>
      <c r="AE990" s="67"/>
      <c r="AF990" s="67"/>
      <c r="AG990" s="67"/>
      <c r="AH990" s="67"/>
      <c r="AI990" s="67"/>
      <c r="AJ990" s="68"/>
      <c r="AK990" s="68"/>
      <c r="AL990" s="68"/>
      <c r="AM990" s="67"/>
      <c r="AN990" s="67"/>
      <c r="AO990" s="67"/>
      <c r="AP990" s="67"/>
      <c r="AQ990" s="67"/>
      <c r="AR990" s="67"/>
      <c r="AS990" s="67"/>
      <c r="AT990" s="67"/>
      <c r="AU990" s="67"/>
      <c r="AV990" s="67"/>
      <c r="AW990" s="67"/>
      <c r="AX990" s="68"/>
      <c r="AY990" s="68"/>
      <c r="AZ990" s="69"/>
      <c r="BA990" s="70"/>
      <c r="BB990" s="71"/>
      <c r="BC990" s="95"/>
      <c r="BD990" s="41">
        <v>4</v>
      </c>
      <c r="BE990" s="52">
        <v>42</v>
      </c>
      <c r="BF990" s="103">
        <v>4221</v>
      </c>
      <c r="BG990" s="275"/>
    </row>
    <row r="991" spans="1:59" s="63" customFormat="1" ht="12.75" x14ac:dyDescent="0.2">
      <c r="A991" s="196">
        <v>4</v>
      </c>
      <c r="B991" s="197" t="s">
        <v>422</v>
      </c>
      <c r="C991" s="208">
        <v>42</v>
      </c>
      <c r="D991" s="209" t="s">
        <v>518</v>
      </c>
      <c r="E991" s="212">
        <v>4223</v>
      </c>
      <c r="F991" s="213" t="s">
        <v>569</v>
      </c>
      <c r="G991" s="232"/>
      <c r="H991" s="97"/>
      <c r="I991" s="224"/>
      <c r="J991" s="98"/>
      <c r="K991" s="98"/>
      <c r="L991" s="98"/>
      <c r="M991" s="96"/>
      <c r="N991" s="307"/>
      <c r="O991" s="246"/>
      <c r="P991" s="124"/>
      <c r="Q991" s="99"/>
      <c r="R991" s="99"/>
      <c r="S991" s="99"/>
      <c r="T991" s="99"/>
      <c r="U991" s="99"/>
      <c r="V991" s="99"/>
      <c r="W991" s="99"/>
      <c r="X991" s="99"/>
      <c r="Y991" s="100"/>
      <c r="Z991" s="100"/>
      <c r="AA991" s="100"/>
      <c r="AB991" s="99"/>
      <c r="AC991" s="99"/>
      <c r="AD991" s="99"/>
      <c r="AE991" s="99"/>
      <c r="AF991" s="99"/>
      <c r="AG991" s="99"/>
      <c r="AH991" s="99"/>
      <c r="AI991" s="99"/>
      <c r="AJ991" s="100"/>
      <c r="AK991" s="100"/>
      <c r="AL991" s="100"/>
      <c r="AM991" s="99"/>
      <c r="AN991" s="99"/>
      <c r="AO991" s="99"/>
      <c r="AP991" s="99"/>
      <c r="AQ991" s="99"/>
      <c r="AR991" s="99"/>
      <c r="AS991" s="99"/>
      <c r="AT991" s="99"/>
      <c r="AU991" s="99"/>
      <c r="AV991" s="99"/>
      <c r="AW991" s="99"/>
      <c r="AX991" s="100"/>
      <c r="AY991" s="100"/>
      <c r="AZ991" s="101"/>
      <c r="BA991" s="102"/>
      <c r="BB991" s="95"/>
      <c r="BC991" s="95"/>
      <c r="BD991" s="41">
        <v>4</v>
      </c>
      <c r="BE991" s="52">
        <v>42</v>
      </c>
      <c r="BF991" s="103">
        <v>4223</v>
      </c>
      <c r="BG991" s="277"/>
    </row>
    <row r="992" spans="1:59" x14ac:dyDescent="0.25">
      <c r="A992" s="196">
        <v>4</v>
      </c>
      <c r="B992" s="197" t="s">
        <v>422</v>
      </c>
      <c r="C992" s="208">
        <v>42</v>
      </c>
      <c r="D992" s="209" t="s">
        <v>518</v>
      </c>
      <c r="E992" s="210">
        <v>4231</v>
      </c>
      <c r="F992" s="211" t="s">
        <v>575</v>
      </c>
      <c r="G992" s="235"/>
      <c r="H992" s="145"/>
      <c r="I992" s="221"/>
      <c r="J992" s="57"/>
      <c r="K992" s="57"/>
      <c r="L992" s="57"/>
      <c r="M992" s="144"/>
      <c r="N992" s="324"/>
      <c r="O992" s="325"/>
      <c r="P992" s="146"/>
      <c r="Q992" s="146"/>
      <c r="R992" s="146"/>
      <c r="S992" s="146"/>
      <c r="T992" s="146"/>
      <c r="U992" s="146"/>
      <c r="V992" s="146"/>
      <c r="W992" s="146"/>
      <c r="X992" s="146"/>
      <c r="Y992" s="59"/>
      <c r="Z992" s="123"/>
      <c r="AA992" s="123"/>
      <c r="AB992" s="146"/>
      <c r="AC992" s="146"/>
      <c r="AD992" s="146"/>
      <c r="AE992" s="146"/>
      <c r="AF992" s="146"/>
      <c r="AG992" s="146"/>
      <c r="AH992" s="146"/>
      <c r="AI992" s="146"/>
      <c r="AJ992" s="59"/>
      <c r="AK992" s="123"/>
      <c r="AL992" s="123"/>
      <c r="AM992" s="146"/>
      <c r="AN992" s="146"/>
      <c r="AO992" s="146"/>
      <c r="AP992" s="146"/>
      <c r="AQ992" s="146"/>
      <c r="AR992" s="146"/>
      <c r="AS992" s="146"/>
      <c r="AT992" s="146"/>
      <c r="AU992" s="146"/>
      <c r="AV992" s="146"/>
      <c r="AW992" s="58"/>
      <c r="AX992" s="123"/>
      <c r="AY992" s="59"/>
      <c r="AZ992" s="147"/>
      <c r="BA992" s="148"/>
      <c r="BB992" s="143"/>
      <c r="BC992" s="143"/>
      <c r="BD992" s="41">
        <v>4</v>
      </c>
      <c r="BE992" s="52">
        <v>42</v>
      </c>
      <c r="BF992" s="62">
        <v>4231</v>
      </c>
      <c r="BG992" s="284"/>
    </row>
    <row r="993" spans="1:59" s="63" customFormat="1" ht="12.75" x14ac:dyDescent="0.2">
      <c r="A993" s="196">
        <v>4</v>
      </c>
      <c r="B993" s="197" t="s">
        <v>422</v>
      </c>
      <c r="C993" s="208">
        <v>42</v>
      </c>
      <c r="D993" s="209" t="s">
        <v>518</v>
      </c>
      <c r="E993" s="210">
        <v>4231</v>
      </c>
      <c r="F993" s="211" t="s">
        <v>575</v>
      </c>
      <c r="G993" s="230"/>
      <c r="H993" s="56"/>
      <c r="I993" s="221"/>
      <c r="J993" s="57"/>
      <c r="K993" s="57"/>
      <c r="L993" s="57"/>
      <c r="M993" s="55"/>
      <c r="N993" s="303"/>
      <c r="O993" s="245"/>
      <c r="P993" s="122"/>
      <c r="Q993" s="58"/>
      <c r="R993" s="58"/>
      <c r="S993" s="58"/>
      <c r="T993" s="58"/>
      <c r="U993" s="58"/>
      <c r="V993" s="58"/>
      <c r="W993" s="58"/>
      <c r="X993" s="58"/>
      <c r="Y993" s="59"/>
      <c r="Z993" s="59"/>
      <c r="AA993" s="59"/>
      <c r="AB993" s="58"/>
      <c r="AC993" s="58"/>
      <c r="AD993" s="58"/>
      <c r="AE993" s="58"/>
      <c r="AF993" s="58"/>
      <c r="AG993" s="58"/>
      <c r="AH993" s="58"/>
      <c r="AI993" s="58"/>
      <c r="AJ993" s="59"/>
      <c r="AK993" s="59"/>
      <c r="AL993" s="59"/>
      <c r="AM993" s="58"/>
      <c r="AN993" s="58"/>
      <c r="AO993" s="58"/>
      <c r="AP993" s="58"/>
      <c r="AQ993" s="58"/>
      <c r="AR993" s="58"/>
      <c r="AS993" s="58"/>
      <c r="AT993" s="58"/>
      <c r="AU993" s="58"/>
      <c r="AV993" s="58"/>
      <c r="AW993" s="58"/>
      <c r="AX993" s="59"/>
      <c r="AY993" s="59"/>
      <c r="AZ993" s="60"/>
      <c r="BA993" s="61"/>
      <c r="BB993" s="54"/>
      <c r="BC993" s="54"/>
      <c r="BD993" s="41">
        <v>4</v>
      </c>
      <c r="BE993" s="52">
        <v>42</v>
      </c>
      <c r="BF993" s="62">
        <v>4231</v>
      </c>
      <c r="BG993" s="274"/>
    </row>
    <row r="994" spans="1:59" s="63" customFormat="1" ht="12.75" x14ac:dyDescent="0.2">
      <c r="A994" s="196">
        <v>4</v>
      </c>
      <c r="B994" s="197" t="s">
        <v>422</v>
      </c>
      <c r="C994" s="208">
        <v>42</v>
      </c>
      <c r="D994" s="209" t="s">
        <v>518</v>
      </c>
      <c r="E994" s="210">
        <v>4231</v>
      </c>
      <c r="F994" s="211" t="s">
        <v>575</v>
      </c>
      <c r="G994" s="236" t="s">
        <v>576</v>
      </c>
      <c r="H994" s="65"/>
      <c r="I994" s="222"/>
      <c r="J994" s="66"/>
      <c r="K994" s="66"/>
      <c r="L994" s="66"/>
      <c r="M994" s="64"/>
      <c r="N994" s="308"/>
      <c r="O994" s="309"/>
      <c r="P994" s="127"/>
      <c r="Q994" s="67"/>
      <c r="R994" s="67"/>
      <c r="S994" s="67"/>
      <c r="T994" s="67"/>
      <c r="U994" s="67"/>
      <c r="V994" s="67"/>
      <c r="W994" s="67"/>
      <c r="X994" s="67"/>
      <c r="Y994" s="68"/>
      <c r="Z994" s="68"/>
      <c r="AA994" s="68"/>
      <c r="AB994" s="67"/>
      <c r="AC994" s="67"/>
      <c r="AD994" s="67"/>
      <c r="AE994" s="67"/>
      <c r="AF994" s="67"/>
      <c r="AG994" s="67"/>
      <c r="AH994" s="67"/>
      <c r="AI994" s="67"/>
      <c r="AJ994" s="68"/>
      <c r="AK994" s="68"/>
      <c r="AL994" s="68"/>
      <c r="AM994" s="67"/>
      <c r="AN994" s="67"/>
      <c r="AO994" s="67"/>
      <c r="AP994" s="67"/>
      <c r="AQ994" s="67"/>
      <c r="AR994" s="67"/>
      <c r="AS994" s="67"/>
      <c r="AT994" s="67"/>
      <c r="AU994" s="67"/>
      <c r="AV994" s="67"/>
      <c r="AW994" s="67"/>
      <c r="AX994" s="68"/>
      <c r="AY994" s="68"/>
      <c r="AZ994" s="69"/>
      <c r="BA994" s="70"/>
      <c r="BB994" s="71"/>
      <c r="BC994" s="54"/>
      <c r="BD994" s="41">
        <v>4</v>
      </c>
      <c r="BE994" s="52">
        <v>42</v>
      </c>
      <c r="BF994" s="62">
        <v>4231</v>
      </c>
      <c r="BG994" s="275"/>
    </row>
    <row r="995" spans="1:59" s="63" customFormat="1" ht="12.75" x14ac:dyDescent="0.2">
      <c r="A995" s="196">
        <v>4</v>
      </c>
      <c r="B995" s="197" t="s">
        <v>422</v>
      </c>
      <c r="C995" s="208">
        <v>42</v>
      </c>
      <c r="D995" s="209" t="s">
        <v>518</v>
      </c>
      <c r="E995" s="210">
        <v>4231</v>
      </c>
      <c r="F995" s="211" t="s">
        <v>575</v>
      </c>
      <c r="G995" s="236" t="s">
        <v>576</v>
      </c>
      <c r="H995" s="72" t="s">
        <v>47</v>
      </c>
      <c r="I995" s="223"/>
      <c r="J995" s="73"/>
      <c r="K995" s="73"/>
      <c r="L995" s="73"/>
      <c r="M995" s="74"/>
      <c r="N995" s="247"/>
      <c r="O995" s="306"/>
      <c r="P995" s="105"/>
      <c r="Q995" s="75"/>
      <c r="R995" s="75"/>
      <c r="S995" s="75"/>
      <c r="T995" s="75"/>
      <c r="U995" s="75"/>
      <c r="V995" s="75"/>
      <c r="W995" s="75"/>
      <c r="X995" s="75"/>
      <c r="Y995" s="76">
        <f>IF(ISNUMBER(VLOOKUP(Y997,P$7:W$7,MATCH(Y997,P$7:W$7))),VLOOKUP(Y997,P$7:W$7,MATCH(Y997,P$7:W$7)),IF(N999=0,"No Data",IF(Y997&gt;0,"&lt;100",0)))</f>
        <v>10000</v>
      </c>
      <c r="Z995" s="77">
        <f>IF(ISNUMBER(VLOOKUP(Z999,P$7:W$7,MATCH(Z999,P$7:W$7))),VLOOKUP(Z999,P$7:W$7,MATCH(Z999,P$7:W$7)),IF(N999=0,"No Data",IF(Z999&gt;0,"&lt;100",0)))</f>
        <v>5000</v>
      </c>
      <c r="AA995" s="106">
        <f>IF(ISNUMBER(Z995),Z995,0)</f>
        <v>5000</v>
      </c>
      <c r="AB995" s="75"/>
      <c r="AC995" s="75"/>
      <c r="AD995" s="75"/>
      <c r="AE995" s="75"/>
      <c r="AF995" s="75"/>
      <c r="AG995" s="75"/>
      <c r="AH995" s="75"/>
      <c r="AI995" s="75"/>
      <c r="AJ995" s="76">
        <f>IF(ISNUMBER(VLOOKUP(AJ997,AB$7:AH$7,MATCH(AJ997,AB$7:AH$7))),VLOOKUP(AJ997,AB$7:AH$7,MATCH(AJ997,AB$7:AH$7)),IF(N999=0,"No Data",IF(AJ997&gt;0,"&lt;50",0)))</f>
        <v>0</v>
      </c>
      <c r="AK995" s="77">
        <f>IF(ISNUMBER(VLOOKUP(AK999,AB$7:AH$7,MATCH(AK999,AB$7:AH$7))),VLOOKUP(AK999,AB$7:AH$7,MATCH(AK999,AB$7:AH$7)),IF(N999=0,"No Data",IF(AK999&gt;0,"&lt;50",0)))</f>
        <v>0</v>
      </c>
      <c r="AL995" s="106">
        <f>IF(ISNUMBER(AK995),AK995,0)</f>
        <v>0</v>
      </c>
      <c r="AM995" s="75"/>
      <c r="AN995" s="75"/>
      <c r="AO995" s="75"/>
      <c r="AP995" s="75"/>
      <c r="AQ995" s="75"/>
      <c r="AR995" s="75"/>
      <c r="AS995" s="75"/>
      <c r="AT995" s="75"/>
      <c r="AU995" s="75"/>
      <c r="AV995" s="75"/>
      <c r="AW995" s="76">
        <f>IF(ISNUMBER(VLOOKUP(AW997,AM$7:AU$7,MATCH(AW997,AM$7:AU$7))),VLOOKUP(AW997,AM$7:AU$7,MATCH(AW997,AM$7:AU$7)),IF(N999=0,"No Data",IF(AW997&gt;0,"&lt;10",0)))</f>
        <v>500</v>
      </c>
      <c r="AX995" s="77">
        <f>IF(ISNUMBER(VLOOKUP(AX999,AM$7:AU$7,MATCH(AX999,AM$7:AU$7))),VLOOKUP(AX999,AM$7:AU$7,MATCH(AX999,AM$7:AU$7)),IF(N999=0,"No Data",IF(AX999&gt;0,"&lt;10",0)))</f>
        <v>1000</v>
      </c>
      <c r="AY995" s="106">
        <f>IF(ISNUMBER(AX995),AX995,0)</f>
        <v>1000</v>
      </c>
      <c r="AZ995" s="79"/>
      <c r="BA995" s="80"/>
      <c r="BB995" s="71"/>
      <c r="BC995" s="54"/>
      <c r="BD995" s="41">
        <v>4</v>
      </c>
      <c r="BE995" s="52">
        <v>42</v>
      </c>
      <c r="BF995" s="62">
        <v>4231</v>
      </c>
      <c r="BG995" s="276" t="s">
        <v>47</v>
      </c>
    </row>
    <row r="996" spans="1:59" s="63" customFormat="1" ht="12.75" x14ac:dyDescent="0.2">
      <c r="A996" s="196">
        <v>4</v>
      </c>
      <c r="B996" s="197" t="s">
        <v>422</v>
      </c>
      <c r="C996" s="208">
        <v>42</v>
      </c>
      <c r="D996" s="209" t="s">
        <v>518</v>
      </c>
      <c r="E996" s="210">
        <v>4231</v>
      </c>
      <c r="F996" s="211" t="s">
        <v>575</v>
      </c>
      <c r="G996" s="236" t="s">
        <v>576</v>
      </c>
      <c r="H996" s="81" t="s">
        <v>48</v>
      </c>
      <c r="I996" s="223"/>
      <c r="J996" s="73"/>
      <c r="K996" s="73"/>
      <c r="L996" s="73"/>
      <c r="M996" s="74"/>
      <c r="N996" s="247"/>
      <c r="O996" s="306"/>
      <c r="P996" s="105"/>
      <c r="Q996" s="75"/>
      <c r="R996" s="75"/>
      <c r="S996" s="75"/>
      <c r="T996" s="75"/>
      <c r="U996" s="75"/>
      <c r="V996" s="75"/>
      <c r="W996" s="75"/>
      <c r="X996" s="75"/>
      <c r="Y996" s="82">
        <f>MIN(X1000:X1006)</f>
        <v>100</v>
      </c>
      <c r="Z996" s="83"/>
      <c r="AA996" s="83"/>
      <c r="AB996" s="75"/>
      <c r="AC996" s="75"/>
      <c r="AD996" s="75"/>
      <c r="AE996" s="75"/>
      <c r="AF996" s="75"/>
      <c r="AG996" s="75"/>
      <c r="AH996" s="75"/>
      <c r="AI996" s="75"/>
      <c r="AJ996" s="82">
        <f>MIN(AI1000:AI1006)</f>
        <v>0</v>
      </c>
      <c r="AK996" s="83"/>
      <c r="AL996" s="83"/>
      <c r="AM996" s="75"/>
      <c r="AN996" s="75"/>
      <c r="AO996" s="75"/>
      <c r="AP996" s="75"/>
      <c r="AQ996" s="75"/>
      <c r="AR996" s="75"/>
      <c r="AS996" s="75"/>
      <c r="AT996" s="75"/>
      <c r="AU996" s="75"/>
      <c r="AV996" s="75"/>
      <c r="AW996" s="82">
        <f>MIN(AV1000:AV1006)</f>
        <v>100</v>
      </c>
      <c r="AX996" s="83"/>
      <c r="AY996" s="83"/>
      <c r="AZ996" s="79"/>
      <c r="BA996" s="80"/>
      <c r="BB996" s="71"/>
      <c r="BC996" s="54"/>
      <c r="BD996" s="41">
        <v>4</v>
      </c>
      <c r="BE996" s="52">
        <v>42</v>
      </c>
      <c r="BF996" s="62">
        <v>4231</v>
      </c>
      <c r="BG996" s="278" t="s">
        <v>48</v>
      </c>
    </row>
    <row r="997" spans="1:59" s="63" customFormat="1" ht="12.75" x14ac:dyDescent="0.2">
      <c r="A997" s="196">
        <v>4</v>
      </c>
      <c r="B997" s="197" t="s">
        <v>422</v>
      </c>
      <c r="C997" s="208">
        <v>42</v>
      </c>
      <c r="D997" s="209" t="s">
        <v>518</v>
      </c>
      <c r="E997" s="210">
        <v>4231</v>
      </c>
      <c r="F997" s="211" t="s">
        <v>575</v>
      </c>
      <c r="G997" s="236" t="s">
        <v>576</v>
      </c>
      <c r="H997" s="81" t="s">
        <v>49</v>
      </c>
      <c r="I997" s="223"/>
      <c r="J997" s="73"/>
      <c r="K997" s="73"/>
      <c r="L997" s="73"/>
      <c r="M997" s="74"/>
      <c r="N997" s="247"/>
      <c r="O997" s="306"/>
      <c r="P997" s="105"/>
      <c r="Q997" s="75"/>
      <c r="R997" s="75"/>
      <c r="S997" s="75"/>
      <c r="T997" s="75"/>
      <c r="U997" s="75"/>
      <c r="V997" s="75"/>
      <c r="W997" s="75"/>
      <c r="X997" s="75"/>
      <c r="Y997" s="84">
        <f>IF(ISNUMBER(AVERAGE(X1000:X1006)),AVERAGE(X1000:X1006),0)</f>
        <v>12516.666666666666</v>
      </c>
      <c r="Z997" s="83"/>
      <c r="AA997" s="83"/>
      <c r="AB997" s="75"/>
      <c r="AC997" s="75"/>
      <c r="AD997" s="75"/>
      <c r="AE997" s="75"/>
      <c r="AF997" s="75"/>
      <c r="AG997" s="75"/>
      <c r="AH997" s="75"/>
      <c r="AI997" s="75"/>
      <c r="AJ997" s="84">
        <f>IF(ISNUMBER(AVERAGE(AI1000:AI1006)),AVERAGE(AI1000:AI1006),0)</f>
        <v>0</v>
      </c>
      <c r="AK997" s="83"/>
      <c r="AL997" s="83"/>
      <c r="AM997" s="75"/>
      <c r="AN997" s="75"/>
      <c r="AO997" s="75"/>
      <c r="AP997" s="75"/>
      <c r="AQ997" s="75"/>
      <c r="AR997" s="75"/>
      <c r="AS997" s="75"/>
      <c r="AT997" s="75"/>
      <c r="AU997" s="75"/>
      <c r="AV997" s="75"/>
      <c r="AW997" s="84">
        <f>IF(ISNUMBER(AVERAGE(AV1000:AV1006)),AVERAGE(AV1000:AV1006),0)</f>
        <v>500</v>
      </c>
      <c r="AX997" s="83"/>
      <c r="AY997" s="83"/>
      <c r="AZ997" s="79"/>
      <c r="BA997" s="80"/>
      <c r="BB997" s="71"/>
      <c r="BC997" s="54"/>
      <c r="BD997" s="41">
        <v>4</v>
      </c>
      <c r="BE997" s="52">
        <v>42</v>
      </c>
      <c r="BF997" s="62">
        <v>4231</v>
      </c>
      <c r="BG997" s="278" t="s">
        <v>49</v>
      </c>
    </row>
    <row r="998" spans="1:59" s="63" customFormat="1" ht="12.75" x14ac:dyDescent="0.2">
      <c r="A998" s="196">
        <v>4</v>
      </c>
      <c r="B998" s="197" t="s">
        <v>422</v>
      </c>
      <c r="C998" s="208">
        <v>42</v>
      </c>
      <c r="D998" s="209" t="s">
        <v>518</v>
      </c>
      <c r="E998" s="210">
        <v>4231</v>
      </c>
      <c r="F998" s="211" t="s">
        <v>575</v>
      </c>
      <c r="G998" s="236" t="s">
        <v>576</v>
      </c>
      <c r="H998" s="81" t="s">
        <v>50</v>
      </c>
      <c r="I998" s="223"/>
      <c r="J998" s="73"/>
      <c r="K998" s="73"/>
      <c r="L998" s="73"/>
      <c r="M998" s="74"/>
      <c r="N998" s="247"/>
      <c r="O998" s="306"/>
      <c r="P998" s="105"/>
      <c r="Q998" s="75"/>
      <c r="R998" s="75"/>
      <c r="S998" s="75"/>
      <c r="T998" s="75"/>
      <c r="U998" s="75"/>
      <c r="V998" s="75"/>
      <c r="W998" s="75"/>
      <c r="X998" s="75"/>
      <c r="Y998" s="84">
        <f>MAX(X1000:X1006)</f>
        <v>25000</v>
      </c>
      <c r="Z998" s="83"/>
      <c r="AA998" s="83"/>
      <c r="AB998" s="75"/>
      <c r="AC998" s="75"/>
      <c r="AD998" s="75"/>
      <c r="AE998" s="75"/>
      <c r="AF998" s="75"/>
      <c r="AG998" s="75"/>
      <c r="AH998" s="75"/>
      <c r="AI998" s="75"/>
      <c r="AJ998" s="84">
        <f>MAX(AI1000:AI1006)</f>
        <v>0</v>
      </c>
      <c r="AK998" s="83"/>
      <c r="AL998" s="83"/>
      <c r="AM998" s="75"/>
      <c r="AN998" s="75"/>
      <c r="AO998" s="75"/>
      <c r="AP998" s="75"/>
      <c r="AQ998" s="75"/>
      <c r="AR998" s="75"/>
      <c r="AS998" s="75"/>
      <c r="AT998" s="75"/>
      <c r="AU998" s="75"/>
      <c r="AV998" s="75"/>
      <c r="AW998" s="84">
        <f>MAX(AV1000:AV1006)</f>
        <v>2500</v>
      </c>
      <c r="AX998" s="83"/>
      <c r="AY998" s="83"/>
      <c r="AZ998" s="79"/>
      <c r="BA998" s="80"/>
      <c r="BB998" s="71"/>
      <c r="BC998" s="54"/>
      <c r="BD998" s="41">
        <v>4</v>
      </c>
      <c r="BE998" s="52">
        <v>42</v>
      </c>
      <c r="BF998" s="62">
        <v>4231</v>
      </c>
      <c r="BG998" s="278" t="s">
        <v>50</v>
      </c>
    </row>
    <row r="999" spans="1:59" s="63" customFormat="1" ht="12.75" x14ac:dyDescent="0.2">
      <c r="A999" s="196">
        <v>4</v>
      </c>
      <c r="B999" s="197" t="s">
        <v>422</v>
      </c>
      <c r="C999" s="208">
        <v>42</v>
      </c>
      <c r="D999" s="209" t="s">
        <v>518</v>
      </c>
      <c r="E999" s="210">
        <v>4231</v>
      </c>
      <c r="F999" s="211" t="s">
        <v>575</v>
      </c>
      <c r="G999" s="236" t="s">
        <v>576</v>
      </c>
      <c r="H999" s="85" t="s">
        <v>51</v>
      </c>
      <c r="I999" s="223"/>
      <c r="J999" s="73"/>
      <c r="K999" s="73"/>
      <c r="L999" s="73"/>
      <c r="M999" s="74"/>
      <c r="N999" s="248">
        <f>SUM(N1000:N1019)</f>
        <v>12</v>
      </c>
      <c r="O999" s="293">
        <f>SUM(O1000:O1019)</f>
        <v>1.0000000000000002</v>
      </c>
      <c r="P999" s="292"/>
      <c r="Q999" s="87"/>
      <c r="R999" s="87"/>
      <c r="S999" s="87"/>
      <c r="T999" s="87"/>
      <c r="U999" s="87"/>
      <c r="V999" s="87"/>
      <c r="W999" s="87"/>
      <c r="X999" s="87"/>
      <c r="Y999" s="88"/>
      <c r="Z999" s="107">
        <f>SUM(Z1000:Z1019)</f>
        <v>6308.333333333333</v>
      </c>
      <c r="AA999" s="88"/>
      <c r="AB999" s="87"/>
      <c r="AC999" s="87"/>
      <c r="AD999" s="87"/>
      <c r="AE999" s="87"/>
      <c r="AF999" s="87"/>
      <c r="AG999" s="87"/>
      <c r="AH999" s="87"/>
      <c r="AI999" s="87"/>
      <c r="AJ999" s="88"/>
      <c r="AK999" s="107">
        <f>SUM(AK1000:AK1019)</f>
        <v>0</v>
      </c>
      <c r="AL999" s="88"/>
      <c r="AM999" s="87"/>
      <c r="AN999" s="87"/>
      <c r="AO999" s="87"/>
      <c r="AP999" s="87"/>
      <c r="AQ999" s="87"/>
      <c r="AR999" s="87"/>
      <c r="AS999" s="87"/>
      <c r="AT999" s="87"/>
      <c r="AU999" s="87"/>
      <c r="AV999" s="87"/>
      <c r="AW999" s="112"/>
      <c r="AX999" s="107">
        <f>SUM(AX1000:AX1019)</f>
        <v>1499.9999999999998</v>
      </c>
      <c r="AY999" s="88"/>
      <c r="AZ999" s="79"/>
      <c r="BA999" s="80"/>
      <c r="BB999" s="71"/>
      <c r="BC999" s="54"/>
      <c r="BD999" s="41">
        <v>4</v>
      </c>
      <c r="BE999" s="52">
        <v>42</v>
      </c>
      <c r="BF999" s="62">
        <v>4231</v>
      </c>
      <c r="BG999" s="279" t="s">
        <v>51</v>
      </c>
    </row>
    <row r="1000" spans="1:59" s="63" customFormat="1" ht="12.75" x14ac:dyDescent="0.2">
      <c r="A1000" s="196">
        <v>4</v>
      </c>
      <c r="B1000" s="197" t="s">
        <v>422</v>
      </c>
      <c r="C1000" s="208">
        <v>42</v>
      </c>
      <c r="D1000" s="209" t="s">
        <v>518</v>
      </c>
      <c r="E1000" s="210">
        <v>4231</v>
      </c>
      <c r="F1000" s="211" t="s">
        <v>575</v>
      </c>
      <c r="G1000" s="236" t="s">
        <v>576</v>
      </c>
      <c r="H1000" s="89" t="s">
        <v>52</v>
      </c>
      <c r="I1000" s="90" t="s">
        <v>507</v>
      </c>
      <c r="J1000" s="90"/>
      <c r="K1000" s="90" t="s">
        <v>64</v>
      </c>
      <c r="L1000" s="90" t="s">
        <v>136</v>
      </c>
      <c r="M1000" s="91"/>
      <c r="N1000" s="312">
        <v>7</v>
      </c>
      <c r="O1000" s="313">
        <f t="shared" ref="O1000:O1005" si="146">N1000/N$999</f>
        <v>0.58333333333333337</v>
      </c>
      <c r="P1000" s="104">
        <v>1</v>
      </c>
      <c r="Q1000" s="92"/>
      <c r="R1000" s="92"/>
      <c r="S1000" s="92"/>
      <c r="T1000" s="92"/>
      <c r="U1000" s="92"/>
      <c r="V1000" s="92"/>
      <c r="W1000" s="92"/>
      <c r="X1000" s="109">
        <f t="shared" ref="X1000:X1005" si="147">P1000*P$7+Q1000*Q$7+R1000*R$7+S1000*S$7+T1000*T$7+U1000*U$7+V1000*V$7+W1000*W$7</f>
        <v>100</v>
      </c>
      <c r="Y1000" s="83"/>
      <c r="Z1000" s="110">
        <f t="shared" ref="Z1000:Z1005" si="148">X1000*$O1000</f>
        <v>58.333333333333336</v>
      </c>
      <c r="AA1000" s="111"/>
      <c r="AB1000" s="92"/>
      <c r="AC1000" s="92"/>
      <c r="AD1000" s="92"/>
      <c r="AE1000" s="92"/>
      <c r="AF1000" s="92"/>
      <c r="AG1000" s="92"/>
      <c r="AH1000" s="92"/>
      <c r="AI1000" s="109">
        <f t="shared" ref="AI1000:AI1005" si="149">AB1000*AB$7+AC1000*AC$7+AD1000*AD$7+AE1000*AE$7+AF1000*AF$7+AG1000*AG$7+AH1000*AH$7</f>
        <v>0</v>
      </c>
      <c r="AJ1000" s="83"/>
      <c r="AK1000" s="110">
        <f t="shared" ref="AK1000:AK1005" si="150">AI1000*$O1000</f>
        <v>0</v>
      </c>
      <c r="AL1000" s="111"/>
      <c r="AM1000" s="92"/>
      <c r="AN1000" s="92"/>
      <c r="AO1000" s="92"/>
      <c r="AP1000" s="92"/>
      <c r="AQ1000" s="92"/>
      <c r="AR1000" s="92"/>
      <c r="AS1000" s="92"/>
      <c r="AT1000" s="92">
        <v>1</v>
      </c>
      <c r="AU1000" s="92"/>
      <c r="AV1000" s="109">
        <f t="shared" ref="AV1000:AV1005" si="151">AM1000*AM$7+AN1000*AN$7+AO1000*AO$7+AP1000*AP$7+AQ1000*AQ$7+AR1000*AR$7+AS1000*AS$7+AT1000*AT$7+AU1000*AU$7</f>
        <v>2500</v>
      </c>
      <c r="AW1000" s="75"/>
      <c r="AX1000" s="110">
        <f t="shared" ref="AX1000:AX1005" si="152">AV1000*$O1000</f>
        <v>1458.3333333333335</v>
      </c>
      <c r="AY1000" s="111"/>
      <c r="AZ1000" s="93"/>
      <c r="BA1000" s="94" t="s">
        <v>105</v>
      </c>
      <c r="BB1000" s="71"/>
      <c r="BC1000" s="54"/>
      <c r="BD1000" s="41">
        <v>4</v>
      </c>
      <c r="BE1000" s="52">
        <v>42</v>
      </c>
      <c r="BF1000" s="62">
        <v>4231</v>
      </c>
      <c r="BG1000" s="280" t="s">
        <v>52</v>
      </c>
    </row>
    <row r="1001" spans="1:59" s="63" customFormat="1" ht="12.75" x14ac:dyDescent="0.2">
      <c r="A1001" s="196">
        <v>4</v>
      </c>
      <c r="B1001" s="197" t="s">
        <v>422</v>
      </c>
      <c r="C1001" s="208">
        <v>42</v>
      </c>
      <c r="D1001" s="209" t="s">
        <v>518</v>
      </c>
      <c r="E1001" s="210">
        <v>4231</v>
      </c>
      <c r="F1001" s="211" t="s">
        <v>575</v>
      </c>
      <c r="G1001" s="236" t="s">
        <v>576</v>
      </c>
      <c r="H1001" s="89"/>
      <c r="I1001" s="90" t="s">
        <v>578</v>
      </c>
      <c r="J1001" s="90"/>
      <c r="K1001" s="90" t="s">
        <v>90</v>
      </c>
      <c r="L1001" s="90" t="s">
        <v>579</v>
      </c>
      <c r="M1001" s="91"/>
      <c r="N1001" s="312">
        <v>1</v>
      </c>
      <c r="O1001" s="313">
        <f t="shared" si="146"/>
        <v>8.3333333333333329E-2</v>
      </c>
      <c r="P1001" s="104"/>
      <c r="Q1001" s="92"/>
      <c r="R1001" s="92"/>
      <c r="S1001" s="92"/>
      <c r="T1001" s="92"/>
      <c r="U1001" s="92"/>
      <c r="V1001" s="92">
        <v>1</v>
      </c>
      <c r="W1001" s="92"/>
      <c r="X1001" s="109">
        <f t="shared" si="147"/>
        <v>10000</v>
      </c>
      <c r="Y1001" s="83"/>
      <c r="Z1001" s="110">
        <f t="shared" si="148"/>
        <v>833.33333333333326</v>
      </c>
      <c r="AA1001" s="111"/>
      <c r="AB1001" s="92"/>
      <c r="AC1001" s="92"/>
      <c r="AD1001" s="92"/>
      <c r="AE1001" s="92"/>
      <c r="AF1001" s="92"/>
      <c r="AG1001" s="92"/>
      <c r="AH1001" s="92"/>
      <c r="AI1001" s="109">
        <f t="shared" si="149"/>
        <v>0</v>
      </c>
      <c r="AJ1001" s="83"/>
      <c r="AK1001" s="110">
        <f t="shared" si="150"/>
        <v>0</v>
      </c>
      <c r="AL1001" s="111"/>
      <c r="AM1001" s="92"/>
      <c r="AN1001" s="92"/>
      <c r="AO1001" s="92"/>
      <c r="AP1001" s="92">
        <v>1</v>
      </c>
      <c r="AQ1001" s="92"/>
      <c r="AR1001" s="92"/>
      <c r="AS1001" s="92"/>
      <c r="AT1001" s="92"/>
      <c r="AU1001" s="92"/>
      <c r="AV1001" s="109">
        <f t="shared" si="151"/>
        <v>100</v>
      </c>
      <c r="AW1001" s="75"/>
      <c r="AX1001" s="110">
        <f t="shared" si="152"/>
        <v>8.3333333333333321</v>
      </c>
      <c r="AY1001" s="111"/>
      <c r="AZ1001" s="93"/>
      <c r="BA1001" s="94" t="s">
        <v>105</v>
      </c>
      <c r="BB1001" s="71"/>
      <c r="BC1001" s="54"/>
      <c r="BD1001" s="41">
        <v>4</v>
      </c>
      <c r="BE1001" s="52">
        <v>42</v>
      </c>
      <c r="BF1001" s="62">
        <v>4231</v>
      </c>
      <c r="BG1001" s="280" t="s">
        <v>52</v>
      </c>
    </row>
    <row r="1002" spans="1:59" s="63" customFormat="1" ht="12.75" x14ac:dyDescent="0.2">
      <c r="A1002" s="196">
        <v>4</v>
      </c>
      <c r="B1002" s="197" t="s">
        <v>422</v>
      </c>
      <c r="C1002" s="208">
        <v>42</v>
      </c>
      <c r="D1002" s="209" t="s">
        <v>518</v>
      </c>
      <c r="E1002" s="210">
        <v>4231</v>
      </c>
      <c r="F1002" s="211" t="s">
        <v>575</v>
      </c>
      <c r="G1002" s="236" t="s">
        <v>576</v>
      </c>
      <c r="H1002" s="89"/>
      <c r="I1002" s="90" t="s">
        <v>103</v>
      </c>
      <c r="J1002" s="90"/>
      <c r="K1002" s="90" t="s">
        <v>124</v>
      </c>
      <c r="L1002" s="90" t="s">
        <v>124</v>
      </c>
      <c r="M1002" s="91"/>
      <c r="N1002" s="312">
        <v>1</v>
      </c>
      <c r="O1002" s="313">
        <f t="shared" si="146"/>
        <v>8.3333333333333329E-2</v>
      </c>
      <c r="P1002" s="104"/>
      <c r="Q1002" s="92"/>
      <c r="R1002" s="92"/>
      <c r="S1002" s="92"/>
      <c r="T1002" s="92"/>
      <c r="U1002" s="92"/>
      <c r="V1002" s="92">
        <v>1</v>
      </c>
      <c r="W1002" s="92"/>
      <c r="X1002" s="109">
        <f t="shared" si="147"/>
        <v>10000</v>
      </c>
      <c r="Y1002" s="83"/>
      <c r="Z1002" s="110">
        <f t="shared" si="148"/>
        <v>833.33333333333326</v>
      </c>
      <c r="AA1002" s="111"/>
      <c r="AB1002" s="92"/>
      <c r="AC1002" s="92"/>
      <c r="AD1002" s="92"/>
      <c r="AE1002" s="92"/>
      <c r="AF1002" s="92"/>
      <c r="AG1002" s="92"/>
      <c r="AH1002" s="92"/>
      <c r="AI1002" s="109">
        <f t="shared" si="149"/>
        <v>0</v>
      </c>
      <c r="AJ1002" s="83"/>
      <c r="AK1002" s="110">
        <f t="shared" si="150"/>
        <v>0</v>
      </c>
      <c r="AL1002" s="111"/>
      <c r="AM1002" s="92"/>
      <c r="AN1002" s="92"/>
      <c r="AO1002" s="92"/>
      <c r="AP1002" s="92">
        <v>1</v>
      </c>
      <c r="AQ1002" s="92"/>
      <c r="AR1002" s="92"/>
      <c r="AS1002" s="92"/>
      <c r="AT1002" s="92"/>
      <c r="AU1002" s="92"/>
      <c r="AV1002" s="109">
        <f t="shared" si="151"/>
        <v>100</v>
      </c>
      <c r="AW1002" s="75"/>
      <c r="AX1002" s="110">
        <f t="shared" si="152"/>
        <v>8.3333333333333321</v>
      </c>
      <c r="AY1002" s="111"/>
      <c r="AZ1002" s="93"/>
      <c r="BA1002" s="94" t="s">
        <v>105</v>
      </c>
      <c r="BB1002" s="71"/>
      <c r="BC1002" s="54"/>
      <c r="BD1002" s="41">
        <v>4</v>
      </c>
      <c r="BE1002" s="52">
        <v>42</v>
      </c>
      <c r="BF1002" s="62">
        <v>4231</v>
      </c>
      <c r="BG1002" s="280" t="s">
        <v>52</v>
      </c>
    </row>
    <row r="1003" spans="1:59" s="63" customFormat="1" ht="12.75" x14ac:dyDescent="0.2">
      <c r="A1003" s="196">
        <v>4</v>
      </c>
      <c r="B1003" s="197" t="s">
        <v>422</v>
      </c>
      <c r="C1003" s="208">
        <v>42</v>
      </c>
      <c r="D1003" s="209" t="s">
        <v>518</v>
      </c>
      <c r="E1003" s="210">
        <v>4231</v>
      </c>
      <c r="F1003" s="211" t="s">
        <v>575</v>
      </c>
      <c r="G1003" s="236" t="s">
        <v>576</v>
      </c>
      <c r="H1003" s="89"/>
      <c r="I1003" s="90" t="s">
        <v>580</v>
      </c>
      <c r="J1003" s="90"/>
      <c r="K1003" s="90" t="s">
        <v>60</v>
      </c>
      <c r="L1003" s="90" t="s">
        <v>581</v>
      </c>
      <c r="M1003" s="91"/>
      <c r="N1003" s="312">
        <v>1</v>
      </c>
      <c r="O1003" s="313">
        <f t="shared" si="146"/>
        <v>8.3333333333333329E-2</v>
      </c>
      <c r="P1003" s="104"/>
      <c r="Q1003" s="92"/>
      <c r="R1003" s="92"/>
      <c r="S1003" s="92"/>
      <c r="T1003" s="92"/>
      <c r="U1003" s="92"/>
      <c r="V1003" s="92"/>
      <c r="W1003" s="92">
        <v>1</v>
      </c>
      <c r="X1003" s="109">
        <f t="shared" si="147"/>
        <v>25000</v>
      </c>
      <c r="Y1003" s="83"/>
      <c r="Z1003" s="110">
        <f t="shared" si="148"/>
        <v>2083.333333333333</v>
      </c>
      <c r="AA1003" s="111"/>
      <c r="AB1003" s="92"/>
      <c r="AC1003" s="92"/>
      <c r="AD1003" s="92"/>
      <c r="AE1003" s="92"/>
      <c r="AF1003" s="92"/>
      <c r="AG1003" s="92"/>
      <c r="AH1003" s="92"/>
      <c r="AI1003" s="109">
        <f t="shared" si="149"/>
        <v>0</v>
      </c>
      <c r="AJ1003" s="83"/>
      <c r="AK1003" s="110">
        <f t="shared" si="150"/>
        <v>0</v>
      </c>
      <c r="AL1003" s="111"/>
      <c r="AM1003" s="92"/>
      <c r="AN1003" s="92"/>
      <c r="AO1003" s="92"/>
      <c r="AP1003" s="92">
        <v>1</v>
      </c>
      <c r="AQ1003" s="92"/>
      <c r="AR1003" s="92"/>
      <c r="AS1003" s="92"/>
      <c r="AT1003" s="92"/>
      <c r="AU1003" s="92"/>
      <c r="AV1003" s="109">
        <f t="shared" si="151"/>
        <v>100</v>
      </c>
      <c r="AW1003" s="75"/>
      <c r="AX1003" s="110">
        <f t="shared" si="152"/>
        <v>8.3333333333333321</v>
      </c>
      <c r="AY1003" s="111"/>
      <c r="AZ1003" s="93"/>
      <c r="BA1003" s="94" t="s">
        <v>105</v>
      </c>
      <c r="BB1003" s="71"/>
      <c r="BC1003" s="54"/>
      <c r="BD1003" s="41">
        <v>4</v>
      </c>
      <c r="BE1003" s="52">
        <v>42</v>
      </c>
      <c r="BF1003" s="62">
        <v>4231</v>
      </c>
      <c r="BG1003" s="280" t="s">
        <v>52</v>
      </c>
    </row>
    <row r="1004" spans="1:59" s="63" customFormat="1" ht="12.75" x14ac:dyDescent="0.2">
      <c r="A1004" s="196">
        <v>4</v>
      </c>
      <c r="B1004" s="197" t="s">
        <v>422</v>
      </c>
      <c r="C1004" s="208">
        <v>42</v>
      </c>
      <c r="D1004" s="209" t="s">
        <v>518</v>
      </c>
      <c r="E1004" s="210">
        <v>4231</v>
      </c>
      <c r="F1004" s="211" t="s">
        <v>575</v>
      </c>
      <c r="G1004" s="236" t="s">
        <v>576</v>
      </c>
      <c r="H1004" s="89"/>
      <c r="I1004" s="90" t="s">
        <v>516</v>
      </c>
      <c r="J1004" s="90"/>
      <c r="K1004" s="90" t="s">
        <v>73</v>
      </c>
      <c r="L1004" s="90" t="s">
        <v>69</v>
      </c>
      <c r="M1004" s="91"/>
      <c r="N1004" s="312">
        <v>1</v>
      </c>
      <c r="O1004" s="313">
        <f t="shared" si="146"/>
        <v>8.3333333333333329E-2</v>
      </c>
      <c r="P1004" s="104"/>
      <c r="Q1004" s="92"/>
      <c r="R1004" s="92"/>
      <c r="S1004" s="92"/>
      <c r="T1004" s="92"/>
      <c r="U1004" s="92"/>
      <c r="V1004" s="92"/>
      <c r="W1004" s="92">
        <v>1</v>
      </c>
      <c r="X1004" s="109">
        <f t="shared" si="147"/>
        <v>25000</v>
      </c>
      <c r="Y1004" s="83"/>
      <c r="Z1004" s="110">
        <f t="shared" si="148"/>
        <v>2083.333333333333</v>
      </c>
      <c r="AA1004" s="111"/>
      <c r="AB1004" s="92"/>
      <c r="AC1004" s="92"/>
      <c r="AD1004" s="92"/>
      <c r="AE1004" s="92"/>
      <c r="AF1004" s="92"/>
      <c r="AG1004" s="92"/>
      <c r="AH1004" s="92"/>
      <c r="AI1004" s="109">
        <f t="shared" si="149"/>
        <v>0</v>
      </c>
      <c r="AJ1004" s="83"/>
      <c r="AK1004" s="110">
        <f t="shared" si="150"/>
        <v>0</v>
      </c>
      <c r="AL1004" s="111"/>
      <c r="AM1004" s="92"/>
      <c r="AN1004" s="92"/>
      <c r="AO1004" s="92"/>
      <c r="AP1004" s="92">
        <v>1</v>
      </c>
      <c r="AQ1004" s="92"/>
      <c r="AR1004" s="92"/>
      <c r="AS1004" s="92"/>
      <c r="AT1004" s="92"/>
      <c r="AU1004" s="92"/>
      <c r="AV1004" s="109">
        <f t="shared" si="151"/>
        <v>100</v>
      </c>
      <c r="AW1004" s="75"/>
      <c r="AX1004" s="110">
        <f t="shared" si="152"/>
        <v>8.3333333333333321</v>
      </c>
      <c r="AY1004" s="111"/>
      <c r="AZ1004" s="93"/>
      <c r="BA1004" s="94" t="s">
        <v>131</v>
      </c>
      <c r="BB1004" s="71"/>
      <c r="BC1004" s="54"/>
      <c r="BD1004" s="41">
        <v>4</v>
      </c>
      <c r="BE1004" s="52">
        <v>42</v>
      </c>
      <c r="BF1004" s="62">
        <v>4231</v>
      </c>
      <c r="BG1004" s="280" t="s">
        <v>52</v>
      </c>
    </row>
    <row r="1005" spans="1:59" s="63" customFormat="1" ht="12.75" x14ac:dyDescent="0.2">
      <c r="A1005" s="196">
        <v>4</v>
      </c>
      <c r="B1005" s="197" t="s">
        <v>422</v>
      </c>
      <c r="C1005" s="208">
        <v>42</v>
      </c>
      <c r="D1005" s="209" t="s">
        <v>518</v>
      </c>
      <c r="E1005" s="210">
        <v>4231</v>
      </c>
      <c r="F1005" s="211" t="s">
        <v>575</v>
      </c>
      <c r="G1005" s="236" t="s">
        <v>576</v>
      </c>
      <c r="H1005" s="89"/>
      <c r="I1005" s="90" t="s">
        <v>582</v>
      </c>
      <c r="J1005" s="90"/>
      <c r="K1005" s="90" t="s">
        <v>90</v>
      </c>
      <c r="L1005" s="90">
        <v>1</v>
      </c>
      <c r="M1005" s="91"/>
      <c r="N1005" s="312">
        <v>1</v>
      </c>
      <c r="O1005" s="313">
        <f t="shared" si="146"/>
        <v>8.3333333333333329E-2</v>
      </c>
      <c r="P1005" s="104"/>
      <c r="Q1005" s="92"/>
      <c r="R1005" s="92"/>
      <c r="S1005" s="92"/>
      <c r="T1005" s="92"/>
      <c r="U1005" s="92">
        <v>1</v>
      </c>
      <c r="V1005" s="92"/>
      <c r="W1005" s="92"/>
      <c r="X1005" s="109">
        <f t="shared" si="147"/>
        <v>5000</v>
      </c>
      <c r="Y1005" s="83"/>
      <c r="Z1005" s="110">
        <f t="shared" si="148"/>
        <v>416.66666666666663</v>
      </c>
      <c r="AA1005" s="111"/>
      <c r="AB1005" s="92"/>
      <c r="AC1005" s="92"/>
      <c r="AD1005" s="92"/>
      <c r="AE1005" s="92"/>
      <c r="AF1005" s="92"/>
      <c r="AG1005" s="92"/>
      <c r="AH1005" s="92"/>
      <c r="AI1005" s="109">
        <f t="shared" si="149"/>
        <v>0</v>
      </c>
      <c r="AJ1005" s="83"/>
      <c r="AK1005" s="110">
        <f t="shared" si="150"/>
        <v>0</v>
      </c>
      <c r="AL1005" s="111"/>
      <c r="AM1005" s="92"/>
      <c r="AN1005" s="92"/>
      <c r="AO1005" s="92"/>
      <c r="AP1005" s="92">
        <v>1</v>
      </c>
      <c r="AQ1005" s="92"/>
      <c r="AR1005" s="92"/>
      <c r="AS1005" s="92"/>
      <c r="AT1005" s="92"/>
      <c r="AU1005" s="92"/>
      <c r="AV1005" s="109">
        <f t="shared" si="151"/>
        <v>100</v>
      </c>
      <c r="AW1005" s="75"/>
      <c r="AX1005" s="110">
        <f t="shared" si="152"/>
        <v>8.3333333333333321</v>
      </c>
      <c r="AY1005" s="111"/>
      <c r="AZ1005" s="93"/>
      <c r="BA1005" s="94" t="s">
        <v>554</v>
      </c>
      <c r="BB1005" s="71"/>
      <c r="BC1005" s="54"/>
      <c r="BD1005" s="41">
        <v>4</v>
      </c>
      <c r="BE1005" s="52">
        <v>42</v>
      </c>
      <c r="BF1005" s="62">
        <v>4231</v>
      </c>
      <c r="BG1005" s="280" t="s">
        <v>52</v>
      </c>
    </row>
    <row r="1006" spans="1:59" s="63" customFormat="1" ht="12.75" x14ac:dyDescent="0.2">
      <c r="A1006" s="196">
        <v>4</v>
      </c>
      <c r="B1006" s="197" t="s">
        <v>422</v>
      </c>
      <c r="C1006" s="208">
        <v>42</v>
      </c>
      <c r="D1006" s="209" t="s">
        <v>518</v>
      </c>
      <c r="E1006" s="210">
        <v>4231</v>
      </c>
      <c r="F1006" s="211" t="s">
        <v>575</v>
      </c>
      <c r="G1006" s="236" t="s">
        <v>576</v>
      </c>
      <c r="H1006" s="89"/>
      <c r="I1006" s="219"/>
      <c r="J1006" s="90"/>
      <c r="K1006" s="90"/>
      <c r="L1006" s="90"/>
      <c r="M1006" s="91"/>
      <c r="N1006" s="326"/>
      <c r="O1006" s="327"/>
      <c r="P1006" s="104"/>
      <c r="Q1006" s="92"/>
      <c r="R1006" s="92"/>
      <c r="S1006" s="92"/>
      <c r="T1006" s="92"/>
      <c r="U1006" s="92"/>
      <c r="V1006" s="92"/>
      <c r="W1006" s="92"/>
      <c r="X1006" s="75"/>
      <c r="Y1006" s="83"/>
      <c r="Z1006" s="83"/>
      <c r="AA1006" s="83"/>
      <c r="AB1006" s="92"/>
      <c r="AC1006" s="92"/>
      <c r="AD1006" s="92"/>
      <c r="AE1006" s="92"/>
      <c r="AF1006" s="92"/>
      <c r="AG1006" s="92"/>
      <c r="AH1006" s="92"/>
      <c r="AI1006" s="75"/>
      <c r="AJ1006" s="83"/>
      <c r="AK1006" s="83"/>
      <c r="AL1006" s="83"/>
      <c r="AM1006" s="92"/>
      <c r="AN1006" s="92"/>
      <c r="AO1006" s="92"/>
      <c r="AP1006" s="92"/>
      <c r="AQ1006" s="92"/>
      <c r="AR1006" s="92"/>
      <c r="AS1006" s="92"/>
      <c r="AT1006" s="92"/>
      <c r="AU1006" s="92"/>
      <c r="AV1006" s="75"/>
      <c r="AW1006" s="75"/>
      <c r="AX1006" s="83"/>
      <c r="AY1006" s="83"/>
      <c r="AZ1006" s="93"/>
      <c r="BA1006" s="94"/>
      <c r="BB1006" s="71"/>
      <c r="BC1006" s="54"/>
      <c r="BD1006" s="41">
        <v>4</v>
      </c>
      <c r="BE1006" s="52">
        <v>42</v>
      </c>
      <c r="BF1006" s="62">
        <v>4231</v>
      </c>
      <c r="BG1006" s="280" t="s">
        <v>52</v>
      </c>
    </row>
    <row r="1007" spans="1:59" s="63" customFormat="1" ht="12.75" x14ac:dyDescent="0.2">
      <c r="A1007" s="196">
        <v>4</v>
      </c>
      <c r="B1007" s="197" t="s">
        <v>422</v>
      </c>
      <c r="C1007" s="208">
        <v>42</v>
      </c>
      <c r="D1007" s="209" t="s">
        <v>518</v>
      </c>
      <c r="E1007" s="210">
        <v>4231</v>
      </c>
      <c r="F1007" s="211" t="s">
        <v>575</v>
      </c>
      <c r="G1007" s="236" t="s">
        <v>576</v>
      </c>
      <c r="H1007" s="89"/>
      <c r="I1007" s="219"/>
      <c r="J1007" s="90"/>
      <c r="K1007" s="90"/>
      <c r="L1007" s="90"/>
      <c r="M1007" s="91"/>
      <c r="N1007" s="326"/>
      <c r="O1007" s="327"/>
      <c r="P1007" s="104"/>
      <c r="Q1007" s="92"/>
      <c r="R1007" s="92"/>
      <c r="S1007" s="92"/>
      <c r="T1007" s="92"/>
      <c r="U1007" s="92"/>
      <c r="V1007" s="92"/>
      <c r="W1007" s="92"/>
      <c r="X1007" s="75"/>
      <c r="Y1007" s="83"/>
      <c r="Z1007" s="83"/>
      <c r="AA1007" s="83"/>
      <c r="AB1007" s="92"/>
      <c r="AC1007" s="92"/>
      <c r="AD1007" s="92"/>
      <c r="AE1007" s="92"/>
      <c r="AF1007" s="92"/>
      <c r="AG1007" s="92"/>
      <c r="AH1007" s="92"/>
      <c r="AI1007" s="75"/>
      <c r="AJ1007" s="83"/>
      <c r="AK1007" s="83"/>
      <c r="AL1007" s="83"/>
      <c r="AM1007" s="92"/>
      <c r="AN1007" s="92"/>
      <c r="AO1007" s="92"/>
      <c r="AP1007" s="92"/>
      <c r="AQ1007" s="92"/>
      <c r="AR1007" s="92"/>
      <c r="AS1007" s="92"/>
      <c r="AT1007" s="92"/>
      <c r="AU1007" s="92"/>
      <c r="AV1007" s="75"/>
      <c r="AW1007" s="75"/>
      <c r="AX1007" s="83"/>
      <c r="AY1007" s="83"/>
      <c r="AZ1007" s="93"/>
      <c r="BA1007" s="94"/>
      <c r="BB1007" s="71"/>
      <c r="BC1007" s="54"/>
      <c r="BD1007" s="41">
        <v>4</v>
      </c>
      <c r="BE1007" s="52">
        <v>42</v>
      </c>
      <c r="BF1007" s="62">
        <v>4231</v>
      </c>
      <c r="BG1007" s="280" t="s">
        <v>52</v>
      </c>
    </row>
    <row r="1008" spans="1:59" s="63" customFormat="1" ht="12.75" x14ac:dyDescent="0.2">
      <c r="A1008" s="196">
        <v>4</v>
      </c>
      <c r="B1008" s="197" t="s">
        <v>422</v>
      </c>
      <c r="C1008" s="208">
        <v>42</v>
      </c>
      <c r="D1008" s="209" t="s">
        <v>518</v>
      </c>
      <c r="E1008" s="210">
        <v>4231</v>
      </c>
      <c r="F1008" s="211" t="s">
        <v>575</v>
      </c>
      <c r="G1008" s="236" t="s">
        <v>576</v>
      </c>
      <c r="H1008" s="65"/>
      <c r="I1008" s="222"/>
      <c r="J1008" s="66"/>
      <c r="K1008" s="66"/>
      <c r="L1008" s="66"/>
      <c r="M1008" s="64"/>
      <c r="N1008" s="304"/>
      <c r="O1008" s="305"/>
      <c r="P1008" s="127"/>
      <c r="Q1008" s="67"/>
      <c r="R1008" s="67"/>
      <c r="S1008" s="67"/>
      <c r="T1008" s="67"/>
      <c r="U1008" s="67"/>
      <c r="V1008" s="67"/>
      <c r="W1008" s="67"/>
      <c r="X1008" s="67"/>
      <c r="Y1008" s="68"/>
      <c r="Z1008" s="68"/>
      <c r="AA1008" s="68"/>
      <c r="AB1008" s="67"/>
      <c r="AC1008" s="67"/>
      <c r="AD1008" s="67"/>
      <c r="AE1008" s="67"/>
      <c r="AF1008" s="67"/>
      <c r="AG1008" s="67"/>
      <c r="AH1008" s="67"/>
      <c r="AI1008" s="67"/>
      <c r="AJ1008" s="68"/>
      <c r="AK1008" s="68"/>
      <c r="AL1008" s="68"/>
      <c r="AM1008" s="67"/>
      <c r="AN1008" s="67"/>
      <c r="AO1008" s="67"/>
      <c r="AP1008" s="67"/>
      <c r="AQ1008" s="67"/>
      <c r="AR1008" s="67"/>
      <c r="AS1008" s="67"/>
      <c r="AT1008" s="67"/>
      <c r="AU1008" s="67"/>
      <c r="AV1008" s="67"/>
      <c r="AW1008" s="67"/>
      <c r="AX1008" s="68"/>
      <c r="AY1008" s="68"/>
      <c r="AZ1008" s="69"/>
      <c r="BA1008" s="70"/>
      <c r="BB1008" s="71"/>
      <c r="BC1008" s="54"/>
      <c r="BD1008" s="41">
        <v>4</v>
      </c>
      <c r="BE1008" s="52">
        <v>42</v>
      </c>
      <c r="BF1008" s="62">
        <v>4231</v>
      </c>
      <c r="BG1008" s="275"/>
    </row>
    <row r="1009" spans="1:59" s="63" customFormat="1" ht="12.75" x14ac:dyDescent="0.2">
      <c r="A1009" s="196">
        <v>4</v>
      </c>
      <c r="B1009" s="197" t="s">
        <v>422</v>
      </c>
      <c r="C1009" s="208">
        <v>42</v>
      </c>
      <c r="D1009" s="209" t="s">
        <v>518</v>
      </c>
      <c r="E1009" s="210">
        <v>4231</v>
      </c>
      <c r="F1009" s="211" t="s">
        <v>575</v>
      </c>
      <c r="G1009" s="230"/>
      <c r="H1009" s="56"/>
      <c r="I1009" s="221"/>
      <c r="J1009" s="57"/>
      <c r="K1009" s="57"/>
      <c r="L1009" s="57"/>
      <c r="M1009" s="55"/>
      <c r="N1009" s="303"/>
      <c r="O1009" s="245"/>
      <c r="P1009" s="122"/>
      <c r="Q1009" s="58"/>
      <c r="R1009" s="58"/>
      <c r="S1009" s="58"/>
      <c r="T1009" s="58"/>
      <c r="U1009" s="58"/>
      <c r="V1009" s="58"/>
      <c r="W1009" s="58"/>
      <c r="X1009" s="58"/>
      <c r="Y1009" s="59"/>
      <c r="Z1009" s="59"/>
      <c r="AA1009" s="59"/>
      <c r="AB1009" s="58"/>
      <c r="AC1009" s="58"/>
      <c r="AD1009" s="58"/>
      <c r="AE1009" s="58"/>
      <c r="AF1009" s="58"/>
      <c r="AG1009" s="58"/>
      <c r="AH1009" s="58"/>
      <c r="AI1009" s="58"/>
      <c r="AJ1009" s="59"/>
      <c r="AK1009" s="59"/>
      <c r="AL1009" s="59"/>
      <c r="AM1009" s="58"/>
      <c r="AN1009" s="58"/>
      <c r="AO1009" s="58"/>
      <c r="AP1009" s="58"/>
      <c r="AQ1009" s="58"/>
      <c r="AR1009" s="58"/>
      <c r="AS1009" s="58"/>
      <c r="AT1009" s="58"/>
      <c r="AU1009" s="58"/>
      <c r="AV1009" s="58"/>
      <c r="AW1009" s="58"/>
      <c r="AX1009" s="59"/>
      <c r="AY1009" s="59"/>
      <c r="AZ1009" s="60"/>
      <c r="BA1009" s="61"/>
      <c r="BB1009" s="54"/>
      <c r="BC1009" s="54"/>
      <c r="BD1009" s="41">
        <v>4</v>
      </c>
      <c r="BE1009" s="52">
        <v>42</v>
      </c>
      <c r="BF1009" s="62">
        <v>4231</v>
      </c>
      <c r="BG1009" s="274"/>
    </row>
    <row r="1010" spans="1:59" s="63" customFormat="1" ht="12.75" x14ac:dyDescent="0.2">
      <c r="A1010" s="196">
        <v>4</v>
      </c>
      <c r="B1010" s="197" t="s">
        <v>422</v>
      </c>
      <c r="C1010" s="208">
        <v>42</v>
      </c>
      <c r="D1010" s="209" t="s">
        <v>518</v>
      </c>
      <c r="E1010" s="210">
        <v>4231</v>
      </c>
      <c r="F1010" s="211" t="s">
        <v>575</v>
      </c>
      <c r="G1010" s="231"/>
      <c r="H1010" s="65"/>
      <c r="I1010" s="222"/>
      <c r="J1010" s="66"/>
      <c r="K1010" s="66"/>
      <c r="L1010" s="66"/>
      <c r="M1010" s="64"/>
      <c r="N1010" s="304"/>
      <c r="O1010" s="305"/>
      <c r="P1010" s="127"/>
      <c r="Q1010" s="67"/>
      <c r="R1010" s="67"/>
      <c r="S1010" s="67"/>
      <c r="T1010" s="67"/>
      <c r="U1010" s="67"/>
      <c r="V1010" s="67"/>
      <c r="W1010" s="67"/>
      <c r="X1010" s="67"/>
      <c r="Y1010" s="68"/>
      <c r="Z1010" s="68"/>
      <c r="AA1010" s="68"/>
      <c r="AB1010" s="67"/>
      <c r="AC1010" s="67"/>
      <c r="AD1010" s="67"/>
      <c r="AE1010" s="67"/>
      <c r="AF1010" s="67"/>
      <c r="AG1010" s="67"/>
      <c r="AH1010" s="67"/>
      <c r="AI1010" s="67"/>
      <c r="AJ1010" s="68"/>
      <c r="AK1010" s="68"/>
      <c r="AL1010" s="68"/>
      <c r="AM1010" s="67"/>
      <c r="AN1010" s="67"/>
      <c r="AO1010" s="67"/>
      <c r="AP1010" s="67"/>
      <c r="AQ1010" s="67"/>
      <c r="AR1010" s="67"/>
      <c r="AS1010" s="67"/>
      <c r="AT1010" s="67"/>
      <c r="AU1010" s="67"/>
      <c r="AV1010" s="67"/>
      <c r="AW1010" s="67"/>
      <c r="AX1010" s="68"/>
      <c r="AY1010" s="68"/>
      <c r="AZ1010" s="69"/>
      <c r="BA1010" s="70"/>
      <c r="BB1010" s="71"/>
      <c r="BC1010" s="54"/>
      <c r="BD1010" s="41">
        <v>4</v>
      </c>
      <c r="BE1010" s="52">
        <v>42</v>
      </c>
      <c r="BF1010" s="62">
        <v>4231</v>
      </c>
      <c r="BG1010" s="275"/>
    </row>
    <row r="1011" spans="1:59" s="63" customFormat="1" ht="12.75" x14ac:dyDescent="0.2">
      <c r="A1011" s="196">
        <v>4</v>
      </c>
      <c r="B1011" s="197" t="s">
        <v>422</v>
      </c>
      <c r="C1011" s="208">
        <v>42</v>
      </c>
      <c r="D1011" s="209" t="s">
        <v>518</v>
      </c>
      <c r="E1011" s="210">
        <v>4231</v>
      </c>
      <c r="F1011" s="211" t="s">
        <v>575</v>
      </c>
      <c r="G1011" s="231" t="s">
        <v>577</v>
      </c>
      <c r="H1011" s="72" t="s">
        <v>1233</v>
      </c>
      <c r="I1011" s="223" t="s">
        <v>1261</v>
      </c>
      <c r="J1011" s="73"/>
      <c r="K1011" s="73"/>
      <c r="L1011" s="73"/>
      <c r="M1011" s="74"/>
      <c r="N1011" s="247"/>
      <c r="O1011" s="306"/>
      <c r="P1011" s="105"/>
      <c r="Q1011" s="75"/>
      <c r="R1011" s="75"/>
      <c r="S1011" s="75"/>
      <c r="T1011" s="75"/>
      <c r="U1011" s="75"/>
      <c r="V1011" s="75"/>
      <c r="W1011" s="75"/>
      <c r="X1011" s="75"/>
      <c r="Y1011" s="76" t="s">
        <v>1241</v>
      </c>
      <c r="Z1011" s="77" t="s">
        <v>1241</v>
      </c>
      <c r="AA1011" s="78">
        <f>AA$826</f>
        <v>10000</v>
      </c>
      <c r="AB1011" s="75"/>
      <c r="AC1011" s="75"/>
      <c r="AD1011" s="75"/>
      <c r="AE1011" s="75"/>
      <c r="AF1011" s="75"/>
      <c r="AG1011" s="75"/>
      <c r="AH1011" s="75"/>
      <c r="AI1011" s="75"/>
      <c r="AJ1011" s="76" t="s">
        <v>1241</v>
      </c>
      <c r="AK1011" s="77" t="s">
        <v>1241</v>
      </c>
      <c r="AL1011" s="78">
        <f>AL$826</f>
        <v>0</v>
      </c>
      <c r="AM1011" s="75"/>
      <c r="AN1011" s="75"/>
      <c r="AO1011" s="75"/>
      <c r="AP1011" s="75"/>
      <c r="AQ1011" s="75"/>
      <c r="AR1011" s="75"/>
      <c r="AS1011" s="75"/>
      <c r="AT1011" s="75"/>
      <c r="AU1011" s="75"/>
      <c r="AV1011" s="75"/>
      <c r="AW1011" s="76" t="s">
        <v>1241</v>
      </c>
      <c r="AX1011" s="77" t="s">
        <v>1241</v>
      </c>
      <c r="AY1011" s="78">
        <f>AY$826</f>
        <v>1000</v>
      </c>
      <c r="AZ1011" s="79"/>
      <c r="BA1011" s="80" t="str">
        <f>I1011</f>
        <v>&gt; see 4161, Building wraps, underlays and DPCs</v>
      </c>
      <c r="BB1011" s="71"/>
      <c r="BC1011" s="54"/>
      <c r="BD1011" s="41">
        <v>4</v>
      </c>
      <c r="BE1011" s="52">
        <v>42</v>
      </c>
      <c r="BF1011" s="62">
        <v>4231</v>
      </c>
      <c r="BG1011" s="276" t="s">
        <v>47</v>
      </c>
    </row>
    <row r="1012" spans="1:59" s="63" customFormat="1" ht="12.75" x14ac:dyDescent="0.2">
      <c r="A1012" s="196">
        <v>4</v>
      </c>
      <c r="B1012" s="197" t="s">
        <v>422</v>
      </c>
      <c r="C1012" s="208">
        <v>42</v>
      </c>
      <c r="D1012" s="209" t="s">
        <v>518</v>
      </c>
      <c r="E1012" s="210">
        <v>4231</v>
      </c>
      <c r="F1012" s="211" t="s">
        <v>575</v>
      </c>
      <c r="G1012" s="236"/>
      <c r="H1012" s="65"/>
      <c r="I1012" s="222"/>
      <c r="J1012" s="66"/>
      <c r="K1012" s="66"/>
      <c r="L1012" s="66"/>
      <c r="M1012" s="64"/>
      <c r="N1012" s="304"/>
      <c r="O1012" s="305"/>
      <c r="P1012" s="127"/>
      <c r="Q1012" s="67"/>
      <c r="R1012" s="67"/>
      <c r="S1012" s="67"/>
      <c r="T1012" s="67"/>
      <c r="U1012" s="67"/>
      <c r="V1012" s="67"/>
      <c r="W1012" s="67"/>
      <c r="X1012" s="67"/>
      <c r="Y1012" s="68"/>
      <c r="Z1012" s="68"/>
      <c r="AA1012" s="68"/>
      <c r="AB1012" s="67"/>
      <c r="AC1012" s="67"/>
      <c r="AD1012" s="67"/>
      <c r="AE1012" s="67"/>
      <c r="AF1012" s="67"/>
      <c r="AG1012" s="67"/>
      <c r="AH1012" s="67"/>
      <c r="AI1012" s="67"/>
      <c r="AJ1012" s="68"/>
      <c r="AK1012" s="68"/>
      <c r="AL1012" s="68"/>
      <c r="AM1012" s="67"/>
      <c r="AN1012" s="67"/>
      <c r="AO1012" s="67"/>
      <c r="AP1012" s="67"/>
      <c r="AQ1012" s="67"/>
      <c r="AR1012" s="67"/>
      <c r="AS1012" s="67"/>
      <c r="AT1012" s="67"/>
      <c r="AU1012" s="67"/>
      <c r="AV1012" s="67"/>
      <c r="AW1012" s="67"/>
      <c r="AX1012" s="68"/>
      <c r="AY1012" s="68"/>
      <c r="AZ1012" s="69"/>
      <c r="BA1012" s="70"/>
      <c r="BB1012" s="71"/>
      <c r="BC1012" s="54"/>
      <c r="BD1012" s="41">
        <v>4</v>
      </c>
      <c r="BE1012" s="52">
        <v>42</v>
      </c>
      <c r="BF1012" s="62">
        <v>4231</v>
      </c>
      <c r="BG1012" s="275"/>
    </row>
    <row r="1013" spans="1:59" s="63" customFormat="1" ht="12.75" x14ac:dyDescent="0.2">
      <c r="A1013" s="196">
        <v>4</v>
      </c>
      <c r="B1013" s="197" t="s">
        <v>422</v>
      </c>
      <c r="C1013" s="208">
        <v>42</v>
      </c>
      <c r="D1013" s="209" t="s">
        <v>518</v>
      </c>
      <c r="E1013" s="210">
        <v>4231</v>
      </c>
      <c r="F1013" s="211" t="s">
        <v>575</v>
      </c>
      <c r="G1013" s="230"/>
      <c r="H1013" s="56"/>
      <c r="I1013" s="221"/>
      <c r="J1013" s="57"/>
      <c r="K1013" s="57"/>
      <c r="L1013" s="57"/>
      <c r="M1013" s="55"/>
      <c r="N1013" s="303"/>
      <c r="O1013" s="245"/>
      <c r="P1013" s="122"/>
      <c r="Q1013" s="58"/>
      <c r="R1013" s="58"/>
      <c r="S1013" s="58"/>
      <c r="T1013" s="58"/>
      <c r="U1013" s="58"/>
      <c r="V1013" s="58"/>
      <c r="W1013" s="58"/>
      <c r="X1013" s="58"/>
      <c r="Y1013" s="59"/>
      <c r="Z1013" s="59"/>
      <c r="AA1013" s="59"/>
      <c r="AB1013" s="58"/>
      <c r="AC1013" s="58"/>
      <c r="AD1013" s="58"/>
      <c r="AE1013" s="58"/>
      <c r="AF1013" s="58"/>
      <c r="AG1013" s="58"/>
      <c r="AH1013" s="58"/>
      <c r="AI1013" s="58"/>
      <c r="AJ1013" s="59"/>
      <c r="AK1013" s="59"/>
      <c r="AL1013" s="59"/>
      <c r="AM1013" s="58"/>
      <c r="AN1013" s="58"/>
      <c r="AO1013" s="58"/>
      <c r="AP1013" s="58"/>
      <c r="AQ1013" s="58"/>
      <c r="AR1013" s="58"/>
      <c r="AS1013" s="58"/>
      <c r="AT1013" s="58"/>
      <c r="AU1013" s="58"/>
      <c r="AV1013" s="58"/>
      <c r="AW1013" s="58"/>
      <c r="AX1013" s="59"/>
      <c r="AY1013" s="59"/>
      <c r="AZ1013" s="60"/>
      <c r="BA1013" s="61"/>
      <c r="BB1013" s="54"/>
      <c r="BC1013" s="54"/>
      <c r="BD1013" s="41">
        <v>4</v>
      </c>
      <c r="BE1013" s="52">
        <v>42</v>
      </c>
      <c r="BF1013" s="62">
        <v>4231</v>
      </c>
      <c r="BG1013" s="274"/>
    </row>
    <row r="1014" spans="1:59" s="63" customFormat="1" ht="12.75" x14ac:dyDescent="0.2">
      <c r="A1014" s="196">
        <v>4</v>
      </c>
      <c r="B1014" s="197" t="s">
        <v>422</v>
      </c>
      <c r="C1014" s="208">
        <v>42</v>
      </c>
      <c r="D1014" s="209" t="s">
        <v>518</v>
      </c>
      <c r="E1014" s="210">
        <v>4231</v>
      </c>
      <c r="F1014" s="211" t="s">
        <v>575</v>
      </c>
      <c r="G1014" s="236"/>
      <c r="H1014" s="65"/>
      <c r="I1014" s="222"/>
      <c r="J1014" s="66"/>
      <c r="K1014" s="66"/>
      <c r="L1014" s="66"/>
      <c r="M1014" s="64"/>
      <c r="N1014" s="304"/>
      <c r="O1014" s="305"/>
      <c r="P1014" s="127"/>
      <c r="Q1014" s="67"/>
      <c r="R1014" s="67"/>
      <c r="S1014" s="67"/>
      <c r="T1014" s="67"/>
      <c r="U1014" s="67"/>
      <c r="V1014" s="67"/>
      <c r="W1014" s="67"/>
      <c r="X1014" s="67"/>
      <c r="Y1014" s="68"/>
      <c r="Z1014" s="68"/>
      <c r="AA1014" s="68"/>
      <c r="AB1014" s="67"/>
      <c r="AC1014" s="67"/>
      <c r="AD1014" s="67"/>
      <c r="AE1014" s="67"/>
      <c r="AF1014" s="67"/>
      <c r="AG1014" s="67"/>
      <c r="AH1014" s="67"/>
      <c r="AI1014" s="67"/>
      <c r="AJ1014" s="68"/>
      <c r="AK1014" s="68"/>
      <c r="AL1014" s="68"/>
      <c r="AM1014" s="67"/>
      <c r="AN1014" s="67"/>
      <c r="AO1014" s="67"/>
      <c r="AP1014" s="67"/>
      <c r="AQ1014" s="67"/>
      <c r="AR1014" s="67"/>
      <c r="AS1014" s="67"/>
      <c r="AT1014" s="67"/>
      <c r="AU1014" s="67"/>
      <c r="AV1014" s="67"/>
      <c r="AW1014" s="67"/>
      <c r="AX1014" s="68"/>
      <c r="AY1014" s="68"/>
      <c r="AZ1014" s="69"/>
      <c r="BA1014" s="70"/>
      <c r="BB1014" s="71"/>
      <c r="BC1014" s="54"/>
      <c r="BD1014" s="41">
        <v>4</v>
      </c>
      <c r="BE1014" s="52">
        <v>42</v>
      </c>
      <c r="BF1014" s="62">
        <v>4231</v>
      </c>
      <c r="BG1014" s="275"/>
    </row>
    <row r="1015" spans="1:59" s="63" customFormat="1" ht="12.75" x14ac:dyDescent="0.2">
      <c r="A1015" s="196">
        <v>4</v>
      </c>
      <c r="B1015" s="197" t="s">
        <v>422</v>
      </c>
      <c r="C1015" s="208">
        <v>42</v>
      </c>
      <c r="D1015" s="209" t="s">
        <v>518</v>
      </c>
      <c r="E1015" s="210">
        <v>4231</v>
      </c>
      <c r="F1015" s="211" t="s">
        <v>575</v>
      </c>
      <c r="G1015" s="231" t="s">
        <v>729</v>
      </c>
      <c r="H1015" s="72" t="s">
        <v>1233</v>
      </c>
      <c r="I1015" s="223" t="s">
        <v>1247</v>
      </c>
      <c r="J1015" s="73"/>
      <c r="K1015" s="73"/>
      <c r="L1015" s="73"/>
      <c r="M1015" s="74"/>
      <c r="N1015" s="247"/>
      <c r="O1015" s="306"/>
      <c r="P1015" s="105"/>
      <c r="Q1015" s="75"/>
      <c r="R1015" s="75"/>
      <c r="S1015" s="75"/>
      <c r="T1015" s="75"/>
      <c r="U1015" s="75"/>
      <c r="V1015" s="75"/>
      <c r="W1015" s="75"/>
      <c r="X1015" s="75"/>
      <c r="Y1015" s="76" t="s">
        <v>1241</v>
      </c>
      <c r="Z1015" s="77" t="s">
        <v>1241</v>
      </c>
      <c r="AA1015" s="78">
        <f>AA$2549</f>
        <v>5000</v>
      </c>
      <c r="AB1015" s="75"/>
      <c r="AC1015" s="75"/>
      <c r="AD1015" s="75"/>
      <c r="AE1015" s="75"/>
      <c r="AF1015" s="75"/>
      <c r="AG1015" s="75"/>
      <c r="AH1015" s="75"/>
      <c r="AI1015" s="75"/>
      <c r="AJ1015" s="76" t="s">
        <v>1241</v>
      </c>
      <c r="AK1015" s="77" t="s">
        <v>1241</v>
      </c>
      <c r="AL1015" s="78">
        <f>AL$2549</f>
        <v>0</v>
      </c>
      <c r="AM1015" s="75"/>
      <c r="AN1015" s="75"/>
      <c r="AO1015" s="75"/>
      <c r="AP1015" s="75"/>
      <c r="AQ1015" s="75"/>
      <c r="AR1015" s="75"/>
      <c r="AS1015" s="75"/>
      <c r="AT1015" s="75"/>
      <c r="AU1015" s="75"/>
      <c r="AV1015" s="75"/>
      <c r="AW1015" s="76" t="s">
        <v>1241</v>
      </c>
      <c r="AX1015" s="77" t="s">
        <v>1241</v>
      </c>
      <c r="AY1015" s="78">
        <f>AY$2549</f>
        <v>500</v>
      </c>
      <c r="AZ1015" s="79"/>
      <c r="BA1015" s="80" t="str">
        <f>I1015</f>
        <v>&gt; see 4711, Thermal insulation</v>
      </c>
      <c r="BB1015" s="71"/>
      <c r="BC1015" s="54"/>
      <c r="BD1015" s="41">
        <v>4</v>
      </c>
      <c r="BE1015" s="52">
        <v>42</v>
      </c>
      <c r="BF1015" s="62">
        <v>4231</v>
      </c>
      <c r="BG1015" s="276" t="s">
        <v>47</v>
      </c>
    </row>
    <row r="1016" spans="1:59" s="63" customFormat="1" ht="12.75" x14ac:dyDescent="0.2">
      <c r="A1016" s="196">
        <v>4</v>
      </c>
      <c r="B1016" s="197" t="s">
        <v>422</v>
      </c>
      <c r="C1016" s="208">
        <v>42</v>
      </c>
      <c r="D1016" s="209" t="s">
        <v>518</v>
      </c>
      <c r="E1016" s="210">
        <v>4231</v>
      </c>
      <c r="F1016" s="211" t="s">
        <v>575</v>
      </c>
      <c r="G1016" s="236"/>
      <c r="H1016" s="65"/>
      <c r="I1016" s="222"/>
      <c r="J1016" s="66"/>
      <c r="K1016" s="66"/>
      <c r="L1016" s="66"/>
      <c r="M1016" s="64"/>
      <c r="N1016" s="304"/>
      <c r="O1016" s="305"/>
      <c r="P1016" s="127"/>
      <c r="Q1016" s="67"/>
      <c r="R1016" s="67"/>
      <c r="S1016" s="67"/>
      <c r="T1016" s="67"/>
      <c r="U1016" s="67"/>
      <c r="V1016" s="67"/>
      <c r="W1016" s="67"/>
      <c r="X1016" s="67"/>
      <c r="Y1016" s="68"/>
      <c r="Z1016" s="68"/>
      <c r="AA1016" s="68"/>
      <c r="AB1016" s="67"/>
      <c r="AC1016" s="67"/>
      <c r="AD1016" s="67"/>
      <c r="AE1016" s="67"/>
      <c r="AF1016" s="67"/>
      <c r="AG1016" s="67"/>
      <c r="AH1016" s="67"/>
      <c r="AI1016" s="67"/>
      <c r="AJ1016" s="68"/>
      <c r="AK1016" s="68"/>
      <c r="AL1016" s="68"/>
      <c r="AM1016" s="67"/>
      <c r="AN1016" s="67"/>
      <c r="AO1016" s="67"/>
      <c r="AP1016" s="67"/>
      <c r="AQ1016" s="67"/>
      <c r="AR1016" s="67"/>
      <c r="AS1016" s="67"/>
      <c r="AT1016" s="67"/>
      <c r="AU1016" s="67"/>
      <c r="AV1016" s="67"/>
      <c r="AW1016" s="67"/>
      <c r="AX1016" s="68"/>
      <c r="AY1016" s="68"/>
      <c r="AZ1016" s="69"/>
      <c r="BA1016" s="70"/>
      <c r="BB1016" s="71"/>
      <c r="BC1016" s="54"/>
      <c r="BD1016" s="41">
        <v>4</v>
      </c>
      <c r="BE1016" s="52">
        <v>42</v>
      </c>
      <c r="BF1016" s="62">
        <v>4231</v>
      </c>
      <c r="BG1016" s="275"/>
    </row>
    <row r="1017" spans="1:59" s="63" customFormat="1" ht="12.75" x14ac:dyDescent="0.2">
      <c r="A1017" s="196">
        <v>4</v>
      </c>
      <c r="B1017" s="197" t="s">
        <v>422</v>
      </c>
      <c r="C1017" s="208">
        <v>42</v>
      </c>
      <c r="D1017" s="209" t="s">
        <v>518</v>
      </c>
      <c r="E1017" s="210">
        <v>4231</v>
      </c>
      <c r="F1017" s="211" t="s">
        <v>575</v>
      </c>
      <c r="G1017" s="230"/>
      <c r="H1017" s="56"/>
      <c r="I1017" s="221"/>
      <c r="J1017" s="57"/>
      <c r="K1017" s="57"/>
      <c r="L1017" s="57"/>
      <c r="M1017" s="55"/>
      <c r="N1017" s="303"/>
      <c r="O1017" s="245"/>
      <c r="P1017" s="122"/>
      <c r="Q1017" s="58"/>
      <c r="R1017" s="58"/>
      <c r="S1017" s="58"/>
      <c r="T1017" s="58"/>
      <c r="U1017" s="58"/>
      <c r="V1017" s="58"/>
      <c r="W1017" s="58"/>
      <c r="X1017" s="58"/>
      <c r="Y1017" s="59"/>
      <c r="Z1017" s="59"/>
      <c r="AA1017" s="59"/>
      <c r="AB1017" s="58"/>
      <c r="AC1017" s="58"/>
      <c r="AD1017" s="58"/>
      <c r="AE1017" s="58"/>
      <c r="AF1017" s="58"/>
      <c r="AG1017" s="58"/>
      <c r="AH1017" s="58"/>
      <c r="AI1017" s="58"/>
      <c r="AJ1017" s="59"/>
      <c r="AK1017" s="59"/>
      <c r="AL1017" s="59"/>
      <c r="AM1017" s="58"/>
      <c r="AN1017" s="58"/>
      <c r="AO1017" s="58"/>
      <c r="AP1017" s="58"/>
      <c r="AQ1017" s="58"/>
      <c r="AR1017" s="58"/>
      <c r="AS1017" s="58"/>
      <c r="AT1017" s="58"/>
      <c r="AU1017" s="58"/>
      <c r="AV1017" s="58"/>
      <c r="AW1017" s="58"/>
      <c r="AX1017" s="59"/>
      <c r="AY1017" s="59"/>
      <c r="AZ1017" s="60"/>
      <c r="BA1017" s="61"/>
      <c r="BB1017" s="54"/>
      <c r="BC1017" s="54"/>
      <c r="BD1017" s="41">
        <v>4</v>
      </c>
      <c r="BE1017" s="52">
        <v>42</v>
      </c>
      <c r="BF1017" s="62">
        <v>4231</v>
      </c>
      <c r="BG1017" s="274"/>
    </row>
    <row r="1018" spans="1:59" x14ac:dyDescent="0.25">
      <c r="A1018" s="196">
        <v>4</v>
      </c>
      <c r="B1018" s="197" t="s">
        <v>422</v>
      </c>
      <c r="C1018" s="208">
        <v>42</v>
      </c>
      <c r="D1018" s="209" t="s">
        <v>518</v>
      </c>
      <c r="E1018" s="212">
        <v>4232</v>
      </c>
      <c r="F1018" s="213" t="s">
        <v>583</v>
      </c>
      <c r="G1018" s="234"/>
      <c r="H1018" s="138"/>
      <c r="I1018" s="224"/>
      <c r="J1018" s="98"/>
      <c r="K1018" s="98"/>
      <c r="L1018" s="98"/>
      <c r="M1018" s="137"/>
      <c r="N1018" s="322"/>
      <c r="O1018" s="323"/>
      <c r="P1018" s="139"/>
      <c r="Q1018" s="139"/>
      <c r="R1018" s="139"/>
      <c r="S1018" s="139"/>
      <c r="T1018" s="139"/>
      <c r="U1018" s="139"/>
      <c r="V1018" s="139"/>
      <c r="W1018" s="139"/>
      <c r="X1018" s="139"/>
      <c r="Y1018" s="100"/>
      <c r="Z1018" s="125"/>
      <c r="AA1018" s="125"/>
      <c r="AB1018" s="139"/>
      <c r="AC1018" s="139"/>
      <c r="AD1018" s="139"/>
      <c r="AE1018" s="139"/>
      <c r="AF1018" s="139"/>
      <c r="AG1018" s="139"/>
      <c r="AH1018" s="139"/>
      <c r="AI1018" s="139"/>
      <c r="AJ1018" s="100"/>
      <c r="AK1018" s="125"/>
      <c r="AL1018" s="125"/>
      <c r="AM1018" s="139"/>
      <c r="AN1018" s="139"/>
      <c r="AO1018" s="139"/>
      <c r="AP1018" s="139"/>
      <c r="AQ1018" s="139"/>
      <c r="AR1018" s="139"/>
      <c r="AS1018" s="139"/>
      <c r="AT1018" s="139"/>
      <c r="AU1018" s="139"/>
      <c r="AV1018" s="139"/>
      <c r="AW1018" s="99"/>
      <c r="AX1018" s="125"/>
      <c r="AY1018" s="100"/>
      <c r="AZ1018" s="140"/>
      <c r="BA1018" s="141"/>
      <c r="BB1018" s="136"/>
      <c r="BC1018" s="136"/>
      <c r="BD1018" s="41">
        <v>4</v>
      </c>
      <c r="BE1018" s="52">
        <v>42</v>
      </c>
      <c r="BF1018" s="103">
        <v>4232</v>
      </c>
      <c r="BG1018" s="283"/>
    </row>
    <row r="1019" spans="1:59" s="63" customFormat="1" ht="12.75" x14ac:dyDescent="0.2">
      <c r="A1019" s="196">
        <v>4</v>
      </c>
      <c r="B1019" s="197" t="s">
        <v>422</v>
      </c>
      <c r="C1019" s="208">
        <v>42</v>
      </c>
      <c r="D1019" s="209" t="s">
        <v>518</v>
      </c>
      <c r="E1019" s="212">
        <v>4232</v>
      </c>
      <c r="F1019" s="213" t="s">
        <v>583</v>
      </c>
      <c r="G1019" s="232"/>
      <c r="H1019" s="97"/>
      <c r="I1019" s="224"/>
      <c r="J1019" s="98"/>
      <c r="K1019" s="98"/>
      <c r="L1019" s="98"/>
      <c r="M1019" s="96"/>
      <c r="N1019" s="307"/>
      <c r="O1019" s="246"/>
      <c r="P1019" s="124"/>
      <c r="Q1019" s="99"/>
      <c r="R1019" s="99"/>
      <c r="S1019" s="99"/>
      <c r="T1019" s="99"/>
      <c r="U1019" s="99"/>
      <c r="V1019" s="99"/>
      <c r="W1019" s="99"/>
      <c r="X1019" s="99"/>
      <c r="Y1019" s="100"/>
      <c r="Z1019" s="100"/>
      <c r="AA1019" s="100"/>
      <c r="AB1019" s="99"/>
      <c r="AC1019" s="99"/>
      <c r="AD1019" s="99"/>
      <c r="AE1019" s="99"/>
      <c r="AF1019" s="99"/>
      <c r="AG1019" s="99"/>
      <c r="AH1019" s="99"/>
      <c r="AI1019" s="99"/>
      <c r="AJ1019" s="100"/>
      <c r="AK1019" s="100"/>
      <c r="AL1019" s="100"/>
      <c r="AM1019" s="99"/>
      <c r="AN1019" s="99"/>
      <c r="AO1019" s="99"/>
      <c r="AP1019" s="99"/>
      <c r="AQ1019" s="99"/>
      <c r="AR1019" s="99"/>
      <c r="AS1019" s="99"/>
      <c r="AT1019" s="99"/>
      <c r="AU1019" s="99"/>
      <c r="AV1019" s="99"/>
      <c r="AW1019" s="99"/>
      <c r="AX1019" s="100"/>
      <c r="AY1019" s="100"/>
      <c r="AZ1019" s="101"/>
      <c r="BA1019" s="102"/>
      <c r="BB1019" s="95"/>
      <c r="BC1019" s="95"/>
      <c r="BD1019" s="41">
        <v>4</v>
      </c>
      <c r="BE1019" s="52">
        <v>42</v>
      </c>
      <c r="BF1019" s="103">
        <v>4232</v>
      </c>
      <c r="BG1019" s="277"/>
    </row>
    <row r="1020" spans="1:59" s="63" customFormat="1" ht="12.75" x14ac:dyDescent="0.2">
      <c r="A1020" s="196">
        <v>4</v>
      </c>
      <c r="B1020" s="197" t="s">
        <v>422</v>
      </c>
      <c r="C1020" s="208">
        <v>42</v>
      </c>
      <c r="D1020" s="209" t="s">
        <v>518</v>
      </c>
      <c r="E1020" s="212">
        <v>4232</v>
      </c>
      <c r="F1020" s="213" t="s">
        <v>583</v>
      </c>
      <c r="G1020" s="231" t="s">
        <v>314</v>
      </c>
      <c r="H1020" s="65"/>
      <c r="I1020" s="222"/>
      <c r="J1020" s="66"/>
      <c r="K1020" s="66"/>
      <c r="L1020" s="66"/>
      <c r="M1020" s="64"/>
      <c r="N1020" s="304"/>
      <c r="O1020" s="305"/>
      <c r="P1020" s="127"/>
      <c r="Q1020" s="67"/>
      <c r="R1020" s="67"/>
      <c r="S1020" s="67"/>
      <c r="T1020" s="67"/>
      <c r="U1020" s="67"/>
      <c r="V1020" s="67"/>
      <c r="W1020" s="67"/>
      <c r="X1020" s="67"/>
      <c r="Y1020" s="68"/>
      <c r="Z1020" s="68"/>
      <c r="AA1020" s="68"/>
      <c r="AB1020" s="67"/>
      <c r="AC1020" s="67"/>
      <c r="AD1020" s="67"/>
      <c r="AE1020" s="67"/>
      <c r="AF1020" s="67"/>
      <c r="AG1020" s="67"/>
      <c r="AH1020" s="67"/>
      <c r="AI1020" s="67"/>
      <c r="AJ1020" s="68"/>
      <c r="AK1020" s="68"/>
      <c r="AL1020" s="68"/>
      <c r="AM1020" s="67"/>
      <c r="AN1020" s="67"/>
      <c r="AO1020" s="67"/>
      <c r="AP1020" s="67"/>
      <c r="AQ1020" s="67"/>
      <c r="AR1020" s="67"/>
      <c r="AS1020" s="67"/>
      <c r="AT1020" s="67"/>
      <c r="AU1020" s="67"/>
      <c r="AV1020" s="67"/>
      <c r="AW1020" s="67"/>
      <c r="AX1020" s="68"/>
      <c r="AY1020" s="68"/>
      <c r="AZ1020" s="69"/>
      <c r="BA1020" s="70"/>
      <c r="BB1020" s="71"/>
      <c r="BC1020" s="95"/>
      <c r="BD1020" s="41">
        <v>4</v>
      </c>
      <c r="BE1020" s="52">
        <v>42</v>
      </c>
      <c r="BF1020" s="103">
        <v>4232</v>
      </c>
      <c r="BG1020" s="275"/>
    </row>
    <row r="1021" spans="1:59" s="63" customFormat="1" ht="12.75" x14ac:dyDescent="0.2">
      <c r="A1021" s="196">
        <v>4</v>
      </c>
      <c r="B1021" s="197" t="s">
        <v>422</v>
      </c>
      <c r="C1021" s="208">
        <v>42</v>
      </c>
      <c r="D1021" s="209" t="s">
        <v>518</v>
      </c>
      <c r="E1021" s="212">
        <v>4232</v>
      </c>
      <c r="F1021" s="213" t="s">
        <v>583</v>
      </c>
      <c r="G1021" s="231" t="s">
        <v>314</v>
      </c>
      <c r="H1021" s="72" t="s">
        <v>47</v>
      </c>
      <c r="I1021" s="223"/>
      <c r="J1021" s="73"/>
      <c r="K1021" s="73"/>
      <c r="L1021" s="73"/>
      <c r="M1021" s="74"/>
      <c r="N1021" s="247"/>
      <c r="O1021" s="306"/>
      <c r="P1021" s="105"/>
      <c r="Q1021" s="75"/>
      <c r="R1021" s="75"/>
      <c r="S1021" s="75"/>
      <c r="T1021" s="75"/>
      <c r="U1021" s="75"/>
      <c r="V1021" s="75"/>
      <c r="W1021" s="75"/>
      <c r="X1021" s="75"/>
      <c r="Y1021" s="76">
        <f>IF(ISNUMBER(VLOOKUP(Y1023,P$7:W$7,MATCH(Y1023,P$7:W$7))),VLOOKUP(Y1023,P$7:W$7,MATCH(Y1023,P$7:W$7)),IF(N1025=0,"No Data",IF(Y1023&gt;0,"&lt;100",0)))</f>
        <v>5000</v>
      </c>
      <c r="Z1021" s="77">
        <f>IF(ISNUMBER(VLOOKUP(Z1025,P$7:W$7,MATCH(Z1025,P$7:W$7))),VLOOKUP(Z1025,P$7:W$7,MATCH(Z1025,P$7:W$7)),IF(N1025=0,"No Data",IF(Z1025&gt;0,"&lt;100",0)))</f>
        <v>5000</v>
      </c>
      <c r="AA1021" s="106">
        <f>IF(ISNUMBER(Z1021),Z1021,0)</f>
        <v>5000</v>
      </c>
      <c r="AB1021" s="75"/>
      <c r="AC1021" s="75"/>
      <c r="AD1021" s="75"/>
      <c r="AE1021" s="75"/>
      <c r="AF1021" s="75"/>
      <c r="AG1021" s="75"/>
      <c r="AH1021" s="75"/>
      <c r="AI1021" s="75"/>
      <c r="AJ1021" s="76">
        <f>IF(ISNUMBER(VLOOKUP(AJ1023,AB$7:AH$7,MATCH(AJ1023,AB$7:AH$7))),VLOOKUP(AJ1023,AB$7:AH$7,MATCH(AJ1023,AB$7:AH$7)),IF(N1025=0,"No Data",IF(AJ1023&gt;0,"&lt;50",0)))</f>
        <v>0</v>
      </c>
      <c r="AK1021" s="77">
        <f>IF(ISNUMBER(VLOOKUP(AK1025,AB$7:AH$7,MATCH(AK1025,AB$7:AH$7))),VLOOKUP(AK1025,AB$7:AH$7,MATCH(AK1025,AB$7:AH$7)),IF(N1025=0,"No Data",IF(AK1025&gt;0,"&lt;50",0)))</f>
        <v>0</v>
      </c>
      <c r="AL1021" s="106">
        <f>IF(ISNUMBER(AK1021),AK1021,0)</f>
        <v>0</v>
      </c>
      <c r="AM1021" s="75"/>
      <c r="AN1021" s="75"/>
      <c r="AO1021" s="75"/>
      <c r="AP1021" s="75"/>
      <c r="AQ1021" s="75"/>
      <c r="AR1021" s="75"/>
      <c r="AS1021" s="75"/>
      <c r="AT1021" s="75"/>
      <c r="AU1021" s="75"/>
      <c r="AV1021" s="75"/>
      <c r="AW1021" s="76">
        <f>IF(ISNUMBER(VLOOKUP(AW1023,AM$7:AU$7,MATCH(AW1023,AM$7:AU$7))),VLOOKUP(AW1023,AM$7:AU$7,MATCH(AW1023,AM$7:AU$7)),IF(N1025=0,"No Data",IF(AW1023&gt;0,"&lt;10",0)))</f>
        <v>500</v>
      </c>
      <c r="AX1021" s="77">
        <f>IF(ISNUMBER(VLOOKUP(AX1025,AM$7:AU$7,MATCH(AX1025,AM$7:AU$7))),VLOOKUP(AX1025,AM$7:AU$7,MATCH(AX1025,AM$7:AU$7)),IF(N1025=0,"No Data",IF(AX1025&gt;0,"&lt;10",0)))</f>
        <v>500</v>
      </c>
      <c r="AY1021" s="106">
        <f>IF(ISNUMBER(AX1021),AX1021,0)</f>
        <v>500</v>
      </c>
      <c r="AZ1021" s="79"/>
      <c r="BA1021" s="80"/>
      <c r="BB1021" s="71"/>
      <c r="BC1021" s="95"/>
      <c r="BD1021" s="41">
        <v>4</v>
      </c>
      <c r="BE1021" s="52">
        <v>42</v>
      </c>
      <c r="BF1021" s="103">
        <v>4232</v>
      </c>
      <c r="BG1021" s="276" t="s">
        <v>47</v>
      </c>
    </row>
    <row r="1022" spans="1:59" s="63" customFormat="1" ht="12.75" x14ac:dyDescent="0.2">
      <c r="A1022" s="196">
        <v>4</v>
      </c>
      <c r="B1022" s="197" t="s">
        <v>422</v>
      </c>
      <c r="C1022" s="208">
        <v>42</v>
      </c>
      <c r="D1022" s="209" t="s">
        <v>518</v>
      </c>
      <c r="E1022" s="212">
        <v>4232</v>
      </c>
      <c r="F1022" s="213" t="s">
        <v>583</v>
      </c>
      <c r="G1022" s="231" t="s">
        <v>314</v>
      </c>
      <c r="H1022" s="81" t="s">
        <v>48</v>
      </c>
      <c r="I1022" s="223"/>
      <c r="J1022" s="73"/>
      <c r="K1022" s="73"/>
      <c r="L1022" s="73"/>
      <c r="M1022" s="74"/>
      <c r="N1022" s="247"/>
      <c r="O1022" s="306"/>
      <c r="P1022" s="105"/>
      <c r="Q1022" s="75"/>
      <c r="R1022" s="75"/>
      <c r="S1022" s="75"/>
      <c r="T1022" s="75"/>
      <c r="U1022" s="75"/>
      <c r="V1022" s="75"/>
      <c r="W1022" s="75"/>
      <c r="X1022" s="75"/>
      <c r="Y1022" s="82">
        <f>MIN(X1026:X1034)</f>
        <v>0</v>
      </c>
      <c r="Z1022" s="83"/>
      <c r="AA1022" s="83"/>
      <c r="AB1022" s="75"/>
      <c r="AC1022" s="75"/>
      <c r="AD1022" s="75"/>
      <c r="AE1022" s="75"/>
      <c r="AF1022" s="75"/>
      <c r="AG1022" s="75"/>
      <c r="AH1022" s="75"/>
      <c r="AI1022" s="75"/>
      <c r="AJ1022" s="82">
        <f>MIN(AI1026:AI1034)</f>
        <v>0</v>
      </c>
      <c r="AK1022" s="83"/>
      <c r="AL1022" s="83"/>
      <c r="AM1022" s="75"/>
      <c r="AN1022" s="75"/>
      <c r="AO1022" s="75"/>
      <c r="AP1022" s="75"/>
      <c r="AQ1022" s="75"/>
      <c r="AR1022" s="75"/>
      <c r="AS1022" s="75"/>
      <c r="AT1022" s="75"/>
      <c r="AU1022" s="75"/>
      <c r="AV1022" s="75"/>
      <c r="AW1022" s="82">
        <f>MIN(AV1026:AV1034)</f>
        <v>25</v>
      </c>
      <c r="AX1022" s="83"/>
      <c r="AY1022" s="83"/>
      <c r="AZ1022" s="79"/>
      <c r="BA1022" s="80"/>
      <c r="BB1022" s="71"/>
      <c r="BC1022" s="95"/>
      <c r="BD1022" s="41">
        <v>4</v>
      </c>
      <c r="BE1022" s="52">
        <v>42</v>
      </c>
      <c r="BF1022" s="103">
        <v>4232</v>
      </c>
      <c r="BG1022" s="278" t="s">
        <v>48</v>
      </c>
    </row>
    <row r="1023" spans="1:59" s="63" customFormat="1" ht="12.75" x14ac:dyDescent="0.2">
      <c r="A1023" s="196">
        <v>4</v>
      </c>
      <c r="B1023" s="197" t="s">
        <v>422</v>
      </c>
      <c r="C1023" s="208">
        <v>42</v>
      </c>
      <c r="D1023" s="209" t="s">
        <v>518</v>
      </c>
      <c r="E1023" s="212">
        <v>4232</v>
      </c>
      <c r="F1023" s="213" t="s">
        <v>583</v>
      </c>
      <c r="G1023" s="231" t="s">
        <v>314</v>
      </c>
      <c r="H1023" s="81" t="s">
        <v>49</v>
      </c>
      <c r="I1023" s="223"/>
      <c r="J1023" s="73"/>
      <c r="K1023" s="73"/>
      <c r="L1023" s="73"/>
      <c r="M1023" s="74"/>
      <c r="N1023" s="247"/>
      <c r="O1023" s="306"/>
      <c r="P1023" s="105"/>
      <c r="Q1023" s="75"/>
      <c r="R1023" s="75"/>
      <c r="S1023" s="75"/>
      <c r="T1023" s="75"/>
      <c r="U1023" s="75"/>
      <c r="V1023" s="75"/>
      <c r="W1023" s="75"/>
      <c r="X1023" s="75"/>
      <c r="Y1023" s="84">
        <f>IF(ISNUMBER(AVERAGE(X1026:X1034)),AVERAGE(X1026:X1034),0)</f>
        <v>7244.4444444444443</v>
      </c>
      <c r="Z1023" s="83"/>
      <c r="AA1023" s="83"/>
      <c r="AB1023" s="75"/>
      <c r="AC1023" s="75"/>
      <c r="AD1023" s="75"/>
      <c r="AE1023" s="75"/>
      <c r="AF1023" s="75"/>
      <c r="AG1023" s="75"/>
      <c r="AH1023" s="75"/>
      <c r="AI1023" s="75"/>
      <c r="AJ1023" s="84">
        <f>IF(ISNUMBER(AVERAGE(AI1026:AI1034)),AVERAGE(AI1026:AI1034),0)</f>
        <v>0</v>
      </c>
      <c r="AK1023" s="83"/>
      <c r="AL1023" s="83"/>
      <c r="AM1023" s="75"/>
      <c r="AN1023" s="75"/>
      <c r="AO1023" s="75"/>
      <c r="AP1023" s="75"/>
      <c r="AQ1023" s="75"/>
      <c r="AR1023" s="75"/>
      <c r="AS1023" s="75"/>
      <c r="AT1023" s="75"/>
      <c r="AU1023" s="75"/>
      <c r="AV1023" s="75"/>
      <c r="AW1023" s="84">
        <f>IF(ISNUMBER(AVERAGE(AV1026:AV1034)),AVERAGE(AV1026:AV1034),0)</f>
        <v>608.33333333333337</v>
      </c>
      <c r="AX1023" s="83"/>
      <c r="AY1023" s="83"/>
      <c r="AZ1023" s="79"/>
      <c r="BA1023" s="80"/>
      <c r="BB1023" s="71"/>
      <c r="BC1023" s="95"/>
      <c r="BD1023" s="41">
        <v>4</v>
      </c>
      <c r="BE1023" s="52">
        <v>42</v>
      </c>
      <c r="BF1023" s="103">
        <v>4232</v>
      </c>
      <c r="BG1023" s="278" t="s">
        <v>49</v>
      </c>
    </row>
    <row r="1024" spans="1:59" s="63" customFormat="1" ht="12.75" x14ac:dyDescent="0.2">
      <c r="A1024" s="196">
        <v>4</v>
      </c>
      <c r="B1024" s="197" t="s">
        <v>422</v>
      </c>
      <c r="C1024" s="208">
        <v>42</v>
      </c>
      <c r="D1024" s="209" t="s">
        <v>518</v>
      </c>
      <c r="E1024" s="212">
        <v>4232</v>
      </c>
      <c r="F1024" s="213" t="s">
        <v>583</v>
      </c>
      <c r="G1024" s="231" t="s">
        <v>314</v>
      </c>
      <c r="H1024" s="81" t="s">
        <v>50</v>
      </c>
      <c r="I1024" s="223"/>
      <c r="J1024" s="73"/>
      <c r="K1024" s="73"/>
      <c r="L1024" s="73"/>
      <c r="M1024" s="74"/>
      <c r="N1024" s="247"/>
      <c r="O1024" s="306"/>
      <c r="P1024" s="105"/>
      <c r="Q1024" s="75"/>
      <c r="R1024" s="75"/>
      <c r="S1024" s="75"/>
      <c r="T1024" s="75"/>
      <c r="U1024" s="75"/>
      <c r="V1024" s="75"/>
      <c r="W1024" s="75"/>
      <c r="X1024" s="75"/>
      <c r="Y1024" s="84">
        <f>MAX(X1026:X1034)</f>
        <v>25000</v>
      </c>
      <c r="Z1024" s="83"/>
      <c r="AA1024" s="83"/>
      <c r="AB1024" s="75"/>
      <c r="AC1024" s="75"/>
      <c r="AD1024" s="75"/>
      <c r="AE1024" s="75"/>
      <c r="AF1024" s="75"/>
      <c r="AG1024" s="75"/>
      <c r="AH1024" s="75"/>
      <c r="AI1024" s="75"/>
      <c r="AJ1024" s="84">
        <f>MAX(AI1026:AI1034)</f>
        <v>0</v>
      </c>
      <c r="AK1024" s="83"/>
      <c r="AL1024" s="83"/>
      <c r="AM1024" s="75"/>
      <c r="AN1024" s="75"/>
      <c r="AO1024" s="75"/>
      <c r="AP1024" s="75"/>
      <c r="AQ1024" s="75"/>
      <c r="AR1024" s="75"/>
      <c r="AS1024" s="75"/>
      <c r="AT1024" s="75"/>
      <c r="AU1024" s="75"/>
      <c r="AV1024" s="75"/>
      <c r="AW1024" s="84">
        <f>MAX(AV1026:AV1034)</f>
        <v>2500</v>
      </c>
      <c r="AX1024" s="83"/>
      <c r="AY1024" s="83"/>
      <c r="AZ1024" s="79"/>
      <c r="BA1024" s="80"/>
      <c r="BB1024" s="71"/>
      <c r="BC1024" s="95"/>
      <c r="BD1024" s="41">
        <v>4</v>
      </c>
      <c r="BE1024" s="52">
        <v>42</v>
      </c>
      <c r="BF1024" s="103">
        <v>4232</v>
      </c>
      <c r="BG1024" s="278" t="s">
        <v>50</v>
      </c>
    </row>
    <row r="1025" spans="1:59" s="63" customFormat="1" ht="12.75" x14ac:dyDescent="0.2">
      <c r="A1025" s="196">
        <v>4</v>
      </c>
      <c r="B1025" s="197" t="s">
        <v>422</v>
      </c>
      <c r="C1025" s="208">
        <v>42</v>
      </c>
      <c r="D1025" s="209" t="s">
        <v>518</v>
      </c>
      <c r="E1025" s="212">
        <v>4232</v>
      </c>
      <c r="F1025" s="213" t="s">
        <v>583</v>
      </c>
      <c r="G1025" s="231" t="s">
        <v>314</v>
      </c>
      <c r="H1025" s="85" t="s">
        <v>51</v>
      </c>
      <c r="I1025" s="223"/>
      <c r="J1025" s="73"/>
      <c r="K1025" s="73"/>
      <c r="L1025" s="73"/>
      <c r="M1025" s="74"/>
      <c r="N1025" s="248">
        <f>SUM(N1026:N1034)</f>
        <v>9</v>
      </c>
      <c r="O1025" s="293">
        <f>SUM(O1026:O1034)</f>
        <v>1.0000000000000002</v>
      </c>
      <c r="P1025" s="292"/>
      <c r="Q1025" s="87"/>
      <c r="R1025" s="87"/>
      <c r="S1025" s="87"/>
      <c r="T1025" s="87"/>
      <c r="U1025" s="87"/>
      <c r="V1025" s="87"/>
      <c r="W1025" s="87"/>
      <c r="X1025" s="87"/>
      <c r="Y1025" s="88"/>
      <c r="Z1025" s="119">
        <f>SUM(Z1026:Z1034)</f>
        <v>7244.4444444444434</v>
      </c>
      <c r="AA1025" s="120"/>
      <c r="AB1025" s="111"/>
      <c r="AC1025" s="111"/>
      <c r="AD1025" s="111"/>
      <c r="AE1025" s="111"/>
      <c r="AF1025" s="111"/>
      <c r="AG1025" s="111"/>
      <c r="AH1025" s="111"/>
      <c r="AI1025" s="111"/>
      <c r="AJ1025" s="120"/>
      <c r="AK1025" s="119">
        <f>SUM(AK1026:AK1034)</f>
        <v>0</v>
      </c>
      <c r="AL1025" s="120"/>
      <c r="AM1025" s="111"/>
      <c r="AN1025" s="111"/>
      <c r="AO1025" s="111"/>
      <c r="AP1025" s="111"/>
      <c r="AQ1025" s="111"/>
      <c r="AR1025" s="111"/>
      <c r="AS1025" s="111"/>
      <c r="AT1025" s="111"/>
      <c r="AU1025" s="111"/>
      <c r="AV1025" s="111"/>
      <c r="AW1025" s="120"/>
      <c r="AX1025" s="119">
        <f>SUM(AX1026:AX1034)</f>
        <v>608.33333333333326</v>
      </c>
      <c r="AY1025" s="88"/>
      <c r="AZ1025" s="79"/>
      <c r="BA1025" s="80"/>
      <c r="BB1025" s="71"/>
      <c r="BC1025" s="95"/>
      <c r="BD1025" s="41">
        <v>4</v>
      </c>
      <c r="BE1025" s="52">
        <v>42</v>
      </c>
      <c r="BF1025" s="103">
        <v>4232</v>
      </c>
      <c r="BG1025" s="279" t="s">
        <v>51</v>
      </c>
    </row>
    <row r="1026" spans="1:59" s="63" customFormat="1" ht="12.75" x14ac:dyDescent="0.2">
      <c r="A1026" s="196">
        <v>4</v>
      </c>
      <c r="B1026" s="197" t="s">
        <v>422</v>
      </c>
      <c r="C1026" s="208">
        <v>42</v>
      </c>
      <c r="D1026" s="209" t="s">
        <v>518</v>
      </c>
      <c r="E1026" s="212">
        <v>4232</v>
      </c>
      <c r="F1026" s="213" t="s">
        <v>583</v>
      </c>
      <c r="G1026" s="231" t="s">
        <v>314</v>
      </c>
      <c r="H1026" s="89" t="s">
        <v>52</v>
      </c>
      <c r="I1026" s="90" t="s">
        <v>538</v>
      </c>
      <c r="J1026" s="90" t="s">
        <v>585</v>
      </c>
      <c r="K1026" s="90" t="s">
        <v>64</v>
      </c>
      <c r="L1026" s="90" t="s">
        <v>119</v>
      </c>
      <c r="M1026" s="91"/>
      <c r="N1026" s="312">
        <v>1</v>
      </c>
      <c r="O1026" s="313">
        <f>N1026/N$1025</f>
        <v>0.1111111111111111</v>
      </c>
      <c r="P1026" s="104">
        <v>1</v>
      </c>
      <c r="Q1026" s="92"/>
      <c r="R1026" s="92"/>
      <c r="S1026" s="92"/>
      <c r="T1026" s="92"/>
      <c r="U1026" s="92"/>
      <c r="V1026" s="92"/>
      <c r="W1026" s="92"/>
      <c r="X1026" s="109">
        <f t="shared" ref="X1026:X1034" si="153">P1026*P$7+Q1026*Q$7+R1026*R$7+S1026*S$7+T1026*T$7+U1026*U$7+V1026*V$7+W1026*W$7</f>
        <v>100</v>
      </c>
      <c r="Y1026" s="83"/>
      <c r="Z1026" s="110">
        <f t="shared" ref="Z1026:Z1034" si="154">X1026*$O1026</f>
        <v>11.111111111111111</v>
      </c>
      <c r="AA1026" s="111"/>
      <c r="AB1026" s="92"/>
      <c r="AC1026" s="92"/>
      <c r="AD1026" s="92"/>
      <c r="AE1026" s="92"/>
      <c r="AF1026" s="92"/>
      <c r="AG1026" s="92"/>
      <c r="AH1026" s="92"/>
      <c r="AI1026" s="109">
        <f t="shared" ref="AI1026:AI1034" si="155">AB1026*AB$7+AC1026*AC$7+AD1026*AD$7+AE1026*AE$7+AF1026*AF$7+AG1026*AG$7+AH1026*AH$7</f>
        <v>0</v>
      </c>
      <c r="AJ1026" s="83"/>
      <c r="AK1026" s="110">
        <f t="shared" ref="AK1026:AK1034" si="156">AI1026*$O1026</f>
        <v>0</v>
      </c>
      <c r="AL1026" s="111"/>
      <c r="AM1026" s="92"/>
      <c r="AN1026" s="92"/>
      <c r="AO1026" s="92"/>
      <c r="AP1026" s="92"/>
      <c r="AQ1026" s="92"/>
      <c r="AR1026" s="92"/>
      <c r="AS1026" s="92"/>
      <c r="AT1026" s="92">
        <v>1</v>
      </c>
      <c r="AU1026" s="92"/>
      <c r="AV1026" s="109">
        <f t="shared" ref="AV1026:AV1034" si="157">AM1026*AM$7+AN1026*AN$7+AO1026*AO$7+AP1026*AP$7+AQ1026*AQ$7+AR1026*AR$7+AS1026*AS$7+AT1026*AT$7+AU1026*AU$7</f>
        <v>2500</v>
      </c>
      <c r="AW1026" s="75"/>
      <c r="AX1026" s="110">
        <f t="shared" ref="AX1026:AX1034" si="158">AV1026*$O1026</f>
        <v>277.77777777777777</v>
      </c>
      <c r="AY1026" s="111"/>
      <c r="AZ1026" s="93"/>
      <c r="BA1026" s="94" t="s">
        <v>105</v>
      </c>
      <c r="BB1026" s="71"/>
      <c r="BC1026" s="95"/>
      <c r="BD1026" s="41">
        <v>4</v>
      </c>
      <c r="BE1026" s="52">
        <v>42</v>
      </c>
      <c r="BF1026" s="103">
        <v>4232</v>
      </c>
      <c r="BG1026" s="280" t="s">
        <v>52</v>
      </c>
    </row>
    <row r="1027" spans="1:59" s="63" customFormat="1" ht="12.75" x14ac:dyDescent="0.2">
      <c r="A1027" s="196">
        <v>4</v>
      </c>
      <c r="B1027" s="197" t="s">
        <v>422</v>
      </c>
      <c r="C1027" s="208">
        <v>42</v>
      </c>
      <c r="D1027" s="209" t="s">
        <v>518</v>
      </c>
      <c r="E1027" s="212">
        <v>4232</v>
      </c>
      <c r="F1027" s="213" t="s">
        <v>583</v>
      </c>
      <c r="G1027" s="231" t="s">
        <v>314</v>
      </c>
      <c r="H1027" s="89"/>
      <c r="I1027" s="90" t="s">
        <v>540</v>
      </c>
      <c r="J1027" s="90" t="s">
        <v>585</v>
      </c>
      <c r="K1027" s="90" t="s">
        <v>126</v>
      </c>
      <c r="L1027" s="90"/>
      <c r="M1027" s="91"/>
      <c r="N1027" s="312">
        <v>1</v>
      </c>
      <c r="O1027" s="313">
        <f t="shared" ref="O1027:O1034" si="159">N1027/N$1025</f>
        <v>0.1111111111111111</v>
      </c>
      <c r="P1027" s="104"/>
      <c r="Q1027" s="92"/>
      <c r="R1027" s="92"/>
      <c r="S1027" s="92"/>
      <c r="T1027" s="92"/>
      <c r="U1027" s="92"/>
      <c r="V1027" s="92">
        <v>1</v>
      </c>
      <c r="W1027" s="92"/>
      <c r="X1027" s="109">
        <f t="shared" si="153"/>
        <v>10000</v>
      </c>
      <c r="Y1027" s="83"/>
      <c r="Z1027" s="110">
        <f t="shared" si="154"/>
        <v>1111.1111111111111</v>
      </c>
      <c r="AA1027" s="111"/>
      <c r="AB1027" s="92"/>
      <c r="AC1027" s="92"/>
      <c r="AD1027" s="92"/>
      <c r="AE1027" s="92"/>
      <c r="AF1027" s="92"/>
      <c r="AG1027" s="92"/>
      <c r="AH1027" s="92"/>
      <c r="AI1027" s="109">
        <f t="shared" si="155"/>
        <v>0</v>
      </c>
      <c r="AJ1027" s="83"/>
      <c r="AK1027" s="110">
        <f t="shared" si="156"/>
        <v>0</v>
      </c>
      <c r="AL1027" s="111"/>
      <c r="AM1027" s="92"/>
      <c r="AN1027" s="92"/>
      <c r="AO1027" s="92"/>
      <c r="AP1027" s="92">
        <v>1</v>
      </c>
      <c r="AQ1027" s="92"/>
      <c r="AR1027" s="92"/>
      <c r="AS1027" s="92"/>
      <c r="AT1027" s="92"/>
      <c r="AU1027" s="92"/>
      <c r="AV1027" s="109">
        <f t="shared" si="157"/>
        <v>100</v>
      </c>
      <c r="AW1027" s="75"/>
      <c r="AX1027" s="110">
        <f t="shared" si="158"/>
        <v>11.111111111111111</v>
      </c>
      <c r="AY1027" s="111"/>
      <c r="AZ1027" s="93"/>
      <c r="BA1027" s="94" t="s">
        <v>105</v>
      </c>
      <c r="BB1027" s="71"/>
      <c r="BC1027" s="95"/>
      <c r="BD1027" s="41">
        <v>4</v>
      </c>
      <c r="BE1027" s="52">
        <v>42</v>
      </c>
      <c r="BF1027" s="103">
        <v>4232</v>
      </c>
      <c r="BG1027" s="280" t="s">
        <v>52</v>
      </c>
    </row>
    <row r="1028" spans="1:59" s="63" customFormat="1" ht="12.75" x14ac:dyDescent="0.2">
      <c r="A1028" s="196">
        <v>4</v>
      </c>
      <c r="B1028" s="197" t="s">
        <v>422</v>
      </c>
      <c r="C1028" s="208">
        <v>42</v>
      </c>
      <c r="D1028" s="209" t="s">
        <v>518</v>
      </c>
      <c r="E1028" s="212">
        <v>4232</v>
      </c>
      <c r="F1028" s="213" t="s">
        <v>583</v>
      </c>
      <c r="G1028" s="231" t="s">
        <v>314</v>
      </c>
      <c r="H1028" s="89"/>
      <c r="I1028" s="90" t="s">
        <v>586</v>
      </c>
      <c r="J1028" s="90" t="s">
        <v>587</v>
      </c>
      <c r="K1028" s="90" t="s">
        <v>64</v>
      </c>
      <c r="L1028" s="90" t="s">
        <v>588</v>
      </c>
      <c r="M1028" s="91"/>
      <c r="N1028" s="312">
        <v>1</v>
      </c>
      <c r="O1028" s="313">
        <f t="shared" si="159"/>
        <v>0.1111111111111111</v>
      </c>
      <c r="P1028" s="104"/>
      <c r="Q1028" s="92"/>
      <c r="R1028" s="92"/>
      <c r="S1028" s="92"/>
      <c r="T1028" s="92"/>
      <c r="U1028" s="92"/>
      <c r="V1028" s="92"/>
      <c r="W1028" s="92"/>
      <c r="X1028" s="109">
        <f t="shared" si="153"/>
        <v>0</v>
      </c>
      <c r="Y1028" s="83"/>
      <c r="Z1028" s="110">
        <f t="shared" si="154"/>
        <v>0</v>
      </c>
      <c r="AA1028" s="111"/>
      <c r="AB1028" s="92"/>
      <c r="AC1028" s="92"/>
      <c r="AD1028" s="92"/>
      <c r="AE1028" s="92"/>
      <c r="AF1028" s="92"/>
      <c r="AG1028" s="92"/>
      <c r="AH1028" s="92"/>
      <c r="AI1028" s="109">
        <f t="shared" si="155"/>
        <v>0</v>
      </c>
      <c r="AJ1028" s="83"/>
      <c r="AK1028" s="110">
        <f t="shared" si="156"/>
        <v>0</v>
      </c>
      <c r="AL1028" s="111"/>
      <c r="AM1028" s="92"/>
      <c r="AN1028" s="92">
        <v>1</v>
      </c>
      <c r="AO1028" s="92"/>
      <c r="AP1028" s="92"/>
      <c r="AQ1028" s="92"/>
      <c r="AR1028" s="92"/>
      <c r="AS1028" s="92"/>
      <c r="AT1028" s="92"/>
      <c r="AU1028" s="92"/>
      <c r="AV1028" s="109">
        <f t="shared" si="157"/>
        <v>25</v>
      </c>
      <c r="AW1028" s="75"/>
      <c r="AX1028" s="110">
        <f t="shared" si="158"/>
        <v>2.7777777777777777</v>
      </c>
      <c r="AY1028" s="111"/>
      <c r="AZ1028" s="93"/>
      <c r="BA1028" s="94" t="s">
        <v>105</v>
      </c>
      <c r="BB1028" s="71"/>
      <c r="BC1028" s="95"/>
      <c r="BD1028" s="41">
        <v>4</v>
      </c>
      <c r="BE1028" s="52">
        <v>42</v>
      </c>
      <c r="BF1028" s="103">
        <v>4232</v>
      </c>
      <c r="BG1028" s="280" t="s">
        <v>52</v>
      </c>
    </row>
    <row r="1029" spans="1:59" s="63" customFormat="1" ht="12.75" x14ac:dyDescent="0.2">
      <c r="A1029" s="196">
        <v>4</v>
      </c>
      <c r="B1029" s="197" t="s">
        <v>422</v>
      </c>
      <c r="C1029" s="208">
        <v>42</v>
      </c>
      <c r="D1029" s="209" t="s">
        <v>518</v>
      </c>
      <c r="E1029" s="212">
        <v>4232</v>
      </c>
      <c r="F1029" s="213" t="s">
        <v>583</v>
      </c>
      <c r="G1029" s="231" t="s">
        <v>314</v>
      </c>
      <c r="H1029" s="89"/>
      <c r="I1029" s="90" t="s">
        <v>589</v>
      </c>
      <c r="J1029" s="90"/>
      <c r="K1029" s="90" t="s">
        <v>64</v>
      </c>
      <c r="L1029" s="90" t="s">
        <v>119</v>
      </c>
      <c r="M1029" s="91"/>
      <c r="N1029" s="312">
        <v>1</v>
      </c>
      <c r="O1029" s="313">
        <f t="shared" si="159"/>
        <v>0.1111111111111111</v>
      </c>
      <c r="P1029" s="104">
        <v>1</v>
      </c>
      <c r="Q1029" s="92"/>
      <c r="R1029" s="92"/>
      <c r="S1029" s="92"/>
      <c r="T1029" s="92"/>
      <c r="U1029" s="92"/>
      <c r="V1029" s="92"/>
      <c r="W1029" s="92"/>
      <c r="X1029" s="109">
        <f t="shared" si="153"/>
        <v>100</v>
      </c>
      <c r="Y1029" s="83"/>
      <c r="Z1029" s="110">
        <f t="shared" si="154"/>
        <v>11.111111111111111</v>
      </c>
      <c r="AA1029" s="111"/>
      <c r="AB1029" s="92"/>
      <c r="AC1029" s="92"/>
      <c r="AD1029" s="92"/>
      <c r="AE1029" s="92"/>
      <c r="AF1029" s="92"/>
      <c r="AG1029" s="92"/>
      <c r="AH1029" s="92"/>
      <c r="AI1029" s="109">
        <f t="shared" si="155"/>
        <v>0</v>
      </c>
      <c r="AJ1029" s="83"/>
      <c r="AK1029" s="110">
        <f t="shared" si="156"/>
        <v>0</v>
      </c>
      <c r="AL1029" s="111"/>
      <c r="AM1029" s="92"/>
      <c r="AN1029" s="92"/>
      <c r="AO1029" s="92"/>
      <c r="AP1029" s="92"/>
      <c r="AQ1029" s="92"/>
      <c r="AR1029" s="92"/>
      <c r="AS1029" s="92"/>
      <c r="AT1029" s="92">
        <v>1</v>
      </c>
      <c r="AU1029" s="92"/>
      <c r="AV1029" s="109">
        <f t="shared" si="157"/>
        <v>2500</v>
      </c>
      <c r="AW1029" s="75"/>
      <c r="AX1029" s="110">
        <f t="shared" si="158"/>
        <v>277.77777777777777</v>
      </c>
      <c r="AY1029" s="111"/>
      <c r="AZ1029" s="93"/>
      <c r="BA1029" s="94" t="s">
        <v>554</v>
      </c>
      <c r="BB1029" s="71"/>
      <c r="BC1029" s="95"/>
      <c r="BD1029" s="41">
        <v>4</v>
      </c>
      <c r="BE1029" s="52">
        <v>42</v>
      </c>
      <c r="BF1029" s="103">
        <v>4232</v>
      </c>
      <c r="BG1029" s="280" t="s">
        <v>52</v>
      </c>
    </row>
    <row r="1030" spans="1:59" s="63" customFormat="1" ht="12.75" x14ac:dyDescent="0.2">
      <c r="A1030" s="196">
        <v>4</v>
      </c>
      <c r="B1030" s="197" t="s">
        <v>422</v>
      </c>
      <c r="C1030" s="208">
        <v>42</v>
      </c>
      <c r="D1030" s="209" t="s">
        <v>518</v>
      </c>
      <c r="E1030" s="212">
        <v>4232</v>
      </c>
      <c r="F1030" s="213" t="s">
        <v>583</v>
      </c>
      <c r="G1030" s="231" t="s">
        <v>314</v>
      </c>
      <c r="H1030" s="89"/>
      <c r="I1030" s="90" t="s">
        <v>590</v>
      </c>
      <c r="J1030" s="90"/>
      <c r="K1030" s="90" t="s">
        <v>64</v>
      </c>
      <c r="L1030" s="90" t="s">
        <v>76</v>
      </c>
      <c r="M1030" s="91"/>
      <c r="N1030" s="312">
        <v>1</v>
      </c>
      <c r="O1030" s="313">
        <f t="shared" si="159"/>
        <v>0.1111111111111111</v>
      </c>
      <c r="P1030" s="104"/>
      <c r="Q1030" s="92"/>
      <c r="R1030" s="92"/>
      <c r="S1030" s="92"/>
      <c r="T1030" s="92"/>
      <c r="U1030" s="92"/>
      <c r="V1030" s="92"/>
      <c r="W1030" s="92"/>
      <c r="X1030" s="109">
        <f t="shared" si="153"/>
        <v>0</v>
      </c>
      <c r="Y1030" s="83"/>
      <c r="Z1030" s="110">
        <f t="shared" si="154"/>
        <v>0</v>
      </c>
      <c r="AA1030" s="111"/>
      <c r="AB1030" s="92"/>
      <c r="AC1030" s="92"/>
      <c r="AD1030" s="92"/>
      <c r="AE1030" s="92"/>
      <c r="AF1030" s="92"/>
      <c r="AG1030" s="92"/>
      <c r="AH1030" s="92"/>
      <c r="AI1030" s="109">
        <f t="shared" si="155"/>
        <v>0</v>
      </c>
      <c r="AJ1030" s="83"/>
      <c r="AK1030" s="110">
        <f t="shared" si="156"/>
        <v>0</v>
      </c>
      <c r="AL1030" s="111"/>
      <c r="AM1030" s="92"/>
      <c r="AN1030" s="92">
        <v>1</v>
      </c>
      <c r="AO1030" s="92"/>
      <c r="AP1030" s="92"/>
      <c r="AQ1030" s="92"/>
      <c r="AR1030" s="92"/>
      <c r="AS1030" s="92"/>
      <c r="AT1030" s="92"/>
      <c r="AU1030" s="92"/>
      <c r="AV1030" s="109">
        <f t="shared" si="157"/>
        <v>25</v>
      </c>
      <c r="AW1030" s="75"/>
      <c r="AX1030" s="110">
        <f t="shared" si="158"/>
        <v>2.7777777777777777</v>
      </c>
      <c r="AY1030" s="111"/>
      <c r="AZ1030" s="93"/>
      <c r="BA1030" s="94" t="s">
        <v>554</v>
      </c>
      <c r="BB1030" s="71"/>
      <c r="BC1030" s="95"/>
      <c r="BD1030" s="41">
        <v>4</v>
      </c>
      <c r="BE1030" s="52">
        <v>42</v>
      </c>
      <c r="BF1030" s="103">
        <v>4232</v>
      </c>
      <c r="BG1030" s="280" t="s">
        <v>52</v>
      </c>
    </row>
    <row r="1031" spans="1:59" s="63" customFormat="1" ht="12.75" x14ac:dyDescent="0.2">
      <c r="A1031" s="196">
        <v>4</v>
      </c>
      <c r="B1031" s="197" t="s">
        <v>422</v>
      </c>
      <c r="C1031" s="208">
        <v>42</v>
      </c>
      <c r="D1031" s="209" t="s">
        <v>518</v>
      </c>
      <c r="E1031" s="212">
        <v>4232</v>
      </c>
      <c r="F1031" s="213" t="s">
        <v>583</v>
      </c>
      <c r="G1031" s="231" t="s">
        <v>314</v>
      </c>
      <c r="H1031" s="89"/>
      <c r="I1031" s="90" t="s">
        <v>520</v>
      </c>
      <c r="J1031" s="90"/>
      <c r="K1031" s="90" t="s">
        <v>64</v>
      </c>
      <c r="L1031" s="90" t="s">
        <v>522</v>
      </c>
      <c r="M1031" s="91"/>
      <c r="N1031" s="312">
        <v>1</v>
      </c>
      <c r="O1031" s="313">
        <f t="shared" si="159"/>
        <v>0.1111111111111111</v>
      </c>
      <c r="P1031" s="104"/>
      <c r="Q1031" s="92"/>
      <c r="R1031" s="92"/>
      <c r="S1031" s="92"/>
      <c r="T1031" s="92"/>
      <c r="U1031" s="92"/>
      <c r="V1031" s="92"/>
      <c r="W1031" s="92"/>
      <c r="X1031" s="109">
        <f t="shared" si="153"/>
        <v>0</v>
      </c>
      <c r="Y1031" s="83"/>
      <c r="Z1031" s="110">
        <f t="shared" si="154"/>
        <v>0</v>
      </c>
      <c r="AA1031" s="111"/>
      <c r="AB1031" s="92"/>
      <c r="AC1031" s="92"/>
      <c r="AD1031" s="92"/>
      <c r="AE1031" s="92"/>
      <c r="AF1031" s="92"/>
      <c r="AG1031" s="92"/>
      <c r="AH1031" s="92"/>
      <c r="AI1031" s="109">
        <f t="shared" si="155"/>
        <v>0</v>
      </c>
      <c r="AJ1031" s="83"/>
      <c r="AK1031" s="110">
        <f t="shared" si="156"/>
        <v>0</v>
      </c>
      <c r="AL1031" s="111"/>
      <c r="AM1031" s="92"/>
      <c r="AN1031" s="92">
        <v>1</v>
      </c>
      <c r="AO1031" s="92"/>
      <c r="AP1031" s="92"/>
      <c r="AQ1031" s="92"/>
      <c r="AR1031" s="92"/>
      <c r="AS1031" s="92"/>
      <c r="AT1031" s="92"/>
      <c r="AU1031" s="92"/>
      <c r="AV1031" s="109">
        <f t="shared" si="157"/>
        <v>25</v>
      </c>
      <c r="AW1031" s="75"/>
      <c r="AX1031" s="110">
        <f t="shared" si="158"/>
        <v>2.7777777777777777</v>
      </c>
      <c r="AY1031" s="111"/>
      <c r="AZ1031" s="93"/>
      <c r="BA1031" s="94" t="s">
        <v>131</v>
      </c>
      <c r="BB1031" s="71"/>
      <c r="BC1031" s="95"/>
      <c r="BD1031" s="41">
        <v>4</v>
      </c>
      <c r="BE1031" s="52">
        <v>42</v>
      </c>
      <c r="BF1031" s="103">
        <v>4232</v>
      </c>
      <c r="BG1031" s="280" t="s">
        <v>52</v>
      </c>
    </row>
    <row r="1032" spans="1:59" s="63" customFormat="1" ht="12.75" x14ac:dyDescent="0.2">
      <c r="A1032" s="196">
        <v>4</v>
      </c>
      <c r="B1032" s="197" t="s">
        <v>422</v>
      </c>
      <c r="C1032" s="208">
        <v>42</v>
      </c>
      <c r="D1032" s="209" t="s">
        <v>518</v>
      </c>
      <c r="E1032" s="212">
        <v>4232</v>
      </c>
      <c r="F1032" s="213" t="s">
        <v>583</v>
      </c>
      <c r="G1032" s="231" t="s">
        <v>314</v>
      </c>
      <c r="H1032" s="89"/>
      <c r="I1032" s="90" t="s">
        <v>300</v>
      </c>
      <c r="J1032" s="90"/>
      <c r="K1032" s="90" t="s">
        <v>90</v>
      </c>
      <c r="L1032" s="90"/>
      <c r="M1032" s="91"/>
      <c r="N1032" s="312">
        <v>1</v>
      </c>
      <c r="O1032" s="313">
        <f t="shared" si="159"/>
        <v>0.1111111111111111</v>
      </c>
      <c r="P1032" s="104"/>
      <c r="Q1032" s="92"/>
      <c r="R1032" s="92"/>
      <c r="S1032" s="92"/>
      <c r="T1032" s="92"/>
      <c r="U1032" s="92">
        <v>1</v>
      </c>
      <c r="V1032" s="92"/>
      <c r="W1032" s="92"/>
      <c r="X1032" s="109">
        <f t="shared" si="153"/>
        <v>5000</v>
      </c>
      <c r="Y1032" s="83"/>
      <c r="Z1032" s="110">
        <f t="shared" si="154"/>
        <v>555.55555555555554</v>
      </c>
      <c r="AA1032" s="111"/>
      <c r="AB1032" s="92"/>
      <c r="AC1032" s="92"/>
      <c r="AD1032" s="92"/>
      <c r="AE1032" s="92"/>
      <c r="AF1032" s="92"/>
      <c r="AG1032" s="92"/>
      <c r="AH1032" s="92"/>
      <c r="AI1032" s="109">
        <f t="shared" si="155"/>
        <v>0</v>
      </c>
      <c r="AJ1032" s="83"/>
      <c r="AK1032" s="110">
        <f t="shared" si="156"/>
        <v>0</v>
      </c>
      <c r="AL1032" s="111"/>
      <c r="AM1032" s="92"/>
      <c r="AN1032" s="92"/>
      <c r="AO1032" s="92"/>
      <c r="AP1032" s="92">
        <v>1</v>
      </c>
      <c r="AQ1032" s="92"/>
      <c r="AR1032" s="92"/>
      <c r="AS1032" s="92"/>
      <c r="AT1032" s="92"/>
      <c r="AU1032" s="92"/>
      <c r="AV1032" s="109">
        <f t="shared" si="157"/>
        <v>100</v>
      </c>
      <c r="AW1032" s="75"/>
      <c r="AX1032" s="110">
        <f t="shared" si="158"/>
        <v>11.111111111111111</v>
      </c>
      <c r="AY1032" s="111"/>
      <c r="AZ1032" s="93"/>
      <c r="BA1032" s="94" t="s">
        <v>554</v>
      </c>
      <c r="BB1032" s="71"/>
      <c r="BC1032" s="95"/>
      <c r="BD1032" s="41">
        <v>4</v>
      </c>
      <c r="BE1032" s="52">
        <v>42</v>
      </c>
      <c r="BF1032" s="103">
        <v>4232</v>
      </c>
      <c r="BG1032" s="280" t="s">
        <v>52</v>
      </c>
    </row>
    <row r="1033" spans="1:59" s="63" customFormat="1" ht="12.75" x14ac:dyDescent="0.2">
      <c r="A1033" s="196">
        <v>4</v>
      </c>
      <c r="B1033" s="197" t="s">
        <v>422</v>
      </c>
      <c r="C1033" s="208">
        <v>42</v>
      </c>
      <c r="D1033" s="209" t="s">
        <v>518</v>
      </c>
      <c r="E1033" s="212">
        <v>4232</v>
      </c>
      <c r="F1033" s="213" t="s">
        <v>583</v>
      </c>
      <c r="G1033" s="231" t="s">
        <v>314</v>
      </c>
      <c r="H1033" s="89"/>
      <c r="I1033" s="90" t="s">
        <v>591</v>
      </c>
      <c r="J1033" s="90"/>
      <c r="K1033" s="90" t="s">
        <v>73</v>
      </c>
      <c r="L1033" s="90" t="s">
        <v>69</v>
      </c>
      <c r="M1033" s="91"/>
      <c r="N1033" s="312">
        <v>1</v>
      </c>
      <c r="O1033" s="313">
        <f t="shared" si="159"/>
        <v>0.1111111111111111</v>
      </c>
      <c r="P1033" s="104"/>
      <c r="Q1033" s="92"/>
      <c r="R1033" s="92"/>
      <c r="S1033" s="92"/>
      <c r="T1033" s="92"/>
      <c r="U1033" s="92"/>
      <c r="V1033" s="92"/>
      <c r="W1033" s="92">
        <v>1</v>
      </c>
      <c r="X1033" s="109">
        <f t="shared" si="153"/>
        <v>25000</v>
      </c>
      <c r="Y1033" s="83"/>
      <c r="Z1033" s="110">
        <f t="shared" si="154"/>
        <v>2777.7777777777778</v>
      </c>
      <c r="AA1033" s="111"/>
      <c r="AB1033" s="92"/>
      <c r="AC1033" s="92"/>
      <c r="AD1033" s="92"/>
      <c r="AE1033" s="92"/>
      <c r="AF1033" s="92"/>
      <c r="AG1033" s="92"/>
      <c r="AH1033" s="92"/>
      <c r="AI1033" s="109">
        <f t="shared" si="155"/>
        <v>0</v>
      </c>
      <c r="AJ1033" s="83"/>
      <c r="AK1033" s="110">
        <f t="shared" si="156"/>
        <v>0</v>
      </c>
      <c r="AL1033" s="111"/>
      <c r="AM1033" s="92"/>
      <c r="AN1033" s="92"/>
      <c r="AO1033" s="92"/>
      <c r="AP1033" s="92">
        <v>1</v>
      </c>
      <c r="AQ1033" s="92"/>
      <c r="AR1033" s="92"/>
      <c r="AS1033" s="92"/>
      <c r="AT1033" s="92"/>
      <c r="AU1033" s="92"/>
      <c r="AV1033" s="109">
        <f t="shared" si="157"/>
        <v>100</v>
      </c>
      <c r="AW1033" s="75"/>
      <c r="AX1033" s="110">
        <f t="shared" si="158"/>
        <v>11.111111111111111</v>
      </c>
      <c r="AY1033" s="111"/>
      <c r="AZ1033" s="93"/>
      <c r="BA1033" s="94" t="s">
        <v>554</v>
      </c>
      <c r="BB1033" s="71"/>
      <c r="BC1033" s="95"/>
      <c r="BD1033" s="41">
        <v>4</v>
      </c>
      <c r="BE1033" s="52">
        <v>42</v>
      </c>
      <c r="BF1033" s="103">
        <v>4232</v>
      </c>
      <c r="BG1033" s="280" t="s">
        <v>52</v>
      </c>
    </row>
    <row r="1034" spans="1:59" s="63" customFormat="1" ht="12.75" x14ac:dyDescent="0.2">
      <c r="A1034" s="196">
        <v>4</v>
      </c>
      <c r="B1034" s="197" t="s">
        <v>422</v>
      </c>
      <c r="C1034" s="208">
        <v>42</v>
      </c>
      <c r="D1034" s="209" t="s">
        <v>518</v>
      </c>
      <c r="E1034" s="212">
        <v>4232</v>
      </c>
      <c r="F1034" s="213" t="s">
        <v>583</v>
      </c>
      <c r="G1034" s="231" t="s">
        <v>314</v>
      </c>
      <c r="H1034" s="89"/>
      <c r="I1034" s="90" t="s">
        <v>592</v>
      </c>
      <c r="J1034" s="90" t="s">
        <v>593</v>
      </c>
      <c r="K1034" s="90" t="s">
        <v>235</v>
      </c>
      <c r="L1034" s="90" t="s">
        <v>69</v>
      </c>
      <c r="M1034" s="91"/>
      <c r="N1034" s="312">
        <v>1</v>
      </c>
      <c r="O1034" s="313">
        <f t="shared" si="159"/>
        <v>0.1111111111111111</v>
      </c>
      <c r="P1034" s="104"/>
      <c r="Q1034" s="92"/>
      <c r="R1034" s="92"/>
      <c r="S1034" s="92"/>
      <c r="T1034" s="92"/>
      <c r="U1034" s="92"/>
      <c r="V1034" s="92"/>
      <c r="W1034" s="92">
        <v>1</v>
      </c>
      <c r="X1034" s="109">
        <f t="shared" si="153"/>
        <v>25000</v>
      </c>
      <c r="Y1034" s="83"/>
      <c r="Z1034" s="110">
        <f t="shared" si="154"/>
        <v>2777.7777777777778</v>
      </c>
      <c r="AA1034" s="111"/>
      <c r="AB1034" s="92"/>
      <c r="AC1034" s="92"/>
      <c r="AD1034" s="92"/>
      <c r="AE1034" s="92"/>
      <c r="AF1034" s="92"/>
      <c r="AG1034" s="92"/>
      <c r="AH1034" s="92"/>
      <c r="AI1034" s="109">
        <f t="shared" si="155"/>
        <v>0</v>
      </c>
      <c r="AJ1034" s="83"/>
      <c r="AK1034" s="110">
        <f t="shared" si="156"/>
        <v>0</v>
      </c>
      <c r="AL1034" s="111"/>
      <c r="AM1034" s="92"/>
      <c r="AN1034" s="92"/>
      <c r="AO1034" s="92"/>
      <c r="AP1034" s="92">
        <v>1</v>
      </c>
      <c r="AQ1034" s="92"/>
      <c r="AR1034" s="92"/>
      <c r="AS1034" s="92"/>
      <c r="AT1034" s="92"/>
      <c r="AU1034" s="92"/>
      <c r="AV1034" s="109">
        <f t="shared" si="157"/>
        <v>100</v>
      </c>
      <c r="AW1034" s="75"/>
      <c r="AX1034" s="110">
        <f t="shared" si="158"/>
        <v>11.111111111111111</v>
      </c>
      <c r="AY1034" s="111"/>
      <c r="AZ1034" s="93"/>
      <c r="BA1034" s="94" t="s">
        <v>554</v>
      </c>
      <c r="BB1034" s="71"/>
      <c r="BC1034" s="95"/>
      <c r="BD1034" s="41">
        <v>4</v>
      </c>
      <c r="BE1034" s="52">
        <v>42</v>
      </c>
      <c r="BF1034" s="103">
        <v>4232</v>
      </c>
      <c r="BG1034" s="280" t="s">
        <v>52</v>
      </c>
    </row>
    <row r="1035" spans="1:59" s="63" customFormat="1" ht="12.75" x14ac:dyDescent="0.2">
      <c r="A1035" s="196">
        <v>4</v>
      </c>
      <c r="B1035" s="197" t="s">
        <v>422</v>
      </c>
      <c r="C1035" s="208">
        <v>42</v>
      </c>
      <c r="D1035" s="209" t="s">
        <v>518</v>
      </c>
      <c r="E1035" s="212">
        <v>4232</v>
      </c>
      <c r="F1035" s="213" t="s">
        <v>583</v>
      </c>
      <c r="G1035" s="231" t="s">
        <v>314</v>
      </c>
      <c r="H1035" s="65"/>
      <c r="I1035" s="222"/>
      <c r="J1035" s="66"/>
      <c r="K1035" s="66"/>
      <c r="L1035" s="66"/>
      <c r="M1035" s="64"/>
      <c r="N1035" s="304"/>
      <c r="O1035" s="305"/>
      <c r="P1035" s="127"/>
      <c r="Q1035" s="67"/>
      <c r="R1035" s="67"/>
      <c r="S1035" s="67"/>
      <c r="T1035" s="67"/>
      <c r="U1035" s="67"/>
      <c r="V1035" s="67"/>
      <c r="W1035" s="67"/>
      <c r="X1035" s="67"/>
      <c r="Y1035" s="68"/>
      <c r="Z1035" s="68"/>
      <c r="AA1035" s="68"/>
      <c r="AB1035" s="67"/>
      <c r="AC1035" s="67"/>
      <c r="AD1035" s="67"/>
      <c r="AE1035" s="67"/>
      <c r="AF1035" s="67"/>
      <c r="AG1035" s="67"/>
      <c r="AH1035" s="67"/>
      <c r="AI1035" s="67"/>
      <c r="AJ1035" s="68"/>
      <c r="AK1035" s="68"/>
      <c r="AL1035" s="68"/>
      <c r="AM1035" s="67"/>
      <c r="AN1035" s="67"/>
      <c r="AO1035" s="67"/>
      <c r="AP1035" s="67"/>
      <c r="AQ1035" s="67"/>
      <c r="AR1035" s="67"/>
      <c r="AS1035" s="67"/>
      <c r="AT1035" s="67"/>
      <c r="AU1035" s="67"/>
      <c r="AV1035" s="67"/>
      <c r="AW1035" s="67"/>
      <c r="AX1035" s="68"/>
      <c r="AY1035" s="68"/>
      <c r="AZ1035" s="69"/>
      <c r="BA1035" s="70"/>
      <c r="BB1035" s="71"/>
      <c r="BC1035" s="95"/>
      <c r="BD1035" s="41">
        <v>4</v>
      </c>
      <c r="BE1035" s="52">
        <v>42</v>
      </c>
      <c r="BF1035" s="103">
        <v>4232</v>
      </c>
      <c r="BG1035" s="275"/>
    </row>
    <row r="1036" spans="1:59" s="63" customFormat="1" ht="12.75" x14ac:dyDescent="0.2">
      <c r="A1036" s="196">
        <v>4</v>
      </c>
      <c r="B1036" s="197" t="s">
        <v>422</v>
      </c>
      <c r="C1036" s="208">
        <v>42</v>
      </c>
      <c r="D1036" s="209" t="s">
        <v>518</v>
      </c>
      <c r="E1036" s="212">
        <v>4232</v>
      </c>
      <c r="F1036" s="213" t="s">
        <v>583</v>
      </c>
      <c r="G1036" s="232"/>
      <c r="H1036" s="97"/>
      <c r="I1036" s="224"/>
      <c r="J1036" s="98"/>
      <c r="K1036" s="98"/>
      <c r="L1036" s="98"/>
      <c r="M1036" s="96"/>
      <c r="N1036" s="307"/>
      <c r="O1036" s="246"/>
      <c r="P1036" s="124"/>
      <c r="Q1036" s="99"/>
      <c r="R1036" s="99"/>
      <c r="S1036" s="99"/>
      <c r="T1036" s="99"/>
      <c r="U1036" s="99"/>
      <c r="V1036" s="99"/>
      <c r="W1036" s="99"/>
      <c r="X1036" s="99"/>
      <c r="Y1036" s="100"/>
      <c r="Z1036" s="100"/>
      <c r="AA1036" s="100"/>
      <c r="AB1036" s="99"/>
      <c r="AC1036" s="99"/>
      <c r="AD1036" s="99"/>
      <c r="AE1036" s="99"/>
      <c r="AF1036" s="99"/>
      <c r="AG1036" s="99"/>
      <c r="AH1036" s="99"/>
      <c r="AI1036" s="99"/>
      <c r="AJ1036" s="100"/>
      <c r="AK1036" s="100"/>
      <c r="AL1036" s="100"/>
      <c r="AM1036" s="99"/>
      <c r="AN1036" s="99"/>
      <c r="AO1036" s="99"/>
      <c r="AP1036" s="99"/>
      <c r="AQ1036" s="99"/>
      <c r="AR1036" s="99"/>
      <c r="AS1036" s="99"/>
      <c r="AT1036" s="99"/>
      <c r="AU1036" s="99"/>
      <c r="AV1036" s="99"/>
      <c r="AW1036" s="99"/>
      <c r="AX1036" s="100"/>
      <c r="AY1036" s="100"/>
      <c r="AZ1036" s="101"/>
      <c r="BA1036" s="102"/>
      <c r="BB1036" s="95"/>
      <c r="BC1036" s="95"/>
      <c r="BD1036" s="41">
        <v>4</v>
      </c>
      <c r="BE1036" s="52">
        <v>42</v>
      </c>
      <c r="BF1036" s="103">
        <v>4232</v>
      </c>
      <c r="BG1036" s="277"/>
    </row>
    <row r="1037" spans="1:59" s="63" customFormat="1" ht="12.75" x14ac:dyDescent="0.2">
      <c r="A1037" s="196">
        <v>4</v>
      </c>
      <c r="B1037" s="197" t="s">
        <v>422</v>
      </c>
      <c r="C1037" s="208">
        <v>42</v>
      </c>
      <c r="D1037" s="209" t="s">
        <v>518</v>
      </c>
      <c r="E1037" s="212">
        <v>4232</v>
      </c>
      <c r="F1037" s="213" t="s">
        <v>583</v>
      </c>
      <c r="G1037" s="231"/>
      <c r="H1037" s="65"/>
      <c r="I1037" s="222"/>
      <c r="J1037" s="66"/>
      <c r="K1037" s="66"/>
      <c r="L1037" s="66"/>
      <c r="M1037" s="64"/>
      <c r="N1037" s="304"/>
      <c r="O1037" s="305"/>
      <c r="P1037" s="127"/>
      <c r="Q1037" s="67"/>
      <c r="R1037" s="67"/>
      <c r="S1037" s="67"/>
      <c r="T1037" s="67"/>
      <c r="U1037" s="67"/>
      <c r="V1037" s="67"/>
      <c r="W1037" s="67"/>
      <c r="X1037" s="67"/>
      <c r="Y1037" s="68"/>
      <c r="Z1037" s="68"/>
      <c r="AA1037" s="68"/>
      <c r="AB1037" s="67"/>
      <c r="AC1037" s="67"/>
      <c r="AD1037" s="67"/>
      <c r="AE1037" s="67"/>
      <c r="AF1037" s="67"/>
      <c r="AG1037" s="67"/>
      <c r="AH1037" s="67"/>
      <c r="AI1037" s="67"/>
      <c r="AJ1037" s="68"/>
      <c r="AK1037" s="68"/>
      <c r="AL1037" s="68"/>
      <c r="AM1037" s="67"/>
      <c r="AN1037" s="67"/>
      <c r="AO1037" s="67"/>
      <c r="AP1037" s="67"/>
      <c r="AQ1037" s="67"/>
      <c r="AR1037" s="67"/>
      <c r="AS1037" s="67"/>
      <c r="AT1037" s="67"/>
      <c r="AU1037" s="67"/>
      <c r="AV1037" s="67"/>
      <c r="AW1037" s="67"/>
      <c r="AX1037" s="68"/>
      <c r="AY1037" s="68"/>
      <c r="AZ1037" s="69"/>
      <c r="BA1037" s="70"/>
      <c r="BB1037" s="71"/>
      <c r="BC1037" s="95"/>
      <c r="BD1037" s="41">
        <v>4</v>
      </c>
      <c r="BE1037" s="52">
        <v>42</v>
      </c>
      <c r="BF1037" s="103">
        <v>4232</v>
      </c>
      <c r="BG1037" s="275"/>
    </row>
    <row r="1038" spans="1:59" s="63" customFormat="1" ht="12.75" x14ac:dyDescent="0.2">
      <c r="A1038" s="196">
        <v>4</v>
      </c>
      <c r="B1038" s="197" t="s">
        <v>422</v>
      </c>
      <c r="C1038" s="208">
        <v>42</v>
      </c>
      <c r="D1038" s="209" t="s">
        <v>518</v>
      </c>
      <c r="E1038" s="212">
        <v>4232</v>
      </c>
      <c r="F1038" s="213" t="s">
        <v>583</v>
      </c>
      <c r="G1038" s="231" t="s">
        <v>584</v>
      </c>
      <c r="H1038" s="72" t="s">
        <v>1233</v>
      </c>
      <c r="I1038" s="223" t="s">
        <v>1260</v>
      </c>
      <c r="J1038" s="73"/>
      <c r="K1038" s="73"/>
      <c r="L1038" s="73"/>
      <c r="M1038" s="74"/>
      <c r="N1038" s="247"/>
      <c r="O1038" s="306"/>
      <c r="P1038" s="105"/>
      <c r="Q1038" s="75"/>
      <c r="R1038" s="75"/>
      <c r="S1038" s="75"/>
      <c r="T1038" s="75"/>
      <c r="U1038" s="75"/>
      <c r="V1038" s="75"/>
      <c r="W1038" s="75"/>
      <c r="X1038" s="75"/>
      <c r="Y1038" s="76" t="s">
        <v>1241</v>
      </c>
      <c r="Z1038" s="77" t="s">
        <v>1241</v>
      </c>
      <c r="AA1038" s="78">
        <f>AA$1219</f>
        <v>2500</v>
      </c>
      <c r="AB1038" s="75"/>
      <c r="AC1038" s="75"/>
      <c r="AD1038" s="75"/>
      <c r="AE1038" s="75"/>
      <c r="AF1038" s="75"/>
      <c r="AG1038" s="75"/>
      <c r="AH1038" s="75"/>
      <c r="AI1038" s="75"/>
      <c r="AJ1038" s="76" t="s">
        <v>1241</v>
      </c>
      <c r="AK1038" s="77" t="s">
        <v>1241</v>
      </c>
      <c r="AL1038" s="78">
        <f>AL$1219</f>
        <v>0</v>
      </c>
      <c r="AM1038" s="75"/>
      <c r="AN1038" s="75"/>
      <c r="AO1038" s="75"/>
      <c r="AP1038" s="75"/>
      <c r="AQ1038" s="75"/>
      <c r="AR1038" s="75"/>
      <c r="AS1038" s="75"/>
      <c r="AT1038" s="75"/>
      <c r="AU1038" s="75"/>
      <c r="AV1038" s="75"/>
      <c r="AW1038" s="76" t="s">
        <v>1241</v>
      </c>
      <c r="AX1038" s="77" t="s">
        <v>1241</v>
      </c>
      <c r="AY1038" s="78">
        <f>AY$1219</f>
        <v>500</v>
      </c>
      <c r="AZ1038" s="79"/>
      <c r="BA1038" s="80" t="str">
        <f>I1038</f>
        <v>&gt; see 4257, Metal clad insulating cladding</v>
      </c>
      <c r="BB1038" s="71"/>
      <c r="BC1038" s="95"/>
      <c r="BD1038" s="41">
        <v>4</v>
      </c>
      <c r="BE1038" s="52">
        <v>42</v>
      </c>
      <c r="BF1038" s="103">
        <v>4232</v>
      </c>
      <c r="BG1038" s="276" t="str">
        <f>H1038</f>
        <v>Default Scenario (Link)</v>
      </c>
    </row>
    <row r="1039" spans="1:59" s="63" customFormat="1" ht="12.75" x14ac:dyDescent="0.2">
      <c r="A1039" s="196">
        <v>4</v>
      </c>
      <c r="B1039" s="197" t="s">
        <v>422</v>
      </c>
      <c r="C1039" s="208">
        <v>42</v>
      </c>
      <c r="D1039" s="209" t="s">
        <v>518</v>
      </c>
      <c r="E1039" s="212">
        <v>4232</v>
      </c>
      <c r="F1039" s="213" t="s">
        <v>583</v>
      </c>
      <c r="G1039" s="231"/>
      <c r="H1039" s="65"/>
      <c r="I1039" s="222"/>
      <c r="J1039" s="66"/>
      <c r="K1039" s="66"/>
      <c r="L1039" s="66"/>
      <c r="M1039" s="64"/>
      <c r="N1039" s="304"/>
      <c r="O1039" s="305"/>
      <c r="P1039" s="127"/>
      <c r="Q1039" s="67"/>
      <c r="R1039" s="67"/>
      <c r="S1039" s="67"/>
      <c r="T1039" s="67"/>
      <c r="U1039" s="67"/>
      <c r="V1039" s="67"/>
      <c r="W1039" s="67"/>
      <c r="X1039" s="67"/>
      <c r="Y1039" s="68"/>
      <c r="Z1039" s="68"/>
      <c r="AA1039" s="68"/>
      <c r="AB1039" s="67"/>
      <c r="AC1039" s="67"/>
      <c r="AD1039" s="67"/>
      <c r="AE1039" s="67"/>
      <c r="AF1039" s="67"/>
      <c r="AG1039" s="67"/>
      <c r="AH1039" s="67"/>
      <c r="AI1039" s="67"/>
      <c r="AJ1039" s="68"/>
      <c r="AK1039" s="68"/>
      <c r="AL1039" s="68"/>
      <c r="AM1039" s="67"/>
      <c r="AN1039" s="67"/>
      <c r="AO1039" s="67"/>
      <c r="AP1039" s="67"/>
      <c r="AQ1039" s="67"/>
      <c r="AR1039" s="67"/>
      <c r="AS1039" s="67"/>
      <c r="AT1039" s="67"/>
      <c r="AU1039" s="67"/>
      <c r="AV1039" s="67"/>
      <c r="AW1039" s="67"/>
      <c r="AX1039" s="68"/>
      <c r="AY1039" s="68"/>
      <c r="AZ1039" s="69"/>
      <c r="BA1039" s="70"/>
      <c r="BB1039" s="71"/>
      <c r="BC1039" s="95"/>
      <c r="BD1039" s="41">
        <v>4</v>
      </c>
      <c r="BE1039" s="52">
        <v>42</v>
      </c>
      <c r="BF1039" s="103">
        <v>4232</v>
      </c>
      <c r="BG1039" s="275"/>
    </row>
    <row r="1040" spans="1:59" s="63" customFormat="1" ht="12.75" x14ac:dyDescent="0.2">
      <c r="A1040" s="196">
        <v>4</v>
      </c>
      <c r="B1040" s="197" t="s">
        <v>422</v>
      </c>
      <c r="C1040" s="208">
        <v>42</v>
      </c>
      <c r="D1040" s="209" t="s">
        <v>518</v>
      </c>
      <c r="E1040" s="212">
        <v>4232</v>
      </c>
      <c r="F1040" s="213" t="s">
        <v>583</v>
      </c>
      <c r="G1040" s="232"/>
      <c r="H1040" s="97"/>
      <c r="I1040" s="224"/>
      <c r="J1040" s="98"/>
      <c r="K1040" s="98"/>
      <c r="L1040" s="98"/>
      <c r="M1040" s="96"/>
      <c r="N1040" s="307"/>
      <c r="O1040" s="246"/>
      <c r="P1040" s="124"/>
      <c r="Q1040" s="99"/>
      <c r="R1040" s="99"/>
      <c r="S1040" s="99"/>
      <c r="T1040" s="99"/>
      <c r="U1040" s="99"/>
      <c r="V1040" s="99"/>
      <c r="W1040" s="99"/>
      <c r="X1040" s="99"/>
      <c r="Y1040" s="100"/>
      <c r="Z1040" s="100"/>
      <c r="AA1040" s="100"/>
      <c r="AB1040" s="99"/>
      <c r="AC1040" s="99"/>
      <c r="AD1040" s="99"/>
      <c r="AE1040" s="99"/>
      <c r="AF1040" s="99"/>
      <c r="AG1040" s="99"/>
      <c r="AH1040" s="99"/>
      <c r="AI1040" s="99"/>
      <c r="AJ1040" s="100"/>
      <c r="AK1040" s="100"/>
      <c r="AL1040" s="100"/>
      <c r="AM1040" s="99"/>
      <c r="AN1040" s="99"/>
      <c r="AO1040" s="99"/>
      <c r="AP1040" s="99"/>
      <c r="AQ1040" s="99"/>
      <c r="AR1040" s="99"/>
      <c r="AS1040" s="99"/>
      <c r="AT1040" s="99"/>
      <c r="AU1040" s="99"/>
      <c r="AV1040" s="99"/>
      <c r="AW1040" s="99"/>
      <c r="AX1040" s="100"/>
      <c r="AY1040" s="100"/>
      <c r="AZ1040" s="101"/>
      <c r="BA1040" s="102"/>
      <c r="BB1040" s="95"/>
      <c r="BC1040" s="95"/>
      <c r="BD1040" s="41">
        <v>4</v>
      </c>
      <c r="BE1040" s="52">
        <v>42</v>
      </c>
      <c r="BF1040" s="103">
        <v>4232</v>
      </c>
      <c r="BG1040" s="277"/>
    </row>
    <row r="1041" spans="1:59" s="63" customFormat="1" ht="12.75" x14ac:dyDescent="0.2">
      <c r="A1041" s="196">
        <v>4</v>
      </c>
      <c r="B1041" s="197" t="s">
        <v>422</v>
      </c>
      <c r="C1041" s="208">
        <v>42</v>
      </c>
      <c r="D1041" s="209" t="s">
        <v>518</v>
      </c>
      <c r="E1041" s="212">
        <v>4232</v>
      </c>
      <c r="F1041" s="213" t="s">
        <v>583</v>
      </c>
      <c r="G1041" s="231"/>
      <c r="H1041" s="65"/>
      <c r="I1041" s="222"/>
      <c r="J1041" s="66"/>
      <c r="K1041" s="66"/>
      <c r="L1041" s="66"/>
      <c r="M1041" s="64"/>
      <c r="N1041" s="304"/>
      <c r="O1041" s="305"/>
      <c r="P1041" s="127"/>
      <c r="Q1041" s="67"/>
      <c r="R1041" s="67"/>
      <c r="S1041" s="67"/>
      <c r="T1041" s="67"/>
      <c r="U1041" s="67"/>
      <c r="V1041" s="67"/>
      <c r="W1041" s="67"/>
      <c r="X1041" s="67"/>
      <c r="Y1041" s="68"/>
      <c r="Z1041" s="68"/>
      <c r="AA1041" s="68"/>
      <c r="AB1041" s="67"/>
      <c r="AC1041" s="67"/>
      <c r="AD1041" s="67"/>
      <c r="AE1041" s="67"/>
      <c r="AF1041" s="67"/>
      <c r="AG1041" s="67"/>
      <c r="AH1041" s="67"/>
      <c r="AI1041" s="67"/>
      <c r="AJ1041" s="68"/>
      <c r="AK1041" s="68"/>
      <c r="AL1041" s="68"/>
      <c r="AM1041" s="67"/>
      <c r="AN1041" s="67"/>
      <c r="AO1041" s="67"/>
      <c r="AP1041" s="67"/>
      <c r="AQ1041" s="67"/>
      <c r="AR1041" s="67"/>
      <c r="AS1041" s="67"/>
      <c r="AT1041" s="67"/>
      <c r="AU1041" s="67"/>
      <c r="AV1041" s="67"/>
      <c r="AW1041" s="67"/>
      <c r="AX1041" s="68"/>
      <c r="AY1041" s="68"/>
      <c r="AZ1041" s="69"/>
      <c r="BA1041" s="70"/>
      <c r="BB1041" s="71"/>
      <c r="BC1041" s="95"/>
      <c r="BD1041" s="41">
        <v>4</v>
      </c>
      <c r="BE1041" s="52">
        <v>42</v>
      </c>
      <c r="BF1041" s="103">
        <v>4232</v>
      </c>
      <c r="BG1041" s="275"/>
    </row>
    <row r="1042" spans="1:59" s="63" customFormat="1" ht="12.75" x14ac:dyDescent="0.2">
      <c r="A1042" s="196">
        <v>4</v>
      </c>
      <c r="B1042" s="197" t="s">
        <v>422</v>
      </c>
      <c r="C1042" s="208">
        <v>42</v>
      </c>
      <c r="D1042" s="209" t="s">
        <v>518</v>
      </c>
      <c r="E1042" s="212">
        <v>4232</v>
      </c>
      <c r="F1042" s="213" t="s">
        <v>583</v>
      </c>
      <c r="G1042" s="231" t="s">
        <v>577</v>
      </c>
      <c r="H1042" s="72" t="s">
        <v>1233</v>
      </c>
      <c r="I1042" s="223" t="s">
        <v>1261</v>
      </c>
      <c r="J1042" s="73"/>
      <c r="K1042" s="73"/>
      <c r="L1042" s="73"/>
      <c r="M1042" s="74"/>
      <c r="N1042" s="247"/>
      <c r="O1042" s="306"/>
      <c r="P1042" s="105"/>
      <c r="Q1042" s="75"/>
      <c r="R1042" s="75"/>
      <c r="S1042" s="75"/>
      <c r="T1042" s="75"/>
      <c r="U1042" s="75"/>
      <c r="V1042" s="75"/>
      <c r="W1042" s="75"/>
      <c r="X1042" s="75"/>
      <c r="Y1042" s="76" t="s">
        <v>1241</v>
      </c>
      <c r="Z1042" s="77" t="s">
        <v>1241</v>
      </c>
      <c r="AA1042" s="78">
        <f>AA$826</f>
        <v>10000</v>
      </c>
      <c r="AB1042" s="75"/>
      <c r="AC1042" s="75"/>
      <c r="AD1042" s="75"/>
      <c r="AE1042" s="75"/>
      <c r="AF1042" s="75"/>
      <c r="AG1042" s="75"/>
      <c r="AH1042" s="75"/>
      <c r="AI1042" s="75"/>
      <c r="AJ1042" s="76" t="s">
        <v>1241</v>
      </c>
      <c r="AK1042" s="77" t="s">
        <v>1241</v>
      </c>
      <c r="AL1042" s="78">
        <f>AL$826</f>
        <v>0</v>
      </c>
      <c r="AM1042" s="75"/>
      <c r="AN1042" s="75"/>
      <c r="AO1042" s="75"/>
      <c r="AP1042" s="75"/>
      <c r="AQ1042" s="75"/>
      <c r="AR1042" s="75"/>
      <c r="AS1042" s="75"/>
      <c r="AT1042" s="75"/>
      <c r="AU1042" s="75"/>
      <c r="AV1042" s="75"/>
      <c r="AW1042" s="76" t="s">
        <v>1241</v>
      </c>
      <c r="AX1042" s="77" t="s">
        <v>1241</v>
      </c>
      <c r="AY1042" s="78">
        <f>AY$826</f>
        <v>1000</v>
      </c>
      <c r="AZ1042" s="79"/>
      <c r="BA1042" s="80" t="str">
        <f>I1042</f>
        <v>&gt; see 4161, Building wraps, underlays and DPCs</v>
      </c>
      <c r="BB1042" s="71"/>
      <c r="BC1042" s="95"/>
      <c r="BD1042" s="41">
        <v>4</v>
      </c>
      <c r="BE1042" s="52">
        <v>42</v>
      </c>
      <c r="BF1042" s="103">
        <v>4232</v>
      </c>
      <c r="BG1042" s="276" t="s">
        <v>47</v>
      </c>
    </row>
    <row r="1043" spans="1:59" s="63" customFormat="1" ht="12.75" x14ac:dyDescent="0.2">
      <c r="A1043" s="196">
        <v>4</v>
      </c>
      <c r="B1043" s="197" t="s">
        <v>422</v>
      </c>
      <c r="C1043" s="208">
        <v>42</v>
      </c>
      <c r="D1043" s="209" t="s">
        <v>518</v>
      </c>
      <c r="E1043" s="212">
        <v>4232</v>
      </c>
      <c r="F1043" s="213" t="s">
        <v>583</v>
      </c>
      <c r="G1043" s="231"/>
      <c r="H1043" s="65"/>
      <c r="I1043" s="222"/>
      <c r="J1043" s="66"/>
      <c r="K1043" s="66"/>
      <c r="L1043" s="66"/>
      <c r="M1043" s="64"/>
      <c r="N1043" s="304"/>
      <c r="O1043" s="305"/>
      <c r="P1043" s="127"/>
      <c r="Q1043" s="67"/>
      <c r="R1043" s="67"/>
      <c r="S1043" s="67"/>
      <c r="T1043" s="67"/>
      <c r="U1043" s="67"/>
      <c r="V1043" s="67"/>
      <c r="W1043" s="67"/>
      <c r="X1043" s="67"/>
      <c r="Y1043" s="68"/>
      <c r="Z1043" s="68"/>
      <c r="AA1043" s="68"/>
      <c r="AB1043" s="67"/>
      <c r="AC1043" s="67"/>
      <c r="AD1043" s="67"/>
      <c r="AE1043" s="67"/>
      <c r="AF1043" s="67"/>
      <c r="AG1043" s="67"/>
      <c r="AH1043" s="67"/>
      <c r="AI1043" s="67"/>
      <c r="AJ1043" s="68"/>
      <c r="AK1043" s="68"/>
      <c r="AL1043" s="68"/>
      <c r="AM1043" s="67"/>
      <c r="AN1043" s="67"/>
      <c r="AO1043" s="67"/>
      <c r="AP1043" s="67"/>
      <c r="AQ1043" s="67"/>
      <c r="AR1043" s="67"/>
      <c r="AS1043" s="67"/>
      <c r="AT1043" s="67"/>
      <c r="AU1043" s="67"/>
      <c r="AV1043" s="67"/>
      <c r="AW1043" s="67"/>
      <c r="AX1043" s="68"/>
      <c r="AY1043" s="68"/>
      <c r="AZ1043" s="69"/>
      <c r="BA1043" s="70"/>
      <c r="BB1043" s="71"/>
      <c r="BC1043" s="95"/>
      <c r="BD1043" s="41">
        <v>4</v>
      </c>
      <c r="BE1043" s="52">
        <v>42</v>
      </c>
      <c r="BF1043" s="103">
        <v>4232</v>
      </c>
      <c r="BG1043" s="275"/>
    </row>
    <row r="1044" spans="1:59" s="63" customFormat="1" ht="12.75" x14ac:dyDescent="0.2">
      <c r="A1044" s="196">
        <v>4</v>
      </c>
      <c r="B1044" s="197" t="s">
        <v>422</v>
      </c>
      <c r="C1044" s="208">
        <v>42</v>
      </c>
      <c r="D1044" s="209" t="s">
        <v>518</v>
      </c>
      <c r="E1044" s="212">
        <v>4232</v>
      </c>
      <c r="F1044" s="213" t="s">
        <v>583</v>
      </c>
      <c r="G1044" s="232"/>
      <c r="H1044" s="97"/>
      <c r="I1044" s="224"/>
      <c r="J1044" s="98"/>
      <c r="K1044" s="98"/>
      <c r="L1044" s="98"/>
      <c r="M1044" s="96"/>
      <c r="N1044" s="307"/>
      <c r="O1044" s="246"/>
      <c r="P1044" s="124"/>
      <c r="Q1044" s="99"/>
      <c r="R1044" s="99"/>
      <c r="S1044" s="99"/>
      <c r="T1044" s="99"/>
      <c r="U1044" s="99"/>
      <c r="V1044" s="99"/>
      <c r="W1044" s="99"/>
      <c r="X1044" s="99"/>
      <c r="Y1044" s="100"/>
      <c r="Z1044" s="100"/>
      <c r="AA1044" s="100"/>
      <c r="AB1044" s="99"/>
      <c r="AC1044" s="99"/>
      <c r="AD1044" s="99"/>
      <c r="AE1044" s="99"/>
      <c r="AF1044" s="99"/>
      <c r="AG1044" s="99"/>
      <c r="AH1044" s="99"/>
      <c r="AI1044" s="99"/>
      <c r="AJ1044" s="100"/>
      <c r="AK1044" s="100"/>
      <c r="AL1044" s="100"/>
      <c r="AM1044" s="99"/>
      <c r="AN1044" s="99"/>
      <c r="AO1044" s="99"/>
      <c r="AP1044" s="99"/>
      <c r="AQ1044" s="99"/>
      <c r="AR1044" s="99"/>
      <c r="AS1044" s="99"/>
      <c r="AT1044" s="99"/>
      <c r="AU1044" s="99"/>
      <c r="AV1044" s="99"/>
      <c r="AW1044" s="99"/>
      <c r="AX1044" s="100"/>
      <c r="AY1044" s="100"/>
      <c r="AZ1044" s="101"/>
      <c r="BA1044" s="102"/>
      <c r="BB1044" s="95"/>
      <c r="BC1044" s="95"/>
      <c r="BD1044" s="41">
        <v>4</v>
      </c>
      <c r="BE1044" s="52">
        <v>42</v>
      </c>
      <c r="BF1044" s="103">
        <v>4232</v>
      </c>
      <c r="BG1044" s="277"/>
    </row>
    <row r="1045" spans="1:59" s="63" customFormat="1" ht="12.75" x14ac:dyDescent="0.2">
      <c r="A1045" s="196">
        <v>4</v>
      </c>
      <c r="B1045" s="197" t="s">
        <v>422</v>
      </c>
      <c r="C1045" s="208">
        <v>42</v>
      </c>
      <c r="D1045" s="209" t="s">
        <v>518</v>
      </c>
      <c r="E1045" s="212">
        <v>4232</v>
      </c>
      <c r="F1045" s="213" t="s">
        <v>583</v>
      </c>
      <c r="G1045" s="231"/>
      <c r="H1045" s="65"/>
      <c r="I1045" s="222"/>
      <c r="J1045" s="66"/>
      <c r="K1045" s="66"/>
      <c r="L1045" s="66"/>
      <c r="M1045" s="64"/>
      <c r="N1045" s="304"/>
      <c r="O1045" s="305"/>
      <c r="P1045" s="127"/>
      <c r="Q1045" s="67"/>
      <c r="R1045" s="67"/>
      <c r="S1045" s="67"/>
      <c r="T1045" s="67"/>
      <c r="U1045" s="67"/>
      <c r="V1045" s="67"/>
      <c r="W1045" s="67"/>
      <c r="X1045" s="67"/>
      <c r="Y1045" s="68"/>
      <c r="Z1045" s="68"/>
      <c r="AA1045" s="68"/>
      <c r="AB1045" s="67"/>
      <c r="AC1045" s="67"/>
      <c r="AD1045" s="67"/>
      <c r="AE1045" s="67"/>
      <c r="AF1045" s="67"/>
      <c r="AG1045" s="67"/>
      <c r="AH1045" s="67"/>
      <c r="AI1045" s="67"/>
      <c r="AJ1045" s="68"/>
      <c r="AK1045" s="68"/>
      <c r="AL1045" s="68"/>
      <c r="AM1045" s="67"/>
      <c r="AN1045" s="67"/>
      <c r="AO1045" s="67"/>
      <c r="AP1045" s="67"/>
      <c r="AQ1045" s="67"/>
      <c r="AR1045" s="67"/>
      <c r="AS1045" s="67"/>
      <c r="AT1045" s="67"/>
      <c r="AU1045" s="67"/>
      <c r="AV1045" s="67"/>
      <c r="AW1045" s="67"/>
      <c r="AX1045" s="68"/>
      <c r="AY1045" s="68"/>
      <c r="AZ1045" s="69"/>
      <c r="BA1045" s="70"/>
      <c r="BB1045" s="71"/>
      <c r="BC1045" s="95"/>
      <c r="BD1045" s="41">
        <v>4</v>
      </c>
      <c r="BE1045" s="52">
        <v>42</v>
      </c>
      <c r="BF1045" s="103">
        <v>4232</v>
      </c>
      <c r="BG1045" s="275"/>
    </row>
    <row r="1046" spans="1:59" s="63" customFormat="1" ht="12.75" x14ac:dyDescent="0.2">
      <c r="A1046" s="196">
        <v>4</v>
      </c>
      <c r="B1046" s="197" t="s">
        <v>422</v>
      </c>
      <c r="C1046" s="208">
        <v>42</v>
      </c>
      <c r="D1046" s="209" t="s">
        <v>518</v>
      </c>
      <c r="E1046" s="212">
        <v>4232</v>
      </c>
      <c r="F1046" s="213" t="s">
        <v>583</v>
      </c>
      <c r="G1046" s="231" t="s">
        <v>729</v>
      </c>
      <c r="H1046" s="72" t="s">
        <v>1233</v>
      </c>
      <c r="I1046" s="223" t="s">
        <v>1247</v>
      </c>
      <c r="J1046" s="73"/>
      <c r="K1046" s="73"/>
      <c r="L1046" s="73"/>
      <c r="M1046" s="74"/>
      <c r="N1046" s="247"/>
      <c r="O1046" s="306"/>
      <c r="P1046" s="105"/>
      <c r="Q1046" s="75"/>
      <c r="R1046" s="75"/>
      <c r="S1046" s="75"/>
      <c r="T1046" s="75"/>
      <c r="U1046" s="75"/>
      <c r="V1046" s="75"/>
      <c r="W1046" s="75"/>
      <c r="X1046" s="75"/>
      <c r="Y1046" s="76" t="s">
        <v>1241</v>
      </c>
      <c r="Z1046" s="77" t="s">
        <v>1241</v>
      </c>
      <c r="AA1046" s="78">
        <f>AA$2549</f>
        <v>5000</v>
      </c>
      <c r="AB1046" s="75"/>
      <c r="AC1046" s="75"/>
      <c r="AD1046" s="75"/>
      <c r="AE1046" s="75"/>
      <c r="AF1046" s="75"/>
      <c r="AG1046" s="75"/>
      <c r="AH1046" s="75"/>
      <c r="AI1046" s="75"/>
      <c r="AJ1046" s="76" t="s">
        <v>1241</v>
      </c>
      <c r="AK1046" s="77" t="s">
        <v>1241</v>
      </c>
      <c r="AL1046" s="78">
        <f>AL$2549</f>
        <v>0</v>
      </c>
      <c r="AM1046" s="75"/>
      <c r="AN1046" s="75"/>
      <c r="AO1046" s="75"/>
      <c r="AP1046" s="75"/>
      <c r="AQ1046" s="75"/>
      <c r="AR1046" s="75"/>
      <c r="AS1046" s="75"/>
      <c r="AT1046" s="75"/>
      <c r="AU1046" s="75"/>
      <c r="AV1046" s="75"/>
      <c r="AW1046" s="76" t="s">
        <v>1241</v>
      </c>
      <c r="AX1046" s="77" t="s">
        <v>1241</v>
      </c>
      <c r="AY1046" s="78">
        <f>AY$2549</f>
        <v>500</v>
      </c>
      <c r="AZ1046" s="79"/>
      <c r="BA1046" s="80" t="str">
        <f>I1046</f>
        <v>&gt; see 4711, Thermal insulation</v>
      </c>
      <c r="BB1046" s="71"/>
      <c r="BC1046" s="95"/>
      <c r="BD1046" s="41">
        <v>4</v>
      </c>
      <c r="BE1046" s="52">
        <v>42</v>
      </c>
      <c r="BF1046" s="103">
        <v>4232</v>
      </c>
      <c r="BG1046" s="276" t="s">
        <v>47</v>
      </c>
    </row>
    <row r="1047" spans="1:59" s="63" customFormat="1" ht="12.75" x14ac:dyDescent="0.2">
      <c r="A1047" s="196">
        <v>4</v>
      </c>
      <c r="B1047" s="197" t="s">
        <v>422</v>
      </c>
      <c r="C1047" s="208">
        <v>42</v>
      </c>
      <c r="D1047" s="209" t="s">
        <v>518</v>
      </c>
      <c r="E1047" s="212">
        <v>4232</v>
      </c>
      <c r="F1047" s="213" t="s">
        <v>583</v>
      </c>
      <c r="G1047" s="231"/>
      <c r="H1047" s="65"/>
      <c r="I1047" s="222"/>
      <c r="J1047" s="66"/>
      <c r="K1047" s="66"/>
      <c r="L1047" s="66"/>
      <c r="M1047" s="64"/>
      <c r="N1047" s="304"/>
      <c r="O1047" s="305"/>
      <c r="P1047" s="127"/>
      <c r="Q1047" s="67"/>
      <c r="R1047" s="67"/>
      <c r="S1047" s="67"/>
      <c r="T1047" s="67"/>
      <c r="U1047" s="67"/>
      <c r="V1047" s="67"/>
      <c r="W1047" s="67"/>
      <c r="X1047" s="67"/>
      <c r="Y1047" s="68"/>
      <c r="Z1047" s="68"/>
      <c r="AA1047" s="68"/>
      <c r="AB1047" s="67"/>
      <c r="AC1047" s="67"/>
      <c r="AD1047" s="67"/>
      <c r="AE1047" s="67"/>
      <c r="AF1047" s="67"/>
      <c r="AG1047" s="67"/>
      <c r="AH1047" s="67"/>
      <c r="AI1047" s="67"/>
      <c r="AJ1047" s="68"/>
      <c r="AK1047" s="68"/>
      <c r="AL1047" s="68"/>
      <c r="AM1047" s="67"/>
      <c r="AN1047" s="67"/>
      <c r="AO1047" s="67"/>
      <c r="AP1047" s="67"/>
      <c r="AQ1047" s="67"/>
      <c r="AR1047" s="67"/>
      <c r="AS1047" s="67"/>
      <c r="AT1047" s="67"/>
      <c r="AU1047" s="67"/>
      <c r="AV1047" s="67"/>
      <c r="AW1047" s="67"/>
      <c r="AX1047" s="68"/>
      <c r="AY1047" s="68"/>
      <c r="AZ1047" s="69"/>
      <c r="BA1047" s="70"/>
      <c r="BB1047" s="71"/>
      <c r="BC1047" s="95"/>
      <c r="BD1047" s="41">
        <v>4</v>
      </c>
      <c r="BE1047" s="52">
        <v>42</v>
      </c>
      <c r="BF1047" s="103">
        <v>4232</v>
      </c>
      <c r="BG1047" s="275"/>
    </row>
    <row r="1048" spans="1:59" s="63" customFormat="1" ht="12.75" x14ac:dyDescent="0.2">
      <c r="A1048" s="196">
        <v>4</v>
      </c>
      <c r="B1048" s="197" t="s">
        <v>422</v>
      </c>
      <c r="C1048" s="208">
        <v>42</v>
      </c>
      <c r="D1048" s="209" t="s">
        <v>518</v>
      </c>
      <c r="E1048" s="212">
        <v>4232</v>
      </c>
      <c r="F1048" s="213" t="s">
        <v>583</v>
      </c>
      <c r="G1048" s="232"/>
      <c r="H1048" s="97"/>
      <c r="I1048" s="224"/>
      <c r="J1048" s="98"/>
      <c r="K1048" s="98"/>
      <c r="L1048" s="98"/>
      <c r="M1048" s="96"/>
      <c r="N1048" s="307"/>
      <c r="O1048" s="246"/>
      <c r="P1048" s="124"/>
      <c r="Q1048" s="99"/>
      <c r="R1048" s="99"/>
      <c r="S1048" s="99"/>
      <c r="T1048" s="99"/>
      <c r="U1048" s="99"/>
      <c r="V1048" s="99"/>
      <c r="W1048" s="99"/>
      <c r="X1048" s="99"/>
      <c r="Y1048" s="100"/>
      <c r="Z1048" s="100"/>
      <c r="AA1048" s="100"/>
      <c r="AB1048" s="99"/>
      <c r="AC1048" s="99"/>
      <c r="AD1048" s="99"/>
      <c r="AE1048" s="99"/>
      <c r="AF1048" s="99"/>
      <c r="AG1048" s="99"/>
      <c r="AH1048" s="99"/>
      <c r="AI1048" s="99"/>
      <c r="AJ1048" s="100"/>
      <c r="AK1048" s="100"/>
      <c r="AL1048" s="100"/>
      <c r="AM1048" s="99"/>
      <c r="AN1048" s="99"/>
      <c r="AO1048" s="99"/>
      <c r="AP1048" s="99"/>
      <c r="AQ1048" s="99"/>
      <c r="AR1048" s="99"/>
      <c r="AS1048" s="99"/>
      <c r="AT1048" s="99"/>
      <c r="AU1048" s="99"/>
      <c r="AV1048" s="99"/>
      <c r="AW1048" s="99"/>
      <c r="AX1048" s="100"/>
      <c r="AY1048" s="100"/>
      <c r="AZ1048" s="101"/>
      <c r="BA1048" s="102"/>
      <c r="BB1048" s="95"/>
      <c r="BC1048" s="95"/>
      <c r="BD1048" s="41">
        <v>4</v>
      </c>
      <c r="BE1048" s="52">
        <v>42</v>
      </c>
      <c r="BF1048" s="103">
        <v>4232</v>
      </c>
      <c r="BG1048" s="277"/>
    </row>
    <row r="1049" spans="1:59" x14ac:dyDescent="0.25">
      <c r="A1049" s="196">
        <v>4</v>
      </c>
      <c r="B1049" s="197" t="s">
        <v>422</v>
      </c>
      <c r="C1049" s="208">
        <v>42</v>
      </c>
      <c r="D1049" s="209" t="s">
        <v>518</v>
      </c>
      <c r="E1049" s="210">
        <v>4234</v>
      </c>
      <c r="F1049" s="211" t="s">
        <v>594</v>
      </c>
      <c r="G1049" s="235"/>
      <c r="H1049" s="145"/>
      <c r="I1049" s="221"/>
      <c r="J1049" s="57"/>
      <c r="K1049" s="57"/>
      <c r="L1049" s="57"/>
      <c r="M1049" s="144"/>
      <c r="N1049" s="324"/>
      <c r="O1049" s="325"/>
      <c r="P1049" s="146"/>
      <c r="Q1049" s="146"/>
      <c r="R1049" s="146"/>
      <c r="S1049" s="146"/>
      <c r="T1049" s="146"/>
      <c r="U1049" s="146"/>
      <c r="V1049" s="146"/>
      <c r="W1049" s="146"/>
      <c r="X1049" s="146"/>
      <c r="Y1049" s="59"/>
      <c r="Z1049" s="123"/>
      <c r="AA1049" s="123"/>
      <c r="AB1049" s="146"/>
      <c r="AC1049" s="146"/>
      <c r="AD1049" s="146"/>
      <c r="AE1049" s="146"/>
      <c r="AF1049" s="146"/>
      <c r="AG1049" s="146"/>
      <c r="AH1049" s="146"/>
      <c r="AI1049" s="146"/>
      <c r="AJ1049" s="59"/>
      <c r="AK1049" s="123"/>
      <c r="AL1049" s="123"/>
      <c r="AM1049" s="146"/>
      <c r="AN1049" s="146"/>
      <c r="AO1049" s="146"/>
      <c r="AP1049" s="146"/>
      <c r="AQ1049" s="146"/>
      <c r="AR1049" s="146"/>
      <c r="AS1049" s="146"/>
      <c r="AT1049" s="146"/>
      <c r="AU1049" s="146"/>
      <c r="AV1049" s="146"/>
      <c r="AW1049" s="58"/>
      <c r="AX1049" s="123"/>
      <c r="AY1049" s="59"/>
      <c r="AZ1049" s="147"/>
      <c r="BA1049" s="148"/>
      <c r="BB1049" s="143"/>
      <c r="BC1049" s="143"/>
      <c r="BD1049" s="41">
        <v>4</v>
      </c>
      <c r="BE1049" s="52">
        <v>42</v>
      </c>
      <c r="BF1049" s="62">
        <v>4234</v>
      </c>
      <c r="BG1049" s="284"/>
    </row>
    <row r="1050" spans="1:59" s="63" customFormat="1" ht="12.75" x14ac:dyDescent="0.2">
      <c r="A1050" s="196">
        <v>4</v>
      </c>
      <c r="B1050" s="197" t="s">
        <v>422</v>
      </c>
      <c r="C1050" s="208">
        <v>42</v>
      </c>
      <c r="D1050" s="209" t="s">
        <v>518</v>
      </c>
      <c r="E1050" s="210">
        <v>4234</v>
      </c>
      <c r="F1050" s="211" t="s">
        <v>594</v>
      </c>
      <c r="G1050" s="230"/>
      <c r="H1050" s="56"/>
      <c r="I1050" s="221"/>
      <c r="J1050" s="57"/>
      <c r="K1050" s="57"/>
      <c r="L1050" s="57"/>
      <c r="M1050" s="55"/>
      <c r="N1050" s="303"/>
      <c r="O1050" s="245"/>
      <c r="P1050" s="122"/>
      <c r="Q1050" s="58"/>
      <c r="R1050" s="58"/>
      <c r="S1050" s="58"/>
      <c r="T1050" s="58"/>
      <c r="U1050" s="58"/>
      <c r="V1050" s="58"/>
      <c r="W1050" s="58"/>
      <c r="X1050" s="58"/>
      <c r="Y1050" s="59"/>
      <c r="Z1050" s="59"/>
      <c r="AA1050" s="59"/>
      <c r="AB1050" s="58"/>
      <c r="AC1050" s="58"/>
      <c r="AD1050" s="58"/>
      <c r="AE1050" s="58"/>
      <c r="AF1050" s="58"/>
      <c r="AG1050" s="58"/>
      <c r="AH1050" s="58"/>
      <c r="AI1050" s="58"/>
      <c r="AJ1050" s="59"/>
      <c r="AK1050" s="59"/>
      <c r="AL1050" s="59"/>
      <c r="AM1050" s="58"/>
      <c r="AN1050" s="58"/>
      <c r="AO1050" s="58"/>
      <c r="AP1050" s="58"/>
      <c r="AQ1050" s="58"/>
      <c r="AR1050" s="58"/>
      <c r="AS1050" s="58"/>
      <c r="AT1050" s="58"/>
      <c r="AU1050" s="58"/>
      <c r="AV1050" s="58"/>
      <c r="AW1050" s="58"/>
      <c r="AX1050" s="59"/>
      <c r="AY1050" s="59"/>
      <c r="AZ1050" s="60"/>
      <c r="BA1050" s="61"/>
      <c r="BB1050" s="54"/>
      <c r="BC1050" s="54"/>
      <c r="BD1050" s="41">
        <v>4</v>
      </c>
      <c r="BE1050" s="52">
        <v>42</v>
      </c>
      <c r="BF1050" s="62">
        <v>4234</v>
      </c>
      <c r="BG1050" s="274"/>
    </row>
    <row r="1051" spans="1:59" s="63" customFormat="1" ht="12.75" x14ac:dyDescent="0.2">
      <c r="A1051" s="196">
        <v>4</v>
      </c>
      <c r="B1051" s="197" t="s">
        <v>422</v>
      </c>
      <c r="C1051" s="208">
        <v>42</v>
      </c>
      <c r="D1051" s="209" t="s">
        <v>518</v>
      </c>
      <c r="E1051" s="210">
        <v>4234</v>
      </c>
      <c r="F1051" s="211" t="s">
        <v>594</v>
      </c>
      <c r="G1051" s="231" t="s">
        <v>1195</v>
      </c>
      <c r="H1051" s="65"/>
      <c r="I1051" s="222"/>
      <c r="J1051" s="66"/>
      <c r="K1051" s="66"/>
      <c r="L1051" s="66"/>
      <c r="M1051" s="64"/>
      <c r="N1051" s="308"/>
      <c r="O1051" s="309"/>
      <c r="P1051" s="127"/>
      <c r="Q1051" s="67"/>
      <c r="R1051" s="67"/>
      <c r="S1051" s="67"/>
      <c r="T1051" s="67"/>
      <c r="U1051" s="67"/>
      <c r="V1051" s="67"/>
      <c r="W1051" s="67"/>
      <c r="X1051" s="67"/>
      <c r="Y1051" s="68"/>
      <c r="Z1051" s="68"/>
      <c r="AA1051" s="68"/>
      <c r="AB1051" s="67"/>
      <c r="AC1051" s="67"/>
      <c r="AD1051" s="67"/>
      <c r="AE1051" s="67"/>
      <c r="AF1051" s="67"/>
      <c r="AG1051" s="67"/>
      <c r="AH1051" s="67"/>
      <c r="AI1051" s="67"/>
      <c r="AJ1051" s="68"/>
      <c r="AK1051" s="68"/>
      <c r="AL1051" s="68"/>
      <c r="AM1051" s="67"/>
      <c r="AN1051" s="67"/>
      <c r="AO1051" s="67"/>
      <c r="AP1051" s="67"/>
      <c r="AQ1051" s="67"/>
      <c r="AR1051" s="67"/>
      <c r="AS1051" s="67"/>
      <c r="AT1051" s="67"/>
      <c r="AU1051" s="67"/>
      <c r="AV1051" s="67"/>
      <c r="AW1051" s="67"/>
      <c r="AX1051" s="68"/>
      <c r="AY1051" s="68"/>
      <c r="AZ1051" s="69"/>
      <c r="BA1051" s="70"/>
      <c r="BB1051" s="71"/>
      <c r="BC1051" s="54"/>
      <c r="BD1051" s="41">
        <v>4</v>
      </c>
      <c r="BE1051" s="52">
        <v>42</v>
      </c>
      <c r="BF1051" s="62">
        <v>4234</v>
      </c>
      <c r="BG1051" s="275"/>
    </row>
    <row r="1052" spans="1:59" s="63" customFormat="1" ht="12.75" x14ac:dyDescent="0.2">
      <c r="A1052" s="196">
        <v>4</v>
      </c>
      <c r="B1052" s="197" t="s">
        <v>422</v>
      </c>
      <c r="C1052" s="208">
        <v>42</v>
      </c>
      <c r="D1052" s="209" t="s">
        <v>518</v>
      </c>
      <c r="E1052" s="210">
        <v>4234</v>
      </c>
      <c r="F1052" s="211" t="s">
        <v>594</v>
      </c>
      <c r="G1052" s="231" t="s">
        <v>1195</v>
      </c>
      <c r="H1052" s="72" t="s">
        <v>47</v>
      </c>
      <c r="I1052" s="223"/>
      <c r="J1052" s="73"/>
      <c r="K1052" s="73"/>
      <c r="L1052" s="73"/>
      <c r="M1052" s="74"/>
      <c r="N1052" s="247"/>
      <c r="O1052" s="306"/>
      <c r="P1052" s="105"/>
      <c r="Q1052" s="75"/>
      <c r="R1052" s="75"/>
      <c r="S1052" s="75"/>
      <c r="T1052" s="75"/>
      <c r="U1052" s="75"/>
      <c r="V1052" s="75"/>
      <c r="W1052" s="75"/>
      <c r="X1052" s="75"/>
      <c r="Y1052" s="76">
        <f>IF(ISNUMBER(VLOOKUP(Y1054,P$7:W$7,MATCH(Y1054,P$7:W$7))),VLOOKUP(Y1054,P$7:W$7,MATCH(Y1054,P$7:W$7)),IF(N1056=0,"No Data",IF(Y1054&gt;0,"&lt;100",0)))</f>
        <v>10000</v>
      </c>
      <c r="Z1052" s="77">
        <f>IF(ISNUMBER(VLOOKUP(Z1056,P$7:W$7,MATCH(Z1056,P$7:W$7))),VLOOKUP(Z1056,P$7:W$7,MATCH(Z1056,P$7:W$7)),IF(N1056=0,"No Data",IF(Z1056&gt;0,"&lt;100",0)))</f>
        <v>10000</v>
      </c>
      <c r="AA1052" s="106">
        <f>IF(ISNUMBER(Z1052),Z1052,0)</f>
        <v>10000</v>
      </c>
      <c r="AB1052" s="75"/>
      <c r="AC1052" s="75"/>
      <c r="AD1052" s="75"/>
      <c r="AE1052" s="75"/>
      <c r="AF1052" s="75"/>
      <c r="AG1052" s="75"/>
      <c r="AH1052" s="75"/>
      <c r="AI1052" s="75"/>
      <c r="AJ1052" s="76">
        <f>IF(ISNUMBER(VLOOKUP(AJ1054,AB$7:AH$7,MATCH(AJ1054,AB$7:AH$7))),VLOOKUP(AJ1054,AB$7:AH$7,MATCH(AJ1054,AB$7:AH$7)),IF(N1056=0,"No Data",IF(AJ1054&gt;0,"&lt;50",0)))</f>
        <v>0</v>
      </c>
      <c r="AK1052" s="77">
        <f>IF(ISNUMBER(VLOOKUP(AK1056,AB$7:AH$7,MATCH(AK1056,AB$7:AH$7))),VLOOKUP(AK1056,AB$7:AH$7,MATCH(AK1056,AB$7:AH$7)),IF(N1056=0,"No Data",IF(AK1056&gt;0,"&lt;50",0)))</f>
        <v>0</v>
      </c>
      <c r="AL1052" s="106">
        <f>IF(ISNUMBER(AK1052),AK1052,0)</f>
        <v>0</v>
      </c>
      <c r="AM1052" s="75"/>
      <c r="AN1052" s="75"/>
      <c r="AO1052" s="75"/>
      <c r="AP1052" s="75"/>
      <c r="AQ1052" s="75"/>
      <c r="AR1052" s="75"/>
      <c r="AS1052" s="75"/>
      <c r="AT1052" s="75"/>
      <c r="AU1052" s="75"/>
      <c r="AV1052" s="75"/>
      <c r="AW1052" s="76">
        <f>IF(ISNUMBER(VLOOKUP(AW1054,AM$7:AU$7,MATCH(AW1054,AM$7:AU$7))),VLOOKUP(AW1054,AM$7:AU$7,MATCH(AW1054,AM$7:AU$7)),IF(N1056=0,"No Data",IF(AW1054&gt;0,"&lt;10",0)))</f>
        <v>1000</v>
      </c>
      <c r="AX1052" s="77">
        <f>IF(ISNUMBER(VLOOKUP(AX1056,AM$7:AU$7,MATCH(AX1056,AM$7:AU$7))),VLOOKUP(AX1056,AM$7:AU$7,MATCH(AX1056,AM$7:AU$7)),IF(N1056=0,"No Data",IF(AX1056&gt;0,"&lt;10",0)))</f>
        <v>1000</v>
      </c>
      <c r="AY1052" s="106">
        <f>IF(ISNUMBER(AX1052),AX1052,0)</f>
        <v>1000</v>
      </c>
      <c r="AZ1052" s="79"/>
      <c r="BA1052" s="80"/>
      <c r="BB1052" s="71"/>
      <c r="BC1052" s="54"/>
      <c r="BD1052" s="41">
        <v>4</v>
      </c>
      <c r="BE1052" s="52">
        <v>42</v>
      </c>
      <c r="BF1052" s="62">
        <v>4234</v>
      </c>
      <c r="BG1052" s="276" t="s">
        <v>47</v>
      </c>
    </row>
    <row r="1053" spans="1:59" s="63" customFormat="1" ht="12.75" x14ac:dyDescent="0.2">
      <c r="A1053" s="196">
        <v>4</v>
      </c>
      <c r="B1053" s="197" t="s">
        <v>422</v>
      </c>
      <c r="C1053" s="208">
        <v>42</v>
      </c>
      <c r="D1053" s="209" t="s">
        <v>518</v>
      </c>
      <c r="E1053" s="210">
        <v>4234</v>
      </c>
      <c r="F1053" s="211" t="s">
        <v>594</v>
      </c>
      <c r="G1053" s="231" t="s">
        <v>1195</v>
      </c>
      <c r="H1053" s="81" t="s">
        <v>48</v>
      </c>
      <c r="I1053" s="223"/>
      <c r="J1053" s="73"/>
      <c r="K1053" s="73"/>
      <c r="L1053" s="73"/>
      <c r="M1053" s="74"/>
      <c r="N1053" s="247"/>
      <c r="O1053" s="306"/>
      <c r="P1053" s="105"/>
      <c r="Q1053" s="75"/>
      <c r="R1053" s="75"/>
      <c r="S1053" s="75"/>
      <c r="T1053" s="75"/>
      <c r="U1053" s="75"/>
      <c r="V1053" s="75"/>
      <c r="W1053" s="75"/>
      <c r="X1053" s="75"/>
      <c r="Y1053" s="82">
        <f>MIN(X1057:X1062)</f>
        <v>100</v>
      </c>
      <c r="Z1053" s="83"/>
      <c r="AA1053" s="83"/>
      <c r="AB1053" s="75"/>
      <c r="AC1053" s="75"/>
      <c r="AD1053" s="75"/>
      <c r="AE1053" s="75"/>
      <c r="AF1053" s="75"/>
      <c r="AG1053" s="75"/>
      <c r="AH1053" s="75"/>
      <c r="AI1053" s="75"/>
      <c r="AJ1053" s="82">
        <f>MIN(AI1057:AI1062)</f>
        <v>0</v>
      </c>
      <c r="AK1053" s="83"/>
      <c r="AL1053" s="83"/>
      <c r="AM1053" s="75"/>
      <c r="AN1053" s="75"/>
      <c r="AO1053" s="75"/>
      <c r="AP1053" s="75"/>
      <c r="AQ1053" s="75"/>
      <c r="AR1053" s="75"/>
      <c r="AS1053" s="75"/>
      <c r="AT1053" s="75"/>
      <c r="AU1053" s="75"/>
      <c r="AV1053" s="75"/>
      <c r="AW1053" s="82">
        <f>MIN(AV1057:AV1062)</f>
        <v>100</v>
      </c>
      <c r="AX1053" s="83"/>
      <c r="AY1053" s="83"/>
      <c r="AZ1053" s="79"/>
      <c r="BA1053" s="80"/>
      <c r="BB1053" s="71"/>
      <c r="BC1053" s="54"/>
      <c r="BD1053" s="41">
        <v>4</v>
      </c>
      <c r="BE1053" s="52">
        <v>42</v>
      </c>
      <c r="BF1053" s="62">
        <v>4234</v>
      </c>
      <c r="BG1053" s="278" t="s">
        <v>48</v>
      </c>
    </row>
    <row r="1054" spans="1:59" s="63" customFormat="1" ht="12.75" x14ac:dyDescent="0.2">
      <c r="A1054" s="196">
        <v>4</v>
      </c>
      <c r="B1054" s="197" t="s">
        <v>422</v>
      </c>
      <c r="C1054" s="208">
        <v>42</v>
      </c>
      <c r="D1054" s="209" t="s">
        <v>518</v>
      </c>
      <c r="E1054" s="210">
        <v>4234</v>
      </c>
      <c r="F1054" s="211" t="s">
        <v>594</v>
      </c>
      <c r="G1054" s="231" t="s">
        <v>1195</v>
      </c>
      <c r="H1054" s="81" t="s">
        <v>49</v>
      </c>
      <c r="I1054" s="223"/>
      <c r="J1054" s="73"/>
      <c r="K1054" s="73"/>
      <c r="L1054" s="73"/>
      <c r="M1054" s="74"/>
      <c r="N1054" s="247"/>
      <c r="O1054" s="306"/>
      <c r="P1054" s="105"/>
      <c r="Q1054" s="75"/>
      <c r="R1054" s="75"/>
      <c r="S1054" s="75"/>
      <c r="T1054" s="75"/>
      <c r="U1054" s="75"/>
      <c r="V1054" s="75"/>
      <c r="W1054" s="75"/>
      <c r="X1054" s="75"/>
      <c r="Y1054" s="84">
        <f>IF(ISNUMBER(AVERAGE(X1057:X1062)),AVERAGE(X1057:X1062),0)</f>
        <v>12550</v>
      </c>
      <c r="Z1054" s="83"/>
      <c r="AA1054" s="83"/>
      <c r="AB1054" s="75"/>
      <c r="AC1054" s="75"/>
      <c r="AD1054" s="75"/>
      <c r="AE1054" s="75"/>
      <c r="AF1054" s="75"/>
      <c r="AG1054" s="75"/>
      <c r="AH1054" s="75"/>
      <c r="AI1054" s="75"/>
      <c r="AJ1054" s="84">
        <f>IF(ISNUMBER(AVERAGE(AI1057:AI1062)),AVERAGE(AI1057:AI1062),0)</f>
        <v>0</v>
      </c>
      <c r="AK1054" s="83"/>
      <c r="AL1054" s="83"/>
      <c r="AM1054" s="75"/>
      <c r="AN1054" s="75"/>
      <c r="AO1054" s="75"/>
      <c r="AP1054" s="75"/>
      <c r="AQ1054" s="75"/>
      <c r="AR1054" s="75"/>
      <c r="AS1054" s="75"/>
      <c r="AT1054" s="75"/>
      <c r="AU1054" s="75"/>
      <c r="AV1054" s="75"/>
      <c r="AW1054" s="84">
        <f>IF(ISNUMBER(AVERAGE(AV1057:AV1062)),AVERAGE(AV1057:AV1062),0)</f>
        <v>1050</v>
      </c>
      <c r="AX1054" s="83"/>
      <c r="AY1054" s="83"/>
      <c r="AZ1054" s="79"/>
      <c r="BA1054" s="80"/>
      <c r="BB1054" s="71"/>
      <c r="BC1054" s="54"/>
      <c r="BD1054" s="41">
        <v>4</v>
      </c>
      <c r="BE1054" s="52">
        <v>42</v>
      </c>
      <c r="BF1054" s="62">
        <v>4234</v>
      </c>
      <c r="BG1054" s="278" t="s">
        <v>49</v>
      </c>
    </row>
    <row r="1055" spans="1:59" s="63" customFormat="1" ht="12.75" x14ac:dyDescent="0.2">
      <c r="A1055" s="196">
        <v>4</v>
      </c>
      <c r="B1055" s="197" t="s">
        <v>422</v>
      </c>
      <c r="C1055" s="208">
        <v>42</v>
      </c>
      <c r="D1055" s="209" t="s">
        <v>518</v>
      </c>
      <c r="E1055" s="210">
        <v>4234</v>
      </c>
      <c r="F1055" s="211" t="s">
        <v>594</v>
      </c>
      <c r="G1055" s="231" t="s">
        <v>1195</v>
      </c>
      <c r="H1055" s="81" t="s">
        <v>50</v>
      </c>
      <c r="I1055" s="223"/>
      <c r="J1055" s="73"/>
      <c r="K1055" s="73"/>
      <c r="L1055" s="73"/>
      <c r="M1055" s="74"/>
      <c r="N1055" s="247"/>
      <c r="O1055" s="306"/>
      <c r="P1055" s="105"/>
      <c r="Q1055" s="75"/>
      <c r="R1055" s="75"/>
      <c r="S1055" s="75"/>
      <c r="T1055" s="75"/>
      <c r="U1055" s="75"/>
      <c r="V1055" s="75"/>
      <c r="W1055" s="75"/>
      <c r="X1055" s="75"/>
      <c r="Y1055" s="84">
        <f>MAX(X1057:X1062)</f>
        <v>25000</v>
      </c>
      <c r="Z1055" s="83"/>
      <c r="AA1055" s="83"/>
      <c r="AB1055" s="75"/>
      <c r="AC1055" s="75"/>
      <c r="AD1055" s="75"/>
      <c r="AE1055" s="75"/>
      <c r="AF1055" s="75"/>
      <c r="AG1055" s="75"/>
      <c r="AH1055" s="75"/>
      <c r="AI1055" s="75"/>
      <c r="AJ1055" s="84">
        <f>MAX(AI1057:AI1062)</f>
        <v>0</v>
      </c>
      <c r="AK1055" s="83"/>
      <c r="AL1055" s="83"/>
      <c r="AM1055" s="75"/>
      <c r="AN1055" s="75"/>
      <c r="AO1055" s="75"/>
      <c r="AP1055" s="75"/>
      <c r="AQ1055" s="75"/>
      <c r="AR1055" s="75"/>
      <c r="AS1055" s="75"/>
      <c r="AT1055" s="75"/>
      <c r="AU1055" s="75"/>
      <c r="AV1055" s="75"/>
      <c r="AW1055" s="84">
        <f>MAX(AV1057:AV1062)</f>
        <v>2500</v>
      </c>
      <c r="AX1055" s="83"/>
      <c r="AY1055" s="83"/>
      <c r="AZ1055" s="79"/>
      <c r="BA1055" s="80"/>
      <c r="BB1055" s="71"/>
      <c r="BC1055" s="54"/>
      <c r="BD1055" s="41">
        <v>4</v>
      </c>
      <c r="BE1055" s="52">
        <v>42</v>
      </c>
      <c r="BF1055" s="62">
        <v>4234</v>
      </c>
      <c r="BG1055" s="278" t="s">
        <v>50</v>
      </c>
    </row>
    <row r="1056" spans="1:59" s="63" customFormat="1" ht="12.75" x14ac:dyDescent="0.2">
      <c r="A1056" s="196">
        <v>4</v>
      </c>
      <c r="B1056" s="197" t="s">
        <v>422</v>
      </c>
      <c r="C1056" s="208">
        <v>42</v>
      </c>
      <c r="D1056" s="209" t="s">
        <v>518</v>
      </c>
      <c r="E1056" s="210">
        <v>4234</v>
      </c>
      <c r="F1056" s="211" t="s">
        <v>594</v>
      </c>
      <c r="G1056" s="231" t="s">
        <v>1195</v>
      </c>
      <c r="H1056" s="85" t="s">
        <v>51</v>
      </c>
      <c r="I1056" s="223"/>
      <c r="J1056" s="73"/>
      <c r="K1056" s="73"/>
      <c r="L1056" s="73"/>
      <c r="M1056" s="74"/>
      <c r="N1056" s="248">
        <f>SUM(N1057:N1062)</f>
        <v>6</v>
      </c>
      <c r="O1056" s="293">
        <f>SUM(O1057:O1062)</f>
        <v>0.99999999999999989</v>
      </c>
      <c r="P1056" s="292"/>
      <c r="Q1056" s="87"/>
      <c r="R1056" s="87"/>
      <c r="S1056" s="87"/>
      <c r="T1056" s="87"/>
      <c r="U1056" s="87"/>
      <c r="V1056" s="87"/>
      <c r="W1056" s="87"/>
      <c r="X1056" s="87"/>
      <c r="Y1056" s="88"/>
      <c r="Z1056" s="119">
        <f>SUM(Z1057:Z1062)</f>
        <v>12549.999999999998</v>
      </c>
      <c r="AA1056" s="120"/>
      <c r="AB1056" s="111"/>
      <c r="AC1056" s="111"/>
      <c r="AD1056" s="111"/>
      <c r="AE1056" s="111"/>
      <c r="AF1056" s="111"/>
      <c r="AG1056" s="111"/>
      <c r="AH1056" s="111"/>
      <c r="AI1056" s="111"/>
      <c r="AJ1056" s="120"/>
      <c r="AK1056" s="119">
        <f>SUM(AK1057:AK1062)</f>
        <v>0</v>
      </c>
      <c r="AL1056" s="120"/>
      <c r="AM1056" s="111"/>
      <c r="AN1056" s="111"/>
      <c r="AO1056" s="111"/>
      <c r="AP1056" s="111"/>
      <c r="AQ1056" s="111"/>
      <c r="AR1056" s="111"/>
      <c r="AS1056" s="111"/>
      <c r="AT1056" s="111"/>
      <c r="AU1056" s="111"/>
      <c r="AV1056" s="111"/>
      <c r="AW1056" s="120"/>
      <c r="AX1056" s="119">
        <f>SUM(AX1057:AX1062)</f>
        <v>1050</v>
      </c>
      <c r="AY1056" s="88"/>
      <c r="AZ1056" s="79"/>
      <c r="BA1056" s="80"/>
      <c r="BB1056" s="71"/>
      <c r="BC1056" s="54"/>
      <c r="BD1056" s="41">
        <v>4</v>
      </c>
      <c r="BE1056" s="52">
        <v>42</v>
      </c>
      <c r="BF1056" s="62">
        <v>4234</v>
      </c>
      <c r="BG1056" s="279" t="s">
        <v>51</v>
      </c>
    </row>
    <row r="1057" spans="1:59" s="63" customFormat="1" ht="12.75" x14ac:dyDescent="0.2">
      <c r="A1057" s="196">
        <v>4</v>
      </c>
      <c r="B1057" s="197" t="s">
        <v>422</v>
      </c>
      <c r="C1057" s="208">
        <v>42</v>
      </c>
      <c r="D1057" s="209" t="s">
        <v>518</v>
      </c>
      <c r="E1057" s="210">
        <v>4234</v>
      </c>
      <c r="F1057" s="211" t="s">
        <v>594</v>
      </c>
      <c r="G1057" s="231" t="s">
        <v>1195</v>
      </c>
      <c r="H1057" s="89" t="s">
        <v>52</v>
      </c>
      <c r="I1057" s="90" t="s">
        <v>592</v>
      </c>
      <c r="J1057" s="90"/>
      <c r="K1057" s="90" t="s">
        <v>235</v>
      </c>
      <c r="L1057" s="90" t="s">
        <v>69</v>
      </c>
      <c r="M1057" s="91"/>
      <c r="N1057" s="312">
        <v>1</v>
      </c>
      <c r="O1057" s="313">
        <f t="shared" ref="O1057:O1062" si="160">N1057/N$1056</f>
        <v>0.16666666666666666</v>
      </c>
      <c r="P1057" s="104"/>
      <c r="Q1057" s="92"/>
      <c r="R1057" s="92"/>
      <c r="S1057" s="92"/>
      <c r="T1057" s="92"/>
      <c r="U1057" s="92"/>
      <c r="V1057" s="92"/>
      <c r="W1057" s="92">
        <v>1</v>
      </c>
      <c r="X1057" s="109">
        <f t="shared" ref="X1057:X1062" si="161">P1057*P$7+Q1057*Q$7+R1057*R$7+S1057*S$7+T1057*T$7+U1057*U$7+V1057*V$7+W1057*W$7</f>
        <v>25000</v>
      </c>
      <c r="Y1057" s="83"/>
      <c r="Z1057" s="110">
        <f t="shared" ref="Z1057:Z1062" si="162">X1057*$O1057</f>
        <v>4166.6666666666661</v>
      </c>
      <c r="AA1057" s="111"/>
      <c r="AB1057" s="92"/>
      <c r="AC1057" s="92"/>
      <c r="AD1057" s="92"/>
      <c r="AE1057" s="92"/>
      <c r="AF1057" s="92"/>
      <c r="AG1057" s="92"/>
      <c r="AH1057" s="92"/>
      <c r="AI1057" s="109">
        <f t="shared" ref="AI1057:AI1062" si="163">AB1057*AB$7+AC1057*AC$7+AD1057*AD$7+AE1057*AE$7+AF1057*AF$7+AG1057*AG$7+AH1057*AH$7</f>
        <v>0</v>
      </c>
      <c r="AJ1057" s="83"/>
      <c r="AK1057" s="110">
        <f t="shared" ref="AK1057:AK1062" si="164">AI1057*$O1057</f>
        <v>0</v>
      </c>
      <c r="AL1057" s="111"/>
      <c r="AM1057" s="92"/>
      <c r="AN1057" s="92"/>
      <c r="AO1057" s="92"/>
      <c r="AP1057" s="92">
        <v>1</v>
      </c>
      <c r="AQ1057" s="92"/>
      <c r="AR1057" s="92"/>
      <c r="AS1057" s="92"/>
      <c r="AT1057" s="92"/>
      <c r="AU1057" s="92"/>
      <c r="AV1057" s="109">
        <f t="shared" ref="AV1057:AV1062" si="165">AM1057*AM$7+AN1057*AN$7+AO1057*AO$7+AP1057*AP$7+AQ1057*AQ$7+AR1057*AR$7+AS1057*AS$7+AT1057*AT$7+AU1057*AU$7</f>
        <v>100</v>
      </c>
      <c r="AW1057" s="75"/>
      <c r="AX1057" s="110">
        <f t="shared" ref="AX1057:AX1062" si="166">AV1057*$O1057</f>
        <v>16.666666666666664</v>
      </c>
      <c r="AY1057" s="111"/>
      <c r="AZ1057" s="93"/>
      <c r="BA1057" s="94" t="s">
        <v>105</v>
      </c>
      <c r="BB1057" s="71"/>
      <c r="BC1057" s="54"/>
      <c r="BD1057" s="41">
        <v>4</v>
      </c>
      <c r="BE1057" s="52">
        <v>42</v>
      </c>
      <c r="BF1057" s="62">
        <v>4234</v>
      </c>
      <c r="BG1057" s="280" t="s">
        <v>52</v>
      </c>
    </row>
    <row r="1058" spans="1:59" s="63" customFormat="1" ht="12.75" x14ac:dyDescent="0.2">
      <c r="A1058" s="196">
        <v>4</v>
      </c>
      <c r="B1058" s="197" t="s">
        <v>422</v>
      </c>
      <c r="C1058" s="208">
        <v>42</v>
      </c>
      <c r="D1058" s="209" t="s">
        <v>518</v>
      </c>
      <c r="E1058" s="210">
        <v>4234</v>
      </c>
      <c r="F1058" s="211" t="s">
        <v>594</v>
      </c>
      <c r="G1058" s="231" t="s">
        <v>1195</v>
      </c>
      <c r="H1058" s="89"/>
      <c r="I1058" s="90" t="s">
        <v>595</v>
      </c>
      <c r="J1058" s="90" t="s">
        <v>596</v>
      </c>
      <c r="K1058" s="90" t="s">
        <v>64</v>
      </c>
      <c r="L1058" s="90" t="s">
        <v>119</v>
      </c>
      <c r="M1058" s="91"/>
      <c r="N1058" s="312">
        <v>1</v>
      </c>
      <c r="O1058" s="313">
        <f t="shared" si="160"/>
        <v>0.16666666666666666</v>
      </c>
      <c r="P1058" s="104">
        <v>1</v>
      </c>
      <c r="Q1058" s="92"/>
      <c r="R1058" s="92"/>
      <c r="S1058" s="92"/>
      <c r="T1058" s="92"/>
      <c r="U1058" s="92"/>
      <c r="V1058" s="92"/>
      <c r="W1058" s="92"/>
      <c r="X1058" s="109">
        <f t="shared" si="161"/>
        <v>100</v>
      </c>
      <c r="Y1058" s="83"/>
      <c r="Z1058" s="110">
        <f t="shared" si="162"/>
        <v>16.666666666666664</v>
      </c>
      <c r="AA1058" s="111"/>
      <c r="AB1058" s="92"/>
      <c r="AC1058" s="92"/>
      <c r="AD1058" s="92"/>
      <c r="AE1058" s="92"/>
      <c r="AF1058" s="92"/>
      <c r="AG1058" s="92"/>
      <c r="AH1058" s="92"/>
      <c r="AI1058" s="109">
        <f t="shared" si="163"/>
        <v>0</v>
      </c>
      <c r="AJ1058" s="83"/>
      <c r="AK1058" s="110">
        <f t="shared" si="164"/>
        <v>0</v>
      </c>
      <c r="AL1058" s="111"/>
      <c r="AM1058" s="92"/>
      <c r="AN1058" s="92"/>
      <c r="AO1058" s="92"/>
      <c r="AP1058" s="92"/>
      <c r="AQ1058" s="92"/>
      <c r="AR1058" s="92"/>
      <c r="AS1058" s="92"/>
      <c r="AT1058" s="92">
        <v>1</v>
      </c>
      <c r="AU1058" s="92"/>
      <c r="AV1058" s="109">
        <f t="shared" si="165"/>
        <v>2500</v>
      </c>
      <c r="AW1058" s="75"/>
      <c r="AX1058" s="110">
        <f t="shared" si="166"/>
        <v>416.66666666666663</v>
      </c>
      <c r="AY1058" s="111"/>
      <c r="AZ1058" s="93"/>
      <c r="BA1058" s="94" t="s">
        <v>159</v>
      </c>
      <c r="BB1058" s="71"/>
      <c r="BC1058" s="54"/>
      <c r="BD1058" s="41">
        <v>4</v>
      </c>
      <c r="BE1058" s="52">
        <v>42</v>
      </c>
      <c r="BF1058" s="62">
        <v>4234</v>
      </c>
      <c r="BG1058" s="280" t="s">
        <v>52</v>
      </c>
    </row>
    <row r="1059" spans="1:59" s="63" customFormat="1" ht="12.75" x14ac:dyDescent="0.2">
      <c r="A1059" s="196">
        <v>4</v>
      </c>
      <c r="B1059" s="197" t="s">
        <v>422</v>
      </c>
      <c r="C1059" s="208">
        <v>42</v>
      </c>
      <c r="D1059" s="209" t="s">
        <v>518</v>
      </c>
      <c r="E1059" s="210">
        <v>4234</v>
      </c>
      <c r="F1059" s="211" t="s">
        <v>594</v>
      </c>
      <c r="G1059" s="231" t="s">
        <v>1195</v>
      </c>
      <c r="H1059" s="89"/>
      <c r="I1059" s="90" t="s">
        <v>597</v>
      </c>
      <c r="J1059" s="90"/>
      <c r="K1059" s="90" t="s">
        <v>73</v>
      </c>
      <c r="L1059" s="90" t="s">
        <v>69</v>
      </c>
      <c r="M1059" s="91"/>
      <c r="N1059" s="312">
        <v>1</v>
      </c>
      <c r="O1059" s="313">
        <f t="shared" si="160"/>
        <v>0.16666666666666666</v>
      </c>
      <c r="P1059" s="104"/>
      <c r="Q1059" s="92"/>
      <c r="R1059" s="92"/>
      <c r="S1059" s="92"/>
      <c r="T1059" s="92"/>
      <c r="U1059" s="92"/>
      <c r="V1059" s="92"/>
      <c r="W1059" s="92">
        <v>1</v>
      </c>
      <c r="X1059" s="109">
        <f t="shared" si="161"/>
        <v>25000</v>
      </c>
      <c r="Y1059" s="83"/>
      <c r="Z1059" s="110">
        <f t="shared" si="162"/>
        <v>4166.6666666666661</v>
      </c>
      <c r="AA1059" s="111"/>
      <c r="AB1059" s="92"/>
      <c r="AC1059" s="92"/>
      <c r="AD1059" s="92"/>
      <c r="AE1059" s="92"/>
      <c r="AF1059" s="92"/>
      <c r="AG1059" s="92"/>
      <c r="AH1059" s="92"/>
      <c r="AI1059" s="109">
        <f t="shared" si="163"/>
        <v>0</v>
      </c>
      <c r="AJ1059" s="83"/>
      <c r="AK1059" s="110">
        <f t="shared" si="164"/>
        <v>0</v>
      </c>
      <c r="AL1059" s="111"/>
      <c r="AM1059" s="92"/>
      <c r="AN1059" s="92"/>
      <c r="AO1059" s="92"/>
      <c r="AP1059" s="92">
        <v>1</v>
      </c>
      <c r="AQ1059" s="92"/>
      <c r="AR1059" s="92"/>
      <c r="AS1059" s="92"/>
      <c r="AT1059" s="92"/>
      <c r="AU1059" s="92"/>
      <c r="AV1059" s="109">
        <f t="shared" si="165"/>
        <v>100</v>
      </c>
      <c r="AW1059" s="75"/>
      <c r="AX1059" s="110">
        <f t="shared" si="166"/>
        <v>16.666666666666664</v>
      </c>
      <c r="AY1059" s="111"/>
      <c r="AZ1059" s="93"/>
      <c r="BA1059" s="94" t="s">
        <v>554</v>
      </c>
      <c r="BB1059" s="71"/>
      <c r="BC1059" s="54"/>
      <c r="BD1059" s="41">
        <v>4</v>
      </c>
      <c r="BE1059" s="52">
        <v>42</v>
      </c>
      <c r="BF1059" s="62">
        <v>4234</v>
      </c>
      <c r="BG1059" s="280" t="s">
        <v>52</v>
      </c>
    </row>
    <row r="1060" spans="1:59" s="63" customFormat="1" ht="12.75" x14ac:dyDescent="0.2">
      <c r="A1060" s="196">
        <v>4</v>
      </c>
      <c r="B1060" s="197" t="s">
        <v>422</v>
      </c>
      <c r="C1060" s="208">
        <v>42</v>
      </c>
      <c r="D1060" s="209" t="s">
        <v>518</v>
      </c>
      <c r="E1060" s="210">
        <v>4234</v>
      </c>
      <c r="F1060" s="211" t="s">
        <v>594</v>
      </c>
      <c r="G1060" s="231" t="s">
        <v>1195</v>
      </c>
      <c r="H1060" s="89"/>
      <c r="I1060" s="90" t="s">
        <v>598</v>
      </c>
      <c r="J1060" s="90"/>
      <c r="K1060" s="90" t="s">
        <v>64</v>
      </c>
      <c r="L1060" s="90" t="s">
        <v>119</v>
      </c>
      <c r="M1060" s="91"/>
      <c r="N1060" s="312">
        <v>1</v>
      </c>
      <c r="O1060" s="313">
        <f t="shared" si="160"/>
        <v>0.16666666666666666</v>
      </c>
      <c r="P1060" s="104">
        <v>1</v>
      </c>
      <c r="Q1060" s="92"/>
      <c r="R1060" s="92"/>
      <c r="S1060" s="92"/>
      <c r="T1060" s="92"/>
      <c r="U1060" s="92"/>
      <c r="V1060" s="92"/>
      <c r="W1060" s="92"/>
      <c r="X1060" s="109">
        <f t="shared" si="161"/>
        <v>100</v>
      </c>
      <c r="Y1060" s="83"/>
      <c r="Z1060" s="110">
        <f t="shared" si="162"/>
        <v>16.666666666666664</v>
      </c>
      <c r="AA1060" s="111"/>
      <c r="AB1060" s="92"/>
      <c r="AC1060" s="92"/>
      <c r="AD1060" s="92"/>
      <c r="AE1060" s="92"/>
      <c r="AF1060" s="92"/>
      <c r="AG1060" s="92"/>
      <c r="AH1060" s="92"/>
      <c r="AI1060" s="109">
        <f t="shared" si="163"/>
        <v>0</v>
      </c>
      <c r="AJ1060" s="83"/>
      <c r="AK1060" s="110">
        <f t="shared" si="164"/>
        <v>0</v>
      </c>
      <c r="AL1060" s="111"/>
      <c r="AM1060" s="92"/>
      <c r="AN1060" s="92"/>
      <c r="AO1060" s="92"/>
      <c r="AP1060" s="92"/>
      <c r="AQ1060" s="92"/>
      <c r="AR1060" s="92"/>
      <c r="AS1060" s="92"/>
      <c r="AT1060" s="92">
        <v>1</v>
      </c>
      <c r="AU1060" s="92"/>
      <c r="AV1060" s="109">
        <f t="shared" si="165"/>
        <v>2500</v>
      </c>
      <c r="AW1060" s="75"/>
      <c r="AX1060" s="110">
        <f t="shared" si="166"/>
        <v>416.66666666666663</v>
      </c>
      <c r="AY1060" s="111"/>
      <c r="AZ1060" s="93"/>
      <c r="BA1060" s="94" t="s">
        <v>554</v>
      </c>
      <c r="BB1060" s="71"/>
      <c r="BC1060" s="54"/>
      <c r="BD1060" s="41">
        <v>4</v>
      </c>
      <c r="BE1060" s="52">
        <v>42</v>
      </c>
      <c r="BF1060" s="62">
        <v>4234</v>
      </c>
      <c r="BG1060" s="280" t="s">
        <v>52</v>
      </c>
    </row>
    <row r="1061" spans="1:59" s="63" customFormat="1" ht="12.75" x14ac:dyDescent="0.2">
      <c r="A1061" s="196">
        <v>4</v>
      </c>
      <c r="B1061" s="197" t="s">
        <v>422</v>
      </c>
      <c r="C1061" s="208">
        <v>42</v>
      </c>
      <c r="D1061" s="209" t="s">
        <v>518</v>
      </c>
      <c r="E1061" s="210">
        <v>4234</v>
      </c>
      <c r="F1061" s="211" t="s">
        <v>594</v>
      </c>
      <c r="G1061" s="231" t="s">
        <v>1195</v>
      </c>
      <c r="H1061" s="89"/>
      <c r="I1061" s="90" t="s">
        <v>599</v>
      </c>
      <c r="J1061" s="90"/>
      <c r="K1061" s="90" t="s">
        <v>73</v>
      </c>
      <c r="L1061" s="90" t="s">
        <v>95</v>
      </c>
      <c r="M1061" s="91"/>
      <c r="N1061" s="312">
        <v>1</v>
      </c>
      <c r="O1061" s="313">
        <f t="shared" si="160"/>
        <v>0.16666666666666666</v>
      </c>
      <c r="P1061" s="104"/>
      <c r="Q1061" s="92"/>
      <c r="R1061" s="92"/>
      <c r="S1061" s="92"/>
      <c r="T1061" s="92"/>
      <c r="U1061" s="92"/>
      <c r="V1061" s="92"/>
      <c r="W1061" s="92">
        <v>1</v>
      </c>
      <c r="X1061" s="109">
        <f t="shared" si="161"/>
        <v>25000</v>
      </c>
      <c r="Y1061" s="83"/>
      <c r="Z1061" s="110">
        <f t="shared" si="162"/>
        <v>4166.6666666666661</v>
      </c>
      <c r="AA1061" s="111"/>
      <c r="AB1061" s="92"/>
      <c r="AC1061" s="92"/>
      <c r="AD1061" s="92"/>
      <c r="AE1061" s="92"/>
      <c r="AF1061" s="92"/>
      <c r="AG1061" s="92"/>
      <c r="AH1061" s="92"/>
      <c r="AI1061" s="109">
        <f t="shared" si="163"/>
        <v>0</v>
      </c>
      <c r="AJ1061" s="83"/>
      <c r="AK1061" s="110">
        <f t="shared" si="164"/>
        <v>0</v>
      </c>
      <c r="AL1061" s="111"/>
      <c r="AM1061" s="92"/>
      <c r="AN1061" s="92"/>
      <c r="AO1061" s="92"/>
      <c r="AP1061" s="92">
        <v>1</v>
      </c>
      <c r="AQ1061" s="92"/>
      <c r="AR1061" s="92"/>
      <c r="AS1061" s="92"/>
      <c r="AT1061" s="92"/>
      <c r="AU1061" s="92"/>
      <c r="AV1061" s="109">
        <f t="shared" si="165"/>
        <v>100</v>
      </c>
      <c r="AW1061" s="75"/>
      <c r="AX1061" s="110">
        <f t="shared" si="166"/>
        <v>16.666666666666664</v>
      </c>
      <c r="AY1061" s="111"/>
      <c r="AZ1061" s="93"/>
      <c r="BA1061" s="94" t="s">
        <v>554</v>
      </c>
      <c r="BB1061" s="71"/>
      <c r="BC1061" s="54"/>
      <c r="BD1061" s="41">
        <v>4</v>
      </c>
      <c r="BE1061" s="52">
        <v>42</v>
      </c>
      <c r="BF1061" s="62">
        <v>4234</v>
      </c>
      <c r="BG1061" s="280" t="s">
        <v>52</v>
      </c>
    </row>
    <row r="1062" spans="1:59" s="63" customFormat="1" ht="12.75" x14ac:dyDescent="0.2">
      <c r="A1062" s="196">
        <v>4</v>
      </c>
      <c r="B1062" s="197" t="s">
        <v>422</v>
      </c>
      <c r="C1062" s="208">
        <v>42</v>
      </c>
      <c r="D1062" s="209" t="s">
        <v>518</v>
      </c>
      <c r="E1062" s="210">
        <v>4234</v>
      </c>
      <c r="F1062" s="211" t="s">
        <v>594</v>
      </c>
      <c r="G1062" s="231" t="s">
        <v>1195</v>
      </c>
      <c r="H1062" s="89"/>
      <c r="I1062" s="90" t="s">
        <v>600</v>
      </c>
      <c r="J1062" s="90"/>
      <c r="K1062" s="90" t="s">
        <v>64</v>
      </c>
      <c r="L1062" s="90" t="s">
        <v>195</v>
      </c>
      <c r="M1062" s="91"/>
      <c r="N1062" s="312">
        <v>1</v>
      </c>
      <c r="O1062" s="313">
        <f t="shared" si="160"/>
        <v>0.16666666666666666</v>
      </c>
      <c r="P1062" s="104">
        <v>1</v>
      </c>
      <c r="Q1062" s="92"/>
      <c r="R1062" s="92"/>
      <c r="S1062" s="92"/>
      <c r="T1062" s="92"/>
      <c r="U1062" s="92"/>
      <c r="V1062" s="92"/>
      <c r="W1062" s="92"/>
      <c r="X1062" s="109">
        <f t="shared" si="161"/>
        <v>100</v>
      </c>
      <c r="Y1062" s="83"/>
      <c r="Z1062" s="110">
        <f t="shared" si="162"/>
        <v>16.666666666666664</v>
      </c>
      <c r="AA1062" s="111"/>
      <c r="AB1062" s="92"/>
      <c r="AC1062" s="92"/>
      <c r="AD1062" s="92"/>
      <c r="AE1062" s="92"/>
      <c r="AF1062" s="92"/>
      <c r="AG1062" s="92"/>
      <c r="AH1062" s="92"/>
      <c r="AI1062" s="109">
        <f t="shared" si="163"/>
        <v>0</v>
      </c>
      <c r="AJ1062" s="83"/>
      <c r="AK1062" s="110">
        <f t="shared" si="164"/>
        <v>0</v>
      </c>
      <c r="AL1062" s="111"/>
      <c r="AM1062" s="92"/>
      <c r="AN1062" s="92"/>
      <c r="AO1062" s="92"/>
      <c r="AP1062" s="92"/>
      <c r="AQ1062" s="92"/>
      <c r="AR1062" s="92"/>
      <c r="AS1062" s="92">
        <v>1</v>
      </c>
      <c r="AT1062" s="92"/>
      <c r="AU1062" s="92"/>
      <c r="AV1062" s="109">
        <f t="shared" si="165"/>
        <v>1000</v>
      </c>
      <c r="AW1062" s="75"/>
      <c r="AX1062" s="110">
        <f t="shared" si="166"/>
        <v>166.66666666666666</v>
      </c>
      <c r="AY1062" s="111"/>
      <c r="AZ1062" s="93"/>
      <c r="BA1062" s="94" t="s">
        <v>554</v>
      </c>
      <c r="BB1062" s="71"/>
      <c r="BC1062" s="54"/>
      <c r="BD1062" s="41">
        <v>4</v>
      </c>
      <c r="BE1062" s="52">
        <v>42</v>
      </c>
      <c r="BF1062" s="62">
        <v>4234</v>
      </c>
      <c r="BG1062" s="280" t="s">
        <v>52</v>
      </c>
    </row>
    <row r="1063" spans="1:59" s="63" customFormat="1" ht="12.75" x14ac:dyDescent="0.2">
      <c r="A1063" s="196">
        <v>4</v>
      </c>
      <c r="B1063" s="197" t="s">
        <v>422</v>
      </c>
      <c r="C1063" s="208">
        <v>42</v>
      </c>
      <c r="D1063" s="209" t="s">
        <v>518</v>
      </c>
      <c r="E1063" s="210">
        <v>4234</v>
      </c>
      <c r="F1063" s="211" t="s">
        <v>594</v>
      </c>
      <c r="G1063" s="231" t="s">
        <v>1195</v>
      </c>
      <c r="H1063" s="89"/>
      <c r="I1063" s="219"/>
      <c r="J1063" s="90"/>
      <c r="K1063" s="90"/>
      <c r="L1063" s="90"/>
      <c r="M1063" s="91"/>
      <c r="N1063" s="247"/>
      <c r="O1063" s="306"/>
      <c r="P1063" s="104"/>
      <c r="Q1063" s="92"/>
      <c r="R1063" s="92"/>
      <c r="S1063" s="92"/>
      <c r="T1063" s="92"/>
      <c r="U1063" s="92"/>
      <c r="V1063" s="92"/>
      <c r="W1063" s="92"/>
      <c r="X1063" s="75"/>
      <c r="Y1063" s="83"/>
      <c r="Z1063" s="83"/>
      <c r="AA1063" s="83"/>
      <c r="AB1063" s="92"/>
      <c r="AC1063" s="92"/>
      <c r="AD1063" s="92"/>
      <c r="AE1063" s="92"/>
      <c r="AF1063" s="92"/>
      <c r="AG1063" s="92"/>
      <c r="AH1063" s="92"/>
      <c r="AI1063" s="75"/>
      <c r="AJ1063" s="83"/>
      <c r="AK1063" s="83"/>
      <c r="AL1063" s="83"/>
      <c r="AM1063" s="92"/>
      <c r="AN1063" s="92"/>
      <c r="AO1063" s="92"/>
      <c r="AP1063" s="92"/>
      <c r="AQ1063" s="92"/>
      <c r="AR1063" s="92"/>
      <c r="AS1063" s="92"/>
      <c r="AT1063" s="92"/>
      <c r="AU1063" s="92"/>
      <c r="AV1063" s="75"/>
      <c r="AW1063" s="75"/>
      <c r="AX1063" s="83"/>
      <c r="AY1063" s="83"/>
      <c r="AZ1063" s="93"/>
      <c r="BA1063" s="94"/>
      <c r="BB1063" s="71"/>
      <c r="BC1063" s="54"/>
      <c r="BD1063" s="41">
        <v>4</v>
      </c>
      <c r="BE1063" s="52">
        <v>42</v>
      </c>
      <c r="BF1063" s="62">
        <v>4234</v>
      </c>
      <c r="BG1063" s="280" t="s">
        <v>52</v>
      </c>
    </row>
    <row r="1064" spans="1:59" s="63" customFormat="1" ht="12.75" x14ac:dyDescent="0.2">
      <c r="A1064" s="196">
        <v>4</v>
      </c>
      <c r="B1064" s="197" t="s">
        <v>422</v>
      </c>
      <c r="C1064" s="208">
        <v>42</v>
      </c>
      <c r="D1064" s="209" t="s">
        <v>518</v>
      </c>
      <c r="E1064" s="210">
        <v>4234</v>
      </c>
      <c r="F1064" s="211" t="s">
        <v>594</v>
      </c>
      <c r="G1064" s="231" t="s">
        <v>1195</v>
      </c>
      <c r="H1064" s="65"/>
      <c r="I1064" s="222"/>
      <c r="J1064" s="66"/>
      <c r="K1064" s="66"/>
      <c r="L1064" s="66"/>
      <c r="M1064" s="64"/>
      <c r="N1064" s="304"/>
      <c r="O1064" s="305"/>
      <c r="P1064" s="127"/>
      <c r="Q1064" s="67"/>
      <c r="R1064" s="67"/>
      <c r="S1064" s="67"/>
      <c r="T1064" s="67"/>
      <c r="U1064" s="67"/>
      <c r="V1064" s="67"/>
      <c r="W1064" s="67"/>
      <c r="X1064" s="67"/>
      <c r="Y1064" s="68"/>
      <c r="Z1064" s="68"/>
      <c r="AA1064" s="68"/>
      <c r="AB1064" s="67"/>
      <c r="AC1064" s="67"/>
      <c r="AD1064" s="67"/>
      <c r="AE1064" s="67"/>
      <c r="AF1064" s="67"/>
      <c r="AG1064" s="67"/>
      <c r="AH1064" s="67"/>
      <c r="AI1064" s="67"/>
      <c r="AJ1064" s="68"/>
      <c r="AK1064" s="68"/>
      <c r="AL1064" s="68"/>
      <c r="AM1064" s="67"/>
      <c r="AN1064" s="67"/>
      <c r="AO1064" s="67"/>
      <c r="AP1064" s="67"/>
      <c r="AQ1064" s="67"/>
      <c r="AR1064" s="67"/>
      <c r="AS1064" s="67"/>
      <c r="AT1064" s="67"/>
      <c r="AU1064" s="67"/>
      <c r="AV1064" s="67"/>
      <c r="AW1064" s="67"/>
      <c r="AX1064" s="68"/>
      <c r="AY1064" s="68"/>
      <c r="AZ1064" s="69"/>
      <c r="BA1064" s="70"/>
      <c r="BB1064" s="71"/>
      <c r="BC1064" s="54"/>
      <c r="BD1064" s="41">
        <v>4</v>
      </c>
      <c r="BE1064" s="52">
        <v>42</v>
      </c>
      <c r="BF1064" s="62">
        <v>4234</v>
      </c>
      <c r="BG1064" s="275"/>
    </row>
    <row r="1065" spans="1:59" s="63" customFormat="1" ht="12.75" x14ac:dyDescent="0.2">
      <c r="A1065" s="196">
        <v>4</v>
      </c>
      <c r="B1065" s="197" t="s">
        <v>422</v>
      </c>
      <c r="C1065" s="208">
        <v>42</v>
      </c>
      <c r="D1065" s="209" t="s">
        <v>518</v>
      </c>
      <c r="E1065" s="210">
        <v>4234</v>
      </c>
      <c r="F1065" s="211" t="s">
        <v>594</v>
      </c>
      <c r="G1065" s="230"/>
      <c r="H1065" s="56"/>
      <c r="I1065" s="221"/>
      <c r="J1065" s="57"/>
      <c r="K1065" s="57"/>
      <c r="L1065" s="57"/>
      <c r="M1065" s="55"/>
      <c r="N1065" s="303"/>
      <c r="O1065" s="245"/>
      <c r="P1065" s="122"/>
      <c r="Q1065" s="58"/>
      <c r="R1065" s="58"/>
      <c r="S1065" s="58"/>
      <c r="T1065" s="58"/>
      <c r="U1065" s="58"/>
      <c r="V1065" s="58"/>
      <c r="W1065" s="58"/>
      <c r="X1065" s="58"/>
      <c r="Y1065" s="59"/>
      <c r="Z1065" s="59"/>
      <c r="AA1065" s="59"/>
      <c r="AB1065" s="58"/>
      <c r="AC1065" s="58"/>
      <c r="AD1065" s="58"/>
      <c r="AE1065" s="58"/>
      <c r="AF1065" s="58"/>
      <c r="AG1065" s="58"/>
      <c r="AH1065" s="58"/>
      <c r="AI1065" s="58"/>
      <c r="AJ1065" s="59"/>
      <c r="AK1065" s="59"/>
      <c r="AL1065" s="59"/>
      <c r="AM1065" s="58"/>
      <c r="AN1065" s="58"/>
      <c r="AO1065" s="58"/>
      <c r="AP1065" s="58"/>
      <c r="AQ1065" s="58"/>
      <c r="AR1065" s="58"/>
      <c r="AS1065" s="58"/>
      <c r="AT1065" s="58"/>
      <c r="AU1065" s="58"/>
      <c r="AV1065" s="58"/>
      <c r="AW1065" s="58"/>
      <c r="AX1065" s="59"/>
      <c r="AY1065" s="59"/>
      <c r="AZ1065" s="60"/>
      <c r="BA1065" s="61"/>
      <c r="BB1065" s="54"/>
      <c r="BC1065" s="54"/>
      <c r="BD1065" s="41">
        <v>4</v>
      </c>
      <c r="BE1065" s="52">
        <v>42</v>
      </c>
      <c r="BF1065" s="62">
        <v>4234</v>
      </c>
      <c r="BG1065" s="274"/>
    </row>
    <row r="1066" spans="1:59" s="63" customFormat="1" ht="12.75" x14ac:dyDescent="0.2">
      <c r="A1066" s="196">
        <v>4</v>
      </c>
      <c r="B1066" s="197" t="s">
        <v>422</v>
      </c>
      <c r="C1066" s="208">
        <v>42</v>
      </c>
      <c r="D1066" s="209" t="s">
        <v>518</v>
      </c>
      <c r="E1066" s="210">
        <v>4234</v>
      </c>
      <c r="F1066" s="211" t="s">
        <v>594</v>
      </c>
      <c r="G1066" s="231"/>
      <c r="H1066" s="65"/>
      <c r="I1066" s="222"/>
      <c r="J1066" s="66"/>
      <c r="K1066" s="66"/>
      <c r="L1066" s="66"/>
      <c r="M1066" s="64"/>
      <c r="N1066" s="304"/>
      <c r="O1066" s="305"/>
      <c r="P1066" s="127"/>
      <c r="Q1066" s="67"/>
      <c r="R1066" s="67"/>
      <c r="S1066" s="67"/>
      <c r="T1066" s="67"/>
      <c r="U1066" s="67"/>
      <c r="V1066" s="67"/>
      <c r="W1066" s="67"/>
      <c r="X1066" s="67"/>
      <c r="Y1066" s="68"/>
      <c r="Z1066" s="68"/>
      <c r="AA1066" s="68"/>
      <c r="AB1066" s="67"/>
      <c r="AC1066" s="67"/>
      <c r="AD1066" s="67"/>
      <c r="AE1066" s="67"/>
      <c r="AF1066" s="67"/>
      <c r="AG1066" s="67"/>
      <c r="AH1066" s="67"/>
      <c r="AI1066" s="67"/>
      <c r="AJ1066" s="68"/>
      <c r="AK1066" s="68"/>
      <c r="AL1066" s="68"/>
      <c r="AM1066" s="67"/>
      <c r="AN1066" s="67"/>
      <c r="AO1066" s="67"/>
      <c r="AP1066" s="67"/>
      <c r="AQ1066" s="67"/>
      <c r="AR1066" s="67"/>
      <c r="AS1066" s="67"/>
      <c r="AT1066" s="67"/>
      <c r="AU1066" s="67"/>
      <c r="AV1066" s="67"/>
      <c r="AW1066" s="67"/>
      <c r="AX1066" s="68"/>
      <c r="AY1066" s="68"/>
      <c r="AZ1066" s="69"/>
      <c r="BA1066" s="70"/>
      <c r="BB1066" s="71"/>
      <c r="BC1066" s="54"/>
      <c r="BD1066" s="41">
        <v>4</v>
      </c>
      <c r="BE1066" s="52">
        <v>42</v>
      </c>
      <c r="BF1066" s="62">
        <v>4234</v>
      </c>
      <c r="BG1066" s="275"/>
    </row>
    <row r="1067" spans="1:59" s="63" customFormat="1" ht="12.75" x14ac:dyDescent="0.2">
      <c r="A1067" s="196">
        <v>4</v>
      </c>
      <c r="B1067" s="197" t="s">
        <v>422</v>
      </c>
      <c r="C1067" s="208">
        <v>42</v>
      </c>
      <c r="D1067" s="209" t="s">
        <v>518</v>
      </c>
      <c r="E1067" s="210">
        <v>4234</v>
      </c>
      <c r="F1067" s="211" t="s">
        <v>594</v>
      </c>
      <c r="G1067" s="231" t="s">
        <v>584</v>
      </c>
      <c r="H1067" s="72" t="s">
        <v>1233</v>
      </c>
      <c r="I1067" s="223" t="s">
        <v>1260</v>
      </c>
      <c r="J1067" s="73"/>
      <c r="K1067" s="73"/>
      <c r="L1067" s="73"/>
      <c r="M1067" s="74"/>
      <c r="N1067" s="247"/>
      <c r="O1067" s="306"/>
      <c r="P1067" s="105"/>
      <c r="Q1067" s="75"/>
      <c r="R1067" s="75"/>
      <c r="S1067" s="75"/>
      <c r="T1067" s="75"/>
      <c r="U1067" s="75"/>
      <c r="V1067" s="75"/>
      <c r="W1067" s="75"/>
      <c r="X1067" s="75"/>
      <c r="Y1067" s="76" t="s">
        <v>1241</v>
      </c>
      <c r="Z1067" s="77" t="s">
        <v>1241</v>
      </c>
      <c r="AA1067" s="78">
        <f>AA$1219</f>
        <v>2500</v>
      </c>
      <c r="AB1067" s="75"/>
      <c r="AC1067" s="75"/>
      <c r="AD1067" s="75"/>
      <c r="AE1067" s="75"/>
      <c r="AF1067" s="75"/>
      <c r="AG1067" s="75"/>
      <c r="AH1067" s="75"/>
      <c r="AI1067" s="75"/>
      <c r="AJ1067" s="76" t="s">
        <v>1241</v>
      </c>
      <c r="AK1067" s="77" t="s">
        <v>1241</v>
      </c>
      <c r="AL1067" s="78">
        <f>AL$1219</f>
        <v>0</v>
      </c>
      <c r="AM1067" s="75"/>
      <c r="AN1067" s="75"/>
      <c r="AO1067" s="75"/>
      <c r="AP1067" s="75"/>
      <c r="AQ1067" s="75"/>
      <c r="AR1067" s="75"/>
      <c r="AS1067" s="75"/>
      <c r="AT1067" s="75"/>
      <c r="AU1067" s="75"/>
      <c r="AV1067" s="75"/>
      <c r="AW1067" s="76" t="s">
        <v>1241</v>
      </c>
      <c r="AX1067" s="77" t="s">
        <v>1241</v>
      </c>
      <c r="AY1067" s="78">
        <f>AY$1219</f>
        <v>500</v>
      </c>
      <c r="AZ1067" s="79"/>
      <c r="BA1067" s="80" t="str">
        <f>I1067</f>
        <v>&gt; see 4257, Metal clad insulating cladding</v>
      </c>
      <c r="BB1067" s="71"/>
      <c r="BC1067" s="54"/>
      <c r="BD1067" s="41">
        <f>A1067</f>
        <v>4</v>
      </c>
      <c r="BE1067" s="52">
        <f>C1067</f>
        <v>42</v>
      </c>
      <c r="BF1067" s="62">
        <f>E1067</f>
        <v>4234</v>
      </c>
      <c r="BG1067" s="276" t="str">
        <f>H1067</f>
        <v>Default Scenario (Link)</v>
      </c>
    </row>
    <row r="1068" spans="1:59" s="63" customFormat="1" ht="12.75" x14ac:dyDescent="0.2">
      <c r="A1068" s="196">
        <v>4</v>
      </c>
      <c r="B1068" s="197" t="s">
        <v>422</v>
      </c>
      <c r="C1068" s="208">
        <v>42</v>
      </c>
      <c r="D1068" s="209" t="s">
        <v>518</v>
      </c>
      <c r="E1068" s="210">
        <v>4234</v>
      </c>
      <c r="F1068" s="211" t="s">
        <v>594</v>
      </c>
      <c r="G1068" s="231"/>
      <c r="H1068" s="65"/>
      <c r="I1068" s="222"/>
      <c r="J1068" s="66"/>
      <c r="K1068" s="66"/>
      <c r="L1068" s="66"/>
      <c r="M1068" s="64"/>
      <c r="N1068" s="304"/>
      <c r="O1068" s="305"/>
      <c r="P1068" s="127"/>
      <c r="Q1068" s="67"/>
      <c r="R1068" s="67"/>
      <c r="S1068" s="67"/>
      <c r="T1068" s="67"/>
      <c r="U1068" s="67"/>
      <c r="V1068" s="67"/>
      <c r="W1068" s="67"/>
      <c r="X1068" s="67"/>
      <c r="Y1068" s="68"/>
      <c r="Z1068" s="68"/>
      <c r="AA1068" s="68"/>
      <c r="AB1068" s="67"/>
      <c r="AC1068" s="67"/>
      <c r="AD1068" s="67"/>
      <c r="AE1068" s="67"/>
      <c r="AF1068" s="67"/>
      <c r="AG1068" s="67"/>
      <c r="AH1068" s="67"/>
      <c r="AI1068" s="67"/>
      <c r="AJ1068" s="68"/>
      <c r="AK1068" s="68"/>
      <c r="AL1068" s="68"/>
      <c r="AM1068" s="67"/>
      <c r="AN1068" s="67"/>
      <c r="AO1068" s="67"/>
      <c r="AP1068" s="67"/>
      <c r="AQ1068" s="67"/>
      <c r="AR1068" s="67"/>
      <c r="AS1068" s="67"/>
      <c r="AT1068" s="67"/>
      <c r="AU1068" s="67"/>
      <c r="AV1068" s="67"/>
      <c r="AW1068" s="67"/>
      <c r="AX1068" s="68"/>
      <c r="AY1068" s="68"/>
      <c r="AZ1068" s="69"/>
      <c r="BA1068" s="70"/>
      <c r="BB1068" s="71"/>
      <c r="BC1068" s="54"/>
      <c r="BD1068" s="41">
        <v>4</v>
      </c>
      <c r="BE1068" s="52">
        <v>42</v>
      </c>
      <c r="BF1068" s="62">
        <v>4234</v>
      </c>
      <c r="BG1068" s="275"/>
    </row>
    <row r="1069" spans="1:59" s="63" customFormat="1" ht="12.75" x14ac:dyDescent="0.2">
      <c r="A1069" s="196">
        <v>4</v>
      </c>
      <c r="B1069" s="197" t="s">
        <v>422</v>
      </c>
      <c r="C1069" s="208">
        <v>42</v>
      </c>
      <c r="D1069" s="209" t="s">
        <v>518</v>
      </c>
      <c r="E1069" s="210">
        <v>4234</v>
      </c>
      <c r="F1069" s="211" t="s">
        <v>594</v>
      </c>
      <c r="G1069" s="230"/>
      <c r="H1069" s="56"/>
      <c r="I1069" s="221"/>
      <c r="J1069" s="57"/>
      <c r="K1069" s="57"/>
      <c r="L1069" s="57"/>
      <c r="M1069" s="55"/>
      <c r="N1069" s="303"/>
      <c r="O1069" s="245"/>
      <c r="P1069" s="122"/>
      <c r="Q1069" s="58"/>
      <c r="R1069" s="58"/>
      <c r="S1069" s="58"/>
      <c r="T1069" s="58"/>
      <c r="U1069" s="58"/>
      <c r="V1069" s="58"/>
      <c r="W1069" s="58"/>
      <c r="X1069" s="58"/>
      <c r="Y1069" s="59"/>
      <c r="Z1069" s="59"/>
      <c r="AA1069" s="59"/>
      <c r="AB1069" s="58"/>
      <c r="AC1069" s="58"/>
      <c r="AD1069" s="58"/>
      <c r="AE1069" s="58"/>
      <c r="AF1069" s="58"/>
      <c r="AG1069" s="58"/>
      <c r="AH1069" s="58"/>
      <c r="AI1069" s="58"/>
      <c r="AJ1069" s="59"/>
      <c r="AK1069" s="59"/>
      <c r="AL1069" s="59"/>
      <c r="AM1069" s="58"/>
      <c r="AN1069" s="58"/>
      <c r="AO1069" s="58"/>
      <c r="AP1069" s="58"/>
      <c r="AQ1069" s="58"/>
      <c r="AR1069" s="58"/>
      <c r="AS1069" s="58"/>
      <c r="AT1069" s="58"/>
      <c r="AU1069" s="58"/>
      <c r="AV1069" s="58"/>
      <c r="AW1069" s="58"/>
      <c r="AX1069" s="59"/>
      <c r="AY1069" s="59"/>
      <c r="AZ1069" s="60"/>
      <c r="BA1069" s="61"/>
      <c r="BB1069" s="54"/>
      <c r="BC1069" s="54"/>
      <c r="BD1069" s="41">
        <v>4</v>
      </c>
      <c r="BE1069" s="52">
        <v>42</v>
      </c>
      <c r="BF1069" s="62">
        <v>4234</v>
      </c>
      <c r="BG1069" s="274"/>
    </row>
    <row r="1070" spans="1:59" s="63" customFormat="1" ht="12.75" x14ac:dyDescent="0.2">
      <c r="A1070" s="196">
        <v>4</v>
      </c>
      <c r="B1070" s="197" t="s">
        <v>422</v>
      </c>
      <c r="C1070" s="208">
        <v>42</v>
      </c>
      <c r="D1070" s="209" t="s">
        <v>518</v>
      </c>
      <c r="E1070" s="210">
        <v>4234</v>
      </c>
      <c r="F1070" s="211" t="s">
        <v>594</v>
      </c>
      <c r="G1070" s="231"/>
      <c r="H1070" s="65"/>
      <c r="I1070" s="222"/>
      <c r="J1070" s="66"/>
      <c r="K1070" s="66"/>
      <c r="L1070" s="66"/>
      <c r="M1070" s="64"/>
      <c r="N1070" s="304"/>
      <c r="O1070" s="305"/>
      <c r="P1070" s="127"/>
      <c r="Q1070" s="67"/>
      <c r="R1070" s="67"/>
      <c r="S1070" s="67"/>
      <c r="T1070" s="67"/>
      <c r="U1070" s="67"/>
      <c r="V1070" s="67"/>
      <c r="W1070" s="67"/>
      <c r="X1070" s="67"/>
      <c r="Y1070" s="68"/>
      <c r="Z1070" s="68"/>
      <c r="AA1070" s="68"/>
      <c r="AB1070" s="67"/>
      <c r="AC1070" s="67"/>
      <c r="AD1070" s="67"/>
      <c r="AE1070" s="67"/>
      <c r="AF1070" s="67"/>
      <c r="AG1070" s="67"/>
      <c r="AH1070" s="67"/>
      <c r="AI1070" s="67"/>
      <c r="AJ1070" s="68"/>
      <c r="AK1070" s="68"/>
      <c r="AL1070" s="68"/>
      <c r="AM1070" s="67"/>
      <c r="AN1070" s="67"/>
      <c r="AO1070" s="67"/>
      <c r="AP1070" s="67"/>
      <c r="AQ1070" s="67"/>
      <c r="AR1070" s="67"/>
      <c r="AS1070" s="67"/>
      <c r="AT1070" s="67"/>
      <c r="AU1070" s="67"/>
      <c r="AV1070" s="67"/>
      <c r="AW1070" s="67"/>
      <c r="AX1070" s="68"/>
      <c r="AY1070" s="68"/>
      <c r="AZ1070" s="69"/>
      <c r="BA1070" s="70"/>
      <c r="BB1070" s="71"/>
      <c r="BC1070" s="54"/>
      <c r="BD1070" s="41">
        <v>4</v>
      </c>
      <c r="BE1070" s="52">
        <v>42</v>
      </c>
      <c r="BF1070" s="62">
        <v>4234</v>
      </c>
      <c r="BG1070" s="275"/>
    </row>
    <row r="1071" spans="1:59" s="63" customFormat="1" ht="12.75" x14ac:dyDescent="0.2">
      <c r="A1071" s="196">
        <v>4</v>
      </c>
      <c r="B1071" s="197" t="s">
        <v>422</v>
      </c>
      <c r="C1071" s="208">
        <v>42</v>
      </c>
      <c r="D1071" s="209" t="s">
        <v>518</v>
      </c>
      <c r="E1071" s="210">
        <v>4234</v>
      </c>
      <c r="F1071" s="211" t="s">
        <v>594</v>
      </c>
      <c r="G1071" s="231" t="s">
        <v>577</v>
      </c>
      <c r="H1071" s="72" t="s">
        <v>1233</v>
      </c>
      <c r="I1071" s="223" t="s">
        <v>1261</v>
      </c>
      <c r="J1071" s="73"/>
      <c r="K1071" s="73"/>
      <c r="L1071" s="73"/>
      <c r="M1071" s="74"/>
      <c r="N1071" s="247"/>
      <c r="O1071" s="306"/>
      <c r="P1071" s="105"/>
      <c r="Q1071" s="75"/>
      <c r="R1071" s="75"/>
      <c r="S1071" s="75"/>
      <c r="T1071" s="75"/>
      <c r="U1071" s="75"/>
      <c r="V1071" s="75"/>
      <c r="W1071" s="75"/>
      <c r="X1071" s="75"/>
      <c r="Y1071" s="76" t="s">
        <v>1241</v>
      </c>
      <c r="Z1071" s="77" t="s">
        <v>1241</v>
      </c>
      <c r="AA1071" s="78">
        <f>AA$826</f>
        <v>10000</v>
      </c>
      <c r="AB1071" s="75"/>
      <c r="AC1071" s="75"/>
      <c r="AD1071" s="75"/>
      <c r="AE1071" s="75"/>
      <c r="AF1071" s="75"/>
      <c r="AG1071" s="75"/>
      <c r="AH1071" s="75"/>
      <c r="AI1071" s="75"/>
      <c r="AJ1071" s="76" t="s">
        <v>1241</v>
      </c>
      <c r="AK1071" s="77" t="s">
        <v>1241</v>
      </c>
      <c r="AL1071" s="78">
        <f>AL$826</f>
        <v>0</v>
      </c>
      <c r="AM1071" s="75"/>
      <c r="AN1071" s="75"/>
      <c r="AO1071" s="75"/>
      <c r="AP1071" s="75"/>
      <c r="AQ1071" s="75"/>
      <c r="AR1071" s="75"/>
      <c r="AS1071" s="75"/>
      <c r="AT1071" s="75"/>
      <c r="AU1071" s="75"/>
      <c r="AV1071" s="75"/>
      <c r="AW1071" s="76" t="s">
        <v>1241</v>
      </c>
      <c r="AX1071" s="77" t="s">
        <v>1241</v>
      </c>
      <c r="AY1071" s="78">
        <f>AY$826</f>
        <v>1000</v>
      </c>
      <c r="AZ1071" s="79"/>
      <c r="BA1071" s="80" t="str">
        <f>I1071</f>
        <v>&gt; see 4161, Building wraps, underlays and DPCs</v>
      </c>
      <c r="BB1071" s="71"/>
      <c r="BC1071" s="54"/>
      <c r="BD1071" s="41">
        <v>4</v>
      </c>
      <c r="BE1071" s="52">
        <v>42</v>
      </c>
      <c r="BF1071" s="62">
        <v>4234</v>
      </c>
      <c r="BG1071" s="276" t="s">
        <v>47</v>
      </c>
    </row>
    <row r="1072" spans="1:59" s="63" customFormat="1" ht="12.75" x14ac:dyDescent="0.2">
      <c r="A1072" s="196">
        <v>4</v>
      </c>
      <c r="B1072" s="197" t="s">
        <v>422</v>
      </c>
      <c r="C1072" s="208">
        <v>42</v>
      </c>
      <c r="D1072" s="209" t="s">
        <v>518</v>
      </c>
      <c r="E1072" s="210">
        <v>4234</v>
      </c>
      <c r="F1072" s="211" t="s">
        <v>594</v>
      </c>
      <c r="G1072" s="231"/>
      <c r="H1072" s="65"/>
      <c r="I1072" s="222"/>
      <c r="J1072" s="66"/>
      <c r="K1072" s="66"/>
      <c r="L1072" s="66"/>
      <c r="M1072" s="64"/>
      <c r="N1072" s="304"/>
      <c r="O1072" s="305"/>
      <c r="P1072" s="127"/>
      <c r="Q1072" s="67"/>
      <c r="R1072" s="67"/>
      <c r="S1072" s="67"/>
      <c r="T1072" s="67"/>
      <c r="U1072" s="67"/>
      <c r="V1072" s="67"/>
      <c r="W1072" s="67"/>
      <c r="X1072" s="67"/>
      <c r="Y1072" s="68"/>
      <c r="Z1072" s="68"/>
      <c r="AA1072" s="68"/>
      <c r="AB1072" s="67"/>
      <c r="AC1072" s="67"/>
      <c r="AD1072" s="67"/>
      <c r="AE1072" s="67"/>
      <c r="AF1072" s="67"/>
      <c r="AG1072" s="67"/>
      <c r="AH1072" s="67"/>
      <c r="AI1072" s="67"/>
      <c r="AJ1072" s="68"/>
      <c r="AK1072" s="68"/>
      <c r="AL1072" s="68"/>
      <c r="AM1072" s="67"/>
      <c r="AN1072" s="67"/>
      <c r="AO1072" s="67"/>
      <c r="AP1072" s="67"/>
      <c r="AQ1072" s="67"/>
      <c r="AR1072" s="67"/>
      <c r="AS1072" s="67"/>
      <c r="AT1072" s="67"/>
      <c r="AU1072" s="67"/>
      <c r="AV1072" s="67"/>
      <c r="AW1072" s="67"/>
      <c r="AX1072" s="68"/>
      <c r="AY1072" s="68"/>
      <c r="AZ1072" s="69"/>
      <c r="BA1072" s="70"/>
      <c r="BB1072" s="71"/>
      <c r="BC1072" s="54"/>
      <c r="BD1072" s="41">
        <v>4</v>
      </c>
      <c r="BE1072" s="52">
        <v>42</v>
      </c>
      <c r="BF1072" s="62">
        <v>4234</v>
      </c>
      <c r="BG1072" s="275"/>
    </row>
    <row r="1073" spans="1:59" s="63" customFormat="1" ht="12.75" x14ac:dyDescent="0.2">
      <c r="A1073" s="196">
        <v>4</v>
      </c>
      <c r="B1073" s="197" t="s">
        <v>422</v>
      </c>
      <c r="C1073" s="208">
        <v>42</v>
      </c>
      <c r="D1073" s="209" t="s">
        <v>518</v>
      </c>
      <c r="E1073" s="210">
        <v>4234</v>
      </c>
      <c r="F1073" s="211" t="s">
        <v>594</v>
      </c>
      <c r="G1073" s="230"/>
      <c r="H1073" s="56"/>
      <c r="I1073" s="221"/>
      <c r="J1073" s="57"/>
      <c r="K1073" s="57"/>
      <c r="L1073" s="57"/>
      <c r="M1073" s="55"/>
      <c r="N1073" s="303"/>
      <c r="O1073" s="245"/>
      <c r="P1073" s="122"/>
      <c r="Q1073" s="58"/>
      <c r="R1073" s="58"/>
      <c r="S1073" s="58"/>
      <c r="T1073" s="58"/>
      <c r="U1073" s="58"/>
      <c r="V1073" s="58"/>
      <c r="W1073" s="58"/>
      <c r="X1073" s="58"/>
      <c r="Y1073" s="59"/>
      <c r="Z1073" s="59"/>
      <c r="AA1073" s="59"/>
      <c r="AB1073" s="58"/>
      <c r="AC1073" s="58"/>
      <c r="AD1073" s="58"/>
      <c r="AE1073" s="58"/>
      <c r="AF1073" s="58"/>
      <c r="AG1073" s="58"/>
      <c r="AH1073" s="58"/>
      <c r="AI1073" s="58"/>
      <c r="AJ1073" s="59"/>
      <c r="AK1073" s="59"/>
      <c r="AL1073" s="59"/>
      <c r="AM1073" s="58"/>
      <c r="AN1073" s="58"/>
      <c r="AO1073" s="58"/>
      <c r="AP1073" s="58"/>
      <c r="AQ1073" s="58"/>
      <c r="AR1073" s="58"/>
      <c r="AS1073" s="58"/>
      <c r="AT1073" s="58"/>
      <c r="AU1073" s="58"/>
      <c r="AV1073" s="58"/>
      <c r="AW1073" s="58"/>
      <c r="AX1073" s="59"/>
      <c r="AY1073" s="59"/>
      <c r="AZ1073" s="60"/>
      <c r="BA1073" s="61"/>
      <c r="BB1073" s="54"/>
      <c r="BC1073" s="54"/>
      <c r="BD1073" s="41">
        <v>4</v>
      </c>
      <c r="BE1073" s="52">
        <v>42</v>
      </c>
      <c r="BF1073" s="62">
        <v>4234</v>
      </c>
      <c r="BG1073" s="274"/>
    </row>
    <row r="1074" spans="1:59" s="63" customFormat="1" ht="12.75" x14ac:dyDescent="0.2">
      <c r="A1074" s="196">
        <v>4</v>
      </c>
      <c r="B1074" s="197" t="s">
        <v>422</v>
      </c>
      <c r="C1074" s="208">
        <v>42</v>
      </c>
      <c r="D1074" s="209" t="s">
        <v>518</v>
      </c>
      <c r="E1074" s="210">
        <v>4234</v>
      </c>
      <c r="F1074" s="211" t="s">
        <v>594</v>
      </c>
      <c r="G1074" s="231"/>
      <c r="H1074" s="65"/>
      <c r="I1074" s="222"/>
      <c r="J1074" s="66"/>
      <c r="K1074" s="66"/>
      <c r="L1074" s="66"/>
      <c r="M1074" s="64"/>
      <c r="N1074" s="304"/>
      <c r="O1074" s="305"/>
      <c r="P1074" s="127"/>
      <c r="Q1074" s="67"/>
      <c r="R1074" s="67"/>
      <c r="S1074" s="67"/>
      <c r="T1074" s="67"/>
      <c r="U1074" s="67"/>
      <c r="V1074" s="67"/>
      <c r="W1074" s="67"/>
      <c r="X1074" s="67"/>
      <c r="Y1074" s="68"/>
      <c r="Z1074" s="68"/>
      <c r="AA1074" s="68"/>
      <c r="AB1074" s="67"/>
      <c r="AC1074" s="67"/>
      <c r="AD1074" s="67"/>
      <c r="AE1074" s="67"/>
      <c r="AF1074" s="67"/>
      <c r="AG1074" s="67"/>
      <c r="AH1074" s="67"/>
      <c r="AI1074" s="67"/>
      <c r="AJ1074" s="68"/>
      <c r="AK1074" s="68"/>
      <c r="AL1074" s="68"/>
      <c r="AM1074" s="67"/>
      <c r="AN1074" s="67"/>
      <c r="AO1074" s="67"/>
      <c r="AP1074" s="67"/>
      <c r="AQ1074" s="67"/>
      <c r="AR1074" s="67"/>
      <c r="AS1074" s="67"/>
      <c r="AT1074" s="67"/>
      <c r="AU1074" s="67"/>
      <c r="AV1074" s="67"/>
      <c r="AW1074" s="67"/>
      <c r="AX1074" s="68"/>
      <c r="AY1074" s="68"/>
      <c r="AZ1074" s="69"/>
      <c r="BA1074" s="70"/>
      <c r="BB1074" s="71"/>
      <c r="BC1074" s="54"/>
      <c r="BD1074" s="41">
        <v>4</v>
      </c>
      <c r="BE1074" s="52">
        <v>42</v>
      </c>
      <c r="BF1074" s="62">
        <v>4234</v>
      </c>
      <c r="BG1074" s="275"/>
    </row>
    <row r="1075" spans="1:59" s="63" customFormat="1" ht="12.75" x14ac:dyDescent="0.2">
      <c r="A1075" s="196">
        <v>4</v>
      </c>
      <c r="B1075" s="197" t="s">
        <v>422</v>
      </c>
      <c r="C1075" s="208">
        <v>42</v>
      </c>
      <c r="D1075" s="209" t="s">
        <v>518</v>
      </c>
      <c r="E1075" s="210">
        <v>4234</v>
      </c>
      <c r="F1075" s="211" t="s">
        <v>594</v>
      </c>
      <c r="G1075" s="231" t="s">
        <v>729</v>
      </c>
      <c r="H1075" s="72" t="s">
        <v>1233</v>
      </c>
      <c r="I1075" s="223" t="s">
        <v>1247</v>
      </c>
      <c r="J1075" s="73"/>
      <c r="K1075" s="73"/>
      <c r="L1075" s="73"/>
      <c r="M1075" s="74"/>
      <c r="N1075" s="247"/>
      <c r="O1075" s="306"/>
      <c r="P1075" s="105"/>
      <c r="Q1075" s="75"/>
      <c r="R1075" s="75"/>
      <c r="S1075" s="75"/>
      <c r="T1075" s="75"/>
      <c r="U1075" s="75"/>
      <c r="V1075" s="75"/>
      <c r="W1075" s="75"/>
      <c r="X1075" s="75"/>
      <c r="Y1075" s="76" t="s">
        <v>1241</v>
      </c>
      <c r="Z1075" s="77" t="s">
        <v>1241</v>
      </c>
      <c r="AA1075" s="78">
        <f>AA$2549</f>
        <v>5000</v>
      </c>
      <c r="AB1075" s="75"/>
      <c r="AC1075" s="75"/>
      <c r="AD1075" s="75"/>
      <c r="AE1075" s="75"/>
      <c r="AF1075" s="75"/>
      <c r="AG1075" s="75"/>
      <c r="AH1075" s="75"/>
      <c r="AI1075" s="75"/>
      <c r="AJ1075" s="76" t="s">
        <v>1241</v>
      </c>
      <c r="AK1075" s="77" t="s">
        <v>1241</v>
      </c>
      <c r="AL1075" s="78">
        <f>AL$2549</f>
        <v>0</v>
      </c>
      <c r="AM1075" s="75"/>
      <c r="AN1075" s="75"/>
      <c r="AO1075" s="75"/>
      <c r="AP1075" s="75"/>
      <c r="AQ1075" s="75"/>
      <c r="AR1075" s="75"/>
      <c r="AS1075" s="75"/>
      <c r="AT1075" s="75"/>
      <c r="AU1075" s="75"/>
      <c r="AV1075" s="75"/>
      <c r="AW1075" s="76" t="s">
        <v>1241</v>
      </c>
      <c r="AX1075" s="77" t="s">
        <v>1241</v>
      </c>
      <c r="AY1075" s="78">
        <f>AY$2549</f>
        <v>500</v>
      </c>
      <c r="AZ1075" s="79"/>
      <c r="BA1075" s="80" t="str">
        <f>I1075</f>
        <v>&gt; see 4711, Thermal insulation</v>
      </c>
      <c r="BB1075" s="71"/>
      <c r="BC1075" s="54"/>
      <c r="BD1075" s="41">
        <v>4</v>
      </c>
      <c r="BE1075" s="52">
        <v>42</v>
      </c>
      <c r="BF1075" s="62">
        <v>4234</v>
      </c>
      <c r="BG1075" s="276" t="s">
        <v>47</v>
      </c>
    </row>
    <row r="1076" spans="1:59" s="63" customFormat="1" ht="12.75" x14ac:dyDescent="0.2">
      <c r="A1076" s="196">
        <v>4</v>
      </c>
      <c r="B1076" s="197" t="s">
        <v>422</v>
      </c>
      <c r="C1076" s="208">
        <v>42</v>
      </c>
      <c r="D1076" s="209" t="s">
        <v>518</v>
      </c>
      <c r="E1076" s="210">
        <v>4234</v>
      </c>
      <c r="F1076" s="211" t="s">
        <v>594</v>
      </c>
      <c r="G1076" s="231"/>
      <c r="H1076" s="65"/>
      <c r="I1076" s="222"/>
      <c r="J1076" s="66"/>
      <c r="K1076" s="66"/>
      <c r="L1076" s="66"/>
      <c r="M1076" s="64"/>
      <c r="N1076" s="304"/>
      <c r="O1076" s="305"/>
      <c r="P1076" s="127"/>
      <c r="Q1076" s="67"/>
      <c r="R1076" s="67"/>
      <c r="S1076" s="67"/>
      <c r="T1076" s="67"/>
      <c r="U1076" s="67"/>
      <c r="V1076" s="67"/>
      <c r="W1076" s="67"/>
      <c r="X1076" s="67"/>
      <c r="Y1076" s="68"/>
      <c r="Z1076" s="68"/>
      <c r="AA1076" s="68"/>
      <c r="AB1076" s="67"/>
      <c r="AC1076" s="67"/>
      <c r="AD1076" s="67"/>
      <c r="AE1076" s="67"/>
      <c r="AF1076" s="67"/>
      <c r="AG1076" s="67"/>
      <c r="AH1076" s="67"/>
      <c r="AI1076" s="67"/>
      <c r="AJ1076" s="68"/>
      <c r="AK1076" s="68"/>
      <c r="AL1076" s="68"/>
      <c r="AM1076" s="67"/>
      <c r="AN1076" s="67"/>
      <c r="AO1076" s="67"/>
      <c r="AP1076" s="67"/>
      <c r="AQ1076" s="67"/>
      <c r="AR1076" s="67"/>
      <c r="AS1076" s="67"/>
      <c r="AT1076" s="67"/>
      <c r="AU1076" s="67"/>
      <c r="AV1076" s="67"/>
      <c r="AW1076" s="67"/>
      <c r="AX1076" s="68"/>
      <c r="AY1076" s="68"/>
      <c r="AZ1076" s="69"/>
      <c r="BA1076" s="70"/>
      <c r="BB1076" s="71"/>
      <c r="BC1076" s="54"/>
      <c r="BD1076" s="41">
        <v>4</v>
      </c>
      <c r="BE1076" s="52">
        <v>42</v>
      </c>
      <c r="BF1076" s="62">
        <v>4234</v>
      </c>
      <c r="BG1076" s="275"/>
    </row>
    <row r="1077" spans="1:59" s="63" customFormat="1" ht="12.75" x14ac:dyDescent="0.2">
      <c r="A1077" s="196">
        <v>4</v>
      </c>
      <c r="B1077" s="197" t="s">
        <v>422</v>
      </c>
      <c r="C1077" s="208">
        <v>42</v>
      </c>
      <c r="D1077" s="209" t="s">
        <v>518</v>
      </c>
      <c r="E1077" s="210">
        <v>4234</v>
      </c>
      <c r="F1077" s="211" t="s">
        <v>594</v>
      </c>
      <c r="G1077" s="230"/>
      <c r="H1077" s="56"/>
      <c r="I1077" s="221"/>
      <c r="J1077" s="57"/>
      <c r="K1077" s="57"/>
      <c r="L1077" s="57"/>
      <c r="M1077" s="55"/>
      <c r="N1077" s="303"/>
      <c r="O1077" s="245"/>
      <c r="P1077" s="122"/>
      <c r="Q1077" s="58"/>
      <c r="R1077" s="58"/>
      <c r="S1077" s="58"/>
      <c r="T1077" s="58"/>
      <c r="U1077" s="58"/>
      <c r="V1077" s="58"/>
      <c r="W1077" s="58"/>
      <c r="X1077" s="58"/>
      <c r="Y1077" s="59"/>
      <c r="Z1077" s="59"/>
      <c r="AA1077" s="59"/>
      <c r="AB1077" s="58"/>
      <c r="AC1077" s="58"/>
      <c r="AD1077" s="58"/>
      <c r="AE1077" s="58"/>
      <c r="AF1077" s="58"/>
      <c r="AG1077" s="58"/>
      <c r="AH1077" s="58"/>
      <c r="AI1077" s="58"/>
      <c r="AJ1077" s="59"/>
      <c r="AK1077" s="59"/>
      <c r="AL1077" s="59"/>
      <c r="AM1077" s="58"/>
      <c r="AN1077" s="58"/>
      <c r="AO1077" s="58"/>
      <c r="AP1077" s="58"/>
      <c r="AQ1077" s="58"/>
      <c r="AR1077" s="58"/>
      <c r="AS1077" s="58"/>
      <c r="AT1077" s="58"/>
      <c r="AU1077" s="58"/>
      <c r="AV1077" s="58"/>
      <c r="AW1077" s="58"/>
      <c r="AX1077" s="59"/>
      <c r="AY1077" s="59"/>
      <c r="AZ1077" s="60"/>
      <c r="BA1077" s="61"/>
      <c r="BB1077" s="54"/>
      <c r="BC1077" s="54"/>
      <c r="BD1077" s="41">
        <v>4</v>
      </c>
      <c r="BE1077" s="52">
        <v>42</v>
      </c>
      <c r="BF1077" s="62">
        <v>4234</v>
      </c>
      <c r="BG1077" s="274"/>
    </row>
    <row r="1078" spans="1:59" x14ac:dyDescent="0.25">
      <c r="A1078" s="196">
        <v>4</v>
      </c>
      <c r="B1078" s="197" t="s">
        <v>422</v>
      </c>
      <c r="C1078" s="208">
        <v>42</v>
      </c>
      <c r="D1078" s="209" t="s">
        <v>518</v>
      </c>
      <c r="E1078" s="212">
        <v>4241</v>
      </c>
      <c r="F1078" s="213" t="s">
        <v>601</v>
      </c>
      <c r="G1078" s="234"/>
      <c r="H1078" s="138"/>
      <c r="I1078" s="224"/>
      <c r="J1078" s="98"/>
      <c r="K1078" s="98"/>
      <c r="L1078" s="98"/>
      <c r="M1078" s="137"/>
      <c r="N1078" s="322"/>
      <c r="O1078" s="323"/>
      <c r="P1078" s="139"/>
      <c r="Q1078" s="139"/>
      <c r="R1078" s="139"/>
      <c r="S1078" s="139"/>
      <c r="T1078" s="139"/>
      <c r="U1078" s="139"/>
      <c r="V1078" s="139"/>
      <c r="W1078" s="139"/>
      <c r="X1078" s="139"/>
      <c r="Y1078" s="100"/>
      <c r="Z1078" s="125"/>
      <c r="AA1078" s="125"/>
      <c r="AB1078" s="139"/>
      <c r="AC1078" s="139"/>
      <c r="AD1078" s="139"/>
      <c r="AE1078" s="139"/>
      <c r="AF1078" s="139"/>
      <c r="AG1078" s="139"/>
      <c r="AH1078" s="139"/>
      <c r="AI1078" s="139"/>
      <c r="AJ1078" s="100"/>
      <c r="AK1078" s="125"/>
      <c r="AL1078" s="125"/>
      <c r="AM1078" s="139"/>
      <c r="AN1078" s="139"/>
      <c r="AO1078" s="139"/>
      <c r="AP1078" s="139"/>
      <c r="AQ1078" s="139"/>
      <c r="AR1078" s="139"/>
      <c r="AS1078" s="139"/>
      <c r="AT1078" s="139"/>
      <c r="AU1078" s="139"/>
      <c r="AV1078" s="139"/>
      <c r="AW1078" s="99"/>
      <c r="AX1078" s="125"/>
      <c r="AY1078" s="100"/>
      <c r="AZ1078" s="140"/>
      <c r="BA1078" s="141"/>
      <c r="BB1078" s="136"/>
      <c r="BC1078" s="136"/>
      <c r="BD1078" s="41">
        <v>4</v>
      </c>
      <c r="BE1078" s="52">
        <v>42</v>
      </c>
      <c r="BF1078" s="103">
        <v>4241</v>
      </c>
      <c r="BG1078" s="283"/>
    </row>
    <row r="1079" spans="1:59" s="63" customFormat="1" ht="12.75" x14ac:dyDescent="0.2">
      <c r="A1079" s="196">
        <v>4</v>
      </c>
      <c r="B1079" s="197" t="s">
        <v>422</v>
      </c>
      <c r="C1079" s="208">
        <v>42</v>
      </c>
      <c r="D1079" s="209" t="s">
        <v>518</v>
      </c>
      <c r="E1079" s="212">
        <v>4241</v>
      </c>
      <c r="F1079" s="213" t="s">
        <v>601</v>
      </c>
      <c r="G1079" s="232"/>
      <c r="H1079" s="97"/>
      <c r="I1079" s="224"/>
      <c r="J1079" s="98"/>
      <c r="K1079" s="98"/>
      <c r="L1079" s="98"/>
      <c r="M1079" s="96"/>
      <c r="N1079" s="307"/>
      <c r="O1079" s="246"/>
      <c r="P1079" s="124"/>
      <c r="Q1079" s="99"/>
      <c r="R1079" s="99"/>
      <c r="S1079" s="99"/>
      <c r="T1079" s="99"/>
      <c r="U1079" s="99"/>
      <c r="V1079" s="99"/>
      <c r="W1079" s="99"/>
      <c r="X1079" s="99"/>
      <c r="Y1079" s="100"/>
      <c r="Z1079" s="100"/>
      <c r="AA1079" s="100"/>
      <c r="AB1079" s="99"/>
      <c r="AC1079" s="99"/>
      <c r="AD1079" s="99"/>
      <c r="AE1079" s="99"/>
      <c r="AF1079" s="99"/>
      <c r="AG1079" s="99"/>
      <c r="AH1079" s="99"/>
      <c r="AI1079" s="99"/>
      <c r="AJ1079" s="100"/>
      <c r="AK1079" s="100"/>
      <c r="AL1079" s="100"/>
      <c r="AM1079" s="99"/>
      <c r="AN1079" s="99"/>
      <c r="AO1079" s="99"/>
      <c r="AP1079" s="99"/>
      <c r="AQ1079" s="99"/>
      <c r="AR1079" s="99"/>
      <c r="AS1079" s="99"/>
      <c r="AT1079" s="99"/>
      <c r="AU1079" s="99"/>
      <c r="AV1079" s="99"/>
      <c r="AW1079" s="99"/>
      <c r="AX1079" s="100"/>
      <c r="AY1079" s="100"/>
      <c r="AZ1079" s="101"/>
      <c r="BA1079" s="102"/>
      <c r="BB1079" s="95"/>
      <c r="BC1079" s="95"/>
      <c r="BD1079" s="41">
        <v>4</v>
      </c>
      <c r="BE1079" s="52">
        <v>42</v>
      </c>
      <c r="BF1079" s="103">
        <v>4241</v>
      </c>
      <c r="BG1079" s="277"/>
    </row>
    <row r="1080" spans="1:59" s="63" customFormat="1" ht="12.75" x14ac:dyDescent="0.2">
      <c r="A1080" s="196">
        <v>4</v>
      </c>
      <c r="B1080" s="197" t="s">
        <v>422</v>
      </c>
      <c r="C1080" s="208">
        <v>42</v>
      </c>
      <c r="D1080" s="209" t="s">
        <v>518</v>
      </c>
      <c r="E1080" s="212">
        <v>4241</v>
      </c>
      <c r="F1080" s="213" t="s">
        <v>601</v>
      </c>
      <c r="G1080" s="231" t="s">
        <v>314</v>
      </c>
      <c r="H1080" s="65"/>
      <c r="I1080" s="222"/>
      <c r="J1080" s="66"/>
      <c r="K1080" s="66"/>
      <c r="L1080" s="66"/>
      <c r="M1080" s="64"/>
      <c r="N1080" s="304"/>
      <c r="O1080" s="305"/>
      <c r="P1080" s="127"/>
      <c r="Q1080" s="67"/>
      <c r="R1080" s="67"/>
      <c r="S1080" s="67"/>
      <c r="T1080" s="67"/>
      <c r="U1080" s="67"/>
      <c r="V1080" s="67"/>
      <c r="W1080" s="67"/>
      <c r="X1080" s="67"/>
      <c r="Y1080" s="68"/>
      <c r="Z1080" s="68"/>
      <c r="AA1080" s="68"/>
      <c r="AB1080" s="67"/>
      <c r="AC1080" s="67"/>
      <c r="AD1080" s="67"/>
      <c r="AE1080" s="67"/>
      <c r="AF1080" s="67"/>
      <c r="AG1080" s="67"/>
      <c r="AH1080" s="67"/>
      <c r="AI1080" s="67"/>
      <c r="AJ1080" s="68"/>
      <c r="AK1080" s="68"/>
      <c r="AL1080" s="68"/>
      <c r="AM1080" s="67"/>
      <c r="AN1080" s="67"/>
      <c r="AO1080" s="67"/>
      <c r="AP1080" s="67"/>
      <c r="AQ1080" s="67"/>
      <c r="AR1080" s="67"/>
      <c r="AS1080" s="67"/>
      <c r="AT1080" s="67"/>
      <c r="AU1080" s="67"/>
      <c r="AV1080" s="67"/>
      <c r="AW1080" s="67"/>
      <c r="AX1080" s="68"/>
      <c r="AY1080" s="68"/>
      <c r="AZ1080" s="69"/>
      <c r="BA1080" s="70"/>
      <c r="BB1080" s="71"/>
      <c r="BC1080" s="95"/>
      <c r="BD1080" s="41">
        <v>4</v>
      </c>
      <c r="BE1080" s="52">
        <v>42</v>
      </c>
      <c r="BF1080" s="103">
        <v>4241</v>
      </c>
      <c r="BG1080" s="275"/>
    </row>
    <row r="1081" spans="1:59" s="63" customFormat="1" ht="12.75" x14ac:dyDescent="0.2">
      <c r="A1081" s="196">
        <v>4</v>
      </c>
      <c r="B1081" s="197" t="s">
        <v>422</v>
      </c>
      <c r="C1081" s="208">
        <v>42</v>
      </c>
      <c r="D1081" s="209" t="s">
        <v>518</v>
      </c>
      <c r="E1081" s="212">
        <v>4241</v>
      </c>
      <c r="F1081" s="213" t="s">
        <v>601</v>
      </c>
      <c r="G1081" s="231" t="s">
        <v>314</v>
      </c>
      <c r="H1081" s="72" t="s">
        <v>47</v>
      </c>
      <c r="I1081" s="223"/>
      <c r="J1081" s="73"/>
      <c r="K1081" s="73"/>
      <c r="L1081" s="73"/>
      <c r="M1081" s="74"/>
      <c r="N1081" s="247"/>
      <c r="O1081" s="306"/>
      <c r="P1081" s="105"/>
      <c r="Q1081" s="75"/>
      <c r="R1081" s="75"/>
      <c r="S1081" s="75"/>
      <c r="T1081" s="75"/>
      <c r="U1081" s="75"/>
      <c r="V1081" s="75"/>
      <c r="W1081" s="75"/>
      <c r="X1081" s="75"/>
      <c r="Y1081" s="76">
        <f>IF(ISNUMBER(VLOOKUP(Y1083,P$7:W$7,MATCH(Y1083,P$7:W$7))),VLOOKUP(Y1083,P$7:W$7,MATCH(Y1083,P$7:W$7)),IF(N1085=0,"No Data",IF(Y1083&gt;0,"&lt;100",0)))</f>
        <v>250</v>
      </c>
      <c r="Z1081" s="77">
        <f>IF(ISNUMBER(VLOOKUP(Z1085,P$7:W$7,MATCH(Z1085,P$7:W$7))),VLOOKUP(Z1085,P$7:W$7,MATCH(Z1085,P$7:W$7)),IF(N1085=0,"No Data",IF(Z1085&gt;0,"&lt;100",0)))</f>
        <v>250</v>
      </c>
      <c r="AA1081" s="106">
        <f>IF(ISNUMBER(Z1081),Z1081,0)</f>
        <v>250</v>
      </c>
      <c r="AB1081" s="75"/>
      <c r="AC1081" s="75"/>
      <c r="AD1081" s="75"/>
      <c r="AE1081" s="75"/>
      <c r="AF1081" s="75"/>
      <c r="AG1081" s="75"/>
      <c r="AH1081" s="75"/>
      <c r="AI1081" s="75"/>
      <c r="AJ1081" s="76">
        <f>IF(ISNUMBER(VLOOKUP(AJ1083,AB$7:AH$7,MATCH(AJ1083,AB$7:AH$7))),VLOOKUP(AJ1083,AB$7:AH$7,MATCH(AJ1083,AB$7:AH$7)),IF(N1085=0,"No Data",IF(AJ1083&gt;0,"&lt;50",0)))</f>
        <v>0</v>
      </c>
      <c r="AK1081" s="77">
        <f>IF(ISNUMBER(VLOOKUP(AK1085,AB$7:AH$7,MATCH(AK1085,AB$7:AH$7))),VLOOKUP(AK1085,AB$7:AH$7,MATCH(AK1085,AB$7:AH$7)),IF(N1085=0,"No Data",IF(AK1085&gt;0,"&lt;50",0)))</f>
        <v>0</v>
      </c>
      <c r="AL1081" s="106">
        <f>IF(ISNUMBER(AK1081),AK1081,0)</f>
        <v>0</v>
      </c>
      <c r="AM1081" s="75"/>
      <c r="AN1081" s="75"/>
      <c r="AO1081" s="75"/>
      <c r="AP1081" s="75"/>
      <c r="AQ1081" s="75"/>
      <c r="AR1081" s="75"/>
      <c r="AS1081" s="75"/>
      <c r="AT1081" s="75"/>
      <c r="AU1081" s="75"/>
      <c r="AV1081" s="75"/>
      <c r="AW1081" s="76">
        <f>IF(ISNUMBER(VLOOKUP(AW1083,AM$7:AU$7,MATCH(AW1083,AM$7:AU$7))),VLOOKUP(AW1083,AM$7:AU$7,MATCH(AW1083,AM$7:AU$7)),IF(N1085=0,"No Data",IF(AW1083&gt;0,"&lt;10",0)))</f>
        <v>1000</v>
      </c>
      <c r="AX1081" s="77">
        <f>IF(ISNUMBER(VLOOKUP(AX1085,AM$7:AU$7,MATCH(AX1085,AM$7:AU$7))),VLOOKUP(AX1085,AM$7:AU$7,MATCH(AX1085,AM$7:AU$7)),IF(N1085=0,"No Data",IF(AX1085&gt;0,"&lt;10",0)))</f>
        <v>1000</v>
      </c>
      <c r="AY1081" s="106">
        <f>IF(ISNUMBER(AX1081),AX1081,0)</f>
        <v>1000</v>
      </c>
      <c r="AZ1081" s="79"/>
      <c r="BA1081" s="80"/>
      <c r="BB1081" s="71"/>
      <c r="BC1081" s="95"/>
      <c r="BD1081" s="41">
        <v>4</v>
      </c>
      <c r="BE1081" s="52">
        <v>42</v>
      </c>
      <c r="BF1081" s="103">
        <v>4241</v>
      </c>
      <c r="BG1081" s="276" t="s">
        <v>47</v>
      </c>
    </row>
    <row r="1082" spans="1:59" s="63" customFormat="1" ht="12.75" x14ac:dyDescent="0.2">
      <c r="A1082" s="196">
        <v>4</v>
      </c>
      <c r="B1082" s="197" t="s">
        <v>422</v>
      </c>
      <c r="C1082" s="208">
        <v>42</v>
      </c>
      <c r="D1082" s="209" t="s">
        <v>518</v>
      </c>
      <c r="E1082" s="212">
        <v>4241</v>
      </c>
      <c r="F1082" s="213" t="s">
        <v>601</v>
      </c>
      <c r="G1082" s="231" t="s">
        <v>314</v>
      </c>
      <c r="H1082" s="81" t="s">
        <v>48</v>
      </c>
      <c r="I1082" s="223"/>
      <c r="J1082" s="73"/>
      <c r="K1082" s="73"/>
      <c r="L1082" s="73"/>
      <c r="M1082" s="74"/>
      <c r="N1082" s="247"/>
      <c r="O1082" s="306"/>
      <c r="P1082" s="105"/>
      <c r="Q1082" s="75"/>
      <c r="R1082" s="75"/>
      <c r="S1082" s="75"/>
      <c r="T1082" s="75"/>
      <c r="U1082" s="75"/>
      <c r="V1082" s="75"/>
      <c r="W1082" s="75"/>
      <c r="X1082" s="75"/>
      <c r="Y1082" s="82">
        <f>MIN(X1086:X1100)</f>
        <v>0</v>
      </c>
      <c r="Z1082" s="83"/>
      <c r="AA1082" s="83"/>
      <c r="AB1082" s="75"/>
      <c r="AC1082" s="75"/>
      <c r="AD1082" s="75"/>
      <c r="AE1082" s="75"/>
      <c r="AF1082" s="75"/>
      <c r="AG1082" s="75"/>
      <c r="AH1082" s="75"/>
      <c r="AI1082" s="75"/>
      <c r="AJ1082" s="82">
        <f>MIN(AI1086:AI1100)</f>
        <v>0</v>
      </c>
      <c r="AK1082" s="83"/>
      <c r="AL1082" s="83"/>
      <c r="AM1082" s="75"/>
      <c r="AN1082" s="75"/>
      <c r="AO1082" s="75"/>
      <c r="AP1082" s="75"/>
      <c r="AQ1082" s="75"/>
      <c r="AR1082" s="75"/>
      <c r="AS1082" s="75"/>
      <c r="AT1082" s="75"/>
      <c r="AU1082" s="75"/>
      <c r="AV1082" s="75"/>
      <c r="AW1082" s="82">
        <f>MIN(AV1086:AV1100)</f>
        <v>25</v>
      </c>
      <c r="AX1082" s="83"/>
      <c r="AY1082" s="83"/>
      <c r="AZ1082" s="79"/>
      <c r="BA1082" s="80"/>
      <c r="BB1082" s="71"/>
      <c r="BC1082" s="95"/>
      <c r="BD1082" s="41">
        <v>4</v>
      </c>
      <c r="BE1082" s="52">
        <v>42</v>
      </c>
      <c r="BF1082" s="103">
        <v>4241</v>
      </c>
      <c r="BG1082" s="278" t="s">
        <v>48</v>
      </c>
    </row>
    <row r="1083" spans="1:59" s="63" customFormat="1" ht="12.75" x14ac:dyDescent="0.2">
      <c r="A1083" s="196">
        <v>4</v>
      </c>
      <c r="B1083" s="197" t="s">
        <v>422</v>
      </c>
      <c r="C1083" s="208">
        <v>42</v>
      </c>
      <c r="D1083" s="209" t="s">
        <v>518</v>
      </c>
      <c r="E1083" s="212">
        <v>4241</v>
      </c>
      <c r="F1083" s="213" t="s">
        <v>601</v>
      </c>
      <c r="G1083" s="231" t="s">
        <v>314</v>
      </c>
      <c r="H1083" s="81" t="s">
        <v>49</v>
      </c>
      <c r="I1083" s="223"/>
      <c r="J1083" s="73"/>
      <c r="K1083" s="73"/>
      <c r="L1083" s="73"/>
      <c r="M1083" s="74"/>
      <c r="N1083" s="247"/>
      <c r="O1083" s="306"/>
      <c r="P1083" s="105"/>
      <c r="Q1083" s="75"/>
      <c r="R1083" s="75"/>
      <c r="S1083" s="75"/>
      <c r="T1083" s="75"/>
      <c r="U1083" s="75"/>
      <c r="V1083" s="75"/>
      <c r="W1083" s="75"/>
      <c r="X1083" s="75"/>
      <c r="Y1083" s="84">
        <f>IF(ISNUMBER(AVERAGE(X1086:X1100)),AVERAGE(X1086:X1100),0)</f>
        <v>393.33333333333331</v>
      </c>
      <c r="Z1083" s="83"/>
      <c r="AA1083" s="83"/>
      <c r="AB1083" s="75"/>
      <c r="AC1083" s="75"/>
      <c r="AD1083" s="75"/>
      <c r="AE1083" s="75"/>
      <c r="AF1083" s="75"/>
      <c r="AG1083" s="75"/>
      <c r="AH1083" s="75"/>
      <c r="AI1083" s="75"/>
      <c r="AJ1083" s="84">
        <f>IF(ISNUMBER(AVERAGE(AI1086:AI1100)),AVERAGE(AI1086:AI1100),0)</f>
        <v>0</v>
      </c>
      <c r="AK1083" s="83"/>
      <c r="AL1083" s="83"/>
      <c r="AM1083" s="75"/>
      <c r="AN1083" s="75"/>
      <c r="AO1083" s="75"/>
      <c r="AP1083" s="75"/>
      <c r="AQ1083" s="75"/>
      <c r="AR1083" s="75"/>
      <c r="AS1083" s="75"/>
      <c r="AT1083" s="75"/>
      <c r="AU1083" s="75"/>
      <c r="AV1083" s="75"/>
      <c r="AW1083" s="84">
        <f>IF(ISNUMBER(AVERAGE(AV1086:AV1100)),AVERAGE(AV1086:AV1100),0)</f>
        <v>1330</v>
      </c>
      <c r="AX1083" s="83"/>
      <c r="AY1083" s="83"/>
      <c r="AZ1083" s="79"/>
      <c r="BA1083" s="80"/>
      <c r="BB1083" s="71"/>
      <c r="BC1083" s="95"/>
      <c r="BD1083" s="41">
        <v>4</v>
      </c>
      <c r="BE1083" s="52">
        <v>42</v>
      </c>
      <c r="BF1083" s="103">
        <v>4241</v>
      </c>
      <c r="BG1083" s="278" t="s">
        <v>49</v>
      </c>
    </row>
    <row r="1084" spans="1:59" s="63" customFormat="1" ht="12.75" x14ac:dyDescent="0.2">
      <c r="A1084" s="196">
        <v>4</v>
      </c>
      <c r="B1084" s="197" t="s">
        <v>422</v>
      </c>
      <c r="C1084" s="208">
        <v>42</v>
      </c>
      <c r="D1084" s="209" t="s">
        <v>518</v>
      </c>
      <c r="E1084" s="212">
        <v>4241</v>
      </c>
      <c r="F1084" s="213" t="s">
        <v>601</v>
      </c>
      <c r="G1084" s="231" t="s">
        <v>314</v>
      </c>
      <c r="H1084" s="81" t="s">
        <v>50</v>
      </c>
      <c r="I1084" s="223"/>
      <c r="J1084" s="73"/>
      <c r="K1084" s="73"/>
      <c r="L1084" s="73"/>
      <c r="M1084" s="74"/>
      <c r="N1084" s="247"/>
      <c r="O1084" s="306"/>
      <c r="P1084" s="105"/>
      <c r="Q1084" s="75"/>
      <c r="R1084" s="75"/>
      <c r="S1084" s="75"/>
      <c r="T1084" s="75"/>
      <c r="U1084" s="75"/>
      <c r="V1084" s="75"/>
      <c r="W1084" s="75"/>
      <c r="X1084" s="75"/>
      <c r="Y1084" s="84">
        <f>MAX(X1086:X1100)</f>
        <v>5000</v>
      </c>
      <c r="Z1084" s="83"/>
      <c r="AA1084" s="83"/>
      <c r="AB1084" s="75"/>
      <c r="AC1084" s="75"/>
      <c r="AD1084" s="75"/>
      <c r="AE1084" s="75"/>
      <c r="AF1084" s="75"/>
      <c r="AG1084" s="75"/>
      <c r="AH1084" s="75"/>
      <c r="AI1084" s="75"/>
      <c r="AJ1084" s="84">
        <f>MAX(AI1086:AI1100)</f>
        <v>0</v>
      </c>
      <c r="AK1084" s="83"/>
      <c r="AL1084" s="83"/>
      <c r="AM1084" s="75"/>
      <c r="AN1084" s="75"/>
      <c r="AO1084" s="75"/>
      <c r="AP1084" s="75"/>
      <c r="AQ1084" s="75"/>
      <c r="AR1084" s="75"/>
      <c r="AS1084" s="75"/>
      <c r="AT1084" s="75"/>
      <c r="AU1084" s="75"/>
      <c r="AV1084" s="75"/>
      <c r="AW1084" s="84">
        <f>MAX(AV1086:AV1100)</f>
        <v>2500</v>
      </c>
      <c r="AX1084" s="83"/>
      <c r="AY1084" s="83"/>
      <c r="AZ1084" s="79"/>
      <c r="BA1084" s="80"/>
      <c r="BB1084" s="71"/>
      <c r="BC1084" s="95"/>
      <c r="BD1084" s="41">
        <v>4</v>
      </c>
      <c r="BE1084" s="52">
        <v>42</v>
      </c>
      <c r="BF1084" s="103">
        <v>4241</v>
      </c>
      <c r="BG1084" s="278" t="s">
        <v>50</v>
      </c>
    </row>
    <row r="1085" spans="1:59" s="63" customFormat="1" ht="12.75" x14ac:dyDescent="0.2">
      <c r="A1085" s="196">
        <v>4</v>
      </c>
      <c r="B1085" s="197" t="s">
        <v>422</v>
      </c>
      <c r="C1085" s="208">
        <v>42</v>
      </c>
      <c r="D1085" s="209" t="s">
        <v>518</v>
      </c>
      <c r="E1085" s="212">
        <v>4241</v>
      </c>
      <c r="F1085" s="213" t="s">
        <v>601</v>
      </c>
      <c r="G1085" s="231" t="s">
        <v>314</v>
      </c>
      <c r="H1085" s="85" t="s">
        <v>51</v>
      </c>
      <c r="I1085" s="223"/>
      <c r="J1085" s="73"/>
      <c r="K1085" s="73"/>
      <c r="L1085" s="73"/>
      <c r="M1085" s="74"/>
      <c r="N1085" s="248">
        <f>SUM(N1086:N1100)</f>
        <v>15</v>
      </c>
      <c r="O1085" s="293">
        <f>SUM(O1086:O1100)</f>
        <v>0.99999999999999989</v>
      </c>
      <c r="P1085" s="292"/>
      <c r="Q1085" s="87"/>
      <c r="R1085" s="87"/>
      <c r="S1085" s="87"/>
      <c r="T1085" s="87"/>
      <c r="U1085" s="87"/>
      <c r="V1085" s="87"/>
      <c r="W1085" s="87"/>
      <c r="X1085" s="87"/>
      <c r="Y1085" s="88"/>
      <c r="Z1085" s="107">
        <f>SUM(Z1086:Z1100)</f>
        <v>393.33333333333343</v>
      </c>
      <c r="AA1085" s="88"/>
      <c r="AB1085" s="87"/>
      <c r="AC1085" s="87"/>
      <c r="AD1085" s="87"/>
      <c r="AE1085" s="87"/>
      <c r="AF1085" s="87"/>
      <c r="AG1085" s="87"/>
      <c r="AH1085" s="87"/>
      <c r="AI1085" s="87"/>
      <c r="AJ1085" s="88"/>
      <c r="AK1085" s="107">
        <f>SUM(AK1086:AK1100)</f>
        <v>0</v>
      </c>
      <c r="AL1085" s="88"/>
      <c r="AM1085" s="87"/>
      <c r="AN1085" s="87"/>
      <c r="AO1085" s="87"/>
      <c r="AP1085" s="87"/>
      <c r="AQ1085" s="87"/>
      <c r="AR1085" s="87"/>
      <c r="AS1085" s="87"/>
      <c r="AT1085" s="87"/>
      <c r="AU1085" s="87"/>
      <c r="AV1085" s="87"/>
      <c r="AW1085" s="112"/>
      <c r="AX1085" s="107">
        <f>SUM(AX1086:AX1100)</f>
        <v>1330</v>
      </c>
      <c r="AY1085" s="88"/>
      <c r="AZ1085" s="79"/>
      <c r="BA1085" s="80"/>
      <c r="BB1085" s="71"/>
      <c r="BC1085" s="95"/>
      <c r="BD1085" s="41">
        <v>4</v>
      </c>
      <c r="BE1085" s="52">
        <v>42</v>
      </c>
      <c r="BF1085" s="103">
        <v>4241</v>
      </c>
      <c r="BG1085" s="279" t="s">
        <v>51</v>
      </c>
    </row>
    <row r="1086" spans="1:59" s="63" customFormat="1" ht="12.75" x14ac:dyDescent="0.2">
      <c r="A1086" s="196">
        <v>4</v>
      </c>
      <c r="B1086" s="197" t="s">
        <v>422</v>
      </c>
      <c r="C1086" s="208">
        <v>42</v>
      </c>
      <c r="D1086" s="209" t="s">
        <v>518</v>
      </c>
      <c r="E1086" s="212">
        <v>4241</v>
      </c>
      <c r="F1086" s="213" t="s">
        <v>601</v>
      </c>
      <c r="G1086" s="231" t="s">
        <v>314</v>
      </c>
      <c r="H1086" s="89" t="s">
        <v>52</v>
      </c>
      <c r="I1086" s="90" t="s">
        <v>602</v>
      </c>
      <c r="J1086" s="90"/>
      <c r="K1086" s="90" t="s">
        <v>64</v>
      </c>
      <c r="L1086" s="90" t="s">
        <v>313</v>
      </c>
      <c r="M1086" s="91"/>
      <c r="N1086" s="312">
        <v>1</v>
      </c>
      <c r="O1086" s="313">
        <f>N1086/N$1085</f>
        <v>6.6666666666666666E-2</v>
      </c>
      <c r="P1086" s="104"/>
      <c r="Q1086" s="92"/>
      <c r="R1086" s="92"/>
      <c r="S1086" s="92"/>
      <c r="T1086" s="92"/>
      <c r="U1086" s="92"/>
      <c r="V1086" s="92"/>
      <c r="W1086" s="92"/>
      <c r="X1086" s="109">
        <f t="shared" ref="X1086:X1100" si="167">P1086*P$7+Q1086*Q$7+R1086*R$7+S1086*S$7+T1086*T$7+U1086*U$7+V1086*V$7+W1086*W$7</f>
        <v>0</v>
      </c>
      <c r="Y1086" s="83"/>
      <c r="Z1086" s="110">
        <f t="shared" ref="Z1086:Z1100" si="168">X1086*$O1086</f>
        <v>0</v>
      </c>
      <c r="AA1086" s="111"/>
      <c r="AB1086" s="92"/>
      <c r="AC1086" s="92"/>
      <c r="AD1086" s="92"/>
      <c r="AE1086" s="92"/>
      <c r="AF1086" s="92"/>
      <c r="AG1086" s="92"/>
      <c r="AH1086" s="92"/>
      <c r="AI1086" s="109">
        <f t="shared" ref="AI1086:AI1100" si="169">AB1086*AB$7+AC1086*AC$7+AD1086*AD$7+AE1086*AE$7+AF1086*AF$7+AG1086*AG$7+AH1086*AH$7</f>
        <v>0</v>
      </c>
      <c r="AJ1086" s="83"/>
      <c r="AK1086" s="110">
        <f t="shared" ref="AK1086:AK1100" si="170">AI1086*$O1086</f>
        <v>0</v>
      </c>
      <c r="AL1086" s="111"/>
      <c r="AM1086" s="92"/>
      <c r="AN1086" s="92">
        <v>1</v>
      </c>
      <c r="AO1086" s="92"/>
      <c r="AP1086" s="92"/>
      <c r="AQ1086" s="92"/>
      <c r="AR1086" s="92"/>
      <c r="AS1086" s="92"/>
      <c r="AT1086" s="92"/>
      <c r="AU1086" s="92"/>
      <c r="AV1086" s="109">
        <f t="shared" ref="AV1086:AV1100" si="171">AM1086*AM$7+AN1086*AN$7+AO1086*AO$7+AP1086*AP$7+AQ1086*AQ$7+AR1086*AR$7+AS1086*AS$7+AT1086*AT$7+AU1086*AU$7</f>
        <v>25</v>
      </c>
      <c r="AW1086" s="75"/>
      <c r="AX1086" s="110">
        <f t="shared" ref="AX1086:AX1100" si="172">AV1086*$O1086</f>
        <v>1.6666666666666667</v>
      </c>
      <c r="AY1086" s="111"/>
      <c r="AZ1086" s="93"/>
      <c r="BA1086" s="94" t="s">
        <v>554</v>
      </c>
      <c r="BB1086" s="71"/>
      <c r="BC1086" s="95"/>
      <c r="BD1086" s="41">
        <v>4</v>
      </c>
      <c r="BE1086" s="52">
        <v>42</v>
      </c>
      <c r="BF1086" s="103">
        <v>4241</v>
      </c>
      <c r="BG1086" s="280" t="s">
        <v>52</v>
      </c>
    </row>
    <row r="1087" spans="1:59" s="63" customFormat="1" ht="12.75" x14ac:dyDescent="0.2">
      <c r="A1087" s="196">
        <v>4</v>
      </c>
      <c r="B1087" s="197" t="s">
        <v>422</v>
      </c>
      <c r="C1087" s="208">
        <v>42</v>
      </c>
      <c r="D1087" s="209" t="s">
        <v>518</v>
      </c>
      <c r="E1087" s="212">
        <v>4241</v>
      </c>
      <c r="F1087" s="213" t="s">
        <v>601</v>
      </c>
      <c r="G1087" s="231" t="s">
        <v>314</v>
      </c>
      <c r="H1087" s="89"/>
      <c r="I1087" s="90" t="s">
        <v>589</v>
      </c>
      <c r="J1087" s="90"/>
      <c r="K1087" s="90" t="s">
        <v>64</v>
      </c>
      <c r="L1087" s="90" t="s">
        <v>119</v>
      </c>
      <c r="M1087" s="91"/>
      <c r="N1087" s="312">
        <v>1</v>
      </c>
      <c r="O1087" s="313">
        <f t="shared" ref="O1087:O1100" si="173">N1087/N$1085</f>
        <v>6.6666666666666666E-2</v>
      </c>
      <c r="P1087" s="104">
        <v>1</v>
      </c>
      <c r="Q1087" s="92"/>
      <c r="R1087" s="92"/>
      <c r="S1087" s="92"/>
      <c r="T1087" s="92"/>
      <c r="U1087" s="92"/>
      <c r="V1087" s="92"/>
      <c r="W1087" s="92"/>
      <c r="X1087" s="109">
        <f t="shared" si="167"/>
        <v>100</v>
      </c>
      <c r="Y1087" s="83"/>
      <c r="Z1087" s="110">
        <f t="shared" si="168"/>
        <v>6.666666666666667</v>
      </c>
      <c r="AA1087" s="111"/>
      <c r="AB1087" s="92"/>
      <c r="AC1087" s="92"/>
      <c r="AD1087" s="92"/>
      <c r="AE1087" s="92"/>
      <c r="AF1087" s="92"/>
      <c r="AG1087" s="92"/>
      <c r="AH1087" s="92"/>
      <c r="AI1087" s="109">
        <f t="shared" si="169"/>
        <v>0</v>
      </c>
      <c r="AJ1087" s="83"/>
      <c r="AK1087" s="110">
        <f t="shared" si="170"/>
        <v>0</v>
      </c>
      <c r="AL1087" s="111"/>
      <c r="AM1087" s="92"/>
      <c r="AN1087" s="92"/>
      <c r="AO1087" s="92"/>
      <c r="AP1087" s="92"/>
      <c r="AQ1087" s="92"/>
      <c r="AR1087" s="92"/>
      <c r="AS1087" s="92"/>
      <c r="AT1087" s="92">
        <v>1</v>
      </c>
      <c r="AU1087" s="92"/>
      <c r="AV1087" s="109">
        <f t="shared" si="171"/>
        <v>2500</v>
      </c>
      <c r="AW1087" s="75"/>
      <c r="AX1087" s="110">
        <f t="shared" si="172"/>
        <v>166.66666666666666</v>
      </c>
      <c r="AY1087" s="111"/>
      <c r="AZ1087" s="93"/>
      <c r="BA1087" s="94" t="s">
        <v>554</v>
      </c>
      <c r="BB1087" s="71"/>
      <c r="BC1087" s="95"/>
      <c r="BD1087" s="41">
        <v>4</v>
      </c>
      <c r="BE1087" s="52">
        <v>42</v>
      </c>
      <c r="BF1087" s="103">
        <v>4241</v>
      </c>
      <c r="BG1087" s="280" t="s">
        <v>52</v>
      </c>
    </row>
    <row r="1088" spans="1:59" s="63" customFormat="1" ht="12.75" x14ac:dyDescent="0.2">
      <c r="A1088" s="196">
        <v>4</v>
      </c>
      <c r="B1088" s="197" t="s">
        <v>422</v>
      </c>
      <c r="C1088" s="208">
        <v>42</v>
      </c>
      <c r="D1088" s="209" t="s">
        <v>518</v>
      </c>
      <c r="E1088" s="212">
        <v>4241</v>
      </c>
      <c r="F1088" s="213" t="s">
        <v>601</v>
      </c>
      <c r="G1088" s="231" t="s">
        <v>314</v>
      </c>
      <c r="H1088" s="89"/>
      <c r="I1088" s="90" t="s">
        <v>216</v>
      </c>
      <c r="J1088" s="90"/>
      <c r="K1088" s="90" t="s">
        <v>64</v>
      </c>
      <c r="L1088" s="90" t="s">
        <v>218</v>
      </c>
      <c r="M1088" s="91"/>
      <c r="N1088" s="312">
        <v>1</v>
      </c>
      <c r="O1088" s="313">
        <f t="shared" si="173"/>
        <v>6.6666666666666666E-2</v>
      </c>
      <c r="P1088" s="104">
        <v>1</v>
      </c>
      <c r="Q1088" s="92"/>
      <c r="R1088" s="92"/>
      <c r="S1088" s="92"/>
      <c r="T1088" s="92"/>
      <c r="U1088" s="92"/>
      <c r="V1088" s="92"/>
      <c r="W1088" s="92"/>
      <c r="X1088" s="109">
        <f t="shared" si="167"/>
        <v>100</v>
      </c>
      <c r="Y1088" s="83"/>
      <c r="Z1088" s="110">
        <f t="shared" si="168"/>
        <v>6.666666666666667</v>
      </c>
      <c r="AA1088" s="111"/>
      <c r="AB1088" s="92"/>
      <c r="AC1088" s="92"/>
      <c r="AD1088" s="92"/>
      <c r="AE1088" s="92"/>
      <c r="AF1088" s="92"/>
      <c r="AG1088" s="92"/>
      <c r="AH1088" s="92"/>
      <c r="AI1088" s="109">
        <f t="shared" si="169"/>
        <v>0</v>
      </c>
      <c r="AJ1088" s="83"/>
      <c r="AK1088" s="110">
        <f t="shared" si="170"/>
        <v>0</v>
      </c>
      <c r="AL1088" s="111"/>
      <c r="AM1088" s="92"/>
      <c r="AN1088" s="92"/>
      <c r="AO1088" s="92"/>
      <c r="AP1088" s="92"/>
      <c r="AQ1088" s="92"/>
      <c r="AR1088" s="92"/>
      <c r="AS1088" s="92">
        <v>1</v>
      </c>
      <c r="AT1088" s="92"/>
      <c r="AU1088" s="92"/>
      <c r="AV1088" s="109">
        <f t="shared" si="171"/>
        <v>1000</v>
      </c>
      <c r="AW1088" s="75"/>
      <c r="AX1088" s="110">
        <f t="shared" si="172"/>
        <v>66.666666666666671</v>
      </c>
      <c r="AY1088" s="111"/>
      <c r="AZ1088" s="93"/>
      <c r="BA1088" s="94" t="s">
        <v>554</v>
      </c>
      <c r="BB1088" s="71"/>
      <c r="BC1088" s="95"/>
      <c r="BD1088" s="41">
        <v>4</v>
      </c>
      <c r="BE1088" s="52">
        <v>42</v>
      </c>
      <c r="BF1088" s="103">
        <v>4241</v>
      </c>
      <c r="BG1088" s="280" t="s">
        <v>52</v>
      </c>
    </row>
    <row r="1089" spans="1:59" s="63" customFormat="1" ht="12.75" x14ac:dyDescent="0.2">
      <c r="A1089" s="196">
        <v>4</v>
      </c>
      <c r="B1089" s="197" t="s">
        <v>422</v>
      </c>
      <c r="C1089" s="208">
        <v>42</v>
      </c>
      <c r="D1089" s="209" t="s">
        <v>518</v>
      </c>
      <c r="E1089" s="212">
        <v>4241</v>
      </c>
      <c r="F1089" s="213" t="s">
        <v>601</v>
      </c>
      <c r="G1089" s="231" t="s">
        <v>314</v>
      </c>
      <c r="H1089" s="89"/>
      <c r="I1089" s="90" t="s">
        <v>586</v>
      </c>
      <c r="J1089" s="90"/>
      <c r="K1089" s="90" t="s">
        <v>64</v>
      </c>
      <c r="L1089" s="90" t="s">
        <v>588</v>
      </c>
      <c r="M1089" s="91"/>
      <c r="N1089" s="312">
        <v>1</v>
      </c>
      <c r="O1089" s="313">
        <f t="shared" si="173"/>
        <v>6.6666666666666666E-2</v>
      </c>
      <c r="P1089" s="104"/>
      <c r="Q1089" s="92"/>
      <c r="R1089" s="92"/>
      <c r="S1089" s="92"/>
      <c r="T1089" s="92"/>
      <c r="U1089" s="92"/>
      <c r="V1089" s="92"/>
      <c r="W1089" s="92"/>
      <c r="X1089" s="109">
        <f t="shared" si="167"/>
        <v>0</v>
      </c>
      <c r="Y1089" s="83"/>
      <c r="Z1089" s="110">
        <f t="shared" si="168"/>
        <v>0</v>
      </c>
      <c r="AA1089" s="111"/>
      <c r="AB1089" s="92"/>
      <c r="AC1089" s="92"/>
      <c r="AD1089" s="92"/>
      <c r="AE1089" s="92"/>
      <c r="AF1089" s="92"/>
      <c r="AG1089" s="92"/>
      <c r="AH1089" s="92"/>
      <c r="AI1089" s="109">
        <f t="shared" si="169"/>
        <v>0</v>
      </c>
      <c r="AJ1089" s="83"/>
      <c r="AK1089" s="110">
        <f t="shared" si="170"/>
        <v>0</v>
      </c>
      <c r="AL1089" s="111"/>
      <c r="AM1089" s="92"/>
      <c r="AN1089" s="92">
        <v>1</v>
      </c>
      <c r="AO1089" s="92"/>
      <c r="AP1089" s="92"/>
      <c r="AQ1089" s="92"/>
      <c r="AR1089" s="92"/>
      <c r="AS1089" s="92"/>
      <c r="AT1089" s="92"/>
      <c r="AU1089" s="92"/>
      <c r="AV1089" s="109">
        <f t="shared" si="171"/>
        <v>25</v>
      </c>
      <c r="AW1089" s="75"/>
      <c r="AX1089" s="110">
        <f t="shared" si="172"/>
        <v>1.6666666666666667</v>
      </c>
      <c r="AY1089" s="111"/>
      <c r="AZ1089" s="93"/>
      <c r="BA1089" s="94" t="s">
        <v>554</v>
      </c>
      <c r="BB1089" s="71"/>
      <c r="BC1089" s="95"/>
      <c r="BD1089" s="41">
        <v>4</v>
      </c>
      <c r="BE1089" s="52">
        <v>42</v>
      </c>
      <c r="BF1089" s="103">
        <v>4241</v>
      </c>
      <c r="BG1089" s="280" t="s">
        <v>52</v>
      </c>
    </row>
    <row r="1090" spans="1:59" s="63" customFormat="1" ht="12.75" x14ac:dyDescent="0.2">
      <c r="A1090" s="196">
        <v>4</v>
      </c>
      <c r="B1090" s="197" t="s">
        <v>422</v>
      </c>
      <c r="C1090" s="208">
        <v>42</v>
      </c>
      <c r="D1090" s="209" t="s">
        <v>518</v>
      </c>
      <c r="E1090" s="212">
        <v>4241</v>
      </c>
      <c r="F1090" s="213" t="s">
        <v>601</v>
      </c>
      <c r="G1090" s="231" t="s">
        <v>314</v>
      </c>
      <c r="H1090" s="89"/>
      <c r="I1090" s="90" t="s">
        <v>287</v>
      </c>
      <c r="J1090" s="90"/>
      <c r="K1090" s="90" t="s">
        <v>64</v>
      </c>
      <c r="L1090" s="90" t="s">
        <v>119</v>
      </c>
      <c r="M1090" s="91"/>
      <c r="N1090" s="312">
        <v>1</v>
      </c>
      <c r="O1090" s="313">
        <f t="shared" si="173"/>
        <v>6.6666666666666666E-2</v>
      </c>
      <c r="P1090" s="104">
        <v>1</v>
      </c>
      <c r="Q1090" s="92"/>
      <c r="R1090" s="92"/>
      <c r="S1090" s="92"/>
      <c r="T1090" s="92"/>
      <c r="U1090" s="92"/>
      <c r="V1090" s="92"/>
      <c r="W1090" s="92"/>
      <c r="X1090" s="109">
        <f t="shared" si="167"/>
        <v>100</v>
      </c>
      <c r="Y1090" s="83"/>
      <c r="Z1090" s="110">
        <f t="shared" si="168"/>
        <v>6.666666666666667</v>
      </c>
      <c r="AA1090" s="111"/>
      <c r="AB1090" s="92"/>
      <c r="AC1090" s="92"/>
      <c r="AD1090" s="92"/>
      <c r="AE1090" s="92"/>
      <c r="AF1090" s="92"/>
      <c r="AG1090" s="92"/>
      <c r="AH1090" s="92"/>
      <c r="AI1090" s="109">
        <f t="shared" si="169"/>
        <v>0</v>
      </c>
      <c r="AJ1090" s="83"/>
      <c r="AK1090" s="110">
        <f t="shared" si="170"/>
        <v>0</v>
      </c>
      <c r="AL1090" s="111"/>
      <c r="AM1090" s="92"/>
      <c r="AN1090" s="92"/>
      <c r="AO1090" s="92"/>
      <c r="AP1090" s="92"/>
      <c r="AQ1090" s="92"/>
      <c r="AR1090" s="92"/>
      <c r="AS1090" s="92"/>
      <c r="AT1090" s="92">
        <v>1</v>
      </c>
      <c r="AU1090" s="92"/>
      <c r="AV1090" s="109">
        <f t="shared" si="171"/>
        <v>2500</v>
      </c>
      <c r="AW1090" s="75"/>
      <c r="AX1090" s="110">
        <f t="shared" si="172"/>
        <v>166.66666666666666</v>
      </c>
      <c r="AY1090" s="111"/>
      <c r="AZ1090" s="93"/>
      <c r="BA1090" s="94" t="s">
        <v>554</v>
      </c>
      <c r="BB1090" s="71"/>
      <c r="BC1090" s="95"/>
      <c r="BD1090" s="41">
        <v>4</v>
      </c>
      <c r="BE1090" s="52">
        <v>42</v>
      </c>
      <c r="BF1090" s="103">
        <v>4241</v>
      </c>
      <c r="BG1090" s="280" t="s">
        <v>52</v>
      </c>
    </row>
    <row r="1091" spans="1:59" s="63" customFormat="1" ht="12.75" x14ac:dyDescent="0.2">
      <c r="A1091" s="196">
        <v>4</v>
      </c>
      <c r="B1091" s="197" t="s">
        <v>422</v>
      </c>
      <c r="C1091" s="208">
        <v>42</v>
      </c>
      <c r="D1091" s="209" t="s">
        <v>518</v>
      </c>
      <c r="E1091" s="212">
        <v>4241</v>
      </c>
      <c r="F1091" s="213" t="s">
        <v>601</v>
      </c>
      <c r="G1091" s="231" t="s">
        <v>314</v>
      </c>
      <c r="H1091" s="89"/>
      <c r="I1091" s="90" t="s">
        <v>120</v>
      </c>
      <c r="J1091" s="90"/>
      <c r="K1091" s="90" t="s">
        <v>90</v>
      </c>
      <c r="L1091" s="90" t="s">
        <v>223</v>
      </c>
      <c r="M1091" s="91"/>
      <c r="N1091" s="312">
        <v>1</v>
      </c>
      <c r="O1091" s="313">
        <f t="shared" si="173"/>
        <v>6.6666666666666666E-2</v>
      </c>
      <c r="P1091" s="104"/>
      <c r="Q1091" s="92"/>
      <c r="R1091" s="92"/>
      <c r="S1091" s="92"/>
      <c r="T1091" s="92"/>
      <c r="U1091" s="92">
        <v>1</v>
      </c>
      <c r="V1091" s="92"/>
      <c r="W1091" s="92"/>
      <c r="X1091" s="109">
        <f t="shared" si="167"/>
        <v>5000</v>
      </c>
      <c r="Y1091" s="83"/>
      <c r="Z1091" s="110">
        <f t="shared" si="168"/>
        <v>333.33333333333331</v>
      </c>
      <c r="AA1091" s="111"/>
      <c r="AB1091" s="92"/>
      <c r="AC1091" s="92"/>
      <c r="AD1091" s="92"/>
      <c r="AE1091" s="92"/>
      <c r="AF1091" s="92"/>
      <c r="AG1091" s="92"/>
      <c r="AH1091" s="92"/>
      <c r="AI1091" s="109">
        <f t="shared" si="169"/>
        <v>0</v>
      </c>
      <c r="AJ1091" s="83"/>
      <c r="AK1091" s="110">
        <f t="shared" si="170"/>
        <v>0</v>
      </c>
      <c r="AL1091" s="111"/>
      <c r="AM1091" s="92"/>
      <c r="AN1091" s="92"/>
      <c r="AO1091" s="92"/>
      <c r="AP1091" s="92">
        <v>1</v>
      </c>
      <c r="AQ1091" s="92"/>
      <c r="AR1091" s="92"/>
      <c r="AS1091" s="92"/>
      <c r="AT1091" s="92"/>
      <c r="AU1091" s="92"/>
      <c r="AV1091" s="109">
        <f t="shared" si="171"/>
        <v>100</v>
      </c>
      <c r="AW1091" s="75"/>
      <c r="AX1091" s="110">
        <f t="shared" si="172"/>
        <v>6.666666666666667</v>
      </c>
      <c r="AY1091" s="111"/>
      <c r="AZ1091" s="93"/>
      <c r="BA1091" s="94" t="s">
        <v>554</v>
      </c>
      <c r="BB1091" s="71"/>
      <c r="BC1091" s="95"/>
      <c r="BD1091" s="41">
        <v>4</v>
      </c>
      <c r="BE1091" s="52">
        <v>42</v>
      </c>
      <c r="BF1091" s="103">
        <v>4241</v>
      </c>
      <c r="BG1091" s="280" t="s">
        <v>52</v>
      </c>
    </row>
    <row r="1092" spans="1:59" s="63" customFormat="1" ht="12.75" x14ac:dyDescent="0.2">
      <c r="A1092" s="196">
        <v>4</v>
      </c>
      <c r="B1092" s="197" t="s">
        <v>422</v>
      </c>
      <c r="C1092" s="208">
        <v>42</v>
      </c>
      <c r="D1092" s="209" t="s">
        <v>518</v>
      </c>
      <c r="E1092" s="212">
        <v>4241</v>
      </c>
      <c r="F1092" s="213" t="s">
        <v>601</v>
      </c>
      <c r="G1092" s="231" t="s">
        <v>314</v>
      </c>
      <c r="H1092" s="89"/>
      <c r="I1092" s="90" t="s">
        <v>603</v>
      </c>
      <c r="J1092" s="90"/>
      <c r="K1092" s="90" t="s">
        <v>64</v>
      </c>
      <c r="L1092" s="90" t="s">
        <v>604</v>
      </c>
      <c r="M1092" s="91"/>
      <c r="N1092" s="312">
        <v>1</v>
      </c>
      <c r="O1092" s="313">
        <f t="shared" si="173"/>
        <v>6.6666666666666666E-2</v>
      </c>
      <c r="P1092" s="104"/>
      <c r="Q1092" s="92"/>
      <c r="R1092" s="92"/>
      <c r="S1092" s="92"/>
      <c r="T1092" s="92"/>
      <c r="U1092" s="92"/>
      <c r="V1092" s="92"/>
      <c r="W1092" s="92"/>
      <c r="X1092" s="109">
        <f t="shared" si="167"/>
        <v>0</v>
      </c>
      <c r="Y1092" s="83"/>
      <c r="Z1092" s="110">
        <f t="shared" si="168"/>
        <v>0</v>
      </c>
      <c r="AA1092" s="111"/>
      <c r="AB1092" s="92"/>
      <c r="AC1092" s="92"/>
      <c r="AD1092" s="92"/>
      <c r="AE1092" s="92"/>
      <c r="AF1092" s="92"/>
      <c r="AG1092" s="92"/>
      <c r="AH1092" s="92"/>
      <c r="AI1092" s="109">
        <f t="shared" si="169"/>
        <v>0</v>
      </c>
      <c r="AJ1092" s="83"/>
      <c r="AK1092" s="110">
        <f t="shared" si="170"/>
        <v>0</v>
      </c>
      <c r="AL1092" s="111"/>
      <c r="AM1092" s="92"/>
      <c r="AN1092" s="92"/>
      <c r="AO1092" s="92"/>
      <c r="AP1092" s="92"/>
      <c r="AQ1092" s="92">
        <v>1</v>
      </c>
      <c r="AR1092" s="92"/>
      <c r="AS1092" s="92"/>
      <c r="AT1092" s="92"/>
      <c r="AU1092" s="92"/>
      <c r="AV1092" s="109">
        <f t="shared" si="171"/>
        <v>250</v>
      </c>
      <c r="AW1092" s="75"/>
      <c r="AX1092" s="110">
        <f t="shared" si="172"/>
        <v>16.666666666666668</v>
      </c>
      <c r="AY1092" s="111"/>
      <c r="AZ1092" s="93"/>
      <c r="BA1092" s="94" t="s">
        <v>554</v>
      </c>
      <c r="BB1092" s="71"/>
      <c r="BC1092" s="95"/>
      <c r="BD1092" s="41">
        <v>4</v>
      </c>
      <c r="BE1092" s="52">
        <v>42</v>
      </c>
      <c r="BF1092" s="103">
        <v>4241</v>
      </c>
      <c r="BG1092" s="280" t="s">
        <v>52</v>
      </c>
    </row>
    <row r="1093" spans="1:59" s="63" customFormat="1" ht="12.75" x14ac:dyDescent="0.2">
      <c r="A1093" s="196">
        <v>4</v>
      </c>
      <c r="B1093" s="197" t="s">
        <v>422</v>
      </c>
      <c r="C1093" s="208">
        <v>42</v>
      </c>
      <c r="D1093" s="209" t="s">
        <v>518</v>
      </c>
      <c r="E1093" s="212">
        <v>4241</v>
      </c>
      <c r="F1093" s="213" t="s">
        <v>601</v>
      </c>
      <c r="G1093" s="231" t="s">
        <v>314</v>
      </c>
      <c r="H1093" s="89"/>
      <c r="I1093" s="90" t="s">
        <v>605</v>
      </c>
      <c r="J1093" s="90"/>
      <c r="K1093" s="90" t="s">
        <v>64</v>
      </c>
      <c r="L1093" s="90" t="s">
        <v>606</v>
      </c>
      <c r="M1093" s="91"/>
      <c r="N1093" s="312">
        <v>1</v>
      </c>
      <c r="O1093" s="313">
        <f t="shared" si="173"/>
        <v>6.6666666666666666E-2</v>
      </c>
      <c r="P1093" s="104">
        <v>1</v>
      </c>
      <c r="Q1093" s="92"/>
      <c r="R1093" s="92"/>
      <c r="S1093" s="92"/>
      <c r="T1093" s="92"/>
      <c r="U1093" s="92"/>
      <c r="V1093" s="92"/>
      <c r="W1093" s="92"/>
      <c r="X1093" s="109">
        <f t="shared" si="167"/>
        <v>100</v>
      </c>
      <c r="Y1093" s="83"/>
      <c r="Z1093" s="110">
        <f t="shared" si="168"/>
        <v>6.666666666666667</v>
      </c>
      <c r="AA1093" s="111"/>
      <c r="AB1093" s="92"/>
      <c r="AC1093" s="92"/>
      <c r="AD1093" s="92"/>
      <c r="AE1093" s="92"/>
      <c r="AF1093" s="92"/>
      <c r="AG1093" s="92"/>
      <c r="AH1093" s="92"/>
      <c r="AI1093" s="109">
        <f t="shared" si="169"/>
        <v>0</v>
      </c>
      <c r="AJ1093" s="83"/>
      <c r="AK1093" s="110">
        <f t="shared" si="170"/>
        <v>0</v>
      </c>
      <c r="AL1093" s="111"/>
      <c r="AM1093" s="92"/>
      <c r="AN1093" s="92"/>
      <c r="AO1093" s="92"/>
      <c r="AP1093" s="92"/>
      <c r="AQ1093" s="92"/>
      <c r="AR1093" s="92"/>
      <c r="AS1093" s="92">
        <v>1</v>
      </c>
      <c r="AT1093" s="92"/>
      <c r="AU1093" s="92"/>
      <c r="AV1093" s="109">
        <f t="shared" si="171"/>
        <v>1000</v>
      </c>
      <c r="AW1093" s="75"/>
      <c r="AX1093" s="110">
        <f t="shared" si="172"/>
        <v>66.666666666666671</v>
      </c>
      <c r="AY1093" s="111"/>
      <c r="AZ1093" s="93"/>
      <c r="BA1093" s="94" t="s">
        <v>554</v>
      </c>
      <c r="BB1093" s="71"/>
      <c r="BC1093" s="95"/>
      <c r="BD1093" s="41">
        <v>4</v>
      </c>
      <c r="BE1093" s="52">
        <v>42</v>
      </c>
      <c r="BF1093" s="103">
        <v>4241</v>
      </c>
      <c r="BG1093" s="280" t="s">
        <v>52</v>
      </c>
    </row>
    <row r="1094" spans="1:59" s="63" customFormat="1" ht="12.75" x14ac:dyDescent="0.2">
      <c r="A1094" s="196">
        <v>4</v>
      </c>
      <c r="B1094" s="197" t="s">
        <v>422</v>
      </c>
      <c r="C1094" s="208">
        <v>42</v>
      </c>
      <c r="D1094" s="209" t="s">
        <v>518</v>
      </c>
      <c r="E1094" s="212">
        <v>4241</v>
      </c>
      <c r="F1094" s="213" t="s">
        <v>601</v>
      </c>
      <c r="G1094" s="231" t="s">
        <v>314</v>
      </c>
      <c r="H1094" s="89"/>
      <c r="I1094" s="90" t="s">
        <v>520</v>
      </c>
      <c r="J1094" s="90"/>
      <c r="K1094" s="90" t="s">
        <v>64</v>
      </c>
      <c r="L1094" s="90" t="s">
        <v>522</v>
      </c>
      <c r="M1094" s="91"/>
      <c r="N1094" s="312">
        <v>1</v>
      </c>
      <c r="O1094" s="313">
        <f t="shared" si="173"/>
        <v>6.6666666666666666E-2</v>
      </c>
      <c r="P1094" s="104"/>
      <c r="Q1094" s="92"/>
      <c r="R1094" s="92"/>
      <c r="S1094" s="92"/>
      <c r="T1094" s="92"/>
      <c r="U1094" s="92"/>
      <c r="V1094" s="92"/>
      <c r="W1094" s="92"/>
      <c r="X1094" s="109">
        <f t="shared" si="167"/>
        <v>0</v>
      </c>
      <c r="Y1094" s="83"/>
      <c r="Z1094" s="110">
        <f t="shared" si="168"/>
        <v>0</v>
      </c>
      <c r="AA1094" s="111"/>
      <c r="AB1094" s="92"/>
      <c r="AC1094" s="92"/>
      <c r="AD1094" s="92"/>
      <c r="AE1094" s="92"/>
      <c r="AF1094" s="92"/>
      <c r="AG1094" s="92"/>
      <c r="AH1094" s="92"/>
      <c r="AI1094" s="109">
        <f t="shared" si="169"/>
        <v>0</v>
      </c>
      <c r="AJ1094" s="83"/>
      <c r="AK1094" s="110">
        <f t="shared" si="170"/>
        <v>0</v>
      </c>
      <c r="AL1094" s="111"/>
      <c r="AM1094" s="92"/>
      <c r="AN1094" s="92">
        <v>1</v>
      </c>
      <c r="AO1094" s="92"/>
      <c r="AP1094" s="92"/>
      <c r="AQ1094" s="92"/>
      <c r="AR1094" s="92"/>
      <c r="AS1094" s="92"/>
      <c r="AT1094" s="92"/>
      <c r="AU1094" s="92"/>
      <c r="AV1094" s="109">
        <f t="shared" si="171"/>
        <v>25</v>
      </c>
      <c r="AW1094" s="75"/>
      <c r="AX1094" s="110">
        <f t="shared" si="172"/>
        <v>1.6666666666666667</v>
      </c>
      <c r="AY1094" s="111"/>
      <c r="AZ1094" s="93"/>
      <c r="BA1094" s="94" t="s">
        <v>131</v>
      </c>
      <c r="BB1094" s="71"/>
      <c r="BC1094" s="95"/>
      <c r="BD1094" s="41">
        <v>4</v>
      </c>
      <c r="BE1094" s="52">
        <v>42</v>
      </c>
      <c r="BF1094" s="103">
        <v>4241</v>
      </c>
      <c r="BG1094" s="280" t="s">
        <v>52</v>
      </c>
    </row>
    <row r="1095" spans="1:59" s="63" customFormat="1" ht="12.75" x14ac:dyDescent="0.2">
      <c r="A1095" s="196">
        <v>4</v>
      </c>
      <c r="B1095" s="197" t="s">
        <v>422</v>
      </c>
      <c r="C1095" s="208">
        <v>42</v>
      </c>
      <c r="D1095" s="209" t="s">
        <v>518</v>
      </c>
      <c r="E1095" s="212">
        <v>4241</v>
      </c>
      <c r="F1095" s="213" t="s">
        <v>601</v>
      </c>
      <c r="G1095" s="231" t="s">
        <v>314</v>
      </c>
      <c r="H1095" s="89"/>
      <c r="I1095" s="90" t="s">
        <v>607</v>
      </c>
      <c r="J1095" s="90"/>
      <c r="K1095" s="90" t="s">
        <v>64</v>
      </c>
      <c r="L1095" s="90" t="s">
        <v>119</v>
      </c>
      <c r="M1095" s="91"/>
      <c r="N1095" s="312">
        <v>1</v>
      </c>
      <c r="O1095" s="313">
        <f t="shared" si="173"/>
        <v>6.6666666666666666E-2</v>
      </c>
      <c r="P1095" s="104">
        <v>1</v>
      </c>
      <c r="Q1095" s="92"/>
      <c r="R1095" s="92"/>
      <c r="S1095" s="92"/>
      <c r="T1095" s="92"/>
      <c r="U1095" s="92"/>
      <c r="V1095" s="92"/>
      <c r="W1095" s="92"/>
      <c r="X1095" s="109">
        <f t="shared" si="167"/>
        <v>100</v>
      </c>
      <c r="Y1095" s="83"/>
      <c r="Z1095" s="110">
        <f t="shared" si="168"/>
        <v>6.666666666666667</v>
      </c>
      <c r="AA1095" s="111"/>
      <c r="AB1095" s="92"/>
      <c r="AC1095" s="92"/>
      <c r="AD1095" s="92"/>
      <c r="AE1095" s="92"/>
      <c r="AF1095" s="92"/>
      <c r="AG1095" s="92"/>
      <c r="AH1095" s="92"/>
      <c r="AI1095" s="109">
        <f t="shared" si="169"/>
        <v>0</v>
      </c>
      <c r="AJ1095" s="83"/>
      <c r="AK1095" s="110">
        <f t="shared" si="170"/>
        <v>0</v>
      </c>
      <c r="AL1095" s="111"/>
      <c r="AM1095" s="92"/>
      <c r="AN1095" s="92"/>
      <c r="AO1095" s="92"/>
      <c r="AP1095" s="92"/>
      <c r="AQ1095" s="92"/>
      <c r="AR1095" s="92"/>
      <c r="AS1095" s="92"/>
      <c r="AT1095" s="92">
        <v>1</v>
      </c>
      <c r="AU1095" s="92"/>
      <c r="AV1095" s="109">
        <f t="shared" si="171"/>
        <v>2500</v>
      </c>
      <c r="AW1095" s="75"/>
      <c r="AX1095" s="110">
        <f t="shared" si="172"/>
        <v>166.66666666666666</v>
      </c>
      <c r="AY1095" s="111"/>
      <c r="AZ1095" s="93"/>
      <c r="BA1095" s="94" t="s">
        <v>554</v>
      </c>
      <c r="BB1095" s="71"/>
      <c r="BC1095" s="95"/>
      <c r="BD1095" s="41">
        <v>4</v>
      </c>
      <c r="BE1095" s="52">
        <v>42</v>
      </c>
      <c r="BF1095" s="103">
        <v>4241</v>
      </c>
      <c r="BG1095" s="280" t="s">
        <v>52</v>
      </c>
    </row>
    <row r="1096" spans="1:59" s="63" customFormat="1" ht="12.75" x14ac:dyDescent="0.2">
      <c r="A1096" s="196">
        <v>4</v>
      </c>
      <c r="B1096" s="197" t="s">
        <v>422</v>
      </c>
      <c r="C1096" s="208">
        <v>42</v>
      </c>
      <c r="D1096" s="209" t="s">
        <v>518</v>
      </c>
      <c r="E1096" s="212">
        <v>4241</v>
      </c>
      <c r="F1096" s="213" t="s">
        <v>601</v>
      </c>
      <c r="G1096" s="231" t="s">
        <v>314</v>
      </c>
      <c r="H1096" s="89"/>
      <c r="I1096" s="90" t="s">
        <v>608</v>
      </c>
      <c r="J1096" s="90"/>
      <c r="K1096" s="90" t="s">
        <v>64</v>
      </c>
      <c r="L1096" s="90" t="s">
        <v>119</v>
      </c>
      <c r="M1096" s="91"/>
      <c r="N1096" s="312">
        <v>1</v>
      </c>
      <c r="O1096" s="313">
        <f t="shared" si="173"/>
        <v>6.6666666666666666E-2</v>
      </c>
      <c r="P1096" s="104">
        <v>1</v>
      </c>
      <c r="Q1096" s="92"/>
      <c r="R1096" s="92"/>
      <c r="S1096" s="92"/>
      <c r="T1096" s="92"/>
      <c r="U1096" s="92"/>
      <c r="V1096" s="92"/>
      <c r="W1096" s="92"/>
      <c r="X1096" s="109">
        <f t="shared" si="167"/>
        <v>100</v>
      </c>
      <c r="Y1096" s="83"/>
      <c r="Z1096" s="110">
        <f t="shared" si="168"/>
        <v>6.666666666666667</v>
      </c>
      <c r="AA1096" s="111"/>
      <c r="AB1096" s="92"/>
      <c r="AC1096" s="92"/>
      <c r="AD1096" s="92"/>
      <c r="AE1096" s="92"/>
      <c r="AF1096" s="92"/>
      <c r="AG1096" s="92"/>
      <c r="AH1096" s="92"/>
      <c r="AI1096" s="109">
        <f t="shared" si="169"/>
        <v>0</v>
      </c>
      <c r="AJ1096" s="83"/>
      <c r="AK1096" s="110">
        <f t="shared" si="170"/>
        <v>0</v>
      </c>
      <c r="AL1096" s="111"/>
      <c r="AM1096" s="92"/>
      <c r="AN1096" s="92"/>
      <c r="AO1096" s="92"/>
      <c r="AP1096" s="92"/>
      <c r="AQ1096" s="92"/>
      <c r="AR1096" s="92"/>
      <c r="AS1096" s="92"/>
      <c r="AT1096" s="92">
        <v>1</v>
      </c>
      <c r="AU1096" s="92"/>
      <c r="AV1096" s="109">
        <f t="shared" si="171"/>
        <v>2500</v>
      </c>
      <c r="AW1096" s="75"/>
      <c r="AX1096" s="110">
        <f t="shared" si="172"/>
        <v>166.66666666666666</v>
      </c>
      <c r="AY1096" s="111"/>
      <c r="AZ1096" s="93"/>
      <c r="BA1096" s="94" t="s">
        <v>554</v>
      </c>
      <c r="BB1096" s="71"/>
      <c r="BC1096" s="95"/>
      <c r="BD1096" s="41">
        <v>4</v>
      </c>
      <c r="BE1096" s="52">
        <v>42</v>
      </c>
      <c r="BF1096" s="103">
        <v>4241</v>
      </c>
      <c r="BG1096" s="280" t="s">
        <v>52</v>
      </c>
    </row>
    <row r="1097" spans="1:59" s="63" customFormat="1" ht="12.75" x14ac:dyDescent="0.2">
      <c r="A1097" s="196">
        <v>4</v>
      </c>
      <c r="B1097" s="197" t="s">
        <v>422</v>
      </c>
      <c r="C1097" s="208">
        <v>42</v>
      </c>
      <c r="D1097" s="209" t="s">
        <v>518</v>
      </c>
      <c r="E1097" s="212">
        <v>4241</v>
      </c>
      <c r="F1097" s="213" t="s">
        <v>601</v>
      </c>
      <c r="G1097" s="231" t="s">
        <v>314</v>
      </c>
      <c r="H1097" s="89"/>
      <c r="I1097" s="90" t="s">
        <v>609</v>
      </c>
      <c r="J1097" s="90"/>
      <c r="K1097" s="90" t="s">
        <v>64</v>
      </c>
      <c r="L1097" s="90" t="s">
        <v>76</v>
      </c>
      <c r="M1097" s="91"/>
      <c r="N1097" s="312">
        <v>1</v>
      </c>
      <c r="O1097" s="313">
        <f t="shared" si="173"/>
        <v>6.6666666666666666E-2</v>
      </c>
      <c r="P1097" s="104"/>
      <c r="Q1097" s="92"/>
      <c r="R1097" s="92"/>
      <c r="S1097" s="92"/>
      <c r="T1097" s="92"/>
      <c r="U1097" s="92"/>
      <c r="V1097" s="92"/>
      <c r="W1097" s="92"/>
      <c r="X1097" s="109">
        <f t="shared" si="167"/>
        <v>0</v>
      </c>
      <c r="Y1097" s="83"/>
      <c r="Z1097" s="110">
        <f t="shared" si="168"/>
        <v>0</v>
      </c>
      <c r="AA1097" s="111"/>
      <c r="AB1097" s="92"/>
      <c r="AC1097" s="92"/>
      <c r="AD1097" s="92"/>
      <c r="AE1097" s="92"/>
      <c r="AF1097" s="92"/>
      <c r="AG1097" s="92"/>
      <c r="AH1097" s="92"/>
      <c r="AI1097" s="109">
        <f t="shared" si="169"/>
        <v>0</v>
      </c>
      <c r="AJ1097" s="83"/>
      <c r="AK1097" s="110">
        <f t="shared" si="170"/>
        <v>0</v>
      </c>
      <c r="AL1097" s="111"/>
      <c r="AM1097" s="92"/>
      <c r="AN1097" s="92">
        <v>1</v>
      </c>
      <c r="AO1097" s="92"/>
      <c r="AP1097" s="92"/>
      <c r="AQ1097" s="92"/>
      <c r="AR1097" s="92"/>
      <c r="AS1097" s="92"/>
      <c r="AT1097" s="92"/>
      <c r="AU1097" s="92"/>
      <c r="AV1097" s="109">
        <f t="shared" si="171"/>
        <v>25</v>
      </c>
      <c r="AW1097" s="75"/>
      <c r="AX1097" s="110">
        <f t="shared" si="172"/>
        <v>1.6666666666666667</v>
      </c>
      <c r="AY1097" s="111"/>
      <c r="AZ1097" s="93"/>
      <c r="BA1097" s="94" t="s">
        <v>554</v>
      </c>
      <c r="BB1097" s="71"/>
      <c r="BC1097" s="95"/>
      <c r="BD1097" s="41">
        <v>4</v>
      </c>
      <c r="BE1097" s="52">
        <v>42</v>
      </c>
      <c r="BF1097" s="103">
        <v>4241</v>
      </c>
      <c r="BG1097" s="280" t="s">
        <v>52</v>
      </c>
    </row>
    <row r="1098" spans="1:59" s="63" customFormat="1" ht="12.75" x14ac:dyDescent="0.2">
      <c r="A1098" s="196">
        <v>4</v>
      </c>
      <c r="B1098" s="197" t="s">
        <v>422</v>
      </c>
      <c r="C1098" s="208">
        <v>42</v>
      </c>
      <c r="D1098" s="209" t="s">
        <v>518</v>
      </c>
      <c r="E1098" s="212">
        <v>4241</v>
      </c>
      <c r="F1098" s="213" t="s">
        <v>601</v>
      </c>
      <c r="G1098" s="231" t="s">
        <v>314</v>
      </c>
      <c r="H1098" s="89"/>
      <c r="I1098" s="90" t="s">
        <v>610</v>
      </c>
      <c r="J1098" s="90"/>
      <c r="K1098" s="90" t="s">
        <v>64</v>
      </c>
      <c r="L1098" s="90" t="s">
        <v>119</v>
      </c>
      <c r="M1098" s="91"/>
      <c r="N1098" s="312">
        <v>1</v>
      </c>
      <c r="O1098" s="313">
        <f t="shared" si="173"/>
        <v>6.6666666666666666E-2</v>
      </c>
      <c r="P1098" s="104">
        <v>1</v>
      </c>
      <c r="Q1098" s="92"/>
      <c r="R1098" s="92"/>
      <c r="S1098" s="92"/>
      <c r="T1098" s="92"/>
      <c r="U1098" s="92"/>
      <c r="V1098" s="92"/>
      <c r="W1098" s="92"/>
      <c r="X1098" s="109">
        <f t="shared" si="167"/>
        <v>100</v>
      </c>
      <c r="Y1098" s="83"/>
      <c r="Z1098" s="110">
        <f t="shared" si="168"/>
        <v>6.666666666666667</v>
      </c>
      <c r="AA1098" s="111"/>
      <c r="AB1098" s="92"/>
      <c r="AC1098" s="92"/>
      <c r="AD1098" s="92"/>
      <c r="AE1098" s="92"/>
      <c r="AF1098" s="92"/>
      <c r="AG1098" s="92"/>
      <c r="AH1098" s="92"/>
      <c r="AI1098" s="109">
        <f t="shared" si="169"/>
        <v>0</v>
      </c>
      <c r="AJ1098" s="83"/>
      <c r="AK1098" s="110">
        <f t="shared" si="170"/>
        <v>0</v>
      </c>
      <c r="AL1098" s="111"/>
      <c r="AM1098" s="92"/>
      <c r="AN1098" s="92"/>
      <c r="AO1098" s="92"/>
      <c r="AP1098" s="92"/>
      <c r="AQ1098" s="92"/>
      <c r="AR1098" s="92"/>
      <c r="AS1098" s="92"/>
      <c r="AT1098" s="92">
        <v>1</v>
      </c>
      <c r="AU1098" s="92"/>
      <c r="AV1098" s="109">
        <f t="shared" si="171"/>
        <v>2500</v>
      </c>
      <c r="AW1098" s="75"/>
      <c r="AX1098" s="110">
        <f t="shared" si="172"/>
        <v>166.66666666666666</v>
      </c>
      <c r="AY1098" s="111"/>
      <c r="AZ1098" s="93"/>
      <c r="BA1098" s="94" t="s">
        <v>554</v>
      </c>
      <c r="BB1098" s="71"/>
      <c r="BC1098" s="95"/>
      <c r="BD1098" s="41">
        <v>4</v>
      </c>
      <c r="BE1098" s="52">
        <v>42</v>
      </c>
      <c r="BF1098" s="103">
        <v>4241</v>
      </c>
      <c r="BG1098" s="280" t="s">
        <v>52</v>
      </c>
    </row>
    <row r="1099" spans="1:59" s="63" customFormat="1" ht="12.75" x14ac:dyDescent="0.2">
      <c r="A1099" s="196">
        <v>4</v>
      </c>
      <c r="B1099" s="197" t="s">
        <v>422</v>
      </c>
      <c r="C1099" s="208">
        <v>42</v>
      </c>
      <c r="D1099" s="209" t="s">
        <v>518</v>
      </c>
      <c r="E1099" s="212">
        <v>4241</v>
      </c>
      <c r="F1099" s="213" t="s">
        <v>601</v>
      </c>
      <c r="G1099" s="231" t="s">
        <v>314</v>
      </c>
      <c r="H1099" s="89"/>
      <c r="I1099" s="90" t="s">
        <v>611</v>
      </c>
      <c r="J1099" s="90"/>
      <c r="K1099" s="90" t="s">
        <v>64</v>
      </c>
      <c r="L1099" s="90" t="s">
        <v>119</v>
      </c>
      <c r="M1099" s="91"/>
      <c r="N1099" s="312">
        <v>1</v>
      </c>
      <c r="O1099" s="313">
        <f t="shared" si="173"/>
        <v>6.6666666666666666E-2</v>
      </c>
      <c r="P1099" s="104">
        <v>1</v>
      </c>
      <c r="Q1099" s="92"/>
      <c r="R1099" s="92"/>
      <c r="S1099" s="92"/>
      <c r="T1099" s="92"/>
      <c r="U1099" s="92"/>
      <c r="V1099" s="92"/>
      <c r="W1099" s="92"/>
      <c r="X1099" s="109">
        <f t="shared" si="167"/>
        <v>100</v>
      </c>
      <c r="Y1099" s="83"/>
      <c r="Z1099" s="110">
        <f t="shared" si="168"/>
        <v>6.666666666666667</v>
      </c>
      <c r="AA1099" s="111"/>
      <c r="AB1099" s="92"/>
      <c r="AC1099" s="92"/>
      <c r="AD1099" s="92"/>
      <c r="AE1099" s="92"/>
      <c r="AF1099" s="92"/>
      <c r="AG1099" s="92"/>
      <c r="AH1099" s="92"/>
      <c r="AI1099" s="109">
        <f t="shared" si="169"/>
        <v>0</v>
      </c>
      <c r="AJ1099" s="83"/>
      <c r="AK1099" s="110">
        <f t="shared" si="170"/>
        <v>0</v>
      </c>
      <c r="AL1099" s="111"/>
      <c r="AM1099" s="92"/>
      <c r="AN1099" s="92"/>
      <c r="AO1099" s="92"/>
      <c r="AP1099" s="92"/>
      <c r="AQ1099" s="92"/>
      <c r="AR1099" s="92"/>
      <c r="AS1099" s="92"/>
      <c r="AT1099" s="92">
        <v>1</v>
      </c>
      <c r="AU1099" s="92"/>
      <c r="AV1099" s="109">
        <f t="shared" si="171"/>
        <v>2500</v>
      </c>
      <c r="AW1099" s="75"/>
      <c r="AX1099" s="110">
        <f t="shared" si="172"/>
        <v>166.66666666666666</v>
      </c>
      <c r="AY1099" s="111"/>
      <c r="AZ1099" s="93"/>
      <c r="BA1099" s="94" t="s">
        <v>554</v>
      </c>
      <c r="BB1099" s="71"/>
      <c r="BC1099" s="95"/>
      <c r="BD1099" s="41">
        <v>4</v>
      </c>
      <c r="BE1099" s="52">
        <v>42</v>
      </c>
      <c r="BF1099" s="103">
        <v>4241</v>
      </c>
      <c r="BG1099" s="280" t="s">
        <v>52</v>
      </c>
    </row>
    <row r="1100" spans="1:59" s="63" customFormat="1" ht="12.75" x14ac:dyDescent="0.2">
      <c r="A1100" s="196">
        <v>4</v>
      </c>
      <c r="B1100" s="197" t="s">
        <v>422</v>
      </c>
      <c r="C1100" s="208">
        <v>42</v>
      </c>
      <c r="D1100" s="209" t="s">
        <v>518</v>
      </c>
      <c r="E1100" s="212">
        <v>4241</v>
      </c>
      <c r="F1100" s="213" t="s">
        <v>601</v>
      </c>
      <c r="G1100" s="231" t="s">
        <v>314</v>
      </c>
      <c r="H1100" s="89"/>
      <c r="I1100" s="90" t="s">
        <v>612</v>
      </c>
      <c r="J1100" s="90"/>
      <c r="K1100" s="90" t="s">
        <v>64</v>
      </c>
      <c r="L1100" s="90" t="s">
        <v>119</v>
      </c>
      <c r="M1100" s="91"/>
      <c r="N1100" s="312">
        <v>1</v>
      </c>
      <c r="O1100" s="313">
        <f t="shared" si="173"/>
        <v>6.6666666666666666E-2</v>
      </c>
      <c r="P1100" s="104">
        <v>1</v>
      </c>
      <c r="Q1100" s="92"/>
      <c r="R1100" s="92"/>
      <c r="S1100" s="92"/>
      <c r="T1100" s="92"/>
      <c r="U1100" s="92"/>
      <c r="V1100" s="92"/>
      <c r="W1100" s="92"/>
      <c r="X1100" s="109">
        <f t="shared" si="167"/>
        <v>100</v>
      </c>
      <c r="Y1100" s="83"/>
      <c r="Z1100" s="110">
        <f t="shared" si="168"/>
        <v>6.666666666666667</v>
      </c>
      <c r="AA1100" s="111"/>
      <c r="AB1100" s="92"/>
      <c r="AC1100" s="92"/>
      <c r="AD1100" s="92"/>
      <c r="AE1100" s="92"/>
      <c r="AF1100" s="92"/>
      <c r="AG1100" s="92"/>
      <c r="AH1100" s="92"/>
      <c r="AI1100" s="109">
        <f t="shared" si="169"/>
        <v>0</v>
      </c>
      <c r="AJ1100" s="83"/>
      <c r="AK1100" s="110">
        <f t="shared" si="170"/>
        <v>0</v>
      </c>
      <c r="AL1100" s="111"/>
      <c r="AM1100" s="92"/>
      <c r="AN1100" s="92"/>
      <c r="AO1100" s="92"/>
      <c r="AP1100" s="92"/>
      <c r="AQ1100" s="92"/>
      <c r="AR1100" s="92"/>
      <c r="AS1100" s="92"/>
      <c r="AT1100" s="92">
        <v>1</v>
      </c>
      <c r="AU1100" s="92"/>
      <c r="AV1100" s="109">
        <f t="shared" si="171"/>
        <v>2500</v>
      </c>
      <c r="AW1100" s="75"/>
      <c r="AX1100" s="110">
        <f t="shared" si="172"/>
        <v>166.66666666666666</v>
      </c>
      <c r="AY1100" s="111"/>
      <c r="AZ1100" s="93"/>
      <c r="BA1100" s="94" t="s">
        <v>554</v>
      </c>
      <c r="BB1100" s="71"/>
      <c r="BC1100" s="95"/>
      <c r="BD1100" s="41">
        <v>4</v>
      </c>
      <c r="BE1100" s="52">
        <v>42</v>
      </c>
      <c r="BF1100" s="103">
        <v>4241</v>
      </c>
      <c r="BG1100" s="280" t="s">
        <v>52</v>
      </c>
    </row>
    <row r="1101" spans="1:59" s="63" customFormat="1" ht="12.75" x14ac:dyDescent="0.2">
      <c r="A1101" s="196">
        <v>4</v>
      </c>
      <c r="B1101" s="197" t="s">
        <v>422</v>
      </c>
      <c r="C1101" s="208">
        <v>42</v>
      </c>
      <c r="D1101" s="209" t="s">
        <v>518</v>
      </c>
      <c r="E1101" s="212">
        <v>4241</v>
      </c>
      <c r="F1101" s="213" t="s">
        <v>601</v>
      </c>
      <c r="G1101" s="231" t="s">
        <v>314</v>
      </c>
      <c r="H1101" s="65"/>
      <c r="I1101" s="222"/>
      <c r="J1101" s="66"/>
      <c r="K1101" s="66"/>
      <c r="L1101" s="66"/>
      <c r="M1101" s="64"/>
      <c r="N1101" s="304"/>
      <c r="O1101" s="305"/>
      <c r="P1101" s="127"/>
      <c r="Q1101" s="67"/>
      <c r="R1101" s="67"/>
      <c r="S1101" s="67"/>
      <c r="T1101" s="67"/>
      <c r="U1101" s="67"/>
      <c r="V1101" s="67"/>
      <c r="W1101" s="67"/>
      <c r="X1101" s="67"/>
      <c r="Y1101" s="68"/>
      <c r="Z1101" s="68"/>
      <c r="AA1101" s="68"/>
      <c r="AB1101" s="67"/>
      <c r="AC1101" s="67"/>
      <c r="AD1101" s="67"/>
      <c r="AE1101" s="67"/>
      <c r="AF1101" s="67"/>
      <c r="AG1101" s="67"/>
      <c r="AH1101" s="67"/>
      <c r="AI1101" s="67"/>
      <c r="AJ1101" s="68"/>
      <c r="AK1101" s="68"/>
      <c r="AL1101" s="68"/>
      <c r="AM1101" s="67"/>
      <c r="AN1101" s="67"/>
      <c r="AO1101" s="67"/>
      <c r="AP1101" s="67"/>
      <c r="AQ1101" s="67"/>
      <c r="AR1101" s="67"/>
      <c r="AS1101" s="67"/>
      <c r="AT1101" s="67"/>
      <c r="AU1101" s="67"/>
      <c r="AV1101" s="67"/>
      <c r="AW1101" s="67"/>
      <c r="AX1101" s="68"/>
      <c r="AY1101" s="68"/>
      <c r="AZ1101" s="69"/>
      <c r="BA1101" s="70"/>
      <c r="BB1101" s="71"/>
      <c r="BC1101" s="95"/>
      <c r="BD1101" s="41">
        <v>4</v>
      </c>
      <c r="BE1101" s="52">
        <v>42</v>
      </c>
      <c r="BF1101" s="103">
        <v>4241</v>
      </c>
      <c r="BG1101" s="275"/>
    </row>
    <row r="1102" spans="1:59" s="63" customFormat="1" ht="12.75" x14ac:dyDescent="0.2">
      <c r="A1102" s="196">
        <v>4</v>
      </c>
      <c r="B1102" s="197" t="s">
        <v>422</v>
      </c>
      <c r="C1102" s="208">
        <v>42</v>
      </c>
      <c r="D1102" s="209" t="s">
        <v>518</v>
      </c>
      <c r="E1102" s="212">
        <v>4241</v>
      </c>
      <c r="F1102" s="213" t="s">
        <v>601</v>
      </c>
      <c r="G1102" s="232"/>
      <c r="H1102" s="97"/>
      <c r="I1102" s="224"/>
      <c r="J1102" s="98"/>
      <c r="K1102" s="98"/>
      <c r="L1102" s="98"/>
      <c r="M1102" s="96"/>
      <c r="N1102" s="307"/>
      <c r="O1102" s="246"/>
      <c r="P1102" s="124"/>
      <c r="Q1102" s="99"/>
      <c r="R1102" s="99"/>
      <c r="S1102" s="99"/>
      <c r="T1102" s="99"/>
      <c r="U1102" s="99"/>
      <c r="V1102" s="99"/>
      <c r="W1102" s="99"/>
      <c r="X1102" s="99"/>
      <c r="Y1102" s="100"/>
      <c r="Z1102" s="100"/>
      <c r="AA1102" s="100"/>
      <c r="AB1102" s="99"/>
      <c r="AC1102" s="99"/>
      <c r="AD1102" s="99"/>
      <c r="AE1102" s="99"/>
      <c r="AF1102" s="99"/>
      <c r="AG1102" s="99"/>
      <c r="AH1102" s="99"/>
      <c r="AI1102" s="99"/>
      <c r="AJ1102" s="100"/>
      <c r="AK1102" s="100"/>
      <c r="AL1102" s="100"/>
      <c r="AM1102" s="99"/>
      <c r="AN1102" s="99"/>
      <c r="AO1102" s="99"/>
      <c r="AP1102" s="99"/>
      <c r="AQ1102" s="99"/>
      <c r="AR1102" s="99"/>
      <c r="AS1102" s="99"/>
      <c r="AT1102" s="99"/>
      <c r="AU1102" s="99"/>
      <c r="AV1102" s="99"/>
      <c r="AW1102" s="99"/>
      <c r="AX1102" s="100"/>
      <c r="AY1102" s="100"/>
      <c r="AZ1102" s="101"/>
      <c r="BA1102" s="102"/>
      <c r="BB1102" s="95"/>
      <c r="BC1102" s="95"/>
      <c r="BD1102" s="41">
        <v>4</v>
      </c>
      <c r="BE1102" s="52">
        <v>42</v>
      </c>
      <c r="BF1102" s="103">
        <v>4241</v>
      </c>
      <c r="BG1102" s="277"/>
    </row>
    <row r="1103" spans="1:59" s="63" customFormat="1" ht="12.75" x14ac:dyDescent="0.2">
      <c r="A1103" s="196">
        <v>4</v>
      </c>
      <c r="B1103" s="197" t="s">
        <v>422</v>
      </c>
      <c r="C1103" s="208">
        <v>42</v>
      </c>
      <c r="D1103" s="209" t="s">
        <v>518</v>
      </c>
      <c r="E1103" s="212">
        <v>4241</v>
      </c>
      <c r="F1103" s="213" t="s">
        <v>601</v>
      </c>
      <c r="G1103" s="231"/>
      <c r="H1103" s="65"/>
      <c r="I1103" s="222"/>
      <c r="J1103" s="66"/>
      <c r="K1103" s="66"/>
      <c r="L1103" s="66"/>
      <c r="M1103" s="64"/>
      <c r="N1103" s="304"/>
      <c r="O1103" s="305"/>
      <c r="P1103" s="127"/>
      <c r="Q1103" s="67"/>
      <c r="R1103" s="67"/>
      <c r="S1103" s="67"/>
      <c r="T1103" s="67"/>
      <c r="U1103" s="67"/>
      <c r="V1103" s="67"/>
      <c r="W1103" s="67"/>
      <c r="X1103" s="67"/>
      <c r="Y1103" s="68"/>
      <c r="Z1103" s="68"/>
      <c r="AA1103" s="68"/>
      <c r="AB1103" s="67"/>
      <c r="AC1103" s="67"/>
      <c r="AD1103" s="67"/>
      <c r="AE1103" s="67"/>
      <c r="AF1103" s="67"/>
      <c r="AG1103" s="67"/>
      <c r="AH1103" s="67"/>
      <c r="AI1103" s="67"/>
      <c r="AJ1103" s="68"/>
      <c r="AK1103" s="68"/>
      <c r="AL1103" s="68"/>
      <c r="AM1103" s="67"/>
      <c r="AN1103" s="67"/>
      <c r="AO1103" s="67"/>
      <c r="AP1103" s="67"/>
      <c r="AQ1103" s="67"/>
      <c r="AR1103" s="67"/>
      <c r="AS1103" s="67"/>
      <c r="AT1103" s="67"/>
      <c r="AU1103" s="67"/>
      <c r="AV1103" s="67"/>
      <c r="AW1103" s="67"/>
      <c r="AX1103" s="68"/>
      <c r="AY1103" s="68"/>
      <c r="AZ1103" s="69"/>
      <c r="BA1103" s="70"/>
      <c r="BB1103" s="71"/>
      <c r="BC1103" s="95"/>
      <c r="BD1103" s="41">
        <v>4</v>
      </c>
      <c r="BE1103" s="52">
        <v>42</v>
      </c>
      <c r="BF1103" s="103">
        <v>4241</v>
      </c>
      <c r="BG1103" s="275"/>
    </row>
    <row r="1104" spans="1:59" s="63" customFormat="1" ht="12.75" x14ac:dyDescent="0.2">
      <c r="A1104" s="196">
        <v>4</v>
      </c>
      <c r="B1104" s="197" t="s">
        <v>422</v>
      </c>
      <c r="C1104" s="208">
        <v>42</v>
      </c>
      <c r="D1104" s="209" t="s">
        <v>518</v>
      </c>
      <c r="E1104" s="212">
        <v>4241</v>
      </c>
      <c r="F1104" s="213" t="s">
        <v>601</v>
      </c>
      <c r="G1104" s="231" t="s">
        <v>215</v>
      </c>
      <c r="H1104" s="72" t="s">
        <v>1233</v>
      </c>
      <c r="I1104" s="223" t="s">
        <v>1253</v>
      </c>
      <c r="J1104" s="73"/>
      <c r="K1104" s="73"/>
      <c r="L1104" s="73"/>
      <c r="M1104" s="74"/>
      <c r="N1104" s="247"/>
      <c r="O1104" s="306"/>
      <c r="P1104" s="105"/>
      <c r="Q1104" s="75"/>
      <c r="R1104" s="75"/>
      <c r="S1104" s="75"/>
      <c r="T1104" s="75"/>
      <c r="U1104" s="75"/>
      <c r="V1104" s="75"/>
      <c r="W1104" s="75"/>
      <c r="X1104" s="75"/>
      <c r="Y1104" s="76" t="s">
        <v>1241</v>
      </c>
      <c r="Z1104" s="77" t="s">
        <v>1241</v>
      </c>
      <c r="AA1104" s="78">
        <f>AA$1471</f>
        <v>250</v>
      </c>
      <c r="AB1104" s="75"/>
      <c r="AC1104" s="75"/>
      <c r="AD1104" s="75"/>
      <c r="AE1104" s="75"/>
      <c r="AF1104" s="75"/>
      <c r="AG1104" s="75"/>
      <c r="AH1104" s="75"/>
      <c r="AI1104" s="75"/>
      <c r="AJ1104" s="76" t="s">
        <v>1241</v>
      </c>
      <c r="AK1104" s="77" t="s">
        <v>1241</v>
      </c>
      <c r="AL1104" s="78">
        <f>AL$1471</f>
        <v>0</v>
      </c>
      <c r="AM1104" s="75"/>
      <c r="AN1104" s="75"/>
      <c r="AO1104" s="75"/>
      <c r="AP1104" s="75"/>
      <c r="AQ1104" s="75"/>
      <c r="AR1104" s="75"/>
      <c r="AS1104" s="75"/>
      <c r="AT1104" s="75"/>
      <c r="AU1104" s="75"/>
      <c r="AV1104" s="75"/>
      <c r="AW1104" s="76" t="s">
        <v>1241</v>
      </c>
      <c r="AX1104" s="77" t="s">
        <v>1241</v>
      </c>
      <c r="AY1104" s="78">
        <f>AY$1471</f>
        <v>1000</v>
      </c>
      <c r="AZ1104" s="79"/>
      <c r="BA1104" s="80" t="str">
        <f>I1104</f>
        <v>&gt; see 4311, Profiled metal sheet roofing</v>
      </c>
      <c r="BB1104" s="71"/>
      <c r="BC1104" s="95"/>
      <c r="BD1104" s="41">
        <v>4</v>
      </c>
      <c r="BE1104" s="52">
        <v>42</v>
      </c>
      <c r="BF1104" s="103">
        <v>4241</v>
      </c>
      <c r="BG1104" s="276" t="s">
        <v>47</v>
      </c>
    </row>
    <row r="1105" spans="1:59" s="63" customFormat="1" ht="12.75" x14ac:dyDescent="0.2">
      <c r="A1105" s="196">
        <v>4</v>
      </c>
      <c r="B1105" s="197" t="s">
        <v>422</v>
      </c>
      <c r="C1105" s="208">
        <v>42</v>
      </c>
      <c r="D1105" s="209" t="s">
        <v>518</v>
      </c>
      <c r="E1105" s="212">
        <v>4241</v>
      </c>
      <c r="F1105" s="213" t="s">
        <v>601</v>
      </c>
      <c r="G1105" s="231"/>
      <c r="H1105" s="65"/>
      <c r="I1105" s="222"/>
      <c r="J1105" s="66"/>
      <c r="K1105" s="66"/>
      <c r="L1105" s="66"/>
      <c r="M1105" s="64"/>
      <c r="N1105" s="304"/>
      <c r="O1105" s="305"/>
      <c r="P1105" s="127"/>
      <c r="Q1105" s="67"/>
      <c r="R1105" s="67"/>
      <c r="S1105" s="67"/>
      <c r="T1105" s="67"/>
      <c r="U1105" s="67"/>
      <c r="V1105" s="67"/>
      <c r="W1105" s="67"/>
      <c r="X1105" s="67"/>
      <c r="Y1105" s="68"/>
      <c r="Z1105" s="68"/>
      <c r="AA1105" s="68"/>
      <c r="AB1105" s="67"/>
      <c r="AC1105" s="67"/>
      <c r="AD1105" s="67"/>
      <c r="AE1105" s="67"/>
      <c r="AF1105" s="67"/>
      <c r="AG1105" s="67"/>
      <c r="AH1105" s="67"/>
      <c r="AI1105" s="67"/>
      <c r="AJ1105" s="68"/>
      <c r="AK1105" s="68"/>
      <c r="AL1105" s="68"/>
      <c r="AM1105" s="67"/>
      <c r="AN1105" s="67"/>
      <c r="AO1105" s="67"/>
      <c r="AP1105" s="67"/>
      <c r="AQ1105" s="67"/>
      <c r="AR1105" s="67"/>
      <c r="AS1105" s="67"/>
      <c r="AT1105" s="67"/>
      <c r="AU1105" s="67"/>
      <c r="AV1105" s="67"/>
      <c r="AW1105" s="67"/>
      <c r="AX1105" s="68"/>
      <c r="AY1105" s="68"/>
      <c r="AZ1105" s="69"/>
      <c r="BA1105" s="70"/>
      <c r="BB1105" s="71"/>
      <c r="BC1105" s="95"/>
      <c r="BD1105" s="41">
        <v>4</v>
      </c>
      <c r="BE1105" s="52">
        <v>42</v>
      </c>
      <c r="BF1105" s="103">
        <v>4241</v>
      </c>
      <c r="BG1105" s="275"/>
    </row>
    <row r="1106" spans="1:59" s="63" customFormat="1" ht="12.75" x14ac:dyDescent="0.2">
      <c r="A1106" s="196">
        <v>4</v>
      </c>
      <c r="B1106" s="197" t="s">
        <v>422</v>
      </c>
      <c r="C1106" s="208">
        <v>42</v>
      </c>
      <c r="D1106" s="209" t="s">
        <v>518</v>
      </c>
      <c r="E1106" s="212">
        <v>4241</v>
      </c>
      <c r="F1106" s="213" t="s">
        <v>601</v>
      </c>
      <c r="G1106" s="232"/>
      <c r="H1106" s="97"/>
      <c r="I1106" s="224"/>
      <c r="J1106" s="98"/>
      <c r="K1106" s="98"/>
      <c r="L1106" s="98"/>
      <c r="M1106" s="96"/>
      <c r="N1106" s="307"/>
      <c r="O1106" s="246"/>
      <c r="P1106" s="124"/>
      <c r="Q1106" s="99"/>
      <c r="R1106" s="99"/>
      <c r="S1106" s="99"/>
      <c r="T1106" s="99"/>
      <c r="U1106" s="99"/>
      <c r="V1106" s="99"/>
      <c r="W1106" s="99"/>
      <c r="X1106" s="99"/>
      <c r="Y1106" s="100"/>
      <c r="Z1106" s="100"/>
      <c r="AA1106" s="100"/>
      <c r="AB1106" s="99"/>
      <c r="AC1106" s="99"/>
      <c r="AD1106" s="99"/>
      <c r="AE1106" s="99"/>
      <c r="AF1106" s="99"/>
      <c r="AG1106" s="99"/>
      <c r="AH1106" s="99"/>
      <c r="AI1106" s="99"/>
      <c r="AJ1106" s="100"/>
      <c r="AK1106" s="100"/>
      <c r="AL1106" s="100"/>
      <c r="AM1106" s="99"/>
      <c r="AN1106" s="99"/>
      <c r="AO1106" s="99"/>
      <c r="AP1106" s="99"/>
      <c r="AQ1106" s="99"/>
      <c r="AR1106" s="99"/>
      <c r="AS1106" s="99"/>
      <c r="AT1106" s="99"/>
      <c r="AU1106" s="99"/>
      <c r="AV1106" s="99"/>
      <c r="AW1106" s="99"/>
      <c r="AX1106" s="100"/>
      <c r="AY1106" s="100"/>
      <c r="AZ1106" s="101"/>
      <c r="BA1106" s="102"/>
      <c r="BB1106" s="95"/>
      <c r="BC1106" s="95"/>
      <c r="BD1106" s="41">
        <v>4</v>
      </c>
      <c r="BE1106" s="52">
        <v>42</v>
      </c>
      <c r="BF1106" s="103">
        <v>4241</v>
      </c>
      <c r="BG1106" s="277"/>
    </row>
    <row r="1107" spans="1:59" s="63" customFormat="1" ht="12.75" x14ac:dyDescent="0.2">
      <c r="A1107" s="196">
        <v>4</v>
      </c>
      <c r="B1107" s="197" t="s">
        <v>422</v>
      </c>
      <c r="C1107" s="208">
        <v>42</v>
      </c>
      <c r="D1107" s="209" t="s">
        <v>518</v>
      </c>
      <c r="E1107" s="212">
        <v>4241</v>
      </c>
      <c r="F1107" s="213" t="s">
        <v>601</v>
      </c>
      <c r="G1107" s="231"/>
      <c r="H1107" s="65"/>
      <c r="I1107" s="222"/>
      <c r="J1107" s="66"/>
      <c r="K1107" s="66"/>
      <c r="L1107" s="66"/>
      <c r="M1107" s="64"/>
      <c r="N1107" s="304"/>
      <c r="O1107" s="305"/>
      <c r="P1107" s="127"/>
      <c r="Q1107" s="67"/>
      <c r="R1107" s="67"/>
      <c r="S1107" s="67"/>
      <c r="T1107" s="67"/>
      <c r="U1107" s="67"/>
      <c r="V1107" s="67"/>
      <c r="W1107" s="67"/>
      <c r="X1107" s="67"/>
      <c r="Y1107" s="68"/>
      <c r="Z1107" s="68"/>
      <c r="AA1107" s="68"/>
      <c r="AB1107" s="67"/>
      <c r="AC1107" s="67"/>
      <c r="AD1107" s="67"/>
      <c r="AE1107" s="67"/>
      <c r="AF1107" s="67"/>
      <c r="AG1107" s="67"/>
      <c r="AH1107" s="67"/>
      <c r="AI1107" s="67"/>
      <c r="AJ1107" s="68"/>
      <c r="AK1107" s="68"/>
      <c r="AL1107" s="68"/>
      <c r="AM1107" s="67"/>
      <c r="AN1107" s="67"/>
      <c r="AO1107" s="67"/>
      <c r="AP1107" s="67"/>
      <c r="AQ1107" s="67"/>
      <c r="AR1107" s="67"/>
      <c r="AS1107" s="67"/>
      <c r="AT1107" s="67"/>
      <c r="AU1107" s="67"/>
      <c r="AV1107" s="67"/>
      <c r="AW1107" s="67"/>
      <c r="AX1107" s="68"/>
      <c r="AY1107" s="68"/>
      <c r="AZ1107" s="69"/>
      <c r="BA1107" s="70"/>
      <c r="BB1107" s="71"/>
      <c r="BC1107" s="95"/>
      <c r="BD1107" s="41">
        <v>4</v>
      </c>
      <c r="BE1107" s="52">
        <v>42</v>
      </c>
      <c r="BF1107" s="103">
        <v>4241</v>
      </c>
      <c r="BG1107" s="275"/>
    </row>
    <row r="1108" spans="1:59" s="63" customFormat="1" ht="12.75" x14ac:dyDescent="0.2">
      <c r="A1108" s="196">
        <v>4</v>
      </c>
      <c r="B1108" s="197" t="s">
        <v>422</v>
      </c>
      <c r="C1108" s="208">
        <v>42</v>
      </c>
      <c r="D1108" s="209" t="s">
        <v>518</v>
      </c>
      <c r="E1108" s="212">
        <v>4241</v>
      </c>
      <c r="F1108" s="213" t="s">
        <v>601</v>
      </c>
      <c r="G1108" s="231" t="s">
        <v>584</v>
      </c>
      <c r="H1108" s="72" t="s">
        <v>1233</v>
      </c>
      <c r="I1108" s="223" t="s">
        <v>1260</v>
      </c>
      <c r="J1108" s="73"/>
      <c r="K1108" s="73"/>
      <c r="L1108" s="73"/>
      <c r="M1108" s="74"/>
      <c r="N1108" s="247"/>
      <c r="O1108" s="306"/>
      <c r="P1108" s="105"/>
      <c r="Q1108" s="75"/>
      <c r="R1108" s="75"/>
      <c r="S1108" s="75"/>
      <c r="T1108" s="75"/>
      <c r="U1108" s="75"/>
      <c r="V1108" s="75"/>
      <c r="W1108" s="75"/>
      <c r="X1108" s="75"/>
      <c r="Y1108" s="76" t="s">
        <v>1241</v>
      </c>
      <c r="Z1108" s="77" t="s">
        <v>1241</v>
      </c>
      <c r="AA1108" s="78">
        <f>AA$1219</f>
        <v>2500</v>
      </c>
      <c r="AB1108" s="75"/>
      <c r="AC1108" s="75"/>
      <c r="AD1108" s="75"/>
      <c r="AE1108" s="75"/>
      <c r="AF1108" s="75"/>
      <c r="AG1108" s="75"/>
      <c r="AH1108" s="75"/>
      <c r="AI1108" s="75"/>
      <c r="AJ1108" s="76" t="s">
        <v>1241</v>
      </c>
      <c r="AK1108" s="77" t="s">
        <v>1241</v>
      </c>
      <c r="AL1108" s="78">
        <f>AL$1219</f>
        <v>0</v>
      </c>
      <c r="AM1108" s="75"/>
      <c r="AN1108" s="75"/>
      <c r="AO1108" s="75"/>
      <c r="AP1108" s="75"/>
      <c r="AQ1108" s="75"/>
      <c r="AR1108" s="75"/>
      <c r="AS1108" s="75"/>
      <c r="AT1108" s="75"/>
      <c r="AU1108" s="75"/>
      <c r="AV1108" s="75"/>
      <c r="AW1108" s="76" t="s">
        <v>1241</v>
      </c>
      <c r="AX1108" s="77" t="s">
        <v>1241</v>
      </c>
      <c r="AY1108" s="78">
        <f>AY$1219</f>
        <v>500</v>
      </c>
      <c r="AZ1108" s="79"/>
      <c r="BA1108" s="80" t="str">
        <f>I1108</f>
        <v>&gt; see 4257, Metal clad insulating cladding</v>
      </c>
      <c r="BB1108" s="71"/>
      <c r="BC1108" s="95"/>
      <c r="BD1108" s="41">
        <v>4</v>
      </c>
      <c r="BE1108" s="52">
        <v>42</v>
      </c>
      <c r="BF1108" s="103">
        <v>4241</v>
      </c>
      <c r="BG1108" s="276" t="str">
        <f>H1108</f>
        <v>Default Scenario (Link)</v>
      </c>
    </row>
    <row r="1109" spans="1:59" s="63" customFormat="1" ht="12.75" x14ac:dyDescent="0.2">
      <c r="A1109" s="196">
        <v>4</v>
      </c>
      <c r="B1109" s="197" t="s">
        <v>422</v>
      </c>
      <c r="C1109" s="208">
        <v>42</v>
      </c>
      <c r="D1109" s="209" t="s">
        <v>518</v>
      </c>
      <c r="E1109" s="212">
        <v>4241</v>
      </c>
      <c r="F1109" s="213" t="s">
        <v>601</v>
      </c>
      <c r="G1109" s="231"/>
      <c r="H1109" s="65"/>
      <c r="I1109" s="222"/>
      <c r="J1109" s="66"/>
      <c r="K1109" s="66"/>
      <c r="L1109" s="66"/>
      <c r="M1109" s="64"/>
      <c r="N1109" s="304"/>
      <c r="O1109" s="305"/>
      <c r="P1109" s="127"/>
      <c r="Q1109" s="67"/>
      <c r="R1109" s="67"/>
      <c r="S1109" s="67"/>
      <c r="T1109" s="67"/>
      <c r="U1109" s="67"/>
      <c r="V1109" s="67"/>
      <c r="W1109" s="67"/>
      <c r="X1109" s="67"/>
      <c r="Y1109" s="68"/>
      <c r="Z1109" s="68"/>
      <c r="AA1109" s="68"/>
      <c r="AB1109" s="67"/>
      <c r="AC1109" s="67"/>
      <c r="AD1109" s="67"/>
      <c r="AE1109" s="67"/>
      <c r="AF1109" s="67"/>
      <c r="AG1109" s="67"/>
      <c r="AH1109" s="67"/>
      <c r="AI1109" s="67"/>
      <c r="AJ1109" s="68"/>
      <c r="AK1109" s="68"/>
      <c r="AL1109" s="68"/>
      <c r="AM1109" s="67"/>
      <c r="AN1109" s="67"/>
      <c r="AO1109" s="67"/>
      <c r="AP1109" s="67"/>
      <c r="AQ1109" s="67"/>
      <c r="AR1109" s="67"/>
      <c r="AS1109" s="67"/>
      <c r="AT1109" s="67"/>
      <c r="AU1109" s="67"/>
      <c r="AV1109" s="67"/>
      <c r="AW1109" s="67"/>
      <c r="AX1109" s="68"/>
      <c r="AY1109" s="68"/>
      <c r="AZ1109" s="69"/>
      <c r="BA1109" s="70"/>
      <c r="BB1109" s="71"/>
      <c r="BC1109" s="95"/>
      <c r="BD1109" s="41">
        <v>4</v>
      </c>
      <c r="BE1109" s="52">
        <v>42</v>
      </c>
      <c r="BF1109" s="103">
        <v>4241</v>
      </c>
      <c r="BG1109" s="275"/>
    </row>
    <row r="1110" spans="1:59" s="63" customFormat="1" ht="12.75" x14ac:dyDescent="0.2">
      <c r="A1110" s="196">
        <v>4</v>
      </c>
      <c r="B1110" s="197" t="s">
        <v>422</v>
      </c>
      <c r="C1110" s="208">
        <v>42</v>
      </c>
      <c r="D1110" s="209" t="s">
        <v>518</v>
      </c>
      <c r="E1110" s="212">
        <v>4241</v>
      </c>
      <c r="F1110" s="213" t="s">
        <v>601</v>
      </c>
      <c r="G1110" s="232"/>
      <c r="H1110" s="97"/>
      <c r="I1110" s="224"/>
      <c r="J1110" s="98"/>
      <c r="K1110" s="98"/>
      <c r="L1110" s="98"/>
      <c r="M1110" s="96"/>
      <c r="N1110" s="307"/>
      <c r="O1110" s="246"/>
      <c r="P1110" s="124"/>
      <c r="Q1110" s="99"/>
      <c r="R1110" s="99"/>
      <c r="S1110" s="99"/>
      <c r="T1110" s="99"/>
      <c r="U1110" s="99"/>
      <c r="V1110" s="99"/>
      <c r="W1110" s="99"/>
      <c r="X1110" s="99"/>
      <c r="Y1110" s="100"/>
      <c r="Z1110" s="100"/>
      <c r="AA1110" s="100"/>
      <c r="AB1110" s="99"/>
      <c r="AC1110" s="99"/>
      <c r="AD1110" s="99"/>
      <c r="AE1110" s="99"/>
      <c r="AF1110" s="99"/>
      <c r="AG1110" s="99"/>
      <c r="AH1110" s="99"/>
      <c r="AI1110" s="99"/>
      <c r="AJ1110" s="100"/>
      <c r="AK1110" s="100"/>
      <c r="AL1110" s="100"/>
      <c r="AM1110" s="99"/>
      <c r="AN1110" s="99"/>
      <c r="AO1110" s="99"/>
      <c r="AP1110" s="99"/>
      <c r="AQ1110" s="99"/>
      <c r="AR1110" s="99"/>
      <c r="AS1110" s="99"/>
      <c r="AT1110" s="99"/>
      <c r="AU1110" s="99"/>
      <c r="AV1110" s="99"/>
      <c r="AW1110" s="99"/>
      <c r="AX1110" s="100"/>
      <c r="AY1110" s="100"/>
      <c r="AZ1110" s="101"/>
      <c r="BA1110" s="102"/>
      <c r="BB1110" s="95"/>
      <c r="BC1110" s="95"/>
      <c r="BD1110" s="41">
        <v>4</v>
      </c>
      <c r="BE1110" s="52">
        <v>42</v>
      </c>
      <c r="BF1110" s="103">
        <v>4241</v>
      </c>
      <c r="BG1110" s="277"/>
    </row>
    <row r="1111" spans="1:59" s="63" customFormat="1" ht="12.75" x14ac:dyDescent="0.2">
      <c r="A1111" s="196">
        <v>4</v>
      </c>
      <c r="B1111" s="197" t="s">
        <v>422</v>
      </c>
      <c r="C1111" s="208">
        <v>42</v>
      </c>
      <c r="D1111" s="209" t="s">
        <v>518</v>
      </c>
      <c r="E1111" s="212">
        <v>4241</v>
      </c>
      <c r="F1111" s="213" t="s">
        <v>601</v>
      </c>
      <c r="G1111" s="231"/>
      <c r="H1111" s="65"/>
      <c r="I1111" s="222"/>
      <c r="J1111" s="66"/>
      <c r="K1111" s="66"/>
      <c r="L1111" s="66"/>
      <c r="M1111" s="64"/>
      <c r="N1111" s="304"/>
      <c r="O1111" s="305"/>
      <c r="P1111" s="127"/>
      <c r="Q1111" s="67"/>
      <c r="R1111" s="67"/>
      <c r="S1111" s="67"/>
      <c r="T1111" s="67"/>
      <c r="U1111" s="67"/>
      <c r="V1111" s="67"/>
      <c r="W1111" s="67"/>
      <c r="X1111" s="67"/>
      <c r="Y1111" s="68"/>
      <c r="Z1111" s="68"/>
      <c r="AA1111" s="68"/>
      <c r="AB1111" s="67"/>
      <c r="AC1111" s="67"/>
      <c r="AD1111" s="67"/>
      <c r="AE1111" s="67"/>
      <c r="AF1111" s="67"/>
      <c r="AG1111" s="67"/>
      <c r="AH1111" s="67"/>
      <c r="AI1111" s="67"/>
      <c r="AJ1111" s="68"/>
      <c r="AK1111" s="68"/>
      <c r="AL1111" s="68"/>
      <c r="AM1111" s="67"/>
      <c r="AN1111" s="67"/>
      <c r="AO1111" s="67"/>
      <c r="AP1111" s="67"/>
      <c r="AQ1111" s="67"/>
      <c r="AR1111" s="67"/>
      <c r="AS1111" s="67"/>
      <c r="AT1111" s="67"/>
      <c r="AU1111" s="67"/>
      <c r="AV1111" s="67"/>
      <c r="AW1111" s="67"/>
      <c r="AX1111" s="68"/>
      <c r="AY1111" s="68"/>
      <c r="AZ1111" s="69"/>
      <c r="BA1111" s="70"/>
      <c r="BB1111" s="71"/>
      <c r="BC1111" s="95"/>
      <c r="BD1111" s="41">
        <v>4</v>
      </c>
      <c r="BE1111" s="52">
        <v>42</v>
      </c>
      <c r="BF1111" s="103">
        <v>4241</v>
      </c>
      <c r="BG1111" s="275"/>
    </row>
    <row r="1112" spans="1:59" s="63" customFormat="1" ht="12.75" x14ac:dyDescent="0.2">
      <c r="A1112" s="196">
        <v>4</v>
      </c>
      <c r="B1112" s="197" t="s">
        <v>422</v>
      </c>
      <c r="C1112" s="208">
        <v>42</v>
      </c>
      <c r="D1112" s="209" t="s">
        <v>518</v>
      </c>
      <c r="E1112" s="212">
        <v>4241</v>
      </c>
      <c r="F1112" s="213" t="s">
        <v>601</v>
      </c>
      <c r="G1112" s="231" t="s">
        <v>577</v>
      </c>
      <c r="H1112" s="72" t="s">
        <v>1233</v>
      </c>
      <c r="I1112" s="223" t="s">
        <v>1261</v>
      </c>
      <c r="J1112" s="73"/>
      <c r="K1112" s="73"/>
      <c r="L1112" s="73"/>
      <c r="M1112" s="74"/>
      <c r="N1112" s="247"/>
      <c r="O1112" s="306"/>
      <c r="P1112" s="105"/>
      <c r="Q1112" s="75"/>
      <c r="R1112" s="75"/>
      <c r="S1112" s="75"/>
      <c r="T1112" s="75"/>
      <c r="U1112" s="75"/>
      <c r="V1112" s="75"/>
      <c r="W1112" s="75"/>
      <c r="X1112" s="75"/>
      <c r="Y1112" s="76" t="s">
        <v>1241</v>
      </c>
      <c r="Z1112" s="77" t="s">
        <v>1241</v>
      </c>
      <c r="AA1112" s="78">
        <f>AA$826</f>
        <v>10000</v>
      </c>
      <c r="AB1112" s="75"/>
      <c r="AC1112" s="75"/>
      <c r="AD1112" s="75"/>
      <c r="AE1112" s="75"/>
      <c r="AF1112" s="75"/>
      <c r="AG1112" s="75"/>
      <c r="AH1112" s="75"/>
      <c r="AI1112" s="75"/>
      <c r="AJ1112" s="76" t="s">
        <v>1241</v>
      </c>
      <c r="AK1112" s="77" t="s">
        <v>1241</v>
      </c>
      <c r="AL1112" s="78">
        <f>AL$826</f>
        <v>0</v>
      </c>
      <c r="AM1112" s="75"/>
      <c r="AN1112" s="75"/>
      <c r="AO1112" s="75"/>
      <c r="AP1112" s="75"/>
      <c r="AQ1112" s="75"/>
      <c r="AR1112" s="75"/>
      <c r="AS1112" s="75"/>
      <c r="AT1112" s="75"/>
      <c r="AU1112" s="75"/>
      <c r="AV1112" s="75"/>
      <c r="AW1112" s="76" t="s">
        <v>1241</v>
      </c>
      <c r="AX1112" s="77" t="s">
        <v>1241</v>
      </c>
      <c r="AY1112" s="78">
        <f>AY$826</f>
        <v>1000</v>
      </c>
      <c r="AZ1112" s="79"/>
      <c r="BA1112" s="80" t="str">
        <f>I1112</f>
        <v>&gt; see 4161, Building wraps, underlays and DPCs</v>
      </c>
      <c r="BB1112" s="71"/>
      <c r="BC1112" s="95"/>
      <c r="BD1112" s="41">
        <v>4</v>
      </c>
      <c r="BE1112" s="52">
        <v>42</v>
      </c>
      <c r="BF1112" s="103">
        <v>4241</v>
      </c>
      <c r="BG1112" s="276" t="s">
        <v>47</v>
      </c>
    </row>
    <row r="1113" spans="1:59" s="63" customFormat="1" ht="12.75" x14ac:dyDescent="0.2">
      <c r="A1113" s="196">
        <v>4</v>
      </c>
      <c r="B1113" s="197" t="s">
        <v>422</v>
      </c>
      <c r="C1113" s="208">
        <v>42</v>
      </c>
      <c r="D1113" s="209" t="s">
        <v>518</v>
      </c>
      <c r="E1113" s="212">
        <v>4241</v>
      </c>
      <c r="F1113" s="213" t="s">
        <v>601</v>
      </c>
      <c r="G1113" s="231"/>
      <c r="H1113" s="65"/>
      <c r="I1113" s="222"/>
      <c r="J1113" s="66"/>
      <c r="K1113" s="66"/>
      <c r="L1113" s="66"/>
      <c r="M1113" s="64"/>
      <c r="N1113" s="304"/>
      <c r="O1113" s="305"/>
      <c r="P1113" s="127"/>
      <c r="Q1113" s="67"/>
      <c r="R1113" s="67"/>
      <c r="S1113" s="67"/>
      <c r="T1113" s="67"/>
      <c r="U1113" s="67"/>
      <c r="V1113" s="67"/>
      <c r="W1113" s="67"/>
      <c r="X1113" s="67"/>
      <c r="Y1113" s="68"/>
      <c r="Z1113" s="68"/>
      <c r="AA1113" s="68"/>
      <c r="AB1113" s="67"/>
      <c r="AC1113" s="67"/>
      <c r="AD1113" s="67"/>
      <c r="AE1113" s="67"/>
      <c r="AF1113" s="67"/>
      <c r="AG1113" s="67"/>
      <c r="AH1113" s="67"/>
      <c r="AI1113" s="67"/>
      <c r="AJ1113" s="68"/>
      <c r="AK1113" s="68"/>
      <c r="AL1113" s="68"/>
      <c r="AM1113" s="67"/>
      <c r="AN1113" s="67"/>
      <c r="AO1113" s="67"/>
      <c r="AP1113" s="67"/>
      <c r="AQ1113" s="67"/>
      <c r="AR1113" s="67"/>
      <c r="AS1113" s="67"/>
      <c r="AT1113" s="67"/>
      <c r="AU1113" s="67"/>
      <c r="AV1113" s="67"/>
      <c r="AW1113" s="67"/>
      <c r="AX1113" s="68"/>
      <c r="AY1113" s="68"/>
      <c r="AZ1113" s="69"/>
      <c r="BA1113" s="70"/>
      <c r="BB1113" s="71"/>
      <c r="BC1113" s="95"/>
      <c r="BD1113" s="41">
        <v>4</v>
      </c>
      <c r="BE1113" s="52">
        <v>42</v>
      </c>
      <c r="BF1113" s="103">
        <v>4241</v>
      </c>
      <c r="BG1113" s="275"/>
    </row>
    <row r="1114" spans="1:59" s="63" customFormat="1" ht="12.75" x14ac:dyDescent="0.2">
      <c r="A1114" s="196">
        <v>4</v>
      </c>
      <c r="B1114" s="197" t="s">
        <v>422</v>
      </c>
      <c r="C1114" s="208">
        <v>42</v>
      </c>
      <c r="D1114" s="209" t="s">
        <v>518</v>
      </c>
      <c r="E1114" s="212">
        <v>4241</v>
      </c>
      <c r="F1114" s="213" t="s">
        <v>601</v>
      </c>
      <c r="G1114" s="232"/>
      <c r="H1114" s="97"/>
      <c r="I1114" s="224"/>
      <c r="J1114" s="98"/>
      <c r="K1114" s="98"/>
      <c r="L1114" s="98"/>
      <c r="M1114" s="96"/>
      <c r="N1114" s="307"/>
      <c r="O1114" s="246"/>
      <c r="P1114" s="124"/>
      <c r="Q1114" s="99"/>
      <c r="R1114" s="99"/>
      <c r="S1114" s="99"/>
      <c r="T1114" s="99"/>
      <c r="U1114" s="99"/>
      <c r="V1114" s="99"/>
      <c r="W1114" s="99"/>
      <c r="X1114" s="99"/>
      <c r="Y1114" s="100"/>
      <c r="Z1114" s="100"/>
      <c r="AA1114" s="100"/>
      <c r="AB1114" s="99"/>
      <c r="AC1114" s="99"/>
      <c r="AD1114" s="99"/>
      <c r="AE1114" s="99"/>
      <c r="AF1114" s="99"/>
      <c r="AG1114" s="99"/>
      <c r="AH1114" s="99"/>
      <c r="AI1114" s="99"/>
      <c r="AJ1114" s="100"/>
      <c r="AK1114" s="100"/>
      <c r="AL1114" s="100"/>
      <c r="AM1114" s="99"/>
      <c r="AN1114" s="99"/>
      <c r="AO1114" s="99"/>
      <c r="AP1114" s="99"/>
      <c r="AQ1114" s="99"/>
      <c r="AR1114" s="99"/>
      <c r="AS1114" s="99"/>
      <c r="AT1114" s="99"/>
      <c r="AU1114" s="99"/>
      <c r="AV1114" s="99"/>
      <c r="AW1114" s="99"/>
      <c r="AX1114" s="100"/>
      <c r="AY1114" s="100"/>
      <c r="AZ1114" s="101"/>
      <c r="BA1114" s="102"/>
      <c r="BB1114" s="95"/>
      <c r="BC1114" s="95"/>
      <c r="BD1114" s="41">
        <v>4</v>
      </c>
      <c r="BE1114" s="52">
        <v>42</v>
      </c>
      <c r="BF1114" s="103">
        <v>4241</v>
      </c>
      <c r="BG1114" s="277"/>
    </row>
    <row r="1115" spans="1:59" s="63" customFormat="1" ht="12.75" x14ac:dyDescent="0.2">
      <c r="A1115" s="196">
        <v>4</v>
      </c>
      <c r="B1115" s="197" t="s">
        <v>422</v>
      </c>
      <c r="C1115" s="208">
        <v>42</v>
      </c>
      <c r="D1115" s="209" t="s">
        <v>518</v>
      </c>
      <c r="E1115" s="212">
        <v>4241</v>
      </c>
      <c r="F1115" s="213" t="s">
        <v>601</v>
      </c>
      <c r="G1115" s="231"/>
      <c r="H1115" s="65"/>
      <c r="I1115" s="222"/>
      <c r="J1115" s="66"/>
      <c r="K1115" s="66"/>
      <c r="L1115" s="66"/>
      <c r="M1115" s="64"/>
      <c r="N1115" s="304"/>
      <c r="O1115" s="305"/>
      <c r="P1115" s="127"/>
      <c r="Q1115" s="67"/>
      <c r="R1115" s="67"/>
      <c r="S1115" s="67"/>
      <c r="T1115" s="67"/>
      <c r="U1115" s="67"/>
      <c r="V1115" s="67"/>
      <c r="W1115" s="67"/>
      <c r="X1115" s="67"/>
      <c r="Y1115" s="68"/>
      <c r="Z1115" s="68"/>
      <c r="AA1115" s="68"/>
      <c r="AB1115" s="67"/>
      <c r="AC1115" s="67"/>
      <c r="AD1115" s="67"/>
      <c r="AE1115" s="67"/>
      <c r="AF1115" s="67"/>
      <c r="AG1115" s="67"/>
      <c r="AH1115" s="67"/>
      <c r="AI1115" s="67"/>
      <c r="AJ1115" s="68"/>
      <c r="AK1115" s="68"/>
      <c r="AL1115" s="68"/>
      <c r="AM1115" s="67"/>
      <c r="AN1115" s="67"/>
      <c r="AO1115" s="67"/>
      <c r="AP1115" s="67"/>
      <c r="AQ1115" s="67"/>
      <c r="AR1115" s="67"/>
      <c r="AS1115" s="67"/>
      <c r="AT1115" s="67"/>
      <c r="AU1115" s="67"/>
      <c r="AV1115" s="67"/>
      <c r="AW1115" s="67"/>
      <c r="AX1115" s="68"/>
      <c r="AY1115" s="68"/>
      <c r="AZ1115" s="69"/>
      <c r="BA1115" s="70"/>
      <c r="BB1115" s="71"/>
      <c r="BC1115" s="95"/>
      <c r="BD1115" s="41">
        <v>4</v>
      </c>
      <c r="BE1115" s="52">
        <v>42</v>
      </c>
      <c r="BF1115" s="103">
        <v>4241</v>
      </c>
      <c r="BG1115" s="275"/>
    </row>
    <row r="1116" spans="1:59" s="63" customFormat="1" ht="12.75" x14ac:dyDescent="0.2">
      <c r="A1116" s="196">
        <v>4</v>
      </c>
      <c r="B1116" s="197" t="s">
        <v>422</v>
      </c>
      <c r="C1116" s="208">
        <v>42</v>
      </c>
      <c r="D1116" s="209" t="s">
        <v>518</v>
      </c>
      <c r="E1116" s="212">
        <v>4241</v>
      </c>
      <c r="F1116" s="213" t="s">
        <v>601</v>
      </c>
      <c r="G1116" s="231" t="s">
        <v>729</v>
      </c>
      <c r="H1116" s="72" t="s">
        <v>1233</v>
      </c>
      <c r="I1116" s="223" t="s">
        <v>1247</v>
      </c>
      <c r="J1116" s="73"/>
      <c r="K1116" s="73"/>
      <c r="L1116" s="73"/>
      <c r="M1116" s="74"/>
      <c r="N1116" s="247"/>
      <c r="O1116" s="306"/>
      <c r="P1116" s="105"/>
      <c r="Q1116" s="75"/>
      <c r="R1116" s="75"/>
      <c r="S1116" s="75"/>
      <c r="T1116" s="75"/>
      <c r="U1116" s="75"/>
      <c r="V1116" s="75"/>
      <c r="W1116" s="75"/>
      <c r="X1116" s="75"/>
      <c r="Y1116" s="76" t="s">
        <v>1241</v>
      </c>
      <c r="Z1116" s="77" t="s">
        <v>1241</v>
      </c>
      <c r="AA1116" s="78">
        <f>AA$2549</f>
        <v>5000</v>
      </c>
      <c r="AB1116" s="75"/>
      <c r="AC1116" s="75"/>
      <c r="AD1116" s="75"/>
      <c r="AE1116" s="75"/>
      <c r="AF1116" s="75"/>
      <c r="AG1116" s="75"/>
      <c r="AH1116" s="75"/>
      <c r="AI1116" s="75"/>
      <c r="AJ1116" s="76" t="s">
        <v>1241</v>
      </c>
      <c r="AK1116" s="77" t="s">
        <v>1241</v>
      </c>
      <c r="AL1116" s="78">
        <f>AL$2549</f>
        <v>0</v>
      </c>
      <c r="AM1116" s="75"/>
      <c r="AN1116" s="75"/>
      <c r="AO1116" s="75"/>
      <c r="AP1116" s="75"/>
      <c r="AQ1116" s="75"/>
      <c r="AR1116" s="75"/>
      <c r="AS1116" s="75"/>
      <c r="AT1116" s="75"/>
      <c r="AU1116" s="75"/>
      <c r="AV1116" s="75"/>
      <c r="AW1116" s="76" t="s">
        <v>1241</v>
      </c>
      <c r="AX1116" s="77" t="s">
        <v>1241</v>
      </c>
      <c r="AY1116" s="78">
        <f>AY$2549</f>
        <v>500</v>
      </c>
      <c r="AZ1116" s="79"/>
      <c r="BA1116" s="80" t="str">
        <f>I1116</f>
        <v>&gt; see 4711, Thermal insulation</v>
      </c>
      <c r="BB1116" s="71"/>
      <c r="BC1116" s="95"/>
      <c r="BD1116" s="41">
        <v>4</v>
      </c>
      <c r="BE1116" s="52">
        <v>42</v>
      </c>
      <c r="BF1116" s="103">
        <v>4241</v>
      </c>
      <c r="BG1116" s="276" t="s">
        <v>47</v>
      </c>
    </row>
    <row r="1117" spans="1:59" s="63" customFormat="1" ht="12.75" x14ac:dyDescent="0.2">
      <c r="A1117" s="196">
        <v>4</v>
      </c>
      <c r="B1117" s="197" t="s">
        <v>422</v>
      </c>
      <c r="C1117" s="208">
        <v>42</v>
      </c>
      <c r="D1117" s="209" t="s">
        <v>518</v>
      </c>
      <c r="E1117" s="212">
        <v>4241</v>
      </c>
      <c r="F1117" s="213" t="s">
        <v>601</v>
      </c>
      <c r="G1117" s="231"/>
      <c r="H1117" s="65"/>
      <c r="I1117" s="222"/>
      <c r="J1117" s="66"/>
      <c r="K1117" s="66"/>
      <c r="L1117" s="66"/>
      <c r="M1117" s="64"/>
      <c r="N1117" s="304"/>
      <c r="O1117" s="305"/>
      <c r="P1117" s="127"/>
      <c r="Q1117" s="67"/>
      <c r="R1117" s="67"/>
      <c r="S1117" s="67"/>
      <c r="T1117" s="67"/>
      <c r="U1117" s="67"/>
      <c r="V1117" s="67"/>
      <c r="W1117" s="67"/>
      <c r="X1117" s="67"/>
      <c r="Y1117" s="68"/>
      <c r="Z1117" s="68"/>
      <c r="AA1117" s="68"/>
      <c r="AB1117" s="67"/>
      <c r="AC1117" s="67"/>
      <c r="AD1117" s="67"/>
      <c r="AE1117" s="67"/>
      <c r="AF1117" s="67"/>
      <c r="AG1117" s="67"/>
      <c r="AH1117" s="67"/>
      <c r="AI1117" s="67"/>
      <c r="AJ1117" s="68"/>
      <c r="AK1117" s="68"/>
      <c r="AL1117" s="68"/>
      <c r="AM1117" s="67"/>
      <c r="AN1117" s="67"/>
      <c r="AO1117" s="67"/>
      <c r="AP1117" s="67"/>
      <c r="AQ1117" s="67"/>
      <c r="AR1117" s="67"/>
      <c r="AS1117" s="67"/>
      <c r="AT1117" s="67"/>
      <c r="AU1117" s="67"/>
      <c r="AV1117" s="67"/>
      <c r="AW1117" s="67"/>
      <c r="AX1117" s="68"/>
      <c r="AY1117" s="68"/>
      <c r="AZ1117" s="69"/>
      <c r="BA1117" s="70"/>
      <c r="BB1117" s="71"/>
      <c r="BC1117" s="95"/>
      <c r="BD1117" s="41">
        <v>4</v>
      </c>
      <c r="BE1117" s="52">
        <v>42</v>
      </c>
      <c r="BF1117" s="103">
        <v>4241</v>
      </c>
      <c r="BG1117" s="275"/>
    </row>
    <row r="1118" spans="1:59" s="63" customFormat="1" ht="12.75" x14ac:dyDescent="0.2">
      <c r="A1118" s="196">
        <v>4</v>
      </c>
      <c r="B1118" s="197" t="s">
        <v>422</v>
      </c>
      <c r="C1118" s="208">
        <v>42</v>
      </c>
      <c r="D1118" s="209" t="s">
        <v>518</v>
      </c>
      <c r="E1118" s="212">
        <v>4241</v>
      </c>
      <c r="F1118" s="213" t="s">
        <v>601</v>
      </c>
      <c r="G1118" s="232"/>
      <c r="H1118" s="97"/>
      <c r="I1118" s="224"/>
      <c r="J1118" s="98"/>
      <c r="K1118" s="98"/>
      <c r="L1118" s="98"/>
      <c r="M1118" s="96"/>
      <c r="N1118" s="307"/>
      <c r="O1118" s="246"/>
      <c r="P1118" s="124"/>
      <c r="Q1118" s="99"/>
      <c r="R1118" s="99"/>
      <c r="S1118" s="99"/>
      <c r="T1118" s="99"/>
      <c r="U1118" s="99"/>
      <c r="V1118" s="99"/>
      <c r="W1118" s="99"/>
      <c r="X1118" s="99"/>
      <c r="Y1118" s="100"/>
      <c r="Z1118" s="100"/>
      <c r="AA1118" s="100"/>
      <c r="AB1118" s="99"/>
      <c r="AC1118" s="99"/>
      <c r="AD1118" s="99"/>
      <c r="AE1118" s="99"/>
      <c r="AF1118" s="99"/>
      <c r="AG1118" s="99"/>
      <c r="AH1118" s="99"/>
      <c r="AI1118" s="99"/>
      <c r="AJ1118" s="100"/>
      <c r="AK1118" s="100"/>
      <c r="AL1118" s="100"/>
      <c r="AM1118" s="99"/>
      <c r="AN1118" s="99"/>
      <c r="AO1118" s="99"/>
      <c r="AP1118" s="99"/>
      <c r="AQ1118" s="99"/>
      <c r="AR1118" s="99"/>
      <c r="AS1118" s="99"/>
      <c r="AT1118" s="99"/>
      <c r="AU1118" s="99"/>
      <c r="AV1118" s="99"/>
      <c r="AW1118" s="99"/>
      <c r="AX1118" s="100"/>
      <c r="AY1118" s="100"/>
      <c r="AZ1118" s="101"/>
      <c r="BA1118" s="102"/>
      <c r="BB1118" s="95"/>
      <c r="BC1118" s="95"/>
      <c r="BD1118" s="41">
        <v>4</v>
      </c>
      <c r="BE1118" s="52">
        <v>42</v>
      </c>
      <c r="BF1118" s="103">
        <v>4241</v>
      </c>
      <c r="BG1118" s="277"/>
    </row>
    <row r="1119" spans="1:59" x14ac:dyDescent="0.25">
      <c r="A1119" s="196">
        <v>4</v>
      </c>
      <c r="B1119" s="197" t="s">
        <v>422</v>
      </c>
      <c r="C1119" s="208">
        <v>42</v>
      </c>
      <c r="D1119" s="209" t="s">
        <v>518</v>
      </c>
      <c r="E1119" s="210">
        <v>4242</v>
      </c>
      <c r="F1119" s="211" t="s">
        <v>613</v>
      </c>
      <c r="G1119" s="235"/>
      <c r="H1119" s="145"/>
      <c r="I1119" s="221"/>
      <c r="J1119" s="57"/>
      <c r="K1119" s="57"/>
      <c r="L1119" s="57"/>
      <c r="M1119" s="144"/>
      <c r="N1119" s="324"/>
      <c r="O1119" s="325"/>
      <c r="P1119" s="146"/>
      <c r="Q1119" s="146"/>
      <c r="R1119" s="146"/>
      <c r="S1119" s="146"/>
      <c r="T1119" s="146"/>
      <c r="U1119" s="146"/>
      <c r="V1119" s="146"/>
      <c r="W1119" s="146"/>
      <c r="X1119" s="146"/>
      <c r="Y1119" s="59"/>
      <c r="Z1119" s="123"/>
      <c r="AA1119" s="123"/>
      <c r="AB1119" s="146"/>
      <c r="AC1119" s="146"/>
      <c r="AD1119" s="146"/>
      <c r="AE1119" s="146"/>
      <c r="AF1119" s="146"/>
      <c r="AG1119" s="146"/>
      <c r="AH1119" s="146"/>
      <c r="AI1119" s="146"/>
      <c r="AJ1119" s="59"/>
      <c r="AK1119" s="123"/>
      <c r="AL1119" s="123"/>
      <c r="AM1119" s="146"/>
      <c r="AN1119" s="146"/>
      <c r="AO1119" s="146"/>
      <c r="AP1119" s="146"/>
      <c r="AQ1119" s="146"/>
      <c r="AR1119" s="146"/>
      <c r="AS1119" s="146"/>
      <c r="AT1119" s="146"/>
      <c r="AU1119" s="146"/>
      <c r="AV1119" s="146"/>
      <c r="AW1119" s="58"/>
      <c r="AX1119" s="123"/>
      <c r="AY1119" s="59"/>
      <c r="AZ1119" s="147"/>
      <c r="BA1119" s="148"/>
      <c r="BB1119" s="143"/>
      <c r="BC1119" s="143"/>
      <c r="BD1119" s="41">
        <v>4</v>
      </c>
      <c r="BE1119" s="52">
        <v>42</v>
      </c>
      <c r="BF1119" s="62">
        <v>4242</v>
      </c>
      <c r="BG1119" s="284"/>
    </row>
    <row r="1120" spans="1:59" s="63" customFormat="1" ht="12.75" x14ac:dyDescent="0.2">
      <c r="A1120" s="196">
        <v>4</v>
      </c>
      <c r="B1120" s="197" t="s">
        <v>422</v>
      </c>
      <c r="C1120" s="208">
        <v>42</v>
      </c>
      <c r="D1120" s="209" t="s">
        <v>518</v>
      </c>
      <c r="E1120" s="210">
        <v>4242</v>
      </c>
      <c r="F1120" s="211" t="s">
        <v>613</v>
      </c>
      <c r="G1120" s="230"/>
      <c r="H1120" s="56"/>
      <c r="I1120" s="221"/>
      <c r="J1120" s="57"/>
      <c r="K1120" s="57"/>
      <c r="L1120" s="57"/>
      <c r="M1120" s="55"/>
      <c r="N1120" s="303"/>
      <c r="O1120" s="245"/>
      <c r="P1120" s="122"/>
      <c r="Q1120" s="58"/>
      <c r="R1120" s="58"/>
      <c r="S1120" s="58"/>
      <c r="T1120" s="58"/>
      <c r="U1120" s="58"/>
      <c r="V1120" s="58"/>
      <c r="W1120" s="58"/>
      <c r="X1120" s="58"/>
      <c r="Y1120" s="59"/>
      <c r="Z1120" s="59"/>
      <c r="AA1120" s="59"/>
      <c r="AB1120" s="58"/>
      <c r="AC1120" s="58"/>
      <c r="AD1120" s="58"/>
      <c r="AE1120" s="58"/>
      <c r="AF1120" s="58"/>
      <c r="AG1120" s="58"/>
      <c r="AH1120" s="58"/>
      <c r="AI1120" s="58"/>
      <c r="AJ1120" s="59"/>
      <c r="AK1120" s="59"/>
      <c r="AL1120" s="59"/>
      <c r="AM1120" s="58"/>
      <c r="AN1120" s="58"/>
      <c r="AO1120" s="58"/>
      <c r="AP1120" s="58"/>
      <c r="AQ1120" s="58"/>
      <c r="AR1120" s="58"/>
      <c r="AS1120" s="58"/>
      <c r="AT1120" s="58"/>
      <c r="AU1120" s="58"/>
      <c r="AV1120" s="58"/>
      <c r="AW1120" s="58"/>
      <c r="AX1120" s="59"/>
      <c r="AY1120" s="59"/>
      <c r="AZ1120" s="60"/>
      <c r="BA1120" s="61"/>
      <c r="BB1120" s="54"/>
      <c r="BC1120" s="54"/>
      <c r="BD1120" s="41">
        <v>4</v>
      </c>
      <c r="BE1120" s="52">
        <v>42</v>
      </c>
      <c r="BF1120" s="62">
        <v>4242</v>
      </c>
      <c r="BG1120" s="274"/>
    </row>
    <row r="1121" spans="1:59" s="63" customFormat="1" ht="12.75" x14ac:dyDescent="0.2">
      <c r="A1121" s="196">
        <v>4</v>
      </c>
      <c r="B1121" s="197" t="s">
        <v>422</v>
      </c>
      <c r="C1121" s="208">
        <v>42</v>
      </c>
      <c r="D1121" s="209" t="s">
        <v>518</v>
      </c>
      <c r="E1121" s="210">
        <v>4242</v>
      </c>
      <c r="F1121" s="211" t="s">
        <v>613</v>
      </c>
      <c r="G1121" s="231" t="s">
        <v>1217</v>
      </c>
      <c r="H1121" s="65"/>
      <c r="I1121" s="222"/>
      <c r="J1121" s="66"/>
      <c r="K1121" s="66"/>
      <c r="L1121" s="66"/>
      <c r="M1121" s="64"/>
      <c r="N1121" s="308"/>
      <c r="O1121" s="309"/>
      <c r="P1121" s="127"/>
      <c r="Q1121" s="67"/>
      <c r="R1121" s="67"/>
      <c r="S1121" s="67"/>
      <c r="T1121" s="67"/>
      <c r="U1121" s="67"/>
      <c r="V1121" s="67"/>
      <c r="W1121" s="67"/>
      <c r="X1121" s="67"/>
      <c r="Y1121" s="68"/>
      <c r="Z1121" s="68"/>
      <c r="AA1121" s="68"/>
      <c r="AB1121" s="67"/>
      <c r="AC1121" s="67"/>
      <c r="AD1121" s="67"/>
      <c r="AE1121" s="67"/>
      <c r="AF1121" s="67"/>
      <c r="AG1121" s="67"/>
      <c r="AH1121" s="67"/>
      <c r="AI1121" s="67"/>
      <c r="AJ1121" s="68"/>
      <c r="AK1121" s="68"/>
      <c r="AL1121" s="68"/>
      <c r="AM1121" s="67"/>
      <c r="AN1121" s="67"/>
      <c r="AO1121" s="67"/>
      <c r="AP1121" s="67"/>
      <c r="AQ1121" s="67"/>
      <c r="AR1121" s="67"/>
      <c r="AS1121" s="67"/>
      <c r="AT1121" s="67"/>
      <c r="AU1121" s="67"/>
      <c r="AV1121" s="67"/>
      <c r="AW1121" s="67"/>
      <c r="AX1121" s="68"/>
      <c r="AY1121" s="68"/>
      <c r="AZ1121" s="69"/>
      <c r="BA1121" s="70"/>
      <c r="BB1121" s="71"/>
      <c r="BC1121" s="54"/>
      <c r="BD1121" s="41">
        <v>4</v>
      </c>
      <c r="BE1121" s="52">
        <v>42</v>
      </c>
      <c r="BF1121" s="62">
        <v>4242</v>
      </c>
      <c r="BG1121" s="275"/>
    </row>
    <row r="1122" spans="1:59" s="63" customFormat="1" ht="12.75" x14ac:dyDescent="0.2">
      <c r="A1122" s="196">
        <v>4</v>
      </c>
      <c r="B1122" s="197" t="s">
        <v>422</v>
      </c>
      <c r="C1122" s="208">
        <v>42</v>
      </c>
      <c r="D1122" s="209" t="s">
        <v>518</v>
      </c>
      <c r="E1122" s="210">
        <v>4242</v>
      </c>
      <c r="F1122" s="211" t="s">
        <v>613</v>
      </c>
      <c r="G1122" s="231" t="s">
        <v>1217</v>
      </c>
      <c r="H1122" s="72" t="s">
        <v>47</v>
      </c>
      <c r="I1122" s="223"/>
      <c r="J1122" s="73"/>
      <c r="K1122" s="73"/>
      <c r="L1122" s="73"/>
      <c r="M1122" s="74"/>
      <c r="N1122" s="247"/>
      <c r="O1122" s="306"/>
      <c r="P1122" s="105"/>
      <c r="Q1122" s="75"/>
      <c r="R1122" s="75"/>
      <c r="S1122" s="75"/>
      <c r="T1122" s="75"/>
      <c r="U1122" s="75"/>
      <c r="V1122" s="75"/>
      <c r="W1122" s="75"/>
      <c r="X1122" s="75"/>
      <c r="Y1122" s="76">
        <f>IF(ISNUMBER(VLOOKUP(Y1124,P$7:W$7,MATCH(Y1124,P$7:W$7))),VLOOKUP(Y1124,P$7:W$7,MATCH(Y1124,P$7:W$7)),IF(N1126=0,"No Data",IF(Y1124&gt;0,"&lt;100",0)))</f>
        <v>5000</v>
      </c>
      <c r="Z1122" s="77">
        <f>IF(ISNUMBER(VLOOKUP(Z1126,P$7:W$7,MATCH(Z1126,P$7:W$7))),VLOOKUP(Z1126,P$7:W$7,MATCH(Z1126,P$7:W$7)),IF(N1126=0,"No Data",IF(Z1126&gt;0,"&lt;100",0)))</f>
        <v>5000</v>
      </c>
      <c r="AA1122" s="106">
        <f>IF(ISNUMBER(Z1122),Z1122,0)</f>
        <v>5000</v>
      </c>
      <c r="AB1122" s="75"/>
      <c r="AC1122" s="75"/>
      <c r="AD1122" s="75"/>
      <c r="AE1122" s="75"/>
      <c r="AF1122" s="75"/>
      <c r="AG1122" s="75"/>
      <c r="AH1122" s="75"/>
      <c r="AI1122" s="75"/>
      <c r="AJ1122" s="76">
        <f>IF(ISNUMBER(VLOOKUP(AJ1124,AB$7:AH$7,MATCH(AJ1124,AB$7:AH$7))),VLOOKUP(AJ1124,AB$7:AH$7,MATCH(AJ1124,AB$7:AH$7)),IF(N1126=0,"No Data",IF(AJ1124&gt;0,"&lt;50",0)))</f>
        <v>0</v>
      </c>
      <c r="AK1122" s="77">
        <f>IF(ISNUMBER(VLOOKUP(AK1126,AB$7:AH$7,MATCH(AK1126,AB$7:AH$7))),VLOOKUP(AK1126,AB$7:AH$7,MATCH(AK1126,AB$7:AH$7)),IF(N1126=0,"No Data",IF(AK1126&gt;0,"&lt;50",0)))</f>
        <v>0</v>
      </c>
      <c r="AL1122" s="106">
        <f>IF(ISNUMBER(AK1122),AK1122,0)</f>
        <v>0</v>
      </c>
      <c r="AM1122" s="75"/>
      <c r="AN1122" s="75"/>
      <c r="AO1122" s="75"/>
      <c r="AP1122" s="75"/>
      <c r="AQ1122" s="75"/>
      <c r="AR1122" s="75"/>
      <c r="AS1122" s="75"/>
      <c r="AT1122" s="75"/>
      <c r="AU1122" s="75"/>
      <c r="AV1122" s="75"/>
      <c r="AW1122" s="76">
        <f>IF(ISNUMBER(VLOOKUP(AW1124,AM$7:AU$7,MATCH(AW1124,AM$7:AU$7))),VLOOKUP(AW1124,AM$7:AU$7,MATCH(AW1124,AM$7:AU$7)),IF(N1126=0,"No Data",IF(AW1124&gt;0,"&lt;10",0)))</f>
        <v>500</v>
      </c>
      <c r="AX1122" s="77">
        <f>IF(ISNUMBER(VLOOKUP(AX1126,AM$7:AU$7,MATCH(AX1126,AM$7:AU$7))),VLOOKUP(AX1126,AM$7:AU$7,MATCH(AX1126,AM$7:AU$7)),IF(N1126=0,"No Data",IF(AX1126&gt;0,"&lt;10",0)))</f>
        <v>500</v>
      </c>
      <c r="AY1122" s="106">
        <f>IF(ISNUMBER(AX1122),AX1122,0)</f>
        <v>500</v>
      </c>
      <c r="AZ1122" s="79"/>
      <c r="BA1122" s="80"/>
      <c r="BB1122" s="71"/>
      <c r="BC1122" s="54"/>
      <c r="BD1122" s="41">
        <v>4</v>
      </c>
      <c r="BE1122" s="52">
        <v>42</v>
      </c>
      <c r="BF1122" s="62">
        <v>4242</v>
      </c>
      <c r="BG1122" s="276" t="s">
        <v>47</v>
      </c>
    </row>
    <row r="1123" spans="1:59" s="63" customFormat="1" ht="12.75" x14ac:dyDescent="0.2">
      <c r="A1123" s="196">
        <v>4</v>
      </c>
      <c r="B1123" s="197" t="s">
        <v>422</v>
      </c>
      <c r="C1123" s="208">
        <v>42</v>
      </c>
      <c r="D1123" s="209" t="s">
        <v>518</v>
      </c>
      <c r="E1123" s="210">
        <v>4242</v>
      </c>
      <c r="F1123" s="211" t="s">
        <v>613</v>
      </c>
      <c r="G1123" s="231" t="s">
        <v>1217</v>
      </c>
      <c r="H1123" s="81" t="s">
        <v>48</v>
      </c>
      <c r="I1123" s="223"/>
      <c r="J1123" s="73"/>
      <c r="K1123" s="73"/>
      <c r="L1123" s="73"/>
      <c r="M1123" s="74"/>
      <c r="N1123" s="247"/>
      <c r="O1123" s="306"/>
      <c r="P1123" s="105"/>
      <c r="Q1123" s="75"/>
      <c r="R1123" s="75"/>
      <c r="S1123" s="75"/>
      <c r="T1123" s="75"/>
      <c r="U1123" s="75"/>
      <c r="V1123" s="75"/>
      <c r="W1123" s="75"/>
      <c r="X1123" s="75"/>
      <c r="Y1123" s="82">
        <f>MIN(X1127:X1132)</f>
        <v>0</v>
      </c>
      <c r="Z1123" s="83"/>
      <c r="AA1123" s="83"/>
      <c r="AB1123" s="75"/>
      <c r="AC1123" s="75"/>
      <c r="AD1123" s="75"/>
      <c r="AE1123" s="75"/>
      <c r="AF1123" s="75"/>
      <c r="AG1123" s="75"/>
      <c r="AH1123" s="75"/>
      <c r="AI1123" s="75"/>
      <c r="AJ1123" s="82">
        <f>MIN(AI1127:AI1132)</f>
        <v>0</v>
      </c>
      <c r="AK1123" s="83"/>
      <c r="AL1123" s="83"/>
      <c r="AM1123" s="75"/>
      <c r="AN1123" s="75"/>
      <c r="AO1123" s="75"/>
      <c r="AP1123" s="75"/>
      <c r="AQ1123" s="75"/>
      <c r="AR1123" s="75"/>
      <c r="AS1123" s="75"/>
      <c r="AT1123" s="75"/>
      <c r="AU1123" s="75"/>
      <c r="AV1123" s="75"/>
      <c r="AW1123" s="82">
        <f>MIN(AV1127:AV1132)</f>
        <v>25</v>
      </c>
      <c r="AX1123" s="83"/>
      <c r="AY1123" s="83"/>
      <c r="AZ1123" s="79"/>
      <c r="BA1123" s="80"/>
      <c r="BB1123" s="71"/>
      <c r="BC1123" s="54"/>
      <c r="BD1123" s="41">
        <v>4</v>
      </c>
      <c r="BE1123" s="52">
        <v>42</v>
      </c>
      <c r="BF1123" s="62">
        <v>4242</v>
      </c>
      <c r="BG1123" s="278" t="s">
        <v>48</v>
      </c>
    </row>
    <row r="1124" spans="1:59" s="63" customFormat="1" ht="12.75" x14ac:dyDescent="0.2">
      <c r="A1124" s="196">
        <v>4</v>
      </c>
      <c r="B1124" s="197" t="s">
        <v>422</v>
      </c>
      <c r="C1124" s="208">
        <v>42</v>
      </c>
      <c r="D1124" s="209" t="s">
        <v>518</v>
      </c>
      <c r="E1124" s="210">
        <v>4242</v>
      </c>
      <c r="F1124" s="211" t="s">
        <v>613</v>
      </c>
      <c r="G1124" s="231" t="s">
        <v>1217</v>
      </c>
      <c r="H1124" s="81" t="s">
        <v>49</v>
      </c>
      <c r="I1124" s="223"/>
      <c r="J1124" s="73"/>
      <c r="K1124" s="73"/>
      <c r="L1124" s="73"/>
      <c r="M1124" s="74"/>
      <c r="N1124" s="247"/>
      <c r="O1124" s="306"/>
      <c r="P1124" s="105"/>
      <c r="Q1124" s="75"/>
      <c r="R1124" s="75"/>
      <c r="S1124" s="75"/>
      <c r="T1124" s="75"/>
      <c r="U1124" s="75"/>
      <c r="V1124" s="75"/>
      <c r="W1124" s="75"/>
      <c r="X1124" s="75"/>
      <c r="Y1124" s="84">
        <f>IF(ISNUMBER(AVERAGE(X1127:X1132)),AVERAGE(X1127:X1132),0)</f>
        <v>9200</v>
      </c>
      <c r="Z1124" s="83"/>
      <c r="AA1124" s="83"/>
      <c r="AB1124" s="75"/>
      <c r="AC1124" s="75"/>
      <c r="AD1124" s="75"/>
      <c r="AE1124" s="75"/>
      <c r="AF1124" s="75"/>
      <c r="AG1124" s="75"/>
      <c r="AH1124" s="75"/>
      <c r="AI1124" s="75"/>
      <c r="AJ1124" s="84">
        <f>IF(ISNUMBER(AVERAGE(AI1127:AI1132)),AVERAGE(AI1127:AI1132),0)</f>
        <v>0</v>
      </c>
      <c r="AK1124" s="83"/>
      <c r="AL1124" s="83"/>
      <c r="AM1124" s="75"/>
      <c r="AN1124" s="75"/>
      <c r="AO1124" s="75"/>
      <c r="AP1124" s="75"/>
      <c r="AQ1124" s="75"/>
      <c r="AR1124" s="75"/>
      <c r="AS1124" s="75"/>
      <c r="AT1124" s="75"/>
      <c r="AU1124" s="75"/>
      <c r="AV1124" s="75"/>
      <c r="AW1124" s="84">
        <f>IF(ISNUMBER(AVERAGE(AV1127:AV1132)),AVERAGE(AV1127:AV1132),0)</f>
        <v>637.5</v>
      </c>
      <c r="AX1124" s="83"/>
      <c r="AY1124" s="83"/>
      <c r="AZ1124" s="79"/>
      <c r="BA1124" s="80"/>
      <c r="BB1124" s="71"/>
      <c r="BC1124" s="54"/>
      <c r="BD1124" s="41">
        <v>4</v>
      </c>
      <c r="BE1124" s="52">
        <v>42</v>
      </c>
      <c r="BF1124" s="62">
        <v>4242</v>
      </c>
      <c r="BG1124" s="278" t="s">
        <v>49</v>
      </c>
    </row>
    <row r="1125" spans="1:59" s="63" customFormat="1" ht="12.75" x14ac:dyDescent="0.2">
      <c r="A1125" s="196">
        <v>4</v>
      </c>
      <c r="B1125" s="197" t="s">
        <v>422</v>
      </c>
      <c r="C1125" s="208">
        <v>42</v>
      </c>
      <c r="D1125" s="209" t="s">
        <v>518</v>
      </c>
      <c r="E1125" s="210">
        <v>4242</v>
      </c>
      <c r="F1125" s="211" t="s">
        <v>613</v>
      </c>
      <c r="G1125" s="231" t="s">
        <v>1217</v>
      </c>
      <c r="H1125" s="81" t="s">
        <v>50</v>
      </c>
      <c r="I1125" s="223"/>
      <c r="J1125" s="73"/>
      <c r="K1125" s="73"/>
      <c r="L1125" s="73"/>
      <c r="M1125" s="74"/>
      <c r="N1125" s="247"/>
      <c r="O1125" s="306"/>
      <c r="P1125" s="105"/>
      <c r="Q1125" s="75"/>
      <c r="R1125" s="75"/>
      <c r="S1125" s="75"/>
      <c r="T1125" s="75"/>
      <c r="U1125" s="75"/>
      <c r="V1125" s="75"/>
      <c r="W1125" s="75"/>
      <c r="X1125" s="75"/>
      <c r="Y1125" s="84">
        <f>MAX(X1127:X1132)</f>
        <v>25000</v>
      </c>
      <c r="Z1125" s="83"/>
      <c r="AA1125" s="83"/>
      <c r="AB1125" s="75"/>
      <c r="AC1125" s="75"/>
      <c r="AD1125" s="75"/>
      <c r="AE1125" s="75"/>
      <c r="AF1125" s="75"/>
      <c r="AG1125" s="75"/>
      <c r="AH1125" s="75"/>
      <c r="AI1125" s="75"/>
      <c r="AJ1125" s="84">
        <f>MAX(AI1127:AI1132)</f>
        <v>0</v>
      </c>
      <c r="AK1125" s="83"/>
      <c r="AL1125" s="83"/>
      <c r="AM1125" s="75"/>
      <c r="AN1125" s="75"/>
      <c r="AO1125" s="75"/>
      <c r="AP1125" s="75"/>
      <c r="AQ1125" s="75"/>
      <c r="AR1125" s="75"/>
      <c r="AS1125" s="75"/>
      <c r="AT1125" s="75"/>
      <c r="AU1125" s="75"/>
      <c r="AV1125" s="75"/>
      <c r="AW1125" s="84">
        <f>MAX(AV1127:AV1132)</f>
        <v>2500</v>
      </c>
      <c r="AX1125" s="83"/>
      <c r="AY1125" s="83"/>
      <c r="AZ1125" s="79"/>
      <c r="BA1125" s="80"/>
      <c r="BB1125" s="71"/>
      <c r="BC1125" s="54"/>
      <c r="BD1125" s="41">
        <v>4</v>
      </c>
      <c r="BE1125" s="52">
        <v>42</v>
      </c>
      <c r="BF1125" s="62">
        <v>4242</v>
      </c>
      <c r="BG1125" s="278" t="s">
        <v>50</v>
      </c>
    </row>
    <row r="1126" spans="1:59" s="63" customFormat="1" ht="12.75" x14ac:dyDescent="0.2">
      <c r="A1126" s="196">
        <v>4</v>
      </c>
      <c r="B1126" s="197" t="s">
        <v>422</v>
      </c>
      <c r="C1126" s="208">
        <v>42</v>
      </c>
      <c r="D1126" s="209" t="s">
        <v>518</v>
      </c>
      <c r="E1126" s="210">
        <v>4242</v>
      </c>
      <c r="F1126" s="211" t="s">
        <v>613</v>
      </c>
      <c r="G1126" s="231" t="s">
        <v>1217</v>
      </c>
      <c r="H1126" s="85" t="s">
        <v>51</v>
      </c>
      <c r="I1126" s="223"/>
      <c r="J1126" s="73"/>
      <c r="K1126" s="73"/>
      <c r="L1126" s="73"/>
      <c r="M1126" s="74"/>
      <c r="N1126" s="248">
        <f>SUM(N1127:N1132)</f>
        <v>6</v>
      </c>
      <c r="O1126" s="293">
        <f>SUM(O1127:O1132)</f>
        <v>0.99999999999999989</v>
      </c>
      <c r="P1126" s="292"/>
      <c r="Q1126" s="87"/>
      <c r="R1126" s="87"/>
      <c r="S1126" s="87"/>
      <c r="T1126" s="87"/>
      <c r="U1126" s="87"/>
      <c r="V1126" s="87"/>
      <c r="W1126" s="87"/>
      <c r="X1126" s="87"/>
      <c r="Y1126" s="88"/>
      <c r="Z1126" s="119">
        <f>SUM(Z1127:Z1132)</f>
        <v>9200</v>
      </c>
      <c r="AA1126" s="120"/>
      <c r="AB1126" s="111"/>
      <c r="AC1126" s="111"/>
      <c r="AD1126" s="111"/>
      <c r="AE1126" s="111"/>
      <c r="AF1126" s="111"/>
      <c r="AG1126" s="111"/>
      <c r="AH1126" s="111"/>
      <c r="AI1126" s="111"/>
      <c r="AJ1126" s="120"/>
      <c r="AK1126" s="119">
        <f>SUM(AK1127:AK1132)</f>
        <v>0</v>
      </c>
      <c r="AL1126" s="120"/>
      <c r="AM1126" s="111"/>
      <c r="AN1126" s="111"/>
      <c r="AO1126" s="111"/>
      <c r="AP1126" s="111"/>
      <c r="AQ1126" s="111"/>
      <c r="AR1126" s="111"/>
      <c r="AS1126" s="111"/>
      <c r="AT1126" s="111"/>
      <c r="AU1126" s="111"/>
      <c r="AV1126" s="111"/>
      <c r="AW1126" s="120"/>
      <c r="AX1126" s="119">
        <f>SUM(AX1127:AX1132)</f>
        <v>637.49999999999989</v>
      </c>
      <c r="AY1126" s="88"/>
      <c r="AZ1126" s="79"/>
      <c r="BA1126" s="80"/>
      <c r="BB1126" s="71"/>
      <c r="BC1126" s="54"/>
      <c r="BD1126" s="41">
        <v>4</v>
      </c>
      <c r="BE1126" s="52">
        <v>42</v>
      </c>
      <c r="BF1126" s="62">
        <v>4242</v>
      </c>
      <c r="BG1126" s="279" t="s">
        <v>51</v>
      </c>
    </row>
    <row r="1127" spans="1:59" s="63" customFormat="1" ht="12.75" x14ac:dyDescent="0.2">
      <c r="A1127" s="196">
        <v>4</v>
      </c>
      <c r="B1127" s="197" t="s">
        <v>422</v>
      </c>
      <c r="C1127" s="208">
        <v>42</v>
      </c>
      <c r="D1127" s="209" t="s">
        <v>518</v>
      </c>
      <c r="E1127" s="210">
        <v>4242</v>
      </c>
      <c r="F1127" s="211" t="s">
        <v>613</v>
      </c>
      <c r="G1127" s="231" t="s">
        <v>1217</v>
      </c>
      <c r="H1127" s="89" t="s">
        <v>52</v>
      </c>
      <c r="I1127" s="90" t="s">
        <v>592</v>
      </c>
      <c r="J1127" s="90" t="s">
        <v>614</v>
      </c>
      <c r="K1127" s="90" t="s">
        <v>235</v>
      </c>
      <c r="L1127" s="90" t="s">
        <v>69</v>
      </c>
      <c r="M1127" s="91"/>
      <c r="N1127" s="312">
        <v>1</v>
      </c>
      <c r="O1127" s="313">
        <f t="shared" ref="O1127:O1132" si="174">N1127/N$1126</f>
        <v>0.16666666666666666</v>
      </c>
      <c r="P1127" s="104"/>
      <c r="Q1127" s="92"/>
      <c r="R1127" s="92"/>
      <c r="S1127" s="92"/>
      <c r="T1127" s="92"/>
      <c r="U1127" s="92"/>
      <c r="V1127" s="92"/>
      <c r="W1127" s="92">
        <v>1</v>
      </c>
      <c r="X1127" s="109">
        <f t="shared" ref="X1127:X1132" si="175">P1127*P$7+Q1127*Q$7+R1127*R$7+S1127*S$7+T1127*T$7+U1127*U$7+V1127*V$7+W1127*W$7</f>
        <v>25000</v>
      </c>
      <c r="Y1127" s="83"/>
      <c r="Z1127" s="110">
        <f t="shared" ref="Z1127:Z1132" si="176">X1127*$O1127</f>
        <v>4166.6666666666661</v>
      </c>
      <c r="AA1127" s="111"/>
      <c r="AB1127" s="92"/>
      <c r="AC1127" s="92"/>
      <c r="AD1127" s="92"/>
      <c r="AE1127" s="92"/>
      <c r="AF1127" s="92"/>
      <c r="AG1127" s="92"/>
      <c r="AH1127" s="92"/>
      <c r="AI1127" s="109">
        <f t="shared" ref="AI1127:AI1132" si="177">AB1127*AB$7+AC1127*AC$7+AD1127*AD$7+AE1127*AE$7+AF1127*AF$7+AG1127*AG$7+AH1127*AH$7</f>
        <v>0</v>
      </c>
      <c r="AJ1127" s="83"/>
      <c r="AK1127" s="110">
        <f t="shared" ref="AK1127:AK1132" si="178">AI1127*$O1127</f>
        <v>0</v>
      </c>
      <c r="AL1127" s="111"/>
      <c r="AM1127" s="92"/>
      <c r="AN1127" s="92"/>
      <c r="AO1127" s="92"/>
      <c r="AP1127" s="92">
        <v>1</v>
      </c>
      <c r="AQ1127" s="92"/>
      <c r="AR1127" s="92"/>
      <c r="AS1127" s="92"/>
      <c r="AT1127" s="92"/>
      <c r="AU1127" s="92"/>
      <c r="AV1127" s="109">
        <f t="shared" ref="AV1127:AV1132" si="179">AM1127*AM$7+AN1127*AN$7+AO1127*AO$7+AP1127*AP$7+AQ1127*AQ$7+AR1127*AR$7+AS1127*AS$7+AT1127*AT$7+AU1127*AU$7</f>
        <v>100</v>
      </c>
      <c r="AW1127" s="75"/>
      <c r="AX1127" s="110">
        <f t="shared" ref="AX1127:AX1132" si="180">AV1127*$O1127</f>
        <v>16.666666666666664</v>
      </c>
      <c r="AY1127" s="111"/>
      <c r="AZ1127" s="93"/>
      <c r="BA1127" s="94" t="s">
        <v>105</v>
      </c>
      <c r="BB1127" s="71"/>
      <c r="BC1127" s="54"/>
      <c r="BD1127" s="41">
        <v>4</v>
      </c>
      <c r="BE1127" s="52">
        <v>42</v>
      </c>
      <c r="BF1127" s="62">
        <v>4242</v>
      </c>
      <c r="BG1127" s="280" t="s">
        <v>52</v>
      </c>
    </row>
    <row r="1128" spans="1:59" s="63" customFormat="1" ht="12.75" x14ac:dyDescent="0.2">
      <c r="A1128" s="196">
        <v>4</v>
      </c>
      <c r="B1128" s="197" t="s">
        <v>422</v>
      </c>
      <c r="C1128" s="208">
        <v>42</v>
      </c>
      <c r="D1128" s="209" t="s">
        <v>518</v>
      </c>
      <c r="E1128" s="210">
        <v>4242</v>
      </c>
      <c r="F1128" s="211" t="s">
        <v>613</v>
      </c>
      <c r="G1128" s="231" t="s">
        <v>1217</v>
      </c>
      <c r="H1128" s="89"/>
      <c r="I1128" s="90" t="s">
        <v>595</v>
      </c>
      <c r="J1128" s="90" t="s">
        <v>615</v>
      </c>
      <c r="K1128" s="90" t="s">
        <v>64</v>
      </c>
      <c r="L1128" s="90" t="s">
        <v>119</v>
      </c>
      <c r="M1128" s="91"/>
      <c r="N1128" s="312">
        <v>1</v>
      </c>
      <c r="O1128" s="313">
        <f t="shared" si="174"/>
        <v>0.16666666666666666</v>
      </c>
      <c r="P1128" s="104">
        <v>1</v>
      </c>
      <c r="Q1128" s="92"/>
      <c r="R1128" s="92"/>
      <c r="S1128" s="92"/>
      <c r="T1128" s="92"/>
      <c r="U1128" s="92"/>
      <c r="V1128" s="92"/>
      <c r="W1128" s="92"/>
      <c r="X1128" s="109">
        <f t="shared" si="175"/>
        <v>100</v>
      </c>
      <c r="Y1128" s="83"/>
      <c r="Z1128" s="110">
        <f t="shared" si="176"/>
        <v>16.666666666666664</v>
      </c>
      <c r="AA1128" s="111"/>
      <c r="AB1128" s="92"/>
      <c r="AC1128" s="92"/>
      <c r="AD1128" s="92"/>
      <c r="AE1128" s="92"/>
      <c r="AF1128" s="92"/>
      <c r="AG1128" s="92"/>
      <c r="AH1128" s="92"/>
      <c r="AI1128" s="109">
        <f t="shared" si="177"/>
        <v>0</v>
      </c>
      <c r="AJ1128" s="83"/>
      <c r="AK1128" s="110">
        <f t="shared" si="178"/>
        <v>0</v>
      </c>
      <c r="AL1128" s="111"/>
      <c r="AM1128" s="92"/>
      <c r="AN1128" s="92"/>
      <c r="AO1128" s="92"/>
      <c r="AP1128" s="92"/>
      <c r="AQ1128" s="92"/>
      <c r="AR1128" s="92"/>
      <c r="AS1128" s="92"/>
      <c r="AT1128" s="92">
        <v>1</v>
      </c>
      <c r="AU1128" s="92"/>
      <c r="AV1128" s="109">
        <f t="shared" si="179"/>
        <v>2500</v>
      </c>
      <c r="AW1128" s="75"/>
      <c r="AX1128" s="110">
        <f t="shared" si="180"/>
        <v>416.66666666666663</v>
      </c>
      <c r="AY1128" s="111"/>
      <c r="AZ1128" s="93"/>
      <c r="BA1128" s="94" t="s">
        <v>105</v>
      </c>
      <c r="BB1128" s="71"/>
      <c r="BC1128" s="54"/>
      <c r="BD1128" s="41">
        <v>4</v>
      </c>
      <c r="BE1128" s="52">
        <v>42</v>
      </c>
      <c r="BF1128" s="62">
        <v>4242</v>
      </c>
      <c r="BG1128" s="280" t="s">
        <v>52</v>
      </c>
    </row>
    <row r="1129" spans="1:59" s="63" customFormat="1" ht="12.75" x14ac:dyDescent="0.2">
      <c r="A1129" s="196">
        <v>4</v>
      </c>
      <c r="B1129" s="197" t="s">
        <v>422</v>
      </c>
      <c r="C1129" s="208">
        <v>42</v>
      </c>
      <c r="D1129" s="209" t="s">
        <v>518</v>
      </c>
      <c r="E1129" s="210">
        <v>4242</v>
      </c>
      <c r="F1129" s="211" t="s">
        <v>613</v>
      </c>
      <c r="G1129" s="231" t="s">
        <v>1217</v>
      </c>
      <c r="H1129" s="89"/>
      <c r="I1129" s="90" t="s">
        <v>616</v>
      </c>
      <c r="J1129" s="90" t="s">
        <v>617</v>
      </c>
      <c r="K1129" s="90" t="s">
        <v>90</v>
      </c>
      <c r="L1129" s="90" t="s">
        <v>618</v>
      </c>
      <c r="M1129" s="91"/>
      <c r="N1129" s="312">
        <v>1</v>
      </c>
      <c r="O1129" s="313">
        <f t="shared" si="174"/>
        <v>0.16666666666666666</v>
      </c>
      <c r="P1129" s="104"/>
      <c r="Q1129" s="92"/>
      <c r="R1129" s="92"/>
      <c r="S1129" s="92"/>
      <c r="T1129" s="92"/>
      <c r="U1129" s="92">
        <v>1</v>
      </c>
      <c r="V1129" s="92"/>
      <c r="W1129" s="92"/>
      <c r="X1129" s="109">
        <f t="shared" si="175"/>
        <v>5000</v>
      </c>
      <c r="Y1129" s="83"/>
      <c r="Z1129" s="110">
        <f t="shared" si="176"/>
        <v>833.33333333333326</v>
      </c>
      <c r="AA1129" s="111"/>
      <c r="AB1129" s="92"/>
      <c r="AC1129" s="92"/>
      <c r="AD1129" s="92"/>
      <c r="AE1129" s="92"/>
      <c r="AF1129" s="92"/>
      <c r="AG1129" s="92"/>
      <c r="AH1129" s="92"/>
      <c r="AI1129" s="109">
        <f t="shared" si="177"/>
        <v>0</v>
      </c>
      <c r="AJ1129" s="83"/>
      <c r="AK1129" s="110">
        <f t="shared" si="178"/>
        <v>0</v>
      </c>
      <c r="AL1129" s="111"/>
      <c r="AM1129" s="92"/>
      <c r="AN1129" s="92"/>
      <c r="AO1129" s="92"/>
      <c r="AP1129" s="92">
        <v>1</v>
      </c>
      <c r="AQ1129" s="92"/>
      <c r="AR1129" s="92"/>
      <c r="AS1129" s="92"/>
      <c r="AT1129" s="92"/>
      <c r="AU1129" s="92"/>
      <c r="AV1129" s="109">
        <f t="shared" si="179"/>
        <v>100</v>
      </c>
      <c r="AW1129" s="75"/>
      <c r="AX1129" s="110">
        <f t="shared" si="180"/>
        <v>16.666666666666664</v>
      </c>
      <c r="AY1129" s="111"/>
      <c r="AZ1129" s="93"/>
      <c r="BA1129" s="94" t="s">
        <v>105</v>
      </c>
      <c r="BB1129" s="71"/>
      <c r="BC1129" s="54"/>
      <c r="BD1129" s="41">
        <v>4</v>
      </c>
      <c r="BE1129" s="52">
        <v>42</v>
      </c>
      <c r="BF1129" s="62">
        <v>4242</v>
      </c>
      <c r="BG1129" s="280" t="s">
        <v>52</v>
      </c>
    </row>
    <row r="1130" spans="1:59" s="63" customFormat="1" ht="12.75" x14ac:dyDescent="0.2">
      <c r="A1130" s="196">
        <v>4</v>
      </c>
      <c r="B1130" s="197" t="s">
        <v>422</v>
      </c>
      <c r="C1130" s="208">
        <v>42</v>
      </c>
      <c r="D1130" s="209" t="s">
        <v>518</v>
      </c>
      <c r="E1130" s="210">
        <v>4242</v>
      </c>
      <c r="F1130" s="211" t="s">
        <v>613</v>
      </c>
      <c r="G1130" s="231" t="s">
        <v>1217</v>
      </c>
      <c r="H1130" s="89"/>
      <c r="I1130" s="90" t="s">
        <v>216</v>
      </c>
      <c r="J1130" s="90"/>
      <c r="K1130" s="90" t="s">
        <v>64</v>
      </c>
      <c r="L1130" s="90" t="s">
        <v>218</v>
      </c>
      <c r="M1130" s="91"/>
      <c r="N1130" s="312">
        <v>1</v>
      </c>
      <c r="O1130" s="313">
        <f t="shared" si="174"/>
        <v>0.16666666666666666</v>
      </c>
      <c r="P1130" s="104">
        <v>1</v>
      </c>
      <c r="Q1130" s="92"/>
      <c r="R1130" s="92"/>
      <c r="S1130" s="92"/>
      <c r="T1130" s="92"/>
      <c r="U1130" s="92"/>
      <c r="V1130" s="92"/>
      <c r="W1130" s="92"/>
      <c r="X1130" s="109">
        <f t="shared" si="175"/>
        <v>100</v>
      </c>
      <c r="Y1130" s="83"/>
      <c r="Z1130" s="110">
        <f t="shared" si="176"/>
        <v>16.666666666666664</v>
      </c>
      <c r="AA1130" s="111"/>
      <c r="AB1130" s="92"/>
      <c r="AC1130" s="92"/>
      <c r="AD1130" s="92"/>
      <c r="AE1130" s="92"/>
      <c r="AF1130" s="92"/>
      <c r="AG1130" s="92"/>
      <c r="AH1130" s="92"/>
      <c r="AI1130" s="109">
        <f t="shared" si="177"/>
        <v>0</v>
      </c>
      <c r="AJ1130" s="83"/>
      <c r="AK1130" s="110">
        <f t="shared" si="178"/>
        <v>0</v>
      </c>
      <c r="AL1130" s="111"/>
      <c r="AM1130" s="92"/>
      <c r="AN1130" s="92"/>
      <c r="AO1130" s="92"/>
      <c r="AP1130" s="92"/>
      <c r="AQ1130" s="92"/>
      <c r="AR1130" s="92"/>
      <c r="AS1130" s="92">
        <v>1</v>
      </c>
      <c r="AT1130" s="92"/>
      <c r="AU1130" s="92"/>
      <c r="AV1130" s="109">
        <f t="shared" si="179"/>
        <v>1000</v>
      </c>
      <c r="AW1130" s="75"/>
      <c r="AX1130" s="110">
        <f t="shared" si="180"/>
        <v>166.66666666666666</v>
      </c>
      <c r="AY1130" s="111"/>
      <c r="AZ1130" s="93"/>
      <c r="BA1130" s="94" t="s">
        <v>554</v>
      </c>
      <c r="BB1130" s="71"/>
      <c r="BC1130" s="54"/>
      <c r="BD1130" s="41">
        <v>4</v>
      </c>
      <c r="BE1130" s="52">
        <v>42</v>
      </c>
      <c r="BF1130" s="62">
        <v>4242</v>
      </c>
      <c r="BG1130" s="280" t="s">
        <v>52</v>
      </c>
    </row>
    <row r="1131" spans="1:59" s="63" customFormat="1" ht="12.75" x14ac:dyDescent="0.2">
      <c r="A1131" s="196">
        <v>4</v>
      </c>
      <c r="B1131" s="197" t="s">
        <v>422</v>
      </c>
      <c r="C1131" s="208">
        <v>42</v>
      </c>
      <c r="D1131" s="209" t="s">
        <v>518</v>
      </c>
      <c r="E1131" s="210">
        <v>4242</v>
      </c>
      <c r="F1131" s="211" t="s">
        <v>613</v>
      </c>
      <c r="G1131" s="231" t="s">
        <v>1217</v>
      </c>
      <c r="H1131" s="89"/>
      <c r="I1131" s="90" t="s">
        <v>597</v>
      </c>
      <c r="J1131" s="90"/>
      <c r="K1131" s="90" t="s">
        <v>73</v>
      </c>
      <c r="L1131" s="90" t="s">
        <v>69</v>
      </c>
      <c r="M1131" s="91"/>
      <c r="N1131" s="312">
        <v>1</v>
      </c>
      <c r="O1131" s="313">
        <f t="shared" si="174"/>
        <v>0.16666666666666666</v>
      </c>
      <c r="P1131" s="104"/>
      <c r="Q1131" s="92"/>
      <c r="R1131" s="92"/>
      <c r="S1131" s="92"/>
      <c r="T1131" s="92"/>
      <c r="U1131" s="92"/>
      <c r="V1131" s="92"/>
      <c r="W1131" s="92">
        <v>1</v>
      </c>
      <c r="X1131" s="109">
        <f t="shared" si="175"/>
        <v>25000</v>
      </c>
      <c r="Y1131" s="83"/>
      <c r="Z1131" s="110">
        <f t="shared" si="176"/>
        <v>4166.6666666666661</v>
      </c>
      <c r="AA1131" s="111"/>
      <c r="AB1131" s="92"/>
      <c r="AC1131" s="92"/>
      <c r="AD1131" s="92"/>
      <c r="AE1131" s="92"/>
      <c r="AF1131" s="92"/>
      <c r="AG1131" s="92"/>
      <c r="AH1131" s="92"/>
      <c r="AI1131" s="109">
        <f t="shared" si="177"/>
        <v>0</v>
      </c>
      <c r="AJ1131" s="83"/>
      <c r="AK1131" s="110">
        <f t="shared" si="178"/>
        <v>0</v>
      </c>
      <c r="AL1131" s="111"/>
      <c r="AM1131" s="92"/>
      <c r="AN1131" s="92"/>
      <c r="AO1131" s="92"/>
      <c r="AP1131" s="92">
        <v>1</v>
      </c>
      <c r="AQ1131" s="92"/>
      <c r="AR1131" s="92"/>
      <c r="AS1131" s="92"/>
      <c r="AT1131" s="92"/>
      <c r="AU1131" s="92"/>
      <c r="AV1131" s="109">
        <f t="shared" si="179"/>
        <v>100</v>
      </c>
      <c r="AW1131" s="75"/>
      <c r="AX1131" s="110">
        <f t="shared" si="180"/>
        <v>16.666666666666664</v>
      </c>
      <c r="AY1131" s="111"/>
      <c r="AZ1131" s="93"/>
      <c r="BA1131" s="94" t="s">
        <v>554</v>
      </c>
      <c r="BB1131" s="71"/>
      <c r="BC1131" s="54"/>
      <c r="BD1131" s="41">
        <v>4</v>
      </c>
      <c r="BE1131" s="52">
        <v>42</v>
      </c>
      <c r="BF1131" s="62">
        <v>4242</v>
      </c>
      <c r="BG1131" s="280" t="s">
        <v>52</v>
      </c>
    </row>
    <row r="1132" spans="1:59" s="63" customFormat="1" ht="12.75" x14ac:dyDescent="0.2">
      <c r="A1132" s="196">
        <v>4</v>
      </c>
      <c r="B1132" s="197" t="s">
        <v>422</v>
      </c>
      <c r="C1132" s="208">
        <v>42</v>
      </c>
      <c r="D1132" s="209" t="s">
        <v>518</v>
      </c>
      <c r="E1132" s="210">
        <v>4242</v>
      </c>
      <c r="F1132" s="211" t="s">
        <v>613</v>
      </c>
      <c r="G1132" s="231" t="s">
        <v>1217</v>
      </c>
      <c r="H1132" s="89"/>
      <c r="I1132" s="90" t="s">
        <v>609</v>
      </c>
      <c r="J1132" s="90"/>
      <c r="K1132" s="90" t="s">
        <v>64</v>
      </c>
      <c r="L1132" s="90" t="s">
        <v>76</v>
      </c>
      <c r="M1132" s="91"/>
      <c r="N1132" s="312">
        <v>1</v>
      </c>
      <c r="O1132" s="313">
        <f t="shared" si="174"/>
        <v>0.16666666666666666</v>
      </c>
      <c r="P1132" s="104"/>
      <c r="Q1132" s="92"/>
      <c r="R1132" s="92"/>
      <c r="S1132" s="92"/>
      <c r="T1132" s="92"/>
      <c r="U1132" s="92"/>
      <c r="V1132" s="92"/>
      <c r="W1132" s="92"/>
      <c r="X1132" s="109">
        <f t="shared" si="175"/>
        <v>0</v>
      </c>
      <c r="Y1132" s="83"/>
      <c r="Z1132" s="110">
        <f t="shared" si="176"/>
        <v>0</v>
      </c>
      <c r="AA1132" s="111"/>
      <c r="AB1132" s="92"/>
      <c r="AC1132" s="92"/>
      <c r="AD1132" s="92"/>
      <c r="AE1132" s="92"/>
      <c r="AF1132" s="92"/>
      <c r="AG1132" s="92"/>
      <c r="AH1132" s="92"/>
      <c r="AI1132" s="109">
        <f t="shared" si="177"/>
        <v>0</v>
      </c>
      <c r="AJ1132" s="83"/>
      <c r="AK1132" s="110">
        <f t="shared" si="178"/>
        <v>0</v>
      </c>
      <c r="AL1132" s="111"/>
      <c r="AM1132" s="92"/>
      <c r="AN1132" s="92">
        <v>1</v>
      </c>
      <c r="AO1132" s="92"/>
      <c r="AP1132" s="92"/>
      <c r="AQ1132" s="92"/>
      <c r="AR1132" s="92"/>
      <c r="AS1132" s="92"/>
      <c r="AT1132" s="92"/>
      <c r="AU1132" s="92"/>
      <c r="AV1132" s="109">
        <f t="shared" si="179"/>
        <v>25</v>
      </c>
      <c r="AW1132" s="75"/>
      <c r="AX1132" s="110">
        <f t="shared" si="180"/>
        <v>4.1666666666666661</v>
      </c>
      <c r="AY1132" s="111"/>
      <c r="AZ1132" s="93"/>
      <c r="BA1132" s="94" t="s">
        <v>554</v>
      </c>
      <c r="BB1132" s="71"/>
      <c r="BC1132" s="54"/>
      <c r="BD1132" s="41">
        <v>4</v>
      </c>
      <c r="BE1132" s="52">
        <v>42</v>
      </c>
      <c r="BF1132" s="62">
        <v>4242</v>
      </c>
      <c r="BG1132" s="280" t="s">
        <v>52</v>
      </c>
    </row>
    <row r="1133" spans="1:59" s="63" customFormat="1" ht="12.75" x14ac:dyDescent="0.2">
      <c r="A1133" s="196">
        <v>4</v>
      </c>
      <c r="B1133" s="197" t="s">
        <v>422</v>
      </c>
      <c r="C1133" s="208">
        <v>42</v>
      </c>
      <c r="D1133" s="209" t="s">
        <v>518</v>
      </c>
      <c r="E1133" s="210">
        <v>4242</v>
      </c>
      <c r="F1133" s="211" t="s">
        <v>613</v>
      </c>
      <c r="G1133" s="231" t="s">
        <v>1217</v>
      </c>
      <c r="H1133" s="65"/>
      <c r="I1133" s="222"/>
      <c r="J1133" s="66"/>
      <c r="K1133" s="66"/>
      <c r="L1133" s="66"/>
      <c r="M1133" s="64"/>
      <c r="N1133" s="304"/>
      <c r="O1133" s="305"/>
      <c r="P1133" s="127"/>
      <c r="Q1133" s="67"/>
      <c r="R1133" s="67"/>
      <c r="S1133" s="67"/>
      <c r="T1133" s="67"/>
      <c r="U1133" s="67"/>
      <c r="V1133" s="67"/>
      <c r="W1133" s="67"/>
      <c r="X1133" s="67"/>
      <c r="Y1133" s="68"/>
      <c r="Z1133" s="68"/>
      <c r="AA1133" s="68"/>
      <c r="AB1133" s="67"/>
      <c r="AC1133" s="67"/>
      <c r="AD1133" s="67"/>
      <c r="AE1133" s="67"/>
      <c r="AF1133" s="67"/>
      <c r="AG1133" s="67"/>
      <c r="AH1133" s="67"/>
      <c r="AI1133" s="67"/>
      <c r="AJ1133" s="68"/>
      <c r="AK1133" s="68"/>
      <c r="AL1133" s="68"/>
      <c r="AM1133" s="67"/>
      <c r="AN1133" s="67"/>
      <c r="AO1133" s="67"/>
      <c r="AP1133" s="67"/>
      <c r="AQ1133" s="67"/>
      <c r="AR1133" s="67"/>
      <c r="AS1133" s="67"/>
      <c r="AT1133" s="67"/>
      <c r="AU1133" s="67"/>
      <c r="AV1133" s="67"/>
      <c r="AW1133" s="67"/>
      <c r="AX1133" s="68"/>
      <c r="AY1133" s="68"/>
      <c r="AZ1133" s="69"/>
      <c r="BA1133" s="70"/>
      <c r="BB1133" s="71"/>
      <c r="BC1133" s="54"/>
      <c r="BD1133" s="41">
        <v>4</v>
      </c>
      <c r="BE1133" s="52">
        <v>42</v>
      </c>
      <c r="BF1133" s="62">
        <v>4242</v>
      </c>
      <c r="BG1133" s="275"/>
    </row>
    <row r="1134" spans="1:59" s="63" customFormat="1" ht="12.75" x14ac:dyDescent="0.2">
      <c r="A1134" s="196">
        <v>4</v>
      </c>
      <c r="B1134" s="197" t="s">
        <v>422</v>
      </c>
      <c r="C1134" s="208">
        <v>42</v>
      </c>
      <c r="D1134" s="209" t="s">
        <v>518</v>
      </c>
      <c r="E1134" s="210">
        <v>4242</v>
      </c>
      <c r="F1134" s="211" t="s">
        <v>613</v>
      </c>
      <c r="G1134" s="230"/>
      <c r="H1134" s="56"/>
      <c r="I1134" s="221"/>
      <c r="J1134" s="57"/>
      <c r="K1134" s="57"/>
      <c r="L1134" s="57"/>
      <c r="M1134" s="55"/>
      <c r="N1134" s="303"/>
      <c r="O1134" s="245"/>
      <c r="P1134" s="122"/>
      <c r="Q1134" s="58"/>
      <c r="R1134" s="58"/>
      <c r="S1134" s="58"/>
      <c r="T1134" s="58"/>
      <c r="U1134" s="58"/>
      <c r="V1134" s="58"/>
      <c r="W1134" s="58"/>
      <c r="X1134" s="58"/>
      <c r="Y1134" s="59"/>
      <c r="Z1134" s="59"/>
      <c r="AA1134" s="59"/>
      <c r="AB1134" s="58"/>
      <c r="AC1134" s="58"/>
      <c r="AD1134" s="58"/>
      <c r="AE1134" s="58"/>
      <c r="AF1134" s="58"/>
      <c r="AG1134" s="58"/>
      <c r="AH1134" s="58"/>
      <c r="AI1134" s="58"/>
      <c r="AJ1134" s="59"/>
      <c r="AK1134" s="59"/>
      <c r="AL1134" s="59"/>
      <c r="AM1134" s="58"/>
      <c r="AN1134" s="58"/>
      <c r="AO1134" s="58"/>
      <c r="AP1134" s="58"/>
      <c r="AQ1134" s="58"/>
      <c r="AR1134" s="58"/>
      <c r="AS1134" s="58"/>
      <c r="AT1134" s="58"/>
      <c r="AU1134" s="58"/>
      <c r="AV1134" s="58"/>
      <c r="AW1134" s="58"/>
      <c r="AX1134" s="59"/>
      <c r="AY1134" s="59"/>
      <c r="AZ1134" s="60"/>
      <c r="BA1134" s="61"/>
      <c r="BB1134" s="54"/>
      <c r="BC1134" s="54"/>
      <c r="BD1134" s="41">
        <v>4</v>
      </c>
      <c r="BE1134" s="52">
        <v>42</v>
      </c>
      <c r="BF1134" s="62">
        <v>4242</v>
      </c>
      <c r="BG1134" s="274"/>
    </row>
    <row r="1135" spans="1:59" s="63" customFormat="1" ht="12.75" x14ac:dyDescent="0.2">
      <c r="A1135" s="196">
        <v>4</v>
      </c>
      <c r="B1135" s="197" t="s">
        <v>422</v>
      </c>
      <c r="C1135" s="208">
        <v>42</v>
      </c>
      <c r="D1135" s="209" t="s">
        <v>518</v>
      </c>
      <c r="E1135" s="210">
        <v>4242</v>
      </c>
      <c r="F1135" s="211" t="s">
        <v>613</v>
      </c>
      <c r="G1135" s="231"/>
      <c r="H1135" s="65"/>
      <c r="I1135" s="222"/>
      <c r="J1135" s="66"/>
      <c r="K1135" s="66"/>
      <c r="L1135" s="66"/>
      <c r="M1135" s="64"/>
      <c r="N1135" s="304"/>
      <c r="O1135" s="305"/>
      <c r="P1135" s="127"/>
      <c r="Q1135" s="67"/>
      <c r="R1135" s="67"/>
      <c r="S1135" s="67"/>
      <c r="T1135" s="67"/>
      <c r="U1135" s="67"/>
      <c r="V1135" s="67"/>
      <c r="W1135" s="67"/>
      <c r="X1135" s="67"/>
      <c r="Y1135" s="68"/>
      <c r="Z1135" s="68"/>
      <c r="AA1135" s="68"/>
      <c r="AB1135" s="67"/>
      <c r="AC1135" s="67"/>
      <c r="AD1135" s="67"/>
      <c r="AE1135" s="67"/>
      <c r="AF1135" s="67"/>
      <c r="AG1135" s="67"/>
      <c r="AH1135" s="67"/>
      <c r="AI1135" s="67"/>
      <c r="AJ1135" s="68"/>
      <c r="AK1135" s="68"/>
      <c r="AL1135" s="68"/>
      <c r="AM1135" s="67"/>
      <c r="AN1135" s="67"/>
      <c r="AO1135" s="67"/>
      <c r="AP1135" s="67"/>
      <c r="AQ1135" s="67"/>
      <c r="AR1135" s="67"/>
      <c r="AS1135" s="67"/>
      <c r="AT1135" s="67"/>
      <c r="AU1135" s="67"/>
      <c r="AV1135" s="67"/>
      <c r="AW1135" s="67"/>
      <c r="AX1135" s="68"/>
      <c r="AY1135" s="68"/>
      <c r="AZ1135" s="69"/>
      <c r="BA1135" s="70"/>
      <c r="BB1135" s="71"/>
      <c r="BC1135" s="54"/>
      <c r="BD1135" s="41">
        <v>4</v>
      </c>
      <c r="BE1135" s="52">
        <v>42</v>
      </c>
      <c r="BF1135" s="62">
        <v>4242</v>
      </c>
      <c r="BG1135" s="275"/>
    </row>
    <row r="1136" spans="1:59" s="63" customFormat="1" ht="12.75" x14ac:dyDescent="0.2">
      <c r="A1136" s="196">
        <v>4</v>
      </c>
      <c r="B1136" s="197" t="s">
        <v>422</v>
      </c>
      <c r="C1136" s="208">
        <v>42</v>
      </c>
      <c r="D1136" s="209" t="s">
        <v>518</v>
      </c>
      <c r="E1136" s="210">
        <v>4242</v>
      </c>
      <c r="F1136" s="211" t="s">
        <v>613</v>
      </c>
      <c r="G1136" s="231" t="s">
        <v>584</v>
      </c>
      <c r="H1136" s="72" t="s">
        <v>1233</v>
      </c>
      <c r="I1136" s="223" t="s">
        <v>1260</v>
      </c>
      <c r="J1136" s="73"/>
      <c r="K1136" s="73"/>
      <c r="L1136" s="73"/>
      <c r="M1136" s="74"/>
      <c r="N1136" s="247"/>
      <c r="O1136" s="306"/>
      <c r="P1136" s="105"/>
      <c r="Q1136" s="75"/>
      <c r="R1136" s="75"/>
      <c r="S1136" s="75"/>
      <c r="T1136" s="75"/>
      <c r="U1136" s="75"/>
      <c r="V1136" s="75"/>
      <c r="W1136" s="75"/>
      <c r="X1136" s="75"/>
      <c r="Y1136" s="76" t="s">
        <v>1241</v>
      </c>
      <c r="Z1136" s="77" t="s">
        <v>1241</v>
      </c>
      <c r="AA1136" s="78">
        <f>AA$1219</f>
        <v>2500</v>
      </c>
      <c r="AB1136" s="75"/>
      <c r="AC1136" s="75"/>
      <c r="AD1136" s="75"/>
      <c r="AE1136" s="75"/>
      <c r="AF1136" s="75"/>
      <c r="AG1136" s="75"/>
      <c r="AH1136" s="75"/>
      <c r="AI1136" s="75"/>
      <c r="AJ1136" s="76" t="s">
        <v>1241</v>
      </c>
      <c r="AK1136" s="77" t="s">
        <v>1241</v>
      </c>
      <c r="AL1136" s="78">
        <f>AL$1219</f>
        <v>0</v>
      </c>
      <c r="AM1136" s="75"/>
      <c r="AN1136" s="75"/>
      <c r="AO1136" s="75"/>
      <c r="AP1136" s="75"/>
      <c r="AQ1136" s="75"/>
      <c r="AR1136" s="75"/>
      <c r="AS1136" s="75"/>
      <c r="AT1136" s="75"/>
      <c r="AU1136" s="75"/>
      <c r="AV1136" s="75"/>
      <c r="AW1136" s="76" t="s">
        <v>1241</v>
      </c>
      <c r="AX1136" s="77" t="s">
        <v>1241</v>
      </c>
      <c r="AY1136" s="78">
        <f>AY$1219</f>
        <v>500</v>
      </c>
      <c r="AZ1136" s="79"/>
      <c r="BA1136" s="80" t="str">
        <f>I1136</f>
        <v>&gt; see 4257, Metal clad insulating cladding</v>
      </c>
      <c r="BB1136" s="71"/>
      <c r="BC1136" s="54"/>
      <c r="BD1136" s="41">
        <f>A1136</f>
        <v>4</v>
      </c>
      <c r="BE1136" s="52">
        <f>C1136</f>
        <v>42</v>
      </c>
      <c r="BF1136" s="62">
        <f>E1136</f>
        <v>4242</v>
      </c>
      <c r="BG1136" s="276" t="str">
        <f>H1136</f>
        <v>Default Scenario (Link)</v>
      </c>
    </row>
    <row r="1137" spans="1:59" s="63" customFormat="1" ht="12.75" x14ac:dyDescent="0.2">
      <c r="A1137" s="196">
        <v>4</v>
      </c>
      <c r="B1137" s="197" t="s">
        <v>422</v>
      </c>
      <c r="C1137" s="208">
        <v>42</v>
      </c>
      <c r="D1137" s="209" t="s">
        <v>518</v>
      </c>
      <c r="E1137" s="210">
        <v>4242</v>
      </c>
      <c r="F1137" s="211" t="s">
        <v>613</v>
      </c>
      <c r="G1137" s="231"/>
      <c r="H1137" s="65"/>
      <c r="I1137" s="222"/>
      <c r="J1137" s="66"/>
      <c r="K1137" s="66"/>
      <c r="L1137" s="66"/>
      <c r="M1137" s="64"/>
      <c r="N1137" s="304"/>
      <c r="O1137" s="305"/>
      <c r="P1137" s="127"/>
      <c r="Q1137" s="67"/>
      <c r="R1137" s="67"/>
      <c r="S1137" s="67"/>
      <c r="T1137" s="67"/>
      <c r="U1137" s="67"/>
      <c r="V1137" s="67"/>
      <c r="W1137" s="67"/>
      <c r="X1137" s="67"/>
      <c r="Y1137" s="68"/>
      <c r="Z1137" s="68"/>
      <c r="AA1137" s="68"/>
      <c r="AB1137" s="67"/>
      <c r="AC1137" s="67"/>
      <c r="AD1137" s="67"/>
      <c r="AE1137" s="67"/>
      <c r="AF1137" s="67"/>
      <c r="AG1137" s="67"/>
      <c r="AH1137" s="67"/>
      <c r="AI1137" s="67"/>
      <c r="AJ1137" s="68"/>
      <c r="AK1137" s="68"/>
      <c r="AL1137" s="68"/>
      <c r="AM1137" s="67"/>
      <c r="AN1137" s="67"/>
      <c r="AO1137" s="67"/>
      <c r="AP1137" s="67"/>
      <c r="AQ1137" s="67"/>
      <c r="AR1137" s="67"/>
      <c r="AS1137" s="67"/>
      <c r="AT1137" s="67"/>
      <c r="AU1137" s="67"/>
      <c r="AV1137" s="67"/>
      <c r="AW1137" s="67"/>
      <c r="AX1137" s="68"/>
      <c r="AY1137" s="68"/>
      <c r="AZ1137" s="69"/>
      <c r="BA1137" s="70"/>
      <c r="BB1137" s="71"/>
      <c r="BC1137" s="54"/>
      <c r="BD1137" s="41">
        <v>4</v>
      </c>
      <c r="BE1137" s="52">
        <v>42</v>
      </c>
      <c r="BF1137" s="62">
        <v>4242</v>
      </c>
      <c r="BG1137" s="275"/>
    </row>
    <row r="1138" spans="1:59" s="63" customFormat="1" ht="12.75" x14ac:dyDescent="0.2">
      <c r="A1138" s="196">
        <v>4</v>
      </c>
      <c r="B1138" s="197" t="s">
        <v>422</v>
      </c>
      <c r="C1138" s="208">
        <v>42</v>
      </c>
      <c r="D1138" s="209" t="s">
        <v>518</v>
      </c>
      <c r="E1138" s="210">
        <v>4242</v>
      </c>
      <c r="F1138" s="211" t="s">
        <v>613</v>
      </c>
      <c r="G1138" s="230"/>
      <c r="H1138" s="56"/>
      <c r="I1138" s="221"/>
      <c r="J1138" s="57"/>
      <c r="K1138" s="57"/>
      <c r="L1138" s="57"/>
      <c r="M1138" s="55"/>
      <c r="N1138" s="303"/>
      <c r="O1138" s="245"/>
      <c r="P1138" s="122"/>
      <c r="Q1138" s="58"/>
      <c r="R1138" s="58"/>
      <c r="S1138" s="58"/>
      <c r="T1138" s="58"/>
      <c r="U1138" s="58"/>
      <c r="V1138" s="58"/>
      <c r="W1138" s="58"/>
      <c r="X1138" s="58"/>
      <c r="Y1138" s="59"/>
      <c r="Z1138" s="59"/>
      <c r="AA1138" s="59"/>
      <c r="AB1138" s="58"/>
      <c r="AC1138" s="58"/>
      <c r="AD1138" s="58"/>
      <c r="AE1138" s="58"/>
      <c r="AF1138" s="58"/>
      <c r="AG1138" s="58"/>
      <c r="AH1138" s="58"/>
      <c r="AI1138" s="58"/>
      <c r="AJ1138" s="59"/>
      <c r="AK1138" s="59"/>
      <c r="AL1138" s="59"/>
      <c r="AM1138" s="58"/>
      <c r="AN1138" s="58"/>
      <c r="AO1138" s="58"/>
      <c r="AP1138" s="58"/>
      <c r="AQ1138" s="58"/>
      <c r="AR1138" s="58"/>
      <c r="AS1138" s="58"/>
      <c r="AT1138" s="58"/>
      <c r="AU1138" s="58"/>
      <c r="AV1138" s="58"/>
      <c r="AW1138" s="58"/>
      <c r="AX1138" s="59"/>
      <c r="AY1138" s="59"/>
      <c r="AZ1138" s="60"/>
      <c r="BA1138" s="61"/>
      <c r="BB1138" s="54"/>
      <c r="BC1138" s="54"/>
      <c r="BD1138" s="41">
        <v>4</v>
      </c>
      <c r="BE1138" s="52">
        <v>42</v>
      </c>
      <c r="BF1138" s="62">
        <v>4242</v>
      </c>
      <c r="BG1138" s="274"/>
    </row>
    <row r="1139" spans="1:59" s="63" customFormat="1" ht="12.75" x14ac:dyDescent="0.2">
      <c r="A1139" s="196">
        <v>4</v>
      </c>
      <c r="B1139" s="197" t="s">
        <v>422</v>
      </c>
      <c r="C1139" s="208">
        <v>42</v>
      </c>
      <c r="D1139" s="209" t="s">
        <v>518</v>
      </c>
      <c r="E1139" s="210">
        <v>4242</v>
      </c>
      <c r="F1139" s="211" t="s">
        <v>613</v>
      </c>
      <c r="G1139" s="231"/>
      <c r="H1139" s="65"/>
      <c r="I1139" s="222"/>
      <c r="J1139" s="66"/>
      <c r="K1139" s="66"/>
      <c r="L1139" s="66"/>
      <c r="M1139" s="64"/>
      <c r="N1139" s="304"/>
      <c r="O1139" s="305"/>
      <c r="P1139" s="127"/>
      <c r="Q1139" s="67"/>
      <c r="R1139" s="67"/>
      <c r="S1139" s="67"/>
      <c r="T1139" s="67"/>
      <c r="U1139" s="67"/>
      <c r="V1139" s="67"/>
      <c r="W1139" s="67"/>
      <c r="X1139" s="67"/>
      <c r="Y1139" s="68"/>
      <c r="Z1139" s="68"/>
      <c r="AA1139" s="68"/>
      <c r="AB1139" s="67"/>
      <c r="AC1139" s="67"/>
      <c r="AD1139" s="67"/>
      <c r="AE1139" s="67"/>
      <c r="AF1139" s="67"/>
      <c r="AG1139" s="67"/>
      <c r="AH1139" s="67"/>
      <c r="AI1139" s="67"/>
      <c r="AJ1139" s="68"/>
      <c r="AK1139" s="68"/>
      <c r="AL1139" s="68"/>
      <c r="AM1139" s="67"/>
      <c r="AN1139" s="67"/>
      <c r="AO1139" s="67"/>
      <c r="AP1139" s="67"/>
      <c r="AQ1139" s="67"/>
      <c r="AR1139" s="67"/>
      <c r="AS1139" s="67"/>
      <c r="AT1139" s="67"/>
      <c r="AU1139" s="67"/>
      <c r="AV1139" s="67"/>
      <c r="AW1139" s="67"/>
      <c r="AX1139" s="68"/>
      <c r="AY1139" s="68"/>
      <c r="AZ1139" s="69"/>
      <c r="BA1139" s="70"/>
      <c r="BB1139" s="71"/>
      <c r="BC1139" s="54"/>
      <c r="BD1139" s="41">
        <v>4</v>
      </c>
      <c r="BE1139" s="52">
        <v>42</v>
      </c>
      <c r="BF1139" s="62">
        <v>4242</v>
      </c>
      <c r="BG1139" s="275"/>
    </row>
    <row r="1140" spans="1:59" s="63" customFormat="1" ht="12.75" x14ac:dyDescent="0.2">
      <c r="A1140" s="196">
        <v>4</v>
      </c>
      <c r="B1140" s="197" t="s">
        <v>422</v>
      </c>
      <c r="C1140" s="208">
        <v>42</v>
      </c>
      <c r="D1140" s="209" t="s">
        <v>518</v>
      </c>
      <c r="E1140" s="210">
        <v>4242</v>
      </c>
      <c r="F1140" s="211" t="s">
        <v>613</v>
      </c>
      <c r="G1140" s="231" t="s">
        <v>729</v>
      </c>
      <c r="H1140" s="72" t="s">
        <v>1233</v>
      </c>
      <c r="I1140" s="223" t="s">
        <v>1247</v>
      </c>
      <c r="J1140" s="73"/>
      <c r="K1140" s="73"/>
      <c r="L1140" s="73"/>
      <c r="M1140" s="74"/>
      <c r="N1140" s="247"/>
      <c r="O1140" s="306"/>
      <c r="P1140" s="105"/>
      <c r="Q1140" s="75"/>
      <c r="R1140" s="75"/>
      <c r="S1140" s="75"/>
      <c r="T1140" s="75"/>
      <c r="U1140" s="75"/>
      <c r="V1140" s="75"/>
      <c r="W1140" s="75"/>
      <c r="X1140" s="75"/>
      <c r="Y1140" s="76" t="s">
        <v>1241</v>
      </c>
      <c r="Z1140" s="77" t="s">
        <v>1241</v>
      </c>
      <c r="AA1140" s="78">
        <f>AA$2549</f>
        <v>5000</v>
      </c>
      <c r="AB1140" s="75"/>
      <c r="AC1140" s="75"/>
      <c r="AD1140" s="75"/>
      <c r="AE1140" s="75"/>
      <c r="AF1140" s="75"/>
      <c r="AG1140" s="75"/>
      <c r="AH1140" s="75"/>
      <c r="AI1140" s="75"/>
      <c r="AJ1140" s="76" t="s">
        <v>1241</v>
      </c>
      <c r="AK1140" s="77" t="s">
        <v>1241</v>
      </c>
      <c r="AL1140" s="78">
        <f>AL$2549</f>
        <v>0</v>
      </c>
      <c r="AM1140" s="75"/>
      <c r="AN1140" s="75"/>
      <c r="AO1140" s="75"/>
      <c r="AP1140" s="75"/>
      <c r="AQ1140" s="75"/>
      <c r="AR1140" s="75"/>
      <c r="AS1140" s="75"/>
      <c r="AT1140" s="75"/>
      <c r="AU1140" s="75"/>
      <c r="AV1140" s="75"/>
      <c r="AW1140" s="76" t="s">
        <v>1241</v>
      </c>
      <c r="AX1140" s="77" t="s">
        <v>1241</v>
      </c>
      <c r="AY1140" s="78">
        <f>AY$2549</f>
        <v>500</v>
      </c>
      <c r="AZ1140" s="79"/>
      <c r="BA1140" s="80" t="str">
        <f>I1140</f>
        <v>&gt; see 4711, Thermal insulation</v>
      </c>
      <c r="BB1140" s="71"/>
      <c r="BC1140" s="54"/>
      <c r="BD1140" s="41">
        <v>4</v>
      </c>
      <c r="BE1140" s="52">
        <v>42</v>
      </c>
      <c r="BF1140" s="62">
        <v>4242</v>
      </c>
      <c r="BG1140" s="276" t="s">
        <v>47</v>
      </c>
    </row>
    <row r="1141" spans="1:59" s="63" customFormat="1" ht="12.75" x14ac:dyDescent="0.2">
      <c r="A1141" s="196">
        <v>4</v>
      </c>
      <c r="B1141" s="197" t="s">
        <v>422</v>
      </c>
      <c r="C1141" s="208">
        <v>42</v>
      </c>
      <c r="D1141" s="209" t="s">
        <v>518</v>
      </c>
      <c r="E1141" s="210">
        <v>4242</v>
      </c>
      <c r="F1141" s="211" t="s">
        <v>613</v>
      </c>
      <c r="G1141" s="231"/>
      <c r="H1141" s="65"/>
      <c r="I1141" s="222"/>
      <c r="J1141" s="66"/>
      <c r="K1141" s="66"/>
      <c r="L1141" s="66"/>
      <c r="M1141" s="64"/>
      <c r="N1141" s="304"/>
      <c r="O1141" s="305"/>
      <c r="P1141" s="127"/>
      <c r="Q1141" s="67"/>
      <c r="R1141" s="67"/>
      <c r="S1141" s="67"/>
      <c r="T1141" s="67"/>
      <c r="U1141" s="67"/>
      <c r="V1141" s="67"/>
      <c r="W1141" s="67"/>
      <c r="X1141" s="67"/>
      <c r="Y1141" s="68"/>
      <c r="Z1141" s="68"/>
      <c r="AA1141" s="68"/>
      <c r="AB1141" s="67"/>
      <c r="AC1141" s="67"/>
      <c r="AD1141" s="67"/>
      <c r="AE1141" s="67"/>
      <c r="AF1141" s="67"/>
      <c r="AG1141" s="67"/>
      <c r="AH1141" s="67"/>
      <c r="AI1141" s="67"/>
      <c r="AJ1141" s="68"/>
      <c r="AK1141" s="68"/>
      <c r="AL1141" s="68"/>
      <c r="AM1141" s="67"/>
      <c r="AN1141" s="67"/>
      <c r="AO1141" s="67"/>
      <c r="AP1141" s="67"/>
      <c r="AQ1141" s="67"/>
      <c r="AR1141" s="67"/>
      <c r="AS1141" s="67"/>
      <c r="AT1141" s="67"/>
      <c r="AU1141" s="67"/>
      <c r="AV1141" s="67"/>
      <c r="AW1141" s="67"/>
      <c r="AX1141" s="68"/>
      <c r="AY1141" s="68"/>
      <c r="AZ1141" s="69"/>
      <c r="BA1141" s="70"/>
      <c r="BB1141" s="71"/>
      <c r="BC1141" s="54"/>
      <c r="BD1141" s="41">
        <v>4</v>
      </c>
      <c r="BE1141" s="52">
        <v>42</v>
      </c>
      <c r="BF1141" s="62">
        <v>4242</v>
      </c>
      <c r="BG1141" s="275"/>
    </row>
    <row r="1142" spans="1:59" s="63" customFormat="1" ht="12.75" x14ac:dyDescent="0.2">
      <c r="A1142" s="196">
        <v>4</v>
      </c>
      <c r="B1142" s="197" t="s">
        <v>422</v>
      </c>
      <c r="C1142" s="208">
        <v>42</v>
      </c>
      <c r="D1142" s="209" t="s">
        <v>518</v>
      </c>
      <c r="E1142" s="210">
        <v>4242</v>
      </c>
      <c r="F1142" s="211" t="s">
        <v>613</v>
      </c>
      <c r="G1142" s="230"/>
      <c r="H1142" s="56"/>
      <c r="I1142" s="221"/>
      <c r="J1142" s="57"/>
      <c r="K1142" s="57"/>
      <c r="L1142" s="57"/>
      <c r="M1142" s="55"/>
      <c r="N1142" s="303"/>
      <c r="O1142" s="245"/>
      <c r="P1142" s="122"/>
      <c r="Q1142" s="58"/>
      <c r="R1142" s="58"/>
      <c r="S1142" s="58"/>
      <c r="T1142" s="58"/>
      <c r="U1142" s="58"/>
      <c r="V1142" s="58"/>
      <c r="W1142" s="58"/>
      <c r="X1142" s="58"/>
      <c r="Y1142" s="59"/>
      <c r="Z1142" s="59"/>
      <c r="AA1142" s="59"/>
      <c r="AB1142" s="58"/>
      <c r="AC1142" s="58"/>
      <c r="AD1142" s="58"/>
      <c r="AE1142" s="58"/>
      <c r="AF1142" s="58"/>
      <c r="AG1142" s="58"/>
      <c r="AH1142" s="58"/>
      <c r="AI1142" s="58"/>
      <c r="AJ1142" s="59"/>
      <c r="AK1142" s="59"/>
      <c r="AL1142" s="59"/>
      <c r="AM1142" s="58"/>
      <c r="AN1142" s="58"/>
      <c r="AO1142" s="58"/>
      <c r="AP1142" s="58"/>
      <c r="AQ1142" s="58"/>
      <c r="AR1142" s="58"/>
      <c r="AS1142" s="58"/>
      <c r="AT1142" s="58"/>
      <c r="AU1142" s="58"/>
      <c r="AV1142" s="58"/>
      <c r="AW1142" s="58"/>
      <c r="AX1142" s="59"/>
      <c r="AY1142" s="59"/>
      <c r="AZ1142" s="60"/>
      <c r="BA1142" s="61"/>
      <c r="BB1142" s="54"/>
      <c r="BC1142" s="54"/>
      <c r="BD1142" s="41">
        <v>4</v>
      </c>
      <c r="BE1142" s="52">
        <v>42</v>
      </c>
      <c r="BF1142" s="62">
        <v>4242</v>
      </c>
      <c r="BG1142" s="274"/>
    </row>
    <row r="1143" spans="1:59" x14ac:dyDescent="0.25">
      <c r="A1143" s="196">
        <v>4</v>
      </c>
      <c r="B1143" s="197" t="s">
        <v>422</v>
      </c>
      <c r="C1143" s="208">
        <v>42</v>
      </c>
      <c r="D1143" s="209" t="s">
        <v>518</v>
      </c>
      <c r="E1143" s="212">
        <v>4251</v>
      </c>
      <c r="F1143" s="213" t="s">
        <v>619</v>
      </c>
      <c r="G1143" s="234"/>
      <c r="H1143" s="138"/>
      <c r="I1143" s="224"/>
      <c r="J1143" s="98"/>
      <c r="K1143" s="98"/>
      <c r="L1143" s="98"/>
      <c r="M1143" s="137"/>
      <c r="N1143" s="322"/>
      <c r="O1143" s="323"/>
      <c r="P1143" s="139"/>
      <c r="Q1143" s="139"/>
      <c r="R1143" s="139"/>
      <c r="S1143" s="139"/>
      <c r="T1143" s="139"/>
      <c r="U1143" s="139"/>
      <c r="V1143" s="139"/>
      <c r="W1143" s="139"/>
      <c r="X1143" s="139"/>
      <c r="Y1143" s="100"/>
      <c r="Z1143" s="125"/>
      <c r="AA1143" s="125"/>
      <c r="AB1143" s="139"/>
      <c r="AC1143" s="139"/>
      <c r="AD1143" s="139"/>
      <c r="AE1143" s="139"/>
      <c r="AF1143" s="139"/>
      <c r="AG1143" s="139"/>
      <c r="AH1143" s="139"/>
      <c r="AI1143" s="139"/>
      <c r="AJ1143" s="100"/>
      <c r="AK1143" s="125"/>
      <c r="AL1143" s="125"/>
      <c r="AM1143" s="139"/>
      <c r="AN1143" s="139"/>
      <c r="AO1143" s="139"/>
      <c r="AP1143" s="139"/>
      <c r="AQ1143" s="139"/>
      <c r="AR1143" s="139"/>
      <c r="AS1143" s="139"/>
      <c r="AT1143" s="139"/>
      <c r="AU1143" s="139"/>
      <c r="AV1143" s="139"/>
      <c r="AW1143" s="99"/>
      <c r="AX1143" s="125"/>
      <c r="AY1143" s="100"/>
      <c r="AZ1143" s="140"/>
      <c r="BA1143" s="141"/>
      <c r="BB1143" s="136"/>
      <c r="BC1143" s="136"/>
      <c r="BD1143" s="41">
        <v>4</v>
      </c>
      <c r="BE1143" s="52">
        <v>42</v>
      </c>
      <c r="BF1143" s="103">
        <v>4251</v>
      </c>
      <c r="BG1143" s="283"/>
    </row>
    <row r="1144" spans="1:59" s="63" customFormat="1" ht="12.75" x14ac:dyDescent="0.2">
      <c r="A1144" s="196">
        <v>4</v>
      </c>
      <c r="B1144" s="197" t="s">
        <v>422</v>
      </c>
      <c r="C1144" s="208">
        <v>42</v>
      </c>
      <c r="D1144" s="209" t="s">
        <v>518</v>
      </c>
      <c r="E1144" s="212">
        <v>4251</v>
      </c>
      <c r="F1144" s="213" t="s">
        <v>619</v>
      </c>
      <c r="G1144" s="232"/>
      <c r="H1144" s="97"/>
      <c r="I1144" s="224"/>
      <c r="J1144" s="98"/>
      <c r="K1144" s="98"/>
      <c r="L1144" s="98"/>
      <c r="M1144" s="96"/>
      <c r="N1144" s="307"/>
      <c r="O1144" s="246"/>
      <c r="P1144" s="124"/>
      <c r="Q1144" s="99"/>
      <c r="R1144" s="99"/>
      <c r="S1144" s="99"/>
      <c r="T1144" s="99"/>
      <c r="U1144" s="99"/>
      <c r="V1144" s="99"/>
      <c r="W1144" s="99"/>
      <c r="X1144" s="99"/>
      <c r="Y1144" s="100"/>
      <c r="Z1144" s="100"/>
      <c r="AA1144" s="100"/>
      <c r="AB1144" s="99"/>
      <c r="AC1144" s="99"/>
      <c r="AD1144" s="99"/>
      <c r="AE1144" s="99"/>
      <c r="AF1144" s="99"/>
      <c r="AG1144" s="99"/>
      <c r="AH1144" s="99"/>
      <c r="AI1144" s="99"/>
      <c r="AJ1144" s="100"/>
      <c r="AK1144" s="100"/>
      <c r="AL1144" s="100"/>
      <c r="AM1144" s="99"/>
      <c r="AN1144" s="99"/>
      <c r="AO1144" s="99"/>
      <c r="AP1144" s="99"/>
      <c r="AQ1144" s="99"/>
      <c r="AR1144" s="99"/>
      <c r="AS1144" s="99"/>
      <c r="AT1144" s="99"/>
      <c r="AU1144" s="99"/>
      <c r="AV1144" s="99"/>
      <c r="AW1144" s="99"/>
      <c r="AX1144" s="100"/>
      <c r="AY1144" s="100"/>
      <c r="AZ1144" s="101"/>
      <c r="BA1144" s="102"/>
      <c r="BB1144" s="95"/>
      <c r="BC1144" s="95"/>
      <c r="BD1144" s="41">
        <v>4</v>
      </c>
      <c r="BE1144" s="52">
        <v>42</v>
      </c>
      <c r="BF1144" s="103">
        <v>4251</v>
      </c>
      <c r="BG1144" s="277"/>
    </row>
    <row r="1145" spans="1:59" s="63" customFormat="1" ht="12.75" x14ac:dyDescent="0.2">
      <c r="A1145" s="196">
        <v>4</v>
      </c>
      <c r="B1145" s="197" t="s">
        <v>422</v>
      </c>
      <c r="C1145" s="208">
        <v>42</v>
      </c>
      <c r="D1145" s="209" t="s">
        <v>518</v>
      </c>
      <c r="E1145" s="212">
        <v>4251</v>
      </c>
      <c r="F1145" s="213" t="s">
        <v>619</v>
      </c>
      <c r="G1145" s="231"/>
      <c r="H1145" s="65"/>
      <c r="I1145" s="222"/>
      <c r="J1145" s="66"/>
      <c r="K1145" s="66"/>
      <c r="L1145" s="66"/>
      <c r="M1145" s="64"/>
      <c r="N1145" s="304"/>
      <c r="O1145" s="305"/>
      <c r="P1145" s="127"/>
      <c r="Q1145" s="67"/>
      <c r="R1145" s="67"/>
      <c r="S1145" s="67"/>
      <c r="T1145" s="67"/>
      <c r="U1145" s="67"/>
      <c r="V1145" s="67"/>
      <c r="W1145" s="67"/>
      <c r="X1145" s="67"/>
      <c r="Y1145" s="68"/>
      <c r="Z1145" s="68"/>
      <c r="AA1145" s="68"/>
      <c r="AB1145" s="67"/>
      <c r="AC1145" s="67"/>
      <c r="AD1145" s="67"/>
      <c r="AE1145" s="67"/>
      <c r="AF1145" s="67"/>
      <c r="AG1145" s="67"/>
      <c r="AH1145" s="67"/>
      <c r="AI1145" s="67"/>
      <c r="AJ1145" s="68"/>
      <c r="AK1145" s="68"/>
      <c r="AL1145" s="68"/>
      <c r="AM1145" s="67"/>
      <c r="AN1145" s="67"/>
      <c r="AO1145" s="67"/>
      <c r="AP1145" s="67"/>
      <c r="AQ1145" s="67"/>
      <c r="AR1145" s="67"/>
      <c r="AS1145" s="67"/>
      <c r="AT1145" s="67"/>
      <c r="AU1145" s="67"/>
      <c r="AV1145" s="67"/>
      <c r="AW1145" s="67"/>
      <c r="AX1145" s="68"/>
      <c r="AY1145" s="68"/>
      <c r="AZ1145" s="69"/>
      <c r="BA1145" s="70"/>
      <c r="BB1145" s="71"/>
      <c r="BC1145" s="95"/>
      <c r="BD1145" s="41">
        <v>4</v>
      </c>
      <c r="BE1145" s="52">
        <v>42</v>
      </c>
      <c r="BF1145" s="103">
        <v>4251</v>
      </c>
      <c r="BG1145" s="275"/>
    </row>
    <row r="1146" spans="1:59" s="63" customFormat="1" ht="12.75" x14ac:dyDescent="0.2">
      <c r="A1146" s="196">
        <v>4</v>
      </c>
      <c r="B1146" s="197" t="s">
        <v>422</v>
      </c>
      <c r="C1146" s="208">
        <v>42</v>
      </c>
      <c r="D1146" s="209" t="s">
        <v>518</v>
      </c>
      <c r="E1146" s="212">
        <v>4251</v>
      </c>
      <c r="F1146" s="213" t="s">
        <v>619</v>
      </c>
      <c r="G1146" s="231"/>
      <c r="H1146" s="72" t="s">
        <v>47</v>
      </c>
      <c r="I1146" s="223"/>
      <c r="J1146" s="73"/>
      <c r="K1146" s="73"/>
      <c r="L1146" s="73"/>
      <c r="M1146" s="74"/>
      <c r="N1146" s="247"/>
      <c r="O1146" s="306"/>
      <c r="P1146" s="105"/>
      <c r="Q1146" s="75"/>
      <c r="R1146" s="75"/>
      <c r="S1146" s="75"/>
      <c r="T1146" s="75"/>
      <c r="U1146" s="75"/>
      <c r="V1146" s="75"/>
      <c r="W1146" s="75"/>
      <c r="X1146" s="75"/>
      <c r="Y1146" s="76">
        <f>IF(ISNUMBER(VLOOKUP(Y1148,P$7:W$7,MATCH(Y1148,P$7:W$7))),VLOOKUP(Y1148,P$7:W$7,MATCH(Y1148,P$7:W$7)),IF(N1150=0,"No Data",IF(Y1148&gt;0,"&lt;100",0)))</f>
        <v>2500</v>
      </c>
      <c r="Z1146" s="77">
        <f>IF(ISNUMBER(VLOOKUP(Z1150,P$7:W$7,MATCH(Z1150,P$7:W$7))),VLOOKUP(Z1150,P$7:W$7,MATCH(Z1150,P$7:W$7)),IF(N1150=0,"No Data",IF(Z1150&gt;0,"&lt;100",0)))</f>
        <v>2500</v>
      </c>
      <c r="AA1146" s="106">
        <f>IF(ISNUMBER(Z1146),Z1146,0)</f>
        <v>2500</v>
      </c>
      <c r="AB1146" s="75"/>
      <c r="AC1146" s="75"/>
      <c r="AD1146" s="75"/>
      <c r="AE1146" s="75"/>
      <c r="AF1146" s="75"/>
      <c r="AG1146" s="75"/>
      <c r="AH1146" s="75"/>
      <c r="AI1146" s="75"/>
      <c r="AJ1146" s="76">
        <f>IF(ISNUMBER(VLOOKUP(AJ1148,AB$7:AH$7,MATCH(AJ1148,AB$7:AH$7))),VLOOKUP(AJ1148,AB$7:AH$7,MATCH(AJ1148,AB$7:AH$7)),IF(N1150=0,"No Data",IF(AJ1148&gt;0,"&lt;50",0)))</f>
        <v>0</v>
      </c>
      <c r="AK1146" s="77">
        <f>IF(ISNUMBER(VLOOKUP(AK1150,AB$7:AH$7,MATCH(AK1150,AB$7:AH$7))),VLOOKUP(AK1150,AB$7:AH$7,MATCH(AK1150,AB$7:AH$7)),IF(N1150=0,"No Data",IF(AK1150&gt;0,"&lt;50",0)))</f>
        <v>0</v>
      </c>
      <c r="AL1146" s="106">
        <f>IF(ISNUMBER(AK1146),AK1146,0)</f>
        <v>0</v>
      </c>
      <c r="AM1146" s="75"/>
      <c r="AN1146" s="75"/>
      <c r="AO1146" s="75"/>
      <c r="AP1146" s="75"/>
      <c r="AQ1146" s="75"/>
      <c r="AR1146" s="75"/>
      <c r="AS1146" s="75"/>
      <c r="AT1146" s="75"/>
      <c r="AU1146" s="75"/>
      <c r="AV1146" s="75"/>
      <c r="AW1146" s="76">
        <f>IF(ISNUMBER(VLOOKUP(AW1148,AM$7:AU$7,MATCH(AW1148,AM$7:AU$7))),VLOOKUP(AW1148,AM$7:AU$7,MATCH(AW1148,AM$7:AU$7)),IF(N1150=0,"No Data",IF(AW1148&gt;0,"&lt;10",0)))</f>
        <v>500</v>
      </c>
      <c r="AX1146" s="77">
        <f>IF(ISNUMBER(VLOOKUP(AX1150,AM$7:AU$7,MATCH(AX1150,AM$7:AU$7))),VLOOKUP(AX1150,AM$7:AU$7,MATCH(AX1150,AM$7:AU$7)),IF(N1150=0,"No Data",IF(AX1150&gt;0,"&lt;10",0)))</f>
        <v>500</v>
      </c>
      <c r="AY1146" s="106">
        <f>IF(ISNUMBER(AX1146),AX1146,0)</f>
        <v>500</v>
      </c>
      <c r="AZ1146" s="79"/>
      <c r="BA1146" s="80"/>
      <c r="BB1146" s="71"/>
      <c r="BC1146" s="95"/>
      <c r="BD1146" s="41">
        <v>4</v>
      </c>
      <c r="BE1146" s="52">
        <v>42</v>
      </c>
      <c r="BF1146" s="103">
        <v>4251</v>
      </c>
      <c r="BG1146" s="276" t="s">
        <v>47</v>
      </c>
    </row>
    <row r="1147" spans="1:59" s="63" customFormat="1" ht="12.75" x14ac:dyDescent="0.2">
      <c r="A1147" s="196">
        <v>4</v>
      </c>
      <c r="B1147" s="197" t="s">
        <v>422</v>
      </c>
      <c r="C1147" s="208">
        <v>42</v>
      </c>
      <c r="D1147" s="209" t="s">
        <v>518</v>
      </c>
      <c r="E1147" s="212">
        <v>4251</v>
      </c>
      <c r="F1147" s="213" t="s">
        <v>619</v>
      </c>
      <c r="G1147" s="231"/>
      <c r="H1147" s="81" t="s">
        <v>48</v>
      </c>
      <c r="I1147" s="223"/>
      <c r="J1147" s="73"/>
      <c r="K1147" s="73"/>
      <c r="L1147" s="73"/>
      <c r="M1147" s="74"/>
      <c r="N1147" s="247"/>
      <c r="O1147" s="306"/>
      <c r="P1147" s="105"/>
      <c r="Q1147" s="75"/>
      <c r="R1147" s="75"/>
      <c r="S1147" s="75"/>
      <c r="T1147" s="75"/>
      <c r="U1147" s="75"/>
      <c r="V1147" s="75"/>
      <c r="W1147" s="75"/>
      <c r="X1147" s="75"/>
      <c r="Y1147" s="82">
        <f>MIN(X1151:X1154)</f>
        <v>0</v>
      </c>
      <c r="Z1147" s="83"/>
      <c r="AA1147" s="83"/>
      <c r="AB1147" s="75"/>
      <c r="AC1147" s="75"/>
      <c r="AD1147" s="75"/>
      <c r="AE1147" s="75"/>
      <c r="AF1147" s="75"/>
      <c r="AG1147" s="75"/>
      <c r="AH1147" s="75"/>
      <c r="AI1147" s="75"/>
      <c r="AJ1147" s="82">
        <f>MIN(AI1151:AI1154)</f>
        <v>0</v>
      </c>
      <c r="AK1147" s="83"/>
      <c r="AL1147" s="83"/>
      <c r="AM1147" s="75"/>
      <c r="AN1147" s="75"/>
      <c r="AO1147" s="75"/>
      <c r="AP1147" s="75"/>
      <c r="AQ1147" s="75"/>
      <c r="AR1147" s="75"/>
      <c r="AS1147" s="75"/>
      <c r="AT1147" s="75"/>
      <c r="AU1147" s="75"/>
      <c r="AV1147" s="75"/>
      <c r="AW1147" s="82">
        <f>MIN(AV1151:AV1154)</f>
        <v>25</v>
      </c>
      <c r="AX1147" s="83"/>
      <c r="AY1147" s="83"/>
      <c r="AZ1147" s="79"/>
      <c r="BA1147" s="80"/>
      <c r="BB1147" s="71"/>
      <c r="BC1147" s="95"/>
      <c r="BD1147" s="41">
        <v>4</v>
      </c>
      <c r="BE1147" s="52">
        <v>42</v>
      </c>
      <c r="BF1147" s="103">
        <v>4251</v>
      </c>
      <c r="BG1147" s="278" t="s">
        <v>48</v>
      </c>
    </row>
    <row r="1148" spans="1:59" s="63" customFormat="1" ht="12.75" x14ac:dyDescent="0.2">
      <c r="A1148" s="196">
        <v>4</v>
      </c>
      <c r="B1148" s="197" t="s">
        <v>422</v>
      </c>
      <c r="C1148" s="208">
        <v>42</v>
      </c>
      <c r="D1148" s="209" t="s">
        <v>518</v>
      </c>
      <c r="E1148" s="212">
        <v>4251</v>
      </c>
      <c r="F1148" s="213" t="s">
        <v>619</v>
      </c>
      <c r="G1148" s="231"/>
      <c r="H1148" s="81" t="s">
        <v>49</v>
      </c>
      <c r="I1148" s="223"/>
      <c r="J1148" s="73"/>
      <c r="K1148" s="73"/>
      <c r="L1148" s="73"/>
      <c r="M1148" s="74"/>
      <c r="N1148" s="247"/>
      <c r="O1148" s="306"/>
      <c r="P1148" s="105"/>
      <c r="Q1148" s="75"/>
      <c r="R1148" s="75"/>
      <c r="S1148" s="75"/>
      <c r="T1148" s="75"/>
      <c r="U1148" s="75"/>
      <c r="V1148" s="75"/>
      <c r="W1148" s="75"/>
      <c r="X1148" s="75"/>
      <c r="Y1148" s="84">
        <f>IF(ISNUMBER(AVERAGE(X1151:X1154)),AVERAGE(X1151:X1154),0)</f>
        <v>3366.6666666666665</v>
      </c>
      <c r="Z1148" s="83"/>
      <c r="AA1148" s="83"/>
      <c r="AB1148" s="75"/>
      <c r="AC1148" s="75"/>
      <c r="AD1148" s="75"/>
      <c r="AE1148" s="75"/>
      <c r="AF1148" s="75"/>
      <c r="AG1148" s="75"/>
      <c r="AH1148" s="75"/>
      <c r="AI1148" s="75"/>
      <c r="AJ1148" s="84">
        <f>IF(ISNUMBER(AVERAGE(AI1151:AI1154)),AVERAGE(AI1151:AI1154),0)</f>
        <v>0</v>
      </c>
      <c r="AK1148" s="83"/>
      <c r="AL1148" s="83"/>
      <c r="AM1148" s="75"/>
      <c r="AN1148" s="75"/>
      <c r="AO1148" s="75"/>
      <c r="AP1148" s="75"/>
      <c r="AQ1148" s="75"/>
      <c r="AR1148" s="75"/>
      <c r="AS1148" s="75"/>
      <c r="AT1148" s="75"/>
      <c r="AU1148" s="75"/>
      <c r="AV1148" s="75"/>
      <c r="AW1148" s="84">
        <f>IF(ISNUMBER(AVERAGE(AV1151:AV1154)),AVERAGE(AV1151:AV1154),0)</f>
        <v>875</v>
      </c>
      <c r="AX1148" s="83"/>
      <c r="AY1148" s="83"/>
      <c r="AZ1148" s="79"/>
      <c r="BA1148" s="80"/>
      <c r="BB1148" s="71"/>
      <c r="BC1148" s="95"/>
      <c r="BD1148" s="41">
        <v>4</v>
      </c>
      <c r="BE1148" s="52">
        <v>42</v>
      </c>
      <c r="BF1148" s="103">
        <v>4251</v>
      </c>
      <c r="BG1148" s="278" t="s">
        <v>49</v>
      </c>
    </row>
    <row r="1149" spans="1:59" s="63" customFormat="1" ht="12.75" x14ac:dyDescent="0.2">
      <c r="A1149" s="196">
        <v>4</v>
      </c>
      <c r="B1149" s="197" t="s">
        <v>422</v>
      </c>
      <c r="C1149" s="208">
        <v>42</v>
      </c>
      <c r="D1149" s="209" t="s">
        <v>518</v>
      </c>
      <c r="E1149" s="212">
        <v>4251</v>
      </c>
      <c r="F1149" s="213" t="s">
        <v>619</v>
      </c>
      <c r="G1149" s="231"/>
      <c r="H1149" s="81" t="s">
        <v>50</v>
      </c>
      <c r="I1149" s="223"/>
      <c r="J1149" s="73"/>
      <c r="K1149" s="73"/>
      <c r="L1149" s="73"/>
      <c r="M1149" s="74"/>
      <c r="N1149" s="247"/>
      <c r="O1149" s="306"/>
      <c r="P1149" s="105"/>
      <c r="Q1149" s="75"/>
      <c r="R1149" s="75"/>
      <c r="S1149" s="75"/>
      <c r="T1149" s="75"/>
      <c r="U1149" s="75"/>
      <c r="V1149" s="75"/>
      <c r="W1149" s="75"/>
      <c r="X1149" s="75"/>
      <c r="Y1149" s="84">
        <f>MAX(X1151:X1154)</f>
        <v>10000</v>
      </c>
      <c r="Z1149" s="83"/>
      <c r="AA1149" s="83"/>
      <c r="AB1149" s="75"/>
      <c r="AC1149" s="75"/>
      <c r="AD1149" s="75"/>
      <c r="AE1149" s="75"/>
      <c r="AF1149" s="75"/>
      <c r="AG1149" s="75"/>
      <c r="AH1149" s="75"/>
      <c r="AI1149" s="75"/>
      <c r="AJ1149" s="84">
        <f>MAX(AI1151:AI1154)</f>
        <v>0</v>
      </c>
      <c r="AK1149" s="83"/>
      <c r="AL1149" s="83"/>
      <c r="AM1149" s="75"/>
      <c r="AN1149" s="75"/>
      <c r="AO1149" s="75"/>
      <c r="AP1149" s="75"/>
      <c r="AQ1149" s="75"/>
      <c r="AR1149" s="75"/>
      <c r="AS1149" s="75"/>
      <c r="AT1149" s="75"/>
      <c r="AU1149" s="75"/>
      <c r="AV1149" s="75"/>
      <c r="AW1149" s="84">
        <f>MAX(AV1151:AV1154)</f>
        <v>2500</v>
      </c>
      <c r="AX1149" s="83"/>
      <c r="AY1149" s="83"/>
      <c r="AZ1149" s="79"/>
      <c r="BA1149" s="80"/>
      <c r="BB1149" s="71"/>
      <c r="BC1149" s="95"/>
      <c r="BD1149" s="41">
        <v>4</v>
      </c>
      <c r="BE1149" s="52">
        <v>42</v>
      </c>
      <c r="BF1149" s="103">
        <v>4251</v>
      </c>
      <c r="BG1149" s="278" t="s">
        <v>50</v>
      </c>
    </row>
    <row r="1150" spans="1:59" s="63" customFormat="1" ht="12.75" x14ac:dyDescent="0.2">
      <c r="A1150" s="196">
        <v>4</v>
      </c>
      <c r="B1150" s="197" t="s">
        <v>422</v>
      </c>
      <c r="C1150" s="208">
        <v>42</v>
      </c>
      <c r="D1150" s="209" t="s">
        <v>518</v>
      </c>
      <c r="E1150" s="212">
        <v>4251</v>
      </c>
      <c r="F1150" s="213" t="s">
        <v>619</v>
      </c>
      <c r="G1150" s="231"/>
      <c r="H1150" s="85" t="s">
        <v>51</v>
      </c>
      <c r="I1150" s="223"/>
      <c r="J1150" s="73"/>
      <c r="K1150" s="73"/>
      <c r="L1150" s="73"/>
      <c r="M1150" s="74"/>
      <c r="N1150" s="320">
        <f>SUM(N1151:N1154)</f>
        <v>3</v>
      </c>
      <c r="O1150" s="293">
        <f>SUM(O1151:O1154)</f>
        <v>1</v>
      </c>
      <c r="P1150" s="292"/>
      <c r="Q1150" s="87"/>
      <c r="R1150" s="87"/>
      <c r="S1150" s="87"/>
      <c r="T1150" s="87"/>
      <c r="U1150" s="87"/>
      <c r="V1150" s="87"/>
      <c r="W1150" s="87"/>
      <c r="X1150" s="87"/>
      <c r="Y1150" s="88"/>
      <c r="Z1150" s="119">
        <f>SUM(Z1151:Z1154)</f>
        <v>3366.6666666666665</v>
      </c>
      <c r="AA1150" s="88"/>
      <c r="AB1150" s="87"/>
      <c r="AC1150" s="87"/>
      <c r="AD1150" s="87"/>
      <c r="AE1150" s="87"/>
      <c r="AF1150" s="87"/>
      <c r="AG1150" s="87"/>
      <c r="AH1150" s="87"/>
      <c r="AI1150" s="87"/>
      <c r="AJ1150" s="88"/>
      <c r="AK1150" s="119">
        <f>SUM(AK1151:AK1154)</f>
        <v>0</v>
      </c>
      <c r="AL1150" s="88"/>
      <c r="AM1150" s="87"/>
      <c r="AN1150" s="87"/>
      <c r="AO1150" s="87"/>
      <c r="AP1150" s="87"/>
      <c r="AQ1150" s="87"/>
      <c r="AR1150" s="87"/>
      <c r="AS1150" s="87"/>
      <c r="AT1150" s="87"/>
      <c r="AU1150" s="87"/>
      <c r="AV1150" s="87"/>
      <c r="AW1150" s="112"/>
      <c r="AX1150" s="119">
        <f>SUM(AX1151:AX1154)</f>
        <v>875</v>
      </c>
      <c r="AY1150" s="88"/>
      <c r="AZ1150" s="79"/>
      <c r="BA1150" s="80"/>
      <c r="BB1150" s="71"/>
      <c r="BC1150" s="95"/>
      <c r="BD1150" s="41">
        <v>4</v>
      </c>
      <c r="BE1150" s="52">
        <v>42</v>
      </c>
      <c r="BF1150" s="103">
        <v>4251</v>
      </c>
      <c r="BG1150" s="279" t="s">
        <v>51</v>
      </c>
    </row>
    <row r="1151" spans="1:59" s="63" customFormat="1" ht="12.75" x14ac:dyDescent="0.2">
      <c r="A1151" s="196">
        <v>4</v>
      </c>
      <c r="B1151" s="197" t="s">
        <v>422</v>
      </c>
      <c r="C1151" s="208">
        <v>42</v>
      </c>
      <c r="D1151" s="209" t="s">
        <v>518</v>
      </c>
      <c r="E1151" s="212">
        <v>4251</v>
      </c>
      <c r="F1151" s="213" t="s">
        <v>619</v>
      </c>
      <c r="G1151" s="231"/>
      <c r="H1151" s="89" t="s">
        <v>52</v>
      </c>
      <c r="I1151" s="90" t="s">
        <v>538</v>
      </c>
      <c r="J1151" s="90"/>
      <c r="K1151" s="90" t="s">
        <v>64</v>
      </c>
      <c r="L1151" s="90" t="s">
        <v>119</v>
      </c>
      <c r="M1151" s="91"/>
      <c r="N1151" s="312">
        <v>1</v>
      </c>
      <c r="O1151" s="313">
        <f>N1151/N$1150</f>
        <v>0.33333333333333331</v>
      </c>
      <c r="P1151" s="104">
        <v>1</v>
      </c>
      <c r="Q1151" s="92"/>
      <c r="R1151" s="92"/>
      <c r="S1151" s="92"/>
      <c r="T1151" s="92"/>
      <c r="U1151" s="92"/>
      <c r="V1151" s="92"/>
      <c r="W1151" s="92"/>
      <c r="X1151" s="109">
        <f>P1151*P$7+Q1151*Q$7+R1151*R$7+S1151*S$7+T1151*T$7+U1151*U$7+V1151*V$7+W1151*W$7</f>
        <v>100</v>
      </c>
      <c r="Y1151" s="83"/>
      <c r="Z1151" s="110">
        <f>X1151*$O1151</f>
        <v>33.333333333333329</v>
      </c>
      <c r="AA1151" s="111"/>
      <c r="AB1151" s="92"/>
      <c r="AC1151" s="92"/>
      <c r="AD1151" s="92"/>
      <c r="AE1151" s="92"/>
      <c r="AF1151" s="92"/>
      <c r="AG1151" s="92"/>
      <c r="AH1151" s="92"/>
      <c r="AI1151" s="109">
        <f>AB1151*AB$7+AC1151*AC$7+AD1151*AD$7+AE1151*AE$7+AF1151*AF$7+AG1151*AG$7+AH1151*AH$7</f>
        <v>0</v>
      </c>
      <c r="AJ1151" s="83"/>
      <c r="AK1151" s="110">
        <f>AI1151*$O1151</f>
        <v>0</v>
      </c>
      <c r="AL1151" s="111"/>
      <c r="AM1151" s="92"/>
      <c r="AN1151" s="92"/>
      <c r="AO1151" s="92"/>
      <c r="AP1151" s="92"/>
      <c r="AQ1151" s="92"/>
      <c r="AR1151" s="92"/>
      <c r="AS1151" s="92"/>
      <c r="AT1151" s="92">
        <v>1</v>
      </c>
      <c r="AU1151" s="92"/>
      <c r="AV1151" s="109">
        <f>AM1151*AM$7+AN1151*AN$7+AO1151*AO$7+AP1151*AP$7+AQ1151*AQ$7+AR1151*AR$7+AS1151*AS$7+AT1151*AT$7+AU1151*AU$7</f>
        <v>2500</v>
      </c>
      <c r="AW1151" s="75"/>
      <c r="AX1151" s="110">
        <f>AV1151*$O1151</f>
        <v>833.33333333333326</v>
      </c>
      <c r="AY1151" s="111"/>
      <c r="AZ1151" s="93"/>
      <c r="BA1151" s="94" t="s">
        <v>105</v>
      </c>
      <c r="BB1151" s="71"/>
      <c r="BC1151" s="95"/>
      <c r="BD1151" s="41">
        <v>4</v>
      </c>
      <c r="BE1151" s="52">
        <v>42</v>
      </c>
      <c r="BF1151" s="103">
        <v>4251</v>
      </c>
      <c r="BG1151" s="280" t="s">
        <v>52</v>
      </c>
    </row>
    <row r="1152" spans="1:59" s="63" customFormat="1" ht="12.75" x14ac:dyDescent="0.2">
      <c r="A1152" s="196">
        <v>4</v>
      </c>
      <c r="B1152" s="197" t="s">
        <v>422</v>
      </c>
      <c r="C1152" s="208">
        <v>42</v>
      </c>
      <c r="D1152" s="209" t="s">
        <v>518</v>
      </c>
      <c r="E1152" s="212">
        <v>4251</v>
      </c>
      <c r="F1152" s="213" t="s">
        <v>619</v>
      </c>
      <c r="G1152" s="231"/>
      <c r="H1152" s="89"/>
      <c r="I1152" s="90" t="s">
        <v>540</v>
      </c>
      <c r="J1152" s="90" t="s">
        <v>585</v>
      </c>
      <c r="K1152" s="90" t="s">
        <v>126</v>
      </c>
      <c r="L1152" s="90"/>
      <c r="M1152" s="91"/>
      <c r="N1152" s="312">
        <v>1</v>
      </c>
      <c r="O1152" s="313">
        <f>N1152/N$1150</f>
        <v>0.33333333333333331</v>
      </c>
      <c r="P1152" s="104"/>
      <c r="Q1152" s="92"/>
      <c r="R1152" s="92"/>
      <c r="S1152" s="92"/>
      <c r="T1152" s="92"/>
      <c r="U1152" s="92"/>
      <c r="V1152" s="92">
        <v>1</v>
      </c>
      <c r="W1152" s="92"/>
      <c r="X1152" s="109">
        <f>P1152*P$7+Q1152*Q$7+R1152*R$7+S1152*S$7+T1152*T$7+U1152*U$7+V1152*V$7+W1152*W$7</f>
        <v>10000</v>
      </c>
      <c r="Y1152" s="83"/>
      <c r="Z1152" s="110">
        <f>X1152*$O1152</f>
        <v>3333.333333333333</v>
      </c>
      <c r="AA1152" s="111"/>
      <c r="AB1152" s="92"/>
      <c r="AC1152" s="92"/>
      <c r="AD1152" s="92"/>
      <c r="AE1152" s="92"/>
      <c r="AF1152" s="92"/>
      <c r="AG1152" s="92"/>
      <c r="AH1152" s="92"/>
      <c r="AI1152" s="109">
        <f>AB1152*AB$7+AC1152*AC$7+AD1152*AD$7+AE1152*AE$7+AF1152*AF$7+AG1152*AG$7+AH1152*AH$7</f>
        <v>0</v>
      </c>
      <c r="AJ1152" s="83"/>
      <c r="AK1152" s="110">
        <f>AI1152*$O1152</f>
        <v>0</v>
      </c>
      <c r="AL1152" s="111"/>
      <c r="AM1152" s="92"/>
      <c r="AN1152" s="92"/>
      <c r="AO1152" s="92"/>
      <c r="AP1152" s="92">
        <v>1</v>
      </c>
      <c r="AQ1152" s="92"/>
      <c r="AR1152" s="92"/>
      <c r="AS1152" s="92"/>
      <c r="AT1152" s="92"/>
      <c r="AU1152" s="92"/>
      <c r="AV1152" s="109">
        <f>AM1152*AM$7+AN1152*AN$7+AO1152*AO$7+AP1152*AP$7+AQ1152*AQ$7+AR1152*AR$7+AS1152*AS$7+AT1152*AT$7+AU1152*AU$7</f>
        <v>100</v>
      </c>
      <c r="AW1152" s="75"/>
      <c r="AX1152" s="110">
        <f>AV1152*$O1152</f>
        <v>33.333333333333329</v>
      </c>
      <c r="AY1152" s="111"/>
      <c r="AZ1152" s="93"/>
      <c r="BA1152" s="94" t="s">
        <v>105</v>
      </c>
      <c r="BB1152" s="71"/>
      <c r="BC1152" s="95"/>
      <c r="BD1152" s="41">
        <v>4</v>
      </c>
      <c r="BE1152" s="52">
        <v>42</v>
      </c>
      <c r="BF1152" s="103">
        <v>4251</v>
      </c>
      <c r="BG1152" s="280" t="s">
        <v>52</v>
      </c>
    </row>
    <row r="1153" spans="1:59" s="63" customFormat="1" ht="12.75" x14ac:dyDescent="0.2">
      <c r="A1153" s="196">
        <v>4</v>
      </c>
      <c r="B1153" s="197" t="s">
        <v>422</v>
      </c>
      <c r="C1153" s="208">
        <v>42</v>
      </c>
      <c r="D1153" s="209" t="s">
        <v>518</v>
      </c>
      <c r="E1153" s="212">
        <v>4251</v>
      </c>
      <c r="F1153" s="213" t="s">
        <v>619</v>
      </c>
      <c r="G1153" s="231"/>
      <c r="H1153" s="89"/>
      <c r="I1153" s="90" t="s">
        <v>520</v>
      </c>
      <c r="J1153" s="90"/>
      <c r="K1153" s="90" t="s">
        <v>64</v>
      </c>
      <c r="L1153" s="90" t="s">
        <v>522</v>
      </c>
      <c r="M1153" s="91"/>
      <c r="N1153" s="312">
        <v>1</v>
      </c>
      <c r="O1153" s="313">
        <f>N1153/N$1150</f>
        <v>0.33333333333333331</v>
      </c>
      <c r="P1153" s="104"/>
      <c r="Q1153" s="92"/>
      <c r="R1153" s="92"/>
      <c r="S1153" s="92"/>
      <c r="T1153" s="92"/>
      <c r="U1153" s="92"/>
      <c r="V1153" s="92"/>
      <c r="W1153" s="92"/>
      <c r="X1153" s="109">
        <f>P1153*P$7+Q1153*Q$7+R1153*R$7+S1153*S$7+T1153*T$7+U1153*U$7+V1153*V$7+W1153*W$7</f>
        <v>0</v>
      </c>
      <c r="Y1153" s="83"/>
      <c r="Z1153" s="110">
        <f>X1153*$O1153</f>
        <v>0</v>
      </c>
      <c r="AA1153" s="111"/>
      <c r="AB1153" s="92"/>
      <c r="AC1153" s="92"/>
      <c r="AD1153" s="92"/>
      <c r="AE1153" s="92"/>
      <c r="AF1153" s="92"/>
      <c r="AG1153" s="92"/>
      <c r="AH1153" s="92"/>
      <c r="AI1153" s="109">
        <f>AB1153*AB$7+AC1153*AC$7+AD1153*AD$7+AE1153*AE$7+AF1153*AF$7+AG1153*AG$7+AH1153*AH$7</f>
        <v>0</v>
      </c>
      <c r="AJ1153" s="83"/>
      <c r="AK1153" s="110">
        <f>AI1153*$O1153</f>
        <v>0</v>
      </c>
      <c r="AL1153" s="111"/>
      <c r="AM1153" s="92"/>
      <c r="AN1153" s="92">
        <v>1</v>
      </c>
      <c r="AO1153" s="92"/>
      <c r="AP1153" s="92"/>
      <c r="AQ1153" s="92"/>
      <c r="AR1153" s="92"/>
      <c r="AS1153" s="92"/>
      <c r="AT1153" s="92"/>
      <c r="AU1153" s="92"/>
      <c r="AV1153" s="109">
        <f>AM1153*AM$7+AN1153*AN$7+AO1153*AO$7+AP1153*AP$7+AQ1153*AQ$7+AR1153*AR$7+AS1153*AS$7+AT1153*AT$7+AU1153*AU$7</f>
        <v>25</v>
      </c>
      <c r="AW1153" s="75"/>
      <c r="AX1153" s="110">
        <f>AV1153*$O1153</f>
        <v>8.3333333333333321</v>
      </c>
      <c r="AY1153" s="111"/>
      <c r="AZ1153" s="93"/>
      <c r="BA1153" s="94" t="s">
        <v>131</v>
      </c>
      <c r="BB1153" s="71"/>
      <c r="BC1153" s="95"/>
      <c r="BD1153" s="41">
        <v>4</v>
      </c>
      <c r="BE1153" s="52">
        <v>42</v>
      </c>
      <c r="BF1153" s="103">
        <v>4251</v>
      </c>
      <c r="BG1153" s="280" t="s">
        <v>52</v>
      </c>
    </row>
    <row r="1154" spans="1:59" s="63" customFormat="1" ht="12.75" x14ac:dyDescent="0.2">
      <c r="A1154" s="196">
        <v>4</v>
      </c>
      <c r="B1154" s="197" t="s">
        <v>422</v>
      </c>
      <c r="C1154" s="208">
        <v>42</v>
      </c>
      <c r="D1154" s="209" t="s">
        <v>518</v>
      </c>
      <c r="E1154" s="212">
        <v>4251</v>
      </c>
      <c r="F1154" s="213" t="s">
        <v>619</v>
      </c>
      <c r="G1154" s="231"/>
      <c r="H1154" s="89"/>
      <c r="I1154" s="219"/>
      <c r="J1154" s="90" t="s">
        <v>620</v>
      </c>
      <c r="K1154" s="90"/>
      <c r="L1154" s="90"/>
      <c r="M1154" s="91"/>
      <c r="N1154" s="247"/>
      <c r="O1154" s="306"/>
      <c r="P1154" s="104"/>
      <c r="Q1154" s="92"/>
      <c r="R1154" s="92"/>
      <c r="S1154" s="92"/>
      <c r="T1154" s="92"/>
      <c r="U1154" s="92"/>
      <c r="V1154" s="92"/>
      <c r="W1154" s="92"/>
      <c r="X1154" s="75"/>
      <c r="Y1154" s="83"/>
      <c r="Z1154" s="83"/>
      <c r="AA1154" s="83"/>
      <c r="AB1154" s="92"/>
      <c r="AC1154" s="92"/>
      <c r="AD1154" s="92"/>
      <c r="AE1154" s="92"/>
      <c r="AF1154" s="92"/>
      <c r="AG1154" s="92"/>
      <c r="AH1154" s="92"/>
      <c r="AI1154" s="75"/>
      <c r="AJ1154" s="83"/>
      <c r="AK1154" s="83"/>
      <c r="AL1154" s="83"/>
      <c r="AM1154" s="92"/>
      <c r="AN1154" s="92"/>
      <c r="AO1154" s="92"/>
      <c r="AP1154" s="92"/>
      <c r="AQ1154" s="92"/>
      <c r="AR1154" s="92"/>
      <c r="AS1154" s="92"/>
      <c r="AT1154" s="92"/>
      <c r="AU1154" s="92"/>
      <c r="AV1154" s="75"/>
      <c r="AW1154" s="75"/>
      <c r="AX1154" s="83"/>
      <c r="AY1154" s="83"/>
      <c r="AZ1154" s="93"/>
      <c r="BA1154" s="94"/>
      <c r="BB1154" s="71"/>
      <c r="BC1154" s="95"/>
      <c r="BD1154" s="41">
        <v>4</v>
      </c>
      <c r="BE1154" s="52">
        <v>42</v>
      </c>
      <c r="BF1154" s="103">
        <v>4251</v>
      </c>
      <c r="BG1154" s="280" t="s">
        <v>52</v>
      </c>
    </row>
    <row r="1155" spans="1:59" s="63" customFormat="1" ht="12.75" x14ac:dyDescent="0.2">
      <c r="A1155" s="196">
        <v>4</v>
      </c>
      <c r="B1155" s="197" t="s">
        <v>422</v>
      </c>
      <c r="C1155" s="208">
        <v>42</v>
      </c>
      <c r="D1155" s="209" t="s">
        <v>518</v>
      </c>
      <c r="E1155" s="212">
        <v>4251</v>
      </c>
      <c r="F1155" s="213" t="s">
        <v>619</v>
      </c>
      <c r="G1155" s="231"/>
      <c r="H1155" s="65"/>
      <c r="I1155" s="222"/>
      <c r="J1155" s="66"/>
      <c r="K1155" s="66"/>
      <c r="L1155" s="66"/>
      <c r="M1155" s="64"/>
      <c r="N1155" s="304"/>
      <c r="O1155" s="305"/>
      <c r="P1155" s="127"/>
      <c r="Q1155" s="67"/>
      <c r="R1155" s="67"/>
      <c r="S1155" s="67"/>
      <c r="T1155" s="67"/>
      <c r="U1155" s="67"/>
      <c r="V1155" s="67"/>
      <c r="W1155" s="67"/>
      <c r="X1155" s="67"/>
      <c r="Y1155" s="68"/>
      <c r="Z1155" s="68"/>
      <c r="AA1155" s="68"/>
      <c r="AB1155" s="67"/>
      <c r="AC1155" s="67"/>
      <c r="AD1155" s="67"/>
      <c r="AE1155" s="67"/>
      <c r="AF1155" s="67"/>
      <c r="AG1155" s="67"/>
      <c r="AH1155" s="67"/>
      <c r="AI1155" s="67"/>
      <c r="AJ1155" s="68"/>
      <c r="AK1155" s="68"/>
      <c r="AL1155" s="68"/>
      <c r="AM1155" s="67"/>
      <c r="AN1155" s="67"/>
      <c r="AO1155" s="67"/>
      <c r="AP1155" s="67"/>
      <c r="AQ1155" s="67"/>
      <c r="AR1155" s="67"/>
      <c r="AS1155" s="67"/>
      <c r="AT1155" s="67"/>
      <c r="AU1155" s="67"/>
      <c r="AV1155" s="67"/>
      <c r="AW1155" s="67"/>
      <c r="AX1155" s="68"/>
      <c r="AY1155" s="68"/>
      <c r="AZ1155" s="69"/>
      <c r="BA1155" s="70"/>
      <c r="BB1155" s="71"/>
      <c r="BC1155" s="95"/>
      <c r="BD1155" s="41">
        <v>4</v>
      </c>
      <c r="BE1155" s="52">
        <v>42</v>
      </c>
      <c r="BF1155" s="103">
        <v>4251</v>
      </c>
      <c r="BG1155" s="275"/>
    </row>
    <row r="1156" spans="1:59" s="63" customFormat="1" ht="12.75" x14ac:dyDescent="0.2">
      <c r="A1156" s="196">
        <v>4</v>
      </c>
      <c r="B1156" s="197" t="s">
        <v>422</v>
      </c>
      <c r="C1156" s="208">
        <v>42</v>
      </c>
      <c r="D1156" s="209" t="s">
        <v>518</v>
      </c>
      <c r="E1156" s="212">
        <v>4251</v>
      </c>
      <c r="F1156" s="213" t="s">
        <v>619</v>
      </c>
      <c r="G1156" s="232"/>
      <c r="H1156" s="97"/>
      <c r="I1156" s="224"/>
      <c r="J1156" s="98"/>
      <c r="K1156" s="98"/>
      <c r="L1156" s="98"/>
      <c r="M1156" s="96"/>
      <c r="N1156" s="307"/>
      <c r="O1156" s="246"/>
      <c r="P1156" s="124"/>
      <c r="Q1156" s="99"/>
      <c r="R1156" s="99"/>
      <c r="S1156" s="99"/>
      <c r="T1156" s="99"/>
      <c r="U1156" s="99"/>
      <c r="V1156" s="99"/>
      <c r="W1156" s="99"/>
      <c r="X1156" s="99"/>
      <c r="Y1156" s="100"/>
      <c r="Z1156" s="100"/>
      <c r="AA1156" s="100"/>
      <c r="AB1156" s="99"/>
      <c r="AC1156" s="99"/>
      <c r="AD1156" s="99"/>
      <c r="AE1156" s="99"/>
      <c r="AF1156" s="99"/>
      <c r="AG1156" s="99"/>
      <c r="AH1156" s="99"/>
      <c r="AI1156" s="99"/>
      <c r="AJ1156" s="100"/>
      <c r="AK1156" s="100"/>
      <c r="AL1156" s="100"/>
      <c r="AM1156" s="99"/>
      <c r="AN1156" s="99"/>
      <c r="AO1156" s="99"/>
      <c r="AP1156" s="99"/>
      <c r="AQ1156" s="99"/>
      <c r="AR1156" s="99"/>
      <c r="AS1156" s="99"/>
      <c r="AT1156" s="99"/>
      <c r="AU1156" s="99"/>
      <c r="AV1156" s="99"/>
      <c r="AW1156" s="99"/>
      <c r="AX1156" s="100"/>
      <c r="AY1156" s="100"/>
      <c r="AZ1156" s="101"/>
      <c r="BA1156" s="102"/>
      <c r="BB1156" s="95"/>
      <c r="BC1156" s="95"/>
      <c r="BD1156" s="41">
        <v>4</v>
      </c>
      <c r="BE1156" s="52">
        <v>42</v>
      </c>
      <c r="BF1156" s="103">
        <v>4251</v>
      </c>
      <c r="BG1156" s="277"/>
    </row>
    <row r="1157" spans="1:59" x14ac:dyDescent="0.25">
      <c r="A1157" s="196">
        <v>4</v>
      </c>
      <c r="B1157" s="197" t="s">
        <v>422</v>
      </c>
      <c r="C1157" s="208">
        <v>42</v>
      </c>
      <c r="D1157" s="209" t="s">
        <v>518</v>
      </c>
      <c r="E1157" s="210">
        <v>4252</v>
      </c>
      <c r="F1157" s="211" t="s">
        <v>621</v>
      </c>
      <c r="G1157" s="235"/>
      <c r="H1157" s="145"/>
      <c r="I1157" s="221"/>
      <c r="J1157" s="57"/>
      <c r="K1157" s="57"/>
      <c r="L1157" s="57"/>
      <c r="M1157" s="144"/>
      <c r="N1157" s="324"/>
      <c r="O1157" s="325"/>
      <c r="P1157" s="146"/>
      <c r="Q1157" s="146"/>
      <c r="R1157" s="146"/>
      <c r="S1157" s="146"/>
      <c r="T1157" s="146"/>
      <c r="U1157" s="146"/>
      <c r="V1157" s="146"/>
      <c r="W1157" s="146"/>
      <c r="X1157" s="146"/>
      <c r="Y1157" s="59"/>
      <c r="Z1157" s="123"/>
      <c r="AA1157" s="123"/>
      <c r="AB1157" s="146"/>
      <c r="AC1157" s="146"/>
      <c r="AD1157" s="146"/>
      <c r="AE1157" s="146"/>
      <c r="AF1157" s="146"/>
      <c r="AG1157" s="146"/>
      <c r="AH1157" s="146"/>
      <c r="AI1157" s="146"/>
      <c r="AJ1157" s="59"/>
      <c r="AK1157" s="123"/>
      <c r="AL1157" s="123"/>
      <c r="AM1157" s="146"/>
      <c r="AN1157" s="146"/>
      <c r="AO1157" s="146"/>
      <c r="AP1157" s="146"/>
      <c r="AQ1157" s="146"/>
      <c r="AR1157" s="146"/>
      <c r="AS1157" s="146"/>
      <c r="AT1157" s="146"/>
      <c r="AU1157" s="146"/>
      <c r="AV1157" s="146"/>
      <c r="AW1157" s="58"/>
      <c r="AX1157" s="123"/>
      <c r="AY1157" s="59"/>
      <c r="AZ1157" s="147"/>
      <c r="BA1157" s="148"/>
      <c r="BB1157" s="143"/>
      <c r="BC1157" s="143"/>
      <c r="BD1157" s="41">
        <v>4</v>
      </c>
      <c r="BE1157" s="52">
        <v>42</v>
      </c>
      <c r="BF1157" s="62">
        <v>4252</v>
      </c>
      <c r="BG1157" s="284"/>
    </row>
    <row r="1158" spans="1:59" s="63" customFormat="1" ht="12.75" x14ac:dyDescent="0.2">
      <c r="A1158" s="196">
        <v>4</v>
      </c>
      <c r="B1158" s="197" t="s">
        <v>422</v>
      </c>
      <c r="C1158" s="208">
        <v>42</v>
      </c>
      <c r="D1158" s="209" t="s">
        <v>518</v>
      </c>
      <c r="E1158" s="210">
        <v>4252</v>
      </c>
      <c r="F1158" s="211" t="s">
        <v>621</v>
      </c>
      <c r="G1158" s="230"/>
      <c r="H1158" s="56"/>
      <c r="I1158" s="221"/>
      <c r="J1158" s="57"/>
      <c r="K1158" s="57"/>
      <c r="L1158" s="57"/>
      <c r="M1158" s="55"/>
      <c r="N1158" s="303"/>
      <c r="O1158" s="245"/>
      <c r="P1158" s="122"/>
      <c r="Q1158" s="58"/>
      <c r="R1158" s="58"/>
      <c r="S1158" s="58"/>
      <c r="T1158" s="58"/>
      <c r="U1158" s="58"/>
      <c r="V1158" s="58"/>
      <c r="W1158" s="58"/>
      <c r="X1158" s="58"/>
      <c r="Y1158" s="59"/>
      <c r="Z1158" s="59"/>
      <c r="AA1158" s="59"/>
      <c r="AB1158" s="58"/>
      <c r="AC1158" s="58"/>
      <c r="AD1158" s="58"/>
      <c r="AE1158" s="58"/>
      <c r="AF1158" s="58"/>
      <c r="AG1158" s="58"/>
      <c r="AH1158" s="58"/>
      <c r="AI1158" s="58"/>
      <c r="AJ1158" s="59"/>
      <c r="AK1158" s="59"/>
      <c r="AL1158" s="59"/>
      <c r="AM1158" s="58"/>
      <c r="AN1158" s="58"/>
      <c r="AO1158" s="58"/>
      <c r="AP1158" s="58"/>
      <c r="AQ1158" s="58"/>
      <c r="AR1158" s="58"/>
      <c r="AS1158" s="58"/>
      <c r="AT1158" s="58"/>
      <c r="AU1158" s="58"/>
      <c r="AV1158" s="58"/>
      <c r="AW1158" s="58"/>
      <c r="AX1158" s="59"/>
      <c r="AY1158" s="59"/>
      <c r="AZ1158" s="60"/>
      <c r="BA1158" s="61"/>
      <c r="BB1158" s="54"/>
      <c r="BC1158" s="54"/>
      <c r="BD1158" s="41">
        <v>4</v>
      </c>
      <c r="BE1158" s="52">
        <v>42</v>
      </c>
      <c r="BF1158" s="62">
        <v>4252</v>
      </c>
      <c r="BG1158" s="274"/>
    </row>
    <row r="1159" spans="1:59" s="63" customFormat="1" ht="12.75" x14ac:dyDescent="0.2">
      <c r="A1159" s="196">
        <v>4</v>
      </c>
      <c r="B1159" s="197" t="s">
        <v>422</v>
      </c>
      <c r="C1159" s="208">
        <v>42</v>
      </c>
      <c r="D1159" s="209" t="s">
        <v>518</v>
      </c>
      <c r="E1159" s="210">
        <v>4252</v>
      </c>
      <c r="F1159" s="211" t="s">
        <v>621</v>
      </c>
      <c r="G1159" s="231" t="s">
        <v>314</v>
      </c>
      <c r="H1159" s="65"/>
      <c r="I1159" s="222"/>
      <c r="J1159" s="66"/>
      <c r="K1159" s="66"/>
      <c r="L1159" s="66"/>
      <c r="M1159" s="64"/>
      <c r="N1159" s="308"/>
      <c r="O1159" s="309"/>
      <c r="P1159" s="127"/>
      <c r="Q1159" s="67"/>
      <c r="R1159" s="67"/>
      <c r="S1159" s="67"/>
      <c r="T1159" s="67"/>
      <c r="U1159" s="67"/>
      <c r="V1159" s="67"/>
      <c r="W1159" s="67"/>
      <c r="X1159" s="67"/>
      <c r="Y1159" s="68"/>
      <c r="Z1159" s="68"/>
      <c r="AA1159" s="68"/>
      <c r="AB1159" s="67"/>
      <c r="AC1159" s="67"/>
      <c r="AD1159" s="67"/>
      <c r="AE1159" s="67"/>
      <c r="AF1159" s="67"/>
      <c r="AG1159" s="67"/>
      <c r="AH1159" s="67"/>
      <c r="AI1159" s="67"/>
      <c r="AJ1159" s="68"/>
      <c r="AK1159" s="68"/>
      <c r="AL1159" s="68"/>
      <c r="AM1159" s="67"/>
      <c r="AN1159" s="67"/>
      <c r="AO1159" s="67"/>
      <c r="AP1159" s="67"/>
      <c r="AQ1159" s="67"/>
      <c r="AR1159" s="67"/>
      <c r="AS1159" s="67"/>
      <c r="AT1159" s="67"/>
      <c r="AU1159" s="67"/>
      <c r="AV1159" s="67"/>
      <c r="AW1159" s="67"/>
      <c r="AX1159" s="68"/>
      <c r="AY1159" s="68"/>
      <c r="AZ1159" s="69"/>
      <c r="BA1159" s="70"/>
      <c r="BB1159" s="71"/>
      <c r="BC1159" s="54"/>
      <c r="BD1159" s="41">
        <v>4</v>
      </c>
      <c r="BE1159" s="52">
        <v>42</v>
      </c>
      <c r="BF1159" s="62">
        <v>4252</v>
      </c>
      <c r="BG1159" s="275"/>
    </row>
    <row r="1160" spans="1:59" s="63" customFormat="1" ht="12.75" x14ac:dyDescent="0.2">
      <c r="A1160" s="196">
        <v>4</v>
      </c>
      <c r="B1160" s="197" t="s">
        <v>422</v>
      </c>
      <c r="C1160" s="208">
        <v>42</v>
      </c>
      <c r="D1160" s="209" t="s">
        <v>518</v>
      </c>
      <c r="E1160" s="210">
        <v>4252</v>
      </c>
      <c r="F1160" s="211" t="s">
        <v>621</v>
      </c>
      <c r="G1160" s="231" t="s">
        <v>314</v>
      </c>
      <c r="H1160" s="72" t="s">
        <v>47</v>
      </c>
      <c r="I1160" s="223"/>
      <c r="J1160" s="73"/>
      <c r="K1160" s="73"/>
      <c r="L1160" s="73"/>
      <c r="M1160" s="74"/>
      <c r="N1160" s="247"/>
      <c r="O1160" s="306"/>
      <c r="P1160" s="105"/>
      <c r="Q1160" s="75"/>
      <c r="R1160" s="75"/>
      <c r="S1160" s="75"/>
      <c r="T1160" s="75"/>
      <c r="U1160" s="75"/>
      <c r="V1160" s="75"/>
      <c r="W1160" s="75"/>
      <c r="X1160" s="75"/>
      <c r="Y1160" s="76" t="str">
        <f>IF(ISNUMBER(VLOOKUP(Y1162,P$7:W$7,MATCH(Y1162,P$7:W$7))),VLOOKUP(Y1162,P$7:W$7,MATCH(Y1162,P$7:W$7)),IF(N1164=0,"No Data",IF(Y1162&gt;0,"&lt;100",0)))</f>
        <v>&lt;100</v>
      </c>
      <c r="Z1160" s="77" t="str">
        <f>IF(ISNUMBER(VLOOKUP(Z1164,P$7:W$7,MATCH(Z1164,P$7:W$7))),VLOOKUP(Z1164,P$7:W$7,MATCH(Z1164,P$7:W$7)),IF(N1164=0,"No Data",IF(Z1164&gt;0,"&lt;100",0)))</f>
        <v>&lt;100</v>
      </c>
      <c r="AA1160" s="106">
        <f>IF(ISNUMBER(Z1160),Z1160,0)</f>
        <v>0</v>
      </c>
      <c r="AB1160" s="75"/>
      <c r="AC1160" s="75"/>
      <c r="AD1160" s="75"/>
      <c r="AE1160" s="75"/>
      <c r="AF1160" s="75"/>
      <c r="AG1160" s="75"/>
      <c r="AH1160" s="75"/>
      <c r="AI1160" s="75"/>
      <c r="AJ1160" s="76">
        <f>IF(ISNUMBER(VLOOKUP(AJ1162,AB$7:AH$7,MATCH(AJ1162,AB$7:AH$7))),VLOOKUP(AJ1162,AB$7:AH$7,MATCH(AJ1162,AB$7:AH$7)),IF(N1164=0,"No Data",IF(AJ1162&gt;0,"&lt;50",0)))</f>
        <v>0</v>
      </c>
      <c r="AK1160" s="77">
        <f>IF(ISNUMBER(VLOOKUP(AK1164,AB$7:AH$7,MATCH(AK1164,AB$7:AH$7))),VLOOKUP(AK1164,AB$7:AH$7,MATCH(AK1164,AB$7:AH$7)),IF(N1164=0,"No Data",IF(AK1164&gt;0,"&lt;50",0)))</f>
        <v>0</v>
      </c>
      <c r="AL1160" s="106">
        <f>IF(ISNUMBER(AK1160),AK1160,0)</f>
        <v>0</v>
      </c>
      <c r="AM1160" s="75"/>
      <c r="AN1160" s="75"/>
      <c r="AO1160" s="75"/>
      <c r="AP1160" s="75"/>
      <c r="AQ1160" s="75"/>
      <c r="AR1160" s="75"/>
      <c r="AS1160" s="75"/>
      <c r="AT1160" s="75"/>
      <c r="AU1160" s="75"/>
      <c r="AV1160" s="75"/>
      <c r="AW1160" s="76">
        <f>IF(ISNUMBER(VLOOKUP(AW1162,AM$7:AU$7,MATCH(AW1162,AM$7:AU$7))),VLOOKUP(AW1162,AM$7:AU$7,MATCH(AW1162,AM$7:AU$7)),IF(N1164=0,"No Data",IF(AW1162&gt;0,"&lt;10",0)))</f>
        <v>1000</v>
      </c>
      <c r="AX1160" s="77">
        <f>IF(ISNUMBER(VLOOKUP(AX1164,AM$7:AU$7,MATCH(AX1164,AM$7:AU$7))),VLOOKUP(AX1164,AM$7:AU$7,MATCH(AX1164,AM$7:AU$7)),IF(N1164=0,"No Data",IF(AX1164&gt;0,"&lt;10",0)))</f>
        <v>1000</v>
      </c>
      <c r="AY1160" s="106">
        <f>IF(ISNUMBER(AX1160),AX1160,0)</f>
        <v>1000</v>
      </c>
      <c r="AZ1160" s="79"/>
      <c r="BA1160" s="80"/>
      <c r="BB1160" s="71"/>
      <c r="BC1160" s="54"/>
      <c r="BD1160" s="41">
        <v>4</v>
      </c>
      <c r="BE1160" s="52">
        <v>42</v>
      </c>
      <c r="BF1160" s="62">
        <v>4252</v>
      </c>
      <c r="BG1160" s="276" t="s">
        <v>47</v>
      </c>
    </row>
    <row r="1161" spans="1:59" s="63" customFormat="1" ht="12.75" x14ac:dyDescent="0.2">
      <c r="A1161" s="196">
        <v>4</v>
      </c>
      <c r="B1161" s="197" t="s">
        <v>422</v>
      </c>
      <c r="C1161" s="208">
        <v>42</v>
      </c>
      <c r="D1161" s="209" t="s">
        <v>518</v>
      </c>
      <c r="E1161" s="210">
        <v>4252</v>
      </c>
      <c r="F1161" s="211" t="s">
        <v>621</v>
      </c>
      <c r="G1161" s="231" t="s">
        <v>314</v>
      </c>
      <c r="H1161" s="81" t="s">
        <v>48</v>
      </c>
      <c r="I1161" s="223"/>
      <c r="J1161" s="73"/>
      <c r="K1161" s="73"/>
      <c r="L1161" s="73"/>
      <c r="M1161" s="74"/>
      <c r="N1161" s="247"/>
      <c r="O1161" s="306"/>
      <c r="P1161" s="105"/>
      <c r="Q1161" s="75"/>
      <c r="R1161" s="75"/>
      <c r="S1161" s="75"/>
      <c r="T1161" s="75"/>
      <c r="U1161" s="75"/>
      <c r="V1161" s="75"/>
      <c r="W1161" s="75"/>
      <c r="X1161" s="75"/>
      <c r="Y1161" s="82">
        <f>MIN(X1165:X1168)</f>
        <v>0</v>
      </c>
      <c r="Z1161" s="83"/>
      <c r="AA1161" s="83"/>
      <c r="AB1161" s="75"/>
      <c r="AC1161" s="75"/>
      <c r="AD1161" s="75"/>
      <c r="AE1161" s="75"/>
      <c r="AF1161" s="75"/>
      <c r="AG1161" s="75"/>
      <c r="AH1161" s="75"/>
      <c r="AI1161" s="75"/>
      <c r="AJ1161" s="82">
        <f>MIN(AI1165:AI1168)</f>
        <v>0</v>
      </c>
      <c r="AK1161" s="83"/>
      <c r="AL1161" s="83"/>
      <c r="AM1161" s="75"/>
      <c r="AN1161" s="75"/>
      <c r="AO1161" s="75"/>
      <c r="AP1161" s="75"/>
      <c r="AQ1161" s="75"/>
      <c r="AR1161" s="75"/>
      <c r="AS1161" s="75"/>
      <c r="AT1161" s="75"/>
      <c r="AU1161" s="75"/>
      <c r="AV1161" s="75"/>
      <c r="AW1161" s="82">
        <f>MIN(AV1165:AV1168)</f>
        <v>25</v>
      </c>
      <c r="AX1161" s="83"/>
      <c r="AY1161" s="83"/>
      <c r="AZ1161" s="79"/>
      <c r="BA1161" s="80"/>
      <c r="BB1161" s="71"/>
      <c r="BC1161" s="54"/>
      <c r="BD1161" s="41">
        <v>4</v>
      </c>
      <c r="BE1161" s="52">
        <v>42</v>
      </c>
      <c r="BF1161" s="62">
        <v>4252</v>
      </c>
      <c r="BG1161" s="278" t="s">
        <v>48</v>
      </c>
    </row>
    <row r="1162" spans="1:59" s="63" customFormat="1" ht="12.75" x14ac:dyDescent="0.2">
      <c r="A1162" s="196">
        <v>4</v>
      </c>
      <c r="B1162" s="197" t="s">
        <v>422</v>
      </c>
      <c r="C1162" s="208">
        <v>42</v>
      </c>
      <c r="D1162" s="209" t="s">
        <v>518</v>
      </c>
      <c r="E1162" s="210">
        <v>4252</v>
      </c>
      <c r="F1162" s="211" t="s">
        <v>621</v>
      </c>
      <c r="G1162" s="231" t="s">
        <v>314</v>
      </c>
      <c r="H1162" s="81" t="s">
        <v>49</v>
      </c>
      <c r="I1162" s="223"/>
      <c r="J1162" s="73"/>
      <c r="K1162" s="73"/>
      <c r="L1162" s="73"/>
      <c r="M1162" s="74"/>
      <c r="N1162" s="247"/>
      <c r="O1162" s="306"/>
      <c r="P1162" s="105"/>
      <c r="Q1162" s="75"/>
      <c r="R1162" s="75"/>
      <c r="S1162" s="75"/>
      <c r="T1162" s="75"/>
      <c r="U1162" s="75"/>
      <c r="V1162" s="75"/>
      <c r="W1162" s="75"/>
      <c r="X1162" s="75"/>
      <c r="Y1162" s="84">
        <f>IF(ISNUMBER(AVERAGE(X1165:X1168)),AVERAGE(X1165:X1168),0)</f>
        <v>50</v>
      </c>
      <c r="Z1162" s="83"/>
      <c r="AA1162" s="83"/>
      <c r="AB1162" s="75"/>
      <c r="AC1162" s="75"/>
      <c r="AD1162" s="75"/>
      <c r="AE1162" s="75"/>
      <c r="AF1162" s="75"/>
      <c r="AG1162" s="75"/>
      <c r="AH1162" s="75"/>
      <c r="AI1162" s="75"/>
      <c r="AJ1162" s="84">
        <f>IF(ISNUMBER(AVERAGE(AI1165:AI1168)),AVERAGE(AI1165:AI1168),0)</f>
        <v>0</v>
      </c>
      <c r="AK1162" s="83"/>
      <c r="AL1162" s="83"/>
      <c r="AM1162" s="75"/>
      <c r="AN1162" s="75"/>
      <c r="AO1162" s="75"/>
      <c r="AP1162" s="75"/>
      <c r="AQ1162" s="75"/>
      <c r="AR1162" s="75"/>
      <c r="AS1162" s="75"/>
      <c r="AT1162" s="75"/>
      <c r="AU1162" s="75"/>
      <c r="AV1162" s="75"/>
      <c r="AW1162" s="84">
        <f>IF(ISNUMBER(AVERAGE(AV1165:AV1168)),AVERAGE(AV1165:AV1168),0)</f>
        <v>1281.25</v>
      </c>
      <c r="AX1162" s="83"/>
      <c r="AY1162" s="83"/>
      <c r="AZ1162" s="79"/>
      <c r="BA1162" s="80"/>
      <c r="BB1162" s="71"/>
      <c r="BC1162" s="54"/>
      <c r="BD1162" s="41">
        <v>4</v>
      </c>
      <c r="BE1162" s="52">
        <v>42</v>
      </c>
      <c r="BF1162" s="62">
        <v>4252</v>
      </c>
      <c r="BG1162" s="278" t="s">
        <v>49</v>
      </c>
    </row>
    <row r="1163" spans="1:59" s="63" customFormat="1" ht="12.75" x14ac:dyDescent="0.2">
      <c r="A1163" s="196">
        <v>4</v>
      </c>
      <c r="B1163" s="197" t="s">
        <v>422</v>
      </c>
      <c r="C1163" s="208">
        <v>42</v>
      </c>
      <c r="D1163" s="209" t="s">
        <v>518</v>
      </c>
      <c r="E1163" s="210">
        <v>4252</v>
      </c>
      <c r="F1163" s="211" t="s">
        <v>621</v>
      </c>
      <c r="G1163" s="231" t="s">
        <v>314</v>
      </c>
      <c r="H1163" s="81" t="s">
        <v>50</v>
      </c>
      <c r="I1163" s="223"/>
      <c r="J1163" s="73"/>
      <c r="K1163" s="73"/>
      <c r="L1163" s="73"/>
      <c r="M1163" s="74"/>
      <c r="N1163" s="247"/>
      <c r="O1163" s="306"/>
      <c r="P1163" s="105"/>
      <c r="Q1163" s="75"/>
      <c r="R1163" s="75"/>
      <c r="S1163" s="75"/>
      <c r="T1163" s="75"/>
      <c r="U1163" s="75"/>
      <c r="V1163" s="75"/>
      <c r="W1163" s="75"/>
      <c r="X1163" s="75"/>
      <c r="Y1163" s="84">
        <f>MAX(X1165:X1168)</f>
        <v>100</v>
      </c>
      <c r="Z1163" s="83"/>
      <c r="AA1163" s="83"/>
      <c r="AB1163" s="75"/>
      <c r="AC1163" s="75"/>
      <c r="AD1163" s="75"/>
      <c r="AE1163" s="75"/>
      <c r="AF1163" s="75"/>
      <c r="AG1163" s="75"/>
      <c r="AH1163" s="75"/>
      <c r="AI1163" s="75"/>
      <c r="AJ1163" s="84">
        <f>MAX(AI1165:AI1168)</f>
        <v>0</v>
      </c>
      <c r="AK1163" s="83"/>
      <c r="AL1163" s="83"/>
      <c r="AM1163" s="75"/>
      <c r="AN1163" s="75"/>
      <c r="AO1163" s="75"/>
      <c r="AP1163" s="75"/>
      <c r="AQ1163" s="75"/>
      <c r="AR1163" s="75"/>
      <c r="AS1163" s="75"/>
      <c r="AT1163" s="75"/>
      <c r="AU1163" s="75"/>
      <c r="AV1163" s="75"/>
      <c r="AW1163" s="84">
        <f>MAX(AV1165:AV1168)</f>
        <v>2500</v>
      </c>
      <c r="AX1163" s="83"/>
      <c r="AY1163" s="83"/>
      <c r="AZ1163" s="79"/>
      <c r="BA1163" s="80"/>
      <c r="BB1163" s="71"/>
      <c r="BC1163" s="54"/>
      <c r="BD1163" s="41">
        <v>4</v>
      </c>
      <c r="BE1163" s="52">
        <v>42</v>
      </c>
      <c r="BF1163" s="62">
        <v>4252</v>
      </c>
      <c r="BG1163" s="278" t="s">
        <v>50</v>
      </c>
    </row>
    <row r="1164" spans="1:59" s="63" customFormat="1" ht="12.75" x14ac:dyDescent="0.2">
      <c r="A1164" s="196">
        <v>4</v>
      </c>
      <c r="B1164" s="197" t="s">
        <v>422</v>
      </c>
      <c r="C1164" s="208">
        <v>42</v>
      </c>
      <c r="D1164" s="209" t="s">
        <v>518</v>
      </c>
      <c r="E1164" s="210">
        <v>4252</v>
      </c>
      <c r="F1164" s="211" t="s">
        <v>621</v>
      </c>
      <c r="G1164" s="231" t="s">
        <v>314</v>
      </c>
      <c r="H1164" s="85" t="s">
        <v>51</v>
      </c>
      <c r="I1164" s="223"/>
      <c r="J1164" s="73"/>
      <c r="K1164" s="73"/>
      <c r="L1164" s="73"/>
      <c r="M1164" s="74"/>
      <c r="N1164" s="320">
        <f>SUM(N1165:N1168)</f>
        <v>4</v>
      </c>
      <c r="O1164" s="293">
        <f>SUM(O1165:O1168)</f>
        <v>1</v>
      </c>
      <c r="P1164" s="292"/>
      <c r="Q1164" s="87"/>
      <c r="R1164" s="87"/>
      <c r="S1164" s="87"/>
      <c r="T1164" s="87"/>
      <c r="U1164" s="87"/>
      <c r="V1164" s="87"/>
      <c r="W1164" s="87"/>
      <c r="X1164" s="87"/>
      <c r="Y1164" s="88"/>
      <c r="Z1164" s="119">
        <f>SUM(Z1165:Z1168)</f>
        <v>50</v>
      </c>
      <c r="AA1164" s="88"/>
      <c r="AB1164" s="87"/>
      <c r="AC1164" s="87"/>
      <c r="AD1164" s="87"/>
      <c r="AE1164" s="87"/>
      <c r="AF1164" s="87"/>
      <c r="AG1164" s="87"/>
      <c r="AH1164" s="87"/>
      <c r="AI1164" s="87"/>
      <c r="AJ1164" s="88"/>
      <c r="AK1164" s="119">
        <f>SUM(AK1165:AK1168)</f>
        <v>0</v>
      </c>
      <c r="AL1164" s="88"/>
      <c r="AM1164" s="87"/>
      <c r="AN1164" s="87"/>
      <c r="AO1164" s="87"/>
      <c r="AP1164" s="87"/>
      <c r="AQ1164" s="87"/>
      <c r="AR1164" s="87"/>
      <c r="AS1164" s="87"/>
      <c r="AT1164" s="87"/>
      <c r="AU1164" s="87"/>
      <c r="AV1164" s="87"/>
      <c r="AW1164" s="112"/>
      <c r="AX1164" s="119">
        <f>SUM(AX1165:AX1168)</f>
        <v>1281.25</v>
      </c>
      <c r="AY1164" s="88"/>
      <c r="AZ1164" s="79"/>
      <c r="BA1164" s="80"/>
      <c r="BB1164" s="71"/>
      <c r="BC1164" s="54"/>
      <c r="BD1164" s="41">
        <v>4</v>
      </c>
      <c r="BE1164" s="52">
        <v>42</v>
      </c>
      <c r="BF1164" s="62">
        <v>4252</v>
      </c>
      <c r="BG1164" s="279" t="s">
        <v>51</v>
      </c>
    </row>
    <row r="1165" spans="1:59" s="63" customFormat="1" ht="12.75" x14ac:dyDescent="0.2">
      <c r="A1165" s="196">
        <v>4</v>
      </c>
      <c r="B1165" s="197" t="s">
        <v>422</v>
      </c>
      <c r="C1165" s="208">
        <v>42</v>
      </c>
      <c r="D1165" s="209" t="s">
        <v>518</v>
      </c>
      <c r="E1165" s="210">
        <v>4252</v>
      </c>
      <c r="F1165" s="211" t="s">
        <v>621</v>
      </c>
      <c r="G1165" s="231" t="s">
        <v>314</v>
      </c>
      <c r="H1165" s="89" t="s">
        <v>52</v>
      </c>
      <c r="I1165" s="90" t="s">
        <v>316</v>
      </c>
      <c r="J1165" s="90" t="s">
        <v>623</v>
      </c>
      <c r="K1165" s="90" t="s">
        <v>64</v>
      </c>
      <c r="L1165" s="90" t="s">
        <v>188</v>
      </c>
      <c r="M1165" s="91"/>
      <c r="N1165" s="312">
        <v>1</v>
      </c>
      <c r="O1165" s="313">
        <f>N1165/N$1164</f>
        <v>0.25</v>
      </c>
      <c r="P1165" s="104">
        <v>1</v>
      </c>
      <c r="Q1165" s="92"/>
      <c r="R1165" s="92"/>
      <c r="S1165" s="92"/>
      <c r="T1165" s="92"/>
      <c r="U1165" s="92"/>
      <c r="V1165" s="92"/>
      <c r="W1165" s="92"/>
      <c r="X1165" s="109">
        <f>P1165*P$7+Q1165*Q$7+R1165*R$7+S1165*S$7+T1165*T$7+U1165*U$7+V1165*V$7+W1165*W$7</f>
        <v>100</v>
      </c>
      <c r="Y1165" s="83"/>
      <c r="Z1165" s="110">
        <f>X1165*$O1165</f>
        <v>25</v>
      </c>
      <c r="AA1165" s="111"/>
      <c r="AB1165" s="92"/>
      <c r="AC1165" s="92"/>
      <c r="AD1165" s="92"/>
      <c r="AE1165" s="92"/>
      <c r="AF1165" s="92"/>
      <c r="AG1165" s="92"/>
      <c r="AH1165" s="92"/>
      <c r="AI1165" s="109">
        <f>AB1165*AB$7+AC1165*AC$7+AD1165*AD$7+AE1165*AE$7+AF1165*AF$7+AG1165*AG$7+AH1165*AH$7</f>
        <v>0</v>
      </c>
      <c r="AJ1165" s="83"/>
      <c r="AK1165" s="110">
        <f>AI1165*$O1165</f>
        <v>0</v>
      </c>
      <c r="AL1165" s="111"/>
      <c r="AM1165" s="92"/>
      <c r="AN1165" s="92"/>
      <c r="AO1165" s="92"/>
      <c r="AP1165" s="92"/>
      <c r="AQ1165" s="92"/>
      <c r="AR1165" s="92"/>
      <c r="AS1165" s="92"/>
      <c r="AT1165" s="92">
        <v>1</v>
      </c>
      <c r="AU1165" s="92"/>
      <c r="AV1165" s="109">
        <f>AM1165*AM$7+AN1165*AN$7+AO1165*AO$7+AP1165*AP$7+AQ1165*AQ$7+AR1165*AR$7+AS1165*AS$7+AT1165*AT$7+AU1165*AU$7</f>
        <v>2500</v>
      </c>
      <c r="AW1165" s="75"/>
      <c r="AX1165" s="110">
        <f>AV1165*$O1165</f>
        <v>625</v>
      </c>
      <c r="AY1165" s="111"/>
      <c r="AZ1165" s="93"/>
      <c r="BA1165" s="94" t="s">
        <v>105</v>
      </c>
      <c r="BB1165" s="71"/>
      <c r="BC1165" s="54"/>
      <c r="BD1165" s="41">
        <v>4</v>
      </c>
      <c r="BE1165" s="52">
        <v>42</v>
      </c>
      <c r="BF1165" s="62">
        <v>4252</v>
      </c>
      <c r="BG1165" s="280" t="s">
        <v>52</v>
      </c>
    </row>
    <row r="1166" spans="1:59" s="63" customFormat="1" ht="12.75" x14ac:dyDescent="0.2">
      <c r="A1166" s="196">
        <v>4</v>
      </c>
      <c r="B1166" s="197" t="s">
        <v>422</v>
      </c>
      <c r="C1166" s="208">
        <v>42</v>
      </c>
      <c r="D1166" s="209" t="s">
        <v>518</v>
      </c>
      <c r="E1166" s="210">
        <v>4252</v>
      </c>
      <c r="F1166" s="211" t="s">
        <v>621</v>
      </c>
      <c r="G1166" s="231" t="s">
        <v>314</v>
      </c>
      <c r="H1166" s="89"/>
      <c r="I1166" s="90" t="s">
        <v>589</v>
      </c>
      <c r="J1166" s="90" t="s">
        <v>624</v>
      </c>
      <c r="K1166" s="90" t="s">
        <v>64</v>
      </c>
      <c r="L1166" s="90" t="s">
        <v>119</v>
      </c>
      <c r="M1166" s="91"/>
      <c r="N1166" s="312">
        <v>1</v>
      </c>
      <c r="O1166" s="313">
        <f>N1166/N$1164</f>
        <v>0.25</v>
      </c>
      <c r="P1166" s="104">
        <v>1</v>
      </c>
      <c r="Q1166" s="92"/>
      <c r="R1166" s="92"/>
      <c r="S1166" s="92"/>
      <c r="T1166" s="92"/>
      <c r="U1166" s="92"/>
      <c r="V1166" s="92"/>
      <c r="W1166" s="92"/>
      <c r="X1166" s="109">
        <f>P1166*P$7+Q1166*Q$7+R1166*R$7+S1166*S$7+T1166*T$7+U1166*U$7+V1166*V$7+W1166*W$7</f>
        <v>100</v>
      </c>
      <c r="Y1166" s="83"/>
      <c r="Z1166" s="110">
        <f>X1166*$O1166</f>
        <v>25</v>
      </c>
      <c r="AA1166" s="111"/>
      <c r="AB1166" s="92"/>
      <c r="AC1166" s="92"/>
      <c r="AD1166" s="92"/>
      <c r="AE1166" s="92"/>
      <c r="AF1166" s="92"/>
      <c r="AG1166" s="92"/>
      <c r="AH1166" s="92"/>
      <c r="AI1166" s="109">
        <f>AB1166*AB$7+AC1166*AC$7+AD1166*AD$7+AE1166*AE$7+AF1166*AF$7+AG1166*AG$7+AH1166*AH$7</f>
        <v>0</v>
      </c>
      <c r="AJ1166" s="83"/>
      <c r="AK1166" s="110">
        <f>AI1166*$O1166</f>
        <v>0</v>
      </c>
      <c r="AL1166" s="111"/>
      <c r="AM1166" s="92"/>
      <c r="AN1166" s="92"/>
      <c r="AO1166" s="92"/>
      <c r="AP1166" s="92"/>
      <c r="AQ1166" s="92"/>
      <c r="AR1166" s="92"/>
      <c r="AS1166" s="92"/>
      <c r="AT1166" s="92">
        <v>1</v>
      </c>
      <c r="AU1166" s="92"/>
      <c r="AV1166" s="109">
        <f>AM1166*AM$7+AN1166*AN$7+AO1166*AO$7+AP1166*AP$7+AQ1166*AQ$7+AR1166*AR$7+AS1166*AS$7+AT1166*AT$7+AU1166*AU$7</f>
        <v>2500</v>
      </c>
      <c r="AW1166" s="75"/>
      <c r="AX1166" s="110">
        <f>AV1166*$O1166</f>
        <v>625</v>
      </c>
      <c r="AY1166" s="111"/>
      <c r="AZ1166" s="93"/>
      <c r="BA1166" s="94" t="s">
        <v>105</v>
      </c>
      <c r="BB1166" s="71"/>
      <c r="BC1166" s="54"/>
      <c r="BD1166" s="41">
        <v>4</v>
      </c>
      <c r="BE1166" s="52">
        <v>42</v>
      </c>
      <c r="BF1166" s="62">
        <v>4252</v>
      </c>
      <c r="BG1166" s="280" t="s">
        <v>52</v>
      </c>
    </row>
    <row r="1167" spans="1:59" s="63" customFormat="1" ht="12.75" x14ac:dyDescent="0.2">
      <c r="A1167" s="196">
        <v>4</v>
      </c>
      <c r="B1167" s="197" t="s">
        <v>422</v>
      </c>
      <c r="C1167" s="208">
        <v>42</v>
      </c>
      <c r="D1167" s="209" t="s">
        <v>518</v>
      </c>
      <c r="E1167" s="210">
        <v>4252</v>
      </c>
      <c r="F1167" s="211" t="s">
        <v>621</v>
      </c>
      <c r="G1167" s="231" t="s">
        <v>314</v>
      </c>
      <c r="H1167" s="89"/>
      <c r="I1167" s="90" t="s">
        <v>324</v>
      </c>
      <c r="J1167" s="90" t="s">
        <v>625</v>
      </c>
      <c r="K1167" s="90" t="s">
        <v>64</v>
      </c>
      <c r="L1167" s="90" t="s">
        <v>528</v>
      </c>
      <c r="M1167" s="149" t="s">
        <v>622</v>
      </c>
      <c r="N1167" s="312">
        <v>1</v>
      </c>
      <c r="O1167" s="313">
        <f>N1167/N$1164</f>
        <v>0.25</v>
      </c>
      <c r="P1167" s="104"/>
      <c r="Q1167" s="92"/>
      <c r="R1167" s="92"/>
      <c r="S1167" s="92"/>
      <c r="T1167" s="92"/>
      <c r="U1167" s="92"/>
      <c r="V1167" s="92"/>
      <c r="W1167" s="92"/>
      <c r="X1167" s="109">
        <f>P1167*P$7+Q1167*Q$7+R1167*R$7+S1167*S$7+T1167*T$7+U1167*U$7+V1167*V$7+W1167*W$7</f>
        <v>0</v>
      </c>
      <c r="Y1167" s="83"/>
      <c r="Z1167" s="110">
        <f>X1167*$O1167</f>
        <v>0</v>
      </c>
      <c r="AA1167" s="111"/>
      <c r="AB1167" s="92"/>
      <c r="AC1167" s="92"/>
      <c r="AD1167" s="92"/>
      <c r="AE1167" s="92"/>
      <c r="AF1167" s="92"/>
      <c r="AG1167" s="92"/>
      <c r="AH1167" s="92"/>
      <c r="AI1167" s="109">
        <f>AB1167*AB$7+AC1167*AC$7+AD1167*AD$7+AE1167*AE$7+AF1167*AF$7+AG1167*AG$7+AH1167*AH$7</f>
        <v>0</v>
      </c>
      <c r="AJ1167" s="83"/>
      <c r="AK1167" s="110">
        <f>AI1167*$O1167</f>
        <v>0</v>
      </c>
      <c r="AL1167" s="111"/>
      <c r="AM1167" s="92"/>
      <c r="AN1167" s="92"/>
      <c r="AO1167" s="92"/>
      <c r="AP1167" s="92">
        <v>1</v>
      </c>
      <c r="AQ1167" s="92"/>
      <c r="AR1167" s="92"/>
      <c r="AS1167" s="92"/>
      <c r="AT1167" s="92"/>
      <c r="AU1167" s="92"/>
      <c r="AV1167" s="109">
        <f>AM1167*AM$7+AN1167*AN$7+AO1167*AO$7+AP1167*AP$7+AQ1167*AQ$7+AR1167*AR$7+AS1167*AS$7+AT1167*AT$7+AU1167*AU$7</f>
        <v>100</v>
      </c>
      <c r="AW1167" s="75"/>
      <c r="AX1167" s="110">
        <f>AV1167*$O1167</f>
        <v>25</v>
      </c>
      <c r="AY1167" s="111"/>
      <c r="AZ1167" s="93"/>
      <c r="BA1167" s="94" t="s">
        <v>105</v>
      </c>
      <c r="BB1167" s="71"/>
      <c r="BC1167" s="54"/>
      <c r="BD1167" s="41">
        <v>4</v>
      </c>
      <c r="BE1167" s="52">
        <v>42</v>
      </c>
      <c r="BF1167" s="62">
        <v>4252</v>
      </c>
      <c r="BG1167" s="280" t="s">
        <v>52</v>
      </c>
    </row>
    <row r="1168" spans="1:59" s="63" customFormat="1" ht="12.75" x14ac:dyDescent="0.2">
      <c r="A1168" s="196">
        <v>4</v>
      </c>
      <c r="B1168" s="197" t="s">
        <v>422</v>
      </c>
      <c r="C1168" s="208">
        <v>42</v>
      </c>
      <c r="D1168" s="209" t="s">
        <v>518</v>
      </c>
      <c r="E1168" s="210">
        <v>4252</v>
      </c>
      <c r="F1168" s="211" t="s">
        <v>621</v>
      </c>
      <c r="G1168" s="231" t="s">
        <v>314</v>
      </c>
      <c r="H1168" s="89"/>
      <c r="I1168" s="90" t="s">
        <v>520</v>
      </c>
      <c r="J1168" s="90"/>
      <c r="K1168" s="90" t="s">
        <v>64</v>
      </c>
      <c r="L1168" s="90" t="s">
        <v>522</v>
      </c>
      <c r="M1168" s="149"/>
      <c r="N1168" s="312">
        <v>1</v>
      </c>
      <c r="O1168" s="313">
        <f>N1168/N$1164</f>
        <v>0.25</v>
      </c>
      <c r="P1168" s="104"/>
      <c r="Q1168" s="92"/>
      <c r="R1168" s="92"/>
      <c r="S1168" s="92"/>
      <c r="T1168" s="92"/>
      <c r="U1168" s="92"/>
      <c r="V1168" s="92"/>
      <c r="W1168" s="92"/>
      <c r="X1168" s="109">
        <f>P1168*P$7+Q1168*Q$7+R1168*R$7+S1168*S$7+T1168*T$7+U1168*U$7+V1168*V$7+W1168*W$7</f>
        <v>0</v>
      </c>
      <c r="Y1168" s="83"/>
      <c r="Z1168" s="110">
        <f>X1168*$O1168</f>
        <v>0</v>
      </c>
      <c r="AA1168" s="111"/>
      <c r="AB1168" s="92"/>
      <c r="AC1168" s="92"/>
      <c r="AD1168" s="92"/>
      <c r="AE1168" s="92"/>
      <c r="AF1168" s="92"/>
      <c r="AG1168" s="92"/>
      <c r="AH1168" s="92"/>
      <c r="AI1168" s="109">
        <f>AB1168*AB$7+AC1168*AC$7+AD1168*AD$7+AE1168*AE$7+AF1168*AF$7+AG1168*AG$7+AH1168*AH$7</f>
        <v>0</v>
      </c>
      <c r="AJ1168" s="83"/>
      <c r="AK1168" s="110">
        <f>AI1168*$O1168</f>
        <v>0</v>
      </c>
      <c r="AL1168" s="111"/>
      <c r="AM1168" s="92"/>
      <c r="AN1168" s="92">
        <v>1</v>
      </c>
      <c r="AO1168" s="92"/>
      <c r="AP1168" s="92"/>
      <c r="AQ1168" s="92"/>
      <c r="AR1168" s="92"/>
      <c r="AS1168" s="92"/>
      <c r="AT1168" s="92"/>
      <c r="AU1168" s="92"/>
      <c r="AV1168" s="109">
        <f>AM1168*AM$7+AN1168*AN$7+AO1168*AO$7+AP1168*AP$7+AQ1168*AQ$7+AR1168*AR$7+AS1168*AS$7+AT1168*AT$7+AU1168*AU$7</f>
        <v>25</v>
      </c>
      <c r="AW1168" s="75"/>
      <c r="AX1168" s="110">
        <f>AV1168*$O1168</f>
        <v>6.25</v>
      </c>
      <c r="AY1168" s="111"/>
      <c r="AZ1168" s="93"/>
      <c r="BA1168" s="94" t="s">
        <v>131</v>
      </c>
      <c r="BB1168" s="71"/>
      <c r="BC1168" s="54"/>
      <c r="BD1168" s="41">
        <v>4</v>
      </c>
      <c r="BE1168" s="52">
        <v>42</v>
      </c>
      <c r="BF1168" s="62">
        <v>4252</v>
      </c>
      <c r="BG1168" s="280" t="s">
        <v>52</v>
      </c>
    </row>
    <row r="1169" spans="1:59" s="63" customFormat="1" ht="12.75" x14ac:dyDescent="0.2">
      <c r="A1169" s="196">
        <v>4</v>
      </c>
      <c r="B1169" s="197" t="s">
        <v>422</v>
      </c>
      <c r="C1169" s="208">
        <v>42</v>
      </c>
      <c r="D1169" s="209" t="s">
        <v>518</v>
      </c>
      <c r="E1169" s="210">
        <v>4252</v>
      </c>
      <c r="F1169" s="211" t="s">
        <v>621</v>
      </c>
      <c r="G1169" s="231" t="s">
        <v>314</v>
      </c>
      <c r="H1169" s="65"/>
      <c r="I1169" s="222"/>
      <c r="J1169" s="66"/>
      <c r="K1169" s="66"/>
      <c r="L1169" s="66"/>
      <c r="M1169" s="64"/>
      <c r="N1169" s="304"/>
      <c r="O1169" s="305"/>
      <c r="P1169" s="127"/>
      <c r="Q1169" s="67"/>
      <c r="R1169" s="67"/>
      <c r="S1169" s="67"/>
      <c r="T1169" s="67"/>
      <c r="U1169" s="67"/>
      <c r="V1169" s="67"/>
      <c r="W1169" s="67"/>
      <c r="X1169" s="67"/>
      <c r="Y1169" s="68"/>
      <c r="Z1169" s="68"/>
      <c r="AA1169" s="68"/>
      <c r="AB1169" s="67"/>
      <c r="AC1169" s="67"/>
      <c r="AD1169" s="67"/>
      <c r="AE1169" s="67"/>
      <c r="AF1169" s="67"/>
      <c r="AG1169" s="67"/>
      <c r="AH1169" s="67"/>
      <c r="AI1169" s="67"/>
      <c r="AJ1169" s="68"/>
      <c r="AK1169" s="68"/>
      <c r="AL1169" s="68"/>
      <c r="AM1169" s="67"/>
      <c r="AN1169" s="67"/>
      <c r="AO1169" s="67"/>
      <c r="AP1169" s="67"/>
      <c r="AQ1169" s="67"/>
      <c r="AR1169" s="67"/>
      <c r="AS1169" s="67"/>
      <c r="AT1169" s="67"/>
      <c r="AU1169" s="67"/>
      <c r="AV1169" s="67"/>
      <c r="AW1169" s="67"/>
      <c r="AX1169" s="68"/>
      <c r="AY1169" s="68"/>
      <c r="AZ1169" s="69"/>
      <c r="BA1169" s="70"/>
      <c r="BB1169" s="71"/>
      <c r="BC1169" s="54"/>
      <c r="BD1169" s="41">
        <v>4</v>
      </c>
      <c r="BE1169" s="52">
        <v>42</v>
      </c>
      <c r="BF1169" s="62">
        <v>4252</v>
      </c>
      <c r="BG1169" s="275"/>
    </row>
    <row r="1170" spans="1:59" s="63" customFormat="1" ht="12.75" x14ac:dyDescent="0.2">
      <c r="A1170" s="196">
        <v>4</v>
      </c>
      <c r="B1170" s="197" t="s">
        <v>422</v>
      </c>
      <c r="C1170" s="208">
        <v>42</v>
      </c>
      <c r="D1170" s="209" t="s">
        <v>518</v>
      </c>
      <c r="E1170" s="210">
        <v>4252</v>
      </c>
      <c r="F1170" s="211" t="s">
        <v>621</v>
      </c>
      <c r="G1170" s="230"/>
      <c r="H1170" s="56"/>
      <c r="I1170" s="221"/>
      <c r="J1170" s="57"/>
      <c r="K1170" s="57"/>
      <c r="L1170" s="57"/>
      <c r="M1170" s="55"/>
      <c r="N1170" s="303"/>
      <c r="O1170" s="245"/>
      <c r="P1170" s="122"/>
      <c r="Q1170" s="58"/>
      <c r="R1170" s="58"/>
      <c r="S1170" s="58"/>
      <c r="T1170" s="58"/>
      <c r="U1170" s="58"/>
      <c r="V1170" s="58"/>
      <c r="W1170" s="58"/>
      <c r="X1170" s="58"/>
      <c r="Y1170" s="59"/>
      <c r="Z1170" s="59"/>
      <c r="AA1170" s="59"/>
      <c r="AB1170" s="58"/>
      <c r="AC1170" s="58"/>
      <c r="AD1170" s="58"/>
      <c r="AE1170" s="58"/>
      <c r="AF1170" s="58"/>
      <c r="AG1170" s="58"/>
      <c r="AH1170" s="58"/>
      <c r="AI1170" s="58"/>
      <c r="AJ1170" s="59"/>
      <c r="AK1170" s="59"/>
      <c r="AL1170" s="59"/>
      <c r="AM1170" s="58"/>
      <c r="AN1170" s="58"/>
      <c r="AO1170" s="58"/>
      <c r="AP1170" s="58"/>
      <c r="AQ1170" s="58"/>
      <c r="AR1170" s="58"/>
      <c r="AS1170" s="58"/>
      <c r="AT1170" s="58"/>
      <c r="AU1170" s="58"/>
      <c r="AV1170" s="58"/>
      <c r="AW1170" s="58"/>
      <c r="AX1170" s="59"/>
      <c r="AY1170" s="59"/>
      <c r="AZ1170" s="60"/>
      <c r="BA1170" s="61"/>
      <c r="BB1170" s="54"/>
      <c r="BC1170" s="54"/>
      <c r="BD1170" s="41">
        <v>4</v>
      </c>
      <c r="BE1170" s="52">
        <v>42</v>
      </c>
      <c r="BF1170" s="62">
        <v>4252</v>
      </c>
      <c r="BG1170" s="274"/>
    </row>
    <row r="1171" spans="1:59" s="63" customFormat="1" ht="12.75" x14ac:dyDescent="0.2">
      <c r="A1171" s="196">
        <v>4</v>
      </c>
      <c r="B1171" s="197" t="s">
        <v>422</v>
      </c>
      <c r="C1171" s="208">
        <v>42</v>
      </c>
      <c r="D1171" s="209" t="s">
        <v>518</v>
      </c>
      <c r="E1171" s="210">
        <v>4252</v>
      </c>
      <c r="F1171" s="211" t="s">
        <v>621</v>
      </c>
      <c r="G1171" s="231"/>
      <c r="H1171" s="65"/>
      <c r="I1171" s="222"/>
      <c r="J1171" s="66"/>
      <c r="K1171" s="66"/>
      <c r="L1171" s="66"/>
      <c r="M1171" s="64"/>
      <c r="N1171" s="304"/>
      <c r="O1171" s="305"/>
      <c r="P1171" s="127"/>
      <c r="Q1171" s="67"/>
      <c r="R1171" s="67"/>
      <c r="S1171" s="67"/>
      <c r="T1171" s="67"/>
      <c r="U1171" s="67"/>
      <c r="V1171" s="67"/>
      <c r="W1171" s="67"/>
      <c r="X1171" s="67"/>
      <c r="Y1171" s="68"/>
      <c r="Z1171" s="68"/>
      <c r="AA1171" s="68"/>
      <c r="AB1171" s="67"/>
      <c r="AC1171" s="67"/>
      <c r="AD1171" s="67"/>
      <c r="AE1171" s="67"/>
      <c r="AF1171" s="67"/>
      <c r="AG1171" s="67"/>
      <c r="AH1171" s="67"/>
      <c r="AI1171" s="67"/>
      <c r="AJ1171" s="68"/>
      <c r="AK1171" s="68"/>
      <c r="AL1171" s="68"/>
      <c r="AM1171" s="67"/>
      <c r="AN1171" s="67"/>
      <c r="AO1171" s="67"/>
      <c r="AP1171" s="67"/>
      <c r="AQ1171" s="67"/>
      <c r="AR1171" s="67"/>
      <c r="AS1171" s="67"/>
      <c r="AT1171" s="67"/>
      <c r="AU1171" s="67"/>
      <c r="AV1171" s="67"/>
      <c r="AW1171" s="67"/>
      <c r="AX1171" s="68"/>
      <c r="AY1171" s="68"/>
      <c r="AZ1171" s="69"/>
      <c r="BA1171" s="70"/>
      <c r="BB1171" s="71"/>
      <c r="BC1171" s="54"/>
      <c r="BD1171" s="41">
        <v>4</v>
      </c>
      <c r="BE1171" s="52">
        <v>42</v>
      </c>
      <c r="BF1171" s="62">
        <v>4252</v>
      </c>
      <c r="BG1171" s="275"/>
    </row>
    <row r="1172" spans="1:59" s="63" customFormat="1" ht="12.75" x14ac:dyDescent="0.2">
      <c r="A1172" s="196">
        <v>4</v>
      </c>
      <c r="B1172" s="197" t="s">
        <v>422</v>
      </c>
      <c r="C1172" s="208">
        <v>42</v>
      </c>
      <c r="D1172" s="209" t="s">
        <v>518</v>
      </c>
      <c r="E1172" s="210">
        <v>4252</v>
      </c>
      <c r="F1172" s="211" t="s">
        <v>621</v>
      </c>
      <c r="G1172" s="231" t="s">
        <v>215</v>
      </c>
      <c r="H1172" s="72" t="s">
        <v>1233</v>
      </c>
      <c r="I1172" s="223" t="s">
        <v>1253</v>
      </c>
      <c r="J1172" s="73"/>
      <c r="K1172" s="73"/>
      <c r="L1172" s="73"/>
      <c r="M1172" s="74"/>
      <c r="N1172" s="247"/>
      <c r="O1172" s="306"/>
      <c r="P1172" s="105"/>
      <c r="Q1172" s="75"/>
      <c r="R1172" s="75"/>
      <c r="S1172" s="75"/>
      <c r="T1172" s="75"/>
      <c r="U1172" s="75"/>
      <c r="V1172" s="75"/>
      <c r="W1172" s="75"/>
      <c r="X1172" s="75"/>
      <c r="Y1172" s="76" t="s">
        <v>1241</v>
      </c>
      <c r="Z1172" s="77" t="s">
        <v>1241</v>
      </c>
      <c r="AA1172" s="78">
        <f>AA$1471</f>
        <v>250</v>
      </c>
      <c r="AB1172" s="75"/>
      <c r="AC1172" s="75"/>
      <c r="AD1172" s="75"/>
      <c r="AE1172" s="75"/>
      <c r="AF1172" s="75"/>
      <c r="AG1172" s="75"/>
      <c r="AH1172" s="75"/>
      <c r="AI1172" s="75"/>
      <c r="AJ1172" s="76" t="s">
        <v>1241</v>
      </c>
      <c r="AK1172" s="77" t="s">
        <v>1241</v>
      </c>
      <c r="AL1172" s="78">
        <f>AL$1471</f>
        <v>0</v>
      </c>
      <c r="AM1172" s="75"/>
      <c r="AN1172" s="75"/>
      <c r="AO1172" s="75"/>
      <c r="AP1172" s="75"/>
      <c r="AQ1172" s="75"/>
      <c r="AR1172" s="75"/>
      <c r="AS1172" s="75"/>
      <c r="AT1172" s="75"/>
      <c r="AU1172" s="75"/>
      <c r="AV1172" s="75"/>
      <c r="AW1172" s="76" t="s">
        <v>1241</v>
      </c>
      <c r="AX1172" s="77" t="s">
        <v>1241</v>
      </c>
      <c r="AY1172" s="78">
        <f>AY$1471</f>
        <v>1000</v>
      </c>
      <c r="AZ1172" s="79"/>
      <c r="BA1172" s="80" t="str">
        <f>I1172</f>
        <v>&gt; see 4311, Profiled metal sheet roofing</v>
      </c>
      <c r="BB1172" s="71"/>
      <c r="BC1172" s="54"/>
      <c r="BD1172" s="41">
        <v>4</v>
      </c>
      <c r="BE1172" s="52">
        <v>42</v>
      </c>
      <c r="BF1172" s="62">
        <v>4252</v>
      </c>
      <c r="BG1172" s="276" t="s">
        <v>47</v>
      </c>
    </row>
    <row r="1173" spans="1:59" s="63" customFormat="1" ht="12.75" x14ac:dyDescent="0.2">
      <c r="A1173" s="196">
        <v>4</v>
      </c>
      <c r="B1173" s="197" t="s">
        <v>422</v>
      </c>
      <c r="C1173" s="208">
        <v>42</v>
      </c>
      <c r="D1173" s="209" t="s">
        <v>518</v>
      </c>
      <c r="E1173" s="210">
        <v>4252</v>
      </c>
      <c r="F1173" s="211" t="s">
        <v>621</v>
      </c>
      <c r="G1173" s="231"/>
      <c r="H1173" s="65"/>
      <c r="I1173" s="222"/>
      <c r="J1173" s="66"/>
      <c r="K1173" s="66"/>
      <c r="L1173" s="66"/>
      <c r="M1173" s="64"/>
      <c r="N1173" s="304"/>
      <c r="O1173" s="305"/>
      <c r="P1173" s="127"/>
      <c r="Q1173" s="67"/>
      <c r="R1173" s="67"/>
      <c r="S1173" s="67"/>
      <c r="T1173" s="67"/>
      <c r="U1173" s="67"/>
      <c r="V1173" s="67"/>
      <c r="W1173" s="67"/>
      <c r="X1173" s="67"/>
      <c r="Y1173" s="68"/>
      <c r="Z1173" s="68"/>
      <c r="AA1173" s="68"/>
      <c r="AB1173" s="67"/>
      <c r="AC1173" s="67"/>
      <c r="AD1173" s="67"/>
      <c r="AE1173" s="67"/>
      <c r="AF1173" s="67"/>
      <c r="AG1173" s="67"/>
      <c r="AH1173" s="67"/>
      <c r="AI1173" s="67"/>
      <c r="AJ1173" s="68"/>
      <c r="AK1173" s="68"/>
      <c r="AL1173" s="68"/>
      <c r="AM1173" s="67"/>
      <c r="AN1173" s="67"/>
      <c r="AO1173" s="67"/>
      <c r="AP1173" s="67"/>
      <c r="AQ1173" s="67"/>
      <c r="AR1173" s="67"/>
      <c r="AS1173" s="67"/>
      <c r="AT1173" s="67"/>
      <c r="AU1173" s="67"/>
      <c r="AV1173" s="67"/>
      <c r="AW1173" s="67"/>
      <c r="AX1173" s="68"/>
      <c r="AY1173" s="68"/>
      <c r="AZ1173" s="69"/>
      <c r="BA1173" s="70"/>
      <c r="BB1173" s="71"/>
      <c r="BC1173" s="54"/>
      <c r="BD1173" s="41">
        <v>4</v>
      </c>
      <c r="BE1173" s="52">
        <v>42</v>
      </c>
      <c r="BF1173" s="62">
        <v>4252</v>
      </c>
      <c r="BG1173" s="275"/>
    </row>
    <row r="1174" spans="1:59" s="63" customFormat="1" ht="12.75" x14ac:dyDescent="0.2">
      <c r="A1174" s="196">
        <v>4</v>
      </c>
      <c r="B1174" s="197" t="s">
        <v>422</v>
      </c>
      <c r="C1174" s="208">
        <v>42</v>
      </c>
      <c r="D1174" s="209" t="s">
        <v>518</v>
      </c>
      <c r="E1174" s="210">
        <v>4252</v>
      </c>
      <c r="F1174" s="211" t="s">
        <v>621</v>
      </c>
      <c r="G1174" s="230"/>
      <c r="H1174" s="56"/>
      <c r="I1174" s="221"/>
      <c r="J1174" s="57"/>
      <c r="K1174" s="57"/>
      <c r="L1174" s="57"/>
      <c r="M1174" s="55"/>
      <c r="N1174" s="303"/>
      <c r="O1174" s="245"/>
      <c r="P1174" s="122"/>
      <c r="Q1174" s="58"/>
      <c r="R1174" s="58"/>
      <c r="S1174" s="58"/>
      <c r="T1174" s="58"/>
      <c r="U1174" s="58"/>
      <c r="V1174" s="58"/>
      <c r="W1174" s="58"/>
      <c r="X1174" s="58"/>
      <c r="Y1174" s="59"/>
      <c r="Z1174" s="59"/>
      <c r="AA1174" s="59"/>
      <c r="AB1174" s="58"/>
      <c r="AC1174" s="58"/>
      <c r="AD1174" s="58"/>
      <c r="AE1174" s="58"/>
      <c r="AF1174" s="58"/>
      <c r="AG1174" s="58"/>
      <c r="AH1174" s="58"/>
      <c r="AI1174" s="58"/>
      <c r="AJ1174" s="59"/>
      <c r="AK1174" s="59"/>
      <c r="AL1174" s="59"/>
      <c r="AM1174" s="58"/>
      <c r="AN1174" s="58"/>
      <c r="AO1174" s="58"/>
      <c r="AP1174" s="58"/>
      <c r="AQ1174" s="58"/>
      <c r="AR1174" s="58"/>
      <c r="AS1174" s="58"/>
      <c r="AT1174" s="58"/>
      <c r="AU1174" s="58"/>
      <c r="AV1174" s="58"/>
      <c r="AW1174" s="58"/>
      <c r="AX1174" s="59"/>
      <c r="AY1174" s="59"/>
      <c r="AZ1174" s="60"/>
      <c r="BA1174" s="61"/>
      <c r="BB1174" s="54"/>
      <c r="BC1174" s="54"/>
      <c r="BD1174" s="41">
        <v>4</v>
      </c>
      <c r="BE1174" s="52">
        <v>42</v>
      </c>
      <c r="BF1174" s="62">
        <v>4252</v>
      </c>
      <c r="BG1174" s="274"/>
    </row>
    <row r="1175" spans="1:59" x14ac:dyDescent="0.25">
      <c r="A1175" s="196">
        <v>4</v>
      </c>
      <c r="B1175" s="197" t="s">
        <v>422</v>
      </c>
      <c r="C1175" s="208">
        <v>42</v>
      </c>
      <c r="D1175" s="209" t="s">
        <v>518</v>
      </c>
      <c r="E1175" s="212">
        <v>4253</v>
      </c>
      <c r="F1175" s="213" t="s">
        <v>626</v>
      </c>
      <c r="G1175" s="234"/>
      <c r="H1175" s="138"/>
      <c r="I1175" s="224"/>
      <c r="J1175" s="98"/>
      <c r="K1175" s="98"/>
      <c r="L1175" s="98"/>
      <c r="M1175" s="137"/>
      <c r="N1175" s="322"/>
      <c r="O1175" s="323"/>
      <c r="P1175" s="139"/>
      <c r="Q1175" s="139"/>
      <c r="R1175" s="139"/>
      <c r="S1175" s="139"/>
      <c r="T1175" s="139"/>
      <c r="U1175" s="139"/>
      <c r="V1175" s="139"/>
      <c r="W1175" s="139"/>
      <c r="X1175" s="139"/>
      <c r="Y1175" s="100"/>
      <c r="Z1175" s="125"/>
      <c r="AA1175" s="125"/>
      <c r="AB1175" s="139"/>
      <c r="AC1175" s="139"/>
      <c r="AD1175" s="139"/>
      <c r="AE1175" s="139"/>
      <c r="AF1175" s="139"/>
      <c r="AG1175" s="139"/>
      <c r="AH1175" s="139"/>
      <c r="AI1175" s="139"/>
      <c r="AJ1175" s="100"/>
      <c r="AK1175" s="125"/>
      <c r="AL1175" s="125"/>
      <c r="AM1175" s="139"/>
      <c r="AN1175" s="139"/>
      <c r="AO1175" s="139"/>
      <c r="AP1175" s="139"/>
      <c r="AQ1175" s="139"/>
      <c r="AR1175" s="139"/>
      <c r="AS1175" s="139"/>
      <c r="AT1175" s="139"/>
      <c r="AU1175" s="139"/>
      <c r="AV1175" s="139"/>
      <c r="AW1175" s="99"/>
      <c r="AX1175" s="125"/>
      <c r="AY1175" s="100"/>
      <c r="AZ1175" s="140"/>
      <c r="BA1175" s="141"/>
      <c r="BB1175" s="136"/>
      <c r="BC1175" s="136"/>
      <c r="BD1175" s="41">
        <v>4</v>
      </c>
      <c r="BE1175" s="52">
        <v>42</v>
      </c>
      <c r="BF1175" s="103">
        <v>4253</v>
      </c>
      <c r="BG1175" s="283"/>
    </row>
    <row r="1176" spans="1:59" s="63" customFormat="1" ht="12.75" x14ac:dyDescent="0.2">
      <c r="A1176" s="196">
        <v>4</v>
      </c>
      <c r="B1176" s="197" t="s">
        <v>422</v>
      </c>
      <c r="C1176" s="208">
        <v>42</v>
      </c>
      <c r="D1176" s="209" t="s">
        <v>518</v>
      </c>
      <c r="E1176" s="212">
        <v>4253</v>
      </c>
      <c r="F1176" s="213" t="s">
        <v>626</v>
      </c>
      <c r="G1176" s="232"/>
      <c r="H1176" s="97"/>
      <c r="I1176" s="224"/>
      <c r="J1176" s="98"/>
      <c r="K1176" s="98"/>
      <c r="L1176" s="98"/>
      <c r="M1176" s="96"/>
      <c r="N1176" s="307"/>
      <c r="O1176" s="246"/>
      <c r="P1176" s="124"/>
      <c r="Q1176" s="99"/>
      <c r="R1176" s="99"/>
      <c r="S1176" s="99"/>
      <c r="T1176" s="99"/>
      <c r="U1176" s="99"/>
      <c r="V1176" s="99"/>
      <c r="W1176" s="99"/>
      <c r="X1176" s="99"/>
      <c r="Y1176" s="100"/>
      <c r="Z1176" s="100"/>
      <c r="AA1176" s="100"/>
      <c r="AB1176" s="99"/>
      <c r="AC1176" s="99"/>
      <c r="AD1176" s="99"/>
      <c r="AE1176" s="99"/>
      <c r="AF1176" s="99"/>
      <c r="AG1176" s="99"/>
      <c r="AH1176" s="99"/>
      <c r="AI1176" s="99"/>
      <c r="AJ1176" s="100"/>
      <c r="AK1176" s="100"/>
      <c r="AL1176" s="100"/>
      <c r="AM1176" s="99"/>
      <c r="AN1176" s="99"/>
      <c r="AO1176" s="99"/>
      <c r="AP1176" s="99"/>
      <c r="AQ1176" s="99"/>
      <c r="AR1176" s="99"/>
      <c r="AS1176" s="99"/>
      <c r="AT1176" s="99"/>
      <c r="AU1176" s="99"/>
      <c r="AV1176" s="99"/>
      <c r="AW1176" s="99"/>
      <c r="AX1176" s="100"/>
      <c r="AY1176" s="100"/>
      <c r="AZ1176" s="101"/>
      <c r="BA1176" s="102"/>
      <c r="BB1176" s="95"/>
      <c r="BC1176" s="95"/>
      <c r="BD1176" s="41">
        <v>4</v>
      </c>
      <c r="BE1176" s="52">
        <v>42</v>
      </c>
      <c r="BF1176" s="103">
        <v>4253</v>
      </c>
      <c r="BG1176" s="277"/>
    </row>
    <row r="1177" spans="1:59" s="63" customFormat="1" ht="12.75" x14ac:dyDescent="0.2">
      <c r="A1177" s="196">
        <v>4</v>
      </c>
      <c r="B1177" s="197" t="s">
        <v>422</v>
      </c>
      <c r="C1177" s="208">
        <v>42</v>
      </c>
      <c r="D1177" s="209" t="s">
        <v>518</v>
      </c>
      <c r="E1177" s="212">
        <v>4253</v>
      </c>
      <c r="F1177" s="213" t="s">
        <v>626</v>
      </c>
      <c r="G1177" s="231" t="s">
        <v>1218</v>
      </c>
      <c r="H1177" s="65"/>
      <c r="I1177" s="222"/>
      <c r="J1177" s="66"/>
      <c r="K1177" s="66"/>
      <c r="L1177" s="66"/>
      <c r="M1177" s="64"/>
      <c r="N1177" s="304"/>
      <c r="O1177" s="305"/>
      <c r="P1177" s="127"/>
      <c r="Q1177" s="67"/>
      <c r="R1177" s="67"/>
      <c r="S1177" s="67"/>
      <c r="T1177" s="67"/>
      <c r="U1177" s="67"/>
      <c r="V1177" s="67"/>
      <c r="W1177" s="67"/>
      <c r="X1177" s="67"/>
      <c r="Y1177" s="68"/>
      <c r="Z1177" s="68"/>
      <c r="AA1177" s="68"/>
      <c r="AB1177" s="67"/>
      <c r="AC1177" s="67"/>
      <c r="AD1177" s="67"/>
      <c r="AE1177" s="67"/>
      <c r="AF1177" s="67"/>
      <c r="AG1177" s="67"/>
      <c r="AH1177" s="67"/>
      <c r="AI1177" s="67"/>
      <c r="AJ1177" s="68"/>
      <c r="AK1177" s="68"/>
      <c r="AL1177" s="68"/>
      <c r="AM1177" s="67"/>
      <c r="AN1177" s="67"/>
      <c r="AO1177" s="67"/>
      <c r="AP1177" s="67"/>
      <c r="AQ1177" s="67"/>
      <c r="AR1177" s="67"/>
      <c r="AS1177" s="67"/>
      <c r="AT1177" s="67"/>
      <c r="AU1177" s="67"/>
      <c r="AV1177" s="67"/>
      <c r="AW1177" s="67"/>
      <c r="AX1177" s="68"/>
      <c r="AY1177" s="68"/>
      <c r="AZ1177" s="69"/>
      <c r="BA1177" s="70"/>
      <c r="BB1177" s="71"/>
      <c r="BC1177" s="95"/>
      <c r="BD1177" s="41">
        <v>4</v>
      </c>
      <c r="BE1177" s="52">
        <v>42</v>
      </c>
      <c r="BF1177" s="103">
        <v>4253</v>
      </c>
      <c r="BG1177" s="275"/>
    </row>
    <row r="1178" spans="1:59" s="63" customFormat="1" ht="12.75" x14ac:dyDescent="0.2">
      <c r="A1178" s="196">
        <v>4</v>
      </c>
      <c r="B1178" s="197" t="s">
        <v>422</v>
      </c>
      <c r="C1178" s="208">
        <v>42</v>
      </c>
      <c r="D1178" s="209" t="s">
        <v>518</v>
      </c>
      <c r="E1178" s="212">
        <v>4253</v>
      </c>
      <c r="F1178" s="213" t="s">
        <v>626</v>
      </c>
      <c r="G1178" s="231" t="s">
        <v>1218</v>
      </c>
      <c r="H1178" s="72" t="s">
        <v>47</v>
      </c>
      <c r="I1178" s="223"/>
      <c r="J1178" s="73"/>
      <c r="K1178" s="73"/>
      <c r="L1178" s="73"/>
      <c r="M1178" s="74"/>
      <c r="N1178" s="247"/>
      <c r="O1178" s="306"/>
      <c r="P1178" s="105"/>
      <c r="Q1178" s="75"/>
      <c r="R1178" s="75"/>
      <c r="S1178" s="75"/>
      <c r="T1178" s="75"/>
      <c r="U1178" s="75"/>
      <c r="V1178" s="75"/>
      <c r="W1178" s="75"/>
      <c r="X1178" s="75"/>
      <c r="Y1178" s="76">
        <f>IF(ISNUMBER(VLOOKUP(Y1180,P$7:W$7,MATCH(Y1180,P$7:W$7))),VLOOKUP(Y1180,P$7:W$7,MATCH(Y1180,P$7:W$7)),IF(N1182=0,"No Data",IF(Y1180&gt;0,"&lt;100",0)))</f>
        <v>10000</v>
      </c>
      <c r="Z1178" s="77">
        <f>IF(ISNUMBER(VLOOKUP(Z1182,P$7:W$7,MATCH(Z1182,P$7:W$7))),VLOOKUP(Z1182,P$7:W$7,MATCH(Z1182,P$7:W$7)),IF(N1182=0,"No Data",IF(Z1182&gt;0,"&lt;100",0)))</f>
        <v>10000</v>
      </c>
      <c r="AA1178" s="106">
        <f>IF(ISNUMBER(Z1178),Z1178,0)</f>
        <v>10000</v>
      </c>
      <c r="AB1178" s="75"/>
      <c r="AC1178" s="75"/>
      <c r="AD1178" s="75"/>
      <c r="AE1178" s="75"/>
      <c r="AF1178" s="75"/>
      <c r="AG1178" s="75"/>
      <c r="AH1178" s="75"/>
      <c r="AI1178" s="75"/>
      <c r="AJ1178" s="76">
        <f>IF(ISNUMBER(VLOOKUP(AJ1180,AB$7:AH$7,MATCH(AJ1180,AB$7:AH$7))),VLOOKUP(AJ1180,AB$7:AH$7,MATCH(AJ1180,AB$7:AH$7)),IF(N1182=0,"No Data",IF(AJ1180&gt;0,"&lt;50",0)))</f>
        <v>0</v>
      </c>
      <c r="AK1178" s="77">
        <f>IF(ISNUMBER(VLOOKUP(AK1182,AB$7:AH$7,MATCH(AK1182,AB$7:AH$7))),VLOOKUP(AK1182,AB$7:AH$7,MATCH(AK1182,AB$7:AH$7)),IF(N1182=0,"No Data",IF(AK1182&gt;0,"&lt;50",0)))</f>
        <v>0</v>
      </c>
      <c r="AL1178" s="106">
        <f>IF(ISNUMBER(AK1178),AK1178,0)</f>
        <v>0</v>
      </c>
      <c r="AM1178" s="75"/>
      <c r="AN1178" s="75"/>
      <c r="AO1178" s="75"/>
      <c r="AP1178" s="75"/>
      <c r="AQ1178" s="75"/>
      <c r="AR1178" s="75"/>
      <c r="AS1178" s="75"/>
      <c r="AT1178" s="75"/>
      <c r="AU1178" s="75"/>
      <c r="AV1178" s="75"/>
      <c r="AW1178" s="76">
        <f>IF(ISNUMBER(VLOOKUP(AW1180,AM$7:AU$7,MATCH(AW1180,AM$7:AU$7))),VLOOKUP(AW1180,AM$7:AU$7,MATCH(AW1180,AM$7:AU$7)),IF(N1182=0,"No Data",IF(AW1180&gt;0,"&lt;10",0)))</f>
        <v>1000</v>
      </c>
      <c r="AX1178" s="77">
        <f>IF(ISNUMBER(VLOOKUP(AX1182,AM$7:AU$7,MATCH(AX1182,AM$7:AU$7))),VLOOKUP(AX1182,AM$7:AU$7,MATCH(AX1182,AM$7:AU$7)),IF(N1182=0,"No Data",IF(AX1182&gt;0,"&lt;10",0)))</f>
        <v>1000</v>
      </c>
      <c r="AY1178" s="106">
        <f>IF(ISNUMBER(AX1178),AX1178,0)</f>
        <v>1000</v>
      </c>
      <c r="AZ1178" s="79"/>
      <c r="BA1178" s="80"/>
      <c r="BB1178" s="71"/>
      <c r="BC1178" s="95"/>
      <c r="BD1178" s="41">
        <v>4</v>
      </c>
      <c r="BE1178" s="52">
        <v>42</v>
      </c>
      <c r="BF1178" s="103">
        <v>4253</v>
      </c>
      <c r="BG1178" s="276" t="s">
        <v>47</v>
      </c>
    </row>
    <row r="1179" spans="1:59" s="63" customFormat="1" ht="12.75" x14ac:dyDescent="0.2">
      <c r="A1179" s="196">
        <v>4</v>
      </c>
      <c r="B1179" s="197" t="s">
        <v>422</v>
      </c>
      <c r="C1179" s="208">
        <v>42</v>
      </c>
      <c r="D1179" s="209" t="s">
        <v>518</v>
      </c>
      <c r="E1179" s="212">
        <v>4253</v>
      </c>
      <c r="F1179" s="213" t="s">
        <v>626</v>
      </c>
      <c r="G1179" s="231" t="s">
        <v>1218</v>
      </c>
      <c r="H1179" s="81" t="s">
        <v>48</v>
      </c>
      <c r="I1179" s="223"/>
      <c r="J1179" s="73"/>
      <c r="K1179" s="73"/>
      <c r="L1179" s="73"/>
      <c r="M1179" s="74"/>
      <c r="N1179" s="247"/>
      <c r="O1179" s="306"/>
      <c r="P1179" s="105"/>
      <c r="Q1179" s="75"/>
      <c r="R1179" s="75"/>
      <c r="S1179" s="75"/>
      <c r="T1179" s="75"/>
      <c r="U1179" s="75"/>
      <c r="V1179" s="75"/>
      <c r="W1179" s="75"/>
      <c r="X1179" s="75"/>
      <c r="Y1179" s="82">
        <f>MIN(X1183:X1184)</f>
        <v>100</v>
      </c>
      <c r="Z1179" s="83"/>
      <c r="AA1179" s="83"/>
      <c r="AB1179" s="75"/>
      <c r="AC1179" s="75"/>
      <c r="AD1179" s="75"/>
      <c r="AE1179" s="75"/>
      <c r="AF1179" s="75"/>
      <c r="AG1179" s="75"/>
      <c r="AH1179" s="75"/>
      <c r="AI1179" s="75"/>
      <c r="AJ1179" s="82">
        <f>MIN(AI1183:AI1184)</f>
        <v>0</v>
      </c>
      <c r="AK1179" s="83"/>
      <c r="AL1179" s="83"/>
      <c r="AM1179" s="75"/>
      <c r="AN1179" s="75"/>
      <c r="AO1179" s="75"/>
      <c r="AP1179" s="75"/>
      <c r="AQ1179" s="75"/>
      <c r="AR1179" s="75"/>
      <c r="AS1179" s="75"/>
      <c r="AT1179" s="75"/>
      <c r="AU1179" s="75"/>
      <c r="AV1179" s="75"/>
      <c r="AW1179" s="82">
        <f>MIN(AV1183:AV1184)</f>
        <v>100</v>
      </c>
      <c r="AX1179" s="83"/>
      <c r="AY1179" s="83"/>
      <c r="AZ1179" s="79"/>
      <c r="BA1179" s="80"/>
      <c r="BB1179" s="71"/>
      <c r="BC1179" s="95"/>
      <c r="BD1179" s="41">
        <v>4</v>
      </c>
      <c r="BE1179" s="52">
        <v>42</v>
      </c>
      <c r="BF1179" s="103">
        <v>4253</v>
      </c>
      <c r="BG1179" s="278" t="s">
        <v>48</v>
      </c>
    </row>
    <row r="1180" spans="1:59" s="63" customFormat="1" ht="12.75" x14ac:dyDescent="0.2">
      <c r="A1180" s="196">
        <v>4</v>
      </c>
      <c r="B1180" s="197" t="s">
        <v>422</v>
      </c>
      <c r="C1180" s="208">
        <v>42</v>
      </c>
      <c r="D1180" s="209" t="s">
        <v>518</v>
      </c>
      <c r="E1180" s="212">
        <v>4253</v>
      </c>
      <c r="F1180" s="213" t="s">
        <v>626</v>
      </c>
      <c r="G1180" s="231" t="s">
        <v>1218</v>
      </c>
      <c r="H1180" s="81" t="s">
        <v>49</v>
      </c>
      <c r="I1180" s="223"/>
      <c r="J1180" s="73"/>
      <c r="K1180" s="73"/>
      <c r="L1180" s="73"/>
      <c r="M1180" s="74"/>
      <c r="N1180" s="247"/>
      <c r="O1180" s="306"/>
      <c r="P1180" s="105"/>
      <c r="Q1180" s="75"/>
      <c r="R1180" s="75"/>
      <c r="S1180" s="75"/>
      <c r="T1180" s="75"/>
      <c r="U1180" s="75"/>
      <c r="V1180" s="75"/>
      <c r="W1180" s="75"/>
      <c r="X1180" s="75"/>
      <c r="Y1180" s="84">
        <f>IF(ISNUMBER(AVERAGE(X1183:X1184)),AVERAGE(X1183:X1184),0)</f>
        <v>12550</v>
      </c>
      <c r="Z1180" s="83"/>
      <c r="AA1180" s="83"/>
      <c r="AB1180" s="75"/>
      <c r="AC1180" s="75"/>
      <c r="AD1180" s="75"/>
      <c r="AE1180" s="75"/>
      <c r="AF1180" s="75"/>
      <c r="AG1180" s="75"/>
      <c r="AH1180" s="75"/>
      <c r="AI1180" s="75"/>
      <c r="AJ1180" s="84">
        <f>IF(ISNUMBER(AVERAGE(AI1183:AI1184)),AVERAGE(AI1183:AI1184),0)</f>
        <v>0</v>
      </c>
      <c r="AK1180" s="83"/>
      <c r="AL1180" s="83"/>
      <c r="AM1180" s="75"/>
      <c r="AN1180" s="75"/>
      <c r="AO1180" s="75"/>
      <c r="AP1180" s="75"/>
      <c r="AQ1180" s="75"/>
      <c r="AR1180" s="75"/>
      <c r="AS1180" s="75"/>
      <c r="AT1180" s="75"/>
      <c r="AU1180" s="75"/>
      <c r="AV1180" s="75"/>
      <c r="AW1180" s="84">
        <f>IF(ISNUMBER(AVERAGE(AV1183:AV1184)),AVERAGE(AV1183:AV1184),0)</f>
        <v>1300</v>
      </c>
      <c r="AX1180" s="83"/>
      <c r="AY1180" s="83"/>
      <c r="AZ1180" s="79"/>
      <c r="BA1180" s="80"/>
      <c r="BB1180" s="71"/>
      <c r="BC1180" s="95"/>
      <c r="BD1180" s="41">
        <v>4</v>
      </c>
      <c r="BE1180" s="52">
        <v>42</v>
      </c>
      <c r="BF1180" s="103">
        <v>4253</v>
      </c>
      <c r="BG1180" s="278" t="s">
        <v>49</v>
      </c>
    </row>
    <row r="1181" spans="1:59" s="63" customFormat="1" ht="12.75" x14ac:dyDescent="0.2">
      <c r="A1181" s="196">
        <v>4</v>
      </c>
      <c r="B1181" s="197" t="s">
        <v>422</v>
      </c>
      <c r="C1181" s="208">
        <v>42</v>
      </c>
      <c r="D1181" s="209" t="s">
        <v>518</v>
      </c>
      <c r="E1181" s="212">
        <v>4253</v>
      </c>
      <c r="F1181" s="213" t="s">
        <v>626</v>
      </c>
      <c r="G1181" s="231" t="s">
        <v>1218</v>
      </c>
      <c r="H1181" s="81" t="s">
        <v>50</v>
      </c>
      <c r="I1181" s="223"/>
      <c r="J1181" s="73"/>
      <c r="K1181" s="73"/>
      <c r="L1181" s="73"/>
      <c r="M1181" s="74"/>
      <c r="N1181" s="247"/>
      <c r="O1181" s="306"/>
      <c r="P1181" s="105"/>
      <c r="Q1181" s="75"/>
      <c r="R1181" s="75"/>
      <c r="S1181" s="75"/>
      <c r="T1181" s="75"/>
      <c r="U1181" s="75"/>
      <c r="V1181" s="75"/>
      <c r="W1181" s="75"/>
      <c r="X1181" s="75"/>
      <c r="Y1181" s="84">
        <f>MAX(X1183:X1184)</f>
        <v>25000</v>
      </c>
      <c r="Z1181" s="83"/>
      <c r="AA1181" s="83"/>
      <c r="AB1181" s="75"/>
      <c r="AC1181" s="75"/>
      <c r="AD1181" s="75"/>
      <c r="AE1181" s="75"/>
      <c r="AF1181" s="75"/>
      <c r="AG1181" s="75"/>
      <c r="AH1181" s="75"/>
      <c r="AI1181" s="75"/>
      <c r="AJ1181" s="84">
        <f>MAX(AI1183:AI1184)</f>
        <v>0</v>
      </c>
      <c r="AK1181" s="83"/>
      <c r="AL1181" s="83"/>
      <c r="AM1181" s="75"/>
      <c r="AN1181" s="75"/>
      <c r="AO1181" s="75"/>
      <c r="AP1181" s="75"/>
      <c r="AQ1181" s="75"/>
      <c r="AR1181" s="75"/>
      <c r="AS1181" s="75"/>
      <c r="AT1181" s="75"/>
      <c r="AU1181" s="75"/>
      <c r="AV1181" s="75"/>
      <c r="AW1181" s="84">
        <f>MAX(AV1183:AV1184)</f>
        <v>2500</v>
      </c>
      <c r="AX1181" s="83"/>
      <c r="AY1181" s="83"/>
      <c r="AZ1181" s="79"/>
      <c r="BA1181" s="80"/>
      <c r="BB1181" s="71"/>
      <c r="BC1181" s="95"/>
      <c r="BD1181" s="41">
        <v>4</v>
      </c>
      <c r="BE1181" s="52">
        <v>42</v>
      </c>
      <c r="BF1181" s="103">
        <v>4253</v>
      </c>
      <c r="BG1181" s="278" t="s">
        <v>50</v>
      </c>
    </row>
    <row r="1182" spans="1:59" s="63" customFormat="1" ht="12.75" x14ac:dyDescent="0.2">
      <c r="A1182" s="196">
        <v>4</v>
      </c>
      <c r="B1182" s="197" t="s">
        <v>422</v>
      </c>
      <c r="C1182" s="208">
        <v>42</v>
      </c>
      <c r="D1182" s="209" t="s">
        <v>518</v>
      </c>
      <c r="E1182" s="212">
        <v>4253</v>
      </c>
      <c r="F1182" s="213" t="s">
        <v>626</v>
      </c>
      <c r="G1182" s="231" t="s">
        <v>1218</v>
      </c>
      <c r="H1182" s="85" t="s">
        <v>51</v>
      </c>
      <c r="I1182" s="223"/>
      <c r="J1182" s="73"/>
      <c r="K1182" s="73"/>
      <c r="L1182" s="73"/>
      <c r="M1182" s="74"/>
      <c r="N1182" s="317">
        <f>SUM(N1183:N1184)</f>
        <v>2</v>
      </c>
      <c r="O1182" s="293">
        <f>SUM(O1183:O1184)</f>
        <v>1</v>
      </c>
      <c r="P1182" s="292"/>
      <c r="Q1182" s="87"/>
      <c r="R1182" s="87"/>
      <c r="S1182" s="87"/>
      <c r="T1182" s="87"/>
      <c r="U1182" s="87"/>
      <c r="V1182" s="87"/>
      <c r="W1182" s="87"/>
      <c r="X1182" s="87"/>
      <c r="Y1182" s="112"/>
      <c r="Z1182" s="121">
        <f>SUM(Z1183:Z1184)</f>
        <v>12550</v>
      </c>
      <c r="AA1182" s="88"/>
      <c r="AB1182" s="87"/>
      <c r="AC1182" s="87"/>
      <c r="AD1182" s="87"/>
      <c r="AE1182" s="87"/>
      <c r="AF1182" s="87"/>
      <c r="AG1182" s="87"/>
      <c r="AH1182" s="87"/>
      <c r="AI1182" s="87"/>
      <c r="AJ1182" s="112"/>
      <c r="AK1182" s="121">
        <f>SUM(AK1183:AK1184)</f>
        <v>0</v>
      </c>
      <c r="AL1182" s="88"/>
      <c r="AM1182" s="87"/>
      <c r="AN1182" s="87"/>
      <c r="AO1182" s="87"/>
      <c r="AP1182" s="87"/>
      <c r="AQ1182" s="87"/>
      <c r="AR1182" s="87"/>
      <c r="AS1182" s="87"/>
      <c r="AT1182" s="87"/>
      <c r="AU1182" s="87"/>
      <c r="AV1182" s="87"/>
      <c r="AW1182" s="112"/>
      <c r="AX1182" s="121">
        <f>SUM(AX1183:AX1184)</f>
        <v>1300</v>
      </c>
      <c r="AY1182" s="88"/>
      <c r="AZ1182" s="79"/>
      <c r="BA1182" s="80"/>
      <c r="BB1182" s="71"/>
      <c r="BC1182" s="95"/>
      <c r="BD1182" s="41">
        <v>4</v>
      </c>
      <c r="BE1182" s="52">
        <v>42</v>
      </c>
      <c r="BF1182" s="103">
        <v>4253</v>
      </c>
      <c r="BG1182" s="279" t="s">
        <v>51</v>
      </c>
    </row>
    <row r="1183" spans="1:59" s="63" customFormat="1" ht="12.75" x14ac:dyDescent="0.2">
      <c r="A1183" s="196">
        <v>4</v>
      </c>
      <c r="B1183" s="197" t="s">
        <v>422</v>
      </c>
      <c r="C1183" s="208">
        <v>42</v>
      </c>
      <c r="D1183" s="209" t="s">
        <v>518</v>
      </c>
      <c r="E1183" s="212">
        <v>4253</v>
      </c>
      <c r="F1183" s="213" t="s">
        <v>626</v>
      </c>
      <c r="G1183" s="231" t="s">
        <v>1218</v>
      </c>
      <c r="H1183" s="89" t="s">
        <v>52</v>
      </c>
      <c r="I1183" s="90" t="s">
        <v>597</v>
      </c>
      <c r="J1183" s="90" t="s">
        <v>627</v>
      </c>
      <c r="K1183" s="90" t="s">
        <v>73</v>
      </c>
      <c r="L1183" s="90" t="s">
        <v>69</v>
      </c>
      <c r="M1183" s="91"/>
      <c r="N1183" s="312">
        <v>1</v>
      </c>
      <c r="O1183" s="313">
        <f>N1183/N$1182</f>
        <v>0.5</v>
      </c>
      <c r="P1183" s="104"/>
      <c r="Q1183" s="92"/>
      <c r="R1183" s="92"/>
      <c r="S1183" s="92"/>
      <c r="T1183" s="92"/>
      <c r="U1183" s="92"/>
      <c r="V1183" s="92"/>
      <c r="W1183" s="92">
        <v>1</v>
      </c>
      <c r="X1183" s="109">
        <f>P1183*P$7+Q1183*Q$7+R1183*R$7+S1183*S$7+T1183*T$7+U1183*U$7+V1183*V$7+W1183*W$7</f>
        <v>25000</v>
      </c>
      <c r="Y1183" s="83"/>
      <c r="Z1183" s="110">
        <f>X1183*$O1183</f>
        <v>12500</v>
      </c>
      <c r="AA1183" s="111"/>
      <c r="AB1183" s="92"/>
      <c r="AC1183" s="92"/>
      <c r="AD1183" s="92"/>
      <c r="AE1183" s="92"/>
      <c r="AF1183" s="92"/>
      <c r="AG1183" s="92"/>
      <c r="AH1183" s="92"/>
      <c r="AI1183" s="109">
        <f>AB1183*AB$7+AC1183*AC$7+AD1183*AD$7+AE1183*AE$7+AF1183*AF$7+AG1183*AG$7+AH1183*AH$7</f>
        <v>0</v>
      </c>
      <c r="AJ1183" s="83"/>
      <c r="AK1183" s="110">
        <f>AI1183*$O1183</f>
        <v>0</v>
      </c>
      <c r="AL1183" s="111"/>
      <c r="AM1183" s="92"/>
      <c r="AN1183" s="92"/>
      <c r="AO1183" s="92"/>
      <c r="AP1183" s="92">
        <v>1</v>
      </c>
      <c r="AQ1183" s="92"/>
      <c r="AR1183" s="92"/>
      <c r="AS1183" s="92"/>
      <c r="AT1183" s="92"/>
      <c r="AU1183" s="92"/>
      <c r="AV1183" s="109">
        <f>AM1183*AM$7+AN1183*AN$7+AO1183*AO$7+AP1183*AP$7+AQ1183*AQ$7+AR1183*AR$7+AS1183*AS$7+AT1183*AT$7+AU1183*AU$7</f>
        <v>100</v>
      </c>
      <c r="AW1183" s="75"/>
      <c r="AX1183" s="110">
        <f>AV1183*$O1183</f>
        <v>50</v>
      </c>
      <c r="AY1183" s="111"/>
      <c r="AZ1183" s="93"/>
      <c r="BA1183" s="94" t="s">
        <v>554</v>
      </c>
      <c r="BB1183" s="71"/>
      <c r="BC1183" s="95"/>
      <c r="BD1183" s="41">
        <v>4</v>
      </c>
      <c r="BE1183" s="52">
        <v>42</v>
      </c>
      <c r="BF1183" s="103">
        <v>4253</v>
      </c>
      <c r="BG1183" s="280" t="s">
        <v>52</v>
      </c>
    </row>
    <row r="1184" spans="1:59" s="63" customFormat="1" ht="12.75" x14ac:dyDescent="0.2">
      <c r="A1184" s="196">
        <v>4</v>
      </c>
      <c r="B1184" s="197" t="s">
        <v>422</v>
      </c>
      <c r="C1184" s="208">
        <v>42</v>
      </c>
      <c r="D1184" s="209" t="s">
        <v>518</v>
      </c>
      <c r="E1184" s="212">
        <v>4253</v>
      </c>
      <c r="F1184" s="213" t="s">
        <v>626</v>
      </c>
      <c r="G1184" s="231" t="s">
        <v>1218</v>
      </c>
      <c r="H1184" s="89"/>
      <c r="I1184" s="90" t="s">
        <v>595</v>
      </c>
      <c r="J1184" s="90" t="s">
        <v>615</v>
      </c>
      <c r="K1184" s="90" t="s">
        <v>64</v>
      </c>
      <c r="L1184" s="90" t="s">
        <v>119</v>
      </c>
      <c r="M1184" s="91"/>
      <c r="N1184" s="312">
        <v>1</v>
      </c>
      <c r="O1184" s="313">
        <f>N1184/N$1182</f>
        <v>0.5</v>
      </c>
      <c r="P1184" s="104">
        <v>1</v>
      </c>
      <c r="Q1184" s="92"/>
      <c r="R1184" s="92"/>
      <c r="S1184" s="92"/>
      <c r="T1184" s="92"/>
      <c r="U1184" s="92"/>
      <c r="V1184" s="92"/>
      <c r="W1184" s="92"/>
      <c r="X1184" s="109">
        <f>P1184*P$7+Q1184*Q$7+R1184*R$7+S1184*S$7+T1184*T$7+U1184*U$7+V1184*V$7+W1184*W$7</f>
        <v>100</v>
      </c>
      <c r="Y1184" s="83"/>
      <c r="Z1184" s="110">
        <f>X1184*$O1184</f>
        <v>50</v>
      </c>
      <c r="AA1184" s="111"/>
      <c r="AB1184" s="92"/>
      <c r="AC1184" s="92"/>
      <c r="AD1184" s="92"/>
      <c r="AE1184" s="92"/>
      <c r="AF1184" s="92"/>
      <c r="AG1184" s="92"/>
      <c r="AH1184" s="92"/>
      <c r="AI1184" s="109">
        <f>AB1184*AB$7+AC1184*AC$7+AD1184*AD$7+AE1184*AE$7+AF1184*AF$7+AG1184*AG$7+AH1184*AH$7</f>
        <v>0</v>
      </c>
      <c r="AJ1184" s="83"/>
      <c r="AK1184" s="110">
        <f>AI1184*$O1184</f>
        <v>0</v>
      </c>
      <c r="AL1184" s="111"/>
      <c r="AM1184" s="92"/>
      <c r="AN1184" s="92"/>
      <c r="AO1184" s="92"/>
      <c r="AP1184" s="92"/>
      <c r="AQ1184" s="92"/>
      <c r="AR1184" s="92"/>
      <c r="AS1184" s="92"/>
      <c r="AT1184" s="92">
        <v>1</v>
      </c>
      <c r="AU1184" s="92"/>
      <c r="AV1184" s="109">
        <f>AM1184*AM$7+AN1184*AN$7+AO1184*AO$7+AP1184*AP$7+AQ1184*AQ$7+AR1184*AR$7+AS1184*AS$7+AT1184*AT$7+AU1184*AU$7</f>
        <v>2500</v>
      </c>
      <c r="AW1184" s="75"/>
      <c r="AX1184" s="110">
        <f>AV1184*$O1184</f>
        <v>1250</v>
      </c>
      <c r="AY1184" s="111"/>
      <c r="AZ1184" s="93"/>
      <c r="BA1184" s="94" t="s">
        <v>554</v>
      </c>
      <c r="BB1184" s="71"/>
      <c r="BC1184" s="95"/>
      <c r="BD1184" s="41">
        <v>4</v>
      </c>
      <c r="BE1184" s="52">
        <v>42</v>
      </c>
      <c r="BF1184" s="103">
        <v>4253</v>
      </c>
      <c r="BG1184" s="280" t="s">
        <v>52</v>
      </c>
    </row>
    <row r="1185" spans="1:59" s="63" customFormat="1" ht="12.75" x14ac:dyDescent="0.2">
      <c r="A1185" s="196">
        <v>4</v>
      </c>
      <c r="B1185" s="197" t="s">
        <v>422</v>
      </c>
      <c r="C1185" s="208">
        <v>42</v>
      </c>
      <c r="D1185" s="209" t="s">
        <v>518</v>
      </c>
      <c r="E1185" s="212">
        <v>4253</v>
      </c>
      <c r="F1185" s="213" t="s">
        <v>626</v>
      </c>
      <c r="G1185" s="231" t="s">
        <v>1218</v>
      </c>
      <c r="H1185" s="65"/>
      <c r="I1185" s="222"/>
      <c r="J1185" s="66"/>
      <c r="K1185" s="66"/>
      <c r="L1185" s="66"/>
      <c r="M1185" s="64"/>
      <c r="N1185" s="304"/>
      <c r="O1185" s="305"/>
      <c r="P1185" s="127"/>
      <c r="Q1185" s="67"/>
      <c r="R1185" s="67"/>
      <c r="S1185" s="67"/>
      <c r="T1185" s="67"/>
      <c r="U1185" s="67"/>
      <c r="V1185" s="67"/>
      <c r="W1185" s="67"/>
      <c r="X1185" s="67"/>
      <c r="Y1185" s="68"/>
      <c r="Z1185" s="68"/>
      <c r="AA1185" s="68"/>
      <c r="AB1185" s="67"/>
      <c r="AC1185" s="67"/>
      <c r="AD1185" s="67"/>
      <c r="AE1185" s="67"/>
      <c r="AF1185" s="67"/>
      <c r="AG1185" s="67"/>
      <c r="AH1185" s="67"/>
      <c r="AI1185" s="67"/>
      <c r="AJ1185" s="68"/>
      <c r="AK1185" s="68"/>
      <c r="AL1185" s="68"/>
      <c r="AM1185" s="67"/>
      <c r="AN1185" s="67"/>
      <c r="AO1185" s="67"/>
      <c r="AP1185" s="67"/>
      <c r="AQ1185" s="67"/>
      <c r="AR1185" s="67"/>
      <c r="AS1185" s="67"/>
      <c r="AT1185" s="67"/>
      <c r="AU1185" s="67"/>
      <c r="AV1185" s="67"/>
      <c r="AW1185" s="67"/>
      <c r="AX1185" s="68"/>
      <c r="AY1185" s="68"/>
      <c r="AZ1185" s="69"/>
      <c r="BA1185" s="70"/>
      <c r="BB1185" s="71"/>
      <c r="BC1185" s="95"/>
      <c r="BD1185" s="41">
        <v>4</v>
      </c>
      <c r="BE1185" s="52">
        <v>42</v>
      </c>
      <c r="BF1185" s="103">
        <v>4253</v>
      </c>
      <c r="BG1185" s="275"/>
    </row>
    <row r="1186" spans="1:59" s="63" customFormat="1" ht="12.75" x14ac:dyDescent="0.2">
      <c r="A1186" s="196">
        <v>4</v>
      </c>
      <c r="B1186" s="197" t="s">
        <v>422</v>
      </c>
      <c r="C1186" s="208">
        <v>42</v>
      </c>
      <c r="D1186" s="209" t="s">
        <v>518</v>
      </c>
      <c r="E1186" s="212">
        <v>4253</v>
      </c>
      <c r="F1186" s="213" t="s">
        <v>626</v>
      </c>
      <c r="G1186" s="232"/>
      <c r="H1186" s="97"/>
      <c r="I1186" s="224"/>
      <c r="J1186" s="98"/>
      <c r="K1186" s="98"/>
      <c r="L1186" s="98"/>
      <c r="M1186" s="96"/>
      <c r="N1186" s="307"/>
      <c r="O1186" s="246"/>
      <c r="P1186" s="124"/>
      <c r="Q1186" s="99"/>
      <c r="R1186" s="99"/>
      <c r="S1186" s="99"/>
      <c r="T1186" s="99"/>
      <c r="U1186" s="99"/>
      <c r="V1186" s="99"/>
      <c r="W1186" s="99"/>
      <c r="X1186" s="99"/>
      <c r="Y1186" s="100"/>
      <c r="Z1186" s="100"/>
      <c r="AA1186" s="100"/>
      <c r="AB1186" s="99"/>
      <c r="AC1186" s="99"/>
      <c r="AD1186" s="99"/>
      <c r="AE1186" s="99"/>
      <c r="AF1186" s="99"/>
      <c r="AG1186" s="99"/>
      <c r="AH1186" s="99"/>
      <c r="AI1186" s="99"/>
      <c r="AJ1186" s="100"/>
      <c r="AK1186" s="100"/>
      <c r="AL1186" s="100"/>
      <c r="AM1186" s="99"/>
      <c r="AN1186" s="99"/>
      <c r="AO1186" s="99"/>
      <c r="AP1186" s="99"/>
      <c r="AQ1186" s="99"/>
      <c r="AR1186" s="99"/>
      <c r="AS1186" s="99"/>
      <c r="AT1186" s="99"/>
      <c r="AU1186" s="99"/>
      <c r="AV1186" s="99"/>
      <c r="AW1186" s="99"/>
      <c r="AX1186" s="100"/>
      <c r="AY1186" s="100"/>
      <c r="AZ1186" s="101"/>
      <c r="BA1186" s="102"/>
      <c r="BB1186" s="95"/>
      <c r="BC1186" s="95"/>
      <c r="BD1186" s="41">
        <v>4</v>
      </c>
      <c r="BE1186" s="52">
        <v>42</v>
      </c>
      <c r="BF1186" s="103">
        <v>4253</v>
      </c>
      <c r="BG1186" s="277"/>
    </row>
    <row r="1187" spans="1:59" x14ac:dyDescent="0.25">
      <c r="A1187" s="196">
        <v>4</v>
      </c>
      <c r="B1187" s="197" t="s">
        <v>422</v>
      </c>
      <c r="C1187" s="208">
        <v>42</v>
      </c>
      <c r="D1187" s="209" t="s">
        <v>518</v>
      </c>
      <c r="E1187" s="210">
        <v>4255</v>
      </c>
      <c r="F1187" s="211" t="s">
        <v>628</v>
      </c>
      <c r="G1187" s="235"/>
      <c r="H1187" s="145"/>
      <c r="I1187" s="221"/>
      <c r="J1187" s="57"/>
      <c r="K1187" s="57"/>
      <c r="L1187" s="57"/>
      <c r="M1187" s="144"/>
      <c r="N1187" s="324"/>
      <c r="O1187" s="325"/>
      <c r="P1187" s="146"/>
      <c r="Q1187" s="146"/>
      <c r="R1187" s="146"/>
      <c r="S1187" s="146"/>
      <c r="T1187" s="146"/>
      <c r="U1187" s="146"/>
      <c r="V1187" s="146"/>
      <c r="W1187" s="146"/>
      <c r="X1187" s="146"/>
      <c r="Y1187" s="59"/>
      <c r="Z1187" s="123"/>
      <c r="AA1187" s="123"/>
      <c r="AB1187" s="146"/>
      <c r="AC1187" s="146"/>
      <c r="AD1187" s="146"/>
      <c r="AE1187" s="146"/>
      <c r="AF1187" s="146"/>
      <c r="AG1187" s="146"/>
      <c r="AH1187" s="146"/>
      <c r="AI1187" s="146"/>
      <c r="AJ1187" s="59"/>
      <c r="AK1187" s="123"/>
      <c r="AL1187" s="123"/>
      <c r="AM1187" s="146"/>
      <c r="AN1187" s="146"/>
      <c r="AO1187" s="146"/>
      <c r="AP1187" s="146"/>
      <c r="AQ1187" s="146"/>
      <c r="AR1187" s="146"/>
      <c r="AS1187" s="146"/>
      <c r="AT1187" s="146"/>
      <c r="AU1187" s="146"/>
      <c r="AV1187" s="146"/>
      <c r="AW1187" s="58"/>
      <c r="AX1187" s="123"/>
      <c r="AY1187" s="59"/>
      <c r="AZ1187" s="147"/>
      <c r="BA1187" s="148"/>
      <c r="BB1187" s="143"/>
      <c r="BC1187" s="143"/>
      <c r="BD1187" s="41">
        <v>4</v>
      </c>
      <c r="BE1187" s="52">
        <v>42</v>
      </c>
      <c r="BF1187" s="62">
        <v>4255</v>
      </c>
      <c r="BG1187" s="284"/>
    </row>
    <row r="1188" spans="1:59" s="63" customFormat="1" ht="12.75" x14ac:dyDescent="0.2">
      <c r="A1188" s="196">
        <v>4</v>
      </c>
      <c r="B1188" s="197" t="s">
        <v>422</v>
      </c>
      <c r="C1188" s="208">
        <v>42</v>
      </c>
      <c r="D1188" s="209" t="s">
        <v>518</v>
      </c>
      <c r="E1188" s="210">
        <v>4255</v>
      </c>
      <c r="F1188" s="211" t="s">
        <v>628</v>
      </c>
      <c r="G1188" s="230"/>
      <c r="H1188" s="56"/>
      <c r="I1188" s="221"/>
      <c r="J1188" s="57"/>
      <c r="K1188" s="57"/>
      <c r="L1188" s="57"/>
      <c r="M1188" s="55"/>
      <c r="N1188" s="303"/>
      <c r="O1188" s="245"/>
      <c r="P1188" s="122"/>
      <c r="Q1188" s="58"/>
      <c r="R1188" s="58"/>
      <c r="S1188" s="58"/>
      <c r="T1188" s="58"/>
      <c r="U1188" s="58"/>
      <c r="V1188" s="58"/>
      <c r="W1188" s="58"/>
      <c r="X1188" s="58"/>
      <c r="Y1188" s="59"/>
      <c r="Z1188" s="59"/>
      <c r="AA1188" s="59"/>
      <c r="AB1188" s="58"/>
      <c r="AC1188" s="58"/>
      <c r="AD1188" s="58"/>
      <c r="AE1188" s="58"/>
      <c r="AF1188" s="58"/>
      <c r="AG1188" s="58"/>
      <c r="AH1188" s="58"/>
      <c r="AI1188" s="58"/>
      <c r="AJ1188" s="59"/>
      <c r="AK1188" s="59"/>
      <c r="AL1188" s="59"/>
      <c r="AM1188" s="58"/>
      <c r="AN1188" s="58"/>
      <c r="AO1188" s="58"/>
      <c r="AP1188" s="58"/>
      <c r="AQ1188" s="58"/>
      <c r="AR1188" s="58"/>
      <c r="AS1188" s="58"/>
      <c r="AT1188" s="58"/>
      <c r="AU1188" s="58"/>
      <c r="AV1188" s="58"/>
      <c r="AW1188" s="58"/>
      <c r="AX1188" s="59"/>
      <c r="AY1188" s="59"/>
      <c r="AZ1188" s="60"/>
      <c r="BA1188" s="61"/>
      <c r="BB1188" s="54"/>
      <c r="BC1188" s="54"/>
      <c r="BD1188" s="41">
        <v>4</v>
      </c>
      <c r="BE1188" s="52">
        <v>42</v>
      </c>
      <c r="BF1188" s="62">
        <v>4255</v>
      </c>
      <c r="BG1188" s="274"/>
    </row>
    <row r="1189" spans="1:59" s="63" customFormat="1" ht="12.75" x14ac:dyDescent="0.2">
      <c r="A1189" s="196">
        <v>4</v>
      </c>
      <c r="B1189" s="197" t="s">
        <v>422</v>
      </c>
      <c r="C1189" s="208">
        <v>42</v>
      </c>
      <c r="D1189" s="209" t="s">
        <v>518</v>
      </c>
      <c r="E1189" s="210">
        <v>4255</v>
      </c>
      <c r="F1189" s="211" t="s">
        <v>628</v>
      </c>
      <c r="G1189" s="231" t="s">
        <v>1218</v>
      </c>
      <c r="H1189" s="65"/>
      <c r="I1189" s="222"/>
      <c r="J1189" s="66"/>
      <c r="K1189" s="66"/>
      <c r="L1189" s="66"/>
      <c r="M1189" s="64"/>
      <c r="N1189" s="304"/>
      <c r="O1189" s="305"/>
      <c r="P1189" s="127"/>
      <c r="Q1189" s="67"/>
      <c r="R1189" s="67"/>
      <c r="S1189" s="67"/>
      <c r="T1189" s="67"/>
      <c r="U1189" s="67"/>
      <c r="V1189" s="67"/>
      <c r="W1189" s="67"/>
      <c r="X1189" s="67"/>
      <c r="Y1189" s="68"/>
      <c r="Z1189" s="68"/>
      <c r="AA1189" s="68"/>
      <c r="AB1189" s="67"/>
      <c r="AC1189" s="67"/>
      <c r="AD1189" s="67"/>
      <c r="AE1189" s="67"/>
      <c r="AF1189" s="67"/>
      <c r="AG1189" s="67"/>
      <c r="AH1189" s="67"/>
      <c r="AI1189" s="67"/>
      <c r="AJ1189" s="68"/>
      <c r="AK1189" s="68"/>
      <c r="AL1189" s="68"/>
      <c r="AM1189" s="67"/>
      <c r="AN1189" s="67"/>
      <c r="AO1189" s="67"/>
      <c r="AP1189" s="67"/>
      <c r="AQ1189" s="67"/>
      <c r="AR1189" s="67"/>
      <c r="AS1189" s="67"/>
      <c r="AT1189" s="67"/>
      <c r="AU1189" s="67"/>
      <c r="AV1189" s="67"/>
      <c r="AW1189" s="67"/>
      <c r="AX1189" s="68"/>
      <c r="AY1189" s="68"/>
      <c r="AZ1189" s="69"/>
      <c r="BA1189" s="70"/>
      <c r="BB1189" s="71"/>
      <c r="BC1189" s="54"/>
      <c r="BD1189" s="41">
        <v>4</v>
      </c>
      <c r="BE1189" s="52">
        <v>42</v>
      </c>
      <c r="BF1189" s="62">
        <v>4255</v>
      </c>
      <c r="BG1189" s="275"/>
    </row>
    <row r="1190" spans="1:59" s="63" customFormat="1" ht="12.75" x14ac:dyDescent="0.2">
      <c r="A1190" s="196">
        <v>4</v>
      </c>
      <c r="B1190" s="197" t="s">
        <v>422</v>
      </c>
      <c r="C1190" s="208">
        <v>42</v>
      </c>
      <c r="D1190" s="209" t="s">
        <v>518</v>
      </c>
      <c r="E1190" s="210">
        <v>4255</v>
      </c>
      <c r="F1190" s="211" t="s">
        <v>628</v>
      </c>
      <c r="G1190" s="231" t="s">
        <v>1218</v>
      </c>
      <c r="H1190" s="72" t="s">
        <v>47</v>
      </c>
      <c r="I1190" s="223"/>
      <c r="J1190" s="73"/>
      <c r="K1190" s="73"/>
      <c r="L1190" s="73"/>
      <c r="M1190" s="74"/>
      <c r="N1190" s="247"/>
      <c r="O1190" s="306"/>
      <c r="P1190" s="105"/>
      <c r="Q1190" s="75"/>
      <c r="R1190" s="75"/>
      <c r="S1190" s="75"/>
      <c r="T1190" s="75"/>
      <c r="U1190" s="75"/>
      <c r="V1190" s="75"/>
      <c r="W1190" s="75"/>
      <c r="X1190" s="75"/>
      <c r="Y1190" s="76">
        <f>IF(ISNUMBER(VLOOKUP(Y1192,P$7:W$7,MATCH(Y1192,P$7:W$7))),VLOOKUP(Y1192,P$7:W$7,MATCH(Y1192,P$7:W$7)),IF(N1194=0,"No Data",IF(Y1192&gt;0,"&lt;100",0)))</f>
        <v>5000</v>
      </c>
      <c r="Z1190" s="77">
        <f>IF(ISNUMBER(VLOOKUP(Z1194,P$7:W$7,MATCH(Z1194,P$7:W$7))),VLOOKUP(Z1194,P$7:W$7,MATCH(Z1194,P$7:W$7)),IF(N1194=0,"No Data",IF(Z1194&gt;0,"&lt;100",0)))</f>
        <v>5000</v>
      </c>
      <c r="AA1190" s="106">
        <f>IF(ISNUMBER(Z1190),Z1190,0)</f>
        <v>5000</v>
      </c>
      <c r="AB1190" s="75"/>
      <c r="AC1190" s="75"/>
      <c r="AD1190" s="75"/>
      <c r="AE1190" s="75"/>
      <c r="AF1190" s="75"/>
      <c r="AG1190" s="75"/>
      <c r="AH1190" s="75"/>
      <c r="AI1190" s="75"/>
      <c r="AJ1190" s="76">
        <f>IF(ISNUMBER(VLOOKUP(AJ1192,AB$7:AH$7,MATCH(AJ1192,AB$7:AH$7))),VLOOKUP(AJ1192,AB$7:AH$7,MATCH(AJ1192,AB$7:AH$7)),IF(N1194=0,"No Data",IF(AJ1192&gt;0,"&lt;50",0)))</f>
        <v>0</v>
      </c>
      <c r="AK1190" s="77">
        <f>IF(ISNUMBER(VLOOKUP(AK1194,AB$7:AH$7,MATCH(AK1194,AB$7:AH$7))),VLOOKUP(AK1194,AB$7:AH$7,MATCH(AK1194,AB$7:AH$7)),IF(N1194=0,"No Data",IF(AK1194&gt;0,"&lt;50",0)))</f>
        <v>0</v>
      </c>
      <c r="AL1190" s="106">
        <f>IF(ISNUMBER(AK1190),AK1190,0)</f>
        <v>0</v>
      </c>
      <c r="AM1190" s="75"/>
      <c r="AN1190" s="75"/>
      <c r="AO1190" s="75"/>
      <c r="AP1190" s="75"/>
      <c r="AQ1190" s="75"/>
      <c r="AR1190" s="75"/>
      <c r="AS1190" s="75"/>
      <c r="AT1190" s="75"/>
      <c r="AU1190" s="75"/>
      <c r="AV1190" s="75"/>
      <c r="AW1190" s="76">
        <f>IF(ISNUMBER(VLOOKUP(AW1192,AM$7:AU$7,MATCH(AW1192,AM$7:AU$7))),VLOOKUP(AW1192,AM$7:AU$7,MATCH(AW1192,AM$7:AU$7)),IF(N1194=0,"No Data",IF(AW1192&gt;0,"&lt;10",0)))</f>
        <v>500</v>
      </c>
      <c r="AX1190" s="77">
        <f>IF(ISNUMBER(VLOOKUP(AX1194,AM$7:AU$7,MATCH(AX1194,AM$7:AU$7))),VLOOKUP(AX1194,AM$7:AU$7,MATCH(AX1194,AM$7:AU$7)),IF(N1194=0,"No Data",IF(AX1194&gt;0,"&lt;10",0)))</f>
        <v>500</v>
      </c>
      <c r="AY1190" s="106">
        <f>IF(ISNUMBER(AX1190),AX1190,0)</f>
        <v>500</v>
      </c>
      <c r="AZ1190" s="79"/>
      <c r="BA1190" s="80"/>
      <c r="BB1190" s="71"/>
      <c r="BC1190" s="54"/>
      <c r="BD1190" s="41">
        <v>4</v>
      </c>
      <c r="BE1190" s="52">
        <v>42</v>
      </c>
      <c r="BF1190" s="62">
        <v>4255</v>
      </c>
      <c r="BG1190" s="276" t="s">
        <v>47</v>
      </c>
    </row>
    <row r="1191" spans="1:59" s="63" customFormat="1" ht="12.75" x14ac:dyDescent="0.2">
      <c r="A1191" s="196">
        <v>4</v>
      </c>
      <c r="B1191" s="197" t="s">
        <v>422</v>
      </c>
      <c r="C1191" s="208">
        <v>42</v>
      </c>
      <c r="D1191" s="209" t="s">
        <v>518</v>
      </c>
      <c r="E1191" s="210">
        <v>4255</v>
      </c>
      <c r="F1191" s="211" t="s">
        <v>628</v>
      </c>
      <c r="G1191" s="231" t="s">
        <v>1218</v>
      </c>
      <c r="H1191" s="81" t="s">
        <v>48</v>
      </c>
      <c r="I1191" s="223"/>
      <c r="J1191" s="73"/>
      <c r="K1191" s="73"/>
      <c r="L1191" s="73"/>
      <c r="M1191" s="74"/>
      <c r="N1191" s="247"/>
      <c r="O1191" s="306"/>
      <c r="P1191" s="105"/>
      <c r="Q1191" s="75"/>
      <c r="R1191" s="75"/>
      <c r="S1191" s="75"/>
      <c r="T1191" s="75"/>
      <c r="U1191" s="75"/>
      <c r="V1191" s="75"/>
      <c r="W1191" s="75"/>
      <c r="X1191" s="75"/>
      <c r="Y1191" s="82">
        <f>MIN(X1195:X1201)</f>
        <v>0</v>
      </c>
      <c r="Z1191" s="83"/>
      <c r="AA1191" s="83"/>
      <c r="AB1191" s="75"/>
      <c r="AC1191" s="75"/>
      <c r="AD1191" s="75"/>
      <c r="AE1191" s="75"/>
      <c r="AF1191" s="75"/>
      <c r="AG1191" s="75"/>
      <c r="AH1191" s="75"/>
      <c r="AI1191" s="75"/>
      <c r="AJ1191" s="82">
        <f>MIN(AI1195:AI1201)</f>
        <v>0</v>
      </c>
      <c r="AK1191" s="83"/>
      <c r="AL1191" s="83"/>
      <c r="AM1191" s="75"/>
      <c r="AN1191" s="75"/>
      <c r="AO1191" s="75"/>
      <c r="AP1191" s="75"/>
      <c r="AQ1191" s="75"/>
      <c r="AR1191" s="75"/>
      <c r="AS1191" s="75"/>
      <c r="AT1191" s="75"/>
      <c r="AU1191" s="75"/>
      <c r="AV1191" s="75"/>
      <c r="AW1191" s="82">
        <f>MIN(AV1195:AV1201)</f>
        <v>25</v>
      </c>
      <c r="AX1191" s="83"/>
      <c r="AY1191" s="83"/>
      <c r="AZ1191" s="79"/>
      <c r="BA1191" s="80"/>
      <c r="BB1191" s="71"/>
      <c r="BC1191" s="54"/>
      <c r="BD1191" s="41">
        <v>4</v>
      </c>
      <c r="BE1191" s="52">
        <v>42</v>
      </c>
      <c r="BF1191" s="62">
        <v>4255</v>
      </c>
      <c r="BG1191" s="278" t="s">
        <v>48</v>
      </c>
    </row>
    <row r="1192" spans="1:59" s="63" customFormat="1" ht="12.75" x14ac:dyDescent="0.2">
      <c r="A1192" s="196">
        <v>4</v>
      </c>
      <c r="B1192" s="197" t="s">
        <v>422</v>
      </c>
      <c r="C1192" s="208">
        <v>42</v>
      </c>
      <c r="D1192" s="209" t="s">
        <v>518</v>
      </c>
      <c r="E1192" s="210">
        <v>4255</v>
      </c>
      <c r="F1192" s="211" t="s">
        <v>628</v>
      </c>
      <c r="G1192" s="231" t="s">
        <v>1218</v>
      </c>
      <c r="H1192" s="81" t="s">
        <v>49</v>
      </c>
      <c r="I1192" s="223"/>
      <c r="J1192" s="73"/>
      <c r="K1192" s="73"/>
      <c r="L1192" s="73"/>
      <c r="M1192" s="74"/>
      <c r="N1192" s="247"/>
      <c r="O1192" s="306"/>
      <c r="P1192" s="105"/>
      <c r="Q1192" s="75"/>
      <c r="R1192" s="75"/>
      <c r="S1192" s="75"/>
      <c r="T1192" s="75"/>
      <c r="U1192" s="75"/>
      <c r="V1192" s="75"/>
      <c r="W1192" s="75"/>
      <c r="X1192" s="75"/>
      <c r="Y1192" s="84">
        <f>IF(ISNUMBER(AVERAGE(X1195:X1201)),AVERAGE(X1195:X1201),0)</f>
        <v>7171.4285714285716</v>
      </c>
      <c r="Z1192" s="83"/>
      <c r="AA1192" s="83"/>
      <c r="AB1192" s="75"/>
      <c r="AC1192" s="75"/>
      <c r="AD1192" s="75"/>
      <c r="AE1192" s="75"/>
      <c r="AF1192" s="75"/>
      <c r="AG1192" s="75"/>
      <c r="AH1192" s="75"/>
      <c r="AI1192" s="75"/>
      <c r="AJ1192" s="84">
        <f>IF(ISNUMBER(AVERAGE(AI1195:AI1201)),AVERAGE(AI1195:AI1201),0)</f>
        <v>0</v>
      </c>
      <c r="AK1192" s="83"/>
      <c r="AL1192" s="83"/>
      <c r="AM1192" s="75"/>
      <c r="AN1192" s="75"/>
      <c r="AO1192" s="75"/>
      <c r="AP1192" s="75"/>
      <c r="AQ1192" s="75"/>
      <c r="AR1192" s="75"/>
      <c r="AS1192" s="75"/>
      <c r="AT1192" s="75"/>
      <c r="AU1192" s="75"/>
      <c r="AV1192" s="75"/>
      <c r="AW1192" s="84">
        <f>IF(ISNUMBER(AVERAGE(AV1195:AV1201)),AVERAGE(AV1195:AV1201),0)</f>
        <v>550</v>
      </c>
      <c r="AX1192" s="83"/>
      <c r="AY1192" s="83"/>
      <c r="AZ1192" s="79"/>
      <c r="BA1192" s="80"/>
      <c r="BB1192" s="71"/>
      <c r="BC1192" s="54"/>
      <c r="BD1192" s="41">
        <v>4</v>
      </c>
      <c r="BE1192" s="52">
        <v>42</v>
      </c>
      <c r="BF1192" s="62">
        <v>4255</v>
      </c>
      <c r="BG1192" s="278" t="s">
        <v>49</v>
      </c>
    </row>
    <row r="1193" spans="1:59" s="63" customFormat="1" ht="12.75" x14ac:dyDescent="0.2">
      <c r="A1193" s="196">
        <v>4</v>
      </c>
      <c r="B1193" s="197" t="s">
        <v>422</v>
      </c>
      <c r="C1193" s="208">
        <v>42</v>
      </c>
      <c r="D1193" s="209" t="s">
        <v>518</v>
      </c>
      <c r="E1193" s="210">
        <v>4255</v>
      </c>
      <c r="F1193" s="211" t="s">
        <v>628</v>
      </c>
      <c r="G1193" s="231" t="s">
        <v>1218</v>
      </c>
      <c r="H1193" s="81" t="s">
        <v>50</v>
      </c>
      <c r="I1193" s="223"/>
      <c r="J1193" s="73"/>
      <c r="K1193" s="73"/>
      <c r="L1193" s="73"/>
      <c r="M1193" s="74"/>
      <c r="N1193" s="247"/>
      <c r="O1193" s="306"/>
      <c r="P1193" s="105"/>
      <c r="Q1193" s="75"/>
      <c r="R1193" s="75"/>
      <c r="S1193" s="75"/>
      <c r="T1193" s="75"/>
      <c r="U1193" s="75"/>
      <c r="V1193" s="75"/>
      <c r="W1193" s="75"/>
      <c r="X1193" s="75"/>
      <c r="Y1193" s="84">
        <f>MAX(X1195:X1201)</f>
        <v>25000</v>
      </c>
      <c r="Z1193" s="83"/>
      <c r="AA1193" s="83"/>
      <c r="AB1193" s="75"/>
      <c r="AC1193" s="75"/>
      <c r="AD1193" s="75"/>
      <c r="AE1193" s="75"/>
      <c r="AF1193" s="75"/>
      <c r="AG1193" s="75"/>
      <c r="AH1193" s="75"/>
      <c r="AI1193" s="75"/>
      <c r="AJ1193" s="84">
        <f>MAX(AI1195:AI1201)</f>
        <v>0</v>
      </c>
      <c r="AK1193" s="83"/>
      <c r="AL1193" s="83"/>
      <c r="AM1193" s="75"/>
      <c r="AN1193" s="75"/>
      <c r="AO1193" s="75"/>
      <c r="AP1193" s="75"/>
      <c r="AQ1193" s="75"/>
      <c r="AR1193" s="75"/>
      <c r="AS1193" s="75"/>
      <c r="AT1193" s="75"/>
      <c r="AU1193" s="75"/>
      <c r="AV1193" s="75"/>
      <c r="AW1193" s="84">
        <f>MAX(AV1195:AV1201)</f>
        <v>2500</v>
      </c>
      <c r="AX1193" s="83"/>
      <c r="AY1193" s="83"/>
      <c r="AZ1193" s="79"/>
      <c r="BA1193" s="80"/>
      <c r="BB1193" s="71"/>
      <c r="BC1193" s="54"/>
      <c r="BD1193" s="41">
        <v>4</v>
      </c>
      <c r="BE1193" s="52">
        <v>42</v>
      </c>
      <c r="BF1193" s="62">
        <v>4255</v>
      </c>
      <c r="BG1193" s="278" t="s">
        <v>50</v>
      </c>
    </row>
    <row r="1194" spans="1:59" s="63" customFormat="1" ht="12.75" x14ac:dyDescent="0.2">
      <c r="A1194" s="196">
        <v>4</v>
      </c>
      <c r="B1194" s="197" t="s">
        <v>422</v>
      </c>
      <c r="C1194" s="208">
        <v>42</v>
      </c>
      <c r="D1194" s="209" t="s">
        <v>518</v>
      </c>
      <c r="E1194" s="210">
        <v>4255</v>
      </c>
      <c r="F1194" s="211" t="s">
        <v>628</v>
      </c>
      <c r="G1194" s="231" t="s">
        <v>1218</v>
      </c>
      <c r="H1194" s="85" t="s">
        <v>51</v>
      </c>
      <c r="I1194" s="223"/>
      <c r="J1194" s="73"/>
      <c r="K1194" s="73"/>
      <c r="L1194" s="73"/>
      <c r="M1194" s="74"/>
      <c r="N1194" s="248">
        <f>SUM(N1195:N1201)</f>
        <v>7</v>
      </c>
      <c r="O1194" s="293">
        <f>SUM(O1195:O1201)</f>
        <v>0.99999999999999978</v>
      </c>
      <c r="P1194" s="292"/>
      <c r="Q1194" s="87"/>
      <c r="R1194" s="87"/>
      <c r="S1194" s="87"/>
      <c r="T1194" s="87"/>
      <c r="U1194" s="87"/>
      <c r="V1194" s="87"/>
      <c r="W1194" s="87"/>
      <c r="X1194" s="87"/>
      <c r="Y1194" s="88"/>
      <c r="Z1194" s="119">
        <f>SUM(Z1195:Z1201)</f>
        <v>7171.4285714285706</v>
      </c>
      <c r="AA1194" s="120"/>
      <c r="AB1194" s="111"/>
      <c r="AC1194" s="111"/>
      <c r="AD1194" s="111"/>
      <c r="AE1194" s="111"/>
      <c r="AF1194" s="111"/>
      <c r="AG1194" s="111"/>
      <c r="AH1194" s="111"/>
      <c r="AI1194" s="111"/>
      <c r="AJ1194" s="120"/>
      <c r="AK1194" s="119">
        <f>SUM(AK1195:AK1201)</f>
        <v>0</v>
      </c>
      <c r="AL1194" s="120"/>
      <c r="AM1194" s="111"/>
      <c r="AN1194" s="111"/>
      <c r="AO1194" s="111"/>
      <c r="AP1194" s="111"/>
      <c r="AQ1194" s="111"/>
      <c r="AR1194" s="111"/>
      <c r="AS1194" s="111"/>
      <c r="AT1194" s="111"/>
      <c r="AU1194" s="111"/>
      <c r="AV1194" s="111"/>
      <c r="AW1194" s="120"/>
      <c r="AX1194" s="119">
        <f>SUM(AX1195:AX1201)</f>
        <v>550.00000000000011</v>
      </c>
      <c r="AY1194" s="88"/>
      <c r="AZ1194" s="79"/>
      <c r="BA1194" s="80"/>
      <c r="BB1194" s="71"/>
      <c r="BC1194" s="54"/>
      <c r="BD1194" s="41">
        <v>4</v>
      </c>
      <c r="BE1194" s="52">
        <v>42</v>
      </c>
      <c r="BF1194" s="62">
        <v>4255</v>
      </c>
      <c r="BG1194" s="279" t="s">
        <v>51</v>
      </c>
    </row>
    <row r="1195" spans="1:59" s="63" customFormat="1" ht="12.75" x14ac:dyDescent="0.2">
      <c r="A1195" s="196">
        <v>4</v>
      </c>
      <c r="B1195" s="197" t="s">
        <v>422</v>
      </c>
      <c r="C1195" s="208">
        <v>42</v>
      </c>
      <c r="D1195" s="209" t="s">
        <v>518</v>
      </c>
      <c r="E1195" s="210">
        <v>4255</v>
      </c>
      <c r="F1195" s="211" t="s">
        <v>628</v>
      </c>
      <c r="G1195" s="231" t="s">
        <v>1218</v>
      </c>
      <c r="H1195" s="89" t="s">
        <v>52</v>
      </c>
      <c r="I1195" s="90" t="s">
        <v>629</v>
      </c>
      <c r="J1195" s="90" t="s">
        <v>629</v>
      </c>
      <c r="K1195" s="90" t="s">
        <v>64</v>
      </c>
      <c r="L1195" s="90" t="s">
        <v>329</v>
      </c>
      <c r="M1195" s="91"/>
      <c r="N1195" s="312">
        <v>1</v>
      </c>
      <c r="O1195" s="313">
        <f>N1195/N$1194</f>
        <v>0.14285714285714285</v>
      </c>
      <c r="P1195" s="104">
        <v>1</v>
      </c>
      <c r="Q1195" s="92"/>
      <c r="R1195" s="92"/>
      <c r="S1195" s="92"/>
      <c r="T1195" s="92"/>
      <c r="U1195" s="92"/>
      <c r="V1195" s="92"/>
      <c r="W1195" s="92"/>
      <c r="X1195" s="109">
        <f t="shared" ref="X1195:X1201" si="181">P1195*P$7+Q1195*Q$7+R1195*R$7+S1195*S$7+T1195*T$7+U1195*U$7+V1195*V$7+W1195*W$7</f>
        <v>100</v>
      </c>
      <c r="Y1195" s="83"/>
      <c r="Z1195" s="110">
        <f t="shared" ref="Z1195:Z1201" si="182">X1195*$O1195</f>
        <v>14.285714285714285</v>
      </c>
      <c r="AA1195" s="111"/>
      <c r="AB1195" s="92"/>
      <c r="AC1195" s="92"/>
      <c r="AD1195" s="92"/>
      <c r="AE1195" s="92"/>
      <c r="AF1195" s="92"/>
      <c r="AG1195" s="92"/>
      <c r="AH1195" s="92"/>
      <c r="AI1195" s="109">
        <f t="shared" ref="AI1195:AI1201" si="183">AB1195*AB$7+AC1195*AC$7+AD1195*AD$7+AE1195*AE$7+AF1195*AF$7+AG1195*AG$7+AH1195*AH$7</f>
        <v>0</v>
      </c>
      <c r="AJ1195" s="83"/>
      <c r="AK1195" s="110">
        <f t="shared" ref="AK1195:AK1201" si="184">AI1195*$O1195</f>
        <v>0</v>
      </c>
      <c r="AL1195" s="111"/>
      <c r="AM1195" s="92"/>
      <c r="AN1195" s="92"/>
      <c r="AO1195" s="92"/>
      <c r="AP1195" s="92"/>
      <c r="AQ1195" s="92"/>
      <c r="AR1195" s="92"/>
      <c r="AS1195" s="92">
        <v>1</v>
      </c>
      <c r="AT1195" s="92"/>
      <c r="AU1195" s="92"/>
      <c r="AV1195" s="109">
        <f t="shared" ref="AV1195:AV1201" si="185">AM1195*AM$7+AN1195*AN$7+AO1195*AO$7+AP1195*AP$7+AQ1195*AQ$7+AR1195*AR$7+AS1195*AS$7+AT1195*AT$7+AU1195*AU$7</f>
        <v>1000</v>
      </c>
      <c r="AW1195" s="75"/>
      <c r="AX1195" s="110">
        <f t="shared" ref="AX1195:AX1201" si="186">AV1195*$O1195</f>
        <v>142.85714285714286</v>
      </c>
      <c r="AY1195" s="111"/>
      <c r="AZ1195" s="93"/>
      <c r="BA1195" s="94" t="s">
        <v>105</v>
      </c>
      <c r="BB1195" s="71"/>
      <c r="BC1195" s="54"/>
      <c r="BD1195" s="41">
        <v>4</v>
      </c>
      <c r="BE1195" s="52">
        <v>42</v>
      </c>
      <c r="BF1195" s="62">
        <v>4255</v>
      </c>
      <c r="BG1195" s="280" t="s">
        <v>52</v>
      </c>
    </row>
    <row r="1196" spans="1:59" s="63" customFormat="1" ht="24" x14ac:dyDescent="0.2">
      <c r="A1196" s="196">
        <v>4</v>
      </c>
      <c r="B1196" s="197" t="s">
        <v>422</v>
      </c>
      <c r="C1196" s="208">
        <v>42</v>
      </c>
      <c r="D1196" s="209" t="s">
        <v>518</v>
      </c>
      <c r="E1196" s="210">
        <v>4255</v>
      </c>
      <c r="F1196" s="211" t="s">
        <v>628</v>
      </c>
      <c r="G1196" s="231" t="s">
        <v>1218</v>
      </c>
      <c r="H1196" s="89"/>
      <c r="I1196" s="90" t="s">
        <v>630</v>
      </c>
      <c r="J1196" s="90" t="s">
        <v>631</v>
      </c>
      <c r="K1196" s="90" t="s">
        <v>64</v>
      </c>
      <c r="L1196" s="90" t="s">
        <v>76</v>
      </c>
      <c r="M1196" s="91"/>
      <c r="N1196" s="312">
        <v>1</v>
      </c>
      <c r="O1196" s="313">
        <f t="shared" ref="O1196:O1201" si="187">N1196/N$1194</f>
        <v>0.14285714285714285</v>
      </c>
      <c r="P1196" s="104"/>
      <c r="Q1196" s="92"/>
      <c r="R1196" s="92"/>
      <c r="S1196" s="92"/>
      <c r="T1196" s="92"/>
      <c r="U1196" s="92"/>
      <c r="V1196" s="92"/>
      <c r="W1196" s="92"/>
      <c r="X1196" s="109">
        <f t="shared" si="181"/>
        <v>0</v>
      </c>
      <c r="Y1196" s="83"/>
      <c r="Z1196" s="110">
        <f t="shared" si="182"/>
        <v>0</v>
      </c>
      <c r="AA1196" s="111"/>
      <c r="AB1196" s="92"/>
      <c r="AC1196" s="92"/>
      <c r="AD1196" s="92"/>
      <c r="AE1196" s="92"/>
      <c r="AF1196" s="92"/>
      <c r="AG1196" s="92"/>
      <c r="AH1196" s="92"/>
      <c r="AI1196" s="109">
        <f t="shared" si="183"/>
        <v>0</v>
      </c>
      <c r="AJ1196" s="83"/>
      <c r="AK1196" s="110">
        <f t="shared" si="184"/>
        <v>0</v>
      </c>
      <c r="AL1196" s="111"/>
      <c r="AM1196" s="92"/>
      <c r="AN1196" s="92">
        <v>1</v>
      </c>
      <c r="AO1196" s="92"/>
      <c r="AP1196" s="92"/>
      <c r="AQ1196" s="92"/>
      <c r="AR1196" s="92"/>
      <c r="AS1196" s="92"/>
      <c r="AT1196" s="92"/>
      <c r="AU1196" s="92"/>
      <c r="AV1196" s="109">
        <f t="shared" si="185"/>
        <v>25</v>
      </c>
      <c r="AW1196" s="75"/>
      <c r="AX1196" s="110">
        <f t="shared" si="186"/>
        <v>3.5714285714285712</v>
      </c>
      <c r="AY1196" s="111"/>
      <c r="AZ1196" s="93"/>
      <c r="BA1196" s="94" t="s">
        <v>105</v>
      </c>
      <c r="BB1196" s="71"/>
      <c r="BC1196" s="54"/>
      <c r="BD1196" s="41">
        <v>4</v>
      </c>
      <c r="BE1196" s="52">
        <v>42</v>
      </c>
      <c r="BF1196" s="62">
        <v>4255</v>
      </c>
      <c r="BG1196" s="280" t="s">
        <v>52</v>
      </c>
    </row>
    <row r="1197" spans="1:59" s="63" customFormat="1" ht="24" x14ac:dyDescent="0.2">
      <c r="A1197" s="196">
        <v>4</v>
      </c>
      <c r="B1197" s="197" t="s">
        <v>422</v>
      </c>
      <c r="C1197" s="208">
        <v>42</v>
      </c>
      <c r="D1197" s="209" t="s">
        <v>518</v>
      </c>
      <c r="E1197" s="210">
        <v>4255</v>
      </c>
      <c r="F1197" s="211" t="s">
        <v>628</v>
      </c>
      <c r="G1197" s="231" t="s">
        <v>1218</v>
      </c>
      <c r="H1197" s="89"/>
      <c r="I1197" s="90" t="s">
        <v>632</v>
      </c>
      <c r="J1197" s="90" t="s">
        <v>631</v>
      </c>
      <c r="K1197" s="90" t="s">
        <v>64</v>
      </c>
      <c r="L1197" s="90" t="s">
        <v>633</v>
      </c>
      <c r="M1197" s="91"/>
      <c r="N1197" s="312">
        <v>1</v>
      </c>
      <c r="O1197" s="313">
        <f t="shared" si="187"/>
        <v>0.14285714285714285</v>
      </c>
      <c r="P1197" s="104"/>
      <c r="Q1197" s="92"/>
      <c r="R1197" s="92"/>
      <c r="S1197" s="92"/>
      <c r="T1197" s="92"/>
      <c r="U1197" s="92"/>
      <c r="V1197" s="92"/>
      <c r="W1197" s="92"/>
      <c r="X1197" s="109">
        <f t="shared" si="181"/>
        <v>0</v>
      </c>
      <c r="Y1197" s="83"/>
      <c r="Z1197" s="110">
        <f t="shared" si="182"/>
        <v>0</v>
      </c>
      <c r="AA1197" s="111"/>
      <c r="AB1197" s="92"/>
      <c r="AC1197" s="92"/>
      <c r="AD1197" s="92"/>
      <c r="AE1197" s="92"/>
      <c r="AF1197" s="92"/>
      <c r="AG1197" s="92"/>
      <c r="AH1197" s="92"/>
      <c r="AI1197" s="109">
        <f t="shared" si="183"/>
        <v>0</v>
      </c>
      <c r="AJ1197" s="83"/>
      <c r="AK1197" s="110">
        <f t="shared" si="184"/>
        <v>0</v>
      </c>
      <c r="AL1197" s="111"/>
      <c r="AM1197" s="92"/>
      <c r="AN1197" s="92">
        <v>1</v>
      </c>
      <c r="AO1197" s="92"/>
      <c r="AP1197" s="92"/>
      <c r="AQ1197" s="92"/>
      <c r="AR1197" s="92"/>
      <c r="AS1197" s="92"/>
      <c r="AT1197" s="92"/>
      <c r="AU1197" s="92"/>
      <c r="AV1197" s="109">
        <f t="shared" si="185"/>
        <v>25</v>
      </c>
      <c r="AW1197" s="75"/>
      <c r="AX1197" s="110">
        <f t="shared" si="186"/>
        <v>3.5714285714285712</v>
      </c>
      <c r="AY1197" s="111"/>
      <c r="AZ1197" s="93"/>
      <c r="BA1197" s="94" t="s">
        <v>105</v>
      </c>
      <c r="BB1197" s="71"/>
      <c r="BC1197" s="54"/>
      <c r="BD1197" s="41">
        <v>4</v>
      </c>
      <c r="BE1197" s="52">
        <v>42</v>
      </c>
      <c r="BF1197" s="62">
        <v>4255</v>
      </c>
      <c r="BG1197" s="280" t="s">
        <v>52</v>
      </c>
    </row>
    <row r="1198" spans="1:59" s="63" customFormat="1" ht="12.75" x14ac:dyDescent="0.2">
      <c r="A1198" s="196">
        <v>4</v>
      </c>
      <c r="B1198" s="197" t="s">
        <v>422</v>
      </c>
      <c r="C1198" s="208">
        <v>42</v>
      </c>
      <c r="D1198" s="209" t="s">
        <v>518</v>
      </c>
      <c r="E1198" s="210">
        <v>4255</v>
      </c>
      <c r="F1198" s="211" t="s">
        <v>628</v>
      </c>
      <c r="G1198" s="231" t="s">
        <v>1218</v>
      </c>
      <c r="H1198" s="89"/>
      <c r="I1198" s="90" t="s">
        <v>634</v>
      </c>
      <c r="J1198" s="90"/>
      <c r="K1198" s="90" t="s">
        <v>511</v>
      </c>
      <c r="L1198" s="90"/>
      <c r="M1198" s="91"/>
      <c r="N1198" s="312">
        <v>1</v>
      </c>
      <c r="O1198" s="313">
        <f t="shared" si="187"/>
        <v>0.14285714285714285</v>
      </c>
      <c r="P1198" s="104"/>
      <c r="Q1198" s="92"/>
      <c r="R1198" s="92"/>
      <c r="S1198" s="92"/>
      <c r="T1198" s="92"/>
      <c r="U1198" s="92"/>
      <c r="V1198" s="92"/>
      <c r="W1198" s="92">
        <v>1</v>
      </c>
      <c r="X1198" s="109">
        <f t="shared" si="181"/>
        <v>25000</v>
      </c>
      <c r="Y1198" s="83"/>
      <c r="Z1198" s="110">
        <f t="shared" si="182"/>
        <v>3571.4285714285711</v>
      </c>
      <c r="AA1198" s="111"/>
      <c r="AB1198" s="92"/>
      <c r="AC1198" s="92"/>
      <c r="AD1198" s="92"/>
      <c r="AE1198" s="92"/>
      <c r="AF1198" s="92"/>
      <c r="AG1198" s="92"/>
      <c r="AH1198" s="92"/>
      <c r="AI1198" s="109">
        <f t="shared" si="183"/>
        <v>0</v>
      </c>
      <c r="AJ1198" s="83"/>
      <c r="AK1198" s="110">
        <f t="shared" si="184"/>
        <v>0</v>
      </c>
      <c r="AL1198" s="111"/>
      <c r="AM1198" s="92"/>
      <c r="AN1198" s="92"/>
      <c r="AO1198" s="92"/>
      <c r="AP1198" s="92">
        <v>1</v>
      </c>
      <c r="AQ1198" s="92"/>
      <c r="AR1198" s="92"/>
      <c r="AS1198" s="92"/>
      <c r="AT1198" s="92"/>
      <c r="AU1198" s="92"/>
      <c r="AV1198" s="109">
        <f t="shared" si="185"/>
        <v>100</v>
      </c>
      <c r="AW1198" s="75"/>
      <c r="AX1198" s="110">
        <f t="shared" si="186"/>
        <v>14.285714285714285</v>
      </c>
      <c r="AY1198" s="111"/>
      <c r="AZ1198" s="93"/>
      <c r="BA1198" s="94" t="s">
        <v>554</v>
      </c>
      <c r="BB1198" s="71"/>
      <c r="BC1198" s="54"/>
      <c r="BD1198" s="41">
        <v>4</v>
      </c>
      <c r="BE1198" s="52">
        <v>42</v>
      </c>
      <c r="BF1198" s="62">
        <v>4255</v>
      </c>
      <c r="BG1198" s="280" t="s">
        <v>52</v>
      </c>
    </row>
    <row r="1199" spans="1:59" s="63" customFormat="1" ht="12.75" x14ac:dyDescent="0.2">
      <c r="A1199" s="196">
        <v>4</v>
      </c>
      <c r="B1199" s="197" t="s">
        <v>422</v>
      </c>
      <c r="C1199" s="208">
        <v>42</v>
      </c>
      <c r="D1199" s="209" t="s">
        <v>518</v>
      </c>
      <c r="E1199" s="210">
        <v>4255</v>
      </c>
      <c r="F1199" s="211" t="s">
        <v>628</v>
      </c>
      <c r="G1199" s="231" t="s">
        <v>1218</v>
      </c>
      <c r="H1199" s="89"/>
      <c r="I1199" s="90" t="s">
        <v>503</v>
      </c>
      <c r="J1199" s="90"/>
      <c r="K1199" s="90" t="s">
        <v>64</v>
      </c>
      <c r="L1199" s="90" t="s">
        <v>147</v>
      </c>
      <c r="M1199" s="91"/>
      <c r="N1199" s="312">
        <v>1</v>
      </c>
      <c r="O1199" s="313">
        <f t="shared" si="187"/>
        <v>0.14285714285714285</v>
      </c>
      <c r="P1199" s="104">
        <v>1</v>
      </c>
      <c r="Q1199" s="92"/>
      <c r="R1199" s="92"/>
      <c r="S1199" s="92"/>
      <c r="T1199" s="92"/>
      <c r="U1199" s="92"/>
      <c r="V1199" s="92"/>
      <c r="W1199" s="92"/>
      <c r="X1199" s="109">
        <f t="shared" si="181"/>
        <v>100</v>
      </c>
      <c r="Y1199" s="83"/>
      <c r="Z1199" s="110">
        <f t="shared" si="182"/>
        <v>14.285714285714285</v>
      </c>
      <c r="AA1199" s="111"/>
      <c r="AB1199" s="92"/>
      <c r="AC1199" s="92"/>
      <c r="AD1199" s="92"/>
      <c r="AE1199" s="92"/>
      <c r="AF1199" s="92"/>
      <c r="AG1199" s="92"/>
      <c r="AH1199" s="92"/>
      <c r="AI1199" s="109">
        <f t="shared" si="183"/>
        <v>0</v>
      </c>
      <c r="AJ1199" s="83"/>
      <c r="AK1199" s="110">
        <f t="shared" si="184"/>
        <v>0</v>
      </c>
      <c r="AL1199" s="111"/>
      <c r="AM1199" s="92"/>
      <c r="AN1199" s="92"/>
      <c r="AO1199" s="92"/>
      <c r="AP1199" s="92"/>
      <c r="AQ1199" s="92"/>
      <c r="AR1199" s="92"/>
      <c r="AS1199" s="92"/>
      <c r="AT1199" s="92">
        <v>1</v>
      </c>
      <c r="AU1199" s="92"/>
      <c r="AV1199" s="109">
        <f t="shared" si="185"/>
        <v>2500</v>
      </c>
      <c r="AW1199" s="75"/>
      <c r="AX1199" s="110">
        <f t="shared" si="186"/>
        <v>357.14285714285711</v>
      </c>
      <c r="AY1199" s="111"/>
      <c r="AZ1199" s="93"/>
      <c r="BA1199" s="94" t="s">
        <v>131</v>
      </c>
      <c r="BB1199" s="71"/>
      <c r="BC1199" s="54"/>
      <c r="BD1199" s="41">
        <v>4</v>
      </c>
      <c r="BE1199" s="52">
        <v>42</v>
      </c>
      <c r="BF1199" s="62">
        <v>4255</v>
      </c>
      <c r="BG1199" s="280" t="s">
        <v>52</v>
      </c>
    </row>
    <row r="1200" spans="1:59" s="63" customFormat="1" ht="12.75" x14ac:dyDescent="0.2">
      <c r="A1200" s="196">
        <v>4</v>
      </c>
      <c r="B1200" s="197" t="s">
        <v>422</v>
      </c>
      <c r="C1200" s="208">
        <v>42</v>
      </c>
      <c r="D1200" s="209" t="s">
        <v>518</v>
      </c>
      <c r="E1200" s="210">
        <v>4255</v>
      </c>
      <c r="F1200" s="211" t="s">
        <v>628</v>
      </c>
      <c r="G1200" s="231" t="s">
        <v>1218</v>
      </c>
      <c r="H1200" s="89"/>
      <c r="I1200" s="90" t="s">
        <v>597</v>
      </c>
      <c r="J1200" s="90"/>
      <c r="K1200" s="90" t="s">
        <v>73</v>
      </c>
      <c r="L1200" s="90" t="s">
        <v>69</v>
      </c>
      <c r="M1200" s="91"/>
      <c r="N1200" s="312">
        <v>1</v>
      </c>
      <c r="O1200" s="313">
        <f t="shared" si="187"/>
        <v>0.14285714285714285</v>
      </c>
      <c r="P1200" s="104"/>
      <c r="Q1200" s="92"/>
      <c r="R1200" s="92"/>
      <c r="S1200" s="92"/>
      <c r="T1200" s="92"/>
      <c r="U1200" s="92"/>
      <c r="V1200" s="92"/>
      <c r="W1200" s="92">
        <v>1</v>
      </c>
      <c r="X1200" s="109">
        <f t="shared" si="181"/>
        <v>25000</v>
      </c>
      <c r="Y1200" s="83"/>
      <c r="Z1200" s="110">
        <f t="shared" si="182"/>
        <v>3571.4285714285711</v>
      </c>
      <c r="AA1200" s="111"/>
      <c r="AB1200" s="92"/>
      <c r="AC1200" s="92"/>
      <c r="AD1200" s="92"/>
      <c r="AE1200" s="92"/>
      <c r="AF1200" s="92"/>
      <c r="AG1200" s="92"/>
      <c r="AH1200" s="92"/>
      <c r="AI1200" s="109">
        <f t="shared" si="183"/>
        <v>0</v>
      </c>
      <c r="AJ1200" s="83"/>
      <c r="AK1200" s="110">
        <f t="shared" si="184"/>
        <v>0</v>
      </c>
      <c r="AL1200" s="111"/>
      <c r="AM1200" s="92"/>
      <c r="AN1200" s="92"/>
      <c r="AO1200" s="92"/>
      <c r="AP1200" s="92">
        <v>1</v>
      </c>
      <c r="AQ1200" s="92"/>
      <c r="AR1200" s="92"/>
      <c r="AS1200" s="92"/>
      <c r="AT1200" s="92"/>
      <c r="AU1200" s="92"/>
      <c r="AV1200" s="109">
        <f t="shared" si="185"/>
        <v>100</v>
      </c>
      <c r="AW1200" s="75"/>
      <c r="AX1200" s="110">
        <f t="shared" si="186"/>
        <v>14.285714285714285</v>
      </c>
      <c r="AY1200" s="111"/>
      <c r="AZ1200" s="93"/>
      <c r="BA1200" s="94" t="s">
        <v>554</v>
      </c>
      <c r="BB1200" s="71"/>
      <c r="BC1200" s="54"/>
      <c r="BD1200" s="41">
        <v>4</v>
      </c>
      <c r="BE1200" s="52">
        <v>42</v>
      </c>
      <c r="BF1200" s="62">
        <v>4255</v>
      </c>
      <c r="BG1200" s="280" t="s">
        <v>52</v>
      </c>
    </row>
    <row r="1201" spans="1:59" s="63" customFormat="1" ht="12.75" x14ac:dyDescent="0.2">
      <c r="A1201" s="196">
        <v>4</v>
      </c>
      <c r="B1201" s="197" t="s">
        <v>422</v>
      </c>
      <c r="C1201" s="208">
        <v>42</v>
      </c>
      <c r="D1201" s="209" t="s">
        <v>518</v>
      </c>
      <c r="E1201" s="210">
        <v>4255</v>
      </c>
      <c r="F1201" s="211" t="s">
        <v>628</v>
      </c>
      <c r="G1201" s="231" t="s">
        <v>1218</v>
      </c>
      <c r="H1201" s="89"/>
      <c r="I1201" s="90" t="s">
        <v>635</v>
      </c>
      <c r="J1201" s="90"/>
      <c r="K1201" s="90" t="s">
        <v>64</v>
      </c>
      <c r="L1201" s="90" t="s">
        <v>636</v>
      </c>
      <c r="M1201" s="91"/>
      <c r="N1201" s="312">
        <v>1</v>
      </c>
      <c r="O1201" s="313">
        <f t="shared" si="187"/>
        <v>0.14285714285714285</v>
      </c>
      <c r="P1201" s="104"/>
      <c r="Q1201" s="92"/>
      <c r="R1201" s="92"/>
      <c r="S1201" s="92"/>
      <c r="T1201" s="92"/>
      <c r="U1201" s="92"/>
      <c r="V1201" s="92"/>
      <c r="W1201" s="92"/>
      <c r="X1201" s="109">
        <f t="shared" si="181"/>
        <v>0</v>
      </c>
      <c r="Y1201" s="83"/>
      <c r="Z1201" s="110">
        <f t="shared" si="182"/>
        <v>0</v>
      </c>
      <c r="AA1201" s="111"/>
      <c r="AB1201" s="92"/>
      <c r="AC1201" s="92"/>
      <c r="AD1201" s="92"/>
      <c r="AE1201" s="92"/>
      <c r="AF1201" s="92"/>
      <c r="AG1201" s="92"/>
      <c r="AH1201" s="92"/>
      <c r="AI1201" s="109">
        <f t="shared" si="183"/>
        <v>0</v>
      </c>
      <c r="AJ1201" s="83"/>
      <c r="AK1201" s="110">
        <f t="shared" si="184"/>
        <v>0</v>
      </c>
      <c r="AL1201" s="111"/>
      <c r="AM1201" s="92"/>
      <c r="AN1201" s="92"/>
      <c r="AO1201" s="92"/>
      <c r="AP1201" s="92">
        <v>1</v>
      </c>
      <c r="AQ1201" s="92"/>
      <c r="AR1201" s="92"/>
      <c r="AS1201" s="92"/>
      <c r="AT1201" s="92"/>
      <c r="AU1201" s="92"/>
      <c r="AV1201" s="109">
        <f t="shared" si="185"/>
        <v>100</v>
      </c>
      <c r="AW1201" s="75"/>
      <c r="AX1201" s="110">
        <f t="shared" si="186"/>
        <v>14.285714285714285</v>
      </c>
      <c r="AY1201" s="111"/>
      <c r="AZ1201" s="93"/>
      <c r="BA1201" s="94" t="s">
        <v>554</v>
      </c>
      <c r="BB1201" s="71"/>
      <c r="BC1201" s="54"/>
      <c r="BD1201" s="41">
        <v>4</v>
      </c>
      <c r="BE1201" s="52">
        <v>42</v>
      </c>
      <c r="BF1201" s="62">
        <v>4255</v>
      </c>
      <c r="BG1201" s="280" t="s">
        <v>52</v>
      </c>
    </row>
    <row r="1202" spans="1:59" s="63" customFormat="1" ht="12.75" x14ac:dyDescent="0.2">
      <c r="A1202" s="196">
        <v>4</v>
      </c>
      <c r="B1202" s="197" t="s">
        <v>422</v>
      </c>
      <c r="C1202" s="208">
        <v>42</v>
      </c>
      <c r="D1202" s="209" t="s">
        <v>518</v>
      </c>
      <c r="E1202" s="210">
        <v>4255</v>
      </c>
      <c r="F1202" s="211" t="s">
        <v>628</v>
      </c>
      <c r="G1202" s="231" t="s">
        <v>1218</v>
      </c>
      <c r="H1202" s="65"/>
      <c r="I1202" s="222"/>
      <c r="J1202" s="66"/>
      <c r="K1202" s="66"/>
      <c r="L1202" s="66"/>
      <c r="M1202" s="64"/>
      <c r="N1202" s="304"/>
      <c r="O1202" s="305"/>
      <c r="P1202" s="127"/>
      <c r="Q1202" s="67"/>
      <c r="R1202" s="67"/>
      <c r="S1202" s="67"/>
      <c r="T1202" s="67"/>
      <c r="U1202" s="67"/>
      <c r="V1202" s="67"/>
      <c r="W1202" s="67"/>
      <c r="X1202" s="67"/>
      <c r="Y1202" s="68"/>
      <c r="Z1202" s="68"/>
      <c r="AA1202" s="68"/>
      <c r="AB1202" s="67"/>
      <c r="AC1202" s="67"/>
      <c r="AD1202" s="67"/>
      <c r="AE1202" s="67"/>
      <c r="AF1202" s="67"/>
      <c r="AG1202" s="67"/>
      <c r="AH1202" s="67"/>
      <c r="AI1202" s="67"/>
      <c r="AJ1202" s="68"/>
      <c r="AK1202" s="68"/>
      <c r="AL1202" s="68"/>
      <c r="AM1202" s="67"/>
      <c r="AN1202" s="67"/>
      <c r="AO1202" s="67"/>
      <c r="AP1202" s="67"/>
      <c r="AQ1202" s="67"/>
      <c r="AR1202" s="67"/>
      <c r="AS1202" s="67"/>
      <c r="AT1202" s="67"/>
      <c r="AU1202" s="67"/>
      <c r="AV1202" s="67"/>
      <c r="AW1202" s="67"/>
      <c r="AX1202" s="68"/>
      <c r="AY1202" s="68"/>
      <c r="AZ1202" s="69"/>
      <c r="BA1202" s="70"/>
      <c r="BB1202" s="71"/>
      <c r="BC1202" s="54"/>
      <c r="BD1202" s="41">
        <v>4</v>
      </c>
      <c r="BE1202" s="52">
        <v>42</v>
      </c>
      <c r="BF1202" s="62">
        <v>4255</v>
      </c>
      <c r="BG1202" s="275"/>
    </row>
    <row r="1203" spans="1:59" s="63" customFormat="1" ht="12.75" x14ac:dyDescent="0.2">
      <c r="A1203" s="196">
        <v>4</v>
      </c>
      <c r="B1203" s="197" t="s">
        <v>422</v>
      </c>
      <c r="C1203" s="208">
        <v>42</v>
      </c>
      <c r="D1203" s="209" t="s">
        <v>518</v>
      </c>
      <c r="E1203" s="210">
        <v>4255</v>
      </c>
      <c r="F1203" s="211" t="s">
        <v>628</v>
      </c>
      <c r="G1203" s="230"/>
      <c r="H1203" s="56"/>
      <c r="I1203" s="221"/>
      <c r="J1203" s="57"/>
      <c r="K1203" s="57"/>
      <c r="L1203" s="57"/>
      <c r="M1203" s="55"/>
      <c r="N1203" s="303"/>
      <c r="O1203" s="245"/>
      <c r="P1203" s="122"/>
      <c r="Q1203" s="58"/>
      <c r="R1203" s="58"/>
      <c r="S1203" s="58"/>
      <c r="T1203" s="58"/>
      <c r="U1203" s="58"/>
      <c r="V1203" s="58"/>
      <c r="W1203" s="58"/>
      <c r="X1203" s="58"/>
      <c r="Y1203" s="59"/>
      <c r="Z1203" s="59"/>
      <c r="AA1203" s="59"/>
      <c r="AB1203" s="58"/>
      <c r="AC1203" s="58"/>
      <c r="AD1203" s="58"/>
      <c r="AE1203" s="58"/>
      <c r="AF1203" s="58"/>
      <c r="AG1203" s="58"/>
      <c r="AH1203" s="58"/>
      <c r="AI1203" s="58"/>
      <c r="AJ1203" s="59"/>
      <c r="AK1203" s="59"/>
      <c r="AL1203" s="59"/>
      <c r="AM1203" s="58"/>
      <c r="AN1203" s="58"/>
      <c r="AO1203" s="58"/>
      <c r="AP1203" s="58"/>
      <c r="AQ1203" s="58"/>
      <c r="AR1203" s="58"/>
      <c r="AS1203" s="58"/>
      <c r="AT1203" s="58"/>
      <c r="AU1203" s="58"/>
      <c r="AV1203" s="58"/>
      <c r="AW1203" s="58"/>
      <c r="AX1203" s="59"/>
      <c r="AY1203" s="59"/>
      <c r="AZ1203" s="60"/>
      <c r="BA1203" s="61"/>
      <c r="BB1203" s="54"/>
      <c r="BC1203" s="54"/>
      <c r="BD1203" s="41">
        <v>4</v>
      </c>
      <c r="BE1203" s="52">
        <v>42</v>
      </c>
      <c r="BF1203" s="62">
        <v>4255</v>
      </c>
      <c r="BG1203" s="274"/>
    </row>
    <row r="1204" spans="1:59" x14ac:dyDescent="0.25">
      <c r="A1204" s="196">
        <v>4</v>
      </c>
      <c r="B1204" s="197" t="s">
        <v>422</v>
      </c>
      <c r="C1204" s="208">
        <v>42</v>
      </c>
      <c r="D1204" s="209" t="s">
        <v>518</v>
      </c>
      <c r="E1204" s="210">
        <v>4256</v>
      </c>
      <c r="F1204" s="211" t="s">
        <v>637</v>
      </c>
      <c r="G1204" s="235"/>
      <c r="H1204" s="145"/>
      <c r="I1204" s="221"/>
      <c r="J1204" s="57"/>
      <c r="K1204" s="57"/>
      <c r="L1204" s="57"/>
      <c r="M1204" s="144"/>
      <c r="N1204" s="324"/>
      <c r="O1204" s="325"/>
      <c r="P1204" s="146"/>
      <c r="Q1204" s="146"/>
      <c r="R1204" s="146"/>
      <c r="S1204" s="146"/>
      <c r="T1204" s="146"/>
      <c r="U1204" s="146"/>
      <c r="V1204" s="146"/>
      <c r="W1204" s="146"/>
      <c r="X1204" s="146"/>
      <c r="Y1204" s="59"/>
      <c r="Z1204" s="123"/>
      <c r="AA1204" s="123"/>
      <c r="AB1204" s="146"/>
      <c r="AC1204" s="146"/>
      <c r="AD1204" s="146"/>
      <c r="AE1204" s="146"/>
      <c r="AF1204" s="146"/>
      <c r="AG1204" s="146"/>
      <c r="AH1204" s="146"/>
      <c r="AI1204" s="146"/>
      <c r="AJ1204" s="59"/>
      <c r="AK1204" s="123"/>
      <c r="AL1204" s="123"/>
      <c r="AM1204" s="146"/>
      <c r="AN1204" s="146"/>
      <c r="AO1204" s="146"/>
      <c r="AP1204" s="146"/>
      <c r="AQ1204" s="146"/>
      <c r="AR1204" s="146"/>
      <c r="AS1204" s="146"/>
      <c r="AT1204" s="146"/>
      <c r="AU1204" s="146"/>
      <c r="AV1204" s="146"/>
      <c r="AW1204" s="58"/>
      <c r="AX1204" s="123"/>
      <c r="AY1204" s="59"/>
      <c r="AZ1204" s="147"/>
      <c r="BA1204" s="148"/>
      <c r="BB1204" s="143"/>
      <c r="BC1204" s="143"/>
      <c r="BD1204" s="41">
        <v>4</v>
      </c>
      <c r="BE1204" s="52">
        <v>42</v>
      </c>
      <c r="BF1204" s="62">
        <v>4256</v>
      </c>
      <c r="BG1204" s="284"/>
    </row>
    <row r="1205" spans="1:59" s="63" customFormat="1" ht="12.75" x14ac:dyDescent="0.2">
      <c r="A1205" s="196">
        <v>4</v>
      </c>
      <c r="B1205" s="197" t="s">
        <v>422</v>
      </c>
      <c r="C1205" s="208">
        <v>42</v>
      </c>
      <c r="D1205" s="209" t="s">
        <v>518</v>
      </c>
      <c r="E1205" s="210">
        <v>4256</v>
      </c>
      <c r="F1205" s="211" t="s">
        <v>637</v>
      </c>
      <c r="G1205" s="230"/>
      <c r="H1205" s="56"/>
      <c r="I1205" s="221"/>
      <c r="J1205" s="57"/>
      <c r="K1205" s="57"/>
      <c r="L1205" s="57"/>
      <c r="M1205" s="55"/>
      <c r="N1205" s="303"/>
      <c r="O1205" s="245"/>
      <c r="P1205" s="122"/>
      <c r="Q1205" s="58"/>
      <c r="R1205" s="58"/>
      <c r="S1205" s="58"/>
      <c r="T1205" s="58"/>
      <c r="U1205" s="58"/>
      <c r="V1205" s="58"/>
      <c r="W1205" s="58"/>
      <c r="X1205" s="58"/>
      <c r="Y1205" s="59"/>
      <c r="Z1205" s="59"/>
      <c r="AA1205" s="59"/>
      <c r="AB1205" s="58"/>
      <c r="AC1205" s="58"/>
      <c r="AD1205" s="58"/>
      <c r="AE1205" s="58"/>
      <c r="AF1205" s="58"/>
      <c r="AG1205" s="58"/>
      <c r="AH1205" s="58"/>
      <c r="AI1205" s="58"/>
      <c r="AJ1205" s="59"/>
      <c r="AK1205" s="59"/>
      <c r="AL1205" s="59"/>
      <c r="AM1205" s="58"/>
      <c r="AN1205" s="58"/>
      <c r="AO1205" s="58"/>
      <c r="AP1205" s="58"/>
      <c r="AQ1205" s="58"/>
      <c r="AR1205" s="58"/>
      <c r="AS1205" s="58"/>
      <c r="AT1205" s="58"/>
      <c r="AU1205" s="58"/>
      <c r="AV1205" s="58"/>
      <c r="AW1205" s="58"/>
      <c r="AX1205" s="59"/>
      <c r="AY1205" s="59"/>
      <c r="AZ1205" s="60"/>
      <c r="BA1205" s="61"/>
      <c r="BB1205" s="54"/>
      <c r="BC1205" s="54"/>
      <c r="BD1205" s="41">
        <v>4</v>
      </c>
      <c r="BE1205" s="52">
        <v>42</v>
      </c>
      <c r="BF1205" s="62">
        <v>4256</v>
      </c>
      <c r="BG1205" s="274"/>
    </row>
    <row r="1206" spans="1:59" s="63" customFormat="1" ht="12.75" x14ac:dyDescent="0.2">
      <c r="A1206" s="196">
        <v>4</v>
      </c>
      <c r="B1206" s="197" t="s">
        <v>422</v>
      </c>
      <c r="C1206" s="208">
        <v>42</v>
      </c>
      <c r="D1206" s="209" t="s">
        <v>518</v>
      </c>
      <c r="E1206" s="210">
        <v>4256</v>
      </c>
      <c r="F1206" s="211" t="s">
        <v>637</v>
      </c>
      <c r="G1206" s="231" t="s">
        <v>576</v>
      </c>
      <c r="H1206" s="65"/>
      <c r="I1206" s="222"/>
      <c r="J1206" s="66"/>
      <c r="K1206" s="66"/>
      <c r="L1206" s="66"/>
      <c r="M1206" s="64"/>
      <c r="N1206" s="308"/>
      <c r="O1206" s="309"/>
      <c r="P1206" s="127"/>
      <c r="Q1206" s="67"/>
      <c r="R1206" s="67"/>
      <c r="S1206" s="67"/>
      <c r="T1206" s="67"/>
      <c r="U1206" s="67"/>
      <c r="V1206" s="67"/>
      <c r="W1206" s="67"/>
      <c r="X1206" s="67"/>
      <c r="Y1206" s="68"/>
      <c r="Z1206" s="68"/>
      <c r="AA1206" s="68"/>
      <c r="AB1206" s="67"/>
      <c r="AC1206" s="67"/>
      <c r="AD1206" s="67"/>
      <c r="AE1206" s="67"/>
      <c r="AF1206" s="67"/>
      <c r="AG1206" s="67"/>
      <c r="AH1206" s="67"/>
      <c r="AI1206" s="67"/>
      <c r="AJ1206" s="68"/>
      <c r="AK1206" s="68"/>
      <c r="AL1206" s="68"/>
      <c r="AM1206" s="67"/>
      <c r="AN1206" s="67"/>
      <c r="AO1206" s="67"/>
      <c r="AP1206" s="67"/>
      <c r="AQ1206" s="67"/>
      <c r="AR1206" s="67"/>
      <c r="AS1206" s="67"/>
      <c r="AT1206" s="67"/>
      <c r="AU1206" s="67"/>
      <c r="AV1206" s="67"/>
      <c r="AW1206" s="67"/>
      <c r="AX1206" s="68"/>
      <c r="AY1206" s="68"/>
      <c r="AZ1206" s="69"/>
      <c r="BA1206" s="70"/>
      <c r="BB1206" s="71"/>
      <c r="BC1206" s="54"/>
      <c r="BD1206" s="41">
        <v>4</v>
      </c>
      <c r="BE1206" s="52">
        <v>42</v>
      </c>
      <c r="BF1206" s="62">
        <v>4256</v>
      </c>
      <c r="BG1206" s="275"/>
    </row>
    <row r="1207" spans="1:59" s="63" customFormat="1" ht="12.75" x14ac:dyDescent="0.2">
      <c r="A1207" s="196">
        <v>4</v>
      </c>
      <c r="B1207" s="197" t="s">
        <v>422</v>
      </c>
      <c r="C1207" s="208">
        <v>42</v>
      </c>
      <c r="D1207" s="209" t="s">
        <v>518</v>
      </c>
      <c r="E1207" s="210">
        <v>4256</v>
      </c>
      <c r="F1207" s="211" t="s">
        <v>637</v>
      </c>
      <c r="G1207" s="231" t="s">
        <v>576</v>
      </c>
      <c r="H1207" s="72" t="s">
        <v>47</v>
      </c>
      <c r="I1207" s="223"/>
      <c r="J1207" s="73"/>
      <c r="K1207" s="73"/>
      <c r="L1207" s="73"/>
      <c r="M1207" s="74"/>
      <c r="N1207" s="247"/>
      <c r="O1207" s="306"/>
      <c r="P1207" s="105"/>
      <c r="Q1207" s="75"/>
      <c r="R1207" s="75"/>
      <c r="S1207" s="75"/>
      <c r="T1207" s="75"/>
      <c r="U1207" s="75"/>
      <c r="V1207" s="75"/>
      <c r="W1207" s="75"/>
      <c r="X1207" s="75"/>
      <c r="Y1207" s="76">
        <f>IF(ISNUMBER(VLOOKUP(Y1209,P$7:W$7,MATCH(Y1209,P$7:W$7))),VLOOKUP(Y1209,P$7:W$7,MATCH(Y1209,P$7:W$7)),IF(N1211=0,"No Data",IF(Y1209&gt;0,"&lt;100",0)))</f>
        <v>2500</v>
      </c>
      <c r="Z1207" s="77">
        <f>IF(ISNUMBER(VLOOKUP(Z1211,P$7:W$7,MATCH(Z1211,P$7:W$7))),VLOOKUP(Z1211,P$7:W$7,MATCH(Z1211,P$7:W$7)),IF(N1211=0,"No Data",IF(Z1211&gt;0,"&lt;100",0)))</f>
        <v>2500</v>
      </c>
      <c r="AA1207" s="106">
        <f>IF(ISNUMBER(Z1207),Z1207,0)</f>
        <v>2500</v>
      </c>
      <c r="AB1207" s="75"/>
      <c r="AC1207" s="75"/>
      <c r="AD1207" s="75"/>
      <c r="AE1207" s="75"/>
      <c r="AF1207" s="75"/>
      <c r="AG1207" s="75"/>
      <c r="AH1207" s="75"/>
      <c r="AI1207" s="75"/>
      <c r="AJ1207" s="76">
        <f>IF(ISNUMBER(VLOOKUP(AJ1209,AB$7:AH$7,MATCH(AJ1209,AB$7:AH$7))),VLOOKUP(AJ1209,AB$7:AH$7,MATCH(AJ1209,AB$7:AH$7)),IF(N1211=0,"No Data",IF(AJ1209&gt;0,"&lt;50",0)))</f>
        <v>0</v>
      </c>
      <c r="AK1207" s="77">
        <f>IF(ISNUMBER(VLOOKUP(AK1211,AB$7:AH$7,MATCH(AK1211,AB$7:AH$7))),VLOOKUP(AK1211,AB$7:AH$7,MATCH(AK1211,AB$7:AH$7)),IF(N1211=0,"No Data",IF(AK1211&gt;0,"&lt;50",0)))</f>
        <v>0</v>
      </c>
      <c r="AL1207" s="106">
        <f>IF(ISNUMBER(AK1207),AK1207,0)</f>
        <v>0</v>
      </c>
      <c r="AM1207" s="75"/>
      <c r="AN1207" s="75"/>
      <c r="AO1207" s="75"/>
      <c r="AP1207" s="75"/>
      <c r="AQ1207" s="75"/>
      <c r="AR1207" s="75"/>
      <c r="AS1207" s="75"/>
      <c r="AT1207" s="75"/>
      <c r="AU1207" s="75"/>
      <c r="AV1207" s="75"/>
      <c r="AW1207" s="76">
        <f>IF(ISNUMBER(VLOOKUP(AW1209,AM$7:AU$7,MATCH(AW1209,AM$7:AU$7))),VLOOKUP(AW1209,AM$7:AU$7,MATCH(AW1209,AM$7:AU$7)),IF(N1211=0,"No Data",IF(AW1209&gt;0,"&lt;10",0)))</f>
        <v>1000</v>
      </c>
      <c r="AX1207" s="77">
        <f>IF(ISNUMBER(VLOOKUP(AX1211,AM$7:AU$7,MATCH(AX1211,AM$7:AU$7))),VLOOKUP(AX1211,AM$7:AU$7,MATCH(AX1211,AM$7:AU$7)),IF(N1211=0,"No Data",IF(AX1211&gt;0,"&lt;10",0)))</f>
        <v>1000</v>
      </c>
      <c r="AY1207" s="106">
        <f>IF(ISNUMBER(AX1207),AX1207,0)</f>
        <v>1000</v>
      </c>
      <c r="AZ1207" s="79"/>
      <c r="BA1207" s="80"/>
      <c r="BB1207" s="71"/>
      <c r="BC1207" s="54"/>
      <c r="BD1207" s="41">
        <v>4</v>
      </c>
      <c r="BE1207" s="52">
        <v>42</v>
      </c>
      <c r="BF1207" s="62">
        <v>4256</v>
      </c>
      <c r="BG1207" s="276" t="s">
        <v>47</v>
      </c>
    </row>
    <row r="1208" spans="1:59" s="63" customFormat="1" ht="12.75" x14ac:dyDescent="0.2">
      <c r="A1208" s="196">
        <v>4</v>
      </c>
      <c r="B1208" s="197" t="s">
        <v>422</v>
      </c>
      <c r="C1208" s="208">
        <v>42</v>
      </c>
      <c r="D1208" s="209" t="s">
        <v>518</v>
      </c>
      <c r="E1208" s="210">
        <v>4256</v>
      </c>
      <c r="F1208" s="211" t="s">
        <v>637</v>
      </c>
      <c r="G1208" s="231" t="s">
        <v>576</v>
      </c>
      <c r="H1208" s="81" t="s">
        <v>48</v>
      </c>
      <c r="I1208" s="223"/>
      <c r="J1208" s="73"/>
      <c r="K1208" s="73"/>
      <c r="L1208" s="73"/>
      <c r="M1208" s="74"/>
      <c r="N1208" s="247"/>
      <c r="O1208" s="306"/>
      <c r="P1208" s="105"/>
      <c r="Q1208" s="75"/>
      <c r="R1208" s="75"/>
      <c r="S1208" s="75"/>
      <c r="T1208" s="75"/>
      <c r="U1208" s="75"/>
      <c r="V1208" s="75"/>
      <c r="W1208" s="75"/>
      <c r="X1208" s="75"/>
      <c r="Y1208" s="82">
        <f>MIN(X1212:X1213)</f>
        <v>100</v>
      </c>
      <c r="Z1208" s="83"/>
      <c r="AA1208" s="83"/>
      <c r="AB1208" s="75"/>
      <c r="AC1208" s="75"/>
      <c r="AD1208" s="75"/>
      <c r="AE1208" s="75"/>
      <c r="AF1208" s="75"/>
      <c r="AG1208" s="75"/>
      <c r="AH1208" s="75"/>
      <c r="AI1208" s="75"/>
      <c r="AJ1208" s="82">
        <f>MIN(AI1212:AI1213)</f>
        <v>0</v>
      </c>
      <c r="AK1208" s="83"/>
      <c r="AL1208" s="83"/>
      <c r="AM1208" s="75"/>
      <c r="AN1208" s="75"/>
      <c r="AO1208" s="75"/>
      <c r="AP1208" s="75"/>
      <c r="AQ1208" s="75"/>
      <c r="AR1208" s="75"/>
      <c r="AS1208" s="75"/>
      <c r="AT1208" s="75"/>
      <c r="AU1208" s="75"/>
      <c r="AV1208" s="75"/>
      <c r="AW1208" s="82">
        <f>MIN(AV1212:AV1213)</f>
        <v>100</v>
      </c>
      <c r="AX1208" s="83"/>
      <c r="AY1208" s="83"/>
      <c r="AZ1208" s="79"/>
      <c r="BA1208" s="80"/>
      <c r="BB1208" s="71"/>
      <c r="BC1208" s="54"/>
      <c r="BD1208" s="41">
        <v>4</v>
      </c>
      <c r="BE1208" s="52">
        <v>42</v>
      </c>
      <c r="BF1208" s="62">
        <v>4256</v>
      </c>
      <c r="BG1208" s="278" t="s">
        <v>48</v>
      </c>
    </row>
    <row r="1209" spans="1:59" s="63" customFormat="1" ht="12.75" x14ac:dyDescent="0.2">
      <c r="A1209" s="196">
        <v>4</v>
      </c>
      <c r="B1209" s="197" t="s">
        <v>422</v>
      </c>
      <c r="C1209" s="208">
        <v>42</v>
      </c>
      <c r="D1209" s="209" t="s">
        <v>518</v>
      </c>
      <c r="E1209" s="210">
        <v>4256</v>
      </c>
      <c r="F1209" s="211" t="s">
        <v>637</v>
      </c>
      <c r="G1209" s="231" t="s">
        <v>576</v>
      </c>
      <c r="H1209" s="81" t="s">
        <v>49</v>
      </c>
      <c r="I1209" s="223"/>
      <c r="J1209" s="73"/>
      <c r="K1209" s="73"/>
      <c r="L1209" s="73"/>
      <c r="M1209" s="74"/>
      <c r="N1209" s="247"/>
      <c r="O1209" s="306"/>
      <c r="P1209" s="105"/>
      <c r="Q1209" s="75"/>
      <c r="R1209" s="75"/>
      <c r="S1209" s="75"/>
      <c r="T1209" s="75"/>
      <c r="U1209" s="75"/>
      <c r="V1209" s="75"/>
      <c r="W1209" s="75"/>
      <c r="X1209" s="75"/>
      <c r="Y1209" s="84">
        <f>IF(ISNUMBER(AVERAGE(X1212:X1213)),AVERAGE(X1212:X1213),0)</f>
        <v>2550</v>
      </c>
      <c r="Z1209" s="83"/>
      <c r="AA1209" s="83"/>
      <c r="AB1209" s="75"/>
      <c r="AC1209" s="75"/>
      <c r="AD1209" s="75"/>
      <c r="AE1209" s="75"/>
      <c r="AF1209" s="75"/>
      <c r="AG1209" s="75"/>
      <c r="AH1209" s="75"/>
      <c r="AI1209" s="75"/>
      <c r="AJ1209" s="84">
        <f>IF(ISNUMBER(AVERAGE(AI1212:AI1213)),AVERAGE(AI1212:AI1213),0)</f>
        <v>0</v>
      </c>
      <c r="AK1209" s="83"/>
      <c r="AL1209" s="83"/>
      <c r="AM1209" s="75"/>
      <c r="AN1209" s="75"/>
      <c r="AO1209" s="75"/>
      <c r="AP1209" s="75"/>
      <c r="AQ1209" s="75"/>
      <c r="AR1209" s="75"/>
      <c r="AS1209" s="75"/>
      <c r="AT1209" s="75"/>
      <c r="AU1209" s="75"/>
      <c r="AV1209" s="75"/>
      <c r="AW1209" s="84">
        <f>IF(ISNUMBER(AVERAGE(AV1212:AV1213)),AVERAGE(AV1212:AV1213),0)</f>
        <v>1300</v>
      </c>
      <c r="AX1209" s="83"/>
      <c r="AY1209" s="83"/>
      <c r="AZ1209" s="79"/>
      <c r="BA1209" s="80"/>
      <c r="BB1209" s="71"/>
      <c r="BC1209" s="54"/>
      <c r="BD1209" s="41">
        <v>4</v>
      </c>
      <c r="BE1209" s="52">
        <v>42</v>
      </c>
      <c r="BF1209" s="62">
        <v>4256</v>
      </c>
      <c r="BG1209" s="278" t="s">
        <v>49</v>
      </c>
    </row>
    <row r="1210" spans="1:59" s="63" customFormat="1" ht="12.75" x14ac:dyDescent="0.2">
      <c r="A1210" s="196">
        <v>4</v>
      </c>
      <c r="B1210" s="197" t="s">
        <v>422</v>
      </c>
      <c r="C1210" s="208">
        <v>42</v>
      </c>
      <c r="D1210" s="209" t="s">
        <v>518</v>
      </c>
      <c r="E1210" s="210">
        <v>4256</v>
      </c>
      <c r="F1210" s="211" t="s">
        <v>637</v>
      </c>
      <c r="G1210" s="231" t="s">
        <v>576</v>
      </c>
      <c r="H1210" s="81" t="s">
        <v>50</v>
      </c>
      <c r="I1210" s="223"/>
      <c r="J1210" s="73"/>
      <c r="K1210" s="73"/>
      <c r="L1210" s="73"/>
      <c r="M1210" s="74"/>
      <c r="N1210" s="247"/>
      <c r="O1210" s="306"/>
      <c r="P1210" s="105"/>
      <c r="Q1210" s="75"/>
      <c r="R1210" s="75"/>
      <c r="S1210" s="75"/>
      <c r="T1210" s="75"/>
      <c r="U1210" s="75"/>
      <c r="V1210" s="75"/>
      <c r="W1210" s="75"/>
      <c r="X1210" s="75"/>
      <c r="Y1210" s="84">
        <f>MAX(X1212:X1213)</f>
        <v>5000</v>
      </c>
      <c r="Z1210" s="83"/>
      <c r="AA1210" s="83"/>
      <c r="AB1210" s="75"/>
      <c r="AC1210" s="75"/>
      <c r="AD1210" s="75"/>
      <c r="AE1210" s="75"/>
      <c r="AF1210" s="75"/>
      <c r="AG1210" s="75"/>
      <c r="AH1210" s="75"/>
      <c r="AI1210" s="75"/>
      <c r="AJ1210" s="84">
        <f>MAX(AI1212:AI1213)</f>
        <v>0</v>
      </c>
      <c r="AK1210" s="83"/>
      <c r="AL1210" s="83"/>
      <c r="AM1210" s="75"/>
      <c r="AN1210" s="75"/>
      <c r="AO1210" s="75"/>
      <c r="AP1210" s="75"/>
      <c r="AQ1210" s="75"/>
      <c r="AR1210" s="75"/>
      <c r="AS1210" s="75"/>
      <c r="AT1210" s="75"/>
      <c r="AU1210" s="75"/>
      <c r="AV1210" s="75"/>
      <c r="AW1210" s="84">
        <f>MAX(AV1212:AV1213)</f>
        <v>2500</v>
      </c>
      <c r="AX1210" s="83"/>
      <c r="AY1210" s="83"/>
      <c r="AZ1210" s="79"/>
      <c r="BA1210" s="80"/>
      <c r="BB1210" s="71"/>
      <c r="BC1210" s="54"/>
      <c r="BD1210" s="41">
        <v>4</v>
      </c>
      <c r="BE1210" s="52">
        <v>42</v>
      </c>
      <c r="BF1210" s="62">
        <v>4256</v>
      </c>
      <c r="BG1210" s="278" t="s">
        <v>50</v>
      </c>
    </row>
    <row r="1211" spans="1:59" s="63" customFormat="1" ht="12.75" x14ac:dyDescent="0.2">
      <c r="A1211" s="196">
        <v>4</v>
      </c>
      <c r="B1211" s="197" t="s">
        <v>422</v>
      </c>
      <c r="C1211" s="208">
        <v>42</v>
      </c>
      <c r="D1211" s="209" t="s">
        <v>518</v>
      </c>
      <c r="E1211" s="210">
        <v>4256</v>
      </c>
      <c r="F1211" s="211" t="s">
        <v>637</v>
      </c>
      <c r="G1211" s="231" t="s">
        <v>576</v>
      </c>
      <c r="H1211" s="85" t="s">
        <v>51</v>
      </c>
      <c r="I1211" s="223"/>
      <c r="J1211" s="73"/>
      <c r="K1211" s="73"/>
      <c r="L1211" s="73"/>
      <c r="M1211" s="74"/>
      <c r="N1211" s="317">
        <f>SUM(N1212:N1213)</f>
        <v>2</v>
      </c>
      <c r="O1211" s="293">
        <f>SUM(O1212:O1213)</f>
        <v>1</v>
      </c>
      <c r="P1211" s="292"/>
      <c r="Q1211" s="87"/>
      <c r="R1211" s="87"/>
      <c r="S1211" s="87"/>
      <c r="T1211" s="87"/>
      <c r="U1211" s="87"/>
      <c r="V1211" s="87"/>
      <c r="W1211" s="87"/>
      <c r="X1211" s="87"/>
      <c r="Y1211" s="112"/>
      <c r="Z1211" s="121">
        <f>SUM(Z1212:Z1213)</f>
        <v>2550</v>
      </c>
      <c r="AA1211" s="88"/>
      <c r="AB1211" s="87"/>
      <c r="AC1211" s="87"/>
      <c r="AD1211" s="87"/>
      <c r="AE1211" s="87"/>
      <c r="AF1211" s="87"/>
      <c r="AG1211" s="87"/>
      <c r="AH1211" s="87"/>
      <c r="AI1211" s="87"/>
      <c r="AJ1211" s="112"/>
      <c r="AK1211" s="121">
        <f>SUM(AK1212:AK1213)</f>
        <v>0</v>
      </c>
      <c r="AL1211" s="88"/>
      <c r="AM1211" s="87"/>
      <c r="AN1211" s="87"/>
      <c r="AO1211" s="87"/>
      <c r="AP1211" s="87"/>
      <c r="AQ1211" s="87"/>
      <c r="AR1211" s="87"/>
      <c r="AS1211" s="87"/>
      <c r="AT1211" s="87"/>
      <c r="AU1211" s="87"/>
      <c r="AV1211" s="87"/>
      <c r="AW1211" s="112"/>
      <c r="AX1211" s="121">
        <f>SUM(AX1212:AX1213)</f>
        <v>1300</v>
      </c>
      <c r="AY1211" s="88"/>
      <c r="AZ1211" s="79"/>
      <c r="BA1211" s="80"/>
      <c r="BB1211" s="71"/>
      <c r="BC1211" s="54"/>
      <c r="BD1211" s="41">
        <v>4</v>
      </c>
      <c r="BE1211" s="52">
        <v>42</v>
      </c>
      <c r="BF1211" s="62">
        <v>4256</v>
      </c>
      <c r="BG1211" s="279" t="s">
        <v>51</v>
      </c>
    </row>
    <row r="1212" spans="1:59" s="63" customFormat="1" ht="24" x14ac:dyDescent="0.2">
      <c r="A1212" s="196">
        <v>4</v>
      </c>
      <c r="B1212" s="197" t="s">
        <v>422</v>
      </c>
      <c r="C1212" s="208">
        <v>42</v>
      </c>
      <c r="D1212" s="209" t="s">
        <v>518</v>
      </c>
      <c r="E1212" s="210">
        <v>4256</v>
      </c>
      <c r="F1212" s="211" t="s">
        <v>637</v>
      </c>
      <c r="G1212" s="231" t="s">
        <v>576</v>
      </c>
      <c r="H1212" s="89" t="s">
        <v>52</v>
      </c>
      <c r="I1212" s="90" t="s">
        <v>638</v>
      </c>
      <c r="J1212" s="90" t="s">
        <v>631</v>
      </c>
      <c r="K1212" s="90" t="s">
        <v>64</v>
      </c>
      <c r="L1212" s="90" t="s">
        <v>136</v>
      </c>
      <c r="M1212" s="91"/>
      <c r="N1212" s="312">
        <v>1</v>
      </c>
      <c r="O1212" s="313">
        <f>N1212/N$1211</f>
        <v>0.5</v>
      </c>
      <c r="P1212" s="104">
        <v>1</v>
      </c>
      <c r="Q1212" s="92"/>
      <c r="R1212" s="92"/>
      <c r="S1212" s="92"/>
      <c r="T1212" s="92"/>
      <c r="U1212" s="92"/>
      <c r="V1212" s="92"/>
      <c r="W1212" s="92"/>
      <c r="X1212" s="109">
        <f>P1212*P$7+Q1212*Q$7+R1212*R$7+S1212*S$7+T1212*T$7+U1212*U$7+V1212*V$7+W1212*W$7</f>
        <v>100</v>
      </c>
      <c r="Y1212" s="83"/>
      <c r="Z1212" s="110">
        <f>X1212*$O1212</f>
        <v>50</v>
      </c>
      <c r="AA1212" s="111"/>
      <c r="AB1212" s="92"/>
      <c r="AC1212" s="92"/>
      <c r="AD1212" s="92"/>
      <c r="AE1212" s="92"/>
      <c r="AF1212" s="92"/>
      <c r="AG1212" s="92"/>
      <c r="AH1212" s="92"/>
      <c r="AI1212" s="109">
        <f>AB1212*AB$7+AC1212*AC$7+AD1212*AD$7+AE1212*AE$7+AF1212*AF$7+AG1212*AG$7+AH1212*AH$7</f>
        <v>0</v>
      </c>
      <c r="AJ1212" s="83"/>
      <c r="AK1212" s="110">
        <f>AI1212*$O1212</f>
        <v>0</v>
      </c>
      <c r="AL1212" s="111"/>
      <c r="AM1212" s="92"/>
      <c r="AN1212" s="92"/>
      <c r="AO1212" s="92"/>
      <c r="AP1212" s="92"/>
      <c r="AQ1212" s="92"/>
      <c r="AR1212" s="92"/>
      <c r="AS1212" s="92"/>
      <c r="AT1212" s="92">
        <v>1</v>
      </c>
      <c r="AU1212" s="92"/>
      <c r="AV1212" s="109">
        <f>AM1212*AM$7+AN1212*AN$7+AO1212*AO$7+AP1212*AP$7+AQ1212*AQ$7+AR1212*AR$7+AS1212*AS$7+AT1212*AT$7+AU1212*AU$7</f>
        <v>2500</v>
      </c>
      <c r="AW1212" s="75"/>
      <c r="AX1212" s="110">
        <f>AV1212*$O1212</f>
        <v>1250</v>
      </c>
      <c r="AY1212" s="111"/>
      <c r="AZ1212" s="93"/>
      <c r="BA1212" s="94" t="s">
        <v>159</v>
      </c>
      <c r="BB1212" s="71"/>
      <c r="BC1212" s="54"/>
      <c r="BD1212" s="41">
        <v>4</v>
      </c>
      <c r="BE1212" s="52">
        <v>42</v>
      </c>
      <c r="BF1212" s="62">
        <v>4256</v>
      </c>
      <c r="BG1212" s="280" t="s">
        <v>52</v>
      </c>
    </row>
    <row r="1213" spans="1:59" s="63" customFormat="1" ht="12.75" x14ac:dyDescent="0.2">
      <c r="A1213" s="196">
        <v>4</v>
      </c>
      <c r="B1213" s="197" t="s">
        <v>422</v>
      </c>
      <c r="C1213" s="208">
        <v>42</v>
      </c>
      <c r="D1213" s="209" t="s">
        <v>518</v>
      </c>
      <c r="E1213" s="210">
        <v>4256</v>
      </c>
      <c r="F1213" s="211" t="s">
        <v>637</v>
      </c>
      <c r="G1213" s="231" t="s">
        <v>576</v>
      </c>
      <c r="H1213" s="89"/>
      <c r="I1213" s="90" t="s">
        <v>578</v>
      </c>
      <c r="J1213" s="90"/>
      <c r="K1213" s="90" t="s">
        <v>90</v>
      </c>
      <c r="L1213" s="90"/>
      <c r="M1213" s="91"/>
      <c r="N1213" s="312">
        <v>1</v>
      </c>
      <c r="O1213" s="313">
        <f>N1213/N$1211</f>
        <v>0.5</v>
      </c>
      <c r="P1213" s="104"/>
      <c r="Q1213" s="92"/>
      <c r="R1213" s="92"/>
      <c r="S1213" s="92"/>
      <c r="T1213" s="92"/>
      <c r="U1213" s="92">
        <v>1</v>
      </c>
      <c r="V1213" s="92"/>
      <c r="W1213" s="92"/>
      <c r="X1213" s="109">
        <f>P1213*P$7+Q1213*Q$7+R1213*R$7+S1213*S$7+T1213*T$7+U1213*U$7+V1213*V$7+W1213*W$7</f>
        <v>5000</v>
      </c>
      <c r="Y1213" s="83"/>
      <c r="Z1213" s="110">
        <f>X1213*$O1213</f>
        <v>2500</v>
      </c>
      <c r="AA1213" s="111"/>
      <c r="AB1213" s="92"/>
      <c r="AC1213" s="92"/>
      <c r="AD1213" s="92"/>
      <c r="AE1213" s="92"/>
      <c r="AF1213" s="92"/>
      <c r="AG1213" s="92"/>
      <c r="AH1213" s="92"/>
      <c r="AI1213" s="109">
        <f>AB1213*AB$7+AC1213*AC$7+AD1213*AD$7+AE1213*AE$7+AF1213*AF$7+AG1213*AG$7+AH1213*AH$7</f>
        <v>0</v>
      </c>
      <c r="AJ1213" s="83"/>
      <c r="AK1213" s="110">
        <f>AI1213*$O1213</f>
        <v>0</v>
      </c>
      <c r="AL1213" s="111"/>
      <c r="AM1213" s="92"/>
      <c r="AN1213" s="92"/>
      <c r="AO1213" s="92"/>
      <c r="AP1213" s="92">
        <v>1</v>
      </c>
      <c r="AQ1213" s="92"/>
      <c r="AR1213" s="92"/>
      <c r="AS1213" s="92"/>
      <c r="AT1213" s="92"/>
      <c r="AU1213" s="92"/>
      <c r="AV1213" s="109">
        <f>AM1213*AM$7+AN1213*AN$7+AO1213*AO$7+AP1213*AP$7+AQ1213*AQ$7+AR1213*AR$7+AS1213*AS$7+AT1213*AT$7+AU1213*AU$7</f>
        <v>100</v>
      </c>
      <c r="AW1213" s="75"/>
      <c r="AX1213" s="110">
        <f>AV1213*$O1213</f>
        <v>50</v>
      </c>
      <c r="AY1213" s="111"/>
      <c r="AZ1213" s="93"/>
      <c r="BA1213" s="94" t="s">
        <v>159</v>
      </c>
      <c r="BB1213" s="71"/>
      <c r="BC1213" s="54"/>
      <c r="BD1213" s="41">
        <v>4</v>
      </c>
      <c r="BE1213" s="52">
        <v>42</v>
      </c>
      <c r="BF1213" s="62">
        <v>4256</v>
      </c>
      <c r="BG1213" s="280" t="s">
        <v>52</v>
      </c>
    </row>
    <row r="1214" spans="1:59" s="63" customFormat="1" ht="12.75" x14ac:dyDescent="0.2">
      <c r="A1214" s="196">
        <v>4</v>
      </c>
      <c r="B1214" s="197" t="s">
        <v>422</v>
      </c>
      <c r="C1214" s="208">
        <v>42</v>
      </c>
      <c r="D1214" s="209" t="s">
        <v>518</v>
      </c>
      <c r="E1214" s="210">
        <v>4256</v>
      </c>
      <c r="F1214" s="211" t="s">
        <v>637</v>
      </c>
      <c r="G1214" s="231" t="s">
        <v>576</v>
      </c>
      <c r="H1214" s="65"/>
      <c r="I1214" s="222"/>
      <c r="J1214" s="66"/>
      <c r="K1214" s="66"/>
      <c r="L1214" s="66"/>
      <c r="M1214" s="64"/>
      <c r="N1214" s="304"/>
      <c r="O1214" s="305"/>
      <c r="P1214" s="127"/>
      <c r="Q1214" s="67"/>
      <c r="R1214" s="67"/>
      <c r="S1214" s="67"/>
      <c r="T1214" s="67"/>
      <c r="U1214" s="67"/>
      <c r="V1214" s="67"/>
      <c r="W1214" s="67"/>
      <c r="X1214" s="67"/>
      <c r="Y1214" s="68"/>
      <c r="Z1214" s="68"/>
      <c r="AA1214" s="68"/>
      <c r="AB1214" s="67"/>
      <c r="AC1214" s="67"/>
      <c r="AD1214" s="67"/>
      <c r="AE1214" s="67"/>
      <c r="AF1214" s="67"/>
      <c r="AG1214" s="67"/>
      <c r="AH1214" s="67"/>
      <c r="AI1214" s="67"/>
      <c r="AJ1214" s="68"/>
      <c r="AK1214" s="68"/>
      <c r="AL1214" s="68"/>
      <c r="AM1214" s="67"/>
      <c r="AN1214" s="67"/>
      <c r="AO1214" s="67"/>
      <c r="AP1214" s="67"/>
      <c r="AQ1214" s="67"/>
      <c r="AR1214" s="67"/>
      <c r="AS1214" s="67"/>
      <c r="AT1214" s="67"/>
      <c r="AU1214" s="67"/>
      <c r="AV1214" s="67"/>
      <c r="AW1214" s="67"/>
      <c r="AX1214" s="68"/>
      <c r="AY1214" s="68"/>
      <c r="AZ1214" s="69"/>
      <c r="BA1214" s="70"/>
      <c r="BB1214" s="71"/>
      <c r="BC1214" s="54"/>
      <c r="BD1214" s="41">
        <v>4</v>
      </c>
      <c r="BE1214" s="52">
        <v>42</v>
      </c>
      <c r="BF1214" s="62">
        <v>4256</v>
      </c>
      <c r="BG1214" s="275"/>
    </row>
    <row r="1215" spans="1:59" s="63" customFormat="1" ht="12.75" x14ac:dyDescent="0.2">
      <c r="A1215" s="196">
        <v>4</v>
      </c>
      <c r="B1215" s="197" t="s">
        <v>422</v>
      </c>
      <c r="C1215" s="208">
        <v>42</v>
      </c>
      <c r="D1215" s="209" t="s">
        <v>518</v>
      </c>
      <c r="E1215" s="210">
        <v>4256</v>
      </c>
      <c r="F1215" s="211" t="s">
        <v>637</v>
      </c>
      <c r="G1215" s="230"/>
      <c r="H1215" s="56"/>
      <c r="I1215" s="221"/>
      <c r="J1215" s="57"/>
      <c r="K1215" s="57"/>
      <c r="L1215" s="57"/>
      <c r="M1215" s="55"/>
      <c r="N1215" s="303"/>
      <c r="O1215" s="245"/>
      <c r="P1215" s="122"/>
      <c r="Q1215" s="58"/>
      <c r="R1215" s="58"/>
      <c r="S1215" s="58"/>
      <c r="T1215" s="58"/>
      <c r="U1215" s="58"/>
      <c r="V1215" s="58"/>
      <c r="W1215" s="58"/>
      <c r="X1215" s="58"/>
      <c r="Y1215" s="59"/>
      <c r="Z1215" s="59"/>
      <c r="AA1215" s="59"/>
      <c r="AB1215" s="58"/>
      <c r="AC1215" s="58"/>
      <c r="AD1215" s="58"/>
      <c r="AE1215" s="58"/>
      <c r="AF1215" s="58"/>
      <c r="AG1215" s="58"/>
      <c r="AH1215" s="58"/>
      <c r="AI1215" s="58"/>
      <c r="AJ1215" s="59"/>
      <c r="AK1215" s="59"/>
      <c r="AL1215" s="59"/>
      <c r="AM1215" s="58"/>
      <c r="AN1215" s="58"/>
      <c r="AO1215" s="58"/>
      <c r="AP1215" s="58"/>
      <c r="AQ1215" s="58"/>
      <c r="AR1215" s="58"/>
      <c r="AS1215" s="58"/>
      <c r="AT1215" s="58"/>
      <c r="AU1215" s="58"/>
      <c r="AV1215" s="58"/>
      <c r="AW1215" s="58"/>
      <c r="AX1215" s="59"/>
      <c r="AY1215" s="59"/>
      <c r="AZ1215" s="60"/>
      <c r="BA1215" s="61"/>
      <c r="BB1215" s="54"/>
      <c r="BC1215" s="54"/>
      <c r="BD1215" s="41">
        <v>4</v>
      </c>
      <c r="BE1215" s="52">
        <v>42</v>
      </c>
      <c r="BF1215" s="62">
        <v>4256</v>
      </c>
      <c r="BG1215" s="274"/>
    </row>
    <row r="1216" spans="1:59" x14ac:dyDescent="0.25">
      <c r="A1216" s="196">
        <v>4</v>
      </c>
      <c r="B1216" s="197" t="s">
        <v>422</v>
      </c>
      <c r="C1216" s="208">
        <v>42</v>
      </c>
      <c r="D1216" s="209" t="s">
        <v>518</v>
      </c>
      <c r="E1216" s="212">
        <v>4257</v>
      </c>
      <c r="F1216" s="213" t="s">
        <v>639</v>
      </c>
      <c r="G1216" s="234"/>
      <c r="H1216" s="138"/>
      <c r="I1216" s="224"/>
      <c r="J1216" s="98"/>
      <c r="K1216" s="98"/>
      <c r="L1216" s="98"/>
      <c r="M1216" s="137"/>
      <c r="N1216" s="322"/>
      <c r="O1216" s="323"/>
      <c r="P1216" s="139"/>
      <c r="Q1216" s="139"/>
      <c r="R1216" s="139"/>
      <c r="S1216" s="139"/>
      <c r="T1216" s="139"/>
      <c r="U1216" s="139"/>
      <c r="V1216" s="139"/>
      <c r="W1216" s="139"/>
      <c r="X1216" s="139"/>
      <c r="Y1216" s="100"/>
      <c r="Z1216" s="125"/>
      <c r="AA1216" s="125"/>
      <c r="AB1216" s="139"/>
      <c r="AC1216" s="139"/>
      <c r="AD1216" s="139"/>
      <c r="AE1216" s="139"/>
      <c r="AF1216" s="139"/>
      <c r="AG1216" s="139"/>
      <c r="AH1216" s="139"/>
      <c r="AI1216" s="139"/>
      <c r="AJ1216" s="100"/>
      <c r="AK1216" s="125"/>
      <c r="AL1216" s="125"/>
      <c r="AM1216" s="139"/>
      <c r="AN1216" s="139"/>
      <c r="AO1216" s="139"/>
      <c r="AP1216" s="139"/>
      <c r="AQ1216" s="139"/>
      <c r="AR1216" s="139"/>
      <c r="AS1216" s="139"/>
      <c r="AT1216" s="139"/>
      <c r="AU1216" s="139"/>
      <c r="AV1216" s="139"/>
      <c r="AW1216" s="99"/>
      <c r="AX1216" s="125"/>
      <c r="AY1216" s="100"/>
      <c r="AZ1216" s="140"/>
      <c r="BA1216" s="141"/>
      <c r="BB1216" s="136"/>
      <c r="BC1216" s="136"/>
      <c r="BD1216" s="41">
        <v>4</v>
      </c>
      <c r="BE1216" s="52">
        <v>42</v>
      </c>
      <c r="BF1216" s="103">
        <v>4257</v>
      </c>
      <c r="BG1216" s="283"/>
    </row>
    <row r="1217" spans="1:59" s="63" customFormat="1" ht="12.75" x14ac:dyDescent="0.2">
      <c r="A1217" s="196">
        <v>4</v>
      </c>
      <c r="B1217" s="197" t="s">
        <v>422</v>
      </c>
      <c r="C1217" s="208">
        <v>42</v>
      </c>
      <c r="D1217" s="209" t="s">
        <v>518</v>
      </c>
      <c r="E1217" s="212">
        <v>4257</v>
      </c>
      <c r="F1217" s="213" t="s">
        <v>639</v>
      </c>
      <c r="G1217" s="232"/>
      <c r="H1217" s="97"/>
      <c r="I1217" s="224"/>
      <c r="J1217" s="98"/>
      <c r="K1217" s="98"/>
      <c r="L1217" s="98"/>
      <c r="M1217" s="96"/>
      <c r="N1217" s="307"/>
      <c r="O1217" s="246"/>
      <c r="P1217" s="124"/>
      <c r="Q1217" s="99"/>
      <c r="R1217" s="99"/>
      <c r="S1217" s="99"/>
      <c r="T1217" s="99"/>
      <c r="U1217" s="99"/>
      <c r="V1217" s="99"/>
      <c r="W1217" s="99"/>
      <c r="X1217" s="99"/>
      <c r="Y1217" s="100"/>
      <c r="Z1217" s="100"/>
      <c r="AA1217" s="100"/>
      <c r="AB1217" s="99"/>
      <c r="AC1217" s="99"/>
      <c r="AD1217" s="99"/>
      <c r="AE1217" s="99"/>
      <c r="AF1217" s="99"/>
      <c r="AG1217" s="99"/>
      <c r="AH1217" s="99"/>
      <c r="AI1217" s="99"/>
      <c r="AJ1217" s="100"/>
      <c r="AK1217" s="100"/>
      <c r="AL1217" s="100"/>
      <c r="AM1217" s="99"/>
      <c r="AN1217" s="99"/>
      <c r="AO1217" s="99"/>
      <c r="AP1217" s="99"/>
      <c r="AQ1217" s="99"/>
      <c r="AR1217" s="99"/>
      <c r="AS1217" s="99"/>
      <c r="AT1217" s="99"/>
      <c r="AU1217" s="99"/>
      <c r="AV1217" s="99"/>
      <c r="AW1217" s="99"/>
      <c r="AX1217" s="100"/>
      <c r="AY1217" s="100"/>
      <c r="AZ1217" s="101"/>
      <c r="BA1217" s="102"/>
      <c r="BB1217" s="95"/>
      <c r="BC1217" s="95"/>
      <c r="BD1217" s="41">
        <v>4</v>
      </c>
      <c r="BE1217" s="52">
        <v>42</v>
      </c>
      <c r="BF1217" s="103">
        <v>4257</v>
      </c>
      <c r="BG1217" s="277"/>
    </row>
    <row r="1218" spans="1:59" s="63" customFormat="1" ht="12.75" x14ac:dyDescent="0.2">
      <c r="A1218" s="196">
        <v>4</v>
      </c>
      <c r="B1218" s="197" t="s">
        <v>422</v>
      </c>
      <c r="C1218" s="208">
        <v>42</v>
      </c>
      <c r="D1218" s="209" t="s">
        <v>518</v>
      </c>
      <c r="E1218" s="212">
        <v>4257</v>
      </c>
      <c r="F1218" s="213" t="s">
        <v>639</v>
      </c>
      <c r="G1218" s="231" t="s">
        <v>584</v>
      </c>
      <c r="H1218" s="65"/>
      <c r="I1218" s="222"/>
      <c r="J1218" s="66"/>
      <c r="K1218" s="66"/>
      <c r="L1218" s="66"/>
      <c r="M1218" s="64"/>
      <c r="N1218" s="304"/>
      <c r="O1218" s="305"/>
      <c r="P1218" s="127"/>
      <c r="Q1218" s="67"/>
      <c r="R1218" s="67"/>
      <c r="S1218" s="67"/>
      <c r="T1218" s="67"/>
      <c r="U1218" s="67"/>
      <c r="V1218" s="67"/>
      <c r="W1218" s="67"/>
      <c r="X1218" s="67"/>
      <c r="Y1218" s="68"/>
      <c r="Z1218" s="68"/>
      <c r="AA1218" s="68"/>
      <c r="AB1218" s="67"/>
      <c r="AC1218" s="67"/>
      <c r="AD1218" s="67"/>
      <c r="AE1218" s="67"/>
      <c r="AF1218" s="67"/>
      <c r="AG1218" s="67"/>
      <c r="AH1218" s="67"/>
      <c r="AI1218" s="67"/>
      <c r="AJ1218" s="68"/>
      <c r="AK1218" s="68"/>
      <c r="AL1218" s="68"/>
      <c r="AM1218" s="67"/>
      <c r="AN1218" s="67"/>
      <c r="AO1218" s="67"/>
      <c r="AP1218" s="67"/>
      <c r="AQ1218" s="67"/>
      <c r="AR1218" s="67"/>
      <c r="AS1218" s="67"/>
      <c r="AT1218" s="67"/>
      <c r="AU1218" s="67"/>
      <c r="AV1218" s="67"/>
      <c r="AW1218" s="67"/>
      <c r="AX1218" s="68"/>
      <c r="AY1218" s="68"/>
      <c r="AZ1218" s="69"/>
      <c r="BA1218" s="70"/>
      <c r="BB1218" s="71"/>
      <c r="BC1218" s="95"/>
      <c r="BD1218" s="41">
        <v>4</v>
      </c>
      <c r="BE1218" s="52">
        <v>42</v>
      </c>
      <c r="BF1218" s="103">
        <v>4257</v>
      </c>
      <c r="BG1218" s="275"/>
    </row>
    <row r="1219" spans="1:59" s="63" customFormat="1" ht="12.75" x14ac:dyDescent="0.2">
      <c r="A1219" s="196">
        <v>4</v>
      </c>
      <c r="B1219" s="197" t="s">
        <v>422</v>
      </c>
      <c r="C1219" s="208">
        <v>42</v>
      </c>
      <c r="D1219" s="209" t="s">
        <v>518</v>
      </c>
      <c r="E1219" s="212">
        <v>4257</v>
      </c>
      <c r="F1219" s="213" t="s">
        <v>639</v>
      </c>
      <c r="G1219" s="231" t="s">
        <v>584</v>
      </c>
      <c r="H1219" s="72" t="s">
        <v>47</v>
      </c>
      <c r="I1219" s="223"/>
      <c r="J1219" s="73"/>
      <c r="K1219" s="73"/>
      <c r="L1219" s="73"/>
      <c r="M1219" s="74"/>
      <c r="N1219" s="247"/>
      <c r="O1219" s="306"/>
      <c r="P1219" s="105"/>
      <c r="Q1219" s="75"/>
      <c r="R1219" s="75"/>
      <c r="S1219" s="75"/>
      <c r="T1219" s="75"/>
      <c r="U1219" s="75"/>
      <c r="V1219" s="75"/>
      <c r="W1219" s="75"/>
      <c r="X1219" s="75"/>
      <c r="Y1219" s="76">
        <f>IF(ISNUMBER(VLOOKUP(Y1221,P$7:W$7,MATCH(Y1221,P$7:W$7))),VLOOKUP(Y1221,P$7:W$7,MATCH(Y1221,P$7:W$7)),IF(N1223=0,"No Data",IF(Y1221&gt;0,"&lt;100",0)))</f>
        <v>2500</v>
      </c>
      <c r="Z1219" s="77">
        <f>IF(ISNUMBER(VLOOKUP(Z1223,P$7:W$7,MATCH(Z1223,P$7:W$7))),VLOOKUP(Z1223,P$7:W$7,MATCH(Z1223,P$7:W$7)),IF(N1223=0,"No Data",IF(Z1223&gt;0,"&lt;100",0)))</f>
        <v>2500</v>
      </c>
      <c r="AA1219" s="106">
        <f>IF(ISNUMBER(Z1219),Z1219,0)</f>
        <v>2500</v>
      </c>
      <c r="AB1219" s="75"/>
      <c r="AC1219" s="75"/>
      <c r="AD1219" s="75"/>
      <c r="AE1219" s="75"/>
      <c r="AF1219" s="75"/>
      <c r="AG1219" s="75"/>
      <c r="AH1219" s="75"/>
      <c r="AI1219" s="75"/>
      <c r="AJ1219" s="76">
        <f>IF(ISNUMBER(VLOOKUP(AJ1221,AB$7:AH$7,MATCH(AJ1221,AB$7:AH$7))),VLOOKUP(AJ1221,AB$7:AH$7,MATCH(AJ1221,AB$7:AH$7)),IF(N1223=0,"No Data",IF(AJ1221&gt;0,"&lt;50",0)))</f>
        <v>0</v>
      </c>
      <c r="AK1219" s="77">
        <f>IF(ISNUMBER(VLOOKUP(AK1223,AB$7:AH$7,MATCH(AK1223,AB$7:AH$7))),VLOOKUP(AK1223,AB$7:AH$7,MATCH(AK1223,AB$7:AH$7)),IF(N1223=0,"No Data",IF(AK1223&gt;0,"&lt;50",0)))</f>
        <v>0</v>
      </c>
      <c r="AL1219" s="106">
        <f>IF(ISNUMBER(AK1219),AK1219,0)</f>
        <v>0</v>
      </c>
      <c r="AM1219" s="75"/>
      <c r="AN1219" s="75"/>
      <c r="AO1219" s="75"/>
      <c r="AP1219" s="75"/>
      <c r="AQ1219" s="75"/>
      <c r="AR1219" s="75"/>
      <c r="AS1219" s="75"/>
      <c r="AT1219" s="75"/>
      <c r="AU1219" s="75"/>
      <c r="AV1219" s="75"/>
      <c r="AW1219" s="76">
        <f>IF(ISNUMBER(VLOOKUP(AW1221,AM$7:AU$7,MATCH(AW1221,AM$7:AU$7))),VLOOKUP(AW1221,AM$7:AU$7,MATCH(AW1221,AM$7:AU$7)),IF(N1223=0,"No Data",IF(AW1221&gt;0,"&lt;10",0)))</f>
        <v>500</v>
      </c>
      <c r="AX1219" s="77">
        <f>IF(ISNUMBER(VLOOKUP(AX1223,AM$7:AU$7,MATCH(AX1223,AM$7:AU$7))),VLOOKUP(AX1223,AM$7:AU$7,MATCH(AX1223,AM$7:AU$7)),IF(N1223=0,"No Data",IF(AX1223&gt;0,"&lt;10",0)))</f>
        <v>500</v>
      </c>
      <c r="AY1219" s="106">
        <f>IF(ISNUMBER(AX1219),AX1219,0)</f>
        <v>500</v>
      </c>
      <c r="AZ1219" s="79"/>
      <c r="BA1219" s="80"/>
      <c r="BB1219" s="71"/>
      <c r="BC1219" s="95"/>
      <c r="BD1219" s="41">
        <v>4</v>
      </c>
      <c r="BE1219" s="52">
        <v>42</v>
      </c>
      <c r="BF1219" s="103">
        <v>4257</v>
      </c>
      <c r="BG1219" s="276" t="s">
        <v>47</v>
      </c>
    </row>
    <row r="1220" spans="1:59" s="63" customFormat="1" ht="12.75" x14ac:dyDescent="0.2">
      <c r="A1220" s="196">
        <v>4</v>
      </c>
      <c r="B1220" s="197" t="s">
        <v>422</v>
      </c>
      <c r="C1220" s="208">
        <v>42</v>
      </c>
      <c r="D1220" s="209" t="s">
        <v>518</v>
      </c>
      <c r="E1220" s="212">
        <v>4257</v>
      </c>
      <c r="F1220" s="213" t="s">
        <v>639</v>
      </c>
      <c r="G1220" s="231" t="s">
        <v>584</v>
      </c>
      <c r="H1220" s="81" t="s">
        <v>48</v>
      </c>
      <c r="I1220" s="223"/>
      <c r="J1220" s="73"/>
      <c r="K1220" s="73"/>
      <c r="L1220" s="73"/>
      <c r="M1220" s="74"/>
      <c r="N1220" s="247"/>
      <c r="O1220" s="306"/>
      <c r="P1220" s="105"/>
      <c r="Q1220" s="75"/>
      <c r="R1220" s="75"/>
      <c r="S1220" s="75"/>
      <c r="T1220" s="75"/>
      <c r="U1220" s="75"/>
      <c r="V1220" s="75"/>
      <c r="W1220" s="75"/>
      <c r="X1220" s="75"/>
      <c r="Y1220" s="82">
        <f>MIN(X1224:X1226)</f>
        <v>0</v>
      </c>
      <c r="Z1220" s="83"/>
      <c r="AA1220" s="83"/>
      <c r="AB1220" s="75"/>
      <c r="AC1220" s="75"/>
      <c r="AD1220" s="75"/>
      <c r="AE1220" s="75"/>
      <c r="AF1220" s="75"/>
      <c r="AG1220" s="75"/>
      <c r="AH1220" s="75"/>
      <c r="AI1220" s="75"/>
      <c r="AJ1220" s="82">
        <f>MIN(AI1224:AI1226)</f>
        <v>0</v>
      </c>
      <c r="AK1220" s="83"/>
      <c r="AL1220" s="83"/>
      <c r="AM1220" s="75"/>
      <c r="AN1220" s="75"/>
      <c r="AO1220" s="75"/>
      <c r="AP1220" s="75"/>
      <c r="AQ1220" s="75"/>
      <c r="AR1220" s="75"/>
      <c r="AS1220" s="75"/>
      <c r="AT1220" s="75"/>
      <c r="AU1220" s="75"/>
      <c r="AV1220" s="75"/>
      <c r="AW1220" s="82">
        <f>MIN(AV1224:AV1226)</f>
        <v>25</v>
      </c>
      <c r="AX1220" s="83"/>
      <c r="AY1220" s="83"/>
      <c r="AZ1220" s="79"/>
      <c r="BA1220" s="80"/>
      <c r="BB1220" s="71"/>
      <c r="BC1220" s="95"/>
      <c r="BD1220" s="41">
        <v>4</v>
      </c>
      <c r="BE1220" s="52">
        <v>42</v>
      </c>
      <c r="BF1220" s="103">
        <v>4257</v>
      </c>
      <c r="BG1220" s="278" t="s">
        <v>48</v>
      </c>
    </row>
    <row r="1221" spans="1:59" s="63" customFormat="1" ht="12.75" x14ac:dyDescent="0.2">
      <c r="A1221" s="196">
        <v>4</v>
      </c>
      <c r="B1221" s="197" t="s">
        <v>422</v>
      </c>
      <c r="C1221" s="208">
        <v>42</v>
      </c>
      <c r="D1221" s="209" t="s">
        <v>518</v>
      </c>
      <c r="E1221" s="212">
        <v>4257</v>
      </c>
      <c r="F1221" s="213" t="s">
        <v>639</v>
      </c>
      <c r="G1221" s="231" t="s">
        <v>584</v>
      </c>
      <c r="H1221" s="81" t="s">
        <v>49</v>
      </c>
      <c r="I1221" s="223"/>
      <c r="J1221" s="73"/>
      <c r="K1221" s="73"/>
      <c r="L1221" s="73"/>
      <c r="M1221" s="74"/>
      <c r="N1221" s="247"/>
      <c r="O1221" s="306"/>
      <c r="P1221" s="105"/>
      <c r="Q1221" s="75"/>
      <c r="R1221" s="75"/>
      <c r="S1221" s="75"/>
      <c r="T1221" s="75"/>
      <c r="U1221" s="75"/>
      <c r="V1221" s="75"/>
      <c r="W1221" s="75"/>
      <c r="X1221" s="75"/>
      <c r="Y1221" s="84">
        <f>IF(ISNUMBER(AVERAGE(X1224:X1226)),AVERAGE(X1224:X1226),0)</f>
        <v>3366.6666666666665</v>
      </c>
      <c r="Z1221" s="83"/>
      <c r="AA1221" s="83"/>
      <c r="AB1221" s="75"/>
      <c r="AC1221" s="75"/>
      <c r="AD1221" s="75"/>
      <c r="AE1221" s="75"/>
      <c r="AF1221" s="75"/>
      <c r="AG1221" s="75"/>
      <c r="AH1221" s="75"/>
      <c r="AI1221" s="75"/>
      <c r="AJ1221" s="84">
        <f>IF(ISNUMBER(AVERAGE(AI1224:AI1226)),AVERAGE(AI1224:AI1226),0)</f>
        <v>0</v>
      </c>
      <c r="AK1221" s="83"/>
      <c r="AL1221" s="83"/>
      <c r="AM1221" s="75"/>
      <c r="AN1221" s="75"/>
      <c r="AO1221" s="75"/>
      <c r="AP1221" s="75"/>
      <c r="AQ1221" s="75"/>
      <c r="AR1221" s="75"/>
      <c r="AS1221" s="75"/>
      <c r="AT1221" s="75"/>
      <c r="AU1221" s="75"/>
      <c r="AV1221" s="75"/>
      <c r="AW1221" s="84">
        <f>IF(ISNUMBER(AVERAGE(AV1224:AV1226)),AVERAGE(AV1224:AV1226),0)</f>
        <v>875</v>
      </c>
      <c r="AX1221" s="83"/>
      <c r="AY1221" s="83"/>
      <c r="AZ1221" s="79"/>
      <c r="BA1221" s="80"/>
      <c r="BB1221" s="71"/>
      <c r="BC1221" s="95"/>
      <c r="BD1221" s="41">
        <v>4</v>
      </c>
      <c r="BE1221" s="52">
        <v>42</v>
      </c>
      <c r="BF1221" s="103">
        <v>4257</v>
      </c>
      <c r="BG1221" s="278" t="s">
        <v>49</v>
      </c>
    </row>
    <row r="1222" spans="1:59" s="63" customFormat="1" ht="12.75" x14ac:dyDescent="0.2">
      <c r="A1222" s="196">
        <v>4</v>
      </c>
      <c r="B1222" s="197" t="s">
        <v>422</v>
      </c>
      <c r="C1222" s="208">
        <v>42</v>
      </c>
      <c r="D1222" s="209" t="s">
        <v>518</v>
      </c>
      <c r="E1222" s="212">
        <v>4257</v>
      </c>
      <c r="F1222" s="213" t="s">
        <v>639</v>
      </c>
      <c r="G1222" s="231" t="s">
        <v>584</v>
      </c>
      <c r="H1222" s="81" t="s">
        <v>50</v>
      </c>
      <c r="I1222" s="223"/>
      <c r="J1222" s="73"/>
      <c r="K1222" s="73"/>
      <c r="L1222" s="73"/>
      <c r="M1222" s="74"/>
      <c r="N1222" s="247"/>
      <c r="O1222" s="306"/>
      <c r="P1222" s="105"/>
      <c r="Q1222" s="75"/>
      <c r="R1222" s="75"/>
      <c r="S1222" s="75"/>
      <c r="T1222" s="75"/>
      <c r="U1222" s="75"/>
      <c r="V1222" s="75"/>
      <c r="W1222" s="75"/>
      <c r="X1222" s="75"/>
      <c r="Y1222" s="84">
        <f>MAX(X1224:X1226)</f>
        <v>10000</v>
      </c>
      <c r="Z1222" s="83"/>
      <c r="AA1222" s="83"/>
      <c r="AB1222" s="75"/>
      <c r="AC1222" s="75"/>
      <c r="AD1222" s="75"/>
      <c r="AE1222" s="75"/>
      <c r="AF1222" s="75"/>
      <c r="AG1222" s="75"/>
      <c r="AH1222" s="75"/>
      <c r="AI1222" s="75"/>
      <c r="AJ1222" s="84">
        <f>MAX(AI1224:AI1226)</f>
        <v>0</v>
      </c>
      <c r="AK1222" s="83"/>
      <c r="AL1222" s="83"/>
      <c r="AM1222" s="75"/>
      <c r="AN1222" s="75"/>
      <c r="AO1222" s="75"/>
      <c r="AP1222" s="75"/>
      <c r="AQ1222" s="75"/>
      <c r="AR1222" s="75"/>
      <c r="AS1222" s="75"/>
      <c r="AT1222" s="75"/>
      <c r="AU1222" s="75"/>
      <c r="AV1222" s="75"/>
      <c r="AW1222" s="84">
        <f>MAX(AV1224:AV1226)</f>
        <v>2500</v>
      </c>
      <c r="AX1222" s="83"/>
      <c r="AY1222" s="83"/>
      <c r="AZ1222" s="79"/>
      <c r="BA1222" s="80"/>
      <c r="BB1222" s="71"/>
      <c r="BC1222" s="95"/>
      <c r="BD1222" s="41">
        <v>4</v>
      </c>
      <c r="BE1222" s="52">
        <v>42</v>
      </c>
      <c r="BF1222" s="103">
        <v>4257</v>
      </c>
      <c r="BG1222" s="278" t="s">
        <v>50</v>
      </c>
    </row>
    <row r="1223" spans="1:59" s="63" customFormat="1" ht="12.75" x14ac:dyDescent="0.2">
      <c r="A1223" s="196">
        <v>4</v>
      </c>
      <c r="B1223" s="197" t="s">
        <v>422</v>
      </c>
      <c r="C1223" s="208">
        <v>42</v>
      </c>
      <c r="D1223" s="209" t="s">
        <v>518</v>
      </c>
      <c r="E1223" s="212">
        <v>4257</v>
      </c>
      <c r="F1223" s="213" t="s">
        <v>639</v>
      </c>
      <c r="G1223" s="231" t="s">
        <v>584</v>
      </c>
      <c r="H1223" s="85" t="s">
        <v>51</v>
      </c>
      <c r="I1223" s="223"/>
      <c r="J1223" s="73"/>
      <c r="K1223" s="73"/>
      <c r="L1223" s="73"/>
      <c r="M1223" s="74"/>
      <c r="N1223" s="320">
        <f>SUM(N1224:N1227)</f>
        <v>3</v>
      </c>
      <c r="O1223" s="293">
        <f>SUM(O1224:O1227)</f>
        <v>1</v>
      </c>
      <c r="P1223" s="292"/>
      <c r="Q1223" s="87"/>
      <c r="R1223" s="87"/>
      <c r="S1223" s="87"/>
      <c r="T1223" s="87"/>
      <c r="U1223" s="87"/>
      <c r="V1223" s="87"/>
      <c r="W1223" s="87"/>
      <c r="X1223" s="87"/>
      <c r="Y1223" s="88"/>
      <c r="Z1223" s="119">
        <f>SUM(Z1224:Z1227)</f>
        <v>3366.6666666666665</v>
      </c>
      <c r="AA1223" s="88"/>
      <c r="AB1223" s="87"/>
      <c r="AC1223" s="87"/>
      <c r="AD1223" s="87"/>
      <c r="AE1223" s="87"/>
      <c r="AF1223" s="87"/>
      <c r="AG1223" s="87"/>
      <c r="AH1223" s="87"/>
      <c r="AI1223" s="87"/>
      <c r="AJ1223" s="88"/>
      <c r="AK1223" s="119">
        <f>SUM(AK1224:AK1227)</f>
        <v>0</v>
      </c>
      <c r="AL1223" s="88"/>
      <c r="AM1223" s="87"/>
      <c r="AN1223" s="87"/>
      <c r="AO1223" s="87"/>
      <c r="AP1223" s="87"/>
      <c r="AQ1223" s="87"/>
      <c r="AR1223" s="87"/>
      <c r="AS1223" s="87"/>
      <c r="AT1223" s="87"/>
      <c r="AU1223" s="87"/>
      <c r="AV1223" s="87"/>
      <c r="AW1223" s="112"/>
      <c r="AX1223" s="119">
        <f>SUM(AX1224:AX1227)</f>
        <v>875</v>
      </c>
      <c r="AY1223" s="88"/>
      <c r="AZ1223" s="79"/>
      <c r="BA1223" s="80"/>
      <c r="BB1223" s="71"/>
      <c r="BC1223" s="95"/>
      <c r="BD1223" s="41">
        <v>4</v>
      </c>
      <c r="BE1223" s="52">
        <v>42</v>
      </c>
      <c r="BF1223" s="103">
        <v>4257</v>
      </c>
      <c r="BG1223" s="279" t="s">
        <v>51</v>
      </c>
    </row>
    <row r="1224" spans="1:59" s="63" customFormat="1" ht="12.75" x14ac:dyDescent="0.2">
      <c r="A1224" s="196">
        <v>4</v>
      </c>
      <c r="B1224" s="197" t="s">
        <v>422</v>
      </c>
      <c r="C1224" s="208">
        <v>42</v>
      </c>
      <c r="D1224" s="209" t="s">
        <v>518</v>
      </c>
      <c r="E1224" s="212">
        <v>4257</v>
      </c>
      <c r="F1224" s="213" t="s">
        <v>639</v>
      </c>
      <c r="G1224" s="231" t="s">
        <v>584</v>
      </c>
      <c r="H1224" s="89" t="s">
        <v>52</v>
      </c>
      <c r="I1224" s="90" t="s">
        <v>640</v>
      </c>
      <c r="J1224" s="90" t="s">
        <v>640</v>
      </c>
      <c r="K1224" s="90" t="s">
        <v>64</v>
      </c>
      <c r="L1224" s="90" t="s">
        <v>633</v>
      </c>
      <c r="M1224" s="91"/>
      <c r="N1224" s="312">
        <v>1</v>
      </c>
      <c r="O1224" s="313">
        <f>N1224/N$1223</f>
        <v>0.33333333333333331</v>
      </c>
      <c r="P1224" s="104"/>
      <c r="Q1224" s="92"/>
      <c r="R1224" s="92"/>
      <c r="S1224" s="92"/>
      <c r="T1224" s="92"/>
      <c r="U1224" s="92"/>
      <c r="V1224" s="92"/>
      <c r="W1224" s="92"/>
      <c r="X1224" s="109">
        <f>P1224*P$7+Q1224*Q$7+R1224*R$7+S1224*S$7+T1224*T$7+U1224*U$7+V1224*V$7+W1224*W$7</f>
        <v>0</v>
      </c>
      <c r="Y1224" s="83"/>
      <c r="Z1224" s="110">
        <f>X1224*$O1224</f>
        <v>0</v>
      </c>
      <c r="AA1224" s="111"/>
      <c r="AB1224" s="92"/>
      <c r="AC1224" s="92"/>
      <c r="AD1224" s="92"/>
      <c r="AE1224" s="92"/>
      <c r="AF1224" s="92"/>
      <c r="AG1224" s="92"/>
      <c r="AH1224" s="92"/>
      <c r="AI1224" s="109">
        <f>AB1224*AB$7+AC1224*AC$7+AD1224*AD$7+AE1224*AE$7+AF1224*AF$7+AG1224*AG$7+AH1224*AH$7</f>
        <v>0</v>
      </c>
      <c r="AJ1224" s="83"/>
      <c r="AK1224" s="110">
        <f>AI1224*$O1224</f>
        <v>0</v>
      </c>
      <c r="AL1224" s="111"/>
      <c r="AM1224" s="92"/>
      <c r="AN1224" s="92">
        <v>1</v>
      </c>
      <c r="AO1224" s="92"/>
      <c r="AP1224" s="92"/>
      <c r="AQ1224" s="92"/>
      <c r="AR1224" s="92"/>
      <c r="AS1224" s="92"/>
      <c r="AT1224" s="92"/>
      <c r="AU1224" s="92"/>
      <c r="AV1224" s="109">
        <f>AM1224*AM$7+AN1224*AN$7+AO1224*AO$7+AP1224*AP$7+AQ1224*AQ$7+AR1224*AR$7+AS1224*AS$7+AT1224*AT$7+AU1224*AU$7</f>
        <v>25</v>
      </c>
      <c r="AW1224" s="75"/>
      <c r="AX1224" s="110">
        <f>AV1224*$O1224</f>
        <v>8.3333333333333321</v>
      </c>
      <c r="AY1224" s="111"/>
      <c r="AZ1224" s="93"/>
      <c r="BA1224" s="94" t="s">
        <v>159</v>
      </c>
      <c r="BB1224" s="71"/>
      <c r="BC1224" s="95"/>
      <c r="BD1224" s="41">
        <v>4</v>
      </c>
      <c r="BE1224" s="52">
        <v>42</v>
      </c>
      <c r="BF1224" s="103">
        <v>4257</v>
      </c>
      <c r="BG1224" s="280" t="s">
        <v>52</v>
      </c>
    </row>
    <row r="1225" spans="1:59" s="63" customFormat="1" ht="12.75" x14ac:dyDescent="0.2">
      <c r="A1225" s="196">
        <v>4</v>
      </c>
      <c r="B1225" s="197" t="s">
        <v>422</v>
      </c>
      <c r="C1225" s="208">
        <v>42</v>
      </c>
      <c r="D1225" s="209" t="s">
        <v>518</v>
      </c>
      <c r="E1225" s="212">
        <v>4257</v>
      </c>
      <c r="F1225" s="213" t="s">
        <v>639</v>
      </c>
      <c r="G1225" s="231" t="s">
        <v>584</v>
      </c>
      <c r="H1225" s="89"/>
      <c r="I1225" s="90" t="s">
        <v>287</v>
      </c>
      <c r="J1225" s="90"/>
      <c r="K1225" s="90" t="s">
        <v>64</v>
      </c>
      <c r="L1225" s="90" t="s">
        <v>119</v>
      </c>
      <c r="M1225" s="91"/>
      <c r="N1225" s="312">
        <v>1</v>
      </c>
      <c r="O1225" s="313">
        <f>N1225/N$1223</f>
        <v>0.33333333333333331</v>
      </c>
      <c r="P1225" s="104">
        <v>1</v>
      </c>
      <c r="Q1225" s="92"/>
      <c r="R1225" s="92"/>
      <c r="S1225" s="92"/>
      <c r="T1225" s="92"/>
      <c r="U1225" s="92"/>
      <c r="V1225" s="92"/>
      <c r="W1225" s="92"/>
      <c r="X1225" s="109">
        <f>P1225*P$7+Q1225*Q$7+R1225*R$7+S1225*S$7+T1225*T$7+U1225*U$7+V1225*V$7+W1225*W$7</f>
        <v>100</v>
      </c>
      <c r="Y1225" s="83"/>
      <c r="Z1225" s="110">
        <f>X1225*$O1225</f>
        <v>33.333333333333329</v>
      </c>
      <c r="AA1225" s="111"/>
      <c r="AB1225" s="92"/>
      <c r="AC1225" s="92"/>
      <c r="AD1225" s="92"/>
      <c r="AE1225" s="92"/>
      <c r="AF1225" s="92"/>
      <c r="AG1225" s="92"/>
      <c r="AH1225" s="92"/>
      <c r="AI1225" s="109">
        <f>AB1225*AB$7+AC1225*AC$7+AD1225*AD$7+AE1225*AE$7+AF1225*AF$7+AG1225*AG$7+AH1225*AH$7</f>
        <v>0</v>
      </c>
      <c r="AJ1225" s="83"/>
      <c r="AK1225" s="110">
        <f>AI1225*$O1225</f>
        <v>0</v>
      </c>
      <c r="AL1225" s="111"/>
      <c r="AM1225" s="92"/>
      <c r="AN1225" s="92"/>
      <c r="AO1225" s="92"/>
      <c r="AP1225" s="92"/>
      <c r="AQ1225" s="92"/>
      <c r="AR1225" s="92"/>
      <c r="AS1225" s="92"/>
      <c r="AT1225" s="92">
        <v>1</v>
      </c>
      <c r="AU1225" s="92"/>
      <c r="AV1225" s="109">
        <f>AM1225*AM$7+AN1225*AN$7+AO1225*AO$7+AP1225*AP$7+AQ1225*AQ$7+AR1225*AR$7+AS1225*AS$7+AT1225*AT$7+AU1225*AU$7</f>
        <v>2500</v>
      </c>
      <c r="AW1225" s="75"/>
      <c r="AX1225" s="110">
        <f>AV1225*$O1225</f>
        <v>833.33333333333326</v>
      </c>
      <c r="AY1225" s="111"/>
      <c r="AZ1225" s="93"/>
      <c r="BA1225" s="94" t="s">
        <v>159</v>
      </c>
      <c r="BB1225" s="71"/>
      <c r="BC1225" s="95"/>
      <c r="BD1225" s="41">
        <v>4</v>
      </c>
      <c r="BE1225" s="52">
        <v>42</v>
      </c>
      <c r="BF1225" s="103">
        <v>4257</v>
      </c>
      <c r="BG1225" s="280" t="s">
        <v>52</v>
      </c>
    </row>
    <row r="1226" spans="1:59" s="63" customFormat="1" ht="12.75" x14ac:dyDescent="0.2">
      <c r="A1226" s="196">
        <v>4</v>
      </c>
      <c r="B1226" s="197" t="s">
        <v>422</v>
      </c>
      <c r="C1226" s="208">
        <v>42</v>
      </c>
      <c r="D1226" s="209" t="s">
        <v>518</v>
      </c>
      <c r="E1226" s="212">
        <v>4257</v>
      </c>
      <c r="F1226" s="213" t="s">
        <v>639</v>
      </c>
      <c r="G1226" s="231" t="s">
        <v>584</v>
      </c>
      <c r="H1226" s="89"/>
      <c r="I1226" s="90" t="s">
        <v>641</v>
      </c>
      <c r="J1226" s="90"/>
      <c r="K1226" s="90" t="s">
        <v>90</v>
      </c>
      <c r="L1226" s="90" t="s">
        <v>579</v>
      </c>
      <c r="M1226" s="91"/>
      <c r="N1226" s="312">
        <v>1</v>
      </c>
      <c r="O1226" s="313">
        <f>N1226/N$1223</f>
        <v>0.33333333333333331</v>
      </c>
      <c r="P1226" s="104"/>
      <c r="Q1226" s="92"/>
      <c r="R1226" s="92"/>
      <c r="S1226" s="92"/>
      <c r="T1226" s="92"/>
      <c r="U1226" s="92"/>
      <c r="V1226" s="92">
        <v>1</v>
      </c>
      <c r="W1226" s="92"/>
      <c r="X1226" s="109">
        <f>P1226*P$7+Q1226*Q$7+R1226*R$7+S1226*S$7+T1226*T$7+U1226*U$7+V1226*V$7+W1226*W$7</f>
        <v>10000</v>
      </c>
      <c r="Y1226" s="83"/>
      <c r="Z1226" s="110">
        <f>X1226*$O1226</f>
        <v>3333.333333333333</v>
      </c>
      <c r="AA1226" s="111"/>
      <c r="AB1226" s="92"/>
      <c r="AC1226" s="92"/>
      <c r="AD1226" s="92"/>
      <c r="AE1226" s="92"/>
      <c r="AF1226" s="92"/>
      <c r="AG1226" s="92"/>
      <c r="AH1226" s="92"/>
      <c r="AI1226" s="109">
        <f>AB1226*AB$7+AC1226*AC$7+AD1226*AD$7+AE1226*AE$7+AF1226*AF$7+AG1226*AG$7+AH1226*AH$7</f>
        <v>0</v>
      </c>
      <c r="AJ1226" s="83"/>
      <c r="AK1226" s="110">
        <f>AI1226*$O1226</f>
        <v>0</v>
      </c>
      <c r="AL1226" s="111"/>
      <c r="AM1226" s="92"/>
      <c r="AN1226" s="92"/>
      <c r="AO1226" s="92"/>
      <c r="AP1226" s="92">
        <v>1</v>
      </c>
      <c r="AQ1226" s="92"/>
      <c r="AR1226" s="92"/>
      <c r="AS1226" s="92"/>
      <c r="AT1226" s="92"/>
      <c r="AU1226" s="92"/>
      <c r="AV1226" s="109">
        <f>AM1226*AM$7+AN1226*AN$7+AO1226*AO$7+AP1226*AP$7+AQ1226*AQ$7+AR1226*AR$7+AS1226*AS$7+AT1226*AT$7+AU1226*AU$7</f>
        <v>100</v>
      </c>
      <c r="AW1226" s="75"/>
      <c r="AX1226" s="110">
        <f>AV1226*$O1226</f>
        <v>33.333333333333329</v>
      </c>
      <c r="AY1226" s="111"/>
      <c r="AZ1226" s="93"/>
      <c r="BA1226" s="94" t="s">
        <v>159</v>
      </c>
      <c r="BB1226" s="71"/>
      <c r="BC1226" s="95"/>
      <c r="BD1226" s="41">
        <v>4</v>
      </c>
      <c r="BE1226" s="52">
        <v>42</v>
      </c>
      <c r="BF1226" s="103">
        <v>4257</v>
      </c>
      <c r="BG1226" s="280" t="s">
        <v>52</v>
      </c>
    </row>
    <row r="1227" spans="1:59" s="63" customFormat="1" ht="12.75" x14ac:dyDescent="0.2">
      <c r="A1227" s="196">
        <v>4</v>
      </c>
      <c r="B1227" s="197" t="s">
        <v>422</v>
      </c>
      <c r="C1227" s="208">
        <v>42</v>
      </c>
      <c r="D1227" s="209" t="s">
        <v>518</v>
      </c>
      <c r="E1227" s="212">
        <v>4257</v>
      </c>
      <c r="F1227" s="213" t="s">
        <v>639</v>
      </c>
      <c r="G1227" s="231" t="s">
        <v>584</v>
      </c>
      <c r="H1227" s="65"/>
      <c r="I1227" s="222"/>
      <c r="J1227" s="66"/>
      <c r="K1227" s="66"/>
      <c r="L1227" s="66"/>
      <c r="M1227" s="64"/>
      <c r="N1227" s="304"/>
      <c r="O1227" s="305"/>
      <c r="P1227" s="127"/>
      <c r="Q1227" s="67"/>
      <c r="R1227" s="67"/>
      <c r="S1227" s="67"/>
      <c r="T1227" s="67"/>
      <c r="U1227" s="67"/>
      <c r="V1227" s="67"/>
      <c r="W1227" s="67"/>
      <c r="X1227" s="67"/>
      <c r="Y1227" s="68"/>
      <c r="Z1227" s="68"/>
      <c r="AA1227" s="68"/>
      <c r="AB1227" s="67"/>
      <c r="AC1227" s="67"/>
      <c r="AD1227" s="67"/>
      <c r="AE1227" s="67"/>
      <c r="AF1227" s="67"/>
      <c r="AG1227" s="67"/>
      <c r="AH1227" s="67"/>
      <c r="AI1227" s="67"/>
      <c r="AJ1227" s="68"/>
      <c r="AK1227" s="68"/>
      <c r="AL1227" s="68"/>
      <c r="AM1227" s="67"/>
      <c r="AN1227" s="67"/>
      <c r="AO1227" s="67"/>
      <c r="AP1227" s="67"/>
      <c r="AQ1227" s="67"/>
      <c r="AR1227" s="67"/>
      <c r="AS1227" s="67"/>
      <c r="AT1227" s="67"/>
      <c r="AU1227" s="67"/>
      <c r="AV1227" s="67"/>
      <c r="AW1227" s="67"/>
      <c r="AX1227" s="68"/>
      <c r="AY1227" s="68"/>
      <c r="AZ1227" s="69"/>
      <c r="BA1227" s="70"/>
      <c r="BB1227" s="71"/>
      <c r="BC1227" s="95"/>
      <c r="BD1227" s="41">
        <v>4</v>
      </c>
      <c r="BE1227" s="52">
        <v>42</v>
      </c>
      <c r="BF1227" s="103">
        <v>4257</v>
      </c>
      <c r="BG1227" s="275"/>
    </row>
    <row r="1228" spans="1:59" s="63" customFormat="1" ht="12.75" x14ac:dyDescent="0.2">
      <c r="A1228" s="196">
        <v>4</v>
      </c>
      <c r="B1228" s="197" t="s">
        <v>422</v>
      </c>
      <c r="C1228" s="208">
        <v>42</v>
      </c>
      <c r="D1228" s="209" t="s">
        <v>518</v>
      </c>
      <c r="E1228" s="212">
        <v>4257</v>
      </c>
      <c r="F1228" s="213" t="s">
        <v>639</v>
      </c>
      <c r="G1228" s="232"/>
      <c r="H1228" s="97"/>
      <c r="I1228" s="224"/>
      <c r="J1228" s="98"/>
      <c r="K1228" s="98"/>
      <c r="L1228" s="98"/>
      <c r="M1228" s="96"/>
      <c r="N1228" s="307"/>
      <c r="O1228" s="246"/>
      <c r="P1228" s="124"/>
      <c r="Q1228" s="99"/>
      <c r="R1228" s="99"/>
      <c r="S1228" s="99"/>
      <c r="T1228" s="99"/>
      <c r="U1228" s="99"/>
      <c r="V1228" s="99"/>
      <c r="W1228" s="99"/>
      <c r="X1228" s="99"/>
      <c r="Y1228" s="100"/>
      <c r="Z1228" s="100"/>
      <c r="AA1228" s="100"/>
      <c r="AB1228" s="99"/>
      <c r="AC1228" s="99"/>
      <c r="AD1228" s="99"/>
      <c r="AE1228" s="99"/>
      <c r="AF1228" s="99"/>
      <c r="AG1228" s="99"/>
      <c r="AH1228" s="99"/>
      <c r="AI1228" s="99"/>
      <c r="AJ1228" s="100"/>
      <c r="AK1228" s="100"/>
      <c r="AL1228" s="100"/>
      <c r="AM1228" s="99"/>
      <c r="AN1228" s="99"/>
      <c r="AO1228" s="99"/>
      <c r="AP1228" s="99"/>
      <c r="AQ1228" s="99"/>
      <c r="AR1228" s="99"/>
      <c r="AS1228" s="99"/>
      <c r="AT1228" s="99"/>
      <c r="AU1228" s="99"/>
      <c r="AV1228" s="99"/>
      <c r="AW1228" s="99"/>
      <c r="AX1228" s="100"/>
      <c r="AY1228" s="100"/>
      <c r="AZ1228" s="101"/>
      <c r="BA1228" s="102"/>
      <c r="BB1228" s="95"/>
      <c r="BC1228" s="95"/>
      <c r="BD1228" s="41">
        <v>4</v>
      </c>
      <c r="BE1228" s="52">
        <v>42</v>
      </c>
      <c r="BF1228" s="103">
        <v>4257</v>
      </c>
      <c r="BG1228" s="277"/>
    </row>
    <row r="1229" spans="1:59" x14ac:dyDescent="0.25">
      <c r="A1229" s="196">
        <v>4</v>
      </c>
      <c r="B1229" s="197" t="s">
        <v>422</v>
      </c>
      <c r="C1229" s="208">
        <v>42</v>
      </c>
      <c r="D1229" s="209" t="s">
        <v>518</v>
      </c>
      <c r="E1229" s="210">
        <v>4264</v>
      </c>
      <c r="F1229" s="211" t="s">
        <v>262</v>
      </c>
      <c r="G1229" s="235"/>
      <c r="H1229" s="145"/>
      <c r="I1229" s="221"/>
      <c r="J1229" s="57"/>
      <c r="K1229" s="57"/>
      <c r="L1229" s="57"/>
      <c r="M1229" s="144"/>
      <c r="N1229" s="324"/>
      <c r="O1229" s="325"/>
      <c r="P1229" s="146"/>
      <c r="Q1229" s="146"/>
      <c r="R1229" s="146"/>
      <c r="S1229" s="146"/>
      <c r="T1229" s="146"/>
      <c r="U1229" s="146"/>
      <c r="V1229" s="146"/>
      <c r="W1229" s="146"/>
      <c r="X1229" s="146"/>
      <c r="Y1229" s="59"/>
      <c r="Z1229" s="123"/>
      <c r="AA1229" s="123"/>
      <c r="AB1229" s="146"/>
      <c r="AC1229" s="146"/>
      <c r="AD1229" s="146"/>
      <c r="AE1229" s="146"/>
      <c r="AF1229" s="146"/>
      <c r="AG1229" s="146"/>
      <c r="AH1229" s="146"/>
      <c r="AI1229" s="146"/>
      <c r="AJ1229" s="59"/>
      <c r="AK1229" s="123"/>
      <c r="AL1229" s="123"/>
      <c r="AM1229" s="146"/>
      <c r="AN1229" s="146"/>
      <c r="AO1229" s="146"/>
      <c r="AP1229" s="146"/>
      <c r="AQ1229" s="146"/>
      <c r="AR1229" s="146"/>
      <c r="AS1229" s="146"/>
      <c r="AT1229" s="146"/>
      <c r="AU1229" s="146"/>
      <c r="AV1229" s="146"/>
      <c r="AW1229" s="58"/>
      <c r="AX1229" s="123"/>
      <c r="AY1229" s="59"/>
      <c r="AZ1229" s="147"/>
      <c r="BA1229" s="148"/>
      <c r="BB1229" s="143"/>
      <c r="BC1229" s="143"/>
      <c r="BD1229" s="41">
        <v>4</v>
      </c>
      <c r="BE1229" s="52">
        <v>42</v>
      </c>
      <c r="BF1229" s="62">
        <v>4264</v>
      </c>
      <c r="BG1229" s="284"/>
    </row>
    <row r="1230" spans="1:59" s="63" customFormat="1" ht="12.75" x14ac:dyDescent="0.2">
      <c r="A1230" s="196">
        <v>4</v>
      </c>
      <c r="B1230" s="197" t="s">
        <v>422</v>
      </c>
      <c r="C1230" s="208">
        <v>42</v>
      </c>
      <c r="D1230" s="209" t="s">
        <v>518</v>
      </c>
      <c r="E1230" s="210">
        <v>4264</v>
      </c>
      <c r="F1230" s="211" t="s">
        <v>262</v>
      </c>
      <c r="G1230" s="230"/>
      <c r="H1230" s="56"/>
      <c r="I1230" s="221"/>
      <c r="J1230" s="57"/>
      <c r="K1230" s="57"/>
      <c r="L1230" s="57"/>
      <c r="M1230" s="55"/>
      <c r="N1230" s="303"/>
      <c r="O1230" s="245"/>
      <c r="P1230" s="122"/>
      <c r="Q1230" s="58"/>
      <c r="R1230" s="58"/>
      <c r="S1230" s="58"/>
      <c r="T1230" s="58"/>
      <c r="U1230" s="58"/>
      <c r="V1230" s="58"/>
      <c r="W1230" s="58"/>
      <c r="X1230" s="58"/>
      <c r="Y1230" s="59"/>
      <c r="Z1230" s="59"/>
      <c r="AA1230" s="59"/>
      <c r="AB1230" s="58"/>
      <c r="AC1230" s="58"/>
      <c r="AD1230" s="58"/>
      <c r="AE1230" s="58"/>
      <c r="AF1230" s="58"/>
      <c r="AG1230" s="58"/>
      <c r="AH1230" s="58"/>
      <c r="AI1230" s="58"/>
      <c r="AJ1230" s="59"/>
      <c r="AK1230" s="59"/>
      <c r="AL1230" s="59"/>
      <c r="AM1230" s="58"/>
      <c r="AN1230" s="58"/>
      <c r="AO1230" s="58"/>
      <c r="AP1230" s="58"/>
      <c r="AQ1230" s="58"/>
      <c r="AR1230" s="58"/>
      <c r="AS1230" s="58"/>
      <c r="AT1230" s="58"/>
      <c r="AU1230" s="58"/>
      <c r="AV1230" s="58"/>
      <c r="AW1230" s="58"/>
      <c r="AX1230" s="59"/>
      <c r="AY1230" s="59"/>
      <c r="AZ1230" s="60"/>
      <c r="BA1230" s="61"/>
      <c r="BB1230" s="54"/>
      <c r="BC1230" s="54"/>
      <c r="BD1230" s="41">
        <v>4</v>
      </c>
      <c r="BE1230" s="52">
        <v>42</v>
      </c>
      <c r="BF1230" s="62">
        <v>4264</v>
      </c>
      <c r="BG1230" s="274"/>
    </row>
    <row r="1231" spans="1:59" s="63" customFormat="1" ht="12.75" x14ac:dyDescent="0.2">
      <c r="A1231" s="196">
        <v>4</v>
      </c>
      <c r="B1231" s="197" t="s">
        <v>422</v>
      </c>
      <c r="C1231" s="208">
        <v>42</v>
      </c>
      <c r="D1231" s="209" t="s">
        <v>518</v>
      </c>
      <c r="E1231" s="210">
        <v>4264</v>
      </c>
      <c r="F1231" s="211" t="s">
        <v>262</v>
      </c>
      <c r="G1231" s="236" t="s">
        <v>263</v>
      </c>
      <c r="H1231" s="65"/>
      <c r="I1231" s="222"/>
      <c r="J1231" s="66"/>
      <c r="K1231" s="66"/>
      <c r="L1231" s="66"/>
      <c r="M1231" s="64"/>
      <c r="N1231" s="308"/>
      <c r="O1231" s="309"/>
      <c r="P1231" s="127"/>
      <c r="Q1231" s="67"/>
      <c r="R1231" s="67"/>
      <c r="S1231" s="67"/>
      <c r="T1231" s="67"/>
      <c r="U1231" s="67"/>
      <c r="V1231" s="67"/>
      <c r="W1231" s="67"/>
      <c r="X1231" s="67"/>
      <c r="Y1231" s="68"/>
      <c r="Z1231" s="68"/>
      <c r="AA1231" s="68"/>
      <c r="AB1231" s="67"/>
      <c r="AC1231" s="67"/>
      <c r="AD1231" s="67"/>
      <c r="AE1231" s="67"/>
      <c r="AF1231" s="67"/>
      <c r="AG1231" s="67"/>
      <c r="AH1231" s="67"/>
      <c r="AI1231" s="67"/>
      <c r="AJ1231" s="68"/>
      <c r="AK1231" s="68"/>
      <c r="AL1231" s="68"/>
      <c r="AM1231" s="67"/>
      <c r="AN1231" s="67"/>
      <c r="AO1231" s="67"/>
      <c r="AP1231" s="67"/>
      <c r="AQ1231" s="67"/>
      <c r="AR1231" s="67"/>
      <c r="AS1231" s="67"/>
      <c r="AT1231" s="67"/>
      <c r="AU1231" s="67"/>
      <c r="AV1231" s="67"/>
      <c r="AW1231" s="67"/>
      <c r="AX1231" s="68"/>
      <c r="AY1231" s="68"/>
      <c r="AZ1231" s="69"/>
      <c r="BA1231" s="70"/>
      <c r="BB1231" s="71"/>
      <c r="BC1231" s="54"/>
      <c r="BD1231" s="41">
        <v>4</v>
      </c>
      <c r="BE1231" s="52">
        <v>42</v>
      </c>
      <c r="BF1231" s="62">
        <v>4264</v>
      </c>
      <c r="BG1231" s="275"/>
    </row>
    <row r="1232" spans="1:59" s="63" customFormat="1" ht="12.75" x14ac:dyDescent="0.2">
      <c r="A1232" s="196">
        <v>4</v>
      </c>
      <c r="B1232" s="197" t="s">
        <v>422</v>
      </c>
      <c r="C1232" s="208">
        <v>42</v>
      </c>
      <c r="D1232" s="209" t="s">
        <v>518</v>
      </c>
      <c r="E1232" s="210">
        <v>4264</v>
      </c>
      <c r="F1232" s="211" t="s">
        <v>262</v>
      </c>
      <c r="G1232" s="236" t="s">
        <v>263</v>
      </c>
      <c r="H1232" s="72" t="s">
        <v>47</v>
      </c>
      <c r="I1232" s="223"/>
      <c r="J1232" s="73"/>
      <c r="K1232" s="73"/>
      <c r="L1232" s="73"/>
      <c r="M1232" s="74"/>
      <c r="N1232" s="247"/>
      <c r="O1232" s="306"/>
      <c r="P1232" s="105"/>
      <c r="Q1232" s="75"/>
      <c r="R1232" s="75"/>
      <c r="S1232" s="75"/>
      <c r="T1232" s="75"/>
      <c r="U1232" s="75"/>
      <c r="V1232" s="75"/>
      <c r="W1232" s="75"/>
      <c r="X1232" s="75"/>
      <c r="Y1232" s="76" t="str">
        <f>IF(ISNUMBER(VLOOKUP(Y1234,P$7:W$7,MATCH(Y1234,P$7:W$7))),VLOOKUP(Y1234,P$7:W$7,MATCH(Y1234,P$7:W$7)),IF(N1236=0,"No Data",IF(Y1234&gt;0,"&lt;100",0)))</f>
        <v>&lt;100</v>
      </c>
      <c r="Z1232" s="77" t="str">
        <f>IF(ISNUMBER(VLOOKUP(Z1236,P$7:W$7,MATCH(Z1236,P$7:W$7))),VLOOKUP(Z1236,P$7:W$7,MATCH(Z1236,P$7:W$7)),IF(N1236=0,"No Data",IF(Z1236&gt;0,"&lt;100",0)))</f>
        <v>&lt;100</v>
      </c>
      <c r="AA1232" s="106">
        <f>IF(ISNUMBER(Z1232),Z1232,0)</f>
        <v>0</v>
      </c>
      <c r="AB1232" s="75"/>
      <c r="AC1232" s="75"/>
      <c r="AD1232" s="75"/>
      <c r="AE1232" s="75"/>
      <c r="AF1232" s="75"/>
      <c r="AG1232" s="75"/>
      <c r="AH1232" s="75"/>
      <c r="AI1232" s="75"/>
      <c r="AJ1232" s="76">
        <f>IF(ISNUMBER(VLOOKUP(AJ1234,AB$7:AH$7,MATCH(AJ1234,AB$7:AH$7))),VLOOKUP(AJ1234,AB$7:AH$7,MATCH(AJ1234,AB$7:AH$7)),IF(N1236=0,"No Data",IF(AJ1234&gt;0,"&lt;50",0)))</f>
        <v>0</v>
      </c>
      <c r="AK1232" s="77">
        <f>IF(ISNUMBER(VLOOKUP(AK1236,AB$7:AH$7,MATCH(AK1236,AB$7:AH$7))),VLOOKUP(AK1236,AB$7:AH$7,MATCH(AK1236,AB$7:AH$7)),IF(N1236=0,"No Data",IF(AK1236&gt;0,"&lt;50",0)))</f>
        <v>0</v>
      </c>
      <c r="AL1232" s="106">
        <f>IF(ISNUMBER(AK1232),AK1232,0)</f>
        <v>0</v>
      </c>
      <c r="AM1232" s="75"/>
      <c r="AN1232" s="75"/>
      <c r="AO1232" s="75"/>
      <c r="AP1232" s="75"/>
      <c r="AQ1232" s="75"/>
      <c r="AR1232" s="75"/>
      <c r="AS1232" s="75"/>
      <c r="AT1232" s="75"/>
      <c r="AU1232" s="75"/>
      <c r="AV1232" s="75"/>
      <c r="AW1232" s="76">
        <f>IF(ISNUMBER(VLOOKUP(AW1234,AM$7:AU$7,MATCH(AW1234,AM$7:AU$7))),VLOOKUP(AW1234,AM$7:AU$7,MATCH(AW1234,AM$7:AU$7)),IF(N1236=0,"No Data",IF(AW1234&gt;0,"&lt;10",0)))</f>
        <v>500</v>
      </c>
      <c r="AX1232" s="77">
        <f>IF(ISNUMBER(VLOOKUP(AX1236,AM$7:AU$7,MATCH(AX1236,AM$7:AU$7))),VLOOKUP(AX1236,AM$7:AU$7,MATCH(AX1236,AM$7:AU$7)),IF(N1236=0,"No Data",IF(AX1236&gt;0,"&lt;10",0)))</f>
        <v>500</v>
      </c>
      <c r="AY1232" s="106">
        <f>IF(ISNUMBER(AX1232),AX1232,0)</f>
        <v>500</v>
      </c>
      <c r="AZ1232" s="79"/>
      <c r="BA1232" s="80"/>
      <c r="BB1232" s="71"/>
      <c r="BC1232" s="54"/>
      <c r="BD1232" s="41">
        <v>4</v>
      </c>
      <c r="BE1232" s="52">
        <v>42</v>
      </c>
      <c r="BF1232" s="62">
        <v>4264</v>
      </c>
      <c r="BG1232" s="276" t="s">
        <v>47</v>
      </c>
    </row>
    <row r="1233" spans="1:59" s="63" customFormat="1" ht="12.75" x14ac:dyDescent="0.2">
      <c r="A1233" s="196">
        <v>4</v>
      </c>
      <c r="B1233" s="197" t="s">
        <v>422</v>
      </c>
      <c r="C1233" s="208">
        <v>42</v>
      </c>
      <c r="D1233" s="209" t="s">
        <v>518</v>
      </c>
      <c r="E1233" s="210">
        <v>4264</v>
      </c>
      <c r="F1233" s="211" t="s">
        <v>262</v>
      </c>
      <c r="G1233" s="236" t="s">
        <v>263</v>
      </c>
      <c r="H1233" s="81" t="s">
        <v>48</v>
      </c>
      <c r="I1233" s="223"/>
      <c r="J1233" s="73"/>
      <c r="K1233" s="73"/>
      <c r="L1233" s="73"/>
      <c r="M1233" s="74"/>
      <c r="N1233" s="247"/>
      <c r="O1233" s="306"/>
      <c r="P1233" s="105"/>
      <c r="Q1233" s="75"/>
      <c r="R1233" s="75"/>
      <c r="S1233" s="75"/>
      <c r="T1233" s="75"/>
      <c r="U1233" s="75"/>
      <c r="V1233" s="75"/>
      <c r="W1233" s="75"/>
      <c r="X1233" s="75"/>
      <c r="Y1233" s="82">
        <f>MIN(X1237:X1241)</f>
        <v>0</v>
      </c>
      <c r="Z1233" s="83"/>
      <c r="AA1233" s="83"/>
      <c r="AB1233" s="75"/>
      <c r="AC1233" s="75"/>
      <c r="AD1233" s="75"/>
      <c r="AE1233" s="75"/>
      <c r="AF1233" s="75"/>
      <c r="AG1233" s="75"/>
      <c r="AH1233" s="75"/>
      <c r="AI1233" s="75"/>
      <c r="AJ1233" s="82">
        <f>MIN(AI1237:AI1241)</f>
        <v>0</v>
      </c>
      <c r="AK1233" s="83"/>
      <c r="AL1233" s="83"/>
      <c r="AM1233" s="75"/>
      <c r="AN1233" s="75"/>
      <c r="AO1233" s="75"/>
      <c r="AP1233" s="75"/>
      <c r="AQ1233" s="75"/>
      <c r="AR1233" s="75"/>
      <c r="AS1233" s="75"/>
      <c r="AT1233" s="75"/>
      <c r="AU1233" s="75"/>
      <c r="AV1233" s="75"/>
      <c r="AW1233" s="82">
        <f>MIN(AV1237:AV1241)</f>
        <v>25</v>
      </c>
      <c r="AX1233" s="83"/>
      <c r="AY1233" s="83"/>
      <c r="AZ1233" s="79"/>
      <c r="BA1233" s="80"/>
      <c r="BB1233" s="71"/>
      <c r="BC1233" s="54"/>
      <c r="BD1233" s="41">
        <v>4</v>
      </c>
      <c r="BE1233" s="52">
        <v>42</v>
      </c>
      <c r="BF1233" s="62">
        <v>4264</v>
      </c>
      <c r="BG1233" s="278" t="s">
        <v>48</v>
      </c>
    </row>
    <row r="1234" spans="1:59" s="63" customFormat="1" ht="12.75" x14ac:dyDescent="0.2">
      <c r="A1234" s="196">
        <v>4</v>
      </c>
      <c r="B1234" s="197" t="s">
        <v>422</v>
      </c>
      <c r="C1234" s="208">
        <v>42</v>
      </c>
      <c r="D1234" s="209" t="s">
        <v>518</v>
      </c>
      <c r="E1234" s="210">
        <v>4264</v>
      </c>
      <c r="F1234" s="211" t="s">
        <v>262</v>
      </c>
      <c r="G1234" s="236" t="s">
        <v>263</v>
      </c>
      <c r="H1234" s="81" t="s">
        <v>49</v>
      </c>
      <c r="I1234" s="223"/>
      <c r="J1234" s="73"/>
      <c r="K1234" s="73"/>
      <c r="L1234" s="73"/>
      <c r="M1234" s="74"/>
      <c r="N1234" s="247"/>
      <c r="O1234" s="306"/>
      <c r="P1234" s="105"/>
      <c r="Q1234" s="75"/>
      <c r="R1234" s="75"/>
      <c r="S1234" s="75"/>
      <c r="T1234" s="75"/>
      <c r="U1234" s="75"/>
      <c r="V1234" s="75"/>
      <c r="W1234" s="75"/>
      <c r="X1234" s="75"/>
      <c r="Y1234" s="84">
        <f>IF(ISNUMBER(AVERAGE(X1237:X1241)),AVERAGE(X1237:X1241),0)</f>
        <v>60</v>
      </c>
      <c r="Z1234" s="83"/>
      <c r="AA1234" s="83"/>
      <c r="AB1234" s="75"/>
      <c r="AC1234" s="75"/>
      <c r="AD1234" s="75"/>
      <c r="AE1234" s="75"/>
      <c r="AF1234" s="75"/>
      <c r="AG1234" s="75"/>
      <c r="AH1234" s="75"/>
      <c r="AI1234" s="75"/>
      <c r="AJ1234" s="84">
        <f>IF(ISNUMBER(AVERAGE(AI1237:AI1241)),AVERAGE(AI1237:AI1241),0)</f>
        <v>0</v>
      </c>
      <c r="AK1234" s="83"/>
      <c r="AL1234" s="83"/>
      <c r="AM1234" s="75"/>
      <c r="AN1234" s="75"/>
      <c r="AO1234" s="75"/>
      <c r="AP1234" s="75"/>
      <c r="AQ1234" s="75"/>
      <c r="AR1234" s="75"/>
      <c r="AS1234" s="75"/>
      <c r="AT1234" s="75"/>
      <c r="AU1234" s="75"/>
      <c r="AV1234" s="75"/>
      <c r="AW1234" s="84">
        <f>IF(ISNUMBER(AVERAGE(AV1237:AV1241)),AVERAGE(AV1237:AV1241),0)</f>
        <v>905</v>
      </c>
      <c r="AX1234" s="83"/>
      <c r="AY1234" s="83"/>
      <c r="AZ1234" s="79"/>
      <c r="BA1234" s="80"/>
      <c r="BB1234" s="71"/>
      <c r="BC1234" s="54"/>
      <c r="BD1234" s="41">
        <v>4</v>
      </c>
      <c r="BE1234" s="52">
        <v>42</v>
      </c>
      <c r="BF1234" s="62">
        <v>4264</v>
      </c>
      <c r="BG1234" s="278" t="s">
        <v>49</v>
      </c>
    </row>
    <row r="1235" spans="1:59" s="63" customFormat="1" ht="12.75" x14ac:dyDescent="0.2">
      <c r="A1235" s="196">
        <v>4</v>
      </c>
      <c r="B1235" s="197" t="s">
        <v>422</v>
      </c>
      <c r="C1235" s="208">
        <v>42</v>
      </c>
      <c r="D1235" s="209" t="s">
        <v>518</v>
      </c>
      <c r="E1235" s="210">
        <v>4264</v>
      </c>
      <c r="F1235" s="211" t="s">
        <v>262</v>
      </c>
      <c r="G1235" s="236" t="s">
        <v>263</v>
      </c>
      <c r="H1235" s="81" t="s">
        <v>50</v>
      </c>
      <c r="I1235" s="223"/>
      <c r="J1235" s="73"/>
      <c r="K1235" s="73"/>
      <c r="L1235" s="73"/>
      <c r="M1235" s="74"/>
      <c r="N1235" s="247"/>
      <c r="O1235" s="306"/>
      <c r="P1235" s="105"/>
      <c r="Q1235" s="75"/>
      <c r="R1235" s="75"/>
      <c r="S1235" s="75"/>
      <c r="T1235" s="75"/>
      <c r="U1235" s="75"/>
      <c r="V1235" s="75"/>
      <c r="W1235" s="75"/>
      <c r="X1235" s="75"/>
      <c r="Y1235" s="84">
        <f>MAX(X1237:X1241)</f>
        <v>100</v>
      </c>
      <c r="Z1235" s="83"/>
      <c r="AA1235" s="83"/>
      <c r="AB1235" s="75"/>
      <c r="AC1235" s="75"/>
      <c r="AD1235" s="75"/>
      <c r="AE1235" s="75"/>
      <c r="AF1235" s="75"/>
      <c r="AG1235" s="75"/>
      <c r="AH1235" s="75"/>
      <c r="AI1235" s="75"/>
      <c r="AJ1235" s="84">
        <f>MAX(AI1237:AI1241)</f>
        <v>0</v>
      </c>
      <c r="AK1235" s="83"/>
      <c r="AL1235" s="83"/>
      <c r="AM1235" s="75"/>
      <c r="AN1235" s="75"/>
      <c r="AO1235" s="75"/>
      <c r="AP1235" s="75"/>
      <c r="AQ1235" s="75"/>
      <c r="AR1235" s="75"/>
      <c r="AS1235" s="75"/>
      <c r="AT1235" s="75"/>
      <c r="AU1235" s="75"/>
      <c r="AV1235" s="75"/>
      <c r="AW1235" s="84">
        <f>MAX(AV1237:AV1241)</f>
        <v>2500</v>
      </c>
      <c r="AX1235" s="83"/>
      <c r="AY1235" s="83"/>
      <c r="AZ1235" s="79"/>
      <c r="BA1235" s="80"/>
      <c r="BB1235" s="71"/>
      <c r="BC1235" s="54"/>
      <c r="BD1235" s="41">
        <v>4</v>
      </c>
      <c r="BE1235" s="52">
        <v>42</v>
      </c>
      <c r="BF1235" s="62">
        <v>4264</v>
      </c>
      <c r="BG1235" s="278" t="s">
        <v>50</v>
      </c>
    </row>
    <row r="1236" spans="1:59" s="63" customFormat="1" ht="12.75" x14ac:dyDescent="0.2">
      <c r="A1236" s="196">
        <v>4</v>
      </c>
      <c r="B1236" s="197" t="s">
        <v>422</v>
      </c>
      <c r="C1236" s="208">
        <v>42</v>
      </c>
      <c r="D1236" s="209" t="s">
        <v>518</v>
      </c>
      <c r="E1236" s="210">
        <v>4264</v>
      </c>
      <c r="F1236" s="211" t="s">
        <v>262</v>
      </c>
      <c r="G1236" s="236" t="s">
        <v>263</v>
      </c>
      <c r="H1236" s="85" t="s">
        <v>51</v>
      </c>
      <c r="I1236" s="223"/>
      <c r="J1236" s="73"/>
      <c r="K1236" s="73"/>
      <c r="L1236" s="73"/>
      <c r="M1236" s="74"/>
      <c r="N1236" s="248">
        <f>SUM(N1237:N1241)</f>
        <v>5</v>
      </c>
      <c r="O1236" s="293">
        <f>SUM(O1237:O1241)</f>
        <v>1</v>
      </c>
      <c r="P1236" s="292"/>
      <c r="Q1236" s="87"/>
      <c r="R1236" s="87"/>
      <c r="S1236" s="87"/>
      <c r="T1236" s="87"/>
      <c r="U1236" s="87"/>
      <c r="V1236" s="87"/>
      <c r="W1236" s="87"/>
      <c r="X1236" s="87"/>
      <c r="Y1236" s="88"/>
      <c r="Z1236" s="107">
        <f>SUM(Z1237:Z1241)</f>
        <v>60</v>
      </c>
      <c r="AA1236" s="88"/>
      <c r="AB1236" s="87"/>
      <c r="AC1236" s="87"/>
      <c r="AD1236" s="87"/>
      <c r="AE1236" s="87"/>
      <c r="AF1236" s="87"/>
      <c r="AG1236" s="87"/>
      <c r="AH1236" s="87"/>
      <c r="AI1236" s="87"/>
      <c r="AJ1236" s="88"/>
      <c r="AK1236" s="107">
        <f>SUM(AK1237:AK1241)</f>
        <v>0</v>
      </c>
      <c r="AL1236" s="88"/>
      <c r="AM1236" s="87"/>
      <c r="AN1236" s="87"/>
      <c r="AO1236" s="87"/>
      <c r="AP1236" s="87"/>
      <c r="AQ1236" s="87"/>
      <c r="AR1236" s="87"/>
      <c r="AS1236" s="87"/>
      <c r="AT1236" s="87"/>
      <c r="AU1236" s="87"/>
      <c r="AV1236" s="87"/>
      <c r="AW1236" s="112"/>
      <c r="AX1236" s="107">
        <f>SUM(AX1237:AX1241)</f>
        <v>905</v>
      </c>
      <c r="AY1236" s="88"/>
      <c r="AZ1236" s="79"/>
      <c r="BA1236" s="80"/>
      <c r="BB1236" s="71"/>
      <c r="BC1236" s="54"/>
      <c r="BD1236" s="41">
        <v>4</v>
      </c>
      <c r="BE1236" s="52">
        <v>42</v>
      </c>
      <c r="BF1236" s="62">
        <v>4264</v>
      </c>
      <c r="BG1236" s="279" t="s">
        <v>51</v>
      </c>
    </row>
    <row r="1237" spans="1:59" s="63" customFormat="1" ht="24" x14ac:dyDescent="0.2">
      <c r="A1237" s="196">
        <v>4</v>
      </c>
      <c r="B1237" s="197" t="s">
        <v>422</v>
      </c>
      <c r="C1237" s="208">
        <v>42</v>
      </c>
      <c r="D1237" s="209" t="s">
        <v>518</v>
      </c>
      <c r="E1237" s="210">
        <v>4264</v>
      </c>
      <c r="F1237" s="211" t="s">
        <v>262</v>
      </c>
      <c r="G1237" s="236" t="s">
        <v>263</v>
      </c>
      <c r="H1237" s="89" t="s">
        <v>52</v>
      </c>
      <c r="I1237" s="90" t="s">
        <v>106</v>
      </c>
      <c r="J1237" s="90" t="s">
        <v>257</v>
      </c>
      <c r="K1237" s="90" t="s">
        <v>64</v>
      </c>
      <c r="L1237" s="90" t="s">
        <v>258</v>
      </c>
      <c r="M1237" s="149" t="s">
        <v>642</v>
      </c>
      <c r="N1237" s="312">
        <v>1</v>
      </c>
      <c r="O1237" s="313">
        <f>N1237/N$1236</f>
        <v>0.2</v>
      </c>
      <c r="P1237" s="104">
        <v>1</v>
      </c>
      <c r="Q1237" s="92"/>
      <c r="R1237" s="92"/>
      <c r="S1237" s="92"/>
      <c r="T1237" s="92"/>
      <c r="U1237" s="92"/>
      <c r="V1237" s="92"/>
      <c r="W1237" s="92"/>
      <c r="X1237" s="109">
        <f>P1237*P$7+Q1237*Q$7+R1237*R$7+S1237*S$7+T1237*T$7+U1237*U$7+V1237*V$7+W1237*W$7</f>
        <v>100</v>
      </c>
      <c r="Y1237" s="83"/>
      <c r="Z1237" s="110">
        <f>X1237*$O1237</f>
        <v>20</v>
      </c>
      <c r="AA1237" s="111"/>
      <c r="AB1237" s="92"/>
      <c r="AC1237" s="92"/>
      <c r="AD1237" s="92"/>
      <c r="AE1237" s="92"/>
      <c r="AF1237" s="92"/>
      <c r="AG1237" s="92"/>
      <c r="AH1237" s="92"/>
      <c r="AI1237" s="109">
        <f>AB1237*AB$7+AC1237*AC$7+AD1237*AD$7+AE1237*AE$7+AF1237*AF$7+AG1237*AG$7+AH1237*AH$7</f>
        <v>0</v>
      </c>
      <c r="AJ1237" s="83"/>
      <c r="AK1237" s="110">
        <f>AI1237*$O1237</f>
        <v>0</v>
      </c>
      <c r="AL1237" s="111"/>
      <c r="AM1237" s="92"/>
      <c r="AN1237" s="92"/>
      <c r="AO1237" s="92"/>
      <c r="AP1237" s="92"/>
      <c r="AQ1237" s="92"/>
      <c r="AR1237" s="92">
        <v>1</v>
      </c>
      <c r="AS1237" s="92"/>
      <c r="AT1237" s="92"/>
      <c r="AU1237" s="92"/>
      <c r="AV1237" s="109">
        <f>AM1237*AM$7+AN1237*AN$7+AO1237*AO$7+AP1237*AP$7+AQ1237*AQ$7+AR1237*AR$7+AS1237*AS$7+AT1237*AT$7+AU1237*AU$7</f>
        <v>500</v>
      </c>
      <c r="AW1237" s="75"/>
      <c r="AX1237" s="110">
        <f>AV1237*$O1237</f>
        <v>100</v>
      </c>
      <c r="AY1237" s="111"/>
      <c r="AZ1237" s="93"/>
      <c r="BA1237" s="94" t="s">
        <v>105</v>
      </c>
      <c r="BB1237" s="71"/>
      <c r="BC1237" s="54"/>
      <c r="BD1237" s="41">
        <v>4</v>
      </c>
      <c r="BE1237" s="52">
        <v>42</v>
      </c>
      <c r="BF1237" s="62">
        <v>4264</v>
      </c>
      <c r="BG1237" s="280" t="s">
        <v>52</v>
      </c>
    </row>
    <row r="1238" spans="1:59" s="63" customFormat="1" ht="12.75" x14ac:dyDescent="0.2">
      <c r="A1238" s="196"/>
      <c r="B1238" s="197"/>
      <c r="C1238" s="208"/>
      <c r="D1238" s="209"/>
      <c r="E1238" s="210"/>
      <c r="F1238" s="211"/>
      <c r="G1238" s="236"/>
      <c r="H1238" s="89"/>
      <c r="I1238" s="90" t="s">
        <v>265</v>
      </c>
      <c r="J1238" s="90" t="s">
        <v>266</v>
      </c>
      <c r="K1238" s="90" t="s">
        <v>64</v>
      </c>
      <c r="L1238" s="90" t="s">
        <v>267</v>
      </c>
      <c r="M1238" s="91"/>
      <c r="N1238" s="312">
        <v>1</v>
      </c>
      <c r="O1238" s="313">
        <f>N1238/N$1236</f>
        <v>0.2</v>
      </c>
      <c r="P1238" s="104">
        <v>1</v>
      </c>
      <c r="Q1238" s="92"/>
      <c r="R1238" s="92"/>
      <c r="S1238" s="92"/>
      <c r="T1238" s="92"/>
      <c r="U1238" s="92"/>
      <c r="V1238" s="92"/>
      <c r="W1238" s="92"/>
      <c r="X1238" s="109">
        <f>P1238*P$7+Q1238*Q$7+R1238*R$7+S1238*S$7+T1238*T$7+U1238*U$7+V1238*V$7+W1238*W$7</f>
        <v>100</v>
      </c>
      <c r="Y1238" s="83"/>
      <c r="Z1238" s="110">
        <f>X1238*$O1238</f>
        <v>20</v>
      </c>
      <c r="AA1238" s="111"/>
      <c r="AB1238" s="92"/>
      <c r="AC1238" s="92"/>
      <c r="AD1238" s="92"/>
      <c r="AE1238" s="92"/>
      <c r="AF1238" s="92"/>
      <c r="AG1238" s="92"/>
      <c r="AH1238" s="92"/>
      <c r="AI1238" s="109">
        <f>AB1238*AB$7+AC1238*AC$7+AD1238*AD$7+AE1238*AE$7+AF1238*AF$7+AG1238*AG$7+AH1238*AH$7</f>
        <v>0</v>
      </c>
      <c r="AJ1238" s="83"/>
      <c r="AK1238" s="110">
        <f>AI1238*$O1238</f>
        <v>0</v>
      </c>
      <c r="AL1238" s="111"/>
      <c r="AM1238" s="92"/>
      <c r="AN1238" s="92"/>
      <c r="AO1238" s="92"/>
      <c r="AP1238" s="92"/>
      <c r="AQ1238" s="92"/>
      <c r="AR1238" s="92"/>
      <c r="AS1238" s="92"/>
      <c r="AT1238" s="92">
        <v>1</v>
      </c>
      <c r="AU1238" s="92"/>
      <c r="AV1238" s="109">
        <f>AM1238*AM$7+AN1238*AN$7+AO1238*AO$7+AP1238*AP$7+AQ1238*AQ$7+AR1238*AR$7+AS1238*AS$7+AT1238*AT$7+AU1238*AU$7</f>
        <v>2500</v>
      </c>
      <c r="AW1238" s="75"/>
      <c r="AX1238" s="110">
        <f>AV1238*$O1238</f>
        <v>500</v>
      </c>
      <c r="AY1238" s="111"/>
      <c r="AZ1238" s="93"/>
      <c r="BA1238" s="94"/>
      <c r="BB1238" s="71"/>
      <c r="BC1238" s="54"/>
      <c r="BD1238" s="41">
        <v>4</v>
      </c>
      <c r="BE1238" s="52">
        <v>42</v>
      </c>
      <c r="BF1238" s="62">
        <v>4264</v>
      </c>
      <c r="BG1238" s="280"/>
    </row>
    <row r="1239" spans="1:59" s="63" customFormat="1" ht="12.75" x14ac:dyDescent="0.2">
      <c r="A1239" s="196">
        <v>4</v>
      </c>
      <c r="B1239" s="197" t="s">
        <v>422</v>
      </c>
      <c r="C1239" s="208">
        <v>42</v>
      </c>
      <c r="D1239" s="209" t="s">
        <v>518</v>
      </c>
      <c r="E1239" s="210">
        <v>4264</v>
      </c>
      <c r="F1239" s="211" t="s">
        <v>262</v>
      </c>
      <c r="G1239" s="236" t="s">
        <v>263</v>
      </c>
      <c r="H1239" s="89"/>
      <c r="I1239" s="90" t="s">
        <v>269</v>
      </c>
      <c r="J1239" s="90" t="s">
        <v>270</v>
      </c>
      <c r="K1239" s="90" t="s">
        <v>64</v>
      </c>
      <c r="L1239" s="90" t="s">
        <v>271</v>
      </c>
      <c r="M1239" s="91" t="s">
        <v>643</v>
      </c>
      <c r="N1239" s="312">
        <v>1</v>
      </c>
      <c r="O1239" s="313">
        <f>N1239/N$1236</f>
        <v>0.2</v>
      </c>
      <c r="P1239" s="104">
        <v>1</v>
      </c>
      <c r="Q1239" s="92"/>
      <c r="R1239" s="92"/>
      <c r="S1239" s="92"/>
      <c r="T1239" s="92"/>
      <c r="U1239" s="92"/>
      <c r="V1239" s="92"/>
      <c r="W1239" s="92"/>
      <c r="X1239" s="109">
        <f>P1239*P$7+Q1239*Q$7+R1239*R$7+S1239*S$7+T1239*T$7+U1239*U$7+V1239*V$7+W1239*W$7</f>
        <v>100</v>
      </c>
      <c r="Y1239" s="83"/>
      <c r="Z1239" s="110">
        <f>X1239*$O1239</f>
        <v>20</v>
      </c>
      <c r="AA1239" s="111"/>
      <c r="AB1239" s="92"/>
      <c r="AC1239" s="92"/>
      <c r="AD1239" s="92"/>
      <c r="AE1239" s="92"/>
      <c r="AF1239" s="92"/>
      <c r="AG1239" s="92"/>
      <c r="AH1239" s="92"/>
      <c r="AI1239" s="109">
        <f>AB1239*AB$7+AC1239*AC$7+AD1239*AD$7+AE1239*AE$7+AF1239*AF$7+AG1239*AG$7+AH1239*AH$7</f>
        <v>0</v>
      </c>
      <c r="AJ1239" s="83"/>
      <c r="AK1239" s="110">
        <f>AI1239*$O1239</f>
        <v>0</v>
      </c>
      <c r="AL1239" s="111"/>
      <c r="AM1239" s="92"/>
      <c r="AN1239" s="92"/>
      <c r="AO1239" s="92"/>
      <c r="AP1239" s="92"/>
      <c r="AQ1239" s="92"/>
      <c r="AR1239" s="92"/>
      <c r="AS1239" s="92">
        <v>1</v>
      </c>
      <c r="AT1239" s="92"/>
      <c r="AU1239" s="92"/>
      <c r="AV1239" s="109">
        <f>AM1239*AM$7+AN1239*AN$7+AO1239*AO$7+AP1239*AP$7+AQ1239*AQ$7+AR1239*AR$7+AS1239*AS$7+AT1239*AT$7+AU1239*AU$7</f>
        <v>1000</v>
      </c>
      <c r="AW1239" s="75"/>
      <c r="AX1239" s="110">
        <f>AV1239*$O1239</f>
        <v>200</v>
      </c>
      <c r="AY1239" s="111"/>
      <c r="AZ1239" s="93"/>
      <c r="BA1239" s="94" t="s">
        <v>131</v>
      </c>
      <c r="BB1239" s="71"/>
      <c r="BC1239" s="54"/>
      <c r="BD1239" s="41">
        <v>4</v>
      </c>
      <c r="BE1239" s="52">
        <v>42</v>
      </c>
      <c r="BF1239" s="62">
        <v>4264</v>
      </c>
      <c r="BG1239" s="280" t="s">
        <v>52</v>
      </c>
    </row>
    <row r="1240" spans="1:59" s="63" customFormat="1" ht="12.75" x14ac:dyDescent="0.2">
      <c r="A1240" s="196">
        <v>4</v>
      </c>
      <c r="B1240" s="197" t="s">
        <v>422</v>
      </c>
      <c r="C1240" s="208">
        <v>42</v>
      </c>
      <c r="D1240" s="209" t="s">
        <v>518</v>
      </c>
      <c r="E1240" s="210">
        <v>4264</v>
      </c>
      <c r="F1240" s="211" t="s">
        <v>262</v>
      </c>
      <c r="G1240" s="236" t="s">
        <v>263</v>
      </c>
      <c r="H1240" s="89"/>
      <c r="I1240" s="90" t="s">
        <v>230</v>
      </c>
      <c r="J1240" s="90" t="s">
        <v>272</v>
      </c>
      <c r="K1240" s="90" t="s">
        <v>64</v>
      </c>
      <c r="L1240" s="90" t="s">
        <v>232</v>
      </c>
      <c r="M1240" s="91" t="s">
        <v>643</v>
      </c>
      <c r="N1240" s="312">
        <v>1</v>
      </c>
      <c r="O1240" s="313">
        <f>N1240/N$1236</f>
        <v>0.2</v>
      </c>
      <c r="P1240" s="104"/>
      <c r="Q1240" s="92"/>
      <c r="R1240" s="92"/>
      <c r="S1240" s="92"/>
      <c r="T1240" s="92"/>
      <c r="U1240" s="92"/>
      <c r="V1240" s="92"/>
      <c r="W1240" s="92"/>
      <c r="X1240" s="109">
        <f>P1240*P$7+Q1240*Q$7+R1240*R$7+S1240*S$7+T1240*T$7+U1240*U$7+V1240*V$7+W1240*W$7</f>
        <v>0</v>
      </c>
      <c r="Y1240" s="83"/>
      <c r="Z1240" s="110">
        <f>X1240*$O1240</f>
        <v>0</v>
      </c>
      <c r="AA1240" s="111"/>
      <c r="AB1240" s="92"/>
      <c r="AC1240" s="92"/>
      <c r="AD1240" s="92"/>
      <c r="AE1240" s="92"/>
      <c r="AF1240" s="92"/>
      <c r="AG1240" s="92"/>
      <c r="AH1240" s="92"/>
      <c r="AI1240" s="109">
        <f>AB1240*AB$7+AC1240*AC$7+AD1240*AD$7+AE1240*AE$7+AF1240*AF$7+AG1240*AG$7+AH1240*AH$7</f>
        <v>0</v>
      </c>
      <c r="AJ1240" s="83"/>
      <c r="AK1240" s="110">
        <f>AI1240*$O1240</f>
        <v>0</v>
      </c>
      <c r="AL1240" s="111"/>
      <c r="AM1240" s="92"/>
      <c r="AN1240" s="92"/>
      <c r="AO1240" s="92"/>
      <c r="AP1240" s="92"/>
      <c r="AQ1240" s="92"/>
      <c r="AR1240" s="92">
        <v>1</v>
      </c>
      <c r="AS1240" s="92"/>
      <c r="AT1240" s="92"/>
      <c r="AU1240" s="92"/>
      <c r="AV1240" s="109">
        <f>AM1240*AM$7+AN1240*AN$7+AO1240*AO$7+AP1240*AP$7+AQ1240*AQ$7+AR1240*AR$7+AS1240*AS$7+AT1240*AT$7+AU1240*AU$7</f>
        <v>500</v>
      </c>
      <c r="AW1240" s="75"/>
      <c r="AX1240" s="110">
        <f>AV1240*$O1240</f>
        <v>100</v>
      </c>
      <c r="AY1240" s="111"/>
      <c r="AZ1240" s="93"/>
      <c r="BA1240" s="94" t="s">
        <v>131</v>
      </c>
      <c r="BB1240" s="71"/>
      <c r="BC1240" s="54"/>
      <c r="BD1240" s="41">
        <v>4</v>
      </c>
      <c r="BE1240" s="52">
        <v>42</v>
      </c>
      <c r="BF1240" s="62">
        <v>4264</v>
      </c>
      <c r="BG1240" s="280" t="s">
        <v>52</v>
      </c>
    </row>
    <row r="1241" spans="1:59" s="63" customFormat="1" ht="12.75" x14ac:dyDescent="0.2">
      <c r="A1241" s="196">
        <v>4</v>
      </c>
      <c r="B1241" s="197" t="s">
        <v>422</v>
      </c>
      <c r="C1241" s="208">
        <v>42</v>
      </c>
      <c r="D1241" s="209" t="s">
        <v>518</v>
      </c>
      <c r="E1241" s="210">
        <v>4264</v>
      </c>
      <c r="F1241" s="211" t="s">
        <v>262</v>
      </c>
      <c r="G1241" s="236" t="s">
        <v>263</v>
      </c>
      <c r="H1241" s="89"/>
      <c r="I1241" s="90" t="s">
        <v>273</v>
      </c>
      <c r="J1241" s="90" t="s">
        <v>274</v>
      </c>
      <c r="K1241" s="90" t="s">
        <v>64</v>
      </c>
      <c r="L1241" s="90" t="s">
        <v>76</v>
      </c>
      <c r="M1241" s="91" t="s">
        <v>643</v>
      </c>
      <c r="N1241" s="312">
        <v>1</v>
      </c>
      <c r="O1241" s="313">
        <f>N1241/N$1236</f>
        <v>0.2</v>
      </c>
      <c r="P1241" s="104"/>
      <c r="Q1241" s="92"/>
      <c r="R1241" s="92"/>
      <c r="S1241" s="92"/>
      <c r="T1241" s="92"/>
      <c r="U1241" s="92"/>
      <c r="V1241" s="92"/>
      <c r="W1241" s="92"/>
      <c r="X1241" s="109">
        <f>P1241*P$7+Q1241*Q$7+R1241*R$7+S1241*S$7+T1241*T$7+U1241*U$7+V1241*V$7+W1241*W$7</f>
        <v>0</v>
      </c>
      <c r="Y1241" s="83"/>
      <c r="Z1241" s="110">
        <f>X1241*$O1241</f>
        <v>0</v>
      </c>
      <c r="AA1241" s="111"/>
      <c r="AB1241" s="92"/>
      <c r="AC1241" s="92"/>
      <c r="AD1241" s="92"/>
      <c r="AE1241" s="92"/>
      <c r="AF1241" s="92"/>
      <c r="AG1241" s="92"/>
      <c r="AH1241" s="92"/>
      <c r="AI1241" s="109">
        <f>AB1241*AB$7+AC1241*AC$7+AD1241*AD$7+AE1241*AE$7+AF1241*AF$7+AG1241*AG$7+AH1241*AH$7</f>
        <v>0</v>
      </c>
      <c r="AJ1241" s="83"/>
      <c r="AK1241" s="110">
        <f>AI1241*$O1241</f>
        <v>0</v>
      </c>
      <c r="AL1241" s="111"/>
      <c r="AM1241" s="92"/>
      <c r="AN1241" s="92">
        <v>1</v>
      </c>
      <c r="AO1241" s="92"/>
      <c r="AP1241" s="92"/>
      <c r="AQ1241" s="92"/>
      <c r="AR1241" s="92"/>
      <c r="AS1241" s="92"/>
      <c r="AT1241" s="92"/>
      <c r="AU1241" s="92"/>
      <c r="AV1241" s="109">
        <f>AM1241*AM$7+AN1241*AN$7+AO1241*AO$7+AP1241*AP$7+AQ1241*AQ$7+AR1241*AR$7+AS1241*AS$7+AT1241*AT$7+AU1241*AU$7</f>
        <v>25</v>
      </c>
      <c r="AW1241" s="75"/>
      <c r="AX1241" s="110">
        <f>AV1241*$O1241</f>
        <v>5</v>
      </c>
      <c r="AY1241" s="111"/>
      <c r="AZ1241" s="93"/>
      <c r="BA1241" s="94" t="s">
        <v>131</v>
      </c>
      <c r="BB1241" s="71"/>
      <c r="BC1241" s="54"/>
      <c r="BD1241" s="41">
        <v>4</v>
      </c>
      <c r="BE1241" s="52">
        <v>42</v>
      </c>
      <c r="BF1241" s="62">
        <v>4264</v>
      </c>
      <c r="BG1241" s="280" t="s">
        <v>52</v>
      </c>
    </row>
    <row r="1242" spans="1:59" s="63" customFormat="1" ht="12.75" x14ac:dyDescent="0.2">
      <c r="A1242" s="196">
        <v>4</v>
      </c>
      <c r="B1242" s="197" t="s">
        <v>422</v>
      </c>
      <c r="C1242" s="208">
        <v>42</v>
      </c>
      <c r="D1242" s="209" t="s">
        <v>518</v>
      </c>
      <c r="E1242" s="210">
        <v>4264</v>
      </c>
      <c r="F1242" s="211" t="s">
        <v>262</v>
      </c>
      <c r="G1242" s="236" t="s">
        <v>263</v>
      </c>
      <c r="H1242" s="65"/>
      <c r="I1242" s="222"/>
      <c r="J1242" s="66"/>
      <c r="K1242" s="66"/>
      <c r="L1242" s="66"/>
      <c r="M1242" s="64"/>
      <c r="N1242" s="304"/>
      <c r="O1242" s="305"/>
      <c r="P1242" s="127"/>
      <c r="Q1242" s="67"/>
      <c r="R1242" s="67"/>
      <c r="S1242" s="67"/>
      <c r="T1242" s="67"/>
      <c r="U1242" s="67"/>
      <c r="V1242" s="67"/>
      <c r="W1242" s="67"/>
      <c r="X1242" s="67"/>
      <c r="Y1242" s="68"/>
      <c r="Z1242" s="68"/>
      <c r="AA1242" s="68"/>
      <c r="AB1242" s="67"/>
      <c r="AC1242" s="67"/>
      <c r="AD1242" s="67"/>
      <c r="AE1242" s="67"/>
      <c r="AF1242" s="67"/>
      <c r="AG1242" s="67"/>
      <c r="AH1242" s="67"/>
      <c r="AI1242" s="67"/>
      <c r="AJ1242" s="68"/>
      <c r="AK1242" s="68"/>
      <c r="AL1242" s="68"/>
      <c r="AM1242" s="67"/>
      <c r="AN1242" s="67"/>
      <c r="AO1242" s="67"/>
      <c r="AP1242" s="67"/>
      <c r="AQ1242" s="67"/>
      <c r="AR1242" s="67"/>
      <c r="AS1242" s="67"/>
      <c r="AT1242" s="67"/>
      <c r="AU1242" s="67"/>
      <c r="AV1242" s="67"/>
      <c r="AW1242" s="67"/>
      <c r="AX1242" s="68"/>
      <c r="AY1242" s="68"/>
      <c r="AZ1242" s="69"/>
      <c r="BA1242" s="70"/>
      <c r="BB1242" s="71"/>
      <c r="BC1242" s="54"/>
      <c r="BD1242" s="41">
        <v>4</v>
      </c>
      <c r="BE1242" s="52">
        <v>42</v>
      </c>
      <c r="BF1242" s="62">
        <v>4264</v>
      </c>
      <c r="BG1242" s="275"/>
    </row>
    <row r="1243" spans="1:59" s="63" customFormat="1" ht="12.75" x14ac:dyDescent="0.2">
      <c r="A1243" s="196"/>
      <c r="B1243" s="197"/>
      <c r="C1243" s="208">
        <v>42</v>
      </c>
      <c r="D1243" s="209" t="s">
        <v>518</v>
      </c>
      <c r="E1243" s="210">
        <v>4264</v>
      </c>
      <c r="F1243" s="211" t="s">
        <v>262</v>
      </c>
      <c r="G1243" s="235"/>
      <c r="H1243" s="56"/>
      <c r="I1243" s="221"/>
      <c r="J1243" s="57"/>
      <c r="K1243" s="57"/>
      <c r="L1243" s="57"/>
      <c r="M1243" s="55"/>
      <c r="N1243" s="303"/>
      <c r="O1243" s="245"/>
      <c r="P1243" s="122"/>
      <c r="Q1243" s="58"/>
      <c r="R1243" s="58"/>
      <c r="S1243" s="58"/>
      <c r="T1243" s="58"/>
      <c r="U1243" s="58"/>
      <c r="V1243" s="58"/>
      <c r="W1243" s="58"/>
      <c r="X1243" s="58"/>
      <c r="Y1243" s="59"/>
      <c r="Z1243" s="59"/>
      <c r="AA1243" s="59"/>
      <c r="AB1243" s="58"/>
      <c r="AC1243" s="58"/>
      <c r="AD1243" s="58"/>
      <c r="AE1243" s="58"/>
      <c r="AF1243" s="58"/>
      <c r="AG1243" s="58"/>
      <c r="AH1243" s="58"/>
      <c r="AI1243" s="58"/>
      <c r="AJ1243" s="59"/>
      <c r="AK1243" s="59"/>
      <c r="AL1243" s="59"/>
      <c r="AM1243" s="58"/>
      <c r="AN1243" s="58"/>
      <c r="AO1243" s="58"/>
      <c r="AP1243" s="58"/>
      <c r="AQ1243" s="58"/>
      <c r="AR1243" s="58"/>
      <c r="AS1243" s="58"/>
      <c r="AT1243" s="58"/>
      <c r="AU1243" s="58"/>
      <c r="AV1243" s="58"/>
      <c r="AW1243" s="58"/>
      <c r="AX1243" s="59"/>
      <c r="AY1243" s="59"/>
      <c r="AZ1243" s="60"/>
      <c r="BA1243" s="61"/>
      <c r="BB1243" s="54"/>
      <c r="BC1243" s="54"/>
      <c r="BD1243" s="41">
        <v>4</v>
      </c>
      <c r="BE1243" s="52">
        <v>42</v>
      </c>
      <c r="BF1243" s="62">
        <v>4264</v>
      </c>
      <c r="BG1243" s="275"/>
    </row>
    <row r="1244" spans="1:59" s="63" customFormat="1" ht="12.75" x14ac:dyDescent="0.2">
      <c r="A1244" s="196">
        <v>3</v>
      </c>
      <c r="B1244" s="197" t="s">
        <v>108</v>
      </c>
      <c r="C1244" s="208">
        <v>42</v>
      </c>
      <c r="D1244" s="209" t="s">
        <v>518</v>
      </c>
      <c r="E1244" s="210">
        <v>4264</v>
      </c>
      <c r="F1244" s="211" t="s">
        <v>262</v>
      </c>
      <c r="G1244" s="231"/>
      <c r="H1244" s="65"/>
      <c r="I1244" s="222"/>
      <c r="J1244" s="66"/>
      <c r="K1244" s="66"/>
      <c r="L1244" s="66"/>
      <c r="M1244" s="64"/>
      <c r="N1244" s="304"/>
      <c r="O1244" s="305"/>
      <c r="P1244" s="127"/>
      <c r="Q1244" s="67"/>
      <c r="R1244" s="67"/>
      <c r="S1244" s="67"/>
      <c r="T1244" s="67"/>
      <c r="U1244" s="67"/>
      <c r="V1244" s="67"/>
      <c r="W1244" s="67"/>
      <c r="X1244" s="67"/>
      <c r="Y1244" s="68"/>
      <c r="Z1244" s="68"/>
      <c r="AA1244" s="68"/>
      <c r="AB1244" s="67"/>
      <c r="AC1244" s="67"/>
      <c r="AD1244" s="67"/>
      <c r="AE1244" s="67"/>
      <c r="AF1244" s="67"/>
      <c r="AG1244" s="67"/>
      <c r="AH1244" s="67"/>
      <c r="AI1244" s="67"/>
      <c r="AJ1244" s="68"/>
      <c r="AK1244" s="68"/>
      <c r="AL1244" s="68"/>
      <c r="AM1244" s="67"/>
      <c r="AN1244" s="67"/>
      <c r="AO1244" s="67"/>
      <c r="AP1244" s="67"/>
      <c r="AQ1244" s="67"/>
      <c r="AR1244" s="67"/>
      <c r="AS1244" s="67"/>
      <c r="AT1244" s="67"/>
      <c r="AU1244" s="67"/>
      <c r="AV1244" s="67"/>
      <c r="AW1244" s="67"/>
      <c r="AX1244" s="68"/>
      <c r="AY1244" s="68"/>
      <c r="AZ1244" s="69"/>
      <c r="BA1244" s="70"/>
      <c r="BB1244" s="71"/>
      <c r="BC1244" s="54"/>
      <c r="BD1244" s="41">
        <v>4</v>
      </c>
      <c r="BE1244" s="52">
        <v>42</v>
      </c>
      <c r="BF1244" s="62">
        <v>4264</v>
      </c>
      <c r="BG1244" s="275"/>
    </row>
    <row r="1245" spans="1:59" s="63" customFormat="1" ht="12.75" x14ac:dyDescent="0.2">
      <c r="A1245" s="196">
        <v>3</v>
      </c>
      <c r="B1245" s="197" t="s">
        <v>108</v>
      </c>
      <c r="C1245" s="208">
        <v>42</v>
      </c>
      <c r="D1245" s="209" t="s">
        <v>518</v>
      </c>
      <c r="E1245" s="210">
        <v>4264</v>
      </c>
      <c r="F1245" s="211" t="s">
        <v>262</v>
      </c>
      <c r="G1245" s="231" t="s">
        <v>268</v>
      </c>
      <c r="H1245" s="72" t="s">
        <v>1233</v>
      </c>
      <c r="I1245" s="223" t="s">
        <v>1232</v>
      </c>
      <c r="J1245" s="73"/>
      <c r="K1245" s="73"/>
      <c r="L1245" s="73"/>
      <c r="M1245" s="74"/>
      <c r="N1245" s="247"/>
      <c r="O1245" s="306"/>
      <c r="P1245" s="105"/>
      <c r="Q1245" s="75"/>
      <c r="R1245" s="75"/>
      <c r="S1245" s="75"/>
      <c r="T1245" s="75"/>
      <c r="U1245" s="75"/>
      <c r="V1245" s="75"/>
      <c r="W1245" s="75"/>
      <c r="X1245" s="75"/>
      <c r="Y1245" s="76" t="s">
        <v>1241</v>
      </c>
      <c r="Z1245" s="77" t="s">
        <v>1241</v>
      </c>
      <c r="AA1245" s="78">
        <f>AA$452</f>
        <v>1000</v>
      </c>
      <c r="AB1245" s="75"/>
      <c r="AC1245" s="75"/>
      <c r="AD1245" s="75"/>
      <c r="AE1245" s="75"/>
      <c r="AF1245" s="75"/>
      <c r="AG1245" s="75"/>
      <c r="AH1245" s="75"/>
      <c r="AI1245" s="75"/>
      <c r="AJ1245" s="76" t="s">
        <v>1241</v>
      </c>
      <c r="AK1245" s="77" t="s">
        <v>1241</v>
      </c>
      <c r="AL1245" s="78">
        <f>AL$452</f>
        <v>0</v>
      </c>
      <c r="AM1245" s="75"/>
      <c r="AN1245" s="75"/>
      <c r="AO1245" s="75"/>
      <c r="AP1245" s="75"/>
      <c r="AQ1245" s="75"/>
      <c r="AR1245" s="75"/>
      <c r="AS1245" s="75"/>
      <c r="AT1245" s="75"/>
      <c r="AU1245" s="75"/>
      <c r="AV1245" s="75"/>
      <c r="AW1245" s="76" t="s">
        <v>1241</v>
      </c>
      <c r="AX1245" s="77" t="s">
        <v>1241</v>
      </c>
      <c r="AY1245" s="78">
        <f>AY$452</f>
        <v>500</v>
      </c>
      <c r="AZ1245" s="79"/>
      <c r="BA1245" s="80" t="str">
        <f>I1245</f>
        <v>&gt; see 3324, lightweight concrete blockwork</v>
      </c>
      <c r="BB1245" s="71"/>
      <c r="BC1245" s="54"/>
      <c r="BD1245" s="41">
        <v>4</v>
      </c>
      <c r="BE1245" s="52">
        <v>42</v>
      </c>
      <c r="BF1245" s="62">
        <v>4264</v>
      </c>
      <c r="BG1245" s="276" t="s">
        <v>47</v>
      </c>
    </row>
    <row r="1246" spans="1:59" s="63" customFormat="1" ht="12.75" x14ac:dyDescent="0.2">
      <c r="A1246" s="196">
        <v>3</v>
      </c>
      <c r="B1246" s="197" t="s">
        <v>108</v>
      </c>
      <c r="C1246" s="208">
        <v>42</v>
      </c>
      <c r="D1246" s="209" t="s">
        <v>518</v>
      </c>
      <c r="E1246" s="210">
        <v>4264</v>
      </c>
      <c r="F1246" s="211" t="s">
        <v>262</v>
      </c>
      <c r="G1246" s="231"/>
      <c r="H1246" s="65"/>
      <c r="I1246" s="222"/>
      <c r="J1246" s="66"/>
      <c r="K1246" s="66"/>
      <c r="L1246" s="66"/>
      <c r="M1246" s="64"/>
      <c r="N1246" s="304"/>
      <c r="O1246" s="305"/>
      <c r="P1246" s="127"/>
      <c r="Q1246" s="67"/>
      <c r="R1246" s="67"/>
      <c r="S1246" s="67"/>
      <c r="T1246" s="67"/>
      <c r="U1246" s="67"/>
      <c r="V1246" s="67"/>
      <c r="W1246" s="67"/>
      <c r="X1246" s="67"/>
      <c r="Y1246" s="68"/>
      <c r="Z1246" s="68"/>
      <c r="AA1246" s="68"/>
      <c r="AB1246" s="67"/>
      <c r="AC1246" s="67"/>
      <c r="AD1246" s="67"/>
      <c r="AE1246" s="67"/>
      <c r="AF1246" s="67"/>
      <c r="AG1246" s="67"/>
      <c r="AH1246" s="67"/>
      <c r="AI1246" s="67"/>
      <c r="AJ1246" s="68"/>
      <c r="AK1246" s="68"/>
      <c r="AL1246" s="68"/>
      <c r="AM1246" s="67"/>
      <c r="AN1246" s="67"/>
      <c r="AO1246" s="67"/>
      <c r="AP1246" s="67"/>
      <c r="AQ1246" s="67"/>
      <c r="AR1246" s="67"/>
      <c r="AS1246" s="67"/>
      <c r="AT1246" s="67"/>
      <c r="AU1246" s="67"/>
      <c r="AV1246" s="67"/>
      <c r="AW1246" s="67"/>
      <c r="AX1246" s="68"/>
      <c r="AY1246" s="68"/>
      <c r="AZ1246" s="69"/>
      <c r="BA1246" s="70"/>
      <c r="BB1246" s="71"/>
      <c r="BC1246" s="54"/>
      <c r="BD1246" s="41">
        <v>4</v>
      </c>
      <c r="BE1246" s="52">
        <v>42</v>
      </c>
      <c r="BF1246" s="62">
        <v>4264</v>
      </c>
      <c r="BG1246" s="275"/>
    </row>
    <row r="1247" spans="1:59" s="54" customFormat="1" ht="12.75" x14ac:dyDescent="0.2">
      <c r="A1247" s="196">
        <v>3</v>
      </c>
      <c r="B1247" s="197" t="s">
        <v>108</v>
      </c>
      <c r="C1247" s="208">
        <v>42</v>
      </c>
      <c r="D1247" s="209" t="s">
        <v>518</v>
      </c>
      <c r="E1247" s="210">
        <v>4264</v>
      </c>
      <c r="F1247" s="211" t="s">
        <v>262</v>
      </c>
      <c r="G1247" s="230"/>
      <c r="H1247" s="56"/>
      <c r="I1247" s="221"/>
      <c r="J1247" s="57"/>
      <c r="K1247" s="57"/>
      <c r="L1247" s="57"/>
      <c r="M1247" s="55"/>
      <c r="N1247" s="303"/>
      <c r="O1247" s="245"/>
      <c r="P1247" s="122"/>
      <c r="Q1247" s="58"/>
      <c r="R1247" s="58"/>
      <c r="S1247" s="58"/>
      <c r="T1247" s="58"/>
      <c r="U1247" s="58"/>
      <c r="V1247" s="58"/>
      <c r="W1247" s="58"/>
      <c r="X1247" s="58"/>
      <c r="Y1247" s="59"/>
      <c r="Z1247" s="59"/>
      <c r="AA1247" s="59"/>
      <c r="AB1247" s="58"/>
      <c r="AC1247" s="58"/>
      <c r="AD1247" s="58"/>
      <c r="AE1247" s="58"/>
      <c r="AF1247" s="58"/>
      <c r="AG1247" s="58"/>
      <c r="AH1247" s="58"/>
      <c r="AI1247" s="58"/>
      <c r="AJ1247" s="59"/>
      <c r="AK1247" s="59"/>
      <c r="AL1247" s="59"/>
      <c r="AM1247" s="58"/>
      <c r="AN1247" s="58"/>
      <c r="AO1247" s="58"/>
      <c r="AP1247" s="58"/>
      <c r="AQ1247" s="58"/>
      <c r="AR1247" s="58"/>
      <c r="AS1247" s="58"/>
      <c r="AT1247" s="58"/>
      <c r="AU1247" s="58"/>
      <c r="AV1247" s="58"/>
      <c r="AW1247" s="58"/>
      <c r="AX1247" s="59"/>
      <c r="AY1247" s="59"/>
      <c r="AZ1247" s="60"/>
      <c r="BA1247" s="61"/>
      <c r="BD1247" s="41">
        <v>4</v>
      </c>
      <c r="BE1247" s="52">
        <v>42</v>
      </c>
      <c r="BF1247" s="62">
        <v>4264</v>
      </c>
      <c r="BG1247" s="274"/>
    </row>
    <row r="1248" spans="1:59" s="63" customFormat="1" ht="12.75" x14ac:dyDescent="0.2">
      <c r="A1248" s="196">
        <v>3</v>
      </c>
      <c r="B1248" s="197" t="s">
        <v>108</v>
      </c>
      <c r="C1248" s="208">
        <v>42</v>
      </c>
      <c r="D1248" s="209" t="s">
        <v>518</v>
      </c>
      <c r="E1248" s="210">
        <v>4264</v>
      </c>
      <c r="F1248" s="211" t="s">
        <v>262</v>
      </c>
      <c r="G1248" s="231"/>
      <c r="H1248" s="65"/>
      <c r="I1248" s="222"/>
      <c r="J1248" s="66"/>
      <c r="K1248" s="66"/>
      <c r="L1248" s="66"/>
      <c r="M1248" s="64"/>
      <c r="N1248" s="304"/>
      <c r="O1248" s="305"/>
      <c r="P1248" s="127"/>
      <c r="Q1248" s="67"/>
      <c r="R1248" s="67"/>
      <c r="S1248" s="67"/>
      <c r="T1248" s="67"/>
      <c r="U1248" s="67"/>
      <c r="V1248" s="67"/>
      <c r="W1248" s="67"/>
      <c r="X1248" s="67"/>
      <c r="Y1248" s="68"/>
      <c r="Z1248" s="68"/>
      <c r="AA1248" s="68"/>
      <c r="AB1248" s="67"/>
      <c r="AC1248" s="67"/>
      <c r="AD1248" s="67"/>
      <c r="AE1248" s="67"/>
      <c r="AF1248" s="67"/>
      <c r="AG1248" s="67"/>
      <c r="AH1248" s="67"/>
      <c r="AI1248" s="67"/>
      <c r="AJ1248" s="68"/>
      <c r="AK1248" s="68"/>
      <c r="AL1248" s="68"/>
      <c r="AM1248" s="67"/>
      <c r="AN1248" s="67"/>
      <c r="AO1248" s="67"/>
      <c r="AP1248" s="67"/>
      <c r="AQ1248" s="67"/>
      <c r="AR1248" s="67"/>
      <c r="AS1248" s="67"/>
      <c r="AT1248" s="67"/>
      <c r="AU1248" s="67"/>
      <c r="AV1248" s="67"/>
      <c r="AW1248" s="67"/>
      <c r="AX1248" s="68"/>
      <c r="AY1248" s="68"/>
      <c r="AZ1248" s="69"/>
      <c r="BA1248" s="70"/>
      <c r="BB1248" s="71"/>
      <c r="BC1248" s="54"/>
      <c r="BD1248" s="41">
        <v>4</v>
      </c>
      <c r="BE1248" s="52">
        <v>42</v>
      </c>
      <c r="BF1248" s="62">
        <v>4264</v>
      </c>
      <c r="BG1248" s="275"/>
    </row>
    <row r="1249" spans="1:59" s="63" customFormat="1" ht="12.75" x14ac:dyDescent="0.2">
      <c r="A1249" s="196">
        <v>3</v>
      </c>
      <c r="B1249" s="197" t="s">
        <v>108</v>
      </c>
      <c r="C1249" s="208">
        <v>42</v>
      </c>
      <c r="D1249" s="209" t="s">
        <v>518</v>
      </c>
      <c r="E1249" s="210">
        <v>4264</v>
      </c>
      <c r="F1249" s="211" t="s">
        <v>262</v>
      </c>
      <c r="G1249" s="231" t="s">
        <v>53</v>
      </c>
      <c r="H1249" s="72" t="s">
        <v>1233</v>
      </c>
      <c r="I1249" s="223" t="s">
        <v>1183</v>
      </c>
      <c r="J1249" s="73"/>
      <c r="K1249" s="73"/>
      <c r="L1249" s="73"/>
      <c r="M1249" s="74"/>
      <c r="N1249" s="247"/>
      <c r="O1249" s="306"/>
      <c r="P1249" s="105"/>
      <c r="Q1249" s="75"/>
      <c r="R1249" s="75"/>
      <c r="S1249" s="75"/>
      <c r="T1249" s="75"/>
      <c r="U1249" s="75"/>
      <c r="V1249" s="75"/>
      <c r="W1249" s="75"/>
      <c r="X1249" s="75"/>
      <c r="Y1249" s="76" t="s">
        <v>1241</v>
      </c>
      <c r="Z1249" s="77" t="s">
        <v>1241</v>
      </c>
      <c r="AA1249" s="78">
        <f>AA$126</f>
        <v>1000</v>
      </c>
      <c r="AB1249" s="75"/>
      <c r="AC1249" s="75"/>
      <c r="AD1249" s="75"/>
      <c r="AE1249" s="75"/>
      <c r="AF1249" s="75"/>
      <c r="AG1249" s="75"/>
      <c r="AH1249" s="75"/>
      <c r="AI1249" s="75"/>
      <c r="AJ1249" s="76" t="s">
        <v>1241</v>
      </c>
      <c r="AK1249" s="77" t="s">
        <v>1241</v>
      </c>
      <c r="AL1249" s="78">
        <f>AL$126</f>
        <v>0</v>
      </c>
      <c r="AM1249" s="75"/>
      <c r="AN1249" s="75"/>
      <c r="AO1249" s="75"/>
      <c r="AP1249" s="75"/>
      <c r="AQ1249" s="75"/>
      <c r="AR1249" s="75"/>
      <c r="AS1249" s="75"/>
      <c r="AT1249" s="75"/>
      <c r="AU1249" s="75"/>
      <c r="AV1249" s="75"/>
      <c r="AW1249" s="76" t="s">
        <v>1241</v>
      </c>
      <c r="AX1249" s="77" t="s">
        <v>1241</v>
      </c>
      <c r="AY1249" s="78">
        <f>AY$126</f>
        <v>1000</v>
      </c>
      <c r="AZ1249" s="79"/>
      <c r="BA1249" s="80" t="str">
        <f>I1249</f>
        <v>&gt; see 3112, Reinforcement for in situ concrete</v>
      </c>
      <c r="BB1249" s="71"/>
      <c r="BC1249" s="54"/>
      <c r="BD1249" s="41">
        <v>4</v>
      </c>
      <c r="BE1249" s="52">
        <v>42</v>
      </c>
      <c r="BF1249" s="62">
        <v>4264</v>
      </c>
      <c r="BG1249" s="276" t="s">
        <v>47</v>
      </c>
    </row>
    <row r="1250" spans="1:59" s="63" customFormat="1" ht="12.75" x14ac:dyDescent="0.2">
      <c r="A1250" s="196">
        <v>3</v>
      </c>
      <c r="B1250" s="197" t="s">
        <v>108</v>
      </c>
      <c r="C1250" s="208">
        <v>42</v>
      </c>
      <c r="D1250" s="209" t="s">
        <v>518</v>
      </c>
      <c r="E1250" s="210">
        <v>4264</v>
      </c>
      <c r="F1250" s="211" t="s">
        <v>262</v>
      </c>
      <c r="G1250" s="231"/>
      <c r="H1250" s="65"/>
      <c r="I1250" s="222"/>
      <c r="J1250" s="66"/>
      <c r="K1250" s="66"/>
      <c r="L1250" s="66"/>
      <c r="M1250" s="64"/>
      <c r="N1250" s="304"/>
      <c r="O1250" s="305"/>
      <c r="P1250" s="127"/>
      <c r="Q1250" s="67"/>
      <c r="R1250" s="67"/>
      <c r="S1250" s="67"/>
      <c r="T1250" s="67"/>
      <c r="U1250" s="67"/>
      <c r="V1250" s="67"/>
      <c r="W1250" s="67"/>
      <c r="X1250" s="67"/>
      <c r="Y1250" s="68"/>
      <c r="Z1250" s="68"/>
      <c r="AA1250" s="68"/>
      <c r="AB1250" s="67"/>
      <c r="AC1250" s="67"/>
      <c r="AD1250" s="67"/>
      <c r="AE1250" s="67"/>
      <c r="AF1250" s="67"/>
      <c r="AG1250" s="67"/>
      <c r="AH1250" s="67"/>
      <c r="AI1250" s="67"/>
      <c r="AJ1250" s="68"/>
      <c r="AK1250" s="68"/>
      <c r="AL1250" s="68"/>
      <c r="AM1250" s="67"/>
      <c r="AN1250" s="67"/>
      <c r="AO1250" s="67"/>
      <c r="AP1250" s="67"/>
      <c r="AQ1250" s="67"/>
      <c r="AR1250" s="67"/>
      <c r="AS1250" s="67"/>
      <c r="AT1250" s="67"/>
      <c r="AU1250" s="67"/>
      <c r="AV1250" s="67"/>
      <c r="AW1250" s="67"/>
      <c r="AX1250" s="68"/>
      <c r="AY1250" s="68"/>
      <c r="AZ1250" s="69"/>
      <c r="BA1250" s="70"/>
      <c r="BB1250" s="71"/>
      <c r="BC1250" s="54"/>
      <c r="BD1250" s="41">
        <v>4</v>
      </c>
      <c r="BE1250" s="52">
        <v>42</v>
      </c>
      <c r="BF1250" s="62">
        <v>4264</v>
      </c>
      <c r="BG1250" s="275"/>
    </row>
    <row r="1251" spans="1:59" s="63" customFormat="1" ht="12.75" x14ac:dyDescent="0.2">
      <c r="A1251" s="196">
        <v>4</v>
      </c>
      <c r="B1251" s="197" t="s">
        <v>422</v>
      </c>
      <c r="C1251" s="208">
        <v>42</v>
      </c>
      <c r="D1251" s="209" t="s">
        <v>518</v>
      </c>
      <c r="E1251" s="210">
        <v>4264</v>
      </c>
      <c r="F1251" s="211" t="s">
        <v>262</v>
      </c>
      <c r="G1251" s="230"/>
      <c r="H1251" s="56"/>
      <c r="I1251" s="221"/>
      <c r="J1251" s="57"/>
      <c r="K1251" s="57"/>
      <c r="L1251" s="57"/>
      <c r="M1251" s="55"/>
      <c r="N1251" s="303"/>
      <c r="O1251" s="245"/>
      <c r="P1251" s="122"/>
      <c r="Q1251" s="58"/>
      <c r="R1251" s="58"/>
      <c r="S1251" s="58"/>
      <c r="T1251" s="58"/>
      <c r="U1251" s="58"/>
      <c r="V1251" s="58"/>
      <c r="W1251" s="58"/>
      <c r="X1251" s="58"/>
      <c r="Y1251" s="59"/>
      <c r="Z1251" s="59"/>
      <c r="AA1251" s="59"/>
      <c r="AB1251" s="58"/>
      <c r="AC1251" s="58"/>
      <c r="AD1251" s="58"/>
      <c r="AE1251" s="58"/>
      <c r="AF1251" s="58"/>
      <c r="AG1251" s="58"/>
      <c r="AH1251" s="58"/>
      <c r="AI1251" s="58"/>
      <c r="AJ1251" s="59"/>
      <c r="AK1251" s="59"/>
      <c r="AL1251" s="59"/>
      <c r="AM1251" s="58"/>
      <c r="AN1251" s="58"/>
      <c r="AO1251" s="58"/>
      <c r="AP1251" s="58"/>
      <c r="AQ1251" s="58"/>
      <c r="AR1251" s="58"/>
      <c r="AS1251" s="58"/>
      <c r="AT1251" s="58"/>
      <c r="AU1251" s="58"/>
      <c r="AV1251" s="58"/>
      <c r="AW1251" s="58"/>
      <c r="AX1251" s="59"/>
      <c r="AY1251" s="59"/>
      <c r="AZ1251" s="60"/>
      <c r="BA1251" s="61"/>
      <c r="BB1251" s="54"/>
      <c r="BC1251" s="54"/>
      <c r="BD1251" s="41">
        <v>4</v>
      </c>
      <c r="BE1251" s="52">
        <v>42</v>
      </c>
      <c r="BF1251" s="62">
        <v>4264</v>
      </c>
      <c r="BG1251" s="274"/>
    </row>
    <row r="1252" spans="1:59" x14ac:dyDescent="0.25">
      <c r="A1252" s="196">
        <v>4</v>
      </c>
      <c r="B1252" s="197" t="s">
        <v>422</v>
      </c>
      <c r="C1252" s="208">
        <v>42</v>
      </c>
      <c r="D1252" s="209" t="s">
        <v>518</v>
      </c>
      <c r="E1252" s="212">
        <v>4271</v>
      </c>
      <c r="F1252" s="213" t="s">
        <v>644</v>
      </c>
      <c r="G1252" s="234"/>
      <c r="H1252" s="138"/>
      <c r="I1252" s="224"/>
      <c r="J1252" s="98"/>
      <c r="K1252" s="98"/>
      <c r="L1252" s="98"/>
      <c r="M1252" s="137"/>
      <c r="N1252" s="322"/>
      <c r="O1252" s="323"/>
      <c r="P1252" s="139"/>
      <c r="Q1252" s="139"/>
      <c r="R1252" s="139"/>
      <c r="S1252" s="139"/>
      <c r="T1252" s="139"/>
      <c r="U1252" s="139"/>
      <c r="V1252" s="139"/>
      <c r="W1252" s="139"/>
      <c r="X1252" s="139"/>
      <c r="Y1252" s="100"/>
      <c r="Z1252" s="125"/>
      <c r="AA1252" s="125"/>
      <c r="AB1252" s="139"/>
      <c r="AC1252" s="139"/>
      <c r="AD1252" s="139"/>
      <c r="AE1252" s="139"/>
      <c r="AF1252" s="139"/>
      <c r="AG1252" s="139"/>
      <c r="AH1252" s="139"/>
      <c r="AI1252" s="139"/>
      <c r="AJ1252" s="100"/>
      <c r="AK1252" s="125"/>
      <c r="AL1252" s="125"/>
      <c r="AM1252" s="139"/>
      <c r="AN1252" s="139"/>
      <c r="AO1252" s="139"/>
      <c r="AP1252" s="139"/>
      <c r="AQ1252" s="139"/>
      <c r="AR1252" s="139"/>
      <c r="AS1252" s="139"/>
      <c r="AT1252" s="139"/>
      <c r="AU1252" s="139"/>
      <c r="AV1252" s="139"/>
      <c r="AW1252" s="99"/>
      <c r="AX1252" s="125"/>
      <c r="AY1252" s="100"/>
      <c r="AZ1252" s="140"/>
      <c r="BA1252" s="141"/>
      <c r="BB1252" s="136"/>
      <c r="BC1252" s="136"/>
      <c r="BD1252" s="41">
        <v>4</v>
      </c>
      <c r="BE1252" s="52">
        <v>42</v>
      </c>
      <c r="BF1252" s="103">
        <v>4271</v>
      </c>
      <c r="BG1252" s="283"/>
    </row>
    <row r="1253" spans="1:59" s="63" customFormat="1" ht="12.75" x14ac:dyDescent="0.2">
      <c r="A1253" s="196">
        <v>4</v>
      </c>
      <c r="B1253" s="197" t="s">
        <v>422</v>
      </c>
      <c r="C1253" s="208">
        <v>42</v>
      </c>
      <c r="D1253" s="209" t="s">
        <v>518</v>
      </c>
      <c r="E1253" s="212">
        <v>4271</v>
      </c>
      <c r="F1253" s="213" t="s">
        <v>644</v>
      </c>
      <c r="G1253" s="232"/>
      <c r="H1253" s="97"/>
      <c r="I1253" s="224"/>
      <c r="J1253" s="98"/>
      <c r="K1253" s="98"/>
      <c r="L1253" s="98"/>
      <c r="M1253" s="96"/>
      <c r="N1253" s="307"/>
      <c r="O1253" s="246"/>
      <c r="P1253" s="124"/>
      <c r="Q1253" s="99"/>
      <c r="R1253" s="99"/>
      <c r="S1253" s="99"/>
      <c r="T1253" s="99"/>
      <c r="U1253" s="99"/>
      <c r="V1253" s="99"/>
      <c r="W1253" s="99"/>
      <c r="X1253" s="99"/>
      <c r="Y1253" s="100"/>
      <c r="Z1253" s="100"/>
      <c r="AA1253" s="100"/>
      <c r="AB1253" s="99"/>
      <c r="AC1253" s="99"/>
      <c r="AD1253" s="99"/>
      <c r="AE1253" s="99"/>
      <c r="AF1253" s="99"/>
      <c r="AG1253" s="99"/>
      <c r="AH1253" s="99"/>
      <c r="AI1253" s="99"/>
      <c r="AJ1253" s="100"/>
      <c r="AK1253" s="100"/>
      <c r="AL1253" s="100"/>
      <c r="AM1253" s="99"/>
      <c r="AN1253" s="99"/>
      <c r="AO1253" s="99"/>
      <c r="AP1253" s="99"/>
      <c r="AQ1253" s="99"/>
      <c r="AR1253" s="99"/>
      <c r="AS1253" s="99"/>
      <c r="AT1253" s="99"/>
      <c r="AU1253" s="99"/>
      <c r="AV1253" s="99"/>
      <c r="AW1253" s="99"/>
      <c r="AX1253" s="100"/>
      <c r="AY1253" s="100"/>
      <c r="AZ1253" s="101"/>
      <c r="BA1253" s="102"/>
      <c r="BB1253" s="95"/>
      <c r="BC1253" s="95"/>
      <c r="BD1253" s="41">
        <v>4</v>
      </c>
      <c r="BE1253" s="52">
        <v>42</v>
      </c>
      <c r="BF1253" s="103">
        <v>4271</v>
      </c>
      <c r="BG1253" s="277"/>
    </row>
    <row r="1254" spans="1:59" s="63" customFormat="1" ht="12.75" x14ac:dyDescent="0.2">
      <c r="A1254" s="196">
        <v>4</v>
      </c>
      <c r="B1254" s="197" t="s">
        <v>422</v>
      </c>
      <c r="C1254" s="208">
        <v>42</v>
      </c>
      <c r="D1254" s="209" t="s">
        <v>518</v>
      </c>
      <c r="E1254" s="212">
        <v>4271</v>
      </c>
      <c r="F1254" s="213" t="s">
        <v>644</v>
      </c>
      <c r="G1254" s="231" t="s">
        <v>645</v>
      </c>
      <c r="H1254" s="65"/>
      <c r="I1254" s="222"/>
      <c r="J1254" s="66"/>
      <c r="K1254" s="66"/>
      <c r="L1254" s="66"/>
      <c r="M1254" s="64"/>
      <c r="N1254" s="304"/>
      <c r="O1254" s="305"/>
      <c r="P1254" s="127"/>
      <c r="Q1254" s="67"/>
      <c r="R1254" s="67"/>
      <c r="S1254" s="67"/>
      <c r="T1254" s="67"/>
      <c r="U1254" s="67"/>
      <c r="V1254" s="67"/>
      <c r="W1254" s="67"/>
      <c r="X1254" s="67"/>
      <c r="Y1254" s="68"/>
      <c r="Z1254" s="68"/>
      <c r="AA1254" s="68"/>
      <c r="AB1254" s="67"/>
      <c r="AC1254" s="67"/>
      <c r="AD1254" s="67"/>
      <c r="AE1254" s="67"/>
      <c r="AF1254" s="67"/>
      <c r="AG1254" s="67"/>
      <c r="AH1254" s="67"/>
      <c r="AI1254" s="67"/>
      <c r="AJ1254" s="68"/>
      <c r="AK1254" s="68"/>
      <c r="AL1254" s="68"/>
      <c r="AM1254" s="67"/>
      <c r="AN1254" s="67"/>
      <c r="AO1254" s="67"/>
      <c r="AP1254" s="67"/>
      <c r="AQ1254" s="67"/>
      <c r="AR1254" s="67"/>
      <c r="AS1254" s="67"/>
      <c r="AT1254" s="67"/>
      <c r="AU1254" s="67"/>
      <c r="AV1254" s="67"/>
      <c r="AW1254" s="67"/>
      <c r="AX1254" s="68"/>
      <c r="AY1254" s="68"/>
      <c r="AZ1254" s="69"/>
      <c r="BA1254" s="70"/>
      <c r="BB1254" s="71"/>
      <c r="BC1254" s="95"/>
      <c r="BD1254" s="41">
        <v>4</v>
      </c>
      <c r="BE1254" s="52">
        <v>42</v>
      </c>
      <c r="BF1254" s="103">
        <v>4271</v>
      </c>
      <c r="BG1254" s="275"/>
    </row>
    <row r="1255" spans="1:59" s="63" customFormat="1" ht="12.75" x14ac:dyDescent="0.2">
      <c r="A1255" s="196">
        <v>4</v>
      </c>
      <c r="B1255" s="197" t="s">
        <v>422</v>
      </c>
      <c r="C1255" s="208">
        <v>42</v>
      </c>
      <c r="D1255" s="209" t="s">
        <v>518</v>
      </c>
      <c r="E1255" s="212">
        <v>4271</v>
      </c>
      <c r="F1255" s="213" t="s">
        <v>644</v>
      </c>
      <c r="G1255" s="231" t="s">
        <v>645</v>
      </c>
      <c r="H1255" s="72" t="s">
        <v>47</v>
      </c>
      <c r="I1255" s="223"/>
      <c r="J1255" s="73"/>
      <c r="K1255" s="73"/>
      <c r="L1255" s="73"/>
      <c r="M1255" s="74"/>
      <c r="N1255" s="247"/>
      <c r="O1255" s="306"/>
      <c r="P1255" s="105"/>
      <c r="Q1255" s="75"/>
      <c r="R1255" s="75"/>
      <c r="S1255" s="75"/>
      <c r="T1255" s="75"/>
      <c r="U1255" s="75"/>
      <c r="V1255" s="75"/>
      <c r="W1255" s="75"/>
      <c r="X1255" s="75"/>
      <c r="Y1255" s="76">
        <f>IF(ISNUMBER(VLOOKUP(Y1257,P$7:W$7,MATCH(Y1257,P$7:W$7))),VLOOKUP(Y1257,P$7:W$7,MATCH(Y1257,P$7:W$7)),IF(N1259=0,"No Data",IF(Y1257&gt;0,"&lt;100",0)))</f>
        <v>2500</v>
      </c>
      <c r="Z1255" s="77">
        <f>IF(ISNUMBER(VLOOKUP(Z1259,P$7:W$7,MATCH(Z1259,P$7:W$7))),VLOOKUP(Z1259,P$7:W$7,MATCH(Z1259,P$7:W$7)),IF(N1259=0,"No Data",IF(Z1259&gt;0,"&lt;100",0)))</f>
        <v>2500</v>
      </c>
      <c r="AA1255" s="106">
        <f>IF(ISNUMBER(Z1255),Z1255,0)</f>
        <v>2500</v>
      </c>
      <c r="AB1255" s="75"/>
      <c r="AC1255" s="75"/>
      <c r="AD1255" s="75"/>
      <c r="AE1255" s="75"/>
      <c r="AF1255" s="75"/>
      <c r="AG1255" s="75"/>
      <c r="AH1255" s="75"/>
      <c r="AI1255" s="75"/>
      <c r="AJ1255" s="76">
        <f>IF(ISNUMBER(VLOOKUP(AJ1257,AB$7:AH$7,MATCH(AJ1257,AB$7:AH$7))),VLOOKUP(AJ1257,AB$7:AH$7,MATCH(AJ1257,AB$7:AH$7)),IF(N1259=0,"No Data",IF(AJ1257&gt;0,"&lt;50",0)))</f>
        <v>0</v>
      </c>
      <c r="AK1255" s="77">
        <f>IF(ISNUMBER(VLOOKUP(AK1259,AB$7:AH$7,MATCH(AK1259,AB$7:AH$7))),VLOOKUP(AK1259,AB$7:AH$7,MATCH(AK1259,AB$7:AH$7)),IF(N1259=0,"No Data",IF(AK1259&gt;0,"&lt;50",0)))</f>
        <v>0</v>
      </c>
      <c r="AL1255" s="106">
        <f>IF(ISNUMBER(AK1255),AK1255,0)</f>
        <v>0</v>
      </c>
      <c r="AM1255" s="75"/>
      <c r="AN1255" s="75"/>
      <c r="AO1255" s="75"/>
      <c r="AP1255" s="75"/>
      <c r="AQ1255" s="75"/>
      <c r="AR1255" s="75"/>
      <c r="AS1255" s="75"/>
      <c r="AT1255" s="75"/>
      <c r="AU1255" s="75"/>
      <c r="AV1255" s="75"/>
      <c r="AW1255" s="76">
        <f>IF(ISNUMBER(VLOOKUP(AW1257,AM$7:AU$7,MATCH(AW1257,AM$7:AU$7))),VLOOKUP(AW1257,AM$7:AU$7,MATCH(AW1257,AM$7:AU$7)),IF(N1259=0,"No Data",IF(AW1257&gt;0,"&lt;10",0)))</f>
        <v>500</v>
      </c>
      <c r="AX1255" s="77">
        <f>IF(ISNUMBER(VLOOKUP(AX1259,AM$7:AU$7,MATCH(AX1259,AM$7:AU$7))),VLOOKUP(AX1259,AM$7:AU$7,MATCH(AX1259,AM$7:AU$7)),IF(N1259=0,"No Data",IF(AX1259&gt;0,"&lt;10",0)))</f>
        <v>500</v>
      </c>
      <c r="AY1255" s="106">
        <f>IF(ISNUMBER(AX1255),AX1255,0)</f>
        <v>500</v>
      </c>
      <c r="AZ1255" s="79"/>
      <c r="BA1255" s="80"/>
      <c r="BB1255" s="71"/>
      <c r="BC1255" s="95"/>
      <c r="BD1255" s="41">
        <v>4</v>
      </c>
      <c r="BE1255" s="52">
        <v>42</v>
      </c>
      <c r="BF1255" s="103">
        <v>4271</v>
      </c>
      <c r="BG1255" s="276" t="s">
        <v>47</v>
      </c>
    </row>
    <row r="1256" spans="1:59" s="63" customFormat="1" ht="12.75" x14ac:dyDescent="0.2">
      <c r="A1256" s="196">
        <v>4</v>
      </c>
      <c r="B1256" s="197" t="s">
        <v>422</v>
      </c>
      <c r="C1256" s="208">
        <v>42</v>
      </c>
      <c r="D1256" s="209" t="s">
        <v>518</v>
      </c>
      <c r="E1256" s="212">
        <v>4271</v>
      </c>
      <c r="F1256" s="213" t="s">
        <v>644</v>
      </c>
      <c r="G1256" s="231" t="s">
        <v>645</v>
      </c>
      <c r="H1256" s="81" t="s">
        <v>48</v>
      </c>
      <c r="I1256" s="223"/>
      <c r="J1256" s="73"/>
      <c r="K1256" s="73"/>
      <c r="L1256" s="73"/>
      <c r="M1256" s="74"/>
      <c r="N1256" s="247"/>
      <c r="O1256" s="306"/>
      <c r="P1256" s="105"/>
      <c r="Q1256" s="75"/>
      <c r="R1256" s="75"/>
      <c r="S1256" s="75"/>
      <c r="T1256" s="75"/>
      <c r="U1256" s="75"/>
      <c r="V1256" s="75"/>
      <c r="W1256" s="75"/>
      <c r="X1256" s="75"/>
      <c r="Y1256" s="82">
        <f>MIN(X1260:X1265)</f>
        <v>0</v>
      </c>
      <c r="Z1256" s="83"/>
      <c r="AA1256" s="83"/>
      <c r="AB1256" s="75"/>
      <c r="AC1256" s="75"/>
      <c r="AD1256" s="75"/>
      <c r="AE1256" s="75"/>
      <c r="AF1256" s="75"/>
      <c r="AG1256" s="75"/>
      <c r="AH1256" s="75"/>
      <c r="AI1256" s="75"/>
      <c r="AJ1256" s="82">
        <f>MIN(AI1260:AI1265)</f>
        <v>0</v>
      </c>
      <c r="AK1256" s="83"/>
      <c r="AL1256" s="83"/>
      <c r="AM1256" s="75"/>
      <c r="AN1256" s="75"/>
      <c r="AO1256" s="75"/>
      <c r="AP1256" s="75"/>
      <c r="AQ1256" s="75"/>
      <c r="AR1256" s="75"/>
      <c r="AS1256" s="75"/>
      <c r="AT1256" s="75"/>
      <c r="AU1256" s="75"/>
      <c r="AV1256" s="75"/>
      <c r="AW1256" s="82">
        <f>MIN(AV1260:AV1265)</f>
        <v>25</v>
      </c>
      <c r="AX1256" s="83"/>
      <c r="AY1256" s="83"/>
      <c r="AZ1256" s="79"/>
      <c r="BA1256" s="80"/>
      <c r="BB1256" s="71"/>
      <c r="BC1256" s="95"/>
      <c r="BD1256" s="41">
        <v>4</v>
      </c>
      <c r="BE1256" s="52">
        <v>42</v>
      </c>
      <c r="BF1256" s="103">
        <v>4271</v>
      </c>
      <c r="BG1256" s="278" t="s">
        <v>48</v>
      </c>
    </row>
    <row r="1257" spans="1:59" s="63" customFormat="1" ht="12.75" x14ac:dyDescent="0.2">
      <c r="A1257" s="196">
        <v>4</v>
      </c>
      <c r="B1257" s="197" t="s">
        <v>422</v>
      </c>
      <c r="C1257" s="208">
        <v>42</v>
      </c>
      <c r="D1257" s="209" t="s">
        <v>518</v>
      </c>
      <c r="E1257" s="212">
        <v>4271</v>
      </c>
      <c r="F1257" s="213" t="s">
        <v>644</v>
      </c>
      <c r="G1257" s="231" t="s">
        <v>645</v>
      </c>
      <c r="H1257" s="81" t="s">
        <v>49</v>
      </c>
      <c r="I1257" s="223"/>
      <c r="J1257" s="73"/>
      <c r="K1257" s="73"/>
      <c r="L1257" s="73"/>
      <c r="M1257" s="74"/>
      <c r="N1257" s="247"/>
      <c r="O1257" s="306"/>
      <c r="P1257" s="105"/>
      <c r="Q1257" s="75"/>
      <c r="R1257" s="75"/>
      <c r="S1257" s="75"/>
      <c r="T1257" s="75"/>
      <c r="U1257" s="75"/>
      <c r="V1257" s="75"/>
      <c r="W1257" s="75"/>
      <c r="X1257" s="75"/>
      <c r="Y1257" s="84">
        <f>IF(ISNUMBER(AVERAGE(X1260:X1265)),AVERAGE(X1260:X1265),0)</f>
        <v>4183.333333333333</v>
      </c>
      <c r="Z1257" s="83"/>
      <c r="AA1257" s="83"/>
      <c r="AB1257" s="75"/>
      <c r="AC1257" s="75"/>
      <c r="AD1257" s="75"/>
      <c r="AE1257" s="75"/>
      <c r="AF1257" s="75"/>
      <c r="AG1257" s="75"/>
      <c r="AH1257" s="75"/>
      <c r="AI1257" s="75"/>
      <c r="AJ1257" s="84">
        <f>IF(ISNUMBER(AVERAGE(AI1260:AI1265)),AVERAGE(AI1260:AI1265),0)</f>
        <v>0</v>
      </c>
      <c r="AK1257" s="83"/>
      <c r="AL1257" s="83"/>
      <c r="AM1257" s="75"/>
      <c r="AN1257" s="75"/>
      <c r="AO1257" s="75"/>
      <c r="AP1257" s="75"/>
      <c r="AQ1257" s="75"/>
      <c r="AR1257" s="75"/>
      <c r="AS1257" s="75"/>
      <c r="AT1257" s="75"/>
      <c r="AU1257" s="75"/>
      <c r="AV1257" s="75"/>
      <c r="AW1257" s="84">
        <f>IF(ISNUMBER(AVERAGE(AV1260:AV1265)),AVERAGE(AV1260:AV1265),0)</f>
        <v>645.83333333333337</v>
      </c>
      <c r="AX1257" s="83"/>
      <c r="AY1257" s="83"/>
      <c r="AZ1257" s="79"/>
      <c r="BA1257" s="80"/>
      <c r="BB1257" s="71"/>
      <c r="BC1257" s="95"/>
      <c r="BD1257" s="41">
        <v>4</v>
      </c>
      <c r="BE1257" s="52">
        <v>42</v>
      </c>
      <c r="BF1257" s="103">
        <v>4271</v>
      </c>
      <c r="BG1257" s="278" t="s">
        <v>49</v>
      </c>
    </row>
    <row r="1258" spans="1:59" s="63" customFormat="1" ht="12.75" x14ac:dyDescent="0.2">
      <c r="A1258" s="196">
        <v>4</v>
      </c>
      <c r="B1258" s="197" t="s">
        <v>422</v>
      </c>
      <c r="C1258" s="208">
        <v>42</v>
      </c>
      <c r="D1258" s="209" t="s">
        <v>518</v>
      </c>
      <c r="E1258" s="212">
        <v>4271</v>
      </c>
      <c r="F1258" s="213" t="s">
        <v>644</v>
      </c>
      <c r="G1258" s="231" t="s">
        <v>645</v>
      </c>
      <c r="H1258" s="81" t="s">
        <v>50</v>
      </c>
      <c r="I1258" s="223"/>
      <c r="J1258" s="73"/>
      <c r="K1258" s="73"/>
      <c r="L1258" s="73"/>
      <c r="M1258" s="74"/>
      <c r="N1258" s="247"/>
      <c r="O1258" s="306"/>
      <c r="P1258" s="105"/>
      <c r="Q1258" s="75"/>
      <c r="R1258" s="75"/>
      <c r="S1258" s="75"/>
      <c r="T1258" s="75"/>
      <c r="U1258" s="75"/>
      <c r="V1258" s="75"/>
      <c r="W1258" s="75"/>
      <c r="X1258" s="75"/>
      <c r="Y1258" s="84">
        <f>MAX(X1260:X1265)</f>
        <v>25000</v>
      </c>
      <c r="Z1258" s="83"/>
      <c r="AA1258" s="83"/>
      <c r="AB1258" s="75"/>
      <c r="AC1258" s="75"/>
      <c r="AD1258" s="75"/>
      <c r="AE1258" s="75"/>
      <c r="AF1258" s="75"/>
      <c r="AG1258" s="75"/>
      <c r="AH1258" s="75"/>
      <c r="AI1258" s="75"/>
      <c r="AJ1258" s="84">
        <f>MAX(AI1260:AI1265)</f>
        <v>0</v>
      </c>
      <c r="AK1258" s="83"/>
      <c r="AL1258" s="83"/>
      <c r="AM1258" s="75"/>
      <c r="AN1258" s="75"/>
      <c r="AO1258" s="75"/>
      <c r="AP1258" s="75"/>
      <c r="AQ1258" s="75"/>
      <c r="AR1258" s="75"/>
      <c r="AS1258" s="75"/>
      <c r="AT1258" s="75"/>
      <c r="AU1258" s="75"/>
      <c r="AV1258" s="75"/>
      <c r="AW1258" s="84">
        <f>MAX(AV1260:AV1265)</f>
        <v>2500</v>
      </c>
      <c r="AX1258" s="83"/>
      <c r="AY1258" s="83"/>
      <c r="AZ1258" s="79"/>
      <c r="BA1258" s="80"/>
      <c r="BB1258" s="71"/>
      <c r="BC1258" s="95"/>
      <c r="BD1258" s="41">
        <v>4</v>
      </c>
      <c r="BE1258" s="52">
        <v>42</v>
      </c>
      <c r="BF1258" s="103">
        <v>4271</v>
      </c>
      <c r="BG1258" s="278" t="s">
        <v>50</v>
      </c>
    </row>
    <row r="1259" spans="1:59" s="63" customFormat="1" ht="12.75" x14ac:dyDescent="0.2">
      <c r="A1259" s="196">
        <v>4</v>
      </c>
      <c r="B1259" s="197" t="s">
        <v>422</v>
      </c>
      <c r="C1259" s="208">
        <v>42</v>
      </c>
      <c r="D1259" s="209" t="s">
        <v>518</v>
      </c>
      <c r="E1259" s="212">
        <v>4271</v>
      </c>
      <c r="F1259" s="213" t="s">
        <v>644</v>
      </c>
      <c r="G1259" s="231" t="s">
        <v>645</v>
      </c>
      <c r="H1259" s="85" t="s">
        <v>51</v>
      </c>
      <c r="I1259" s="223"/>
      <c r="J1259" s="73"/>
      <c r="K1259" s="73"/>
      <c r="L1259" s="73"/>
      <c r="M1259" s="74"/>
      <c r="N1259" s="248">
        <f>SUM(N1260:N1265)</f>
        <v>6</v>
      </c>
      <c r="O1259" s="293">
        <f>SUM(O1260:O1265)</f>
        <v>0.99999999999999989</v>
      </c>
      <c r="P1259" s="292"/>
      <c r="Q1259" s="87"/>
      <c r="R1259" s="87"/>
      <c r="S1259" s="87"/>
      <c r="T1259" s="87"/>
      <c r="U1259" s="87"/>
      <c r="V1259" s="87"/>
      <c r="W1259" s="87"/>
      <c r="X1259" s="87"/>
      <c r="Y1259" s="88"/>
      <c r="Z1259" s="119">
        <f>SUM(Z1260:Z1265)</f>
        <v>4183.333333333333</v>
      </c>
      <c r="AA1259" s="120"/>
      <c r="AB1259" s="111"/>
      <c r="AC1259" s="111"/>
      <c r="AD1259" s="111"/>
      <c r="AE1259" s="111"/>
      <c r="AF1259" s="111"/>
      <c r="AG1259" s="111"/>
      <c r="AH1259" s="111"/>
      <c r="AI1259" s="111"/>
      <c r="AJ1259" s="120"/>
      <c r="AK1259" s="119">
        <f>SUM(AK1260:AK1265)</f>
        <v>0</v>
      </c>
      <c r="AL1259" s="120"/>
      <c r="AM1259" s="111"/>
      <c r="AN1259" s="111"/>
      <c r="AO1259" s="111"/>
      <c r="AP1259" s="111"/>
      <c r="AQ1259" s="111"/>
      <c r="AR1259" s="111"/>
      <c r="AS1259" s="111"/>
      <c r="AT1259" s="111"/>
      <c r="AU1259" s="111"/>
      <c r="AV1259" s="111"/>
      <c r="AW1259" s="120"/>
      <c r="AX1259" s="119">
        <f>SUM(AX1260:AX1265)</f>
        <v>645.83333333333314</v>
      </c>
      <c r="AY1259" s="88"/>
      <c r="AZ1259" s="79"/>
      <c r="BA1259" s="80"/>
      <c r="BB1259" s="71"/>
      <c r="BC1259" s="95"/>
      <c r="BD1259" s="41">
        <v>4</v>
      </c>
      <c r="BE1259" s="52">
        <v>42</v>
      </c>
      <c r="BF1259" s="103">
        <v>4271</v>
      </c>
      <c r="BG1259" s="279" t="s">
        <v>51</v>
      </c>
    </row>
    <row r="1260" spans="1:59" s="63" customFormat="1" ht="12.75" x14ac:dyDescent="0.2">
      <c r="A1260" s="196">
        <v>4</v>
      </c>
      <c r="B1260" s="197" t="s">
        <v>422</v>
      </c>
      <c r="C1260" s="208">
        <v>42</v>
      </c>
      <c r="D1260" s="209" t="s">
        <v>518</v>
      </c>
      <c r="E1260" s="212">
        <v>4271</v>
      </c>
      <c r="F1260" s="213" t="s">
        <v>644</v>
      </c>
      <c r="G1260" s="231" t="s">
        <v>645</v>
      </c>
      <c r="H1260" s="89" t="s">
        <v>52</v>
      </c>
      <c r="I1260" s="90" t="s">
        <v>646</v>
      </c>
      <c r="J1260" s="90"/>
      <c r="K1260" s="90" t="s">
        <v>64</v>
      </c>
      <c r="L1260" s="90" t="s">
        <v>232</v>
      </c>
      <c r="M1260" s="91"/>
      <c r="N1260" s="312">
        <v>1</v>
      </c>
      <c r="O1260" s="313">
        <f t="shared" ref="O1260:O1265" si="188">N1260/N$1259</f>
        <v>0.16666666666666666</v>
      </c>
      <c r="P1260" s="104"/>
      <c r="Q1260" s="92"/>
      <c r="R1260" s="92"/>
      <c r="S1260" s="92"/>
      <c r="T1260" s="92"/>
      <c r="U1260" s="92"/>
      <c r="V1260" s="92"/>
      <c r="W1260" s="92"/>
      <c r="X1260" s="109">
        <f t="shared" ref="X1260:X1265" si="189">P1260*P$7+Q1260*Q$7+R1260*R$7+S1260*S$7+T1260*T$7+U1260*U$7+V1260*V$7+W1260*W$7</f>
        <v>0</v>
      </c>
      <c r="Y1260" s="83"/>
      <c r="Z1260" s="110">
        <f t="shared" ref="Z1260:Z1265" si="190">X1260*$O1260</f>
        <v>0</v>
      </c>
      <c r="AA1260" s="111"/>
      <c r="AB1260" s="92"/>
      <c r="AC1260" s="92"/>
      <c r="AD1260" s="92"/>
      <c r="AE1260" s="92"/>
      <c r="AF1260" s="92"/>
      <c r="AG1260" s="92"/>
      <c r="AH1260" s="92"/>
      <c r="AI1260" s="109">
        <f t="shared" ref="AI1260:AI1265" si="191">AB1260*AB$7+AC1260*AC$7+AD1260*AD$7+AE1260*AE$7+AF1260*AF$7+AG1260*AG$7+AH1260*AH$7</f>
        <v>0</v>
      </c>
      <c r="AJ1260" s="83"/>
      <c r="AK1260" s="110">
        <f t="shared" ref="AK1260:AK1265" si="192">AI1260*$O1260</f>
        <v>0</v>
      </c>
      <c r="AL1260" s="111"/>
      <c r="AM1260" s="92"/>
      <c r="AN1260" s="92"/>
      <c r="AO1260" s="92"/>
      <c r="AP1260" s="92"/>
      <c r="AQ1260" s="92"/>
      <c r="AR1260" s="92">
        <v>1</v>
      </c>
      <c r="AS1260" s="92"/>
      <c r="AT1260" s="92"/>
      <c r="AU1260" s="92"/>
      <c r="AV1260" s="109">
        <f t="shared" ref="AV1260:AV1265" si="193">AM1260*AM$7+AN1260*AN$7+AO1260*AO$7+AP1260*AP$7+AQ1260*AQ$7+AR1260*AR$7+AS1260*AS$7+AT1260*AT$7+AU1260*AU$7</f>
        <v>500</v>
      </c>
      <c r="AW1260" s="75"/>
      <c r="AX1260" s="110">
        <f t="shared" ref="AX1260:AX1265" si="194">AV1260*$O1260</f>
        <v>83.333333333333329</v>
      </c>
      <c r="AY1260" s="111"/>
      <c r="AZ1260" s="93"/>
      <c r="BA1260" s="94" t="s">
        <v>105</v>
      </c>
      <c r="BB1260" s="71"/>
      <c r="BC1260" s="95"/>
      <c r="BD1260" s="41">
        <v>4</v>
      </c>
      <c r="BE1260" s="52">
        <v>42</v>
      </c>
      <c r="BF1260" s="103">
        <v>4271</v>
      </c>
      <c r="BG1260" s="280" t="s">
        <v>52</v>
      </c>
    </row>
    <row r="1261" spans="1:59" s="63" customFormat="1" ht="12.75" x14ac:dyDescent="0.2">
      <c r="A1261" s="196">
        <v>4</v>
      </c>
      <c r="B1261" s="197" t="s">
        <v>422</v>
      </c>
      <c r="C1261" s="208">
        <v>42</v>
      </c>
      <c r="D1261" s="209" t="s">
        <v>518</v>
      </c>
      <c r="E1261" s="212">
        <v>4271</v>
      </c>
      <c r="F1261" s="213" t="s">
        <v>644</v>
      </c>
      <c r="G1261" s="231" t="s">
        <v>645</v>
      </c>
      <c r="H1261" s="89"/>
      <c r="I1261" s="90" t="s">
        <v>647</v>
      </c>
      <c r="J1261" s="90"/>
      <c r="K1261" s="90" t="s">
        <v>64</v>
      </c>
      <c r="L1261" s="90" t="s">
        <v>119</v>
      </c>
      <c r="M1261" s="91"/>
      <c r="N1261" s="312">
        <v>1</v>
      </c>
      <c r="O1261" s="313">
        <f t="shared" si="188"/>
        <v>0.16666666666666666</v>
      </c>
      <c r="P1261" s="104">
        <v>1</v>
      </c>
      <c r="Q1261" s="92"/>
      <c r="R1261" s="92"/>
      <c r="S1261" s="92"/>
      <c r="T1261" s="92"/>
      <c r="U1261" s="92"/>
      <c r="V1261" s="92"/>
      <c r="W1261" s="92"/>
      <c r="X1261" s="109">
        <f t="shared" si="189"/>
        <v>100</v>
      </c>
      <c r="Y1261" s="83"/>
      <c r="Z1261" s="110">
        <f t="shared" si="190"/>
        <v>16.666666666666664</v>
      </c>
      <c r="AA1261" s="111"/>
      <c r="AB1261" s="92"/>
      <c r="AC1261" s="92"/>
      <c r="AD1261" s="92"/>
      <c r="AE1261" s="92"/>
      <c r="AF1261" s="92"/>
      <c r="AG1261" s="92"/>
      <c r="AH1261" s="92"/>
      <c r="AI1261" s="109">
        <f t="shared" si="191"/>
        <v>0</v>
      </c>
      <c r="AJ1261" s="83"/>
      <c r="AK1261" s="110">
        <f t="shared" si="192"/>
        <v>0</v>
      </c>
      <c r="AL1261" s="111"/>
      <c r="AM1261" s="92"/>
      <c r="AN1261" s="92"/>
      <c r="AO1261" s="92"/>
      <c r="AP1261" s="92"/>
      <c r="AQ1261" s="92"/>
      <c r="AR1261" s="92"/>
      <c r="AS1261" s="92"/>
      <c r="AT1261" s="92">
        <v>1</v>
      </c>
      <c r="AU1261" s="92"/>
      <c r="AV1261" s="109">
        <f t="shared" si="193"/>
        <v>2500</v>
      </c>
      <c r="AW1261" s="75"/>
      <c r="AX1261" s="110">
        <f t="shared" si="194"/>
        <v>416.66666666666663</v>
      </c>
      <c r="AY1261" s="111"/>
      <c r="AZ1261" s="93"/>
      <c r="BA1261" s="94" t="s">
        <v>554</v>
      </c>
      <c r="BB1261" s="71"/>
      <c r="BC1261" s="95"/>
      <c r="BD1261" s="41">
        <v>4</v>
      </c>
      <c r="BE1261" s="52">
        <v>42</v>
      </c>
      <c r="BF1261" s="103">
        <v>4271</v>
      </c>
      <c r="BG1261" s="280" t="s">
        <v>52</v>
      </c>
    </row>
    <row r="1262" spans="1:59" s="63" customFormat="1" ht="12.75" x14ac:dyDescent="0.2">
      <c r="A1262" s="196">
        <v>4</v>
      </c>
      <c r="B1262" s="197" t="s">
        <v>422</v>
      </c>
      <c r="C1262" s="208">
        <v>42</v>
      </c>
      <c r="D1262" s="209" t="s">
        <v>518</v>
      </c>
      <c r="E1262" s="212">
        <v>4271</v>
      </c>
      <c r="F1262" s="213" t="s">
        <v>644</v>
      </c>
      <c r="G1262" s="231" t="s">
        <v>645</v>
      </c>
      <c r="H1262" s="89"/>
      <c r="I1262" s="90" t="s">
        <v>648</v>
      </c>
      <c r="J1262" s="90"/>
      <c r="K1262" s="90" t="s">
        <v>64</v>
      </c>
      <c r="L1262" s="90" t="s">
        <v>649</v>
      </c>
      <c r="M1262" s="91"/>
      <c r="N1262" s="312">
        <v>1</v>
      </c>
      <c r="O1262" s="313">
        <f t="shared" si="188"/>
        <v>0.16666666666666666</v>
      </c>
      <c r="P1262" s="104"/>
      <c r="Q1262" s="92"/>
      <c r="R1262" s="92"/>
      <c r="S1262" s="92"/>
      <c r="T1262" s="92"/>
      <c r="U1262" s="92"/>
      <c r="V1262" s="92"/>
      <c r="W1262" s="92"/>
      <c r="X1262" s="109">
        <f t="shared" si="189"/>
        <v>0</v>
      </c>
      <c r="Y1262" s="83"/>
      <c r="Z1262" s="110">
        <f t="shared" si="190"/>
        <v>0</v>
      </c>
      <c r="AA1262" s="111"/>
      <c r="AB1262" s="92"/>
      <c r="AC1262" s="92"/>
      <c r="AD1262" s="92"/>
      <c r="AE1262" s="92"/>
      <c r="AF1262" s="92"/>
      <c r="AG1262" s="92"/>
      <c r="AH1262" s="92"/>
      <c r="AI1262" s="109">
        <f t="shared" si="191"/>
        <v>0</v>
      </c>
      <c r="AJ1262" s="83"/>
      <c r="AK1262" s="110">
        <f t="shared" si="192"/>
        <v>0</v>
      </c>
      <c r="AL1262" s="111"/>
      <c r="AM1262" s="92"/>
      <c r="AN1262" s="92"/>
      <c r="AO1262" s="92"/>
      <c r="AP1262" s="92"/>
      <c r="AQ1262" s="92"/>
      <c r="AR1262" s="92">
        <v>1</v>
      </c>
      <c r="AS1262" s="92"/>
      <c r="AT1262" s="92"/>
      <c r="AU1262" s="92"/>
      <c r="AV1262" s="109">
        <f t="shared" si="193"/>
        <v>500</v>
      </c>
      <c r="AW1262" s="75"/>
      <c r="AX1262" s="110">
        <f t="shared" si="194"/>
        <v>83.333333333333329</v>
      </c>
      <c r="AY1262" s="111"/>
      <c r="AZ1262" s="93"/>
      <c r="BA1262" s="94" t="s">
        <v>554</v>
      </c>
      <c r="BB1262" s="71"/>
      <c r="BC1262" s="95"/>
      <c r="BD1262" s="41">
        <v>4</v>
      </c>
      <c r="BE1262" s="52">
        <v>42</v>
      </c>
      <c r="BF1262" s="103">
        <v>4271</v>
      </c>
      <c r="BG1262" s="280" t="s">
        <v>52</v>
      </c>
    </row>
    <row r="1263" spans="1:59" s="63" customFormat="1" ht="12.75" x14ac:dyDescent="0.2">
      <c r="A1263" s="196">
        <v>4</v>
      </c>
      <c r="B1263" s="197" t="s">
        <v>422</v>
      </c>
      <c r="C1263" s="208">
        <v>42</v>
      </c>
      <c r="D1263" s="209" t="s">
        <v>518</v>
      </c>
      <c r="E1263" s="212">
        <v>4271</v>
      </c>
      <c r="F1263" s="213" t="s">
        <v>644</v>
      </c>
      <c r="G1263" s="231" t="s">
        <v>645</v>
      </c>
      <c r="H1263" s="89"/>
      <c r="I1263" s="90" t="s">
        <v>650</v>
      </c>
      <c r="J1263" s="90"/>
      <c r="K1263" s="90" t="s">
        <v>237</v>
      </c>
      <c r="L1263" s="90"/>
      <c r="M1263" s="91"/>
      <c r="N1263" s="312">
        <v>1</v>
      </c>
      <c r="O1263" s="313">
        <f t="shared" si="188"/>
        <v>0.16666666666666666</v>
      </c>
      <c r="P1263" s="104"/>
      <c r="Q1263" s="92"/>
      <c r="R1263" s="92"/>
      <c r="S1263" s="92"/>
      <c r="T1263" s="92"/>
      <c r="U1263" s="92"/>
      <c r="V1263" s="92"/>
      <c r="W1263" s="92">
        <v>1</v>
      </c>
      <c r="X1263" s="109">
        <f t="shared" si="189"/>
        <v>25000</v>
      </c>
      <c r="Y1263" s="83"/>
      <c r="Z1263" s="110">
        <f t="shared" si="190"/>
        <v>4166.6666666666661</v>
      </c>
      <c r="AA1263" s="111"/>
      <c r="AB1263" s="92"/>
      <c r="AC1263" s="92"/>
      <c r="AD1263" s="92"/>
      <c r="AE1263" s="92"/>
      <c r="AF1263" s="92"/>
      <c r="AG1263" s="92"/>
      <c r="AH1263" s="92"/>
      <c r="AI1263" s="109">
        <f t="shared" si="191"/>
        <v>0</v>
      </c>
      <c r="AJ1263" s="83"/>
      <c r="AK1263" s="110">
        <f t="shared" si="192"/>
        <v>0</v>
      </c>
      <c r="AL1263" s="111"/>
      <c r="AM1263" s="92"/>
      <c r="AN1263" s="92"/>
      <c r="AO1263" s="92"/>
      <c r="AP1263" s="92">
        <v>1</v>
      </c>
      <c r="AQ1263" s="92"/>
      <c r="AR1263" s="92"/>
      <c r="AS1263" s="92"/>
      <c r="AT1263" s="92"/>
      <c r="AU1263" s="92"/>
      <c r="AV1263" s="109">
        <f t="shared" si="193"/>
        <v>100</v>
      </c>
      <c r="AW1263" s="75"/>
      <c r="AX1263" s="110">
        <f t="shared" si="194"/>
        <v>16.666666666666664</v>
      </c>
      <c r="AY1263" s="111"/>
      <c r="AZ1263" s="93"/>
      <c r="BA1263" s="94" t="s">
        <v>554</v>
      </c>
      <c r="BB1263" s="71"/>
      <c r="BC1263" s="95"/>
      <c r="BD1263" s="41">
        <v>4</v>
      </c>
      <c r="BE1263" s="52">
        <v>42</v>
      </c>
      <c r="BF1263" s="103">
        <v>4271</v>
      </c>
      <c r="BG1263" s="280" t="s">
        <v>52</v>
      </c>
    </row>
    <row r="1264" spans="1:59" s="63" customFormat="1" ht="12.75" x14ac:dyDescent="0.2">
      <c r="A1264" s="196">
        <v>4</v>
      </c>
      <c r="B1264" s="197" t="s">
        <v>422</v>
      </c>
      <c r="C1264" s="208">
        <v>42</v>
      </c>
      <c r="D1264" s="209" t="s">
        <v>518</v>
      </c>
      <c r="E1264" s="212">
        <v>4271</v>
      </c>
      <c r="F1264" s="213" t="s">
        <v>644</v>
      </c>
      <c r="G1264" s="231" t="s">
        <v>645</v>
      </c>
      <c r="H1264" s="89"/>
      <c r="I1264" s="90" t="s">
        <v>651</v>
      </c>
      <c r="J1264" s="90"/>
      <c r="K1264" s="90" t="s">
        <v>64</v>
      </c>
      <c r="L1264" s="90" t="s">
        <v>652</v>
      </c>
      <c r="M1264" s="91"/>
      <c r="N1264" s="312">
        <v>1</v>
      </c>
      <c r="O1264" s="313">
        <f t="shared" si="188"/>
        <v>0.16666666666666666</v>
      </c>
      <c r="P1264" s="104"/>
      <c r="Q1264" s="92"/>
      <c r="R1264" s="92"/>
      <c r="S1264" s="92"/>
      <c r="T1264" s="92"/>
      <c r="U1264" s="92"/>
      <c r="V1264" s="92"/>
      <c r="W1264" s="92"/>
      <c r="X1264" s="109">
        <f t="shared" si="189"/>
        <v>0</v>
      </c>
      <c r="Y1264" s="83"/>
      <c r="Z1264" s="110">
        <f t="shared" si="190"/>
        <v>0</v>
      </c>
      <c r="AA1264" s="111"/>
      <c r="AB1264" s="92"/>
      <c r="AC1264" s="92"/>
      <c r="AD1264" s="92"/>
      <c r="AE1264" s="92"/>
      <c r="AF1264" s="92"/>
      <c r="AG1264" s="92"/>
      <c r="AH1264" s="92"/>
      <c r="AI1264" s="109">
        <f t="shared" si="191"/>
        <v>0</v>
      </c>
      <c r="AJ1264" s="83"/>
      <c r="AK1264" s="110">
        <f t="shared" si="192"/>
        <v>0</v>
      </c>
      <c r="AL1264" s="111"/>
      <c r="AM1264" s="92"/>
      <c r="AN1264" s="92">
        <v>1</v>
      </c>
      <c r="AO1264" s="92"/>
      <c r="AP1264" s="92"/>
      <c r="AQ1264" s="92"/>
      <c r="AR1264" s="92"/>
      <c r="AS1264" s="92"/>
      <c r="AT1264" s="92"/>
      <c r="AU1264" s="92"/>
      <c r="AV1264" s="109">
        <f t="shared" si="193"/>
        <v>25</v>
      </c>
      <c r="AW1264" s="75"/>
      <c r="AX1264" s="110">
        <f t="shared" si="194"/>
        <v>4.1666666666666661</v>
      </c>
      <c r="AY1264" s="111"/>
      <c r="AZ1264" s="93"/>
      <c r="BA1264" s="94" t="s">
        <v>554</v>
      </c>
      <c r="BB1264" s="71"/>
      <c r="BC1264" s="95"/>
      <c r="BD1264" s="41">
        <v>4</v>
      </c>
      <c r="BE1264" s="52">
        <v>42</v>
      </c>
      <c r="BF1264" s="103">
        <v>4271</v>
      </c>
      <c r="BG1264" s="280" t="s">
        <v>52</v>
      </c>
    </row>
    <row r="1265" spans="1:59" s="63" customFormat="1" ht="12.75" x14ac:dyDescent="0.2">
      <c r="A1265" s="196">
        <v>4</v>
      </c>
      <c r="B1265" s="197" t="s">
        <v>422</v>
      </c>
      <c r="C1265" s="208">
        <v>42</v>
      </c>
      <c r="D1265" s="209" t="s">
        <v>518</v>
      </c>
      <c r="E1265" s="212">
        <v>4271</v>
      </c>
      <c r="F1265" s="213" t="s">
        <v>644</v>
      </c>
      <c r="G1265" s="231" t="s">
        <v>645</v>
      </c>
      <c r="H1265" s="89"/>
      <c r="I1265" s="90" t="s">
        <v>653</v>
      </c>
      <c r="J1265" s="90"/>
      <c r="K1265" s="90" t="s">
        <v>64</v>
      </c>
      <c r="L1265" s="90" t="s">
        <v>604</v>
      </c>
      <c r="M1265" s="91"/>
      <c r="N1265" s="312">
        <v>1</v>
      </c>
      <c r="O1265" s="313">
        <f t="shared" si="188"/>
        <v>0.16666666666666666</v>
      </c>
      <c r="P1265" s="104"/>
      <c r="Q1265" s="92"/>
      <c r="R1265" s="92"/>
      <c r="S1265" s="92"/>
      <c r="T1265" s="92"/>
      <c r="U1265" s="92"/>
      <c r="V1265" s="92"/>
      <c r="W1265" s="92"/>
      <c r="X1265" s="109">
        <f t="shared" si="189"/>
        <v>0</v>
      </c>
      <c r="Y1265" s="83"/>
      <c r="Z1265" s="110">
        <f t="shared" si="190"/>
        <v>0</v>
      </c>
      <c r="AA1265" s="111"/>
      <c r="AB1265" s="92"/>
      <c r="AC1265" s="92"/>
      <c r="AD1265" s="92"/>
      <c r="AE1265" s="92"/>
      <c r="AF1265" s="92"/>
      <c r="AG1265" s="92"/>
      <c r="AH1265" s="92"/>
      <c r="AI1265" s="109">
        <f t="shared" si="191"/>
        <v>0</v>
      </c>
      <c r="AJ1265" s="83"/>
      <c r="AK1265" s="110">
        <f t="shared" si="192"/>
        <v>0</v>
      </c>
      <c r="AL1265" s="111"/>
      <c r="AM1265" s="92"/>
      <c r="AN1265" s="92"/>
      <c r="AO1265" s="92"/>
      <c r="AP1265" s="92"/>
      <c r="AQ1265" s="92">
        <v>1</v>
      </c>
      <c r="AR1265" s="92"/>
      <c r="AS1265" s="92"/>
      <c r="AT1265" s="92"/>
      <c r="AU1265" s="92"/>
      <c r="AV1265" s="109">
        <f t="shared" si="193"/>
        <v>250</v>
      </c>
      <c r="AW1265" s="75"/>
      <c r="AX1265" s="110">
        <f t="shared" si="194"/>
        <v>41.666666666666664</v>
      </c>
      <c r="AY1265" s="111"/>
      <c r="AZ1265" s="93"/>
      <c r="BA1265" s="94" t="s">
        <v>554</v>
      </c>
      <c r="BB1265" s="71"/>
      <c r="BC1265" s="95"/>
      <c r="BD1265" s="41">
        <v>4</v>
      </c>
      <c r="BE1265" s="52">
        <v>42</v>
      </c>
      <c r="BF1265" s="103">
        <v>4271</v>
      </c>
      <c r="BG1265" s="280" t="s">
        <v>52</v>
      </c>
    </row>
    <row r="1266" spans="1:59" s="63" customFormat="1" ht="12.75" x14ac:dyDescent="0.2">
      <c r="A1266" s="196">
        <v>4</v>
      </c>
      <c r="B1266" s="197" t="s">
        <v>422</v>
      </c>
      <c r="C1266" s="208">
        <v>42</v>
      </c>
      <c r="D1266" s="209" t="s">
        <v>518</v>
      </c>
      <c r="E1266" s="212">
        <v>4271</v>
      </c>
      <c r="F1266" s="213" t="s">
        <v>644</v>
      </c>
      <c r="G1266" s="231" t="s">
        <v>645</v>
      </c>
      <c r="H1266" s="65"/>
      <c r="I1266" s="222"/>
      <c r="J1266" s="66"/>
      <c r="K1266" s="66"/>
      <c r="L1266" s="66"/>
      <c r="M1266" s="64"/>
      <c r="N1266" s="304"/>
      <c r="O1266" s="305"/>
      <c r="P1266" s="127"/>
      <c r="Q1266" s="67"/>
      <c r="R1266" s="67"/>
      <c r="S1266" s="67"/>
      <c r="T1266" s="67"/>
      <c r="U1266" s="67"/>
      <c r="V1266" s="67"/>
      <c r="W1266" s="67"/>
      <c r="X1266" s="67"/>
      <c r="Y1266" s="68"/>
      <c r="Z1266" s="68"/>
      <c r="AA1266" s="68"/>
      <c r="AB1266" s="67"/>
      <c r="AC1266" s="67"/>
      <c r="AD1266" s="67"/>
      <c r="AE1266" s="67"/>
      <c r="AF1266" s="67"/>
      <c r="AG1266" s="67"/>
      <c r="AH1266" s="67"/>
      <c r="AI1266" s="67"/>
      <c r="AJ1266" s="68"/>
      <c r="AK1266" s="68"/>
      <c r="AL1266" s="68"/>
      <c r="AM1266" s="67"/>
      <c r="AN1266" s="67"/>
      <c r="AO1266" s="67"/>
      <c r="AP1266" s="67"/>
      <c r="AQ1266" s="67"/>
      <c r="AR1266" s="67"/>
      <c r="AS1266" s="67"/>
      <c r="AT1266" s="67"/>
      <c r="AU1266" s="67"/>
      <c r="AV1266" s="67"/>
      <c r="AW1266" s="67"/>
      <c r="AX1266" s="68"/>
      <c r="AY1266" s="68"/>
      <c r="AZ1266" s="69"/>
      <c r="BA1266" s="70"/>
      <c r="BB1266" s="71"/>
      <c r="BC1266" s="95"/>
      <c r="BD1266" s="41">
        <v>4</v>
      </c>
      <c r="BE1266" s="52">
        <v>42</v>
      </c>
      <c r="BF1266" s="103">
        <v>4271</v>
      </c>
      <c r="BG1266" s="275"/>
    </row>
    <row r="1267" spans="1:59" s="63" customFormat="1" ht="12.75" x14ac:dyDescent="0.2">
      <c r="A1267" s="196">
        <v>4</v>
      </c>
      <c r="B1267" s="197" t="s">
        <v>422</v>
      </c>
      <c r="C1267" s="208">
        <v>42</v>
      </c>
      <c r="D1267" s="209" t="s">
        <v>518</v>
      </c>
      <c r="E1267" s="212">
        <v>4271</v>
      </c>
      <c r="F1267" s="213" t="s">
        <v>644</v>
      </c>
      <c r="G1267" s="232"/>
      <c r="H1267" s="97"/>
      <c r="I1267" s="224"/>
      <c r="J1267" s="98"/>
      <c r="K1267" s="98"/>
      <c r="L1267" s="98"/>
      <c r="M1267" s="96"/>
      <c r="N1267" s="307"/>
      <c r="O1267" s="246"/>
      <c r="P1267" s="124"/>
      <c r="Q1267" s="99"/>
      <c r="R1267" s="99"/>
      <c r="S1267" s="99"/>
      <c r="T1267" s="99"/>
      <c r="U1267" s="99"/>
      <c r="V1267" s="99"/>
      <c r="W1267" s="99"/>
      <c r="X1267" s="99"/>
      <c r="Y1267" s="100"/>
      <c r="Z1267" s="100"/>
      <c r="AA1267" s="100"/>
      <c r="AB1267" s="99"/>
      <c r="AC1267" s="99"/>
      <c r="AD1267" s="99"/>
      <c r="AE1267" s="99"/>
      <c r="AF1267" s="99"/>
      <c r="AG1267" s="99"/>
      <c r="AH1267" s="99"/>
      <c r="AI1267" s="99"/>
      <c r="AJ1267" s="100"/>
      <c r="AK1267" s="100"/>
      <c r="AL1267" s="100"/>
      <c r="AM1267" s="99"/>
      <c r="AN1267" s="99"/>
      <c r="AO1267" s="99"/>
      <c r="AP1267" s="99"/>
      <c r="AQ1267" s="99"/>
      <c r="AR1267" s="99"/>
      <c r="AS1267" s="99"/>
      <c r="AT1267" s="99"/>
      <c r="AU1267" s="99"/>
      <c r="AV1267" s="99"/>
      <c r="AW1267" s="99"/>
      <c r="AX1267" s="100"/>
      <c r="AY1267" s="100"/>
      <c r="AZ1267" s="101"/>
      <c r="BA1267" s="102"/>
      <c r="BB1267" s="95"/>
      <c r="BC1267" s="95"/>
      <c r="BD1267" s="41">
        <v>4</v>
      </c>
      <c r="BE1267" s="52">
        <v>42</v>
      </c>
      <c r="BF1267" s="103">
        <v>4271</v>
      </c>
      <c r="BG1267" s="277"/>
    </row>
    <row r="1268" spans="1:59" s="63" customFormat="1" ht="12.75" x14ac:dyDescent="0.2">
      <c r="A1268" s="196">
        <v>4</v>
      </c>
      <c r="B1268" s="197" t="s">
        <v>422</v>
      </c>
      <c r="C1268" s="208">
        <v>42</v>
      </c>
      <c r="D1268" s="209" t="s">
        <v>518</v>
      </c>
      <c r="E1268" s="212">
        <v>4271</v>
      </c>
      <c r="F1268" s="213" t="s">
        <v>644</v>
      </c>
      <c r="G1268" s="231"/>
      <c r="H1268" s="65"/>
      <c r="I1268" s="222"/>
      <c r="J1268" s="66"/>
      <c r="K1268" s="66"/>
      <c r="L1268" s="66"/>
      <c r="M1268" s="64"/>
      <c r="N1268" s="304"/>
      <c r="O1268" s="305"/>
      <c r="P1268" s="127"/>
      <c r="Q1268" s="67"/>
      <c r="R1268" s="67"/>
      <c r="S1268" s="67"/>
      <c r="T1268" s="67"/>
      <c r="U1268" s="67"/>
      <c r="V1268" s="67"/>
      <c r="W1268" s="67"/>
      <c r="X1268" s="67"/>
      <c r="Y1268" s="68"/>
      <c r="Z1268" s="68"/>
      <c r="AA1268" s="68"/>
      <c r="AB1268" s="67"/>
      <c r="AC1268" s="67"/>
      <c r="AD1268" s="67"/>
      <c r="AE1268" s="67"/>
      <c r="AF1268" s="67"/>
      <c r="AG1268" s="67"/>
      <c r="AH1268" s="67"/>
      <c r="AI1268" s="67"/>
      <c r="AJ1268" s="68"/>
      <c r="AK1268" s="68"/>
      <c r="AL1268" s="68"/>
      <c r="AM1268" s="67"/>
      <c r="AN1268" s="67"/>
      <c r="AO1268" s="67"/>
      <c r="AP1268" s="67"/>
      <c r="AQ1268" s="67"/>
      <c r="AR1268" s="67"/>
      <c r="AS1268" s="67"/>
      <c r="AT1268" s="67"/>
      <c r="AU1268" s="67"/>
      <c r="AV1268" s="67"/>
      <c r="AW1268" s="67"/>
      <c r="AX1268" s="68"/>
      <c r="AY1268" s="68"/>
      <c r="AZ1268" s="69"/>
      <c r="BA1268" s="70"/>
      <c r="BB1268" s="71"/>
      <c r="BC1268" s="95"/>
      <c r="BD1268" s="41">
        <v>4</v>
      </c>
      <c r="BE1268" s="52">
        <v>42</v>
      </c>
      <c r="BF1268" s="103">
        <v>4271</v>
      </c>
      <c r="BG1268" s="275"/>
    </row>
    <row r="1269" spans="1:59" s="63" customFormat="1" ht="12.75" x14ac:dyDescent="0.2">
      <c r="A1269" s="196">
        <v>4</v>
      </c>
      <c r="B1269" s="197" t="s">
        <v>422</v>
      </c>
      <c r="C1269" s="208">
        <v>42</v>
      </c>
      <c r="D1269" s="209" t="s">
        <v>518</v>
      </c>
      <c r="E1269" s="212">
        <v>4271</v>
      </c>
      <c r="F1269" s="213" t="s">
        <v>644</v>
      </c>
      <c r="G1269" s="231" t="s">
        <v>741</v>
      </c>
      <c r="H1269" s="72" t="s">
        <v>1233</v>
      </c>
      <c r="I1269" s="223" t="s">
        <v>1247</v>
      </c>
      <c r="J1269" s="73"/>
      <c r="K1269" s="73"/>
      <c r="L1269" s="73"/>
      <c r="M1269" s="74"/>
      <c r="N1269" s="247"/>
      <c r="O1269" s="306"/>
      <c r="P1269" s="105"/>
      <c r="Q1269" s="75"/>
      <c r="R1269" s="75"/>
      <c r="S1269" s="75"/>
      <c r="T1269" s="75"/>
      <c r="U1269" s="75"/>
      <c r="V1269" s="75"/>
      <c r="W1269" s="75"/>
      <c r="X1269" s="75"/>
      <c r="Y1269" s="76" t="s">
        <v>1241</v>
      </c>
      <c r="Z1269" s="77" t="s">
        <v>1241</v>
      </c>
      <c r="AA1269" s="78">
        <f>AA$2549</f>
        <v>5000</v>
      </c>
      <c r="AB1269" s="75"/>
      <c r="AC1269" s="75"/>
      <c r="AD1269" s="75"/>
      <c r="AE1269" s="75"/>
      <c r="AF1269" s="75"/>
      <c r="AG1269" s="75"/>
      <c r="AH1269" s="75"/>
      <c r="AI1269" s="75"/>
      <c r="AJ1269" s="76" t="s">
        <v>1241</v>
      </c>
      <c r="AK1269" s="77" t="s">
        <v>1241</v>
      </c>
      <c r="AL1269" s="78">
        <f>AL$2549</f>
        <v>0</v>
      </c>
      <c r="AM1269" s="75"/>
      <c r="AN1269" s="75"/>
      <c r="AO1269" s="75"/>
      <c r="AP1269" s="75"/>
      <c r="AQ1269" s="75"/>
      <c r="AR1269" s="75"/>
      <c r="AS1269" s="75"/>
      <c r="AT1269" s="75"/>
      <c r="AU1269" s="75"/>
      <c r="AV1269" s="75"/>
      <c r="AW1269" s="76" t="s">
        <v>1241</v>
      </c>
      <c r="AX1269" s="77" t="s">
        <v>1241</v>
      </c>
      <c r="AY1269" s="78">
        <f>AY$2549</f>
        <v>500</v>
      </c>
      <c r="AZ1269" s="79"/>
      <c r="BA1269" s="80" t="str">
        <f>I1269</f>
        <v>&gt; see 4711, Thermal insulation</v>
      </c>
      <c r="BB1269" s="71"/>
      <c r="BC1269" s="95"/>
      <c r="BD1269" s="41">
        <v>4</v>
      </c>
      <c r="BE1269" s="52">
        <v>42</v>
      </c>
      <c r="BF1269" s="103">
        <v>4271</v>
      </c>
      <c r="BG1269" s="276" t="s">
        <v>47</v>
      </c>
    </row>
    <row r="1270" spans="1:59" s="63" customFormat="1" ht="12.75" x14ac:dyDescent="0.2">
      <c r="A1270" s="196">
        <v>4</v>
      </c>
      <c r="B1270" s="197" t="s">
        <v>422</v>
      </c>
      <c r="C1270" s="208">
        <v>42</v>
      </c>
      <c r="D1270" s="209" t="s">
        <v>518</v>
      </c>
      <c r="E1270" s="212">
        <v>4271</v>
      </c>
      <c r="F1270" s="213" t="s">
        <v>644</v>
      </c>
      <c r="G1270" s="231"/>
      <c r="H1270" s="65"/>
      <c r="I1270" s="222"/>
      <c r="J1270" s="66"/>
      <c r="K1270" s="66"/>
      <c r="L1270" s="66"/>
      <c r="M1270" s="64"/>
      <c r="N1270" s="304"/>
      <c r="O1270" s="305"/>
      <c r="P1270" s="127"/>
      <c r="Q1270" s="67"/>
      <c r="R1270" s="67"/>
      <c r="S1270" s="67"/>
      <c r="T1270" s="67"/>
      <c r="U1270" s="67"/>
      <c r="V1270" s="67"/>
      <c r="W1270" s="67"/>
      <c r="X1270" s="67"/>
      <c r="Y1270" s="68"/>
      <c r="Z1270" s="68"/>
      <c r="AA1270" s="68"/>
      <c r="AB1270" s="67"/>
      <c r="AC1270" s="67"/>
      <c r="AD1270" s="67"/>
      <c r="AE1270" s="67"/>
      <c r="AF1270" s="67"/>
      <c r="AG1270" s="67"/>
      <c r="AH1270" s="67"/>
      <c r="AI1270" s="67"/>
      <c r="AJ1270" s="68"/>
      <c r="AK1270" s="68"/>
      <c r="AL1270" s="68"/>
      <c r="AM1270" s="67"/>
      <c r="AN1270" s="67"/>
      <c r="AO1270" s="67"/>
      <c r="AP1270" s="67"/>
      <c r="AQ1270" s="67"/>
      <c r="AR1270" s="67"/>
      <c r="AS1270" s="67"/>
      <c r="AT1270" s="67"/>
      <c r="AU1270" s="67"/>
      <c r="AV1270" s="67"/>
      <c r="AW1270" s="67"/>
      <c r="AX1270" s="68"/>
      <c r="AY1270" s="68"/>
      <c r="AZ1270" s="69"/>
      <c r="BA1270" s="70"/>
      <c r="BB1270" s="71"/>
      <c r="BC1270" s="95"/>
      <c r="BD1270" s="41">
        <v>4</v>
      </c>
      <c r="BE1270" s="52">
        <v>42</v>
      </c>
      <c r="BF1270" s="103">
        <v>4271</v>
      </c>
      <c r="BG1270" s="275"/>
    </row>
    <row r="1271" spans="1:59" s="63" customFormat="1" ht="12.75" x14ac:dyDescent="0.2">
      <c r="A1271" s="196">
        <v>4</v>
      </c>
      <c r="B1271" s="197" t="s">
        <v>422</v>
      </c>
      <c r="C1271" s="208">
        <v>42</v>
      </c>
      <c r="D1271" s="209" t="s">
        <v>518</v>
      </c>
      <c r="E1271" s="212">
        <v>4271</v>
      </c>
      <c r="F1271" s="213" t="s">
        <v>644</v>
      </c>
      <c r="G1271" s="232"/>
      <c r="H1271" s="97"/>
      <c r="I1271" s="224"/>
      <c r="J1271" s="98"/>
      <c r="K1271" s="98"/>
      <c r="L1271" s="98"/>
      <c r="M1271" s="96"/>
      <c r="N1271" s="307"/>
      <c r="O1271" s="246"/>
      <c r="P1271" s="124"/>
      <c r="Q1271" s="99"/>
      <c r="R1271" s="99"/>
      <c r="S1271" s="99"/>
      <c r="T1271" s="99"/>
      <c r="U1271" s="99"/>
      <c r="V1271" s="99"/>
      <c r="W1271" s="99"/>
      <c r="X1271" s="99"/>
      <c r="Y1271" s="100"/>
      <c r="Z1271" s="100"/>
      <c r="AA1271" s="100"/>
      <c r="AB1271" s="99"/>
      <c r="AC1271" s="99"/>
      <c r="AD1271" s="99"/>
      <c r="AE1271" s="99"/>
      <c r="AF1271" s="99"/>
      <c r="AG1271" s="99"/>
      <c r="AH1271" s="99"/>
      <c r="AI1271" s="99"/>
      <c r="AJ1271" s="100"/>
      <c r="AK1271" s="100"/>
      <c r="AL1271" s="100"/>
      <c r="AM1271" s="99"/>
      <c r="AN1271" s="99"/>
      <c r="AO1271" s="99"/>
      <c r="AP1271" s="99"/>
      <c r="AQ1271" s="99"/>
      <c r="AR1271" s="99"/>
      <c r="AS1271" s="99"/>
      <c r="AT1271" s="99"/>
      <c r="AU1271" s="99"/>
      <c r="AV1271" s="99"/>
      <c r="AW1271" s="99"/>
      <c r="AX1271" s="100"/>
      <c r="AY1271" s="100"/>
      <c r="AZ1271" s="101"/>
      <c r="BA1271" s="102"/>
      <c r="BB1271" s="95"/>
      <c r="BC1271" s="95"/>
      <c r="BD1271" s="41">
        <v>4</v>
      </c>
      <c r="BE1271" s="52">
        <v>42</v>
      </c>
      <c r="BF1271" s="103">
        <v>4271</v>
      </c>
      <c r="BG1271" s="277"/>
    </row>
    <row r="1272" spans="1:59" x14ac:dyDescent="0.25">
      <c r="A1272" s="196">
        <v>4</v>
      </c>
      <c r="B1272" s="197" t="s">
        <v>422</v>
      </c>
      <c r="C1272" s="208">
        <v>42</v>
      </c>
      <c r="D1272" s="209" t="s">
        <v>518</v>
      </c>
      <c r="E1272" s="210">
        <v>4272</v>
      </c>
      <c r="F1272" s="211" t="s">
        <v>654</v>
      </c>
      <c r="G1272" s="235"/>
      <c r="H1272" s="145"/>
      <c r="I1272" s="221"/>
      <c r="J1272" s="57"/>
      <c r="K1272" s="57"/>
      <c r="L1272" s="57"/>
      <c r="M1272" s="144"/>
      <c r="N1272" s="324"/>
      <c r="O1272" s="325"/>
      <c r="P1272" s="146"/>
      <c r="Q1272" s="146"/>
      <c r="R1272" s="146"/>
      <c r="S1272" s="146"/>
      <c r="T1272" s="146"/>
      <c r="U1272" s="146"/>
      <c r="V1272" s="146"/>
      <c r="W1272" s="146"/>
      <c r="X1272" s="146"/>
      <c r="Y1272" s="59"/>
      <c r="Z1272" s="123"/>
      <c r="AA1272" s="123"/>
      <c r="AB1272" s="146"/>
      <c r="AC1272" s="146"/>
      <c r="AD1272" s="146"/>
      <c r="AE1272" s="146"/>
      <c r="AF1272" s="146"/>
      <c r="AG1272" s="146"/>
      <c r="AH1272" s="146"/>
      <c r="AI1272" s="146"/>
      <c r="AJ1272" s="59"/>
      <c r="AK1272" s="123"/>
      <c r="AL1272" s="123"/>
      <c r="AM1272" s="146"/>
      <c r="AN1272" s="146"/>
      <c r="AO1272" s="146"/>
      <c r="AP1272" s="146"/>
      <c r="AQ1272" s="146"/>
      <c r="AR1272" s="146"/>
      <c r="AS1272" s="146"/>
      <c r="AT1272" s="146"/>
      <c r="AU1272" s="146"/>
      <c r="AV1272" s="146"/>
      <c r="AW1272" s="58"/>
      <c r="AX1272" s="123"/>
      <c r="AY1272" s="59"/>
      <c r="AZ1272" s="147"/>
      <c r="BA1272" s="148"/>
      <c r="BB1272" s="143"/>
      <c r="BC1272" s="143"/>
      <c r="BD1272" s="41">
        <v>4</v>
      </c>
      <c r="BE1272" s="52">
        <v>42</v>
      </c>
      <c r="BF1272" s="62">
        <v>4272</v>
      </c>
      <c r="BG1272" s="284"/>
    </row>
    <row r="1273" spans="1:59" s="63" customFormat="1" ht="12.75" x14ac:dyDescent="0.2">
      <c r="A1273" s="196">
        <v>4</v>
      </c>
      <c r="B1273" s="197" t="s">
        <v>422</v>
      </c>
      <c r="C1273" s="208">
        <v>42</v>
      </c>
      <c r="D1273" s="209" t="s">
        <v>518</v>
      </c>
      <c r="E1273" s="210">
        <v>4272</v>
      </c>
      <c r="F1273" s="211" t="s">
        <v>654</v>
      </c>
      <c r="G1273" s="230"/>
      <c r="H1273" s="56"/>
      <c r="I1273" s="221"/>
      <c r="J1273" s="57"/>
      <c r="K1273" s="57"/>
      <c r="L1273" s="57"/>
      <c r="M1273" s="55"/>
      <c r="N1273" s="303"/>
      <c r="O1273" s="245"/>
      <c r="P1273" s="122"/>
      <c r="Q1273" s="58"/>
      <c r="R1273" s="58"/>
      <c r="S1273" s="58"/>
      <c r="T1273" s="58"/>
      <c r="U1273" s="58"/>
      <c r="V1273" s="58"/>
      <c r="W1273" s="58"/>
      <c r="X1273" s="58"/>
      <c r="Y1273" s="59"/>
      <c r="Z1273" s="59"/>
      <c r="AA1273" s="59"/>
      <c r="AB1273" s="58"/>
      <c r="AC1273" s="58"/>
      <c r="AD1273" s="58"/>
      <c r="AE1273" s="58"/>
      <c r="AF1273" s="58"/>
      <c r="AG1273" s="58"/>
      <c r="AH1273" s="58"/>
      <c r="AI1273" s="58"/>
      <c r="AJ1273" s="59"/>
      <c r="AK1273" s="59"/>
      <c r="AL1273" s="59"/>
      <c r="AM1273" s="58"/>
      <c r="AN1273" s="58"/>
      <c r="AO1273" s="58"/>
      <c r="AP1273" s="58"/>
      <c r="AQ1273" s="58"/>
      <c r="AR1273" s="58"/>
      <c r="AS1273" s="58"/>
      <c r="AT1273" s="58"/>
      <c r="AU1273" s="58"/>
      <c r="AV1273" s="58"/>
      <c r="AW1273" s="58"/>
      <c r="AX1273" s="59"/>
      <c r="AY1273" s="59"/>
      <c r="AZ1273" s="60"/>
      <c r="BA1273" s="61"/>
      <c r="BB1273" s="54"/>
      <c r="BC1273" s="54"/>
      <c r="BD1273" s="41">
        <v>4</v>
      </c>
      <c r="BE1273" s="52">
        <v>42</v>
      </c>
      <c r="BF1273" s="62">
        <v>4272</v>
      </c>
      <c r="BG1273" s="274"/>
    </row>
    <row r="1274" spans="1:59" s="63" customFormat="1" ht="12.75" x14ac:dyDescent="0.2">
      <c r="A1274" s="196">
        <v>4</v>
      </c>
      <c r="B1274" s="197" t="s">
        <v>422</v>
      </c>
      <c r="C1274" s="208">
        <v>42</v>
      </c>
      <c r="D1274" s="209" t="s">
        <v>518</v>
      </c>
      <c r="E1274" s="210">
        <v>4272</v>
      </c>
      <c r="F1274" s="211" t="s">
        <v>654</v>
      </c>
      <c r="G1274" s="231" t="s">
        <v>645</v>
      </c>
      <c r="H1274" s="65"/>
      <c r="I1274" s="222"/>
      <c r="J1274" s="66"/>
      <c r="K1274" s="66"/>
      <c r="L1274" s="66"/>
      <c r="M1274" s="64"/>
      <c r="N1274" s="308"/>
      <c r="O1274" s="309"/>
      <c r="P1274" s="127"/>
      <c r="Q1274" s="67"/>
      <c r="R1274" s="67"/>
      <c r="S1274" s="67"/>
      <c r="T1274" s="67"/>
      <c r="U1274" s="67"/>
      <c r="V1274" s="67"/>
      <c r="W1274" s="67"/>
      <c r="X1274" s="67"/>
      <c r="Y1274" s="68"/>
      <c r="Z1274" s="68"/>
      <c r="AA1274" s="68"/>
      <c r="AB1274" s="67"/>
      <c r="AC1274" s="67"/>
      <c r="AD1274" s="67"/>
      <c r="AE1274" s="67"/>
      <c r="AF1274" s="67"/>
      <c r="AG1274" s="67"/>
      <c r="AH1274" s="67"/>
      <c r="AI1274" s="67"/>
      <c r="AJ1274" s="68"/>
      <c r="AK1274" s="68"/>
      <c r="AL1274" s="68"/>
      <c r="AM1274" s="67"/>
      <c r="AN1274" s="67"/>
      <c r="AO1274" s="67"/>
      <c r="AP1274" s="67"/>
      <c r="AQ1274" s="67"/>
      <c r="AR1274" s="67"/>
      <c r="AS1274" s="67"/>
      <c r="AT1274" s="67"/>
      <c r="AU1274" s="67"/>
      <c r="AV1274" s="67"/>
      <c r="AW1274" s="67"/>
      <c r="AX1274" s="68"/>
      <c r="AY1274" s="68"/>
      <c r="AZ1274" s="69"/>
      <c r="BA1274" s="70"/>
      <c r="BB1274" s="71"/>
      <c r="BC1274" s="54"/>
      <c r="BD1274" s="41">
        <v>4</v>
      </c>
      <c r="BE1274" s="52">
        <v>42</v>
      </c>
      <c r="BF1274" s="62">
        <v>4272</v>
      </c>
      <c r="BG1274" s="275"/>
    </row>
    <row r="1275" spans="1:59" s="63" customFormat="1" ht="12.75" x14ac:dyDescent="0.2">
      <c r="A1275" s="196">
        <v>4</v>
      </c>
      <c r="B1275" s="197" t="s">
        <v>422</v>
      </c>
      <c r="C1275" s="208">
        <v>42</v>
      </c>
      <c r="D1275" s="209" t="s">
        <v>518</v>
      </c>
      <c r="E1275" s="210">
        <v>4272</v>
      </c>
      <c r="F1275" s="211" t="s">
        <v>654</v>
      </c>
      <c r="G1275" s="231" t="s">
        <v>645</v>
      </c>
      <c r="H1275" s="72" t="s">
        <v>47</v>
      </c>
      <c r="I1275" s="223"/>
      <c r="J1275" s="73"/>
      <c r="K1275" s="73"/>
      <c r="L1275" s="73"/>
      <c r="M1275" s="74"/>
      <c r="N1275" s="247"/>
      <c r="O1275" s="306"/>
      <c r="P1275" s="105"/>
      <c r="Q1275" s="75"/>
      <c r="R1275" s="75"/>
      <c r="S1275" s="75"/>
      <c r="T1275" s="75"/>
      <c r="U1275" s="75"/>
      <c r="V1275" s="75"/>
      <c r="W1275" s="75"/>
      <c r="X1275" s="75"/>
      <c r="Y1275" s="76">
        <f>IF(ISNUMBER(VLOOKUP(Y1277,P$7:W$7,MATCH(Y1277,P$7:W$7))),VLOOKUP(Y1277,P$7:W$7,MATCH(Y1277,P$7:W$7)),IF(N1279=0,"No Data",IF(Y1277&gt;0,"&lt;100",0)))</f>
        <v>25000</v>
      </c>
      <c r="Z1275" s="77">
        <f>IF(ISNUMBER(VLOOKUP(Z1279,P$7:W$7,MATCH(Z1279,P$7:W$7))),VLOOKUP(Z1279,P$7:W$7,MATCH(Z1279,P$7:W$7)),IF(N1279=0,"No Data",IF(Z1279&gt;0,"&lt;100",0)))</f>
        <v>25000</v>
      </c>
      <c r="AA1275" s="106">
        <f>IF(ISNUMBER(Z1275),Z1275,0)</f>
        <v>25000</v>
      </c>
      <c r="AB1275" s="75"/>
      <c r="AC1275" s="75"/>
      <c r="AD1275" s="75"/>
      <c r="AE1275" s="75"/>
      <c r="AF1275" s="75"/>
      <c r="AG1275" s="75"/>
      <c r="AH1275" s="75"/>
      <c r="AI1275" s="75"/>
      <c r="AJ1275" s="76">
        <f>IF(ISNUMBER(VLOOKUP(AJ1277,AB$7:AH$7,MATCH(AJ1277,AB$7:AH$7))),VLOOKUP(AJ1277,AB$7:AH$7,MATCH(AJ1277,AB$7:AH$7)),IF(N1279=0,"No Data",IF(AJ1277&gt;0,"&lt;50",0)))</f>
        <v>0</v>
      </c>
      <c r="AK1275" s="77">
        <f>IF(ISNUMBER(VLOOKUP(AK1279,AB$7:AH$7,MATCH(AK1279,AB$7:AH$7))),VLOOKUP(AK1279,AB$7:AH$7,MATCH(AK1279,AB$7:AH$7)),IF(N1279=0,"No Data",IF(AK1279&gt;0,"&lt;50",0)))</f>
        <v>0</v>
      </c>
      <c r="AL1275" s="106">
        <f>IF(ISNUMBER(AK1275),AK1275,0)</f>
        <v>0</v>
      </c>
      <c r="AM1275" s="75"/>
      <c r="AN1275" s="75"/>
      <c r="AO1275" s="75"/>
      <c r="AP1275" s="75"/>
      <c r="AQ1275" s="75"/>
      <c r="AR1275" s="75"/>
      <c r="AS1275" s="75"/>
      <c r="AT1275" s="75"/>
      <c r="AU1275" s="75"/>
      <c r="AV1275" s="75"/>
      <c r="AW1275" s="76">
        <f>IF(ISNUMBER(VLOOKUP(AW1277,AM$7:AU$7,MATCH(AW1277,AM$7:AU$7))),VLOOKUP(AW1277,AM$7:AU$7,MATCH(AW1277,AM$7:AU$7)),IF(N1279=0,"No Data",IF(AW1277&gt;0,"&lt;10",0)))</f>
        <v>100</v>
      </c>
      <c r="AX1275" s="77">
        <f>IF(ISNUMBER(VLOOKUP(AX1279,AM$7:AU$7,MATCH(AX1279,AM$7:AU$7))),VLOOKUP(AX1279,AM$7:AU$7,MATCH(AX1279,AM$7:AU$7)),IF(N1279=0,"No Data",IF(AX1279&gt;0,"&lt;10",0)))</f>
        <v>100</v>
      </c>
      <c r="AY1275" s="106">
        <f>IF(ISNUMBER(AX1275),AX1275,0)</f>
        <v>100</v>
      </c>
      <c r="AZ1275" s="79"/>
      <c r="BA1275" s="80"/>
      <c r="BB1275" s="71"/>
      <c r="BC1275" s="54"/>
      <c r="BD1275" s="41">
        <v>4</v>
      </c>
      <c r="BE1275" s="52">
        <v>42</v>
      </c>
      <c r="BF1275" s="62">
        <v>4272</v>
      </c>
      <c r="BG1275" s="276" t="s">
        <v>47</v>
      </c>
    </row>
    <row r="1276" spans="1:59" s="63" customFormat="1" ht="12.75" x14ac:dyDescent="0.2">
      <c r="A1276" s="196">
        <v>4</v>
      </c>
      <c r="B1276" s="197" t="s">
        <v>422</v>
      </c>
      <c r="C1276" s="208">
        <v>42</v>
      </c>
      <c r="D1276" s="209" t="s">
        <v>518</v>
      </c>
      <c r="E1276" s="210">
        <v>4272</v>
      </c>
      <c r="F1276" s="211" t="s">
        <v>654</v>
      </c>
      <c r="G1276" s="231" t="s">
        <v>645</v>
      </c>
      <c r="H1276" s="81" t="s">
        <v>48</v>
      </c>
      <c r="I1276" s="223"/>
      <c r="J1276" s="73"/>
      <c r="K1276" s="73"/>
      <c r="L1276" s="73"/>
      <c r="M1276" s="74"/>
      <c r="N1276" s="247"/>
      <c r="O1276" s="306"/>
      <c r="P1276" s="105"/>
      <c r="Q1276" s="75"/>
      <c r="R1276" s="75"/>
      <c r="S1276" s="75"/>
      <c r="T1276" s="75"/>
      <c r="U1276" s="75"/>
      <c r="V1276" s="75"/>
      <c r="W1276" s="75"/>
      <c r="X1276" s="75"/>
      <c r="Y1276" s="82">
        <f>MIN(X1280:X1281)</f>
        <v>25000</v>
      </c>
      <c r="Z1276" s="83"/>
      <c r="AA1276" s="83"/>
      <c r="AB1276" s="75"/>
      <c r="AC1276" s="75"/>
      <c r="AD1276" s="75"/>
      <c r="AE1276" s="75"/>
      <c r="AF1276" s="75"/>
      <c r="AG1276" s="75"/>
      <c r="AH1276" s="75"/>
      <c r="AI1276" s="75"/>
      <c r="AJ1276" s="82">
        <f>MIN(AI1280:AI1281)</f>
        <v>0</v>
      </c>
      <c r="AK1276" s="83"/>
      <c r="AL1276" s="83"/>
      <c r="AM1276" s="75"/>
      <c r="AN1276" s="75"/>
      <c r="AO1276" s="75"/>
      <c r="AP1276" s="75"/>
      <c r="AQ1276" s="75"/>
      <c r="AR1276" s="75"/>
      <c r="AS1276" s="75"/>
      <c r="AT1276" s="75"/>
      <c r="AU1276" s="75"/>
      <c r="AV1276" s="75"/>
      <c r="AW1276" s="82">
        <f>MIN(AV1280:AV1281)</f>
        <v>100</v>
      </c>
      <c r="AX1276" s="83"/>
      <c r="AY1276" s="83"/>
      <c r="AZ1276" s="79"/>
      <c r="BA1276" s="80"/>
      <c r="BB1276" s="71"/>
      <c r="BC1276" s="54"/>
      <c r="BD1276" s="41">
        <v>4</v>
      </c>
      <c r="BE1276" s="52">
        <v>42</v>
      </c>
      <c r="BF1276" s="62">
        <v>4272</v>
      </c>
      <c r="BG1276" s="278" t="s">
        <v>48</v>
      </c>
    </row>
    <row r="1277" spans="1:59" s="63" customFormat="1" ht="12.75" x14ac:dyDescent="0.2">
      <c r="A1277" s="196">
        <v>4</v>
      </c>
      <c r="B1277" s="197" t="s">
        <v>422</v>
      </c>
      <c r="C1277" s="208">
        <v>42</v>
      </c>
      <c r="D1277" s="209" t="s">
        <v>518</v>
      </c>
      <c r="E1277" s="210">
        <v>4272</v>
      </c>
      <c r="F1277" s="211" t="s">
        <v>654</v>
      </c>
      <c r="G1277" s="231" t="s">
        <v>645</v>
      </c>
      <c r="H1277" s="81" t="s">
        <v>49</v>
      </c>
      <c r="I1277" s="223"/>
      <c r="J1277" s="73"/>
      <c r="K1277" s="73"/>
      <c r="L1277" s="73"/>
      <c r="M1277" s="74"/>
      <c r="N1277" s="247"/>
      <c r="O1277" s="306"/>
      <c r="P1277" s="105"/>
      <c r="Q1277" s="75"/>
      <c r="R1277" s="75"/>
      <c r="S1277" s="75"/>
      <c r="T1277" s="75"/>
      <c r="U1277" s="75"/>
      <c r="V1277" s="75"/>
      <c r="W1277" s="75"/>
      <c r="X1277" s="75"/>
      <c r="Y1277" s="84">
        <f>IF(ISNUMBER(AVERAGE(X1280:X1281)),AVERAGE(X1280:X1281),0)</f>
        <v>25000</v>
      </c>
      <c r="Z1277" s="83"/>
      <c r="AA1277" s="83"/>
      <c r="AB1277" s="75"/>
      <c r="AC1277" s="75"/>
      <c r="AD1277" s="75"/>
      <c r="AE1277" s="75"/>
      <c r="AF1277" s="75"/>
      <c r="AG1277" s="75"/>
      <c r="AH1277" s="75"/>
      <c r="AI1277" s="75"/>
      <c r="AJ1277" s="84">
        <f>IF(ISNUMBER(AVERAGE(AI1280:AI1281)),AVERAGE(AI1280:AI1281),0)</f>
        <v>0</v>
      </c>
      <c r="AK1277" s="83"/>
      <c r="AL1277" s="83"/>
      <c r="AM1277" s="75"/>
      <c r="AN1277" s="75"/>
      <c r="AO1277" s="75"/>
      <c r="AP1277" s="75"/>
      <c r="AQ1277" s="75"/>
      <c r="AR1277" s="75"/>
      <c r="AS1277" s="75"/>
      <c r="AT1277" s="75"/>
      <c r="AU1277" s="75"/>
      <c r="AV1277" s="75"/>
      <c r="AW1277" s="84">
        <f>IF(ISNUMBER(AVERAGE(AV1280:AV1281)),AVERAGE(AV1280:AV1281),0)</f>
        <v>100</v>
      </c>
      <c r="AX1277" s="83"/>
      <c r="AY1277" s="83"/>
      <c r="AZ1277" s="79"/>
      <c r="BA1277" s="80"/>
      <c r="BB1277" s="71"/>
      <c r="BC1277" s="54"/>
      <c r="BD1277" s="41">
        <v>4</v>
      </c>
      <c r="BE1277" s="52">
        <v>42</v>
      </c>
      <c r="BF1277" s="62">
        <v>4272</v>
      </c>
      <c r="BG1277" s="278" t="s">
        <v>49</v>
      </c>
    </row>
    <row r="1278" spans="1:59" s="63" customFormat="1" ht="12.75" x14ac:dyDescent="0.2">
      <c r="A1278" s="196">
        <v>4</v>
      </c>
      <c r="B1278" s="197" t="s">
        <v>422</v>
      </c>
      <c r="C1278" s="208">
        <v>42</v>
      </c>
      <c r="D1278" s="209" t="s">
        <v>518</v>
      </c>
      <c r="E1278" s="210">
        <v>4272</v>
      </c>
      <c r="F1278" s="211" t="s">
        <v>654</v>
      </c>
      <c r="G1278" s="231" t="s">
        <v>645</v>
      </c>
      <c r="H1278" s="81" t="s">
        <v>50</v>
      </c>
      <c r="I1278" s="223"/>
      <c r="J1278" s="73"/>
      <c r="K1278" s="73"/>
      <c r="L1278" s="73"/>
      <c r="M1278" s="74"/>
      <c r="N1278" s="247"/>
      <c r="O1278" s="306"/>
      <c r="P1278" s="105"/>
      <c r="Q1278" s="75"/>
      <c r="R1278" s="75"/>
      <c r="S1278" s="75"/>
      <c r="T1278" s="75"/>
      <c r="U1278" s="75"/>
      <c r="V1278" s="75"/>
      <c r="W1278" s="75"/>
      <c r="X1278" s="75"/>
      <c r="Y1278" s="84">
        <f>MAX(X1280:X1281)</f>
        <v>25000</v>
      </c>
      <c r="Z1278" s="83"/>
      <c r="AA1278" s="83"/>
      <c r="AB1278" s="75"/>
      <c r="AC1278" s="75"/>
      <c r="AD1278" s="75"/>
      <c r="AE1278" s="75"/>
      <c r="AF1278" s="75"/>
      <c r="AG1278" s="75"/>
      <c r="AH1278" s="75"/>
      <c r="AI1278" s="75"/>
      <c r="AJ1278" s="84">
        <f>MAX(AI1280:AI1281)</f>
        <v>0</v>
      </c>
      <c r="AK1278" s="83"/>
      <c r="AL1278" s="83"/>
      <c r="AM1278" s="75"/>
      <c r="AN1278" s="75"/>
      <c r="AO1278" s="75"/>
      <c r="AP1278" s="75"/>
      <c r="AQ1278" s="75"/>
      <c r="AR1278" s="75"/>
      <c r="AS1278" s="75"/>
      <c r="AT1278" s="75"/>
      <c r="AU1278" s="75"/>
      <c r="AV1278" s="75"/>
      <c r="AW1278" s="84">
        <f>MAX(AV1280:AV1281)</f>
        <v>100</v>
      </c>
      <c r="AX1278" s="83"/>
      <c r="AY1278" s="83"/>
      <c r="AZ1278" s="79"/>
      <c r="BA1278" s="80"/>
      <c r="BB1278" s="71"/>
      <c r="BC1278" s="54"/>
      <c r="BD1278" s="41">
        <v>4</v>
      </c>
      <c r="BE1278" s="52">
        <v>42</v>
      </c>
      <c r="BF1278" s="62">
        <v>4272</v>
      </c>
      <c r="BG1278" s="278" t="s">
        <v>50</v>
      </c>
    </row>
    <row r="1279" spans="1:59" s="63" customFormat="1" ht="12.75" x14ac:dyDescent="0.2">
      <c r="A1279" s="196">
        <v>4</v>
      </c>
      <c r="B1279" s="197" t="s">
        <v>422</v>
      </c>
      <c r="C1279" s="208">
        <v>42</v>
      </c>
      <c r="D1279" s="209" t="s">
        <v>518</v>
      </c>
      <c r="E1279" s="210">
        <v>4272</v>
      </c>
      <c r="F1279" s="211" t="s">
        <v>654</v>
      </c>
      <c r="G1279" s="231" t="s">
        <v>645</v>
      </c>
      <c r="H1279" s="85" t="s">
        <v>51</v>
      </c>
      <c r="I1279" s="223"/>
      <c r="J1279" s="73"/>
      <c r="K1279" s="73"/>
      <c r="L1279" s="73"/>
      <c r="M1279" s="74"/>
      <c r="N1279" s="248">
        <f>SUM(N1280:N1281)</f>
        <v>1</v>
      </c>
      <c r="O1279" s="293">
        <f>SUM(O1280:O1281)</f>
        <v>1</v>
      </c>
      <c r="P1279" s="292"/>
      <c r="Q1279" s="87"/>
      <c r="R1279" s="87"/>
      <c r="S1279" s="87"/>
      <c r="T1279" s="87"/>
      <c r="U1279" s="87"/>
      <c r="V1279" s="87"/>
      <c r="W1279" s="87"/>
      <c r="X1279" s="87"/>
      <c r="Y1279" s="88"/>
      <c r="Z1279" s="86">
        <f>SUM(Z1280:Z1281)</f>
        <v>25000</v>
      </c>
      <c r="AA1279" s="88"/>
      <c r="AB1279" s="87"/>
      <c r="AC1279" s="87"/>
      <c r="AD1279" s="87"/>
      <c r="AE1279" s="87"/>
      <c r="AF1279" s="87"/>
      <c r="AG1279" s="87"/>
      <c r="AH1279" s="87"/>
      <c r="AI1279" s="87"/>
      <c r="AJ1279" s="88"/>
      <c r="AK1279" s="86">
        <f>SUM(AK1280:AK1281)</f>
        <v>0</v>
      </c>
      <c r="AL1279" s="88"/>
      <c r="AM1279" s="87"/>
      <c r="AN1279" s="87"/>
      <c r="AO1279" s="87"/>
      <c r="AP1279" s="87"/>
      <c r="AQ1279" s="87"/>
      <c r="AR1279" s="87"/>
      <c r="AS1279" s="87"/>
      <c r="AT1279" s="87"/>
      <c r="AU1279" s="87"/>
      <c r="AV1279" s="87"/>
      <c r="AW1279" s="112"/>
      <c r="AX1279" s="86">
        <f>SUM(AX1280:AX1281)</f>
        <v>100</v>
      </c>
      <c r="AY1279" s="88"/>
      <c r="AZ1279" s="79"/>
      <c r="BA1279" s="80"/>
      <c r="BB1279" s="71"/>
      <c r="BC1279" s="54"/>
      <c r="BD1279" s="41">
        <v>4</v>
      </c>
      <c r="BE1279" s="52">
        <v>42</v>
      </c>
      <c r="BF1279" s="62">
        <v>4272</v>
      </c>
      <c r="BG1279" s="279" t="s">
        <v>51</v>
      </c>
    </row>
    <row r="1280" spans="1:59" s="63" customFormat="1" ht="12.75" x14ac:dyDescent="0.2">
      <c r="A1280" s="196">
        <v>4</v>
      </c>
      <c r="B1280" s="197" t="s">
        <v>422</v>
      </c>
      <c r="C1280" s="208">
        <v>42</v>
      </c>
      <c r="D1280" s="209" t="s">
        <v>518</v>
      </c>
      <c r="E1280" s="210">
        <v>4272</v>
      </c>
      <c r="F1280" s="211" t="s">
        <v>654</v>
      </c>
      <c r="G1280" s="231" t="s">
        <v>645</v>
      </c>
      <c r="H1280" s="89" t="s">
        <v>52</v>
      </c>
      <c r="I1280" s="90" t="s">
        <v>655</v>
      </c>
      <c r="J1280" s="90"/>
      <c r="K1280" s="90" t="s">
        <v>60</v>
      </c>
      <c r="L1280" s="90"/>
      <c r="M1280" s="91"/>
      <c r="N1280" s="312">
        <v>1</v>
      </c>
      <c r="O1280" s="313">
        <f>N1280/N1279</f>
        <v>1</v>
      </c>
      <c r="P1280" s="104"/>
      <c r="Q1280" s="92"/>
      <c r="R1280" s="92"/>
      <c r="S1280" s="92"/>
      <c r="T1280" s="92"/>
      <c r="U1280" s="92"/>
      <c r="V1280" s="92"/>
      <c r="W1280" s="92">
        <v>1</v>
      </c>
      <c r="X1280" s="109">
        <f>P1280*P$7+Q1280*Q$7+R1280*R$7+S1280*S$7+T1280*T$7+U1280*U$7+V1280*V$7+W1280*W$7</f>
        <v>25000</v>
      </c>
      <c r="Y1280" s="83"/>
      <c r="Z1280" s="110">
        <f>X1280*$O1280</f>
        <v>25000</v>
      </c>
      <c r="AA1280" s="111"/>
      <c r="AB1280" s="92"/>
      <c r="AC1280" s="92"/>
      <c r="AD1280" s="92"/>
      <c r="AE1280" s="92"/>
      <c r="AF1280" s="92"/>
      <c r="AG1280" s="92"/>
      <c r="AH1280" s="92"/>
      <c r="AI1280" s="109">
        <f>AB1280*AB$7+AC1280*AC$7+AD1280*AD$7+AE1280*AE$7+AF1280*AF$7+AG1280*AG$7+AH1280*AH$7</f>
        <v>0</v>
      </c>
      <c r="AJ1280" s="83"/>
      <c r="AK1280" s="110">
        <f>AI1280*$O1280</f>
        <v>0</v>
      </c>
      <c r="AL1280" s="111"/>
      <c r="AM1280" s="92"/>
      <c r="AN1280" s="92"/>
      <c r="AO1280" s="92"/>
      <c r="AP1280" s="92">
        <v>1</v>
      </c>
      <c r="AQ1280" s="92"/>
      <c r="AR1280" s="92"/>
      <c r="AS1280" s="92"/>
      <c r="AT1280" s="92"/>
      <c r="AU1280" s="92"/>
      <c r="AV1280" s="109">
        <f>AM1280*AM$7+AN1280*AN$7+AO1280*AO$7+AP1280*AP$7+AQ1280*AQ$7+AR1280*AR$7+AS1280*AS$7+AT1280*AT$7+AU1280*AU$7</f>
        <v>100</v>
      </c>
      <c r="AW1280" s="75"/>
      <c r="AX1280" s="110">
        <f>AV1280*$O1280</f>
        <v>100</v>
      </c>
      <c r="AY1280" s="111"/>
      <c r="AZ1280" s="93"/>
      <c r="BA1280" s="94" t="s">
        <v>105</v>
      </c>
      <c r="BB1280" s="71"/>
      <c r="BC1280" s="54"/>
      <c r="BD1280" s="41">
        <v>4</v>
      </c>
      <c r="BE1280" s="52">
        <v>42</v>
      </c>
      <c r="BF1280" s="62">
        <v>4272</v>
      </c>
      <c r="BG1280" s="280" t="s">
        <v>52</v>
      </c>
    </row>
    <row r="1281" spans="1:59" s="63" customFormat="1" ht="12.75" x14ac:dyDescent="0.2">
      <c r="A1281" s="196">
        <v>4</v>
      </c>
      <c r="B1281" s="197" t="s">
        <v>422</v>
      </c>
      <c r="C1281" s="208">
        <v>42</v>
      </c>
      <c r="D1281" s="209" t="s">
        <v>518</v>
      </c>
      <c r="E1281" s="210">
        <v>4272</v>
      </c>
      <c r="F1281" s="211" t="s">
        <v>654</v>
      </c>
      <c r="G1281" s="231" t="s">
        <v>645</v>
      </c>
      <c r="H1281" s="65"/>
      <c r="I1281" s="222"/>
      <c r="J1281" s="66"/>
      <c r="K1281" s="66"/>
      <c r="L1281" s="66"/>
      <c r="M1281" s="64"/>
      <c r="N1281" s="304"/>
      <c r="O1281" s="305"/>
      <c r="P1281" s="127"/>
      <c r="Q1281" s="67"/>
      <c r="R1281" s="67"/>
      <c r="S1281" s="67"/>
      <c r="T1281" s="67"/>
      <c r="U1281" s="67"/>
      <c r="V1281" s="67"/>
      <c r="W1281" s="67"/>
      <c r="X1281" s="67"/>
      <c r="Y1281" s="68"/>
      <c r="Z1281" s="68"/>
      <c r="AA1281" s="68"/>
      <c r="AB1281" s="67"/>
      <c r="AC1281" s="67"/>
      <c r="AD1281" s="67"/>
      <c r="AE1281" s="67"/>
      <c r="AF1281" s="67"/>
      <c r="AG1281" s="67"/>
      <c r="AH1281" s="67"/>
      <c r="AI1281" s="67"/>
      <c r="AJ1281" s="68"/>
      <c r="AK1281" s="68"/>
      <c r="AL1281" s="68"/>
      <c r="AM1281" s="67"/>
      <c r="AN1281" s="67"/>
      <c r="AO1281" s="67"/>
      <c r="AP1281" s="67"/>
      <c r="AQ1281" s="67"/>
      <c r="AR1281" s="67"/>
      <c r="AS1281" s="67"/>
      <c r="AT1281" s="67"/>
      <c r="AU1281" s="67"/>
      <c r="AV1281" s="67"/>
      <c r="AW1281" s="67"/>
      <c r="AX1281" s="68"/>
      <c r="AY1281" s="68"/>
      <c r="AZ1281" s="69"/>
      <c r="BA1281" s="70"/>
      <c r="BB1281" s="71"/>
      <c r="BC1281" s="54"/>
      <c r="BD1281" s="41">
        <v>4</v>
      </c>
      <c r="BE1281" s="52">
        <v>42</v>
      </c>
      <c r="BF1281" s="62">
        <v>4272</v>
      </c>
      <c r="BG1281" s="275"/>
    </row>
    <row r="1282" spans="1:59" s="63" customFormat="1" ht="12.75" x14ac:dyDescent="0.2">
      <c r="A1282" s="196">
        <v>4</v>
      </c>
      <c r="B1282" s="197" t="s">
        <v>422</v>
      </c>
      <c r="C1282" s="208">
        <v>42</v>
      </c>
      <c r="D1282" s="209" t="s">
        <v>518</v>
      </c>
      <c r="E1282" s="210">
        <v>4272</v>
      </c>
      <c r="F1282" s="211" t="s">
        <v>654</v>
      </c>
      <c r="G1282" s="230"/>
      <c r="H1282" s="56"/>
      <c r="I1282" s="221"/>
      <c r="J1282" s="57"/>
      <c r="K1282" s="57"/>
      <c r="L1282" s="57"/>
      <c r="M1282" s="55"/>
      <c r="N1282" s="303"/>
      <c r="O1282" s="245"/>
      <c r="P1282" s="122"/>
      <c r="Q1282" s="58"/>
      <c r="R1282" s="58"/>
      <c r="S1282" s="58"/>
      <c r="T1282" s="58"/>
      <c r="U1282" s="58"/>
      <c r="V1282" s="58"/>
      <c r="W1282" s="58"/>
      <c r="X1282" s="58"/>
      <c r="Y1282" s="59"/>
      <c r="Z1282" s="59"/>
      <c r="AA1282" s="59"/>
      <c r="AB1282" s="58"/>
      <c r="AC1282" s="58"/>
      <c r="AD1282" s="58"/>
      <c r="AE1282" s="58"/>
      <c r="AF1282" s="58"/>
      <c r="AG1282" s="58"/>
      <c r="AH1282" s="58"/>
      <c r="AI1282" s="58"/>
      <c r="AJ1282" s="59"/>
      <c r="AK1282" s="59"/>
      <c r="AL1282" s="59"/>
      <c r="AM1282" s="58"/>
      <c r="AN1282" s="58"/>
      <c r="AO1282" s="58"/>
      <c r="AP1282" s="58"/>
      <c r="AQ1282" s="58"/>
      <c r="AR1282" s="58"/>
      <c r="AS1282" s="58"/>
      <c r="AT1282" s="58"/>
      <c r="AU1282" s="58"/>
      <c r="AV1282" s="58"/>
      <c r="AW1282" s="58"/>
      <c r="AX1282" s="59"/>
      <c r="AY1282" s="59"/>
      <c r="AZ1282" s="60"/>
      <c r="BA1282" s="61"/>
      <c r="BB1282" s="54"/>
      <c r="BC1282" s="54"/>
      <c r="BD1282" s="41">
        <v>4</v>
      </c>
      <c r="BE1282" s="52">
        <v>42</v>
      </c>
      <c r="BF1282" s="62">
        <v>4272</v>
      </c>
      <c r="BG1282" s="274"/>
    </row>
    <row r="1283" spans="1:59" s="63" customFormat="1" ht="12.75" x14ac:dyDescent="0.2">
      <c r="A1283" s="196">
        <v>4</v>
      </c>
      <c r="B1283" s="197" t="s">
        <v>422</v>
      </c>
      <c r="C1283" s="208">
        <v>42</v>
      </c>
      <c r="D1283" s="209" t="s">
        <v>518</v>
      </c>
      <c r="E1283" s="210">
        <v>4272</v>
      </c>
      <c r="F1283" s="211" t="s">
        <v>654</v>
      </c>
      <c r="G1283" s="231"/>
      <c r="H1283" s="65"/>
      <c r="I1283" s="222"/>
      <c r="J1283" s="66"/>
      <c r="K1283" s="66"/>
      <c r="L1283" s="66"/>
      <c r="M1283" s="64"/>
      <c r="N1283" s="304"/>
      <c r="O1283" s="305"/>
      <c r="P1283" s="127"/>
      <c r="Q1283" s="67"/>
      <c r="R1283" s="67"/>
      <c r="S1283" s="67"/>
      <c r="T1283" s="67"/>
      <c r="U1283" s="67"/>
      <c r="V1283" s="67"/>
      <c r="W1283" s="67"/>
      <c r="X1283" s="67"/>
      <c r="Y1283" s="68"/>
      <c r="Z1283" s="68"/>
      <c r="AA1283" s="68"/>
      <c r="AB1283" s="67"/>
      <c r="AC1283" s="67"/>
      <c r="AD1283" s="67"/>
      <c r="AE1283" s="67"/>
      <c r="AF1283" s="67"/>
      <c r="AG1283" s="67"/>
      <c r="AH1283" s="67"/>
      <c r="AI1283" s="67"/>
      <c r="AJ1283" s="68"/>
      <c r="AK1283" s="68"/>
      <c r="AL1283" s="68"/>
      <c r="AM1283" s="67"/>
      <c r="AN1283" s="67"/>
      <c r="AO1283" s="67"/>
      <c r="AP1283" s="67"/>
      <c r="AQ1283" s="67"/>
      <c r="AR1283" s="67"/>
      <c r="AS1283" s="67"/>
      <c r="AT1283" s="67"/>
      <c r="AU1283" s="67"/>
      <c r="AV1283" s="67"/>
      <c r="AW1283" s="67"/>
      <c r="AX1283" s="68"/>
      <c r="AY1283" s="68"/>
      <c r="AZ1283" s="69"/>
      <c r="BA1283" s="70"/>
      <c r="BB1283" s="71"/>
      <c r="BC1283" s="54"/>
      <c r="BD1283" s="41">
        <v>4</v>
      </c>
      <c r="BE1283" s="52">
        <v>42</v>
      </c>
      <c r="BF1283" s="62">
        <v>4272</v>
      </c>
      <c r="BG1283" s="275"/>
    </row>
    <row r="1284" spans="1:59" s="63" customFormat="1" ht="12.75" x14ac:dyDescent="0.2">
      <c r="A1284" s="196">
        <v>4</v>
      </c>
      <c r="B1284" s="197" t="s">
        <v>422</v>
      </c>
      <c r="C1284" s="208">
        <v>42</v>
      </c>
      <c r="D1284" s="209" t="s">
        <v>518</v>
      </c>
      <c r="E1284" s="210">
        <v>4272</v>
      </c>
      <c r="F1284" s="211" t="s">
        <v>654</v>
      </c>
      <c r="G1284" s="231" t="s">
        <v>741</v>
      </c>
      <c r="H1284" s="72" t="s">
        <v>1233</v>
      </c>
      <c r="I1284" s="223" t="s">
        <v>1247</v>
      </c>
      <c r="J1284" s="73"/>
      <c r="K1284" s="73"/>
      <c r="L1284" s="73"/>
      <c r="M1284" s="74"/>
      <c r="N1284" s="247"/>
      <c r="O1284" s="306"/>
      <c r="P1284" s="105"/>
      <c r="Q1284" s="75"/>
      <c r="R1284" s="75"/>
      <c r="S1284" s="75"/>
      <c r="T1284" s="75"/>
      <c r="U1284" s="75"/>
      <c r="V1284" s="75"/>
      <c r="W1284" s="75"/>
      <c r="X1284" s="75"/>
      <c r="Y1284" s="76" t="s">
        <v>1241</v>
      </c>
      <c r="Z1284" s="77" t="s">
        <v>1241</v>
      </c>
      <c r="AA1284" s="78">
        <f>AA$2549</f>
        <v>5000</v>
      </c>
      <c r="AB1284" s="75"/>
      <c r="AC1284" s="75"/>
      <c r="AD1284" s="75"/>
      <c r="AE1284" s="75"/>
      <c r="AF1284" s="75"/>
      <c r="AG1284" s="75"/>
      <c r="AH1284" s="75"/>
      <c r="AI1284" s="75"/>
      <c r="AJ1284" s="76" t="s">
        <v>1241</v>
      </c>
      <c r="AK1284" s="77" t="s">
        <v>1241</v>
      </c>
      <c r="AL1284" s="78">
        <f>AL$2549</f>
        <v>0</v>
      </c>
      <c r="AM1284" s="75"/>
      <c r="AN1284" s="75"/>
      <c r="AO1284" s="75"/>
      <c r="AP1284" s="75"/>
      <c r="AQ1284" s="75"/>
      <c r="AR1284" s="75"/>
      <c r="AS1284" s="75"/>
      <c r="AT1284" s="75"/>
      <c r="AU1284" s="75"/>
      <c r="AV1284" s="75"/>
      <c r="AW1284" s="76" t="s">
        <v>1241</v>
      </c>
      <c r="AX1284" s="77" t="s">
        <v>1241</v>
      </c>
      <c r="AY1284" s="78">
        <f>AY$2549</f>
        <v>500</v>
      </c>
      <c r="AZ1284" s="79"/>
      <c r="BA1284" s="80" t="str">
        <f>I1284</f>
        <v>&gt; see 4711, Thermal insulation</v>
      </c>
      <c r="BB1284" s="71"/>
      <c r="BC1284" s="54"/>
      <c r="BD1284" s="41">
        <v>4</v>
      </c>
      <c r="BE1284" s="52">
        <v>42</v>
      </c>
      <c r="BF1284" s="62">
        <v>4272</v>
      </c>
      <c r="BG1284" s="276" t="s">
        <v>47</v>
      </c>
    </row>
    <row r="1285" spans="1:59" s="63" customFormat="1" ht="12.75" x14ac:dyDescent="0.2">
      <c r="A1285" s="196">
        <v>4</v>
      </c>
      <c r="B1285" s="197" t="s">
        <v>422</v>
      </c>
      <c r="C1285" s="208">
        <v>42</v>
      </c>
      <c r="D1285" s="209" t="s">
        <v>518</v>
      </c>
      <c r="E1285" s="210">
        <v>4272</v>
      </c>
      <c r="F1285" s="211" t="s">
        <v>654</v>
      </c>
      <c r="G1285" s="231"/>
      <c r="H1285" s="65"/>
      <c r="I1285" s="222"/>
      <c r="J1285" s="66"/>
      <c r="K1285" s="66"/>
      <c r="L1285" s="66"/>
      <c r="M1285" s="64"/>
      <c r="N1285" s="304"/>
      <c r="O1285" s="305"/>
      <c r="P1285" s="127"/>
      <c r="Q1285" s="67"/>
      <c r="R1285" s="67"/>
      <c r="S1285" s="67"/>
      <c r="T1285" s="67"/>
      <c r="U1285" s="67"/>
      <c r="V1285" s="67"/>
      <c r="W1285" s="67"/>
      <c r="X1285" s="67"/>
      <c r="Y1285" s="68"/>
      <c r="Z1285" s="68"/>
      <c r="AA1285" s="68"/>
      <c r="AB1285" s="67"/>
      <c r="AC1285" s="67"/>
      <c r="AD1285" s="67"/>
      <c r="AE1285" s="67"/>
      <c r="AF1285" s="67"/>
      <c r="AG1285" s="67"/>
      <c r="AH1285" s="67"/>
      <c r="AI1285" s="67"/>
      <c r="AJ1285" s="68"/>
      <c r="AK1285" s="68"/>
      <c r="AL1285" s="68"/>
      <c r="AM1285" s="67"/>
      <c r="AN1285" s="67"/>
      <c r="AO1285" s="67"/>
      <c r="AP1285" s="67"/>
      <c r="AQ1285" s="67"/>
      <c r="AR1285" s="67"/>
      <c r="AS1285" s="67"/>
      <c r="AT1285" s="67"/>
      <c r="AU1285" s="67"/>
      <c r="AV1285" s="67"/>
      <c r="AW1285" s="67"/>
      <c r="AX1285" s="68"/>
      <c r="AY1285" s="68"/>
      <c r="AZ1285" s="69"/>
      <c r="BA1285" s="70"/>
      <c r="BB1285" s="71"/>
      <c r="BC1285" s="54"/>
      <c r="BD1285" s="41">
        <v>4</v>
      </c>
      <c r="BE1285" s="52">
        <v>42</v>
      </c>
      <c r="BF1285" s="62">
        <v>4272</v>
      </c>
      <c r="BG1285" s="275"/>
    </row>
    <row r="1286" spans="1:59" s="63" customFormat="1" ht="12.75" x14ac:dyDescent="0.2">
      <c r="A1286" s="196">
        <v>4</v>
      </c>
      <c r="B1286" s="197" t="s">
        <v>422</v>
      </c>
      <c r="C1286" s="208">
        <v>42</v>
      </c>
      <c r="D1286" s="209" t="s">
        <v>518</v>
      </c>
      <c r="E1286" s="210">
        <v>4272</v>
      </c>
      <c r="F1286" s="211" t="s">
        <v>654</v>
      </c>
      <c r="G1286" s="230"/>
      <c r="H1286" s="56"/>
      <c r="I1286" s="221"/>
      <c r="J1286" s="57"/>
      <c r="K1286" s="57"/>
      <c r="L1286" s="57"/>
      <c r="M1286" s="55"/>
      <c r="N1286" s="303"/>
      <c r="O1286" s="245"/>
      <c r="P1286" s="122"/>
      <c r="Q1286" s="58"/>
      <c r="R1286" s="58"/>
      <c r="S1286" s="58"/>
      <c r="T1286" s="58"/>
      <c r="U1286" s="58"/>
      <c r="V1286" s="58"/>
      <c r="W1286" s="58"/>
      <c r="X1286" s="58"/>
      <c r="Y1286" s="59"/>
      <c r="Z1286" s="59"/>
      <c r="AA1286" s="59"/>
      <c r="AB1286" s="58"/>
      <c r="AC1286" s="58"/>
      <c r="AD1286" s="58"/>
      <c r="AE1286" s="58"/>
      <c r="AF1286" s="58"/>
      <c r="AG1286" s="58"/>
      <c r="AH1286" s="58"/>
      <c r="AI1286" s="58"/>
      <c r="AJ1286" s="59"/>
      <c r="AK1286" s="59"/>
      <c r="AL1286" s="59"/>
      <c r="AM1286" s="58"/>
      <c r="AN1286" s="58"/>
      <c r="AO1286" s="58"/>
      <c r="AP1286" s="58"/>
      <c r="AQ1286" s="58"/>
      <c r="AR1286" s="58"/>
      <c r="AS1286" s="58"/>
      <c r="AT1286" s="58"/>
      <c r="AU1286" s="58"/>
      <c r="AV1286" s="58"/>
      <c r="AW1286" s="58"/>
      <c r="AX1286" s="59"/>
      <c r="AY1286" s="59"/>
      <c r="AZ1286" s="60"/>
      <c r="BA1286" s="61"/>
      <c r="BB1286" s="54"/>
      <c r="BC1286" s="54"/>
      <c r="BD1286" s="41">
        <v>4</v>
      </c>
      <c r="BE1286" s="52">
        <v>42</v>
      </c>
      <c r="BF1286" s="62">
        <v>4272</v>
      </c>
      <c r="BG1286" s="274"/>
    </row>
    <row r="1287" spans="1:59" x14ac:dyDescent="0.25">
      <c r="A1287" s="196">
        <v>4</v>
      </c>
      <c r="B1287" s="197" t="s">
        <v>422</v>
      </c>
      <c r="C1287" s="208">
        <v>42</v>
      </c>
      <c r="D1287" s="209" t="s">
        <v>518</v>
      </c>
      <c r="E1287" s="212">
        <v>4273</v>
      </c>
      <c r="F1287" s="213" t="s">
        <v>656</v>
      </c>
      <c r="G1287" s="234"/>
      <c r="H1287" s="138"/>
      <c r="I1287" s="224"/>
      <c r="J1287" s="98"/>
      <c r="K1287" s="98"/>
      <c r="L1287" s="98"/>
      <c r="M1287" s="137"/>
      <c r="N1287" s="322"/>
      <c r="O1287" s="323"/>
      <c r="P1287" s="139"/>
      <c r="Q1287" s="139"/>
      <c r="R1287" s="139"/>
      <c r="S1287" s="139"/>
      <c r="T1287" s="139"/>
      <c r="U1287" s="139"/>
      <c r="V1287" s="139"/>
      <c r="W1287" s="139"/>
      <c r="X1287" s="139"/>
      <c r="Y1287" s="100"/>
      <c r="Z1287" s="125"/>
      <c r="AA1287" s="125"/>
      <c r="AB1287" s="139"/>
      <c r="AC1287" s="139"/>
      <c r="AD1287" s="139"/>
      <c r="AE1287" s="139"/>
      <c r="AF1287" s="139"/>
      <c r="AG1287" s="139"/>
      <c r="AH1287" s="139"/>
      <c r="AI1287" s="139"/>
      <c r="AJ1287" s="100"/>
      <c r="AK1287" s="125"/>
      <c r="AL1287" s="125"/>
      <c r="AM1287" s="139"/>
      <c r="AN1287" s="139"/>
      <c r="AO1287" s="139"/>
      <c r="AP1287" s="139"/>
      <c r="AQ1287" s="139"/>
      <c r="AR1287" s="139"/>
      <c r="AS1287" s="139"/>
      <c r="AT1287" s="139"/>
      <c r="AU1287" s="139"/>
      <c r="AV1287" s="139"/>
      <c r="AW1287" s="99"/>
      <c r="AX1287" s="125"/>
      <c r="AY1287" s="100"/>
      <c r="AZ1287" s="140"/>
      <c r="BA1287" s="141"/>
      <c r="BB1287" s="136"/>
      <c r="BC1287" s="136"/>
      <c r="BD1287" s="41">
        <v>4</v>
      </c>
      <c r="BE1287" s="52">
        <v>42</v>
      </c>
      <c r="BF1287" s="103">
        <v>4273</v>
      </c>
      <c r="BG1287" s="283"/>
    </row>
    <row r="1288" spans="1:59" s="63" customFormat="1" ht="12.75" x14ac:dyDescent="0.2">
      <c r="A1288" s="196">
        <v>4</v>
      </c>
      <c r="B1288" s="197" t="s">
        <v>422</v>
      </c>
      <c r="C1288" s="208">
        <v>42</v>
      </c>
      <c r="D1288" s="209" t="s">
        <v>518</v>
      </c>
      <c r="E1288" s="212">
        <v>4273</v>
      </c>
      <c r="F1288" s="213" t="s">
        <v>656</v>
      </c>
      <c r="G1288" s="232"/>
      <c r="H1288" s="97"/>
      <c r="I1288" s="224"/>
      <c r="J1288" s="98"/>
      <c r="K1288" s="98"/>
      <c r="L1288" s="98"/>
      <c r="M1288" s="96"/>
      <c r="N1288" s="307"/>
      <c r="O1288" s="246"/>
      <c r="P1288" s="124"/>
      <c r="Q1288" s="99"/>
      <c r="R1288" s="99"/>
      <c r="S1288" s="99"/>
      <c r="T1288" s="99"/>
      <c r="U1288" s="99"/>
      <c r="V1288" s="99"/>
      <c r="W1288" s="99"/>
      <c r="X1288" s="99"/>
      <c r="Y1288" s="100"/>
      <c r="Z1288" s="100"/>
      <c r="AA1288" s="100"/>
      <c r="AB1288" s="99"/>
      <c r="AC1288" s="99"/>
      <c r="AD1288" s="99"/>
      <c r="AE1288" s="99"/>
      <c r="AF1288" s="99"/>
      <c r="AG1288" s="99"/>
      <c r="AH1288" s="99"/>
      <c r="AI1288" s="99"/>
      <c r="AJ1288" s="100"/>
      <c r="AK1288" s="100"/>
      <c r="AL1288" s="100"/>
      <c r="AM1288" s="99"/>
      <c r="AN1288" s="99"/>
      <c r="AO1288" s="99"/>
      <c r="AP1288" s="99"/>
      <c r="AQ1288" s="99"/>
      <c r="AR1288" s="99"/>
      <c r="AS1288" s="99"/>
      <c r="AT1288" s="99"/>
      <c r="AU1288" s="99"/>
      <c r="AV1288" s="99"/>
      <c r="AW1288" s="99"/>
      <c r="AX1288" s="100"/>
      <c r="AY1288" s="100"/>
      <c r="AZ1288" s="101"/>
      <c r="BA1288" s="102"/>
      <c r="BB1288" s="95"/>
      <c r="BC1288" s="95"/>
      <c r="BD1288" s="41">
        <v>4</v>
      </c>
      <c r="BE1288" s="52">
        <v>42</v>
      </c>
      <c r="BF1288" s="103">
        <v>4273</v>
      </c>
      <c r="BG1288" s="277"/>
    </row>
    <row r="1289" spans="1:59" s="63" customFormat="1" ht="12.75" x14ac:dyDescent="0.2">
      <c r="A1289" s="196">
        <v>4</v>
      </c>
      <c r="B1289" s="197" t="s">
        <v>422</v>
      </c>
      <c r="C1289" s="208">
        <v>42</v>
      </c>
      <c r="D1289" s="209" t="s">
        <v>518</v>
      </c>
      <c r="E1289" s="212">
        <v>4273</v>
      </c>
      <c r="F1289" s="213" t="s">
        <v>656</v>
      </c>
      <c r="G1289" s="231" t="s">
        <v>657</v>
      </c>
      <c r="H1289" s="65"/>
      <c r="I1289" s="222"/>
      <c r="J1289" s="66"/>
      <c r="K1289" s="66"/>
      <c r="L1289" s="66"/>
      <c r="M1289" s="64"/>
      <c r="N1289" s="304"/>
      <c r="O1289" s="305"/>
      <c r="P1289" s="127"/>
      <c r="Q1289" s="67"/>
      <c r="R1289" s="67"/>
      <c r="S1289" s="67"/>
      <c r="T1289" s="67"/>
      <c r="U1289" s="67"/>
      <c r="V1289" s="67"/>
      <c r="W1289" s="67"/>
      <c r="X1289" s="67"/>
      <c r="Y1289" s="68"/>
      <c r="Z1289" s="68"/>
      <c r="AA1289" s="68"/>
      <c r="AB1289" s="67"/>
      <c r="AC1289" s="67"/>
      <c r="AD1289" s="67"/>
      <c r="AE1289" s="67"/>
      <c r="AF1289" s="67"/>
      <c r="AG1289" s="67"/>
      <c r="AH1289" s="67"/>
      <c r="AI1289" s="67"/>
      <c r="AJ1289" s="68"/>
      <c r="AK1289" s="68"/>
      <c r="AL1289" s="68"/>
      <c r="AM1289" s="67"/>
      <c r="AN1289" s="67"/>
      <c r="AO1289" s="67"/>
      <c r="AP1289" s="67"/>
      <c r="AQ1289" s="67"/>
      <c r="AR1289" s="67"/>
      <c r="AS1289" s="67"/>
      <c r="AT1289" s="67"/>
      <c r="AU1289" s="67"/>
      <c r="AV1289" s="67"/>
      <c r="AW1289" s="67"/>
      <c r="AX1289" s="68"/>
      <c r="AY1289" s="68"/>
      <c r="AZ1289" s="69"/>
      <c r="BA1289" s="70"/>
      <c r="BB1289" s="71"/>
      <c r="BC1289" s="95"/>
      <c r="BD1289" s="41">
        <v>4</v>
      </c>
      <c r="BE1289" s="52">
        <v>42</v>
      </c>
      <c r="BF1289" s="103">
        <v>4273</v>
      </c>
      <c r="BG1289" s="275"/>
    </row>
    <row r="1290" spans="1:59" s="63" customFormat="1" ht="12.75" x14ac:dyDescent="0.2">
      <c r="A1290" s="196">
        <v>4</v>
      </c>
      <c r="B1290" s="197" t="s">
        <v>422</v>
      </c>
      <c r="C1290" s="208">
        <v>42</v>
      </c>
      <c r="D1290" s="209" t="s">
        <v>518</v>
      </c>
      <c r="E1290" s="212">
        <v>4273</v>
      </c>
      <c r="F1290" s="213" t="s">
        <v>656</v>
      </c>
      <c r="G1290" s="231" t="s">
        <v>657</v>
      </c>
      <c r="H1290" s="72" t="s">
        <v>47</v>
      </c>
      <c r="I1290" s="223"/>
      <c r="J1290" s="73"/>
      <c r="K1290" s="73"/>
      <c r="L1290" s="73"/>
      <c r="M1290" s="74"/>
      <c r="N1290" s="247"/>
      <c r="O1290" s="306"/>
      <c r="P1290" s="105"/>
      <c r="Q1290" s="75"/>
      <c r="R1290" s="75"/>
      <c r="S1290" s="75"/>
      <c r="T1290" s="75"/>
      <c r="U1290" s="75"/>
      <c r="V1290" s="75"/>
      <c r="W1290" s="75"/>
      <c r="X1290" s="75"/>
      <c r="Y1290" s="76">
        <f>IF(ISNUMBER(VLOOKUP(Y1292,P$7:W$7,MATCH(Y1292,P$7:W$7))),VLOOKUP(Y1292,P$7:W$7,MATCH(Y1292,P$7:W$7)),IF(N1294=0,"No Data",IF(Y1292&gt;0,"&lt;100",0)))</f>
        <v>5000</v>
      </c>
      <c r="Z1290" s="77">
        <f>IF(ISNUMBER(VLOOKUP(Z1294,P$7:W$7,MATCH(Z1294,P$7:W$7))),VLOOKUP(Z1294,P$7:W$7,MATCH(Z1294,P$7:W$7)),IF(N1294=0,"No Data",IF(Z1294&gt;0,"&lt;100",0)))</f>
        <v>5000</v>
      </c>
      <c r="AA1290" s="106">
        <f>IF(ISNUMBER(Z1290),Z1290,0)</f>
        <v>5000</v>
      </c>
      <c r="AB1290" s="75"/>
      <c r="AC1290" s="75"/>
      <c r="AD1290" s="75"/>
      <c r="AE1290" s="75"/>
      <c r="AF1290" s="75"/>
      <c r="AG1290" s="75"/>
      <c r="AH1290" s="75"/>
      <c r="AI1290" s="75"/>
      <c r="AJ1290" s="76">
        <f>IF(ISNUMBER(VLOOKUP(AJ1292,AB$7:AH$7,MATCH(AJ1292,AB$7:AH$7))),VLOOKUP(AJ1292,AB$7:AH$7,MATCH(AJ1292,AB$7:AH$7)),IF(N1294=0,"No Data",IF(AJ1292&gt;0,"&lt;50",0)))</f>
        <v>0</v>
      </c>
      <c r="AK1290" s="77">
        <f>IF(ISNUMBER(VLOOKUP(AK1294,AB$7:AH$7,MATCH(AK1294,AB$7:AH$7))),VLOOKUP(AK1294,AB$7:AH$7,MATCH(AK1294,AB$7:AH$7)),IF(N1294=0,"No Data",IF(AK1294&gt;0,"&lt;50",0)))</f>
        <v>0</v>
      </c>
      <c r="AL1290" s="106">
        <f>IF(ISNUMBER(AK1290),AK1290,0)</f>
        <v>0</v>
      </c>
      <c r="AM1290" s="75"/>
      <c r="AN1290" s="75"/>
      <c r="AO1290" s="75"/>
      <c r="AP1290" s="75"/>
      <c r="AQ1290" s="75"/>
      <c r="AR1290" s="75"/>
      <c r="AS1290" s="75"/>
      <c r="AT1290" s="75"/>
      <c r="AU1290" s="75"/>
      <c r="AV1290" s="75"/>
      <c r="AW1290" s="76">
        <f>IF(ISNUMBER(VLOOKUP(AW1292,AM$7:AU$7,MATCH(AW1292,AM$7:AU$7))),VLOOKUP(AW1292,AM$7:AU$7,MATCH(AW1292,AM$7:AU$7)),IF(N1294=0,"No Data",IF(AW1292&gt;0,"&lt;10",0)))</f>
        <v>250</v>
      </c>
      <c r="AX1290" s="77">
        <f>IF(ISNUMBER(VLOOKUP(AX1294,AM$7:AU$7,MATCH(AX1294,AM$7:AU$7))),VLOOKUP(AX1294,AM$7:AU$7,MATCH(AX1294,AM$7:AU$7)),IF(N1294=0,"No Data",IF(AX1294&gt;0,"&lt;10",0)))</f>
        <v>250</v>
      </c>
      <c r="AY1290" s="106">
        <f>IF(ISNUMBER(AX1290),AX1290,0)</f>
        <v>250</v>
      </c>
      <c r="AZ1290" s="79"/>
      <c r="BA1290" s="80"/>
      <c r="BB1290" s="71"/>
      <c r="BC1290" s="95"/>
      <c r="BD1290" s="41">
        <v>4</v>
      </c>
      <c r="BE1290" s="52">
        <v>42</v>
      </c>
      <c r="BF1290" s="103">
        <v>4273</v>
      </c>
      <c r="BG1290" s="276" t="s">
        <v>47</v>
      </c>
    </row>
    <row r="1291" spans="1:59" s="63" customFormat="1" ht="12.75" x14ac:dyDescent="0.2">
      <c r="A1291" s="196">
        <v>4</v>
      </c>
      <c r="B1291" s="197" t="s">
        <v>422</v>
      </c>
      <c r="C1291" s="208">
        <v>42</v>
      </c>
      <c r="D1291" s="209" t="s">
        <v>518</v>
      </c>
      <c r="E1291" s="212">
        <v>4273</v>
      </c>
      <c r="F1291" s="213" t="s">
        <v>656</v>
      </c>
      <c r="G1291" s="231" t="s">
        <v>657</v>
      </c>
      <c r="H1291" s="81" t="s">
        <v>48</v>
      </c>
      <c r="I1291" s="223"/>
      <c r="J1291" s="73"/>
      <c r="K1291" s="73"/>
      <c r="L1291" s="73"/>
      <c r="M1291" s="74"/>
      <c r="N1291" s="247"/>
      <c r="O1291" s="306"/>
      <c r="P1291" s="105"/>
      <c r="Q1291" s="75"/>
      <c r="R1291" s="75"/>
      <c r="S1291" s="75"/>
      <c r="T1291" s="75"/>
      <c r="U1291" s="75"/>
      <c r="V1291" s="75"/>
      <c r="W1291" s="75"/>
      <c r="X1291" s="75"/>
      <c r="Y1291" s="82">
        <f>MIN(X1295:X1297)</f>
        <v>0</v>
      </c>
      <c r="Z1291" s="83"/>
      <c r="AA1291" s="83"/>
      <c r="AB1291" s="75"/>
      <c r="AC1291" s="75"/>
      <c r="AD1291" s="75"/>
      <c r="AE1291" s="75"/>
      <c r="AF1291" s="75"/>
      <c r="AG1291" s="75"/>
      <c r="AH1291" s="75"/>
      <c r="AI1291" s="75"/>
      <c r="AJ1291" s="82">
        <f>MIN(AI1295:AI1297)</f>
        <v>0</v>
      </c>
      <c r="AK1291" s="83"/>
      <c r="AL1291" s="83"/>
      <c r="AM1291" s="75"/>
      <c r="AN1291" s="75"/>
      <c r="AO1291" s="75"/>
      <c r="AP1291" s="75"/>
      <c r="AQ1291" s="75"/>
      <c r="AR1291" s="75"/>
      <c r="AS1291" s="75"/>
      <c r="AT1291" s="75"/>
      <c r="AU1291" s="75"/>
      <c r="AV1291" s="75"/>
      <c r="AW1291" s="82">
        <f>MIN(AV1295:AV1297)</f>
        <v>25</v>
      </c>
      <c r="AX1291" s="83"/>
      <c r="AY1291" s="83"/>
      <c r="AZ1291" s="79"/>
      <c r="BA1291" s="80"/>
      <c r="BB1291" s="71"/>
      <c r="BC1291" s="95"/>
      <c r="BD1291" s="41">
        <v>4</v>
      </c>
      <c r="BE1291" s="52">
        <v>42</v>
      </c>
      <c r="BF1291" s="103">
        <v>4273</v>
      </c>
      <c r="BG1291" s="278" t="s">
        <v>48</v>
      </c>
    </row>
    <row r="1292" spans="1:59" s="63" customFormat="1" ht="12.75" x14ac:dyDescent="0.2">
      <c r="A1292" s="196">
        <v>4</v>
      </c>
      <c r="B1292" s="197" t="s">
        <v>422</v>
      </c>
      <c r="C1292" s="208">
        <v>42</v>
      </c>
      <c r="D1292" s="209" t="s">
        <v>518</v>
      </c>
      <c r="E1292" s="212">
        <v>4273</v>
      </c>
      <c r="F1292" s="213" t="s">
        <v>656</v>
      </c>
      <c r="G1292" s="231" t="s">
        <v>657</v>
      </c>
      <c r="H1292" s="81" t="s">
        <v>49</v>
      </c>
      <c r="I1292" s="223"/>
      <c r="J1292" s="73"/>
      <c r="K1292" s="73"/>
      <c r="L1292" s="73"/>
      <c r="M1292" s="74"/>
      <c r="N1292" s="247"/>
      <c r="O1292" s="306"/>
      <c r="P1292" s="105"/>
      <c r="Q1292" s="75"/>
      <c r="R1292" s="75"/>
      <c r="S1292" s="75"/>
      <c r="T1292" s="75"/>
      <c r="U1292" s="75"/>
      <c r="V1292" s="75"/>
      <c r="W1292" s="75"/>
      <c r="X1292" s="75"/>
      <c r="Y1292" s="84">
        <f>IF(ISNUMBER(AVERAGE(X1295:X1297)),AVERAGE(X1295:X1297),0)</f>
        <v>8366.6666666666661</v>
      </c>
      <c r="Z1292" s="83"/>
      <c r="AA1292" s="83"/>
      <c r="AB1292" s="75"/>
      <c r="AC1292" s="75"/>
      <c r="AD1292" s="75"/>
      <c r="AE1292" s="75"/>
      <c r="AF1292" s="75"/>
      <c r="AG1292" s="75"/>
      <c r="AH1292" s="75"/>
      <c r="AI1292" s="75"/>
      <c r="AJ1292" s="84">
        <f>IF(ISNUMBER(AVERAGE(AI1295:AI1297)),AVERAGE(AI1295:AI1297),0)</f>
        <v>0</v>
      </c>
      <c r="AK1292" s="83"/>
      <c r="AL1292" s="83"/>
      <c r="AM1292" s="75"/>
      <c r="AN1292" s="75"/>
      <c r="AO1292" s="75"/>
      <c r="AP1292" s="75"/>
      <c r="AQ1292" s="75"/>
      <c r="AR1292" s="75"/>
      <c r="AS1292" s="75"/>
      <c r="AT1292" s="75"/>
      <c r="AU1292" s="75"/>
      <c r="AV1292" s="75"/>
      <c r="AW1292" s="84">
        <f>IF(ISNUMBER(AVERAGE(AV1295:AV1297)),AVERAGE(AV1295:AV1297),0)</f>
        <v>375</v>
      </c>
      <c r="AX1292" s="83"/>
      <c r="AY1292" s="83"/>
      <c r="AZ1292" s="79"/>
      <c r="BA1292" s="80"/>
      <c r="BB1292" s="71"/>
      <c r="BC1292" s="95"/>
      <c r="BD1292" s="41">
        <v>4</v>
      </c>
      <c r="BE1292" s="52">
        <v>42</v>
      </c>
      <c r="BF1292" s="103">
        <v>4273</v>
      </c>
      <c r="BG1292" s="278" t="s">
        <v>49</v>
      </c>
    </row>
    <row r="1293" spans="1:59" s="63" customFormat="1" ht="12.75" x14ac:dyDescent="0.2">
      <c r="A1293" s="196">
        <v>4</v>
      </c>
      <c r="B1293" s="197" t="s">
        <v>422</v>
      </c>
      <c r="C1293" s="208">
        <v>42</v>
      </c>
      <c r="D1293" s="209" t="s">
        <v>518</v>
      </c>
      <c r="E1293" s="212">
        <v>4273</v>
      </c>
      <c r="F1293" s="213" t="s">
        <v>656</v>
      </c>
      <c r="G1293" s="231" t="s">
        <v>657</v>
      </c>
      <c r="H1293" s="81" t="s">
        <v>50</v>
      </c>
      <c r="I1293" s="223"/>
      <c r="J1293" s="73"/>
      <c r="K1293" s="73"/>
      <c r="L1293" s="73"/>
      <c r="M1293" s="74"/>
      <c r="N1293" s="247"/>
      <c r="O1293" s="306"/>
      <c r="P1293" s="105"/>
      <c r="Q1293" s="75"/>
      <c r="R1293" s="75"/>
      <c r="S1293" s="75"/>
      <c r="T1293" s="75"/>
      <c r="U1293" s="75"/>
      <c r="V1293" s="75"/>
      <c r="W1293" s="75"/>
      <c r="X1293" s="75"/>
      <c r="Y1293" s="84">
        <f>MAX(X1295:X1297)</f>
        <v>25000</v>
      </c>
      <c r="Z1293" s="83"/>
      <c r="AA1293" s="83"/>
      <c r="AB1293" s="75"/>
      <c r="AC1293" s="75"/>
      <c r="AD1293" s="75"/>
      <c r="AE1293" s="75"/>
      <c r="AF1293" s="75"/>
      <c r="AG1293" s="75"/>
      <c r="AH1293" s="75"/>
      <c r="AI1293" s="75"/>
      <c r="AJ1293" s="84">
        <f>MAX(AI1295:AI1297)</f>
        <v>0</v>
      </c>
      <c r="AK1293" s="83"/>
      <c r="AL1293" s="83"/>
      <c r="AM1293" s="75"/>
      <c r="AN1293" s="75"/>
      <c r="AO1293" s="75"/>
      <c r="AP1293" s="75"/>
      <c r="AQ1293" s="75"/>
      <c r="AR1293" s="75"/>
      <c r="AS1293" s="75"/>
      <c r="AT1293" s="75"/>
      <c r="AU1293" s="75"/>
      <c r="AV1293" s="75"/>
      <c r="AW1293" s="84">
        <f>MAX(AV1295:AV1297)</f>
        <v>1000</v>
      </c>
      <c r="AX1293" s="83"/>
      <c r="AY1293" s="83"/>
      <c r="AZ1293" s="79"/>
      <c r="BA1293" s="80"/>
      <c r="BB1293" s="71"/>
      <c r="BC1293" s="95"/>
      <c r="BD1293" s="41">
        <v>4</v>
      </c>
      <c r="BE1293" s="52">
        <v>42</v>
      </c>
      <c r="BF1293" s="103">
        <v>4273</v>
      </c>
      <c r="BG1293" s="278" t="s">
        <v>50</v>
      </c>
    </row>
    <row r="1294" spans="1:59" s="63" customFormat="1" ht="12.75" x14ac:dyDescent="0.2">
      <c r="A1294" s="196">
        <v>4</v>
      </c>
      <c r="B1294" s="197" t="s">
        <v>422</v>
      </c>
      <c r="C1294" s="208">
        <v>42</v>
      </c>
      <c r="D1294" s="209" t="s">
        <v>518</v>
      </c>
      <c r="E1294" s="212">
        <v>4273</v>
      </c>
      <c r="F1294" s="213" t="s">
        <v>656</v>
      </c>
      <c r="G1294" s="231" t="s">
        <v>657</v>
      </c>
      <c r="H1294" s="85" t="s">
        <v>51</v>
      </c>
      <c r="I1294" s="223"/>
      <c r="J1294" s="73"/>
      <c r="K1294" s="73"/>
      <c r="L1294" s="73"/>
      <c r="M1294" s="74"/>
      <c r="N1294" s="320">
        <f>SUM(N1295:N1298)</f>
        <v>3</v>
      </c>
      <c r="O1294" s="293">
        <f>SUM(O1295:O1298)</f>
        <v>1</v>
      </c>
      <c r="P1294" s="292"/>
      <c r="Q1294" s="87"/>
      <c r="R1294" s="87"/>
      <c r="S1294" s="87"/>
      <c r="T1294" s="87"/>
      <c r="U1294" s="87"/>
      <c r="V1294" s="87"/>
      <c r="W1294" s="87"/>
      <c r="X1294" s="87"/>
      <c r="Y1294" s="88"/>
      <c r="Z1294" s="119">
        <f>SUM(Z1295:Z1298)</f>
        <v>8366.6666666666661</v>
      </c>
      <c r="AA1294" s="88"/>
      <c r="AB1294" s="87"/>
      <c r="AC1294" s="87"/>
      <c r="AD1294" s="87"/>
      <c r="AE1294" s="87"/>
      <c r="AF1294" s="87"/>
      <c r="AG1294" s="87"/>
      <c r="AH1294" s="87"/>
      <c r="AI1294" s="87"/>
      <c r="AJ1294" s="88"/>
      <c r="AK1294" s="119">
        <f>SUM(AK1295:AK1298)</f>
        <v>0</v>
      </c>
      <c r="AL1294" s="88"/>
      <c r="AM1294" s="87"/>
      <c r="AN1294" s="87"/>
      <c r="AO1294" s="87"/>
      <c r="AP1294" s="87"/>
      <c r="AQ1294" s="87"/>
      <c r="AR1294" s="87"/>
      <c r="AS1294" s="87"/>
      <c r="AT1294" s="87"/>
      <c r="AU1294" s="87"/>
      <c r="AV1294" s="87"/>
      <c r="AW1294" s="112"/>
      <c r="AX1294" s="119">
        <f>SUM(AX1295:AX1298)</f>
        <v>374.99999999999994</v>
      </c>
      <c r="AY1294" s="88"/>
      <c r="AZ1294" s="79"/>
      <c r="BA1294" s="80"/>
      <c r="BB1294" s="71"/>
      <c r="BC1294" s="95"/>
      <c r="BD1294" s="41">
        <v>4</v>
      </c>
      <c r="BE1294" s="52">
        <v>42</v>
      </c>
      <c r="BF1294" s="103">
        <v>4273</v>
      </c>
      <c r="BG1294" s="279" t="s">
        <v>51</v>
      </c>
    </row>
    <row r="1295" spans="1:59" s="63" customFormat="1" ht="12.75" x14ac:dyDescent="0.2">
      <c r="A1295" s="196">
        <v>4</v>
      </c>
      <c r="B1295" s="197" t="s">
        <v>422</v>
      </c>
      <c r="C1295" s="208">
        <v>42</v>
      </c>
      <c r="D1295" s="209" t="s">
        <v>518</v>
      </c>
      <c r="E1295" s="212">
        <v>4273</v>
      </c>
      <c r="F1295" s="213" t="s">
        <v>656</v>
      </c>
      <c r="G1295" s="231" t="s">
        <v>657</v>
      </c>
      <c r="H1295" s="89" t="s">
        <v>52</v>
      </c>
      <c r="I1295" s="90" t="s">
        <v>658</v>
      </c>
      <c r="J1295" s="90" t="s">
        <v>659</v>
      </c>
      <c r="K1295" s="90" t="s">
        <v>129</v>
      </c>
      <c r="L1295" s="90" t="s">
        <v>132</v>
      </c>
      <c r="M1295" s="91"/>
      <c r="N1295" s="312">
        <v>1</v>
      </c>
      <c r="O1295" s="313">
        <f>N1295/N$1294</f>
        <v>0.33333333333333331</v>
      </c>
      <c r="P1295" s="104"/>
      <c r="Q1295" s="92"/>
      <c r="R1295" s="92"/>
      <c r="S1295" s="92"/>
      <c r="T1295" s="92"/>
      <c r="U1295" s="92"/>
      <c r="V1295" s="92"/>
      <c r="W1295" s="92">
        <v>1</v>
      </c>
      <c r="X1295" s="109">
        <f>P1295*P$7+Q1295*Q$7+R1295*R$7+S1295*S$7+T1295*T$7+U1295*U$7+V1295*V$7+W1295*W$7</f>
        <v>25000</v>
      </c>
      <c r="Y1295" s="83"/>
      <c r="Z1295" s="110">
        <f>X1295*$O1295</f>
        <v>8333.3333333333321</v>
      </c>
      <c r="AA1295" s="111"/>
      <c r="AB1295" s="92"/>
      <c r="AC1295" s="92"/>
      <c r="AD1295" s="92"/>
      <c r="AE1295" s="92"/>
      <c r="AF1295" s="92"/>
      <c r="AG1295" s="92"/>
      <c r="AH1295" s="92"/>
      <c r="AI1295" s="109">
        <f>AB1295*AB$7+AC1295*AC$7+AD1295*AD$7+AE1295*AE$7+AF1295*AF$7+AG1295*AG$7+AH1295*AH$7</f>
        <v>0</v>
      </c>
      <c r="AJ1295" s="83"/>
      <c r="AK1295" s="110">
        <f>AI1295*$O1295</f>
        <v>0</v>
      </c>
      <c r="AL1295" s="111"/>
      <c r="AM1295" s="92"/>
      <c r="AN1295" s="92"/>
      <c r="AO1295" s="92"/>
      <c r="AP1295" s="92">
        <v>1</v>
      </c>
      <c r="AQ1295" s="92"/>
      <c r="AR1295" s="92"/>
      <c r="AS1295" s="92"/>
      <c r="AT1295" s="92"/>
      <c r="AU1295" s="92"/>
      <c r="AV1295" s="109">
        <f>AM1295*AM$7+AN1295*AN$7+AO1295*AO$7+AP1295*AP$7+AQ1295*AQ$7+AR1295*AR$7+AS1295*AS$7+AT1295*AT$7+AU1295*AU$7</f>
        <v>100</v>
      </c>
      <c r="AW1295" s="75"/>
      <c r="AX1295" s="110">
        <f>AV1295*$O1295</f>
        <v>33.333333333333329</v>
      </c>
      <c r="AY1295" s="111"/>
      <c r="AZ1295" s="93"/>
      <c r="BA1295" s="94" t="s">
        <v>105</v>
      </c>
      <c r="BB1295" s="71"/>
      <c r="BC1295" s="95"/>
      <c r="BD1295" s="41">
        <v>4</v>
      </c>
      <c r="BE1295" s="52">
        <v>42</v>
      </c>
      <c r="BF1295" s="103">
        <v>4273</v>
      </c>
      <c r="BG1295" s="280" t="s">
        <v>52</v>
      </c>
    </row>
    <row r="1296" spans="1:59" s="63" customFormat="1" ht="12.75" x14ac:dyDescent="0.2">
      <c r="A1296" s="196">
        <v>4</v>
      </c>
      <c r="B1296" s="197" t="s">
        <v>422</v>
      </c>
      <c r="C1296" s="208">
        <v>42</v>
      </c>
      <c r="D1296" s="209" t="s">
        <v>518</v>
      </c>
      <c r="E1296" s="212">
        <v>4273</v>
      </c>
      <c r="F1296" s="213" t="s">
        <v>656</v>
      </c>
      <c r="G1296" s="231" t="s">
        <v>657</v>
      </c>
      <c r="H1296" s="89"/>
      <c r="I1296" s="90" t="s">
        <v>259</v>
      </c>
      <c r="J1296" s="90"/>
      <c r="K1296" s="90" t="s">
        <v>64</v>
      </c>
      <c r="L1296" s="90" t="s">
        <v>261</v>
      </c>
      <c r="M1296" s="91"/>
      <c r="N1296" s="312">
        <v>1</v>
      </c>
      <c r="O1296" s="313">
        <f>N1296/N$1294</f>
        <v>0.33333333333333331</v>
      </c>
      <c r="P1296" s="104">
        <v>1</v>
      </c>
      <c r="Q1296" s="92"/>
      <c r="R1296" s="92"/>
      <c r="S1296" s="92"/>
      <c r="T1296" s="92"/>
      <c r="U1296" s="92"/>
      <c r="V1296" s="92"/>
      <c r="W1296" s="92"/>
      <c r="X1296" s="109">
        <f>P1296*P$7+Q1296*Q$7+R1296*R$7+S1296*S$7+T1296*T$7+U1296*U$7+V1296*V$7+W1296*W$7</f>
        <v>100</v>
      </c>
      <c r="Y1296" s="83"/>
      <c r="Z1296" s="110">
        <f>X1296*$O1296</f>
        <v>33.333333333333329</v>
      </c>
      <c r="AA1296" s="111"/>
      <c r="AB1296" s="92"/>
      <c r="AC1296" s="92"/>
      <c r="AD1296" s="92"/>
      <c r="AE1296" s="92"/>
      <c r="AF1296" s="92"/>
      <c r="AG1296" s="92"/>
      <c r="AH1296" s="92"/>
      <c r="AI1296" s="109">
        <f>AB1296*AB$7+AC1296*AC$7+AD1296*AD$7+AE1296*AE$7+AF1296*AF$7+AG1296*AG$7+AH1296*AH$7</f>
        <v>0</v>
      </c>
      <c r="AJ1296" s="83"/>
      <c r="AK1296" s="110">
        <f>AI1296*$O1296</f>
        <v>0</v>
      </c>
      <c r="AL1296" s="111"/>
      <c r="AM1296" s="92"/>
      <c r="AN1296" s="92"/>
      <c r="AO1296" s="92"/>
      <c r="AP1296" s="92"/>
      <c r="AQ1296" s="92"/>
      <c r="AR1296" s="92"/>
      <c r="AS1296" s="92">
        <v>1</v>
      </c>
      <c r="AT1296" s="92"/>
      <c r="AU1296" s="92"/>
      <c r="AV1296" s="109">
        <f>AM1296*AM$7+AN1296*AN$7+AO1296*AO$7+AP1296*AP$7+AQ1296*AQ$7+AR1296*AR$7+AS1296*AS$7+AT1296*AT$7+AU1296*AU$7</f>
        <v>1000</v>
      </c>
      <c r="AW1296" s="75"/>
      <c r="AX1296" s="110">
        <f>AV1296*$O1296</f>
        <v>333.33333333333331</v>
      </c>
      <c r="AY1296" s="111"/>
      <c r="AZ1296" s="93"/>
      <c r="BA1296" s="94" t="s">
        <v>554</v>
      </c>
      <c r="BB1296" s="71"/>
      <c r="BC1296" s="95"/>
      <c r="BD1296" s="41">
        <v>4</v>
      </c>
      <c r="BE1296" s="52">
        <v>42</v>
      </c>
      <c r="BF1296" s="103">
        <v>4273</v>
      </c>
      <c r="BG1296" s="280" t="s">
        <v>52</v>
      </c>
    </row>
    <row r="1297" spans="1:59" s="63" customFormat="1" ht="12.75" x14ac:dyDescent="0.2">
      <c r="A1297" s="196">
        <v>4</v>
      </c>
      <c r="B1297" s="197" t="s">
        <v>422</v>
      </c>
      <c r="C1297" s="208">
        <v>42</v>
      </c>
      <c r="D1297" s="209" t="s">
        <v>518</v>
      </c>
      <c r="E1297" s="212">
        <v>4273</v>
      </c>
      <c r="F1297" s="213" t="s">
        <v>656</v>
      </c>
      <c r="G1297" s="231" t="s">
        <v>657</v>
      </c>
      <c r="H1297" s="89"/>
      <c r="I1297" s="90" t="s">
        <v>660</v>
      </c>
      <c r="J1297" s="90"/>
      <c r="K1297" s="90" t="s">
        <v>64</v>
      </c>
      <c r="L1297" s="90" t="s">
        <v>661</v>
      </c>
      <c r="M1297" s="91"/>
      <c r="N1297" s="312">
        <v>1</v>
      </c>
      <c r="O1297" s="313">
        <f>N1297/N$1294</f>
        <v>0.33333333333333331</v>
      </c>
      <c r="P1297" s="104"/>
      <c r="Q1297" s="92"/>
      <c r="R1297" s="92"/>
      <c r="S1297" s="92"/>
      <c r="T1297" s="92"/>
      <c r="U1297" s="92"/>
      <c r="V1297" s="92"/>
      <c r="W1297" s="92"/>
      <c r="X1297" s="109">
        <f>P1297*P$7+Q1297*Q$7+R1297*R$7+S1297*S$7+T1297*T$7+U1297*U$7+V1297*V$7+W1297*W$7</f>
        <v>0</v>
      </c>
      <c r="Y1297" s="83"/>
      <c r="Z1297" s="110">
        <f>X1297*$O1297</f>
        <v>0</v>
      </c>
      <c r="AA1297" s="111"/>
      <c r="AB1297" s="92"/>
      <c r="AC1297" s="92"/>
      <c r="AD1297" s="92"/>
      <c r="AE1297" s="92"/>
      <c r="AF1297" s="92"/>
      <c r="AG1297" s="92"/>
      <c r="AH1297" s="92"/>
      <c r="AI1297" s="109">
        <f>AB1297*AB$7+AC1297*AC$7+AD1297*AD$7+AE1297*AE$7+AF1297*AF$7+AG1297*AG$7+AH1297*AH$7</f>
        <v>0</v>
      </c>
      <c r="AJ1297" s="83"/>
      <c r="AK1297" s="110">
        <f>AI1297*$O1297</f>
        <v>0</v>
      </c>
      <c r="AL1297" s="111"/>
      <c r="AM1297" s="92"/>
      <c r="AN1297" s="92">
        <v>1</v>
      </c>
      <c r="AO1297" s="92"/>
      <c r="AP1297" s="92"/>
      <c r="AQ1297" s="92"/>
      <c r="AR1297" s="92"/>
      <c r="AS1297" s="92"/>
      <c r="AT1297" s="92"/>
      <c r="AU1297" s="92"/>
      <c r="AV1297" s="109">
        <f>AM1297*AM$7+AN1297*AN$7+AO1297*AO$7+AP1297*AP$7+AQ1297*AQ$7+AR1297*AR$7+AS1297*AS$7+AT1297*AT$7+AU1297*AU$7</f>
        <v>25</v>
      </c>
      <c r="AW1297" s="75"/>
      <c r="AX1297" s="110">
        <f>AV1297*$O1297</f>
        <v>8.3333333333333321</v>
      </c>
      <c r="AY1297" s="111"/>
      <c r="AZ1297" s="93"/>
      <c r="BA1297" s="94" t="s">
        <v>554</v>
      </c>
      <c r="BB1297" s="71"/>
      <c r="BC1297" s="95"/>
      <c r="BD1297" s="41">
        <v>4</v>
      </c>
      <c r="BE1297" s="52">
        <v>42</v>
      </c>
      <c r="BF1297" s="103">
        <v>4273</v>
      </c>
      <c r="BG1297" s="280" t="s">
        <v>52</v>
      </c>
    </row>
    <row r="1298" spans="1:59" s="63" customFormat="1" ht="12.75" x14ac:dyDescent="0.2">
      <c r="A1298" s="196">
        <v>4</v>
      </c>
      <c r="B1298" s="197" t="s">
        <v>422</v>
      </c>
      <c r="C1298" s="208">
        <v>42</v>
      </c>
      <c r="D1298" s="209" t="s">
        <v>518</v>
      </c>
      <c r="E1298" s="212">
        <v>4273</v>
      </c>
      <c r="F1298" s="213" t="s">
        <v>656</v>
      </c>
      <c r="G1298" s="231" t="s">
        <v>657</v>
      </c>
      <c r="H1298" s="65"/>
      <c r="I1298" s="222"/>
      <c r="J1298" s="66"/>
      <c r="K1298" s="66"/>
      <c r="L1298" s="66"/>
      <c r="M1298" s="64"/>
      <c r="N1298" s="304"/>
      <c r="O1298" s="305"/>
      <c r="P1298" s="127"/>
      <c r="Q1298" s="67"/>
      <c r="R1298" s="67"/>
      <c r="S1298" s="67"/>
      <c r="T1298" s="67"/>
      <c r="U1298" s="67"/>
      <c r="V1298" s="67"/>
      <c r="W1298" s="67"/>
      <c r="X1298" s="67"/>
      <c r="Y1298" s="68"/>
      <c r="Z1298" s="68"/>
      <c r="AA1298" s="68"/>
      <c r="AB1298" s="67"/>
      <c r="AC1298" s="67"/>
      <c r="AD1298" s="67"/>
      <c r="AE1298" s="67"/>
      <c r="AF1298" s="67"/>
      <c r="AG1298" s="67"/>
      <c r="AH1298" s="67"/>
      <c r="AI1298" s="67"/>
      <c r="AJ1298" s="68"/>
      <c r="AK1298" s="68"/>
      <c r="AL1298" s="68"/>
      <c r="AM1298" s="67"/>
      <c r="AN1298" s="67"/>
      <c r="AO1298" s="67"/>
      <c r="AP1298" s="67"/>
      <c r="AQ1298" s="67"/>
      <c r="AR1298" s="67"/>
      <c r="AS1298" s="67"/>
      <c r="AT1298" s="67"/>
      <c r="AU1298" s="67"/>
      <c r="AV1298" s="67"/>
      <c r="AW1298" s="67"/>
      <c r="AX1298" s="68"/>
      <c r="AY1298" s="68"/>
      <c r="AZ1298" s="69"/>
      <c r="BA1298" s="70"/>
      <c r="BB1298" s="71"/>
      <c r="BC1298" s="95"/>
      <c r="BD1298" s="41">
        <v>4</v>
      </c>
      <c r="BE1298" s="52">
        <v>42</v>
      </c>
      <c r="BF1298" s="103">
        <v>4273</v>
      </c>
      <c r="BG1298" s="275"/>
    </row>
    <row r="1299" spans="1:59" s="63" customFormat="1" ht="12.75" x14ac:dyDescent="0.2">
      <c r="A1299" s="196">
        <v>4</v>
      </c>
      <c r="B1299" s="197" t="s">
        <v>422</v>
      </c>
      <c r="C1299" s="208">
        <v>42</v>
      </c>
      <c r="D1299" s="209" t="s">
        <v>518</v>
      </c>
      <c r="E1299" s="212">
        <v>4273</v>
      </c>
      <c r="F1299" s="213" t="s">
        <v>656</v>
      </c>
      <c r="G1299" s="232"/>
      <c r="H1299" s="97"/>
      <c r="I1299" s="224"/>
      <c r="J1299" s="98"/>
      <c r="K1299" s="98"/>
      <c r="L1299" s="98"/>
      <c r="M1299" s="96"/>
      <c r="N1299" s="307"/>
      <c r="O1299" s="246"/>
      <c r="P1299" s="124"/>
      <c r="Q1299" s="99"/>
      <c r="R1299" s="99"/>
      <c r="S1299" s="99"/>
      <c r="T1299" s="99"/>
      <c r="U1299" s="99"/>
      <c r="V1299" s="99"/>
      <c r="W1299" s="99"/>
      <c r="X1299" s="99"/>
      <c r="Y1299" s="100"/>
      <c r="Z1299" s="100"/>
      <c r="AA1299" s="100"/>
      <c r="AB1299" s="99"/>
      <c r="AC1299" s="99"/>
      <c r="AD1299" s="99"/>
      <c r="AE1299" s="99"/>
      <c r="AF1299" s="99"/>
      <c r="AG1299" s="99"/>
      <c r="AH1299" s="99"/>
      <c r="AI1299" s="99"/>
      <c r="AJ1299" s="100"/>
      <c r="AK1299" s="100"/>
      <c r="AL1299" s="100"/>
      <c r="AM1299" s="99"/>
      <c r="AN1299" s="99"/>
      <c r="AO1299" s="99"/>
      <c r="AP1299" s="99"/>
      <c r="AQ1299" s="99"/>
      <c r="AR1299" s="99"/>
      <c r="AS1299" s="99"/>
      <c r="AT1299" s="99"/>
      <c r="AU1299" s="99"/>
      <c r="AV1299" s="99"/>
      <c r="AW1299" s="99"/>
      <c r="AX1299" s="100"/>
      <c r="AY1299" s="100"/>
      <c r="AZ1299" s="101"/>
      <c r="BA1299" s="102"/>
      <c r="BB1299" s="95"/>
      <c r="BC1299" s="95"/>
      <c r="BD1299" s="41">
        <v>4</v>
      </c>
      <c r="BE1299" s="52">
        <v>42</v>
      </c>
      <c r="BF1299" s="103">
        <v>4273</v>
      </c>
      <c r="BG1299" s="274"/>
    </row>
    <row r="1300" spans="1:59" s="63" customFormat="1" ht="12.75" x14ac:dyDescent="0.2">
      <c r="A1300" s="196">
        <v>4</v>
      </c>
      <c r="B1300" s="197" t="s">
        <v>422</v>
      </c>
      <c r="C1300" s="208">
        <v>42</v>
      </c>
      <c r="D1300" s="209" t="s">
        <v>518</v>
      </c>
      <c r="E1300" s="212">
        <v>4273</v>
      </c>
      <c r="F1300" s="213" t="s">
        <v>656</v>
      </c>
      <c r="G1300" s="231"/>
      <c r="H1300" s="65"/>
      <c r="I1300" s="222"/>
      <c r="J1300" s="66"/>
      <c r="K1300" s="66"/>
      <c r="L1300" s="66"/>
      <c r="M1300" s="64"/>
      <c r="N1300" s="304"/>
      <c r="O1300" s="305"/>
      <c r="P1300" s="127"/>
      <c r="Q1300" s="67"/>
      <c r="R1300" s="67"/>
      <c r="S1300" s="67"/>
      <c r="T1300" s="67"/>
      <c r="U1300" s="67"/>
      <c r="V1300" s="67"/>
      <c r="W1300" s="67"/>
      <c r="X1300" s="67"/>
      <c r="Y1300" s="68"/>
      <c r="Z1300" s="68"/>
      <c r="AA1300" s="68"/>
      <c r="AB1300" s="67"/>
      <c r="AC1300" s="67"/>
      <c r="AD1300" s="67"/>
      <c r="AE1300" s="67"/>
      <c r="AF1300" s="67"/>
      <c r="AG1300" s="67"/>
      <c r="AH1300" s="67"/>
      <c r="AI1300" s="67"/>
      <c r="AJ1300" s="68"/>
      <c r="AK1300" s="68"/>
      <c r="AL1300" s="68"/>
      <c r="AM1300" s="67"/>
      <c r="AN1300" s="67"/>
      <c r="AO1300" s="67"/>
      <c r="AP1300" s="67"/>
      <c r="AQ1300" s="67"/>
      <c r="AR1300" s="67"/>
      <c r="AS1300" s="67"/>
      <c r="AT1300" s="67"/>
      <c r="AU1300" s="67"/>
      <c r="AV1300" s="67"/>
      <c r="AW1300" s="67"/>
      <c r="AX1300" s="68"/>
      <c r="AY1300" s="68"/>
      <c r="AZ1300" s="69"/>
      <c r="BA1300" s="70"/>
      <c r="BB1300" s="71"/>
      <c r="BC1300" s="95"/>
      <c r="BD1300" s="41">
        <v>4</v>
      </c>
      <c r="BE1300" s="52">
        <v>42</v>
      </c>
      <c r="BF1300" s="103">
        <v>4273</v>
      </c>
      <c r="BG1300" s="275"/>
    </row>
    <row r="1301" spans="1:59" s="63" customFormat="1" ht="12.75" x14ac:dyDescent="0.2">
      <c r="A1301" s="196">
        <v>4</v>
      </c>
      <c r="B1301" s="197" t="s">
        <v>422</v>
      </c>
      <c r="C1301" s="208">
        <v>42</v>
      </c>
      <c r="D1301" s="209" t="s">
        <v>518</v>
      </c>
      <c r="E1301" s="212">
        <v>4273</v>
      </c>
      <c r="F1301" s="213" t="s">
        <v>656</v>
      </c>
      <c r="G1301" s="231" t="s">
        <v>741</v>
      </c>
      <c r="H1301" s="72" t="s">
        <v>1233</v>
      </c>
      <c r="I1301" s="223" t="s">
        <v>1247</v>
      </c>
      <c r="J1301" s="73"/>
      <c r="K1301" s="73"/>
      <c r="L1301" s="73"/>
      <c r="M1301" s="74"/>
      <c r="N1301" s="247"/>
      <c r="O1301" s="306"/>
      <c r="P1301" s="105"/>
      <c r="Q1301" s="75"/>
      <c r="R1301" s="75"/>
      <c r="S1301" s="75"/>
      <c r="T1301" s="75"/>
      <c r="U1301" s="75"/>
      <c r="V1301" s="75"/>
      <c r="W1301" s="75"/>
      <c r="X1301" s="75"/>
      <c r="Y1301" s="76" t="s">
        <v>1241</v>
      </c>
      <c r="Z1301" s="77" t="s">
        <v>1241</v>
      </c>
      <c r="AA1301" s="78">
        <f>AA$2549</f>
        <v>5000</v>
      </c>
      <c r="AB1301" s="75"/>
      <c r="AC1301" s="75"/>
      <c r="AD1301" s="75"/>
      <c r="AE1301" s="75"/>
      <c r="AF1301" s="75"/>
      <c r="AG1301" s="75"/>
      <c r="AH1301" s="75"/>
      <c r="AI1301" s="75"/>
      <c r="AJ1301" s="76" t="s">
        <v>1241</v>
      </c>
      <c r="AK1301" s="77" t="s">
        <v>1241</v>
      </c>
      <c r="AL1301" s="78">
        <f>AL$2549</f>
        <v>0</v>
      </c>
      <c r="AM1301" s="75"/>
      <c r="AN1301" s="75"/>
      <c r="AO1301" s="75"/>
      <c r="AP1301" s="75"/>
      <c r="AQ1301" s="75"/>
      <c r="AR1301" s="75"/>
      <c r="AS1301" s="75"/>
      <c r="AT1301" s="75"/>
      <c r="AU1301" s="75"/>
      <c r="AV1301" s="75"/>
      <c r="AW1301" s="76" t="s">
        <v>1241</v>
      </c>
      <c r="AX1301" s="77" t="s">
        <v>1241</v>
      </c>
      <c r="AY1301" s="78">
        <f>AY$2549</f>
        <v>500</v>
      </c>
      <c r="AZ1301" s="79"/>
      <c r="BA1301" s="80" t="str">
        <f>I1301</f>
        <v>&gt; see 4711, Thermal insulation</v>
      </c>
      <c r="BB1301" s="71"/>
      <c r="BC1301" s="95"/>
      <c r="BD1301" s="41">
        <v>4</v>
      </c>
      <c r="BE1301" s="52">
        <v>42</v>
      </c>
      <c r="BF1301" s="103">
        <v>4273</v>
      </c>
      <c r="BG1301" s="276" t="s">
        <v>47</v>
      </c>
    </row>
    <row r="1302" spans="1:59" s="63" customFormat="1" ht="12.75" x14ac:dyDescent="0.2">
      <c r="A1302" s="196">
        <v>4</v>
      </c>
      <c r="B1302" s="197" t="s">
        <v>422</v>
      </c>
      <c r="C1302" s="208">
        <v>42</v>
      </c>
      <c r="D1302" s="209" t="s">
        <v>518</v>
      </c>
      <c r="E1302" s="212">
        <v>4273</v>
      </c>
      <c r="F1302" s="213" t="s">
        <v>656</v>
      </c>
      <c r="G1302" s="231"/>
      <c r="H1302" s="65"/>
      <c r="I1302" s="222"/>
      <c r="J1302" s="66"/>
      <c r="K1302" s="66"/>
      <c r="L1302" s="66"/>
      <c r="M1302" s="64"/>
      <c r="N1302" s="304"/>
      <c r="O1302" s="305"/>
      <c r="P1302" s="127"/>
      <c r="Q1302" s="67"/>
      <c r="R1302" s="67"/>
      <c r="S1302" s="67"/>
      <c r="T1302" s="67"/>
      <c r="U1302" s="67"/>
      <c r="V1302" s="67"/>
      <c r="W1302" s="67"/>
      <c r="X1302" s="67"/>
      <c r="Y1302" s="68"/>
      <c r="Z1302" s="68"/>
      <c r="AA1302" s="68"/>
      <c r="AB1302" s="67"/>
      <c r="AC1302" s="67"/>
      <c r="AD1302" s="67"/>
      <c r="AE1302" s="67"/>
      <c r="AF1302" s="67"/>
      <c r="AG1302" s="67"/>
      <c r="AH1302" s="67"/>
      <c r="AI1302" s="67"/>
      <c r="AJ1302" s="68"/>
      <c r="AK1302" s="68"/>
      <c r="AL1302" s="68"/>
      <c r="AM1302" s="67"/>
      <c r="AN1302" s="67"/>
      <c r="AO1302" s="67"/>
      <c r="AP1302" s="67"/>
      <c r="AQ1302" s="67"/>
      <c r="AR1302" s="67"/>
      <c r="AS1302" s="67"/>
      <c r="AT1302" s="67"/>
      <c r="AU1302" s="67"/>
      <c r="AV1302" s="67"/>
      <c r="AW1302" s="67"/>
      <c r="AX1302" s="68"/>
      <c r="AY1302" s="68"/>
      <c r="AZ1302" s="69"/>
      <c r="BA1302" s="70"/>
      <c r="BB1302" s="71"/>
      <c r="BC1302" s="95"/>
      <c r="BD1302" s="41">
        <v>4</v>
      </c>
      <c r="BE1302" s="52">
        <v>42</v>
      </c>
      <c r="BF1302" s="103">
        <v>4273</v>
      </c>
      <c r="BG1302" s="275"/>
    </row>
    <row r="1303" spans="1:59" s="63" customFormat="1" ht="12.75" x14ac:dyDescent="0.2">
      <c r="A1303" s="196">
        <v>4</v>
      </c>
      <c r="B1303" s="197" t="s">
        <v>422</v>
      </c>
      <c r="C1303" s="208">
        <v>42</v>
      </c>
      <c r="D1303" s="209" t="s">
        <v>518</v>
      </c>
      <c r="E1303" s="212">
        <v>4273</v>
      </c>
      <c r="F1303" s="213" t="s">
        <v>656</v>
      </c>
      <c r="G1303" s="232"/>
      <c r="H1303" s="97"/>
      <c r="I1303" s="224"/>
      <c r="J1303" s="98"/>
      <c r="K1303" s="98"/>
      <c r="L1303" s="98"/>
      <c r="M1303" s="96"/>
      <c r="N1303" s="307"/>
      <c r="O1303" s="246"/>
      <c r="P1303" s="124"/>
      <c r="Q1303" s="99"/>
      <c r="R1303" s="99"/>
      <c r="S1303" s="99"/>
      <c r="T1303" s="99"/>
      <c r="U1303" s="99"/>
      <c r="V1303" s="99"/>
      <c r="W1303" s="99"/>
      <c r="X1303" s="99"/>
      <c r="Y1303" s="100"/>
      <c r="Z1303" s="100"/>
      <c r="AA1303" s="100"/>
      <c r="AB1303" s="99"/>
      <c r="AC1303" s="99"/>
      <c r="AD1303" s="99"/>
      <c r="AE1303" s="99"/>
      <c r="AF1303" s="99"/>
      <c r="AG1303" s="99"/>
      <c r="AH1303" s="99"/>
      <c r="AI1303" s="99"/>
      <c r="AJ1303" s="100"/>
      <c r="AK1303" s="100"/>
      <c r="AL1303" s="100"/>
      <c r="AM1303" s="99"/>
      <c r="AN1303" s="99"/>
      <c r="AO1303" s="99"/>
      <c r="AP1303" s="99"/>
      <c r="AQ1303" s="99"/>
      <c r="AR1303" s="99"/>
      <c r="AS1303" s="99"/>
      <c r="AT1303" s="99"/>
      <c r="AU1303" s="99"/>
      <c r="AV1303" s="99"/>
      <c r="AW1303" s="99"/>
      <c r="AX1303" s="100"/>
      <c r="AY1303" s="100"/>
      <c r="AZ1303" s="101"/>
      <c r="BA1303" s="102"/>
      <c r="BB1303" s="95"/>
      <c r="BC1303" s="95"/>
      <c r="BD1303" s="41">
        <v>4</v>
      </c>
      <c r="BE1303" s="52">
        <v>42</v>
      </c>
      <c r="BF1303" s="103">
        <v>4273</v>
      </c>
      <c r="BG1303" s="277"/>
    </row>
    <row r="1304" spans="1:59" x14ac:dyDescent="0.25">
      <c r="A1304" s="196">
        <v>4</v>
      </c>
      <c r="B1304" s="197" t="s">
        <v>422</v>
      </c>
      <c r="C1304" s="208">
        <v>42</v>
      </c>
      <c r="D1304" s="209" t="s">
        <v>518</v>
      </c>
      <c r="E1304" s="210">
        <v>4281</v>
      </c>
      <c r="F1304" s="211" t="s">
        <v>662</v>
      </c>
      <c r="G1304" s="235"/>
      <c r="H1304" s="145"/>
      <c r="I1304" s="221"/>
      <c r="J1304" s="57"/>
      <c r="K1304" s="57"/>
      <c r="L1304" s="57"/>
      <c r="M1304" s="144"/>
      <c r="N1304" s="324"/>
      <c r="O1304" s="325"/>
      <c r="P1304" s="146"/>
      <c r="Q1304" s="146"/>
      <c r="R1304" s="146"/>
      <c r="S1304" s="146"/>
      <c r="T1304" s="146"/>
      <c r="U1304" s="146"/>
      <c r="V1304" s="146"/>
      <c r="W1304" s="146"/>
      <c r="X1304" s="146"/>
      <c r="Y1304" s="59"/>
      <c r="Z1304" s="123"/>
      <c r="AA1304" s="123"/>
      <c r="AB1304" s="146"/>
      <c r="AC1304" s="146"/>
      <c r="AD1304" s="146"/>
      <c r="AE1304" s="146"/>
      <c r="AF1304" s="146"/>
      <c r="AG1304" s="146"/>
      <c r="AH1304" s="146"/>
      <c r="AI1304" s="146"/>
      <c r="AJ1304" s="59"/>
      <c r="AK1304" s="123"/>
      <c r="AL1304" s="123"/>
      <c r="AM1304" s="146"/>
      <c r="AN1304" s="146"/>
      <c r="AO1304" s="146"/>
      <c r="AP1304" s="146"/>
      <c r="AQ1304" s="146"/>
      <c r="AR1304" s="146"/>
      <c r="AS1304" s="146"/>
      <c r="AT1304" s="146"/>
      <c r="AU1304" s="146"/>
      <c r="AV1304" s="146"/>
      <c r="AW1304" s="58"/>
      <c r="AX1304" s="123"/>
      <c r="AY1304" s="59"/>
      <c r="AZ1304" s="147"/>
      <c r="BA1304" s="148"/>
      <c r="BB1304" s="143"/>
      <c r="BC1304" s="143"/>
      <c r="BD1304" s="41">
        <v>4</v>
      </c>
      <c r="BE1304" s="52">
        <v>42</v>
      </c>
      <c r="BF1304" s="62">
        <v>4281</v>
      </c>
      <c r="BG1304" s="284"/>
    </row>
    <row r="1305" spans="1:59" s="63" customFormat="1" ht="12.75" x14ac:dyDescent="0.2">
      <c r="A1305" s="196">
        <v>4</v>
      </c>
      <c r="B1305" s="197" t="s">
        <v>422</v>
      </c>
      <c r="C1305" s="208">
        <v>42</v>
      </c>
      <c r="D1305" s="209" t="s">
        <v>518</v>
      </c>
      <c r="E1305" s="210">
        <v>4281</v>
      </c>
      <c r="F1305" s="211" t="s">
        <v>662</v>
      </c>
      <c r="G1305" s="230"/>
      <c r="H1305" s="56"/>
      <c r="I1305" s="221"/>
      <c r="J1305" s="57"/>
      <c r="K1305" s="57"/>
      <c r="L1305" s="57"/>
      <c r="M1305" s="55"/>
      <c r="N1305" s="303"/>
      <c r="O1305" s="245"/>
      <c r="P1305" s="122"/>
      <c r="Q1305" s="58"/>
      <c r="R1305" s="58"/>
      <c r="S1305" s="58"/>
      <c r="T1305" s="58"/>
      <c r="U1305" s="58"/>
      <c r="V1305" s="58"/>
      <c r="W1305" s="58"/>
      <c r="X1305" s="58"/>
      <c r="Y1305" s="59"/>
      <c r="Z1305" s="59"/>
      <c r="AA1305" s="59"/>
      <c r="AB1305" s="58"/>
      <c r="AC1305" s="58"/>
      <c r="AD1305" s="58"/>
      <c r="AE1305" s="58"/>
      <c r="AF1305" s="58"/>
      <c r="AG1305" s="58"/>
      <c r="AH1305" s="58"/>
      <c r="AI1305" s="58"/>
      <c r="AJ1305" s="59"/>
      <c r="AK1305" s="59"/>
      <c r="AL1305" s="59"/>
      <c r="AM1305" s="58"/>
      <c r="AN1305" s="58"/>
      <c r="AO1305" s="58"/>
      <c r="AP1305" s="58"/>
      <c r="AQ1305" s="58"/>
      <c r="AR1305" s="58"/>
      <c r="AS1305" s="58"/>
      <c r="AT1305" s="58"/>
      <c r="AU1305" s="58"/>
      <c r="AV1305" s="58"/>
      <c r="AW1305" s="58"/>
      <c r="AX1305" s="59"/>
      <c r="AY1305" s="59"/>
      <c r="AZ1305" s="60"/>
      <c r="BA1305" s="61"/>
      <c r="BB1305" s="54"/>
      <c r="BC1305" s="54"/>
      <c r="BD1305" s="41">
        <v>4</v>
      </c>
      <c r="BE1305" s="52">
        <v>42</v>
      </c>
      <c r="BF1305" s="62">
        <v>4281</v>
      </c>
      <c r="BG1305" s="274"/>
    </row>
    <row r="1306" spans="1:59" s="63" customFormat="1" ht="12.75" x14ac:dyDescent="0.2">
      <c r="A1306" s="196">
        <v>4</v>
      </c>
      <c r="B1306" s="197" t="s">
        <v>422</v>
      </c>
      <c r="C1306" s="208">
        <v>42</v>
      </c>
      <c r="D1306" s="209" t="s">
        <v>518</v>
      </c>
      <c r="E1306" s="210">
        <v>4281</v>
      </c>
      <c r="F1306" s="211" t="s">
        <v>662</v>
      </c>
      <c r="G1306" s="231" t="s">
        <v>663</v>
      </c>
      <c r="H1306" s="65"/>
      <c r="I1306" s="222"/>
      <c r="J1306" s="66"/>
      <c r="K1306" s="66"/>
      <c r="L1306" s="66"/>
      <c r="M1306" s="64"/>
      <c r="N1306" s="308"/>
      <c r="O1306" s="309"/>
      <c r="P1306" s="127"/>
      <c r="Q1306" s="67"/>
      <c r="R1306" s="67"/>
      <c r="S1306" s="67"/>
      <c r="T1306" s="67"/>
      <c r="U1306" s="67"/>
      <c r="V1306" s="67"/>
      <c r="W1306" s="67"/>
      <c r="X1306" s="67"/>
      <c r="Y1306" s="68"/>
      <c r="Z1306" s="68"/>
      <c r="AA1306" s="68"/>
      <c r="AB1306" s="67"/>
      <c r="AC1306" s="67"/>
      <c r="AD1306" s="67"/>
      <c r="AE1306" s="67"/>
      <c r="AF1306" s="67"/>
      <c r="AG1306" s="67"/>
      <c r="AH1306" s="67"/>
      <c r="AI1306" s="67"/>
      <c r="AJ1306" s="68"/>
      <c r="AK1306" s="68"/>
      <c r="AL1306" s="68"/>
      <c r="AM1306" s="67"/>
      <c r="AN1306" s="67"/>
      <c r="AO1306" s="67"/>
      <c r="AP1306" s="67"/>
      <c r="AQ1306" s="67"/>
      <c r="AR1306" s="67"/>
      <c r="AS1306" s="67"/>
      <c r="AT1306" s="67"/>
      <c r="AU1306" s="67"/>
      <c r="AV1306" s="67"/>
      <c r="AW1306" s="67"/>
      <c r="AX1306" s="68"/>
      <c r="AY1306" s="68"/>
      <c r="AZ1306" s="69"/>
      <c r="BA1306" s="70"/>
      <c r="BB1306" s="71"/>
      <c r="BC1306" s="54"/>
      <c r="BD1306" s="41">
        <v>4</v>
      </c>
      <c r="BE1306" s="52">
        <v>42</v>
      </c>
      <c r="BF1306" s="62">
        <v>4281</v>
      </c>
      <c r="BG1306" s="275"/>
    </row>
    <row r="1307" spans="1:59" s="63" customFormat="1" ht="12.75" x14ac:dyDescent="0.2">
      <c r="A1307" s="196">
        <v>4</v>
      </c>
      <c r="B1307" s="197" t="s">
        <v>422</v>
      </c>
      <c r="C1307" s="208">
        <v>42</v>
      </c>
      <c r="D1307" s="209" t="s">
        <v>518</v>
      </c>
      <c r="E1307" s="210">
        <v>4281</v>
      </c>
      <c r="F1307" s="211" t="s">
        <v>662</v>
      </c>
      <c r="G1307" s="231" t="s">
        <v>663</v>
      </c>
      <c r="H1307" s="72" t="s">
        <v>47</v>
      </c>
      <c r="I1307" s="223"/>
      <c r="J1307" s="73"/>
      <c r="K1307" s="73"/>
      <c r="L1307" s="73"/>
      <c r="M1307" s="74"/>
      <c r="N1307" s="247"/>
      <c r="O1307" s="306"/>
      <c r="P1307" s="105"/>
      <c r="Q1307" s="75"/>
      <c r="R1307" s="75"/>
      <c r="S1307" s="75"/>
      <c r="T1307" s="75"/>
      <c r="U1307" s="75"/>
      <c r="V1307" s="75"/>
      <c r="W1307" s="75"/>
      <c r="X1307" s="75"/>
      <c r="Y1307" s="76">
        <f>IF(ISNUMBER(VLOOKUP(Y1309,P$7:W$7,MATCH(Y1309,P$7:W$7))),VLOOKUP(Y1309,P$7:W$7,MATCH(Y1309,P$7:W$7)),IF(N1311=0,"No Data",IF(Y1309&gt;0,"&lt;100",0)))</f>
        <v>2500</v>
      </c>
      <c r="Z1307" s="77">
        <f>IF(ISNUMBER(VLOOKUP(Z1311,P$7:W$7,MATCH(Z1311,P$7:W$7))),VLOOKUP(Z1311,P$7:W$7,MATCH(Z1311,P$7:W$7)),IF(N1311=0,"No Data",IF(Z1311&gt;0,"&lt;100",0)))</f>
        <v>2500</v>
      </c>
      <c r="AA1307" s="106">
        <f>IF(ISNUMBER(Z1307),Z1307,0)</f>
        <v>2500</v>
      </c>
      <c r="AB1307" s="75"/>
      <c r="AC1307" s="75"/>
      <c r="AD1307" s="75"/>
      <c r="AE1307" s="75"/>
      <c r="AF1307" s="75"/>
      <c r="AG1307" s="75"/>
      <c r="AH1307" s="75"/>
      <c r="AI1307" s="75"/>
      <c r="AJ1307" s="76">
        <f>IF(ISNUMBER(VLOOKUP(AJ1309,AB$7:AH$7,MATCH(AJ1309,AB$7:AH$7))),VLOOKUP(AJ1309,AB$7:AH$7,MATCH(AJ1309,AB$7:AH$7)),IF(N1311=0,"No Data",IF(AJ1309&gt;0,"&lt;50",0)))</f>
        <v>0</v>
      </c>
      <c r="AK1307" s="77">
        <f>IF(ISNUMBER(VLOOKUP(AK1311,AB$7:AH$7,MATCH(AK1311,AB$7:AH$7))),VLOOKUP(AK1311,AB$7:AH$7,MATCH(AK1311,AB$7:AH$7)),IF(N1311=0,"No Data",IF(AK1311&gt;0,"&lt;50",0)))</f>
        <v>0</v>
      </c>
      <c r="AL1307" s="106">
        <f>IF(ISNUMBER(AK1307),AK1307,0)</f>
        <v>0</v>
      </c>
      <c r="AM1307" s="75"/>
      <c r="AN1307" s="75"/>
      <c r="AO1307" s="75"/>
      <c r="AP1307" s="75"/>
      <c r="AQ1307" s="75"/>
      <c r="AR1307" s="75"/>
      <c r="AS1307" s="75"/>
      <c r="AT1307" s="75"/>
      <c r="AU1307" s="75"/>
      <c r="AV1307" s="75"/>
      <c r="AW1307" s="76">
        <f>IF(ISNUMBER(VLOOKUP(AW1309,AM$7:AU$7,MATCH(AW1309,AM$7:AU$7))),VLOOKUP(AW1309,AM$7:AU$7,MATCH(AW1309,AM$7:AU$7)),IF(N1311=0,"No Data",IF(AW1309&gt;0,"&lt;10",0)))</f>
        <v>500</v>
      </c>
      <c r="AX1307" s="77">
        <f>IF(ISNUMBER(VLOOKUP(AX1311,AM$7:AU$7,MATCH(AX1311,AM$7:AU$7))),VLOOKUP(AX1311,AM$7:AU$7,MATCH(AX1311,AM$7:AU$7)),IF(N1311=0,"No Data",IF(AX1311&gt;0,"&lt;10",0)))</f>
        <v>500</v>
      </c>
      <c r="AY1307" s="106">
        <f>IF(ISNUMBER(AX1307),AX1307,0)</f>
        <v>500</v>
      </c>
      <c r="AZ1307" s="79"/>
      <c r="BA1307" s="80"/>
      <c r="BB1307" s="71"/>
      <c r="BC1307" s="54"/>
      <c r="BD1307" s="41">
        <v>4</v>
      </c>
      <c r="BE1307" s="52">
        <v>42</v>
      </c>
      <c r="BF1307" s="62">
        <v>4281</v>
      </c>
      <c r="BG1307" s="276" t="s">
        <v>47</v>
      </c>
    </row>
    <row r="1308" spans="1:59" s="63" customFormat="1" ht="12.75" x14ac:dyDescent="0.2">
      <c r="A1308" s="196">
        <v>4</v>
      </c>
      <c r="B1308" s="197" t="s">
        <v>422</v>
      </c>
      <c r="C1308" s="208">
        <v>42</v>
      </c>
      <c r="D1308" s="209" t="s">
        <v>518</v>
      </c>
      <c r="E1308" s="210">
        <v>4281</v>
      </c>
      <c r="F1308" s="211" t="s">
        <v>662</v>
      </c>
      <c r="G1308" s="231" t="s">
        <v>663</v>
      </c>
      <c r="H1308" s="81" t="s">
        <v>48</v>
      </c>
      <c r="I1308" s="223"/>
      <c r="J1308" s="73"/>
      <c r="K1308" s="73"/>
      <c r="L1308" s="73"/>
      <c r="M1308" s="74"/>
      <c r="N1308" s="247"/>
      <c r="O1308" s="306"/>
      <c r="P1308" s="105"/>
      <c r="Q1308" s="75"/>
      <c r="R1308" s="75"/>
      <c r="S1308" s="75"/>
      <c r="T1308" s="75"/>
      <c r="U1308" s="75"/>
      <c r="V1308" s="75"/>
      <c r="W1308" s="75"/>
      <c r="X1308" s="75"/>
      <c r="Y1308" s="82">
        <f>MIN(X1312:X1318)</f>
        <v>0</v>
      </c>
      <c r="Z1308" s="83"/>
      <c r="AA1308" s="83"/>
      <c r="AB1308" s="75"/>
      <c r="AC1308" s="75"/>
      <c r="AD1308" s="75"/>
      <c r="AE1308" s="75"/>
      <c r="AF1308" s="75"/>
      <c r="AG1308" s="75"/>
      <c r="AH1308" s="75"/>
      <c r="AI1308" s="75"/>
      <c r="AJ1308" s="82">
        <f>MIN(AI1312:AI1318)</f>
        <v>0</v>
      </c>
      <c r="AK1308" s="83"/>
      <c r="AL1308" s="83"/>
      <c r="AM1308" s="75"/>
      <c r="AN1308" s="75"/>
      <c r="AO1308" s="75"/>
      <c r="AP1308" s="75"/>
      <c r="AQ1308" s="75"/>
      <c r="AR1308" s="75"/>
      <c r="AS1308" s="75"/>
      <c r="AT1308" s="75"/>
      <c r="AU1308" s="75"/>
      <c r="AV1308" s="75"/>
      <c r="AW1308" s="82">
        <f>MIN(AV1312:AV1318)</f>
        <v>25</v>
      </c>
      <c r="AX1308" s="83"/>
      <c r="AY1308" s="83"/>
      <c r="AZ1308" s="79"/>
      <c r="BA1308" s="80"/>
      <c r="BB1308" s="71"/>
      <c r="BC1308" s="54"/>
      <c r="BD1308" s="41">
        <v>4</v>
      </c>
      <c r="BE1308" s="52">
        <v>42</v>
      </c>
      <c r="BF1308" s="62">
        <v>4281</v>
      </c>
      <c r="BG1308" s="278" t="s">
        <v>48</v>
      </c>
    </row>
    <row r="1309" spans="1:59" s="63" customFormat="1" ht="12.75" x14ac:dyDescent="0.2">
      <c r="A1309" s="196">
        <v>4</v>
      </c>
      <c r="B1309" s="197" t="s">
        <v>422</v>
      </c>
      <c r="C1309" s="208">
        <v>42</v>
      </c>
      <c r="D1309" s="209" t="s">
        <v>518</v>
      </c>
      <c r="E1309" s="210">
        <v>4281</v>
      </c>
      <c r="F1309" s="211" t="s">
        <v>662</v>
      </c>
      <c r="G1309" s="231" t="s">
        <v>663</v>
      </c>
      <c r="H1309" s="81" t="s">
        <v>49</v>
      </c>
      <c r="I1309" s="223"/>
      <c r="J1309" s="73"/>
      <c r="K1309" s="73"/>
      <c r="L1309" s="73"/>
      <c r="M1309" s="74"/>
      <c r="N1309" s="247"/>
      <c r="O1309" s="306"/>
      <c r="P1309" s="105"/>
      <c r="Q1309" s="75"/>
      <c r="R1309" s="75"/>
      <c r="S1309" s="75"/>
      <c r="T1309" s="75"/>
      <c r="U1309" s="75"/>
      <c r="V1309" s="75"/>
      <c r="W1309" s="75"/>
      <c r="X1309" s="75"/>
      <c r="Y1309" s="84">
        <f>IF(ISNUMBER(AVERAGE(X1312:X1318)),AVERAGE(X1312:X1318),0)</f>
        <v>4328.5714285714284</v>
      </c>
      <c r="Z1309" s="83"/>
      <c r="AA1309" s="83"/>
      <c r="AB1309" s="75"/>
      <c r="AC1309" s="75"/>
      <c r="AD1309" s="75"/>
      <c r="AE1309" s="75"/>
      <c r="AF1309" s="75"/>
      <c r="AG1309" s="75"/>
      <c r="AH1309" s="75"/>
      <c r="AI1309" s="75"/>
      <c r="AJ1309" s="84">
        <f>IF(ISNUMBER(AVERAGE(AI1312:AI1318)),AVERAGE(AI1312:AI1318),0)</f>
        <v>0</v>
      </c>
      <c r="AK1309" s="83"/>
      <c r="AL1309" s="83"/>
      <c r="AM1309" s="75"/>
      <c r="AN1309" s="75"/>
      <c r="AO1309" s="75"/>
      <c r="AP1309" s="75"/>
      <c r="AQ1309" s="75"/>
      <c r="AR1309" s="75"/>
      <c r="AS1309" s="75"/>
      <c r="AT1309" s="75"/>
      <c r="AU1309" s="75"/>
      <c r="AV1309" s="75"/>
      <c r="AW1309" s="84">
        <f>IF(ISNUMBER(AVERAGE(AV1312:AV1318)),AVERAGE(AV1312:AV1318),0)</f>
        <v>675</v>
      </c>
      <c r="AX1309" s="83"/>
      <c r="AY1309" s="83"/>
      <c r="AZ1309" s="79"/>
      <c r="BA1309" s="80"/>
      <c r="BB1309" s="71"/>
      <c r="BC1309" s="54"/>
      <c r="BD1309" s="41">
        <v>4</v>
      </c>
      <c r="BE1309" s="52">
        <v>42</v>
      </c>
      <c r="BF1309" s="62">
        <v>4281</v>
      </c>
      <c r="BG1309" s="278" t="s">
        <v>49</v>
      </c>
    </row>
    <row r="1310" spans="1:59" s="63" customFormat="1" ht="12.75" x14ac:dyDescent="0.2">
      <c r="A1310" s="196">
        <v>4</v>
      </c>
      <c r="B1310" s="197" t="s">
        <v>422</v>
      </c>
      <c r="C1310" s="208">
        <v>42</v>
      </c>
      <c r="D1310" s="209" t="s">
        <v>518</v>
      </c>
      <c r="E1310" s="210">
        <v>4281</v>
      </c>
      <c r="F1310" s="211" t="s">
        <v>662</v>
      </c>
      <c r="G1310" s="231" t="s">
        <v>663</v>
      </c>
      <c r="H1310" s="81" t="s">
        <v>50</v>
      </c>
      <c r="I1310" s="223"/>
      <c r="J1310" s="73"/>
      <c r="K1310" s="73"/>
      <c r="L1310" s="73"/>
      <c r="M1310" s="74"/>
      <c r="N1310" s="247"/>
      <c r="O1310" s="306"/>
      <c r="P1310" s="105"/>
      <c r="Q1310" s="75"/>
      <c r="R1310" s="75"/>
      <c r="S1310" s="75"/>
      <c r="T1310" s="75"/>
      <c r="U1310" s="75"/>
      <c r="V1310" s="75"/>
      <c r="W1310" s="75"/>
      <c r="X1310" s="75"/>
      <c r="Y1310" s="84">
        <f>MAX(X1312:X1318)</f>
        <v>25000</v>
      </c>
      <c r="Z1310" s="83"/>
      <c r="AA1310" s="83"/>
      <c r="AB1310" s="75"/>
      <c r="AC1310" s="75"/>
      <c r="AD1310" s="75"/>
      <c r="AE1310" s="75"/>
      <c r="AF1310" s="75"/>
      <c r="AG1310" s="75"/>
      <c r="AH1310" s="75"/>
      <c r="AI1310" s="75"/>
      <c r="AJ1310" s="84">
        <f>MAX(AI1312:AI1318)</f>
        <v>0</v>
      </c>
      <c r="AK1310" s="83"/>
      <c r="AL1310" s="83"/>
      <c r="AM1310" s="75"/>
      <c r="AN1310" s="75"/>
      <c r="AO1310" s="75"/>
      <c r="AP1310" s="75"/>
      <c r="AQ1310" s="75"/>
      <c r="AR1310" s="75"/>
      <c r="AS1310" s="75"/>
      <c r="AT1310" s="75"/>
      <c r="AU1310" s="75"/>
      <c r="AV1310" s="75"/>
      <c r="AW1310" s="84">
        <f>MAX(AV1312:AV1318)</f>
        <v>2500</v>
      </c>
      <c r="AX1310" s="83"/>
      <c r="AY1310" s="83"/>
      <c r="AZ1310" s="79"/>
      <c r="BA1310" s="80"/>
      <c r="BB1310" s="71"/>
      <c r="BC1310" s="54"/>
      <c r="BD1310" s="41">
        <v>4</v>
      </c>
      <c r="BE1310" s="52">
        <v>42</v>
      </c>
      <c r="BF1310" s="62">
        <v>4281</v>
      </c>
      <c r="BG1310" s="278" t="s">
        <v>50</v>
      </c>
    </row>
    <row r="1311" spans="1:59" s="63" customFormat="1" ht="12.75" x14ac:dyDescent="0.2">
      <c r="A1311" s="196">
        <v>4</v>
      </c>
      <c r="B1311" s="197" t="s">
        <v>422</v>
      </c>
      <c r="C1311" s="208">
        <v>42</v>
      </c>
      <c r="D1311" s="209" t="s">
        <v>518</v>
      </c>
      <c r="E1311" s="210">
        <v>4281</v>
      </c>
      <c r="F1311" s="211" t="s">
        <v>662</v>
      </c>
      <c r="G1311" s="231" t="s">
        <v>663</v>
      </c>
      <c r="H1311" s="85" t="s">
        <v>51</v>
      </c>
      <c r="I1311" s="223"/>
      <c r="J1311" s="73"/>
      <c r="K1311" s="73"/>
      <c r="L1311" s="73"/>
      <c r="M1311" s="74"/>
      <c r="N1311" s="248">
        <f>SUM(N1312:N1318)</f>
        <v>7</v>
      </c>
      <c r="O1311" s="293">
        <f>SUM(O1312:O1318)</f>
        <v>0.99999999999999978</v>
      </c>
      <c r="P1311" s="292"/>
      <c r="Q1311" s="87"/>
      <c r="R1311" s="87"/>
      <c r="S1311" s="87"/>
      <c r="T1311" s="87"/>
      <c r="U1311" s="87"/>
      <c r="V1311" s="87"/>
      <c r="W1311" s="87"/>
      <c r="X1311" s="87"/>
      <c r="Y1311" s="88"/>
      <c r="Z1311" s="119">
        <f>SUM(Z1312:Z1318)</f>
        <v>4328.5714285714275</v>
      </c>
      <c r="AA1311" s="120"/>
      <c r="AB1311" s="111"/>
      <c r="AC1311" s="111"/>
      <c r="AD1311" s="111"/>
      <c r="AE1311" s="111"/>
      <c r="AF1311" s="111"/>
      <c r="AG1311" s="111"/>
      <c r="AH1311" s="111"/>
      <c r="AI1311" s="111"/>
      <c r="AJ1311" s="120"/>
      <c r="AK1311" s="119">
        <f>SUM(AK1312:AK1318)</f>
        <v>0</v>
      </c>
      <c r="AL1311" s="120"/>
      <c r="AM1311" s="111"/>
      <c r="AN1311" s="111"/>
      <c r="AO1311" s="111"/>
      <c r="AP1311" s="111"/>
      <c r="AQ1311" s="111"/>
      <c r="AR1311" s="111"/>
      <c r="AS1311" s="111"/>
      <c r="AT1311" s="111"/>
      <c r="AU1311" s="111"/>
      <c r="AV1311" s="111"/>
      <c r="AW1311" s="120"/>
      <c r="AX1311" s="119">
        <f>SUM(AX1312:AX1318)</f>
        <v>675</v>
      </c>
      <c r="AY1311" s="88"/>
      <c r="AZ1311" s="79"/>
      <c r="BA1311" s="80"/>
      <c r="BB1311" s="71"/>
      <c r="BC1311" s="54"/>
      <c r="BD1311" s="41">
        <v>4</v>
      </c>
      <c r="BE1311" s="52">
        <v>42</v>
      </c>
      <c r="BF1311" s="62">
        <v>4281</v>
      </c>
      <c r="BG1311" s="279" t="s">
        <v>51</v>
      </c>
    </row>
    <row r="1312" spans="1:59" s="63" customFormat="1" ht="12.75" x14ac:dyDescent="0.2">
      <c r="A1312" s="196">
        <v>4</v>
      </c>
      <c r="B1312" s="197" t="s">
        <v>422</v>
      </c>
      <c r="C1312" s="208">
        <v>42</v>
      </c>
      <c r="D1312" s="209" t="s">
        <v>518</v>
      </c>
      <c r="E1312" s="210">
        <v>4281</v>
      </c>
      <c r="F1312" s="211" t="s">
        <v>662</v>
      </c>
      <c r="G1312" s="231" t="s">
        <v>663</v>
      </c>
      <c r="H1312" s="89" t="s">
        <v>52</v>
      </c>
      <c r="I1312" s="90" t="s">
        <v>634</v>
      </c>
      <c r="J1312" s="90"/>
      <c r="K1312" s="90" t="s">
        <v>511</v>
      </c>
      <c r="L1312" s="90"/>
      <c r="M1312" s="91"/>
      <c r="N1312" s="312">
        <v>1</v>
      </c>
      <c r="O1312" s="313">
        <f>N1312/N$1311</f>
        <v>0.14285714285714285</v>
      </c>
      <c r="P1312" s="104"/>
      <c r="Q1312" s="92"/>
      <c r="R1312" s="92"/>
      <c r="S1312" s="92"/>
      <c r="T1312" s="92"/>
      <c r="U1312" s="92"/>
      <c r="V1312" s="92"/>
      <c r="W1312" s="92">
        <v>1</v>
      </c>
      <c r="X1312" s="109">
        <f t="shared" ref="X1312:X1318" si="195">P1312*P$7+Q1312*Q$7+R1312*R$7+S1312*S$7+T1312*T$7+U1312*U$7+V1312*V$7+W1312*W$7</f>
        <v>25000</v>
      </c>
      <c r="Y1312" s="83"/>
      <c r="Z1312" s="110">
        <f t="shared" ref="Z1312:Z1318" si="196">X1312*$O1312</f>
        <v>3571.4285714285711</v>
      </c>
      <c r="AA1312" s="111"/>
      <c r="AB1312" s="92"/>
      <c r="AC1312" s="92"/>
      <c r="AD1312" s="92"/>
      <c r="AE1312" s="92"/>
      <c r="AF1312" s="92"/>
      <c r="AG1312" s="92"/>
      <c r="AH1312" s="92"/>
      <c r="AI1312" s="109">
        <f t="shared" ref="AI1312:AI1318" si="197">AB1312*AB$7+AC1312*AC$7+AD1312*AD$7+AE1312*AE$7+AF1312*AF$7+AG1312*AG$7+AH1312*AH$7</f>
        <v>0</v>
      </c>
      <c r="AJ1312" s="83"/>
      <c r="AK1312" s="110">
        <f t="shared" ref="AK1312:AK1318" si="198">AI1312*$O1312</f>
        <v>0</v>
      </c>
      <c r="AL1312" s="111"/>
      <c r="AM1312" s="92"/>
      <c r="AN1312" s="92"/>
      <c r="AO1312" s="92"/>
      <c r="AP1312" s="92">
        <v>1</v>
      </c>
      <c r="AQ1312" s="92"/>
      <c r="AR1312" s="92"/>
      <c r="AS1312" s="92"/>
      <c r="AT1312" s="92"/>
      <c r="AU1312" s="92"/>
      <c r="AV1312" s="109">
        <f t="shared" ref="AV1312:AV1318" si="199">AM1312*AM$7+AN1312*AN$7+AO1312*AO$7+AP1312*AP$7+AQ1312*AQ$7+AR1312*AR$7+AS1312*AS$7+AT1312*AT$7+AU1312*AU$7</f>
        <v>100</v>
      </c>
      <c r="AW1312" s="75"/>
      <c r="AX1312" s="110">
        <f t="shared" ref="AX1312:AX1318" si="200">AV1312*$O1312</f>
        <v>14.285714285714285</v>
      </c>
      <c r="AY1312" s="111"/>
      <c r="AZ1312" s="93"/>
      <c r="BA1312" s="94" t="s">
        <v>554</v>
      </c>
      <c r="BB1312" s="71"/>
      <c r="BC1312" s="54"/>
      <c r="BD1312" s="41">
        <v>4</v>
      </c>
      <c r="BE1312" s="52">
        <v>42</v>
      </c>
      <c r="BF1312" s="62">
        <v>4281</v>
      </c>
      <c r="BG1312" s="280" t="s">
        <v>52</v>
      </c>
    </row>
    <row r="1313" spans="1:59" s="63" customFormat="1" ht="12.75" x14ac:dyDescent="0.2">
      <c r="A1313" s="196">
        <v>4</v>
      </c>
      <c r="B1313" s="197" t="s">
        <v>422</v>
      </c>
      <c r="C1313" s="208">
        <v>42</v>
      </c>
      <c r="D1313" s="209" t="s">
        <v>518</v>
      </c>
      <c r="E1313" s="210">
        <v>4281</v>
      </c>
      <c r="F1313" s="211" t="s">
        <v>662</v>
      </c>
      <c r="G1313" s="231" t="s">
        <v>663</v>
      </c>
      <c r="H1313" s="89"/>
      <c r="I1313" s="90" t="s">
        <v>500</v>
      </c>
      <c r="J1313" s="90"/>
      <c r="K1313" s="90" t="s">
        <v>64</v>
      </c>
      <c r="L1313" s="90" t="s">
        <v>271</v>
      </c>
      <c r="M1313" s="91"/>
      <c r="N1313" s="312">
        <v>1</v>
      </c>
      <c r="O1313" s="313">
        <f t="shared" ref="O1313:O1318" si="201">N1313/N$1311</f>
        <v>0.14285714285714285</v>
      </c>
      <c r="P1313" s="104">
        <v>1</v>
      </c>
      <c r="Q1313" s="92"/>
      <c r="R1313" s="92"/>
      <c r="S1313" s="92"/>
      <c r="T1313" s="92"/>
      <c r="U1313" s="92"/>
      <c r="V1313" s="92"/>
      <c r="W1313" s="92"/>
      <c r="X1313" s="109">
        <f t="shared" si="195"/>
        <v>100</v>
      </c>
      <c r="Y1313" s="83"/>
      <c r="Z1313" s="110">
        <f t="shared" si="196"/>
        <v>14.285714285714285</v>
      </c>
      <c r="AA1313" s="111"/>
      <c r="AB1313" s="92"/>
      <c r="AC1313" s="92"/>
      <c r="AD1313" s="92"/>
      <c r="AE1313" s="92"/>
      <c r="AF1313" s="92"/>
      <c r="AG1313" s="92"/>
      <c r="AH1313" s="92"/>
      <c r="AI1313" s="109">
        <f t="shared" si="197"/>
        <v>0</v>
      </c>
      <c r="AJ1313" s="83"/>
      <c r="AK1313" s="110">
        <f t="shared" si="198"/>
        <v>0</v>
      </c>
      <c r="AL1313" s="111"/>
      <c r="AM1313" s="92"/>
      <c r="AN1313" s="92"/>
      <c r="AO1313" s="92"/>
      <c r="AP1313" s="92"/>
      <c r="AQ1313" s="92"/>
      <c r="AR1313" s="92"/>
      <c r="AS1313" s="92">
        <v>1</v>
      </c>
      <c r="AT1313" s="92"/>
      <c r="AU1313" s="92"/>
      <c r="AV1313" s="109">
        <f t="shared" si="199"/>
        <v>1000</v>
      </c>
      <c r="AW1313" s="75"/>
      <c r="AX1313" s="110">
        <f t="shared" si="200"/>
        <v>142.85714285714286</v>
      </c>
      <c r="AY1313" s="111"/>
      <c r="AZ1313" s="93"/>
      <c r="BA1313" s="94" t="s">
        <v>554</v>
      </c>
      <c r="BB1313" s="71"/>
      <c r="BC1313" s="54"/>
      <c r="BD1313" s="41">
        <v>4</v>
      </c>
      <c r="BE1313" s="52">
        <v>42</v>
      </c>
      <c r="BF1313" s="62">
        <v>4281</v>
      </c>
      <c r="BG1313" s="280" t="s">
        <v>52</v>
      </c>
    </row>
    <row r="1314" spans="1:59" s="63" customFormat="1" ht="12.75" x14ac:dyDescent="0.2">
      <c r="A1314" s="196">
        <v>4</v>
      </c>
      <c r="B1314" s="197" t="s">
        <v>422</v>
      </c>
      <c r="C1314" s="208">
        <v>42</v>
      </c>
      <c r="D1314" s="209" t="s">
        <v>518</v>
      </c>
      <c r="E1314" s="210">
        <v>4281</v>
      </c>
      <c r="F1314" s="211" t="s">
        <v>662</v>
      </c>
      <c r="G1314" s="231" t="s">
        <v>663</v>
      </c>
      <c r="H1314" s="89"/>
      <c r="I1314" s="90" t="s">
        <v>664</v>
      </c>
      <c r="J1314" s="90"/>
      <c r="K1314" s="90" t="s">
        <v>64</v>
      </c>
      <c r="L1314" s="90" t="s">
        <v>76</v>
      </c>
      <c r="M1314" s="91"/>
      <c r="N1314" s="312">
        <v>1</v>
      </c>
      <c r="O1314" s="313">
        <f t="shared" si="201"/>
        <v>0.14285714285714285</v>
      </c>
      <c r="P1314" s="104"/>
      <c r="Q1314" s="92"/>
      <c r="R1314" s="92"/>
      <c r="S1314" s="92"/>
      <c r="T1314" s="92"/>
      <c r="U1314" s="92"/>
      <c r="V1314" s="92"/>
      <c r="W1314" s="92"/>
      <c r="X1314" s="109">
        <f t="shared" si="195"/>
        <v>0</v>
      </c>
      <c r="Y1314" s="83"/>
      <c r="Z1314" s="110">
        <f t="shared" si="196"/>
        <v>0</v>
      </c>
      <c r="AA1314" s="111"/>
      <c r="AB1314" s="92"/>
      <c r="AC1314" s="92"/>
      <c r="AD1314" s="92"/>
      <c r="AE1314" s="92"/>
      <c r="AF1314" s="92"/>
      <c r="AG1314" s="92"/>
      <c r="AH1314" s="92"/>
      <c r="AI1314" s="109">
        <f t="shared" si="197"/>
        <v>0</v>
      </c>
      <c r="AJ1314" s="83"/>
      <c r="AK1314" s="110">
        <f t="shared" si="198"/>
        <v>0</v>
      </c>
      <c r="AL1314" s="111"/>
      <c r="AM1314" s="92"/>
      <c r="AN1314" s="92">
        <v>1</v>
      </c>
      <c r="AO1314" s="92"/>
      <c r="AP1314" s="92"/>
      <c r="AQ1314" s="92"/>
      <c r="AR1314" s="92"/>
      <c r="AS1314" s="92"/>
      <c r="AT1314" s="92"/>
      <c r="AU1314" s="92"/>
      <c r="AV1314" s="109">
        <f t="shared" si="199"/>
        <v>25</v>
      </c>
      <c r="AW1314" s="75"/>
      <c r="AX1314" s="110">
        <f t="shared" si="200"/>
        <v>3.5714285714285712</v>
      </c>
      <c r="AY1314" s="111"/>
      <c r="AZ1314" s="93"/>
      <c r="BA1314" s="94" t="s">
        <v>554</v>
      </c>
      <c r="BB1314" s="71"/>
      <c r="BC1314" s="54"/>
      <c r="BD1314" s="41">
        <v>4</v>
      </c>
      <c r="BE1314" s="52">
        <v>42</v>
      </c>
      <c r="BF1314" s="62">
        <v>4281</v>
      </c>
      <c r="BG1314" s="280" t="s">
        <v>52</v>
      </c>
    </row>
    <row r="1315" spans="1:59" s="63" customFormat="1" ht="12.75" x14ac:dyDescent="0.2">
      <c r="A1315" s="196">
        <v>4</v>
      </c>
      <c r="B1315" s="197" t="s">
        <v>422</v>
      </c>
      <c r="C1315" s="208">
        <v>42</v>
      </c>
      <c r="D1315" s="209" t="s">
        <v>518</v>
      </c>
      <c r="E1315" s="210">
        <v>4281</v>
      </c>
      <c r="F1315" s="211" t="s">
        <v>662</v>
      </c>
      <c r="G1315" s="231" t="s">
        <v>663</v>
      </c>
      <c r="H1315" s="89"/>
      <c r="I1315" s="90" t="s">
        <v>463</v>
      </c>
      <c r="J1315" s="90"/>
      <c r="K1315" s="90" t="s">
        <v>64</v>
      </c>
      <c r="L1315" s="90" t="s">
        <v>413</v>
      </c>
      <c r="M1315" s="91"/>
      <c r="N1315" s="312">
        <v>1</v>
      </c>
      <c r="O1315" s="313">
        <f t="shared" si="201"/>
        <v>0.14285714285714285</v>
      </c>
      <c r="P1315" s="104"/>
      <c r="Q1315" s="92"/>
      <c r="R1315" s="92"/>
      <c r="S1315" s="92"/>
      <c r="T1315" s="92"/>
      <c r="U1315" s="92"/>
      <c r="V1315" s="92"/>
      <c r="W1315" s="92"/>
      <c r="X1315" s="109">
        <f t="shared" si="195"/>
        <v>0</v>
      </c>
      <c r="Y1315" s="83"/>
      <c r="Z1315" s="110">
        <f t="shared" si="196"/>
        <v>0</v>
      </c>
      <c r="AA1315" s="111"/>
      <c r="AB1315" s="92"/>
      <c r="AC1315" s="92"/>
      <c r="AD1315" s="92"/>
      <c r="AE1315" s="92"/>
      <c r="AF1315" s="92"/>
      <c r="AG1315" s="92"/>
      <c r="AH1315" s="92"/>
      <c r="AI1315" s="109">
        <f t="shared" si="197"/>
        <v>0</v>
      </c>
      <c r="AJ1315" s="83"/>
      <c r="AK1315" s="110">
        <f t="shared" si="198"/>
        <v>0</v>
      </c>
      <c r="AL1315" s="111"/>
      <c r="AM1315" s="92"/>
      <c r="AN1315" s="92"/>
      <c r="AO1315" s="92"/>
      <c r="AP1315" s="92"/>
      <c r="AQ1315" s="92"/>
      <c r="AR1315" s="92">
        <v>1</v>
      </c>
      <c r="AS1315" s="92"/>
      <c r="AT1315" s="92"/>
      <c r="AU1315" s="92"/>
      <c r="AV1315" s="109">
        <f t="shared" si="199"/>
        <v>500</v>
      </c>
      <c r="AW1315" s="75"/>
      <c r="AX1315" s="110">
        <f t="shared" si="200"/>
        <v>71.428571428571431</v>
      </c>
      <c r="AY1315" s="111"/>
      <c r="AZ1315" s="93"/>
      <c r="BA1315" s="94" t="s">
        <v>554</v>
      </c>
      <c r="BB1315" s="71"/>
      <c r="BC1315" s="54"/>
      <c r="BD1315" s="41">
        <v>4</v>
      </c>
      <c r="BE1315" s="52">
        <v>42</v>
      </c>
      <c r="BF1315" s="62">
        <v>4281</v>
      </c>
      <c r="BG1315" s="280" t="s">
        <v>52</v>
      </c>
    </row>
    <row r="1316" spans="1:59" s="63" customFormat="1" ht="12.75" x14ac:dyDescent="0.2">
      <c r="A1316" s="196">
        <v>4</v>
      </c>
      <c r="B1316" s="197" t="s">
        <v>422</v>
      </c>
      <c r="C1316" s="208">
        <v>42</v>
      </c>
      <c r="D1316" s="209" t="s">
        <v>518</v>
      </c>
      <c r="E1316" s="210">
        <v>4281</v>
      </c>
      <c r="F1316" s="211" t="s">
        <v>662</v>
      </c>
      <c r="G1316" s="231" t="s">
        <v>663</v>
      </c>
      <c r="H1316" s="89"/>
      <c r="I1316" s="90" t="s">
        <v>665</v>
      </c>
      <c r="J1316" s="90"/>
      <c r="K1316" s="90" t="s">
        <v>64</v>
      </c>
      <c r="L1316" s="90" t="s">
        <v>119</v>
      </c>
      <c r="M1316" s="91"/>
      <c r="N1316" s="312">
        <v>1</v>
      </c>
      <c r="O1316" s="313">
        <f t="shared" si="201"/>
        <v>0.14285714285714285</v>
      </c>
      <c r="P1316" s="104">
        <v>1</v>
      </c>
      <c r="Q1316" s="92"/>
      <c r="R1316" s="92"/>
      <c r="S1316" s="92"/>
      <c r="T1316" s="92"/>
      <c r="U1316" s="92"/>
      <c r="V1316" s="92"/>
      <c r="W1316" s="92"/>
      <c r="X1316" s="109">
        <f t="shared" si="195"/>
        <v>100</v>
      </c>
      <c r="Y1316" s="83"/>
      <c r="Z1316" s="110">
        <f t="shared" si="196"/>
        <v>14.285714285714285</v>
      </c>
      <c r="AA1316" s="111"/>
      <c r="AB1316" s="92"/>
      <c r="AC1316" s="92"/>
      <c r="AD1316" s="92"/>
      <c r="AE1316" s="92"/>
      <c r="AF1316" s="92"/>
      <c r="AG1316" s="92"/>
      <c r="AH1316" s="92"/>
      <c r="AI1316" s="109">
        <f t="shared" si="197"/>
        <v>0</v>
      </c>
      <c r="AJ1316" s="83"/>
      <c r="AK1316" s="110">
        <f t="shared" si="198"/>
        <v>0</v>
      </c>
      <c r="AL1316" s="111"/>
      <c r="AM1316" s="92"/>
      <c r="AN1316" s="92"/>
      <c r="AO1316" s="92"/>
      <c r="AP1316" s="92"/>
      <c r="AQ1316" s="92"/>
      <c r="AR1316" s="92"/>
      <c r="AS1316" s="92"/>
      <c r="AT1316" s="92">
        <v>1</v>
      </c>
      <c r="AU1316" s="92"/>
      <c r="AV1316" s="109">
        <f t="shared" si="199"/>
        <v>2500</v>
      </c>
      <c r="AW1316" s="75"/>
      <c r="AX1316" s="110">
        <f t="shared" si="200"/>
        <v>357.14285714285711</v>
      </c>
      <c r="AY1316" s="111"/>
      <c r="AZ1316" s="93"/>
      <c r="BA1316" s="94" t="s">
        <v>554</v>
      </c>
      <c r="BB1316" s="71"/>
      <c r="BC1316" s="54"/>
      <c r="BD1316" s="41">
        <v>4</v>
      </c>
      <c r="BE1316" s="52">
        <v>42</v>
      </c>
      <c r="BF1316" s="62">
        <v>4281</v>
      </c>
      <c r="BG1316" s="280" t="s">
        <v>52</v>
      </c>
    </row>
    <row r="1317" spans="1:59" s="63" customFormat="1" ht="12.75" x14ac:dyDescent="0.2">
      <c r="A1317" s="196">
        <v>4</v>
      </c>
      <c r="B1317" s="197" t="s">
        <v>422</v>
      </c>
      <c r="C1317" s="208">
        <v>42</v>
      </c>
      <c r="D1317" s="209" t="s">
        <v>518</v>
      </c>
      <c r="E1317" s="210">
        <v>4281</v>
      </c>
      <c r="F1317" s="211" t="s">
        <v>662</v>
      </c>
      <c r="G1317" s="231" t="s">
        <v>663</v>
      </c>
      <c r="H1317" s="89"/>
      <c r="I1317" s="90" t="s">
        <v>666</v>
      </c>
      <c r="J1317" s="90"/>
      <c r="K1317" s="90" t="s">
        <v>64</v>
      </c>
      <c r="L1317" s="90" t="s">
        <v>258</v>
      </c>
      <c r="M1317" s="91"/>
      <c r="N1317" s="312">
        <v>1</v>
      </c>
      <c r="O1317" s="313">
        <f t="shared" si="201"/>
        <v>0.14285714285714285</v>
      </c>
      <c r="P1317" s="104">
        <v>1</v>
      </c>
      <c r="Q1317" s="92"/>
      <c r="R1317" s="92"/>
      <c r="S1317" s="92"/>
      <c r="T1317" s="92"/>
      <c r="U1317" s="92"/>
      <c r="V1317" s="92"/>
      <c r="W1317" s="92"/>
      <c r="X1317" s="109">
        <f t="shared" si="195"/>
        <v>100</v>
      </c>
      <c r="Y1317" s="83"/>
      <c r="Z1317" s="110">
        <f t="shared" si="196"/>
        <v>14.285714285714285</v>
      </c>
      <c r="AA1317" s="111"/>
      <c r="AB1317" s="92"/>
      <c r="AC1317" s="92"/>
      <c r="AD1317" s="92"/>
      <c r="AE1317" s="92"/>
      <c r="AF1317" s="92"/>
      <c r="AG1317" s="92"/>
      <c r="AH1317" s="92"/>
      <c r="AI1317" s="109">
        <f t="shared" si="197"/>
        <v>0</v>
      </c>
      <c r="AJ1317" s="83"/>
      <c r="AK1317" s="110">
        <f t="shared" si="198"/>
        <v>0</v>
      </c>
      <c r="AL1317" s="111"/>
      <c r="AM1317" s="92"/>
      <c r="AN1317" s="92"/>
      <c r="AO1317" s="92"/>
      <c r="AP1317" s="92"/>
      <c r="AQ1317" s="92"/>
      <c r="AR1317" s="92">
        <v>1</v>
      </c>
      <c r="AS1317" s="92"/>
      <c r="AT1317" s="92"/>
      <c r="AU1317" s="92"/>
      <c r="AV1317" s="109">
        <f t="shared" si="199"/>
        <v>500</v>
      </c>
      <c r="AW1317" s="75"/>
      <c r="AX1317" s="110">
        <f t="shared" si="200"/>
        <v>71.428571428571431</v>
      </c>
      <c r="AY1317" s="111"/>
      <c r="AZ1317" s="93"/>
      <c r="BA1317" s="94" t="s">
        <v>554</v>
      </c>
      <c r="BB1317" s="71"/>
      <c r="BC1317" s="54"/>
      <c r="BD1317" s="41">
        <v>4</v>
      </c>
      <c r="BE1317" s="52">
        <v>42</v>
      </c>
      <c r="BF1317" s="62">
        <v>4281</v>
      </c>
      <c r="BG1317" s="280" t="s">
        <v>52</v>
      </c>
    </row>
    <row r="1318" spans="1:59" s="63" customFormat="1" ht="12.75" x14ac:dyDescent="0.2">
      <c r="A1318" s="196">
        <v>4</v>
      </c>
      <c r="B1318" s="197" t="s">
        <v>422</v>
      </c>
      <c r="C1318" s="208">
        <v>42</v>
      </c>
      <c r="D1318" s="209" t="s">
        <v>518</v>
      </c>
      <c r="E1318" s="210">
        <v>4281</v>
      </c>
      <c r="F1318" s="211" t="s">
        <v>662</v>
      </c>
      <c r="G1318" s="231" t="s">
        <v>663</v>
      </c>
      <c r="H1318" s="89"/>
      <c r="I1318" s="90" t="s">
        <v>667</v>
      </c>
      <c r="J1318" s="90"/>
      <c r="K1318" s="90" t="s">
        <v>90</v>
      </c>
      <c r="L1318" s="90"/>
      <c r="M1318" s="91"/>
      <c r="N1318" s="312">
        <v>1</v>
      </c>
      <c r="O1318" s="313">
        <f t="shared" si="201"/>
        <v>0.14285714285714285</v>
      </c>
      <c r="P1318" s="104"/>
      <c r="Q1318" s="92"/>
      <c r="R1318" s="92"/>
      <c r="S1318" s="92"/>
      <c r="T1318" s="92"/>
      <c r="U1318" s="92">
        <v>1</v>
      </c>
      <c r="V1318" s="92"/>
      <c r="W1318" s="92"/>
      <c r="X1318" s="109">
        <f t="shared" si="195"/>
        <v>5000</v>
      </c>
      <c r="Y1318" s="83"/>
      <c r="Z1318" s="110">
        <f t="shared" si="196"/>
        <v>714.28571428571422</v>
      </c>
      <c r="AA1318" s="111"/>
      <c r="AB1318" s="92"/>
      <c r="AC1318" s="92"/>
      <c r="AD1318" s="92"/>
      <c r="AE1318" s="92"/>
      <c r="AF1318" s="92"/>
      <c r="AG1318" s="92"/>
      <c r="AH1318" s="92"/>
      <c r="AI1318" s="109">
        <f t="shared" si="197"/>
        <v>0</v>
      </c>
      <c r="AJ1318" s="83"/>
      <c r="AK1318" s="110">
        <f t="shared" si="198"/>
        <v>0</v>
      </c>
      <c r="AL1318" s="111"/>
      <c r="AM1318" s="92"/>
      <c r="AN1318" s="92"/>
      <c r="AO1318" s="92"/>
      <c r="AP1318" s="92">
        <v>1</v>
      </c>
      <c r="AQ1318" s="92"/>
      <c r="AR1318" s="92"/>
      <c r="AS1318" s="92"/>
      <c r="AT1318" s="92"/>
      <c r="AU1318" s="92"/>
      <c r="AV1318" s="109">
        <f t="shared" si="199"/>
        <v>100</v>
      </c>
      <c r="AW1318" s="75"/>
      <c r="AX1318" s="110">
        <f t="shared" si="200"/>
        <v>14.285714285714285</v>
      </c>
      <c r="AY1318" s="111"/>
      <c r="AZ1318" s="93"/>
      <c r="BA1318" s="94" t="s">
        <v>554</v>
      </c>
      <c r="BB1318" s="71"/>
      <c r="BC1318" s="54"/>
      <c r="BD1318" s="41">
        <v>4</v>
      </c>
      <c r="BE1318" s="52">
        <v>42</v>
      </c>
      <c r="BF1318" s="62">
        <v>4281</v>
      </c>
      <c r="BG1318" s="280" t="s">
        <v>52</v>
      </c>
    </row>
    <row r="1319" spans="1:59" s="63" customFormat="1" ht="12.75" x14ac:dyDescent="0.2">
      <c r="A1319" s="196">
        <v>4</v>
      </c>
      <c r="B1319" s="197" t="s">
        <v>422</v>
      </c>
      <c r="C1319" s="208">
        <v>42</v>
      </c>
      <c r="D1319" s="209" t="s">
        <v>518</v>
      </c>
      <c r="E1319" s="210">
        <v>4281</v>
      </c>
      <c r="F1319" s="211" t="s">
        <v>662</v>
      </c>
      <c r="G1319" s="231" t="s">
        <v>663</v>
      </c>
      <c r="H1319" s="65"/>
      <c r="I1319" s="222"/>
      <c r="J1319" s="66"/>
      <c r="K1319" s="66"/>
      <c r="L1319" s="66"/>
      <c r="M1319" s="64"/>
      <c r="N1319" s="304"/>
      <c r="O1319" s="305"/>
      <c r="P1319" s="127"/>
      <c r="Q1319" s="67"/>
      <c r="R1319" s="67"/>
      <c r="S1319" s="67"/>
      <c r="T1319" s="67"/>
      <c r="U1319" s="67"/>
      <c r="V1319" s="67"/>
      <c r="W1319" s="67"/>
      <c r="X1319" s="67"/>
      <c r="Y1319" s="68"/>
      <c r="Z1319" s="68"/>
      <c r="AA1319" s="68"/>
      <c r="AB1319" s="67"/>
      <c r="AC1319" s="67"/>
      <c r="AD1319" s="67"/>
      <c r="AE1319" s="67"/>
      <c r="AF1319" s="67"/>
      <c r="AG1319" s="67"/>
      <c r="AH1319" s="67"/>
      <c r="AI1319" s="67"/>
      <c r="AJ1319" s="68"/>
      <c r="AK1319" s="68"/>
      <c r="AL1319" s="68"/>
      <c r="AM1319" s="67"/>
      <c r="AN1319" s="67"/>
      <c r="AO1319" s="67"/>
      <c r="AP1319" s="67"/>
      <c r="AQ1319" s="67"/>
      <c r="AR1319" s="67"/>
      <c r="AS1319" s="67"/>
      <c r="AT1319" s="67"/>
      <c r="AU1319" s="67"/>
      <c r="AV1319" s="67"/>
      <c r="AW1319" s="67"/>
      <c r="AX1319" s="68"/>
      <c r="AY1319" s="68"/>
      <c r="AZ1319" s="69"/>
      <c r="BA1319" s="70"/>
      <c r="BB1319" s="71"/>
      <c r="BC1319" s="54"/>
      <c r="BD1319" s="41">
        <v>4</v>
      </c>
      <c r="BE1319" s="52">
        <v>42</v>
      </c>
      <c r="BF1319" s="62">
        <v>4281</v>
      </c>
      <c r="BG1319" s="275"/>
    </row>
    <row r="1320" spans="1:59" s="54" customFormat="1" ht="12.75" x14ac:dyDescent="0.2">
      <c r="A1320" s="196">
        <v>4</v>
      </c>
      <c r="B1320" s="197" t="s">
        <v>422</v>
      </c>
      <c r="C1320" s="208">
        <v>42</v>
      </c>
      <c r="D1320" s="209" t="s">
        <v>518</v>
      </c>
      <c r="E1320" s="210">
        <v>4281</v>
      </c>
      <c r="F1320" s="211" t="s">
        <v>662</v>
      </c>
      <c r="G1320" s="230"/>
      <c r="H1320" s="56"/>
      <c r="I1320" s="221"/>
      <c r="J1320" s="57"/>
      <c r="K1320" s="57"/>
      <c r="L1320" s="57"/>
      <c r="M1320" s="55"/>
      <c r="N1320" s="303"/>
      <c r="O1320" s="245"/>
      <c r="P1320" s="122"/>
      <c r="Q1320" s="58"/>
      <c r="R1320" s="58"/>
      <c r="S1320" s="58"/>
      <c r="T1320" s="58"/>
      <c r="U1320" s="58"/>
      <c r="V1320" s="58"/>
      <c r="W1320" s="58"/>
      <c r="X1320" s="58"/>
      <c r="Y1320" s="59"/>
      <c r="Z1320" s="59"/>
      <c r="AA1320" s="59"/>
      <c r="AB1320" s="58"/>
      <c r="AC1320" s="58"/>
      <c r="AD1320" s="58"/>
      <c r="AE1320" s="58"/>
      <c r="AF1320" s="58"/>
      <c r="AG1320" s="58"/>
      <c r="AH1320" s="58"/>
      <c r="AI1320" s="58"/>
      <c r="AJ1320" s="59"/>
      <c r="AK1320" s="59"/>
      <c r="AL1320" s="59"/>
      <c r="AM1320" s="58"/>
      <c r="AN1320" s="58"/>
      <c r="AO1320" s="58"/>
      <c r="AP1320" s="58"/>
      <c r="AQ1320" s="58"/>
      <c r="AR1320" s="58"/>
      <c r="AS1320" s="58"/>
      <c r="AT1320" s="58"/>
      <c r="AU1320" s="58"/>
      <c r="AV1320" s="58"/>
      <c r="AW1320" s="58"/>
      <c r="AX1320" s="59"/>
      <c r="AY1320" s="59"/>
      <c r="AZ1320" s="60"/>
      <c r="BA1320" s="61"/>
      <c r="BD1320" s="41">
        <v>4</v>
      </c>
      <c r="BE1320" s="52">
        <v>42</v>
      </c>
      <c r="BF1320" s="62">
        <v>4281</v>
      </c>
      <c r="BG1320" s="274"/>
    </row>
    <row r="1321" spans="1:59" s="63" customFormat="1" ht="12.75" x14ac:dyDescent="0.2">
      <c r="A1321" s="196">
        <v>4</v>
      </c>
      <c r="B1321" s="197" t="s">
        <v>422</v>
      </c>
      <c r="C1321" s="208">
        <v>42</v>
      </c>
      <c r="D1321" s="209" t="s">
        <v>518</v>
      </c>
      <c r="E1321" s="210">
        <v>4281</v>
      </c>
      <c r="F1321" s="211" t="s">
        <v>662</v>
      </c>
      <c r="G1321" s="231"/>
      <c r="H1321" s="65"/>
      <c r="I1321" s="222"/>
      <c r="J1321" s="66"/>
      <c r="K1321" s="66"/>
      <c r="L1321" s="66"/>
      <c r="M1321" s="64"/>
      <c r="N1321" s="304"/>
      <c r="O1321" s="305"/>
      <c r="P1321" s="127"/>
      <c r="Q1321" s="67"/>
      <c r="R1321" s="67"/>
      <c r="S1321" s="67"/>
      <c r="T1321" s="67"/>
      <c r="U1321" s="67"/>
      <c r="V1321" s="67"/>
      <c r="W1321" s="67"/>
      <c r="X1321" s="67"/>
      <c r="Y1321" s="68"/>
      <c r="Z1321" s="68"/>
      <c r="AA1321" s="68"/>
      <c r="AB1321" s="67"/>
      <c r="AC1321" s="67"/>
      <c r="AD1321" s="67"/>
      <c r="AE1321" s="67"/>
      <c r="AF1321" s="67"/>
      <c r="AG1321" s="67"/>
      <c r="AH1321" s="67"/>
      <c r="AI1321" s="67"/>
      <c r="AJ1321" s="68"/>
      <c r="AK1321" s="68"/>
      <c r="AL1321" s="68"/>
      <c r="AM1321" s="67"/>
      <c r="AN1321" s="67"/>
      <c r="AO1321" s="67"/>
      <c r="AP1321" s="67"/>
      <c r="AQ1321" s="67"/>
      <c r="AR1321" s="67"/>
      <c r="AS1321" s="67"/>
      <c r="AT1321" s="67"/>
      <c r="AU1321" s="67"/>
      <c r="AV1321" s="67"/>
      <c r="AW1321" s="67"/>
      <c r="AX1321" s="68"/>
      <c r="AY1321" s="68"/>
      <c r="AZ1321" s="69"/>
      <c r="BA1321" s="70"/>
      <c r="BB1321" s="71"/>
      <c r="BC1321" s="54"/>
      <c r="BD1321" s="41">
        <v>4</v>
      </c>
      <c r="BE1321" s="52">
        <v>42</v>
      </c>
      <c r="BF1321" s="62">
        <v>4281</v>
      </c>
      <c r="BG1321" s="275"/>
    </row>
    <row r="1322" spans="1:59" s="63" customFormat="1" ht="12.75" x14ac:dyDescent="0.2">
      <c r="A1322" s="196">
        <v>4</v>
      </c>
      <c r="B1322" s="197" t="s">
        <v>422</v>
      </c>
      <c r="C1322" s="208">
        <v>42</v>
      </c>
      <c r="D1322" s="209" t="s">
        <v>518</v>
      </c>
      <c r="E1322" s="210">
        <v>4281</v>
      </c>
      <c r="F1322" s="211" t="s">
        <v>662</v>
      </c>
      <c r="G1322" s="231" t="s">
        <v>53</v>
      </c>
      <c r="H1322" s="72" t="s">
        <v>1233</v>
      </c>
      <c r="I1322" s="223" t="s">
        <v>1183</v>
      </c>
      <c r="J1322" s="73"/>
      <c r="K1322" s="73"/>
      <c r="L1322" s="73"/>
      <c r="M1322" s="74"/>
      <c r="N1322" s="247"/>
      <c r="O1322" s="306"/>
      <c r="P1322" s="105"/>
      <c r="Q1322" s="75"/>
      <c r="R1322" s="75"/>
      <c r="S1322" s="75"/>
      <c r="T1322" s="75"/>
      <c r="U1322" s="75"/>
      <c r="V1322" s="75"/>
      <c r="W1322" s="75"/>
      <c r="X1322" s="75"/>
      <c r="Y1322" s="76" t="s">
        <v>1241</v>
      </c>
      <c r="Z1322" s="77" t="s">
        <v>1241</v>
      </c>
      <c r="AA1322" s="78">
        <f>AA$126</f>
        <v>1000</v>
      </c>
      <c r="AB1322" s="75"/>
      <c r="AC1322" s="75"/>
      <c r="AD1322" s="75"/>
      <c r="AE1322" s="75"/>
      <c r="AF1322" s="75"/>
      <c r="AG1322" s="75"/>
      <c r="AH1322" s="75"/>
      <c r="AI1322" s="75"/>
      <c r="AJ1322" s="76" t="s">
        <v>1241</v>
      </c>
      <c r="AK1322" s="77" t="s">
        <v>1241</v>
      </c>
      <c r="AL1322" s="78">
        <f>AL$126</f>
        <v>0</v>
      </c>
      <c r="AM1322" s="75"/>
      <c r="AN1322" s="75"/>
      <c r="AO1322" s="75"/>
      <c r="AP1322" s="75"/>
      <c r="AQ1322" s="75"/>
      <c r="AR1322" s="75"/>
      <c r="AS1322" s="75"/>
      <c r="AT1322" s="75"/>
      <c r="AU1322" s="75"/>
      <c r="AV1322" s="75"/>
      <c r="AW1322" s="76" t="s">
        <v>1241</v>
      </c>
      <c r="AX1322" s="77" t="s">
        <v>1241</v>
      </c>
      <c r="AY1322" s="78">
        <f>AY$126</f>
        <v>1000</v>
      </c>
      <c r="AZ1322" s="79"/>
      <c r="BA1322" s="80" t="str">
        <f>I1322</f>
        <v>&gt; see 3112, Reinforcement for in situ concrete</v>
      </c>
      <c r="BB1322" s="71"/>
      <c r="BC1322" s="54"/>
      <c r="BD1322" s="41">
        <v>4</v>
      </c>
      <c r="BE1322" s="52">
        <v>42</v>
      </c>
      <c r="BF1322" s="62">
        <v>4281</v>
      </c>
      <c r="BG1322" s="276" t="s">
        <v>47</v>
      </c>
    </row>
    <row r="1323" spans="1:59" s="63" customFormat="1" ht="12.75" x14ac:dyDescent="0.2">
      <c r="A1323" s="196">
        <v>4</v>
      </c>
      <c r="B1323" s="197" t="s">
        <v>422</v>
      </c>
      <c r="C1323" s="208">
        <v>42</v>
      </c>
      <c r="D1323" s="209" t="s">
        <v>518</v>
      </c>
      <c r="E1323" s="210">
        <v>4281</v>
      </c>
      <c r="F1323" s="211" t="s">
        <v>662</v>
      </c>
      <c r="G1323" s="231"/>
      <c r="H1323" s="65"/>
      <c r="I1323" s="222"/>
      <c r="J1323" s="66"/>
      <c r="K1323" s="66"/>
      <c r="L1323" s="66"/>
      <c r="M1323" s="64"/>
      <c r="N1323" s="304"/>
      <c r="O1323" s="305"/>
      <c r="P1323" s="127"/>
      <c r="Q1323" s="67"/>
      <c r="R1323" s="67"/>
      <c r="S1323" s="67"/>
      <c r="T1323" s="67"/>
      <c r="U1323" s="67"/>
      <c r="V1323" s="67"/>
      <c r="W1323" s="67"/>
      <c r="X1323" s="67"/>
      <c r="Y1323" s="68"/>
      <c r="Z1323" s="68"/>
      <c r="AA1323" s="68"/>
      <c r="AB1323" s="67"/>
      <c r="AC1323" s="67"/>
      <c r="AD1323" s="67"/>
      <c r="AE1323" s="67"/>
      <c r="AF1323" s="67"/>
      <c r="AG1323" s="67"/>
      <c r="AH1323" s="67"/>
      <c r="AI1323" s="67"/>
      <c r="AJ1323" s="68"/>
      <c r="AK1323" s="68"/>
      <c r="AL1323" s="68"/>
      <c r="AM1323" s="67"/>
      <c r="AN1323" s="67"/>
      <c r="AO1323" s="67"/>
      <c r="AP1323" s="67"/>
      <c r="AQ1323" s="67"/>
      <c r="AR1323" s="67"/>
      <c r="AS1323" s="67"/>
      <c r="AT1323" s="67"/>
      <c r="AU1323" s="67"/>
      <c r="AV1323" s="67"/>
      <c r="AW1323" s="67"/>
      <c r="AX1323" s="68"/>
      <c r="AY1323" s="68"/>
      <c r="AZ1323" s="69"/>
      <c r="BA1323" s="70"/>
      <c r="BB1323" s="71"/>
      <c r="BC1323" s="54"/>
      <c r="BD1323" s="41">
        <v>4</v>
      </c>
      <c r="BE1323" s="52">
        <v>42</v>
      </c>
      <c r="BF1323" s="62">
        <v>4281</v>
      </c>
      <c r="BG1323" s="275"/>
    </row>
    <row r="1324" spans="1:59" s="63" customFormat="1" ht="12.75" x14ac:dyDescent="0.2">
      <c r="A1324" s="196">
        <v>4</v>
      </c>
      <c r="B1324" s="197" t="s">
        <v>422</v>
      </c>
      <c r="C1324" s="208">
        <v>42</v>
      </c>
      <c r="D1324" s="209" t="s">
        <v>518</v>
      </c>
      <c r="E1324" s="210">
        <v>4281</v>
      </c>
      <c r="F1324" s="211" t="s">
        <v>662</v>
      </c>
      <c r="G1324" s="230"/>
      <c r="H1324" s="56"/>
      <c r="I1324" s="221"/>
      <c r="J1324" s="57"/>
      <c r="K1324" s="57"/>
      <c r="L1324" s="57"/>
      <c r="M1324" s="55"/>
      <c r="N1324" s="303"/>
      <c r="O1324" s="245"/>
      <c r="P1324" s="122"/>
      <c r="Q1324" s="58"/>
      <c r="R1324" s="58"/>
      <c r="S1324" s="58"/>
      <c r="T1324" s="58"/>
      <c r="U1324" s="58"/>
      <c r="V1324" s="58"/>
      <c r="W1324" s="58"/>
      <c r="X1324" s="58"/>
      <c r="Y1324" s="59"/>
      <c r="Z1324" s="59"/>
      <c r="AA1324" s="59"/>
      <c r="AB1324" s="58"/>
      <c r="AC1324" s="58"/>
      <c r="AD1324" s="58"/>
      <c r="AE1324" s="58"/>
      <c r="AF1324" s="58"/>
      <c r="AG1324" s="58"/>
      <c r="AH1324" s="58"/>
      <c r="AI1324" s="58"/>
      <c r="AJ1324" s="59"/>
      <c r="AK1324" s="59"/>
      <c r="AL1324" s="59"/>
      <c r="AM1324" s="58"/>
      <c r="AN1324" s="58"/>
      <c r="AO1324" s="58"/>
      <c r="AP1324" s="58"/>
      <c r="AQ1324" s="58"/>
      <c r="AR1324" s="58"/>
      <c r="AS1324" s="58"/>
      <c r="AT1324" s="58"/>
      <c r="AU1324" s="58"/>
      <c r="AV1324" s="58"/>
      <c r="AW1324" s="58"/>
      <c r="AX1324" s="59"/>
      <c r="AY1324" s="59"/>
      <c r="AZ1324" s="60"/>
      <c r="BA1324" s="61"/>
      <c r="BB1324" s="54"/>
      <c r="BC1324" s="54"/>
      <c r="BD1324" s="41">
        <v>4</v>
      </c>
      <c r="BE1324" s="52">
        <v>42</v>
      </c>
      <c r="BF1324" s="62">
        <v>4281</v>
      </c>
      <c r="BG1324" s="275"/>
    </row>
    <row r="1325" spans="1:59" s="63" customFormat="1" ht="12.75" x14ac:dyDescent="0.2">
      <c r="A1325" s="196">
        <v>4</v>
      </c>
      <c r="B1325" s="197" t="s">
        <v>422</v>
      </c>
      <c r="C1325" s="208">
        <v>42</v>
      </c>
      <c r="D1325" s="209" t="s">
        <v>518</v>
      </c>
      <c r="E1325" s="210">
        <v>4281</v>
      </c>
      <c r="F1325" s="211" t="s">
        <v>662</v>
      </c>
      <c r="G1325" s="231" t="s">
        <v>1219</v>
      </c>
      <c r="H1325" s="65"/>
      <c r="I1325" s="222"/>
      <c r="J1325" s="66"/>
      <c r="K1325" s="66"/>
      <c r="L1325" s="66"/>
      <c r="M1325" s="64"/>
      <c r="N1325" s="304"/>
      <c r="O1325" s="305"/>
      <c r="P1325" s="127"/>
      <c r="Q1325" s="67"/>
      <c r="R1325" s="67"/>
      <c r="S1325" s="67"/>
      <c r="T1325" s="67"/>
      <c r="U1325" s="67"/>
      <c r="V1325" s="67"/>
      <c r="W1325" s="67"/>
      <c r="X1325" s="67"/>
      <c r="Y1325" s="68"/>
      <c r="Z1325" s="68"/>
      <c r="AA1325" s="68"/>
      <c r="AB1325" s="67"/>
      <c r="AC1325" s="67"/>
      <c r="AD1325" s="67"/>
      <c r="AE1325" s="67"/>
      <c r="AF1325" s="67"/>
      <c r="AG1325" s="67"/>
      <c r="AH1325" s="67"/>
      <c r="AI1325" s="67"/>
      <c r="AJ1325" s="68"/>
      <c r="AK1325" s="68"/>
      <c r="AL1325" s="68"/>
      <c r="AM1325" s="67"/>
      <c r="AN1325" s="67"/>
      <c r="AO1325" s="67"/>
      <c r="AP1325" s="67"/>
      <c r="AQ1325" s="67"/>
      <c r="AR1325" s="67"/>
      <c r="AS1325" s="67"/>
      <c r="AT1325" s="67"/>
      <c r="AU1325" s="67"/>
      <c r="AV1325" s="67"/>
      <c r="AW1325" s="67"/>
      <c r="AX1325" s="68"/>
      <c r="AY1325" s="68"/>
      <c r="AZ1325" s="69"/>
      <c r="BA1325" s="70"/>
      <c r="BB1325" s="71"/>
      <c r="BC1325" s="54"/>
      <c r="BD1325" s="41">
        <v>4</v>
      </c>
      <c r="BE1325" s="52">
        <v>42</v>
      </c>
      <c r="BF1325" s="62">
        <v>4281</v>
      </c>
      <c r="BG1325" s="275"/>
    </row>
    <row r="1326" spans="1:59" s="63" customFormat="1" ht="12.75" x14ac:dyDescent="0.2">
      <c r="A1326" s="196">
        <v>4</v>
      </c>
      <c r="B1326" s="197" t="s">
        <v>422</v>
      </c>
      <c r="C1326" s="208">
        <v>42</v>
      </c>
      <c r="D1326" s="209" t="s">
        <v>518</v>
      </c>
      <c r="E1326" s="210">
        <v>4281</v>
      </c>
      <c r="F1326" s="211" t="s">
        <v>662</v>
      </c>
      <c r="G1326" s="231" t="s">
        <v>1219</v>
      </c>
      <c r="H1326" s="72" t="s">
        <v>1233</v>
      </c>
      <c r="I1326" s="223" t="s">
        <v>1246</v>
      </c>
      <c r="J1326" s="73"/>
      <c r="K1326" s="73"/>
      <c r="L1326" s="73"/>
      <c r="M1326" s="74"/>
      <c r="N1326" s="247"/>
      <c r="O1326" s="306"/>
      <c r="P1326" s="105"/>
      <c r="Q1326" s="75"/>
      <c r="R1326" s="75"/>
      <c r="S1326" s="75"/>
      <c r="T1326" s="75"/>
      <c r="U1326" s="75"/>
      <c r="V1326" s="75"/>
      <c r="W1326" s="75"/>
      <c r="X1326" s="75"/>
      <c r="Y1326" s="76" t="s">
        <v>1241</v>
      </c>
      <c r="Z1326" s="77" t="s">
        <v>1241</v>
      </c>
      <c r="AA1326" s="78">
        <f>AA$2747</f>
        <v>500</v>
      </c>
      <c r="AB1326" s="75"/>
      <c r="AC1326" s="75"/>
      <c r="AD1326" s="75"/>
      <c r="AE1326" s="75"/>
      <c r="AF1326" s="75"/>
      <c r="AG1326" s="75"/>
      <c r="AH1326" s="75"/>
      <c r="AI1326" s="75"/>
      <c r="AJ1326" s="76" t="s">
        <v>1241</v>
      </c>
      <c r="AK1326" s="77" t="s">
        <v>1241</v>
      </c>
      <c r="AL1326" s="78">
        <f>AL$2747</f>
        <v>0</v>
      </c>
      <c r="AM1326" s="75"/>
      <c r="AN1326" s="75"/>
      <c r="AO1326" s="75"/>
      <c r="AP1326" s="75"/>
      <c r="AQ1326" s="75"/>
      <c r="AR1326" s="75"/>
      <c r="AS1326" s="75"/>
      <c r="AT1326" s="75"/>
      <c r="AU1326" s="75"/>
      <c r="AV1326" s="75"/>
      <c r="AW1326" s="76" t="s">
        <v>1241</v>
      </c>
      <c r="AX1326" s="77" t="s">
        <v>1241</v>
      </c>
      <c r="AY1326" s="78">
        <f>AY$2747</f>
        <v>50</v>
      </c>
      <c r="AZ1326" s="79"/>
      <c r="BA1326" s="80" t="str">
        <f>I1326</f>
        <v>&gt; see 5113, Plasterboard linings</v>
      </c>
      <c r="BB1326" s="71"/>
      <c r="BC1326" s="54"/>
      <c r="BD1326" s="41">
        <v>4</v>
      </c>
      <c r="BE1326" s="52">
        <v>42</v>
      </c>
      <c r="BF1326" s="62">
        <v>4281</v>
      </c>
      <c r="BG1326" s="276"/>
    </row>
    <row r="1327" spans="1:59" s="63" customFormat="1" ht="12.75" x14ac:dyDescent="0.2">
      <c r="A1327" s="196">
        <v>4</v>
      </c>
      <c r="B1327" s="197" t="s">
        <v>422</v>
      </c>
      <c r="C1327" s="208">
        <v>42</v>
      </c>
      <c r="D1327" s="209" t="s">
        <v>518</v>
      </c>
      <c r="E1327" s="210">
        <v>4281</v>
      </c>
      <c r="F1327" s="211" t="s">
        <v>662</v>
      </c>
      <c r="G1327" s="231" t="s">
        <v>1219</v>
      </c>
      <c r="H1327" s="65"/>
      <c r="I1327" s="222"/>
      <c r="J1327" s="66"/>
      <c r="K1327" s="66"/>
      <c r="L1327" s="66"/>
      <c r="M1327" s="64"/>
      <c r="N1327" s="304"/>
      <c r="O1327" s="305"/>
      <c r="P1327" s="127"/>
      <c r="Q1327" s="67"/>
      <c r="R1327" s="67"/>
      <c r="S1327" s="67"/>
      <c r="T1327" s="67"/>
      <c r="U1327" s="67"/>
      <c r="V1327" s="67"/>
      <c r="W1327" s="67"/>
      <c r="X1327" s="67"/>
      <c r="Y1327" s="68"/>
      <c r="Z1327" s="68"/>
      <c r="AA1327" s="68"/>
      <c r="AB1327" s="67"/>
      <c r="AC1327" s="67"/>
      <c r="AD1327" s="67"/>
      <c r="AE1327" s="67"/>
      <c r="AF1327" s="67"/>
      <c r="AG1327" s="67"/>
      <c r="AH1327" s="67"/>
      <c r="AI1327" s="67"/>
      <c r="AJ1327" s="68"/>
      <c r="AK1327" s="68"/>
      <c r="AL1327" s="68"/>
      <c r="AM1327" s="67"/>
      <c r="AN1327" s="67"/>
      <c r="AO1327" s="67"/>
      <c r="AP1327" s="67"/>
      <c r="AQ1327" s="67"/>
      <c r="AR1327" s="67"/>
      <c r="AS1327" s="67"/>
      <c r="AT1327" s="67"/>
      <c r="AU1327" s="67"/>
      <c r="AV1327" s="67"/>
      <c r="AW1327" s="67"/>
      <c r="AX1327" s="68"/>
      <c r="AY1327" s="68"/>
      <c r="AZ1327" s="69"/>
      <c r="BA1327" s="70"/>
      <c r="BB1327" s="71"/>
      <c r="BC1327" s="54"/>
      <c r="BD1327" s="41">
        <v>4</v>
      </c>
      <c r="BE1327" s="52">
        <v>42</v>
      </c>
      <c r="BF1327" s="62">
        <v>4281</v>
      </c>
      <c r="BG1327" s="275"/>
    </row>
    <row r="1328" spans="1:59" s="63" customFormat="1" ht="12.75" x14ac:dyDescent="0.2">
      <c r="A1328" s="196">
        <v>4</v>
      </c>
      <c r="B1328" s="197" t="s">
        <v>422</v>
      </c>
      <c r="C1328" s="208">
        <v>42</v>
      </c>
      <c r="D1328" s="209" t="s">
        <v>518</v>
      </c>
      <c r="E1328" s="210">
        <v>4281</v>
      </c>
      <c r="F1328" s="211" t="s">
        <v>662</v>
      </c>
      <c r="G1328" s="230"/>
      <c r="H1328" s="56"/>
      <c r="I1328" s="221"/>
      <c r="J1328" s="57"/>
      <c r="K1328" s="57"/>
      <c r="L1328" s="57"/>
      <c r="M1328" s="55"/>
      <c r="N1328" s="303"/>
      <c r="O1328" s="245"/>
      <c r="P1328" s="122"/>
      <c r="Q1328" s="58"/>
      <c r="R1328" s="58"/>
      <c r="S1328" s="58"/>
      <c r="T1328" s="58"/>
      <c r="U1328" s="58"/>
      <c r="V1328" s="58"/>
      <c r="W1328" s="58"/>
      <c r="X1328" s="58"/>
      <c r="Y1328" s="59"/>
      <c r="Z1328" s="59"/>
      <c r="AA1328" s="59"/>
      <c r="AB1328" s="58"/>
      <c r="AC1328" s="58"/>
      <c r="AD1328" s="58"/>
      <c r="AE1328" s="58"/>
      <c r="AF1328" s="58"/>
      <c r="AG1328" s="58"/>
      <c r="AH1328" s="58"/>
      <c r="AI1328" s="58"/>
      <c r="AJ1328" s="59"/>
      <c r="AK1328" s="59"/>
      <c r="AL1328" s="59"/>
      <c r="AM1328" s="58"/>
      <c r="AN1328" s="58"/>
      <c r="AO1328" s="58"/>
      <c r="AP1328" s="58"/>
      <c r="AQ1328" s="58"/>
      <c r="AR1328" s="58"/>
      <c r="AS1328" s="58"/>
      <c r="AT1328" s="58"/>
      <c r="AU1328" s="58"/>
      <c r="AV1328" s="58"/>
      <c r="AW1328" s="58"/>
      <c r="AX1328" s="59"/>
      <c r="AY1328" s="59"/>
      <c r="AZ1328" s="60"/>
      <c r="BA1328" s="61"/>
      <c r="BB1328" s="54"/>
      <c r="BC1328" s="54"/>
      <c r="BD1328" s="41">
        <v>4</v>
      </c>
      <c r="BE1328" s="52">
        <v>42</v>
      </c>
      <c r="BF1328" s="62">
        <v>4281</v>
      </c>
      <c r="BG1328" s="275"/>
    </row>
    <row r="1329" spans="1:59" s="63" customFormat="1" ht="12.75" x14ac:dyDescent="0.2">
      <c r="A1329" s="196">
        <v>4</v>
      </c>
      <c r="B1329" s="197" t="s">
        <v>422</v>
      </c>
      <c r="C1329" s="208">
        <v>42</v>
      </c>
      <c r="D1329" s="209" t="s">
        <v>518</v>
      </c>
      <c r="E1329" s="210">
        <v>4281</v>
      </c>
      <c r="F1329" s="211" t="s">
        <v>662</v>
      </c>
      <c r="G1329" s="231" t="s">
        <v>1220</v>
      </c>
      <c r="H1329" s="65"/>
      <c r="I1329" s="222"/>
      <c r="J1329" s="66"/>
      <c r="K1329" s="66"/>
      <c r="L1329" s="66"/>
      <c r="M1329" s="64"/>
      <c r="N1329" s="304"/>
      <c r="O1329" s="305"/>
      <c r="P1329" s="127"/>
      <c r="Q1329" s="67"/>
      <c r="R1329" s="67"/>
      <c r="S1329" s="67"/>
      <c r="T1329" s="67"/>
      <c r="U1329" s="67"/>
      <c r="V1329" s="67"/>
      <c r="W1329" s="67"/>
      <c r="X1329" s="67"/>
      <c r="Y1329" s="68"/>
      <c r="Z1329" s="68"/>
      <c r="AA1329" s="68"/>
      <c r="AB1329" s="67"/>
      <c r="AC1329" s="67"/>
      <c r="AD1329" s="67"/>
      <c r="AE1329" s="67"/>
      <c r="AF1329" s="67"/>
      <c r="AG1329" s="67"/>
      <c r="AH1329" s="67"/>
      <c r="AI1329" s="67"/>
      <c r="AJ1329" s="68"/>
      <c r="AK1329" s="68"/>
      <c r="AL1329" s="68"/>
      <c r="AM1329" s="67"/>
      <c r="AN1329" s="67"/>
      <c r="AO1329" s="67"/>
      <c r="AP1329" s="67"/>
      <c r="AQ1329" s="67"/>
      <c r="AR1329" s="67"/>
      <c r="AS1329" s="67"/>
      <c r="AT1329" s="67"/>
      <c r="AU1329" s="67"/>
      <c r="AV1329" s="67"/>
      <c r="AW1329" s="67"/>
      <c r="AX1329" s="68"/>
      <c r="AY1329" s="68"/>
      <c r="AZ1329" s="69"/>
      <c r="BA1329" s="70"/>
      <c r="BB1329" s="71"/>
      <c r="BC1329" s="54"/>
      <c r="BD1329" s="41">
        <v>4</v>
      </c>
      <c r="BE1329" s="52">
        <v>42</v>
      </c>
      <c r="BF1329" s="62">
        <v>4281</v>
      </c>
      <c r="BG1329" s="275"/>
    </row>
    <row r="1330" spans="1:59" s="63" customFormat="1" ht="12.75" x14ac:dyDescent="0.2">
      <c r="A1330" s="196">
        <v>4</v>
      </c>
      <c r="B1330" s="197" t="s">
        <v>422</v>
      </c>
      <c r="C1330" s="208">
        <v>42</v>
      </c>
      <c r="D1330" s="209" t="s">
        <v>518</v>
      </c>
      <c r="E1330" s="210">
        <v>4281</v>
      </c>
      <c r="F1330" s="211" t="s">
        <v>662</v>
      </c>
      <c r="G1330" s="231" t="s">
        <v>1220</v>
      </c>
      <c r="H1330" s="72" t="s">
        <v>1233</v>
      </c>
      <c r="I1330" s="223" t="s">
        <v>1256</v>
      </c>
      <c r="J1330" s="73"/>
      <c r="K1330" s="73"/>
      <c r="L1330" s="73"/>
      <c r="M1330" s="74"/>
      <c r="N1330" s="247"/>
      <c r="O1330" s="306"/>
      <c r="P1330" s="105"/>
      <c r="Q1330" s="75"/>
      <c r="R1330" s="75"/>
      <c r="S1330" s="75"/>
      <c r="T1330" s="75"/>
      <c r="U1330" s="75"/>
      <c r="V1330" s="75"/>
      <c r="W1330" s="75"/>
      <c r="X1330" s="75"/>
      <c r="Y1330" s="76" t="s">
        <v>1241</v>
      </c>
      <c r="Z1330" s="77" t="s">
        <v>1241</v>
      </c>
      <c r="AA1330" s="78">
        <f>AA$2866</f>
        <v>0</v>
      </c>
      <c r="AB1330" s="75"/>
      <c r="AC1330" s="75"/>
      <c r="AD1330" s="75"/>
      <c r="AE1330" s="75"/>
      <c r="AF1330" s="75"/>
      <c r="AG1330" s="75"/>
      <c r="AH1330" s="75"/>
      <c r="AI1330" s="75"/>
      <c r="AJ1330" s="76" t="s">
        <v>1241</v>
      </c>
      <c r="AK1330" s="77" t="s">
        <v>1241</v>
      </c>
      <c r="AL1330" s="78">
        <f>AL$2866</f>
        <v>0</v>
      </c>
      <c r="AM1330" s="75"/>
      <c r="AN1330" s="75"/>
      <c r="AO1330" s="75"/>
      <c r="AP1330" s="75"/>
      <c r="AQ1330" s="75"/>
      <c r="AR1330" s="75"/>
      <c r="AS1330" s="75"/>
      <c r="AT1330" s="75"/>
      <c r="AU1330" s="75"/>
      <c r="AV1330" s="75"/>
      <c r="AW1330" s="76" t="s">
        <v>1241</v>
      </c>
      <c r="AX1330" s="77" t="s">
        <v>1241</v>
      </c>
      <c r="AY1330" s="78">
        <f>AY$2866</f>
        <v>1000</v>
      </c>
      <c r="AZ1330" s="79"/>
      <c r="BA1330" s="80" t="str">
        <f>I1330</f>
        <v>&gt; see 5124, Solid timber board linings</v>
      </c>
      <c r="BB1330" s="71"/>
      <c r="BC1330" s="54"/>
      <c r="BD1330" s="41">
        <v>4</v>
      </c>
      <c r="BE1330" s="52">
        <v>42</v>
      </c>
      <c r="BF1330" s="62">
        <v>4281</v>
      </c>
      <c r="BG1330" s="276"/>
    </row>
    <row r="1331" spans="1:59" s="63" customFormat="1" ht="12.75" x14ac:dyDescent="0.2">
      <c r="A1331" s="196">
        <v>4</v>
      </c>
      <c r="B1331" s="197" t="s">
        <v>422</v>
      </c>
      <c r="C1331" s="208">
        <v>42</v>
      </c>
      <c r="D1331" s="209" t="s">
        <v>518</v>
      </c>
      <c r="E1331" s="210">
        <v>4281</v>
      </c>
      <c r="F1331" s="211" t="s">
        <v>662</v>
      </c>
      <c r="G1331" s="231" t="s">
        <v>1220</v>
      </c>
      <c r="H1331" s="65"/>
      <c r="I1331" s="222"/>
      <c r="J1331" s="66"/>
      <c r="K1331" s="66"/>
      <c r="L1331" s="66"/>
      <c r="M1331" s="64"/>
      <c r="N1331" s="304"/>
      <c r="O1331" s="305"/>
      <c r="P1331" s="127"/>
      <c r="Q1331" s="67"/>
      <c r="R1331" s="67"/>
      <c r="S1331" s="67"/>
      <c r="T1331" s="67"/>
      <c r="U1331" s="67"/>
      <c r="V1331" s="67"/>
      <c r="W1331" s="67"/>
      <c r="X1331" s="67"/>
      <c r="Y1331" s="68"/>
      <c r="Z1331" s="68"/>
      <c r="AA1331" s="68"/>
      <c r="AB1331" s="67"/>
      <c r="AC1331" s="67"/>
      <c r="AD1331" s="67"/>
      <c r="AE1331" s="67"/>
      <c r="AF1331" s="67"/>
      <c r="AG1331" s="67"/>
      <c r="AH1331" s="67"/>
      <c r="AI1331" s="67"/>
      <c r="AJ1331" s="68"/>
      <c r="AK1331" s="68"/>
      <c r="AL1331" s="68"/>
      <c r="AM1331" s="67"/>
      <c r="AN1331" s="67"/>
      <c r="AO1331" s="67"/>
      <c r="AP1331" s="67"/>
      <c r="AQ1331" s="67"/>
      <c r="AR1331" s="67"/>
      <c r="AS1331" s="67"/>
      <c r="AT1331" s="67"/>
      <c r="AU1331" s="67"/>
      <c r="AV1331" s="67"/>
      <c r="AW1331" s="67"/>
      <c r="AX1331" s="68"/>
      <c r="AY1331" s="68"/>
      <c r="AZ1331" s="69"/>
      <c r="BA1331" s="70"/>
      <c r="BB1331" s="71"/>
      <c r="BC1331" s="54"/>
      <c r="BD1331" s="41">
        <v>4</v>
      </c>
      <c r="BE1331" s="52">
        <v>42</v>
      </c>
      <c r="BF1331" s="62">
        <v>4281</v>
      </c>
      <c r="BG1331" s="275"/>
    </row>
    <row r="1332" spans="1:59" s="63" customFormat="1" ht="12.75" x14ac:dyDescent="0.2">
      <c r="A1332" s="196">
        <v>4</v>
      </c>
      <c r="B1332" s="197" t="s">
        <v>422</v>
      </c>
      <c r="C1332" s="208">
        <v>42</v>
      </c>
      <c r="D1332" s="209" t="s">
        <v>518</v>
      </c>
      <c r="E1332" s="210">
        <v>4281</v>
      </c>
      <c r="F1332" s="211" t="s">
        <v>662</v>
      </c>
      <c r="G1332" s="230"/>
      <c r="H1332" s="56"/>
      <c r="I1332" s="221"/>
      <c r="J1332" s="57"/>
      <c r="K1332" s="57"/>
      <c r="L1332" s="57"/>
      <c r="M1332" s="55"/>
      <c r="N1332" s="303"/>
      <c r="O1332" s="245"/>
      <c r="P1332" s="122"/>
      <c r="Q1332" s="58"/>
      <c r="R1332" s="58"/>
      <c r="S1332" s="58"/>
      <c r="T1332" s="58"/>
      <c r="U1332" s="58"/>
      <c r="V1332" s="58"/>
      <c r="W1332" s="58"/>
      <c r="X1332" s="58"/>
      <c r="Y1332" s="59"/>
      <c r="Z1332" s="59"/>
      <c r="AA1332" s="59"/>
      <c r="AB1332" s="58"/>
      <c r="AC1332" s="58"/>
      <c r="AD1332" s="58"/>
      <c r="AE1332" s="58"/>
      <c r="AF1332" s="58"/>
      <c r="AG1332" s="58"/>
      <c r="AH1332" s="58"/>
      <c r="AI1332" s="58"/>
      <c r="AJ1332" s="59"/>
      <c r="AK1332" s="59"/>
      <c r="AL1332" s="59"/>
      <c r="AM1332" s="58"/>
      <c r="AN1332" s="58"/>
      <c r="AO1332" s="58"/>
      <c r="AP1332" s="58"/>
      <c r="AQ1332" s="58"/>
      <c r="AR1332" s="58"/>
      <c r="AS1332" s="58"/>
      <c r="AT1332" s="58"/>
      <c r="AU1332" s="58"/>
      <c r="AV1332" s="58"/>
      <c r="AW1332" s="58"/>
      <c r="AX1332" s="59"/>
      <c r="AY1332" s="59"/>
      <c r="AZ1332" s="60"/>
      <c r="BA1332" s="61"/>
      <c r="BB1332" s="54"/>
      <c r="BC1332" s="54"/>
      <c r="BD1332" s="41">
        <v>4</v>
      </c>
      <c r="BE1332" s="52">
        <v>42</v>
      </c>
      <c r="BF1332" s="62">
        <v>4281</v>
      </c>
      <c r="BG1332" s="274"/>
    </row>
    <row r="1333" spans="1:59" x14ac:dyDescent="0.25">
      <c r="A1333" s="196">
        <v>4</v>
      </c>
      <c r="B1333" s="197" t="s">
        <v>422</v>
      </c>
      <c r="C1333" s="208">
        <v>42</v>
      </c>
      <c r="D1333" s="209" t="s">
        <v>518</v>
      </c>
      <c r="E1333" s="212">
        <v>4282</v>
      </c>
      <c r="F1333" s="213" t="s">
        <v>668</v>
      </c>
      <c r="G1333" s="234"/>
      <c r="H1333" s="138"/>
      <c r="I1333" s="224"/>
      <c r="J1333" s="98"/>
      <c r="K1333" s="98"/>
      <c r="L1333" s="98"/>
      <c r="M1333" s="137"/>
      <c r="N1333" s="322"/>
      <c r="O1333" s="323"/>
      <c r="P1333" s="139"/>
      <c r="Q1333" s="139"/>
      <c r="R1333" s="139"/>
      <c r="S1333" s="139"/>
      <c r="T1333" s="139"/>
      <c r="U1333" s="139"/>
      <c r="V1333" s="139"/>
      <c r="W1333" s="139"/>
      <c r="X1333" s="139"/>
      <c r="Y1333" s="100"/>
      <c r="Z1333" s="125"/>
      <c r="AA1333" s="125"/>
      <c r="AB1333" s="139"/>
      <c r="AC1333" s="139"/>
      <c r="AD1333" s="139"/>
      <c r="AE1333" s="139"/>
      <c r="AF1333" s="139"/>
      <c r="AG1333" s="139"/>
      <c r="AH1333" s="139"/>
      <c r="AI1333" s="139"/>
      <c r="AJ1333" s="100"/>
      <c r="AK1333" s="125"/>
      <c r="AL1333" s="125"/>
      <c r="AM1333" s="139"/>
      <c r="AN1333" s="139"/>
      <c r="AO1333" s="139"/>
      <c r="AP1333" s="139"/>
      <c r="AQ1333" s="139"/>
      <c r="AR1333" s="139"/>
      <c r="AS1333" s="139"/>
      <c r="AT1333" s="139"/>
      <c r="AU1333" s="139"/>
      <c r="AV1333" s="139"/>
      <c r="AW1333" s="99"/>
      <c r="AX1333" s="125"/>
      <c r="AY1333" s="100"/>
      <c r="AZ1333" s="140"/>
      <c r="BA1333" s="141"/>
      <c r="BB1333" s="136"/>
      <c r="BC1333" s="136"/>
      <c r="BD1333" s="41">
        <v>4</v>
      </c>
      <c r="BE1333" s="52">
        <v>42</v>
      </c>
      <c r="BF1333" s="103">
        <v>4282</v>
      </c>
      <c r="BG1333" s="283"/>
    </row>
    <row r="1334" spans="1:59" s="63" customFormat="1" ht="12.75" x14ac:dyDescent="0.2">
      <c r="A1334" s="196">
        <v>4</v>
      </c>
      <c r="B1334" s="197" t="s">
        <v>422</v>
      </c>
      <c r="C1334" s="208">
        <v>42</v>
      </c>
      <c r="D1334" s="209" t="s">
        <v>518</v>
      </c>
      <c r="E1334" s="212">
        <v>4282</v>
      </c>
      <c r="F1334" s="213" t="s">
        <v>668</v>
      </c>
      <c r="G1334" s="232"/>
      <c r="H1334" s="97"/>
      <c r="I1334" s="224"/>
      <c r="J1334" s="98"/>
      <c r="K1334" s="98"/>
      <c r="L1334" s="98"/>
      <c r="M1334" s="96"/>
      <c r="N1334" s="307"/>
      <c r="O1334" s="246"/>
      <c r="P1334" s="124"/>
      <c r="Q1334" s="99"/>
      <c r="R1334" s="99"/>
      <c r="S1334" s="99"/>
      <c r="T1334" s="99"/>
      <c r="U1334" s="99"/>
      <c r="V1334" s="99"/>
      <c r="W1334" s="99"/>
      <c r="X1334" s="99"/>
      <c r="Y1334" s="100"/>
      <c r="Z1334" s="100"/>
      <c r="AA1334" s="100"/>
      <c r="AB1334" s="99"/>
      <c r="AC1334" s="99"/>
      <c r="AD1334" s="99"/>
      <c r="AE1334" s="99"/>
      <c r="AF1334" s="99"/>
      <c r="AG1334" s="99"/>
      <c r="AH1334" s="99"/>
      <c r="AI1334" s="99"/>
      <c r="AJ1334" s="100"/>
      <c r="AK1334" s="100"/>
      <c r="AL1334" s="100"/>
      <c r="AM1334" s="99"/>
      <c r="AN1334" s="99"/>
      <c r="AO1334" s="99"/>
      <c r="AP1334" s="99"/>
      <c r="AQ1334" s="99"/>
      <c r="AR1334" s="99"/>
      <c r="AS1334" s="99"/>
      <c r="AT1334" s="99"/>
      <c r="AU1334" s="99"/>
      <c r="AV1334" s="99"/>
      <c r="AW1334" s="99"/>
      <c r="AX1334" s="100"/>
      <c r="AY1334" s="100"/>
      <c r="AZ1334" s="101"/>
      <c r="BA1334" s="102"/>
      <c r="BB1334" s="95"/>
      <c r="BC1334" s="95"/>
      <c r="BD1334" s="41">
        <v>4</v>
      </c>
      <c r="BE1334" s="52">
        <v>42</v>
      </c>
      <c r="BF1334" s="103">
        <v>4282</v>
      </c>
      <c r="BG1334" s="277"/>
    </row>
    <row r="1335" spans="1:59" s="63" customFormat="1" ht="12.75" x14ac:dyDescent="0.2">
      <c r="A1335" s="196">
        <v>4</v>
      </c>
      <c r="B1335" s="197" t="s">
        <v>422</v>
      </c>
      <c r="C1335" s="208">
        <v>42</v>
      </c>
      <c r="D1335" s="209" t="s">
        <v>518</v>
      </c>
      <c r="E1335" s="212">
        <v>4282</v>
      </c>
      <c r="F1335" s="213" t="s">
        <v>668</v>
      </c>
      <c r="G1335" s="231" t="s">
        <v>669</v>
      </c>
      <c r="H1335" s="65"/>
      <c r="I1335" s="222"/>
      <c r="J1335" s="66"/>
      <c r="K1335" s="66"/>
      <c r="L1335" s="66"/>
      <c r="M1335" s="64"/>
      <c r="N1335" s="304"/>
      <c r="O1335" s="305"/>
      <c r="P1335" s="127"/>
      <c r="Q1335" s="67"/>
      <c r="R1335" s="67"/>
      <c r="S1335" s="67"/>
      <c r="T1335" s="67"/>
      <c r="U1335" s="67"/>
      <c r="V1335" s="67"/>
      <c r="W1335" s="67"/>
      <c r="X1335" s="67"/>
      <c r="Y1335" s="68"/>
      <c r="Z1335" s="68"/>
      <c r="AA1335" s="68"/>
      <c r="AB1335" s="67"/>
      <c r="AC1335" s="67"/>
      <c r="AD1335" s="67"/>
      <c r="AE1335" s="67"/>
      <c r="AF1335" s="67"/>
      <c r="AG1335" s="67"/>
      <c r="AH1335" s="67"/>
      <c r="AI1335" s="67"/>
      <c r="AJ1335" s="68"/>
      <c r="AK1335" s="68"/>
      <c r="AL1335" s="68"/>
      <c r="AM1335" s="67"/>
      <c r="AN1335" s="67"/>
      <c r="AO1335" s="67"/>
      <c r="AP1335" s="67"/>
      <c r="AQ1335" s="67"/>
      <c r="AR1335" s="67"/>
      <c r="AS1335" s="67"/>
      <c r="AT1335" s="67"/>
      <c r="AU1335" s="67"/>
      <c r="AV1335" s="67"/>
      <c r="AW1335" s="67"/>
      <c r="AX1335" s="68"/>
      <c r="AY1335" s="68"/>
      <c r="AZ1335" s="69"/>
      <c r="BA1335" s="70"/>
      <c r="BB1335" s="71"/>
      <c r="BC1335" s="95"/>
      <c r="BD1335" s="41">
        <v>4</v>
      </c>
      <c r="BE1335" s="52">
        <v>42</v>
      </c>
      <c r="BF1335" s="103">
        <v>4282</v>
      </c>
      <c r="BG1335" s="275"/>
    </row>
    <row r="1336" spans="1:59" s="63" customFormat="1" ht="12.75" x14ac:dyDescent="0.2">
      <c r="A1336" s="196">
        <v>4</v>
      </c>
      <c r="B1336" s="197" t="s">
        <v>422</v>
      </c>
      <c r="C1336" s="208">
        <v>42</v>
      </c>
      <c r="D1336" s="209" t="s">
        <v>518</v>
      </c>
      <c r="E1336" s="212">
        <v>4282</v>
      </c>
      <c r="F1336" s="213" t="s">
        <v>668</v>
      </c>
      <c r="G1336" s="231" t="s">
        <v>669</v>
      </c>
      <c r="H1336" s="72" t="s">
        <v>47</v>
      </c>
      <c r="I1336" s="223"/>
      <c r="J1336" s="73"/>
      <c r="K1336" s="73"/>
      <c r="L1336" s="73"/>
      <c r="M1336" s="74"/>
      <c r="N1336" s="247"/>
      <c r="O1336" s="306"/>
      <c r="P1336" s="105"/>
      <c r="Q1336" s="75"/>
      <c r="R1336" s="75"/>
      <c r="S1336" s="75"/>
      <c r="T1336" s="75"/>
      <c r="U1336" s="75"/>
      <c r="V1336" s="75"/>
      <c r="W1336" s="75"/>
      <c r="X1336" s="75"/>
      <c r="Y1336" s="76">
        <f>IF(ISNUMBER(VLOOKUP(Y1338,P$7:W$7,MATCH(Y1338,P$7:W$7))),VLOOKUP(Y1338,P$7:W$7,MATCH(Y1338,P$7:W$7)),IF(N1340=0,"No Data",IF(Y1338&gt;0,"&lt;100",0)))</f>
        <v>5000</v>
      </c>
      <c r="Z1336" s="77">
        <f>IF(ISNUMBER(VLOOKUP(Z1340,P$7:W$7,MATCH(Z1340,P$7:W$7))),VLOOKUP(Z1340,P$7:W$7,MATCH(Z1340,P$7:W$7)),IF(N1340=0,"No Data",IF(Z1340&gt;0,"&lt;100",0)))</f>
        <v>5000</v>
      </c>
      <c r="AA1336" s="106">
        <f>IF(ISNUMBER(Z1336),Z1336,0)</f>
        <v>5000</v>
      </c>
      <c r="AB1336" s="75"/>
      <c r="AC1336" s="75"/>
      <c r="AD1336" s="75"/>
      <c r="AE1336" s="75"/>
      <c r="AF1336" s="75"/>
      <c r="AG1336" s="75"/>
      <c r="AH1336" s="75"/>
      <c r="AI1336" s="75"/>
      <c r="AJ1336" s="76">
        <f>IF(ISNUMBER(VLOOKUP(AJ1338,AB$7:AH$7,MATCH(AJ1338,AB$7:AH$7))),VLOOKUP(AJ1338,AB$7:AH$7,MATCH(AJ1338,AB$7:AH$7)),IF(N1340=0,"No Data",IF(AJ1338&gt;0,"&lt;50",0)))</f>
        <v>0</v>
      </c>
      <c r="AK1336" s="77">
        <f>IF(ISNUMBER(VLOOKUP(AK1340,AB$7:AH$7,MATCH(AK1340,AB$7:AH$7))),VLOOKUP(AK1340,AB$7:AH$7,MATCH(AK1340,AB$7:AH$7)),IF(N1340=0,"No Data",IF(AK1340&gt;0,"&lt;50",0)))</f>
        <v>0</v>
      </c>
      <c r="AL1336" s="106">
        <f>IF(ISNUMBER(AK1336),AK1336,0)</f>
        <v>0</v>
      </c>
      <c r="AM1336" s="75"/>
      <c r="AN1336" s="75"/>
      <c r="AO1336" s="75"/>
      <c r="AP1336" s="75"/>
      <c r="AQ1336" s="75"/>
      <c r="AR1336" s="75"/>
      <c r="AS1336" s="75"/>
      <c r="AT1336" s="75"/>
      <c r="AU1336" s="75"/>
      <c r="AV1336" s="75"/>
      <c r="AW1336" s="76">
        <f>IF(ISNUMBER(VLOOKUP(AW1338,AM$7:AU$7,MATCH(AW1338,AM$7:AU$7))),VLOOKUP(AW1338,AM$7:AU$7,MATCH(AW1338,AM$7:AU$7)),IF(N1340=0,"No Data",IF(AW1338&gt;0,"&lt;10",0)))</f>
        <v>250</v>
      </c>
      <c r="AX1336" s="77">
        <f>IF(ISNUMBER(VLOOKUP(AX1340,AM$7:AU$7,MATCH(AX1340,AM$7:AU$7))),VLOOKUP(AX1340,AM$7:AU$7,MATCH(AX1340,AM$7:AU$7)),IF(N1340=0,"No Data",IF(AX1340&gt;0,"&lt;10",0)))</f>
        <v>250</v>
      </c>
      <c r="AY1336" s="106">
        <f>IF(ISNUMBER(AX1336),AX1336,0)</f>
        <v>250</v>
      </c>
      <c r="AZ1336" s="79"/>
      <c r="BA1336" s="80"/>
      <c r="BB1336" s="71"/>
      <c r="BC1336" s="95"/>
      <c r="BD1336" s="41">
        <v>4</v>
      </c>
      <c r="BE1336" s="52">
        <v>42</v>
      </c>
      <c r="BF1336" s="103">
        <v>4282</v>
      </c>
      <c r="BG1336" s="276" t="s">
        <v>47</v>
      </c>
    </row>
    <row r="1337" spans="1:59" s="63" customFormat="1" ht="12.75" x14ac:dyDescent="0.2">
      <c r="A1337" s="196">
        <v>4</v>
      </c>
      <c r="B1337" s="197" t="s">
        <v>422</v>
      </c>
      <c r="C1337" s="208">
        <v>42</v>
      </c>
      <c r="D1337" s="209" t="s">
        <v>518</v>
      </c>
      <c r="E1337" s="212">
        <v>4282</v>
      </c>
      <c r="F1337" s="213" t="s">
        <v>668</v>
      </c>
      <c r="G1337" s="231" t="s">
        <v>669</v>
      </c>
      <c r="H1337" s="81" t="s">
        <v>48</v>
      </c>
      <c r="I1337" s="223"/>
      <c r="J1337" s="73"/>
      <c r="K1337" s="73"/>
      <c r="L1337" s="73"/>
      <c r="M1337" s="74"/>
      <c r="N1337" s="247"/>
      <c r="O1337" s="306"/>
      <c r="P1337" s="105"/>
      <c r="Q1337" s="75"/>
      <c r="R1337" s="75"/>
      <c r="S1337" s="75"/>
      <c r="T1337" s="75"/>
      <c r="U1337" s="75"/>
      <c r="V1337" s="75"/>
      <c r="W1337" s="75"/>
      <c r="X1337" s="75"/>
      <c r="Y1337" s="82">
        <f>MIN(X1341:X1350)</f>
        <v>0</v>
      </c>
      <c r="Z1337" s="83"/>
      <c r="AA1337" s="83"/>
      <c r="AB1337" s="75"/>
      <c r="AC1337" s="75"/>
      <c r="AD1337" s="75"/>
      <c r="AE1337" s="75"/>
      <c r="AF1337" s="75"/>
      <c r="AG1337" s="75"/>
      <c r="AH1337" s="75"/>
      <c r="AI1337" s="75"/>
      <c r="AJ1337" s="82">
        <f>MIN(AI1341:AI1350)</f>
        <v>0</v>
      </c>
      <c r="AK1337" s="83"/>
      <c r="AL1337" s="83"/>
      <c r="AM1337" s="75"/>
      <c r="AN1337" s="75"/>
      <c r="AO1337" s="75"/>
      <c r="AP1337" s="75"/>
      <c r="AQ1337" s="75"/>
      <c r="AR1337" s="75"/>
      <c r="AS1337" s="75"/>
      <c r="AT1337" s="75"/>
      <c r="AU1337" s="75"/>
      <c r="AV1337" s="75"/>
      <c r="AW1337" s="82">
        <f>MIN(AV1341:AV1350)</f>
        <v>25</v>
      </c>
      <c r="AX1337" s="83"/>
      <c r="AY1337" s="83"/>
      <c r="AZ1337" s="79"/>
      <c r="BA1337" s="80"/>
      <c r="BB1337" s="71"/>
      <c r="BC1337" s="95"/>
      <c r="BD1337" s="41">
        <v>4</v>
      </c>
      <c r="BE1337" s="52">
        <v>42</v>
      </c>
      <c r="BF1337" s="103">
        <v>4282</v>
      </c>
      <c r="BG1337" s="278" t="s">
        <v>48</v>
      </c>
    </row>
    <row r="1338" spans="1:59" s="63" customFormat="1" ht="12.75" x14ac:dyDescent="0.2">
      <c r="A1338" s="196">
        <v>4</v>
      </c>
      <c r="B1338" s="197" t="s">
        <v>422</v>
      </c>
      <c r="C1338" s="208">
        <v>42</v>
      </c>
      <c r="D1338" s="209" t="s">
        <v>518</v>
      </c>
      <c r="E1338" s="212">
        <v>4282</v>
      </c>
      <c r="F1338" s="213" t="s">
        <v>668</v>
      </c>
      <c r="G1338" s="231" t="s">
        <v>669</v>
      </c>
      <c r="H1338" s="81" t="s">
        <v>49</v>
      </c>
      <c r="I1338" s="223"/>
      <c r="J1338" s="73"/>
      <c r="K1338" s="73"/>
      <c r="L1338" s="73"/>
      <c r="M1338" s="74"/>
      <c r="N1338" s="247"/>
      <c r="O1338" s="306"/>
      <c r="P1338" s="105"/>
      <c r="Q1338" s="75"/>
      <c r="R1338" s="75"/>
      <c r="S1338" s="75"/>
      <c r="T1338" s="75"/>
      <c r="U1338" s="75"/>
      <c r="V1338" s="75"/>
      <c r="W1338" s="75"/>
      <c r="X1338" s="75"/>
      <c r="Y1338" s="84">
        <f>IF(ISNUMBER(AVERAGE(X1341:X1350)),AVERAGE(X1341:X1350),0)</f>
        <v>8030</v>
      </c>
      <c r="Z1338" s="83"/>
      <c r="AA1338" s="83"/>
      <c r="AB1338" s="75"/>
      <c r="AC1338" s="75"/>
      <c r="AD1338" s="75"/>
      <c r="AE1338" s="75"/>
      <c r="AF1338" s="75"/>
      <c r="AG1338" s="75"/>
      <c r="AH1338" s="75"/>
      <c r="AI1338" s="75"/>
      <c r="AJ1338" s="84">
        <f>IF(ISNUMBER(AVERAGE(AI1341:AI1350)),AVERAGE(AI1341:AI1350),0)</f>
        <v>0</v>
      </c>
      <c r="AK1338" s="83"/>
      <c r="AL1338" s="83"/>
      <c r="AM1338" s="75"/>
      <c r="AN1338" s="75"/>
      <c r="AO1338" s="75"/>
      <c r="AP1338" s="75"/>
      <c r="AQ1338" s="75"/>
      <c r="AR1338" s="75"/>
      <c r="AS1338" s="75"/>
      <c r="AT1338" s="75"/>
      <c r="AU1338" s="75"/>
      <c r="AV1338" s="75"/>
      <c r="AW1338" s="84">
        <f>IF(ISNUMBER(AVERAGE(AV1341:AV1350)),AVERAGE(AV1341:AV1350),0)</f>
        <v>447.5</v>
      </c>
      <c r="AX1338" s="83"/>
      <c r="AY1338" s="83"/>
      <c r="AZ1338" s="79"/>
      <c r="BA1338" s="80"/>
      <c r="BB1338" s="71"/>
      <c r="BC1338" s="95"/>
      <c r="BD1338" s="41">
        <v>4</v>
      </c>
      <c r="BE1338" s="52">
        <v>42</v>
      </c>
      <c r="BF1338" s="103">
        <v>4282</v>
      </c>
      <c r="BG1338" s="278" t="s">
        <v>49</v>
      </c>
    </row>
    <row r="1339" spans="1:59" s="63" customFormat="1" ht="12.75" x14ac:dyDescent="0.2">
      <c r="A1339" s="196">
        <v>4</v>
      </c>
      <c r="B1339" s="197" t="s">
        <v>422</v>
      </c>
      <c r="C1339" s="208">
        <v>42</v>
      </c>
      <c r="D1339" s="209" t="s">
        <v>518</v>
      </c>
      <c r="E1339" s="212">
        <v>4282</v>
      </c>
      <c r="F1339" s="213" t="s">
        <v>668</v>
      </c>
      <c r="G1339" s="231" t="s">
        <v>669</v>
      </c>
      <c r="H1339" s="81" t="s">
        <v>50</v>
      </c>
      <c r="I1339" s="223"/>
      <c r="J1339" s="73"/>
      <c r="K1339" s="73"/>
      <c r="L1339" s="73"/>
      <c r="M1339" s="74"/>
      <c r="N1339" s="247"/>
      <c r="O1339" s="306"/>
      <c r="P1339" s="105"/>
      <c r="Q1339" s="75"/>
      <c r="R1339" s="75"/>
      <c r="S1339" s="75"/>
      <c r="T1339" s="75"/>
      <c r="U1339" s="75"/>
      <c r="V1339" s="75"/>
      <c r="W1339" s="75"/>
      <c r="X1339" s="75"/>
      <c r="Y1339" s="84">
        <f>MAX(X1341:X1350)</f>
        <v>25000</v>
      </c>
      <c r="Z1339" s="83"/>
      <c r="AA1339" s="83"/>
      <c r="AB1339" s="75"/>
      <c r="AC1339" s="75"/>
      <c r="AD1339" s="75"/>
      <c r="AE1339" s="75"/>
      <c r="AF1339" s="75"/>
      <c r="AG1339" s="75"/>
      <c r="AH1339" s="75"/>
      <c r="AI1339" s="75"/>
      <c r="AJ1339" s="84">
        <f>MAX(AI1341:AI1350)</f>
        <v>0</v>
      </c>
      <c r="AK1339" s="83"/>
      <c r="AL1339" s="83"/>
      <c r="AM1339" s="75"/>
      <c r="AN1339" s="75"/>
      <c r="AO1339" s="75"/>
      <c r="AP1339" s="75"/>
      <c r="AQ1339" s="75"/>
      <c r="AR1339" s="75"/>
      <c r="AS1339" s="75"/>
      <c r="AT1339" s="75"/>
      <c r="AU1339" s="75"/>
      <c r="AV1339" s="75"/>
      <c r="AW1339" s="84">
        <f>MAX(AV1341:AV1350)</f>
        <v>2500</v>
      </c>
      <c r="AX1339" s="83"/>
      <c r="AY1339" s="83"/>
      <c r="AZ1339" s="79"/>
      <c r="BA1339" s="80"/>
      <c r="BB1339" s="71"/>
      <c r="BC1339" s="95"/>
      <c r="BD1339" s="41">
        <v>4</v>
      </c>
      <c r="BE1339" s="52">
        <v>42</v>
      </c>
      <c r="BF1339" s="103">
        <v>4282</v>
      </c>
      <c r="BG1339" s="278" t="s">
        <v>50</v>
      </c>
    </row>
    <row r="1340" spans="1:59" s="63" customFormat="1" ht="12.75" x14ac:dyDescent="0.2">
      <c r="A1340" s="196">
        <v>4</v>
      </c>
      <c r="B1340" s="197" t="s">
        <v>422</v>
      </c>
      <c r="C1340" s="208">
        <v>42</v>
      </c>
      <c r="D1340" s="209" t="s">
        <v>518</v>
      </c>
      <c r="E1340" s="212">
        <v>4282</v>
      </c>
      <c r="F1340" s="213" t="s">
        <v>668</v>
      </c>
      <c r="G1340" s="231" t="s">
        <v>669</v>
      </c>
      <c r="H1340" s="85" t="s">
        <v>51</v>
      </c>
      <c r="I1340" s="223"/>
      <c r="J1340" s="73"/>
      <c r="K1340" s="73"/>
      <c r="L1340" s="73"/>
      <c r="M1340" s="74"/>
      <c r="N1340" s="248">
        <f>SUM(N1341:N1350)</f>
        <v>10</v>
      </c>
      <c r="O1340" s="293">
        <f>SUM(O1341:O1350)</f>
        <v>0.99999999999999989</v>
      </c>
      <c r="P1340" s="292"/>
      <c r="Q1340" s="87"/>
      <c r="R1340" s="87"/>
      <c r="S1340" s="87"/>
      <c r="T1340" s="87"/>
      <c r="U1340" s="87"/>
      <c r="V1340" s="87"/>
      <c r="W1340" s="87"/>
      <c r="X1340" s="87"/>
      <c r="Y1340" s="88"/>
      <c r="Z1340" s="86">
        <f>SUM(Z1341:Z1350)</f>
        <v>8030</v>
      </c>
      <c r="AA1340" s="88"/>
      <c r="AB1340" s="87"/>
      <c r="AC1340" s="87"/>
      <c r="AD1340" s="87"/>
      <c r="AE1340" s="87"/>
      <c r="AF1340" s="87"/>
      <c r="AG1340" s="87"/>
      <c r="AH1340" s="87"/>
      <c r="AI1340" s="87"/>
      <c r="AJ1340" s="88"/>
      <c r="AK1340" s="86">
        <f>SUM(AK1341:AK1350)</f>
        <v>0</v>
      </c>
      <c r="AL1340" s="88"/>
      <c r="AM1340" s="87"/>
      <c r="AN1340" s="87"/>
      <c r="AO1340" s="87"/>
      <c r="AP1340" s="87"/>
      <c r="AQ1340" s="87"/>
      <c r="AR1340" s="87"/>
      <c r="AS1340" s="87"/>
      <c r="AT1340" s="87"/>
      <c r="AU1340" s="87"/>
      <c r="AV1340" s="87"/>
      <c r="AW1340" s="112"/>
      <c r="AX1340" s="86">
        <f>SUM(AX1341:AX1350)</f>
        <v>447.5</v>
      </c>
      <c r="AY1340" s="88"/>
      <c r="AZ1340" s="79"/>
      <c r="BA1340" s="80"/>
      <c r="BB1340" s="71"/>
      <c r="BC1340" s="95"/>
      <c r="BD1340" s="41">
        <v>4</v>
      </c>
      <c r="BE1340" s="52">
        <v>42</v>
      </c>
      <c r="BF1340" s="103">
        <v>4282</v>
      </c>
      <c r="BG1340" s="279" t="s">
        <v>51</v>
      </c>
    </row>
    <row r="1341" spans="1:59" s="63" customFormat="1" ht="12.75" x14ac:dyDescent="0.2">
      <c r="A1341" s="196">
        <v>4</v>
      </c>
      <c r="B1341" s="197" t="s">
        <v>422</v>
      </c>
      <c r="C1341" s="208">
        <v>42</v>
      </c>
      <c r="D1341" s="209" t="s">
        <v>518</v>
      </c>
      <c r="E1341" s="212">
        <v>4282</v>
      </c>
      <c r="F1341" s="213" t="s">
        <v>668</v>
      </c>
      <c r="G1341" s="231" t="s">
        <v>669</v>
      </c>
      <c r="H1341" s="89" t="s">
        <v>52</v>
      </c>
      <c r="I1341" s="90" t="s">
        <v>670</v>
      </c>
      <c r="J1341" s="90" t="s">
        <v>671</v>
      </c>
      <c r="K1341" s="90" t="s">
        <v>64</v>
      </c>
      <c r="L1341" s="90" t="s">
        <v>672</v>
      </c>
      <c r="M1341" s="91"/>
      <c r="N1341" s="312">
        <v>1</v>
      </c>
      <c r="O1341" s="313">
        <f>N1341/N$1340</f>
        <v>0.1</v>
      </c>
      <c r="P1341" s="104">
        <v>1</v>
      </c>
      <c r="Q1341" s="92"/>
      <c r="R1341" s="92"/>
      <c r="S1341" s="92"/>
      <c r="T1341" s="92"/>
      <c r="U1341" s="92"/>
      <c r="V1341" s="92"/>
      <c r="W1341" s="92"/>
      <c r="X1341" s="109">
        <f t="shared" ref="X1341:X1350" si="202">P1341*P$7+Q1341*Q$7+R1341*R$7+S1341*S$7+T1341*T$7+U1341*U$7+V1341*V$7+W1341*W$7</f>
        <v>100</v>
      </c>
      <c r="Y1341" s="83"/>
      <c r="Z1341" s="110">
        <f t="shared" ref="Z1341:Z1350" si="203">X1341*$O1341</f>
        <v>10</v>
      </c>
      <c r="AA1341" s="111"/>
      <c r="AB1341" s="92"/>
      <c r="AC1341" s="92"/>
      <c r="AD1341" s="92"/>
      <c r="AE1341" s="92"/>
      <c r="AF1341" s="92"/>
      <c r="AG1341" s="92"/>
      <c r="AH1341" s="92"/>
      <c r="AI1341" s="109">
        <f t="shared" ref="AI1341:AI1350" si="204">AB1341*AB$7+AC1341*AC$7+AD1341*AD$7+AE1341*AE$7+AF1341*AF$7+AG1341*AG$7+AH1341*AH$7</f>
        <v>0</v>
      </c>
      <c r="AJ1341" s="83"/>
      <c r="AK1341" s="110">
        <f t="shared" ref="AK1341:AK1350" si="205">AI1341*$O1341</f>
        <v>0</v>
      </c>
      <c r="AL1341" s="111"/>
      <c r="AM1341" s="92"/>
      <c r="AN1341" s="92"/>
      <c r="AO1341" s="92"/>
      <c r="AP1341" s="92"/>
      <c r="AQ1341" s="92"/>
      <c r="AR1341" s="92"/>
      <c r="AS1341" s="92">
        <v>1</v>
      </c>
      <c r="AT1341" s="92"/>
      <c r="AU1341" s="92"/>
      <c r="AV1341" s="109">
        <f t="shared" ref="AV1341:AV1350" si="206">AM1341*AM$7+AN1341*AN$7+AO1341*AO$7+AP1341*AP$7+AQ1341*AQ$7+AR1341*AR$7+AS1341*AS$7+AT1341*AT$7+AU1341*AU$7</f>
        <v>1000</v>
      </c>
      <c r="AW1341" s="75"/>
      <c r="AX1341" s="110">
        <f t="shared" ref="AX1341:AX1350" si="207">AV1341*$O1341</f>
        <v>100</v>
      </c>
      <c r="AY1341" s="111"/>
      <c r="AZ1341" s="93"/>
      <c r="BA1341" s="94" t="s">
        <v>105</v>
      </c>
      <c r="BB1341" s="71"/>
      <c r="BC1341" s="95"/>
      <c r="BD1341" s="41">
        <v>4</v>
      </c>
      <c r="BE1341" s="52">
        <v>42</v>
      </c>
      <c r="BF1341" s="103">
        <v>4282</v>
      </c>
      <c r="BG1341" s="280" t="s">
        <v>52</v>
      </c>
    </row>
    <row r="1342" spans="1:59" s="63" customFormat="1" ht="12.75" x14ac:dyDescent="0.2">
      <c r="A1342" s="196">
        <v>4</v>
      </c>
      <c r="B1342" s="197" t="s">
        <v>422</v>
      </c>
      <c r="C1342" s="208">
        <v>42</v>
      </c>
      <c r="D1342" s="209" t="s">
        <v>518</v>
      </c>
      <c r="E1342" s="212">
        <v>4282</v>
      </c>
      <c r="F1342" s="213" t="s">
        <v>668</v>
      </c>
      <c r="G1342" s="231" t="s">
        <v>669</v>
      </c>
      <c r="H1342" s="89"/>
      <c r="I1342" s="90" t="s">
        <v>630</v>
      </c>
      <c r="J1342" s="90" t="s">
        <v>673</v>
      </c>
      <c r="K1342" s="90" t="s">
        <v>64</v>
      </c>
      <c r="L1342" s="90" t="s">
        <v>76</v>
      </c>
      <c r="M1342" s="91"/>
      <c r="N1342" s="312">
        <v>1</v>
      </c>
      <c r="O1342" s="313">
        <f t="shared" ref="O1342:O1350" si="208">N1342/N$1340</f>
        <v>0.1</v>
      </c>
      <c r="P1342" s="104"/>
      <c r="Q1342" s="92"/>
      <c r="R1342" s="92"/>
      <c r="S1342" s="92"/>
      <c r="T1342" s="92"/>
      <c r="U1342" s="92"/>
      <c r="V1342" s="92"/>
      <c r="W1342" s="92"/>
      <c r="X1342" s="109">
        <f t="shared" si="202"/>
        <v>0</v>
      </c>
      <c r="Y1342" s="83"/>
      <c r="Z1342" s="110">
        <f t="shared" si="203"/>
        <v>0</v>
      </c>
      <c r="AA1342" s="111"/>
      <c r="AB1342" s="92"/>
      <c r="AC1342" s="92"/>
      <c r="AD1342" s="92"/>
      <c r="AE1342" s="92"/>
      <c r="AF1342" s="92"/>
      <c r="AG1342" s="92"/>
      <c r="AH1342" s="92"/>
      <c r="AI1342" s="109">
        <f t="shared" si="204"/>
        <v>0</v>
      </c>
      <c r="AJ1342" s="83"/>
      <c r="AK1342" s="110">
        <f t="shared" si="205"/>
        <v>0</v>
      </c>
      <c r="AL1342" s="111"/>
      <c r="AM1342" s="92"/>
      <c r="AN1342" s="92">
        <v>1</v>
      </c>
      <c r="AO1342" s="92"/>
      <c r="AP1342" s="92"/>
      <c r="AQ1342" s="92"/>
      <c r="AR1342" s="92"/>
      <c r="AS1342" s="92"/>
      <c r="AT1342" s="92"/>
      <c r="AU1342" s="92"/>
      <c r="AV1342" s="109">
        <f t="shared" si="206"/>
        <v>25</v>
      </c>
      <c r="AW1342" s="75"/>
      <c r="AX1342" s="110">
        <f t="shared" si="207"/>
        <v>2.5</v>
      </c>
      <c r="AY1342" s="111"/>
      <c r="AZ1342" s="93"/>
      <c r="BA1342" s="94" t="s">
        <v>105</v>
      </c>
      <c r="BB1342" s="71"/>
      <c r="BC1342" s="95"/>
      <c r="BD1342" s="41">
        <v>4</v>
      </c>
      <c r="BE1342" s="52">
        <v>42</v>
      </c>
      <c r="BF1342" s="103">
        <v>4282</v>
      </c>
      <c r="BG1342" s="280" t="s">
        <v>52</v>
      </c>
    </row>
    <row r="1343" spans="1:59" s="63" customFormat="1" ht="12.75" x14ac:dyDescent="0.2">
      <c r="A1343" s="196">
        <v>4</v>
      </c>
      <c r="B1343" s="197" t="s">
        <v>422</v>
      </c>
      <c r="C1343" s="208">
        <v>42</v>
      </c>
      <c r="D1343" s="209" t="s">
        <v>518</v>
      </c>
      <c r="E1343" s="212">
        <v>4282</v>
      </c>
      <c r="F1343" s="213" t="s">
        <v>668</v>
      </c>
      <c r="G1343" s="231" t="s">
        <v>669</v>
      </c>
      <c r="H1343" s="89"/>
      <c r="I1343" s="90" t="s">
        <v>634</v>
      </c>
      <c r="J1343" s="90"/>
      <c r="K1343" s="90" t="s">
        <v>511</v>
      </c>
      <c r="L1343" s="90"/>
      <c r="M1343" s="91"/>
      <c r="N1343" s="312">
        <v>1</v>
      </c>
      <c r="O1343" s="313">
        <f t="shared" si="208"/>
        <v>0.1</v>
      </c>
      <c r="P1343" s="104"/>
      <c r="Q1343" s="92"/>
      <c r="R1343" s="92"/>
      <c r="S1343" s="92"/>
      <c r="T1343" s="92"/>
      <c r="U1343" s="92"/>
      <c r="V1343" s="92"/>
      <c r="W1343" s="92">
        <v>1</v>
      </c>
      <c r="X1343" s="109">
        <f t="shared" si="202"/>
        <v>25000</v>
      </c>
      <c r="Y1343" s="83"/>
      <c r="Z1343" s="110">
        <f t="shared" si="203"/>
        <v>2500</v>
      </c>
      <c r="AA1343" s="111"/>
      <c r="AB1343" s="92"/>
      <c r="AC1343" s="92"/>
      <c r="AD1343" s="92"/>
      <c r="AE1343" s="92"/>
      <c r="AF1343" s="92"/>
      <c r="AG1343" s="92"/>
      <c r="AH1343" s="92"/>
      <c r="AI1343" s="109">
        <f t="shared" si="204"/>
        <v>0</v>
      </c>
      <c r="AJ1343" s="83"/>
      <c r="AK1343" s="110">
        <f t="shared" si="205"/>
        <v>0</v>
      </c>
      <c r="AL1343" s="111"/>
      <c r="AM1343" s="92"/>
      <c r="AN1343" s="92"/>
      <c r="AO1343" s="92"/>
      <c r="AP1343" s="92">
        <v>1</v>
      </c>
      <c r="AQ1343" s="92"/>
      <c r="AR1343" s="92"/>
      <c r="AS1343" s="92"/>
      <c r="AT1343" s="92"/>
      <c r="AU1343" s="92"/>
      <c r="AV1343" s="109">
        <f t="shared" si="206"/>
        <v>100</v>
      </c>
      <c r="AW1343" s="75"/>
      <c r="AX1343" s="110">
        <f t="shared" si="207"/>
        <v>10</v>
      </c>
      <c r="AY1343" s="111"/>
      <c r="AZ1343" s="93"/>
      <c r="BA1343" s="94" t="s">
        <v>105</v>
      </c>
      <c r="BB1343" s="71"/>
      <c r="BC1343" s="95"/>
      <c r="BD1343" s="41">
        <v>4</v>
      </c>
      <c r="BE1343" s="52">
        <v>42</v>
      </c>
      <c r="BF1343" s="103">
        <v>4282</v>
      </c>
      <c r="BG1343" s="280" t="s">
        <v>52</v>
      </c>
    </row>
    <row r="1344" spans="1:59" s="63" customFormat="1" ht="12.75" x14ac:dyDescent="0.2">
      <c r="A1344" s="196">
        <v>4</v>
      </c>
      <c r="B1344" s="197" t="s">
        <v>422</v>
      </c>
      <c r="C1344" s="208">
        <v>42</v>
      </c>
      <c r="D1344" s="209" t="s">
        <v>518</v>
      </c>
      <c r="E1344" s="212">
        <v>4282</v>
      </c>
      <c r="F1344" s="213" t="s">
        <v>668</v>
      </c>
      <c r="G1344" s="231" t="s">
        <v>669</v>
      </c>
      <c r="H1344" s="89"/>
      <c r="I1344" s="90" t="s">
        <v>630</v>
      </c>
      <c r="J1344" s="90"/>
      <c r="K1344" s="90" t="s">
        <v>64</v>
      </c>
      <c r="L1344" s="90" t="s">
        <v>76</v>
      </c>
      <c r="M1344" s="91"/>
      <c r="N1344" s="312">
        <v>1</v>
      </c>
      <c r="O1344" s="313">
        <f t="shared" si="208"/>
        <v>0.1</v>
      </c>
      <c r="P1344" s="104"/>
      <c r="Q1344" s="92"/>
      <c r="R1344" s="92"/>
      <c r="S1344" s="92"/>
      <c r="T1344" s="92"/>
      <c r="U1344" s="92"/>
      <c r="V1344" s="92"/>
      <c r="W1344" s="92"/>
      <c r="X1344" s="109">
        <f t="shared" si="202"/>
        <v>0</v>
      </c>
      <c r="Y1344" s="83"/>
      <c r="Z1344" s="110">
        <f t="shared" si="203"/>
        <v>0</v>
      </c>
      <c r="AA1344" s="111"/>
      <c r="AB1344" s="92"/>
      <c r="AC1344" s="92"/>
      <c r="AD1344" s="92"/>
      <c r="AE1344" s="92"/>
      <c r="AF1344" s="92"/>
      <c r="AG1344" s="92"/>
      <c r="AH1344" s="92"/>
      <c r="AI1344" s="109">
        <f t="shared" si="204"/>
        <v>0</v>
      </c>
      <c r="AJ1344" s="83"/>
      <c r="AK1344" s="110">
        <f t="shared" si="205"/>
        <v>0</v>
      </c>
      <c r="AL1344" s="111"/>
      <c r="AM1344" s="92"/>
      <c r="AN1344" s="92">
        <v>1</v>
      </c>
      <c r="AO1344" s="92"/>
      <c r="AP1344" s="92"/>
      <c r="AQ1344" s="92"/>
      <c r="AR1344" s="92"/>
      <c r="AS1344" s="92"/>
      <c r="AT1344" s="92"/>
      <c r="AU1344" s="92"/>
      <c r="AV1344" s="109">
        <f t="shared" si="206"/>
        <v>25</v>
      </c>
      <c r="AW1344" s="75"/>
      <c r="AX1344" s="110">
        <f t="shared" si="207"/>
        <v>2.5</v>
      </c>
      <c r="AY1344" s="111"/>
      <c r="AZ1344" s="93"/>
      <c r="BA1344" s="94" t="s">
        <v>554</v>
      </c>
      <c r="BB1344" s="71"/>
      <c r="BC1344" s="95"/>
      <c r="BD1344" s="41">
        <v>4</v>
      </c>
      <c r="BE1344" s="52">
        <v>42</v>
      </c>
      <c r="BF1344" s="103">
        <v>4282</v>
      </c>
      <c r="BG1344" s="280" t="s">
        <v>52</v>
      </c>
    </row>
    <row r="1345" spans="1:59" s="63" customFormat="1" ht="12.75" x14ac:dyDescent="0.2">
      <c r="A1345" s="196">
        <v>4</v>
      </c>
      <c r="B1345" s="197" t="s">
        <v>422</v>
      </c>
      <c r="C1345" s="208">
        <v>42</v>
      </c>
      <c r="D1345" s="209" t="s">
        <v>518</v>
      </c>
      <c r="E1345" s="212">
        <v>4282</v>
      </c>
      <c r="F1345" s="213" t="s">
        <v>668</v>
      </c>
      <c r="G1345" s="231" t="s">
        <v>669</v>
      </c>
      <c r="H1345" s="89"/>
      <c r="I1345" s="90" t="s">
        <v>632</v>
      </c>
      <c r="J1345" s="90"/>
      <c r="K1345" s="90" t="s">
        <v>64</v>
      </c>
      <c r="L1345" s="90" t="s">
        <v>633</v>
      </c>
      <c r="M1345" s="91"/>
      <c r="N1345" s="312">
        <v>1</v>
      </c>
      <c r="O1345" s="313">
        <f t="shared" si="208"/>
        <v>0.1</v>
      </c>
      <c r="P1345" s="104"/>
      <c r="Q1345" s="92"/>
      <c r="R1345" s="92"/>
      <c r="S1345" s="92"/>
      <c r="T1345" s="92"/>
      <c r="U1345" s="92"/>
      <c r="V1345" s="92"/>
      <c r="W1345" s="92"/>
      <c r="X1345" s="109">
        <f t="shared" si="202"/>
        <v>0</v>
      </c>
      <c r="Y1345" s="83"/>
      <c r="Z1345" s="110">
        <f t="shared" si="203"/>
        <v>0</v>
      </c>
      <c r="AA1345" s="111"/>
      <c r="AB1345" s="92"/>
      <c r="AC1345" s="92"/>
      <c r="AD1345" s="92"/>
      <c r="AE1345" s="92"/>
      <c r="AF1345" s="92"/>
      <c r="AG1345" s="92"/>
      <c r="AH1345" s="92"/>
      <c r="AI1345" s="109">
        <f t="shared" si="204"/>
        <v>0</v>
      </c>
      <c r="AJ1345" s="83"/>
      <c r="AK1345" s="110">
        <f t="shared" si="205"/>
        <v>0</v>
      </c>
      <c r="AL1345" s="111"/>
      <c r="AM1345" s="92"/>
      <c r="AN1345" s="92">
        <v>1</v>
      </c>
      <c r="AO1345" s="92"/>
      <c r="AP1345" s="92"/>
      <c r="AQ1345" s="92"/>
      <c r="AR1345" s="92"/>
      <c r="AS1345" s="92"/>
      <c r="AT1345" s="92"/>
      <c r="AU1345" s="92"/>
      <c r="AV1345" s="109">
        <f t="shared" si="206"/>
        <v>25</v>
      </c>
      <c r="AW1345" s="75"/>
      <c r="AX1345" s="110">
        <f t="shared" si="207"/>
        <v>2.5</v>
      </c>
      <c r="AY1345" s="111"/>
      <c r="AZ1345" s="93"/>
      <c r="BA1345" s="94" t="s">
        <v>554</v>
      </c>
      <c r="BB1345" s="71"/>
      <c r="BC1345" s="95"/>
      <c r="BD1345" s="41">
        <v>4</v>
      </c>
      <c r="BE1345" s="52">
        <v>42</v>
      </c>
      <c r="BF1345" s="103">
        <v>4282</v>
      </c>
      <c r="BG1345" s="280" t="s">
        <v>52</v>
      </c>
    </row>
    <row r="1346" spans="1:59" s="63" customFormat="1" ht="12.75" x14ac:dyDescent="0.2">
      <c r="A1346" s="196">
        <v>4</v>
      </c>
      <c r="B1346" s="197" t="s">
        <v>422</v>
      </c>
      <c r="C1346" s="208">
        <v>42</v>
      </c>
      <c r="D1346" s="209" t="s">
        <v>518</v>
      </c>
      <c r="E1346" s="212">
        <v>4282</v>
      </c>
      <c r="F1346" s="213" t="s">
        <v>668</v>
      </c>
      <c r="G1346" s="231" t="s">
        <v>669</v>
      </c>
      <c r="H1346" s="89"/>
      <c r="I1346" s="90" t="s">
        <v>667</v>
      </c>
      <c r="J1346" s="90"/>
      <c r="K1346" s="90" t="s">
        <v>90</v>
      </c>
      <c r="L1346" s="90"/>
      <c r="M1346" s="91"/>
      <c r="N1346" s="312">
        <v>1</v>
      </c>
      <c r="O1346" s="313">
        <f t="shared" si="208"/>
        <v>0.1</v>
      </c>
      <c r="P1346" s="104"/>
      <c r="Q1346" s="92"/>
      <c r="R1346" s="92"/>
      <c r="S1346" s="92"/>
      <c r="T1346" s="92"/>
      <c r="U1346" s="92">
        <v>1</v>
      </c>
      <c r="V1346" s="92"/>
      <c r="W1346" s="92"/>
      <c r="X1346" s="109">
        <f t="shared" si="202"/>
        <v>5000</v>
      </c>
      <c r="Y1346" s="83"/>
      <c r="Z1346" s="110">
        <f t="shared" si="203"/>
        <v>500</v>
      </c>
      <c r="AA1346" s="111"/>
      <c r="AB1346" s="92"/>
      <c r="AC1346" s="92"/>
      <c r="AD1346" s="92"/>
      <c r="AE1346" s="92"/>
      <c r="AF1346" s="92"/>
      <c r="AG1346" s="92"/>
      <c r="AH1346" s="92"/>
      <c r="AI1346" s="109">
        <f t="shared" si="204"/>
        <v>0</v>
      </c>
      <c r="AJ1346" s="83"/>
      <c r="AK1346" s="110">
        <f t="shared" si="205"/>
        <v>0</v>
      </c>
      <c r="AL1346" s="111"/>
      <c r="AM1346" s="92"/>
      <c r="AN1346" s="92"/>
      <c r="AO1346" s="92"/>
      <c r="AP1346" s="92">
        <v>1</v>
      </c>
      <c r="AQ1346" s="92"/>
      <c r="AR1346" s="92"/>
      <c r="AS1346" s="92"/>
      <c r="AT1346" s="92"/>
      <c r="AU1346" s="92"/>
      <c r="AV1346" s="109">
        <f t="shared" si="206"/>
        <v>100</v>
      </c>
      <c r="AW1346" s="75"/>
      <c r="AX1346" s="110">
        <f t="shared" si="207"/>
        <v>10</v>
      </c>
      <c r="AY1346" s="111"/>
      <c r="AZ1346" s="93"/>
      <c r="BA1346" s="94" t="s">
        <v>554</v>
      </c>
      <c r="BB1346" s="71"/>
      <c r="BC1346" s="95"/>
      <c r="BD1346" s="41">
        <v>4</v>
      </c>
      <c r="BE1346" s="52">
        <v>42</v>
      </c>
      <c r="BF1346" s="103">
        <v>4282</v>
      </c>
      <c r="BG1346" s="280" t="s">
        <v>52</v>
      </c>
    </row>
    <row r="1347" spans="1:59" s="63" customFormat="1" ht="12.75" x14ac:dyDescent="0.2">
      <c r="A1347" s="196">
        <v>4</v>
      </c>
      <c r="B1347" s="197" t="s">
        <v>422</v>
      </c>
      <c r="C1347" s="208">
        <v>42</v>
      </c>
      <c r="D1347" s="209" t="s">
        <v>518</v>
      </c>
      <c r="E1347" s="212">
        <v>4282</v>
      </c>
      <c r="F1347" s="213" t="s">
        <v>668</v>
      </c>
      <c r="G1347" s="231" t="s">
        <v>669</v>
      </c>
      <c r="H1347" s="89"/>
      <c r="I1347" s="90" t="s">
        <v>666</v>
      </c>
      <c r="J1347" s="90"/>
      <c r="K1347" s="90" t="s">
        <v>64</v>
      </c>
      <c r="L1347" s="90" t="s">
        <v>258</v>
      </c>
      <c r="M1347" s="91"/>
      <c r="N1347" s="312">
        <v>1</v>
      </c>
      <c r="O1347" s="313">
        <f t="shared" si="208"/>
        <v>0.1</v>
      </c>
      <c r="P1347" s="104">
        <v>1</v>
      </c>
      <c r="Q1347" s="92"/>
      <c r="R1347" s="92"/>
      <c r="S1347" s="92"/>
      <c r="T1347" s="92"/>
      <c r="U1347" s="92"/>
      <c r="V1347" s="92"/>
      <c r="W1347" s="92"/>
      <c r="X1347" s="109">
        <f t="shared" si="202"/>
        <v>100</v>
      </c>
      <c r="Y1347" s="83"/>
      <c r="Z1347" s="110">
        <f t="shared" si="203"/>
        <v>10</v>
      </c>
      <c r="AA1347" s="111"/>
      <c r="AB1347" s="92"/>
      <c r="AC1347" s="92"/>
      <c r="AD1347" s="92"/>
      <c r="AE1347" s="92"/>
      <c r="AF1347" s="92"/>
      <c r="AG1347" s="92"/>
      <c r="AH1347" s="92"/>
      <c r="AI1347" s="109">
        <f t="shared" si="204"/>
        <v>0</v>
      </c>
      <c r="AJ1347" s="83"/>
      <c r="AK1347" s="110">
        <f t="shared" si="205"/>
        <v>0</v>
      </c>
      <c r="AL1347" s="111"/>
      <c r="AM1347" s="92"/>
      <c r="AN1347" s="92"/>
      <c r="AO1347" s="92"/>
      <c r="AP1347" s="92"/>
      <c r="AQ1347" s="92"/>
      <c r="AR1347" s="92">
        <v>1</v>
      </c>
      <c r="AS1347" s="92"/>
      <c r="AT1347" s="92"/>
      <c r="AU1347" s="92"/>
      <c r="AV1347" s="109">
        <f t="shared" si="206"/>
        <v>500</v>
      </c>
      <c r="AW1347" s="75"/>
      <c r="AX1347" s="110">
        <f t="shared" si="207"/>
        <v>50</v>
      </c>
      <c r="AY1347" s="111"/>
      <c r="AZ1347" s="93"/>
      <c r="BA1347" s="94" t="s">
        <v>554</v>
      </c>
      <c r="BB1347" s="71"/>
      <c r="BC1347" s="95"/>
      <c r="BD1347" s="41">
        <v>4</v>
      </c>
      <c r="BE1347" s="52">
        <v>42</v>
      </c>
      <c r="BF1347" s="103">
        <v>4282</v>
      </c>
      <c r="BG1347" s="280" t="s">
        <v>52</v>
      </c>
    </row>
    <row r="1348" spans="1:59" s="63" customFormat="1" ht="12.75" x14ac:dyDescent="0.2">
      <c r="A1348" s="196">
        <v>4</v>
      </c>
      <c r="B1348" s="197" t="s">
        <v>422</v>
      </c>
      <c r="C1348" s="208">
        <v>42</v>
      </c>
      <c r="D1348" s="209" t="s">
        <v>518</v>
      </c>
      <c r="E1348" s="212">
        <v>4282</v>
      </c>
      <c r="F1348" s="213" t="s">
        <v>668</v>
      </c>
      <c r="G1348" s="231" t="s">
        <v>669</v>
      </c>
      <c r="H1348" s="89"/>
      <c r="I1348" s="90" t="s">
        <v>503</v>
      </c>
      <c r="J1348" s="90"/>
      <c r="K1348" s="90" t="s">
        <v>64</v>
      </c>
      <c r="L1348" s="90" t="s">
        <v>147</v>
      </c>
      <c r="M1348" s="91"/>
      <c r="N1348" s="312">
        <v>1</v>
      </c>
      <c r="O1348" s="313">
        <f t="shared" si="208"/>
        <v>0.1</v>
      </c>
      <c r="P1348" s="104">
        <v>1</v>
      </c>
      <c r="Q1348" s="92"/>
      <c r="R1348" s="92"/>
      <c r="S1348" s="92"/>
      <c r="T1348" s="92"/>
      <c r="U1348" s="92"/>
      <c r="V1348" s="92"/>
      <c r="W1348" s="92"/>
      <c r="X1348" s="109">
        <f t="shared" si="202"/>
        <v>100</v>
      </c>
      <c r="Y1348" s="83"/>
      <c r="Z1348" s="110">
        <f t="shared" si="203"/>
        <v>10</v>
      </c>
      <c r="AA1348" s="111"/>
      <c r="AB1348" s="92"/>
      <c r="AC1348" s="92"/>
      <c r="AD1348" s="92"/>
      <c r="AE1348" s="92"/>
      <c r="AF1348" s="92"/>
      <c r="AG1348" s="92"/>
      <c r="AH1348" s="92"/>
      <c r="AI1348" s="109">
        <f t="shared" si="204"/>
        <v>0</v>
      </c>
      <c r="AJ1348" s="83"/>
      <c r="AK1348" s="110">
        <f t="shared" si="205"/>
        <v>0</v>
      </c>
      <c r="AL1348" s="111"/>
      <c r="AM1348" s="92"/>
      <c r="AN1348" s="92"/>
      <c r="AO1348" s="92"/>
      <c r="AP1348" s="92"/>
      <c r="AQ1348" s="92"/>
      <c r="AR1348" s="92"/>
      <c r="AS1348" s="92"/>
      <c r="AT1348" s="92">
        <v>1</v>
      </c>
      <c r="AU1348" s="92"/>
      <c r="AV1348" s="109">
        <f t="shared" si="206"/>
        <v>2500</v>
      </c>
      <c r="AW1348" s="75"/>
      <c r="AX1348" s="110">
        <f t="shared" si="207"/>
        <v>250</v>
      </c>
      <c r="AY1348" s="111"/>
      <c r="AZ1348" s="93"/>
      <c r="BA1348" s="94" t="s">
        <v>131</v>
      </c>
      <c r="BB1348" s="71"/>
      <c r="BC1348" s="95"/>
      <c r="BD1348" s="41">
        <v>4</v>
      </c>
      <c r="BE1348" s="52">
        <v>42</v>
      </c>
      <c r="BF1348" s="103">
        <v>4282</v>
      </c>
      <c r="BG1348" s="280" t="s">
        <v>52</v>
      </c>
    </row>
    <row r="1349" spans="1:59" s="63" customFormat="1" ht="12.75" x14ac:dyDescent="0.2">
      <c r="A1349" s="196">
        <v>4</v>
      </c>
      <c r="B1349" s="197" t="s">
        <v>422</v>
      </c>
      <c r="C1349" s="208">
        <v>42</v>
      </c>
      <c r="D1349" s="209" t="s">
        <v>518</v>
      </c>
      <c r="E1349" s="212">
        <v>4282</v>
      </c>
      <c r="F1349" s="213" t="s">
        <v>668</v>
      </c>
      <c r="G1349" s="231" t="s">
        <v>669</v>
      </c>
      <c r="H1349" s="89"/>
      <c r="I1349" s="90" t="s">
        <v>166</v>
      </c>
      <c r="J1349" s="90"/>
      <c r="K1349" s="90" t="s">
        <v>73</v>
      </c>
      <c r="L1349" s="90" t="s">
        <v>95</v>
      </c>
      <c r="M1349" s="91"/>
      <c r="N1349" s="312">
        <v>1</v>
      </c>
      <c r="O1349" s="313">
        <f t="shared" si="208"/>
        <v>0.1</v>
      </c>
      <c r="P1349" s="104"/>
      <c r="Q1349" s="92"/>
      <c r="R1349" s="92"/>
      <c r="S1349" s="92"/>
      <c r="T1349" s="92"/>
      <c r="U1349" s="92"/>
      <c r="V1349" s="92"/>
      <c r="W1349" s="92">
        <v>1</v>
      </c>
      <c r="X1349" s="109">
        <f t="shared" si="202"/>
        <v>25000</v>
      </c>
      <c r="Y1349" s="83"/>
      <c r="Z1349" s="110">
        <f t="shared" si="203"/>
        <v>2500</v>
      </c>
      <c r="AA1349" s="111"/>
      <c r="AB1349" s="92"/>
      <c r="AC1349" s="92"/>
      <c r="AD1349" s="92"/>
      <c r="AE1349" s="92"/>
      <c r="AF1349" s="92"/>
      <c r="AG1349" s="92"/>
      <c r="AH1349" s="92"/>
      <c r="AI1349" s="109">
        <f t="shared" si="204"/>
        <v>0</v>
      </c>
      <c r="AJ1349" s="83"/>
      <c r="AK1349" s="110">
        <f t="shared" si="205"/>
        <v>0</v>
      </c>
      <c r="AL1349" s="111"/>
      <c r="AM1349" s="92"/>
      <c r="AN1349" s="92"/>
      <c r="AO1349" s="92"/>
      <c r="AP1349" s="92">
        <v>1</v>
      </c>
      <c r="AQ1349" s="92"/>
      <c r="AR1349" s="92"/>
      <c r="AS1349" s="92"/>
      <c r="AT1349" s="92"/>
      <c r="AU1349" s="92"/>
      <c r="AV1349" s="109">
        <f t="shared" si="206"/>
        <v>100</v>
      </c>
      <c r="AW1349" s="75"/>
      <c r="AX1349" s="110">
        <f t="shared" si="207"/>
        <v>10</v>
      </c>
      <c r="AY1349" s="111"/>
      <c r="AZ1349" s="93"/>
      <c r="BA1349" s="94" t="s">
        <v>554</v>
      </c>
      <c r="BB1349" s="71"/>
      <c r="BC1349" s="95"/>
      <c r="BD1349" s="41">
        <v>4</v>
      </c>
      <c r="BE1349" s="52">
        <v>42</v>
      </c>
      <c r="BF1349" s="103">
        <v>4282</v>
      </c>
      <c r="BG1349" s="280" t="s">
        <v>52</v>
      </c>
    </row>
    <row r="1350" spans="1:59" s="63" customFormat="1" ht="12.75" x14ac:dyDescent="0.2">
      <c r="A1350" s="196">
        <v>4</v>
      </c>
      <c r="B1350" s="197" t="s">
        <v>422</v>
      </c>
      <c r="C1350" s="208">
        <v>42</v>
      </c>
      <c r="D1350" s="209" t="s">
        <v>518</v>
      </c>
      <c r="E1350" s="212">
        <v>4282</v>
      </c>
      <c r="F1350" s="213" t="s">
        <v>668</v>
      </c>
      <c r="G1350" s="231" t="s">
        <v>669</v>
      </c>
      <c r="H1350" s="89"/>
      <c r="I1350" s="90" t="s">
        <v>674</v>
      </c>
      <c r="J1350" s="90"/>
      <c r="K1350" s="90" t="s">
        <v>73</v>
      </c>
      <c r="L1350" s="90" t="s">
        <v>95</v>
      </c>
      <c r="M1350" s="91"/>
      <c r="N1350" s="312">
        <v>1</v>
      </c>
      <c r="O1350" s="313">
        <f t="shared" si="208"/>
        <v>0.1</v>
      </c>
      <c r="P1350" s="104"/>
      <c r="Q1350" s="92"/>
      <c r="R1350" s="92"/>
      <c r="S1350" s="92"/>
      <c r="T1350" s="92"/>
      <c r="U1350" s="92"/>
      <c r="V1350" s="92"/>
      <c r="W1350" s="92">
        <v>1</v>
      </c>
      <c r="X1350" s="109">
        <f t="shared" si="202"/>
        <v>25000</v>
      </c>
      <c r="Y1350" s="83"/>
      <c r="Z1350" s="110">
        <f t="shared" si="203"/>
        <v>2500</v>
      </c>
      <c r="AA1350" s="111"/>
      <c r="AB1350" s="92"/>
      <c r="AC1350" s="92"/>
      <c r="AD1350" s="92"/>
      <c r="AE1350" s="92"/>
      <c r="AF1350" s="92"/>
      <c r="AG1350" s="92"/>
      <c r="AH1350" s="92"/>
      <c r="AI1350" s="109">
        <f t="shared" si="204"/>
        <v>0</v>
      </c>
      <c r="AJ1350" s="83"/>
      <c r="AK1350" s="110">
        <f t="shared" si="205"/>
        <v>0</v>
      </c>
      <c r="AL1350" s="111"/>
      <c r="AM1350" s="92"/>
      <c r="AN1350" s="92"/>
      <c r="AO1350" s="92"/>
      <c r="AP1350" s="92">
        <v>1</v>
      </c>
      <c r="AQ1350" s="92"/>
      <c r="AR1350" s="92"/>
      <c r="AS1350" s="92"/>
      <c r="AT1350" s="92"/>
      <c r="AU1350" s="92"/>
      <c r="AV1350" s="109">
        <f t="shared" si="206"/>
        <v>100</v>
      </c>
      <c r="AW1350" s="75"/>
      <c r="AX1350" s="110">
        <f t="shared" si="207"/>
        <v>10</v>
      </c>
      <c r="AY1350" s="111"/>
      <c r="AZ1350" s="93"/>
      <c r="BA1350" s="94" t="s">
        <v>554</v>
      </c>
      <c r="BB1350" s="71"/>
      <c r="BC1350" s="95"/>
      <c r="BD1350" s="41">
        <v>4</v>
      </c>
      <c r="BE1350" s="52">
        <v>42</v>
      </c>
      <c r="BF1350" s="103">
        <v>4282</v>
      </c>
      <c r="BG1350" s="280" t="s">
        <v>52</v>
      </c>
    </row>
    <row r="1351" spans="1:59" s="63" customFormat="1" ht="12.75" x14ac:dyDescent="0.2">
      <c r="A1351" s="196">
        <v>4</v>
      </c>
      <c r="B1351" s="197" t="s">
        <v>422</v>
      </c>
      <c r="C1351" s="208">
        <v>42</v>
      </c>
      <c r="D1351" s="209" t="s">
        <v>518</v>
      </c>
      <c r="E1351" s="212">
        <v>4282</v>
      </c>
      <c r="F1351" s="213" t="s">
        <v>668</v>
      </c>
      <c r="G1351" s="231" t="s">
        <v>669</v>
      </c>
      <c r="H1351" s="89"/>
      <c r="I1351" s="219"/>
      <c r="J1351" s="90"/>
      <c r="K1351" s="90"/>
      <c r="L1351" s="90"/>
      <c r="M1351" s="91"/>
      <c r="N1351" s="247"/>
      <c r="O1351" s="306"/>
      <c r="P1351" s="104"/>
      <c r="Q1351" s="92"/>
      <c r="R1351" s="92"/>
      <c r="S1351" s="92"/>
      <c r="T1351" s="92"/>
      <c r="U1351" s="92"/>
      <c r="V1351" s="92"/>
      <c r="W1351" s="92"/>
      <c r="X1351" s="75"/>
      <c r="Y1351" s="83"/>
      <c r="Z1351" s="83"/>
      <c r="AA1351" s="83"/>
      <c r="AB1351" s="92"/>
      <c r="AC1351" s="92"/>
      <c r="AD1351" s="92"/>
      <c r="AE1351" s="92"/>
      <c r="AF1351" s="92"/>
      <c r="AG1351" s="92"/>
      <c r="AH1351" s="92"/>
      <c r="AI1351" s="75"/>
      <c r="AJ1351" s="83"/>
      <c r="AK1351" s="83"/>
      <c r="AL1351" s="83"/>
      <c r="AM1351" s="92"/>
      <c r="AN1351" s="92"/>
      <c r="AO1351" s="92"/>
      <c r="AP1351" s="92"/>
      <c r="AQ1351" s="92"/>
      <c r="AR1351" s="92"/>
      <c r="AS1351" s="92"/>
      <c r="AT1351" s="92"/>
      <c r="AU1351" s="92"/>
      <c r="AV1351" s="75"/>
      <c r="AW1351" s="75"/>
      <c r="AX1351" s="83"/>
      <c r="AY1351" s="83"/>
      <c r="AZ1351" s="93"/>
      <c r="BA1351" s="94"/>
      <c r="BB1351" s="71"/>
      <c r="BC1351" s="95"/>
      <c r="BD1351" s="41">
        <v>4</v>
      </c>
      <c r="BE1351" s="52">
        <v>42</v>
      </c>
      <c r="BF1351" s="103">
        <v>4282</v>
      </c>
      <c r="BG1351" s="280" t="s">
        <v>52</v>
      </c>
    </row>
    <row r="1352" spans="1:59" s="63" customFormat="1" ht="12.75" x14ac:dyDescent="0.2">
      <c r="A1352" s="196">
        <v>4</v>
      </c>
      <c r="B1352" s="197" t="s">
        <v>422</v>
      </c>
      <c r="C1352" s="208">
        <v>42</v>
      </c>
      <c r="D1352" s="209" t="s">
        <v>518</v>
      </c>
      <c r="E1352" s="212">
        <v>4282</v>
      </c>
      <c r="F1352" s="213" t="s">
        <v>668</v>
      </c>
      <c r="G1352" s="231" t="s">
        <v>669</v>
      </c>
      <c r="H1352" s="89"/>
      <c r="I1352" s="90" t="s">
        <v>1166</v>
      </c>
      <c r="J1352" s="90"/>
      <c r="K1352" s="90"/>
      <c r="L1352" s="90"/>
      <c r="M1352" s="91"/>
      <c r="N1352" s="247"/>
      <c r="O1352" s="306"/>
      <c r="P1352" s="104"/>
      <c r="Q1352" s="92"/>
      <c r="R1352" s="92"/>
      <c r="S1352" s="92"/>
      <c r="T1352" s="92"/>
      <c r="U1352" s="92"/>
      <c r="V1352" s="92"/>
      <c r="W1352" s="92"/>
      <c r="X1352" s="75"/>
      <c r="Y1352" s="83"/>
      <c r="Z1352" s="83"/>
      <c r="AA1352" s="83"/>
      <c r="AB1352" s="92"/>
      <c r="AC1352" s="92"/>
      <c r="AD1352" s="92"/>
      <c r="AE1352" s="92"/>
      <c r="AF1352" s="92"/>
      <c r="AG1352" s="92"/>
      <c r="AH1352" s="92"/>
      <c r="AI1352" s="75"/>
      <c r="AJ1352" s="83"/>
      <c r="AK1352" s="83"/>
      <c r="AL1352" s="83"/>
      <c r="AM1352" s="92"/>
      <c r="AN1352" s="92"/>
      <c r="AO1352" s="92"/>
      <c r="AP1352" s="92"/>
      <c r="AQ1352" s="92"/>
      <c r="AR1352" s="92"/>
      <c r="AS1352" s="92"/>
      <c r="AT1352" s="92"/>
      <c r="AU1352" s="92"/>
      <c r="AV1352" s="75"/>
      <c r="AW1352" s="75"/>
      <c r="AX1352" s="83"/>
      <c r="AY1352" s="83"/>
      <c r="AZ1352" s="93"/>
      <c r="BA1352" s="94"/>
      <c r="BB1352" s="71"/>
      <c r="BC1352" s="95"/>
      <c r="BD1352" s="41">
        <v>4</v>
      </c>
      <c r="BE1352" s="52">
        <v>42</v>
      </c>
      <c r="BF1352" s="103">
        <v>4282</v>
      </c>
      <c r="BG1352" s="280" t="s">
        <v>52</v>
      </c>
    </row>
    <row r="1353" spans="1:59" s="63" customFormat="1" ht="12.75" x14ac:dyDescent="0.2">
      <c r="A1353" s="196">
        <v>4</v>
      </c>
      <c r="B1353" s="197" t="s">
        <v>422</v>
      </c>
      <c r="C1353" s="208">
        <v>42</v>
      </c>
      <c r="D1353" s="209" t="s">
        <v>518</v>
      </c>
      <c r="E1353" s="212">
        <v>4282</v>
      </c>
      <c r="F1353" s="213" t="s">
        <v>668</v>
      </c>
      <c r="G1353" s="231" t="s">
        <v>669</v>
      </c>
      <c r="H1353" s="65"/>
      <c r="I1353" s="222"/>
      <c r="J1353" s="66"/>
      <c r="K1353" s="66"/>
      <c r="L1353" s="66"/>
      <c r="M1353" s="64"/>
      <c r="N1353" s="304"/>
      <c r="O1353" s="305"/>
      <c r="P1353" s="127"/>
      <c r="Q1353" s="67"/>
      <c r="R1353" s="67"/>
      <c r="S1353" s="67"/>
      <c r="T1353" s="67"/>
      <c r="U1353" s="67"/>
      <c r="V1353" s="67"/>
      <c r="W1353" s="67"/>
      <c r="X1353" s="67"/>
      <c r="Y1353" s="68"/>
      <c r="Z1353" s="68"/>
      <c r="AA1353" s="68"/>
      <c r="AB1353" s="67"/>
      <c r="AC1353" s="67"/>
      <c r="AD1353" s="67"/>
      <c r="AE1353" s="67"/>
      <c r="AF1353" s="67"/>
      <c r="AG1353" s="67"/>
      <c r="AH1353" s="67"/>
      <c r="AI1353" s="67"/>
      <c r="AJ1353" s="68"/>
      <c r="AK1353" s="68"/>
      <c r="AL1353" s="68"/>
      <c r="AM1353" s="67"/>
      <c r="AN1353" s="67"/>
      <c r="AO1353" s="67"/>
      <c r="AP1353" s="67"/>
      <c r="AQ1353" s="67"/>
      <c r="AR1353" s="67"/>
      <c r="AS1353" s="67"/>
      <c r="AT1353" s="67"/>
      <c r="AU1353" s="67"/>
      <c r="AV1353" s="67"/>
      <c r="AW1353" s="67"/>
      <c r="AX1353" s="68"/>
      <c r="AY1353" s="68"/>
      <c r="AZ1353" s="69"/>
      <c r="BA1353" s="70"/>
      <c r="BB1353" s="71"/>
      <c r="BC1353" s="95"/>
      <c r="BD1353" s="41">
        <v>4</v>
      </c>
      <c r="BE1353" s="52">
        <v>42</v>
      </c>
      <c r="BF1353" s="103">
        <v>4282</v>
      </c>
      <c r="BG1353" s="275"/>
    </row>
    <row r="1354" spans="1:59" s="63" customFormat="1" ht="12.75" x14ac:dyDescent="0.2">
      <c r="A1354" s="196">
        <v>4</v>
      </c>
      <c r="B1354" s="197" t="s">
        <v>422</v>
      </c>
      <c r="C1354" s="208">
        <v>42</v>
      </c>
      <c r="D1354" s="209" t="s">
        <v>518</v>
      </c>
      <c r="E1354" s="212">
        <v>4282</v>
      </c>
      <c r="F1354" s="213" t="s">
        <v>668</v>
      </c>
      <c r="G1354" s="232"/>
      <c r="H1354" s="97"/>
      <c r="I1354" s="224"/>
      <c r="J1354" s="98"/>
      <c r="K1354" s="98"/>
      <c r="L1354" s="98"/>
      <c r="M1354" s="96"/>
      <c r="N1354" s="307"/>
      <c r="O1354" s="246"/>
      <c r="P1354" s="124"/>
      <c r="Q1354" s="99"/>
      <c r="R1354" s="99"/>
      <c r="S1354" s="99"/>
      <c r="T1354" s="99"/>
      <c r="U1354" s="99"/>
      <c r="V1354" s="99"/>
      <c r="W1354" s="99"/>
      <c r="X1354" s="99"/>
      <c r="Y1354" s="100"/>
      <c r="Z1354" s="100"/>
      <c r="AA1354" s="100"/>
      <c r="AB1354" s="99"/>
      <c r="AC1354" s="99"/>
      <c r="AD1354" s="99"/>
      <c r="AE1354" s="99"/>
      <c r="AF1354" s="99"/>
      <c r="AG1354" s="99"/>
      <c r="AH1354" s="99"/>
      <c r="AI1354" s="99"/>
      <c r="AJ1354" s="100"/>
      <c r="AK1354" s="100"/>
      <c r="AL1354" s="100"/>
      <c r="AM1354" s="99"/>
      <c r="AN1354" s="99"/>
      <c r="AO1354" s="99"/>
      <c r="AP1354" s="99"/>
      <c r="AQ1354" s="99"/>
      <c r="AR1354" s="99"/>
      <c r="AS1354" s="99"/>
      <c r="AT1354" s="99"/>
      <c r="AU1354" s="99"/>
      <c r="AV1354" s="99"/>
      <c r="AW1354" s="99"/>
      <c r="AX1354" s="100"/>
      <c r="AY1354" s="100"/>
      <c r="AZ1354" s="101"/>
      <c r="BA1354" s="102"/>
      <c r="BB1354" s="95"/>
      <c r="BC1354" s="95"/>
      <c r="BD1354" s="41">
        <v>4</v>
      </c>
      <c r="BE1354" s="52">
        <v>42</v>
      </c>
      <c r="BF1354" s="103">
        <v>4282</v>
      </c>
      <c r="BG1354" s="277"/>
    </row>
    <row r="1355" spans="1:59" s="63" customFormat="1" ht="12.75" x14ac:dyDescent="0.2">
      <c r="A1355" s="196">
        <v>4</v>
      </c>
      <c r="B1355" s="197" t="s">
        <v>422</v>
      </c>
      <c r="C1355" s="208">
        <v>42</v>
      </c>
      <c r="D1355" s="209" t="s">
        <v>518</v>
      </c>
      <c r="E1355" s="212">
        <v>4282</v>
      </c>
      <c r="F1355" s="213" t="s">
        <v>668</v>
      </c>
      <c r="G1355" s="231"/>
      <c r="H1355" s="65"/>
      <c r="I1355" s="222"/>
      <c r="J1355" s="66"/>
      <c r="K1355" s="66"/>
      <c r="L1355" s="66"/>
      <c r="M1355" s="64"/>
      <c r="N1355" s="304"/>
      <c r="O1355" s="305"/>
      <c r="P1355" s="127"/>
      <c r="Q1355" s="67"/>
      <c r="R1355" s="67"/>
      <c r="S1355" s="67"/>
      <c r="T1355" s="67"/>
      <c r="U1355" s="67"/>
      <c r="V1355" s="67"/>
      <c r="W1355" s="67"/>
      <c r="X1355" s="67"/>
      <c r="Y1355" s="68"/>
      <c r="Z1355" s="68"/>
      <c r="AA1355" s="68"/>
      <c r="AB1355" s="67"/>
      <c r="AC1355" s="67"/>
      <c r="AD1355" s="67"/>
      <c r="AE1355" s="67"/>
      <c r="AF1355" s="67"/>
      <c r="AG1355" s="67"/>
      <c r="AH1355" s="67"/>
      <c r="AI1355" s="67"/>
      <c r="AJ1355" s="68"/>
      <c r="AK1355" s="68"/>
      <c r="AL1355" s="68"/>
      <c r="AM1355" s="67"/>
      <c r="AN1355" s="67"/>
      <c r="AO1355" s="67"/>
      <c r="AP1355" s="67"/>
      <c r="AQ1355" s="67"/>
      <c r="AR1355" s="67"/>
      <c r="AS1355" s="67"/>
      <c r="AT1355" s="67"/>
      <c r="AU1355" s="67"/>
      <c r="AV1355" s="67"/>
      <c r="AW1355" s="67"/>
      <c r="AX1355" s="68"/>
      <c r="AY1355" s="68"/>
      <c r="AZ1355" s="69"/>
      <c r="BA1355" s="70"/>
      <c r="BB1355" s="71"/>
      <c r="BC1355" s="95"/>
      <c r="BD1355" s="41">
        <v>4</v>
      </c>
      <c r="BE1355" s="52">
        <v>42</v>
      </c>
      <c r="BF1355" s="103">
        <v>4282</v>
      </c>
      <c r="BG1355" s="275"/>
    </row>
    <row r="1356" spans="1:59" s="63" customFormat="1" ht="12.75" x14ac:dyDescent="0.2">
      <c r="A1356" s="196">
        <v>4</v>
      </c>
      <c r="B1356" s="197" t="s">
        <v>422</v>
      </c>
      <c r="C1356" s="208">
        <v>42</v>
      </c>
      <c r="D1356" s="209" t="s">
        <v>518</v>
      </c>
      <c r="E1356" s="212">
        <v>4282</v>
      </c>
      <c r="F1356" s="213" t="s">
        <v>668</v>
      </c>
      <c r="G1356" s="231" t="s">
        <v>46</v>
      </c>
      <c r="H1356" s="72" t="s">
        <v>1233</v>
      </c>
      <c r="I1356" s="73" t="s">
        <v>1164</v>
      </c>
      <c r="J1356" s="73"/>
      <c r="K1356" s="73"/>
      <c r="L1356" s="73"/>
      <c r="M1356" s="74"/>
      <c r="N1356" s="247"/>
      <c r="O1356" s="306"/>
      <c r="P1356" s="105"/>
      <c r="Q1356" s="75"/>
      <c r="R1356" s="75"/>
      <c r="S1356" s="75"/>
      <c r="T1356" s="75"/>
      <c r="U1356" s="75"/>
      <c r="V1356" s="75"/>
      <c r="W1356" s="75"/>
      <c r="X1356" s="75"/>
      <c r="Y1356" s="76" t="s">
        <v>1241</v>
      </c>
      <c r="Z1356" s="77" t="s">
        <v>1241</v>
      </c>
      <c r="AA1356" s="78">
        <f>AA$143</f>
        <v>0</v>
      </c>
      <c r="AB1356" s="75"/>
      <c r="AC1356" s="75"/>
      <c r="AD1356" s="75"/>
      <c r="AE1356" s="75"/>
      <c r="AF1356" s="75"/>
      <c r="AG1356" s="75"/>
      <c r="AH1356" s="75"/>
      <c r="AI1356" s="75"/>
      <c r="AJ1356" s="76" t="s">
        <v>1241</v>
      </c>
      <c r="AK1356" s="77" t="s">
        <v>1241</v>
      </c>
      <c r="AL1356" s="78">
        <f>AL$143</f>
        <v>0</v>
      </c>
      <c r="AM1356" s="75"/>
      <c r="AN1356" s="75"/>
      <c r="AO1356" s="75"/>
      <c r="AP1356" s="75"/>
      <c r="AQ1356" s="75"/>
      <c r="AR1356" s="75"/>
      <c r="AS1356" s="75"/>
      <c r="AT1356" s="75"/>
      <c r="AU1356" s="75"/>
      <c r="AV1356" s="75"/>
      <c r="AW1356" s="76" t="s">
        <v>1241</v>
      </c>
      <c r="AX1356" s="77" t="s">
        <v>1241</v>
      </c>
      <c r="AY1356" s="78">
        <f>AY$143</f>
        <v>25</v>
      </c>
      <c r="AZ1356" s="79"/>
      <c r="BA1356" s="80" t="str">
        <f>I1356</f>
        <v>&gt; see 3121, In situ concrete</v>
      </c>
      <c r="BB1356" s="71"/>
      <c r="BC1356" s="95"/>
      <c r="BD1356" s="41">
        <v>4</v>
      </c>
      <c r="BE1356" s="52">
        <v>42</v>
      </c>
      <c r="BF1356" s="103">
        <v>4282</v>
      </c>
      <c r="BG1356" s="276" t="str">
        <f>H1356</f>
        <v>Default Scenario (Link)</v>
      </c>
    </row>
    <row r="1357" spans="1:59" s="63" customFormat="1" ht="12.75" x14ac:dyDescent="0.2">
      <c r="A1357" s="196">
        <v>4</v>
      </c>
      <c r="B1357" s="197" t="s">
        <v>422</v>
      </c>
      <c r="C1357" s="208">
        <v>42</v>
      </c>
      <c r="D1357" s="209" t="s">
        <v>518</v>
      </c>
      <c r="E1357" s="212">
        <v>4282</v>
      </c>
      <c r="F1357" s="213" t="s">
        <v>668</v>
      </c>
      <c r="G1357" s="231"/>
      <c r="H1357" s="65"/>
      <c r="I1357" s="222"/>
      <c r="J1357" s="66"/>
      <c r="K1357" s="66"/>
      <c r="L1357" s="66"/>
      <c r="M1357" s="64"/>
      <c r="N1357" s="304"/>
      <c r="O1357" s="305"/>
      <c r="P1357" s="127"/>
      <c r="Q1357" s="67"/>
      <c r="R1357" s="67"/>
      <c r="S1357" s="67"/>
      <c r="T1357" s="67"/>
      <c r="U1357" s="67"/>
      <c r="V1357" s="67"/>
      <c r="W1357" s="67"/>
      <c r="X1357" s="67"/>
      <c r="Y1357" s="68"/>
      <c r="Z1357" s="68"/>
      <c r="AA1357" s="68"/>
      <c r="AB1357" s="67"/>
      <c r="AC1357" s="67"/>
      <c r="AD1357" s="67"/>
      <c r="AE1357" s="67"/>
      <c r="AF1357" s="67"/>
      <c r="AG1357" s="67"/>
      <c r="AH1357" s="67"/>
      <c r="AI1357" s="67"/>
      <c r="AJ1357" s="68"/>
      <c r="AK1357" s="68"/>
      <c r="AL1357" s="68"/>
      <c r="AM1357" s="67"/>
      <c r="AN1357" s="67"/>
      <c r="AO1357" s="67"/>
      <c r="AP1357" s="67"/>
      <c r="AQ1357" s="67"/>
      <c r="AR1357" s="67"/>
      <c r="AS1357" s="67"/>
      <c r="AT1357" s="67"/>
      <c r="AU1357" s="67"/>
      <c r="AV1357" s="67"/>
      <c r="AW1357" s="67"/>
      <c r="AX1357" s="68"/>
      <c r="AY1357" s="68"/>
      <c r="AZ1357" s="69"/>
      <c r="BA1357" s="70"/>
      <c r="BB1357" s="71"/>
      <c r="BC1357" s="95"/>
      <c r="BD1357" s="41">
        <v>4</v>
      </c>
      <c r="BE1357" s="52">
        <v>42</v>
      </c>
      <c r="BF1357" s="103">
        <v>4282</v>
      </c>
      <c r="BG1357" s="275"/>
    </row>
    <row r="1358" spans="1:59" s="63" customFormat="1" ht="12.75" x14ac:dyDescent="0.2">
      <c r="A1358" s="196">
        <v>4</v>
      </c>
      <c r="B1358" s="197" t="s">
        <v>422</v>
      </c>
      <c r="C1358" s="208">
        <v>42</v>
      </c>
      <c r="D1358" s="209" t="s">
        <v>518</v>
      </c>
      <c r="E1358" s="212">
        <v>4282</v>
      </c>
      <c r="F1358" s="213" t="s">
        <v>668</v>
      </c>
      <c r="G1358" s="232"/>
      <c r="H1358" s="97"/>
      <c r="I1358" s="224"/>
      <c r="J1358" s="98"/>
      <c r="K1358" s="98"/>
      <c r="L1358" s="98"/>
      <c r="M1358" s="96"/>
      <c r="N1358" s="307"/>
      <c r="O1358" s="246"/>
      <c r="P1358" s="124"/>
      <c r="Q1358" s="99"/>
      <c r="R1358" s="99"/>
      <c r="S1358" s="99"/>
      <c r="T1358" s="99"/>
      <c r="U1358" s="99"/>
      <c r="V1358" s="99"/>
      <c r="W1358" s="99"/>
      <c r="X1358" s="99"/>
      <c r="Y1358" s="100"/>
      <c r="Z1358" s="100"/>
      <c r="AA1358" s="100"/>
      <c r="AB1358" s="99"/>
      <c r="AC1358" s="99"/>
      <c r="AD1358" s="99"/>
      <c r="AE1358" s="99"/>
      <c r="AF1358" s="99"/>
      <c r="AG1358" s="99"/>
      <c r="AH1358" s="99"/>
      <c r="AI1358" s="99"/>
      <c r="AJ1358" s="100"/>
      <c r="AK1358" s="100"/>
      <c r="AL1358" s="100"/>
      <c r="AM1358" s="99"/>
      <c r="AN1358" s="99"/>
      <c r="AO1358" s="99"/>
      <c r="AP1358" s="99"/>
      <c r="AQ1358" s="99"/>
      <c r="AR1358" s="99"/>
      <c r="AS1358" s="99"/>
      <c r="AT1358" s="99"/>
      <c r="AU1358" s="99"/>
      <c r="AV1358" s="99"/>
      <c r="AW1358" s="99"/>
      <c r="AX1358" s="100"/>
      <c r="AY1358" s="100"/>
      <c r="AZ1358" s="101"/>
      <c r="BA1358" s="102"/>
      <c r="BB1358" s="95"/>
      <c r="BC1358" s="95"/>
      <c r="BD1358" s="41">
        <v>4</v>
      </c>
      <c r="BE1358" s="52">
        <v>42</v>
      </c>
      <c r="BF1358" s="103">
        <v>4282</v>
      </c>
      <c r="BG1358" s="277"/>
    </row>
    <row r="1359" spans="1:59" s="63" customFormat="1" ht="12.75" x14ac:dyDescent="0.2">
      <c r="A1359" s="196">
        <v>4</v>
      </c>
      <c r="B1359" s="197" t="s">
        <v>422</v>
      </c>
      <c r="C1359" s="208">
        <v>42</v>
      </c>
      <c r="D1359" s="209" t="s">
        <v>518</v>
      </c>
      <c r="E1359" s="212">
        <v>4282</v>
      </c>
      <c r="F1359" s="213" t="s">
        <v>668</v>
      </c>
      <c r="G1359" s="231"/>
      <c r="H1359" s="65"/>
      <c r="I1359" s="222"/>
      <c r="J1359" s="66"/>
      <c r="K1359" s="66"/>
      <c r="L1359" s="66"/>
      <c r="M1359" s="64"/>
      <c r="N1359" s="304"/>
      <c r="O1359" s="305"/>
      <c r="P1359" s="127"/>
      <c r="Q1359" s="67"/>
      <c r="R1359" s="67"/>
      <c r="S1359" s="67"/>
      <c r="T1359" s="67"/>
      <c r="U1359" s="67"/>
      <c r="V1359" s="67"/>
      <c r="W1359" s="67"/>
      <c r="X1359" s="67"/>
      <c r="Y1359" s="68"/>
      <c r="Z1359" s="68"/>
      <c r="AA1359" s="68"/>
      <c r="AB1359" s="67"/>
      <c r="AC1359" s="67"/>
      <c r="AD1359" s="67"/>
      <c r="AE1359" s="67"/>
      <c r="AF1359" s="67"/>
      <c r="AG1359" s="67"/>
      <c r="AH1359" s="67"/>
      <c r="AI1359" s="67"/>
      <c r="AJ1359" s="68"/>
      <c r="AK1359" s="68"/>
      <c r="AL1359" s="68"/>
      <c r="AM1359" s="67"/>
      <c r="AN1359" s="67"/>
      <c r="AO1359" s="67"/>
      <c r="AP1359" s="67"/>
      <c r="AQ1359" s="67"/>
      <c r="AR1359" s="67"/>
      <c r="AS1359" s="67"/>
      <c r="AT1359" s="67"/>
      <c r="AU1359" s="67"/>
      <c r="AV1359" s="67"/>
      <c r="AW1359" s="67"/>
      <c r="AX1359" s="68"/>
      <c r="AY1359" s="68"/>
      <c r="AZ1359" s="69"/>
      <c r="BA1359" s="70"/>
      <c r="BB1359" s="71"/>
      <c r="BC1359" s="95"/>
      <c r="BD1359" s="41">
        <v>4</v>
      </c>
      <c r="BE1359" s="52">
        <v>42</v>
      </c>
      <c r="BF1359" s="103">
        <v>4282</v>
      </c>
      <c r="BG1359" s="275"/>
    </row>
    <row r="1360" spans="1:59" s="63" customFormat="1" ht="12.75" x14ac:dyDescent="0.2">
      <c r="A1360" s="196">
        <v>4</v>
      </c>
      <c r="B1360" s="197" t="s">
        <v>422</v>
      </c>
      <c r="C1360" s="208">
        <v>42</v>
      </c>
      <c r="D1360" s="209" t="s">
        <v>518</v>
      </c>
      <c r="E1360" s="212">
        <v>4282</v>
      </c>
      <c r="F1360" s="213" t="s">
        <v>668</v>
      </c>
      <c r="G1360" s="231" t="s">
        <v>56</v>
      </c>
      <c r="H1360" s="72" t="s">
        <v>1233</v>
      </c>
      <c r="I1360" s="223" t="s">
        <v>1163</v>
      </c>
      <c r="J1360" s="73"/>
      <c r="K1360" s="73"/>
      <c r="L1360" s="73"/>
      <c r="M1360" s="74"/>
      <c r="N1360" s="247"/>
      <c r="O1360" s="306"/>
      <c r="P1360" s="105"/>
      <c r="Q1360" s="75"/>
      <c r="R1360" s="75"/>
      <c r="S1360" s="75"/>
      <c r="T1360" s="75"/>
      <c r="U1360" s="75"/>
      <c r="V1360" s="75"/>
      <c r="W1360" s="75"/>
      <c r="X1360" s="75"/>
      <c r="Y1360" s="76" t="s">
        <v>1241</v>
      </c>
      <c r="Z1360" s="77" t="s">
        <v>1241</v>
      </c>
      <c r="AA1360" s="78">
        <f>AA$221</f>
        <v>0</v>
      </c>
      <c r="AB1360" s="75"/>
      <c r="AC1360" s="75"/>
      <c r="AD1360" s="75"/>
      <c r="AE1360" s="75"/>
      <c r="AF1360" s="75"/>
      <c r="AG1360" s="75"/>
      <c r="AH1360" s="75"/>
      <c r="AI1360" s="75"/>
      <c r="AJ1360" s="76" t="s">
        <v>1241</v>
      </c>
      <c r="AK1360" s="77" t="s">
        <v>1241</v>
      </c>
      <c r="AL1360" s="78">
        <f>AL$221</f>
        <v>0</v>
      </c>
      <c r="AM1360" s="75"/>
      <c r="AN1360" s="75"/>
      <c r="AO1360" s="75"/>
      <c r="AP1360" s="75"/>
      <c r="AQ1360" s="75"/>
      <c r="AR1360" s="75"/>
      <c r="AS1360" s="75"/>
      <c r="AT1360" s="75"/>
      <c r="AU1360" s="75"/>
      <c r="AV1360" s="75"/>
      <c r="AW1360" s="76" t="s">
        <v>1241</v>
      </c>
      <c r="AX1360" s="77" t="s">
        <v>1241</v>
      </c>
      <c r="AY1360" s="78">
        <f>AY$221</f>
        <v>50</v>
      </c>
      <c r="AZ1360" s="79"/>
      <c r="BA1360" s="80" t="str">
        <f t="shared" ref="BA1360" si="209">I1360</f>
        <v>&gt; see 3131, Precast concrete</v>
      </c>
      <c r="BB1360" s="71"/>
      <c r="BC1360" s="95"/>
      <c r="BD1360" s="41">
        <v>4</v>
      </c>
      <c r="BE1360" s="52">
        <v>42</v>
      </c>
      <c r="BF1360" s="103">
        <v>4282</v>
      </c>
      <c r="BG1360" s="276" t="str">
        <f>H1360</f>
        <v>Default Scenario (Link)</v>
      </c>
    </row>
    <row r="1361" spans="1:59" s="63" customFormat="1" ht="12.75" x14ac:dyDescent="0.2">
      <c r="A1361" s="196">
        <v>4</v>
      </c>
      <c r="B1361" s="197" t="s">
        <v>422</v>
      </c>
      <c r="C1361" s="208">
        <v>42</v>
      </c>
      <c r="D1361" s="209" t="s">
        <v>518</v>
      </c>
      <c r="E1361" s="212">
        <v>4282</v>
      </c>
      <c r="F1361" s="213" t="s">
        <v>668</v>
      </c>
      <c r="G1361" s="231"/>
      <c r="H1361" s="65"/>
      <c r="I1361" s="222"/>
      <c r="J1361" s="66"/>
      <c r="K1361" s="66"/>
      <c r="L1361" s="66"/>
      <c r="M1361" s="64"/>
      <c r="N1361" s="304"/>
      <c r="O1361" s="305"/>
      <c r="P1361" s="127"/>
      <c r="Q1361" s="67"/>
      <c r="R1361" s="67"/>
      <c r="S1361" s="67"/>
      <c r="T1361" s="67"/>
      <c r="U1361" s="67"/>
      <c r="V1361" s="67"/>
      <c r="W1361" s="67"/>
      <c r="X1361" s="67"/>
      <c r="Y1361" s="68"/>
      <c r="Z1361" s="68"/>
      <c r="AA1361" s="68"/>
      <c r="AB1361" s="67"/>
      <c r="AC1361" s="67"/>
      <c r="AD1361" s="67"/>
      <c r="AE1361" s="67"/>
      <c r="AF1361" s="67"/>
      <c r="AG1361" s="67"/>
      <c r="AH1361" s="67"/>
      <c r="AI1361" s="67"/>
      <c r="AJ1361" s="68"/>
      <c r="AK1361" s="68"/>
      <c r="AL1361" s="68"/>
      <c r="AM1361" s="67"/>
      <c r="AN1361" s="67"/>
      <c r="AO1361" s="67"/>
      <c r="AP1361" s="67"/>
      <c r="AQ1361" s="67"/>
      <c r="AR1361" s="67"/>
      <c r="AS1361" s="67"/>
      <c r="AT1361" s="67"/>
      <c r="AU1361" s="67"/>
      <c r="AV1361" s="67"/>
      <c r="AW1361" s="67"/>
      <c r="AX1361" s="68"/>
      <c r="AY1361" s="68"/>
      <c r="AZ1361" s="69"/>
      <c r="BA1361" s="70"/>
      <c r="BB1361" s="71"/>
      <c r="BC1361" s="95"/>
      <c r="BD1361" s="41">
        <v>4</v>
      </c>
      <c r="BE1361" s="52">
        <v>42</v>
      </c>
      <c r="BF1361" s="103">
        <v>4282</v>
      </c>
      <c r="BG1361" s="275"/>
    </row>
    <row r="1362" spans="1:59" s="63" customFormat="1" ht="12.75" x14ac:dyDescent="0.2">
      <c r="A1362" s="196">
        <v>4</v>
      </c>
      <c r="B1362" s="197" t="s">
        <v>422</v>
      </c>
      <c r="C1362" s="208">
        <v>42</v>
      </c>
      <c r="D1362" s="209" t="s">
        <v>518</v>
      </c>
      <c r="E1362" s="212">
        <v>4282</v>
      </c>
      <c r="F1362" s="213" t="s">
        <v>668</v>
      </c>
      <c r="G1362" s="232"/>
      <c r="H1362" s="97"/>
      <c r="I1362" s="224"/>
      <c r="J1362" s="98"/>
      <c r="K1362" s="98"/>
      <c r="L1362" s="98"/>
      <c r="M1362" s="96"/>
      <c r="N1362" s="307"/>
      <c r="O1362" s="246"/>
      <c r="P1362" s="124"/>
      <c r="Q1362" s="99"/>
      <c r="R1362" s="99"/>
      <c r="S1362" s="99"/>
      <c r="T1362" s="99"/>
      <c r="U1362" s="99"/>
      <c r="V1362" s="99"/>
      <c r="W1362" s="99"/>
      <c r="X1362" s="99"/>
      <c r="Y1362" s="100"/>
      <c r="Z1362" s="100"/>
      <c r="AA1362" s="100"/>
      <c r="AB1362" s="99"/>
      <c r="AC1362" s="99"/>
      <c r="AD1362" s="99"/>
      <c r="AE1362" s="99"/>
      <c r="AF1362" s="99"/>
      <c r="AG1362" s="99"/>
      <c r="AH1362" s="99"/>
      <c r="AI1362" s="99"/>
      <c r="AJ1362" s="100"/>
      <c r="AK1362" s="100"/>
      <c r="AL1362" s="100"/>
      <c r="AM1362" s="99"/>
      <c r="AN1362" s="99"/>
      <c r="AO1362" s="99"/>
      <c r="AP1362" s="99"/>
      <c r="AQ1362" s="99"/>
      <c r="AR1362" s="99"/>
      <c r="AS1362" s="99"/>
      <c r="AT1362" s="99"/>
      <c r="AU1362" s="99"/>
      <c r="AV1362" s="99"/>
      <c r="AW1362" s="99"/>
      <c r="AX1362" s="100"/>
      <c r="AY1362" s="100"/>
      <c r="AZ1362" s="101"/>
      <c r="BA1362" s="102"/>
      <c r="BB1362" s="95"/>
      <c r="BC1362" s="95"/>
      <c r="BD1362" s="41">
        <v>4</v>
      </c>
      <c r="BE1362" s="52">
        <v>42</v>
      </c>
      <c r="BF1362" s="103">
        <v>4282</v>
      </c>
      <c r="BG1362" s="277"/>
    </row>
    <row r="1363" spans="1:59" s="63" customFormat="1" ht="12.75" x14ac:dyDescent="0.2">
      <c r="A1363" s="196">
        <v>4</v>
      </c>
      <c r="B1363" s="197" t="s">
        <v>422</v>
      </c>
      <c r="C1363" s="208">
        <v>42</v>
      </c>
      <c r="D1363" s="209" t="s">
        <v>518</v>
      </c>
      <c r="E1363" s="212">
        <v>4282</v>
      </c>
      <c r="F1363" s="213" t="s">
        <v>668</v>
      </c>
      <c r="G1363" s="231"/>
      <c r="H1363" s="65"/>
      <c r="I1363" s="222"/>
      <c r="J1363" s="66"/>
      <c r="K1363" s="66"/>
      <c r="L1363" s="66"/>
      <c r="M1363" s="64"/>
      <c r="N1363" s="304"/>
      <c r="O1363" s="305"/>
      <c r="P1363" s="127"/>
      <c r="Q1363" s="67"/>
      <c r="R1363" s="67"/>
      <c r="S1363" s="67"/>
      <c r="T1363" s="67"/>
      <c r="U1363" s="67"/>
      <c r="V1363" s="67"/>
      <c r="W1363" s="67"/>
      <c r="X1363" s="67"/>
      <c r="Y1363" s="68"/>
      <c r="Z1363" s="68"/>
      <c r="AA1363" s="68"/>
      <c r="AB1363" s="67"/>
      <c r="AC1363" s="67"/>
      <c r="AD1363" s="67"/>
      <c r="AE1363" s="67"/>
      <c r="AF1363" s="67"/>
      <c r="AG1363" s="67"/>
      <c r="AH1363" s="67"/>
      <c r="AI1363" s="67"/>
      <c r="AJ1363" s="68"/>
      <c r="AK1363" s="68"/>
      <c r="AL1363" s="68"/>
      <c r="AM1363" s="67"/>
      <c r="AN1363" s="67"/>
      <c r="AO1363" s="67"/>
      <c r="AP1363" s="67"/>
      <c r="AQ1363" s="67"/>
      <c r="AR1363" s="67"/>
      <c r="AS1363" s="67"/>
      <c r="AT1363" s="67"/>
      <c r="AU1363" s="67"/>
      <c r="AV1363" s="67"/>
      <c r="AW1363" s="67"/>
      <c r="AX1363" s="68"/>
      <c r="AY1363" s="68"/>
      <c r="AZ1363" s="69"/>
      <c r="BA1363" s="70"/>
      <c r="BB1363" s="71"/>
      <c r="BC1363" s="95"/>
      <c r="BD1363" s="41">
        <v>4</v>
      </c>
      <c r="BE1363" s="52">
        <v>42</v>
      </c>
      <c r="BF1363" s="103">
        <v>4282</v>
      </c>
      <c r="BG1363" s="275"/>
    </row>
    <row r="1364" spans="1:59" s="63" customFormat="1" ht="12.75" x14ac:dyDescent="0.2">
      <c r="A1364" s="196">
        <v>4</v>
      </c>
      <c r="B1364" s="197" t="s">
        <v>422</v>
      </c>
      <c r="C1364" s="208">
        <v>42</v>
      </c>
      <c r="D1364" s="209" t="s">
        <v>518</v>
      </c>
      <c r="E1364" s="212">
        <v>4282</v>
      </c>
      <c r="F1364" s="213" t="s">
        <v>668</v>
      </c>
      <c r="G1364" s="231" t="s">
        <v>263</v>
      </c>
      <c r="H1364" s="72" t="s">
        <v>1233</v>
      </c>
      <c r="I1364" s="223" t="s">
        <v>1244</v>
      </c>
      <c r="J1364" s="73"/>
      <c r="K1364" s="73"/>
      <c r="L1364" s="73"/>
      <c r="M1364" s="74"/>
      <c r="N1364" s="247"/>
      <c r="O1364" s="306"/>
      <c r="P1364" s="105"/>
      <c r="Q1364" s="75"/>
      <c r="R1364" s="75"/>
      <c r="S1364" s="75"/>
      <c r="T1364" s="75"/>
      <c r="U1364" s="75"/>
      <c r="V1364" s="75"/>
      <c r="W1364" s="75"/>
      <c r="X1364" s="75"/>
      <c r="Y1364" s="76" t="s">
        <v>1241</v>
      </c>
      <c r="Z1364" s="77" t="s">
        <v>1241</v>
      </c>
      <c r="AA1364" s="78">
        <f>AA$435</f>
        <v>100</v>
      </c>
      <c r="AB1364" s="75"/>
      <c r="AC1364" s="75"/>
      <c r="AD1364" s="75"/>
      <c r="AE1364" s="75"/>
      <c r="AF1364" s="75"/>
      <c r="AG1364" s="75"/>
      <c r="AH1364" s="75"/>
      <c r="AI1364" s="75"/>
      <c r="AJ1364" s="76" t="s">
        <v>1241</v>
      </c>
      <c r="AK1364" s="77" t="s">
        <v>1241</v>
      </c>
      <c r="AL1364" s="78">
        <f>AL$435</f>
        <v>0</v>
      </c>
      <c r="AM1364" s="75"/>
      <c r="AN1364" s="75"/>
      <c r="AO1364" s="75"/>
      <c r="AP1364" s="75"/>
      <c r="AQ1364" s="75"/>
      <c r="AR1364" s="75"/>
      <c r="AS1364" s="75"/>
      <c r="AT1364" s="75"/>
      <c r="AU1364" s="75"/>
      <c r="AV1364" s="75"/>
      <c r="AW1364" s="76" t="s">
        <v>1241</v>
      </c>
      <c r="AX1364" s="77" t="s">
        <v>1241</v>
      </c>
      <c r="AY1364" s="78">
        <f>AY$435</f>
        <v>1000</v>
      </c>
      <c r="AZ1364" s="79"/>
      <c r="BA1364" s="80" t="str">
        <f>I1364</f>
        <v>&gt; see 3323, Solid concrete blockwork</v>
      </c>
      <c r="BB1364" s="71"/>
      <c r="BC1364" s="95"/>
      <c r="BD1364" s="41">
        <v>4</v>
      </c>
      <c r="BE1364" s="52">
        <v>42</v>
      </c>
      <c r="BF1364" s="103">
        <v>4282</v>
      </c>
      <c r="BG1364" s="276" t="str">
        <f>H1364</f>
        <v>Default Scenario (Link)</v>
      </c>
    </row>
    <row r="1365" spans="1:59" s="63" customFormat="1" ht="12.75" x14ac:dyDescent="0.2">
      <c r="A1365" s="196">
        <v>4</v>
      </c>
      <c r="B1365" s="197" t="s">
        <v>422</v>
      </c>
      <c r="C1365" s="208">
        <v>42</v>
      </c>
      <c r="D1365" s="209" t="s">
        <v>518</v>
      </c>
      <c r="E1365" s="212">
        <v>4282</v>
      </c>
      <c r="F1365" s="213" t="s">
        <v>668</v>
      </c>
      <c r="G1365" s="231"/>
      <c r="H1365" s="65"/>
      <c r="I1365" s="222"/>
      <c r="J1365" s="66"/>
      <c r="K1365" s="66"/>
      <c r="L1365" s="66"/>
      <c r="M1365" s="64"/>
      <c r="N1365" s="304"/>
      <c r="O1365" s="305"/>
      <c r="P1365" s="127"/>
      <c r="Q1365" s="67"/>
      <c r="R1365" s="67"/>
      <c r="S1365" s="67"/>
      <c r="T1365" s="67"/>
      <c r="U1365" s="67"/>
      <c r="V1365" s="67"/>
      <c r="W1365" s="67"/>
      <c r="X1365" s="67"/>
      <c r="Y1365" s="68"/>
      <c r="Z1365" s="68"/>
      <c r="AA1365" s="68"/>
      <c r="AB1365" s="67"/>
      <c r="AC1365" s="67"/>
      <c r="AD1365" s="67"/>
      <c r="AE1365" s="67"/>
      <c r="AF1365" s="67"/>
      <c r="AG1365" s="67"/>
      <c r="AH1365" s="67"/>
      <c r="AI1365" s="67"/>
      <c r="AJ1365" s="68"/>
      <c r="AK1365" s="68"/>
      <c r="AL1365" s="68"/>
      <c r="AM1365" s="67"/>
      <c r="AN1365" s="67"/>
      <c r="AO1365" s="67"/>
      <c r="AP1365" s="67"/>
      <c r="AQ1365" s="67"/>
      <c r="AR1365" s="67"/>
      <c r="AS1365" s="67"/>
      <c r="AT1365" s="67"/>
      <c r="AU1365" s="67"/>
      <c r="AV1365" s="67"/>
      <c r="AW1365" s="67"/>
      <c r="AX1365" s="68"/>
      <c r="AY1365" s="68"/>
      <c r="AZ1365" s="69"/>
      <c r="BA1365" s="70"/>
      <c r="BB1365" s="71"/>
      <c r="BC1365" s="95"/>
      <c r="BD1365" s="41">
        <v>4</v>
      </c>
      <c r="BE1365" s="52">
        <v>42</v>
      </c>
      <c r="BF1365" s="103">
        <v>4282</v>
      </c>
      <c r="BG1365" s="275"/>
    </row>
    <row r="1366" spans="1:59" s="63" customFormat="1" ht="12.75" x14ac:dyDescent="0.2">
      <c r="A1366" s="196">
        <v>4</v>
      </c>
      <c r="B1366" s="197" t="s">
        <v>422</v>
      </c>
      <c r="C1366" s="208">
        <v>42</v>
      </c>
      <c r="D1366" s="209" t="s">
        <v>518</v>
      </c>
      <c r="E1366" s="212">
        <v>4282</v>
      </c>
      <c r="F1366" s="213" t="s">
        <v>668</v>
      </c>
      <c r="G1366" s="232"/>
      <c r="H1366" s="97"/>
      <c r="I1366" s="224"/>
      <c r="J1366" s="98"/>
      <c r="K1366" s="98"/>
      <c r="L1366" s="98"/>
      <c r="M1366" s="96"/>
      <c r="N1366" s="307"/>
      <c r="O1366" s="246"/>
      <c r="P1366" s="124"/>
      <c r="Q1366" s="99"/>
      <c r="R1366" s="99"/>
      <c r="S1366" s="99"/>
      <c r="T1366" s="99"/>
      <c r="U1366" s="99"/>
      <c r="V1366" s="99"/>
      <c r="W1366" s="99"/>
      <c r="X1366" s="99"/>
      <c r="Y1366" s="100"/>
      <c r="Z1366" s="100"/>
      <c r="AA1366" s="100"/>
      <c r="AB1366" s="99"/>
      <c r="AC1366" s="99"/>
      <c r="AD1366" s="99"/>
      <c r="AE1366" s="99"/>
      <c r="AF1366" s="99"/>
      <c r="AG1366" s="99"/>
      <c r="AH1366" s="99"/>
      <c r="AI1366" s="99"/>
      <c r="AJ1366" s="100"/>
      <c r="AK1366" s="100"/>
      <c r="AL1366" s="100"/>
      <c r="AM1366" s="99"/>
      <c r="AN1366" s="99"/>
      <c r="AO1366" s="99"/>
      <c r="AP1366" s="99"/>
      <c r="AQ1366" s="99"/>
      <c r="AR1366" s="99"/>
      <c r="AS1366" s="99"/>
      <c r="AT1366" s="99"/>
      <c r="AU1366" s="99"/>
      <c r="AV1366" s="99"/>
      <c r="AW1366" s="99"/>
      <c r="AX1366" s="100"/>
      <c r="AY1366" s="100"/>
      <c r="AZ1366" s="101"/>
      <c r="BA1366" s="102"/>
      <c r="BB1366" s="95"/>
      <c r="BC1366" s="95"/>
      <c r="BD1366" s="41">
        <v>4</v>
      </c>
      <c r="BE1366" s="52">
        <v>42</v>
      </c>
      <c r="BF1366" s="103">
        <v>4282</v>
      </c>
      <c r="BG1366" s="277"/>
    </row>
    <row r="1367" spans="1:59" s="63" customFormat="1" ht="12.75" x14ac:dyDescent="0.2">
      <c r="A1367" s="196">
        <v>4</v>
      </c>
      <c r="B1367" s="197" t="s">
        <v>422</v>
      </c>
      <c r="C1367" s="208">
        <v>42</v>
      </c>
      <c r="D1367" s="209" t="s">
        <v>518</v>
      </c>
      <c r="E1367" s="212">
        <v>4282</v>
      </c>
      <c r="F1367" s="213" t="s">
        <v>668</v>
      </c>
      <c r="G1367" s="231"/>
      <c r="H1367" s="65"/>
      <c r="I1367" s="222"/>
      <c r="J1367" s="66"/>
      <c r="K1367" s="66"/>
      <c r="L1367" s="66"/>
      <c r="M1367" s="64"/>
      <c r="N1367" s="304"/>
      <c r="O1367" s="305"/>
      <c r="P1367" s="127"/>
      <c r="Q1367" s="67"/>
      <c r="R1367" s="67"/>
      <c r="S1367" s="67"/>
      <c r="T1367" s="67"/>
      <c r="U1367" s="67"/>
      <c r="V1367" s="67"/>
      <c r="W1367" s="67"/>
      <c r="X1367" s="67"/>
      <c r="Y1367" s="68"/>
      <c r="Z1367" s="68"/>
      <c r="AA1367" s="68"/>
      <c r="AB1367" s="67"/>
      <c r="AC1367" s="67"/>
      <c r="AD1367" s="67"/>
      <c r="AE1367" s="67"/>
      <c r="AF1367" s="67"/>
      <c r="AG1367" s="67"/>
      <c r="AH1367" s="67"/>
      <c r="AI1367" s="67"/>
      <c r="AJ1367" s="68"/>
      <c r="AK1367" s="68"/>
      <c r="AL1367" s="68"/>
      <c r="AM1367" s="67"/>
      <c r="AN1367" s="67"/>
      <c r="AO1367" s="67"/>
      <c r="AP1367" s="67"/>
      <c r="AQ1367" s="67"/>
      <c r="AR1367" s="67"/>
      <c r="AS1367" s="67"/>
      <c r="AT1367" s="67"/>
      <c r="AU1367" s="67"/>
      <c r="AV1367" s="67"/>
      <c r="AW1367" s="67"/>
      <c r="AX1367" s="68"/>
      <c r="AY1367" s="68"/>
      <c r="AZ1367" s="69"/>
      <c r="BA1367" s="70"/>
      <c r="BB1367" s="71"/>
      <c r="BC1367" s="95"/>
      <c r="BD1367" s="41">
        <v>4</v>
      </c>
      <c r="BE1367" s="52">
        <v>42</v>
      </c>
      <c r="BF1367" s="103">
        <v>4282</v>
      </c>
      <c r="BG1367" s="275"/>
    </row>
    <row r="1368" spans="1:59" s="63" customFormat="1" ht="12.75" x14ac:dyDescent="0.2">
      <c r="A1368" s="196">
        <v>4</v>
      </c>
      <c r="B1368" s="197" t="s">
        <v>422</v>
      </c>
      <c r="C1368" s="208">
        <v>42</v>
      </c>
      <c r="D1368" s="209" t="s">
        <v>518</v>
      </c>
      <c r="E1368" s="212">
        <v>4282</v>
      </c>
      <c r="F1368" s="213" t="s">
        <v>668</v>
      </c>
      <c r="G1368" s="231" t="s">
        <v>268</v>
      </c>
      <c r="H1368" s="72" t="s">
        <v>1233</v>
      </c>
      <c r="I1368" s="223" t="s">
        <v>1232</v>
      </c>
      <c r="J1368" s="73"/>
      <c r="K1368" s="73"/>
      <c r="L1368" s="73"/>
      <c r="M1368" s="74"/>
      <c r="N1368" s="247"/>
      <c r="O1368" s="306"/>
      <c r="P1368" s="105"/>
      <c r="Q1368" s="75"/>
      <c r="R1368" s="75"/>
      <c r="S1368" s="75"/>
      <c r="T1368" s="75"/>
      <c r="U1368" s="75"/>
      <c r="V1368" s="75"/>
      <c r="W1368" s="75"/>
      <c r="X1368" s="75"/>
      <c r="Y1368" s="76" t="s">
        <v>1241</v>
      </c>
      <c r="Z1368" s="77" t="s">
        <v>1241</v>
      </c>
      <c r="AA1368" s="78">
        <f>AA$452</f>
        <v>1000</v>
      </c>
      <c r="AB1368" s="75"/>
      <c r="AC1368" s="75"/>
      <c r="AD1368" s="75"/>
      <c r="AE1368" s="75"/>
      <c r="AF1368" s="75"/>
      <c r="AG1368" s="75"/>
      <c r="AH1368" s="75"/>
      <c r="AI1368" s="75"/>
      <c r="AJ1368" s="76" t="s">
        <v>1241</v>
      </c>
      <c r="AK1368" s="77" t="s">
        <v>1241</v>
      </c>
      <c r="AL1368" s="78">
        <f>AL$452</f>
        <v>0</v>
      </c>
      <c r="AM1368" s="75"/>
      <c r="AN1368" s="75"/>
      <c r="AO1368" s="75"/>
      <c r="AP1368" s="75"/>
      <c r="AQ1368" s="75"/>
      <c r="AR1368" s="75"/>
      <c r="AS1368" s="75"/>
      <c r="AT1368" s="75"/>
      <c r="AU1368" s="75"/>
      <c r="AV1368" s="75"/>
      <c r="AW1368" s="76" t="s">
        <v>1241</v>
      </c>
      <c r="AX1368" s="77" t="s">
        <v>1241</v>
      </c>
      <c r="AY1368" s="78">
        <f>AY$452</f>
        <v>500</v>
      </c>
      <c r="AZ1368" s="79"/>
      <c r="BA1368" s="80" t="str">
        <f>I1368</f>
        <v>&gt; see 3324, lightweight concrete blockwork</v>
      </c>
      <c r="BB1368" s="71"/>
      <c r="BC1368" s="95"/>
      <c r="BD1368" s="41">
        <v>4</v>
      </c>
      <c r="BE1368" s="52">
        <v>42</v>
      </c>
      <c r="BF1368" s="103">
        <v>4282</v>
      </c>
      <c r="BG1368" s="276" t="str">
        <f>H1368</f>
        <v>Default Scenario (Link)</v>
      </c>
    </row>
    <row r="1369" spans="1:59" s="63" customFormat="1" ht="12.75" x14ac:dyDescent="0.2">
      <c r="A1369" s="196">
        <v>4</v>
      </c>
      <c r="B1369" s="197" t="s">
        <v>422</v>
      </c>
      <c r="C1369" s="208">
        <v>42</v>
      </c>
      <c r="D1369" s="209" t="s">
        <v>518</v>
      </c>
      <c r="E1369" s="212">
        <v>4282</v>
      </c>
      <c r="F1369" s="213" t="s">
        <v>668</v>
      </c>
      <c r="G1369" s="231"/>
      <c r="H1369" s="65"/>
      <c r="I1369" s="222"/>
      <c r="J1369" s="66"/>
      <c r="K1369" s="66"/>
      <c r="L1369" s="66"/>
      <c r="M1369" s="64"/>
      <c r="N1369" s="304"/>
      <c r="O1369" s="305"/>
      <c r="P1369" s="127"/>
      <c r="Q1369" s="67"/>
      <c r="R1369" s="67"/>
      <c r="S1369" s="67"/>
      <c r="T1369" s="67"/>
      <c r="U1369" s="67"/>
      <c r="V1369" s="67"/>
      <c r="W1369" s="67"/>
      <c r="X1369" s="67"/>
      <c r="Y1369" s="68"/>
      <c r="Z1369" s="68"/>
      <c r="AA1369" s="68"/>
      <c r="AB1369" s="67"/>
      <c r="AC1369" s="67"/>
      <c r="AD1369" s="67"/>
      <c r="AE1369" s="67"/>
      <c r="AF1369" s="67"/>
      <c r="AG1369" s="67"/>
      <c r="AH1369" s="67"/>
      <c r="AI1369" s="67"/>
      <c r="AJ1369" s="68"/>
      <c r="AK1369" s="68"/>
      <c r="AL1369" s="68"/>
      <c r="AM1369" s="67"/>
      <c r="AN1369" s="67"/>
      <c r="AO1369" s="67"/>
      <c r="AP1369" s="67"/>
      <c r="AQ1369" s="67"/>
      <c r="AR1369" s="67"/>
      <c r="AS1369" s="67"/>
      <c r="AT1369" s="67"/>
      <c r="AU1369" s="67"/>
      <c r="AV1369" s="67"/>
      <c r="AW1369" s="67"/>
      <c r="AX1369" s="68"/>
      <c r="AY1369" s="68"/>
      <c r="AZ1369" s="69"/>
      <c r="BA1369" s="70"/>
      <c r="BB1369" s="71"/>
      <c r="BC1369" s="95"/>
      <c r="BD1369" s="41">
        <v>4</v>
      </c>
      <c r="BE1369" s="52">
        <v>42</v>
      </c>
      <c r="BF1369" s="103">
        <v>4282</v>
      </c>
      <c r="BG1369" s="275"/>
    </row>
    <row r="1370" spans="1:59" s="63" customFormat="1" ht="12.75" x14ac:dyDescent="0.2">
      <c r="A1370" s="196">
        <v>4</v>
      </c>
      <c r="B1370" s="197" t="s">
        <v>422</v>
      </c>
      <c r="C1370" s="208">
        <v>42</v>
      </c>
      <c r="D1370" s="209" t="s">
        <v>518</v>
      </c>
      <c r="E1370" s="212">
        <v>4282</v>
      </c>
      <c r="F1370" s="213" t="s">
        <v>668</v>
      </c>
      <c r="G1370" s="232"/>
      <c r="H1370" s="97"/>
      <c r="I1370" s="224"/>
      <c r="J1370" s="98"/>
      <c r="K1370" s="98"/>
      <c r="L1370" s="98"/>
      <c r="M1370" s="96"/>
      <c r="N1370" s="307"/>
      <c r="O1370" s="246"/>
      <c r="P1370" s="124"/>
      <c r="Q1370" s="99"/>
      <c r="R1370" s="99"/>
      <c r="S1370" s="99"/>
      <c r="T1370" s="99"/>
      <c r="U1370" s="99"/>
      <c r="V1370" s="99"/>
      <c r="W1370" s="99"/>
      <c r="X1370" s="99"/>
      <c r="Y1370" s="100"/>
      <c r="Z1370" s="100"/>
      <c r="AA1370" s="100"/>
      <c r="AB1370" s="99"/>
      <c r="AC1370" s="99"/>
      <c r="AD1370" s="99"/>
      <c r="AE1370" s="99"/>
      <c r="AF1370" s="99"/>
      <c r="AG1370" s="99"/>
      <c r="AH1370" s="99"/>
      <c r="AI1370" s="99"/>
      <c r="AJ1370" s="100"/>
      <c r="AK1370" s="100"/>
      <c r="AL1370" s="100"/>
      <c r="AM1370" s="99"/>
      <c r="AN1370" s="99"/>
      <c r="AO1370" s="99"/>
      <c r="AP1370" s="99"/>
      <c r="AQ1370" s="99"/>
      <c r="AR1370" s="99"/>
      <c r="AS1370" s="99"/>
      <c r="AT1370" s="99"/>
      <c r="AU1370" s="99"/>
      <c r="AV1370" s="99"/>
      <c r="AW1370" s="99"/>
      <c r="AX1370" s="100"/>
      <c r="AY1370" s="100"/>
      <c r="AZ1370" s="101"/>
      <c r="BA1370" s="102"/>
      <c r="BB1370" s="95"/>
      <c r="BC1370" s="95"/>
      <c r="BD1370" s="41">
        <v>4</v>
      </c>
      <c r="BE1370" s="52">
        <v>42</v>
      </c>
      <c r="BF1370" s="103">
        <v>4282</v>
      </c>
      <c r="BG1370" s="277"/>
    </row>
    <row r="1371" spans="1:59" s="63" customFormat="1" ht="12.75" x14ac:dyDescent="0.2">
      <c r="A1371" s="196">
        <v>4</v>
      </c>
      <c r="B1371" s="197" t="s">
        <v>422</v>
      </c>
      <c r="C1371" s="208">
        <v>42</v>
      </c>
      <c r="D1371" s="209" t="s">
        <v>518</v>
      </c>
      <c r="E1371" s="212">
        <v>4282</v>
      </c>
      <c r="F1371" s="213" t="s">
        <v>668</v>
      </c>
      <c r="G1371" s="231"/>
      <c r="H1371" s="65"/>
      <c r="I1371" s="222"/>
      <c r="J1371" s="66"/>
      <c r="K1371" s="66"/>
      <c r="L1371" s="66"/>
      <c r="M1371" s="64"/>
      <c r="N1371" s="304"/>
      <c r="O1371" s="305"/>
      <c r="P1371" s="127"/>
      <c r="Q1371" s="67"/>
      <c r="R1371" s="67"/>
      <c r="S1371" s="67"/>
      <c r="T1371" s="67"/>
      <c r="U1371" s="67"/>
      <c r="V1371" s="67"/>
      <c r="W1371" s="67"/>
      <c r="X1371" s="67"/>
      <c r="Y1371" s="68"/>
      <c r="Z1371" s="68"/>
      <c r="AA1371" s="68"/>
      <c r="AB1371" s="67"/>
      <c r="AC1371" s="67"/>
      <c r="AD1371" s="67"/>
      <c r="AE1371" s="67"/>
      <c r="AF1371" s="67"/>
      <c r="AG1371" s="67"/>
      <c r="AH1371" s="67"/>
      <c r="AI1371" s="67"/>
      <c r="AJ1371" s="68"/>
      <c r="AK1371" s="68"/>
      <c r="AL1371" s="68"/>
      <c r="AM1371" s="67"/>
      <c r="AN1371" s="67"/>
      <c r="AO1371" s="67"/>
      <c r="AP1371" s="67"/>
      <c r="AQ1371" s="67"/>
      <c r="AR1371" s="67"/>
      <c r="AS1371" s="67"/>
      <c r="AT1371" s="67"/>
      <c r="AU1371" s="67"/>
      <c r="AV1371" s="67"/>
      <c r="AW1371" s="67"/>
      <c r="AX1371" s="68"/>
      <c r="AY1371" s="68"/>
      <c r="AZ1371" s="69"/>
      <c r="BA1371" s="70"/>
      <c r="BB1371" s="71"/>
      <c r="BC1371" s="95"/>
      <c r="BD1371" s="41">
        <v>4</v>
      </c>
      <c r="BE1371" s="52">
        <v>42</v>
      </c>
      <c r="BF1371" s="103">
        <v>4282</v>
      </c>
      <c r="BG1371" s="275"/>
    </row>
    <row r="1372" spans="1:59" s="63" customFormat="1" ht="12.75" x14ac:dyDescent="0.2">
      <c r="A1372" s="196">
        <v>4</v>
      </c>
      <c r="B1372" s="197" t="s">
        <v>422</v>
      </c>
      <c r="C1372" s="208">
        <v>42</v>
      </c>
      <c r="D1372" s="209" t="s">
        <v>518</v>
      </c>
      <c r="E1372" s="212">
        <v>4282</v>
      </c>
      <c r="F1372" s="213" t="s">
        <v>668</v>
      </c>
      <c r="G1372" s="231" t="s">
        <v>250</v>
      </c>
      <c r="H1372" s="72" t="s">
        <v>1233</v>
      </c>
      <c r="I1372" s="223" t="s">
        <v>1244</v>
      </c>
      <c r="J1372" s="73"/>
      <c r="K1372" s="73"/>
      <c r="L1372" s="73"/>
      <c r="M1372" s="74"/>
      <c r="N1372" s="247"/>
      <c r="O1372" s="306"/>
      <c r="P1372" s="105"/>
      <c r="Q1372" s="75"/>
      <c r="R1372" s="75"/>
      <c r="S1372" s="75"/>
      <c r="T1372" s="75"/>
      <c r="U1372" s="75"/>
      <c r="V1372" s="75"/>
      <c r="W1372" s="75"/>
      <c r="X1372" s="75"/>
      <c r="Y1372" s="76" t="s">
        <v>1241</v>
      </c>
      <c r="Z1372" s="77" t="s">
        <v>1241</v>
      </c>
      <c r="AA1372" s="78">
        <f>AA$435</f>
        <v>100</v>
      </c>
      <c r="AB1372" s="75"/>
      <c r="AC1372" s="75"/>
      <c r="AD1372" s="75"/>
      <c r="AE1372" s="75"/>
      <c r="AF1372" s="75"/>
      <c r="AG1372" s="75"/>
      <c r="AH1372" s="75"/>
      <c r="AI1372" s="75"/>
      <c r="AJ1372" s="76" t="s">
        <v>1241</v>
      </c>
      <c r="AK1372" s="77" t="s">
        <v>1241</v>
      </c>
      <c r="AL1372" s="78">
        <f>AL$435</f>
        <v>0</v>
      </c>
      <c r="AM1372" s="75"/>
      <c r="AN1372" s="75"/>
      <c r="AO1372" s="75"/>
      <c r="AP1372" s="75"/>
      <c r="AQ1372" s="75"/>
      <c r="AR1372" s="75"/>
      <c r="AS1372" s="75"/>
      <c r="AT1372" s="75"/>
      <c r="AU1372" s="75"/>
      <c r="AV1372" s="75"/>
      <c r="AW1372" s="76" t="s">
        <v>1241</v>
      </c>
      <c r="AX1372" s="77" t="s">
        <v>1241</v>
      </c>
      <c r="AY1372" s="78">
        <f>AY$435</f>
        <v>1000</v>
      </c>
      <c r="AZ1372" s="79"/>
      <c r="BA1372" s="80" t="str">
        <f>I1372</f>
        <v>&gt; see 3323, Solid concrete blockwork</v>
      </c>
      <c r="BB1372" s="71"/>
      <c r="BC1372" s="95"/>
      <c r="BD1372" s="41">
        <v>4</v>
      </c>
      <c r="BE1372" s="52">
        <v>42</v>
      </c>
      <c r="BF1372" s="103">
        <v>4282</v>
      </c>
      <c r="BG1372" s="276" t="str">
        <f>H1372</f>
        <v>Default Scenario (Link)</v>
      </c>
    </row>
    <row r="1373" spans="1:59" s="63" customFormat="1" ht="12.75" x14ac:dyDescent="0.2">
      <c r="A1373" s="196">
        <v>4</v>
      </c>
      <c r="B1373" s="197" t="s">
        <v>422</v>
      </c>
      <c r="C1373" s="208">
        <v>42</v>
      </c>
      <c r="D1373" s="209" t="s">
        <v>518</v>
      </c>
      <c r="E1373" s="212">
        <v>4282</v>
      </c>
      <c r="F1373" s="213" t="s">
        <v>668</v>
      </c>
      <c r="G1373" s="231"/>
      <c r="H1373" s="65"/>
      <c r="I1373" s="222"/>
      <c r="J1373" s="66"/>
      <c r="K1373" s="66"/>
      <c r="L1373" s="66"/>
      <c r="M1373" s="64"/>
      <c r="N1373" s="304"/>
      <c r="O1373" s="305"/>
      <c r="P1373" s="127"/>
      <c r="Q1373" s="67"/>
      <c r="R1373" s="67"/>
      <c r="S1373" s="67"/>
      <c r="T1373" s="67"/>
      <c r="U1373" s="67"/>
      <c r="V1373" s="67"/>
      <c r="W1373" s="67"/>
      <c r="X1373" s="67"/>
      <c r="Y1373" s="68"/>
      <c r="Z1373" s="68"/>
      <c r="AA1373" s="68"/>
      <c r="AB1373" s="67"/>
      <c r="AC1373" s="67"/>
      <c r="AD1373" s="67"/>
      <c r="AE1373" s="67"/>
      <c r="AF1373" s="67"/>
      <c r="AG1373" s="67"/>
      <c r="AH1373" s="67"/>
      <c r="AI1373" s="67"/>
      <c r="AJ1373" s="68"/>
      <c r="AK1373" s="68"/>
      <c r="AL1373" s="68"/>
      <c r="AM1373" s="67"/>
      <c r="AN1373" s="67"/>
      <c r="AO1373" s="67"/>
      <c r="AP1373" s="67"/>
      <c r="AQ1373" s="67"/>
      <c r="AR1373" s="67"/>
      <c r="AS1373" s="67"/>
      <c r="AT1373" s="67"/>
      <c r="AU1373" s="67"/>
      <c r="AV1373" s="67"/>
      <c r="AW1373" s="67"/>
      <c r="AX1373" s="68"/>
      <c r="AY1373" s="68"/>
      <c r="AZ1373" s="69"/>
      <c r="BA1373" s="70"/>
      <c r="BB1373" s="71"/>
      <c r="BC1373" s="95"/>
      <c r="BD1373" s="41">
        <v>4</v>
      </c>
      <c r="BE1373" s="52">
        <v>42</v>
      </c>
      <c r="BF1373" s="103">
        <v>4282</v>
      </c>
      <c r="BG1373" s="275"/>
    </row>
    <row r="1374" spans="1:59" s="63" customFormat="1" ht="12.75" x14ac:dyDescent="0.2">
      <c r="A1374" s="196">
        <v>4</v>
      </c>
      <c r="B1374" s="197" t="s">
        <v>422</v>
      </c>
      <c r="C1374" s="208">
        <v>42</v>
      </c>
      <c r="D1374" s="209" t="s">
        <v>518</v>
      </c>
      <c r="E1374" s="212">
        <v>4282</v>
      </c>
      <c r="F1374" s="213" t="s">
        <v>668</v>
      </c>
      <c r="G1374" s="232"/>
      <c r="H1374" s="97"/>
      <c r="I1374" s="224"/>
      <c r="J1374" s="98"/>
      <c r="K1374" s="98"/>
      <c r="L1374" s="98"/>
      <c r="M1374" s="96"/>
      <c r="N1374" s="307"/>
      <c r="O1374" s="246"/>
      <c r="P1374" s="124"/>
      <c r="Q1374" s="99"/>
      <c r="R1374" s="99"/>
      <c r="S1374" s="99"/>
      <c r="T1374" s="99"/>
      <c r="U1374" s="99"/>
      <c r="V1374" s="99"/>
      <c r="W1374" s="99"/>
      <c r="X1374" s="99"/>
      <c r="Y1374" s="100"/>
      <c r="Z1374" s="100"/>
      <c r="AA1374" s="100"/>
      <c r="AB1374" s="99"/>
      <c r="AC1374" s="99"/>
      <c r="AD1374" s="99"/>
      <c r="AE1374" s="99"/>
      <c r="AF1374" s="99"/>
      <c r="AG1374" s="99"/>
      <c r="AH1374" s="99"/>
      <c r="AI1374" s="99"/>
      <c r="AJ1374" s="100"/>
      <c r="AK1374" s="100"/>
      <c r="AL1374" s="100"/>
      <c r="AM1374" s="99"/>
      <c r="AN1374" s="99"/>
      <c r="AO1374" s="99"/>
      <c r="AP1374" s="99"/>
      <c r="AQ1374" s="99"/>
      <c r="AR1374" s="99"/>
      <c r="AS1374" s="99"/>
      <c r="AT1374" s="99"/>
      <c r="AU1374" s="99"/>
      <c r="AV1374" s="99"/>
      <c r="AW1374" s="99"/>
      <c r="AX1374" s="100"/>
      <c r="AY1374" s="100"/>
      <c r="AZ1374" s="101"/>
      <c r="BA1374" s="102"/>
      <c r="BB1374" s="95"/>
      <c r="BC1374" s="95"/>
      <c r="BD1374" s="41">
        <v>4</v>
      </c>
      <c r="BE1374" s="52">
        <v>42</v>
      </c>
      <c r="BF1374" s="103">
        <v>4282</v>
      </c>
      <c r="BG1374" s="277"/>
    </row>
    <row r="1375" spans="1:59" x14ac:dyDescent="0.25">
      <c r="A1375" s="196">
        <v>4</v>
      </c>
      <c r="B1375" s="197" t="s">
        <v>422</v>
      </c>
      <c r="C1375" s="208">
        <v>42</v>
      </c>
      <c r="D1375" s="209" t="s">
        <v>518</v>
      </c>
      <c r="E1375" s="210">
        <v>4283</v>
      </c>
      <c r="F1375" s="211" t="s">
        <v>675</v>
      </c>
      <c r="G1375" s="235"/>
      <c r="H1375" s="145"/>
      <c r="I1375" s="221"/>
      <c r="J1375" s="57"/>
      <c r="K1375" s="57"/>
      <c r="L1375" s="57"/>
      <c r="M1375" s="144"/>
      <c r="N1375" s="324"/>
      <c r="O1375" s="325"/>
      <c r="P1375" s="146"/>
      <c r="Q1375" s="146"/>
      <c r="R1375" s="146"/>
      <c r="S1375" s="146"/>
      <c r="T1375" s="146"/>
      <c r="U1375" s="146"/>
      <c r="V1375" s="146"/>
      <c r="W1375" s="146"/>
      <c r="X1375" s="146"/>
      <c r="Y1375" s="59"/>
      <c r="Z1375" s="123"/>
      <c r="AA1375" s="123"/>
      <c r="AB1375" s="146"/>
      <c r="AC1375" s="146"/>
      <c r="AD1375" s="146"/>
      <c r="AE1375" s="146"/>
      <c r="AF1375" s="146"/>
      <c r="AG1375" s="146"/>
      <c r="AH1375" s="146"/>
      <c r="AI1375" s="146"/>
      <c r="AJ1375" s="59"/>
      <c r="AK1375" s="123"/>
      <c r="AL1375" s="123"/>
      <c r="AM1375" s="146"/>
      <c r="AN1375" s="146"/>
      <c r="AO1375" s="146"/>
      <c r="AP1375" s="146"/>
      <c r="AQ1375" s="146"/>
      <c r="AR1375" s="146"/>
      <c r="AS1375" s="146"/>
      <c r="AT1375" s="146"/>
      <c r="AU1375" s="146"/>
      <c r="AV1375" s="146"/>
      <c r="AW1375" s="58"/>
      <c r="AX1375" s="123"/>
      <c r="AY1375" s="59"/>
      <c r="AZ1375" s="147"/>
      <c r="BA1375" s="148"/>
      <c r="BB1375" s="143"/>
      <c r="BC1375" s="143"/>
      <c r="BD1375" s="41">
        <v>4</v>
      </c>
      <c r="BE1375" s="52">
        <v>42</v>
      </c>
      <c r="BF1375" s="62">
        <v>4283</v>
      </c>
      <c r="BG1375" s="284"/>
    </row>
    <row r="1376" spans="1:59" s="63" customFormat="1" ht="12.75" x14ac:dyDescent="0.2">
      <c r="A1376" s="196">
        <v>4</v>
      </c>
      <c r="B1376" s="197" t="s">
        <v>422</v>
      </c>
      <c r="C1376" s="208">
        <v>42</v>
      </c>
      <c r="D1376" s="209" t="s">
        <v>518</v>
      </c>
      <c r="E1376" s="210">
        <v>4283</v>
      </c>
      <c r="F1376" s="211" t="s">
        <v>675</v>
      </c>
      <c r="G1376" s="230"/>
      <c r="H1376" s="56"/>
      <c r="I1376" s="221"/>
      <c r="J1376" s="57"/>
      <c r="K1376" s="57"/>
      <c r="L1376" s="57"/>
      <c r="M1376" s="55"/>
      <c r="N1376" s="303"/>
      <c r="O1376" s="245"/>
      <c r="P1376" s="122"/>
      <c r="Q1376" s="58"/>
      <c r="R1376" s="58"/>
      <c r="S1376" s="58"/>
      <c r="T1376" s="58"/>
      <c r="U1376" s="58"/>
      <c r="V1376" s="58"/>
      <c r="W1376" s="58"/>
      <c r="X1376" s="58"/>
      <c r="Y1376" s="59"/>
      <c r="Z1376" s="59"/>
      <c r="AA1376" s="59"/>
      <c r="AB1376" s="58"/>
      <c r="AC1376" s="58"/>
      <c r="AD1376" s="58"/>
      <c r="AE1376" s="58"/>
      <c r="AF1376" s="58"/>
      <c r="AG1376" s="58"/>
      <c r="AH1376" s="58"/>
      <c r="AI1376" s="58"/>
      <c r="AJ1376" s="59"/>
      <c r="AK1376" s="59"/>
      <c r="AL1376" s="59"/>
      <c r="AM1376" s="58"/>
      <c r="AN1376" s="58"/>
      <c r="AO1376" s="58"/>
      <c r="AP1376" s="58"/>
      <c r="AQ1376" s="58"/>
      <c r="AR1376" s="58"/>
      <c r="AS1376" s="58"/>
      <c r="AT1376" s="58"/>
      <c r="AU1376" s="58"/>
      <c r="AV1376" s="58"/>
      <c r="AW1376" s="58"/>
      <c r="AX1376" s="59"/>
      <c r="AY1376" s="59"/>
      <c r="AZ1376" s="60"/>
      <c r="BA1376" s="61"/>
      <c r="BB1376" s="54"/>
      <c r="BC1376" s="54"/>
      <c r="BD1376" s="41">
        <v>4</v>
      </c>
      <c r="BE1376" s="52">
        <v>42</v>
      </c>
      <c r="BF1376" s="62">
        <v>4283</v>
      </c>
      <c r="BG1376" s="274"/>
    </row>
    <row r="1377" spans="1:59" s="63" customFormat="1" ht="12.75" x14ac:dyDescent="0.2">
      <c r="A1377" s="196">
        <v>4</v>
      </c>
      <c r="B1377" s="197" t="s">
        <v>422</v>
      </c>
      <c r="C1377" s="208">
        <v>42</v>
      </c>
      <c r="D1377" s="209" t="s">
        <v>518</v>
      </c>
      <c r="E1377" s="210">
        <v>4283</v>
      </c>
      <c r="F1377" s="211" t="s">
        <v>675</v>
      </c>
      <c r="G1377" s="231" t="s">
        <v>676</v>
      </c>
      <c r="H1377" s="65"/>
      <c r="I1377" s="222"/>
      <c r="J1377" s="66"/>
      <c r="K1377" s="66"/>
      <c r="L1377" s="66"/>
      <c r="M1377" s="64"/>
      <c r="N1377" s="308"/>
      <c r="O1377" s="309"/>
      <c r="P1377" s="127"/>
      <c r="Q1377" s="67"/>
      <c r="R1377" s="67"/>
      <c r="S1377" s="67"/>
      <c r="T1377" s="67"/>
      <c r="U1377" s="67"/>
      <c r="V1377" s="67"/>
      <c r="W1377" s="67"/>
      <c r="X1377" s="67"/>
      <c r="Y1377" s="68"/>
      <c r="Z1377" s="68"/>
      <c r="AA1377" s="68"/>
      <c r="AB1377" s="67"/>
      <c r="AC1377" s="67"/>
      <c r="AD1377" s="67"/>
      <c r="AE1377" s="67"/>
      <c r="AF1377" s="67"/>
      <c r="AG1377" s="67"/>
      <c r="AH1377" s="67"/>
      <c r="AI1377" s="67"/>
      <c r="AJ1377" s="68"/>
      <c r="AK1377" s="68"/>
      <c r="AL1377" s="68"/>
      <c r="AM1377" s="67"/>
      <c r="AN1377" s="67"/>
      <c r="AO1377" s="67"/>
      <c r="AP1377" s="67"/>
      <c r="AQ1377" s="67"/>
      <c r="AR1377" s="67"/>
      <c r="AS1377" s="67"/>
      <c r="AT1377" s="67"/>
      <c r="AU1377" s="67"/>
      <c r="AV1377" s="67"/>
      <c r="AW1377" s="67"/>
      <c r="AX1377" s="68"/>
      <c r="AY1377" s="68"/>
      <c r="AZ1377" s="69"/>
      <c r="BA1377" s="70"/>
      <c r="BB1377" s="71"/>
      <c r="BC1377" s="54"/>
      <c r="BD1377" s="41">
        <v>4</v>
      </c>
      <c r="BE1377" s="52">
        <v>42</v>
      </c>
      <c r="BF1377" s="62">
        <v>4283</v>
      </c>
      <c r="BG1377" s="275"/>
    </row>
    <row r="1378" spans="1:59" s="63" customFormat="1" ht="12.75" x14ac:dyDescent="0.2">
      <c r="A1378" s="196">
        <v>4</v>
      </c>
      <c r="B1378" s="197" t="s">
        <v>422</v>
      </c>
      <c r="C1378" s="208">
        <v>42</v>
      </c>
      <c r="D1378" s="209" t="s">
        <v>518</v>
      </c>
      <c r="E1378" s="210">
        <v>4283</v>
      </c>
      <c r="F1378" s="211" t="s">
        <v>675</v>
      </c>
      <c r="G1378" s="231" t="s">
        <v>676</v>
      </c>
      <c r="H1378" s="72" t="s">
        <v>47</v>
      </c>
      <c r="I1378" s="223"/>
      <c r="J1378" s="73"/>
      <c r="K1378" s="73"/>
      <c r="L1378" s="73"/>
      <c r="M1378" s="74"/>
      <c r="N1378" s="247"/>
      <c r="O1378" s="306"/>
      <c r="P1378" s="105"/>
      <c r="Q1378" s="75"/>
      <c r="R1378" s="75"/>
      <c r="S1378" s="75"/>
      <c r="T1378" s="75"/>
      <c r="U1378" s="75"/>
      <c r="V1378" s="75"/>
      <c r="W1378" s="75"/>
      <c r="X1378" s="75"/>
      <c r="Y1378" s="76">
        <f>IF(ISNUMBER(VLOOKUP(Y1380,P$7:W$7,MATCH(Y1380,P$7:W$7))),VLOOKUP(Y1380,P$7:W$7,MATCH(Y1380,P$7:W$7)),IF(N1382=0,"No Data",IF(Y1380&gt;0,"&lt;100",0)))</f>
        <v>5000</v>
      </c>
      <c r="Z1378" s="77">
        <f>IF(ISNUMBER(VLOOKUP(Z1382,P$7:W$7,MATCH(Z1382,P$7:W$7))),VLOOKUP(Z1382,P$7:W$7,MATCH(Z1382,P$7:W$7)),IF(N1382=0,"No Data",IF(Z1382&gt;0,"&lt;100",0)))</f>
        <v>5000</v>
      </c>
      <c r="AA1378" s="106">
        <f>IF(ISNUMBER(Z1378),Z1378,0)</f>
        <v>5000</v>
      </c>
      <c r="AB1378" s="75"/>
      <c r="AC1378" s="75"/>
      <c r="AD1378" s="75"/>
      <c r="AE1378" s="75"/>
      <c r="AF1378" s="75"/>
      <c r="AG1378" s="75"/>
      <c r="AH1378" s="75"/>
      <c r="AI1378" s="75"/>
      <c r="AJ1378" s="76">
        <f>IF(ISNUMBER(VLOOKUP(AJ1380,AB$7:AH$7,MATCH(AJ1380,AB$7:AH$7))),VLOOKUP(AJ1380,AB$7:AH$7,MATCH(AJ1380,AB$7:AH$7)),IF(N1382=0,"No Data",IF(AJ1380&gt;0,"&lt;50",0)))</f>
        <v>0</v>
      </c>
      <c r="AK1378" s="77">
        <f>IF(ISNUMBER(VLOOKUP(AK1382,AB$7:AH$7,MATCH(AK1382,AB$7:AH$7))),VLOOKUP(AK1382,AB$7:AH$7,MATCH(AK1382,AB$7:AH$7)),IF(N1382=0,"No Data",IF(AK1382&gt;0,"&lt;50",0)))</f>
        <v>0</v>
      </c>
      <c r="AL1378" s="106">
        <f>IF(ISNUMBER(AK1378),AK1378,0)</f>
        <v>0</v>
      </c>
      <c r="AM1378" s="75"/>
      <c r="AN1378" s="75"/>
      <c r="AO1378" s="75"/>
      <c r="AP1378" s="75"/>
      <c r="AQ1378" s="75"/>
      <c r="AR1378" s="75"/>
      <c r="AS1378" s="75"/>
      <c r="AT1378" s="75"/>
      <c r="AU1378" s="75"/>
      <c r="AV1378" s="75"/>
      <c r="AW1378" s="76">
        <f>IF(ISNUMBER(VLOOKUP(AW1380,AM$7:AU$7,MATCH(AW1380,AM$7:AU$7))),VLOOKUP(AW1380,AM$7:AU$7,MATCH(AW1380,AM$7:AU$7)),IF(N1382=0,"No Data",IF(AW1380&gt;0,"&lt;10",0)))</f>
        <v>500</v>
      </c>
      <c r="AX1378" s="77">
        <f>IF(ISNUMBER(VLOOKUP(AX1382,AM$7:AU$7,MATCH(AX1382,AM$7:AU$7))),VLOOKUP(AX1382,AM$7:AU$7,MATCH(AX1382,AM$7:AU$7)),IF(N1382=0,"No Data",IF(AX1382&gt;0,"&lt;10",0)))</f>
        <v>500</v>
      </c>
      <c r="AY1378" s="106">
        <f>IF(ISNUMBER(AX1378),AX1378,0)</f>
        <v>500</v>
      </c>
      <c r="AZ1378" s="79"/>
      <c r="BA1378" s="80"/>
      <c r="BB1378" s="71"/>
      <c r="BC1378" s="54"/>
      <c r="BD1378" s="41">
        <v>4</v>
      </c>
      <c r="BE1378" s="52">
        <v>42</v>
      </c>
      <c r="BF1378" s="62">
        <v>4283</v>
      </c>
      <c r="BG1378" s="276" t="s">
        <v>47</v>
      </c>
    </row>
    <row r="1379" spans="1:59" s="63" customFormat="1" ht="12.75" x14ac:dyDescent="0.2">
      <c r="A1379" s="196">
        <v>4</v>
      </c>
      <c r="B1379" s="197" t="s">
        <v>422</v>
      </c>
      <c r="C1379" s="208">
        <v>42</v>
      </c>
      <c r="D1379" s="209" t="s">
        <v>518</v>
      </c>
      <c r="E1379" s="210">
        <v>4283</v>
      </c>
      <c r="F1379" s="211" t="s">
        <v>675</v>
      </c>
      <c r="G1379" s="231" t="s">
        <v>676</v>
      </c>
      <c r="H1379" s="81" t="s">
        <v>48</v>
      </c>
      <c r="I1379" s="223"/>
      <c r="J1379" s="73"/>
      <c r="K1379" s="73"/>
      <c r="L1379" s="73"/>
      <c r="M1379" s="74"/>
      <c r="N1379" s="247"/>
      <c r="O1379" s="306"/>
      <c r="P1379" s="105"/>
      <c r="Q1379" s="75"/>
      <c r="R1379" s="75"/>
      <c r="S1379" s="75"/>
      <c r="T1379" s="75"/>
      <c r="U1379" s="75"/>
      <c r="V1379" s="75"/>
      <c r="W1379" s="75"/>
      <c r="X1379" s="75"/>
      <c r="Y1379" s="82">
        <f>MIN(X1383:X1393)</f>
        <v>0</v>
      </c>
      <c r="Z1379" s="83"/>
      <c r="AA1379" s="83"/>
      <c r="AB1379" s="75"/>
      <c r="AC1379" s="75"/>
      <c r="AD1379" s="75"/>
      <c r="AE1379" s="75"/>
      <c r="AF1379" s="75"/>
      <c r="AG1379" s="75"/>
      <c r="AH1379" s="75"/>
      <c r="AI1379" s="75"/>
      <c r="AJ1379" s="82">
        <f>MIN(AI1383:AI1393)</f>
        <v>0</v>
      </c>
      <c r="AK1379" s="83"/>
      <c r="AL1379" s="83"/>
      <c r="AM1379" s="75"/>
      <c r="AN1379" s="75"/>
      <c r="AO1379" s="75"/>
      <c r="AP1379" s="75"/>
      <c r="AQ1379" s="75"/>
      <c r="AR1379" s="75"/>
      <c r="AS1379" s="75"/>
      <c r="AT1379" s="75"/>
      <c r="AU1379" s="75"/>
      <c r="AV1379" s="75"/>
      <c r="AW1379" s="82">
        <f>MIN(AV1383:AV1393)</f>
        <v>25</v>
      </c>
      <c r="AX1379" s="83"/>
      <c r="AY1379" s="83"/>
      <c r="AZ1379" s="79"/>
      <c r="BA1379" s="80"/>
      <c r="BB1379" s="71"/>
      <c r="BC1379" s="54"/>
      <c r="BD1379" s="41">
        <v>4</v>
      </c>
      <c r="BE1379" s="52">
        <v>42</v>
      </c>
      <c r="BF1379" s="62">
        <v>4283</v>
      </c>
      <c r="BG1379" s="278" t="s">
        <v>48</v>
      </c>
    </row>
    <row r="1380" spans="1:59" s="63" customFormat="1" ht="12.75" x14ac:dyDescent="0.2">
      <c r="A1380" s="196">
        <v>4</v>
      </c>
      <c r="B1380" s="197" t="s">
        <v>422</v>
      </c>
      <c r="C1380" s="208">
        <v>42</v>
      </c>
      <c r="D1380" s="209" t="s">
        <v>518</v>
      </c>
      <c r="E1380" s="210">
        <v>4283</v>
      </c>
      <c r="F1380" s="211" t="s">
        <v>675</v>
      </c>
      <c r="G1380" s="231" t="s">
        <v>676</v>
      </c>
      <c r="H1380" s="81" t="s">
        <v>49</v>
      </c>
      <c r="I1380" s="223"/>
      <c r="J1380" s="73"/>
      <c r="K1380" s="73"/>
      <c r="L1380" s="73"/>
      <c r="M1380" s="74"/>
      <c r="N1380" s="247"/>
      <c r="O1380" s="306"/>
      <c r="P1380" s="105"/>
      <c r="Q1380" s="75"/>
      <c r="R1380" s="75"/>
      <c r="S1380" s="75"/>
      <c r="T1380" s="75"/>
      <c r="U1380" s="75"/>
      <c r="V1380" s="75"/>
      <c r="W1380" s="75"/>
      <c r="X1380" s="75"/>
      <c r="Y1380" s="84">
        <f>IF(ISNUMBER(AVERAGE(X1383:X1393)),AVERAGE(X1383:X1393),0)</f>
        <v>6155.5555555555557</v>
      </c>
      <c r="Z1380" s="83"/>
      <c r="AA1380" s="83"/>
      <c r="AB1380" s="75"/>
      <c r="AC1380" s="75"/>
      <c r="AD1380" s="75"/>
      <c r="AE1380" s="75"/>
      <c r="AF1380" s="75"/>
      <c r="AG1380" s="75"/>
      <c r="AH1380" s="75"/>
      <c r="AI1380" s="75"/>
      <c r="AJ1380" s="84">
        <f>IF(ISNUMBER(AVERAGE(AI1383:AI1393)),AVERAGE(AI1383:AI1393),0)</f>
        <v>0</v>
      </c>
      <c r="AK1380" s="83"/>
      <c r="AL1380" s="83"/>
      <c r="AM1380" s="75"/>
      <c r="AN1380" s="75"/>
      <c r="AO1380" s="75"/>
      <c r="AP1380" s="75"/>
      <c r="AQ1380" s="75"/>
      <c r="AR1380" s="75"/>
      <c r="AS1380" s="75"/>
      <c r="AT1380" s="75"/>
      <c r="AU1380" s="75"/>
      <c r="AV1380" s="75"/>
      <c r="AW1380" s="84">
        <f>IF(ISNUMBER(AVERAGE(AV1383:AV1393)),AVERAGE(AV1383:AV1393),0)</f>
        <v>813.88888888888891</v>
      </c>
      <c r="AX1380" s="83"/>
      <c r="AY1380" s="83"/>
      <c r="AZ1380" s="79"/>
      <c r="BA1380" s="80"/>
      <c r="BB1380" s="71"/>
      <c r="BC1380" s="54"/>
      <c r="BD1380" s="41">
        <v>4</v>
      </c>
      <c r="BE1380" s="52">
        <v>42</v>
      </c>
      <c r="BF1380" s="62">
        <v>4283</v>
      </c>
      <c r="BG1380" s="278" t="s">
        <v>49</v>
      </c>
    </row>
    <row r="1381" spans="1:59" s="63" customFormat="1" ht="12.75" x14ac:dyDescent="0.2">
      <c r="A1381" s="196">
        <v>4</v>
      </c>
      <c r="B1381" s="197" t="s">
        <v>422</v>
      </c>
      <c r="C1381" s="208">
        <v>42</v>
      </c>
      <c r="D1381" s="209" t="s">
        <v>518</v>
      </c>
      <c r="E1381" s="210">
        <v>4283</v>
      </c>
      <c r="F1381" s="211" t="s">
        <v>675</v>
      </c>
      <c r="G1381" s="231" t="s">
        <v>676</v>
      </c>
      <c r="H1381" s="81" t="s">
        <v>50</v>
      </c>
      <c r="I1381" s="223"/>
      <c r="J1381" s="73"/>
      <c r="K1381" s="73"/>
      <c r="L1381" s="73"/>
      <c r="M1381" s="74"/>
      <c r="N1381" s="247"/>
      <c r="O1381" s="306"/>
      <c r="P1381" s="105"/>
      <c r="Q1381" s="75"/>
      <c r="R1381" s="75"/>
      <c r="S1381" s="75"/>
      <c r="T1381" s="75"/>
      <c r="U1381" s="75"/>
      <c r="V1381" s="75"/>
      <c r="W1381" s="75"/>
      <c r="X1381" s="75"/>
      <c r="Y1381" s="84">
        <f>MAX(X1383:X1393)</f>
        <v>25000</v>
      </c>
      <c r="Z1381" s="83"/>
      <c r="AA1381" s="83"/>
      <c r="AB1381" s="75"/>
      <c r="AC1381" s="75"/>
      <c r="AD1381" s="75"/>
      <c r="AE1381" s="75"/>
      <c r="AF1381" s="75"/>
      <c r="AG1381" s="75"/>
      <c r="AH1381" s="75"/>
      <c r="AI1381" s="75"/>
      <c r="AJ1381" s="84">
        <f>MAX(AI1383:AI1393)</f>
        <v>0</v>
      </c>
      <c r="AK1381" s="83"/>
      <c r="AL1381" s="83"/>
      <c r="AM1381" s="75"/>
      <c r="AN1381" s="75"/>
      <c r="AO1381" s="75"/>
      <c r="AP1381" s="75"/>
      <c r="AQ1381" s="75"/>
      <c r="AR1381" s="75"/>
      <c r="AS1381" s="75"/>
      <c r="AT1381" s="75"/>
      <c r="AU1381" s="75"/>
      <c r="AV1381" s="75"/>
      <c r="AW1381" s="84">
        <f>MAX(AV1383:AV1393)</f>
        <v>2500</v>
      </c>
      <c r="AX1381" s="83"/>
      <c r="AY1381" s="83"/>
      <c r="AZ1381" s="79"/>
      <c r="BA1381" s="80"/>
      <c r="BB1381" s="71"/>
      <c r="BC1381" s="54"/>
      <c r="BD1381" s="41">
        <v>4</v>
      </c>
      <c r="BE1381" s="52">
        <v>42</v>
      </c>
      <c r="BF1381" s="62">
        <v>4283</v>
      </c>
      <c r="BG1381" s="278" t="s">
        <v>50</v>
      </c>
    </row>
    <row r="1382" spans="1:59" s="63" customFormat="1" ht="12.75" x14ac:dyDescent="0.2">
      <c r="A1382" s="196">
        <v>4</v>
      </c>
      <c r="B1382" s="197" t="s">
        <v>422</v>
      </c>
      <c r="C1382" s="208">
        <v>42</v>
      </c>
      <c r="D1382" s="209" t="s">
        <v>518</v>
      </c>
      <c r="E1382" s="210">
        <v>4283</v>
      </c>
      <c r="F1382" s="211" t="s">
        <v>675</v>
      </c>
      <c r="G1382" s="231" t="s">
        <v>676</v>
      </c>
      <c r="H1382" s="85" t="s">
        <v>51</v>
      </c>
      <c r="I1382" s="223"/>
      <c r="J1382" s="73"/>
      <c r="K1382" s="73"/>
      <c r="L1382" s="73"/>
      <c r="M1382" s="74"/>
      <c r="N1382" s="248">
        <f>SUM(N1383:N1391)</f>
        <v>9</v>
      </c>
      <c r="O1382" s="293">
        <f>SUM(O1383:O1391)</f>
        <v>1.0000000000000002</v>
      </c>
      <c r="P1382" s="292"/>
      <c r="Q1382" s="87"/>
      <c r="R1382" s="87"/>
      <c r="S1382" s="87"/>
      <c r="T1382" s="87"/>
      <c r="U1382" s="87"/>
      <c r="V1382" s="87"/>
      <c r="W1382" s="87"/>
      <c r="X1382" s="87"/>
      <c r="Y1382" s="88"/>
      <c r="Z1382" s="119">
        <f>SUM(Z1383:Z1391)</f>
        <v>6155.5555555555566</v>
      </c>
      <c r="AA1382" s="120"/>
      <c r="AB1382" s="111"/>
      <c r="AC1382" s="111"/>
      <c r="AD1382" s="111"/>
      <c r="AE1382" s="111"/>
      <c r="AF1382" s="111"/>
      <c r="AG1382" s="111"/>
      <c r="AH1382" s="111"/>
      <c r="AI1382" s="111"/>
      <c r="AJ1382" s="120"/>
      <c r="AK1382" s="119">
        <f>SUM(AK1383:AK1391)</f>
        <v>0</v>
      </c>
      <c r="AL1382" s="120"/>
      <c r="AM1382" s="111"/>
      <c r="AN1382" s="111"/>
      <c r="AO1382" s="111"/>
      <c r="AP1382" s="111"/>
      <c r="AQ1382" s="111"/>
      <c r="AR1382" s="111"/>
      <c r="AS1382" s="111"/>
      <c r="AT1382" s="111"/>
      <c r="AU1382" s="111"/>
      <c r="AV1382" s="111"/>
      <c r="AW1382" s="120"/>
      <c r="AX1382" s="119">
        <f>SUM(AX1383:AX1391)</f>
        <v>813.88888888888869</v>
      </c>
      <c r="AY1382" s="88"/>
      <c r="AZ1382" s="79"/>
      <c r="BA1382" s="80"/>
      <c r="BB1382" s="71"/>
      <c r="BC1382" s="54"/>
      <c r="BD1382" s="41">
        <v>4</v>
      </c>
      <c r="BE1382" s="52">
        <v>42</v>
      </c>
      <c r="BF1382" s="62">
        <v>4283</v>
      </c>
      <c r="BG1382" s="279" t="s">
        <v>51</v>
      </c>
    </row>
    <row r="1383" spans="1:59" s="63" customFormat="1" ht="24" x14ac:dyDescent="0.2">
      <c r="A1383" s="196">
        <v>4</v>
      </c>
      <c r="B1383" s="197" t="s">
        <v>422</v>
      </c>
      <c r="C1383" s="208">
        <v>42</v>
      </c>
      <c r="D1383" s="209" t="s">
        <v>518</v>
      </c>
      <c r="E1383" s="210">
        <v>4283</v>
      </c>
      <c r="F1383" s="211" t="s">
        <v>675</v>
      </c>
      <c r="G1383" s="231" t="s">
        <v>676</v>
      </c>
      <c r="H1383" s="89" t="s">
        <v>52</v>
      </c>
      <c r="I1383" s="90" t="s">
        <v>677</v>
      </c>
      <c r="J1383" s="90" t="s">
        <v>678</v>
      </c>
      <c r="K1383" s="90" t="s">
        <v>64</v>
      </c>
      <c r="L1383" s="90" t="s">
        <v>679</v>
      </c>
      <c r="M1383" s="91"/>
      <c r="N1383" s="312">
        <v>1</v>
      </c>
      <c r="O1383" s="313">
        <f>N1383/N$1382</f>
        <v>0.1111111111111111</v>
      </c>
      <c r="P1383" s="104">
        <v>1</v>
      </c>
      <c r="Q1383" s="92"/>
      <c r="R1383" s="92"/>
      <c r="S1383" s="92"/>
      <c r="T1383" s="92"/>
      <c r="U1383" s="92"/>
      <c r="V1383" s="92"/>
      <c r="W1383" s="92"/>
      <c r="X1383" s="109">
        <f t="shared" ref="X1383:X1391" si="210">P1383*P$7+Q1383*Q$7+R1383*R$7+S1383*S$7+T1383*T$7+U1383*U$7+V1383*V$7+W1383*W$7</f>
        <v>100</v>
      </c>
      <c r="Y1383" s="83"/>
      <c r="Z1383" s="110">
        <f t="shared" ref="Z1383:Z1391" si="211">X1383*$O1383</f>
        <v>11.111111111111111</v>
      </c>
      <c r="AA1383" s="111"/>
      <c r="AB1383" s="92"/>
      <c r="AC1383" s="92"/>
      <c r="AD1383" s="92"/>
      <c r="AE1383" s="92"/>
      <c r="AF1383" s="92"/>
      <c r="AG1383" s="92"/>
      <c r="AH1383" s="92"/>
      <c r="AI1383" s="109">
        <f t="shared" ref="AI1383:AI1391" si="212">AB1383*AB$7+AC1383*AC$7+AD1383*AD$7+AE1383*AE$7+AF1383*AF$7+AG1383*AG$7+AH1383*AH$7</f>
        <v>0</v>
      </c>
      <c r="AJ1383" s="83"/>
      <c r="AK1383" s="110">
        <f t="shared" ref="AK1383:AK1391" si="213">AI1383*$O1383</f>
        <v>0</v>
      </c>
      <c r="AL1383" s="111"/>
      <c r="AM1383" s="92"/>
      <c r="AN1383" s="92"/>
      <c r="AO1383" s="92"/>
      <c r="AP1383" s="92"/>
      <c r="AQ1383" s="92"/>
      <c r="AR1383" s="92"/>
      <c r="AS1383" s="92"/>
      <c r="AT1383" s="92">
        <v>1</v>
      </c>
      <c r="AU1383" s="92"/>
      <c r="AV1383" s="109">
        <f t="shared" ref="AV1383:AV1391" si="214">AM1383*AM$7+AN1383*AN$7+AO1383*AO$7+AP1383*AP$7+AQ1383*AQ$7+AR1383*AR$7+AS1383*AS$7+AT1383*AT$7+AU1383*AU$7</f>
        <v>2500</v>
      </c>
      <c r="AW1383" s="75"/>
      <c r="AX1383" s="110">
        <f t="shared" ref="AX1383:AX1391" si="215">AV1383*$O1383</f>
        <v>277.77777777777777</v>
      </c>
      <c r="AY1383" s="111"/>
      <c r="AZ1383" s="93"/>
      <c r="BA1383" s="94" t="s">
        <v>105</v>
      </c>
      <c r="BB1383" s="71"/>
      <c r="BC1383" s="54"/>
      <c r="BD1383" s="41">
        <v>4</v>
      </c>
      <c r="BE1383" s="52">
        <v>42</v>
      </c>
      <c r="BF1383" s="62">
        <v>4283</v>
      </c>
      <c r="BG1383" s="280" t="s">
        <v>52</v>
      </c>
    </row>
    <row r="1384" spans="1:59" s="63" customFormat="1" ht="12.75" x14ac:dyDescent="0.2">
      <c r="A1384" s="196">
        <v>4</v>
      </c>
      <c r="B1384" s="197" t="s">
        <v>422</v>
      </c>
      <c r="C1384" s="208">
        <v>42</v>
      </c>
      <c r="D1384" s="209" t="s">
        <v>518</v>
      </c>
      <c r="E1384" s="210">
        <v>4283</v>
      </c>
      <c r="F1384" s="211" t="s">
        <v>675</v>
      </c>
      <c r="G1384" s="231" t="s">
        <v>676</v>
      </c>
      <c r="H1384" s="89"/>
      <c r="I1384" s="90" t="s">
        <v>634</v>
      </c>
      <c r="J1384" s="90"/>
      <c r="K1384" s="90" t="s">
        <v>511</v>
      </c>
      <c r="L1384" s="90"/>
      <c r="M1384" s="91"/>
      <c r="N1384" s="312">
        <v>1</v>
      </c>
      <c r="O1384" s="313">
        <f t="shared" ref="O1384:O1391" si="216">N1384/N$1382</f>
        <v>0.1111111111111111</v>
      </c>
      <c r="P1384" s="104"/>
      <c r="Q1384" s="92"/>
      <c r="R1384" s="92"/>
      <c r="S1384" s="92"/>
      <c r="T1384" s="92"/>
      <c r="U1384" s="92"/>
      <c r="V1384" s="92"/>
      <c r="W1384" s="92">
        <v>1</v>
      </c>
      <c r="X1384" s="109">
        <f t="shared" si="210"/>
        <v>25000</v>
      </c>
      <c r="Y1384" s="83"/>
      <c r="Z1384" s="110">
        <f t="shared" si="211"/>
        <v>2777.7777777777778</v>
      </c>
      <c r="AA1384" s="111"/>
      <c r="AB1384" s="92"/>
      <c r="AC1384" s="92"/>
      <c r="AD1384" s="92"/>
      <c r="AE1384" s="92"/>
      <c r="AF1384" s="92"/>
      <c r="AG1384" s="92"/>
      <c r="AH1384" s="92"/>
      <c r="AI1384" s="109">
        <f t="shared" si="212"/>
        <v>0</v>
      </c>
      <c r="AJ1384" s="83"/>
      <c r="AK1384" s="110">
        <f t="shared" si="213"/>
        <v>0</v>
      </c>
      <c r="AL1384" s="111"/>
      <c r="AM1384" s="92"/>
      <c r="AN1384" s="92"/>
      <c r="AO1384" s="92"/>
      <c r="AP1384" s="92">
        <v>1</v>
      </c>
      <c r="AQ1384" s="92"/>
      <c r="AR1384" s="92"/>
      <c r="AS1384" s="92"/>
      <c r="AT1384" s="92"/>
      <c r="AU1384" s="92"/>
      <c r="AV1384" s="109">
        <f t="shared" si="214"/>
        <v>100</v>
      </c>
      <c r="AW1384" s="75"/>
      <c r="AX1384" s="110">
        <f t="shared" si="215"/>
        <v>11.111111111111111</v>
      </c>
      <c r="AY1384" s="111"/>
      <c r="AZ1384" s="93"/>
      <c r="BA1384" s="94" t="s">
        <v>105</v>
      </c>
      <c r="BB1384" s="71"/>
      <c r="BC1384" s="54"/>
      <c r="BD1384" s="41">
        <v>4</v>
      </c>
      <c r="BE1384" s="52">
        <v>42</v>
      </c>
      <c r="BF1384" s="62">
        <v>4283</v>
      </c>
      <c r="BG1384" s="280" t="s">
        <v>52</v>
      </c>
    </row>
    <row r="1385" spans="1:59" s="63" customFormat="1" ht="12.75" x14ac:dyDescent="0.2">
      <c r="A1385" s="196">
        <v>4</v>
      </c>
      <c r="B1385" s="197" t="s">
        <v>422</v>
      </c>
      <c r="C1385" s="208">
        <v>42</v>
      </c>
      <c r="D1385" s="209" t="s">
        <v>518</v>
      </c>
      <c r="E1385" s="210">
        <v>4283</v>
      </c>
      <c r="F1385" s="211" t="s">
        <v>675</v>
      </c>
      <c r="G1385" s="231" t="s">
        <v>676</v>
      </c>
      <c r="H1385" s="89"/>
      <c r="I1385" s="90" t="s">
        <v>630</v>
      </c>
      <c r="J1385" s="90"/>
      <c r="K1385" s="90" t="s">
        <v>64</v>
      </c>
      <c r="L1385" s="90" t="s">
        <v>76</v>
      </c>
      <c r="M1385" s="91"/>
      <c r="N1385" s="312">
        <v>1</v>
      </c>
      <c r="O1385" s="313">
        <f t="shared" si="216"/>
        <v>0.1111111111111111</v>
      </c>
      <c r="P1385" s="104"/>
      <c r="Q1385" s="92"/>
      <c r="R1385" s="92"/>
      <c r="S1385" s="92"/>
      <c r="T1385" s="92"/>
      <c r="U1385" s="92"/>
      <c r="V1385" s="92"/>
      <c r="W1385" s="92"/>
      <c r="X1385" s="109">
        <f t="shared" si="210"/>
        <v>0</v>
      </c>
      <c r="Y1385" s="83"/>
      <c r="Z1385" s="110">
        <f t="shared" si="211"/>
        <v>0</v>
      </c>
      <c r="AA1385" s="111"/>
      <c r="AB1385" s="92"/>
      <c r="AC1385" s="92"/>
      <c r="AD1385" s="92"/>
      <c r="AE1385" s="92"/>
      <c r="AF1385" s="92"/>
      <c r="AG1385" s="92"/>
      <c r="AH1385" s="92"/>
      <c r="AI1385" s="109">
        <f t="shared" si="212"/>
        <v>0</v>
      </c>
      <c r="AJ1385" s="83"/>
      <c r="AK1385" s="110">
        <f t="shared" si="213"/>
        <v>0</v>
      </c>
      <c r="AL1385" s="111"/>
      <c r="AM1385" s="92"/>
      <c r="AN1385" s="92">
        <v>1</v>
      </c>
      <c r="AO1385" s="92"/>
      <c r="AP1385" s="92"/>
      <c r="AQ1385" s="92"/>
      <c r="AR1385" s="92"/>
      <c r="AS1385" s="92"/>
      <c r="AT1385" s="92"/>
      <c r="AU1385" s="92"/>
      <c r="AV1385" s="109">
        <f t="shared" si="214"/>
        <v>25</v>
      </c>
      <c r="AW1385" s="75"/>
      <c r="AX1385" s="110">
        <f t="shared" si="215"/>
        <v>2.7777777777777777</v>
      </c>
      <c r="AY1385" s="111"/>
      <c r="AZ1385" s="93"/>
      <c r="BA1385" s="94" t="s">
        <v>554</v>
      </c>
      <c r="BB1385" s="71"/>
      <c r="BC1385" s="54"/>
      <c r="BD1385" s="41">
        <v>4</v>
      </c>
      <c r="BE1385" s="52">
        <v>42</v>
      </c>
      <c r="BF1385" s="62">
        <v>4283</v>
      </c>
      <c r="BG1385" s="280" t="s">
        <v>52</v>
      </c>
    </row>
    <row r="1386" spans="1:59" s="63" customFormat="1" ht="12.75" x14ac:dyDescent="0.2">
      <c r="A1386" s="196">
        <v>4</v>
      </c>
      <c r="B1386" s="197" t="s">
        <v>422</v>
      </c>
      <c r="C1386" s="208">
        <v>42</v>
      </c>
      <c r="D1386" s="209" t="s">
        <v>518</v>
      </c>
      <c r="E1386" s="210">
        <v>4283</v>
      </c>
      <c r="F1386" s="211" t="s">
        <v>675</v>
      </c>
      <c r="G1386" s="231" t="s">
        <v>676</v>
      </c>
      <c r="H1386" s="89"/>
      <c r="I1386" s="90" t="s">
        <v>166</v>
      </c>
      <c r="J1386" s="90"/>
      <c r="K1386" s="90" t="s">
        <v>73</v>
      </c>
      <c r="L1386" s="90" t="s">
        <v>95</v>
      </c>
      <c r="M1386" s="91"/>
      <c r="N1386" s="312">
        <v>1</v>
      </c>
      <c r="O1386" s="313">
        <f t="shared" si="216"/>
        <v>0.1111111111111111</v>
      </c>
      <c r="P1386" s="104"/>
      <c r="Q1386" s="92"/>
      <c r="R1386" s="92"/>
      <c r="S1386" s="92"/>
      <c r="T1386" s="92"/>
      <c r="U1386" s="92"/>
      <c r="V1386" s="92"/>
      <c r="W1386" s="92">
        <v>1</v>
      </c>
      <c r="X1386" s="109">
        <f t="shared" si="210"/>
        <v>25000</v>
      </c>
      <c r="Y1386" s="83"/>
      <c r="Z1386" s="110">
        <f t="shared" si="211"/>
        <v>2777.7777777777778</v>
      </c>
      <c r="AA1386" s="111"/>
      <c r="AB1386" s="92"/>
      <c r="AC1386" s="92"/>
      <c r="AD1386" s="92"/>
      <c r="AE1386" s="92"/>
      <c r="AF1386" s="92"/>
      <c r="AG1386" s="92"/>
      <c r="AH1386" s="92"/>
      <c r="AI1386" s="109">
        <f t="shared" si="212"/>
        <v>0</v>
      </c>
      <c r="AJ1386" s="83"/>
      <c r="AK1386" s="110">
        <f t="shared" si="213"/>
        <v>0</v>
      </c>
      <c r="AL1386" s="111"/>
      <c r="AM1386" s="92"/>
      <c r="AN1386" s="92"/>
      <c r="AO1386" s="92"/>
      <c r="AP1386" s="92">
        <v>1</v>
      </c>
      <c r="AQ1386" s="92"/>
      <c r="AR1386" s="92"/>
      <c r="AS1386" s="92"/>
      <c r="AT1386" s="92"/>
      <c r="AU1386" s="92"/>
      <c r="AV1386" s="109">
        <f t="shared" si="214"/>
        <v>100</v>
      </c>
      <c r="AW1386" s="75"/>
      <c r="AX1386" s="110">
        <f t="shared" si="215"/>
        <v>11.111111111111111</v>
      </c>
      <c r="AY1386" s="111"/>
      <c r="AZ1386" s="93"/>
      <c r="BA1386" s="94" t="s">
        <v>554</v>
      </c>
      <c r="BB1386" s="71"/>
      <c r="BC1386" s="54"/>
      <c r="BD1386" s="41">
        <v>4</v>
      </c>
      <c r="BE1386" s="52">
        <v>42</v>
      </c>
      <c r="BF1386" s="62">
        <v>4283</v>
      </c>
      <c r="BG1386" s="280" t="s">
        <v>52</v>
      </c>
    </row>
    <row r="1387" spans="1:59" s="63" customFormat="1" ht="12.75" x14ac:dyDescent="0.2">
      <c r="A1387" s="196">
        <v>4</v>
      </c>
      <c r="B1387" s="197" t="s">
        <v>422</v>
      </c>
      <c r="C1387" s="208">
        <v>42</v>
      </c>
      <c r="D1387" s="209" t="s">
        <v>518</v>
      </c>
      <c r="E1387" s="210">
        <v>4283</v>
      </c>
      <c r="F1387" s="211" t="s">
        <v>675</v>
      </c>
      <c r="G1387" s="231" t="s">
        <v>676</v>
      </c>
      <c r="H1387" s="89"/>
      <c r="I1387" s="90" t="s">
        <v>674</v>
      </c>
      <c r="J1387" s="90"/>
      <c r="K1387" s="90" t="s">
        <v>64</v>
      </c>
      <c r="L1387" s="90" t="s">
        <v>141</v>
      </c>
      <c r="M1387" s="91"/>
      <c r="N1387" s="312">
        <v>1</v>
      </c>
      <c r="O1387" s="313">
        <f t="shared" si="216"/>
        <v>0.1111111111111111</v>
      </c>
      <c r="P1387" s="104">
        <v>1</v>
      </c>
      <c r="Q1387" s="92"/>
      <c r="R1387" s="92"/>
      <c r="S1387" s="92"/>
      <c r="T1387" s="92"/>
      <c r="U1387" s="92"/>
      <c r="V1387" s="92"/>
      <c r="W1387" s="92"/>
      <c r="X1387" s="109">
        <f t="shared" si="210"/>
        <v>100</v>
      </c>
      <c r="Y1387" s="83"/>
      <c r="Z1387" s="110">
        <f t="shared" si="211"/>
        <v>11.111111111111111</v>
      </c>
      <c r="AA1387" s="111"/>
      <c r="AB1387" s="92"/>
      <c r="AC1387" s="92"/>
      <c r="AD1387" s="92"/>
      <c r="AE1387" s="92"/>
      <c r="AF1387" s="92"/>
      <c r="AG1387" s="92"/>
      <c r="AH1387" s="92"/>
      <c r="AI1387" s="109">
        <f t="shared" si="212"/>
        <v>0</v>
      </c>
      <c r="AJ1387" s="83"/>
      <c r="AK1387" s="110">
        <f t="shared" si="213"/>
        <v>0</v>
      </c>
      <c r="AL1387" s="111"/>
      <c r="AM1387" s="92"/>
      <c r="AN1387" s="92"/>
      <c r="AO1387" s="92"/>
      <c r="AP1387" s="92"/>
      <c r="AQ1387" s="92"/>
      <c r="AR1387" s="92"/>
      <c r="AS1387" s="92"/>
      <c r="AT1387" s="92">
        <v>1</v>
      </c>
      <c r="AU1387" s="92"/>
      <c r="AV1387" s="109">
        <f t="shared" si="214"/>
        <v>2500</v>
      </c>
      <c r="AW1387" s="75"/>
      <c r="AX1387" s="110">
        <f t="shared" si="215"/>
        <v>277.77777777777777</v>
      </c>
      <c r="AY1387" s="111"/>
      <c r="AZ1387" s="93"/>
      <c r="BA1387" s="94" t="s">
        <v>554</v>
      </c>
      <c r="BB1387" s="71"/>
      <c r="BC1387" s="54"/>
      <c r="BD1387" s="41">
        <v>4</v>
      </c>
      <c r="BE1387" s="52">
        <v>42</v>
      </c>
      <c r="BF1387" s="62">
        <v>4283</v>
      </c>
      <c r="BG1387" s="280" t="s">
        <v>52</v>
      </c>
    </row>
    <row r="1388" spans="1:59" s="63" customFormat="1" ht="12.75" x14ac:dyDescent="0.2">
      <c r="A1388" s="196">
        <v>4</v>
      </c>
      <c r="B1388" s="197" t="s">
        <v>422</v>
      </c>
      <c r="C1388" s="208">
        <v>42</v>
      </c>
      <c r="D1388" s="209" t="s">
        <v>518</v>
      </c>
      <c r="E1388" s="210">
        <v>4283</v>
      </c>
      <c r="F1388" s="211" t="s">
        <v>675</v>
      </c>
      <c r="G1388" s="231" t="s">
        <v>676</v>
      </c>
      <c r="H1388" s="89"/>
      <c r="I1388" s="90" t="s">
        <v>670</v>
      </c>
      <c r="J1388" s="90"/>
      <c r="K1388" s="90" t="s">
        <v>64</v>
      </c>
      <c r="L1388" s="90" t="s">
        <v>680</v>
      </c>
      <c r="M1388" s="91"/>
      <c r="N1388" s="312">
        <v>1</v>
      </c>
      <c r="O1388" s="313">
        <f t="shared" si="216"/>
        <v>0.1111111111111111</v>
      </c>
      <c r="P1388" s="104">
        <v>1</v>
      </c>
      <c r="Q1388" s="92"/>
      <c r="R1388" s="92"/>
      <c r="S1388" s="92"/>
      <c r="T1388" s="92"/>
      <c r="U1388" s="92"/>
      <c r="V1388" s="92"/>
      <c r="W1388" s="92"/>
      <c r="X1388" s="109">
        <f t="shared" si="210"/>
        <v>100</v>
      </c>
      <c r="Y1388" s="83"/>
      <c r="Z1388" s="110">
        <f t="shared" si="211"/>
        <v>11.111111111111111</v>
      </c>
      <c r="AA1388" s="111"/>
      <c r="AB1388" s="92"/>
      <c r="AC1388" s="92"/>
      <c r="AD1388" s="92"/>
      <c r="AE1388" s="92"/>
      <c r="AF1388" s="92"/>
      <c r="AG1388" s="92"/>
      <c r="AH1388" s="92"/>
      <c r="AI1388" s="109">
        <f t="shared" si="212"/>
        <v>0</v>
      </c>
      <c r="AJ1388" s="83"/>
      <c r="AK1388" s="110">
        <f t="shared" si="213"/>
        <v>0</v>
      </c>
      <c r="AL1388" s="111"/>
      <c r="AM1388" s="92"/>
      <c r="AN1388" s="92"/>
      <c r="AO1388" s="92"/>
      <c r="AP1388" s="92"/>
      <c r="AQ1388" s="92"/>
      <c r="AR1388" s="92"/>
      <c r="AS1388" s="92">
        <v>1</v>
      </c>
      <c r="AT1388" s="92"/>
      <c r="AU1388" s="92"/>
      <c r="AV1388" s="109">
        <f t="shared" si="214"/>
        <v>1000</v>
      </c>
      <c r="AW1388" s="75"/>
      <c r="AX1388" s="110">
        <f t="shared" si="215"/>
        <v>111.1111111111111</v>
      </c>
      <c r="AY1388" s="111"/>
      <c r="AZ1388" s="93"/>
      <c r="BA1388" s="94" t="s">
        <v>554</v>
      </c>
      <c r="BB1388" s="71"/>
      <c r="BC1388" s="54"/>
      <c r="BD1388" s="41">
        <v>4</v>
      </c>
      <c r="BE1388" s="52">
        <v>42</v>
      </c>
      <c r="BF1388" s="62">
        <v>4283</v>
      </c>
      <c r="BG1388" s="280" t="s">
        <v>52</v>
      </c>
    </row>
    <row r="1389" spans="1:59" s="63" customFormat="1" ht="12.75" x14ac:dyDescent="0.2">
      <c r="A1389" s="196">
        <v>4</v>
      </c>
      <c r="B1389" s="197" t="s">
        <v>422</v>
      </c>
      <c r="C1389" s="208">
        <v>42</v>
      </c>
      <c r="D1389" s="209" t="s">
        <v>518</v>
      </c>
      <c r="E1389" s="210">
        <v>4283</v>
      </c>
      <c r="F1389" s="211" t="s">
        <v>675</v>
      </c>
      <c r="G1389" s="231" t="s">
        <v>676</v>
      </c>
      <c r="H1389" s="89"/>
      <c r="I1389" s="90" t="s">
        <v>666</v>
      </c>
      <c r="J1389" s="90"/>
      <c r="K1389" s="90" t="s">
        <v>64</v>
      </c>
      <c r="L1389" s="90" t="s">
        <v>258</v>
      </c>
      <c r="M1389" s="91"/>
      <c r="N1389" s="312">
        <v>1</v>
      </c>
      <c r="O1389" s="313">
        <f t="shared" si="216"/>
        <v>0.1111111111111111</v>
      </c>
      <c r="P1389" s="104">
        <v>1</v>
      </c>
      <c r="Q1389" s="92"/>
      <c r="R1389" s="92"/>
      <c r="S1389" s="92"/>
      <c r="T1389" s="92"/>
      <c r="U1389" s="92"/>
      <c r="V1389" s="92"/>
      <c r="W1389" s="92"/>
      <c r="X1389" s="109">
        <f t="shared" si="210"/>
        <v>100</v>
      </c>
      <c r="Y1389" s="83"/>
      <c r="Z1389" s="110">
        <f t="shared" si="211"/>
        <v>11.111111111111111</v>
      </c>
      <c r="AA1389" s="111"/>
      <c r="AB1389" s="92"/>
      <c r="AC1389" s="92"/>
      <c r="AD1389" s="92"/>
      <c r="AE1389" s="92"/>
      <c r="AF1389" s="92"/>
      <c r="AG1389" s="92"/>
      <c r="AH1389" s="92"/>
      <c r="AI1389" s="109">
        <f t="shared" si="212"/>
        <v>0</v>
      </c>
      <c r="AJ1389" s="83"/>
      <c r="AK1389" s="110">
        <f t="shared" si="213"/>
        <v>0</v>
      </c>
      <c r="AL1389" s="111"/>
      <c r="AM1389" s="92"/>
      <c r="AN1389" s="92"/>
      <c r="AO1389" s="92"/>
      <c r="AP1389" s="92"/>
      <c r="AQ1389" s="92"/>
      <c r="AR1389" s="92">
        <v>1</v>
      </c>
      <c r="AS1389" s="92"/>
      <c r="AT1389" s="92"/>
      <c r="AU1389" s="92"/>
      <c r="AV1389" s="109">
        <f t="shared" si="214"/>
        <v>500</v>
      </c>
      <c r="AW1389" s="75"/>
      <c r="AX1389" s="110">
        <f t="shared" si="215"/>
        <v>55.55555555555555</v>
      </c>
      <c r="AY1389" s="111"/>
      <c r="AZ1389" s="93"/>
      <c r="BA1389" s="94" t="s">
        <v>554</v>
      </c>
      <c r="BB1389" s="71"/>
      <c r="BC1389" s="54"/>
      <c r="BD1389" s="41">
        <v>4</v>
      </c>
      <c r="BE1389" s="52">
        <v>42</v>
      </c>
      <c r="BF1389" s="62">
        <v>4283</v>
      </c>
      <c r="BG1389" s="280" t="s">
        <v>52</v>
      </c>
    </row>
    <row r="1390" spans="1:59" s="63" customFormat="1" ht="12.75" x14ac:dyDescent="0.2">
      <c r="A1390" s="196">
        <v>4</v>
      </c>
      <c r="B1390" s="197" t="s">
        <v>422</v>
      </c>
      <c r="C1390" s="208">
        <v>42</v>
      </c>
      <c r="D1390" s="209" t="s">
        <v>518</v>
      </c>
      <c r="E1390" s="210">
        <v>4283</v>
      </c>
      <c r="F1390" s="211" t="s">
        <v>675</v>
      </c>
      <c r="G1390" s="231" t="s">
        <v>676</v>
      </c>
      <c r="H1390" s="89"/>
      <c r="I1390" s="90" t="s">
        <v>667</v>
      </c>
      <c r="J1390" s="90"/>
      <c r="K1390" s="90" t="s">
        <v>90</v>
      </c>
      <c r="L1390" s="90"/>
      <c r="M1390" s="91"/>
      <c r="N1390" s="312">
        <v>1</v>
      </c>
      <c r="O1390" s="313">
        <f t="shared" si="216"/>
        <v>0.1111111111111111</v>
      </c>
      <c r="P1390" s="104"/>
      <c r="Q1390" s="92"/>
      <c r="R1390" s="92"/>
      <c r="S1390" s="92"/>
      <c r="T1390" s="92"/>
      <c r="U1390" s="92">
        <v>1</v>
      </c>
      <c r="V1390" s="92"/>
      <c r="W1390" s="92"/>
      <c r="X1390" s="109">
        <f t="shared" si="210"/>
        <v>5000</v>
      </c>
      <c r="Y1390" s="83"/>
      <c r="Z1390" s="110">
        <f t="shared" si="211"/>
        <v>555.55555555555554</v>
      </c>
      <c r="AA1390" s="111"/>
      <c r="AB1390" s="92"/>
      <c r="AC1390" s="92"/>
      <c r="AD1390" s="92"/>
      <c r="AE1390" s="92"/>
      <c r="AF1390" s="92"/>
      <c r="AG1390" s="92"/>
      <c r="AH1390" s="92"/>
      <c r="AI1390" s="109">
        <f t="shared" si="212"/>
        <v>0</v>
      </c>
      <c r="AJ1390" s="83"/>
      <c r="AK1390" s="110">
        <f t="shared" si="213"/>
        <v>0</v>
      </c>
      <c r="AL1390" s="111"/>
      <c r="AM1390" s="92"/>
      <c r="AN1390" s="92"/>
      <c r="AO1390" s="92"/>
      <c r="AP1390" s="92">
        <v>1</v>
      </c>
      <c r="AQ1390" s="92"/>
      <c r="AR1390" s="92"/>
      <c r="AS1390" s="92"/>
      <c r="AT1390" s="92"/>
      <c r="AU1390" s="92"/>
      <c r="AV1390" s="109">
        <f t="shared" si="214"/>
        <v>100</v>
      </c>
      <c r="AW1390" s="75"/>
      <c r="AX1390" s="110">
        <f t="shared" si="215"/>
        <v>11.111111111111111</v>
      </c>
      <c r="AY1390" s="111"/>
      <c r="AZ1390" s="93"/>
      <c r="BA1390" s="94" t="s">
        <v>554</v>
      </c>
      <c r="BB1390" s="71"/>
      <c r="BC1390" s="54"/>
      <c r="BD1390" s="41">
        <v>4</v>
      </c>
      <c r="BE1390" s="52">
        <v>42</v>
      </c>
      <c r="BF1390" s="62">
        <v>4283</v>
      </c>
      <c r="BG1390" s="280" t="s">
        <v>52</v>
      </c>
    </row>
    <row r="1391" spans="1:59" s="63" customFormat="1" ht="12.75" x14ac:dyDescent="0.2">
      <c r="A1391" s="196">
        <v>4</v>
      </c>
      <c r="B1391" s="197" t="s">
        <v>422</v>
      </c>
      <c r="C1391" s="208">
        <v>42</v>
      </c>
      <c r="D1391" s="209" t="s">
        <v>518</v>
      </c>
      <c r="E1391" s="210">
        <v>4283</v>
      </c>
      <c r="F1391" s="211" t="s">
        <v>675</v>
      </c>
      <c r="G1391" s="231" t="s">
        <v>676</v>
      </c>
      <c r="H1391" s="89"/>
      <c r="I1391" s="90" t="s">
        <v>463</v>
      </c>
      <c r="J1391" s="90"/>
      <c r="K1391" s="90" t="s">
        <v>64</v>
      </c>
      <c r="L1391" s="90" t="s">
        <v>413</v>
      </c>
      <c r="M1391" s="91"/>
      <c r="N1391" s="312">
        <v>1</v>
      </c>
      <c r="O1391" s="313">
        <f t="shared" si="216"/>
        <v>0.1111111111111111</v>
      </c>
      <c r="P1391" s="104"/>
      <c r="Q1391" s="92"/>
      <c r="R1391" s="92"/>
      <c r="S1391" s="92"/>
      <c r="T1391" s="92"/>
      <c r="U1391" s="92"/>
      <c r="V1391" s="92"/>
      <c r="W1391" s="92"/>
      <c r="X1391" s="109">
        <f t="shared" si="210"/>
        <v>0</v>
      </c>
      <c r="Y1391" s="83"/>
      <c r="Z1391" s="110">
        <f t="shared" si="211"/>
        <v>0</v>
      </c>
      <c r="AA1391" s="111"/>
      <c r="AB1391" s="92"/>
      <c r="AC1391" s="92"/>
      <c r="AD1391" s="92"/>
      <c r="AE1391" s="92"/>
      <c r="AF1391" s="92"/>
      <c r="AG1391" s="92"/>
      <c r="AH1391" s="92"/>
      <c r="AI1391" s="109">
        <f t="shared" si="212"/>
        <v>0</v>
      </c>
      <c r="AJ1391" s="83"/>
      <c r="AK1391" s="110">
        <f t="shared" si="213"/>
        <v>0</v>
      </c>
      <c r="AL1391" s="111"/>
      <c r="AM1391" s="92"/>
      <c r="AN1391" s="92"/>
      <c r="AO1391" s="92"/>
      <c r="AP1391" s="92"/>
      <c r="AQ1391" s="92"/>
      <c r="AR1391" s="92">
        <v>1</v>
      </c>
      <c r="AS1391" s="92"/>
      <c r="AT1391" s="92"/>
      <c r="AU1391" s="92"/>
      <c r="AV1391" s="109">
        <f t="shared" si="214"/>
        <v>500</v>
      </c>
      <c r="AW1391" s="75"/>
      <c r="AX1391" s="110">
        <f t="shared" si="215"/>
        <v>55.55555555555555</v>
      </c>
      <c r="AY1391" s="111"/>
      <c r="AZ1391" s="93"/>
      <c r="BA1391" s="94" t="s">
        <v>554</v>
      </c>
      <c r="BB1391" s="71"/>
      <c r="BC1391" s="54"/>
      <c r="BD1391" s="41">
        <v>4</v>
      </c>
      <c r="BE1391" s="52">
        <v>42</v>
      </c>
      <c r="BF1391" s="62">
        <v>4283</v>
      </c>
      <c r="BG1391" s="280" t="s">
        <v>52</v>
      </c>
    </row>
    <row r="1392" spans="1:59" s="63" customFormat="1" ht="12.75" x14ac:dyDescent="0.2">
      <c r="A1392" s="196">
        <v>4</v>
      </c>
      <c r="B1392" s="197" t="s">
        <v>422</v>
      </c>
      <c r="C1392" s="208">
        <v>42</v>
      </c>
      <c r="D1392" s="209" t="s">
        <v>518</v>
      </c>
      <c r="E1392" s="210">
        <v>4283</v>
      </c>
      <c r="F1392" s="211" t="s">
        <v>675</v>
      </c>
      <c r="G1392" s="231" t="s">
        <v>676</v>
      </c>
      <c r="H1392" s="65"/>
      <c r="I1392" s="222"/>
      <c r="J1392" s="66"/>
      <c r="K1392" s="66"/>
      <c r="L1392" s="66"/>
      <c r="M1392" s="64"/>
      <c r="N1392" s="304"/>
      <c r="O1392" s="305"/>
      <c r="P1392" s="127"/>
      <c r="Q1392" s="67"/>
      <c r="R1392" s="67"/>
      <c r="S1392" s="67"/>
      <c r="T1392" s="67"/>
      <c r="U1392" s="67"/>
      <c r="V1392" s="67"/>
      <c r="W1392" s="67"/>
      <c r="X1392" s="67"/>
      <c r="Y1392" s="68"/>
      <c r="Z1392" s="68"/>
      <c r="AA1392" s="68"/>
      <c r="AB1392" s="67"/>
      <c r="AC1392" s="67"/>
      <c r="AD1392" s="67"/>
      <c r="AE1392" s="67"/>
      <c r="AF1392" s="67"/>
      <c r="AG1392" s="67"/>
      <c r="AH1392" s="67"/>
      <c r="AI1392" s="67"/>
      <c r="AJ1392" s="68"/>
      <c r="AK1392" s="68"/>
      <c r="AL1392" s="68"/>
      <c r="AM1392" s="67"/>
      <c r="AN1392" s="67"/>
      <c r="AO1392" s="67"/>
      <c r="AP1392" s="67"/>
      <c r="AQ1392" s="67"/>
      <c r="AR1392" s="67"/>
      <c r="AS1392" s="67"/>
      <c r="AT1392" s="67"/>
      <c r="AU1392" s="67"/>
      <c r="AV1392" s="67"/>
      <c r="AW1392" s="67"/>
      <c r="AX1392" s="68"/>
      <c r="AY1392" s="68"/>
      <c r="AZ1392" s="69"/>
      <c r="BA1392" s="70"/>
      <c r="BB1392" s="71"/>
      <c r="BC1392" s="54"/>
      <c r="BD1392" s="41">
        <v>4</v>
      </c>
      <c r="BE1392" s="52">
        <v>42</v>
      </c>
      <c r="BF1392" s="62">
        <v>4283</v>
      </c>
      <c r="BG1392" s="275"/>
    </row>
    <row r="1393" spans="1:59" s="63" customFormat="1" ht="12.75" x14ac:dyDescent="0.2">
      <c r="A1393" s="196">
        <v>4</v>
      </c>
      <c r="B1393" s="197" t="s">
        <v>422</v>
      </c>
      <c r="C1393" s="208">
        <v>42</v>
      </c>
      <c r="D1393" s="209" t="s">
        <v>518</v>
      </c>
      <c r="E1393" s="210">
        <v>4283</v>
      </c>
      <c r="F1393" s="211" t="s">
        <v>675</v>
      </c>
      <c r="G1393" s="230"/>
      <c r="H1393" s="56"/>
      <c r="I1393" s="221"/>
      <c r="J1393" s="57"/>
      <c r="K1393" s="57"/>
      <c r="L1393" s="57"/>
      <c r="M1393" s="55"/>
      <c r="N1393" s="303"/>
      <c r="O1393" s="245"/>
      <c r="P1393" s="122"/>
      <c r="Q1393" s="58"/>
      <c r="R1393" s="58"/>
      <c r="S1393" s="58"/>
      <c r="T1393" s="58"/>
      <c r="U1393" s="58"/>
      <c r="V1393" s="58"/>
      <c r="W1393" s="58"/>
      <c r="X1393" s="58"/>
      <c r="Y1393" s="59"/>
      <c r="Z1393" s="59"/>
      <c r="AA1393" s="59"/>
      <c r="AB1393" s="58"/>
      <c r="AC1393" s="58"/>
      <c r="AD1393" s="58"/>
      <c r="AE1393" s="58"/>
      <c r="AF1393" s="58"/>
      <c r="AG1393" s="58"/>
      <c r="AH1393" s="58"/>
      <c r="AI1393" s="58"/>
      <c r="AJ1393" s="59"/>
      <c r="AK1393" s="59"/>
      <c r="AL1393" s="59"/>
      <c r="AM1393" s="58"/>
      <c r="AN1393" s="58"/>
      <c r="AO1393" s="58"/>
      <c r="AP1393" s="58"/>
      <c r="AQ1393" s="58"/>
      <c r="AR1393" s="58"/>
      <c r="AS1393" s="58"/>
      <c r="AT1393" s="58"/>
      <c r="AU1393" s="58"/>
      <c r="AV1393" s="58"/>
      <c r="AW1393" s="58"/>
      <c r="AX1393" s="59"/>
      <c r="AY1393" s="59"/>
      <c r="AZ1393" s="60"/>
      <c r="BA1393" s="61"/>
      <c r="BB1393" s="54"/>
      <c r="BC1393" s="54"/>
      <c r="BD1393" s="41">
        <v>4</v>
      </c>
      <c r="BE1393" s="52">
        <v>42</v>
      </c>
      <c r="BF1393" s="62">
        <v>4283</v>
      </c>
      <c r="BG1393" s="274"/>
    </row>
    <row r="1394" spans="1:59" s="63" customFormat="1" ht="12.75" x14ac:dyDescent="0.2">
      <c r="A1394" s="196">
        <v>4</v>
      </c>
      <c r="B1394" s="197" t="s">
        <v>422</v>
      </c>
      <c r="C1394" s="208">
        <v>42</v>
      </c>
      <c r="D1394" s="209" t="s">
        <v>518</v>
      </c>
      <c r="E1394" s="210">
        <v>4283</v>
      </c>
      <c r="F1394" s="211" t="s">
        <v>675</v>
      </c>
      <c r="G1394" s="231"/>
      <c r="H1394" s="65"/>
      <c r="I1394" s="222"/>
      <c r="J1394" s="66"/>
      <c r="K1394" s="66"/>
      <c r="L1394" s="66"/>
      <c r="M1394" s="64"/>
      <c r="N1394" s="304"/>
      <c r="O1394" s="305"/>
      <c r="P1394" s="127"/>
      <c r="Q1394" s="67"/>
      <c r="R1394" s="67"/>
      <c r="S1394" s="67"/>
      <c r="T1394" s="67"/>
      <c r="U1394" s="67"/>
      <c r="V1394" s="67"/>
      <c r="W1394" s="67"/>
      <c r="X1394" s="67"/>
      <c r="Y1394" s="68"/>
      <c r="Z1394" s="68"/>
      <c r="AA1394" s="68"/>
      <c r="AB1394" s="67"/>
      <c r="AC1394" s="67"/>
      <c r="AD1394" s="67"/>
      <c r="AE1394" s="67"/>
      <c r="AF1394" s="67"/>
      <c r="AG1394" s="67"/>
      <c r="AH1394" s="67"/>
      <c r="AI1394" s="67"/>
      <c r="AJ1394" s="68"/>
      <c r="AK1394" s="68"/>
      <c r="AL1394" s="68"/>
      <c r="AM1394" s="67"/>
      <c r="AN1394" s="67"/>
      <c r="AO1394" s="67"/>
      <c r="AP1394" s="67"/>
      <c r="AQ1394" s="67"/>
      <c r="AR1394" s="67"/>
      <c r="AS1394" s="67"/>
      <c r="AT1394" s="67"/>
      <c r="AU1394" s="67"/>
      <c r="AV1394" s="67"/>
      <c r="AW1394" s="67"/>
      <c r="AX1394" s="68"/>
      <c r="AY1394" s="68"/>
      <c r="AZ1394" s="69"/>
      <c r="BA1394" s="70"/>
      <c r="BB1394" s="71"/>
      <c r="BC1394" s="54"/>
      <c r="BD1394" s="41">
        <v>4</v>
      </c>
      <c r="BE1394" s="52">
        <v>42</v>
      </c>
      <c r="BF1394" s="62">
        <v>4283</v>
      </c>
      <c r="BG1394" s="275"/>
    </row>
    <row r="1395" spans="1:59" s="63" customFormat="1" ht="12.75" x14ac:dyDescent="0.2">
      <c r="A1395" s="196">
        <v>4</v>
      </c>
      <c r="B1395" s="197" t="s">
        <v>422</v>
      </c>
      <c r="C1395" s="208">
        <v>42</v>
      </c>
      <c r="D1395" s="209" t="s">
        <v>518</v>
      </c>
      <c r="E1395" s="210">
        <v>4283</v>
      </c>
      <c r="F1395" s="211" t="s">
        <v>675</v>
      </c>
      <c r="G1395" s="231" t="s">
        <v>576</v>
      </c>
      <c r="H1395" s="72" t="s">
        <v>1233</v>
      </c>
      <c r="I1395" s="223" t="s">
        <v>1245</v>
      </c>
      <c r="J1395" s="73"/>
      <c r="K1395" s="73"/>
      <c r="L1395" s="73"/>
      <c r="M1395" s="74"/>
      <c r="N1395" s="247"/>
      <c r="O1395" s="306"/>
      <c r="P1395" s="105"/>
      <c r="Q1395" s="75"/>
      <c r="R1395" s="75"/>
      <c r="S1395" s="75"/>
      <c r="T1395" s="75"/>
      <c r="U1395" s="75"/>
      <c r="V1395" s="75"/>
      <c r="W1395" s="75"/>
      <c r="X1395" s="75"/>
      <c r="Y1395" s="76" t="s">
        <v>1241</v>
      </c>
      <c r="Z1395" s="77" t="s">
        <v>1241</v>
      </c>
      <c r="AA1395" s="78">
        <f>AA$995</f>
        <v>5000</v>
      </c>
      <c r="AB1395" s="75"/>
      <c r="AC1395" s="75"/>
      <c r="AD1395" s="75"/>
      <c r="AE1395" s="75"/>
      <c r="AF1395" s="75"/>
      <c r="AG1395" s="75"/>
      <c r="AH1395" s="75"/>
      <c r="AI1395" s="75"/>
      <c r="AJ1395" s="76" t="s">
        <v>1241</v>
      </c>
      <c r="AK1395" s="77" t="s">
        <v>1241</v>
      </c>
      <c r="AL1395" s="78">
        <f>AL$995</f>
        <v>0</v>
      </c>
      <c r="AM1395" s="75"/>
      <c r="AN1395" s="75"/>
      <c r="AO1395" s="75"/>
      <c r="AP1395" s="75"/>
      <c r="AQ1395" s="75"/>
      <c r="AR1395" s="75"/>
      <c r="AS1395" s="75"/>
      <c r="AT1395" s="75"/>
      <c r="AU1395" s="75"/>
      <c r="AV1395" s="75"/>
      <c r="AW1395" s="76" t="s">
        <v>1241</v>
      </c>
      <c r="AX1395" s="77" t="s">
        <v>1241</v>
      </c>
      <c r="AY1395" s="78">
        <f>AY$995</f>
        <v>1000</v>
      </c>
      <c r="AZ1395" s="79"/>
      <c r="BA1395" s="80" t="str">
        <f>I1395</f>
        <v>&gt; see 4231, Fibre cement flat sheet cladding</v>
      </c>
      <c r="BB1395" s="71"/>
      <c r="BC1395" s="54"/>
      <c r="BD1395" s="41">
        <v>4</v>
      </c>
      <c r="BE1395" s="52">
        <v>42</v>
      </c>
      <c r="BF1395" s="62">
        <v>4283</v>
      </c>
      <c r="BG1395" s="276" t="str">
        <f>H1395</f>
        <v>Default Scenario (Link)</v>
      </c>
    </row>
    <row r="1396" spans="1:59" s="63" customFormat="1" ht="12.75" x14ac:dyDescent="0.2">
      <c r="A1396" s="196">
        <v>4</v>
      </c>
      <c r="B1396" s="197" t="s">
        <v>422</v>
      </c>
      <c r="C1396" s="208">
        <v>42</v>
      </c>
      <c r="D1396" s="209" t="s">
        <v>518</v>
      </c>
      <c r="E1396" s="210">
        <v>4283</v>
      </c>
      <c r="F1396" s="211" t="s">
        <v>675</v>
      </c>
      <c r="G1396" s="231"/>
      <c r="H1396" s="65"/>
      <c r="I1396" s="222"/>
      <c r="J1396" s="66"/>
      <c r="K1396" s="66"/>
      <c r="L1396" s="66"/>
      <c r="M1396" s="64"/>
      <c r="N1396" s="304"/>
      <c r="O1396" s="305"/>
      <c r="P1396" s="127"/>
      <c r="Q1396" s="67"/>
      <c r="R1396" s="67"/>
      <c r="S1396" s="67"/>
      <c r="T1396" s="67"/>
      <c r="U1396" s="67"/>
      <c r="V1396" s="67"/>
      <c r="W1396" s="67"/>
      <c r="X1396" s="67"/>
      <c r="Y1396" s="68"/>
      <c r="Z1396" s="68"/>
      <c r="AA1396" s="68"/>
      <c r="AB1396" s="67"/>
      <c r="AC1396" s="67"/>
      <c r="AD1396" s="67"/>
      <c r="AE1396" s="67"/>
      <c r="AF1396" s="67"/>
      <c r="AG1396" s="67"/>
      <c r="AH1396" s="67"/>
      <c r="AI1396" s="67"/>
      <c r="AJ1396" s="68"/>
      <c r="AK1396" s="68"/>
      <c r="AL1396" s="68"/>
      <c r="AM1396" s="67"/>
      <c r="AN1396" s="67"/>
      <c r="AO1396" s="67"/>
      <c r="AP1396" s="67"/>
      <c r="AQ1396" s="67"/>
      <c r="AR1396" s="67"/>
      <c r="AS1396" s="67"/>
      <c r="AT1396" s="67"/>
      <c r="AU1396" s="67"/>
      <c r="AV1396" s="67"/>
      <c r="AW1396" s="67"/>
      <c r="AX1396" s="68"/>
      <c r="AY1396" s="68"/>
      <c r="AZ1396" s="69"/>
      <c r="BA1396" s="70"/>
      <c r="BB1396" s="71"/>
      <c r="BC1396" s="54"/>
      <c r="BD1396" s="41">
        <v>4</v>
      </c>
      <c r="BE1396" s="52">
        <v>42</v>
      </c>
      <c r="BF1396" s="62">
        <v>4283</v>
      </c>
      <c r="BG1396" s="275"/>
    </row>
    <row r="1397" spans="1:59" s="63" customFormat="1" ht="12.75" x14ac:dyDescent="0.2">
      <c r="A1397" s="196">
        <v>4</v>
      </c>
      <c r="B1397" s="197" t="s">
        <v>422</v>
      </c>
      <c r="C1397" s="208">
        <v>42</v>
      </c>
      <c r="D1397" s="209" t="s">
        <v>518</v>
      </c>
      <c r="E1397" s="210">
        <v>4283</v>
      </c>
      <c r="F1397" s="211" t="s">
        <v>675</v>
      </c>
      <c r="G1397" s="230"/>
      <c r="H1397" s="56"/>
      <c r="I1397" s="221"/>
      <c r="J1397" s="57"/>
      <c r="K1397" s="57"/>
      <c r="L1397" s="57"/>
      <c r="M1397" s="55"/>
      <c r="N1397" s="303"/>
      <c r="O1397" s="245"/>
      <c r="P1397" s="122"/>
      <c r="Q1397" s="58"/>
      <c r="R1397" s="58"/>
      <c r="S1397" s="58"/>
      <c r="T1397" s="58"/>
      <c r="U1397" s="58"/>
      <c r="V1397" s="58"/>
      <c r="W1397" s="58"/>
      <c r="X1397" s="58"/>
      <c r="Y1397" s="59"/>
      <c r="Z1397" s="59"/>
      <c r="AA1397" s="59"/>
      <c r="AB1397" s="58"/>
      <c r="AC1397" s="58"/>
      <c r="AD1397" s="58"/>
      <c r="AE1397" s="58"/>
      <c r="AF1397" s="58"/>
      <c r="AG1397" s="58"/>
      <c r="AH1397" s="58"/>
      <c r="AI1397" s="58"/>
      <c r="AJ1397" s="59"/>
      <c r="AK1397" s="59"/>
      <c r="AL1397" s="59"/>
      <c r="AM1397" s="58"/>
      <c r="AN1397" s="58"/>
      <c r="AO1397" s="58"/>
      <c r="AP1397" s="58"/>
      <c r="AQ1397" s="58"/>
      <c r="AR1397" s="58"/>
      <c r="AS1397" s="58"/>
      <c r="AT1397" s="58"/>
      <c r="AU1397" s="58"/>
      <c r="AV1397" s="58"/>
      <c r="AW1397" s="58"/>
      <c r="AX1397" s="59"/>
      <c r="AY1397" s="59"/>
      <c r="AZ1397" s="60"/>
      <c r="BA1397" s="61"/>
      <c r="BB1397" s="54"/>
      <c r="BC1397" s="54"/>
      <c r="BD1397" s="41">
        <v>4</v>
      </c>
      <c r="BE1397" s="52">
        <v>42</v>
      </c>
      <c r="BF1397" s="62">
        <v>4283</v>
      </c>
      <c r="BG1397" s="274"/>
    </row>
    <row r="1398" spans="1:59" x14ac:dyDescent="0.25">
      <c r="A1398" s="196">
        <v>4</v>
      </c>
      <c r="B1398" s="197" t="s">
        <v>422</v>
      </c>
      <c r="C1398" s="208">
        <v>42</v>
      </c>
      <c r="D1398" s="209" t="s">
        <v>518</v>
      </c>
      <c r="E1398" s="212">
        <v>4284</v>
      </c>
      <c r="F1398" s="213" t="s">
        <v>681</v>
      </c>
      <c r="G1398" s="234"/>
      <c r="H1398" s="138"/>
      <c r="I1398" s="224"/>
      <c r="J1398" s="98"/>
      <c r="K1398" s="98"/>
      <c r="L1398" s="98"/>
      <c r="M1398" s="137"/>
      <c r="N1398" s="322"/>
      <c r="O1398" s="323"/>
      <c r="P1398" s="139"/>
      <c r="Q1398" s="139"/>
      <c r="R1398" s="139"/>
      <c r="S1398" s="139"/>
      <c r="T1398" s="139"/>
      <c r="U1398" s="139"/>
      <c r="V1398" s="139"/>
      <c r="W1398" s="139"/>
      <c r="X1398" s="139"/>
      <c r="Y1398" s="100"/>
      <c r="Z1398" s="125"/>
      <c r="AA1398" s="125"/>
      <c r="AB1398" s="139"/>
      <c r="AC1398" s="139"/>
      <c r="AD1398" s="139"/>
      <c r="AE1398" s="139"/>
      <c r="AF1398" s="139"/>
      <c r="AG1398" s="139"/>
      <c r="AH1398" s="139"/>
      <c r="AI1398" s="139"/>
      <c r="AJ1398" s="100"/>
      <c r="AK1398" s="125"/>
      <c r="AL1398" s="125"/>
      <c r="AM1398" s="139"/>
      <c r="AN1398" s="139"/>
      <c r="AO1398" s="139"/>
      <c r="AP1398" s="139"/>
      <c r="AQ1398" s="139"/>
      <c r="AR1398" s="139"/>
      <c r="AS1398" s="139"/>
      <c r="AT1398" s="139"/>
      <c r="AU1398" s="139"/>
      <c r="AV1398" s="139"/>
      <c r="AW1398" s="99"/>
      <c r="AX1398" s="125"/>
      <c r="AY1398" s="100"/>
      <c r="AZ1398" s="140"/>
      <c r="BA1398" s="141"/>
      <c r="BB1398" s="136"/>
      <c r="BC1398" s="95"/>
      <c r="BD1398" s="41">
        <v>4</v>
      </c>
      <c r="BE1398" s="52">
        <v>42</v>
      </c>
      <c r="BF1398" s="103">
        <v>4284</v>
      </c>
      <c r="BG1398" s="283"/>
    </row>
    <row r="1399" spans="1:59" s="63" customFormat="1" ht="12.75" x14ac:dyDescent="0.2">
      <c r="A1399" s="196">
        <v>4</v>
      </c>
      <c r="B1399" s="197" t="s">
        <v>422</v>
      </c>
      <c r="C1399" s="208">
        <v>42</v>
      </c>
      <c r="D1399" s="209" t="s">
        <v>518</v>
      </c>
      <c r="E1399" s="212">
        <v>4284</v>
      </c>
      <c r="F1399" s="213" t="s">
        <v>681</v>
      </c>
      <c r="G1399" s="232"/>
      <c r="H1399" s="97"/>
      <c r="I1399" s="224"/>
      <c r="J1399" s="98"/>
      <c r="K1399" s="98"/>
      <c r="L1399" s="98"/>
      <c r="M1399" s="96"/>
      <c r="N1399" s="307"/>
      <c r="O1399" s="246"/>
      <c r="P1399" s="124"/>
      <c r="Q1399" s="99"/>
      <c r="R1399" s="99"/>
      <c r="S1399" s="99"/>
      <c r="T1399" s="99"/>
      <c r="U1399" s="99"/>
      <c r="V1399" s="99"/>
      <c r="W1399" s="99"/>
      <c r="X1399" s="99"/>
      <c r="Y1399" s="100"/>
      <c r="Z1399" s="100"/>
      <c r="AA1399" s="100"/>
      <c r="AB1399" s="99"/>
      <c r="AC1399" s="99"/>
      <c r="AD1399" s="99"/>
      <c r="AE1399" s="99"/>
      <c r="AF1399" s="99"/>
      <c r="AG1399" s="99"/>
      <c r="AH1399" s="99"/>
      <c r="AI1399" s="99"/>
      <c r="AJ1399" s="100"/>
      <c r="AK1399" s="100"/>
      <c r="AL1399" s="100"/>
      <c r="AM1399" s="99"/>
      <c r="AN1399" s="99"/>
      <c r="AO1399" s="99"/>
      <c r="AP1399" s="99"/>
      <c r="AQ1399" s="99"/>
      <c r="AR1399" s="99"/>
      <c r="AS1399" s="99"/>
      <c r="AT1399" s="99"/>
      <c r="AU1399" s="99"/>
      <c r="AV1399" s="99"/>
      <c r="AW1399" s="99"/>
      <c r="AX1399" s="100"/>
      <c r="AY1399" s="100"/>
      <c r="AZ1399" s="101"/>
      <c r="BA1399" s="102"/>
      <c r="BB1399" s="95"/>
      <c r="BC1399" s="95"/>
      <c r="BD1399" s="41">
        <v>4</v>
      </c>
      <c r="BE1399" s="52">
        <v>42</v>
      </c>
      <c r="BF1399" s="103">
        <v>4284</v>
      </c>
      <c r="BG1399" s="277"/>
    </row>
    <row r="1400" spans="1:59" s="63" customFormat="1" ht="12.75" x14ac:dyDescent="0.2">
      <c r="A1400" s="196">
        <v>4</v>
      </c>
      <c r="B1400" s="197" t="s">
        <v>422</v>
      </c>
      <c r="C1400" s="208">
        <v>42</v>
      </c>
      <c r="D1400" s="209" t="s">
        <v>518</v>
      </c>
      <c r="E1400" s="212">
        <v>4284</v>
      </c>
      <c r="F1400" s="213" t="s">
        <v>681</v>
      </c>
      <c r="G1400" s="231" t="s">
        <v>669</v>
      </c>
      <c r="H1400" s="65"/>
      <c r="I1400" s="222"/>
      <c r="J1400" s="66"/>
      <c r="K1400" s="66"/>
      <c r="L1400" s="66"/>
      <c r="M1400" s="64"/>
      <c r="N1400" s="304"/>
      <c r="O1400" s="305"/>
      <c r="P1400" s="127"/>
      <c r="Q1400" s="67"/>
      <c r="R1400" s="67"/>
      <c r="S1400" s="67"/>
      <c r="T1400" s="67"/>
      <c r="U1400" s="67"/>
      <c r="V1400" s="67"/>
      <c r="W1400" s="67"/>
      <c r="X1400" s="67"/>
      <c r="Y1400" s="68"/>
      <c r="Z1400" s="68"/>
      <c r="AA1400" s="68"/>
      <c r="AB1400" s="67"/>
      <c r="AC1400" s="67"/>
      <c r="AD1400" s="67"/>
      <c r="AE1400" s="67"/>
      <c r="AF1400" s="67"/>
      <c r="AG1400" s="67"/>
      <c r="AH1400" s="67"/>
      <c r="AI1400" s="67"/>
      <c r="AJ1400" s="68"/>
      <c r="AK1400" s="68"/>
      <c r="AL1400" s="68"/>
      <c r="AM1400" s="67"/>
      <c r="AN1400" s="67"/>
      <c r="AO1400" s="67"/>
      <c r="AP1400" s="67"/>
      <c r="AQ1400" s="67"/>
      <c r="AR1400" s="67"/>
      <c r="AS1400" s="67"/>
      <c r="AT1400" s="67"/>
      <c r="AU1400" s="67"/>
      <c r="AV1400" s="67"/>
      <c r="AW1400" s="67"/>
      <c r="AX1400" s="68"/>
      <c r="AY1400" s="68"/>
      <c r="AZ1400" s="69"/>
      <c r="BA1400" s="70"/>
      <c r="BB1400" s="71"/>
      <c r="BC1400" s="95"/>
      <c r="BD1400" s="41">
        <v>4</v>
      </c>
      <c r="BE1400" s="52">
        <v>42</v>
      </c>
      <c r="BF1400" s="103">
        <v>4284</v>
      </c>
      <c r="BG1400" s="275"/>
    </row>
    <row r="1401" spans="1:59" s="63" customFormat="1" ht="12.75" x14ac:dyDescent="0.2">
      <c r="A1401" s="196">
        <v>4</v>
      </c>
      <c r="B1401" s="197" t="s">
        <v>422</v>
      </c>
      <c r="C1401" s="208">
        <v>42</v>
      </c>
      <c r="D1401" s="209" t="s">
        <v>518</v>
      </c>
      <c r="E1401" s="212">
        <v>4284</v>
      </c>
      <c r="F1401" s="213" t="s">
        <v>681</v>
      </c>
      <c r="G1401" s="231" t="s">
        <v>669</v>
      </c>
      <c r="H1401" s="72" t="s">
        <v>47</v>
      </c>
      <c r="I1401" s="223"/>
      <c r="J1401" s="73"/>
      <c r="K1401" s="73"/>
      <c r="L1401" s="73"/>
      <c r="M1401" s="74"/>
      <c r="N1401" s="247"/>
      <c r="O1401" s="306"/>
      <c r="P1401" s="105"/>
      <c r="Q1401" s="75"/>
      <c r="R1401" s="75"/>
      <c r="S1401" s="75"/>
      <c r="T1401" s="75"/>
      <c r="U1401" s="75"/>
      <c r="V1401" s="75"/>
      <c r="W1401" s="75"/>
      <c r="X1401" s="75"/>
      <c r="Y1401" s="76">
        <f>IF(ISNUMBER(VLOOKUP(Y1403,P$7:W$7,MATCH(Y1403,P$7:W$7))),VLOOKUP(Y1403,P$7:W$7,MATCH(Y1403,P$7:W$7)),IF(N1405=0,"No Data",IF(Y1403&gt;0,"&lt;100",0)))</f>
        <v>5000</v>
      </c>
      <c r="Z1401" s="77">
        <f>IF(ISNUMBER(VLOOKUP(Z1405,P$7:W$7,MATCH(Z1405,P$7:W$7))),VLOOKUP(Z1405,P$7:W$7,MATCH(Z1405,P$7:W$7)),IF(N1405=0,"No Data",IF(Z1405&gt;0,"&lt;100",0)))</f>
        <v>5000</v>
      </c>
      <c r="AA1401" s="106">
        <f>IF(ISNUMBER(Z1401),Z1401,0)</f>
        <v>5000</v>
      </c>
      <c r="AB1401" s="75"/>
      <c r="AC1401" s="75"/>
      <c r="AD1401" s="75"/>
      <c r="AE1401" s="75"/>
      <c r="AF1401" s="75"/>
      <c r="AG1401" s="75"/>
      <c r="AH1401" s="75"/>
      <c r="AI1401" s="75"/>
      <c r="AJ1401" s="76">
        <f>IF(ISNUMBER(VLOOKUP(AJ1403,AB$7:AH$7,MATCH(AJ1403,AB$7:AH$7))),VLOOKUP(AJ1403,AB$7:AH$7,MATCH(AJ1403,AB$7:AH$7)),IF(N1405=0,"No Data",IF(AJ1403&gt;0,"&lt;50",0)))</f>
        <v>0</v>
      </c>
      <c r="AK1401" s="77">
        <f>IF(ISNUMBER(VLOOKUP(AK1405,AB$7:AH$7,MATCH(AK1405,AB$7:AH$7))),VLOOKUP(AK1405,AB$7:AH$7,MATCH(AK1405,AB$7:AH$7)),IF(N1405=0,"No Data",IF(AK1405&gt;0,"&lt;50",0)))</f>
        <v>0</v>
      </c>
      <c r="AL1401" s="106">
        <f>IF(ISNUMBER(AK1401),AK1401,0)</f>
        <v>0</v>
      </c>
      <c r="AM1401" s="75"/>
      <c r="AN1401" s="75"/>
      <c r="AO1401" s="75"/>
      <c r="AP1401" s="75"/>
      <c r="AQ1401" s="75"/>
      <c r="AR1401" s="75"/>
      <c r="AS1401" s="75"/>
      <c r="AT1401" s="75"/>
      <c r="AU1401" s="75"/>
      <c r="AV1401" s="75"/>
      <c r="AW1401" s="76">
        <f>IF(ISNUMBER(VLOOKUP(AW1403,AM$7:AU$7,MATCH(AW1403,AM$7:AU$7))),VLOOKUP(AW1403,AM$7:AU$7,MATCH(AW1403,AM$7:AU$7)),IF(N1405=0,"No Data",IF(AW1403&gt;0,"&lt;10",0)))</f>
        <v>500</v>
      </c>
      <c r="AX1401" s="77">
        <f>IF(ISNUMBER(VLOOKUP(AX1405,AM$7:AU$7,MATCH(AX1405,AM$7:AU$7))),VLOOKUP(AX1405,AM$7:AU$7,MATCH(AX1405,AM$7:AU$7)),IF(N1405=0,"No Data",IF(AX1405&gt;0,"&lt;10",0)))</f>
        <v>500</v>
      </c>
      <c r="AY1401" s="106">
        <f>IF(ISNUMBER(AX1401),AX1401,0)</f>
        <v>500</v>
      </c>
      <c r="AZ1401" s="79"/>
      <c r="BA1401" s="80"/>
      <c r="BB1401" s="71"/>
      <c r="BC1401" s="95"/>
      <c r="BD1401" s="41">
        <v>4</v>
      </c>
      <c r="BE1401" s="52">
        <v>42</v>
      </c>
      <c r="BF1401" s="103">
        <v>4284</v>
      </c>
      <c r="BG1401" s="276" t="s">
        <v>47</v>
      </c>
    </row>
    <row r="1402" spans="1:59" s="63" customFormat="1" ht="12.75" x14ac:dyDescent="0.2">
      <c r="A1402" s="196">
        <v>4</v>
      </c>
      <c r="B1402" s="197" t="s">
        <v>422</v>
      </c>
      <c r="C1402" s="208">
        <v>42</v>
      </c>
      <c r="D1402" s="209" t="s">
        <v>518</v>
      </c>
      <c r="E1402" s="212">
        <v>4284</v>
      </c>
      <c r="F1402" s="213" t="s">
        <v>681</v>
      </c>
      <c r="G1402" s="231" t="s">
        <v>669</v>
      </c>
      <c r="H1402" s="81" t="s">
        <v>48</v>
      </c>
      <c r="I1402" s="223"/>
      <c r="J1402" s="73"/>
      <c r="K1402" s="73"/>
      <c r="L1402" s="73"/>
      <c r="M1402" s="74"/>
      <c r="N1402" s="247"/>
      <c r="O1402" s="306"/>
      <c r="P1402" s="105"/>
      <c r="Q1402" s="75"/>
      <c r="R1402" s="75"/>
      <c r="S1402" s="75"/>
      <c r="T1402" s="75"/>
      <c r="U1402" s="75"/>
      <c r="V1402" s="75"/>
      <c r="W1402" s="75"/>
      <c r="X1402" s="75"/>
      <c r="Y1402" s="82">
        <f>MIN(X1406:X1418)</f>
        <v>0</v>
      </c>
      <c r="Z1402" s="83"/>
      <c r="AA1402" s="83"/>
      <c r="AB1402" s="75"/>
      <c r="AC1402" s="75"/>
      <c r="AD1402" s="75"/>
      <c r="AE1402" s="75"/>
      <c r="AF1402" s="75"/>
      <c r="AG1402" s="75"/>
      <c r="AH1402" s="75"/>
      <c r="AI1402" s="75"/>
      <c r="AJ1402" s="82">
        <f>MIN(AI1406:AI1418)</f>
        <v>0</v>
      </c>
      <c r="AK1402" s="83"/>
      <c r="AL1402" s="83"/>
      <c r="AM1402" s="75"/>
      <c r="AN1402" s="75"/>
      <c r="AO1402" s="75"/>
      <c r="AP1402" s="75"/>
      <c r="AQ1402" s="75"/>
      <c r="AR1402" s="75"/>
      <c r="AS1402" s="75"/>
      <c r="AT1402" s="75"/>
      <c r="AU1402" s="75"/>
      <c r="AV1402" s="75"/>
      <c r="AW1402" s="82">
        <f>MIN(AV1406:AV1418)</f>
        <v>25</v>
      </c>
      <c r="AX1402" s="83"/>
      <c r="AY1402" s="83"/>
      <c r="AZ1402" s="79"/>
      <c r="BA1402" s="80"/>
      <c r="BB1402" s="71"/>
      <c r="BC1402" s="95"/>
      <c r="BD1402" s="41">
        <v>4</v>
      </c>
      <c r="BE1402" s="52">
        <v>42</v>
      </c>
      <c r="BF1402" s="103">
        <v>4284</v>
      </c>
      <c r="BG1402" s="278" t="s">
        <v>48</v>
      </c>
    </row>
    <row r="1403" spans="1:59" s="63" customFormat="1" ht="12.75" x14ac:dyDescent="0.2">
      <c r="A1403" s="196">
        <v>4</v>
      </c>
      <c r="B1403" s="197" t="s">
        <v>422</v>
      </c>
      <c r="C1403" s="208">
        <v>42</v>
      </c>
      <c r="D1403" s="209" t="s">
        <v>518</v>
      </c>
      <c r="E1403" s="212">
        <v>4284</v>
      </c>
      <c r="F1403" s="213" t="s">
        <v>681</v>
      </c>
      <c r="G1403" s="231" t="s">
        <v>669</v>
      </c>
      <c r="H1403" s="81" t="s">
        <v>49</v>
      </c>
      <c r="I1403" s="223"/>
      <c r="J1403" s="73"/>
      <c r="K1403" s="73"/>
      <c r="L1403" s="73"/>
      <c r="M1403" s="74"/>
      <c r="N1403" s="247"/>
      <c r="O1403" s="306"/>
      <c r="P1403" s="105"/>
      <c r="Q1403" s="75"/>
      <c r="R1403" s="75"/>
      <c r="S1403" s="75"/>
      <c r="T1403" s="75"/>
      <c r="U1403" s="75"/>
      <c r="V1403" s="75"/>
      <c r="W1403" s="75"/>
      <c r="X1403" s="75"/>
      <c r="Y1403" s="84">
        <f>IF(ISNUMBER(AVERAGE(X1406:X1418)),AVERAGE(X1406:X1418),0)</f>
        <v>8107.6923076923076</v>
      </c>
      <c r="Z1403" s="83"/>
      <c r="AA1403" s="83"/>
      <c r="AB1403" s="75"/>
      <c r="AC1403" s="75"/>
      <c r="AD1403" s="75"/>
      <c r="AE1403" s="75"/>
      <c r="AF1403" s="75"/>
      <c r="AG1403" s="75"/>
      <c r="AH1403" s="75"/>
      <c r="AI1403" s="75"/>
      <c r="AJ1403" s="84">
        <f>IF(ISNUMBER(AVERAGE(AI1406:AI1418)),AVERAGE(AI1406:AI1418),0)</f>
        <v>0</v>
      </c>
      <c r="AK1403" s="83"/>
      <c r="AL1403" s="83"/>
      <c r="AM1403" s="75"/>
      <c r="AN1403" s="75"/>
      <c r="AO1403" s="75"/>
      <c r="AP1403" s="75"/>
      <c r="AQ1403" s="75"/>
      <c r="AR1403" s="75"/>
      <c r="AS1403" s="75"/>
      <c r="AT1403" s="75"/>
      <c r="AU1403" s="75"/>
      <c r="AV1403" s="75"/>
      <c r="AW1403" s="84">
        <f>IF(ISNUMBER(AVERAGE(AV1406:AV1418)),AVERAGE(AV1406:AV1418),0)</f>
        <v>588.46153846153845</v>
      </c>
      <c r="AX1403" s="83"/>
      <c r="AY1403" s="83"/>
      <c r="AZ1403" s="79"/>
      <c r="BA1403" s="80"/>
      <c r="BB1403" s="71"/>
      <c r="BC1403" s="95"/>
      <c r="BD1403" s="41">
        <v>4</v>
      </c>
      <c r="BE1403" s="52">
        <v>42</v>
      </c>
      <c r="BF1403" s="103">
        <v>4284</v>
      </c>
      <c r="BG1403" s="278" t="s">
        <v>49</v>
      </c>
    </row>
    <row r="1404" spans="1:59" s="63" customFormat="1" ht="12.75" x14ac:dyDescent="0.2">
      <c r="A1404" s="196">
        <v>4</v>
      </c>
      <c r="B1404" s="197" t="s">
        <v>422</v>
      </c>
      <c r="C1404" s="208">
        <v>42</v>
      </c>
      <c r="D1404" s="209" t="s">
        <v>518</v>
      </c>
      <c r="E1404" s="212">
        <v>4284</v>
      </c>
      <c r="F1404" s="213" t="s">
        <v>681</v>
      </c>
      <c r="G1404" s="231" t="s">
        <v>669</v>
      </c>
      <c r="H1404" s="81" t="s">
        <v>50</v>
      </c>
      <c r="I1404" s="223"/>
      <c r="J1404" s="73"/>
      <c r="K1404" s="73"/>
      <c r="L1404" s="73"/>
      <c r="M1404" s="74"/>
      <c r="N1404" s="247"/>
      <c r="O1404" s="306"/>
      <c r="P1404" s="105"/>
      <c r="Q1404" s="75"/>
      <c r="R1404" s="75"/>
      <c r="S1404" s="75"/>
      <c r="T1404" s="75"/>
      <c r="U1404" s="75"/>
      <c r="V1404" s="75"/>
      <c r="W1404" s="75"/>
      <c r="X1404" s="75"/>
      <c r="Y1404" s="84">
        <f>MAX(X1406:X1418)</f>
        <v>25000</v>
      </c>
      <c r="Z1404" s="83"/>
      <c r="AA1404" s="83"/>
      <c r="AB1404" s="75"/>
      <c r="AC1404" s="75"/>
      <c r="AD1404" s="75"/>
      <c r="AE1404" s="75"/>
      <c r="AF1404" s="75"/>
      <c r="AG1404" s="75"/>
      <c r="AH1404" s="75"/>
      <c r="AI1404" s="75"/>
      <c r="AJ1404" s="84">
        <f>MAX(AI1406:AI1418)</f>
        <v>0</v>
      </c>
      <c r="AK1404" s="83"/>
      <c r="AL1404" s="83"/>
      <c r="AM1404" s="75"/>
      <c r="AN1404" s="75"/>
      <c r="AO1404" s="75"/>
      <c r="AP1404" s="75"/>
      <c r="AQ1404" s="75"/>
      <c r="AR1404" s="75"/>
      <c r="AS1404" s="75"/>
      <c r="AT1404" s="75"/>
      <c r="AU1404" s="75"/>
      <c r="AV1404" s="75"/>
      <c r="AW1404" s="84">
        <f>MAX(AV1406:AV1418)</f>
        <v>2500</v>
      </c>
      <c r="AX1404" s="83"/>
      <c r="AY1404" s="83"/>
      <c r="AZ1404" s="79"/>
      <c r="BA1404" s="80"/>
      <c r="BB1404" s="71"/>
      <c r="BC1404" s="95"/>
      <c r="BD1404" s="41">
        <v>4</v>
      </c>
      <c r="BE1404" s="52">
        <v>42</v>
      </c>
      <c r="BF1404" s="103">
        <v>4284</v>
      </c>
      <c r="BG1404" s="278" t="s">
        <v>50</v>
      </c>
    </row>
    <row r="1405" spans="1:59" s="63" customFormat="1" ht="12.75" x14ac:dyDescent="0.2">
      <c r="A1405" s="196">
        <v>4</v>
      </c>
      <c r="B1405" s="197" t="s">
        <v>422</v>
      </c>
      <c r="C1405" s="208">
        <v>42</v>
      </c>
      <c r="D1405" s="209" t="s">
        <v>518</v>
      </c>
      <c r="E1405" s="212">
        <v>4284</v>
      </c>
      <c r="F1405" s="213" t="s">
        <v>681</v>
      </c>
      <c r="G1405" s="231" t="s">
        <v>669</v>
      </c>
      <c r="H1405" s="85" t="s">
        <v>51</v>
      </c>
      <c r="I1405" s="223"/>
      <c r="J1405" s="73"/>
      <c r="K1405" s="73"/>
      <c r="L1405" s="73"/>
      <c r="M1405" s="74"/>
      <c r="N1405" s="248">
        <f>SUM(N1406:N1418)</f>
        <v>13</v>
      </c>
      <c r="O1405" s="293">
        <f>SUM(O1406:O1418)</f>
        <v>0.99999999999999978</v>
      </c>
      <c r="P1405" s="292"/>
      <c r="Q1405" s="87"/>
      <c r="R1405" s="87"/>
      <c r="S1405" s="87"/>
      <c r="T1405" s="87"/>
      <c r="U1405" s="87"/>
      <c r="V1405" s="87"/>
      <c r="W1405" s="87"/>
      <c r="X1405" s="87"/>
      <c r="Y1405" s="88"/>
      <c r="Z1405" s="119">
        <f>SUM(Z1406:Z1418)</f>
        <v>8107.6923076923076</v>
      </c>
      <c r="AA1405" s="120"/>
      <c r="AB1405" s="111"/>
      <c r="AC1405" s="111"/>
      <c r="AD1405" s="111"/>
      <c r="AE1405" s="111"/>
      <c r="AF1405" s="111"/>
      <c r="AG1405" s="111"/>
      <c r="AH1405" s="111"/>
      <c r="AI1405" s="111"/>
      <c r="AJ1405" s="120"/>
      <c r="AK1405" s="119">
        <f>SUM(AK1406:AK1418)</f>
        <v>0</v>
      </c>
      <c r="AL1405" s="120"/>
      <c r="AM1405" s="111"/>
      <c r="AN1405" s="111"/>
      <c r="AO1405" s="111"/>
      <c r="AP1405" s="111"/>
      <c r="AQ1405" s="111"/>
      <c r="AR1405" s="111"/>
      <c r="AS1405" s="111"/>
      <c r="AT1405" s="111"/>
      <c r="AU1405" s="111"/>
      <c r="AV1405" s="111"/>
      <c r="AW1405" s="120"/>
      <c r="AX1405" s="119">
        <f>SUM(AX1406:AX1418)</f>
        <v>588.46153846153845</v>
      </c>
      <c r="AY1405" s="88"/>
      <c r="AZ1405" s="79"/>
      <c r="BA1405" s="80"/>
      <c r="BB1405" s="71"/>
      <c r="BC1405" s="95"/>
      <c r="BD1405" s="41">
        <v>4</v>
      </c>
      <c r="BE1405" s="52">
        <v>42</v>
      </c>
      <c r="BF1405" s="103">
        <v>4284</v>
      </c>
      <c r="BG1405" s="279" t="s">
        <v>51</v>
      </c>
    </row>
    <row r="1406" spans="1:59" s="63" customFormat="1" ht="24" x14ac:dyDescent="0.2">
      <c r="A1406" s="196">
        <v>4</v>
      </c>
      <c r="B1406" s="197" t="s">
        <v>422</v>
      </c>
      <c r="C1406" s="208">
        <v>42</v>
      </c>
      <c r="D1406" s="209" t="s">
        <v>518</v>
      </c>
      <c r="E1406" s="212">
        <v>4284</v>
      </c>
      <c r="F1406" s="213" t="s">
        <v>681</v>
      </c>
      <c r="G1406" s="231" t="s">
        <v>669</v>
      </c>
      <c r="H1406" s="89" t="s">
        <v>52</v>
      </c>
      <c r="I1406" s="90" t="s">
        <v>630</v>
      </c>
      <c r="J1406" s="90" t="s">
        <v>631</v>
      </c>
      <c r="K1406" s="90" t="s">
        <v>64</v>
      </c>
      <c r="L1406" s="90" t="s">
        <v>76</v>
      </c>
      <c r="M1406" s="91"/>
      <c r="N1406" s="312">
        <v>1</v>
      </c>
      <c r="O1406" s="313">
        <f>N1406/N$1405</f>
        <v>7.6923076923076927E-2</v>
      </c>
      <c r="P1406" s="104"/>
      <c r="Q1406" s="92"/>
      <c r="R1406" s="92"/>
      <c r="S1406" s="92"/>
      <c r="T1406" s="92"/>
      <c r="U1406" s="92"/>
      <c r="V1406" s="92"/>
      <c r="W1406" s="92"/>
      <c r="X1406" s="109">
        <f t="shared" ref="X1406:X1418" si="217">P1406*P$7+Q1406*Q$7+R1406*R$7+S1406*S$7+T1406*T$7+U1406*U$7+V1406*V$7+W1406*W$7</f>
        <v>0</v>
      </c>
      <c r="Y1406" s="83"/>
      <c r="Z1406" s="110">
        <f t="shared" ref="Z1406:Z1418" si="218">X1406*$O1406</f>
        <v>0</v>
      </c>
      <c r="AA1406" s="111"/>
      <c r="AB1406" s="92"/>
      <c r="AC1406" s="92"/>
      <c r="AD1406" s="92"/>
      <c r="AE1406" s="92"/>
      <c r="AF1406" s="92"/>
      <c r="AG1406" s="92"/>
      <c r="AH1406" s="92"/>
      <c r="AI1406" s="109">
        <f t="shared" ref="AI1406:AI1418" si="219">AB1406*AB$7+AC1406*AC$7+AD1406*AD$7+AE1406*AE$7+AF1406*AF$7+AG1406*AG$7+AH1406*AH$7</f>
        <v>0</v>
      </c>
      <c r="AJ1406" s="83"/>
      <c r="AK1406" s="110">
        <f t="shared" ref="AK1406:AK1418" si="220">AI1406*$O1406</f>
        <v>0</v>
      </c>
      <c r="AL1406" s="111"/>
      <c r="AM1406" s="92"/>
      <c r="AN1406" s="92">
        <v>1</v>
      </c>
      <c r="AO1406" s="92"/>
      <c r="AP1406" s="92"/>
      <c r="AQ1406" s="92"/>
      <c r="AR1406" s="92"/>
      <c r="AS1406" s="92"/>
      <c r="AT1406" s="92"/>
      <c r="AU1406" s="92"/>
      <c r="AV1406" s="109">
        <f t="shared" ref="AV1406:AV1418" si="221">AM1406*AM$7+AN1406*AN$7+AO1406*AO$7+AP1406*AP$7+AQ1406*AQ$7+AR1406*AR$7+AS1406*AS$7+AT1406*AT$7+AU1406*AU$7</f>
        <v>25</v>
      </c>
      <c r="AW1406" s="75"/>
      <c r="AX1406" s="110">
        <f t="shared" ref="AX1406:AX1418" si="222">AV1406*$O1406</f>
        <v>1.9230769230769231</v>
      </c>
      <c r="AY1406" s="111"/>
      <c r="AZ1406" s="93"/>
      <c r="BA1406" s="94" t="s">
        <v>105</v>
      </c>
      <c r="BB1406" s="71"/>
      <c r="BC1406" s="95"/>
      <c r="BD1406" s="41">
        <v>4</v>
      </c>
      <c r="BE1406" s="52">
        <v>42</v>
      </c>
      <c r="BF1406" s="103">
        <v>4284</v>
      </c>
      <c r="BG1406" s="280" t="s">
        <v>52</v>
      </c>
    </row>
    <row r="1407" spans="1:59" s="63" customFormat="1" ht="24" x14ac:dyDescent="0.2">
      <c r="A1407" s="196">
        <v>4</v>
      </c>
      <c r="B1407" s="197" t="s">
        <v>422</v>
      </c>
      <c r="C1407" s="208">
        <v>42</v>
      </c>
      <c r="D1407" s="209" t="s">
        <v>518</v>
      </c>
      <c r="E1407" s="212">
        <v>4284</v>
      </c>
      <c r="F1407" s="213" t="s">
        <v>681</v>
      </c>
      <c r="G1407" s="231" t="s">
        <v>669</v>
      </c>
      <c r="H1407" s="89"/>
      <c r="I1407" s="90" t="s">
        <v>632</v>
      </c>
      <c r="J1407" s="90" t="s">
        <v>631</v>
      </c>
      <c r="K1407" s="90" t="s">
        <v>64</v>
      </c>
      <c r="L1407" s="90" t="s">
        <v>633</v>
      </c>
      <c r="M1407" s="91"/>
      <c r="N1407" s="312">
        <v>1</v>
      </c>
      <c r="O1407" s="313">
        <f t="shared" ref="O1407:O1418" si="223">N1407/N$1405</f>
        <v>7.6923076923076927E-2</v>
      </c>
      <c r="P1407" s="104"/>
      <c r="Q1407" s="92"/>
      <c r="R1407" s="92"/>
      <c r="S1407" s="92"/>
      <c r="T1407" s="92"/>
      <c r="U1407" s="92"/>
      <c r="V1407" s="92"/>
      <c r="W1407" s="92"/>
      <c r="X1407" s="109">
        <f t="shared" si="217"/>
        <v>0</v>
      </c>
      <c r="Y1407" s="83"/>
      <c r="Z1407" s="110">
        <f t="shared" si="218"/>
        <v>0</v>
      </c>
      <c r="AA1407" s="111"/>
      <c r="AB1407" s="92"/>
      <c r="AC1407" s="92"/>
      <c r="AD1407" s="92"/>
      <c r="AE1407" s="92"/>
      <c r="AF1407" s="92"/>
      <c r="AG1407" s="92"/>
      <c r="AH1407" s="92"/>
      <c r="AI1407" s="109">
        <f t="shared" si="219"/>
        <v>0</v>
      </c>
      <c r="AJ1407" s="83"/>
      <c r="AK1407" s="110">
        <f t="shared" si="220"/>
        <v>0</v>
      </c>
      <c r="AL1407" s="111"/>
      <c r="AM1407" s="92"/>
      <c r="AN1407" s="92">
        <v>1</v>
      </c>
      <c r="AO1407" s="92"/>
      <c r="AP1407" s="92"/>
      <c r="AQ1407" s="92"/>
      <c r="AR1407" s="92"/>
      <c r="AS1407" s="92"/>
      <c r="AT1407" s="92"/>
      <c r="AU1407" s="92"/>
      <c r="AV1407" s="109">
        <f t="shared" si="221"/>
        <v>25</v>
      </c>
      <c r="AW1407" s="75"/>
      <c r="AX1407" s="110">
        <f t="shared" si="222"/>
        <v>1.9230769230769231</v>
      </c>
      <c r="AY1407" s="111"/>
      <c r="AZ1407" s="93"/>
      <c r="BA1407" s="94" t="s">
        <v>105</v>
      </c>
      <c r="BB1407" s="71"/>
      <c r="BC1407" s="95"/>
      <c r="BD1407" s="41">
        <v>4</v>
      </c>
      <c r="BE1407" s="52">
        <v>42</v>
      </c>
      <c r="BF1407" s="103">
        <v>4284</v>
      </c>
      <c r="BG1407" s="280" t="s">
        <v>52</v>
      </c>
    </row>
    <row r="1408" spans="1:59" s="63" customFormat="1" ht="12.75" x14ac:dyDescent="0.2">
      <c r="A1408" s="196">
        <v>4</v>
      </c>
      <c r="B1408" s="197" t="s">
        <v>422</v>
      </c>
      <c r="C1408" s="208">
        <v>42</v>
      </c>
      <c r="D1408" s="209" t="s">
        <v>518</v>
      </c>
      <c r="E1408" s="212">
        <v>4284</v>
      </c>
      <c r="F1408" s="213" t="s">
        <v>681</v>
      </c>
      <c r="G1408" s="231" t="s">
        <v>669</v>
      </c>
      <c r="H1408" s="89"/>
      <c r="I1408" s="90" t="s">
        <v>634</v>
      </c>
      <c r="J1408" s="90"/>
      <c r="K1408" s="90" t="s">
        <v>511</v>
      </c>
      <c r="L1408" s="90"/>
      <c r="M1408" s="91"/>
      <c r="N1408" s="312">
        <v>1</v>
      </c>
      <c r="O1408" s="313">
        <f t="shared" si="223"/>
        <v>7.6923076923076927E-2</v>
      </c>
      <c r="P1408" s="104"/>
      <c r="Q1408" s="92"/>
      <c r="R1408" s="92"/>
      <c r="S1408" s="92"/>
      <c r="T1408" s="92"/>
      <c r="U1408" s="92"/>
      <c r="V1408" s="92"/>
      <c r="W1408" s="92">
        <v>1</v>
      </c>
      <c r="X1408" s="109">
        <f t="shared" si="217"/>
        <v>25000</v>
      </c>
      <c r="Y1408" s="83"/>
      <c r="Z1408" s="110">
        <f t="shared" si="218"/>
        <v>1923.0769230769231</v>
      </c>
      <c r="AA1408" s="111"/>
      <c r="AB1408" s="92"/>
      <c r="AC1408" s="92"/>
      <c r="AD1408" s="92"/>
      <c r="AE1408" s="92"/>
      <c r="AF1408" s="92"/>
      <c r="AG1408" s="92"/>
      <c r="AH1408" s="92"/>
      <c r="AI1408" s="109">
        <f t="shared" si="219"/>
        <v>0</v>
      </c>
      <c r="AJ1408" s="83"/>
      <c r="AK1408" s="110">
        <f t="shared" si="220"/>
        <v>0</v>
      </c>
      <c r="AL1408" s="111"/>
      <c r="AM1408" s="92"/>
      <c r="AN1408" s="92"/>
      <c r="AO1408" s="92"/>
      <c r="AP1408" s="92">
        <v>1</v>
      </c>
      <c r="AQ1408" s="92"/>
      <c r="AR1408" s="92"/>
      <c r="AS1408" s="92"/>
      <c r="AT1408" s="92"/>
      <c r="AU1408" s="92"/>
      <c r="AV1408" s="109">
        <f t="shared" si="221"/>
        <v>100</v>
      </c>
      <c r="AW1408" s="75"/>
      <c r="AX1408" s="110">
        <f t="shared" si="222"/>
        <v>7.6923076923076925</v>
      </c>
      <c r="AY1408" s="111"/>
      <c r="AZ1408" s="93"/>
      <c r="BA1408" s="94" t="s">
        <v>105</v>
      </c>
      <c r="BB1408" s="71"/>
      <c r="BC1408" s="95"/>
      <c r="BD1408" s="41">
        <v>4</v>
      </c>
      <c r="BE1408" s="52">
        <v>42</v>
      </c>
      <c r="BF1408" s="103">
        <v>4284</v>
      </c>
      <c r="BG1408" s="280" t="s">
        <v>52</v>
      </c>
    </row>
    <row r="1409" spans="1:59" s="63" customFormat="1" ht="12.75" x14ac:dyDescent="0.2">
      <c r="A1409" s="196">
        <v>4</v>
      </c>
      <c r="B1409" s="197" t="s">
        <v>422</v>
      </c>
      <c r="C1409" s="208">
        <v>42</v>
      </c>
      <c r="D1409" s="209" t="s">
        <v>518</v>
      </c>
      <c r="E1409" s="212">
        <v>4284</v>
      </c>
      <c r="F1409" s="213" t="s">
        <v>681</v>
      </c>
      <c r="G1409" s="231" t="s">
        <v>669</v>
      </c>
      <c r="H1409" s="89"/>
      <c r="I1409" s="90" t="s">
        <v>503</v>
      </c>
      <c r="J1409" s="90"/>
      <c r="K1409" s="90" t="s">
        <v>64</v>
      </c>
      <c r="L1409" s="90" t="s">
        <v>147</v>
      </c>
      <c r="M1409" s="91"/>
      <c r="N1409" s="312">
        <v>1</v>
      </c>
      <c r="O1409" s="313">
        <f t="shared" si="223"/>
        <v>7.6923076923076927E-2</v>
      </c>
      <c r="P1409" s="104">
        <v>1</v>
      </c>
      <c r="Q1409" s="92"/>
      <c r="R1409" s="92"/>
      <c r="S1409" s="92"/>
      <c r="T1409" s="92"/>
      <c r="U1409" s="92"/>
      <c r="V1409" s="92"/>
      <c r="W1409" s="92"/>
      <c r="X1409" s="109">
        <f t="shared" si="217"/>
        <v>100</v>
      </c>
      <c r="Y1409" s="83"/>
      <c r="Z1409" s="110">
        <f t="shared" si="218"/>
        <v>7.6923076923076925</v>
      </c>
      <c r="AA1409" s="111"/>
      <c r="AB1409" s="92"/>
      <c r="AC1409" s="92"/>
      <c r="AD1409" s="92"/>
      <c r="AE1409" s="92"/>
      <c r="AF1409" s="92"/>
      <c r="AG1409" s="92"/>
      <c r="AH1409" s="92"/>
      <c r="AI1409" s="109">
        <f t="shared" si="219"/>
        <v>0</v>
      </c>
      <c r="AJ1409" s="83"/>
      <c r="AK1409" s="110">
        <f t="shared" si="220"/>
        <v>0</v>
      </c>
      <c r="AL1409" s="111"/>
      <c r="AM1409" s="92"/>
      <c r="AN1409" s="92"/>
      <c r="AO1409" s="92"/>
      <c r="AP1409" s="92"/>
      <c r="AQ1409" s="92"/>
      <c r="AR1409" s="92"/>
      <c r="AS1409" s="92"/>
      <c r="AT1409" s="92">
        <v>1</v>
      </c>
      <c r="AU1409" s="92"/>
      <c r="AV1409" s="109">
        <f t="shared" si="221"/>
        <v>2500</v>
      </c>
      <c r="AW1409" s="75"/>
      <c r="AX1409" s="110">
        <f t="shared" si="222"/>
        <v>192.30769230769232</v>
      </c>
      <c r="AY1409" s="111"/>
      <c r="AZ1409" s="93"/>
      <c r="BA1409" s="94" t="s">
        <v>105</v>
      </c>
      <c r="BB1409" s="71"/>
      <c r="BC1409" s="95"/>
      <c r="BD1409" s="41">
        <v>4</v>
      </c>
      <c r="BE1409" s="52">
        <v>42</v>
      </c>
      <c r="BF1409" s="103">
        <v>4284</v>
      </c>
      <c r="BG1409" s="280" t="s">
        <v>52</v>
      </c>
    </row>
    <row r="1410" spans="1:59" s="63" customFormat="1" ht="12.75" x14ac:dyDescent="0.2">
      <c r="A1410" s="196">
        <v>4</v>
      </c>
      <c r="B1410" s="197" t="s">
        <v>422</v>
      </c>
      <c r="C1410" s="208">
        <v>42</v>
      </c>
      <c r="D1410" s="209" t="s">
        <v>518</v>
      </c>
      <c r="E1410" s="212">
        <v>4284</v>
      </c>
      <c r="F1410" s="213" t="s">
        <v>681</v>
      </c>
      <c r="G1410" s="231" t="s">
        <v>669</v>
      </c>
      <c r="H1410" s="89"/>
      <c r="I1410" s="90" t="s">
        <v>597</v>
      </c>
      <c r="J1410" s="90"/>
      <c r="K1410" s="90" t="s">
        <v>73</v>
      </c>
      <c r="L1410" s="90" t="s">
        <v>69</v>
      </c>
      <c r="M1410" s="91"/>
      <c r="N1410" s="312">
        <v>1</v>
      </c>
      <c r="O1410" s="313">
        <f t="shared" si="223"/>
        <v>7.6923076923076927E-2</v>
      </c>
      <c r="P1410" s="104"/>
      <c r="Q1410" s="92"/>
      <c r="R1410" s="92"/>
      <c r="S1410" s="92"/>
      <c r="T1410" s="92"/>
      <c r="U1410" s="92"/>
      <c r="V1410" s="92"/>
      <c r="W1410" s="92">
        <v>1</v>
      </c>
      <c r="X1410" s="109">
        <f t="shared" si="217"/>
        <v>25000</v>
      </c>
      <c r="Y1410" s="83"/>
      <c r="Z1410" s="110">
        <f t="shared" si="218"/>
        <v>1923.0769230769231</v>
      </c>
      <c r="AA1410" s="111"/>
      <c r="AB1410" s="92"/>
      <c r="AC1410" s="92"/>
      <c r="AD1410" s="92"/>
      <c r="AE1410" s="92"/>
      <c r="AF1410" s="92"/>
      <c r="AG1410" s="92"/>
      <c r="AH1410" s="92"/>
      <c r="AI1410" s="109">
        <f t="shared" si="219"/>
        <v>0</v>
      </c>
      <c r="AJ1410" s="83"/>
      <c r="AK1410" s="110">
        <f t="shared" si="220"/>
        <v>0</v>
      </c>
      <c r="AL1410" s="111"/>
      <c r="AM1410" s="92"/>
      <c r="AN1410" s="92"/>
      <c r="AO1410" s="92"/>
      <c r="AP1410" s="92">
        <v>1</v>
      </c>
      <c r="AQ1410" s="92"/>
      <c r="AR1410" s="92"/>
      <c r="AS1410" s="92"/>
      <c r="AT1410" s="92"/>
      <c r="AU1410" s="92"/>
      <c r="AV1410" s="109">
        <f t="shared" si="221"/>
        <v>100</v>
      </c>
      <c r="AW1410" s="75"/>
      <c r="AX1410" s="110">
        <f t="shared" si="222"/>
        <v>7.6923076923076925</v>
      </c>
      <c r="AY1410" s="111"/>
      <c r="AZ1410" s="93"/>
      <c r="BA1410" s="94" t="s">
        <v>105</v>
      </c>
      <c r="BB1410" s="71"/>
      <c r="BC1410" s="95"/>
      <c r="BD1410" s="41">
        <v>4</v>
      </c>
      <c r="BE1410" s="52">
        <v>42</v>
      </c>
      <c r="BF1410" s="103">
        <v>4284</v>
      </c>
      <c r="BG1410" s="280" t="s">
        <v>52</v>
      </c>
    </row>
    <row r="1411" spans="1:59" s="63" customFormat="1" ht="12.75" x14ac:dyDescent="0.2">
      <c r="A1411" s="196">
        <v>4</v>
      </c>
      <c r="B1411" s="197" t="s">
        <v>422</v>
      </c>
      <c r="C1411" s="208">
        <v>42</v>
      </c>
      <c r="D1411" s="209" t="s">
        <v>518</v>
      </c>
      <c r="E1411" s="212">
        <v>4284</v>
      </c>
      <c r="F1411" s="213" t="s">
        <v>681</v>
      </c>
      <c r="G1411" s="231" t="s">
        <v>669</v>
      </c>
      <c r="H1411" s="89"/>
      <c r="I1411" s="90" t="s">
        <v>635</v>
      </c>
      <c r="J1411" s="90"/>
      <c r="K1411" s="90" t="s">
        <v>64</v>
      </c>
      <c r="L1411" s="90" t="s">
        <v>636</v>
      </c>
      <c r="M1411" s="91"/>
      <c r="N1411" s="312">
        <v>1</v>
      </c>
      <c r="O1411" s="313">
        <f t="shared" si="223"/>
        <v>7.6923076923076927E-2</v>
      </c>
      <c r="P1411" s="104"/>
      <c r="Q1411" s="92"/>
      <c r="R1411" s="92"/>
      <c r="S1411" s="92"/>
      <c r="T1411" s="92"/>
      <c r="U1411" s="92"/>
      <c r="V1411" s="92"/>
      <c r="W1411" s="92"/>
      <c r="X1411" s="109">
        <f t="shared" si="217"/>
        <v>0</v>
      </c>
      <c r="Y1411" s="83"/>
      <c r="Z1411" s="110">
        <f t="shared" si="218"/>
        <v>0</v>
      </c>
      <c r="AA1411" s="111"/>
      <c r="AB1411" s="92"/>
      <c r="AC1411" s="92"/>
      <c r="AD1411" s="92"/>
      <c r="AE1411" s="92"/>
      <c r="AF1411" s="92"/>
      <c r="AG1411" s="92"/>
      <c r="AH1411" s="92"/>
      <c r="AI1411" s="109">
        <f t="shared" si="219"/>
        <v>0</v>
      </c>
      <c r="AJ1411" s="83"/>
      <c r="AK1411" s="110">
        <f t="shared" si="220"/>
        <v>0</v>
      </c>
      <c r="AL1411" s="111"/>
      <c r="AM1411" s="92"/>
      <c r="AN1411" s="92"/>
      <c r="AO1411" s="92"/>
      <c r="AP1411" s="92">
        <v>1</v>
      </c>
      <c r="AQ1411" s="92"/>
      <c r="AR1411" s="92"/>
      <c r="AS1411" s="92"/>
      <c r="AT1411" s="92"/>
      <c r="AU1411" s="92"/>
      <c r="AV1411" s="109">
        <f t="shared" si="221"/>
        <v>100</v>
      </c>
      <c r="AW1411" s="75"/>
      <c r="AX1411" s="110">
        <f t="shared" si="222"/>
        <v>7.6923076923076925</v>
      </c>
      <c r="AY1411" s="111"/>
      <c r="AZ1411" s="93"/>
      <c r="BA1411" s="94" t="s">
        <v>105</v>
      </c>
      <c r="BB1411" s="71"/>
      <c r="BC1411" s="95"/>
      <c r="BD1411" s="41">
        <v>4</v>
      </c>
      <c r="BE1411" s="52">
        <v>42</v>
      </c>
      <c r="BF1411" s="103">
        <v>4284</v>
      </c>
      <c r="BG1411" s="280" t="s">
        <v>52</v>
      </c>
    </row>
    <row r="1412" spans="1:59" s="63" customFormat="1" ht="12.75" x14ac:dyDescent="0.2">
      <c r="A1412" s="196">
        <v>4</v>
      </c>
      <c r="B1412" s="197" t="s">
        <v>422</v>
      </c>
      <c r="C1412" s="208">
        <v>42</v>
      </c>
      <c r="D1412" s="209" t="s">
        <v>518</v>
      </c>
      <c r="E1412" s="212">
        <v>4284</v>
      </c>
      <c r="F1412" s="213" t="s">
        <v>681</v>
      </c>
      <c r="G1412" s="231" t="s">
        <v>669</v>
      </c>
      <c r="H1412" s="89"/>
      <c r="I1412" s="90" t="s">
        <v>677</v>
      </c>
      <c r="J1412" s="90"/>
      <c r="K1412" s="90" t="s">
        <v>68</v>
      </c>
      <c r="L1412" s="90" t="s">
        <v>69</v>
      </c>
      <c r="M1412" s="91"/>
      <c r="N1412" s="312">
        <v>1</v>
      </c>
      <c r="O1412" s="313">
        <f t="shared" si="223"/>
        <v>7.6923076923076927E-2</v>
      </c>
      <c r="P1412" s="104"/>
      <c r="Q1412" s="92"/>
      <c r="R1412" s="92"/>
      <c r="S1412" s="92"/>
      <c r="T1412" s="92"/>
      <c r="U1412" s="92"/>
      <c r="V1412" s="92"/>
      <c r="W1412" s="92">
        <v>1</v>
      </c>
      <c r="X1412" s="109">
        <f t="shared" si="217"/>
        <v>25000</v>
      </c>
      <c r="Y1412" s="83"/>
      <c r="Z1412" s="110">
        <f t="shared" si="218"/>
        <v>1923.0769230769231</v>
      </c>
      <c r="AA1412" s="111"/>
      <c r="AB1412" s="92"/>
      <c r="AC1412" s="92"/>
      <c r="AD1412" s="92"/>
      <c r="AE1412" s="92"/>
      <c r="AF1412" s="92"/>
      <c r="AG1412" s="92"/>
      <c r="AH1412" s="92"/>
      <c r="AI1412" s="109">
        <f t="shared" si="219"/>
        <v>0</v>
      </c>
      <c r="AJ1412" s="83"/>
      <c r="AK1412" s="110">
        <f t="shared" si="220"/>
        <v>0</v>
      </c>
      <c r="AL1412" s="111"/>
      <c r="AM1412" s="92"/>
      <c r="AN1412" s="92"/>
      <c r="AO1412" s="92"/>
      <c r="AP1412" s="92">
        <v>1</v>
      </c>
      <c r="AQ1412" s="92"/>
      <c r="AR1412" s="92"/>
      <c r="AS1412" s="92"/>
      <c r="AT1412" s="92"/>
      <c r="AU1412" s="92"/>
      <c r="AV1412" s="109">
        <f t="shared" si="221"/>
        <v>100</v>
      </c>
      <c r="AW1412" s="75"/>
      <c r="AX1412" s="110">
        <f t="shared" si="222"/>
        <v>7.6923076923076925</v>
      </c>
      <c r="AY1412" s="111"/>
      <c r="AZ1412" s="93"/>
      <c r="BA1412" s="94" t="s">
        <v>105</v>
      </c>
      <c r="BB1412" s="71"/>
      <c r="BC1412" s="95"/>
      <c r="BD1412" s="41">
        <v>4</v>
      </c>
      <c r="BE1412" s="52">
        <v>42</v>
      </c>
      <c r="BF1412" s="103">
        <v>4284</v>
      </c>
      <c r="BG1412" s="280" t="s">
        <v>52</v>
      </c>
    </row>
    <row r="1413" spans="1:59" s="63" customFormat="1" ht="12.75" x14ac:dyDescent="0.2">
      <c r="A1413" s="196">
        <v>4</v>
      </c>
      <c r="B1413" s="197" t="s">
        <v>422</v>
      </c>
      <c r="C1413" s="208">
        <v>42</v>
      </c>
      <c r="D1413" s="209" t="s">
        <v>518</v>
      </c>
      <c r="E1413" s="212">
        <v>4284</v>
      </c>
      <c r="F1413" s="213" t="s">
        <v>681</v>
      </c>
      <c r="G1413" s="231" t="s">
        <v>669</v>
      </c>
      <c r="H1413" s="89"/>
      <c r="I1413" s="90" t="s">
        <v>666</v>
      </c>
      <c r="J1413" s="90"/>
      <c r="K1413" s="90" t="s">
        <v>64</v>
      </c>
      <c r="L1413" s="90" t="s">
        <v>258</v>
      </c>
      <c r="M1413" s="91"/>
      <c r="N1413" s="312">
        <v>1</v>
      </c>
      <c r="O1413" s="313">
        <f t="shared" si="223"/>
        <v>7.6923076923076927E-2</v>
      </c>
      <c r="P1413" s="104">
        <v>1</v>
      </c>
      <c r="Q1413" s="92"/>
      <c r="R1413" s="92"/>
      <c r="S1413" s="92"/>
      <c r="T1413" s="92"/>
      <c r="U1413" s="92"/>
      <c r="V1413" s="92"/>
      <c r="W1413" s="92"/>
      <c r="X1413" s="109">
        <f t="shared" si="217"/>
        <v>100</v>
      </c>
      <c r="Y1413" s="83"/>
      <c r="Z1413" s="110">
        <f t="shared" si="218"/>
        <v>7.6923076923076925</v>
      </c>
      <c r="AA1413" s="111"/>
      <c r="AB1413" s="92"/>
      <c r="AC1413" s="92"/>
      <c r="AD1413" s="92"/>
      <c r="AE1413" s="92"/>
      <c r="AF1413" s="92"/>
      <c r="AG1413" s="92"/>
      <c r="AH1413" s="92"/>
      <c r="AI1413" s="109">
        <f t="shared" si="219"/>
        <v>0</v>
      </c>
      <c r="AJ1413" s="83"/>
      <c r="AK1413" s="110">
        <f t="shared" si="220"/>
        <v>0</v>
      </c>
      <c r="AL1413" s="111"/>
      <c r="AM1413" s="92"/>
      <c r="AN1413" s="92"/>
      <c r="AO1413" s="92"/>
      <c r="AP1413" s="92"/>
      <c r="AQ1413" s="92"/>
      <c r="AR1413" s="92">
        <v>1</v>
      </c>
      <c r="AS1413" s="92"/>
      <c r="AT1413" s="92"/>
      <c r="AU1413" s="92"/>
      <c r="AV1413" s="109">
        <f t="shared" si="221"/>
        <v>500</v>
      </c>
      <c r="AW1413" s="75"/>
      <c r="AX1413" s="110">
        <f t="shared" si="222"/>
        <v>38.461538461538467</v>
      </c>
      <c r="AY1413" s="111"/>
      <c r="AZ1413" s="93"/>
      <c r="BA1413" s="94" t="s">
        <v>554</v>
      </c>
      <c r="BB1413" s="71"/>
      <c r="BC1413" s="95"/>
      <c r="BD1413" s="41">
        <v>4</v>
      </c>
      <c r="BE1413" s="52">
        <v>42</v>
      </c>
      <c r="BF1413" s="103">
        <v>4284</v>
      </c>
      <c r="BG1413" s="280" t="s">
        <v>52</v>
      </c>
    </row>
    <row r="1414" spans="1:59" s="63" customFormat="1" ht="12.75" x14ac:dyDescent="0.2">
      <c r="A1414" s="196">
        <v>4</v>
      </c>
      <c r="B1414" s="197" t="s">
        <v>422</v>
      </c>
      <c r="C1414" s="208">
        <v>42</v>
      </c>
      <c r="D1414" s="209" t="s">
        <v>518</v>
      </c>
      <c r="E1414" s="212">
        <v>4284</v>
      </c>
      <c r="F1414" s="213" t="s">
        <v>681</v>
      </c>
      <c r="G1414" s="231" t="s">
        <v>669</v>
      </c>
      <c r="H1414" s="89"/>
      <c r="I1414" s="90" t="s">
        <v>500</v>
      </c>
      <c r="J1414" s="90"/>
      <c r="K1414" s="90" t="s">
        <v>64</v>
      </c>
      <c r="L1414" s="90" t="s">
        <v>271</v>
      </c>
      <c r="M1414" s="91"/>
      <c r="N1414" s="312">
        <v>1</v>
      </c>
      <c r="O1414" s="313">
        <f t="shared" si="223"/>
        <v>7.6923076923076927E-2</v>
      </c>
      <c r="P1414" s="104">
        <v>1</v>
      </c>
      <c r="Q1414" s="92"/>
      <c r="R1414" s="92"/>
      <c r="S1414" s="92"/>
      <c r="T1414" s="92"/>
      <c r="U1414" s="92"/>
      <c r="V1414" s="92"/>
      <c r="W1414" s="92"/>
      <c r="X1414" s="109">
        <f t="shared" si="217"/>
        <v>100</v>
      </c>
      <c r="Y1414" s="83"/>
      <c r="Z1414" s="110">
        <f t="shared" si="218"/>
        <v>7.6923076923076925</v>
      </c>
      <c r="AA1414" s="111"/>
      <c r="AB1414" s="92"/>
      <c r="AC1414" s="92"/>
      <c r="AD1414" s="92"/>
      <c r="AE1414" s="92"/>
      <c r="AF1414" s="92"/>
      <c r="AG1414" s="92"/>
      <c r="AH1414" s="92"/>
      <c r="AI1414" s="109">
        <f t="shared" si="219"/>
        <v>0</v>
      </c>
      <c r="AJ1414" s="83"/>
      <c r="AK1414" s="110">
        <f t="shared" si="220"/>
        <v>0</v>
      </c>
      <c r="AL1414" s="111"/>
      <c r="AM1414" s="92"/>
      <c r="AN1414" s="92"/>
      <c r="AO1414" s="92"/>
      <c r="AP1414" s="92"/>
      <c r="AQ1414" s="92"/>
      <c r="AR1414" s="92"/>
      <c r="AS1414" s="92">
        <v>1</v>
      </c>
      <c r="AT1414" s="92"/>
      <c r="AU1414" s="92"/>
      <c r="AV1414" s="109">
        <f t="shared" si="221"/>
        <v>1000</v>
      </c>
      <c r="AW1414" s="75"/>
      <c r="AX1414" s="110">
        <f t="shared" si="222"/>
        <v>76.923076923076934</v>
      </c>
      <c r="AY1414" s="111"/>
      <c r="AZ1414" s="93"/>
      <c r="BA1414" s="94" t="s">
        <v>554</v>
      </c>
      <c r="BB1414" s="71"/>
      <c r="BC1414" s="95"/>
      <c r="BD1414" s="41">
        <v>4</v>
      </c>
      <c r="BE1414" s="52">
        <v>42</v>
      </c>
      <c r="BF1414" s="103">
        <v>4284</v>
      </c>
      <c r="BG1414" s="280" t="s">
        <v>52</v>
      </c>
    </row>
    <row r="1415" spans="1:59" s="63" customFormat="1" ht="24" x14ac:dyDescent="0.2">
      <c r="A1415" s="196">
        <v>4</v>
      </c>
      <c r="B1415" s="197" t="s">
        <v>422</v>
      </c>
      <c r="C1415" s="208">
        <v>42</v>
      </c>
      <c r="D1415" s="209" t="s">
        <v>518</v>
      </c>
      <c r="E1415" s="212">
        <v>4284</v>
      </c>
      <c r="F1415" s="213" t="s">
        <v>681</v>
      </c>
      <c r="G1415" s="231" t="s">
        <v>669</v>
      </c>
      <c r="H1415" s="89"/>
      <c r="I1415" s="90" t="s">
        <v>682</v>
      </c>
      <c r="J1415" s="90" t="s">
        <v>683</v>
      </c>
      <c r="K1415" s="90" t="s">
        <v>73</v>
      </c>
      <c r="L1415" s="90" t="s">
        <v>95</v>
      </c>
      <c r="M1415" s="91"/>
      <c r="N1415" s="312">
        <v>1</v>
      </c>
      <c r="O1415" s="313">
        <f t="shared" si="223"/>
        <v>7.6923076923076927E-2</v>
      </c>
      <c r="P1415" s="104"/>
      <c r="Q1415" s="92"/>
      <c r="R1415" s="92"/>
      <c r="S1415" s="92"/>
      <c r="T1415" s="92"/>
      <c r="U1415" s="92"/>
      <c r="V1415" s="92"/>
      <c r="W1415" s="92">
        <v>1</v>
      </c>
      <c r="X1415" s="109">
        <f t="shared" si="217"/>
        <v>25000</v>
      </c>
      <c r="Y1415" s="83"/>
      <c r="Z1415" s="110">
        <f t="shared" si="218"/>
        <v>1923.0769230769231</v>
      </c>
      <c r="AA1415" s="111"/>
      <c r="AB1415" s="92"/>
      <c r="AC1415" s="92"/>
      <c r="AD1415" s="92"/>
      <c r="AE1415" s="92"/>
      <c r="AF1415" s="92"/>
      <c r="AG1415" s="92"/>
      <c r="AH1415" s="92"/>
      <c r="AI1415" s="109">
        <f t="shared" si="219"/>
        <v>0</v>
      </c>
      <c r="AJ1415" s="83"/>
      <c r="AK1415" s="110">
        <f t="shared" si="220"/>
        <v>0</v>
      </c>
      <c r="AL1415" s="111"/>
      <c r="AM1415" s="92"/>
      <c r="AN1415" s="92"/>
      <c r="AO1415" s="92"/>
      <c r="AP1415" s="92">
        <v>1</v>
      </c>
      <c r="AQ1415" s="92"/>
      <c r="AR1415" s="92"/>
      <c r="AS1415" s="92"/>
      <c r="AT1415" s="92"/>
      <c r="AU1415" s="92"/>
      <c r="AV1415" s="109">
        <f t="shared" si="221"/>
        <v>100</v>
      </c>
      <c r="AW1415" s="75"/>
      <c r="AX1415" s="110">
        <f t="shared" si="222"/>
        <v>7.6923076923076925</v>
      </c>
      <c r="AY1415" s="111"/>
      <c r="AZ1415" s="93"/>
      <c r="BA1415" s="94" t="s">
        <v>554</v>
      </c>
      <c r="BB1415" s="71"/>
      <c r="BC1415" s="95"/>
      <c r="BD1415" s="41">
        <v>4</v>
      </c>
      <c r="BE1415" s="52">
        <v>42</v>
      </c>
      <c r="BF1415" s="103">
        <v>4284</v>
      </c>
      <c r="BG1415" s="280" t="s">
        <v>52</v>
      </c>
    </row>
    <row r="1416" spans="1:59" s="63" customFormat="1" ht="12.75" x14ac:dyDescent="0.2">
      <c r="A1416" s="196">
        <v>4</v>
      </c>
      <c r="B1416" s="197" t="s">
        <v>422</v>
      </c>
      <c r="C1416" s="208">
        <v>42</v>
      </c>
      <c r="D1416" s="209" t="s">
        <v>518</v>
      </c>
      <c r="E1416" s="212">
        <v>4284</v>
      </c>
      <c r="F1416" s="213" t="s">
        <v>681</v>
      </c>
      <c r="G1416" s="231" t="s">
        <v>669</v>
      </c>
      <c r="H1416" s="89"/>
      <c r="I1416" s="90" t="s">
        <v>667</v>
      </c>
      <c r="J1416" s="90"/>
      <c r="K1416" s="90" t="s">
        <v>90</v>
      </c>
      <c r="L1416" s="90"/>
      <c r="M1416" s="91"/>
      <c r="N1416" s="312">
        <v>1</v>
      </c>
      <c r="O1416" s="313">
        <f t="shared" si="223"/>
        <v>7.6923076923076927E-2</v>
      </c>
      <c r="P1416" s="104"/>
      <c r="Q1416" s="92"/>
      <c r="R1416" s="92"/>
      <c r="S1416" s="92"/>
      <c r="T1416" s="92"/>
      <c r="U1416" s="92">
        <v>1</v>
      </c>
      <c r="V1416" s="92"/>
      <c r="W1416" s="92"/>
      <c r="X1416" s="109">
        <f t="shared" si="217"/>
        <v>5000</v>
      </c>
      <c r="Y1416" s="83"/>
      <c r="Z1416" s="110">
        <f t="shared" si="218"/>
        <v>384.61538461538464</v>
      </c>
      <c r="AA1416" s="111"/>
      <c r="AB1416" s="92"/>
      <c r="AC1416" s="92"/>
      <c r="AD1416" s="92"/>
      <c r="AE1416" s="92"/>
      <c r="AF1416" s="92"/>
      <c r="AG1416" s="92"/>
      <c r="AH1416" s="92"/>
      <c r="AI1416" s="109">
        <f t="shared" si="219"/>
        <v>0</v>
      </c>
      <c r="AJ1416" s="83"/>
      <c r="AK1416" s="110">
        <f t="shared" si="220"/>
        <v>0</v>
      </c>
      <c r="AL1416" s="111"/>
      <c r="AM1416" s="92"/>
      <c r="AN1416" s="92"/>
      <c r="AO1416" s="92"/>
      <c r="AP1416" s="92">
        <v>1</v>
      </c>
      <c r="AQ1416" s="92"/>
      <c r="AR1416" s="92"/>
      <c r="AS1416" s="92"/>
      <c r="AT1416" s="92"/>
      <c r="AU1416" s="92"/>
      <c r="AV1416" s="109">
        <f t="shared" si="221"/>
        <v>100</v>
      </c>
      <c r="AW1416" s="75"/>
      <c r="AX1416" s="110">
        <f t="shared" si="222"/>
        <v>7.6923076923076925</v>
      </c>
      <c r="AY1416" s="111"/>
      <c r="AZ1416" s="93"/>
      <c r="BA1416" s="94" t="s">
        <v>554</v>
      </c>
      <c r="BB1416" s="71"/>
      <c r="BC1416" s="95"/>
      <c r="BD1416" s="41">
        <v>4</v>
      </c>
      <c r="BE1416" s="52">
        <v>42</v>
      </c>
      <c r="BF1416" s="103">
        <v>4284</v>
      </c>
      <c r="BG1416" s="280" t="s">
        <v>52</v>
      </c>
    </row>
    <row r="1417" spans="1:59" s="63" customFormat="1" ht="12.75" x14ac:dyDescent="0.2">
      <c r="A1417" s="196">
        <v>4</v>
      </c>
      <c r="B1417" s="197" t="s">
        <v>422</v>
      </c>
      <c r="C1417" s="208">
        <v>42</v>
      </c>
      <c r="D1417" s="209" t="s">
        <v>518</v>
      </c>
      <c r="E1417" s="212">
        <v>4284</v>
      </c>
      <c r="F1417" s="213" t="s">
        <v>681</v>
      </c>
      <c r="G1417" s="231" t="s">
        <v>669</v>
      </c>
      <c r="H1417" s="89"/>
      <c r="I1417" s="90" t="s">
        <v>674</v>
      </c>
      <c r="J1417" s="90"/>
      <c r="K1417" s="90" t="s">
        <v>64</v>
      </c>
      <c r="L1417" s="90" t="s">
        <v>141</v>
      </c>
      <c r="M1417" s="91"/>
      <c r="N1417" s="312">
        <v>1</v>
      </c>
      <c r="O1417" s="313">
        <f t="shared" si="223"/>
        <v>7.6923076923076927E-2</v>
      </c>
      <c r="P1417" s="104">
        <v>1</v>
      </c>
      <c r="Q1417" s="92"/>
      <c r="R1417" s="92"/>
      <c r="S1417" s="92"/>
      <c r="T1417" s="92"/>
      <c r="U1417" s="92"/>
      <c r="V1417" s="92"/>
      <c r="W1417" s="92"/>
      <c r="X1417" s="109">
        <f t="shared" si="217"/>
        <v>100</v>
      </c>
      <c r="Y1417" s="83"/>
      <c r="Z1417" s="110">
        <f t="shared" si="218"/>
        <v>7.6923076923076925</v>
      </c>
      <c r="AA1417" s="111"/>
      <c r="AB1417" s="92"/>
      <c r="AC1417" s="92"/>
      <c r="AD1417" s="92"/>
      <c r="AE1417" s="92"/>
      <c r="AF1417" s="92"/>
      <c r="AG1417" s="92"/>
      <c r="AH1417" s="92"/>
      <c r="AI1417" s="109">
        <f t="shared" si="219"/>
        <v>0</v>
      </c>
      <c r="AJ1417" s="83"/>
      <c r="AK1417" s="110">
        <f t="shared" si="220"/>
        <v>0</v>
      </c>
      <c r="AL1417" s="111"/>
      <c r="AM1417" s="92"/>
      <c r="AN1417" s="92"/>
      <c r="AO1417" s="92"/>
      <c r="AP1417" s="92"/>
      <c r="AQ1417" s="92"/>
      <c r="AR1417" s="92"/>
      <c r="AS1417" s="92"/>
      <c r="AT1417" s="92">
        <v>1</v>
      </c>
      <c r="AU1417" s="92"/>
      <c r="AV1417" s="109">
        <f t="shared" si="221"/>
        <v>2500</v>
      </c>
      <c r="AW1417" s="75"/>
      <c r="AX1417" s="110">
        <f t="shared" si="222"/>
        <v>192.30769230769232</v>
      </c>
      <c r="AY1417" s="111"/>
      <c r="AZ1417" s="93"/>
      <c r="BA1417" s="94" t="s">
        <v>554</v>
      </c>
      <c r="BB1417" s="71"/>
      <c r="BC1417" s="95"/>
      <c r="BD1417" s="41">
        <v>4</v>
      </c>
      <c r="BE1417" s="52">
        <v>42</v>
      </c>
      <c r="BF1417" s="103">
        <v>4284</v>
      </c>
      <c r="BG1417" s="280" t="s">
        <v>52</v>
      </c>
    </row>
    <row r="1418" spans="1:59" s="63" customFormat="1" ht="12.75" x14ac:dyDescent="0.2">
      <c r="A1418" s="196">
        <v>4</v>
      </c>
      <c r="B1418" s="197" t="s">
        <v>422</v>
      </c>
      <c r="C1418" s="208">
        <v>42</v>
      </c>
      <c r="D1418" s="209" t="s">
        <v>518</v>
      </c>
      <c r="E1418" s="212">
        <v>4284</v>
      </c>
      <c r="F1418" s="213" t="s">
        <v>681</v>
      </c>
      <c r="G1418" s="231" t="s">
        <v>669</v>
      </c>
      <c r="H1418" s="89"/>
      <c r="I1418" s="90" t="s">
        <v>463</v>
      </c>
      <c r="J1418" s="90"/>
      <c r="K1418" s="90" t="s">
        <v>64</v>
      </c>
      <c r="L1418" s="90" t="s">
        <v>413</v>
      </c>
      <c r="M1418" s="91"/>
      <c r="N1418" s="312">
        <v>1</v>
      </c>
      <c r="O1418" s="313">
        <f t="shared" si="223"/>
        <v>7.6923076923076927E-2</v>
      </c>
      <c r="P1418" s="104"/>
      <c r="Q1418" s="92"/>
      <c r="R1418" s="92"/>
      <c r="S1418" s="92"/>
      <c r="T1418" s="92"/>
      <c r="U1418" s="92"/>
      <c r="V1418" s="92"/>
      <c r="W1418" s="92"/>
      <c r="X1418" s="109">
        <f t="shared" si="217"/>
        <v>0</v>
      </c>
      <c r="Y1418" s="83"/>
      <c r="Z1418" s="110">
        <f t="shared" si="218"/>
        <v>0</v>
      </c>
      <c r="AA1418" s="111"/>
      <c r="AB1418" s="92"/>
      <c r="AC1418" s="92"/>
      <c r="AD1418" s="92"/>
      <c r="AE1418" s="92"/>
      <c r="AF1418" s="92"/>
      <c r="AG1418" s="92"/>
      <c r="AH1418" s="92"/>
      <c r="AI1418" s="109">
        <f t="shared" si="219"/>
        <v>0</v>
      </c>
      <c r="AJ1418" s="83"/>
      <c r="AK1418" s="110">
        <f t="shared" si="220"/>
        <v>0</v>
      </c>
      <c r="AL1418" s="111"/>
      <c r="AM1418" s="92"/>
      <c r="AN1418" s="92"/>
      <c r="AO1418" s="92"/>
      <c r="AP1418" s="92"/>
      <c r="AQ1418" s="92"/>
      <c r="AR1418" s="92">
        <v>1</v>
      </c>
      <c r="AS1418" s="92"/>
      <c r="AT1418" s="92"/>
      <c r="AU1418" s="92"/>
      <c r="AV1418" s="109">
        <f t="shared" si="221"/>
        <v>500</v>
      </c>
      <c r="AW1418" s="75"/>
      <c r="AX1418" s="110">
        <f t="shared" si="222"/>
        <v>38.461538461538467</v>
      </c>
      <c r="AY1418" s="111"/>
      <c r="AZ1418" s="93"/>
      <c r="BA1418" s="94" t="s">
        <v>554</v>
      </c>
      <c r="BB1418" s="71"/>
      <c r="BC1418" s="95"/>
      <c r="BD1418" s="41">
        <v>4</v>
      </c>
      <c r="BE1418" s="52">
        <v>42</v>
      </c>
      <c r="BF1418" s="103">
        <v>4284</v>
      </c>
      <c r="BG1418" s="280" t="s">
        <v>52</v>
      </c>
    </row>
    <row r="1419" spans="1:59" s="63" customFormat="1" ht="12.75" x14ac:dyDescent="0.2">
      <c r="A1419" s="196">
        <v>4</v>
      </c>
      <c r="B1419" s="197" t="s">
        <v>422</v>
      </c>
      <c r="C1419" s="208">
        <v>42</v>
      </c>
      <c r="D1419" s="209" t="s">
        <v>518</v>
      </c>
      <c r="E1419" s="212">
        <v>4284</v>
      </c>
      <c r="F1419" s="213" t="s">
        <v>681</v>
      </c>
      <c r="G1419" s="231" t="s">
        <v>669</v>
      </c>
      <c r="H1419" s="65"/>
      <c r="I1419" s="222"/>
      <c r="J1419" s="66"/>
      <c r="K1419" s="66"/>
      <c r="L1419" s="66"/>
      <c r="M1419" s="64"/>
      <c r="N1419" s="304"/>
      <c r="O1419" s="305"/>
      <c r="P1419" s="127"/>
      <c r="Q1419" s="67"/>
      <c r="R1419" s="67"/>
      <c r="S1419" s="67"/>
      <c r="T1419" s="67"/>
      <c r="U1419" s="67"/>
      <c r="V1419" s="67"/>
      <c r="W1419" s="67"/>
      <c r="X1419" s="67"/>
      <c r="Y1419" s="68"/>
      <c r="Z1419" s="68"/>
      <c r="AA1419" s="68"/>
      <c r="AB1419" s="67"/>
      <c r="AC1419" s="67"/>
      <c r="AD1419" s="67"/>
      <c r="AE1419" s="67"/>
      <c r="AF1419" s="67"/>
      <c r="AG1419" s="67"/>
      <c r="AH1419" s="67"/>
      <c r="AI1419" s="67"/>
      <c r="AJ1419" s="68"/>
      <c r="AK1419" s="68"/>
      <c r="AL1419" s="68"/>
      <c r="AM1419" s="67"/>
      <c r="AN1419" s="67"/>
      <c r="AO1419" s="67"/>
      <c r="AP1419" s="67"/>
      <c r="AQ1419" s="67"/>
      <c r="AR1419" s="67"/>
      <c r="AS1419" s="67"/>
      <c r="AT1419" s="67"/>
      <c r="AU1419" s="67"/>
      <c r="AV1419" s="67"/>
      <c r="AW1419" s="67"/>
      <c r="AX1419" s="68"/>
      <c r="AY1419" s="68"/>
      <c r="AZ1419" s="69"/>
      <c r="BA1419" s="70"/>
      <c r="BB1419" s="71"/>
      <c r="BC1419" s="95"/>
      <c r="BD1419" s="41">
        <v>4</v>
      </c>
      <c r="BE1419" s="52">
        <v>42</v>
      </c>
      <c r="BF1419" s="103">
        <v>4284</v>
      </c>
      <c r="BG1419" s="275"/>
    </row>
    <row r="1420" spans="1:59" s="63" customFormat="1" ht="12.75" x14ac:dyDescent="0.2">
      <c r="A1420" s="196">
        <v>4</v>
      </c>
      <c r="B1420" s="197" t="s">
        <v>422</v>
      </c>
      <c r="C1420" s="208">
        <v>42</v>
      </c>
      <c r="D1420" s="209" t="s">
        <v>518</v>
      </c>
      <c r="E1420" s="212">
        <v>4284</v>
      </c>
      <c r="F1420" s="213" t="s">
        <v>681</v>
      </c>
      <c r="G1420" s="231" t="s">
        <v>669</v>
      </c>
      <c r="H1420" s="65"/>
      <c r="I1420" s="222"/>
      <c r="J1420" s="66"/>
      <c r="K1420" s="66"/>
      <c r="L1420" s="66"/>
      <c r="M1420" s="64"/>
      <c r="N1420" s="304"/>
      <c r="O1420" s="305"/>
      <c r="P1420" s="127"/>
      <c r="Q1420" s="67"/>
      <c r="R1420" s="67"/>
      <c r="S1420" s="67"/>
      <c r="T1420" s="67"/>
      <c r="U1420" s="67"/>
      <c r="V1420" s="67"/>
      <c r="W1420" s="67"/>
      <c r="X1420" s="67"/>
      <c r="Y1420" s="68"/>
      <c r="Z1420" s="68"/>
      <c r="AA1420" s="68"/>
      <c r="AB1420" s="67"/>
      <c r="AC1420" s="67"/>
      <c r="AD1420" s="67"/>
      <c r="AE1420" s="67"/>
      <c r="AF1420" s="67"/>
      <c r="AG1420" s="67"/>
      <c r="AH1420" s="67"/>
      <c r="AI1420" s="67"/>
      <c r="AJ1420" s="68"/>
      <c r="AK1420" s="68"/>
      <c r="AL1420" s="68"/>
      <c r="AM1420" s="67"/>
      <c r="AN1420" s="67"/>
      <c r="AO1420" s="67"/>
      <c r="AP1420" s="67"/>
      <c r="AQ1420" s="67"/>
      <c r="AR1420" s="67"/>
      <c r="AS1420" s="67"/>
      <c r="AT1420" s="67"/>
      <c r="AU1420" s="67"/>
      <c r="AV1420" s="67"/>
      <c r="AW1420" s="67"/>
      <c r="AX1420" s="68"/>
      <c r="AY1420" s="68"/>
      <c r="AZ1420" s="69"/>
      <c r="BA1420" s="70"/>
      <c r="BB1420" s="71"/>
      <c r="BC1420" s="95"/>
      <c r="BD1420" s="41">
        <v>4</v>
      </c>
      <c r="BE1420" s="52">
        <v>42</v>
      </c>
      <c r="BF1420" s="103">
        <v>4284</v>
      </c>
      <c r="BG1420" s="275"/>
    </row>
    <row r="1421" spans="1:59" s="63" customFormat="1" ht="12.75" x14ac:dyDescent="0.2">
      <c r="A1421" s="196">
        <v>4</v>
      </c>
      <c r="B1421" s="197" t="s">
        <v>422</v>
      </c>
      <c r="C1421" s="208">
        <v>42</v>
      </c>
      <c r="D1421" s="209" t="s">
        <v>518</v>
      </c>
      <c r="E1421" s="212">
        <v>4284</v>
      </c>
      <c r="F1421" s="213" t="s">
        <v>681</v>
      </c>
      <c r="G1421" s="232"/>
      <c r="H1421" s="97"/>
      <c r="I1421" s="224"/>
      <c r="J1421" s="98"/>
      <c r="K1421" s="98"/>
      <c r="L1421" s="98"/>
      <c r="M1421" s="96"/>
      <c r="N1421" s="307"/>
      <c r="O1421" s="246"/>
      <c r="P1421" s="124"/>
      <c r="Q1421" s="99"/>
      <c r="R1421" s="99"/>
      <c r="S1421" s="99"/>
      <c r="T1421" s="99"/>
      <c r="U1421" s="99"/>
      <c r="V1421" s="99"/>
      <c r="W1421" s="99"/>
      <c r="X1421" s="99"/>
      <c r="Y1421" s="100"/>
      <c r="Z1421" s="100"/>
      <c r="AA1421" s="100"/>
      <c r="AB1421" s="99"/>
      <c r="AC1421" s="99"/>
      <c r="AD1421" s="99"/>
      <c r="AE1421" s="99"/>
      <c r="AF1421" s="99"/>
      <c r="AG1421" s="99"/>
      <c r="AH1421" s="99"/>
      <c r="AI1421" s="99"/>
      <c r="AJ1421" s="100"/>
      <c r="AK1421" s="100"/>
      <c r="AL1421" s="100"/>
      <c r="AM1421" s="99"/>
      <c r="AN1421" s="99"/>
      <c r="AO1421" s="99"/>
      <c r="AP1421" s="99"/>
      <c r="AQ1421" s="99"/>
      <c r="AR1421" s="99"/>
      <c r="AS1421" s="99"/>
      <c r="AT1421" s="99"/>
      <c r="AU1421" s="99"/>
      <c r="AV1421" s="99"/>
      <c r="AW1421" s="99"/>
      <c r="AX1421" s="100"/>
      <c r="AY1421" s="100"/>
      <c r="AZ1421" s="101"/>
      <c r="BA1421" s="102"/>
      <c r="BB1421" s="95"/>
      <c r="BC1421" s="95"/>
      <c r="BD1421" s="41">
        <v>4</v>
      </c>
      <c r="BE1421" s="52">
        <v>42</v>
      </c>
      <c r="BF1421" s="103">
        <v>4284</v>
      </c>
      <c r="BG1421" s="277"/>
    </row>
    <row r="1422" spans="1:59" s="63" customFormat="1" ht="12.75" x14ac:dyDescent="0.2">
      <c r="A1422" s="196">
        <v>4</v>
      </c>
      <c r="B1422" s="197" t="s">
        <v>422</v>
      </c>
      <c r="C1422" s="208">
        <v>42</v>
      </c>
      <c r="D1422" s="209" t="s">
        <v>518</v>
      </c>
      <c r="E1422" s="212">
        <v>4284</v>
      </c>
      <c r="F1422" s="213" t="s">
        <v>681</v>
      </c>
      <c r="G1422" s="231"/>
      <c r="H1422" s="65"/>
      <c r="I1422" s="222"/>
      <c r="J1422" s="66"/>
      <c r="K1422" s="66"/>
      <c r="L1422" s="66"/>
      <c r="M1422" s="64"/>
      <c r="N1422" s="304"/>
      <c r="O1422" s="305"/>
      <c r="P1422" s="127"/>
      <c r="Q1422" s="67"/>
      <c r="R1422" s="67"/>
      <c r="S1422" s="67"/>
      <c r="T1422" s="67"/>
      <c r="U1422" s="67"/>
      <c r="V1422" s="67"/>
      <c r="W1422" s="67"/>
      <c r="X1422" s="67"/>
      <c r="Y1422" s="68"/>
      <c r="Z1422" s="68"/>
      <c r="AA1422" s="68"/>
      <c r="AB1422" s="67"/>
      <c r="AC1422" s="67"/>
      <c r="AD1422" s="67"/>
      <c r="AE1422" s="67"/>
      <c r="AF1422" s="67"/>
      <c r="AG1422" s="67"/>
      <c r="AH1422" s="67"/>
      <c r="AI1422" s="67"/>
      <c r="AJ1422" s="68"/>
      <c r="AK1422" s="68"/>
      <c r="AL1422" s="68"/>
      <c r="AM1422" s="67"/>
      <c r="AN1422" s="67"/>
      <c r="AO1422" s="67"/>
      <c r="AP1422" s="67"/>
      <c r="AQ1422" s="67"/>
      <c r="AR1422" s="67"/>
      <c r="AS1422" s="67"/>
      <c r="AT1422" s="67"/>
      <c r="AU1422" s="67"/>
      <c r="AV1422" s="67"/>
      <c r="AW1422" s="67"/>
      <c r="AX1422" s="68"/>
      <c r="AY1422" s="68"/>
      <c r="AZ1422" s="69"/>
      <c r="BA1422" s="70"/>
      <c r="BB1422" s="71"/>
      <c r="BC1422" s="95"/>
      <c r="BD1422" s="41">
        <v>4</v>
      </c>
      <c r="BE1422" s="52">
        <v>42</v>
      </c>
      <c r="BF1422" s="103">
        <v>4284</v>
      </c>
      <c r="BG1422" s="275"/>
    </row>
    <row r="1423" spans="1:59" s="63" customFormat="1" ht="12.75" x14ac:dyDescent="0.2">
      <c r="A1423" s="196">
        <v>4</v>
      </c>
      <c r="B1423" s="197" t="s">
        <v>422</v>
      </c>
      <c r="C1423" s="208">
        <v>42</v>
      </c>
      <c r="D1423" s="209" t="s">
        <v>518</v>
      </c>
      <c r="E1423" s="212">
        <v>4284</v>
      </c>
      <c r="F1423" s="213" t="s">
        <v>681</v>
      </c>
      <c r="G1423" s="231" t="s">
        <v>1195</v>
      </c>
      <c r="H1423" s="72" t="s">
        <v>1233</v>
      </c>
      <c r="I1423" s="223" t="s">
        <v>1249</v>
      </c>
      <c r="J1423" s="73"/>
      <c r="K1423" s="73"/>
      <c r="L1423" s="73"/>
      <c r="M1423" s="74"/>
      <c r="N1423" s="247"/>
      <c r="O1423" s="306"/>
      <c r="P1423" s="105"/>
      <c r="Q1423" s="75"/>
      <c r="R1423" s="75"/>
      <c r="S1423" s="75"/>
      <c r="T1423" s="75"/>
      <c r="U1423" s="75"/>
      <c r="V1423" s="75"/>
      <c r="W1423" s="75"/>
      <c r="X1423" s="75"/>
      <c r="Y1423" s="76" t="s">
        <v>1241</v>
      </c>
      <c r="Z1423" s="77" t="s">
        <v>1241</v>
      </c>
      <c r="AA1423" s="78">
        <f>AA$1190</f>
        <v>5000</v>
      </c>
      <c r="AB1423" s="75"/>
      <c r="AC1423" s="75"/>
      <c r="AD1423" s="75"/>
      <c r="AE1423" s="75"/>
      <c r="AF1423" s="75"/>
      <c r="AG1423" s="75"/>
      <c r="AH1423" s="75"/>
      <c r="AI1423" s="75"/>
      <c r="AJ1423" s="76" t="s">
        <v>1241</v>
      </c>
      <c r="AK1423" s="77" t="s">
        <v>1241</v>
      </c>
      <c r="AL1423" s="78">
        <f>AL$1190</f>
        <v>0</v>
      </c>
      <c r="AM1423" s="75"/>
      <c r="AN1423" s="75"/>
      <c r="AO1423" s="75"/>
      <c r="AP1423" s="75"/>
      <c r="AQ1423" s="75"/>
      <c r="AR1423" s="75"/>
      <c r="AS1423" s="75"/>
      <c r="AT1423" s="75"/>
      <c r="AU1423" s="75"/>
      <c r="AV1423" s="75"/>
      <c r="AW1423" s="76" t="s">
        <v>1241</v>
      </c>
      <c r="AX1423" s="77" t="s">
        <v>1241</v>
      </c>
      <c r="AY1423" s="78">
        <f>AY$1190</f>
        <v>500</v>
      </c>
      <c r="AZ1423" s="79"/>
      <c r="BA1423" s="80" t="str">
        <f>I1423</f>
        <v>&gt; see 4255, Insulating wall cladding</v>
      </c>
      <c r="BB1423" s="71"/>
      <c r="BC1423" s="95"/>
      <c r="BD1423" s="41">
        <v>4</v>
      </c>
      <c r="BE1423" s="52">
        <v>42</v>
      </c>
      <c r="BF1423" s="103">
        <v>4284</v>
      </c>
      <c r="BG1423" s="276" t="str">
        <f>H1423</f>
        <v>Default Scenario (Link)</v>
      </c>
    </row>
    <row r="1424" spans="1:59" s="63" customFormat="1" ht="12.75" x14ac:dyDescent="0.2">
      <c r="A1424" s="196">
        <v>4</v>
      </c>
      <c r="B1424" s="197" t="s">
        <v>422</v>
      </c>
      <c r="C1424" s="208">
        <v>42</v>
      </c>
      <c r="D1424" s="209" t="s">
        <v>518</v>
      </c>
      <c r="E1424" s="212">
        <v>4284</v>
      </c>
      <c r="F1424" s="213" t="s">
        <v>681</v>
      </c>
      <c r="G1424" s="231"/>
      <c r="H1424" s="65"/>
      <c r="I1424" s="222"/>
      <c r="J1424" s="66"/>
      <c r="K1424" s="66"/>
      <c r="L1424" s="66"/>
      <c r="M1424" s="64"/>
      <c r="N1424" s="304"/>
      <c r="O1424" s="305"/>
      <c r="P1424" s="127"/>
      <c r="Q1424" s="67"/>
      <c r="R1424" s="67"/>
      <c r="S1424" s="67"/>
      <c r="T1424" s="67"/>
      <c r="U1424" s="67"/>
      <c r="V1424" s="67"/>
      <c r="W1424" s="67"/>
      <c r="X1424" s="67"/>
      <c r="Y1424" s="68"/>
      <c r="Z1424" s="68"/>
      <c r="AA1424" s="68"/>
      <c r="AB1424" s="67"/>
      <c r="AC1424" s="67"/>
      <c r="AD1424" s="67"/>
      <c r="AE1424" s="67"/>
      <c r="AF1424" s="67"/>
      <c r="AG1424" s="67"/>
      <c r="AH1424" s="67"/>
      <c r="AI1424" s="67"/>
      <c r="AJ1424" s="68"/>
      <c r="AK1424" s="68"/>
      <c r="AL1424" s="68"/>
      <c r="AM1424" s="67"/>
      <c r="AN1424" s="67"/>
      <c r="AO1424" s="67"/>
      <c r="AP1424" s="67"/>
      <c r="AQ1424" s="67"/>
      <c r="AR1424" s="67"/>
      <c r="AS1424" s="67"/>
      <c r="AT1424" s="67"/>
      <c r="AU1424" s="67"/>
      <c r="AV1424" s="67"/>
      <c r="AW1424" s="67"/>
      <c r="AX1424" s="68"/>
      <c r="AY1424" s="68"/>
      <c r="AZ1424" s="69"/>
      <c r="BA1424" s="70"/>
      <c r="BB1424" s="71"/>
      <c r="BC1424" s="95"/>
      <c r="BD1424" s="41">
        <v>4</v>
      </c>
      <c r="BE1424" s="52">
        <v>42</v>
      </c>
      <c r="BF1424" s="103">
        <v>4284</v>
      </c>
      <c r="BG1424" s="275"/>
    </row>
    <row r="1425" spans="1:59" s="63" customFormat="1" ht="12.75" x14ac:dyDescent="0.2">
      <c r="A1425" s="196">
        <v>4</v>
      </c>
      <c r="B1425" s="197" t="s">
        <v>422</v>
      </c>
      <c r="C1425" s="208">
        <v>42</v>
      </c>
      <c r="D1425" s="209" t="s">
        <v>518</v>
      </c>
      <c r="E1425" s="212">
        <v>4284</v>
      </c>
      <c r="F1425" s="213" t="s">
        <v>681</v>
      </c>
      <c r="G1425" s="232"/>
      <c r="H1425" s="97"/>
      <c r="I1425" s="224"/>
      <c r="J1425" s="98"/>
      <c r="K1425" s="98"/>
      <c r="L1425" s="98"/>
      <c r="M1425" s="96"/>
      <c r="N1425" s="307"/>
      <c r="O1425" s="246"/>
      <c r="P1425" s="124"/>
      <c r="Q1425" s="99"/>
      <c r="R1425" s="99"/>
      <c r="S1425" s="99"/>
      <c r="T1425" s="99"/>
      <c r="U1425" s="99"/>
      <c r="V1425" s="99"/>
      <c r="W1425" s="99"/>
      <c r="X1425" s="99"/>
      <c r="Y1425" s="100"/>
      <c r="Z1425" s="100"/>
      <c r="AA1425" s="100"/>
      <c r="AB1425" s="99"/>
      <c r="AC1425" s="99"/>
      <c r="AD1425" s="99"/>
      <c r="AE1425" s="99"/>
      <c r="AF1425" s="99"/>
      <c r="AG1425" s="99"/>
      <c r="AH1425" s="99"/>
      <c r="AI1425" s="99"/>
      <c r="AJ1425" s="100"/>
      <c r="AK1425" s="100"/>
      <c r="AL1425" s="100"/>
      <c r="AM1425" s="99"/>
      <c r="AN1425" s="99"/>
      <c r="AO1425" s="99"/>
      <c r="AP1425" s="99"/>
      <c r="AQ1425" s="99"/>
      <c r="AR1425" s="99"/>
      <c r="AS1425" s="99"/>
      <c r="AT1425" s="99"/>
      <c r="AU1425" s="99"/>
      <c r="AV1425" s="99"/>
      <c r="AW1425" s="99"/>
      <c r="AX1425" s="100"/>
      <c r="AY1425" s="100"/>
      <c r="AZ1425" s="101"/>
      <c r="BA1425" s="102"/>
      <c r="BB1425" s="95"/>
      <c r="BC1425" s="95"/>
      <c r="BD1425" s="41">
        <v>4</v>
      </c>
      <c r="BE1425" s="52">
        <v>42</v>
      </c>
      <c r="BF1425" s="103">
        <v>4284</v>
      </c>
      <c r="BG1425" s="277"/>
    </row>
    <row r="1426" spans="1:59" x14ac:dyDescent="0.25">
      <c r="A1426" s="196">
        <v>4</v>
      </c>
      <c r="B1426" s="197" t="s">
        <v>422</v>
      </c>
      <c r="C1426" s="208">
        <v>42</v>
      </c>
      <c r="D1426" s="209" t="s">
        <v>518</v>
      </c>
      <c r="E1426" s="210">
        <v>4285</v>
      </c>
      <c r="F1426" s="211" t="s">
        <v>684</v>
      </c>
      <c r="G1426" s="235"/>
      <c r="H1426" s="145"/>
      <c r="I1426" s="221"/>
      <c r="J1426" s="57"/>
      <c r="K1426" s="57"/>
      <c r="L1426" s="57"/>
      <c r="M1426" s="144"/>
      <c r="N1426" s="324"/>
      <c r="O1426" s="325"/>
      <c r="P1426" s="146"/>
      <c r="Q1426" s="146"/>
      <c r="R1426" s="146"/>
      <c r="S1426" s="146"/>
      <c r="T1426" s="146"/>
      <c r="U1426" s="146"/>
      <c r="V1426" s="146"/>
      <c r="W1426" s="146"/>
      <c r="X1426" s="146"/>
      <c r="Y1426" s="59"/>
      <c r="Z1426" s="123"/>
      <c r="AA1426" s="123"/>
      <c r="AB1426" s="146"/>
      <c r="AC1426" s="146"/>
      <c r="AD1426" s="146"/>
      <c r="AE1426" s="146"/>
      <c r="AF1426" s="146"/>
      <c r="AG1426" s="146"/>
      <c r="AH1426" s="146"/>
      <c r="AI1426" s="146"/>
      <c r="AJ1426" s="59"/>
      <c r="AK1426" s="123"/>
      <c r="AL1426" s="123"/>
      <c r="AM1426" s="146"/>
      <c r="AN1426" s="146"/>
      <c r="AO1426" s="146"/>
      <c r="AP1426" s="146"/>
      <c r="AQ1426" s="146"/>
      <c r="AR1426" s="146"/>
      <c r="AS1426" s="146"/>
      <c r="AT1426" s="146"/>
      <c r="AU1426" s="146"/>
      <c r="AV1426" s="146"/>
      <c r="AW1426" s="58"/>
      <c r="AX1426" s="123"/>
      <c r="AY1426" s="59"/>
      <c r="AZ1426" s="147"/>
      <c r="BA1426" s="148"/>
      <c r="BB1426" s="143"/>
      <c r="BC1426" s="143"/>
      <c r="BD1426" s="41">
        <v>4</v>
      </c>
      <c r="BE1426" s="52">
        <v>42</v>
      </c>
      <c r="BF1426" s="62">
        <v>4285</v>
      </c>
      <c r="BG1426" s="284"/>
    </row>
    <row r="1427" spans="1:59" s="63" customFormat="1" ht="12.75" x14ac:dyDescent="0.2">
      <c r="A1427" s="196">
        <v>4</v>
      </c>
      <c r="B1427" s="197" t="s">
        <v>422</v>
      </c>
      <c r="C1427" s="208">
        <v>42</v>
      </c>
      <c r="D1427" s="209" t="s">
        <v>518</v>
      </c>
      <c r="E1427" s="210">
        <v>4285</v>
      </c>
      <c r="F1427" s="211" t="s">
        <v>684</v>
      </c>
      <c r="G1427" s="230"/>
      <c r="H1427" s="56"/>
      <c r="I1427" s="221"/>
      <c r="J1427" s="57"/>
      <c r="K1427" s="57"/>
      <c r="L1427" s="57"/>
      <c r="M1427" s="55"/>
      <c r="N1427" s="303"/>
      <c r="O1427" s="245"/>
      <c r="P1427" s="122"/>
      <c r="Q1427" s="58"/>
      <c r="R1427" s="58"/>
      <c r="S1427" s="58"/>
      <c r="T1427" s="58"/>
      <c r="U1427" s="58"/>
      <c r="V1427" s="58"/>
      <c r="W1427" s="58"/>
      <c r="X1427" s="58"/>
      <c r="Y1427" s="59"/>
      <c r="Z1427" s="59"/>
      <c r="AA1427" s="59"/>
      <c r="AB1427" s="58"/>
      <c r="AC1427" s="58"/>
      <c r="AD1427" s="58"/>
      <c r="AE1427" s="58"/>
      <c r="AF1427" s="58"/>
      <c r="AG1427" s="58"/>
      <c r="AH1427" s="58"/>
      <c r="AI1427" s="58"/>
      <c r="AJ1427" s="59"/>
      <c r="AK1427" s="59"/>
      <c r="AL1427" s="59"/>
      <c r="AM1427" s="58"/>
      <c r="AN1427" s="58"/>
      <c r="AO1427" s="58"/>
      <c r="AP1427" s="58"/>
      <c r="AQ1427" s="58"/>
      <c r="AR1427" s="58"/>
      <c r="AS1427" s="58"/>
      <c r="AT1427" s="58"/>
      <c r="AU1427" s="58"/>
      <c r="AV1427" s="58"/>
      <c r="AW1427" s="58"/>
      <c r="AX1427" s="59"/>
      <c r="AY1427" s="59"/>
      <c r="AZ1427" s="60"/>
      <c r="BA1427" s="61"/>
      <c r="BB1427" s="54"/>
      <c r="BC1427" s="54"/>
      <c r="BD1427" s="41">
        <v>4</v>
      </c>
      <c r="BE1427" s="52">
        <v>42</v>
      </c>
      <c r="BF1427" s="62">
        <v>4285</v>
      </c>
      <c r="BG1427" s="274"/>
    </row>
    <row r="1428" spans="1:59" s="63" customFormat="1" ht="12.75" x14ac:dyDescent="0.2">
      <c r="A1428" s="196">
        <v>4</v>
      </c>
      <c r="B1428" s="197" t="s">
        <v>422</v>
      </c>
      <c r="C1428" s="208">
        <v>42</v>
      </c>
      <c r="D1428" s="209" t="s">
        <v>518</v>
      </c>
      <c r="E1428" s="210">
        <v>4285</v>
      </c>
      <c r="F1428" s="211" t="s">
        <v>684</v>
      </c>
      <c r="G1428" s="231" t="s">
        <v>669</v>
      </c>
      <c r="H1428" s="65"/>
      <c r="I1428" s="222"/>
      <c r="J1428" s="66"/>
      <c r="K1428" s="66"/>
      <c r="L1428" s="66"/>
      <c r="M1428" s="64"/>
      <c r="N1428" s="308"/>
      <c r="O1428" s="309"/>
      <c r="P1428" s="127"/>
      <c r="Q1428" s="67"/>
      <c r="R1428" s="67"/>
      <c r="S1428" s="67"/>
      <c r="T1428" s="67"/>
      <c r="U1428" s="67"/>
      <c r="V1428" s="67"/>
      <c r="W1428" s="67"/>
      <c r="X1428" s="67"/>
      <c r="Y1428" s="68"/>
      <c r="Z1428" s="68"/>
      <c r="AA1428" s="68"/>
      <c r="AB1428" s="67"/>
      <c r="AC1428" s="67"/>
      <c r="AD1428" s="67"/>
      <c r="AE1428" s="67"/>
      <c r="AF1428" s="67"/>
      <c r="AG1428" s="67"/>
      <c r="AH1428" s="67"/>
      <c r="AI1428" s="67"/>
      <c r="AJ1428" s="68"/>
      <c r="AK1428" s="68"/>
      <c r="AL1428" s="68"/>
      <c r="AM1428" s="67"/>
      <c r="AN1428" s="67"/>
      <c r="AO1428" s="67"/>
      <c r="AP1428" s="67"/>
      <c r="AQ1428" s="67"/>
      <c r="AR1428" s="67"/>
      <c r="AS1428" s="67"/>
      <c r="AT1428" s="67"/>
      <c r="AU1428" s="67"/>
      <c r="AV1428" s="67"/>
      <c r="AW1428" s="67"/>
      <c r="AX1428" s="68"/>
      <c r="AY1428" s="68"/>
      <c r="AZ1428" s="69"/>
      <c r="BA1428" s="70"/>
      <c r="BB1428" s="71"/>
      <c r="BC1428" s="54"/>
      <c r="BD1428" s="41">
        <v>4</v>
      </c>
      <c r="BE1428" s="52">
        <v>42</v>
      </c>
      <c r="BF1428" s="62">
        <v>4285</v>
      </c>
      <c r="BG1428" s="275"/>
    </row>
    <row r="1429" spans="1:59" s="63" customFormat="1" ht="12.75" x14ac:dyDescent="0.2">
      <c r="A1429" s="196">
        <v>4</v>
      </c>
      <c r="B1429" s="197" t="s">
        <v>422</v>
      </c>
      <c r="C1429" s="208">
        <v>42</v>
      </c>
      <c r="D1429" s="209" t="s">
        <v>518</v>
      </c>
      <c r="E1429" s="210">
        <v>4285</v>
      </c>
      <c r="F1429" s="211" t="s">
        <v>684</v>
      </c>
      <c r="G1429" s="231" t="s">
        <v>669</v>
      </c>
      <c r="H1429" s="72" t="s">
        <v>47</v>
      </c>
      <c r="I1429" s="223"/>
      <c r="J1429" s="73"/>
      <c r="K1429" s="73"/>
      <c r="L1429" s="73"/>
      <c r="M1429" s="74"/>
      <c r="N1429" s="247"/>
      <c r="O1429" s="306"/>
      <c r="P1429" s="105"/>
      <c r="Q1429" s="75"/>
      <c r="R1429" s="75"/>
      <c r="S1429" s="75"/>
      <c r="T1429" s="75"/>
      <c r="U1429" s="75"/>
      <c r="V1429" s="75"/>
      <c r="W1429" s="75"/>
      <c r="X1429" s="75"/>
      <c r="Y1429" s="76">
        <f>IF(ISNUMBER(VLOOKUP(Y1431,P$7:W$7,MATCH(Y1431,P$7:W$7))),VLOOKUP(Y1431,P$7:W$7,MATCH(Y1431,P$7:W$7)),IF(N1433=0,"No Data",IF(Y1431&gt;0,"&lt;100",0)))</f>
        <v>5000</v>
      </c>
      <c r="Z1429" s="77">
        <f>IF(ISNUMBER(VLOOKUP(Z1433,P$7:W$7,MATCH(Z1433,P$7:W$7))),VLOOKUP(Z1433,P$7:W$7,MATCH(Z1433,P$7:W$7)),IF(N1433=0,"No Data",IF(Z1433&gt;0,"&lt;100",0)))</f>
        <v>5000</v>
      </c>
      <c r="AA1429" s="106">
        <f>IF(ISNUMBER(Z1429),Z1429,0)</f>
        <v>5000</v>
      </c>
      <c r="AB1429" s="75"/>
      <c r="AC1429" s="75"/>
      <c r="AD1429" s="75"/>
      <c r="AE1429" s="75"/>
      <c r="AF1429" s="75"/>
      <c r="AG1429" s="75"/>
      <c r="AH1429" s="75"/>
      <c r="AI1429" s="75"/>
      <c r="AJ1429" s="76">
        <f>IF(ISNUMBER(VLOOKUP(AJ1431,AB$7:AH$7,MATCH(AJ1431,AB$7:AH$7))),VLOOKUP(AJ1431,AB$7:AH$7,MATCH(AJ1431,AB$7:AH$7)),IF(N1433=0,"No Data",IF(AJ1431&gt;0,"&lt;50",0)))</f>
        <v>0</v>
      </c>
      <c r="AK1429" s="77">
        <f>IF(ISNUMBER(VLOOKUP(AK1433,AB$7:AH$7,MATCH(AK1433,AB$7:AH$7))),VLOOKUP(AK1433,AB$7:AH$7,MATCH(AK1433,AB$7:AH$7)),IF(N1433=0,"No Data",IF(AK1433&gt;0,"&lt;50",0)))</f>
        <v>0</v>
      </c>
      <c r="AL1429" s="106">
        <f>IF(ISNUMBER(AK1429),AK1429,0)</f>
        <v>0</v>
      </c>
      <c r="AM1429" s="75"/>
      <c r="AN1429" s="75"/>
      <c r="AO1429" s="75"/>
      <c r="AP1429" s="75"/>
      <c r="AQ1429" s="75"/>
      <c r="AR1429" s="75"/>
      <c r="AS1429" s="75"/>
      <c r="AT1429" s="75"/>
      <c r="AU1429" s="75"/>
      <c r="AV1429" s="75"/>
      <c r="AW1429" s="76">
        <f>IF(ISNUMBER(VLOOKUP(AW1431,AM$7:AU$7,MATCH(AW1431,AM$7:AU$7))),VLOOKUP(AW1431,AM$7:AU$7,MATCH(AW1431,AM$7:AU$7)),IF(N1433=0,"No Data",IF(AW1431&gt;0,"&lt;10",0)))</f>
        <v>100</v>
      </c>
      <c r="AX1429" s="77">
        <f>IF(ISNUMBER(VLOOKUP(AX1433,AM$7:AU$7,MATCH(AX1433,AM$7:AU$7))),VLOOKUP(AX1433,AM$7:AU$7,MATCH(AX1433,AM$7:AU$7)),IF(N1433=0,"No Data",IF(AX1433&gt;0,"&lt;10",0)))</f>
        <v>100</v>
      </c>
      <c r="AY1429" s="106">
        <f>IF(ISNUMBER(AX1429),AX1429,0)</f>
        <v>100</v>
      </c>
      <c r="AZ1429" s="79"/>
      <c r="BA1429" s="80"/>
      <c r="BB1429" s="71"/>
      <c r="BC1429" s="54"/>
      <c r="BD1429" s="41">
        <v>4</v>
      </c>
      <c r="BE1429" s="52">
        <v>42</v>
      </c>
      <c r="BF1429" s="62">
        <v>4285</v>
      </c>
      <c r="BG1429" s="276" t="s">
        <v>47</v>
      </c>
    </row>
    <row r="1430" spans="1:59" s="63" customFormat="1" ht="12.75" x14ac:dyDescent="0.2">
      <c r="A1430" s="196">
        <v>4</v>
      </c>
      <c r="B1430" s="197" t="s">
        <v>422</v>
      </c>
      <c r="C1430" s="208">
        <v>42</v>
      </c>
      <c r="D1430" s="209" t="s">
        <v>518</v>
      </c>
      <c r="E1430" s="210">
        <v>4285</v>
      </c>
      <c r="F1430" s="211" t="s">
        <v>684</v>
      </c>
      <c r="G1430" s="231" t="s">
        <v>669</v>
      </c>
      <c r="H1430" s="81" t="s">
        <v>48</v>
      </c>
      <c r="I1430" s="223"/>
      <c r="J1430" s="73"/>
      <c r="K1430" s="73"/>
      <c r="L1430" s="73"/>
      <c r="M1430" s="74"/>
      <c r="N1430" s="247"/>
      <c r="O1430" s="306"/>
      <c r="P1430" s="105"/>
      <c r="Q1430" s="75"/>
      <c r="R1430" s="75"/>
      <c r="S1430" s="75"/>
      <c r="T1430" s="75"/>
      <c r="U1430" s="75"/>
      <c r="V1430" s="75"/>
      <c r="W1430" s="75"/>
      <c r="X1430" s="75"/>
      <c r="Y1430" s="82">
        <f>MIN(X1434:X1436)</f>
        <v>0</v>
      </c>
      <c r="Z1430" s="83"/>
      <c r="AA1430" s="83"/>
      <c r="AB1430" s="75"/>
      <c r="AC1430" s="75"/>
      <c r="AD1430" s="75"/>
      <c r="AE1430" s="75"/>
      <c r="AF1430" s="75"/>
      <c r="AG1430" s="75"/>
      <c r="AH1430" s="75"/>
      <c r="AI1430" s="75"/>
      <c r="AJ1430" s="82">
        <f>MIN(AI1434:AI1436)</f>
        <v>0</v>
      </c>
      <c r="AK1430" s="83"/>
      <c r="AL1430" s="83"/>
      <c r="AM1430" s="75"/>
      <c r="AN1430" s="75"/>
      <c r="AO1430" s="75"/>
      <c r="AP1430" s="75"/>
      <c r="AQ1430" s="75"/>
      <c r="AR1430" s="75"/>
      <c r="AS1430" s="75"/>
      <c r="AT1430" s="75"/>
      <c r="AU1430" s="75"/>
      <c r="AV1430" s="75"/>
      <c r="AW1430" s="82">
        <f>MIN(AV1434:AV1436)</f>
        <v>25</v>
      </c>
      <c r="AX1430" s="83"/>
      <c r="AY1430" s="83"/>
      <c r="AZ1430" s="79"/>
      <c r="BA1430" s="80"/>
      <c r="BB1430" s="71"/>
      <c r="BC1430" s="54"/>
      <c r="BD1430" s="41">
        <v>4</v>
      </c>
      <c r="BE1430" s="52">
        <v>42</v>
      </c>
      <c r="BF1430" s="62">
        <v>4285</v>
      </c>
      <c r="BG1430" s="278" t="s">
        <v>48</v>
      </c>
    </row>
    <row r="1431" spans="1:59" s="63" customFormat="1" ht="12.75" x14ac:dyDescent="0.2">
      <c r="A1431" s="196">
        <v>4</v>
      </c>
      <c r="B1431" s="197" t="s">
        <v>422</v>
      </c>
      <c r="C1431" s="208">
        <v>42</v>
      </c>
      <c r="D1431" s="209" t="s">
        <v>518</v>
      </c>
      <c r="E1431" s="210">
        <v>4285</v>
      </c>
      <c r="F1431" s="211" t="s">
        <v>684</v>
      </c>
      <c r="G1431" s="231" t="s">
        <v>669</v>
      </c>
      <c r="H1431" s="81" t="s">
        <v>49</v>
      </c>
      <c r="I1431" s="223"/>
      <c r="J1431" s="73"/>
      <c r="K1431" s="73"/>
      <c r="L1431" s="73"/>
      <c r="M1431" s="74"/>
      <c r="N1431" s="247"/>
      <c r="O1431" s="306"/>
      <c r="P1431" s="105"/>
      <c r="Q1431" s="75"/>
      <c r="R1431" s="75"/>
      <c r="S1431" s="75"/>
      <c r="T1431" s="75"/>
      <c r="U1431" s="75"/>
      <c r="V1431" s="75"/>
      <c r="W1431" s="75"/>
      <c r="X1431" s="75"/>
      <c r="Y1431" s="84">
        <f>IF(ISNUMBER(AVERAGE(X1434:X1436)),AVERAGE(X1434:X1436),0)</f>
        <v>8366.6666666666661</v>
      </c>
      <c r="Z1431" s="83"/>
      <c r="AA1431" s="83"/>
      <c r="AB1431" s="75"/>
      <c r="AC1431" s="75"/>
      <c r="AD1431" s="75"/>
      <c r="AE1431" s="75"/>
      <c r="AF1431" s="75"/>
      <c r="AG1431" s="75"/>
      <c r="AH1431" s="75"/>
      <c r="AI1431" s="75"/>
      <c r="AJ1431" s="84">
        <f>IF(ISNUMBER(AVERAGE(AI1434:AI1436)),AVERAGE(AI1434:AI1436),0)</f>
        <v>0</v>
      </c>
      <c r="AK1431" s="83"/>
      <c r="AL1431" s="83"/>
      <c r="AM1431" s="75"/>
      <c r="AN1431" s="75"/>
      <c r="AO1431" s="75"/>
      <c r="AP1431" s="75"/>
      <c r="AQ1431" s="75"/>
      <c r="AR1431" s="75"/>
      <c r="AS1431" s="75"/>
      <c r="AT1431" s="75"/>
      <c r="AU1431" s="75"/>
      <c r="AV1431" s="75"/>
      <c r="AW1431" s="84">
        <f>IF(ISNUMBER(AVERAGE(AV1434:AV1436)),AVERAGE(AV1434:AV1436),0)</f>
        <v>208.33333333333334</v>
      </c>
      <c r="AX1431" s="83"/>
      <c r="AY1431" s="83"/>
      <c r="AZ1431" s="79"/>
      <c r="BA1431" s="80"/>
      <c r="BB1431" s="71"/>
      <c r="BC1431" s="54"/>
      <c r="BD1431" s="41">
        <v>4</v>
      </c>
      <c r="BE1431" s="52">
        <v>42</v>
      </c>
      <c r="BF1431" s="62">
        <v>4285</v>
      </c>
      <c r="BG1431" s="278" t="s">
        <v>49</v>
      </c>
    </row>
    <row r="1432" spans="1:59" s="63" customFormat="1" ht="12.75" x14ac:dyDescent="0.2">
      <c r="A1432" s="196">
        <v>4</v>
      </c>
      <c r="B1432" s="197" t="s">
        <v>422</v>
      </c>
      <c r="C1432" s="208">
        <v>42</v>
      </c>
      <c r="D1432" s="209" t="s">
        <v>518</v>
      </c>
      <c r="E1432" s="210">
        <v>4285</v>
      </c>
      <c r="F1432" s="211" t="s">
        <v>684</v>
      </c>
      <c r="G1432" s="231" t="s">
        <v>669</v>
      </c>
      <c r="H1432" s="81" t="s">
        <v>50</v>
      </c>
      <c r="I1432" s="223"/>
      <c r="J1432" s="73"/>
      <c r="K1432" s="73"/>
      <c r="L1432" s="73"/>
      <c r="M1432" s="74"/>
      <c r="N1432" s="247"/>
      <c r="O1432" s="306"/>
      <c r="P1432" s="105"/>
      <c r="Q1432" s="75"/>
      <c r="R1432" s="75"/>
      <c r="S1432" s="75"/>
      <c r="T1432" s="75"/>
      <c r="U1432" s="75"/>
      <c r="V1432" s="75"/>
      <c r="W1432" s="75"/>
      <c r="X1432" s="75"/>
      <c r="Y1432" s="84">
        <f>MAX(X1434:X1436)</f>
        <v>25000</v>
      </c>
      <c r="Z1432" s="83"/>
      <c r="AA1432" s="83"/>
      <c r="AB1432" s="75"/>
      <c r="AC1432" s="75"/>
      <c r="AD1432" s="75"/>
      <c r="AE1432" s="75"/>
      <c r="AF1432" s="75"/>
      <c r="AG1432" s="75"/>
      <c r="AH1432" s="75"/>
      <c r="AI1432" s="75"/>
      <c r="AJ1432" s="84">
        <f>MAX(AI1434:AI1436)</f>
        <v>0</v>
      </c>
      <c r="AK1432" s="83"/>
      <c r="AL1432" s="83"/>
      <c r="AM1432" s="75"/>
      <c r="AN1432" s="75"/>
      <c r="AO1432" s="75"/>
      <c r="AP1432" s="75"/>
      <c r="AQ1432" s="75"/>
      <c r="AR1432" s="75"/>
      <c r="AS1432" s="75"/>
      <c r="AT1432" s="75"/>
      <c r="AU1432" s="75"/>
      <c r="AV1432" s="75"/>
      <c r="AW1432" s="84">
        <f>MAX(AV1434:AV1436)</f>
        <v>500</v>
      </c>
      <c r="AX1432" s="83"/>
      <c r="AY1432" s="83"/>
      <c r="AZ1432" s="79"/>
      <c r="BA1432" s="80"/>
      <c r="BB1432" s="71"/>
      <c r="BC1432" s="54"/>
      <c r="BD1432" s="41">
        <v>4</v>
      </c>
      <c r="BE1432" s="52">
        <v>42</v>
      </c>
      <c r="BF1432" s="62">
        <v>4285</v>
      </c>
      <c r="BG1432" s="278" t="s">
        <v>50</v>
      </c>
    </row>
    <row r="1433" spans="1:59" s="63" customFormat="1" ht="12.75" x14ac:dyDescent="0.2">
      <c r="A1433" s="196">
        <v>4</v>
      </c>
      <c r="B1433" s="197" t="s">
        <v>422</v>
      </c>
      <c r="C1433" s="208">
        <v>42</v>
      </c>
      <c r="D1433" s="209" t="s">
        <v>518</v>
      </c>
      <c r="E1433" s="210">
        <v>4285</v>
      </c>
      <c r="F1433" s="211" t="s">
        <v>684</v>
      </c>
      <c r="G1433" s="231" t="s">
        <v>669</v>
      </c>
      <c r="H1433" s="85" t="s">
        <v>51</v>
      </c>
      <c r="I1433" s="223"/>
      <c r="J1433" s="73"/>
      <c r="K1433" s="73"/>
      <c r="L1433" s="73"/>
      <c r="M1433" s="74"/>
      <c r="N1433" s="320">
        <f>SUM(N1434:N1437)</f>
        <v>3</v>
      </c>
      <c r="O1433" s="293">
        <f>SUM(O1434:O1437)</f>
        <v>1</v>
      </c>
      <c r="P1433" s="292"/>
      <c r="Q1433" s="87"/>
      <c r="R1433" s="87"/>
      <c r="S1433" s="87"/>
      <c r="T1433" s="87"/>
      <c r="U1433" s="87"/>
      <c r="V1433" s="87"/>
      <c r="W1433" s="87"/>
      <c r="X1433" s="87"/>
      <c r="Y1433" s="88"/>
      <c r="Z1433" s="119">
        <f>SUM(Z1434:Z1437)</f>
        <v>8366.6666666666661</v>
      </c>
      <c r="AA1433" s="88"/>
      <c r="AB1433" s="87"/>
      <c r="AC1433" s="87"/>
      <c r="AD1433" s="87"/>
      <c r="AE1433" s="87"/>
      <c r="AF1433" s="87"/>
      <c r="AG1433" s="87"/>
      <c r="AH1433" s="87"/>
      <c r="AI1433" s="87"/>
      <c r="AJ1433" s="88"/>
      <c r="AK1433" s="119">
        <f>SUM(AK1434:AK1437)</f>
        <v>0</v>
      </c>
      <c r="AL1433" s="88"/>
      <c r="AM1433" s="87"/>
      <c r="AN1433" s="87"/>
      <c r="AO1433" s="87"/>
      <c r="AP1433" s="87"/>
      <c r="AQ1433" s="87"/>
      <c r="AR1433" s="87"/>
      <c r="AS1433" s="87"/>
      <c r="AT1433" s="87"/>
      <c r="AU1433" s="87"/>
      <c r="AV1433" s="87"/>
      <c r="AW1433" s="112"/>
      <c r="AX1433" s="119">
        <f>SUM(AX1434:AX1437)</f>
        <v>208.33333333333331</v>
      </c>
      <c r="AY1433" s="88"/>
      <c r="AZ1433" s="79"/>
      <c r="BA1433" s="80"/>
      <c r="BB1433" s="71"/>
      <c r="BC1433" s="54"/>
      <c r="BD1433" s="41">
        <v>4</v>
      </c>
      <c r="BE1433" s="52">
        <v>42</v>
      </c>
      <c r="BF1433" s="62">
        <v>4285</v>
      </c>
      <c r="BG1433" s="279" t="s">
        <v>51</v>
      </c>
    </row>
    <row r="1434" spans="1:59" s="63" customFormat="1" ht="12.75" x14ac:dyDescent="0.2">
      <c r="A1434" s="196">
        <v>4</v>
      </c>
      <c r="B1434" s="197" t="s">
        <v>422</v>
      </c>
      <c r="C1434" s="208">
        <v>42</v>
      </c>
      <c r="D1434" s="209" t="s">
        <v>518</v>
      </c>
      <c r="E1434" s="210">
        <v>4285</v>
      </c>
      <c r="F1434" s="211" t="s">
        <v>684</v>
      </c>
      <c r="G1434" s="231" t="s">
        <v>669</v>
      </c>
      <c r="H1434" s="89" t="s">
        <v>52</v>
      </c>
      <c r="I1434" s="90" t="s">
        <v>634</v>
      </c>
      <c r="J1434" s="90" t="s">
        <v>685</v>
      </c>
      <c r="K1434" s="90" t="s">
        <v>511</v>
      </c>
      <c r="L1434" s="90"/>
      <c r="M1434" s="91"/>
      <c r="N1434" s="312">
        <v>1</v>
      </c>
      <c r="O1434" s="313">
        <f>N1434/N$1433</f>
        <v>0.33333333333333331</v>
      </c>
      <c r="P1434" s="104"/>
      <c r="Q1434" s="92"/>
      <c r="R1434" s="92"/>
      <c r="S1434" s="92"/>
      <c r="T1434" s="92"/>
      <c r="U1434" s="92"/>
      <c r="V1434" s="92"/>
      <c r="W1434" s="92">
        <v>1</v>
      </c>
      <c r="X1434" s="109">
        <f>P1434*P$7+Q1434*Q$7+R1434*R$7+S1434*S$7+T1434*T$7+U1434*U$7+V1434*V$7+W1434*W$7</f>
        <v>25000</v>
      </c>
      <c r="Y1434" s="83"/>
      <c r="Z1434" s="110">
        <f>X1434*$O1434</f>
        <v>8333.3333333333321</v>
      </c>
      <c r="AA1434" s="111"/>
      <c r="AB1434" s="92"/>
      <c r="AC1434" s="92"/>
      <c r="AD1434" s="92"/>
      <c r="AE1434" s="92"/>
      <c r="AF1434" s="92"/>
      <c r="AG1434" s="92"/>
      <c r="AH1434" s="92"/>
      <c r="AI1434" s="109">
        <f>AB1434*AB$7+AC1434*AC$7+AD1434*AD$7+AE1434*AE$7+AF1434*AF$7+AG1434*AG$7+AH1434*AH$7</f>
        <v>0</v>
      </c>
      <c r="AJ1434" s="83"/>
      <c r="AK1434" s="110">
        <f>AI1434*$O1434</f>
        <v>0</v>
      </c>
      <c r="AL1434" s="111"/>
      <c r="AM1434" s="92"/>
      <c r="AN1434" s="92"/>
      <c r="AO1434" s="92"/>
      <c r="AP1434" s="92">
        <v>1</v>
      </c>
      <c r="AQ1434" s="92"/>
      <c r="AR1434" s="92"/>
      <c r="AS1434" s="92"/>
      <c r="AT1434" s="92"/>
      <c r="AU1434" s="92"/>
      <c r="AV1434" s="109">
        <f>AM1434*AM$7+AN1434*AN$7+AO1434*AO$7+AP1434*AP$7+AQ1434*AQ$7+AR1434*AR$7+AS1434*AS$7+AT1434*AT$7+AU1434*AU$7</f>
        <v>100</v>
      </c>
      <c r="AW1434" s="75"/>
      <c r="AX1434" s="110">
        <f>AV1434*$O1434</f>
        <v>33.333333333333329</v>
      </c>
      <c r="AY1434" s="111"/>
      <c r="AZ1434" s="93"/>
      <c r="BA1434" s="94" t="s">
        <v>105</v>
      </c>
      <c r="BB1434" s="71"/>
      <c r="BC1434" s="54"/>
      <c r="BD1434" s="41">
        <v>4</v>
      </c>
      <c r="BE1434" s="52">
        <v>42</v>
      </c>
      <c r="BF1434" s="62">
        <v>4285</v>
      </c>
      <c r="BG1434" s="280" t="s">
        <v>52</v>
      </c>
    </row>
    <row r="1435" spans="1:59" s="63" customFormat="1" ht="12.75" x14ac:dyDescent="0.2">
      <c r="A1435" s="196">
        <v>4</v>
      </c>
      <c r="B1435" s="197" t="s">
        <v>422</v>
      </c>
      <c r="C1435" s="208">
        <v>42</v>
      </c>
      <c r="D1435" s="209" t="s">
        <v>518</v>
      </c>
      <c r="E1435" s="210">
        <v>4285</v>
      </c>
      <c r="F1435" s="211" t="s">
        <v>684</v>
      </c>
      <c r="G1435" s="231" t="s">
        <v>669</v>
      </c>
      <c r="H1435" s="89"/>
      <c r="I1435" s="90" t="s">
        <v>630</v>
      </c>
      <c r="J1435" s="90" t="s">
        <v>686</v>
      </c>
      <c r="K1435" s="90" t="s">
        <v>64</v>
      </c>
      <c r="L1435" s="90" t="s">
        <v>76</v>
      </c>
      <c r="M1435" s="91"/>
      <c r="N1435" s="312">
        <v>1</v>
      </c>
      <c r="O1435" s="313">
        <f>N1435/N$1433</f>
        <v>0.33333333333333331</v>
      </c>
      <c r="P1435" s="104"/>
      <c r="Q1435" s="92"/>
      <c r="R1435" s="92"/>
      <c r="S1435" s="92"/>
      <c r="T1435" s="92"/>
      <c r="U1435" s="92"/>
      <c r="V1435" s="92"/>
      <c r="W1435" s="92"/>
      <c r="X1435" s="109">
        <f>P1435*P$7+Q1435*Q$7+R1435*R$7+S1435*S$7+T1435*T$7+U1435*U$7+V1435*V$7+W1435*W$7</f>
        <v>0</v>
      </c>
      <c r="Y1435" s="83"/>
      <c r="Z1435" s="110">
        <f>X1435*$O1435</f>
        <v>0</v>
      </c>
      <c r="AA1435" s="111"/>
      <c r="AB1435" s="92"/>
      <c r="AC1435" s="92"/>
      <c r="AD1435" s="92"/>
      <c r="AE1435" s="92"/>
      <c r="AF1435" s="92"/>
      <c r="AG1435" s="92"/>
      <c r="AH1435" s="92"/>
      <c r="AI1435" s="109">
        <f>AB1435*AB$7+AC1435*AC$7+AD1435*AD$7+AE1435*AE$7+AF1435*AF$7+AG1435*AG$7+AH1435*AH$7</f>
        <v>0</v>
      </c>
      <c r="AJ1435" s="83"/>
      <c r="AK1435" s="110">
        <f>AI1435*$O1435</f>
        <v>0</v>
      </c>
      <c r="AL1435" s="111"/>
      <c r="AM1435" s="92"/>
      <c r="AN1435" s="92">
        <v>1</v>
      </c>
      <c r="AO1435" s="92"/>
      <c r="AP1435" s="92"/>
      <c r="AQ1435" s="92"/>
      <c r="AR1435" s="92"/>
      <c r="AS1435" s="92"/>
      <c r="AT1435" s="92"/>
      <c r="AU1435" s="92"/>
      <c r="AV1435" s="109">
        <f>AM1435*AM$7+AN1435*AN$7+AO1435*AO$7+AP1435*AP$7+AQ1435*AQ$7+AR1435*AR$7+AS1435*AS$7+AT1435*AT$7+AU1435*AU$7</f>
        <v>25</v>
      </c>
      <c r="AW1435" s="75"/>
      <c r="AX1435" s="110">
        <f>AV1435*$O1435</f>
        <v>8.3333333333333321</v>
      </c>
      <c r="AY1435" s="111"/>
      <c r="AZ1435" s="93"/>
      <c r="BA1435" s="94" t="s">
        <v>105</v>
      </c>
      <c r="BB1435" s="71"/>
      <c r="BC1435" s="54"/>
      <c r="BD1435" s="41">
        <v>4</v>
      </c>
      <c r="BE1435" s="52">
        <v>42</v>
      </c>
      <c r="BF1435" s="62">
        <v>4285</v>
      </c>
      <c r="BG1435" s="280" t="s">
        <v>52</v>
      </c>
    </row>
    <row r="1436" spans="1:59" s="63" customFormat="1" ht="12.75" x14ac:dyDescent="0.2">
      <c r="A1436" s="196">
        <v>4</v>
      </c>
      <c r="B1436" s="197" t="s">
        <v>422</v>
      </c>
      <c r="C1436" s="208">
        <v>42</v>
      </c>
      <c r="D1436" s="209" t="s">
        <v>518</v>
      </c>
      <c r="E1436" s="210">
        <v>4285</v>
      </c>
      <c r="F1436" s="211" t="s">
        <v>684</v>
      </c>
      <c r="G1436" s="231" t="s">
        <v>669</v>
      </c>
      <c r="H1436" s="89"/>
      <c r="I1436" s="90" t="s">
        <v>666</v>
      </c>
      <c r="J1436" s="90" t="s">
        <v>687</v>
      </c>
      <c r="K1436" s="90" t="s">
        <v>64</v>
      </c>
      <c r="L1436" s="90" t="s">
        <v>258</v>
      </c>
      <c r="M1436" s="91"/>
      <c r="N1436" s="312">
        <v>1</v>
      </c>
      <c r="O1436" s="313">
        <f>N1436/N$1433</f>
        <v>0.33333333333333331</v>
      </c>
      <c r="P1436" s="104">
        <v>1</v>
      </c>
      <c r="Q1436" s="92"/>
      <c r="R1436" s="92"/>
      <c r="S1436" s="92"/>
      <c r="T1436" s="92"/>
      <c r="U1436" s="92"/>
      <c r="V1436" s="92"/>
      <c r="W1436" s="92"/>
      <c r="X1436" s="109">
        <f>P1436*P$7+Q1436*Q$7+R1436*R$7+S1436*S$7+T1436*T$7+U1436*U$7+V1436*V$7+W1436*W$7</f>
        <v>100</v>
      </c>
      <c r="Y1436" s="83"/>
      <c r="Z1436" s="110">
        <f>X1436*$O1436</f>
        <v>33.333333333333329</v>
      </c>
      <c r="AA1436" s="111"/>
      <c r="AB1436" s="92"/>
      <c r="AC1436" s="92"/>
      <c r="AD1436" s="92"/>
      <c r="AE1436" s="92"/>
      <c r="AF1436" s="92"/>
      <c r="AG1436" s="92"/>
      <c r="AH1436" s="92"/>
      <c r="AI1436" s="109">
        <f>AB1436*AB$7+AC1436*AC$7+AD1436*AD$7+AE1436*AE$7+AF1436*AF$7+AG1436*AG$7+AH1436*AH$7</f>
        <v>0</v>
      </c>
      <c r="AJ1436" s="83"/>
      <c r="AK1436" s="110">
        <f>AI1436*$O1436</f>
        <v>0</v>
      </c>
      <c r="AL1436" s="111"/>
      <c r="AM1436" s="92"/>
      <c r="AN1436" s="92"/>
      <c r="AO1436" s="92"/>
      <c r="AP1436" s="92"/>
      <c r="AQ1436" s="92"/>
      <c r="AR1436" s="92">
        <v>1</v>
      </c>
      <c r="AS1436" s="92"/>
      <c r="AT1436" s="92"/>
      <c r="AU1436" s="92"/>
      <c r="AV1436" s="109">
        <f>AM1436*AM$7+AN1436*AN$7+AO1436*AO$7+AP1436*AP$7+AQ1436*AQ$7+AR1436*AR$7+AS1436*AS$7+AT1436*AT$7+AU1436*AU$7</f>
        <v>500</v>
      </c>
      <c r="AW1436" s="75"/>
      <c r="AX1436" s="110">
        <f>AV1436*$O1436</f>
        <v>166.66666666666666</v>
      </c>
      <c r="AY1436" s="111"/>
      <c r="AZ1436" s="93"/>
      <c r="BA1436" s="94" t="s">
        <v>554</v>
      </c>
      <c r="BB1436" s="71"/>
      <c r="BC1436" s="54"/>
      <c r="BD1436" s="41">
        <v>4</v>
      </c>
      <c r="BE1436" s="52">
        <v>42</v>
      </c>
      <c r="BF1436" s="62">
        <v>4285</v>
      </c>
      <c r="BG1436" s="280" t="s">
        <v>52</v>
      </c>
    </row>
    <row r="1437" spans="1:59" s="63" customFormat="1" ht="12.75" x14ac:dyDescent="0.2">
      <c r="A1437" s="196">
        <v>4</v>
      </c>
      <c r="B1437" s="197" t="s">
        <v>422</v>
      </c>
      <c r="C1437" s="208">
        <v>42</v>
      </c>
      <c r="D1437" s="209" t="s">
        <v>518</v>
      </c>
      <c r="E1437" s="210">
        <v>4285</v>
      </c>
      <c r="F1437" s="211" t="s">
        <v>684</v>
      </c>
      <c r="G1437" s="231" t="s">
        <v>669</v>
      </c>
      <c r="H1437" s="65"/>
      <c r="I1437" s="222"/>
      <c r="J1437" s="66"/>
      <c r="K1437" s="66"/>
      <c r="L1437" s="66"/>
      <c r="M1437" s="64"/>
      <c r="N1437" s="304"/>
      <c r="O1437" s="305"/>
      <c r="P1437" s="127"/>
      <c r="Q1437" s="67"/>
      <c r="R1437" s="67"/>
      <c r="S1437" s="67"/>
      <c r="T1437" s="67"/>
      <c r="U1437" s="67"/>
      <c r="V1437" s="67"/>
      <c r="W1437" s="67"/>
      <c r="X1437" s="67"/>
      <c r="Y1437" s="68"/>
      <c r="Z1437" s="68"/>
      <c r="AA1437" s="68"/>
      <c r="AB1437" s="67"/>
      <c r="AC1437" s="67"/>
      <c r="AD1437" s="67"/>
      <c r="AE1437" s="67"/>
      <c r="AF1437" s="67"/>
      <c r="AG1437" s="67"/>
      <c r="AH1437" s="67"/>
      <c r="AI1437" s="67"/>
      <c r="AJ1437" s="68"/>
      <c r="AK1437" s="68"/>
      <c r="AL1437" s="68"/>
      <c r="AM1437" s="67"/>
      <c r="AN1437" s="67"/>
      <c r="AO1437" s="67"/>
      <c r="AP1437" s="67"/>
      <c r="AQ1437" s="67"/>
      <c r="AR1437" s="67"/>
      <c r="AS1437" s="67"/>
      <c r="AT1437" s="67"/>
      <c r="AU1437" s="67"/>
      <c r="AV1437" s="67"/>
      <c r="AW1437" s="67"/>
      <c r="AX1437" s="68"/>
      <c r="AY1437" s="68"/>
      <c r="AZ1437" s="69"/>
      <c r="BA1437" s="70"/>
      <c r="BB1437" s="71"/>
      <c r="BC1437" s="54"/>
      <c r="BD1437" s="41">
        <v>4</v>
      </c>
      <c r="BE1437" s="52">
        <v>42</v>
      </c>
      <c r="BF1437" s="62">
        <v>4285</v>
      </c>
      <c r="BG1437" s="275"/>
    </row>
    <row r="1438" spans="1:59" s="63" customFormat="1" ht="12.75" x14ac:dyDescent="0.2">
      <c r="A1438" s="196">
        <v>4</v>
      </c>
      <c r="B1438" s="197" t="s">
        <v>422</v>
      </c>
      <c r="C1438" s="208">
        <v>42</v>
      </c>
      <c r="D1438" s="209" t="s">
        <v>518</v>
      </c>
      <c r="E1438" s="210">
        <v>4285</v>
      </c>
      <c r="F1438" s="211" t="s">
        <v>684</v>
      </c>
      <c r="G1438" s="230"/>
      <c r="H1438" s="56"/>
      <c r="I1438" s="221"/>
      <c r="J1438" s="57"/>
      <c r="K1438" s="57"/>
      <c r="L1438" s="57"/>
      <c r="M1438" s="55"/>
      <c r="N1438" s="303"/>
      <c r="O1438" s="245"/>
      <c r="P1438" s="122"/>
      <c r="Q1438" s="58"/>
      <c r="R1438" s="58"/>
      <c r="S1438" s="58"/>
      <c r="T1438" s="58"/>
      <c r="U1438" s="58"/>
      <c r="V1438" s="58"/>
      <c r="W1438" s="58"/>
      <c r="X1438" s="58"/>
      <c r="Y1438" s="59"/>
      <c r="Z1438" s="59"/>
      <c r="AA1438" s="59"/>
      <c r="AB1438" s="58"/>
      <c r="AC1438" s="58"/>
      <c r="AD1438" s="58"/>
      <c r="AE1438" s="58"/>
      <c r="AF1438" s="58"/>
      <c r="AG1438" s="58"/>
      <c r="AH1438" s="58"/>
      <c r="AI1438" s="58"/>
      <c r="AJ1438" s="59"/>
      <c r="AK1438" s="59"/>
      <c r="AL1438" s="59"/>
      <c r="AM1438" s="58"/>
      <c r="AN1438" s="58"/>
      <c r="AO1438" s="58"/>
      <c r="AP1438" s="58"/>
      <c r="AQ1438" s="58"/>
      <c r="AR1438" s="58"/>
      <c r="AS1438" s="58"/>
      <c r="AT1438" s="58"/>
      <c r="AU1438" s="58"/>
      <c r="AV1438" s="58"/>
      <c r="AW1438" s="58"/>
      <c r="AX1438" s="59"/>
      <c r="AY1438" s="59"/>
      <c r="AZ1438" s="60"/>
      <c r="BA1438" s="61"/>
      <c r="BB1438" s="54"/>
      <c r="BC1438" s="54"/>
      <c r="BD1438" s="41">
        <v>4</v>
      </c>
      <c r="BE1438" s="52">
        <v>42</v>
      </c>
      <c r="BF1438" s="62">
        <v>4285</v>
      </c>
      <c r="BG1438" s="274"/>
    </row>
    <row r="1439" spans="1:59" s="63" customFormat="1" ht="12.75" x14ac:dyDescent="0.2">
      <c r="A1439" s="196">
        <v>4</v>
      </c>
      <c r="B1439" s="197" t="s">
        <v>422</v>
      </c>
      <c r="C1439" s="208">
        <v>42</v>
      </c>
      <c r="D1439" s="209" t="s">
        <v>518</v>
      </c>
      <c r="E1439" s="210">
        <v>4285</v>
      </c>
      <c r="F1439" s="211" t="s">
        <v>684</v>
      </c>
      <c r="G1439" s="231"/>
      <c r="H1439" s="65"/>
      <c r="I1439" s="222"/>
      <c r="J1439" s="66"/>
      <c r="K1439" s="66"/>
      <c r="L1439" s="66"/>
      <c r="M1439" s="64"/>
      <c r="N1439" s="304"/>
      <c r="O1439" s="305"/>
      <c r="P1439" s="127"/>
      <c r="Q1439" s="67"/>
      <c r="R1439" s="67"/>
      <c r="S1439" s="67"/>
      <c r="T1439" s="67"/>
      <c r="U1439" s="67"/>
      <c r="V1439" s="67"/>
      <c r="W1439" s="67"/>
      <c r="X1439" s="67"/>
      <c r="Y1439" s="68"/>
      <c r="Z1439" s="68"/>
      <c r="AA1439" s="68"/>
      <c r="AB1439" s="67"/>
      <c r="AC1439" s="67"/>
      <c r="AD1439" s="67"/>
      <c r="AE1439" s="67"/>
      <c r="AF1439" s="67"/>
      <c r="AG1439" s="67"/>
      <c r="AH1439" s="67"/>
      <c r="AI1439" s="67"/>
      <c r="AJ1439" s="68"/>
      <c r="AK1439" s="68"/>
      <c r="AL1439" s="68"/>
      <c r="AM1439" s="67"/>
      <c r="AN1439" s="67"/>
      <c r="AO1439" s="67"/>
      <c r="AP1439" s="67"/>
      <c r="AQ1439" s="67"/>
      <c r="AR1439" s="67"/>
      <c r="AS1439" s="67"/>
      <c r="AT1439" s="67"/>
      <c r="AU1439" s="67"/>
      <c r="AV1439" s="67"/>
      <c r="AW1439" s="67"/>
      <c r="AX1439" s="68"/>
      <c r="AY1439" s="68"/>
      <c r="AZ1439" s="69"/>
      <c r="BA1439" s="70"/>
      <c r="BB1439" s="71"/>
      <c r="BC1439" s="54"/>
      <c r="BD1439" s="41">
        <v>4</v>
      </c>
      <c r="BE1439" s="52">
        <v>42</v>
      </c>
      <c r="BF1439" s="62">
        <v>4285</v>
      </c>
      <c r="BG1439" s="275"/>
    </row>
    <row r="1440" spans="1:59" s="63" customFormat="1" ht="12.75" x14ac:dyDescent="0.2">
      <c r="A1440" s="196">
        <v>4</v>
      </c>
      <c r="B1440" s="197" t="s">
        <v>422</v>
      </c>
      <c r="C1440" s="208">
        <v>42</v>
      </c>
      <c r="D1440" s="209" t="s">
        <v>518</v>
      </c>
      <c r="E1440" s="210">
        <v>4285</v>
      </c>
      <c r="F1440" s="211" t="s">
        <v>684</v>
      </c>
      <c r="G1440" s="231" t="s">
        <v>46</v>
      </c>
      <c r="H1440" s="72" t="s">
        <v>1233</v>
      </c>
      <c r="I1440" s="73" t="s">
        <v>1164</v>
      </c>
      <c r="J1440" s="73"/>
      <c r="K1440" s="73"/>
      <c r="L1440" s="73"/>
      <c r="M1440" s="74"/>
      <c r="N1440" s="247"/>
      <c r="O1440" s="306"/>
      <c r="P1440" s="105"/>
      <c r="Q1440" s="75"/>
      <c r="R1440" s="75"/>
      <c r="S1440" s="75"/>
      <c r="T1440" s="75"/>
      <c r="U1440" s="75"/>
      <c r="V1440" s="75"/>
      <c r="W1440" s="75"/>
      <c r="X1440" s="75"/>
      <c r="Y1440" s="76" t="s">
        <v>1241</v>
      </c>
      <c r="Z1440" s="77" t="s">
        <v>1241</v>
      </c>
      <c r="AA1440" s="78">
        <f>AA$143</f>
        <v>0</v>
      </c>
      <c r="AB1440" s="75"/>
      <c r="AC1440" s="75"/>
      <c r="AD1440" s="75"/>
      <c r="AE1440" s="75"/>
      <c r="AF1440" s="75"/>
      <c r="AG1440" s="75"/>
      <c r="AH1440" s="75"/>
      <c r="AI1440" s="75"/>
      <c r="AJ1440" s="76" t="s">
        <v>1241</v>
      </c>
      <c r="AK1440" s="77" t="s">
        <v>1241</v>
      </c>
      <c r="AL1440" s="78">
        <f>AL$143</f>
        <v>0</v>
      </c>
      <c r="AM1440" s="75"/>
      <c r="AN1440" s="75"/>
      <c r="AO1440" s="75"/>
      <c r="AP1440" s="75"/>
      <c r="AQ1440" s="75"/>
      <c r="AR1440" s="75"/>
      <c r="AS1440" s="75"/>
      <c r="AT1440" s="75"/>
      <c r="AU1440" s="75"/>
      <c r="AV1440" s="75"/>
      <c r="AW1440" s="76" t="s">
        <v>1241</v>
      </c>
      <c r="AX1440" s="77" t="s">
        <v>1241</v>
      </c>
      <c r="AY1440" s="78">
        <f>AY$143</f>
        <v>25</v>
      </c>
      <c r="AZ1440" s="79"/>
      <c r="BA1440" s="80" t="str">
        <f>I1440</f>
        <v>&gt; see 3121, In situ concrete</v>
      </c>
      <c r="BB1440" s="71"/>
      <c r="BC1440" s="54"/>
      <c r="BD1440" s="41">
        <v>4</v>
      </c>
      <c r="BE1440" s="52">
        <v>42</v>
      </c>
      <c r="BF1440" s="62">
        <v>4285</v>
      </c>
      <c r="BG1440" s="276" t="str">
        <f>H1440</f>
        <v>Default Scenario (Link)</v>
      </c>
    </row>
    <row r="1441" spans="1:59" s="63" customFormat="1" ht="12.75" x14ac:dyDescent="0.2">
      <c r="A1441" s="196">
        <v>4</v>
      </c>
      <c r="B1441" s="197" t="s">
        <v>422</v>
      </c>
      <c r="C1441" s="208">
        <v>42</v>
      </c>
      <c r="D1441" s="209" t="s">
        <v>518</v>
      </c>
      <c r="E1441" s="210">
        <v>4285</v>
      </c>
      <c r="F1441" s="211" t="s">
        <v>684</v>
      </c>
      <c r="G1441" s="231"/>
      <c r="H1441" s="65"/>
      <c r="I1441" s="222"/>
      <c r="J1441" s="66"/>
      <c r="K1441" s="66"/>
      <c r="L1441" s="66"/>
      <c r="M1441" s="64"/>
      <c r="N1441" s="304"/>
      <c r="O1441" s="305"/>
      <c r="P1441" s="127"/>
      <c r="Q1441" s="67"/>
      <c r="R1441" s="67"/>
      <c r="S1441" s="67"/>
      <c r="T1441" s="67"/>
      <c r="U1441" s="67"/>
      <c r="V1441" s="67"/>
      <c r="W1441" s="67"/>
      <c r="X1441" s="67"/>
      <c r="Y1441" s="68"/>
      <c r="Z1441" s="68"/>
      <c r="AA1441" s="68"/>
      <c r="AB1441" s="67"/>
      <c r="AC1441" s="67"/>
      <c r="AD1441" s="67"/>
      <c r="AE1441" s="67"/>
      <c r="AF1441" s="67"/>
      <c r="AG1441" s="67"/>
      <c r="AH1441" s="67"/>
      <c r="AI1441" s="67"/>
      <c r="AJ1441" s="68"/>
      <c r="AK1441" s="68"/>
      <c r="AL1441" s="68"/>
      <c r="AM1441" s="67"/>
      <c r="AN1441" s="67"/>
      <c r="AO1441" s="67"/>
      <c r="AP1441" s="67"/>
      <c r="AQ1441" s="67"/>
      <c r="AR1441" s="67"/>
      <c r="AS1441" s="67"/>
      <c r="AT1441" s="67"/>
      <c r="AU1441" s="67"/>
      <c r="AV1441" s="67"/>
      <c r="AW1441" s="67"/>
      <c r="AX1441" s="68"/>
      <c r="AY1441" s="68"/>
      <c r="AZ1441" s="69"/>
      <c r="BA1441" s="70"/>
      <c r="BB1441" s="71"/>
      <c r="BC1441" s="54"/>
      <c r="BD1441" s="41">
        <v>4</v>
      </c>
      <c r="BE1441" s="52">
        <v>42</v>
      </c>
      <c r="BF1441" s="62">
        <v>4285</v>
      </c>
      <c r="BG1441" s="275"/>
    </row>
    <row r="1442" spans="1:59" s="63" customFormat="1" ht="12.75" x14ac:dyDescent="0.2">
      <c r="A1442" s="196">
        <v>4</v>
      </c>
      <c r="B1442" s="197" t="s">
        <v>422</v>
      </c>
      <c r="C1442" s="208">
        <v>42</v>
      </c>
      <c r="D1442" s="209" t="s">
        <v>518</v>
      </c>
      <c r="E1442" s="210">
        <v>4285</v>
      </c>
      <c r="F1442" s="211" t="s">
        <v>684</v>
      </c>
      <c r="G1442" s="230"/>
      <c r="H1442" s="56"/>
      <c r="I1442" s="221"/>
      <c r="J1442" s="57"/>
      <c r="K1442" s="57"/>
      <c r="L1442" s="57"/>
      <c r="M1442" s="55"/>
      <c r="N1442" s="303"/>
      <c r="O1442" s="245"/>
      <c r="P1442" s="122"/>
      <c r="Q1442" s="58"/>
      <c r="R1442" s="58"/>
      <c r="S1442" s="58"/>
      <c r="T1442" s="58"/>
      <c r="U1442" s="58"/>
      <c r="V1442" s="58"/>
      <c r="W1442" s="58"/>
      <c r="X1442" s="58"/>
      <c r="Y1442" s="59"/>
      <c r="Z1442" s="59"/>
      <c r="AA1442" s="59"/>
      <c r="AB1442" s="58"/>
      <c r="AC1442" s="58"/>
      <c r="AD1442" s="58"/>
      <c r="AE1442" s="58"/>
      <c r="AF1442" s="58"/>
      <c r="AG1442" s="58"/>
      <c r="AH1442" s="58"/>
      <c r="AI1442" s="58"/>
      <c r="AJ1442" s="59"/>
      <c r="AK1442" s="59"/>
      <c r="AL1442" s="59"/>
      <c r="AM1442" s="58"/>
      <c r="AN1442" s="58"/>
      <c r="AO1442" s="58"/>
      <c r="AP1442" s="58"/>
      <c r="AQ1442" s="58"/>
      <c r="AR1442" s="58"/>
      <c r="AS1442" s="58"/>
      <c r="AT1442" s="58"/>
      <c r="AU1442" s="58"/>
      <c r="AV1442" s="58"/>
      <c r="AW1442" s="58"/>
      <c r="AX1442" s="59"/>
      <c r="AY1442" s="59"/>
      <c r="AZ1442" s="60"/>
      <c r="BA1442" s="61"/>
      <c r="BB1442" s="54"/>
      <c r="BC1442" s="54"/>
      <c r="BD1442" s="41">
        <v>4</v>
      </c>
      <c r="BE1442" s="52">
        <v>42</v>
      </c>
      <c r="BF1442" s="62">
        <v>4285</v>
      </c>
      <c r="BG1442" s="274"/>
    </row>
    <row r="1443" spans="1:59" s="63" customFormat="1" ht="12.75" x14ac:dyDescent="0.2">
      <c r="A1443" s="196">
        <v>4</v>
      </c>
      <c r="B1443" s="197" t="s">
        <v>422</v>
      </c>
      <c r="C1443" s="208">
        <v>42</v>
      </c>
      <c r="D1443" s="209" t="s">
        <v>518</v>
      </c>
      <c r="E1443" s="210">
        <v>4285</v>
      </c>
      <c r="F1443" s="211" t="s">
        <v>684</v>
      </c>
      <c r="G1443" s="231"/>
      <c r="H1443" s="65"/>
      <c r="I1443" s="222"/>
      <c r="J1443" s="66"/>
      <c r="K1443" s="66"/>
      <c r="L1443" s="66"/>
      <c r="M1443" s="64"/>
      <c r="N1443" s="304"/>
      <c r="O1443" s="305"/>
      <c r="P1443" s="127"/>
      <c r="Q1443" s="67"/>
      <c r="R1443" s="67"/>
      <c r="S1443" s="67"/>
      <c r="T1443" s="67"/>
      <c r="U1443" s="67"/>
      <c r="V1443" s="67"/>
      <c r="W1443" s="67"/>
      <c r="X1443" s="67"/>
      <c r="Y1443" s="68"/>
      <c r="Z1443" s="68"/>
      <c r="AA1443" s="68"/>
      <c r="AB1443" s="67"/>
      <c r="AC1443" s="67"/>
      <c r="AD1443" s="67"/>
      <c r="AE1443" s="67"/>
      <c r="AF1443" s="67"/>
      <c r="AG1443" s="67"/>
      <c r="AH1443" s="67"/>
      <c r="AI1443" s="67"/>
      <c r="AJ1443" s="68"/>
      <c r="AK1443" s="68"/>
      <c r="AL1443" s="68"/>
      <c r="AM1443" s="67"/>
      <c r="AN1443" s="67"/>
      <c r="AO1443" s="67"/>
      <c r="AP1443" s="67"/>
      <c r="AQ1443" s="67"/>
      <c r="AR1443" s="67"/>
      <c r="AS1443" s="67"/>
      <c r="AT1443" s="67"/>
      <c r="AU1443" s="67"/>
      <c r="AV1443" s="67"/>
      <c r="AW1443" s="67"/>
      <c r="AX1443" s="68"/>
      <c r="AY1443" s="68"/>
      <c r="AZ1443" s="69"/>
      <c r="BA1443" s="70"/>
      <c r="BB1443" s="71"/>
      <c r="BC1443" s="54"/>
      <c r="BD1443" s="41">
        <v>4</v>
      </c>
      <c r="BE1443" s="52">
        <v>42</v>
      </c>
      <c r="BF1443" s="62">
        <v>4285</v>
      </c>
      <c r="BG1443" s="275"/>
    </row>
    <row r="1444" spans="1:59" s="63" customFormat="1" ht="12.75" x14ac:dyDescent="0.2">
      <c r="A1444" s="196">
        <v>4</v>
      </c>
      <c r="B1444" s="197" t="s">
        <v>422</v>
      </c>
      <c r="C1444" s="208">
        <v>42</v>
      </c>
      <c r="D1444" s="209" t="s">
        <v>518</v>
      </c>
      <c r="E1444" s="210">
        <v>4285</v>
      </c>
      <c r="F1444" s="211" t="s">
        <v>684</v>
      </c>
      <c r="G1444" s="231" t="s">
        <v>56</v>
      </c>
      <c r="H1444" s="72" t="s">
        <v>1233</v>
      </c>
      <c r="I1444" s="223" t="s">
        <v>1163</v>
      </c>
      <c r="J1444" s="73"/>
      <c r="K1444" s="73"/>
      <c r="L1444" s="73"/>
      <c r="M1444" s="74"/>
      <c r="N1444" s="247"/>
      <c r="O1444" s="306"/>
      <c r="P1444" s="105"/>
      <c r="Q1444" s="75"/>
      <c r="R1444" s="75"/>
      <c r="S1444" s="75"/>
      <c r="T1444" s="75"/>
      <c r="U1444" s="75"/>
      <c r="V1444" s="75"/>
      <c r="W1444" s="75"/>
      <c r="X1444" s="75"/>
      <c r="Y1444" s="76" t="s">
        <v>1241</v>
      </c>
      <c r="Z1444" s="77" t="s">
        <v>1241</v>
      </c>
      <c r="AA1444" s="78">
        <f>AA$221</f>
        <v>0</v>
      </c>
      <c r="AB1444" s="75"/>
      <c r="AC1444" s="75"/>
      <c r="AD1444" s="75"/>
      <c r="AE1444" s="75"/>
      <c r="AF1444" s="75"/>
      <c r="AG1444" s="75"/>
      <c r="AH1444" s="75"/>
      <c r="AI1444" s="75"/>
      <c r="AJ1444" s="76" t="s">
        <v>1241</v>
      </c>
      <c r="AK1444" s="77" t="s">
        <v>1241</v>
      </c>
      <c r="AL1444" s="78">
        <f>AL$221</f>
        <v>0</v>
      </c>
      <c r="AM1444" s="75"/>
      <c r="AN1444" s="75"/>
      <c r="AO1444" s="75"/>
      <c r="AP1444" s="75"/>
      <c r="AQ1444" s="75"/>
      <c r="AR1444" s="75"/>
      <c r="AS1444" s="75"/>
      <c r="AT1444" s="75"/>
      <c r="AU1444" s="75"/>
      <c r="AV1444" s="75"/>
      <c r="AW1444" s="76" t="s">
        <v>1241</v>
      </c>
      <c r="AX1444" s="77" t="s">
        <v>1241</v>
      </c>
      <c r="AY1444" s="78">
        <f>AY$221</f>
        <v>50</v>
      </c>
      <c r="AZ1444" s="79"/>
      <c r="BA1444" s="80" t="str">
        <f t="shared" ref="BA1444:BA1452" si="224">I1444</f>
        <v>&gt; see 3131, Precast concrete</v>
      </c>
      <c r="BB1444" s="71"/>
      <c r="BC1444" s="54"/>
      <c r="BD1444" s="41">
        <v>4</v>
      </c>
      <c r="BE1444" s="52">
        <v>42</v>
      </c>
      <c r="BF1444" s="62">
        <v>4285</v>
      </c>
      <c r="BG1444" s="276" t="str">
        <f>H1444</f>
        <v>Default Scenario (Link)</v>
      </c>
    </row>
    <row r="1445" spans="1:59" s="63" customFormat="1" ht="12.75" x14ac:dyDescent="0.2">
      <c r="A1445" s="196">
        <v>4</v>
      </c>
      <c r="B1445" s="197" t="s">
        <v>422</v>
      </c>
      <c r="C1445" s="208">
        <v>42</v>
      </c>
      <c r="D1445" s="209" t="s">
        <v>518</v>
      </c>
      <c r="E1445" s="210">
        <v>4285</v>
      </c>
      <c r="F1445" s="211" t="s">
        <v>684</v>
      </c>
      <c r="G1445" s="231"/>
      <c r="H1445" s="65"/>
      <c r="I1445" s="222"/>
      <c r="J1445" s="66"/>
      <c r="K1445" s="66"/>
      <c r="L1445" s="66"/>
      <c r="M1445" s="64"/>
      <c r="N1445" s="304"/>
      <c r="O1445" s="305"/>
      <c r="P1445" s="127"/>
      <c r="Q1445" s="67"/>
      <c r="R1445" s="67"/>
      <c r="S1445" s="67"/>
      <c r="T1445" s="67"/>
      <c r="U1445" s="67"/>
      <c r="V1445" s="67"/>
      <c r="W1445" s="67"/>
      <c r="X1445" s="67"/>
      <c r="Y1445" s="68"/>
      <c r="Z1445" s="68"/>
      <c r="AA1445" s="68"/>
      <c r="AB1445" s="67"/>
      <c r="AC1445" s="67"/>
      <c r="AD1445" s="67"/>
      <c r="AE1445" s="67"/>
      <c r="AF1445" s="67"/>
      <c r="AG1445" s="67"/>
      <c r="AH1445" s="67"/>
      <c r="AI1445" s="67"/>
      <c r="AJ1445" s="68"/>
      <c r="AK1445" s="68"/>
      <c r="AL1445" s="68"/>
      <c r="AM1445" s="67"/>
      <c r="AN1445" s="67"/>
      <c r="AO1445" s="67"/>
      <c r="AP1445" s="67"/>
      <c r="AQ1445" s="67"/>
      <c r="AR1445" s="67"/>
      <c r="AS1445" s="67"/>
      <c r="AT1445" s="67"/>
      <c r="AU1445" s="67"/>
      <c r="AV1445" s="67"/>
      <c r="AW1445" s="67"/>
      <c r="AX1445" s="68"/>
      <c r="AY1445" s="68"/>
      <c r="AZ1445" s="69"/>
      <c r="BA1445" s="70"/>
      <c r="BB1445" s="71"/>
      <c r="BC1445" s="54"/>
      <c r="BD1445" s="41">
        <v>4</v>
      </c>
      <c r="BE1445" s="52">
        <v>42</v>
      </c>
      <c r="BF1445" s="62">
        <v>4285</v>
      </c>
      <c r="BG1445" s="275"/>
    </row>
    <row r="1446" spans="1:59" s="63" customFormat="1" ht="12.75" x14ac:dyDescent="0.2">
      <c r="A1446" s="196">
        <v>4</v>
      </c>
      <c r="B1446" s="197" t="s">
        <v>422</v>
      </c>
      <c r="C1446" s="208">
        <v>42</v>
      </c>
      <c r="D1446" s="209" t="s">
        <v>518</v>
      </c>
      <c r="E1446" s="210">
        <v>4285</v>
      </c>
      <c r="F1446" s="211" t="s">
        <v>684</v>
      </c>
      <c r="G1446" s="230"/>
      <c r="H1446" s="56"/>
      <c r="I1446" s="221"/>
      <c r="J1446" s="57"/>
      <c r="K1446" s="57"/>
      <c r="L1446" s="57"/>
      <c r="M1446" s="55"/>
      <c r="N1446" s="303"/>
      <c r="O1446" s="245"/>
      <c r="P1446" s="122"/>
      <c r="Q1446" s="58"/>
      <c r="R1446" s="58"/>
      <c r="S1446" s="58"/>
      <c r="T1446" s="58"/>
      <c r="U1446" s="58"/>
      <c r="V1446" s="58"/>
      <c r="W1446" s="58"/>
      <c r="X1446" s="58"/>
      <c r="Y1446" s="59"/>
      <c r="Z1446" s="59"/>
      <c r="AA1446" s="59"/>
      <c r="AB1446" s="58"/>
      <c r="AC1446" s="58"/>
      <c r="AD1446" s="58"/>
      <c r="AE1446" s="58"/>
      <c r="AF1446" s="58"/>
      <c r="AG1446" s="58"/>
      <c r="AH1446" s="58"/>
      <c r="AI1446" s="58"/>
      <c r="AJ1446" s="59"/>
      <c r="AK1446" s="59"/>
      <c r="AL1446" s="59"/>
      <c r="AM1446" s="58"/>
      <c r="AN1446" s="58"/>
      <c r="AO1446" s="58"/>
      <c r="AP1446" s="58"/>
      <c r="AQ1446" s="58"/>
      <c r="AR1446" s="58"/>
      <c r="AS1446" s="58"/>
      <c r="AT1446" s="58"/>
      <c r="AU1446" s="58"/>
      <c r="AV1446" s="58"/>
      <c r="AW1446" s="58"/>
      <c r="AX1446" s="59"/>
      <c r="AY1446" s="59"/>
      <c r="AZ1446" s="60"/>
      <c r="BA1446" s="61"/>
      <c r="BB1446" s="54"/>
      <c r="BC1446" s="54"/>
      <c r="BD1446" s="41">
        <v>4</v>
      </c>
      <c r="BE1446" s="52">
        <v>42</v>
      </c>
      <c r="BF1446" s="62">
        <v>4285</v>
      </c>
      <c r="BG1446" s="274"/>
    </row>
    <row r="1447" spans="1:59" s="63" customFormat="1" ht="12.75" x14ac:dyDescent="0.2">
      <c r="A1447" s="196">
        <v>4</v>
      </c>
      <c r="B1447" s="197" t="s">
        <v>422</v>
      </c>
      <c r="C1447" s="208">
        <v>42</v>
      </c>
      <c r="D1447" s="209" t="s">
        <v>518</v>
      </c>
      <c r="E1447" s="210">
        <v>4285</v>
      </c>
      <c r="F1447" s="211" t="s">
        <v>684</v>
      </c>
      <c r="G1447" s="231"/>
      <c r="H1447" s="65"/>
      <c r="I1447" s="222"/>
      <c r="J1447" s="66"/>
      <c r="K1447" s="66"/>
      <c r="L1447" s="66"/>
      <c r="M1447" s="64"/>
      <c r="N1447" s="304"/>
      <c r="O1447" s="305"/>
      <c r="P1447" s="127"/>
      <c r="Q1447" s="67"/>
      <c r="R1447" s="67"/>
      <c r="S1447" s="67"/>
      <c r="T1447" s="67"/>
      <c r="U1447" s="67"/>
      <c r="V1447" s="67"/>
      <c r="W1447" s="67"/>
      <c r="X1447" s="67"/>
      <c r="Y1447" s="68"/>
      <c r="Z1447" s="68"/>
      <c r="AA1447" s="68"/>
      <c r="AB1447" s="67"/>
      <c r="AC1447" s="67"/>
      <c r="AD1447" s="67"/>
      <c r="AE1447" s="67"/>
      <c r="AF1447" s="67"/>
      <c r="AG1447" s="67"/>
      <c r="AH1447" s="67"/>
      <c r="AI1447" s="67"/>
      <c r="AJ1447" s="68"/>
      <c r="AK1447" s="68"/>
      <c r="AL1447" s="68"/>
      <c r="AM1447" s="67"/>
      <c r="AN1447" s="67"/>
      <c r="AO1447" s="67"/>
      <c r="AP1447" s="67"/>
      <c r="AQ1447" s="67"/>
      <c r="AR1447" s="67"/>
      <c r="AS1447" s="67"/>
      <c r="AT1447" s="67"/>
      <c r="AU1447" s="67"/>
      <c r="AV1447" s="67"/>
      <c r="AW1447" s="67"/>
      <c r="AX1447" s="68"/>
      <c r="AY1447" s="68"/>
      <c r="AZ1447" s="69"/>
      <c r="BA1447" s="70"/>
      <c r="BB1447" s="71"/>
      <c r="BC1447" s="54"/>
      <c r="BD1447" s="41">
        <v>4</v>
      </c>
      <c r="BE1447" s="52">
        <v>42</v>
      </c>
      <c r="BF1447" s="62">
        <v>4285</v>
      </c>
      <c r="BG1447" s="275"/>
    </row>
    <row r="1448" spans="1:59" s="63" customFormat="1" ht="12.75" x14ac:dyDescent="0.2">
      <c r="A1448" s="196">
        <v>4</v>
      </c>
      <c r="B1448" s="197" t="s">
        <v>422</v>
      </c>
      <c r="C1448" s="208">
        <v>42</v>
      </c>
      <c r="D1448" s="209" t="s">
        <v>518</v>
      </c>
      <c r="E1448" s="210">
        <v>4285</v>
      </c>
      <c r="F1448" s="211" t="s">
        <v>684</v>
      </c>
      <c r="G1448" s="231" t="s">
        <v>263</v>
      </c>
      <c r="H1448" s="72" t="s">
        <v>1233</v>
      </c>
      <c r="I1448" s="223" t="s">
        <v>1244</v>
      </c>
      <c r="J1448" s="73"/>
      <c r="K1448" s="73"/>
      <c r="L1448" s="73"/>
      <c r="M1448" s="74"/>
      <c r="N1448" s="247"/>
      <c r="O1448" s="306"/>
      <c r="P1448" s="105"/>
      <c r="Q1448" s="75"/>
      <c r="R1448" s="75"/>
      <c r="S1448" s="75"/>
      <c r="T1448" s="75"/>
      <c r="U1448" s="75"/>
      <c r="V1448" s="75"/>
      <c r="W1448" s="75"/>
      <c r="X1448" s="75"/>
      <c r="Y1448" s="76" t="s">
        <v>1241</v>
      </c>
      <c r="Z1448" s="77" t="s">
        <v>1241</v>
      </c>
      <c r="AA1448" s="78">
        <f>AA$435</f>
        <v>100</v>
      </c>
      <c r="AB1448" s="75"/>
      <c r="AC1448" s="75"/>
      <c r="AD1448" s="75"/>
      <c r="AE1448" s="75"/>
      <c r="AF1448" s="75"/>
      <c r="AG1448" s="75"/>
      <c r="AH1448" s="75"/>
      <c r="AI1448" s="75"/>
      <c r="AJ1448" s="76" t="s">
        <v>1241</v>
      </c>
      <c r="AK1448" s="77" t="s">
        <v>1241</v>
      </c>
      <c r="AL1448" s="78">
        <f>AL$435</f>
        <v>0</v>
      </c>
      <c r="AM1448" s="75"/>
      <c r="AN1448" s="75"/>
      <c r="AO1448" s="75"/>
      <c r="AP1448" s="75"/>
      <c r="AQ1448" s="75"/>
      <c r="AR1448" s="75"/>
      <c r="AS1448" s="75"/>
      <c r="AT1448" s="75"/>
      <c r="AU1448" s="75"/>
      <c r="AV1448" s="75"/>
      <c r="AW1448" s="76" t="s">
        <v>1241</v>
      </c>
      <c r="AX1448" s="77" t="s">
        <v>1241</v>
      </c>
      <c r="AY1448" s="78">
        <f>AY$435</f>
        <v>1000</v>
      </c>
      <c r="AZ1448" s="79"/>
      <c r="BA1448" s="80" t="str">
        <f>I1448</f>
        <v>&gt; see 3323, Solid concrete blockwork</v>
      </c>
      <c r="BB1448" s="71"/>
      <c r="BC1448" s="54"/>
      <c r="BD1448" s="41">
        <v>4</v>
      </c>
      <c r="BE1448" s="52">
        <v>42</v>
      </c>
      <c r="BF1448" s="62">
        <v>4285</v>
      </c>
      <c r="BG1448" s="276" t="str">
        <f>H1448</f>
        <v>Default Scenario (Link)</v>
      </c>
    </row>
    <row r="1449" spans="1:59" s="63" customFormat="1" ht="12.75" x14ac:dyDescent="0.2">
      <c r="A1449" s="196">
        <v>4</v>
      </c>
      <c r="B1449" s="197" t="s">
        <v>422</v>
      </c>
      <c r="C1449" s="208">
        <v>42</v>
      </c>
      <c r="D1449" s="209" t="s">
        <v>518</v>
      </c>
      <c r="E1449" s="210">
        <v>4285</v>
      </c>
      <c r="F1449" s="211" t="s">
        <v>684</v>
      </c>
      <c r="G1449" s="231"/>
      <c r="H1449" s="65"/>
      <c r="I1449" s="222"/>
      <c r="J1449" s="66"/>
      <c r="K1449" s="66"/>
      <c r="L1449" s="66"/>
      <c r="M1449" s="64"/>
      <c r="N1449" s="304"/>
      <c r="O1449" s="305"/>
      <c r="P1449" s="127"/>
      <c r="Q1449" s="67"/>
      <c r="R1449" s="67"/>
      <c r="S1449" s="67"/>
      <c r="T1449" s="67"/>
      <c r="U1449" s="67"/>
      <c r="V1449" s="67"/>
      <c r="W1449" s="67"/>
      <c r="X1449" s="67"/>
      <c r="Y1449" s="68"/>
      <c r="Z1449" s="68"/>
      <c r="AA1449" s="68"/>
      <c r="AB1449" s="67"/>
      <c r="AC1449" s="67"/>
      <c r="AD1449" s="67"/>
      <c r="AE1449" s="67"/>
      <c r="AF1449" s="67"/>
      <c r="AG1449" s="67"/>
      <c r="AH1449" s="67"/>
      <c r="AI1449" s="67"/>
      <c r="AJ1449" s="68"/>
      <c r="AK1449" s="68"/>
      <c r="AL1449" s="68"/>
      <c r="AM1449" s="67"/>
      <c r="AN1449" s="67"/>
      <c r="AO1449" s="67"/>
      <c r="AP1449" s="67"/>
      <c r="AQ1449" s="67"/>
      <c r="AR1449" s="67"/>
      <c r="AS1449" s="67"/>
      <c r="AT1449" s="67"/>
      <c r="AU1449" s="67"/>
      <c r="AV1449" s="67"/>
      <c r="AW1449" s="67"/>
      <c r="AX1449" s="68"/>
      <c r="AY1449" s="68"/>
      <c r="AZ1449" s="69"/>
      <c r="BA1449" s="70"/>
      <c r="BB1449" s="71"/>
      <c r="BC1449" s="54"/>
      <c r="BD1449" s="41">
        <v>4</v>
      </c>
      <c r="BE1449" s="52">
        <v>42</v>
      </c>
      <c r="BF1449" s="62">
        <v>4285</v>
      </c>
      <c r="BG1449" s="275"/>
    </row>
    <row r="1450" spans="1:59" s="63" customFormat="1" ht="12.75" x14ac:dyDescent="0.2">
      <c r="A1450" s="196">
        <v>4</v>
      </c>
      <c r="B1450" s="197" t="s">
        <v>422</v>
      </c>
      <c r="C1450" s="208">
        <v>42</v>
      </c>
      <c r="D1450" s="209" t="s">
        <v>518</v>
      </c>
      <c r="E1450" s="210">
        <v>4285</v>
      </c>
      <c r="F1450" s="211" t="s">
        <v>684</v>
      </c>
      <c r="G1450" s="230"/>
      <c r="H1450" s="56"/>
      <c r="I1450" s="221"/>
      <c r="J1450" s="57"/>
      <c r="K1450" s="57"/>
      <c r="L1450" s="57"/>
      <c r="M1450" s="55"/>
      <c r="N1450" s="303"/>
      <c r="O1450" s="245"/>
      <c r="P1450" s="122"/>
      <c r="Q1450" s="58"/>
      <c r="R1450" s="58"/>
      <c r="S1450" s="58"/>
      <c r="T1450" s="58"/>
      <c r="U1450" s="58"/>
      <c r="V1450" s="58"/>
      <c r="W1450" s="58"/>
      <c r="X1450" s="58"/>
      <c r="Y1450" s="59"/>
      <c r="Z1450" s="59"/>
      <c r="AA1450" s="59"/>
      <c r="AB1450" s="58"/>
      <c r="AC1450" s="58"/>
      <c r="AD1450" s="58"/>
      <c r="AE1450" s="58"/>
      <c r="AF1450" s="58"/>
      <c r="AG1450" s="58"/>
      <c r="AH1450" s="58"/>
      <c r="AI1450" s="58"/>
      <c r="AJ1450" s="59"/>
      <c r="AK1450" s="59"/>
      <c r="AL1450" s="59"/>
      <c r="AM1450" s="58"/>
      <c r="AN1450" s="58"/>
      <c r="AO1450" s="58"/>
      <c r="AP1450" s="58"/>
      <c r="AQ1450" s="58"/>
      <c r="AR1450" s="58"/>
      <c r="AS1450" s="58"/>
      <c r="AT1450" s="58"/>
      <c r="AU1450" s="58"/>
      <c r="AV1450" s="58"/>
      <c r="AW1450" s="58"/>
      <c r="AX1450" s="59"/>
      <c r="AY1450" s="59"/>
      <c r="AZ1450" s="60"/>
      <c r="BA1450" s="61"/>
      <c r="BB1450" s="54"/>
      <c r="BC1450" s="54"/>
      <c r="BD1450" s="41">
        <v>4</v>
      </c>
      <c r="BE1450" s="52">
        <v>42</v>
      </c>
      <c r="BF1450" s="62">
        <v>4285</v>
      </c>
      <c r="BG1450" s="274"/>
    </row>
    <row r="1451" spans="1:59" s="63" customFormat="1" ht="12.75" x14ac:dyDescent="0.2">
      <c r="A1451" s="196">
        <v>4</v>
      </c>
      <c r="B1451" s="197" t="s">
        <v>422</v>
      </c>
      <c r="C1451" s="208">
        <v>42</v>
      </c>
      <c r="D1451" s="209" t="s">
        <v>518</v>
      </c>
      <c r="E1451" s="210">
        <v>4285</v>
      </c>
      <c r="F1451" s="211" t="s">
        <v>684</v>
      </c>
      <c r="G1451" s="231"/>
      <c r="H1451" s="65"/>
      <c r="I1451" s="222"/>
      <c r="J1451" s="66"/>
      <c r="K1451" s="66"/>
      <c r="L1451" s="66"/>
      <c r="M1451" s="64"/>
      <c r="N1451" s="304"/>
      <c r="O1451" s="305"/>
      <c r="P1451" s="127"/>
      <c r="Q1451" s="67"/>
      <c r="R1451" s="67"/>
      <c r="S1451" s="67"/>
      <c r="T1451" s="67"/>
      <c r="U1451" s="67"/>
      <c r="V1451" s="67"/>
      <c r="W1451" s="67"/>
      <c r="X1451" s="67"/>
      <c r="Y1451" s="68"/>
      <c r="Z1451" s="68"/>
      <c r="AA1451" s="68"/>
      <c r="AB1451" s="67"/>
      <c r="AC1451" s="67"/>
      <c r="AD1451" s="67"/>
      <c r="AE1451" s="67"/>
      <c r="AF1451" s="67"/>
      <c r="AG1451" s="67"/>
      <c r="AH1451" s="67"/>
      <c r="AI1451" s="67"/>
      <c r="AJ1451" s="68"/>
      <c r="AK1451" s="68"/>
      <c r="AL1451" s="68"/>
      <c r="AM1451" s="67"/>
      <c r="AN1451" s="67"/>
      <c r="AO1451" s="67"/>
      <c r="AP1451" s="67"/>
      <c r="AQ1451" s="67"/>
      <c r="AR1451" s="67"/>
      <c r="AS1451" s="67"/>
      <c r="AT1451" s="67"/>
      <c r="AU1451" s="67"/>
      <c r="AV1451" s="67"/>
      <c r="AW1451" s="67"/>
      <c r="AX1451" s="68"/>
      <c r="AY1451" s="68"/>
      <c r="AZ1451" s="69"/>
      <c r="BA1451" s="70"/>
      <c r="BB1451" s="71"/>
      <c r="BC1451" s="54"/>
      <c r="BD1451" s="41">
        <v>4</v>
      </c>
      <c r="BE1451" s="52">
        <v>42</v>
      </c>
      <c r="BF1451" s="62">
        <v>4285</v>
      </c>
      <c r="BG1451" s="275"/>
    </row>
    <row r="1452" spans="1:59" s="63" customFormat="1" ht="12.75" x14ac:dyDescent="0.2">
      <c r="A1452" s="196">
        <v>4</v>
      </c>
      <c r="B1452" s="197" t="s">
        <v>422</v>
      </c>
      <c r="C1452" s="208">
        <v>42</v>
      </c>
      <c r="D1452" s="209" t="s">
        <v>518</v>
      </c>
      <c r="E1452" s="210">
        <v>4285</v>
      </c>
      <c r="F1452" s="211" t="s">
        <v>684</v>
      </c>
      <c r="G1452" s="231" t="s">
        <v>268</v>
      </c>
      <c r="H1452" s="72" t="s">
        <v>1233</v>
      </c>
      <c r="I1452" s="223" t="s">
        <v>1232</v>
      </c>
      <c r="J1452" s="73"/>
      <c r="K1452" s="73"/>
      <c r="L1452" s="73"/>
      <c r="M1452" s="74"/>
      <c r="N1452" s="247"/>
      <c r="O1452" s="306"/>
      <c r="P1452" s="105"/>
      <c r="Q1452" s="75"/>
      <c r="R1452" s="75"/>
      <c r="S1452" s="75"/>
      <c r="T1452" s="75"/>
      <c r="U1452" s="75"/>
      <c r="V1452" s="75"/>
      <c r="W1452" s="75"/>
      <c r="X1452" s="75"/>
      <c r="Y1452" s="76" t="str">
        <f>IF(ISNUMBER(VLOOKUP(Y1460,P$7:W$7,MATCH(Y1460,P$7:W$7))),VLOOKUP(Y1460,P$7:W$7,MATCH(Y1460,P$7:W$7)),IF(N1465=0,"No Data",IF(Y1460&gt;0,"&lt;100",0)))</f>
        <v>No Data</v>
      </c>
      <c r="Z1452" s="77" t="str">
        <f>IF(ISNUMBER(VLOOKUP(Z1465,P$7:W$7,MATCH(Z1465,P$7:W$7))),VLOOKUP(Z1465,P$7:W$7,MATCH(Z1465,P$7:W$7)),IF(N1465=0,"No Data",IF(Z1465&gt;0,"&lt;100",0)))</f>
        <v>No Data</v>
      </c>
      <c r="AA1452" s="78">
        <f>AA$452</f>
        <v>1000</v>
      </c>
      <c r="AB1452" s="75"/>
      <c r="AC1452" s="75"/>
      <c r="AD1452" s="75"/>
      <c r="AE1452" s="75"/>
      <c r="AF1452" s="75"/>
      <c r="AG1452" s="75"/>
      <c r="AH1452" s="75"/>
      <c r="AI1452" s="75"/>
      <c r="AJ1452" s="76" t="str">
        <f>IF(ISNUMBER(VLOOKUP(AJ1460,AB$7:AH$7,MATCH(AJ1460,AB$7:AH$7))),VLOOKUP(AJ1460,AB$7:AH$7,MATCH(AJ1460,AB$7:AH$7)),IF(N1465=0,"No Data",IF(AJ1460&gt;0,"&lt;50",0)))</f>
        <v>No Data</v>
      </c>
      <c r="AK1452" s="77" t="str">
        <f>IF(ISNUMBER(VLOOKUP(AK1465,AB$7:AH$7,MATCH(AK1465,AB$7:AH$7))),VLOOKUP(AK1465,AB$7:AH$7,MATCH(AK1465,AB$7:AH$7)),IF(N1465=0,"No Data",IF(AK1465&gt;0,"&lt;50",0)))</f>
        <v>No Data</v>
      </c>
      <c r="AL1452" s="78">
        <f>AL$452</f>
        <v>0</v>
      </c>
      <c r="AM1452" s="75"/>
      <c r="AN1452" s="75"/>
      <c r="AO1452" s="75"/>
      <c r="AP1452" s="75"/>
      <c r="AQ1452" s="75"/>
      <c r="AR1452" s="75"/>
      <c r="AS1452" s="75"/>
      <c r="AT1452" s="75"/>
      <c r="AU1452" s="75"/>
      <c r="AV1452" s="75"/>
      <c r="AW1452" s="76" t="str">
        <f>IF(ISNUMBER(VLOOKUP(AW1460,AM$7:AU$7,MATCH(AW1460,AM$7:AU$7))),VLOOKUP(AW1460,AM$7:AU$7,MATCH(AW1460,AM$7:AU$7)),IF(N1465=0,"No Data",IF(AW1460&gt;0,"&lt;10",0)))</f>
        <v>No Data</v>
      </c>
      <c r="AX1452" s="77" t="str">
        <f>IF(ISNUMBER(VLOOKUP(AX1465,AM$7:AU$7,MATCH(AX1465,AM$7:AU$7))),VLOOKUP(AX1465,AM$7:AU$7,MATCH(AX1465,AM$7:AU$7)),IF(N1465=0,"No Data",IF(AX1465&gt;0,"&lt;10",0)))</f>
        <v>No Data</v>
      </c>
      <c r="AY1452" s="78">
        <f>AY$452</f>
        <v>500</v>
      </c>
      <c r="AZ1452" s="79"/>
      <c r="BA1452" s="80" t="str">
        <f t="shared" si="224"/>
        <v>&gt; see 3324, lightweight concrete blockwork</v>
      </c>
      <c r="BB1452" s="71"/>
      <c r="BC1452" s="54"/>
      <c r="BD1452" s="41">
        <v>4</v>
      </c>
      <c r="BE1452" s="52">
        <v>42</v>
      </c>
      <c r="BF1452" s="62">
        <v>4285</v>
      </c>
      <c r="BG1452" s="276" t="str">
        <f>H1452</f>
        <v>Default Scenario (Link)</v>
      </c>
    </row>
    <row r="1453" spans="1:59" s="63" customFormat="1" ht="12.75" x14ac:dyDescent="0.2">
      <c r="A1453" s="196">
        <v>4</v>
      </c>
      <c r="B1453" s="197" t="s">
        <v>422</v>
      </c>
      <c r="C1453" s="208">
        <v>42</v>
      </c>
      <c r="D1453" s="209" t="s">
        <v>518</v>
      </c>
      <c r="E1453" s="210">
        <v>4285</v>
      </c>
      <c r="F1453" s="211" t="s">
        <v>684</v>
      </c>
      <c r="G1453" s="231"/>
      <c r="H1453" s="65"/>
      <c r="I1453" s="222"/>
      <c r="J1453" s="66"/>
      <c r="K1453" s="66"/>
      <c r="L1453" s="66"/>
      <c r="M1453" s="64"/>
      <c r="N1453" s="304"/>
      <c r="O1453" s="305"/>
      <c r="P1453" s="127"/>
      <c r="Q1453" s="67"/>
      <c r="R1453" s="67"/>
      <c r="S1453" s="67"/>
      <c r="T1453" s="67"/>
      <c r="U1453" s="67"/>
      <c r="V1453" s="67"/>
      <c r="W1453" s="67"/>
      <c r="X1453" s="67"/>
      <c r="Y1453" s="68"/>
      <c r="Z1453" s="68"/>
      <c r="AA1453" s="68"/>
      <c r="AB1453" s="67"/>
      <c r="AC1453" s="67"/>
      <c r="AD1453" s="67"/>
      <c r="AE1453" s="67"/>
      <c r="AF1453" s="67"/>
      <c r="AG1453" s="67"/>
      <c r="AH1453" s="67"/>
      <c r="AI1453" s="67"/>
      <c r="AJ1453" s="68"/>
      <c r="AK1453" s="68"/>
      <c r="AL1453" s="68"/>
      <c r="AM1453" s="67"/>
      <c r="AN1453" s="67"/>
      <c r="AO1453" s="67"/>
      <c r="AP1453" s="67"/>
      <c r="AQ1453" s="67"/>
      <c r="AR1453" s="67"/>
      <c r="AS1453" s="67"/>
      <c r="AT1453" s="67"/>
      <c r="AU1453" s="67"/>
      <c r="AV1453" s="67"/>
      <c r="AW1453" s="67"/>
      <c r="AX1453" s="68"/>
      <c r="AY1453" s="68"/>
      <c r="AZ1453" s="69"/>
      <c r="BA1453" s="70"/>
      <c r="BB1453" s="71"/>
      <c r="BC1453" s="54"/>
      <c r="BD1453" s="41">
        <v>4</v>
      </c>
      <c r="BE1453" s="52">
        <v>42</v>
      </c>
      <c r="BF1453" s="62">
        <v>4285</v>
      </c>
      <c r="BG1453" s="275"/>
    </row>
    <row r="1454" spans="1:59" s="63" customFormat="1" ht="12.75" x14ac:dyDescent="0.2">
      <c r="A1454" s="196">
        <v>4</v>
      </c>
      <c r="B1454" s="197" t="s">
        <v>422</v>
      </c>
      <c r="C1454" s="208">
        <v>42</v>
      </c>
      <c r="D1454" s="209" t="s">
        <v>518</v>
      </c>
      <c r="E1454" s="210">
        <v>4285</v>
      </c>
      <c r="F1454" s="211" t="s">
        <v>684</v>
      </c>
      <c r="G1454" s="230"/>
      <c r="H1454" s="56"/>
      <c r="I1454" s="221"/>
      <c r="J1454" s="57"/>
      <c r="K1454" s="57"/>
      <c r="L1454" s="57"/>
      <c r="M1454" s="55"/>
      <c r="N1454" s="303"/>
      <c r="O1454" s="245"/>
      <c r="P1454" s="122"/>
      <c r="Q1454" s="58"/>
      <c r="R1454" s="58"/>
      <c r="S1454" s="58"/>
      <c r="T1454" s="58"/>
      <c r="U1454" s="58"/>
      <c r="V1454" s="58"/>
      <c r="W1454" s="58"/>
      <c r="X1454" s="58"/>
      <c r="Y1454" s="59"/>
      <c r="Z1454" s="59"/>
      <c r="AA1454" s="59"/>
      <c r="AB1454" s="58"/>
      <c r="AC1454" s="58"/>
      <c r="AD1454" s="58"/>
      <c r="AE1454" s="58"/>
      <c r="AF1454" s="58"/>
      <c r="AG1454" s="58"/>
      <c r="AH1454" s="58"/>
      <c r="AI1454" s="58"/>
      <c r="AJ1454" s="59"/>
      <c r="AK1454" s="59"/>
      <c r="AL1454" s="59"/>
      <c r="AM1454" s="58"/>
      <c r="AN1454" s="58"/>
      <c r="AO1454" s="58"/>
      <c r="AP1454" s="58"/>
      <c r="AQ1454" s="58"/>
      <c r="AR1454" s="58"/>
      <c r="AS1454" s="58"/>
      <c r="AT1454" s="58"/>
      <c r="AU1454" s="58"/>
      <c r="AV1454" s="58"/>
      <c r="AW1454" s="58"/>
      <c r="AX1454" s="59"/>
      <c r="AY1454" s="59"/>
      <c r="AZ1454" s="60"/>
      <c r="BA1454" s="61"/>
      <c r="BB1454" s="54"/>
      <c r="BC1454" s="54"/>
      <c r="BD1454" s="41">
        <v>4</v>
      </c>
      <c r="BE1454" s="52">
        <v>42</v>
      </c>
      <c r="BF1454" s="62">
        <v>4285</v>
      </c>
      <c r="BG1454" s="274"/>
    </row>
    <row r="1455" spans="1:59" s="63" customFormat="1" ht="12.75" x14ac:dyDescent="0.2">
      <c r="A1455" s="196">
        <v>4</v>
      </c>
      <c r="B1455" s="197" t="s">
        <v>422</v>
      </c>
      <c r="C1455" s="208">
        <v>42</v>
      </c>
      <c r="D1455" s="209" t="s">
        <v>518</v>
      </c>
      <c r="E1455" s="210">
        <v>4285</v>
      </c>
      <c r="F1455" s="211" t="s">
        <v>684</v>
      </c>
      <c r="G1455" s="231"/>
      <c r="H1455" s="65"/>
      <c r="I1455" s="222"/>
      <c r="J1455" s="66"/>
      <c r="K1455" s="66"/>
      <c r="L1455" s="66"/>
      <c r="M1455" s="64"/>
      <c r="N1455" s="304"/>
      <c r="O1455" s="305"/>
      <c r="P1455" s="127"/>
      <c r="Q1455" s="67"/>
      <c r="R1455" s="67"/>
      <c r="S1455" s="67"/>
      <c r="T1455" s="67"/>
      <c r="U1455" s="67"/>
      <c r="V1455" s="67"/>
      <c r="W1455" s="67"/>
      <c r="X1455" s="67"/>
      <c r="Y1455" s="68"/>
      <c r="Z1455" s="68"/>
      <c r="AA1455" s="68"/>
      <c r="AB1455" s="67"/>
      <c r="AC1455" s="67"/>
      <c r="AD1455" s="67"/>
      <c r="AE1455" s="67"/>
      <c r="AF1455" s="67"/>
      <c r="AG1455" s="67"/>
      <c r="AH1455" s="67"/>
      <c r="AI1455" s="67"/>
      <c r="AJ1455" s="68"/>
      <c r="AK1455" s="68"/>
      <c r="AL1455" s="68"/>
      <c r="AM1455" s="67"/>
      <c r="AN1455" s="67"/>
      <c r="AO1455" s="67"/>
      <c r="AP1455" s="67"/>
      <c r="AQ1455" s="67"/>
      <c r="AR1455" s="67"/>
      <c r="AS1455" s="67"/>
      <c r="AT1455" s="67"/>
      <c r="AU1455" s="67"/>
      <c r="AV1455" s="67"/>
      <c r="AW1455" s="67"/>
      <c r="AX1455" s="68"/>
      <c r="AY1455" s="68"/>
      <c r="AZ1455" s="69"/>
      <c r="BA1455" s="70"/>
      <c r="BB1455" s="71"/>
      <c r="BC1455" s="54"/>
      <c r="BD1455" s="41">
        <v>4</v>
      </c>
      <c r="BE1455" s="52">
        <v>42</v>
      </c>
      <c r="BF1455" s="62">
        <v>4285</v>
      </c>
      <c r="BG1455" s="275"/>
    </row>
    <row r="1456" spans="1:59" s="63" customFormat="1" ht="12.75" x14ac:dyDescent="0.2">
      <c r="A1456" s="196">
        <v>4</v>
      </c>
      <c r="B1456" s="197" t="s">
        <v>422</v>
      </c>
      <c r="C1456" s="208">
        <v>42</v>
      </c>
      <c r="D1456" s="209" t="s">
        <v>518</v>
      </c>
      <c r="E1456" s="210">
        <v>4285</v>
      </c>
      <c r="F1456" s="211" t="s">
        <v>684</v>
      </c>
      <c r="G1456" s="231" t="s">
        <v>250</v>
      </c>
      <c r="H1456" s="72" t="s">
        <v>1233</v>
      </c>
      <c r="I1456" s="223" t="s">
        <v>1244</v>
      </c>
      <c r="J1456" s="73"/>
      <c r="K1456" s="73"/>
      <c r="L1456" s="73"/>
      <c r="M1456" s="74"/>
      <c r="N1456" s="247"/>
      <c r="O1456" s="306"/>
      <c r="P1456" s="105"/>
      <c r="Q1456" s="75"/>
      <c r="R1456" s="75"/>
      <c r="S1456" s="75"/>
      <c r="T1456" s="75"/>
      <c r="U1456" s="75"/>
      <c r="V1456" s="75"/>
      <c r="W1456" s="75"/>
      <c r="X1456" s="75"/>
      <c r="Y1456" s="76" t="s">
        <v>1241</v>
      </c>
      <c r="Z1456" s="77" t="s">
        <v>1241</v>
      </c>
      <c r="AA1456" s="78">
        <f>AA$435</f>
        <v>100</v>
      </c>
      <c r="AB1456" s="75"/>
      <c r="AC1456" s="75"/>
      <c r="AD1456" s="75"/>
      <c r="AE1456" s="75"/>
      <c r="AF1456" s="75"/>
      <c r="AG1456" s="75"/>
      <c r="AH1456" s="75"/>
      <c r="AI1456" s="75"/>
      <c r="AJ1456" s="76" t="s">
        <v>1241</v>
      </c>
      <c r="AK1456" s="77" t="s">
        <v>1241</v>
      </c>
      <c r="AL1456" s="78">
        <f>AL$435</f>
        <v>0</v>
      </c>
      <c r="AM1456" s="75"/>
      <c r="AN1456" s="75"/>
      <c r="AO1456" s="75"/>
      <c r="AP1456" s="75"/>
      <c r="AQ1456" s="75"/>
      <c r="AR1456" s="75"/>
      <c r="AS1456" s="75"/>
      <c r="AT1456" s="75"/>
      <c r="AU1456" s="75"/>
      <c r="AV1456" s="75"/>
      <c r="AW1456" s="76" t="s">
        <v>1241</v>
      </c>
      <c r="AX1456" s="77" t="s">
        <v>1241</v>
      </c>
      <c r="AY1456" s="78">
        <f>AY$435</f>
        <v>1000</v>
      </c>
      <c r="AZ1456" s="79"/>
      <c r="BA1456" s="80" t="str">
        <f>I1456</f>
        <v>&gt; see 3323, Solid concrete blockwork</v>
      </c>
      <c r="BB1456" s="71"/>
      <c r="BC1456" s="54"/>
      <c r="BD1456" s="41">
        <v>4</v>
      </c>
      <c r="BE1456" s="52">
        <v>42</v>
      </c>
      <c r="BF1456" s="62">
        <v>4285</v>
      </c>
      <c r="BG1456" s="276" t="str">
        <f>H1456</f>
        <v>Default Scenario (Link)</v>
      </c>
    </row>
    <row r="1457" spans="1:59" s="63" customFormat="1" ht="12.75" x14ac:dyDescent="0.2">
      <c r="A1457" s="196">
        <v>4</v>
      </c>
      <c r="B1457" s="197" t="s">
        <v>422</v>
      </c>
      <c r="C1457" s="208">
        <v>42</v>
      </c>
      <c r="D1457" s="209" t="s">
        <v>518</v>
      </c>
      <c r="E1457" s="210">
        <v>4285</v>
      </c>
      <c r="F1457" s="211" t="s">
        <v>684</v>
      </c>
      <c r="G1457" s="231"/>
      <c r="H1457" s="65"/>
      <c r="I1457" s="222"/>
      <c r="J1457" s="66"/>
      <c r="K1457" s="66"/>
      <c r="L1457" s="66"/>
      <c r="M1457" s="64"/>
      <c r="N1457" s="304"/>
      <c r="O1457" s="305"/>
      <c r="P1457" s="127"/>
      <c r="Q1457" s="67"/>
      <c r="R1457" s="67"/>
      <c r="S1457" s="67"/>
      <c r="T1457" s="67"/>
      <c r="U1457" s="67"/>
      <c r="V1457" s="67"/>
      <c r="W1457" s="67"/>
      <c r="X1457" s="67"/>
      <c r="Y1457" s="68"/>
      <c r="Z1457" s="68"/>
      <c r="AA1457" s="68"/>
      <c r="AB1457" s="67"/>
      <c r="AC1457" s="67"/>
      <c r="AD1457" s="67"/>
      <c r="AE1457" s="67"/>
      <c r="AF1457" s="67"/>
      <c r="AG1457" s="67"/>
      <c r="AH1457" s="67"/>
      <c r="AI1457" s="67"/>
      <c r="AJ1457" s="68"/>
      <c r="AK1457" s="68"/>
      <c r="AL1457" s="68"/>
      <c r="AM1457" s="67"/>
      <c r="AN1457" s="67"/>
      <c r="AO1457" s="67"/>
      <c r="AP1457" s="67"/>
      <c r="AQ1457" s="67"/>
      <c r="AR1457" s="67"/>
      <c r="AS1457" s="67"/>
      <c r="AT1457" s="67"/>
      <c r="AU1457" s="67"/>
      <c r="AV1457" s="67"/>
      <c r="AW1457" s="67"/>
      <c r="AX1457" s="68"/>
      <c r="AY1457" s="68"/>
      <c r="AZ1457" s="69"/>
      <c r="BA1457" s="70"/>
      <c r="BB1457" s="71"/>
      <c r="BC1457" s="54"/>
      <c r="BD1457" s="41">
        <v>4</v>
      </c>
      <c r="BE1457" s="52">
        <v>42</v>
      </c>
      <c r="BF1457" s="62">
        <v>4285</v>
      </c>
      <c r="BG1457" s="275"/>
    </row>
    <row r="1458" spans="1:59" s="63" customFormat="1" ht="12.75" x14ac:dyDescent="0.2">
      <c r="A1458" s="196">
        <v>4</v>
      </c>
      <c r="B1458" s="197" t="s">
        <v>422</v>
      </c>
      <c r="C1458" s="208">
        <v>42</v>
      </c>
      <c r="D1458" s="209" t="s">
        <v>518</v>
      </c>
      <c r="E1458" s="210">
        <v>4285</v>
      </c>
      <c r="F1458" s="211" t="s">
        <v>684</v>
      </c>
      <c r="G1458" s="230"/>
      <c r="H1458" s="56"/>
      <c r="I1458" s="221"/>
      <c r="J1458" s="57"/>
      <c r="K1458" s="57"/>
      <c r="L1458" s="57"/>
      <c r="M1458" s="55"/>
      <c r="N1458" s="303"/>
      <c r="O1458" s="245"/>
      <c r="P1458" s="122"/>
      <c r="Q1458" s="58"/>
      <c r="R1458" s="58"/>
      <c r="S1458" s="58"/>
      <c r="T1458" s="58"/>
      <c r="U1458" s="58"/>
      <c r="V1458" s="58"/>
      <c r="W1458" s="58"/>
      <c r="X1458" s="58"/>
      <c r="Y1458" s="59"/>
      <c r="Z1458" s="59"/>
      <c r="AA1458" s="59"/>
      <c r="AB1458" s="58"/>
      <c r="AC1458" s="58"/>
      <c r="AD1458" s="58"/>
      <c r="AE1458" s="58"/>
      <c r="AF1458" s="58"/>
      <c r="AG1458" s="58"/>
      <c r="AH1458" s="58"/>
      <c r="AI1458" s="58"/>
      <c r="AJ1458" s="59"/>
      <c r="AK1458" s="59"/>
      <c r="AL1458" s="59"/>
      <c r="AM1458" s="58"/>
      <c r="AN1458" s="58"/>
      <c r="AO1458" s="58"/>
      <c r="AP1458" s="58"/>
      <c r="AQ1458" s="58"/>
      <c r="AR1458" s="58"/>
      <c r="AS1458" s="58"/>
      <c r="AT1458" s="58"/>
      <c r="AU1458" s="58"/>
      <c r="AV1458" s="58"/>
      <c r="AW1458" s="58"/>
      <c r="AX1458" s="59"/>
      <c r="AY1458" s="59"/>
      <c r="AZ1458" s="60"/>
      <c r="BA1458" s="61"/>
      <c r="BB1458" s="54"/>
      <c r="BC1458" s="54"/>
      <c r="BD1458" s="41">
        <v>4</v>
      </c>
      <c r="BE1458" s="52">
        <v>42</v>
      </c>
      <c r="BF1458" s="62">
        <v>4285</v>
      </c>
      <c r="BG1458" s="274"/>
    </row>
    <row r="1459" spans="1:59" s="63" customFormat="1" ht="12.75" x14ac:dyDescent="0.2">
      <c r="A1459" s="196">
        <v>4</v>
      </c>
      <c r="B1459" s="197" t="s">
        <v>422</v>
      </c>
      <c r="C1459" s="208">
        <v>42</v>
      </c>
      <c r="D1459" s="209" t="s">
        <v>518</v>
      </c>
      <c r="E1459" s="210">
        <v>4285</v>
      </c>
      <c r="F1459" s="211" t="s">
        <v>684</v>
      </c>
      <c r="G1459" s="231"/>
      <c r="H1459" s="65"/>
      <c r="I1459" s="222"/>
      <c r="J1459" s="66"/>
      <c r="K1459" s="66"/>
      <c r="L1459" s="66"/>
      <c r="M1459" s="64"/>
      <c r="N1459" s="304"/>
      <c r="O1459" s="305"/>
      <c r="P1459" s="127"/>
      <c r="Q1459" s="67"/>
      <c r="R1459" s="67"/>
      <c r="S1459" s="67"/>
      <c r="T1459" s="67"/>
      <c r="U1459" s="67"/>
      <c r="V1459" s="67"/>
      <c r="W1459" s="67"/>
      <c r="X1459" s="67"/>
      <c r="Y1459" s="68"/>
      <c r="Z1459" s="68"/>
      <c r="AA1459" s="68"/>
      <c r="AB1459" s="67"/>
      <c r="AC1459" s="67"/>
      <c r="AD1459" s="67"/>
      <c r="AE1459" s="67"/>
      <c r="AF1459" s="67"/>
      <c r="AG1459" s="67"/>
      <c r="AH1459" s="67"/>
      <c r="AI1459" s="67"/>
      <c r="AJ1459" s="68"/>
      <c r="AK1459" s="68"/>
      <c r="AL1459" s="68"/>
      <c r="AM1459" s="67"/>
      <c r="AN1459" s="67"/>
      <c r="AO1459" s="67"/>
      <c r="AP1459" s="67"/>
      <c r="AQ1459" s="67"/>
      <c r="AR1459" s="67"/>
      <c r="AS1459" s="67"/>
      <c r="AT1459" s="67"/>
      <c r="AU1459" s="67"/>
      <c r="AV1459" s="67"/>
      <c r="AW1459" s="67"/>
      <c r="AX1459" s="68"/>
      <c r="AY1459" s="68"/>
      <c r="AZ1459" s="69"/>
      <c r="BA1459" s="70"/>
      <c r="BB1459" s="71"/>
      <c r="BC1459" s="54"/>
      <c r="BD1459" s="41">
        <v>4</v>
      </c>
      <c r="BE1459" s="52">
        <v>42</v>
      </c>
      <c r="BF1459" s="62">
        <v>4285</v>
      </c>
      <c r="BG1459" s="275"/>
    </row>
    <row r="1460" spans="1:59" s="63" customFormat="1" ht="12.75" x14ac:dyDescent="0.2">
      <c r="A1460" s="196">
        <v>4</v>
      </c>
      <c r="B1460" s="197" t="s">
        <v>422</v>
      </c>
      <c r="C1460" s="208">
        <v>42</v>
      </c>
      <c r="D1460" s="209" t="s">
        <v>518</v>
      </c>
      <c r="E1460" s="210">
        <v>4285</v>
      </c>
      <c r="F1460" s="211" t="s">
        <v>684</v>
      </c>
      <c r="G1460" s="231" t="s">
        <v>53</v>
      </c>
      <c r="H1460" s="72" t="s">
        <v>1233</v>
      </c>
      <c r="I1460" s="223" t="s">
        <v>1183</v>
      </c>
      <c r="J1460" s="73"/>
      <c r="K1460" s="73"/>
      <c r="L1460" s="73"/>
      <c r="M1460" s="74"/>
      <c r="N1460" s="247"/>
      <c r="O1460" s="306"/>
      <c r="P1460" s="105"/>
      <c r="Q1460" s="75"/>
      <c r="R1460" s="75"/>
      <c r="S1460" s="75"/>
      <c r="T1460" s="75"/>
      <c r="U1460" s="75"/>
      <c r="V1460" s="75"/>
      <c r="W1460" s="75"/>
      <c r="X1460" s="75"/>
      <c r="Y1460" s="76" t="s">
        <v>1241</v>
      </c>
      <c r="Z1460" s="77" t="s">
        <v>1241</v>
      </c>
      <c r="AA1460" s="78">
        <f>AA$126</f>
        <v>1000</v>
      </c>
      <c r="AB1460" s="75"/>
      <c r="AC1460" s="75"/>
      <c r="AD1460" s="75"/>
      <c r="AE1460" s="75"/>
      <c r="AF1460" s="75"/>
      <c r="AG1460" s="75"/>
      <c r="AH1460" s="75"/>
      <c r="AI1460" s="75"/>
      <c r="AJ1460" s="76" t="s">
        <v>1241</v>
      </c>
      <c r="AK1460" s="77" t="s">
        <v>1241</v>
      </c>
      <c r="AL1460" s="78">
        <f>AL$126</f>
        <v>0</v>
      </c>
      <c r="AM1460" s="75"/>
      <c r="AN1460" s="75"/>
      <c r="AO1460" s="75"/>
      <c r="AP1460" s="75"/>
      <c r="AQ1460" s="75"/>
      <c r="AR1460" s="75"/>
      <c r="AS1460" s="75"/>
      <c r="AT1460" s="75"/>
      <c r="AU1460" s="75"/>
      <c r="AV1460" s="75"/>
      <c r="AW1460" s="76" t="s">
        <v>1241</v>
      </c>
      <c r="AX1460" s="77" t="s">
        <v>1241</v>
      </c>
      <c r="AY1460" s="78">
        <f>AY$126</f>
        <v>1000</v>
      </c>
      <c r="AZ1460" s="79"/>
      <c r="BA1460" s="80" t="str">
        <f>I1460</f>
        <v>&gt; see 3112, Reinforcement for in situ concrete</v>
      </c>
      <c r="BB1460" s="71"/>
      <c r="BC1460" s="54"/>
      <c r="BD1460" s="41">
        <v>4</v>
      </c>
      <c r="BE1460" s="52">
        <v>42</v>
      </c>
      <c r="BF1460" s="62">
        <v>4285</v>
      </c>
      <c r="BG1460" s="276" t="str">
        <f>H1460</f>
        <v>Default Scenario (Link)</v>
      </c>
    </row>
    <row r="1461" spans="1:59" s="63" customFormat="1" ht="12.75" x14ac:dyDescent="0.2">
      <c r="A1461" s="196">
        <v>4</v>
      </c>
      <c r="B1461" s="197" t="s">
        <v>422</v>
      </c>
      <c r="C1461" s="208">
        <v>42</v>
      </c>
      <c r="D1461" s="209" t="s">
        <v>518</v>
      </c>
      <c r="E1461" s="210">
        <v>4285</v>
      </c>
      <c r="F1461" s="211" t="s">
        <v>684</v>
      </c>
      <c r="G1461" s="231"/>
      <c r="H1461" s="65"/>
      <c r="I1461" s="222"/>
      <c r="J1461" s="66"/>
      <c r="K1461" s="66"/>
      <c r="L1461" s="66"/>
      <c r="M1461" s="64"/>
      <c r="N1461" s="304"/>
      <c r="O1461" s="305"/>
      <c r="P1461" s="127"/>
      <c r="Q1461" s="67"/>
      <c r="R1461" s="67"/>
      <c r="S1461" s="67"/>
      <c r="T1461" s="67"/>
      <c r="U1461" s="67"/>
      <c r="V1461" s="67"/>
      <c r="W1461" s="67"/>
      <c r="X1461" s="67"/>
      <c r="Y1461" s="68"/>
      <c r="Z1461" s="68"/>
      <c r="AA1461" s="68"/>
      <c r="AB1461" s="67"/>
      <c r="AC1461" s="67"/>
      <c r="AD1461" s="67"/>
      <c r="AE1461" s="67"/>
      <c r="AF1461" s="67"/>
      <c r="AG1461" s="67"/>
      <c r="AH1461" s="67"/>
      <c r="AI1461" s="67"/>
      <c r="AJ1461" s="68"/>
      <c r="AK1461" s="68"/>
      <c r="AL1461" s="68"/>
      <c r="AM1461" s="67"/>
      <c r="AN1461" s="67"/>
      <c r="AO1461" s="67"/>
      <c r="AP1461" s="67"/>
      <c r="AQ1461" s="67"/>
      <c r="AR1461" s="67"/>
      <c r="AS1461" s="67"/>
      <c r="AT1461" s="67"/>
      <c r="AU1461" s="67"/>
      <c r="AV1461" s="67"/>
      <c r="AW1461" s="67"/>
      <c r="AX1461" s="68"/>
      <c r="AY1461" s="68"/>
      <c r="AZ1461" s="69"/>
      <c r="BA1461" s="70"/>
      <c r="BB1461" s="71"/>
      <c r="BC1461" s="54"/>
      <c r="BD1461" s="41">
        <v>4</v>
      </c>
      <c r="BE1461" s="52">
        <v>42</v>
      </c>
      <c r="BF1461" s="62">
        <v>4285</v>
      </c>
      <c r="BG1461" s="275"/>
    </row>
    <row r="1462" spans="1:59" s="63" customFormat="1" ht="12.75" x14ac:dyDescent="0.2">
      <c r="A1462" s="196">
        <v>4</v>
      </c>
      <c r="B1462" s="197" t="s">
        <v>422</v>
      </c>
      <c r="C1462" s="208">
        <v>42</v>
      </c>
      <c r="D1462" s="209" t="s">
        <v>518</v>
      </c>
      <c r="E1462" s="210">
        <v>4285</v>
      </c>
      <c r="F1462" s="211" t="s">
        <v>684</v>
      </c>
      <c r="G1462" s="230"/>
      <c r="H1462" s="56"/>
      <c r="I1462" s="221"/>
      <c r="J1462" s="57"/>
      <c r="K1462" s="57"/>
      <c r="L1462" s="57"/>
      <c r="M1462" s="55"/>
      <c r="N1462" s="303"/>
      <c r="O1462" s="245"/>
      <c r="P1462" s="122"/>
      <c r="Q1462" s="58"/>
      <c r="R1462" s="58"/>
      <c r="S1462" s="58"/>
      <c r="T1462" s="58"/>
      <c r="U1462" s="58"/>
      <c r="V1462" s="58"/>
      <c r="W1462" s="58"/>
      <c r="X1462" s="58"/>
      <c r="Y1462" s="59"/>
      <c r="Z1462" s="59"/>
      <c r="AA1462" s="59"/>
      <c r="AB1462" s="58"/>
      <c r="AC1462" s="58"/>
      <c r="AD1462" s="58"/>
      <c r="AE1462" s="58"/>
      <c r="AF1462" s="58"/>
      <c r="AG1462" s="58"/>
      <c r="AH1462" s="58"/>
      <c r="AI1462" s="58"/>
      <c r="AJ1462" s="59"/>
      <c r="AK1462" s="59"/>
      <c r="AL1462" s="59"/>
      <c r="AM1462" s="58"/>
      <c r="AN1462" s="58"/>
      <c r="AO1462" s="58"/>
      <c r="AP1462" s="58"/>
      <c r="AQ1462" s="58"/>
      <c r="AR1462" s="58"/>
      <c r="AS1462" s="58"/>
      <c r="AT1462" s="58"/>
      <c r="AU1462" s="58"/>
      <c r="AV1462" s="58"/>
      <c r="AW1462" s="58"/>
      <c r="AX1462" s="59"/>
      <c r="AY1462" s="59"/>
      <c r="AZ1462" s="60"/>
      <c r="BA1462" s="61"/>
      <c r="BB1462" s="54"/>
      <c r="BC1462" s="54"/>
      <c r="BD1462" s="41">
        <v>4</v>
      </c>
      <c r="BE1462" s="52">
        <v>42</v>
      </c>
      <c r="BF1462" s="62">
        <v>4285</v>
      </c>
      <c r="BG1462" s="274"/>
    </row>
    <row r="1463" spans="1:59" s="63" customFormat="1" ht="12.75" x14ac:dyDescent="0.2">
      <c r="A1463" s="196">
        <v>4</v>
      </c>
      <c r="B1463" s="197" t="s">
        <v>422</v>
      </c>
      <c r="C1463" s="208">
        <v>42</v>
      </c>
      <c r="D1463" s="209" t="s">
        <v>518</v>
      </c>
      <c r="E1463" s="210">
        <v>4285</v>
      </c>
      <c r="F1463" s="211" t="s">
        <v>684</v>
      </c>
      <c r="G1463" s="231"/>
      <c r="H1463" s="65"/>
      <c r="I1463" s="222"/>
      <c r="J1463" s="66"/>
      <c r="K1463" s="66"/>
      <c r="L1463" s="66"/>
      <c r="M1463" s="64"/>
      <c r="N1463" s="304"/>
      <c r="O1463" s="305"/>
      <c r="P1463" s="127"/>
      <c r="Q1463" s="67"/>
      <c r="R1463" s="67"/>
      <c r="S1463" s="67"/>
      <c r="T1463" s="67"/>
      <c r="U1463" s="67"/>
      <c r="V1463" s="67"/>
      <c r="W1463" s="67"/>
      <c r="X1463" s="67"/>
      <c r="Y1463" s="68"/>
      <c r="Z1463" s="68"/>
      <c r="AA1463" s="68"/>
      <c r="AB1463" s="67"/>
      <c r="AC1463" s="67"/>
      <c r="AD1463" s="67"/>
      <c r="AE1463" s="67"/>
      <c r="AF1463" s="67"/>
      <c r="AG1463" s="67"/>
      <c r="AH1463" s="67"/>
      <c r="AI1463" s="67"/>
      <c r="AJ1463" s="68"/>
      <c r="AK1463" s="68"/>
      <c r="AL1463" s="68"/>
      <c r="AM1463" s="67"/>
      <c r="AN1463" s="67"/>
      <c r="AO1463" s="67"/>
      <c r="AP1463" s="67"/>
      <c r="AQ1463" s="67"/>
      <c r="AR1463" s="67"/>
      <c r="AS1463" s="67"/>
      <c r="AT1463" s="67"/>
      <c r="AU1463" s="67"/>
      <c r="AV1463" s="67"/>
      <c r="AW1463" s="67"/>
      <c r="AX1463" s="68"/>
      <c r="AY1463" s="68"/>
      <c r="AZ1463" s="69"/>
      <c r="BA1463" s="70"/>
      <c r="BB1463" s="71"/>
      <c r="BC1463" s="54"/>
      <c r="BD1463" s="41">
        <v>4</v>
      </c>
      <c r="BE1463" s="52">
        <v>42</v>
      </c>
      <c r="BF1463" s="62">
        <v>4285</v>
      </c>
      <c r="BG1463" s="275"/>
    </row>
    <row r="1464" spans="1:59" s="63" customFormat="1" ht="12.75" x14ac:dyDescent="0.2">
      <c r="A1464" s="196">
        <v>4</v>
      </c>
      <c r="B1464" s="197" t="s">
        <v>422</v>
      </c>
      <c r="C1464" s="208">
        <v>42</v>
      </c>
      <c r="D1464" s="209" t="s">
        <v>518</v>
      </c>
      <c r="E1464" s="210">
        <v>4285</v>
      </c>
      <c r="F1464" s="211" t="s">
        <v>684</v>
      </c>
      <c r="G1464" s="231" t="s">
        <v>729</v>
      </c>
      <c r="H1464" s="72" t="s">
        <v>1233</v>
      </c>
      <c r="I1464" s="223" t="s">
        <v>1247</v>
      </c>
      <c r="J1464" s="73"/>
      <c r="K1464" s="73"/>
      <c r="L1464" s="73"/>
      <c r="M1464" s="74"/>
      <c r="N1464" s="247"/>
      <c r="O1464" s="306"/>
      <c r="P1464" s="105"/>
      <c r="Q1464" s="75"/>
      <c r="R1464" s="75"/>
      <c r="S1464" s="75"/>
      <c r="T1464" s="75"/>
      <c r="U1464" s="75"/>
      <c r="V1464" s="75"/>
      <c r="W1464" s="75"/>
      <c r="X1464" s="75"/>
      <c r="Y1464" s="76" t="s">
        <v>1241</v>
      </c>
      <c r="Z1464" s="77" t="s">
        <v>1241</v>
      </c>
      <c r="AA1464" s="78">
        <f>AA$2549</f>
        <v>5000</v>
      </c>
      <c r="AB1464" s="75"/>
      <c r="AC1464" s="75"/>
      <c r="AD1464" s="75"/>
      <c r="AE1464" s="75"/>
      <c r="AF1464" s="75"/>
      <c r="AG1464" s="75"/>
      <c r="AH1464" s="75"/>
      <c r="AI1464" s="75"/>
      <c r="AJ1464" s="76" t="s">
        <v>1241</v>
      </c>
      <c r="AK1464" s="77" t="s">
        <v>1241</v>
      </c>
      <c r="AL1464" s="78">
        <f>AL$2549</f>
        <v>0</v>
      </c>
      <c r="AM1464" s="75"/>
      <c r="AN1464" s="75"/>
      <c r="AO1464" s="75"/>
      <c r="AP1464" s="75"/>
      <c r="AQ1464" s="75"/>
      <c r="AR1464" s="75"/>
      <c r="AS1464" s="75"/>
      <c r="AT1464" s="75"/>
      <c r="AU1464" s="75"/>
      <c r="AV1464" s="75"/>
      <c r="AW1464" s="76" t="s">
        <v>1241</v>
      </c>
      <c r="AX1464" s="77" t="s">
        <v>1241</v>
      </c>
      <c r="AY1464" s="78">
        <f>AY$2549</f>
        <v>500</v>
      </c>
      <c r="AZ1464" s="79"/>
      <c r="BA1464" s="80" t="str">
        <f>I1464</f>
        <v>&gt; see 4711, Thermal insulation</v>
      </c>
      <c r="BB1464" s="71"/>
      <c r="BC1464" s="54"/>
      <c r="BD1464" s="41">
        <v>4</v>
      </c>
      <c r="BE1464" s="52">
        <v>42</v>
      </c>
      <c r="BF1464" s="62">
        <v>4285</v>
      </c>
      <c r="BG1464" s="276" t="str">
        <f>H1464</f>
        <v>Default Scenario (Link)</v>
      </c>
    </row>
    <row r="1465" spans="1:59" s="63" customFormat="1" ht="12.75" x14ac:dyDescent="0.2">
      <c r="A1465" s="196">
        <v>4</v>
      </c>
      <c r="B1465" s="197" t="s">
        <v>422</v>
      </c>
      <c r="C1465" s="208">
        <v>42</v>
      </c>
      <c r="D1465" s="209" t="s">
        <v>518</v>
      </c>
      <c r="E1465" s="210">
        <v>4285</v>
      </c>
      <c r="F1465" s="211" t="s">
        <v>684</v>
      </c>
      <c r="G1465" s="231"/>
      <c r="H1465" s="65"/>
      <c r="I1465" s="222"/>
      <c r="J1465" s="66"/>
      <c r="K1465" s="66"/>
      <c r="L1465" s="66"/>
      <c r="M1465" s="64"/>
      <c r="N1465" s="304"/>
      <c r="O1465" s="305"/>
      <c r="P1465" s="127"/>
      <c r="Q1465" s="67"/>
      <c r="R1465" s="67"/>
      <c r="S1465" s="67"/>
      <c r="T1465" s="67"/>
      <c r="U1465" s="67"/>
      <c r="V1465" s="67"/>
      <c r="W1465" s="67"/>
      <c r="X1465" s="67"/>
      <c r="Y1465" s="68"/>
      <c r="Z1465" s="68"/>
      <c r="AA1465" s="68"/>
      <c r="AB1465" s="67"/>
      <c r="AC1465" s="67"/>
      <c r="AD1465" s="67"/>
      <c r="AE1465" s="67"/>
      <c r="AF1465" s="67"/>
      <c r="AG1465" s="67"/>
      <c r="AH1465" s="67"/>
      <c r="AI1465" s="67"/>
      <c r="AJ1465" s="68"/>
      <c r="AK1465" s="68"/>
      <c r="AL1465" s="68"/>
      <c r="AM1465" s="67"/>
      <c r="AN1465" s="67"/>
      <c r="AO1465" s="67"/>
      <c r="AP1465" s="67"/>
      <c r="AQ1465" s="67"/>
      <c r="AR1465" s="67"/>
      <c r="AS1465" s="67"/>
      <c r="AT1465" s="67"/>
      <c r="AU1465" s="67"/>
      <c r="AV1465" s="67"/>
      <c r="AW1465" s="67"/>
      <c r="AX1465" s="68"/>
      <c r="AY1465" s="68"/>
      <c r="AZ1465" s="69"/>
      <c r="BA1465" s="70"/>
      <c r="BB1465" s="71"/>
      <c r="BC1465" s="54"/>
      <c r="BD1465" s="41">
        <v>4</v>
      </c>
      <c r="BE1465" s="52">
        <v>42</v>
      </c>
      <c r="BF1465" s="62">
        <v>4285</v>
      </c>
      <c r="BG1465" s="275"/>
    </row>
    <row r="1466" spans="1:59" s="63" customFormat="1" ht="12.75" x14ac:dyDescent="0.2">
      <c r="A1466" s="196">
        <v>4</v>
      </c>
      <c r="B1466" s="197" t="s">
        <v>422</v>
      </c>
      <c r="C1466" s="208">
        <v>42</v>
      </c>
      <c r="D1466" s="209" t="s">
        <v>518</v>
      </c>
      <c r="E1466" s="210">
        <v>4285</v>
      </c>
      <c r="F1466" s="211" t="s">
        <v>684</v>
      </c>
      <c r="G1466" s="230"/>
      <c r="H1466" s="56"/>
      <c r="I1466" s="221"/>
      <c r="J1466" s="57"/>
      <c r="K1466" s="57"/>
      <c r="L1466" s="57"/>
      <c r="M1466" s="55"/>
      <c r="N1466" s="303"/>
      <c r="O1466" s="245"/>
      <c r="P1466" s="122"/>
      <c r="Q1466" s="58"/>
      <c r="R1466" s="58"/>
      <c r="S1466" s="58"/>
      <c r="T1466" s="58"/>
      <c r="U1466" s="58"/>
      <c r="V1466" s="58"/>
      <c r="W1466" s="58"/>
      <c r="X1466" s="58"/>
      <c r="Y1466" s="59"/>
      <c r="Z1466" s="59"/>
      <c r="AA1466" s="59"/>
      <c r="AB1466" s="58"/>
      <c r="AC1466" s="58"/>
      <c r="AD1466" s="58"/>
      <c r="AE1466" s="58"/>
      <c r="AF1466" s="58"/>
      <c r="AG1466" s="58"/>
      <c r="AH1466" s="58"/>
      <c r="AI1466" s="58"/>
      <c r="AJ1466" s="59"/>
      <c r="AK1466" s="59"/>
      <c r="AL1466" s="59"/>
      <c r="AM1466" s="58"/>
      <c r="AN1466" s="58"/>
      <c r="AO1466" s="58"/>
      <c r="AP1466" s="58"/>
      <c r="AQ1466" s="58"/>
      <c r="AR1466" s="58"/>
      <c r="AS1466" s="58"/>
      <c r="AT1466" s="58"/>
      <c r="AU1466" s="58"/>
      <c r="AV1466" s="58"/>
      <c r="AW1466" s="58"/>
      <c r="AX1466" s="59"/>
      <c r="AY1466" s="59"/>
      <c r="AZ1466" s="60"/>
      <c r="BA1466" s="61"/>
      <c r="BB1466" s="54"/>
      <c r="BC1466" s="54"/>
      <c r="BD1466" s="41">
        <v>4</v>
      </c>
      <c r="BE1466" s="52">
        <v>42</v>
      </c>
      <c r="BF1466" s="62">
        <v>4285</v>
      </c>
      <c r="BG1466" s="274"/>
    </row>
    <row r="1467" spans="1:59" s="53" customFormat="1" ht="18.75" x14ac:dyDescent="0.3">
      <c r="A1467" s="202">
        <v>4</v>
      </c>
      <c r="B1467" s="203" t="s">
        <v>422</v>
      </c>
      <c r="C1467" s="205">
        <v>43</v>
      </c>
      <c r="D1467" s="206" t="s">
        <v>688</v>
      </c>
      <c r="E1467" s="207"/>
      <c r="F1467" s="207"/>
      <c r="G1467" s="229"/>
      <c r="H1467" s="44"/>
      <c r="I1467" s="226"/>
      <c r="J1467" s="192"/>
      <c r="K1467" s="192"/>
      <c r="L1467" s="192"/>
      <c r="M1467" s="194"/>
      <c r="N1467" s="302"/>
      <c r="O1467" s="298"/>
      <c r="P1467" s="47"/>
      <c r="Q1467" s="47"/>
      <c r="R1467" s="47"/>
      <c r="S1467" s="47"/>
      <c r="T1467" s="47"/>
      <c r="U1467" s="47"/>
      <c r="V1467" s="47"/>
      <c r="W1467" s="47"/>
      <c r="X1467" s="47"/>
      <c r="Y1467" s="48"/>
      <c r="Z1467" s="48"/>
      <c r="AA1467" s="48"/>
      <c r="AB1467" s="47"/>
      <c r="AC1467" s="47"/>
      <c r="AD1467" s="47"/>
      <c r="AE1467" s="47"/>
      <c r="AF1467" s="47"/>
      <c r="AG1467" s="47"/>
      <c r="AH1467" s="47"/>
      <c r="AI1467" s="47"/>
      <c r="AJ1467" s="48"/>
      <c r="AK1467" s="48"/>
      <c r="AL1467" s="48"/>
      <c r="AM1467" s="47"/>
      <c r="AN1467" s="47"/>
      <c r="AO1467" s="47"/>
      <c r="AP1467" s="47"/>
      <c r="AQ1467" s="47"/>
      <c r="AR1467" s="47"/>
      <c r="AS1467" s="47"/>
      <c r="AT1467" s="47"/>
      <c r="AU1467" s="47"/>
      <c r="AV1467" s="47"/>
      <c r="AW1467" s="47"/>
      <c r="AX1467" s="48"/>
      <c r="AY1467" s="333"/>
      <c r="AZ1467" s="49"/>
      <c r="BA1467" s="50"/>
      <c r="BB1467" s="51"/>
      <c r="BC1467" s="45"/>
      <c r="BD1467" s="41">
        <v>4</v>
      </c>
      <c r="BE1467" s="52">
        <v>43</v>
      </c>
      <c r="BF1467" s="52" t="s">
        <v>688</v>
      </c>
      <c r="BG1467" s="273"/>
    </row>
    <row r="1468" spans="1:59" x14ac:dyDescent="0.25">
      <c r="A1468" s="196">
        <v>4</v>
      </c>
      <c r="B1468" s="197" t="s">
        <v>422</v>
      </c>
      <c r="C1468" s="208">
        <v>43</v>
      </c>
      <c r="D1468" s="209" t="s">
        <v>688</v>
      </c>
      <c r="E1468" s="212">
        <v>4311</v>
      </c>
      <c r="F1468" s="213" t="s">
        <v>689</v>
      </c>
      <c r="G1468" s="234"/>
      <c r="H1468" s="138"/>
      <c r="I1468" s="224"/>
      <c r="J1468" s="98"/>
      <c r="K1468" s="98"/>
      <c r="L1468" s="98"/>
      <c r="M1468" s="137"/>
      <c r="N1468" s="322"/>
      <c r="O1468" s="323"/>
      <c r="P1468" s="139"/>
      <c r="Q1468" s="139"/>
      <c r="R1468" s="139"/>
      <c r="S1468" s="139"/>
      <c r="T1468" s="139"/>
      <c r="U1468" s="139"/>
      <c r="V1468" s="139"/>
      <c r="W1468" s="139"/>
      <c r="X1468" s="139"/>
      <c r="Y1468" s="100"/>
      <c r="Z1468" s="125"/>
      <c r="AA1468" s="125"/>
      <c r="AB1468" s="139"/>
      <c r="AC1468" s="139"/>
      <c r="AD1468" s="139"/>
      <c r="AE1468" s="139"/>
      <c r="AF1468" s="139"/>
      <c r="AG1468" s="139"/>
      <c r="AH1468" s="139"/>
      <c r="AI1468" s="139"/>
      <c r="AJ1468" s="100"/>
      <c r="AK1468" s="125"/>
      <c r="AL1468" s="125"/>
      <c r="AM1468" s="139"/>
      <c r="AN1468" s="139"/>
      <c r="AO1468" s="139"/>
      <c r="AP1468" s="139"/>
      <c r="AQ1468" s="139"/>
      <c r="AR1468" s="139"/>
      <c r="AS1468" s="139"/>
      <c r="AT1468" s="139"/>
      <c r="AU1468" s="139"/>
      <c r="AV1468" s="139"/>
      <c r="AW1468" s="99"/>
      <c r="AX1468" s="125"/>
      <c r="AY1468" s="100"/>
      <c r="AZ1468" s="140"/>
      <c r="BA1468" s="141"/>
      <c r="BB1468" s="136"/>
      <c r="BC1468" s="136"/>
      <c r="BD1468" s="41">
        <v>4</v>
      </c>
      <c r="BE1468" s="52">
        <v>43</v>
      </c>
      <c r="BF1468" s="103">
        <v>4311</v>
      </c>
      <c r="BG1468" s="283"/>
    </row>
    <row r="1469" spans="1:59" s="63" customFormat="1" ht="12.75" x14ac:dyDescent="0.2">
      <c r="A1469" s="196">
        <v>4</v>
      </c>
      <c r="B1469" s="197" t="s">
        <v>422</v>
      </c>
      <c r="C1469" s="208">
        <v>43</v>
      </c>
      <c r="D1469" s="209" t="s">
        <v>688</v>
      </c>
      <c r="E1469" s="212">
        <v>4311</v>
      </c>
      <c r="F1469" s="213" t="s">
        <v>689</v>
      </c>
      <c r="G1469" s="232"/>
      <c r="H1469" s="97"/>
      <c r="I1469" s="224"/>
      <c r="J1469" s="98"/>
      <c r="K1469" s="98"/>
      <c r="L1469" s="98"/>
      <c r="M1469" s="96"/>
      <c r="N1469" s="307"/>
      <c r="O1469" s="246"/>
      <c r="P1469" s="124"/>
      <c r="Q1469" s="99"/>
      <c r="R1469" s="99"/>
      <c r="S1469" s="99"/>
      <c r="T1469" s="99"/>
      <c r="U1469" s="99"/>
      <c r="V1469" s="99"/>
      <c r="W1469" s="99"/>
      <c r="X1469" s="99"/>
      <c r="Y1469" s="100"/>
      <c r="Z1469" s="100"/>
      <c r="AA1469" s="100"/>
      <c r="AB1469" s="99"/>
      <c r="AC1469" s="99"/>
      <c r="AD1469" s="99"/>
      <c r="AE1469" s="99"/>
      <c r="AF1469" s="99"/>
      <c r="AG1469" s="99"/>
      <c r="AH1469" s="99"/>
      <c r="AI1469" s="99"/>
      <c r="AJ1469" s="100"/>
      <c r="AK1469" s="100"/>
      <c r="AL1469" s="100"/>
      <c r="AM1469" s="99"/>
      <c r="AN1469" s="99"/>
      <c r="AO1469" s="99"/>
      <c r="AP1469" s="99"/>
      <c r="AQ1469" s="99"/>
      <c r="AR1469" s="99"/>
      <c r="AS1469" s="99"/>
      <c r="AT1469" s="99"/>
      <c r="AU1469" s="99"/>
      <c r="AV1469" s="99"/>
      <c r="AW1469" s="99"/>
      <c r="AX1469" s="100"/>
      <c r="AY1469" s="100"/>
      <c r="AZ1469" s="101"/>
      <c r="BA1469" s="102"/>
      <c r="BB1469" s="95"/>
      <c r="BC1469" s="95"/>
      <c r="BD1469" s="41">
        <v>4</v>
      </c>
      <c r="BE1469" s="52">
        <v>43</v>
      </c>
      <c r="BF1469" s="103">
        <v>4311</v>
      </c>
      <c r="BG1469" s="277"/>
    </row>
    <row r="1470" spans="1:59" s="63" customFormat="1" ht="12.75" x14ac:dyDescent="0.2">
      <c r="A1470" s="196">
        <v>4</v>
      </c>
      <c r="B1470" s="197" t="s">
        <v>422</v>
      </c>
      <c r="C1470" s="208">
        <v>43</v>
      </c>
      <c r="D1470" s="209" t="s">
        <v>688</v>
      </c>
      <c r="E1470" s="212">
        <v>4311</v>
      </c>
      <c r="F1470" s="213" t="s">
        <v>689</v>
      </c>
      <c r="G1470" s="231" t="s">
        <v>215</v>
      </c>
      <c r="H1470" s="65"/>
      <c r="I1470" s="222"/>
      <c r="J1470" s="66"/>
      <c r="K1470" s="66"/>
      <c r="L1470" s="66"/>
      <c r="M1470" s="64"/>
      <c r="N1470" s="304"/>
      <c r="O1470" s="305"/>
      <c r="P1470" s="127"/>
      <c r="Q1470" s="67"/>
      <c r="R1470" s="67"/>
      <c r="S1470" s="67"/>
      <c r="T1470" s="67"/>
      <c r="U1470" s="67"/>
      <c r="V1470" s="67"/>
      <c r="W1470" s="67"/>
      <c r="X1470" s="67"/>
      <c r="Y1470" s="68"/>
      <c r="Z1470" s="68"/>
      <c r="AA1470" s="68"/>
      <c r="AB1470" s="67"/>
      <c r="AC1470" s="67"/>
      <c r="AD1470" s="67"/>
      <c r="AE1470" s="67"/>
      <c r="AF1470" s="67"/>
      <c r="AG1470" s="67"/>
      <c r="AH1470" s="67"/>
      <c r="AI1470" s="67"/>
      <c r="AJ1470" s="68"/>
      <c r="AK1470" s="68"/>
      <c r="AL1470" s="68"/>
      <c r="AM1470" s="67"/>
      <c r="AN1470" s="67"/>
      <c r="AO1470" s="67"/>
      <c r="AP1470" s="67"/>
      <c r="AQ1470" s="67"/>
      <c r="AR1470" s="67"/>
      <c r="AS1470" s="67"/>
      <c r="AT1470" s="67"/>
      <c r="AU1470" s="67"/>
      <c r="AV1470" s="67"/>
      <c r="AW1470" s="67"/>
      <c r="AX1470" s="68"/>
      <c r="AY1470" s="68"/>
      <c r="AZ1470" s="69"/>
      <c r="BA1470" s="70"/>
      <c r="BB1470" s="71"/>
      <c r="BC1470" s="95"/>
      <c r="BD1470" s="41">
        <v>4</v>
      </c>
      <c r="BE1470" s="52">
        <v>43</v>
      </c>
      <c r="BF1470" s="103">
        <v>4311</v>
      </c>
      <c r="BG1470" s="275"/>
    </row>
    <row r="1471" spans="1:59" s="63" customFormat="1" ht="12.75" x14ac:dyDescent="0.2">
      <c r="A1471" s="196">
        <v>4</v>
      </c>
      <c r="B1471" s="197" t="s">
        <v>422</v>
      </c>
      <c r="C1471" s="208">
        <v>43</v>
      </c>
      <c r="D1471" s="209" t="s">
        <v>688</v>
      </c>
      <c r="E1471" s="212">
        <v>4311</v>
      </c>
      <c r="F1471" s="213" t="s">
        <v>689</v>
      </c>
      <c r="G1471" s="231" t="s">
        <v>215</v>
      </c>
      <c r="H1471" s="72" t="s">
        <v>47</v>
      </c>
      <c r="I1471" s="223"/>
      <c r="J1471" s="73"/>
      <c r="K1471" s="73"/>
      <c r="L1471" s="73"/>
      <c r="M1471" s="74"/>
      <c r="N1471" s="247"/>
      <c r="O1471" s="306"/>
      <c r="P1471" s="105"/>
      <c r="Q1471" s="75"/>
      <c r="R1471" s="75"/>
      <c r="S1471" s="75"/>
      <c r="T1471" s="75"/>
      <c r="U1471" s="75"/>
      <c r="V1471" s="75"/>
      <c r="W1471" s="75"/>
      <c r="X1471" s="75"/>
      <c r="Y1471" s="76">
        <f>IF(ISNUMBER(VLOOKUP(Y1473,P$7:W$7,MATCH(Y1473,P$7:W$7))),VLOOKUP(Y1473,P$7:W$7,MATCH(Y1473,P$7:W$7)),IF(N1475=0,"No Data",IF(Y1473&gt;0,"&lt;100",0)))</f>
        <v>250</v>
      </c>
      <c r="Z1471" s="77">
        <f>IF(ISNUMBER(VLOOKUP(Z1475,P$7:W$7,MATCH(Z1475,P$7:W$7))),VLOOKUP(Z1475,P$7:W$7,MATCH(Z1475,P$7:W$7)),IF(N1475=0,"No Data",IF(Z1475&gt;0,"&lt;100",0)))</f>
        <v>250</v>
      </c>
      <c r="AA1471" s="106">
        <f>IF(ISNUMBER(Z1471),Z1471,0)</f>
        <v>250</v>
      </c>
      <c r="AB1471" s="75"/>
      <c r="AC1471" s="75"/>
      <c r="AD1471" s="75"/>
      <c r="AE1471" s="75"/>
      <c r="AF1471" s="75"/>
      <c r="AG1471" s="75"/>
      <c r="AH1471" s="75"/>
      <c r="AI1471" s="75"/>
      <c r="AJ1471" s="76">
        <f>IF(ISNUMBER(VLOOKUP(AJ1473,AB$7:AH$7,MATCH(AJ1473,AB$7:AH$7))),VLOOKUP(AJ1473,AB$7:AH$7,MATCH(AJ1473,AB$7:AH$7)),IF(N1475=0,"No Data",IF(AJ1473&gt;0,"&lt;50",0)))</f>
        <v>0</v>
      </c>
      <c r="AK1471" s="77">
        <f>IF(ISNUMBER(VLOOKUP(AK1475,AB$7:AH$7,MATCH(AK1475,AB$7:AH$7))),VLOOKUP(AK1475,AB$7:AH$7,MATCH(AK1475,AB$7:AH$7)),IF(N1475=0,"No Data",IF(AK1475&gt;0,"&lt;50",0)))</f>
        <v>0</v>
      </c>
      <c r="AL1471" s="106">
        <f>IF(ISNUMBER(AK1471),AK1471,0)</f>
        <v>0</v>
      </c>
      <c r="AM1471" s="75"/>
      <c r="AN1471" s="75"/>
      <c r="AO1471" s="75"/>
      <c r="AP1471" s="75"/>
      <c r="AQ1471" s="75"/>
      <c r="AR1471" s="75"/>
      <c r="AS1471" s="75"/>
      <c r="AT1471" s="75"/>
      <c r="AU1471" s="75"/>
      <c r="AV1471" s="75"/>
      <c r="AW1471" s="76">
        <f>IF(ISNUMBER(VLOOKUP(AW1473,AM$7:AU$7,MATCH(AW1473,AM$7:AU$7))),VLOOKUP(AW1473,AM$7:AU$7,MATCH(AW1473,AM$7:AU$7)),IF(N1475=0,"No Data",IF(AW1473&gt;0,"&lt;10",0)))</f>
        <v>1000</v>
      </c>
      <c r="AX1471" s="77">
        <f>IF(ISNUMBER(VLOOKUP(AX1475,AM$7:AU$7,MATCH(AX1475,AM$7:AU$7))),VLOOKUP(AX1475,AM$7:AU$7,MATCH(AX1475,AM$7:AU$7)),IF(N1475=0,"No Data",IF(AX1475&gt;0,"&lt;10",0)))</f>
        <v>1000</v>
      </c>
      <c r="AY1471" s="106">
        <f>IF(ISNUMBER(AX1471),AX1471,0)</f>
        <v>1000</v>
      </c>
      <c r="AZ1471" s="79"/>
      <c r="BA1471" s="80"/>
      <c r="BB1471" s="71"/>
      <c r="BC1471" s="95"/>
      <c r="BD1471" s="41">
        <v>4</v>
      </c>
      <c r="BE1471" s="52">
        <v>43</v>
      </c>
      <c r="BF1471" s="103">
        <v>4311</v>
      </c>
      <c r="BG1471" s="276" t="s">
        <v>47</v>
      </c>
    </row>
    <row r="1472" spans="1:59" s="63" customFormat="1" ht="12.75" x14ac:dyDescent="0.2">
      <c r="A1472" s="196">
        <v>4</v>
      </c>
      <c r="B1472" s="197" t="s">
        <v>422</v>
      </c>
      <c r="C1472" s="208">
        <v>43</v>
      </c>
      <c r="D1472" s="209" t="s">
        <v>688</v>
      </c>
      <c r="E1472" s="212">
        <v>4311</v>
      </c>
      <c r="F1472" s="213" t="s">
        <v>689</v>
      </c>
      <c r="G1472" s="231" t="s">
        <v>215</v>
      </c>
      <c r="H1472" s="81" t="s">
        <v>48</v>
      </c>
      <c r="I1472" s="223"/>
      <c r="J1472" s="73"/>
      <c r="K1472" s="73"/>
      <c r="L1472" s="73"/>
      <c r="M1472" s="74"/>
      <c r="N1472" s="247"/>
      <c r="O1472" s="306"/>
      <c r="P1472" s="105"/>
      <c r="Q1472" s="75"/>
      <c r="R1472" s="75"/>
      <c r="S1472" s="75"/>
      <c r="T1472" s="75"/>
      <c r="U1472" s="75"/>
      <c r="V1472" s="75"/>
      <c r="W1472" s="75"/>
      <c r="X1472" s="75"/>
      <c r="Y1472" s="82">
        <f>MIN(X1476:X1491)</f>
        <v>0</v>
      </c>
      <c r="Z1472" s="83"/>
      <c r="AA1472" s="83"/>
      <c r="AB1472" s="75"/>
      <c r="AC1472" s="75"/>
      <c r="AD1472" s="75"/>
      <c r="AE1472" s="75"/>
      <c r="AF1472" s="75"/>
      <c r="AG1472" s="75"/>
      <c r="AH1472" s="75"/>
      <c r="AI1472" s="75"/>
      <c r="AJ1472" s="82">
        <f>MIN(AI1476:AI1491)</f>
        <v>0</v>
      </c>
      <c r="AK1472" s="83"/>
      <c r="AL1472" s="83"/>
      <c r="AM1472" s="75"/>
      <c r="AN1472" s="75"/>
      <c r="AO1472" s="75"/>
      <c r="AP1472" s="75"/>
      <c r="AQ1472" s="75"/>
      <c r="AR1472" s="75"/>
      <c r="AS1472" s="75"/>
      <c r="AT1472" s="75"/>
      <c r="AU1472" s="75"/>
      <c r="AV1472" s="75"/>
      <c r="AW1472" s="82">
        <f>MIN(AV1476:AV1491)</f>
        <v>25</v>
      </c>
      <c r="AX1472" s="83"/>
      <c r="AY1472" s="83"/>
      <c r="AZ1472" s="79"/>
      <c r="BA1472" s="80"/>
      <c r="BB1472" s="71"/>
      <c r="BC1472" s="95"/>
      <c r="BD1472" s="41">
        <v>4</v>
      </c>
      <c r="BE1472" s="52">
        <v>43</v>
      </c>
      <c r="BF1472" s="103">
        <v>4311</v>
      </c>
      <c r="BG1472" s="278" t="s">
        <v>48</v>
      </c>
    </row>
    <row r="1473" spans="1:59" s="63" customFormat="1" ht="12.75" x14ac:dyDescent="0.2">
      <c r="A1473" s="196">
        <v>4</v>
      </c>
      <c r="B1473" s="197" t="s">
        <v>422</v>
      </c>
      <c r="C1473" s="208">
        <v>43</v>
      </c>
      <c r="D1473" s="209" t="s">
        <v>688</v>
      </c>
      <c r="E1473" s="212">
        <v>4311</v>
      </c>
      <c r="F1473" s="213" t="s">
        <v>689</v>
      </c>
      <c r="G1473" s="231" t="s">
        <v>215</v>
      </c>
      <c r="H1473" s="81" t="s">
        <v>49</v>
      </c>
      <c r="I1473" s="223"/>
      <c r="J1473" s="73"/>
      <c r="K1473" s="73"/>
      <c r="L1473" s="73"/>
      <c r="M1473" s="74"/>
      <c r="N1473" s="247"/>
      <c r="O1473" s="306"/>
      <c r="P1473" s="105"/>
      <c r="Q1473" s="75"/>
      <c r="R1473" s="75"/>
      <c r="S1473" s="75"/>
      <c r="T1473" s="75"/>
      <c r="U1473" s="75"/>
      <c r="V1473" s="75"/>
      <c r="W1473" s="75"/>
      <c r="X1473" s="75"/>
      <c r="Y1473" s="84">
        <f>IF(ISNUMBER(AVERAGE(X1476:X1491)),AVERAGE(X1476:X1491),0)</f>
        <v>368.75</v>
      </c>
      <c r="Z1473" s="83"/>
      <c r="AA1473" s="83"/>
      <c r="AB1473" s="75"/>
      <c r="AC1473" s="75"/>
      <c r="AD1473" s="75"/>
      <c r="AE1473" s="75"/>
      <c r="AF1473" s="75"/>
      <c r="AG1473" s="75"/>
      <c r="AH1473" s="75"/>
      <c r="AI1473" s="75"/>
      <c r="AJ1473" s="84">
        <f>IF(ISNUMBER(AVERAGE(AI1476:AI1491)),AVERAGE(AI1476:AI1491),0)</f>
        <v>0</v>
      </c>
      <c r="AK1473" s="83"/>
      <c r="AL1473" s="83"/>
      <c r="AM1473" s="75"/>
      <c r="AN1473" s="75"/>
      <c r="AO1473" s="75"/>
      <c r="AP1473" s="75"/>
      <c r="AQ1473" s="75"/>
      <c r="AR1473" s="75"/>
      <c r="AS1473" s="75"/>
      <c r="AT1473" s="75"/>
      <c r="AU1473" s="75"/>
      <c r="AV1473" s="75"/>
      <c r="AW1473" s="84">
        <f>IF(ISNUMBER(AVERAGE(AV1476:AV1491)),AVERAGE(AV1476:AV1491),0)</f>
        <v>1339.0625</v>
      </c>
      <c r="AX1473" s="83"/>
      <c r="AY1473" s="83"/>
      <c r="AZ1473" s="79"/>
      <c r="BA1473" s="80"/>
      <c r="BB1473" s="71"/>
      <c r="BC1473" s="95"/>
      <c r="BD1473" s="41">
        <v>4</v>
      </c>
      <c r="BE1473" s="52">
        <v>43</v>
      </c>
      <c r="BF1473" s="103">
        <v>4311</v>
      </c>
      <c r="BG1473" s="278" t="s">
        <v>49</v>
      </c>
    </row>
    <row r="1474" spans="1:59" s="63" customFormat="1" ht="12.75" x14ac:dyDescent="0.2">
      <c r="A1474" s="196">
        <v>4</v>
      </c>
      <c r="B1474" s="197" t="s">
        <v>422</v>
      </c>
      <c r="C1474" s="208">
        <v>43</v>
      </c>
      <c r="D1474" s="209" t="s">
        <v>688</v>
      </c>
      <c r="E1474" s="212">
        <v>4311</v>
      </c>
      <c r="F1474" s="213" t="s">
        <v>689</v>
      </c>
      <c r="G1474" s="231" t="s">
        <v>215</v>
      </c>
      <c r="H1474" s="81" t="s">
        <v>50</v>
      </c>
      <c r="I1474" s="223"/>
      <c r="J1474" s="73"/>
      <c r="K1474" s="73"/>
      <c r="L1474" s="73"/>
      <c r="M1474" s="74"/>
      <c r="N1474" s="247"/>
      <c r="O1474" s="306"/>
      <c r="P1474" s="105"/>
      <c r="Q1474" s="75"/>
      <c r="R1474" s="75"/>
      <c r="S1474" s="75"/>
      <c r="T1474" s="75"/>
      <c r="U1474" s="75"/>
      <c r="V1474" s="75"/>
      <c r="W1474" s="75"/>
      <c r="X1474" s="75"/>
      <c r="Y1474" s="84">
        <f>MAX(X1476:X1491)</f>
        <v>5000</v>
      </c>
      <c r="Z1474" s="83"/>
      <c r="AA1474" s="83"/>
      <c r="AB1474" s="75"/>
      <c r="AC1474" s="75"/>
      <c r="AD1474" s="75"/>
      <c r="AE1474" s="75"/>
      <c r="AF1474" s="75"/>
      <c r="AG1474" s="75"/>
      <c r="AH1474" s="75"/>
      <c r="AI1474" s="75"/>
      <c r="AJ1474" s="84">
        <f>MAX(AI1476:AI1491)</f>
        <v>0</v>
      </c>
      <c r="AK1474" s="83"/>
      <c r="AL1474" s="83"/>
      <c r="AM1474" s="75"/>
      <c r="AN1474" s="75"/>
      <c r="AO1474" s="75"/>
      <c r="AP1474" s="75"/>
      <c r="AQ1474" s="75"/>
      <c r="AR1474" s="75"/>
      <c r="AS1474" s="75"/>
      <c r="AT1474" s="75"/>
      <c r="AU1474" s="75"/>
      <c r="AV1474" s="75"/>
      <c r="AW1474" s="84">
        <f>MAX(AV1476:AV1491)</f>
        <v>2500</v>
      </c>
      <c r="AX1474" s="83"/>
      <c r="AY1474" s="83"/>
      <c r="AZ1474" s="79"/>
      <c r="BA1474" s="80"/>
      <c r="BB1474" s="71"/>
      <c r="BC1474" s="95"/>
      <c r="BD1474" s="41">
        <v>4</v>
      </c>
      <c r="BE1474" s="52">
        <v>43</v>
      </c>
      <c r="BF1474" s="103">
        <v>4311</v>
      </c>
      <c r="BG1474" s="278" t="s">
        <v>50</v>
      </c>
    </row>
    <row r="1475" spans="1:59" s="63" customFormat="1" ht="12.75" x14ac:dyDescent="0.2">
      <c r="A1475" s="196">
        <v>4</v>
      </c>
      <c r="B1475" s="197" t="s">
        <v>422</v>
      </c>
      <c r="C1475" s="208">
        <v>43</v>
      </c>
      <c r="D1475" s="209" t="s">
        <v>688</v>
      </c>
      <c r="E1475" s="212">
        <v>4311</v>
      </c>
      <c r="F1475" s="213" t="s">
        <v>689</v>
      </c>
      <c r="G1475" s="231" t="s">
        <v>215</v>
      </c>
      <c r="H1475" s="85" t="s">
        <v>51</v>
      </c>
      <c r="I1475" s="223"/>
      <c r="J1475" s="73"/>
      <c r="K1475" s="73"/>
      <c r="L1475" s="73"/>
      <c r="M1475" s="74"/>
      <c r="N1475" s="248">
        <f>SUM(N1476:N1491)</f>
        <v>16</v>
      </c>
      <c r="O1475" s="293">
        <f>SUM(O1476:O1491)</f>
        <v>1</v>
      </c>
      <c r="P1475" s="292"/>
      <c r="Q1475" s="87"/>
      <c r="R1475" s="87"/>
      <c r="S1475" s="87"/>
      <c r="T1475" s="87"/>
      <c r="U1475" s="87"/>
      <c r="V1475" s="87"/>
      <c r="W1475" s="87"/>
      <c r="X1475" s="87"/>
      <c r="Y1475" s="88"/>
      <c r="Z1475" s="86">
        <f>SUM(Z1476:Z1491)</f>
        <v>368.75</v>
      </c>
      <c r="AA1475" s="88"/>
      <c r="AB1475" s="87"/>
      <c r="AC1475" s="87"/>
      <c r="AD1475" s="87"/>
      <c r="AE1475" s="87"/>
      <c r="AF1475" s="87"/>
      <c r="AG1475" s="87"/>
      <c r="AH1475" s="87"/>
      <c r="AI1475" s="87"/>
      <c r="AJ1475" s="88"/>
      <c r="AK1475" s="86">
        <f>SUM(AK1476:AK1491)</f>
        <v>0</v>
      </c>
      <c r="AL1475" s="88"/>
      <c r="AM1475" s="87"/>
      <c r="AN1475" s="87"/>
      <c r="AO1475" s="87"/>
      <c r="AP1475" s="87"/>
      <c r="AQ1475" s="87"/>
      <c r="AR1475" s="87"/>
      <c r="AS1475" s="87"/>
      <c r="AT1475" s="87"/>
      <c r="AU1475" s="87"/>
      <c r="AV1475" s="87"/>
      <c r="AW1475" s="112"/>
      <c r="AX1475" s="119">
        <f>SUM(AX1476:AX1491)</f>
        <v>1339.0625</v>
      </c>
      <c r="AY1475" s="88"/>
      <c r="AZ1475" s="79"/>
      <c r="BA1475" s="80"/>
      <c r="BB1475" s="71"/>
      <c r="BC1475" s="95"/>
      <c r="BD1475" s="41">
        <v>4</v>
      </c>
      <c r="BE1475" s="52">
        <v>43</v>
      </c>
      <c r="BF1475" s="103">
        <v>4311</v>
      </c>
      <c r="BG1475" s="279" t="s">
        <v>51</v>
      </c>
    </row>
    <row r="1476" spans="1:59" s="63" customFormat="1" ht="12.75" x14ac:dyDescent="0.2">
      <c r="A1476" s="196">
        <v>4</v>
      </c>
      <c r="B1476" s="197" t="s">
        <v>422</v>
      </c>
      <c r="C1476" s="208">
        <v>43</v>
      </c>
      <c r="D1476" s="209" t="s">
        <v>688</v>
      </c>
      <c r="E1476" s="212">
        <v>4311</v>
      </c>
      <c r="F1476" s="213" t="s">
        <v>689</v>
      </c>
      <c r="G1476" s="231" t="s">
        <v>215</v>
      </c>
      <c r="H1476" s="89" t="s">
        <v>52</v>
      </c>
      <c r="I1476" s="90" t="s">
        <v>277</v>
      </c>
      <c r="J1476" s="90"/>
      <c r="K1476" s="90" t="s">
        <v>64</v>
      </c>
      <c r="L1476" s="90" t="s">
        <v>279</v>
      </c>
      <c r="M1476" s="91"/>
      <c r="N1476" s="312">
        <v>1</v>
      </c>
      <c r="O1476" s="313">
        <f>N1476/N$1475</f>
        <v>6.25E-2</v>
      </c>
      <c r="P1476" s="104">
        <v>1</v>
      </c>
      <c r="Q1476" s="92"/>
      <c r="R1476" s="92"/>
      <c r="S1476" s="92"/>
      <c r="T1476" s="92"/>
      <c r="U1476" s="92"/>
      <c r="V1476" s="92"/>
      <c r="W1476" s="92"/>
      <c r="X1476" s="109">
        <f t="shared" ref="X1476:X1491" si="225">P1476*P$7+Q1476*Q$7+R1476*R$7+S1476*S$7+T1476*T$7+U1476*U$7+V1476*V$7+W1476*W$7</f>
        <v>100</v>
      </c>
      <c r="Y1476" s="83"/>
      <c r="Z1476" s="110">
        <f t="shared" ref="Z1476:Z1491" si="226">X1476*$O1476</f>
        <v>6.25</v>
      </c>
      <c r="AA1476" s="111"/>
      <c r="AB1476" s="92"/>
      <c r="AC1476" s="92"/>
      <c r="AD1476" s="92"/>
      <c r="AE1476" s="92"/>
      <c r="AF1476" s="92"/>
      <c r="AG1476" s="92"/>
      <c r="AH1476" s="92"/>
      <c r="AI1476" s="109">
        <f t="shared" ref="AI1476:AI1491" si="227">AB1476*AB$7+AC1476*AC$7+AD1476*AD$7+AE1476*AE$7+AF1476*AF$7+AG1476*AG$7+AH1476*AH$7</f>
        <v>0</v>
      </c>
      <c r="AJ1476" s="83"/>
      <c r="AK1476" s="110">
        <f t="shared" ref="AK1476:AK1491" si="228">AI1476*$O1476</f>
        <v>0</v>
      </c>
      <c r="AL1476" s="111"/>
      <c r="AM1476" s="92"/>
      <c r="AN1476" s="92"/>
      <c r="AO1476" s="92"/>
      <c r="AP1476" s="92"/>
      <c r="AQ1476" s="92"/>
      <c r="AR1476" s="92"/>
      <c r="AS1476" s="92"/>
      <c r="AT1476" s="92">
        <v>1</v>
      </c>
      <c r="AU1476" s="92"/>
      <c r="AV1476" s="109">
        <f t="shared" ref="AV1476:AV1491" si="229">AM1476*AM$7+AN1476*AN$7+AO1476*AO$7+AP1476*AP$7+AQ1476*AQ$7+AR1476*AR$7+AS1476*AS$7+AT1476*AT$7+AU1476*AU$7</f>
        <v>2500</v>
      </c>
      <c r="AW1476" s="75"/>
      <c r="AX1476" s="110">
        <f t="shared" ref="AX1476:AX1491" si="230">AV1476*$O1476</f>
        <v>156.25</v>
      </c>
      <c r="AY1476" s="111"/>
      <c r="AZ1476" s="93"/>
      <c r="BA1476" s="94" t="s">
        <v>105</v>
      </c>
      <c r="BB1476" s="71"/>
      <c r="BC1476" s="95"/>
      <c r="BD1476" s="41">
        <v>4</v>
      </c>
      <c r="BE1476" s="52">
        <v>43</v>
      </c>
      <c r="BF1476" s="103">
        <v>4311</v>
      </c>
      <c r="BG1476" s="280" t="s">
        <v>52</v>
      </c>
    </row>
    <row r="1477" spans="1:59" s="63" customFormat="1" ht="12.75" x14ac:dyDescent="0.2">
      <c r="A1477" s="196">
        <v>4</v>
      </c>
      <c r="B1477" s="197" t="s">
        <v>422</v>
      </c>
      <c r="C1477" s="208">
        <v>43</v>
      </c>
      <c r="D1477" s="209" t="s">
        <v>688</v>
      </c>
      <c r="E1477" s="212">
        <v>4311</v>
      </c>
      <c r="F1477" s="213" t="s">
        <v>689</v>
      </c>
      <c r="G1477" s="231" t="s">
        <v>215</v>
      </c>
      <c r="H1477" s="89"/>
      <c r="I1477" s="90" t="s">
        <v>602</v>
      </c>
      <c r="J1477" s="90"/>
      <c r="K1477" s="90" t="s">
        <v>64</v>
      </c>
      <c r="L1477" s="90" t="s">
        <v>313</v>
      </c>
      <c r="M1477" s="91"/>
      <c r="N1477" s="312">
        <v>1</v>
      </c>
      <c r="O1477" s="313">
        <f t="shared" ref="O1477:O1491" si="231">N1477/N$1475</f>
        <v>6.25E-2</v>
      </c>
      <c r="P1477" s="104"/>
      <c r="Q1477" s="92"/>
      <c r="R1477" s="92"/>
      <c r="S1477" s="92"/>
      <c r="T1477" s="92"/>
      <c r="U1477" s="92"/>
      <c r="V1477" s="92"/>
      <c r="W1477" s="92"/>
      <c r="X1477" s="109">
        <f t="shared" si="225"/>
        <v>0</v>
      </c>
      <c r="Y1477" s="83"/>
      <c r="Z1477" s="110">
        <f t="shared" si="226"/>
        <v>0</v>
      </c>
      <c r="AA1477" s="111"/>
      <c r="AB1477" s="92"/>
      <c r="AC1477" s="92"/>
      <c r="AD1477" s="92"/>
      <c r="AE1477" s="92"/>
      <c r="AF1477" s="92"/>
      <c r="AG1477" s="92"/>
      <c r="AH1477" s="92"/>
      <c r="AI1477" s="109">
        <f t="shared" si="227"/>
        <v>0</v>
      </c>
      <c r="AJ1477" s="83"/>
      <c r="AK1477" s="110">
        <f t="shared" si="228"/>
        <v>0</v>
      </c>
      <c r="AL1477" s="111"/>
      <c r="AM1477" s="92"/>
      <c r="AN1477" s="92">
        <v>1</v>
      </c>
      <c r="AO1477" s="92"/>
      <c r="AP1477" s="92"/>
      <c r="AQ1477" s="92"/>
      <c r="AR1477" s="92"/>
      <c r="AS1477" s="92"/>
      <c r="AT1477" s="92"/>
      <c r="AU1477" s="92"/>
      <c r="AV1477" s="109">
        <f t="shared" si="229"/>
        <v>25</v>
      </c>
      <c r="AW1477" s="75"/>
      <c r="AX1477" s="110">
        <f t="shared" si="230"/>
        <v>1.5625</v>
      </c>
      <c r="AY1477" s="111"/>
      <c r="AZ1477" s="93"/>
      <c r="BA1477" s="94" t="s">
        <v>554</v>
      </c>
      <c r="BB1477" s="71"/>
      <c r="BC1477" s="95"/>
      <c r="BD1477" s="41">
        <v>4</v>
      </c>
      <c r="BE1477" s="52">
        <v>43</v>
      </c>
      <c r="BF1477" s="103">
        <v>4311</v>
      </c>
      <c r="BG1477" s="280" t="s">
        <v>52</v>
      </c>
    </row>
    <row r="1478" spans="1:59" s="63" customFormat="1" ht="12.75" x14ac:dyDescent="0.2">
      <c r="A1478" s="196">
        <v>4</v>
      </c>
      <c r="B1478" s="197" t="s">
        <v>422</v>
      </c>
      <c r="C1478" s="208">
        <v>43</v>
      </c>
      <c r="D1478" s="209" t="s">
        <v>688</v>
      </c>
      <c r="E1478" s="212">
        <v>4311</v>
      </c>
      <c r="F1478" s="213" t="s">
        <v>689</v>
      </c>
      <c r="G1478" s="231" t="s">
        <v>215</v>
      </c>
      <c r="H1478" s="89"/>
      <c r="I1478" s="90" t="s">
        <v>216</v>
      </c>
      <c r="J1478" s="90"/>
      <c r="K1478" s="90" t="s">
        <v>64</v>
      </c>
      <c r="L1478" s="90" t="s">
        <v>218</v>
      </c>
      <c r="M1478" s="91"/>
      <c r="N1478" s="312">
        <v>1</v>
      </c>
      <c r="O1478" s="313">
        <f t="shared" si="231"/>
        <v>6.25E-2</v>
      </c>
      <c r="P1478" s="104">
        <v>1</v>
      </c>
      <c r="Q1478" s="92"/>
      <c r="R1478" s="92"/>
      <c r="S1478" s="92"/>
      <c r="T1478" s="92"/>
      <c r="U1478" s="92"/>
      <c r="V1478" s="92"/>
      <c r="W1478" s="92"/>
      <c r="X1478" s="109">
        <f t="shared" si="225"/>
        <v>100</v>
      </c>
      <c r="Y1478" s="83"/>
      <c r="Z1478" s="110">
        <f t="shared" si="226"/>
        <v>6.25</v>
      </c>
      <c r="AA1478" s="111"/>
      <c r="AB1478" s="92"/>
      <c r="AC1478" s="92"/>
      <c r="AD1478" s="92"/>
      <c r="AE1478" s="92"/>
      <c r="AF1478" s="92"/>
      <c r="AG1478" s="92"/>
      <c r="AH1478" s="92"/>
      <c r="AI1478" s="109">
        <f t="shared" si="227"/>
        <v>0</v>
      </c>
      <c r="AJ1478" s="83"/>
      <c r="AK1478" s="110">
        <f t="shared" si="228"/>
        <v>0</v>
      </c>
      <c r="AL1478" s="111"/>
      <c r="AM1478" s="92"/>
      <c r="AN1478" s="92"/>
      <c r="AO1478" s="92"/>
      <c r="AP1478" s="92"/>
      <c r="AQ1478" s="92"/>
      <c r="AR1478" s="92"/>
      <c r="AS1478" s="92">
        <v>1</v>
      </c>
      <c r="AT1478" s="92"/>
      <c r="AU1478" s="92"/>
      <c r="AV1478" s="109">
        <f t="shared" si="229"/>
        <v>1000</v>
      </c>
      <c r="AW1478" s="75"/>
      <c r="AX1478" s="110">
        <f t="shared" si="230"/>
        <v>62.5</v>
      </c>
      <c r="AY1478" s="111"/>
      <c r="AZ1478" s="93"/>
      <c r="BA1478" s="94" t="s">
        <v>554</v>
      </c>
      <c r="BB1478" s="71"/>
      <c r="BC1478" s="95"/>
      <c r="BD1478" s="41">
        <v>4</v>
      </c>
      <c r="BE1478" s="52">
        <v>43</v>
      </c>
      <c r="BF1478" s="103">
        <v>4311</v>
      </c>
      <c r="BG1478" s="280" t="s">
        <v>52</v>
      </c>
    </row>
    <row r="1479" spans="1:59" s="63" customFormat="1" ht="12.75" x14ac:dyDescent="0.2">
      <c r="A1479" s="196">
        <v>4</v>
      </c>
      <c r="B1479" s="197" t="s">
        <v>422</v>
      </c>
      <c r="C1479" s="208">
        <v>43</v>
      </c>
      <c r="D1479" s="209" t="s">
        <v>688</v>
      </c>
      <c r="E1479" s="212">
        <v>4311</v>
      </c>
      <c r="F1479" s="213" t="s">
        <v>689</v>
      </c>
      <c r="G1479" s="231" t="s">
        <v>215</v>
      </c>
      <c r="H1479" s="89"/>
      <c r="I1479" s="90" t="s">
        <v>120</v>
      </c>
      <c r="J1479" s="90"/>
      <c r="K1479" s="90" t="s">
        <v>90</v>
      </c>
      <c r="L1479" s="90" t="s">
        <v>223</v>
      </c>
      <c r="M1479" s="91"/>
      <c r="N1479" s="312">
        <v>1</v>
      </c>
      <c r="O1479" s="313">
        <f t="shared" si="231"/>
        <v>6.25E-2</v>
      </c>
      <c r="P1479" s="104"/>
      <c r="Q1479" s="92"/>
      <c r="R1479" s="92"/>
      <c r="S1479" s="92"/>
      <c r="T1479" s="92"/>
      <c r="U1479" s="92">
        <v>1</v>
      </c>
      <c r="V1479" s="92"/>
      <c r="W1479" s="92"/>
      <c r="X1479" s="109">
        <f t="shared" si="225"/>
        <v>5000</v>
      </c>
      <c r="Y1479" s="83"/>
      <c r="Z1479" s="110">
        <f t="shared" si="226"/>
        <v>312.5</v>
      </c>
      <c r="AA1479" s="111"/>
      <c r="AB1479" s="92"/>
      <c r="AC1479" s="92"/>
      <c r="AD1479" s="92"/>
      <c r="AE1479" s="92"/>
      <c r="AF1479" s="92"/>
      <c r="AG1479" s="92"/>
      <c r="AH1479" s="92"/>
      <c r="AI1479" s="109">
        <f t="shared" si="227"/>
        <v>0</v>
      </c>
      <c r="AJ1479" s="83"/>
      <c r="AK1479" s="110">
        <f t="shared" si="228"/>
        <v>0</v>
      </c>
      <c r="AL1479" s="111"/>
      <c r="AM1479" s="92"/>
      <c r="AN1479" s="92"/>
      <c r="AO1479" s="92"/>
      <c r="AP1479" s="92">
        <v>1</v>
      </c>
      <c r="AQ1479" s="92"/>
      <c r="AR1479" s="92"/>
      <c r="AS1479" s="92"/>
      <c r="AT1479" s="92"/>
      <c r="AU1479" s="92"/>
      <c r="AV1479" s="109">
        <f t="shared" si="229"/>
        <v>100</v>
      </c>
      <c r="AW1479" s="75"/>
      <c r="AX1479" s="110">
        <f t="shared" si="230"/>
        <v>6.25</v>
      </c>
      <c r="AY1479" s="111"/>
      <c r="AZ1479" s="93"/>
      <c r="BA1479" s="94" t="s">
        <v>554</v>
      </c>
      <c r="BB1479" s="71"/>
      <c r="BC1479" s="95"/>
      <c r="BD1479" s="41">
        <v>4</v>
      </c>
      <c r="BE1479" s="52">
        <v>43</v>
      </c>
      <c r="BF1479" s="103">
        <v>4311</v>
      </c>
      <c r="BG1479" s="280" t="s">
        <v>52</v>
      </c>
    </row>
    <row r="1480" spans="1:59" s="63" customFormat="1" ht="12.75" x14ac:dyDescent="0.2">
      <c r="A1480" s="196">
        <v>4</v>
      </c>
      <c r="B1480" s="197" t="s">
        <v>422</v>
      </c>
      <c r="C1480" s="208">
        <v>43</v>
      </c>
      <c r="D1480" s="209" t="s">
        <v>688</v>
      </c>
      <c r="E1480" s="212">
        <v>4311</v>
      </c>
      <c r="F1480" s="213" t="s">
        <v>689</v>
      </c>
      <c r="G1480" s="231" t="s">
        <v>215</v>
      </c>
      <c r="H1480" s="89"/>
      <c r="I1480" s="90" t="s">
        <v>586</v>
      </c>
      <c r="J1480" s="90"/>
      <c r="K1480" s="90" t="s">
        <v>64</v>
      </c>
      <c r="L1480" s="90" t="s">
        <v>588</v>
      </c>
      <c r="M1480" s="91"/>
      <c r="N1480" s="312">
        <v>1</v>
      </c>
      <c r="O1480" s="313">
        <f t="shared" si="231"/>
        <v>6.25E-2</v>
      </c>
      <c r="P1480" s="104"/>
      <c r="Q1480" s="92"/>
      <c r="R1480" s="92"/>
      <c r="S1480" s="92"/>
      <c r="T1480" s="92"/>
      <c r="U1480" s="92"/>
      <c r="V1480" s="92"/>
      <c r="W1480" s="92"/>
      <c r="X1480" s="109">
        <f t="shared" si="225"/>
        <v>0</v>
      </c>
      <c r="Y1480" s="83"/>
      <c r="Z1480" s="110">
        <f t="shared" si="226"/>
        <v>0</v>
      </c>
      <c r="AA1480" s="111"/>
      <c r="AB1480" s="92"/>
      <c r="AC1480" s="92"/>
      <c r="AD1480" s="92"/>
      <c r="AE1480" s="92"/>
      <c r="AF1480" s="92"/>
      <c r="AG1480" s="92"/>
      <c r="AH1480" s="92"/>
      <c r="AI1480" s="109">
        <f t="shared" si="227"/>
        <v>0</v>
      </c>
      <c r="AJ1480" s="83"/>
      <c r="AK1480" s="110">
        <f t="shared" si="228"/>
        <v>0</v>
      </c>
      <c r="AL1480" s="111"/>
      <c r="AM1480" s="92"/>
      <c r="AN1480" s="92">
        <v>1</v>
      </c>
      <c r="AO1480" s="92"/>
      <c r="AP1480" s="92"/>
      <c r="AQ1480" s="92"/>
      <c r="AR1480" s="92"/>
      <c r="AS1480" s="92"/>
      <c r="AT1480" s="92"/>
      <c r="AU1480" s="92"/>
      <c r="AV1480" s="109">
        <f t="shared" si="229"/>
        <v>25</v>
      </c>
      <c r="AW1480" s="75"/>
      <c r="AX1480" s="110">
        <f t="shared" si="230"/>
        <v>1.5625</v>
      </c>
      <c r="AY1480" s="111"/>
      <c r="AZ1480" s="93"/>
      <c r="BA1480" s="94" t="s">
        <v>554</v>
      </c>
      <c r="BB1480" s="71"/>
      <c r="BC1480" s="95"/>
      <c r="BD1480" s="41">
        <v>4</v>
      </c>
      <c r="BE1480" s="52">
        <v>43</v>
      </c>
      <c r="BF1480" s="103">
        <v>4311</v>
      </c>
      <c r="BG1480" s="280" t="s">
        <v>52</v>
      </c>
    </row>
    <row r="1481" spans="1:59" s="63" customFormat="1" ht="12.75" x14ac:dyDescent="0.2">
      <c r="A1481" s="196">
        <v>4</v>
      </c>
      <c r="B1481" s="197" t="s">
        <v>422</v>
      </c>
      <c r="C1481" s="208">
        <v>43</v>
      </c>
      <c r="D1481" s="209" t="s">
        <v>688</v>
      </c>
      <c r="E1481" s="212">
        <v>4311</v>
      </c>
      <c r="F1481" s="213" t="s">
        <v>689</v>
      </c>
      <c r="G1481" s="231" t="s">
        <v>215</v>
      </c>
      <c r="H1481" s="89"/>
      <c r="I1481" s="90" t="s">
        <v>603</v>
      </c>
      <c r="J1481" s="90"/>
      <c r="K1481" s="90" t="s">
        <v>64</v>
      </c>
      <c r="L1481" s="90" t="s">
        <v>604</v>
      </c>
      <c r="M1481" s="91"/>
      <c r="N1481" s="312">
        <v>1</v>
      </c>
      <c r="O1481" s="313">
        <f t="shared" si="231"/>
        <v>6.25E-2</v>
      </c>
      <c r="P1481" s="104"/>
      <c r="Q1481" s="92"/>
      <c r="R1481" s="92"/>
      <c r="S1481" s="92"/>
      <c r="T1481" s="92"/>
      <c r="U1481" s="92"/>
      <c r="V1481" s="92"/>
      <c r="W1481" s="92"/>
      <c r="X1481" s="109">
        <f t="shared" si="225"/>
        <v>0</v>
      </c>
      <c r="Y1481" s="83"/>
      <c r="Z1481" s="110">
        <f t="shared" si="226"/>
        <v>0</v>
      </c>
      <c r="AA1481" s="111"/>
      <c r="AB1481" s="92"/>
      <c r="AC1481" s="92"/>
      <c r="AD1481" s="92"/>
      <c r="AE1481" s="92"/>
      <c r="AF1481" s="92"/>
      <c r="AG1481" s="92"/>
      <c r="AH1481" s="92"/>
      <c r="AI1481" s="109">
        <f t="shared" si="227"/>
        <v>0</v>
      </c>
      <c r="AJ1481" s="83"/>
      <c r="AK1481" s="110">
        <f t="shared" si="228"/>
        <v>0</v>
      </c>
      <c r="AL1481" s="111"/>
      <c r="AM1481" s="92"/>
      <c r="AN1481" s="92"/>
      <c r="AO1481" s="92"/>
      <c r="AP1481" s="92"/>
      <c r="AQ1481" s="92">
        <v>1</v>
      </c>
      <c r="AR1481" s="92"/>
      <c r="AS1481" s="92"/>
      <c r="AT1481" s="92"/>
      <c r="AU1481" s="92"/>
      <c r="AV1481" s="109">
        <f t="shared" si="229"/>
        <v>250</v>
      </c>
      <c r="AW1481" s="75"/>
      <c r="AX1481" s="110">
        <f t="shared" si="230"/>
        <v>15.625</v>
      </c>
      <c r="AY1481" s="111"/>
      <c r="AZ1481" s="93"/>
      <c r="BA1481" s="94" t="s">
        <v>554</v>
      </c>
      <c r="BB1481" s="71"/>
      <c r="BC1481" s="95"/>
      <c r="BD1481" s="41">
        <v>4</v>
      </c>
      <c r="BE1481" s="52">
        <v>43</v>
      </c>
      <c r="BF1481" s="103">
        <v>4311</v>
      </c>
      <c r="BG1481" s="280" t="s">
        <v>52</v>
      </c>
    </row>
    <row r="1482" spans="1:59" s="63" customFormat="1" ht="12.75" x14ac:dyDescent="0.2">
      <c r="A1482" s="196">
        <v>4</v>
      </c>
      <c r="B1482" s="197" t="s">
        <v>422</v>
      </c>
      <c r="C1482" s="208">
        <v>43</v>
      </c>
      <c r="D1482" s="209" t="s">
        <v>688</v>
      </c>
      <c r="E1482" s="212">
        <v>4311</v>
      </c>
      <c r="F1482" s="213" t="s">
        <v>689</v>
      </c>
      <c r="G1482" s="231" t="s">
        <v>215</v>
      </c>
      <c r="H1482" s="89"/>
      <c r="I1482" s="90" t="s">
        <v>605</v>
      </c>
      <c r="J1482" s="90"/>
      <c r="K1482" s="90" t="s">
        <v>64</v>
      </c>
      <c r="L1482" s="90" t="s">
        <v>606</v>
      </c>
      <c r="M1482" s="91"/>
      <c r="N1482" s="312">
        <v>1</v>
      </c>
      <c r="O1482" s="313">
        <f t="shared" si="231"/>
        <v>6.25E-2</v>
      </c>
      <c r="P1482" s="104">
        <v>1</v>
      </c>
      <c r="Q1482" s="92"/>
      <c r="R1482" s="92"/>
      <c r="S1482" s="92"/>
      <c r="T1482" s="92"/>
      <c r="U1482" s="92"/>
      <c r="V1482" s="92"/>
      <c r="W1482" s="92"/>
      <c r="X1482" s="109">
        <f t="shared" si="225"/>
        <v>100</v>
      </c>
      <c r="Y1482" s="83"/>
      <c r="Z1482" s="110">
        <f t="shared" si="226"/>
        <v>6.25</v>
      </c>
      <c r="AA1482" s="111"/>
      <c r="AB1482" s="92"/>
      <c r="AC1482" s="92"/>
      <c r="AD1482" s="92"/>
      <c r="AE1482" s="92"/>
      <c r="AF1482" s="92"/>
      <c r="AG1482" s="92"/>
      <c r="AH1482" s="92"/>
      <c r="AI1482" s="109">
        <f t="shared" si="227"/>
        <v>0</v>
      </c>
      <c r="AJ1482" s="83"/>
      <c r="AK1482" s="110">
        <f t="shared" si="228"/>
        <v>0</v>
      </c>
      <c r="AL1482" s="111"/>
      <c r="AM1482" s="92"/>
      <c r="AN1482" s="92"/>
      <c r="AO1482" s="92"/>
      <c r="AP1482" s="92"/>
      <c r="AQ1482" s="92"/>
      <c r="AR1482" s="92"/>
      <c r="AS1482" s="92">
        <v>1</v>
      </c>
      <c r="AT1482" s="92"/>
      <c r="AU1482" s="92"/>
      <c r="AV1482" s="109">
        <f t="shared" si="229"/>
        <v>1000</v>
      </c>
      <c r="AW1482" s="75"/>
      <c r="AX1482" s="110">
        <f t="shared" si="230"/>
        <v>62.5</v>
      </c>
      <c r="AY1482" s="111"/>
      <c r="AZ1482" s="93"/>
      <c r="BA1482" s="94" t="s">
        <v>554</v>
      </c>
      <c r="BB1482" s="71"/>
      <c r="BC1482" s="95"/>
      <c r="BD1482" s="41">
        <v>4</v>
      </c>
      <c r="BE1482" s="52">
        <v>43</v>
      </c>
      <c r="BF1482" s="103">
        <v>4311</v>
      </c>
      <c r="BG1482" s="280" t="s">
        <v>52</v>
      </c>
    </row>
    <row r="1483" spans="1:59" s="63" customFormat="1" ht="12.75" x14ac:dyDescent="0.2">
      <c r="A1483" s="196">
        <v>4</v>
      </c>
      <c r="B1483" s="197" t="s">
        <v>422</v>
      </c>
      <c r="C1483" s="208">
        <v>43</v>
      </c>
      <c r="D1483" s="209" t="s">
        <v>688</v>
      </c>
      <c r="E1483" s="212">
        <v>4311</v>
      </c>
      <c r="F1483" s="213" t="s">
        <v>689</v>
      </c>
      <c r="G1483" s="231" t="s">
        <v>215</v>
      </c>
      <c r="H1483" s="89"/>
      <c r="I1483" s="90" t="s">
        <v>292</v>
      </c>
      <c r="J1483" s="90"/>
      <c r="K1483" s="90" t="s">
        <v>64</v>
      </c>
      <c r="L1483" s="90" t="s">
        <v>202</v>
      </c>
      <c r="M1483" s="91"/>
      <c r="N1483" s="312">
        <v>1</v>
      </c>
      <c r="O1483" s="313">
        <f t="shared" si="231"/>
        <v>6.25E-2</v>
      </c>
      <c r="P1483" s="104"/>
      <c r="Q1483" s="92"/>
      <c r="R1483" s="92"/>
      <c r="S1483" s="92"/>
      <c r="T1483" s="92"/>
      <c r="U1483" s="92"/>
      <c r="V1483" s="92"/>
      <c r="W1483" s="92"/>
      <c r="X1483" s="109">
        <f t="shared" si="225"/>
        <v>0</v>
      </c>
      <c r="Y1483" s="83"/>
      <c r="Z1483" s="110">
        <f t="shared" si="226"/>
        <v>0</v>
      </c>
      <c r="AA1483" s="111"/>
      <c r="AB1483" s="92"/>
      <c r="AC1483" s="92"/>
      <c r="AD1483" s="92"/>
      <c r="AE1483" s="92"/>
      <c r="AF1483" s="92"/>
      <c r="AG1483" s="92"/>
      <c r="AH1483" s="92"/>
      <c r="AI1483" s="109">
        <f t="shared" si="227"/>
        <v>0</v>
      </c>
      <c r="AJ1483" s="83"/>
      <c r="AK1483" s="110">
        <f t="shared" si="228"/>
        <v>0</v>
      </c>
      <c r="AL1483" s="111"/>
      <c r="AM1483" s="92"/>
      <c r="AN1483" s="92"/>
      <c r="AO1483" s="92"/>
      <c r="AP1483" s="92"/>
      <c r="AQ1483" s="92"/>
      <c r="AR1483" s="92">
        <v>1</v>
      </c>
      <c r="AS1483" s="92"/>
      <c r="AT1483" s="92"/>
      <c r="AU1483" s="92"/>
      <c r="AV1483" s="109">
        <f t="shared" si="229"/>
        <v>500</v>
      </c>
      <c r="AW1483" s="75"/>
      <c r="AX1483" s="110">
        <f t="shared" si="230"/>
        <v>31.25</v>
      </c>
      <c r="AY1483" s="111"/>
      <c r="AZ1483" s="93"/>
      <c r="BA1483" s="94" t="s">
        <v>554</v>
      </c>
      <c r="BB1483" s="71"/>
      <c r="BC1483" s="95"/>
      <c r="BD1483" s="41">
        <v>4</v>
      </c>
      <c r="BE1483" s="52">
        <v>43</v>
      </c>
      <c r="BF1483" s="103">
        <v>4311</v>
      </c>
      <c r="BG1483" s="280" t="s">
        <v>52</v>
      </c>
    </row>
    <row r="1484" spans="1:59" s="63" customFormat="1" ht="12.75" x14ac:dyDescent="0.2">
      <c r="A1484" s="196">
        <v>4</v>
      </c>
      <c r="B1484" s="197" t="s">
        <v>422</v>
      </c>
      <c r="C1484" s="208">
        <v>43</v>
      </c>
      <c r="D1484" s="209" t="s">
        <v>688</v>
      </c>
      <c r="E1484" s="212">
        <v>4311</v>
      </c>
      <c r="F1484" s="213" t="s">
        <v>689</v>
      </c>
      <c r="G1484" s="231" t="s">
        <v>215</v>
      </c>
      <c r="H1484" s="89"/>
      <c r="I1484" s="90" t="s">
        <v>287</v>
      </c>
      <c r="J1484" s="90"/>
      <c r="K1484" s="90" t="s">
        <v>64</v>
      </c>
      <c r="L1484" s="90" t="s">
        <v>119</v>
      </c>
      <c r="M1484" s="91"/>
      <c r="N1484" s="312">
        <v>1</v>
      </c>
      <c r="O1484" s="313">
        <f t="shared" si="231"/>
        <v>6.25E-2</v>
      </c>
      <c r="P1484" s="104">
        <v>1</v>
      </c>
      <c r="Q1484" s="92"/>
      <c r="R1484" s="92"/>
      <c r="S1484" s="92"/>
      <c r="T1484" s="92"/>
      <c r="U1484" s="92"/>
      <c r="V1484" s="92"/>
      <c r="W1484" s="92"/>
      <c r="X1484" s="109">
        <f t="shared" si="225"/>
        <v>100</v>
      </c>
      <c r="Y1484" s="83"/>
      <c r="Z1484" s="110">
        <f t="shared" si="226"/>
        <v>6.25</v>
      </c>
      <c r="AA1484" s="111"/>
      <c r="AB1484" s="92"/>
      <c r="AC1484" s="92"/>
      <c r="AD1484" s="92"/>
      <c r="AE1484" s="92"/>
      <c r="AF1484" s="92"/>
      <c r="AG1484" s="92"/>
      <c r="AH1484" s="92"/>
      <c r="AI1484" s="109">
        <f t="shared" si="227"/>
        <v>0</v>
      </c>
      <c r="AJ1484" s="83"/>
      <c r="AK1484" s="110">
        <f t="shared" si="228"/>
        <v>0</v>
      </c>
      <c r="AL1484" s="111"/>
      <c r="AM1484" s="92"/>
      <c r="AN1484" s="92"/>
      <c r="AO1484" s="92"/>
      <c r="AP1484" s="92"/>
      <c r="AQ1484" s="92"/>
      <c r="AR1484" s="92"/>
      <c r="AS1484" s="92"/>
      <c r="AT1484" s="92">
        <v>1</v>
      </c>
      <c r="AU1484" s="92"/>
      <c r="AV1484" s="109">
        <f t="shared" si="229"/>
        <v>2500</v>
      </c>
      <c r="AW1484" s="75"/>
      <c r="AX1484" s="110">
        <f t="shared" si="230"/>
        <v>156.25</v>
      </c>
      <c r="AY1484" s="111"/>
      <c r="AZ1484" s="93"/>
      <c r="BA1484" s="94" t="s">
        <v>554</v>
      </c>
      <c r="BB1484" s="71"/>
      <c r="BC1484" s="95"/>
      <c r="BD1484" s="41">
        <v>4</v>
      </c>
      <c r="BE1484" s="52">
        <v>43</v>
      </c>
      <c r="BF1484" s="103">
        <v>4311</v>
      </c>
      <c r="BG1484" s="280" t="s">
        <v>52</v>
      </c>
    </row>
    <row r="1485" spans="1:59" s="63" customFormat="1" ht="12.75" x14ac:dyDescent="0.2">
      <c r="A1485" s="196">
        <v>4</v>
      </c>
      <c r="B1485" s="197" t="s">
        <v>422</v>
      </c>
      <c r="C1485" s="208">
        <v>43</v>
      </c>
      <c r="D1485" s="209" t="s">
        <v>688</v>
      </c>
      <c r="E1485" s="212">
        <v>4311</v>
      </c>
      <c r="F1485" s="213" t="s">
        <v>689</v>
      </c>
      <c r="G1485" s="231" t="s">
        <v>215</v>
      </c>
      <c r="H1485" s="89"/>
      <c r="I1485" s="90" t="s">
        <v>607</v>
      </c>
      <c r="J1485" s="90"/>
      <c r="K1485" s="90" t="s">
        <v>64</v>
      </c>
      <c r="L1485" s="90" t="s">
        <v>119</v>
      </c>
      <c r="M1485" s="91"/>
      <c r="N1485" s="312">
        <v>1</v>
      </c>
      <c r="O1485" s="313">
        <f t="shared" si="231"/>
        <v>6.25E-2</v>
      </c>
      <c r="P1485" s="104">
        <v>1</v>
      </c>
      <c r="Q1485" s="92"/>
      <c r="R1485" s="92"/>
      <c r="S1485" s="92"/>
      <c r="T1485" s="92"/>
      <c r="U1485" s="92"/>
      <c r="V1485" s="92"/>
      <c r="W1485" s="92"/>
      <c r="X1485" s="109">
        <f t="shared" si="225"/>
        <v>100</v>
      </c>
      <c r="Y1485" s="83"/>
      <c r="Z1485" s="110">
        <f t="shared" si="226"/>
        <v>6.25</v>
      </c>
      <c r="AA1485" s="111"/>
      <c r="AB1485" s="92"/>
      <c r="AC1485" s="92"/>
      <c r="AD1485" s="92"/>
      <c r="AE1485" s="92"/>
      <c r="AF1485" s="92"/>
      <c r="AG1485" s="92"/>
      <c r="AH1485" s="92"/>
      <c r="AI1485" s="109">
        <f t="shared" si="227"/>
        <v>0</v>
      </c>
      <c r="AJ1485" s="83"/>
      <c r="AK1485" s="110">
        <f t="shared" si="228"/>
        <v>0</v>
      </c>
      <c r="AL1485" s="111"/>
      <c r="AM1485" s="92"/>
      <c r="AN1485" s="92"/>
      <c r="AO1485" s="92"/>
      <c r="AP1485" s="92"/>
      <c r="AQ1485" s="92"/>
      <c r="AR1485" s="92"/>
      <c r="AS1485" s="92"/>
      <c r="AT1485" s="92">
        <v>1</v>
      </c>
      <c r="AU1485" s="92"/>
      <c r="AV1485" s="109">
        <f t="shared" si="229"/>
        <v>2500</v>
      </c>
      <c r="AW1485" s="75"/>
      <c r="AX1485" s="110">
        <f t="shared" si="230"/>
        <v>156.25</v>
      </c>
      <c r="AY1485" s="111"/>
      <c r="AZ1485" s="93"/>
      <c r="BA1485" s="94" t="s">
        <v>554</v>
      </c>
      <c r="BB1485" s="71"/>
      <c r="BC1485" s="95"/>
      <c r="BD1485" s="41">
        <v>4</v>
      </c>
      <c r="BE1485" s="52">
        <v>43</v>
      </c>
      <c r="BF1485" s="103">
        <v>4311</v>
      </c>
      <c r="BG1485" s="280" t="s">
        <v>52</v>
      </c>
    </row>
    <row r="1486" spans="1:59" s="63" customFormat="1" ht="12.75" x14ac:dyDescent="0.2">
      <c r="A1486" s="196">
        <v>4</v>
      </c>
      <c r="B1486" s="197" t="s">
        <v>422</v>
      </c>
      <c r="C1486" s="208">
        <v>43</v>
      </c>
      <c r="D1486" s="209" t="s">
        <v>688</v>
      </c>
      <c r="E1486" s="212">
        <v>4311</v>
      </c>
      <c r="F1486" s="213" t="s">
        <v>689</v>
      </c>
      <c r="G1486" s="231" t="s">
        <v>215</v>
      </c>
      <c r="H1486" s="89"/>
      <c r="I1486" s="90" t="s">
        <v>690</v>
      </c>
      <c r="J1486" s="90"/>
      <c r="K1486" s="90" t="s">
        <v>64</v>
      </c>
      <c r="L1486" s="90" t="s">
        <v>76</v>
      </c>
      <c r="M1486" s="91"/>
      <c r="N1486" s="312">
        <v>1</v>
      </c>
      <c r="O1486" s="313">
        <f t="shared" si="231"/>
        <v>6.25E-2</v>
      </c>
      <c r="P1486" s="104"/>
      <c r="Q1486" s="92"/>
      <c r="R1486" s="92"/>
      <c r="S1486" s="92"/>
      <c r="T1486" s="92"/>
      <c r="U1486" s="92"/>
      <c r="V1486" s="92"/>
      <c r="W1486" s="92"/>
      <c r="X1486" s="109">
        <f t="shared" si="225"/>
        <v>0</v>
      </c>
      <c r="Y1486" s="83"/>
      <c r="Z1486" s="110">
        <f t="shared" si="226"/>
        <v>0</v>
      </c>
      <c r="AA1486" s="111"/>
      <c r="AB1486" s="92"/>
      <c r="AC1486" s="92"/>
      <c r="AD1486" s="92"/>
      <c r="AE1486" s="92"/>
      <c r="AF1486" s="92"/>
      <c r="AG1486" s="92"/>
      <c r="AH1486" s="92"/>
      <c r="AI1486" s="109">
        <f t="shared" si="227"/>
        <v>0</v>
      </c>
      <c r="AJ1486" s="83"/>
      <c r="AK1486" s="110">
        <f t="shared" si="228"/>
        <v>0</v>
      </c>
      <c r="AL1486" s="111"/>
      <c r="AM1486" s="92"/>
      <c r="AN1486" s="92">
        <v>1</v>
      </c>
      <c r="AO1486" s="92"/>
      <c r="AP1486" s="92"/>
      <c r="AQ1486" s="92"/>
      <c r="AR1486" s="92"/>
      <c r="AS1486" s="92"/>
      <c r="AT1486" s="92"/>
      <c r="AU1486" s="92"/>
      <c r="AV1486" s="109">
        <f t="shared" si="229"/>
        <v>25</v>
      </c>
      <c r="AW1486" s="75"/>
      <c r="AX1486" s="110">
        <f t="shared" si="230"/>
        <v>1.5625</v>
      </c>
      <c r="AY1486" s="111"/>
      <c r="AZ1486" s="93"/>
      <c r="BA1486" s="94" t="s">
        <v>554</v>
      </c>
      <c r="BB1486" s="71"/>
      <c r="BC1486" s="95"/>
      <c r="BD1486" s="41">
        <v>4</v>
      </c>
      <c r="BE1486" s="52">
        <v>43</v>
      </c>
      <c r="BF1486" s="103">
        <v>4311</v>
      </c>
      <c r="BG1486" s="280" t="s">
        <v>52</v>
      </c>
    </row>
    <row r="1487" spans="1:59" s="63" customFormat="1" ht="12.75" x14ac:dyDescent="0.2">
      <c r="A1487" s="196">
        <v>4</v>
      </c>
      <c r="B1487" s="197" t="s">
        <v>422</v>
      </c>
      <c r="C1487" s="208">
        <v>43</v>
      </c>
      <c r="D1487" s="209" t="s">
        <v>688</v>
      </c>
      <c r="E1487" s="212">
        <v>4311</v>
      </c>
      <c r="F1487" s="213" t="s">
        <v>689</v>
      </c>
      <c r="G1487" s="231" t="s">
        <v>215</v>
      </c>
      <c r="H1487" s="89"/>
      <c r="I1487" s="90" t="s">
        <v>608</v>
      </c>
      <c r="J1487" s="90"/>
      <c r="K1487" s="90" t="s">
        <v>64</v>
      </c>
      <c r="L1487" s="90" t="s">
        <v>119</v>
      </c>
      <c r="M1487" s="91"/>
      <c r="N1487" s="312">
        <v>1</v>
      </c>
      <c r="O1487" s="313">
        <f t="shared" si="231"/>
        <v>6.25E-2</v>
      </c>
      <c r="P1487" s="104">
        <v>1</v>
      </c>
      <c r="Q1487" s="92"/>
      <c r="R1487" s="92"/>
      <c r="S1487" s="92"/>
      <c r="T1487" s="92"/>
      <c r="U1487" s="92"/>
      <c r="V1487" s="92"/>
      <c r="W1487" s="92"/>
      <c r="X1487" s="109">
        <f t="shared" si="225"/>
        <v>100</v>
      </c>
      <c r="Y1487" s="83"/>
      <c r="Z1487" s="110">
        <f t="shared" si="226"/>
        <v>6.25</v>
      </c>
      <c r="AA1487" s="111"/>
      <c r="AB1487" s="92"/>
      <c r="AC1487" s="92"/>
      <c r="AD1487" s="92"/>
      <c r="AE1487" s="92"/>
      <c r="AF1487" s="92"/>
      <c r="AG1487" s="92"/>
      <c r="AH1487" s="92"/>
      <c r="AI1487" s="109">
        <f t="shared" si="227"/>
        <v>0</v>
      </c>
      <c r="AJ1487" s="83"/>
      <c r="AK1487" s="110">
        <f t="shared" si="228"/>
        <v>0</v>
      </c>
      <c r="AL1487" s="111"/>
      <c r="AM1487" s="92"/>
      <c r="AN1487" s="92"/>
      <c r="AO1487" s="92"/>
      <c r="AP1487" s="92"/>
      <c r="AQ1487" s="92"/>
      <c r="AR1487" s="92"/>
      <c r="AS1487" s="92"/>
      <c r="AT1487" s="92">
        <v>1</v>
      </c>
      <c r="AU1487" s="92"/>
      <c r="AV1487" s="109">
        <f t="shared" si="229"/>
        <v>2500</v>
      </c>
      <c r="AW1487" s="75"/>
      <c r="AX1487" s="110">
        <f t="shared" si="230"/>
        <v>156.25</v>
      </c>
      <c r="AY1487" s="111"/>
      <c r="AZ1487" s="93"/>
      <c r="BA1487" s="94" t="s">
        <v>554</v>
      </c>
      <c r="BB1487" s="71"/>
      <c r="BC1487" s="95"/>
      <c r="BD1487" s="41">
        <v>4</v>
      </c>
      <c r="BE1487" s="52">
        <v>43</v>
      </c>
      <c r="BF1487" s="103">
        <v>4311</v>
      </c>
      <c r="BG1487" s="280" t="s">
        <v>52</v>
      </c>
    </row>
    <row r="1488" spans="1:59" s="63" customFormat="1" ht="12.75" x14ac:dyDescent="0.2">
      <c r="A1488" s="196">
        <v>4</v>
      </c>
      <c r="B1488" s="197" t="s">
        <v>422</v>
      </c>
      <c r="C1488" s="208">
        <v>43</v>
      </c>
      <c r="D1488" s="209" t="s">
        <v>688</v>
      </c>
      <c r="E1488" s="212">
        <v>4311</v>
      </c>
      <c r="F1488" s="213" t="s">
        <v>689</v>
      </c>
      <c r="G1488" s="231" t="s">
        <v>215</v>
      </c>
      <c r="H1488" s="89"/>
      <c r="I1488" s="90" t="s">
        <v>691</v>
      </c>
      <c r="J1488" s="90"/>
      <c r="K1488" s="90" t="s">
        <v>64</v>
      </c>
      <c r="L1488" s="90" t="s">
        <v>398</v>
      </c>
      <c r="M1488" s="91"/>
      <c r="N1488" s="312">
        <v>1</v>
      </c>
      <c r="O1488" s="313">
        <f t="shared" si="231"/>
        <v>6.25E-2</v>
      </c>
      <c r="P1488" s="104"/>
      <c r="Q1488" s="92"/>
      <c r="R1488" s="92"/>
      <c r="S1488" s="92"/>
      <c r="T1488" s="92"/>
      <c r="U1488" s="92"/>
      <c r="V1488" s="92"/>
      <c r="W1488" s="92"/>
      <c r="X1488" s="109">
        <f t="shared" si="225"/>
        <v>0</v>
      </c>
      <c r="Y1488" s="83"/>
      <c r="Z1488" s="110">
        <f t="shared" si="226"/>
        <v>0</v>
      </c>
      <c r="AA1488" s="111"/>
      <c r="AB1488" s="92"/>
      <c r="AC1488" s="92"/>
      <c r="AD1488" s="92"/>
      <c r="AE1488" s="92"/>
      <c r="AF1488" s="92"/>
      <c r="AG1488" s="92"/>
      <c r="AH1488" s="92"/>
      <c r="AI1488" s="109">
        <f t="shared" si="227"/>
        <v>0</v>
      </c>
      <c r="AJ1488" s="83"/>
      <c r="AK1488" s="110">
        <f t="shared" si="228"/>
        <v>0</v>
      </c>
      <c r="AL1488" s="111"/>
      <c r="AM1488" s="92"/>
      <c r="AN1488" s="92"/>
      <c r="AO1488" s="92"/>
      <c r="AP1488" s="92"/>
      <c r="AQ1488" s="92"/>
      <c r="AR1488" s="92"/>
      <c r="AS1488" s="92">
        <v>1</v>
      </c>
      <c r="AT1488" s="92"/>
      <c r="AU1488" s="92"/>
      <c r="AV1488" s="109">
        <f t="shared" si="229"/>
        <v>1000</v>
      </c>
      <c r="AW1488" s="75"/>
      <c r="AX1488" s="110">
        <f t="shared" si="230"/>
        <v>62.5</v>
      </c>
      <c r="AY1488" s="111"/>
      <c r="AZ1488" s="93"/>
      <c r="BA1488" s="94" t="s">
        <v>554</v>
      </c>
      <c r="BB1488" s="71"/>
      <c r="BC1488" s="95"/>
      <c r="BD1488" s="41">
        <v>4</v>
      </c>
      <c r="BE1488" s="52">
        <v>43</v>
      </c>
      <c r="BF1488" s="103">
        <v>4311</v>
      </c>
      <c r="BG1488" s="280" t="s">
        <v>52</v>
      </c>
    </row>
    <row r="1489" spans="1:59" s="63" customFormat="1" ht="12.75" x14ac:dyDescent="0.2">
      <c r="A1489" s="196">
        <v>4</v>
      </c>
      <c r="B1489" s="197" t="s">
        <v>422</v>
      </c>
      <c r="C1489" s="208">
        <v>43</v>
      </c>
      <c r="D1489" s="209" t="s">
        <v>688</v>
      </c>
      <c r="E1489" s="212">
        <v>4311</v>
      </c>
      <c r="F1489" s="213" t="s">
        <v>689</v>
      </c>
      <c r="G1489" s="231" t="s">
        <v>215</v>
      </c>
      <c r="H1489" s="89"/>
      <c r="I1489" s="90" t="s">
        <v>610</v>
      </c>
      <c r="J1489" s="90"/>
      <c r="K1489" s="90" t="s">
        <v>64</v>
      </c>
      <c r="L1489" s="90" t="s">
        <v>119</v>
      </c>
      <c r="M1489" s="91"/>
      <c r="N1489" s="312">
        <v>1</v>
      </c>
      <c r="O1489" s="313">
        <f t="shared" si="231"/>
        <v>6.25E-2</v>
      </c>
      <c r="P1489" s="104">
        <v>1</v>
      </c>
      <c r="Q1489" s="92"/>
      <c r="R1489" s="92"/>
      <c r="S1489" s="92"/>
      <c r="T1489" s="92"/>
      <c r="U1489" s="92"/>
      <c r="V1489" s="92"/>
      <c r="W1489" s="92"/>
      <c r="X1489" s="109">
        <f t="shared" si="225"/>
        <v>100</v>
      </c>
      <c r="Y1489" s="83"/>
      <c r="Z1489" s="110">
        <f t="shared" si="226"/>
        <v>6.25</v>
      </c>
      <c r="AA1489" s="111"/>
      <c r="AB1489" s="92"/>
      <c r="AC1489" s="92"/>
      <c r="AD1489" s="92"/>
      <c r="AE1489" s="92"/>
      <c r="AF1489" s="92"/>
      <c r="AG1489" s="92"/>
      <c r="AH1489" s="92"/>
      <c r="AI1489" s="109">
        <f t="shared" si="227"/>
        <v>0</v>
      </c>
      <c r="AJ1489" s="83"/>
      <c r="AK1489" s="110">
        <f t="shared" si="228"/>
        <v>0</v>
      </c>
      <c r="AL1489" s="111"/>
      <c r="AM1489" s="92"/>
      <c r="AN1489" s="92"/>
      <c r="AO1489" s="92"/>
      <c r="AP1489" s="92"/>
      <c r="AQ1489" s="92"/>
      <c r="AR1489" s="92"/>
      <c r="AS1489" s="92"/>
      <c r="AT1489" s="92">
        <v>1</v>
      </c>
      <c r="AU1489" s="92"/>
      <c r="AV1489" s="109">
        <f t="shared" si="229"/>
        <v>2500</v>
      </c>
      <c r="AW1489" s="75"/>
      <c r="AX1489" s="110">
        <f t="shared" si="230"/>
        <v>156.25</v>
      </c>
      <c r="AY1489" s="111"/>
      <c r="AZ1489" s="93"/>
      <c r="BA1489" s="94" t="s">
        <v>554</v>
      </c>
      <c r="BB1489" s="71"/>
      <c r="BC1489" s="95"/>
      <c r="BD1489" s="41">
        <v>4</v>
      </c>
      <c r="BE1489" s="52">
        <v>43</v>
      </c>
      <c r="BF1489" s="103">
        <v>4311</v>
      </c>
      <c r="BG1489" s="280" t="s">
        <v>52</v>
      </c>
    </row>
    <row r="1490" spans="1:59" s="63" customFormat="1" ht="12.75" x14ac:dyDescent="0.2">
      <c r="A1490" s="196">
        <v>4</v>
      </c>
      <c r="B1490" s="197" t="s">
        <v>422</v>
      </c>
      <c r="C1490" s="208">
        <v>43</v>
      </c>
      <c r="D1490" s="209" t="s">
        <v>688</v>
      </c>
      <c r="E1490" s="212">
        <v>4311</v>
      </c>
      <c r="F1490" s="213" t="s">
        <v>689</v>
      </c>
      <c r="G1490" s="231" t="s">
        <v>215</v>
      </c>
      <c r="H1490" s="89"/>
      <c r="I1490" s="90" t="s">
        <v>611</v>
      </c>
      <c r="J1490" s="90"/>
      <c r="K1490" s="90" t="s">
        <v>64</v>
      </c>
      <c r="L1490" s="90" t="s">
        <v>119</v>
      </c>
      <c r="M1490" s="91"/>
      <c r="N1490" s="312">
        <v>1</v>
      </c>
      <c r="O1490" s="313">
        <f t="shared" si="231"/>
        <v>6.25E-2</v>
      </c>
      <c r="P1490" s="104">
        <v>1</v>
      </c>
      <c r="Q1490" s="92"/>
      <c r="R1490" s="92"/>
      <c r="S1490" s="92"/>
      <c r="T1490" s="92"/>
      <c r="U1490" s="92"/>
      <c r="V1490" s="92"/>
      <c r="W1490" s="92"/>
      <c r="X1490" s="109">
        <f t="shared" si="225"/>
        <v>100</v>
      </c>
      <c r="Y1490" s="83"/>
      <c r="Z1490" s="110">
        <f t="shared" si="226"/>
        <v>6.25</v>
      </c>
      <c r="AA1490" s="111"/>
      <c r="AB1490" s="92"/>
      <c r="AC1490" s="92"/>
      <c r="AD1490" s="92"/>
      <c r="AE1490" s="92"/>
      <c r="AF1490" s="92"/>
      <c r="AG1490" s="92"/>
      <c r="AH1490" s="92"/>
      <c r="AI1490" s="109">
        <f t="shared" si="227"/>
        <v>0</v>
      </c>
      <c r="AJ1490" s="83"/>
      <c r="AK1490" s="110">
        <f t="shared" si="228"/>
        <v>0</v>
      </c>
      <c r="AL1490" s="111"/>
      <c r="AM1490" s="92"/>
      <c r="AN1490" s="92"/>
      <c r="AO1490" s="92"/>
      <c r="AP1490" s="92"/>
      <c r="AQ1490" s="92"/>
      <c r="AR1490" s="92"/>
      <c r="AS1490" s="92"/>
      <c r="AT1490" s="92">
        <v>1</v>
      </c>
      <c r="AU1490" s="92"/>
      <c r="AV1490" s="109">
        <f t="shared" si="229"/>
        <v>2500</v>
      </c>
      <c r="AW1490" s="75"/>
      <c r="AX1490" s="110">
        <f t="shared" si="230"/>
        <v>156.25</v>
      </c>
      <c r="AY1490" s="111"/>
      <c r="AZ1490" s="93"/>
      <c r="BA1490" s="94" t="s">
        <v>554</v>
      </c>
      <c r="BB1490" s="71"/>
      <c r="BC1490" s="95"/>
      <c r="BD1490" s="41">
        <v>4</v>
      </c>
      <c r="BE1490" s="52">
        <v>43</v>
      </c>
      <c r="BF1490" s="103">
        <v>4311</v>
      </c>
      <c r="BG1490" s="280" t="s">
        <v>52</v>
      </c>
    </row>
    <row r="1491" spans="1:59" s="63" customFormat="1" ht="12.75" x14ac:dyDescent="0.2">
      <c r="A1491" s="196">
        <v>4</v>
      </c>
      <c r="B1491" s="197" t="s">
        <v>422</v>
      </c>
      <c r="C1491" s="208">
        <v>43</v>
      </c>
      <c r="D1491" s="209" t="s">
        <v>688</v>
      </c>
      <c r="E1491" s="212">
        <v>4311</v>
      </c>
      <c r="F1491" s="213" t="s">
        <v>689</v>
      </c>
      <c r="G1491" s="231" t="s">
        <v>215</v>
      </c>
      <c r="H1491" s="89"/>
      <c r="I1491" s="90" t="s">
        <v>612</v>
      </c>
      <c r="J1491" s="90"/>
      <c r="K1491" s="90" t="s">
        <v>64</v>
      </c>
      <c r="L1491" s="90" t="s">
        <v>119</v>
      </c>
      <c r="M1491" s="91"/>
      <c r="N1491" s="312">
        <v>1</v>
      </c>
      <c r="O1491" s="313">
        <f t="shared" si="231"/>
        <v>6.25E-2</v>
      </c>
      <c r="P1491" s="104">
        <v>1</v>
      </c>
      <c r="Q1491" s="92"/>
      <c r="R1491" s="92"/>
      <c r="S1491" s="92"/>
      <c r="T1491" s="92"/>
      <c r="U1491" s="92"/>
      <c r="V1491" s="92"/>
      <c r="W1491" s="92"/>
      <c r="X1491" s="109">
        <f t="shared" si="225"/>
        <v>100</v>
      </c>
      <c r="Y1491" s="83"/>
      <c r="Z1491" s="110">
        <f t="shared" si="226"/>
        <v>6.25</v>
      </c>
      <c r="AA1491" s="111"/>
      <c r="AB1491" s="92"/>
      <c r="AC1491" s="92"/>
      <c r="AD1491" s="92"/>
      <c r="AE1491" s="92"/>
      <c r="AF1491" s="92"/>
      <c r="AG1491" s="92"/>
      <c r="AH1491" s="92"/>
      <c r="AI1491" s="109">
        <f t="shared" si="227"/>
        <v>0</v>
      </c>
      <c r="AJ1491" s="83"/>
      <c r="AK1491" s="110">
        <f t="shared" si="228"/>
        <v>0</v>
      </c>
      <c r="AL1491" s="111"/>
      <c r="AM1491" s="92"/>
      <c r="AN1491" s="92"/>
      <c r="AO1491" s="92"/>
      <c r="AP1491" s="92"/>
      <c r="AQ1491" s="92"/>
      <c r="AR1491" s="92"/>
      <c r="AS1491" s="92"/>
      <c r="AT1491" s="92">
        <v>1</v>
      </c>
      <c r="AU1491" s="92"/>
      <c r="AV1491" s="109">
        <f t="shared" si="229"/>
        <v>2500</v>
      </c>
      <c r="AW1491" s="75"/>
      <c r="AX1491" s="110">
        <f t="shared" si="230"/>
        <v>156.25</v>
      </c>
      <c r="AY1491" s="111"/>
      <c r="AZ1491" s="93"/>
      <c r="BA1491" s="94" t="s">
        <v>554</v>
      </c>
      <c r="BB1491" s="71"/>
      <c r="BC1491" s="95"/>
      <c r="BD1491" s="41">
        <v>4</v>
      </c>
      <c r="BE1491" s="52">
        <v>43</v>
      </c>
      <c r="BF1491" s="103">
        <v>4311</v>
      </c>
      <c r="BG1491" s="280" t="s">
        <v>52</v>
      </c>
    </row>
    <row r="1492" spans="1:59" s="63" customFormat="1" ht="12.75" x14ac:dyDescent="0.2">
      <c r="A1492" s="196">
        <v>4</v>
      </c>
      <c r="B1492" s="197" t="s">
        <v>422</v>
      </c>
      <c r="C1492" s="208">
        <v>43</v>
      </c>
      <c r="D1492" s="209" t="s">
        <v>688</v>
      </c>
      <c r="E1492" s="212">
        <v>4311</v>
      </c>
      <c r="F1492" s="213" t="s">
        <v>689</v>
      </c>
      <c r="G1492" s="231" t="s">
        <v>215</v>
      </c>
      <c r="H1492" s="65"/>
      <c r="I1492" s="222"/>
      <c r="J1492" s="66"/>
      <c r="K1492" s="66"/>
      <c r="L1492" s="66"/>
      <c r="M1492" s="64"/>
      <c r="N1492" s="304"/>
      <c r="O1492" s="305"/>
      <c r="P1492" s="127"/>
      <c r="Q1492" s="67"/>
      <c r="R1492" s="67"/>
      <c r="S1492" s="67"/>
      <c r="T1492" s="67"/>
      <c r="U1492" s="67"/>
      <c r="V1492" s="67"/>
      <c r="W1492" s="67"/>
      <c r="X1492" s="67"/>
      <c r="Y1492" s="68"/>
      <c r="Z1492" s="68"/>
      <c r="AA1492" s="68"/>
      <c r="AB1492" s="67"/>
      <c r="AC1492" s="67"/>
      <c r="AD1492" s="67"/>
      <c r="AE1492" s="67"/>
      <c r="AF1492" s="67"/>
      <c r="AG1492" s="67"/>
      <c r="AH1492" s="67"/>
      <c r="AI1492" s="67"/>
      <c r="AJ1492" s="68"/>
      <c r="AK1492" s="68"/>
      <c r="AL1492" s="68"/>
      <c r="AM1492" s="67"/>
      <c r="AN1492" s="67"/>
      <c r="AO1492" s="67"/>
      <c r="AP1492" s="67"/>
      <c r="AQ1492" s="67"/>
      <c r="AR1492" s="67"/>
      <c r="AS1492" s="67"/>
      <c r="AT1492" s="67"/>
      <c r="AU1492" s="67"/>
      <c r="AV1492" s="67"/>
      <c r="AW1492" s="67"/>
      <c r="AX1492" s="68"/>
      <c r="AY1492" s="68"/>
      <c r="AZ1492" s="69"/>
      <c r="BA1492" s="70"/>
      <c r="BB1492" s="71"/>
      <c r="BC1492" s="95"/>
      <c r="BD1492" s="41">
        <v>4</v>
      </c>
      <c r="BE1492" s="52">
        <v>43</v>
      </c>
      <c r="BF1492" s="103">
        <v>4311</v>
      </c>
      <c r="BG1492" s="275"/>
    </row>
    <row r="1493" spans="1:59" s="63" customFormat="1" ht="12.75" x14ac:dyDescent="0.2">
      <c r="A1493" s="196">
        <v>4</v>
      </c>
      <c r="B1493" s="197" t="s">
        <v>422</v>
      </c>
      <c r="C1493" s="208">
        <v>43</v>
      </c>
      <c r="D1493" s="209" t="s">
        <v>688</v>
      </c>
      <c r="E1493" s="212">
        <v>4311</v>
      </c>
      <c r="F1493" s="213" t="s">
        <v>689</v>
      </c>
      <c r="G1493" s="232"/>
      <c r="H1493" s="97"/>
      <c r="I1493" s="224"/>
      <c r="J1493" s="98"/>
      <c r="K1493" s="98"/>
      <c r="L1493" s="98"/>
      <c r="M1493" s="96"/>
      <c r="N1493" s="307"/>
      <c r="O1493" s="246"/>
      <c r="P1493" s="124"/>
      <c r="Q1493" s="99"/>
      <c r="R1493" s="99"/>
      <c r="S1493" s="99"/>
      <c r="T1493" s="99"/>
      <c r="U1493" s="99"/>
      <c r="V1493" s="99"/>
      <c r="W1493" s="99"/>
      <c r="X1493" s="99"/>
      <c r="Y1493" s="100"/>
      <c r="Z1493" s="100"/>
      <c r="AA1493" s="100"/>
      <c r="AB1493" s="99"/>
      <c r="AC1493" s="99"/>
      <c r="AD1493" s="99"/>
      <c r="AE1493" s="99"/>
      <c r="AF1493" s="99"/>
      <c r="AG1493" s="99"/>
      <c r="AH1493" s="99"/>
      <c r="AI1493" s="99"/>
      <c r="AJ1493" s="100"/>
      <c r="AK1493" s="100"/>
      <c r="AL1493" s="100"/>
      <c r="AM1493" s="99"/>
      <c r="AN1493" s="99"/>
      <c r="AO1493" s="99"/>
      <c r="AP1493" s="99"/>
      <c r="AQ1493" s="99"/>
      <c r="AR1493" s="99"/>
      <c r="AS1493" s="99"/>
      <c r="AT1493" s="99"/>
      <c r="AU1493" s="99"/>
      <c r="AV1493" s="99"/>
      <c r="AW1493" s="99"/>
      <c r="AX1493" s="100"/>
      <c r="AY1493" s="100"/>
      <c r="AZ1493" s="101"/>
      <c r="BA1493" s="102"/>
      <c r="BB1493" s="95"/>
      <c r="BC1493" s="95"/>
      <c r="BD1493" s="41">
        <v>4</v>
      </c>
      <c r="BE1493" s="52">
        <v>43</v>
      </c>
      <c r="BF1493" s="103">
        <v>4311</v>
      </c>
      <c r="BG1493" s="277"/>
    </row>
    <row r="1494" spans="1:59" s="63" customFormat="1" ht="12.75" x14ac:dyDescent="0.2">
      <c r="A1494" s="196">
        <v>4</v>
      </c>
      <c r="B1494" s="197" t="s">
        <v>422</v>
      </c>
      <c r="C1494" s="208">
        <v>43</v>
      </c>
      <c r="D1494" s="209" t="s">
        <v>688</v>
      </c>
      <c r="E1494" s="212">
        <v>4311</v>
      </c>
      <c r="F1494" s="213" t="s">
        <v>689</v>
      </c>
      <c r="G1494" s="231"/>
      <c r="H1494" s="65"/>
      <c r="I1494" s="222"/>
      <c r="J1494" s="66"/>
      <c r="K1494" s="66"/>
      <c r="L1494" s="66"/>
      <c r="M1494" s="64"/>
      <c r="N1494" s="304"/>
      <c r="O1494" s="305"/>
      <c r="P1494" s="127"/>
      <c r="Q1494" s="67"/>
      <c r="R1494" s="67"/>
      <c r="S1494" s="67"/>
      <c r="T1494" s="67"/>
      <c r="U1494" s="67"/>
      <c r="V1494" s="67"/>
      <c r="W1494" s="67"/>
      <c r="X1494" s="67"/>
      <c r="Y1494" s="68"/>
      <c r="Z1494" s="68"/>
      <c r="AA1494" s="68"/>
      <c r="AB1494" s="67"/>
      <c r="AC1494" s="67"/>
      <c r="AD1494" s="67"/>
      <c r="AE1494" s="67"/>
      <c r="AF1494" s="67"/>
      <c r="AG1494" s="67"/>
      <c r="AH1494" s="67"/>
      <c r="AI1494" s="67"/>
      <c r="AJ1494" s="68"/>
      <c r="AK1494" s="68"/>
      <c r="AL1494" s="68"/>
      <c r="AM1494" s="67"/>
      <c r="AN1494" s="67"/>
      <c r="AO1494" s="67"/>
      <c r="AP1494" s="67"/>
      <c r="AQ1494" s="67"/>
      <c r="AR1494" s="67"/>
      <c r="AS1494" s="67"/>
      <c r="AT1494" s="67"/>
      <c r="AU1494" s="67"/>
      <c r="AV1494" s="67"/>
      <c r="AW1494" s="67"/>
      <c r="AX1494" s="68"/>
      <c r="AY1494" s="68"/>
      <c r="AZ1494" s="69"/>
      <c r="BA1494" s="70"/>
      <c r="BB1494" s="71"/>
      <c r="BC1494" s="95"/>
      <c r="BD1494" s="41">
        <v>4</v>
      </c>
      <c r="BE1494" s="52">
        <v>43</v>
      </c>
      <c r="BF1494" s="103">
        <v>4311</v>
      </c>
      <c r="BG1494" s="275"/>
    </row>
    <row r="1495" spans="1:59" s="63" customFormat="1" ht="12.75" x14ac:dyDescent="0.2">
      <c r="A1495" s="196">
        <v>4</v>
      </c>
      <c r="B1495" s="197" t="s">
        <v>422</v>
      </c>
      <c r="C1495" s="208">
        <v>43</v>
      </c>
      <c r="D1495" s="209" t="s">
        <v>688</v>
      </c>
      <c r="E1495" s="212">
        <v>4311</v>
      </c>
      <c r="F1495" s="213" t="s">
        <v>689</v>
      </c>
      <c r="G1495" s="231" t="s">
        <v>314</v>
      </c>
      <c r="H1495" s="72" t="s">
        <v>1233</v>
      </c>
      <c r="I1495" s="223" t="s">
        <v>1259</v>
      </c>
      <c r="J1495" s="73"/>
      <c r="K1495" s="73"/>
      <c r="L1495" s="73"/>
      <c r="M1495" s="74"/>
      <c r="N1495" s="247"/>
      <c r="O1495" s="306"/>
      <c r="P1495" s="105"/>
      <c r="Q1495" s="75"/>
      <c r="R1495" s="75"/>
      <c r="S1495" s="75"/>
      <c r="T1495" s="75"/>
      <c r="U1495" s="75"/>
      <c r="V1495" s="75"/>
      <c r="W1495" s="75"/>
      <c r="X1495" s="75"/>
      <c r="Y1495" s="76" t="s">
        <v>1241</v>
      </c>
      <c r="Z1495" s="77" t="s">
        <v>1241</v>
      </c>
      <c r="AA1495" s="78">
        <f>AA$1021</f>
        <v>5000</v>
      </c>
      <c r="AB1495" s="75"/>
      <c r="AC1495" s="75"/>
      <c r="AD1495" s="75"/>
      <c r="AE1495" s="75"/>
      <c r="AF1495" s="75"/>
      <c r="AG1495" s="75"/>
      <c r="AH1495" s="75"/>
      <c r="AI1495" s="75"/>
      <c r="AJ1495" s="76" t="s">
        <v>1241</v>
      </c>
      <c r="AK1495" s="77" t="s">
        <v>1241</v>
      </c>
      <c r="AL1495" s="78">
        <f>AL$1021</f>
        <v>0</v>
      </c>
      <c r="AM1495" s="75"/>
      <c r="AN1495" s="75"/>
      <c r="AO1495" s="75"/>
      <c r="AP1495" s="75"/>
      <c r="AQ1495" s="75"/>
      <c r="AR1495" s="75"/>
      <c r="AS1495" s="75"/>
      <c r="AT1495" s="75"/>
      <c r="AU1495" s="75"/>
      <c r="AV1495" s="75"/>
      <c r="AW1495" s="76" t="s">
        <v>1241</v>
      </c>
      <c r="AX1495" s="77" t="s">
        <v>1241</v>
      </c>
      <c r="AY1495" s="78">
        <f>AY$1021</f>
        <v>500</v>
      </c>
      <c r="AZ1495" s="79"/>
      <c r="BA1495" s="80" t="str">
        <f>I1495</f>
        <v>&gt; see 4232, Metal and metal faced flat sheet cladding</v>
      </c>
      <c r="BB1495" s="71"/>
      <c r="BC1495" s="95"/>
      <c r="BD1495" s="41">
        <v>4</v>
      </c>
      <c r="BE1495" s="52">
        <v>43</v>
      </c>
      <c r="BF1495" s="103">
        <v>4311</v>
      </c>
      <c r="BG1495" s="276" t="str">
        <f>H1495</f>
        <v>Default Scenario (Link)</v>
      </c>
    </row>
    <row r="1496" spans="1:59" s="63" customFormat="1" ht="12.75" x14ac:dyDescent="0.2">
      <c r="A1496" s="196">
        <v>4</v>
      </c>
      <c r="B1496" s="197" t="s">
        <v>422</v>
      </c>
      <c r="C1496" s="208">
        <v>43</v>
      </c>
      <c r="D1496" s="209" t="s">
        <v>688</v>
      </c>
      <c r="E1496" s="212">
        <v>4311</v>
      </c>
      <c r="F1496" s="213" t="s">
        <v>689</v>
      </c>
      <c r="G1496" s="231"/>
      <c r="H1496" s="65"/>
      <c r="I1496" s="222"/>
      <c r="J1496" s="66"/>
      <c r="K1496" s="66"/>
      <c r="L1496" s="66"/>
      <c r="M1496" s="64"/>
      <c r="N1496" s="304"/>
      <c r="O1496" s="305"/>
      <c r="P1496" s="127"/>
      <c r="Q1496" s="67"/>
      <c r="R1496" s="67"/>
      <c r="S1496" s="67"/>
      <c r="T1496" s="67"/>
      <c r="U1496" s="67"/>
      <c r="V1496" s="67"/>
      <c r="W1496" s="67"/>
      <c r="X1496" s="67"/>
      <c r="Y1496" s="68"/>
      <c r="Z1496" s="68"/>
      <c r="AA1496" s="68"/>
      <c r="AB1496" s="67"/>
      <c r="AC1496" s="67"/>
      <c r="AD1496" s="67"/>
      <c r="AE1496" s="67"/>
      <c r="AF1496" s="67"/>
      <c r="AG1496" s="67"/>
      <c r="AH1496" s="67"/>
      <c r="AI1496" s="67"/>
      <c r="AJ1496" s="68"/>
      <c r="AK1496" s="68"/>
      <c r="AL1496" s="68"/>
      <c r="AM1496" s="67"/>
      <c r="AN1496" s="67"/>
      <c r="AO1496" s="67"/>
      <c r="AP1496" s="67"/>
      <c r="AQ1496" s="67"/>
      <c r="AR1496" s="67"/>
      <c r="AS1496" s="67"/>
      <c r="AT1496" s="67"/>
      <c r="AU1496" s="67"/>
      <c r="AV1496" s="67"/>
      <c r="AW1496" s="67"/>
      <c r="AX1496" s="68"/>
      <c r="AY1496" s="68"/>
      <c r="AZ1496" s="69"/>
      <c r="BA1496" s="70"/>
      <c r="BB1496" s="71"/>
      <c r="BC1496" s="95"/>
      <c r="BD1496" s="41">
        <v>4</v>
      </c>
      <c r="BE1496" s="52">
        <v>43</v>
      </c>
      <c r="BF1496" s="103">
        <v>4311</v>
      </c>
      <c r="BG1496" s="275"/>
    </row>
    <row r="1497" spans="1:59" s="63" customFormat="1" ht="12.75" x14ac:dyDescent="0.2">
      <c r="A1497" s="196">
        <v>4</v>
      </c>
      <c r="B1497" s="197" t="s">
        <v>422</v>
      </c>
      <c r="C1497" s="208">
        <v>43</v>
      </c>
      <c r="D1497" s="209" t="s">
        <v>688</v>
      </c>
      <c r="E1497" s="212">
        <v>4311</v>
      </c>
      <c r="F1497" s="213" t="s">
        <v>689</v>
      </c>
      <c r="G1497" s="232"/>
      <c r="H1497" s="97"/>
      <c r="I1497" s="224"/>
      <c r="J1497" s="98"/>
      <c r="K1497" s="98"/>
      <c r="L1497" s="98"/>
      <c r="M1497" s="96"/>
      <c r="N1497" s="307"/>
      <c r="O1497" s="246"/>
      <c r="P1497" s="124"/>
      <c r="Q1497" s="99"/>
      <c r="R1497" s="99"/>
      <c r="S1497" s="99"/>
      <c r="T1497" s="99"/>
      <c r="U1497" s="99"/>
      <c r="V1497" s="99"/>
      <c r="W1497" s="99"/>
      <c r="X1497" s="99"/>
      <c r="Y1497" s="100"/>
      <c r="Z1497" s="100"/>
      <c r="AA1497" s="100"/>
      <c r="AB1497" s="99"/>
      <c r="AC1497" s="99"/>
      <c r="AD1497" s="99"/>
      <c r="AE1497" s="99"/>
      <c r="AF1497" s="99"/>
      <c r="AG1497" s="99"/>
      <c r="AH1497" s="99"/>
      <c r="AI1497" s="99"/>
      <c r="AJ1497" s="100"/>
      <c r="AK1497" s="100"/>
      <c r="AL1497" s="100"/>
      <c r="AM1497" s="99"/>
      <c r="AN1497" s="99"/>
      <c r="AO1497" s="99"/>
      <c r="AP1497" s="99"/>
      <c r="AQ1497" s="99"/>
      <c r="AR1497" s="99"/>
      <c r="AS1497" s="99"/>
      <c r="AT1497" s="99"/>
      <c r="AU1497" s="99"/>
      <c r="AV1497" s="99"/>
      <c r="AW1497" s="99"/>
      <c r="AX1497" s="100"/>
      <c r="AY1497" s="100"/>
      <c r="AZ1497" s="101"/>
      <c r="BA1497" s="102"/>
      <c r="BB1497" s="95"/>
      <c r="BC1497" s="95"/>
      <c r="BD1497" s="41">
        <v>4</v>
      </c>
      <c r="BE1497" s="52">
        <v>43</v>
      </c>
      <c r="BF1497" s="103">
        <v>4311</v>
      </c>
      <c r="BG1497" s="277"/>
    </row>
    <row r="1498" spans="1:59" s="63" customFormat="1" ht="12.75" x14ac:dyDescent="0.2">
      <c r="A1498" s="196">
        <v>4</v>
      </c>
      <c r="B1498" s="197" t="s">
        <v>422</v>
      </c>
      <c r="C1498" s="208">
        <v>43</v>
      </c>
      <c r="D1498" s="209" t="s">
        <v>688</v>
      </c>
      <c r="E1498" s="212">
        <v>4311</v>
      </c>
      <c r="F1498" s="213" t="s">
        <v>689</v>
      </c>
      <c r="G1498" s="231"/>
      <c r="H1498" s="65"/>
      <c r="I1498" s="222"/>
      <c r="J1498" s="66"/>
      <c r="K1498" s="66"/>
      <c r="L1498" s="66"/>
      <c r="M1498" s="64"/>
      <c r="N1498" s="304"/>
      <c r="O1498" s="305"/>
      <c r="P1498" s="127"/>
      <c r="Q1498" s="67"/>
      <c r="R1498" s="67"/>
      <c r="S1498" s="67"/>
      <c r="T1498" s="67"/>
      <c r="U1498" s="67"/>
      <c r="V1498" s="67"/>
      <c r="W1498" s="67"/>
      <c r="X1498" s="67"/>
      <c r="Y1498" s="68"/>
      <c r="Z1498" s="68"/>
      <c r="AA1498" s="68"/>
      <c r="AB1498" s="67"/>
      <c r="AC1498" s="67"/>
      <c r="AD1498" s="67"/>
      <c r="AE1498" s="67"/>
      <c r="AF1498" s="67"/>
      <c r="AG1498" s="67"/>
      <c r="AH1498" s="67"/>
      <c r="AI1498" s="67"/>
      <c r="AJ1498" s="68"/>
      <c r="AK1498" s="68"/>
      <c r="AL1498" s="68"/>
      <c r="AM1498" s="67"/>
      <c r="AN1498" s="67"/>
      <c r="AO1498" s="67"/>
      <c r="AP1498" s="67"/>
      <c r="AQ1498" s="67"/>
      <c r="AR1498" s="67"/>
      <c r="AS1498" s="67"/>
      <c r="AT1498" s="67"/>
      <c r="AU1498" s="67"/>
      <c r="AV1498" s="67"/>
      <c r="AW1498" s="67"/>
      <c r="AX1498" s="68"/>
      <c r="AY1498" s="68"/>
      <c r="AZ1498" s="69"/>
      <c r="BA1498" s="70"/>
      <c r="BB1498" s="71"/>
      <c r="BC1498" s="95"/>
      <c r="BD1498" s="41">
        <v>4</v>
      </c>
      <c r="BE1498" s="52">
        <v>43</v>
      </c>
      <c r="BF1498" s="103">
        <v>4311</v>
      </c>
      <c r="BG1498" s="275"/>
    </row>
    <row r="1499" spans="1:59" s="63" customFormat="1" ht="24" x14ac:dyDescent="0.2">
      <c r="A1499" s="196">
        <v>4</v>
      </c>
      <c r="B1499" s="197" t="s">
        <v>422</v>
      </c>
      <c r="C1499" s="208">
        <v>43</v>
      </c>
      <c r="D1499" s="209" t="s">
        <v>688</v>
      </c>
      <c r="E1499" s="212">
        <v>4311</v>
      </c>
      <c r="F1499" s="213" t="s">
        <v>689</v>
      </c>
      <c r="G1499" s="231" t="s">
        <v>1196</v>
      </c>
      <c r="H1499" s="72" t="s">
        <v>1233</v>
      </c>
      <c r="I1499" s="223" t="s">
        <v>1262</v>
      </c>
      <c r="J1499" s="73"/>
      <c r="K1499" s="73"/>
      <c r="L1499" s="73"/>
      <c r="M1499" s="74"/>
      <c r="N1499" s="247"/>
      <c r="O1499" s="306"/>
      <c r="P1499" s="105"/>
      <c r="Q1499" s="75"/>
      <c r="R1499" s="75"/>
      <c r="S1499" s="75"/>
      <c r="T1499" s="75"/>
      <c r="U1499" s="75"/>
      <c r="V1499" s="75"/>
      <c r="W1499" s="75"/>
      <c r="X1499" s="75"/>
      <c r="Y1499" s="76" t="s">
        <v>1241</v>
      </c>
      <c r="Z1499" s="77" t="s">
        <v>1241</v>
      </c>
      <c r="AA1499" s="78">
        <f>AA$1847</f>
        <v>5000</v>
      </c>
      <c r="AB1499" s="75"/>
      <c r="AC1499" s="75"/>
      <c r="AD1499" s="75"/>
      <c r="AE1499" s="75"/>
      <c r="AF1499" s="75"/>
      <c r="AG1499" s="75"/>
      <c r="AH1499" s="75"/>
      <c r="AI1499" s="75"/>
      <c r="AJ1499" s="76" t="s">
        <v>1241</v>
      </c>
      <c r="AK1499" s="77" t="s">
        <v>1241</v>
      </c>
      <c r="AL1499" s="78">
        <f>AL$1847</f>
        <v>0</v>
      </c>
      <c r="AM1499" s="75"/>
      <c r="AN1499" s="75"/>
      <c r="AO1499" s="75"/>
      <c r="AP1499" s="75"/>
      <c r="AQ1499" s="75"/>
      <c r="AR1499" s="75"/>
      <c r="AS1499" s="75"/>
      <c r="AT1499" s="75"/>
      <c r="AU1499" s="75"/>
      <c r="AV1499" s="75"/>
      <c r="AW1499" s="76" t="s">
        <v>1241</v>
      </c>
      <c r="AX1499" s="77" t="s">
        <v>1241</v>
      </c>
      <c r="AY1499" s="78">
        <f>AY$1847</f>
        <v>500</v>
      </c>
      <c r="AZ1499" s="79"/>
      <c r="BA1499" s="80" t="str">
        <f>I1499</f>
        <v>&gt; see 4364, Fully supported flat copper and bronze sheeting, used as a covering to flat and sloping roofs</v>
      </c>
      <c r="BB1499" s="71"/>
      <c r="BC1499" s="95"/>
      <c r="BD1499" s="41">
        <v>4</v>
      </c>
      <c r="BE1499" s="52">
        <v>43</v>
      </c>
      <c r="BF1499" s="103">
        <v>4311</v>
      </c>
      <c r="BG1499" s="276" t="str">
        <f>H1499</f>
        <v>Default Scenario (Link)</v>
      </c>
    </row>
    <row r="1500" spans="1:59" s="63" customFormat="1" ht="12.75" x14ac:dyDescent="0.2">
      <c r="A1500" s="196">
        <v>4</v>
      </c>
      <c r="B1500" s="197" t="s">
        <v>422</v>
      </c>
      <c r="C1500" s="208">
        <v>43</v>
      </c>
      <c r="D1500" s="209" t="s">
        <v>688</v>
      </c>
      <c r="E1500" s="212">
        <v>4311</v>
      </c>
      <c r="F1500" s="213" t="s">
        <v>689</v>
      </c>
      <c r="G1500" s="231"/>
      <c r="H1500" s="65"/>
      <c r="I1500" s="222"/>
      <c r="J1500" s="66"/>
      <c r="K1500" s="66"/>
      <c r="L1500" s="66"/>
      <c r="M1500" s="64"/>
      <c r="N1500" s="304"/>
      <c r="O1500" s="305"/>
      <c r="P1500" s="127"/>
      <c r="Q1500" s="67"/>
      <c r="R1500" s="67"/>
      <c r="S1500" s="67"/>
      <c r="T1500" s="67"/>
      <c r="U1500" s="67"/>
      <c r="V1500" s="67"/>
      <c r="W1500" s="67"/>
      <c r="X1500" s="67"/>
      <c r="Y1500" s="68"/>
      <c r="Z1500" s="68"/>
      <c r="AA1500" s="68"/>
      <c r="AB1500" s="67"/>
      <c r="AC1500" s="67"/>
      <c r="AD1500" s="67"/>
      <c r="AE1500" s="67"/>
      <c r="AF1500" s="67"/>
      <c r="AG1500" s="67"/>
      <c r="AH1500" s="67"/>
      <c r="AI1500" s="67"/>
      <c r="AJ1500" s="68"/>
      <c r="AK1500" s="68"/>
      <c r="AL1500" s="68"/>
      <c r="AM1500" s="67"/>
      <c r="AN1500" s="67"/>
      <c r="AO1500" s="67"/>
      <c r="AP1500" s="67"/>
      <c r="AQ1500" s="67"/>
      <c r="AR1500" s="67"/>
      <c r="AS1500" s="67"/>
      <c r="AT1500" s="67"/>
      <c r="AU1500" s="67"/>
      <c r="AV1500" s="67"/>
      <c r="AW1500" s="67"/>
      <c r="AX1500" s="68"/>
      <c r="AY1500" s="68"/>
      <c r="AZ1500" s="69"/>
      <c r="BA1500" s="70"/>
      <c r="BB1500" s="71"/>
      <c r="BC1500" s="95"/>
      <c r="BD1500" s="41">
        <v>4</v>
      </c>
      <c r="BE1500" s="52">
        <v>43</v>
      </c>
      <c r="BF1500" s="103">
        <v>4311</v>
      </c>
      <c r="BG1500" s="275"/>
    </row>
    <row r="1501" spans="1:59" s="63" customFormat="1" ht="12.75" x14ac:dyDescent="0.2">
      <c r="A1501" s="196">
        <v>4</v>
      </c>
      <c r="B1501" s="197" t="s">
        <v>422</v>
      </c>
      <c r="C1501" s="208">
        <v>43</v>
      </c>
      <c r="D1501" s="209" t="s">
        <v>688</v>
      </c>
      <c r="E1501" s="212">
        <v>4311</v>
      </c>
      <c r="F1501" s="213" t="s">
        <v>689</v>
      </c>
      <c r="G1501" s="232"/>
      <c r="H1501" s="97"/>
      <c r="I1501" s="224"/>
      <c r="J1501" s="98"/>
      <c r="K1501" s="98"/>
      <c r="L1501" s="98"/>
      <c r="M1501" s="96"/>
      <c r="N1501" s="307"/>
      <c r="O1501" s="246"/>
      <c r="P1501" s="124"/>
      <c r="Q1501" s="99"/>
      <c r="R1501" s="99"/>
      <c r="S1501" s="99"/>
      <c r="T1501" s="99"/>
      <c r="U1501" s="99"/>
      <c r="V1501" s="99"/>
      <c r="W1501" s="99"/>
      <c r="X1501" s="99"/>
      <c r="Y1501" s="100"/>
      <c r="Z1501" s="100"/>
      <c r="AA1501" s="100"/>
      <c r="AB1501" s="99"/>
      <c r="AC1501" s="99"/>
      <c r="AD1501" s="99"/>
      <c r="AE1501" s="99"/>
      <c r="AF1501" s="99"/>
      <c r="AG1501" s="99"/>
      <c r="AH1501" s="99"/>
      <c r="AI1501" s="99"/>
      <c r="AJ1501" s="100"/>
      <c r="AK1501" s="100"/>
      <c r="AL1501" s="100"/>
      <c r="AM1501" s="99"/>
      <c r="AN1501" s="99"/>
      <c r="AO1501" s="99"/>
      <c r="AP1501" s="99"/>
      <c r="AQ1501" s="99"/>
      <c r="AR1501" s="99"/>
      <c r="AS1501" s="99"/>
      <c r="AT1501" s="99"/>
      <c r="AU1501" s="99"/>
      <c r="AV1501" s="99"/>
      <c r="AW1501" s="99"/>
      <c r="AX1501" s="100"/>
      <c r="AY1501" s="100"/>
      <c r="AZ1501" s="101"/>
      <c r="BA1501" s="102"/>
      <c r="BB1501" s="95"/>
      <c r="BC1501" s="95"/>
      <c r="BD1501" s="41">
        <v>4</v>
      </c>
      <c r="BE1501" s="52">
        <v>43</v>
      </c>
      <c r="BF1501" s="103">
        <v>4311</v>
      </c>
      <c r="BG1501" s="277"/>
    </row>
    <row r="1502" spans="1:59" s="63" customFormat="1" ht="12.75" x14ac:dyDescent="0.2">
      <c r="A1502" s="196">
        <v>4</v>
      </c>
      <c r="B1502" s="197" t="s">
        <v>422</v>
      </c>
      <c r="C1502" s="208">
        <v>43</v>
      </c>
      <c r="D1502" s="209" t="s">
        <v>688</v>
      </c>
      <c r="E1502" s="212">
        <v>4311</v>
      </c>
      <c r="F1502" s="213" t="s">
        <v>689</v>
      </c>
      <c r="G1502" s="231"/>
      <c r="H1502" s="65"/>
      <c r="I1502" s="222"/>
      <c r="J1502" s="66"/>
      <c r="K1502" s="66"/>
      <c r="L1502" s="66"/>
      <c r="M1502" s="64"/>
      <c r="N1502" s="304"/>
      <c r="O1502" s="305"/>
      <c r="P1502" s="127"/>
      <c r="Q1502" s="67"/>
      <c r="R1502" s="67"/>
      <c r="S1502" s="67"/>
      <c r="T1502" s="67"/>
      <c r="U1502" s="67"/>
      <c r="V1502" s="67"/>
      <c r="W1502" s="67"/>
      <c r="X1502" s="67"/>
      <c r="Y1502" s="68"/>
      <c r="Z1502" s="68"/>
      <c r="AA1502" s="68"/>
      <c r="AB1502" s="67"/>
      <c r="AC1502" s="67"/>
      <c r="AD1502" s="67"/>
      <c r="AE1502" s="67"/>
      <c r="AF1502" s="67"/>
      <c r="AG1502" s="67"/>
      <c r="AH1502" s="67"/>
      <c r="AI1502" s="67"/>
      <c r="AJ1502" s="68"/>
      <c r="AK1502" s="68"/>
      <c r="AL1502" s="68"/>
      <c r="AM1502" s="67"/>
      <c r="AN1502" s="67"/>
      <c r="AO1502" s="67"/>
      <c r="AP1502" s="67"/>
      <c r="AQ1502" s="67"/>
      <c r="AR1502" s="67"/>
      <c r="AS1502" s="67"/>
      <c r="AT1502" s="67"/>
      <c r="AU1502" s="67"/>
      <c r="AV1502" s="67"/>
      <c r="AW1502" s="67"/>
      <c r="AX1502" s="68"/>
      <c r="AY1502" s="68"/>
      <c r="AZ1502" s="69"/>
      <c r="BA1502" s="70"/>
      <c r="BB1502" s="71"/>
      <c r="BC1502" s="95"/>
      <c r="BD1502" s="41">
        <v>4</v>
      </c>
      <c r="BE1502" s="52">
        <v>43</v>
      </c>
      <c r="BF1502" s="103">
        <v>4311</v>
      </c>
      <c r="BG1502" s="275"/>
    </row>
    <row r="1503" spans="1:59" s="63" customFormat="1" ht="24" x14ac:dyDescent="0.2">
      <c r="A1503" s="196">
        <v>4</v>
      </c>
      <c r="B1503" s="197" t="s">
        <v>422</v>
      </c>
      <c r="C1503" s="208">
        <v>43</v>
      </c>
      <c r="D1503" s="209" t="s">
        <v>688</v>
      </c>
      <c r="E1503" s="212">
        <v>4311</v>
      </c>
      <c r="F1503" s="213" t="s">
        <v>689</v>
      </c>
      <c r="G1503" s="231" t="s">
        <v>1189</v>
      </c>
      <c r="H1503" s="72" t="s">
        <v>1233</v>
      </c>
      <c r="I1503" s="223" t="s">
        <v>1252</v>
      </c>
      <c r="J1503" s="73"/>
      <c r="K1503" s="73"/>
      <c r="L1503" s="73"/>
      <c r="M1503" s="74"/>
      <c r="N1503" s="247"/>
      <c r="O1503" s="306"/>
      <c r="P1503" s="105"/>
      <c r="Q1503" s="75"/>
      <c r="R1503" s="75"/>
      <c r="S1503" s="75"/>
      <c r="T1503" s="75"/>
      <c r="U1503" s="75"/>
      <c r="V1503" s="75"/>
      <c r="W1503" s="75"/>
      <c r="X1503" s="75"/>
      <c r="Y1503" s="76" t="s">
        <v>1241</v>
      </c>
      <c r="Z1503" s="77" t="s">
        <v>1241</v>
      </c>
      <c r="AA1503" s="78">
        <f>AA$1798</f>
        <v>0</v>
      </c>
      <c r="AB1503" s="75"/>
      <c r="AC1503" s="75"/>
      <c r="AD1503" s="75"/>
      <c r="AE1503" s="75"/>
      <c r="AF1503" s="75"/>
      <c r="AG1503" s="75"/>
      <c r="AH1503" s="75"/>
      <c r="AI1503" s="75"/>
      <c r="AJ1503" s="76" t="s">
        <v>1241</v>
      </c>
      <c r="AK1503" s="77" t="s">
        <v>1241</v>
      </c>
      <c r="AL1503" s="78">
        <f>AL$1798</f>
        <v>0</v>
      </c>
      <c r="AM1503" s="75"/>
      <c r="AN1503" s="75"/>
      <c r="AO1503" s="75"/>
      <c r="AP1503" s="75"/>
      <c r="AQ1503" s="75"/>
      <c r="AR1503" s="75"/>
      <c r="AS1503" s="75"/>
      <c r="AT1503" s="75"/>
      <c r="AU1503" s="75"/>
      <c r="AV1503" s="75"/>
      <c r="AW1503" s="76" t="s">
        <v>1241</v>
      </c>
      <c r="AX1503" s="77" t="s">
        <v>1241</v>
      </c>
      <c r="AY1503" s="78">
        <f>AY$1798</f>
        <v>500</v>
      </c>
      <c r="AZ1503" s="79"/>
      <c r="BA1503" s="80" t="str">
        <f>I1503</f>
        <v>&gt; see 4362, Fully supported flat stainless steel sheet roofing</v>
      </c>
      <c r="BB1503" s="71"/>
      <c r="BC1503" s="95"/>
      <c r="BD1503" s="41">
        <v>4</v>
      </c>
      <c r="BE1503" s="52">
        <v>43</v>
      </c>
      <c r="BF1503" s="103">
        <v>4311</v>
      </c>
      <c r="BG1503" s="276" t="str">
        <f>H1503</f>
        <v>Default Scenario (Link)</v>
      </c>
    </row>
    <row r="1504" spans="1:59" s="63" customFormat="1" ht="12.75" x14ac:dyDescent="0.2">
      <c r="A1504" s="196">
        <v>4</v>
      </c>
      <c r="B1504" s="197" t="s">
        <v>422</v>
      </c>
      <c r="C1504" s="208">
        <v>43</v>
      </c>
      <c r="D1504" s="209" t="s">
        <v>688</v>
      </c>
      <c r="E1504" s="212">
        <v>4311</v>
      </c>
      <c r="F1504" s="213" t="s">
        <v>689</v>
      </c>
      <c r="G1504" s="231"/>
      <c r="H1504" s="65"/>
      <c r="I1504" s="222"/>
      <c r="J1504" s="66"/>
      <c r="K1504" s="66"/>
      <c r="L1504" s="66"/>
      <c r="M1504" s="64"/>
      <c r="N1504" s="304"/>
      <c r="O1504" s="305"/>
      <c r="P1504" s="127"/>
      <c r="Q1504" s="67"/>
      <c r="R1504" s="67"/>
      <c r="S1504" s="67"/>
      <c r="T1504" s="67"/>
      <c r="U1504" s="67"/>
      <c r="V1504" s="67"/>
      <c r="W1504" s="67"/>
      <c r="X1504" s="67"/>
      <c r="Y1504" s="68"/>
      <c r="Z1504" s="68"/>
      <c r="AA1504" s="68"/>
      <c r="AB1504" s="67"/>
      <c r="AC1504" s="67"/>
      <c r="AD1504" s="67"/>
      <c r="AE1504" s="67"/>
      <c r="AF1504" s="67"/>
      <c r="AG1504" s="67"/>
      <c r="AH1504" s="67"/>
      <c r="AI1504" s="67"/>
      <c r="AJ1504" s="68"/>
      <c r="AK1504" s="68"/>
      <c r="AL1504" s="68"/>
      <c r="AM1504" s="67"/>
      <c r="AN1504" s="67"/>
      <c r="AO1504" s="67"/>
      <c r="AP1504" s="67"/>
      <c r="AQ1504" s="67"/>
      <c r="AR1504" s="67"/>
      <c r="AS1504" s="67"/>
      <c r="AT1504" s="67"/>
      <c r="AU1504" s="67"/>
      <c r="AV1504" s="67"/>
      <c r="AW1504" s="67"/>
      <c r="AX1504" s="68"/>
      <c r="AY1504" s="68"/>
      <c r="AZ1504" s="69"/>
      <c r="BA1504" s="70"/>
      <c r="BB1504" s="71"/>
      <c r="BC1504" s="95"/>
      <c r="BD1504" s="41">
        <v>4</v>
      </c>
      <c r="BE1504" s="52">
        <v>43</v>
      </c>
      <c r="BF1504" s="103">
        <v>4311</v>
      </c>
      <c r="BG1504" s="275"/>
    </row>
    <row r="1505" spans="1:59" s="63" customFormat="1" ht="12.75" x14ac:dyDescent="0.2">
      <c r="A1505" s="196">
        <v>4</v>
      </c>
      <c r="B1505" s="197" t="s">
        <v>422</v>
      </c>
      <c r="C1505" s="208">
        <v>43</v>
      </c>
      <c r="D1505" s="209" t="s">
        <v>688</v>
      </c>
      <c r="E1505" s="212">
        <v>4311</v>
      </c>
      <c r="F1505" s="213" t="s">
        <v>689</v>
      </c>
      <c r="G1505" s="232"/>
      <c r="H1505" s="97"/>
      <c r="I1505" s="224"/>
      <c r="J1505" s="98"/>
      <c r="K1505" s="98"/>
      <c r="L1505" s="98"/>
      <c r="M1505" s="96"/>
      <c r="N1505" s="307"/>
      <c r="O1505" s="246"/>
      <c r="P1505" s="124"/>
      <c r="Q1505" s="99"/>
      <c r="R1505" s="99"/>
      <c r="S1505" s="99"/>
      <c r="T1505" s="99"/>
      <c r="U1505" s="99"/>
      <c r="V1505" s="99"/>
      <c r="W1505" s="99"/>
      <c r="X1505" s="99"/>
      <c r="Y1505" s="100"/>
      <c r="Z1505" s="100"/>
      <c r="AA1505" s="100"/>
      <c r="AB1505" s="99"/>
      <c r="AC1505" s="99"/>
      <c r="AD1505" s="99"/>
      <c r="AE1505" s="99"/>
      <c r="AF1505" s="99"/>
      <c r="AG1505" s="99"/>
      <c r="AH1505" s="99"/>
      <c r="AI1505" s="99"/>
      <c r="AJ1505" s="100"/>
      <c r="AK1505" s="100"/>
      <c r="AL1505" s="100"/>
      <c r="AM1505" s="99"/>
      <c r="AN1505" s="99"/>
      <c r="AO1505" s="99"/>
      <c r="AP1505" s="99"/>
      <c r="AQ1505" s="99"/>
      <c r="AR1505" s="99"/>
      <c r="AS1505" s="99"/>
      <c r="AT1505" s="99"/>
      <c r="AU1505" s="99"/>
      <c r="AV1505" s="99"/>
      <c r="AW1505" s="99"/>
      <c r="AX1505" s="100"/>
      <c r="AY1505" s="100"/>
      <c r="AZ1505" s="101"/>
      <c r="BA1505" s="102"/>
      <c r="BB1505" s="95"/>
      <c r="BC1505" s="95"/>
      <c r="BD1505" s="41">
        <v>4</v>
      </c>
      <c r="BE1505" s="52">
        <v>43</v>
      </c>
      <c r="BF1505" s="103">
        <v>4311</v>
      </c>
      <c r="BG1505" s="277"/>
    </row>
    <row r="1506" spans="1:59" s="63" customFormat="1" ht="12.75" x14ac:dyDescent="0.2">
      <c r="A1506" s="196">
        <v>4</v>
      </c>
      <c r="B1506" s="197" t="s">
        <v>422</v>
      </c>
      <c r="C1506" s="208">
        <v>43</v>
      </c>
      <c r="D1506" s="209" t="s">
        <v>688</v>
      </c>
      <c r="E1506" s="212">
        <v>4311</v>
      </c>
      <c r="F1506" s="213" t="s">
        <v>689</v>
      </c>
      <c r="G1506" s="231"/>
      <c r="H1506" s="65"/>
      <c r="I1506" s="222"/>
      <c r="J1506" s="66"/>
      <c r="K1506" s="66"/>
      <c r="L1506" s="66"/>
      <c r="M1506" s="64"/>
      <c r="N1506" s="304"/>
      <c r="O1506" s="305"/>
      <c r="P1506" s="127"/>
      <c r="Q1506" s="67"/>
      <c r="R1506" s="67"/>
      <c r="S1506" s="67"/>
      <c r="T1506" s="67"/>
      <c r="U1506" s="67"/>
      <c r="V1506" s="67"/>
      <c r="W1506" s="67"/>
      <c r="X1506" s="67"/>
      <c r="Y1506" s="68"/>
      <c r="Z1506" s="68"/>
      <c r="AA1506" s="68"/>
      <c r="AB1506" s="67"/>
      <c r="AC1506" s="67"/>
      <c r="AD1506" s="67"/>
      <c r="AE1506" s="67"/>
      <c r="AF1506" s="67"/>
      <c r="AG1506" s="67"/>
      <c r="AH1506" s="67"/>
      <c r="AI1506" s="67"/>
      <c r="AJ1506" s="68"/>
      <c r="AK1506" s="68"/>
      <c r="AL1506" s="68"/>
      <c r="AM1506" s="67"/>
      <c r="AN1506" s="67"/>
      <c r="AO1506" s="67"/>
      <c r="AP1506" s="67"/>
      <c r="AQ1506" s="67"/>
      <c r="AR1506" s="67"/>
      <c r="AS1506" s="67"/>
      <c r="AT1506" s="67"/>
      <c r="AU1506" s="67"/>
      <c r="AV1506" s="67"/>
      <c r="AW1506" s="67"/>
      <c r="AX1506" s="68"/>
      <c r="AY1506" s="68"/>
      <c r="AZ1506" s="69"/>
      <c r="BA1506" s="70"/>
      <c r="BB1506" s="71"/>
      <c r="BC1506" s="95"/>
      <c r="BD1506" s="41">
        <v>4</v>
      </c>
      <c r="BE1506" s="52">
        <v>43</v>
      </c>
      <c r="BF1506" s="103">
        <v>4311</v>
      </c>
      <c r="BG1506" s="275"/>
    </row>
    <row r="1507" spans="1:59" s="63" customFormat="1" ht="12.75" x14ac:dyDescent="0.2">
      <c r="A1507" s="196">
        <v>4</v>
      </c>
      <c r="B1507" s="197" t="s">
        <v>422</v>
      </c>
      <c r="C1507" s="208">
        <v>43</v>
      </c>
      <c r="D1507" s="209" t="s">
        <v>688</v>
      </c>
      <c r="E1507" s="212">
        <v>4311</v>
      </c>
      <c r="F1507" s="213" t="s">
        <v>689</v>
      </c>
      <c r="G1507" s="231" t="s">
        <v>1197</v>
      </c>
      <c r="H1507" s="72" t="s">
        <v>1233</v>
      </c>
      <c r="I1507" s="223" t="s">
        <v>1257</v>
      </c>
      <c r="J1507" s="73"/>
      <c r="K1507" s="73"/>
      <c r="L1507" s="73"/>
      <c r="M1507" s="74"/>
      <c r="N1507" s="247"/>
      <c r="O1507" s="306"/>
      <c r="P1507" s="105"/>
      <c r="Q1507" s="75"/>
      <c r="R1507" s="75"/>
      <c r="S1507" s="75"/>
      <c r="T1507" s="75"/>
      <c r="U1507" s="75"/>
      <c r="V1507" s="75"/>
      <c r="W1507" s="75"/>
      <c r="X1507" s="75"/>
      <c r="Y1507" s="76" t="s">
        <v>1241</v>
      </c>
      <c r="Z1507" s="77" t="s">
        <v>1241</v>
      </c>
      <c r="AA1507" s="78">
        <f>IF(ISNUMBER(Z1507),Z1507,0)</f>
        <v>0</v>
      </c>
      <c r="AB1507" s="75"/>
      <c r="AC1507" s="75"/>
      <c r="AD1507" s="75"/>
      <c r="AE1507" s="75"/>
      <c r="AF1507" s="75"/>
      <c r="AG1507" s="75"/>
      <c r="AH1507" s="75"/>
      <c r="AI1507" s="75"/>
      <c r="AJ1507" s="76" t="s">
        <v>1241</v>
      </c>
      <c r="AK1507" s="77" t="s">
        <v>1241</v>
      </c>
      <c r="AL1507" s="78">
        <f>IF(ISNUMBER(AK1507),AK1507,0)</f>
        <v>0</v>
      </c>
      <c r="AM1507" s="75"/>
      <c r="AN1507" s="75"/>
      <c r="AO1507" s="75"/>
      <c r="AP1507" s="75"/>
      <c r="AQ1507" s="75"/>
      <c r="AR1507" s="75"/>
      <c r="AS1507" s="75"/>
      <c r="AT1507" s="75"/>
      <c r="AU1507" s="75"/>
      <c r="AV1507" s="75"/>
      <c r="AW1507" s="76" t="s">
        <v>1241</v>
      </c>
      <c r="AX1507" s="77" t="s">
        <v>1241</v>
      </c>
      <c r="AY1507" s="78">
        <f>IF(ISNUMBER(AX1507),AX1507,0)</f>
        <v>0</v>
      </c>
      <c r="AZ1507" s="79"/>
      <c r="BA1507" s="80" t="str">
        <f>I1507</f>
        <v>&gt; see 4365, Fully supported flat zinc sheet roofing</v>
      </c>
      <c r="BB1507" s="71"/>
      <c r="BC1507" s="95"/>
      <c r="BD1507" s="41">
        <v>4</v>
      </c>
      <c r="BE1507" s="52">
        <v>43</v>
      </c>
      <c r="BF1507" s="103">
        <v>4311</v>
      </c>
      <c r="BG1507" s="276" t="str">
        <f>H1507</f>
        <v>Default Scenario (Link)</v>
      </c>
    </row>
    <row r="1508" spans="1:59" s="63" customFormat="1" ht="12.75" x14ac:dyDescent="0.2">
      <c r="A1508" s="196">
        <v>4</v>
      </c>
      <c r="B1508" s="197" t="s">
        <v>422</v>
      </c>
      <c r="C1508" s="208">
        <v>43</v>
      </c>
      <c r="D1508" s="209" t="s">
        <v>688</v>
      </c>
      <c r="E1508" s="212">
        <v>4311</v>
      </c>
      <c r="F1508" s="213" t="s">
        <v>689</v>
      </c>
      <c r="G1508" s="231"/>
      <c r="H1508" s="65"/>
      <c r="I1508" s="222"/>
      <c r="J1508" s="66"/>
      <c r="K1508" s="66"/>
      <c r="L1508" s="66"/>
      <c r="M1508" s="64"/>
      <c r="N1508" s="304"/>
      <c r="O1508" s="305"/>
      <c r="P1508" s="127"/>
      <c r="Q1508" s="67"/>
      <c r="R1508" s="67"/>
      <c r="S1508" s="67"/>
      <c r="T1508" s="67"/>
      <c r="U1508" s="67"/>
      <c r="V1508" s="67"/>
      <c r="W1508" s="67"/>
      <c r="X1508" s="67"/>
      <c r="Y1508" s="68"/>
      <c r="Z1508" s="68"/>
      <c r="AA1508" s="68"/>
      <c r="AB1508" s="67"/>
      <c r="AC1508" s="67"/>
      <c r="AD1508" s="67"/>
      <c r="AE1508" s="67"/>
      <c r="AF1508" s="67"/>
      <c r="AG1508" s="67"/>
      <c r="AH1508" s="67"/>
      <c r="AI1508" s="67"/>
      <c r="AJ1508" s="68"/>
      <c r="AK1508" s="68"/>
      <c r="AL1508" s="68"/>
      <c r="AM1508" s="67"/>
      <c r="AN1508" s="67"/>
      <c r="AO1508" s="67"/>
      <c r="AP1508" s="67"/>
      <c r="AQ1508" s="67"/>
      <c r="AR1508" s="67"/>
      <c r="AS1508" s="67"/>
      <c r="AT1508" s="67"/>
      <c r="AU1508" s="67"/>
      <c r="AV1508" s="67"/>
      <c r="AW1508" s="67"/>
      <c r="AX1508" s="68"/>
      <c r="AY1508" s="68"/>
      <c r="AZ1508" s="69"/>
      <c r="BA1508" s="70"/>
      <c r="BB1508" s="71"/>
      <c r="BC1508" s="95"/>
      <c r="BD1508" s="41">
        <v>4</v>
      </c>
      <c r="BE1508" s="52">
        <v>43</v>
      </c>
      <c r="BF1508" s="103">
        <v>4311</v>
      </c>
      <c r="BG1508" s="275"/>
    </row>
    <row r="1509" spans="1:59" s="63" customFormat="1" ht="12.75" x14ac:dyDescent="0.2">
      <c r="A1509" s="196">
        <v>4</v>
      </c>
      <c r="B1509" s="197" t="s">
        <v>422</v>
      </c>
      <c r="C1509" s="208">
        <v>43</v>
      </c>
      <c r="D1509" s="209" t="s">
        <v>688</v>
      </c>
      <c r="E1509" s="212">
        <v>4311</v>
      </c>
      <c r="F1509" s="213" t="s">
        <v>689</v>
      </c>
      <c r="G1509" s="232"/>
      <c r="H1509" s="97"/>
      <c r="I1509" s="224"/>
      <c r="J1509" s="98"/>
      <c r="K1509" s="98"/>
      <c r="L1509" s="98"/>
      <c r="M1509" s="96"/>
      <c r="N1509" s="307"/>
      <c r="O1509" s="246"/>
      <c r="P1509" s="124"/>
      <c r="Q1509" s="99"/>
      <c r="R1509" s="99"/>
      <c r="S1509" s="99"/>
      <c r="T1509" s="99"/>
      <c r="U1509" s="99"/>
      <c r="V1509" s="99"/>
      <c r="W1509" s="99"/>
      <c r="X1509" s="99"/>
      <c r="Y1509" s="100"/>
      <c r="Z1509" s="100"/>
      <c r="AA1509" s="100"/>
      <c r="AB1509" s="99"/>
      <c r="AC1509" s="99"/>
      <c r="AD1509" s="99"/>
      <c r="AE1509" s="99"/>
      <c r="AF1509" s="99"/>
      <c r="AG1509" s="99"/>
      <c r="AH1509" s="99"/>
      <c r="AI1509" s="99"/>
      <c r="AJ1509" s="100"/>
      <c r="AK1509" s="100"/>
      <c r="AL1509" s="100"/>
      <c r="AM1509" s="99"/>
      <c r="AN1509" s="99"/>
      <c r="AO1509" s="99"/>
      <c r="AP1509" s="99"/>
      <c r="AQ1509" s="99"/>
      <c r="AR1509" s="99"/>
      <c r="AS1509" s="99"/>
      <c r="AT1509" s="99"/>
      <c r="AU1509" s="99"/>
      <c r="AV1509" s="99"/>
      <c r="AW1509" s="99"/>
      <c r="AX1509" s="100"/>
      <c r="AY1509" s="100"/>
      <c r="AZ1509" s="101"/>
      <c r="BA1509" s="102"/>
      <c r="BB1509" s="95"/>
      <c r="BC1509" s="95"/>
      <c r="BD1509" s="41">
        <v>4</v>
      </c>
      <c r="BE1509" s="52">
        <v>43</v>
      </c>
      <c r="BF1509" s="103">
        <v>4311</v>
      </c>
      <c r="BG1509" s="277"/>
    </row>
    <row r="1510" spans="1:59" s="63" customFormat="1" ht="12.75" x14ac:dyDescent="0.2">
      <c r="A1510" s="196">
        <v>4</v>
      </c>
      <c r="B1510" s="197" t="s">
        <v>422</v>
      </c>
      <c r="C1510" s="208">
        <v>43</v>
      </c>
      <c r="D1510" s="209" t="s">
        <v>688</v>
      </c>
      <c r="E1510" s="212">
        <v>4311</v>
      </c>
      <c r="F1510" s="213" t="s">
        <v>689</v>
      </c>
      <c r="G1510" s="231"/>
      <c r="H1510" s="65"/>
      <c r="I1510" s="222"/>
      <c r="J1510" s="66"/>
      <c r="K1510" s="66"/>
      <c r="L1510" s="66"/>
      <c r="M1510" s="64"/>
      <c r="N1510" s="304"/>
      <c r="O1510" s="305"/>
      <c r="P1510" s="127"/>
      <c r="Q1510" s="67"/>
      <c r="R1510" s="67"/>
      <c r="S1510" s="67"/>
      <c r="T1510" s="67"/>
      <c r="U1510" s="67"/>
      <c r="V1510" s="67"/>
      <c r="W1510" s="67"/>
      <c r="X1510" s="67"/>
      <c r="Y1510" s="68"/>
      <c r="Z1510" s="68"/>
      <c r="AA1510" s="68"/>
      <c r="AB1510" s="67"/>
      <c r="AC1510" s="67"/>
      <c r="AD1510" s="67"/>
      <c r="AE1510" s="67"/>
      <c r="AF1510" s="67"/>
      <c r="AG1510" s="67"/>
      <c r="AH1510" s="67"/>
      <c r="AI1510" s="67"/>
      <c r="AJ1510" s="68"/>
      <c r="AK1510" s="68"/>
      <c r="AL1510" s="68"/>
      <c r="AM1510" s="67"/>
      <c r="AN1510" s="67"/>
      <c r="AO1510" s="67"/>
      <c r="AP1510" s="67"/>
      <c r="AQ1510" s="67"/>
      <c r="AR1510" s="67"/>
      <c r="AS1510" s="67"/>
      <c r="AT1510" s="67"/>
      <c r="AU1510" s="67"/>
      <c r="AV1510" s="67"/>
      <c r="AW1510" s="67"/>
      <c r="AX1510" s="68"/>
      <c r="AY1510" s="68"/>
      <c r="AZ1510" s="69"/>
      <c r="BA1510" s="70"/>
      <c r="BB1510" s="71"/>
      <c r="BC1510" s="95"/>
      <c r="BD1510" s="41">
        <v>4</v>
      </c>
      <c r="BE1510" s="52">
        <v>43</v>
      </c>
      <c r="BF1510" s="103">
        <v>4311</v>
      </c>
      <c r="BG1510" s="275"/>
    </row>
    <row r="1511" spans="1:59" s="63" customFormat="1" ht="12.75" x14ac:dyDescent="0.2">
      <c r="A1511" s="196">
        <v>4</v>
      </c>
      <c r="B1511" s="197" t="s">
        <v>422</v>
      </c>
      <c r="C1511" s="208">
        <v>43</v>
      </c>
      <c r="D1511" s="209" t="s">
        <v>688</v>
      </c>
      <c r="E1511" s="212">
        <v>4311</v>
      </c>
      <c r="F1511" s="213" t="s">
        <v>689</v>
      </c>
      <c r="G1511" s="231" t="s">
        <v>584</v>
      </c>
      <c r="H1511" s="72" t="s">
        <v>1233</v>
      </c>
      <c r="I1511" s="223" t="s">
        <v>1260</v>
      </c>
      <c r="J1511" s="73"/>
      <c r="K1511" s="73"/>
      <c r="L1511" s="73"/>
      <c r="M1511" s="74"/>
      <c r="N1511" s="247"/>
      <c r="O1511" s="306"/>
      <c r="P1511" s="105"/>
      <c r="Q1511" s="75"/>
      <c r="R1511" s="75"/>
      <c r="S1511" s="75"/>
      <c r="T1511" s="75"/>
      <c r="U1511" s="75"/>
      <c r="V1511" s="75"/>
      <c r="W1511" s="75"/>
      <c r="X1511" s="75"/>
      <c r="Y1511" s="76" t="s">
        <v>1241</v>
      </c>
      <c r="Z1511" s="77" t="s">
        <v>1241</v>
      </c>
      <c r="AA1511" s="78">
        <f>AA$1219</f>
        <v>2500</v>
      </c>
      <c r="AB1511" s="75"/>
      <c r="AC1511" s="75"/>
      <c r="AD1511" s="75"/>
      <c r="AE1511" s="75"/>
      <c r="AF1511" s="75"/>
      <c r="AG1511" s="75"/>
      <c r="AH1511" s="75"/>
      <c r="AI1511" s="75"/>
      <c r="AJ1511" s="76" t="s">
        <v>1241</v>
      </c>
      <c r="AK1511" s="77" t="s">
        <v>1241</v>
      </c>
      <c r="AL1511" s="78">
        <f>AL$1219</f>
        <v>0</v>
      </c>
      <c r="AM1511" s="75"/>
      <c r="AN1511" s="75"/>
      <c r="AO1511" s="75"/>
      <c r="AP1511" s="75"/>
      <c r="AQ1511" s="75"/>
      <c r="AR1511" s="75"/>
      <c r="AS1511" s="75"/>
      <c r="AT1511" s="75"/>
      <c r="AU1511" s="75"/>
      <c r="AV1511" s="75"/>
      <c r="AW1511" s="76" t="s">
        <v>1241</v>
      </c>
      <c r="AX1511" s="77" t="s">
        <v>1241</v>
      </c>
      <c r="AY1511" s="78">
        <f>AY$1219</f>
        <v>500</v>
      </c>
      <c r="AZ1511" s="79"/>
      <c r="BA1511" s="80" t="str">
        <f>I1511</f>
        <v>&gt; see 4257, Metal clad insulating cladding</v>
      </c>
      <c r="BB1511" s="71"/>
      <c r="BC1511" s="95"/>
      <c r="BD1511" s="41">
        <v>4</v>
      </c>
      <c r="BE1511" s="52">
        <v>43</v>
      </c>
      <c r="BF1511" s="103">
        <v>4311</v>
      </c>
      <c r="BG1511" s="276" t="str">
        <f>H1511</f>
        <v>Default Scenario (Link)</v>
      </c>
    </row>
    <row r="1512" spans="1:59" s="63" customFormat="1" ht="12.75" x14ac:dyDescent="0.2">
      <c r="A1512" s="196">
        <v>4</v>
      </c>
      <c r="B1512" s="197" t="s">
        <v>422</v>
      </c>
      <c r="C1512" s="208">
        <v>43</v>
      </c>
      <c r="D1512" s="209" t="s">
        <v>688</v>
      </c>
      <c r="E1512" s="212">
        <v>4311</v>
      </c>
      <c r="F1512" s="213" t="s">
        <v>689</v>
      </c>
      <c r="G1512" s="231"/>
      <c r="H1512" s="65"/>
      <c r="I1512" s="222"/>
      <c r="J1512" s="66"/>
      <c r="K1512" s="66"/>
      <c r="L1512" s="66"/>
      <c r="M1512" s="64"/>
      <c r="N1512" s="304"/>
      <c r="O1512" s="305"/>
      <c r="P1512" s="127"/>
      <c r="Q1512" s="67"/>
      <c r="R1512" s="67"/>
      <c r="S1512" s="67"/>
      <c r="T1512" s="67"/>
      <c r="U1512" s="67"/>
      <c r="V1512" s="67"/>
      <c r="W1512" s="67"/>
      <c r="X1512" s="67"/>
      <c r="Y1512" s="68"/>
      <c r="Z1512" s="68"/>
      <c r="AA1512" s="68"/>
      <c r="AB1512" s="67"/>
      <c r="AC1512" s="67"/>
      <c r="AD1512" s="67"/>
      <c r="AE1512" s="67"/>
      <c r="AF1512" s="67"/>
      <c r="AG1512" s="67"/>
      <c r="AH1512" s="67"/>
      <c r="AI1512" s="67"/>
      <c r="AJ1512" s="68"/>
      <c r="AK1512" s="68"/>
      <c r="AL1512" s="68"/>
      <c r="AM1512" s="67"/>
      <c r="AN1512" s="67"/>
      <c r="AO1512" s="67"/>
      <c r="AP1512" s="67"/>
      <c r="AQ1512" s="67"/>
      <c r="AR1512" s="67"/>
      <c r="AS1512" s="67"/>
      <c r="AT1512" s="67"/>
      <c r="AU1512" s="67"/>
      <c r="AV1512" s="67"/>
      <c r="AW1512" s="67"/>
      <c r="AX1512" s="68"/>
      <c r="AY1512" s="68"/>
      <c r="AZ1512" s="69"/>
      <c r="BA1512" s="70"/>
      <c r="BB1512" s="71"/>
      <c r="BC1512" s="95"/>
      <c r="BD1512" s="41">
        <v>4</v>
      </c>
      <c r="BE1512" s="52">
        <v>43</v>
      </c>
      <c r="BF1512" s="103">
        <v>4311</v>
      </c>
      <c r="BG1512" s="275"/>
    </row>
    <row r="1513" spans="1:59" s="63" customFormat="1" ht="12.75" x14ac:dyDescent="0.2">
      <c r="A1513" s="196">
        <v>4</v>
      </c>
      <c r="B1513" s="197" t="s">
        <v>422</v>
      </c>
      <c r="C1513" s="208">
        <v>43</v>
      </c>
      <c r="D1513" s="209" t="s">
        <v>688</v>
      </c>
      <c r="E1513" s="212">
        <v>4311</v>
      </c>
      <c r="F1513" s="213" t="s">
        <v>689</v>
      </c>
      <c r="G1513" s="232"/>
      <c r="H1513" s="97"/>
      <c r="I1513" s="224"/>
      <c r="J1513" s="98"/>
      <c r="K1513" s="98"/>
      <c r="L1513" s="98"/>
      <c r="M1513" s="96"/>
      <c r="N1513" s="307"/>
      <c r="O1513" s="246"/>
      <c r="P1513" s="124"/>
      <c r="Q1513" s="99"/>
      <c r="R1513" s="99"/>
      <c r="S1513" s="99"/>
      <c r="T1513" s="99"/>
      <c r="U1513" s="99"/>
      <c r="V1513" s="99"/>
      <c r="W1513" s="99"/>
      <c r="X1513" s="99"/>
      <c r="Y1513" s="100"/>
      <c r="Z1513" s="100"/>
      <c r="AA1513" s="100"/>
      <c r="AB1513" s="99"/>
      <c r="AC1513" s="99"/>
      <c r="AD1513" s="99"/>
      <c r="AE1513" s="99"/>
      <c r="AF1513" s="99"/>
      <c r="AG1513" s="99"/>
      <c r="AH1513" s="99"/>
      <c r="AI1513" s="99"/>
      <c r="AJ1513" s="100"/>
      <c r="AK1513" s="100"/>
      <c r="AL1513" s="100"/>
      <c r="AM1513" s="99"/>
      <c r="AN1513" s="99"/>
      <c r="AO1513" s="99"/>
      <c r="AP1513" s="99"/>
      <c r="AQ1513" s="99"/>
      <c r="AR1513" s="99"/>
      <c r="AS1513" s="99"/>
      <c r="AT1513" s="99"/>
      <c r="AU1513" s="99"/>
      <c r="AV1513" s="99"/>
      <c r="AW1513" s="99"/>
      <c r="AX1513" s="100"/>
      <c r="AY1513" s="100"/>
      <c r="AZ1513" s="101"/>
      <c r="BA1513" s="102"/>
      <c r="BB1513" s="95"/>
      <c r="BC1513" s="95"/>
      <c r="BD1513" s="41">
        <v>4</v>
      </c>
      <c r="BE1513" s="52">
        <v>43</v>
      </c>
      <c r="BF1513" s="103">
        <v>4311</v>
      </c>
      <c r="BG1513" s="277"/>
    </row>
    <row r="1514" spans="1:59" s="63" customFormat="1" ht="12.75" x14ac:dyDescent="0.2">
      <c r="A1514" s="196">
        <v>4</v>
      </c>
      <c r="B1514" s="197" t="s">
        <v>422</v>
      </c>
      <c r="C1514" s="208">
        <v>43</v>
      </c>
      <c r="D1514" s="209" t="s">
        <v>688</v>
      </c>
      <c r="E1514" s="212">
        <v>4311</v>
      </c>
      <c r="F1514" s="213" t="s">
        <v>689</v>
      </c>
      <c r="G1514" s="231"/>
      <c r="H1514" s="65"/>
      <c r="I1514" s="222"/>
      <c r="J1514" s="66"/>
      <c r="K1514" s="66"/>
      <c r="L1514" s="66"/>
      <c r="M1514" s="64"/>
      <c r="N1514" s="304"/>
      <c r="O1514" s="305"/>
      <c r="P1514" s="127"/>
      <c r="Q1514" s="67"/>
      <c r="R1514" s="67"/>
      <c r="S1514" s="67"/>
      <c r="T1514" s="67"/>
      <c r="U1514" s="67"/>
      <c r="V1514" s="67"/>
      <c r="W1514" s="67"/>
      <c r="X1514" s="67"/>
      <c r="Y1514" s="68"/>
      <c r="Z1514" s="68"/>
      <c r="AA1514" s="68"/>
      <c r="AB1514" s="67"/>
      <c r="AC1514" s="67"/>
      <c r="AD1514" s="67"/>
      <c r="AE1514" s="67"/>
      <c r="AF1514" s="67"/>
      <c r="AG1514" s="67"/>
      <c r="AH1514" s="67"/>
      <c r="AI1514" s="67"/>
      <c r="AJ1514" s="68"/>
      <c r="AK1514" s="68"/>
      <c r="AL1514" s="68"/>
      <c r="AM1514" s="67"/>
      <c r="AN1514" s="67"/>
      <c r="AO1514" s="67"/>
      <c r="AP1514" s="67"/>
      <c r="AQ1514" s="67"/>
      <c r="AR1514" s="67"/>
      <c r="AS1514" s="67"/>
      <c r="AT1514" s="67"/>
      <c r="AU1514" s="67"/>
      <c r="AV1514" s="67"/>
      <c r="AW1514" s="67"/>
      <c r="AX1514" s="68"/>
      <c r="AY1514" s="68"/>
      <c r="AZ1514" s="69"/>
      <c r="BA1514" s="70"/>
      <c r="BB1514" s="71"/>
      <c r="BC1514" s="95"/>
      <c r="BD1514" s="41">
        <v>4</v>
      </c>
      <c r="BE1514" s="52">
        <v>43</v>
      </c>
      <c r="BF1514" s="103">
        <v>4311</v>
      </c>
      <c r="BG1514" s="275"/>
    </row>
    <row r="1515" spans="1:59" s="63" customFormat="1" ht="12.75" x14ac:dyDescent="0.2">
      <c r="A1515" s="196">
        <v>4</v>
      </c>
      <c r="B1515" s="197" t="s">
        <v>422</v>
      </c>
      <c r="C1515" s="208">
        <v>43</v>
      </c>
      <c r="D1515" s="209" t="s">
        <v>688</v>
      </c>
      <c r="E1515" s="212">
        <v>4311</v>
      </c>
      <c r="F1515" s="213" t="s">
        <v>689</v>
      </c>
      <c r="G1515" s="231" t="s">
        <v>576</v>
      </c>
      <c r="H1515" s="72" t="s">
        <v>1233</v>
      </c>
      <c r="I1515" s="223" t="s">
        <v>1245</v>
      </c>
      <c r="J1515" s="73"/>
      <c r="K1515" s="73"/>
      <c r="L1515" s="73"/>
      <c r="M1515" s="74"/>
      <c r="N1515" s="247"/>
      <c r="O1515" s="306"/>
      <c r="P1515" s="105"/>
      <c r="Q1515" s="75"/>
      <c r="R1515" s="75"/>
      <c r="S1515" s="75"/>
      <c r="T1515" s="75"/>
      <c r="U1515" s="75"/>
      <c r="V1515" s="75"/>
      <c r="W1515" s="75"/>
      <c r="X1515" s="75"/>
      <c r="Y1515" s="76" t="s">
        <v>1241</v>
      </c>
      <c r="Z1515" s="77" t="s">
        <v>1241</v>
      </c>
      <c r="AA1515" s="78">
        <f>AA$995</f>
        <v>5000</v>
      </c>
      <c r="AB1515" s="75"/>
      <c r="AC1515" s="75"/>
      <c r="AD1515" s="75"/>
      <c r="AE1515" s="75"/>
      <c r="AF1515" s="75"/>
      <c r="AG1515" s="75"/>
      <c r="AH1515" s="75"/>
      <c r="AI1515" s="75"/>
      <c r="AJ1515" s="76" t="s">
        <v>1241</v>
      </c>
      <c r="AK1515" s="77" t="s">
        <v>1241</v>
      </c>
      <c r="AL1515" s="78">
        <f>AL$995</f>
        <v>0</v>
      </c>
      <c r="AM1515" s="75"/>
      <c r="AN1515" s="75"/>
      <c r="AO1515" s="75"/>
      <c r="AP1515" s="75"/>
      <c r="AQ1515" s="75"/>
      <c r="AR1515" s="75"/>
      <c r="AS1515" s="75"/>
      <c r="AT1515" s="75"/>
      <c r="AU1515" s="75"/>
      <c r="AV1515" s="75"/>
      <c r="AW1515" s="76" t="s">
        <v>1241</v>
      </c>
      <c r="AX1515" s="77" t="s">
        <v>1241</v>
      </c>
      <c r="AY1515" s="78">
        <f>AY$995</f>
        <v>1000</v>
      </c>
      <c r="AZ1515" s="79"/>
      <c r="BA1515" s="80" t="str">
        <f>I1515</f>
        <v>&gt; see 4231, Fibre cement flat sheet cladding</v>
      </c>
      <c r="BB1515" s="71"/>
      <c r="BC1515" s="95"/>
      <c r="BD1515" s="41">
        <v>4</v>
      </c>
      <c r="BE1515" s="52">
        <v>43</v>
      </c>
      <c r="BF1515" s="103">
        <v>4311</v>
      </c>
      <c r="BG1515" s="276" t="str">
        <f>H1515</f>
        <v>Default Scenario (Link)</v>
      </c>
    </row>
    <row r="1516" spans="1:59" s="63" customFormat="1" ht="12.75" x14ac:dyDescent="0.2">
      <c r="A1516" s="196">
        <v>4</v>
      </c>
      <c r="B1516" s="197" t="s">
        <v>422</v>
      </c>
      <c r="C1516" s="208">
        <v>43</v>
      </c>
      <c r="D1516" s="209" t="s">
        <v>688</v>
      </c>
      <c r="E1516" s="212">
        <v>4311</v>
      </c>
      <c r="F1516" s="213" t="s">
        <v>689</v>
      </c>
      <c r="G1516" s="231"/>
      <c r="H1516" s="65"/>
      <c r="I1516" s="222"/>
      <c r="J1516" s="66"/>
      <c r="K1516" s="66"/>
      <c r="L1516" s="66"/>
      <c r="M1516" s="64"/>
      <c r="N1516" s="304"/>
      <c r="O1516" s="305"/>
      <c r="P1516" s="127"/>
      <c r="Q1516" s="67"/>
      <c r="R1516" s="67"/>
      <c r="S1516" s="67"/>
      <c r="T1516" s="67"/>
      <c r="U1516" s="67"/>
      <c r="V1516" s="67"/>
      <c r="W1516" s="67"/>
      <c r="X1516" s="67"/>
      <c r="Y1516" s="68"/>
      <c r="Z1516" s="68"/>
      <c r="AA1516" s="68"/>
      <c r="AB1516" s="67"/>
      <c r="AC1516" s="67"/>
      <c r="AD1516" s="67"/>
      <c r="AE1516" s="67"/>
      <c r="AF1516" s="67"/>
      <c r="AG1516" s="67"/>
      <c r="AH1516" s="67"/>
      <c r="AI1516" s="67"/>
      <c r="AJ1516" s="68"/>
      <c r="AK1516" s="68"/>
      <c r="AL1516" s="68"/>
      <c r="AM1516" s="67"/>
      <c r="AN1516" s="67"/>
      <c r="AO1516" s="67"/>
      <c r="AP1516" s="67"/>
      <c r="AQ1516" s="67"/>
      <c r="AR1516" s="67"/>
      <c r="AS1516" s="67"/>
      <c r="AT1516" s="67"/>
      <c r="AU1516" s="67"/>
      <c r="AV1516" s="67"/>
      <c r="AW1516" s="67"/>
      <c r="AX1516" s="68"/>
      <c r="AY1516" s="68"/>
      <c r="AZ1516" s="69"/>
      <c r="BA1516" s="70"/>
      <c r="BB1516" s="71"/>
      <c r="BC1516" s="95"/>
      <c r="BD1516" s="41">
        <v>4</v>
      </c>
      <c r="BE1516" s="52">
        <v>43</v>
      </c>
      <c r="BF1516" s="103">
        <v>4311</v>
      </c>
      <c r="BG1516" s="275"/>
    </row>
    <row r="1517" spans="1:59" s="63" customFormat="1" ht="12.75" x14ac:dyDescent="0.2">
      <c r="A1517" s="196">
        <v>4</v>
      </c>
      <c r="B1517" s="197" t="s">
        <v>422</v>
      </c>
      <c r="C1517" s="208">
        <v>43</v>
      </c>
      <c r="D1517" s="209" t="s">
        <v>688</v>
      </c>
      <c r="E1517" s="212">
        <v>4311</v>
      </c>
      <c r="F1517" s="213" t="s">
        <v>689</v>
      </c>
      <c r="G1517" s="232"/>
      <c r="H1517" s="97"/>
      <c r="I1517" s="224"/>
      <c r="J1517" s="98"/>
      <c r="K1517" s="98"/>
      <c r="L1517" s="98"/>
      <c r="M1517" s="96"/>
      <c r="N1517" s="307"/>
      <c r="O1517" s="246"/>
      <c r="P1517" s="124"/>
      <c r="Q1517" s="99"/>
      <c r="R1517" s="99"/>
      <c r="S1517" s="99"/>
      <c r="T1517" s="99"/>
      <c r="U1517" s="99"/>
      <c r="V1517" s="99"/>
      <c r="W1517" s="99"/>
      <c r="X1517" s="99"/>
      <c r="Y1517" s="100"/>
      <c r="Z1517" s="100"/>
      <c r="AA1517" s="100"/>
      <c r="AB1517" s="99"/>
      <c r="AC1517" s="99"/>
      <c r="AD1517" s="99"/>
      <c r="AE1517" s="99"/>
      <c r="AF1517" s="99"/>
      <c r="AG1517" s="99"/>
      <c r="AH1517" s="99"/>
      <c r="AI1517" s="99"/>
      <c r="AJ1517" s="100"/>
      <c r="AK1517" s="100"/>
      <c r="AL1517" s="100"/>
      <c r="AM1517" s="99"/>
      <c r="AN1517" s="99"/>
      <c r="AO1517" s="99"/>
      <c r="AP1517" s="99"/>
      <c r="AQ1517" s="99"/>
      <c r="AR1517" s="99"/>
      <c r="AS1517" s="99"/>
      <c r="AT1517" s="99"/>
      <c r="AU1517" s="99"/>
      <c r="AV1517" s="99"/>
      <c r="AW1517" s="99"/>
      <c r="AX1517" s="100"/>
      <c r="AY1517" s="100"/>
      <c r="AZ1517" s="101"/>
      <c r="BA1517" s="102"/>
      <c r="BB1517" s="95"/>
      <c r="BC1517" s="95"/>
      <c r="BD1517" s="41">
        <v>4</v>
      </c>
      <c r="BE1517" s="52">
        <v>43</v>
      </c>
      <c r="BF1517" s="103">
        <v>4311</v>
      </c>
      <c r="BG1517" s="277"/>
    </row>
    <row r="1518" spans="1:59" s="63" customFormat="1" ht="12.75" x14ac:dyDescent="0.2">
      <c r="A1518" s="196">
        <v>4</v>
      </c>
      <c r="B1518" s="197" t="s">
        <v>422</v>
      </c>
      <c r="C1518" s="208">
        <v>43</v>
      </c>
      <c r="D1518" s="209" t="s">
        <v>688</v>
      </c>
      <c r="E1518" s="212">
        <v>4311</v>
      </c>
      <c r="F1518" s="213" t="s">
        <v>689</v>
      </c>
      <c r="G1518" s="231"/>
      <c r="H1518" s="65"/>
      <c r="I1518" s="222"/>
      <c r="J1518" s="66"/>
      <c r="K1518" s="66"/>
      <c r="L1518" s="66"/>
      <c r="M1518" s="64"/>
      <c r="N1518" s="304"/>
      <c r="O1518" s="305"/>
      <c r="P1518" s="127"/>
      <c r="Q1518" s="67"/>
      <c r="R1518" s="67"/>
      <c r="S1518" s="67"/>
      <c r="T1518" s="67"/>
      <c r="U1518" s="67"/>
      <c r="V1518" s="67"/>
      <c r="W1518" s="67"/>
      <c r="X1518" s="67"/>
      <c r="Y1518" s="68"/>
      <c r="Z1518" s="68"/>
      <c r="AA1518" s="68"/>
      <c r="AB1518" s="67"/>
      <c r="AC1518" s="67"/>
      <c r="AD1518" s="67"/>
      <c r="AE1518" s="67"/>
      <c r="AF1518" s="67"/>
      <c r="AG1518" s="67"/>
      <c r="AH1518" s="67"/>
      <c r="AI1518" s="67"/>
      <c r="AJ1518" s="68"/>
      <c r="AK1518" s="68"/>
      <c r="AL1518" s="68"/>
      <c r="AM1518" s="67"/>
      <c r="AN1518" s="67"/>
      <c r="AO1518" s="67"/>
      <c r="AP1518" s="67"/>
      <c r="AQ1518" s="67"/>
      <c r="AR1518" s="67"/>
      <c r="AS1518" s="67"/>
      <c r="AT1518" s="67"/>
      <c r="AU1518" s="67"/>
      <c r="AV1518" s="67"/>
      <c r="AW1518" s="67"/>
      <c r="AX1518" s="68"/>
      <c r="AY1518" s="68"/>
      <c r="AZ1518" s="69"/>
      <c r="BA1518" s="70"/>
      <c r="BB1518" s="71"/>
      <c r="BC1518" s="95"/>
      <c r="BD1518" s="41">
        <v>4</v>
      </c>
      <c r="BE1518" s="52">
        <v>43</v>
      </c>
      <c r="BF1518" s="103">
        <v>4311</v>
      </c>
      <c r="BG1518" s="275"/>
    </row>
    <row r="1519" spans="1:59" s="63" customFormat="1" ht="12.75" x14ac:dyDescent="0.2">
      <c r="A1519" s="196">
        <v>4</v>
      </c>
      <c r="B1519" s="197" t="s">
        <v>422</v>
      </c>
      <c r="C1519" s="208">
        <v>43</v>
      </c>
      <c r="D1519" s="209" t="s">
        <v>688</v>
      </c>
      <c r="E1519" s="212">
        <v>4311</v>
      </c>
      <c r="F1519" s="213" t="s">
        <v>689</v>
      </c>
      <c r="G1519" s="231" t="s">
        <v>729</v>
      </c>
      <c r="H1519" s="72" t="s">
        <v>1233</v>
      </c>
      <c r="I1519" s="223" t="s">
        <v>1247</v>
      </c>
      <c r="J1519" s="73"/>
      <c r="K1519" s="73"/>
      <c r="L1519" s="73"/>
      <c r="M1519" s="74"/>
      <c r="N1519" s="247"/>
      <c r="O1519" s="306"/>
      <c r="P1519" s="105"/>
      <c r="Q1519" s="75"/>
      <c r="R1519" s="75"/>
      <c r="S1519" s="75"/>
      <c r="T1519" s="75"/>
      <c r="U1519" s="75"/>
      <c r="V1519" s="75"/>
      <c r="W1519" s="75"/>
      <c r="X1519" s="75"/>
      <c r="Y1519" s="76" t="s">
        <v>1241</v>
      </c>
      <c r="Z1519" s="77" t="s">
        <v>1241</v>
      </c>
      <c r="AA1519" s="78">
        <f>AA$2549</f>
        <v>5000</v>
      </c>
      <c r="AB1519" s="75"/>
      <c r="AC1519" s="75"/>
      <c r="AD1519" s="75"/>
      <c r="AE1519" s="75"/>
      <c r="AF1519" s="75"/>
      <c r="AG1519" s="75"/>
      <c r="AH1519" s="75"/>
      <c r="AI1519" s="75"/>
      <c r="AJ1519" s="76" t="s">
        <v>1241</v>
      </c>
      <c r="AK1519" s="77" t="s">
        <v>1241</v>
      </c>
      <c r="AL1519" s="78">
        <f>AL$2549</f>
        <v>0</v>
      </c>
      <c r="AM1519" s="75"/>
      <c r="AN1519" s="75"/>
      <c r="AO1519" s="75"/>
      <c r="AP1519" s="75"/>
      <c r="AQ1519" s="75"/>
      <c r="AR1519" s="75"/>
      <c r="AS1519" s="75"/>
      <c r="AT1519" s="75"/>
      <c r="AU1519" s="75"/>
      <c r="AV1519" s="75"/>
      <c r="AW1519" s="76" t="s">
        <v>1241</v>
      </c>
      <c r="AX1519" s="77" t="s">
        <v>1241</v>
      </c>
      <c r="AY1519" s="78">
        <f>AY$2549</f>
        <v>500</v>
      </c>
      <c r="AZ1519" s="79"/>
      <c r="BA1519" s="80" t="str">
        <f>I1519</f>
        <v>&gt; see 4711, Thermal insulation</v>
      </c>
      <c r="BB1519" s="71"/>
      <c r="BC1519" s="95"/>
      <c r="BD1519" s="41">
        <v>4</v>
      </c>
      <c r="BE1519" s="52">
        <v>43</v>
      </c>
      <c r="BF1519" s="103">
        <v>4311</v>
      </c>
      <c r="BG1519" s="276" t="str">
        <f>H1519</f>
        <v>Default Scenario (Link)</v>
      </c>
    </row>
    <row r="1520" spans="1:59" s="63" customFormat="1" ht="12.75" x14ac:dyDescent="0.2">
      <c r="A1520" s="196">
        <v>4</v>
      </c>
      <c r="B1520" s="197" t="s">
        <v>422</v>
      </c>
      <c r="C1520" s="208">
        <v>43</v>
      </c>
      <c r="D1520" s="209" t="s">
        <v>688</v>
      </c>
      <c r="E1520" s="212">
        <v>4311</v>
      </c>
      <c r="F1520" s="213" t="s">
        <v>689</v>
      </c>
      <c r="G1520" s="231"/>
      <c r="H1520" s="65"/>
      <c r="I1520" s="222"/>
      <c r="J1520" s="66"/>
      <c r="K1520" s="66"/>
      <c r="L1520" s="66"/>
      <c r="M1520" s="64"/>
      <c r="N1520" s="304"/>
      <c r="O1520" s="305"/>
      <c r="P1520" s="127"/>
      <c r="Q1520" s="67"/>
      <c r="R1520" s="67"/>
      <c r="S1520" s="67"/>
      <c r="T1520" s="67"/>
      <c r="U1520" s="67"/>
      <c r="V1520" s="67"/>
      <c r="W1520" s="67"/>
      <c r="X1520" s="67"/>
      <c r="Y1520" s="68"/>
      <c r="Z1520" s="68"/>
      <c r="AA1520" s="68"/>
      <c r="AB1520" s="67"/>
      <c r="AC1520" s="67"/>
      <c r="AD1520" s="67"/>
      <c r="AE1520" s="67"/>
      <c r="AF1520" s="67"/>
      <c r="AG1520" s="67"/>
      <c r="AH1520" s="67"/>
      <c r="AI1520" s="67"/>
      <c r="AJ1520" s="68"/>
      <c r="AK1520" s="68"/>
      <c r="AL1520" s="68"/>
      <c r="AM1520" s="67"/>
      <c r="AN1520" s="67"/>
      <c r="AO1520" s="67"/>
      <c r="AP1520" s="67"/>
      <c r="AQ1520" s="67"/>
      <c r="AR1520" s="67"/>
      <c r="AS1520" s="67"/>
      <c r="AT1520" s="67"/>
      <c r="AU1520" s="67"/>
      <c r="AV1520" s="67"/>
      <c r="AW1520" s="67"/>
      <c r="AX1520" s="68"/>
      <c r="AY1520" s="68"/>
      <c r="AZ1520" s="69"/>
      <c r="BA1520" s="70"/>
      <c r="BB1520" s="71"/>
      <c r="BC1520" s="95"/>
      <c r="BD1520" s="41">
        <v>4</v>
      </c>
      <c r="BE1520" s="52">
        <v>43</v>
      </c>
      <c r="BF1520" s="103">
        <v>4311</v>
      </c>
      <c r="BG1520" s="275"/>
    </row>
    <row r="1521" spans="1:59" s="63" customFormat="1" ht="12.75" x14ac:dyDescent="0.2">
      <c r="A1521" s="196">
        <v>4</v>
      </c>
      <c r="B1521" s="197" t="s">
        <v>422</v>
      </c>
      <c r="C1521" s="208">
        <v>43</v>
      </c>
      <c r="D1521" s="209" t="s">
        <v>688</v>
      </c>
      <c r="E1521" s="212">
        <v>4311</v>
      </c>
      <c r="F1521" s="213" t="s">
        <v>689</v>
      </c>
      <c r="G1521" s="232"/>
      <c r="H1521" s="97"/>
      <c r="I1521" s="224"/>
      <c r="J1521" s="98"/>
      <c r="K1521" s="98"/>
      <c r="L1521" s="98"/>
      <c r="M1521" s="96"/>
      <c r="N1521" s="307"/>
      <c r="O1521" s="246"/>
      <c r="P1521" s="124"/>
      <c r="Q1521" s="99"/>
      <c r="R1521" s="99"/>
      <c r="S1521" s="99"/>
      <c r="T1521" s="99"/>
      <c r="U1521" s="99"/>
      <c r="V1521" s="99"/>
      <c r="W1521" s="99"/>
      <c r="X1521" s="99"/>
      <c r="Y1521" s="100"/>
      <c r="Z1521" s="100"/>
      <c r="AA1521" s="100"/>
      <c r="AB1521" s="99"/>
      <c r="AC1521" s="99"/>
      <c r="AD1521" s="99"/>
      <c r="AE1521" s="99"/>
      <c r="AF1521" s="99"/>
      <c r="AG1521" s="99"/>
      <c r="AH1521" s="99"/>
      <c r="AI1521" s="99"/>
      <c r="AJ1521" s="100"/>
      <c r="AK1521" s="100"/>
      <c r="AL1521" s="100"/>
      <c r="AM1521" s="99"/>
      <c r="AN1521" s="99"/>
      <c r="AO1521" s="99"/>
      <c r="AP1521" s="99"/>
      <c r="AQ1521" s="99"/>
      <c r="AR1521" s="99"/>
      <c r="AS1521" s="99"/>
      <c r="AT1521" s="99"/>
      <c r="AU1521" s="99"/>
      <c r="AV1521" s="99"/>
      <c r="AW1521" s="99"/>
      <c r="AX1521" s="100"/>
      <c r="AY1521" s="100"/>
      <c r="AZ1521" s="101"/>
      <c r="BA1521" s="102"/>
      <c r="BB1521" s="95"/>
      <c r="BC1521" s="95"/>
      <c r="BD1521" s="41">
        <v>4</v>
      </c>
      <c r="BE1521" s="52">
        <v>43</v>
      </c>
      <c r="BF1521" s="103">
        <v>4311</v>
      </c>
      <c r="BG1521" s="277"/>
    </row>
    <row r="1522" spans="1:59" s="63" customFormat="1" ht="12.75" x14ac:dyDescent="0.2">
      <c r="A1522" s="196">
        <v>4</v>
      </c>
      <c r="B1522" s="197" t="s">
        <v>422</v>
      </c>
      <c r="C1522" s="208">
        <v>43</v>
      </c>
      <c r="D1522" s="209" t="s">
        <v>688</v>
      </c>
      <c r="E1522" s="212">
        <v>4311</v>
      </c>
      <c r="F1522" s="213" t="s">
        <v>689</v>
      </c>
      <c r="G1522" s="231"/>
      <c r="H1522" s="65"/>
      <c r="I1522" s="222"/>
      <c r="J1522" s="66"/>
      <c r="K1522" s="66"/>
      <c r="L1522" s="66"/>
      <c r="M1522" s="64"/>
      <c r="N1522" s="304"/>
      <c r="O1522" s="305"/>
      <c r="P1522" s="127"/>
      <c r="Q1522" s="67"/>
      <c r="R1522" s="67"/>
      <c r="S1522" s="67"/>
      <c r="T1522" s="67"/>
      <c r="U1522" s="67"/>
      <c r="V1522" s="67"/>
      <c r="W1522" s="67"/>
      <c r="X1522" s="67"/>
      <c r="Y1522" s="68"/>
      <c r="Z1522" s="68"/>
      <c r="AA1522" s="68"/>
      <c r="AB1522" s="67"/>
      <c r="AC1522" s="67"/>
      <c r="AD1522" s="67"/>
      <c r="AE1522" s="67"/>
      <c r="AF1522" s="67"/>
      <c r="AG1522" s="67"/>
      <c r="AH1522" s="67"/>
      <c r="AI1522" s="67"/>
      <c r="AJ1522" s="68"/>
      <c r="AK1522" s="68"/>
      <c r="AL1522" s="68"/>
      <c r="AM1522" s="67"/>
      <c r="AN1522" s="67"/>
      <c r="AO1522" s="67"/>
      <c r="AP1522" s="67"/>
      <c r="AQ1522" s="67"/>
      <c r="AR1522" s="67"/>
      <c r="AS1522" s="67"/>
      <c r="AT1522" s="67"/>
      <c r="AU1522" s="67"/>
      <c r="AV1522" s="67"/>
      <c r="AW1522" s="67"/>
      <c r="AX1522" s="68"/>
      <c r="AY1522" s="68"/>
      <c r="AZ1522" s="69"/>
      <c r="BA1522" s="70"/>
      <c r="BB1522" s="71"/>
      <c r="BC1522" s="95"/>
      <c r="BD1522" s="41">
        <v>4</v>
      </c>
      <c r="BE1522" s="52">
        <v>43</v>
      </c>
      <c r="BF1522" s="103">
        <v>4311</v>
      </c>
      <c r="BG1522" s="275"/>
    </row>
    <row r="1523" spans="1:59" s="63" customFormat="1" ht="12.75" x14ac:dyDescent="0.2">
      <c r="A1523" s="196">
        <v>4</v>
      </c>
      <c r="B1523" s="197" t="s">
        <v>422</v>
      </c>
      <c r="C1523" s="208">
        <v>43</v>
      </c>
      <c r="D1523" s="209" t="s">
        <v>688</v>
      </c>
      <c r="E1523" s="212">
        <v>4311</v>
      </c>
      <c r="F1523" s="213" t="s">
        <v>689</v>
      </c>
      <c r="G1523" s="231" t="s">
        <v>1198</v>
      </c>
      <c r="H1523" s="72" t="s">
        <v>1233</v>
      </c>
      <c r="I1523" s="223" t="s">
        <v>1255</v>
      </c>
      <c r="J1523" s="73"/>
      <c r="K1523" s="73"/>
      <c r="L1523" s="73"/>
      <c r="M1523" s="74"/>
      <c r="N1523" s="247"/>
      <c r="O1523" s="306"/>
      <c r="P1523" s="105"/>
      <c r="Q1523" s="75"/>
      <c r="R1523" s="75"/>
      <c r="S1523" s="75"/>
      <c r="T1523" s="75"/>
      <c r="U1523" s="75"/>
      <c r="V1523" s="75"/>
      <c r="W1523" s="75"/>
      <c r="X1523" s="75"/>
      <c r="Y1523" s="76" t="s">
        <v>1241</v>
      </c>
      <c r="Z1523" s="77" t="s">
        <v>1241</v>
      </c>
      <c r="AA1523" s="78">
        <f>AA$2838</f>
        <v>2500</v>
      </c>
      <c r="AB1523" s="75"/>
      <c r="AC1523" s="75"/>
      <c r="AD1523" s="75"/>
      <c r="AE1523" s="75"/>
      <c r="AF1523" s="75"/>
      <c r="AG1523" s="75"/>
      <c r="AH1523" s="75"/>
      <c r="AI1523" s="75"/>
      <c r="AJ1523" s="76" t="s">
        <v>1241</v>
      </c>
      <c r="AK1523" s="77" t="s">
        <v>1241</v>
      </c>
      <c r="AL1523" s="78">
        <f>AL$2838</f>
        <v>0</v>
      </c>
      <c r="AM1523" s="75"/>
      <c r="AN1523" s="75"/>
      <c r="AO1523" s="75"/>
      <c r="AP1523" s="75"/>
      <c r="AQ1523" s="75"/>
      <c r="AR1523" s="75"/>
      <c r="AS1523" s="75"/>
      <c r="AT1523" s="75"/>
      <c r="AU1523" s="75"/>
      <c r="AV1523" s="75"/>
      <c r="AW1523" s="76" t="s">
        <v>1241</v>
      </c>
      <c r="AX1523" s="77" t="s">
        <v>1241</v>
      </c>
      <c r="AY1523" s="78">
        <f>AY$2838</f>
        <v>500</v>
      </c>
      <c r="AZ1523" s="79"/>
      <c r="BA1523" s="80" t="str">
        <f>I1523</f>
        <v>&gt; see 5123, Manufactured timber board linings</v>
      </c>
      <c r="BB1523" s="71"/>
      <c r="BC1523" s="95"/>
      <c r="BD1523" s="41">
        <v>4</v>
      </c>
      <c r="BE1523" s="52">
        <v>43</v>
      </c>
      <c r="BF1523" s="103">
        <v>4311</v>
      </c>
      <c r="BG1523" s="276" t="str">
        <f>H1523</f>
        <v>Default Scenario (Link)</v>
      </c>
    </row>
    <row r="1524" spans="1:59" s="63" customFormat="1" ht="12.75" x14ac:dyDescent="0.2">
      <c r="A1524" s="196">
        <v>4</v>
      </c>
      <c r="B1524" s="197" t="s">
        <v>422</v>
      </c>
      <c r="C1524" s="208">
        <v>43</v>
      </c>
      <c r="D1524" s="209" t="s">
        <v>688</v>
      </c>
      <c r="E1524" s="212">
        <v>4311</v>
      </c>
      <c r="F1524" s="213" t="s">
        <v>689</v>
      </c>
      <c r="G1524" s="231"/>
      <c r="H1524" s="65"/>
      <c r="I1524" s="222"/>
      <c r="J1524" s="66"/>
      <c r="K1524" s="66"/>
      <c r="L1524" s="66"/>
      <c r="M1524" s="64"/>
      <c r="N1524" s="304"/>
      <c r="O1524" s="305"/>
      <c r="P1524" s="127"/>
      <c r="Q1524" s="67"/>
      <c r="R1524" s="67"/>
      <c r="S1524" s="67"/>
      <c r="T1524" s="67"/>
      <c r="U1524" s="67"/>
      <c r="V1524" s="67"/>
      <c r="W1524" s="67"/>
      <c r="X1524" s="67"/>
      <c r="Y1524" s="68"/>
      <c r="Z1524" s="68"/>
      <c r="AA1524" s="68"/>
      <c r="AB1524" s="67"/>
      <c r="AC1524" s="67"/>
      <c r="AD1524" s="67"/>
      <c r="AE1524" s="67"/>
      <c r="AF1524" s="67"/>
      <c r="AG1524" s="67"/>
      <c r="AH1524" s="67"/>
      <c r="AI1524" s="67"/>
      <c r="AJ1524" s="68"/>
      <c r="AK1524" s="68"/>
      <c r="AL1524" s="68"/>
      <c r="AM1524" s="67"/>
      <c r="AN1524" s="67"/>
      <c r="AO1524" s="67"/>
      <c r="AP1524" s="67"/>
      <c r="AQ1524" s="67"/>
      <c r="AR1524" s="67"/>
      <c r="AS1524" s="67"/>
      <c r="AT1524" s="67"/>
      <c r="AU1524" s="67"/>
      <c r="AV1524" s="67"/>
      <c r="AW1524" s="67"/>
      <c r="AX1524" s="68"/>
      <c r="AY1524" s="68"/>
      <c r="AZ1524" s="69"/>
      <c r="BA1524" s="70"/>
      <c r="BB1524" s="71"/>
      <c r="BC1524" s="95"/>
      <c r="BD1524" s="41">
        <v>4</v>
      </c>
      <c r="BE1524" s="52">
        <v>43</v>
      </c>
      <c r="BF1524" s="103">
        <v>4311</v>
      </c>
      <c r="BG1524" s="275"/>
    </row>
    <row r="1525" spans="1:59" s="63" customFormat="1" ht="12.75" x14ac:dyDescent="0.2">
      <c r="A1525" s="196">
        <v>4</v>
      </c>
      <c r="B1525" s="197" t="s">
        <v>422</v>
      </c>
      <c r="C1525" s="208">
        <v>43</v>
      </c>
      <c r="D1525" s="209" t="s">
        <v>688</v>
      </c>
      <c r="E1525" s="212">
        <v>4311</v>
      </c>
      <c r="F1525" s="213" t="s">
        <v>689</v>
      </c>
      <c r="G1525" s="232"/>
      <c r="H1525" s="97"/>
      <c r="I1525" s="224"/>
      <c r="J1525" s="98"/>
      <c r="K1525" s="98"/>
      <c r="L1525" s="98"/>
      <c r="M1525" s="96"/>
      <c r="N1525" s="307"/>
      <c r="O1525" s="246"/>
      <c r="P1525" s="124"/>
      <c r="Q1525" s="99"/>
      <c r="R1525" s="99"/>
      <c r="S1525" s="99"/>
      <c r="T1525" s="99"/>
      <c r="U1525" s="99"/>
      <c r="V1525" s="99"/>
      <c r="W1525" s="99"/>
      <c r="X1525" s="99"/>
      <c r="Y1525" s="100"/>
      <c r="Z1525" s="100"/>
      <c r="AA1525" s="100"/>
      <c r="AB1525" s="99"/>
      <c r="AC1525" s="99"/>
      <c r="AD1525" s="99"/>
      <c r="AE1525" s="99"/>
      <c r="AF1525" s="99"/>
      <c r="AG1525" s="99"/>
      <c r="AH1525" s="99"/>
      <c r="AI1525" s="99"/>
      <c r="AJ1525" s="100"/>
      <c r="AK1525" s="100"/>
      <c r="AL1525" s="100"/>
      <c r="AM1525" s="99"/>
      <c r="AN1525" s="99"/>
      <c r="AO1525" s="99"/>
      <c r="AP1525" s="99"/>
      <c r="AQ1525" s="99"/>
      <c r="AR1525" s="99"/>
      <c r="AS1525" s="99"/>
      <c r="AT1525" s="99"/>
      <c r="AU1525" s="99"/>
      <c r="AV1525" s="99"/>
      <c r="AW1525" s="99"/>
      <c r="AX1525" s="100"/>
      <c r="AY1525" s="100"/>
      <c r="AZ1525" s="101"/>
      <c r="BA1525" s="102"/>
      <c r="BB1525" s="95"/>
      <c r="BC1525" s="95"/>
      <c r="BD1525" s="41">
        <v>4</v>
      </c>
      <c r="BE1525" s="52">
        <v>43</v>
      </c>
      <c r="BF1525" s="103">
        <v>4311</v>
      </c>
      <c r="BG1525" s="277"/>
    </row>
    <row r="1526" spans="1:59" x14ac:dyDescent="0.25">
      <c r="A1526" s="196">
        <v>4</v>
      </c>
      <c r="B1526" s="197" t="s">
        <v>422</v>
      </c>
      <c r="C1526" s="208">
        <v>43</v>
      </c>
      <c r="D1526" s="209" t="s">
        <v>688</v>
      </c>
      <c r="E1526" s="210">
        <v>4312</v>
      </c>
      <c r="F1526" s="211" t="s">
        <v>692</v>
      </c>
      <c r="G1526" s="235"/>
      <c r="H1526" s="145"/>
      <c r="I1526" s="221"/>
      <c r="J1526" s="57"/>
      <c r="K1526" s="57"/>
      <c r="L1526" s="57"/>
      <c r="M1526" s="144"/>
      <c r="N1526" s="324"/>
      <c r="O1526" s="325"/>
      <c r="P1526" s="146"/>
      <c r="Q1526" s="146"/>
      <c r="R1526" s="146"/>
      <c r="S1526" s="146"/>
      <c r="T1526" s="146"/>
      <c r="U1526" s="146"/>
      <c r="V1526" s="146"/>
      <c r="W1526" s="146"/>
      <c r="X1526" s="146"/>
      <c r="Y1526" s="59"/>
      <c r="Z1526" s="123"/>
      <c r="AA1526" s="123"/>
      <c r="AB1526" s="146"/>
      <c r="AC1526" s="146"/>
      <c r="AD1526" s="146"/>
      <c r="AE1526" s="146"/>
      <c r="AF1526" s="146"/>
      <c r="AG1526" s="146"/>
      <c r="AH1526" s="146"/>
      <c r="AI1526" s="146"/>
      <c r="AJ1526" s="59"/>
      <c r="AK1526" s="123"/>
      <c r="AL1526" s="123"/>
      <c r="AM1526" s="146"/>
      <c r="AN1526" s="146"/>
      <c r="AO1526" s="146"/>
      <c r="AP1526" s="146"/>
      <c r="AQ1526" s="146"/>
      <c r="AR1526" s="146"/>
      <c r="AS1526" s="146"/>
      <c r="AT1526" s="146"/>
      <c r="AU1526" s="146"/>
      <c r="AV1526" s="146"/>
      <c r="AW1526" s="58"/>
      <c r="AX1526" s="123"/>
      <c r="AY1526" s="59"/>
      <c r="AZ1526" s="147"/>
      <c r="BA1526" s="148"/>
      <c r="BB1526" s="143"/>
      <c r="BC1526" s="143"/>
      <c r="BD1526" s="41">
        <v>4</v>
      </c>
      <c r="BE1526" s="52">
        <v>43</v>
      </c>
      <c r="BF1526" s="62">
        <v>4312</v>
      </c>
      <c r="BG1526" s="284"/>
    </row>
    <row r="1527" spans="1:59" s="63" customFormat="1" ht="12.75" x14ac:dyDescent="0.2">
      <c r="A1527" s="196">
        <v>4</v>
      </c>
      <c r="B1527" s="197" t="s">
        <v>422</v>
      </c>
      <c r="C1527" s="208">
        <v>43</v>
      </c>
      <c r="D1527" s="209" t="s">
        <v>688</v>
      </c>
      <c r="E1527" s="210">
        <v>4312</v>
      </c>
      <c r="F1527" s="211" t="s">
        <v>692</v>
      </c>
      <c r="G1527" s="230"/>
      <c r="H1527" s="56"/>
      <c r="I1527" s="221"/>
      <c r="J1527" s="57"/>
      <c r="K1527" s="57"/>
      <c r="L1527" s="57"/>
      <c r="M1527" s="55"/>
      <c r="N1527" s="303"/>
      <c r="O1527" s="245"/>
      <c r="P1527" s="122"/>
      <c r="Q1527" s="58"/>
      <c r="R1527" s="58"/>
      <c r="S1527" s="58"/>
      <c r="T1527" s="58"/>
      <c r="U1527" s="58"/>
      <c r="V1527" s="58"/>
      <c r="W1527" s="58"/>
      <c r="X1527" s="58"/>
      <c r="Y1527" s="59"/>
      <c r="Z1527" s="59"/>
      <c r="AA1527" s="59"/>
      <c r="AB1527" s="58"/>
      <c r="AC1527" s="58"/>
      <c r="AD1527" s="58"/>
      <c r="AE1527" s="58"/>
      <c r="AF1527" s="58"/>
      <c r="AG1527" s="58"/>
      <c r="AH1527" s="58"/>
      <c r="AI1527" s="58"/>
      <c r="AJ1527" s="59"/>
      <c r="AK1527" s="59"/>
      <c r="AL1527" s="59"/>
      <c r="AM1527" s="58"/>
      <c r="AN1527" s="58"/>
      <c r="AO1527" s="58"/>
      <c r="AP1527" s="58"/>
      <c r="AQ1527" s="58"/>
      <c r="AR1527" s="58"/>
      <c r="AS1527" s="58"/>
      <c r="AT1527" s="58"/>
      <c r="AU1527" s="58"/>
      <c r="AV1527" s="58"/>
      <c r="AW1527" s="58"/>
      <c r="AX1527" s="59"/>
      <c r="AY1527" s="59"/>
      <c r="AZ1527" s="60"/>
      <c r="BA1527" s="61"/>
      <c r="BB1527" s="54"/>
      <c r="BC1527" s="54"/>
      <c r="BD1527" s="41">
        <v>4</v>
      </c>
      <c r="BE1527" s="52">
        <v>43</v>
      </c>
      <c r="BF1527" s="62">
        <v>4312</v>
      </c>
      <c r="BG1527" s="274"/>
    </row>
    <row r="1528" spans="1:59" s="63" customFormat="1" ht="12.75" x14ac:dyDescent="0.2">
      <c r="A1528" s="196">
        <v>4</v>
      </c>
      <c r="B1528" s="197" t="s">
        <v>422</v>
      </c>
      <c r="C1528" s="208">
        <v>43</v>
      </c>
      <c r="D1528" s="209" t="s">
        <v>688</v>
      </c>
      <c r="E1528" s="210">
        <v>4312</v>
      </c>
      <c r="F1528" s="211" t="s">
        <v>692</v>
      </c>
      <c r="G1528" s="231" t="s">
        <v>1238</v>
      </c>
      <c r="H1528" s="65"/>
      <c r="I1528" s="222"/>
      <c r="J1528" s="66"/>
      <c r="K1528" s="66"/>
      <c r="L1528" s="66"/>
      <c r="M1528" s="64"/>
      <c r="N1528" s="308"/>
      <c r="O1528" s="309"/>
      <c r="P1528" s="127"/>
      <c r="Q1528" s="67"/>
      <c r="R1528" s="67"/>
      <c r="S1528" s="67"/>
      <c r="T1528" s="67"/>
      <c r="U1528" s="67"/>
      <c r="V1528" s="67"/>
      <c r="W1528" s="67"/>
      <c r="X1528" s="67"/>
      <c r="Y1528" s="68"/>
      <c r="Z1528" s="68"/>
      <c r="AA1528" s="68"/>
      <c r="AB1528" s="67"/>
      <c r="AC1528" s="67"/>
      <c r="AD1528" s="67"/>
      <c r="AE1528" s="67"/>
      <c r="AF1528" s="67"/>
      <c r="AG1528" s="67"/>
      <c r="AH1528" s="67"/>
      <c r="AI1528" s="67"/>
      <c r="AJ1528" s="68"/>
      <c r="AK1528" s="68"/>
      <c r="AL1528" s="68"/>
      <c r="AM1528" s="67"/>
      <c r="AN1528" s="67"/>
      <c r="AO1528" s="67"/>
      <c r="AP1528" s="67"/>
      <c r="AQ1528" s="67"/>
      <c r="AR1528" s="67"/>
      <c r="AS1528" s="67"/>
      <c r="AT1528" s="67"/>
      <c r="AU1528" s="67"/>
      <c r="AV1528" s="67"/>
      <c r="AW1528" s="67"/>
      <c r="AX1528" s="68"/>
      <c r="AY1528" s="68"/>
      <c r="AZ1528" s="69"/>
      <c r="BA1528" s="70"/>
      <c r="BB1528" s="71"/>
      <c r="BC1528" s="54"/>
      <c r="BD1528" s="41">
        <v>4</v>
      </c>
      <c r="BE1528" s="52">
        <v>43</v>
      </c>
      <c r="BF1528" s="62">
        <v>4312</v>
      </c>
      <c r="BG1528" s="275"/>
    </row>
    <row r="1529" spans="1:59" s="63" customFormat="1" ht="12.75" x14ac:dyDescent="0.2">
      <c r="A1529" s="196">
        <v>4</v>
      </c>
      <c r="B1529" s="197" t="s">
        <v>422</v>
      </c>
      <c r="C1529" s="208">
        <v>43</v>
      </c>
      <c r="D1529" s="209" t="s">
        <v>688</v>
      </c>
      <c r="E1529" s="210">
        <v>4312</v>
      </c>
      <c r="F1529" s="211" t="s">
        <v>692</v>
      </c>
      <c r="G1529" s="231" t="s">
        <v>1238</v>
      </c>
      <c r="H1529" s="72" t="s">
        <v>47</v>
      </c>
      <c r="I1529" s="223"/>
      <c r="J1529" s="73"/>
      <c r="K1529" s="73"/>
      <c r="L1529" s="73"/>
      <c r="M1529" s="74"/>
      <c r="N1529" s="247"/>
      <c r="O1529" s="306"/>
      <c r="P1529" s="105"/>
      <c r="Q1529" s="75"/>
      <c r="R1529" s="75"/>
      <c r="S1529" s="75"/>
      <c r="T1529" s="75"/>
      <c r="U1529" s="75"/>
      <c r="V1529" s="75"/>
      <c r="W1529" s="75"/>
      <c r="X1529" s="75"/>
      <c r="Y1529" s="76">
        <f>IF(ISNUMBER(VLOOKUP(Y1531,P$7:W$7,MATCH(Y1531,P$7:W$7))),VLOOKUP(Y1531,P$7:W$7,MATCH(Y1531,P$7:W$7)),IF(N1533=0,"No Data",IF(Y1531&gt;0,"&lt;100",0)))</f>
        <v>10000</v>
      </c>
      <c r="Z1529" s="77">
        <f>IF(ISNUMBER(VLOOKUP(Z1533,P$7:W$7,MATCH(Z1533,P$7:W$7))),VLOOKUP(Z1533,P$7:W$7,MATCH(Z1533,P$7:W$7)),IF(N1533=0,"No Data",IF(Z1533&gt;0,"&lt;100",0)))</f>
        <v>10000</v>
      </c>
      <c r="AA1529" s="106">
        <f>IF(ISNUMBER(Z1529),Z1529,0)</f>
        <v>10000</v>
      </c>
      <c r="AB1529" s="75"/>
      <c r="AC1529" s="75"/>
      <c r="AD1529" s="75"/>
      <c r="AE1529" s="75"/>
      <c r="AF1529" s="75"/>
      <c r="AG1529" s="75"/>
      <c r="AH1529" s="75"/>
      <c r="AI1529" s="75"/>
      <c r="AJ1529" s="76">
        <f>IF(ISNUMBER(VLOOKUP(AJ1531,AB$7:AH$7,MATCH(AJ1531,AB$7:AH$7))),VLOOKUP(AJ1531,AB$7:AH$7,MATCH(AJ1531,AB$7:AH$7)),IF(N1533=0,"No Data",IF(AJ1531&gt;0,"&lt;50",0)))</f>
        <v>0</v>
      </c>
      <c r="AK1529" s="77">
        <f>IF(ISNUMBER(VLOOKUP(AK1533,AB$7:AH$7,MATCH(AK1533,AB$7:AH$7))),VLOOKUP(AK1533,AB$7:AH$7,MATCH(AK1533,AB$7:AH$7)),IF(N1533=0,"No Data",IF(AK1533&gt;0,"&lt;50",0)))</f>
        <v>0</v>
      </c>
      <c r="AL1529" s="106">
        <f>IF(ISNUMBER(AK1529),AK1529,0)</f>
        <v>0</v>
      </c>
      <c r="AM1529" s="75"/>
      <c r="AN1529" s="75"/>
      <c r="AO1529" s="75"/>
      <c r="AP1529" s="75"/>
      <c r="AQ1529" s="75"/>
      <c r="AR1529" s="75"/>
      <c r="AS1529" s="75"/>
      <c r="AT1529" s="75"/>
      <c r="AU1529" s="75"/>
      <c r="AV1529" s="75"/>
      <c r="AW1529" s="76">
        <f>IF(ISNUMBER(VLOOKUP(AW1531,AM$7:AU$7,MATCH(AW1531,AM$7:AU$7))),VLOOKUP(AW1531,AM$7:AU$7,MATCH(AW1531,AM$7:AU$7)),IF(N1533=0,"No Data",IF(AW1531&gt;0,"&lt;10",0)))</f>
        <v>1000</v>
      </c>
      <c r="AX1529" s="77">
        <f>IF(ISNUMBER(VLOOKUP(AX1533,AM$7:AU$7,MATCH(AX1533,AM$7:AU$7))),VLOOKUP(AX1533,AM$7:AU$7,MATCH(AX1533,AM$7:AU$7)),IF(N1533=0,"No Data",IF(AX1533&gt;0,"&lt;10",0)))</f>
        <v>1000</v>
      </c>
      <c r="AY1529" s="106">
        <f>IF(ISNUMBER(AX1529),AX1529,0)</f>
        <v>1000</v>
      </c>
      <c r="AZ1529" s="79"/>
      <c r="BA1529" s="80"/>
      <c r="BB1529" s="71"/>
      <c r="BC1529" s="54"/>
      <c r="BD1529" s="41">
        <v>4</v>
      </c>
      <c r="BE1529" s="52">
        <v>43</v>
      </c>
      <c r="BF1529" s="62">
        <v>4312</v>
      </c>
      <c r="BG1529" s="276" t="s">
        <v>47</v>
      </c>
    </row>
    <row r="1530" spans="1:59" s="63" customFormat="1" ht="12.75" x14ac:dyDescent="0.2">
      <c r="A1530" s="196">
        <v>4</v>
      </c>
      <c r="B1530" s="197" t="s">
        <v>422</v>
      </c>
      <c r="C1530" s="208">
        <v>43</v>
      </c>
      <c r="D1530" s="209" t="s">
        <v>688</v>
      </c>
      <c r="E1530" s="210">
        <v>4312</v>
      </c>
      <c r="F1530" s="211" t="s">
        <v>692</v>
      </c>
      <c r="G1530" s="231" t="s">
        <v>1238</v>
      </c>
      <c r="H1530" s="81" t="s">
        <v>48</v>
      </c>
      <c r="I1530" s="223"/>
      <c r="J1530" s="73"/>
      <c r="K1530" s="73"/>
      <c r="L1530" s="73"/>
      <c r="M1530" s="74"/>
      <c r="N1530" s="247"/>
      <c r="O1530" s="306"/>
      <c r="P1530" s="105"/>
      <c r="Q1530" s="75"/>
      <c r="R1530" s="75"/>
      <c r="S1530" s="75"/>
      <c r="T1530" s="75"/>
      <c r="U1530" s="75"/>
      <c r="V1530" s="75"/>
      <c r="W1530" s="75"/>
      <c r="X1530" s="75"/>
      <c r="Y1530" s="82">
        <f>MIN(X1534:X1538)</f>
        <v>100</v>
      </c>
      <c r="Z1530" s="83"/>
      <c r="AA1530" s="83"/>
      <c r="AB1530" s="75"/>
      <c r="AC1530" s="75"/>
      <c r="AD1530" s="75"/>
      <c r="AE1530" s="75"/>
      <c r="AF1530" s="75"/>
      <c r="AG1530" s="75"/>
      <c r="AH1530" s="75"/>
      <c r="AI1530" s="75"/>
      <c r="AJ1530" s="82">
        <f>MIN(AI1534:AI1538)</f>
        <v>0</v>
      </c>
      <c r="AK1530" s="83"/>
      <c r="AL1530" s="83"/>
      <c r="AM1530" s="75"/>
      <c r="AN1530" s="75"/>
      <c r="AO1530" s="75"/>
      <c r="AP1530" s="75"/>
      <c r="AQ1530" s="75"/>
      <c r="AR1530" s="75"/>
      <c r="AS1530" s="75"/>
      <c r="AT1530" s="75"/>
      <c r="AU1530" s="75"/>
      <c r="AV1530" s="75"/>
      <c r="AW1530" s="82">
        <f>MIN(AV1534:AV1538)</f>
        <v>100</v>
      </c>
      <c r="AX1530" s="83"/>
      <c r="AY1530" s="83"/>
      <c r="AZ1530" s="79"/>
      <c r="BA1530" s="80"/>
      <c r="BB1530" s="71"/>
      <c r="BC1530" s="54"/>
      <c r="BD1530" s="41">
        <v>4</v>
      </c>
      <c r="BE1530" s="52">
        <v>43</v>
      </c>
      <c r="BF1530" s="62">
        <v>4312</v>
      </c>
      <c r="BG1530" s="278" t="s">
        <v>48</v>
      </c>
    </row>
    <row r="1531" spans="1:59" s="63" customFormat="1" ht="12.75" x14ac:dyDescent="0.2">
      <c r="A1531" s="196">
        <v>4</v>
      </c>
      <c r="B1531" s="197" t="s">
        <v>422</v>
      </c>
      <c r="C1531" s="208">
        <v>43</v>
      </c>
      <c r="D1531" s="209" t="s">
        <v>688</v>
      </c>
      <c r="E1531" s="210">
        <v>4312</v>
      </c>
      <c r="F1531" s="211" t="s">
        <v>692</v>
      </c>
      <c r="G1531" s="231" t="s">
        <v>1238</v>
      </c>
      <c r="H1531" s="81" t="s">
        <v>49</v>
      </c>
      <c r="I1531" s="223"/>
      <c r="J1531" s="73"/>
      <c r="K1531" s="73"/>
      <c r="L1531" s="73"/>
      <c r="M1531" s="74"/>
      <c r="N1531" s="247"/>
      <c r="O1531" s="306"/>
      <c r="P1531" s="105"/>
      <c r="Q1531" s="75"/>
      <c r="R1531" s="75"/>
      <c r="S1531" s="75"/>
      <c r="T1531" s="75"/>
      <c r="U1531" s="75"/>
      <c r="V1531" s="75"/>
      <c r="W1531" s="75"/>
      <c r="X1531" s="75"/>
      <c r="Y1531" s="84">
        <f>IF(ISNUMBER(AVERAGE(X1534:X1538)),AVERAGE(X1534:X1538),0)</f>
        <v>10060</v>
      </c>
      <c r="Z1531" s="83"/>
      <c r="AA1531" s="83"/>
      <c r="AB1531" s="75"/>
      <c r="AC1531" s="75"/>
      <c r="AD1531" s="75"/>
      <c r="AE1531" s="75"/>
      <c r="AF1531" s="75"/>
      <c r="AG1531" s="75"/>
      <c r="AH1531" s="75"/>
      <c r="AI1531" s="75"/>
      <c r="AJ1531" s="84">
        <f>IF(ISNUMBER(AVERAGE(AI1534:AI1538)),AVERAGE(AI1534:AI1538),0)</f>
        <v>0</v>
      </c>
      <c r="AK1531" s="83"/>
      <c r="AL1531" s="83"/>
      <c r="AM1531" s="75"/>
      <c r="AN1531" s="75"/>
      <c r="AO1531" s="75"/>
      <c r="AP1531" s="75"/>
      <c r="AQ1531" s="75"/>
      <c r="AR1531" s="75"/>
      <c r="AS1531" s="75"/>
      <c r="AT1531" s="75"/>
      <c r="AU1531" s="75"/>
      <c r="AV1531" s="75"/>
      <c r="AW1531" s="84">
        <f>IF(ISNUMBER(AVERAGE(AV1534:AV1538)),AVERAGE(AV1534:AV1538),0)</f>
        <v>1240</v>
      </c>
      <c r="AX1531" s="83"/>
      <c r="AY1531" s="83"/>
      <c r="AZ1531" s="79"/>
      <c r="BA1531" s="80"/>
      <c r="BB1531" s="71"/>
      <c r="BC1531" s="54"/>
      <c r="BD1531" s="41">
        <v>4</v>
      </c>
      <c r="BE1531" s="52">
        <v>43</v>
      </c>
      <c r="BF1531" s="62">
        <v>4312</v>
      </c>
      <c r="BG1531" s="278" t="s">
        <v>49</v>
      </c>
    </row>
    <row r="1532" spans="1:59" s="63" customFormat="1" ht="12.75" x14ac:dyDescent="0.2">
      <c r="A1532" s="196">
        <v>4</v>
      </c>
      <c r="B1532" s="197" t="s">
        <v>422</v>
      </c>
      <c r="C1532" s="208">
        <v>43</v>
      </c>
      <c r="D1532" s="209" t="s">
        <v>688</v>
      </c>
      <c r="E1532" s="210">
        <v>4312</v>
      </c>
      <c r="F1532" s="211" t="s">
        <v>692</v>
      </c>
      <c r="G1532" s="231" t="s">
        <v>1238</v>
      </c>
      <c r="H1532" s="81" t="s">
        <v>50</v>
      </c>
      <c r="I1532" s="223"/>
      <c r="J1532" s="73"/>
      <c r="K1532" s="73"/>
      <c r="L1532" s="73"/>
      <c r="M1532" s="74"/>
      <c r="N1532" s="247"/>
      <c r="O1532" s="306"/>
      <c r="P1532" s="105"/>
      <c r="Q1532" s="75"/>
      <c r="R1532" s="75"/>
      <c r="S1532" s="75"/>
      <c r="T1532" s="75"/>
      <c r="U1532" s="75"/>
      <c r="V1532" s="75"/>
      <c r="W1532" s="75"/>
      <c r="X1532" s="75"/>
      <c r="Y1532" s="84">
        <f>MAX(X1534:X1538)</f>
        <v>25000</v>
      </c>
      <c r="Z1532" s="83"/>
      <c r="AA1532" s="83"/>
      <c r="AB1532" s="75"/>
      <c r="AC1532" s="75"/>
      <c r="AD1532" s="75"/>
      <c r="AE1532" s="75"/>
      <c r="AF1532" s="75"/>
      <c r="AG1532" s="75"/>
      <c r="AH1532" s="75"/>
      <c r="AI1532" s="75"/>
      <c r="AJ1532" s="84">
        <f>MAX(AI1534:AI1538)</f>
        <v>0</v>
      </c>
      <c r="AK1532" s="83"/>
      <c r="AL1532" s="83"/>
      <c r="AM1532" s="75"/>
      <c r="AN1532" s="75"/>
      <c r="AO1532" s="75"/>
      <c r="AP1532" s="75"/>
      <c r="AQ1532" s="75"/>
      <c r="AR1532" s="75"/>
      <c r="AS1532" s="75"/>
      <c r="AT1532" s="75"/>
      <c r="AU1532" s="75"/>
      <c r="AV1532" s="75"/>
      <c r="AW1532" s="84">
        <f>MAX(AV1534:AV1538)</f>
        <v>2500</v>
      </c>
      <c r="AX1532" s="83"/>
      <c r="AY1532" s="83"/>
      <c r="AZ1532" s="79"/>
      <c r="BA1532" s="80"/>
      <c r="BB1532" s="71"/>
      <c r="BC1532" s="54"/>
      <c r="BD1532" s="41">
        <v>4</v>
      </c>
      <c r="BE1532" s="52">
        <v>43</v>
      </c>
      <c r="BF1532" s="62">
        <v>4312</v>
      </c>
      <c r="BG1532" s="278" t="s">
        <v>50</v>
      </c>
    </row>
    <row r="1533" spans="1:59" s="63" customFormat="1" ht="12.75" x14ac:dyDescent="0.2">
      <c r="A1533" s="196">
        <v>4</v>
      </c>
      <c r="B1533" s="197" t="s">
        <v>422</v>
      </c>
      <c r="C1533" s="208">
        <v>43</v>
      </c>
      <c r="D1533" s="209" t="s">
        <v>688</v>
      </c>
      <c r="E1533" s="210">
        <v>4312</v>
      </c>
      <c r="F1533" s="211" t="s">
        <v>692</v>
      </c>
      <c r="G1533" s="231" t="s">
        <v>1238</v>
      </c>
      <c r="H1533" s="85" t="s">
        <v>51</v>
      </c>
      <c r="I1533" s="223"/>
      <c r="J1533" s="73"/>
      <c r="K1533" s="73"/>
      <c r="L1533" s="73"/>
      <c r="M1533" s="74"/>
      <c r="N1533" s="248">
        <f>SUM(N1534:N1538)</f>
        <v>5</v>
      </c>
      <c r="O1533" s="293">
        <f>SUM(O1534:O1538)</f>
        <v>1</v>
      </c>
      <c r="P1533" s="292"/>
      <c r="Q1533" s="87"/>
      <c r="R1533" s="87"/>
      <c r="S1533" s="87"/>
      <c r="T1533" s="87"/>
      <c r="U1533" s="87"/>
      <c r="V1533" s="87"/>
      <c r="W1533" s="87"/>
      <c r="X1533" s="87"/>
      <c r="Y1533" s="88"/>
      <c r="Z1533" s="86">
        <f>SUM(Z1534:Z1538)</f>
        <v>10060</v>
      </c>
      <c r="AA1533" s="88"/>
      <c r="AB1533" s="87"/>
      <c r="AC1533" s="87"/>
      <c r="AD1533" s="87"/>
      <c r="AE1533" s="87"/>
      <c r="AF1533" s="87"/>
      <c r="AG1533" s="87"/>
      <c r="AH1533" s="87"/>
      <c r="AI1533" s="87"/>
      <c r="AJ1533" s="88"/>
      <c r="AK1533" s="86">
        <f>SUM(AK1534:AK1538)</f>
        <v>0</v>
      </c>
      <c r="AL1533" s="88"/>
      <c r="AM1533" s="87"/>
      <c r="AN1533" s="87"/>
      <c r="AO1533" s="87"/>
      <c r="AP1533" s="87"/>
      <c r="AQ1533" s="87"/>
      <c r="AR1533" s="87"/>
      <c r="AS1533" s="87"/>
      <c r="AT1533" s="87"/>
      <c r="AU1533" s="87"/>
      <c r="AV1533" s="87"/>
      <c r="AW1533" s="112"/>
      <c r="AX1533" s="86">
        <f>SUM(AX1534:AX1538)</f>
        <v>1240</v>
      </c>
      <c r="AY1533" s="88"/>
      <c r="AZ1533" s="79"/>
      <c r="BA1533" s="80"/>
      <c r="BB1533" s="71"/>
      <c r="BC1533" s="54"/>
      <c r="BD1533" s="41">
        <v>4</v>
      </c>
      <c r="BE1533" s="52">
        <v>43</v>
      </c>
      <c r="BF1533" s="62">
        <v>4312</v>
      </c>
      <c r="BG1533" s="279" t="s">
        <v>51</v>
      </c>
    </row>
    <row r="1534" spans="1:59" s="63" customFormat="1" ht="12.75" x14ac:dyDescent="0.2">
      <c r="A1534" s="196">
        <v>4</v>
      </c>
      <c r="B1534" s="197" t="s">
        <v>422</v>
      </c>
      <c r="C1534" s="208">
        <v>43</v>
      </c>
      <c r="D1534" s="209" t="s">
        <v>688</v>
      </c>
      <c r="E1534" s="210">
        <v>4312</v>
      </c>
      <c r="F1534" s="211" t="s">
        <v>692</v>
      </c>
      <c r="G1534" s="231" t="s">
        <v>1238</v>
      </c>
      <c r="H1534" s="89" t="s">
        <v>52</v>
      </c>
      <c r="I1534" s="90" t="s">
        <v>592</v>
      </c>
      <c r="J1534" s="90"/>
      <c r="K1534" s="90" t="s">
        <v>73</v>
      </c>
      <c r="L1534" s="90" t="s">
        <v>69</v>
      </c>
      <c r="M1534" s="91"/>
      <c r="N1534" s="312">
        <v>1</v>
      </c>
      <c r="O1534" s="313">
        <f>N1534/N$1533</f>
        <v>0.2</v>
      </c>
      <c r="P1534" s="104"/>
      <c r="Q1534" s="92"/>
      <c r="R1534" s="92"/>
      <c r="S1534" s="92"/>
      <c r="T1534" s="92"/>
      <c r="U1534" s="92"/>
      <c r="V1534" s="92"/>
      <c r="W1534" s="92">
        <v>1</v>
      </c>
      <c r="X1534" s="109">
        <f>P1534*P$7+Q1534*Q$7+R1534*R$7+S1534*S$7+T1534*T$7+U1534*U$7+V1534*V$7+W1534*W$7</f>
        <v>25000</v>
      </c>
      <c r="Y1534" s="83"/>
      <c r="Z1534" s="110">
        <f>X1534*$O1534</f>
        <v>5000</v>
      </c>
      <c r="AA1534" s="111"/>
      <c r="AB1534" s="92"/>
      <c r="AC1534" s="92"/>
      <c r="AD1534" s="92"/>
      <c r="AE1534" s="92"/>
      <c r="AF1534" s="92"/>
      <c r="AG1534" s="92"/>
      <c r="AH1534" s="92"/>
      <c r="AI1534" s="109">
        <f>AB1534*AB$7+AC1534*AC$7+AD1534*AD$7+AE1534*AE$7+AF1534*AF$7+AG1534*AG$7+AH1534*AH$7</f>
        <v>0</v>
      </c>
      <c r="AJ1534" s="83"/>
      <c r="AK1534" s="110">
        <f>AI1534*$O1534</f>
        <v>0</v>
      </c>
      <c r="AL1534" s="111"/>
      <c r="AM1534" s="92"/>
      <c r="AN1534" s="92"/>
      <c r="AO1534" s="92"/>
      <c r="AP1534" s="92">
        <v>1</v>
      </c>
      <c r="AQ1534" s="92"/>
      <c r="AR1534" s="92"/>
      <c r="AS1534" s="92"/>
      <c r="AT1534" s="92"/>
      <c r="AU1534" s="92"/>
      <c r="AV1534" s="109">
        <f>AM1534*AM$7+AN1534*AN$7+AO1534*AO$7+AP1534*AP$7+AQ1534*AQ$7+AR1534*AR$7+AS1534*AS$7+AT1534*AT$7+AU1534*AU$7</f>
        <v>100</v>
      </c>
      <c r="AW1534" s="75"/>
      <c r="AX1534" s="110">
        <f>AV1534*$O1534</f>
        <v>20</v>
      </c>
      <c r="AY1534" s="111"/>
      <c r="AZ1534" s="93"/>
      <c r="BA1534" s="94" t="s">
        <v>105</v>
      </c>
      <c r="BB1534" s="71"/>
      <c r="BC1534" s="54"/>
      <c r="BD1534" s="41">
        <v>4</v>
      </c>
      <c r="BE1534" s="52">
        <v>43</v>
      </c>
      <c r="BF1534" s="62">
        <v>4312</v>
      </c>
      <c r="BG1534" s="280" t="s">
        <v>52</v>
      </c>
    </row>
    <row r="1535" spans="1:59" s="63" customFormat="1" ht="24" x14ac:dyDescent="0.2">
      <c r="A1535" s="196">
        <v>4</v>
      </c>
      <c r="B1535" s="197" t="s">
        <v>422</v>
      </c>
      <c r="C1535" s="208">
        <v>43</v>
      </c>
      <c r="D1535" s="209" t="s">
        <v>688</v>
      </c>
      <c r="E1535" s="210">
        <v>4312</v>
      </c>
      <c r="F1535" s="211" t="s">
        <v>692</v>
      </c>
      <c r="G1535" s="231" t="s">
        <v>1238</v>
      </c>
      <c r="H1535" s="89"/>
      <c r="I1535" s="90" t="s">
        <v>216</v>
      </c>
      <c r="J1535" s="90" t="s">
        <v>693</v>
      </c>
      <c r="K1535" s="90" t="s">
        <v>64</v>
      </c>
      <c r="L1535" s="90" t="s">
        <v>218</v>
      </c>
      <c r="M1535" s="91"/>
      <c r="N1535" s="312">
        <v>1</v>
      </c>
      <c r="O1535" s="313">
        <f>N1535/N$1533</f>
        <v>0.2</v>
      </c>
      <c r="P1535" s="104">
        <v>1</v>
      </c>
      <c r="Q1535" s="92"/>
      <c r="R1535" s="92"/>
      <c r="S1535" s="92"/>
      <c r="T1535" s="92"/>
      <c r="U1535" s="92"/>
      <c r="V1535" s="92"/>
      <c r="W1535" s="92"/>
      <c r="X1535" s="109">
        <f>P1535*P$7+Q1535*Q$7+R1535*R$7+S1535*S$7+T1535*T$7+U1535*U$7+V1535*V$7+W1535*W$7</f>
        <v>100</v>
      </c>
      <c r="Y1535" s="83"/>
      <c r="Z1535" s="110">
        <f>X1535*$O1535</f>
        <v>20</v>
      </c>
      <c r="AA1535" s="111"/>
      <c r="AB1535" s="92"/>
      <c r="AC1535" s="92"/>
      <c r="AD1535" s="92"/>
      <c r="AE1535" s="92"/>
      <c r="AF1535" s="92"/>
      <c r="AG1535" s="92"/>
      <c r="AH1535" s="92"/>
      <c r="AI1535" s="109">
        <f>AB1535*AB$7+AC1535*AC$7+AD1535*AD$7+AE1535*AE$7+AF1535*AF$7+AG1535*AG$7+AH1535*AH$7</f>
        <v>0</v>
      </c>
      <c r="AJ1535" s="83"/>
      <c r="AK1535" s="110">
        <f>AI1535*$O1535</f>
        <v>0</v>
      </c>
      <c r="AL1535" s="111"/>
      <c r="AM1535" s="92"/>
      <c r="AN1535" s="92"/>
      <c r="AO1535" s="92"/>
      <c r="AP1535" s="92"/>
      <c r="AQ1535" s="92"/>
      <c r="AR1535" s="92"/>
      <c r="AS1535" s="92">
        <v>1</v>
      </c>
      <c r="AT1535" s="92"/>
      <c r="AU1535" s="92"/>
      <c r="AV1535" s="109">
        <f>AM1535*AM$7+AN1535*AN$7+AO1535*AO$7+AP1535*AP$7+AQ1535*AQ$7+AR1535*AR$7+AS1535*AS$7+AT1535*AT$7+AU1535*AU$7</f>
        <v>1000</v>
      </c>
      <c r="AW1535" s="75"/>
      <c r="AX1535" s="110">
        <f>AV1535*$O1535</f>
        <v>200</v>
      </c>
      <c r="AY1535" s="111"/>
      <c r="AZ1535" s="93"/>
      <c r="BA1535" s="94" t="s">
        <v>554</v>
      </c>
      <c r="BB1535" s="71"/>
      <c r="BC1535" s="54"/>
      <c r="BD1535" s="41">
        <v>4</v>
      </c>
      <c r="BE1535" s="52">
        <v>43</v>
      </c>
      <c r="BF1535" s="62">
        <v>4312</v>
      </c>
      <c r="BG1535" s="280" t="s">
        <v>52</v>
      </c>
    </row>
    <row r="1536" spans="1:59" s="63" customFormat="1" ht="12.75" x14ac:dyDescent="0.2">
      <c r="A1536" s="196">
        <v>4</v>
      </c>
      <c r="B1536" s="197" t="s">
        <v>422</v>
      </c>
      <c r="C1536" s="208">
        <v>43</v>
      </c>
      <c r="D1536" s="209" t="s">
        <v>688</v>
      </c>
      <c r="E1536" s="210">
        <v>4312</v>
      </c>
      <c r="F1536" s="211" t="s">
        <v>692</v>
      </c>
      <c r="G1536" s="231" t="s">
        <v>1238</v>
      </c>
      <c r="H1536" s="89"/>
      <c r="I1536" s="90" t="s">
        <v>694</v>
      </c>
      <c r="J1536" s="90" t="s">
        <v>695</v>
      </c>
      <c r="K1536" s="90" t="s">
        <v>64</v>
      </c>
      <c r="L1536" s="90" t="s">
        <v>696</v>
      </c>
      <c r="M1536" s="91"/>
      <c r="N1536" s="312">
        <v>1</v>
      </c>
      <c r="O1536" s="313">
        <f>N1536/N$1533</f>
        <v>0.2</v>
      </c>
      <c r="P1536" s="104">
        <v>1</v>
      </c>
      <c r="Q1536" s="92"/>
      <c r="R1536" s="92"/>
      <c r="S1536" s="92"/>
      <c r="T1536" s="92"/>
      <c r="U1536" s="92"/>
      <c r="V1536" s="92"/>
      <c r="W1536" s="92"/>
      <c r="X1536" s="109">
        <f>P1536*P$7+Q1536*Q$7+R1536*R$7+S1536*S$7+T1536*T$7+U1536*U$7+V1536*V$7+W1536*W$7</f>
        <v>100</v>
      </c>
      <c r="Y1536" s="83"/>
      <c r="Z1536" s="110">
        <f>X1536*$O1536</f>
        <v>20</v>
      </c>
      <c r="AA1536" s="111"/>
      <c r="AB1536" s="92"/>
      <c r="AC1536" s="92"/>
      <c r="AD1536" s="92"/>
      <c r="AE1536" s="92"/>
      <c r="AF1536" s="92"/>
      <c r="AG1536" s="92"/>
      <c r="AH1536" s="92"/>
      <c r="AI1536" s="109">
        <f>AB1536*AB$7+AC1536*AC$7+AD1536*AD$7+AE1536*AE$7+AF1536*AF$7+AG1536*AG$7+AH1536*AH$7</f>
        <v>0</v>
      </c>
      <c r="AJ1536" s="83"/>
      <c r="AK1536" s="110">
        <f>AI1536*$O1536</f>
        <v>0</v>
      </c>
      <c r="AL1536" s="111"/>
      <c r="AM1536" s="92"/>
      <c r="AN1536" s="92"/>
      <c r="AO1536" s="92"/>
      <c r="AP1536" s="92"/>
      <c r="AQ1536" s="92"/>
      <c r="AR1536" s="92"/>
      <c r="AS1536" s="92"/>
      <c r="AT1536" s="92">
        <v>1</v>
      </c>
      <c r="AU1536" s="92"/>
      <c r="AV1536" s="109">
        <f>AM1536*AM$7+AN1536*AN$7+AO1536*AO$7+AP1536*AP$7+AQ1536*AQ$7+AR1536*AR$7+AS1536*AS$7+AT1536*AT$7+AU1536*AU$7</f>
        <v>2500</v>
      </c>
      <c r="AW1536" s="75"/>
      <c r="AX1536" s="110">
        <f>AV1536*$O1536</f>
        <v>500</v>
      </c>
      <c r="AY1536" s="111"/>
      <c r="AZ1536" s="93"/>
      <c r="BA1536" s="94" t="s">
        <v>554</v>
      </c>
      <c r="BB1536" s="71"/>
      <c r="BC1536" s="54"/>
      <c r="BD1536" s="41">
        <v>4</v>
      </c>
      <c r="BE1536" s="52">
        <v>43</v>
      </c>
      <c r="BF1536" s="62">
        <v>4312</v>
      </c>
      <c r="BG1536" s="280" t="s">
        <v>52</v>
      </c>
    </row>
    <row r="1537" spans="1:59" s="63" customFormat="1" ht="12.75" x14ac:dyDescent="0.2">
      <c r="A1537" s="196">
        <v>4</v>
      </c>
      <c r="B1537" s="197" t="s">
        <v>422</v>
      </c>
      <c r="C1537" s="208">
        <v>43</v>
      </c>
      <c r="D1537" s="209" t="s">
        <v>688</v>
      </c>
      <c r="E1537" s="210">
        <v>4312</v>
      </c>
      <c r="F1537" s="211" t="s">
        <v>692</v>
      </c>
      <c r="G1537" s="231" t="s">
        <v>1238</v>
      </c>
      <c r="H1537" s="89"/>
      <c r="I1537" s="90" t="s">
        <v>287</v>
      </c>
      <c r="J1537" s="90" t="s">
        <v>697</v>
      </c>
      <c r="K1537" s="90" t="s">
        <v>64</v>
      </c>
      <c r="L1537" s="90" t="s">
        <v>119</v>
      </c>
      <c r="M1537" s="91"/>
      <c r="N1537" s="312">
        <v>1</v>
      </c>
      <c r="O1537" s="313">
        <f>N1537/N$1533</f>
        <v>0.2</v>
      </c>
      <c r="P1537" s="104">
        <v>1</v>
      </c>
      <c r="Q1537" s="92"/>
      <c r="R1537" s="92"/>
      <c r="S1537" s="92"/>
      <c r="T1537" s="92"/>
      <c r="U1537" s="92"/>
      <c r="V1537" s="92"/>
      <c r="W1537" s="92"/>
      <c r="X1537" s="109">
        <f>P1537*P$7+Q1537*Q$7+R1537*R$7+S1537*S$7+T1537*T$7+U1537*U$7+V1537*V$7+W1537*W$7</f>
        <v>100</v>
      </c>
      <c r="Y1537" s="83"/>
      <c r="Z1537" s="110">
        <f>X1537*$O1537</f>
        <v>20</v>
      </c>
      <c r="AA1537" s="111"/>
      <c r="AB1537" s="92"/>
      <c r="AC1537" s="92"/>
      <c r="AD1537" s="92"/>
      <c r="AE1537" s="92"/>
      <c r="AF1537" s="92"/>
      <c r="AG1537" s="92"/>
      <c r="AH1537" s="92"/>
      <c r="AI1537" s="109">
        <f>AB1537*AB$7+AC1537*AC$7+AD1537*AD$7+AE1537*AE$7+AF1537*AF$7+AG1537*AG$7+AH1537*AH$7</f>
        <v>0</v>
      </c>
      <c r="AJ1537" s="83"/>
      <c r="AK1537" s="110">
        <f>AI1537*$O1537</f>
        <v>0</v>
      </c>
      <c r="AL1537" s="111"/>
      <c r="AM1537" s="92"/>
      <c r="AN1537" s="92"/>
      <c r="AO1537" s="92"/>
      <c r="AP1537" s="92"/>
      <c r="AQ1537" s="92"/>
      <c r="AR1537" s="92"/>
      <c r="AS1537" s="92"/>
      <c r="AT1537" s="92">
        <v>1</v>
      </c>
      <c r="AU1537" s="92"/>
      <c r="AV1537" s="109">
        <f>AM1537*AM$7+AN1537*AN$7+AO1537*AO$7+AP1537*AP$7+AQ1537*AQ$7+AR1537*AR$7+AS1537*AS$7+AT1537*AT$7+AU1537*AU$7</f>
        <v>2500</v>
      </c>
      <c r="AW1537" s="75"/>
      <c r="AX1537" s="110">
        <f>AV1537*$O1537</f>
        <v>500</v>
      </c>
      <c r="AY1537" s="111"/>
      <c r="AZ1537" s="93"/>
      <c r="BA1537" s="94" t="s">
        <v>554</v>
      </c>
      <c r="BB1537" s="71"/>
      <c r="BC1537" s="54"/>
      <c r="BD1537" s="41">
        <v>4</v>
      </c>
      <c r="BE1537" s="52">
        <v>43</v>
      </c>
      <c r="BF1537" s="62">
        <v>4312</v>
      </c>
      <c r="BG1537" s="280" t="s">
        <v>52</v>
      </c>
    </row>
    <row r="1538" spans="1:59" s="63" customFormat="1" ht="12.75" x14ac:dyDescent="0.2">
      <c r="A1538" s="196">
        <v>4</v>
      </c>
      <c r="B1538" s="197" t="s">
        <v>422</v>
      </c>
      <c r="C1538" s="208">
        <v>43</v>
      </c>
      <c r="D1538" s="209" t="s">
        <v>688</v>
      </c>
      <c r="E1538" s="210">
        <v>4312</v>
      </c>
      <c r="F1538" s="211" t="s">
        <v>692</v>
      </c>
      <c r="G1538" s="231" t="s">
        <v>1238</v>
      </c>
      <c r="H1538" s="89"/>
      <c r="I1538" s="90" t="s">
        <v>599</v>
      </c>
      <c r="J1538" s="90" t="s">
        <v>698</v>
      </c>
      <c r="K1538" s="90" t="s">
        <v>73</v>
      </c>
      <c r="L1538" s="90" t="s">
        <v>95</v>
      </c>
      <c r="M1538" s="91"/>
      <c r="N1538" s="312">
        <v>1</v>
      </c>
      <c r="O1538" s="313">
        <f>N1538/N$1533</f>
        <v>0.2</v>
      </c>
      <c r="P1538" s="104"/>
      <c r="Q1538" s="92"/>
      <c r="R1538" s="92"/>
      <c r="S1538" s="92"/>
      <c r="T1538" s="92"/>
      <c r="U1538" s="92"/>
      <c r="V1538" s="92"/>
      <c r="W1538" s="92">
        <v>1</v>
      </c>
      <c r="X1538" s="109">
        <f>P1538*P$7+Q1538*Q$7+R1538*R$7+S1538*S$7+T1538*T$7+U1538*U$7+V1538*V$7+W1538*W$7</f>
        <v>25000</v>
      </c>
      <c r="Y1538" s="83"/>
      <c r="Z1538" s="110">
        <f>X1538*$O1538</f>
        <v>5000</v>
      </c>
      <c r="AA1538" s="111"/>
      <c r="AB1538" s="92"/>
      <c r="AC1538" s="92"/>
      <c r="AD1538" s="92"/>
      <c r="AE1538" s="92"/>
      <c r="AF1538" s="92"/>
      <c r="AG1538" s="92"/>
      <c r="AH1538" s="92"/>
      <c r="AI1538" s="109">
        <f>AB1538*AB$7+AC1538*AC$7+AD1538*AD$7+AE1538*AE$7+AF1538*AF$7+AG1538*AG$7+AH1538*AH$7</f>
        <v>0</v>
      </c>
      <c r="AJ1538" s="83"/>
      <c r="AK1538" s="110">
        <f>AI1538*$O1538</f>
        <v>0</v>
      </c>
      <c r="AL1538" s="111"/>
      <c r="AM1538" s="92"/>
      <c r="AN1538" s="92"/>
      <c r="AO1538" s="92"/>
      <c r="AP1538" s="92">
        <v>1</v>
      </c>
      <c r="AQ1538" s="92"/>
      <c r="AR1538" s="92"/>
      <c r="AS1538" s="92"/>
      <c r="AT1538" s="92"/>
      <c r="AU1538" s="92"/>
      <c r="AV1538" s="109">
        <f>AM1538*AM$7+AN1538*AN$7+AO1538*AO$7+AP1538*AP$7+AQ1538*AQ$7+AR1538*AR$7+AS1538*AS$7+AT1538*AT$7+AU1538*AU$7</f>
        <v>100</v>
      </c>
      <c r="AW1538" s="75"/>
      <c r="AX1538" s="110">
        <f>AV1538*$O1538</f>
        <v>20</v>
      </c>
      <c r="AY1538" s="111"/>
      <c r="AZ1538" s="93"/>
      <c r="BA1538" s="94" t="s">
        <v>554</v>
      </c>
      <c r="BB1538" s="71"/>
      <c r="BC1538" s="54"/>
      <c r="BD1538" s="41">
        <v>4</v>
      </c>
      <c r="BE1538" s="52">
        <v>43</v>
      </c>
      <c r="BF1538" s="62">
        <v>4312</v>
      </c>
      <c r="BG1538" s="280" t="s">
        <v>52</v>
      </c>
    </row>
    <row r="1539" spans="1:59" s="63" customFormat="1" ht="12.75" x14ac:dyDescent="0.2">
      <c r="A1539" s="196">
        <v>4</v>
      </c>
      <c r="B1539" s="197" t="s">
        <v>422</v>
      </c>
      <c r="C1539" s="208">
        <v>43</v>
      </c>
      <c r="D1539" s="209" t="s">
        <v>688</v>
      </c>
      <c r="E1539" s="210">
        <v>4312</v>
      </c>
      <c r="F1539" s="211" t="s">
        <v>692</v>
      </c>
      <c r="G1539" s="231" t="s">
        <v>1238</v>
      </c>
      <c r="H1539" s="65"/>
      <c r="I1539" s="222"/>
      <c r="J1539" s="66"/>
      <c r="K1539" s="66"/>
      <c r="L1539" s="66"/>
      <c r="M1539" s="64"/>
      <c r="N1539" s="304"/>
      <c r="O1539" s="305"/>
      <c r="P1539" s="127"/>
      <c r="Q1539" s="67"/>
      <c r="R1539" s="67"/>
      <c r="S1539" s="67"/>
      <c r="T1539" s="67"/>
      <c r="U1539" s="67"/>
      <c r="V1539" s="67"/>
      <c r="W1539" s="67"/>
      <c r="X1539" s="67"/>
      <c r="Y1539" s="68"/>
      <c r="Z1539" s="68"/>
      <c r="AA1539" s="68"/>
      <c r="AB1539" s="67"/>
      <c r="AC1539" s="67"/>
      <c r="AD1539" s="67"/>
      <c r="AE1539" s="67"/>
      <c r="AF1539" s="67"/>
      <c r="AG1539" s="67"/>
      <c r="AH1539" s="67"/>
      <c r="AI1539" s="67"/>
      <c r="AJ1539" s="68"/>
      <c r="AK1539" s="68"/>
      <c r="AL1539" s="68"/>
      <c r="AM1539" s="67"/>
      <c r="AN1539" s="67"/>
      <c r="AO1539" s="67"/>
      <c r="AP1539" s="67"/>
      <c r="AQ1539" s="67"/>
      <c r="AR1539" s="67"/>
      <c r="AS1539" s="67"/>
      <c r="AT1539" s="67"/>
      <c r="AU1539" s="67"/>
      <c r="AV1539" s="67"/>
      <c r="AW1539" s="67"/>
      <c r="AX1539" s="68"/>
      <c r="AY1539" s="68"/>
      <c r="AZ1539" s="69"/>
      <c r="BA1539" s="70"/>
      <c r="BB1539" s="71"/>
      <c r="BC1539" s="54"/>
      <c r="BD1539" s="41">
        <v>4</v>
      </c>
      <c r="BE1539" s="52">
        <v>43</v>
      </c>
      <c r="BF1539" s="62">
        <v>4312</v>
      </c>
      <c r="BG1539" s="275"/>
    </row>
    <row r="1540" spans="1:59" s="63" customFormat="1" ht="12.75" x14ac:dyDescent="0.2">
      <c r="A1540" s="196">
        <v>4</v>
      </c>
      <c r="B1540" s="197" t="s">
        <v>422</v>
      </c>
      <c r="C1540" s="208">
        <v>43</v>
      </c>
      <c r="D1540" s="209" t="s">
        <v>688</v>
      </c>
      <c r="E1540" s="210">
        <v>4312</v>
      </c>
      <c r="F1540" s="211" t="s">
        <v>692</v>
      </c>
      <c r="G1540" s="230"/>
      <c r="H1540" s="56"/>
      <c r="I1540" s="221"/>
      <c r="J1540" s="57"/>
      <c r="K1540" s="57"/>
      <c r="L1540" s="57"/>
      <c r="M1540" s="55"/>
      <c r="N1540" s="303"/>
      <c r="O1540" s="245"/>
      <c r="P1540" s="122"/>
      <c r="Q1540" s="58"/>
      <c r="R1540" s="58"/>
      <c r="S1540" s="58"/>
      <c r="T1540" s="58"/>
      <c r="U1540" s="58"/>
      <c r="V1540" s="58"/>
      <c r="W1540" s="58"/>
      <c r="X1540" s="58"/>
      <c r="Y1540" s="59"/>
      <c r="Z1540" s="59"/>
      <c r="AA1540" s="59"/>
      <c r="AB1540" s="58"/>
      <c r="AC1540" s="58"/>
      <c r="AD1540" s="58"/>
      <c r="AE1540" s="58"/>
      <c r="AF1540" s="58"/>
      <c r="AG1540" s="58"/>
      <c r="AH1540" s="58"/>
      <c r="AI1540" s="58"/>
      <c r="AJ1540" s="59"/>
      <c r="AK1540" s="59"/>
      <c r="AL1540" s="59"/>
      <c r="AM1540" s="58"/>
      <c r="AN1540" s="58"/>
      <c r="AO1540" s="58"/>
      <c r="AP1540" s="58"/>
      <c r="AQ1540" s="58"/>
      <c r="AR1540" s="58"/>
      <c r="AS1540" s="58"/>
      <c r="AT1540" s="58"/>
      <c r="AU1540" s="58"/>
      <c r="AV1540" s="58"/>
      <c r="AW1540" s="58"/>
      <c r="AX1540" s="59"/>
      <c r="AY1540" s="59"/>
      <c r="AZ1540" s="60"/>
      <c r="BA1540" s="61"/>
      <c r="BB1540" s="54"/>
      <c r="BC1540" s="54"/>
      <c r="BD1540" s="41">
        <v>4</v>
      </c>
      <c r="BE1540" s="52">
        <v>43</v>
      </c>
      <c r="BF1540" s="62">
        <v>4312</v>
      </c>
      <c r="BG1540" s="274"/>
    </row>
    <row r="1541" spans="1:59" s="63" customFormat="1" ht="12.75" x14ac:dyDescent="0.2">
      <c r="A1541" s="196">
        <v>4</v>
      </c>
      <c r="B1541" s="197" t="s">
        <v>422</v>
      </c>
      <c r="C1541" s="208">
        <v>43</v>
      </c>
      <c r="D1541" s="209" t="s">
        <v>688</v>
      </c>
      <c r="E1541" s="210">
        <v>4312</v>
      </c>
      <c r="F1541" s="211" t="s">
        <v>692</v>
      </c>
      <c r="G1541" s="231"/>
      <c r="H1541" s="65"/>
      <c r="I1541" s="222"/>
      <c r="J1541" s="66"/>
      <c r="K1541" s="66"/>
      <c r="L1541" s="66"/>
      <c r="M1541" s="64"/>
      <c r="N1541" s="304"/>
      <c r="O1541" s="305"/>
      <c r="P1541" s="127"/>
      <c r="Q1541" s="67"/>
      <c r="R1541" s="67"/>
      <c r="S1541" s="67"/>
      <c r="T1541" s="67"/>
      <c r="U1541" s="67"/>
      <c r="V1541" s="67"/>
      <c r="W1541" s="67"/>
      <c r="X1541" s="67"/>
      <c r="Y1541" s="68"/>
      <c r="Z1541" s="68"/>
      <c r="AA1541" s="68"/>
      <c r="AB1541" s="67"/>
      <c r="AC1541" s="67"/>
      <c r="AD1541" s="67"/>
      <c r="AE1541" s="67"/>
      <c r="AF1541" s="67"/>
      <c r="AG1541" s="67"/>
      <c r="AH1541" s="67"/>
      <c r="AI1541" s="67"/>
      <c r="AJ1541" s="68"/>
      <c r="AK1541" s="68"/>
      <c r="AL1541" s="68"/>
      <c r="AM1541" s="67"/>
      <c r="AN1541" s="67"/>
      <c r="AO1541" s="67"/>
      <c r="AP1541" s="67"/>
      <c r="AQ1541" s="67"/>
      <c r="AR1541" s="67"/>
      <c r="AS1541" s="67"/>
      <c r="AT1541" s="67"/>
      <c r="AU1541" s="67"/>
      <c r="AV1541" s="67"/>
      <c r="AW1541" s="67"/>
      <c r="AX1541" s="68"/>
      <c r="AY1541" s="68"/>
      <c r="AZ1541" s="69"/>
      <c r="BA1541" s="70"/>
      <c r="BB1541" s="71"/>
      <c r="BC1541" s="54"/>
      <c r="BD1541" s="41">
        <v>4</v>
      </c>
      <c r="BE1541" s="52">
        <v>43</v>
      </c>
      <c r="BF1541" s="62">
        <v>4312</v>
      </c>
      <c r="BG1541" s="275"/>
    </row>
    <row r="1542" spans="1:59" s="63" customFormat="1" ht="12.75" x14ac:dyDescent="0.2">
      <c r="A1542" s="196">
        <v>4</v>
      </c>
      <c r="B1542" s="197" t="s">
        <v>422</v>
      </c>
      <c r="C1542" s="208">
        <v>43</v>
      </c>
      <c r="D1542" s="209" t="s">
        <v>688</v>
      </c>
      <c r="E1542" s="210">
        <v>4312</v>
      </c>
      <c r="F1542" s="211" t="s">
        <v>692</v>
      </c>
      <c r="G1542" s="231" t="s">
        <v>584</v>
      </c>
      <c r="H1542" s="72" t="s">
        <v>1233</v>
      </c>
      <c r="I1542" s="223" t="s">
        <v>1260</v>
      </c>
      <c r="J1542" s="73"/>
      <c r="K1542" s="73"/>
      <c r="L1542" s="73"/>
      <c r="M1542" s="74"/>
      <c r="N1542" s="247"/>
      <c r="O1542" s="306"/>
      <c r="P1542" s="105"/>
      <c r="Q1542" s="75"/>
      <c r="R1542" s="75"/>
      <c r="S1542" s="75"/>
      <c r="T1542" s="75"/>
      <c r="U1542" s="75"/>
      <c r="V1542" s="75"/>
      <c r="W1542" s="75"/>
      <c r="X1542" s="75"/>
      <c r="Y1542" s="76" t="s">
        <v>1241</v>
      </c>
      <c r="Z1542" s="77" t="s">
        <v>1241</v>
      </c>
      <c r="AA1542" s="78">
        <f>AA$1219</f>
        <v>2500</v>
      </c>
      <c r="AB1542" s="75"/>
      <c r="AC1542" s="75"/>
      <c r="AD1542" s="75"/>
      <c r="AE1542" s="75"/>
      <c r="AF1542" s="75"/>
      <c r="AG1542" s="75"/>
      <c r="AH1542" s="75"/>
      <c r="AI1542" s="75"/>
      <c r="AJ1542" s="76" t="s">
        <v>1241</v>
      </c>
      <c r="AK1542" s="77" t="s">
        <v>1241</v>
      </c>
      <c r="AL1542" s="78">
        <f>AL$1219</f>
        <v>0</v>
      </c>
      <c r="AM1542" s="75"/>
      <c r="AN1542" s="75"/>
      <c r="AO1542" s="75"/>
      <c r="AP1542" s="75"/>
      <c r="AQ1542" s="75"/>
      <c r="AR1542" s="75"/>
      <c r="AS1542" s="75"/>
      <c r="AT1542" s="75"/>
      <c r="AU1542" s="75"/>
      <c r="AV1542" s="75"/>
      <c r="AW1542" s="76" t="s">
        <v>1241</v>
      </c>
      <c r="AX1542" s="77" t="s">
        <v>1241</v>
      </c>
      <c r="AY1542" s="78">
        <f>AY$1219</f>
        <v>500</v>
      </c>
      <c r="AZ1542" s="79"/>
      <c r="BA1542" s="80" t="str">
        <f>I1542</f>
        <v>&gt; see 4257, Metal clad insulating cladding</v>
      </c>
      <c r="BB1542" s="71"/>
      <c r="BC1542" s="54"/>
      <c r="BD1542" s="41">
        <v>4</v>
      </c>
      <c r="BE1542" s="52">
        <v>43</v>
      </c>
      <c r="BF1542" s="62">
        <v>4312</v>
      </c>
      <c r="BG1542" s="276" t="str">
        <f>H1542</f>
        <v>Default Scenario (Link)</v>
      </c>
    </row>
    <row r="1543" spans="1:59" s="63" customFormat="1" ht="12.75" x14ac:dyDescent="0.2">
      <c r="A1543" s="196">
        <v>4</v>
      </c>
      <c r="B1543" s="197" t="s">
        <v>422</v>
      </c>
      <c r="C1543" s="208">
        <v>43</v>
      </c>
      <c r="D1543" s="209" t="s">
        <v>688</v>
      </c>
      <c r="E1543" s="210">
        <v>4312</v>
      </c>
      <c r="F1543" s="211" t="s">
        <v>692</v>
      </c>
      <c r="G1543" s="231"/>
      <c r="H1543" s="65"/>
      <c r="I1543" s="222"/>
      <c r="J1543" s="66"/>
      <c r="K1543" s="66"/>
      <c r="L1543" s="66"/>
      <c r="M1543" s="64"/>
      <c r="N1543" s="304"/>
      <c r="O1543" s="305"/>
      <c r="P1543" s="127"/>
      <c r="Q1543" s="67"/>
      <c r="R1543" s="67"/>
      <c r="S1543" s="67"/>
      <c r="T1543" s="67"/>
      <c r="U1543" s="67"/>
      <c r="V1543" s="67"/>
      <c r="W1543" s="67"/>
      <c r="X1543" s="67"/>
      <c r="Y1543" s="68"/>
      <c r="Z1543" s="68"/>
      <c r="AA1543" s="68"/>
      <c r="AB1543" s="67"/>
      <c r="AC1543" s="67"/>
      <c r="AD1543" s="67"/>
      <c r="AE1543" s="67"/>
      <c r="AF1543" s="67"/>
      <c r="AG1543" s="67"/>
      <c r="AH1543" s="67"/>
      <c r="AI1543" s="67"/>
      <c r="AJ1543" s="68"/>
      <c r="AK1543" s="68"/>
      <c r="AL1543" s="68"/>
      <c r="AM1543" s="67"/>
      <c r="AN1543" s="67"/>
      <c r="AO1543" s="67"/>
      <c r="AP1543" s="67"/>
      <c r="AQ1543" s="67"/>
      <c r="AR1543" s="67"/>
      <c r="AS1543" s="67"/>
      <c r="AT1543" s="67"/>
      <c r="AU1543" s="67"/>
      <c r="AV1543" s="67"/>
      <c r="AW1543" s="67"/>
      <c r="AX1543" s="68"/>
      <c r="AY1543" s="68"/>
      <c r="AZ1543" s="69"/>
      <c r="BA1543" s="70"/>
      <c r="BB1543" s="71"/>
      <c r="BC1543" s="54"/>
      <c r="BD1543" s="41">
        <v>4</v>
      </c>
      <c r="BE1543" s="52">
        <v>43</v>
      </c>
      <c r="BF1543" s="62">
        <v>4312</v>
      </c>
      <c r="BG1543" s="275"/>
    </row>
    <row r="1544" spans="1:59" s="63" customFormat="1" ht="12.75" x14ac:dyDescent="0.2">
      <c r="A1544" s="196">
        <v>4</v>
      </c>
      <c r="B1544" s="197" t="s">
        <v>422</v>
      </c>
      <c r="C1544" s="208">
        <v>43</v>
      </c>
      <c r="D1544" s="209" t="s">
        <v>688</v>
      </c>
      <c r="E1544" s="210">
        <v>4312</v>
      </c>
      <c r="F1544" s="211" t="s">
        <v>692</v>
      </c>
      <c r="G1544" s="230"/>
      <c r="H1544" s="56"/>
      <c r="I1544" s="221"/>
      <c r="J1544" s="57"/>
      <c r="K1544" s="57"/>
      <c r="L1544" s="57"/>
      <c r="M1544" s="55"/>
      <c r="N1544" s="303"/>
      <c r="O1544" s="245"/>
      <c r="P1544" s="122"/>
      <c r="Q1544" s="58"/>
      <c r="R1544" s="58"/>
      <c r="S1544" s="58"/>
      <c r="T1544" s="58"/>
      <c r="U1544" s="58"/>
      <c r="V1544" s="58"/>
      <c r="W1544" s="58"/>
      <c r="X1544" s="58"/>
      <c r="Y1544" s="59"/>
      <c r="Z1544" s="59"/>
      <c r="AA1544" s="59"/>
      <c r="AB1544" s="58"/>
      <c r="AC1544" s="58"/>
      <c r="AD1544" s="58"/>
      <c r="AE1544" s="58"/>
      <c r="AF1544" s="58"/>
      <c r="AG1544" s="58"/>
      <c r="AH1544" s="58"/>
      <c r="AI1544" s="58"/>
      <c r="AJ1544" s="59"/>
      <c r="AK1544" s="59"/>
      <c r="AL1544" s="59"/>
      <c r="AM1544" s="58"/>
      <c r="AN1544" s="58"/>
      <c r="AO1544" s="58"/>
      <c r="AP1544" s="58"/>
      <c r="AQ1544" s="58"/>
      <c r="AR1544" s="58"/>
      <c r="AS1544" s="58"/>
      <c r="AT1544" s="58"/>
      <c r="AU1544" s="58"/>
      <c r="AV1544" s="58"/>
      <c r="AW1544" s="58"/>
      <c r="AX1544" s="59"/>
      <c r="AY1544" s="59"/>
      <c r="AZ1544" s="60"/>
      <c r="BA1544" s="61"/>
      <c r="BB1544" s="54"/>
      <c r="BC1544" s="54"/>
      <c r="BD1544" s="41">
        <v>4</v>
      </c>
      <c r="BE1544" s="52">
        <v>43</v>
      </c>
      <c r="BF1544" s="62">
        <v>4312</v>
      </c>
      <c r="BG1544" s="274"/>
    </row>
    <row r="1545" spans="1:59" s="63" customFormat="1" ht="12.75" x14ac:dyDescent="0.2">
      <c r="A1545" s="196">
        <v>4</v>
      </c>
      <c r="B1545" s="197" t="s">
        <v>422</v>
      </c>
      <c r="C1545" s="208">
        <v>43</v>
      </c>
      <c r="D1545" s="209" t="s">
        <v>688</v>
      </c>
      <c r="E1545" s="210">
        <v>4312</v>
      </c>
      <c r="F1545" s="211" t="s">
        <v>692</v>
      </c>
      <c r="G1545" s="231"/>
      <c r="H1545" s="65"/>
      <c r="I1545" s="222"/>
      <c r="J1545" s="66"/>
      <c r="K1545" s="66"/>
      <c r="L1545" s="66"/>
      <c r="M1545" s="64"/>
      <c r="N1545" s="304"/>
      <c r="O1545" s="305"/>
      <c r="P1545" s="127"/>
      <c r="Q1545" s="67"/>
      <c r="R1545" s="67"/>
      <c r="S1545" s="67"/>
      <c r="T1545" s="67"/>
      <c r="U1545" s="67"/>
      <c r="V1545" s="67"/>
      <c r="W1545" s="67"/>
      <c r="X1545" s="67"/>
      <c r="Y1545" s="68"/>
      <c r="Z1545" s="68"/>
      <c r="AA1545" s="68"/>
      <c r="AB1545" s="67"/>
      <c r="AC1545" s="67"/>
      <c r="AD1545" s="67"/>
      <c r="AE1545" s="67"/>
      <c r="AF1545" s="67"/>
      <c r="AG1545" s="67"/>
      <c r="AH1545" s="67"/>
      <c r="AI1545" s="67"/>
      <c r="AJ1545" s="68"/>
      <c r="AK1545" s="68"/>
      <c r="AL1545" s="68"/>
      <c r="AM1545" s="67"/>
      <c r="AN1545" s="67"/>
      <c r="AO1545" s="67"/>
      <c r="AP1545" s="67"/>
      <c r="AQ1545" s="67"/>
      <c r="AR1545" s="67"/>
      <c r="AS1545" s="67"/>
      <c r="AT1545" s="67"/>
      <c r="AU1545" s="67"/>
      <c r="AV1545" s="67"/>
      <c r="AW1545" s="67"/>
      <c r="AX1545" s="68"/>
      <c r="AY1545" s="68"/>
      <c r="AZ1545" s="69"/>
      <c r="BA1545" s="70"/>
      <c r="BB1545" s="71"/>
      <c r="BC1545" s="54"/>
      <c r="BD1545" s="41">
        <v>4</v>
      </c>
      <c r="BE1545" s="52">
        <v>43</v>
      </c>
      <c r="BF1545" s="62">
        <v>4312</v>
      </c>
      <c r="BG1545" s="275"/>
    </row>
    <row r="1546" spans="1:59" s="63" customFormat="1" ht="12.75" x14ac:dyDescent="0.2">
      <c r="A1546" s="196">
        <v>4</v>
      </c>
      <c r="B1546" s="197" t="s">
        <v>422</v>
      </c>
      <c r="C1546" s="208">
        <v>43</v>
      </c>
      <c r="D1546" s="209" t="s">
        <v>688</v>
      </c>
      <c r="E1546" s="210">
        <v>4312</v>
      </c>
      <c r="F1546" s="211" t="s">
        <v>692</v>
      </c>
      <c r="G1546" s="231" t="s">
        <v>576</v>
      </c>
      <c r="H1546" s="72" t="s">
        <v>1233</v>
      </c>
      <c r="I1546" s="223" t="s">
        <v>1245</v>
      </c>
      <c r="J1546" s="73"/>
      <c r="K1546" s="73"/>
      <c r="L1546" s="73"/>
      <c r="M1546" s="74"/>
      <c r="N1546" s="247"/>
      <c r="O1546" s="306"/>
      <c r="P1546" s="105"/>
      <c r="Q1546" s="75"/>
      <c r="R1546" s="75"/>
      <c r="S1546" s="75"/>
      <c r="T1546" s="75"/>
      <c r="U1546" s="75"/>
      <c r="V1546" s="75"/>
      <c r="W1546" s="75"/>
      <c r="X1546" s="75"/>
      <c r="Y1546" s="76" t="s">
        <v>1241</v>
      </c>
      <c r="Z1546" s="77" t="s">
        <v>1241</v>
      </c>
      <c r="AA1546" s="78">
        <f>AA$995</f>
        <v>5000</v>
      </c>
      <c r="AB1546" s="75"/>
      <c r="AC1546" s="75"/>
      <c r="AD1546" s="75"/>
      <c r="AE1546" s="75"/>
      <c r="AF1546" s="75"/>
      <c r="AG1546" s="75"/>
      <c r="AH1546" s="75"/>
      <c r="AI1546" s="75"/>
      <c r="AJ1546" s="76" t="s">
        <v>1241</v>
      </c>
      <c r="AK1546" s="77" t="s">
        <v>1241</v>
      </c>
      <c r="AL1546" s="78">
        <f>AL$995</f>
        <v>0</v>
      </c>
      <c r="AM1546" s="75"/>
      <c r="AN1546" s="75"/>
      <c r="AO1546" s="75"/>
      <c r="AP1546" s="75"/>
      <c r="AQ1546" s="75"/>
      <c r="AR1546" s="75"/>
      <c r="AS1546" s="75"/>
      <c r="AT1546" s="75"/>
      <c r="AU1546" s="75"/>
      <c r="AV1546" s="75"/>
      <c r="AW1546" s="76" t="s">
        <v>1241</v>
      </c>
      <c r="AX1546" s="77" t="s">
        <v>1241</v>
      </c>
      <c r="AY1546" s="78">
        <f>AY$995</f>
        <v>1000</v>
      </c>
      <c r="AZ1546" s="79"/>
      <c r="BA1546" s="80" t="str">
        <f>I1546</f>
        <v>&gt; see 4231, Fibre cement flat sheet cladding</v>
      </c>
      <c r="BB1546" s="71"/>
      <c r="BC1546" s="54"/>
      <c r="BD1546" s="41">
        <v>4</v>
      </c>
      <c r="BE1546" s="52">
        <v>43</v>
      </c>
      <c r="BF1546" s="62">
        <v>4312</v>
      </c>
      <c r="BG1546" s="276" t="str">
        <f>H1546</f>
        <v>Default Scenario (Link)</v>
      </c>
    </row>
    <row r="1547" spans="1:59" s="63" customFormat="1" ht="12.75" x14ac:dyDescent="0.2">
      <c r="A1547" s="196">
        <v>4</v>
      </c>
      <c r="B1547" s="197" t="s">
        <v>422</v>
      </c>
      <c r="C1547" s="208">
        <v>43</v>
      </c>
      <c r="D1547" s="209" t="s">
        <v>688</v>
      </c>
      <c r="E1547" s="210">
        <v>4312</v>
      </c>
      <c r="F1547" s="211" t="s">
        <v>692</v>
      </c>
      <c r="G1547" s="231"/>
      <c r="H1547" s="65"/>
      <c r="I1547" s="222"/>
      <c r="J1547" s="66"/>
      <c r="K1547" s="66"/>
      <c r="L1547" s="66"/>
      <c r="M1547" s="64"/>
      <c r="N1547" s="304"/>
      <c r="O1547" s="305"/>
      <c r="P1547" s="127"/>
      <c r="Q1547" s="67"/>
      <c r="R1547" s="67"/>
      <c r="S1547" s="67"/>
      <c r="T1547" s="67"/>
      <c r="U1547" s="67"/>
      <c r="V1547" s="67"/>
      <c r="W1547" s="67"/>
      <c r="X1547" s="67"/>
      <c r="Y1547" s="68"/>
      <c r="Z1547" s="68"/>
      <c r="AA1547" s="68"/>
      <c r="AB1547" s="67"/>
      <c r="AC1547" s="67"/>
      <c r="AD1547" s="67"/>
      <c r="AE1547" s="67"/>
      <c r="AF1547" s="67"/>
      <c r="AG1547" s="67"/>
      <c r="AH1547" s="67"/>
      <c r="AI1547" s="67"/>
      <c r="AJ1547" s="68"/>
      <c r="AK1547" s="68"/>
      <c r="AL1547" s="68"/>
      <c r="AM1547" s="67"/>
      <c r="AN1547" s="67"/>
      <c r="AO1547" s="67"/>
      <c r="AP1547" s="67"/>
      <c r="AQ1547" s="67"/>
      <c r="AR1547" s="67"/>
      <c r="AS1547" s="67"/>
      <c r="AT1547" s="67"/>
      <c r="AU1547" s="67"/>
      <c r="AV1547" s="67"/>
      <c r="AW1547" s="67"/>
      <c r="AX1547" s="68"/>
      <c r="AY1547" s="68"/>
      <c r="AZ1547" s="69"/>
      <c r="BA1547" s="70"/>
      <c r="BB1547" s="71"/>
      <c r="BC1547" s="54"/>
      <c r="BD1547" s="41">
        <v>4</v>
      </c>
      <c r="BE1547" s="52">
        <v>43</v>
      </c>
      <c r="BF1547" s="62">
        <v>4312</v>
      </c>
      <c r="BG1547" s="275"/>
    </row>
    <row r="1548" spans="1:59" s="63" customFormat="1" ht="12.75" x14ac:dyDescent="0.2">
      <c r="A1548" s="196">
        <v>4</v>
      </c>
      <c r="B1548" s="197" t="s">
        <v>422</v>
      </c>
      <c r="C1548" s="208">
        <v>43</v>
      </c>
      <c r="D1548" s="209" t="s">
        <v>688</v>
      </c>
      <c r="E1548" s="210">
        <v>4312</v>
      </c>
      <c r="F1548" s="211" t="s">
        <v>692</v>
      </c>
      <c r="G1548" s="230"/>
      <c r="H1548" s="56"/>
      <c r="I1548" s="221"/>
      <c r="J1548" s="57"/>
      <c r="K1548" s="57"/>
      <c r="L1548" s="57"/>
      <c r="M1548" s="55"/>
      <c r="N1548" s="303"/>
      <c r="O1548" s="245"/>
      <c r="P1548" s="122"/>
      <c r="Q1548" s="58"/>
      <c r="R1548" s="58"/>
      <c r="S1548" s="58"/>
      <c r="T1548" s="58"/>
      <c r="U1548" s="58"/>
      <c r="V1548" s="58"/>
      <c r="W1548" s="58"/>
      <c r="X1548" s="58"/>
      <c r="Y1548" s="59"/>
      <c r="Z1548" s="59"/>
      <c r="AA1548" s="59"/>
      <c r="AB1548" s="58"/>
      <c r="AC1548" s="58"/>
      <c r="AD1548" s="58"/>
      <c r="AE1548" s="58"/>
      <c r="AF1548" s="58"/>
      <c r="AG1548" s="58"/>
      <c r="AH1548" s="58"/>
      <c r="AI1548" s="58"/>
      <c r="AJ1548" s="59"/>
      <c r="AK1548" s="59"/>
      <c r="AL1548" s="59"/>
      <c r="AM1548" s="58"/>
      <c r="AN1548" s="58"/>
      <c r="AO1548" s="58"/>
      <c r="AP1548" s="58"/>
      <c r="AQ1548" s="58"/>
      <c r="AR1548" s="58"/>
      <c r="AS1548" s="58"/>
      <c r="AT1548" s="58"/>
      <c r="AU1548" s="58"/>
      <c r="AV1548" s="58"/>
      <c r="AW1548" s="58"/>
      <c r="AX1548" s="59"/>
      <c r="AY1548" s="59"/>
      <c r="AZ1548" s="60"/>
      <c r="BA1548" s="61"/>
      <c r="BB1548" s="54"/>
      <c r="BC1548" s="54"/>
      <c r="BD1548" s="41">
        <v>4</v>
      </c>
      <c r="BE1548" s="52">
        <v>43</v>
      </c>
      <c r="BF1548" s="62">
        <v>4312</v>
      </c>
      <c r="BG1548" s="274"/>
    </row>
    <row r="1549" spans="1:59" s="63" customFormat="1" ht="12.75" x14ac:dyDescent="0.2">
      <c r="A1549" s="196">
        <v>4</v>
      </c>
      <c r="B1549" s="197" t="s">
        <v>422</v>
      </c>
      <c r="C1549" s="208">
        <v>43</v>
      </c>
      <c r="D1549" s="209" t="s">
        <v>688</v>
      </c>
      <c r="E1549" s="210">
        <v>4312</v>
      </c>
      <c r="F1549" s="211" t="s">
        <v>692</v>
      </c>
      <c r="G1549" s="231"/>
      <c r="H1549" s="65"/>
      <c r="I1549" s="222"/>
      <c r="J1549" s="66"/>
      <c r="K1549" s="66"/>
      <c r="L1549" s="66"/>
      <c r="M1549" s="64"/>
      <c r="N1549" s="304"/>
      <c r="O1549" s="305"/>
      <c r="P1549" s="127"/>
      <c r="Q1549" s="67"/>
      <c r="R1549" s="67"/>
      <c r="S1549" s="67"/>
      <c r="T1549" s="67"/>
      <c r="U1549" s="67"/>
      <c r="V1549" s="67"/>
      <c r="W1549" s="67"/>
      <c r="X1549" s="67"/>
      <c r="Y1549" s="68"/>
      <c r="Z1549" s="68"/>
      <c r="AA1549" s="68"/>
      <c r="AB1549" s="67"/>
      <c r="AC1549" s="67"/>
      <c r="AD1549" s="67"/>
      <c r="AE1549" s="67"/>
      <c r="AF1549" s="67"/>
      <c r="AG1549" s="67"/>
      <c r="AH1549" s="67"/>
      <c r="AI1549" s="67"/>
      <c r="AJ1549" s="68"/>
      <c r="AK1549" s="68"/>
      <c r="AL1549" s="68"/>
      <c r="AM1549" s="67"/>
      <c r="AN1549" s="67"/>
      <c r="AO1549" s="67"/>
      <c r="AP1549" s="67"/>
      <c r="AQ1549" s="67"/>
      <c r="AR1549" s="67"/>
      <c r="AS1549" s="67"/>
      <c r="AT1549" s="67"/>
      <c r="AU1549" s="67"/>
      <c r="AV1549" s="67"/>
      <c r="AW1549" s="67"/>
      <c r="AX1549" s="68"/>
      <c r="AY1549" s="68"/>
      <c r="AZ1549" s="69"/>
      <c r="BA1549" s="70"/>
      <c r="BB1549" s="71"/>
      <c r="BC1549" s="54"/>
      <c r="BD1549" s="41">
        <v>4</v>
      </c>
      <c r="BE1549" s="52">
        <v>43</v>
      </c>
      <c r="BF1549" s="62">
        <v>4312</v>
      </c>
      <c r="BG1549" s="275"/>
    </row>
    <row r="1550" spans="1:59" s="63" customFormat="1" ht="12.75" x14ac:dyDescent="0.2">
      <c r="A1550" s="196">
        <v>4</v>
      </c>
      <c r="B1550" s="197" t="s">
        <v>422</v>
      </c>
      <c r="C1550" s="208">
        <v>43</v>
      </c>
      <c r="D1550" s="209" t="s">
        <v>688</v>
      </c>
      <c r="E1550" s="210">
        <v>4312</v>
      </c>
      <c r="F1550" s="211" t="s">
        <v>692</v>
      </c>
      <c r="G1550" s="231" t="s">
        <v>729</v>
      </c>
      <c r="H1550" s="72" t="s">
        <v>1233</v>
      </c>
      <c r="I1550" s="223" t="s">
        <v>1247</v>
      </c>
      <c r="J1550" s="73"/>
      <c r="K1550" s="73"/>
      <c r="L1550" s="73"/>
      <c r="M1550" s="74"/>
      <c r="N1550" s="247"/>
      <c r="O1550" s="306"/>
      <c r="P1550" s="105"/>
      <c r="Q1550" s="75"/>
      <c r="R1550" s="75"/>
      <c r="S1550" s="75"/>
      <c r="T1550" s="75"/>
      <c r="U1550" s="75"/>
      <c r="V1550" s="75"/>
      <c r="W1550" s="75"/>
      <c r="X1550" s="75"/>
      <c r="Y1550" s="76" t="s">
        <v>1241</v>
      </c>
      <c r="Z1550" s="77" t="s">
        <v>1241</v>
      </c>
      <c r="AA1550" s="78">
        <f>AA$2549</f>
        <v>5000</v>
      </c>
      <c r="AB1550" s="75"/>
      <c r="AC1550" s="75"/>
      <c r="AD1550" s="75"/>
      <c r="AE1550" s="75"/>
      <c r="AF1550" s="75"/>
      <c r="AG1550" s="75"/>
      <c r="AH1550" s="75"/>
      <c r="AI1550" s="75"/>
      <c r="AJ1550" s="76" t="s">
        <v>1241</v>
      </c>
      <c r="AK1550" s="77" t="s">
        <v>1241</v>
      </c>
      <c r="AL1550" s="78">
        <f>AL$2549</f>
        <v>0</v>
      </c>
      <c r="AM1550" s="75"/>
      <c r="AN1550" s="75"/>
      <c r="AO1550" s="75"/>
      <c r="AP1550" s="75"/>
      <c r="AQ1550" s="75"/>
      <c r="AR1550" s="75"/>
      <c r="AS1550" s="75"/>
      <c r="AT1550" s="75"/>
      <c r="AU1550" s="75"/>
      <c r="AV1550" s="75"/>
      <c r="AW1550" s="76" t="s">
        <v>1241</v>
      </c>
      <c r="AX1550" s="77" t="s">
        <v>1241</v>
      </c>
      <c r="AY1550" s="78">
        <f>AY$2549</f>
        <v>500</v>
      </c>
      <c r="AZ1550" s="79"/>
      <c r="BA1550" s="80" t="str">
        <f>I1550</f>
        <v>&gt; see 4711, Thermal insulation</v>
      </c>
      <c r="BB1550" s="71"/>
      <c r="BC1550" s="54"/>
      <c r="BD1550" s="41">
        <v>4</v>
      </c>
      <c r="BE1550" s="52">
        <v>43</v>
      </c>
      <c r="BF1550" s="62">
        <v>4312</v>
      </c>
      <c r="BG1550" s="276" t="str">
        <f>H1550</f>
        <v>Default Scenario (Link)</v>
      </c>
    </row>
    <row r="1551" spans="1:59" s="63" customFormat="1" ht="12.75" x14ac:dyDescent="0.2">
      <c r="A1551" s="196">
        <v>4</v>
      </c>
      <c r="B1551" s="197" t="s">
        <v>422</v>
      </c>
      <c r="C1551" s="208">
        <v>43</v>
      </c>
      <c r="D1551" s="209" t="s">
        <v>688</v>
      </c>
      <c r="E1551" s="210">
        <v>4312</v>
      </c>
      <c r="F1551" s="211" t="s">
        <v>692</v>
      </c>
      <c r="G1551" s="231"/>
      <c r="H1551" s="65"/>
      <c r="I1551" s="222"/>
      <c r="J1551" s="66"/>
      <c r="K1551" s="66"/>
      <c r="L1551" s="66"/>
      <c r="M1551" s="64"/>
      <c r="N1551" s="304"/>
      <c r="O1551" s="305"/>
      <c r="P1551" s="127"/>
      <c r="Q1551" s="67"/>
      <c r="R1551" s="67"/>
      <c r="S1551" s="67"/>
      <c r="T1551" s="67"/>
      <c r="U1551" s="67"/>
      <c r="V1551" s="67"/>
      <c r="W1551" s="67"/>
      <c r="X1551" s="67"/>
      <c r="Y1551" s="68"/>
      <c r="Z1551" s="68"/>
      <c r="AA1551" s="68"/>
      <c r="AB1551" s="67"/>
      <c r="AC1551" s="67"/>
      <c r="AD1551" s="67"/>
      <c r="AE1551" s="67"/>
      <c r="AF1551" s="67"/>
      <c r="AG1551" s="67"/>
      <c r="AH1551" s="67"/>
      <c r="AI1551" s="67"/>
      <c r="AJ1551" s="68"/>
      <c r="AK1551" s="68"/>
      <c r="AL1551" s="68"/>
      <c r="AM1551" s="67"/>
      <c r="AN1551" s="67"/>
      <c r="AO1551" s="67"/>
      <c r="AP1551" s="67"/>
      <c r="AQ1551" s="67"/>
      <c r="AR1551" s="67"/>
      <c r="AS1551" s="67"/>
      <c r="AT1551" s="67"/>
      <c r="AU1551" s="67"/>
      <c r="AV1551" s="67"/>
      <c r="AW1551" s="67"/>
      <c r="AX1551" s="68"/>
      <c r="AY1551" s="68"/>
      <c r="AZ1551" s="69"/>
      <c r="BA1551" s="70"/>
      <c r="BB1551" s="71"/>
      <c r="BC1551" s="54"/>
      <c r="BD1551" s="41">
        <v>4</v>
      </c>
      <c r="BE1551" s="52">
        <v>43</v>
      </c>
      <c r="BF1551" s="62">
        <v>4312</v>
      </c>
      <c r="BG1551" s="275"/>
    </row>
    <row r="1552" spans="1:59" s="63" customFormat="1" ht="12.75" x14ac:dyDescent="0.2">
      <c r="A1552" s="196">
        <v>4</v>
      </c>
      <c r="B1552" s="197" t="s">
        <v>422</v>
      </c>
      <c r="C1552" s="208">
        <v>43</v>
      </c>
      <c r="D1552" s="209" t="s">
        <v>688</v>
      </c>
      <c r="E1552" s="210">
        <v>4312</v>
      </c>
      <c r="F1552" s="211" t="s">
        <v>692</v>
      </c>
      <c r="G1552" s="230"/>
      <c r="H1552" s="56"/>
      <c r="I1552" s="221"/>
      <c r="J1552" s="57"/>
      <c r="K1552" s="57"/>
      <c r="L1552" s="57"/>
      <c r="M1552" s="55"/>
      <c r="N1552" s="303"/>
      <c r="O1552" s="245"/>
      <c r="P1552" s="122"/>
      <c r="Q1552" s="58"/>
      <c r="R1552" s="58"/>
      <c r="S1552" s="58"/>
      <c r="T1552" s="58"/>
      <c r="U1552" s="58"/>
      <c r="V1552" s="58"/>
      <c r="W1552" s="58"/>
      <c r="X1552" s="58"/>
      <c r="Y1552" s="59"/>
      <c r="Z1552" s="59"/>
      <c r="AA1552" s="59"/>
      <c r="AB1552" s="58"/>
      <c r="AC1552" s="58"/>
      <c r="AD1552" s="58"/>
      <c r="AE1552" s="58"/>
      <c r="AF1552" s="58"/>
      <c r="AG1552" s="58"/>
      <c r="AH1552" s="58"/>
      <c r="AI1552" s="58"/>
      <c r="AJ1552" s="59"/>
      <c r="AK1552" s="59"/>
      <c r="AL1552" s="59"/>
      <c r="AM1552" s="58"/>
      <c r="AN1552" s="58"/>
      <c r="AO1552" s="58"/>
      <c r="AP1552" s="58"/>
      <c r="AQ1552" s="58"/>
      <c r="AR1552" s="58"/>
      <c r="AS1552" s="58"/>
      <c r="AT1552" s="58"/>
      <c r="AU1552" s="58"/>
      <c r="AV1552" s="58"/>
      <c r="AW1552" s="58"/>
      <c r="AX1552" s="59"/>
      <c r="AY1552" s="59"/>
      <c r="AZ1552" s="60"/>
      <c r="BA1552" s="61"/>
      <c r="BB1552" s="54"/>
      <c r="BC1552" s="54"/>
      <c r="BD1552" s="41">
        <v>4</v>
      </c>
      <c r="BE1552" s="52">
        <v>43</v>
      </c>
      <c r="BF1552" s="62">
        <v>4312</v>
      </c>
      <c r="BG1552" s="274"/>
    </row>
    <row r="1553" spans="1:59" s="63" customFormat="1" ht="12.75" x14ac:dyDescent="0.2">
      <c r="A1553" s="196">
        <v>4</v>
      </c>
      <c r="B1553" s="197" t="s">
        <v>422</v>
      </c>
      <c r="C1553" s="208">
        <v>43</v>
      </c>
      <c r="D1553" s="209" t="s">
        <v>688</v>
      </c>
      <c r="E1553" s="210">
        <v>4312</v>
      </c>
      <c r="F1553" s="211" t="s">
        <v>692</v>
      </c>
      <c r="G1553" s="231"/>
      <c r="H1553" s="65"/>
      <c r="I1553" s="222"/>
      <c r="J1553" s="66"/>
      <c r="K1553" s="66"/>
      <c r="L1553" s="66"/>
      <c r="M1553" s="64"/>
      <c r="N1553" s="304"/>
      <c r="O1553" s="305"/>
      <c r="P1553" s="127"/>
      <c r="Q1553" s="67"/>
      <c r="R1553" s="67"/>
      <c r="S1553" s="67"/>
      <c r="T1553" s="67"/>
      <c r="U1553" s="67"/>
      <c r="V1553" s="67"/>
      <c r="W1553" s="67"/>
      <c r="X1553" s="67"/>
      <c r="Y1553" s="68"/>
      <c r="Z1553" s="68"/>
      <c r="AA1553" s="68"/>
      <c r="AB1553" s="67"/>
      <c r="AC1553" s="67"/>
      <c r="AD1553" s="67"/>
      <c r="AE1553" s="67"/>
      <c r="AF1553" s="67"/>
      <c r="AG1553" s="67"/>
      <c r="AH1553" s="67"/>
      <c r="AI1553" s="67"/>
      <c r="AJ1553" s="68"/>
      <c r="AK1553" s="68"/>
      <c r="AL1553" s="68"/>
      <c r="AM1553" s="67"/>
      <c r="AN1553" s="67"/>
      <c r="AO1553" s="67"/>
      <c r="AP1553" s="67"/>
      <c r="AQ1553" s="67"/>
      <c r="AR1553" s="67"/>
      <c r="AS1553" s="67"/>
      <c r="AT1553" s="67"/>
      <c r="AU1553" s="67"/>
      <c r="AV1553" s="67"/>
      <c r="AW1553" s="67"/>
      <c r="AX1553" s="68"/>
      <c r="AY1553" s="68"/>
      <c r="AZ1553" s="69"/>
      <c r="BA1553" s="70"/>
      <c r="BB1553" s="71"/>
      <c r="BC1553" s="54"/>
      <c r="BD1553" s="41">
        <v>4</v>
      </c>
      <c r="BE1553" s="52">
        <v>43</v>
      </c>
      <c r="BF1553" s="62">
        <v>4312</v>
      </c>
      <c r="BG1553" s="275"/>
    </row>
    <row r="1554" spans="1:59" s="63" customFormat="1" ht="12.75" x14ac:dyDescent="0.2">
      <c r="A1554" s="196">
        <v>4</v>
      </c>
      <c r="B1554" s="197" t="s">
        <v>422</v>
      </c>
      <c r="C1554" s="208">
        <v>43</v>
      </c>
      <c r="D1554" s="209" t="s">
        <v>688</v>
      </c>
      <c r="E1554" s="210">
        <v>4312</v>
      </c>
      <c r="F1554" s="211" t="s">
        <v>692</v>
      </c>
      <c r="G1554" s="231" t="s">
        <v>1198</v>
      </c>
      <c r="H1554" s="72" t="s">
        <v>1233</v>
      </c>
      <c r="I1554" s="223" t="s">
        <v>1255</v>
      </c>
      <c r="J1554" s="73"/>
      <c r="K1554" s="73"/>
      <c r="L1554" s="73"/>
      <c r="M1554" s="74"/>
      <c r="N1554" s="247"/>
      <c r="O1554" s="306"/>
      <c r="P1554" s="105"/>
      <c r="Q1554" s="75"/>
      <c r="R1554" s="75"/>
      <c r="S1554" s="75"/>
      <c r="T1554" s="75"/>
      <c r="U1554" s="75"/>
      <c r="V1554" s="75"/>
      <c r="W1554" s="75"/>
      <c r="X1554" s="75"/>
      <c r="Y1554" s="76" t="s">
        <v>1241</v>
      </c>
      <c r="Z1554" s="77" t="s">
        <v>1241</v>
      </c>
      <c r="AA1554" s="78">
        <f>AA$2838</f>
        <v>2500</v>
      </c>
      <c r="AB1554" s="75"/>
      <c r="AC1554" s="75"/>
      <c r="AD1554" s="75"/>
      <c r="AE1554" s="75"/>
      <c r="AF1554" s="75"/>
      <c r="AG1554" s="75"/>
      <c r="AH1554" s="75"/>
      <c r="AI1554" s="75"/>
      <c r="AJ1554" s="76" t="s">
        <v>1241</v>
      </c>
      <c r="AK1554" s="77" t="s">
        <v>1241</v>
      </c>
      <c r="AL1554" s="78">
        <f>AL$2838</f>
        <v>0</v>
      </c>
      <c r="AM1554" s="75"/>
      <c r="AN1554" s="75"/>
      <c r="AO1554" s="75"/>
      <c r="AP1554" s="75"/>
      <c r="AQ1554" s="75"/>
      <c r="AR1554" s="75"/>
      <c r="AS1554" s="75"/>
      <c r="AT1554" s="75"/>
      <c r="AU1554" s="75"/>
      <c r="AV1554" s="75"/>
      <c r="AW1554" s="76" t="s">
        <v>1241</v>
      </c>
      <c r="AX1554" s="77" t="s">
        <v>1241</v>
      </c>
      <c r="AY1554" s="78">
        <f>AY$2838</f>
        <v>500</v>
      </c>
      <c r="AZ1554" s="79"/>
      <c r="BA1554" s="80" t="str">
        <f>I1554</f>
        <v>&gt; see 5123, Manufactured timber board linings</v>
      </c>
      <c r="BB1554" s="71"/>
      <c r="BC1554" s="54"/>
      <c r="BD1554" s="41">
        <v>4</v>
      </c>
      <c r="BE1554" s="52">
        <v>43</v>
      </c>
      <c r="BF1554" s="62">
        <v>4312</v>
      </c>
      <c r="BG1554" s="276" t="str">
        <f>H1554</f>
        <v>Default Scenario (Link)</v>
      </c>
    </row>
    <row r="1555" spans="1:59" s="63" customFormat="1" ht="12.75" x14ac:dyDescent="0.2">
      <c r="A1555" s="196">
        <v>4</v>
      </c>
      <c r="B1555" s="197" t="s">
        <v>422</v>
      </c>
      <c r="C1555" s="208">
        <v>43</v>
      </c>
      <c r="D1555" s="209" t="s">
        <v>688</v>
      </c>
      <c r="E1555" s="210">
        <v>4312</v>
      </c>
      <c r="F1555" s="211" t="s">
        <v>692</v>
      </c>
      <c r="G1555" s="231"/>
      <c r="H1555" s="65"/>
      <c r="I1555" s="222"/>
      <c r="J1555" s="66"/>
      <c r="K1555" s="66"/>
      <c r="L1555" s="66"/>
      <c r="M1555" s="64"/>
      <c r="N1555" s="304"/>
      <c r="O1555" s="305"/>
      <c r="P1555" s="127"/>
      <c r="Q1555" s="67"/>
      <c r="R1555" s="67"/>
      <c r="S1555" s="67"/>
      <c r="T1555" s="67"/>
      <c r="U1555" s="67"/>
      <c r="V1555" s="67"/>
      <c r="W1555" s="67"/>
      <c r="X1555" s="67"/>
      <c r="Y1555" s="68"/>
      <c r="Z1555" s="68"/>
      <c r="AA1555" s="68"/>
      <c r="AB1555" s="67"/>
      <c r="AC1555" s="67"/>
      <c r="AD1555" s="67"/>
      <c r="AE1555" s="67"/>
      <c r="AF1555" s="67"/>
      <c r="AG1555" s="67"/>
      <c r="AH1555" s="67"/>
      <c r="AI1555" s="67"/>
      <c r="AJ1555" s="68"/>
      <c r="AK1555" s="68"/>
      <c r="AL1555" s="68"/>
      <c r="AM1555" s="67"/>
      <c r="AN1555" s="67"/>
      <c r="AO1555" s="67"/>
      <c r="AP1555" s="67"/>
      <c r="AQ1555" s="67"/>
      <c r="AR1555" s="67"/>
      <c r="AS1555" s="67"/>
      <c r="AT1555" s="67"/>
      <c r="AU1555" s="67"/>
      <c r="AV1555" s="67"/>
      <c r="AW1555" s="67"/>
      <c r="AX1555" s="68"/>
      <c r="AY1555" s="68"/>
      <c r="AZ1555" s="69"/>
      <c r="BA1555" s="70"/>
      <c r="BB1555" s="71"/>
      <c r="BC1555" s="54"/>
      <c r="BD1555" s="41">
        <v>4</v>
      </c>
      <c r="BE1555" s="52">
        <v>43</v>
      </c>
      <c r="BF1555" s="62">
        <v>4312</v>
      </c>
      <c r="BG1555" s="275"/>
    </row>
    <row r="1556" spans="1:59" s="63" customFormat="1" ht="12.75" x14ac:dyDescent="0.2">
      <c r="A1556" s="196">
        <v>4</v>
      </c>
      <c r="B1556" s="197" t="s">
        <v>422</v>
      </c>
      <c r="C1556" s="208">
        <v>43</v>
      </c>
      <c r="D1556" s="209" t="s">
        <v>688</v>
      </c>
      <c r="E1556" s="210">
        <v>4312</v>
      </c>
      <c r="F1556" s="211" t="s">
        <v>692</v>
      </c>
      <c r="G1556" s="230"/>
      <c r="H1556" s="56"/>
      <c r="I1556" s="221"/>
      <c r="J1556" s="57"/>
      <c r="K1556" s="57"/>
      <c r="L1556" s="57"/>
      <c r="M1556" s="55"/>
      <c r="N1556" s="303"/>
      <c r="O1556" s="245"/>
      <c r="P1556" s="122"/>
      <c r="Q1556" s="58"/>
      <c r="R1556" s="58"/>
      <c r="S1556" s="58"/>
      <c r="T1556" s="58"/>
      <c r="U1556" s="58"/>
      <c r="V1556" s="58"/>
      <c r="W1556" s="58"/>
      <c r="X1556" s="58"/>
      <c r="Y1556" s="59"/>
      <c r="Z1556" s="59"/>
      <c r="AA1556" s="59"/>
      <c r="AB1556" s="58"/>
      <c r="AC1556" s="58"/>
      <c r="AD1556" s="58"/>
      <c r="AE1556" s="58"/>
      <c r="AF1556" s="58"/>
      <c r="AG1556" s="58"/>
      <c r="AH1556" s="58"/>
      <c r="AI1556" s="58"/>
      <c r="AJ1556" s="59"/>
      <c r="AK1556" s="59"/>
      <c r="AL1556" s="59"/>
      <c r="AM1556" s="58"/>
      <c r="AN1556" s="58"/>
      <c r="AO1556" s="58"/>
      <c r="AP1556" s="58"/>
      <c r="AQ1556" s="58"/>
      <c r="AR1556" s="58"/>
      <c r="AS1556" s="58"/>
      <c r="AT1556" s="58"/>
      <c r="AU1556" s="58"/>
      <c r="AV1556" s="58"/>
      <c r="AW1556" s="58"/>
      <c r="AX1556" s="59"/>
      <c r="AY1556" s="59"/>
      <c r="AZ1556" s="60"/>
      <c r="BA1556" s="61"/>
      <c r="BB1556" s="54"/>
      <c r="BC1556" s="54"/>
      <c r="BD1556" s="41">
        <v>4</v>
      </c>
      <c r="BE1556" s="52">
        <v>43</v>
      </c>
      <c r="BF1556" s="62">
        <v>4312</v>
      </c>
      <c r="BG1556" s="274"/>
    </row>
    <row r="1557" spans="1:59" x14ac:dyDescent="0.25">
      <c r="A1557" s="196">
        <v>4</v>
      </c>
      <c r="B1557" s="197" t="s">
        <v>422</v>
      </c>
      <c r="C1557" s="208">
        <v>43</v>
      </c>
      <c r="D1557" s="209" t="s">
        <v>688</v>
      </c>
      <c r="E1557" s="212">
        <v>4321</v>
      </c>
      <c r="F1557" s="213" t="s">
        <v>699</v>
      </c>
      <c r="G1557" s="234"/>
      <c r="H1557" s="138"/>
      <c r="I1557" s="224"/>
      <c r="J1557" s="98"/>
      <c r="K1557" s="98"/>
      <c r="L1557" s="98"/>
      <c r="M1557" s="137"/>
      <c r="N1557" s="322"/>
      <c r="O1557" s="323"/>
      <c r="P1557" s="139"/>
      <c r="Q1557" s="139"/>
      <c r="R1557" s="139"/>
      <c r="S1557" s="139"/>
      <c r="T1557" s="139"/>
      <c r="U1557" s="139"/>
      <c r="V1557" s="139"/>
      <c r="W1557" s="139"/>
      <c r="X1557" s="139"/>
      <c r="Y1557" s="100"/>
      <c r="Z1557" s="125"/>
      <c r="AA1557" s="125"/>
      <c r="AB1557" s="139"/>
      <c r="AC1557" s="139"/>
      <c r="AD1557" s="139"/>
      <c r="AE1557" s="139"/>
      <c r="AF1557" s="139"/>
      <c r="AG1557" s="139"/>
      <c r="AH1557" s="139"/>
      <c r="AI1557" s="139"/>
      <c r="AJ1557" s="100"/>
      <c r="AK1557" s="125"/>
      <c r="AL1557" s="125"/>
      <c r="AM1557" s="139"/>
      <c r="AN1557" s="139"/>
      <c r="AO1557" s="139"/>
      <c r="AP1557" s="139"/>
      <c r="AQ1557" s="139"/>
      <c r="AR1557" s="139"/>
      <c r="AS1557" s="139"/>
      <c r="AT1557" s="139"/>
      <c r="AU1557" s="139"/>
      <c r="AV1557" s="139"/>
      <c r="AW1557" s="99"/>
      <c r="AX1557" s="125"/>
      <c r="AY1557" s="100"/>
      <c r="AZ1557" s="140"/>
      <c r="BA1557" s="141"/>
      <c r="BB1557" s="136"/>
      <c r="BC1557" s="136"/>
      <c r="BD1557" s="41">
        <v>4</v>
      </c>
      <c r="BE1557" s="52">
        <v>43</v>
      </c>
      <c r="BF1557" s="103">
        <v>4321</v>
      </c>
      <c r="BG1557" s="283"/>
    </row>
    <row r="1558" spans="1:59" s="63" customFormat="1" ht="12.75" x14ac:dyDescent="0.2">
      <c r="A1558" s="196">
        <v>4</v>
      </c>
      <c r="B1558" s="197" t="s">
        <v>422</v>
      </c>
      <c r="C1558" s="208">
        <v>43</v>
      </c>
      <c r="D1558" s="209" t="s">
        <v>688</v>
      </c>
      <c r="E1558" s="212">
        <v>4321</v>
      </c>
      <c r="F1558" s="213" t="s">
        <v>699</v>
      </c>
      <c r="G1558" s="232"/>
      <c r="H1558" s="97"/>
      <c r="I1558" s="224"/>
      <c r="J1558" s="98"/>
      <c r="K1558" s="98"/>
      <c r="L1558" s="98"/>
      <c r="M1558" s="96"/>
      <c r="N1558" s="307"/>
      <c r="O1558" s="246"/>
      <c r="P1558" s="124"/>
      <c r="Q1558" s="99"/>
      <c r="R1558" s="99"/>
      <c r="S1558" s="99"/>
      <c r="T1558" s="99"/>
      <c r="U1558" s="99"/>
      <c r="V1558" s="99"/>
      <c r="W1558" s="99"/>
      <c r="X1558" s="99"/>
      <c r="Y1558" s="100"/>
      <c r="Z1558" s="100"/>
      <c r="AA1558" s="100"/>
      <c r="AB1558" s="99"/>
      <c r="AC1558" s="99"/>
      <c r="AD1558" s="99"/>
      <c r="AE1558" s="99"/>
      <c r="AF1558" s="99"/>
      <c r="AG1558" s="99"/>
      <c r="AH1558" s="99"/>
      <c r="AI1558" s="99"/>
      <c r="AJ1558" s="100"/>
      <c r="AK1558" s="100"/>
      <c r="AL1558" s="100"/>
      <c r="AM1558" s="99"/>
      <c r="AN1558" s="99"/>
      <c r="AO1558" s="99"/>
      <c r="AP1558" s="99"/>
      <c r="AQ1558" s="99"/>
      <c r="AR1558" s="99"/>
      <c r="AS1558" s="99"/>
      <c r="AT1558" s="99"/>
      <c r="AU1558" s="99"/>
      <c r="AV1558" s="99"/>
      <c r="AW1558" s="99"/>
      <c r="AX1558" s="100"/>
      <c r="AY1558" s="100"/>
      <c r="AZ1558" s="101"/>
      <c r="BA1558" s="102"/>
      <c r="BB1558" s="95"/>
      <c r="BC1558" s="95"/>
      <c r="BD1558" s="41">
        <v>4</v>
      </c>
      <c r="BE1558" s="52">
        <v>43</v>
      </c>
      <c r="BF1558" s="103">
        <v>4321</v>
      </c>
      <c r="BG1558" s="277"/>
    </row>
    <row r="1559" spans="1:59" s="63" customFormat="1" ht="12.75" x14ac:dyDescent="0.2">
      <c r="A1559" s="196">
        <v>4</v>
      </c>
      <c r="B1559" s="197" t="s">
        <v>422</v>
      </c>
      <c r="C1559" s="208">
        <v>43</v>
      </c>
      <c r="D1559" s="209" t="s">
        <v>688</v>
      </c>
      <c r="E1559" s="212">
        <v>4321</v>
      </c>
      <c r="F1559" s="213" t="s">
        <v>699</v>
      </c>
      <c r="G1559" s="231" t="s">
        <v>700</v>
      </c>
      <c r="H1559" s="65"/>
      <c r="I1559" s="222"/>
      <c r="J1559" s="66"/>
      <c r="K1559" s="66"/>
      <c r="L1559" s="66"/>
      <c r="M1559" s="64"/>
      <c r="N1559" s="304"/>
      <c r="O1559" s="305"/>
      <c r="P1559" s="127"/>
      <c r="Q1559" s="67"/>
      <c r="R1559" s="67"/>
      <c r="S1559" s="67"/>
      <c r="T1559" s="67"/>
      <c r="U1559" s="67"/>
      <c r="V1559" s="67"/>
      <c r="W1559" s="67"/>
      <c r="X1559" s="67"/>
      <c r="Y1559" s="68"/>
      <c r="Z1559" s="68"/>
      <c r="AA1559" s="68"/>
      <c r="AB1559" s="67"/>
      <c r="AC1559" s="67"/>
      <c r="AD1559" s="67"/>
      <c r="AE1559" s="67"/>
      <c r="AF1559" s="67"/>
      <c r="AG1559" s="67"/>
      <c r="AH1559" s="67"/>
      <c r="AI1559" s="67"/>
      <c r="AJ1559" s="68"/>
      <c r="AK1559" s="68"/>
      <c r="AL1559" s="68"/>
      <c r="AM1559" s="67"/>
      <c r="AN1559" s="67"/>
      <c r="AO1559" s="67"/>
      <c r="AP1559" s="67"/>
      <c r="AQ1559" s="67"/>
      <c r="AR1559" s="67"/>
      <c r="AS1559" s="67"/>
      <c r="AT1559" s="67"/>
      <c r="AU1559" s="67"/>
      <c r="AV1559" s="67"/>
      <c r="AW1559" s="67"/>
      <c r="AX1559" s="68"/>
      <c r="AY1559" s="68"/>
      <c r="AZ1559" s="69"/>
      <c r="BA1559" s="70"/>
      <c r="BB1559" s="71"/>
      <c r="BC1559" s="95"/>
      <c r="BD1559" s="41">
        <v>4</v>
      </c>
      <c r="BE1559" s="52">
        <v>43</v>
      </c>
      <c r="BF1559" s="103">
        <v>4321</v>
      </c>
      <c r="BG1559" s="275"/>
    </row>
    <row r="1560" spans="1:59" s="63" customFormat="1" ht="12.75" x14ac:dyDescent="0.2">
      <c r="A1560" s="196">
        <v>4</v>
      </c>
      <c r="B1560" s="197" t="s">
        <v>422</v>
      </c>
      <c r="C1560" s="208">
        <v>43</v>
      </c>
      <c r="D1560" s="209" t="s">
        <v>688</v>
      </c>
      <c r="E1560" s="212">
        <v>4321</v>
      </c>
      <c r="F1560" s="213" t="s">
        <v>699</v>
      </c>
      <c r="G1560" s="231" t="s">
        <v>700</v>
      </c>
      <c r="H1560" s="72" t="s">
        <v>47</v>
      </c>
      <c r="I1560" s="223"/>
      <c r="J1560" s="73"/>
      <c r="K1560" s="73"/>
      <c r="L1560" s="73"/>
      <c r="M1560" s="74"/>
      <c r="N1560" s="247"/>
      <c r="O1560" s="306"/>
      <c r="P1560" s="105"/>
      <c r="Q1560" s="75"/>
      <c r="R1560" s="75"/>
      <c r="S1560" s="75"/>
      <c r="T1560" s="75"/>
      <c r="U1560" s="75"/>
      <c r="V1560" s="75"/>
      <c r="W1560" s="75"/>
      <c r="X1560" s="75"/>
      <c r="Y1560" s="76">
        <f>IF(ISNUMBER(VLOOKUP(Y1562,P$7:W$7,MATCH(Y1562,P$7:W$7))),VLOOKUP(Y1562,P$7:W$7,MATCH(Y1562,P$7:W$7)),IF(N1564=0,"No Data",IF(Y1562&gt;0,"&lt;100",0)))</f>
        <v>5000</v>
      </c>
      <c r="Z1560" s="77">
        <f>IF(ISNUMBER(VLOOKUP(Z1564,P$7:W$7,MATCH(Z1564,P$7:W$7))),VLOOKUP(Z1564,P$7:W$7,MATCH(Z1564,P$7:W$7)),IF(N1564=0,"No Data",IF(Z1564&gt;0,"&lt;100",0)))</f>
        <v>5000</v>
      </c>
      <c r="AA1560" s="106">
        <f>IF(ISNUMBER(Z1560),Z1560,0)</f>
        <v>5000</v>
      </c>
      <c r="AB1560" s="75"/>
      <c r="AC1560" s="75"/>
      <c r="AD1560" s="75"/>
      <c r="AE1560" s="75"/>
      <c r="AF1560" s="75"/>
      <c r="AG1560" s="75"/>
      <c r="AH1560" s="75"/>
      <c r="AI1560" s="75"/>
      <c r="AJ1560" s="76">
        <f>IF(ISNUMBER(VLOOKUP(AJ1562,AB$7:AH$7,MATCH(AJ1562,AB$7:AH$7))),VLOOKUP(AJ1562,AB$7:AH$7,MATCH(AJ1562,AB$7:AH$7)),IF(N1564=0,"No Data",IF(AJ1562&gt;0,"&lt;50",0)))</f>
        <v>0</v>
      </c>
      <c r="AK1560" s="77">
        <f>IF(ISNUMBER(VLOOKUP(AK1564,AB$7:AH$7,MATCH(AK1564,AB$7:AH$7))),VLOOKUP(AK1564,AB$7:AH$7,MATCH(AK1564,AB$7:AH$7)),IF(N1564=0,"No Data",IF(AK1564&gt;0,"&lt;50",0)))</f>
        <v>0</v>
      </c>
      <c r="AL1560" s="106">
        <f>IF(ISNUMBER(AK1560),AK1560,0)</f>
        <v>0</v>
      </c>
      <c r="AM1560" s="75"/>
      <c r="AN1560" s="75"/>
      <c r="AO1560" s="75"/>
      <c r="AP1560" s="75"/>
      <c r="AQ1560" s="75"/>
      <c r="AR1560" s="75"/>
      <c r="AS1560" s="75"/>
      <c r="AT1560" s="75"/>
      <c r="AU1560" s="75"/>
      <c r="AV1560" s="75"/>
      <c r="AW1560" s="76">
        <f>IF(ISNUMBER(VLOOKUP(AW1562,AM$7:AU$7,MATCH(AW1562,AM$7:AU$7))),VLOOKUP(AW1562,AM$7:AU$7,MATCH(AW1562,AM$7:AU$7)),IF(N1564=0,"No Data",IF(AW1562&gt;0,"&lt;10",0)))</f>
        <v>1000</v>
      </c>
      <c r="AX1560" s="77">
        <f>IF(ISNUMBER(VLOOKUP(AX1564,AM$7:AU$7,MATCH(AX1564,AM$7:AU$7))),VLOOKUP(AX1564,AM$7:AU$7,MATCH(AX1564,AM$7:AU$7)),IF(N1564=0,"No Data",IF(AX1564&gt;0,"&lt;10",0)))</f>
        <v>1000</v>
      </c>
      <c r="AY1560" s="106">
        <f>IF(ISNUMBER(AX1560),AX1560,0)</f>
        <v>1000</v>
      </c>
      <c r="AZ1560" s="79"/>
      <c r="BA1560" s="80"/>
      <c r="BB1560" s="71"/>
      <c r="BC1560" s="95"/>
      <c r="BD1560" s="41">
        <v>4</v>
      </c>
      <c r="BE1560" s="52">
        <v>43</v>
      </c>
      <c r="BF1560" s="103">
        <v>4321</v>
      </c>
      <c r="BG1560" s="276" t="s">
        <v>47</v>
      </c>
    </row>
    <row r="1561" spans="1:59" s="63" customFormat="1" ht="12.75" x14ac:dyDescent="0.2">
      <c r="A1561" s="196">
        <v>4</v>
      </c>
      <c r="B1561" s="197" t="s">
        <v>422</v>
      </c>
      <c r="C1561" s="208">
        <v>43</v>
      </c>
      <c r="D1561" s="209" t="s">
        <v>688</v>
      </c>
      <c r="E1561" s="212">
        <v>4321</v>
      </c>
      <c r="F1561" s="213" t="s">
        <v>699</v>
      </c>
      <c r="G1561" s="231" t="s">
        <v>700</v>
      </c>
      <c r="H1561" s="81" t="s">
        <v>48</v>
      </c>
      <c r="I1561" s="223"/>
      <c r="J1561" s="73"/>
      <c r="K1561" s="73"/>
      <c r="L1561" s="73"/>
      <c r="M1561" s="74"/>
      <c r="N1561" s="247"/>
      <c r="O1561" s="306"/>
      <c r="P1561" s="105"/>
      <c r="Q1561" s="75"/>
      <c r="R1561" s="75"/>
      <c r="S1561" s="75"/>
      <c r="T1561" s="75"/>
      <c r="U1561" s="75"/>
      <c r="V1561" s="75"/>
      <c r="W1561" s="75"/>
      <c r="X1561" s="75"/>
      <c r="Y1561" s="82">
        <f>MIN(X1565:X1568)</f>
        <v>100</v>
      </c>
      <c r="Z1561" s="83"/>
      <c r="AA1561" s="83"/>
      <c r="AB1561" s="75"/>
      <c r="AC1561" s="75"/>
      <c r="AD1561" s="75"/>
      <c r="AE1561" s="75"/>
      <c r="AF1561" s="75"/>
      <c r="AG1561" s="75"/>
      <c r="AH1561" s="75"/>
      <c r="AI1561" s="75"/>
      <c r="AJ1561" s="82">
        <f>MIN(AI1565:AI1568)</f>
        <v>0</v>
      </c>
      <c r="AK1561" s="83"/>
      <c r="AL1561" s="83"/>
      <c r="AM1561" s="75"/>
      <c r="AN1561" s="75"/>
      <c r="AO1561" s="75"/>
      <c r="AP1561" s="75"/>
      <c r="AQ1561" s="75"/>
      <c r="AR1561" s="75"/>
      <c r="AS1561" s="75"/>
      <c r="AT1561" s="75"/>
      <c r="AU1561" s="75"/>
      <c r="AV1561" s="75"/>
      <c r="AW1561" s="82">
        <f>MIN(AV1565:AV1568)</f>
        <v>100</v>
      </c>
      <c r="AX1561" s="83"/>
      <c r="AY1561" s="83"/>
      <c r="AZ1561" s="79"/>
      <c r="BA1561" s="80"/>
      <c r="BB1561" s="71"/>
      <c r="BC1561" s="95"/>
      <c r="BD1561" s="41">
        <v>4</v>
      </c>
      <c r="BE1561" s="52">
        <v>43</v>
      </c>
      <c r="BF1561" s="103">
        <v>4321</v>
      </c>
      <c r="BG1561" s="278" t="s">
        <v>48</v>
      </c>
    </row>
    <row r="1562" spans="1:59" s="63" customFormat="1" ht="12.75" x14ac:dyDescent="0.2">
      <c r="A1562" s="196">
        <v>4</v>
      </c>
      <c r="B1562" s="197" t="s">
        <v>422</v>
      </c>
      <c r="C1562" s="208">
        <v>43</v>
      </c>
      <c r="D1562" s="209" t="s">
        <v>688</v>
      </c>
      <c r="E1562" s="212">
        <v>4321</v>
      </c>
      <c r="F1562" s="213" t="s">
        <v>699</v>
      </c>
      <c r="G1562" s="231" t="s">
        <v>700</v>
      </c>
      <c r="H1562" s="81" t="s">
        <v>49</v>
      </c>
      <c r="I1562" s="223"/>
      <c r="J1562" s="73"/>
      <c r="K1562" s="73"/>
      <c r="L1562" s="73"/>
      <c r="M1562" s="74"/>
      <c r="N1562" s="247"/>
      <c r="O1562" s="306"/>
      <c r="P1562" s="105"/>
      <c r="Q1562" s="75"/>
      <c r="R1562" s="75"/>
      <c r="S1562" s="75"/>
      <c r="T1562" s="75"/>
      <c r="U1562" s="75"/>
      <c r="V1562" s="75"/>
      <c r="W1562" s="75"/>
      <c r="X1562" s="75"/>
      <c r="Y1562" s="84">
        <f>IF(ISNUMBER(AVERAGE(X1565:X1568)),AVERAGE(X1565:X1568),0)</f>
        <v>7550</v>
      </c>
      <c r="Z1562" s="83"/>
      <c r="AA1562" s="83"/>
      <c r="AB1562" s="75"/>
      <c r="AC1562" s="75"/>
      <c r="AD1562" s="75"/>
      <c r="AE1562" s="75"/>
      <c r="AF1562" s="75"/>
      <c r="AG1562" s="75"/>
      <c r="AH1562" s="75"/>
      <c r="AI1562" s="75"/>
      <c r="AJ1562" s="84">
        <f>IF(ISNUMBER(AVERAGE(AI1565:AI1568)),AVERAGE(AI1565:AI1568),0)</f>
        <v>0</v>
      </c>
      <c r="AK1562" s="83"/>
      <c r="AL1562" s="83"/>
      <c r="AM1562" s="75"/>
      <c r="AN1562" s="75"/>
      <c r="AO1562" s="75"/>
      <c r="AP1562" s="75"/>
      <c r="AQ1562" s="75"/>
      <c r="AR1562" s="75"/>
      <c r="AS1562" s="75"/>
      <c r="AT1562" s="75"/>
      <c r="AU1562" s="75"/>
      <c r="AV1562" s="75"/>
      <c r="AW1562" s="84">
        <f>IF(ISNUMBER(AVERAGE(AV1565:AV1568)),AVERAGE(AV1565:AV1568),0)</f>
        <v>1300</v>
      </c>
      <c r="AX1562" s="83"/>
      <c r="AY1562" s="83"/>
      <c r="AZ1562" s="79"/>
      <c r="BA1562" s="80"/>
      <c r="BB1562" s="71"/>
      <c r="BC1562" s="95"/>
      <c r="BD1562" s="41">
        <v>4</v>
      </c>
      <c r="BE1562" s="52">
        <v>43</v>
      </c>
      <c r="BF1562" s="103">
        <v>4321</v>
      </c>
      <c r="BG1562" s="278" t="s">
        <v>49</v>
      </c>
    </row>
    <row r="1563" spans="1:59" s="63" customFormat="1" ht="12.75" x14ac:dyDescent="0.2">
      <c r="A1563" s="196">
        <v>4</v>
      </c>
      <c r="B1563" s="197" t="s">
        <v>422</v>
      </c>
      <c r="C1563" s="208">
        <v>43</v>
      </c>
      <c r="D1563" s="209" t="s">
        <v>688</v>
      </c>
      <c r="E1563" s="212">
        <v>4321</v>
      </c>
      <c r="F1563" s="213" t="s">
        <v>699</v>
      </c>
      <c r="G1563" s="231" t="s">
        <v>700</v>
      </c>
      <c r="H1563" s="81" t="s">
        <v>50</v>
      </c>
      <c r="I1563" s="223"/>
      <c r="J1563" s="73"/>
      <c r="K1563" s="73"/>
      <c r="L1563" s="73"/>
      <c r="M1563" s="74"/>
      <c r="N1563" s="247"/>
      <c r="O1563" s="306"/>
      <c r="P1563" s="105"/>
      <c r="Q1563" s="75"/>
      <c r="R1563" s="75"/>
      <c r="S1563" s="75"/>
      <c r="T1563" s="75"/>
      <c r="U1563" s="75"/>
      <c r="V1563" s="75"/>
      <c r="W1563" s="75"/>
      <c r="X1563" s="75"/>
      <c r="Y1563" s="84">
        <f>MAX(X1565:X1568)</f>
        <v>25000</v>
      </c>
      <c r="Z1563" s="83"/>
      <c r="AA1563" s="83"/>
      <c r="AB1563" s="75"/>
      <c r="AC1563" s="75"/>
      <c r="AD1563" s="75"/>
      <c r="AE1563" s="75"/>
      <c r="AF1563" s="75"/>
      <c r="AG1563" s="75"/>
      <c r="AH1563" s="75"/>
      <c r="AI1563" s="75"/>
      <c r="AJ1563" s="84">
        <f>MAX(AI1565:AI1568)</f>
        <v>0</v>
      </c>
      <c r="AK1563" s="83"/>
      <c r="AL1563" s="83"/>
      <c r="AM1563" s="75"/>
      <c r="AN1563" s="75"/>
      <c r="AO1563" s="75"/>
      <c r="AP1563" s="75"/>
      <c r="AQ1563" s="75"/>
      <c r="AR1563" s="75"/>
      <c r="AS1563" s="75"/>
      <c r="AT1563" s="75"/>
      <c r="AU1563" s="75"/>
      <c r="AV1563" s="75"/>
      <c r="AW1563" s="84">
        <f>MAX(AV1565:AV1568)</f>
        <v>2500</v>
      </c>
      <c r="AX1563" s="83"/>
      <c r="AY1563" s="83"/>
      <c r="AZ1563" s="79"/>
      <c r="BA1563" s="80"/>
      <c r="BB1563" s="71"/>
      <c r="BC1563" s="95"/>
      <c r="BD1563" s="41">
        <v>4</v>
      </c>
      <c r="BE1563" s="52">
        <v>43</v>
      </c>
      <c r="BF1563" s="103">
        <v>4321</v>
      </c>
      <c r="BG1563" s="278" t="s">
        <v>50</v>
      </c>
    </row>
    <row r="1564" spans="1:59" s="63" customFormat="1" ht="12.75" x14ac:dyDescent="0.2">
      <c r="A1564" s="196">
        <v>4</v>
      </c>
      <c r="B1564" s="197" t="s">
        <v>422</v>
      </c>
      <c r="C1564" s="208">
        <v>43</v>
      </c>
      <c r="D1564" s="209" t="s">
        <v>688</v>
      </c>
      <c r="E1564" s="212">
        <v>4321</v>
      </c>
      <c r="F1564" s="213" t="s">
        <v>699</v>
      </c>
      <c r="G1564" s="231" t="s">
        <v>700</v>
      </c>
      <c r="H1564" s="85" t="s">
        <v>51</v>
      </c>
      <c r="I1564" s="223"/>
      <c r="J1564" s="73"/>
      <c r="K1564" s="73"/>
      <c r="L1564" s="73"/>
      <c r="M1564" s="74"/>
      <c r="N1564" s="248">
        <f>SUM(N1565:N1568)</f>
        <v>4</v>
      </c>
      <c r="O1564" s="293">
        <f>SUM(O1565:O1568)</f>
        <v>1</v>
      </c>
      <c r="P1564" s="292"/>
      <c r="Q1564" s="87"/>
      <c r="R1564" s="87"/>
      <c r="S1564" s="87"/>
      <c r="T1564" s="87"/>
      <c r="U1564" s="87"/>
      <c r="V1564" s="87"/>
      <c r="W1564" s="87"/>
      <c r="X1564" s="87"/>
      <c r="Y1564" s="88"/>
      <c r="Z1564" s="107">
        <f>SUM(Z1565:Z1568)</f>
        <v>7550</v>
      </c>
      <c r="AA1564" s="88"/>
      <c r="AB1564" s="87"/>
      <c r="AC1564" s="87"/>
      <c r="AD1564" s="87"/>
      <c r="AE1564" s="87"/>
      <c r="AF1564" s="87"/>
      <c r="AG1564" s="87"/>
      <c r="AH1564" s="87"/>
      <c r="AI1564" s="87"/>
      <c r="AJ1564" s="88"/>
      <c r="AK1564" s="107">
        <f>SUM(AK1565:AK1568)</f>
        <v>0</v>
      </c>
      <c r="AL1564" s="88"/>
      <c r="AM1564" s="87"/>
      <c r="AN1564" s="87"/>
      <c r="AO1564" s="87"/>
      <c r="AP1564" s="87"/>
      <c r="AQ1564" s="87"/>
      <c r="AR1564" s="87"/>
      <c r="AS1564" s="87"/>
      <c r="AT1564" s="87"/>
      <c r="AU1564" s="87"/>
      <c r="AV1564" s="87"/>
      <c r="AW1564" s="112"/>
      <c r="AX1564" s="107">
        <f>SUM(AX1565:AX1568)</f>
        <v>1300</v>
      </c>
      <c r="AY1564" s="88"/>
      <c r="AZ1564" s="79"/>
      <c r="BA1564" s="80"/>
      <c r="BB1564" s="71"/>
      <c r="BC1564" s="95"/>
      <c r="BD1564" s="41">
        <v>4</v>
      </c>
      <c r="BE1564" s="52">
        <v>43</v>
      </c>
      <c r="BF1564" s="103">
        <v>4321</v>
      </c>
      <c r="BG1564" s="279" t="s">
        <v>51</v>
      </c>
    </row>
    <row r="1565" spans="1:59" s="63" customFormat="1" ht="12.75" x14ac:dyDescent="0.2">
      <c r="A1565" s="196">
        <v>4</v>
      </c>
      <c r="B1565" s="197" t="s">
        <v>422</v>
      </c>
      <c r="C1565" s="208">
        <v>43</v>
      </c>
      <c r="D1565" s="209" t="s">
        <v>688</v>
      </c>
      <c r="E1565" s="212">
        <v>4321</v>
      </c>
      <c r="F1565" s="213" t="s">
        <v>699</v>
      </c>
      <c r="G1565" s="231" t="s">
        <v>700</v>
      </c>
      <c r="H1565" s="89" t="s">
        <v>52</v>
      </c>
      <c r="I1565" s="90" t="s">
        <v>244</v>
      </c>
      <c r="J1565" s="90" t="s">
        <v>701</v>
      </c>
      <c r="K1565" s="90" t="s">
        <v>64</v>
      </c>
      <c r="L1565" s="90" t="s">
        <v>119</v>
      </c>
      <c r="M1565" s="91"/>
      <c r="N1565" s="312">
        <v>1</v>
      </c>
      <c r="O1565" s="313">
        <f>N1565/N$1564</f>
        <v>0.25</v>
      </c>
      <c r="P1565" s="104">
        <v>1</v>
      </c>
      <c r="Q1565" s="92"/>
      <c r="R1565" s="92"/>
      <c r="S1565" s="92"/>
      <c r="T1565" s="92"/>
      <c r="U1565" s="92"/>
      <c r="V1565" s="92"/>
      <c r="W1565" s="92"/>
      <c r="X1565" s="109">
        <f>P1565*P$7+Q1565*Q$7+R1565*R$7+S1565*S$7+T1565*T$7+U1565*U$7+V1565*V$7+W1565*W$7</f>
        <v>100</v>
      </c>
      <c r="Y1565" s="83"/>
      <c r="Z1565" s="110">
        <f>X1565*$O1565</f>
        <v>25</v>
      </c>
      <c r="AA1565" s="111"/>
      <c r="AB1565" s="92"/>
      <c r="AC1565" s="92"/>
      <c r="AD1565" s="92"/>
      <c r="AE1565" s="92"/>
      <c r="AF1565" s="92"/>
      <c r="AG1565" s="92"/>
      <c r="AH1565" s="92"/>
      <c r="AI1565" s="109">
        <f>AB1565*AB$7+AC1565*AC$7+AD1565*AD$7+AE1565*AE$7+AF1565*AF$7+AG1565*AG$7+AH1565*AH$7</f>
        <v>0</v>
      </c>
      <c r="AJ1565" s="83"/>
      <c r="AK1565" s="110">
        <f>AI1565*$O1565</f>
        <v>0</v>
      </c>
      <c r="AL1565" s="111"/>
      <c r="AM1565" s="92"/>
      <c r="AN1565" s="92"/>
      <c r="AO1565" s="92"/>
      <c r="AP1565" s="92"/>
      <c r="AQ1565" s="92"/>
      <c r="AR1565" s="92"/>
      <c r="AS1565" s="92"/>
      <c r="AT1565" s="92">
        <v>1</v>
      </c>
      <c r="AU1565" s="92"/>
      <c r="AV1565" s="109">
        <f>AM1565*AM$7+AN1565*AN$7+AO1565*AO$7+AP1565*AP$7+AQ1565*AQ$7+AR1565*AR$7+AS1565*AS$7+AT1565*AT$7+AU1565*AU$7</f>
        <v>2500</v>
      </c>
      <c r="AW1565" s="75"/>
      <c r="AX1565" s="110">
        <f>AV1565*$O1565</f>
        <v>625</v>
      </c>
      <c r="AY1565" s="111"/>
      <c r="AZ1565" s="93"/>
      <c r="BA1565" s="94" t="s">
        <v>105</v>
      </c>
      <c r="BB1565" s="71"/>
      <c r="BC1565" s="95"/>
      <c r="BD1565" s="41">
        <v>4</v>
      </c>
      <c r="BE1565" s="52">
        <v>43</v>
      </c>
      <c r="BF1565" s="103">
        <v>4321</v>
      </c>
      <c r="BG1565" s="280" t="s">
        <v>52</v>
      </c>
    </row>
    <row r="1566" spans="1:59" s="63" customFormat="1" ht="12.75" x14ac:dyDescent="0.2">
      <c r="A1566" s="196">
        <v>4</v>
      </c>
      <c r="B1566" s="197" t="s">
        <v>422</v>
      </c>
      <c r="C1566" s="208">
        <v>43</v>
      </c>
      <c r="D1566" s="209" t="s">
        <v>688</v>
      </c>
      <c r="E1566" s="212">
        <v>4321</v>
      </c>
      <c r="F1566" s="213" t="s">
        <v>699</v>
      </c>
      <c r="G1566" s="231" t="s">
        <v>700</v>
      </c>
      <c r="H1566" s="89"/>
      <c r="I1566" s="90" t="s">
        <v>702</v>
      </c>
      <c r="J1566" s="90" t="s">
        <v>703</v>
      </c>
      <c r="K1566" s="90" t="s">
        <v>64</v>
      </c>
      <c r="L1566" s="90" t="s">
        <v>119</v>
      </c>
      <c r="M1566" s="91"/>
      <c r="N1566" s="312">
        <v>1</v>
      </c>
      <c r="O1566" s="313">
        <f>N1566/N$1564</f>
        <v>0.25</v>
      </c>
      <c r="P1566" s="104">
        <v>1</v>
      </c>
      <c r="Q1566" s="92"/>
      <c r="R1566" s="92"/>
      <c r="S1566" s="92"/>
      <c r="T1566" s="92"/>
      <c r="U1566" s="92"/>
      <c r="V1566" s="92"/>
      <c r="W1566" s="92"/>
      <c r="X1566" s="109">
        <f>P1566*P$7+Q1566*Q$7+R1566*R$7+S1566*S$7+T1566*T$7+U1566*U$7+V1566*V$7+W1566*W$7</f>
        <v>100</v>
      </c>
      <c r="Y1566" s="83"/>
      <c r="Z1566" s="110">
        <f>X1566*$O1566</f>
        <v>25</v>
      </c>
      <c r="AA1566" s="111"/>
      <c r="AB1566" s="92"/>
      <c r="AC1566" s="92"/>
      <c r="AD1566" s="92"/>
      <c r="AE1566" s="92"/>
      <c r="AF1566" s="92"/>
      <c r="AG1566" s="92"/>
      <c r="AH1566" s="92"/>
      <c r="AI1566" s="109">
        <f>AB1566*AB$7+AC1566*AC$7+AD1566*AD$7+AE1566*AE$7+AF1566*AF$7+AG1566*AG$7+AH1566*AH$7</f>
        <v>0</v>
      </c>
      <c r="AJ1566" s="83"/>
      <c r="AK1566" s="110">
        <f>AI1566*$O1566</f>
        <v>0</v>
      </c>
      <c r="AL1566" s="111"/>
      <c r="AM1566" s="92"/>
      <c r="AN1566" s="92"/>
      <c r="AO1566" s="92"/>
      <c r="AP1566" s="92"/>
      <c r="AQ1566" s="92"/>
      <c r="AR1566" s="92"/>
      <c r="AS1566" s="92"/>
      <c r="AT1566" s="92">
        <v>1</v>
      </c>
      <c r="AU1566" s="92"/>
      <c r="AV1566" s="109">
        <f>AM1566*AM$7+AN1566*AN$7+AO1566*AO$7+AP1566*AP$7+AQ1566*AQ$7+AR1566*AR$7+AS1566*AS$7+AT1566*AT$7+AU1566*AU$7</f>
        <v>2500</v>
      </c>
      <c r="AW1566" s="75"/>
      <c r="AX1566" s="110">
        <f>AV1566*$O1566</f>
        <v>625</v>
      </c>
      <c r="AY1566" s="111"/>
      <c r="AZ1566" s="93"/>
      <c r="BA1566" s="94" t="s">
        <v>554</v>
      </c>
      <c r="BB1566" s="71"/>
      <c r="BC1566" s="95"/>
      <c r="BD1566" s="41">
        <v>4</v>
      </c>
      <c r="BE1566" s="52">
        <v>43</v>
      </c>
      <c r="BF1566" s="103">
        <v>4321</v>
      </c>
      <c r="BG1566" s="280" t="s">
        <v>52</v>
      </c>
    </row>
    <row r="1567" spans="1:59" s="63" customFormat="1" ht="12.75" x14ac:dyDescent="0.2">
      <c r="A1567" s="196">
        <v>4</v>
      </c>
      <c r="B1567" s="197" t="s">
        <v>422</v>
      </c>
      <c r="C1567" s="208">
        <v>43</v>
      </c>
      <c r="D1567" s="209" t="s">
        <v>688</v>
      </c>
      <c r="E1567" s="212">
        <v>4321</v>
      </c>
      <c r="F1567" s="213" t="s">
        <v>699</v>
      </c>
      <c r="G1567" s="231" t="s">
        <v>700</v>
      </c>
      <c r="H1567" s="89"/>
      <c r="I1567" s="90" t="s">
        <v>446</v>
      </c>
      <c r="J1567" s="90" t="s">
        <v>704</v>
      </c>
      <c r="K1567" s="90" t="s">
        <v>90</v>
      </c>
      <c r="L1567" s="90"/>
      <c r="M1567" s="91"/>
      <c r="N1567" s="312">
        <v>1</v>
      </c>
      <c r="O1567" s="313">
        <f>N1567/N$1564</f>
        <v>0.25</v>
      </c>
      <c r="P1567" s="104"/>
      <c r="Q1567" s="92"/>
      <c r="R1567" s="92"/>
      <c r="S1567" s="92"/>
      <c r="T1567" s="92"/>
      <c r="U1567" s="92">
        <v>1</v>
      </c>
      <c r="V1567" s="92"/>
      <c r="W1567" s="92"/>
      <c r="X1567" s="109">
        <f>P1567*P$7+Q1567*Q$7+R1567*R$7+S1567*S$7+T1567*T$7+U1567*U$7+V1567*V$7+W1567*W$7</f>
        <v>5000</v>
      </c>
      <c r="Y1567" s="83"/>
      <c r="Z1567" s="110">
        <f>X1567*$O1567</f>
        <v>1250</v>
      </c>
      <c r="AA1567" s="111"/>
      <c r="AB1567" s="92"/>
      <c r="AC1567" s="92"/>
      <c r="AD1567" s="92"/>
      <c r="AE1567" s="92"/>
      <c r="AF1567" s="92"/>
      <c r="AG1567" s="92"/>
      <c r="AH1567" s="92"/>
      <c r="AI1567" s="109">
        <f>AB1567*AB$7+AC1567*AC$7+AD1567*AD$7+AE1567*AE$7+AF1567*AF$7+AG1567*AG$7+AH1567*AH$7</f>
        <v>0</v>
      </c>
      <c r="AJ1567" s="83"/>
      <c r="AK1567" s="110">
        <f>AI1567*$O1567</f>
        <v>0</v>
      </c>
      <c r="AL1567" s="111"/>
      <c r="AM1567" s="92"/>
      <c r="AN1567" s="92"/>
      <c r="AO1567" s="92"/>
      <c r="AP1567" s="92">
        <v>1</v>
      </c>
      <c r="AQ1567" s="92"/>
      <c r="AR1567" s="92"/>
      <c r="AS1567" s="92"/>
      <c r="AT1567" s="92"/>
      <c r="AU1567" s="92"/>
      <c r="AV1567" s="109">
        <f>AM1567*AM$7+AN1567*AN$7+AO1567*AO$7+AP1567*AP$7+AQ1567*AQ$7+AR1567*AR$7+AS1567*AS$7+AT1567*AT$7+AU1567*AU$7</f>
        <v>100</v>
      </c>
      <c r="AW1567" s="75"/>
      <c r="AX1567" s="110">
        <f>AV1567*$O1567</f>
        <v>25</v>
      </c>
      <c r="AY1567" s="111"/>
      <c r="AZ1567" s="93"/>
      <c r="BA1567" s="94" t="s">
        <v>554</v>
      </c>
      <c r="BB1567" s="71"/>
      <c r="BC1567" s="95"/>
      <c r="BD1567" s="41">
        <v>4</v>
      </c>
      <c r="BE1567" s="52">
        <v>43</v>
      </c>
      <c r="BF1567" s="103">
        <v>4321</v>
      </c>
      <c r="BG1567" s="280" t="s">
        <v>52</v>
      </c>
    </row>
    <row r="1568" spans="1:59" s="63" customFormat="1" ht="12.75" x14ac:dyDescent="0.2">
      <c r="A1568" s="196">
        <v>4</v>
      </c>
      <c r="B1568" s="197" t="s">
        <v>422</v>
      </c>
      <c r="C1568" s="208">
        <v>43</v>
      </c>
      <c r="D1568" s="209" t="s">
        <v>688</v>
      </c>
      <c r="E1568" s="212">
        <v>4321</v>
      </c>
      <c r="F1568" s="213" t="s">
        <v>699</v>
      </c>
      <c r="G1568" s="231" t="s">
        <v>700</v>
      </c>
      <c r="H1568" s="89"/>
      <c r="I1568" s="90" t="s">
        <v>705</v>
      </c>
      <c r="J1568" s="90" t="s">
        <v>706</v>
      </c>
      <c r="K1568" s="90" t="s">
        <v>68</v>
      </c>
      <c r="L1568" s="90" t="s">
        <v>69</v>
      </c>
      <c r="M1568" s="91"/>
      <c r="N1568" s="312">
        <v>1</v>
      </c>
      <c r="O1568" s="313">
        <f>N1568/N$1564</f>
        <v>0.25</v>
      </c>
      <c r="P1568" s="104"/>
      <c r="Q1568" s="92"/>
      <c r="R1568" s="92"/>
      <c r="S1568" s="92"/>
      <c r="T1568" s="92"/>
      <c r="U1568" s="92"/>
      <c r="V1568" s="92"/>
      <c r="W1568" s="92">
        <v>1</v>
      </c>
      <c r="X1568" s="109">
        <f>P1568*P$7+Q1568*Q$7+R1568*R$7+S1568*S$7+T1568*T$7+U1568*U$7+V1568*V$7+W1568*W$7</f>
        <v>25000</v>
      </c>
      <c r="Y1568" s="83"/>
      <c r="Z1568" s="110">
        <f>X1568*$O1568</f>
        <v>6250</v>
      </c>
      <c r="AA1568" s="111"/>
      <c r="AB1568" s="92"/>
      <c r="AC1568" s="92"/>
      <c r="AD1568" s="92"/>
      <c r="AE1568" s="92"/>
      <c r="AF1568" s="92"/>
      <c r="AG1568" s="92"/>
      <c r="AH1568" s="92"/>
      <c r="AI1568" s="109">
        <f>AB1568*AB$7+AC1568*AC$7+AD1568*AD$7+AE1568*AE$7+AF1568*AF$7+AG1568*AG$7+AH1568*AH$7</f>
        <v>0</v>
      </c>
      <c r="AJ1568" s="83"/>
      <c r="AK1568" s="110">
        <f>AI1568*$O1568</f>
        <v>0</v>
      </c>
      <c r="AL1568" s="111"/>
      <c r="AM1568" s="92"/>
      <c r="AN1568" s="92"/>
      <c r="AO1568" s="92"/>
      <c r="AP1568" s="92">
        <v>1</v>
      </c>
      <c r="AQ1568" s="92"/>
      <c r="AR1568" s="92"/>
      <c r="AS1568" s="92"/>
      <c r="AT1568" s="92"/>
      <c r="AU1568" s="92"/>
      <c r="AV1568" s="109">
        <f>AM1568*AM$7+AN1568*AN$7+AO1568*AO$7+AP1568*AP$7+AQ1568*AQ$7+AR1568*AR$7+AS1568*AS$7+AT1568*AT$7+AU1568*AU$7</f>
        <v>100</v>
      </c>
      <c r="AW1568" s="75"/>
      <c r="AX1568" s="110">
        <f>AV1568*$O1568</f>
        <v>25</v>
      </c>
      <c r="AY1568" s="111"/>
      <c r="AZ1568" s="93"/>
      <c r="BA1568" s="94" t="s">
        <v>554</v>
      </c>
      <c r="BB1568" s="71"/>
      <c r="BC1568" s="95"/>
      <c r="BD1568" s="41">
        <v>4</v>
      </c>
      <c r="BE1568" s="52">
        <v>43</v>
      </c>
      <c r="BF1568" s="103">
        <v>4321</v>
      </c>
      <c r="BG1568" s="280" t="s">
        <v>52</v>
      </c>
    </row>
    <row r="1569" spans="1:59" s="63" customFormat="1" ht="12.75" x14ac:dyDescent="0.2">
      <c r="A1569" s="196">
        <v>4</v>
      </c>
      <c r="B1569" s="197" t="s">
        <v>422</v>
      </c>
      <c r="C1569" s="208">
        <v>43</v>
      </c>
      <c r="D1569" s="209" t="s">
        <v>688</v>
      </c>
      <c r="E1569" s="212">
        <v>4321</v>
      </c>
      <c r="F1569" s="213" t="s">
        <v>699</v>
      </c>
      <c r="G1569" s="231" t="s">
        <v>700</v>
      </c>
      <c r="H1569" s="65"/>
      <c r="I1569" s="222"/>
      <c r="J1569" s="66"/>
      <c r="K1569" s="66"/>
      <c r="L1569" s="66"/>
      <c r="M1569" s="64"/>
      <c r="N1569" s="304"/>
      <c r="O1569" s="305"/>
      <c r="P1569" s="127"/>
      <c r="Q1569" s="67"/>
      <c r="R1569" s="67"/>
      <c r="S1569" s="67"/>
      <c r="T1569" s="67"/>
      <c r="U1569" s="67"/>
      <c r="V1569" s="67"/>
      <c r="W1569" s="67"/>
      <c r="X1569" s="67"/>
      <c r="Y1569" s="68"/>
      <c r="Z1569" s="68"/>
      <c r="AA1569" s="68"/>
      <c r="AB1569" s="67"/>
      <c r="AC1569" s="67"/>
      <c r="AD1569" s="67"/>
      <c r="AE1569" s="67"/>
      <c r="AF1569" s="67"/>
      <c r="AG1569" s="67"/>
      <c r="AH1569" s="67"/>
      <c r="AI1569" s="67"/>
      <c r="AJ1569" s="68"/>
      <c r="AK1569" s="68"/>
      <c r="AL1569" s="68"/>
      <c r="AM1569" s="67"/>
      <c r="AN1569" s="67"/>
      <c r="AO1569" s="67"/>
      <c r="AP1569" s="67"/>
      <c r="AQ1569" s="67"/>
      <c r="AR1569" s="67"/>
      <c r="AS1569" s="67"/>
      <c r="AT1569" s="67"/>
      <c r="AU1569" s="67"/>
      <c r="AV1569" s="67"/>
      <c r="AW1569" s="67"/>
      <c r="AX1569" s="68"/>
      <c r="AY1569" s="68"/>
      <c r="AZ1569" s="69"/>
      <c r="BA1569" s="70"/>
      <c r="BB1569" s="71"/>
      <c r="BC1569" s="95"/>
      <c r="BD1569" s="41">
        <v>4</v>
      </c>
      <c r="BE1569" s="52">
        <v>43</v>
      </c>
      <c r="BF1569" s="103">
        <v>4321</v>
      </c>
      <c r="BG1569" s="275"/>
    </row>
    <row r="1570" spans="1:59" s="63" customFormat="1" ht="12.75" x14ac:dyDescent="0.2">
      <c r="A1570" s="196">
        <v>4</v>
      </c>
      <c r="B1570" s="197" t="s">
        <v>422</v>
      </c>
      <c r="C1570" s="208">
        <v>43</v>
      </c>
      <c r="D1570" s="209" t="s">
        <v>688</v>
      </c>
      <c r="E1570" s="212">
        <v>4321</v>
      </c>
      <c r="F1570" s="213" t="s">
        <v>699</v>
      </c>
      <c r="G1570" s="232"/>
      <c r="H1570" s="97"/>
      <c r="I1570" s="224"/>
      <c r="J1570" s="98"/>
      <c r="K1570" s="98"/>
      <c r="L1570" s="98"/>
      <c r="M1570" s="96"/>
      <c r="N1570" s="307"/>
      <c r="O1570" s="246"/>
      <c r="P1570" s="124"/>
      <c r="Q1570" s="99"/>
      <c r="R1570" s="99"/>
      <c r="S1570" s="99"/>
      <c r="T1570" s="99"/>
      <c r="U1570" s="99"/>
      <c r="V1570" s="99"/>
      <c r="W1570" s="99"/>
      <c r="X1570" s="99"/>
      <c r="Y1570" s="100"/>
      <c r="Z1570" s="100"/>
      <c r="AA1570" s="100"/>
      <c r="AB1570" s="99"/>
      <c r="AC1570" s="99"/>
      <c r="AD1570" s="99"/>
      <c r="AE1570" s="99"/>
      <c r="AF1570" s="99"/>
      <c r="AG1570" s="99"/>
      <c r="AH1570" s="99"/>
      <c r="AI1570" s="99"/>
      <c r="AJ1570" s="100"/>
      <c r="AK1570" s="100"/>
      <c r="AL1570" s="100"/>
      <c r="AM1570" s="99"/>
      <c r="AN1570" s="99"/>
      <c r="AO1570" s="99"/>
      <c r="AP1570" s="99"/>
      <c r="AQ1570" s="99"/>
      <c r="AR1570" s="99"/>
      <c r="AS1570" s="99"/>
      <c r="AT1570" s="99"/>
      <c r="AU1570" s="99"/>
      <c r="AV1570" s="99"/>
      <c r="AW1570" s="99"/>
      <c r="AX1570" s="100"/>
      <c r="AY1570" s="100"/>
      <c r="AZ1570" s="101"/>
      <c r="BA1570" s="102"/>
      <c r="BB1570" s="95"/>
      <c r="BC1570" s="95"/>
      <c r="BD1570" s="41">
        <v>4</v>
      </c>
      <c r="BE1570" s="52">
        <v>43</v>
      </c>
      <c r="BF1570" s="103">
        <v>4321</v>
      </c>
      <c r="BG1570" s="277"/>
    </row>
    <row r="1571" spans="1:59" s="63" customFormat="1" ht="12.75" x14ac:dyDescent="0.2">
      <c r="A1571" s="196">
        <v>4</v>
      </c>
      <c r="B1571" s="197" t="s">
        <v>422</v>
      </c>
      <c r="C1571" s="208">
        <v>43</v>
      </c>
      <c r="D1571" s="209" t="s">
        <v>688</v>
      </c>
      <c r="E1571" s="212">
        <v>4321</v>
      </c>
      <c r="F1571" s="213" t="s">
        <v>699</v>
      </c>
      <c r="G1571" s="231"/>
      <c r="H1571" s="65"/>
      <c r="I1571" s="222"/>
      <c r="J1571" s="66"/>
      <c r="K1571" s="66"/>
      <c r="L1571" s="66"/>
      <c r="M1571" s="64"/>
      <c r="N1571" s="304"/>
      <c r="O1571" s="305"/>
      <c r="P1571" s="127"/>
      <c r="Q1571" s="67"/>
      <c r="R1571" s="67"/>
      <c r="S1571" s="67"/>
      <c r="T1571" s="67"/>
      <c r="U1571" s="67"/>
      <c r="V1571" s="67"/>
      <c r="W1571" s="67"/>
      <c r="X1571" s="67"/>
      <c r="Y1571" s="68"/>
      <c r="Z1571" s="68"/>
      <c r="AA1571" s="68"/>
      <c r="AB1571" s="67"/>
      <c r="AC1571" s="67"/>
      <c r="AD1571" s="67"/>
      <c r="AE1571" s="67"/>
      <c r="AF1571" s="67"/>
      <c r="AG1571" s="67"/>
      <c r="AH1571" s="67"/>
      <c r="AI1571" s="67"/>
      <c r="AJ1571" s="68"/>
      <c r="AK1571" s="68"/>
      <c r="AL1571" s="68"/>
      <c r="AM1571" s="67"/>
      <c r="AN1571" s="67"/>
      <c r="AO1571" s="67"/>
      <c r="AP1571" s="67"/>
      <c r="AQ1571" s="67"/>
      <c r="AR1571" s="67"/>
      <c r="AS1571" s="67"/>
      <c r="AT1571" s="67"/>
      <c r="AU1571" s="67"/>
      <c r="AV1571" s="67"/>
      <c r="AW1571" s="67"/>
      <c r="AX1571" s="68"/>
      <c r="AY1571" s="68"/>
      <c r="AZ1571" s="69"/>
      <c r="BA1571" s="70"/>
      <c r="BB1571" s="71"/>
      <c r="BC1571" s="95"/>
      <c r="BD1571" s="41">
        <v>4</v>
      </c>
      <c r="BE1571" s="52">
        <v>43</v>
      </c>
      <c r="BF1571" s="103">
        <v>4321</v>
      </c>
      <c r="BG1571" s="275"/>
    </row>
    <row r="1572" spans="1:59" s="63" customFormat="1" ht="12.75" x14ac:dyDescent="0.2">
      <c r="A1572" s="196">
        <v>4</v>
      </c>
      <c r="B1572" s="197" t="s">
        <v>422</v>
      </c>
      <c r="C1572" s="208">
        <v>43</v>
      </c>
      <c r="D1572" s="209" t="s">
        <v>688</v>
      </c>
      <c r="E1572" s="212">
        <v>4321</v>
      </c>
      <c r="F1572" s="213" t="s">
        <v>699</v>
      </c>
      <c r="G1572" s="231" t="s">
        <v>1195</v>
      </c>
      <c r="H1572" s="72" t="s">
        <v>1233</v>
      </c>
      <c r="I1572" s="223" t="s">
        <v>1249</v>
      </c>
      <c r="J1572" s="73"/>
      <c r="K1572" s="73"/>
      <c r="L1572" s="73"/>
      <c r="M1572" s="74"/>
      <c r="N1572" s="247"/>
      <c r="O1572" s="306"/>
      <c r="P1572" s="105"/>
      <c r="Q1572" s="75"/>
      <c r="R1572" s="75"/>
      <c r="S1572" s="75"/>
      <c r="T1572" s="75"/>
      <c r="U1572" s="75"/>
      <c r="V1572" s="75"/>
      <c r="W1572" s="75"/>
      <c r="X1572" s="75"/>
      <c r="Y1572" s="76" t="s">
        <v>1241</v>
      </c>
      <c r="Z1572" s="77" t="s">
        <v>1241</v>
      </c>
      <c r="AA1572" s="78">
        <f>AA$1190</f>
        <v>5000</v>
      </c>
      <c r="AB1572" s="75"/>
      <c r="AC1572" s="75"/>
      <c r="AD1572" s="75"/>
      <c r="AE1572" s="75"/>
      <c r="AF1572" s="75"/>
      <c r="AG1572" s="75"/>
      <c r="AH1572" s="75"/>
      <c r="AI1572" s="75"/>
      <c r="AJ1572" s="76" t="s">
        <v>1241</v>
      </c>
      <c r="AK1572" s="77" t="s">
        <v>1241</v>
      </c>
      <c r="AL1572" s="78">
        <f>AL$1190</f>
        <v>0</v>
      </c>
      <c r="AM1572" s="75"/>
      <c r="AN1572" s="75"/>
      <c r="AO1572" s="75"/>
      <c r="AP1572" s="75"/>
      <c r="AQ1572" s="75"/>
      <c r="AR1572" s="75"/>
      <c r="AS1572" s="75"/>
      <c r="AT1572" s="75"/>
      <c r="AU1572" s="75"/>
      <c r="AV1572" s="75"/>
      <c r="AW1572" s="76" t="s">
        <v>1241</v>
      </c>
      <c r="AX1572" s="77" t="s">
        <v>1241</v>
      </c>
      <c r="AY1572" s="78">
        <f>AY$1190</f>
        <v>500</v>
      </c>
      <c r="AZ1572" s="79"/>
      <c r="BA1572" s="80" t="str">
        <f>I1572</f>
        <v>&gt; see 4255, Insulating wall cladding</v>
      </c>
      <c r="BB1572" s="71"/>
      <c r="BC1572" s="95"/>
      <c r="BD1572" s="41">
        <v>4</v>
      </c>
      <c r="BE1572" s="52">
        <v>43</v>
      </c>
      <c r="BF1572" s="103">
        <v>4321</v>
      </c>
      <c r="BG1572" s="276" t="str">
        <f>H1572</f>
        <v>Default Scenario (Link)</v>
      </c>
    </row>
    <row r="1573" spans="1:59" s="63" customFormat="1" ht="12.75" x14ac:dyDescent="0.2">
      <c r="A1573" s="196">
        <v>4</v>
      </c>
      <c r="B1573" s="197" t="s">
        <v>422</v>
      </c>
      <c r="C1573" s="208">
        <v>43</v>
      </c>
      <c r="D1573" s="209" t="s">
        <v>688</v>
      </c>
      <c r="E1573" s="212">
        <v>4321</v>
      </c>
      <c r="F1573" s="213" t="s">
        <v>699</v>
      </c>
      <c r="G1573" s="231"/>
      <c r="H1573" s="65"/>
      <c r="I1573" s="222"/>
      <c r="J1573" s="66"/>
      <c r="K1573" s="66"/>
      <c r="L1573" s="66"/>
      <c r="M1573" s="64"/>
      <c r="N1573" s="304"/>
      <c r="O1573" s="305"/>
      <c r="P1573" s="127"/>
      <c r="Q1573" s="67"/>
      <c r="R1573" s="67"/>
      <c r="S1573" s="67"/>
      <c r="T1573" s="67"/>
      <c r="U1573" s="67"/>
      <c r="V1573" s="67"/>
      <c r="W1573" s="67"/>
      <c r="X1573" s="67"/>
      <c r="Y1573" s="68"/>
      <c r="Z1573" s="68"/>
      <c r="AA1573" s="68"/>
      <c r="AB1573" s="67"/>
      <c r="AC1573" s="67"/>
      <c r="AD1573" s="67"/>
      <c r="AE1573" s="67"/>
      <c r="AF1573" s="67"/>
      <c r="AG1573" s="67"/>
      <c r="AH1573" s="67"/>
      <c r="AI1573" s="67"/>
      <c r="AJ1573" s="68"/>
      <c r="AK1573" s="68"/>
      <c r="AL1573" s="68"/>
      <c r="AM1573" s="67"/>
      <c r="AN1573" s="67"/>
      <c r="AO1573" s="67"/>
      <c r="AP1573" s="67"/>
      <c r="AQ1573" s="67"/>
      <c r="AR1573" s="67"/>
      <c r="AS1573" s="67"/>
      <c r="AT1573" s="67"/>
      <c r="AU1573" s="67"/>
      <c r="AV1573" s="67"/>
      <c r="AW1573" s="67"/>
      <c r="AX1573" s="68"/>
      <c r="AY1573" s="68"/>
      <c r="AZ1573" s="69"/>
      <c r="BA1573" s="70"/>
      <c r="BB1573" s="71"/>
      <c r="BC1573" s="95"/>
      <c r="BD1573" s="41">
        <v>4</v>
      </c>
      <c r="BE1573" s="52">
        <v>43</v>
      </c>
      <c r="BF1573" s="103">
        <v>4321</v>
      </c>
      <c r="BG1573" s="275"/>
    </row>
    <row r="1574" spans="1:59" s="63" customFormat="1" ht="12.75" x14ac:dyDescent="0.2">
      <c r="A1574" s="196">
        <v>4</v>
      </c>
      <c r="B1574" s="197" t="s">
        <v>422</v>
      </c>
      <c r="C1574" s="208">
        <v>43</v>
      </c>
      <c r="D1574" s="209" t="s">
        <v>688</v>
      </c>
      <c r="E1574" s="212">
        <v>4321</v>
      </c>
      <c r="F1574" s="213" t="s">
        <v>699</v>
      </c>
      <c r="G1574" s="232"/>
      <c r="H1574" s="97"/>
      <c r="I1574" s="224"/>
      <c r="J1574" s="98"/>
      <c r="K1574" s="98"/>
      <c r="L1574" s="98"/>
      <c r="M1574" s="96"/>
      <c r="N1574" s="307"/>
      <c r="O1574" s="246"/>
      <c r="P1574" s="124"/>
      <c r="Q1574" s="99"/>
      <c r="R1574" s="99"/>
      <c r="S1574" s="99"/>
      <c r="T1574" s="99"/>
      <c r="U1574" s="99"/>
      <c r="V1574" s="99"/>
      <c r="W1574" s="99"/>
      <c r="X1574" s="99"/>
      <c r="Y1574" s="100"/>
      <c r="Z1574" s="100"/>
      <c r="AA1574" s="100"/>
      <c r="AB1574" s="99"/>
      <c r="AC1574" s="99"/>
      <c r="AD1574" s="99"/>
      <c r="AE1574" s="99"/>
      <c r="AF1574" s="99"/>
      <c r="AG1574" s="99"/>
      <c r="AH1574" s="99"/>
      <c r="AI1574" s="99"/>
      <c r="AJ1574" s="100"/>
      <c r="AK1574" s="100"/>
      <c r="AL1574" s="100"/>
      <c r="AM1574" s="99"/>
      <c r="AN1574" s="99"/>
      <c r="AO1574" s="99"/>
      <c r="AP1574" s="99"/>
      <c r="AQ1574" s="99"/>
      <c r="AR1574" s="99"/>
      <c r="AS1574" s="99"/>
      <c r="AT1574" s="99"/>
      <c r="AU1574" s="99"/>
      <c r="AV1574" s="99"/>
      <c r="AW1574" s="99"/>
      <c r="AX1574" s="100"/>
      <c r="AY1574" s="100"/>
      <c r="AZ1574" s="101"/>
      <c r="BA1574" s="102"/>
      <c r="BB1574" s="95"/>
      <c r="BC1574" s="95"/>
      <c r="BD1574" s="41">
        <v>4</v>
      </c>
      <c r="BE1574" s="52">
        <v>43</v>
      </c>
      <c r="BF1574" s="103">
        <v>4321</v>
      </c>
      <c r="BG1574" s="277"/>
    </row>
    <row r="1575" spans="1:59" s="63" customFormat="1" ht="12.75" x14ac:dyDescent="0.2">
      <c r="A1575" s="196">
        <v>4</v>
      </c>
      <c r="B1575" s="197" t="s">
        <v>422</v>
      </c>
      <c r="C1575" s="208">
        <v>43</v>
      </c>
      <c r="D1575" s="209" t="s">
        <v>688</v>
      </c>
      <c r="E1575" s="212">
        <v>4321</v>
      </c>
      <c r="F1575" s="213" t="s">
        <v>699</v>
      </c>
      <c r="G1575" s="231"/>
      <c r="H1575" s="65"/>
      <c r="I1575" s="222"/>
      <c r="J1575" s="66"/>
      <c r="K1575" s="66"/>
      <c r="L1575" s="66"/>
      <c r="M1575" s="64"/>
      <c r="N1575" s="304"/>
      <c r="O1575" s="305"/>
      <c r="P1575" s="127"/>
      <c r="Q1575" s="67"/>
      <c r="R1575" s="67"/>
      <c r="S1575" s="67"/>
      <c r="T1575" s="67"/>
      <c r="U1575" s="67"/>
      <c r="V1575" s="67"/>
      <c r="W1575" s="67"/>
      <c r="X1575" s="67"/>
      <c r="Y1575" s="68"/>
      <c r="Z1575" s="68"/>
      <c r="AA1575" s="68"/>
      <c r="AB1575" s="67"/>
      <c r="AC1575" s="67"/>
      <c r="AD1575" s="67"/>
      <c r="AE1575" s="67"/>
      <c r="AF1575" s="67"/>
      <c r="AG1575" s="67"/>
      <c r="AH1575" s="67"/>
      <c r="AI1575" s="67"/>
      <c r="AJ1575" s="68"/>
      <c r="AK1575" s="68"/>
      <c r="AL1575" s="68"/>
      <c r="AM1575" s="67"/>
      <c r="AN1575" s="67"/>
      <c r="AO1575" s="67"/>
      <c r="AP1575" s="67"/>
      <c r="AQ1575" s="67"/>
      <c r="AR1575" s="67"/>
      <c r="AS1575" s="67"/>
      <c r="AT1575" s="67"/>
      <c r="AU1575" s="67"/>
      <c r="AV1575" s="67"/>
      <c r="AW1575" s="67"/>
      <c r="AX1575" s="68"/>
      <c r="AY1575" s="68"/>
      <c r="AZ1575" s="69"/>
      <c r="BA1575" s="70"/>
      <c r="BB1575" s="71"/>
      <c r="BC1575" s="95"/>
      <c r="BD1575" s="41">
        <v>4</v>
      </c>
      <c r="BE1575" s="52">
        <v>43</v>
      </c>
      <c r="BF1575" s="103">
        <v>4321</v>
      </c>
      <c r="BG1575" s="275"/>
    </row>
    <row r="1576" spans="1:59" s="63" customFormat="1" ht="12.75" x14ac:dyDescent="0.2">
      <c r="A1576" s="196">
        <v>4</v>
      </c>
      <c r="B1576" s="197" t="s">
        <v>422</v>
      </c>
      <c r="C1576" s="208">
        <v>43</v>
      </c>
      <c r="D1576" s="209" t="s">
        <v>688</v>
      </c>
      <c r="E1576" s="212">
        <v>4321</v>
      </c>
      <c r="F1576" s="213" t="s">
        <v>699</v>
      </c>
      <c r="G1576" s="231" t="s">
        <v>264</v>
      </c>
      <c r="H1576" s="72" t="s">
        <v>1233</v>
      </c>
      <c r="I1576" s="223" t="s">
        <v>1248</v>
      </c>
      <c r="J1576" s="73"/>
      <c r="K1576" s="73"/>
      <c r="L1576" s="73"/>
      <c r="M1576" s="74"/>
      <c r="N1576" s="247"/>
      <c r="O1576" s="306"/>
      <c r="P1576" s="105"/>
      <c r="Q1576" s="75"/>
      <c r="R1576" s="75"/>
      <c r="S1576" s="75"/>
      <c r="T1576" s="75"/>
      <c r="U1576" s="75"/>
      <c r="V1576" s="75"/>
      <c r="W1576" s="75"/>
      <c r="X1576" s="75"/>
      <c r="Y1576" s="76" t="s">
        <v>1241</v>
      </c>
      <c r="Z1576" s="77" t="s">
        <v>1241</v>
      </c>
      <c r="AA1576" s="78">
        <f>AA$393</f>
        <v>2500</v>
      </c>
      <c r="AB1576" s="75"/>
      <c r="AC1576" s="75"/>
      <c r="AD1576" s="75"/>
      <c r="AE1576" s="75"/>
      <c r="AF1576" s="75"/>
      <c r="AG1576" s="75"/>
      <c r="AH1576" s="75"/>
      <c r="AI1576" s="75"/>
      <c r="AJ1576" s="76" t="s">
        <v>1241</v>
      </c>
      <c r="AK1576" s="77" t="s">
        <v>1241</v>
      </c>
      <c r="AL1576" s="78">
        <f>AL$393</f>
        <v>0</v>
      </c>
      <c r="AM1576" s="75"/>
      <c r="AN1576" s="75"/>
      <c r="AO1576" s="75"/>
      <c r="AP1576" s="75"/>
      <c r="AQ1576" s="75"/>
      <c r="AR1576" s="75"/>
      <c r="AS1576" s="75"/>
      <c r="AT1576" s="75"/>
      <c r="AU1576" s="75"/>
      <c r="AV1576" s="75"/>
      <c r="AW1576" s="76" t="s">
        <v>1241</v>
      </c>
      <c r="AX1576" s="77" t="s">
        <v>1241</v>
      </c>
      <c r="AY1576" s="78">
        <f>AY$393</f>
        <v>1000</v>
      </c>
      <c r="AZ1576" s="79"/>
      <c r="BA1576" s="80" t="str">
        <f>I1576</f>
        <v>&gt; see 3311, Brickwork</v>
      </c>
      <c r="BB1576" s="71"/>
      <c r="BC1576" s="95"/>
      <c r="BD1576" s="41">
        <v>4</v>
      </c>
      <c r="BE1576" s="52">
        <v>43</v>
      </c>
      <c r="BF1576" s="103">
        <v>4321</v>
      </c>
      <c r="BG1576" s="276" t="str">
        <f>H1576</f>
        <v>Default Scenario (Link)</v>
      </c>
    </row>
    <row r="1577" spans="1:59" s="63" customFormat="1" ht="12.75" x14ac:dyDescent="0.2">
      <c r="A1577" s="196">
        <v>4</v>
      </c>
      <c r="B1577" s="197" t="s">
        <v>422</v>
      </c>
      <c r="C1577" s="208">
        <v>43</v>
      </c>
      <c r="D1577" s="209" t="s">
        <v>688</v>
      </c>
      <c r="E1577" s="212">
        <v>4321</v>
      </c>
      <c r="F1577" s="213" t="s">
        <v>699</v>
      </c>
      <c r="G1577" s="231"/>
      <c r="H1577" s="65"/>
      <c r="I1577" s="222"/>
      <c r="J1577" s="66"/>
      <c r="K1577" s="66"/>
      <c r="L1577" s="66"/>
      <c r="M1577" s="64"/>
      <c r="N1577" s="304"/>
      <c r="O1577" s="305"/>
      <c r="P1577" s="127"/>
      <c r="Q1577" s="67"/>
      <c r="R1577" s="67"/>
      <c r="S1577" s="67"/>
      <c r="T1577" s="67"/>
      <c r="U1577" s="67"/>
      <c r="V1577" s="67"/>
      <c r="W1577" s="67"/>
      <c r="X1577" s="67"/>
      <c r="Y1577" s="68"/>
      <c r="Z1577" s="68"/>
      <c r="AA1577" s="68"/>
      <c r="AB1577" s="67"/>
      <c r="AC1577" s="67"/>
      <c r="AD1577" s="67"/>
      <c r="AE1577" s="67"/>
      <c r="AF1577" s="67"/>
      <c r="AG1577" s="67"/>
      <c r="AH1577" s="67"/>
      <c r="AI1577" s="67"/>
      <c r="AJ1577" s="68"/>
      <c r="AK1577" s="68"/>
      <c r="AL1577" s="68"/>
      <c r="AM1577" s="67"/>
      <c r="AN1577" s="67"/>
      <c r="AO1577" s="67"/>
      <c r="AP1577" s="67"/>
      <c r="AQ1577" s="67"/>
      <c r="AR1577" s="67"/>
      <c r="AS1577" s="67"/>
      <c r="AT1577" s="67"/>
      <c r="AU1577" s="67"/>
      <c r="AV1577" s="67"/>
      <c r="AW1577" s="67"/>
      <c r="AX1577" s="68"/>
      <c r="AY1577" s="68"/>
      <c r="AZ1577" s="69"/>
      <c r="BA1577" s="70"/>
      <c r="BB1577" s="71"/>
      <c r="BC1577" s="95"/>
      <c r="BD1577" s="41">
        <v>4</v>
      </c>
      <c r="BE1577" s="52">
        <v>43</v>
      </c>
      <c r="BF1577" s="103">
        <v>4321</v>
      </c>
      <c r="BG1577" s="275"/>
    </row>
    <row r="1578" spans="1:59" s="63" customFormat="1" ht="12.75" x14ac:dyDescent="0.2">
      <c r="A1578" s="196">
        <v>4</v>
      </c>
      <c r="B1578" s="197" t="s">
        <v>422</v>
      </c>
      <c r="C1578" s="208">
        <v>43</v>
      </c>
      <c r="D1578" s="209" t="s">
        <v>688</v>
      </c>
      <c r="E1578" s="212">
        <v>4321</v>
      </c>
      <c r="F1578" s="213" t="s">
        <v>699</v>
      </c>
      <c r="G1578" s="232"/>
      <c r="H1578" s="97"/>
      <c r="I1578" s="224"/>
      <c r="J1578" s="98"/>
      <c r="K1578" s="98"/>
      <c r="L1578" s="98"/>
      <c r="M1578" s="96"/>
      <c r="N1578" s="307"/>
      <c r="O1578" s="246"/>
      <c r="P1578" s="124"/>
      <c r="Q1578" s="99"/>
      <c r="R1578" s="99"/>
      <c r="S1578" s="99"/>
      <c r="T1578" s="99"/>
      <c r="U1578" s="99"/>
      <c r="V1578" s="99"/>
      <c r="W1578" s="99"/>
      <c r="X1578" s="99"/>
      <c r="Y1578" s="100"/>
      <c r="Z1578" s="100"/>
      <c r="AA1578" s="100"/>
      <c r="AB1578" s="99"/>
      <c r="AC1578" s="99"/>
      <c r="AD1578" s="99"/>
      <c r="AE1578" s="99"/>
      <c r="AF1578" s="99"/>
      <c r="AG1578" s="99"/>
      <c r="AH1578" s="99"/>
      <c r="AI1578" s="99"/>
      <c r="AJ1578" s="100"/>
      <c r="AK1578" s="100"/>
      <c r="AL1578" s="100"/>
      <c r="AM1578" s="99"/>
      <c r="AN1578" s="99"/>
      <c r="AO1578" s="99"/>
      <c r="AP1578" s="99"/>
      <c r="AQ1578" s="99"/>
      <c r="AR1578" s="99"/>
      <c r="AS1578" s="99"/>
      <c r="AT1578" s="99"/>
      <c r="AU1578" s="99"/>
      <c r="AV1578" s="99"/>
      <c r="AW1578" s="99"/>
      <c r="AX1578" s="100"/>
      <c r="AY1578" s="100"/>
      <c r="AZ1578" s="101"/>
      <c r="BA1578" s="102"/>
      <c r="BB1578" s="95"/>
      <c r="BC1578" s="95"/>
      <c r="BD1578" s="41">
        <v>4</v>
      </c>
      <c r="BE1578" s="52">
        <v>43</v>
      </c>
      <c r="BF1578" s="103">
        <v>4321</v>
      </c>
      <c r="BG1578" s="277"/>
    </row>
    <row r="1579" spans="1:59" s="63" customFormat="1" ht="12.75" x14ac:dyDescent="0.2">
      <c r="A1579" s="196">
        <v>4</v>
      </c>
      <c r="B1579" s="197" t="s">
        <v>422</v>
      </c>
      <c r="C1579" s="208">
        <v>43</v>
      </c>
      <c r="D1579" s="209" t="s">
        <v>688</v>
      </c>
      <c r="E1579" s="212">
        <v>4321</v>
      </c>
      <c r="F1579" s="213" t="s">
        <v>699</v>
      </c>
      <c r="G1579" s="231"/>
      <c r="H1579" s="65"/>
      <c r="I1579" s="222"/>
      <c r="J1579" s="66"/>
      <c r="K1579" s="66"/>
      <c r="L1579" s="66"/>
      <c r="M1579" s="64"/>
      <c r="N1579" s="304"/>
      <c r="O1579" s="305"/>
      <c r="P1579" s="127"/>
      <c r="Q1579" s="67"/>
      <c r="R1579" s="67"/>
      <c r="S1579" s="67"/>
      <c r="T1579" s="67"/>
      <c r="U1579" s="67"/>
      <c r="V1579" s="67"/>
      <c r="W1579" s="67"/>
      <c r="X1579" s="67"/>
      <c r="Y1579" s="68"/>
      <c r="Z1579" s="68"/>
      <c r="AA1579" s="68"/>
      <c r="AB1579" s="67"/>
      <c r="AC1579" s="67"/>
      <c r="AD1579" s="67"/>
      <c r="AE1579" s="67"/>
      <c r="AF1579" s="67"/>
      <c r="AG1579" s="67"/>
      <c r="AH1579" s="67"/>
      <c r="AI1579" s="67"/>
      <c r="AJ1579" s="68"/>
      <c r="AK1579" s="68"/>
      <c r="AL1579" s="68"/>
      <c r="AM1579" s="67"/>
      <c r="AN1579" s="67"/>
      <c r="AO1579" s="67"/>
      <c r="AP1579" s="67"/>
      <c r="AQ1579" s="67"/>
      <c r="AR1579" s="67"/>
      <c r="AS1579" s="67"/>
      <c r="AT1579" s="67"/>
      <c r="AU1579" s="67"/>
      <c r="AV1579" s="67"/>
      <c r="AW1579" s="67"/>
      <c r="AX1579" s="68"/>
      <c r="AY1579" s="68"/>
      <c r="AZ1579" s="69"/>
      <c r="BA1579" s="70"/>
      <c r="BB1579" s="71"/>
      <c r="BC1579" s="95"/>
      <c r="BD1579" s="41">
        <v>4</v>
      </c>
      <c r="BE1579" s="52">
        <v>43</v>
      </c>
      <c r="BF1579" s="103">
        <v>4321</v>
      </c>
      <c r="BG1579" s="275"/>
    </row>
    <row r="1580" spans="1:59" s="63" customFormat="1" ht="12.75" x14ac:dyDescent="0.2">
      <c r="A1580" s="196">
        <v>4</v>
      </c>
      <c r="B1580" s="197" t="s">
        <v>422</v>
      </c>
      <c r="C1580" s="208">
        <v>43</v>
      </c>
      <c r="D1580" s="209" t="s">
        <v>688</v>
      </c>
      <c r="E1580" s="212">
        <v>4321</v>
      </c>
      <c r="F1580" s="213" t="s">
        <v>699</v>
      </c>
      <c r="G1580" s="231" t="s">
        <v>729</v>
      </c>
      <c r="H1580" s="72" t="s">
        <v>1233</v>
      </c>
      <c r="I1580" s="223" t="s">
        <v>1247</v>
      </c>
      <c r="J1580" s="73"/>
      <c r="K1580" s="73"/>
      <c r="L1580" s="73"/>
      <c r="M1580" s="74"/>
      <c r="N1580" s="247"/>
      <c r="O1580" s="306"/>
      <c r="P1580" s="105"/>
      <c r="Q1580" s="75"/>
      <c r="R1580" s="75"/>
      <c r="S1580" s="75"/>
      <c r="T1580" s="75"/>
      <c r="U1580" s="75"/>
      <c r="V1580" s="75"/>
      <c r="W1580" s="75"/>
      <c r="X1580" s="75"/>
      <c r="Y1580" s="76" t="s">
        <v>1241</v>
      </c>
      <c r="Z1580" s="77" t="s">
        <v>1241</v>
      </c>
      <c r="AA1580" s="78">
        <f>AA$2549</f>
        <v>5000</v>
      </c>
      <c r="AB1580" s="75"/>
      <c r="AC1580" s="75"/>
      <c r="AD1580" s="75"/>
      <c r="AE1580" s="75"/>
      <c r="AF1580" s="75"/>
      <c r="AG1580" s="75"/>
      <c r="AH1580" s="75"/>
      <c r="AI1580" s="75"/>
      <c r="AJ1580" s="76" t="s">
        <v>1241</v>
      </c>
      <c r="AK1580" s="77" t="s">
        <v>1241</v>
      </c>
      <c r="AL1580" s="78">
        <f>AL$2549</f>
        <v>0</v>
      </c>
      <c r="AM1580" s="75"/>
      <c r="AN1580" s="75"/>
      <c r="AO1580" s="75"/>
      <c r="AP1580" s="75"/>
      <c r="AQ1580" s="75"/>
      <c r="AR1580" s="75"/>
      <c r="AS1580" s="75"/>
      <c r="AT1580" s="75"/>
      <c r="AU1580" s="75"/>
      <c r="AV1580" s="75"/>
      <c r="AW1580" s="76" t="s">
        <v>1241</v>
      </c>
      <c r="AX1580" s="77" t="s">
        <v>1241</v>
      </c>
      <c r="AY1580" s="78">
        <f>AY$2549</f>
        <v>500</v>
      </c>
      <c r="AZ1580" s="79"/>
      <c r="BA1580" s="80" t="str">
        <f>I1580</f>
        <v>&gt; see 4711, Thermal insulation</v>
      </c>
      <c r="BB1580" s="71"/>
      <c r="BC1580" s="95"/>
      <c r="BD1580" s="41">
        <v>4</v>
      </c>
      <c r="BE1580" s="52">
        <v>43</v>
      </c>
      <c r="BF1580" s="103">
        <v>4321</v>
      </c>
      <c r="BG1580" s="276" t="str">
        <f>H1580</f>
        <v>Default Scenario (Link)</v>
      </c>
    </row>
    <row r="1581" spans="1:59" s="63" customFormat="1" ht="12.75" x14ac:dyDescent="0.2">
      <c r="A1581" s="196">
        <v>4</v>
      </c>
      <c r="B1581" s="197" t="s">
        <v>422</v>
      </c>
      <c r="C1581" s="208">
        <v>43</v>
      </c>
      <c r="D1581" s="209" t="s">
        <v>688</v>
      </c>
      <c r="E1581" s="212">
        <v>4321</v>
      </c>
      <c r="F1581" s="213" t="s">
        <v>699</v>
      </c>
      <c r="G1581" s="231"/>
      <c r="H1581" s="65"/>
      <c r="I1581" s="222"/>
      <c r="J1581" s="66"/>
      <c r="K1581" s="66"/>
      <c r="L1581" s="66"/>
      <c r="M1581" s="64"/>
      <c r="N1581" s="304"/>
      <c r="O1581" s="305"/>
      <c r="P1581" s="127"/>
      <c r="Q1581" s="67"/>
      <c r="R1581" s="67"/>
      <c r="S1581" s="67"/>
      <c r="T1581" s="67"/>
      <c r="U1581" s="67"/>
      <c r="V1581" s="67"/>
      <c r="W1581" s="67"/>
      <c r="X1581" s="67"/>
      <c r="Y1581" s="68"/>
      <c r="Z1581" s="68"/>
      <c r="AA1581" s="68"/>
      <c r="AB1581" s="67"/>
      <c r="AC1581" s="67"/>
      <c r="AD1581" s="67"/>
      <c r="AE1581" s="67"/>
      <c r="AF1581" s="67"/>
      <c r="AG1581" s="67"/>
      <c r="AH1581" s="67"/>
      <c r="AI1581" s="67"/>
      <c r="AJ1581" s="68"/>
      <c r="AK1581" s="68"/>
      <c r="AL1581" s="68"/>
      <c r="AM1581" s="67"/>
      <c r="AN1581" s="67"/>
      <c r="AO1581" s="67"/>
      <c r="AP1581" s="67"/>
      <c r="AQ1581" s="67"/>
      <c r="AR1581" s="67"/>
      <c r="AS1581" s="67"/>
      <c r="AT1581" s="67"/>
      <c r="AU1581" s="67"/>
      <c r="AV1581" s="67"/>
      <c r="AW1581" s="67"/>
      <c r="AX1581" s="68"/>
      <c r="AY1581" s="68"/>
      <c r="AZ1581" s="69"/>
      <c r="BA1581" s="70"/>
      <c r="BB1581" s="71"/>
      <c r="BC1581" s="95"/>
      <c r="BD1581" s="41">
        <v>4</v>
      </c>
      <c r="BE1581" s="52">
        <v>43</v>
      </c>
      <c r="BF1581" s="103">
        <v>4321</v>
      </c>
      <c r="BG1581" s="275"/>
    </row>
    <row r="1582" spans="1:59" s="63" customFormat="1" ht="12.75" x14ac:dyDescent="0.2">
      <c r="A1582" s="196">
        <v>4</v>
      </c>
      <c r="B1582" s="197" t="s">
        <v>422</v>
      </c>
      <c r="C1582" s="208">
        <v>43</v>
      </c>
      <c r="D1582" s="209" t="s">
        <v>688</v>
      </c>
      <c r="E1582" s="212">
        <v>4321</v>
      </c>
      <c r="F1582" s="213" t="s">
        <v>699</v>
      </c>
      <c r="G1582" s="232"/>
      <c r="H1582" s="97"/>
      <c r="I1582" s="224"/>
      <c r="J1582" s="98"/>
      <c r="K1582" s="98"/>
      <c r="L1582" s="98"/>
      <c r="M1582" s="96"/>
      <c r="N1582" s="307"/>
      <c r="O1582" s="246"/>
      <c r="P1582" s="124"/>
      <c r="Q1582" s="99"/>
      <c r="R1582" s="99"/>
      <c r="S1582" s="99"/>
      <c r="T1582" s="99"/>
      <c r="U1582" s="99"/>
      <c r="V1582" s="99"/>
      <c r="W1582" s="99"/>
      <c r="X1582" s="99"/>
      <c r="Y1582" s="100"/>
      <c r="Z1582" s="100"/>
      <c r="AA1582" s="100"/>
      <c r="AB1582" s="99"/>
      <c r="AC1582" s="99"/>
      <c r="AD1582" s="99"/>
      <c r="AE1582" s="99"/>
      <c r="AF1582" s="99"/>
      <c r="AG1582" s="99"/>
      <c r="AH1582" s="99"/>
      <c r="AI1582" s="99"/>
      <c r="AJ1582" s="100"/>
      <c r="AK1582" s="100"/>
      <c r="AL1582" s="100"/>
      <c r="AM1582" s="99"/>
      <c r="AN1582" s="99"/>
      <c r="AO1582" s="99"/>
      <c r="AP1582" s="99"/>
      <c r="AQ1582" s="99"/>
      <c r="AR1582" s="99"/>
      <c r="AS1582" s="99"/>
      <c r="AT1582" s="99"/>
      <c r="AU1582" s="99"/>
      <c r="AV1582" s="99"/>
      <c r="AW1582" s="99"/>
      <c r="AX1582" s="100"/>
      <c r="AY1582" s="100"/>
      <c r="AZ1582" s="101"/>
      <c r="BA1582" s="102"/>
      <c r="BB1582" s="95"/>
      <c r="BC1582" s="95"/>
      <c r="BD1582" s="41">
        <v>4</v>
      </c>
      <c r="BE1582" s="52">
        <v>43</v>
      </c>
      <c r="BF1582" s="103">
        <v>4321</v>
      </c>
      <c r="BG1582" s="277"/>
    </row>
    <row r="1583" spans="1:59" x14ac:dyDescent="0.25">
      <c r="A1583" s="196">
        <v>4</v>
      </c>
      <c r="B1583" s="197" t="s">
        <v>422</v>
      </c>
      <c r="C1583" s="208">
        <v>43</v>
      </c>
      <c r="D1583" s="209" t="s">
        <v>688</v>
      </c>
      <c r="E1583" s="210">
        <v>4322</v>
      </c>
      <c r="F1583" s="211" t="s">
        <v>707</v>
      </c>
      <c r="G1583" s="235"/>
      <c r="H1583" s="145"/>
      <c r="I1583" s="221"/>
      <c r="J1583" s="57"/>
      <c r="K1583" s="57"/>
      <c r="L1583" s="57"/>
      <c r="M1583" s="144"/>
      <c r="N1583" s="324"/>
      <c r="O1583" s="325"/>
      <c r="P1583" s="146"/>
      <c r="Q1583" s="146"/>
      <c r="R1583" s="146"/>
      <c r="S1583" s="146"/>
      <c r="T1583" s="146"/>
      <c r="U1583" s="146"/>
      <c r="V1583" s="146"/>
      <c r="W1583" s="146"/>
      <c r="X1583" s="146"/>
      <c r="Y1583" s="59"/>
      <c r="Z1583" s="123"/>
      <c r="AA1583" s="123"/>
      <c r="AB1583" s="146"/>
      <c r="AC1583" s="146"/>
      <c r="AD1583" s="146"/>
      <c r="AE1583" s="146"/>
      <c r="AF1583" s="146"/>
      <c r="AG1583" s="146"/>
      <c r="AH1583" s="146"/>
      <c r="AI1583" s="146"/>
      <c r="AJ1583" s="59"/>
      <c r="AK1583" s="123"/>
      <c r="AL1583" s="123"/>
      <c r="AM1583" s="146"/>
      <c r="AN1583" s="146"/>
      <c r="AO1583" s="146"/>
      <c r="AP1583" s="146"/>
      <c r="AQ1583" s="146"/>
      <c r="AR1583" s="146"/>
      <c r="AS1583" s="146"/>
      <c r="AT1583" s="146"/>
      <c r="AU1583" s="146"/>
      <c r="AV1583" s="146"/>
      <c r="AW1583" s="58"/>
      <c r="AX1583" s="123"/>
      <c r="AY1583" s="59"/>
      <c r="AZ1583" s="147"/>
      <c r="BA1583" s="148"/>
      <c r="BB1583" s="143"/>
      <c r="BC1583" s="143"/>
      <c r="BD1583" s="41">
        <v>4</v>
      </c>
      <c r="BE1583" s="52">
        <v>43</v>
      </c>
      <c r="BF1583" s="62">
        <v>4322</v>
      </c>
      <c r="BG1583" s="284"/>
    </row>
    <row r="1584" spans="1:59" s="63" customFormat="1" ht="12.75" x14ac:dyDescent="0.2">
      <c r="A1584" s="196">
        <v>4</v>
      </c>
      <c r="B1584" s="197" t="s">
        <v>422</v>
      </c>
      <c r="C1584" s="208">
        <v>43</v>
      </c>
      <c r="D1584" s="209" t="s">
        <v>688</v>
      </c>
      <c r="E1584" s="210">
        <v>4322</v>
      </c>
      <c r="F1584" s="211" t="s">
        <v>707</v>
      </c>
      <c r="G1584" s="230"/>
      <c r="H1584" s="56"/>
      <c r="I1584" s="221"/>
      <c r="J1584" s="57"/>
      <c r="K1584" s="57"/>
      <c r="L1584" s="57"/>
      <c r="M1584" s="55"/>
      <c r="N1584" s="303"/>
      <c r="O1584" s="245"/>
      <c r="P1584" s="122"/>
      <c r="Q1584" s="58"/>
      <c r="R1584" s="58"/>
      <c r="S1584" s="58"/>
      <c r="T1584" s="58"/>
      <c r="U1584" s="58"/>
      <c r="V1584" s="58"/>
      <c r="W1584" s="58"/>
      <c r="X1584" s="58"/>
      <c r="Y1584" s="59"/>
      <c r="Z1584" s="59"/>
      <c r="AA1584" s="59"/>
      <c r="AB1584" s="58"/>
      <c r="AC1584" s="58"/>
      <c r="AD1584" s="58"/>
      <c r="AE1584" s="58"/>
      <c r="AF1584" s="58"/>
      <c r="AG1584" s="58"/>
      <c r="AH1584" s="58"/>
      <c r="AI1584" s="58"/>
      <c r="AJ1584" s="59"/>
      <c r="AK1584" s="59"/>
      <c r="AL1584" s="59"/>
      <c r="AM1584" s="58"/>
      <c r="AN1584" s="58"/>
      <c r="AO1584" s="58"/>
      <c r="AP1584" s="58"/>
      <c r="AQ1584" s="58"/>
      <c r="AR1584" s="58"/>
      <c r="AS1584" s="58"/>
      <c r="AT1584" s="58"/>
      <c r="AU1584" s="58"/>
      <c r="AV1584" s="58"/>
      <c r="AW1584" s="58"/>
      <c r="AX1584" s="59"/>
      <c r="AY1584" s="59"/>
      <c r="AZ1584" s="60"/>
      <c r="BA1584" s="61"/>
      <c r="BB1584" s="54"/>
      <c r="BC1584" s="54"/>
      <c r="BD1584" s="41">
        <v>4</v>
      </c>
      <c r="BE1584" s="52">
        <v>43</v>
      </c>
      <c r="BF1584" s="62">
        <v>4322</v>
      </c>
      <c r="BG1584" s="274"/>
    </row>
    <row r="1585" spans="1:59" s="63" customFormat="1" ht="12.75" x14ac:dyDescent="0.2">
      <c r="A1585" s="196">
        <v>4</v>
      </c>
      <c r="B1585" s="197" t="s">
        <v>422</v>
      </c>
      <c r="C1585" s="208">
        <v>43</v>
      </c>
      <c r="D1585" s="209" t="s">
        <v>688</v>
      </c>
      <c r="E1585" s="210">
        <v>4322</v>
      </c>
      <c r="F1585" s="211" t="s">
        <v>707</v>
      </c>
      <c r="G1585" s="231" t="s">
        <v>708</v>
      </c>
      <c r="H1585" s="65"/>
      <c r="I1585" s="222"/>
      <c r="J1585" s="66"/>
      <c r="K1585" s="66"/>
      <c r="L1585" s="66"/>
      <c r="M1585" s="64"/>
      <c r="N1585" s="308"/>
      <c r="O1585" s="309"/>
      <c r="P1585" s="127"/>
      <c r="Q1585" s="67"/>
      <c r="R1585" s="67"/>
      <c r="S1585" s="67"/>
      <c r="T1585" s="67"/>
      <c r="U1585" s="67"/>
      <c r="V1585" s="67"/>
      <c r="W1585" s="67"/>
      <c r="X1585" s="67"/>
      <c r="Y1585" s="68"/>
      <c r="Z1585" s="68"/>
      <c r="AA1585" s="68"/>
      <c r="AB1585" s="67"/>
      <c r="AC1585" s="67"/>
      <c r="AD1585" s="67"/>
      <c r="AE1585" s="67"/>
      <c r="AF1585" s="67"/>
      <c r="AG1585" s="67"/>
      <c r="AH1585" s="67"/>
      <c r="AI1585" s="67"/>
      <c r="AJ1585" s="68"/>
      <c r="AK1585" s="68"/>
      <c r="AL1585" s="68"/>
      <c r="AM1585" s="67"/>
      <c r="AN1585" s="67"/>
      <c r="AO1585" s="67"/>
      <c r="AP1585" s="67"/>
      <c r="AQ1585" s="67"/>
      <c r="AR1585" s="67"/>
      <c r="AS1585" s="67"/>
      <c r="AT1585" s="67"/>
      <c r="AU1585" s="67"/>
      <c r="AV1585" s="67"/>
      <c r="AW1585" s="67"/>
      <c r="AX1585" s="68"/>
      <c r="AY1585" s="68"/>
      <c r="AZ1585" s="69"/>
      <c r="BA1585" s="70"/>
      <c r="BB1585" s="71"/>
      <c r="BC1585" s="54"/>
      <c r="BD1585" s="41">
        <v>4</v>
      </c>
      <c r="BE1585" s="52">
        <v>43</v>
      </c>
      <c r="BF1585" s="62">
        <v>4322</v>
      </c>
      <c r="BG1585" s="275"/>
    </row>
    <row r="1586" spans="1:59" s="63" customFormat="1" ht="12.75" x14ac:dyDescent="0.2">
      <c r="A1586" s="196">
        <v>4</v>
      </c>
      <c r="B1586" s="197" t="s">
        <v>422</v>
      </c>
      <c r="C1586" s="208">
        <v>43</v>
      </c>
      <c r="D1586" s="209" t="s">
        <v>688</v>
      </c>
      <c r="E1586" s="210">
        <v>4322</v>
      </c>
      <c r="F1586" s="211" t="s">
        <v>707</v>
      </c>
      <c r="G1586" s="231" t="s">
        <v>708</v>
      </c>
      <c r="H1586" s="72" t="s">
        <v>47</v>
      </c>
      <c r="I1586" s="223"/>
      <c r="J1586" s="73"/>
      <c r="K1586" s="73"/>
      <c r="L1586" s="73"/>
      <c r="M1586" s="74"/>
      <c r="N1586" s="247"/>
      <c r="O1586" s="306"/>
      <c r="P1586" s="105"/>
      <c r="Q1586" s="75"/>
      <c r="R1586" s="75"/>
      <c r="S1586" s="75"/>
      <c r="T1586" s="75"/>
      <c r="U1586" s="75"/>
      <c r="V1586" s="75"/>
      <c r="W1586" s="75"/>
      <c r="X1586" s="75"/>
      <c r="Y1586" s="76">
        <f>IF(ISNUMBER(VLOOKUP(Y1588,P$7:W$7,MATCH(Y1588,P$7:W$7))),VLOOKUP(Y1588,P$7:W$7,MATCH(Y1588,P$7:W$7)),IF(N1590=0,"No Data",IF(Y1588&gt;0,"&lt;100",0)))</f>
        <v>10000</v>
      </c>
      <c r="Z1586" s="77">
        <f>IF(ISNUMBER(VLOOKUP(Z1590,P$7:W$7,MATCH(Z1590,P$7:W$7))),VLOOKUP(Z1590,P$7:W$7,MATCH(Z1590,P$7:W$7)),IF(N1590=0,"No Data",IF(Z1590&gt;0,"&lt;100",0)))</f>
        <v>10000</v>
      </c>
      <c r="AA1586" s="106">
        <f>IF(ISNUMBER(Z1586),Z1586,0)</f>
        <v>10000</v>
      </c>
      <c r="AB1586" s="75"/>
      <c r="AC1586" s="75"/>
      <c r="AD1586" s="75"/>
      <c r="AE1586" s="75"/>
      <c r="AF1586" s="75"/>
      <c r="AG1586" s="75"/>
      <c r="AH1586" s="75"/>
      <c r="AI1586" s="75"/>
      <c r="AJ1586" s="76">
        <f>IF(ISNUMBER(VLOOKUP(AJ1588,AB$7:AH$7,MATCH(AJ1588,AB$7:AH$7))),VLOOKUP(AJ1588,AB$7:AH$7,MATCH(AJ1588,AB$7:AH$7)),IF(N1590=0,"No Data",IF(AJ1588&gt;0,"&lt;50",0)))</f>
        <v>0</v>
      </c>
      <c r="AK1586" s="77">
        <f>IF(ISNUMBER(VLOOKUP(AK1590,AB$7:AH$7,MATCH(AK1590,AB$7:AH$7))),VLOOKUP(AK1590,AB$7:AH$7,MATCH(AK1590,AB$7:AH$7)),IF(N1590=0,"No Data",IF(AK1590&gt;0,"&lt;50",0)))</f>
        <v>0</v>
      </c>
      <c r="AL1586" s="106">
        <f>IF(ISNUMBER(AK1586),AK1586,0)</f>
        <v>0</v>
      </c>
      <c r="AM1586" s="75"/>
      <c r="AN1586" s="75"/>
      <c r="AO1586" s="75"/>
      <c r="AP1586" s="75"/>
      <c r="AQ1586" s="75"/>
      <c r="AR1586" s="75"/>
      <c r="AS1586" s="75"/>
      <c r="AT1586" s="75"/>
      <c r="AU1586" s="75"/>
      <c r="AV1586" s="75"/>
      <c r="AW1586" s="76">
        <f>IF(ISNUMBER(VLOOKUP(AW1588,AM$7:AU$7,MATCH(AW1588,AM$7:AU$7))),VLOOKUP(AW1588,AM$7:AU$7,MATCH(AW1588,AM$7:AU$7)),IF(N1590=0,"No Data",IF(AW1588&gt;0,"&lt;10",0)))</f>
        <v>100</v>
      </c>
      <c r="AX1586" s="77">
        <f>IF(ISNUMBER(VLOOKUP(AX1590,AM$7:AU$7,MATCH(AX1590,AM$7:AU$7))),VLOOKUP(AX1590,AM$7:AU$7,MATCH(AX1590,AM$7:AU$7)),IF(N1590=0,"No Data",IF(AX1590&gt;0,"&lt;10",0)))</f>
        <v>50</v>
      </c>
      <c r="AY1586" s="106">
        <f>IF(ISNUMBER(AX1586),AX1586,0)</f>
        <v>50</v>
      </c>
      <c r="AZ1586" s="79"/>
      <c r="BA1586" s="80"/>
      <c r="BB1586" s="71"/>
      <c r="BC1586" s="54"/>
      <c r="BD1586" s="41">
        <v>4</v>
      </c>
      <c r="BE1586" s="52">
        <v>43</v>
      </c>
      <c r="BF1586" s="62">
        <v>4322</v>
      </c>
      <c r="BG1586" s="276" t="s">
        <v>47</v>
      </c>
    </row>
    <row r="1587" spans="1:59" s="63" customFormat="1" ht="12.75" x14ac:dyDescent="0.2">
      <c r="A1587" s="196">
        <v>4</v>
      </c>
      <c r="B1587" s="197" t="s">
        <v>422</v>
      </c>
      <c r="C1587" s="208">
        <v>43</v>
      </c>
      <c r="D1587" s="209" t="s">
        <v>688</v>
      </c>
      <c r="E1587" s="210">
        <v>4322</v>
      </c>
      <c r="F1587" s="211" t="s">
        <v>707</v>
      </c>
      <c r="G1587" s="231" t="s">
        <v>708</v>
      </c>
      <c r="H1587" s="81" t="s">
        <v>48</v>
      </c>
      <c r="I1587" s="223"/>
      <c r="J1587" s="73"/>
      <c r="K1587" s="73"/>
      <c r="L1587" s="73"/>
      <c r="M1587" s="74"/>
      <c r="N1587" s="247"/>
      <c r="O1587" s="306"/>
      <c r="P1587" s="105"/>
      <c r="Q1587" s="75"/>
      <c r="R1587" s="75"/>
      <c r="S1587" s="75"/>
      <c r="T1587" s="75"/>
      <c r="U1587" s="75"/>
      <c r="V1587" s="75"/>
      <c r="W1587" s="75"/>
      <c r="X1587" s="75"/>
      <c r="Y1587" s="82">
        <f>MIN(X1591:X1596)</f>
        <v>5000</v>
      </c>
      <c r="Z1587" s="83"/>
      <c r="AA1587" s="83"/>
      <c r="AB1587" s="75"/>
      <c r="AC1587" s="75"/>
      <c r="AD1587" s="75"/>
      <c r="AE1587" s="75"/>
      <c r="AF1587" s="75"/>
      <c r="AG1587" s="75"/>
      <c r="AH1587" s="75"/>
      <c r="AI1587" s="75"/>
      <c r="AJ1587" s="82">
        <f>MIN(AI1591:AI1596)</f>
        <v>0</v>
      </c>
      <c r="AK1587" s="83"/>
      <c r="AL1587" s="83"/>
      <c r="AM1587" s="75"/>
      <c r="AN1587" s="75"/>
      <c r="AO1587" s="75"/>
      <c r="AP1587" s="75"/>
      <c r="AQ1587" s="75"/>
      <c r="AR1587" s="75"/>
      <c r="AS1587" s="75"/>
      <c r="AT1587" s="75"/>
      <c r="AU1587" s="75"/>
      <c r="AV1587" s="75"/>
      <c r="AW1587" s="82">
        <f>MIN(AV1591:AV1596)</f>
        <v>100</v>
      </c>
      <c r="AX1587" s="83"/>
      <c r="AY1587" s="83"/>
      <c r="AZ1587" s="79"/>
      <c r="BA1587" s="80"/>
      <c r="BB1587" s="71"/>
      <c r="BC1587" s="54"/>
      <c r="BD1587" s="41">
        <v>4</v>
      </c>
      <c r="BE1587" s="52">
        <v>43</v>
      </c>
      <c r="BF1587" s="62">
        <v>4322</v>
      </c>
      <c r="BG1587" s="278" t="s">
        <v>48</v>
      </c>
    </row>
    <row r="1588" spans="1:59" s="63" customFormat="1" ht="12.75" x14ac:dyDescent="0.2">
      <c r="A1588" s="196">
        <v>4</v>
      </c>
      <c r="B1588" s="197" t="s">
        <v>422</v>
      </c>
      <c r="C1588" s="208">
        <v>43</v>
      </c>
      <c r="D1588" s="209" t="s">
        <v>688</v>
      </c>
      <c r="E1588" s="210">
        <v>4322</v>
      </c>
      <c r="F1588" s="211" t="s">
        <v>707</v>
      </c>
      <c r="G1588" s="231" t="s">
        <v>708</v>
      </c>
      <c r="H1588" s="81" t="s">
        <v>49</v>
      </c>
      <c r="I1588" s="223"/>
      <c r="J1588" s="73"/>
      <c r="K1588" s="73"/>
      <c r="L1588" s="73"/>
      <c r="M1588" s="74"/>
      <c r="N1588" s="247"/>
      <c r="O1588" s="306"/>
      <c r="P1588" s="105"/>
      <c r="Q1588" s="75"/>
      <c r="R1588" s="75"/>
      <c r="S1588" s="75"/>
      <c r="T1588" s="75"/>
      <c r="U1588" s="75"/>
      <c r="V1588" s="75"/>
      <c r="W1588" s="75"/>
      <c r="X1588" s="75"/>
      <c r="Y1588" s="84">
        <f>IF(ISNUMBER(AVERAGE(X1591:X1596)),AVERAGE(X1591:X1596),0)</f>
        <v>15833.333333333334</v>
      </c>
      <c r="Z1588" s="83"/>
      <c r="AA1588" s="83"/>
      <c r="AB1588" s="75"/>
      <c r="AC1588" s="75"/>
      <c r="AD1588" s="75"/>
      <c r="AE1588" s="75"/>
      <c r="AF1588" s="75"/>
      <c r="AG1588" s="75"/>
      <c r="AH1588" s="75"/>
      <c r="AI1588" s="75"/>
      <c r="AJ1588" s="84">
        <f>IF(ISNUMBER(AVERAGE(AI1591:AI1596)),AVERAGE(AI1591:AI1596),0)</f>
        <v>0</v>
      </c>
      <c r="AK1588" s="83"/>
      <c r="AL1588" s="83"/>
      <c r="AM1588" s="75"/>
      <c r="AN1588" s="75"/>
      <c r="AO1588" s="75"/>
      <c r="AP1588" s="75"/>
      <c r="AQ1588" s="75"/>
      <c r="AR1588" s="75"/>
      <c r="AS1588" s="75"/>
      <c r="AT1588" s="75"/>
      <c r="AU1588" s="75"/>
      <c r="AV1588" s="75"/>
      <c r="AW1588" s="84">
        <f>IF(ISNUMBER(AVERAGE(AV1591:AV1596)),AVERAGE(AV1591:AV1596),0)</f>
        <v>100</v>
      </c>
      <c r="AX1588" s="83"/>
      <c r="AY1588" s="83"/>
      <c r="AZ1588" s="79"/>
      <c r="BA1588" s="80"/>
      <c r="BB1588" s="71"/>
      <c r="BC1588" s="54"/>
      <c r="BD1588" s="41">
        <v>4</v>
      </c>
      <c r="BE1588" s="52">
        <v>43</v>
      </c>
      <c r="BF1588" s="62">
        <v>4322</v>
      </c>
      <c r="BG1588" s="278" t="s">
        <v>49</v>
      </c>
    </row>
    <row r="1589" spans="1:59" s="63" customFormat="1" ht="12.75" x14ac:dyDescent="0.2">
      <c r="A1589" s="196">
        <v>4</v>
      </c>
      <c r="B1589" s="197" t="s">
        <v>422</v>
      </c>
      <c r="C1589" s="208">
        <v>43</v>
      </c>
      <c r="D1589" s="209" t="s">
        <v>688</v>
      </c>
      <c r="E1589" s="210">
        <v>4322</v>
      </c>
      <c r="F1589" s="211" t="s">
        <v>707</v>
      </c>
      <c r="G1589" s="231" t="s">
        <v>708</v>
      </c>
      <c r="H1589" s="81" t="s">
        <v>50</v>
      </c>
      <c r="I1589" s="223"/>
      <c r="J1589" s="73"/>
      <c r="K1589" s="73"/>
      <c r="L1589" s="73"/>
      <c r="M1589" s="74"/>
      <c r="N1589" s="247"/>
      <c r="O1589" s="306"/>
      <c r="P1589" s="105"/>
      <c r="Q1589" s="75"/>
      <c r="R1589" s="75"/>
      <c r="S1589" s="75"/>
      <c r="T1589" s="75"/>
      <c r="U1589" s="75"/>
      <c r="V1589" s="75"/>
      <c r="W1589" s="75"/>
      <c r="X1589" s="75"/>
      <c r="Y1589" s="84">
        <f>MAX(X1591:X1596)</f>
        <v>25000</v>
      </c>
      <c r="Z1589" s="83"/>
      <c r="AA1589" s="83"/>
      <c r="AB1589" s="75"/>
      <c r="AC1589" s="75"/>
      <c r="AD1589" s="75"/>
      <c r="AE1589" s="75"/>
      <c r="AF1589" s="75"/>
      <c r="AG1589" s="75"/>
      <c r="AH1589" s="75"/>
      <c r="AI1589" s="75"/>
      <c r="AJ1589" s="84">
        <f>MAX(AI1591:AI1596)</f>
        <v>0</v>
      </c>
      <c r="AK1589" s="83"/>
      <c r="AL1589" s="83"/>
      <c r="AM1589" s="75"/>
      <c r="AN1589" s="75"/>
      <c r="AO1589" s="75"/>
      <c r="AP1589" s="75"/>
      <c r="AQ1589" s="75"/>
      <c r="AR1589" s="75"/>
      <c r="AS1589" s="75"/>
      <c r="AT1589" s="75"/>
      <c r="AU1589" s="75"/>
      <c r="AV1589" s="75"/>
      <c r="AW1589" s="84">
        <f>MAX(AV1591:AV1596)</f>
        <v>100</v>
      </c>
      <c r="AX1589" s="83"/>
      <c r="AY1589" s="83"/>
      <c r="AZ1589" s="79"/>
      <c r="BA1589" s="80"/>
      <c r="BB1589" s="71"/>
      <c r="BC1589" s="54"/>
      <c r="BD1589" s="41">
        <v>4</v>
      </c>
      <c r="BE1589" s="52">
        <v>43</v>
      </c>
      <c r="BF1589" s="62">
        <v>4322</v>
      </c>
      <c r="BG1589" s="278" t="s">
        <v>50</v>
      </c>
    </row>
    <row r="1590" spans="1:59" s="63" customFormat="1" ht="12.75" x14ac:dyDescent="0.2">
      <c r="A1590" s="196">
        <v>4</v>
      </c>
      <c r="B1590" s="197" t="s">
        <v>422</v>
      </c>
      <c r="C1590" s="208">
        <v>43</v>
      </c>
      <c r="D1590" s="209" t="s">
        <v>688</v>
      </c>
      <c r="E1590" s="210">
        <v>4322</v>
      </c>
      <c r="F1590" s="211" t="s">
        <v>707</v>
      </c>
      <c r="G1590" s="231" t="s">
        <v>708</v>
      </c>
      <c r="H1590" s="85" t="s">
        <v>51</v>
      </c>
      <c r="I1590" s="223"/>
      <c r="J1590" s="73"/>
      <c r="K1590" s="73"/>
      <c r="L1590" s="73"/>
      <c r="M1590" s="74"/>
      <c r="N1590" s="248">
        <f>SUM(N1591:N1596)</f>
        <v>6</v>
      </c>
      <c r="O1590" s="293">
        <f>SUM(O1591:O1596)</f>
        <v>0.99999999999999989</v>
      </c>
      <c r="P1590" s="292"/>
      <c r="Q1590" s="87"/>
      <c r="R1590" s="87"/>
      <c r="S1590" s="87"/>
      <c r="T1590" s="87"/>
      <c r="U1590" s="87"/>
      <c r="V1590" s="87"/>
      <c r="W1590" s="87"/>
      <c r="X1590" s="87"/>
      <c r="Y1590" s="88"/>
      <c r="Z1590" s="119">
        <f>SUM(Z1591:Z1596)</f>
        <v>15833.33333333333</v>
      </c>
      <c r="AA1590" s="120"/>
      <c r="AB1590" s="111"/>
      <c r="AC1590" s="111"/>
      <c r="AD1590" s="111"/>
      <c r="AE1590" s="111"/>
      <c r="AF1590" s="111"/>
      <c r="AG1590" s="111"/>
      <c r="AH1590" s="111"/>
      <c r="AI1590" s="111"/>
      <c r="AJ1590" s="120"/>
      <c r="AK1590" s="119">
        <f>SUM(AK1591:AK1596)</f>
        <v>0</v>
      </c>
      <c r="AL1590" s="120"/>
      <c r="AM1590" s="111"/>
      <c r="AN1590" s="111"/>
      <c r="AO1590" s="111"/>
      <c r="AP1590" s="111"/>
      <c r="AQ1590" s="111"/>
      <c r="AR1590" s="111"/>
      <c r="AS1590" s="111"/>
      <c r="AT1590" s="111"/>
      <c r="AU1590" s="111"/>
      <c r="AV1590" s="111"/>
      <c r="AW1590" s="120"/>
      <c r="AX1590" s="119">
        <f>SUM(AX1591:AX1596)</f>
        <v>99.999999999999972</v>
      </c>
      <c r="AY1590" s="88"/>
      <c r="AZ1590" s="79"/>
      <c r="BA1590" s="80"/>
      <c r="BB1590" s="71"/>
      <c r="BC1590" s="54"/>
      <c r="BD1590" s="41">
        <v>4</v>
      </c>
      <c r="BE1590" s="52">
        <v>43</v>
      </c>
      <c r="BF1590" s="62">
        <v>4322</v>
      </c>
      <c r="BG1590" s="279" t="s">
        <v>51</v>
      </c>
    </row>
    <row r="1591" spans="1:59" s="63" customFormat="1" ht="12.75" x14ac:dyDescent="0.2">
      <c r="A1591" s="196">
        <v>4</v>
      </c>
      <c r="B1591" s="197" t="s">
        <v>422</v>
      </c>
      <c r="C1591" s="208">
        <v>43</v>
      </c>
      <c r="D1591" s="209" t="s">
        <v>688</v>
      </c>
      <c r="E1591" s="210">
        <v>4322</v>
      </c>
      <c r="F1591" s="211" t="s">
        <v>707</v>
      </c>
      <c r="G1591" s="231" t="s">
        <v>708</v>
      </c>
      <c r="H1591" s="89" t="s">
        <v>52</v>
      </c>
      <c r="I1591" s="90" t="s">
        <v>244</v>
      </c>
      <c r="J1591" s="90" t="s">
        <v>709</v>
      </c>
      <c r="K1591" s="90" t="s">
        <v>90</v>
      </c>
      <c r="L1591" s="90" t="s">
        <v>161</v>
      </c>
      <c r="M1591" s="91"/>
      <c r="N1591" s="312">
        <v>1</v>
      </c>
      <c r="O1591" s="313">
        <f t="shared" ref="O1591:O1596" si="232">N1591/N$1590</f>
        <v>0.16666666666666666</v>
      </c>
      <c r="P1591" s="104"/>
      <c r="Q1591" s="92"/>
      <c r="R1591" s="92"/>
      <c r="S1591" s="92"/>
      <c r="T1591" s="92"/>
      <c r="U1591" s="92">
        <v>1</v>
      </c>
      <c r="V1591" s="92"/>
      <c r="W1591" s="92"/>
      <c r="X1591" s="109">
        <f t="shared" ref="X1591:X1596" si="233">P1591*P$7+Q1591*Q$7+R1591*R$7+S1591*S$7+T1591*T$7+U1591*U$7+V1591*V$7+W1591*W$7</f>
        <v>5000</v>
      </c>
      <c r="Y1591" s="83"/>
      <c r="Z1591" s="110">
        <f t="shared" ref="Z1591:Z1596" si="234">X1591*$O1591</f>
        <v>833.33333333333326</v>
      </c>
      <c r="AA1591" s="111"/>
      <c r="AB1591" s="92"/>
      <c r="AC1591" s="92"/>
      <c r="AD1591" s="92"/>
      <c r="AE1591" s="92"/>
      <c r="AF1591" s="92"/>
      <c r="AG1591" s="92"/>
      <c r="AH1591" s="92"/>
      <c r="AI1591" s="109">
        <f t="shared" ref="AI1591:AI1596" si="235">AB1591*AB$7+AC1591*AC$7+AD1591*AD$7+AE1591*AE$7+AF1591*AF$7+AG1591*AG$7+AH1591*AH$7</f>
        <v>0</v>
      </c>
      <c r="AJ1591" s="83"/>
      <c r="AK1591" s="110">
        <f t="shared" ref="AK1591:AK1596" si="236">AI1591*$O1591</f>
        <v>0</v>
      </c>
      <c r="AL1591" s="111"/>
      <c r="AM1591" s="92"/>
      <c r="AN1591" s="92"/>
      <c r="AO1591" s="92"/>
      <c r="AP1591" s="92">
        <v>1</v>
      </c>
      <c r="AQ1591" s="92"/>
      <c r="AR1591" s="92"/>
      <c r="AS1591" s="92"/>
      <c r="AT1591" s="92"/>
      <c r="AU1591" s="92"/>
      <c r="AV1591" s="109">
        <f t="shared" ref="AV1591:AV1596" si="237">AM1591*AM$7+AN1591*AN$7+AO1591*AO$7+AP1591*AP$7+AQ1591*AQ$7+AR1591*AR$7+AS1591*AS$7+AT1591*AT$7+AU1591*AU$7</f>
        <v>100</v>
      </c>
      <c r="AW1591" s="75"/>
      <c r="AX1591" s="110">
        <f t="shared" ref="AX1591:AX1596" si="238">AV1591*$O1591</f>
        <v>16.666666666666664</v>
      </c>
      <c r="AY1591" s="111"/>
      <c r="AZ1591" s="93"/>
      <c r="BA1591" s="94" t="s">
        <v>105</v>
      </c>
      <c r="BB1591" s="71"/>
      <c r="BC1591" s="54"/>
      <c r="BD1591" s="41">
        <v>4</v>
      </c>
      <c r="BE1591" s="52">
        <v>43</v>
      </c>
      <c r="BF1591" s="62">
        <v>4322</v>
      </c>
      <c r="BG1591" s="280" t="s">
        <v>52</v>
      </c>
    </row>
    <row r="1592" spans="1:59" s="63" customFormat="1" ht="12.75" x14ac:dyDescent="0.2">
      <c r="A1592" s="196">
        <v>4</v>
      </c>
      <c r="B1592" s="197" t="s">
        <v>422</v>
      </c>
      <c r="C1592" s="208">
        <v>43</v>
      </c>
      <c r="D1592" s="209" t="s">
        <v>688</v>
      </c>
      <c r="E1592" s="210">
        <v>4322</v>
      </c>
      <c r="F1592" s="211" t="s">
        <v>707</v>
      </c>
      <c r="G1592" s="231" t="s">
        <v>708</v>
      </c>
      <c r="H1592" s="89"/>
      <c r="I1592" s="90" t="s">
        <v>246</v>
      </c>
      <c r="J1592" s="90" t="s">
        <v>709</v>
      </c>
      <c r="K1592" s="90" t="s">
        <v>90</v>
      </c>
      <c r="L1592" s="90"/>
      <c r="M1592" s="91" t="s">
        <v>710</v>
      </c>
      <c r="N1592" s="312">
        <v>1</v>
      </c>
      <c r="O1592" s="313">
        <f t="shared" si="232"/>
        <v>0.16666666666666666</v>
      </c>
      <c r="P1592" s="104"/>
      <c r="Q1592" s="92"/>
      <c r="R1592" s="92"/>
      <c r="S1592" s="92"/>
      <c r="T1592" s="92"/>
      <c r="U1592" s="92">
        <v>1</v>
      </c>
      <c r="V1592" s="92"/>
      <c r="W1592" s="92"/>
      <c r="X1592" s="109">
        <f t="shared" si="233"/>
        <v>5000</v>
      </c>
      <c r="Y1592" s="83"/>
      <c r="Z1592" s="110">
        <f t="shared" si="234"/>
        <v>833.33333333333326</v>
      </c>
      <c r="AA1592" s="111"/>
      <c r="AB1592" s="92"/>
      <c r="AC1592" s="92"/>
      <c r="AD1592" s="92"/>
      <c r="AE1592" s="92"/>
      <c r="AF1592" s="92"/>
      <c r="AG1592" s="92"/>
      <c r="AH1592" s="92"/>
      <c r="AI1592" s="109">
        <f t="shared" si="235"/>
        <v>0</v>
      </c>
      <c r="AJ1592" s="83"/>
      <c r="AK1592" s="110">
        <f t="shared" si="236"/>
        <v>0</v>
      </c>
      <c r="AL1592" s="111"/>
      <c r="AM1592" s="92"/>
      <c r="AN1592" s="92"/>
      <c r="AO1592" s="92"/>
      <c r="AP1592" s="92">
        <v>1</v>
      </c>
      <c r="AQ1592" s="92"/>
      <c r="AR1592" s="92"/>
      <c r="AS1592" s="92"/>
      <c r="AT1592" s="92"/>
      <c r="AU1592" s="92"/>
      <c r="AV1592" s="109">
        <f t="shared" si="237"/>
        <v>100</v>
      </c>
      <c r="AW1592" s="75"/>
      <c r="AX1592" s="110">
        <f t="shared" si="238"/>
        <v>16.666666666666664</v>
      </c>
      <c r="AY1592" s="111"/>
      <c r="AZ1592" s="93"/>
      <c r="BA1592" s="94" t="s">
        <v>105</v>
      </c>
      <c r="BB1592" s="71"/>
      <c r="BC1592" s="54"/>
      <c r="BD1592" s="41">
        <v>4</v>
      </c>
      <c r="BE1592" s="52">
        <v>43</v>
      </c>
      <c r="BF1592" s="62">
        <v>4322</v>
      </c>
      <c r="BG1592" s="280" t="s">
        <v>52</v>
      </c>
    </row>
    <row r="1593" spans="1:59" s="63" customFormat="1" ht="12.75" x14ac:dyDescent="0.2">
      <c r="A1593" s="196">
        <v>4</v>
      </c>
      <c r="B1593" s="197" t="s">
        <v>422</v>
      </c>
      <c r="C1593" s="208">
        <v>43</v>
      </c>
      <c r="D1593" s="209" t="s">
        <v>688</v>
      </c>
      <c r="E1593" s="210">
        <v>4322</v>
      </c>
      <c r="F1593" s="211" t="s">
        <v>707</v>
      </c>
      <c r="G1593" s="231" t="s">
        <v>708</v>
      </c>
      <c r="H1593" s="89"/>
      <c r="I1593" s="90" t="s">
        <v>711</v>
      </c>
      <c r="J1593" s="90"/>
      <c r="K1593" s="90" t="s">
        <v>68</v>
      </c>
      <c r="L1593" s="90" t="s">
        <v>69</v>
      </c>
      <c r="M1593" s="91"/>
      <c r="N1593" s="312">
        <v>1</v>
      </c>
      <c r="O1593" s="313">
        <f t="shared" si="232"/>
        <v>0.16666666666666666</v>
      </c>
      <c r="P1593" s="104"/>
      <c r="Q1593" s="92"/>
      <c r="R1593" s="92"/>
      <c r="S1593" s="92"/>
      <c r="T1593" s="92"/>
      <c r="U1593" s="92"/>
      <c r="V1593" s="92"/>
      <c r="W1593" s="92">
        <v>1</v>
      </c>
      <c r="X1593" s="109">
        <f t="shared" si="233"/>
        <v>25000</v>
      </c>
      <c r="Y1593" s="83"/>
      <c r="Z1593" s="110">
        <f t="shared" si="234"/>
        <v>4166.6666666666661</v>
      </c>
      <c r="AA1593" s="111"/>
      <c r="AB1593" s="92"/>
      <c r="AC1593" s="92"/>
      <c r="AD1593" s="92"/>
      <c r="AE1593" s="92"/>
      <c r="AF1593" s="92"/>
      <c r="AG1593" s="92"/>
      <c r="AH1593" s="92"/>
      <c r="AI1593" s="109">
        <f t="shared" si="235"/>
        <v>0</v>
      </c>
      <c r="AJ1593" s="83"/>
      <c r="AK1593" s="110">
        <f t="shared" si="236"/>
        <v>0</v>
      </c>
      <c r="AL1593" s="111"/>
      <c r="AM1593" s="92"/>
      <c r="AN1593" s="92"/>
      <c r="AO1593" s="92"/>
      <c r="AP1593" s="92">
        <v>1</v>
      </c>
      <c r="AQ1593" s="92"/>
      <c r="AR1593" s="92"/>
      <c r="AS1593" s="92"/>
      <c r="AT1593" s="92"/>
      <c r="AU1593" s="92"/>
      <c r="AV1593" s="109">
        <f t="shared" si="237"/>
        <v>100</v>
      </c>
      <c r="AW1593" s="75"/>
      <c r="AX1593" s="110">
        <f t="shared" si="238"/>
        <v>16.666666666666664</v>
      </c>
      <c r="AY1593" s="111"/>
      <c r="AZ1593" s="93"/>
      <c r="BA1593" s="94" t="s">
        <v>554</v>
      </c>
      <c r="BB1593" s="71"/>
      <c r="BC1593" s="54"/>
      <c r="BD1593" s="41">
        <v>4</v>
      </c>
      <c r="BE1593" s="52">
        <v>43</v>
      </c>
      <c r="BF1593" s="62">
        <v>4322</v>
      </c>
      <c r="BG1593" s="280" t="s">
        <v>52</v>
      </c>
    </row>
    <row r="1594" spans="1:59" s="63" customFormat="1" ht="12.75" x14ac:dyDescent="0.2">
      <c r="A1594" s="196">
        <v>4</v>
      </c>
      <c r="B1594" s="197" t="s">
        <v>422</v>
      </c>
      <c r="C1594" s="208">
        <v>43</v>
      </c>
      <c r="D1594" s="209" t="s">
        <v>688</v>
      </c>
      <c r="E1594" s="210">
        <v>4322</v>
      </c>
      <c r="F1594" s="211" t="s">
        <v>707</v>
      </c>
      <c r="G1594" s="231" t="s">
        <v>708</v>
      </c>
      <c r="H1594" s="89"/>
      <c r="I1594" s="90" t="s">
        <v>249</v>
      </c>
      <c r="J1594" s="90" t="s">
        <v>712</v>
      </c>
      <c r="K1594" s="90" t="s">
        <v>90</v>
      </c>
      <c r="L1594" s="90" t="s">
        <v>572</v>
      </c>
      <c r="M1594" s="91"/>
      <c r="N1594" s="312">
        <v>1</v>
      </c>
      <c r="O1594" s="313">
        <f t="shared" si="232"/>
        <v>0.16666666666666666</v>
      </c>
      <c r="P1594" s="104"/>
      <c r="Q1594" s="92"/>
      <c r="R1594" s="92"/>
      <c r="S1594" s="92"/>
      <c r="T1594" s="92"/>
      <c r="U1594" s="92"/>
      <c r="V1594" s="92">
        <v>1</v>
      </c>
      <c r="W1594" s="92"/>
      <c r="X1594" s="109">
        <f t="shared" si="233"/>
        <v>10000</v>
      </c>
      <c r="Y1594" s="83"/>
      <c r="Z1594" s="110">
        <f t="shared" si="234"/>
        <v>1666.6666666666665</v>
      </c>
      <c r="AA1594" s="111"/>
      <c r="AB1594" s="92"/>
      <c r="AC1594" s="92"/>
      <c r="AD1594" s="92"/>
      <c r="AE1594" s="92"/>
      <c r="AF1594" s="92"/>
      <c r="AG1594" s="92"/>
      <c r="AH1594" s="92"/>
      <c r="AI1594" s="109">
        <f t="shared" si="235"/>
        <v>0</v>
      </c>
      <c r="AJ1594" s="83"/>
      <c r="AK1594" s="110">
        <f t="shared" si="236"/>
        <v>0</v>
      </c>
      <c r="AL1594" s="111"/>
      <c r="AM1594" s="92"/>
      <c r="AN1594" s="92"/>
      <c r="AO1594" s="92"/>
      <c r="AP1594" s="92">
        <v>1</v>
      </c>
      <c r="AQ1594" s="92"/>
      <c r="AR1594" s="92"/>
      <c r="AS1594" s="92"/>
      <c r="AT1594" s="92"/>
      <c r="AU1594" s="92"/>
      <c r="AV1594" s="109">
        <f t="shared" si="237"/>
        <v>100</v>
      </c>
      <c r="AW1594" s="75"/>
      <c r="AX1594" s="110">
        <f t="shared" si="238"/>
        <v>16.666666666666664</v>
      </c>
      <c r="AY1594" s="111"/>
      <c r="AZ1594" s="93"/>
      <c r="BA1594" s="94" t="s">
        <v>554</v>
      </c>
      <c r="BB1594" s="71"/>
      <c r="BC1594" s="54"/>
      <c r="BD1594" s="41">
        <v>4</v>
      </c>
      <c r="BE1594" s="52">
        <v>43</v>
      </c>
      <c r="BF1594" s="62">
        <v>4322</v>
      </c>
      <c r="BG1594" s="280" t="s">
        <v>52</v>
      </c>
    </row>
    <row r="1595" spans="1:59" s="63" customFormat="1" ht="12.75" x14ac:dyDescent="0.2">
      <c r="A1595" s="196">
        <v>4</v>
      </c>
      <c r="B1595" s="197" t="s">
        <v>422</v>
      </c>
      <c r="C1595" s="208">
        <v>43</v>
      </c>
      <c r="D1595" s="209" t="s">
        <v>688</v>
      </c>
      <c r="E1595" s="210">
        <v>4322</v>
      </c>
      <c r="F1595" s="211" t="s">
        <v>707</v>
      </c>
      <c r="G1595" s="231" t="s">
        <v>708</v>
      </c>
      <c r="H1595" s="89"/>
      <c r="I1595" s="90" t="s">
        <v>705</v>
      </c>
      <c r="J1595" s="90" t="s">
        <v>706</v>
      </c>
      <c r="K1595" s="90" t="s">
        <v>68</v>
      </c>
      <c r="L1595" s="90" t="s">
        <v>69</v>
      </c>
      <c r="M1595" s="91"/>
      <c r="N1595" s="312">
        <v>1</v>
      </c>
      <c r="O1595" s="313">
        <f t="shared" si="232"/>
        <v>0.16666666666666666</v>
      </c>
      <c r="P1595" s="104"/>
      <c r="Q1595" s="92"/>
      <c r="R1595" s="92"/>
      <c r="S1595" s="92"/>
      <c r="T1595" s="92"/>
      <c r="U1595" s="92"/>
      <c r="V1595" s="92"/>
      <c r="W1595" s="92">
        <v>1</v>
      </c>
      <c r="X1595" s="109">
        <f t="shared" si="233"/>
        <v>25000</v>
      </c>
      <c r="Y1595" s="83"/>
      <c r="Z1595" s="110">
        <f t="shared" si="234"/>
        <v>4166.6666666666661</v>
      </c>
      <c r="AA1595" s="111"/>
      <c r="AB1595" s="92"/>
      <c r="AC1595" s="92"/>
      <c r="AD1595" s="92"/>
      <c r="AE1595" s="92"/>
      <c r="AF1595" s="92"/>
      <c r="AG1595" s="92"/>
      <c r="AH1595" s="92"/>
      <c r="AI1595" s="109">
        <f t="shared" si="235"/>
        <v>0</v>
      </c>
      <c r="AJ1595" s="83"/>
      <c r="AK1595" s="110">
        <f t="shared" si="236"/>
        <v>0</v>
      </c>
      <c r="AL1595" s="111"/>
      <c r="AM1595" s="92"/>
      <c r="AN1595" s="92"/>
      <c r="AO1595" s="92"/>
      <c r="AP1595" s="92">
        <v>1</v>
      </c>
      <c r="AQ1595" s="92"/>
      <c r="AR1595" s="92"/>
      <c r="AS1595" s="92"/>
      <c r="AT1595" s="92"/>
      <c r="AU1595" s="92"/>
      <c r="AV1595" s="109">
        <f t="shared" si="237"/>
        <v>100</v>
      </c>
      <c r="AW1595" s="75"/>
      <c r="AX1595" s="110">
        <f t="shared" si="238"/>
        <v>16.666666666666664</v>
      </c>
      <c r="AY1595" s="111"/>
      <c r="AZ1595" s="93"/>
      <c r="BA1595" s="94" t="s">
        <v>554</v>
      </c>
      <c r="BB1595" s="71"/>
      <c r="BC1595" s="54"/>
      <c r="BD1595" s="41">
        <v>4</v>
      </c>
      <c r="BE1595" s="52">
        <v>43</v>
      </c>
      <c r="BF1595" s="62">
        <v>4322</v>
      </c>
      <c r="BG1595" s="280" t="s">
        <v>52</v>
      </c>
    </row>
    <row r="1596" spans="1:59" s="63" customFormat="1" ht="12.75" x14ac:dyDescent="0.2">
      <c r="A1596" s="196">
        <v>4</v>
      </c>
      <c r="B1596" s="197" t="s">
        <v>422</v>
      </c>
      <c r="C1596" s="208">
        <v>43</v>
      </c>
      <c r="D1596" s="209" t="s">
        <v>688</v>
      </c>
      <c r="E1596" s="210">
        <v>4322</v>
      </c>
      <c r="F1596" s="211" t="s">
        <v>707</v>
      </c>
      <c r="G1596" s="231" t="s">
        <v>708</v>
      </c>
      <c r="H1596" s="89"/>
      <c r="I1596" s="90" t="s">
        <v>713</v>
      </c>
      <c r="J1596" s="90" t="s">
        <v>714</v>
      </c>
      <c r="K1596" s="90" t="s">
        <v>73</v>
      </c>
      <c r="L1596" s="90" t="s">
        <v>69</v>
      </c>
      <c r="M1596" s="91"/>
      <c r="N1596" s="312">
        <v>1</v>
      </c>
      <c r="O1596" s="313">
        <f t="shared" si="232"/>
        <v>0.16666666666666666</v>
      </c>
      <c r="P1596" s="104"/>
      <c r="Q1596" s="92"/>
      <c r="R1596" s="92"/>
      <c r="S1596" s="92"/>
      <c r="T1596" s="92"/>
      <c r="U1596" s="92"/>
      <c r="V1596" s="92"/>
      <c r="W1596" s="92">
        <v>1</v>
      </c>
      <c r="X1596" s="109">
        <f t="shared" si="233"/>
        <v>25000</v>
      </c>
      <c r="Y1596" s="83"/>
      <c r="Z1596" s="110">
        <f t="shared" si="234"/>
        <v>4166.6666666666661</v>
      </c>
      <c r="AA1596" s="111"/>
      <c r="AB1596" s="92"/>
      <c r="AC1596" s="92"/>
      <c r="AD1596" s="92"/>
      <c r="AE1596" s="92"/>
      <c r="AF1596" s="92"/>
      <c r="AG1596" s="92"/>
      <c r="AH1596" s="92"/>
      <c r="AI1596" s="109">
        <f t="shared" si="235"/>
        <v>0</v>
      </c>
      <c r="AJ1596" s="83"/>
      <c r="AK1596" s="110">
        <f t="shared" si="236"/>
        <v>0</v>
      </c>
      <c r="AL1596" s="111"/>
      <c r="AM1596" s="92"/>
      <c r="AN1596" s="92"/>
      <c r="AO1596" s="92"/>
      <c r="AP1596" s="92">
        <v>1</v>
      </c>
      <c r="AQ1596" s="92"/>
      <c r="AR1596" s="92"/>
      <c r="AS1596" s="92"/>
      <c r="AT1596" s="92"/>
      <c r="AU1596" s="92"/>
      <c r="AV1596" s="109">
        <f t="shared" si="237"/>
        <v>100</v>
      </c>
      <c r="AW1596" s="75"/>
      <c r="AX1596" s="110">
        <f t="shared" si="238"/>
        <v>16.666666666666664</v>
      </c>
      <c r="AY1596" s="111"/>
      <c r="AZ1596" s="93"/>
      <c r="BA1596" s="94" t="s">
        <v>554</v>
      </c>
      <c r="BB1596" s="71"/>
      <c r="BC1596" s="54"/>
      <c r="BD1596" s="41">
        <v>4</v>
      </c>
      <c r="BE1596" s="52">
        <v>43</v>
      </c>
      <c r="BF1596" s="62">
        <v>4322</v>
      </c>
      <c r="BG1596" s="280" t="s">
        <v>52</v>
      </c>
    </row>
    <row r="1597" spans="1:59" s="63" customFormat="1" ht="12.75" x14ac:dyDescent="0.2">
      <c r="A1597" s="196">
        <v>4</v>
      </c>
      <c r="B1597" s="197" t="s">
        <v>422</v>
      </c>
      <c r="C1597" s="208">
        <v>43</v>
      </c>
      <c r="D1597" s="209" t="s">
        <v>688</v>
      </c>
      <c r="E1597" s="210">
        <v>4322</v>
      </c>
      <c r="F1597" s="211" t="s">
        <v>707</v>
      </c>
      <c r="G1597" s="231" t="s">
        <v>708</v>
      </c>
      <c r="H1597" s="65"/>
      <c r="I1597" s="222"/>
      <c r="J1597" s="66"/>
      <c r="K1597" s="66"/>
      <c r="L1597" s="66"/>
      <c r="M1597" s="64"/>
      <c r="N1597" s="304"/>
      <c r="O1597" s="305"/>
      <c r="P1597" s="127"/>
      <c r="Q1597" s="67"/>
      <c r="R1597" s="67"/>
      <c r="S1597" s="67"/>
      <c r="T1597" s="67"/>
      <c r="U1597" s="67"/>
      <c r="V1597" s="67"/>
      <c r="W1597" s="67"/>
      <c r="X1597" s="67"/>
      <c r="Y1597" s="68"/>
      <c r="Z1597" s="68"/>
      <c r="AA1597" s="68"/>
      <c r="AB1597" s="67"/>
      <c r="AC1597" s="67"/>
      <c r="AD1597" s="67"/>
      <c r="AE1597" s="67"/>
      <c r="AF1597" s="67"/>
      <c r="AG1597" s="67"/>
      <c r="AH1597" s="67"/>
      <c r="AI1597" s="67"/>
      <c r="AJ1597" s="68"/>
      <c r="AK1597" s="68"/>
      <c r="AL1597" s="68"/>
      <c r="AM1597" s="67"/>
      <c r="AN1597" s="67"/>
      <c r="AO1597" s="67"/>
      <c r="AP1597" s="67"/>
      <c r="AQ1597" s="67"/>
      <c r="AR1597" s="67"/>
      <c r="AS1597" s="67"/>
      <c r="AT1597" s="67"/>
      <c r="AU1597" s="67"/>
      <c r="AV1597" s="67"/>
      <c r="AW1597" s="67"/>
      <c r="AX1597" s="68"/>
      <c r="AY1597" s="68"/>
      <c r="AZ1597" s="69"/>
      <c r="BA1597" s="70"/>
      <c r="BB1597" s="71"/>
      <c r="BC1597" s="54"/>
      <c r="BD1597" s="41">
        <v>4</v>
      </c>
      <c r="BE1597" s="52">
        <v>43</v>
      </c>
      <c r="BF1597" s="62">
        <v>4322</v>
      </c>
      <c r="BG1597" s="275"/>
    </row>
    <row r="1598" spans="1:59" s="63" customFormat="1" ht="12.75" x14ac:dyDescent="0.2">
      <c r="A1598" s="196">
        <v>4</v>
      </c>
      <c r="B1598" s="197" t="s">
        <v>422</v>
      </c>
      <c r="C1598" s="208">
        <v>43</v>
      </c>
      <c r="D1598" s="209" t="s">
        <v>688</v>
      </c>
      <c r="E1598" s="210">
        <v>4322</v>
      </c>
      <c r="F1598" s="211" t="s">
        <v>707</v>
      </c>
      <c r="G1598" s="230"/>
      <c r="H1598" s="56"/>
      <c r="I1598" s="221"/>
      <c r="J1598" s="57"/>
      <c r="K1598" s="57"/>
      <c r="L1598" s="57"/>
      <c r="M1598" s="55"/>
      <c r="N1598" s="303"/>
      <c r="O1598" s="245"/>
      <c r="P1598" s="122"/>
      <c r="Q1598" s="58"/>
      <c r="R1598" s="58"/>
      <c r="S1598" s="58"/>
      <c r="T1598" s="58"/>
      <c r="U1598" s="58"/>
      <c r="V1598" s="58"/>
      <c r="W1598" s="58"/>
      <c r="X1598" s="58"/>
      <c r="Y1598" s="59"/>
      <c r="Z1598" s="59"/>
      <c r="AA1598" s="59"/>
      <c r="AB1598" s="58"/>
      <c r="AC1598" s="58"/>
      <c r="AD1598" s="58"/>
      <c r="AE1598" s="58"/>
      <c r="AF1598" s="58"/>
      <c r="AG1598" s="58"/>
      <c r="AH1598" s="58"/>
      <c r="AI1598" s="58"/>
      <c r="AJ1598" s="59"/>
      <c r="AK1598" s="59"/>
      <c r="AL1598" s="59"/>
      <c r="AM1598" s="58"/>
      <c r="AN1598" s="58"/>
      <c r="AO1598" s="58"/>
      <c r="AP1598" s="58"/>
      <c r="AQ1598" s="58"/>
      <c r="AR1598" s="58"/>
      <c r="AS1598" s="58"/>
      <c r="AT1598" s="58"/>
      <c r="AU1598" s="58"/>
      <c r="AV1598" s="58"/>
      <c r="AW1598" s="58"/>
      <c r="AX1598" s="59"/>
      <c r="AY1598" s="59"/>
      <c r="AZ1598" s="60"/>
      <c r="BA1598" s="61"/>
      <c r="BB1598" s="54"/>
      <c r="BC1598" s="54"/>
      <c r="BD1598" s="41">
        <v>4</v>
      </c>
      <c r="BE1598" s="52">
        <v>43</v>
      </c>
      <c r="BF1598" s="62">
        <v>4322</v>
      </c>
      <c r="BG1598" s="274"/>
    </row>
    <row r="1599" spans="1:59" s="63" customFormat="1" ht="12.75" x14ac:dyDescent="0.2">
      <c r="A1599" s="196">
        <v>4</v>
      </c>
      <c r="B1599" s="197" t="s">
        <v>422</v>
      </c>
      <c r="C1599" s="208">
        <v>43</v>
      </c>
      <c r="D1599" s="209" t="s">
        <v>688</v>
      </c>
      <c r="E1599" s="210">
        <v>4322</v>
      </c>
      <c r="F1599" s="211" t="s">
        <v>707</v>
      </c>
      <c r="G1599" s="231"/>
      <c r="H1599" s="65"/>
      <c r="I1599" s="222"/>
      <c r="J1599" s="66"/>
      <c r="K1599" s="66"/>
      <c r="L1599" s="66"/>
      <c r="M1599" s="64"/>
      <c r="N1599" s="304"/>
      <c r="O1599" s="305"/>
      <c r="P1599" s="127"/>
      <c r="Q1599" s="67"/>
      <c r="R1599" s="67"/>
      <c r="S1599" s="67"/>
      <c r="T1599" s="67"/>
      <c r="U1599" s="67"/>
      <c r="V1599" s="67"/>
      <c r="W1599" s="67"/>
      <c r="X1599" s="67"/>
      <c r="Y1599" s="68"/>
      <c r="Z1599" s="68"/>
      <c r="AA1599" s="68"/>
      <c r="AB1599" s="67"/>
      <c r="AC1599" s="67"/>
      <c r="AD1599" s="67"/>
      <c r="AE1599" s="67"/>
      <c r="AF1599" s="67"/>
      <c r="AG1599" s="67"/>
      <c r="AH1599" s="67"/>
      <c r="AI1599" s="67"/>
      <c r="AJ1599" s="68"/>
      <c r="AK1599" s="68"/>
      <c r="AL1599" s="68"/>
      <c r="AM1599" s="67"/>
      <c r="AN1599" s="67"/>
      <c r="AO1599" s="67"/>
      <c r="AP1599" s="67"/>
      <c r="AQ1599" s="67"/>
      <c r="AR1599" s="67"/>
      <c r="AS1599" s="67"/>
      <c r="AT1599" s="67"/>
      <c r="AU1599" s="67"/>
      <c r="AV1599" s="67"/>
      <c r="AW1599" s="67"/>
      <c r="AX1599" s="68"/>
      <c r="AY1599" s="68"/>
      <c r="AZ1599" s="69"/>
      <c r="BA1599" s="70"/>
      <c r="BB1599" s="71"/>
      <c r="BC1599" s="54"/>
      <c r="BD1599" s="41">
        <v>4</v>
      </c>
      <c r="BE1599" s="52">
        <v>43</v>
      </c>
      <c r="BF1599" s="62">
        <v>4322</v>
      </c>
      <c r="BG1599" s="275"/>
    </row>
    <row r="1600" spans="1:59" s="63" customFormat="1" ht="12.75" x14ac:dyDescent="0.2">
      <c r="A1600" s="196">
        <v>4</v>
      </c>
      <c r="B1600" s="197" t="s">
        <v>422</v>
      </c>
      <c r="C1600" s="208">
        <v>43</v>
      </c>
      <c r="D1600" s="209" t="s">
        <v>688</v>
      </c>
      <c r="E1600" s="210">
        <v>4322</v>
      </c>
      <c r="F1600" s="211" t="s">
        <v>707</v>
      </c>
      <c r="G1600" s="231" t="s">
        <v>1195</v>
      </c>
      <c r="H1600" s="72" t="s">
        <v>1233</v>
      </c>
      <c r="I1600" s="223" t="s">
        <v>1249</v>
      </c>
      <c r="J1600" s="73"/>
      <c r="K1600" s="73"/>
      <c r="L1600" s="73"/>
      <c r="M1600" s="74"/>
      <c r="N1600" s="247"/>
      <c r="O1600" s="306"/>
      <c r="P1600" s="105"/>
      <c r="Q1600" s="75"/>
      <c r="R1600" s="75"/>
      <c r="S1600" s="75"/>
      <c r="T1600" s="75"/>
      <c r="U1600" s="75"/>
      <c r="V1600" s="75"/>
      <c r="W1600" s="75"/>
      <c r="X1600" s="75"/>
      <c r="Y1600" s="76" t="s">
        <v>1241</v>
      </c>
      <c r="Z1600" s="77" t="s">
        <v>1241</v>
      </c>
      <c r="AA1600" s="78">
        <f>AA$1190</f>
        <v>5000</v>
      </c>
      <c r="AB1600" s="75"/>
      <c r="AC1600" s="75"/>
      <c r="AD1600" s="75"/>
      <c r="AE1600" s="75"/>
      <c r="AF1600" s="75"/>
      <c r="AG1600" s="75"/>
      <c r="AH1600" s="75"/>
      <c r="AI1600" s="75"/>
      <c r="AJ1600" s="76" t="s">
        <v>1241</v>
      </c>
      <c r="AK1600" s="77" t="s">
        <v>1241</v>
      </c>
      <c r="AL1600" s="78">
        <f>AL$1190</f>
        <v>0</v>
      </c>
      <c r="AM1600" s="75"/>
      <c r="AN1600" s="75"/>
      <c r="AO1600" s="75"/>
      <c r="AP1600" s="75"/>
      <c r="AQ1600" s="75"/>
      <c r="AR1600" s="75"/>
      <c r="AS1600" s="75"/>
      <c r="AT1600" s="75"/>
      <c r="AU1600" s="75"/>
      <c r="AV1600" s="75"/>
      <c r="AW1600" s="76" t="s">
        <v>1241</v>
      </c>
      <c r="AX1600" s="77" t="s">
        <v>1241</v>
      </c>
      <c r="AY1600" s="78">
        <f>AY$1190</f>
        <v>500</v>
      </c>
      <c r="AZ1600" s="79"/>
      <c r="BA1600" s="80" t="str">
        <f>I1600</f>
        <v>&gt; see 4255, Insulating wall cladding</v>
      </c>
      <c r="BB1600" s="71"/>
      <c r="BC1600" s="54"/>
      <c r="BD1600" s="41">
        <v>4</v>
      </c>
      <c r="BE1600" s="52">
        <v>43</v>
      </c>
      <c r="BF1600" s="62">
        <v>4322</v>
      </c>
      <c r="BG1600" s="276" t="str">
        <f>H1600</f>
        <v>Default Scenario (Link)</v>
      </c>
    </row>
    <row r="1601" spans="1:59" s="63" customFormat="1" ht="12.75" x14ac:dyDescent="0.2">
      <c r="A1601" s="196">
        <v>4</v>
      </c>
      <c r="B1601" s="197" t="s">
        <v>422</v>
      </c>
      <c r="C1601" s="208">
        <v>43</v>
      </c>
      <c r="D1601" s="209" t="s">
        <v>688</v>
      </c>
      <c r="E1601" s="210">
        <v>4322</v>
      </c>
      <c r="F1601" s="211" t="s">
        <v>707</v>
      </c>
      <c r="G1601" s="231"/>
      <c r="H1601" s="65"/>
      <c r="I1601" s="222"/>
      <c r="J1601" s="66"/>
      <c r="K1601" s="66"/>
      <c r="L1601" s="66"/>
      <c r="M1601" s="64"/>
      <c r="N1601" s="304"/>
      <c r="O1601" s="305"/>
      <c r="P1601" s="127"/>
      <c r="Q1601" s="67"/>
      <c r="R1601" s="67"/>
      <c r="S1601" s="67"/>
      <c r="T1601" s="67"/>
      <c r="U1601" s="67"/>
      <c r="V1601" s="67"/>
      <c r="W1601" s="67"/>
      <c r="X1601" s="67"/>
      <c r="Y1601" s="68"/>
      <c r="Z1601" s="68"/>
      <c r="AA1601" s="68"/>
      <c r="AB1601" s="67"/>
      <c r="AC1601" s="67"/>
      <c r="AD1601" s="67"/>
      <c r="AE1601" s="67"/>
      <c r="AF1601" s="67"/>
      <c r="AG1601" s="67"/>
      <c r="AH1601" s="67"/>
      <c r="AI1601" s="67"/>
      <c r="AJ1601" s="68"/>
      <c r="AK1601" s="68"/>
      <c r="AL1601" s="68"/>
      <c r="AM1601" s="67"/>
      <c r="AN1601" s="67"/>
      <c r="AO1601" s="67"/>
      <c r="AP1601" s="67"/>
      <c r="AQ1601" s="67"/>
      <c r="AR1601" s="67"/>
      <c r="AS1601" s="67"/>
      <c r="AT1601" s="67"/>
      <c r="AU1601" s="67"/>
      <c r="AV1601" s="67"/>
      <c r="AW1601" s="67"/>
      <c r="AX1601" s="68"/>
      <c r="AY1601" s="68"/>
      <c r="AZ1601" s="69"/>
      <c r="BA1601" s="70"/>
      <c r="BB1601" s="71"/>
      <c r="BC1601" s="54"/>
      <c r="BD1601" s="41">
        <v>4</v>
      </c>
      <c r="BE1601" s="52">
        <v>43</v>
      </c>
      <c r="BF1601" s="62">
        <v>4322</v>
      </c>
      <c r="BG1601" s="275"/>
    </row>
    <row r="1602" spans="1:59" s="63" customFormat="1" ht="12.75" x14ac:dyDescent="0.2">
      <c r="A1602" s="196">
        <v>4</v>
      </c>
      <c r="B1602" s="197" t="s">
        <v>422</v>
      </c>
      <c r="C1602" s="208">
        <v>43</v>
      </c>
      <c r="D1602" s="209" t="s">
        <v>688</v>
      </c>
      <c r="E1602" s="210">
        <v>4322</v>
      </c>
      <c r="F1602" s="211" t="s">
        <v>707</v>
      </c>
      <c r="G1602" s="230"/>
      <c r="H1602" s="56"/>
      <c r="I1602" s="221"/>
      <c r="J1602" s="57"/>
      <c r="K1602" s="57"/>
      <c r="L1602" s="57"/>
      <c r="M1602" s="55"/>
      <c r="N1602" s="303"/>
      <c r="O1602" s="245"/>
      <c r="P1602" s="122"/>
      <c r="Q1602" s="58"/>
      <c r="R1602" s="58"/>
      <c r="S1602" s="58"/>
      <c r="T1602" s="58"/>
      <c r="U1602" s="58"/>
      <c r="V1602" s="58"/>
      <c r="W1602" s="58"/>
      <c r="X1602" s="58"/>
      <c r="Y1602" s="59"/>
      <c r="Z1602" s="59"/>
      <c r="AA1602" s="59"/>
      <c r="AB1602" s="58"/>
      <c r="AC1602" s="58"/>
      <c r="AD1602" s="58"/>
      <c r="AE1602" s="58"/>
      <c r="AF1602" s="58"/>
      <c r="AG1602" s="58"/>
      <c r="AH1602" s="58"/>
      <c r="AI1602" s="58"/>
      <c r="AJ1602" s="59"/>
      <c r="AK1602" s="59"/>
      <c r="AL1602" s="59"/>
      <c r="AM1602" s="58"/>
      <c r="AN1602" s="58"/>
      <c r="AO1602" s="58"/>
      <c r="AP1602" s="58"/>
      <c r="AQ1602" s="58"/>
      <c r="AR1602" s="58"/>
      <c r="AS1602" s="58"/>
      <c r="AT1602" s="58"/>
      <c r="AU1602" s="58"/>
      <c r="AV1602" s="58"/>
      <c r="AW1602" s="58"/>
      <c r="AX1602" s="59"/>
      <c r="AY1602" s="59"/>
      <c r="AZ1602" s="60"/>
      <c r="BA1602" s="61"/>
      <c r="BB1602" s="54"/>
      <c r="BC1602" s="54"/>
      <c r="BD1602" s="41">
        <v>4</v>
      </c>
      <c r="BE1602" s="52">
        <v>43</v>
      </c>
      <c r="BF1602" s="62">
        <v>4322</v>
      </c>
      <c r="BG1602" s="274"/>
    </row>
    <row r="1603" spans="1:59" s="63" customFormat="1" ht="12.75" x14ac:dyDescent="0.2">
      <c r="A1603" s="196">
        <v>4</v>
      </c>
      <c r="B1603" s="197" t="s">
        <v>422</v>
      </c>
      <c r="C1603" s="208">
        <v>43</v>
      </c>
      <c r="D1603" s="209" t="s">
        <v>688</v>
      </c>
      <c r="E1603" s="210">
        <v>4322</v>
      </c>
      <c r="F1603" s="211" t="s">
        <v>707</v>
      </c>
      <c r="G1603" s="231"/>
      <c r="H1603" s="65"/>
      <c r="I1603" s="222"/>
      <c r="J1603" s="66"/>
      <c r="K1603" s="66"/>
      <c r="L1603" s="66"/>
      <c r="M1603" s="64"/>
      <c r="N1603" s="304"/>
      <c r="O1603" s="305"/>
      <c r="P1603" s="127"/>
      <c r="Q1603" s="67"/>
      <c r="R1603" s="67"/>
      <c r="S1603" s="67"/>
      <c r="T1603" s="67"/>
      <c r="U1603" s="67"/>
      <c r="V1603" s="67"/>
      <c r="W1603" s="67"/>
      <c r="X1603" s="67"/>
      <c r="Y1603" s="68"/>
      <c r="Z1603" s="68"/>
      <c r="AA1603" s="68"/>
      <c r="AB1603" s="67"/>
      <c r="AC1603" s="67"/>
      <c r="AD1603" s="67"/>
      <c r="AE1603" s="67"/>
      <c r="AF1603" s="67"/>
      <c r="AG1603" s="67"/>
      <c r="AH1603" s="67"/>
      <c r="AI1603" s="67"/>
      <c r="AJ1603" s="68"/>
      <c r="AK1603" s="68"/>
      <c r="AL1603" s="68"/>
      <c r="AM1603" s="67"/>
      <c r="AN1603" s="67"/>
      <c r="AO1603" s="67"/>
      <c r="AP1603" s="67"/>
      <c r="AQ1603" s="67"/>
      <c r="AR1603" s="67"/>
      <c r="AS1603" s="67"/>
      <c r="AT1603" s="67"/>
      <c r="AU1603" s="67"/>
      <c r="AV1603" s="67"/>
      <c r="AW1603" s="67"/>
      <c r="AX1603" s="68"/>
      <c r="AY1603" s="68"/>
      <c r="AZ1603" s="69"/>
      <c r="BA1603" s="70"/>
      <c r="BB1603" s="71"/>
      <c r="BC1603" s="54"/>
      <c r="BD1603" s="41">
        <v>4</v>
      </c>
      <c r="BE1603" s="52">
        <v>43</v>
      </c>
      <c r="BF1603" s="62">
        <v>4322</v>
      </c>
      <c r="BG1603" s="275"/>
    </row>
    <row r="1604" spans="1:59" s="63" customFormat="1" ht="12.75" x14ac:dyDescent="0.2">
      <c r="A1604" s="196">
        <v>4</v>
      </c>
      <c r="B1604" s="197" t="s">
        <v>422</v>
      </c>
      <c r="C1604" s="208">
        <v>43</v>
      </c>
      <c r="D1604" s="209" t="s">
        <v>688</v>
      </c>
      <c r="E1604" s="210">
        <v>4322</v>
      </c>
      <c r="F1604" s="211" t="s">
        <v>707</v>
      </c>
      <c r="G1604" s="231" t="s">
        <v>264</v>
      </c>
      <c r="H1604" s="72" t="s">
        <v>1233</v>
      </c>
      <c r="I1604" s="223" t="s">
        <v>1248</v>
      </c>
      <c r="J1604" s="73"/>
      <c r="K1604" s="73"/>
      <c r="L1604" s="73"/>
      <c r="M1604" s="74"/>
      <c r="N1604" s="247"/>
      <c r="O1604" s="306"/>
      <c r="P1604" s="105"/>
      <c r="Q1604" s="75"/>
      <c r="R1604" s="75"/>
      <c r="S1604" s="75"/>
      <c r="T1604" s="75"/>
      <c r="U1604" s="75"/>
      <c r="V1604" s="75"/>
      <c r="W1604" s="75"/>
      <c r="X1604" s="75"/>
      <c r="Y1604" s="76" t="s">
        <v>1241</v>
      </c>
      <c r="Z1604" s="77" t="s">
        <v>1241</v>
      </c>
      <c r="AA1604" s="78">
        <f>AA$393</f>
        <v>2500</v>
      </c>
      <c r="AB1604" s="75"/>
      <c r="AC1604" s="75"/>
      <c r="AD1604" s="75"/>
      <c r="AE1604" s="75"/>
      <c r="AF1604" s="75"/>
      <c r="AG1604" s="75"/>
      <c r="AH1604" s="75"/>
      <c r="AI1604" s="75"/>
      <c r="AJ1604" s="76" t="s">
        <v>1241</v>
      </c>
      <c r="AK1604" s="77" t="s">
        <v>1241</v>
      </c>
      <c r="AL1604" s="78">
        <f>AL$393</f>
        <v>0</v>
      </c>
      <c r="AM1604" s="75"/>
      <c r="AN1604" s="75"/>
      <c r="AO1604" s="75"/>
      <c r="AP1604" s="75"/>
      <c r="AQ1604" s="75"/>
      <c r="AR1604" s="75"/>
      <c r="AS1604" s="75"/>
      <c r="AT1604" s="75"/>
      <c r="AU1604" s="75"/>
      <c r="AV1604" s="75"/>
      <c r="AW1604" s="76" t="s">
        <v>1241</v>
      </c>
      <c r="AX1604" s="77" t="s">
        <v>1241</v>
      </c>
      <c r="AY1604" s="78">
        <f>AY$393</f>
        <v>1000</v>
      </c>
      <c r="AZ1604" s="79"/>
      <c r="BA1604" s="80" t="str">
        <f>I1604</f>
        <v>&gt; see 3311, Brickwork</v>
      </c>
      <c r="BB1604" s="71"/>
      <c r="BC1604" s="54"/>
      <c r="BD1604" s="41">
        <v>4</v>
      </c>
      <c r="BE1604" s="52">
        <v>43</v>
      </c>
      <c r="BF1604" s="62">
        <v>4322</v>
      </c>
      <c r="BG1604" s="276" t="str">
        <f>H1604</f>
        <v>Default Scenario (Link)</v>
      </c>
    </row>
    <row r="1605" spans="1:59" s="63" customFormat="1" ht="12.75" x14ac:dyDescent="0.2">
      <c r="A1605" s="196">
        <v>4</v>
      </c>
      <c r="B1605" s="197" t="s">
        <v>422</v>
      </c>
      <c r="C1605" s="208">
        <v>43</v>
      </c>
      <c r="D1605" s="209" t="s">
        <v>688</v>
      </c>
      <c r="E1605" s="210">
        <v>4322</v>
      </c>
      <c r="F1605" s="211" t="s">
        <v>707</v>
      </c>
      <c r="G1605" s="231"/>
      <c r="H1605" s="65"/>
      <c r="I1605" s="222"/>
      <c r="J1605" s="66"/>
      <c r="K1605" s="66"/>
      <c r="L1605" s="66"/>
      <c r="M1605" s="64"/>
      <c r="N1605" s="304"/>
      <c r="O1605" s="305"/>
      <c r="P1605" s="127"/>
      <c r="Q1605" s="67"/>
      <c r="R1605" s="67"/>
      <c r="S1605" s="67"/>
      <c r="T1605" s="67"/>
      <c r="U1605" s="67"/>
      <c r="V1605" s="67"/>
      <c r="W1605" s="67"/>
      <c r="X1605" s="67"/>
      <c r="Y1605" s="68"/>
      <c r="Z1605" s="68"/>
      <c r="AA1605" s="68"/>
      <c r="AB1605" s="67"/>
      <c r="AC1605" s="67"/>
      <c r="AD1605" s="67"/>
      <c r="AE1605" s="67"/>
      <c r="AF1605" s="67"/>
      <c r="AG1605" s="67"/>
      <c r="AH1605" s="67"/>
      <c r="AI1605" s="67"/>
      <c r="AJ1605" s="68"/>
      <c r="AK1605" s="68"/>
      <c r="AL1605" s="68"/>
      <c r="AM1605" s="67"/>
      <c r="AN1605" s="67"/>
      <c r="AO1605" s="67"/>
      <c r="AP1605" s="67"/>
      <c r="AQ1605" s="67"/>
      <c r="AR1605" s="67"/>
      <c r="AS1605" s="67"/>
      <c r="AT1605" s="67"/>
      <c r="AU1605" s="67"/>
      <c r="AV1605" s="67"/>
      <c r="AW1605" s="67"/>
      <c r="AX1605" s="68"/>
      <c r="AY1605" s="68"/>
      <c r="AZ1605" s="69"/>
      <c r="BA1605" s="70"/>
      <c r="BB1605" s="71"/>
      <c r="BC1605" s="54"/>
      <c r="BD1605" s="41">
        <v>4</v>
      </c>
      <c r="BE1605" s="52">
        <v>43</v>
      </c>
      <c r="BF1605" s="62">
        <v>4322</v>
      </c>
      <c r="BG1605" s="275"/>
    </row>
    <row r="1606" spans="1:59" s="63" customFormat="1" ht="12.75" x14ac:dyDescent="0.2">
      <c r="A1606" s="196">
        <v>4</v>
      </c>
      <c r="B1606" s="197" t="s">
        <v>422</v>
      </c>
      <c r="C1606" s="208">
        <v>43</v>
      </c>
      <c r="D1606" s="209" t="s">
        <v>688</v>
      </c>
      <c r="E1606" s="210">
        <v>4322</v>
      </c>
      <c r="F1606" s="211" t="s">
        <v>707</v>
      </c>
      <c r="G1606" s="230"/>
      <c r="H1606" s="56"/>
      <c r="I1606" s="221"/>
      <c r="J1606" s="57"/>
      <c r="K1606" s="57"/>
      <c r="L1606" s="57"/>
      <c r="M1606" s="55"/>
      <c r="N1606" s="303"/>
      <c r="O1606" s="245"/>
      <c r="P1606" s="122"/>
      <c r="Q1606" s="58"/>
      <c r="R1606" s="58"/>
      <c r="S1606" s="58"/>
      <c r="T1606" s="58"/>
      <c r="U1606" s="58"/>
      <c r="V1606" s="58"/>
      <c r="W1606" s="58"/>
      <c r="X1606" s="58"/>
      <c r="Y1606" s="59"/>
      <c r="Z1606" s="59"/>
      <c r="AA1606" s="59"/>
      <c r="AB1606" s="58"/>
      <c r="AC1606" s="58"/>
      <c r="AD1606" s="58"/>
      <c r="AE1606" s="58"/>
      <c r="AF1606" s="58"/>
      <c r="AG1606" s="58"/>
      <c r="AH1606" s="58"/>
      <c r="AI1606" s="58"/>
      <c r="AJ1606" s="59"/>
      <c r="AK1606" s="59"/>
      <c r="AL1606" s="59"/>
      <c r="AM1606" s="58"/>
      <c r="AN1606" s="58"/>
      <c r="AO1606" s="58"/>
      <c r="AP1606" s="58"/>
      <c r="AQ1606" s="58"/>
      <c r="AR1606" s="58"/>
      <c r="AS1606" s="58"/>
      <c r="AT1606" s="58"/>
      <c r="AU1606" s="58"/>
      <c r="AV1606" s="58"/>
      <c r="AW1606" s="58"/>
      <c r="AX1606" s="59"/>
      <c r="AY1606" s="59"/>
      <c r="AZ1606" s="60"/>
      <c r="BA1606" s="61"/>
      <c r="BB1606" s="54"/>
      <c r="BC1606" s="54"/>
      <c r="BD1606" s="41">
        <v>4</v>
      </c>
      <c r="BE1606" s="52">
        <v>43</v>
      </c>
      <c r="BF1606" s="62">
        <v>4322</v>
      </c>
      <c r="BG1606" s="274"/>
    </row>
    <row r="1607" spans="1:59" s="63" customFormat="1" ht="12.75" x14ac:dyDescent="0.2">
      <c r="A1607" s="196">
        <v>4</v>
      </c>
      <c r="B1607" s="197" t="s">
        <v>422</v>
      </c>
      <c r="C1607" s="208">
        <v>43</v>
      </c>
      <c r="D1607" s="209" t="s">
        <v>688</v>
      </c>
      <c r="E1607" s="210">
        <v>4322</v>
      </c>
      <c r="F1607" s="211" t="s">
        <v>707</v>
      </c>
      <c r="G1607" s="231"/>
      <c r="H1607" s="65"/>
      <c r="I1607" s="222"/>
      <c r="J1607" s="66"/>
      <c r="K1607" s="66"/>
      <c r="L1607" s="66"/>
      <c r="M1607" s="64"/>
      <c r="N1607" s="304"/>
      <c r="O1607" s="305"/>
      <c r="P1607" s="127"/>
      <c r="Q1607" s="67"/>
      <c r="R1607" s="67"/>
      <c r="S1607" s="67"/>
      <c r="T1607" s="67"/>
      <c r="U1607" s="67"/>
      <c r="V1607" s="67"/>
      <c r="W1607" s="67"/>
      <c r="X1607" s="67"/>
      <c r="Y1607" s="68"/>
      <c r="Z1607" s="68"/>
      <c r="AA1607" s="68"/>
      <c r="AB1607" s="67"/>
      <c r="AC1607" s="67"/>
      <c r="AD1607" s="67"/>
      <c r="AE1607" s="67"/>
      <c r="AF1607" s="67"/>
      <c r="AG1607" s="67"/>
      <c r="AH1607" s="67"/>
      <c r="AI1607" s="67"/>
      <c r="AJ1607" s="68"/>
      <c r="AK1607" s="68"/>
      <c r="AL1607" s="68"/>
      <c r="AM1607" s="67"/>
      <c r="AN1607" s="67"/>
      <c r="AO1607" s="67"/>
      <c r="AP1607" s="67"/>
      <c r="AQ1607" s="67"/>
      <c r="AR1607" s="67"/>
      <c r="AS1607" s="67"/>
      <c r="AT1607" s="67"/>
      <c r="AU1607" s="67"/>
      <c r="AV1607" s="67"/>
      <c r="AW1607" s="67"/>
      <c r="AX1607" s="68"/>
      <c r="AY1607" s="68"/>
      <c r="AZ1607" s="69"/>
      <c r="BA1607" s="70"/>
      <c r="BB1607" s="71"/>
      <c r="BC1607" s="54"/>
      <c r="BD1607" s="41">
        <v>4</v>
      </c>
      <c r="BE1607" s="52">
        <v>43</v>
      </c>
      <c r="BF1607" s="62">
        <v>4322</v>
      </c>
      <c r="BG1607" s="275"/>
    </row>
    <row r="1608" spans="1:59" s="63" customFormat="1" ht="12.75" x14ac:dyDescent="0.2">
      <c r="A1608" s="196">
        <v>4</v>
      </c>
      <c r="B1608" s="197" t="s">
        <v>422</v>
      </c>
      <c r="C1608" s="208">
        <v>43</v>
      </c>
      <c r="D1608" s="209" t="s">
        <v>688</v>
      </c>
      <c r="E1608" s="210">
        <v>4322</v>
      </c>
      <c r="F1608" s="211" t="s">
        <v>707</v>
      </c>
      <c r="G1608" s="231" t="s">
        <v>729</v>
      </c>
      <c r="H1608" s="72" t="s">
        <v>1233</v>
      </c>
      <c r="I1608" s="223" t="s">
        <v>1247</v>
      </c>
      <c r="J1608" s="73"/>
      <c r="K1608" s="73"/>
      <c r="L1608" s="73"/>
      <c r="M1608" s="74"/>
      <c r="N1608" s="247"/>
      <c r="O1608" s="306"/>
      <c r="P1608" s="105"/>
      <c r="Q1608" s="75"/>
      <c r="R1608" s="75"/>
      <c r="S1608" s="75"/>
      <c r="T1608" s="75"/>
      <c r="U1608" s="75"/>
      <c r="V1608" s="75"/>
      <c r="W1608" s="75"/>
      <c r="X1608" s="75"/>
      <c r="Y1608" s="76" t="s">
        <v>1241</v>
      </c>
      <c r="Z1608" s="77" t="s">
        <v>1241</v>
      </c>
      <c r="AA1608" s="78">
        <f>AA$2549</f>
        <v>5000</v>
      </c>
      <c r="AB1608" s="75"/>
      <c r="AC1608" s="75"/>
      <c r="AD1608" s="75"/>
      <c r="AE1608" s="75"/>
      <c r="AF1608" s="75"/>
      <c r="AG1608" s="75"/>
      <c r="AH1608" s="75"/>
      <c r="AI1608" s="75"/>
      <c r="AJ1608" s="76" t="s">
        <v>1241</v>
      </c>
      <c r="AK1608" s="77" t="s">
        <v>1241</v>
      </c>
      <c r="AL1608" s="78">
        <f>AL$2549</f>
        <v>0</v>
      </c>
      <c r="AM1608" s="75"/>
      <c r="AN1608" s="75"/>
      <c r="AO1608" s="75"/>
      <c r="AP1608" s="75"/>
      <c r="AQ1608" s="75"/>
      <c r="AR1608" s="75"/>
      <c r="AS1608" s="75"/>
      <c r="AT1608" s="75"/>
      <c r="AU1608" s="75"/>
      <c r="AV1608" s="75"/>
      <c r="AW1608" s="76" t="s">
        <v>1241</v>
      </c>
      <c r="AX1608" s="77" t="s">
        <v>1241</v>
      </c>
      <c r="AY1608" s="78">
        <f>AY$2549</f>
        <v>500</v>
      </c>
      <c r="AZ1608" s="79"/>
      <c r="BA1608" s="80" t="str">
        <f>I1608</f>
        <v>&gt; see 4711, Thermal insulation</v>
      </c>
      <c r="BB1608" s="71"/>
      <c r="BC1608" s="54"/>
      <c r="BD1608" s="41">
        <v>4</v>
      </c>
      <c r="BE1608" s="52">
        <v>43</v>
      </c>
      <c r="BF1608" s="62">
        <v>4322</v>
      </c>
      <c r="BG1608" s="276" t="str">
        <f>H1608</f>
        <v>Default Scenario (Link)</v>
      </c>
    </row>
    <row r="1609" spans="1:59" s="63" customFormat="1" ht="12.75" x14ac:dyDescent="0.2">
      <c r="A1609" s="196">
        <v>4</v>
      </c>
      <c r="B1609" s="197" t="s">
        <v>422</v>
      </c>
      <c r="C1609" s="208">
        <v>43</v>
      </c>
      <c r="D1609" s="209" t="s">
        <v>688</v>
      </c>
      <c r="E1609" s="210">
        <v>4322</v>
      </c>
      <c r="F1609" s="211" t="s">
        <v>707</v>
      </c>
      <c r="G1609" s="231"/>
      <c r="H1609" s="65"/>
      <c r="I1609" s="222"/>
      <c r="J1609" s="66"/>
      <c r="K1609" s="66"/>
      <c r="L1609" s="66"/>
      <c r="M1609" s="64"/>
      <c r="N1609" s="304"/>
      <c r="O1609" s="305"/>
      <c r="P1609" s="127"/>
      <c r="Q1609" s="67"/>
      <c r="R1609" s="67"/>
      <c r="S1609" s="67"/>
      <c r="T1609" s="67"/>
      <c r="U1609" s="67"/>
      <c r="V1609" s="67"/>
      <c r="W1609" s="67"/>
      <c r="X1609" s="67"/>
      <c r="Y1609" s="68"/>
      <c r="Z1609" s="68"/>
      <c r="AA1609" s="68"/>
      <c r="AB1609" s="67"/>
      <c r="AC1609" s="67"/>
      <c r="AD1609" s="67"/>
      <c r="AE1609" s="67"/>
      <c r="AF1609" s="67"/>
      <c r="AG1609" s="67"/>
      <c r="AH1609" s="67"/>
      <c r="AI1609" s="67"/>
      <c r="AJ1609" s="68"/>
      <c r="AK1609" s="68"/>
      <c r="AL1609" s="68"/>
      <c r="AM1609" s="67"/>
      <c r="AN1609" s="67"/>
      <c r="AO1609" s="67"/>
      <c r="AP1609" s="67"/>
      <c r="AQ1609" s="67"/>
      <c r="AR1609" s="67"/>
      <c r="AS1609" s="67"/>
      <c r="AT1609" s="67"/>
      <c r="AU1609" s="67"/>
      <c r="AV1609" s="67"/>
      <c r="AW1609" s="67"/>
      <c r="AX1609" s="68"/>
      <c r="AY1609" s="68"/>
      <c r="AZ1609" s="69"/>
      <c r="BA1609" s="70"/>
      <c r="BB1609" s="71"/>
      <c r="BC1609" s="54"/>
      <c r="BD1609" s="41">
        <v>4</v>
      </c>
      <c r="BE1609" s="52">
        <v>43</v>
      </c>
      <c r="BF1609" s="62">
        <v>4322</v>
      </c>
      <c r="BG1609" s="275"/>
    </row>
    <row r="1610" spans="1:59" s="63" customFormat="1" ht="12.75" x14ac:dyDescent="0.2">
      <c r="A1610" s="196">
        <v>4</v>
      </c>
      <c r="B1610" s="197" t="s">
        <v>422</v>
      </c>
      <c r="C1610" s="208">
        <v>43</v>
      </c>
      <c r="D1610" s="209" t="s">
        <v>688</v>
      </c>
      <c r="E1610" s="210">
        <v>4322</v>
      </c>
      <c r="F1610" s="211" t="s">
        <v>707</v>
      </c>
      <c r="G1610" s="230"/>
      <c r="H1610" s="56"/>
      <c r="I1610" s="221"/>
      <c r="J1610" s="57"/>
      <c r="K1610" s="57"/>
      <c r="L1610" s="57"/>
      <c r="M1610" s="55"/>
      <c r="N1610" s="303"/>
      <c r="O1610" s="245"/>
      <c r="P1610" s="122"/>
      <c r="Q1610" s="58"/>
      <c r="R1610" s="58"/>
      <c r="S1610" s="58"/>
      <c r="T1610" s="58"/>
      <c r="U1610" s="58"/>
      <c r="V1610" s="58"/>
      <c r="W1610" s="58"/>
      <c r="X1610" s="58"/>
      <c r="Y1610" s="59"/>
      <c r="Z1610" s="59"/>
      <c r="AA1610" s="59"/>
      <c r="AB1610" s="58"/>
      <c r="AC1610" s="58"/>
      <c r="AD1610" s="58"/>
      <c r="AE1610" s="58"/>
      <c r="AF1610" s="58"/>
      <c r="AG1610" s="58"/>
      <c r="AH1610" s="58"/>
      <c r="AI1610" s="58"/>
      <c r="AJ1610" s="59"/>
      <c r="AK1610" s="59"/>
      <c r="AL1610" s="59"/>
      <c r="AM1610" s="58"/>
      <c r="AN1610" s="58"/>
      <c r="AO1610" s="58"/>
      <c r="AP1610" s="58"/>
      <c r="AQ1610" s="58"/>
      <c r="AR1610" s="58"/>
      <c r="AS1610" s="58"/>
      <c r="AT1610" s="58"/>
      <c r="AU1610" s="58"/>
      <c r="AV1610" s="58"/>
      <c r="AW1610" s="58"/>
      <c r="AX1610" s="59"/>
      <c r="AY1610" s="59"/>
      <c r="AZ1610" s="60"/>
      <c r="BA1610" s="61"/>
      <c r="BB1610" s="54"/>
      <c r="BC1610" s="54"/>
      <c r="BD1610" s="41">
        <v>4</v>
      </c>
      <c r="BE1610" s="52">
        <v>43</v>
      </c>
      <c r="BF1610" s="62">
        <v>4322</v>
      </c>
      <c r="BG1610" s="274"/>
    </row>
    <row r="1611" spans="1:59" x14ac:dyDescent="0.25">
      <c r="A1611" s="196">
        <v>4</v>
      </c>
      <c r="B1611" s="197" t="s">
        <v>422</v>
      </c>
      <c r="C1611" s="208">
        <v>43</v>
      </c>
      <c r="D1611" s="209" t="s">
        <v>688</v>
      </c>
      <c r="E1611" s="212">
        <v>4323</v>
      </c>
      <c r="F1611" s="213" t="s">
        <v>715</v>
      </c>
      <c r="G1611" s="234"/>
      <c r="H1611" s="138"/>
      <c r="I1611" s="224"/>
      <c r="J1611" s="98"/>
      <c r="K1611" s="98"/>
      <c r="L1611" s="98"/>
      <c r="M1611" s="137"/>
      <c r="N1611" s="322"/>
      <c r="O1611" s="323"/>
      <c r="P1611" s="139"/>
      <c r="Q1611" s="139"/>
      <c r="R1611" s="139"/>
      <c r="S1611" s="139"/>
      <c r="T1611" s="139"/>
      <c r="U1611" s="139"/>
      <c r="V1611" s="139"/>
      <c r="W1611" s="139"/>
      <c r="X1611" s="139"/>
      <c r="Y1611" s="100"/>
      <c r="Z1611" s="125"/>
      <c r="AA1611" s="125"/>
      <c r="AB1611" s="139"/>
      <c r="AC1611" s="139"/>
      <c r="AD1611" s="139"/>
      <c r="AE1611" s="139"/>
      <c r="AF1611" s="139"/>
      <c r="AG1611" s="139"/>
      <c r="AH1611" s="139"/>
      <c r="AI1611" s="139"/>
      <c r="AJ1611" s="100"/>
      <c r="AK1611" s="125"/>
      <c r="AL1611" s="125"/>
      <c r="AM1611" s="139"/>
      <c r="AN1611" s="139"/>
      <c r="AO1611" s="139"/>
      <c r="AP1611" s="139"/>
      <c r="AQ1611" s="139"/>
      <c r="AR1611" s="139"/>
      <c r="AS1611" s="139"/>
      <c r="AT1611" s="139"/>
      <c r="AU1611" s="139"/>
      <c r="AV1611" s="139"/>
      <c r="AW1611" s="99"/>
      <c r="AX1611" s="125"/>
      <c r="AY1611" s="100"/>
      <c r="AZ1611" s="140"/>
      <c r="BA1611" s="141"/>
      <c r="BB1611" s="136"/>
      <c r="BC1611" s="136"/>
      <c r="BD1611" s="41">
        <v>4</v>
      </c>
      <c r="BE1611" s="52">
        <v>43</v>
      </c>
      <c r="BF1611" s="103">
        <v>4323</v>
      </c>
      <c r="BG1611" s="283"/>
    </row>
    <row r="1612" spans="1:59" s="63" customFormat="1" ht="12.75" x14ac:dyDescent="0.2">
      <c r="A1612" s="196">
        <v>4</v>
      </c>
      <c r="B1612" s="197" t="s">
        <v>422</v>
      </c>
      <c r="C1612" s="208">
        <v>43</v>
      </c>
      <c r="D1612" s="209" t="s">
        <v>688</v>
      </c>
      <c r="E1612" s="212">
        <v>4323</v>
      </c>
      <c r="F1612" s="213" t="s">
        <v>715</v>
      </c>
      <c r="G1612" s="232"/>
      <c r="H1612" s="97"/>
      <c r="I1612" s="224"/>
      <c r="J1612" s="98"/>
      <c r="K1612" s="98"/>
      <c r="L1612" s="98"/>
      <c r="M1612" s="96"/>
      <c r="N1612" s="307"/>
      <c r="O1612" s="246"/>
      <c r="P1612" s="124"/>
      <c r="Q1612" s="99"/>
      <c r="R1612" s="99"/>
      <c r="S1612" s="99"/>
      <c r="T1612" s="99"/>
      <c r="U1612" s="99"/>
      <c r="V1612" s="99"/>
      <c r="W1612" s="99"/>
      <c r="X1612" s="99"/>
      <c r="Y1612" s="100"/>
      <c r="Z1612" s="100"/>
      <c r="AA1612" s="100"/>
      <c r="AB1612" s="99"/>
      <c r="AC1612" s="99"/>
      <c r="AD1612" s="99"/>
      <c r="AE1612" s="99"/>
      <c r="AF1612" s="99"/>
      <c r="AG1612" s="99"/>
      <c r="AH1612" s="99"/>
      <c r="AI1612" s="99"/>
      <c r="AJ1612" s="100"/>
      <c r="AK1612" s="100"/>
      <c r="AL1612" s="100"/>
      <c r="AM1612" s="99"/>
      <c r="AN1612" s="99"/>
      <c r="AO1612" s="99"/>
      <c r="AP1612" s="99"/>
      <c r="AQ1612" s="99"/>
      <c r="AR1612" s="99"/>
      <c r="AS1612" s="99"/>
      <c r="AT1612" s="99"/>
      <c r="AU1612" s="99"/>
      <c r="AV1612" s="99"/>
      <c r="AW1612" s="99"/>
      <c r="AX1612" s="100"/>
      <c r="AY1612" s="100"/>
      <c r="AZ1612" s="101"/>
      <c r="BA1612" s="102"/>
      <c r="BB1612" s="95"/>
      <c r="BC1612" s="95"/>
      <c r="BD1612" s="41">
        <v>4</v>
      </c>
      <c r="BE1612" s="52">
        <v>43</v>
      </c>
      <c r="BF1612" s="103">
        <v>4323</v>
      </c>
      <c r="BG1612" s="277"/>
    </row>
    <row r="1613" spans="1:59" s="63" customFormat="1" ht="12.75" x14ac:dyDescent="0.2">
      <c r="A1613" s="196">
        <v>4</v>
      </c>
      <c r="B1613" s="197" t="s">
        <v>422</v>
      </c>
      <c r="C1613" s="208">
        <v>43</v>
      </c>
      <c r="D1613" s="209" t="s">
        <v>688</v>
      </c>
      <c r="E1613" s="212">
        <v>4323</v>
      </c>
      <c r="F1613" s="213" t="s">
        <v>715</v>
      </c>
      <c r="G1613" s="231" t="s">
        <v>215</v>
      </c>
      <c r="H1613" s="65"/>
      <c r="I1613" s="222"/>
      <c r="J1613" s="66"/>
      <c r="K1613" s="66"/>
      <c r="L1613" s="66"/>
      <c r="M1613" s="64"/>
      <c r="N1613" s="304"/>
      <c r="O1613" s="305"/>
      <c r="P1613" s="127"/>
      <c r="Q1613" s="67"/>
      <c r="R1613" s="67"/>
      <c r="S1613" s="67"/>
      <c r="T1613" s="67"/>
      <c r="U1613" s="67"/>
      <c r="V1613" s="67"/>
      <c r="W1613" s="67"/>
      <c r="X1613" s="67"/>
      <c r="Y1613" s="68"/>
      <c r="Z1613" s="68"/>
      <c r="AA1613" s="68"/>
      <c r="AB1613" s="67"/>
      <c r="AC1613" s="67"/>
      <c r="AD1613" s="67"/>
      <c r="AE1613" s="67"/>
      <c r="AF1613" s="67"/>
      <c r="AG1613" s="67"/>
      <c r="AH1613" s="67"/>
      <c r="AI1613" s="67"/>
      <c r="AJ1613" s="68"/>
      <c r="AK1613" s="68"/>
      <c r="AL1613" s="68"/>
      <c r="AM1613" s="67"/>
      <c r="AN1613" s="67"/>
      <c r="AO1613" s="67"/>
      <c r="AP1613" s="67"/>
      <c r="AQ1613" s="67"/>
      <c r="AR1613" s="67"/>
      <c r="AS1613" s="67"/>
      <c r="AT1613" s="67"/>
      <c r="AU1613" s="67"/>
      <c r="AV1613" s="67"/>
      <c r="AW1613" s="67"/>
      <c r="AX1613" s="68"/>
      <c r="AY1613" s="68"/>
      <c r="AZ1613" s="69"/>
      <c r="BA1613" s="70"/>
      <c r="BB1613" s="71"/>
      <c r="BC1613" s="95"/>
      <c r="BD1613" s="41">
        <v>4</v>
      </c>
      <c r="BE1613" s="52">
        <v>43</v>
      </c>
      <c r="BF1613" s="103">
        <v>4323</v>
      </c>
      <c r="BG1613" s="275"/>
    </row>
    <row r="1614" spans="1:59" s="63" customFormat="1" ht="12.75" x14ac:dyDescent="0.2">
      <c r="A1614" s="196">
        <v>4</v>
      </c>
      <c r="B1614" s="197" t="s">
        <v>422</v>
      </c>
      <c r="C1614" s="208">
        <v>43</v>
      </c>
      <c r="D1614" s="209" t="s">
        <v>688</v>
      </c>
      <c r="E1614" s="212">
        <v>4323</v>
      </c>
      <c r="F1614" s="213" t="s">
        <v>715</v>
      </c>
      <c r="G1614" s="231" t="s">
        <v>215</v>
      </c>
      <c r="H1614" s="72" t="s">
        <v>47</v>
      </c>
      <c r="I1614" s="223"/>
      <c r="J1614" s="73"/>
      <c r="K1614" s="73"/>
      <c r="L1614" s="73"/>
      <c r="M1614" s="74"/>
      <c r="N1614" s="247"/>
      <c r="O1614" s="306"/>
      <c r="P1614" s="105"/>
      <c r="Q1614" s="75"/>
      <c r="R1614" s="75"/>
      <c r="S1614" s="75"/>
      <c r="T1614" s="75"/>
      <c r="U1614" s="75"/>
      <c r="V1614" s="75"/>
      <c r="W1614" s="75"/>
      <c r="X1614" s="75"/>
      <c r="Y1614" s="76">
        <f>IF(ISNUMBER(VLOOKUP(Y1616,P$7:W$7,MATCH(Y1616,P$7:W$7))),VLOOKUP(Y1616,P$7:W$7,MATCH(Y1616,P$7:W$7)),IF(N1618=0,"No Data",IF(Y1616&gt;0,"&lt;100",0)))</f>
        <v>100</v>
      </c>
      <c r="Z1614" s="77">
        <f>IF(ISNUMBER(VLOOKUP(Z1618,P$7:W$7,MATCH(Z1618,P$7:W$7))),VLOOKUP(Z1618,P$7:W$7,MATCH(Z1618,P$7:W$7)),IF(N1618=0,"No Data",IF(Z1618&gt;0,"&lt;100",0)))</f>
        <v>100</v>
      </c>
      <c r="AA1614" s="106">
        <f>IF(ISNUMBER(Z1614),Z1614,0)</f>
        <v>100</v>
      </c>
      <c r="AB1614" s="75"/>
      <c r="AC1614" s="75"/>
      <c r="AD1614" s="75"/>
      <c r="AE1614" s="75"/>
      <c r="AF1614" s="75"/>
      <c r="AG1614" s="75"/>
      <c r="AH1614" s="75"/>
      <c r="AI1614" s="75"/>
      <c r="AJ1614" s="76">
        <f>IF(ISNUMBER(VLOOKUP(AJ1616,AB$7:AH$7,MATCH(AJ1616,AB$7:AH$7))),VLOOKUP(AJ1616,AB$7:AH$7,MATCH(AJ1616,AB$7:AH$7)),IF(N1618=0,"No Data",IF(AJ1616&gt;0,"&lt;50",0)))</f>
        <v>0</v>
      </c>
      <c r="AK1614" s="77">
        <f>IF(ISNUMBER(VLOOKUP(AK1618,AB$7:AH$7,MATCH(AK1618,AB$7:AH$7))),VLOOKUP(AK1618,AB$7:AH$7,MATCH(AK1618,AB$7:AH$7)),IF(N1618=0,"No Data",IF(AK1618&gt;0,"&lt;50",0)))</f>
        <v>0</v>
      </c>
      <c r="AL1614" s="106">
        <f>IF(ISNUMBER(AK1614),AK1614,0)</f>
        <v>0</v>
      </c>
      <c r="AM1614" s="75"/>
      <c r="AN1614" s="75"/>
      <c r="AO1614" s="75"/>
      <c r="AP1614" s="75"/>
      <c r="AQ1614" s="75"/>
      <c r="AR1614" s="75"/>
      <c r="AS1614" s="75"/>
      <c r="AT1614" s="75"/>
      <c r="AU1614" s="75"/>
      <c r="AV1614" s="75"/>
      <c r="AW1614" s="76">
        <f>IF(ISNUMBER(VLOOKUP(AW1616,AM$7:AU$7,MATCH(AW1616,AM$7:AU$7))),VLOOKUP(AW1616,AM$7:AU$7,MATCH(AW1616,AM$7:AU$7)),IF(N1618=0,"No Data",IF(AW1616&gt;0,"&lt;10",0)))</f>
        <v>1000</v>
      </c>
      <c r="AX1614" s="77">
        <f>IF(ISNUMBER(VLOOKUP(AX1618,AM$7:AU$7,MATCH(AX1618,AM$7:AU$7))),VLOOKUP(AX1618,AM$7:AU$7,MATCH(AX1618,AM$7:AU$7)),IF(N1618=0,"No Data",IF(AX1618&gt;0,"&lt;10",0)))</f>
        <v>1000</v>
      </c>
      <c r="AY1614" s="106">
        <f>IF(ISNUMBER(AX1614),AX1614,0)</f>
        <v>1000</v>
      </c>
      <c r="AZ1614" s="79"/>
      <c r="BA1614" s="80"/>
      <c r="BB1614" s="71"/>
      <c r="BC1614" s="95"/>
      <c r="BD1614" s="41">
        <v>4</v>
      </c>
      <c r="BE1614" s="52">
        <v>43</v>
      </c>
      <c r="BF1614" s="103">
        <v>4323</v>
      </c>
      <c r="BG1614" s="276" t="s">
        <v>47</v>
      </c>
    </row>
    <row r="1615" spans="1:59" s="63" customFormat="1" ht="12.75" x14ac:dyDescent="0.2">
      <c r="A1615" s="196">
        <v>4</v>
      </c>
      <c r="B1615" s="197" t="s">
        <v>422</v>
      </c>
      <c r="C1615" s="208">
        <v>43</v>
      </c>
      <c r="D1615" s="209" t="s">
        <v>688</v>
      </c>
      <c r="E1615" s="212">
        <v>4323</v>
      </c>
      <c r="F1615" s="213" t="s">
        <v>715</v>
      </c>
      <c r="G1615" s="231" t="s">
        <v>215</v>
      </c>
      <c r="H1615" s="81" t="s">
        <v>48</v>
      </c>
      <c r="I1615" s="223"/>
      <c r="J1615" s="73"/>
      <c r="K1615" s="73"/>
      <c r="L1615" s="73"/>
      <c r="M1615" s="74"/>
      <c r="N1615" s="247"/>
      <c r="O1615" s="306"/>
      <c r="P1615" s="105"/>
      <c r="Q1615" s="75"/>
      <c r="R1615" s="75"/>
      <c r="S1615" s="75"/>
      <c r="T1615" s="75"/>
      <c r="U1615" s="75"/>
      <c r="V1615" s="75"/>
      <c r="W1615" s="75"/>
      <c r="X1615" s="75"/>
      <c r="Y1615" s="82">
        <f>MIN(X1619:X1624)</f>
        <v>100</v>
      </c>
      <c r="Z1615" s="83"/>
      <c r="AA1615" s="83"/>
      <c r="AB1615" s="75"/>
      <c r="AC1615" s="75"/>
      <c r="AD1615" s="75"/>
      <c r="AE1615" s="75"/>
      <c r="AF1615" s="75"/>
      <c r="AG1615" s="75"/>
      <c r="AH1615" s="75"/>
      <c r="AI1615" s="75"/>
      <c r="AJ1615" s="82">
        <f>MIN(AI1619:AI1624)</f>
        <v>0</v>
      </c>
      <c r="AK1615" s="83"/>
      <c r="AL1615" s="83"/>
      <c r="AM1615" s="75"/>
      <c r="AN1615" s="75"/>
      <c r="AO1615" s="75"/>
      <c r="AP1615" s="75"/>
      <c r="AQ1615" s="75"/>
      <c r="AR1615" s="75"/>
      <c r="AS1615" s="75"/>
      <c r="AT1615" s="75"/>
      <c r="AU1615" s="75"/>
      <c r="AV1615" s="75"/>
      <c r="AW1615" s="82">
        <f>MIN(AV1619:AV1624)</f>
        <v>1000</v>
      </c>
      <c r="AX1615" s="83"/>
      <c r="AY1615" s="83"/>
      <c r="AZ1615" s="79"/>
      <c r="BA1615" s="80"/>
      <c r="BB1615" s="71"/>
      <c r="BC1615" s="95"/>
      <c r="BD1615" s="41">
        <v>4</v>
      </c>
      <c r="BE1615" s="52">
        <v>43</v>
      </c>
      <c r="BF1615" s="103">
        <v>4323</v>
      </c>
      <c r="BG1615" s="278" t="s">
        <v>48</v>
      </c>
    </row>
    <row r="1616" spans="1:59" s="63" customFormat="1" ht="12.75" x14ac:dyDescent="0.2">
      <c r="A1616" s="196">
        <v>4</v>
      </c>
      <c r="B1616" s="197" t="s">
        <v>422</v>
      </c>
      <c r="C1616" s="208">
        <v>43</v>
      </c>
      <c r="D1616" s="209" t="s">
        <v>688</v>
      </c>
      <c r="E1616" s="212">
        <v>4323</v>
      </c>
      <c r="F1616" s="213" t="s">
        <v>715</v>
      </c>
      <c r="G1616" s="231" t="s">
        <v>215</v>
      </c>
      <c r="H1616" s="81" t="s">
        <v>49</v>
      </c>
      <c r="I1616" s="223"/>
      <c r="J1616" s="73"/>
      <c r="K1616" s="73"/>
      <c r="L1616" s="73"/>
      <c r="M1616" s="74"/>
      <c r="N1616" s="247"/>
      <c r="O1616" s="306"/>
      <c r="P1616" s="105"/>
      <c r="Q1616" s="75"/>
      <c r="R1616" s="75"/>
      <c r="S1616" s="75"/>
      <c r="T1616" s="75"/>
      <c r="U1616" s="75"/>
      <c r="V1616" s="75"/>
      <c r="W1616" s="75"/>
      <c r="X1616" s="75"/>
      <c r="Y1616" s="84">
        <f>IF(ISNUMBER(AVERAGE(X1619:X1624)),AVERAGE(X1619:X1624),0)</f>
        <v>100</v>
      </c>
      <c r="Z1616" s="83"/>
      <c r="AA1616" s="83"/>
      <c r="AB1616" s="75"/>
      <c r="AC1616" s="75"/>
      <c r="AD1616" s="75"/>
      <c r="AE1616" s="75"/>
      <c r="AF1616" s="75"/>
      <c r="AG1616" s="75"/>
      <c r="AH1616" s="75"/>
      <c r="AI1616" s="75"/>
      <c r="AJ1616" s="84">
        <f>IF(ISNUMBER(AVERAGE(AI1619:AI1624)),AVERAGE(AI1619:AI1624),0)</f>
        <v>0</v>
      </c>
      <c r="AK1616" s="83"/>
      <c r="AL1616" s="83"/>
      <c r="AM1616" s="75"/>
      <c r="AN1616" s="75"/>
      <c r="AO1616" s="75"/>
      <c r="AP1616" s="75"/>
      <c r="AQ1616" s="75"/>
      <c r="AR1616" s="75"/>
      <c r="AS1616" s="75"/>
      <c r="AT1616" s="75"/>
      <c r="AU1616" s="75"/>
      <c r="AV1616" s="75"/>
      <c r="AW1616" s="84">
        <f>IF(ISNUMBER(AVERAGE(AV1619:AV1624)),AVERAGE(AV1619:AV1624),0)</f>
        <v>2250</v>
      </c>
      <c r="AX1616" s="83"/>
      <c r="AY1616" s="83"/>
      <c r="AZ1616" s="79"/>
      <c r="BA1616" s="80"/>
      <c r="BB1616" s="71"/>
      <c r="BC1616" s="95"/>
      <c r="BD1616" s="41">
        <v>4</v>
      </c>
      <c r="BE1616" s="52">
        <v>43</v>
      </c>
      <c r="BF1616" s="103">
        <v>4323</v>
      </c>
      <c r="BG1616" s="278" t="s">
        <v>49</v>
      </c>
    </row>
    <row r="1617" spans="1:59" s="63" customFormat="1" ht="12.75" x14ac:dyDescent="0.2">
      <c r="A1617" s="196">
        <v>4</v>
      </c>
      <c r="B1617" s="197" t="s">
        <v>422</v>
      </c>
      <c r="C1617" s="208">
        <v>43</v>
      </c>
      <c r="D1617" s="209" t="s">
        <v>688</v>
      </c>
      <c r="E1617" s="212">
        <v>4323</v>
      </c>
      <c r="F1617" s="213" t="s">
        <v>715</v>
      </c>
      <c r="G1617" s="231" t="s">
        <v>215</v>
      </c>
      <c r="H1617" s="81" t="s">
        <v>50</v>
      </c>
      <c r="I1617" s="223"/>
      <c r="J1617" s="73"/>
      <c r="K1617" s="73"/>
      <c r="L1617" s="73"/>
      <c r="M1617" s="74"/>
      <c r="N1617" s="247"/>
      <c r="O1617" s="306"/>
      <c r="P1617" s="105"/>
      <c r="Q1617" s="75"/>
      <c r="R1617" s="75"/>
      <c r="S1617" s="75"/>
      <c r="T1617" s="75"/>
      <c r="U1617" s="75"/>
      <c r="V1617" s="75"/>
      <c r="W1617" s="75"/>
      <c r="X1617" s="75"/>
      <c r="Y1617" s="84">
        <f>MAX(X1619:X1624)</f>
        <v>100</v>
      </c>
      <c r="Z1617" s="83"/>
      <c r="AA1617" s="83"/>
      <c r="AB1617" s="75"/>
      <c r="AC1617" s="75"/>
      <c r="AD1617" s="75"/>
      <c r="AE1617" s="75"/>
      <c r="AF1617" s="75"/>
      <c r="AG1617" s="75"/>
      <c r="AH1617" s="75"/>
      <c r="AI1617" s="75"/>
      <c r="AJ1617" s="84">
        <f>MAX(AI1619:AI1624)</f>
        <v>0</v>
      </c>
      <c r="AK1617" s="83"/>
      <c r="AL1617" s="83"/>
      <c r="AM1617" s="75"/>
      <c r="AN1617" s="75"/>
      <c r="AO1617" s="75"/>
      <c r="AP1617" s="75"/>
      <c r="AQ1617" s="75"/>
      <c r="AR1617" s="75"/>
      <c r="AS1617" s="75"/>
      <c r="AT1617" s="75"/>
      <c r="AU1617" s="75"/>
      <c r="AV1617" s="75"/>
      <c r="AW1617" s="84">
        <f>MAX(AV1619:AV1624)</f>
        <v>2500</v>
      </c>
      <c r="AX1617" s="83"/>
      <c r="AY1617" s="83"/>
      <c r="AZ1617" s="79"/>
      <c r="BA1617" s="80"/>
      <c r="BB1617" s="71"/>
      <c r="BC1617" s="95"/>
      <c r="BD1617" s="41">
        <v>4</v>
      </c>
      <c r="BE1617" s="52">
        <v>43</v>
      </c>
      <c r="BF1617" s="103">
        <v>4323</v>
      </c>
      <c r="BG1617" s="278" t="s">
        <v>50</v>
      </c>
    </row>
    <row r="1618" spans="1:59" s="63" customFormat="1" ht="12.75" x14ac:dyDescent="0.2">
      <c r="A1618" s="196">
        <v>4</v>
      </c>
      <c r="B1618" s="197" t="s">
        <v>422</v>
      </c>
      <c r="C1618" s="208">
        <v>43</v>
      </c>
      <c r="D1618" s="209" t="s">
        <v>688</v>
      </c>
      <c r="E1618" s="212">
        <v>4323</v>
      </c>
      <c r="F1618" s="213" t="s">
        <v>715</v>
      </c>
      <c r="G1618" s="231" t="s">
        <v>215</v>
      </c>
      <c r="H1618" s="85" t="s">
        <v>51</v>
      </c>
      <c r="I1618" s="223"/>
      <c r="J1618" s="73"/>
      <c r="K1618" s="73"/>
      <c r="L1618" s="73"/>
      <c r="M1618" s="74"/>
      <c r="N1618" s="248">
        <f>SUM(N1619:N1624)</f>
        <v>6</v>
      </c>
      <c r="O1618" s="293">
        <f>SUM(O1619:O1624)</f>
        <v>0.99999999999999989</v>
      </c>
      <c r="P1618" s="292"/>
      <c r="Q1618" s="87"/>
      <c r="R1618" s="87"/>
      <c r="S1618" s="87"/>
      <c r="T1618" s="87"/>
      <c r="U1618" s="87"/>
      <c r="V1618" s="87"/>
      <c r="W1618" s="87"/>
      <c r="X1618" s="87"/>
      <c r="Y1618" s="88"/>
      <c r="Z1618" s="119">
        <f>ROUND(SUM(Z1619:Z1624),0)</f>
        <v>100</v>
      </c>
      <c r="AA1618" s="120"/>
      <c r="AB1618" s="111"/>
      <c r="AC1618" s="111"/>
      <c r="AD1618" s="111"/>
      <c r="AE1618" s="111"/>
      <c r="AF1618" s="111"/>
      <c r="AG1618" s="111"/>
      <c r="AH1618" s="111"/>
      <c r="AI1618" s="111"/>
      <c r="AJ1618" s="120"/>
      <c r="AK1618" s="119">
        <f>SUM(AK1619:AK1624)</f>
        <v>0</v>
      </c>
      <c r="AL1618" s="120"/>
      <c r="AM1618" s="111"/>
      <c r="AN1618" s="111"/>
      <c r="AO1618" s="111"/>
      <c r="AP1618" s="111"/>
      <c r="AQ1618" s="111"/>
      <c r="AR1618" s="111"/>
      <c r="AS1618" s="111"/>
      <c r="AT1618" s="111"/>
      <c r="AU1618" s="111"/>
      <c r="AV1618" s="111"/>
      <c r="AW1618" s="120"/>
      <c r="AX1618" s="119">
        <f>SUM(AX1619:AX1624)</f>
        <v>2249.9999999999995</v>
      </c>
      <c r="AY1618" s="88"/>
      <c r="AZ1618" s="79"/>
      <c r="BA1618" s="80"/>
      <c r="BB1618" s="71"/>
      <c r="BC1618" s="95"/>
      <c r="BD1618" s="41">
        <v>4</v>
      </c>
      <c r="BE1618" s="52">
        <v>43</v>
      </c>
      <c r="BF1618" s="103">
        <v>4323</v>
      </c>
      <c r="BG1618" s="279" t="s">
        <v>51</v>
      </c>
    </row>
    <row r="1619" spans="1:59" s="63" customFormat="1" ht="12.75" x14ac:dyDescent="0.2">
      <c r="A1619" s="196">
        <v>4</v>
      </c>
      <c r="B1619" s="197" t="s">
        <v>422</v>
      </c>
      <c r="C1619" s="208">
        <v>43</v>
      </c>
      <c r="D1619" s="209" t="s">
        <v>688</v>
      </c>
      <c r="E1619" s="212">
        <v>4323</v>
      </c>
      <c r="F1619" s="213" t="s">
        <v>715</v>
      </c>
      <c r="G1619" s="231" t="s">
        <v>215</v>
      </c>
      <c r="H1619" s="89" t="s">
        <v>52</v>
      </c>
      <c r="I1619" s="90" t="s">
        <v>716</v>
      </c>
      <c r="J1619" s="90"/>
      <c r="K1619" s="90" t="s">
        <v>64</v>
      </c>
      <c r="L1619" s="90" t="s">
        <v>119</v>
      </c>
      <c r="M1619" s="91"/>
      <c r="N1619" s="312">
        <v>1</v>
      </c>
      <c r="O1619" s="313">
        <f t="shared" ref="O1619:O1624" si="239">N1619/N$1618</f>
        <v>0.16666666666666666</v>
      </c>
      <c r="P1619" s="104">
        <v>1</v>
      </c>
      <c r="Q1619" s="92"/>
      <c r="R1619" s="92"/>
      <c r="S1619" s="92"/>
      <c r="T1619" s="92"/>
      <c r="U1619" s="92"/>
      <c r="V1619" s="92"/>
      <c r="W1619" s="92"/>
      <c r="X1619" s="109">
        <f t="shared" ref="X1619:X1624" si="240">P1619*P$7+Q1619*Q$7+R1619*R$7+S1619*S$7+T1619*T$7+U1619*U$7+V1619*V$7+W1619*W$7</f>
        <v>100</v>
      </c>
      <c r="Y1619" s="83"/>
      <c r="Z1619" s="110">
        <f t="shared" ref="Z1619:Z1624" si="241">X1619*$O1619</f>
        <v>16.666666666666664</v>
      </c>
      <c r="AA1619" s="111"/>
      <c r="AB1619" s="92"/>
      <c r="AC1619" s="92"/>
      <c r="AD1619" s="92"/>
      <c r="AE1619" s="92"/>
      <c r="AF1619" s="92"/>
      <c r="AG1619" s="92"/>
      <c r="AH1619" s="92"/>
      <c r="AI1619" s="109">
        <f t="shared" ref="AI1619:AI1624" si="242">AB1619*AB$7+AC1619*AC$7+AD1619*AD$7+AE1619*AE$7+AF1619*AF$7+AG1619*AG$7+AH1619*AH$7</f>
        <v>0</v>
      </c>
      <c r="AJ1619" s="83"/>
      <c r="AK1619" s="110">
        <f t="shared" ref="AK1619:AK1624" si="243">AI1619*$O1619</f>
        <v>0</v>
      </c>
      <c r="AL1619" s="111"/>
      <c r="AM1619" s="92"/>
      <c r="AN1619" s="92"/>
      <c r="AO1619" s="92"/>
      <c r="AP1619" s="92"/>
      <c r="AQ1619" s="92"/>
      <c r="AR1619" s="92"/>
      <c r="AS1619" s="92"/>
      <c r="AT1619" s="92">
        <v>1</v>
      </c>
      <c r="AU1619" s="92"/>
      <c r="AV1619" s="109">
        <f t="shared" ref="AV1619:AV1624" si="244">AM1619*AM$7+AN1619*AN$7+AO1619*AO$7+AP1619*AP$7+AQ1619*AQ$7+AR1619*AR$7+AS1619*AS$7+AT1619*AT$7+AU1619*AU$7</f>
        <v>2500</v>
      </c>
      <c r="AW1619" s="75"/>
      <c r="AX1619" s="110">
        <f t="shared" ref="AX1619:AX1624" si="245">AV1619*$O1619</f>
        <v>416.66666666666663</v>
      </c>
      <c r="AY1619" s="111"/>
      <c r="AZ1619" s="93"/>
      <c r="BA1619" s="94" t="s">
        <v>105</v>
      </c>
      <c r="BB1619" s="71"/>
      <c r="BC1619" s="95"/>
      <c r="BD1619" s="41">
        <v>4</v>
      </c>
      <c r="BE1619" s="52">
        <v>43</v>
      </c>
      <c r="BF1619" s="103">
        <v>4323</v>
      </c>
      <c r="BG1619" s="280" t="s">
        <v>52</v>
      </c>
    </row>
    <row r="1620" spans="1:59" s="63" customFormat="1" ht="12.75" x14ac:dyDescent="0.2">
      <c r="A1620" s="196">
        <v>4</v>
      </c>
      <c r="B1620" s="197" t="s">
        <v>422</v>
      </c>
      <c r="C1620" s="208">
        <v>43</v>
      </c>
      <c r="D1620" s="209" t="s">
        <v>688</v>
      </c>
      <c r="E1620" s="212">
        <v>4323</v>
      </c>
      <c r="F1620" s="213" t="s">
        <v>715</v>
      </c>
      <c r="G1620" s="231" t="s">
        <v>215</v>
      </c>
      <c r="H1620" s="89"/>
      <c r="I1620" s="90" t="s">
        <v>717</v>
      </c>
      <c r="J1620" s="90"/>
      <c r="K1620" s="90" t="s">
        <v>64</v>
      </c>
      <c r="L1620" s="90" t="s">
        <v>119</v>
      </c>
      <c r="M1620" s="91"/>
      <c r="N1620" s="312">
        <v>1</v>
      </c>
      <c r="O1620" s="313">
        <f t="shared" si="239"/>
        <v>0.16666666666666666</v>
      </c>
      <c r="P1620" s="104">
        <v>1</v>
      </c>
      <c r="Q1620" s="92"/>
      <c r="R1620" s="92"/>
      <c r="S1620" s="92"/>
      <c r="T1620" s="92"/>
      <c r="U1620" s="92"/>
      <c r="V1620" s="92"/>
      <c r="W1620" s="92"/>
      <c r="X1620" s="109">
        <f t="shared" si="240"/>
        <v>100</v>
      </c>
      <c r="Y1620" s="83"/>
      <c r="Z1620" s="110">
        <f t="shared" si="241"/>
        <v>16.666666666666664</v>
      </c>
      <c r="AA1620" s="111"/>
      <c r="AB1620" s="92"/>
      <c r="AC1620" s="92"/>
      <c r="AD1620" s="92"/>
      <c r="AE1620" s="92"/>
      <c r="AF1620" s="92"/>
      <c r="AG1620" s="92"/>
      <c r="AH1620" s="92"/>
      <c r="AI1620" s="109">
        <f t="shared" si="242"/>
        <v>0</v>
      </c>
      <c r="AJ1620" s="83"/>
      <c r="AK1620" s="110">
        <f t="shared" si="243"/>
        <v>0</v>
      </c>
      <c r="AL1620" s="111"/>
      <c r="AM1620" s="92"/>
      <c r="AN1620" s="92"/>
      <c r="AO1620" s="92"/>
      <c r="AP1620" s="92"/>
      <c r="AQ1620" s="92"/>
      <c r="AR1620" s="92"/>
      <c r="AS1620" s="92"/>
      <c r="AT1620" s="92">
        <v>1</v>
      </c>
      <c r="AU1620" s="92"/>
      <c r="AV1620" s="109">
        <f t="shared" si="244"/>
        <v>2500</v>
      </c>
      <c r="AW1620" s="75"/>
      <c r="AX1620" s="110">
        <f t="shared" si="245"/>
        <v>416.66666666666663</v>
      </c>
      <c r="AY1620" s="111"/>
      <c r="AZ1620" s="93"/>
      <c r="BA1620" s="94" t="s">
        <v>105</v>
      </c>
      <c r="BB1620" s="71"/>
      <c r="BC1620" s="95"/>
      <c r="BD1620" s="41">
        <v>4</v>
      </c>
      <c r="BE1620" s="52">
        <v>43</v>
      </c>
      <c r="BF1620" s="103">
        <v>4323</v>
      </c>
      <c r="BG1620" s="280" t="s">
        <v>52</v>
      </c>
    </row>
    <row r="1621" spans="1:59" s="63" customFormat="1" ht="12.75" x14ac:dyDescent="0.2">
      <c r="A1621" s="196">
        <v>4</v>
      </c>
      <c r="B1621" s="197" t="s">
        <v>422</v>
      </c>
      <c r="C1621" s="208">
        <v>43</v>
      </c>
      <c r="D1621" s="209" t="s">
        <v>688</v>
      </c>
      <c r="E1621" s="212">
        <v>4323</v>
      </c>
      <c r="F1621" s="213" t="s">
        <v>715</v>
      </c>
      <c r="G1621" s="231" t="s">
        <v>215</v>
      </c>
      <c r="H1621" s="89"/>
      <c r="I1621" s="90" t="s">
        <v>605</v>
      </c>
      <c r="J1621" s="90"/>
      <c r="K1621" s="90" t="s">
        <v>64</v>
      </c>
      <c r="L1621" s="90" t="s">
        <v>606</v>
      </c>
      <c r="M1621" s="91"/>
      <c r="N1621" s="312">
        <v>1</v>
      </c>
      <c r="O1621" s="313">
        <f t="shared" si="239"/>
        <v>0.16666666666666666</v>
      </c>
      <c r="P1621" s="104">
        <v>1</v>
      </c>
      <c r="Q1621" s="92"/>
      <c r="R1621" s="92"/>
      <c r="S1621" s="92"/>
      <c r="T1621" s="92"/>
      <c r="U1621" s="92"/>
      <c r="V1621" s="92"/>
      <c r="W1621" s="92"/>
      <c r="X1621" s="109">
        <f t="shared" si="240"/>
        <v>100</v>
      </c>
      <c r="Y1621" s="83"/>
      <c r="Z1621" s="110">
        <f t="shared" si="241"/>
        <v>16.666666666666664</v>
      </c>
      <c r="AA1621" s="111"/>
      <c r="AB1621" s="92"/>
      <c r="AC1621" s="92"/>
      <c r="AD1621" s="92"/>
      <c r="AE1621" s="92"/>
      <c r="AF1621" s="92"/>
      <c r="AG1621" s="92"/>
      <c r="AH1621" s="92"/>
      <c r="AI1621" s="109">
        <f t="shared" si="242"/>
        <v>0</v>
      </c>
      <c r="AJ1621" s="83"/>
      <c r="AK1621" s="110">
        <f t="shared" si="243"/>
        <v>0</v>
      </c>
      <c r="AL1621" s="111"/>
      <c r="AM1621" s="92"/>
      <c r="AN1621" s="92"/>
      <c r="AO1621" s="92"/>
      <c r="AP1621" s="92"/>
      <c r="AQ1621" s="92"/>
      <c r="AR1621" s="92"/>
      <c r="AS1621" s="92">
        <v>1</v>
      </c>
      <c r="AT1621" s="92"/>
      <c r="AU1621" s="92"/>
      <c r="AV1621" s="109">
        <f t="shared" si="244"/>
        <v>1000</v>
      </c>
      <c r="AW1621" s="75"/>
      <c r="AX1621" s="110">
        <f t="shared" si="245"/>
        <v>166.66666666666666</v>
      </c>
      <c r="AY1621" s="111"/>
      <c r="AZ1621" s="93"/>
      <c r="BA1621" s="94" t="s">
        <v>554</v>
      </c>
      <c r="BB1621" s="71"/>
      <c r="BC1621" s="95"/>
      <c r="BD1621" s="41">
        <v>4</v>
      </c>
      <c r="BE1621" s="52">
        <v>43</v>
      </c>
      <c r="BF1621" s="103">
        <v>4323</v>
      </c>
      <c r="BG1621" s="280" t="s">
        <v>52</v>
      </c>
    </row>
    <row r="1622" spans="1:59" s="63" customFormat="1" ht="12.75" x14ac:dyDescent="0.2">
      <c r="A1622" s="196">
        <v>4</v>
      </c>
      <c r="B1622" s="197" t="s">
        <v>422</v>
      </c>
      <c r="C1622" s="208">
        <v>43</v>
      </c>
      <c r="D1622" s="209" t="s">
        <v>688</v>
      </c>
      <c r="E1622" s="212">
        <v>4323</v>
      </c>
      <c r="F1622" s="213" t="s">
        <v>715</v>
      </c>
      <c r="G1622" s="231" t="s">
        <v>215</v>
      </c>
      <c r="H1622" s="89"/>
      <c r="I1622" s="90" t="s">
        <v>717</v>
      </c>
      <c r="J1622" s="90"/>
      <c r="K1622" s="90" t="s">
        <v>64</v>
      </c>
      <c r="L1622" s="90" t="s">
        <v>119</v>
      </c>
      <c r="M1622" s="91"/>
      <c r="N1622" s="312">
        <v>1</v>
      </c>
      <c r="O1622" s="313">
        <f t="shared" si="239"/>
        <v>0.16666666666666666</v>
      </c>
      <c r="P1622" s="104">
        <v>1</v>
      </c>
      <c r="Q1622" s="92"/>
      <c r="R1622" s="92"/>
      <c r="S1622" s="92"/>
      <c r="T1622" s="92"/>
      <c r="U1622" s="92"/>
      <c r="V1622" s="92"/>
      <c r="W1622" s="92"/>
      <c r="X1622" s="109">
        <f t="shared" si="240"/>
        <v>100</v>
      </c>
      <c r="Y1622" s="83"/>
      <c r="Z1622" s="110">
        <f t="shared" si="241"/>
        <v>16.666666666666664</v>
      </c>
      <c r="AA1622" s="111"/>
      <c r="AB1622" s="92"/>
      <c r="AC1622" s="92"/>
      <c r="AD1622" s="92"/>
      <c r="AE1622" s="92"/>
      <c r="AF1622" s="92"/>
      <c r="AG1622" s="92"/>
      <c r="AH1622" s="92"/>
      <c r="AI1622" s="109">
        <f t="shared" si="242"/>
        <v>0</v>
      </c>
      <c r="AJ1622" s="83"/>
      <c r="AK1622" s="110">
        <f t="shared" si="243"/>
        <v>0</v>
      </c>
      <c r="AL1622" s="111"/>
      <c r="AM1622" s="92"/>
      <c r="AN1622" s="92"/>
      <c r="AO1622" s="92"/>
      <c r="AP1622" s="92"/>
      <c r="AQ1622" s="92"/>
      <c r="AR1622" s="92"/>
      <c r="AS1622" s="92"/>
      <c r="AT1622" s="92">
        <v>1</v>
      </c>
      <c r="AU1622" s="92"/>
      <c r="AV1622" s="109">
        <f t="shared" si="244"/>
        <v>2500</v>
      </c>
      <c r="AW1622" s="75"/>
      <c r="AX1622" s="110">
        <f t="shared" si="245"/>
        <v>416.66666666666663</v>
      </c>
      <c r="AY1622" s="111"/>
      <c r="AZ1622" s="93"/>
      <c r="BA1622" s="94" t="s">
        <v>554</v>
      </c>
      <c r="BB1622" s="71"/>
      <c r="BC1622" s="95"/>
      <c r="BD1622" s="41">
        <v>4</v>
      </c>
      <c r="BE1622" s="52">
        <v>43</v>
      </c>
      <c r="BF1622" s="103">
        <v>4323</v>
      </c>
      <c r="BG1622" s="280" t="s">
        <v>52</v>
      </c>
    </row>
    <row r="1623" spans="1:59" s="63" customFormat="1" ht="12.75" x14ac:dyDescent="0.2">
      <c r="A1623" s="196">
        <v>4</v>
      </c>
      <c r="B1623" s="197" t="s">
        <v>422</v>
      </c>
      <c r="C1623" s="208">
        <v>43</v>
      </c>
      <c r="D1623" s="209" t="s">
        <v>688</v>
      </c>
      <c r="E1623" s="212">
        <v>4323</v>
      </c>
      <c r="F1623" s="213" t="s">
        <v>715</v>
      </c>
      <c r="G1623" s="231" t="s">
        <v>215</v>
      </c>
      <c r="H1623" s="89"/>
      <c r="I1623" s="90" t="s">
        <v>718</v>
      </c>
      <c r="J1623" s="90"/>
      <c r="K1623" s="90" t="s">
        <v>64</v>
      </c>
      <c r="L1623" s="90" t="s">
        <v>119</v>
      </c>
      <c r="M1623" s="91"/>
      <c r="N1623" s="312">
        <v>1</v>
      </c>
      <c r="O1623" s="313">
        <f t="shared" si="239"/>
        <v>0.16666666666666666</v>
      </c>
      <c r="P1623" s="104">
        <v>1</v>
      </c>
      <c r="Q1623" s="92"/>
      <c r="R1623" s="92"/>
      <c r="S1623" s="92"/>
      <c r="T1623" s="92"/>
      <c r="U1623" s="92"/>
      <c r="V1623" s="92"/>
      <c r="W1623" s="92"/>
      <c r="X1623" s="109">
        <f t="shared" si="240"/>
        <v>100</v>
      </c>
      <c r="Y1623" s="83"/>
      <c r="Z1623" s="110">
        <f t="shared" si="241"/>
        <v>16.666666666666664</v>
      </c>
      <c r="AA1623" s="111"/>
      <c r="AB1623" s="92"/>
      <c r="AC1623" s="92"/>
      <c r="AD1623" s="92"/>
      <c r="AE1623" s="92"/>
      <c r="AF1623" s="92"/>
      <c r="AG1623" s="92"/>
      <c r="AH1623" s="92"/>
      <c r="AI1623" s="109">
        <f t="shared" si="242"/>
        <v>0</v>
      </c>
      <c r="AJ1623" s="83"/>
      <c r="AK1623" s="110">
        <f t="shared" si="243"/>
        <v>0</v>
      </c>
      <c r="AL1623" s="111"/>
      <c r="AM1623" s="92"/>
      <c r="AN1623" s="92"/>
      <c r="AO1623" s="92"/>
      <c r="AP1623" s="92"/>
      <c r="AQ1623" s="92"/>
      <c r="AR1623" s="92"/>
      <c r="AS1623" s="92"/>
      <c r="AT1623" s="92">
        <v>1</v>
      </c>
      <c r="AU1623" s="92"/>
      <c r="AV1623" s="109">
        <f t="shared" si="244"/>
        <v>2500</v>
      </c>
      <c r="AW1623" s="75"/>
      <c r="AX1623" s="110">
        <f t="shared" si="245"/>
        <v>416.66666666666663</v>
      </c>
      <c r="AY1623" s="111"/>
      <c r="AZ1623" s="93"/>
      <c r="BA1623" s="94" t="s">
        <v>554</v>
      </c>
      <c r="BB1623" s="71"/>
      <c r="BC1623" s="95"/>
      <c r="BD1623" s="41">
        <v>4</v>
      </c>
      <c r="BE1623" s="52">
        <v>43</v>
      </c>
      <c r="BF1623" s="103">
        <v>4323</v>
      </c>
      <c r="BG1623" s="280" t="s">
        <v>52</v>
      </c>
    </row>
    <row r="1624" spans="1:59" s="63" customFormat="1" ht="12.75" x14ac:dyDescent="0.2">
      <c r="A1624" s="196">
        <v>4</v>
      </c>
      <c r="B1624" s="197" t="s">
        <v>422</v>
      </c>
      <c r="C1624" s="208">
        <v>43</v>
      </c>
      <c r="D1624" s="209" t="s">
        <v>688</v>
      </c>
      <c r="E1624" s="212">
        <v>4323</v>
      </c>
      <c r="F1624" s="213" t="s">
        <v>715</v>
      </c>
      <c r="G1624" s="231" t="s">
        <v>215</v>
      </c>
      <c r="H1624" s="89"/>
      <c r="I1624" s="90" t="s">
        <v>287</v>
      </c>
      <c r="J1624" s="90"/>
      <c r="K1624" s="90" t="s">
        <v>64</v>
      </c>
      <c r="L1624" s="90" t="s">
        <v>119</v>
      </c>
      <c r="M1624" s="91"/>
      <c r="N1624" s="312">
        <v>1</v>
      </c>
      <c r="O1624" s="313">
        <f t="shared" si="239"/>
        <v>0.16666666666666666</v>
      </c>
      <c r="P1624" s="104">
        <v>1</v>
      </c>
      <c r="Q1624" s="92"/>
      <c r="R1624" s="92"/>
      <c r="S1624" s="92"/>
      <c r="T1624" s="92"/>
      <c r="U1624" s="92"/>
      <c r="V1624" s="92"/>
      <c r="W1624" s="92"/>
      <c r="X1624" s="109">
        <f t="shared" si="240"/>
        <v>100</v>
      </c>
      <c r="Y1624" s="83"/>
      <c r="Z1624" s="110">
        <f t="shared" si="241"/>
        <v>16.666666666666664</v>
      </c>
      <c r="AA1624" s="111"/>
      <c r="AB1624" s="92"/>
      <c r="AC1624" s="92"/>
      <c r="AD1624" s="92"/>
      <c r="AE1624" s="92"/>
      <c r="AF1624" s="92"/>
      <c r="AG1624" s="92"/>
      <c r="AH1624" s="92"/>
      <c r="AI1624" s="109">
        <f t="shared" si="242"/>
        <v>0</v>
      </c>
      <c r="AJ1624" s="83"/>
      <c r="AK1624" s="110">
        <f t="shared" si="243"/>
        <v>0</v>
      </c>
      <c r="AL1624" s="111"/>
      <c r="AM1624" s="92"/>
      <c r="AN1624" s="92"/>
      <c r="AO1624" s="92"/>
      <c r="AP1624" s="92"/>
      <c r="AQ1624" s="92"/>
      <c r="AR1624" s="92"/>
      <c r="AS1624" s="92"/>
      <c r="AT1624" s="92">
        <v>1</v>
      </c>
      <c r="AU1624" s="92"/>
      <c r="AV1624" s="109">
        <f t="shared" si="244"/>
        <v>2500</v>
      </c>
      <c r="AW1624" s="75"/>
      <c r="AX1624" s="110">
        <f t="shared" si="245"/>
        <v>416.66666666666663</v>
      </c>
      <c r="AY1624" s="111"/>
      <c r="AZ1624" s="93"/>
      <c r="BA1624" s="94"/>
      <c r="BB1624" s="71"/>
      <c r="BC1624" s="95"/>
      <c r="BD1624" s="41">
        <v>4</v>
      </c>
      <c r="BE1624" s="52">
        <v>43</v>
      </c>
      <c r="BF1624" s="103">
        <v>4323</v>
      </c>
      <c r="BG1624" s="280" t="s">
        <v>52</v>
      </c>
    </row>
    <row r="1625" spans="1:59" s="63" customFormat="1" ht="12.75" x14ac:dyDescent="0.2">
      <c r="A1625" s="196">
        <v>4</v>
      </c>
      <c r="B1625" s="197" t="s">
        <v>422</v>
      </c>
      <c r="C1625" s="208">
        <v>43</v>
      </c>
      <c r="D1625" s="209" t="s">
        <v>688</v>
      </c>
      <c r="E1625" s="212">
        <v>4323</v>
      </c>
      <c r="F1625" s="213" t="s">
        <v>715</v>
      </c>
      <c r="G1625" s="231" t="s">
        <v>215</v>
      </c>
      <c r="H1625" s="65"/>
      <c r="I1625" s="222"/>
      <c r="J1625" s="66"/>
      <c r="K1625" s="66"/>
      <c r="L1625" s="66"/>
      <c r="M1625" s="64"/>
      <c r="N1625" s="304"/>
      <c r="O1625" s="305"/>
      <c r="P1625" s="127"/>
      <c r="Q1625" s="67"/>
      <c r="R1625" s="67"/>
      <c r="S1625" s="67"/>
      <c r="T1625" s="67"/>
      <c r="U1625" s="67"/>
      <c r="V1625" s="67"/>
      <c r="W1625" s="67"/>
      <c r="X1625" s="67"/>
      <c r="Y1625" s="68"/>
      <c r="Z1625" s="68"/>
      <c r="AA1625" s="68"/>
      <c r="AB1625" s="67"/>
      <c r="AC1625" s="67"/>
      <c r="AD1625" s="67"/>
      <c r="AE1625" s="67"/>
      <c r="AF1625" s="67"/>
      <c r="AG1625" s="67"/>
      <c r="AH1625" s="67"/>
      <c r="AI1625" s="67"/>
      <c r="AJ1625" s="68"/>
      <c r="AK1625" s="68"/>
      <c r="AL1625" s="68"/>
      <c r="AM1625" s="67"/>
      <c r="AN1625" s="67"/>
      <c r="AO1625" s="67"/>
      <c r="AP1625" s="67"/>
      <c r="AQ1625" s="67"/>
      <c r="AR1625" s="67"/>
      <c r="AS1625" s="67"/>
      <c r="AT1625" s="67"/>
      <c r="AU1625" s="67"/>
      <c r="AV1625" s="67"/>
      <c r="AW1625" s="67"/>
      <c r="AX1625" s="68"/>
      <c r="AY1625" s="68"/>
      <c r="AZ1625" s="69"/>
      <c r="BA1625" s="70"/>
      <c r="BB1625" s="71"/>
      <c r="BC1625" s="95"/>
      <c r="BD1625" s="41">
        <v>4</v>
      </c>
      <c r="BE1625" s="52">
        <v>43</v>
      </c>
      <c r="BF1625" s="103">
        <v>4323</v>
      </c>
      <c r="BG1625" s="275"/>
    </row>
    <row r="1626" spans="1:59" s="63" customFormat="1" ht="12.75" x14ac:dyDescent="0.2">
      <c r="A1626" s="196">
        <v>4</v>
      </c>
      <c r="B1626" s="197" t="s">
        <v>422</v>
      </c>
      <c r="C1626" s="208">
        <v>43</v>
      </c>
      <c r="D1626" s="209" t="s">
        <v>688</v>
      </c>
      <c r="E1626" s="212">
        <v>4323</v>
      </c>
      <c r="F1626" s="213" t="s">
        <v>715</v>
      </c>
      <c r="G1626" s="232"/>
      <c r="H1626" s="97"/>
      <c r="I1626" s="224"/>
      <c r="J1626" s="98"/>
      <c r="K1626" s="98"/>
      <c r="L1626" s="98"/>
      <c r="M1626" s="96"/>
      <c r="N1626" s="307"/>
      <c r="O1626" s="246"/>
      <c r="P1626" s="124"/>
      <c r="Q1626" s="99"/>
      <c r="R1626" s="99"/>
      <c r="S1626" s="99"/>
      <c r="T1626" s="99"/>
      <c r="U1626" s="99"/>
      <c r="V1626" s="99"/>
      <c r="W1626" s="99"/>
      <c r="X1626" s="99"/>
      <c r="Y1626" s="100"/>
      <c r="Z1626" s="100"/>
      <c r="AA1626" s="100"/>
      <c r="AB1626" s="99"/>
      <c r="AC1626" s="99"/>
      <c r="AD1626" s="99"/>
      <c r="AE1626" s="99"/>
      <c r="AF1626" s="99"/>
      <c r="AG1626" s="99"/>
      <c r="AH1626" s="99"/>
      <c r="AI1626" s="99"/>
      <c r="AJ1626" s="100"/>
      <c r="AK1626" s="100"/>
      <c r="AL1626" s="100"/>
      <c r="AM1626" s="99"/>
      <c r="AN1626" s="99"/>
      <c r="AO1626" s="99"/>
      <c r="AP1626" s="99"/>
      <c r="AQ1626" s="99"/>
      <c r="AR1626" s="99"/>
      <c r="AS1626" s="99"/>
      <c r="AT1626" s="99"/>
      <c r="AU1626" s="99"/>
      <c r="AV1626" s="99"/>
      <c r="AW1626" s="99"/>
      <c r="AX1626" s="100"/>
      <c r="AY1626" s="100"/>
      <c r="AZ1626" s="101"/>
      <c r="BA1626" s="102"/>
      <c r="BB1626" s="95"/>
      <c r="BC1626" s="95"/>
      <c r="BD1626" s="41">
        <v>4</v>
      </c>
      <c r="BE1626" s="52">
        <v>43</v>
      </c>
      <c r="BF1626" s="103">
        <v>4323</v>
      </c>
      <c r="BG1626" s="277"/>
    </row>
    <row r="1627" spans="1:59" s="63" customFormat="1" ht="12.75" x14ac:dyDescent="0.2">
      <c r="A1627" s="196">
        <v>4</v>
      </c>
      <c r="B1627" s="197" t="s">
        <v>422</v>
      </c>
      <c r="C1627" s="208">
        <v>43</v>
      </c>
      <c r="D1627" s="209" t="s">
        <v>688</v>
      </c>
      <c r="E1627" s="212">
        <v>4323</v>
      </c>
      <c r="F1627" s="213" t="s">
        <v>715</v>
      </c>
      <c r="G1627" s="231"/>
      <c r="H1627" s="65"/>
      <c r="I1627" s="222"/>
      <c r="J1627" s="66"/>
      <c r="K1627" s="66"/>
      <c r="L1627" s="66"/>
      <c r="M1627" s="64"/>
      <c r="N1627" s="304"/>
      <c r="O1627" s="305"/>
      <c r="P1627" s="127"/>
      <c r="Q1627" s="67"/>
      <c r="R1627" s="67"/>
      <c r="S1627" s="67"/>
      <c r="T1627" s="67"/>
      <c r="U1627" s="67"/>
      <c r="V1627" s="67"/>
      <c r="W1627" s="67"/>
      <c r="X1627" s="67"/>
      <c r="Y1627" s="68"/>
      <c r="Z1627" s="68"/>
      <c r="AA1627" s="68"/>
      <c r="AB1627" s="67"/>
      <c r="AC1627" s="67"/>
      <c r="AD1627" s="67"/>
      <c r="AE1627" s="67"/>
      <c r="AF1627" s="67"/>
      <c r="AG1627" s="67"/>
      <c r="AH1627" s="67"/>
      <c r="AI1627" s="67"/>
      <c r="AJ1627" s="68"/>
      <c r="AK1627" s="68"/>
      <c r="AL1627" s="68"/>
      <c r="AM1627" s="67"/>
      <c r="AN1627" s="67"/>
      <c r="AO1627" s="67"/>
      <c r="AP1627" s="67"/>
      <c r="AQ1627" s="67"/>
      <c r="AR1627" s="67"/>
      <c r="AS1627" s="67"/>
      <c r="AT1627" s="67"/>
      <c r="AU1627" s="67"/>
      <c r="AV1627" s="67"/>
      <c r="AW1627" s="67"/>
      <c r="AX1627" s="68"/>
      <c r="AY1627" s="68"/>
      <c r="AZ1627" s="69"/>
      <c r="BA1627" s="70"/>
      <c r="BB1627" s="71"/>
      <c r="BC1627" s="95"/>
      <c r="BD1627" s="41">
        <v>4</v>
      </c>
      <c r="BE1627" s="52">
        <v>43</v>
      </c>
      <c r="BF1627" s="103">
        <v>4323</v>
      </c>
      <c r="BG1627" s="275"/>
    </row>
    <row r="1628" spans="1:59" s="63" customFormat="1" ht="12.75" x14ac:dyDescent="0.2">
      <c r="A1628" s="196">
        <v>4</v>
      </c>
      <c r="B1628" s="197" t="s">
        <v>422</v>
      </c>
      <c r="C1628" s="208">
        <v>43</v>
      </c>
      <c r="D1628" s="209" t="s">
        <v>688</v>
      </c>
      <c r="E1628" s="212">
        <v>4323</v>
      </c>
      <c r="F1628" s="213" t="s">
        <v>715</v>
      </c>
      <c r="G1628" s="231" t="s">
        <v>1195</v>
      </c>
      <c r="H1628" s="72" t="s">
        <v>1233</v>
      </c>
      <c r="I1628" s="223" t="s">
        <v>1249</v>
      </c>
      <c r="J1628" s="73"/>
      <c r="K1628" s="73"/>
      <c r="L1628" s="73"/>
      <c r="M1628" s="74"/>
      <c r="N1628" s="247"/>
      <c r="O1628" s="306"/>
      <c r="P1628" s="105"/>
      <c r="Q1628" s="75"/>
      <c r="R1628" s="75"/>
      <c r="S1628" s="75"/>
      <c r="T1628" s="75"/>
      <c r="U1628" s="75"/>
      <c r="V1628" s="75"/>
      <c r="W1628" s="75"/>
      <c r="X1628" s="75"/>
      <c r="Y1628" s="76" t="s">
        <v>1241</v>
      </c>
      <c r="Z1628" s="77" t="s">
        <v>1241</v>
      </c>
      <c r="AA1628" s="78">
        <f>AA$1190</f>
        <v>5000</v>
      </c>
      <c r="AB1628" s="75"/>
      <c r="AC1628" s="75"/>
      <c r="AD1628" s="75"/>
      <c r="AE1628" s="75"/>
      <c r="AF1628" s="75"/>
      <c r="AG1628" s="75"/>
      <c r="AH1628" s="75"/>
      <c r="AI1628" s="75"/>
      <c r="AJ1628" s="76" t="s">
        <v>1241</v>
      </c>
      <c r="AK1628" s="77" t="s">
        <v>1241</v>
      </c>
      <c r="AL1628" s="78">
        <f>AL$1190</f>
        <v>0</v>
      </c>
      <c r="AM1628" s="75"/>
      <c r="AN1628" s="75"/>
      <c r="AO1628" s="75"/>
      <c r="AP1628" s="75"/>
      <c r="AQ1628" s="75"/>
      <c r="AR1628" s="75"/>
      <c r="AS1628" s="75"/>
      <c r="AT1628" s="75"/>
      <c r="AU1628" s="75"/>
      <c r="AV1628" s="75"/>
      <c r="AW1628" s="76" t="s">
        <v>1241</v>
      </c>
      <c r="AX1628" s="77" t="s">
        <v>1241</v>
      </c>
      <c r="AY1628" s="78">
        <f>AY$1190</f>
        <v>500</v>
      </c>
      <c r="AZ1628" s="79"/>
      <c r="BA1628" s="80" t="str">
        <f>I1628</f>
        <v>&gt; see 4255, Insulating wall cladding</v>
      </c>
      <c r="BB1628" s="71"/>
      <c r="BC1628" s="95"/>
      <c r="BD1628" s="41">
        <v>4</v>
      </c>
      <c r="BE1628" s="52">
        <v>43</v>
      </c>
      <c r="BF1628" s="103">
        <v>4323</v>
      </c>
      <c r="BG1628" s="276" t="str">
        <f>H1628</f>
        <v>Default Scenario (Link)</v>
      </c>
    </row>
    <row r="1629" spans="1:59" s="63" customFormat="1" ht="12.75" x14ac:dyDescent="0.2">
      <c r="A1629" s="196">
        <v>4</v>
      </c>
      <c r="B1629" s="197" t="s">
        <v>422</v>
      </c>
      <c r="C1629" s="208">
        <v>43</v>
      </c>
      <c r="D1629" s="209" t="s">
        <v>688</v>
      </c>
      <c r="E1629" s="212">
        <v>4323</v>
      </c>
      <c r="F1629" s="213" t="s">
        <v>715</v>
      </c>
      <c r="G1629" s="231"/>
      <c r="H1629" s="65"/>
      <c r="I1629" s="222"/>
      <c r="J1629" s="66"/>
      <c r="K1629" s="66"/>
      <c r="L1629" s="66"/>
      <c r="M1629" s="64"/>
      <c r="N1629" s="304"/>
      <c r="O1629" s="305"/>
      <c r="P1629" s="127"/>
      <c r="Q1629" s="67"/>
      <c r="R1629" s="67"/>
      <c r="S1629" s="67"/>
      <c r="T1629" s="67"/>
      <c r="U1629" s="67"/>
      <c r="V1629" s="67"/>
      <c r="W1629" s="67"/>
      <c r="X1629" s="67"/>
      <c r="Y1629" s="68"/>
      <c r="Z1629" s="68"/>
      <c r="AA1629" s="68"/>
      <c r="AB1629" s="67"/>
      <c r="AC1629" s="67"/>
      <c r="AD1629" s="67"/>
      <c r="AE1629" s="67"/>
      <c r="AF1629" s="67"/>
      <c r="AG1629" s="67"/>
      <c r="AH1629" s="67"/>
      <c r="AI1629" s="67"/>
      <c r="AJ1629" s="68"/>
      <c r="AK1629" s="68"/>
      <c r="AL1629" s="68"/>
      <c r="AM1629" s="67"/>
      <c r="AN1629" s="67"/>
      <c r="AO1629" s="67"/>
      <c r="AP1629" s="67"/>
      <c r="AQ1629" s="67"/>
      <c r="AR1629" s="67"/>
      <c r="AS1629" s="67"/>
      <c r="AT1629" s="67"/>
      <c r="AU1629" s="67"/>
      <c r="AV1629" s="67"/>
      <c r="AW1629" s="67"/>
      <c r="AX1629" s="68"/>
      <c r="AY1629" s="68"/>
      <c r="AZ1629" s="69"/>
      <c r="BA1629" s="70"/>
      <c r="BB1629" s="71"/>
      <c r="BC1629" s="95"/>
      <c r="BD1629" s="41">
        <v>4</v>
      </c>
      <c r="BE1629" s="52">
        <v>43</v>
      </c>
      <c r="BF1629" s="103">
        <v>4323</v>
      </c>
      <c r="BG1629" s="275"/>
    </row>
    <row r="1630" spans="1:59" s="63" customFormat="1" ht="12.75" x14ac:dyDescent="0.2">
      <c r="A1630" s="196">
        <v>4</v>
      </c>
      <c r="B1630" s="197" t="s">
        <v>422</v>
      </c>
      <c r="C1630" s="208">
        <v>43</v>
      </c>
      <c r="D1630" s="209" t="s">
        <v>688</v>
      </c>
      <c r="E1630" s="212">
        <v>4323</v>
      </c>
      <c r="F1630" s="213" t="s">
        <v>715</v>
      </c>
      <c r="G1630" s="232"/>
      <c r="H1630" s="97"/>
      <c r="I1630" s="224"/>
      <c r="J1630" s="98"/>
      <c r="K1630" s="98"/>
      <c r="L1630" s="98"/>
      <c r="M1630" s="96"/>
      <c r="N1630" s="307"/>
      <c r="O1630" s="246"/>
      <c r="P1630" s="124"/>
      <c r="Q1630" s="99"/>
      <c r="R1630" s="99"/>
      <c r="S1630" s="99"/>
      <c r="T1630" s="99"/>
      <c r="U1630" s="99"/>
      <c r="V1630" s="99"/>
      <c r="W1630" s="99"/>
      <c r="X1630" s="99"/>
      <c r="Y1630" s="100"/>
      <c r="Z1630" s="100"/>
      <c r="AA1630" s="100"/>
      <c r="AB1630" s="99"/>
      <c r="AC1630" s="99"/>
      <c r="AD1630" s="99"/>
      <c r="AE1630" s="99"/>
      <c r="AF1630" s="99"/>
      <c r="AG1630" s="99"/>
      <c r="AH1630" s="99"/>
      <c r="AI1630" s="99"/>
      <c r="AJ1630" s="100"/>
      <c r="AK1630" s="100"/>
      <c r="AL1630" s="100"/>
      <c r="AM1630" s="99"/>
      <c r="AN1630" s="99"/>
      <c r="AO1630" s="99"/>
      <c r="AP1630" s="99"/>
      <c r="AQ1630" s="99"/>
      <c r="AR1630" s="99"/>
      <c r="AS1630" s="99"/>
      <c r="AT1630" s="99"/>
      <c r="AU1630" s="99"/>
      <c r="AV1630" s="99"/>
      <c r="AW1630" s="99"/>
      <c r="AX1630" s="100"/>
      <c r="AY1630" s="100"/>
      <c r="AZ1630" s="101"/>
      <c r="BA1630" s="102"/>
      <c r="BB1630" s="95"/>
      <c r="BC1630" s="95"/>
      <c r="BD1630" s="41">
        <v>4</v>
      </c>
      <c r="BE1630" s="52">
        <v>43</v>
      </c>
      <c r="BF1630" s="103">
        <v>4323</v>
      </c>
      <c r="BG1630" s="277"/>
    </row>
    <row r="1631" spans="1:59" s="63" customFormat="1" ht="12.75" x14ac:dyDescent="0.2">
      <c r="A1631" s="196">
        <v>4</v>
      </c>
      <c r="B1631" s="197" t="s">
        <v>422</v>
      </c>
      <c r="C1631" s="208">
        <v>43</v>
      </c>
      <c r="D1631" s="209" t="s">
        <v>688</v>
      </c>
      <c r="E1631" s="212">
        <v>4323</v>
      </c>
      <c r="F1631" s="213" t="s">
        <v>715</v>
      </c>
      <c r="G1631" s="231"/>
      <c r="H1631" s="65"/>
      <c r="I1631" s="222"/>
      <c r="J1631" s="66"/>
      <c r="K1631" s="66"/>
      <c r="L1631" s="66"/>
      <c r="M1631" s="64"/>
      <c r="N1631" s="304"/>
      <c r="O1631" s="305"/>
      <c r="P1631" s="127"/>
      <c r="Q1631" s="67"/>
      <c r="R1631" s="67"/>
      <c r="S1631" s="67"/>
      <c r="T1631" s="67"/>
      <c r="U1631" s="67"/>
      <c r="V1631" s="67"/>
      <c r="W1631" s="67"/>
      <c r="X1631" s="67"/>
      <c r="Y1631" s="68"/>
      <c r="Z1631" s="68"/>
      <c r="AA1631" s="68"/>
      <c r="AB1631" s="67"/>
      <c r="AC1631" s="67"/>
      <c r="AD1631" s="67"/>
      <c r="AE1631" s="67"/>
      <c r="AF1631" s="67"/>
      <c r="AG1631" s="67"/>
      <c r="AH1631" s="67"/>
      <c r="AI1631" s="67"/>
      <c r="AJ1631" s="68"/>
      <c r="AK1631" s="68"/>
      <c r="AL1631" s="68"/>
      <c r="AM1631" s="67"/>
      <c r="AN1631" s="67"/>
      <c r="AO1631" s="67"/>
      <c r="AP1631" s="67"/>
      <c r="AQ1631" s="67"/>
      <c r="AR1631" s="67"/>
      <c r="AS1631" s="67"/>
      <c r="AT1631" s="67"/>
      <c r="AU1631" s="67"/>
      <c r="AV1631" s="67"/>
      <c r="AW1631" s="67"/>
      <c r="AX1631" s="68"/>
      <c r="AY1631" s="68"/>
      <c r="AZ1631" s="69"/>
      <c r="BA1631" s="70"/>
      <c r="BB1631" s="71"/>
      <c r="BC1631" s="95"/>
      <c r="BD1631" s="41">
        <v>4</v>
      </c>
      <c r="BE1631" s="52">
        <v>43</v>
      </c>
      <c r="BF1631" s="103">
        <v>4323</v>
      </c>
      <c r="BG1631" s="275"/>
    </row>
    <row r="1632" spans="1:59" s="63" customFormat="1" ht="12.75" x14ac:dyDescent="0.2">
      <c r="A1632" s="196">
        <v>4</v>
      </c>
      <c r="B1632" s="197" t="s">
        <v>422</v>
      </c>
      <c r="C1632" s="208">
        <v>43</v>
      </c>
      <c r="D1632" s="209" t="s">
        <v>688</v>
      </c>
      <c r="E1632" s="212">
        <v>4323</v>
      </c>
      <c r="F1632" s="213" t="s">
        <v>715</v>
      </c>
      <c r="G1632" s="231" t="s">
        <v>729</v>
      </c>
      <c r="H1632" s="72" t="s">
        <v>1233</v>
      </c>
      <c r="I1632" s="223" t="s">
        <v>1247</v>
      </c>
      <c r="J1632" s="73"/>
      <c r="K1632" s="73"/>
      <c r="L1632" s="73"/>
      <c r="M1632" s="74"/>
      <c r="N1632" s="247"/>
      <c r="O1632" s="306"/>
      <c r="P1632" s="105"/>
      <c r="Q1632" s="75"/>
      <c r="R1632" s="75"/>
      <c r="S1632" s="75"/>
      <c r="T1632" s="75"/>
      <c r="U1632" s="75"/>
      <c r="V1632" s="75"/>
      <c r="W1632" s="75"/>
      <c r="X1632" s="75"/>
      <c r="Y1632" s="76" t="s">
        <v>1241</v>
      </c>
      <c r="Z1632" s="77" t="s">
        <v>1241</v>
      </c>
      <c r="AA1632" s="78">
        <f>AA$2549</f>
        <v>5000</v>
      </c>
      <c r="AB1632" s="75"/>
      <c r="AC1632" s="75"/>
      <c r="AD1632" s="75"/>
      <c r="AE1632" s="75"/>
      <c r="AF1632" s="75"/>
      <c r="AG1632" s="75"/>
      <c r="AH1632" s="75"/>
      <c r="AI1632" s="75"/>
      <c r="AJ1632" s="76" t="s">
        <v>1241</v>
      </c>
      <c r="AK1632" s="77" t="s">
        <v>1241</v>
      </c>
      <c r="AL1632" s="78">
        <f>AL$2549</f>
        <v>0</v>
      </c>
      <c r="AM1632" s="75"/>
      <c r="AN1632" s="75"/>
      <c r="AO1632" s="75"/>
      <c r="AP1632" s="75"/>
      <c r="AQ1632" s="75"/>
      <c r="AR1632" s="75"/>
      <c r="AS1632" s="75"/>
      <c r="AT1632" s="75"/>
      <c r="AU1632" s="75"/>
      <c r="AV1632" s="75"/>
      <c r="AW1632" s="76" t="s">
        <v>1241</v>
      </c>
      <c r="AX1632" s="77" t="s">
        <v>1241</v>
      </c>
      <c r="AY1632" s="78">
        <f>AY$2549</f>
        <v>500</v>
      </c>
      <c r="AZ1632" s="79"/>
      <c r="BA1632" s="80" t="str">
        <f>I1632</f>
        <v>&gt; see 4711, Thermal insulation</v>
      </c>
      <c r="BB1632" s="71"/>
      <c r="BC1632" s="95"/>
      <c r="BD1632" s="41">
        <v>4</v>
      </c>
      <c r="BE1632" s="52">
        <v>43</v>
      </c>
      <c r="BF1632" s="103">
        <v>4323</v>
      </c>
      <c r="BG1632" s="276" t="str">
        <f>H1632</f>
        <v>Default Scenario (Link)</v>
      </c>
    </row>
    <row r="1633" spans="1:59" s="63" customFormat="1" ht="12.75" x14ac:dyDescent="0.2">
      <c r="A1633" s="196">
        <v>4</v>
      </c>
      <c r="B1633" s="197" t="s">
        <v>422</v>
      </c>
      <c r="C1633" s="208">
        <v>43</v>
      </c>
      <c r="D1633" s="209" t="s">
        <v>688</v>
      </c>
      <c r="E1633" s="212">
        <v>4323</v>
      </c>
      <c r="F1633" s="213" t="s">
        <v>715</v>
      </c>
      <c r="G1633" s="231"/>
      <c r="H1633" s="65"/>
      <c r="I1633" s="222"/>
      <c r="J1633" s="66"/>
      <c r="K1633" s="66"/>
      <c r="L1633" s="66"/>
      <c r="M1633" s="64"/>
      <c r="N1633" s="304"/>
      <c r="O1633" s="305"/>
      <c r="P1633" s="127"/>
      <c r="Q1633" s="67"/>
      <c r="R1633" s="67"/>
      <c r="S1633" s="67"/>
      <c r="T1633" s="67"/>
      <c r="U1633" s="67"/>
      <c r="V1633" s="67"/>
      <c r="W1633" s="67"/>
      <c r="X1633" s="67"/>
      <c r="Y1633" s="68"/>
      <c r="Z1633" s="68"/>
      <c r="AA1633" s="68"/>
      <c r="AB1633" s="67"/>
      <c r="AC1633" s="67"/>
      <c r="AD1633" s="67"/>
      <c r="AE1633" s="67"/>
      <c r="AF1633" s="67"/>
      <c r="AG1633" s="67"/>
      <c r="AH1633" s="67"/>
      <c r="AI1633" s="67"/>
      <c r="AJ1633" s="68"/>
      <c r="AK1633" s="68"/>
      <c r="AL1633" s="68"/>
      <c r="AM1633" s="67"/>
      <c r="AN1633" s="67"/>
      <c r="AO1633" s="67"/>
      <c r="AP1633" s="67"/>
      <c r="AQ1633" s="67"/>
      <c r="AR1633" s="67"/>
      <c r="AS1633" s="67"/>
      <c r="AT1633" s="67"/>
      <c r="AU1633" s="67"/>
      <c r="AV1633" s="67"/>
      <c r="AW1633" s="67"/>
      <c r="AX1633" s="68"/>
      <c r="AY1633" s="68"/>
      <c r="AZ1633" s="69"/>
      <c r="BA1633" s="70"/>
      <c r="BB1633" s="71"/>
      <c r="BC1633" s="95"/>
      <c r="BD1633" s="41">
        <v>4</v>
      </c>
      <c r="BE1633" s="52">
        <v>43</v>
      </c>
      <c r="BF1633" s="103">
        <v>4323</v>
      </c>
      <c r="BG1633" s="275"/>
    </row>
    <row r="1634" spans="1:59" s="63" customFormat="1" ht="12.75" x14ac:dyDescent="0.2">
      <c r="A1634" s="196">
        <v>4</v>
      </c>
      <c r="B1634" s="197" t="s">
        <v>422</v>
      </c>
      <c r="C1634" s="208">
        <v>43</v>
      </c>
      <c r="D1634" s="209" t="s">
        <v>688</v>
      </c>
      <c r="E1634" s="212">
        <v>4323</v>
      </c>
      <c r="F1634" s="213" t="s">
        <v>715</v>
      </c>
      <c r="G1634" s="232"/>
      <c r="H1634" s="97"/>
      <c r="I1634" s="224"/>
      <c r="J1634" s="98"/>
      <c r="K1634" s="98"/>
      <c r="L1634" s="98"/>
      <c r="M1634" s="96"/>
      <c r="N1634" s="307"/>
      <c r="O1634" s="246"/>
      <c r="P1634" s="124"/>
      <c r="Q1634" s="99"/>
      <c r="R1634" s="99"/>
      <c r="S1634" s="99"/>
      <c r="T1634" s="99"/>
      <c r="U1634" s="99"/>
      <c r="V1634" s="99"/>
      <c r="W1634" s="99"/>
      <c r="X1634" s="99"/>
      <c r="Y1634" s="100"/>
      <c r="Z1634" s="100"/>
      <c r="AA1634" s="100"/>
      <c r="AB1634" s="99"/>
      <c r="AC1634" s="99"/>
      <c r="AD1634" s="99"/>
      <c r="AE1634" s="99"/>
      <c r="AF1634" s="99"/>
      <c r="AG1634" s="99"/>
      <c r="AH1634" s="99"/>
      <c r="AI1634" s="99"/>
      <c r="AJ1634" s="100"/>
      <c r="AK1634" s="100"/>
      <c r="AL1634" s="100"/>
      <c r="AM1634" s="99"/>
      <c r="AN1634" s="99"/>
      <c r="AO1634" s="99"/>
      <c r="AP1634" s="99"/>
      <c r="AQ1634" s="99"/>
      <c r="AR1634" s="99"/>
      <c r="AS1634" s="99"/>
      <c r="AT1634" s="99"/>
      <c r="AU1634" s="99"/>
      <c r="AV1634" s="99"/>
      <c r="AW1634" s="99"/>
      <c r="AX1634" s="100"/>
      <c r="AY1634" s="100"/>
      <c r="AZ1634" s="101"/>
      <c r="BA1634" s="102"/>
      <c r="BB1634" s="95"/>
      <c r="BC1634" s="95"/>
      <c r="BD1634" s="41">
        <v>4</v>
      </c>
      <c r="BE1634" s="52">
        <v>43</v>
      </c>
      <c r="BF1634" s="103">
        <v>4323</v>
      </c>
      <c r="BG1634" s="277"/>
    </row>
    <row r="1635" spans="1:59" x14ac:dyDescent="0.25">
      <c r="A1635" s="196">
        <v>4</v>
      </c>
      <c r="B1635" s="197" t="s">
        <v>422</v>
      </c>
      <c r="C1635" s="208">
        <v>43</v>
      </c>
      <c r="D1635" s="209" t="s">
        <v>688</v>
      </c>
      <c r="E1635" s="210">
        <v>4324</v>
      </c>
      <c r="F1635" s="211" t="s">
        <v>719</v>
      </c>
      <c r="G1635" s="235"/>
      <c r="H1635" s="145"/>
      <c r="I1635" s="221"/>
      <c r="J1635" s="57"/>
      <c r="K1635" s="57"/>
      <c r="L1635" s="57"/>
      <c r="M1635" s="144"/>
      <c r="N1635" s="324"/>
      <c r="O1635" s="325"/>
      <c r="P1635" s="146"/>
      <c r="Q1635" s="146"/>
      <c r="R1635" s="146"/>
      <c r="S1635" s="146"/>
      <c r="T1635" s="146"/>
      <c r="U1635" s="146"/>
      <c r="V1635" s="146"/>
      <c r="W1635" s="146"/>
      <c r="X1635" s="146"/>
      <c r="Y1635" s="59"/>
      <c r="Z1635" s="123"/>
      <c r="AA1635" s="123"/>
      <c r="AB1635" s="146"/>
      <c r="AC1635" s="146"/>
      <c r="AD1635" s="146"/>
      <c r="AE1635" s="146"/>
      <c r="AF1635" s="146"/>
      <c r="AG1635" s="146"/>
      <c r="AH1635" s="146"/>
      <c r="AI1635" s="146"/>
      <c r="AJ1635" s="59"/>
      <c r="AK1635" s="123"/>
      <c r="AL1635" s="123"/>
      <c r="AM1635" s="146"/>
      <c r="AN1635" s="146"/>
      <c r="AO1635" s="146"/>
      <c r="AP1635" s="146"/>
      <c r="AQ1635" s="146"/>
      <c r="AR1635" s="146"/>
      <c r="AS1635" s="146"/>
      <c r="AT1635" s="146"/>
      <c r="AU1635" s="146"/>
      <c r="AV1635" s="146"/>
      <c r="AW1635" s="58"/>
      <c r="AX1635" s="123"/>
      <c r="AY1635" s="59"/>
      <c r="AZ1635" s="147"/>
      <c r="BA1635" s="148"/>
      <c r="BB1635" s="143"/>
      <c r="BC1635" s="143"/>
      <c r="BD1635" s="41">
        <v>4</v>
      </c>
      <c r="BE1635" s="52">
        <v>43</v>
      </c>
      <c r="BF1635" s="62">
        <v>4324</v>
      </c>
      <c r="BG1635" s="284"/>
    </row>
    <row r="1636" spans="1:59" s="63" customFormat="1" ht="12.75" x14ac:dyDescent="0.2">
      <c r="A1636" s="196">
        <v>4</v>
      </c>
      <c r="B1636" s="197" t="s">
        <v>422</v>
      </c>
      <c r="C1636" s="208">
        <v>43</v>
      </c>
      <c r="D1636" s="209" t="s">
        <v>688</v>
      </c>
      <c r="E1636" s="210">
        <v>4324</v>
      </c>
      <c r="F1636" s="211" t="s">
        <v>719</v>
      </c>
      <c r="G1636" s="230"/>
      <c r="H1636" s="56"/>
      <c r="I1636" s="221"/>
      <c r="J1636" s="57"/>
      <c r="K1636" s="57"/>
      <c r="L1636" s="57"/>
      <c r="M1636" s="55"/>
      <c r="N1636" s="303"/>
      <c r="O1636" s="245"/>
      <c r="P1636" s="122"/>
      <c r="Q1636" s="58"/>
      <c r="R1636" s="58"/>
      <c r="S1636" s="58"/>
      <c r="T1636" s="58"/>
      <c r="U1636" s="58"/>
      <c r="V1636" s="58"/>
      <c r="W1636" s="58"/>
      <c r="X1636" s="58"/>
      <c r="Y1636" s="59"/>
      <c r="Z1636" s="59"/>
      <c r="AA1636" s="59"/>
      <c r="AB1636" s="58"/>
      <c r="AC1636" s="58"/>
      <c r="AD1636" s="58"/>
      <c r="AE1636" s="58"/>
      <c r="AF1636" s="58"/>
      <c r="AG1636" s="58"/>
      <c r="AH1636" s="58"/>
      <c r="AI1636" s="58"/>
      <c r="AJ1636" s="59"/>
      <c r="AK1636" s="59"/>
      <c r="AL1636" s="59"/>
      <c r="AM1636" s="58"/>
      <c r="AN1636" s="58"/>
      <c r="AO1636" s="58"/>
      <c r="AP1636" s="58"/>
      <c r="AQ1636" s="58"/>
      <c r="AR1636" s="58"/>
      <c r="AS1636" s="58"/>
      <c r="AT1636" s="58"/>
      <c r="AU1636" s="58"/>
      <c r="AV1636" s="58"/>
      <c r="AW1636" s="58"/>
      <c r="AX1636" s="59"/>
      <c r="AY1636" s="59"/>
      <c r="AZ1636" s="60"/>
      <c r="BA1636" s="61"/>
      <c r="BB1636" s="54"/>
      <c r="BC1636" s="54"/>
      <c r="BD1636" s="41">
        <v>4</v>
      </c>
      <c r="BE1636" s="52">
        <v>43</v>
      </c>
      <c r="BF1636" s="62">
        <v>4324</v>
      </c>
      <c r="BG1636" s="274"/>
    </row>
    <row r="1637" spans="1:59" s="63" customFormat="1" ht="12.75" x14ac:dyDescent="0.2">
      <c r="A1637" s="196">
        <v>4</v>
      </c>
      <c r="B1637" s="197" t="s">
        <v>422</v>
      </c>
      <c r="C1637" s="208">
        <v>43</v>
      </c>
      <c r="D1637" s="209" t="s">
        <v>688</v>
      </c>
      <c r="E1637" s="210">
        <v>4324</v>
      </c>
      <c r="F1637" s="211" t="s">
        <v>719</v>
      </c>
      <c r="G1637" s="231" t="s">
        <v>1195</v>
      </c>
      <c r="H1637" s="65"/>
      <c r="I1637" s="222"/>
      <c r="J1637" s="66"/>
      <c r="K1637" s="66"/>
      <c r="L1637" s="66"/>
      <c r="M1637" s="64"/>
      <c r="N1637" s="308"/>
      <c r="O1637" s="309"/>
      <c r="P1637" s="127"/>
      <c r="Q1637" s="67"/>
      <c r="R1637" s="67"/>
      <c r="S1637" s="67"/>
      <c r="T1637" s="67"/>
      <c r="U1637" s="67"/>
      <c r="V1637" s="67"/>
      <c r="W1637" s="67"/>
      <c r="X1637" s="67"/>
      <c r="Y1637" s="68"/>
      <c r="Z1637" s="68"/>
      <c r="AA1637" s="68"/>
      <c r="AB1637" s="67"/>
      <c r="AC1637" s="67"/>
      <c r="AD1637" s="67"/>
      <c r="AE1637" s="67"/>
      <c r="AF1637" s="67"/>
      <c r="AG1637" s="67"/>
      <c r="AH1637" s="67"/>
      <c r="AI1637" s="67"/>
      <c r="AJ1637" s="68"/>
      <c r="AK1637" s="68"/>
      <c r="AL1637" s="68"/>
      <c r="AM1637" s="67"/>
      <c r="AN1637" s="67"/>
      <c r="AO1637" s="67"/>
      <c r="AP1637" s="67"/>
      <c r="AQ1637" s="67"/>
      <c r="AR1637" s="67"/>
      <c r="AS1637" s="67"/>
      <c r="AT1637" s="67"/>
      <c r="AU1637" s="67"/>
      <c r="AV1637" s="67"/>
      <c r="AW1637" s="67"/>
      <c r="AX1637" s="68"/>
      <c r="AY1637" s="68"/>
      <c r="AZ1637" s="69"/>
      <c r="BA1637" s="70"/>
      <c r="BB1637" s="71"/>
      <c r="BC1637" s="54"/>
      <c r="BD1637" s="41">
        <v>4</v>
      </c>
      <c r="BE1637" s="52">
        <v>43</v>
      </c>
      <c r="BF1637" s="62">
        <v>4324</v>
      </c>
      <c r="BG1637" s="275"/>
    </row>
    <row r="1638" spans="1:59" s="63" customFormat="1" ht="12.75" x14ac:dyDescent="0.2">
      <c r="A1638" s="196">
        <v>4</v>
      </c>
      <c r="B1638" s="197" t="s">
        <v>422</v>
      </c>
      <c r="C1638" s="208">
        <v>43</v>
      </c>
      <c r="D1638" s="209" t="s">
        <v>688</v>
      </c>
      <c r="E1638" s="210">
        <v>4324</v>
      </c>
      <c r="F1638" s="211" t="s">
        <v>719</v>
      </c>
      <c r="G1638" s="231" t="s">
        <v>1195</v>
      </c>
      <c r="H1638" s="72" t="s">
        <v>47</v>
      </c>
      <c r="I1638" s="223"/>
      <c r="J1638" s="73"/>
      <c r="K1638" s="73"/>
      <c r="L1638" s="73"/>
      <c r="M1638" s="74"/>
      <c r="N1638" s="247"/>
      <c r="O1638" s="306"/>
      <c r="P1638" s="105"/>
      <c r="Q1638" s="75"/>
      <c r="R1638" s="75"/>
      <c r="S1638" s="75"/>
      <c r="T1638" s="75"/>
      <c r="U1638" s="75"/>
      <c r="V1638" s="75"/>
      <c r="W1638" s="75"/>
      <c r="X1638" s="75"/>
      <c r="Y1638" s="76">
        <f>IF(ISNUMBER(VLOOKUP(Y1640,P$7:W$7,MATCH(Y1640,P$7:W$7))),VLOOKUP(Y1640,P$7:W$7,MATCH(Y1640,P$7:W$7)),IF(N1642=0,"No Data",IF(Y1640&gt;0,"&lt;100",0)))</f>
        <v>10000</v>
      </c>
      <c r="Z1638" s="77">
        <f>IF(ISNUMBER(VLOOKUP(Z1642,P$7:W$7,MATCH(Z1642,P$7:W$7))),VLOOKUP(Z1642,P$7:W$7,MATCH(Z1642,P$7:W$7)),IF(N1642=0,"No Data",IF(Z1642&gt;0,"&lt;100",0)))</f>
        <v>10000</v>
      </c>
      <c r="AA1638" s="106">
        <f>IF(ISNUMBER(Z1638),Z1638,0)</f>
        <v>10000</v>
      </c>
      <c r="AB1638" s="75"/>
      <c r="AC1638" s="75"/>
      <c r="AD1638" s="75"/>
      <c r="AE1638" s="75"/>
      <c r="AF1638" s="75"/>
      <c r="AG1638" s="75"/>
      <c r="AH1638" s="75"/>
      <c r="AI1638" s="75"/>
      <c r="AJ1638" s="76">
        <f>IF(ISNUMBER(VLOOKUP(AJ1640,AB$7:AH$7,MATCH(AJ1640,AB$7:AH$7))),VLOOKUP(AJ1640,AB$7:AH$7,MATCH(AJ1640,AB$7:AH$7)),IF(N1642=0,"No Data",IF(AJ1640&gt;0,"&lt;50",0)))</f>
        <v>0</v>
      </c>
      <c r="AK1638" s="77">
        <f>IF(ISNUMBER(VLOOKUP(AK1642,AB$7:AH$7,MATCH(AK1642,AB$7:AH$7))),VLOOKUP(AK1642,AB$7:AH$7,MATCH(AK1642,AB$7:AH$7)),IF(N1642=0,"No Data",IF(AK1642&gt;0,"&lt;50",0)))</f>
        <v>0</v>
      </c>
      <c r="AL1638" s="106">
        <f>IF(ISNUMBER(AK1638),AK1638,0)</f>
        <v>0</v>
      </c>
      <c r="AM1638" s="75"/>
      <c r="AN1638" s="75"/>
      <c r="AO1638" s="75"/>
      <c r="AP1638" s="75"/>
      <c r="AQ1638" s="75"/>
      <c r="AR1638" s="75"/>
      <c r="AS1638" s="75"/>
      <c r="AT1638" s="75"/>
      <c r="AU1638" s="75"/>
      <c r="AV1638" s="75"/>
      <c r="AW1638" s="76">
        <f>IF(ISNUMBER(VLOOKUP(AW1640,AM$7:AU$7,MATCH(AW1640,AM$7:AU$7))),VLOOKUP(AW1640,AM$7:AU$7,MATCH(AW1640,AM$7:AU$7)),IF(N1642=0,"No Data",IF(AW1640&gt;0,"&lt;10",0)))</f>
        <v>1000</v>
      </c>
      <c r="AX1638" s="77">
        <f>IF(ISNUMBER(VLOOKUP(AX1642,AM$7:AU$7,MATCH(AX1642,AM$7:AU$7))),VLOOKUP(AX1642,AM$7:AU$7,MATCH(AX1642,AM$7:AU$7)),IF(N1642=0,"No Data",IF(AX1642&gt;0,"&lt;10",0)))</f>
        <v>1000</v>
      </c>
      <c r="AY1638" s="106">
        <f>IF(ISNUMBER(AX1638),AX1638,0)</f>
        <v>1000</v>
      </c>
      <c r="AZ1638" s="79"/>
      <c r="BA1638" s="80"/>
      <c r="BB1638" s="71"/>
      <c r="BC1638" s="54"/>
      <c r="BD1638" s="41">
        <v>4</v>
      </c>
      <c r="BE1638" s="52">
        <v>43</v>
      </c>
      <c r="BF1638" s="62">
        <v>4324</v>
      </c>
      <c r="BG1638" s="276" t="s">
        <v>47</v>
      </c>
    </row>
    <row r="1639" spans="1:59" s="63" customFormat="1" ht="12.75" x14ac:dyDescent="0.2">
      <c r="A1639" s="196">
        <v>4</v>
      </c>
      <c r="B1639" s="197" t="s">
        <v>422</v>
      </c>
      <c r="C1639" s="208">
        <v>43</v>
      </c>
      <c r="D1639" s="209" t="s">
        <v>688</v>
      </c>
      <c r="E1639" s="210">
        <v>4324</v>
      </c>
      <c r="F1639" s="211" t="s">
        <v>719</v>
      </c>
      <c r="G1639" s="231" t="s">
        <v>1195</v>
      </c>
      <c r="H1639" s="81" t="s">
        <v>48</v>
      </c>
      <c r="I1639" s="223"/>
      <c r="J1639" s="73"/>
      <c r="K1639" s="73"/>
      <c r="L1639" s="73"/>
      <c r="M1639" s="74"/>
      <c r="N1639" s="247"/>
      <c r="O1639" s="306"/>
      <c r="P1639" s="105"/>
      <c r="Q1639" s="75"/>
      <c r="R1639" s="75"/>
      <c r="S1639" s="75"/>
      <c r="T1639" s="75"/>
      <c r="U1639" s="75"/>
      <c r="V1639" s="75"/>
      <c r="W1639" s="75"/>
      <c r="X1639" s="75"/>
      <c r="Y1639" s="82">
        <f>MIN(X1643:X1644)</f>
        <v>100</v>
      </c>
      <c r="Z1639" s="83"/>
      <c r="AA1639" s="83"/>
      <c r="AB1639" s="75"/>
      <c r="AC1639" s="75"/>
      <c r="AD1639" s="75"/>
      <c r="AE1639" s="75"/>
      <c r="AF1639" s="75"/>
      <c r="AG1639" s="75"/>
      <c r="AH1639" s="75"/>
      <c r="AI1639" s="75"/>
      <c r="AJ1639" s="82">
        <f>MIN(AI1643:AI1644)</f>
        <v>0</v>
      </c>
      <c r="AK1639" s="83"/>
      <c r="AL1639" s="83"/>
      <c r="AM1639" s="75"/>
      <c r="AN1639" s="75"/>
      <c r="AO1639" s="75"/>
      <c r="AP1639" s="75"/>
      <c r="AQ1639" s="75"/>
      <c r="AR1639" s="75"/>
      <c r="AS1639" s="75"/>
      <c r="AT1639" s="75"/>
      <c r="AU1639" s="75"/>
      <c r="AV1639" s="75"/>
      <c r="AW1639" s="82">
        <f>MIN(AV1643:AV1644)</f>
        <v>100</v>
      </c>
      <c r="AX1639" s="83"/>
      <c r="AY1639" s="83"/>
      <c r="AZ1639" s="79"/>
      <c r="BA1639" s="80"/>
      <c r="BB1639" s="71"/>
      <c r="BC1639" s="54"/>
      <c r="BD1639" s="41">
        <v>4</v>
      </c>
      <c r="BE1639" s="52">
        <v>43</v>
      </c>
      <c r="BF1639" s="62">
        <v>4324</v>
      </c>
      <c r="BG1639" s="278" t="s">
        <v>48</v>
      </c>
    </row>
    <row r="1640" spans="1:59" s="63" customFormat="1" ht="12.75" x14ac:dyDescent="0.2">
      <c r="A1640" s="196">
        <v>4</v>
      </c>
      <c r="B1640" s="197" t="s">
        <v>422</v>
      </c>
      <c r="C1640" s="208">
        <v>43</v>
      </c>
      <c r="D1640" s="209" t="s">
        <v>688</v>
      </c>
      <c r="E1640" s="210">
        <v>4324</v>
      </c>
      <c r="F1640" s="211" t="s">
        <v>719</v>
      </c>
      <c r="G1640" s="231" t="s">
        <v>1195</v>
      </c>
      <c r="H1640" s="81" t="s">
        <v>49</v>
      </c>
      <c r="I1640" s="223"/>
      <c r="J1640" s="73"/>
      <c r="K1640" s="73"/>
      <c r="L1640" s="73"/>
      <c r="M1640" s="74"/>
      <c r="N1640" s="247"/>
      <c r="O1640" s="306"/>
      <c r="P1640" s="105"/>
      <c r="Q1640" s="75"/>
      <c r="R1640" s="75"/>
      <c r="S1640" s="75"/>
      <c r="T1640" s="75"/>
      <c r="U1640" s="75"/>
      <c r="V1640" s="75"/>
      <c r="W1640" s="75"/>
      <c r="X1640" s="75"/>
      <c r="Y1640" s="84">
        <f>IF(ISNUMBER(AVERAGE(X1643:X1644)),AVERAGE(X1643:X1644),0)</f>
        <v>12550</v>
      </c>
      <c r="Z1640" s="83"/>
      <c r="AA1640" s="83"/>
      <c r="AB1640" s="75"/>
      <c r="AC1640" s="75"/>
      <c r="AD1640" s="75"/>
      <c r="AE1640" s="75"/>
      <c r="AF1640" s="75"/>
      <c r="AG1640" s="75"/>
      <c r="AH1640" s="75"/>
      <c r="AI1640" s="75"/>
      <c r="AJ1640" s="84">
        <f>IF(ISNUMBER(AVERAGE(AI1643:AI1644)),AVERAGE(AI1643:AI1644),0)</f>
        <v>0</v>
      </c>
      <c r="AK1640" s="83"/>
      <c r="AL1640" s="83"/>
      <c r="AM1640" s="75"/>
      <c r="AN1640" s="75"/>
      <c r="AO1640" s="75"/>
      <c r="AP1640" s="75"/>
      <c r="AQ1640" s="75"/>
      <c r="AR1640" s="75"/>
      <c r="AS1640" s="75"/>
      <c r="AT1640" s="75"/>
      <c r="AU1640" s="75"/>
      <c r="AV1640" s="75"/>
      <c r="AW1640" s="84">
        <f>IF(ISNUMBER(AVERAGE(AV1643:AV1644)),AVERAGE(AV1643:AV1644),0)</f>
        <v>1300</v>
      </c>
      <c r="AX1640" s="83"/>
      <c r="AY1640" s="83"/>
      <c r="AZ1640" s="79"/>
      <c r="BA1640" s="80"/>
      <c r="BB1640" s="71"/>
      <c r="BC1640" s="54"/>
      <c r="BD1640" s="41">
        <v>4</v>
      </c>
      <c r="BE1640" s="52">
        <v>43</v>
      </c>
      <c r="BF1640" s="62">
        <v>4324</v>
      </c>
      <c r="BG1640" s="278" t="s">
        <v>49</v>
      </c>
    </row>
    <row r="1641" spans="1:59" s="63" customFormat="1" ht="12.75" x14ac:dyDescent="0.2">
      <c r="A1641" s="196">
        <v>4</v>
      </c>
      <c r="B1641" s="197" t="s">
        <v>422</v>
      </c>
      <c r="C1641" s="208">
        <v>43</v>
      </c>
      <c r="D1641" s="209" t="s">
        <v>688</v>
      </c>
      <c r="E1641" s="210">
        <v>4324</v>
      </c>
      <c r="F1641" s="211" t="s">
        <v>719</v>
      </c>
      <c r="G1641" s="231" t="s">
        <v>1195</v>
      </c>
      <c r="H1641" s="81" t="s">
        <v>50</v>
      </c>
      <c r="I1641" s="223"/>
      <c r="J1641" s="73"/>
      <c r="K1641" s="73"/>
      <c r="L1641" s="73"/>
      <c r="M1641" s="74"/>
      <c r="N1641" s="247"/>
      <c r="O1641" s="306"/>
      <c r="P1641" s="105"/>
      <c r="Q1641" s="75"/>
      <c r="R1641" s="75"/>
      <c r="S1641" s="75"/>
      <c r="T1641" s="75"/>
      <c r="U1641" s="75"/>
      <c r="V1641" s="75"/>
      <c r="W1641" s="75"/>
      <c r="X1641" s="75"/>
      <c r="Y1641" s="84">
        <f>MAX(X1643:X1644)</f>
        <v>25000</v>
      </c>
      <c r="Z1641" s="83"/>
      <c r="AA1641" s="83"/>
      <c r="AB1641" s="75"/>
      <c r="AC1641" s="75"/>
      <c r="AD1641" s="75"/>
      <c r="AE1641" s="75"/>
      <c r="AF1641" s="75"/>
      <c r="AG1641" s="75"/>
      <c r="AH1641" s="75"/>
      <c r="AI1641" s="75"/>
      <c r="AJ1641" s="84">
        <f>MAX(AI1643:AI1644)</f>
        <v>0</v>
      </c>
      <c r="AK1641" s="83"/>
      <c r="AL1641" s="83"/>
      <c r="AM1641" s="75"/>
      <c r="AN1641" s="75"/>
      <c r="AO1641" s="75"/>
      <c r="AP1641" s="75"/>
      <c r="AQ1641" s="75"/>
      <c r="AR1641" s="75"/>
      <c r="AS1641" s="75"/>
      <c r="AT1641" s="75"/>
      <c r="AU1641" s="75"/>
      <c r="AV1641" s="75"/>
      <c r="AW1641" s="84">
        <f>MAX(AV1643:AV1644)</f>
        <v>2500</v>
      </c>
      <c r="AX1641" s="83"/>
      <c r="AY1641" s="83"/>
      <c r="AZ1641" s="79"/>
      <c r="BA1641" s="80"/>
      <c r="BB1641" s="71"/>
      <c r="BC1641" s="54"/>
      <c r="BD1641" s="41">
        <v>4</v>
      </c>
      <c r="BE1641" s="52">
        <v>43</v>
      </c>
      <c r="BF1641" s="62">
        <v>4324</v>
      </c>
      <c r="BG1641" s="278" t="s">
        <v>50</v>
      </c>
    </row>
    <row r="1642" spans="1:59" s="63" customFormat="1" ht="12.75" x14ac:dyDescent="0.2">
      <c r="A1642" s="196">
        <v>4</v>
      </c>
      <c r="B1642" s="197" t="s">
        <v>422</v>
      </c>
      <c r="C1642" s="208">
        <v>43</v>
      </c>
      <c r="D1642" s="209" t="s">
        <v>688</v>
      </c>
      <c r="E1642" s="210">
        <v>4324</v>
      </c>
      <c r="F1642" s="211" t="s">
        <v>719</v>
      </c>
      <c r="G1642" s="231" t="s">
        <v>1195</v>
      </c>
      <c r="H1642" s="85" t="s">
        <v>51</v>
      </c>
      <c r="I1642" s="223"/>
      <c r="J1642" s="73"/>
      <c r="K1642" s="73"/>
      <c r="L1642" s="73"/>
      <c r="M1642" s="74"/>
      <c r="N1642" s="317">
        <f>SUM(N1643:N1644)</f>
        <v>2</v>
      </c>
      <c r="O1642" s="293">
        <f>SUM(O1643:O1644)</f>
        <v>1</v>
      </c>
      <c r="P1642" s="292"/>
      <c r="Q1642" s="87"/>
      <c r="R1642" s="87"/>
      <c r="S1642" s="87"/>
      <c r="T1642" s="87"/>
      <c r="U1642" s="87"/>
      <c r="V1642" s="87"/>
      <c r="W1642" s="87"/>
      <c r="X1642" s="87"/>
      <c r="Y1642" s="112"/>
      <c r="Z1642" s="121">
        <f>SUM(Z1643:Z1644)</f>
        <v>12550</v>
      </c>
      <c r="AA1642" s="88"/>
      <c r="AB1642" s="87"/>
      <c r="AC1642" s="87"/>
      <c r="AD1642" s="87"/>
      <c r="AE1642" s="87"/>
      <c r="AF1642" s="87"/>
      <c r="AG1642" s="87"/>
      <c r="AH1642" s="87"/>
      <c r="AI1642" s="87"/>
      <c r="AJ1642" s="112"/>
      <c r="AK1642" s="121">
        <f>SUM(AK1643:AK1644)</f>
        <v>0</v>
      </c>
      <c r="AL1642" s="88"/>
      <c r="AM1642" s="87"/>
      <c r="AN1642" s="87"/>
      <c r="AO1642" s="87"/>
      <c r="AP1642" s="87"/>
      <c r="AQ1642" s="87"/>
      <c r="AR1642" s="87"/>
      <c r="AS1642" s="87"/>
      <c r="AT1642" s="87"/>
      <c r="AU1642" s="87"/>
      <c r="AV1642" s="87"/>
      <c r="AW1642" s="112"/>
      <c r="AX1642" s="121">
        <f>SUM(AX1643:AX1644)</f>
        <v>1300</v>
      </c>
      <c r="AY1642" s="88"/>
      <c r="AZ1642" s="79"/>
      <c r="BA1642" s="80"/>
      <c r="BB1642" s="71"/>
      <c r="BC1642" s="54"/>
      <c r="BD1642" s="41">
        <v>4</v>
      </c>
      <c r="BE1642" s="52">
        <v>43</v>
      </c>
      <c r="BF1642" s="62">
        <v>4324</v>
      </c>
      <c r="BG1642" s="279" t="s">
        <v>51</v>
      </c>
    </row>
    <row r="1643" spans="1:59" s="63" customFormat="1" ht="12.75" x14ac:dyDescent="0.2">
      <c r="A1643" s="196">
        <v>4</v>
      </c>
      <c r="B1643" s="197" t="s">
        <v>422</v>
      </c>
      <c r="C1643" s="208">
        <v>43</v>
      </c>
      <c r="D1643" s="209" t="s">
        <v>688</v>
      </c>
      <c r="E1643" s="210">
        <v>4324</v>
      </c>
      <c r="F1643" s="211" t="s">
        <v>719</v>
      </c>
      <c r="G1643" s="231" t="s">
        <v>1195</v>
      </c>
      <c r="H1643" s="89" t="s">
        <v>52</v>
      </c>
      <c r="I1643" s="90" t="s">
        <v>718</v>
      </c>
      <c r="J1643" s="90"/>
      <c r="K1643" s="90" t="s">
        <v>64</v>
      </c>
      <c r="L1643" s="90" t="s">
        <v>119</v>
      </c>
      <c r="M1643" s="91"/>
      <c r="N1643" s="312">
        <v>1</v>
      </c>
      <c r="O1643" s="313">
        <f>N1643/N$1642</f>
        <v>0.5</v>
      </c>
      <c r="P1643" s="104">
        <v>1</v>
      </c>
      <c r="Q1643" s="92"/>
      <c r="R1643" s="92"/>
      <c r="S1643" s="92"/>
      <c r="T1643" s="92"/>
      <c r="U1643" s="92"/>
      <c r="V1643" s="92"/>
      <c r="W1643" s="92"/>
      <c r="X1643" s="109">
        <f>P1643*P$7+Q1643*Q$7+R1643*R$7+S1643*S$7+T1643*T$7+U1643*U$7+V1643*V$7+W1643*W$7</f>
        <v>100</v>
      </c>
      <c r="Y1643" s="83"/>
      <c r="Z1643" s="110">
        <f>X1643*$O1643</f>
        <v>50</v>
      </c>
      <c r="AA1643" s="111"/>
      <c r="AB1643" s="92"/>
      <c r="AC1643" s="92"/>
      <c r="AD1643" s="92"/>
      <c r="AE1643" s="92"/>
      <c r="AF1643" s="92"/>
      <c r="AG1643" s="92"/>
      <c r="AH1643" s="92"/>
      <c r="AI1643" s="109">
        <f>AB1643*AB$7+AC1643*AC$7+AD1643*AD$7+AE1643*AE$7+AF1643*AF$7+AG1643*AG$7+AH1643*AH$7</f>
        <v>0</v>
      </c>
      <c r="AJ1643" s="83"/>
      <c r="AK1643" s="110">
        <f>AI1643*$O1643</f>
        <v>0</v>
      </c>
      <c r="AL1643" s="111"/>
      <c r="AM1643" s="92"/>
      <c r="AN1643" s="92"/>
      <c r="AO1643" s="92"/>
      <c r="AP1643" s="92"/>
      <c r="AQ1643" s="92"/>
      <c r="AR1643" s="92"/>
      <c r="AS1643" s="92"/>
      <c r="AT1643" s="92">
        <v>1</v>
      </c>
      <c r="AU1643" s="92"/>
      <c r="AV1643" s="109">
        <f>AM1643*AM$7+AN1643*AN$7+AO1643*AO$7+AP1643*AP$7+AQ1643*AQ$7+AR1643*AR$7+AS1643*AS$7+AT1643*AT$7+AU1643*AU$7</f>
        <v>2500</v>
      </c>
      <c r="AW1643" s="75"/>
      <c r="AX1643" s="110">
        <f>AV1643*$O1643</f>
        <v>1250</v>
      </c>
      <c r="AY1643" s="111"/>
      <c r="AZ1643" s="93"/>
      <c r="BA1643" s="94" t="s">
        <v>554</v>
      </c>
      <c r="BB1643" s="71"/>
      <c r="BC1643" s="54"/>
      <c r="BD1643" s="41">
        <v>4</v>
      </c>
      <c r="BE1643" s="52">
        <v>43</v>
      </c>
      <c r="BF1643" s="62">
        <v>4324</v>
      </c>
      <c r="BG1643" s="280" t="s">
        <v>52</v>
      </c>
    </row>
    <row r="1644" spans="1:59" s="63" customFormat="1" ht="12.75" x14ac:dyDescent="0.2">
      <c r="A1644" s="196">
        <v>4</v>
      </c>
      <c r="B1644" s="197" t="s">
        <v>422</v>
      </c>
      <c r="C1644" s="208">
        <v>43</v>
      </c>
      <c r="D1644" s="209" t="s">
        <v>688</v>
      </c>
      <c r="E1644" s="210">
        <v>4324</v>
      </c>
      <c r="F1644" s="211" t="s">
        <v>719</v>
      </c>
      <c r="G1644" s="231" t="s">
        <v>1195</v>
      </c>
      <c r="H1644" s="89"/>
      <c r="I1644" s="90" t="s">
        <v>457</v>
      </c>
      <c r="J1644" s="90"/>
      <c r="K1644" s="90" t="s">
        <v>459</v>
      </c>
      <c r="L1644" s="90" t="s">
        <v>460</v>
      </c>
      <c r="M1644" s="91"/>
      <c r="N1644" s="312">
        <v>1</v>
      </c>
      <c r="O1644" s="313">
        <f>N1644/N$1642</f>
        <v>0.5</v>
      </c>
      <c r="P1644" s="104"/>
      <c r="Q1644" s="92"/>
      <c r="R1644" s="92"/>
      <c r="S1644" s="92"/>
      <c r="T1644" s="92"/>
      <c r="U1644" s="92"/>
      <c r="V1644" s="92"/>
      <c r="W1644" s="92">
        <v>1</v>
      </c>
      <c r="X1644" s="109">
        <f>P1644*P$7+Q1644*Q$7+R1644*R$7+S1644*S$7+T1644*T$7+U1644*U$7+V1644*V$7+W1644*W$7</f>
        <v>25000</v>
      </c>
      <c r="Y1644" s="83"/>
      <c r="Z1644" s="110">
        <f>X1644*$O1644</f>
        <v>12500</v>
      </c>
      <c r="AA1644" s="111"/>
      <c r="AB1644" s="92"/>
      <c r="AC1644" s="92"/>
      <c r="AD1644" s="92"/>
      <c r="AE1644" s="92"/>
      <c r="AF1644" s="92"/>
      <c r="AG1644" s="92"/>
      <c r="AH1644" s="92"/>
      <c r="AI1644" s="109">
        <f>AB1644*AB$7+AC1644*AC$7+AD1644*AD$7+AE1644*AE$7+AF1644*AF$7+AG1644*AG$7+AH1644*AH$7</f>
        <v>0</v>
      </c>
      <c r="AJ1644" s="83"/>
      <c r="AK1644" s="110">
        <f>AI1644*$O1644</f>
        <v>0</v>
      </c>
      <c r="AL1644" s="111"/>
      <c r="AM1644" s="92"/>
      <c r="AN1644" s="92"/>
      <c r="AO1644" s="92"/>
      <c r="AP1644" s="92">
        <v>1</v>
      </c>
      <c r="AQ1644" s="92"/>
      <c r="AR1644" s="92"/>
      <c r="AS1644" s="92"/>
      <c r="AT1644" s="92"/>
      <c r="AU1644" s="92"/>
      <c r="AV1644" s="109">
        <f>AM1644*AM$7+AN1644*AN$7+AO1644*AO$7+AP1644*AP$7+AQ1644*AQ$7+AR1644*AR$7+AS1644*AS$7+AT1644*AT$7+AU1644*AU$7</f>
        <v>100</v>
      </c>
      <c r="AW1644" s="75"/>
      <c r="AX1644" s="110">
        <f>AV1644*$O1644</f>
        <v>50</v>
      </c>
      <c r="AY1644" s="111"/>
      <c r="AZ1644" s="93"/>
      <c r="BA1644" s="94" t="s">
        <v>554</v>
      </c>
      <c r="BB1644" s="71"/>
      <c r="BC1644" s="54"/>
      <c r="BD1644" s="41">
        <v>4</v>
      </c>
      <c r="BE1644" s="52">
        <v>43</v>
      </c>
      <c r="BF1644" s="62">
        <v>4324</v>
      </c>
      <c r="BG1644" s="280" t="s">
        <v>52</v>
      </c>
    </row>
    <row r="1645" spans="1:59" s="63" customFormat="1" ht="12.75" x14ac:dyDescent="0.2">
      <c r="A1645" s="196">
        <v>4</v>
      </c>
      <c r="B1645" s="197" t="s">
        <v>422</v>
      </c>
      <c r="C1645" s="208">
        <v>43</v>
      </c>
      <c r="D1645" s="209" t="s">
        <v>688</v>
      </c>
      <c r="E1645" s="210">
        <v>4324</v>
      </c>
      <c r="F1645" s="211" t="s">
        <v>719</v>
      </c>
      <c r="G1645" s="231" t="s">
        <v>1195</v>
      </c>
      <c r="H1645" s="89"/>
      <c r="I1645" s="219"/>
      <c r="J1645" s="90"/>
      <c r="K1645" s="90"/>
      <c r="L1645" s="90"/>
      <c r="M1645" s="91"/>
      <c r="N1645" s="247"/>
      <c r="O1645" s="306"/>
      <c r="P1645" s="104"/>
      <c r="Q1645" s="92"/>
      <c r="R1645" s="92"/>
      <c r="S1645" s="92"/>
      <c r="T1645" s="92"/>
      <c r="U1645" s="92"/>
      <c r="V1645" s="92"/>
      <c r="W1645" s="92"/>
      <c r="X1645" s="75"/>
      <c r="Y1645" s="83"/>
      <c r="Z1645" s="83"/>
      <c r="AA1645" s="83"/>
      <c r="AB1645" s="92"/>
      <c r="AC1645" s="92"/>
      <c r="AD1645" s="92"/>
      <c r="AE1645" s="92"/>
      <c r="AF1645" s="92"/>
      <c r="AG1645" s="92"/>
      <c r="AH1645" s="92"/>
      <c r="AI1645" s="75"/>
      <c r="AJ1645" s="83"/>
      <c r="AK1645" s="83"/>
      <c r="AL1645" s="83"/>
      <c r="AM1645" s="92"/>
      <c r="AN1645" s="92"/>
      <c r="AO1645" s="92"/>
      <c r="AP1645" s="92"/>
      <c r="AQ1645" s="92"/>
      <c r="AR1645" s="92"/>
      <c r="AS1645" s="92"/>
      <c r="AT1645" s="92"/>
      <c r="AU1645" s="92"/>
      <c r="AV1645" s="75"/>
      <c r="AW1645" s="75"/>
      <c r="AX1645" s="83"/>
      <c r="AY1645" s="83"/>
      <c r="AZ1645" s="93"/>
      <c r="BA1645" s="94"/>
      <c r="BB1645" s="71"/>
      <c r="BC1645" s="54"/>
      <c r="BD1645" s="41">
        <v>4</v>
      </c>
      <c r="BE1645" s="52">
        <v>43</v>
      </c>
      <c r="BF1645" s="62">
        <v>4324</v>
      </c>
      <c r="BG1645" s="280" t="s">
        <v>52</v>
      </c>
    </row>
    <row r="1646" spans="1:59" s="63" customFormat="1" ht="12.75" x14ac:dyDescent="0.2">
      <c r="A1646" s="196">
        <v>4</v>
      </c>
      <c r="B1646" s="197" t="s">
        <v>422</v>
      </c>
      <c r="C1646" s="208">
        <v>43</v>
      </c>
      <c r="D1646" s="209" t="s">
        <v>688</v>
      </c>
      <c r="E1646" s="210">
        <v>4324</v>
      </c>
      <c r="F1646" s="211" t="s">
        <v>719</v>
      </c>
      <c r="G1646" s="231" t="s">
        <v>1195</v>
      </c>
      <c r="H1646" s="65"/>
      <c r="I1646" s="222"/>
      <c r="J1646" s="66"/>
      <c r="K1646" s="66"/>
      <c r="L1646" s="66"/>
      <c r="M1646" s="64"/>
      <c r="N1646" s="304"/>
      <c r="O1646" s="305"/>
      <c r="P1646" s="127"/>
      <c r="Q1646" s="67"/>
      <c r="R1646" s="67"/>
      <c r="S1646" s="67"/>
      <c r="T1646" s="67"/>
      <c r="U1646" s="67"/>
      <c r="V1646" s="67"/>
      <c r="W1646" s="67"/>
      <c r="X1646" s="67"/>
      <c r="Y1646" s="68"/>
      <c r="Z1646" s="68"/>
      <c r="AA1646" s="68"/>
      <c r="AB1646" s="67"/>
      <c r="AC1646" s="67"/>
      <c r="AD1646" s="67"/>
      <c r="AE1646" s="67"/>
      <c r="AF1646" s="67"/>
      <c r="AG1646" s="67"/>
      <c r="AH1646" s="67"/>
      <c r="AI1646" s="67"/>
      <c r="AJ1646" s="68"/>
      <c r="AK1646" s="68"/>
      <c r="AL1646" s="68"/>
      <c r="AM1646" s="67"/>
      <c r="AN1646" s="67"/>
      <c r="AO1646" s="67"/>
      <c r="AP1646" s="67"/>
      <c r="AQ1646" s="67"/>
      <c r="AR1646" s="67"/>
      <c r="AS1646" s="67"/>
      <c r="AT1646" s="67"/>
      <c r="AU1646" s="67"/>
      <c r="AV1646" s="67"/>
      <c r="AW1646" s="67"/>
      <c r="AX1646" s="68"/>
      <c r="AY1646" s="68"/>
      <c r="AZ1646" s="69"/>
      <c r="BA1646" s="70"/>
      <c r="BB1646" s="71"/>
      <c r="BC1646" s="54"/>
      <c r="BD1646" s="41">
        <v>4</v>
      </c>
      <c r="BE1646" s="52">
        <v>43</v>
      </c>
      <c r="BF1646" s="62">
        <v>4324</v>
      </c>
      <c r="BG1646" s="275"/>
    </row>
    <row r="1647" spans="1:59" s="63" customFormat="1" ht="12.75" x14ac:dyDescent="0.2">
      <c r="A1647" s="196">
        <v>4</v>
      </c>
      <c r="B1647" s="197" t="s">
        <v>422</v>
      </c>
      <c r="C1647" s="208">
        <v>43</v>
      </c>
      <c r="D1647" s="209" t="s">
        <v>688</v>
      </c>
      <c r="E1647" s="210">
        <v>4324</v>
      </c>
      <c r="F1647" s="211" t="s">
        <v>719</v>
      </c>
      <c r="G1647" s="230"/>
      <c r="H1647" s="56"/>
      <c r="I1647" s="221"/>
      <c r="J1647" s="57"/>
      <c r="K1647" s="57"/>
      <c r="L1647" s="57"/>
      <c r="M1647" s="55"/>
      <c r="N1647" s="303"/>
      <c r="O1647" s="245"/>
      <c r="P1647" s="122"/>
      <c r="Q1647" s="58"/>
      <c r="R1647" s="58"/>
      <c r="S1647" s="58"/>
      <c r="T1647" s="58"/>
      <c r="U1647" s="58"/>
      <c r="V1647" s="58"/>
      <c r="W1647" s="58"/>
      <c r="X1647" s="58"/>
      <c r="Y1647" s="59"/>
      <c r="Z1647" s="59"/>
      <c r="AA1647" s="59"/>
      <c r="AB1647" s="58"/>
      <c r="AC1647" s="58"/>
      <c r="AD1647" s="58"/>
      <c r="AE1647" s="58"/>
      <c r="AF1647" s="58"/>
      <c r="AG1647" s="58"/>
      <c r="AH1647" s="58"/>
      <c r="AI1647" s="58"/>
      <c r="AJ1647" s="59"/>
      <c r="AK1647" s="59"/>
      <c r="AL1647" s="59"/>
      <c r="AM1647" s="58"/>
      <c r="AN1647" s="58"/>
      <c r="AO1647" s="58"/>
      <c r="AP1647" s="58"/>
      <c r="AQ1647" s="58"/>
      <c r="AR1647" s="58"/>
      <c r="AS1647" s="58"/>
      <c r="AT1647" s="58"/>
      <c r="AU1647" s="58"/>
      <c r="AV1647" s="58"/>
      <c r="AW1647" s="58"/>
      <c r="AX1647" s="59"/>
      <c r="AY1647" s="59"/>
      <c r="AZ1647" s="60"/>
      <c r="BA1647" s="61"/>
      <c r="BB1647" s="54"/>
      <c r="BC1647" s="54"/>
      <c r="BD1647" s="41">
        <v>4</v>
      </c>
      <c r="BE1647" s="52">
        <v>43</v>
      </c>
      <c r="BF1647" s="62">
        <v>4324</v>
      </c>
      <c r="BG1647" s="274"/>
    </row>
    <row r="1648" spans="1:59" s="63" customFormat="1" ht="12.75" x14ac:dyDescent="0.2">
      <c r="A1648" s="196">
        <v>4</v>
      </c>
      <c r="B1648" s="197" t="s">
        <v>422</v>
      </c>
      <c r="C1648" s="208">
        <v>43</v>
      </c>
      <c r="D1648" s="209" t="s">
        <v>688</v>
      </c>
      <c r="E1648" s="210">
        <v>4324</v>
      </c>
      <c r="F1648" s="211" t="s">
        <v>719</v>
      </c>
      <c r="G1648" s="231"/>
      <c r="H1648" s="65"/>
      <c r="I1648" s="222"/>
      <c r="J1648" s="66"/>
      <c r="K1648" s="66"/>
      <c r="L1648" s="66"/>
      <c r="M1648" s="64"/>
      <c r="N1648" s="304"/>
      <c r="O1648" s="305"/>
      <c r="P1648" s="127"/>
      <c r="Q1648" s="67"/>
      <c r="R1648" s="67"/>
      <c r="S1648" s="67"/>
      <c r="T1648" s="67"/>
      <c r="U1648" s="67"/>
      <c r="V1648" s="67"/>
      <c r="W1648" s="67"/>
      <c r="X1648" s="67"/>
      <c r="Y1648" s="68"/>
      <c r="Z1648" s="68"/>
      <c r="AA1648" s="68"/>
      <c r="AB1648" s="67"/>
      <c r="AC1648" s="67"/>
      <c r="AD1648" s="67"/>
      <c r="AE1648" s="67"/>
      <c r="AF1648" s="67"/>
      <c r="AG1648" s="67"/>
      <c r="AH1648" s="67"/>
      <c r="AI1648" s="67"/>
      <c r="AJ1648" s="68"/>
      <c r="AK1648" s="68"/>
      <c r="AL1648" s="68"/>
      <c r="AM1648" s="67"/>
      <c r="AN1648" s="67"/>
      <c r="AO1648" s="67"/>
      <c r="AP1648" s="67"/>
      <c r="AQ1648" s="67"/>
      <c r="AR1648" s="67"/>
      <c r="AS1648" s="67"/>
      <c r="AT1648" s="67"/>
      <c r="AU1648" s="67"/>
      <c r="AV1648" s="67"/>
      <c r="AW1648" s="67"/>
      <c r="AX1648" s="68"/>
      <c r="AY1648" s="68"/>
      <c r="AZ1648" s="69"/>
      <c r="BA1648" s="70"/>
      <c r="BB1648" s="71"/>
      <c r="BC1648" s="54"/>
      <c r="BD1648" s="41">
        <v>4</v>
      </c>
      <c r="BE1648" s="52">
        <v>43</v>
      </c>
      <c r="BF1648" s="62">
        <v>4324</v>
      </c>
      <c r="BG1648" s="275"/>
    </row>
    <row r="1649" spans="1:59" s="63" customFormat="1" ht="12.75" x14ac:dyDescent="0.2">
      <c r="A1649" s="196">
        <v>4</v>
      </c>
      <c r="B1649" s="197" t="s">
        <v>422</v>
      </c>
      <c r="C1649" s="208">
        <v>43</v>
      </c>
      <c r="D1649" s="209" t="s">
        <v>688</v>
      </c>
      <c r="E1649" s="210">
        <v>4324</v>
      </c>
      <c r="F1649" s="211" t="s">
        <v>719</v>
      </c>
      <c r="G1649" s="231" t="s">
        <v>729</v>
      </c>
      <c r="H1649" s="72" t="s">
        <v>1233</v>
      </c>
      <c r="I1649" s="223" t="s">
        <v>1247</v>
      </c>
      <c r="J1649" s="73"/>
      <c r="K1649" s="73"/>
      <c r="L1649" s="73"/>
      <c r="M1649" s="74"/>
      <c r="N1649" s="247"/>
      <c r="O1649" s="306"/>
      <c r="P1649" s="105"/>
      <c r="Q1649" s="75"/>
      <c r="R1649" s="75"/>
      <c r="S1649" s="75"/>
      <c r="T1649" s="75"/>
      <c r="U1649" s="75"/>
      <c r="V1649" s="75"/>
      <c r="W1649" s="75"/>
      <c r="X1649" s="75"/>
      <c r="Y1649" s="76" t="s">
        <v>1241</v>
      </c>
      <c r="Z1649" s="77" t="s">
        <v>1241</v>
      </c>
      <c r="AA1649" s="78">
        <f>AA$2549</f>
        <v>5000</v>
      </c>
      <c r="AB1649" s="75"/>
      <c r="AC1649" s="75"/>
      <c r="AD1649" s="75"/>
      <c r="AE1649" s="75"/>
      <c r="AF1649" s="75"/>
      <c r="AG1649" s="75"/>
      <c r="AH1649" s="75"/>
      <c r="AI1649" s="75"/>
      <c r="AJ1649" s="76" t="s">
        <v>1241</v>
      </c>
      <c r="AK1649" s="77" t="s">
        <v>1241</v>
      </c>
      <c r="AL1649" s="78">
        <f>AL$2549</f>
        <v>0</v>
      </c>
      <c r="AM1649" s="75"/>
      <c r="AN1649" s="75"/>
      <c r="AO1649" s="75"/>
      <c r="AP1649" s="75"/>
      <c r="AQ1649" s="75"/>
      <c r="AR1649" s="75"/>
      <c r="AS1649" s="75"/>
      <c r="AT1649" s="75"/>
      <c r="AU1649" s="75"/>
      <c r="AV1649" s="75"/>
      <c r="AW1649" s="76" t="s">
        <v>1241</v>
      </c>
      <c r="AX1649" s="77" t="s">
        <v>1241</v>
      </c>
      <c r="AY1649" s="78">
        <f>AY$2549</f>
        <v>500</v>
      </c>
      <c r="AZ1649" s="79"/>
      <c r="BA1649" s="80" t="str">
        <f>I1649</f>
        <v>&gt; see 4711, Thermal insulation</v>
      </c>
      <c r="BB1649" s="71"/>
      <c r="BC1649" s="54"/>
      <c r="BD1649" s="41">
        <v>4</v>
      </c>
      <c r="BE1649" s="52">
        <v>43</v>
      </c>
      <c r="BF1649" s="62">
        <v>4324</v>
      </c>
      <c r="BG1649" s="276" t="str">
        <f>H1649</f>
        <v>Default Scenario (Link)</v>
      </c>
    </row>
    <row r="1650" spans="1:59" s="63" customFormat="1" ht="12.75" x14ac:dyDescent="0.2">
      <c r="A1650" s="196">
        <v>4</v>
      </c>
      <c r="B1650" s="197" t="s">
        <v>422</v>
      </c>
      <c r="C1650" s="208">
        <v>43</v>
      </c>
      <c r="D1650" s="209" t="s">
        <v>688</v>
      </c>
      <c r="E1650" s="210">
        <v>4324</v>
      </c>
      <c r="F1650" s="211" t="s">
        <v>719</v>
      </c>
      <c r="G1650" s="231"/>
      <c r="H1650" s="65"/>
      <c r="I1650" s="222"/>
      <c r="J1650" s="66"/>
      <c r="K1650" s="66"/>
      <c r="L1650" s="66"/>
      <c r="M1650" s="64"/>
      <c r="N1650" s="304"/>
      <c r="O1650" s="305"/>
      <c r="P1650" s="127"/>
      <c r="Q1650" s="67"/>
      <c r="R1650" s="67"/>
      <c r="S1650" s="67"/>
      <c r="T1650" s="67"/>
      <c r="U1650" s="67"/>
      <c r="V1650" s="67"/>
      <c r="W1650" s="67"/>
      <c r="X1650" s="67"/>
      <c r="Y1650" s="68"/>
      <c r="Z1650" s="68"/>
      <c r="AA1650" s="68"/>
      <c r="AB1650" s="67"/>
      <c r="AC1650" s="67"/>
      <c r="AD1650" s="67"/>
      <c r="AE1650" s="67"/>
      <c r="AF1650" s="67"/>
      <c r="AG1650" s="67"/>
      <c r="AH1650" s="67"/>
      <c r="AI1650" s="67"/>
      <c r="AJ1650" s="68"/>
      <c r="AK1650" s="68"/>
      <c r="AL1650" s="68"/>
      <c r="AM1650" s="67"/>
      <c r="AN1650" s="67"/>
      <c r="AO1650" s="67"/>
      <c r="AP1650" s="67"/>
      <c r="AQ1650" s="67"/>
      <c r="AR1650" s="67"/>
      <c r="AS1650" s="67"/>
      <c r="AT1650" s="67"/>
      <c r="AU1650" s="67"/>
      <c r="AV1650" s="67"/>
      <c r="AW1650" s="67"/>
      <c r="AX1650" s="68"/>
      <c r="AY1650" s="68"/>
      <c r="AZ1650" s="69"/>
      <c r="BA1650" s="70"/>
      <c r="BB1650" s="71"/>
      <c r="BC1650" s="54"/>
      <c r="BD1650" s="41">
        <v>4</v>
      </c>
      <c r="BE1650" s="52">
        <v>43</v>
      </c>
      <c r="BF1650" s="62">
        <v>4324</v>
      </c>
      <c r="BG1650" s="275"/>
    </row>
    <row r="1651" spans="1:59" s="63" customFormat="1" ht="12.75" x14ac:dyDescent="0.2">
      <c r="A1651" s="196">
        <v>4</v>
      </c>
      <c r="B1651" s="197" t="s">
        <v>422</v>
      </c>
      <c r="C1651" s="208">
        <v>43</v>
      </c>
      <c r="D1651" s="209" t="s">
        <v>688</v>
      </c>
      <c r="E1651" s="210">
        <v>4324</v>
      </c>
      <c r="F1651" s="211" t="s">
        <v>719</v>
      </c>
      <c r="G1651" s="230"/>
      <c r="H1651" s="56"/>
      <c r="I1651" s="221"/>
      <c r="J1651" s="57"/>
      <c r="K1651" s="57"/>
      <c r="L1651" s="57"/>
      <c r="M1651" s="55"/>
      <c r="N1651" s="303"/>
      <c r="O1651" s="245"/>
      <c r="P1651" s="122"/>
      <c r="Q1651" s="58"/>
      <c r="R1651" s="58"/>
      <c r="S1651" s="58"/>
      <c r="T1651" s="58"/>
      <c r="U1651" s="58"/>
      <c r="V1651" s="58"/>
      <c r="W1651" s="58"/>
      <c r="X1651" s="58"/>
      <c r="Y1651" s="59"/>
      <c r="Z1651" s="59"/>
      <c r="AA1651" s="59"/>
      <c r="AB1651" s="58"/>
      <c r="AC1651" s="58"/>
      <c r="AD1651" s="58"/>
      <c r="AE1651" s="58"/>
      <c r="AF1651" s="58"/>
      <c r="AG1651" s="58"/>
      <c r="AH1651" s="58"/>
      <c r="AI1651" s="58"/>
      <c r="AJ1651" s="59"/>
      <c r="AK1651" s="59"/>
      <c r="AL1651" s="59"/>
      <c r="AM1651" s="58"/>
      <c r="AN1651" s="58"/>
      <c r="AO1651" s="58"/>
      <c r="AP1651" s="58"/>
      <c r="AQ1651" s="58"/>
      <c r="AR1651" s="58"/>
      <c r="AS1651" s="58"/>
      <c r="AT1651" s="58"/>
      <c r="AU1651" s="58"/>
      <c r="AV1651" s="58"/>
      <c r="AW1651" s="58"/>
      <c r="AX1651" s="59"/>
      <c r="AY1651" s="59"/>
      <c r="AZ1651" s="60"/>
      <c r="BA1651" s="61"/>
      <c r="BB1651" s="54"/>
      <c r="BC1651" s="54"/>
      <c r="BD1651" s="41">
        <v>4</v>
      </c>
      <c r="BE1651" s="52">
        <v>43</v>
      </c>
      <c r="BF1651" s="62">
        <v>4324</v>
      </c>
      <c r="BG1651" s="274"/>
    </row>
    <row r="1652" spans="1:59" x14ac:dyDescent="0.25">
      <c r="A1652" s="196">
        <v>4</v>
      </c>
      <c r="B1652" s="197" t="s">
        <v>422</v>
      </c>
      <c r="C1652" s="208">
        <v>43</v>
      </c>
      <c r="D1652" s="209" t="s">
        <v>688</v>
      </c>
      <c r="E1652" s="212">
        <v>4331</v>
      </c>
      <c r="F1652" s="213" t="s">
        <v>720</v>
      </c>
      <c r="G1652" s="234"/>
      <c r="H1652" s="138"/>
      <c r="I1652" s="224"/>
      <c r="J1652" s="98"/>
      <c r="K1652" s="98"/>
      <c r="L1652" s="98"/>
      <c r="M1652" s="137"/>
      <c r="N1652" s="322"/>
      <c r="O1652" s="323"/>
      <c r="P1652" s="139"/>
      <c r="Q1652" s="139"/>
      <c r="R1652" s="139"/>
      <c r="S1652" s="139"/>
      <c r="T1652" s="139"/>
      <c r="U1652" s="139"/>
      <c r="V1652" s="139"/>
      <c r="W1652" s="139"/>
      <c r="X1652" s="139"/>
      <c r="Y1652" s="100"/>
      <c r="Z1652" s="125"/>
      <c r="AA1652" s="125"/>
      <c r="AB1652" s="139"/>
      <c r="AC1652" s="139"/>
      <c r="AD1652" s="139"/>
      <c r="AE1652" s="139"/>
      <c r="AF1652" s="139"/>
      <c r="AG1652" s="139"/>
      <c r="AH1652" s="139"/>
      <c r="AI1652" s="139"/>
      <c r="AJ1652" s="100"/>
      <c r="AK1652" s="125"/>
      <c r="AL1652" s="125"/>
      <c r="AM1652" s="139"/>
      <c r="AN1652" s="139"/>
      <c r="AO1652" s="139"/>
      <c r="AP1652" s="139"/>
      <c r="AQ1652" s="139"/>
      <c r="AR1652" s="139"/>
      <c r="AS1652" s="139"/>
      <c r="AT1652" s="139"/>
      <c r="AU1652" s="139"/>
      <c r="AV1652" s="139"/>
      <c r="AW1652" s="99"/>
      <c r="AX1652" s="125"/>
      <c r="AY1652" s="100"/>
      <c r="AZ1652" s="140"/>
      <c r="BA1652" s="141"/>
      <c r="BB1652" s="136"/>
      <c r="BC1652" s="136"/>
      <c r="BD1652" s="41">
        <v>4</v>
      </c>
      <c r="BE1652" s="52">
        <v>43</v>
      </c>
      <c r="BF1652" s="103">
        <v>4331</v>
      </c>
      <c r="BG1652" s="283"/>
    </row>
    <row r="1653" spans="1:59" s="63" customFormat="1" ht="12.75" x14ac:dyDescent="0.2">
      <c r="A1653" s="196">
        <v>4</v>
      </c>
      <c r="B1653" s="197" t="s">
        <v>422</v>
      </c>
      <c r="C1653" s="208">
        <v>43</v>
      </c>
      <c r="D1653" s="209" t="s">
        <v>688</v>
      </c>
      <c r="E1653" s="212">
        <v>4331</v>
      </c>
      <c r="F1653" s="213" t="s">
        <v>720</v>
      </c>
      <c r="G1653" s="232"/>
      <c r="H1653" s="97"/>
      <c r="I1653" s="224"/>
      <c r="J1653" s="98"/>
      <c r="K1653" s="98"/>
      <c r="L1653" s="98"/>
      <c r="M1653" s="96"/>
      <c r="N1653" s="307"/>
      <c r="O1653" s="246"/>
      <c r="P1653" s="124"/>
      <c r="Q1653" s="99"/>
      <c r="R1653" s="99"/>
      <c r="S1653" s="99"/>
      <c r="T1653" s="99"/>
      <c r="U1653" s="99"/>
      <c r="V1653" s="99"/>
      <c r="W1653" s="99"/>
      <c r="X1653" s="99"/>
      <c r="Y1653" s="100"/>
      <c r="Z1653" s="100"/>
      <c r="AA1653" s="100"/>
      <c r="AB1653" s="99"/>
      <c r="AC1653" s="99"/>
      <c r="AD1653" s="99"/>
      <c r="AE1653" s="99"/>
      <c r="AF1653" s="99"/>
      <c r="AG1653" s="99"/>
      <c r="AH1653" s="99"/>
      <c r="AI1653" s="99"/>
      <c r="AJ1653" s="100"/>
      <c r="AK1653" s="100"/>
      <c r="AL1653" s="100"/>
      <c r="AM1653" s="99"/>
      <c r="AN1653" s="99"/>
      <c r="AO1653" s="99"/>
      <c r="AP1653" s="99"/>
      <c r="AQ1653" s="99"/>
      <c r="AR1653" s="99"/>
      <c r="AS1653" s="99"/>
      <c r="AT1653" s="99"/>
      <c r="AU1653" s="99"/>
      <c r="AV1653" s="99"/>
      <c r="AW1653" s="99"/>
      <c r="AX1653" s="100"/>
      <c r="AY1653" s="100"/>
      <c r="AZ1653" s="101"/>
      <c r="BA1653" s="102"/>
      <c r="BB1653" s="95"/>
      <c r="BC1653" s="95"/>
      <c r="BD1653" s="41">
        <v>4</v>
      </c>
      <c r="BE1653" s="52">
        <v>43</v>
      </c>
      <c r="BF1653" s="103">
        <v>4331</v>
      </c>
      <c r="BG1653" s="277"/>
    </row>
    <row r="1654" spans="1:59" s="63" customFormat="1" ht="12.75" x14ac:dyDescent="0.2">
      <c r="A1654" s="196">
        <v>4</v>
      </c>
      <c r="B1654" s="197" t="s">
        <v>422</v>
      </c>
      <c r="C1654" s="208">
        <v>43</v>
      </c>
      <c r="D1654" s="209" t="s">
        <v>688</v>
      </c>
      <c r="E1654" s="212">
        <v>4331</v>
      </c>
      <c r="F1654" s="213" t="s">
        <v>720</v>
      </c>
      <c r="G1654" s="231" t="s">
        <v>576</v>
      </c>
      <c r="H1654" s="65"/>
      <c r="I1654" s="222"/>
      <c r="J1654" s="66"/>
      <c r="K1654" s="66"/>
      <c r="L1654" s="66"/>
      <c r="M1654" s="64"/>
      <c r="N1654" s="304"/>
      <c r="O1654" s="305"/>
      <c r="P1654" s="127"/>
      <c r="Q1654" s="67"/>
      <c r="R1654" s="67"/>
      <c r="S1654" s="67"/>
      <c r="T1654" s="67"/>
      <c r="U1654" s="67"/>
      <c r="V1654" s="67"/>
      <c r="W1654" s="67"/>
      <c r="X1654" s="67"/>
      <c r="Y1654" s="68"/>
      <c r="Z1654" s="68"/>
      <c r="AA1654" s="68"/>
      <c r="AB1654" s="67"/>
      <c r="AC1654" s="67"/>
      <c r="AD1654" s="67"/>
      <c r="AE1654" s="67"/>
      <c r="AF1654" s="67"/>
      <c r="AG1654" s="67"/>
      <c r="AH1654" s="67"/>
      <c r="AI1654" s="67"/>
      <c r="AJ1654" s="68"/>
      <c r="AK1654" s="68"/>
      <c r="AL1654" s="68"/>
      <c r="AM1654" s="67"/>
      <c r="AN1654" s="67"/>
      <c r="AO1654" s="67"/>
      <c r="AP1654" s="67"/>
      <c r="AQ1654" s="67"/>
      <c r="AR1654" s="67"/>
      <c r="AS1654" s="67"/>
      <c r="AT1654" s="67"/>
      <c r="AU1654" s="67"/>
      <c r="AV1654" s="67"/>
      <c r="AW1654" s="67"/>
      <c r="AX1654" s="68"/>
      <c r="AY1654" s="68"/>
      <c r="AZ1654" s="69"/>
      <c r="BA1654" s="70"/>
      <c r="BB1654" s="71"/>
      <c r="BC1654" s="95"/>
      <c r="BD1654" s="41">
        <v>4</v>
      </c>
      <c r="BE1654" s="52">
        <v>43</v>
      </c>
      <c r="BF1654" s="103">
        <v>4331</v>
      </c>
      <c r="BG1654" s="275"/>
    </row>
    <row r="1655" spans="1:59" s="63" customFormat="1" ht="12.75" x14ac:dyDescent="0.2">
      <c r="A1655" s="196">
        <v>4</v>
      </c>
      <c r="B1655" s="197" t="s">
        <v>422</v>
      </c>
      <c r="C1655" s="208">
        <v>43</v>
      </c>
      <c r="D1655" s="209" t="s">
        <v>688</v>
      </c>
      <c r="E1655" s="212">
        <v>4331</v>
      </c>
      <c r="F1655" s="213" t="s">
        <v>720</v>
      </c>
      <c r="G1655" s="231" t="s">
        <v>576</v>
      </c>
      <c r="H1655" s="72" t="s">
        <v>47</v>
      </c>
      <c r="I1655" s="223"/>
      <c r="J1655" s="73"/>
      <c r="K1655" s="73"/>
      <c r="L1655" s="73"/>
      <c r="M1655" s="74"/>
      <c r="N1655" s="247"/>
      <c r="O1655" s="306"/>
      <c r="P1655" s="105"/>
      <c r="Q1655" s="75"/>
      <c r="R1655" s="75"/>
      <c r="S1655" s="75"/>
      <c r="T1655" s="75"/>
      <c r="U1655" s="75"/>
      <c r="V1655" s="75"/>
      <c r="W1655" s="75"/>
      <c r="X1655" s="75"/>
      <c r="Y1655" s="76">
        <f>IF(ISNUMBER(VLOOKUP(Y1657,P$7:W$7,MATCH(Y1657,P$7:W$7))),VLOOKUP(Y1657,P$7:W$7,MATCH(Y1657,P$7:W$7)),IF(N1659=0,"No Data",IF(Y1657&gt;0,"&lt;100",0)))</f>
        <v>5000</v>
      </c>
      <c r="Z1655" s="77">
        <f>IF(ISNUMBER(VLOOKUP(Z1659,P$7:W$7,MATCH(Z1659,P$7:W$7))),VLOOKUP(Z1659,P$7:W$7,MATCH(Z1659,P$7:W$7)),IF(N1659=0,"No Data",IF(Z1659&gt;0,"&lt;100",0)))</f>
        <v>5000</v>
      </c>
      <c r="AA1655" s="106">
        <f>IF(ISNUMBER(Z1655),Z1655,0)</f>
        <v>5000</v>
      </c>
      <c r="AB1655" s="75"/>
      <c r="AC1655" s="75"/>
      <c r="AD1655" s="75"/>
      <c r="AE1655" s="75"/>
      <c r="AF1655" s="75"/>
      <c r="AG1655" s="75"/>
      <c r="AH1655" s="75"/>
      <c r="AI1655" s="75"/>
      <c r="AJ1655" s="76">
        <f>IF(ISNUMBER(VLOOKUP(AJ1657,AB$7:AH$7,MATCH(AJ1657,AB$7:AH$7))),VLOOKUP(AJ1657,AB$7:AH$7,MATCH(AJ1657,AB$7:AH$7)),IF(N1659=0,"No Data",IF(AJ1657&gt;0,"&lt;50",0)))</f>
        <v>0</v>
      </c>
      <c r="AK1655" s="77">
        <f>IF(ISNUMBER(VLOOKUP(AK1659,AB$7:AH$7,MATCH(AK1659,AB$7:AH$7))),VLOOKUP(AK1659,AB$7:AH$7,MATCH(AK1659,AB$7:AH$7)),IF(N1659=0,"No Data",IF(AK1659&gt;0,"&lt;50",0)))</f>
        <v>0</v>
      </c>
      <c r="AL1655" s="106">
        <f>IF(ISNUMBER(AK1655),AK1655,0)</f>
        <v>0</v>
      </c>
      <c r="AM1655" s="75"/>
      <c r="AN1655" s="75"/>
      <c r="AO1655" s="75"/>
      <c r="AP1655" s="75"/>
      <c r="AQ1655" s="75"/>
      <c r="AR1655" s="75"/>
      <c r="AS1655" s="75"/>
      <c r="AT1655" s="75"/>
      <c r="AU1655" s="75"/>
      <c r="AV1655" s="75"/>
      <c r="AW1655" s="76">
        <f>IF(ISNUMBER(VLOOKUP(AW1657,AM$7:AU$7,MATCH(AW1657,AM$7:AU$7))),VLOOKUP(AW1657,AM$7:AU$7,MATCH(AW1657,AM$7:AU$7)),IF(N1659=0,"No Data",IF(AW1657&gt;0,"&lt;10",0)))</f>
        <v>100</v>
      </c>
      <c r="AX1655" s="77">
        <f>IF(ISNUMBER(VLOOKUP(AX1659,AM$7:AU$7,MATCH(AX1659,AM$7:AU$7))),VLOOKUP(AX1659,AM$7:AU$7,MATCH(AX1659,AM$7:AU$7)),IF(N1659=0,"No Data",IF(AX1659&gt;0,"&lt;10",0)))</f>
        <v>100</v>
      </c>
      <c r="AY1655" s="106">
        <f>IF(ISNUMBER(AX1655),AX1655,0)</f>
        <v>100</v>
      </c>
      <c r="AZ1655" s="79"/>
      <c r="BA1655" s="80"/>
      <c r="BB1655" s="71"/>
      <c r="BC1655" s="95"/>
      <c r="BD1655" s="41">
        <v>4</v>
      </c>
      <c r="BE1655" s="52">
        <v>43</v>
      </c>
      <c r="BF1655" s="103">
        <v>4331</v>
      </c>
      <c r="BG1655" s="276" t="s">
        <v>47</v>
      </c>
    </row>
    <row r="1656" spans="1:59" s="63" customFormat="1" ht="12.75" x14ac:dyDescent="0.2">
      <c r="A1656" s="196">
        <v>4</v>
      </c>
      <c r="B1656" s="197" t="s">
        <v>422</v>
      </c>
      <c r="C1656" s="208">
        <v>43</v>
      </c>
      <c r="D1656" s="209" t="s">
        <v>688</v>
      </c>
      <c r="E1656" s="212">
        <v>4331</v>
      </c>
      <c r="F1656" s="213" t="s">
        <v>720</v>
      </c>
      <c r="G1656" s="231" t="s">
        <v>576</v>
      </c>
      <c r="H1656" s="81" t="s">
        <v>48</v>
      </c>
      <c r="I1656" s="223"/>
      <c r="J1656" s="73"/>
      <c r="K1656" s="73"/>
      <c r="L1656" s="73"/>
      <c r="M1656" s="74"/>
      <c r="N1656" s="247"/>
      <c r="O1656" s="306"/>
      <c r="P1656" s="105"/>
      <c r="Q1656" s="75"/>
      <c r="R1656" s="75"/>
      <c r="S1656" s="75"/>
      <c r="T1656" s="75"/>
      <c r="U1656" s="75"/>
      <c r="V1656" s="75"/>
      <c r="W1656" s="75"/>
      <c r="X1656" s="75"/>
      <c r="Y1656" s="82">
        <f>MIN(X1660:X1661)</f>
        <v>5000</v>
      </c>
      <c r="Z1656" s="83"/>
      <c r="AA1656" s="83"/>
      <c r="AB1656" s="75"/>
      <c r="AC1656" s="75"/>
      <c r="AD1656" s="75"/>
      <c r="AE1656" s="75"/>
      <c r="AF1656" s="75"/>
      <c r="AG1656" s="75"/>
      <c r="AH1656" s="75"/>
      <c r="AI1656" s="75"/>
      <c r="AJ1656" s="82">
        <f>MIN(AI1660:AI1661)</f>
        <v>0</v>
      </c>
      <c r="AK1656" s="83"/>
      <c r="AL1656" s="83"/>
      <c r="AM1656" s="75"/>
      <c r="AN1656" s="75"/>
      <c r="AO1656" s="75"/>
      <c r="AP1656" s="75"/>
      <c r="AQ1656" s="75"/>
      <c r="AR1656" s="75"/>
      <c r="AS1656" s="75"/>
      <c r="AT1656" s="75"/>
      <c r="AU1656" s="75"/>
      <c r="AV1656" s="75"/>
      <c r="AW1656" s="82">
        <f>MIN(AV1660:AV1661)</f>
        <v>100</v>
      </c>
      <c r="AX1656" s="83"/>
      <c r="AY1656" s="83"/>
      <c r="AZ1656" s="79"/>
      <c r="BA1656" s="80"/>
      <c r="BB1656" s="71"/>
      <c r="BC1656" s="95"/>
      <c r="BD1656" s="41">
        <v>4</v>
      </c>
      <c r="BE1656" s="52">
        <v>43</v>
      </c>
      <c r="BF1656" s="103">
        <v>4331</v>
      </c>
      <c r="BG1656" s="278" t="s">
        <v>48</v>
      </c>
    </row>
    <row r="1657" spans="1:59" s="63" customFormat="1" ht="12.75" x14ac:dyDescent="0.2">
      <c r="A1657" s="196">
        <v>4</v>
      </c>
      <c r="B1657" s="197" t="s">
        <v>422</v>
      </c>
      <c r="C1657" s="208">
        <v>43</v>
      </c>
      <c r="D1657" s="209" t="s">
        <v>688</v>
      </c>
      <c r="E1657" s="212">
        <v>4331</v>
      </c>
      <c r="F1657" s="213" t="s">
        <v>720</v>
      </c>
      <c r="G1657" s="231" t="s">
        <v>576</v>
      </c>
      <c r="H1657" s="81" t="s">
        <v>49</v>
      </c>
      <c r="I1657" s="223"/>
      <c r="J1657" s="73"/>
      <c r="K1657" s="73"/>
      <c r="L1657" s="73"/>
      <c r="M1657" s="74"/>
      <c r="N1657" s="247"/>
      <c r="O1657" s="306"/>
      <c r="P1657" s="105"/>
      <c r="Q1657" s="75"/>
      <c r="R1657" s="75"/>
      <c r="S1657" s="75"/>
      <c r="T1657" s="75"/>
      <c r="U1657" s="75"/>
      <c r="V1657" s="75"/>
      <c r="W1657" s="75"/>
      <c r="X1657" s="75"/>
      <c r="Y1657" s="84">
        <f>IF(ISNUMBER(AVERAGE(X1660:X1661)),AVERAGE(X1660:X1661),0)</f>
        <v>5000</v>
      </c>
      <c r="Z1657" s="83"/>
      <c r="AA1657" s="83"/>
      <c r="AB1657" s="75"/>
      <c r="AC1657" s="75"/>
      <c r="AD1657" s="75"/>
      <c r="AE1657" s="75"/>
      <c r="AF1657" s="75"/>
      <c r="AG1657" s="75"/>
      <c r="AH1657" s="75"/>
      <c r="AI1657" s="75"/>
      <c r="AJ1657" s="84">
        <f>IF(ISNUMBER(AVERAGE(AI1660:AI1661)),AVERAGE(AI1660:AI1661),0)</f>
        <v>0</v>
      </c>
      <c r="AK1657" s="83"/>
      <c r="AL1657" s="83"/>
      <c r="AM1657" s="75"/>
      <c r="AN1657" s="75"/>
      <c r="AO1657" s="75"/>
      <c r="AP1657" s="75"/>
      <c r="AQ1657" s="75"/>
      <c r="AR1657" s="75"/>
      <c r="AS1657" s="75"/>
      <c r="AT1657" s="75"/>
      <c r="AU1657" s="75"/>
      <c r="AV1657" s="75"/>
      <c r="AW1657" s="84">
        <f>IF(ISNUMBER(AVERAGE(AV1660:AV1661)),AVERAGE(AV1660:AV1661),0)</f>
        <v>100</v>
      </c>
      <c r="AX1657" s="83"/>
      <c r="AY1657" s="83"/>
      <c r="AZ1657" s="79"/>
      <c r="BA1657" s="80"/>
      <c r="BB1657" s="71"/>
      <c r="BC1657" s="95"/>
      <c r="BD1657" s="41">
        <v>4</v>
      </c>
      <c r="BE1657" s="52">
        <v>43</v>
      </c>
      <c r="BF1657" s="103">
        <v>4331</v>
      </c>
      <c r="BG1657" s="278" t="s">
        <v>49</v>
      </c>
    </row>
    <row r="1658" spans="1:59" s="63" customFormat="1" ht="12.75" x14ac:dyDescent="0.2">
      <c r="A1658" s="196">
        <v>4</v>
      </c>
      <c r="B1658" s="197" t="s">
        <v>422</v>
      </c>
      <c r="C1658" s="208">
        <v>43</v>
      </c>
      <c r="D1658" s="209" t="s">
        <v>688</v>
      </c>
      <c r="E1658" s="212">
        <v>4331</v>
      </c>
      <c r="F1658" s="213" t="s">
        <v>720</v>
      </c>
      <c r="G1658" s="231" t="s">
        <v>576</v>
      </c>
      <c r="H1658" s="81" t="s">
        <v>50</v>
      </c>
      <c r="I1658" s="223"/>
      <c r="J1658" s="73"/>
      <c r="K1658" s="73"/>
      <c r="L1658" s="73"/>
      <c r="M1658" s="74"/>
      <c r="N1658" s="247"/>
      <c r="O1658" s="306"/>
      <c r="P1658" s="105"/>
      <c r="Q1658" s="75"/>
      <c r="R1658" s="75"/>
      <c r="S1658" s="75"/>
      <c r="T1658" s="75"/>
      <c r="U1658" s="75"/>
      <c r="V1658" s="75"/>
      <c r="W1658" s="75"/>
      <c r="X1658" s="75"/>
      <c r="Y1658" s="84">
        <f>MAX(X1660:X1661)</f>
        <v>5000</v>
      </c>
      <c r="Z1658" s="83"/>
      <c r="AA1658" s="83"/>
      <c r="AB1658" s="75"/>
      <c r="AC1658" s="75"/>
      <c r="AD1658" s="75"/>
      <c r="AE1658" s="75"/>
      <c r="AF1658" s="75"/>
      <c r="AG1658" s="75"/>
      <c r="AH1658" s="75"/>
      <c r="AI1658" s="75"/>
      <c r="AJ1658" s="84">
        <f>MAX(AI1660:AI1661)</f>
        <v>0</v>
      </c>
      <c r="AK1658" s="83"/>
      <c r="AL1658" s="83"/>
      <c r="AM1658" s="75"/>
      <c r="AN1658" s="75"/>
      <c r="AO1658" s="75"/>
      <c r="AP1658" s="75"/>
      <c r="AQ1658" s="75"/>
      <c r="AR1658" s="75"/>
      <c r="AS1658" s="75"/>
      <c r="AT1658" s="75"/>
      <c r="AU1658" s="75"/>
      <c r="AV1658" s="75"/>
      <c r="AW1658" s="84">
        <f>MAX(AV1660:AV1661)</f>
        <v>100</v>
      </c>
      <c r="AX1658" s="83"/>
      <c r="AY1658" s="83"/>
      <c r="AZ1658" s="79"/>
      <c r="BA1658" s="80"/>
      <c r="BB1658" s="71"/>
      <c r="BC1658" s="95"/>
      <c r="BD1658" s="41">
        <v>4</v>
      </c>
      <c r="BE1658" s="52">
        <v>43</v>
      </c>
      <c r="BF1658" s="103">
        <v>4331</v>
      </c>
      <c r="BG1658" s="278" t="s">
        <v>50</v>
      </c>
    </row>
    <row r="1659" spans="1:59" s="63" customFormat="1" ht="12.75" x14ac:dyDescent="0.2">
      <c r="A1659" s="196">
        <v>4</v>
      </c>
      <c r="B1659" s="197" t="s">
        <v>422</v>
      </c>
      <c r="C1659" s="208">
        <v>43</v>
      </c>
      <c r="D1659" s="209" t="s">
        <v>688</v>
      </c>
      <c r="E1659" s="212">
        <v>4331</v>
      </c>
      <c r="F1659" s="213" t="s">
        <v>720</v>
      </c>
      <c r="G1659" s="231" t="s">
        <v>576</v>
      </c>
      <c r="H1659" s="85" t="s">
        <v>51</v>
      </c>
      <c r="I1659" s="223"/>
      <c r="J1659" s="73"/>
      <c r="K1659" s="73"/>
      <c r="L1659" s="73"/>
      <c r="M1659" s="74"/>
      <c r="N1659" s="248">
        <f>SUM(N1660:N1661)</f>
        <v>1</v>
      </c>
      <c r="O1659" s="293">
        <f>SUM(O1660:O1661)</f>
        <v>1</v>
      </c>
      <c r="P1659" s="292"/>
      <c r="Q1659" s="87"/>
      <c r="R1659" s="87"/>
      <c r="S1659" s="87"/>
      <c r="T1659" s="87"/>
      <c r="U1659" s="87"/>
      <c r="V1659" s="87"/>
      <c r="W1659" s="87"/>
      <c r="X1659" s="87"/>
      <c r="Y1659" s="88"/>
      <c r="Z1659" s="86">
        <f>SUM(Z1660:Z1661)</f>
        <v>5000</v>
      </c>
      <c r="AA1659" s="88"/>
      <c r="AB1659" s="87"/>
      <c r="AC1659" s="87"/>
      <c r="AD1659" s="87"/>
      <c r="AE1659" s="87"/>
      <c r="AF1659" s="87"/>
      <c r="AG1659" s="87"/>
      <c r="AH1659" s="87"/>
      <c r="AI1659" s="87"/>
      <c r="AJ1659" s="88"/>
      <c r="AK1659" s="86">
        <f>SUM(AK1660:AK1661)</f>
        <v>0</v>
      </c>
      <c r="AL1659" s="88"/>
      <c r="AM1659" s="87"/>
      <c r="AN1659" s="87"/>
      <c r="AO1659" s="87"/>
      <c r="AP1659" s="87"/>
      <c r="AQ1659" s="87"/>
      <c r="AR1659" s="87"/>
      <c r="AS1659" s="87"/>
      <c r="AT1659" s="87"/>
      <c r="AU1659" s="87"/>
      <c r="AV1659" s="87"/>
      <c r="AW1659" s="112"/>
      <c r="AX1659" s="86">
        <f>SUM(AX1660:AX1661)</f>
        <v>100</v>
      </c>
      <c r="AY1659" s="88"/>
      <c r="AZ1659" s="79"/>
      <c r="BA1659" s="80"/>
      <c r="BB1659" s="71"/>
      <c r="BC1659" s="95"/>
      <c r="BD1659" s="41">
        <v>4</v>
      </c>
      <c r="BE1659" s="52">
        <v>43</v>
      </c>
      <c r="BF1659" s="103">
        <v>4331</v>
      </c>
      <c r="BG1659" s="279" t="s">
        <v>51</v>
      </c>
    </row>
    <row r="1660" spans="1:59" s="63" customFormat="1" ht="12.75" x14ac:dyDescent="0.2">
      <c r="A1660" s="196">
        <v>4</v>
      </c>
      <c r="B1660" s="197" t="s">
        <v>422</v>
      </c>
      <c r="C1660" s="208">
        <v>43</v>
      </c>
      <c r="D1660" s="209" t="s">
        <v>688</v>
      </c>
      <c r="E1660" s="212">
        <v>4331</v>
      </c>
      <c r="F1660" s="213" t="s">
        <v>720</v>
      </c>
      <c r="G1660" s="231" t="s">
        <v>576</v>
      </c>
      <c r="H1660" s="89" t="s">
        <v>52</v>
      </c>
      <c r="I1660" s="90" t="s">
        <v>507</v>
      </c>
      <c r="J1660" s="90" t="s">
        <v>721</v>
      </c>
      <c r="K1660" s="90" t="s">
        <v>90</v>
      </c>
      <c r="L1660" s="90" t="s">
        <v>618</v>
      </c>
      <c r="M1660" s="91"/>
      <c r="N1660" s="312">
        <v>1</v>
      </c>
      <c r="O1660" s="313">
        <f>N1660/N1659</f>
        <v>1</v>
      </c>
      <c r="P1660" s="104"/>
      <c r="Q1660" s="92"/>
      <c r="R1660" s="92"/>
      <c r="S1660" s="92"/>
      <c r="T1660" s="92"/>
      <c r="U1660" s="92">
        <v>1</v>
      </c>
      <c r="V1660" s="92"/>
      <c r="W1660" s="92"/>
      <c r="X1660" s="109">
        <f>P1660*P$7+Q1660*Q$7+R1660*R$7+S1660*S$7+T1660*T$7+U1660*U$7+V1660*V$7+W1660*W$7</f>
        <v>5000</v>
      </c>
      <c r="Y1660" s="83"/>
      <c r="Z1660" s="110">
        <f>X1660*$O1660</f>
        <v>5000</v>
      </c>
      <c r="AA1660" s="111"/>
      <c r="AB1660" s="92"/>
      <c r="AC1660" s="92"/>
      <c r="AD1660" s="92"/>
      <c r="AE1660" s="92"/>
      <c r="AF1660" s="92"/>
      <c r="AG1660" s="92"/>
      <c r="AH1660" s="92"/>
      <c r="AI1660" s="109">
        <f>AB1660*AB$7+AC1660*AC$7+AD1660*AD$7+AE1660*AE$7+AF1660*AF$7+AG1660*AG$7+AH1660*AH$7</f>
        <v>0</v>
      </c>
      <c r="AJ1660" s="83"/>
      <c r="AK1660" s="110">
        <f>AI1660*$O1660</f>
        <v>0</v>
      </c>
      <c r="AL1660" s="111"/>
      <c r="AM1660" s="92"/>
      <c r="AN1660" s="92"/>
      <c r="AO1660" s="92"/>
      <c r="AP1660" s="92">
        <v>1</v>
      </c>
      <c r="AQ1660" s="92"/>
      <c r="AR1660" s="92"/>
      <c r="AS1660" s="92"/>
      <c r="AT1660" s="92"/>
      <c r="AU1660" s="92"/>
      <c r="AV1660" s="109">
        <f>AM1660*AM$7+AN1660*AN$7+AO1660*AO$7+AP1660*AP$7+AQ1660*AQ$7+AR1660*AR$7+AS1660*AS$7+AT1660*AT$7+AU1660*AU$7</f>
        <v>100</v>
      </c>
      <c r="AW1660" s="75"/>
      <c r="AX1660" s="110">
        <f>AV1660*$O1660</f>
        <v>100</v>
      </c>
      <c r="AY1660" s="111"/>
      <c r="AZ1660" s="93"/>
      <c r="BA1660" s="94" t="s">
        <v>105</v>
      </c>
      <c r="BB1660" s="71"/>
      <c r="BC1660" s="95"/>
      <c r="BD1660" s="41">
        <v>4</v>
      </c>
      <c r="BE1660" s="52">
        <v>43</v>
      </c>
      <c r="BF1660" s="103">
        <v>4331</v>
      </c>
      <c r="BG1660" s="280" t="s">
        <v>52</v>
      </c>
    </row>
    <row r="1661" spans="1:59" s="63" customFormat="1" ht="12.75" x14ac:dyDescent="0.2">
      <c r="A1661" s="196">
        <v>4</v>
      </c>
      <c r="B1661" s="197" t="s">
        <v>422</v>
      </c>
      <c r="C1661" s="208">
        <v>43</v>
      </c>
      <c r="D1661" s="209" t="s">
        <v>688</v>
      </c>
      <c r="E1661" s="212">
        <v>4331</v>
      </c>
      <c r="F1661" s="213" t="s">
        <v>720</v>
      </c>
      <c r="G1661" s="231" t="s">
        <v>576</v>
      </c>
      <c r="H1661" s="89"/>
      <c r="I1661" s="219"/>
      <c r="J1661" s="90"/>
      <c r="K1661" s="90"/>
      <c r="L1661" s="90"/>
      <c r="M1661" s="91"/>
      <c r="N1661" s="247"/>
      <c r="O1661" s="306"/>
      <c r="P1661" s="104"/>
      <c r="Q1661" s="92"/>
      <c r="R1661" s="92"/>
      <c r="S1661" s="92"/>
      <c r="T1661" s="92"/>
      <c r="U1661" s="92"/>
      <c r="V1661" s="92"/>
      <c r="W1661" s="92"/>
      <c r="X1661" s="75"/>
      <c r="Y1661" s="83"/>
      <c r="Z1661" s="83"/>
      <c r="AA1661" s="83"/>
      <c r="AB1661" s="92"/>
      <c r="AC1661" s="92"/>
      <c r="AD1661" s="92"/>
      <c r="AE1661" s="92"/>
      <c r="AF1661" s="92"/>
      <c r="AG1661" s="92"/>
      <c r="AH1661" s="92"/>
      <c r="AI1661" s="75"/>
      <c r="AJ1661" s="83"/>
      <c r="AK1661" s="83"/>
      <c r="AL1661" s="83"/>
      <c r="AM1661" s="92"/>
      <c r="AN1661" s="92"/>
      <c r="AO1661" s="92"/>
      <c r="AP1661" s="92"/>
      <c r="AQ1661" s="92"/>
      <c r="AR1661" s="92"/>
      <c r="AS1661" s="92"/>
      <c r="AT1661" s="92"/>
      <c r="AU1661" s="92"/>
      <c r="AV1661" s="75"/>
      <c r="AW1661" s="75"/>
      <c r="AX1661" s="83"/>
      <c r="AY1661" s="83"/>
      <c r="AZ1661" s="93"/>
      <c r="BA1661" s="94"/>
      <c r="BB1661" s="71"/>
      <c r="BC1661" s="95"/>
      <c r="BD1661" s="41">
        <v>4</v>
      </c>
      <c r="BE1661" s="52">
        <v>43</v>
      </c>
      <c r="BF1661" s="103">
        <v>4331</v>
      </c>
      <c r="BG1661" s="280" t="s">
        <v>52</v>
      </c>
    </row>
    <row r="1662" spans="1:59" s="63" customFormat="1" ht="12.75" x14ac:dyDescent="0.2">
      <c r="A1662" s="196">
        <v>4</v>
      </c>
      <c r="B1662" s="197" t="s">
        <v>422</v>
      </c>
      <c r="C1662" s="208">
        <v>43</v>
      </c>
      <c r="D1662" s="209" t="s">
        <v>688</v>
      </c>
      <c r="E1662" s="212">
        <v>4331</v>
      </c>
      <c r="F1662" s="213" t="s">
        <v>720</v>
      </c>
      <c r="G1662" s="231" t="s">
        <v>576</v>
      </c>
      <c r="H1662" s="89"/>
      <c r="I1662" s="219"/>
      <c r="J1662" s="90"/>
      <c r="K1662" s="90"/>
      <c r="L1662" s="90"/>
      <c r="M1662" s="91"/>
      <c r="N1662" s="247"/>
      <c r="O1662" s="306"/>
      <c r="P1662" s="104"/>
      <c r="Q1662" s="92"/>
      <c r="R1662" s="92"/>
      <c r="S1662" s="92"/>
      <c r="T1662" s="92"/>
      <c r="U1662" s="92"/>
      <c r="V1662" s="92"/>
      <c r="W1662" s="92"/>
      <c r="X1662" s="75"/>
      <c r="Y1662" s="83"/>
      <c r="Z1662" s="83"/>
      <c r="AA1662" s="83"/>
      <c r="AB1662" s="92"/>
      <c r="AC1662" s="92"/>
      <c r="AD1662" s="92"/>
      <c r="AE1662" s="92"/>
      <c r="AF1662" s="92"/>
      <c r="AG1662" s="92"/>
      <c r="AH1662" s="92"/>
      <c r="AI1662" s="75"/>
      <c r="AJ1662" s="83"/>
      <c r="AK1662" s="83"/>
      <c r="AL1662" s="83"/>
      <c r="AM1662" s="92"/>
      <c r="AN1662" s="92"/>
      <c r="AO1662" s="92"/>
      <c r="AP1662" s="92"/>
      <c r="AQ1662" s="92"/>
      <c r="AR1662" s="92"/>
      <c r="AS1662" s="92"/>
      <c r="AT1662" s="92"/>
      <c r="AU1662" s="92"/>
      <c r="AV1662" s="75"/>
      <c r="AW1662" s="75"/>
      <c r="AX1662" s="83"/>
      <c r="AY1662" s="83"/>
      <c r="AZ1662" s="93"/>
      <c r="BA1662" s="94"/>
      <c r="BB1662" s="71"/>
      <c r="BC1662" s="95"/>
      <c r="BD1662" s="41">
        <v>4</v>
      </c>
      <c r="BE1662" s="52">
        <v>43</v>
      </c>
      <c r="BF1662" s="103">
        <v>4331</v>
      </c>
      <c r="BG1662" s="280" t="s">
        <v>52</v>
      </c>
    </row>
    <row r="1663" spans="1:59" s="63" customFormat="1" ht="12.75" x14ac:dyDescent="0.2">
      <c r="A1663" s="196">
        <v>4</v>
      </c>
      <c r="B1663" s="197" t="s">
        <v>422</v>
      </c>
      <c r="C1663" s="208">
        <v>43</v>
      </c>
      <c r="D1663" s="209" t="s">
        <v>688</v>
      </c>
      <c r="E1663" s="212">
        <v>4331</v>
      </c>
      <c r="F1663" s="213" t="s">
        <v>720</v>
      </c>
      <c r="G1663" s="231" t="s">
        <v>576</v>
      </c>
      <c r="H1663" s="65"/>
      <c r="I1663" s="222"/>
      <c r="J1663" s="66"/>
      <c r="K1663" s="66"/>
      <c r="L1663" s="66"/>
      <c r="M1663" s="64"/>
      <c r="N1663" s="304"/>
      <c r="O1663" s="305"/>
      <c r="P1663" s="127"/>
      <c r="Q1663" s="67"/>
      <c r="R1663" s="67"/>
      <c r="S1663" s="67"/>
      <c r="T1663" s="67"/>
      <c r="U1663" s="67"/>
      <c r="V1663" s="67"/>
      <c r="W1663" s="67"/>
      <c r="X1663" s="67"/>
      <c r="Y1663" s="68"/>
      <c r="Z1663" s="68"/>
      <c r="AA1663" s="68"/>
      <c r="AB1663" s="67"/>
      <c r="AC1663" s="67"/>
      <c r="AD1663" s="67"/>
      <c r="AE1663" s="67"/>
      <c r="AF1663" s="67"/>
      <c r="AG1663" s="67"/>
      <c r="AH1663" s="67"/>
      <c r="AI1663" s="67"/>
      <c r="AJ1663" s="68"/>
      <c r="AK1663" s="68"/>
      <c r="AL1663" s="68"/>
      <c r="AM1663" s="67"/>
      <c r="AN1663" s="67"/>
      <c r="AO1663" s="67"/>
      <c r="AP1663" s="67"/>
      <c r="AQ1663" s="67"/>
      <c r="AR1663" s="67"/>
      <c r="AS1663" s="67"/>
      <c r="AT1663" s="67"/>
      <c r="AU1663" s="67"/>
      <c r="AV1663" s="67"/>
      <c r="AW1663" s="67"/>
      <c r="AX1663" s="68"/>
      <c r="AY1663" s="68"/>
      <c r="AZ1663" s="69"/>
      <c r="BA1663" s="70"/>
      <c r="BB1663" s="71"/>
      <c r="BC1663" s="95"/>
      <c r="BD1663" s="41">
        <v>4</v>
      </c>
      <c r="BE1663" s="52">
        <v>43</v>
      </c>
      <c r="BF1663" s="103">
        <v>4331</v>
      </c>
      <c r="BG1663" s="275"/>
    </row>
    <row r="1664" spans="1:59" s="63" customFormat="1" ht="12.75" x14ac:dyDescent="0.2">
      <c r="A1664" s="196">
        <v>4</v>
      </c>
      <c r="B1664" s="197" t="s">
        <v>422</v>
      </c>
      <c r="C1664" s="208">
        <v>43</v>
      </c>
      <c r="D1664" s="209" t="s">
        <v>688</v>
      </c>
      <c r="E1664" s="212">
        <v>4331</v>
      </c>
      <c r="F1664" s="213" t="s">
        <v>720</v>
      </c>
      <c r="G1664" s="232"/>
      <c r="H1664" s="97"/>
      <c r="I1664" s="224"/>
      <c r="J1664" s="98"/>
      <c r="K1664" s="98"/>
      <c r="L1664" s="98"/>
      <c r="M1664" s="96"/>
      <c r="N1664" s="307"/>
      <c r="O1664" s="246"/>
      <c r="P1664" s="124"/>
      <c r="Q1664" s="99"/>
      <c r="R1664" s="99"/>
      <c r="S1664" s="99"/>
      <c r="T1664" s="99"/>
      <c r="U1664" s="99"/>
      <c r="V1664" s="99"/>
      <c r="W1664" s="99"/>
      <c r="X1664" s="99"/>
      <c r="Y1664" s="100"/>
      <c r="Z1664" s="100"/>
      <c r="AA1664" s="100"/>
      <c r="AB1664" s="99"/>
      <c r="AC1664" s="99"/>
      <c r="AD1664" s="99"/>
      <c r="AE1664" s="99"/>
      <c r="AF1664" s="99"/>
      <c r="AG1664" s="99"/>
      <c r="AH1664" s="99"/>
      <c r="AI1664" s="99"/>
      <c r="AJ1664" s="100"/>
      <c r="AK1664" s="100"/>
      <c r="AL1664" s="100"/>
      <c r="AM1664" s="99"/>
      <c r="AN1664" s="99"/>
      <c r="AO1664" s="99"/>
      <c r="AP1664" s="99"/>
      <c r="AQ1664" s="99"/>
      <c r="AR1664" s="99"/>
      <c r="AS1664" s="99"/>
      <c r="AT1664" s="99"/>
      <c r="AU1664" s="99"/>
      <c r="AV1664" s="99"/>
      <c r="AW1664" s="99"/>
      <c r="AX1664" s="100"/>
      <c r="AY1664" s="100"/>
      <c r="AZ1664" s="101"/>
      <c r="BA1664" s="102"/>
      <c r="BB1664" s="95"/>
      <c r="BC1664" s="95"/>
      <c r="BD1664" s="41">
        <v>4</v>
      </c>
      <c r="BE1664" s="52">
        <v>43</v>
      </c>
      <c r="BF1664" s="103">
        <v>4331</v>
      </c>
      <c r="BG1664" s="277"/>
    </row>
    <row r="1665" spans="1:59" x14ac:dyDescent="0.25">
      <c r="A1665" s="196">
        <v>4</v>
      </c>
      <c r="B1665" s="197" t="s">
        <v>422</v>
      </c>
      <c r="C1665" s="208">
        <v>43</v>
      </c>
      <c r="D1665" s="209" t="s">
        <v>688</v>
      </c>
      <c r="E1665" s="210">
        <v>4333</v>
      </c>
      <c r="F1665" s="211" t="s">
        <v>722</v>
      </c>
      <c r="G1665" s="235"/>
      <c r="H1665" s="145"/>
      <c r="I1665" s="221"/>
      <c r="J1665" s="57"/>
      <c r="K1665" s="57"/>
      <c r="L1665" s="57"/>
      <c r="M1665" s="144"/>
      <c r="N1665" s="324"/>
      <c r="O1665" s="325"/>
      <c r="P1665" s="146"/>
      <c r="Q1665" s="146"/>
      <c r="R1665" s="146"/>
      <c r="S1665" s="146"/>
      <c r="T1665" s="146"/>
      <c r="U1665" s="146"/>
      <c r="V1665" s="146"/>
      <c r="W1665" s="146"/>
      <c r="X1665" s="146"/>
      <c r="Y1665" s="59"/>
      <c r="Z1665" s="123"/>
      <c r="AA1665" s="123"/>
      <c r="AB1665" s="146"/>
      <c r="AC1665" s="146"/>
      <c r="AD1665" s="146"/>
      <c r="AE1665" s="146"/>
      <c r="AF1665" s="146"/>
      <c r="AG1665" s="146"/>
      <c r="AH1665" s="146"/>
      <c r="AI1665" s="146"/>
      <c r="AJ1665" s="59"/>
      <c r="AK1665" s="123"/>
      <c r="AL1665" s="123"/>
      <c r="AM1665" s="146"/>
      <c r="AN1665" s="146"/>
      <c r="AO1665" s="146"/>
      <c r="AP1665" s="146"/>
      <c r="AQ1665" s="146"/>
      <c r="AR1665" s="146"/>
      <c r="AS1665" s="146"/>
      <c r="AT1665" s="146"/>
      <c r="AU1665" s="146"/>
      <c r="AV1665" s="146"/>
      <c r="AW1665" s="58"/>
      <c r="AX1665" s="123"/>
      <c r="AY1665" s="59"/>
      <c r="AZ1665" s="147"/>
      <c r="BA1665" s="148"/>
      <c r="BB1665" s="143"/>
      <c r="BC1665" s="143"/>
      <c r="BD1665" s="41">
        <v>4</v>
      </c>
      <c r="BE1665" s="52">
        <v>43</v>
      </c>
      <c r="BF1665" s="62">
        <v>4333</v>
      </c>
      <c r="BG1665" s="284"/>
    </row>
    <row r="1666" spans="1:59" s="63" customFormat="1" ht="12.75" x14ac:dyDescent="0.2">
      <c r="A1666" s="196">
        <v>4</v>
      </c>
      <c r="B1666" s="197" t="s">
        <v>422</v>
      </c>
      <c r="C1666" s="208">
        <v>43</v>
      </c>
      <c r="D1666" s="209" t="s">
        <v>688</v>
      </c>
      <c r="E1666" s="210">
        <v>4333</v>
      </c>
      <c r="F1666" s="211" t="s">
        <v>722</v>
      </c>
      <c r="G1666" s="230"/>
      <c r="H1666" s="56"/>
      <c r="I1666" s="221"/>
      <c r="J1666" s="57"/>
      <c r="K1666" s="57"/>
      <c r="L1666" s="57"/>
      <c r="M1666" s="55"/>
      <c r="N1666" s="303"/>
      <c r="O1666" s="245"/>
      <c r="P1666" s="122"/>
      <c r="Q1666" s="58"/>
      <c r="R1666" s="58"/>
      <c r="S1666" s="58"/>
      <c r="T1666" s="58"/>
      <c r="U1666" s="58"/>
      <c r="V1666" s="58"/>
      <c r="W1666" s="58"/>
      <c r="X1666" s="58"/>
      <c r="Y1666" s="59"/>
      <c r="Z1666" s="59"/>
      <c r="AA1666" s="59"/>
      <c r="AB1666" s="58"/>
      <c r="AC1666" s="58"/>
      <c r="AD1666" s="58"/>
      <c r="AE1666" s="58"/>
      <c r="AF1666" s="58"/>
      <c r="AG1666" s="58"/>
      <c r="AH1666" s="58"/>
      <c r="AI1666" s="58"/>
      <c r="AJ1666" s="59"/>
      <c r="AK1666" s="59"/>
      <c r="AL1666" s="59"/>
      <c r="AM1666" s="58"/>
      <c r="AN1666" s="58"/>
      <c r="AO1666" s="58"/>
      <c r="AP1666" s="58"/>
      <c r="AQ1666" s="58"/>
      <c r="AR1666" s="58"/>
      <c r="AS1666" s="58"/>
      <c r="AT1666" s="58"/>
      <c r="AU1666" s="58"/>
      <c r="AV1666" s="58"/>
      <c r="AW1666" s="58"/>
      <c r="AX1666" s="59"/>
      <c r="AY1666" s="59"/>
      <c r="AZ1666" s="60"/>
      <c r="BA1666" s="61"/>
      <c r="BB1666" s="54"/>
      <c r="BC1666" s="54"/>
      <c r="BD1666" s="41">
        <v>4</v>
      </c>
      <c r="BE1666" s="52">
        <v>43</v>
      </c>
      <c r="BF1666" s="62">
        <v>4333</v>
      </c>
      <c r="BG1666" s="274"/>
    </row>
    <row r="1667" spans="1:59" s="63" customFormat="1" ht="12.75" x14ac:dyDescent="0.2">
      <c r="A1667" s="196">
        <v>4</v>
      </c>
      <c r="B1667" s="197" t="s">
        <v>422</v>
      </c>
      <c r="C1667" s="208">
        <v>43</v>
      </c>
      <c r="D1667" s="209" t="s">
        <v>688</v>
      </c>
      <c r="E1667" s="210">
        <v>4333</v>
      </c>
      <c r="F1667" s="211" t="s">
        <v>722</v>
      </c>
      <c r="G1667" s="231" t="s">
        <v>584</v>
      </c>
      <c r="H1667" s="65"/>
      <c r="I1667" s="222"/>
      <c r="J1667" s="66"/>
      <c r="K1667" s="66"/>
      <c r="L1667" s="66"/>
      <c r="M1667" s="64"/>
      <c r="N1667" s="308"/>
      <c r="O1667" s="309"/>
      <c r="P1667" s="127"/>
      <c r="Q1667" s="67"/>
      <c r="R1667" s="67"/>
      <c r="S1667" s="67"/>
      <c r="T1667" s="67"/>
      <c r="U1667" s="67"/>
      <c r="V1667" s="67"/>
      <c r="W1667" s="67"/>
      <c r="X1667" s="67"/>
      <c r="Y1667" s="68"/>
      <c r="Z1667" s="68"/>
      <c r="AA1667" s="68"/>
      <c r="AB1667" s="67"/>
      <c r="AC1667" s="67"/>
      <c r="AD1667" s="67"/>
      <c r="AE1667" s="67"/>
      <c r="AF1667" s="67"/>
      <c r="AG1667" s="67"/>
      <c r="AH1667" s="67"/>
      <c r="AI1667" s="67"/>
      <c r="AJ1667" s="68"/>
      <c r="AK1667" s="68"/>
      <c r="AL1667" s="68"/>
      <c r="AM1667" s="67"/>
      <c r="AN1667" s="67"/>
      <c r="AO1667" s="67"/>
      <c r="AP1667" s="67"/>
      <c r="AQ1667" s="67"/>
      <c r="AR1667" s="67"/>
      <c r="AS1667" s="67"/>
      <c r="AT1667" s="67"/>
      <c r="AU1667" s="67"/>
      <c r="AV1667" s="67"/>
      <c r="AW1667" s="67"/>
      <c r="AX1667" s="68"/>
      <c r="AY1667" s="68"/>
      <c r="AZ1667" s="69"/>
      <c r="BA1667" s="70"/>
      <c r="BB1667" s="71"/>
      <c r="BC1667" s="54"/>
      <c r="BD1667" s="41">
        <v>4</v>
      </c>
      <c r="BE1667" s="52">
        <v>43</v>
      </c>
      <c r="BF1667" s="62">
        <v>4333</v>
      </c>
      <c r="BG1667" s="275"/>
    </row>
    <row r="1668" spans="1:59" s="63" customFormat="1" ht="12.75" x14ac:dyDescent="0.2">
      <c r="A1668" s="196">
        <v>4</v>
      </c>
      <c r="B1668" s="197" t="s">
        <v>422</v>
      </c>
      <c r="C1668" s="208">
        <v>43</v>
      </c>
      <c r="D1668" s="209" t="s">
        <v>688</v>
      </c>
      <c r="E1668" s="210">
        <v>4333</v>
      </c>
      <c r="F1668" s="211" t="s">
        <v>722</v>
      </c>
      <c r="G1668" s="231" t="s">
        <v>584</v>
      </c>
      <c r="H1668" s="72" t="s">
        <v>47</v>
      </c>
      <c r="I1668" s="223"/>
      <c r="J1668" s="73"/>
      <c r="K1668" s="73"/>
      <c r="L1668" s="73"/>
      <c r="M1668" s="74"/>
      <c r="N1668" s="247"/>
      <c r="O1668" s="306"/>
      <c r="P1668" s="105"/>
      <c r="Q1668" s="75"/>
      <c r="R1668" s="75"/>
      <c r="S1668" s="75"/>
      <c r="T1668" s="75"/>
      <c r="U1668" s="75"/>
      <c r="V1668" s="75"/>
      <c r="W1668" s="75"/>
      <c r="X1668" s="75"/>
      <c r="Y1668" s="76">
        <f>IF(ISNUMBER(VLOOKUP(Y1670,P$7:W$7,MATCH(Y1670,P$7:W$7))),VLOOKUP(Y1670,P$7:W$7,MATCH(Y1670,P$7:W$7)),IF(N1672=0,"No Data",IF(Y1670&gt;0,"&lt;100",0)))</f>
        <v>1000</v>
      </c>
      <c r="Z1668" s="77">
        <f>IF(ISNUMBER(VLOOKUP(Z1672,P$7:W$7,MATCH(Z1672,P$7:W$7))),VLOOKUP(Z1672,P$7:W$7,MATCH(Z1672,P$7:W$7)),IF(N1672=0,"No Data",IF(Z1672&gt;0,"&lt;100",0)))</f>
        <v>1000</v>
      </c>
      <c r="AA1668" s="106">
        <f>IF(ISNUMBER(Z1668),Z1668,0)</f>
        <v>1000</v>
      </c>
      <c r="AB1668" s="75"/>
      <c r="AC1668" s="75"/>
      <c r="AD1668" s="75"/>
      <c r="AE1668" s="75"/>
      <c r="AF1668" s="75"/>
      <c r="AG1668" s="75"/>
      <c r="AH1668" s="75"/>
      <c r="AI1668" s="75"/>
      <c r="AJ1668" s="76">
        <f>IF(ISNUMBER(VLOOKUP(AJ1670,AB$7:AH$7,MATCH(AJ1670,AB$7:AH$7))),VLOOKUP(AJ1670,AB$7:AH$7,MATCH(AJ1670,AB$7:AH$7)),IF(N1672=0,"No Data",IF(AJ1670&gt;0,"&lt;50",0)))</f>
        <v>0</v>
      </c>
      <c r="AK1668" s="77">
        <f>IF(ISNUMBER(VLOOKUP(AK1672,AB$7:AH$7,MATCH(AK1672,AB$7:AH$7))),VLOOKUP(AK1672,AB$7:AH$7,MATCH(AK1672,AB$7:AH$7)),IF(N1672=0,"No Data",IF(AK1672&gt;0,"&lt;50",0)))</f>
        <v>0</v>
      </c>
      <c r="AL1668" s="106">
        <f>IF(ISNUMBER(AK1668),AK1668,0)</f>
        <v>0</v>
      </c>
      <c r="AM1668" s="75"/>
      <c r="AN1668" s="75"/>
      <c r="AO1668" s="75"/>
      <c r="AP1668" s="75"/>
      <c r="AQ1668" s="75"/>
      <c r="AR1668" s="75"/>
      <c r="AS1668" s="75"/>
      <c r="AT1668" s="75"/>
      <c r="AU1668" s="75"/>
      <c r="AV1668" s="75"/>
      <c r="AW1668" s="76">
        <f>IF(ISNUMBER(VLOOKUP(AW1670,AM$7:AU$7,MATCH(AW1670,AM$7:AU$7))),VLOOKUP(AW1670,AM$7:AU$7,MATCH(AW1670,AM$7:AU$7)),IF(N1672=0,"No Data",IF(AW1670&gt;0,"&lt;10",0)))</f>
        <v>1000</v>
      </c>
      <c r="AX1668" s="77">
        <f>IF(ISNUMBER(VLOOKUP(AX1672,AM$7:AU$7,MATCH(AX1672,AM$7:AU$7))),VLOOKUP(AX1672,AM$7:AU$7,MATCH(AX1672,AM$7:AU$7)),IF(N1672=0,"No Data",IF(AX1672&gt;0,"&lt;10",0)))</f>
        <v>1000</v>
      </c>
      <c r="AY1668" s="106">
        <f>IF(ISNUMBER(AX1668),AX1668,0)</f>
        <v>1000</v>
      </c>
      <c r="AZ1668" s="79"/>
      <c r="BA1668" s="80"/>
      <c r="BB1668" s="71"/>
      <c r="BC1668" s="54"/>
      <c r="BD1668" s="41">
        <v>4</v>
      </c>
      <c r="BE1668" s="52">
        <v>43</v>
      </c>
      <c r="BF1668" s="62">
        <v>4333</v>
      </c>
      <c r="BG1668" s="276" t="s">
        <v>47</v>
      </c>
    </row>
    <row r="1669" spans="1:59" s="63" customFormat="1" ht="12.75" x14ac:dyDescent="0.2">
      <c r="A1669" s="196">
        <v>4</v>
      </c>
      <c r="B1669" s="197" t="s">
        <v>422</v>
      </c>
      <c r="C1669" s="208">
        <v>43</v>
      </c>
      <c r="D1669" s="209" t="s">
        <v>688</v>
      </c>
      <c r="E1669" s="210">
        <v>4333</v>
      </c>
      <c r="F1669" s="211" t="s">
        <v>722</v>
      </c>
      <c r="G1669" s="231" t="s">
        <v>584</v>
      </c>
      <c r="H1669" s="81" t="s">
        <v>48</v>
      </c>
      <c r="I1669" s="223"/>
      <c r="J1669" s="73"/>
      <c r="K1669" s="73"/>
      <c r="L1669" s="73"/>
      <c r="M1669" s="74"/>
      <c r="N1669" s="247"/>
      <c r="O1669" s="306"/>
      <c r="P1669" s="105"/>
      <c r="Q1669" s="75"/>
      <c r="R1669" s="75"/>
      <c r="S1669" s="75"/>
      <c r="T1669" s="75"/>
      <c r="U1669" s="75"/>
      <c r="V1669" s="75"/>
      <c r="W1669" s="75"/>
      <c r="X1669" s="75"/>
      <c r="Y1669" s="82">
        <f>MIN(X1673:X1676)</f>
        <v>0</v>
      </c>
      <c r="Z1669" s="83"/>
      <c r="AA1669" s="83"/>
      <c r="AB1669" s="75"/>
      <c r="AC1669" s="75"/>
      <c r="AD1669" s="75"/>
      <c r="AE1669" s="75"/>
      <c r="AF1669" s="75"/>
      <c r="AG1669" s="75"/>
      <c r="AH1669" s="75"/>
      <c r="AI1669" s="75"/>
      <c r="AJ1669" s="82">
        <f>MIN(AI1673:AI1676)</f>
        <v>0</v>
      </c>
      <c r="AK1669" s="83"/>
      <c r="AL1669" s="83"/>
      <c r="AM1669" s="75"/>
      <c r="AN1669" s="75"/>
      <c r="AO1669" s="75"/>
      <c r="AP1669" s="75"/>
      <c r="AQ1669" s="75"/>
      <c r="AR1669" s="75"/>
      <c r="AS1669" s="75"/>
      <c r="AT1669" s="75"/>
      <c r="AU1669" s="75"/>
      <c r="AV1669" s="75"/>
      <c r="AW1669" s="82">
        <f>MIN(AV1673:AV1676)</f>
        <v>25</v>
      </c>
      <c r="AX1669" s="83"/>
      <c r="AY1669" s="83"/>
      <c r="AZ1669" s="79"/>
      <c r="BA1669" s="80"/>
      <c r="BB1669" s="71"/>
      <c r="BC1669" s="54"/>
      <c r="BD1669" s="41">
        <v>4</v>
      </c>
      <c r="BE1669" s="52">
        <v>43</v>
      </c>
      <c r="BF1669" s="62">
        <v>4333</v>
      </c>
      <c r="BG1669" s="278" t="s">
        <v>48</v>
      </c>
    </row>
    <row r="1670" spans="1:59" s="63" customFormat="1" ht="12.75" x14ac:dyDescent="0.2">
      <c r="A1670" s="196">
        <v>4</v>
      </c>
      <c r="B1670" s="197" t="s">
        <v>422</v>
      </c>
      <c r="C1670" s="208">
        <v>43</v>
      </c>
      <c r="D1670" s="209" t="s">
        <v>688</v>
      </c>
      <c r="E1670" s="210">
        <v>4333</v>
      </c>
      <c r="F1670" s="211" t="s">
        <v>722</v>
      </c>
      <c r="G1670" s="231" t="s">
        <v>584</v>
      </c>
      <c r="H1670" s="81" t="s">
        <v>49</v>
      </c>
      <c r="I1670" s="223"/>
      <c r="J1670" s="73"/>
      <c r="K1670" s="73"/>
      <c r="L1670" s="73"/>
      <c r="M1670" s="74"/>
      <c r="N1670" s="247"/>
      <c r="O1670" s="306"/>
      <c r="P1670" s="105"/>
      <c r="Q1670" s="75"/>
      <c r="R1670" s="75"/>
      <c r="S1670" s="75"/>
      <c r="T1670" s="75"/>
      <c r="U1670" s="75"/>
      <c r="V1670" s="75"/>
      <c r="W1670" s="75"/>
      <c r="X1670" s="75"/>
      <c r="Y1670" s="84">
        <f>IF(ISNUMBER(AVERAGE(X1673:X1676)),AVERAGE(X1673:X1676),0)</f>
        <v>1300</v>
      </c>
      <c r="Z1670" s="83"/>
      <c r="AA1670" s="83"/>
      <c r="AB1670" s="75"/>
      <c r="AC1670" s="75"/>
      <c r="AD1670" s="75"/>
      <c r="AE1670" s="75"/>
      <c r="AF1670" s="75"/>
      <c r="AG1670" s="75"/>
      <c r="AH1670" s="75"/>
      <c r="AI1670" s="75"/>
      <c r="AJ1670" s="84">
        <f>IF(ISNUMBER(AVERAGE(AI1673:AI1676)),AVERAGE(AI1673:AI1676),0)</f>
        <v>0</v>
      </c>
      <c r="AK1670" s="83"/>
      <c r="AL1670" s="83"/>
      <c r="AM1670" s="75"/>
      <c r="AN1670" s="75"/>
      <c r="AO1670" s="75"/>
      <c r="AP1670" s="75"/>
      <c r="AQ1670" s="75"/>
      <c r="AR1670" s="75"/>
      <c r="AS1670" s="75"/>
      <c r="AT1670" s="75"/>
      <c r="AU1670" s="75"/>
      <c r="AV1670" s="75"/>
      <c r="AW1670" s="84">
        <f>IF(ISNUMBER(AVERAGE(AV1673:AV1676)),AVERAGE(AV1673:AV1676),0)</f>
        <v>1281.25</v>
      </c>
      <c r="AX1670" s="83"/>
      <c r="AY1670" s="83"/>
      <c r="AZ1670" s="79"/>
      <c r="BA1670" s="80"/>
      <c r="BB1670" s="71"/>
      <c r="BC1670" s="54"/>
      <c r="BD1670" s="41">
        <v>4</v>
      </c>
      <c r="BE1670" s="52">
        <v>43</v>
      </c>
      <c r="BF1670" s="62">
        <v>4333</v>
      </c>
      <c r="BG1670" s="278" t="s">
        <v>49</v>
      </c>
    </row>
    <row r="1671" spans="1:59" s="63" customFormat="1" ht="12.75" x14ac:dyDescent="0.2">
      <c r="A1671" s="196">
        <v>4</v>
      </c>
      <c r="B1671" s="197" t="s">
        <v>422</v>
      </c>
      <c r="C1671" s="208">
        <v>43</v>
      </c>
      <c r="D1671" s="209" t="s">
        <v>688</v>
      </c>
      <c r="E1671" s="210">
        <v>4333</v>
      </c>
      <c r="F1671" s="211" t="s">
        <v>722</v>
      </c>
      <c r="G1671" s="231" t="s">
        <v>584</v>
      </c>
      <c r="H1671" s="81" t="s">
        <v>50</v>
      </c>
      <c r="I1671" s="223"/>
      <c r="J1671" s="73"/>
      <c r="K1671" s="73"/>
      <c r="L1671" s="73"/>
      <c r="M1671" s="74"/>
      <c r="N1671" s="247"/>
      <c r="O1671" s="306"/>
      <c r="P1671" s="105"/>
      <c r="Q1671" s="75"/>
      <c r="R1671" s="75"/>
      <c r="S1671" s="75"/>
      <c r="T1671" s="75"/>
      <c r="U1671" s="75"/>
      <c r="V1671" s="75"/>
      <c r="W1671" s="75"/>
      <c r="X1671" s="75"/>
      <c r="Y1671" s="84">
        <f>MAX(X1673:X1676)</f>
        <v>5000</v>
      </c>
      <c r="Z1671" s="83"/>
      <c r="AA1671" s="83"/>
      <c r="AB1671" s="75"/>
      <c r="AC1671" s="75"/>
      <c r="AD1671" s="75"/>
      <c r="AE1671" s="75"/>
      <c r="AF1671" s="75"/>
      <c r="AG1671" s="75"/>
      <c r="AH1671" s="75"/>
      <c r="AI1671" s="75"/>
      <c r="AJ1671" s="84">
        <f>MAX(AI1673:AI1676)</f>
        <v>0</v>
      </c>
      <c r="AK1671" s="83"/>
      <c r="AL1671" s="83"/>
      <c r="AM1671" s="75"/>
      <c r="AN1671" s="75"/>
      <c r="AO1671" s="75"/>
      <c r="AP1671" s="75"/>
      <c r="AQ1671" s="75"/>
      <c r="AR1671" s="75"/>
      <c r="AS1671" s="75"/>
      <c r="AT1671" s="75"/>
      <c r="AU1671" s="75"/>
      <c r="AV1671" s="75"/>
      <c r="AW1671" s="84">
        <f>MAX(AV1673:AV1676)</f>
        <v>2500</v>
      </c>
      <c r="AX1671" s="83"/>
      <c r="AY1671" s="83"/>
      <c r="AZ1671" s="79"/>
      <c r="BA1671" s="80"/>
      <c r="BB1671" s="71"/>
      <c r="BC1671" s="54"/>
      <c r="BD1671" s="41">
        <v>4</v>
      </c>
      <c r="BE1671" s="52">
        <v>43</v>
      </c>
      <c r="BF1671" s="62">
        <v>4333</v>
      </c>
      <c r="BG1671" s="278" t="s">
        <v>50</v>
      </c>
    </row>
    <row r="1672" spans="1:59" s="63" customFormat="1" ht="12.75" x14ac:dyDescent="0.2">
      <c r="A1672" s="196">
        <v>4</v>
      </c>
      <c r="B1672" s="197" t="s">
        <v>422</v>
      </c>
      <c r="C1672" s="208">
        <v>43</v>
      </c>
      <c r="D1672" s="209" t="s">
        <v>688</v>
      </c>
      <c r="E1672" s="210">
        <v>4333</v>
      </c>
      <c r="F1672" s="211" t="s">
        <v>722</v>
      </c>
      <c r="G1672" s="231" t="s">
        <v>584</v>
      </c>
      <c r="H1672" s="85" t="s">
        <v>51</v>
      </c>
      <c r="I1672" s="223"/>
      <c r="J1672" s="73"/>
      <c r="K1672" s="73"/>
      <c r="L1672" s="73"/>
      <c r="M1672" s="74"/>
      <c r="N1672" s="248">
        <f>SUM(N1673:N1676)</f>
        <v>4</v>
      </c>
      <c r="O1672" s="293">
        <f>SUM(O1673:O1676)</f>
        <v>1</v>
      </c>
      <c r="P1672" s="292"/>
      <c r="Q1672" s="87"/>
      <c r="R1672" s="87"/>
      <c r="S1672" s="87"/>
      <c r="T1672" s="87"/>
      <c r="U1672" s="87"/>
      <c r="V1672" s="87"/>
      <c r="W1672" s="87"/>
      <c r="X1672" s="87"/>
      <c r="Y1672" s="88"/>
      <c r="Z1672" s="107">
        <f>SUM(Z1673:Z1676)</f>
        <v>1300</v>
      </c>
      <c r="AA1672" s="88"/>
      <c r="AB1672" s="87"/>
      <c r="AC1672" s="87"/>
      <c r="AD1672" s="87"/>
      <c r="AE1672" s="87"/>
      <c r="AF1672" s="87"/>
      <c r="AG1672" s="87"/>
      <c r="AH1672" s="87"/>
      <c r="AI1672" s="87"/>
      <c r="AJ1672" s="88"/>
      <c r="AK1672" s="107">
        <f>SUM(AK1673:AK1676)</f>
        <v>0</v>
      </c>
      <c r="AL1672" s="88"/>
      <c r="AM1672" s="87"/>
      <c r="AN1672" s="87"/>
      <c r="AO1672" s="87"/>
      <c r="AP1672" s="87"/>
      <c r="AQ1672" s="87"/>
      <c r="AR1672" s="87"/>
      <c r="AS1672" s="87"/>
      <c r="AT1672" s="87"/>
      <c r="AU1672" s="87"/>
      <c r="AV1672" s="87"/>
      <c r="AW1672" s="112"/>
      <c r="AX1672" s="107">
        <f>SUM(AX1673:AX1676)</f>
        <v>1281.25</v>
      </c>
      <c r="AY1672" s="88"/>
      <c r="AZ1672" s="79"/>
      <c r="BA1672" s="80"/>
      <c r="BB1672" s="71"/>
      <c r="BC1672" s="54"/>
      <c r="BD1672" s="41">
        <v>4</v>
      </c>
      <c r="BE1672" s="52">
        <v>43</v>
      </c>
      <c r="BF1672" s="62">
        <v>4333</v>
      </c>
      <c r="BG1672" s="279" t="s">
        <v>51</v>
      </c>
    </row>
    <row r="1673" spans="1:59" s="63" customFormat="1" ht="12.75" x14ac:dyDescent="0.2">
      <c r="A1673" s="196">
        <v>4</v>
      </c>
      <c r="B1673" s="197" t="s">
        <v>422</v>
      </c>
      <c r="C1673" s="208">
        <v>43</v>
      </c>
      <c r="D1673" s="209" t="s">
        <v>688</v>
      </c>
      <c r="E1673" s="210">
        <v>4333</v>
      </c>
      <c r="F1673" s="211" t="s">
        <v>722</v>
      </c>
      <c r="G1673" s="231" t="s">
        <v>584</v>
      </c>
      <c r="H1673" s="89" t="s">
        <v>52</v>
      </c>
      <c r="I1673" s="90" t="s">
        <v>640</v>
      </c>
      <c r="J1673" s="90"/>
      <c r="K1673" s="90" t="s">
        <v>64</v>
      </c>
      <c r="L1673" s="90" t="s">
        <v>633</v>
      </c>
      <c r="M1673" s="91"/>
      <c r="N1673" s="312">
        <v>1</v>
      </c>
      <c r="O1673" s="313">
        <f>N1673/N$1672</f>
        <v>0.25</v>
      </c>
      <c r="P1673" s="104"/>
      <c r="Q1673" s="92"/>
      <c r="R1673" s="92"/>
      <c r="S1673" s="92"/>
      <c r="T1673" s="92"/>
      <c r="U1673" s="92"/>
      <c r="V1673" s="92"/>
      <c r="W1673" s="92"/>
      <c r="X1673" s="109">
        <f>P1673*P$7+Q1673*Q$7+R1673*R$7+S1673*S$7+T1673*T$7+U1673*U$7+V1673*V$7+W1673*W$7</f>
        <v>0</v>
      </c>
      <c r="Y1673" s="83"/>
      <c r="Z1673" s="110">
        <f>X1673*$O1673</f>
        <v>0</v>
      </c>
      <c r="AA1673" s="111"/>
      <c r="AB1673" s="92"/>
      <c r="AC1673" s="92"/>
      <c r="AD1673" s="92"/>
      <c r="AE1673" s="92"/>
      <c r="AF1673" s="92"/>
      <c r="AG1673" s="92"/>
      <c r="AH1673" s="92"/>
      <c r="AI1673" s="109">
        <f>AB1673*AB$7+AC1673*AC$7+AD1673*AD$7+AE1673*AE$7+AF1673*AF$7+AG1673*AG$7+AH1673*AH$7</f>
        <v>0</v>
      </c>
      <c r="AJ1673" s="83"/>
      <c r="AK1673" s="110">
        <f>AI1673*$O1673</f>
        <v>0</v>
      </c>
      <c r="AL1673" s="111"/>
      <c r="AM1673" s="92"/>
      <c r="AN1673" s="92">
        <v>1</v>
      </c>
      <c r="AO1673" s="92"/>
      <c r="AP1673" s="92"/>
      <c r="AQ1673" s="92"/>
      <c r="AR1673" s="92"/>
      <c r="AS1673" s="92"/>
      <c r="AT1673" s="92"/>
      <c r="AU1673" s="92"/>
      <c r="AV1673" s="109">
        <f>AM1673*AM$7+AN1673*AN$7+AO1673*AO$7+AP1673*AP$7+AQ1673*AQ$7+AR1673*AR$7+AS1673*AS$7+AT1673*AT$7+AU1673*AU$7</f>
        <v>25</v>
      </c>
      <c r="AW1673" s="75"/>
      <c r="AX1673" s="110">
        <f>AV1673*$O1673</f>
        <v>6.25</v>
      </c>
      <c r="AY1673" s="111"/>
      <c r="AZ1673" s="93"/>
      <c r="BA1673" s="94" t="s">
        <v>105</v>
      </c>
      <c r="BB1673" s="71"/>
      <c r="BC1673" s="54"/>
      <c r="BD1673" s="41">
        <v>4</v>
      </c>
      <c r="BE1673" s="52">
        <v>43</v>
      </c>
      <c r="BF1673" s="62">
        <v>4333</v>
      </c>
      <c r="BG1673" s="280" t="s">
        <v>52</v>
      </c>
    </row>
    <row r="1674" spans="1:59" s="63" customFormat="1" ht="12.75" x14ac:dyDescent="0.2">
      <c r="A1674" s="196">
        <v>4</v>
      </c>
      <c r="B1674" s="197" t="s">
        <v>422</v>
      </c>
      <c r="C1674" s="208">
        <v>43</v>
      </c>
      <c r="D1674" s="209" t="s">
        <v>688</v>
      </c>
      <c r="E1674" s="210">
        <v>4333</v>
      </c>
      <c r="F1674" s="211" t="s">
        <v>722</v>
      </c>
      <c r="G1674" s="231" t="s">
        <v>584</v>
      </c>
      <c r="H1674" s="89"/>
      <c r="I1674" s="90" t="s">
        <v>641</v>
      </c>
      <c r="J1674" s="90"/>
      <c r="K1674" s="90" t="s">
        <v>90</v>
      </c>
      <c r="L1674" s="90"/>
      <c r="M1674" s="91"/>
      <c r="N1674" s="312">
        <v>1</v>
      </c>
      <c r="O1674" s="313">
        <f>N1674/N$1672</f>
        <v>0.25</v>
      </c>
      <c r="P1674" s="104"/>
      <c r="Q1674" s="92"/>
      <c r="R1674" s="92"/>
      <c r="S1674" s="92"/>
      <c r="T1674" s="92"/>
      <c r="U1674" s="92">
        <v>1</v>
      </c>
      <c r="V1674" s="92"/>
      <c r="W1674" s="92"/>
      <c r="X1674" s="109">
        <f>P1674*P$7+Q1674*Q$7+R1674*R$7+S1674*S$7+T1674*T$7+U1674*U$7+V1674*V$7+W1674*W$7</f>
        <v>5000</v>
      </c>
      <c r="Y1674" s="83"/>
      <c r="Z1674" s="110">
        <f>X1674*$O1674</f>
        <v>1250</v>
      </c>
      <c r="AA1674" s="111"/>
      <c r="AB1674" s="92"/>
      <c r="AC1674" s="92"/>
      <c r="AD1674" s="92"/>
      <c r="AE1674" s="92"/>
      <c r="AF1674" s="92"/>
      <c r="AG1674" s="92"/>
      <c r="AH1674" s="92"/>
      <c r="AI1674" s="109">
        <f>AB1674*AB$7+AC1674*AC$7+AD1674*AD$7+AE1674*AE$7+AF1674*AF$7+AG1674*AG$7+AH1674*AH$7</f>
        <v>0</v>
      </c>
      <c r="AJ1674" s="83"/>
      <c r="AK1674" s="110">
        <f>AI1674*$O1674</f>
        <v>0</v>
      </c>
      <c r="AL1674" s="111"/>
      <c r="AM1674" s="92"/>
      <c r="AN1674" s="92"/>
      <c r="AO1674" s="92"/>
      <c r="AP1674" s="92">
        <v>1</v>
      </c>
      <c r="AQ1674" s="92"/>
      <c r="AR1674" s="92"/>
      <c r="AS1674" s="92"/>
      <c r="AT1674" s="92"/>
      <c r="AU1674" s="92"/>
      <c r="AV1674" s="109">
        <f>AM1674*AM$7+AN1674*AN$7+AO1674*AO$7+AP1674*AP$7+AQ1674*AQ$7+AR1674*AR$7+AS1674*AS$7+AT1674*AT$7+AU1674*AU$7</f>
        <v>100</v>
      </c>
      <c r="AW1674" s="75"/>
      <c r="AX1674" s="110">
        <f>AV1674*$O1674</f>
        <v>25</v>
      </c>
      <c r="AY1674" s="111"/>
      <c r="AZ1674" s="93"/>
      <c r="BA1674" s="94" t="s">
        <v>105</v>
      </c>
      <c r="BB1674" s="71"/>
      <c r="BC1674" s="54"/>
      <c r="BD1674" s="41">
        <v>4</v>
      </c>
      <c r="BE1674" s="52">
        <v>43</v>
      </c>
      <c r="BF1674" s="62">
        <v>4333</v>
      </c>
      <c r="BG1674" s="280" t="s">
        <v>52</v>
      </c>
    </row>
    <row r="1675" spans="1:59" s="63" customFormat="1" ht="12.75" x14ac:dyDescent="0.2">
      <c r="A1675" s="196">
        <v>4</v>
      </c>
      <c r="B1675" s="197" t="s">
        <v>422</v>
      </c>
      <c r="C1675" s="208">
        <v>43</v>
      </c>
      <c r="D1675" s="209" t="s">
        <v>688</v>
      </c>
      <c r="E1675" s="210">
        <v>4333</v>
      </c>
      <c r="F1675" s="211" t="s">
        <v>722</v>
      </c>
      <c r="G1675" s="231" t="s">
        <v>584</v>
      </c>
      <c r="H1675" s="89"/>
      <c r="I1675" s="90" t="s">
        <v>287</v>
      </c>
      <c r="J1675" s="90"/>
      <c r="K1675" s="90" t="s">
        <v>64</v>
      </c>
      <c r="L1675" s="90" t="s">
        <v>119</v>
      </c>
      <c r="M1675" s="91"/>
      <c r="N1675" s="312">
        <v>1</v>
      </c>
      <c r="O1675" s="313">
        <f>N1675/N$1672</f>
        <v>0.25</v>
      </c>
      <c r="P1675" s="104">
        <v>1</v>
      </c>
      <c r="Q1675" s="92"/>
      <c r="R1675" s="92"/>
      <c r="S1675" s="92"/>
      <c r="T1675" s="92"/>
      <c r="U1675" s="92"/>
      <c r="V1675" s="92"/>
      <c r="W1675" s="92"/>
      <c r="X1675" s="109">
        <f>P1675*P$7+Q1675*Q$7+R1675*R$7+S1675*S$7+T1675*T$7+U1675*U$7+V1675*V$7+W1675*W$7</f>
        <v>100</v>
      </c>
      <c r="Y1675" s="83"/>
      <c r="Z1675" s="110">
        <f>X1675*$O1675</f>
        <v>25</v>
      </c>
      <c r="AA1675" s="111"/>
      <c r="AB1675" s="92"/>
      <c r="AC1675" s="92"/>
      <c r="AD1675" s="92"/>
      <c r="AE1675" s="92"/>
      <c r="AF1675" s="92"/>
      <c r="AG1675" s="92"/>
      <c r="AH1675" s="92"/>
      <c r="AI1675" s="109">
        <f>AB1675*AB$7+AC1675*AC$7+AD1675*AD$7+AE1675*AE$7+AF1675*AF$7+AG1675*AG$7+AH1675*AH$7</f>
        <v>0</v>
      </c>
      <c r="AJ1675" s="83"/>
      <c r="AK1675" s="110">
        <f>AI1675*$O1675</f>
        <v>0</v>
      </c>
      <c r="AL1675" s="111"/>
      <c r="AM1675" s="92"/>
      <c r="AN1675" s="92"/>
      <c r="AO1675" s="92"/>
      <c r="AP1675" s="92"/>
      <c r="AQ1675" s="92"/>
      <c r="AR1675" s="92"/>
      <c r="AS1675" s="92"/>
      <c r="AT1675" s="92">
        <v>1</v>
      </c>
      <c r="AU1675" s="92"/>
      <c r="AV1675" s="109">
        <f>AM1675*AM$7+AN1675*AN$7+AO1675*AO$7+AP1675*AP$7+AQ1675*AQ$7+AR1675*AR$7+AS1675*AS$7+AT1675*AT$7+AU1675*AU$7</f>
        <v>2500</v>
      </c>
      <c r="AW1675" s="75"/>
      <c r="AX1675" s="110">
        <f>AV1675*$O1675</f>
        <v>625</v>
      </c>
      <c r="AY1675" s="111"/>
      <c r="AZ1675" s="93"/>
      <c r="BA1675" s="94" t="s">
        <v>105</v>
      </c>
      <c r="BB1675" s="71"/>
      <c r="BC1675" s="54"/>
      <c r="BD1675" s="41">
        <v>4</v>
      </c>
      <c r="BE1675" s="52">
        <v>43</v>
      </c>
      <c r="BF1675" s="62">
        <v>4333</v>
      </c>
      <c r="BG1675" s="280" t="s">
        <v>52</v>
      </c>
    </row>
    <row r="1676" spans="1:59" s="63" customFormat="1" ht="12.75" x14ac:dyDescent="0.2">
      <c r="A1676" s="196">
        <v>4</v>
      </c>
      <c r="B1676" s="197" t="s">
        <v>422</v>
      </c>
      <c r="C1676" s="208">
        <v>43</v>
      </c>
      <c r="D1676" s="209" t="s">
        <v>688</v>
      </c>
      <c r="E1676" s="210">
        <v>4333</v>
      </c>
      <c r="F1676" s="211" t="s">
        <v>722</v>
      </c>
      <c r="G1676" s="231" t="s">
        <v>584</v>
      </c>
      <c r="H1676" s="89"/>
      <c r="I1676" s="90" t="s">
        <v>723</v>
      </c>
      <c r="J1676" s="90"/>
      <c r="K1676" s="90" t="s">
        <v>64</v>
      </c>
      <c r="L1676" s="90" t="s">
        <v>119</v>
      </c>
      <c r="M1676" s="91"/>
      <c r="N1676" s="312">
        <v>1</v>
      </c>
      <c r="O1676" s="313">
        <f>N1676/N$1672</f>
        <v>0.25</v>
      </c>
      <c r="P1676" s="104">
        <v>1</v>
      </c>
      <c r="Q1676" s="92"/>
      <c r="R1676" s="92"/>
      <c r="S1676" s="92"/>
      <c r="T1676" s="92"/>
      <c r="U1676" s="92"/>
      <c r="V1676" s="92"/>
      <c r="W1676" s="92"/>
      <c r="X1676" s="109">
        <f>P1676*P$7+Q1676*Q$7+R1676*R$7+S1676*S$7+T1676*T$7+U1676*U$7+V1676*V$7+W1676*W$7</f>
        <v>100</v>
      </c>
      <c r="Y1676" s="83"/>
      <c r="Z1676" s="110">
        <f>X1676*$O1676</f>
        <v>25</v>
      </c>
      <c r="AA1676" s="111"/>
      <c r="AB1676" s="92"/>
      <c r="AC1676" s="92"/>
      <c r="AD1676" s="92"/>
      <c r="AE1676" s="92"/>
      <c r="AF1676" s="92"/>
      <c r="AG1676" s="92"/>
      <c r="AH1676" s="92"/>
      <c r="AI1676" s="109">
        <f>AB1676*AB$7+AC1676*AC$7+AD1676*AD$7+AE1676*AE$7+AF1676*AF$7+AG1676*AG$7+AH1676*AH$7</f>
        <v>0</v>
      </c>
      <c r="AJ1676" s="83"/>
      <c r="AK1676" s="110">
        <f>AI1676*$O1676</f>
        <v>0</v>
      </c>
      <c r="AL1676" s="111"/>
      <c r="AM1676" s="92"/>
      <c r="AN1676" s="92"/>
      <c r="AO1676" s="92"/>
      <c r="AP1676" s="92"/>
      <c r="AQ1676" s="92"/>
      <c r="AR1676" s="92"/>
      <c r="AS1676" s="92"/>
      <c r="AT1676" s="92">
        <v>1</v>
      </c>
      <c r="AU1676" s="92"/>
      <c r="AV1676" s="109">
        <f>AM1676*AM$7+AN1676*AN$7+AO1676*AO$7+AP1676*AP$7+AQ1676*AQ$7+AR1676*AR$7+AS1676*AS$7+AT1676*AT$7+AU1676*AU$7</f>
        <v>2500</v>
      </c>
      <c r="AW1676" s="75"/>
      <c r="AX1676" s="110">
        <f>AV1676*$O1676</f>
        <v>625</v>
      </c>
      <c r="AY1676" s="111"/>
      <c r="AZ1676" s="93"/>
      <c r="BA1676" s="94" t="s">
        <v>554</v>
      </c>
      <c r="BB1676" s="71"/>
      <c r="BC1676" s="54"/>
      <c r="BD1676" s="41">
        <v>4</v>
      </c>
      <c r="BE1676" s="52">
        <v>43</v>
      </c>
      <c r="BF1676" s="62">
        <v>4333</v>
      </c>
      <c r="BG1676" s="280" t="s">
        <v>52</v>
      </c>
    </row>
    <row r="1677" spans="1:59" s="63" customFormat="1" ht="12.75" x14ac:dyDescent="0.2">
      <c r="A1677" s="196">
        <v>4</v>
      </c>
      <c r="B1677" s="197" t="s">
        <v>422</v>
      </c>
      <c r="C1677" s="208">
        <v>43</v>
      </c>
      <c r="D1677" s="209" t="s">
        <v>688</v>
      </c>
      <c r="E1677" s="210">
        <v>4333</v>
      </c>
      <c r="F1677" s="211" t="s">
        <v>722</v>
      </c>
      <c r="G1677" s="231" t="s">
        <v>584</v>
      </c>
      <c r="H1677" s="65"/>
      <c r="I1677" s="222"/>
      <c r="J1677" s="66"/>
      <c r="K1677" s="66"/>
      <c r="L1677" s="66"/>
      <c r="M1677" s="64"/>
      <c r="N1677" s="304"/>
      <c r="O1677" s="305"/>
      <c r="P1677" s="127"/>
      <c r="Q1677" s="67"/>
      <c r="R1677" s="67"/>
      <c r="S1677" s="67"/>
      <c r="T1677" s="67"/>
      <c r="U1677" s="67"/>
      <c r="V1677" s="67"/>
      <c r="W1677" s="67"/>
      <c r="X1677" s="67"/>
      <c r="Y1677" s="68"/>
      <c r="Z1677" s="68"/>
      <c r="AA1677" s="68"/>
      <c r="AB1677" s="67"/>
      <c r="AC1677" s="67"/>
      <c r="AD1677" s="67"/>
      <c r="AE1677" s="67"/>
      <c r="AF1677" s="67"/>
      <c r="AG1677" s="67"/>
      <c r="AH1677" s="67"/>
      <c r="AI1677" s="67"/>
      <c r="AJ1677" s="68"/>
      <c r="AK1677" s="68"/>
      <c r="AL1677" s="68"/>
      <c r="AM1677" s="67"/>
      <c r="AN1677" s="67"/>
      <c r="AO1677" s="67"/>
      <c r="AP1677" s="67"/>
      <c r="AQ1677" s="67"/>
      <c r="AR1677" s="67"/>
      <c r="AS1677" s="67"/>
      <c r="AT1677" s="67"/>
      <c r="AU1677" s="67"/>
      <c r="AV1677" s="67"/>
      <c r="AW1677" s="67"/>
      <c r="AX1677" s="68"/>
      <c r="AY1677" s="68"/>
      <c r="AZ1677" s="69"/>
      <c r="BA1677" s="70"/>
      <c r="BB1677" s="71"/>
      <c r="BC1677" s="54"/>
      <c r="BD1677" s="41">
        <v>4</v>
      </c>
      <c r="BE1677" s="52">
        <v>43</v>
      </c>
      <c r="BF1677" s="62">
        <v>4333</v>
      </c>
      <c r="BG1677" s="275"/>
    </row>
    <row r="1678" spans="1:59" s="63" customFormat="1" ht="12.75" x14ac:dyDescent="0.2">
      <c r="A1678" s="196">
        <v>4</v>
      </c>
      <c r="B1678" s="197" t="s">
        <v>422</v>
      </c>
      <c r="C1678" s="208">
        <v>43</v>
      </c>
      <c r="D1678" s="209" t="s">
        <v>688</v>
      </c>
      <c r="E1678" s="210">
        <v>4333</v>
      </c>
      <c r="F1678" s="211" t="s">
        <v>722</v>
      </c>
      <c r="G1678" s="230"/>
      <c r="H1678" s="56"/>
      <c r="I1678" s="221"/>
      <c r="J1678" s="57"/>
      <c r="K1678" s="57"/>
      <c r="L1678" s="57"/>
      <c r="M1678" s="55"/>
      <c r="N1678" s="303"/>
      <c r="O1678" s="245"/>
      <c r="P1678" s="122"/>
      <c r="Q1678" s="58"/>
      <c r="R1678" s="58"/>
      <c r="S1678" s="58"/>
      <c r="T1678" s="58"/>
      <c r="U1678" s="58"/>
      <c r="V1678" s="58"/>
      <c r="W1678" s="58"/>
      <c r="X1678" s="58"/>
      <c r="Y1678" s="59"/>
      <c r="Z1678" s="59"/>
      <c r="AA1678" s="59"/>
      <c r="AB1678" s="58"/>
      <c r="AC1678" s="58"/>
      <c r="AD1678" s="58"/>
      <c r="AE1678" s="58"/>
      <c r="AF1678" s="58"/>
      <c r="AG1678" s="58"/>
      <c r="AH1678" s="58"/>
      <c r="AI1678" s="58"/>
      <c r="AJ1678" s="59"/>
      <c r="AK1678" s="59"/>
      <c r="AL1678" s="59"/>
      <c r="AM1678" s="58"/>
      <c r="AN1678" s="58"/>
      <c r="AO1678" s="58"/>
      <c r="AP1678" s="58"/>
      <c r="AQ1678" s="58"/>
      <c r="AR1678" s="58"/>
      <c r="AS1678" s="58"/>
      <c r="AT1678" s="58"/>
      <c r="AU1678" s="58"/>
      <c r="AV1678" s="58"/>
      <c r="AW1678" s="58"/>
      <c r="AX1678" s="59"/>
      <c r="AY1678" s="59"/>
      <c r="AZ1678" s="60"/>
      <c r="BA1678" s="61"/>
      <c r="BB1678" s="54"/>
      <c r="BC1678" s="54"/>
      <c r="BD1678" s="41">
        <v>4</v>
      </c>
      <c r="BE1678" s="52">
        <v>43</v>
      </c>
      <c r="BF1678" s="62">
        <v>4333</v>
      </c>
      <c r="BG1678" s="274"/>
    </row>
    <row r="1679" spans="1:59" x14ac:dyDescent="0.25">
      <c r="A1679" s="196">
        <v>4</v>
      </c>
      <c r="B1679" s="197" t="s">
        <v>422</v>
      </c>
      <c r="C1679" s="208">
        <v>43</v>
      </c>
      <c r="D1679" s="209" t="s">
        <v>688</v>
      </c>
      <c r="E1679" s="212">
        <v>4336</v>
      </c>
      <c r="F1679" s="213" t="s">
        <v>724</v>
      </c>
      <c r="G1679" s="234"/>
      <c r="H1679" s="138"/>
      <c r="I1679" s="224"/>
      <c r="J1679" s="98"/>
      <c r="K1679" s="98"/>
      <c r="L1679" s="98"/>
      <c r="M1679" s="137"/>
      <c r="N1679" s="322"/>
      <c r="O1679" s="323"/>
      <c r="P1679" s="139"/>
      <c r="Q1679" s="139"/>
      <c r="R1679" s="139"/>
      <c r="S1679" s="139"/>
      <c r="T1679" s="139"/>
      <c r="U1679" s="139"/>
      <c r="V1679" s="139"/>
      <c r="W1679" s="139"/>
      <c r="X1679" s="139"/>
      <c r="Y1679" s="100"/>
      <c r="Z1679" s="125"/>
      <c r="AA1679" s="125"/>
      <c r="AB1679" s="139"/>
      <c r="AC1679" s="139"/>
      <c r="AD1679" s="139"/>
      <c r="AE1679" s="139"/>
      <c r="AF1679" s="139"/>
      <c r="AG1679" s="139"/>
      <c r="AH1679" s="139"/>
      <c r="AI1679" s="139"/>
      <c r="AJ1679" s="100"/>
      <c r="AK1679" s="125"/>
      <c r="AL1679" s="125"/>
      <c r="AM1679" s="139"/>
      <c r="AN1679" s="139"/>
      <c r="AO1679" s="139"/>
      <c r="AP1679" s="139"/>
      <c r="AQ1679" s="139"/>
      <c r="AR1679" s="139"/>
      <c r="AS1679" s="139"/>
      <c r="AT1679" s="139"/>
      <c r="AU1679" s="139"/>
      <c r="AV1679" s="139"/>
      <c r="AW1679" s="99"/>
      <c r="AX1679" s="125"/>
      <c r="AY1679" s="100"/>
      <c r="AZ1679" s="140"/>
      <c r="BA1679" s="141"/>
      <c r="BB1679" s="136"/>
      <c r="BC1679" s="136"/>
      <c r="BD1679" s="41">
        <v>4</v>
      </c>
      <c r="BE1679" s="52">
        <v>43</v>
      </c>
      <c r="BF1679" s="103">
        <v>4336</v>
      </c>
      <c r="BG1679" s="283"/>
    </row>
    <row r="1680" spans="1:59" s="63" customFormat="1" ht="12.75" x14ac:dyDescent="0.2">
      <c r="A1680" s="196">
        <v>4</v>
      </c>
      <c r="B1680" s="197" t="s">
        <v>422</v>
      </c>
      <c r="C1680" s="208">
        <v>43</v>
      </c>
      <c r="D1680" s="209" t="s">
        <v>688</v>
      </c>
      <c r="E1680" s="212">
        <v>4336</v>
      </c>
      <c r="F1680" s="213" t="s">
        <v>724</v>
      </c>
      <c r="G1680" s="232"/>
      <c r="H1680" s="97"/>
      <c r="I1680" s="224"/>
      <c r="J1680" s="98"/>
      <c r="K1680" s="98"/>
      <c r="L1680" s="98"/>
      <c r="M1680" s="96"/>
      <c r="N1680" s="307"/>
      <c r="O1680" s="246"/>
      <c r="P1680" s="124"/>
      <c r="Q1680" s="99"/>
      <c r="R1680" s="99"/>
      <c r="S1680" s="99"/>
      <c r="T1680" s="99"/>
      <c r="U1680" s="99"/>
      <c r="V1680" s="99"/>
      <c r="W1680" s="99"/>
      <c r="X1680" s="99"/>
      <c r="Y1680" s="100"/>
      <c r="Z1680" s="100"/>
      <c r="AA1680" s="100"/>
      <c r="AB1680" s="99"/>
      <c r="AC1680" s="99"/>
      <c r="AD1680" s="99"/>
      <c r="AE1680" s="99"/>
      <c r="AF1680" s="99"/>
      <c r="AG1680" s="99"/>
      <c r="AH1680" s="99"/>
      <c r="AI1680" s="99"/>
      <c r="AJ1680" s="100"/>
      <c r="AK1680" s="100"/>
      <c r="AL1680" s="100"/>
      <c r="AM1680" s="99"/>
      <c r="AN1680" s="99"/>
      <c r="AO1680" s="99"/>
      <c r="AP1680" s="99"/>
      <c r="AQ1680" s="99"/>
      <c r="AR1680" s="99"/>
      <c r="AS1680" s="99"/>
      <c r="AT1680" s="99"/>
      <c r="AU1680" s="99"/>
      <c r="AV1680" s="99"/>
      <c r="AW1680" s="99"/>
      <c r="AX1680" s="100"/>
      <c r="AY1680" s="100"/>
      <c r="AZ1680" s="101"/>
      <c r="BA1680" s="102"/>
      <c r="BB1680" s="95"/>
      <c r="BC1680" s="95"/>
      <c r="BD1680" s="41">
        <v>4</v>
      </c>
      <c r="BE1680" s="52">
        <v>43</v>
      </c>
      <c r="BF1680" s="103">
        <v>4336</v>
      </c>
      <c r="BG1680" s="277"/>
    </row>
    <row r="1681" spans="1:59" s="63" customFormat="1" ht="12.75" x14ac:dyDescent="0.2">
      <c r="A1681" s="196">
        <v>4</v>
      </c>
      <c r="B1681" s="197" t="s">
        <v>422</v>
      </c>
      <c r="C1681" s="208">
        <v>43</v>
      </c>
      <c r="D1681" s="209" t="s">
        <v>688</v>
      </c>
      <c r="E1681" s="212">
        <v>4336</v>
      </c>
      <c r="F1681" s="213" t="s">
        <v>724</v>
      </c>
      <c r="G1681" s="231" t="s">
        <v>725</v>
      </c>
      <c r="H1681" s="65"/>
      <c r="I1681" s="222"/>
      <c r="J1681" s="66"/>
      <c r="K1681" s="66"/>
      <c r="L1681" s="66"/>
      <c r="M1681" s="64"/>
      <c r="N1681" s="304"/>
      <c r="O1681" s="305"/>
      <c r="P1681" s="127"/>
      <c r="Q1681" s="67"/>
      <c r="R1681" s="67"/>
      <c r="S1681" s="67"/>
      <c r="T1681" s="67"/>
      <c r="U1681" s="67"/>
      <c r="V1681" s="67"/>
      <c r="W1681" s="67"/>
      <c r="X1681" s="67"/>
      <c r="Y1681" s="68"/>
      <c r="Z1681" s="68"/>
      <c r="AA1681" s="68"/>
      <c r="AB1681" s="67"/>
      <c r="AC1681" s="67"/>
      <c r="AD1681" s="67"/>
      <c r="AE1681" s="67"/>
      <c r="AF1681" s="67"/>
      <c r="AG1681" s="67"/>
      <c r="AH1681" s="67"/>
      <c r="AI1681" s="67"/>
      <c r="AJ1681" s="68"/>
      <c r="AK1681" s="68"/>
      <c r="AL1681" s="68"/>
      <c r="AM1681" s="67"/>
      <c r="AN1681" s="67"/>
      <c r="AO1681" s="67"/>
      <c r="AP1681" s="67"/>
      <c r="AQ1681" s="67"/>
      <c r="AR1681" s="67"/>
      <c r="AS1681" s="67"/>
      <c r="AT1681" s="67"/>
      <c r="AU1681" s="67"/>
      <c r="AV1681" s="67"/>
      <c r="AW1681" s="67"/>
      <c r="AX1681" s="68"/>
      <c r="AY1681" s="68"/>
      <c r="AZ1681" s="69"/>
      <c r="BA1681" s="70"/>
      <c r="BB1681" s="71"/>
      <c r="BC1681" s="95"/>
      <c r="BD1681" s="41">
        <v>4</v>
      </c>
      <c r="BE1681" s="52">
        <v>43</v>
      </c>
      <c r="BF1681" s="103">
        <v>4336</v>
      </c>
      <c r="BG1681" s="275"/>
    </row>
    <row r="1682" spans="1:59" s="63" customFormat="1" ht="12.75" x14ac:dyDescent="0.2">
      <c r="A1682" s="196">
        <v>4</v>
      </c>
      <c r="B1682" s="197" t="s">
        <v>422</v>
      </c>
      <c r="C1682" s="208">
        <v>43</v>
      </c>
      <c r="D1682" s="209" t="s">
        <v>688</v>
      </c>
      <c r="E1682" s="212">
        <v>4336</v>
      </c>
      <c r="F1682" s="213" t="s">
        <v>724</v>
      </c>
      <c r="G1682" s="231" t="s">
        <v>725</v>
      </c>
      <c r="H1682" s="72" t="s">
        <v>47</v>
      </c>
      <c r="I1682" s="223"/>
      <c r="J1682" s="73"/>
      <c r="K1682" s="73"/>
      <c r="L1682" s="73"/>
      <c r="M1682" s="74"/>
      <c r="N1682" s="247"/>
      <c r="O1682" s="306"/>
      <c r="P1682" s="105"/>
      <c r="Q1682" s="75"/>
      <c r="R1682" s="75"/>
      <c r="S1682" s="75"/>
      <c r="T1682" s="75"/>
      <c r="U1682" s="75"/>
      <c r="V1682" s="75"/>
      <c r="W1682" s="75"/>
      <c r="X1682" s="75"/>
      <c r="Y1682" s="76">
        <f>IF(ISNUMBER(VLOOKUP(Y1684,P$7:W$7,MATCH(Y1684,P$7:W$7))),VLOOKUP(Y1684,P$7:W$7,MATCH(Y1684,P$7:W$7)),IF(N1686=0,"No Data",IF(Y1684&gt;0,"&lt;100",0)))</f>
        <v>25000</v>
      </c>
      <c r="Z1682" s="77">
        <f>IF(ISNUMBER(VLOOKUP(Z1686,P$7:W$7,MATCH(Z1686,P$7:W$7))),VLOOKUP(Z1686,P$7:W$7,MATCH(Z1686,P$7:W$7)),IF(N1686=0,"No Data",IF(Z1686&gt;0,"&lt;100",0)))</f>
        <v>25000</v>
      </c>
      <c r="AA1682" s="106">
        <f>IF(ISNUMBER(Z1682),Z1682,0)</f>
        <v>25000</v>
      </c>
      <c r="AB1682" s="75"/>
      <c r="AC1682" s="75"/>
      <c r="AD1682" s="75"/>
      <c r="AE1682" s="75"/>
      <c r="AF1682" s="75"/>
      <c r="AG1682" s="75"/>
      <c r="AH1682" s="75"/>
      <c r="AI1682" s="75"/>
      <c r="AJ1682" s="76">
        <f>IF(ISNUMBER(VLOOKUP(AJ1684,AB$7:AH$7,MATCH(AJ1684,AB$7:AH$7))),VLOOKUP(AJ1684,AB$7:AH$7,MATCH(AJ1684,AB$7:AH$7)),IF(N1686=0,"No Data",IF(AJ1684&gt;0,"&lt;50",0)))</f>
        <v>0</v>
      </c>
      <c r="AK1682" s="77">
        <f>IF(ISNUMBER(VLOOKUP(AK1686,AB$7:AH$7,MATCH(AK1686,AB$7:AH$7))),VLOOKUP(AK1686,AB$7:AH$7,MATCH(AK1686,AB$7:AH$7)),IF(N1686=0,"No Data",IF(AK1686&gt;0,"&lt;50",0)))</f>
        <v>0</v>
      </c>
      <c r="AL1682" s="106">
        <f>IF(ISNUMBER(AK1682),AK1682,0)</f>
        <v>0</v>
      </c>
      <c r="AM1682" s="75"/>
      <c r="AN1682" s="75"/>
      <c r="AO1682" s="75"/>
      <c r="AP1682" s="75"/>
      <c r="AQ1682" s="75"/>
      <c r="AR1682" s="75"/>
      <c r="AS1682" s="75"/>
      <c r="AT1682" s="75"/>
      <c r="AU1682" s="75"/>
      <c r="AV1682" s="75"/>
      <c r="AW1682" s="76">
        <f>IF(ISNUMBER(VLOOKUP(AW1684,AM$7:AU$7,MATCH(AW1684,AM$7:AU$7))),VLOOKUP(AW1684,AM$7:AU$7,MATCH(AW1684,AM$7:AU$7)),IF(N1686=0,"No Data",IF(AW1684&gt;0,"&lt;10",0)))</f>
        <v>100</v>
      </c>
      <c r="AX1682" s="77">
        <f>IF(ISNUMBER(VLOOKUP(AX1686,AM$7:AU$7,MATCH(AX1686,AM$7:AU$7))),VLOOKUP(AX1686,AM$7:AU$7,MATCH(AX1686,AM$7:AU$7)),IF(N1686=0,"No Data",IF(AX1686&gt;0,"&lt;10",0)))</f>
        <v>100</v>
      </c>
      <c r="AY1682" s="106">
        <f>IF(ISNUMBER(AX1682),AX1682,0)</f>
        <v>100</v>
      </c>
      <c r="AZ1682" s="79"/>
      <c r="BA1682" s="80"/>
      <c r="BB1682" s="71"/>
      <c r="BC1682" s="95"/>
      <c r="BD1682" s="41">
        <v>4</v>
      </c>
      <c r="BE1682" s="52">
        <v>43</v>
      </c>
      <c r="BF1682" s="103">
        <v>4336</v>
      </c>
      <c r="BG1682" s="276" t="s">
        <v>47</v>
      </c>
    </row>
    <row r="1683" spans="1:59" s="63" customFormat="1" ht="12.75" x14ac:dyDescent="0.2">
      <c r="A1683" s="196">
        <v>4</v>
      </c>
      <c r="B1683" s="197" t="s">
        <v>422</v>
      </c>
      <c r="C1683" s="208">
        <v>43</v>
      </c>
      <c r="D1683" s="209" t="s">
        <v>688</v>
      </c>
      <c r="E1683" s="212">
        <v>4336</v>
      </c>
      <c r="F1683" s="213" t="s">
        <v>724</v>
      </c>
      <c r="G1683" s="231" t="s">
        <v>725</v>
      </c>
      <c r="H1683" s="81" t="s">
        <v>48</v>
      </c>
      <c r="I1683" s="223"/>
      <c r="J1683" s="73"/>
      <c r="K1683" s="73"/>
      <c r="L1683" s="73"/>
      <c r="M1683" s="74"/>
      <c r="N1683" s="247"/>
      <c r="O1683" s="306"/>
      <c r="P1683" s="105"/>
      <c r="Q1683" s="75"/>
      <c r="R1683" s="75"/>
      <c r="S1683" s="75"/>
      <c r="T1683" s="75"/>
      <c r="U1683" s="75"/>
      <c r="V1683" s="75"/>
      <c r="W1683" s="75"/>
      <c r="X1683" s="75"/>
      <c r="Y1683" s="82">
        <f>MIN(X1687:X1689)</f>
        <v>25000</v>
      </c>
      <c r="Z1683" s="83"/>
      <c r="AA1683" s="83"/>
      <c r="AB1683" s="75"/>
      <c r="AC1683" s="75"/>
      <c r="AD1683" s="75"/>
      <c r="AE1683" s="75"/>
      <c r="AF1683" s="75"/>
      <c r="AG1683" s="75"/>
      <c r="AH1683" s="75"/>
      <c r="AI1683" s="75"/>
      <c r="AJ1683" s="82">
        <f>MIN(AI1687:AI1689)</f>
        <v>0</v>
      </c>
      <c r="AK1683" s="83"/>
      <c r="AL1683" s="83"/>
      <c r="AM1683" s="75"/>
      <c r="AN1683" s="75"/>
      <c r="AO1683" s="75"/>
      <c r="AP1683" s="75"/>
      <c r="AQ1683" s="75"/>
      <c r="AR1683" s="75"/>
      <c r="AS1683" s="75"/>
      <c r="AT1683" s="75"/>
      <c r="AU1683" s="75"/>
      <c r="AV1683" s="75"/>
      <c r="AW1683" s="82">
        <f>MIN(AV1687:AV1689)</f>
        <v>100</v>
      </c>
      <c r="AX1683" s="83"/>
      <c r="AY1683" s="83"/>
      <c r="AZ1683" s="79"/>
      <c r="BA1683" s="80"/>
      <c r="BB1683" s="71"/>
      <c r="BC1683" s="95"/>
      <c r="BD1683" s="41">
        <v>4</v>
      </c>
      <c r="BE1683" s="52">
        <v>43</v>
      </c>
      <c r="BF1683" s="103">
        <v>4336</v>
      </c>
      <c r="BG1683" s="278" t="s">
        <v>48</v>
      </c>
    </row>
    <row r="1684" spans="1:59" s="63" customFormat="1" ht="12.75" x14ac:dyDescent="0.2">
      <c r="A1684" s="196">
        <v>4</v>
      </c>
      <c r="B1684" s="197" t="s">
        <v>422</v>
      </c>
      <c r="C1684" s="208">
        <v>43</v>
      </c>
      <c r="D1684" s="209" t="s">
        <v>688</v>
      </c>
      <c r="E1684" s="212">
        <v>4336</v>
      </c>
      <c r="F1684" s="213" t="s">
        <v>724</v>
      </c>
      <c r="G1684" s="231" t="s">
        <v>725</v>
      </c>
      <c r="H1684" s="81" t="s">
        <v>49</v>
      </c>
      <c r="I1684" s="223"/>
      <c r="J1684" s="73"/>
      <c r="K1684" s="73"/>
      <c r="L1684" s="73"/>
      <c r="M1684" s="74"/>
      <c r="N1684" s="247"/>
      <c r="O1684" s="306"/>
      <c r="P1684" s="105"/>
      <c r="Q1684" s="75"/>
      <c r="R1684" s="75"/>
      <c r="S1684" s="75"/>
      <c r="T1684" s="75"/>
      <c r="U1684" s="75"/>
      <c r="V1684" s="75"/>
      <c r="W1684" s="75"/>
      <c r="X1684" s="75"/>
      <c r="Y1684" s="84">
        <f>IF(ISNUMBER(AVERAGE(X1687:X1689)),AVERAGE(X1687:X1689),0)</f>
        <v>25000</v>
      </c>
      <c r="Z1684" s="83"/>
      <c r="AA1684" s="83"/>
      <c r="AB1684" s="75"/>
      <c r="AC1684" s="75"/>
      <c r="AD1684" s="75"/>
      <c r="AE1684" s="75"/>
      <c r="AF1684" s="75"/>
      <c r="AG1684" s="75"/>
      <c r="AH1684" s="75"/>
      <c r="AI1684" s="75"/>
      <c r="AJ1684" s="84">
        <f>IF(ISNUMBER(AVERAGE(AI1687:AI1689)),AVERAGE(AI1687:AI1689),0)</f>
        <v>0</v>
      </c>
      <c r="AK1684" s="83"/>
      <c r="AL1684" s="83"/>
      <c r="AM1684" s="75"/>
      <c r="AN1684" s="75"/>
      <c r="AO1684" s="75"/>
      <c r="AP1684" s="75"/>
      <c r="AQ1684" s="75"/>
      <c r="AR1684" s="75"/>
      <c r="AS1684" s="75"/>
      <c r="AT1684" s="75"/>
      <c r="AU1684" s="75"/>
      <c r="AV1684" s="75"/>
      <c r="AW1684" s="84">
        <f>IF(ISNUMBER(AVERAGE(AV1687:AV1689)),AVERAGE(AV1687:AV1689),0)</f>
        <v>100</v>
      </c>
      <c r="AX1684" s="83"/>
      <c r="AY1684" s="83"/>
      <c r="AZ1684" s="79"/>
      <c r="BA1684" s="80"/>
      <c r="BB1684" s="71"/>
      <c r="BC1684" s="95"/>
      <c r="BD1684" s="41">
        <v>4</v>
      </c>
      <c r="BE1684" s="52">
        <v>43</v>
      </c>
      <c r="BF1684" s="103">
        <v>4336</v>
      </c>
      <c r="BG1684" s="278" t="s">
        <v>49</v>
      </c>
    </row>
    <row r="1685" spans="1:59" s="63" customFormat="1" ht="12.75" x14ac:dyDescent="0.2">
      <c r="A1685" s="196">
        <v>4</v>
      </c>
      <c r="B1685" s="197" t="s">
        <v>422</v>
      </c>
      <c r="C1685" s="208">
        <v>43</v>
      </c>
      <c r="D1685" s="209" t="s">
        <v>688</v>
      </c>
      <c r="E1685" s="212">
        <v>4336</v>
      </c>
      <c r="F1685" s="213" t="s">
        <v>724</v>
      </c>
      <c r="G1685" s="231" t="s">
        <v>725</v>
      </c>
      <c r="H1685" s="81" t="s">
        <v>50</v>
      </c>
      <c r="I1685" s="223"/>
      <c r="J1685" s="73"/>
      <c r="K1685" s="73"/>
      <c r="L1685" s="73"/>
      <c r="M1685" s="74"/>
      <c r="N1685" s="247"/>
      <c r="O1685" s="306"/>
      <c r="P1685" s="105"/>
      <c r="Q1685" s="75"/>
      <c r="R1685" s="75"/>
      <c r="S1685" s="75"/>
      <c r="T1685" s="75"/>
      <c r="U1685" s="75"/>
      <c r="V1685" s="75"/>
      <c r="W1685" s="75"/>
      <c r="X1685" s="75"/>
      <c r="Y1685" s="84">
        <f>MAX(X1687:X1689)</f>
        <v>25000</v>
      </c>
      <c r="Z1685" s="83"/>
      <c r="AA1685" s="83"/>
      <c r="AB1685" s="75"/>
      <c r="AC1685" s="75"/>
      <c r="AD1685" s="75"/>
      <c r="AE1685" s="75"/>
      <c r="AF1685" s="75"/>
      <c r="AG1685" s="75"/>
      <c r="AH1685" s="75"/>
      <c r="AI1685" s="75"/>
      <c r="AJ1685" s="84">
        <f>MAX(AI1687:AI1689)</f>
        <v>0</v>
      </c>
      <c r="AK1685" s="83"/>
      <c r="AL1685" s="83"/>
      <c r="AM1685" s="75"/>
      <c r="AN1685" s="75"/>
      <c r="AO1685" s="75"/>
      <c r="AP1685" s="75"/>
      <c r="AQ1685" s="75"/>
      <c r="AR1685" s="75"/>
      <c r="AS1685" s="75"/>
      <c r="AT1685" s="75"/>
      <c r="AU1685" s="75"/>
      <c r="AV1685" s="75"/>
      <c r="AW1685" s="84">
        <f>MAX(AV1687:AV1689)</f>
        <v>100</v>
      </c>
      <c r="AX1685" s="83"/>
      <c r="AY1685" s="83"/>
      <c r="AZ1685" s="79"/>
      <c r="BA1685" s="80"/>
      <c r="BB1685" s="71"/>
      <c r="BC1685" s="95"/>
      <c r="BD1685" s="41">
        <v>4</v>
      </c>
      <c r="BE1685" s="52">
        <v>43</v>
      </c>
      <c r="BF1685" s="103">
        <v>4336</v>
      </c>
      <c r="BG1685" s="278" t="s">
        <v>50</v>
      </c>
    </row>
    <row r="1686" spans="1:59" s="63" customFormat="1" ht="12.75" x14ac:dyDescent="0.2">
      <c r="A1686" s="196">
        <v>4</v>
      </c>
      <c r="B1686" s="197" t="s">
        <v>422</v>
      </c>
      <c r="C1686" s="208">
        <v>43</v>
      </c>
      <c r="D1686" s="209" t="s">
        <v>688</v>
      </c>
      <c r="E1686" s="212">
        <v>4336</v>
      </c>
      <c r="F1686" s="213" t="s">
        <v>724</v>
      </c>
      <c r="G1686" s="231" t="s">
        <v>725</v>
      </c>
      <c r="H1686" s="85" t="s">
        <v>51</v>
      </c>
      <c r="I1686" s="223"/>
      <c r="J1686" s="73"/>
      <c r="K1686" s="73"/>
      <c r="L1686" s="73"/>
      <c r="M1686" s="74"/>
      <c r="N1686" s="248">
        <f>SUM(N1687:N1689)</f>
        <v>1</v>
      </c>
      <c r="O1686" s="293">
        <f>SUM(O1687:O1689)</f>
        <v>1</v>
      </c>
      <c r="P1686" s="292"/>
      <c r="Q1686" s="87"/>
      <c r="R1686" s="87"/>
      <c r="S1686" s="87"/>
      <c r="T1686" s="87"/>
      <c r="U1686" s="87"/>
      <c r="V1686" s="87"/>
      <c r="W1686" s="87"/>
      <c r="X1686" s="87"/>
      <c r="Y1686" s="88"/>
      <c r="Z1686" s="86">
        <f>SUM(Z1687:Z1689)</f>
        <v>25000</v>
      </c>
      <c r="AA1686" s="88"/>
      <c r="AB1686" s="87"/>
      <c r="AC1686" s="87"/>
      <c r="AD1686" s="87"/>
      <c r="AE1686" s="87"/>
      <c r="AF1686" s="87"/>
      <c r="AG1686" s="87"/>
      <c r="AH1686" s="87"/>
      <c r="AI1686" s="87"/>
      <c r="AJ1686" s="88"/>
      <c r="AK1686" s="86">
        <f>SUM(AK1687:AK1689)</f>
        <v>0</v>
      </c>
      <c r="AL1686" s="88"/>
      <c r="AM1686" s="87"/>
      <c r="AN1686" s="87"/>
      <c r="AO1686" s="87"/>
      <c r="AP1686" s="87"/>
      <c r="AQ1686" s="87"/>
      <c r="AR1686" s="87"/>
      <c r="AS1686" s="87"/>
      <c r="AT1686" s="87"/>
      <c r="AU1686" s="87"/>
      <c r="AV1686" s="87"/>
      <c r="AW1686" s="112"/>
      <c r="AX1686" s="86">
        <f>SUM(AX1687:AX1689)</f>
        <v>100</v>
      </c>
      <c r="AY1686" s="88"/>
      <c r="AZ1686" s="79"/>
      <c r="BA1686" s="80"/>
      <c r="BB1686" s="71"/>
      <c r="BC1686" s="95"/>
      <c r="BD1686" s="41">
        <v>4</v>
      </c>
      <c r="BE1686" s="52">
        <v>43</v>
      </c>
      <c r="BF1686" s="103">
        <v>4336</v>
      </c>
      <c r="BG1686" s="279" t="s">
        <v>51</v>
      </c>
    </row>
    <row r="1687" spans="1:59" s="63" customFormat="1" ht="12.75" x14ac:dyDescent="0.2">
      <c r="A1687" s="196">
        <v>4</v>
      </c>
      <c r="B1687" s="197" t="s">
        <v>422</v>
      </c>
      <c r="C1687" s="208">
        <v>43</v>
      </c>
      <c r="D1687" s="209" t="s">
        <v>688</v>
      </c>
      <c r="E1687" s="212">
        <v>4336</v>
      </c>
      <c r="F1687" s="213" t="s">
        <v>724</v>
      </c>
      <c r="G1687" s="231" t="s">
        <v>725</v>
      </c>
      <c r="H1687" s="89" t="s">
        <v>52</v>
      </c>
      <c r="I1687" s="90" t="s">
        <v>726</v>
      </c>
      <c r="J1687" s="90"/>
      <c r="K1687" s="90" t="s">
        <v>727</v>
      </c>
      <c r="L1687" s="90" t="s">
        <v>69</v>
      </c>
      <c r="M1687" s="91"/>
      <c r="N1687" s="312">
        <v>1</v>
      </c>
      <c r="O1687" s="313">
        <f>N1687/N1686</f>
        <v>1</v>
      </c>
      <c r="P1687" s="104"/>
      <c r="Q1687" s="92"/>
      <c r="R1687" s="92"/>
      <c r="S1687" s="92"/>
      <c r="T1687" s="92"/>
      <c r="U1687" s="92"/>
      <c r="V1687" s="92"/>
      <c r="W1687" s="92">
        <v>1</v>
      </c>
      <c r="X1687" s="109">
        <f>P1687*P$7+Q1687*Q$7+R1687*R$7+S1687*S$7+T1687*T$7+U1687*U$7+V1687*V$7+W1687*W$7</f>
        <v>25000</v>
      </c>
      <c r="Y1687" s="83"/>
      <c r="Z1687" s="110">
        <f>X1687*$O1687</f>
        <v>25000</v>
      </c>
      <c r="AA1687" s="111"/>
      <c r="AB1687" s="92"/>
      <c r="AC1687" s="92"/>
      <c r="AD1687" s="92"/>
      <c r="AE1687" s="92"/>
      <c r="AF1687" s="92"/>
      <c r="AG1687" s="92"/>
      <c r="AH1687" s="92"/>
      <c r="AI1687" s="109">
        <f>AB1687*AB$7+AC1687*AC$7+AD1687*AD$7+AE1687*AE$7+AF1687*AF$7+AG1687*AG$7+AH1687*AH$7</f>
        <v>0</v>
      </c>
      <c r="AJ1687" s="83"/>
      <c r="AK1687" s="110">
        <f>AI1687*$O1687</f>
        <v>0</v>
      </c>
      <c r="AL1687" s="111"/>
      <c r="AM1687" s="92"/>
      <c r="AN1687" s="92"/>
      <c r="AO1687" s="92"/>
      <c r="AP1687" s="92">
        <v>1</v>
      </c>
      <c r="AQ1687" s="92"/>
      <c r="AR1687" s="92"/>
      <c r="AS1687" s="92"/>
      <c r="AT1687" s="92"/>
      <c r="AU1687" s="92"/>
      <c r="AV1687" s="109">
        <f>AM1687*AM$7+AN1687*AN$7+AO1687*AO$7+AP1687*AP$7+AQ1687*AQ$7+AR1687*AR$7+AS1687*AS$7+AT1687*AT$7+AU1687*AU$7</f>
        <v>100</v>
      </c>
      <c r="AW1687" s="75"/>
      <c r="AX1687" s="110">
        <f>AV1687*$O1687</f>
        <v>100</v>
      </c>
      <c r="AY1687" s="111"/>
      <c r="AZ1687" s="93"/>
      <c r="BA1687" s="94" t="s">
        <v>105</v>
      </c>
      <c r="BB1687" s="71"/>
      <c r="BC1687" s="95"/>
      <c r="BD1687" s="41">
        <v>4</v>
      </c>
      <c r="BE1687" s="52">
        <v>43</v>
      </c>
      <c r="BF1687" s="103">
        <v>4336</v>
      </c>
      <c r="BG1687" s="280" t="s">
        <v>52</v>
      </c>
    </row>
    <row r="1688" spans="1:59" s="63" customFormat="1" ht="12.75" x14ac:dyDescent="0.2">
      <c r="A1688" s="196">
        <v>4</v>
      </c>
      <c r="B1688" s="197" t="s">
        <v>422</v>
      </c>
      <c r="C1688" s="208">
        <v>43</v>
      </c>
      <c r="D1688" s="209" t="s">
        <v>688</v>
      </c>
      <c r="E1688" s="212">
        <v>4336</v>
      </c>
      <c r="F1688" s="213" t="s">
        <v>724</v>
      </c>
      <c r="G1688" s="231" t="s">
        <v>725</v>
      </c>
      <c r="H1688" s="65"/>
      <c r="I1688" s="222"/>
      <c r="J1688" s="66"/>
      <c r="K1688" s="66"/>
      <c r="L1688" s="66"/>
      <c r="M1688" s="64"/>
      <c r="N1688" s="304"/>
      <c r="O1688" s="305"/>
      <c r="P1688" s="127"/>
      <c r="Q1688" s="67"/>
      <c r="R1688" s="67"/>
      <c r="S1688" s="67"/>
      <c r="T1688" s="67"/>
      <c r="U1688" s="67"/>
      <c r="V1688" s="67"/>
      <c r="W1688" s="67"/>
      <c r="X1688" s="67"/>
      <c r="Y1688" s="68"/>
      <c r="Z1688" s="68"/>
      <c r="AA1688" s="68"/>
      <c r="AB1688" s="67"/>
      <c r="AC1688" s="67"/>
      <c r="AD1688" s="67"/>
      <c r="AE1688" s="67"/>
      <c r="AF1688" s="67"/>
      <c r="AG1688" s="67"/>
      <c r="AH1688" s="67"/>
      <c r="AI1688" s="67"/>
      <c r="AJ1688" s="68"/>
      <c r="AK1688" s="68"/>
      <c r="AL1688" s="68"/>
      <c r="AM1688" s="67"/>
      <c r="AN1688" s="67"/>
      <c r="AO1688" s="67"/>
      <c r="AP1688" s="67"/>
      <c r="AQ1688" s="67"/>
      <c r="AR1688" s="67"/>
      <c r="AS1688" s="67"/>
      <c r="AT1688" s="67"/>
      <c r="AU1688" s="67"/>
      <c r="AV1688" s="67"/>
      <c r="AW1688" s="67"/>
      <c r="AX1688" s="68"/>
      <c r="AY1688" s="68"/>
      <c r="AZ1688" s="69"/>
      <c r="BA1688" s="70"/>
      <c r="BB1688" s="71"/>
      <c r="BC1688" s="95"/>
      <c r="BD1688" s="41">
        <v>4</v>
      </c>
      <c r="BE1688" s="52">
        <v>43</v>
      </c>
      <c r="BF1688" s="103">
        <v>4336</v>
      </c>
      <c r="BG1688" s="275"/>
    </row>
    <row r="1689" spans="1:59" s="63" customFormat="1" ht="12.75" x14ac:dyDescent="0.2">
      <c r="A1689" s="196">
        <v>4</v>
      </c>
      <c r="B1689" s="197" t="s">
        <v>422</v>
      </c>
      <c r="C1689" s="208">
        <v>43</v>
      </c>
      <c r="D1689" s="209" t="s">
        <v>688</v>
      </c>
      <c r="E1689" s="212">
        <v>4336</v>
      </c>
      <c r="F1689" s="213" t="s">
        <v>724</v>
      </c>
      <c r="G1689" s="232"/>
      <c r="H1689" s="97"/>
      <c r="I1689" s="224"/>
      <c r="J1689" s="98"/>
      <c r="K1689" s="98"/>
      <c r="L1689" s="98"/>
      <c r="M1689" s="96"/>
      <c r="N1689" s="307"/>
      <c r="O1689" s="246"/>
      <c r="P1689" s="124"/>
      <c r="Q1689" s="99"/>
      <c r="R1689" s="99"/>
      <c r="S1689" s="99"/>
      <c r="T1689" s="99"/>
      <c r="U1689" s="99"/>
      <c r="V1689" s="99"/>
      <c r="W1689" s="99"/>
      <c r="X1689" s="99"/>
      <c r="Y1689" s="100"/>
      <c r="Z1689" s="100"/>
      <c r="AA1689" s="100"/>
      <c r="AB1689" s="99"/>
      <c r="AC1689" s="99"/>
      <c r="AD1689" s="99"/>
      <c r="AE1689" s="99"/>
      <c r="AF1689" s="99"/>
      <c r="AG1689" s="99"/>
      <c r="AH1689" s="99"/>
      <c r="AI1689" s="99"/>
      <c r="AJ1689" s="100"/>
      <c r="AK1689" s="100"/>
      <c r="AL1689" s="100"/>
      <c r="AM1689" s="99"/>
      <c r="AN1689" s="99"/>
      <c r="AO1689" s="99"/>
      <c r="AP1689" s="99"/>
      <c r="AQ1689" s="99"/>
      <c r="AR1689" s="99"/>
      <c r="AS1689" s="99"/>
      <c r="AT1689" s="99"/>
      <c r="AU1689" s="99"/>
      <c r="AV1689" s="99"/>
      <c r="AW1689" s="99"/>
      <c r="AX1689" s="100"/>
      <c r="AY1689" s="100"/>
      <c r="AZ1689" s="101"/>
      <c r="BA1689" s="102"/>
      <c r="BB1689" s="95"/>
      <c r="BC1689" s="95"/>
      <c r="BD1689" s="41">
        <v>4</v>
      </c>
      <c r="BE1689" s="52">
        <v>43</v>
      </c>
      <c r="BF1689" s="103">
        <v>4336</v>
      </c>
      <c r="BG1689" s="277"/>
    </row>
    <row r="1690" spans="1:59" s="63" customFormat="1" ht="12.75" x14ac:dyDescent="0.2">
      <c r="A1690" s="196">
        <v>4</v>
      </c>
      <c r="B1690" s="197" t="s">
        <v>422</v>
      </c>
      <c r="C1690" s="208">
        <v>43</v>
      </c>
      <c r="D1690" s="209" t="s">
        <v>688</v>
      </c>
      <c r="E1690" s="212">
        <v>4336</v>
      </c>
      <c r="F1690" s="213" t="s">
        <v>724</v>
      </c>
      <c r="G1690" s="231"/>
      <c r="H1690" s="65"/>
      <c r="I1690" s="222"/>
      <c r="J1690" s="66"/>
      <c r="K1690" s="66"/>
      <c r="L1690" s="66"/>
      <c r="M1690" s="64"/>
      <c r="N1690" s="304"/>
      <c r="O1690" s="305"/>
      <c r="P1690" s="127"/>
      <c r="Q1690" s="67"/>
      <c r="R1690" s="67"/>
      <c r="S1690" s="67"/>
      <c r="T1690" s="67"/>
      <c r="U1690" s="67"/>
      <c r="V1690" s="67"/>
      <c r="W1690" s="67"/>
      <c r="X1690" s="67"/>
      <c r="Y1690" s="68"/>
      <c r="Z1690" s="68"/>
      <c r="AA1690" s="68"/>
      <c r="AB1690" s="67"/>
      <c r="AC1690" s="67"/>
      <c r="AD1690" s="67"/>
      <c r="AE1690" s="67"/>
      <c r="AF1690" s="67"/>
      <c r="AG1690" s="67"/>
      <c r="AH1690" s="67"/>
      <c r="AI1690" s="67"/>
      <c r="AJ1690" s="68"/>
      <c r="AK1690" s="68"/>
      <c r="AL1690" s="68"/>
      <c r="AM1690" s="67"/>
      <c r="AN1690" s="67"/>
      <c r="AO1690" s="67"/>
      <c r="AP1690" s="67"/>
      <c r="AQ1690" s="67"/>
      <c r="AR1690" s="67"/>
      <c r="AS1690" s="67"/>
      <c r="AT1690" s="67"/>
      <c r="AU1690" s="67"/>
      <c r="AV1690" s="67"/>
      <c r="AW1690" s="67"/>
      <c r="AX1690" s="68"/>
      <c r="AY1690" s="68"/>
      <c r="AZ1690" s="69"/>
      <c r="BA1690" s="70"/>
      <c r="BB1690" s="71"/>
      <c r="BC1690" s="95"/>
      <c r="BD1690" s="41">
        <v>4</v>
      </c>
      <c r="BE1690" s="52">
        <v>43</v>
      </c>
      <c r="BF1690" s="103">
        <v>4336</v>
      </c>
      <c r="BG1690" s="275"/>
    </row>
    <row r="1691" spans="1:59" s="63" customFormat="1" ht="12.75" x14ac:dyDescent="0.2">
      <c r="A1691" s="196">
        <v>4</v>
      </c>
      <c r="B1691" s="197" t="s">
        <v>422</v>
      </c>
      <c r="C1691" s="208">
        <v>43</v>
      </c>
      <c r="D1691" s="209" t="s">
        <v>688</v>
      </c>
      <c r="E1691" s="212">
        <v>4336</v>
      </c>
      <c r="F1691" s="213" t="s">
        <v>724</v>
      </c>
      <c r="G1691" s="231" t="s">
        <v>1195</v>
      </c>
      <c r="H1691" s="72" t="s">
        <v>1233</v>
      </c>
      <c r="I1691" s="223" t="s">
        <v>1249</v>
      </c>
      <c r="J1691" s="73"/>
      <c r="K1691" s="73"/>
      <c r="L1691" s="73"/>
      <c r="M1691" s="74"/>
      <c r="N1691" s="247"/>
      <c r="O1691" s="306"/>
      <c r="P1691" s="105"/>
      <c r="Q1691" s="75"/>
      <c r="R1691" s="75"/>
      <c r="S1691" s="75"/>
      <c r="T1691" s="75"/>
      <c r="U1691" s="75"/>
      <c r="V1691" s="75"/>
      <c r="W1691" s="75"/>
      <c r="X1691" s="75"/>
      <c r="Y1691" s="76" t="s">
        <v>1241</v>
      </c>
      <c r="Z1691" s="77" t="s">
        <v>1241</v>
      </c>
      <c r="AA1691" s="78">
        <f>AA$1190</f>
        <v>5000</v>
      </c>
      <c r="AB1691" s="75"/>
      <c r="AC1691" s="75"/>
      <c r="AD1691" s="75"/>
      <c r="AE1691" s="75"/>
      <c r="AF1691" s="75"/>
      <c r="AG1691" s="75"/>
      <c r="AH1691" s="75"/>
      <c r="AI1691" s="75"/>
      <c r="AJ1691" s="76" t="s">
        <v>1241</v>
      </c>
      <c r="AK1691" s="77" t="s">
        <v>1241</v>
      </c>
      <c r="AL1691" s="78">
        <f>AL$1190</f>
        <v>0</v>
      </c>
      <c r="AM1691" s="75"/>
      <c r="AN1691" s="75"/>
      <c r="AO1691" s="75"/>
      <c r="AP1691" s="75"/>
      <c r="AQ1691" s="75"/>
      <c r="AR1691" s="75"/>
      <c r="AS1691" s="75"/>
      <c r="AT1691" s="75"/>
      <c r="AU1691" s="75"/>
      <c r="AV1691" s="75"/>
      <c r="AW1691" s="76" t="s">
        <v>1241</v>
      </c>
      <c r="AX1691" s="77" t="s">
        <v>1241</v>
      </c>
      <c r="AY1691" s="78">
        <f>AY$1190</f>
        <v>500</v>
      </c>
      <c r="AZ1691" s="79"/>
      <c r="BA1691" s="80" t="str">
        <f>I1691</f>
        <v>&gt; see 4255, Insulating wall cladding</v>
      </c>
      <c r="BB1691" s="71"/>
      <c r="BC1691" s="95"/>
      <c r="BD1691" s="41">
        <v>4</v>
      </c>
      <c r="BE1691" s="52">
        <v>43</v>
      </c>
      <c r="BF1691" s="103">
        <v>4336</v>
      </c>
      <c r="BG1691" s="276" t="str">
        <f>H1691</f>
        <v>Default Scenario (Link)</v>
      </c>
    </row>
    <row r="1692" spans="1:59" s="63" customFormat="1" ht="12.75" x14ac:dyDescent="0.2">
      <c r="A1692" s="196">
        <v>4</v>
      </c>
      <c r="B1692" s="197" t="s">
        <v>422</v>
      </c>
      <c r="C1692" s="208">
        <v>43</v>
      </c>
      <c r="D1692" s="209" t="s">
        <v>688</v>
      </c>
      <c r="E1692" s="212">
        <v>4336</v>
      </c>
      <c r="F1692" s="213" t="s">
        <v>724</v>
      </c>
      <c r="G1692" s="231"/>
      <c r="H1692" s="65"/>
      <c r="I1692" s="222"/>
      <c r="J1692" s="66"/>
      <c r="K1692" s="66"/>
      <c r="L1692" s="66"/>
      <c r="M1692" s="64"/>
      <c r="N1692" s="304"/>
      <c r="O1692" s="305"/>
      <c r="P1692" s="127"/>
      <c r="Q1692" s="67"/>
      <c r="R1692" s="67"/>
      <c r="S1692" s="67"/>
      <c r="T1692" s="67"/>
      <c r="U1692" s="67"/>
      <c r="V1692" s="67"/>
      <c r="W1692" s="67"/>
      <c r="X1692" s="67"/>
      <c r="Y1692" s="68"/>
      <c r="Z1692" s="68"/>
      <c r="AA1692" s="68"/>
      <c r="AB1692" s="67"/>
      <c r="AC1692" s="67"/>
      <c r="AD1692" s="67"/>
      <c r="AE1692" s="67"/>
      <c r="AF1692" s="67"/>
      <c r="AG1692" s="67"/>
      <c r="AH1692" s="67"/>
      <c r="AI1692" s="67"/>
      <c r="AJ1692" s="68"/>
      <c r="AK1692" s="68"/>
      <c r="AL1692" s="68"/>
      <c r="AM1692" s="67"/>
      <c r="AN1692" s="67"/>
      <c r="AO1692" s="67"/>
      <c r="AP1692" s="67"/>
      <c r="AQ1692" s="67"/>
      <c r="AR1692" s="67"/>
      <c r="AS1692" s="67"/>
      <c r="AT1692" s="67"/>
      <c r="AU1692" s="67"/>
      <c r="AV1692" s="67"/>
      <c r="AW1692" s="67"/>
      <c r="AX1692" s="68"/>
      <c r="AY1692" s="68"/>
      <c r="AZ1692" s="69"/>
      <c r="BA1692" s="70"/>
      <c r="BB1692" s="71"/>
      <c r="BC1692" s="95"/>
      <c r="BD1692" s="41">
        <v>4</v>
      </c>
      <c r="BE1692" s="52">
        <v>43</v>
      </c>
      <c r="BF1692" s="103">
        <v>4336</v>
      </c>
      <c r="BG1692" s="275"/>
    </row>
    <row r="1693" spans="1:59" s="63" customFormat="1" ht="12.75" x14ac:dyDescent="0.2">
      <c r="A1693" s="196">
        <v>4</v>
      </c>
      <c r="B1693" s="197" t="s">
        <v>422</v>
      </c>
      <c r="C1693" s="208">
        <v>43</v>
      </c>
      <c r="D1693" s="209" t="s">
        <v>688</v>
      </c>
      <c r="E1693" s="212">
        <v>4336</v>
      </c>
      <c r="F1693" s="213" t="s">
        <v>724</v>
      </c>
      <c r="G1693" s="232"/>
      <c r="H1693" s="97"/>
      <c r="I1693" s="224"/>
      <c r="J1693" s="98"/>
      <c r="K1693" s="98"/>
      <c r="L1693" s="98"/>
      <c r="M1693" s="96"/>
      <c r="N1693" s="307"/>
      <c r="O1693" s="246"/>
      <c r="P1693" s="124"/>
      <c r="Q1693" s="99"/>
      <c r="R1693" s="99"/>
      <c r="S1693" s="99"/>
      <c r="T1693" s="99"/>
      <c r="U1693" s="99"/>
      <c r="V1693" s="99"/>
      <c r="W1693" s="99"/>
      <c r="X1693" s="99"/>
      <c r="Y1693" s="100"/>
      <c r="Z1693" s="100"/>
      <c r="AA1693" s="100"/>
      <c r="AB1693" s="99"/>
      <c r="AC1693" s="99"/>
      <c r="AD1693" s="99"/>
      <c r="AE1693" s="99"/>
      <c r="AF1693" s="99"/>
      <c r="AG1693" s="99"/>
      <c r="AH1693" s="99"/>
      <c r="AI1693" s="99"/>
      <c r="AJ1693" s="100"/>
      <c r="AK1693" s="100"/>
      <c r="AL1693" s="100"/>
      <c r="AM1693" s="99"/>
      <c r="AN1693" s="99"/>
      <c r="AO1693" s="99"/>
      <c r="AP1693" s="99"/>
      <c r="AQ1693" s="99"/>
      <c r="AR1693" s="99"/>
      <c r="AS1693" s="99"/>
      <c r="AT1693" s="99"/>
      <c r="AU1693" s="99"/>
      <c r="AV1693" s="99"/>
      <c r="AW1693" s="99"/>
      <c r="AX1693" s="100"/>
      <c r="AY1693" s="100"/>
      <c r="AZ1693" s="101"/>
      <c r="BA1693" s="102"/>
      <c r="BB1693" s="95"/>
      <c r="BC1693" s="95"/>
      <c r="BD1693" s="41">
        <v>4</v>
      </c>
      <c r="BE1693" s="52">
        <v>43</v>
      </c>
      <c r="BF1693" s="103">
        <v>4336</v>
      </c>
      <c r="BG1693" s="277"/>
    </row>
    <row r="1694" spans="1:59" s="63" customFormat="1" ht="12.75" x14ac:dyDescent="0.2">
      <c r="A1694" s="196">
        <v>4</v>
      </c>
      <c r="B1694" s="197" t="s">
        <v>422</v>
      </c>
      <c r="C1694" s="208">
        <v>43</v>
      </c>
      <c r="D1694" s="209" t="s">
        <v>688</v>
      </c>
      <c r="E1694" s="212">
        <v>4336</v>
      </c>
      <c r="F1694" s="213" t="s">
        <v>724</v>
      </c>
      <c r="G1694" s="231"/>
      <c r="H1694" s="65"/>
      <c r="I1694" s="222"/>
      <c r="J1694" s="66"/>
      <c r="K1694" s="66"/>
      <c r="L1694" s="66"/>
      <c r="M1694" s="64"/>
      <c r="N1694" s="304"/>
      <c r="O1694" s="305"/>
      <c r="P1694" s="127"/>
      <c r="Q1694" s="67"/>
      <c r="R1694" s="67"/>
      <c r="S1694" s="67"/>
      <c r="T1694" s="67"/>
      <c r="U1694" s="67"/>
      <c r="V1694" s="67"/>
      <c r="W1694" s="67"/>
      <c r="X1694" s="67"/>
      <c r="Y1694" s="68"/>
      <c r="Z1694" s="68"/>
      <c r="AA1694" s="68"/>
      <c r="AB1694" s="67"/>
      <c r="AC1694" s="67"/>
      <c r="AD1694" s="67"/>
      <c r="AE1694" s="67"/>
      <c r="AF1694" s="67"/>
      <c r="AG1694" s="67"/>
      <c r="AH1694" s="67"/>
      <c r="AI1694" s="67"/>
      <c r="AJ1694" s="68"/>
      <c r="AK1694" s="68"/>
      <c r="AL1694" s="68"/>
      <c r="AM1694" s="67"/>
      <c r="AN1694" s="67"/>
      <c r="AO1694" s="67"/>
      <c r="AP1694" s="67"/>
      <c r="AQ1694" s="67"/>
      <c r="AR1694" s="67"/>
      <c r="AS1694" s="67"/>
      <c r="AT1694" s="67"/>
      <c r="AU1694" s="67"/>
      <c r="AV1694" s="67"/>
      <c r="AW1694" s="67"/>
      <c r="AX1694" s="68"/>
      <c r="AY1694" s="68"/>
      <c r="AZ1694" s="69"/>
      <c r="BA1694" s="70"/>
      <c r="BB1694" s="71"/>
      <c r="BC1694" s="95"/>
      <c r="BD1694" s="41">
        <v>4</v>
      </c>
      <c r="BE1694" s="52">
        <v>43</v>
      </c>
      <c r="BF1694" s="103">
        <v>4336</v>
      </c>
      <c r="BG1694" s="275"/>
    </row>
    <row r="1695" spans="1:59" s="63" customFormat="1" ht="12.75" x14ac:dyDescent="0.2">
      <c r="A1695" s="196">
        <v>4</v>
      </c>
      <c r="B1695" s="197" t="s">
        <v>422</v>
      </c>
      <c r="C1695" s="208">
        <v>43</v>
      </c>
      <c r="D1695" s="209" t="s">
        <v>688</v>
      </c>
      <c r="E1695" s="212">
        <v>4336</v>
      </c>
      <c r="F1695" s="213" t="s">
        <v>724</v>
      </c>
      <c r="G1695" s="231" t="s">
        <v>729</v>
      </c>
      <c r="H1695" s="72" t="s">
        <v>1233</v>
      </c>
      <c r="I1695" s="223" t="s">
        <v>1247</v>
      </c>
      <c r="J1695" s="73"/>
      <c r="K1695" s="73"/>
      <c r="L1695" s="73"/>
      <c r="M1695" s="74"/>
      <c r="N1695" s="247"/>
      <c r="O1695" s="306"/>
      <c r="P1695" s="105"/>
      <c r="Q1695" s="75"/>
      <c r="R1695" s="75"/>
      <c r="S1695" s="75"/>
      <c r="T1695" s="75"/>
      <c r="U1695" s="75"/>
      <c r="V1695" s="75"/>
      <c r="W1695" s="75"/>
      <c r="X1695" s="75"/>
      <c r="Y1695" s="76" t="s">
        <v>1241</v>
      </c>
      <c r="Z1695" s="77" t="s">
        <v>1241</v>
      </c>
      <c r="AA1695" s="78">
        <f>AA$2549</f>
        <v>5000</v>
      </c>
      <c r="AB1695" s="75"/>
      <c r="AC1695" s="75"/>
      <c r="AD1695" s="75"/>
      <c r="AE1695" s="75"/>
      <c r="AF1695" s="75"/>
      <c r="AG1695" s="75"/>
      <c r="AH1695" s="75"/>
      <c r="AI1695" s="75"/>
      <c r="AJ1695" s="76" t="s">
        <v>1241</v>
      </c>
      <c r="AK1695" s="77" t="s">
        <v>1241</v>
      </c>
      <c r="AL1695" s="78">
        <f>AL$2549</f>
        <v>0</v>
      </c>
      <c r="AM1695" s="75"/>
      <c r="AN1695" s="75"/>
      <c r="AO1695" s="75"/>
      <c r="AP1695" s="75"/>
      <c r="AQ1695" s="75"/>
      <c r="AR1695" s="75"/>
      <c r="AS1695" s="75"/>
      <c r="AT1695" s="75"/>
      <c r="AU1695" s="75"/>
      <c r="AV1695" s="75"/>
      <c r="AW1695" s="76" t="s">
        <v>1241</v>
      </c>
      <c r="AX1695" s="77" t="s">
        <v>1241</v>
      </c>
      <c r="AY1695" s="78">
        <f>AY$2549</f>
        <v>500</v>
      </c>
      <c r="AZ1695" s="79"/>
      <c r="BA1695" s="80" t="str">
        <f>I1695</f>
        <v>&gt; see 4711, Thermal insulation</v>
      </c>
      <c r="BB1695" s="71"/>
      <c r="BC1695" s="95"/>
      <c r="BD1695" s="41">
        <v>4</v>
      </c>
      <c r="BE1695" s="52">
        <v>43</v>
      </c>
      <c r="BF1695" s="103">
        <v>4336</v>
      </c>
      <c r="BG1695" s="276" t="str">
        <f>H1695</f>
        <v>Default Scenario (Link)</v>
      </c>
    </row>
    <row r="1696" spans="1:59" s="63" customFormat="1" ht="12.75" x14ac:dyDescent="0.2">
      <c r="A1696" s="196">
        <v>4</v>
      </c>
      <c r="B1696" s="197" t="s">
        <v>422</v>
      </c>
      <c r="C1696" s="208">
        <v>43</v>
      </c>
      <c r="D1696" s="209" t="s">
        <v>688</v>
      </c>
      <c r="E1696" s="212">
        <v>4336</v>
      </c>
      <c r="F1696" s="213" t="s">
        <v>724</v>
      </c>
      <c r="G1696" s="231"/>
      <c r="H1696" s="65"/>
      <c r="I1696" s="222"/>
      <c r="J1696" s="66"/>
      <c r="K1696" s="66"/>
      <c r="L1696" s="66"/>
      <c r="M1696" s="64"/>
      <c r="N1696" s="304"/>
      <c r="O1696" s="305"/>
      <c r="P1696" s="127"/>
      <c r="Q1696" s="67"/>
      <c r="R1696" s="67"/>
      <c r="S1696" s="67"/>
      <c r="T1696" s="67"/>
      <c r="U1696" s="67"/>
      <c r="V1696" s="67"/>
      <c r="W1696" s="67"/>
      <c r="X1696" s="67"/>
      <c r="Y1696" s="68"/>
      <c r="Z1696" s="68"/>
      <c r="AA1696" s="68"/>
      <c r="AB1696" s="67"/>
      <c r="AC1696" s="67"/>
      <c r="AD1696" s="67"/>
      <c r="AE1696" s="67"/>
      <c r="AF1696" s="67"/>
      <c r="AG1696" s="67"/>
      <c r="AH1696" s="67"/>
      <c r="AI1696" s="67"/>
      <c r="AJ1696" s="68"/>
      <c r="AK1696" s="68"/>
      <c r="AL1696" s="68"/>
      <c r="AM1696" s="67"/>
      <c r="AN1696" s="67"/>
      <c r="AO1696" s="67"/>
      <c r="AP1696" s="67"/>
      <c r="AQ1696" s="67"/>
      <c r="AR1696" s="67"/>
      <c r="AS1696" s="67"/>
      <c r="AT1696" s="67"/>
      <c r="AU1696" s="67"/>
      <c r="AV1696" s="67"/>
      <c r="AW1696" s="67"/>
      <c r="AX1696" s="68"/>
      <c r="AY1696" s="68"/>
      <c r="AZ1696" s="69"/>
      <c r="BA1696" s="70"/>
      <c r="BB1696" s="71"/>
      <c r="BC1696" s="95"/>
      <c r="BD1696" s="41">
        <v>4</v>
      </c>
      <c r="BE1696" s="52">
        <v>43</v>
      </c>
      <c r="BF1696" s="103">
        <v>4336</v>
      </c>
      <c r="BG1696" s="275"/>
    </row>
    <row r="1697" spans="1:59" s="63" customFormat="1" ht="12.75" x14ac:dyDescent="0.2">
      <c r="A1697" s="196">
        <v>4</v>
      </c>
      <c r="B1697" s="197" t="s">
        <v>422</v>
      </c>
      <c r="C1697" s="208">
        <v>43</v>
      </c>
      <c r="D1697" s="209" t="s">
        <v>688</v>
      </c>
      <c r="E1697" s="212">
        <v>4336</v>
      </c>
      <c r="F1697" s="213" t="s">
        <v>724</v>
      </c>
      <c r="G1697" s="232"/>
      <c r="H1697" s="97"/>
      <c r="I1697" s="224"/>
      <c r="J1697" s="98"/>
      <c r="K1697" s="98"/>
      <c r="L1697" s="98"/>
      <c r="M1697" s="96"/>
      <c r="N1697" s="307"/>
      <c r="O1697" s="246"/>
      <c r="P1697" s="124"/>
      <c r="Q1697" s="99"/>
      <c r="R1697" s="99"/>
      <c r="S1697" s="99"/>
      <c r="T1697" s="99"/>
      <c r="U1697" s="99"/>
      <c r="V1697" s="99"/>
      <c r="W1697" s="99"/>
      <c r="X1697" s="99"/>
      <c r="Y1697" s="100"/>
      <c r="Z1697" s="100"/>
      <c r="AA1697" s="100"/>
      <c r="AB1697" s="99"/>
      <c r="AC1697" s="99"/>
      <c r="AD1697" s="99"/>
      <c r="AE1697" s="99"/>
      <c r="AF1697" s="99"/>
      <c r="AG1697" s="99"/>
      <c r="AH1697" s="99"/>
      <c r="AI1697" s="99"/>
      <c r="AJ1697" s="100"/>
      <c r="AK1697" s="100"/>
      <c r="AL1697" s="100"/>
      <c r="AM1697" s="99"/>
      <c r="AN1697" s="99"/>
      <c r="AO1697" s="99"/>
      <c r="AP1697" s="99"/>
      <c r="AQ1697" s="99"/>
      <c r="AR1697" s="99"/>
      <c r="AS1697" s="99"/>
      <c r="AT1697" s="99"/>
      <c r="AU1697" s="99"/>
      <c r="AV1697" s="99"/>
      <c r="AW1697" s="99"/>
      <c r="AX1697" s="100"/>
      <c r="AY1697" s="100"/>
      <c r="AZ1697" s="101"/>
      <c r="BA1697" s="102"/>
      <c r="BB1697" s="95"/>
      <c r="BC1697" s="95"/>
      <c r="BD1697" s="41">
        <v>4</v>
      </c>
      <c r="BE1697" s="52">
        <v>43</v>
      </c>
      <c r="BF1697" s="103">
        <v>4336</v>
      </c>
      <c r="BG1697" s="277"/>
    </row>
    <row r="1698" spans="1:59" x14ac:dyDescent="0.25">
      <c r="A1698" s="196">
        <v>4</v>
      </c>
      <c r="B1698" s="197" t="s">
        <v>422</v>
      </c>
      <c r="C1698" s="208">
        <v>43</v>
      </c>
      <c r="D1698" s="209" t="s">
        <v>688</v>
      </c>
      <c r="E1698" s="210">
        <v>4337</v>
      </c>
      <c r="F1698" s="211" t="s">
        <v>728</v>
      </c>
      <c r="G1698" s="235"/>
      <c r="H1698" s="145"/>
      <c r="I1698" s="221"/>
      <c r="J1698" s="57"/>
      <c r="K1698" s="57"/>
      <c r="L1698" s="57"/>
      <c r="M1698" s="144"/>
      <c r="N1698" s="324"/>
      <c r="O1698" s="325"/>
      <c r="P1698" s="146"/>
      <c r="Q1698" s="146"/>
      <c r="R1698" s="146"/>
      <c r="S1698" s="146"/>
      <c r="T1698" s="146"/>
      <c r="U1698" s="146"/>
      <c r="V1698" s="146"/>
      <c r="W1698" s="146"/>
      <c r="X1698" s="146"/>
      <c r="Y1698" s="59"/>
      <c r="Z1698" s="123"/>
      <c r="AA1698" s="123"/>
      <c r="AB1698" s="146"/>
      <c r="AC1698" s="146"/>
      <c r="AD1698" s="146"/>
      <c r="AE1698" s="146"/>
      <c r="AF1698" s="146"/>
      <c r="AG1698" s="146"/>
      <c r="AH1698" s="146"/>
      <c r="AI1698" s="146"/>
      <c r="AJ1698" s="59"/>
      <c r="AK1698" s="123"/>
      <c r="AL1698" s="123"/>
      <c r="AM1698" s="146"/>
      <c r="AN1698" s="146"/>
      <c r="AO1698" s="146"/>
      <c r="AP1698" s="146"/>
      <c r="AQ1698" s="146"/>
      <c r="AR1698" s="146"/>
      <c r="AS1698" s="146"/>
      <c r="AT1698" s="146"/>
      <c r="AU1698" s="146"/>
      <c r="AV1698" s="146"/>
      <c r="AW1698" s="58"/>
      <c r="AX1698" s="123"/>
      <c r="AY1698" s="59"/>
      <c r="AZ1698" s="147"/>
      <c r="BA1698" s="148"/>
      <c r="BB1698" s="143"/>
      <c r="BC1698" s="143"/>
      <c r="BD1698" s="41">
        <v>4</v>
      </c>
      <c r="BE1698" s="52">
        <v>43</v>
      </c>
      <c r="BF1698" s="62">
        <v>4337</v>
      </c>
      <c r="BG1698" s="284"/>
    </row>
    <row r="1699" spans="1:59" s="63" customFormat="1" ht="12.75" x14ac:dyDescent="0.2">
      <c r="A1699" s="196">
        <v>4</v>
      </c>
      <c r="B1699" s="197" t="s">
        <v>422</v>
      </c>
      <c r="C1699" s="208">
        <v>43</v>
      </c>
      <c r="D1699" s="209" t="s">
        <v>688</v>
      </c>
      <c r="E1699" s="210">
        <v>4337</v>
      </c>
      <c r="F1699" s="211" t="s">
        <v>728</v>
      </c>
      <c r="G1699" s="230"/>
      <c r="H1699" s="56"/>
      <c r="I1699" s="221"/>
      <c r="J1699" s="57"/>
      <c r="K1699" s="57"/>
      <c r="L1699" s="57"/>
      <c r="M1699" s="55"/>
      <c r="N1699" s="303"/>
      <c r="O1699" s="245"/>
      <c r="P1699" s="122"/>
      <c r="Q1699" s="58"/>
      <c r="R1699" s="58"/>
      <c r="S1699" s="58"/>
      <c r="T1699" s="58"/>
      <c r="U1699" s="58"/>
      <c r="V1699" s="58"/>
      <c r="W1699" s="58"/>
      <c r="X1699" s="58"/>
      <c r="Y1699" s="59"/>
      <c r="Z1699" s="59"/>
      <c r="AA1699" s="59"/>
      <c r="AB1699" s="58"/>
      <c r="AC1699" s="58"/>
      <c r="AD1699" s="58"/>
      <c r="AE1699" s="58"/>
      <c r="AF1699" s="58"/>
      <c r="AG1699" s="58"/>
      <c r="AH1699" s="58"/>
      <c r="AI1699" s="58"/>
      <c r="AJ1699" s="59"/>
      <c r="AK1699" s="59"/>
      <c r="AL1699" s="59"/>
      <c r="AM1699" s="58"/>
      <c r="AN1699" s="58"/>
      <c r="AO1699" s="58"/>
      <c r="AP1699" s="58"/>
      <c r="AQ1699" s="58"/>
      <c r="AR1699" s="58"/>
      <c r="AS1699" s="58"/>
      <c r="AT1699" s="58"/>
      <c r="AU1699" s="58"/>
      <c r="AV1699" s="58"/>
      <c r="AW1699" s="58"/>
      <c r="AX1699" s="59"/>
      <c r="AY1699" s="59"/>
      <c r="AZ1699" s="60"/>
      <c r="BA1699" s="61"/>
      <c r="BB1699" s="54"/>
      <c r="BC1699" s="54"/>
      <c r="BD1699" s="41">
        <v>4</v>
      </c>
      <c r="BE1699" s="52">
        <v>43</v>
      </c>
      <c r="BF1699" s="62">
        <v>4337</v>
      </c>
      <c r="BG1699" s="274"/>
    </row>
    <row r="1700" spans="1:59" s="63" customFormat="1" ht="12.75" x14ac:dyDescent="0.2">
      <c r="A1700" s="196">
        <v>4</v>
      </c>
      <c r="B1700" s="197" t="s">
        <v>422</v>
      </c>
      <c r="C1700" s="208">
        <v>43</v>
      </c>
      <c r="D1700" s="209" t="s">
        <v>688</v>
      </c>
      <c r="E1700" s="210">
        <v>4337</v>
      </c>
      <c r="F1700" s="211" t="s">
        <v>728</v>
      </c>
      <c r="G1700" s="231" t="s">
        <v>360</v>
      </c>
      <c r="H1700" s="65"/>
      <c r="I1700" s="222"/>
      <c r="J1700" s="66"/>
      <c r="K1700" s="66"/>
      <c r="L1700" s="66"/>
      <c r="M1700" s="64"/>
      <c r="N1700" s="308"/>
      <c r="O1700" s="309"/>
      <c r="P1700" s="127"/>
      <c r="Q1700" s="67"/>
      <c r="R1700" s="67"/>
      <c r="S1700" s="67"/>
      <c r="T1700" s="67"/>
      <c r="U1700" s="67"/>
      <c r="V1700" s="67"/>
      <c r="W1700" s="67"/>
      <c r="X1700" s="67"/>
      <c r="Y1700" s="68"/>
      <c r="Z1700" s="68"/>
      <c r="AA1700" s="68"/>
      <c r="AB1700" s="67"/>
      <c r="AC1700" s="67"/>
      <c r="AD1700" s="67"/>
      <c r="AE1700" s="67"/>
      <c r="AF1700" s="67"/>
      <c r="AG1700" s="67"/>
      <c r="AH1700" s="67"/>
      <c r="AI1700" s="67"/>
      <c r="AJ1700" s="68"/>
      <c r="AK1700" s="68"/>
      <c r="AL1700" s="68"/>
      <c r="AM1700" s="67"/>
      <c r="AN1700" s="67"/>
      <c r="AO1700" s="67"/>
      <c r="AP1700" s="67"/>
      <c r="AQ1700" s="67"/>
      <c r="AR1700" s="67"/>
      <c r="AS1700" s="67"/>
      <c r="AT1700" s="67"/>
      <c r="AU1700" s="67"/>
      <c r="AV1700" s="67"/>
      <c r="AW1700" s="67"/>
      <c r="AX1700" s="68"/>
      <c r="AY1700" s="68"/>
      <c r="AZ1700" s="69"/>
      <c r="BA1700" s="70"/>
      <c r="BB1700" s="71"/>
      <c r="BC1700" s="54"/>
      <c r="BD1700" s="41">
        <v>4</v>
      </c>
      <c r="BE1700" s="52">
        <v>43</v>
      </c>
      <c r="BF1700" s="62">
        <v>4337</v>
      </c>
      <c r="BG1700" s="275"/>
    </row>
    <row r="1701" spans="1:59" s="63" customFormat="1" ht="12.75" x14ac:dyDescent="0.2">
      <c r="A1701" s="196">
        <v>4</v>
      </c>
      <c r="B1701" s="197" t="s">
        <v>422</v>
      </c>
      <c r="C1701" s="208">
        <v>43</v>
      </c>
      <c r="D1701" s="209" t="s">
        <v>688</v>
      </c>
      <c r="E1701" s="210">
        <v>4337</v>
      </c>
      <c r="F1701" s="211" t="s">
        <v>728</v>
      </c>
      <c r="G1701" s="231" t="s">
        <v>360</v>
      </c>
      <c r="H1701" s="72" t="s">
        <v>47</v>
      </c>
      <c r="I1701" s="223"/>
      <c r="J1701" s="73"/>
      <c r="K1701" s="73"/>
      <c r="L1701" s="73"/>
      <c r="M1701" s="74"/>
      <c r="N1701" s="247"/>
      <c r="O1701" s="306"/>
      <c r="P1701" s="105"/>
      <c r="Q1701" s="75"/>
      <c r="R1701" s="75"/>
      <c r="S1701" s="75"/>
      <c r="T1701" s="75"/>
      <c r="U1701" s="75"/>
      <c r="V1701" s="75"/>
      <c r="W1701" s="75"/>
      <c r="X1701" s="75"/>
      <c r="Y1701" s="76">
        <f>IF(ISNUMBER(VLOOKUP(Y1703,P$7:W$7,MATCH(Y1703,P$7:W$7))),VLOOKUP(Y1703,P$7:W$7,MATCH(Y1703,P$7:W$7)),IF(N1705=0,"No Data",IF(Y1703&gt;0,"&lt;100",0)))</f>
        <v>10000</v>
      </c>
      <c r="Z1701" s="77">
        <f>IF(ISNUMBER(VLOOKUP(Z1705,P$7:W$7,MATCH(Z1705,P$7:W$7))),VLOOKUP(Z1705,P$7:W$7,MATCH(Z1705,P$7:W$7)),IF(N1705=0,"No Data",IF(Z1705&gt;0,"&lt;100",0)))</f>
        <v>10000</v>
      </c>
      <c r="AA1701" s="106">
        <f>IF(ISNUMBER(Z1701),Z1701,0)</f>
        <v>10000</v>
      </c>
      <c r="AB1701" s="75"/>
      <c r="AC1701" s="75"/>
      <c r="AD1701" s="75"/>
      <c r="AE1701" s="75"/>
      <c r="AF1701" s="75"/>
      <c r="AG1701" s="75"/>
      <c r="AH1701" s="75"/>
      <c r="AI1701" s="75"/>
      <c r="AJ1701" s="76">
        <f>IF(ISNUMBER(VLOOKUP(AJ1703,AB$7:AH$7,MATCH(AJ1703,AB$7:AH$7))),VLOOKUP(AJ1703,AB$7:AH$7,MATCH(AJ1703,AB$7:AH$7)),IF(N1705=0,"No Data",IF(AJ1703&gt;0,"&lt;50",0)))</f>
        <v>0</v>
      </c>
      <c r="AK1701" s="77">
        <f>IF(ISNUMBER(VLOOKUP(AK1705,AB$7:AH$7,MATCH(AK1705,AB$7:AH$7))),VLOOKUP(AK1705,AB$7:AH$7,MATCH(AK1705,AB$7:AH$7)),IF(N1705=0,"No Data",IF(AK1705&gt;0,"&lt;50",0)))</f>
        <v>0</v>
      </c>
      <c r="AL1701" s="106">
        <f>IF(ISNUMBER(AK1701),AK1701,0)</f>
        <v>0</v>
      </c>
      <c r="AM1701" s="75"/>
      <c r="AN1701" s="75"/>
      <c r="AO1701" s="75"/>
      <c r="AP1701" s="75"/>
      <c r="AQ1701" s="75"/>
      <c r="AR1701" s="75"/>
      <c r="AS1701" s="75"/>
      <c r="AT1701" s="75"/>
      <c r="AU1701" s="75"/>
      <c r="AV1701" s="75"/>
      <c r="AW1701" s="76">
        <f>IF(ISNUMBER(VLOOKUP(AW1703,AM$7:AU$7,MATCH(AW1703,AM$7:AU$7))),VLOOKUP(AW1703,AM$7:AU$7,MATCH(AW1703,AM$7:AU$7)),IF(N1705=0,"No Data",IF(AW1703&gt;0,"&lt;10",0)))</f>
        <v>500</v>
      </c>
      <c r="AX1701" s="77">
        <f>IF(ISNUMBER(VLOOKUP(AX1705,AM$7:AU$7,MATCH(AX1705,AM$7:AU$7))),VLOOKUP(AX1705,AM$7:AU$7,MATCH(AX1705,AM$7:AU$7)),IF(N1705=0,"No Data",IF(AX1705&gt;0,"&lt;10",0)))</f>
        <v>500</v>
      </c>
      <c r="AY1701" s="106">
        <f>IF(ISNUMBER(AX1701),AX1701,0)</f>
        <v>500</v>
      </c>
      <c r="AZ1701" s="79"/>
      <c r="BA1701" s="80"/>
      <c r="BB1701" s="71"/>
      <c r="BC1701" s="54"/>
      <c r="BD1701" s="41">
        <v>4</v>
      </c>
      <c r="BE1701" s="52">
        <v>43</v>
      </c>
      <c r="BF1701" s="62">
        <v>4337</v>
      </c>
      <c r="BG1701" s="276" t="s">
        <v>47</v>
      </c>
    </row>
    <row r="1702" spans="1:59" s="63" customFormat="1" ht="12.75" x14ac:dyDescent="0.2">
      <c r="A1702" s="196">
        <v>4</v>
      </c>
      <c r="B1702" s="197" t="s">
        <v>422</v>
      </c>
      <c r="C1702" s="208">
        <v>43</v>
      </c>
      <c r="D1702" s="209" t="s">
        <v>688</v>
      </c>
      <c r="E1702" s="210">
        <v>4337</v>
      </c>
      <c r="F1702" s="211" t="s">
        <v>728</v>
      </c>
      <c r="G1702" s="231" t="s">
        <v>360</v>
      </c>
      <c r="H1702" s="81" t="s">
        <v>48</v>
      </c>
      <c r="I1702" s="223"/>
      <c r="J1702" s="73"/>
      <c r="K1702" s="73"/>
      <c r="L1702" s="73"/>
      <c r="M1702" s="74"/>
      <c r="N1702" s="247"/>
      <c r="O1702" s="306"/>
      <c r="P1702" s="105"/>
      <c r="Q1702" s="75"/>
      <c r="R1702" s="75"/>
      <c r="S1702" s="75"/>
      <c r="T1702" s="75"/>
      <c r="U1702" s="75"/>
      <c r="V1702" s="75"/>
      <c r="W1702" s="75"/>
      <c r="X1702" s="75"/>
      <c r="Y1702" s="82">
        <f>MIN(X1706:X1707)</f>
        <v>100</v>
      </c>
      <c r="Z1702" s="83"/>
      <c r="AA1702" s="83"/>
      <c r="AB1702" s="75"/>
      <c r="AC1702" s="75"/>
      <c r="AD1702" s="75"/>
      <c r="AE1702" s="75"/>
      <c r="AF1702" s="75"/>
      <c r="AG1702" s="75"/>
      <c r="AH1702" s="75"/>
      <c r="AI1702" s="75"/>
      <c r="AJ1702" s="82">
        <f>MIN(AI1706:AI1707)</f>
        <v>0</v>
      </c>
      <c r="AK1702" s="83"/>
      <c r="AL1702" s="83"/>
      <c r="AM1702" s="75"/>
      <c r="AN1702" s="75"/>
      <c r="AO1702" s="75"/>
      <c r="AP1702" s="75"/>
      <c r="AQ1702" s="75"/>
      <c r="AR1702" s="75"/>
      <c r="AS1702" s="75"/>
      <c r="AT1702" s="75"/>
      <c r="AU1702" s="75"/>
      <c r="AV1702" s="75"/>
      <c r="AW1702" s="82">
        <f>MIN(AV1706:AV1707)</f>
        <v>100</v>
      </c>
      <c r="AX1702" s="83"/>
      <c r="AY1702" s="83"/>
      <c r="AZ1702" s="79"/>
      <c r="BA1702" s="80"/>
      <c r="BB1702" s="71"/>
      <c r="BC1702" s="54"/>
      <c r="BD1702" s="41">
        <v>4</v>
      </c>
      <c r="BE1702" s="52">
        <v>43</v>
      </c>
      <c r="BF1702" s="62">
        <v>4337</v>
      </c>
      <c r="BG1702" s="278" t="s">
        <v>48</v>
      </c>
    </row>
    <row r="1703" spans="1:59" s="63" customFormat="1" ht="12.75" x14ac:dyDescent="0.2">
      <c r="A1703" s="196">
        <v>4</v>
      </c>
      <c r="B1703" s="197" t="s">
        <v>422</v>
      </c>
      <c r="C1703" s="208">
        <v>43</v>
      </c>
      <c r="D1703" s="209" t="s">
        <v>688</v>
      </c>
      <c r="E1703" s="210">
        <v>4337</v>
      </c>
      <c r="F1703" s="211" t="s">
        <v>728</v>
      </c>
      <c r="G1703" s="231" t="s">
        <v>360</v>
      </c>
      <c r="H1703" s="81" t="s">
        <v>49</v>
      </c>
      <c r="I1703" s="223"/>
      <c r="J1703" s="73"/>
      <c r="K1703" s="73"/>
      <c r="L1703" s="73"/>
      <c r="M1703" s="74"/>
      <c r="N1703" s="247"/>
      <c r="O1703" s="306"/>
      <c r="P1703" s="105"/>
      <c r="Q1703" s="75"/>
      <c r="R1703" s="75"/>
      <c r="S1703" s="75"/>
      <c r="T1703" s="75"/>
      <c r="U1703" s="75"/>
      <c r="V1703" s="75"/>
      <c r="W1703" s="75"/>
      <c r="X1703" s="75"/>
      <c r="Y1703" s="84">
        <f>IF(ISNUMBER(AVERAGE(X1706:X1707)),AVERAGE(X1706:X1707),0)</f>
        <v>12550</v>
      </c>
      <c r="Z1703" s="83"/>
      <c r="AA1703" s="83"/>
      <c r="AB1703" s="75"/>
      <c r="AC1703" s="75"/>
      <c r="AD1703" s="75"/>
      <c r="AE1703" s="75"/>
      <c r="AF1703" s="75"/>
      <c r="AG1703" s="75"/>
      <c r="AH1703" s="75"/>
      <c r="AI1703" s="75"/>
      <c r="AJ1703" s="84">
        <f>IF(ISNUMBER(AVERAGE(AI1706:AI1707)),AVERAGE(AI1706:AI1707),0)</f>
        <v>0</v>
      </c>
      <c r="AK1703" s="83"/>
      <c r="AL1703" s="83"/>
      <c r="AM1703" s="75"/>
      <c r="AN1703" s="75"/>
      <c r="AO1703" s="75"/>
      <c r="AP1703" s="75"/>
      <c r="AQ1703" s="75"/>
      <c r="AR1703" s="75"/>
      <c r="AS1703" s="75"/>
      <c r="AT1703" s="75"/>
      <c r="AU1703" s="75"/>
      <c r="AV1703" s="75"/>
      <c r="AW1703" s="84">
        <f>IF(ISNUMBER(AVERAGE(AV1706:AV1707)),AVERAGE(AV1706:AV1707),0)</f>
        <v>550</v>
      </c>
      <c r="AX1703" s="83"/>
      <c r="AY1703" s="83"/>
      <c r="AZ1703" s="79"/>
      <c r="BA1703" s="80"/>
      <c r="BB1703" s="71"/>
      <c r="BC1703" s="54"/>
      <c r="BD1703" s="41">
        <v>4</v>
      </c>
      <c r="BE1703" s="52">
        <v>43</v>
      </c>
      <c r="BF1703" s="62">
        <v>4337</v>
      </c>
      <c r="BG1703" s="278" t="s">
        <v>49</v>
      </c>
    </row>
    <row r="1704" spans="1:59" s="63" customFormat="1" ht="12.75" x14ac:dyDescent="0.2">
      <c r="A1704" s="196">
        <v>4</v>
      </c>
      <c r="B1704" s="197" t="s">
        <v>422</v>
      </c>
      <c r="C1704" s="208">
        <v>43</v>
      </c>
      <c r="D1704" s="209" t="s">
        <v>688</v>
      </c>
      <c r="E1704" s="210">
        <v>4337</v>
      </c>
      <c r="F1704" s="211" t="s">
        <v>728</v>
      </c>
      <c r="G1704" s="231" t="s">
        <v>360</v>
      </c>
      <c r="H1704" s="81" t="s">
        <v>50</v>
      </c>
      <c r="I1704" s="223"/>
      <c r="J1704" s="73"/>
      <c r="K1704" s="73"/>
      <c r="L1704" s="73"/>
      <c r="M1704" s="74"/>
      <c r="N1704" s="247"/>
      <c r="O1704" s="306"/>
      <c r="P1704" s="105"/>
      <c r="Q1704" s="75"/>
      <c r="R1704" s="75"/>
      <c r="S1704" s="75"/>
      <c r="T1704" s="75"/>
      <c r="U1704" s="75"/>
      <c r="V1704" s="75"/>
      <c r="W1704" s="75"/>
      <c r="X1704" s="75"/>
      <c r="Y1704" s="84">
        <f>MAX(X1706:X1707)</f>
        <v>25000</v>
      </c>
      <c r="Z1704" s="83"/>
      <c r="AA1704" s="83"/>
      <c r="AB1704" s="75"/>
      <c r="AC1704" s="75"/>
      <c r="AD1704" s="75"/>
      <c r="AE1704" s="75"/>
      <c r="AF1704" s="75"/>
      <c r="AG1704" s="75"/>
      <c r="AH1704" s="75"/>
      <c r="AI1704" s="75"/>
      <c r="AJ1704" s="84">
        <f>MAX(AI1706:AI1707)</f>
        <v>0</v>
      </c>
      <c r="AK1704" s="83"/>
      <c r="AL1704" s="83"/>
      <c r="AM1704" s="75"/>
      <c r="AN1704" s="75"/>
      <c r="AO1704" s="75"/>
      <c r="AP1704" s="75"/>
      <c r="AQ1704" s="75"/>
      <c r="AR1704" s="75"/>
      <c r="AS1704" s="75"/>
      <c r="AT1704" s="75"/>
      <c r="AU1704" s="75"/>
      <c r="AV1704" s="75"/>
      <c r="AW1704" s="84">
        <f>MAX(AV1706:AV1707)</f>
        <v>1000</v>
      </c>
      <c r="AX1704" s="83"/>
      <c r="AY1704" s="83"/>
      <c r="AZ1704" s="79"/>
      <c r="BA1704" s="80"/>
      <c r="BB1704" s="71"/>
      <c r="BC1704" s="54"/>
      <c r="BD1704" s="41">
        <v>4</v>
      </c>
      <c r="BE1704" s="52">
        <v>43</v>
      </c>
      <c r="BF1704" s="62">
        <v>4337</v>
      </c>
      <c r="BG1704" s="278" t="s">
        <v>50</v>
      </c>
    </row>
    <row r="1705" spans="1:59" s="63" customFormat="1" ht="12.75" x14ac:dyDescent="0.2">
      <c r="A1705" s="196">
        <v>4</v>
      </c>
      <c r="B1705" s="197" t="s">
        <v>422</v>
      </c>
      <c r="C1705" s="208">
        <v>43</v>
      </c>
      <c r="D1705" s="209" t="s">
        <v>688</v>
      </c>
      <c r="E1705" s="210">
        <v>4337</v>
      </c>
      <c r="F1705" s="211" t="s">
        <v>728</v>
      </c>
      <c r="G1705" s="231" t="s">
        <v>360</v>
      </c>
      <c r="H1705" s="85" t="s">
        <v>51</v>
      </c>
      <c r="I1705" s="223"/>
      <c r="J1705" s="73"/>
      <c r="K1705" s="73"/>
      <c r="L1705" s="73"/>
      <c r="M1705" s="74"/>
      <c r="N1705" s="317">
        <f>SUM(N1706:N1707)</f>
        <v>2</v>
      </c>
      <c r="O1705" s="293">
        <f>SUM(O1706:O1707)</f>
        <v>1</v>
      </c>
      <c r="P1705" s="292"/>
      <c r="Q1705" s="87"/>
      <c r="R1705" s="87"/>
      <c r="S1705" s="87"/>
      <c r="T1705" s="87"/>
      <c r="U1705" s="87"/>
      <c r="V1705" s="87"/>
      <c r="W1705" s="87"/>
      <c r="X1705" s="87"/>
      <c r="Y1705" s="112"/>
      <c r="Z1705" s="121">
        <f>SUM(Z1706:Z1707)</f>
        <v>12550</v>
      </c>
      <c r="AA1705" s="88"/>
      <c r="AB1705" s="87"/>
      <c r="AC1705" s="87"/>
      <c r="AD1705" s="87"/>
      <c r="AE1705" s="87"/>
      <c r="AF1705" s="87"/>
      <c r="AG1705" s="87"/>
      <c r="AH1705" s="87"/>
      <c r="AI1705" s="87"/>
      <c r="AJ1705" s="112"/>
      <c r="AK1705" s="121">
        <f>SUM(AK1706:AK1707)</f>
        <v>0</v>
      </c>
      <c r="AL1705" s="88"/>
      <c r="AM1705" s="87"/>
      <c r="AN1705" s="87"/>
      <c r="AO1705" s="87"/>
      <c r="AP1705" s="87"/>
      <c r="AQ1705" s="87"/>
      <c r="AR1705" s="87"/>
      <c r="AS1705" s="87"/>
      <c r="AT1705" s="87"/>
      <c r="AU1705" s="87"/>
      <c r="AV1705" s="87"/>
      <c r="AW1705" s="112"/>
      <c r="AX1705" s="121">
        <f>SUM(AX1706:AX1707)</f>
        <v>550</v>
      </c>
      <c r="AY1705" s="88"/>
      <c r="AZ1705" s="79"/>
      <c r="BA1705" s="80"/>
      <c r="BB1705" s="71"/>
      <c r="BC1705" s="54"/>
      <c r="BD1705" s="41">
        <v>4</v>
      </c>
      <c r="BE1705" s="52">
        <v>43</v>
      </c>
      <c r="BF1705" s="62">
        <v>4337</v>
      </c>
      <c r="BG1705" s="279" t="s">
        <v>51</v>
      </c>
    </row>
    <row r="1706" spans="1:59" s="63" customFormat="1" ht="12.75" x14ac:dyDescent="0.2">
      <c r="A1706" s="196">
        <v>4</v>
      </c>
      <c r="B1706" s="197" t="s">
        <v>422</v>
      </c>
      <c r="C1706" s="208">
        <v>43</v>
      </c>
      <c r="D1706" s="209" t="s">
        <v>688</v>
      </c>
      <c r="E1706" s="210">
        <v>4337</v>
      </c>
      <c r="F1706" s="211" t="s">
        <v>728</v>
      </c>
      <c r="G1706" s="231" t="s">
        <v>360</v>
      </c>
      <c r="H1706" s="89" t="s">
        <v>52</v>
      </c>
      <c r="I1706" s="90" t="s">
        <v>357</v>
      </c>
      <c r="J1706" s="90"/>
      <c r="K1706" s="90" t="s">
        <v>64</v>
      </c>
      <c r="L1706" s="90" t="s">
        <v>358</v>
      </c>
      <c r="M1706" s="91"/>
      <c r="N1706" s="312">
        <v>1</v>
      </c>
      <c r="O1706" s="313">
        <f>N1706/N$1705</f>
        <v>0.5</v>
      </c>
      <c r="P1706" s="104">
        <v>1</v>
      </c>
      <c r="Q1706" s="92"/>
      <c r="R1706" s="92"/>
      <c r="S1706" s="92"/>
      <c r="T1706" s="92"/>
      <c r="U1706" s="92"/>
      <c r="V1706" s="92"/>
      <c r="W1706" s="92"/>
      <c r="X1706" s="109">
        <f>P1706*P$7+Q1706*Q$7+R1706*R$7+S1706*S$7+T1706*T$7+U1706*U$7+V1706*V$7+W1706*W$7</f>
        <v>100</v>
      </c>
      <c r="Y1706" s="83"/>
      <c r="Z1706" s="110">
        <f>X1706*$O1706</f>
        <v>50</v>
      </c>
      <c r="AA1706" s="111"/>
      <c r="AB1706" s="92"/>
      <c r="AC1706" s="92"/>
      <c r="AD1706" s="92"/>
      <c r="AE1706" s="92"/>
      <c r="AF1706" s="92"/>
      <c r="AG1706" s="92"/>
      <c r="AH1706" s="92"/>
      <c r="AI1706" s="109">
        <f>AB1706*AB$7+AC1706*AC$7+AD1706*AD$7+AE1706*AE$7+AF1706*AF$7+AG1706*AG$7+AH1706*AH$7</f>
        <v>0</v>
      </c>
      <c r="AJ1706" s="83"/>
      <c r="AK1706" s="110">
        <f>AI1706*$O1706</f>
        <v>0</v>
      </c>
      <c r="AL1706" s="111"/>
      <c r="AM1706" s="92"/>
      <c r="AN1706" s="92"/>
      <c r="AO1706" s="92"/>
      <c r="AP1706" s="92"/>
      <c r="AQ1706" s="92"/>
      <c r="AR1706" s="92"/>
      <c r="AS1706" s="92">
        <v>1</v>
      </c>
      <c r="AT1706" s="92"/>
      <c r="AU1706" s="92"/>
      <c r="AV1706" s="109">
        <f>AM1706*AM$7+AN1706*AN$7+AO1706*AO$7+AP1706*AP$7+AQ1706*AQ$7+AR1706*AR$7+AS1706*AS$7+AT1706*AT$7+AU1706*AU$7</f>
        <v>1000</v>
      </c>
      <c r="AW1706" s="75"/>
      <c r="AX1706" s="110">
        <f>AV1706*$O1706</f>
        <v>500</v>
      </c>
      <c r="AY1706" s="111"/>
      <c r="AZ1706" s="93"/>
      <c r="BA1706" s="94" t="s">
        <v>105</v>
      </c>
      <c r="BB1706" s="71"/>
      <c r="BC1706" s="54"/>
      <c r="BD1706" s="41">
        <v>4</v>
      </c>
      <c r="BE1706" s="52">
        <v>43</v>
      </c>
      <c r="BF1706" s="62">
        <v>4337</v>
      </c>
      <c r="BG1706" s="280" t="s">
        <v>52</v>
      </c>
    </row>
    <row r="1707" spans="1:59" s="63" customFormat="1" ht="12.75" x14ac:dyDescent="0.2">
      <c r="A1707" s="196">
        <v>4</v>
      </c>
      <c r="B1707" s="197" t="s">
        <v>422</v>
      </c>
      <c r="C1707" s="208">
        <v>43</v>
      </c>
      <c r="D1707" s="209" t="s">
        <v>688</v>
      </c>
      <c r="E1707" s="210">
        <v>4337</v>
      </c>
      <c r="F1707" s="211" t="s">
        <v>728</v>
      </c>
      <c r="G1707" s="231" t="s">
        <v>360</v>
      </c>
      <c r="H1707" s="89"/>
      <c r="I1707" s="90" t="s">
        <v>570</v>
      </c>
      <c r="J1707" s="90"/>
      <c r="K1707" s="90" t="s">
        <v>571</v>
      </c>
      <c r="L1707" s="90"/>
      <c r="M1707" s="91"/>
      <c r="N1707" s="312">
        <v>1</v>
      </c>
      <c r="O1707" s="313">
        <f>N1707/N$1705</f>
        <v>0.5</v>
      </c>
      <c r="P1707" s="104"/>
      <c r="Q1707" s="92"/>
      <c r="R1707" s="92"/>
      <c r="S1707" s="92"/>
      <c r="T1707" s="92"/>
      <c r="U1707" s="92"/>
      <c r="V1707" s="92"/>
      <c r="W1707" s="92">
        <v>1</v>
      </c>
      <c r="X1707" s="109">
        <f>P1707*P$7+Q1707*Q$7+R1707*R$7+S1707*S$7+T1707*T$7+U1707*U$7+V1707*V$7+W1707*W$7</f>
        <v>25000</v>
      </c>
      <c r="Y1707" s="83"/>
      <c r="Z1707" s="110">
        <f>X1707*$O1707</f>
        <v>12500</v>
      </c>
      <c r="AA1707" s="111"/>
      <c r="AB1707" s="92"/>
      <c r="AC1707" s="92"/>
      <c r="AD1707" s="92"/>
      <c r="AE1707" s="92"/>
      <c r="AF1707" s="92"/>
      <c r="AG1707" s="92"/>
      <c r="AH1707" s="92"/>
      <c r="AI1707" s="109">
        <f>AB1707*AB$7+AC1707*AC$7+AD1707*AD$7+AE1707*AE$7+AF1707*AF$7+AG1707*AG$7+AH1707*AH$7</f>
        <v>0</v>
      </c>
      <c r="AJ1707" s="83"/>
      <c r="AK1707" s="110">
        <f>AI1707*$O1707</f>
        <v>0</v>
      </c>
      <c r="AL1707" s="111"/>
      <c r="AM1707" s="92"/>
      <c r="AN1707" s="92"/>
      <c r="AO1707" s="92"/>
      <c r="AP1707" s="92">
        <v>1</v>
      </c>
      <c r="AQ1707" s="92"/>
      <c r="AR1707" s="92"/>
      <c r="AS1707" s="92"/>
      <c r="AT1707" s="92"/>
      <c r="AU1707" s="92"/>
      <c r="AV1707" s="109">
        <f>AM1707*AM$7+AN1707*AN$7+AO1707*AO$7+AP1707*AP$7+AQ1707*AQ$7+AR1707*AR$7+AS1707*AS$7+AT1707*AT$7+AU1707*AU$7</f>
        <v>100</v>
      </c>
      <c r="AW1707" s="75"/>
      <c r="AX1707" s="110">
        <f>AV1707*$O1707</f>
        <v>50</v>
      </c>
      <c r="AY1707" s="111"/>
      <c r="AZ1707" s="93"/>
      <c r="BA1707" s="94" t="s">
        <v>105</v>
      </c>
      <c r="BB1707" s="71"/>
      <c r="BC1707" s="54"/>
      <c r="BD1707" s="41">
        <v>4</v>
      </c>
      <c r="BE1707" s="52">
        <v>43</v>
      </c>
      <c r="BF1707" s="62">
        <v>4337</v>
      </c>
      <c r="BG1707" s="280" t="s">
        <v>52</v>
      </c>
    </row>
    <row r="1708" spans="1:59" s="63" customFormat="1" ht="12.75" x14ac:dyDescent="0.2">
      <c r="A1708" s="196">
        <v>4</v>
      </c>
      <c r="B1708" s="197" t="s">
        <v>422</v>
      </c>
      <c r="C1708" s="208">
        <v>43</v>
      </c>
      <c r="D1708" s="209" t="s">
        <v>688</v>
      </c>
      <c r="E1708" s="210">
        <v>4337</v>
      </c>
      <c r="F1708" s="211" t="s">
        <v>728</v>
      </c>
      <c r="G1708" s="231" t="s">
        <v>360</v>
      </c>
      <c r="H1708" s="65"/>
      <c r="I1708" s="222"/>
      <c r="J1708" s="66"/>
      <c r="K1708" s="66"/>
      <c r="L1708" s="66"/>
      <c r="M1708" s="64"/>
      <c r="N1708" s="304"/>
      <c r="O1708" s="305"/>
      <c r="P1708" s="127"/>
      <c r="Q1708" s="67"/>
      <c r="R1708" s="67"/>
      <c r="S1708" s="67"/>
      <c r="T1708" s="67"/>
      <c r="U1708" s="67"/>
      <c r="V1708" s="67"/>
      <c r="W1708" s="67"/>
      <c r="X1708" s="67"/>
      <c r="Y1708" s="68"/>
      <c r="Z1708" s="68"/>
      <c r="AA1708" s="68"/>
      <c r="AB1708" s="67"/>
      <c r="AC1708" s="67"/>
      <c r="AD1708" s="67"/>
      <c r="AE1708" s="67"/>
      <c r="AF1708" s="67"/>
      <c r="AG1708" s="67"/>
      <c r="AH1708" s="67"/>
      <c r="AI1708" s="67"/>
      <c r="AJ1708" s="68"/>
      <c r="AK1708" s="68"/>
      <c r="AL1708" s="68"/>
      <c r="AM1708" s="67"/>
      <c r="AN1708" s="67"/>
      <c r="AO1708" s="67"/>
      <c r="AP1708" s="67"/>
      <c r="AQ1708" s="67"/>
      <c r="AR1708" s="67"/>
      <c r="AS1708" s="67"/>
      <c r="AT1708" s="67"/>
      <c r="AU1708" s="67"/>
      <c r="AV1708" s="67"/>
      <c r="AW1708" s="67"/>
      <c r="AX1708" s="68"/>
      <c r="AY1708" s="68"/>
      <c r="AZ1708" s="69"/>
      <c r="BA1708" s="70"/>
      <c r="BB1708" s="71"/>
      <c r="BC1708" s="54"/>
      <c r="BD1708" s="41">
        <v>4</v>
      </c>
      <c r="BE1708" s="52">
        <v>43</v>
      </c>
      <c r="BF1708" s="62"/>
      <c r="BG1708" s="275"/>
    </row>
    <row r="1709" spans="1:59" s="63" customFormat="1" ht="12.75" x14ac:dyDescent="0.2">
      <c r="A1709" s="196">
        <v>4</v>
      </c>
      <c r="B1709" s="197" t="s">
        <v>422</v>
      </c>
      <c r="C1709" s="208">
        <v>43</v>
      </c>
      <c r="D1709" s="209" t="s">
        <v>688</v>
      </c>
      <c r="E1709" s="210">
        <v>4337</v>
      </c>
      <c r="F1709" s="211" t="s">
        <v>728</v>
      </c>
      <c r="G1709" s="230"/>
      <c r="H1709" s="56"/>
      <c r="I1709" s="221"/>
      <c r="J1709" s="57"/>
      <c r="K1709" s="57"/>
      <c r="L1709" s="57"/>
      <c r="M1709" s="55"/>
      <c r="N1709" s="303"/>
      <c r="O1709" s="245"/>
      <c r="P1709" s="122"/>
      <c r="Q1709" s="58"/>
      <c r="R1709" s="58"/>
      <c r="S1709" s="58"/>
      <c r="T1709" s="58"/>
      <c r="U1709" s="58"/>
      <c r="V1709" s="58"/>
      <c r="W1709" s="58"/>
      <c r="X1709" s="58"/>
      <c r="Y1709" s="59"/>
      <c r="Z1709" s="59"/>
      <c r="AA1709" s="59"/>
      <c r="AB1709" s="58"/>
      <c r="AC1709" s="58"/>
      <c r="AD1709" s="58"/>
      <c r="AE1709" s="58"/>
      <c r="AF1709" s="58"/>
      <c r="AG1709" s="58"/>
      <c r="AH1709" s="58"/>
      <c r="AI1709" s="58"/>
      <c r="AJ1709" s="59"/>
      <c r="AK1709" s="59"/>
      <c r="AL1709" s="59"/>
      <c r="AM1709" s="58"/>
      <c r="AN1709" s="58"/>
      <c r="AO1709" s="58"/>
      <c r="AP1709" s="58"/>
      <c r="AQ1709" s="58"/>
      <c r="AR1709" s="58"/>
      <c r="AS1709" s="58"/>
      <c r="AT1709" s="58"/>
      <c r="AU1709" s="58"/>
      <c r="AV1709" s="58"/>
      <c r="AW1709" s="58"/>
      <c r="AX1709" s="59"/>
      <c r="AY1709" s="59"/>
      <c r="AZ1709" s="60"/>
      <c r="BA1709" s="61"/>
      <c r="BB1709" s="54"/>
      <c r="BC1709" s="54"/>
      <c r="BD1709" s="41">
        <v>4</v>
      </c>
      <c r="BE1709" s="52">
        <v>43</v>
      </c>
      <c r="BF1709" s="62">
        <v>4337</v>
      </c>
      <c r="BG1709" s="274"/>
    </row>
    <row r="1710" spans="1:59" s="63" customFormat="1" ht="12.75" x14ac:dyDescent="0.2">
      <c r="A1710" s="196">
        <v>4</v>
      </c>
      <c r="B1710" s="197" t="s">
        <v>422</v>
      </c>
      <c r="C1710" s="208">
        <v>43</v>
      </c>
      <c r="D1710" s="209" t="s">
        <v>688</v>
      </c>
      <c r="E1710" s="210">
        <v>4337</v>
      </c>
      <c r="F1710" s="211" t="s">
        <v>728</v>
      </c>
      <c r="G1710" s="231"/>
      <c r="H1710" s="65"/>
      <c r="I1710" s="222"/>
      <c r="J1710" s="66"/>
      <c r="K1710" s="66"/>
      <c r="L1710" s="66"/>
      <c r="M1710" s="64"/>
      <c r="N1710" s="304"/>
      <c r="O1710" s="305"/>
      <c r="P1710" s="127"/>
      <c r="Q1710" s="67"/>
      <c r="R1710" s="67"/>
      <c r="S1710" s="67"/>
      <c r="T1710" s="67"/>
      <c r="U1710" s="67"/>
      <c r="V1710" s="67"/>
      <c r="W1710" s="67"/>
      <c r="X1710" s="67"/>
      <c r="Y1710" s="68"/>
      <c r="Z1710" s="68"/>
      <c r="AA1710" s="68"/>
      <c r="AB1710" s="67"/>
      <c r="AC1710" s="67"/>
      <c r="AD1710" s="67"/>
      <c r="AE1710" s="67"/>
      <c r="AF1710" s="67"/>
      <c r="AG1710" s="67"/>
      <c r="AH1710" s="67"/>
      <c r="AI1710" s="67"/>
      <c r="AJ1710" s="68"/>
      <c r="AK1710" s="68"/>
      <c r="AL1710" s="68"/>
      <c r="AM1710" s="67"/>
      <c r="AN1710" s="67"/>
      <c r="AO1710" s="67"/>
      <c r="AP1710" s="67"/>
      <c r="AQ1710" s="67"/>
      <c r="AR1710" s="67"/>
      <c r="AS1710" s="67"/>
      <c r="AT1710" s="67"/>
      <c r="AU1710" s="67"/>
      <c r="AV1710" s="67"/>
      <c r="AW1710" s="67"/>
      <c r="AX1710" s="68"/>
      <c r="AY1710" s="68"/>
      <c r="AZ1710" s="69"/>
      <c r="BA1710" s="70"/>
      <c r="BB1710" s="71"/>
      <c r="BC1710" s="54"/>
      <c r="BD1710" s="41">
        <v>4</v>
      </c>
      <c r="BE1710" s="52">
        <v>43</v>
      </c>
      <c r="BF1710" s="62">
        <v>4337</v>
      </c>
      <c r="BG1710" s="275"/>
    </row>
    <row r="1711" spans="1:59" s="63" customFormat="1" ht="12.75" x14ac:dyDescent="0.2">
      <c r="A1711" s="196">
        <v>4</v>
      </c>
      <c r="B1711" s="197" t="s">
        <v>422</v>
      </c>
      <c r="C1711" s="208">
        <v>43</v>
      </c>
      <c r="D1711" s="209" t="s">
        <v>688</v>
      </c>
      <c r="E1711" s="210">
        <v>4337</v>
      </c>
      <c r="F1711" s="211" t="s">
        <v>728</v>
      </c>
      <c r="G1711" s="231" t="s">
        <v>729</v>
      </c>
      <c r="H1711" s="72" t="s">
        <v>1233</v>
      </c>
      <c r="I1711" s="223" t="s">
        <v>1247</v>
      </c>
      <c r="J1711" s="73"/>
      <c r="K1711" s="73"/>
      <c r="L1711" s="73"/>
      <c r="M1711" s="74"/>
      <c r="N1711" s="247"/>
      <c r="O1711" s="306"/>
      <c r="P1711" s="105"/>
      <c r="Q1711" s="75"/>
      <c r="R1711" s="75"/>
      <c r="S1711" s="75"/>
      <c r="T1711" s="75"/>
      <c r="U1711" s="75"/>
      <c r="V1711" s="75"/>
      <c r="W1711" s="75"/>
      <c r="X1711" s="75"/>
      <c r="Y1711" s="76" t="s">
        <v>1241</v>
      </c>
      <c r="Z1711" s="77" t="s">
        <v>1241</v>
      </c>
      <c r="AA1711" s="78">
        <f>AA$2549</f>
        <v>5000</v>
      </c>
      <c r="AB1711" s="75"/>
      <c r="AC1711" s="75"/>
      <c r="AD1711" s="75"/>
      <c r="AE1711" s="75"/>
      <c r="AF1711" s="75"/>
      <c r="AG1711" s="75"/>
      <c r="AH1711" s="75"/>
      <c r="AI1711" s="75"/>
      <c r="AJ1711" s="76" t="s">
        <v>1241</v>
      </c>
      <c r="AK1711" s="77" t="s">
        <v>1241</v>
      </c>
      <c r="AL1711" s="78">
        <f>AL$2549</f>
        <v>0</v>
      </c>
      <c r="AM1711" s="75"/>
      <c r="AN1711" s="75"/>
      <c r="AO1711" s="75"/>
      <c r="AP1711" s="75"/>
      <c r="AQ1711" s="75"/>
      <c r="AR1711" s="75"/>
      <c r="AS1711" s="75"/>
      <c r="AT1711" s="75"/>
      <c r="AU1711" s="75"/>
      <c r="AV1711" s="75"/>
      <c r="AW1711" s="76" t="s">
        <v>1241</v>
      </c>
      <c r="AX1711" s="77" t="s">
        <v>1241</v>
      </c>
      <c r="AY1711" s="78">
        <f>AY$2549</f>
        <v>500</v>
      </c>
      <c r="AZ1711" s="79"/>
      <c r="BA1711" s="80" t="str">
        <f>I1711</f>
        <v>&gt; see 4711, Thermal insulation</v>
      </c>
      <c r="BB1711" s="71"/>
      <c r="BC1711" s="54"/>
      <c r="BD1711" s="41">
        <v>4</v>
      </c>
      <c r="BE1711" s="52">
        <v>43</v>
      </c>
      <c r="BF1711" s="62">
        <v>4337</v>
      </c>
      <c r="BG1711" s="276" t="str">
        <f>H1711</f>
        <v>Default Scenario (Link)</v>
      </c>
    </row>
    <row r="1712" spans="1:59" s="63" customFormat="1" ht="12.75" x14ac:dyDescent="0.2">
      <c r="A1712" s="196">
        <v>4</v>
      </c>
      <c r="B1712" s="197" t="s">
        <v>422</v>
      </c>
      <c r="C1712" s="208">
        <v>43</v>
      </c>
      <c r="D1712" s="209" t="s">
        <v>688</v>
      </c>
      <c r="E1712" s="210">
        <v>4337</v>
      </c>
      <c r="F1712" s="211" t="s">
        <v>728</v>
      </c>
      <c r="G1712" s="231"/>
      <c r="H1712" s="65"/>
      <c r="I1712" s="222"/>
      <c r="J1712" s="66"/>
      <c r="K1712" s="66"/>
      <c r="L1712" s="66"/>
      <c r="M1712" s="64"/>
      <c r="N1712" s="304"/>
      <c r="O1712" s="305"/>
      <c r="P1712" s="127"/>
      <c r="Q1712" s="67"/>
      <c r="R1712" s="67"/>
      <c r="S1712" s="67"/>
      <c r="T1712" s="67"/>
      <c r="U1712" s="67"/>
      <c r="V1712" s="67"/>
      <c r="W1712" s="67"/>
      <c r="X1712" s="67"/>
      <c r="Y1712" s="68"/>
      <c r="Z1712" s="68"/>
      <c r="AA1712" s="68"/>
      <c r="AB1712" s="67"/>
      <c r="AC1712" s="67"/>
      <c r="AD1712" s="67"/>
      <c r="AE1712" s="67"/>
      <c r="AF1712" s="67"/>
      <c r="AG1712" s="67"/>
      <c r="AH1712" s="67"/>
      <c r="AI1712" s="67"/>
      <c r="AJ1712" s="68"/>
      <c r="AK1712" s="68"/>
      <c r="AL1712" s="68"/>
      <c r="AM1712" s="67"/>
      <c r="AN1712" s="67"/>
      <c r="AO1712" s="67"/>
      <c r="AP1712" s="67"/>
      <c r="AQ1712" s="67"/>
      <c r="AR1712" s="67"/>
      <c r="AS1712" s="67"/>
      <c r="AT1712" s="67"/>
      <c r="AU1712" s="67"/>
      <c r="AV1712" s="67"/>
      <c r="AW1712" s="67"/>
      <c r="AX1712" s="68"/>
      <c r="AY1712" s="68"/>
      <c r="AZ1712" s="69"/>
      <c r="BA1712" s="70"/>
      <c r="BB1712" s="71"/>
      <c r="BC1712" s="54"/>
      <c r="BD1712" s="41">
        <v>4</v>
      </c>
      <c r="BE1712" s="52">
        <v>43</v>
      </c>
      <c r="BF1712" s="62">
        <v>4337</v>
      </c>
      <c r="BG1712" s="275"/>
    </row>
    <row r="1713" spans="1:59" s="63" customFormat="1" ht="12.75" x14ac:dyDescent="0.2">
      <c r="A1713" s="196">
        <v>4</v>
      </c>
      <c r="B1713" s="197" t="s">
        <v>422</v>
      </c>
      <c r="C1713" s="208">
        <v>43</v>
      </c>
      <c r="D1713" s="209" t="s">
        <v>688</v>
      </c>
      <c r="E1713" s="210">
        <v>4337</v>
      </c>
      <c r="F1713" s="211" t="s">
        <v>728</v>
      </c>
      <c r="G1713" s="230"/>
      <c r="H1713" s="56"/>
      <c r="I1713" s="221"/>
      <c r="J1713" s="57"/>
      <c r="K1713" s="57"/>
      <c r="L1713" s="57"/>
      <c r="M1713" s="55"/>
      <c r="N1713" s="303"/>
      <c r="O1713" s="245"/>
      <c r="P1713" s="122"/>
      <c r="Q1713" s="58"/>
      <c r="R1713" s="58"/>
      <c r="S1713" s="58"/>
      <c r="T1713" s="58"/>
      <c r="U1713" s="58"/>
      <c r="V1713" s="58"/>
      <c r="W1713" s="58"/>
      <c r="X1713" s="58"/>
      <c r="Y1713" s="59"/>
      <c r="Z1713" s="59"/>
      <c r="AA1713" s="59"/>
      <c r="AB1713" s="58"/>
      <c r="AC1713" s="58"/>
      <c r="AD1713" s="58"/>
      <c r="AE1713" s="58"/>
      <c r="AF1713" s="58"/>
      <c r="AG1713" s="58"/>
      <c r="AH1713" s="58"/>
      <c r="AI1713" s="58"/>
      <c r="AJ1713" s="59"/>
      <c r="AK1713" s="59"/>
      <c r="AL1713" s="59"/>
      <c r="AM1713" s="58"/>
      <c r="AN1713" s="58"/>
      <c r="AO1713" s="58"/>
      <c r="AP1713" s="58"/>
      <c r="AQ1713" s="58"/>
      <c r="AR1713" s="58"/>
      <c r="AS1713" s="58"/>
      <c r="AT1713" s="58"/>
      <c r="AU1713" s="58"/>
      <c r="AV1713" s="58"/>
      <c r="AW1713" s="58"/>
      <c r="AX1713" s="59"/>
      <c r="AY1713" s="59"/>
      <c r="AZ1713" s="60"/>
      <c r="BA1713" s="61"/>
      <c r="BB1713" s="54"/>
      <c r="BC1713" s="54"/>
      <c r="BD1713" s="41">
        <v>4</v>
      </c>
      <c r="BE1713" s="52">
        <v>43</v>
      </c>
      <c r="BF1713" s="62"/>
      <c r="BG1713" s="274"/>
    </row>
    <row r="1714" spans="1:59" s="63" customFormat="1" ht="12.75" x14ac:dyDescent="0.2">
      <c r="A1714" s="196">
        <v>4</v>
      </c>
      <c r="B1714" s="197" t="s">
        <v>422</v>
      </c>
      <c r="C1714" s="208">
        <v>43</v>
      </c>
      <c r="D1714" s="209" t="s">
        <v>688</v>
      </c>
      <c r="E1714" s="210">
        <v>4337</v>
      </c>
      <c r="F1714" s="211" t="s">
        <v>728</v>
      </c>
      <c r="G1714" s="231"/>
      <c r="H1714" s="65"/>
      <c r="I1714" s="222"/>
      <c r="J1714" s="66"/>
      <c r="K1714" s="66"/>
      <c r="L1714" s="66"/>
      <c r="M1714" s="64"/>
      <c r="N1714" s="304"/>
      <c r="O1714" s="305"/>
      <c r="P1714" s="127"/>
      <c r="Q1714" s="67"/>
      <c r="R1714" s="67"/>
      <c r="S1714" s="67"/>
      <c r="T1714" s="67"/>
      <c r="U1714" s="67"/>
      <c r="V1714" s="67"/>
      <c r="W1714" s="67"/>
      <c r="X1714" s="67"/>
      <c r="Y1714" s="68"/>
      <c r="Z1714" s="68"/>
      <c r="AA1714" s="68"/>
      <c r="AB1714" s="67"/>
      <c r="AC1714" s="67"/>
      <c r="AD1714" s="67"/>
      <c r="AE1714" s="67"/>
      <c r="AF1714" s="67"/>
      <c r="AG1714" s="67"/>
      <c r="AH1714" s="67"/>
      <c r="AI1714" s="67"/>
      <c r="AJ1714" s="68"/>
      <c r="AK1714" s="68"/>
      <c r="AL1714" s="68"/>
      <c r="AM1714" s="67"/>
      <c r="AN1714" s="67"/>
      <c r="AO1714" s="67"/>
      <c r="AP1714" s="67"/>
      <c r="AQ1714" s="67"/>
      <c r="AR1714" s="67"/>
      <c r="AS1714" s="67"/>
      <c r="AT1714" s="67"/>
      <c r="AU1714" s="67"/>
      <c r="AV1714" s="67"/>
      <c r="AW1714" s="67"/>
      <c r="AX1714" s="68"/>
      <c r="AY1714" s="68"/>
      <c r="AZ1714" s="69"/>
      <c r="BA1714" s="70"/>
      <c r="BB1714" s="71"/>
      <c r="BC1714" s="54"/>
      <c r="BD1714" s="41">
        <v>4</v>
      </c>
      <c r="BE1714" s="52">
        <v>43</v>
      </c>
      <c r="BF1714" s="62">
        <v>4337</v>
      </c>
      <c r="BG1714" s="275"/>
    </row>
    <row r="1715" spans="1:59" s="63" customFormat="1" ht="12.75" x14ac:dyDescent="0.2">
      <c r="A1715" s="196">
        <v>4</v>
      </c>
      <c r="B1715" s="197" t="s">
        <v>422</v>
      </c>
      <c r="C1715" s="208">
        <v>43</v>
      </c>
      <c r="D1715" s="209" t="s">
        <v>688</v>
      </c>
      <c r="E1715" s="210">
        <v>4337</v>
      </c>
      <c r="F1715" s="211" t="s">
        <v>728</v>
      </c>
      <c r="G1715" s="231" t="s">
        <v>512</v>
      </c>
      <c r="H1715" s="72" t="s">
        <v>1233</v>
      </c>
      <c r="I1715" s="223" t="s">
        <v>1251</v>
      </c>
      <c r="J1715" s="73"/>
      <c r="K1715" s="73"/>
      <c r="L1715" s="73"/>
      <c r="M1715" s="74"/>
      <c r="N1715" s="247"/>
      <c r="O1715" s="306"/>
      <c r="P1715" s="105"/>
      <c r="Q1715" s="75"/>
      <c r="R1715" s="75"/>
      <c r="S1715" s="75"/>
      <c r="T1715" s="75"/>
      <c r="U1715" s="75"/>
      <c r="V1715" s="75"/>
      <c r="W1715" s="75"/>
      <c r="X1715" s="75"/>
      <c r="Y1715" s="76" t="s">
        <v>1241</v>
      </c>
      <c r="Z1715" s="77" t="s">
        <v>1241</v>
      </c>
      <c r="AA1715" s="78">
        <f>AA$844</f>
        <v>5000</v>
      </c>
      <c r="AB1715" s="75"/>
      <c r="AC1715" s="75"/>
      <c r="AD1715" s="75"/>
      <c r="AE1715" s="75"/>
      <c r="AF1715" s="75"/>
      <c r="AG1715" s="75"/>
      <c r="AH1715" s="75"/>
      <c r="AI1715" s="75"/>
      <c r="AJ1715" s="76" t="s">
        <v>1241</v>
      </c>
      <c r="AK1715" s="77" t="s">
        <v>1241</v>
      </c>
      <c r="AL1715" s="78">
        <f>AL$844</f>
        <v>0</v>
      </c>
      <c r="AM1715" s="75"/>
      <c r="AN1715" s="75"/>
      <c r="AO1715" s="75"/>
      <c r="AP1715" s="75"/>
      <c r="AQ1715" s="75"/>
      <c r="AR1715" s="75"/>
      <c r="AS1715" s="75"/>
      <c r="AT1715" s="75"/>
      <c r="AU1715" s="75"/>
      <c r="AV1715" s="75"/>
      <c r="AW1715" s="76" t="s">
        <v>1241</v>
      </c>
      <c r="AX1715" s="77" t="s">
        <v>1241</v>
      </c>
      <c r="AY1715" s="78">
        <f>AY$844</f>
        <v>1000</v>
      </c>
      <c r="AZ1715" s="79"/>
      <c r="BA1715" s="80" t="str">
        <f>I1715</f>
        <v>&gt; see 4171, Rigid air barriers</v>
      </c>
      <c r="BB1715" s="71"/>
      <c r="BC1715" s="54"/>
      <c r="BD1715" s="41">
        <v>4</v>
      </c>
      <c r="BE1715" s="52">
        <v>43</v>
      </c>
      <c r="BF1715" s="62">
        <v>4337</v>
      </c>
      <c r="BG1715" s="276" t="str">
        <f>H1715</f>
        <v>Default Scenario (Link)</v>
      </c>
    </row>
    <row r="1716" spans="1:59" s="63" customFormat="1" ht="12.75" x14ac:dyDescent="0.2">
      <c r="A1716" s="196">
        <v>4</v>
      </c>
      <c r="B1716" s="197" t="s">
        <v>422</v>
      </c>
      <c r="C1716" s="208">
        <v>43</v>
      </c>
      <c r="D1716" s="209" t="s">
        <v>688</v>
      </c>
      <c r="E1716" s="210">
        <v>4337</v>
      </c>
      <c r="F1716" s="211" t="s">
        <v>728</v>
      </c>
      <c r="G1716" s="231"/>
      <c r="H1716" s="65"/>
      <c r="I1716" s="222"/>
      <c r="J1716" s="66"/>
      <c r="K1716" s="66"/>
      <c r="L1716" s="66"/>
      <c r="M1716" s="64"/>
      <c r="N1716" s="304"/>
      <c r="O1716" s="305"/>
      <c r="P1716" s="127"/>
      <c r="Q1716" s="67"/>
      <c r="R1716" s="67"/>
      <c r="S1716" s="67"/>
      <c r="T1716" s="67"/>
      <c r="U1716" s="67"/>
      <c r="V1716" s="67"/>
      <c r="W1716" s="67"/>
      <c r="X1716" s="67"/>
      <c r="Y1716" s="68"/>
      <c r="Z1716" s="68"/>
      <c r="AA1716" s="68"/>
      <c r="AB1716" s="67"/>
      <c r="AC1716" s="67"/>
      <c r="AD1716" s="67"/>
      <c r="AE1716" s="67"/>
      <c r="AF1716" s="67"/>
      <c r="AG1716" s="67"/>
      <c r="AH1716" s="67"/>
      <c r="AI1716" s="67"/>
      <c r="AJ1716" s="68"/>
      <c r="AK1716" s="68"/>
      <c r="AL1716" s="68"/>
      <c r="AM1716" s="67"/>
      <c r="AN1716" s="67"/>
      <c r="AO1716" s="67"/>
      <c r="AP1716" s="67"/>
      <c r="AQ1716" s="67"/>
      <c r="AR1716" s="67"/>
      <c r="AS1716" s="67"/>
      <c r="AT1716" s="67"/>
      <c r="AU1716" s="67"/>
      <c r="AV1716" s="67"/>
      <c r="AW1716" s="67"/>
      <c r="AX1716" s="68"/>
      <c r="AY1716" s="68"/>
      <c r="AZ1716" s="69"/>
      <c r="BA1716" s="70"/>
      <c r="BB1716" s="71"/>
      <c r="BC1716" s="54"/>
      <c r="BD1716" s="41">
        <v>4</v>
      </c>
      <c r="BE1716" s="52">
        <v>43</v>
      </c>
      <c r="BF1716" s="62">
        <v>4337</v>
      </c>
      <c r="BG1716" s="275"/>
    </row>
    <row r="1717" spans="1:59" s="63" customFormat="1" ht="12.75" x14ac:dyDescent="0.2">
      <c r="A1717" s="196">
        <v>4</v>
      </c>
      <c r="B1717" s="197" t="s">
        <v>422</v>
      </c>
      <c r="C1717" s="208">
        <v>43</v>
      </c>
      <c r="D1717" s="209" t="s">
        <v>688</v>
      </c>
      <c r="E1717" s="210">
        <v>4337</v>
      </c>
      <c r="F1717" s="211" t="s">
        <v>728</v>
      </c>
      <c r="G1717" s="230"/>
      <c r="H1717" s="56"/>
      <c r="I1717" s="221"/>
      <c r="J1717" s="57"/>
      <c r="K1717" s="57"/>
      <c r="L1717" s="57"/>
      <c r="M1717" s="55"/>
      <c r="N1717" s="303"/>
      <c r="O1717" s="245"/>
      <c r="P1717" s="122"/>
      <c r="Q1717" s="58"/>
      <c r="R1717" s="58"/>
      <c r="S1717" s="58"/>
      <c r="T1717" s="58"/>
      <c r="U1717" s="58"/>
      <c r="V1717" s="58"/>
      <c r="W1717" s="58"/>
      <c r="X1717" s="58"/>
      <c r="Y1717" s="59"/>
      <c r="Z1717" s="59"/>
      <c r="AA1717" s="59"/>
      <c r="AB1717" s="58"/>
      <c r="AC1717" s="58"/>
      <c r="AD1717" s="58"/>
      <c r="AE1717" s="58"/>
      <c r="AF1717" s="58"/>
      <c r="AG1717" s="58"/>
      <c r="AH1717" s="58"/>
      <c r="AI1717" s="58"/>
      <c r="AJ1717" s="59"/>
      <c r="AK1717" s="59"/>
      <c r="AL1717" s="59"/>
      <c r="AM1717" s="58"/>
      <c r="AN1717" s="58"/>
      <c r="AO1717" s="58"/>
      <c r="AP1717" s="58"/>
      <c r="AQ1717" s="58"/>
      <c r="AR1717" s="58"/>
      <c r="AS1717" s="58"/>
      <c r="AT1717" s="58"/>
      <c r="AU1717" s="58"/>
      <c r="AV1717" s="58"/>
      <c r="AW1717" s="58"/>
      <c r="AX1717" s="59"/>
      <c r="AY1717" s="59"/>
      <c r="AZ1717" s="60"/>
      <c r="BA1717" s="61"/>
      <c r="BB1717" s="54"/>
      <c r="BC1717" s="54"/>
      <c r="BD1717" s="41">
        <v>4</v>
      </c>
      <c r="BE1717" s="52">
        <v>43</v>
      </c>
      <c r="BF1717" s="62">
        <v>4337</v>
      </c>
      <c r="BG1717" s="274"/>
    </row>
    <row r="1718" spans="1:59" x14ac:dyDescent="0.25">
      <c r="A1718" s="196">
        <v>4</v>
      </c>
      <c r="B1718" s="197" t="s">
        <v>422</v>
      </c>
      <c r="C1718" s="208">
        <v>43</v>
      </c>
      <c r="D1718" s="209" t="s">
        <v>688</v>
      </c>
      <c r="E1718" s="212">
        <v>4351</v>
      </c>
      <c r="F1718" s="213" t="s">
        <v>730</v>
      </c>
      <c r="G1718" s="234"/>
      <c r="H1718" s="138"/>
      <c r="I1718" s="224"/>
      <c r="J1718" s="98"/>
      <c r="K1718" s="98"/>
      <c r="L1718" s="98"/>
      <c r="M1718" s="137"/>
      <c r="N1718" s="322"/>
      <c r="O1718" s="323"/>
      <c r="P1718" s="139"/>
      <c r="Q1718" s="139"/>
      <c r="R1718" s="139"/>
      <c r="S1718" s="139"/>
      <c r="T1718" s="139"/>
      <c r="U1718" s="139"/>
      <c r="V1718" s="139"/>
      <c r="W1718" s="139"/>
      <c r="X1718" s="139"/>
      <c r="Y1718" s="100"/>
      <c r="Z1718" s="125"/>
      <c r="AA1718" s="125"/>
      <c r="AB1718" s="139"/>
      <c r="AC1718" s="139"/>
      <c r="AD1718" s="139"/>
      <c r="AE1718" s="139"/>
      <c r="AF1718" s="139"/>
      <c r="AG1718" s="139"/>
      <c r="AH1718" s="139"/>
      <c r="AI1718" s="139"/>
      <c r="AJ1718" s="100"/>
      <c r="AK1718" s="125"/>
      <c r="AL1718" s="125"/>
      <c r="AM1718" s="139"/>
      <c r="AN1718" s="139"/>
      <c r="AO1718" s="139"/>
      <c r="AP1718" s="139"/>
      <c r="AQ1718" s="139"/>
      <c r="AR1718" s="139"/>
      <c r="AS1718" s="139"/>
      <c r="AT1718" s="139"/>
      <c r="AU1718" s="139"/>
      <c r="AV1718" s="139"/>
      <c r="AW1718" s="99"/>
      <c r="AX1718" s="125"/>
      <c r="AY1718" s="100"/>
      <c r="AZ1718" s="140"/>
      <c r="BA1718" s="141"/>
      <c r="BB1718" s="136"/>
      <c r="BC1718" s="136"/>
      <c r="BD1718" s="41">
        <v>4</v>
      </c>
      <c r="BE1718" s="52">
        <v>43</v>
      </c>
      <c r="BF1718" s="103">
        <v>4351</v>
      </c>
      <c r="BG1718" s="283"/>
    </row>
    <row r="1719" spans="1:59" s="63" customFormat="1" ht="12.75" x14ac:dyDescent="0.2">
      <c r="A1719" s="196">
        <v>4</v>
      </c>
      <c r="B1719" s="197" t="s">
        <v>422</v>
      </c>
      <c r="C1719" s="208">
        <v>43</v>
      </c>
      <c r="D1719" s="209" t="s">
        <v>688</v>
      </c>
      <c r="E1719" s="212">
        <v>4351</v>
      </c>
      <c r="F1719" s="213" t="s">
        <v>730</v>
      </c>
      <c r="G1719" s="232"/>
      <c r="H1719" s="97"/>
      <c r="I1719" s="224"/>
      <c r="J1719" s="98"/>
      <c r="K1719" s="98"/>
      <c r="L1719" s="98"/>
      <c r="M1719" s="96"/>
      <c r="N1719" s="307"/>
      <c r="O1719" s="246"/>
      <c r="P1719" s="124"/>
      <c r="Q1719" s="99"/>
      <c r="R1719" s="99"/>
      <c r="S1719" s="99"/>
      <c r="T1719" s="99"/>
      <c r="U1719" s="99"/>
      <c r="V1719" s="99"/>
      <c r="W1719" s="99"/>
      <c r="X1719" s="99"/>
      <c r="Y1719" s="100"/>
      <c r="Z1719" s="100"/>
      <c r="AA1719" s="100"/>
      <c r="AB1719" s="99"/>
      <c r="AC1719" s="99"/>
      <c r="AD1719" s="99"/>
      <c r="AE1719" s="99"/>
      <c r="AF1719" s="99"/>
      <c r="AG1719" s="99"/>
      <c r="AH1719" s="99"/>
      <c r="AI1719" s="99"/>
      <c r="AJ1719" s="100"/>
      <c r="AK1719" s="100"/>
      <c r="AL1719" s="100"/>
      <c r="AM1719" s="99"/>
      <c r="AN1719" s="99"/>
      <c r="AO1719" s="99"/>
      <c r="AP1719" s="99"/>
      <c r="AQ1719" s="99"/>
      <c r="AR1719" s="99"/>
      <c r="AS1719" s="99"/>
      <c r="AT1719" s="99"/>
      <c r="AU1719" s="99"/>
      <c r="AV1719" s="99"/>
      <c r="AW1719" s="99"/>
      <c r="AX1719" s="100"/>
      <c r="AY1719" s="100"/>
      <c r="AZ1719" s="101"/>
      <c r="BA1719" s="102"/>
      <c r="BB1719" s="95"/>
      <c r="BC1719" s="95"/>
      <c r="BD1719" s="41">
        <v>4</v>
      </c>
      <c r="BE1719" s="52">
        <v>43</v>
      </c>
      <c r="BF1719" s="103">
        <v>4351</v>
      </c>
      <c r="BG1719" s="277"/>
    </row>
    <row r="1720" spans="1:59" s="63" customFormat="1" ht="12.75" x14ac:dyDescent="0.2">
      <c r="A1720" s="196">
        <v>4</v>
      </c>
      <c r="B1720" s="197" t="s">
        <v>422</v>
      </c>
      <c r="C1720" s="208">
        <v>43</v>
      </c>
      <c r="D1720" s="209" t="s">
        <v>688</v>
      </c>
      <c r="E1720" s="212">
        <v>4351</v>
      </c>
      <c r="F1720" s="213" t="s">
        <v>730</v>
      </c>
      <c r="G1720" s="231" t="s">
        <v>1191</v>
      </c>
      <c r="H1720" s="65"/>
      <c r="I1720" s="222"/>
      <c r="J1720" s="66"/>
      <c r="K1720" s="66"/>
      <c r="L1720" s="66"/>
      <c r="M1720" s="64"/>
      <c r="N1720" s="304"/>
      <c r="O1720" s="305"/>
      <c r="P1720" s="127"/>
      <c r="Q1720" s="67"/>
      <c r="R1720" s="67"/>
      <c r="S1720" s="67"/>
      <c r="T1720" s="67"/>
      <c r="U1720" s="67"/>
      <c r="V1720" s="67"/>
      <c r="W1720" s="67"/>
      <c r="X1720" s="67"/>
      <c r="Y1720" s="68"/>
      <c r="Z1720" s="68"/>
      <c r="AA1720" s="68"/>
      <c r="AB1720" s="67"/>
      <c r="AC1720" s="67"/>
      <c r="AD1720" s="67"/>
      <c r="AE1720" s="67"/>
      <c r="AF1720" s="67"/>
      <c r="AG1720" s="67"/>
      <c r="AH1720" s="67"/>
      <c r="AI1720" s="67"/>
      <c r="AJ1720" s="68"/>
      <c r="AK1720" s="68"/>
      <c r="AL1720" s="68"/>
      <c r="AM1720" s="67"/>
      <c r="AN1720" s="67"/>
      <c r="AO1720" s="67"/>
      <c r="AP1720" s="67"/>
      <c r="AQ1720" s="67"/>
      <c r="AR1720" s="67"/>
      <c r="AS1720" s="67"/>
      <c r="AT1720" s="67"/>
      <c r="AU1720" s="67"/>
      <c r="AV1720" s="67"/>
      <c r="AW1720" s="67"/>
      <c r="AX1720" s="68"/>
      <c r="AY1720" s="68"/>
      <c r="AZ1720" s="69"/>
      <c r="BA1720" s="70"/>
      <c r="BB1720" s="71"/>
      <c r="BC1720" s="95"/>
      <c r="BD1720" s="41">
        <v>4</v>
      </c>
      <c r="BE1720" s="52">
        <v>43</v>
      </c>
      <c r="BF1720" s="103">
        <v>4351</v>
      </c>
      <c r="BG1720" s="275"/>
    </row>
    <row r="1721" spans="1:59" s="63" customFormat="1" ht="12.75" x14ac:dyDescent="0.2">
      <c r="A1721" s="196">
        <v>4</v>
      </c>
      <c r="B1721" s="197" t="s">
        <v>422</v>
      </c>
      <c r="C1721" s="208">
        <v>43</v>
      </c>
      <c r="D1721" s="209" t="s">
        <v>688</v>
      </c>
      <c r="E1721" s="212">
        <v>4351</v>
      </c>
      <c r="F1721" s="213" t="s">
        <v>730</v>
      </c>
      <c r="G1721" s="231" t="s">
        <v>1191</v>
      </c>
      <c r="H1721" s="72" t="s">
        <v>47</v>
      </c>
      <c r="I1721" s="223"/>
      <c r="J1721" s="73"/>
      <c r="K1721" s="73"/>
      <c r="L1721" s="73"/>
      <c r="M1721" s="74"/>
      <c r="N1721" s="247"/>
      <c r="O1721" s="306"/>
      <c r="P1721" s="105"/>
      <c r="Q1721" s="75"/>
      <c r="R1721" s="75"/>
      <c r="S1721" s="75"/>
      <c r="T1721" s="75"/>
      <c r="U1721" s="75"/>
      <c r="V1721" s="75"/>
      <c r="W1721" s="75"/>
      <c r="X1721" s="75"/>
      <c r="Y1721" s="76">
        <f>IF(ISNUMBER(VLOOKUP(Y1723,P$7:W$7,MATCH(Y1723,P$7:W$7))),VLOOKUP(Y1723,P$7:W$7,MATCH(Y1723,P$7:W$7)),IF(N1725=0,"No Data",IF(Y1723&gt;0,"&lt;100",0)))</f>
        <v>25000</v>
      </c>
      <c r="Z1721" s="77">
        <f>IF(ISNUMBER(VLOOKUP(Z1725,P$7:W$7,MATCH(Z1725,P$7:W$7))),VLOOKUP(Z1725,P$7:W$7,MATCH(Z1725,P$7:W$7)),IF(N1725=0,"No Data",IF(Z1725&gt;0,"&lt;100",0)))</f>
        <v>25000</v>
      </c>
      <c r="AA1721" s="106">
        <f>IF(ISNUMBER(Z1721),Z1721,0)</f>
        <v>25000</v>
      </c>
      <c r="AB1721" s="75"/>
      <c r="AC1721" s="75"/>
      <c r="AD1721" s="75"/>
      <c r="AE1721" s="75"/>
      <c r="AF1721" s="75"/>
      <c r="AG1721" s="75"/>
      <c r="AH1721" s="75"/>
      <c r="AI1721" s="75"/>
      <c r="AJ1721" s="76">
        <f>IF(ISNUMBER(VLOOKUP(AJ1723,AB$7:AH$7,MATCH(AJ1723,AB$7:AH$7))),VLOOKUP(AJ1723,AB$7:AH$7,MATCH(AJ1723,AB$7:AH$7)),IF(N1725=0,"No Data",IF(AJ1723&gt;0,"&lt;50",0)))</f>
        <v>0</v>
      </c>
      <c r="AK1721" s="77">
        <f>IF(ISNUMBER(VLOOKUP(AK1725,AB$7:AH$7,MATCH(AK1725,AB$7:AH$7))),VLOOKUP(AK1725,AB$7:AH$7,MATCH(AK1725,AB$7:AH$7)),IF(N1725=0,"No Data",IF(AK1725&gt;0,"&lt;50",0)))</f>
        <v>0</v>
      </c>
      <c r="AL1721" s="106">
        <f>IF(ISNUMBER(AK1721),AK1721,0)</f>
        <v>0</v>
      </c>
      <c r="AM1721" s="75"/>
      <c r="AN1721" s="75"/>
      <c r="AO1721" s="75"/>
      <c r="AP1721" s="75"/>
      <c r="AQ1721" s="75"/>
      <c r="AR1721" s="75"/>
      <c r="AS1721" s="75"/>
      <c r="AT1721" s="75"/>
      <c r="AU1721" s="75"/>
      <c r="AV1721" s="75"/>
      <c r="AW1721" s="76">
        <f>IF(ISNUMBER(VLOOKUP(AW1723,AM$7:AU$7,MATCH(AW1723,AM$7:AU$7))),VLOOKUP(AW1723,AM$7:AU$7,MATCH(AW1723,AM$7:AU$7)),IF(N1725=0,"No Data",IF(AW1723&gt;0,"&lt;10",0)))</f>
        <v>100</v>
      </c>
      <c r="AX1721" s="77">
        <f>IF(ISNUMBER(VLOOKUP(AX1725,AM$7:AU$7,MATCH(AX1725,AM$7:AU$7))),VLOOKUP(AX1725,AM$7:AU$7,MATCH(AX1725,AM$7:AU$7)),IF(N1725=0,"No Data",IF(AX1725&gt;0,"&lt;10",0)))</f>
        <v>100</v>
      </c>
      <c r="AY1721" s="106">
        <f>IF(ISNUMBER(AX1721),AX1721,0)</f>
        <v>100</v>
      </c>
      <c r="AZ1721" s="79"/>
      <c r="BA1721" s="80"/>
      <c r="BB1721" s="71"/>
      <c r="BC1721" s="95"/>
      <c r="BD1721" s="41">
        <v>4</v>
      </c>
      <c r="BE1721" s="52">
        <v>43</v>
      </c>
      <c r="BF1721" s="103">
        <v>4351</v>
      </c>
      <c r="BG1721" s="276" t="s">
        <v>47</v>
      </c>
    </row>
    <row r="1722" spans="1:59" s="63" customFormat="1" ht="12.75" x14ac:dyDescent="0.2">
      <c r="A1722" s="196">
        <v>4</v>
      </c>
      <c r="B1722" s="197" t="s">
        <v>422</v>
      </c>
      <c r="C1722" s="208">
        <v>43</v>
      </c>
      <c r="D1722" s="209" t="s">
        <v>688</v>
      </c>
      <c r="E1722" s="212">
        <v>4351</v>
      </c>
      <c r="F1722" s="213" t="s">
        <v>730</v>
      </c>
      <c r="G1722" s="231" t="s">
        <v>1191</v>
      </c>
      <c r="H1722" s="81" t="s">
        <v>48</v>
      </c>
      <c r="I1722" s="223"/>
      <c r="J1722" s="73"/>
      <c r="K1722" s="73"/>
      <c r="L1722" s="73"/>
      <c r="M1722" s="74"/>
      <c r="N1722" s="247"/>
      <c r="O1722" s="306"/>
      <c r="P1722" s="105"/>
      <c r="Q1722" s="75"/>
      <c r="R1722" s="75"/>
      <c r="S1722" s="75"/>
      <c r="T1722" s="75"/>
      <c r="U1722" s="75"/>
      <c r="V1722" s="75"/>
      <c r="W1722" s="75"/>
      <c r="X1722" s="75"/>
      <c r="Y1722" s="82">
        <f>MIN(X1726:X1727)</f>
        <v>25000</v>
      </c>
      <c r="Z1722" s="83"/>
      <c r="AA1722" s="83"/>
      <c r="AB1722" s="75"/>
      <c r="AC1722" s="75"/>
      <c r="AD1722" s="75"/>
      <c r="AE1722" s="75"/>
      <c r="AF1722" s="75"/>
      <c r="AG1722" s="75"/>
      <c r="AH1722" s="75"/>
      <c r="AI1722" s="75"/>
      <c r="AJ1722" s="82">
        <f>MIN(AI1726:AI1727)</f>
        <v>0</v>
      </c>
      <c r="AK1722" s="83"/>
      <c r="AL1722" s="83"/>
      <c r="AM1722" s="75"/>
      <c r="AN1722" s="75"/>
      <c r="AO1722" s="75"/>
      <c r="AP1722" s="75"/>
      <c r="AQ1722" s="75"/>
      <c r="AR1722" s="75"/>
      <c r="AS1722" s="75"/>
      <c r="AT1722" s="75"/>
      <c r="AU1722" s="75"/>
      <c r="AV1722" s="75"/>
      <c r="AW1722" s="82">
        <f>MIN(AV1726:AV1727)</f>
        <v>100</v>
      </c>
      <c r="AX1722" s="83"/>
      <c r="AY1722" s="83"/>
      <c r="AZ1722" s="79"/>
      <c r="BA1722" s="80"/>
      <c r="BB1722" s="71"/>
      <c r="BC1722" s="95"/>
      <c r="BD1722" s="41">
        <v>4</v>
      </c>
      <c r="BE1722" s="52">
        <v>43</v>
      </c>
      <c r="BF1722" s="103">
        <v>4351</v>
      </c>
      <c r="BG1722" s="278" t="s">
        <v>48</v>
      </c>
    </row>
    <row r="1723" spans="1:59" s="63" customFormat="1" ht="12.75" x14ac:dyDescent="0.2">
      <c r="A1723" s="196">
        <v>4</v>
      </c>
      <c r="B1723" s="197" t="s">
        <v>422</v>
      </c>
      <c r="C1723" s="208">
        <v>43</v>
      </c>
      <c r="D1723" s="209" t="s">
        <v>688</v>
      </c>
      <c r="E1723" s="212">
        <v>4351</v>
      </c>
      <c r="F1723" s="213" t="s">
        <v>730</v>
      </c>
      <c r="G1723" s="231" t="s">
        <v>1191</v>
      </c>
      <c r="H1723" s="81" t="s">
        <v>49</v>
      </c>
      <c r="I1723" s="223"/>
      <c r="J1723" s="73"/>
      <c r="K1723" s="73"/>
      <c r="L1723" s="73"/>
      <c r="M1723" s="74"/>
      <c r="N1723" s="247"/>
      <c r="O1723" s="306"/>
      <c r="P1723" s="105"/>
      <c r="Q1723" s="75"/>
      <c r="R1723" s="75"/>
      <c r="S1723" s="75"/>
      <c r="T1723" s="75"/>
      <c r="U1723" s="75"/>
      <c r="V1723" s="75"/>
      <c r="W1723" s="75"/>
      <c r="X1723" s="75"/>
      <c r="Y1723" s="84">
        <f>IF(ISNUMBER(AVERAGE(X1726:X1727)),AVERAGE(X1726:X1727),0)</f>
        <v>25000</v>
      </c>
      <c r="Z1723" s="83"/>
      <c r="AA1723" s="83"/>
      <c r="AB1723" s="75"/>
      <c r="AC1723" s="75"/>
      <c r="AD1723" s="75"/>
      <c r="AE1723" s="75"/>
      <c r="AF1723" s="75"/>
      <c r="AG1723" s="75"/>
      <c r="AH1723" s="75"/>
      <c r="AI1723" s="75"/>
      <c r="AJ1723" s="84">
        <f>IF(ISNUMBER(AVERAGE(AI1726:AI1727)),AVERAGE(AI1726:AI1727),0)</f>
        <v>0</v>
      </c>
      <c r="AK1723" s="83"/>
      <c r="AL1723" s="83"/>
      <c r="AM1723" s="75"/>
      <c r="AN1723" s="75"/>
      <c r="AO1723" s="75"/>
      <c r="AP1723" s="75"/>
      <c r="AQ1723" s="75"/>
      <c r="AR1723" s="75"/>
      <c r="AS1723" s="75"/>
      <c r="AT1723" s="75"/>
      <c r="AU1723" s="75"/>
      <c r="AV1723" s="75"/>
      <c r="AW1723" s="84">
        <f>IF(ISNUMBER(AVERAGE(AV1726:AV1727)),AVERAGE(AV1726:AV1727),0)</f>
        <v>100</v>
      </c>
      <c r="AX1723" s="83"/>
      <c r="AY1723" s="83"/>
      <c r="AZ1723" s="79"/>
      <c r="BA1723" s="80"/>
      <c r="BB1723" s="71"/>
      <c r="BC1723" s="95"/>
      <c r="BD1723" s="41">
        <v>4</v>
      </c>
      <c r="BE1723" s="52">
        <v>43</v>
      </c>
      <c r="BF1723" s="103">
        <v>4351</v>
      </c>
      <c r="BG1723" s="278" t="s">
        <v>49</v>
      </c>
    </row>
    <row r="1724" spans="1:59" s="63" customFormat="1" ht="12.75" x14ac:dyDescent="0.2">
      <c r="A1724" s="196">
        <v>4</v>
      </c>
      <c r="B1724" s="197" t="s">
        <v>422</v>
      </c>
      <c r="C1724" s="208">
        <v>43</v>
      </c>
      <c r="D1724" s="209" t="s">
        <v>688</v>
      </c>
      <c r="E1724" s="212">
        <v>4351</v>
      </c>
      <c r="F1724" s="213" t="s">
        <v>730</v>
      </c>
      <c r="G1724" s="231" t="s">
        <v>1191</v>
      </c>
      <c r="H1724" s="81" t="s">
        <v>50</v>
      </c>
      <c r="I1724" s="223"/>
      <c r="J1724" s="73"/>
      <c r="K1724" s="73"/>
      <c r="L1724" s="73"/>
      <c r="M1724" s="74"/>
      <c r="N1724" s="247"/>
      <c r="O1724" s="306"/>
      <c r="P1724" s="105"/>
      <c r="Q1724" s="75"/>
      <c r="R1724" s="75"/>
      <c r="S1724" s="75"/>
      <c r="T1724" s="75"/>
      <c r="U1724" s="75"/>
      <c r="V1724" s="75"/>
      <c r="W1724" s="75"/>
      <c r="X1724" s="75"/>
      <c r="Y1724" s="84">
        <f>MAX(X1726:X1727)</f>
        <v>25000</v>
      </c>
      <c r="Z1724" s="83"/>
      <c r="AA1724" s="83"/>
      <c r="AB1724" s="75"/>
      <c r="AC1724" s="75"/>
      <c r="AD1724" s="75"/>
      <c r="AE1724" s="75"/>
      <c r="AF1724" s="75"/>
      <c r="AG1724" s="75"/>
      <c r="AH1724" s="75"/>
      <c r="AI1724" s="75"/>
      <c r="AJ1724" s="84">
        <f>MAX(AI1726:AI1727)</f>
        <v>0</v>
      </c>
      <c r="AK1724" s="83"/>
      <c r="AL1724" s="83"/>
      <c r="AM1724" s="75"/>
      <c r="AN1724" s="75"/>
      <c r="AO1724" s="75"/>
      <c r="AP1724" s="75"/>
      <c r="AQ1724" s="75"/>
      <c r="AR1724" s="75"/>
      <c r="AS1724" s="75"/>
      <c r="AT1724" s="75"/>
      <c r="AU1724" s="75"/>
      <c r="AV1724" s="75"/>
      <c r="AW1724" s="84">
        <f>MAX(AV1726:AV1727)</f>
        <v>100</v>
      </c>
      <c r="AX1724" s="83"/>
      <c r="AY1724" s="83"/>
      <c r="AZ1724" s="79"/>
      <c r="BA1724" s="80"/>
      <c r="BB1724" s="71"/>
      <c r="BC1724" s="95"/>
      <c r="BD1724" s="41">
        <v>4</v>
      </c>
      <c r="BE1724" s="52">
        <v>43</v>
      </c>
      <c r="BF1724" s="103">
        <v>4351</v>
      </c>
      <c r="BG1724" s="278" t="s">
        <v>50</v>
      </c>
    </row>
    <row r="1725" spans="1:59" s="63" customFormat="1" ht="12.75" x14ac:dyDescent="0.2">
      <c r="A1725" s="196">
        <v>4</v>
      </c>
      <c r="B1725" s="197" t="s">
        <v>422</v>
      </c>
      <c r="C1725" s="208">
        <v>43</v>
      </c>
      <c r="D1725" s="209" t="s">
        <v>688</v>
      </c>
      <c r="E1725" s="212">
        <v>4351</v>
      </c>
      <c r="F1725" s="213" t="s">
        <v>730</v>
      </c>
      <c r="G1725" s="231" t="s">
        <v>1191</v>
      </c>
      <c r="H1725" s="85" t="s">
        <v>51</v>
      </c>
      <c r="I1725" s="223"/>
      <c r="J1725" s="73"/>
      <c r="K1725" s="73"/>
      <c r="L1725" s="73"/>
      <c r="M1725" s="74"/>
      <c r="N1725" s="317">
        <f>SUM(N1726:N1727)</f>
        <v>2</v>
      </c>
      <c r="O1725" s="293">
        <f>SUM(O1726:O1727)</f>
        <v>1</v>
      </c>
      <c r="P1725" s="292"/>
      <c r="Q1725" s="87"/>
      <c r="R1725" s="87"/>
      <c r="S1725" s="87"/>
      <c r="T1725" s="87"/>
      <c r="U1725" s="87"/>
      <c r="V1725" s="87"/>
      <c r="W1725" s="87"/>
      <c r="X1725" s="87"/>
      <c r="Y1725" s="112"/>
      <c r="Z1725" s="121">
        <f>SUM(Z1726:Z1727)</f>
        <v>25000</v>
      </c>
      <c r="AA1725" s="88"/>
      <c r="AB1725" s="87"/>
      <c r="AC1725" s="87"/>
      <c r="AD1725" s="87"/>
      <c r="AE1725" s="87"/>
      <c r="AF1725" s="87"/>
      <c r="AG1725" s="87"/>
      <c r="AH1725" s="87"/>
      <c r="AI1725" s="87"/>
      <c r="AJ1725" s="112"/>
      <c r="AK1725" s="121">
        <f>SUM(AK1726:AK1727)</f>
        <v>0</v>
      </c>
      <c r="AL1725" s="88"/>
      <c r="AM1725" s="87"/>
      <c r="AN1725" s="87"/>
      <c r="AO1725" s="87"/>
      <c r="AP1725" s="87"/>
      <c r="AQ1725" s="87"/>
      <c r="AR1725" s="87"/>
      <c r="AS1725" s="87"/>
      <c r="AT1725" s="87"/>
      <c r="AU1725" s="87"/>
      <c r="AV1725" s="87"/>
      <c r="AW1725" s="112"/>
      <c r="AX1725" s="121">
        <f>SUM(AX1726:AX1727)</f>
        <v>100</v>
      </c>
      <c r="AY1725" s="88"/>
      <c r="AZ1725" s="79"/>
      <c r="BA1725" s="80"/>
      <c r="BB1725" s="71"/>
      <c r="BC1725" s="95"/>
      <c r="BD1725" s="41">
        <v>4</v>
      </c>
      <c r="BE1725" s="52">
        <v>43</v>
      </c>
      <c r="BF1725" s="103">
        <v>4351</v>
      </c>
      <c r="BG1725" s="279" t="s">
        <v>51</v>
      </c>
    </row>
    <row r="1726" spans="1:59" s="63" customFormat="1" ht="12.75" x14ac:dyDescent="0.2">
      <c r="A1726" s="196">
        <v>4</v>
      </c>
      <c r="B1726" s="197" t="s">
        <v>422</v>
      </c>
      <c r="C1726" s="208">
        <v>43</v>
      </c>
      <c r="D1726" s="209" t="s">
        <v>688</v>
      </c>
      <c r="E1726" s="212">
        <v>4351</v>
      </c>
      <c r="F1726" s="213" t="s">
        <v>730</v>
      </c>
      <c r="G1726" s="231" t="s">
        <v>1191</v>
      </c>
      <c r="H1726" s="89" t="s">
        <v>52</v>
      </c>
      <c r="I1726" s="90" t="s">
        <v>551</v>
      </c>
      <c r="J1726" s="90" t="s">
        <v>731</v>
      </c>
      <c r="K1726" s="90" t="s">
        <v>553</v>
      </c>
      <c r="L1726" s="90"/>
      <c r="M1726" s="91"/>
      <c r="N1726" s="312">
        <v>1</v>
      </c>
      <c r="O1726" s="313">
        <f>N1726/N$1725</f>
        <v>0.5</v>
      </c>
      <c r="P1726" s="104"/>
      <c r="Q1726" s="92"/>
      <c r="R1726" s="92"/>
      <c r="S1726" s="92"/>
      <c r="T1726" s="92"/>
      <c r="U1726" s="92"/>
      <c r="V1726" s="92"/>
      <c r="W1726" s="92">
        <v>1</v>
      </c>
      <c r="X1726" s="109">
        <f>P1726*P$7+Q1726*Q$7+R1726*R$7+S1726*S$7+T1726*T$7+U1726*U$7+V1726*V$7+W1726*W$7</f>
        <v>25000</v>
      </c>
      <c r="Y1726" s="83"/>
      <c r="Z1726" s="110">
        <f>X1726*$O1726</f>
        <v>12500</v>
      </c>
      <c r="AA1726" s="111"/>
      <c r="AB1726" s="92"/>
      <c r="AC1726" s="92"/>
      <c r="AD1726" s="92"/>
      <c r="AE1726" s="92"/>
      <c r="AF1726" s="92"/>
      <c r="AG1726" s="92"/>
      <c r="AH1726" s="92"/>
      <c r="AI1726" s="109">
        <f>AB1726*AB$7+AC1726*AC$7+AD1726*AD$7+AE1726*AE$7+AF1726*AF$7+AG1726*AG$7+AH1726*AH$7</f>
        <v>0</v>
      </c>
      <c r="AJ1726" s="83"/>
      <c r="AK1726" s="110">
        <f>AI1726*$O1726</f>
        <v>0</v>
      </c>
      <c r="AL1726" s="111"/>
      <c r="AM1726" s="92"/>
      <c r="AN1726" s="92"/>
      <c r="AO1726" s="92"/>
      <c r="AP1726" s="92">
        <v>1</v>
      </c>
      <c r="AQ1726" s="92"/>
      <c r="AR1726" s="92"/>
      <c r="AS1726" s="92"/>
      <c r="AT1726" s="92"/>
      <c r="AU1726" s="92"/>
      <c r="AV1726" s="109">
        <f>AM1726*AM$7+AN1726*AN$7+AO1726*AO$7+AP1726*AP$7+AQ1726*AQ$7+AR1726*AR$7+AS1726*AS$7+AT1726*AT$7+AU1726*AU$7</f>
        <v>100</v>
      </c>
      <c r="AW1726" s="75"/>
      <c r="AX1726" s="110">
        <f>AV1726*$O1726</f>
        <v>50</v>
      </c>
      <c r="AY1726" s="111"/>
      <c r="AZ1726" s="93"/>
      <c r="BA1726" s="94" t="s">
        <v>105</v>
      </c>
      <c r="BB1726" s="71"/>
      <c r="BC1726" s="95"/>
      <c r="BD1726" s="41">
        <v>4</v>
      </c>
      <c r="BE1726" s="52">
        <v>43</v>
      </c>
      <c r="BF1726" s="103">
        <v>4351</v>
      </c>
      <c r="BG1726" s="280" t="s">
        <v>52</v>
      </c>
    </row>
    <row r="1727" spans="1:59" s="63" customFormat="1" ht="12.75" x14ac:dyDescent="0.2">
      <c r="A1727" s="196">
        <v>4</v>
      </c>
      <c r="B1727" s="197" t="s">
        <v>422</v>
      </c>
      <c r="C1727" s="208">
        <v>43</v>
      </c>
      <c r="D1727" s="209" t="s">
        <v>688</v>
      </c>
      <c r="E1727" s="212">
        <v>4351</v>
      </c>
      <c r="F1727" s="213" t="s">
        <v>730</v>
      </c>
      <c r="G1727" s="231" t="s">
        <v>1191</v>
      </c>
      <c r="H1727" s="89"/>
      <c r="I1727" s="90" t="s">
        <v>711</v>
      </c>
      <c r="J1727" s="90"/>
      <c r="K1727" s="90" t="s">
        <v>68</v>
      </c>
      <c r="L1727" s="90" t="s">
        <v>69</v>
      </c>
      <c r="M1727" s="91"/>
      <c r="N1727" s="312">
        <v>1</v>
      </c>
      <c r="O1727" s="313">
        <f>N1727/N$1725</f>
        <v>0.5</v>
      </c>
      <c r="P1727" s="104"/>
      <c r="Q1727" s="92"/>
      <c r="R1727" s="92"/>
      <c r="S1727" s="92"/>
      <c r="T1727" s="92"/>
      <c r="U1727" s="92"/>
      <c r="V1727" s="92"/>
      <c r="W1727" s="92">
        <v>1</v>
      </c>
      <c r="X1727" s="109">
        <f>P1727*P$7+Q1727*Q$7+R1727*R$7+S1727*S$7+T1727*T$7+U1727*U$7+V1727*V$7+W1727*W$7</f>
        <v>25000</v>
      </c>
      <c r="Y1727" s="83"/>
      <c r="Z1727" s="110">
        <f>X1727*$O1727</f>
        <v>12500</v>
      </c>
      <c r="AA1727" s="111"/>
      <c r="AB1727" s="92"/>
      <c r="AC1727" s="92"/>
      <c r="AD1727" s="92"/>
      <c r="AE1727" s="92"/>
      <c r="AF1727" s="92"/>
      <c r="AG1727" s="92"/>
      <c r="AH1727" s="92"/>
      <c r="AI1727" s="109">
        <f>AB1727*AB$7+AC1727*AC$7+AD1727*AD$7+AE1727*AE$7+AF1727*AF$7+AG1727*AG$7+AH1727*AH$7</f>
        <v>0</v>
      </c>
      <c r="AJ1727" s="83"/>
      <c r="AK1727" s="110">
        <f>AI1727*$O1727</f>
        <v>0</v>
      </c>
      <c r="AL1727" s="111"/>
      <c r="AM1727" s="92"/>
      <c r="AN1727" s="92"/>
      <c r="AO1727" s="92"/>
      <c r="AP1727" s="92">
        <v>1</v>
      </c>
      <c r="AQ1727" s="92"/>
      <c r="AR1727" s="92"/>
      <c r="AS1727" s="92"/>
      <c r="AT1727" s="92"/>
      <c r="AU1727" s="92"/>
      <c r="AV1727" s="109">
        <f>AM1727*AM$7+AN1727*AN$7+AO1727*AO$7+AP1727*AP$7+AQ1727*AQ$7+AR1727*AR$7+AS1727*AS$7+AT1727*AT$7+AU1727*AU$7</f>
        <v>100</v>
      </c>
      <c r="AW1727" s="75"/>
      <c r="AX1727" s="110">
        <f>AV1727*$O1727</f>
        <v>50</v>
      </c>
      <c r="AY1727" s="111"/>
      <c r="AZ1727" s="93"/>
      <c r="BA1727" s="94" t="s">
        <v>554</v>
      </c>
      <c r="BB1727" s="71"/>
      <c r="BC1727" s="95"/>
      <c r="BD1727" s="41">
        <v>4</v>
      </c>
      <c r="BE1727" s="52">
        <v>43</v>
      </c>
      <c r="BF1727" s="103">
        <v>4351</v>
      </c>
      <c r="BG1727" s="280" t="s">
        <v>52</v>
      </c>
    </row>
    <row r="1728" spans="1:59" s="63" customFormat="1" ht="12.75" x14ac:dyDescent="0.2">
      <c r="A1728" s="196">
        <v>4</v>
      </c>
      <c r="B1728" s="197" t="s">
        <v>422</v>
      </c>
      <c r="C1728" s="208">
        <v>43</v>
      </c>
      <c r="D1728" s="209" t="s">
        <v>688</v>
      </c>
      <c r="E1728" s="212">
        <v>4351</v>
      </c>
      <c r="F1728" s="213" t="s">
        <v>730</v>
      </c>
      <c r="G1728" s="231" t="s">
        <v>1191</v>
      </c>
      <c r="H1728" s="65"/>
      <c r="I1728" s="222"/>
      <c r="J1728" s="66"/>
      <c r="K1728" s="66"/>
      <c r="L1728" s="66"/>
      <c r="M1728" s="64"/>
      <c r="N1728" s="304"/>
      <c r="O1728" s="305"/>
      <c r="P1728" s="127"/>
      <c r="Q1728" s="67"/>
      <c r="R1728" s="67"/>
      <c r="S1728" s="67"/>
      <c r="T1728" s="67"/>
      <c r="U1728" s="67"/>
      <c r="V1728" s="67"/>
      <c r="W1728" s="67"/>
      <c r="X1728" s="67"/>
      <c r="Y1728" s="68"/>
      <c r="Z1728" s="68"/>
      <c r="AA1728" s="68"/>
      <c r="AB1728" s="67"/>
      <c r="AC1728" s="67"/>
      <c r="AD1728" s="67"/>
      <c r="AE1728" s="67"/>
      <c r="AF1728" s="67"/>
      <c r="AG1728" s="67"/>
      <c r="AH1728" s="67"/>
      <c r="AI1728" s="67"/>
      <c r="AJ1728" s="68"/>
      <c r="AK1728" s="68"/>
      <c r="AL1728" s="68"/>
      <c r="AM1728" s="67"/>
      <c r="AN1728" s="67"/>
      <c r="AO1728" s="67"/>
      <c r="AP1728" s="67"/>
      <c r="AQ1728" s="67"/>
      <c r="AR1728" s="67"/>
      <c r="AS1728" s="67"/>
      <c r="AT1728" s="67"/>
      <c r="AU1728" s="67"/>
      <c r="AV1728" s="67"/>
      <c r="AW1728" s="67"/>
      <c r="AX1728" s="68"/>
      <c r="AY1728" s="68"/>
      <c r="AZ1728" s="69"/>
      <c r="BA1728" s="70"/>
      <c r="BB1728" s="71"/>
      <c r="BC1728" s="95"/>
      <c r="BD1728" s="41">
        <v>4</v>
      </c>
      <c r="BE1728" s="52">
        <v>43</v>
      </c>
      <c r="BF1728" s="103">
        <v>4351</v>
      </c>
      <c r="BG1728" s="275"/>
    </row>
    <row r="1729" spans="1:59" s="63" customFormat="1" ht="12.75" x14ac:dyDescent="0.2">
      <c r="A1729" s="196">
        <v>4</v>
      </c>
      <c r="B1729" s="197" t="s">
        <v>422</v>
      </c>
      <c r="C1729" s="208">
        <v>43</v>
      </c>
      <c r="D1729" s="209" t="s">
        <v>688</v>
      </c>
      <c r="E1729" s="212">
        <v>4351</v>
      </c>
      <c r="F1729" s="213" t="s">
        <v>730</v>
      </c>
      <c r="G1729" s="232"/>
      <c r="H1729" s="97"/>
      <c r="I1729" s="224"/>
      <c r="J1729" s="98"/>
      <c r="K1729" s="98"/>
      <c r="L1729" s="98"/>
      <c r="M1729" s="96"/>
      <c r="N1729" s="307"/>
      <c r="O1729" s="246"/>
      <c r="P1729" s="124"/>
      <c r="Q1729" s="99"/>
      <c r="R1729" s="99"/>
      <c r="S1729" s="99"/>
      <c r="T1729" s="99"/>
      <c r="U1729" s="99"/>
      <c r="V1729" s="99"/>
      <c r="W1729" s="99"/>
      <c r="X1729" s="99"/>
      <c r="Y1729" s="100"/>
      <c r="Z1729" s="100"/>
      <c r="AA1729" s="100"/>
      <c r="AB1729" s="99"/>
      <c r="AC1729" s="99"/>
      <c r="AD1729" s="99"/>
      <c r="AE1729" s="99"/>
      <c r="AF1729" s="99"/>
      <c r="AG1729" s="99"/>
      <c r="AH1729" s="99"/>
      <c r="AI1729" s="99"/>
      <c r="AJ1729" s="100"/>
      <c r="AK1729" s="100"/>
      <c r="AL1729" s="100"/>
      <c r="AM1729" s="99"/>
      <c r="AN1729" s="99"/>
      <c r="AO1729" s="99"/>
      <c r="AP1729" s="99"/>
      <c r="AQ1729" s="99"/>
      <c r="AR1729" s="99"/>
      <c r="AS1729" s="99"/>
      <c r="AT1729" s="99"/>
      <c r="AU1729" s="99"/>
      <c r="AV1729" s="99"/>
      <c r="AW1729" s="99"/>
      <c r="AX1729" s="100"/>
      <c r="AY1729" s="100"/>
      <c r="AZ1729" s="101"/>
      <c r="BA1729" s="102"/>
      <c r="BB1729" s="95"/>
      <c r="BC1729" s="95"/>
      <c r="BD1729" s="41">
        <v>4</v>
      </c>
      <c r="BE1729" s="52">
        <v>43</v>
      </c>
      <c r="BF1729" s="103">
        <v>4351</v>
      </c>
      <c r="BG1729" s="277"/>
    </row>
    <row r="1730" spans="1:59" s="63" customFormat="1" ht="12.75" x14ac:dyDescent="0.2">
      <c r="A1730" s="196">
        <v>4</v>
      </c>
      <c r="B1730" s="197" t="s">
        <v>422</v>
      </c>
      <c r="C1730" s="208">
        <v>43</v>
      </c>
      <c r="D1730" s="209" t="s">
        <v>688</v>
      </c>
      <c r="E1730" s="212">
        <v>4351</v>
      </c>
      <c r="F1730" s="213" t="s">
        <v>730</v>
      </c>
      <c r="G1730" s="231"/>
      <c r="H1730" s="65"/>
      <c r="I1730" s="222"/>
      <c r="J1730" s="66"/>
      <c r="K1730" s="66"/>
      <c r="L1730" s="66"/>
      <c r="M1730" s="64"/>
      <c r="N1730" s="304"/>
      <c r="O1730" s="305"/>
      <c r="P1730" s="127"/>
      <c r="Q1730" s="67"/>
      <c r="R1730" s="67"/>
      <c r="S1730" s="67"/>
      <c r="T1730" s="67"/>
      <c r="U1730" s="67"/>
      <c r="V1730" s="67"/>
      <c r="W1730" s="67"/>
      <c r="X1730" s="67"/>
      <c r="Y1730" s="68"/>
      <c r="Z1730" s="68"/>
      <c r="AA1730" s="68"/>
      <c r="AB1730" s="67"/>
      <c r="AC1730" s="67"/>
      <c r="AD1730" s="67"/>
      <c r="AE1730" s="67"/>
      <c r="AF1730" s="67"/>
      <c r="AG1730" s="67"/>
      <c r="AH1730" s="67"/>
      <c r="AI1730" s="67"/>
      <c r="AJ1730" s="68"/>
      <c r="AK1730" s="68"/>
      <c r="AL1730" s="68"/>
      <c r="AM1730" s="67"/>
      <c r="AN1730" s="67"/>
      <c r="AO1730" s="67"/>
      <c r="AP1730" s="67"/>
      <c r="AQ1730" s="67"/>
      <c r="AR1730" s="67"/>
      <c r="AS1730" s="67"/>
      <c r="AT1730" s="67"/>
      <c r="AU1730" s="67"/>
      <c r="AV1730" s="67"/>
      <c r="AW1730" s="67"/>
      <c r="AX1730" s="68"/>
      <c r="AY1730" s="68"/>
      <c r="AZ1730" s="69"/>
      <c r="BA1730" s="70"/>
      <c r="BB1730" s="71"/>
      <c r="BC1730" s="95"/>
      <c r="BD1730" s="41">
        <v>4</v>
      </c>
      <c r="BE1730" s="52">
        <v>43</v>
      </c>
      <c r="BF1730" s="103">
        <v>4351</v>
      </c>
      <c r="BG1730" s="275"/>
    </row>
    <row r="1731" spans="1:59" s="63" customFormat="1" ht="12.75" x14ac:dyDescent="0.2">
      <c r="A1731" s="196">
        <v>4</v>
      </c>
      <c r="B1731" s="197" t="s">
        <v>422</v>
      </c>
      <c r="C1731" s="208">
        <v>43</v>
      </c>
      <c r="D1731" s="209" t="s">
        <v>688</v>
      </c>
      <c r="E1731" s="212">
        <v>4351</v>
      </c>
      <c r="F1731" s="213" t="s">
        <v>730</v>
      </c>
      <c r="G1731" s="231" t="s">
        <v>1198</v>
      </c>
      <c r="H1731" s="72" t="s">
        <v>1233</v>
      </c>
      <c r="I1731" s="223" t="s">
        <v>1255</v>
      </c>
      <c r="J1731" s="73"/>
      <c r="K1731" s="73"/>
      <c r="L1731" s="73"/>
      <c r="M1731" s="74"/>
      <c r="N1731" s="247"/>
      <c r="O1731" s="306"/>
      <c r="P1731" s="105"/>
      <c r="Q1731" s="75"/>
      <c r="R1731" s="75"/>
      <c r="S1731" s="75"/>
      <c r="T1731" s="75"/>
      <c r="U1731" s="75"/>
      <c r="V1731" s="75"/>
      <c r="W1731" s="75"/>
      <c r="X1731" s="75"/>
      <c r="Y1731" s="76" t="s">
        <v>1241</v>
      </c>
      <c r="Z1731" s="77" t="s">
        <v>1241</v>
      </c>
      <c r="AA1731" s="78">
        <f>AA$2838</f>
        <v>2500</v>
      </c>
      <c r="AB1731" s="75"/>
      <c r="AC1731" s="75"/>
      <c r="AD1731" s="75"/>
      <c r="AE1731" s="75"/>
      <c r="AF1731" s="75"/>
      <c r="AG1731" s="75"/>
      <c r="AH1731" s="75"/>
      <c r="AI1731" s="75"/>
      <c r="AJ1731" s="76" t="s">
        <v>1241</v>
      </c>
      <c r="AK1731" s="77" t="s">
        <v>1241</v>
      </c>
      <c r="AL1731" s="78">
        <f>AL$2838</f>
        <v>0</v>
      </c>
      <c r="AM1731" s="75"/>
      <c r="AN1731" s="75"/>
      <c r="AO1731" s="75"/>
      <c r="AP1731" s="75"/>
      <c r="AQ1731" s="75"/>
      <c r="AR1731" s="75"/>
      <c r="AS1731" s="75"/>
      <c r="AT1731" s="75"/>
      <c r="AU1731" s="75"/>
      <c r="AV1731" s="75"/>
      <c r="AW1731" s="76" t="s">
        <v>1241</v>
      </c>
      <c r="AX1731" s="77" t="s">
        <v>1241</v>
      </c>
      <c r="AY1731" s="78">
        <f>AY$2838</f>
        <v>500</v>
      </c>
      <c r="AZ1731" s="79"/>
      <c r="BA1731" s="80" t="str">
        <f>I1731</f>
        <v>&gt; see 5123, Manufactured timber board linings</v>
      </c>
      <c r="BB1731" s="71"/>
      <c r="BC1731" s="95"/>
      <c r="BD1731" s="41">
        <v>4</v>
      </c>
      <c r="BE1731" s="52">
        <v>43</v>
      </c>
      <c r="BF1731" s="103">
        <v>4351</v>
      </c>
      <c r="BG1731" s="276" t="str">
        <f>H1731</f>
        <v>Default Scenario (Link)</v>
      </c>
    </row>
    <row r="1732" spans="1:59" s="63" customFormat="1" ht="12.75" x14ac:dyDescent="0.2">
      <c r="A1732" s="196">
        <v>4</v>
      </c>
      <c r="B1732" s="197" t="s">
        <v>422</v>
      </c>
      <c r="C1732" s="208">
        <v>43</v>
      </c>
      <c r="D1732" s="209" t="s">
        <v>688</v>
      </c>
      <c r="E1732" s="212">
        <v>4351</v>
      </c>
      <c r="F1732" s="213" t="s">
        <v>730</v>
      </c>
      <c r="G1732" s="231"/>
      <c r="H1732" s="65"/>
      <c r="I1732" s="222"/>
      <c r="J1732" s="66"/>
      <c r="K1732" s="66"/>
      <c r="L1732" s="66"/>
      <c r="M1732" s="64"/>
      <c r="N1732" s="304"/>
      <c r="O1732" s="305"/>
      <c r="P1732" s="127"/>
      <c r="Q1732" s="67"/>
      <c r="R1732" s="67"/>
      <c r="S1732" s="67"/>
      <c r="T1732" s="67"/>
      <c r="U1732" s="67"/>
      <c r="V1732" s="67"/>
      <c r="W1732" s="67"/>
      <c r="X1732" s="67"/>
      <c r="Y1732" s="68"/>
      <c r="Z1732" s="68"/>
      <c r="AA1732" s="68"/>
      <c r="AB1732" s="67"/>
      <c r="AC1732" s="67"/>
      <c r="AD1732" s="67"/>
      <c r="AE1732" s="67"/>
      <c r="AF1732" s="67"/>
      <c r="AG1732" s="67"/>
      <c r="AH1732" s="67"/>
      <c r="AI1732" s="67"/>
      <c r="AJ1732" s="68"/>
      <c r="AK1732" s="68"/>
      <c r="AL1732" s="68"/>
      <c r="AM1732" s="67"/>
      <c r="AN1732" s="67"/>
      <c r="AO1732" s="67"/>
      <c r="AP1732" s="67"/>
      <c r="AQ1732" s="67"/>
      <c r="AR1732" s="67"/>
      <c r="AS1732" s="67"/>
      <c r="AT1732" s="67"/>
      <c r="AU1732" s="67"/>
      <c r="AV1732" s="67"/>
      <c r="AW1732" s="67"/>
      <c r="AX1732" s="68"/>
      <c r="AY1732" s="68"/>
      <c r="AZ1732" s="69"/>
      <c r="BA1732" s="70"/>
      <c r="BB1732" s="71"/>
      <c r="BC1732" s="95"/>
      <c r="BD1732" s="41">
        <v>4</v>
      </c>
      <c r="BE1732" s="52">
        <v>43</v>
      </c>
      <c r="BF1732" s="103">
        <v>4351</v>
      </c>
      <c r="BG1732" s="275"/>
    </row>
    <row r="1733" spans="1:59" s="63" customFormat="1" ht="12.75" x14ac:dyDescent="0.2">
      <c r="A1733" s="196">
        <v>4</v>
      </c>
      <c r="B1733" s="197" t="s">
        <v>422</v>
      </c>
      <c r="C1733" s="208">
        <v>43</v>
      </c>
      <c r="D1733" s="209" t="s">
        <v>688</v>
      </c>
      <c r="E1733" s="212">
        <v>4351</v>
      </c>
      <c r="F1733" s="213" t="s">
        <v>730</v>
      </c>
      <c r="G1733" s="232"/>
      <c r="H1733" s="97"/>
      <c r="I1733" s="224"/>
      <c r="J1733" s="98"/>
      <c r="K1733" s="98"/>
      <c r="L1733" s="98"/>
      <c r="M1733" s="96"/>
      <c r="N1733" s="307"/>
      <c r="O1733" s="246"/>
      <c r="P1733" s="124"/>
      <c r="Q1733" s="99"/>
      <c r="R1733" s="99"/>
      <c r="S1733" s="99"/>
      <c r="T1733" s="99"/>
      <c r="U1733" s="99"/>
      <c r="V1733" s="99"/>
      <c r="W1733" s="99"/>
      <c r="X1733" s="99"/>
      <c r="Y1733" s="100"/>
      <c r="Z1733" s="100"/>
      <c r="AA1733" s="100"/>
      <c r="AB1733" s="99"/>
      <c r="AC1733" s="99"/>
      <c r="AD1733" s="99"/>
      <c r="AE1733" s="99"/>
      <c r="AF1733" s="99"/>
      <c r="AG1733" s="99"/>
      <c r="AH1733" s="99"/>
      <c r="AI1733" s="99"/>
      <c r="AJ1733" s="100"/>
      <c r="AK1733" s="100"/>
      <c r="AL1733" s="100"/>
      <c r="AM1733" s="99"/>
      <c r="AN1733" s="99"/>
      <c r="AO1733" s="99"/>
      <c r="AP1733" s="99"/>
      <c r="AQ1733" s="99"/>
      <c r="AR1733" s="99"/>
      <c r="AS1733" s="99"/>
      <c r="AT1733" s="99"/>
      <c r="AU1733" s="99"/>
      <c r="AV1733" s="99"/>
      <c r="AW1733" s="99"/>
      <c r="AX1733" s="100"/>
      <c r="AY1733" s="100"/>
      <c r="AZ1733" s="101"/>
      <c r="BA1733" s="102"/>
      <c r="BB1733" s="95"/>
      <c r="BC1733" s="95"/>
      <c r="BD1733" s="41">
        <v>4</v>
      </c>
      <c r="BE1733" s="52">
        <v>43</v>
      </c>
      <c r="BF1733" s="103">
        <v>4351</v>
      </c>
      <c r="BG1733" s="277"/>
    </row>
    <row r="1734" spans="1:59" s="63" customFormat="1" ht="12.75" x14ac:dyDescent="0.2">
      <c r="A1734" s="196">
        <v>4</v>
      </c>
      <c r="B1734" s="197" t="s">
        <v>422</v>
      </c>
      <c r="C1734" s="208">
        <v>43</v>
      </c>
      <c r="D1734" s="209" t="s">
        <v>688</v>
      </c>
      <c r="E1734" s="212">
        <v>4351</v>
      </c>
      <c r="F1734" s="213" t="s">
        <v>730</v>
      </c>
      <c r="G1734" s="231"/>
      <c r="H1734" s="65"/>
      <c r="I1734" s="222"/>
      <c r="J1734" s="66"/>
      <c r="K1734" s="66"/>
      <c r="L1734" s="66"/>
      <c r="M1734" s="64"/>
      <c r="N1734" s="304"/>
      <c r="O1734" s="305"/>
      <c r="P1734" s="127"/>
      <c r="Q1734" s="67"/>
      <c r="R1734" s="67"/>
      <c r="S1734" s="67"/>
      <c r="T1734" s="67"/>
      <c r="U1734" s="67"/>
      <c r="V1734" s="67"/>
      <c r="W1734" s="67"/>
      <c r="X1734" s="67"/>
      <c r="Y1734" s="68"/>
      <c r="Z1734" s="68"/>
      <c r="AA1734" s="68"/>
      <c r="AB1734" s="67"/>
      <c r="AC1734" s="67"/>
      <c r="AD1734" s="67"/>
      <c r="AE1734" s="67"/>
      <c r="AF1734" s="67"/>
      <c r="AG1734" s="67"/>
      <c r="AH1734" s="67"/>
      <c r="AI1734" s="67"/>
      <c r="AJ1734" s="68"/>
      <c r="AK1734" s="68"/>
      <c r="AL1734" s="68"/>
      <c r="AM1734" s="67"/>
      <c r="AN1734" s="67"/>
      <c r="AO1734" s="67"/>
      <c r="AP1734" s="67"/>
      <c r="AQ1734" s="67"/>
      <c r="AR1734" s="67"/>
      <c r="AS1734" s="67"/>
      <c r="AT1734" s="67"/>
      <c r="AU1734" s="67"/>
      <c r="AV1734" s="67"/>
      <c r="AW1734" s="67"/>
      <c r="AX1734" s="68"/>
      <c r="AY1734" s="68"/>
      <c r="AZ1734" s="69"/>
      <c r="BA1734" s="70"/>
      <c r="BB1734" s="71"/>
      <c r="BC1734" s="95"/>
      <c r="BD1734" s="41">
        <v>4</v>
      </c>
      <c r="BE1734" s="52">
        <v>43</v>
      </c>
      <c r="BF1734" s="103">
        <v>4351</v>
      </c>
      <c r="BG1734" s="275"/>
    </row>
    <row r="1735" spans="1:59" s="63" customFormat="1" ht="12.75" x14ac:dyDescent="0.2">
      <c r="A1735" s="196">
        <v>4</v>
      </c>
      <c r="B1735" s="197" t="s">
        <v>422</v>
      </c>
      <c r="C1735" s="208">
        <v>43</v>
      </c>
      <c r="D1735" s="209" t="s">
        <v>688</v>
      </c>
      <c r="E1735" s="212">
        <v>4351</v>
      </c>
      <c r="F1735" s="213" t="s">
        <v>730</v>
      </c>
      <c r="G1735" s="231" t="s">
        <v>729</v>
      </c>
      <c r="H1735" s="72" t="s">
        <v>1233</v>
      </c>
      <c r="I1735" s="223" t="s">
        <v>1247</v>
      </c>
      <c r="J1735" s="73"/>
      <c r="K1735" s="73"/>
      <c r="L1735" s="73"/>
      <c r="M1735" s="74"/>
      <c r="N1735" s="247"/>
      <c r="O1735" s="306"/>
      <c r="P1735" s="105"/>
      <c r="Q1735" s="75"/>
      <c r="R1735" s="75"/>
      <c r="S1735" s="75"/>
      <c r="T1735" s="75"/>
      <c r="U1735" s="75"/>
      <c r="V1735" s="75"/>
      <c r="W1735" s="75"/>
      <c r="X1735" s="75"/>
      <c r="Y1735" s="76" t="s">
        <v>1241</v>
      </c>
      <c r="Z1735" s="77" t="s">
        <v>1241</v>
      </c>
      <c r="AA1735" s="78">
        <f>AA$2549</f>
        <v>5000</v>
      </c>
      <c r="AB1735" s="75"/>
      <c r="AC1735" s="75"/>
      <c r="AD1735" s="75"/>
      <c r="AE1735" s="75"/>
      <c r="AF1735" s="75"/>
      <c r="AG1735" s="75"/>
      <c r="AH1735" s="75"/>
      <c r="AI1735" s="75"/>
      <c r="AJ1735" s="76" t="s">
        <v>1241</v>
      </c>
      <c r="AK1735" s="77" t="s">
        <v>1241</v>
      </c>
      <c r="AL1735" s="78">
        <f>AL$2549</f>
        <v>0</v>
      </c>
      <c r="AM1735" s="75"/>
      <c r="AN1735" s="75"/>
      <c r="AO1735" s="75"/>
      <c r="AP1735" s="75"/>
      <c r="AQ1735" s="75"/>
      <c r="AR1735" s="75"/>
      <c r="AS1735" s="75"/>
      <c r="AT1735" s="75"/>
      <c r="AU1735" s="75"/>
      <c r="AV1735" s="75"/>
      <c r="AW1735" s="76" t="s">
        <v>1241</v>
      </c>
      <c r="AX1735" s="77" t="s">
        <v>1241</v>
      </c>
      <c r="AY1735" s="78">
        <f>AY$2549</f>
        <v>500</v>
      </c>
      <c r="AZ1735" s="79"/>
      <c r="BA1735" s="80" t="str">
        <f>I1735</f>
        <v>&gt; see 4711, Thermal insulation</v>
      </c>
      <c r="BB1735" s="71"/>
      <c r="BC1735" s="95"/>
      <c r="BD1735" s="41">
        <v>4</v>
      </c>
      <c r="BE1735" s="52">
        <v>43</v>
      </c>
      <c r="BF1735" s="103">
        <v>4351</v>
      </c>
      <c r="BG1735" s="276" t="str">
        <f>H1735</f>
        <v>Default Scenario (Link)</v>
      </c>
    </row>
    <row r="1736" spans="1:59" s="63" customFormat="1" ht="12.75" x14ac:dyDescent="0.2">
      <c r="A1736" s="196">
        <v>4</v>
      </c>
      <c r="B1736" s="197" t="s">
        <v>422</v>
      </c>
      <c r="C1736" s="208">
        <v>43</v>
      </c>
      <c r="D1736" s="209" t="s">
        <v>688</v>
      </c>
      <c r="E1736" s="212">
        <v>4351</v>
      </c>
      <c r="F1736" s="213" t="s">
        <v>730</v>
      </c>
      <c r="G1736" s="231"/>
      <c r="H1736" s="65"/>
      <c r="I1736" s="222"/>
      <c r="J1736" s="66"/>
      <c r="K1736" s="66"/>
      <c r="L1736" s="66"/>
      <c r="M1736" s="64"/>
      <c r="N1736" s="304"/>
      <c r="O1736" s="305"/>
      <c r="P1736" s="127"/>
      <c r="Q1736" s="67"/>
      <c r="R1736" s="67"/>
      <c r="S1736" s="67"/>
      <c r="T1736" s="67"/>
      <c r="U1736" s="67"/>
      <c r="V1736" s="67"/>
      <c r="W1736" s="67"/>
      <c r="X1736" s="67"/>
      <c r="Y1736" s="68"/>
      <c r="Z1736" s="68"/>
      <c r="AA1736" s="68"/>
      <c r="AB1736" s="67"/>
      <c r="AC1736" s="67"/>
      <c r="AD1736" s="67"/>
      <c r="AE1736" s="67"/>
      <c r="AF1736" s="67"/>
      <c r="AG1736" s="67"/>
      <c r="AH1736" s="67"/>
      <c r="AI1736" s="67"/>
      <c r="AJ1736" s="68"/>
      <c r="AK1736" s="68"/>
      <c r="AL1736" s="68"/>
      <c r="AM1736" s="67"/>
      <c r="AN1736" s="67"/>
      <c r="AO1736" s="67"/>
      <c r="AP1736" s="67"/>
      <c r="AQ1736" s="67"/>
      <c r="AR1736" s="67"/>
      <c r="AS1736" s="67"/>
      <c r="AT1736" s="67"/>
      <c r="AU1736" s="67"/>
      <c r="AV1736" s="67"/>
      <c r="AW1736" s="67"/>
      <c r="AX1736" s="68"/>
      <c r="AY1736" s="68"/>
      <c r="AZ1736" s="69"/>
      <c r="BA1736" s="70"/>
      <c r="BB1736" s="71"/>
      <c r="BC1736" s="95"/>
      <c r="BD1736" s="41">
        <v>4</v>
      </c>
      <c r="BE1736" s="52">
        <v>43</v>
      </c>
      <c r="BF1736" s="103">
        <v>4351</v>
      </c>
      <c r="BG1736" s="275"/>
    </row>
    <row r="1737" spans="1:59" s="63" customFormat="1" ht="12.75" x14ac:dyDescent="0.2">
      <c r="A1737" s="196">
        <v>4</v>
      </c>
      <c r="B1737" s="197" t="s">
        <v>422</v>
      </c>
      <c r="C1737" s="208">
        <v>43</v>
      </c>
      <c r="D1737" s="209" t="s">
        <v>688</v>
      </c>
      <c r="E1737" s="212">
        <v>4351</v>
      </c>
      <c r="F1737" s="213" t="s">
        <v>730</v>
      </c>
      <c r="G1737" s="232"/>
      <c r="H1737" s="97"/>
      <c r="I1737" s="224"/>
      <c r="J1737" s="98"/>
      <c r="K1737" s="98"/>
      <c r="L1737" s="98"/>
      <c r="M1737" s="96"/>
      <c r="N1737" s="307"/>
      <c r="O1737" s="246"/>
      <c r="P1737" s="124"/>
      <c r="Q1737" s="99"/>
      <c r="R1737" s="99"/>
      <c r="S1737" s="99"/>
      <c r="T1737" s="99"/>
      <c r="U1737" s="99"/>
      <c r="V1737" s="99"/>
      <c r="W1737" s="99"/>
      <c r="X1737" s="99"/>
      <c r="Y1737" s="100"/>
      <c r="Z1737" s="100"/>
      <c r="AA1737" s="100"/>
      <c r="AB1737" s="99"/>
      <c r="AC1737" s="99"/>
      <c r="AD1737" s="99"/>
      <c r="AE1737" s="99"/>
      <c r="AF1737" s="99"/>
      <c r="AG1737" s="99"/>
      <c r="AH1737" s="99"/>
      <c r="AI1737" s="99"/>
      <c r="AJ1737" s="100"/>
      <c r="AK1737" s="100"/>
      <c r="AL1737" s="100"/>
      <c r="AM1737" s="99"/>
      <c r="AN1737" s="99"/>
      <c r="AO1737" s="99"/>
      <c r="AP1737" s="99"/>
      <c r="AQ1737" s="99"/>
      <c r="AR1737" s="99"/>
      <c r="AS1737" s="99"/>
      <c r="AT1737" s="99"/>
      <c r="AU1737" s="99"/>
      <c r="AV1737" s="99"/>
      <c r="AW1737" s="99"/>
      <c r="AX1737" s="100"/>
      <c r="AY1737" s="100"/>
      <c r="AZ1737" s="101"/>
      <c r="BA1737" s="102"/>
      <c r="BB1737" s="95"/>
      <c r="BC1737" s="95"/>
      <c r="BD1737" s="41">
        <v>4</v>
      </c>
      <c r="BE1737" s="52">
        <v>43</v>
      </c>
      <c r="BF1737" s="103">
        <v>4351</v>
      </c>
      <c r="BG1737" s="277"/>
    </row>
    <row r="1738" spans="1:59" x14ac:dyDescent="0.25">
      <c r="A1738" s="196">
        <v>4</v>
      </c>
      <c r="B1738" s="197" t="s">
        <v>422</v>
      </c>
      <c r="C1738" s="208">
        <v>43</v>
      </c>
      <c r="D1738" s="209" t="s">
        <v>688</v>
      </c>
      <c r="E1738" s="210">
        <v>4354</v>
      </c>
      <c r="F1738" s="211" t="s">
        <v>732</v>
      </c>
      <c r="G1738" s="235"/>
      <c r="H1738" s="145"/>
      <c r="I1738" s="221"/>
      <c r="J1738" s="57"/>
      <c r="K1738" s="57"/>
      <c r="L1738" s="57"/>
      <c r="M1738" s="144"/>
      <c r="N1738" s="324"/>
      <c r="O1738" s="325"/>
      <c r="P1738" s="146"/>
      <c r="Q1738" s="146"/>
      <c r="R1738" s="146"/>
      <c r="S1738" s="146"/>
      <c r="T1738" s="146"/>
      <c r="U1738" s="146"/>
      <c r="V1738" s="146"/>
      <c r="W1738" s="146"/>
      <c r="X1738" s="146"/>
      <c r="Y1738" s="59"/>
      <c r="Z1738" s="123"/>
      <c r="AA1738" s="123"/>
      <c r="AB1738" s="146"/>
      <c r="AC1738" s="146"/>
      <c r="AD1738" s="146"/>
      <c r="AE1738" s="146"/>
      <c r="AF1738" s="146"/>
      <c r="AG1738" s="146"/>
      <c r="AH1738" s="146"/>
      <c r="AI1738" s="146"/>
      <c r="AJ1738" s="59"/>
      <c r="AK1738" s="123"/>
      <c r="AL1738" s="123"/>
      <c r="AM1738" s="146"/>
      <c r="AN1738" s="146"/>
      <c r="AO1738" s="146"/>
      <c r="AP1738" s="146"/>
      <c r="AQ1738" s="146"/>
      <c r="AR1738" s="146"/>
      <c r="AS1738" s="146"/>
      <c r="AT1738" s="146"/>
      <c r="AU1738" s="146"/>
      <c r="AV1738" s="146"/>
      <c r="AW1738" s="58"/>
      <c r="AX1738" s="123"/>
      <c r="AY1738" s="59"/>
      <c r="AZ1738" s="147"/>
      <c r="BA1738" s="148"/>
      <c r="BB1738" s="143"/>
      <c r="BC1738" s="143"/>
      <c r="BD1738" s="41">
        <v>4</v>
      </c>
      <c r="BE1738" s="52">
        <v>43</v>
      </c>
      <c r="BF1738" s="62">
        <v>4354</v>
      </c>
      <c r="BG1738" s="284"/>
    </row>
    <row r="1739" spans="1:59" s="63" customFormat="1" ht="12.75" x14ac:dyDescent="0.2">
      <c r="A1739" s="196">
        <v>4</v>
      </c>
      <c r="B1739" s="197" t="s">
        <v>422</v>
      </c>
      <c r="C1739" s="208">
        <v>43</v>
      </c>
      <c r="D1739" s="209" t="s">
        <v>688</v>
      </c>
      <c r="E1739" s="210">
        <v>4354</v>
      </c>
      <c r="F1739" s="211" t="s">
        <v>732</v>
      </c>
      <c r="G1739" s="230"/>
      <c r="H1739" s="56"/>
      <c r="I1739" s="221"/>
      <c r="J1739" s="57"/>
      <c r="K1739" s="57"/>
      <c r="L1739" s="57"/>
      <c r="M1739" s="55"/>
      <c r="N1739" s="303"/>
      <c r="O1739" s="245"/>
      <c r="P1739" s="122"/>
      <c r="Q1739" s="58"/>
      <c r="R1739" s="58"/>
      <c r="S1739" s="58"/>
      <c r="T1739" s="58"/>
      <c r="U1739" s="58"/>
      <c r="V1739" s="58"/>
      <c r="W1739" s="58"/>
      <c r="X1739" s="58"/>
      <c r="Y1739" s="59"/>
      <c r="Z1739" s="59"/>
      <c r="AA1739" s="59"/>
      <c r="AB1739" s="58"/>
      <c r="AC1739" s="58"/>
      <c r="AD1739" s="58"/>
      <c r="AE1739" s="58"/>
      <c r="AF1739" s="58"/>
      <c r="AG1739" s="58"/>
      <c r="AH1739" s="58"/>
      <c r="AI1739" s="58"/>
      <c r="AJ1739" s="59"/>
      <c r="AK1739" s="59"/>
      <c r="AL1739" s="59"/>
      <c r="AM1739" s="58"/>
      <c r="AN1739" s="58"/>
      <c r="AO1739" s="58"/>
      <c r="AP1739" s="58"/>
      <c r="AQ1739" s="58"/>
      <c r="AR1739" s="58"/>
      <c r="AS1739" s="58"/>
      <c r="AT1739" s="58"/>
      <c r="AU1739" s="58"/>
      <c r="AV1739" s="58"/>
      <c r="AW1739" s="58"/>
      <c r="AX1739" s="59"/>
      <c r="AY1739" s="59"/>
      <c r="AZ1739" s="60"/>
      <c r="BA1739" s="61"/>
      <c r="BB1739" s="54"/>
      <c r="BC1739" s="54"/>
      <c r="BD1739" s="41">
        <v>4</v>
      </c>
      <c r="BE1739" s="52">
        <v>43</v>
      </c>
      <c r="BF1739" s="62">
        <v>4354</v>
      </c>
      <c r="BG1739" s="274"/>
    </row>
    <row r="1740" spans="1:59" s="63" customFormat="1" ht="12.75" x14ac:dyDescent="0.2">
      <c r="A1740" s="196">
        <v>4</v>
      </c>
      <c r="B1740" s="197" t="s">
        <v>422</v>
      </c>
      <c r="C1740" s="208">
        <v>43</v>
      </c>
      <c r="D1740" s="209" t="s">
        <v>688</v>
      </c>
      <c r="E1740" s="210">
        <v>4354</v>
      </c>
      <c r="F1740" s="211" t="s">
        <v>732</v>
      </c>
      <c r="G1740" s="231" t="s">
        <v>733</v>
      </c>
      <c r="H1740" s="65"/>
      <c r="I1740" s="222"/>
      <c r="J1740" s="66"/>
      <c r="K1740" s="66"/>
      <c r="L1740" s="66"/>
      <c r="M1740" s="64"/>
      <c r="N1740" s="308"/>
      <c r="O1740" s="309"/>
      <c r="P1740" s="127"/>
      <c r="Q1740" s="67"/>
      <c r="R1740" s="67"/>
      <c r="S1740" s="67"/>
      <c r="T1740" s="67"/>
      <c r="U1740" s="67"/>
      <c r="V1740" s="67"/>
      <c r="W1740" s="67"/>
      <c r="X1740" s="67"/>
      <c r="Y1740" s="68"/>
      <c r="Z1740" s="68"/>
      <c r="AA1740" s="68"/>
      <c r="AB1740" s="67"/>
      <c r="AC1740" s="67"/>
      <c r="AD1740" s="67"/>
      <c r="AE1740" s="67"/>
      <c r="AF1740" s="67"/>
      <c r="AG1740" s="67"/>
      <c r="AH1740" s="67"/>
      <c r="AI1740" s="67"/>
      <c r="AJ1740" s="68"/>
      <c r="AK1740" s="68"/>
      <c r="AL1740" s="68"/>
      <c r="AM1740" s="67"/>
      <c r="AN1740" s="67"/>
      <c r="AO1740" s="67"/>
      <c r="AP1740" s="67"/>
      <c r="AQ1740" s="67"/>
      <c r="AR1740" s="67"/>
      <c r="AS1740" s="67"/>
      <c r="AT1740" s="67"/>
      <c r="AU1740" s="67"/>
      <c r="AV1740" s="67"/>
      <c r="AW1740" s="67"/>
      <c r="AX1740" s="68"/>
      <c r="AY1740" s="68"/>
      <c r="AZ1740" s="69"/>
      <c r="BA1740" s="70"/>
      <c r="BB1740" s="71"/>
      <c r="BC1740" s="54"/>
      <c r="BD1740" s="41">
        <v>4</v>
      </c>
      <c r="BE1740" s="52">
        <v>43</v>
      </c>
      <c r="BF1740" s="62">
        <v>4354</v>
      </c>
      <c r="BG1740" s="275"/>
    </row>
    <row r="1741" spans="1:59" s="63" customFormat="1" ht="12.75" x14ac:dyDescent="0.2">
      <c r="A1741" s="196">
        <v>4</v>
      </c>
      <c r="B1741" s="197" t="s">
        <v>422</v>
      </c>
      <c r="C1741" s="208">
        <v>43</v>
      </c>
      <c r="D1741" s="209" t="s">
        <v>688</v>
      </c>
      <c r="E1741" s="210">
        <v>4354</v>
      </c>
      <c r="F1741" s="211" t="s">
        <v>732</v>
      </c>
      <c r="G1741" s="231" t="s">
        <v>733</v>
      </c>
      <c r="H1741" s="72" t="s">
        <v>47</v>
      </c>
      <c r="I1741" s="223"/>
      <c r="J1741" s="73"/>
      <c r="K1741" s="73"/>
      <c r="L1741" s="73"/>
      <c r="M1741" s="74"/>
      <c r="N1741" s="247"/>
      <c r="O1741" s="306"/>
      <c r="P1741" s="105"/>
      <c r="Q1741" s="75"/>
      <c r="R1741" s="75"/>
      <c r="S1741" s="75"/>
      <c r="T1741" s="75"/>
      <c r="U1741" s="75"/>
      <c r="V1741" s="75"/>
      <c r="W1741" s="75"/>
      <c r="X1741" s="75"/>
      <c r="Y1741" s="76">
        <f>IF(ISNUMBER(VLOOKUP(Y1743,P$7:W$7,MATCH(Y1743,P$7:W$7))),VLOOKUP(Y1743,P$7:W$7,MATCH(Y1743,P$7:W$7)),IF(N1745=0,"No Data",IF(Y1743&gt;0,"&lt;100",0)))</f>
        <v>100</v>
      </c>
      <c r="Z1741" s="77">
        <f>IF(ISNUMBER(VLOOKUP(Z1745,P$7:W$7,MATCH(Z1745,P$7:W$7))),VLOOKUP(Z1745,P$7:W$7,MATCH(Z1745,P$7:W$7)),IF(N1745=0,"No Data",IF(Z1745&gt;0,"&lt;100",0)))</f>
        <v>100</v>
      </c>
      <c r="AA1741" s="106">
        <f>IF(ISNUMBER(Z1741),Z1741,0)</f>
        <v>100</v>
      </c>
      <c r="AB1741" s="75"/>
      <c r="AC1741" s="75"/>
      <c r="AD1741" s="75"/>
      <c r="AE1741" s="75"/>
      <c r="AF1741" s="75"/>
      <c r="AG1741" s="75"/>
      <c r="AH1741" s="75"/>
      <c r="AI1741" s="75"/>
      <c r="AJ1741" s="76">
        <f>IF(ISNUMBER(VLOOKUP(AJ1743,AB$7:AH$7,MATCH(AJ1743,AB$7:AH$7))),VLOOKUP(AJ1743,AB$7:AH$7,MATCH(AJ1743,AB$7:AH$7)),IF(N1745=0,"No Data",IF(AJ1743&gt;0,"&lt;50",0)))</f>
        <v>0</v>
      </c>
      <c r="AK1741" s="77">
        <f>IF(ISNUMBER(VLOOKUP(AK1745,AB$7:AH$7,MATCH(AK1745,AB$7:AH$7))),VLOOKUP(AK1745,AB$7:AH$7,MATCH(AK1745,AB$7:AH$7)),IF(N1745=0,"No Data",IF(AK1745&gt;0,"&lt;50",0)))</f>
        <v>0</v>
      </c>
      <c r="AL1741" s="106">
        <f>IF(ISNUMBER(AK1741),AK1741,0)</f>
        <v>0</v>
      </c>
      <c r="AM1741" s="75"/>
      <c r="AN1741" s="75"/>
      <c r="AO1741" s="75"/>
      <c r="AP1741" s="75"/>
      <c r="AQ1741" s="75"/>
      <c r="AR1741" s="75"/>
      <c r="AS1741" s="75"/>
      <c r="AT1741" s="75"/>
      <c r="AU1741" s="75"/>
      <c r="AV1741" s="75"/>
      <c r="AW1741" s="76">
        <f>IF(ISNUMBER(VLOOKUP(AW1743,AM$7:AU$7,MATCH(AW1743,AM$7:AU$7))),VLOOKUP(AW1743,AM$7:AU$7,MATCH(AW1743,AM$7:AU$7)),IF(N1745=0,"No Data",IF(AW1743&gt;0,"&lt;10",0)))</f>
        <v>2500</v>
      </c>
      <c r="AX1741" s="77">
        <f>IF(ISNUMBER(VLOOKUP(AX1745,AM$7:AU$7,MATCH(AX1745,AM$7:AU$7))),VLOOKUP(AX1745,AM$7:AU$7,MATCH(AX1745,AM$7:AU$7)),IF(N1745=0,"No Data",IF(AX1745&gt;0,"&lt;10",0)))</f>
        <v>2500</v>
      </c>
      <c r="AY1741" s="106">
        <f>IF(ISNUMBER(AX1741),AX1741,0)</f>
        <v>2500</v>
      </c>
      <c r="AZ1741" s="79"/>
      <c r="BA1741" s="80"/>
      <c r="BB1741" s="71"/>
      <c r="BC1741" s="54"/>
      <c r="BD1741" s="41">
        <v>4</v>
      </c>
      <c r="BE1741" s="52">
        <v>43</v>
      </c>
      <c r="BF1741" s="62">
        <v>4354</v>
      </c>
      <c r="BG1741" s="276" t="s">
        <v>47</v>
      </c>
    </row>
    <row r="1742" spans="1:59" s="63" customFormat="1" x14ac:dyDescent="0.25">
      <c r="A1742" s="196">
        <v>4</v>
      </c>
      <c r="B1742" s="197" t="s">
        <v>422</v>
      </c>
      <c r="C1742" s="208">
        <v>43</v>
      </c>
      <c r="D1742" s="209" t="s">
        <v>688</v>
      </c>
      <c r="E1742" s="210">
        <v>4354</v>
      </c>
      <c r="F1742" s="211" t="s">
        <v>732</v>
      </c>
      <c r="G1742" s="231" t="s">
        <v>733</v>
      </c>
      <c r="H1742" s="81" t="s">
        <v>48</v>
      </c>
      <c r="I1742" s="223"/>
      <c r="J1742" s="73"/>
      <c r="K1742" s="73"/>
      <c r="L1742" s="73"/>
      <c r="M1742" s="74"/>
      <c r="N1742" s="247"/>
      <c r="O1742" s="306"/>
      <c r="P1742" s="105"/>
      <c r="Q1742" s="75"/>
      <c r="R1742" s="75"/>
      <c r="S1742" s="75"/>
      <c r="T1742" s="75"/>
      <c r="U1742" s="75"/>
      <c r="V1742" s="75"/>
      <c r="W1742" s="75"/>
      <c r="X1742" s="75"/>
      <c r="Y1742" s="82">
        <f>MIN(X1746:X1749)</f>
        <v>100</v>
      </c>
      <c r="Z1742" s="83"/>
      <c r="AA1742" s="83"/>
      <c r="AB1742" s="75"/>
      <c r="AC1742" s="75"/>
      <c r="AD1742" s="75"/>
      <c r="AE1742" s="75"/>
      <c r="AF1742" s="75"/>
      <c r="AG1742" s="75"/>
      <c r="AH1742" s="75"/>
      <c r="AI1742" s="75"/>
      <c r="AJ1742" s="82">
        <f>MIN(AI1746:AI1749)</f>
        <v>0</v>
      </c>
      <c r="AK1742" s="83"/>
      <c r="AL1742" s="83"/>
      <c r="AM1742" s="75"/>
      <c r="AN1742" s="75"/>
      <c r="AO1742" s="75"/>
      <c r="AP1742" s="75"/>
      <c r="AQ1742" s="75"/>
      <c r="AR1742" s="75"/>
      <c r="AS1742" s="75"/>
      <c r="AT1742" s="75"/>
      <c r="AU1742" s="75"/>
      <c r="AV1742" s="75"/>
      <c r="AW1742" s="82">
        <f>MIN(AV1746:AV1749)</f>
        <v>2500</v>
      </c>
      <c r="AX1742" s="83"/>
      <c r="AY1742" s="83"/>
      <c r="AZ1742" s="79"/>
      <c r="BA1742" s="80"/>
      <c r="BB1742" s="71"/>
      <c r="BC1742" s="143"/>
      <c r="BD1742" s="41">
        <v>4</v>
      </c>
      <c r="BE1742" s="52">
        <v>43</v>
      </c>
      <c r="BF1742" s="62">
        <v>4354</v>
      </c>
      <c r="BG1742" s="278" t="s">
        <v>48</v>
      </c>
    </row>
    <row r="1743" spans="1:59" s="63" customFormat="1" ht="12.75" x14ac:dyDescent="0.2">
      <c r="A1743" s="196">
        <v>4</v>
      </c>
      <c r="B1743" s="197" t="s">
        <v>422</v>
      </c>
      <c r="C1743" s="208">
        <v>43</v>
      </c>
      <c r="D1743" s="209" t="s">
        <v>688</v>
      </c>
      <c r="E1743" s="210">
        <v>4354</v>
      </c>
      <c r="F1743" s="211" t="s">
        <v>732</v>
      </c>
      <c r="G1743" s="231" t="s">
        <v>733</v>
      </c>
      <c r="H1743" s="81" t="s">
        <v>49</v>
      </c>
      <c r="I1743" s="223"/>
      <c r="J1743" s="73"/>
      <c r="K1743" s="73"/>
      <c r="L1743" s="73"/>
      <c r="M1743" s="74"/>
      <c r="N1743" s="247"/>
      <c r="O1743" s="306"/>
      <c r="P1743" s="105"/>
      <c r="Q1743" s="75"/>
      <c r="R1743" s="75"/>
      <c r="S1743" s="75"/>
      <c r="T1743" s="75"/>
      <c r="U1743" s="75"/>
      <c r="V1743" s="75"/>
      <c r="W1743" s="75"/>
      <c r="X1743" s="75"/>
      <c r="Y1743" s="84">
        <f>IF(ISNUMBER(AVERAGE(X1746:X1749)),AVERAGE(X1746:X1749),0)</f>
        <v>100</v>
      </c>
      <c r="Z1743" s="83"/>
      <c r="AA1743" s="83"/>
      <c r="AB1743" s="75"/>
      <c r="AC1743" s="75"/>
      <c r="AD1743" s="75"/>
      <c r="AE1743" s="75"/>
      <c r="AF1743" s="75"/>
      <c r="AG1743" s="75"/>
      <c r="AH1743" s="75"/>
      <c r="AI1743" s="75"/>
      <c r="AJ1743" s="84">
        <f>IF(ISNUMBER(AVERAGE(AI1746:AI1749)),AVERAGE(AI1746:AI1749),0)</f>
        <v>0</v>
      </c>
      <c r="AK1743" s="83"/>
      <c r="AL1743" s="83"/>
      <c r="AM1743" s="75"/>
      <c r="AN1743" s="75"/>
      <c r="AO1743" s="75"/>
      <c r="AP1743" s="75"/>
      <c r="AQ1743" s="75"/>
      <c r="AR1743" s="75"/>
      <c r="AS1743" s="75"/>
      <c r="AT1743" s="75"/>
      <c r="AU1743" s="75"/>
      <c r="AV1743" s="75"/>
      <c r="AW1743" s="84">
        <f>IF(ISNUMBER(AVERAGE(AV1746:AV1749)),AVERAGE(AV1746:AV1749),0)</f>
        <v>2500</v>
      </c>
      <c r="AX1743" s="83"/>
      <c r="AY1743" s="83"/>
      <c r="AZ1743" s="79"/>
      <c r="BA1743" s="80"/>
      <c r="BB1743" s="71"/>
      <c r="BC1743" s="54"/>
      <c r="BD1743" s="41">
        <v>4</v>
      </c>
      <c r="BE1743" s="52">
        <v>43</v>
      </c>
      <c r="BF1743" s="62">
        <v>4354</v>
      </c>
      <c r="BG1743" s="278" t="s">
        <v>49</v>
      </c>
    </row>
    <row r="1744" spans="1:59" s="63" customFormat="1" ht="12.75" x14ac:dyDescent="0.2">
      <c r="A1744" s="196">
        <v>4</v>
      </c>
      <c r="B1744" s="197" t="s">
        <v>422</v>
      </c>
      <c r="C1744" s="208">
        <v>43</v>
      </c>
      <c r="D1744" s="209" t="s">
        <v>688</v>
      </c>
      <c r="E1744" s="210">
        <v>4354</v>
      </c>
      <c r="F1744" s="211" t="s">
        <v>732</v>
      </c>
      <c r="G1744" s="231" t="s">
        <v>733</v>
      </c>
      <c r="H1744" s="81" t="s">
        <v>50</v>
      </c>
      <c r="I1744" s="223"/>
      <c r="J1744" s="73"/>
      <c r="K1744" s="73"/>
      <c r="L1744" s="73"/>
      <c r="M1744" s="74"/>
      <c r="N1744" s="247"/>
      <c r="O1744" s="306"/>
      <c r="P1744" s="105"/>
      <c r="Q1744" s="75"/>
      <c r="R1744" s="75"/>
      <c r="S1744" s="75"/>
      <c r="T1744" s="75"/>
      <c r="U1744" s="75"/>
      <c r="V1744" s="75"/>
      <c r="W1744" s="75"/>
      <c r="X1744" s="75"/>
      <c r="Y1744" s="84">
        <f>MAX(X1746:X1749)</f>
        <v>100</v>
      </c>
      <c r="Z1744" s="83"/>
      <c r="AA1744" s="83"/>
      <c r="AB1744" s="75"/>
      <c r="AC1744" s="75"/>
      <c r="AD1744" s="75"/>
      <c r="AE1744" s="75"/>
      <c r="AF1744" s="75"/>
      <c r="AG1744" s="75"/>
      <c r="AH1744" s="75"/>
      <c r="AI1744" s="75"/>
      <c r="AJ1744" s="84">
        <f>MAX(AI1746:AI1749)</f>
        <v>0</v>
      </c>
      <c r="AK1744" s="83"/>
      <c r="AL1744" s="83"/>
      <c r="AM1744" s="75"/>
      <c r="AN1744" s="75"/>
      <c r="AO1744" s="75"/>
      <c r="AP1744" s="75"/>
      <c r="AQ1744" s="75"/>
      <c r="AR1744" s="75"/>
      <c r="AS1744" s="75"/>
      <c r="AT1744" s="75"/>
      <c r="AU1744" s="75"/>
      <c r="AV1744" s="75"/>
      <c r="AW1744" s="84">
        <f>MAX(AV1746:AV1749)</f>
        <v>2500</v>
      </c>
      <c r="AX1744" s="83"/>
      <c r="AY1744" s="83"/>
      <c r="AZ1744" s="79"/>
      <c r="BA1744" s="80"/>
      <c r="BB1744" s="71"/>
      <c r="BC1744" s="54"/>
      <c r="BD1744" s="41">
        <v>4</v>
      </c>
      <c r="BE1744" s="52">
        <v>43</v>
      </c>
      <c r="BF1744" s="62">
        <v>4354</v>
      </c>
      <c r="BG1744" s="278" t="s">
        <v>50</v>
      </c>
    </row>
    <row r="1745" spans="1:59" s="63" customFormat="1" ht="12.75" x14ac:dyDescent="0.2">
      <c r="A1745" s="196">
        <v>4</v>
      </c>
      <c r="B1745" s="197" t="s">
        <v>422</v>
      </c>
      <c r="C1745" s="208">
        <v>43</v>
      </c>
      <c r="D1745" s="209" t="s">
        <v>688</v>
      </c>
      <c r="E1745" s="210">
        <v>4354</v>
      </c>
      <c r="F1745" s="211" t="s">
        <v>732</v>
      </c>
      <c r="G1745" s="231" t="s">
        <v>733</v>
      </c>
      <c r="H1745" s="85" t="s">
        <v>51</v>
      </c>
      <c r="I1745" s="223"/>
      <c r="J1745" s="73"/>
      <c r="K1745" s="73"/>
      <c r="L1745" s="73"/>
      <c r="M1745" s="74"/>
      <c r="N1745" s="248">
        <f>SUM(N1746:N1749)</f>
        <v>1</v>
      </c>
      <c r="O1745" s="293">
        <f>SUM(O1746:O1749)</f>
        <v>1</v>
      </c>
      <c r="P1745" s="292"/>
      <c r="Q1745" s="87"/>
      <c r="R1745" s="87"/>
      <c r="S1745" s="87"/>
      <c r="T1745" s="87"/>
      <c r="U1745" s="87"/>
      <c r="V1745" s="87"/>
      <c r="W1745" s="87"/>
      <c r="X1745" s="87"/>
      <c r="Y1745" s="88"/>
      <c r="Z1745" s="86">
        <f>SUM(Z1746:Z1749)</f>
        <v>100</v>
      </c>
      <c r="AA1745" s="88"/>
      <c r="AB1745" s="87"/>
      <c r="AC1745" s="87"/>
      <c r="AD1745" s="87"/>
      <c r="AE1745" s="87"/>
      <c r="AF1745" s="87"/>
      <c r="AG1745" s="87"/>
      <c r="AH1745" s="87"/>
      <c r="AI1745" s="87"/>
      <c r="AJ1745" s="88"/>
      <c r="AK1745" s="86">
        <f>SUM(AK1746:AK1749)</f>
        <v>0</v>
      </c>
      <c r="AL1745" s="88"/>
      <c r="AM1745" s="87"/>
      <c r="AN1745" s="87"/>
      <c r="AO1745" s="87"/>
      <c r="AP1745" s="87"/>
      <c r="AQ1745" s="87"/>
      <c r="AR1745" s="87"/>
      <c r="AS1745" s="87"/>
      <c r="AT1745" s="87"/>
      <c r="AU1745" s="87"/>
      <c r="AV1745" s="87"/>
      <c r="AW1745" s="112"/>
      <c r="AX1745" s="86">
        <f>SUM(AX1746:AX1749)</f>
        <v>2500</v>
      </c>
      <c r="AY1745" s="88"/>
      <c r="AZ1745" s="79"/>
      <c r="BA1745" s="80"/>
      <c r="BB1745" s="71"/>
      <c r="BC1745" s="54"/>
      <c r="BD1745" s="41">
        <v>4</v>
      </c>
      <c r="BE1745" s="52">
        <v>43</v>
      </c>
      <c r="BF1745" s="62">
        <v>4354</v>
      </c>
      <c r="BG1745" s="279" t="s">
        <v>51</v>
      </c>
    </row>
    <row r="1746" spans="1:59" s="63" customFormat="1" x14ac:dyDescent="0.25">
      <c r="A1746" s="196">
        <v>4</v>
      </c>
      <c r="B1746" s="197" t="s">
        <v>422</v>
      </c>
      <c r="C1746" s="208">
        <v>43</v>
      </c>
      <c r="D1746" s="209" t="s">
        <v>688</v>
      </c>
      <c r="E1746" s="210">
        <v>4354</v>
      </c>
      <c r="F1746" s="211" t="s">
        <v>732</v>
      </c>
      <c r="G1746" s="231" t="s">
        <v>733</v>
      </c>
      <c r="H1746" s="89" t="s">
        <v>52</v>
      </c>
      <c r="I1746" s="90" t="s">
        <v>718</v>
      </c>
      <c r="J1746" s="90" t="s">
        <v>734</v>
      </c>
      <c r="K1746" s="90" t="s">
        <v>64</v>
      </c>
      <c r="L1746" s="90" t="s">
        <v>119</v>
      </c>
      <c r="M1746" s="91"/>
      <c r="N1746" s="312">
        <v>1</v>
      </c>
      <c r="O1746" s="313">
        <f>N1746/N1745</f>
        <v>1</v>
      </c>
      <c r="P1746" s="104">
        <v>1</v>
      </c>
      <c r="Q1746" s="92"/>
      <c r="R1746" s="92"/>
      <c r="S1746" s="92"/>
      <c r="T1746" s="92"/>
      <c r="U1746" s="92"/>
      <c r="V1746" s="92"/>
      <c r="W1746" s="92"/>
      <c r="X1746" s="109">
        <f>P1746*P$7+Q1746*Q$7+R1746*R$7+S1746*S$7+T1746*T$7+U1746*U$7+V1746*V$7+W1746*W$7</f>
        <v>100</v>
      </c>
      <c r="Y1746" s="83"/>
      <c r="Z1746" s="110">
        <f>X1746*$O1746</f>
        <v>100</v>
      </c>
      <c r="AA1746" s="111"/>
      <c r="AB1746" s="92"/>
      <c r="AC1746" s="92"/>
      <c r="AD1746" s="92"/>
      <c r="AE1746" s="92"/>
      <c r="AF1746" s="92"/>
      <c r="AG1746" s="92"/>
      <c r="AH1746" s="92"/>
      <c r="AI1746" s="109">
        <f>AB1746*AB$7+AC1746*AC$7+AD1746*AD$7+AE1746*AE$7+AF1746*AF$7+AG1746*AG$7+AH1746*AH$7</f>
        <v>0</v>
      </c>
      <c r="AJ1746" s="83"/>
      <c r="AK1746" s="110">
        <f>AI1746*$O1746</f>
        <v>0</v>
      </c>
      <c r="AL1746" s="111"/>
      <c r="AM1746" s="92"/>
      <c r="AN1746" s="92"/>
      <c r="AO1746" s="92"/>
      <c r="AP1746" s="92"/>
      <c r="AQ1746" s="92"/>
      <c r="AR1746" s="92"/>
      <c r="AS1746" s="92"/>
      <c r="AT1746" s="92">
        <v>1</v>
      </c>
      <c r="AU1746" s="92"/>
      <c r="AV1746" s="109">
        <f>AM1746*AM$7+AN1746*AN$7+AO1746*AO$7+AP1746*AP$7+AQ1746*AQ$7+AR1746*AR$7+AS1746*AS$7+AT1746*AT$7+AU1746*AU$7</f>
        <v>2500</v>
      </c>
      <c r="AW1746" s="75"/>
      <c r="AX1746" s="110">
        <f>AV1746*$O1746</f>
        <v>2500</v>
      </c>
      <c r="AY1746" s="111"/>
      <c r="AZ1746" s="93"/>
      <c r="BA1746" s="94" t="s">
        <v>554</v>
      </c>
      <c r="BB1746" s="71"/>
      <c r="BC1746" s="143"/>
      <c r="BD1746" s="41">
        <v>4</v>
      </c>
      <c r="BE1746" s="52">
        <v>43</v>
      </c>
      <c r="BF1746" s="62">
        <v>4354</v>
      </c>
      <c r="BG1746" s="280" t="s">
        <v>52</v>
      </c>
    </row>
    <row r="1747" spans="1:59" s="63" customFormat="1" ht="12.75" x14ac:dyDescent="0.2">
      <c r="A1747" s="196">
        <v>4</v>
      </c>
      <c r="B1747" s="197" t="s">
        <v>422</v>
      </c>
      <c r="C1747" s="208">
        <v>43</v>
      </c>
      <c r="D1747" s="209" t="s">
        <v>688</v>
      </c>
      <c r="E1747" s="210">
        <v>4354</v>
      </c>
      <c r="F1747" s="211" t="s">
        <v>732</v>
      </c>
      <c r="G1747" s="231" t="s">
        <v>733</v>
      </c>
      <c r="H1747" s="65"/>
      <c r="I1747" s="222"/>
      <c r="J1747" s="66"/>
      <c r="K1747" s="66"/>
      <c r="L1747" s="66"/>
      <c r="M1747" s="64"/>
      <c r="N1747" s="304"/>
      <c r="O1747" s="305"/>
      <c r="P1747" s="127"/>
      <c r="Q1747" s="67"/>
      <c r="R1747" s="67"/>
      <c r="S1747" s="67"/>
      <c r="T1747" s="67"/>
      <c r="U1747" s="67"/>
      <c r="V1747" s="67"/>
      <c r="W1747" s="67"/>
      <c r="X1747" s="67"/>
      <c r="Y1747" s="68"/>
      <c r="Z1747" s="68"/>
      <c r="AA1747" s="68"/>
      <c r="AB1747" s="67"/>
      <c r="AC1747" s="67"/>
      <c r="AD1747" s="67"/>
      <c r="AE1747" s="67"/>
      <c r="AF1747" s="67"/>
      <c r="AG1747" s="67"/>
      <c r="AH1747" s="67"/>
      <c r="AI1747" s="67"/>
      <c r="AJ1747" s="68"/>
      <c r="AK1747" s="68"/>
      <c r="AL1747" s="68"/>
      <c r="AM1747" s="67"/>
      <c r="AN1747" s="67"/>
      <c r="AO1747" s="67"/>
      <c r="AP1747" s="67"/>
      <c r="AQ1747" s="67"/>
      <c r="AR1747" s="67"/>
      <c r="AS1747" s="67"/>
      <c r="AT1747" s="67"/>
      <c r="AU1747" s="67"/>
      <c r="AV1747" s="67"/>
      <c r="AW1747" s="67"/>
      <c r="AX1747" s="68"/>
      <c r="AY1747" s="68"/>
      <c r="AZ1747" s="69"/>
      <c r="BA1747" s="70"/>
      <c r="BB1747" s="71"/>
      <c r="BC1747" s="54"/>
      <c r="BD1747" s="41">
        <v>4</v>
      </c>
      <c r="BE1747" s="52">
        <v>43</v>
      </c>
      <c r="BF1747" s="62">
        <v>4354</v>
      </c>
      <c r="BG1747" s="275"/>
    </row>
    <row r="1748" spans="1:59" s="63" customFormat="1" ht="12.75" x14ac:dyDescent="0.2">
      <c r="A1748" s="196">
        <v>4</v>
      </c>
      <c r="B1748" s="197" t="s">
        <v>422</v>
      </c>
      <c r="C1748" s="208">
        <v>43</v>
      </c>
      <c r="D1748" s="209" t="s">
        <v>688</v>
      </c>
      <c r="E1748" s="210">
        <v>4354</v>
      </c>
      <c r="F1748" s="211" t="s">
        <v>732</v>
      </c>
      <c r="G1748" s="230"/>
      <c r="H1748" s="56"/>
      <c r="I1748" s="221"/>
      <c r="J1748" s="57"/>
      <c r="K1748" s="57"/>
      <c r="L1748" s="57"/>
      <c r="M1748" s="55"/>
      <c r="N1748" s="303"/>
      <c r="O1748" s="245"/>
      <c r="P1748" s="122"/>
      <c r="Q1748" s="58"/>
      <c r="R1748" s="58"/>
      <c r="S1748" s="58"/>
      <c r="T1748" s="58"/>
      <c r="U1748" s="58"/>
      <c r="V1748" s="58"/>
      <c r="W1748" s="58"/>
      <c r="X1748" s="58"/>
      <c r="Y1748" s="59"/>
      <c r="Z1748" s="59"/>
      <c r="AA1748" s="59"/>
      <c r="AB1748" s="58"/>
      <c r="AC1748" s="58"/>
      <c r="AD1748" s="58"/>
      <c r="AE1748" s="58"/>
      <c r="AF1748" s="58"/>
      <c r="AG1748" s="58"/>
      <c r="AH1748" s="58"/>
      <c r="AI1748" s="58"/>
      <c r="AJ1748" s="59"/>
      <c r="AK1748" s="59"/>
      <c r="AL1748" s="59"/>
      <c r="AM1748" s="58"/>
      <c r="AN1748" s="58"/>
      <c r="AO1748" s="58"/>
      <c r="AP1748" s="58"/>
      <c r="AQ1748" s="58"/>
      <c r="AR1748" s="58"/>
      <c r="AS1748" s="58"/>
      <c r="AT1748" s="58"/>
      <c r="AU1748" s="58"/>
      <c r="AV1748" s="58"/>
      <c r="AW1748" s="58"/>
      <c r="AX1748" s="59"/>
      <c r="AY1748" s="59"/>
      <c r="AZ1748" s="60"/>
      <c r="BA1748" s="61"/>
      <c r="BB1748" s="54"/>
      <c r="BC1748" s="54"/>
      <c r="BD1748" s="41">
        <v>4</v>
      </c>
      <c r="BE1748" s="52">
        <v>43</v>
      </c>
      <c r="BF1748" s="62">
        <v>4354</v>
      </c>
      <c r="BG1748" s="274"/>
    </row>
    <row r="1749" spans="1:59" s="63" customFormat="1" ht="12.75" x14ac:dyDescent="0.2">
      <c r="A1749" s="196">
        <v>4</v>
      </c>
      <c r="B1749" s="197" t="s">
        <v>422</v>
      </c>
      <c r="C1749" s="208">
        <v>43</v>
      </c>
      <c r="D1749" s="209" t="s">
        <v>688</v>
      </c>
      <c r="E1749" s="210">
        <v>4354</v>
      </c>
      <c r="F1749" s="211" t="s">
        <v>732</v>
      </c>
      <c r="G1749" s="231"/>
      <c r="H1749" s="65"/>
      <c r="I1749" s="222"/>
      <c r="J1749" s="66"/>
      <c r="K1749" s="66"/>
      <c r="L1749" s="66"/>
      <c r="M1749" s="64"/>
      <c r="N1749" s="304"/>
      <c r="O1749" s="305"/>
      <c r="P1749" s="127"/>
      <c r="Q1749" s="67"/>
      <c r="R1749" s="67"/>
      <c r="S1749" s="67"/>
      <c r="T1749" s="67"/>
      <c r="U1749" s="67"/>
      <c r="V1749" s="67"/>
      <c r="W1749" s="67"/>
      <c r="X1749" s="67"/>
      <c r="Y1749" s="68"/>
      <c r="Z1749" s="68"/>
      <c r="AA1749" s="68"/>
      <c r="AB1749" s="67"/>
      <c r="AC1749" s="67"/>
      <c r="AD1749" s="67"/>
      <c r="AE1749" s="67"/>
      <c r="AF1749" s="67"/>
      <c r="AG1749" s="67"/>
      <c r="AH1749" s="67"/>
      <c r="AI1749" s="67"/>
      <c r="AJ1749" s="68"/>
      <c r="AK1749" s="68"/>
      <c r="AL1749" s="68"/>
      <c r="AM1749" s="67"/>
      <c r="AN1749" s="67"/>
      <c r="AO1749" s="67"/>
      <c r="AP1749" s="67"/>
      <c r="AQ1749" s="67"/>
      <c r="AR1749" s="67"/>
      <c r="AS1749" s="67"/>
      <c r="AT1749" s="67"/>
      <c r="AU1749" s="67"/>
      <c r="AV1749" s="67"/>
      <c r="AW1749" s="67"/>
      <c r="AX1749" s="68"/>
      <c r="AY1749" s="68"/>
      <c r="AZ1749" s="69"/>
      <c r="BA1749" s="70"/>
      <c r="BB1749" s="71"/>
      <c r="BC1749" s="54"/>
      <c r="BD1749" s="41">
        <v>4</v>
      </c>
      <c r="BE1749" s="52">
        <v>43</v>
      </c>
      <c r="BF1749" s="62">
        <v>4354</v>
      </c>
      <c r="BG1749" s="275"/>
    </row>
    <row r="1750" spans="1:59" s="63" customFormat="1" x14ac:dyDescent="0.25">
      <c r="A1750" s="196">
        <v>4</v>
      </c>
      <c r="B1750" s="197" t="s">
        <v>422</v>
      </c>
      <c r="C1750" s="208">
        <v>43</v>
      </c>
      <c r="D1750" s="209" t="s">
        <v>688</v>
      </c>
      <c r="E1750" s="210">
        <v>4354</v>
      </c>
      <c r="F1750" s="211" t="s">
        <v>732</v>
      </c>
      <c r="G1750" s="231" t="s">
        <v>729</v>
      </c>
      <c r="H1750" s="72" t="s">
        <v>1233</v>
      </c>
      <c r="I1750" s="223" t="s">
        <v>1247</v>
      </c>
      <c r="J1750" s="73"/>
      <c r="K1750" s="73"/>
      <c r="L1750" s="73"/>
      <c r="M1750" s="74"/>
      <c r="N1750" s="247"/>
      <c r="O1750" s="306"/>
      <c r="P1750" s="105"/>
      <c r="Q1750" s="75"/>
      <c r="R1750" s="75"/>
      <c r="S1750" s="75"/>
      <c r="T1750" s="75"/>
      <c r="U1750" s="75"/>
      <c r="V1750" s="75"/>
      <c r="W1750" s="75"/>
      <c r="X1750" s="75"/>
      <c r="Y1750" s="76" t="s">
        <v>1241</v>
      </c>
      <c r="Z1750" s="77" t="s">
        <v>1241</v>
      </c>
      <c r="AA1750" s="78">
        <f>AA$2549</f>
        <v>5000</v>
      </c>
      <c r="AB1750" s="75"/>
      <c r="AC1750" s="75"/>
      <c r="AD1750" s="75"/>
      <c r="AE1750" s="75"/>
      <c r="AF1750" s="75"/>
      <c r="AG1750" s="75"/>
      <c r="AH1750" s="75"/>
      <c r="AI1750" s="75"/>
      <c r="AJ1750" s="76" t="s">
        <v>1241</v>
      </c>
      <c r="AK1750" s="77" t="s">
        <v>1241</v>
      </c>
      <c r="AL1750" s="78">
        <f>AL$2549</f>
        <v>0</v>
      </c>
      <c r="AM1750" s="75"/>
      <c r="AN1750" s="75"/>
      <c r="AO1750" s="75"/>
      <c r="AP1750" s="75"/>
      <c r="AQ1750" s="75"/>
      <c r="AR1750" s="75"/>
      <c r="AS1750" s="75"/>
      <c r="AT1750" s="75"/>
      <c r="AU1750" s="75"/>
      <c r="AV1750" s="75"/>
      <c r="AW1750" s="76" t="s">
        <v>1241</v>
      </c>
      <c r="AX1750" s="77" t="s">
        <v>1241</v>
      </c>
      <c r="AY1750" s="78">
        <f>AY$2549</f>
        <v>500</v>
      </c>
      <c r="AZ1750" s="79"/>
      <c r="BA1750" s="80" t="str">
        <f>I1750</f>
        <v>&gt; see 4711, Thermal insulation</v>
      </c>
      <c r="BB1750" s="71"/>
      <c r="BC1750" s="143"/>
      <c r="BD1750" s="41">
        <v>4</v>
      </c>
      <c r="BE1750" s="52">
        <v>43</v>
      </c>
      <c r="BF1750" s="62">
        <v>4354</v>
      </c>
      <c r="BG1750" s="276" t="str">
        <f>H1750</f>
        <v>Default Scenario (Link)</v>
      </c>
    </row>
    <row r="1751" spans="1:59" s="63" customFormat="1" ht="12.75" x14ac:dyDescent="0.2">
      <c r="A1751" s="196">
        <v>4</v>
      </c>
      <c r="B1751" s="197" t="s">
        <v>422</v>
      </c>
      <c r="C1751" s="208">
        <v>43</v>
      </c>
      <c r="D1751" s="209" t="s">
        <v>688</v>
      </c>
      <c r="E1751" s="210">
        <v>4354</v>
      </c>
      <c r="F1751" s="211" t="s">
        <v>732</v>
      </c>
      <c r="G1751" s="231"/>
      <c r="H1751" s="65"/>
      <c r="I1751" s="222"/>
      <c r="J1751" s="66"/>
      <c r="K1751" s="66"/>
      <c r="L1751" s="66"/>
      <c r="M1751" s="64"/>
      <c r="N1751" s="304"/>
      <c r="O1751" s="305"/>
      <c r="P1751" s="127"/>
      <c r="Q1751" s="67"/>
      <c r="R1751" s="67"/>
      <c r="S1751" s="67"/>
      <c r="T1751" s="67"/>
      <c r="U1751" s="67"/>
      <c r="V1751" s="67"/>
      <c r="W1751" s="67"/>
      <c r="X1751" s="67"/>
      <c r="Y1751" s="68"/>
      <c r="Z1751" s="68"/>
      <c r="AA1751" s="68"/>
      <c r="AB1751" s="67"/>
      <c r="AC1751" s="67"/>
      <c r="AD1751" s="67"/>
      <c r="AE1751" s="67"/>
      <c r="AF1751" s="67"/>
      <c r="AG1751" s="67"/>
      <c r="AH1751" s="67"/>
      <c r="AI1751" s="67"/>
      <c r="AJ1751" s="68"/>
      <c r="AK1751" s="68"/>
      <c r="AL1751" s="68"/>
      <c r="AM1751" s="67"/>
      <c r="AN1751" s="67"/>
      <c r="AO1751" s="67"/>
      <c r="AP1751" s="67"/>
      <c r="AQ1751" s="67"/>
      <c r="AR1751" s="67"/>
      <c r="AS1751" s="67"/>
      <c r="AT1751" s="67"/>
      <c r="AU1751" s="67"/>
      <c r="AV1751" s="67"/>
      <c r="AW1751" s="67"/>
      <c r="AX1751" s="68"/>
      <c r="AY1751" s="68"/>
      <c r="AZ1751" s="69"/>
      <c r="BA1751" s="70"/>
      <c r="BB1751" s="71"/>
      <c r="BC1751" s="54"/>
      <c r="BD1751" s="41">
        <v>4</v>
      </c>
      <c r="BE1751" s="52">
        <v>43</v>
      </c>
      <c r="BF1751" s="62">
        <v>4354</v>
      </c>
      <c r="BG1751" s="275"/>
    </row>
    <row r="1752" spans="1:59" s="63" customFormat="1" ht="12.75" x14ac:dyDescent="0.2">
      <c r="A1752" s="196">
        <v>4</v>
      </c>
      <c r="B1752" s="197" t="s">
        <v>422</v>
      </c>
      <c r="C1752" s="208">
        <v>43</v>
      </c>
      <c r="D1752" s="209" t="s">
        <v>688</v>
      </c>
      <c r="E1752" s="210">
        <v>4354</v>
      </c>
      <c r="F1752" s="211" t="s">
        <v>732</v>
      </c>
      <c r="G1752" s="230"/>
      <c r="H1752" s="56"/>
      <c r="I1752" s="221"/>
      <c r="J1752" s="57"/>
      <c r="K1752" s="57"/>
      <c r="L1752" s="57"/>
      <c r="M1752" s="55"/>
      <c r="N1752" s="303"/>
      <c r="O1752" s="245"/>
      <c r="P1752" s="122"/>
      <c r="Q1752" s="58"/>
      <c r="R1752" s="58"/>
      <c r="S1752" s="58"/>
      <c r="T1752" s="58"/>
      <c r="U1752" s="58"/>
      <c r="V1752" s="58"/>
      <c r="W1752" s="58"/>
      <c r="X1752" s="58"/>
      <c r="Y1752" s="59"/>
      <c r="Z1752" s="59"/>
      <c r="AA1752" s="59"/>
      <c r="AB1752" s="58"/>
      <c r="AC1752" s="58"/>
      <c r="AD1752" s="58"/>
      <c r="AE1752" s="58"/>
      <c r="AF1752" s="58"/>
      <c r="AG1752" s="58"/>
      <c r="AH1752" s="58"/>
      <c r="AI1752" s="58"/>
      <c r="AJ1752" s="59"/>
      <c r="AK1752" s="59"/>
      <c r="AL1752" s="59"/>
      <c r="AM1752" s="58"/>
      <c r="AN1752" s="58"/>
      <c r="AO1752" s="58"/>
      <c r="AP1752" s="58"/>
      <c r="AQ1752" s="58"/>
      <c r="AR1752" s="58"/>
      <c r="AS1752" s="58"/>
      <c r="AT1752" s="58"/>
      <c r="AU1752" s="58"/>
      <c r="AV1752" s="58"/>
      <c r="AW1752" s="58"/>
      <c r="AX1752" s="59"/>
      <c r="AY1752" s="59"/>
      <c r="AZ1752" s="60"/>
      <c r="BA1752" s="61"/>
      <c r="BB1752" s="54"/>
      <c r="BC1752" s="54"/>
      <c r="BD1752" s="41">
        <v>4</v>
      </c>
      <c r="BE1752" s="52">
        <v>43</v>
      </c>
      <c r="BF1752" s="62">
        <v>4354</v>
      </c>
      <c r="BG1752" s="274"/>
    </row>
    <row r="1753" spans="1:59" x14ac:dyDescent="0.25">
      <c r="A1753" s="196">
        <v>4</v>
      </c>
      <c r="B1753" s="197" t="s">
        <v>422</v>
      </c>
      <c r="C1753" s="208">
        <v>43</v>
      </c>
      <c r="D1753" s="209" t="s">
        <v>688</v>
      </c>
      <c r="E1753" s="212">
        <v>4355</v>
      </c>
      <c r="F1753" s="213" t="s">
        <v>735</v>
      </c>
      <c r="G1753" s="234"/>
      <c r="H1753" s="138"/>
      <c r="I1753" s="224"/>
      <c r="J1753" s="98"/>
      <c r="K1753" s="98"/>
      <c r="L1753" s="98"/>
      <c r="M1753" s="137"/>
      <c r="N1753" s="322"/>
      <c r="O1753" s="323"/>
      <c r="P1753" s="139"/>
      <c r="Q1753" s="139"/>
      <c r="R1753" s="139"/>
      <c r="S1753" s="139"/>
      <c r="T1753" s="139"/>
      <c r="U1753" s="139"/>
      <c r="V1753" s="139"/>
      <c r="W1753" s="139"/>
      <c r="X1753" s="139"/>
      <c r="Y1753" s="100"/>
      <c r="Z1753" s="125"/>
      <c r="AA1753" s="125"/>
      <c r="AB1753" s="139"/>
      <c r="AC1753" s="139"/>
      <c r="AD1753" s="139"/>
      <c r="AE1753" s="139"/>
      <c r="AF1753" s="139"/>
      <c r="AG1753" s="139"/>
      <c r="AH1753" s="139"/>
      <c r="AI1753" s="139"/>
      <c r="AJ1753" s="100"/>
      <c r="AK1753" s="125"/>
      <c r="AL1753" s="125"/>
      <c r="AM1753" s="139"/>
      <c r="AN1753" s="139"/>
      <c r="AO1753" s="139"/>
      <c r="AP1753" s="139"/>
      <c r="AQ1753" s="139"/>
      <c r="AR1753" s="139"/>
      <c r="AS1753" s="139"/>
      <c r="AT1753" s="139"/>
      <c r="AU1753" s="139"/>
      <c r="AV1753" s="139"/>
      <c r="AW1753" s="99"/>
      <c r="AX1753" s="125"/>
      <c r="AY1753" s="100"/>
      <c r="AZ1753" s="140"/>
      <c r="BA1753" s="141"/>
      <c r="BB1753" s="136"/>
      <c r="BC1753" s="136"/>
      <c r="BD1753" s="41">
        <v>4</v>
      </c>
      <c r="BE1753" s="52">
        <v>43</v>
      </c>
      <c r="BF1753" s="103">
        <v>4355</v>
      </c>
      <c r="BG1753" s="283"/>
    </row>
    <row r="1754" spans="1:59" s="63" customFormat="1" ht="12.75" x14ac:dyDescent="0.2">
      <c r="A1754" s="196">
        <v>4</v>
      </c>
      <c r="B1754" s="197" t="s">
        <v>422</v>
      </c>
      <c r="C1754" s="208">
        <v>43</v>
      </c>
      <c r="D1754" s="209" t="s">
        <v>688</v>
      </c>
      <c r="E1754" s="212">
        <v>4355</v>
      </c>
      <c r="F1754" s="213" t="s">
        <v>735</v>
      </c>
      <c r="G1754" s="232"/>
      <c r="H1754" s="97"/>
      <c r="I1754" s="224"/>
      <c r="J1754" s="98"/>
      <c r="K1754" s="98"/>
      <c r="L1754" s="98"/>
      <c r="M1754" s="96"/>
      <c r="N1754" s="307"/>
      <c r="O1754" s="246"/>
      <c r="P1754" s="124"/>
      <c r="Q1754" s="99"/>
      <c r="R1754" s="99"/>
      <c r="S1754" s="99"/>
      <c r="T1754" s="99"/>
      <c r="U1754" s="99"/>
      <c r="V1754" s="99"/>
      <c r="W1754" s="99"/>
      <c r="X1754" s="99"/>
      <c r="Y1754" s="100"/>
      <c r="Z1754" s="100"/>
      <c r="AA1754" s="100"/>
      <c r="AB1754" s="99"/>
      <c r="AC1754" s="99"/>
      <c r="AD1754" s="99"/>
      <c r="AE1754" s="99"/>
      <c r="AF1754" s="99"/>
      <c r="AG1754" s="99"/>
      <c r="AH1754" s="99"/>
      <c r="AI1754" s="99"/>
      <c r="AJ1754" s="100"/>
      <c r="AK1754" s="100"/>
      <c r="AL1754" s="100"/>
      <c r="AM1754" s="99"/>
      <c r="AN1754" s="99"/>
      <c r="AO1754" s="99"/>
      <c r="AP1754" s="99"/>
      <c r="AQ1754" s="99"/>
      <c r="AR1754" s="99"/>
      <c r="AS1754" s="99"/>
      <c r="AT1754" s="99"/>
      <c r="AU1754" s="99"/>
      <c r="AV1754" s="99"/>
      <c r="AW1754" s="99"/>
      <c r="AX1754" s="100"/>
      <c r="AY1754" s="100"/>
      <c r="AZ1754" s="101"/>
      <c r="BA1754" s="102"/>
      <c r="BB1754" s="95"/>
      <c r="BC1754" s="95"/>
      <c r="BD1754" s="41">
        <v>4</v>
      </c>
      <c r="BE1754" s="52">
        <v>43</v>
      </c>
      <c r="BF1754" s="103">
        <v>4355</v>
      </c>
      <c r="BG1754" s="277"/>
    </row>
    <row r="1755" spans="1:59" s="63" customFormat="1" ht="12.75" x14ac:dyDescent="0.2">
      <c r="A1755" s="196">
        <v>4</v>
      </c>
      <c r="B1755" s="197" t="s">
        <v>422</v>
      </c>
      <c r="C1755" s="208">
        <v>43</v>
      </c>
      <c r="D1755" s="209" t="s">
        <v>688</v>
      </c>
      <c r="E1755" s="212">
        <v>4355</v>
      </c>
      <c r="F1755" s="213" t="s">
        <v>735</v>
      </c>
      <c r="G1755" s="236" t="s">
        <v>736</v>
      </c>
      <c r="H1755" s="65"/>
      <c r="I1755" s="222"/>
      <c r="J1755" s="66"/>
      <c r="K1755" s="66"/>
      <c r="L1755" s="66"/>
      <c r="M1755" s="64"/>
      <c r="N1755" s="304"/>
      <c r="O1755" s="305"/>
      <c r="P1755" s="127"/>
      <c r="Q1755" s="67"/>
      <c r="R1755" s="67"/>
      <c r="S1755" s="67"/>
      <c r="T1755" s="67"/>
      <c r="U1755" s="67"/>
      <c r="V1755" s="67"/>
      <c r="W1755" s="67"/>
      <c r="X1755" s="67"/>
      <c r="Y1755" s="68"/>
      <c r="Z1755" s="68"/>
      <c r="AA1755" s="68"/>
      <c r="AB1755" s="67"/>
      <c r="AC1755" s="67"/>
      <c r="AD1755" s="67"/>
      <c r="AE1755" s="67"/>
      <c r="AF1755" s="67"/>
      <c r="AG1755" s="67"/>
      <c r="AH1755" s="67"/>
      <c r="AI1755" s="67"/>
      <c r="AJ1755" s="68"/>
      <c r="AK1755" s="68"/>
      <c r="AL1755" s="68"/>
      <c r="AM1755" s="67"/>
      <c r="AN1755" s="67"/>
      <c r="AO1755" s="67"/>
      <c r="AP1755" s="67"/>
      <c r="AQ1755" s="67"/>
      <c r="AR1755" s="67"/>
      <c r="AS1755" s="67"/>
      <c r="AT1755" s="67"/>
      <c r="AU1755" s="67"/>
      <c r="AV1755" s="67"/>
      <c r="AW1755" s="67"/>
      <c r="AX1755" s="68"/>
      <c r="AY1755" s="68"/>
      <c r="AZ1755" s="69"/>
      <c r="BA1755" s="70"/>
      <c r="BB1755" s="71"/>
      <c r="BC1755" s="95"/>
      <c r="BD1755" s="41">
        <v>4</v>
      </c>
      <c r="BE1755" s="52">
        <v>43</v>
      </c>
      <c r="BF1755" s="103">
        <v>4355</v>
      </c>
      <c r="BG1755" s="275"/>
    </row>
    <row r="1756" spans="1:59" s="63" customFormat="1" ht="12.75" x14ac:dyDescent="0.2">
      <c r="A1756" s="196">
        <v>4</v>
      </c>
      <c r="B1756" s="197" t="s">
        <v>422</v>
      </c>
      <c r="C1756" s="208">
        <v>43</v>
      </c>
      <c r="D1756" s="209" t="s">
        <v>688</v>
      </c>
      <c r="E1756" s="212">
        <v>4355</v>
      </c>
      <c r="F1756" s="213" t="s">
        <v>735</v>
      </c>
      <c r="G1756" s="236" t="s">
        <v>736</v>
      </c>
      <c r="H1756" s="72" t="s">
        <v>47</v>
      </c>
      <c r="I1756" s="223"/>
      <c r="J1756" s="73"/>
      <c r="K1756" s="73"/>
      <c r="L1756" s="73"/>
      <c r="M1756" s="74"/>
      <c r="N1756" s="247"/>
      <c r="O1756" s="306"/>
      <c r="P1756" s="105"/>
      <c r="Q1756" s="75"/>
      <c r="R1756" s="75"/>
      <c r="S1756" s="75"/>
      <c r="T1756" s="75"/>
      <c r="U1756" s="75"/>
      <c r="V1756" s="75"/>
      <c r="W1756" s="75"/>
      <c r="X1756" s="75"/>
      <c r="Y1756" s="76">
        <f>IF(ISNUMBER(VLOOKUP(Y1758,P$7:W$7,MATCH(Y1758,P$7:W$7))),VLOOKUP(Y1758,P$7:W$7,MATCH(Y1758,P$7:W$7)),IF(N1760=0,"No Data",IF(Y1758&gt;0,"&lt;100",0)))</f>
        <v>5000</v>
      </c>
      <c r="Z1756" s="77">
        <f>IF(ISNUMBER(VLOOKUP(Z1760,P$7:W$7,MATCH(Z1760,P$7:W$7))),VLOOKUP(Z1760,P$7:W$7,MATCH(Z1760,P$7:W$7)),IF(N1760=0,"No Data",IF(Z1760&gt;0,"&lt;100",0)))</f>
        <v>5000</v>
      </c>
      <c r="AA1756" s="106">
        <f>IF(ISNUMBER(Z1756),Z1756,0)</f>
        <v>5000</v>
      </c>
      <c r="AB1756" s="75"/>
      <c r="AC1756" s="75"/>
      <c r="AD1756" s="75"/>
      <c r="AE1756" s="75"/>
      <c r="AF1756" s="75"/>
      <c r="AG1756" s="75"/>
      <c r="AH1756" s="75"/>
      <c r="AI1756" s="75"/>
      <c r="AJ1756" s="76">
        <f>IF(ISNUMBER(VLOOKUP(AJ1758,AB$7:AH$7,MATCH(AJ1758,AB$7:AH$7))),VLOOKUP(AJ1758,AB$7:AH$7,MATCH(AJ1758,AB$7:AH$7)),IF(N1760=0,"No Data",IF(AJ1758&gt;0,"&lt;50",0)))</f>
        <v>0</v>
      </c>
      <c r="AK1756" s="77">
        <f>IF(ISNUMBER(VLOOKUP(AK1760,AB$7:AH$7,MATCH(AK1760,AB$7:AH$7))),VLOOKUP(AK1760,AB$7:AH$7,MATCH(AK1760,AB$7:AH$7)),IF(N1760=0,"No Data",IF(AK1760&gt;0,"&lt;50",0)))</f>
        <v>0</v>
      </c>
      <c r="AL1756" s="106">
        <f>IF(ISNUMBER(AK1756),AK1756,0)</f>
        <v>0</v>
      </c>
      <c r="AM1756" s="75"/>
      <c r="AN1756" s="75"/>
      <c r="AO1756" s="75"/>
      <c r="AP1756" s="75"/>
      <c r="AQ1756" s="75"/>
      <c r="AR1756" s="75"/>
      <c r="AS1756" s="75"/>
      <c r="AT1756" s="75"/>
      <c r="AU1756" s="75"/>
      <c r="AV1756" s="75"/>
      <c r="AW1756" s="76">
        <f>IF(ISNUMBER(VLOOKUP(AW1758,AM$7:AU$7,MATCH(AW1758,AM$7:AU$7))),VLOOKUP(AW1758,AM$7:AU$7,MATCH(AW1758,AM$7:AU$7)),IF(N1760=0,"No Data",IF(AW1758&gt;0,"&lt;10",0)))</f>
        <v>1000</v>
      </c>
      <c r="AX1756" s="77">
        <f>IF(ISNUMBER(VLOOKUP(AX1760,AM$7:AU$7,MATCH(AX1760,AM$7:AU$7))),VLOOKUP(AX1760,AM$7:AU$7,MATCH(AX1760,AM$7:AU$7)),IF(N1760=0,"No Data",IF(AX1760&gt;0,"&lt;10",0)))</f>
        <v>1000</v>
      </c>
      <c r="AY1756" s="106">
        <f>IF(ISNUMBER(AX1756),AX1756,0)</f>
        <v>1000</v>
      </c>
      <c r="AZ1756" s="79"/>
      <c r="BA1756" s="80"/>
      <c r="BB1756" s="71"/>
      <c r="BC1756" s="95"/>
      <c r="BD1756" s="41">
        <v>4</v>
      </c>
      <c r="BE1756" s="52">
        <v>43</v>
      </c>
      <c r="BF1756" s="103">
        <v>4355</v>
      </c>
      <c r="BG1756" s="276" t="s">
        <v>47</v>
      </c>
    </row>
    <row r="1757" spans="1:59" s="63" customFormat="1" ht="12.75" x14ac:dyDescent="0.2">
      <c r="A1757" s="196">
        <v>4</v>
      </c>
      <c r="B1757" s="197" t="s">
        <v>422</v>
      </c>
      <c r="C1757" s="208">
        <v>43</v>
      </c>
      <c r="D1757" s="209" t="s">
        <v>688</v>
      </c>
      <c r="E1757" s="212">
        <v>4355</v>
      </c>
      <c r="F1757" s="213" t="s">
        <v>735</v>
      </c>
      <c r="G1757" s="236" t="s">
        <v>736</v>
      </c>
      <c r="H1757" s="81" t="s">
        <v>48</v>
      </c>
      <c r="I1757" s="223"/>
      <c r="J1757" s="73"/>
      <c r="K1757" s="73"/>
      <c r="L1757" s="73"/>
      <c r="M1757" s="74"/>
      <c r="N1757" s="247"/>
      <c r="O1757" s="306"/>
      <c r="P1757" s="105"/>
      <c r="Q1757" s="75"/>
      <c r="R1757" s="75"/>
      <c r="S1757" s="75"/>
      <c r="T1757" s="75"/>
      <c r="U1757" s="75"/>
      <c r="V1757" s="75"/>
      <c r="W1757" s="75"/>
      <c r="X1757" s="75"/>
      <c r="Y1757" s="82">
        <f>MIN(X1761:X1765)</f>
        <v>100</v>
      </c>
      <c r="Z1757" s="83"/>
      <c r="AA1757" s="83"/>
      <c r="AB1757" s="75"/>
      <c r="AC1757" s="75"/>
      <c r="AD1757" s="75"/>
      <c r="AE1757" s="75"/>
      <c r="AF1757" s="75"/>
      <c r="AG1757" s="75"/>
      <c r="AH1757" s="75"/>
      <c r="AI1757" s="75"/>
      <c r="AJ1757" s="82">
        <f>MIN(AI1761:AI1765)</f>
        <v>0</v>
      </c>
      <c r="AK1757" s="83"/>
      <c r="AL1757" s="83"/>
      <c r="AM1757" s="75"/>
      <c r="AN1757" s="75"/>
      <c r="AO1757" s="75"/>
      <c r="AP1757" s="75"/>
      <c r="AQ1757" s="75"/>
      <c r="AR1757" s="75"/>
      <c r="AS1757" s="75"/>
      <c r="AT1757" s="75"/>
      <c r="AU1757" s="75"/>
      <c r="AV1757" s="75"/>
      <c r="AW1757" s="82">
        <f>MIN(AV1761:AV1765)</f>
        <v>100</v>
      </c>
      <c r="AX1757" s="83"/>
      <c r="AY1757" s="83"/>
      <c r="AZ1757" s="79"/>
      <c r="BA1757" s="80"/>
      <c r="BB1757" s="71"/>
      <c r="BC1757" s="95"/>
      <c r="BD1757" s="41">
        <v>4</v>
      </c>
      <c r="BE1757" s="52">
        <v>43</v>
      </c>
      <c r="BF1757" s="103">
        <v>4355</v>
      </c>
      <c r="BG1757" s="278" t="s">
        <v>48</v>
      </c>
    </row>
    <row r="1758" spans="1:59" s="63" customFormat="1" ht="12.75" x14ac:dyDescent="0.2">
      <c r="A1758" s="196">
        <v>4</v>
      </c>
      <c r="B1758" s="197" t="s">
        <v>422</v>
      </c>
      <c r="C1758" s="208">
        <v>43</v>
      </c>
      <c r="D1758" s="209" t="s">
        <v>688</v>
      </c>
      <c r="E1758" s="212">
        <v>4355</v>
      </c>
      <c r="F1758" s="213" t="s">
        <v>735</v>
      </c>
      <c r="G1758" s="236" t="s">
        <v>736</v>
      </c>
      <c r="H1758" s="81" t="s">
        <v>49</v>
      </c>
      <c r="I1758" s="223"/>
      <c r="J1758" s="73"/>
      <c r="K1758" s="73"/>
      <c r="L1758" s="73"/>
      <c r="M1758" s="74"/>
      <c r="N1758" s="247"/>
      <c r="O1758" s="306"/>
      <c r="P1758" s="105"/>
      <c r="Q1758" s="75"/>
      <c r="R1758" s="75"/>
      <c r="S1758" s="75"/>
      <c r="T1758" s="75"/>
      <c r="U1758" s="75"/>
      <c r="V1758" s="75"/>
      <c r="W1758" s="75"/>
      <c r="X1758" s="75"/>
      <c r="Y1758" s="84">
        <f>IF(ISNUMBER(AVERAGE(X1761:X1765)),AVERAGE(X1761:X1765),0)</f>
        <v>8400</v>
      </c>
      <c r="Z1758" s="83"/>
      <c r="AA1758" s="83"/>
      <c r="AB1758" s="75"/>
      <c r="AC1758" s="75"/>
      <c r="AD1758" s="75"/>
      <c r="AE1758" s="75"/>
      <c r="AF1758" s="75"/>
      <c r="AG1758" s="75"/>
      <c r="AH1758" s="75"/>
      <c r="AI1758" s="75"/>
      <c r="AJ1758" s="84">
        <f>IF(ISNUMBER(AVERAGE(AI1761:AI1765)),AVERAGE(AI1761:AI1765),0)</f>
        <v>0</v>
      </c>
      <c r="AK1758" s="83"/>
      <c r="AL1758" s="83"/>
      <c r="AM1758" s="75"/>
      <c r="AN1758" s="75"/>
      <c r="AO1758" s="75"/>
      <c r="AP1758" s="75"/>
      <c r="AQ1758" s="75"/>
      <c r="AR1758" s="75"/>
      <c r="AS1758" s="75"/>
      <c r="AT1758" s="75"/>
      <c r="AU1758" s="75"/>
      <c r="AV1758" s="75"/>
      <c r="AW1758" s="84">
        <f>IF(ISNUMBER(AVERAGE(AV1761:AV1765)),AVERAGE(AV1761:AV1765),0)</f>
        <v>1033.3333333333333</v>
      </c>
      <c r="AX1758" s="83"/>
      <c r="AY1758" s="83"/>
      <c r="AZ1758" s="79"/>
      <c r="BA1758" s="80"/>
      <c r="BB1758" s="71"/>
      <c r="BC1758" s="95"/>
      <c r="BD1758" s="41">
        <v>4</v>
      </c>
      <c r="BE1758" s="52">
        <v>43</v>
      </c>
      <c r="BF1758" s="103">
        <v>4355</v>
      </c>
      <c r="BG1758" s="278" t="s">
        <v>49</v>
      </c>
    </row>
    <row r="1759" spans="1:59" s="63" customFormat="1" ht="12.75" x14ac:dyDescent="0.2">
      <c r="A1759" s="196">
        <v>4</v>
      </c>
      <c r="B1759" s="197" t="s">
        <v>422</v>
      </c>
      <c r="C1759" s="208">
        <v>43</v>
      </c>
      <c r="D1759" s="209" t="s">
        <v>688</v>
      </c>
      <c r="E1759" s="212">
        <v>4355</v>
      </c>
      <c r="F1759" s="213" t="s">
        <v>735</v>
      </c>
      <c r="G1759" s="236" t="s">
        <v>736</v>
      </c>
      <c r="H1759" s="81" t="s">
        <v>50</v>
      </c>
      <c r="I1759" s="223"/>
      <c r="J1759" s="73"/>
      <c r="K1759" s="73"/>
      <c r="L1759" s="73"/>
      <c r="M1759" s="74"/>
      <c r="N1759" s="247"/>
      <c r="O1759" s="306"/>
      <c r="P1759" s="105"/>
      <c r="Q1759" s="75"/>
      <c r="R1759" s="75"/>
      <c r="S1759" s="75"/>
      <c r="T1759" s="75"/>
      <c r="U1759" s="75"/>
      <c r="V1759" s="75"/>
      <c r="W1759" s="75"/>
      <c r="X1759" s="75"/>
      <c r="Y1759" s="84">
        <f>MAX(X1761:X1765)</f>
        <v>25000</v>
      </c>
      <c r="Z1759" s="83"/>
      <c r="AA1759" s="83"/>
      <c r="AB1759" s="75"/>
      <c r="AC1759" s="75"/>
      <c r="AD1759" s="75"/>
      <c r="AE1759" s="75"/>
      <c r="AF1759" s="75"/>
      <c r="AG1759" s="75"/>
      <c r="AH1759" s="75"/>
      <c r="AI1759" s="75"/>
      <c r="AJ1759" s="84">
        <f>MAX(AI1761:AI1765)</f>
        <v>0</v>
      </c>
      <c r="AK1759" s="83"/>
      <c r="AL1759" s="83"/>
      <c r="AM1759" s="75"/>
      <c r="AN1759" s="75"/>
      <c r="AO1759" s="75"/>
      <c r="AP1759" s="75"/>
      <c r="AQ1759" s="75"/>
      <c r="AR1759" s="75"/>
      <c r="AS1759" s="75"/>
      <c r="AT1759" s="75"/>
      <c r="AU1759" s="75"/>
      <c r="AV1759" s="75"/>
      <c r="AW1759" s="84">
        <f>MAX(AV1761:AV1765)</f>
        <v>2500</v>
      </c>
      <c r="AX1759" s="83"/>
      <c r="AY1759" s="83"/>
      <c r="AZ1759" s="79"/>
      <c r="BA1759" s="80"/>
      <c r="BB1759" s="71"/>
      <c r="BC1759" s="95"/>
      <c r="BD1759" s="41">
        <v>4</v>
      </c>
      <c r="BE1759" s="52">
        <v>43</v>
      </c>
      <c r="BF1759" s="103">
        <v>4355</v>
      </c>
      <c r="BG1759" s="278" t="s">
        <v>50</v>
      </c>
    </row>
    <row r="1760" spans="1:59" s="63" customFormat="1" ht="12.75" x14ac:dyDescent="0.2">
      <c r="A1760" s="196">
        <v>4</v>
      </c>
      <c r="B1760" s="197" t="s">
        <v>422</v>
      </c>
      <c r="C1760" s="208">
        <v>43</v>
      </c>
      <c r="D1760" s="209" t="s">
        <v>688</v>
      </c>
      <c r="E1760" s="212">
        <v>4355</v>
      </c>
      <c r="F1760" s="213" t="s">
        <v>735</v>
      </c>
      <c r="G1760" s="236" t="s">
        <v>736</v>
      </c>
      <c r="H1760" s="85" t="s">
        <v>51</v>
      </c>
      <c r="I1760" s="223"/>
      <c r="J1760" s="73"/>
      <c r="K1760" s="73"/>
      <c r="L1760" s="73"/>
      <c r="M1760" s="74"/>
      <c r="N1760" s="320">
        <f>SUM(N1761:N1765)</f>
        <v>3</v>
      </c>
      <c r="O1760" s="293">
        <f>SUM(O1761:O1765)</f>
        <v>1</v>
      </c>
      <c r="P1760" s="292"/>
      <c r="Q1760" s="87"/>
      <c r="R1760" s="87"/>
      <c r="S1760" s="87"/>
      <c r="T1760" s="87"/>
      <c r="U1760" s="87"/>
      <c r="V1760" s="87"/>
      <c r="W1760" s="87"/>
      <c r="X1760" s="87"/>
      <c r="Y1760" s="88"/>
      <c r="Z1760" s="119">
        <f>SUM(Z1761:Z1765)</f>
        <v>8399.9999999999982</v>
      </c>
      <c r="AA1760" s="88"/>
      <c r="AB1760" s="87"/>
      <c r="AC1760" s="87"/>
      <c r="AD1760" s="87"/>
      <c r="AE1760" s="87"/>
      <c r="AF1760" s="87"/>
      <c r="AG1760" s="87"/>
      <c r="AH1760" s="87"/>
      <c r="AI1760" s="87"/>
      <c r="AJ1760" s="88"/>
      <c r="AK1760" s="119">
        <f>SUM(AK1761:AK1765)</f>
        <v>0</v>
      </c>
      <c r="AL1760" s="88"/>
      <c r="AM1760" s="87"/>
      <c r="AN1760" s="87"/>
      <c r="AO1760" s="87"/>
      <c r="AP1760" s="87"/>
      <c r="AQ1760" s="87"/>
      <c r="AR1760" s="87"/>
      <c r="AS1760" s="87"/>
      <c r="AT1760" s="87"/>
      <c r="AU1760" s="87"/>
      <c r="AV1760" s="87"/>
      <c r="AW1760" s="112"/>
      <c r="AX1760" s="119">
        <f>SUM(AX1761:AX1765)</f>
        <v>1033.3333333333333</v>
      </c>
      <c r="AY1760" s="88"/>
      <c r="AZ1760" s="79"/>
      <c r="BA1760" s="80"/>
      <c r="BB1760" s="71"/>
      <c r="BC1760" s="95"/>
      <c r="BD1760" s="41">
        <v>4</v>
      </c>
      <c r="BE1760" s="52">
        <v>43</v>
      </c>
      <c r="BF1760" s="103">
        <v>4355</v>
      </c>
      <c r="BG1760" s="279" t="s">
        <v>51</v>
      </c>
    </row>
    <row r="1761" spans="1:59" s="63" customFormat="1" ht="36" x14ac:dyDescent="0.2">
      <c r="A1761" s="196">
        <v>4</v>
      </c>
      <c r="B1761" s="197" t="s">
        <v>422</v>
      </c>
      <c r="C1761" s="208">
        <v>43</v>
      </c>
      <c r="D1761" s="209" t="s">
        <v>688</v>
      </c>
      <c r="E1761" s="212">
        <v>4355</v>
      </c>
      <c r="F1761" s="213" t="s">
        <v>735</v>
      </c>
      <c r="G1761" s="236" t="s">
        <v>736</v>
      </c>
      <c r="H1761" s="89" t="s">
        <v>52</v>
      </c>
      <c r="I1761" s="90" t="s">
        <v>611</v>
      </c>
      <c r="J1761" s="90" t="s">
        <v>737</v>
      </c>
      <c r="K1761" s="90" t="s">
        <v>64</v>
      </c>
      <c r="L1761" s="90" t="s">
        <v>119</v>
      </c>
      <c r="M1761" s="91"/>
      <c r="N1761" s="312">
        <v>1</v>
      </c>
      <c r="O1761" s="313">
        <f>N1761/N$1760</f>
        <v>0.33333333333333331</v>
      </c>
      <c r="P1761" s="104">
        <v>1</v>
      </c>
      <c r="Q1761" s="92"/>
      <c r="R1761" s="92"/>
      <c r="S1761" s="92"/>
      <c r="T1761" s="92"/>
      <c r="U1761" s="92"/>
      <c r="V1761" s="92"/>
      <c r="W1761" s="92"/>
      <c r="X1761" s="109">
        <f>P1761*P$7+Q1761*Q$7+R1761*R$7+S1761*S$7+T1761*T$7+U1761*U$7+V1761*V$7+W1761*W$7</f>
        <v>100</v>
      </c>
      <c r="Y1761" s="83"/>
      <c r="Z1761" s="110">
        <f>X1761*$O1761</f>
        <v>33.333333333333329</v>
      </c>
      <c r="AA1761" s="111"/>
      <c r="AB1761" s="92"/>
      <c r="AC1761" s="92"/>
      <c r="AD1761" s="92"/>
      <c r="AE1761" s="92"/>
      <c r="AF1761" s="92"/>
      <c r="AG1761" s="92"/>
      <c r="AH1761" s="92"/>
      <c r="AI1761" s="109">
        <f>AB1761*AB$7+AC1761*AC$7+AD1761*AD$7+AE1761*AE$7+AF1761*AF$7+AG1761*AG$7+AH1761*AH$7</f>
        <v>0</v>
      </c>
      <c r="AJ1761" s="83"/>
      <c r="AK1761" s="110">
        <f>AI1761*$O1761</f>
        <v>0</v>
      </c>
      <c r="AL1761" s="111"/>
      <c r="AM1761" s="92"/>
      <c r="AN1761" s="92"/>
      <c r="AO1761" s="92"/>
      <c r="AP1761" s="92"/>
      <c r="AQ1761" s="92"/>
      <c r="AR1761" s="92"/>
      <c r="AS1761" s="92"/>
      <c r="AT1761" s="92">
        <v>1</v>
      </c>
      <c r="AU1761" s="92"/>
      <c r="AV1761" s="109">
        <f>AM1761*AM$7+AN1761*AN$7+AO1761*AO$7+AP1761*AP$7+AQ1761*AQ$7+AR1761*AR$7+AS1761*AS$7+AT1761*AT$7+AU1761*AU$7</f>
        <v>2500</v>
      </c>
      <c r="AW1761" s="75"/>
      <c r="AX1761" s="110">
        <f>AV1761*$O1761</f>
        <v>833.33333333333326</v>
      </c>
      <c r="AY1761" s="111"/>
      <c r="AZ1761" s="93"/>
      <c r="BA1761" s="94" t="s">
        <v>62</v>
      </c>
      <c r="BB1761" s="71"/>
      <c r="BC1761" s="95"/>
      <c r="BD1761" s="41">
        <v>4</v>
      </c>
      <c r="BE1761" s="52">
        <v>43</v>
      </c>
      <c r="BF1761" s="103">
        <v>4355</v>
      </c>
      <c r="BG1761" s="280" t="s">
        <v>52</v>
      </c>
    </row>
    <row r="1762" spans="1:59" s="63" customFormat="1" ht="12.75" x14ac:dyDescent="0.2">
      <c r="A1762" s="196">
        <v>4</v>
      </c>
      <c r="B1762" s="197" t="s">
        <v>422</v>
      </c>
      <c r="C1762" s="208">
        <v>43</v>
      </c>
      <c r="D1762" s="209" t="s">
        <v>688</v>
      </c>
      <c r="E1762" s="212">
        <v>4355</v>
      </c>
      <c r="F1762" s="213" t="s">
        <v>735</v>
      </c>
      <c r="G1762" s="236" t="s">
        <v>736</v>
      </c>
      <c r="H1762" s="89"/>
      <c r="I1762" s="90" t="s">
        <v>738</v>
      </c>
      <c r="J1762" s="90"/>
      <c r="K1762" s="90" t="s">
        <v>64</v>
      </c>
      <c r="L1762" s="90" t="s">
        <v>533</v>
      </c>
      <c r="M1762" s="91"/>
      <c r="N1762" s="312">
        <v>1</v>
      </c>
      <c r="O1762" s="313">
        <f>N1762/N$1760</f>
        <v>0.33333333333333331</v>
      </c>
      <c r="P1762" s="104">
        <v>1</v>
      </c>
      <c r="Q1762" s="92"/>
      <c r="R1762" s="92"/>
      <c r="S1762" s="92"/>
      <c r="T1762" s="92"/>
      <c r="U1762" s="92"/>
      <c r="V1762" s="92"/>
      <c r="W1762" s="92"/>
      <c r="X1762" s="109">
        <f>P1762*P$7+Q1762*Q$7+R1762*R$7+S1762*S$7+T1762*T$7+U1762*U$7+V1762*V$7+W1762*W$7</f>
        <v>100</v>
      </c>
      <c r="Y1762" s="83"/>
      <c r="Z1762" s="110">
        <f>X1762*$O1762</f>
        <v>33.333333333333329</v>
      </c>
      <c r="AA1762" s="111"/>
      <c r="AB1762" s="92"/>
      <c r="AC1762" s="92"/>
      <c r="AD1762" s="92"/>
      <c r="AE1762" s="92"/>
      <c r="AF1762" s="92"/>
      <c r="AG1762" s="92"/>
      <c r="AH1762" s="92"/>
      <c r="AI1762" s="109">
        <f>AB1762*AB$7+AC1762*AC$7+AD1762*AD$7+AE1762*AE$7+AF1762*AF$7+AG1762*AG$7+AH1762*AH$7</f>
        <v>0</v>
      </c>
      <c r="AJ1762" s="83"/>
      <c r="AK1762" s="110">
        <f>AI1762*$O1762</f>
        <v>0</v>
      </c>
      <c r="AL1762" s="111"/>
      <c r="AM1762" s="92"/>
      <c r="AN1762" s="92"/>
      <c r="AO1762" s="92"/>
      <c r="AP1762" s="92"/>
      <c r="AQ1762" s="92"/>
      <c r="AR1762" s="92">
        <v>1</v>
      </c>
      <c r="AS1762" s="92"/>
      <c r="AT1762" s="92"/>
      <c r="AU1762" s="92"/>
      <c r="AV1762" s="109">
        <f>AM1762*AM$7+AN1762*AN$7+AO1762*AO$7+AP1762*AP$7+AQ1762*AQ$7+AR1762*AR$7+AS1762*AS$7+AT1762*AT$7+AU1762*AU$7</f>
        <v>500</v>
      </c>
      <c r="AW1762" s="75"/>
      <c r="AX1762" s="110">
        <f>AV1762*$O1762</f>
        <v>166.66666666666666</v>
      </c>
      <c r="AY1762" s="111"/>
      <c r="AZ1762" s="93"/>
      <c r="BA1762" s="94" t="s">
        <v>62</v>
      </c>
      <c r="BB1762" s="71"/>
      <c r="BC1762" s="95"/>
      <c r="BD1762" s="41">
        <v>4</v>
      </c>
      <c r="BE1762" s="52">
        <v>43</v>
      </c>
      <c r="BF1762" s="103">
        <v>4355</v>
      </c>
      <c r="BG1762" s="280" t="s">
        <v>52</v>
      </c>
    </row>
    <row r="1763" spans="1:59" s="63" customFormat="1" ht="12.75" x14ac:dyDescent="0.2">
      <c r="A1763" s="196">
        <v>4</v>
      </c>
      <c r="B1763" s="197" t="s">
        <v>422</v>
      </c>
      <c r="C1763" s="208">
        <v>43</v>
      </c>
      <c r="D1763" s="209" t="s">
        <v>688</v>
      </c>
      <c r="E1763" s="212">
        <v>4355</v>
      </c>
      <c r="F1763" s="213" t="s">
        <v>735</v>
      </c>
      <c r="G1763" s="236" t="s">
        <v>736</v>
      </c>
      <c r="H1763" s="89"/>
      <c r="I1763" s="90" t="s">
        <v>739</v>
      </c>
      <c r="J1763" s="90"/>
      <c r="K1763" s="90" t="s">
        <v>73</v>
      </c>
      <c r="L1763" s="90" t="s">
        <v>69</v>
      </c>
      <c r="M1763" s="91"/>
      <c r="N1763" s="312">
        <v>1</v>
      </c>
      <c r="O1763" s="313">
        <f>N1763/N$1760</f>
        <v>0.33333333333333331</v>
      </c>
      <c r="P1763" s="104"/>
      <c r="Q1763" s="92"/>
      <c r="R1763" s="92"/>
      <c r="S1763" s="92"/>
      <c r="T1763" s="92"/>
      <c r="U1763" s="92"/>
      <c r="V1763" s="92"/>
      <c r="W1763" s="92">
        <v>1</v>
      </c>
      <c r="X1763" s="109">
        <f>P1763*P$7+Q1763*Q$7+R1763*R$7+S1763*S$7+T1763*T$7+U1763*U$7+V1763*V$7+W1763*W$7</f>
        <v>25000</v>
      </c>
      <c r="Y1763" s="83"/>
      <c r="Z1763" s="110">
        <f>X1763*$O1763</f>
        <v>8333.3333333333321</v>
      </c>
      <c r="AA1763" s="111"/>
      <c r="AB1763" s="92"/>
      <c r="AC1763" s="92"/>
      <c r="AD1763" s="92"/>
      <c r="AE1763" s="92"/>
      <c r="AF1763" s="92"/>
      <c r="AG1763" s="92"/>
      <c r="AH1763" s="92"/>
      <c r="AI1763" s="109">
        <f>AB1763*AB$7+AC1763*AC$7+AD1763*AD$7+AE1763*AE$7+AF1763*AF$7+AG1763*AG$7+AH1763*AH$7</f>
        <v>0</v>
      </c>
      <c r="AJ1763" s="83"/>
      <c r="AK1763" s="110">
        <f>AI1763*$O1763</f>
        <v>0</v>
      </c>
      <c r="AL1763" s="111"/>
      <c r="AM1763" s="92"/>
      <c r="AN1763" s="92"/>
      <c r="AO1763" s="92"/>
      <c r="AP1763" s="92">
        <v>1</v>
      </c>
      <c r="AQ1763" s="92"/>
      <c r="AR1763" s="92"/>
      <c r="AS1763" s="92"/>
      <c r="AT1763" s="92"/>
      <c r="AU1763" s="92"/>
      <c r="AV1763" s="109">
        <f>AM1763*AM$7+AN1763*AN$7+AO1763*AO$7+AP1763*AP$7+AQ1763*AQ$7+AR1763*AR$7+AS1763*AS$7+AT1763*AT$7+AU1763*AU$7</f>
        <v>100</v>
      </c>
      <c r="AW1763" s="75"/>
      <c r="AX1763" s="110">
        <f>AV1763*$O1763</f>
        <v>33.333333333333329</v>
      </c>
      <c r="AY1763" s="111"/>
      <c r="AZ1763" s="93"/>
      <c r="BA1763" s="94" t="s">
        <v>62</v>
      </c>
      <c r="BB1763" s="71"/>
      <c r="BC1763" s="95"/>
      <c r="BD1763" s="41">
        <v>4</v>
      </c>
      <c r="BE1763" s="52">
        <v>43</v>
      </c>
      <c r="BF1763" s="103">
        <v>4355</v>
      </c>
      <c r="BG1763" s="280" t="s">
        <v>52</v>
      </c>
    </row>
    <row r="1764" spans="1:59" s="63" customFormat="1" ht="12.75" x14ac:dyDescent="0.2">
      <c r="A1764" s="196">
        <v>4</v>
      </c>
      <c r="B1764" s="197" t="s">
        <v>422</v>
      </c>
      <c r="C1764" s="208">
        <v>43</v>
      </c>
      <c r="D1764" s="209" t="s">
        <v>688</v>
      </c>
      <c r="E1764" s="212">
        <v>4355</v>
      </c>
      <c r="F1764" s="213" t="s">
        <v>735</v>
      </c>
      <c r="G1764" s="236" t="s">
        <v>736</v>
      </c>
      <c r="H1764" s="65"/>
      <c r="I1764" s="222"/>
      <c r="J1764" s="66"/>
      <c r="K1764" s="66"/>
      <c r="L1764" s="66"/>
      <c r="M1764" s="64"/>
      <c r="N1764" s="304"/>
      <c r="O1764" s="305"/>
      <c r="P1764" s="127"/>
      <c r="Q1764" s="67"/>
      <c r="R1764" s="67"/>
      <c r="S1764" s="67"/>
      <c r="T1764" s="67"/>
      <c r="U1764" s="67"/>
      <c r="V1764" s="67"/>
      <c r="W1764" s="67"/>
      <c r="X1764" s="67"/>
      <c r="Y1764" s="68"/>
      <c r="Z1764" s="68"/>
      <c r="AA1764" s="68"/>
      <c r="AB1764" s="67"/>
      <c r="AC1764" s="67"/>
      <c r="AD1764" s="67"/>
      <c r="AE1764" s="67"/>
      <c r="AF1764" s="67"/>
      <c r="AG1764" s="67"/>
      <c r="AH1764" s="67"/>
      <c r="AI1764" s="67"/>
      <c r="AJ1764" s="68"/>
      <c r="AK1764" s="68"/>
      <c r="AL1764" s="68"/>
      <c r="AM1764" s="67"/>
      <c r="AN1764" s="67"/>
      <c r="AO1764" s="67"/>
      <c r="AP1764" s="67"/>
      <c r="AQ1764" s="67"/>
      <c r="AR1764" s="67"/>
      <c r="AS1764" s="67"/>
      <c r="AT1764" s="67"/>
      <c r="AU1764" s="67"/>
      <c r="AV1764" s="67"/>
      <c r="AW1764" s="67"/>
      <c r="AX1764" s="68"/>
      <c r="AY1764" s="68"/>
      <c r="AZ1764" s="69"/>
      <c r="BA1764" s="70"/>
      <c r="BB1764" s="71"/>
      <c r="BC1764" s="95"/>
      <c r="BD1764" s="41">
        <v>4</v>
      </c>
      <c r="BE1764" s="52">
        <v>43</v>
      </c>
      <c r="BF1764" s="103">
        <v>4355</v>
      </c>
      <c r="BG1764" s="275"/>
    </row>
    <row r="1765" spans="1:59" s="63" customFormat="1" ht="12.75" x14ac:dyDescent="0.2">
      <c r="A1765" s="196">
        <v>4</v>
      </c>
      <c r="B1765" s="197" t="s">
        <v>422</v>
      </c>
      <c r="C1765" s="208">
        <v>43</v>
      </c>
      <c r="D1765" s="209" t="s">
        <v>688</v>
      </c>
      <c r="E1765" s="212">
        <v>4355</v>
      </c>
      <c r="F1765" s="213" t="s">
        <v>735</v>
      </c>
      <c r="G1765" s="232"/>
      <c r="H1765" s="97"/>
      <c r="I1765" s="224"/>
      <c r="J1765" s="98"/>
      <c r="K1765" s="98"/>
      <c r="L1765" s="98"/>
      <c r="M1765" s="96"/>
      <c r="N1765" s="307"/>
      <c r="O1765" s="246"/>
      <c r="P1765" s="124"/>
      <c r="Q1765" s="99"/>
      <c r="R1765" s="99"/>
      <c r="S1765" s="99"/>
      <c r="T1765" s="99"/>
      <c r="U1765" s="99"/>
      <c r="V1765" s="99"/>
      <c r="W1765" s="99"/>
      <c r="X1765" s="99"/>
      <c r="Y1765" s="100"/>
      <c r="Z1765" s="100"/>
      <c r="AA1765" s="100"/>
      <c r="AB1765" s="99"/>
      <c r="AC1765" s="99"/>
      <c r="AD1765" s="99"/>
      <c r="AE1765" s="99"/>
      <c r="AF1765" s="99"/>
      <c r="AG1765" s="99"/>
      <c r="AH1765" s="99"/>
      <c r="AI1765" s="99"/>
      <c r="AJ1765" s="100"/>
      <c r="AK1765" s="100"/>
      <c r="AL1765" s="100"/>
      <c r="AM1765" s="99"/>
      <c r="AN1765" s="99"/>
      <c r="AO1765" s="99"/>
      <c r="AP1765" s="99"/>
      <c r="AQ1765" s="99"/>
      <c r="AR1765" s="99"/>
      <c r="AS1765" s="99"/>
      <c r="AT1765" s="99"/>
      <c r="AU1765" s="99"/>
      <c r="AV1765" s="99"/>
      <c r="AW1765" s="99"/>
      <c r="AX1765" s="100"/>
      <c r="AY1765" s="100"/>
      <c r="AZ1765" s="101"/>
      <c r="BA1765" s="102"/>
      <c r="BB1765" s="95"/>
      <c r="BC1765" s="95"/>
      <c r="BD1765" s="41">
        <v>4</v>
      </c>
      <c r="BE1765" s="52">
        <v>43</v>
      </c>
      <c r="BF1765" s="103">
        <v>4355</v>
      </c>
      <c r="BG1765" s="277"/>
    </row>
    <row r="1766" spans="1:59" s="63" customFormat="1" ht="12.75" x14ac:dyDescent="0.2">
      <c r="A1766" s="196">
        <v>4</v>
      </c>
      <c r="B1766" s="197" t="s">
        <v>422</v>
      </c>
      <c r="C1766" s="208">
        <v>43</v>
      </c>
      <c r="D1766" s="209" t="s">
        <v>688</v>
      </c>
      <c r="E1766" s="212">
        <v>4355</v>
      </c>
      <c r="F1766" s="213" t="s">
        <v>735</v>
      </c>
      <c r="G1766" s="231"/>
      <c r="H1766" s="65"/>
      <c r="I1766" s="222"/>
      <c r="J1766" s="66"/>
      <c r="K1766" s="66"/>
      <c r="L1766" s="66"/>
      <c r="M1766" s="64"/>
      <c r="N1766" s="304"/>
      <c r="O1766" s="305"/>
      <c r="P1766" s="127"/>
      <c r="Q1766" s="67"/>
      <c r="R1766" s="67"/>
      <c r="S1766" s="67"/>
      <c r="T1766" s="67"/>
      <c r="U1766" s="67"/>
      <c r="V1766" s="67"/>
      <c r="W1766" s="67"/>
      <c r="X1766" s="67"/>
      <c r="Y1766" s="68"/>
      <c r="Z1766" s="68"/>
      <c r="AA1766" s="68"/>
      <c r="AB1766" s="67"/>
      <c r="AC1766" s="67"/>
      <c r="AD1766" s="67"/>
      <c r="AE1766" s="67"/>
      <c r="AF1766" s="67"/>
      <c r="AG1766" s="67"/>
      <c r="AH1766" s="67"/>
      <c r="AI1766" s="67"/>
      <c r="AJ1766" s="68"/>
      <c r="AK1766" s="68"/>
      <c r="AL1766" s="68"/>
      <c r="AM1766" s="67"/>
      <c r="AN1766" s="67"/>
      <c r="AO1766" s="67"/>
      <c r="AP1766" s="67"/>
      <c r="AQ1766" s="67"/>
      <c r="AR1766" s="67"/>
      <c r="AS1766" s="67"/>
      <c r="AT1766" s="67"/>
      <c r="AU1766" s="67"/>
      <c r="AV1766" s="67"/>
      <c r="AW1766" s="67"/>
      <c r="AX1766" s="68"/>
      <c r="AY1766" s="68"/>
      <c r="AZ1766" s="69"/>
      <c r="BA1766" s="70"/>
      <c r="BB1766" s="71"/>
      <c r="BC1766" s="95"/>
      <c r="BD1766" s="41">
        <v>4</v>
      </c>
      <c r="BE1766" s="52">
        <v>43</v>
      </c>
      <c r="BF1766" s="103">
        <v>4355</v>
      </c>
      <c r="BG1766" s="275"/>
    </row>
    <row r="1767" spans="1:59" s="63" customFormat="1" ht="12.75" x14ac:dyDescent="0.2">
      <c r="A1767" s="196">
        <v>4</v>
      </c>
      <c r="B1767" s="197" t="s">
        <v>422</v>
      </c>
      <c r="C1767" s="208">
        <v>43</v>
      </c>
      <c r="D1767" s="209" t="s">
        <v>688</v>
      </c>
      <c r="E1767" s="212">
        <v>4355</v>
      </c>
      <c r="F1767" s="213" t="s">
        <v>735</v>
      </c>
      <c r="G1767" s="231" t="s">
        <v>729</v>
      </c>
      <c r="H1767" s="72" t="s">
        <v>1233</v>
      </c>
      <c r="I1767" s="223" t="s">
        <v>1247</v>
      </c>
      <c r="J1767" s="73"/>
      <c r="K1767" s="73"/>
      <c r="L1767" s="73"/>
      <c r="M1767" s="74"/>
      <c r="N1767" s="247"/>
      <c r="O1767" s="306"/>
      <c r="P1767" s="105"/>
      <c r="Q1767" s="75"/>
      <c r="R1767" s="75"/>
      <c r="S1767" s="75"/>
      <c r="T1767" s="75"/>
      <c r="U1767" s="75"/>
      <c r="V1767" s="75"/>
      <c r="W1767" s="75"/>
      <c r="X1767" s="75"/>
      <c r="Y1767" s="76" t="s">
        <v>1241</v>
      </c>
      <c r="Z1767" s="77" t="s">
        <v>1241</v>
      </c>
      <c r="AA1767" s="78">
        <f>AA$2549</f>
        <v>5000</v>
      </c>
      <c r="AB1767" s="75"/>
      <c r="AC1767" s="75"/>
      <c r="AD1767" s="75"/>
      <c r="AE1767" s="75"/>
      <c r="AF1767" s="75"/>
      <c r="AG1767" s="75"/>
      <c r="AH1767" s="75"/>
      <c r="AI1767" s="75"/>
      <c r="AJ1767" s="76" t="s">
        <v>1241</v>
      </c>
      <c r="AK1767" s="77" t="s">
        <v>1241</v>
      </c>
      <c r="AL1767" s="78">
        <f>AL$2549</f>
        <v>0</v>
      </c>
      <c r="AM1767" s="75"/>
      <c r="AN1767" s="75"/>
      <c r="AO1767" s="75"/>
      <c r="AP1767" s="75"/>
      <c r="AQ1767" s="75"/>
      <c r="AR1767" s="75"/>
      <c r="AS1767" s="75"/>
      <c r="AT1767" s="75"/>
      <c r="AU1767" s="75"/>
      <c r="AV1767" s="75"/>
      <c r="AW1767" s="76" t="s">
        <v>1241</v>
      </c>
      <c r="AX1767" s="77" t="s">
        <v>1241</v>
      </c>
      <c r="AY1767" s="78">
        <f>AY$2549</f>
        <v>500</v>
      </c>
      <c r="AZ1767" s="79"/>
      <c r="BA1767" s="80" t="str">
        <f>I1767</f>
        <v>&gt; see 4711, Thermal insulation</v>
      </c>
      <c r="BB1767" s="71"/>
      <c r="BC1767" s="95"/>
      <c r="BD1767" s="41">
        <v>4</v>
      </c>
      <c r="BE1767" s="52">
        <v>43</v>
      </c>
      <c r="BF1767" s="103">
        <v>4355</v>
      </c>
      <c r="BG1767" s="276" t="str">
        <f>H1767</f>
        <v>Default Scenario (Link)</v>
      </c>
    </row>
    <row r="1768" spans="1:59" s="63" customFormat="1" ht="12.75" x14ac:dyDescent="0.2">
      <c r="A1768" s="196">
        <v>4</v>
      </c>
      <c r="B1768" s="197" t="s">
        <v>422</v>
      </c>
      <c r="C1768" s="208">
        <v>43</v>
      </c>
      <c r="D1768" s="209" t="s">
        <v>688</v>
      </c>
      <c r="E1768" s="212">
        <v>4355</v>
      </c>
      <c r="F1768" s="213" t="s">
        <v>735</v>
      </c>
      <c r="G1768" s="231"/>
      <c r="H1768" s="65"/>
      <c r="I1768" s="222"/>
      <c r="J1768" s="66"/>
      <c r="K1768" s="66"/>
      <c r="L1768" s="66"/>
      <c r="M1768" s="64"/>
      <c r="N1768" s="304"/>
      <c r="O1768" s="305"/>
      <c r="P1768" s="127"/>
      <c r="Q1768" s="67"/>
      <c r="R1768" s="67"/>
      <c r="S1768" s="67"/>
      <c r="T1768" s="67"/>
      <c r="U1768" s="67"/>
      <c r="V1768" s="67"/>
      <c r="W1768" s="67"/>
      <c r="X1768" s="67"/>
      <c r="Y1768" s="68"/>
      <c r="Z1768" s="68"/>
      <c r="AA1768" s="68"/>
      <c r="AB1768" s="67"/>
      <c r="AC1768" s="67"/>
      <c r="AD1768" s="67"/>
      <c r="AE1768" s="67"/>
      <c r="AF1768" s="67"/>
      <c r="AG1768" s="67"/>
      <c r="AH1768" s="67"/>
      <c r="AI1768" s="67"/>
      <c r="AJ1768" s="68"/>
      <c r="AK1768" s="68"/>
      <c r="AL1768" s="68"/>
      <c r="AM1768" s="67"/>
      <c r="AN1768" s="67"/>
      <c r="AO1768" s="67"/>
      <c r="AP1768" s="67"/>
      <c r="AQ1768" s="67"/>
      <c r="AR1768" s="67"/>
      <c r="AS1768" s="67"/>
      <c r="AT1768" s="67"/>
      <c r="AU1768" s="67"/>
      <c r="AV1768" s="67"/>
      <c r="AW1768" s="67"/>
      <c r="AX1768" s="68"/>
      <c r="AY1768" s="68"/>
      <c r="AZ1768" s="69"/>
      <c r="BA1768" s="70"/>
      <c r="BB1768" s="71"/>
      <c r="BC1768" s="95"/>
      <c r="BD1768" s="41">
        <v>4</v>
      </c>
      <c r="BE1768" s="52">
        <v>43</v>
      </c>
      <c r="BF1768" s="103">
        <v>4355</v>
      </c>
      <c r="BG1768" s="275"/>
    </row>
    <row r="1769" spans="1:59" s="63" customFormat="1" ht="12.75" x14ac:dyDescent="0.2">
      <c r="A1769" s="196">
        <v>4</v>
      </c>
      <c r="B1769" s="197" t="s">
        <v>422</v>
      </c>
      <c r="C1769" s="208">
        <v>43</v>
      </c>
      <c r="D1769" s="209" t="s">
        <v>688</v>
      </c>
      <c r="E1769" s="212">
        <v>4355</v>
      </c>
      <c r="F1769" s="213" t="s">
        <v>735</v>
      </c>
      <c r="G1769" s="232"/>
      <c r="H1769" s="97"/>
      <c r="I1769" s="224"/>
      <c r="J1769" s="98"/>
      <c r="K1769" s="98"/>
      <c r="L1769" s="98"/>
      <c r="M1769" s="96"/>
      <c r="N1769" s="307"/>
      <c r="O1769" s="246"/>
      <c r="P1769" s="124"/>
      <c r="Q1769" s="99"/>
      <c r="R1769" s="99"/>
      <c r="S1769" s="99"/>
      <c r="T1769" s="99"/>
      <c r="U1769" s="99"/>
      <c r="V1769" s="99"/>
      <c r="W1769" s="99"/>
      <c r="X1769" s="99"/>
      <c r="Y1769" s="100"/>
      <c r="Z1769" s="100"/>
      <c r="AA1769" s="100"/>
      <c r="AB1769" s="99"/>
      <c r="AC1769" s="99"/>
      <c r="AD1769" s="99"/>
      <c r="AE1769" s="99"/>
      <c r="AF1769" s="99"/>
      <c r="AG1769" s="99"/>
      <c r="AH1769" s="99"/>
      <c r="AI1769" s="99"/>
      <c r="AJ1769" s="100"/>
      <c r="AK1769" s="100"/>
      <c r="AL1769" s="100"/>
      <c r="AM1769" s="99"/>
      <c r="AN1769" s="99"/>
      <c r="AO1769" s="99"/>
      <c r="AP1769" s="99"/>
      <c r="AQ1769" s="99"/>
      <c r="AR1769" s="99"/>
      <c r="AS1769" s="99"/>
      <c r="AT1769" s="99"/>
      <c r="AU1769" s="99"/>
      <c r="AV1769" s="99"/>
      <c r="AW1769" s="99"/>
      <c r="AX1769" s="100"/>
      <c r="AY1769" s="100"/>
      <c r="AZ1769" s="101"/>
      <c r="BA1769" s="102"/>
      <c r="BB1769" s="95"/>
      <c r="BC1769" s="95"/>
      <c r="BD1769" s="41">
        <v>4</v>
      </c>
      <c r="BE1769" s="52">
        <v>43</v>
      </c>
      <c r="BF1769" s="103">
        <v>4355</v>
      </c>
      <c r="BG1769" s="277"/>
    </row>
    <row r="1770" spans="1:59" x14ac:dyDescent="0.25">
      <c r="A1770" s="196">
        <v>4</v>
      </c>
      <c r="B1770" s="197" t="s">
        <v>422</v>
      </c>
      <c r="C1770" s="208">
        <v>43</v>
      </c>
      <c r="D1770" s="209" t="s">
        <v>688</v>
      </c>
      <c r="E1770" s="210">
        <v>4361</v>
      </c>
      <c r="F1770" s="211" t="s">
        <v>740</v>
      </c>
      <c r="G1770" s="235"/>
      <c r="H1770" s="145"/>
      <c r="I1770" s="221"/>
      <c r="J1770" s="57"/>
      <c r="K1770" s="57"/>
      <c r="L1770" s="57"/>
      <c r="M1770" s="144"/>
      <c r="N1770" s="324"/>
      <c r="O1770" s="325"/>
      <c r="P1770" s="146"/>
      <c r="Q1770" s="146"/>
      <c r="R1770" s="146"/>
      <c r="S1770" s="146"/>
      <c r="T1770" s="146"/>
      <c r="U1770" s="146"/>
      <c r="V1770" s="146"/>
      <c r="W1770" s="146"/>
      <c r="X1770" s="146"/>
      <c r="Y1770" s="59"/>
      <c r="Z1770" s="123"/>
      <c r="AA1770" s="123"/>
      <c r="AB1770" s="146"/>
      <c r="AC1770" s="146"/>
      <c r="AD1770" s="146"/>
      <c r="AE1770" s="146"/>
      <c r="AF1770" s="146"/>
      <c r="AG1770" s="146"/>
      <c r="AH1770" s="146"/>
      <c r="AI1770" s="146"/>
      <c r="AJ1770" s="59"/>
      <c r="AK1770" s="123"/>
      <c r="AL1770" s="123"/>
      <c r="AM1770" s="146"/>
      <c r="AN1770" s="146"/>
      <c r="AO1770" s="146"/>
      <c r="AP1770" s="146"/>
      <c r="AQ1770" s="146"/>
      <c r="AR1770" s="146"/>
      <c r="AS1770" s="146"/>
      <c r="AT1770" s="146"/>
      <c r="AU1770" s="146"/>
      <c r="AV1770" s="146"/>
      <c r="AW1770" s="58"/>
      <c r="AX1770" s="123"/>
      <c r="AY1770" s="59"/>
      <c r="AZ1770" s="147"/>
      <c r="BA1770" s="148"/>
      <c r="BB1770" s="143"/>
      <c r="BC1770" s="143"/>
      <c r="BD1770" s="41">
        <v>4</v>
      </c>
      <c r="BE1770" s="52">
        <v>43</v>
      </c>
      <c r="BF1770" s="62">
        <v>4361</v>
      </c>
      <c r="BG1770" s="284"/>
    </row>
    <row r="1771" spans="1:59" s="63" customFormat="1" ht="12.75" x14ac:dyDescent="0.2">
      <c r="A1771" s="196">
        <v>4</v>
      </c>
      <c r="B1771" s="197" t="s">
        <v>422</v>
      </c>
      <c r="C1771" s="208">
        <v>43</v>
      </c>
      <c r="D1771" s="209" t="s">
        <v>688</v>
      </c>
      <c r="E1771" s="210">
        <v>4361</v>
      </c>
      <c r="F1771" s="211" t="s">
        <v>740</v>
      </c>
      <c r="G1771" s="230"/>
      <c r="H1771" s="56"/>
      <c r="I1771" s="221"/>
      <c r="J1771" s="57"/>
      <c r="K1771" s="57"/>
      <c r="L1771" s="57"/>
      <c r="M1771" s="55"/>
      <c r="N1771" s="303"/>
      <c r="O1771" s="245"/>
      <c r="P1771" s="122"/>
      <c r="Q1771" s="58"/>
      <c r="R1771" s="58"/>
      <c r="S1771" s="58"/>
      <c r="T1771" s="58"/>
      <c r="U1771" s="58"/>
      <c r="V1771" s="58"/>
      <c r="W1771" s="58"/>
      <c r="X1771" s="58"/>
      <c r="Y1771" s="59"/>
      <c r="Z1771" s="59"/>
      <c r="AA1771" s="59"/>
      <c r="AB1771" s="58"/>
      <c r="AC1771" s="58"/>
      <c r="AD1771" s="58"/>
      <c r="AE1771" s="58"/>
      <c r="AF1771" s="58"/>
      <c r="AG1771" s="58"/>
      <c r="AH1771" s="58"/>
      <c r="AI1771" s="58"/>
      <c r="AJ1771" s="59"/>
      <c r="AK1771" s="59"/>
      <c r="AL1771" s="59"/>
      <c r="AM1771" s="58"/>
      <c r="AN1771" s="58"/>
      <c r="AO1771" s="58"/>
      <c r="AP1771" s="58"/>
      <c r="AQ1771" s="58"/>
      <c r="AR1771" s="58"/>
      <c r="AS1771" s="58"/>
      <c r="AT1771" s="58"/>
      <c r="AU1771" s="58"/>
      <c r="AV1771" s="58"/>
      <c r="AW1771" s="58"/>
      <c r="AX1771" s="59"/>
      <c r="AY1771" s="59"/>
      <c r="AZ1771" s="60"/>
      <c r="BA1771" s="61"/>
      <c r="BB1771" s="54"/>
      <c r="BC1771" s="54"/>
      <c r="BD1771" s="41">
        <v>4</v>
      </c>
      <c r="BE1771" s="52">
        <v>43</v>
      </c>
      <c r="BF1771" s="62">
        <v>4361</v>
      </c>
      <c r="BG1771" s="274"/>
    </row>
    <row r="1772" spans="1:59" s="63" customFormat="1" ht="12.75" x14ac:dyDescent="0.2">
      <c r="A1772" s="196">
        <v>4</v>
      </c>
      <c r="B1772" s="197" t="s">
        <v>422</v>
      </c>
      <c r="C1772" s="208">
        <v>43</v>
      </c>
      <c r="D1772" s="209" t="s">
        <v>688</v>
      </c>
      <c r="E1772" s="210">
        <v>4361</v>
      </c>
      <c r="F1772" s="211" t="s">
        <v>740</v>
      </c>
      <c r="G1772" s="231" t="s">
        <v>733</v>
      </c>
      <c r="H1772" s="65"/>
      <c r="I1772" s="222"/>
      <c r="J1772" s="66"/>
      <c r="K1772" s="66"/>
      <c r="L1772" s="66"/>
      <c r="M1772" s="64"/>
      <c r="N1772" s="308"/>
      <c r="O1772" s="309"/>
      <c r="P1772" s="127"/>
      <c r="Q1772" s="67"/>
      <c r="R1772" s="67"/>
      <c r="S1772" s="67"/>
      <c r="T1772" s="67"/>
      <c r="U1772" s="67"/>
      <c r="V1772" s="67"/>
      <c r="W1772" s="67"/>
      <c r="X1772" s="67"/>
      <c r="Y1772" s="68"/>
      <c r="Z1772" s="68"/>
      <c r="AA1772" s="68"/>
      <c r="AB1772" s="67"/>
      <c r="AC1772" s="67"/>
      <c r="AD1772" s="67"/>
      <c r="AE1772" s="67"/>
      <c r="AF1772" s="67"/>
      <c r="AG1772" s="67"/>
      <c r="AH1772" s="67"/>
      <c r="AI1772" s="67"/>
      <c r="AJ1772" s="68"/>
      <c r="AK1772" s="68"/>
      <c r="AL1772" s="68"/>
      <c r="AM1772" s="67"/>
      <c r="AN1772" s="67"/>
      <c r="AO1772" s="67"/>
      <c r="AP1772" s="67"/>
      <c r="AQ1772" s="67"/>
      <c r="AR1772" s="67"/>
      <c r="AS1772" s="67"/>
      <c r="AT1772" s="67"/>
      <c r="AU1772" s="67"/>
      <c r="AV1772" s="67"/>
      <c r="AW1772" s="67"/>
      <c r="AX1772" s="68"/>
      <c r="AY1772" s="68"/>
      <c r="AZ1772" s="69"/>
      <c r="BA1772" s="70"/>
      <c r="BB1772" s="71"/>
      <c r="BC1772" s="54"/>
      <c r="BD1772" s="41">
        <v>4</v>
      </c>
      <c r="BE1772" s="52">
        <v>43</v>
      </c>
      <c r="BF1772" s="62">
        <v>4361</v>
      </c>
      <c r="BG1772" s="275"/>
    </row>
    <row r="1773" spans="1:59" s="63" customFormat="1" ht="12.75" x14ac:dyDescent="0.2">
      <c r="A1773" s="196">
        <v>4</v>
      </c>
      <c r="B1773" s="197" t="s">
        <v>422</v>
      </c>
      <c r="C1773" s="208">
        <v>43</v>
      </c>
      <c r="D1773" s="209" t="s">
        <v>688</v>
      </c>
      <c r="E1773" s="210">
        <v>4361</v>
      </c>
      <c r="F1773" s="211" t="s">
        <v>740</v>
      </c>
      <c r="G1773" s="231" t="s">
        <v>733</v>
      </c>
      <c r="H1773" s="72" t="s">
        <v>47</v>
      </c>
      <c r="I1773" s="223"/>
      <c r="J1773" s="73"/>
      <c r="K1773" s="73"/>
      <c r="L1773" s="73"/>
      <c r="M1773" s="74"/>
      <c r="N1773" s="247"/>
      <c r="O1773" s="306"/>
      <c r="P1773" s="105"/>
      <c r="Q1773" s="75"/>
      <c r="R1773" s="75"/>
      <c r="S1773" s="75"/>
      <c r="T1773" s="75"/>
      <c r="U1773" s="75"/>
      <c r="V1773" s="75"/>
      <c r="W1773" s="75"/>
      <c r="X1773" s="75"/>
      <c r="Y1773" s="76">
        <f>IF(ISNUMBER(VLOOKUP(Y1775,P$7:W$7,MATCH(Y1775,P$7:W$7))),VLOOKUP(Y1775,P$7:W$7,MATCH(Y1775,P$7:W$7)),IF(N1777=0,"No Data",IF(Y1775&gt;0,"&lt;100",0)))</f>
        <v>0</v>
      </c>
      <c r="Z1773" s="77">
        <f>IF(ISNUMBER(VLOOKUP(Z1777,P$7:W$7,MATCH(Z1777,P$7:W$7))),VLOOKUP(Z1777,P$7:W$7,MATCH(Z1777,P$7:W$7)),IF(N1777=0,"No Data",IF(Z1777&gt;0,"&lt;100",0)))</f>
        <v>0</v>
      </c>
      <c r="AA1773" s="106">
        <f>IF(ISNUMBER(Z1773),Z1773,0)</f>
        <v>0</v>
      </c>
      <c r="AB1773" s="75"/>
      <c r="AC1773" s="75"/>
      <c r="AD1773" s="75"/>
      <c r="AE1773" s="75"/>
      <c r="AF1773" s="75"/>
      <c r="AG1773" s="75"/>
      <c r="AH1773" s="75"/>
      <c r="AI1773" s="75"/>
      <c r="AJ1773" s="76">
        <f>IF(ISNUMBER(VLOOKUP(AJ1775,AB$7:AH$7,MATCH(AJ1775,AB$7:AH$7))),VLOOKUP(AJ1775,AB$7:AH$7,MATCH(AJ1775,AB$7:AH$7)),IF(N1777=0,"No Data",IF(AJ1775&gt;0,"&lt;50",0)))</f>
        <v>0</v>
      </c>
      <c r="AK1773" s="77">
        <f>IF(ISNUMBER(VLOOKUP(AK1777,AB$7:AH$7,MATCH(AK1777,AB$7:AH$7))),VLOOKUP(AK1777,AB$7:AH$7,MATCH(AK1777,AB$7:AH$7)),IF(N1777=0,"No Data",IF(AK1777&gt;0,"&lt;50",0)))</f>
        <v>0</v>
      </c>
      <c r="AL1773" s="106">
        <f>IF(ISNUMBER(AK1773),AK1773,0)</f>
        <v>0</v>
      </c>
      <c r="AM1773" s="75"/>
      <c r="AN1773" s="75"/>
      <c r="AO1773" s="75"/>
      <c r="AP1773" s="75"/>
      <c r="AQ1773" s="75"/>
      <c r="AR1773" s="75"/>
      <c r="AS1773" s="75"/>
      <c r="AT1773" s="75"/>
      <c r="AU1773" s="75"/>
      <c r="AV1773" s="75"/>
      <c r="AW1773" s="76">
        <f>IF(ISNUMBER(VLOOKUP(AW1775,AM$7:AU$7,MATCH(AW1775,AM$7:AU$7))),VLOOKUP(AW1775,AM$7:AU$7,MATCH(AW1775,AM$7:AU$7)),IF(N1777=0,"No Data",IF(AW1775&gt;0,"&lt;10",0)))</f>
        <v>25</v>
      </c>
      <c r="AX1773" s="77">
        <f>IF(ISNUMBER(VLOOKUP(AX1777,AM$7:AU$7,MATCH(AX1777,AM$7:AU$7))),VLOOKUP(AX1777,AM$7:AU$7,MATCH(AX1777,AM$7:AU$7)),IF(N1777=0,"No Data",IF(AX1777&gt;0,"&lt;10",0)))</f>
        <v>25</v>
      </c>
      <c r="AY1773" s="106">
        <f>IF(ISNUMBER(AX1773),AX1773,0)</f>
        <v>25</v>
      </c>
      <c r="AZ1773" s="79"/>
      <c r="BA1773" s="80"/>
      <c r="BB1773" s="71"/>
      <c r="BC1773" s="54"/>
      <c r="BD1773" s="41">
        <v>4</v>
      </c>
      <c r="BE1773" s="52">
        <v>43</v>
      </c>
      <c r="BF1773" s="62">
        <v>4361</v>
      </c>
      <c r="BG1773" s="276" t="s">
        <v>47</v>
      </c>
    </row>
    <row r="1774" spans="1:59" s="63" customFormat="1" ht="12.75" x14ac:dyDescent="0.2">
      <c r="A1774" s="196">
        <v>4</v>
      </c>
      <c r="B1774" s="197" t="s">
        <v>422</v>
      </c>
      <c r="C1774" s="208">
        <v>43</v>
      </c>
      <c r="D1774" s="209" t="s">
        <v>688</v>
      </c>
      <c r="E1774" s="210">
        <v>4361</v>
      </c>
      <c r="F1774" s="211" t="s">
        <v>740</v>
      </c>
      <c r="G1774" s="231" t="s">
        <v>733</v>
      </c>
      <c r="H1774" s="81" t="s">
        <v>48</v>
      </c>
      <c r="I1774" s="223"/>
      <c r="J1774" s="73"/>
      <c r="K1774" s="73"/>
      <c r="L1774" s="73"/>
      <c r="M1774" s="74"/>
      <c r="N1774" s="247"/>
      <c r="O1774" s="306"/>
      <c r="P1774" s="105"/>
      <c r="Q1774" s="75"/>
      <c r="R1774" s="75"/>
      <c r="S1774" s="75"/>
      <c r="T1774" s="75"/>
      <c r="U1774" s="75"/>
      <c r="V1774" s="75"/>
      <c r="W1774" s="75"/>
      <c r="X1774" s="75"/>
      <c r="Y1774" s="82">
        <f>MIN(X1778:X1779)</f>
        <v>0</v>
      </c>
      <c r="Z1774" s="83"/>
      <c r="AA1774" s="83"/>
      <c r="AB1774" s="75"/>
      <c r="AC1774" s="75"/>
      <c r="AD1774" s="75"/>
      <c r="AE1774" s="75"/>
      <c r="AF1774" s="75"/>
      <c r="AG1774" s="75"/>
      <c r="AH1774" s="75"/>
      <c r="AI1774" s="75"/>
      <c r="AJ1774" s="82">
        <f>MIN(AI1778:AI1779)</f>
        <v>0</v>
      </c>
      <c r="AK1774" s="83"/>
      <c r="AL1774" s="83"/>
      <c r="AM1774" s="75"/>
      <c r="AN1774" s="75"/>
      <c r="AO1774" s="75"/>
      <c r="AP1774" s="75"/>
      <c r="AQ1774" s="75"/>
      <c r="AR1774" s="75"/>
      <c r="AS1774" s="75"/>
      <c r="AT1774" s="75"/>
      <c r="AU1774" s="75"/>
      <c r="AV1774" s="75"/>
      <c r="AW1774" s="82">
        <f>MIN(AV1778:AV1779)</f>
        <v>25</v>
      </c>
      <c r="AX1774" s="83"/>
      <c r="AY1774" s="83"/>
      <c r="AZ1774" s="79"/>
      <c r="BA1774" s="80"/>
      <c r="BB1774" s="71"/>
      <c r="BC1774" s="54"/>
      <c r="BD1774" s="41">
        <v>4</v>
      </c>
      <c r="BE1774" s="52">
        <v>43</v>
      </c>
      <c r="BF1774" s="62">
        <v>4361</v>
      </c>
      <c r="BG1774" s="278" t="s">
        <v>48</v>
      </c>
    </row>
    <row r="1775" spans="1:59" s="63" customFormat="1" ht="12.75" x14ac:dyDescent="0.2">
      <c r="A1775" s="196">
        <v>4</v>
      </c>
      <c r="B1775" s="197" t="s">
        <v>422</v>
      </c>
      <c r="C1775" s="208">
        <v>43</v>
      </c>
      <c r="D1775" s="209" t="s">
        <v>688</v>
      </c>
      <c r="E1775" s="210">
        <v>4361</v>
      </c>
      <c r="F1775" s="211" t="s">
        <v>740</v>
      </c>
      <c r="G1775" s="231" t="s">
        <v>733</v>
      </c>
      <c r="H1775" s="81" t="s">
        <v>49</v>
      </c>
      <c r="I1775" s="223"/>
      <c r="J1775" s="73"/>
      <c r="K1775" s="73"/>
      <c r="L1775" s="73"/>
      <c r="M1775" s="74"/>
      <c r="N1775" s="247"/>
      <c r="O1775" s="306"/>
      <c r="P1775" s="105"/>
      <c r="Q1775" s="75"/>
      <c r="R1775" s="75"/>
      <c r="S1775" s="75"/>
      <c r="T1775" s="75"/>
      <c r="U1775" s="75"/>
      <c r="V1775" s="75"/>
      <c r="W1775" s="75"/>
      <c r="X1775" s="75"/>
      <c r="Y1775" s="84">
        <f>IF(ISNUMBER(AVERAGE(X1778:X1779)),AVERAGE(X1778:X1779),0)</f>
        <v>0</v>
      </c>
      <c r="Z1775" s="83"/>
      <c r="AA1775" s="83"/>
      <c r="AB1775" s="75"/>
      <c r="AC1775" s="75"/>
      <c r="AD1775" s="75"/>
      <c r="AE1775" s="75"/>
      <c r="AF1775" s="75"/>
      <c r="AG1775" s="75"/>
      <c r="AH1775" s="75"/>
      <c r="AI1775" s="75"/>
      <c r="AJ1775" s="84">
        <f>IF(ISNUMBER(AVERAGE(AI1778:AI1779)),AVERAGE(AI1778:AI1779),0)</f>
        <v>0</v>
      </c>
      <c r="AK1775" s="83"/>
      <c r="AL1775" s="83"/>
      <c r="AM1775" s="75"/>
      <c r="AN1775" s="75"/>
      <c r="AO1775" s="75"/>
      <c r="AP1775" s="75"/>
      <c r="AQ1775" s="75"/>
      <c r="AR1775" s="75"/>
      <c r="AS1775" s="75"/>
      <c r="AT1775" s="75"/>
      <c r="AU1775" s="75"/>
      <c r="AV1775" s="75"/>
      <c r="AW1775" s="84">
        <f>IF(ISNUMBER(AVERAGE(AV1778:AV1779)),AVERAGE(AV1778:AV1779),0)</f>
        <v>25</v>
      </c>
      <c r="AX1775" s="83"/>
      <c r="AY1775" s="83"/>
      <c r="AZ1775" s="79"/>
      <c r="BA1775" s="80"/>
      <c r="BB1775" s="71"/>
      <c r="BC1775" s="54"/>
      <c r="BD1775" s="41">
        <v>4</v>
      </c>
      <c r="BE1775" s="52">
        <v>43</v>
      </c>
      <c r="BF1775" s="62">
        <v>4361</v>
      </c>
      <c r="BG1775" s="278" t="s">
        <v>49</v>
      </c>
    </row>
    <row r="1776" spans="1:59" s="63" customFormat="1" ht="12.75" x14ac:dyDescent="0.2">
      <c r="A1776" s="196">
        <v>4</v>
      </c>
      <c r="B1776" s="197" t="s">
        <v>422</v>
      </c>
      <c r="C1776" s="208">
        <v>43</v>
      </c>
      <c r="D1776" s="209" t="s">
        <v>688</v>
      </c>
      <c r="E1776" s="210">
        <v>4361</v>
      </c>
      <c r="F1776" s="211" t="s">
        <v>740</v>
      </c>
      <c r="G1776" s="231" t="s">
        <v>733</v>
      </c>
      <c r="H1776" s="81" t="s">
        <v>50</v>
      </c>
      <c r="I1776" s="223"/>
      <c r="J1776" s="73"/>
      <c r="K1776" s="73"/>
      <c r="L1776" s="73"/>
      <c r="M1776" s="74"/>
      <c r="N1776" s="247"/>
      <c r="O1776" s="306"/>
      <c r="P1776" s="105"/>
      <c r="Q1776" s="75"/>
      <c r="R1776" s="75"/>
      <c r="S1776" s="75"/>
      <c r="T1776" s="75"/>
      <c r="U1776" s="75"/>
      <c r="V1776" s="75"/>
      <c r="W1776" s="75"/>
      <c r="X1776" s="75"/>
      <c r="Y1776" s="84">
        <f>MAX(X1778:X1779)</f>
        <v>0</v>
      </c>
      <c r="Z1776" s="83"/>
      <c r="AA1776" s="83"/>
      <c r="AB1776" s="75"/>
      <c r="AC1776" s="75"/>
      <c r="AD1776" s="75"/>
      <c r="AE1776" s="75"/>
      <c r="AF1776" s="75"/>
      <c r="AG1776" s="75"/>
      <c r="AH1776" s="75"/>
      <c r="AI1776" s="75"/>
      <c r="AJ1776" s="84">
        <f>MAX(AI1778:AI1779)</f>
        <v>0</v>
      </c>
      <c r="AK1776" s="83"/>
      <c r="AL1776" s="83"/>
      <c r="AM1776" s="75"/>
      <c r="AN1776" s="75"/>
      <c r="AO1776" s="75"/>
      <c r="AP1776" s="75"/>
      <c r="AQ1776" s="75"/>
      <c r="AR1776" s="75"/>
      <c r="AS1776" s="75"/>
      <c r="AT1776" s="75"/>
      <c r="AU1776" s="75"/>
      <c r="AV1776" s="75"/>
      <c r="AW1776" s="84">
        <f>MAX(AV1778:AV1779)</f>
        <v>25</v>
      </c>
      <c r="AX1776" s="83"/>
      <c r="AY1776" s="83"/>
      <c r="AZ1776" s="79"/>
      <c r="BA1776" s="80"/>
      <c r="BB1776" s="71"/>
      <c r="BC1776" s="54"/>
      <c r="BD1776" s="41">
        <v>4</v>
      </c>
      <c r="BE1776" s="52">
        <v>43</v>
      </c>
      <c r="BF1776" s="62">
        <v>4361</v>
      </c>
      <c r="BG1776" s="278" t="s">
        <v>50</v>
      </c>
    </row>
    <row r="1777" spans="1:59" s="63" customFormat="1" ht="12.75" x14ac:dyDescent="0.2">
      <c r="A1777" s="196">
        <v>4</v>
      </c>
      <c r="B1777" s="197" t="s">
        <v>422</v>
      </c>
      <c r="C1777" s="208">
        <v>43</v>
      </c>
      <c r="D1777" s="209" t="s">
        <v>688</v>
      </c>
      <c r="E1777" s="210">
        <v>4361</v>
      </c>
      <c r="F1777" s="211" t="s">
        <v>740</v>
      </c>
      <c r="G1777" s="231" t="s">
        <v>733</v>
      </c>
      <c r="H1777" s="85" t="s">
        <v>51</v>
      </c>
      <c r="I1777" s="223"/>
      <c r="J1777" s="73"/>
      <c r="K1777" s="73"/>
      <c r="L1777" s="73"/>
      <c r="M1777" s="74"/>
      <c r="N1777" s="317">
        <f>SUM(N1778:N1779)</f>
        <v>2</v>
      </c>
      <c r="O1777" s="293">
        <f>SUM(O1778:O1779)</f>
        <v>1</v>
      </c>
      <c r="P1777" s="292"/>
      <c r="Q1777" s="87"/>
      <c r="R1777" s="87"/>
      <c r="S1777" s="87"/>
      <c r="T1777" s="87"/>
      <c r="U1777" s="87"/>
      <c r="V1777" s="87"/>
      <c r="W1777" s="87"/>
      <c r="X1777" s="87"/>
      <c r="Y1777" s="112"/>
      <c r="Z1777" s="121">
        <f>SUM(Z1778:Z1779)</f>
        <v>0</v>
      </c>
      <c r="AA1777" s="88"/>
      <c r="AB1777" s="87"/>
      <c r="AC1777" s="87"/>
      <c r="AD1777" s="87"/>
      <c r="AE1777" s="87"/>
      <c r="AF1777" s="87"/>
      <c r="AG1777" s="87"/>
      <c r="AH1777" s="87"/>
      <c r="AI1777" s="87"/>
      <c r="AJ1777" s="112"/>
      <c r="AK1777" s="121">
        <f>SUM(AK1778:AK1779)</f>
        <v>0</v>
      </c>
      <c r="AL1777" s="88"/>
      <c r="AM1777" s="87"/>
      <c r="AN1777" s="87"/>
      <c r="AO1777" s="87"/>
      <c r="AP1777" s="87"/>
      <c r="AQ1777" s="87"/>
      <c r="AR1777" s="87"/>
      <c r="AS1777" s="87"/>
      <c r="AT1777" s="87"/>
      <c r="AU1777" s="87"/>
      <c r="AV1777" s="87"/>
      <c r="AW1777" s="112"/>
      <c r="AX1777" s="121">
        <f>SUM(AX1778:AX1779)</f>
        <v>25</v>
      </c>
      <c r="AY1777" s="88"/>
      <c r="AZ1777" s="79"/>
      <c r="BA1777" s="80"/>
      <c r="BB1777" s="71"/>
      <c r="BC1777" s="54"/>
      <c r="BD1777" s="41">
        <v>4</v>
      </c>
      <c r="BE1777" s="52">
        <v>43</v>
      </c>
      <c r="BF1777" s="62">
        <v>4361</v>
      </c>
      <c r="BG1777" s="279" t="s">
        <v>51</v>
      </c>
    </row>
    <row r="1778" spans="1:59" s="63" customFormat="1" ht="12.75" x14ac:dyDescent="0.2">
      <c r="A1778" s="196">
        <v>4</v>
      </c>
      <c r="B1778" s="197" t="s">
        <v>422</v>
      </c>
      <c r="C1778" s="208">
        <v>43</v>
      </c>
      <c r="D1778" s="209" t="s">
        <v>688</v>
      </c>
      <c r="E1778" s="210">
        <v>4361</v>
      </c>
      <c r="F1778" s="211" t="s">
        <v>740</v>
      </c>
      <c r="G1778" s="231" t="s">
        <v>733</v>
      </c>
      <c r="H1778" s="89" t="s">
        <v>52</v>
      </c>
      <c r="I1778" s="90" t="s">
        <v>586</v>
      </c>
      <c r="J1778" s="90" t="s">
        <v>742</v>
      </c>
      <c r="K1778" s="90" t="s">
        <v>64</v>
      </c>
      <c r="L1778" s="90" t="s">
        <v>588</v>
      </c>
      <c r="M1778" s="91"/>
      <c r="N1778" s="312">
        <v>1</v>
      </c>
      <c r="O1778" s="313">
        <f>N1778/N$1777</f>
        <v>0.5</v>
      </c>
      <c r="P1778" s="104"/>
      <c r="Q1778" s="92"/>
      <c r="R1778" s="92"/>
      <c r="S1778" s="92"/>
      <c r="T1778" s="92"/>
      <c r="U1778" s="92"/>
      <c r="V1778" s="92"/>
      <c r="W1778" s="92"/>
      <c r="X1778" s="109">
        <f>P1778*P$7+Q1778*Q$7+R1778*R$7+S1778*S$7+T1778*T$7+U1778*U$7+V1778*V$7+W1778*W$7</f>
        <v>0</v>
      </c>
      <c r="Y1778" s="83"/>
      <c r="Z1778" s="110">
        <f>X1778*$O1778</f>
        <v>0</v>
      </c>
      <c r="AA1778" s="111"/>
      <c r="AB1778" s="92"/>
      <c r="AC1778" s="92"/>
      <c r="AD1778" s="92"/>
      <c r="AE1778" s="92"/>
      <c r="AF1778" s="92"/>
      <c r="AG1778" s="92"/>
      <c r="AH1778" s="92"/>
      <c r="AI1778" s="109">
        <f>AB1778*AB$7+AC1778*AC$7+AD1778*AD$7+AE1778*AE$7+AF1778*AF$7+AG1778*AG$7+AH1778*AH$7</f>
        <v>0</v>
      </c>
      <c r="AJ1778" s="83"/>
      <c r="AK1778" s="110">
        <f>AI1778*$O1778</f>
        <v>0</v>
      </c>
      <c r="AL1778" s="111"/>
      <c r="AM1778" s="92"/>
      <c r="AN1778" s="92">
        <v>1</v>
      </c>
      <c r="AO1778" s="92"/>
      <c r="AP1778" s="92"/>
      <c r="AQ1778" s="92"/>
      <c r="AR1778" s="92"/>
      <c r="AS1778" s="92"/>
      <c r="AT1778" s="92"/>
      <c r="AU1778" s="92"/>
      <c r="AV1778" s="109">
        <f>AM1778*AM$7+AN1778*AN$7+AO1778*AO$7+AP1778*AP$7+AQ1778*AQ$7+AR1778*AR$7+AS1778*AS$7+AT1778*AT$7+AU1778*AU$7</f>
        <v>25</v>
      </c>
      <c r="AW1778" s="75"/>
      <c r="AX1778" s="110">
        <f>AV1778*$O1778</f>
        <v>12.5</v>
      </c>
      <c r="AY1778" s="111"/>
      <c r="AZ1778" s="93"/>
      <c r="BA1778" s="94" t="s">
        <v>105</v>
      </c>
      <c r="BB1778" s="71"/>
      <c r="BC1778" s="54"/>
      <c r="BD1778" s="41">
        <v>4</v>
      </c>
      <c r="BE1778" s="52">
        <v>43</v>
      </c>
      <c r="BF1778" s="62">
        <v>4361</v>
      </c>
      <c r="BG1778" s="280" t="s">
        <v>52</v>
      </c>
    </row>
    <row r="1779" spans="1:59" s="63" customFormat="1" ht="12.75" x14ac:dyDescent="0.2">
      <c r="A1779" s="196">
        <v>4</v>
      </c>
      <c r="B1779" s="197" t="s">
        <v>422</v>
      </c>
      <c r="C1779" s="208">
        <v>43</v>
      </c>
      <c r="D1779" s="209" t="s">
        <v>688</v>
      </c>
      <c r="E1779" s="210">
        <v>4361</v>
      </c>
      <c r="F1779" s="211" t="s">
        <v>740</v>
      </c>
      <c r="G1779" s="231" t="s">
        <v>733</v>
      </c>
      <c r="H1779" s="89"/>
      <c r="I1779" s="90" t="s">
        <v>743</v>
      </c>
      <c r="J1779" s="90"/>
      <c r="K1779" s="90" t="s">
        <v>64</v>
      </c>
      <c r="L1779" s="90" t="s">
        <v>76</v>
      </c>
      <c r="M1779" s="91"/>
      <c r="N1779" s="312">
        <v>1</v>
      </c>
      <c r="O1779" s="313">
        <f>N1779/N$1777</f>
        <v>0.5</v>
      </c>
      <c r="P1779" s="104"/>
      <c r="Q1779" s="92"/>
      <c r="R1779" s="92"/>
      <c r="S1779" s="92"/>
      <c r="T1779" s="92"/>
      <c r="U1779" s="92"/>
      <c r="V1779" s="92"/>
      <c r="W1779" s="92"/>
      <c r="X1779" s="109">
        <f>P1779*P$7+Q1779*Q$7+R1779*R$7+S1779*S$7+T1779*T$7+U1779*U$7+V1779*V$7+W1779*W$7</f>
        <v>0</v>
      </c>
      <c r="Y1779" s="83"/>
      <c r="Z1779" s="110">
        <f>X1779*$O1779</f>
        <v>0</v>
      </c>
      <c r="AA1779" s="111"/>
      <c r="AB1779" s="92"/>
      <c r="AC1779" s="92"/>
      <c r="AD1779" s="92"/>
      <c r="AE1779" s="92"/>
      <c r="AF1779" s="92"/>
      <c r="AG1779" s="92"/>
      <c r="AH1779" s="92"/>
      <c r="AI1779" s="109">
        <f>AB1779*AB$7+AC1779*AC$7+AD1779*AD$7+AE1779*AE$7+AF1779*AF$7+AG1779*AG$7+AH1779*AH$7</f>
        <v>0</v>
      </c>
      <c r="AJ1779" s="83"/>
      <c r="AK1779" s="110">
        <f>AI1779*$O1779</f>
        <v>0</v>
      </c>
      <c r="AL1779" s="111"/>
      <c r="AM1779" s="92"/>
      <c r="AN1779" s="92">
        <v>1</v>
      </c>
      <c r="AO1779" s="92"/>
      <c r="AP1779" s="92"/>
      <c r="AQ1779" s="92"/>
      <c r="AR1779" s="92"/>
      <c r="AS1779" s="92"/>
      <c r="AT1779" s="92"/>
      <c r="AU1779" s="92"/>
      <c r="AV1779" s="109">
        <f>AM1779*AM$7+AN1779*AN$7+AO1779*AO$7+AP1779*AP$7+AQ1779*AQ$7+AR1779*AR$7+AS1779*AS$7+AT1779*AT$7+AU1779*AU$7</f>
        <v>25</v>
      </c>
      <c r="AW1779" s="75"/>
      <c r="AX1779" s="110">
        <f>AV1779*$O1779</f>
        <v>12.5</v>
      </c>
      <c r="AY1779" s="111"/>
      <c r="AZ1779" s="93"/>
      <c r="BA1779" s="94" t="s">
        <v>554</v>
      </c>
      <c r="BB1779" s="71"/>
      <c r="BC1779" s="54"/>
      <c r="BD1779" s="41">
        <v>4</v>
      </c>
      <c r="BE1779" s="52">
        <v>43</v>
      </c>
      <c r="BF1779" s="62">
        <v>4361</v>
      </c>
      <c r="BG1779" s="280" t="s">
        <v>52</v>
      </c>
    </row>
    <row r="1780" spans="1:59" s="63" customFormat="1" ht="12.75" x14ac:dyDescent="0.2">
      <c r="A1780" s="196">
        <v>4</v>
      </c>
      <c r="B1780" s="197" t="s">
        <v>422</v>
      </c>
      <c r="C1780" s="208">
        <v>43</v>
      </c>
      <c r="D1780" s="209" t="s">
        <v>688</v>
      </c>
      <c r="E1780" s="210">
        <v>4361</v>
      </c>
      <c r="F1780" s="211" t="s">
        <v>740</v>
      </c>
      <c r="G1780" s="231" t="s">
        <v>733</v>
      </c>
      <c r="H1780" s="89"/>
      <c r="I1780" s="219"/>
      <c r="J1780" s="90"/>
      <c r="K1780" s="90"/>
      <c r="L1780" s="90"/>
      <c r="M1780" s="91"/>
      <c r="N1780" s="247"/>
      <c r="O1780" s="306"/>
      <c r="P1780" s="104"/>
      <c r="Q1780" s="92"/>
      <c r="R1780" s="92"/>
      <c r="S1780" s="92"/>
      <c r="T1780" s="92"/>
      <c r="U1780" s="92"/>
      <c r="V1780" s="92"/>
      <c r="W1780" s="92"/>
      <c r="X1780" s="75"/>
      <c r="Y1780" s="83"/>
      <c r="Z1780" s="83"/>
      <c r="AA1780" s="83"/>
      <c r="AB1780" s="92"/>
      <c r="AC1780" s="92"/>
      <c r="AD1780" s="92"/>
      <c r="AE1780" s="92"/>
      <c r="AF1780" s="92"/>
      <c r="AG1780" s="92"/>
      <c r="AH1780" s="92"/>
      <c r="AI1780" s="75"/>
      <c r="AJ1780" s="83"/>
      <c r="AK1780" s="83"/>
      <c r="AL1780" s="83"/>
      <c r="AM1780" s="92"/>
      <c r="AN1780" s="92"/>
      <c r="AO1780" s="92"/>
      <c r="AP1780" s="92"/>
      <c r="AQ1780" s="92"/>
      <c r="AR1780" s="92"/>
      <c r="AS1780" s="92"/>
      <c r="AT1780" s="92"/>
      <c r="AU1780" s="92"/>
      <c r="AV1780" s="75"/>
      <c r="AW1780" s="75"/>
      <c r="AX1780" s="83"/>
      <c r="AY1780" s="83"/>
      <c r="AZ1780" s="93"/>
      <c r="BA1780" s="94"/>
      <c r="BB1780" s="71"/>
      <c r="BC1780" s="54"/>
      <c r="BD1780" s="41">
        <v>4</v>
      </c>
      <c r="BE1780" s="52">
        <v>43</v>
      </c>
      <c r="BF1780" s="62">
        <v>4361</v>
      </c>
      <c r="BG1780" s="280" t="s">
        <v>52</v>
      </c>
    </row>
    <row r="1781" spans="1:59" s="63" customFormat="1" ht="12.75" x14ac:dyDescent="0.2">
      <c r="A1781" s="196">
        <v>4</v>
      </c>
      <c r="B1781" s="197" t="s">
        <v>422</v>
      </c>
      <c r="C1781" s="208">
        <v>43</v>
      </c>
      <c r="D1781" s="209" t="s">
        <v>688</v>
      </c>
      <c r="E1781" s="210">
        <v>4361</v>
      </c>
      <c r="F1781" s="211" t="s">
        <v>740</v>
      </c>
      <c r="G1781" s="231" t="s">
        <v>733</v>
      </c>
      <c r="H1781" s="65"/>
      <c r="I1781" s="222"/>
      <c r="J1781" s="66"/>
      <c r="K1781" s="66"/>
      <c r="L1781" s="66"/>
      <c r="M1781" s="64"/>
      <c r="N1781" s="304"/>
      <c r="O1781" s="305"/>
      <c r="P1781" s="127"/>
      <c r="Q1781" s="67"/>
      <c r="R1781" s="67"/>
      <c r="S1781" s="67"/>
      <c r="T1781" s="67"/>
      <c r="U1781" s="67"/>
      <c r="V1781" s="67"/>
      <c r="W1781" s="67"/>
      <c r="X1781" s="67"/>
      <c r="Y1781" s="68"/>
      <c r="Z1781" s="68"/>
      <c r="AA1781" s="68"/>
      <c r="AB1781" s="67"/>
      <c r="AC1781" s="67"/>
      <c r="AD1781" s="67"/>
      <c r="AE1781" s="67"/>
      <c r="AF1781" s="67"/>
      <c r="AG1781" s="67"/>
      <c r="AH1781" s="67"/>
      <c r="AI1781" s="67"/>
      <c r="AJ1781" s="68"/>
      <c r="AK1781" s="68"/>
      <c r="AL1781" s="68"/>
      <c r="AM1781" s="67"/>
      <c r="AN1781" s="67"/>
      <c r="AO1781" s="67"/>
      <c r="AP1781" s="67"/>
      <c r="AQ1781" s="67"/>
      <c r="AR1781" s="67"/>
      <c r="AS1781" s="67"/>
      <c r="AT1781" s="67"/>
      <c r="AU1781" s="67"/>
      <c r="AV1781" s="67"/>
      <c r="AW1781" s="67"/>
      <c r="AX1781" s="68"/>
      <c r="AY1781" s="68"/>
      <c r="AZ1781" s="69"/>
      <c r="BA1781" s="70"/>
      <c r="BB1781" s="71"/>
      <c r="BC1781" s="54"/>
      <c r="BD1781" s="41">
        <v>4</v>
      </c>
      <c r="BE1781" s="52">
        <v>43</v>
      </c>
      <c r="BF1781" s="62">
        <v>4361</v>
      </c>
      <c r="BG1781" s="275"/>
    </row>
    <row r="1782" spans="1:59" s="63" customFormat="1" ht="12.75" x14ac:dyDescent="0.2">
      <c r="A1782" s="196">
        <v>4</v>
      </c>
      <c r="B1782" s="197" t="s">
        <v>422</v>
      </c>
      <c r="C1782" s="208">
        <v>43</v>
      </c>
      <c r="D1782" s="209" t="s">
        <v>688</v>
      </c>
      <c r="E1782" s="210">
        <v>4361</v>
      </c>
      <c r="F1782" s="211" t="s">
        <v>740</v>
      </c>
      <c r="G1782" s="230"/>
      <c r="H1782" s="56"/>
      <c r="I1782" s="221"/>
      <c r="J1782" s="57"/>
      <c r="K1782" s="57"/>
      <c r="L1782" s="57"/>
      <c r="M1782" s="55"/>
      <c r="N1782" s="303"/>
      <c r="O1782" s="245"/>
      <c r="P1782" s="122"/>
      <c r="Q1782" s="58"/>
      <c r="R1782" s="58"/>
      <c r="S1782" s="58"/>
      <c r="T1782" s="58"/>
      <c r="U1782" s="58"/>
      <c r="V1782" s="58"/>
      <c r="W1782" s="58"/>
      <c r="X1782" s="58"/>
      <c r="Y1782" s="59"/>
      <c r="Z1782" s="59"/>
      <c r="AA1782" s="59"/>
      <c r="AB1782" s="58"/>
      <c r="AC1782" s="58"/>
      <c r="AD1782" s="58"/>
      <c r="AE1782" s="58"/>
      <c r="AF1782" s="58"/>
      <c r="AG1782" s="58"/>
      <c r="AH1782" s="58"/>
      <c r="AI1782" s="58"/>
      <c r="AJ1782" s="59"/>
      <c r="AK1782" s="59"/>
      <c r="AL1782" s="59"/>
      <c r="AM1782" s="58"/>
      <c r="AN1782" s="58"/>
      <c r="AO1782" s="58"/>
      <c r="AP1782" s="58"/>
      <c r="AQ1782" s="58"/>
      <c r="AR1782" s="58"/>
      <c r="AS1782" s="58"/>
      <c r="AT1782" s="58"/>
      <c r="AU1782" s="58"/>
      <c r="AV1782" s="58"/>
      <c r="AW1782" s="58"/>
      <c r="AX1782" s="59"/>
      <c r="AY1782" s="59"/>
      <c r="AZ1782" s="60"/>
      <c r="BA1782" s="61"/>
      <c r="BB1782" s="54"/>
      <c r="BC1782" s="54"/>
      <c r="BD1782" s="41">
        <v>4</v>
      </c>
      <c r="BE1782" s="52">
        <v>43</v>
      </c>
      <c r="BF1782" s="62">
        <v>4361</v>
      </c>
      <c r="BG1782" s="274"/>
    </row>
    <row r="1783" spans="1:59" s="63" customFormat="1" ht="12.75" x14ac:dyDescent="0.2">
      <c r="A1783" s="196">
        <v>4</v>
      </c>
      <c r="B1783" s="197" t="s">
        <v>422</v>
      </c>
      <c r="C1783" s="208">
        <v>43</v>
      </c>
      <c r="D1783" s="209" t="s">
        <v>688</v>
      </c>
      <c r="E1783" s="210">
        <v>4361</v>
      </c>
      <c r="F1783" s="211" t="s">
        <v>740</v>
      </c>
      <c r="G1783" s="231"/>
      <c r="H1783" s="65"/>
      <c r="I1783" s="222"/>
      <c r="J1783" s="66"/>
      <c r="K1783" s="66"/>
      <c r="L1783" s="66"/>
      <c r="M1783" s="64"/>
      <c r="N1783" s="304"/>
      <c r="O1783" s="305"/>
      <c r="P1783" s="127"/>
      <c r="Q1783" s="67"/>
      <c r="R1783" s="67"/>
      <c r="S1783" s="67"/>
      <c r="T1783" s="67"/>
      <c r="U1783" s="67"/>
      <c r="V1783" s="67"/>
      <c r="W1783" s="67"/>
      <c r="X1783" s="67"/>
      <c r="Y1783" s="68"/>
      <c r="Z1783" s="68"/>
      <c r="AA1783" s="68"/>
      <c r="AB1783" s="67"/>
      <c r="AC1783" s="67"/>
      <c r="AD1783" s="67"/>
      <c r="AE1783" s="67"/>
      <c r="AF1783" s="67"/>
      <c r="AG1783" s="67"/>
      <c r="AH1783" s="67"/>
      <c r="AI1783" s="67"/>
      <c r="AJ1783" s="68"/>
      <c r="AK1783" s="68"/>
      <c r="AL1783" s="68"/>
      <c r="AM1783" s="67"/>
      <c r="AN1783" s="67"/>
      <c r="AO1783" s="67"/>
      <c r="AP1783" s="67"/>
      <c r="AQ1783" s="67"/>
      <c r="AR1783" s="67"/>
      <c r="AS1783" s="67"/>
      <c r="AT1783" s="67"/>
      <c r="AU1783" s="67"/>
      <c r="AV1783" s="67"/>
      <c r="AW1783" s="67"/>
      <c r="AX1783" s="68"/>
      <c r="AY1783" s="68"/>
      <c r="AZ1783" s="69"/>
      <c r="BA1783" s="70"/>
      <c r="BB1783" s="71"/>
      <c r="BC1783" s="54"/>
      <c r="BD1783" s="41">
        <v>4</v>
      </c>
      <c r="BE1783" s="52">
        <v>43</v>
      </c>
      <c r="BF1783" s="62">
        <v>4361</v>
      </c>
      <c r="BG1783" s="275"/>
    </row>
    <row r="1784" spans="1:59" s="63" customFormat="1" ht="12.75" x14ac:dyDescent="0.2">
      <c r="A1784" s="196">
        <v>4</v>
      </c>
      <c r="B1784" s="197" t="s">
        <v>422</v>
      </c>
      <c r="C1784" s="208">
        <v>43</v>
      </c>
      <c r="D1784" s="209" t="s">
        <v>688</v>
      </c>
      <c r="E1784" s="210">
        <v>4361</v>
      </c>
      <c r="F1784" s="211" t="s">
        <v>740</v>
      </c>
      <c r="G1784" s="231" t="s">
        <v>1195</v>
      </c>
      <c r="H1784" s="72" t="s">
        <v>1233</v>
      </c>
      <c r="I1784" s="223" t="s">
        <v>1249</v>
      </c>
      <c r="J1784" s="73"/>
      <c r="K1784" s="73"/>
      <c r="L1784" s="73"/>
      <c r="M1784" s="74"/>
      <c r="N1784" s="247"/>
      <c r="O1784" s="306"/>
      <c r="P1784" s="105"/>
      <c r="Q1784" s="75"/>
      <c r="R1784" s="75"/>
      <c r="S1784" s="75"/>
      <c r="T1784" s="75"/>
      <c r="U1784" s="75"/>
      <c r="V1784" s="75"/>
      <c r="W1784" s="75"/>
      <c r="X1784" s="75"/>
      <c r="Y1784" s="76" t="s">
        <v>1241</v>
      </c>
      <c r="Z1784" s="77" t="s">
        <v>1241</v>
      </c>
      <c r="AA1784" s="78">
        <f>AA$1190</f>
        <v>5000</v>
      </c>
      <c r="AB1784" s="75"/>
      <c r="AC1784" s="75"/>
      <c r="AD1784" s="75"/>
      <c r="AE1784" s="75"/>
      <c r="AF1784" s="75"/>
      <c r="AG1784" s="75"/>
      <c r="AH1784" s="75"/>
      <c r="AI1784" s="75"/>
      <c r="AJ1784" s="76" t="s">
        <v>1241</v>
      </c>
      <c r="AK1784" s="77" t="s">
        <v>1241</v>
      </c>
      <c r="AL1784" s="78">
        <f>AL$1190</f>
        <v>0</v>
      </c>
      <c r="AM1784" s="75"/>
      <c r="AN1784" s="75"/>
      <c r="AO1784" s="75"/>
      <c r="AP1784" s="75"/>
      <c r="AQ1784" s="75"/>
      <c r="AR1784" s="75"/>
      <c r="AS1784" s="75"/>
      <c r="AT1784" s="75"/>
      <c r="AU1784" s="75"/>
      <c r="AV1784" s="75"/>
      <c r="AW1784" s="76" t="s">
        <v>1241</v>
      </c>
      <c r="AX1784" s="77" t="s">
        <v>1241</v>
      </c>
      <c r="AY1784" s="78">
        <f>AY$1190</f>
        <v>500</v>
      </c>
      <c r="AZ1784" s="79"/>
      <c r="BA1784" s="80" t="str">
        <f>I1784</f>
        <v>&gt; see 4255, Insulating wall cladding</v>
      </c>
      <c r="BB1784" s="71"/>
      <c r="BC1784" s="54"/>
      <c r="BD1784" s="41">
        <v>4</v>
      </c>
      <c r="BE1784" s="52">
        <v>43</v>
      </c>
      <c r="BF1784" s="62">
        <v>4361</v>
      </c>
      <c r="BG1784" s="276" t="str">
        <f>H1784</f>
        <v>Default Scenario (Link)</v>
      </c>
    </row>
    <row r="1785" spans="1:59" s="63" customFormat="1" ht="12.75" x14ac:dyDescent="0.2">
      <c r="A1785" s="196">
        <v>4</v>
      </c>
      <c r="B1785" s="197" t="s">
        <v>422</v>
      </c>
      <c r="C1785" s="208">
        <v>43</v>
      </c>
      <c r="D1785" s="209" t="s">
        <v>688</v>
      </c>
      <c r="E1785" s="210">
        <v>4361</v>
      </c>
      <c r="F1785" s="211" t="s">
        <v>740</v>
      </c>
      <c r="G1785" s="231"/>
      <c r="H1785" s="65"/>
      <c r="I1785" s="222"/>
      <c r="J1785" s="66"/>
      <c r="K1785" s="66"/>
      <c r="L1785" s="66"/>
      <c r="M1785" s="64"/>
      <c r="N1785" s="304"/>
      <c r="O1785" s="305"/>
      <c r="P1785" s="127"/>
      <c r="Q1785" s="67"/>
      <c r="R1785" s="67"/>
      <c r="S1785" s="67"/>
      <c r="T1785" s="67"/>
      <c r="U1785" s="67"/>
      <c r="V1785" s="67"/>
      <c r="W1785" s="67"/>
      <c r="X1785" s="67"/>
      <c r="Y1785" s="68"/>
      <c r="Z1785" s="68"/>
      <c r="AA1785" s="68"/>
      <c r="AB1785" s="67"/>
      <c r="AC1785" s="67"/>
      <c r="AD1785" s="67"/>
      <c r="AE1785" s="67"/>
      <c r="AF1785" s="67"/>
      <c r="AG1785" s="67"/>
      <c r="AH1785" s="67"/>
      <c r="AI1785" s="67"/>
      <c r="AJ1785" s="68"/>
      <c r="AK1785" s="68"/>
      <c r="AL1785" s="68"/>
      <c r="AM1785" s="67"/>
      <c r="AN1785" s="67"/>
      <c r="AO1785" s="67"/>
      <c r="AP1785" s="67"/>
      <c r="AQ1785" s="67"/>
      <c r="AR1785" s="67"/>
      <c r="AS1785" s="67"/>
      <c r="AT1785" s="67"/>
      <c r="AU1785" s="67"/>
      <c r="AV1785" s="67"/>
      <c r="AW1785" s="67"/>
      <c r="AX1785" s="68"/>
      <c r="AY1785" s="68"/>
      <c r="AZ1785" s="69"/>
      <c r="BA1785" s="70"/>
      <c r="BB1785" s="71"/>
      <c r="BC1785" s="54"/>
      <c r="BD1785" s="41">
        <v>4</v>
      </c>
      <c r="BE1785" s="52">
        <v>43</v>
      </c>
      <c r="BF1785" s="62">
        <v>4361</v>
      </c>
      <c r="BG1785" s="275"/>
    </row>
    <row r="1786" spans="1:59" s="63" customFormat="1" ht="12.75" x14ac:dyDescent="0.2">
      <c r="A1786" s="196">
        <v>4</v>
      </c>
      <c r="B1786" s="197" t="s">
        <v>422</v>
      </c>
      <c r="C1786" s="208">
        <v>43</v>
      </c>
      <c r="D1786" s="209" t="s">
        <v>688</v>
      </c>
      <c r="E1786" s="210">
        <v>4361</v>
      </c>
      <c r="F1786" s="211" t="s">
        <v>740</v>
      </c>
      <c r="G1786" s="230"/>
      <c r="H1786" s="56"/>
      <c r="I1786" s="221"/>
      <c r="J1786" s="57"/>
      <c r="K1786" s="57"/>
      <c r="L1786" s="57"/>
      <c r="M1786" s="55"/>
      <c r="N1786" s="303"/>
      <c r="O1786" s="245"/>
      <c r="P1786" s="122"/>
      <c r="Q1786" s="58"/>
      <c r="R1786" s="58"/>
      <c r="S1786" s="58"/>
      <c r="T1786" s="58"/>
      <c r="U1786" s="58"/>
      <c r="V1786" s="58"/>
      <c r="W1786" s="58"/>
      <c r="X1786" s="58"/>
      <c r="Y1786" s="59"/>
      <c r="Z1786" s="59"/>
      <c r="AA1786" s="59"/>
      <c r="AB1786" s="58"/>
      <c r="AC1786" s="58"/>
      <c r="AD1786" s="58"/>
      <c r="AE1786" s="58"/>
      <c r="AF1786" s="58"/>
      <c r="AG1786" s="58"/>
      <c r="AH1786" s="58"/>
      <c r="AI1786" s="58"/>
      <c r="AJ1786" s="59"/>
      <c r="AK1786" s="59"/>
      <c r="AL1786" s="59"/>
      <c r="AM1786" s="58"/>
      <c r="AN1786" s="58"/>
      <c r="AO1786" s="58"/>
      <c r="AP1786" s="58"/>
      <c r="AQ1786" s="58"/>
      <c r="AR1786" s="58"/>
      <c r="AS1786" s="58"/>
      <c r="AT1786" s="58"/>
      <c r="AU1786" s="58"/>
      <c r="AV1786" s="58"/>
      <c r="AW1786" s="58"/>
      <c r="AX1786" s="59"/>
      <c r="AY1786" s="59"/>
      <c r="AZ1786" s="60"/>
      <c r="BA1786" s="61"/>
      <c r="BB1786" s="54"/>
      <c r="BC1786" s="54"/>
      <c r="BD1786" s="41">
        <v>4</v>
      </c>
      <c r="BE1786" s="52">
        <v>43</v>
      </c>
      <c r="BF1786" s="62">
        <v>4361</v>
      </c>
      <c r="BG1786" s="274"/>
    </row>
    <row r="1787" spans="1:59" s="63" customFormat="1" ht="12.75" x14ac:dyDescent="0.2">
      <c r="A1787" s="196">
        <v>4</v>
      </c>
      <c r="B1787" s="197" t="s">
        <v>422</v>
      </c>
      <c r="C1787" s="208">
        <v>43</v>
      </c>
      <c r="D1787" s="209" t="s">
        <v>688</v>
      </c>
      <c r="E1787" s="210">
        <v>4361</v>
      </c>
      <c r="F1787" s="211" t="s">
        <v>740</v>
      </c>
      <c r="G1787" s="231"/>
      <c r="H1787" s="65"/>
      <c r="I1787" s="222"/>
      <c r="J1787" s="66"/>
      <c r="K1787" s="66"/>
      <c r="L1787" s="66"/>
      <c r="M1787" s="64"/>
      <c r="N1787" s="304"/>
      <c r="O1787" s="305"/>
      <c r="P1787" s="127"/>
      <c r="Q1787" s="67"/>
      <c r="R1787" s="67"/>
      <c r="S1787" s="67"/>
      <c r="T1787" s="67"/>
      <c r="U1787" s="67"/>
      <c r="V1787" s="67"/>
      <c r="W1787" s="67"/>
      <c r="X1787" s="67"/>
      <c r="Y1787" s="68"/>
      <c r="Z1787" s="68"/>
      <c r="AA1787" s="68"/>
      <c r="AB1787" s="67"/>
      <c r="AC1787" s="67"/>
      <c r="AD1787" s="67"/>
      <c r="AE1787" s="67"/>
      <c r="AF1787" s="67"/>
      <c r="AG1787" s="67"/>
      <c r="AH1787" s="67"/>
      <c r="AI1787" s="67"/>
      <c r="AJ1787" s="68"/>
      <c r="AK1787" s="68"/>
      <c r="AL1787" s="68"/>
      <c r="AM1787" s="67"/>
      <c r="AN1787" s="67"/>
      <c r="AO1787" s="67"/>
      <c r="AP1787" s="67"/>
      <c r="AQ1787" s="67"/>
      <c r="AR1787" s="67"/>
      <c r="AS1787" s="67"/>
      <c r="AT1787" s="67"/>
      <c r="AU1787" s="67"/>
      <c r="AV1787" s="67"/>
      <c r="AW1787" s="67"/>
      <c r="AX1787" s="68"/>
      <c r="AY1787" s="68"/>
      <c r="AZ1787" s="69"/>
      <c r="BA1787" s="70"/>
      <c r="BB1787" s="71"/>
      <c r="BC1787" s="54"/>
      <c r="BD1787" s="41">
        <v>4</v>
      </c>
      <c r="BE1787" s="52">
        <v>43</v>
      </c>
      <c r="BF1787" s="62">
        <v>4361</v>
      </c>
      <c r="BG1787" s="275"/>
    </row>
    <row r="1788" spans="1:59" s="63" customFormat="1" ht="12.75" x14ac:dyDescent="0.2">
      <c r="A1788" s="196">
        <v>4</v>
      </c>
      <c r="B1788" s="197" t="s">
        <v>422</v>
      </c>
      <c r="C1788" s="208">
        <v>43</v>
      </c>
      <c r="D1788" s="209" t="s">
        <v>688</v>
      </c>
      <c r="E1788" s="210">
        <v>4361</v>
      </c>
      <c r="F1788" s="211" t="s">
        <v>740</v>
      </c>
      <c r="G1788" s="231" t="s">
        <v>741</v>
      </c>
      <c r="H1788" s="72" t="s">
        <v>1233</v>
      </c>
      <c r="I1788" s="223" t="s">
        <v>1247</v>
      </c>
      <c r="J1788" s="73"/>
      <c r="K1788" s="73"/>
      <c r="L1788" s="73"/>
      <c r="M1788" s="74"/>
      <c r="N1788" s="247"/>
      <c r="O1788" s="306"/>
      <c r="P1788" s="105"/>
      <c r="Q1788" s="75"/>
      <c r="R1788" s="75"/>
      <c r="S1788" s="75"/>
      <c r="T1788" s="75"/>
      <c r="U1788" s="75"/>
      <c r="V1788" s="75"/>
      <c r="W1788" s="75"/>
      <c r="X1788" s="75"/>
      <c r="Y1788" s="76" t="s">
        <v>1241</v>
      </c>
      <c r="Z1788" s="77" t="s">
        <v>1241</v>
      </c>
      <c r="AA1788" s="78">
        <f>AA$2549</f>
        <v>5000</v>
      </c>
      <c r="AB1788" s="75"/>
      <c r="AC1788" s="75"/>
      <c r="AD1788" s="75"/>
      <c r="AE1788" s="75"/>
      <c r="AF1788" s="75"/>
      <c r="AG1788" s="75"/>
      <c r="AH1788" s="75"/>
      <c r="AI1788" s="75"/>
      <c r="AJ1788" s="76" t="s">
        <v>1241</v>
      </c>
      <c r="AK1788" s="77" t="s">
        <v>1241</v>
      </c>
      <c r="AL1788" s="78">
        <f>AL$2549</f>
        <v>0</v>
      </c>
      <c r="AM1788" s="75"/>
      <c r="AN1788" s="75"/>
      <c r="AO1788" s="75"/>
      <c r="AP1788" s="75"/>
      <c r="AQ1788" s="75"/>
      <c r="AR1788" s="75"/>
      <c r="AS1788" s="75"/>
      <c r="AT1788" s="75"/>
      <c r="AU1788" s="75"/>
      <c r="AV1788" s="75"/>
      <c r="AW1788" s="76" t="s">
        <v>1241</v>
      </c>
      <c r="AX1788" s="77" t="s">
        <v>1241</v>
      </c>
      <c r="AY1788" s="78">
        <f>AY$2549</f>
        <v>500</v>
      </c>
      <c r="AZ1788" s="79"/>
      <c r="BA1788" s="80" t="str">
        <f>I1788</f>
        <v>&gt; see 4711, Thermal insulation</v>
      </c>
      <c r="BB1788" s="71"/>
      <c r="BC1788" s="54"/>
      <c r="BD1788" s="41">
        <v>4</v>
      </c>
      <c r="BE1788" s="52">
        <v>43</v>
      </c>
      <c r="BF1788" s="62">
        <v>4361</v>
      </c>
      <c r="BG1788" s="276" t="str">
        <f>H1788</f>
        <v>Default Scenario (Link)</v>
      </c>
    </row>
    <row r="1789" spans="1:59" s="63" customFormat="1" ht="12.75" x14ac:dyDescent="0.2">
      <c r="A1789" s="196">
        <v>4</v>
      </c>
      <c r="B1789" s="197" t="s">
        <v>422</v>
      </c>
      <c r="C1789" s="208">
        <v>43</v>
      </c>
      <c r="D1789" s="209" t="s">
        <v>688</v>
      </c>
      <c r="E1789" s="210">
        <v>4361</v>
      </c>
      <c r="F1789" s="211" t="s">
        <v>740</v>
      </c>
      <c r="G1789" s="231"/>
      <c r="H1789" s="65"/>
      <c r="I1789" s="222"/>
      <c r="J1789" s="66"/>
      <c r="K1789" s="66"/>
      <c r="L1789" s="66"/>
      <c r="M1789" s="64"/>
      <c r="N1789" s="304"/>
      <c r="O1789" s="305"/>
      <c r="P1789" s="127"/>
      <c r="Q1789" s="67"/>
      <c r="R1789" s="67"/>
      <c r="S1789" s="67"/>
      <c r="T1789" s="67"/>
      <c r="U1789" s="67"/>
      <c r="V1789" s="67"/>
      <c r="W1789" s="67"/>
      <c r="X1789" s="67"/>
      <c r="Y1789" s="68"/>
      <c r="Z1789" s="68"/>
      <c r="AA1789" s="68"/>
      <c r="AB1789" s="67"/>
      <c r="AC1789" s="67"/>
      <c r="AD1789" s="67"/>
      <c r="AE1789" s="67"/>
      <c r="AF1789" s="67"/>
      <c r="AG1789" s="67"/>
      <c r="AH1789" s="67"/>
      <c r="AI1789" s="67"/>
      <c r="AJ1789" s="68"/>
      <c r="AK1789" s="68"/>
      <c r="AL1789" s="68"/>
      <c r="AM1789" s="67"/>
      <c r="AN1789" s="67"/>
      <c r="AO1789" s="67"/>
      <c r="AP1789" s="67"/>
      <c r="AQ1789" s="67"/>
      <c r="AR1789" s="67"/>
      <c r="AS1789" s="67"/>
      <c r="AT1789" s="67"/>
      <c r="AU1789" s="67"/>
      <c r="AV1789" s="67"/>
      <c r="AW1789" s="67"/>
      <c r="AX1789" s="68"/>
      <c r="AY1789" s="68"/>
      <c r="AZ1789" s="69"/>
      <c r="BA1789" s="70"/>
      <c r="BB1789" s="71"/>
      <c r="BC1789" s="54"/>
      <c r="BD1789" s="41">
        <v>4</v>
      </c>
      <c r="BE1789" s="52">
        <v>43</v>
      </c>
      <c r="BF1789" s="62">
        <v>4361</v>
      </c>
      <c r="BG1789" s="275"/>
    </row>
    <row r="1790" spans="1:59" s="63" customFormat="1" ht="12.75" x14ac:dyDescent="0.2">
      <c r="A1790" s="196">
        <v>4</v>
      </c>
      <c r="B1790" s="197" t="s">
        <v>422</v>
      </c>
      <c r="C1790" s="208">
        <v>43</v>
      </c>
      <c r="D1790" s="209" t="s">
        <v>688</v>
      </c>
      <c r="E1790" s="210">
        <v>4361</v>
      </c>
      <c r="F1790" s="211" t="s">
        <v>740</v>
      </c>
      <c r="G1790" s="230"/>
      <c r="H1790" s="56"/>
      <c r="I1790" s="221"/>
      <c r="J1790" s="57"/>
      <c r="K1790" s="57"/>
      <c r="L1790" s="57"/>
      <c r="M1790" s="55"/>
      <c r="N1790" s="303"/>
      <c r="O1790" s="245"/>
      <c r="P1790" s="122"/>
      <c r="Q1790" s="58"/>
      <c r="R1790" s="58"/>
      <c r="S1790" s="58"/>
      <c r="T1790" s="58"/>
      <c r="U1790" s="58"/>
      <c r="V1790" s="58"/>
      <c r="W1790" s="58"/>
      <c r="X1790" s="58"/>
      <c r="Y1790" s="59"/>
      <c r="Z1790" s="59"/>
      <c r="AA1790" s="59"/>
      <c r="AB1790" s="58"/>
      <c r="AC1790" s="58"/>
      <c r="AD1790" s="58"/>
      <c r="AE1790" s="58"/>
      <c r="AF1790" s="58"/>
      <c r="AG1790" s="58"/>
      <c r="AH1790" s="58"/>
      <c r="AI1790" s="58"/>
      <c r="AJ1790" s="59"/>
      <c r="AK1790" s="59"/>
      <c r="AL1790" s="59"/>
      <c r="AM1790" s="58"/>
      <c r="AN1790" s="58"/>
      <c r="AO1790" s="58"/>
      <c r="AP1790" s="58"/>
      <c r="AQ1790" s="58"/>
      <c r="AR1790" s="58"/>
      <c r="AS1790" s="58"/>
      <c r="AT1790" s="58"/>
      <c r="AU1790" s="58"/>
      <c r="AV1790" s="58"/>
      <c r="AW1790" s="58"/>
      <c r="AX1790" s="59"/>
      <c r="AY1790" s="59"/>
      <c r="AZ1790" s="60"/>
      <c r="BA1790" s="61"/>
      <c r="BB1790" s="54"/>
      <c r="BC1790" s="54"/>
      <c r="BD1790" s="41">
        <v>4</v>
      </c>
      <c r="BE1790" s="52">
        <v>43</v>
      </c>
      <c r="BF1790" s="62">
        <v>4361</v>
      </c>
      <c r="BG1790" s="274"/>
    </row>
    <row r="1791" spans="1:59" s="63" customFormat="1" ht="12.75" x14ac:dyDescent="0.2">
      <c r="A1791" s="196">
        <v>4</v>
      </c>
      <c r="B1791" s="197" t="s">
        <v>422</v>
      </c>
      <c r="C1791" s="208">
        <v>43</v>
      </c>
      <c r="D1791" s="209" t="s">
        <v>688</v>
      </c>
      <c r="E1791" s="210">
        <v>4361</v>
      </c>
      <c r="F1791" s="211" t="s">
        <v>740</v>
      </c>
      <c r="G1791" s="231"/>
      <c r="H1791" s="65"/>
      <c r="I1791" s="222"/>
      <c r="J1791" s="66"/>
      <c r="K1791" s="66"/>
      <c r="L1791" s="66"/>
      <c r="M1791" s="64"/>
      <c r="N1791" s="304"/>
      <c r="O1791" s="305"/>
      <c r="P1791" s="127"/>
      <c r="Q1791" s="67"/>
      <c r="R1791" s="67"/>
      <c r="S1791" s="67"/>
      <c r="T1791" s="67"/>
      <c r="U1791" s="67"/>
      <c r="V1791" s="67"/>
      <c r="W1791" s="67"/>
      <c r="X1791" s="67"/>
      <c r="Y1791" s="68"/>
      <c r="Z1791" s="68"/>
      <c r="AA1791" s="68"/>
      <c r="AB1791" s="67"/>
      <c r="AC1791" s="67"/>
      <c r="AD1791" s="67"/>
      <c r="AE1791" s="67"/>
      <c r="AF1791" s="67"/>
      <c r="AG1791" s="67"/>
      <c r="AH1791" s="67"/>
      <c r="AI1791" s="67"/>
      <c r="AJ1791" s="68"/>
      <c r="AK1791" s="68"/>
      <c r="AL1791" s="68"/>
      <c r="AM1791" s="67"/>
      <c r="AN1791" s="67"/>
      <c r="AO1791" s="67"/>
      <c r="AP1791" s="67"/>
      <c r="AQ1791" s="67"/>
      <c r="AR1791" s="67"/>
      <c r="AS1791" s="67"/>
      <c r="AT1791" s="67"/>
      <c r="AU1791" s="67"/>
      <c r="AV1791" s="67"/>
      <c r="AW1791" s="67"/>
      <c r="AX1791" s="68"/>
      <c r="AY1791" s="68"/>
      <c r="AZ1791" s="69"/>
      <c r="BA1791" s="70"/>
      <c r="BB1791" s="71"/>
      <c r="BC1791" s="54"/>
      <c r="BD1791" s="41">
        <v>4</v>
      </c>
      <c r="BE1791" s="52">
        <v>43</v>
      </c>
      <c r="BF1791" s="62">
        <v>4361</v>
      </c>
      <c r="BG1791" s="275"/>
    </row>
    <row r="1792" spans="1:59" s="63" customFormat="1" ht="12.75" x14ac:dyDescent="0.2">
      <c r="A1792" s="196">
        <v>4</v>
      </c>
      <c r="B1792" s="197" t="s">
        <v>422</v>
      </c>
      <c r="C1792" s="208">
        <v>43</v>
      </c>
      <c r="D1792" s="209" t="s">
        <v>688</v>
      </c>
      <c r="E1792" s="210">
        <v>4361</v>
      </c>
      <c r="F1792" s="211" t="s">
        <v>740</v>
      </c>
      <c r="G1792" s="231" t="s">
        <v>360</v>
      </c>
      <c r="H1792" s="72" t="s">
        <v>1233</v>
      </c>
      <c r="I1792" s="223" t="s">
        <v>1250</v>
      </c>
      <c r="J1792" s="73"/>
      <c r="K1792" s="73"/>
      <c r="L1792" s="73"/>
      <c r="M1792" s="74"/>
      <c r="N1792" s="247"/>
      <c r="O1792" s="306"/>
      <c r="P1792" s="105"/>
      <c r="Q1792" s="75"/>
      <c r="R1792" s="75"/>
      <c r="S1792" s="75"/>
      <c r="T1792" s="75"/>
      <c r="U1792" s="75"/>
      <c r="V1792" s="75"/>
      <c r="W1792" s="75"/>
      <c r="X1792" s="75"/>
      <c r="Y1792" s="76" t="s">
        <v>1241</v>
      </c>
      <c r="Z1792" s="77" t="s">
        <v>1241</v>
      </c>
      <c r="AA1792" s="78">
        <f>AA$970</f>
        <v>10000</v>
      </c>
      <c r="AB1792" s="75"/>
      <c r="AC1792" s="75"/>
      <c r="AD1792" s="75"/>
      <c r="AE1792" s="75"/>
      <c r="AF1792" s="75"/>
      <c r="AG1792" s="75"/>
      <c r="AH1792" s="75"/>
      <c r="AI1792" s="75"/>
      <c r="AJ1792" s="76" t="s">
        <v>1241</v>
      </c>
      <c r="AK1792" s="77" t="s">
        <v>1241</v>
      </c>
      <c r="AL1792" s="78">
        <f>AL$970</f>
        <v>0</v>
      </c>
      <c r="AM1792" s="75"/>
      <c r="AN1792" s="75"/>
      <c r="AO1792" s="75"/>
      <c r="AP1792" s="75"/>
      <c r="AQ1792" s="75"/>
      <c r="AR1792" s="75"/>
      <c r="AS1792" s="75"/>
      <c r="AT1792" s="75"/>
      <c r="AU1792" s="75"/>
      <c r="AV1792" s="75"/>
      <c r="AW1792" s="76" t="s">
        <v>1241</v>
      </c>
      <c r="AX1792" s="77" t="s">
        <v>1241</v>
      </c>
      <c r="AY1792" s="78">
        <f>AY$970</f>
        <v>250</v>
      </c>
      <c r="AZ1792" s="79"/>
      <c r="BA1792" s="80" t="str">
        <f>I1792</f>
        <v>&gt; see 4223, Plywood cladding</v>
      </c>
      <c r="BB1792" s="71"/>
      <c r="BC1792" s="54"/>
      <c r="BD1792" s="41">
        <v>4</v>
      </c>
      <c r="BE1792" s="52">
        <v>43</v>
      </c>
      <c r="BF1792" s="62">
        <v>4361</v>
      </c>
      <c r="BG1792" s="276" t="str">
        <f>H1792</f>
        <v>Default Scenario (Link)</v>
      </c>
    </row>
    <row r="1793" spans="1:59" s="63" customFormat="1" ht="12.75" x14ac:dyDescent="0.2">
      <c r="A1793" s="196">
        <v>4</v>
      </c>
      <c r="B1793" s="197" t="s">
        <v>422</v>
      </c>
      <c r="C1793" s="208">
        <v>43</v>
      </c>
      <c r="D1793" s="209" t="s">
        <v>688</v>
      </c>
      <c r="E1793" s="210">
        <v>4361</v>
      </c>
      <c r="F1793" s="211" t="s">
        <v>740</v>
      </c>
      <c r="G1793" s="231"/>
      <c r="H1793" s="65"/>
      <c r="I1793" s="222"/>
      <c r="J1793" s="66"/>
      <c r="K1793" s="66"/>
      <c r="L1793" s="66"/>
      <c r="M1793" s="64"/>
      <c r="N1793" s="304"/>
      <c r="O1793" s="305"/>
      <c r="P1793" s="127"/>
      <c r="Q1793" s="67"/>
      <c r="R1793" s="67"/>
      <c r="S1793" s="67"/>
      <c r="T1793" s="67"/>
      <c r="U1793" s="67"/>
      <c r="V1793" s="67"/>
      <c r="W1793" s="67"/>
      <c r="X1793" s="67"/>
      <c r="Y1793" s="68"/>
      <c r="Z1793" s="68"/>
      <c r="AA1793" s="68"/>
      <c r="AB1793" s="67"/>
      <c r="AC1793" s="67"/>
      <c r="AD1793" s="67"/>
      <c r="AE1793" s="67"/>
      <c r="AF1793" s="67"/>
      <c r="AG1793" s="67"/>
      <c r="AH1793" s="67"/>
      <c r="AI1793" s="67"/>
      <c r="AJ1793" s="68"/>
      <c r="AK1793" s="68"/>
      <c r="AL1793" s="68"/>
      <c r="AM1793" s="67"/>
      <c r="AN1793" s="67"/>
      <c r="AO1793" s="67"/>
      <c r="AP1793" s="67"/>
      <c r="AQ1793" s="67"/>
      <c r="AR1793" s="67"/>
      <c r="AS1793" s="67"/>
      <c r="AT1793" s="67"/>
      <c r="AU1793" s="67"/>
      <c r="AV1793" s="67"/>
      <c r="AW1793" s="67"/>
      <c r="AX1793" s="68"/>
      <c r="AY1793" s="68"/>
      <c r="AZ1793" s="69"/>
      <c r="BA1793" s="70"/>
      <c r="BB1793" s="71"/>
      <c r="BC1793" s="54"/>
      <c r="BD1793" s="41">
        <v>4</v>
      </c>
      <c r="BE1793" s="52">
        <v>43</v>
      </c>
      <c r="BF1793" s="62">
        <v>4361</v>
      </c>
      <c r="BG1793" s="275"/>
    </row>
    <row r="1794" spans="1:59" s="63" customFormat="1" ht="12.75" x14ac:dyDescent="0.2">
      <c r="A1794" s="196">
        <v>4</v>
      </c>
      <c r="B1794" s="197" t="s">
        <v>422</v>
      </c>
      <c r="C1794" s="208">
        <v>43</v>
      </c>
      <c r="D1794" s="209" t="s">
        <v>688</v>
      </c>
      <c r="E1794" s="210">
        <v>4361</v>
      </c>
      <c r="F1794" s="211" t="s">
        <v>740</v>
      </c>
      <c r="G1794" s="230"/>
      <c r="H1794" s="56"/>
      <c r="I1794" s="221"/>
      <c r="J1794" s="57"/>
      <c r="K1794" s="57"/>
      <c r="L1794" s="57"/>
      <c r="M1794" s="55"/>
      <c r="N1794" s="303"/>
      <c r="O1794" s="245"/>
      <c r="P1794" s="122"/>
      <c r="Q1794" s="58"/>
      <c r="R1794" s="58"/>
      <c r="S1794" s="58"/>
      <c r="T1794" s="58"/>
      <c r="U1794" s="58"/>
      <c r="V1794" s="58"/>
      <c r="W1794" s="58"/>
      <c r="X1794" s="58"/>
      <c r="Y1794" s="59"/>
      <c r="Z1794" s="59"/>
      <c r="AA1794" s="59"/>
      <c r="AB1794" s="58"/>
      <c r="AC1794" s="58"/>
      <c r="AD1794" s="58"/>
      <c r="AE1794" s="58"/>
      <c r="AF1794" s="58"/>
      <c r="AG1794" s="58"/>
      <c r="AH1794" s="58"/>
      <c r="AI1794" s="58"/>
      <c r="AJ1794" s="59"/>
      <c r="AK1794" s="59"/>
      <c r="AL1794" s="59"/>
      <c r="AM1794" s="58"/>
      <c r="AN1794" s="58"/>
      <c r="AO1794" s="58"/>
      <c r="AP1794" s="58"/>
      <c r="AQ1794" s="58"/>
      <c r="AR1794" s="58"/>
      <c r="AS1794" s="58"/>
      <c r="AT1794" s="58"/>
      <c r="AU1794" s="58"/>
      <c r="AV1794" s="58"/>
      <c r="AW1794" s="58"/>
      <c r="AX1794" s="59"/>
      <c r="AY1794" s="59"/>
      <c r="AZ1794" s="60"/>
      <c r="BA1794" s="61"/>
      <c r="BB1794" s="54"/>
      <c r="BC1794" s="54"/>
      <c r="BD1794" s="41">
        <v>4</v>
      </c>
      <c r="BE1794" s="52">
        <v>43</v>
      </c>
      <c r="BF1794" s="62">
        <v>4361</v>
      </c>
      <c r="BG1794" s="274"/>
    </row>
    <row r="1795" spans="1:59" x14ac:dyDescent="0.25">
      <c r="A1795" s="196">
        <v>4</v>
      </c>
      <c r="B1795" s="197" t="s">
        <v>422</v>
      </c>
      <c r="C1795" s="208">
        <v>43</v>
      </c>
      <c r="D1795" s="209" t="s">
        <v>688</v>
      </c>
      <c r="E1795" s="212">
        <v>4362</v>
      </c>
      <c r="F1795" s="213" t="s">
        <v>744</v>
      </c>
      <c r="G1795" s="234"/>
      <c r="H1795" s="138"/>
      <c r="I1795" s="224"/>
      <c r="J1795" s="98"/>
      <c r="K1795" s="98"/>
      <c r="L1795" s="98"/>
      <c r="M1795" s="137"/>
      <c r="N1795" s="322"/>
      <c r="O1795" s="323"/>
      <c r="P1795" s="139"/>
      <c r="Q1795" s="139"/>
      <c r="R1795" s="139"/>
      <c r="S1795" s="139"/>
      <c r="T1795" s="139"/>
      <c r="U1795" s="139"/>
      <c r="V1795" s="139"/>
      <c r="W1795" s="139"/>
      <c r="X1795" s="139"/>
      <c r="Y1795" s="100"/>
      <c r="Z1795" s="125"/>
      <c r="AA1795" s="125"/>
      <c r="AB1795" s="139"/>
      <c r="AC1795" s="139"/>
      <c r="AD1795" s="139"/>
      <c r="AE1795" s="139"/>
      <c r="AF1795" s="139"/>
      <c r="AG1795" s="139"/>
      <c r="AH1795" s="139"/>
      <c r="AI1795" s="139"/>
      <c r="AJ1795" s="100"/>
      <c r="AK1795" s="125"/>
      <c r="AL1795" s="125"/>
      <c r="AM1795" s="139"/>
      <c r="AN1795" s="139"/>
      <c r="AO1795" s="139"/>
      <c r="AP1795" s="139"/>
      <c r="AQ1795" s="139"/>
      <c r="AR1795" s="139"/>
      <c r="AS1795" s="139"/>
      <c r="AT1795" s="139"/>
      <c r="AU1795" s="139"/>
      <c r="AV1795" s="139"/>
      <c r="AW1795" s="99"/>
      <c r="AX1795" s="125"/>
      <c r="AY1795" s="100"/>
      <c r="AZ1795" s="140"/>
      <c r="BA1795" s="141"/>
      <c r="BB1795" s="136"/>
      <c r="BC1795" s="136"/>
      <c r="BD1795" s="41">
        <v>4</v>
      </c>
      <c r="BE1795" s="52">
        <v>43</v>
      </c>
      <c r="BF1795" s="103">
        <v>4362</v>
      </c>
      <c r="BG1795" s="283"/>
    </row>
    <row r="1796" spans="1:59" s="63" customFormat="1" ht="12.75" x14ac:dyDescent="0.2">
      <c r="A1796" s="196">
        <v>4</v>
      </c>
      <c r="B1796" s="197" t="s">
        <v>422</v>
      </c>
      <c r="C1796" s="208">
        <v>43</v>
      </c>
      <c r="D1796" s="209" t="s">
        <v>688</v>
      </c>
      <c r="E1796" s="212">
        <v>4362</v>
      </c>
      <c r="F1796" s="213" t="s">
        <v>744</v>
      </c>
      <c r="G1796" s="232"/>
      <c r="H1796" s="97"/>
      <c r="I1796" s="224"/>
      <c r="J1796" s="98"/>
      <c r="K1796" s="98"/>
      <c r="L1796" s="98"/>
      <c r="M1796" s="96"/>
      <c r="N1796" s="307"/>
      <c r="O1796" s="246"/>
      <c r="P1796" s="124"/>
      <c r="Q1796" s="99"/>
      <c r="R1796" s="99"/>
      <c r="S1796" s="99"/>
      <c r="T1796" s="99"/>
      <c r="U1796" s="99"/>
      <c r="V1796" s="99"/>
      <c r="W1796" s="99"/>
      <c r="X1796" s="99"/>
      <c r="Y1796" s="100"/>
      <c r="Z1796" s="100"/>
      <c r="AA1796" s="100"/>
      <c r="AB1796" s="99"/>
      <c r="AC1796" s="99"/>
      <c r="AD1796" s="99"/>
      <c r="AE1796" s="99"/>
      <c r="AF1796" s="99"/>
      <c r="AG1796" s="99"/>
      <c r="AH1796" s="99"/>
      <c r="AI1796" s="99"/>
      <c r="AJ1796" s="100"/>
      <c r="AK1796" s="100"/>
      <c r="AL1796" s="100"/>
      <c r="AM1796" s="99"/>
      <c r="AN1796" s="99"/>
      <c r="AO1796" s="99"/>
      <c r="AP1796" s="99"/>
      <c r="AQ1796" s="99"/>
      <c r="AR1796" s="99"/>
      <c r="AS1796" s="99"/>
      <c r="AT1796" s="99"/>
      <c r="AU1796" s="99"/>
      <c r="AV1796" s="99"/>
      <c r="AW1796" s="99"/>
      <c r="AX1796" s="100"/>
      <c r="AY1796" s="100"/>
      <c r="AZ1796" s="101"/>
      <c r="BA1796" s="102"/>
      <c r="BB1796" s="95"/>
      <c r="BC1796" s="95"/>
      <c r="BD1796" s="41">
        <v>4</v>
      </c>
      <c r="BE1796" s="52">
        <v>43</v>
      </c>
      <c r="BF1796" s="103">
        <v>4362</v>
      </c>
      <c r="BG1796" s="277"/>
    </row>
    <row r="1797" spans="1:59" s="63" customFormat="1" ht="12.75" x14ac:dyDescent="0.2">
      <c r="A1797" s="196">
        <v>4</v>
      </c>
      <c r="B1797" s="197" t="s">
        <v>422</v>
      </c>
      <c r="C1797" s="208">
        <v>43</v>
      </c>
      <c r="D1797" s="209" t="s">
        <v>688</v>
      </c>
      <c r="E1797" s="212">
        <v>4362</v>
      </c>
      <c r="F1797" s="213" t="s">
        <v>744</v>
      </c>
      <c r="G1797" s="231" t="s">
        <v>1189</v>
      </c>
      <c r="H1797" s="65"/>
      <c r="I1797" s="222"/>
      <c r="J1797" s="66"/>
      <c r="K1797" s="66"/>
      <c r="L1797" s="66"/>
      <c r="M1797" s="64"/>
      <c r="N1797" s="304"/>
      <c r="O1797" s="305"/>
      <c r="P1797" s="127"/>
      <c r="Q1797" s="67"/>
      <c r="R1797" s="67"/>
      <c r="S1797" s="67"/>
      <c r="T1797" s="67"/>
      <c r="U1797" s="67"/>
      <c r="V1797" s="67"/>
      <c r="W1797" s="67"/>
      <c r="X1797" s="67"/>
      <c r="Y1797" s="68"/>
      <c r="Z1797" s="68"/>
      <c r="AA1797" s="68"/>
      <c r="AB1797" s="67"/>
      <c r="AC1797" s="67"/>
      <c r="AD1797" s="67"/>
      <c r="AE1797" s="67"/>
      <c r="AF1797" s="67"/>
      <c r="AG1797" s="67"/>
      <c r="AH1797" s="67"/>
      <c r="AI1797" s="67"/>
      <c r="AJ1797" s="68"/>
      <c r="AK1797" s="68"/>
      <c r="AL1797" s="68"/>
      <c r="AM1797" s="67"/>
      <c r="AN1797" s="67"/>
      <c r="AO1797" s="67"/>
      <c r="AP1797" s="67"/>
      <c r="AQ1797" s="67"/>
      <c r="AR1797" s="67"/>
      <c r="AS1797" s="67"/>
      <c r="AT1797" s="67"/>
      <c r="AU1797" s="67"/>
      <c r="AV1797" s="67"/>
      <c r="AW1797" s="67"/>
      <c r="AX1797" s="68"/>
      <c r="AY1797" s="68"/>
      <c r="AZ1797" s="69"/>
      <c r="BA1797" s="70"/>
      <c r="BB1797" s="71"/>
      <c r="BC1797" s="95"/>
      <c r="BD1797" s="41">
        <v>4</v>
      </c>
      <c r="BE1797" s="52">
        <v>43</v>
      </c>
      <c r="BF1797" s="103">
        <v>4362</v>
      </c>
      <c r="BG1797" s="275"/>
    </row>
    <row r="1798" spans="1:59" s="63" customFormat="1" ht="12.75" x14ac:dyDescent="0.2">
      <c r="A1798" s="196">
        <v>4</v>
      </c>
      <c r="B1798" s="197" t="s">
        <v>422</v>
      </c>
      <c r="C1798" s="208">
        <v>43</v>
      </c>
      <c r="D1798" s="209" t="s">
        <v>688</v>
      </c>
      <c r="E1798" s="212">
        <v>4362</v>
      </c>
      <c r="F1798" s="213" t="s">
        <v>744</v>
      </c>
      <c r="G1798" s="231" t="s">
        <v>1189</v>
      </c>
      <c r="H1798" s="72" t="s">
        <v>47</v>
      </c>
      <c r="I1798" s="223"/>
      <c r="J1798" s="73"/>
      <c r="K1798" s="73"/>
      <c r="L1798" s="73"/>
      <c r="M1798" s="74"/>
      <c r="N1798" s="247"/>
      <c r="O1798" s="306"/>
      <c r="P1798" s="105"/>
      <c r="Q1798" s="75"/>
      <c r="R1798" s="75"/>
      <c r="S1798" s="75"/>
      <c r="T1798" s="75"/>
      <c r="U1798" s="75"/>
      <c r="V1798" s="75"/>
      <c r="W1798" s="75"/>
      <c r="X1798" s="75"/>
      <c r="Y1798" s="76" t="str">
        <f>IF(ISNUMBER(VLOOKUP(Y1800,P$7:W$7,MATCH(Y1800,P$7:W$7))),VLOOKUP(Y1800,P$7:W$7,MATCH(Y1800,P$7:W$7)),IF(N1802=0,"No Data",IF(Y1800&gt;0,"&lt;100",0)))</f>
        <v>&lt;100</v>
      </c>
      <c r="Z1798" s="77" t="str">
        <f>IF(ISNUMBER(VLOOKUP(Z1802,P$7:W$7,MATCH(Z1802,P$7:W$7))),VLOOKUP(Z1802,P$7:W$7,MATCH(Z1802,P$7:W$7)),IF(N1802=0,"No Data",IF(Z1802&gt;0,"&lt;100",0)))</f>
        <v>&lt;100</v>
      </c>
      <c r="AA1798" s="106">
        <f>IF(ISNUMBER(Z1798),Z1798,0)</f>
        <v>0</v>
      </c>
      <c r="AB1798" s="75"/>
      <c r="AC1798" s="75"/>
      <c r="AD1798" s="75"/>
      <c r="AE1798" s="75"/>
      <c r="AF1798" s="75"/>
      <c r="AG1798" s="75"/>
      <c r="AH1798" s="75"/>
      <c r="AI1798" s="75"/>
      <c r="AJ1798" s="76">
        <f>IF(ISNUMBER(VLOOKUP(AJ1800,AB$7:AH$7,MATCH(AJ1800,AB$7:AH$7))),VLOOKUP(AJ1800,AB$7:AH$7,MATCH(AJ1800,AB$7:AH$7)),IF(N1802=0,"No Data",IF(AJ1800&gt;0,"&lt;50",0)))</f>
        <v>0</v>
      </c>
      <c r="AK1798" s="77">
        <f>IF(ISNUMBER(VLOOKUP(AK1802,AB$7:AH$7,MATCH(AK1802,AB$7:AH$7))),VLOOKUP(AK1802,AB$7:AH$7,MATCH(AK1802,AB$7:AH$7)),IF(N1802=0,"No Data",IF(AK1802&gt;0,"&lt;50",0)))</f>
        <v>0</v>
      </c>
      <c r="AL1798" s="106">
        <f>IF(ISNUMBER(AK1798),AK1798,0)</f>
        <v>0</v>
      </c>
      <c r="AM1798" s="75"/>
      <c r="AN1798" s="75"/>
      <c r="AO1798" s="75"/>
      <c r="AP1798" s="75"/>
      <c r="AQ1798" s="75"/>
      <c r="AR1798" s="75"/>
      <c r="AS1798" s="75"/>
      <c r="AT1798" s="75"/>
      <c r="AU1798" s="75"/>
      <c r="AV1798" s="75"/>
      <c r="AW1798" s="76">
        <f>IF(ISNUMBER(VLOOKUP(AW1800,AM$7:AU$7,MATCH(AW1800,AM$7:AU$7))),VLOOKUP(AW1800,AM$7:AU$7,MATCH(AW1800,AM$7:AU$7)),IF(N1802=0,"No Data",IF(AW1800&gt;0,"&lt;10",0)))</f>
        <v>500</v>
      </c>
      <c r="AX1798" s="77">
        <f>IF(ISNUMBER(VLOOKUP(AX1802,AM$7:AU$7,MATCH(AX1802,AM$7:AU$7))),VLOOKUP(AX1802,AM$7:AU$7,MATCH(AX1802,AM$7:AU$7)),IF(N1802=0,"No Data",IF(AX1802&gt;0,"&lt;10",0)))</f>
        <v>500</v>
      </c>
      <c r="AY1798" s="106">
        <f>IF(ISNUMBER(AX1798),AX1798,0)</f>
        <v>500</v>
      </c>
      <c r="AZ1798" s="79"/>
      <c r="BA1798" s="80"/>
      <c r="BB1798" s="71"/>
      <c r="BC1798" s="95"/>
      <c r="BD1798" s="41">
        <v>4</v>
      </c>
      <c r="BE1798" s="52">
        <v>43</v>
      </c>
      <c r="BF1798" s="103">
        <v>4362</v>
      </c>
      <c r="BG1798" s="276" t="s">
        <v>47</v>
      </c>
    </row>
    <row r="1799" spans="1:59" s="63" customFormat="1" ht="12.75" x14ac:dyDescent="0.2">
      <c r="A1799" s="196">
        <v>4</v>
      </c>
      <c r="B1799" s="197" t="s">
        <v>422</v>
      </c>
      <c r="C1799" s="208">
        <v>43</v>
      </c>
      <c r="D1799" s="209" t="s">
        <v>688</v>
      </c>
      <c r="E1799" s="212">
        <v>4362</v>
      </c>
      <c r="F1799" s="213" t="s">
        <v>744</v>
      </c>
      <c r="G1799" s="231" t="s">
        <v>1189</v>
      </c>
      <c r="H1799" s="81" t="s">
        <v>48</v>
      </c>
      <c r="I1799" s="223"/>
      <c r="J1799" s="73"/>
      <c r="K1799" s="73"/>
      <c r="L1799" s="73"/>
      <c r="M1799" s="74"/>
      <c r="N1799" s="247"/>
      <c r="O1799" s="306"/>
      <c r="P1799" s="105"/>
      <c r="Q1799" s="75"/>
      <c r="R1799" s="75"/>
      <c r="S1799" s="75"/>
      <c r="T1799" s="75"/>
      <c r="U1799" s="75"/>
      <c r="V1799" s="75"/>
      <c r="W1799" s="75"/>
      <c r="X1799" s="75"/>
      <c r="Y1799" s="82">
        <f>MIN(X1803:X1804)</f>
        <v>0</v>
      </c>
      <c r="Z1799" s="83"/>
      <c r="AA1799" s="83"/>
      <c r="AB1799" s="75"/>
      <c r="AC1799" s="75"/>
      <c r="AD1799" s="75"/>
      <c r="AE1799" s="75"/>
      <c r="AF1799" s="75"/>
      <c r="AG1799" s="75"/>
      <c r="AH1799" s="75"/>
      <c r="AI1799" s="75"/>
      <c r="AJ1799" s="82">
        <f>MIN(AI1803:AI1804)</f>
        <v>0</v>
      </c>
      <c r="AK1799" s="83"/>
      <c r="AL1799" s="83"/>
      <c r="AM1799" s="75"/>
      <c r="AN1799" s="75"/>
      <c r="AO1799" s="75"/>
      <c r="AP1799" s="75"/>
      <c r="AQ1799" s="75"/>
      <c r="AR1799" s="75"/>
      <c r="AS1799" s="75"/>
      <c r="AT1799" s="75"/>
      <c r="AU1799" s="75"/>
      <c r="AV1799" s="75"/>
      <c r="AW1799" s="82">
        <f>MIN(AV1803:AV1804)</f>
        <v>25</v>
      </c>
      <c r="AX1799" s="83"/>
      <c r="AY1799" s="83"/>
      <c r="AZ1799" s="79"/>
      <c r="BA1799" s="80"/>
      <c r="BB1799" s="71"/>
      <c r="BC1799" s="95"/>
      <c r="BD1799" s="41">
        <v>4</v>
      </c>
      <c r="BE1799" s="52">
        <v>43</v>
      </c>
      <c r="BF1799" s="103">
        <v>4362</v>
      </c>
      <c r="BG1799" s="278" t="s">
        <v>48</v>
      </c>
    </row>
    <row r="1800" spans="1:59" s="63" customFormat="1" ht="12.75" x14ac:dyDescent="0.2">
      <c r="A1800" s="196">
        <v>4</v>
      </c>
      <c r="B1800" s="197" t="s">
        <v>422</v>
      </c>
      <c r="C1800" s="208">
        <v>43</v>
      </c>
      <c r="D1800" s="209" t="s">
        <v>688</v>
      </c>
      <c r="E1800" s="212">
        <v>4362</v>
      </c>
      <c r="F1800" s="213" t="s">
        <v>744</v>
      </c>
      <c r="G1800" s="231" t="s">
        <v>1189</v>
      </c>
      <c r="H1800" s="81" t="s">
        <v>49</v>
      </c>
      <c r="I1800" s="223"/>
      <c r="J1800" s="73"/>
      <c r="K1800" s="73"/>
      <c r="L1800" s="73"/>
      <c r="M1800" s="74"/>
      <c r="N1800" s="247"/>
      <c r="O1800" s="306"/>
      <c r="P1800" s="105"/>
      <c r="Q1800" s="75"/>
      <c r="R1800" s="75"/>
      <c r="S1800" s="75"/>
      <c r="T1800" s="75"/>
      <c r="U1800" s="75"/>
      <c r="V1800" s="75"/>
      <c r="W1800" s="75"/>
      <c r="X1800" s="75"/>
      <c r="Y1800" s="84">
        <f>IF(ISNUMBER(AVERAGE(X1803:X1804)),AVERAGE(X1803:X1804),0)</f>
        <v>50</v>
      </c>
      <c r="Z1800" s="83"/>
      <c r="AA1800" s="83"/>
      <c r="AB1800" s="75"/>
      <c r="AC1800" s="75"/>
      <c r="AD1800" s="75"/>
      <c r="AE1800" s="75"/>
      <c r="AF1800" s="75"/>
      <c r="AG1800" s="75"/>
      <c r="AH1800" s="75"/>
      <c r="AI1800" s="75"/>
      <c r="AJ1800" s="84">
        <f>IF(ISNUMBER(AVERAGE(AI1803:AI1804)),AVERAGE(AI1803:AI1804),0)</f>
        <v>0</v>
      </c>
      <c r="AK1800" s="83"/>
      <c r="AL1800" s="83"/>
      <c r="AM1800" s="75"/>
      <c r="AN1800" s="75"/>
      <c r="AO1800" s="75"/>
      <c r="AP1800" s="75"/>
      <c r="AQ1800" s="75"/>
      <c r="AR1800" s="75"/>
      <c r="AS1800" s="75"/>
      <c r="AT1800" s="75"/>
      <c r="AU1800" s="75"/>
      <c r="AV1800" s="75"/>
      <c r="AW1800" s="84">
        <f>IF(ISNUMBER(AVERAGE(AV1803:AV1804)),AVERAGE(AV1803:AV1804),0)</f>
        <v>512.5</v>
      </c>
      <c r="AX1800" s="83"/>
      <c r="AY1800" s="83"/>
      <c r="AZ1800" s="79"/>
      <c r="BA1800" s="80"/>
      <c r="BB1800" s="71"/>
      <c r="BC1800" s="95"/>
      <c r="BD1800" s="41">
        <v>4</v>
      </c>
      <c r="BE1800" s="52">
        <v>43</v>
      </c>
      <c r="BF1800" s="103">
        <v>4362</v>
      </c>
      <c r="BG1800" s="278" t="s">
        <v>49</v>
      </c>
    </row>
    <row r="1801" spans="1:59" s="63" customFormat="1" ht="12.75" x14ac:dyDescent="0.2">
      <c r="A1801" s="196">
        <v>4</v>
      </c>
      <c r="B1801" s="197" t="s">
        <v>422</v>
      </c>
      <c r="C1801" s="208">
        <v>43</v>
      </c>
      <c r="D1801" s="209" t="s">
        <v>688</v>
      </c>
      <c r="E1801" s="212">
        <v>4362</v>
      </c>
      <c r="F1801" s="213" t="s">
        <v>744</v>
      </c>
      <c r="G1801" s="231" t="s">
        <v>1189</v>
      </c>
      <c r="H1801" s="81" t="s">
        <v>50</v>
      </c>
      <c r="I1801" s="223"/>
      <c r="J1801" s="73"/>
      <c r="K1801" s="73"/>
      <c r="L1801" s="73"/>
      <c r="M1801" s="74"/>
      <c r="N1801" s="247"/>
      <c r="O1801" s="306"/>
      <c r="P1801" s="105"/>
      <c r="Q1801" s="75"/>
      <c r="R1801" s="75"/>
      <c r="S1801" s="75"/>
      <c r="T1801" s="75"/>
      <c r="U1801" s="75"/>
      <c r="V1801" s="75"/>
      <c r="W1801" s="75"/>
      <c r="X1801" s="75"/>
      <c r="Y1801" s="84">
        <f>MAX(X1803:X1804)</f>
        <v>100</v>
      </c>
      <c r="Z1801" s="83"/>
      <c r="AA1801" s="83"/>
      <c r="AB1801" s="75"/>
      <c r="AC1801" s="75"/>
      <c r="AD1801" s="75"/>
      <c r="AE1801" s="75"/>
      <c r="AF1801" s="75"/>
      <c r="AG1801" s="75"/>
      <c r="AH1801" s="75"/>
      <c r="AI1801" s="75"/>
      <c r="AJ1801" s="84">
        <f>MAX(AI1803:AI1804)</f>
        <v>0</v>
      </c>
      <c r="AK1801" s="83"/>
      <c r="AL1801" s="83"/>
      <c r="AM1801" s="75"/>
      <c r="AN1801" s="75"/>
      <c r="AO1801" s="75"/>
      <c r="AP1801" s="75"/>
      <c r="AQ1801" s="75"/>
      <c r="AR1801" s="75"/>
      <c r="AS1801" s="75"/>
      <c r="AT1801" s="75"/>
      <c r="AU1801" s="75"/>
      <c r="AV1801" s="75"/>
      <c r="AW1801" s="84">
        <f>MAX(AV1803:AV1804)</f>
        <v>1000</v>
      </c>
      <c r="AX1801" s="83"/>
      <c r="AY1801" s="83"/>
      <c r="AZ1801" s="79"/>
      <c r="BA1801" s="80"/>
      <c r="BB1801" s="71"/>
      <c r="BC1801" s="95"/>
      <c r="BD1801" s="41">
        <v>4</v>
      </c>
      <c r="BE1801" s="52">
        <v>43</v>
      </c>
      <c r="BF1801" s="103">
        <v>4362</v>
      </c>
      <c r="BG1801" s="278" t="s">
        <v>50</v>
      </c>
    </row>
    <row r="1802" spans="1:59" s="63" customFormat="1" ht="12.75" x14ac:dyDescent="0.2">
      <c r="A1802" s="196">
        <v>4</v>
      </c>
      <c r="B1802" s="197" t="s">
        <v>422</v>
      </c>
      <c r="C1802" s="208">
        <v>43</v>
      </c>
      <c r="D1802" s="209" t="s">
        <v>688</v>
      </c>
      <c r="E1802" s="212">
        <v>4362</v>
      </c>
      <c r="F1802" s="213" t="s">
        <v>744</v>
      </c>
      <c r="G1802" s="231" t="s">
        <v>1189</v>
      </c>
      <c r="H1802" s="85" t="s">
        <v>51</v>
      </c>
      <c r="I1802" s="223"/>
      <c r="J1802" s="73"/>
      <c r="K1802" s="73"/>
      <c r="L1802" s="73"/>
      <c r="M1802" s="74"/>
      <c r="N1802" s="317">
        <f>SUM(N1803:N1804)</f>
        <v>2</v>
      </c>
      <c r="O1802" s="293">
        <f>SUM(O1803:O1804)</f>
        <v>1</v>
      </c>
      <c r="P1802" s="292"/>
      <c r="Q1802" s="87"/>
      <c r="R1802" s="87"/>
      <c r="S1802" s="87"/>
      <c r="T1802" s="87"/>
      <c r="U1802" s="87"/>
      <c r="V1802" s="87"/>
      <c r="W1802" s="87"/>
      <c r="X1802" s="87"/>
      <c r="Y1802" s="112"/>
      <c r="Z1802" s="121">
        <f>SUM(Z1803:Z1804)</f>
        <v>50</v>
      </c>
      <c r="AA1802" s="88"/>
      <c r="AB1802" s="87"/>
      <c r="AC1802" s="87"/>
      <c r="AD1802" s="87"/>
      <c r="AE1802" s="87"/>
      <c r="AF1802" s="87"/>
      <c r="AG1802" s="87"/>
      <c r="AH1802" s="87"/>
      <c r="AI1802" s="87"/>
      <c r="AJ1802" s="112"/>
      <c r="AK1802" s="121">
        <f>SUM(AK1803:AK1804)</f>
        <v>0</v>
      </c>
      <c r="AL1802" s="88"/>
      <c r="AM1802" s="87"/>
      <c r="AN1802" s="87"/>
      <c r="AO1802" s="87"/>
      <c r="AP1802" s="87"/>
      <c r="AQ1802" s="87"/>
      <c r="AR1802" s="87"/>
      <c r="AS1802" s="87"/>
      <c r="AT1802" s="87"/>
      <c r="AU1802" s="87"/>
      <c r="AV1802" s="87"/>
      <c r="AW1802" s="112"/>
      <c r="AX1802" s="121">
        <f>SUM(AX1803:AX1804)</f>
        <v>512.5</v>
      </c>
      <c r="AY1802" s="88"/>
      <c r="AZ1802" s="79"/>
      <c r="BA1802" s="80"/>
      <c r="BB1802" s="71"/>
      <c r="BC1802" s="95"/>
      <c r="BD1802" s="41">
        <v>4</v>
      </c>
      <c r="BE1802" s="52">
        <v>43</v>
      </c>
      <c r="BF1802" s="103">
        <v>4362</v>
      </c>
      <c r="BG1802" s="279" t="s">
        <v>51</v>
      </c>
    </row>
    <row r="1803" spans="1:59" s="63" customFormat="1" ht="12.75" x14ac:dyDescent="0.2">
      <c r="A1803" s="196">
        <v>4</v>
      </c>
      <c r="B1803" s="197" t="s">
        <v>422</v>
      </c>
      <c r="C1803" s="208">
        <v>43</v>
      </c>
      <c r="D1803" s="209" t="s">
        <v>688</v>
      </c>
      <c r="E1803" s="212">
        <v>4362</v>
      </c>
      <c r="F1803" s="213" t="s">
        <v>744</v>
      </c>
      <c r="G1803" s="231" t="s">
        <v>1189</v>
      </c>
      <c r="H1803" s="89" t="s">
        <v>52</v>
      </c>
      <c r="I1803" s="90" t="s">
        <v>602</v>
      </c>
      <c r="J1803" s="90" t="s">
        <v>745</v>
      </c>
      <c r="K1803" s="90" t="s">
        <v>64</v>
      </c>
      <c r="L1803" s="90" t="s">
        <v>313</v>
      </c>
      <c r="M1803" s="91"/>
      <c r="N1803" s="312">
        <v>1</v>
      </c>
      <c r="O1803" s="313">
        <f>N1803/N$1802</f>
        <v>0.5</v>
      </c>
      <c r="P1803" s="104"/>
      <c r="Q1803" s="92"/>
      <c r="R1803" s="92"/>
      <c r="S1803" s="92"/>
      <c r="T1803" s="92"/>
      <c r="U1803" s="92"/>
      <c r="V1803" s="92"/>
      <c r="W1803" s="92"/>
      <c r="X1803" s="109">
        <f>P1803*P$7+Q1803*Q$7+R1803*R$7+S1803*S$7+T1803*T$7+U1803*U$7+V1803*V$7+W1803*W$7</f>
        <v>0</v>
      </c>
      <c r="Y1803" s="83"/>
      <c r="Z1803" s="110">
        <f>X1803*$O1803</f>
        <v>0</v>
      </c>
      <c r="AA1803" s="111"/>
      <c r="AB1803" s="92"/>
      <c r="AC1803" s="92"/>
      <c r="AD1803" s="92"/>
      <c r="AE1803" s="92"/>
      <c r="AF1803" s="92"/>
      <c r="AG1803" s="92"/>
      <c r="AH1803" s="92"/>
      <c r="AI1803" s="109">
        <f>AB1803*AB$7+AC1803*AC$7+AD1803*AD$7+AE1803*AE$7+AF1803*AF$7+AG1803*AG$7+AH1803*AH$7</f>
        <v>0</v>
      </c>
      <c r="AJ1803" s="83"/>
      <c r="AK1803" s="110">
        <f>AI1803*$O1803</f>
        <v>0</v>
      </c>
      <c r="AL1803" s="111"/>
      <c r="AM1803" s="92"/>
      <c r="AN1803" s="92">
        <v>1</v>
      </c>
      <c r="AO1803" s="92"/>
      <c r="AP1803" s="92"/>
      <c r="AQ1803" s="92"/>
      <c r="AR1803" s="92"/>
      <c r="AS1803" s="92"/>
      <c r="AT1803" s="92"/>
      <c r="AU1803" s="92"/>
      <c r="AV1803" s="109">
        <f>AM1803*AM$7+AN1803*AN$7+AO1803*AO$7+AP1803*AP$7+AQ1803*AQ$7+AR1803*AR$7+AS1803*AS$7+AT1803*AT$7+AU1803*AU$7</f>
        <v>25</v>
      </c>
      <c r="AW1803" s="75"/>
      <c r="AX1803" s="110">
        <f>AV1803*$O1803</f>
        <v>12.5</v>
      </c>
      <c r="AY1803" s="111"/>
      <c r="AZ1803" s="93"/>
      <c r="BA1803" s="94"/>
      <c r="BB1803" s="71"/>
      <c r="BC1803" s="95"/>
      <c r="BD1803" s="41">
        <v>4</v>
      </c>
      <c r="BE1803" s="52">
        <v>43</v>
      </c>
      <c r="BF1803" s="103">
        <v>4362</v>
      </c>
      <c r="BG1803" s="280" t="s">
        <v>52</v>
      </c>
    </row>
    <row r="1804" spans="1:59" s="63" customFormat="1" ht="12.75" x14ac:dyDescent="0.2">
      <c r="A1804" s="196">
        <v>4</v>
      </c>
      <c r="B1804" s="197" t="s">
        <v>422</v>
      </c>
      <c r="C1804" s="208">
        <v>43</v>
      </c>
      <c r="D1804" s="209" t="s">
        <v>688</v>
      </c>
      <c r="E1804" s="212">
        <v>4362</v>
      </c>
      <c r="F1804" s="213" t="s">
        <v>744</v>
      </c>
      <c r="G1804" s="231" t="s">
        <v>1189</v>
      </c>
      <c r="H1804" s="89"/>
      <c r="I1804" s="90" t="s">
        <v>605</v>
      </c>
      <c r="J1804" s="90"/>
      <c r="K1804" s="90" t="s">
        <v>64</v>
      </c>
      <c r="L1804" s="90" t="s">
        <v>606</v>
      </c>
      <c r="M1804" s="91"/>
      <c r="N1804" s="312">
        <v>1</v>
      </c>
      <c r="O1804" s="313">
        <f>N1804/N$1802</f>
        <v>0.5</v>
      </c>
      <c r="P1804" s="104">
        <v>1</v>
      </c>
      <c r="Q1804" s="92"/>
      <c r="R1804" s="92"/>
      <c r="S1804" s="92"/>
      <c r="T1804" s="92"/>
      <c r="U1804" s="92"/>
      <c r="V1804" s="92"/>
      <c r="W1804" s="92"/>
      <c r="X1804" s="109">
        <f>P1804*P$7+Q1804*Q$7+R1804*R$7+S1804*S$7+T1804*T$7+U1804*U$7+V1804*V$7+W1804*W$7</f>
        <v>100</v>
      </c>
      <c r="Y1804" s="83"/>
      <c r="Z1804" s="110">
        <f>X1804*$O1804</f>
        <v>50</v>
      </c>
      <c r="AA1804" s="111"/>
      <c r="AB1804" s="92"/>
      <c r="AC1804" s="92"/>
      <c r="AD1804" s="92"/>
      <c r="AE1804" s="92"/>
      <c r="AF1804" s="92"/>
      <c r="AG1804" s="92"/>
      <c r="AH1804" s="92"/>
      <c r="AI1804" s="109">
        <f>AB1804*AB$7+AC1804*AC$7+AD1804*AD$7+AE1804*AE$7+AF1804*AF$7+AG1804*AG$7+AH1804*AH$7</f>
        <v>0</v>
      </c>
      <c r="AJ1804" s="83"/>
      <c r="AK1804" s="110">
        <f>AI1804*$O1804</f>
        <v>0</v>
      </c>
      <c r="AL1804" s="111"/>
      <c r="AM1804" s="92"/>
      <c r="AN1804" s="92"/>
      <c r="AO1804" s="92"/>
      <c r="AP1804" s="92"/>
      <c r="AQ1804" s="92"/>
      <c r="AR1804" s="92"/>
      <c r="AS1804" s="92">
        <v>1</v>
      </c>
      <c r="AT1804" s="92"/>
      <c r="AU1804" s="92"/>
      <c r="AV1804" s="109">
        <f>AM1804*AM$7+AN1804*AN$7+AO1804*AO$7+AP1804*AP$7+AQ1804*AQ$7+AR1804*AR$7+AS1804*AS$7+AT1804*AT$7+AU1804*AU$7</f>
        <v>1000</v>
      </c>
      <c r="AW1804" s="75"/>
      <c r="AX1804" s="110">
        <f>AV1804*$O1804</f>
        <v>500</v>
      </c>
      <c r="AY1804" s="111"/>
      <c r="AZ1804" s="93"/>
      <c r="BA1804" s="94" t="s">
        <v>62</v>
      </c>
      <c r="BB1804" s="71"/>
      <c r="BC1804" s="95"/>
      <c r="BD1804" s="41">
        <v>4</v>
      </c>
      <c r="BE1804" s="52">
        <v>43</v>
      </c>
      <c r="BF1804" s="103">
        <v>4362</v>
      </c>
      <c r="BG1804" s="280" t="s">
        <v>52</v>
      </c>
    </row>
    <row r="1805" spans="1:59" s="63" customFormat="1" ht="12.75" x14ac:dyDescent="0.2">
      <c r="A1805" s="196">
        <v>4</v>
      </c>
      <c r="B1805" s="197" t="s">
        <v>422</v>
      </c>
      <c r="C1805" s="208">
        <v>43</v>
      </c>
      <c r="D1805" s="209" t="s">
        <v>688</v>
      </c>
      <c r="E1805" s="212">
        <v>4362</v>
      </c>
      <c r="F1805" s="213" t="s">
        <v>744</v>
      </c>
      <c r="G1805" s="231" t="s">
        <v>1189</v>
      </c>
      <c r="H1805" s="89"/>
      <c r="I1805" s="219"/>
      <c r="J1805" s="90"/>
      <c r="K1805" s="90"/>
      <c r="L1805" s="90"/>
      <c r="M1805" s="91"/>
      <c r="N1805" s="247"/>
      <c r="O1805" s="306"/>
      <c r="P1805" s="104"/>
      <c r="Q1805" s="92"/>
      <c r="R1805" s="92"/>
      <c r="S1805" s="92"/>
      <c r="T1805" s="92"/>
      <c r="U1805" s="92"/>
      <c r="V1805" s="92"/>
      <c r="W1805" s="92"/>
      <c r="X1805" s="75"/>
      <c r="Y1805" s="83"/>
      <c r="Z1805" s="83"/>
      <c r="AA1805" s="83"/>
      <c r="AB1805" s="92"/>
      <c r="AC1805" s="92"/>
      <c r="AD1805" s="92"/>
      <c r="AE1805" s="92"/>
      <c r="AF1805" s="92"/>
      <c r="AG1805" s="92"/>
      <c r="AH1805" s="92"/>
      <c r="AI1805" s="75"/>
      <c r="AJ1805" s="83"/>
      <c r="AK1805" s="83"/>
      <c r="AL1805" s="83"/>
      <c r="AM1805" s="92"/>
      <c r="AN1805" s="92"/>
      <c r="AO1805" s="92"/>
      <c r="AP1805" s="92"/>
      <c r="AQ1805" s="92"/>
      <c r="AR1805" s="92"/>
      <c r="AS1805" s="92"/>
      <c r="AT1805" s="92"/>
      <c r="AU1805" s="92"/>
      <c r="AV1805" s="75"/>
      <c r="AW1805" s="75"/>
      <c r="AX1805" s="83"/>
      <c r="AY1805" s="83"/>
      <c r="AZ1805" s="93"/>
      <c r="BA1805" s="94"/>
      <c r="BB1805" s="71"/>
      <c r="BC1805" s="95"/>
      <c r="BD1805" s="41">
        <v>4</v>
      </c>
      <c r="BE1805" s="52">
        <v>43</v>
      </c>
      <c r="BF1805" s="103">
        <v>4362</v>
      </c>
      <c r="BG1805" s="280" t="s">
        <v>52</v>
      </c>
    </row>
    <row r="1806" spans="1:59" s="63" customFormat="1" ht="12.75" x14ac:dyDescent="0.2">
      <c r="A1806" s="196">
        <v>4</v>
      </c>
      <c r="B1806" s="197" t="s">
        <v>422</v>
      </c>
      <c r="C1806" s="208">
        <v>43</v>
      </c>
      <c r="D1806" s="209" t="s">
        <v>688</v>
      </c>
      <c r="E1806" s="212">
        <v>4362</v>
      </c>
      <c r="F1806" s="213" t="s">
        <v>744</v>
      </c>
      <c r="G1806" s="231" t="s">
        <v>1189</v>
      </c>
      <c r="H1806" s="65"/>
      <c r="I1806" s="222"/>
      <c r="J1806" s="66"/>
      <c r="K1806" s="66"/>
      <c r="L1806" s="66"/>
      <c r="M1806" s="64"/>
      <c r="N1806" s="304"/>
      <c r="O1806" s="305"/>
      <c r="P1806" s="127"/>
      <c r="Q1806" s="67"/>
      <c r="R1806" s="67"/>
      <c r="S1806" s="67"/>
      <c r="T1806" s="67"/>
      <c r="U1806" s="67"/>
      <c r="V1806" s="67"/>
      <c r="W1806" s="67"/>
      <c r="X1806" s="67"/>
      <c r="Y1806" s="68"/>
      <c r="Z1806" s="68"/>
      <c r="AA1806" s="68"/>
      <c r="AB1806" s="67"/>
      <c r="AC1806" s="67"/>
      <c r="AD1806" s="67"/>
      <c r="AE1806" s="67"/>
      <c r="AF1806" s="67"/>
      <c r="AG1806" s="67"/>
      <c r="AH1806" s="67"/>
      <c r="AI1806" s="67"/>
      <c r="AJ1806" s="68"/>
      <c r="AK1806" s="68"/>
      <c r="AL1806" s="68"/>
      <c r="AM1806" s="67"/>
      <c r="AN1806" s="67"/>
      <c r="AO1806" s="67"/>
      <c r="AP1806" s="67"/>
      <c r="AQ1806" s="67"/>
      <c r="AR1806" s="67"/>
      <c r="AS1806" s="67"/>
      <c r="AT1806" s="67"/>
      <c r="AU1806" s="67"/>
      <c r="AV1806" s="67"/>
      <c r="AW1806" s="67"/>
      <c r="AX1806" s="68"/>
      <c r="AY1806" s="68"/>
      <c r="AZ1806" s="69"/>
      <c r="BA1806" s="70"/>
      <c r="BB1806" s="71"/>
      <c r="BC1806" s="95"/>
      <c r="BD1806" s="41">
        <v>4</v>
      </c>
      <c r="BE1806" s="52">
        <v>43</v>
      </c>
      <c r="BF1806" s="103">
        <v>4362</v>
      </c>
      <c r="BG1806" s="275"/>
    </row>
    <row r="1807" spans="1:59" s="63" customFormat="1" ht="12.75" x14ac:dyDescent="0.2">
      <c r="A1807" s="196">
        <v>4</v>
      </c>
      <c r="B1807" s="197" t="s">
        <v>422</v>
      </c>
      <c r="C1807" s="208">
        <v>43</v>
      </c>
      <c r="D1807" s="209" t="s">
        <v>688</v>
      </c>
      <c r="E1807" s="212">
        <v>4362</v>
      </c>
      <c r="F1807" s="213" t="s">
        <v>744</v>
      </c>
      <c r="G1807" s="232"/>
      <c r="H1807" s="97"/>
      <c r="I1807" s="224"/>
      <c r="J1807" s="98"/>
      <c r="K1807" s="98"/>
      <c r="L1807" s="98"/>
      <c r="M1807" s="96"/>
      <c r="N1807" s="307"/>
      <c r="O1807" s="246"/>
      <c r="P1807" s="124"/>
      <c r="Q1807" s="99"/>
      <c r="R1807" s="99"/>
      <c r="S1807" s="99"/>
      <c r="T1807" s="99"/>
      <c r="U1807" s="99"/>
      <c r="V1807" s="99"/>
      <c r="W1807" s="99"/>
      <c r="X1807" s="99"/>
      <c r="Y1807" s="100"/>
      <c r="Z1807" s="100"/>
      <c r="AA1807" s="100"/>
      <c r="AB1807" s="99"/>
      <c r="AC1807" s="99"/>
      <c r="AD1807" s="99"/>
      <c r="AE1807" s="99"/>
      <c r="AF1807" s="99"/>
      <c r="AG1807" s="99"/>
      <c r="AH1807" s="99"/>
      <c r="AI1807" s="99"/>
      <c r="AJ1807" s="100"/>
      <c r="AK1807" s="100"/>
      <c r="AL1807" s="100"/>
      <c r="AM1807" s="99"/>
      <c r="AN1807" s="99"/>
      <c r="AO1807" s="99"/>
      <c r="AP1807" s="99"/>
      <c r="AQ1807" s="99"/>
      <c r="AR1807" s="99"/>
      <c r="AS1807" s="99"/>
      <c r="AT1807" s="99"/>
      <c r="AU1807" s="99"/>
      <c r="AV1807" s="99"/>
      <c r="AW1807" s="99"/>
      <c r="AX1807" s="100"/>
      <c r="AY1807" s="100"/>
      <c r="AZ1807" s="101"/>
      <c r="BA1807" s="102"/>
      <c r="BB1807" s="95"/>
      <c r="BC1807" s="95"/>
      <c r="BD1807" s="41">
        <v>4</v>
      </c>
      <c r="BE1807" s="52">
        <v>43</v>
      </c>
      <c r="BF1807" s="103">
        <v>4362</v>
      </c>
      <c r="BG1807" s="277"/>
    </row>
    <row r="1808" spans="1:59" s="63" customFormat="1" ht="12.75" x14ac:dyDescent="0.2">
      <c r="A1808" s="196">
        <v>4</v>
      </c>
      <c r="B1808" s="197" t="s">
        <v>422</v>
      </c>
      <c r="C1808" s="208">
        <v>43</v>
      </c>
      <c r="D1808" s="209" t="s">
        <v>688</v>
      </c>
      <c r="E1808" s="212">
        <v>4362</v>
      </c>
      <c r="F1808" s="213" t="s">
        <v>744</v>
      </c>
      <c r="G1808" s="231"/>
      <c r="H1808" s="65"/>
      <c r="I1808" s="222"/>
      <c r="J1808" s="66"/>
      <c r="K1808" s="66"/>
      <c r="L1808" s="66"/>
      <c r="M1808" s="64"/>
      <c r="N1808" s="304"/>
      <c r="O1808" s="305"/>
      <c r="P1808" s="127"/>
      <c r="Q1808" s="67"/>
      <c r="R1808" s="67"/>
      <c r="S1808" s="67"/>
      <c r="T1808" s="67"/>
      <c r="U1808" s="67"/>
      <c r="V1808" s="67"/>
      <c r="W1808" s="67"/>
      <c r="X1808" s="67"/>
      <c r="Y1808" s="68"/>
      <c r="Z1808" s="68"/>
      <c r="AA1808" s="68"/>
      <c r="AB1808" s="67"/>
      <c r="AC1808" s="67"/>
      <c r="AD1808" s="67"/>
      <c r="AE1808" s="67"/>
      <c r="AF1808" s="67"/>
      <c r="AG1808" s="67"/>
      <c r="AH1808" s="67"/>
      <c r="AI1808" s="67"/>
      <c r="AJ1808" s="68"/>
      <c r="AK1808" s="68"/>
      <c r="AL1808" s="68"/>
      <c r="AM1808" s="67"/>
      <c r="AN1808" s="67"/>
      <c r="AO1808" s="67"/>
      <c r="AP1808" s="67"/>
      <c r="AQ1808" s="67"/>
      <c r="AR1808" s="67"/>
      <c r="AS1808" s="67"/>
      <c r="AT1808" s="67"/>
      <c r="AU1808" s="67"/>
      <c r="AV1808" s="67"/>
      <c r="AW1808" s="67"/>
      <c r="AX1808" s="68"/>
      <c r="AY1808" s="68"/>
      <c r="AZ1808" s="69"/>
      <c r="BA1808" s="70"/>
      <c r="BB1808" s="71"/>
      <c r="BC1808" s="95"/>
      <c r="BD1808" s="41">
        <v>4</v>
      </c>
      <c r="BE1808" s="52">
        <v>43</v>
      </c>
      <c r="BF1808" s="103">
        <v>4362</v>
      </c>
      <c r="BG1808" s="275"/>
    </row>
    <row r="1809" spans="1:59" s="63" customFormat="1" ht="12.75" x14ac:dyDescent="0.2">
      <c r="A1809" s="196">
        <v>4</v>
      </c>
      <c r="B1809" s="197" t="s">
        <v>422</v>
      </c>
      <c r="C1809" s="208">
        <v>43</v>
      </c>
      <c r="D1809" s="209" t="s">
        <v>688</v>
      </c>
      <c r="E1809" s="212">
        <v>4362</v>
      </c>
      <c r="F1809" s="213" t="s">
        <v>744</v>
      </c>
      <c r="G1809" s="231" t="s">
        <v>1195</v>
      </c>
      <c r="H1809" s="72" t="s">
        <v>1233</v>
      </c>
      <c r="I1809" s="223" t="s">
        <v>1249</v>
      </c>
      <c r="J1809" s="73"/>
      <c r="K1809" s="73"/>
      <c r="L1809" s="73"/>
      <c r="M1809" s="74"/>
      <c r="N1809" s="247"/>
      <c r="O1809" s="306"/>
      <c r="P1809" s="105"/>
      <c r="Q1809" s="75"/>
      <c r="R1809" s="75"/>
      <c r="S1809" s="75"/>
      <c r="T1809" s="75"/>
      <c r="U1809" s="75"/>
      <c r="V1809" s="75"/>
      <c r="W1809" s="75"/>
      <c r="X1809" s="75"/>
      <c r="Y1809" s="76" t="s">
        <v>1241</v>
      </c>
      <c r="Z1809" s="77" t="s">
        <v>1241</v>
      </c>
      <c r="AA1809" s="78">
        <f>AA$1190</f>
        <v>5000</v>
      </c>
      <c r="AB1809" s="75"/>
      <c r="AC1809" s="75"/>
      <c r="AD1809" s="75"/>
      <c r="AE1809" s="75"/>
      <c r="AF1809" s="75"/>
      <c r="AG1809" s="75"/>
      <c r="AH1809" s="75"/>
      <c r="AI1809" s="75"/>
      <c r="AJ1809" s="76" t="s">
        <v>1241</v>
      </c>
      <c r="AK1809" s="77" t="s">
        <v>1241</v>
      </c>
      <c r="AL1809" s="78">
        <f>AL$1190</f>
        <v>0</v>
      </c>
      <c r="AM1809" s="75"/>
      <c r="AN1809" s="75"/>
      <c r="AO1809" s="75"/>
      <c r="AP1809" s="75"/>
      <c r="AQ1809" s="75"/>
      <c r="AR1809" s="75"/>
      <c r="AS1809" s="75"/>
      <c r="AT1809" s="75"/>
      <c r="AU1809" s="75"/>
      <c r="AV1809" s="75"/>
      <c r="AW1809" s="76" t="s">
        <v>1241</v>
      </c>
      <c r="AX1809" s="77" t="s">
        <v>1241</v>
      </c>
      <c r="AY1809" s="78">
        <f>AY$1190</f>
        <v>500</v>
      </c>
      <c r="AZ1809" s="79"/>
      <c r="BA1809" s="80" t="str">
        <f>I1809</f>
        <v>&gt; see 4255, Insulating wall cladding</v>
      </c>
      <c r="BB1809" s="71"/>
      <c r="BC1809" s="95"/>
      <c r="BD1809" s="41">
        <v>4</v>
      </c>
      <c r="BE1809" s="52">
        <v>43</v>
      </c>
      <c r="BF1809" s="103">
        <v>4362</v>
      </c>
      <c r="BG1809" s="276" t="str">
        <f>H1809</f>
        <v>Default Scenario (Link)</v>
      </c>
    </row>
    <row r="1810" spans="1:59" s="63" customFormat="1" ht="12.75" x14ac:dyDescent="0.2">
      <c r="A1810" s="196">
        <v>4</v>
      </c>
      <c r="B1810" s="197" t="s">
        <v>422</v>
      </c>
      <c r="C1810" s="208">
        <v>43</v>
      </c>
      <c r="D1810" s="209" t="s">
        <v>688</v>
      </c>
      <c r="E1810" s="212">
        <v>4362</v>
      </c>
      <c r="F1810" s="213" t="s">
        <v>744</v>
      </c>
      <c r="G1810" s="231"/>
      <c r="H1810" s="65"/>
      <c r="I1810" s="222"/>
      <c r="J1810" s="66"/>
      <c r="K1810" s="66"/>
      <c r="L1810" s="66"/>
      <c r="M1810" s="64"/>
      <c r="N1810" s="304"/>
      <c r="O1810" s="305"/>
      <c r="P1810" s="127"/>
      <c r="Q1810" s="67"/>
      <c r="R1810" s="67"/>
      <c r="S1810" s="67"/>
      <c r="T1810" s="67"/>
      <c r="U1810" s="67"/>
      <c r="V1810" s="67"/>
      <c r="W1810" s="67"/>
      <c r="X1810" s="67"/>
      <c r="Y1810" s="68"/>
      <c r="Z1810" s="68"/>
      <c r="AA1810" s="68"/>
      <c r="AB1810" s="67"/>
      <c r="AC1810" s="67"/>
      <c r="AD1810" s="67"/>
      <c r="AE1810" s="67"/>
      <c r="AF1810" s="67"/>
      <c r="AG1810" s="67"/>
      <c r="AH1810" s="67"/>
      <c r="AI1810" s="67"/>
      <c r="AJ1810" s="68"/>
      <c r="AK1810" s="68"/>
      <c r="AL1810" s="68"/>
      <c r="AM1810" s="67"/>
      <c r="AN1810" s="67"/>
      <c r="AO1810" s="67"/>
      <c r="AP1810" s="67"/>
      <c r="AQ1810" s="67"/>
      <c r="AR1810" s="67"/>
      <c r="AS1810" s="67"/>
      <c r="AT1810" s="67"/>
      <c r="AU1810" s="67"/>
      <c r="AV1810" s="67"/>
      <c r="AW1810" s="67"/>
      <c r="AX1810" s="68"/>
      <c r="AY1810" s="68"/>
      <c r="AZ1810" s="69"/>
      <c r="BA1810" s="70"/>
      <c r="BB1810" s="71"/>
      <c r="BC1810" s="95"/>
      <c r="BD1810" s="41">
        <v>4</v>
      </c>
      <c r="BE1810" s="52">
        <v>43</v>
      </c>
      <c r="BF1810" s="103">
        <v>4362</v>
      </c>
      <c r="BG1810" s="275"/>
    </row>
    <row r="1811" spans="1:59" s="63" customFormat="1" ht="12.75" x14ac:dyDescent="0.2">
      <c r="A1811" s="196">
        <v>4</v>
      </c>
      <c r="B1811" s="197" t="s">
        <v>422</v>
      </c>
      <c r="C1811" s="208">
        <v>43</v>
      </c>
      <c r="D1811" s="209" t="s">
        <v>688</v>
      </c>
      <c r="E1811" s="212">
        <v>4362</v>
      </c>
      <c r="F1811" s="213" t="s">
        <v>744</v>
      </c>
      <c r="G1811" s="232"/>
      <c r="H1811" s="97"/>
      <c r="I1811" s="224"/>
      <c r="J1811" s="98"/>
      <c r="K1811" s="98"/>
      <c r="L1811" s="98"/>
      <c r="M1811" s="96"/>
      <c r="N1811" s="307"/>
      <c r="O1811" s="246"/>
      <c r="P1811" s="124"/>
      <c r="Q1811" s="99"/>
      <c r="R1811" s="99"/>
      <c r="S1811" s="99"/>
      <c r="T1811" s="99"/>
      <c r="U1811" s="99"/>
      <c r="V1811" s="99"/>
      <c r="W1811" s="99"/>
      <c r="X1811" s="99"/>
      <c r="Y1811" s="100"/>
      <c r="Z1811" s="100"/>
      <c r="AA1811" s="100"/>
      <c r="AB1811" s="99"/>
      <c r="AC1811" s="99"/>
      <c r="AD1811" s="99"/>
      <c r="AE1811" s="99"/>
      <c r="AF1811" s="99"/>
      <c r="AG1811" s="99"/>
      <c r="AH1811" s="99"/>
      <c r="AI1811" s="99"/>
      <c r="AJ1811" s="100"/>
      <c r="AK1811" s="100"/>
      <c r="AL1811" s="100"/>
      <c r="AM1811" s="99"/>
      <c r="AN1811" s="99"/>
      <c r="AO1811" s="99"/>
      <c r="AP1811" s="99"/>
      <c r="AQ1811" s="99"/>
      <c r="AR1811" s="99"/>
      <c r="AS1811" s="99"/>
      <c r="AT1811" s="99"/>
      <c r="AU1811" s="99"/>
      <c r="AV1811" s="99"/>
      <c r="AW1811" s="99"/>
      <c r="AX1811" s="100"/>
      <c r="AY1811" s="100"/>
      <c r="AZ1811" s="101"/>
      <c r="BA1811" s="102"/>
      <c r="BB1811" s="95"/>
      <c r="BC1811" s="95"/>
      <c r="BD1811" s="41">
        <v>4</v>
      </c>
      <c r="BE1811" s="52">
        <v>43</v>
      </c>
      <c r="BF1811" s="103">
        <v>4362</v>
      </c>
      <c r="BG1811" s="277"/>
    </row>
    <row r="1812" spans="1:59" s="63" customFormat="1" ht="12.75" x14ac:dyDescent="0.2">
      <c r="A1812" s="196">
        <v>4</v>
      </c>
      <c r="B1812" s="197" t="s">
        <v>422</v>
      </c>
      <c r="C1812" s="208">
        <v>43</v>
      </c>
      <c r="D1812" s="209" t="s">
        <v>688</v>
      </c>
      <c r="E1812" s="212">
        <v>4362</v>
      </c>
      <c r="F1812" s="213" t="s">
        <v>744</v>
      </c>
      <c r="G1812" s="231"/>
      <c r="H1812" s="65"/>
      <c r="I1812" s="222"/>
      <c r="J1812" s="66"/>
      <c r="K1812" s="66"/>
      <c r="L1812" s="66"/>
      <c r="M1812" s="64"/>
      <c r="N1812" s="304"/>
      <c r="O1812" s="305"/>
      <c r="P1812" s="127"/>
      <c r="Q1812" s="67"/>
      <c r="R1812" s="67"/>
      <c r="S1812" s="67"/>
      <c r="T1812" s="67"/>
      <c r="U1812" s="67"/>
      <c r="V1812" s="67"/>
      <c r="W1812" s="67"/>
      <c r="X1812" s="67"/>
      <c r="Y1812" s="68"/>
      <c r="Z1812" s="68"/>
      <c r="AA1812" s="68"/>
      <c r="AB1812" s="67"/>
      <c r="AC1812" s="67"/>
      <c r="AD1812" s="67"/>
      <c r="AE1812" s="67"/>
      <c r="AF1812" s="67"/>
      <c r="AG1812" s="67"/>
      <c r="AH1812" s="67"/>
      <c r="AI1812" s="67"/>
      <c r="AJ1812" s="68"/>
      <c r="AK1812" s="68"/>
      <c r="AL1812" s="68"/>
      <c r="AM1812" s="67"/>
      <c r="AN1812" s="67"/>
      <c r="AO1812" s="67"/>
      <c r="AP1812" s="67"/>
      <c r="AQ1812" s="67"/>
      <c r="AR1812" s="67"/>
      <c r="AS1812" s="67"/>
      <c r="AT1812" s="67"/>
      <c r="AU1812" s="67"/>
      <c r="AV1812" s="67"/>
      <c r="AW1812" s="67"/>
      <c r="AX1812" s="68"/>
      <c r="AY1812" s="68"/>
      <c r="AZ1812" s="69"/>
      <c r="BA1812" s="70"/>
      <c r="BB1812" s="71"/>
      <c r="BC1812" s="95"/>
      <c r="BD1812" s="41">
        <v>4</v>
      </c>
      <c r="BE1812" s="52">
        <v>43</v>
      </c>
      <c r="BF1812" s="103">
        <v>4362</v>
      </c>
      <c r="BG1812" s="275"/>
    </row>
    <row r="1813" spans="1:59" s="63" customFormat="1" ht="12.75" x14ac:dyDescent="0.2">
      <c r="A1813" s="196">
        <v>4</v>
      </c>
      <c r="B1813" s="197" t="s">
        <v>422</v>
      </c>
      <c r="C1813" s="208">
        <v>43</v>
      </c>
      <c r="D1813" s="209" t="s">
        <v>688</v>
      </c>
      <c r="E1813" s="212">
        <v>4362</v>
      </c>
      <c r="F1813" s="213" t="s">
        <v>744</v>
      </c>
      <c r="G1813" s="231" t="s">
        <v>741</v>
      </c>
      <c r="H1813" s="72" t="s">
        <v>1233</v>
      </c>
      <c r="I1813" s="223" t="s">
        <v>1247</v>
      </c>
      <c r="J1813" s="73"/>
      <c r="K1813" s="73"/>
      <c r="L1813" s="73"/>
      <c r="M1813" s="74"/>
      <c r="N1813" s="247"/>
      <c r="O1813" s="306"/>
      <c r="P1813" s="105"/>
      <c r="Q1813" s="75"/>
      <c r="R1813" s="75"/>
      <c r="S1813" s="75"/>
      <c r="T1813" s="75"/>
      <c r="U1813" s="75"/>
      <c r="V1813" s="75"/>
      <c r="W1813" s="75"/>
      <c r="X1813" s="75"/>
      <c r="Y1813" s="76" t="s">
        <v>1241</v>
      </c>
      <c r="Z1813" s="77" t="s">
        <v>1241</v>
      </c>
      <c r="AA1813" s="78">
        <f>AA$2549</f>
        <v>5000</v>
      </c>
      <c r="AB1813" s="75"/>
      <c r="AC1813" s="75"/>
      <c r="AD1813" s="75"/>
      <c r="AE1813" s="75"/>
      <c r="AF1813" s="75"/>
      <c r="AG1813" s="75"/>
      <c r="AH1813" s="75"/>
      <c r="AI1813" s="75"/>
      <c r="AJ1813" s="76" t="s">
        <v>1241</v>
      </c>
      <c r="AK1813" s="77" t="s">
        <v>1241</v>
      </c>
      <c r="AL1813" s="78">
        <f>AL$2549</f>
        <v>0</v>
      </c>
      <c r="AM1813" s="75"/>
      <c r="AN1813" s="75"/>
      <c r="AO1813" s="75"/>
      <c r="AP1813" s="75"/>
      <c r="AQ1813" s="75"/>
      <c r="AR1813" s="75"/>
      <c r="AS1813" s="75"/>
      <c r="AT1813" s="75"/>
      <c r="AU1813" s="75"/>
      <c r="AV1813" s="75"/>
      <c r="AW1813" s="76" t="s">
        <v>1241</v>
      </c>
      <c r="AX1813" s="77" t="s">
        <v>1241</v>
      </c>
      <c r="AY1813" s="78">
        <f>AY$2549</f>
        <v>500</v>
      </c>
      <c r="AZ1813" s="79"/>
      <c r="BA1813" s="80" t="str">
        <f>I1813</f>
        <v>&gt; see 4711, Thermal insulation</v>
      </c>
      <c r="BB1813" s="71"/>
      <c r="BC1813" s="95"/>
      <c r="BD1813" s="41">
        <v>4</v>
      </c>
      <c r="BE1813" s="52">
        <v>43</v>
      </c>
      <c r="BF1813" s="103">
        <v>4362</v>
      </c>
      <c r="BG1813" s="276" t="str">
        <f>H1813</f>
        <v>Default Scenario (Link)</v>
      </c>
    </row>
    <row r="1814" spans="1:59" s="63" customFormat="1" ht="12.75" x14ac:dyDescent="0.2">
      <c r="A1814" s="196">
        <v>4</v>
      </c>
      <c r="B1814" s="197" t="s">
        <v>422</v>
      </c>
      <c r="C1814" s="208">
        <v>43</v>
      </c>
      <c r="D1814" s="209" t="s">
        <v>688</v>
      </c>
      <c r="E1814" s="212">
        <v>4362</v>
      </c>
      <c r="F1814" s="213" t="s">
        <v>744</v>
      </c>
      <c r="G1814" s="231"/>
      <c r="H1814" s="65"/>
      <c r="I1814" s="222"/>
      <c r="J1814" s="66"/>
      <c r="K1814" s="66"/>
      <c r="L1814" s="66"/>
      <c r="M1814" s="64"/>
      <c r="N1814" s="304"/>
      <c r="O1814" s="305"/>
      <c r="P1814" s="127"/>
      <c r="Q1814" s="67"/>
      <c r="R1814" s="67"/>
      <c r="S1814" s="67"/>
      <c r="T1814" s="67"/>
      <c r="U1814" s="67"/>
      <c r="V1814" s="67"/>
      <c r="W1814" s="67"/>
      <c r="X1814" s="67"/>
      <c r="Y1814" s="68"/>
      <c r="Z1814" s="68"/>
      <c r="AA1814" s="68"/>
      <c r="AB1814" s="67"/>
      <c r="AC1814" s="67"/>
      <c r="AD1814" s="67"/>
      <c r="AE1814" s="67"/>
      <c r="AF1814" s="67"/>
      <c r="AG1814" s="67"/>
      <c r="AH1814" s="67"/>
      <c r="AI1814" s="67"/>
      <c r="AJ1814" s="68"/>
      <c r="AK1814" s="68"/>
      <c r="AL1814" s="68"/>
      <c r="AM1814" s="67"/>
      <c r="AN1814" s="67"/>
      <c r="AO1814" s="67"/>
      <c r="AP1814" s="67"/>
      <c r="AQ1814" s="67"/>
      <c r="AR1814" s="67"/>
      <c r="AS1814" s="67"/>
      <c r="AT1814" s="67"/>
      <c r="AU1814" s="67"/>
      <c r="AV1814" s="67"/>
      <c r="AW1814" s="67"/>
      <c r="AX1814" s="68"/>
      <c r="AY1814" s="68"/>
      <c r="AZ1814" s="69"/>
      <c r="BA1814" s="70"/>
      <c r="BB1814" s="71"/>
      <c r="BC1814" s="95"/>
      <c r="BD1814" s="41">
        <v>4</v>
      </c>
      <c r="BE1814" s="52">
        <v>43</v>
      </c>
      <c r="BF1814" s="103">
        <v>4362</v>
      </c>
      <c r="BG1814" s="275"/>
    </row>
    <row r="1815" spans="1:59" s="63" customFormat="1" ht="12.75" x14ac:dyDescent="0.2">
      <c r="A1815" s="196">
        <v>4</v>
      </c>
      <c r="B1815" s="197" t="s">
        <v>422</v>
      </c>
      <c r="C1815" s="208">
        <v>43</v>
      </c>
      <c r="D1815" s="209" t="s">
        <v>688</v>
      </c>
      <c r="E1815" s="212">
        <v>4362</v>
      </c>
      <c r="F1815" s="213" t="s">
        <v>744</v>
      </c>
      <c r="G1815" s="232"/>
      <c r="H1815" s="97"/>
      <c r="I1815" s="224"/>
      <c r="J1815" s="98"/>
      <c r="K1815" s="98"/>
      <c r="L1815" s="98"/>
      <c r="M1815" s="96"/>
      <c r="N1815" s="307"/>
      <c r="O1815" s="246"/>
      <c r="P1815" s="124"/>
      <c r="Q1815" s="99"/>
      <c r="R1815" s="99"/>
      <c r="S1815" s="99"/>
      <c r="T1815" s="99"/>
      <c r="U1815" s="99"/>
      <c r="V1815" s="99"/>
      <c r="W1815" s="99"/>
      <c r="X1815" s="99"/>
      <c r="Y1815" s="100"/>
      <c r="Z1815" s="100"/>
      <c r="AA1815" s="100"/>
      <c r="AB1815" s="99"/>
      <c r="AC1815" s="99"/>
      <c r="AD1815" s="99"/>
      <c r="AE1815" s="99"/>
      <c r="AF1815" s="99"/>
      <c r="AG1815" s="99"/>
      <c r="AH1815" s="99"/>
      <c r="AI1815" s="99"/>
      <c r="AJ1815" s="100"/>
      <c r="AK1815" s="100"/>
      <c r="AL1815" s="100"/>
      <c r="AM1815" s="99"/>
      <c r="AN1815" s="99"/>
      <c r="AO1815" s="99"/>
      <c r="AP1815" s="99"/>
      <c r="AQ1815" s="99"/>
      <c r="AR1815" s="99"/>
      <c r="AS1815" s="99"/>
      <c r="AT1815" s="99"/>
      <c r="AU1815" s="99"/>
      <c r="AV1815" s="99"/>
      <c r="AW1815" s="99"/>
      <c r="AX1815" s="100"/>
      <c r="AY1815" s="100"/>
      <c r="AZ1815" s="101"/>
      <c r="BA1815" s="102"/>
      <c r="BB1815" s="95"/>
      <c r="BC1815" s="95"/>
      <c r="BD1815" s="41">
        <v>4</v>
      </c>
      <c r="BE1815" s="52">
        <v>43</v>
      </c>
      <c r="BF1815" s="103">
        <v>4362</v>
      </c>
      <c r="BG1815" s="277"/>
    </row>
    <row r="1816" spans="1:59" s="63" customFormat="1" ht="12.75" x14ac:dyDescent="0.2">
      <c r="A1816" s="196">
        <v>4</v>
      </c>
      <c r="B1816" s="197" t="s">
        <v>422</v>
      </c>
      <c r="C1816" s="208">
        <v>43</v>
      </c>
      <c r="D1816" s="209" t="s">
        <v>688</v>
      </c>
      <c r="E1816" s="212">
        <v>4362</v>
      </c>
      <c r="F1816" s="213" t="s">
        <v>744</v>
      </c>
      <c r="G1816" s="231"/>
      <c r="H1816" s="65"/>
      <c r="I1816" s="222"/>
      <c r="J1816" s="66"/>
      <c r="K1816" s="66"/>
      <c r="L1816" s="66"/>
      <c r="M1816" s="64"/>
      <c r="N1816" s="304"/>
      <c r="O1816" s="305"/>
      <c r="P1816" s="127"/>
      <c r="Q1816" s="67"/>
      <c r="R1816" s="67"/>
      <c r="S1816" s="67"/>
      <c r="T1816" s="67"/>
      <c r="U1816" s="67"/>
      <c r="V1816" s="67"/>
      <c r="W1816" s="67"/>
      <c r="X1816" s="67"/>
      <c r="Y1816" s="68"/>
      <c r="Z1816" s="68"/>
      <c r="AA1816" s="68"/>
      <c r="AB1816" s="67"/>
      <c r="AC1816" s="67"/>
      <c r="AD1816" s="67"/>
      <c r="AE1816" s="67"/>
      <c r="AF1816" s="67"/>
      <c r="AG1816" s="67"/>
      <c r="AH1816" s="67"/>
      <c r="AI1816" s="67"/>
      <c r="AJ1816" s="68"/>
      <c r="AK1816" s="68"/>
      <c r="AL1816" s="68"/>
      <c r="AM1816" s="67"/>
      <c r="AN1816" s="67"/>
      <c r="AO1816" s="67"/>
      <c r="AP1816" s="67"/>
      <c r="AQ1816" s="67"/>
      <c r="AR1816" s="67"/>
      <c r="AS1816" s="67"/>
      <c r="AT1816" s="67"/>
      <c r="AU1816" s="67"/>
      <c r="AV1816" s="67"/>
      <c r="AW1816" s="67"/>
      <c r="AX1816" s="68"/>
      <c r="AY1816" s="68"/>
      <c r="AZ1816" s="69"/>
      <c r="BA1816" s="70"/>
      <c r="BB1816" s="71"/>
      <c r="BC1816" s="95"/>
      <c r="BD1816" s="41">
        <v>4</v>
      </c>
      <c r="BE1816" s="52">
        <v>43</v>
      </c>
      <c r="BF1816" s="103">
        <v>4362</v>
      </c>
      <c r="BG1816" s="275"/>
    </row>
    <row r="1817" spans="1:59" s="63" customFormat="1" ht="12.75" x14ac:dyDescent="0.2">
      <c r="A1817" s="196">
        <v>4</v>
      </c>
      <c r="B1817" s="197" t="s">
        <v>422</v>
      </c>
      <c r="C1817" s="208">
        <v>43</v>
      </c>
      <c r="D1817" s="209" t="s">
        <v>688</v>
      </c>
      <c r="E1817" s="212">
        <v>4362</v>
      </c>
      <c r="F1817" s="213" t="s">
        <v>744</v>
      </c>
      <c r="G1817" s="231" t="s">
        <v>360</v>
      </c>
      <c r="H1817" s="72" t="s">
        <v>1233</v>
      </c>
      <c r="I1817" s="223" t="s">
        <v>1250</v>
      </c>
      <c r="J1817" s="73"/>
      <c r="K1817" s="73"/>
      <c r="L1817" s="73"/>
      <c r="M1817" s="74"/>
      <c r="N1817" s="247"/>
      <c r="O1817" s="306"/>
      <c r="P1817" s="105"/>
      <c r="Q1817" s="75"/>
      <c r="R1817" s="75"/>
      <c r="S1817" s="75"/>
      <c r="T1817" s="75"/>
      <c r="U1817" s="75"/>
      <c r="V1817" s="75"/>
      <c r="W1817" s="75"/>
      <c r="X1817" s="75"/>
      <c r="Y1817" s="76" t="s">
        <v>1241</v>
      </c>
      <c r="Z1817" s="77" t="s">
        <v>1241</v>
      </c>
      <c r="AA1817" s="78">
        <f>AA$970</f>
        <v>10000</v>
      </c>
      <c r="AB1817" s="75"/>
      <c r="AC1817" s="75"/>
      <c r="AD1817" s="75"/>
      <c r="AE1817" s="75"/>
      <c r="AF1817" s="75"/>
      <c r="AG1817" s="75"/>
      <c r="AH1817" s="75"/>
      <c r="AI1817" s="75"/>
      <c r="AJ1817" s="76" t="s">
        <v>1241</v>
      </c>
      <c r="AK1817" s="77" t="s">
        <v>1241</v>
      </c>
      <c r="AL1817" s="78">
        <f>IF(ISNUMBER(AK1817),AK1817,0)</f>
        <v>0</v>
      </c>
      <c r="AM1817" s="75"/>
      <c r="AN1817" s="75"/>
      <c r="AO1817" s="75"/>
      <c r="AP1817" s="75"/>
      <c r="AQ1817" s="75"/>
      <c r="AR1817" s="75"/>
      <c r="AS1817" s="75"/>
      <c r="AT1817" s="75"/>
      <c r="AU1817" s="75"/>
      <c r="AV1817" s="75"/>
      <c r="AW1817" s="76" t="s">
        <v>1241</v>
      </c>
      <c r="AX1817" s="77" t="s">
        <v>1241</v>
      </c>
      <c r="AY1817" s="78">
        <f>AY$970</f>
        <v>250</v>
      </c>
      <c r="AZ1817" s="79"/>
      <c r="BA1817" s="80" t="str">
        <f>I1817</f>
        <v>&gt; see 4223, Plywood cladding</v>
      </c>
      <c r="BB1817" s="71"/>
      <c r="BC1817" s="95"/>
      <c r="BD1817" s="41">
        <v>4</v>
      </c>
      <c r="BE1817" s="52">
        <v>43</v>
      </c>
      <c r="BF1817" s="103">
        <v>4362</v>
      </c>
      <c r="BG1817" s="276" t="str">
        <f>H1817</f>
        <v>Default Scenario (Link)</v>
      </c>
    </row>
    <row r="1818" spans="1:59" s="63" customFormat="1" ht="12.75" x14ac:dyDescent="0.2">
      <c r="A1818" s="196">
        <v>4</v>
      </c>
      <c r="B1818" s="197" t="s">
        <v>422</v>
      </c>
      <c r="C1818" s="208">
        <v>43</v>
      </c>
      <c r="D1818" s="209" t="s">
        <v>688</v>
      </c>
      <c r="E1818" s="212">
        <v>4362</v>
      </c>
      <c r="F1818" s="213" t="s">
        <v>744</v>
      </c>
      <c r="G1818" s="231"/>
      <c r="H1818" s="65"/>
      <c r="I1818" s="222"/>
      <c r="J1818" s="66"/>
      <c r="K1818" s="66"/>
      <c r="L1818" s="66"/>
      <c r="M1818" s="64"/>
      <c r="N1818" s="304"/>
      <c r="O1818" s="305"/>
      <c r="P1818" s="127"/>
      <c r="Q1818" s="67"/>
      <c r="R1818" s="67"/>
      <c r="S1818" s="67"/>
      <c r="T1818" s="67"/>
      <c r="U1818" s="67"/>
      <c r="V1818" s="67"/>
      <c r="W1818" s="67"/>
      <c r="X1818" s="67"/>
      <c r="Y1818" s="68"/>
      <c r="Z1818" s="68"/>
      <c r="AA1818" s="68"/>
      <c r="AB1818" s="67"/>
      <c r="AC1818" s="67"/>
      <c r="AD1818" s="67"/>
      <c r="AE1818" s="67"/>
      <c r="AF1818" s="67"/>
      <c r="AG1818" s="67"/>
      <c r="AH1818" s="67"/>
      <c r="AI1818" s="67"/>
      <c r="AJ1818" s="68"/>
      <c r="AK1818" s="68"/>
      <c r="AL1818" s="68"/>
      <c r="AM1818" s="67"/>
      <c r="AN1818" s="67"/>
      <c r="AO1818" s="67"/>
      <c r="AP1818" s="67"/>
      <c r="AQ1818" s="67"/>
      <c r="AR1818" s="67"/>
      <c r="AS1818" s="67"/>
      <c r="AT1818" s="67"/>
      <c r="AU1818" s="67"/>
      <c r="AV1818" s="67"/>
      <c r="AW1818" s="67"/>
      <c r="AX1818" s="68"/>
      <c r="AY1818" s="68"/>
      <c r="AZ1818" s="69"/>
      <c r="BA1818" s="70"/>
      <c r="BB1818" s="71"/>
      <c r="BC1818" s="95"/>
      <c r="BD1818" s="41">
        <v>4</v>
      </c>
      <c r="BE1818" s="52">
        <v>43</v>
      </c>
      <c r="BF1818" s="103">
        <v>4362</v>
      </c>
      <c r="BG1818" s="275"/>
    </row>
    <row r="1819" spans="1:59" s="63" customFormat="1" ht="12.75" x14ac:dyDescent="0.2">
      <c r="A1819" s="196">
        <v>4</v>
      </c>
      <c r="B1819" s="197" t="s">
        <v>422</v>
      </c>
      <c r="C1819" s="208">
        <v>43</v>
      </c>
      <c r="D1819" s="209" t="s">
        <v>688</v>
      </c>
      <c r="E1819" s="212">
        <v>4362</v>
      </c>
      <c r="F1819" s="213" t="s">
        <v>744</v>
      </c>
      <c r="G1819" s="232"/>
      <c r="H1819" s="97"/>
      <c r="I1819" s="224"/>
      <c r="J1819" s="98"/>
      <c r="K1819" s="98"/>
      <c r="L1819" s="98"/>
      <c r="M1819" s="96"/>
      <c r="N1819" s="307"/>
      <c r="O1819" s="246"/>
      <c r="P1819" s="124"/>
      <c r="Q1819" s="99"/>
      <c r="R1819" s="99"/>
      <c r="S1819" s="99"/>
      <c r="T1819" s="99"/>
      <c r="U1819" s="99"/>
      <c r="V1819" s="99"/>
      <c r="W1819" s="99"/>
      <c r="X1819" s="99"/>
      <c r="Y1819" s="100"/>
      <c r="Z1819" s="100"/>
      <c r="AA1819" s="100"/>
      <c r="AB1819" s="99"/>
      <c r="AC1819" s="99"/>
      <c r="AD1819" s="99"/>
      <c r="AE1819" s="99"/>
      <c r="AF1819" s="99"/>
      <c r="AG1819" s="99"/>
      <c r="AH1819" s="99"/>
      <c r="AI1819" s="99"/>
      <c r="AJ1819" s="100"/>
      <c r="AK1819" s="100"/>
      <c r="AL1819" s="100"/>
      <c r="AM1819" s="99"/>
      <c r="AN1819" s="99"/>
      <c r="AO1819" s="99"/>
      <c r="AP1819" s="99"/>
      <c r="AQ1819" s="99"/>
      <c r="AR1819" s="99"/>
      <c r="AS1819" s="99"/>
      <c r="AT1819" s="99"/>
      <c r="AU1819" s="99"/>
      <c r="AV1819" s="99"/>
      <c r="AW1819" s="99"/>
      <c r="AX1819" s="100"/>
      <c r="AY1819" s="100"/>
      <c r="AZ1819" s="101"/>
      <c r="BA1819" s="102"/>
      <c r="BB1819" s="95"/>
      <c r="BC1819" s="95"/>
      <c r="BD1819" s="41">
        <v>4</v>
      </c>
      <c r="BE1819" s="52">
        <v>43</v>
      </c>
      <c r="BF1819" s="103">
        <v>4362</v>
      </c>
      <c r="BG1819" s="277"/>
    </row>
    <row r="1820" spans="1:59" x14ac:dyDescent="0.25">
      <c r="A1820" s="196">
        <v>4</v>
      </c>
      <c r="B1820" s="197" t="s">
        <v>422</v>
      </c>
      <c r="C1820" s="208">
        <v>43</v>
      </c>
      <c r="D1820" s="209" t="s">
        <v>688</v>
      </c>
      <c r="E1820" s="210">
        <v>4363</v>
      </c>
      <c r="F1820" s="211" t="s">
        <v>746</v>
      </c>
      <c r="G1820" s="235"/>
      <c r="H1820" s="145"/>
      <c r="I1820" s="221"/>
      <c r="J1820" s="57"/>
      <c r="K1820" s="57"/>
      <c r="L1820" s="57"/>
      <c r="M1820" s="144"/>
      <c r="N1820" s="324"/>
      <c r="O1820" s="325"/>
      <c r="P1820" s="146"/>
      <c r="Q1820" s="146"/>
      <c r="R1820" s="146"/>
      <c r="S1820" s="146"/>
      <c r="T1820" s="146"/>
      <c r="U1820" s="146"/>
      <c r="V1820" s="146"/>
      <c r="W1820" s="146"/>
      <c r="X1820" s="146"/>
      <c r="Y1820" s="59"/>
      <c r="Z1820" s="123"/>
      <c r="AA1820" s="123"/>
      <c r="AB1820" s="146"/>
      <c r="AC1820" s="146"/>
      <c r="AD1820" s="146"/>
      <c r="AE1820" s="146"/>
      <c r="AF1820" s="146"/>
      <c r="AG1820" s="146"/>
      <c r="AH1820" s="146"/>
      <c r="AI1820" s="146"/>
      <c r="AJ1820" s="59"/>
      <c r="AK1820" s="123"/>
      <c r="AL1820" s="123"/>
      <c r="AM1820" s="146"/>
      <c r="AN1820" s="146"/>
      <c r="AO1820" s="146"/>
      <c r="AP1820" s="146"/>
      <c r="AQ1820" s="146"/>
      <c r="AR1820" s="146"/>
      <c r="AS1820" s="146"/>
      <c r="AT1820" s="146"/>
      <c r="AU1820" s="146"/>
      <c r="AV1820" s="146"/>
      <c r="AW1820" s="58"/>
      <c r="AX1820" s="123"/>
      <c r="AY1820" s="59"/>
      <c r="AZ1820" s="147"/>
      <c r="BA1820" s="148"/>
      <c r="BB1820" s="143"/>
      <c r="BC1820" s="143"/>
      <c r="BD1820" s="41">
        <v>4</v>
      </c>
      <c r="BE1820" s="52">
        <v>43</v>
      </c>
      <c r="BF1820" s="62">
        <v>4363</v>
      </c>
      <c r="BG1820" s="284"/>
    </row>
    <row r="1821" spans="1:59" s="63" customFormat="1" ht="12.75" x14ac:dyDescent="0.2">
      <c r="A1821" s="196">
        <v>4</v>
      </c>
      <c r="B1821" s="197" t="s">
        <v>422</v>
      </c>
      <c r="C1821" s="208">
        <v>43</v>
      </c>
      <c r="D1821" s="209" t="s">
        <v>688</v>
      </c>
      <c r="E1821" s="210">
        <v>4363</v>
      </c>
      <c r="F1821" s="211" t="s">
        <v>746</v>
      </c>
      <c r="G1821" s="230"/>
      <c r="H1821" s="56"/>
      <c r="I1821" s="221"/>
      <c r="J1821" s="57"/>
      <c r="K1821" s="57"/>
      <c r="L1821" s="57"/>
      <c r="M1821" s="55"/>
      <c r="N1821" s="303"/>
      <c r="O1821" s="245"/>
      <c r="P1821" s="122"/>
      <c r="Q1821" s="58"/>
      <c r="R1821" s="58"/>
      <c r="S1821" s="58"/>
      <c r="T1821" s="58"/>
      <c r="U1821" s="58"/>
      <c r="V1821" s="58"/>
      <c r="W1821" s="58"/>
      <c r="X1821" s="58"/>
      <c r="Y1821" s="59"/>
      <c r="Z1821" s="59"/>
      <c r="AA1821" s="59"/>
      <c r="AB1821" s="58"/>
      <c r="AC1821" s="58"/>
      <c r="AD1821" s="58"/>
      <c r="AE1821" s="58"/>
      <c r="AF1821" s="58"/>
      <c r="AG1821" s="58"/>
      <c r="AH1821" s="58"/>
      <c r="AI1821" s="58"/>
      <c r="AJ1821" s="59"/>
      <c r="AK1821" s="59"/>
      <c r="AL1821" s="59"/>
      <c r="AM1821" s="58"/>
      <c r="AN1821" s="58"/>
      <c r="AO1821" s="58"/>
      <c r="AP1821" s="58"/>
      <c r="AQ1821" s="58"/>
      <c r="AR1821" s="58"/>
      <c r="AS1821" s="58"/>
      <c r="AT1821" s="58"/>
      <c r="AU1821" s="58"/>
      <c r="AV1821" s="58"/>
      <c r="AW1821" s="58"/>
      <c r="AX1821" s="59"/>
      <c r="AY1821" s="59"/>
      <c r="AZ1821" s="60"/>
      <c r="BA1821" s="61"/>
      <c r="BB1821" s="54"/>
      <c r="BC1821" s="54"/>
      <c r="BD1821" s="41">
        <v>4</v>
      </c>
      <c r="BE1821" s="52">
        <v>43</v>
      </c>
      <c r="BF1821" s="62">
        <v>4363</v>
      </c>
      <c r="BG1821" s="274"/>
    </row>
    <row r="1822" spans="1:59" s="63" customFormat="1" ht="12.75" x14ac:dyDescent="0.2">
      <c r="A1822" s="196">
        <v>4</v>
      </c>
      <c r="B1822" s="197" t="s">
        <v>422</v>
      </c>
      <c r="C1822" s="208">
        <v>43</v>
      </c>
      <c r="D1822" s="209" t="s">
        <v>688</v>
      </c>
      <c r="E1822" s="210">
        <v>4363</v>
      </c>
      <c r="F1822" s="211" t="s">
        <v>746</v>
      </c>
      <c r="G1822" s="231" t="s">
        <v>314</v>
      </c>
      <c r="H1822" s="65"/>
      <c r="I1822" s="222"/>
      <c r="J1822" s="66"/>
      <c r="K1822" s="66"/>
      <c r="L1822" s="66"/>
      <c r="M1822" s="64"/>
      <c r="N1822" s="308"/>
      <c r="O1822" s="309"/>
      <c r="P1822" s="127"/>
      <c r="Q1822" s="67"/>
      <c r="R1822" s="67"/>
      <c r="S1822" s="67"/>
      <c r="T1822" s="67"/>
      <c r="U1822" s="67"/>
      <c r="V1822" s="67"/>
      <c r="W1822" s="67"/>
      <c r="X1822" s="67"/>
      <c r="Y1822" s="68"/>
      <c r="Z1822" s="68"/>
      <c r="AA1822" s="68"/>
      <c r="AB1822" s="67"/>
      <c r="AC1822" s="67"/>
      <c r="AD1822" s="67"/>
      <c r="AE1822" s="67"/>
      <c r="AF1822" s="67"/>
      <c r="AG1822" s="67"/>
      <c r="AH1822" s="67"/>
      <c r="AI1822" s="67"/>
      <c r="AJ1822" s="68"/>
      <c r="AK1822" s="68"/>
      <c r="AL1822" s="68"/>
      <c r="AM1822" s="67"/>
      <c r="AN1822" s="67"/>
      <c r="AO1822" s="67"/>
      <c r="AP1822" s="67"/>
      <c r="AQ1822" s="67"/>
      <c r="AR1822" s="67"/>
      <c r="AS1822" s="67"/>
      <c r="AT1822" s="67"/>
      <c r="AU1822" s="67"/>
      <c r="AV1822" s="67"/>
      <c r="AW1822" s="67"/>
      <c r="AX1822" s="68"/>
      <c r="AY1822" s="68"/>
      <c r="AZ1822" s="69"/>
      <c r="BA1822" s="70"/>
      <c r="BB1822" s="71"/>
      <c r="BC1822" s="54"/>
      <c r="BD1822" s="41">
        <v>4</v>
      </c>
      <c r="BE1822" s="52">
        <v>43</v>
      </c>
      <c r="BF1822" s="62">
        <v>4363</v>
      </c>
      <c r="BG1822" s="275"/>
    </row>
    <row r="1823" spans="1:59" s="63" customFormat="1" ht="12.75" x14ac:dyDescent="0.2">
      <c r="A1823" s="196">
        <v>4</v>
      </c>
      <c r="B1823" s="197" t="s">
        <v>422</v>
      </c>
      <c r="C1823" s="208">
        <v>43</v>
      </c>
      <c r="D1823" s="209" t="s">
        <v>688</v>
      </c>
      <c r="E1823" s="210">
        <v>4363</v>
      </c>
      <c r="F1823" s="211" t="s">
        <v>746</v>
      </c>
      <c r="G1823" s="231" t="s">
        <v>314</v>
      </c>
      <c r="H1823" s="72" t="s">
        <v>47</v>
      </c>
      <c r="I1823" s="223"/>
      <c r="J1823" s="73"/>
      <c r="K1823" s="73"/>
      <c r="L1823" s="73"/>
      <c r="M1823" s="74"/>
      <c r="N1823" s="247"/>
      <c r="O1823" s="306"/>
      <c r="P1823" s="105"/>
      <c r="Q1823" s="75"/>
      <c r="R1823" s="75"/>
      <c r="S1823" s="75"/>
      <c r="T1823" s="75"/>
      <c r="U1823" s="75"/>
      <c r="V1823" s="75"/>
      <c r="W1823" s="75"/>
      <c r="X1823" s="75"/>
      <c r="Y1823" s="76">
        <f>IF(ISNUMBER(VLOOKUP(Y1825,P$7:W$7,MATCH(Y1825,P$7:W$7))),VLOOKUP(Y1825,P$7:W$7,MATCH(Y1825,P$7:W$7)),IF(N1827=0,"No Data",IF(Y1825&gt;0,"&lt;100",0)))</f>
        <v>100</v>
      </c>
      <c r="Z1823" s="77">
        <f>IF(ISNUMBER(VLOOKUP(Z1827,P$7:W$7,MATCH(Z1827,P$7:W$7))),VLOOKUP(Z1827,P$7:W$7,MATCH(Z1827,P$7:W$7)),IF(N1827=0,"No Data",IF(Z1827&gt;0,"&lt;100",0)))</f>
        <v>100</v>
      </c>
      <c r="AA1823" s="106">
        <f>IF(ISNUMBER(Z1823),Z1823,0)</f>
        <v>100</v>
      </c>
      <c r="AB1823" s="75"/>
      <c r="AC1823" s="75"/>
      <c r="AD1823" s="75"/>
      <c r="AE1823" s="75"/>
      <c r="AF1823" s="75"/>
      <c r="AG1823" s="75"/>
      <c r="AH1823" s="75"/>
      <c r="AI1823" s="75"/>
      <c r="AJ1823" s="76">
        <f>IF(ISNUMBER(VLOOKUP(AJ1825,AB$7:AH$7,MATCH(AJ1825,AB$7:AH$7))),VLOOKUP(AJ1825,AB$7:AH$7,MATCH(AJ1825,AB$7:AH$7)),IF(N1827=0,"No Data",IF(AJ1825&gt;0,"&lt;50",0)))</f>
        <v>0</v>
      </c>
      <c r="AK1823" s="77">
        <f>IF(ISNUMBER(VLOOKUP(AK1827,AB$7:AH$7,MATCH(AK1827,AB$7:AH$7))),VLOOKUP(AK1827,AB$7:AH$7,MATCH(AK1827,AB$7:AH$7)),IF(N1827=0,"No Data",IF(AK1827&gt;0,"&lt;50",0)))</f>
        <v>0</v>
      </c>
      <c r="AL1823" s="106">
        <f>IF(ISNUMBER(AK1823),AK1823,0)</f>
        <v>0</v>
      </c>
      <c r="AM1823" s="75"/>
      <c r="AN1823" s="75"/>
      <c r="AO1823" s="75"/>
      <c r="AP1823" s="75"/>
      <c r="AQ1823" s="75"/>
      <c r="AR1823" s="75"/>
      <c r="AS1823" s="75"/>
      <c r="AT1823" s="75"/>
      <c r="AU1823" s="75"/>
      <c r="AV1823" s="75"/>
      <c r="AW1823" s="76">
        <f>IF(ISNUMBER(VLOOKUP(AW1825,AM$7:AU$7,MATCH(AW1825,AM$7:AU$7))),VLOOKUP(AW1825,AM$7:AU$7,MATCH(AW1825,AM$7:AU$7)),IF(N1827=0,"No Data",IF(AW1825&gt;0,"&lt;10",0)))</f>
        <v>2500</v>
      </c>
      <c r="AX1823" s="77">
        <f>IF(ISNUMBER(VLOOKUP(AX1827,AM$7:AU$7,MATCH(AX1827,AM$7:AU$7))),VLOOKUP(AX1827,AM$7:AU$7,MATCH(AX1827,AM$7:AU$7)),IF(N1827=0,"No Data",IF(AX1827&gt;0,"&lt;10",0)))</f>
        <v>2500</v>
      </c>
      <c r="AY1823" s="106">
        <f>IF(ISNUMBER(AX1823),AX1823,0)</f>
        <v>2500</v>
      </c>
      <c r="AZ1823" s="79"/>
      <c r="BA1823" s="80"/>
      <c r="BB1823" s="71"/>
      <c r="BC1823" s="54"/>
      <c r="BD1823" s="41">
        <v>4</v>
      </c>
      <c r="BE1823" s="52">
        <v>43</v>
      </c>
      <c r="BF1823" s="62">
        <v>4363</v>
      </c>
      <c r="BG1823" s="276" t="s">
        <v>47</v>
      </c>
    </row>
    <row r="1824" spans="1:59" s="63" customFormat="1" ht="12.75" x14ac:dyDescent="0.2">
      <c r="A1824" s="196">
        <v>4</v>
      </c>
      <c r="B1824" s="197" t="s">
        <v>422</v>
      </c>
      <c r="C1824" s="208">
        <v>43</v>
      </c>
      <c r="D1824" s="209" t="s">
        <v>688</v>
      </c>
      <c r="E1824" s="210">
        <v>4363</v>
      </c>
      <c r="F1824" s="211" t="s">
        <v>746</v>
      </c>
      <c r="G1824" s="231" t="s">
        <v>314</v>
      </c>
      <c r="H1824" s="81" t="s">
        <v>48</v>
      </c>
      <c r="I1824" s="223"/>
      <c r="J1824" s="73"/>
      <c r="K1824" s="73"/>
      <c r="L1824" s="73"/>
      <c r="M1824" s="74"/>
      <c r="N1824" s="247"/>
      <c r="O1824" s="306"/>
      <c r="P1824" s="105"/>
      <c r="Q1824" s="75"/>
      <c r="R1824" s="75"/>
      <c r="S1824" s="75"/>
      <c r="T1824" s="75"/>
      <c r="U1824" s="75"/>
      <c r="V1824" s="75"/>
      <c r="W1824" s="75"/>
      <c r="X1824" s="75"/>
      <c r="Y1824" s="82">
        <f>MIN(X1828:X1829)</f>
        <v>100</v>
      </c>
      <c r="Z1824" s="83"/>
      <c r="AA1824" s="83"/>
      <c r="AB1824" s="75"/>
      <c r="AC1824" s="75"/>
      <c r="AD1824" s="75"/>
      <c r="AE1824" s="75"/>
      <c r="AF1824" s="75"/>
      <c r="AG1824" s="75"/>
      <c r="AH1824" s="75"/>
      <c r="AI1824" s="75"/>
      <c r="AJ1824" s="82">
        <f>MIN(AI1828:AI1829)</f>
        <v>0</v>
      </c>
      <c r="AK1824" s="83"/>
      <c r="AL1824" s="83"/>
      <c r="AM1824" s="75"/>
      <c r="AN1824" s="75"/>
      <c r="AO1824" s="75"/>
      <c r="AP1824" s="75"/>
      <c r="AQ1824" s="75"/>
      <c r="AR1824" s="75"/>
      <c r="AS1824" s="75"/>
      <c r="AT1824" s="75"/>
      <c r="AU1824" s="75"/>
      <c r="AV1824" s="75"/>
      <c r="AW1824" s="82">
        <f>MIN(AV1828:AV1829)</f>
        <v>2500</v>
      </c>
      <c r="AX1824" s="83"/>
      <c r="AY1824" s="83"/>
      <c r="AZ1824" s="79"/>
      <c r="BA1824" s="80"/>
      <c r="BB1824" s="71"/>
      <c r="BC1824" s="54"/>
      <c r="BD1824" s="41">
        <v>4</v>
      </c>
      <c r="BE1824" s="52">
        <v>43</v>
      </c>
      <c r="BF1824" s="62">
        <v>4363</v>
      </c>
      <c r="BG1824" s="278" t="s">
        <v>48</v>
      </c>
    </row>
    <row r="1825" spans="1:59" s="63" customFormat="1" ht="12.75" x14ac:dyDescent="0.2">
      <c r="A1825" s="196">
        <v>4</v>
      </c>
      <c r="B1825" s="197" t="s">
        <v>422</v>
      </c>
      <c r="C1825" s="208">
        <v>43</v>
      </c>
      <c r="D1825" s="209" t="s">
        <v>688</v>
      </c>
      <c r="E1825" s="210">
        <v>4363</v>
      </c>
      <c r="F1825" s="211" t="s">
        <v>746</v>
      </c>
      <c r="G1825" s="231" t="s">
        <v>314</v>
      </c>
      <c r="H1825" s="81" t="s">
        <v>49</v>
      </c>
      <c r="I1825" s="223"/>
      <c r="J1825" s="73"/>
      <c r="K1825" s="73"/>
      <c r="L1825" s="73"/>
      <c r="M1825" s="74"/>
      <c r="N1825" s="247"/>
      <c r="O1825" s="306"/>
      <c r="P1825" s="105"/>
      <c r="Q1825" s="75"/>
      <c r="R1825" s="75"/>
      <c r="S1825" s="75"/>
      <c r="T1825" s="75"/>
      <c r="U1825" s="75"/>
      <c r="V1825" s="75"/>
      <c r="W1825" s="75"/>
      <c r="X1825" s="75"/>
      <c r="Y1825" s="84">
        <f>IF(ISNUMBER(AVERAGE(X1828:X1829)),AVERAGE(X1828:X1829),0)</f>
        <v>100</v>
      </c>
      <c r="Z1825" s="83"/>
      <c r="AA1825" s="83"/>
      <c r="AB1825" s="75"/>
      <c r="AC1825" s="75"/>
      <c r="AD1825" s="75"/>
      <c r="AE1825" s="75"/>
      <c r="AF1825" s="75"/>
      <c r="AG1825" s="75"/>
      <c r="AH1825" s="75"/>
      <c r="AI1825" s="75"/>
      <c r="AJ1825" s="84">
        <f>IF(ISNUMBER(AVERAGE(AI1828:AI1829)),AVERAGE(AI1828:AI1829),0)</f>
        <v>0</v>
      </c>
      <c r="AK1825" s="83"/>
      <c r="AL1825" s="83"/>
      <c r="AM1825" s="75"/>
      <c r="AN1825" s="75"/>
      <c r="AO1825" s="75"/>
      <c r="AP1825" s="75"/>
      <c r="AQ1825" s="75"/>
      <c r="AR1825" s="75"/>
      <c r="AS1825" s="75"/>
      <c r="AT1825" s="75"/>
      <c r="AU1825" s="75"/>
      <c r="AV1825" s="75"/>
      <c r="AW1825" s="84">
        <f>IF(ISNUMBER(AVERAGE(AV1828:AV1829)),AVERAGE(AV1828:AV1829),0)</f>
        <v>2500</v>
      </c>
      <c r="AX1825" s="83"/>
      <c r="AY1825" s="83"/>
      <c r="AZ1825" s="79"/>
      <c r="BA1825" s="80"/>
      <c r="BB1825" s="71"/>
      <c r="BC1825" s="54"/>
      <c r="BD1825" s="41">
        <v>4</v>
      </c>
      <c r="BE1825" s="52">
        <v>43</v>
      </c>
      <c r="BF1825" s="62">
        <v>4363</v>
      </c>
      <c r="BG1825" s="278" t="s">
        <v>49</v>
      </c>
    </row>
    <row r="1826" spans="1:59" s="63" customFormat="1" ht="12.75" x14ac:dyDescent="0.2">
      <c r="A1826" s="196">
        <v>4</v>
      </c>
      <c r="B1826" s="197" t="s">
        <v>422</v>
      </c>
      <c r="C1826" s="208">
        <v>43</v>
      </c>
      <c r="D1826" s="209" t="s">
        <v>688</v>
      </c>
      <c r="E1826" s="210">
        <v>4363</v>
      </c>
      <c r="F1826" s="211" t="s">
        <v>746</v>
      </c>
      <c r="G1826" s="231" t="s">
        <v>314</v>
      </c>
      <c r="H1826" s="81" t="s">
        <v>50</v>
      </c>
      <c r="I1826" s="223"/>
      <c r="J1826" s="73"/>
      <c r="K1826" s="73"/>
      <c r="L1826" s="73"/>
      <c r="M1826" s="74"/>
      <c r="N1826" s="247"/>
      <c r="O1826" s="306"/>
      <c r="P1826" s="105"/>
      <c r="Q1826" s="75"/>
      <c r="R1826" s="75"/>
      <c r="S1826" s="75"/>
      <c r="T1826" s="75"/>
      <c r="U1826" s="75"/>
      <c r="V1826" s="75"/>
      <c r="W1826" s="75"/>
      <c r="X1826" s="75"/>
      <c r="Y1826" s="84">
        <f>MAX(X1828:X1829)</f>
        <v>100</v>
      </c>
      <c r="Z1826" s="83"/>
      <c r="AA1826" s="83"/>
      <c r="AB1826" s="75"/>
      <c r="AC1826" s="75"/>
      <c r="AD1826" s="75"/>
      <c r="AE1826" s="75"/>
      <c r="AF1826" s="75"/>
      <c r="AG1826" s="75"/>
      <c r="AH1826" s="75"/>
      <c r="AI1826" s="75"/>
      <c r="AJ1826" s="84">
        <f>MAX(AI1828:AI1829)</f>
        <v>0</v>
      </c>
      <c r="AK1826" s="83"/>
      <c r="AL1826" s="83"/>
      <c r="AM1826" s="75"/>
      <c r="AN1826" s="75"/>
      <c r="AO1826" s="75"/>
      <c r="AP1826" s="75"/>
      <c r="AQ1826" s="75"/>
      <c r="AR1826" s="75"/>
      <c r="AS1826" s="75"/>
      <c r="AT1826" s="75"/>
      <c r="AU1826" s="75"/>
      <c r="AV1826" s="75"/>
      <c r="AW1826" s="84">
        <f>MAX(AV1828:AV1829)</f>
        <v>2500</v>
      </c>
      <c r="AX1826" s="83"/>
      <c r="AY1826" s="83"/>
      <c r="AZ1826" s="79"/>
      <c r="BA1826" s="80"/>
      <c r="BB1826" s="71"/>
      <c r="BC1826" s="54"/>
      <c r="BD1826" s="41">
        <v>4</v>
      </c>
      <c r="BE1826" s="52">
        <v>43</v>
      </c>
      <c r="BF1826" s="62">
        <v>4363</v>
      </c>
      <c r="BG1826" s="278" t="s">
        <v>50</v>
      </c>
    </row>
    <row r="1827" spans="1:59" s="63" customFormat="1" ht="12.75" x14ac:dyDescent="0.2">
      <c r="A1827" s="196">
        <v>4</v>
      </c>
      <c r="B1827" s="197" t="s">
        <v>422</v>
      </c>
      <c r="C1827" s="208">
        <v>43</v>
      </c>
      <c r="D1827" s="209" t="s">
        <v>688</v>
      </c>
      <c r="E1827" s="210">
        <v>4363</v>
      </c>
      <c r="F1827" s="211" t="s">
        <v>746</v>
      </c>
      <c r="G1827" s="231" t="s">
        <v>314</v>
      </c>
      <c r="H1827" s="85" t="s">
        <v>51</v>
      </c>
      <c r="I1827" s="223"/>
      <c r="J1827" s="73"/>
      <c r="K1827" s="73"/>
      <c r="L1827" s="73"/>
      <c r="M1827" s="74"/>
      <c r="N1827" s="248">
        <f>SUM(N1828:N1829)</f>
        <v>1</v>
      </c>
      <c r="O1827" s="293">
        <f>SUM(O1828:O1829)</f>
        <v>1</v>
      </c>
      <c r="P1827" s="292"/>
      <c r="Q1827" s="87"/>
      <c r="R1827" s="87"/>
      <c r="S1827" s="87"/>
      <c r="T1827" s="87"/>
      <c r="U1827" s="87"/>
      <c r="V1827" s="87"/>
      <c r="W1827" s="87"/>
      <c r="X1827" s="87"/>
      <c r="Y1827" s="88"/>
      <c r="Z1827" s="86">
        <f>SUM(Z1828:Z1829)</f>
        <v>100</v>
      </c>
      <c r="AA1827" s="88"/>
      <c r="AB1827" s="87"/>
      <c r="AC1827" s="87"/>
      <c r="AD1827" s="87"/>
      <c r="AE1827" s="87"/>
      <c r="AF1827" s="87"/>
      <c r="AG1827" s="87"/>
      <c r="AH1827" s="87"/>
      <c r="AI1827" s="87"/>
      <c r="AJ1827" s="88"/>
      <c r="AK1827" s="86">
        <f>SUM(AK1828:AK1829)</f>
        <v>0</v>
      </c>
      <c r="AL1827" s="88"/>
      <c r="AM1827" s="87"/>
      <c r="AN1827" s="87"/>
      <c r="AO1827" s="87"/>
      <c r="AP1827" s="87"/>
      <c r="AQ1827" s="87"/>
      <c r="AR1827" s="87"/>
      <c r="AS1827" s="87"/>
      <c r="AT1827" s="87"/>
      <c r="AU1827" s="87"/>
      <c r="AV1827" s="87"/>
      <c r="AW1827" s="112"/>
      <c r="AX1827" s="86">
        <f>SUM(AX1828:AX1829)</f>
        <v>2500</v>
      </c>
      <c r="AY1827" s="88"/>
      <c r="AZ1827" s="79"/>
      <c r="BA1827" s="80"/>
      <c r="BB1827" s="71"/>
      <c r="BC1827" s="54"/>
      <c r="BD1827" s="41">
        <v>4</v>
      </c>
      <c r="BE1827" s="52">
        <v>43</v>
      </c>
      <c r="BF1827" s="62">
        <v>4363</v>
      </c>
      <c r="BG1827" s="279" t="s">
        <v>51</v>
      </c>
    </row>
    <row r="1828" spans="1:59" s="63" customFormat="1" ht="12.75" x14ac:dyDescent="0.2">
      <c r="A1828" s="196">
        <v>4</v>
      </c>
      <c r="B1828" s="197" t="s">
        <v>422</v>
      </c>
      <c r="C1828" s="208">
        <v>43</v>
      </c>
      <c r="D1828" s="209" t="s">
        <v>688</v>
      </c>
      <c r="E1828" s="210">
        <v>4363</v>
      </c>
      <c r="F1828" s="211" t="s">
        <v>746</v>
      </c>
      <c r="G1828" s="231" t="s">
        <v>314</v>
      </c>
      <c r="H1828" s="89" t="s">
        <v>52</v>
      </c>
      <c r="I1828" s="90" t="s">
        <v>316</v>
      </c>
      <c r="J1828" s="90"/>
      <c r="K1828" s="90" t="s">
        <v>64</v>
      </c>
      <c r="L1828" s="90" t="s">
        <v>188</v>
      </c>
      <c r="M1828" s="91"/>
      <c r="N1828" s="312">
        <v>1</v>
      </c>
      <c r="O1828" s="313">
        <f>N1828/N1827</f>
        <v>1</v>
      </c>
      <c r="P1828" s="104">
        <v>1</v>
      </c>
      <c r="Q1828" s="92"/>
      <c r="R1828" s="92"/>
      <c r="S1828" s="92"/>
      <c r="T1828" s="92"/>
      <c r="U1828" s="92"/>
      <c r="V1828" s="92"/>
      <c r="W1828" s="92"/>
      <c r="X1828" s="109">
        <f>P1828*P$7+Q1828*Q$7+R1828*R$7+S1828*S$7+T1828*T$7+U1828*U$7+V1828*V$7+W1828*W$7</f>
        <v>100</v>
      </c>
      <c r="Y1828" s="83"/>
      <c r="Z1828" s="110">
        <f>X1828*$O1828</f>
        <v>100</v>
      </c>
      <c r="AA1828" s="111"/>
      <c r="AB1828" s="92"/>
      <c r="AC1828" s="92"/>
      <c r="AD1828" s="92"/>
      <c r="AE1828" s="92"/>
      <c r="AF1828" s="92"/>
      <c r="AG1828" s="92"/>
      <c r="AH1828" s="92"/>
      <c r="AI1828" s="109">
        <f>AB1828*AB$7+AC1828*AC$7+AD1828*AD$7+AE1828*AE$7+AF1828*AF$7+AG1828*AG$7+AH1828*AH$7</f>
        <v>0</v>
      </c>
      <c r="AJ1828" s="83"/>
      <c r="AK1828" s="110">
        <f>AI1828*$O1828</f>
        <v>0</v>
      </c>
      <c r="AL1828" s="111"/>
      <c r="AM1828" s="92"/>
      <c r="AN1828" s="92"/>
      <c r="AO1828" s="92"/>
      <c r="AP1828" s="92"/>
      <c r="AQ1828" s="92"/>
      <c r="AR1828" s="92"/>
      <c r="AS1828" s="92"/>
      <c r="AT1828" s="92">
        <v>1</v>
      </c>
      <c r="AU1828" s="92"/>
      <c r="AV1828" s="109">
        <f>AM1828*AM$7+AN1828*AN$7+AO1828*AO$7+AP1828*AP$7+AQ1828*AQ$7+AR1828*AR$7+AS1828*AS$7+AT1828*AT$7+AU1828*AU$7</f>
        <v>2500</v>
      </c>
      <c r="AW1828" s="75"/>
      <c r="AX1828" s="110">
        <f>AV1828*$O1828</f>
        <v>2500</v>
      </c>
      <c r="AY1828" s="111"/>
      <c r="AZ1828" s="93"/>
      <c r="BA1828" s="94" t="s">
        <v>62</v>
      </c>
      <c r="BB1828" s="71"/>
      <c r="BC1828" s="54"/>
      <c r="BD1828" s="41">
        <v>4</v>
      </c>
      <c r="BE1828" s="52">
        <v>43</v>
      </c>
      <c r="BF1828" s="62">
        <v>4363</v>
      </c>
      <c r="BG1828" s="280" t="s">
        <v>52</v>
      </c>
    </row>
    <row r="1829" spans="1:59" s="63" customFormat="1" ht="12.75" x14ac:dyDescent="0.2">
      <c r="A1829" s="196">
        <v>4</v>
      </c>
      <c r="B1829" s="197" t="s">
        <v>422</v>
      </c>
      <c r="C1829" s="208">
        <v>43</v>
      </c>
      <c r="D1829" s="209" t="s">
        <v>688</v>
      </c>
      <c r="E1829" s="210">
        <v>4363</v>
      </c>
      <c r="F1829" s="211" t="s">
        <v>746</v>
      </c>
      <c r="G1829" s="231" t="s">
        <v>314</v>
      </c>
      <c r="H1829" s="89"/>
      <c r="I1829" s="219"/>
      <c r="J1829" s="90"/>
      <c r="K1829" s="90"/>
      <c r="L1829" s="90"/>
      <c r="M1829" s="91"/>
      <c r="N1829" s="247"/>
      <c r="O1829" s="306"/>
      <c r="P1829" s="104"/>
      <c r="Q1829" s="92"/>
      <c r="R1829" s="92"/>
      <c r="S1829" s="92"/>
      <c r="T1829" s="92"/>
      <c r="U1829" s="92"/>
      <c r="V1829" s="92"/>
      <c r="W1829" s="92"/>
      <c r="X1829" s="75"/>
      <c r="Y1829" s="83"/>
      <c r="Z1829" s="83"/>
      <c r="AA1829" s="83"/>
      <c r="AB1829" s="92"/>
      <c r="AC1829" s="92"/>
      <c r="AD1829" s="92"/>
      <c r="AE1829" s="92"/>
      <c r="AF1829" s="92"/>
      <c r="AG1829" s="92"/>
      <c r="AH1829" s="92"/>
      <c r="AI1829" s="75"/>
      <c r="AJ1829" s="83"/>
      <c r="AK1829" s="83"/>
      <c r="AL1829" s="83"/>
      <c r="AM1829" s="92"/>
      <c r="AN1829" s="92"/>
      <c r="AO1829" s="92"/>
      <c r="AP1829" s="92"/>
      <c r="AQ1829" s="92"/>
      <c r="AR1829" s="92"/>
      <c r="AS1829" s="92"/>
      <c r="AT1829" s="92"/>
      <c r="AU1829" s="92"/>
      <c r="AV1829" s="75"/>
      <c r="AW1829" s="75"/>
      <c r="AX1829" s="83"/>
      <c r="AY1829" s="83"/>
      <c r="AZ1829" s="93"/>
      <c r="BA1829" s="94"/>
      <c r="BB1829" s="71"/>
      <c r="BC1829" s="54"/>
      <c r="BD1829" s="41">
        <v>4</v>
      </c>
      <c r="BE1829" s="52">
        <v>43</v>
      </c>
      <c r="BF1829" s="62">
        <v>4363</v>
      </c>
      <c r="BG1829" s="280" t="s">
        <v>52</v>
      </c>
    </row>
    <row r="1830" spans="1:59" s="63" customFormat="1" ht="12.75" x14ac:dyDescent="0.2">
      <c r="A1830" s="196">
        <v>4</v>
      </c>
      <c r="B1830" s="197" t="s">
        <v>422</v>
      </c>
      <c r="C1830" s="208">
        <v>43</v>
      </c>
      <c r="D1830" s="209" t="s">
        <v>688</v>
      </c>
      <c r="E1830" s="210">
        <v>4363</v>
      </c>
      <c r="F1830" s="211" t="s">
        <v>746</v>
      </c>
      <c r="G1830" s="231" t="s">
        <v>314</v>
      </c>
      <c r="H1830" s="65"/>
      <c r="I1830" s="222"/>
      <c r="J1830" s="66"/>
      <c r="K1830" s="66"/>
      <c r="L1830" s="66"/>
      <c r="M1830" s="64"/>
      <c r="N1830" s="304"/>
      <c r="O1830" s="305"/>
      <c r="P1830" s="127"/>
      <c r="Q1830" s="67"/>
      <c r="R1830" s="67"/>
      <c r="S1830" s="67"/>
      <c r="T1830" s="67"/>
      <c r="U1830" s="67"/>
      <c r="V1830" s="67"/>
      <c r="W1830" s="67"/>
      <c r="X1830" s="67"/>
      <c r="Y1830" s="68"/>
      <c r="Z1830" s="68"/>
      <c r="AA1830" s="68"/>
      <c r="AB1830" s="67"/>
      <c r="AC1830" s="67"/>
      <c r="AD1830" s="67"/>
      <c r="AE1830" s="67"/>
      <c r="AF1830" s="67"/>
      <c r="AG1830" s="67"/>
      <c r="AH1830" s="67"/>
      <c r="AI1830" s="67"/>
      <c r="AJ1830" s="68"/>
      <c r="AK1830" s="68"/>
      <c r="AL1830" s="68"/>
      <c r="AM1830" s="67"/>
      <c r="AN1830" s="67"/>
      <c r="AO1830" s="67"/>
      <c r="AP1830" s="67"/>
      <c r="AQ1830" s="67"/>
      <c r="AR1830" s="67"/>
      <c r="AS1830" s="67"/>
      <c r="AT1830" s="67"/>
      <c r="AU1830" s="67"/>
      <c r="AV1830" s="67"/>
      <c r="AW1830" s="67"/>
      <c r="AX1830" s="68"/>
      <c r="AY1830" s="68"/>
      <c r="AZ1830" s="69"/>
      <c r="BA1830" s="70"/>
      <c r="BB1830" s="71"/>
      <c r="BC1830" s="54"/>
      <c r="BD1830" s="41">
        <v>4</v>
      </c>
      <c r="BE1830" s="52">
        <v>43</v>
      </c>
      <c r="BF1830" s="62">
        <v>4363</v>
      </c>
      <c r="BG1830" s="275"/>
    </row>
    <row r="1831" spans="1:59" s="63" customFormat="1" ht="12.75" x14ac:dyDescent="0.2">
      <c r="A1831" s="196">
        <v>4</v>
      </c>
      <c r="B1831" s="197" t="s">
        <v>422</v>
      </c>
      <c r="C1831" s="208">
        <v>43</v>
      </c>
      <c r="D1831" s="209" t="s">
        <v>688</v>
      </c>
      <c r="E1831" s="210">
        <v>4363</v>
      </c>
      <c r="F1831" s="211" t="s">
        <v>746</v>
      </c>
      <c r="G1831" s="230"/>
      <c r="H1831" s="56"/>
      <c r="I1831" s="221"/>
      <c r="J1831" s="57"/>
      <c r="K1831" s="57"/>
      <c r="L1831" s="57"/>
      <c r="M1831" s="55"/>
      <c r="N1831" s="303"/>
      <c r="O1831" s="245"/>
      <c r="P1831" s="122"/>
      <c r="Q1831" s="58"/>
      <c r="R1831" s="58"/>
      <c r="S1831" s="58"/>
      <c r="T1831" s="58"/>
      <c r="U1831" s="58"/>
      <c r="V1831" s="58"/>
      <c r="W1831" s="58"/>
      <c r="X1831" s="58"/>
      <c r="Y1831" s="59"/>
      <c r="Z1831" s="59"/>
      <c r="AA1831" s="59"/>
      <c r="AB1831" s="58"/>
      <c r="AC1831" s="58"/>
      <c r="AD1831" s="58"/>
      <c r="AE1831" s="58"/>
      <c r="AF1831" s="58"/>
      <c r="AG1831" s="58"/>
      <c r="AH1831" s="58"/>
      <c r="AI1831" s="58"/>
      <c r="AJ1831" s="59"/>
      <c r="AK1831" s="59"/>
      <c r="AL1831" s="59"/>
      <c r="AM1831" s="58"/>
      <c r="AN1831" s="58"/>
      <c r="AO1831" s="58"/>
      <c r="AP1831" s="58"/>
      <c r="AQ1831" s="58"/>
      <c r="AR1831" s="58"/>
      <c r="AS1831" s="58"/>
      <c r="AT1831" s="58"/>
      <c r="AU1831" s="58"/>
      <c r="AV1831" s="58"/>
      <c r="AW1831" s="58"/>
      <c r="AX1831" s="59"/>
      <c r="AY1831" s="59"/>
      <c r="AZ1831" s="60"/>
      <c r="BA1831" s="61"/>
      <c r="BB1831" s="54"/>
      <c r="BC1831" s="54"/>
      <c r="BD1831" s="41">
        <v>4</v>
      </c>
      <c r="BE1831" s="52">
        <v>43</v>
      </c>
      <c r="BF1831" s="62">
        <v>4363</v>
      </c>
      <c r="BG1831" s="274"/>
    </row>
    <row r="1832" spans="1:59" s="63" customFormat="1" ht="12.75" x14ac:dyDescent="0.2">
      <c r="A1832" s="196">
        <v>4</v>
      </c>
      <c r="B1832" s="197" t="s">
        <v>422</v>
      </c>
      <c r="C1832" s="208">
        <v>43</v>
      </c>
      <c r="D1832" s="209" t="s">
        <v>688</v>
      </c>
      <c r="E1832" s="210">
        <v>4363</v>
      </c>
      <c r="F1832" s="211" t="s">
        <v>746</v>
      </c>
      <c r="G1832" s="231"/>
      <c r="H1832" s="65"/>
      <c r="I1832" s="222"/>
      <c r="J1832" s="66"/>
      <c r="K1832" s="66"/>
      <c r="L1832" s="66"/>
      <c r="M1832" s="64"/>
      <c r="N1832" s="304"/>
      <c r="O1832" s="305"/>
      <c r="P1832" s="127"/>
      <c r="Q1832" s="67"/>
      <c r="R1832" s="67"/>
      <c r="S1832" s="67"/>
      <c r="T1832" s="67"/>
      <c r="U1832" s="67"/>
      <c r="V1832" s="67"/>
      <c r="W1832" s="67"/>
      <c r="X1832" s="67"/>
      <c r="Y1832" s="68"/>
      <c r="Z1832" s="68"/>
      <c r="AA1832" s="68"/>
      <c r="AB1832" s="67"/>
      <c r="AC1832" s="67"/>
      <c r="AD1832" s="67"/>
      <c r="AE1832" s="67"/>
      <c r="AF1832" s="67"/>
      <c r="AG1832" s="67"/>
      <c r="AH1832" s="67"/>
      <c r="AI1832" s="67"/>
      <c r="AJ1832" s="68"/>
      <c r="AK1832" s="68"/>
      <c r="AL1832" s="68"/>
      <c r="AM1832" s="67"/>
      <c r="AN1832" s="67"/>
      <c r="AO1832" s="67"/>
      <c r="AP1832" s="67"/>
      <c r="AQ1832" s="67"/>
      <c r="AR1832" s="67"/>
      <c r="AS1832" s="67"/>
      <c r="AT1832" s="67"/>
      <c r="AU1832" s="67"/>
      <c r="AV1832" s="67"/>
      <c r="AW1832" s="67"/>
      <c r="AX1832" s="68"/>
      <c r="AY1832" s="68"/>
      <c r="AZ1832" s="69"/>
      <c r="BA1832" s="70"/>
      <c r="BB1832" s="71"/>
      <c r="BC1832" s="54"/>
      <c r="BD1832" s="41">
        <v>4</v>
      </c>
      <c r="BE1832" s="52">
        <v>43</v>
      </c>
      <c r="BF1832" s="62">
        <v>4363</v>
      </c>
      <c r="BG1832" s="275"/>
    </row>
    <row r="1833" spans="1:59" s="63" customFormat="1" ht="12.75" x14ac:dyDescent="0.2">
      <c r="A1833" s="196">
        <v>4</v>
      </c>
      <c r="B1833" s="197" t="s">
        <v>422</v>
      </c>
      <c r="C1833" s="208">
        <v>43</v>
      </c>
      <c r="D1833" s="209" t="s">
        <v>688</v>
      </c>
      <c r="E1833" s="210">
        <v>4363</v>
      </c>
      <c r="F1833" s="211" t="s">
        <v>746</v>
      </c>
      <c r="G1833" s="231" t="s">
        <v>1195</v>
      </c>
      <c r="H1833" s="72" t="s">
        <v>1233</v>
      </c>
      <c r="I1833" s="223" t="s">
        <v>1249</v>
      </c>
      <c r="J1833" s="73"/>
      <c r="K1833" s="73"/>
      <c r="L1833" s="73"/>
      <c r="M1833" s="74"/>
      <c r="N1833" s="247"/>
      <c r="O1833" s="306"/>
      <c r="P1833" s="105"/>
      <c r="Q1833" s="75"/>
      <c r="R1833" s="75"/>
      <c r="S1833" s="75"/>
      <c r="T1833" s="75"/>
      <c r="U1833" s="75"/>
      <c r="V1833" s="75"/>
      <c r="W1833" s="75"/>
      <c r="X1833" s="75"/>
      <c r="Y1833" s="76" t="s">
        <v>1241</v>
      </c>
      <c r="Z1833" s="77" t="s">
        <v>1241</v>
      </c>
      <c r="AA1833" s="78">
        <f>AA$1190</f>
        <v>5000</v>
      </c>
      <c r="AB1833" s="75"/>
      <c r="AC1833" s="75"/>
      <c r="AD1833" s="75"/>
      <c r="AE1833" s="75"/>
      <c r="AF1833" s="75"/>
      <c r="AG1833" s="75"/>
      <c r="AH1833" s="75"/>
      <c r="AI1833" s="75"/>
      <c r="AJ1833" s="76" t="s">
        <v>1241</v>
      </c>
      <c r="AK1833" s="77" t="s">
        <v>1241</v>
      </c>
      <c r="AL1833" s="78">
        <f>AL$1190</f>
        <v>0</v>
      </c>
      <c r="AM1833" s="75"/>
      <c r="AN1833" s="75"/>
      <c r="AO1833" s="75"/>
      <c r="AP1833" s="75"/>
      <c r="AQ1833" s="75"/>
      <c r="AR1833" s="75"/>
      <c r="AS1833" s="75"/>
      <c r="AT1833" s="75"/>
      <c r="AU1833" s="75"/>
      <c r="AV1833" s="75"/>
      <c r="AW1833" s="76" t="s">
        <v>1241</v>
      </c>
      <c r="AX1833" s="77" t="s">
        <v>1241</v>
      </c>
      <c r="AY1833" s="78">
        <f>AY$1190</f>
        <v>500</v>
      </c>
      <c r="AZ1833" s="79"/>
      <c r="BA1833" s="80" t="str">
        <f>I1833</f>
        <v>&gt; see 4255, Insulating wall cladding</v>
      </c>
      <c r="BB1833" s="71"/>
      <c r="BC1833" s="54"/>
      <c r="BD1833" s="41">
        <v>4</v>
      </c>
      <c r="BE1833" s="52">
        <v>43</v>
      </c>
      <c r="BF1833" s="62">
        <v>4363</v>
      </c>
      <c r="BG1833" s="276" t="str">
        <f>H1833</f>
        <v>Default Scenario (Link)</v>
      </c>
    </row>
    <row r="1834" spans="1:59" s="63" customFormat="1" ht="12.75" x14ac:dyDescent="0.2">
      <c r="A1834" s="196">
        <v>4</v>
      </c>
      <c r="B1834" s="197" t="s">
        <v>422</v>
      </c>
      <c r="C1834" s="208">
        <v>43</v>
      </c>
      <c r="D1834" s="209" t="s">
        <v>688</v>
      </c>
      <c r="E1834" s="210">
        <v>4363</v>
      </c>
      <c r="F1834" s="211" t="s">
        <v>746</v>
      </c>
      <c r="G1834" s="231"/>
      <c r="H1834" s="65"/>
      <c r="I1834" s="222"/>
      <c r="J1834" s="66"/>
      <c r="K1834" s="66"/>
      <c r="L1834" s="66"/>
      <c r="M1834" s="64"/>
      <c r="N1834" s="304"/>
      <c r="O1834" s="305"/>
      <c r="P1834" s="127"/>
      <c r="Q1834" s="67"/>
      <c r="R1834" s="67"/>
      <c r="S1834" s="67"/>
      <c r="T1834" s="67"/>
      <c r="U1834" s="67"/>
      <c r="V1834" s="67"/>
      <c r="W1834" s="67"/>
      <c r="X1834" s="67"/>
      <c r="Y1834" s="68"/>
      <c r="Z1834" s="68"/>
      <c r="AA1834" s="68"/>
      <c r="AB1834" s="67"/>
      <c r="AC1834" s="67"/>
      <c r="AD1834" s="67"/>
      <c r="AE1834" s="67"/>
      <c r="AF1834" s="67"/>
      <c r="AG1834" s="67"/>
      <c r="AH1834" s="67"/>
      <c r="AI1834" s="67"/>
      <c r="AJ1834" s="68"/>
      <c r="AK1834" s="68"/>
      <c r="AL1834" s="68"/>
      <c r="AM1834" s="67"/>
      <c r="AN1834" s="67"/>
      <c r="AO1834" s="67"/>
      <c r="AP1834" s="67"/>
      <c r="AQ1834" s="67"/>
      <c r="AR1834" s="67"/>
      <c r="AS1834" s="67"/>
      <c r="AT1834" s="67"/>
      <c r="AU1834" s="67"/>
      <c r="AV1834" s="67"/>
      <c r="AW1834" s="67"/>
      <c r="AX1834" s="68"/>
      <c r="AY1834" s="68"/>
      <c r="AZ1834" s="69"/>
      <c r="BA1834" s="70"/>
      <c r="BB1834" s="71"/>
      <c r="BC1834" s="54"/>
      <c r="BD1834" s="41">
        <v>4</v>
      </c>
      <c r="BE1834" s="52">
        <v>43</v>
      </c>
      <c r="BF1834" s="62">
        <v>4363</v>
      </c>
      <c r="BG1834" s="275"/>
    </row>
    <row r="1835" spans="1:59" s="63" customFormat="1" ht="12.75" x14ac:dyDescent="0.2">
      <c r="A1835" s="196">
        <v>4</v>
      </c>
      <c r="B1835" s="197" t="s">
        <v>422</v>
      </c>
      <c r="C1835" s="208">
        <v>43</v>
      </c>
      <c r="D1835" s="209" t="s">
        <v>688</v>
      </c>
      <c r="E1835" s="210">
        <v>4363</v>
      </c>
      <c r="F1835" s="211" t="s">
        <v>746</v>
      </c>
      <c r="G1835" s="230"/>
      <c r="H1835" s="56"/>
      <c r="I1835" s="221"/>
      <c r="J1835" s="57"/>
      <c r="K1835" s="57"/>
      <c r="L1835" s="57"/>
      <c r="M1835" s="55"/>
      <c r="N1835" s="303"/>
      <c r="O1835" s="245"/>
      <c r="P1835" s="122"/>
      <c r="Q1835" s="58"/>
      <c r="R1835" s="58"/>
      <c r="S1835" s="58"/>
      <c r="T1835" s="58"/>
      <c r="U1835" s="58"/>
      <c r="V1835" s="58"/>
      <c r="W1835" s="58"/>
      <c r="X1835" s="58"/>
      <c r="Y1835" s="59"/>
      <c r="Z1835" s="59"/>
      <c r="AA1835" s="59"/>
      <c r="AB1835" s="58"/>
      <c r="AC1835" s="58"/>
      <c r="AD1835" s="58"/>
      <c r="AE1835" s="58"/>
      <c r="AF1835" s="58"/>
      <c r="AG1835" s="58"/>
      <c r="AH1835" s="58"/>
      <c r="AI1835" s="58"/>
      <c r="AJ1835" s="59"/>
      <c r="AK1835" s="59"/>
      <c r="AL1835" s="59"/>
      <c r="AM1835" s="58"/>
      <c r="AN1835" s="58"/>
      <c r="AO1835" s="58"/>
      <c r="AP1835" s="58"/>
      <c r="AQ1835" s="58"/>
      <c r="AR1835" s="58"/>
      <c r="AS1835" s="58"/>
      <c r="AT1835" s="58"/>
      <c r="AU1835" s="58"/>
      <c r="AV1835" s="58"/>
      <c r="AW1835" s="58"/>
      <c r="AX1835" s="59"/>
      <c r="AY1835" s="59"/>
      <c r="AZ1835" s="60"/>
      <c r="BA1835" s="61"/>
      <c r="BB1835" s="54"/>
      <c r="BC1835" s="54"/>
      <c r="BD1835" s="41">
        <v>4</v>
      </c>
      <c r="BE1835" s="52">
        <v>43</v>
      </c>
      <c r="BF1835" s="62">
        <v>4363</v>
      </c>
      <c r="BG1835" s="274"/>
    </row>
    <row r="1836" spans="1:59" s="63" customFormat="1" ht="12.75" x14ac:dyDescent="0.2">
      <c r="A1836" s="196">
        <v>4</v>
      </c>
      <c r="B1836" s="197" t="s">
        <v>422</v>
      </c>
      <c r="C1836" s="208">
        <v>43</v>
      </c>
      <c r="D1836" s="209" t="s">
        <v>688</v>
      </c>
      <c r="E1836" s="210">
        <v>4363</v>
      </c>
      <c r="F1836" s="211" t="s">
        <v>746</v>
      </c>
      <c r="G1836" s="231"/>
      <c r="H1836" s="65"/>
      <c r="I1836" s="222"/>
      <c r="J1836" s="66"/>
      <c r="K1836" s="66"/>
      <c r="L1836" s="66"/>
      <c r="M1836" s="64"/>
      <c r="N1836" s="304"/>
      <c r="O1836" s="305"/>
      <c r="P1836" s="127"/>
      <c r="Q1836" s="67"/>
      <c r="R1836" s="67"/>
      <c r="S1836" s="67"/>
      <c r="T1836" s="67"/>
      <c r="U1836" s="67"/>
      <c r="V1836" s="67"/>
      <c r="W1836" s="67"/>
      <c r="X1836" s="67"/>
      <c r="Y1836" s="68"/>
      <c r="Z1836" s="68"/>
      <c r="AA1836" s="68"/>
      <c r="AB1836" s="67"/>
      <c r="AC1836" s="67"/>
      <c r="AD1836" s="67"/>
      <c r="AE1836" s="67"/>
      <c r="AF1836" s="67"/>
      <c r="AG1836" s="67"/>
      <c r="AH1836" s="67"/>
      <c r="AI1836" s="67"/>
      <c r="AJ1836" s="68"/>
      <c r="AK1836" s="68"/>
      <c r="AL1836" s="68"/>
      <c r="AM1836" s="67"/>
      <c r="AN1836" s="67"/>
      <c r="AO1836" s="67"/>
      <c r="AP1836" s="67"/>
      <c r="AQ1836" s="67"/>
      <c r="AR1836" s="67"/>
      <c r="AS1836" s="67"/>
      <c r="AT1836" s="67"/>
      <c r="AU1836" s="67"/>
      <c r="AV1836" s="67"/>
      <c r="AW1836" s="67"/>
      <c r="AX1836" s="68"/>
      <c r="AY1836" s="68"/>
      <c r="AZ1836" s="69"/>
      <c r="BA1836" s="70"/>
      <c r="BB1836" s="71"/>
      <c r="BC1836" s="54"/>
      <c r="BD1836" s="41">
        <v>4</v>
      </c>
      <c r="BE1836" s="52">
        <v>43</v>
      </c>
      <c r="BF1836" s="62">
        <v>4363</v>
      </c>
      <c r="BG1836" s="275"/>
    </row>
    <row r="1837" spans="1:59" s="63" customFormat="1" ht="12.75" x14ac:dyDescent="0.2">
      <c r="A1837" s="196">
        <v>4</v>
      </c>
      <c r="B1837" s="197" t="s">
        <v>422</v>
      </c>
      <c r="C1837" s="208">
        <v>43</v>
      </c>
      <c r="D1837" s="209" t="s">
        <v>688</v>
      </c>
      <c r="E1837" s="210">
        <v>4363</v>
      </c>
      <c r="F1837" s="211" t="s">
        <v>746</v>
      </c>
      <c r="G1837" s="231" t="s">
        <v>741</v>
      </c>
      <c r="H1837" s="72" t="s">
        <v>1233</v>
      </c>
      <c r="I1837" s="223" t="s">
        <v>1247</v>
      </c>
      <c r="J1837" s="73"/>
      <c r="K1837" s="73"/>
      <c r="L1837" s="73"/>
      <c r="M1837" s="74"/>
      <c r="N1837" s="247"/>
      <c r="O1837" s="306"/>
      <c r="P1837" s="105"/>
      <c r="Q1837" s="75"/>
      <c r="R1837" s="75"/>
      <c r="S1837" s="75"/>
      <c r="T1837" s="75"/>
      <c r="U1837" s="75"/>
      <c r="V1837" s="75"/>
      <c r="W1837" s="75"/>
      <c r="X1837" s="75"/>
      <c r="Y1837" s="76" t="s">
        <v>1241</v>
      </c>
      <c r="Z1837" s="77" t="s">
        <v>1241</v>
      </c>
      <c r="AA1837" s="78">
        <f>AA$2549</f>
        <v>5000</v>
      </c>
      <c r="AB1837" s="75"/>
      <c r="AC1837" s="75"/>
      <c r="AD1837" s="75"/>
      <c r="AE1837" s="75"/>
      <c r="AF1837" s="75"/>
      <c r="AG1837" s="75"/>
      <c r="AH1837" s="75"/>
      <c r="AI1837" s="75"/>
      <c r="AJ1837" s="76" t="s">
        <v>1241</v>
      </c>
      <c r="AK1837" s="77" t="s">
        <v>1241</v>
      </c>
      <c r="AL1837" s="78">
        <f>AL$2549</f>
        <v>0</v>
      </c>
      <c r="AM1837" s="75"/>
      <c r="AN1837" s="75"/>
      <c r="AO1837" s="75"/>
      <c r="AP1837" s="75"/>
      <c r="AQ1837" s="75"/>
      <c r="AR1837" s="75"/>
      <c r="AS1837" s="75"/>
      <c r="AT1837" s="75"/>
      <c r="AU1837" s="75"/>
      <c r="AV1837" s="75"/>
      <c r="AW1837" s="76" t="s">
        <v>1241</v>
      </c>
      <c r="AX1837" s="77" t="s">
        <v>1241</v>
      </c>
      <c r="AY1837" s="78">
        <f>AY$2549</f>
        <v>500</v>
      </c>
      <c r="AZ1837" s="79"/>
      <c r="BA1837" s="80" t="str">
        <f>I1837</f>
        <v>&gt; see 4711, Thermal insulation</v>
      </c>
      <c r="BB1837" s="71"/>
      <c r="BC1837" s="54"/>
      <c r="BD1837" s="41">
        <v>4</v>
      </c>
      <c r="BE1837" s="52">
        <v>43</v>
      </c>
      <c r="BF1837" s="62">
        <v>4363</v>
      </c>
      <c r="BG1837" s="276" t="str">
        <f>H1837</f>
        <v>Default Scenario (Link)</v>
      </c>
    </row>
    <row r="1838" spans="1:59" s="63" customFormat="1" ht="12.75" x14ac:dyDescent="0.2">
      <c r="A1838" s="196">
        <v>4</v>
      </c>
      <c r="B1838" s="197" t="s">
        <v>422</v>
      </c>
      <c r="C1838" s="208">
        <v>43</v>
      </c>
      <c r="D1838" s="209" t="s">
        <v>688</v>
      </c>
      <c r="E1838" s="210">
        <v>4363</v>
      </c>
      <c r="F1838" s="211" t="s">
        <v>746</v>
      </c>
      <c r="G1838" s="231"/>
      <c r="H1838" s="65"/>
      <c r="I1838" s="222"/>
      <c r="J1838" s="66"/>
      <c r="K1838" s="66"/>
      <c r="L1838" s="66"/>
      <c r="M1838" s="64"/>
      <c r="N1838" s="304"/>
      <c r="O1838" s="305"/>
      <c r="P1838" s="127"/>
      <c r="Q1838" s="67"/>
      <c r="R1838" s="67"/>
      <c r="S1838" s="67"/>
      <c r="T1838" s="67"/>
      <c r="U1838" s="67"/>
      <c r="V1838" s="67"/>
      <c r="W1838" s="67"/>
      <c r="X1838" s="67"/>
      <c r="Y1838" s="68"/>
      <c r="Z1838" s="68"/>
      <c r="AA1838" s="68"/>
      <c r="AB1838" s="67"/>
      <c r="AC1838" s="67"/>
      <c r="AD1838" s="67"/>
      <c r="AE1838" s="67"/>
      <c r="AF1838" s="67"/>
      <c r="AG1838" s="67"/>
      <c r="AH1838" s="67"/>
      <c r="AI1838" s="67"/>
      <c r="AJ1838" s="68"/>
      <c r="AK1838" s="68"/>
      <c r="AL1838" s="68"/>
      <c r="AM1838" s="67"/>
      <c r="AN1838" s="67"/>
      <c r="AO1838" s="67"/>
      <c r="AP1838" s="67"/>
      <c r="AQ1838" s="67"/>
      <c r="AR1838" s="67"/>
      <c r="AS1838" s="67"/>
      <c r="AT1838" s="67"/>
      <c r="AU1838" s="67"/>
      <c r="AV1838" s="67"/>
      <c r="AW1838" s="67"/>
      <c r="AX1838" s="68"/>
      <c r="AY1838" s="68"/>
      <c r="AZ1838" s="69"/>
      <c r="BA1838" s="70"/>
      <c r="BB1838" s="71"/>
      <c r="BC1838" s="54"/>
      <c r="BD1838" s="41">
        <v>4</v>
      </c>
      <c r="BE1838" s="52">
        <v>43</v>
      </c>
      <c r="BF1838" s="62">
        <v>4363</v>
      </c>
      <c r="BG1838" s="275"/>
    </row>
    <row r="1839" spans="1:59" s="63" customFormat="1" ht="12.75" x14ac:dyDescent="0.2">
      <c r="A1839" s="196">
        <v>4</v>
      </c>
      <c r="B1839" s="197" t="s">
        <v>422</v>
      </c>
      <c r="C1839" s="208">
        <v>43</v>
      </c>
      <c r="D1839" s="209" t="s">
        <v>688</v>
      </c>
      <c r="E1839" s="210">
        <v>4363</v>
      </c>
      <c r="F1839" s="211" t="s">
        <v>746</v>
      </c>
      <c r="G1839" s="230"/>
      <c r="H1839" s="56"/>
      <c r="I1839" s="221"/>
      <c r="J1839" s="57"/>
      <c r="K1839" s="57"/>
      <c r="L1839" s="57"/>
      <c r="M1839" s="55"/>
      <c r="N1839" s="303"/>
      <c r="O1839" s="245"/>
      <c r="P1839" s="122"/>
      <c r="Q1839" s="58"/>
      <c r="R1839" s="58"/>
      <c r="S1839" s="58"/>
      <c r="T1839" s="58"/>
      <c r="U1839" s="58"/>
      <c r="V1839" s="58"/>
      <c r="W1839" s="58"/>
      <c r="X1839" s="58"/>
      <c r="Y1839" s="59"/>
      <c r="Z1839" s="59"/>
      <c r="AA1839" s="59"/>
      <c r="AB1839" s="58"/>
      <c r="AC1839" s="58"/>
      <c r="AD1839" s="58"/>
      <c r="AE1839" s="58"/>
      <c r="AF1839" s="58"/>
      <c r="AG1839" s="58"/>
      <c r="AH1839" s="58"/>
      <c r="AI1839" s="58"/>
      <c r="AJ1839" s="59"/>
      <c r="AK1839" s="59"/>
      <c r="AL1839" s="59"/>
      <c r="AM1839" s="58"/>
      <c r="AN1839" s="58"/>
      <c r="AO1839" s="58"/>
      <c r="AP1839" s="58"/>
      <c r="AQ1839" s="58"/>
      <c r="AR1839" s="58"/>
      <c r="AS1839" s="58"/>
      <c r="AT1839" s="58"/>
      <c r="AU1839" s="58"/>
      <c r="AV1839" s="58"/>
      <c r="AW1839" s="58"/>
      <c r="AX1839" s="59"/>
      <c r="AY1839" s="59"/>
      <c r="AZ1839" s="60"/>
      <c r="BA1839" s="61"/>
      <c r="BB1839" s="54"/>
      <c r="BC1839" s="54"/>
      <c r="BD1839" s="41">
        <v>4</v>
      </c>
      <c r="BE1839" s="52">
        <v>43</v>
      </c>
      <c r="BF1839" s="62">
        <v>4363</v>
      </c>
      <c r="BG1839" s="274"/>
    </row>
    <row r="1840" spans="1:59" s="63" customFormat="1" ht="12.75" x14ac:dyDescent="0.2">
      <c r="A1840" s="196">
        <v>4</v>
      </c>
      <c r="B1840" s="197" t="s">
        <v>422</v>
      </c>
      <c r="C1840" s="208">
        <v>43</v>
      </c>
      <c r="D1840" s="209" t="s">
        <v>688</v>
      </c>
      <c r="E1840" s="210">
        <v>4363</v>
      </c>
      <c r="F1840" s="211" t="s">
        <v>746</v>
      </c>
      <c r="G1840" s="231"/>
      <c r="H1840" s="65"/>
      <c r="I1840" s="222"/>
      <c r="J1840" s="66"/>
      <c r="K1840" s="66"/>
      <c r="L1840" s="66"/>
      <c r="M1840" s="64"/>
      <c r="N1840" s="304"/>
      <c r="O1840" s="305"/>
      <c r="P1840" s="127"/>
      <c r="Q1840" s="67"/>
      <c r="R1840" s="67"/>
      <c r="S1840" s="67"/>
      <c r="T1840" s="67"/>
      <c r="U1840" s="67"/>
      <c r="V1840" s="67"/>
      <c r="W1840" s="67"/>
      <c r="X1840" s="67"/>
      <c r="Y1840" s="68"/>
      <c r="Z1840" s="68"/>
      <c r="AA1840" s="68"/>
      <c r="AB1840" s="67"/>
      <c r="AC1840" s="67"/>
      <c r="AD1840" s="67"/>
      <c r="AE1840" s="67"/>
      <c r="AF1840" s="67"/>
      <c r="AG1840" s="67"/>
      <c r="AH1840" s="67"/>
      <c r="AI1840" s="67"/>
      <c r="AJ1840" s="68"/>
      <c r="AK1840" s="68"/>
      <c r="AL1840" s="68"/>
      <c r="AM1840" s="67"/>
      <c r="AN1840" s="67"/>
      <c r="AO1840" s="67"/>
      <c r="AP1840" s="67"/>
      <c r="AQ1840" s="67"/>
      <c r="AR1840" s="67"/>
      <c r="AS1840" s="67"/>
      <c r="AT1840" s="67"/>
      <c r="AU1840" s="67"/>
      <c r="AV1840" s="67"/>
      <c r="AW1840" s="67"/>
      <c r="AX1840" s="68"/>
      <c r="AY1840" s="68"/>
      <c r="AZ1840" s="69"/>
      <c r="BA1840" s="70"/>
      <c r="BB1840" s="71"/>
      <c r="BC1840" s="54"/>
      <c r="BD1840" s="41">
        <v>4</v>
      </c>
      <c r="BE1840" s="52">
        <v>43</v>
      </c>
      <c r="BF1840" s="62">
        <v>4363</v>
      </c>
      <c r="BG1840" s="275"/>
    </row>
    <row r="1841" spans="1:59" s="63" customFormat="1" ht="12.75" x14ac:dyDescent="0.2">
      <c r="A1841" s="196">
        <v>4</v>
      </c>
      <c r="B1841" s="197" t="s">
        <v>422</v>
      </c>
      <c r="C1841" s="208">
        <v>43</v>
      </c>
      <c r="D1841" s="209" t="s">
        <v>688</v>
      </c>
      <c r="E1841" s="210">
        <v>4363</v>
      </c>
      <c r="F1841" s="211" t="s">
        <v>746</v>
      </c>
      <c r="G1841" s="231" t="s">
        <v>360</v>
      </c>
      <c r="H1841" s="72" t="s">
        <v>1233</v>
      </c>
      <c r="I1841" s="223" t="s">
        <v>1250</v>
      </c>
      <c r="J1841" s="73"/>
      <c r="K1841" s="73"/>
      <c r="L1841" s="73"/>
      <c r="M1841" s="74"/>
      <c r="N1841" s="247"/>
      <c r="O1841" s="306"/>
      <c r="P1841" s="105"/>
      <c r="Q1841" s="75"/>
      <c r="R1841" s="75"/>
      <c r="S1841" s="75"/>
      <c r="T1841" s="75"/>
      <c r="U1841" s="75"/>
      <c r="V1841" s="75"/>
      <c r="W1841" s="75"/>
      <c r="X1841" s="75"/>
      <c r="Y1841" s="76" t="s">
        <v>1241</v>
      </c>
      <c r="Z1841" s="77" t="s">
        <v>1241</v>
      </c>
      <c r="AA1841" s="78">
        <f>AA$970</f>
        <v>10000</v>
      </c>
      <c r="AB1841" s="75"/>
      <c r="AC1841" s="75"/>
      <c r="AD1841" s="75"/>
      <c r="AE1841" s="75"/>
      <c r="AF1841" s="75"/>
      <c r="AG1841" s="75"/>
      <c r="AH1841" s="75"/>
      <c r="AI1841" s="75"/>
      <c r="AJ1841" s="76" t="s">
        <v>1241</v>
      </c>
      <c r="AK1841" s="77" t="s">
        <v>1241</v>
      </c>
      <c r="AL1841" s="78">
        <f>IF(ISNUMBER(AK1841),AK1841,0)</f>
        <v>0</v>
      </c>
      <c r="AM1841" s="75"/>
      <c r="AN1841" s="75"/>
      <c r="AO1841" s="75"/>
      <c r="AP1841" s="75"/>
      <c r="AQ1841" s="75"/>
      <c r="AR1841" s="75"/>
      <c r="AS1841" s="75"/>
      <c r="AT1841" s="75"/>
      <c r="AU1841" s="75"/>
      <c r="AV1841" s="75"/>
      <c r="AW1841" s="76" t="s">
        <v>1241</v>
      </c>
      <c r="AX1841" s="77" t="s">
        <v>1241</v>
      </c>
      <c r="AY1841" s="78">
        <f>AY$970</f>
        <v>250</v>
      </c>
      <c r="AZ1841" s="79"/>
      <c r="BA1841" s="80" t="str">
        <f>I1841</f>
        <v>&gt; see 4223, Plywood cladding</v>
      </c>
      <c r="BB1841" s="71"/>
      <c r="BC1841" s="54"/>
      <c r="BD1841" s="41">
        <v>4</v>
      </c>
      <c r="BE1841" s="52">
        <v>43</v>
      </c>
      <c r="BF1841" s="62">
        <v>4363</v>
      </c>
      <c r="BG1841" s="276" t="str">
        <f>H1841</f>
        <v>Default Scenario (Link)</v>
      </c>
    </row>
    <row r="1842" spans="1:59" s="63" customFormat="1" ht="12.75" x14ac:dyDescent="0.2">
      <c r="A1842" s="196">
        <v>4</v>
      </c>
      <c r="B1842" s="197" t="s">
        <v>422</v>
      </c>
      <c r="C1842" s="208">
        <v>43</v>
      </c>
      <c r="D1842" s="209" t="s">
        <v>688</v>
      </c>
      <c r="E1842" s="210">
        <v>4363</v>
      </c>
      <c r="F1842" s="211" t="s">
        <v>746</v>
      </c>
      <c r="G1842" s="231"/>
      <c r="H1842" s="65"/>
      <c r="I1842" s="222"/>
      <c r="J1842" s="66"/>
      <c r="K1842" s="66"/>
      <c r="L1842" s="66"/>
      <c r="M1842" s="64"/>
      <c r="N1842" s="304"/>
      <c r="O1842" s="305"/>
      <c r="P1842" s="127"/>
      <c r="Q1842" s="67"/>
      <c r="R1842" s="67"/>
      <c r="S1842" s="67"/>
      <c r="T1842" s="67"/>
      <c r="U1842" s="67"/>
      <c r="V1842" s="67"/>
      <c r="W1842" s="67"/>
      <c r="X1842" s="67"/>
      <c r="Y1842" s="68"/>
      <c r="Z1842" s="68"/>
      <c r="AA1842" s="68"/>
      <c r="AB1842" s="67"/>
      <c r="AC1842" s="67"/>
      <c r="AD1842" s="67"/>
      <c r="AE1842" s="67"/>
      <c r="AF1842" s="67"/>
      <c r="AG1842" s="67"/>
      <c r="AH1842" s="67"/>
      <c r="AI1842" s="67"/>
      <c r="AJ1842" s="68"/>
      <c r="AK1842" s="68"/>
      <c r="AL1842" s="68"/>
      <c r="AM1842" s="67"/>
      <c r="AN1842" s="67"/>
      <c r="AO1842" s="67"/>
      <c r="AP1842" s="67"/>
      <c r="AQ1842" s="67"/>
      <c r="AR1842" s="67"/>
      <c r="AS1842" s="67"/>
      <c r="AT1842" s="67"/>
      <c r="AU1842" s="67"/>
      <c r="AV1842" s="67"/>
      <c r="AW1842" s="67"/>
      <c r="AX1842" s="68"/>
      <c r="AY1842" s="68"/>
      <c r="AZ1842" s="69"/>
      <c r="BA1842" s="70"/>
      <c r="BB1842" s="71"/>
      <c r="BC1842" s="54"/>
      <c r="BD1842" s="41">
        <v>4</v>
      </c>
      <c r="BE1842" s="52">
        <v>43</v>
      </c>
      <c r="BF1842" s="62">
        <v>4363</v>
      </c>
      <c r="BG1842" s="275"/>
    </row>
    <row r="1843" spans="1:59" s="63" customFormat="1" ht="12.75" x14ac:dyDescent="0.2">
      <c r="A1843" s="196">
        <v>4</v>
      </c>
      <c r="B1843" s="197" t="s">
        <v>422</v>
      </c>
      <c r="C1843" s="208">
        <v>43</v>
      </c>
      <c r="D1843" s="209" t="s">
        <v>688</v>
      </c>
      <c r="E1843" s="210">
        <v>4363</v>
      </c>
      <c r="F1843" s="211" t="s">
        <v>746</v>
      </c>
      <c r="G1843" s="230"/>
      <c r="H1843" s="56"/>
      <c r="I1843" s="221"/>
      <c r="J1843" s="57"/>
      <c r="K1843" s="57"/>
      <c r="L1843" s="57"/>
      <c r="M1843" s="55"/>
      <c r="N1843" s="303"/>
      <c r="O1843" s="245"/>
      <c r="P1843" s="122"/>
      <c r="Q1843" s="58"/>
      <c r="R1843" s="58"/>
      <c r="S1843" s="58"/>
      <c r="T1843" s="58"/>
      <c r="U1843" s="58"/>
      <c r="V1843" s="58"/>
      <c r="W1843" s="58"/>
      <c r="X1843" s="58"/>
      <c r="Y1843" s="59"/>
      <c r="Z1843" s="59"/>
      <c r="AA1843" s="59"/>
      <c r="AB1843" s="58"/>
      <c r="AC1843" s="58"/>
      <c r="AD1843" s="58"/>
      <c r="AE1843" s="58"/>
      <c r="AF1843" s="58"/>
      <c r="AG1843" s="58"/>
      <c r="AH1843" s="58"/>
      <c r="AI1843" s="58"/>
      <c r="AJ1843" s="59"/>
      <c r="AK1843" s="59"/>
      <c r="AL1843" s="59"/>
      <c r="AM1843" s="58"/>
      <c r="AN1843" s="58"/>
      <c r="AO1843" s="58"/>
      <c r="AP1843" s="58"/>
      <c r="AQ1843" s="58"/>
      <c r="AR1843" s="58"/>
      <c r="AS1843" s="58"/>
      <c r="AT1843" s="58"/>
      <c r="AU1843" s="58"/>
      <c r="AV1843" s="58"/>
      <c r="AW1843" s="58"/>
      <c r="AX1843" s="59"/>
      <c r="AY1843" s="59"/>
      <c r="AZ1843" s="60"/>
      <c r="BA1843" s="61"/>
      <c r="BB1843" s="54"/>
      <c r="BC1843" s="54"/>
      <c r="BD1843" s="41">
        <v>4</v>
      </c>
      <c r="BE1843" s="52">
        <v>43</v>
      </c>
      <c r="BF1843" s="62">
        <v>4363</v>
      </c>
      <c r="BG1843" s="274"/>
    </row>
    <row r="1844" spans="1:59" x14ac:dyDescent="0.25">
      <c r="A1844" s="196">
        <v>4</v>
      </c>
      <c r="B1844" s="197" t="s">
        <v>422</v>
      </c>
      <c r="C1844" s="208">
        <v>43</v>
      </c>
      <c r="D1844" s="209" t="s">
        <v>688</v>
      </c>
      <c r="E1844" s="212">
        <v>4364</v>
      </c>
      <c r="F1844" s="213" t="s">
        <v>747</v>
      </c>
      <c r="G1844" s="234"/>
      <c r="H1844" s="138"/>
      <c r="I1844" s="224"/>
      <c r="J1844" s="98"/>
      <c r="K1844" s="98"/>
      <c r="L1844" s="98"/>
      <c r="M1844" s="137"/>
      <c r="N1844" s="322"/>
      <c r="O1844" s="323"/>
      <c r="P1844" s="139"/>
      <c r="Q1844" s="139"/>
      <c r="R1844" s="139"/>
      <c r="S1844" s="139"/>
      <c r="T1844" s="139"/>
      <c r="U1844" s="139"/>
      <c r="V1844" s="139"/>
      <c r="W1844" s="139"/>
      <c r="X1844" s="139"/>
      <c r="Y1844" s="100"/>
      <c r="Z1844" s="125"/>
      <c r="AA1844" s="125"/>
      <c r="AB1844" s="139"/>
      <c r="AC1844" s="139"/>
      <c r="AD1844" s="139"/>
      <c r="AE1844" s="139"/>
      <c r="AF1844" s="139"/>
      <c r="AG1844" s="139"/>
      <c r="AH1844" s="139"/>
      <c r="AI1844" s="139"/>
      <c r="AJ1844" s="100"/>
      <c r="AK1844" s="125"/>
      <c r="AL1844" s="125"/>
      <c r="AM1844" s="139"/>
      <c r="AN1844" s="139"/>
      <c r="AO1844" s="139"/>
      <c r="AP1844" s="139"/>
      <c r="AQ1844" s="139"/>
      <c r="AR1844" s="139"/>
      <c r="AS1844" s="139"/>
      <c r="AT1844" s="139"/>
      <c r="AU1844" s="139"/>
      <c r="AV1844" s="139"/>
      <c r="AW1844" s="99"/>
      <c r="AX1844" s="125"/>
      <c r="AY1844" s="100"/>
      <c r="AZ1844" s="140"/>
      <c r="BA1844" s="141"/>
      <c r="BB1844" s="136"/>
      <c r="BC1844" s="136"/>
      <c r="BD1844" s="41">
        <v>4</v>
      </c>
      <c r="BE1844" s="52">
        <v>43</v>
      </c>
      <c r="BF1844" s="103">
        <v>4364</v>
      </c>
      <c r="BG1844" s="283"/>
    </row>
    <row r="1845" spans="1:59" s="63" customFormat="1" ht="12.75" x14ac:dyDescent="0.2">
      <c r="A1845" s="196">
        <v>4</v>
      </c>
      <c r="B1845" s="197" t="s">
        <v>422</v>
      </c>
      <c r="C1845" s="208">
        <v>43</v>
      </c>
      <c r="D1845" s="209" t="s">
        <v>688</v>
      </c>
      <c r="E1845" s="212">
        <v>4364</v>
      </c>
      <c r="F1845" s="213" t="s">
        <v>747</v>
      </c>
      <c r="G1845" s="232"/>
      <c r="H1845" s="97"/>
      <c r="I1845" s="224"/>
      <c r="J1845" s="98"/>
      <c r="K1845" s="98"/>
      <c r="L1845" s="98"/>
      <c r="M1845" s="96"/>
      <c r="N1845" s="307"/>
      <c r="O1845" s="246"/>
      <c r="P1845" s="124"/>
      <c r="Q1845" s="99"/>
      <c r="R1845" s="99"/>
      <c r="S1845" s="99"/>
      <c r="T1845" s="99"/>
      <c r="U1845" s="99"/>
      <c r="V1845" s="99"/>
      <c r="W1845" s="99"/>
      <c r="X1845" s="99"/>
      <c r="Y1845" s="100"/>
      <c r="Z1845" s="100"/>
      <c r="AA1845" s="100"/>
      <c r="AB1845" s="99"/>
      <c r="AC1845" s="99"/>
      <c r="AD1845" s="99"/>
      <c r="AE1845" s="99"/>
      <c r="AF1845" s="99"/>
      <c r="AG1845" s="99"/>
      <c r="AH1845" s="99"/>
      <c r="AI1845" s="99"/>
      <c r="AJ1845" s="100"/>
      <c r="AK1845" s="100"/>
      <c r="AL1845" s="100"/>
      <c r="AM1845" s="99"/>
      <c r="AN1845" s="99"/>
      <c r="AO1845" s="99"/>
      <c r="AP1845" s="99"/>
      <c r="AQ1845" s="99"/>
      <c r="AR1845" s="99"/>
      <c r="AS1845" s="99"/>
      <c r="AT1845" s="99"/>
      <c r="AU1845" s="99"/>
      <c r="AV1845" s="99"/>
      <c r="AW1845" s="99"/>
      <c r="AX1845" s="100"/>
      <c r="AY1845" s="100"/>
      <c r="AZ1845" s="101"/>
      <c r="BA1845" s="102"/>
      <c r="BB1845" s="95"/>
      <c r="BC1845" s="95"/>
      <c r="BD1845" s="41">
        <v>4</v>
      </c>
      <c r="BE1845" s="52">
        <v>43</v>
      </c>
      <c r="BF1845" s="103">
        <v>4364</v>
      </c>
      <c r="BG1845" s="277"/>
    </row>
    <row r="1846" spans="1:59" s="63" customFormat="1" ht="12.75" x14ac:dyDescent="0.2">
      <c r="A1846" s="196">
        <v>4</v>
      </c>
      <c r="B1846" s="197" t="s">
        <v>422</v>
      </c>
      <c r="C1846" s="208">
        <v>43</v>
      </c>
      <c r="D1846" s="209" t="s">
        <v>688</v>
      </c>
      <c r="E1846" s="212">
        <v>4364</v>
      </c>
      <c r="F1846" s="213" t="s">
        <v>747</v>
      </c>
      <c r="G1846" s="231" t="s">
        <v>1196</v>
      </c>
      <c r="H1846" s="65"/>
      <c r="I1846" s="222"/>
      <c r="J1846" s="66"/>
      <c r="K1846" s="66"/>
      <c r="L1846" s="66"/>
      <c r="M1846" s="64"/>
      <c r="N1846" s="304"/>
      <c r="O1846" s="305"/>
      <c r="P1846" s="127"/>
      <c r="Q1846" s="67"/>
      <c r="R1846" s="67"/>
      <c r="S1846" s="67"/>
      <c r="T1846" s="67"/>
      <c r="U1846" s="67"/>
      <c r="V1846" s="67"/>
      <c r="W1846" s="67"/>
      <c r="X1846" s="67"/>
      <c r="Y1846" s="68"/>
      <c r="Z1846" s="68"/>
      <c r="AA1846" s="68"/>
      <c r="AB1846" s="67"/>
      <c r="AC1846" s="67"/>
      <c r="AD1846" s="67"/>
      <c r="AE1846" s="67"/>
      <c r="AF1846" s="67"/>
      <c r="AG1846" s="67"/>
      <c r="AH1846" s="67"/>
      <c r="AI1846" s="67"/>
      <c r="AJ1846" s="68"/>
      <c r="AK1846" s="68"/>
      <c r="AL1846" s="68"/>
      <c r="AM1846" s="67"/>
      <c r="AN1846" s="67"/>
      <c r="AO1846" s="67"/>
      <c r="AP1846" s="67"/>
      <c r="AQ1846" s="67"/>
      <c r="AR1846" s="67"/>
      <c r="AS1846" s="67"/>
      <c r="AT1846" s="67"/>
      <c r="AU1846" s="67"/>
      <c r="AV1846" s="67"/>
      <c r="AW1846" s="67"/>
      <c r="AX1846" s="68"/>
      <c r="AY1846" s="68"/>
      <c r="AZ1846" s="69"/>
      <c r="BA1846" s="70"/>
      <c r="BB1846" s="71"/>
      <c r="BC1846" s="95"/>
      <c r="BD1846" s="41">
        <v>4</v>
      </c>
      <c r="BE1846" s="52">
        <v>43</v>
      </c>
      <c r="BF1846" s="103">
        <v>4364</v>
      </c>
      <c r="BG1846" s="275"/>
    </row>
    <row r="1847" spans="1:59" s="63" customFormat="1" ht="12.75" x14ac:dyDescent="0.2">
      <c r="A1847" s="196">
        <v>4</v>
      </c>
      <c r="B1847" s="197" t="s">
        <v>422</v>
      </c>
      <c r="C1847" s="208">
        <v>43</v>
      </c>
      <c r="D1847" s="209" t="s">
        <v>688</v>
      </c>
      <c r="E1847" s="212">
        <v>4364</v>
      </c>
      <c r="F1847" s="213" t="s">
        <v>747</v>
      </c>
      <c r="G1847" s="231" t="s">
        <v>1196</v>
      </c>
      <c r="H1847" s="72" t="s">
        <v>47</v>
      </c>
      <c r="I1847" s="223"/>
      <c r="J1847" s="73"/>
      <c r="K1847" s="73"/>
      <c r="L1847" s="73"/>
      <c r="M1847" s="74"/>
      <c r="N1847" s="247"/>
      <c r="O1847" s="306"/>
      <c r="P1847" s="105"/>
      <c r="Q1847" s="75"/>
      <c r="R1847" s="75"/>
      <c r="S1847" s="75"/>
      <c r="T1847" s="75"/>
      <c r="U1847" s="75"/>
      <c r="V1847" s="75"/>
      <c r="W1847" s="75"/>
      <c r="X1847" s="75"/>
      <c r="Y1847" s="76">
        <f>IF(ISNUMBER(VLOOKUP(Y1849,P$7:W$7,MATCH(Y1849,P$7:W$7))),VLOOKUP(Y1849,P$7:W$7,MATCH(Y1849,P$7:W$7)),IF(N1851=0,"No Data",IF(Y1849&gt;0,"&lt;100",0)))</f>
        <v>5000</v>
      </c>
      <c r="Z1847" s="77">
        <f>IF(ISNUMBER(VLOOKUP(Z1851,P$7:W$7,MATCH(Z1851,P$7:W$7))),VLOOKUP(Z1851,P$7:W$7,MATCH(Z1851,P$7:W$7)),IF(N1851=0,"No Data",IF(Z1851&gt;0,"&lt;100",0)))</f>
        <v>5000</v>
      </c>
      <c r="AA1847" s="106">
        <f>IF(ISNUMBER(Z1847),Z1847,0)</f>
        <v>5000</v>
      </c>
      <c r="AB1847" s="75"/>
      <c r="AC1847" s="75"/>
      <c r="AD1847" s="75"/>
      <c r="AE1847" s="75"/>
      <c r="AF1847" s="75"/>
      <c r="AG1847" s="75"/>
      <c r="AH1847" s="75"/>
      <c r="AI1847" s="75"/>
      <c r="AJ1847" s="76">
        <f>IF(ISNUMBER(VLOOKUP(AJ1849,AB$7:AH$7,MATCH(AJ1849,AB$7:AH$7))),VLOOKUP(AJ1849,AB$7:AH$7,MATCH(AJ1849,AB$7:AH$7)),IF(N1851=0,"No Data",IF(AJ1849&gt;0,"&lt;50",0)))</f>
        <v>0</v>
      </c>
      <c r="AK1847" s="77">
        <f>IF(ISNUMBER(VLOOKUP(AK1851,AB$7:AH$7,MATCH(AK1851,AB$7:AH$7))),VLOOKUP(AK1851,AB$7:AH$7,MATCH(AK1851,AB$7:AH$7)),IF(N1851=0,"No Data",IF(AK1851&gt;0,"&lt;50",0)))</f>
        <v>0</v>
      </c>
      <c r="AL1847" s="106">
        <f>IF(ISNUMBER(AK1847),AK1847,0)</f>
        <v>0</v>
      </c>
      <c r="AM1847" s="75"/>
      <c r="AN1847" s="75"/>
      <c r="AO1847" s="75"/>
      <c r="AP1847" s="75"/>
      <c r="AQ1847" s="75"/>
      <c r="AR1847" s="75"/>
      <c r="AS1847" s="75"/>
      <c r="AT1847" s="75"/>
      <c r="AU1847" s="75"/>
      <c r="AV1847" s="75"/>
      <c r="AW1847" s="76">
        <f>IF(ISNUMBER(VLOOKUP(AW1849,AM$7:AU$7,MATCH(AW1849,AM$7:AU$7))),VLOOKUP(AW1849,AM$7:AU$7,MATCH(AW1849,AM$7:AU$7)),IF(N1851=0,"No Data",IF(AW1849&gt;0,"&lt;10",0)))</f>
        <v>500</v>
      </c>
      <c r="AX1847" s="77">
        <f>IF(ISNUMBER(VLOOKUP(AX1851,AM$7:AU$7,MATCH(AX1851,AM$7:AU$7))),VLOOKUP(AX1851,AM$7:AU$7,MATCH(AX1851,AM$7:AU$7)),IF(N1851=0,"No Data",IF(AX1851&gt;0,"&lt;10",0)))</f>
        <v>500</v>
      </c>
      <c r="AY1847" s="106">
        <f>IF(ISNUMBER(AX1847),AX1847,0)</f>
        <v>500</v>
      </c>
      <c r="AZ1847" s="79"/>
      <c r="BA1847" s="80"/>
      <c r="BB1847" s="71"/>
      <c r="BC1847" s="95"/>
      <c r="BD1847" s="41">
        <v>4</v>
      </c>
      <c r="BE1847" s="52">
        <v>43</v>
      </c>
      <c r="BF1847" s="103">
        <v>4364</v>
      </c>
      <c r="BG1847" s="276" t="s">
        <v>47</v>
      </c>
    </row>
    <row r="1848" spans="1:59" s="63" customFormat="1" ht="12.75" x14ac:dyDescent="0.2">
      <c r="A1848" s="196">
        <v>4</v>
      </c>
      <c r="B1848" s="197" t="s">
        <v>422</v>
      </c>
      <c r="C1848" s="208">
        <v>43</v>
      </c>
      <c r="D1848" s="209" t="s">
        <v>688</v>
      </c>
      <c r="E1848" s="212">
        <v>4364</v>
      </c>
      <c r="F1848" s="213" t="s">
        <v>747</v>
      </c>
      <c r="G1848" s="231" t="s">
        <v>1196</v>
      </c>
      <c r="H1848" s="81" t="s">
        <v>48</v>
      </c>
      <c r="I1848" s="223"/>
      <c r="J1848" s="73"/>
      <c r="K1848" s="73"/>
      <c r="L1848" s="73"/>
      <c r="M1848" s="74"/>
      <c r="N1848" s="247"/>
      <c r="O1848" s="306"/>
      <c r="P1848" s="105"/>
      <c r="Q1848" s="75"/>
      <c r="R1848" s="75"/>
      <c r="S1848" s="75"/>
      <c r="T1848" s="75"/>
      <c r="U1848" s="75"/>
      <c r="V1848" s="75"/>
      <c r="W1848" s="75"/>
      <c r="X1848" s="75"/>
      <c r="Y1848" s="82">
        <f>MIN(X1852:X1855)</f>
        <v>0</v>
      </c>
      <c r="Z1848" s="83"/>
      <c r="AA1848" s="83"/>
      <c r="AB1848" s="75"/>
      <c r="AC1848" s="75"/>
      <c r="AD1848" s="75"/>
      <c r="AE1848" s="75"/>
      <c r="AF1848" s="75"/>
      <c r="AG1848" s="75"/>
      <c r="AH1848" s="75"/>
      <c r="AI1848" s="75"/>
      <c r="AJ1848" s="82">
        <f>MIN(AI1852:AI1855)</f>
        <v>0</v>
      </c>
      <c r="AK1848" s="83"/>
      <c r="AL1848" s="83"/>
      <c r="AM1848" s="75"/>
      <c r="AN1848" s="75"/>
      <c r="AO1848" s="75"/>
      <c r="AP1848" s="75"/>
      <c r="AQ1848" s="75"/>
      <c r="AR1848" s="75"/>
      <c r="AS1848" s="75"/>
      <c r="AT1848" s="75"/>
      <c r="AU1848" s="75"/>
      <c r="AV1848" s="75"/>
      <c r="AW1848" s="82">
        <f>MIN(AV1852:AV1855)</f>
        <v>25</v>
      </c>
      <c r="AX1848" s="83"/>
      <c r="AY1848" s="83"/>
      <c r="AZ1848" s="79"/>
      <c r="BA1848" s="80"/>
      <c r="BB1848" s="71"/>
      <c r="BC1848" s="95"/>
      <c r="BD1848" s="41">
        <v>4</v>
      </c>
      <c r="BE1848" s="52">
        <v>43</v>
      </c>
      <c r="BF1848" s="103">
        <v>4364</v>
      </c>
      <c r="BG1848" s="278" t="s">
        <v>48</v>
      </c>
    </row>
    <row r="1849" spans="1:59" s="63" customFormat="1" ht="12.75" x14ac:dyDescent="0.2">
      <c r="A1849" s="196">
        <v>4</v>
      </c>
      <c r="B1849" s="197" t="s">
        <v>422</v>
      </c>
      <c r="C1849" s="208">
        <v>43</v>
      </c>
      <c r="D1849" s="209" t="s">
        <v>688</v>
      </c>
      <c r="E1849" s="212">
        <v>4364</v>
      </c>
      <c r="F1849" s="213" t="s">
        <v>747</v>
      </c>
      <c r="G1849" s="231" t="s">
        <v>1196</v>
      </c>
      <c r="H1849" s="81" t="s">
        <v>49</v>
      </c>
      <c r="I1849" s="223"/>
      <c r="J1849" s="73"/>
      <c r="K1849" s="73"/>
      <c r="L1849" s="73"/>
      <c r="M1849" s="74"/>
      <c r="N1849" s="247"/>
      <c r="O1849" s="306"/>
      <c r="P1849" s="105"/>
      <c r="Q1849" s="75"/>
      <c r="R1849" s="75"/>
      <c r="S1849" s="75"/>
      <c r="T1849" s="75"/>
      <c r="U1849" s="75"/>
      <c r="V1849" s="75"/>
      <c r="W1849" s="75"/>
      <c r="X1849" s="75"/>
      <c r="Y1849" s="84">
        <f>IF(ISNUMBER(AVERAGE(X1852:X1855)),AVERAGE(X1852:X1855),0)</f>
        <v>6300</v>
      </c>
      <c r="Z1849" s="83"/>
      <c r="AA1849" s="83"/>
      <c r="AB1849" s="75"/>
      <c r="AC1849" s="75"/>
      <c r="AD1849" s="75"/>
      <c r="AE1849" s="75"/>
      <c r="AF1849" s="75"/>
      <c r="AG1849" s="75"/>
      <c r="AH1849" s="75"/>
      <c r="AI1849" s="75"/>
      <c r="AJ1849" s="84">
        <f>IF(ISNUMBER(AVERAGE(AI1852:AI1855)),AVERAGE(AI1852:AI1855),0)</f>
        <v>0</v>
      </c>
      <c r="AK1849" s="83"/>
      <c r="AL1849" s="83"/>
      <c r="AM1849" s="75"/>
      <c r="AN1849" s="75"/>
      <c r="AO1849" s="75"/>
      <c r="AP1849" s="75"/>
      <c r="AQ1849" s="75"/>
      <c r="AR1849" s="75"/>
      <c r="AS1849" s="75"/>
      <c r="AT1849" s="75"/>
      <c r="AU1849" s="75"/>
      <c r="AV1849" s="75"/>
      <c r="AW1849" s="84">
        <f>IF(ISNUMBER(AVERAGE(AV1852:AV1855)),AVERAGE(AV1852:AV1855),0)</f>
        <v>781.25</v>
      </c>
      <c r="AX1849" s="83"/>
      <c r="AY1849" s="83"/>
      <c r="AZ1849" s="79"/>
      <c r="BA1849" s="80"/>
      <c r="BB1849" s="71"/>
      <c r="BC1849" s="95"/>
      <c r="BD1849" s="41">
        <v>4</v>
      </c>
      <c r="BE1849" s="52">
        <v>43</v>
      </c>
      <c r="BF1849" s="103">
        <v>4364</v>
      </c>
      <c r="BG1849" s="278" t="s">
        <v>49</v>
      </c>
    </row>
    <row r="1850" spans="1:59" s="63" customFormat="1" ht="12.75" x14ac:dyDescent="0.2">
      <c r="A1850" s="196">
        <v>4</v>
      </c>
      <c r="B1850" s="197" t="s">
        <v>422</v>
      </c>
      <c r="C1850" s="208">
        <v>43</v>
      </c>
      <c r="D1850" s="209" t="s">
        <v>688</v>
      </c>
      <c r="E1850" s="212">
        <v>4364</v>
      </c>
      <c r="F1850" s="213" t="s">
        <v>747</v>
      </c>
      <c r="G1850" s="231" t="s">
        <v>1196</v>
      </c>
      <c r="H1850" s="81" t="s">
        <v>50</v>
      </c>
      <c r="I1850" s="223"/>
      <c r="J1850" s="73"/>
      <c r="K1850" s="73"/>
      <c r="L1850" s="73"/>
      <c r="M1850" s="74"/>
      <c r="N1850" s="247"/>
      <c r="O1850" s="306"/>
      <c r="P1850" s="105"/>
      <c r="Q1850" s="75"/>
      <c r="R1850" s="75"/>
      <c r="S1850" s="75"/>
      <c r="T1850" s="75"/>
      <c r="U1850" s="75"/>
      <c r="V1850" s="75"/>
      <c r="W1850" s="75"/>
      <c r="X1850" s="75"/>
      <c r="Y1850" s="84">
        <f>MAX(X1852:X1855)</f>
        <v>25000</v>
      </c>
      <c r="Z1850" s="83"/>
      <c r="AA1850" s="83"/>
      <c r="AB1850" s="75"/>
      <c r="AC1850" s="75"/>
      <c r="AD1850" s="75"/>
      <c r="AE1850" s="75"/>
      <c r="AF1850" s="75"/>
      <c r="AG1850" s="75"/>
      <c r="AH1850" s="75"/>
      <c r="AI1850" s="75"/>
      <c r="AJ1850" s="84">
        <f>MAX(AI1852:AI1855)</f>
        <v>0</v>
      </c>
      <c r="AK1850" s="83"/>
      <c r="AL1850" s="83"/>
      <c r="AM1850" s="75"/>
      <c r="AN1850" s="75"/>
      <c r="AO1850" s="75"/>
      <c r="AP1850" s="75"/>
      <c r="AQ1850" s="75"/>
      <c r="AR1850" s="75"/>
      <c r="AS1850" s="75"/>
      <c r="AT1850" s="75"/>
      <c r="AU1850" s="75"/>
      <c r="AV1850" s="75"/>
      <c r="AW1850" s="84">
        <f>MAX(AV1852:AV1855)</f>
        <v>2500</v>
      </c>
      <c r="AX1850" s="83"/>
      <c r="AY1850" s="83"/>
      <c r="AZ1850" s="79"/>
      <c r="BA1850" s="80"/>
      <c r="BB1850" s="71"/>
      <c r="BC1850" s="95"/>
      <c r="BD1850" s="41">
        <v>4</v>
      </c>
      <c r="BE1850" s="52">
        <v>43</v>
      </c>
      <c r="BF1850" s="103">
        <v>4364</v>
      </c>
      <c r="BG1850" s="278" t="s">
        <v>50</v>
      </c>
    </row>
    <row r="1851" spans="1:59" s="63" customFormat="1" ht="12.75" x14ac:dyDescent="0.2">
      <c r="A1851" s="196">
        <v>4</v>
      </c>
      <c r="B1851" s="197" t="s">
        <v>422</v>
      </c>
      <c r="C1851" s="208">
        <v>43</v>
      </c>
      <c r="D1851" s="209" t="s">
        <v>688</v>
      </c>
      <c r="E1851" s="212">
        <v>4364</v>
      </c>
      <c r="F1851" s="213" t="s">
        <v>747</v>
      </c>
      <c r="G1851" s="231" t="s">
        <v>1196</v>
      </c>
      <c r="H1851" s="85" t="s">
        <v>51</v>
      </c>
      <c r="I1851" s="223"/>
      <c r="J1851" s="73"/>
      <c r="K1851" s="73"/>
      <c r="L1851" s="73"/>
      <c r="M1851" s="74"/>
      <c r="N1851" s="320">
        <f>SUM(N1852:N1855)</f>
        <v>4</v>
      </c>
      <c r="O1851" s="293">
        <f>SUM(O1852:O1855)</f>
        <v>1</v>
      </c>
      <c r="P1851" s="292"/>
      <c r="Q1851" s="87"/>
      <c r="R1851" s="87"/>
      <c r="S1851" s="87"/>
      <c r="T1851" s="87"/>
      <c r="U1851" s="87"/>
      <c r="V1851" s="87"/>
      <c r="W1851" s="87"/>
      <c r="X1851" s="87"/>
      <c r="Y1851" s="88"/>
      <c r="Z1851" s="119">
        <f>SUM(Z1852:Z1855)</f>
        <v>6300</v>
      </c>
      <c r="AA1851" s="88"/>
      <c r="AB1851" s="87"/>
      <c r="AC1851" s="87"/>
      <c r="AD1851" s="87"/>
      <c r="AE1851" s="87"/>
      <c r="AF1851" s="87"/>
      <c r="AG1851" s="87"/>
      <c r="AH1851" s="87"/>
      <c r="AI1851" s="87"/>
      <c r="AJ1851" s="88"/>
      <c r="AK1851" s="119">
        <f>SUM(AK1852:AK1855)</f>
        <v>0</v>
      </c>
      <c r="AL1851" s="88"/>
      <c r="AM1851" s="87"/>
      <c r="AN1851" s="87"/>
      <c r="AO1851" s="87"/>
      <c r="AP1851" s="87"/>
      <c r="AQ1851" s="87"/>
      <c r="AR1851" s="87"/>
      <c r="AS1851" s="87"/>
      <c r="AT1851" s="87"/>
      <c r="AU1851" s="87"/>
      <c r="AV1851" s="87"/>
      <c r="AW1851" s="112"/>
      <c r="AX1851" s="119">
        <f>SUM(AX1852:AX1855)</f>
        <v>781.25</v>
      </c>
      <c r="AY1851" s="88"/>
      <c r="AZ1851" s="79"/>
      <c r="BA1851" s="80"/>
      <c r="BB1851" s="71"/>
      <c r="BC1851" s="95"/>
      <c r="BD1851" s="41">
        <v>4</v>
      </c>
      <c r="BE1851" s="52">
        <v>43</v>
      </c>
      <c r="BF1851" s="103">
        <v>4364</v>
      </c>
      <c r="BG1851" s="279" t="s">
        <v>51</v>
      </c>
    </row>
    <row r="1852" spans="1:59" s="63" customFormat="1" ht="12.75" x14ac:dyDescent="0.2">
      <c r="A1852" s="196">
        <v>4</v>
      </c>
      <c r="B1852" s="197" t="s">
        <v>422</v>
      </c>
      <c r="C1852" s="208">
        <v>43</v>
      </c>
      <c r="D1852" s="209" t="s">
        <v>688</v>
      </c>
      <c r="E1852" s="212">
        <v>4364</v>
      </c>
      <c r="F1852" s="213" t="s">
        <v>747</v>
      </c>
      <c r="G1852" s="231" t="s">
        <v>1196</v>
      </c>
      <c r="H1852" s="89" t="s">
        <v>52</v>
      </c>
      <c r="I1852" s="90" t="s">
        <v>586</v>
      </c>
      <c r="J1852" s="90" t="s">
        <v>742</v>
      </c>
      <c r="K1852" s="90" t="s">
        <v>64</v>
      </c>
      <c r="L1852" s="90" t="s">
        <v>588</v>
      </c>
      <c r="M1852" s="91"/>
      <c r="N1852" s="312">
        <v>1</v>
      </c>
      <c r="O1852" s="313">
        <f>N1852/N$1851</f>
        <v>0.25</v>
      </c>
      <c r="P1852" s="104"/>
      <c r="Q1852" s="92"/>
      <c r="R1852" s="92"/>
      <c r="S1852" s="92"/>
      <c r="T1852" s="92"/>
      <c r="U1852" s="92"/>
      <c r="V1852" s="92"/>
      <c r="W1852" s="92"/>
      <c r="X1852" s="109">
        <f>P1852*P$7+Q1852*Q$7+R1852*R$7+S1852*S$7+T1852*T$7+U1852*U$7+V1852*V$7+W1852*W$7</f>
        <v>0</v>
      </c>
      <c r="Y1852" s="83"/>
      <c r="Z1852" s="110">
        <f>X1852*$O1852</f>
        <v>0</v>
      </c>
      <c r="AA1852" s="111"/>
      <c r="AB1852" s="92"/>
      <c r="AC1852" s="92"/>
      <c r="AD1852" s="92"/>
      <c r="AE1852" s="92"/>
      <c r="AF1852" s="92"/>
      <c r="AG1852" s="92"/>
      <c r="AH1852" s="92"/>
      <c r="AI1852" s="109">
        <f>AB1852*AB$7+AC1852*AC$7+AD1852*AD$7+AE1852*AE$7+AF1852*AF$7+AG1852*AG$7+AH1852*AH$7</f>
        <v>0</v>
      </c>
      <c r="AJ1852" s="83"/>
      <c r="AK1852" s="110">
        <f>AI1852*$O1852</f>
        <v>0</v>
      </c>
      <c r="AL1852" s="111"/>
      <c r="AM1852" s="92"/>
      <c r="AN1852" s="92">
        <v>1</v>
      </c>
      <c r="AO1852" s="92"/>
      <c r="AP1852" s="92"/>
      <c r="AQ1852" s="92"/>
      <c r="AR1852" s="92"/>
      <c r="AS1852" s="92"/>
      <c r="AT1852" s="92"/>
      <c r="AU1852" s="92"/>
      <c r="AV1852" s="109">
        <f>AM1852*AM$7+AN1852*AN$7+AO1852*AO$7+AP1852*AP$7+AQ1852*AQ$7+AR1852*AR$7+AS1852*AS$7+AT1852*AT$7+AU1852*AU$7</f>
        <v>25</v>
      </c>
      <c r="AW1852" s="75"/>
      <c r="AX1852" s="110">
        <f>AV1852*$O1852</f>
        <v>6.25</v>
      </c>
      <c r="AY1852" s="111"/>
      <c r="AZ1852" s="93"/>
      <c r="BA1852" s="94" t="s">
        <v>105</v>
      </c>
      <c r="BB1852" s="71"/>
      <c r="BC1852" s="95"/>
      <c r="BD1852" s="41">
        <v>4</v>
      </c>
      <c r="BE1852" s="52">
        <v>43</v>
      </c>
      <c r="BF1852" s="103">
        <v>4364</v>
      </c>
      <c r="BG1852" s="280" t="s">
        <v>52</v>
      </c>
    </row>
    <row r="1853" spans="1:59" s="63" customFormat="1" ht="36" x14ac:dyDescent="0.2">
      <c r="A1853" s="196">
        <v>4</v>
      </c>
      <c r="B1853" s="197" t="s">
        <v>422</v>
      </c>
      <c r="C1853" s="208">
        <v>43</v>
      </c>
      <c r="D1853" s="209" t="s">
        <v>688</v>
      </c>
      <c r="E1853" s="212">
        <v>4364</v>
      </c>
      <c r="F1853" s="213" t="s">
        <v>747</v>
      </c>
      <c r="G1853" s="231" t="s">
        <v>1196</v>
      </c>
      <c r="H1853" s="89"/>
      <c r="I1853" s="90" t="s">
        <v>611</v>
      </c>
      <c r="J1853" s="90" t="s">
        <v>737</v>
      </c>
      <c r="K1853" s="90" t="s">
        <v>64</v>
      </c>
      <c r="L1853" s="90" t="s">
        <v>119</v>
      </c>
      <c r="M1853" s="91"/>
      <c r="N1853" s="312">
        <v>1</v>
      </c>
      <c r="O1853" s="313">
        <f>N1853/N$1851</f>
        <v>0.25</v>
      </c>
      <c r="P1853" s="104">
        <v>1</v>
      </c>
      <c r="Q1853" s="92"/>
      <c r="R1853" s="92"/>
      <c r="S1853" s="92"/>
      <c r="T1853" s="92"/>
      <c r="U1853" s="92"/>
      <c r="V1853" s="92"/>
      <c r="W1853" s="92"/>
      <c r="X1853" s="109">
        <f>P1853*P$7+Q1853*Q$7+R1853*R$7+S1853*S$7+T1853*T$7+U1853*U$7+V1853*V$7+W1853*W$7</f>
        <v>100</v>
      </c>
      <c r="Y1853" s="83"/>
      <c r="Z1853" s="110">
        <f>X1853*$O1853</f>
        <v>25</v>
      </c>
      <c r="AA1853" s="111"/>
      <c r="AB1853" s="92"/>
      <c r="AC1853" s="92"/>
      <c r="AD1853" s="92"/>
      <c r="AE1853" s="92"/>
      <c r="AF1853" s="92"/>
      <c r="AG1853" s="92"/>
      <c r="AH1853" s="92"/>
      <c r="AI1853" s="109">
        <f>AB1853*AB$7+AC1853*AC$7+AD1853*AD$7+AE1853*AE$7+AF1853*AF$7+AG1853*AG$7+AH1853*AH$7</f>
        <v>0</v>
      </c>
      <c r="AJ1853" s="83"/>
      <c r="AK1853" s="110">
        <f>AI1853*$O1853</f>
        <v>0</v>
      </c>
      <c r="AL1853" s="111"/>
      <c r="AM1853" s="92"/>
      <c r="AN1853" s="92"/>
      <c r="AO1853" s="92"/>
      <c r="AP1853" s="92"/>
      <c r="AQ1853" s="92"/>
      <c r="AR1853" s="92"/>
      <c r="AS1853" s="92"/>
      <c r="AT1853" s="92">
        <v>1</v>
      </c>
      <c r="AU1853" s="92"/>
      <c r="AV1853" s="109">
        <f>AM1853*AM$7+AN1853*AN$7+AO1853*AO$7+AP1853*AP$7+AQ1853*AQ$7+AR1853*AR$7+AS1853*AS$7+AT1853*AT$7+AU1853*AU$7</f>
        <v>2500</v>
      </c>
      <c r="AW1853" s="75"/>
      <c r="AX1853" s="110">
        <f>AV1853*$O1853</f>
        <v>625</v>
      </c>
      <c r="AY1853" s="111"/>
      <c r="AZ1853" s="93"/>
      <c r="BA1853" s="94" t="s">
        <v>62</v>
      </c>
      <c r="BB1853" s="71"/>
      <c r="BC1853" s="95"/>
      <c r="BD1853" s="41">
        <v>4</v>
      </c>
      <c r="BE1853" s="52">
        <v>43</v>
      </c>
      <c r="BF1853" s="103">
        <v>4364</v>
      </c>
      <c r="BG1853" s="280" t="s">
        <v>52</v>
      </c>
    </row>
    <row r="1854" spans="1:59" s="63" customFormat="1" ht="12.75" x14ac:dyDescent="0.2">
      <c r="A1854" s="196">
        <v>4</v>
      </c>
      <c r="B1854" s="197" t="s">
        <v>422</v>
      </c>
      <c r="C1854" s="208">
        <v>43</v>
      </c>
      <c r="D1854" s="209" t="s">
        <v>688</v>
      </c>
      <c r="E1854" s="212">
        <v>4364</v>
      </c>
      <c r="F1854" s="213" t="s">
        <v>747</v>
      </c>
      <c r="G1854" s="231" t="s">
        <v>1196</v>
      </c>
      <c r="H1854" s="89"/>
      <c r="I1854" s="90" t="s">
        <v>738</v>
      </c>
      <c r="J1854" s="90"/>
      <c r="K1854" s="90" t="s">
        <v>64</v>
      </c>
      <c r="L1854" s="90" t="s">
        <v>533</v>
      </c>
      <c r="M1854" s="91"/>
      <c r="N1854" s="312">
        <v>1</v>
      </c>
      <c r="O1854" s="313">
        <f>N1854/N$1851</f>
        <v>0.25</v>
      </c>
      <c r="P1854" s="104">
        <v>1</v>
      </c>
      <c r="Q1854" s="92"/>
      <c r="R1854" s="92"/>
      <c r="S1854" s="92"/>
      <c r="T1854" s="92"/>
      <c r="U1854" s="92"/>
      <c r="V1854" s="92"/>
      <c r="W1854" s="92"/>
      <c r="X1854" s="109">
        <f>P1854*P$7+Q1854*Q$7+R1854*R$7+S1854*S$7+T1854*T$7+U1854*U$7+V1854*V$7+W1854*W$7</f>
        <v>100</v>
      </c>
      <c r="Y1854" s="83"/>
      <c r="Z1854" s="110">
        <f>X1854*$O1854</f>
        <v>25</v>
      </c>
      <c r="AA1854" s="111"/>
      <c r="AB1854" s="92"/>
      <c r="AC1854" s="92"/>
      <c r="AD1854" s="92"/>
      <c r="AE1854" s="92"/>
      <c r="AF1854" s="92"/>
      <c r="AG1854" s="92"/>
      <c r="AH1854" s="92"/>
      <c r="AI1854" s="109">
        <f>AB1854*AB$7+AC1854*AC$7+AD1854*AD$7+AE1854*AE$7+AF1854*AF$7+AG1854*AG$7+AH1854*AH$7</f>
        <v>0</v>
      </c>
      <c r="AJ1854" s="83"/>
      <c r="AK1854" s="110">
        <f>AI1854*$O1854</f>
        <v>0</v>
      </c>
      <c r="AL1854" s="111"/>
      <c r="AM1854" s="92"/>
      <c r="AN1854" s="92"/>
      <c r="AO1854" s="92"/>
      <c r="AP1854" s="92"/>
      <c r="AQ1854" s="92"/>
      <c r="AR1854" s="92">
        <v>1</v>
      </c>
      <c r="AS1854" s="92"/>
      <c r="AT1854" s="92"/>
      <c r="AU1854" s="92"/>
      <c r="AV1854" s="109">
        <f>AM1854*AM$7+AN1854*AN$7+AO1854*AO$7+AP1854*AP$7+AQ1854*AQ$7+AR1854*AR$7+AS1854*AS$7+AT1854*AT$7+AU1854*AU$7</f>
        <v>500</v>
      </c>
      <c r="AW1854" s="75"/>
      <c r="AX1854" s="110">
        <f>AV1854*$O1854</f>
        <v>125</v>
      </c>
      <c r="AY1854" s="111"/>
      <c r="AZ1854" s="93"/>
      <c r="BA1854" s="94" t="s">
        <v>62</v>
      </c>
      <c r="BB1854" s="71"/>
      <c r="BC1854" s="95"/>
      <c r="BD1854" s="41">
        <v>4</v>
      </c>
      <c r="BE1854" s="52">
        <v>43</v>
      </c>
      <c r="BF1854" s="103">
        <v>4364</v>
      </c>
      <c r="BG1854" s="280"/>
    </row>
    <row r="1855" spans="1:59" s="63" customFormat="1" ht="12.75" x14ac:dyDescent="0.2">
      <c r="A1855" s="196">
        <v>4</v>
      </c>
      <c r="B1855" s="197" t="s">
        <v>422</v>
      </c>
      <c r="C1855" s="208">
        <v>43</v>
      </c>
      <c r="D1855" s="209" t="s">
        <v>688</v>
      </c>
      <c r="E1855" s="212">
        <v>4364</v>
      </c>
      <c r="F1855" s="213" t="s">
        <v>747</v>
      </c>
      <c r="G1855" s="231" t="s">
        <v>1196</v>
      </c>
      <c r="H1855" s="89"/>
      <c r="I1855" s="90" t="s">
        <v>739</v>
      </c>
      <c r="J1855" s="90"/>
      <c r="K1855" s="90" t="s">
        <v>73</v>
      </c>
      <c r="L1855" s="90" t="s">
        <v>69</v>
      </c>
      <c r="M1855" s="91"/>
      <c r="N1855" s="312">
        <v>1</v>
      </c>
      <c r="O1855" s="313">
        <f>N1855/N$1851</f>
        <v>0.25</v>
      </c>
      <c r="P1855" s="104"/>
      <c r="Q1855" s="92"/>
      <c r="R1855" s="92"/>
      <c r="S1855" s="92"/>
      <c r="T1855" s="92"/>
      <c r="U1855" s="92"/>
      <c r="V1855" s="92"/>
      <c r="W1855" s="92">
        <v>1</v>
      </c>
      <c r="X1855" s="109">
        <f>P1855*P$7+Q1855*Q$7+R1855*R$7+S1855*S$7+T1855*T$7+U1855*U$7+V1855*V$7+W1855*W$7</f>
        <v>25000</v>
      </c>
      <c r="Y1855" s="83"/>
      <c r="Z1855" s="110">
        <f>X1855*$O1855</f>
        <v>6250</v>
      </c>
      <c r="AA1855" s="111"/>
      <c r="AB1855" s="92"/>
      <c r="AC1855" s="92"/>
      <c r="AD1855" s="92"/>
      <c r="AE1855" s="92"/>
      <c r="AF1855" s="92"/>
      <c r="AG1855" s="92"/>
      <c r="AH1855" s="92"/>
      <c r="AI1855" s="109">
        <f>AB1855*AB$7+AC1855*AC$7+AD1855*AD$7+AE1855*AE$7+AF1855*AF$7+AG1855*AG$7+AH1855*AH$7</f>
        <v>0</v>
      </c>
      <c r="AJ1855" s="83"/>
      <c r="AK1855" s="110">
        <f>AI1855*$O1855</f>
        <v>0</v>
      </c>
      <c r="AL1855" s="111"/>
      <c r="AM1855" s="92"/>
      <c r="AN1855" s="92"/>
      <c r="AO1855" s="92"/>
      <c r="AP1855" s="92">
        <v>1</v>
      </c>
      <c r="AQ1855" s="92"/>
      <c r="AR1855" s="92"/>
      <c r="AS1855" s="92"/>
      <c r="AT1855" s="92"/>
      <c r="AU1855" s="92"/>
      <c r="AV1855" s="109">
        <f>AM1855*AM$7+AN1855*AN$7+AO1855*AO$7+AP1855*AP$7+AQ1855*AQ$7+AR1855*AR$7+AS1855*AS$7+AT1855*AT$7+AU1855*AU$7</f>
        <v>100</v>
      </c>
      <c r="AW1855" s="75"/>
      <c r="AX1855" s="110">
        <f>AV1855*$O1855</f>
        <v>25</v>
      </c>
      <c r="AY1855" s="111"/>
      <c r="AZ1855" s="93"/>
      <c r="BA1855" s="94" t="s">
        <v>62</v>
      </c>
      <c r="BB1855" s="71"/>
      <c r="BC1855" s="95"/>
      <c r="BD1855" s="41">
        <v>4</v>
      </c>
      <c r="BE1855" s="52">
        <v>43</v>
      </c>
      <c r="BF1855" s="103">
        <v>4364</v>
      </c>
      <c r="BG1855" s="280" t="s">
        <v>52</v>
      </c>
    </row>
    <row r="1856" spans="1:59" s="63" customFormat="1" ht="12.75" x14ac:dyDescent="0.2">
      <c r="A1856" s="196">
        <v>4</v>
      </c>
      <c r="B1856" s="197" t="s">
        <v>422</v>
      </c>
      <c r="C1856" s="208">
        <v>43</v>
      </c>
      <c r="D1856" s="209" t="s">
        <v>688</v>
      </c>
      <c r="E1856" s="212">
        <v>4364</v>
      </c>
      <c r="F1856" s="213" t="s">
        <v>747</v>
      </c>
      <c r="G1856" s="231" t="s">
        <v>1196</v>
      </c>
      <c r="H1856" s="65"/>
      <c r="I1856" s="222"/>
      <c r="J1856" s="66"/>
      <c r="K1856" s="66"/>
      <c r="L1856" s="66"/>
      <c r="M1856" s="64"/>
      <c r="N1856" s="304"/>
      <c r="O1856" s="305"/>
      <c r="P1856" s="127"/>
      <c r="Q1856" s="67"/>
      <c r="R1856" s="67"/>
      <c r="S1856" s="67"/>
      <c r="T1856" s="67"/>
      <c r="U1856" s="67"/>
      <c r="V1856" s="67"/>
      <c r="W1856" s="67"/>
      <c r="X1856" s="67"/>
      <c r="Y1856" s="68"/>
      <c r="Z1856" s="68"/>
      <c r="AA1856" s="68"/>
      <c r="AB1856" s="67"/>
      <c r="AC1856" s="67"/>
      <c r="AD1856" s="67"/>
      <c r="AE1856" s="67"/>
      <c r="AF1856" s="67"/>
      <c r="AG1856" s="67"/>
      <c r="AH1856" s="67"/>
      <c r="AI1856" s="67"/>
      <c r="AJ1856" s="68"/>
      <c r="AK1856" s="68"/>
      <c r="AL1856" s="68"/>
      <c r="AM1856" s="67"/>
      <c r="AN1856" s="67"/>
      <c r="AO1856" s="67"/>
      <c r="AP1856" s="67"/>
      <c r="AQ1856" s="67"/>
      <c r="AR1856" s="67"/>
      <c r="AS1856" s="67"/>
      <c r="AT1856" s="67"/>
      <c r="AU1856" s="67"/>
      <c r="AV1856" s="67"/>
      <c r="AW1856" s="67"/>
      <c r="AX1856" s="68"/>
      <c r="AY1856" s="68"/>
      <c r="AZ1856" s="69"/>
      <c r="BA1856" s="70"/>
      <c r="BB1856" s="71"/>
      <c r="BC1856" s="95"/>
      <c r="BD1856" s="41">
        <v>4</v>
      </c>
      <c r="BE1856" s="52">
        <v>43</v>
      </c>
      <c r="BF1856" s="103">
        <v>4364</v>
      </c>
      <c r="BG1856" s="275"/>
    </row>
    <row r="1857" spans="1:59" s="63" customFormat="1" ht="12.75" x14ac:dyDescent="0.2">
      <c r="A1857" s="196">
        <v>4</v>
      </c>
      <c r="B1857" s="197" t="s">
        <v>422</v>
      </c>
      <c r="C1857" s="208">
        <v>43</v>
      </c>
      <c r="D1857" s="209" t="s">
        <v>688</v>
      </c>
      <c r="E1857" s="212">
        <v>4364</v>
      </c>
      <c r="F1857" s="213" t="s">
        <v>747</v>
      </c>
      <c r="G1857" s="232"/>
      <c r="H1857" s="97"/>
      <c r="I1857" s="224"/>
      <c r="J1857" s="98"/>
      <c r="K1857" s="98"/>
      <c r="L1857" s="98"/>
      <c r="M1857" s="96"/>
      <c r="N1857" s="307"/>
      <c r="O1857" s="246"/>
      <c r="P1857" s="124"/>
      <c r="Q1857" s="99"/>
      <c r="R1857" s="99"/>
      <c r="S1857" s="99"/>
      <c r="T1857" s="99"/>
      <c r="U1857" s="99"/>
      <c r="V1857" s="99"/>
      <c r="W1857" s="99"/>
      <c r="X1857" s="99"/>
      <c r="Y1857" s="100"/>
      <c r="Z1857" s="100"/>
      <c r="AA1857" s="100"/>
      <c r="AB1857" s="99"/>
      <c r="AC1857" s="99"/>
      <c r="AD1857" s="99"/>
      <c r="AE1857" s="99"/>
      <c r="AF1857" s="99"/>
      <c r="AG1857" s="99"/>
      <c r="AH1857" s="99"/>
      <c r="AI1857" s="99"/>
      <c r="AJ1857" s="100"/>
      <c r="AK1857" s="100"/>
      <c r="AL1857" s="100"/>
      <c r="AM1857" s="99"/>
      <c r="AN1857" s="99"/>
      <c r="AO1857" s="99"/>
      <c r="AP1857" s="99"/>
      <c r="AQ1857" s="99"/>
      <c r="AR1857" s="99"/>
      <c r="AS1857" s="99"/>
      <c r="AT1857" s="99"/>
      <c r="AU1857" s="99"/>
      <c r="AV1857" s="99"/>
      <c r="AW1857" s="99"/>
      <c r="AX1857" s="100"/>
      <c r="AY1857" s="100"/>
      <c r="AZ1857" s="101"/>
      <c r="BA1857" s="102"/>
      <c r="BB1857" s="95"/>
      <c r="BC1857" s="95"/>
      <c r="BD1857" s="41">
        <v>4</v>
      </c>
      <c r="BE1857" s="52">
        <v>43</v>
      </c>
      <c r="BF1857" s="103">
        <v>4364</v>
      </c>
      <c r="BG1857" s="277"/>
    </row>
    <row r="1858" spans="1:59" s="63" customFormat="1" ht="12.75" x14ac:dyDescent="0.2">
      <c r="A1858" s="196">
        <v>4</v>
      </c>
      <c r="B1858" s="197" t="s">
        <v>422</v>
      </c>
      <c r="C1858" s="208">
        <v>43</v>
      </c>
      <c r="D1858" s="209" t="s">
        <v>688</v>
      </c>
      <c r="E1858" s="212">
        <v>4364</v>
      </c>
      <c r="F1858" s="213" t="s">
        <v>747</v>
      </c>
      <c r="G1858" s="231"/>
      <c r="H1858" s="65"/>
      <c r="I1858" s="222"/>
      <c r="J1858" s="66"/>
      <c r="K1858" s="66"/>
      <c r="L1858" s="66"/>
      <c r="M1858" s="64"/>
      <c r="N1858" s="304"/>
      <c r="O1858" s="305"/>
      <c r="P1858" s="127"/>
      <c r="Q1858" s="67"/>
      <c r="R1858" s="67"/>
      <c r="S1858" s="67"/>
      <c r="T1858" s="67"/>
      <c r="U1858" s="67"/>
      <c r="V1858" s="67"/>
      <c r="W1858" s="67"/>
      <c r="X1858" s="67"/>
      <c r="Y1858" s="68"/>
      <c r="Z1858" s="68"/>
      <c r="AA1858" s="68"/>
      <c r="AB1858" s="67"/>
      <c r="AC1858" s="67"/>
      <c r="AD1858" s="67"/>
      <c r="AE1858" s="67"/>
      <c r="AF1858" s="67"/>
      <c r="AG1858" s="67"/>
      <c r="AH1858" s="67"/>
      <c r="AI1858" s="67"/>
      <c r="AJ1858" s="68"/>
      <c r="AK1858" s="68"/>
      <c r="AL1858" s="68"/>
      <c r="AM1858" s="67"/>
      <c r="AN1858" s="67"/>
      <c r="AO1858" s="67"/>
      <c r="AP1858" s="67"/>
      <c r="AQ1858" s="67"/>
      <c r="AR1858" s="67"/>
      <c r="AS1858" s="67"/>
      <c r="AT1858" s="67"/>
      <c r="AU1858" s="67"/>
      <c r="AV1858" s="67"/>
      <c r="AW1858" s="67"/>
      <c r="AX1858" s="68"/>
      <c r="AY1858" s="68"/>
      <c r="AZ1858" s="69"/>
      <c r="BA1858" s="70"/>
      <c r="BB1858" s="71"/>
      <c r="BC1858" s="95"/>
      <c r="BD1858" s="41">
        <v>4</v>
      </c>
      <c r="BE1858" s="52">
        <v>43</v>
      </c>
      <c r="BF1858" s="103">
        <v>4364</v>
      </c>
      <c r="BG1858" s="275"/>
    </row>
    <row r="1859" spans="1:59" s="63" customFormat="1" ht="12.75" x14ac:dyDescent="0.2">
      <c r="A1859" s="196">
        <v>4</v>
      </c>
      <c r="B1859" s="197" t="s">
        <v>422</v>
      </c>
      <c r="C1859" s="208">
        <v>43</v>
      </c>
      <c r="D1859" s="209" t="s">
        <v>688</v>
      </c>
      <c r="E1859" s="212">
        <v>4364</v>
      </c>
      <c r="F1859" s="213" t="s">
        <v>747</v>
      </c>
      <c r="G1859" s="231" t="s">
        <v>1195</v>
      </c>
      <c r="H1859" s="72" t="s">
        <v>1233</v>
      </c>
      <c r="I1859" s="223" t="s">
        <v>1249</v>
      </c>
      <c r="J1859" s="73"/>
      <c r="K1859" s="73"/>
      <c r="L1859" s="73"/>
      <c r="M1859" s="74"/>
      <c r="N1859" s="247"/>
      <c r="O1859" s="306"/>
      <c r="P1859" s="105"/>
      <c r="Q1859" s="75"/>
      <c r="R1859" s="75"/>
      <c r="S1859" s="75"/>
      <c r="T1859" s="75"/>
      <c r="U1859" s="75"/>
      <c r="V1859" s="75"/>
      <c r="W1859" s="75"/>
      <c r="X1859" s="75"/>
      <c r="Y1859" s="76" t="s">
        <v>1241</v>
      </c>
      <c r="Z1859" s="77" t="s">
        <v>1241</v>
      </c>
      <c r="AA1859" s="78">
        <f>AA$1190</f>
        <v>5000</v>
      </c>
      <c r="AB1859" s="75"/>
      <c r="AC1859" s="75"/>
      <c r="AD1859" s="75"/>
      <c r="AE1859" s="75"/>
      <c r="AF1859" s="75"/>
      <c r="AG1859" s="75"/>
      <c r="AH1859" s="75"/>
      <c r="AI1859" s="75"/>
      <c r="AJ1859" s="76" t="s">
        <v>1241</v>
      </c>
      <c r="AK1859" s="77" t="s">
        <v>1241</v>
      </c>
      <c r="AL1859" s="78">
        <f>AL$1190</f>
        <v>0</v>
      </c>
      <c r="AM1859" s="75"/>
      <c r="AN1859" s="75"/>
      <c r="AO1859" s="75"/>
      <c r="AP1859" s="75"/>
      <c r="AQ1859" s="75"/>
      <c r="AR1859" s="75"/>
      <c r="AS1859" s="75"/>
      <c r="AT1859" s="75"/>
      <c r="AU1859" s="75"/>
      <c r="AV1859" s="75"/>
      <c r="AW1859" s="76" t="s">
        <v>1241</v>
      </c>
      <c r="AX1859" s="77" t="s">
        <v>1241</v>
      </c>
      <c r="AY1859" s="78">
        <f>AY$1190</f>
        <v>500</v>
      </c>
      <c r="AZ1859" s="79"/>
      <c r="BA1859" s="80" t="str">
        <f>I1859</f>
        <v>&gt; see 4255, Insulating wall cladding</v>
      </c>
      <c r="BB1859" s="71"/>
      <c r="BC1859" s="95"/>
      <c r="BD1859" s="41">
        <v>4</v>
      </c>
      <c r="BE1859" s="52">
        <v>43</v>
      </c>
      <c r="BF1859" s="103">
        <v>4364</v>
      </c>
      <c r="BG1859" s="276" t="str">
        <f>H1859</f>
        <v>Default Scenario (Link)</v>
      </c>
    </row>
    <row r="1860" spans="1:59" s="63" customFormat="1" ht="12.75" x14ac:dyDescent="0.2">
      <c r="A1860" s="196">
        <v>4</v>
      </c>
      <c r="B1860" s="197" t="s">
        <v>422</v>
      </c>
      <c r="C1860" s="208">
        <v>43</v>
      </c>
      <c r="D1860" s="209" t="s">
        <v>688</v>
      </c>
      <c r="E1860" s="212">
        <v>4364</v>
      </c>
      <c r="F1860" s="213" t="s">
        <v>747</v>
      </c>
      <c r="G1860" s="231"/>
      <c r="H1860" s="65"/>
      <c r="I1860" s="222"/>
      <c r="J1860" s="66"/>
      <c r="K1860" s="66"/>
      <c r="L1860" s="66"/>
      <c r="M1860" s="64"/>
      <c r="N1860" s="304"/>
      <c r="O1860" s="305"/>
      <c r="P1860" s="127"/>
      <c r="Q1860" s="67"/>
      <c r="R1860" s="67"/>
      <c r="S1860" s="67"/>
      <c r="T1860" s="67"/>
      <c r="U1860" s="67"/>
      <c r="V1860" s="67"/>
      <c r="W1860" s="67"/>
      <c r="X1860" s="67"/>
      <c r="Y1860" s="68"/>
      <c r="Z1860" s="68"/>
      <c r="AA1860" s="68"/>
      <c r="AB1860" s="67"/>
      <c r="AC1860" s="67"/>
      <c r="AD1860" s="67"/>
      <c r="AE1860" s="67"/>
      <c r="AF1860" s="67"/>
      <c r="AG1860" s="67"/>
      <c r="AH1860" s="67"/>
      <c r="AI1860" s="67"/>
      <c r="AJ1860" s="68"/>
      <c r="AK1860" s="68"/>
      <c r="AL1860" s="68"/>
      <c r="AM1860" s="67"/>
      <c r="AN1860" s="67"/>
      <c r="AO1860" s="67"/>
      <c r="AP1860" s="67"/>
      <c r="AQ1860" s="67"/>
      <c r="AR1860" s="67"/>
      <c r="AS1860" s="67"/>
      <c r="AT1860" s="67"/>
      <c r="AU1860" s="67"/>
      <c r="AV1860" s="67"/>
      <c r="AW1860" s="67"/>
      <c r="AX1860" s="68"/>
      <c r="AY1860" s="68"/>
      <c r="AZ1860" s="69"/>
      <c r="BA1860" s="70"/>
      <c r="BB1860" s="71"/>
      <c r="BC1860" s="95"/>
      <c r="BD1860" s="41">
        <v>4</v>
      </c>
      <c r="BE1860" s="52">
        <v>43</v>
      </c>
      <c r="BF1860" s="103">
        <v>4364</v>
      </c>
      <c r="BG1860" s="275"/>
    </row>
    <row r="1861" spans="1:59" s="63" customFormat="1" ht="12.75" x14ac:dyDescent="0.2">
      <c r="A1861" s="196">
        <v>4</v>
      </c>
      <c r="B1861" s="197" t="s">
        <v>422</v>
      </c>
      <c r="C1861" s="208">
        <v>43</v>
      </c>
      <c r="D1861" s="209" t="s">
        <v>688</v>
      </c>
      <c r="E1861" s="212">
        <v>4364</v>
      </c>
      <c r="F1861" s="213" t="s">
        <v>747</v>
      </c>
      <c r="G1861" s="232"/>
      <c r="H1861" s="97"/>
      <c r="I1861" s="224"/>
      <c r="J1861" s="98"/>
      <c r="K1861" s="98"/>
      <c r="L1861" s="98"/>
      <c r="M1861" s="96"/>
      <c r="N1861" s="307"/>
      <c r="O1861" s="246"/>
      <c r="P1861" s="124"/>
      <c r="Q1861" s="99"/>
      <c r="R1861" s="99"/>
      <c r="S1861" s="99"/>
      <c r="T1861" s="99"/>
      <c r="U1861" s="99"/>
      <c r="V1861" s="99"/>
      <c r="W1861" s="99"/>
      <c r="X1861" s="99"/>
      <c r="Y1861" s="100"/>
      <c r="Z1861" s="100"/>
      <c r="AA1861" s="100"/>
      <c r="AB1861" s="99"/>
      <c r="AC1861" s="99"/>
      <c r="AD1861" s="99"/>
      <c r="AE1861" s="99"/>
      <c r="AF1861" s="99"/>
      <c r="AG1861" s="99"/>
      <c r="AH1861" s="99"/>
      <c r="AI1861" s="99"/>
      <c r="AJ1861" s="100"/>
      <c r="AK1861" s="100"/>
      <c r="AL1861" s="100"/>
      <c r="AM1861" s="99"/>
      <c r="AN1861" s="99"/>
      <c r="AO1861" s="99"/>
      <c r="AP1861" s="99"/>
      <c r="AQ1861" s="99"/>
      <c r="AR1861" s="99"/>
      <c r="AS1861" s="99"/>
      <c r="AT1861" s="99"/>
      <c r="AU1861" s="99"/>
      <c r="AV1861" s="99"/>
      <c r="AW1861" s="99"/>
      <c r="AX1861" s="100"/>
      <c r="AY1861" s="100"/>
      <c r="AZ1861" s="101"/>
      <c r="BA1861" s="102"/>
      <c r="BB1861" s="95"/>
      <c r="BC1861" s="95"/>
      <c r="BD1861" s="41">
        <v>4</v>
      </c>
      <c r="BE1861" s="52">
        <v>43</v>
      </c>
      <c r="BF1861" s="103">
        <v>4364</v>
      </c>
      <c r="BG1861" s="277"/>
    </row>
    <row r="1862" spans="1:59" s="63" customFormat="1" ht="12.75" x14ac:dyDescent="0.2">
      <c r="A1862" s="196">
        <v>4</v>
      </c>
      <c r="B1862" s="197" t="s">
        <v>422</v>
      </c>
      <c r="C1862" s="208">
        <v>43</v>
      </c>
      <c r="D1862" s="209" t="s">
        <v>688</v>
      </c>
      <c r="E1862" s="212">
        <v>4364</v>
      </c>
      <c r="F1862" s="213" t="s">
        <v>747</v>
      </c>
      <c r="G1862" s="231"/>
      <c r="H1862" s="65"/>
      <c r="I1862" s="222"/>
      <c r="J1862" s="66"/>
      <c r="K1862" s="66"/>
      <c r="L1862" s="66"/>
      <c r="M1862" s="64"/>
      <c r="N1862" s="304"/>
      <c r="O1862" s="305"/>
      <c r="P1862" s="127"/>
      <c r="Q1862" s="67"/>
      <c r="R1862" s="67"/>
      <c r="S1862" s="67"/>
      <c r="T1862" s="67"/>
      <c r="U1862" s="67"/>
      <c r="V1862" s="67"/>
      <c r="W1862" s="67"/>
      <c r="X1862" s="67"/>
      <c r="Y1862" s="68"/>
      <c r="Z1862" s="68"/>
      <c r="AA1862" s="68"/>
      <c r="AB1862" s="67"/>
      <c r="AC1862" s="67"/>
      <c r="AD1862" s="67"/>
      <c r="AE1862" s="67"/>
      <c r="AF1862" s="67"/>
      <c r="AG1862" s="67"/>
      <c r="AH1862" s="67"/>
      <c r="AI1862" s="67"/>
      <c r="AJ1862" s="68"/>
      <c r="AK1862" s="68"/>
      <c r="AL1862" s="68"/>
      <c r="AM1862" s="67"/>
      <c r="AN1862" s="67"/>
      <c r="AO1862" s="67"/>
      <c r="AP1862" s="67"/>
      <c r="AQ1862" s="67"/>
      <c r="AR1862" s="67"/>
      <c r="AS1862" s="67"/>
      <c r="AT1862" s="67"/>
      <c r="AU1862" s="67"/>
      <c r="AV1862" s="67"/>
      <c r="AW1862" s="67"/>
      <c r="AX1862" s="68"/>
      <c r="AY1862" s="68"/>
      <c r="AZ1862" s="69"/>
      <c r="BA1862" s="70"/>
      <c r="BB1862" s="71"/>
      <c r="BC1862" s="95"/>
      <c r="BD1862" s="41">
        <v>4</v>
      </c>
      <c r="BE1862" s="52">
        <v>43</v>
      </c>
      <c r="BF1862" s="103">
        <v>4364</v>
      </c>
      <c r="BG1862" s="275"/>
    </row>
    <row r="1863" spans="1:59" s="63" customFormat="1" ht="12.75" x14ac:dyDescent="0.2">
      <c r="A1863" s="196">
        <v>4</v>
      </c>
      <c r="B1863" s="197" t="s">
        <v>422</v>
      </c>
      <c r="C1863" s="208">
        <v>43</v>
      </c>
      <c r="D1863" s="209" t="s">
        <v>688</v>
      </c>
      <c r="E1863" s="212">
        <v>4364</v>
      </c>
      <c r="F1863" s="213" t="s">
        <v>747</v>
      </c>
      <c r="G1863" s="231" t="s">
        <v>741</v>
      </c>
      <c r="H1863" s="72" t="s">
        <v>1233</v>
      </c>
      <c r="I1863" s="223" t="s">
        <v>1247</v>
      </c>
      <c r="J1863" s="73"/>
      <c r="K1863" s="73"/>
      <c r="L1863" s="73"/>
      <c r="M1863" s="74"/>
      <c r="N1863" s="247"/>
      <c r="O1863" s="306"/>
      <c r="P1863" s="105"/>
      <c r="Q1863" s="75"/>
      <c r="R1863" s="75"/>
      <c r="S1863" s="75"/>
      <c r="T1863" s="75"/>
      <c r="U1863" s="75"/>
      <c r="V1863" s="75"/>
      <c r="W1863" s="75"/>
      <c r="X1863" s="75"/>
      <c r="Y1863" s="76" t="s">
        <v>1241</v>
      </c>
      <c r="Z1863" s="77" t="s">
        <v>1241</v>
      </c>
      <c r="AA1863" s="78">
        <f>AA$2549</f>
        <v>5000</v>
      </c>
      <c r="AB1863" s="75"/>
      <c r="AC1863" s="75"/>
      <c r="AD1863" s="75"/>
      <c r="AE1863" s="75"/>
      <c r="AF1863" s="75"/>
      <c r="AG1863" s="75"/>
      <c r="AH1863" s="75"/>
      <c r="AI1863" s="75"/>
      <c r="AJ1863" s="76" t="s">
        <v>1241</v>
      </c>
      <c r="AK1863" s="77" t="s">
        <v>1241</v>
      </c>
      <c r="AL1863" s="78">
        <f>AL$2549</f>
        <v>0</v>
      </c>
      <c r="AM1863" s="75"/>
      <c r="AN1863" s="75"/>
      <c r="AO1863" s="75"/>
      <c r="AP1863" s="75"/>
      <c r="AQ1863" s="75"/>
      <c r="AR1863" s="75"/>
      <c r="AS1863" s="75"/>
      <c r="AT1863" s="75"/>
      <c r="AU1863" s="75"/>
      <c r="AV1863" s="75"/>
      <c r="AW1863" s="76" t="s">
        <v>1241</v>
      </c>
      <c r="AX1863" s="77" t="s">
        <v>1241</v>
      </c>
      <c r="AY1863" s="78">
        <f>AY$2549</f>
        <v>500</v>
      </c>
      <c r="AZ1863" s="79"/>
      <c r="BA1863" s="80" t="str">
        <f>I1863</f>
        <v>&gt; see 4711, Thermal insulation</v>
      </c>
      <c r="BB1863" s="71"/>
      <c r="BC1863" s="95"/>
      <c r="BD1863" s="41">
        <v>4</v>
      </c>
      <c r="BE1863" s="52">
        <v>43</v>
      </c>
      <c r="BF1863" s="103">
        <v>4364</v>
      </c>
      <c r="BG1863" s="276" t="str">
        <f>H1863</f>
        <v>Default Scenario (Link)</v>
      </c>
    </row>
    <row r="1864" spans="1:59" s="63" customFormat="1" ht="12.75" x14ac:dyDescent="0.2">
      <c r="A1864" s="196">
        <v>4</v>
      </c>
      <c r="B1864" s="197" t="s">
        <v>422</v>
      </c>
      <c r="C1864" s="208">
        <v>43</v>
      </c>
      <c r="D1864" s="209" t="s">
        <v>688</v>
      </c>
      <c r="E1864" s="212">
        <v>4364</v>
      </c>
      <c r="F1864" s="213" t="s">
        <v>747</v>
      </c>
      <c r="G1864" s="231"/>
      <c r="H1864" s="65"/>
      <c r="I1864" s="222"/>
      <c r="J1864" s="66"/>
      <c r="K1864" s="66"/>
      <c r="L1864" s="66"/>
      <c r="M1864" s="64"/>
      <c r="N1864" s="304"/>
      <c r="O1864" s="305"/>
      <c r="P1864" s="127"/>
      <c r="Q1864" s="67"/>
      <c r="R1864" s="67"/>
      <c r="S1864" s="67"/>
      <c r="T1864" s="67"/>
      <c r="U1864" s="67"/>
      <c r="V1864" s="67"/>
      <c r="W1864" s="67"/>
      <c r="X1864" s="67"/>
      <c r="Y1864" s="68"/>
      <c r="Z1864" s="68"/>
      <c r="AA1864" s="68"/>
      <c r="AB1864" s="67"/>
      <c r="AC1864" s="67"/>
      <c r="AD1864" s="67"/>
      <c r="AE1864" s="67"/>
      <c r="AF1864" s="67"/>
      <c r="AG1864" s="67"/>
      <c r="AH1864" s="67"/>
      <c r="AI1864" s="67"/>
      <c r="AJ1864" s="68"/>
      <c r="AK1864" s="68"/>
      <c r="AL1864" s="68"/>
      <c r="AM1864" s="67"/>
      <c r="AN1864" s="67"/>
      <c r="AO1864" s="67"/>
      <c r="AP1864" s="67"/>
      <c r="AQ1864" s="67"/>
      <c r="AR1864" s="67"/>
      <c r="AS1864" s="67"/>
      <c r="AT1864" s="67"/>
      <c r="AU1864" s="67"/>
      <c r="AV1864" s="67"/>
      <c r="AW1864" s="67"/>
      <c r="AX1864" s="68"/>
      <c r="AY1864" s="68"/>
      <c r="AZ1864" s="69"/>
      <c r="BA1864" s="70"/>
      <c r="BB1864" s="71"/>
      <c r="BC1864" s="95"/>
      <c r="BD1864" s="41">
        <v>4</v>
      </c>
      <c r="BE1864" s="52">
        <v>43</v>
      </c>
      <c r="BF1864" s="103">
        <v>4364</v>
      </c>
      <c r="BG1864" s="275"/>
    </row>
    <row r="1865" spans="1:59" s="63" customFormat="1" ht="12.75" x14ac:dyDescent="0.2">
      <c r="A1865" s="196">
        <v>4</v>
      </c>
      <c r="B1865" s="197" t="s">
        <v>422</v>
      </c>
      <c r="C1865" s="208">
        <v>43</v>
      </c>
      <c r="D1865" s="209" t="s">
        <v>688</v>
      </c>
      <c r="E1865" s="212">
        <v>4364</v>
      </c>
      <c r="F1865" s="213" t="s">
        <v>747</v>
      </c>
      <c r="G1865" s="232"/>
      <c r="H1865" s="97"/>
      <c r="I1865" s="224"/>
      <c r="J1865" s="98"/>
      <c r="K1865" s="98"/>
      <c r="L1865" s="98"/>
      <c r="M1865" s="96"/>
      <c r="N1865" s="307"/>
      <c r="O1865" s="246"/>
      <c r="P1865" s="124"/>
      <c r="Q1865" s="99"/>
      <c r="R1865" s="99"/>
      <c r="S1865" s="99"/>
      <c r="T1865" s="99"/>
      <c r="U1865" s="99"/>
      <c r="V1865" s="99"/>
      <c r="W1865" s="99"/>
      <c r="X1865" s="99"/>
      <c r="Y1865" s="100"/>
      <c r="Z1865" s="100"/>
      <c r="AA1865" s="100"/>
      <c r="AB1865" s="99"/>
      <c r="AC1865" s="99"/>
      <c r="AD1865" s="99"/>
      <c r="AE1865" s="99"/>
      <c r="AF1865" s="99"/>
      <c r="AG1865" s="99"/>
      <c r="AH1865" s="99"/>
      <c r="AI1865" s="99"/>
      <c r="AJ1865" s="100"/>
      <c r="AK1865" s="100"/>
      <c r="AL1865" s="100"/>
      <c r="AM1865" s="99"/>
      <c r="AN1865" s="99"/>
      <c r="AO1865" s="99"/>
      <c r="AP1865" s="99"/>
      <c r="AQ1865" s="99"/>
      <c r="AR1865" s="99"/>
      <c r="AS1865" s="99"/>
      <c r="AT1865" s="99"/>
      <c r="AU1865" s="99"/>
      <c r="AV1865" s="99"/>
      <c r="AW1865" s="99"/>
      <c r="AX1865" s="100"/>
      <c r="AY1865" s="100"/>
      <c r="AZ1865" s="101"/>
      <c r="BA1865" s="102"/>
      <c r="BB1865" s="95"/>
      <c r="BC1865" s="95"/>
      <c r="BD1865" s="41">
        <v>4</v>
      </c>
      <c r="BE1865" s="52">
        <v>43</v>
      </c>
      <c r="BF1865" s="103">
        <v>4364</v>
      </c>
      <c r="BG1865" s="277"/>
    </row>
    <row r="1866" spans="1:59" s="63" customFormat="1" ht="12.75" x14ac:dyDescent="0.2">
      <c r="A1866" s="196">
        <v>4</v>
      </c>
      <c r="B1866" s="197" t="s">
        <v>422</v>
      </c>
      <c r="C1866" s="208">
        <v>43</v>
      </c>
      <c r="D1866" s="209" t="s">
        <v>688</v>
      </c>
      <c r="E1866" s="212">
        <v>4364</v>
      </c>
      <c r="F1866" s="213" t="s">
        <v>747</v>
      </c>
      <c r="G1866" s="231"/>
      <c r="H1866" s="65"/>
      <c r="I1866" s="222"/>
      <c r="J1866" s="66"/>
      <c r="K1866" s="66"/>
      <c r="L1866" s="66"/>
      <c r="M1866" s="64"/>
      <c r="N1866" s="304"/>
      <c r="O1866" s="305"/>
      <c r="P1866" s="127"/>
      <c r="Q1866" s="67"/>
      <c r="R1866" s="67"/>
      <c r="S1866" s="67"/>
      <c r="T1866" s="67"/>
      <c r="U1866" s="67"/>
      <c r="V1866" s="67"/>
      <c r="W1866" s="67"/>
      <c r="X1866" s="67"/>
      <c r="Y1866" s="68"/>
      <c r="Z1866" s="68"/>
      <c r="AA1866" s="68"/>
      <c r="AB1866" s="67"/>
      <c r="AC1866" s="67"/>
      <c r="AD1866" s="67"/>
      <c r="AE1866" s="67"/>
      <c r="AF1866" s="67"/>
      <c r="AG1866" s="67"/>
      <c r="AH1866" s="67"/>
      <c r="AI1866" s="67"/>
      <c r="AJ1866" s="68"/>
      <c r="AK1866" s="68"/>
      <c r="AL1866" s="68"/>
      <c r="AM1866" s="67"/>
      <c r="AN1866" s="67"/>
      <c r="AO1866" s="67"/>
      <c r="AP1866" s="67"/>
      <c r="AQ1866" s="67"/>
      <c r="AR1866" s="67"/>
      <c r="AS1866" s="67"/>
      <c r="AT1866" s="67"/>
      <c r="AU1866" s="67"/>
      <c r="AV1866" s="67"/>
      <c r="AW1866" s="67"/>
      <c r="AX1866" s="68"/>
      <c r="AY1866" s="68"/>
      <c r="AZ1866" s="69"/>
      <c r="BA1866" s="70"/>
      <c r="BB1866" s="71"/>
      <c r="BC1866" s="95"/>
      <c r="BD1866" s="41">
        <v>4</v>
      </c>
      <c r="BE1866" s="52">
        <v>43</v>
      </c>
      <c r="BF1866" s="103">
        <v>4364</v>
      </c>
      <c r="BG1866" s="275"/>
    </row>
    <row r="1867" spans="1:59" s="63" customFormat="1" ht="12.75" x14ac:dyDescent="0.2">
      <c r="A1867" s="196">
        <v>4</v>
      </c>
      <c r="B1867" s="197" t="s">
        <v>422</v>
      </c>
      <c r="C1867" s="208">
        <v>43</v>
      </c>
      <c r="D1867" s="209" t="s">
        <v>688</v>
      </c>
      <c r="E1867" s="212">
        <v>4364</v>
      </c>
      <c r="F1867" s="213" t="s">
        <v>747</v>
      </c>
      <c r="G1867" s="231" t="s">
        <v>360</v>
      </c>
      <c r="H1867" s="72" t="s">
        <v>1233</v>
      </c>
      <c r="I1867" s="223" t="s">
        <v>1250</v>
      </c>
      <c r="J1867" s="73"/>
      <c r="K1867" s="73"/>
      <c r="L1867" s="73"/>
      <c r="M1867" s="74"/>
      <c r="N1867" s="247"/>
      <c r="O1867" s="306"/>
      <c r="P1867" s="105"/>
      <c r="Q1867" s="75"/>
      <c r="R1867" s="75"/>
      <c r="S1867" s="75"/>
      <c r="T1867" s="75"/>
      <c r="U1867" s="75"/>
      <c r="V1867" s="75"/>
      <c r="W1867" s="75"/>
      <c r="X1867" s="75"/>
      <c r="Y1867" s="76" t="s">
        <v>1241</v>
      </c>
      <c r="Z1867" s="77" t="s">
        <v>1241</v>
      </c>
      <c r="AA1867" s="78">
        <f>AA$970</f>
        <v>10000</v>
      </c>
      <c r="AB1867" s="75"/>
      <c r="AC1867" s="75"/>
      <c r="AD1867" s="75"/>
      <c r="AE1867" s="75"/>
      <c r="AF1867" s="75"/>
      <c r="AG1867" s="75"/>
      <c r="AH1867" s="75"/>
      <c r="AI1867" s="75"/>
      <c r="AJ1867" s="76" t="s">
        <v>1241</v>
      </c>
      <c r="AK1867" s="77" t="s">
        <v>1241</v>
      </c>
      <c r="AL1867" s="78">
        <f>IF(ISNUMBER(AK1867),AK1867,0)</f>
        <v>0</v>
      </c>
      <c r="AM1867" s="75"/>
      <c r="AN1867" s="75"/>
      <c r="AO1867" s="75"/>
      <c r="AP1867" s="75"/>
      <c r="AQ1867" s="75"/>
      <c r="AR1867" s="75"/>
      <c r="AS1867" s="75"/>
      <c r="AT1867" s="75"/>
      <c r="AU1867" s="75"/>
      <c r="AV1867" s="75"/>
      <c r="AW1867" s="76" t="s">
        <v>1241</v>
      </c>
      <c r="AX1867" s="77" t="s">
        <v>1241</v>
      </c>
      <c r="AY1867" s="78">
        <f>AY$970</f>
        <v>250</v>
      </c>
      <c r="AZ1867" s="79"/>
      <c r="BA1867" s="80" t="str">
        <f>I1867</f>
        <v>&gt; see 4223, Plywood cladding</v>
      </c>
      <c r="BB1867" s="71"/>
      <c r="BC1867" s="95"/>
      <c r="BD1867" s="41">
        <v>4</v>
      </c>
      <c r="BE1867" s="52">
        <v>43</v>
      </c>
      <c r="BF1867" s="103">
        <v>4364</v>
      </c>
      <c r="BG1867" s="276" t="str">
        <f>H1867</f>
        <v>Default Scenario (Link)</v>
      </c>
    </row>
    <row r="1868" spans="1:59" s="63" customFormat="1" ht="12.75" x14ac:dyDescent="0.2">
      <c r="A1868" s="196">
        <v>4</v>
      </c>
      <c r="B1868" s="197" t="s">
        <v>422</v>
      </c>
      <c r="C1868" s="208">
        <v>43</v>
      </c>
      <c r="D1868" s="209" t="s">
        <v>688</v>
      </c>
      <c r="E1868" s="212">
        <v>4364</v>
      </c>
      <c r="F1868" s="213" t="s">
        <v>747</v>
      </c>
      <c r="G1868" s="231"/>
      <c r="H1868" s="65"/>
      <c r="I1868" s="222"/>
      <c r="J1868" s="66"/>
      <c r="K1868" s="66"/>
      <c r="L1868" s="66"/>
      <c r="M1868" s="64"/>
      <c r="N1868" s="304"/>
      <c r="O1868" s="305"/>
      <c r="P1868" s="127"/>
      <c r="Q1868" s="67"/>
      <c r="R1868" s="67"/>
      <c r="S1868" s="67"/>
      <c r="T1868" s="67"/>
      <c r="U1868" s="67"/>
      <c r="V1868" s="67"/>
      <c r="W1868" s="67"/>
      <c r="X1868" s="67"/>
      <c r="Y1868" s="68"/>
      <c r="Z1868" s="68"/>
      <c r="AA1868" s="68"/>
      <c r="AB1868" s="67"/>
      <c r="AC1868" s="67"/>
      <c r="AD1868" s="67"/>
      <c r="AE1868" s="67"/>
      <c r="AF1868" s="67"/>
      <c r="AG1868" s="67"/>
      <c r="AH1868" s="67"/>
      <c r="AI1868" s="67"/>
      <c r="AJ1868" s="68"/>
      <c r="AK1868" s="68"/>
      <c r="AL1868" s="68"/>
      <c r="AM1868" s="67"/>
      <c r="AN1868" s="67"/>
      <c r="AO1868" s="67"/>
      <c r="AP1868" s="67"/>
      <c r="AQ1868" s="67"/>
      <c r="AR1868" s="67"/>
      <c r="AS1868" s="67"/>
      <c r="AT1868" s="67"/>
      <c r="AU1868" s="67"/>
      <c r="AV1868" s="67"/>
      <c r="AW1868" s="67"/>
      <c r="AX1868" s="68"/>
      <c r="AY1868" s="68"/>
      <c r="AZ1868" s="69"/>
      <c r="BA1868" s="70"/>
      <c r="BB1868" s="71"/>
      <c r="BC1868" s="95"/>
      <c r="BD1868" s="41">
        <v>4</v>
      </c>
      <c r="BE1868" s="52">
        <v>43</v>
      </c>
      <c r="BF1868" s="103">
        <v>4364</v>
      </c>
      <c r="BG1868" s="275"/>
    </row>
    <row r="1869" spans="1:59" s="63" customFormat="1" ht="12.75" x14ac:dyDescent="0.2">
      <c r="A1869" s="196">
        <v>4</v>
      </c>
      <c r="B1869" s="197" t="s">
        <v>422</v>
      </c>
      <c r="C1869" s="208">
        <v>43</v>
      </c>
      <c r="D1869" s="209" t="s">
        <v>688</v>
      </c>
      <c r="E1869" s="212">
        <v>4364</v>
      </c>
      <c r="F1869" s="213" t="s">
        <v>747</v>
      </c>
      <c r="G1869" s="232"/>
      <c r="H1869" s="97"/>
      <c r="I1869" s="224"/>
      <c r="J1869" s="98"/>
      <c r="K1869" s="98"/>
      <c r="L1869" s="98"/>
      <c r="M1869" s="96"/>
      <c r="N1869" s="307"/>
      <c r="O1869" s="246"/>
      <c r="P1869" s="124"/>
      <c r="Q1869" s="99"/>
      <c r="R1869" s="99"/>
      <c r="S1869" s="99"/>
      <c r="T1869" s="99"/>
      <c r="U1869" s="99"/>
      <c r="V1869" s="99"/>
      <c r="W1869" s="99"/>
      <c r="X1869" s="99"/>
      <c r="Y1869" s="100"/>
      <c r="Z1869" s="100"/>
      <c r="AA1869" s="100"/>
      <c r="AB1869" s="99"/>
      <c r="AC1869" s="99"/>
      <c r="AD1869" s="99"/>
      <c r="AE1869" s="99"/>
      <c r="AF1869" s="99"/>
      <c r="AG1869" s="99"/>
      <c r="AH1869" s="99"/>
      <c r="AI1869" s="99"/>
      <c r="AJ1869" s="100"/>
      <c r="AK1869" s="100"/>
      <c r="AL1869" s="100"/>
      <c r="AM1869" s="99"/>
      <c r="AN1869" s="99"/>
      <c r="AO1869" s="99"/>
      <c r="AP1869" s="99"/>
      <c r="AQ1869" s="99"/>
      <c r="AR1869" s="99"/>
      <c r="AS1869" s="99"/>
      <c r="AT1869" s="99"/>
      <c r="AU1869" s="99"/>
      <c r="AV1869" s="99"/>
      <c r="AW1869" s="99"/>
      <c r="AX1869" s="100"/>
      <c r="AY1869" s="100"/>
      <c r="AZ1869" s="101"/>
      <c r="BA1869" s="102"/>
      <c r="BB1869" s="95"/>
      <c r="BC1869" s="95"/>
      <c r="BD1869" s="41">
        <v>4</v>
      </c>
      <c r="BE1869" s="52">
        <v>43</v>
      </c>
      <c r="BF1869" s="103">
        <v>4364</v>
      </c>
      <c r="BG1869" s="277"/>
    </row>
    <row r="1870" spans="1:59" x14ac:dyDescent="0.25">
      <c r="A1870" s="196">
        <v>4</v>
      </c>
      <c r="B1870" s="197" t="s">
        <v>422</v>
      </c>
      <c r="C1870" s="208">
        <v>43</v>
      </c>
      <c r="D1870" s="209" t="s">
        <v>688</v>
      </c>
      <c r="E1870" s="210">
        <v>4365</v>
      </c>
      <c r="F1870" s="211" t="s">
        <v>748</v>
      </c>
      <c r="G1870" s="235"/>
      <c r="H1870" s="145"/>
      <c r="I1870" s="221"/>
      <c r="J1870" s="57"/>
      <c r="K1870" s="57"/>
      <c r="L1870" s="57"/>
      <c r="M1870" s="144"/>
      <c r="N1870" s="324"/>
      <c r="O1870" s="325"/>
      <c r="P1870" s="146"/>
      <c r="Q1870" s="146"/>
      <c r="R1870" s="146"/>
      <c r="S1870" s="146"/>
      <c r="T1870" s="146"/>
      <c r="U1870" s="146"/>
      <c r="V1870" s="146"/>
      <c r="W1870" s="146"/>
      <c r="X1870" s="146"/>
      <c r="Y1870" s="59"/>
      <c r="Z1870" s="123"/>
      <c r="AA1870" s="123"/>
      <c r="AB1870" s="146"/>
      <c r="AC1870" s="146"/>
      <c r="AD1870" s="146"/>
      <c r="AE1870" s="146"/>
      <c r="AF1870" s="146"/>
      <c r="AG1870" s="146"/>
      <c r="AH1870" s="146"/>
      <c r="AI1870" s="146"/>
      <c r="AJ1870" s="59"/>
      <c r="AK1870" s="123"/>
      <c r="AL1870" s="123"/>
      <c r="AM1870" s="146"/>
      <c r="AN1870" s="146"/>
      <c r="AO1870" s="146"/>
      <c r="AP1870" s="146"/>
      <c r="AQ1870" s="146"/>
      <c r="AR1870" s="146"/>
      <c r="AS1870" s="146"/>
      <c r="AT1870" s="146"/>
      <c r="AU1870" s="146"/>
      <c r="AV1870" s="146"/>
      <c r="AW1870" s="58"/>
      <c r="AX1870" s="123"/>
      <c r="AY1870" s="59"/>
      <c r="AZ1870" s="147"/>
      <c r="BA1870" s="148"/>
      <c r="BB1870" s="143"/>
      <c r="BC1870" s="143"/>
      <c r="BD1870" s="41">
        <v>4</v>
      </c>
      <c r="BE1870" s="52">
        <v>43</v>
      </c>
      <c r="BF1870" s="62">
        <v>4365</v>
      </c>
      <c r="BG1870" s="284"/>
    </row>
    <row r="1871" spans="1:59" s="63" customFormat="1" ht="12.75" x14ac:dyDescent="0.2">
      <c r="A1871" s="196">
        <v>4</v>
      </c>
      <c r="B1871" s="197" t="s">
        <v>422</v>
      </c>
      <c r="C1871" s="208">
        <v>43</v>
      </c>
      <c r="D1871" s="209" t="s">
        <v>688</v>
      </c>
      <c r="E1871" s="210">
        <v>4365</v>
      </c>
      <c r="F1871" s="211" t="s">
        <v>748</v>
      </c>
      <c r="G1871" s="230"/>
      <c r="H1871" s="56"/>
      <c r="I1871" s="221"/>
      <c r="J1871" s="57"/>
      <c r="K1871" s="57"/>
      <c r="L1871" s="57"/>
      <c r="M1871" s="55"/>
      <c r="N1871" s="303"/>
      <c r="O1871" s="245"/>
      <c r="P1871" s="122"/>
      <c r="Q1871" s="58"/>
      <c r="R1871" s="58"/>
      <c r="S1871" s="58"/>
      <c r="T1871" s="58"/>
      <c r="U1871" s="58"/>
      <c r="V1871" s="58"/>
      <c r="W1871" s="58"/>
      <c r="X1871" s="58"/>
      <c r="Y1871" s="59"/>
      <c r="Z1871" s="59"/>
      <c r="AA1871" s="59"/>
      <c r="AB1871" s="58"/>
      <c r="AC1871" s="58"/>
      <c r="AD1871" s="58"/>
      <c r="AE1871" s="58"/>
      <c r="AF1871" s="58"/>
      <c r="AG1871" s="58"/>
      <c r="AH1871" s="58"/>
      <c r="AI1871" s="58"/>
      <c r="AJ1871" s="59"/>
      <c r="AK1871" s="59"/>
      <c r="AL1871" s="59"/>
      <c r="AM1871" s="58"/>
      <c r="AN1871" s="58"/>
      <c r="AO1871" s="58"/>
      <c r="AP1871" s="58"/>
      <c r="AQ1871" s="58"/>
      <c r="AR1871" s="58"/>
      <c r="AS1871" s="58"/>
      <c r="AT1871" s="58"/>
      <c r="AU1871" s="58"/>
      <c r="AV1871" s="58"/>
      <c r="AW1871" s="58"/>
      <c r="AX1871" s="59"/>
      <c r="AY1871" s="59"/>
      <c r="AZ1871" s="60"/>
      <c r="BA1871" s="61"/>
      <c r="BB1871" s="54"/>
      <c r="BC1871" s="54"/>
      <c r="BD1871" s="41">
        <v>4</v>
      </c>
      <c r="BE1871" s="52">
        <v>43</v>
      </c>
      <c r="BF1871" s="62">
        <v>4365</v>
      </c>
      <c r="BG1871" s="274"/>
    </row>
    <row r="1872" spans="1:59" s="63" customFormat="1" ht="12.75" x14ac:dyDescent="0.2">
      <c r="A1872" s="196">
        <v>4</v>
      </c>
      <c r="B1872" s="197" t="s">
        <v>422</v>
      </c>
      <c r="C1872" s="208">
        <v>43</v>
      </c>
      <c r="D1872" s="209" t="s">
        <v>688</v>
      </c>
      <c r="E1872" s="210">
        <v>4365</v>
      </c>
      <c r="F1872" s="211" t="s">
        <v>748</v>
      </c>
      <c r="G1872" s="231" t="s">
        <v>1197</v>
      </c>
      <c r="H1872" s="65"/>
      <c r="I1872" s="222"/>
      <c r="J1872" s="66"/>
      <c r="K1872" s="66"/>
      <c r="L1872" s="66"/>
      <c r="M1872" s="64"/>
      <c r="N1872" s="308"/>
      <c r="O1872" s="309"/>
      <c r="P1872" s="127"/>
      <c r="Q1872" s="67"/>
      <c r="R1872" s="67"/>
      <c r="S1872" s="67"/>
      <c r="T1872" s="67"/>
      <c r="U1872" s="67"/>
      <c r="V1872" s="67"/>
      <c r="W1872" s="67"/>
      <c r="X1872" s="67"/>
      <c r="Y1872" s="68"/>
      <c r="Z1872" s="68"/>
      <c r="AA1872" s="68"/>
      <c r="AB1872" s="67"/>
      <c r="AC1872" s="67"/>
      <c r="AD1872" s="67"/>
      <c r="AE1872" s="67"/>
      <c r="AF1872" s="67"/>
      <c r="AG1872" s="67"/>
      <c r="AH1872" s="67"/>
      <c r="AI1872" s="67"/>
      <c r="AJ1872" s="68"/>
      <c r="AK1872" s="68"/>
      <c r="AL1872" s="68"/>
      <c r="AM1872" s="67"/>
      <c r="AN1872" s="67"/>
      <c r="AO1872" s="67"/>
      <c r="AP1872" s="67"/>
      <c r="AQ1872" s="67"/>
      <c r="AR1872" s="67"/>
      <c r="AS1872" s="67"/>
      <c r="AT1872" s="67"/>
      <c r="AU1872" s="67"/>
      <c r="AV1872" s="67"/>
      <c r="AW1872" s="67"/>
      <c r="AX1872" s="68"/>
      <c r="AY1872" s="68"/>
      <c r="AZ1872" s="69"/>
      <c r="BA1872" s="70"/>
      <c r="BB1872" s="71"/>
      <c r="BC1872" s="54"/>
      <c r="BD1872" s="41">
        <v>4</v>
      </c>
      <c r="BE1872" s="52">
        <v>43</v>
      </c>
      <c r="BF1872" s="62">
        <v>4365</v>
      </c>
      <c r="BG1872" s="275"/>
    </row>
    <row r="1873" spans="1:59" s="63" customFormat="1" ht="12.75" x14ac:dyDescent="0.2">
      <c r="A1873" s="196">
        <v>4</v>
      </c>
      <c r="B1873" s="197" t="s">
        <v>422</v>
      </c>
      <c r="C1873" s="208">
        <v>43</v>
      </c>
      <c r="D1873" s="209" t="s">
        <v>688</v>
      </c>
      <c r="E1873" s="210">
        <v>4365</v>
      </c>
      <c r="F1873" s="211" t="s">
        <v>748</v>
      </c>
      <c r="G1873" s="231" t="s">
        <v>1197</v>
      </c>
      <c r="H1873" s="72" t="s">
        <v>47</v>
      </c>
      <c r="I1873" s="223"/>
      <c r="J1873" s="73"/>
      <c r="K1873" s="73"/>
      <c r="L1873" s="73"/>
      <c r="M1873" s="74"/>
      <c r="N1873" s="247"/>
      <c r="O1873" s="306"/>
      <c r="P1873" s="105"/>
      <c r="Q1873" s="75"/>
      <c r="R1873" s="75"/>
      <c r="S1873" s="75"/>
      <c r="T1873" s="75"/>
      <c r="U1873" s="75"/>
      <c r="V1873" s="75"/>
      <c r="W1873" s="75"/>
      <c r="X1873" s="75"/>
      <c r="Y1873" s="76" t="str">
        <f>IF(ISNUMBER(VLOOKUP(Y1875,P$7:W$7,MATCH(Y1875,P$7:W$7))),VLOOKUP(Y1875,P$7:W$7,MATCH(Y1875,P$7:W$7)),IF(N1877=0,"No Data",IF(Y1875&gt;0,"&lt;100",0)))</f>
        <v>&lt;100</v>
      </c>
      <c r="Z1873" s="77" t="str">
        <f>IF(ISNUMBER(VLOOKUP(Z1877,P$7:W$7,MATCH(Z1877,P$7:W$7))),VLOOKUP(Z1877,P$7:W$7,MATCH(Z1877,P$7:W$7)),IF(N1877=0,"No Data",IF(Z1877&gt;0,"&lt;100",0)))</f>
        <v>&lt;100</v>
      </c>
      <c r="AA1873" s="106">
        <f>IF(ISNUMBER(Z1873),Z1873,0)</f>
        <v>0</v>
      </c>
      <c r="AB1873" s="75"/>
      <c r="AC1873" s="75"/>
      <c r="AD1873" s="75"/>
      <c r="AE1873" s="75"/>
      <c r="AF1873" s="75"/>
      <c r="AG1873" s="75"/>
      <c r="AH1873" s="75"/>
      <c r="AI1873" s="75"/>
      <c r="AJ1873" s="76">
        <f>IF(ISNUMBER(VLOOKUP(AJ1875,AB$7:AH$7,MATCH(AJ1875,AB$7:AH$7))),VLOOKUP(AJ1875,AB$7:AH$7,MATCH(AJ1875,AB$7:AH$7)),IF(N1877=0,"No Data",IF(AJ1875&gt;0,"&lt;50",0)))</f>
        <v>0</v>
      </c>
      <c r="AK1873" s="77">
        <f>IF(ISNUMBER(VLOOKUP(AK1877,AB$7:AH$7,MATCH(AK1877,AB$7:AH$7))),VLOOKUP(AK1877,AB$7:AH$7,MATCH(AK1877,AB$7:AH$7)),IF(N1877=0,"No Data",IF(AK1877&gt;0,"&lt;50",0)))</f>
        <v>0</v>
      </c>
      <c r="AL1873" s="106">
        <f>IF(ISNUMBER(AK1873),AK1873,0)</f>
        <v>0</v>
      </c>
      <c r="AM1873" s="75"/>
      <c r="AN1873" s="75"/>
      <c r="AO1873" s="75"/>
      <c r="AP1873" s="75"/>
      <c r="AQ1873" s="75"/>
      <c r="AR1873" s="75"/>
      <c r="AS1873" s="75"/>
      <c r="AT1873" s="75"/>
      <c r="AU1873" s="75"/>
      <c r="AV1873" s="75"/>
      <c r="AW1873" s="76">
        <f>IF(ISNUMBER(VLOOKUP(AW1875,AM$7:AU$7,MATCH(AW1875,AM$7:AU$7))),VLOOKUP(AW1875,AM$7:AU$7,MATCH(AW1875,AM$7:AU$7)),IF(N1877=0,"No Data",IF(AW1875&gt;0,"&lt;10",0)))</f>
        <v>1000</v>
      </c>
      <c r="AX1873" s="77">
        <f>IF(ISNUMBER(VLOOKUP(AX1877,AM$7:AU$7,MATCH(AX1877,AM$7:AU$7))),VLOOKUP(AX1877,AM$7:AU$7,MATCH(AX1877,AM$7:AU$7)),IF(N1877=0,"No Data",IF(AX1877&gt;0,"&lt;10",0)))</f>
        <v>1000</v>
      </c>
      <c r="AY1873" s="106">
        <f>IF(ISNUMBER(AX1873),AX1873,0)</f>
        <v>1000</v>
      </c>
      <c r="AZ1873" s="79"/>
      <c r="BA1873" s="80"/>
      <c r="BB1873" s="71"/>
      <c r="BC1873" s="54"/>
      <c r="BD1873" s="41">
        <v>4</v>
      </c>
      <c r="BE1873" s="52">
        <v>43</v>
      </c>
      <c r="BF1873" s="62">
        <v>4365</v>
      </c>
      <c r="BG1873" s="276" t="s">
        <v>47</v>
      </c>
    </row>
    <row r="1874" spans="1:59" s="63" customFormat="1" ht="12.75" x14ac:dyDescent="0.2">
      <c r="A1874" s="196">
        <v>4</v>
      </c>
      <c r="B1874" s="197" t="s">
        <v>422</v>
      </c>
      <c r="C1874" s="208">
        <v>43</v>
      </c>
      <c r="D1874" s="209" t="s">
        <v>688</v>
      </c>
      <c r="E1874" s="210">
        <v>4365</v>
      </c>
      <c r="F1874" s="211" t="s">
        <v>748</v>
      </c>
      <c r="G1874" s="231" t="s">
        <v>1197</v>
      </c>
      <c r="H1874" s="81" t="s">
        <v>48</v>
      </c>
      <c r="I1874" s="223"/>
      <c r="J1874" s="73"/>
      <c r="K1874" s="73"/>
      <c r="L1874" s="73"/>
      <c r="M1874" s="74"/>
      <c r="N1874" s="247"/>
      <c r="O1874" s="306"/>
      <c r="P1874" s="105"/>
      <c r="Q1874" s="75"/>
      <c r="R1874" s="75"/>
      <c r="S1874" s="75"/>
      <c r="T1874" s="75"/>
      <c r="U1874" s="75"/>
      <c r="V1874" s="75"/>
      <c r="W1874" s="75"/>
      <c r="X1874" s="75"/>
      <c r="Y1874" s="82">
        <f>MIN(X1878:X1883)</f>
        <v>0</v>
      </c>
      <c r="Z1874" s="83"/>
      <c r="AA1874" s="83"/>
      <c r="AB1874" s="75"/>
      <c r="AC1874" s="75"/>
      <c r="AD1874" s="75"/>
      <c r="AE1874" s="75"/>
      <c r="AF1874" s="75"/>
      <c r="AG1874" s="75"/>
      <c r="AH1874" s="75"/>
      <c r="AI1874" s="75"/>
      <c r="AJ1874" s="82">
        <f>MIN(AI1878:AI1883)</f>
        <v>0</v>
      </c>
      <c r="AK1874" s="83"/>
      <c r="AL1874" s="83"/>
      <c r="AM1874" s="75"/>
      <c r="AN1874" s="75"/>
      <c r="AO1874" s="75"/>
      <c r="AP1874" s="75"/>
      <c r="AQ1874" s="75"/>
      <c r="AR1874" s="75"/>
      <c r="AS1874" s="75"/>
      <c r="AT1874" s="75"/>
      <c r="AU1874" s="75"/>
      <c r="AV1874" s="75"/>
      <c r="AW1874" s="82">
        <f>MIN(AV1878:AV1883)</f>
        <v>25</v>
      </c>
      <c r="AX1874" s="83"/>
      <c r="AY1874" s="83"/>
      <c r="AZ1874" s="79"/>
      <c r="BA1874" s="80"/>
      <c r="BB1874" s="71"/>
      <c r="BC1874" s="54"/>
      <c r="BD1874" s="41">
        <v>4</v>
      </c>
      <c r="BE1874" s="52">
        <v>43</v>
      </c>
      <c r="BF1874" s="62">
        <v>4365</v>
      </c>
      <c r="BG1874" s="278" t="s">
        <v>48</v>
      </c>
    </row>
    <row r="1875" spans="1:59" s="63" customFormat="1" ht="12.75" x14ac:dyDescent="0.2">
      <c r="A1875" s="196">
        <v>4</v>
      </c>
      <c r="B1875" s="197" t="s">
        <v>422</v>
      </c>
      <c r="C1875" s="208">
        <v>43</v>
      </c>
      <c r="D1875" s="209" t="s">
        <v>688</v>
      </c>
      <c r="E1875" s="210">
        <v>4365</v>
      </c>
      <c r="F1875" s="211" t="s">
        <v>748</v>
      </c>
      <c r="G1875" s="231" t="s">
        <v>1197</v>
      </c>
      <c r="H1875" s="81" t="s">
        <v>49</v>
      </c>
      <c r="I1875" s="223"/>
      <c r="J1875" s="73"/>
      <c r="K1875" s="73"/>
      <c r="L1875" s="73"/>
      <c r="M1875" s="74"/>
      <c r="N1875" s="247"/>
      <c r="O1875" s="306"/>
      <c r="P1875" s="105"/>
      <c r="Q1875" s="75"/>
      <c r="R1875" s="75"/>
      <c r="S1875" s="75"/>
      <c r="T1875" s="75"/>
      <c r="U1875" s="75"/>
      <c r="V1875" s="75"/>
      <c r="W1875" s="75"/>
      <c r="X1875" s="75"/>
      <c r="Y1875" s="84">
        <f>IF(ISNUMBER(AVERAGE(X1878:X1883)),AVERAGE(X1878:X1883),0)</f>
        <v>66.666666666666671</v>
      </c>
      <c r="Z1875" s="83"/>
      <c r="AA1875" s="83"/>
      <c r="AB1875" s="75"/>
      <c r="AC1875" s="75"/>
      <c r="AD1875" s="75"/>
      <c r="AE1875" s="75"/>
      <c r="AF1875" s="75"/>
      <c r="AG1875" s="75"/>
      <c r="AH1875" s="75"/>
      <c r="AI1875" s="75"/>
      <c r="AJ1875" s="84">
        <f>IF(ISNUMBER(AVERAGE(AI1878:AI1883)),AVERAGE(AI1878:AI1883),0)</f>
        <v>0</v>
      </c>
      <c r="AK1875" s="83"/>
      <c r="AL1875" s="83"/>
      <c r="AM1875" s="75"/>
      <c r="AN1875" s="75"/>
      <c r="AO1875" s="75"/>
      <c r="AP1875" s="75"/>
      <c r="AQ1875" s="75"/>
      <c r="AR1875" s="75"/>
      <c r="AS1875" s="75"/>
      <c r="AT1875" s="75"/>
      <c r="AU1875" s="75"/>
      <c r="AV1875" s="75"/>
      <c r="AW1875" s="84">
        <f>IF(ISNUMBER(AVERAGE(AV1878:AV1883)),AVERAGE(AV1878:AV1883),0)</f>
        <v>1008.3333333333334</v>
      </c>
      <c r="AX1875" s="83"/>
      <c r="AY1875" s="83"/>
      <c r="AZ1875" s="79"/>
      <c r="BA1875" s="80"/>
      <c r="BB1875" s="71"/>
      <c r="BC1875" s="54"/>
      <c r="BD1875" s="41">
        <v>4</v>
      </c>
      <c r="BE1875" s="52">
        <v>43</v>
      </c>
      <c r="BF1875" s="62">
        <v>4365</v>
      </c>
      <c r="BG1875" s="278" t="s">
        <v>49</v>
      </c>
    </row>
    <row r="1876" spans="1:59" s="63" customFormat="1" ht="12.75" x14ac:dyDescent="0.2">
      <c r="A1876" s="196">
        <v>4</v>
      </c>
      <c r="B1876" s="197" t="s">
        <v>422</v>
      </c>
      <c r="C1876" s="208">
        <v>43</v>
      </c>
      <c r="D1876" s="209" t="s">
        <v>688</v>
      </c>
      <c r="E1876" s="210">
        <v>4365</v>
      </c>
      <c r="F1876" s="211" t="s">
        <v>748</v>
      </c>
      <c r="G1876" s="231" t="s">
        <v>1197</v>
      </c>
      <c r="H1876" s="81" t="s">
        <v>50</v>
      </c>
      <c r="I1876" s="223"/>
      <c r="J1876" s="73"/>
      <c r="K1876" s="73"/>
      <c r="L1876" s="73"/>
      <c r="M1876" s="74"/>
      <c r="N1876" s="247"/>
      <c r="O1876" s="306"/>
      <c r="P1876" s="105"/>
      <c r="Q1876" s="75"/>
      <c r="R1876" s="75"/>
      <c r="S1876" s="75"/>
      <c r="T1876" s="75"/>
      <c r="U1876" s="75"/>
      <c r="V1876" s="75"/>
      <c r="W1876" s="75"/>
      <c r="X1876" s="75"/>
      <c r="Y1876" s="84">
        <f>MAX(X1878:X1883)</f>
        <v>100</v>
      </c>
      <c r="Z1876" s="83"/>
      <c r="AA1876" s="83"/>
      <c r="AB1876" s="75"/>
      <c r="AC1876" s="75"/>
      <c r="AD1876" s="75"/>
      <c r="AE1876" s="75"/>
      <c r="AF1876" s="75"/>
      <c r="AG1876" s="75"/>
      <c r="AH1876" s="75"/>
      <c r="AI1876" s="75"/>
      <c r="AJ1876" s="84">
        <f>MAX(AI1878:AI1883)</f>
        <v>0</v>
      </c>
      <c r="AK1876" s="83"/>
      <c r="AL1876" s="83"/>
      <c r="AM1876" s="75"/>
      <c r="AN1876" s="75"/>
      <c r="AO1876" s="75"/>
      <c r="AP1876" s="75"/>
      <c r="AQ1876" s="75"/>
      <c r="AR1876" s="75"/>
      <c r="AS1876" s="75"/>
      <c r="AT1876" s="75"/>
      <c r="AU1876" s="75"/>
      <c r="AV1876" s="75"/>
      <c r="AW1876" s="84">
        <f>MAX(AV1878:AV1883)</f>
        <v>2500</v>
      </c>
      <c r="AX1876" s="83"/>
      <c r="AY1876" s="83"/>
      <c r="AZ1876" s="79"/>
      <c r="BA1876" s="80"/>
      <c r="BB1876" s="71"/>
      <c r="BC1876" s="54"/>
      <c r="BD1876" s="41">
        <v>4</v>
      </c>
      <c r="BE1876" s="52">
        <v>43</v>
      </c>
      <c r="BF1876" s="62">
        <v>4365</v>
      </c>
      <c r="BG1876" s="278" t="s">
        <v>50</v>
      </c>
    </row>
    <row r="1877" spans="1:59" s="63" customFormat="1" ht="12.75" x14ac:dyDescent="0.2">
      <c r="A1877" s="196">
        <v>4</v>
      </c>
      <c r="B1877" s="197" t="s">
        <v>422</v>
      </c>
      <c r="C1877" s="208">
        <v>43</v>
      </c>
      <c r="D1877" s="209" t="s">
        <v>688</v>
      </c>
      <c r="E1877" s="210">
        <v>4365</v>
      </c>
      <c r="F1877" s="211" t="s">
        <v>748</v>
      </c>
      <c r="G1877" s="231" t="s">
        <v>1197</v>
      </c>
      <c r="H1877" s="85" t="s">
        <v>51</v>
      </c>
      <c r="I1877" s="223"/>
      <c r="J1877" s="73"/>
      <c r="K1877" s="73"/>
      <c r="L1877" s="73"/>
      <c r="M1877" s="74"/>
      <c r="N1877" s="320">
        <f>SUM(N1878:N1883)</f>
        <v>3</v>
      </c>
      <c r="O1877" s="293">
        <f>SUM(O1878:O1883)</f>
        <v>1</v>
      </c>
      <c r="P1877" s="292"/>
      <c r="Q1877" s="87"/>
      <c r="R1877" s="87"/>
      <c r="S1877" s="87"/>
      <c r="T1877" s="87"/>
      <c r="U1877" s="87"/>
      <c r="V1877" s="87"/>
      <c r="W1877" s="87"/>
      <c r="X1877" s="87"/>
      <c r="Y1877" s="88"/>
      <c r="Z1877" s="119">
        <f>SUM(Z1878:Z1883)</f>
        <v>66.666666666666657</v>
      </c>
      <c r="AA1877" s="88"/>
      <c r="AB1877" s="87"/>
      <c r="AC1877" s="87"/>
      <c r="AD1877" s="87"/>
      <c r="AE1877" s="87"/>
      <c r="AF1877" s="87"/>
      <c r="AG1877" s="87"/>
      <c r="AH1877" s="87"/>
      <c r="AI1877" s="87"/>
      <c r="AJ1877" s="88"/>
      <c r="AK1877" s="119">
        <f>SUM(AK1878:AK1883)</f>
        <v>0</v>
      </c>
      <c r="AL1877" s="88"/>
      <c r="AM1877" s="87"/>
      <c r="AN1877" s="87"/>
      <c r="AO1877" s="87"/>
      <c r="AP1877" s="87"/>
      <c r="AQ1877" s="87"/>
      <c r="AR1877" s="87"/>
      <c r="AS1877" s="87"/>
      <c r="AT1877" s="87"/>
      <c r="AU1877" s="87"/>
      <c r="AV1877" s="87"/>
      <c r="AW1877" s="112"/>
      <c r="AX1877" s="119">
        <f>SUM(AX1878:AX1883)</f>
        <v>1008.3333333333333</v>
      </c>
      <c r="AY1877" s="88"/>
      <c r="AZ1877" s="79"/>
      <c r="BA1877" s="80"/>
      <c r="BB1877" s="71"/>
      <c r="BC1877" s="54"/>
      <c r="BD1877" s="41">
        <v>4</v>
      </c>
      <c r="BE1877" s="52">
        <v>43</v>
      </c>
      <c r="BF1877" s="62">
        <v>4365</v>
      </c>
      <c r="BG1877" s="279" t="s">
        <v>51</v>
      </c>
    </row>
    <row r="1878" spans="1:59" s="63" customFormat="1" ht="12.75" x14ac:dyDescent="0.2">
      <c r="A1878" s="196">
        <v>4</v>
      </c>
      <c r="B1878" s="197" t="s">
        <v>422</v>
      </c>
      <c r="C1878" s="208">
        <v>43</v>
      </c>
      <c r="D1878" s="209" t="s">
        <v>688</v>
      </c>
      <c r="E1878" s="210">
        <v>4365</v>
      </c>
      <c r="F1878" s="211" t="s">
        <v>748</v>
      </c>
      <c r="G1878" s="231" t="s">
        <v>1197</v>
      </c>
      <c r="H1878" s="89" t="s">
        <v>52</v>
      </c>
      <c r="I1878" s="90" t="s">
        <v>586</v>
      </c>
      <c r="J1878" s="90" t="s">
        <v>742</v>
      </c>
      <c r="K1878" s="90" t="s">
        <v>64</v>
      </c>
      <c r="L1878" s="90" t="s">
        <v>588</v>
      </c>
      <c r="M1878" s="91"/>
      <c r="N1878" s="312">
        <v>1</v>
      </c>
      <c r="O1878" s="313">
        <f>N1878/N$1877</f>
        <v>0.33333333333333331</v>
      </c>
      <c r="P1878" s="104"/>
      <c r="Q1878" s="92"/>
      <c r="R1878" s="92"/>
      <c r="S1878" s="92"/>
      <c r="T1878" s="92"/>
      <c r="U1878" s="92"/>
      <c r="V1878" s="92"/>
      <c r="W1878" s="92"/>
      <c r="X1878" s="109">
        <f>P1878*P$7+Q1878*Q$7+R1878*R$7+S1878*S$7+T1878*T$7+U1878*U$7+V1878*V$7+W1878*W$7</f>
        <v>0</v>
      </c>
      <c r="Y1878" s="83"/>
      <c r="Z1878" s="110">
        <f>X1878*$O1878</f>
        <v>0</v>
      </c>
      <c r="AA1878" s="111"/>
      <c r="AB1878" s="92"/>
      <c r="AC1878" s="92"/>
      <c r="AD1878" s="92"/>
      <c r="AE1878" s="92"/>
      <c r="AF1878" s="92"/>
      <c r="AG1878" s="92"/>
      <c r="AH1878" s="92"/>
      <c r="AI1878" s="109">
        <f>AB1878*AB$7+AC1878*AC$7+AD1878*AD$7+AE1878*AE$7+AF1878*AF$7+AG1878*AG$7+AH1878*AH$7</f>
        <v>0</v>
      </c>
      <c r="AJ1878" s="83"/>
      <c r="AK1878" s="110">
        <f>AI1878*$O1878</f>
        <v>0</v>
      </c>
      <c r="AL1878" s="111"/>
      <c r="AM1878" s="92"/>
      <c r="AN1878" s="92">
        <v>1</v>
      </c>
      <c r="AO1878" s="92"/>
      <c r="AP1878" s="92"/>
      <c r="AQ1878" s="92"/>
      <c r="AR1878" s="92"/>
      <c r="AS1878" s="92"/>
      <c r="AT1878" s="92"/>
      <c r="AU1878" s="92"/>
      <c r="AV1878" s="109">
        <f>AM1878*AM$7+AN1878*AN$7+AO1878*AO$7+AP1878*AP$7+AQ1878*AQ$7+AR1878*AR$7+AS1878*AS$7+AT1878*AT$7+AU1878*AU$7</f>
        <v>25</v>
      </c>
      <c r="AW1878" s="75"/>
      <c r="AX1878" s="110">
        <f>AV1878*$O1878</f>
        <v>8.3333333333333321</v>
      </c>
      <c r="AY1878" s="111"/>
      <c r="AZ1878" s="93"/>
      <c r="BA1878" s="94" t="s">
        <v>105</v>
      </c>
      <c r="BB1878" s="71"/>
      <c r="BC1878" s="54"/>
      <c r="BD1878" s="41">
        <v>4</v>
      </c>
      <c r="BE1878" s="52">
        <v>43</v>
      </c>
      <c r="BF1878" s="62">
        <v>4365</v>
      </c>
      <c r="BG1878" s="280" t="s">
        <v>52</v>
      </c>
    </row>
    <row r="1879" spans="1:59" s="63" customFormat="1" ht="36" x14ac:dyDescent="0.2">
      <c r="A1879" s="196">
        <v>4</v>
      </c>
      <c r="B1879" s="197" t="s">
        <v>422</v>
      </c>
      <c r="C1879" s="208">
        <v>43</v>
      </c>
      <c r="D1879" s="209" t="s">
        <v>688</v>
      </c>
      <c r="E1879" s="210">
        <v>4365</v>
      </c>
      <c r="F1879" s="211" t="s">
        <v>748</v>
      </c>
      <c r="G1879" s="231" t="s">
        <v>1197</v>
      </c>
      <c r="H1879" s="89"/>
      <c r="I1879" s="90" t="s">
        <v>611</v>
      </c>
      <c r="J1879" s="90" t="s">
        <v>737</v>
      </c>
      <c r="K1879" s="90" t="s">
        <v>64</v>
      </c>
      <c r="L1879" s="90" t="s">
        <v>119</v>
      </c>
      <c r="M1879" s="91"/>
      <c r="N1879" s="312">
        <v>1</v>
      </c>
      <c r="O1879" s="313">
        <f>N1879/N$1877</f>
        <v>0.33333333333333331</v>
      </c>
      <c r="P1879" s="104">
        <v>1</v>
      </c>
      <c r="Q1879" s="92"/>
      <c r="R1879" s="92"/>
      <c r="S1879" s="92"/>
      <c r="T1879" s="92"/>
      <c r="U1879" s="92"/>
      <c r="V1879" s="92"/>
      <c r="W1879" s="92"/>
      <c r="X1879" s="109">
        <f>P1879*P$7+Q1879*Q$7+R1879*R$7+S1879*S$7+T1879*T$7+U1879*U$7+V1879*V$7+W1879*W$7</f>
        <v>100</v>
      </c>
      <c r="Y1879" s="83"/>
      <c r="Z1879" s="110">
        <f>X1879*$O1879</f>
        <v>33.333333333333329</v>
      </c>
      <c r="AA1879" s="111"/>
      <c r="AB1879" s="92"/>
      <c r="AC1879" s="92"/>
      <c r="AD1879" s="92"/>
      <c r="AE1879" s="92"/>
      <c r="AF1879" s="92"/>
      <c r="AG1879" s="92"/>
      <c r="AH1879" s="92"/>
      <c r="AI1879" s="109">
        <f>AB1879*AB$7+AC1879*AC$7+AD1879*AD$7+AE1879*AE$7+AF1879*AF$7+AG1879*AG$7+AH1879*AH$7</f>
        <v>0</v>
      </c>
      <c r="AJ1879" s="83"/>
      <c r="AK1879" s="110">
        <f>AI1879*$O1879</f>
        <v>0</v>
      </c>
      <c r="AL1879" s="111"/>
      <c r="AM1879" s="92"/>
      <c r="AN1879" s="92"/>
      <c r="AO1879" s="92"/>
      <c r="AP1879" s="92"/>
      <c r="AQ1879" s="92"/>
      <c r="AR1879" s="92"/>
      <c r="AS1879" s="92"/>
      <c r="AT1879" s="92">
        <v>1</v>
      </c>
      <c r="AU1879" s="92"/>
      <c r="AV1879" s="109">
        <f>AM1879*AM$7+AN1879*AN$7+AO1879*AO$7+AP1879*AP$7+AQ1879*AQ$7+AR1879*AR$7+AS1879*AS$7+AT1879*AT$7+AU1879*AU$7</f>
        <v>2500</v>
      </c>
      <c r="AW1879" s="75"/>
      <c r="AX1879" s="110">
        <f>AV1879*$O1879</f>
        <v>833.33333333333326</v>
      </c>
      <c r="AY1879" s="111"/>
      <c r="AZ1879" s="93"/>
      <c r="BA1879" s="94" t="s">
        <v>62</v>
      </c>
      <c r="BB1879" s="71"/>
      <c r="BC1879" s="54"/>
      <c r="BD1879" s="41">
        <v>4</v>
      </c>
      <c r="BE1879" s="52">
        <v>43</v>
      </c>
      <c r="BF1879" s="62">
        <v>4365</v>
      </c>
      <c r="BG1879" s="280" t="s">
        <v>52</v>
      </c>
    </row>
    <row r="1880" spans="1:59" s="63" customFormat="1" ht="12.75" x14ac:dyDescent="0.2">
      <c r="A1880" s="196">
        <v>4</v>
      </c>
      <c r="B1880" s="197" t="s">
        <v>422</v>
      </c>
      <c r="C1880" s="208">
        <v>43</v>
      </c>
      <c r="D1880" s="209" t="s">
        <v>688</v>
      </c>
      <c r="E1880" s="210">
        <v>4365</v>
      </c>
      <c r="F1880" s="211" t="s">
        <v>748</v>
      </c>
      <c r="G1880" s="231" t="s">
        <v>1197</v>
      </c>
      <c r="H1880" s="89"/>
      <c r="I1880" s="90" t="s">
        <v>738</v>
      </c>
      <c r="J1880" s="90"/>
      <c r="K1880" s="90" t="s">
        <v>64</v>
      </c>
      <c r="L1880" s="90" t="s">
        <v>533</v>
      </c>
      <c r="M1880" s="91"/>
      <c r="N1880" s="312">
        <v>1</v>
      </c>
      <c r="O1880" s="313">
        <f>N1880/N$1877</f>
        <v>0.33333333333333331</v>
      </c>
      <c r="P1880" s="104">
        <v>1</v>
      </c>
      <c r="Q1880" s="92"/>
      <c r="R1880" s="92"/>
      <c r="S1880" s="92"/>
      <c r="T1880" s="92"/>
      <c r="U1880" s="92"/>
      <c r="V1880" s="92"/>
      <c r="W1880" s="92"/>
      <c r="X1880" s="109">
        <f>P1880*P$7+Q1880*Q$7+R1880*R$7+S1880*S$7+T1880*T$7+U1880*U$7+V1880*V$7+W1880*W$7</f>
        <v>100</v>
      </c>
      <c r="Y1880" s="83"/>
      <c r="Z1880" s="110">
        <f>X1880*$O1880</f>
        <v>33.333333333333329</v>
      </c>
      <c r="AA1880" s="111"/>
      <c r="AB1880" s="92"/>
      <c r="AC1880" s="92"/>
      <c r="AD1880" s="92"/>
      <c r="AE1880" s="92"/>
      <c r="AF1880" s="92"/>
      <c r="AG1880" s="92"/>
      <c r="AH1880" s="92"/>
      <c r="AI1880" s="109">
        <f>AB1880*AB$7+AC1880*AC$7+AD1880*AD$7+AE1880*AE$7+AF1880*AF$7+AG1880*AG$7+AH1880*AH$7</f>
        <v>0</v>
      </c>
      <c r="AJ1880" s="83"/>
      <c r="AK1880" s="110">
        <f>AI1880*$O1880</f>
        <v>0</v>
      </c>
      <c r="AL1880" s="111"/>
      <c r="AM1880" s="92"/>
      <c r="AN1880" s="92"/>
      <c r="AO1880" s="92"/>
      <c r="AP1880" s="92"/>
      <c r="AQ1880" s="92"/>
      <c r="AR1880" s="92">
        <v>1</v>
      </c>
      <c r="AS1880" s="92"/>
      <c r="AT1880" s="92"/>
      <c r="AU1880" s="92"/>
      <c r="AV1880" s="109">
        <f>AM1880*AM$7+AN1880*AN$7+AO1880*AO$7+AP1880*AP$7+AQ1880*AQ$7+AR1880*AR$7+AS1880*AS$7+AT1880*AT$7+AU1880*AU$7</f>
        <v>500</v>
      </c>
      <c r="AW1880" s="75"/>
      <c r="AX1880" s="110">
        <f>AV1880*$O1880</f>
        <v>166.66666666666666</v>
      </c>
      <c r="AY1880" s="111"/>
      <c r="AZ1880" s="93"/>
      <c r="BA1880" s="94" t="s">
        <v>62</v>
      </c>
      <c r="BB1880" s="71"/>
      <c r="BC1880" s="54"/>
      <c r="BD1880" s="41">
        <v>4</v>
      </c>
      <c r="BE1880" s="52">
        <v>43</v>
      </c>
      <c r="BF1880" s="62">
        <v>4365</v>
      </c>
      <c r="BG1880" s="280" t="s">
        <v>52</v>
      </c>
    </row>
    <row r="1881" spans="1:59" s="63" customFormat="1" ht="12.75" x14ac:dyDescent="0.2">
      <c r="A1881" s="196">
        <v>4</v>
      </c>
      <c r="B1881" s="197" t="s">
        <v>422</v>
      </c>
      <c r="C1881" s="208">
        <v>43</v>
      </c>
      <c r="D1881" s="209" t="s">
        <v>688</v>
      </c>
      <c r="E1881" s="210">
        <v>4365</v>
      </c>
      <c r="F1881" s="211" t="s">
        <v>748</v>
      </c>
      <c r="G1881" s="231" t="s">
        <v>1197</v>
      </c>
      <c r="H1881" s="65"/>
      <c r="I1881" s="222"/>
      <c r="J1881" s="66"/>
      <c r="K1881" s="66"/>
      <c r="L1881" s="66"/>
      <c r="M1881" s="64"/>
      <c r="N1881" s="304"/>
      <c r="O1881" s="305"/>
      <c r="P1881" s="127"/>
      <c r="Q1881" s="67"/>
      <c r="R1881" s="67"/>
      <c r="S1881" s="67"/>
      <c r="T1881" s="67"/>
      <c r="U1881" s="67"/>
      <c r="V1881" s="67"/>
      <c r="W1881" s="67"/>
      <c r="X1881" s="67"/>
      <c r="Y1881" s="68"/>
      <c r="Z1881" s="68"/>
      <c r="AA1881" s="68"/>
      <c r="AB1881" s="67"/>
      <c r="AC1881" s="67"/>
      <c r="AD1881" s="67"/>
      <c r="AE1881" s="67"/>
      <c r="AF1881" s="67"/>
      <c r="AG1881" s="67"/>
      <c r="AH1881" s="67"/>
      <c r="AI1881" s="67"/>
      <c r="AJ1881" s="68"/>
      <c r="AK1881" s="68"/>
      <c r="AL1881" s="68"/>
      <c r="AM1881" s="67"/>
      <c r="AN1881" s="67"/>
      <c r="AO1881" s="67"/>
      <c r="AP1881" s="67"/>
      <c r="AQ1881" s="67"/>
      <c r="AR1881" s="67"/>
      <c r="AS1881" s="67"/>
      <c r="AT1881" s="67"/>
      <c r="AU1881" s="67"/>
      <c r="AV1881" s="67"/>
      <c r="AW1881" s="67"/>
      <c r="AX1881" s="68"/>
      <c r="AY1881" s="68"/>
      <c r="AZ1881" s="69"/>
      <c r="BA1881" s="70"/>
      <c r="BB1881" s="71"/>
      <c r="BC1881" s="54"/>
      <c r="BD1881" s="41">
        <v>4</v>
      </c>
      <c r="BE1881" s="52">
        <v>43</v>
      </c>
      <c r="BF1881" s="62"/>
      <c r="BG1881" s="275"/>
    </row>
    <row r="1882" spans="1:59" s="63" customFormat="1" ht="12.75" x14ac:dyDescent="0.2">
      <c r="A1882" s="196">
        <v>4</v>
      </c>
      <c r="B1882" s="197" t="s">
        <v>422</v>
      </c>
      <c r="C1882" s="208">
        <v>43</v>
      </c>
      <c r="D1882" s="209" t="s">
        <v>688</v>
      </c>
      <c r="E1882" s="210">
        <v>4365</v>
      </c>
      <c r="F1882" s="211" t="s">
        <v>748</v>
      </c>
      <c r="G1882" s="230"/>
      <c r="H1882" s="56"/>
      <c r="I1882" s="221"/>
      <c r="J1882" s="57"/>
      <c r="K1882" s="57"/>
      <c r="L1882" s="57"/>
      <c r="M1882" s="55"/>
      <c r="N1882" s="303"/>
      <c r="O1882" s="245"/>
      <c r="P1882" s="122"/>
      <c r="Q1882" s="58"/>
      <c r="R1882" s="58"/>
      <c r="S1882" s="58"/>
      <c r="T1882" s="58"/>
      <c r="U1882" s="58"/>
      <c r="V1882" s="58"/>
      <c r="W1882" s="58"/>
      <c r="X1882" s="58"/>
      <c r="Y1882" s="59"/>
      <c r="Z1882" s="59"/>
      <c r="AA1882" s="59"/>
      <c r="AB1882" s="58"/>
      <c r="AC1882" s="58"/>
      <c r="AD1882" s="58"/>
      <c r="AE1882" s="58"/>
      <c r="AF1882" s="58"/>
      <c r="AG1882" s="58"/>
      <c r="AH1882" s="58"/>
      <c r="AI1882" s="58"/>
      <c r="AJ1882" s="59"/>
      <c r="AK1882" s="59"/>
      <c r="AL1882" s="59"/>
      <c r="AM1882" s="58"/>
      <c r="AN1882" s="58"/>
      <c r="AO1882" s="58"/>
      <c r="AP1882" s="58"/>
      <c r="AQ1882" s="58"/>
      <c r="AR1882" s="58"/>
      <c r="AS1882" s="58"/>
      <c r="AT1882" s="58"/>
      <c r="AU1882" s="58"/>
      <c r="AV1882" s="58"/>
      <c r="AW1882" s="58"/>
      <c r="AX1882" s="59"/>
      <c r="AY1882" s="59"/>
      <c r="AZ1882" s="60"/>
      <c r="BA1882" s="61"/>
      <c r="BB1882" s="54"/>
      <c r="BC1882" s="54"/>
      <c r="BD1882" s="41">
        <v>4</v>
      </c>
      <c r="BE1882" s="52">
        <v>43</v>
      </c>
      <c r="BF1882" s="62">
        <v>4365</v>
      </c>
      <c r="BG1882" s="274"/>
    </row>
    <row r="1883" spans="1:59" s="63" customFormat="1" ht="12.75" x14ac:dyDescent="0.2">
      <c r="A1883" s="196">
        <v>4</v>
      </c>
      <c r="B1883" s="197" t="s">
        <v>422</v>
      </c>
      <c r="C1883" s="208">
        <v>43</v>
      </c>
      <c r="D1883" s="209" t="s">
        <v>688</v>
      </c>
      <c r="E1883" s="210">
        <v>4365</v>
      </c>
      <c r="F1883" s="211" t="s">
        <v>748</v>
      </c>
      <c r="G1883" s="231"/>
      <c r="H1883" s="65"/>
      <c r="I1883" s="222"/>
      <c r="J1883" s="66"/>
      <c r="K1883" s="66"/>
      <c r="L1883" s="66"/>
      <c r="M1883" s="64"/>
      <c r="N1883" s="304"/>
      <c r="O1883" s="305"/>
      <c r="P1883" s="127"/>
      <c r="Q1883" s="67"/>
      <c r="R1883" s="67"/>
      <c r="S1883" s="67"/>
      <c r="T1883" s="67"/>
      <c r="U1883" s="67"/>
      <c r="V1883" s="67"/>
      <c r="W1883" s="67"/>
      <c r="X1883" s="67"/>
      <c r="Y1883" s="68"/>
      <c r="Z1883" s="68"/>
      <c r="AA1883" s="68"/>
      <c r="AB1883" s="67"/>
      <c r="AC1883" s="67"/>
      <c r="AD1883" s="67"/>
      <c r="AE1883" s="67"/>
      <c r="AF1883" s="67"/>
      <c r="AG1883" s="67"/>
      <c r="AH1883" s="67"/>
      <c r="AI1883" s="67"/>
      <c r="AJ1883" s="68"/>
      <c r="AK1883" s="68"/>
      <c r="AL1883" s="68"/>
      <c r="AM1883" s="67"/>
      <c r="AN1883" s="67"/>
      <c r="AO1883" s="67"/>
      <c r="AP1883" s="67"/>
      <c r="AQ1883" s="67"/>
      <c r="AR1883" s="67"/>
      <c r="AS1883" s="67"/>
      <c r="AT1883" s="67"/>
      <c r="AU1883" s="67"/>
      <c r="AV1883" s="67"/>
      <c r="AW1883" s="67"/>
      <c r="AX1883" s="68"/>
      <c r="AY1883" s="68"/>
      <c r="AZ1883" s="69"/>
      <c r="BA1883" s="70"/>
      <c r="BB1883" s="71"/>
      <c r="BC1883" s="54"/>
      <c r="BD1883" s="41">
        <v>4</v>
      </c>
      <c r="BE1883" s="52">
        <v>43</v>
      </c>
      <c r="BF1883" s="62">
        <v>4365</v>
      </c>
      <c r="BG1883" s="275"/>
    </row>
    <row r="1884" spans="1:59" s="63" customFormat="1" ht="12.75" x14ac:dyDescent="0.2">
      <c r="A1884" s="196">
        <v>4</v>
      </c>
      <c r="B1884" s="197" t="s">
        <v>422</v>
      </c>
      <c r="C1884" s="208">
        <v>43</v>
      </c>
      <c r="D1884" s="209" t="s">
        <v>688</v>
      </c>
      <c r="E1884" s="210">
        <v>4365</v>
      </c>
      <c r="F1884" s="211" t="s">
        <v>748</v>
      </c>
      <c r="G1884" s="231" t="s">
        <v>1195</v>
      </c>
      <c r="H1884" s="72" t="s">
        <v>1233</v>
      </c>
      <c r="I1884" s="223" t="s">
        <v>1249</v>
      </c>
      <c r="J1884" s="73"/>
      <c r="K1884" s="73"/>
      <c r="L1884" s="73"/>
      <c r="M1884" s="74"/>
      <c r="N1884" s="247"/>
      <c r="O1884" s="306"/>
      <c r="P1884" s="105"/>
      <c r="Q1884" s="75"/>
      <c r="R1884" s="75"/>
      <c r="S1884" s="75"/>
      <c r="T1884" s="75"/>
      <c r="U1884" s="75"/>
      <c r="V1884" s="75"/>
      <c r="W1884" s="75"/>
      <c r="X1884" s="75"/>
      <c r="Y1884" s="76" t="s">
        <v>1241</v>
      </c>
      <c r="Z1884" s="77" t="s">
        <v>1241</v>
      </c>
      <c r="AA1884" s="78">
        <f>AA$1190</f>
        <v>5000</v>
      </c>
      <c r="AB1884" s="75"/>
      <c r="AC1884" s="75"/>
      <c r="AD1884" s="75"/>
      <c r="AE1884" s="75"/>
      <c r="AF1884" s="75"/>
      <c r="AG1884" s="75"/>
      <c r="AH1884" s="75"/>
      <c r="AI1884" s="75"/>
      <c r="AJ1884" s="76" t="s">
        <v>1241</v>
      </c>
      <c r="AK1884" s="77" t="s">
        <v>1241</v>
      </c>
      <c r="AL1884" s="78">
        <f>AL$1190</f>
        <v>0</v>
      </c>
      <c r="AM1884" s="75"/>
      <c r="AN1884" s="75"/>
      <c r="AO1884" s="75"/>
      <c r="AP1884" s="75"/>
      <c r="AQ1884" s="75"/>
      <c r="AR1884" s="75"/>
      <c r="AS1884" s="75"/>
      <c r="AT1884" s="75"/>
      <c r="AU1884" s="75"/>
      <c r="AV1884" s="75"/>
      <c r="AW1884" s="76" t="s">
        <v>1241</v>
      </c>
      <c r="AX1884" s="77" t="s">
        <v>1241</v>
      </c>
      <c r="AY1884" s="78">
        <f>AY$1190</f>
        <v>500</v>
      </c>
      <c r="AZ1884" s="79"/>
      <c r="BA1884" s="80" t="str">
        <f>I1884</f>
        <v>&gt; see 4255, Insulating wall cladding</v>
      </c>
      <c r="BB1884" s="71"/>
      <c r="BC1884" s="54"/>
      <c r="BD1884" s="41">
        <v>4</v>
      </c>
      <c r="BE1884" s="52">
        <v>43</v>
      </c>
      <c r="BF1884" s="62"/>
      <c r="BG1884" s="276" t="str">
        <f>H1884</f>
        <v>Default Scenario (Link)</v>
      </c>
    </row>
    <row r="1885" spans="1:59" s="63" customFormat="1" ht="12.75" x14ac:dyDescent="0.2">
      <c r="A1885" s="196">
        <v>4</v>
      </c>
      <c r="B1885" s="197" t="s">
        <v>422</v>
      </c>
      <c r="C1885" s="208">
        <v>43</v>
      </c>
      <c r="D1885" s="209" t="s">
        <v>688</v>
      </c>
      <c r="E1885" s="210">
        <v>4365</v>
      </c>
      <c r="F1885" s="211" t="s">
        <v>748</v>
      </c>
      <c r="G1885" s="231"/>
      <c r="H1885" s="65"/>
      <c r="I1885" s="222"/>
      <c r="J1885" s="66"/>
      <c r="K1885" s="66"/>
      <c r="L1885" s="66"/>
      <c r="M1885" s="64"/>
      <c r="N1885" s="304"/>
      <c r="O1885" s="305"/>
      <c r="P1885" s="127"/>
      <c r="Q1885" s="67"/>
      <c r="R1885" s="67"/>
      <c r="S1885" s="67"/>
      <c r="T1885" s="67"/>
      <c r="U1885" s="67"/>
      <c r="V1885" s="67"/>
      <c r="W1885" s="67"/>
      <c r="X1885" s="67"/>
      <c r="Y1885" s="68"/>
      <c r="Z1885" s="68"/>
      <c r="AA1885" s="68"/>
      <c r="AB1885" s="67"/>
      <c r="AC1885" s="67"/>
      <c r="AD1885" s="67"/>
      <c r="AE1885" s="67"/>
      <c r="AF1885" s="67"/>
      <c r="AG1885" s="67"/>
      <c r="AH1885" s="67"/>
      <c r="AI1885" s="67"/>
      <c r="AJ1885" s="68"/>
      <c r="AK1885" s="68"/>
      <c r="AL1885" s="68"/>
      <c r="AM1885" s="67"/>
      <c r="AN1885" s="67"/>
      <c r="AO1885" s="67"/>
      <c r="AP1885" s="67"/>
      <c r="AQ1885" s="67"/>
      <c r="AR1885" s="67"/>
      <c r="AS1885" s="67"/>
      <c r="AT1885" s="67"/>
      <c r="AU1885" s="67"/>
      <c r="AV1885" s="67"/>
      <c r="AW1885" s="67"/>
      <c r="AX1885" s="68"/>
      <c r="AY1885" s="68"/>
      <c r="AZ1885" s="69"/>
      <c r="BA1885" s="70"/>
      <c r="BB1885" s="71"/>
      <c r="BC1885" s="54"/>
      <c r="BD1885" s="41">
        <v>4</v>
      </c>
      <c r="BE1885" s="52">
        <v>43</v>
      </c>
      <c r="BF1885" s="62">
        <v>4365</v>
      </c>
      <c r="BG1885" s="275"/>
    </row>
    <row r="1886" spans="1:59" s="63" customFormat="1" ht="12.75" x14ac:dyDescent="0.2">
      <c r="A1886" s="196">
        <v>4</v>
      </c>
      <c r="B1886" s="197" t="s">
        <v>422</v>
      </c>
      <c r="C1886" s="208">
        <v>43</v>
      </c>
      <c r="D1886" s="209" t="s">
        <v>688</v>
      </c>
      <c r="E1886" s="210">
        <v>4365</v>
      </c>
      <c r="F1886" s="211" t="s">
        <v>748</v>
      </c>
      <c r="G1886" s="230"/>
      <c r="H1886" s="56"/>
      <c r="I1886" s="221"/>
      <c r="J1886" s="57"/>
      <c r="K1886" s="57"/>
      <c r="L1886" s="57"/>
      <c r="M1886" s="55"/>
      <c r="N1886" s="303"/>
      <c r="O1886" s="245"/>
      <c r="P1886" s="122"/>
      <c r="Q1886" s="58"/>
      <c r="R1886" s="58"/>
      <c r="S1886" s="58"/>
      <c r="T1886" s="58"/>
      <c r="U1886" s="58"/>
      <c r="V1886" s="58"/>
      <c r="W1886" s="58"/>
      <c r="X1886" s="58"/>
      <c r="Y1886" s="59"/>
      <c r="Z1886" s="59"/>
      <c r="AA1886" s="59"/>
      <c r="AB1886" s="58"/>
      <c r="AC1886" s="58"/>
      <c r="AD1886" s="58"/>
      <c r="AE1886" s="58"/>
      <c r="AF1886" s="58"/>
      <c r="AG1886" s="58"/>
      <c r="AH1886" s="58"/>
      <c r="AI1886" s="58"/>
      <c r="AJ1886" s="59"/>
      <c r="AK1886" s="59"/>
      <c r="AL1886" s="59"/>
      <c r="AM1886" s="58"/>
      <c r="AN1886" s="58"/>
      <c r="AO1886" s="58"/>
      <c r="AP1886" s="58"/>
      <c r="AQ1886" s="58"/>
      <c r="AR1886" s="58"/>
      <c r="AS1886" s="58"/>
      <c r="AT1886" s="58"/>
      <c r="AU1886" s="58"/>
      <c r="AV1886" s="58"/>
      <c r="AW1886" s="58"/>
      <c r="AX1886" s="59"/>
      <c r="AY1886" s="59"/>
      <c r="AZ1886" s="60"/>
      <c r="BA1886" s="61"/>
      <c r="BB1886" s="54"/>
      <c r="BC1886" s="54"/>
      <c r="BD1886" s="41">
        <v>4</v>
      </c>
      <c r="BE1886" s="52">
        <v>43</v>
      </c>
      <c r="BF1886" s="62">
        <v>4365</v>
      </c>
      <c r="BG1886" s="274"/>
    </row>
    <row r="1887" spans="1:59" s="63" customFormat="1" ht="12.75" x14ac:dyDescent="0.2">
      <c r="A1887" s="196">
        <v>4</v>
      </c>
      <c r="B1887" s="197" t="s">
        <v>422</v>
      </c>
      <c r="C1887" s="208">
        <v>43</v>
      </c>
      <c r="D1887" s="209" t="s">
        <v>688</v>
      </c>
      <c r="E1887" s="210">
        <v>4365</v>
      </c>
      <c r="F1887" s="211" t="s">
        <v>748</v>
      </c>
      <c r="G1887" s="231"/>
      <c r="H1887" s="65"/>
      <c r="I1887" s="222"/>
      <c r="J1887" s="66"/>
      <c r="K1887" s="66"/>
      <c r="L1887" s="66"/>
      <c r="M1887" s="64"/>
      <c r="N1887" s="304"/>
      <c r="O1887" s="305"/>
      <c r="P1887" s="127"/>
      <c r="Q1887" s="67"/>
      <c r="R1887" s="67"/>
      <c r="S1887" s="67"/>
      <c r="T1887" s="67"/>
      <c r="U1887" s="67"/>
      <c r="V1887" s="67"/>
      <c r="W1887" s="67"/>
      <c r="X1887" s="67"/>
      <c r="Y1887" s="68"/>
      <c r="Z1887" s="68"/>
      <c r="AA1887" s="68"/>
      <c r="AB1887" s="67"/>
      <c r="AC1887" s="67"/>
      <c r="AD1887" s="67"/>
      <c r="AE1887" s="67"/>
      <c r="AF1887" s="67"/>
      <c r="AG1887" s="67"/>
      <c r="AH1887" s="67"/>
      <c r="AI1887" s="67"/>
      <c r="AJ1887" s="68"/>
      <c r="AK1887" s="68"/>
      <c r="AL1887" s="68"/>
      <c r="AM1887" s="67"/>
      <c r="AN1887" s="67"/>
      <c r="AO1887" s="67"/>
      <c r="AP1887" s="67"/>
      <c r="AQ1887" s="67"/>
      <c r="AR1887" s="67"/>
      <c r="AS1887" s="67"/>
      <c r="AT1887" s="67"/>
      <c r="AU1887" s="67"/>
      <c r="AV1887" s="67"/>
      <c r="AW1887" s="67"/>
      <c r="AX1887" s="68"/>
      <c r="AY1887" s="68"/>
      <c r="AZ1887" s="69"/>
      <c r="BA1887" s="70"/>
      <c r="BB1887" s="71"/>
      <c r="BC1887" s="54"/>
      <c r="BD1887" s="41">
        <v>4</v>
      </c>
      <c r="BE1887" s="52">
        <v>43</v>
      </c>
      <c r="BF1887" s="62"/>
      <c r="BG1887" s="275"/>
    </row>
    <row r="1888" spans="1:59" s="63" customFormat="1" ht="12.75" x14ac:dyDescent="0.2">
      <c r="A1888" s="196">
        <v>4</v>
      </c>
      <c r="B1888" s="197" t="s">
        <v>422</v>
      </c>
      <c r="C1888" s="208">
        <v>43</v>
      </c>
      <c r="D1888" s="209" t="s">
        <v>688</v>
      </c>
      <c r="E1888" s="210">
        <v>4365</v>
      </c>
      <c r="F1888" s="211" t="s">
        <v>748</v>
      </c>
      <c r="G1888" s="231" t="s">
        <v>741</v>
      </c>
      <c r="H1888" s="72" t="s">
        <v>1233</v>
      </c>
      <c r="I1888" s="223" t="s">
        <v>1247</v>
      </c>
      <c r="J1888" s="73"/>
      <c r="K1888" s="73"/>
      <c r="L1888" s="73"/>
      <c r="M1888" s="74"/>
      <c r="N1888" s="247"/>
      <c r="O1888" s="306"/>
      <c r="P1888" s="105"/>
      <c r="Q1888" s="75"/>
      <c r="R1888" s="75"/>
      <c r="S1888" s="75"/>
      <c r="T1888" s="75"/>
      <c r="U1888" s="75"/>
      <c r="V1888" s="75"/>
      <c r="W1888" s="75"/>
      <c r="X1888" s="75"/>
      <c r="Y1888" s="76" t="s">
        <v>1241</v>
      </c>
      <c r="Z1888" s="77" t="s">
        <v>1241</v>
      </c>
      <c r="AA1888" s="78">
        <f>AA$2549</f>
        <v>5000</v>
      </c>
      <c r="AB1888" s="75"/>
      <c r="AC1888" s="75"/>
      <c r="AD1888" s="75"/>
      <c r="AE1888" s="75"/>
      <c r="AF1888" s="75"/>
      <c r="AG1888" s="75"/>
      <c r="AH1888" s="75"/>
      <c r="AI1888" s="75"/>
      <c r="AJ1888" s="76" t="s">
        <v>1241</v>
      </c>
      <c r="AK1888" s="77" t="s">
        <v>1241</v>
      </c>
      <c r="AL1888" s="78">
        <f>AL$2549</f>
        <v>0</v>
      </c>
      <c r="AM1888" s="75"/>
      <c r="AN1888" s="75"/>
      <c r="AO1888" s="75"/>
      <c r="AP1888" s="75"/>
      <c r="AQ1888" s="75"/>
      <c r="AR1888" s="75"/>
      <c r="AS1888" s="75"/>
      <c r="AT1888" s="75"/>
      <c r="AU1888" s="75"/>
      <c r="AV1888" s="75"/>
      <c r="AW1888" s="76" t="s">
        <v>1241</v>
      </c>
      <c r="AX1888" s="77" t="s">
        <v>1241</v>
      </c>
      <c r="AY1888" s="78">
        <f>AY$2549</f>
        <v>500</v>
      </c>
      <c r="AZ1888" s="79"/>
      <c r="BA1888" s="80" t="str">
        <f>I1888</f>
        <v>&gt; see 4711, Thermal insulation</v>
      </c>
      <c r="BB1888" s="71"/>
      <c r="BC1888" s="54"/>
      <c r="BD1888" s="41">
        <v>4</v>
      </c>
      <c r="BE1888" s="52">
        <v>43</v>
      </c>
      <c r="BF1888" s="62">
        <v>4365</v>
      </c>
      <c r="BG1888" s="276" t="str">
        <f>H1888</f>
        <v>Default Scenario (Link)</v>
      </c>
    </row>
    <row r="1889" spans="1:59" s="63" customFormat="1" ht="12.75" x14ac:dyDescent="0.2">
      <c r="A1889" s="196">
        <v>4</v>
      </c>
      <c r="B1889" s="197" t="s">
        <v>422</v>
      </c>
      <c r="C1889" s="208">
        <v>43</v>
      </c>
      <c r="D1889" s="209" t="s">
        <v>688</v>
      </c>
      <c r="E1889" s="210">
        <v>4365</v>
      </c>
      <c r="F1889" s="211" t="s">
        <v>748</v>
      </c>
      <c r="G1889" s="231"/>
      <c r="H1889" s="65"/>
      <c r="I1889" s="222"/>
      <c r="J1889" s="66"/>
      <c r="K1889" s="66"/>
      <c r="L1889" s="66"/>
      <c r="M1889" s="64"/>
      <c r="N1889" s="304"/>
      <c r="O1889" s="305"/>
      <c r="P1889" s="127"/>
      <c r="Q1889" s="67"/>
      <c r="R1889" s="67"/>
      <c r="S1889" s="67"/>
      <c r="T1889" s="67"/>
      <c r="U1889" s="67"/>
      <c r="V1889" s="67"/>
      <c r="W1889" s="67"/>
      <c r="X1889" s="67"/>
      <c r="Y1889" s="68"/>
      <c r="Z1889" s="68"/>
      <c r="AA1889" s="68"/>
      <c r="AB1889" s="67"/>
      <c r="AC1889" s="67"/>
      <c r="AD1889" s="67"/>
      <c r="AE1889" s="67"/>
      <c r="AF1889" s="67"/>
      <c r="AG1889" s="67"/>
      <c r="AH1889" s="67"/>
      <c r="AI1889" s="67"/>
      <c r="AJ1889" s="68"/>
      <c r="AK1889" s="68"/>
      <c r="AL1889" s="68"/>
      <c r="AM1889" s="67"/>
      <c r="AN1889" s="67"/>
      <c r="AO1889" s="67"/>
      <c r="AP1889" s="67"/>
      <c r="AQ1889" s="67"/>
      <c r="AR1889" s="67"/>
      <c r="AS1889" s="67"/>
      <c r="AT1889" s="67"/>
      <c r="AU1889" s="67"/>
      <c r="AV1889" s="67"/>
      <c r="AW1889" s="67"/>
      <c r="AX1889" s="68"/>
      <c r="AY1889" s="68"/>
      <c r="AZ1889" s="69"/>
      <c r="BA1889" s="70"/>
      <c r="BB1889" s="71"/>
      <c r="BC1889" s="54"/>
      <c r="BD1889" s="41">
        <v>4</v>
      </c>
      <c r="BE1889" s="52">
        <v>43</v>
      </c>
      <c r="BF1889" s="62">
        <v>4365</v>
      </c>
      <c r="BG1889" s="275"/>
    </row>
    <row r="1890" spans="1:59" s="63" customFormat="1" ht="12.75" x14ac:dyDescent="0.2">
      <c r="A1890" s="196">
        <v>4</v>
      </c>
      <c r="B1890" s="197" t="s">
        <v>422</v>
      </c>
      <c r="C1890" s="208">
        <v>43</v>
      </c>
      <c r="D1890" s="209" t="s">
        <v>688</v>
      </c>
      <c r="E1890" s="210">
        <v>4365</v>
      </c>
      <c r="F1890" s="211" t="s">
        <v>748</v>
      </c>
      <c r="G1890" s="230"/>
      <c r="H1890" s="56"/>
      <c r="I1890" s="221"/>
      <c r="J1890" s="57"/>
      <c r="K1890" s="57"/>
      <c r="L1890" s="57"/>
      <c r="M1890" s="55"/>
      <c r="N1890" s="303"/>
      <c r="O1890" s="245"/>
      <c r="P1890" s="122"/>
      <c r="Q1890" s="58"/>
      <c r="R1890" s="58"/>
      <c r="S1890" s="58"/>
      <c r="T1890" s="58"/>
      <c r="U1890" s="58"/>
      <c r="V1890" s="58"/>
      <c r="W1890" s="58"/>
      <c r="X1890" s="58"/>
      <c r="Y1890" s="59"/>
      <c r="Z1890" s="59"/>
      <c r="AA1890" s="59"/>
      <c r="AB1890" s="58"/>
      <c r="AC1890" s="58"/>
      <c r="AD1890" s="58"/>
      <c r="AE1890" s="58"/>
      <c r="AF1890" s="58"/>
      <c r="AG1890" s="58"/>
      <c r="AH1890" s="58"/>
      <c r="AI1890" s="58"/>
      <c r="AJ1890" s="59"/>
      <c r="AK1890" s="59"/>
      <c r="AL1890" s="59"/>
      <c r="AM1890" s="58"/>
      <c r="AN1890" s="58"/>
      <c r="AO1890" s="58"/>
      <c r="AP1890" s="58"/>
      <c r="AQ1890" s="58"/>
      <c r="AR1890" s="58"/>
      <c r="AS1890" s="58"/>
      <c r="AT1890" s="58"/>
      <c r="AU1890" s="58"/>
      <c r="AV1890" s="58"/>
      <c r="AW1890" s="58"/>
      <c r="AX1890" s="59"/>
      <c r="AY1890" s="59"/>
      <c r="AZ1890" s="60"/>
      <c r="BA1890" s="61"/>
      <c r="BB1890" s="54"/>
      <c r="BC1890" s="54"/>
      <c r="BD1890" s="41">
        <v>4</v>
      </c>
      <c r="BE1890" s="52">
        <v>43</v>
      </c>
      <c r="BF1890" s="62"/>
      <c r="BG1890" s="274"/>
    </row>
    <row r="1891" spans="1:59" s="63" customFormat="1" ht="12.75" x14ac:dyDescent="0.2">
      <c r="A1891" s="196">
        <v>4</v>
      </c>
      <c r="B1891" s="197" t="s">
        <v>422</v>
      </c>
      <c r="C1891" s="208">
        <v>43</v>
      </c>
      <c r="D1891" s="209" t="s">
        <v>688</v>
      </c>
      <c r="E1891" s="210">
        <v>4365</v>
      </c>
      <c r="F1891" s="211" t="s">
        <v>748</v>
      </c>
      <c r="G1891" s="231"/>
      <c r="H1891" s="65"/>
      <c r="I1891" s="222"/>
      <c r="J1891" s="66"/>
      <c r="K1891" s="66"/>
      <c r="L1891" s="66"/>
      <c r="M1891" s="64"/>
      <c r="N1891" s="304"/>
      <c r="O1891" s="305"/>
      <c r="P1891" s="127"/>
      <c r="Q1891" s="67"/>
      <c r="R1891" s="67"/>
      <c r="S1891" s="67"/>
      <c r="T1891" s="67"/>
      <c r="U1891" s="67"/>
      <c r="V1891" s="67"/>
      <c r="W1891" s="67"/>
      <c r="X1891" s="67"/>
      <c r="Y1891" s="68"/>
      <c r="Z1891" s="68"/>
      <c r="AA1891" s="68"/>
      <c r="AB1891" s="67"/>
      <c r="AC1891" s="67"/>
      <c r="AD1891" s="67"/>
      <c r="AE1891" s="67"/>
      <c r="AF1891" s="67"/>
      <c r="AG1891" s="67"/>
      <c r="AH1891" s="67"/>
      <c r="AI1891" s="67"/>
      <c r="AJ1891" s="68"/>
      <c r="AK1891" s="68"/>
      <c r="AL1891" s="68"/>
      <c r="AM1891" s="67"/>
      <c r="AN1891" s="67"/>
      <c r="AO1891" s="67"/>
      <c r="AP1891" s="67"/>
      <c r="AQ1891" s="67"/>
      <c r="AR1891" s="67"/>
      <c r="AS1891" s="67"/>
      <c r="AT1891" s="67"/>
      <c r="AU1891" s="67"/>
      <c r="AV1891" s="67"/>
      <c r="AW1891" s="67"/>
      <c r="AX1891" s="68"/>
      <c r="AY1891" s="68"/>
      <c r="AZ1891" s="69"/>
      <c r="BA1891" s="70"/>
      <c r="BB1891" s="71"/>
      <c r="BC1891" s="54"/>
      <c r="BD1891" s="41">
        <v>4</v>
      </c>
      <c r="BE1891" s="52">
        <v>43</v>
      </c>
      <c r="BF1891" s="62">
        <v>4365</v>
      </c>
      <c r="BG1891" s="275"/>
    </row>
    <row r="1892" spans="1:59" s="63" customFormat="1" ht="12.75" x14ac:dyDescent="0.2">
      <c r="A1892" s="196">
        <v>4</v>
      </c>
      <c r="B1892" s="197" t="s">
        <v>422</v>
      </c>
      <c r="C1892" s="208">
        <v>43</v>
      </c>
      <c r="D1892" s="209" t="s">
        <v>688</v>
      </c>
      <c r="E1892" s="210">
        <v>4365</v>
      </c>
      <c r="F1892" s="211" t="s">
        <v>748</v>
      </c>
      <c r="G1892" s="231" t="s">
        <v>360</v>
      </c>
      <c r="H1892" s="72" t="s">
        <v>1233</v>
      </c>
      <c r="I1892" s="223" t="s">
        <v>1250</v>
      </c>
      <c r="J1892" s="73"/>
      <c r="K1892" s="73"/>
      <c r="L1892" s="73"/>
      <c r="M1892" s="74"/>
      <c r="N1892" s="247"/>
      <c r="O1892" s="306"/>
      <c r="P1892" s="105"/>
      <c r="Q1892" s="75"/>
      <c r="R1892" s="75"/>
      <c r="S1892" s="75"/>
      <c r="T1892" s="75"/>
      <c r="U1892" s="75"/>
      <c r="V1892" s="75"/>
      <c r="W1892" s="75"/>
      <c r="X1892" s="75"/>
      <c r="Y1892" s="76" t="s">
        <v>1241</v>
      </c>
      <c r="Z1892" s="77" t="s">
        <v>1241</v>
      </c>
      <c r="AA1892" s="78">
        <f>AA$970</f>
        <v>10000</v>
      </c>
      <c r="AB1892" s="75"/>
      <c r="AC1892" s="75"/>
      <c r="AD1892" s="75"/>
      <c r="AE1892" s="75"/>
      <c r="AF1892" s="75"/>
      <c r="AG1892" s="75"/>
      <c r="AH1892" s="75"/>
      <c r="AI1892" s="75"/>
      <c r="AJ1892" s="76" t="s">
        <v>1241</v>
      </c>
      <c r="AK1892" s="77" t="s">
        <v>1241</v>
      </c>
      <c r="AL1892" s="78">
        <f>IF(ISNUMBER(AK1892),AK1892,0)</f>
        <v>0</v>
      </c>
      <c r="AM1892" s="75"/>
      <c r="AN1892" s="75"/>
      <c r="AO1892" s="75"/>
      <c r="AP1892" s="75"/>
      <c r="AQ1892" s="75"/>
      <c r="AR1892" s="75"/>
      <c r="AS1892" s="75"/>
      <c r="AT1892" s="75"/>
      <c r="AU1892" s="75"/>
      <c r="AV1892" s="75"/>
      <c r="AW1892" s="76" t="s">
        <v>1241</v>
      </c>
      <c r="AX1892" s="77" t="s">
        <v>1241</v>
      </c>
      <c r="AY1892" s="78">
        <f>AY$970</f>
        <v>250</v>
      </c>
      <c r="AZ1892" s="79"/>
      <c r="BA1892" s="80" t="str">
        <f>I1892</f>
        <v>&gt; see 4223, Plywood cladding</v>
      </c>
      <c r="BB1892" s="71"/>
      <c r="BC1892" s="54"/>
      <c r="BD1892" s="41">
        <v>4</v>
      </c>
      <c r="BE1892" s="52">
        <v>43</v>
      </c>
      <c r="BF1892" s="62">
        <v>4365</v>
      </c>
      <c r="BG1892" s="276" t="str">
        <f>H1892</f>
        <v>Default Scenario (Link)</v>
      </c>
    </row>
    <row r="1893" spans="1:59" s="63" customFormat="1" ht="12.75" x14ac:dyDescent="0.2">
      <c r="A1893" s="196">
        <v>4</v>
      </c>
      <c r="B1893" s="197" t="s">
        <v>422</v>
      </c>
      <c r="C1893" s="208">
        <v>43</v>
      </c>
      <c r="D1893" s="209" t="s">
        <v>688</v>
      </c>
      <c r="E1893" s="210">
        <v>4365</v>
      </c>
      <c r="F1893" s="211" t="s">
        <v>748</v>
      </c>
      <c r="G1893" s="231"/>
      <c r="H1893" s="65"/>
      <c r="I1893" s="222"/>
      <c r="J1893" s="66"/>
      <c r="K1893" s="66"/>
      <c r="L1893" s="66"/>
      <c r="M1893" s="64"/>
      <c r="N1893" s="304"/>
      <c r="O1893" s="305"/>
      <c r="P1893" s="127"/>
      <c r="Q1893" s="67"/>
      <c r="R1893" s="67"/>
      <c r="S1893" s="67"/>
      <c r="T1893" s="67"/>
      <c r="U1893" s="67"/>
      <c r="V1893" s="67"/>
      <c r="W1893" s="67"/>
      <c r="X1893" s="67"/>
      <c r="Y1893" s="68"/>
      <c r="Z1893" s="68"/>
      <c r="AA1893" s="68"/>
      <c r="AB1893" s="67"/>
      <c r="AC1893" s="67"/>
      <c r="AD1893" s="67"/>
      <c r="AE1893" s="67"/>
      <c r="AF1893" s="67"/>
      <c r="AG1893" s="67"/>
      <c r="AH1893" s="67"/>
      <c r="AI1893" s="67"/>
      <c r="AJ1893" s="68"/>
      <c r="AK1893" s="68"/>
      <c r="AL1893" s="68"/>
      <c r="AM1893" s="67"/>
      <c r="AN1893" s="67"/>
      <c r="AO1893" s="67"/>
      <c r="AP1893" s="67"/>
      <c r="AQ1893" s="67"/>
      <c r="AR1893" s="67"/>
      <c r="AS1893" s="67"/>
      <c r="AT1893" s="67"/>
      <c r="AU1893" s="67"/>
      <c r="AV1893" s="67"/>
      <c r="AW1893" s="67"/>
      <c r="AX1893" s="68"/>
      <c r="AY1893" s="68"/>
      <c r="AZ1893" s="69"/>
      <c r="BA1893" s="70"/>
      <c r="BB1893" s="71"/>
      <c r="BC1893" s="54"/>
      <c r="BD1893" s="41">
        <v>4</v>
      </c>
      <c r="BE1893" s="52">
        <v>43</v>
      </c>
      <c r="BF1893" s="62"/>
      <c r="BG1893" s="275"/>
    </row>
    <row r="1894" spans="1:59" s="63" customFormat="1" ht="12.75" x14ac:dyDescent="0.2">
      <c r="A1894" s="196">
        <v>4</v>
      </c>
      <c r="B1894" s="197" t="s">
        <v>422</v>
      </c>
      <c r="C1894" s="208">
        <v>43</v>
      </c>
      <c r="D1894" s="209" t="s">
        <v>688</v>
      </c>
      <c r="E1894" s="210">
        <v>4365</v>
      </c>
      <c r="F1894" s="211" t="s">
        <v>748</v>
      </c>
      <c r="G1894" s="230"/>
      <c r="H1894" s="56"/>
      <c r="I1894" s="221"/>
      <c r="J1894" s="57"/>
      <c r="K1894" s="57"/>
      <c r="L1894" s="57"/>
      <c r="M1894" s="55"/>
      <c r="N1894" s="303"/>
      <c r="O1894" s="245"/>
      <c r="P1894" s="122"/>
      <c r="Q1894" s="58"/>
      <c r="R1894" s="58"/>
      <c r="S1894" s="58"/>
      <c r="T1894" s="58"/>
      <c r="U1894" s="58"/>
      <c r="V1894" s="58"/>
      <c r="W1894" s="58"/>
      <c r="X1894" s="58"/>
      <c r="Y1894" s="59"/>
      <c r="Z1894" s="59"/>
      <c r="AA1894" s="59"/>
      <c r="AB1894" s="58"/>
      <c r="AC1894" s="58"/>
      <c r="AD1894" s="58"/>
      <c r="AE1894" s="58"/>
      <c r="AF1894" s="58"/>
      <c r="AG1894" s="58"/>
      <c r="AH1894" s="58"/>
      <c r="AI1894" s="58"/>
      <c r="AJ1894" s="59"/>
      <c r="AK1894" s="59"/>
      <c r="AL1894" s="59"/>
      <c r="AM1894" s="58"/>
      <c r="AN1894" s="58"/>
      <c r="AO1894" s="58"/>
      <c r="AP1894" s="58"/>
      <c r="AQ1894" s="58"/>
      <c r="AR1894" s="58"/>
      <c r="AS1894" s="58"/>
      <c r="AT1894" s="58"/>
      <c r="AU1894" s="58"/>
      <c r="AV1894" s="58"/>
      <c r="AW1894" s="58"/>
      <c r="AX1894" s="59"/>
      <c r="AY1894" s="59"/>
      <c r="AZ1894" s="60"/>
      <c r="BA1894" s="61"/>
      <c r="BB1894" s="54"/>
      <c r="BC1894" s="54"/>
      <c r="BD1894" s="41">
        <v>4</v>
      </c>
      <c r="BE1894" s="52">
        <v>43</v>
      </c>
      <c r="BF1894" s="62">
        <v>4365</v>
      </c>
      <c r="BG1894" s="274"/>
    </row>
    <row r="1895" spans="1:59" x14ac:dyDescent="0.25">
      <c r="A1895" s="196">
        <v>4</v>
      </c>
      <c r="B1895" s="197" t="s">
        <v>422</v>
      </c>
      <c r="C1895" s="208">
        <v>43</v>
      </c>
      <c r="D1895" s="209" t="s">
        <v>688</v>
      </c>
      <c r="E1895" s="212">
        <v>4371</v>
      </c>
      <c r="F1895" s="213" t="s">
        <v>749</v>
      </c>
      <c r="G1895" s="234"/>
      <c r="H1895" s="138"/>
      <c r="I1895" s="224"/>
      <c r="J1895" s="98"/>
      <c r="K1895" s="98"/>
      <c r="L1895" s="98"/>
      <c r="M1895" s="137"/>
      <c r="N1895" s="322"/>
      <c r="O1895" s="323"/>
      <c r="P1895" s="139"/>
      <c r="Q1895" s="139"/>
      <c r="R1895" s="139"/>
      <c r="S1895" s="139"/>
      <c r="T1895" s="139"/>
      <c r="U1895" s="139"/>
      <c r="V1895" s="139"/>
      <c r="W1895" s="139"/>
      <c r="X1895" s="139"/>
      <c r="Y1895" s="100"/>
      <c r="Z1895" s="125"/>
      <c r="AA1895" s="125"/>
      <c r="AB1895" s="139"/>
      <c r="AC1895" s="139"/>
      <c r="AD1895" s="139"/>
      <c r="AE1895" s="139"/>
      <c r="AF1895" s="139"/>
      <c r="AG1895" s="139"/>
      <c r="AH1895" s="139"/>
      <c r="AI1895" s="139"/>
      <c r="AJ1895" s="100"/>
      <c r="AK1895" s="125"/>
      <c r="AL1895" s="125"/>
      <c r="AM1895" s="139"/>
      <c r="AN1895" s="139"/>
      <c r="AO1895" s="139"/>
      <c r="AP1895" s="139"/>
      <c r="AQ1895" s="139"/>
      <c r="AR1895" s="139"/>
      <c r="AS1895" s="139"/>
      <c r="AT1895" s="139"/>
      <c r="AU1895" s="139"/>
      <c r="AV1895" s="139"/>
      <c r="AW1895" s="99"/>
      <c r="AX1895" s="125"/>
      <c r="AY1895" s="100"/>
      <c r="AZ1895" s="140"/>
      <c r="BA1895" s="141"/>
      <c r="BB1895" s="136"/>
      <c r="BC1895" s="136"/>
      <c r="BD1895" s="41">
        <v>4</v>
      </c>
      <c r="BE1895" s="52">
        <v>43</v>
      </c>
      <c r="BF1895" s="103">
        <v>4371</v>
      </c>
      <c r="BG1895" s="283"/>
    </row>
    <row r="1896" spans="1:59" s="63" customFormat="1" ht="12.75" x14ac:dyDescent="0.2">
      <c r="A1896" s="196">
        <v>4</v>
      </c>
      <c r="B1896" s="197" t="s">
        <v>422</v>
      </c>
      <c r="C1896" s="208">
        <v>43</v>
      </c>
      <c r="D1896" s="209" t="s">
        <v>688</v>
      </c>
      <c r="E1896" s="212">
        <v>4371</v>
      </c>
      <c r="F1896" s="213" t="s">
        <v>749</v>
      </c>
      <c r="G1896" s="232"/>
      <c r="H1896" s="97"/>
      <c r="I1896" s="224"/>
      <c r="J1896" s="98"/>
      <c r="K1896" s="98"/>
      <c r="L1896" s="98"/>
      <c r="M1896" s="96"/>
      <c r="N1896" s="307"/>
      <c r="O1896" s="246"/>
      <c r="P1896" s="124"/>
      <c r="Q1896" s="99"/>
      <c r="R1896" s="99"/>
      <c r="S1896" s="99"/>
      <c r="T1896" s="99"/>
      <c r="U1896" s="99"/>
      <c r="V1896" s="99"/>
      <c r="W1896" s="99"/>
      <c r="X1896" s="99"/>
      <c r="Y1896" s="100"/>
      <c r="Z1896" s="100"/>
      <c r="AA1896" s="100"/>
      <c r="AB1896" s="99"/>
      <c r="AC1896" s="99"/>
      <c r="AD1896" s="99"/>
      <c r="AE1896" s="99"/>
      <c r="AF1896" s="99"/>
      <c r="AG1896" s="99"/>
      <c r="AH1896" s="99"/>
      <c r="AI1896" s="99"/>
      <c r="AJ1896" s="100"/>
      <c r="AK1896" s="100"/>
      <c r="AL1896" s="100"/>
      <c r="AM1896" s="99"/>
      <c r="AN1896" s="99"/>
      <c r="AO1896" s="99"/>
      <c r="AP1896" s="99"/>
      <c r="AQ1896" s="99"/>
      <c r="AR1896" s="99"/>
      <c r="AS1896" s="99"/>
      <c r="AT1896" s="99"/>
      <c r="AU1896" s="99"/>
      <c r="AV1896" s="99"/>
      <c r="AW1896" s="99"/>
      <c r="AX1896" s="100"/>
      <c r="AY1896" s="100"/>
      <c r="AZ1896" s="101"/>
      <c r="BA1896" s="102"/>
      <c r="BB1896" s="95"/>
      <c r="BC1896" s="95"/>
      <c r="BD1896" s="41">
        <v>4</v>
      </c>
      <c r="BE1896" s="52">
        <v>43</v>
      </c>
      <c r="BF1896" s="103">
        <v>4371</v>
      </c>
      <c r="BG1896" s="277"/>
    </row>
    <row r="1897" spans="1:59" s="63" customFormat="1" ht="12.75" x14ac:dyDescent="0.2">
      <c r="A1897" s="196">
        <v>4</v>
      </c>
      <c r="B1897" s="197" t="s">
        <v>422</v>
      </c>
      <c r="C1897" s="208">
        <v>43</v>
      </c>
      <c r="D1897" s="209" t="s">
        <v>688</v>
      </c>
      <c r="E1897" s="212">
        <v>4371</v>
      </c>
      <c r="F1897" s="213" t="s">
        <v>749</v>
      </c>
      <c r="G1897" s="231" t="s">
        <v>750</v>
      </c>
      <c r="H1897" s="65"/>
      <c r="I1897" s="222"/>
      <c r="J1897" s="66"/>
      <c r="K1897" s="66"/>
      <c r="L1897" s="66"/>
      <c r="M1897" s="64"/>
      <c r="N1897" s="304"/>
      <c r="O1897" s="305"/>
      <c r="P1897" s="127"/>
      <c r="Q1897" s="67"/>
      <c r="R1897" s="67"/>
      <c r="S1897" s="67"/>
      <c r="T1897" s="67"/>
      <c r="U1897" s="67"/>
      <c r="V1897" s="67"/>
      <c r="W1897" s="67"/>
      <c r="X1897" s="67"/>
      <c r="Y1897" s="68"/>
      <c r="Z1897" s="68"/>
      <c r="AA1897" s="68"/>
      <c r="AB1897" s="67"/>
      <c r="AC1897" s="67"/>
      <c r="AD1897" s="67"/>
      <c r="AE1897" s="67"/>
      <c r="AF1897" s="67"/>
      <c r="AG1897" s="67"/>
      <c r="AH1897" s="67"/>
      <c r="AI1897" s="67"/>
      <c r="AJ1897" s="68"/>
      <c r="AK1897" s="68"/>
      <c r="AL1897" s="68"/>
      <c r="AM1897" s="67"/>
      <c r="AN1897" s="67"/>
      <c r="AO1897" s="67"/>
      <c r="AP1897" s="67"/>
      <c r="AQ1897" s="67"/>
      <c r="AR1897" s="67"/>
      <c r="AS1897" s="67"/>
      <c r="AT1897" s="67"/>
      <c r="AU1897" s="67"/>
      <c r="AV1897" s="67"/>
      <c r="AW1897" s="67"/>
      <c r="AX1897" s="68"/>
      <c r="AY1897" s="68"/>
      <c r="AZ1897" s="69"/>
      <c r="BA1897" s="70"/>
      <c r="BB1897" s="71"/>
      <c r="BC1897" s="95"/>
      <c r="BD1897" s="41">
        <v>4</v>
      </c>
      <c r="BE1897" s="52">
        <v>43</v>
      </c>
      <c r="BF1897" s="103">
        <v>4371</v>
      </c>
      <c r="BG1897" s="275"/>
    </row>
    <row r="1898" spans="1:59" s="63" customFormat="1" ht="12.75" x14ac:dyDescent="0.2">
      <c r="A1898" s="196">
        <v>4</v>
      </c>
      <c r="B1898" s="197" t="s">
        <v>422</v>
      </c>
      <c r="C1898" s="208">
        <v>43</v>
      </c>
      <c r="D1898" s="209" t="s">
        <v>688</v>
      </c>
      <c r="E1898" s="212">
        <v>4371</v>
      </c>
      <c r="F1898" s="213" t="s">
        <v>749</v>
      </c>
      <c r="G1898" s="231" t="s">
        <v>750</v>
      </c>
      <c r="H1898" s="72" t="s">
        <v>47</v>
      </c>
      <c r="I1898" s="223"/>
      <c r="J1898" s="73"/>
      <c r="K1898" s="73"/>
      <c r="L1898" s="73"/>
      <c r="M1898" s="74"/>
      <c r="N1898" s="247"/>
      <c r="O1898" s="306"/>
      <c r="P1898" s="105"/>
      <c r="Q1898" s="75"/>
      <c r="R1898" s="75"/>
      <c r="S1898" s="75"/>
      <c r="T1898" s="75"/>
      <c r="U1898" s="75"/>
      <c r="V1898" s="75"/>
      <c r="W1898" s="75"/>
      <c r="X1898" s="75"/>
      <c r="Y1898" s="76">
        <f>IF(ISNUMBER(VLOOKUP(Y1900,P$7:W$7,MATCH(Y1900,P$7:W$7))),VLOOKUP(Y1900,P$7:W$7,MATCH(Y1900,P$7:W$7)),IF(N1902=0,"No Data",IF(Y1900&gt;0,"&lt;100",0)))</f>
        <v>25000</v>
      </c>
      <c r="Z1898" s="77">
        <f>IF(ISNUMBER(VLOOKUP(Z1902,P$7:W$7,MATCH(Z1902,P$7:W$7))),VLOOKUP(Z1902,P$7:W$7,MATCH(Z1902,P$7:W$7)),IF(N1902=0,"No Data",IF(Z1902&gt;0,"&lt;100",0)))</f>
        <v>25000</v>
      </c>
      <c r="AA1898" s="106">
        <f>IF(ISNUMBER(Z1898),Z1898,0)</f>
        <v>25000</v>
      </c>
      <c r="AB1898" s="75"/>
      <c r="AC1898" s="75"/>
      <c r="AD1898" s="75"/>
      <c r="AE1898" s="75"/>
      <c r="AF1898" s="75"/>
      <c r="AG1898" s="75"/>
      <c r="AH1898" s="75"/>
      <c r="AI1898" s="75"/>
      <c r="AJ1898" s="76">
        <f>IF(ISNUMBER(VLOOKUP(AJ1900,AB$7:AH$7,MATCH(AJ1900,AB$7:AH$7))),VLOOKUP(AJ1900,AB$7:AH$7,MATCH(AJ1900,AB$7:AH$7)),IF(N1902=0,"No Data",IF(AJ1900&gt;0,"&lt;50",0)))</f>
        <v>0</v>
      </c>
      <c r="AK1898" s="77">
        <f>IF(ISNUMBER(VLOOKUP(AK1902,AB$7:AH$7,MATCH(AK1902,AB$7:AH$7))),VLOOKUP(AK1902,AB$7:AH$7,MATCH(AK1902,AB$7:AH$7)),IF(N1902=0,"No Data",IF(AK1902&gt;0,"&lt;50",0)))</f>
        <v>0</v>
      </c>
      <c r="AL1898" s="106">
        <f>IF(ISNUMBER(AK1898),AK1898,0)</f>
        <v>0</v>
      </c>
      <c r="AM1898" s="75"/>
      <c r="AN1898" s="75"/>
      <c r="AO1898" s="75"/>
      <c r="AP1898" s="75"/>
      <c r="AQ1898" s="75"/>
      <c r="AR1898" s="75"/>
      <c r="AS1898" s="75"/>
      <c r="AT1898" s="75"/>
      <c r="AU1898" s="75"/>
      <c r="AV1898" s="75"/>
      <c r="AW1898" s="76">
        <f>IF(ISNUMBER(VLOOKUP(AW1900,AM$7:AU$7,MATCH(AW1900,AM$7:AU$7))),VLOOKUP(AW1900,AM$7:AU$7,MATCH(AW1900,AM$7:AU$7)),IF(N1902=0,"No Data",IF(AW1900&gt;0,"&lt;10",0)))</f>
        <v>100</v>
      </c>
      <c r="AX1898" s="77">
        <f>IF(ISNUMBER(VLOOKUP(AX1902,AM$7:AU$7,MATCH(AX1902,AM$7:AU$7))),VLOOKUP(AX1902,AM$7:AU$7,MATCH(AX1902,AM$7:AU$7)),IF(N1902=0,"No Data",IF(AX1902&gt;0,"&lt;10",0)))</f>
        <v>100</v>
      </c>
      <c r="AY1898" s="106">
        <f>IF(ISNUMBER(AX1898),AX1898,0)</f>
        <v>100</v>
      </c>
      <c r="AZ1898" s="79"/>
      <c r="BA1898" s="80"/>
      <c r="BB1898" s="71"/>
      <c r="BC1898" s="95"/>
      <c r="BD1898" s="41">
        <v>4</v>
      </c>
      <c r="BE1898" s="52">
        <v>43</v>
      </c>
      <c r="BF1898" s="103">
        <v>4371</v>
      </c>
      <c r="BG1898" s="276" t="s">
        <v>47</v>
      </c>
    </row>
    <row r="1899" spans="1:59" s="63" customFormat="1" ht="12.75" x14ac:dyDescent="0.2">
      <c r="A1899" s="196">
        <v>4</v>
      </c>
      <c r="B1899" s="197" t="s">
        <v>422</v>
      </c>
      <c r="C1899" s="208">
        <v>43</v>
      </c>
      <c r="D1899" s="209" t="s">
        <v>688</v>
      </c>
      <c r="E1899" s="212">
        <v>4371</v>
      </c>
      <c r="F1899" s="213" t="s">
        <v>749</v>
      </c>
      <c r="G1899" s="231" t="s">
        <v>750</v>
      </c>
      <c r="H1899" s="81" t="s">
        <v>48</v>
      </c>
      <c r="I1899" s="223"/>
      <c r="J1899" s="73"/>
      <c r="K1899" s="73"/>
      <c r="L1899" s="73"/>
      <c r="M1899" s="74"/>
      <c r="N1899" s="247"/>
      <c r="O1899" s="306"/>
      <c r="P1899" s="105"/>
      <c r="Q1899" s="75"/>
      <c r="R1899" s="75"/>
      <c r="S1899" s="75"/>
      <c r="T1899" s="75"/>
      <c r="U1899" s="75"/>
      <c r="V1899" s="75"/>
      <c r="W1899" s="75"/>
      <c r="X1899" s="75"/>
      <c r="Y1899" s="82">
        <f>MIN(X1903:X1906)</f>
        <v>25000</v>
      </c>
      <c r="Z1899" s="83"/>
      <c r="AA1899" s="83"/>
      <c r="AB1899" s="75"/>
      <c r="AC1899" s="75"/>
      <c r="AD1899" s="75"/>
      <c r="AE1899" s="75"/>
      <c r="AF1899" s="75"/>
      <c r="AG1899" s="75"/>
      <c r="AH1899" s="75"/>
      <c r="AI1899" s="75"/>
      <c r="AJ1899" s="82">
        <f>MIN(AI1903:AI1906)</f>
        <v>0</v>
      </c>
      <c r="AK1899" s="83"/>
      <c r="AL1899" s="83"/>
      <c r="AM1899" s="75"/>
      <c r="AN1899" s="75"/>
      <c r="AO1899" s="75"/>
      <c r="AP1899" s="75"/>
      <c r="AQ1899" s="75"/>
      <c r="AR1899" s="75"/>
      <c r="AS1899" s="75"/>
      <c r="AT1899" s="75"/>
      <c r="AU1899" s="75"/>
      <c r="AV1899" s="75"/>
      <c r="AW1899" s="82">
        <f>MIN(AV1903:AV1906)</f>
        <v>100</v>
      </c>
      <c r="AX1899" s="83"/>
      <c r="AY1899" s="83"/>
      <c r="AZ1899" s="79"/>
      <c r="BA1899" s="80"/>
      <c r="BB1899" s="71"/>
      <c r="BC1899" s="95"/>
      <c r="BD1899" s="41">
        <v>4</v>
      </c>
      <c r="BE1899" s="52">
        <v>43</v>
      </c>
      <c r="BF1899" s="103">
        <v>4371</v>
      </c>
      <c r="BG1899" s="278" t="s">
        <v>48</v>
      </c>
    </row>
    <row r="1900" spans="1:59" s="63" customFormat="1" ht="12.75" x14ac:dyDescent="0.2">
      <c r="A1900" s="196">
        <v>4</v>
      </c>
      <c r="B1900" s="197" t="s">
        <v>422</v>
      </c>
      <c r="C1900" s="208">
        <v>43</v>
      </c>
      <c r="D1900" s="209" t="s">
        <v>688</v>
      </c>
      <c r="E1900" s="212">
        <v>4371</v>
      </c>
      <c r="F1900" s="213" t="s">
        <v>749</v>
      </c>
      <c r="G1900" s="231" t="s">
        <v>750</v>
      </c>
      <c r="H1900" s="81" t="s">
        <v>49</v>
      </c>
      <c r="I1900" s="223"/>
      <c r="J1900" s="73"/>
      <c r="K1900" s="73"/>
      <c r="L1900" s="73"/>
      <c r="M1900" s="74"/>
      <c r="N1900" s="247"/>
      <c r="O1900" s="306"/>
      <c r="P1900" s="105"/>
      <c r="Q1900" s="75"/>
      <c r="R1900" s="75"/>
      <c r="S1900" s="75"/>
      <c r="T1900" s="75"/>
      <c r="U1900" s="75"/>
      <c r="V1900" s="75"/>
      <c r="W1900" s="75"/>
      <c r="X1900" s="75"/>
      <c r="Y1900" s="84">
        <f>IF(ISNUMBER(AVERAGE(X1903:X1906)),AVERAGE(X1903:X1906),0)</f>
        <v>25000</v>
      </c>
      <c r="Z1900" s="83"/>
      <c r="AA1900" s="83"/>
      <c r="AB1900" s="75"/>
      <c r="AC1900" s="75"/>
      <c r="AD1900" s="75"/>
      <c r="AE1900" s="75"/>
      <c r="AF1900" s="75"/>
      <c r="AG1900" s="75"/>
      <c r="AH1900" s="75"/>
      <c r="AI1900" s="75"/>
      <c r="AJ1900" s="84">
        <f>IF(ISNUMBER(AVERAGE(AI1903:AI1906)),AVERAGE(AI1903:AI1906),0)</f>
        <v>0</v>
      </c>
      <c r="AK1900" s="83"/>
      <c r="AL1900" s="83"/>
      <c r="AM1900" s="75"/>
      <c r="AN1900" s="75"/>
      <c r="AO1900" s="75"/>
      <c r="AP1900" s="75"/>
      <c r="AQ1900" s="75"/>
      <c r="AR1900" s="75"/>
      <c r="AS1900" s="75"/>
      <c r="AT1900" s="75"/>
      <c r="AU1900" s="75"/>
      <c r="AV1900" s="75"/>
      <c r="AW1900" s="84">
        <f>IF(ISNUMBER(AVERAGE(AV1903:AV1906)),AVERAGE(AV1903:AV1906),0)</f>
        <v>100</v>
      </c>
      <c r="AX1900" s="83"/>
      <c r="AY1900" s="83"/>
      <c r="AZ1900" s="79"/>
      <c r="BA1900" s="80"/>
      <c r="BB1900" s="71"/>
      <c r="BC1900" s="95"/>
      <c r="BD1900" s="41">
        <v>4</v>
      </c>
      <c r="BE1900" s="52">
        <v>43</v>
      </c>
      <c r="BF1900" s="103">
        <v>4371</v>
      </c>
      <c r="BG1900" s="278" t="s">
        <v>49</v>
      </c>
    </row>
    <row r="1901" spans="1:59" s="63" customFormat="1" ht="12.75" x14ac:dyDescent="0.2">
      <c r="A1901" s="196">
        <v>4</v>
      </c>
      <c r="B1901" s="197" t="s">
        <v>422</v>
      </c>
      <c r="C1901" s="208">
        <v>43</v>
      </c>
      <c r="D1901" s="209" t="s">
        <v>688</v>
      </c>
      <c r="E1901" s="212">
        <v>4371</v>
      </c>
      <c r="F1901" s="213" t="s">
        <v>749</v>
      </c>
      <c r="G1901" s="231" t="s">
        <v>750</v>
      </c>
      <c r="H1901" s="81" t="s">
        <v>50</v>
      </c>
      <c r="I1901" s="223"/>
      <c r="J1901" s="73"/>
      <c r="K1901" s="73"/>
      <c r="L1901" s="73"/>
      <c r="M1901" s="74"/>
      <c r="N1901" s="247"/>
      <c r="O1901" s="306"/>
      <c r="P1901" s="105"/>
      <c r="Q1901" s="75"/>
      <c r="R1901" s="75"/>
      <c r="S1901" s="75"/>
      <c r="T1901" s="75"/>
      <c r="U1901" s="75"/>
      <c r="V1901" s="75"/>
      <c r="W1901" s="75"/>
      <c r="X1901" s="75"/>
      <c r="Y1901" s="84">
        <f>MAX(X1903:X1906)</f>
        <v>25000</v>
      </c>
      <c r="Z1901" s="83"/>
      <c r="AA1901" s="83"/>
      <c r="AB1901" s="75"/>
      <c r="AC1901" s="75"/>
      <c r="AD1901" s="75"/>
      <c r="AE1901" s="75"/>
      <c r="AF1901" s="75"/>
      <c r="AG1901" s="75"/>
      <c r="AH1901" s="75"/>
      <c r="AI1901" s="75"/>
      <c r="AJ1901" s="84">
        <f>MAX(AI1903:AI1906)</f>
        <v>0</v>
      </c>
      <c r="AK1901" s="83"/>
      <c r="AL1901" s="83"/>
      <c r="AM1901" s="75"/>
      <c r="AN1901" s="75"/>
      <c r="AO1901" s="75"/>
      <c r="AP1901" s="75"/>
      <c r="AQ1901" s="75"/>
      <c r="AR1901" s="75"/>
      <c r="AS1901" s="75"/>
      <c r="AT1901" s="75"/>
      <c r="AU1901" s="75"/>
      <c r="AV1901" s="75"/>
      <c r="AW1901" s="84">
        <f>MAX(AV1903:AV1906)</f>
        <v>100</v>
      </c>
      <c r="AX1901" s="83"/>
      <c r="AY1901" s="83"/>
      <c r="AZ1901" s="79"/>
      <c r="BA1901" s="80"/>
      <c r="BB1901" s="71"/>
      <c r="BC1901" s="95"/>
      <c r="BD1901" s="41">
        <v>4</v>
      </c>
      <c r="BE1901" s="52">
        <v>43</v>
      </c>
      <c r="BF1901" s="103">
        <v>4371</v>
      </c>
      <c r="BG1901" s="278" t="s">
        <v>50</v>
      </c>
    </row>
    <row r="1902" spans="1:59" s="63" customFormat="1" ht="12.75" x14ac:dyDescent="0.2">
      <c r="A1902" s="196">
        <v>4</v>
      </c>
      <c r="B1902" s="197" t="s">
        <v>422</v>
      </c>
      <c r="C1902" s="208">
        <v>43</v>
      </c>
      <c r="D1902" s="209" t="s">
        <v>688</v>
      </c>
      <c r="E1902" s="212">
        <v>4371</v>
      </c>
      <c r="F1902" s="213" t="s">
        <v>749</v>
      </c>
      <c r="G1902" s="231" t="s">
        <v>750</v>
      </c>
      <c r="H1902" s="85" t="s">
        <v>51</v>
      </c>
      <c r="I1902" s="223"/>
      <c r="J1902" s="73"/>
      <c r="K1902" s="73"/>
      <c r="L1902" s="73"/>
      <c r="M1902" s="74"/>
      <c r="N1902" s="248">
        <f>SUM(N1903:N1906)</f>
        <v>10</v>
      </c>
      <c r="O1902" s="293">
        <f>SUM(O1903:O1906)</f>
        <v>1</v>
      </c>
      <c r="P1902" s="292"/>
      <c r="Q1902" s="87"/>
      <c r="R1902" s="87"/>
      <c r="S1902" s="87"/>
      <c r="T1902" s="87"/>
      <c r="U1902" s="87"/>
      <c r="V1902" s="87"/>
      <c r="W1902" s="87"/>
      <c r="X1902" s="87"/>
      <c r="Y1902" s="88"/>
      <c r="Z1902" s="107">
        <f>SUM(Z1903:Z1906)</f>
        <v>25000</v>
      </c>
      <c r="AA1902" s="88"/>
      <c r="AB1902" s="87"/>
      <c r="AC1902" s="87"/>
      <c r="AD1902" s="87"/>
      <c r="AE1902" s="87"/>
      <c r="AF1902" s="87"/>
      <c r="AG1902" s="87"/>
      <c r="AH1902" s="87"/>
      <c r="AI1902" s="87"/>
      <c r="AJ1902" s="88"/>
      <c r="AK1902" s="107">
        <f>SUM(AK1903:AK1906)</f>
        <v>0</v>
      </c>
      <c r="AL1902" s="88"/>
      <c r="AM1902" s="87"/>
      <c r="AN1902" s="87"/>
      <c r="AO1902" s="87"/>
      <c r="AP1902" s="87"/>
      <c r="AQ1902" s="87"/>
      <c r="AR1902" s="87"/>
      <c r="AS1902" s="87"/>
      <c r="AT1902" s="87"/>
      <c r="AU1902" s="87"/>
      <c r="AV1902" s="87"/>
      <c r="AW1902" s="112"/>
      <c r="AX1902" s="107">
        <f>SUM(AX1903:AX1906)</f>
        <v>100</v>
      </c>
      <c r="AY1902" s="88"/>
      <c r="AZ1902" s="79"/>
      <c r="BA1902" s="80"/>
      <c r="BB1902" s="71"/>
      <c r="BC1902" s="95"/>
      <c r="BD1902" s="41">
        <v>4</v>
      </c>
      <c r="BE1902" s="52">
        <v>43</v>
      </c>
      <c r="BF1902" s="103">
        <v>4371</v>
      </c>
      <c r="BG1902" s="279" t="s">
        <v>51</v>
      </c>
    </row>
    <row r="1903" spans="1:59" s="63" customFormat="1" ht="24" x14ac:dyDescent="0.2">
      <c r="A1903" s="196">
        <v>4</v>
      </c>
      <c r="B1903" s="197" t="s">
        <v>422</v>
      </c>
      <c r="C1903" s="208">
        <v>43</v>
      </c>
      <c r="D1903" s="209" t="s">
        <v>688</v>
      </c>
      <c r="E1903" s="212">
        <v>4371</v>
      </c>
      <c r="F1903" s="213" t="s">
        <v>749</v>
      </c>
      <c r="G1903" s="231" t="s">
        <v>750</v>
      </c>
      <c r="H1903" s="89" t="s">
        <v>52</v>
      </c>
      <c r="I1903" s="90" t="s">
        <v>457</v>
      </c>
      <c r="J1903" s="90" t="s">
        <v>751</v>
      </c>
      <c r="K1903" s="90" t="s">
        <v>129</v>
      </c>
      <c r="L1903" s="90" t="s">
        <v>752</v>
      </c>
      <c r="M1903" s="91"/>
      <c r="N1903" s="312">
        <v>2</v>
      </c>
      <c r="O1903" s="313">
        <f>N1903/N$1902</f>
        <v>0.2</v>
      </c>
      <c r="P1903" s="104"/>
      <c r="Q1903" s="92"/>
      <c r="R1903" s="92"/>
      <c r="S1903" s="92"/>
      <c r="T1903" s="92"/>
      <c r="U1903" s="92"/>
      <c r="V1903" s="92"/>
      <c r="W1903" s="92">
        <v>1</v>
      </c>
      <c r="X1903" s="109">
        <f>P1903*P$7+Q1903*Q$7+R1903*R$7+S1903*S$7+T1903*T$7+U1903*U$7+V1903*V$7+W1903*W$7</f>
        <v>25000</v>
      </c>
      <c r="Y1903" s="83"/>
      <c r="Z1903" s="110">
        <f>X1903*$O1903</f>
        <v>5000</v>
      </c>
      <c r="AA1903" s="111"/>
      <c r="AB1903" s="92"/>
      <c r="AC1903" s="92"/>
      <c r="AD1903" s="92"/>
      <c r="AE1903" s="92"/>
      <c r="AF1903" s="92"/>
      <c r="AG1903" s="92"/>
      <c r="AH1903" s="92"/>
      <c r="AI1903" s="109">
        <f>AB1903*AB$7+AC1903*AC$7+AD1903*AD$7+AE1903*AE$7+AF1903*AF$7+AG1903*AG$7+AH1903*AH$7</f>
        <v>0</v>
      </c>
      <c r="AJ1903" s="83"/>
      <c r="AK1903" s="110">
        <f>AI1903*$O1903</f>
        <v>0</v>
      </c>
      <c r="AL1903" s="111"/>
      <c r="AM1903" s="92"/>
      <c r="AN1903" s="92"/>
      <c r="AO1903" s="92"/>
      <c r="AP1903" s="92">
        <v>1</v>
      </c>
      <c r="AQ1903" s="92"/>
      <c r="AR1903" s="92"/>
      <c r="AS1903" s="92"/>
      <c r="AT1903" s="92"/>
      <c r="AU1903" s="92"/>
      <c r="AV1903" s="109">
        <f>AM1903*AM$7+AN1903*AN$7+AO1903*AO$7+AP1903*AP$7+AQ1903*AQ$7+AR1903*AR$7+AS1903*AS$7+AT1903*AT$7+AU1903*AU$7</f>
        <v>100</v>
      </c>
      <c r="AW1903" s="75"/>
      <c r="AX1903" s="110">
        <f>AV1903*$O1903</f>
        <v>20</v>
      </c>
      <c r="AY1903" s="111"/>
      <c r="AZ1903" s="93"/>
      <c r="BA1903" s="94" t="s">
        <v>105</v>
      </c>
      <c r="BB1903" s="71"/>
      <c r="BC1903" s="95"/>
      <c r="BD1903" s="41">
        <v>4</v>
      </c>
      <c r="BE1903" s="52">
        <v>43</v>
      </c>
      <c r="BF1903" s="103">
        <v>4371</v>
      </c>
      <c r="BG1903" s="280" t="s">
        <v>52</v>
      </c>
    </row>
    <row r="1904" spans="1:59" s="63" customFormat="1" ht="12.75" x14ac:dyDescent="0.2">
      <c r="A1904" s="196">
        <v>4</v>
      </c>
      <c r="B1904" s="197" t="s">
        <v>422</v>
      </c>
      <c r="C1904" s="208">
        <v>43</v>
      </c>
      <c r="D1904" s="209" t="s">
        <v>688</v>
      </c>
      <c r="E1904" s="212">
        <v>4371</v>
      </c>
      <c r="F1904" s="213" t="s">
        <v>749</v>
      </c>
      <c r="G1904" s="231" t="s">
        <v>750</v>
      </c>
      <c r="H1904" s="89"/>
      <c r="I1904" s="90" t="s">
        <v>753</v>
      </c>
      <c r="J1904" s="90" t="s">
        <v>754</v>
      </c>
      <c r="K1904" s="90" t="s">
        <v>129</v>
      </c>
      <c r="L1904" s="90" t="s">
        <v>752</v>
      </c>
      <c r="M1904" s="91"/>
      <c r="N1904" s="312">
        <v>2</v>
      </c>
      <c r="O1904" s="313">
        <f>N1904/N$1902</f>
        <v>0.2</v>
      </c>
      <c r="P1904" s="104"/>
      <c r="Q1904" s="92"/>
      <c r="R1904" s="92"/>
      <c r="S1904" s="92"/>
      <c r="T1904" s="92"/>
      <c r="U1904" s="92"/>
      <c r="V1904" s="92"/>
      <c r="W1904" s="92">
        <v>1</v>
      </c>
      <c r="X1904" s="109">
        <f>P1904*P$7+Q1904*Q$7+R1904*R$7+S1904*S$7+T1904*T$7+U1904*U$7+V1904*V$7+W1904*W$7</f>
        <v>25000</v>
      </c>
      <c r="Y1904" s="83"/>
      <c r="Z1904" s="110">
        <f>X1904*$O1904</f>
        <v>5000</v>
      </c>
      <c r="AA1904" s="111"/>
      <c r="AB1904" s="92"/>
      <c r="AC1904" s="92"/>
      <c r="AD1904" s="92"/>
      <c r="AE1904" s="92"/>
      <c r="AF1904" s="92"/>
      <c r="AG1904" s="92"/>
      <c r="AH1904" s="92"/>
      <c r="AI1904" s="109">
        <f>AB1904*AB$7+AC1904*AC$7+AD1904*AD$7+AE1904*AE$7+AF1904*AF$7+AG1904*AG$7+AH1904*AH$7</f>
        <v>0</v>
      </c>
      <c r="AJ1904" s="83"/>
      <c r="AK1904" s="110">
        <f>AI1904*$O1904</f>
        <v>0</v>
      </c>
      <c r="AL1904" s="111"/>
      <c r="AM1904" s="92"/>
      <c r="AN1904" s="92"/>
      <c r="AO1904" s="92"/>
      <c r="AP1904" s="92">
        <v>1</v>
      </c>
      <c r="AQ1904" s="92"/>
      <c r="AR1904" s="92"/>
      <c r="AS1904" s="92"/>
      <c r="AT1904" s="92"/>
      <c r="AU1904" s="92"/>
      <c r="AV1904" s="109">
        <f>AM1904*AM$7+AN1904*AN$7+AO1904*AO$7+AP1904*AP$7+AQ1904*AQ$7+AR1904*AR$7+AS1904*AS$7+AT1904*AT$7+AU1904*AU$7</f>
        <v>100</v>
      </c>
      <c r="AW1904" s="75"/>
      <c r="AX1904" s="110">
        <f>AV1904*$O1904</f>
        <v>20</v>
      </c>
      <c r="AY1904" s="111"/>
      <c r="AZ1904" s="93"/>
      <c r="BA1904" s="94" t="s">
        <v>105</v>
      </c>
      <c r="BB1904" s="71"/>
      <c r="BC1904" s="95"/>
      <c r="BD1904" s="41">
        <v>4</v>
      </c>
      <c r="BE1904" s="52">
        <v>43</v>
      </c>
      <c r="BF1904" s="103">
        <v>4371</v>
      </c>
      <c r="BG1904" s="280" t="s">
        <v>52</v>
      </c>
    </row>
    <row r="1905" spans="1:59" s="63" customFormat="1" ht="12.75" x14ac:dyDescent="0.2">
      <c r="A1905" s="196">
        <v>4</v>
      </c>
      <c r="B1905" s="197" t="s">
        <v>422</v>
      </c>
      <c r="C1905" s="208">
        <v>43</v>
      </c>
      <c r="D1905" s="209" t="s">
        <v>688</v>
      </c>
      <c r="E1905" s="212">
        <v>4371</v>
      </c>
      <c r="F1905" s="213" t="s">
        <v>749</v>
      </c>
      <c r="G1905" s="231" t="s">
        <v>750</v>
      </c>
      <c r="H1905" s="89"/>
      <c r="I1905" s="90" t="s">
        <v>500</v>
      </c>
      <c r="J1905" s="90" t="s">
        <v>755</v>
      </c>
      <c r="K1905" s="90" t="s">
        <v>73</v>
      </c>
      <c r="L1905" s="90" t="s">
        <v>69</v>
      </c>
      <c r="M1905" s="91"/>
      <c r="N1905" s="312">
        <v>2</v>
      </c>
      <c r="O1905" s="313">
        <f>N1905/N$1902</f>
        <v>0.2</v>
      </c>
      <c r="P1905" s="104"/>
      <c r="Q1905" s="92"/>
      <c r="R1905" s="92"/>
      <c r="S1905" s="92"/>
      <c r="T1905" s="92"/>
      <c r="U1905" s="92"/>
      <c r="V1905" s="92"/>
      <c r="W1905" s="92">
        <v>1</v>
      </c>
      <c r="X1905" s="109">
        <f>P1905*P$7+Q1905*Q$7+R1905*R$7+S1905*S$7+T1905*T$7+U1905*U$7+V1905*V$7+W1905*W$7</f>
        <v>25000</v>
      </c>
      <c r="Y1905" s="83"/>
      <c r="Z1905" s="110">
        <f>X1905*$O1905</f>
        <v>5000</v>
      </c>
      <c r="AA1905" s="111"/>
      <c r="AB1905" s="92"/>
      <c r="AC1905" s="92"/>
      <c r="AD1905" s="92"/>
      <c r="AE1905" s="92"/>
      <c r="AF1905" s="92"/>
      <c r="AG1905" s="92"/>
      <c r="AH1905" s="92"/>
      <c r="AI1905" s="109">
        <f>AB1905*AB$7+AC1905*AC$7+AD1905*AD$7+AE1905*AE$7+AF1905*AF$7+AG1905*AG$7+AH1905*AH$7</f>
        <v>0</v>
      </c>
      <c r="AJ1905" s="83"/>
      <c r="AK1905" s="110">
        <f>AI1905*$O1905</f>
        <v>0</v>
      </c>
      <c r="AL1905" s="111"/>
      <c r="AM1905" s="92"/>
      <c r="AN1905" s="92"/>
      <c r="AO1905" s="92"/>
      <c r="AP1905" s="92">
        <v>1</v>
      </c>
      <c r="AQ1905" s="92"/>
      <c r="AR1905" s="92"/>
      <c r="AS1905" s="92"/>
      <c r="AT1905" s="92"/>
      <c r="AU1905" s="92"/>
      <c r="AV1905" s="109">
        <f>AM1905*AM$7+AN1905*AN$7+AO1905*AO$7+AP1905*AP$7+AQ1905*AQ$7+AR1905*AR$7+AS1905*AS$7+AT1905*AT$7+AU1905*AU$7</f>
        <v>100</v>
      </c>
      <c r="AW1905" s="75"/>
      <c r="AX1905" s="110">
        <f>AV1905*$O1905</f>
        <v>20</v>
      </c>
      <c r="AY1905" s="111"/>
      <c r="AZ1905" s="93"/>
      <c r="BA1905" s="94" t="s">
        <v>554</v>
      </c>
      <c r="BB1905" s="71"/>
      <c r="BC1905" s="95"/>
      <c r="BD1905" s="41">
        <v>4</v>
      </c>
      <c r="BE1905" s="52">
        <v>43</v>
      </c>
      <c r="BF1905" s="103">
        <v>4371</v>
      </c>
      <c r="BG1905" s="280" t="s">
        <v>52</v>
      </c>
    </row>
    <row r="1906" spans="1:59" s="63" customFormat="1" ht="12.75" x14ac:dyDescent="0.2">
      <c r="A1906" s="196">
        <v>4</v>
      </c>
      <c r="B1906" s="197" t="s">
        <v>422</v>
      </c>
      <c r="C1906" s="208">
        <v>43</v>
      </c>
      <c r="D1906" s="209" t="s">
        <v>688</v>
      </c>
      <c r="E1906" s="212">
        <v>4371</v>
      </c>
      <c r="F1906" s="213" t="s">
        <v>749</v>
      </c>
      <c r="G1906" s="231" t="s">
        <v>750</v>
      </c>
      <c r="H1906" s="89"/>
      <c r="I1906" s="90" t="s">
        <v>1168</v>
      </c>
      <c r="J1906" s="90"/>
      <c r="K1906" s="90" t="s">
        <v>73</v>
      </c>
      <c r="L1906" s="90" t="s">
        <v>69</v>
      </c>
      <c r="M1906" s="91"/>
      <c r="N1906" s="312">
        <v>4</v>
      </c>
      <c r="O1906" s="313">
        <f>N1906/N$1902</f>
        <v>0.4</v>
      </c>
      <c r="P1906" s="104"/>
      <c r="Q1906" s="92"/>
      <c r="R1906" s="92"/>
      <c r="S1906" s="92"/>
      <c r="T1906" s="92"/>
      <c r="U1906" s="92"/>
      <c r="V1906" s="92"/>
      <c r="W1906" s="92">
        <v>1</v>
      </c>
      <c r="X1906" s="109">
        <f>P1906*P$7+Q1906*Q$7+R1906*R$7+S1906*S$7+T1906*T$7+U1906*U$7+V1906*V$7+W1906*W$7</f>
        <v>25000</v>
      </c>
      <c r="Y1906" s="83"/>
      <c r="Z1906" s="110">
        <f>X1906*$O1906</f>
        <v>10000</v>
      </c>
      <c r="AA1906" s="111"/>
      <c r="AB1906" s="92"/>
      <c r="AC1906" s="92"/>
      <c r="AD1906" s="92"/>
      <c r="AE1906" s="92"/>
      <c r="AF1906" s="92"/>
      <c r="AG1906" s="92"/>
      <c r="AH1906" s="92"/>
      <c r="AI1906" s="109">
        <f>AB1906*AB$7+AC1906*AC$7+AD1906*AD$7+AE1906*AE$7+AF1906*AF$7+AG1906*AG$7+AH1906*AH$7</f>
        <v>0</v>
      </c>
      <c r="AJ1906" s="83"/>
      <c r="AK1906" s="110">
        <f>AI1906*$O1906</f>
        <v>0</v>
      </c>
      <c r="AL1906" s="111"/>
      <c r="AM1906" s="92"/>
      <c r="AN1906" s="92"/>
      <c r="AO1906" s="92"/>
      <c r="AP1906" s="92">
        <v>1</v>
      </c>
      <c r="AQ1906" s="92"/>
      <c r="AR1906" s="92"/>
      <c r="AS1906" s="92"/>
      <c r="AT1906" s="92"/>
      <c r="AU1906" s="92"/>
      <c r="AV1906" s="109">
        <f>AM1906*AM$7+AN1906*AN$7+AO1906*AO$7+AP1906*AP$7+AQ1906*AQ$7+AR1906*AR$7+AS1906*AS$7+AT1906*AT$7+AU1906*AU$7</f>
        <v>100</v>
      </c>
      <c r="AW1906" s="75"/>
      <c r="AX1906" s="110">
        <f>AV1906*$O1906</f>
        <v>40</v>
      </c>
      <c r="AY1906" s="111"/>
      <c r="AZ1906" s="93"/>
      <c r="BA1906" s="94" t="s">
        <v>105</v>
      </c>
      <c r="BB1906" s="71"/>
      <c r="BC1906" s="95"/>
      <c r="BD1906" s="41">
        <v>4</v>
      </c>
      <c r="BE1906" s="52">
        <v>43</v>
      </c>
      <c r="BF1906" s="103">
        <v>4371</v>
      </c>
      <c r="BG1906" s="280" t="s">
        <v>52</v>
      </c>
    </row>
    <row r="1907" spans="1:59" s="63" customFormat="1" ht="12.75" x14ac:dyDescent="0.2">
      <c r="A1907" s="196">
        <v>4</v>
      </c>
      <c r="B1907" s="197" t="s">
        <v>422</v>
      </c>
      <c r="C1907" s="208">
        <v>43</v>
      </c>
      <c r="D1907" s="209" t="s">
        <v>688</v>
      </c>
      <c r="E1907" s="212">
        <v>4371</v>
      </c>
      <c r="F1907" s="213" t="s">
        <v>749</v>
      </c>
      <c r="G1907" s="231" t="s">
        <v>750</v>
      </c>
      <c r="H1907" s="65"/>
      <c r="I1907" s="222"/>
      <c r="J1907" s="66"/>
      <c r="K1907" s="66"/>
      <c r="L1907" s="66"/>
      <c r="M1907" s="64"/>
      <c r="N1907" s="304"/>
      <c r="O1907" s="305"/>
      <c r="P1907" s="127"/>
      <c r="Q1907" s="67"/>
      <c r="R1907" s="67"/>
      <c r="S1907" s="67"/>
      <c r="T1907" s="67"/>
      <c r="U1907" s="67"/>
      <c r="V1907" s="67"/>
      <c r="W1907" s="67"/>
      <c r="X1907" s="67"/>
      <c r="Y1907" s="68"/>
      <c r="Z1907" s="68"/>
      <c r="AA1907" s="68"/>
      <c r="AB1907" s="67"/>
      <c r="AC1907" s="67"/>
      <c r="AD1907" s="67"/>
      <c r="AE1907" s="67"/>
      <c r="AF1907" s="67"/>
      <c r="AG1907" s="67"/>
      <c r="AH1907" s="67"/>
      <c r="AI1907" s="67"/>
      <c r="AJ1907" s="68"/>
      <c r="AK1907" s="68"/>
      <c r="AL1907" s="68"/>
      <c r="AM1907" s="67"/>
      <c r="AN1907" s="67"/>
      <c r="AO1907" s="67"/>
      <c r="AP1907" s="67"/>
      <c r="AQ1907" s="67"/>
      <c r="AR1907" s="67"/>
      <c r="AS1907" s="67"/>
      <c r="AT1907" s="67"/>
      <c r="AU1907" s="67"/>
      <c r="AV1907" s="67"/>
      <c r="AW1907" s="67"/>
      <c r="AX1907" s="68"/>
      <c r="AY1907" s="68"/>
      <c r="AZ1907" s="69"/>
      <c r="BA1907" s="70"/>
      <c r="BB1907" s="71"/>
      <c r="BC1907" s="95"/>
      <c r="BD1907" s="41">
        <v>4</v>
      </c>
      <c r="BE1907" s="52">
        <v>43</v>
      </c>
      <c r="BF1907" s="103">
        <v>4371</v>
      </c>
      <c r="BG1907" s="275"/>
    </row>
    <row r="1908" spans="1:59" s="63" customFormat="1" ht="12.75" x14ac:dyDescent="0.2">
      <c r="A1908" s="196">
        <v>4</v>
      </c>
      <c r="B1908" s="197" t="s">
        <v>422</v>
      </c>
      <c r="C1908" s="208">
        <v>43</v>
      </c>
      <c r="D1908" s="209" t="s">
        <v>688</v>
      </c>
      <c r="E1908" s="212">
        <v>4371</v>
      </c>
      <c r="F1908" s="213" t="s">
        <v>749</v>
      </c>
      <c r="G1908" s="232"/>
      <c r="H1908" s="97"/>
      <c r="I1908" s="224"/>
      <c r="J1908" s="98"/>
      <c r="K1908" s="98"/>
      <c r="L1908" s="98"/>
      <c r="M1908" s="96"/>
      <c r="N1908" s="307"/>
      <c r="O1908" s="246"/>
      <c r="P1908" s="124"/>
      <c r="Q1908" s="99"/>
      <c r="R1908" s="99"/>
      <c r="S1908" s="99"/>
      <c r="T1908" s="99"/>
      <c r="U1908" s="99"/>
      <c r="V1908" s="99"/>
      <c r="W1908" s="99"/>
      <c r="X1908" s="99"/>
      <c r="Y1908" s="100"/>
      <c r="Z1908" s="100"/>
      <c r="AA1908" s="100"/>
      <c r="AB1908" s="99"/>
      <c r="AC1908" s="99"/>
      <c r="AD1908" s="99"/>
      <c r="AE1908" s="99"/>
      <c r="AF1908" s="99"/>
      <c r="AG1908" s="99"/>
      <c r="AH1908" s="99"/>
      <c r="AI1908" s="99"/>
      <c r="AJ1908" s="100"/>
      <c r="AK1908" s="100"/>
      <c r="AL1908" s="100"/>
      <c r="AM1908" s="99"/>
      <c r="AN1908" s="99"/>
      <c r="AO1908" s="99"/>
      <c r="AP1908" s="99"/>
      <c r="AQ1908" s="99"/>
      <c r="AR1908" s="99"/>
      <c r="AS1908" s="99"/>
      <c r="AT1908" s="99"/>
      <c r="AU1908" s="99"/>
      <c r="AV1908" s="99"/>
      <c r="AW1908" s="99"/>
      <c r="AX1908" s="100"/>
      <c r="AY1908" s="100"/>
      <c r="AZ1908" s="101"/>
      <c r="BA1908" s="102"/>
      <c r="BB1908" s="95"/>
      <c r="BC1908" s="95"/>
      <c r="BD1908" s="41">
        <v>4</v>
      </c>
      <c r="BE1908" s="52">
        <v>43</v>
      </c>
      <c r="BF1908" s="103">
        <v>4371</v>
      </c>
      <c r="BG1908" s="277"/>
    </row>
    <row r="1909" spans="1:59" s="63" customFormat="1" ht="12.75" x14ac:dyDescent="0.2">
      <c r="A1909" s="196">
        <v>4</v>
      </c>
      <c r="B1909" s="197" t="s">
        <v>422</v>
      </c>
      <c r="C1909" s="208">
        <v>43</v>
      </c>
      <c r="D1909" s="209" t="s">
        <v>688</v>
      </c>
      <c r="E1909" s="212">
        <v>4371</v>
      </c>
      <c r="F1909" s="213" t="s">
        <v>749</v>
      </c>
      <c r="G1909" s="231"/>
      <c r="H1909" s="65"/>
      <c r="I1909" s="222"/>
      <c r="J1909" s="66"/>
      <c r="K1909" s="66"/>
      <c r="L1909" s="66"/>
      <c r="M1909" s="64"/>
      <c r="N1909" s="304"/>
      <c r="O1909" s="305"/>
      <c r="P1909" s="127"/>
      <c r="Q1909" s="67"/>
      <c r="R1909" s="67"/>
      <c r="S1909" s="67"/>
      <c r="T1909" s="67"/>
      <c r="U1909" s="67"/>
      <c r="V1909" s="67"/>
      <c r="W1909" s="67"/>
      <c r="X1909" s="67"/>
      <c r="Y1909" s="68"/>
      <c r="Z1909" s="68"/>
      <c r="AA1909" s="68"/>
      <c r="AB1909" s="67"/>
      <c r="AC1909" s="67"/>
      <c r="AD1909" s="67"/>
      <c r="AE1909" s="67"/>
      <c r="AF1909" s="67"/>
      <c r="AG1909" s="67"/>
      <c r="AH1909" s="67"/>
      <c r="AI1909" s="67"/>
      <c r="AJ1909" s="68"/>
      <c r="AK1909" s="68"/>
      <c r="AL1909" s="68"/>
      <c r="AM1909" s="67"/>
      <c r="AN1909" s="67"/>
      <c r="AO1909" s="67"/>
      <c r="AP1909" s="67"/>
      <c r="AQ1909" s="67"/>
      <c r="AR1909" s="67"/>
      <c r="AS1909" s="67"/>
      <c r="AT1909" s="67"/>
      <c r="AU1909" s="67"/>
      <c r="AV1909" s="67"/>
      <c r="AW1909" s="67"/>
      <c r="AX1909" s="68"/>
      <c r="AY1909" s="68"/>
      <c r="AZ1909" s="69"/>
      <c r="BA1909" s="70"/>
      <c r="BB1909" s="71"/>
      <c r="BC1909" s="95"/>
      <c r="BD1909" s="41">
        <v>4</v>
      </c>
      <c r="BE1909" s="52">
        <v>43</v>
      </c>
      <c r="BF1909" s="103">
        <v>4371</v>
      </c>
      <c r="BG1909" s="275"/>
    </row>
    <row r="1910" spans="1:59" s="63" customFormat="1" ht="12.75" x14ac:dyDescent="0.2">
      <c r="A1910" s="196">
        <v>4</v>
      </c>
      <c r="B1910" s="197" t="s">
        <v>422</v>
      </c>
      <c r="C1910" s="208">
        <v>43</v>
      </c>
      <c r="D1910" s="209" t="s">
        <v>688</v>
      </c>
      <c r="E1910" s="212">
        <v>4371</v>
      </c>
      <c r="F1910" s="213" t="s">
        <v>749</v>
      </c>
      <c r="G1910" s="231" t="s">
        <v>1195</v>
      </c>
      <c r="H1910" s="72" t="s">
        <v>1233</v>
      </c>
      <c r="I1910" s="223" t="s">
        <v>1249</v>
      </c>
      <c r="J1910" s="73"/>
      <c r="K1910" s="73"/>
      <c r="L1910" s="73"/>
      <c r="M1910" s="74"/>
      <c r="N1910" s="247"/>
      <c r="O1910" s="306"/>
      <c r="P1910" s="105"/>
      <c r="Q1910" s="75"/>
      <c r="R1910" s="75"/>
      <c r="S1910" s="75"/>
      <c r="T1910" s="75"/>
      <c r="U1910" s="75"/>
      <c r="V1910" s="75"/>
      <c r="W1910" s="75"/>
      <c r="X1910" s="75"/>
      <c r="Y1910" s="76" t="s">
        <v>1241</v>
      </c>
      <c r="Z1910" s="77" t="s">
        <v>1241</v>
      </c>
      <c r="AA1910" s="78">
        <f>AA$1190</f>
        <v>5000</v>
      </c>
      <c r="AB1910" s="75"/>
      <c r="AC1910" s="75"/>
      <c r="AD1910" s="75"/>
      <c r="AE1910" s="75"/>
      <c r="AF1910" s="75"/>
      <c r="AG1910" s="75"/>
      <c r="AH1910" s="75"/>
      <c r="AI1910" s="75"/>
      <c r="AJ1910" s="76" t="s">
        <v>1241</v>
      </c>
      <c r="AK1910" s="77" t="s">
        <v>1241</v>
      </c>
      <c r="AL1910" s="78">
        <f>AL$1190</f>
        <v>0</v>
      </c>
      <c r="AM1910" s="75"/>
      <c r="AN1910" s="75"/>
      <c r="AO1910" s="75"/>
      <c r="AP1910" s="75"/>
      <c r="AQ1910" s="75"/>
      <c r="AR1910" s="75"/>
      <c r="AS1910" s="75"/>
      <c r="AT1910" s="75"/>
      <c r="AU1910" s="75"/>
      <c r="AV1910" s="75"/>
      <c r="AW1910" s="76" t="s">
        <v>1241</v>
      </c>
      <c r="AX1910" s="77" t="s">
        <v>1241</v>
      </c>
      <c r="AY1910" s="78">
        <f>AY$1190</f>
        <v>500</v>
      </c>
      <c r="AZ1910" s="79"/>
      <c r="BA1910" s="80" t="str">
        <f>I1910</f>
        <v>&gt; see 4255, Insulating wall cladding</v>
      </c>
      <c r="BB1910" s="71"/>
      <c r="BC1910" s="95"/>
      <c r="BD1910" s="41">
        <v>4</v>
      </c>
      <c r="BE1910" s="52">
        <v>43</v>
      </c>
      <c r="BF1910" s="103">
        <v>4371</v>
      </c>
      <c r="BG1910" s="276" t="str">
        <f>H1910</f>
        <v>Default Scenario (Link)</v>
      </c>
    </row>
    <row r="1911" spans="1:59" s="63" customFormat="1" ht="12.75" x14ac:dyDescent="0.2">
      <c r="A1911" s="196">
        <v>4</v>
      </c>
      <c r="B1911" s="197" t="s">
        <v>422</v>
      </c>
      <c r="C1911" s="208">
        <v>43</v>
      </c>
      <c r="D1911" s="209" t="s">
        <v>688</v>
      </c>
      <c r="E1911" s="212">
        <v>4371</v>
      </c>
      <c r="F1911" s="213" t="s">
        <v>749</v>
      </c>
      <c r="G1911" s="231"/>
      <c r="H1911" s="65"/>
      <c r="I1911" s="222"/>
      <c r="J1911" s="66"/>
      <c r="K1911" s="66"/>
      <c r="L1911" s="66"/>
      <c r="M1911" s="64"/>
      <c r="N1911" s="304"/>
      <c r="O1911" s="305"/>
      <c r="P1911" s="127"/>
      <c r="Q1911" s="67"/>
      <c r="R1911" s="67"/>
      <c r="S1911" s="67"/>
      <c r="T1911" s="67"/>
      <c r="U1911" s="67"/>
      <c r="V1911" s="67"/>
      <c r="W1911" s="67"/>
      <c r="X1911" s="67"/>
      <c r="Y1911" s="68"/>
      <c r="Z1911" s="68"/>
      <c r="AA1911" s="68"/>
      <c r="AB1911" s="67"/>
      <c r="AC1911" s="67"/>
      <c r="AD1911" s="67"/>
      <c r="AE1911" s="67"/>
      <c r="AF1911" s="67"/>
      <c r="AG1911" s="67"/>
      <c r="AH1911" s="67"/>
      <c r="AI1911" s="67"/>
      <c r="AJ1911" s="68"/>
      <c r="AK1911" s="68"/>
      <c r="AL1911" s="68"/>
      <c r="AM1911" s="67"/>
      <c r="AN1911" s="67"/>
      <c r="AO1911" s="67"/>
      <c r="AP1911" s="67"/>
      <c r="AQ1911" s="67"/>
      <c r="AR1911" s="67"/>
      <c r="AS1911" s="67"/>
      <c r="AT1911" s="67"/>
      <c r="AU1911" s="67"/>
      <c r="AV1911" s="67"/>
      <c r="AW1911" s="67"/>
      <c r="AX1911" s="68"/>
      <c r="AY1911" s="68"/>
      <c r="AZ1911" s="69"/>
      <c r="BA1911" s="70"/>
      <c r="BB1911" s="71"/>
      <c r="BC1911" s="95"/>
      <c r="BD1911" s="41">
        <v>4</v>
      </c>
      <c r="BE1911" s="52">
        <v>43</v>
      </c>
      <c r="BF1911" s="103">
        <v>4371</v>
      </c>
      <c r="BG1911" s="275"/>
    </row>
    <row r="1912" spans="1:59" s="63" customFormat="1" ht="12.75" x14ac:dyDescent="0.2">
      <c r="A1912" s="196">
        <v>4</v>
      </c>
      <c r="B1912" s="197" t="s">
        <v>422</v>
      </c>
      <c r="C1912" s="208">
        <v>43</v>
      </c>
      <c r="D1912" s="209" t="s">
        <v>688</v>
      </c>
      <c r="E1912" s="212">
        <v>4371</v>
      </c>
      <c r="F1912" s="213" t="s">
        <v>749</v>
      </c>
      <c r="G1912" s="232"/>
      <c r="H1912" s="97"/>
      <c r="I1912" s="224"/>
      <c r="J1912" s="98"/>
      <c r="K1912" s="98"/>
      <c r="L1912" s="98"/>
      <c r="M1912" s="96"/>
      <c r="N1912" s="307"/>
      <c r="O1912" s="246"/>
      <c r="P1912" s="124"/>
      <c r="Q1912" s="99"/>
      <c r="R1912" s="99"/>
      <c r="S1912" s="99"/>
      <c r="T1912" s="99"/>
      <c r="U1912" s="99"/>
      <c r="V1912" s="99"/>
      <c r="W1912" s="99"/>
      <c r="X1912" s="99"/>
      <c r="Y1912" s="100"/>
      <c r="Z1912" s="100"/>
      <c r="AA1912" s="100"/>
      <c r="AB1912" s="99"/>
      <c r="AC1912" s="99"/>
      <c r="AD1912" s="99"/>
      <c r="AE1912" s="99"/>
      <c r="AF1912" s="99"/>
      <c r="AG1912" s="99"/>
      <c r="AH1912" s="99"/>
      <c r="AI1912" s="99"/>
      <c r="AJ1912" s="100"/>
      <c r="AK1912" s="100"/>
      <c r="AL1912" s="100"/>
      <c r="AM1912" s="99"/>
      <c r="AN1912" s="99"/>
      <c r="AO1912" s="99"/>
      <c r="AP1912" s="99"/>
      <c r="AQ1912" s="99"/>
      <c r="AR1912" s="99"/>
      <c r="AS1912" s="99"/>
      <c r="AT1912" s="99"/>
      <c r="AU1912" s="99"/>
      <c r="AV1912" s="99"/>
      <c r="AW1912" s="99"/>
      <c r="AX1912" s="100"/>
      <c r="AY1912" s="100"/>
      <c r="AZ1912" s="101"/>
      <c r="BA1912" s="102"/>
      <c r="BB1912" s="95"/>
      <c r="BC1912" s="95"/>
      <c r="BD1912" s="41">
        <v>4</v>
      </c>
      <c r="BE1912" s="52">
        <v>43</v>
      </c>
      <c r="BF1912" s="103">
        <v>4371</v>
      </c>
      <c r="BG1912" s="277"/>
    </row>
    <row r="1913" spans="1:59" s="63" customFormat="1" ht="12.75" x14ac:dyDescent="0.2">
      <c r="A1913" s="196">
        <v>4</v>
      </c>
      <c r="B1913" s="197" t="s">
        <v>422</v>
      </c>
      <c r="C1913" s="208">
        <v>43</v>
      </c>
      <c r="D1913" s="209" t="s">
        <v>688</v>
      </c>
      <c r="E1913" s="212">
        <v>4371</v>
      </c>
      <c r="F1913" s="213" t="s">
        <v>749</v>
      </c>
      <c r="G1913" s="231"/>
      <c r="H1913" s="65"/>
      <c r="I1913" s="222"/>
      <c r="J1913" s="66"/>
      <c r="K1913" s="66"/>
      <c r="L1913" s="66"/>
      <c r="M1913" s="64"/>
      <c r="N1913" s="304"/>
      <c r="O1913" s="305"/>
      <c r="P1913" s="127"/>
      <c r="Q1913" s="67"/>
      <c r="R1913" s="67"/>
      <c r="S1913" s="67"/>
      <c r="T1913" s="67"/>
      <c r="U1913" s="67"/>
      <c r="V1913" s="67"/>
      <c r="W1913" s="67"/>
      <c r="X1913" s="67"/>
      <c r="Y1913" s="68"/>
      <c r="Z1913" s="68"/>
      <c r="AA1913" s="68"/>
      <c r="AB1913" s="67"/>
      <c r="AC1913" s="67"/>
      <c r="AD1913" s="67"/>
      <c r="AE1913" s="67"/>
      <c r="AF1913" s="67"/>
      <c r="AG1913" s="67"/>
      <c r="AH1913" s="67"/>
      <c r="AI1913" s="67"/>
      <c r="AJ1913" s="68"/>
      <c r="AK1913" s="68"/>
      <c r="AL1913" s="68"/>
      <c r="AM1913" s="67"/>
      <c r="AN1913" s="67"/>
      <c r="AO1913" s="67"/>
      <c r="AP1913" s="67"/>
      <c r="AQ1913" s="67"/>
      <c r="AR1913" s="67"/>
      <c r="AS1913" s="67"/>
      <c r="AT1913" s="67"/>
      <c r="AU1913" s="67"/>
      <c r="AV1913" s="67"/>
      <c r="AW1913" s="67"/>
      <c r="AX1913" s="68"/>
      <c r="AY1913" s="68"/>
      <c r="AZ1913" s="69"/>
      <c r="BA1913" s="70"/>
      <c r="BB1913" s="71"/>
      <c r="BC1913" s="95"/>
      <c r="BD1913" s="41">
        <v>4</v>
      </c>
      <c r="BE1913" s="52">
        <v>43</v>
      </c>
      <c r="BF1913" s="103">
        <v>4371</v>
      </c>
      <c r="BG1913" s="275"/>
    </row>
    <row r="1914" spans="1:59" s="63" customFormat="1" ht="12.75" x14ac:dyDescent="0.2">
      <c r="A1914" s="196">
        <v>4</v>
      </c>
      <c r="B1914" s="197" t="s">
        <v>422</v>
      </c>
      <c r="C1914" s="208">
        <v>43</v>
      </c>
      <c r="D1914" s="209" t="s">
        <v>688</v>
      </c>
      <c r="E1914" s="212">
        <v>4371</v>
      </c>
      <c r="F1914" s="213" t="s">
        <v>749</v>
      </c>
      <c r="G1914" s="231" t="s">
        <v>360</v>
      </c>
      <c r="H1914" s="72" t="s">
        <v>1233</v>
      </c>
      <c r="I1914" s="223" t="s">
        <v>1250</v>
      </c>
      <c r="J1914" s="73"/>
      <c r="K1914" s="73"/>
      <c r="L1914" s="73"/>
      <c r="M1914" s="74"/>
      <c r="N1914" s="247"/>
      <c r="O1914" s="306"/>
      <c r="P1914" s="105"/>
      <c r="Q1914" s="75"/>
      <c r="R1914" s="75"/>
      <c r="S1914" s="75"/>
      <c r="T1914" s="75"/>
      <c r="U1914" s="75"/>
      <c r="V1914" s="75"/>
      <c r="W1914" s="75"/>
      <c r="X1914" s="75"/>
      <c r="Y1914" s="76" t="s">
        <v>1241</v>
      </c>
      <c r="Z1914" s="77" t="s">
        <v>1241</v>
      </c>
      <c r="AA1914" s="78">
        <f>AA$970</f>
        <v>10000</v>
      </c>
      <c r="AB1914" s="75"/>
      <c r="AC1914" s="75"/>
      <c r="AD1914" s="75"/>
      <c r="AE1914" s="75"/>
      <c r="AF1914" s="75"/>
      <c r="AG1914" s="75"/>
      <c r="AH1914" s="75"/>
      <c r="AI1914" s="75"/>
      <c r="AJ1914" s="76" t="s">
        <v>1241</v>
      </c>
      <c r="AK1914" s="77" t="s">
        <v>1241</v>
      </c>
      <c r="AL1914" s="78">
        <f>IF(ISNUMBER(AK1914),AK1914,0)</f>
        <v>0</v>
      </c>
      <c r="AM1914" s="75"/>
      <c r="AN1914" s="75"/>
      <c r="AO1914" s="75"/>
      <c r="AP1914" s="75"/>
      <c r="AQ1914" s="75"/>
      <c r="AR1914" s="75"/>
      <c r="AS1914" s="75"/>
      <c r="AT1914" s="75"/>
      <c r="AU1914" s="75"/>
      <c r="AV1914" s="75"/>
      <c r="AW1914" s="76" t="s">
        <v>1241</v>
      </c>
      <c r="AX1914" s="77" t="s">
        <v>1241</v>
      </c>
      <c r="AY1914" s="78">
        <f>AY$970</f>
        <v>250</v>
      </c>
      <c r="AZ1914" s="79"/>
      <c r="BA1914" s="80" t="str">
        <f>I1914</f>
        <v>&gt; see 4223, Plywood cladding</v>
      </c>
      <c r="BB1914" s="71"/>
      <c r="BC1914" s="95"/>
      <c r="BD1914" s="41">
        <v>4</v>
      </c>
      <c r="BE1914" s="52">
        <v>43</v>
      </c>
      <c r="BF1914" s="103">
        <v>4371</v>
      </c>
      <c r="BG1914" s="276" t="str">
        <f>H1914</f>
        <v>Default Scenario (Link)</v>
      </c>
    </row>
    <row r="1915" spans="1:59" s="63" customFormat="1" ht="12.75" x14ac:dyDescent="0.2">
      <c r="A1915" s="196">
        <v>4</v>
      </c>
      <c r="B1915" s="197" t="s">
        <v>422</v>
      </c>
      <c r="C1915" s="208">
        <v>43</v>
      </c>
      <c r="D1915" s="209" t="s">
        <v>688</v>
      </c>
      <c r="E1915" s="212">
        <v>4371</v>
      </c>
      <c r="F1915" s="213" t="s">
        <v>749</v>
      </c>
      <c r="G1915" s="231"/>
      <c r="H1915" s="65"/>
      <c r="I1915" s="222"/>
      <c r="J1915" s="66"/>
      <c r="K1915" s="66"/>
      <c r="L1915" s="66"/>
      <c r="M1915" s="64"/>
      <c r="N1915" s="304"/>
      <c r="O1915" s="305"/>
      <c r="P1915" s="127"/>
      <c r="Q1915" s="67"/>
      <c r="R1915" s="67"/>
      <c r="S1915" s="67"/>
      <c r="T1915" s="67"/>
      <c r="U1915" s="67"/>
      <c r="V1915" s="67"/>
      <c r="W1915" s="67"/>
      <c r="X1915" s="67"/>
      <c r="Y1915" s="68"/>
      <c r="Z1915" s="68"/>
      <c r="AA1915" s="68"/>
      <c r="AB1915" s="67"/>
      <c r="AC1915" s="67"/>
      <c r="AD1915" s="67"/>
      <c r="AE1915" s="67"/>
      <c r="AF1915" s="67"/>
      <c r="AG1915" s="67"/>
      <c r="AH1915" s="67"/>
      <c r="AI1915" s="67"/>
      <c r="AJ1915" s="68"/>
      <c r="AK1915" s="68"/>
      <c r="AL1915" s="68"/>
      <c r="AM1915" s="67"/>
      <c r="AN1915" s="67"/>
      <c r="AO1915" s="67"/>
      <c r="AP1915" s="67"/>
      <c r="AQ1915" s="67"/>
      <c r="AR1915" s="67"/>
      <c r="AS1915" s="67"/>
      <c r="AT1915" s="67"/>
      <c r="AU1915" s="67"/>
      <c r="AV1915" s="67"/>
      <c r="AW1915" s="67"/>
      <c r="AX1915" s="68"/>
      <c r="AY1915" s="68"/>
      <c r="AZ1915" s="69"/>
      <c r="BA1915" s="70"/>
      <c r="BB1915" s="71"/>
      <c r="BC1915" s="95"/>
      <c r="BD1915" s="41">
        <v>4</v>
      </c>
      <c r="BE1915" s="52">
        <v>43</v>
      </c>
      <c r="BF1915" s="103">
        <v>4371</v>
      </c>
      <c r="BG1915" s="275"/>
    </row>
    <row r="1916" spans="1:59" s="63" customFormat="1" ht="12.75" x14ac:dyDescent="0.2">
      <c r="A1916" s="196">
        <v>4</v>
      </c>
      <c r="B1916" s="197" t="s">
        <v>422</v>
      </c>
      <c r="C1916" s="208">
        <v>43</v>
      </c>
      <c r="D1916" s="209" t="s">
        <v>688</v>
      </c>
      <c r="E1916" s="212">
        <v>4371</v>
      </c>
      <c r="F1916" s="213" t="s">
        <v>749</v>
      </c>
      <c r="G1916" s="232"/>
      <c r="H1916" s="97"/>
      <c r="I1916" s="224"/>
      <c r="J1916" s="98"/>
      <c r="K1916" s="98"/>
      <c r="L1916" s="98"/>
      <c r="M1916" s="96"/>
      <c r="N1916" s="307"/>
      <c r="O1916" s="246"/>
      <c r="P1916" s="124"/>
      <c r="Q1916" s="99"/>
      <c r="R1916" s="99"/>
      <c r="S1916" s="99"/>
      <c r="T1916" s="99"/>
      <c r="U1916" s="99"/>
      <c r="V1916" s="99"/>
      <c r="W1916" s="99"/>
      <c r="X1916" s="99"/>
      <c r="Y1916" s="100"/>
      <c r="Z1916" s="100"/>
      <c r="AA1916" s="100"/>
      <c r="AB1916" s="99"/>
      <c r="AC1916" s="99"/>
      <c r="AD1916" s="99"/>
      <c r="AE1916" s="99"/>
      <c r="AF1916" s="99"/>
      <c r="AG1916" s="99"/>
      <c r="AH1916" s="99"/>
      <c r="AI1916" s="99"/>
      <c r="AJ1916" s="100"/>
      <c r="AK1916" s="100"/>
      <c r="AL1916" s="100"/>
      <c r="AM1916" s="99"/>
      <c r="AN1916" s="99"/>
      <c r="AO1916" s="99"/>
      <c r="AP1916" s="99"/>
      <c r="AQ1916" s="99"/>
      <c r="AR1916" s="99"/>
      <c r="AS1916" s="99"/>
      <c r="AT1916" s="99"/>
      <c r="AU1916" s="99"/>
      <c r="AV1916" s="99"/>
      <c r="AW1916" s="99"/>
      <c r="AX1916" s="100"/>
      <c r="AY1916" s="100"/>
      <c r="AZ1916" s="101"/>
      <c r="BA1916" s="102"/>
      <c r="BB1916" s="95"/>
      <c r="BC1916" s="95"/>
      <c r="BD1916" s="41">
        <v>4</v>
      </c>
      <c r="BE1916" s="52">
        <v>43</v>
      </c>
      <c r="BF1916" s="103">
        <v>4371</v>
      </c>
      <c r="BG1916" s="277"/>
    </row>
    <row r="1917" spans="1:59" x14ac:dyDescent="0.25">
      <c r="A1917" s="196">
        <v>4</v>
      </c>
      <c r="B1917" s="197" t="s">
        <v>422</v>
      </c>
      <c r="C1917" s="208">
        <v>43</v>
      </c>
      <c r="D1917" s="209" t="s">
        <v>688</v>
      </c>
      <c r="E1917" s="210">
        <v>4373</v>
      </c>
      <c r="F1917" s="211" t="s">
        <v>756</v>
      </c>
      <c r="G1917" s="235"/>
      <c r="H1917" s="145"/>
      <c r="I1917" s="221"/>
      <c r="J1917" s="57"/>
      <c r="K1917" s="57"/>
      <c r="L1917" s="57"/>
      <c r="M1917" s="144"/>
      <c r="N1917" s="324"/>
      <c r="O1917" s="325"/>
      <c r="P1917" s="146"/>
      <c r="Q1917" s="146"/>
      <c r="R1917" s="146"/>
      <c r="S1917" s="146"/>
      <c r="T1917" s="146"/>
      <c r="U1917" s="146"/>
      <c r="V1917" s="146"/>
      <c r="W1917" s="146"/>
      <c r="X1917" s="146"/>
      <c r="Y1917" s="59"/>
      <c r="Z1917" s="123"/>
      <c r="AA1917" s="123"/>
      <c r="AB1917" s="146"/>
      <c r="AC1917" s="146"/>
      <c r="AD1917" s="146"/>
      <c r="AE1917" s="146"/>
      <c r="AF1917" s="146"/>
      <c r="AG1917" s="146"/>
      <c r="AH1917" s="146"/>
      <c r="AI1917" s="146"/>
      <c r="AJ1917" s="59"/>
      <c r="AK1917" s="123"/>
      <c r="AL1917" s="123"/>
      <c r="AM1917" s="146"/>
      <c r="AN1917" s="146"/>
      <c r="AO1917" s="146"/>
      <c r="AP1917" s="146"/>
      <c r="AQ1917" s="146"/>
      <c r="AR1917" s="146"/>
      <c r="AS1917" s="146"/>
      <c r="AT1917" s="146"/>
      <c r="AU1917" s="146"/>
      <c r="AV1917" s="146"/>
      <c r="AW1917" s="58"/>
      <c r="AX1917" s="123"/>
      <c r="AY1917" s="59"/>
      <c r="AZ1917" s="147"/>
      <c r="BA1917" s="148"/>
      <c r="BB1917" s="143"/>
      <c r="BC1917" s="143"/>
      <c r="BD1917" s="41">
        <v>4</v>
      </c>
      <c r="BE1917" s="52">
        <v>43</v>
      </c>
      <c r="BF1917" s="62">
        <v>4373</v>
      </c>
      <c r="BG1917" s="284"/>
    </row>
    <row r="1918" spans="1:59" s="63" customFormat="1" ht="12.75" x14ac:dyDescent="0.2">
      <c r="A1918" s="196">
        <v>4</v>
      </c>
      <c r="B1918" s="197" t="s">
        <v>422</v>
      </c>
      <c r="C1918" s="208">
        <v>43</v>
      </c>
      <c r="D1918" s="209" t="s">
        <v>688</v>
      </c>
      <c r="E1918" s="210">
        <v>4373</v>
      </c>
      <c r="F1918" s="211" t="s">
        <v>756</v>
      </c>
      <c r="G1918" s="230"/>
      <c r="H1918" s="56"/>
      <c r="I1918" s="221"/>
      <c r="J1918" s="57"/>
      <c r="K1918" s="57"/>
      <c r="L1918" s="57"/>
      <c r="M1918" s="55"/>
      <c r="N1918" s="303"/>
      <c r="O1918" s="245"/>
      <c r="P1918" s="122"/>
      <c r="Q1918" s="58"/>
      <c r="R1918" s="58"/>
      <c r="S1918" s="58"/>
      <c r="T1918" s="58"/>
      <c r="U1918" s="58"/>
      <c r="V1918" s="58"/>
      <c r="W1918" s="58"/>
      <c r="X1918" s="58"/>
      <c r="Y1918" s="59"/>
      <c r="Z1918" s="59"/>
      <c r="AA1918" s="59"/>
      <c r="AB1918" s="58"/>
      <c r="AC1918" s="58"/>
      <c r="AD1918" s="58"/>
      <c r="AE1918" s="58"/>
      <c r="AF1918" s="58"/>
      <c r="AG1918" s="58"/>
      <c r="AH1918" s="58"/>
      <c r="AI1918" s="58"/>
      <c r="AJ1918" s="59"/>
      <c r="AK1918" s="59"/>
      <c r="AL1918" s="59"/>
      <c r="AM1918" s="58"/>
      <c r="AN1918" s="58"/>
      <c r="AO1918" s="58"/>
      <c r="AP1918" s="58"/>
      <c r="AQ1918" s="58"/>
      <c r="AR1918" s="58"/>
      <c r="AS1918" s="58"/>
      <c r="AT1918" s="58"/>
      <c r="AU1918" s="58"/>
      <c r="AV1918" s="58"/>
      <c r="AW1918" s="58"/>
      <c r="AX1918" s="59"/>
      <c r="AY1918" s="59"/>
      <c r="AZ1918" s="60"/>
      <c r="BA1918" s="61"/>
      <c r="BB1918" s="54"/>
      <c r="BC1918" s="54"/>
      <c r="BD1918" s="41">
        <v>4</v>
      </c>
      <c r="BE1918" s="52">
        <v>43</v>
      </c>
      <c r="BF1918" s="62">
        <v>4373</v>
      </c>
      <c r="BG1918" s="274"/>
    </row>
    <row r="1919" spans="1:59" s="63" customFormat="1" ht="12.75" x14ac:dyDescent="0.2">
      <c r="A1919" s="196">
        <v>4</v>
      </c>
      <c r="B1919" s="197" t="s">
        <v>422</v>
      </c>
      <c r="C1919" s="208">
        <v>43</v>
      </c>
      <c r="D1919" s="209" t="s">
        <v>688</v>
      </c>
      <c r="E1919" s="210">
        <v>4373</v>
      </c>
      <c r="F1919" s="211" t="s">
        <v>756</v>
      </c>
      <c r="G1919" s="231" t="s">
        <v>1195</v>
      </c>
      <c r="H1919" s="65"/>
      <c r="I1919" s="222"/>
      <c r="J1919" s="66"/>
      <c r="K1919" s="66"/>
      <c r="L1919" s="66"/>
      <c r="M1919" s="64"/>
      <c r="N1919" s="308"/>
      <c r="O1919" s="309"/>
      <c r="P1919" s="127"/>
      <c r="Q1919" s="67"/>
      <c r="R1919" s="67"/>
      <c r="S1919" s="67"/>
      <c r="T1919" s="67"/>
      <c r="U1919" s="67"/>
      <c r="V1919" s="67"/>
      <c r="W1919" s="67"/>
      <c r="X1919" s="67"/>
      <c r="Y1919" s="68"/>
      <c r="Z1919" s="68"/>
      <c r="AA1919" s="68"/>
      <c r="AB1919" s="67"/>
      <c r="AC1919" s="67"/>
      <c r="AD1919" s="67"/>
      <c r="AE1919" s="67"/>
      <c r="AF1919" s="67"/>
      <c r="AG1919" s="67"/>
      <c r="AH1919" s="67"/>
      <c r="AI1919" s="67"/>
      <c r="AJ1919" s="68"/>
      <c r="AK1919" s="68"/>
      <c r="AL1919" s="68"/>
      <c r="AM1919" s="67"/>
      <c r="AN1919" s="67"/>
      <c r="AO1919" s="67"/>
      <c r="AP1919" s="67"/>
      <c r="AQ1919" s="67"/>
      <c r="AR1919" s="67"/>
      <c r="AS1919" s="67"/>
      <c r="AT1919" s="67"/>
      <c r="AU1919" s="67"/>
      <c r="AV1919" s="67"/>
      <c r="AW1919" s="67"/>
      <c r="AX1919" s="68"/>
      <c r="AY1919" s="68"/>
      <c r="AZ1919" s="69"/>
      <c r="BA1919" s="70"/>
      <c r="BB1919" s="71"/>
      <c r="BC1919" s="54"/>
      <c r="BD1919" s="41">
        <v>4</v>
      </c>
      <c r="BE1919" s="52">
        <v>43</v>
      </c>
      <c r="BF1919" s="62">
        <v>4373</v>
      </c>
      <c r="BG1919" s="275"/>
    </row>
    <row r="1920" spans="1:59" s="63" customFormat="1" ht="12.75" x14ac:dyDescent="0.2">
      <c r="A1920" s="196">
        <v>4</v>
      </c>
      <c r="B1920" s="197" t="s">
        <v>422</v>
      </c>
      <c r="C1920" s="208">
        <v>43</v>
      </c>
      <c r="D1920" s="209" t="s">
        <v>688</v>
      </c>
      <c r="E1920" s="210">
        <v>4373</v>
      </c>
      <c r="F1920" s="211" t="s">
        <v>756</v>
      </c>
      <c r="G1920" s="231" t="s">
        <v>1195</v>
      </c>
      <c r="H1920" s="72" t="s">
        <v>47</v>
      </c>
      <c r="I1920" s="223"/>
      <c r="J1920" s="73"/>
      <c r="K1920" s="73"/>
      <c r="L1920" s="73"/>
      <c r="M1920" s="74"/>
      <c r="N1920" s="247"/>
      <c r="O1920" s="306"/>
      <c r="P1920" s="105"/>
      <c r="Q1920" s="75"/>
      <c r="R1920" s="75"/>
      <c r="S1920" s="75"/>
      <c r="T1920" s="75"/>
      <c r="U1920" s="75"/>
      <c r="V1920" s="75"/>
      <c r="W1920" s="75"/>
      <c r="X1920" s="75"/>
      <c r="Y1920" s="76">
        <f>IF(ISNUMBER(VLOOKUP(Y1922,P$7:W$7,MATCH(Y1922,P$7:W$7))),VLOOKUP(Y1922,P$7:W$7,MATCH(Y1922,P$7:W$7)),IF(N1924=0,"No Data",IF(Y1922&gt;0,"&lt;100",0)))</f>
        <v>25000</v>
      </c>
      <c r="Z1920" s="77">
        <f>IF(ISNUMBER(VLOOKUP(Z1924,P$7:W$7,MATCH(Z1924,P$7:W$7))),VLOOKUP(Z1924,P$7:W$7,MATCH(Z1924,P$7:W$7)),IF(N1924=0,"No Data",IF(Z1924&gt;0,"&lt;100",0)))</f>
        <v>25000</v>
      </c>
      <c r="AA1920" s="106">
        <f>IF(ISNUMBER(Z1920),Z1920,0)</f>
        <v>25000</v>
      </c>
      <c r="AB1920" s="75"/>
      <c r="AC1920" s="75"/>
      <c r="AD1920" s="75"/>
      <c r="AE1920" s="75"/>
      <c r="AF1920" s="75"/>
      <c r="AG1920" s="75"/>
      <c r="AH1920" s="75"/>
      <c r="AI1920" s="75"/>
      <c r="AJ1920" s="76">
        <f>IF(ISNUMBER(VLOOKUP(AJ1922,AB$7:AH$7,MATCH(AJ1922,AB$7:AH$7))),VLOOKUP(AJ1922,AB$7:AH$7,MATCH(AJ1922,AB$7:AH$7)),IF(N1924=0,"No Data",IF(AJ1922&gt;0,"&lt;50",0)))</f>
        <v>0</v>
      </c>
      <c r="AK1920" s="77">
        <f>IF(ISNUMBER(VLOOKUP(AK1924,AB$7:AH$7,MATCH(AK1924,AB$7:AH$7))),VLOOKUP(AK1924,AB$7:AH$7,MATCH(AK1924,AB$7:AH$7)),IF(N1924=0,"No Data",IF(AK1924&gt;0,"&lt;50",0)))</f>
        <v>0</v>
      </c>
      <c r="AL1920" s="106">
        <f>IF(ISNUMBER(AK1920),AK1920,0)</f>
        <v>0</v>
      </c>
      <c r="AM1920" s="75"/>
      <c r="AN1920" s="75"/>
      <c r="AO1920" s="75"/>
      <c r="AP1920" s="75"/>
      <c r="AQ1920" s="75"/>
      <c r="AR1920" s="75"/>
      <c r="AS1920" s="75"/>
      <c r="AT1920" s="75"/>
      <c r="AU1920" s="75"/>
      <c r="AV1920" s="75"/>
      <c r="AW1920" s="76">
        <f>IF(ISNUMBER(VLOOKUP(AW1922,AM$7:AU$7,MATCH(AW1922,AM$7:AU$7))),VLOOKUP(AW1922,AM$7:AU$7,MATCH(AW1922,AM$7:AU$7)),IF(N1924=0,"No Data",IF(AW1922&gt;0,"&lt;10",0)))</f>
        <v>100</v>
      </c>
      <c r="AX1920" s="77">
        <f>IF(ISNUMBER(VLOOKUP(AX1924,AM$7:AU$7,MATCH(AX1924,AM$7:AU$7))),VLOOKUP(AX1924,AM$7:AU$7,MATCH(AX1924,AM$7:AU$7)),IF(N1924=0,"No Data",IF(AX1924&gt;0,"&lt;10",0)))</f>
        <v>100</v>
      </c>
      <c r="AY1920" s="106">
        <f>IF(ISNUMBER(AX1920),AX1920,0)</f>
        <v>100</v>
      </c>
      <c r="AZ1920" s="79"/>
      <c r="BA1920" s="80"/>
      <c r="BB1920" s="71"/>
      <c r="BC1920" s="54"/>
      <c r="BD1920" s="41">
        <v>4</v>
      </c>
      <c r="BE1920" s="52">
        <v>43</v>
      </c>
      <c r="BF1920" s="62">
        <v>4373</v>
      </c>
      <c r="BG1920" s="276" t="s">
        <v>47</v>
      </c>
    </row>
    <row r="1921" spans="1:59" s="63" customFormat="1" ht="12.75" x14ac:dyDescent="0.2">
      <c r="A1921" s="196">
        <v>4</v>
      </c>
      <c r="B1921" s="197" t="s">
        <v>422</v>
      </c>
      <c r="C1921" s="208">
        <v>43</v>
      </c>
      <c r="D1921" s="209" t="s">
        <v>688</v>
      </c>
      <c r="E1921" s="210">
        <v>4373</v>
      </c>
      <c r="F1921" s="211" t="s">
        <v>756</v>
      </c>
      <c r="G1921" s="231" t="s">
        <v>1195</v>
      </c>
      <c r="H1921" s="81" t="s">
        <v>48</v>
      </c>
      <c r="I1921" s="223"/>
      <c r="J1921" s="73"/>
      <c r="K1921" s="73"/>
      <c r="L1921" s="73"/>
      <c r="M1921" s="74"/>
      <c r="N1921" s="247"/>
      <c r="O1921" s="306"/>
      <c r="P1921" s="105"/>
      <c r="Q1921" s="75"/>
      <c r="R1921" s="75"/>
      <c r="S1921" s="75"/>
      <c r="T1921" s="75"/>
      <c r="U1921" s="75"/>
      <c r="V1921" s="75"/>
      <c r="W1921" s="75"/>
      <c r="X1921" s="75"/>
      <c r="Y1921" s="82">
        <f>MIN(X1925:X1928)</f>
        <v>25000</v>
      </c>
      <c r="Z1921" s="83"/>
      <c r="AA1921" s="83"/>
      <c r="AB1921" s="75"/>
      <c r="AC1921" s="75"/>
      <c r="AD1921" s="75"/>
      <c r="AE1921" s="75"/>
      <c r="AF1921" s="75"/>
      <c r="AG1921" s="75"/>
      <c r="AH1921" s="75"/>
      <c r="AI1921" s="75"/>
      <c r="AJ1921" s="82">
        <f>MIN(AI1925:AI1928)</f>
        <v>0</v>
      </c>
      <c r="AK1921" s="83"/>
      <c r="AL1921" s="83"/>
      <c r="AM1921" s="75"/>
      <c r="AN1921" s="75"/>
      <c r="AO1921" s="75"/>
      <c r="AP1921" s="75"/>
      <c r="AQ1921" s="75"/>
      <c r="AR1921" s="75"/>
      <c r="AS1921" s="75"/>
      <c r="AT1921" s="75"/>
      <c r="AU1921" s="75"/>
      <c r="AV1921" s="75"/>
      <c r="AW1921" s="82">
        <f>MIN(AV1925:AV1928)</f>
        <v>100</v>
      </c>
      <c r="AX1921" s="83"/>
      <c r="AY1921" s="83"/>
      <c r="AZ1921" s="79"/>
      <c r="BA1921" s="80"/>
      <c r="BB1921" s="71"/>
      <c r="BC1921" s="54"/>
      <c r="BD1921" s="41">
        <v>4</v>
      </c>
      <c r="BE1921" s="52">
        <v>43</v>
      </c>
      <c r="BF1921" s="62">
        <v>4373</v>
      </c>
      <c r="BG1921" s="278" t="s">
        <v>48</v>
      </c>
    </row>
    <row r="1922" spans="1:59" s="63" customFormat="1" ht="12.75" x14ac:dyDescent="0.2">
      <c r="A1922" s="196">
        <v>4</v>
      </c>
      <c r="B1922" s="197" t="s">
        <v>422</v>
      </c>
      <c r="C1922" s="208">
        <v>43</v>
      </c>
      <c r="D1922" s="209" t="s">
        <v>688</v>
      </c>
      <c r="E1922" s="210">
        <v>4373</v>
      </c>
      <c r="F1922" s="211" t="s">
        <v>756</v>
      </c>
      <c r="G1922" s="231" t="s">
        <v>1195</v>
      </c>
      <c r="H1922" s="81" t="s">
        <v>49</v>
      </c>
      <c r="I1922" s="223"/>
      <c r="J1922" s="73"/>
      <c r="K1922" s="73"/>
      <c r="L1922" s="73"/>
      <c r="M1922" s="74"/>
      <c r="N1922" s="247"/>
      <c r="O1922" s="306"/>
      <c r="P1922" s="105"/>
      <c r="Q1922" s="75"/>
      <c r="R1922" s="75"/>
      <c r="S1922" s="75"/>
      <c r="T1922" s="75"/>
      <c r="U1922" s="75"/>
      <c r="V1922" s="75"/>
      <c r="W1922" s="75"/>
      <c r="X1922" s="75"/>
      <c r="Y1922" s="84">
        <f>IF(ISNUMBER(AVERAGE(X1925:X1928)),AVERAGE(X1925:X1928),0)</f>
        <v>25000</v>
      </c>
      <c r="Z1922" s="83"/>
      <c r="AA1922" s="83"/>
      <c r="AB1922" s="75"/>
      <c r="AC1922" s="75"/>
      <c r="AD1922" s="75"/>
      <c r="AE1922" s="75"/>
      <c r="AF1922" s="75"/>
      <c r="AG1922" s="75"/>
      <c r="AH1922" s="75"/>
      <c r="AI1922" s="75"/>
      <c r="AJ1922" s="84">
        <f>IF(ISNUMBER(AVERAGE(AI1925:AI1928)),AVERAGE(AI1925:AI1928),0)</f>
        <v>0</v>
      </c>
      <c r="AK1922" s="83"/>
      <c r="AL1922" s="83"/>
      <c r="AM1922" s="75"/>
      <c r="AN1922" s="75"/>
      <c r="AO1922" s="75"/>
      <c r="AP1922" s="75"/>
      <c r="AQ1922" s="75"/>
      <c r="AR1922" s="75"/>
      <c r="AS1922" s="75"/>
      <c r="AT1922" s="75"/>
      <c r="AU1922" s="75"/>
      <c r="AV1922" s="75"/>
      <c r="AW1922" s="84">
        <f>IF(ISNUMBER(AVERAGE(AV1925:AV1928)),AVERAGE(AV1925:AV1928),0)</f>
        <v>100</v>
      </c>
      <c r="AX1922" s="83"/>
      <c r="AY1922" s="83"/>
      <c r="AZ1922" s="79"/>
      <c r="BA1922" s="80"/>
      <c r="BB1922" s="71"/>
      <c r="BC1922" s="54"/>
      <c r="BD1922" s="41">
        <v>4</v>
      </c>
      <c r="BE1922" s="52">
        <v>43</v>
      </c>
      <c r="BF1922" s="62">
        <v>4373</v>
      </c>
      <c r="BG1922" s="278" t="s">
        <v>49</v>
      </c>
    </row>
    <row r="1923" spans="1:59" s="63" customFormat="1" ht="12.75" x14ac:dyDescent="0.2">
      <c r="A1923" s="196">
        <v>4</v>
      </c>
      <c r="B1923" s="197" t="s">
        <v>422</v>
      </c>
      <c r="C1923" s="208">
        <v>43</v>
      </c>
      <c r="D1923" s="209" t="s">
        <v>688</v>
      </c>
      <c r="E1923" s="210">
        <v>4373</v>
      </c>
      <c r="F1923" s="211" t="s">
        <v>756</v>
      </c>
      <c r="G1923" s="231" t="s">
        <v>1195</v>
      </c>
      <c r="H1923" s="81" t="s">
        <v>50</v>
      </c>
      <c r="I1923" s="223"/>
      <c r="J1923" s="73"/>
      <c r="K1923" s="73"/>
      <c r="L1923" s="73"/>
      <c r="M1923" s="74"/>
      <c r="N1923" s="247"/>
      <c r="O1923" s="306"/>
      <c r="P1923" s="105"/>
      <c r="Q1923" s="75"/>
      <c r="R1923" s="75"/>
      <c r="S1923" s="75"/>
      <c r="T1923" s="75"/>
      <c r="U1923" s="75"/>
      <c r="V1923" s="75"/>
      <c r="W1923" s="75"/>
      <c r="X1923" s="75"/>
      <c r="Y1923" s="84">
        <f>MAX(X1925:X1928)</f>
        <v>25000</v>
      </c>
      <c r="Z1923" s="83"/>
      <c r="AA1923" s="83"/>
      <c r="AB1923" s="75"/>
      <c r="AC1923" s="75"/>
      <c r="AD1923" s="75"/>
      <c r="AE1923" s="75"/>
      <c r="AF1923" s="75"/>
      <c r="AG1923" s="75"/>
      <c r="AH1923" s="75"/>
      <c r="AI1923" s="75"/>
      <c r="AJ1923" s="84">
        <f>MAX(AI1925:AI1928)</f>
        <v>0</v>
      </c>
      <c r="AK1923" s="83"/>
      <c r="AL1923" s="83"/>
      <c r="AM1923" s="75"/>
      <c r="AN1923" s="75"/>
      <c r="AO1923" s="75"/>
      <c r="AP1923" s="75"/>
      <c r="AQ1923" s="75"/>
      <c r="AR1923" s="75"/>
      <c r="AS1923" s="75"/>
      <c r="AT1923" s="75"/>
      <c r="AU1923" s="75"/>
      <c r="AV1923" s="75"/>
      <c r="AW1923" s="84">
        <f>MAX(AV1925:AV1928)</f>
        <v>100</v>
      </c>
      <c r="AX1923" s="83"/>
      <c r="AY1923" s="83"/>
      <c r="AZ1923" s="79"/>
      <c r="BA1923" s="80"/>
      <c r="BB1923" s="71"/>
      <c r="BC1923" s="54"/>
      <c r="BD1923" s="41">
        <v>4</v>
      </c>
      <c r="BE1923" s="52">
        <v>43</v>
      </c>
      <c r="BF1923" s="62">
        <v>4373</v>
      </c>
      <c r="BG1923" s="278" t="s">
        <v>50</v>
      </c>
    </row>
    <row r="1924" spans="1:59" s="63" customFormat="1" ht="12.75" x14ac:dyDescent="0.2">
      <c r="A1924" s="196">
        <v>4</v>
      </c>
      <c r="B1924" s="197" t="s">
        <v>422</v>
      </c>
      <c r="C1924" s="208">
        <v>43</v>
      </c>
      <c r="D1924" s="209" t="s">
        <v>688</v>
      </c>
      <c r="E1924" s="210">
        <v>4373</v>
      </c>
      <c r="F1924" s="211" t="s">
        <v>756</v>
      </c>
      <c r="G1924" s="231" t="s">
        <v>1195</v>
      </c>
      <c r="H1924" s="85" t="s">
        <v>51</v>
      </c>
      <c r="I1924" s="223"/>
      <c r="J1924" s="73"/>
      <c r="K1924" s="73"/>
      <c r="L1924" s="73"/>
      <c r="M1924" s="74"/>
      <c r="N1924" s="248">
        <f>SUM(N1925:N1936)</f>
        <v>8</v>
      </c>
      <c r="O1924" s="293">
        <f>SUM(O1925:O1936)</f>
        <v>1</v>
      </c>
      <c r="P1924" s="292"/>
      <c r="Q1924" s="87"/>
      <c r="R1924" s="87"/>
      <c r="S1924" s="87"/>
      <c r="T1924" s="87"/>
      <c r="U1924" s="87"/>
      <c r="V1924" s="87"/>
      <c r="W1924" s="87"/>
      <c r="X1924" s="87"/>
      <c r="Y1924" s="88"/>
      <c r="Z1924" s="119">
        <f>SUM(Z1925:Z1936)</f>
        <v>25000</v>
      </c>
      <c r="AA1924" s="120"/>
      <c r="AB1924" s="111"/>
      <c r="AC1924" s="111"/>
      <c r="AD1924" s="111"/>
      <c r="AE1924" s="111"/>
      <c r="AF1924" s="111"/>
      <c r="AG1924" s="111"/>
      <c r="AH1924" s="111"/>
      <c r="AI1924" s="111"/>
      <c r="AJ1924" s="120"/>
      <c r="AK1924" s="119">
        <f>SUM(AK1925:AK1936)</f>
        <v>0</v>
      </c>
      <c r="AL1924" s="120"/>
      <c r="AM1924" s="111"/>
      <c r="AN1924" s="111"/>
      <c r="AO1924" s="111"/>
      <c r="AP1924" s="111"/>
      <c r="AQ1924" s="111"/>
      <c r="AR1924" s="111"/>
      <c r="AS1924" s="111"/>
      <c r="AT1924" s="111"/>
      <c r="AU1924" s="111"/>
      <c r="AV1924" s="111"/>
      <c r="AW1924" s="120"/>
      <c r="AX1924" s="119">
        <f>SUM(AX1925:AX1936)</f>
        <v>100</v>
      </c>
      <c r="AY1924" s="88"/>
      <c r="AZ1924" s="79"/>
      <c r="BA1924" s="80"/>
      <c r="BB1924" s="71"/>
      <c r="BC1924" s="54"/>
      <c r="BD1924" s="41">
        <v>4</v>
      </c>
      <c r="BE1924" s="52">
        <v>43</v>
      </c>
      <c r="BF1924" s="62">
        <v>4373</v>
      </c>
      <c r="BG1924" s="279" t="s">
        <v>51</v>
      </c>
    </row>
    <row r="1925" spans="1:59" s="63" customFormat="1" ht="12.75" x14ac:dyDescent="0.2">
      <c r="A1925" s="196">
        <v>4</v>
      </c>
      <c r="B1925" s="197" t="s">
        <v>422</v>
      </c>
      <c r="C1925" s="208">
        <v>43</v>
      </c>
      <c r="D1925" s="209" t="s">
        <v>688</v>
      </c>
      <c r="E1925" s="210">
        <v>4373</v>
      </c>
      <c r="F1925" s="211" t="s">
        <v>756</v>
      </c>
      <c r="G1925" s="231" t="s">
        <v>1195</v>
      </c>
      <c r="H1925" s="89" t="s">
        <v>52</v>
      </c>
      <c r="I1925" s="90" t="s">
        <v>457</v>
      </c>
      <c r="J1925" s="90" t="s">
        <v>757</v>
      </c>
      <c r="K1925" s="90" t="s">
        <v>129</v>
      </c>
      <c r="L1925" s="90" t="s">
        <v>758</v>
      </c>
      <c r="M1925" s="91"/>
      <c r="N1925" s="312">
        <v>2</v>
      </c>
      <c r="O1925" s="313">
        <f>N1925/N$1924</f>
        <v>0.25</v>
      </c>
      <c r="P1925" s="104"/>
      <c r="Q1925" s="92"/>
      <c r="R1925" s="92"/>
      <c r="S1925" s="92"/>
      <c r="T1925" s="92"/>
      <c r="U1925" s="92"/>
      <c r="V1925" s="92"/>
      <c r="W1925" s="92">
        <v>1</v>
      </c>
      <c r="X1925" s="109">
        <f>P1925*P$7+Q1925*Q$7+R1925*R$7+S1925*S$7+T1925*T$7+U1925*U$7+V1925*V$7+W1925*W$7</f>
        <v>25000</v>
      </c>
      <c r="Y1925" s="83"/>
      <c r="Z1925" s="110">
        <f>X1925*$O1925</f>
        <v>6250</v>
      </c>
      <c r="AA1925" s="111"/>
      <c r="AB1925" s="92"/>
      <c r="AC1925" s="92"/>
      <c r="AD1925" s="92"/>
      <c r="AE1925" s="92"/>
      <c r="AF1925" s="92"/>
      <c r="AG1925" s="92"/>
      <c r="AH1925" s="92"/>
      <c r="AI1925" s="109">
        <f>AB1925*AB$7+AC1925*AC$7+AD1925*AD$7+AE1925*AE$7+AF1925*AF$7+AG1925*AG$7+AH1925*AH$7</f>
        <v>0</v>
      </c>
      <c r="AJ1925" s="83"/>
      <c r="AK1925" s="110">
        <f>AI1925*$O1925</f>
        <v>0</v>
      </c>
      <c r="AL1925" s="111"/>
      <c r="AM1925" s="92"/>
      <c r="AN1925" s="92"/>
      <c r="AO1925" s="92"/>
      <c r="AP1925" s="92">
        <v>1</v>
      </c>
      <c r="AQ1925" s="92"/>
      <c r="AR1925" s="92"/>
      <c r="AS1925" s="92"/>
      <c r="AT1925" s="92"/>
      <c r="AU1925" s="92"/>
      <c r="AV1925" s="109">
        <f>AM1925*AM$7+AN1925*AN$7+AO1925*AO$7+AP1925*AP$7+AQ1925*AQ$7+AR1925*AR$7+AS1925*AS$7+AT1925*AT$7+AU1925*AU$7</f>
        <v>100</v>
      </c>
      <c r="AW1925" s="75"/>
      <c r="AX1925" s="110">
        <f>AV1925*$O1925</f>
        <v>25</v>
      </c>
      <c r="AY1925" s="111"/>
      <c r="AZ1925" s="93"/>
      <c r="BA1925" s="94" t="s">
        <v>105</v>
      </c>
      <c r="BB1925" s="71"/>
      <c r="BC1925" s="54"/>
      <c r="BD1925" s="41">
        <v>4</v>
      </c>
      <c r="BE1925" s="52">
        <v>43</v>
      </c>
      <c r="BF1925" s="62">
        <v>4373</v>
      </c>
      <c r="BG1925" s="280" t="s">
        <v>52</v>
      </c>
    </row>
    <row r="1926" spans="1:59" s="63" customFormat="1" ht="12.75" x14ac:dyDescent="0.2">
      <c r="A1926" s="196">
        <v>4</v>
      </c>
      <c r="B1926" s="197" t="s">
        <v>422</v>
      </c>
      <c r="C1926" s="208">
        <v>43</v>
      </c>
      <c r="D1926" s="209" t="s">
        <v>688</v>
      </c>
      <c r="E1926" s="210">
        <v>4373</v>
      </c>
      <c r="F1926" s="211" t="s">
        <v>756</v>
      </c>
      <c r="G1926" s="231" t="s">
        <v>1195</v>
      </c>
      <c r="H1926" s="89"/>
      <c r="I1926" s="90" t="s">
        <v>160</v>
      </c>
      <c r="J1926" s="90" t="s">
        <v>759</v>
      </c>
      <c r="K1926" s="90" t="s">
        <v>129</v>
      </c>
      <c r="L1926" s="90" t="s">
        <v>758</v>
      </c>
      <c r="M1926" s="91"/>
      <c r="N1926" s="312">
        <v>2</v>
      </c>
      <c r="O1926" s="313">
        <f>N1926/N$1924</f>
        <v>0.25</v>
      </c>
      <c r="P1926" s="104"/>
      <c r="Q1926" s="92"/>
      <c r="R1926" s="92"/>
      <c r="S1926" s="92"/>
      <c r="T1926" s="92"/>
      <c r="U1926" s="92"/>
      <c r="V1926" s="92"/>
      <c r="W1926" s="92">
        <v>1</v>
      </c>
      <c r="X1926" s="109">
        <f>P1926*P$7+Q1926*Q$7+R1926*R$7+S1926*S$7+T1926*T$7+U1926*U$7+V1926*V$7+W1926*W$7</f>
        <v>25000</v>
      </c>
      <c r="Y1926" s="83"/>
      <c r="Z1926" s="110">
        <f>X1926*$O1926</f>
        <v>6250</v>
      </c>
      <c r="AA1926" s="111"/>
      <c r="AB1926" s="92"/>
      <c r="AC1926" s="92"/>
      <c r="AD1926" s="92"/>
      <c r="AE1926" s="92"/>
      <c r="AF1926" s="92"/>
      <c r="AG1926" s="92"/>
      <c r="AH1926" s="92"/>
      <c r="AI1926" s="109">
        <f>AB1926*AB$7+AC1926*AC$7+AD1926*AD$7+AE1926*AE$7+AF1926*AF$7+AG1926*AG$7+AH1926*AH$7</f>
        <v>0</v>
      </c>
      <c r="AJ1926" s="83"/>
      <c r="AK1926" s="110">
        <f>AI1926*$O1926</f>
        <v>0</v>
      </c>
      <c r="AL1926" s="111"/>
      <c r="AM1926" s="92"/>
      <c r="AN1926" s="92"/>
      <c r="AO1926" s="92"/>
      <c r="AP1926" s="92">
        <v>1</v>
      </c>
      <c r="AQ1926" s="92"/>
      <c r="AR1926" s="92"/>
      <c r="AS1926" s="92"/>
      <c r="AT1926" s="92"/>
      <c r="AU1926" s="92"/>
      <c r="AV1926" s="109">
        <f>AM1926*AM$7+AN1926*AN$7+AO1926*AO$7+AP1926*AP$7+AQ1926*AQ$7+AR1926*AR$7+AS1926*AS$7+AT1926*AT$7+AU1926*AU$7</f>
        <v>100</v>
      </c>
      <c r="AW1926" s="75"/>
      <c r="AX1926" s="110">
        <f>AV1926*$O1926</f>
        <v>25</v>
      </c>
      <c r="AY1926" s="111"/>
      <c r="AZ1926" s="93"/>
      <c r="BA1926" s="94" t="s">
        <v>105</v>
      </c>
      <c r="BB1926" s="71"/>
      <c r="BC1926" s="54"/>
      <c r="BD1926" s="41">
        <v>4</v>
      </c>
      <c r="BE1926" s="52">
        <v>43</v>
      </c>
      <c r="BF1926" s="62">
        <v>4373</v>
      </c>
      <c r="BG1926" s="280" t="s">
        <v>52</v>
      </c>
    </row>
    <row r="1927" spans="1:59" s="63" customFormat="1" ht="12.75" x14ac:dyDescent="0.2">
      <c r="A1927" s="196">
        <v>4</v>
      </c>
      <c r="B1927" s="197" t="s">
        <v>422</v>
      </c>
      <c r="C1927" s="208">
        <v>43</v>
      </c>
      <c r="D1927" s="209" t="s">
        <v>688</v>
      </c>
      <c r="E1927" s="210">
        <v>4373</v>
      </c>
      <c r="F1927" s="211" t="s">
        <v>756</v>
      </c>
      <c r="G1927" s="231" t="s">
        <v>1195</v>
      </c>
      <c r="H1927" s="89"/>
      <c r="I1927" s="90" t="s">
        <v>440</v>
      </c>
      <c r="J1927" s="90" t="s">
        <v>759</v>
      </c>
      <c r="K1927" s="90" t="s">
        <v>73</v>
      </c>
      <c r="L1927" s="90" t="s">
        <v>69</v>
      </c>
      <c r="M1927" s="91"/>
      <c r="N1927" s="312">
        <v>2</v>
      </c>
      <c r="O1927" s="313">
        <f>N1927/N$1924</f>
        <v>0.25</v>
      </c>
      <c r="P1927" s="104"/>
      <c r="Q1927" s="92"/>
      <c r="R1927" s="92"/>
      <c r="S1927" s="92"/>
      <c r="T1927" s="92"/>
      <c r="U1927" s="92"/>
      <c r="V1927" s="92"/>
      <c r="W1927" s="92">
        <v>1</v>
      </c>
      <c r="X1927" s="109">
        <f>P1927*P$7+Q1927*Q$7+R1927*R$7+S1927*S$7+T1927*T$7+U1927*U$7+V1927*V$7+W1927*W$7</f>
        <v>25000</v>
      </c>
      <c r="Y1927" s="83"/>
      <c r="Z1927" s="110">
        <f>X1927*$O1927</f>
        <v>6250</v>
      </c>
      <c r="AA1927" s="111"/>
      <c r="AB1927" s="92"/>
      <c r="AC1927" s="92"/>
      <c r="AD1927" s="92"/>
      <c r="AE1927" s="92"/>
      <c r="AF1927" s="92"/>
      <c r="AG1927" s="92"/>
      <c r="AH1927" s="92"/>
      <c r="AI1927" s="109">
        <f>AB1927*AB$7+AC1927*AC$7+AD1927*AD$7+AE1927*AE$7+AF1927*AF$7+AG1927*AG$7+AH1927*AH$7</f>
        <v>0</v>
      </c>
      <c r="AJ1927" s="83"/>
      <c r="AK1927" s="110">
        <f>AI1927*$O1927</f>
        <v>0</v>
      </c>
      <c r="AL1927" s="111"/>
      <c r="AM1927" s="92"/>
      <c r="AN1927" s="92"/>
      <c r="AO1927" s="92"/>
      <c r="AP1927" s="92">
        <v>1</v>
      </c>
      <c r="AQ1927" s="92"/>
      <c r="AR1927" s="92"/>
      <c r="AS1927" s="92"/>
      <c r="AT1927" s="92"/>
      <c r="AU1927" s="92"/>
      <c r="AV1927" s="109">
        <f>AM1927*AM$7+AN1927*AN$7+AO1927*AO$7+AP1927*AP$7+AQ1927*AQ$7+AR1927*AR$7+AS1927*AS$7+AT1927*AT$7+AU1927*AU$7</f>
        <v>100</v>
      </c>
      <c r="AW1927" s="75"/>
      <c r="AX1927" s="110">
        <f>AV1927*$O1927</f>
        <v>25</v>
      </c>
      <c r="AY1927" s="111"/>
      <c r="AZ1927" s="93"/>
      <c r="BA1927" s="94" t="s">
        <v>105</v>
      </c>
      <c r="BB1927" s="71"/>
      <c r="BC1927" s="54"/>
      <c r="BD1927" s="41">
        <v>4</v>
      </c>
      <c r="BE1927" s="52">
        <v>43</v>
      </c>
      <c r="BF1927" s="62">
        <v>4373</v>
      </c>
      <c r="BG1927" s="280" t="s">
        <v>52</v>
      </c>
    </row>
    <row r="1928" spans="1:59" s="63" customFormat="1" ht="12.75" x14ac:dyDescent="0.2">
      <c r="A1928" s="196">
        <v>4</v>
      </c>
      <c r="B1928" s="197" t="s">
        <v>422</v>
      </c>
      <c r="C1928" s="208">
        <v>43</v>
      </c>
      <c r="D1928" s="209" t="s">
        <v>688</v>
      </c>
      <c r="E1928" s="210">
        <v>4373</v>
      </c>
      <c r="F1928" s="211" t="s">
        <v>756</v>
      </c>
      <c r="G1928" s="231" t="s">
        <v>1195</v>
      </c>
      <c r="H1928" s="89"/>
      <c r="I1928" s="90" t="s">
        <v>96</v>
      </c>
      <c r="J1928" s="90" t="s">
        <v>760</v>
      </c>
      <c r="K1928" s="90" t="s">
        <v>60</v>
      </c>
      <c r="L1928" s="90" t="s">
        <v>95</v>
      </c>
      <c r="M1928" s="91"/>
      <c r="N1928" s="312">
        <v>2</v>
      </c>
      <c r="O1928" s="313">
        <f>N1928/N$1924</f>
        <v>0.25</v>
      </c>
      <c r="P1928" s="104"/>
      <c r="Q1928" s="92"/>
      <c r="R1928" s="92"/>
      <c r="S1928" s="92"/>
      <c r="T1928" s="92"/>
      <c r="U1928" s="92"/>
      <c r="V1928" s="92"/>
      <c r="W1928" s="92">
        <v>1</v>
      </c>
      <c r="X1928" s="109">
        <f>P1928*P$7+Q1928*Q$7+R1928*R$7+S1928*S$7+T1928*T$7+U1928*U$7+V1928*V$7+W1928*W$7</f>
        <v>25000</v>
      </c>
      <c r="Y1928" s="83"/>
      <c r="Z1928" s="110">
        <f>X1928*$O1928</f>
        <v>6250</v>
      </c>
      <c r="AA1928" s="111"/>
      <c r="AB1928" s="92"/>
      <c r="AC1928" s="92"/>
      <c r="AD1928" s="92"/>
      <c r="AE1928" s="92"/>
      <c r="AF1928" s="92"/>
      <c r="AG1928" s="92"/>
      <c r="AH1928" s="92"/>
      <c r="AI1928" s="109">
        <f>AB1928*AB$7+AC1928*AC$7+AD1928*AD$7+AE1928*AE$7+AF1928*AF$7+AG1928*AG$7+AH1928*AH$7</f>
        <v>0</v>
      </c>
      <c r="AJ1928" s="83"/>
      <c r="AK1928" s="110">
        <f>AI1928*$O1928</f>
        <v>0</v>
      </c>
      <c r="AL1928" s="111"/>
      <c r="AM1928" s="92"/>
      <c r="AN1928" s="92"/>
      <c r="AO1928" s="92"/>
      <c r="AP1928" s="92">
        <v>1</v>
      </c>
      <c r="AQ1928" s="92"/>
      <c r="AR1928" s="92"/>
      <c r="AS1928" s="92"/>
      <c r="AT1928" s="92"/>
      <c r="AU1928" s="92"/>
      <c r="AV1928" s="109">
        <f>AM1928*AM$7+AN1928*AN$7+AO1928*AO$7+AP1928*AP$7+AQ1928*AQ$7+AR1928*AR$7+AS1928*AS$7+AT1928*AT$7+AU1928*AU$7</f>
        <v>100</v>
      </c>
      <c r="AW1928" s="75"/>
      <c r="AX1928" s="110">
        <f>AV1928*$O1928</f>
        <v>25</v>
      </c>
      <c r="AY1928" s="111"/>
      <c r="AZ1928" s="93"/>
      <c r="BA1928" s="94" t="s">
        <v>105</v>
      </c>
      <c r="BB1928" s="71"/>
      <c r="BC1928" s="54"/>
      <c r="BD1928" s="41">
        <v>4</v>
      </c>
      <c r="BE1928" s="52">
        <v>43</v>
      </c>
      <c r="BF1928" s="62">
        <v>4373</v>
      </c>
      <c r="BG1928" s="280" t="s">
        <v>52</v>
      </c>
    </row>
    <row r="1929" spans="1:59" s="63" customFormat="1" ht="12.75" x14ac:dyDescent="0.2">
      <c r="A1929" s="196">
        <v>4</v>
      </c>
      <c r="B1929" s="197" t="s">
        <v>422</v>
      </c>
      <c r="C1929" s="208">
        <v>43</v>
      </c>
      <c r="D1929" s="209" t="s">
        <v>688</v>
      </c>
      <c r="E1929" s="210">
        <v>4373</v>
      </c>
      <c r="F1929" s="211" t="s">
        <v>756</v>
      </c>
      <c r="G1929" s="231" t="s">
        <v>1195</v>
      </c>
      <c r="H1929" s="65"/>
      <c r="I1929" s="222"/>
      <c r="J1929" s="66"/>
      <c r="K1929" s="66"/>
      <c r="L1929" s="66"/>
      <c r="M1929" s="64"/>
      <c r="N1929" s="304"/>
      <c r="O1929" s="305"/>
      <c r="P1929" s="127"/>
      <c r="Q1929" s="67"/>
      <c r="R1929" s="67"/>
      <c r="S1929" s="67"/>
      <c r="T1929" s="67"/>
      <c r="U1929" s="67"/>
      <c r="V1929" s="67"/>
      <c r="W1929" s="67"/>
      <c r="X1929" s="67"/>
      <c r="Y1929" s="68"/>
      <c r="Z1929" s="68"/>
      <c r="AA1929" s="68"/>
      <c r="AB1929" s="67"/>
      <c r="AC1929" s="67"/>
      <c r="AD1929" s="67"/>
      <c r="AE1929" s="67"/>
      <c r="AF1929" s="67"/>
      <c r="AG1929" s="67"/>
      <c r="AH1929" s="67"/>
      <c r="AI1929" s="67"/>
      <c r="AJ1929" s="68"/>
      <c r="AK1929" s="68"/>
      <c r="AL1929" s="68"/>
      <c r="AM1929" s="67"/>
      <c r="AN1929" s="67"/>
      <c r="AO1929" s="67"/>
      <c r="AP1929" s="67"/>
      <c r="AQ1929" s="67"/>
      <c r="AR1929" s="67"/>
      <c r="AS1929" s="67"/>
      <c r="AT1929" s="67"/>
      <c r="AU1929" s="67"/>
      <c r="AV1929" s="67"/>
      <c r="AW1929" s="67"/>
      <c r="AX1929" s="68"/>
      <c r="AY1929" s="68"/>
      <c r="AZ1929" s="69"/>
      <c r="BA1929" s="70"/>
      <c r="BB1929" s="71"/>
      <c r="BC1929" s="54"/>
      <c r="BD1929" s="41">
        <v>4</v>
      </c>
      <c r="BE1929" s="52">
        <v>43</v>
      </c>
      <c r="BF1929" s="62">
        <v>4373</v>
      </c>
      <c r="BG1929" s="275"/>
    </row>
    <row r="1930" spans="1:59" s="63" customFormat="1" ht="12.75" x14ac:dyDescent="0.2">
      <c r="A1930" s="196">
        <v>4</v>
      </c>
      <c r="B1930" s="197" t="s">
        <v>422</v>
      </c>
      <c r="C1930" s="208">
        <v>43</v>
      </c>
      <c r="D1930" s="209" t="s">
        <v>688</v>
      </c>
      <c r="E1930" s="210">
        <v>4373</v>
      </c>
      <c r="F1930" s="211" t="s">
        <v>756</v>
      </c>
      <c r="G1930" s="230"/>
      <c r="H1930" s="56"/>
      <c r="I1930" s="221"/>
      <c r="J1930" s="57"/>
      <c r="K1930" s="57"/>
      <c r="L1930" s="57"/>
      <c r="M1930" s="55"/>
      <c r="N1930" s="303"/>
      <c r="O1930" s="245"/>
      <c r="P1930" s="122"/>
      <c r="Q1930" s="58"/>
      <c r="R1930" s="58"/>
      <c r="S1930" s="58"/>
      <c r="T1930" s="58"/>
      <c r="U1930" s="58"/>
      <c r="V1930" s="58"/>
      <c r="W1930" s="58"/>
      <c r="X1930" s="58"/>
      <c r="Y1930" s="59"/>
      <c r="Z1930" s="59"/>
      <c r="AA1930" s="59"/>
      <c r="AB1930" s="58"/>
      <c r="AC1930" s="58"/>
      <c r="AD1930" s="58"/>
      <c r="AE1930" s="58"/>
      <c r="AF1930" s="58"/>
      <c r="AG1930" s="58"/>
      <c r="AH1930" s="58"/>
      <c r="AI1930" s="58"/>
      <c r="AJ1930" s="59"/>
      <c r="AK1930" s="59"/>
      <c r="AL1930" s="59"/>
      <c r="AM1930" s="58"/>
      <c r="AN1930" s="58"/>
      <c r="AO1930" s="58"/>
      <c r="AP1930" s="58"/>
      <c r="AQ1930" s="58"/>
      <c r="AR1930" s="58"/>
      <c r="AS1930" s="58"/>
      <c r="AT1930" s="58"/>
      <c r="AU1930" s="58"/>
      <c r="AV1930" s="58"/>
      <c r="AW1930" s="58"/>
      <c r="AX1930" s="59"/>
      <c r="AY1930" s="59"/>
      <c r="AZ1930" s="60"/>
      <c r="BA1930" s="61"/>
      <c r="BB1930" s="54"/>
      <c r="BC1930" s="54"/>
      <c r="BD1930" s="41">
        <v>4</v>
      </c>
      <c r="BE1930" s="52">
        <v>43</v>
      </c>
      <c r="BF1930" s="62">
        <v>4373</v>
      </c>
      <c r="BG1930" s="274"/>
    </row>
    <row r="1931" spans="1:59" s="63" customFormat="1" ht="12.75" x14ac:dyDescent="0.2">
      <c r="A1931" s="196">
        <v>4</v>
      </c>
      <c r="B1931" s="197" t="s">
        <v>422</v>
      </c>
      <c r="C1931" s="208">
        <v>43</v>
      </c>
      <c r="D1931" s="209" t="s">
        <v>688</v>
      </c>
      <c r="E1931" s="210">
        <v>4373</v>
      </c>
      <c r="F1931" s="211" t="s">
        <v>756</v>
      </c>
      <c r="G1931" s="231"/>
      <c r="H1931" s="65"/>
      <c r="I1931" s="222"/>
      <c r="J1931" s="66"/>
      <c r="K1931" s="66"/>
      <c r="L1931" s="66"/>
      <c r="M1931" s="64"/>
      <c r="N1931" s="304"/>
      <c r="O1931" s="305"/>
      <c r="P1931" s="127"/>
      <c r="Q1931" s="67"/>
      <c r="R1931" s="67"/>
      <c r="S1931" s="67"/>
      <c r="T1931" s="67"/>
      <c r="U1931" s="67"/>
      <c r="V1931" s="67"/>
      <c r="W1931" s="67"/>
      <c r="X1931" s="67"/>
      <c r="Y1931" s="68"/>
      <c r="Z1931" s="68"/>
      <c r="AA1931" s="68"/>
      <c r="AB1931" s="67"/>
      <c r="AC1931" s="67"/>
      <c r="AD1931" s="67"/>
      <c r="AE1931" s="67"/>
      <c r="AF1931" s="67"/>
      <c r="AG1931" s="67"/>
      <c r="AH1931" s="67"/>
      <c r="AI1931" s="67"/>
      <c r="AJ1931" s="68"/>
      <c r="AK1931" s="68"/>
      <c r="AL1931" s="68"/>
      <c r="AM1931" s="67"/>
      <c r="AN1931" s="67"/>
      <c r="AO1931" s="67"/>
      <c r="AP1931" s="67"/>
      <c r="AQ1931" s="67"/>
      <c r="AR1931" s="67"/>
      <c r="AS1931" s="67"/>
      <c r="AT1931" s="67"/>
      <c r="AU1931" s="67"/>
      <c r="AV1931" s="67"/>
      <c r="AW1931" s="67"/>
      <c r="AX1931" s="68"/>
      <c r="AY1931" s="68"/>
      <c r="AZ1931" s="69"/>
      <c r="BA1931" s="70"/>
      <c r="BB1931" s="71"/>
      <c r="BC1931" s="54"/>
      <c r="BD1931" s="41">
        <v>4</v>
      </c>
      <c r="BE1931" s="52">
        <v>43</v>
      </c>
      <c r="BF1931" s="62">
        <v>4373</v>
      </c>
      <c r="BG1931" s="275"/>
    </row>
    <row r="1932" spans="1:59" s="63" customFormat="1" ht="12.75" x14ac:dyDescent="0.2">
      <c r="A1932" s="196">
        <v>4</v>
      </c>
      <c r="B1932" s="197" t="s">
        <v>422</v>
      </c>
      <c r="C1932" s="208">
        <v>43</v>
      </c>
      <c r="D1932" s="209" t="s">
        <v>688</v>
      </c>
      <c r="E1932" s="210">
        <v>4373</v>
      </c>
      <c r="F1932" s="211" t="s">
        <v>756</v>
      </c>
      <c r="G1932" s="231" t="s">
        <v>360</v>
      </c>
      <c r="H1932" s="72" t="s">
        <v>1233</v>
      </c>
      <c r="I1932" s="223" t="s">
        <v>1250</v>
      </c>
      <c r="J1932" s="73"/>
      <c r="K1932" s="73"/>
      <c r="L1932" s="73"/>
      <c r="M1932" s="74"/>
      <c r="N1932" s="247"/>
      <c r="O1932" s="306"/>
      <c r="P1932" s="105"/>
      <c r="Q1932" s="75"/>
      <c r="R1932" s="75"/>
      <c r="S1932" s="75"/>
      <c r="T1932" s="75"/>
      <c r="U1932" s="75"/>
      <c r="V1932" s="75"/>
      <c r="W1932" s="75"/>
      <c r="X1932" s="75"/>
      <c r="Y1932" s="76" t="s">
        <v>1241</v>
      </c>
      <c r="Z1932" s="77" t="s">
        <v>1241</v>
      </c>
      <c r="AA1932" s="78">
        <f>AA$970</f>
        <v>10000</v>
      </c>
      <c r="AB1932" s="75"/>
      <c r="AC1932" s="75"/>
      <c r="AD1932" s="75"/>
      <c r="AE1932" s="75"/>
      <c r="AF1932" s="75"/>
      <c r="AG1932" s="75"/>
      <c r="AH1932" s="75"/>
      <c r="AI1932" s="75"/>
      <c r="AJ1932" s="76" t="s">
        <v>1241</v>
      </c>
      <c r="AK1932" s="77" t="s">
        <v>1241</v>
      </c>
      <c r="AL1932" s="78">
        <f>IF(ISNUMBER(AK1932),AK1932,0)</f>
        <v>0</v>
      </c>
      <c r="AM1932" s="75"/>
      <c r="AN1932" s="75"/>
      <c r="AO1932" s="75"/>
      <c r="AP1932" s="75"/>
      <c r="AQ1932" s="75"/>
      <c r="AR1932" s="75"/>
      <c r="AS1932" s="75"/>
      <c r="AT1932" s="75"/>
      <c r="AU1932" s="75"/>
      <c r="AV1932" s="75"/>
      <c r="AW1932" s="76" t="s">
        <v>1241</v>
      </c>
      <c r="AX1932" s="77" t="s">
        <v>1241</v>
      </c>
      <c r="AY1932" s="78">
        <f>AY$970</f>
        <v>250</v>
      </c>
      <c r="AZ1932" s="79"/>
      <c r="BA1932" s="80" t="str">
        <f>I1932</f>
        <v>&gt; see 4223, Plywood cladding</v>
      </c>
      <c r="BB1932" s="71"/>
      <c r="BC1932" s="54"/>
      <c r="BD1932" s="41">
        <v>4</v>
      </c>
      <c r="BE1932" s="52">
        <v>43</v>
      </c>
      <c r="BF1932" s="62">
        <v>4373</v>
      </c>
      <c r="BG1932" s="276" t="str">
        <f>H1932</f>
        <v>Default Scenario (Link)</v>
      </c>
    </row>
    <row r="1933" spans="1:59" s="63" customFormat="1" ht="12.75" x14ac:dyDescent="0.2">
      <c r="A1933" s="196">
        <v>4</v>
      </c>
      <c r="B1933" s="197" t="s">
        <v>422</v>
      </c>
      <c r="C1933" s="208">
        <v>43</v>
      </c>
      <c r="D1933" s="209" t="s">
        <v>688</v>
      </c>
      <c r="E1933" s="210">
        <v>4373</v>
      </c>
      <c r="F1933" s="211" t="s">
        <v>756</v>
      </c>
      <c r="G1933" s="231"/>
      <c r="H1933" s="65"/>
      <c r="I1933" s="222"/>
      <c r="J1933" s="66"/>
      <c r="K1933" s="66"/>
      <c r="L1933" s="66"/>
      <c r="M1933" s="64"/>
      <c r="N1933" s="304"/>
      <c r="O1933" s="305"/>
      <c r="P1933" s="127"/>
      <c r="Q1933" s="67"/>
      <c r="R1933" s="67"/>
      <c r="S1933" s="67"/>
      <c r="T1933" s="67"/>
      <c r="U1933" s="67"/>
      <c r="V1933" s="67"/>
      <c r="W1933" s="67"/>
      <c r="X1933" s="67"/>
      <c r="Y1933" s="68"/>
      <c r="Z1933" s="68"/>
      <c r="AA1933" s="68"/>
      <c r="AB1933" s="67"/>
      <c r="AC1933" s="67"/>
      <c r="AD1933" s="67"/>
      <c r="AE1933" s="67"/>
      <c r="AF1933" s="67"/>
      <c r="AG1933" s="67"/>
      <c r="AH1933" s="67"/>
      <c r="AI1933" s="67"/>
      <c r="AJ1933" s="68"/>
      <c r="AK1933" s="68"/>
      <c r="AL1933" s="68"/>
      <c r="AM1933" s="67"/>
      <c r="AN1933" s="67"/>
      <c r="AO1933" s="67"/>
      <c r="AP1933" s="67"/>
      <c r="AQ1933" s="67"/>
      <c r="AR1933" s="67"/>
      <c r="AS1933" s="67"/>
      <c r="AT1933" s="67"/>
      <c r="AU1933" s="67"/>
      <c r="AV1933" s="67"/>
      <c r="AW1933" s="67"/>
      <c r="AX1933" s="68"/>
      <c r="AY1933" s="68"/>
      <c r="AZ1933" s="69"/>
      <c r="BA1933" s="70"/>
      <c r="BB1933" s="71"/>
      <c r="BC1933" s="54"/>
      <c r="BD1933" s="41">
        <v>4</v>
      </c>
      <c r="BE1933" s="52">
        <v>43</v>
      </c>
      <c r="BF1933" s="62">
        <v>4373</v>
      </c>
      <c r="BG1933" s="275"/>
    </row>
    <row r="1934" spans="1:59" s="63" customFormat="1" ht="12.75" x14ac:dyDescent="0.2">
      <c r="A1934" s="196">
        <v>4</v>
      </c>
      <c r="B1934" s="197" t="s">
        <v>422</v>
      </c>
      <c r="C1934" s="208">
        <v>43</v>
      </c>
      <c r="D1934" s="209" t="s">
        <v>688</v>
      </c>
      <c r="E1934" s="210">
        <v>4373</v>
      </c>
      <c r="F1934" s="211" t="s">
        <v>756</v>
      </c>
      <c r="G1934" s="230"/>
      <c r="H1934" s="56"/>
      <c r="I1934" s="221"/>
      <c r="J1934" s="57"/>
      <c r="K1934" s="57"/>
      <c r="L1934" s="57"/>
      <c r="M1934" s="55"/>
      <c r="N1934" s="303"/>
      <c r="O1934" s="245"/>
      <c r="P1934" s="122"/>
      <c r="Q1934" s="58"/>
      <c r="R1934" s="58"/>
      <c r="S1934" s="58"/>
      <c r="T1934" s="58"/>
      <c r="U1934" s="58"/>
      <c r="V1934" s="58"/>
      <c r="W1934" s="58"/>
      <c r="X1934" s="58"/>
      <c r="Y1934" s="59"/>
      <c r="Z1934" s="59"/>
      <c r="AA1934" s="59"/>
      <c r="AB1934" s="58"/>
      <c r="AC1934" s="58"/>
      <c r="AD1934" s="58"/>
      <c r="AE1934" s="58"/>
      <c r="AF1934" s="58"/>
      <c r="AG1934" s="58"/>
      <c r="AH1934" s="58"/>
      <c r="AI1934" s="58"/>
      <c r="AJ1934" s="59"/>
      <c r="AK1934" s="59"/>
      <c r="AL1934" s="59"/>
      <c r="AM1934" s="58"/>
      <c r="AN1934" s="58"/>
      <c r="AO1934" s="58"/>
      <c r="AP1934" s="58"/>
      <c r="AQ1934" s="58"/>
      <c r="AR1934" s="58"/>
      <c r="AS1934" s="58"/>
      <c r="AT1934" s="58"/>
      <c r="AU1934" s="58"/>
      <c r="AV1934" s="58"/>
      <c r="AW1934" s="58"/>
      <c r="AX1934" s="59"/>
      <c r="AY1934" s="59"/>
      <c r="AZ1934" s="60"/>
      <c r="BA1934" s="61"/>
      <c r="BB1934" s="54"/>
      <c r="BC1934" s="54"/>
      <c r="BD1934" s="41">
        <v>4</v>
      </c>
      <c r="BE1934" s="52">
        <v>43</v>
      </c>
      <c r="BF1934" s="62">
        <v>4373</v>
      </c>
      <c r="BG1934" s="274"/>
    </row>
    <row r="1935" spans="1:59" x14ac:dyDescent="0.25">
      <c r="A1935" s="196">
        <v>4</v>
      </c>
      <c r="B1935" s="197" t="s">
        <v>422</v>
      </c>
      <c r="C1935" s="208">
        <v>43</v>
      </c>
      <c r="D1935" s="209" t="s">
        <v>688</v>
      </c>
      <c r="E1935" s="212">
        <v>4381</v>
      </c>
      <c r="F1935" s="213" t="s">
        <v>761</v>
      </c>
      <c r="G1935" s="234"/>
      <c r="H1935" s="138"/>
      <c r="I1935" s="224"/>
      <c r="J1935" s="98"/>
      <c r="K1935" s="98"/>
      <c r="L1935" s="98"/>
      <c r="M1935" s="137"/>
      <c r="N1935" s="322"/>
      <c r="O1935" s="323"/>
      <c r="P1935" s="139"/>
      <c r="Q1935" s="139"/>
      <c r="R1935" s="139"/>
      <c r="S1935" s="139"/>
      <c r="T1935" s="139"/>
      <c r="U1935" s="139"/>
      <c r="V1935" s="139"/>
      <c r="W1935" s="139"/>
      <c r="X1935" s="139"/>
      <c r="Y1935" s="100"/>
      <c r="Z1935" s="125"/>
      <c r="AA1935" s="125"/>
      <c r="AB1935" s="139"/>
      <c r="AC1935" s="139"/>
      <c r="AD1935" s="139"/>
      <c r="AE1935" s="139"/>
      <c r="AF1935" s="139"/>
      <c r="AG1935" s="139"/>
      <c r="AH1935" s="139"/>
      <c r="AI1935" s="139"/>
      <c r="AJ1935" s="100"/>
      <c r="AK1935" s="125"/>
      <c r="AL1935" s="125"/>
      <c r="AM1935" s="139"/>
      <c r="AN1935" s="139"/>
      <c r="AO1935" s="139"/>
      <c r="AP1935" s="139"/>
      <c r="AQ1935" s="139"/>
      <c r="AR1935" s="139"/>
      <c r="AS1935" s="139"/>
      <c r="AT1935" s="139"/>
      <c r="AU1935" s="139"/>
      <c r="AV1935" s="139"/>
      <c r="AW1935" s="99"/>
      <c r="AX1935" s="125"/>
      <c r="AY1935" s="100"/>
      <c r="AZ1935" s="140"/>
      <c r="BA1935" s="141"/>
      <c r="BB1935" s="136"/>
      <c r="BC1935" s="136"/>
      <c r="BD1935" s="41">
        <v>4</v>
      </c>
      <c r="BE1935" s="52">
        <v>43</v>
      </c>
      <c r="BF1935" s="103">
        <v>4381</v>
      </c>
      <c r="BG1935" s="283"/>
    </row>
    <row r="1936" spans="1:59" s="63" customFormat="1" ht="12.75" x14ac:dyDescent="0.2">
      <c r="A1936" s="196">
        <v>4</v>
      </c>
      <c r="B1936" s="197" t="s">
        <v>422</v>
      </c>
      <c r="C1936" s="208">
        <v>43</v>
      </c>
      <c r="D1936" s="209" t="s">
        <v>688</v>
      </c>
      <c r="E1936" s="212">
        <v>4381</v>
      </c>
      <c r="F1936" s="213" t="s">
        <v>761</v>
      </c>
      <c r="G1936" s="232"/>
      <c r="H1936" s="97"/>
      <c r="I1936" s="224"/>
      <c r="J1936" s="98"/>
      <c r="K1936" s="98"/>
      <c r="L1936" s="98"/>
      <c r="M1936" s="96"/>
      <c r="N1936" s="307"/>
      <c r="O1936" s="246"/>
      <c r="P1936" s="124"/>
      <c r="Q1936" s="99"/>
      <c r="R1936" s="99"/>
      <c r="S1936" s="99"/>
      <c r="T1936" s="99"/>
      <c r="U1936" s="99"/>
      <c r="V1936" s="99"/>
      <c r="W1936" s="99"/>
      <c r="X1936" s="99"/>
      <c r="Y1936" s="100"/>
      <c r="Z1936" s="100"/>
      <c r="AA1936" s="100"/>
      <c r="AB1936" s="99"/>
      <c r="AC1936" s="99"/>
      <c r="AD1936" s="99"/>
      <c r="AE1936" s="99"/>
      <c r="AF1936" s="99"/>
      <c r="AG1936" s="99"/>
      <c r="AH1936" s="99"/>
      <c r="AI1936" s="99"/>
      <c r="AJ1936" s="100"/>
      <c r="AK1936" s="100"/>
      <c r="AL1936" s="100"/>
      <c r="AM1936" s="99"/>
      <c r="AN1936" s="99"/>
      <c r="AO1936" s="99"/>
      <c r="AP1936" s="99"/>
      <c r="AQ1936" s="99"/>
      <c r="AR1936" s="99"/>
      <c r="AS1936" s="99"/>
      <c r="AT1936" s="99"/>
      <c r="AU1936" s="99"/>
      <c r="AV1936" s="99"/>
      <c r="AW1936" s="99"/>
      <c r="AX1936" s="100"/>
      <c r="AY1936" s="100"/>
      <c r="AZ1936" s="101"/>
      <c r="BA1936" s="102"/>
      <c r="BB1936" s="95"/>
      <c r="BC1936" s="95"/>
      <c r="BD1936" s="41">
        <v>4</v>
      </c>
      <c r="BE1936" s="52">
        <v>43</v>
      </c>
      <c r="BF1936" s="103">
        <v>4381</v>
      </c>
      <c r="BG1936" s="277"/>
    </row>
    <row r="1937" spans="1:59" s="63" customFormat="1" ht="12.75" x14ac:dyDescent="0.2">
      <c r="A1937" s="196">
        <v>4</v>
      </c>
      <c r="B1937" s="197" t="s">
        <v>422</v>
      </c>
      <c r="C1937" s="208">
        <v>43</v>
      </c>
      <c r="D1937" s="209" t="s">
        <v>688</v>
      </c>
      <c r="E1937" s="212">
        <v>4381</v>
      </c>
      <c r="F1937" s="213" t="s">
        <v>761</v>
      </c>
      <c r="G1937" s="231"/>
      <c r="H1937" s="65"/>
      <c r="I1937" s="222"/>
      <c r="J1937" s="66"/>
      <c r="K1937" s="66"/>
      <c r="L1937" s="66"/>
      <c r="M1937" s="64"/>
      <c r="N1937" s="304"/>
      <c r="O1937" s="305"/>
      <c r="P1937" s="127"/>
      <c r="Q1937" s="67"/>
      <c r="R1937" s="67"/>
      <c r="S1937" s="67"/>
      <c r="T1937" s="67"/>
      <c r="U1937" s="67"/>
      <c r="V1937" s="67"/>
      <c r="W1937" s="67"/>
      <c r="X1937" s="67"/>
      <c r="Y1937" s="68"/>
      <c r="Z1937" s="68"/>
      <c r="AA1937" s="68"/>
      <c r="AB1937" s="67"/>
      <c r="AC1937" s="67"/>
      <c r="AD1937" s="67"/>
      <c r="AE1937" s="67"/>
      <c r="AF1937" s="67"/>
      <c r="AG1937" s="67"/>
      <c r="AH1937" s="67"/>
      <c r="AI1937" s="67"/>
      <c r="AJ1937" s="68"/>
      <c r="AK1937" s="68"/>
      <c r="AL1937" s="68"/>
      <c r="AM1937" s="67"/>
      <c r="AN1937" s="67"/>
      <c r="AO1937" s="67"/>
      <c r="AP1937" s="67"/>
      <c r="AQ1937" s="67"/>
      <c r="AR1937" s="67"/>
      <c r="AS1937" s="67"/>
      <c r="AT1937" s="67"/>
      <c r="AU1937" s="67"/>
      <c r="AV1937" s="67"/>
      <c r="AW1937" s="67"/>
      <c r="AX1937" s="68"/>
      <c r="AY1937" s="68"/>
      <c r="AZ1937" s="69"/>
      <c r="BA1937" s="70"/>
      <c r="BB1937" s="71"/>
      <c r="BC1937" s="95"/>
      <c r="BD1937" s="41">
        <v>4</v>
      </c>
      <c r="BE1937" s="52">
        <v>43</v>
      </c>
      <c r="BF1937" s="103">
        <v>4381</v>
      </c>
      <c r="BG1937" s="275"/>
    </row>
    <row r="1938" spans="1:59" s="63" customFormat="1" ht="12.75" x14ac:dyDescent="0.2">
      <c r="A1938" s="196">
        <v>4</v>
      </c>
      <c r="B1938" s="197" t="s">
        <v>422</v>
      </c>
      <c r="C1938" s="208">
        <v>43</v>
      </c>
      <c r="D1938" s="209" t="s">
        <v>688</v>
      </c>
      <c r="E1938" s="212">
        <v>4381</v>
      </c>
      <c r="F1938" s="213" t="s">
        <v>761</v>
      </c>
      <c r="G1938" s="231"/>
      <c r="H1938" s="72" t="s">
        <v>47</v>
      </c>
      <c r="I1938" s="223"/>
      <c r="J1938" s="73"/>
      <c r="K1938" s="73"/>
      <c r="L1938" s="73"/>
      <c r="M1938" s="74"/>
      <c r="N1938" s="247"/>
      <c r="O1938" s="306"/>
      <c r="P1938" s="105"/>
      <c r="Q1938" s="75"/>
      <c r="R1938" s="75"/>
      <c r="S1938" s="75"/>
      <c r="T1938" s="75"/>
      <c r="U1938" s="75"/>
      <c r="V1938" s="75"/>
      <c r="W1938" s="75"/>
      <c r="X1938" s="75"/>
      <c r="Y1938" s="76" t="str">
        <f>IF(ISNUMBER(VLOOKUP(Y1940,P$7:W$7,MATCH(Y1940,P$7:W$7))),VLOOKUP(Y1940,P$7:W$7,MATCH(Y1940,P$7:W$7)),IF(N1942=0,"No Data",IF(Y1940&gt;0,"&lt;100",0)))</f>
        <v>&lt;100</v>
      </c>
      <c r="Z1938" s="77" t="str">
        <f>IF(ISNUMBER(VLOOKUP(Z1942,P$7:W$7,MATCH(Z1942,P$7:W$7))),VLOOKUP(Z1942,P$7:W$7,MATCH(Z1942,P$7:W$7)),IF(N1942=0,"No Data",IF(Z1942&gt;0,"&lt;100",0)))</f>
        <v>&lt;100</v>
      </c>
      <c r="AA1938" s="106">
        <f>IF(ISNUMBER(Z1938),Z1938,0)</f>
        <v>0</v>
      </c>
      <c r="AB1938" s="75"/>
      <c r="AC1938" s="75"/>
      <c r="AD1938" s="75"/>
      <c r="AE1938" s="75"/>
      <c r="AF1938" s="75"/>
      <c r="AG1938" s="75"/>
      <c r="AH1938" s="75"/>
      <c r="AI1938" s="75"/>
      <c r="AJ1938" s="76">
        <f>IF(ISNUMBER(VLOOKUP(AJ1940,AB$7:AH$7,MATCH(AJ1940,AB$7:AH$7))),VLOOKUP(AJ1940,AB$7:AH$7,MATCH(AJ1940,AB$7:AH$7)),IF(N1942=0,"No Data",IF(AJ1940&gt;0,"&lt;50",0)))</f>
        <v>0</v>
      </c>
      <c r="AK1938" s="77">
        <f>IF(ISNUMBER(VLOOKUP(AK1942,AB$7:AH$7,MATCH(AK1942,AB$7:AH$7))),VLOOKUP(AK1942,AB$7:AH$7,MATCH(AK1942,AB$7:AH$7)),IF(N1942=0,"No Data",IF(AK1942&gt;0,"&lt;50",0)))</f>
        <v>0</v>
      </c>
      <c r="AL1938" s="106">
        <f>IF(ISNUMBER(AK1938),AK1938,0)</f>
        <v>0</v>
      </c>
      <c r="AM1938" s="75"/>
      <c r="AN1938" s="75"/>
      <c r="AO1938" s="75"/>
      <c r="AP1938" s="75"/>
      <c r="AQ1938" s="75"/>
      <c r="AR1938" s="75"/>
      <c r="AS1938" s="75"/>
      <c r="AT1938" s="75"/>
      <c r="AU1938" s="75"/>
      <c r="AV1938" s="75"/>
      <c r="AW1938" s="76">
        <f>IF(ISNUMBER(VLOOKUP(AW1940,AM$7:AU$7,MATCH(AW1940,AM$7:AU$7))),VLOOKUP(AW1940,AM$7:AU$7,MATCH(AW1940,AM$7:AU$7)),IF(N1942=0,"No Data",IF(AW1940&gt;0,"&lt;10",0)))</f>
        <v>1000</v>
      </c>
      <c r="AX1938" s="77">
        <f>IF(ISNUMBER(VLOOKUP(AX1942,AM$7:AU$7,MATCH(AX1942,AM$7:AU$7))),VLOOKUP(AX1942,AM$7:AU$7,MATCH(AX1942,AM$7:AU$7)),IF(N1942=0,"No Data",IF(AX1942&gt;0,"&lt;10",0)))</f>
        <v>1000</v>
      </c>
      <c r="AY1938" s="106">
        <f>IF(ISNUMBER(AX1938),AX1938,0)</f>
        <v>1000</v>
      </c>
      <c r="AZ1938" s="79"/>
      <c r="BA1938" s="80"/>
      <c r="BB1938" s="71"/>
      <c r="BC1938" s="95"/>
      <c r="BD1938" s="41">
        <v>4</v>
      </c>
      <c r="BE1938" s="52">
        <v>43</v>
      </c>
      <c r="BF1938" s="103">
        <v>4381</v>
      </c>
      <c r="BG1938" s="276" t="s">
        <v>47</v>
      </c>
    </row>
    <row r="1939" spans="1:59" s="63" customFormat="1" ht="12.75" x14ac:dyDescent="0.2">
      <c r="A1939" s="196">
        <v>4</v>
      </c>
      <c r="B1939" s="197" t="s">
        <v>422</v>
      </c>
      <c r="C1939" s="208">
        <v>43</v>
      </c>
      <c r="D1939" s="209" t="s">
        <v>688</v>
      </c>
      <c r="E1939" s="212">
        <v>4381</v>
      </c>
      <c r="F1939" s="213" t="s">
        <v>761</v>
      </c>
      <c r="G1939" s="231"/>
      <c r="H1939" s="81" t="s">
        <v>48</v>
      </c>
      <c r="I1939" s="223"/>
      <c r="J1939" s="73"/>
      <c r="K1939" s="73"/>
      <c r="L1939" s="73"/>
      <c r="M1939" s="74"/>
      <c r="N1939" s="247"/>
      <c r="O1939" s="306"/>
      <c r="P1939" s="105"/>
      <c r="Q1939" s="75"/>
      <c r="R1939" s="75"/>
      <c r="S1939" s="75"/>
      <c r="T1939" s="75"/>
      <c r="U1939" s="75"/>
      <c r="V1939" s="75"/>
      <c r="W1939" s="75"/>
      <c r="X1939" s="75"/>
      <c r="Y1939" s="82">
        <f>MIN(X1943:X1946)</f>
        <v>0</v>
      </c>
      <c r="Z1939" s="83"/>
      <c r="AA1939" s="83"/>
      <c r="AB1939" s="75"/>
      <c r="AC1939" s="75"/>
      <c r="AD1939" s="75"/>
      <c r="AE1939" s="75"/>
      <c r="AF1939" s="75"/>
      <c r="AG1939" s="75"/>
      <c r="AH1939" s="75"/>
      <c r="AI1939" s="75"/>
      <c r="AJ1939" s="82">
        <f>MIN(AI1943:AI1946)</f>
        <v>0</v>
      </c>
      <c r="AK1939" s="83"/>
      <c r="AL1939" s="83"/>
      <c r="AM1939" s="75"/>
      <c r="AN1939" s="75"/>
      <c r="AO1939" s="75"/>
      <c r="AP1939" s="75"/>
      <c r="AQ1939" s="75"/>
      <c r="AR1939" s="75"/>
      <c r="AS1939" s="75"/>
      <c r="AT1939" s="75"/>
      <c r="AU1939" s="75"/>
      <c r="AV1939" s="75"/>
      <c r="AW1939" s="82">
        <f>MIN(AV1943:AV1946)</f>
        <v>500</v>
      </c>
      <c r="AX1939" s="83"/>
      <c r="AY1939" s="83"/>
      <c r="AZ1939" s="79"/>
      <c r="BA1939" s="80"/>
      <c r="BB1939" s="71"/>
      <c r="BC1939" s="95"/>
      <c r="BD1939" s="41">
        <v>4</v>
      </c>
      <c r="BE1939" s="52">
        <v>43</v>
      </c>
      <c r="BF1939" s="103">
        <v>4381</v>
      </c>
      <c r="BG1939" s="278" t="s">
        <v>48</v>
      </c>
    </row>
    <row r="1940" spans="1:59" s="63" customFormat="1" ht="12.75" x14ac:dyDescent="0.2">
      <c r="A1940" s="196">
        <v>4</v>
      </c>
      <c r="B1940" s="197" t="s">
        <v>422</v>
      </c>
      <c r="C1940" s="208">
        <v>43</v>
      </c>
      <c r="D1940" s="209" t="s">
        <v>688</v>
      </c>
      <c r="E1940" s="212">
        <v>4381</v>
      </c>
      <c r="F1940" s="213" t="s">
        <v>761</v>
      </c>
      <c r="G1940" s="231"/>
      <c r="H1940" s="81" t="s">
        <v>49</v>
      </c>
      <c r="I1940" s="223"/>
      <c r="J1940" s="73"/>
      <c r="K1940" s="73"/>
      <c r="L1940" s="73"/>
      <c r="M1940" s="74"/>
      <c r="N1940" s="247"/>
      <c r="O1940" s="306"/>
      <c r="P1940" s="105"/>
      <c r="Q1940" s="75"/>
      <c r="R1940" s="75"/>
      <c r="S1940" s="75"/>
      <c r="T1940" s="75"/>
      <c r="U1940" s="75"/>
      <c r="V1940" s="75"/>
      <c r="W1940" s="75"/>
      <c r="X1940" s="75"/>
      <c r="Y1940" s="84">
        <f>IF(ISNUMBER(AVERAGE(X1943:X1946)),AVERAGE(X1943:X1946),0)</f>
        <v>66.666666666666671</v>
      </c>
      <c r="Z1940" s="83"/>
      <c r="AA1940" s="83"/>
      <c r="AB1940" s="75"/>
      <c r="AC1940" s="75"/>
      <c r="AD1940" s="75"/>
      <c r="AE1940" s="75"/>
      <c r="AF1940" s="75"/>
      <c r="AG1940" s="75"/>
      <c r="AH1940" s="75"/>
      <c r="AI1940" s="75"/>
      <c r="AJ1940" s="84">
        <f>IF(ISNUMBER(AVERAGE(AI1943:AI1946)),AVERAGE(AI1943:AI1946),0)</f>
        <v>0</v>
      </c>
      <c r="AK1940" s="83"/>
      <c r="AL1940" s="83"/>
      <c r="AM1940" s="75"/>
      <c r="AN1940" s="75"/>
      <c r="AO1940" s="75"/>
      <c r="AP1940" s="75"/>
      <c r="AQ1940" s="75"/>
      <c r="AR1940" s="75"/>
      <c r="AS1940" s="75"/>
      <c r="AT1940" s="75"/>
      <c r="AU1940" s="75"/>
      <c r="AV1940" s="75"/>
      <c r="AW1940" s="84">
        <f>IF(ISNUMBER(AVERAGE(AV1943:AV1946)),AVERAGE(AV1943:AV1946),0)</f>
        <v>1333.3333333333333</v>
      </c>
      <c r="AX1940" s="83"/>
      <c r="AY1940" s="83"/>
      <c r="AZ1940" s="79"/>
      <c r="BA1940" s="80"/>
      <c r="BB1940" s="71"/>
      <c r="BC1940" s="95"/>
      <c r="BD1940" s="41">
        <v>4</v>
      </c>
      <c r="BE1940" s="52">
        <v>43</v>
      </c>
      <c r="BF1940" s="103">
        <v>4381</v>
      </c>
      <c r="BG1940" s="278" t="s">
        <v>49</v>
      </c>
    </row>
    <row r="1941" spans="1:59" s="63" customFormat="1" ht="12.75" x14ac:dyDescent="0.2">
      <c r="A1941" s="196">
        <v>4</v>
      </c>
      <c r="B1941" s="197" t="s">
        <v>422</v>
      </c>
      <c r="C1941" s="208">
        <v>43</v>
      </c>
      <c r="D1941" s="209" t="s">
        <v>688</v>
      </c>
      <c r="E1941" s="212">
        <v>4381</v>
      </c>
      <c r="F1941" s="213" t="s">
        <v>761</v>
      </c>
      <c r="G1941" s="231"/>
      <c r="H1941" s="81" t="s">
        <v>50</v>
      </c>
      <c r="I1941" s="223"/>
      <c r="J1941" s="73"/>
      <c r="K1941" s="73"/>
      <c r="L1941" s="73"/>
      <c r="M1941" s="74"/>
      <c r="N1941" s="247"/>
      <c r="O1941" s="306"/>
      <c r="P1941" s="105"/>
      <c r="Q1941" s="75"/>
      <c r="R1941" s="75"/>
      <c r="S1941" s="75"/>
      <c r="T1941" s="75"/>
      <c r="U1941" s="75"/>
      <c r="V1941" s="75"/>
      <c r="W1941" s="75"/>
      <c r="X1941" s="75"/>
      <c r="Y1941" s="84">
        <f>MAX(X1943:X1946)</f>
        <v>100</v>
      </c>
      <c r="Z1941" s="83"/>
      <c r="AA1941" s="83"/>
      <c r="AB1941" s="75"/>
      <c r="AC1941" s="75"/>
      <c r="AD1941" s="75"/>
      <c r="AE1941" s="75"/>
      <c r="AF1941" s="75"/>
      <c r="AG1941" s="75"/>
      <c r="AH1941" s="75"/>
      <c r="AI1941" s="75"/>
      <c r="AJ1941" s="84">
        <f>MAX(AI1943:AI1946)</f>
        <v>0</v>
      </c>
      <c r="AK1941" s="83"/>
      <c r="AL1941" s="83"/>
      <c r="AM1941" s="75"/>
      <c r="AN1941" s="75"/>
      <c r="AO1941" s="75"/>
      <c r="AP1941" s="75"/>
      <c r="AQ1941" s="75"/>
      <c r="AR1941" s="75"/>
      <c r="AS1941" s="75"/>
      <c r="AT1941" s="75"/>
      <c r="AU1941" s="75"/>
      <c r="AV1941" s="75"/>
      <c r="AW1941" s="84">
        <f>MAX(AV1943:AV1946)</f>
        <v>2500</v>
      </c>
      <c r="AX1941" s="83"/>
      <c r="AY1941" s="83"/>
      <c r="AZ1941" s="79"/>
      <c r="BA1941" s="80"/>
      <c r="BB1941" s="71"/>
      <c r="BC1941" s="95"/>
      <c r="BD1941" s="41">
        <v>4</v>
      </c>
      <c r="BE1941" s="52">
        <v>43</v>
      </c>
      <c r="BF1941" s="103">
        <v>4381</v>
      </c>
      <c r="BG1941" s="278" t="s">
        <v>50</v>
      </c>
    </row>
    <row r="1942" spans="1:59" s="63" customFormat="1" ht="12.75" x14ac:dyDescent="0.2">
      <c r="A1942" s="196">
        <v>4</v>
      </c>
      <c r="B1942" s="197" t="s">
        <v>422</v>
      </c>
      <c r="C1942" s="208">
        <v>43</v>
      </c>
      <c r="D1942" s="209" t="s">
        <v>688</v>
      </c>
      <c r="E1942" s="212">
        <v>4381</v>
      </c>
      <c r="F1942" s="213" t="s">
        <v>761</v>
      </c>
      <c r="G1942" s="231"/>
      <c r="H1942" s="85" t="s">
        <v>51</v>
      </c>
      <c r="I1942" s="223"/>
      <c r="J1942" s="73"/>
      <c r="K1942" s="73"/>
      <c r="L1942" s="73"/>
      <c r="M1942" s="74"/>
      <c r="N1942" s="320">
        <f>SUM(N1943:N1946)</f>
        <v>3</v>
      </c>
      <c r="O1942" s="293">
        <f>SUM(O1943:O1946)</f>
        <v>1</v>
      </c>
      <c r="P1942" s="292"/>
      <c r="Q1942" s="87"/>
      <c r="R1942" s="87"/>
      <c r="S1942" s="87"/>
      <c r="T1942" s="87"/>
      <c r="U1942" s="87"/>
      <c r="V1942" s="87"/>
      <c r="W1942" s="87"/>
      <c r="X1942" s="87"/>
      <c r="Y1942" s="88"/>
      <c r="Z1942" s="119">
        <f>SUM(Z1943:Z1946)</f>
        <v>66.666666666666657</v>
      </c>
      <c r="AA1942" s="88"/>
      <c r="AB1942" s="87"/>
      <c r="AC1942" s="87"/>
      <c r="AD1942" s="87"/>
      <c r="AE1942" s="87"/>
      <c r="AF1942" s="87"/>
      <c r="AG1942" s="87"/>
      <c r="AH1942" s="87"/>
      <c r="AI1942" s="87"/>
      <c r="AJ1942" s="88"/>
      <c r="AK1942" s="119">
        <f>SUM(AK1943:AK1946)</f>
        <v>0</v>
      </c>
      <c r="AL1942" s="88"/>
      <c r="AM1942" s="87"/>
      <c r="AN1942" s="87"/>
      <c r="AO1942" s="87"/>
      <c r="AP1942" s="87"/>
      <c r="AQ1942" s="87"/>
      <c r="AR1942" s="87"/>
      <c r="AS1942" s="87"/>
      <c r="AT1942" s="87"/>
      <c r="AU1942" s="87"/>
      <c r="AV1942" s="87"/>
      <c r="AW1942" s="112"/>
      <c r="AX1942" s="119">
        <f>SUM(AX1943:AX1946)</f>
        <v>1333.3333333333333</v>
      </c>
      <c r="AY1942" s="88"/>
      <c r="AZ1942" s="79"/>
      <c r="BA1942" s="80"/>
      <c r="BB1942" s="71"/>
      <c r="BC1942" s="95"/>
      <c r="BD1942" s="41">
        <v>4</v>
      </c>
      <c r="BE1942" s="52">
        <v>43</v>
      </c>
      <c r="BF1942" s="103">
        <v>4381</v>
      </c>
      <c r="BG1942" s="279" t="s">
        <v>51</v>
      </c>
    </row>
    <row r="1943" spans="1:59" s="63" customFormat="1" ht="12.75" x14ac:dyDescent="0.2">
      <c r="A1943" s="196">
        <v>4</v>
      </c>
      <c r="B1943" s="197" t="s">
        <v>422</v>
      </c>
      <c r="C1943" s="208">
        <v>43</v>
      </c>
      <c r="D1943" s="209" t="s">
        <v>688</v>
      </c>
      <c r="E1943" s="212">
        <v>4381</v>
      </c>
      <c r="F1943" s="213" t="s">
        <v>761</v>
      </c>
      <c r="G1943" s="231"/>
      <c r="H1943" s="89" t="s">
        <v>52</v>
      </c>
      <c r="I1943" s="90" t="s">
        <v>762</v>
      </c>
      <c r="J1943" s="90"/>
      <c r="K1943" s="90" t="s">
        <v>64</v>
      </c>
      <c r="L1943" s="90" t="s">
        <v>398</v>
      </c>
      <c r="M1943" s="91"/>
      <c r="N1943" s="312">
        <v>1</v>
      </c>
      <c r="O1943" s="313">
        <f>N1943/N$1942</f>
        <v>0.33333333333333331</v>
      </c>
      <c r="P1943" s="104"/>
      <c r="Q1943" s="92"/>
      <c r="R1943" s="92"/>
      <c r="S1943" s="92"/>
      <c r="T1943" s="92"/>
      <c r="U1943" s="92"/>
      <c r="V1943" s="92"/>
      <c r="W1943" s="92"/>
      <c r="X1943" s="109">
        <f>P1943*P$7+Q1943*Q$7+R1943*R$7+S1943*S$7+T1943*T$7+U1943*U$7+V1943*V$7+W1943*W$7</f>
        <v>0</v>
      </c>
      <c r="Y1943" s="83"/>
      <c r="Z1943" s="110">
        <f>X1943*$O1943</f>
        <v>0</v>
      </c>
      <c r="AA1943" s="111"/>
      <c r="AB1943" s="92"/>
      <c r="AC1943" s="92"/>
      <c r="AD1943" s="92"/>
      <c r="AE1943" s="92"/>
      <c r="AF1943" s="92"/>
      <c r="AG1943" s="92"/>
      <c r="AH1943" s="92"/>
      <c r="AI1943" s="109">
        <f>AB1943*AB$7+AC1943*AC$7+AD1943*AD$7+AE1943*AE$7+AF1943*AF$7+AG1943*AG$7+AH1943*AH$7</f>
        <v>0</v>
      </c>
      <c r="AJ1943" s="83"/>
      <c r="AK1943" s="110">
        <f>AI1943*$O1943</f>
        <v>0</v>
      </c>
      <c r="AL1943" s="111"/>
      <c r="AM1943" s="92"/>
      <c r="AN1943" s="92"/>
      <c r="AO1943" s="92"/>
      <c r="AP1943" s="92"/>
      <c r="AQ1943" s="92"/>
      <c r="AR1943" s="92"/>
      <c r="AS1943" s="92">
        <v>1</v>
      </c>
      <c r="AT1943" s="92"/>
      <c r="AU1943" s="92"/>
      <c r="AV1943" s="109">
        <f>AM1943*AM$7+AN1943*AN$7+AO1943*AO$7+AP1943*AP$7+AQ1943*AQ$7+AR1943*AR$7+AS1943*AS$7+AT1943*AT$7+AU1943*AU$7</f>
        <v>1000</v>
      </c>
      <c r="AW1943" s="75"/>
      <c r="AX1943" s="110">
        <f>AV1943*$O1943</f>
        <v>333.33333333333331</v>
      </c>
      <c r="AY1943" s="111"/>
      <c r="AZ1943" s="93"/>
      <c r="BA1943" s="94" t="s">
        <v>554</v>
      </c>
      <c r="BB1943" s="71"/>
      <c r="BC1943" s="95"/>
      <c r="BD1943" s="41">
        <v>4</v>
      </c>
      <c r="BE1943" s="52">
        <v>43</v>
      </c>
      <c r="BF1943" s="103">
        <v>4381</v>
      </c>
      <c r="BG1943" s="280" t="s">
        <v>52</v>
      </c>
    </row>
    <row r="1944" spans="1:59" s="63" customFormat="1" ht="12.75" x14ac:dyDescent="0.2">
      <c r="A1944" s="196">
        <v>4</v>
      </c>
      <c r="B1944" s="197" t="s">
        <v>422</v>
      </c>
      <c r="C1944" s="208">
        <v>43</v>
      </c>
      <c r="D1944" s="209" t="s">
        <v>688</v>
      </c>
      <c r="E1944" s="212">
        <v>4381</v>
      </c>
      <c r="F1944" s="213" t="s">
        <v>761</v>
      </c>
      <c r="G1944" s="231"/>
      <c r="H1944" s="89"/>
      <c r="I1944" s="90" t="s">
        <v>532</v>
      </c>
      <c r="J1944" s="90"/>
      <c r="K1944" s="90" t="s">
        <v>64</v>
      </c>
      <c r="L1944" s="90" t="s">
        <v>533</v>
      </c>
      <c r="M1944" s="91"/>
      <c r="N1944" s="312">
        <v>1</v>
      </c>
      <c r="O1944" s="313">
        <f>N1944/N$1942</f>
        <v>0.33333333333333331</v>
      </c>
      <c r="P1944" s="104">
        <v>1</v>
      </c>
      <c r="Q1944" s="92"/>
      <c r="R1944" s="92"/>
      <c r="S1944" s="92"/>
      <c r="T1944" s="92"/>
      <c r="U1944" s="92"/>
      <c r="V1944" s="92"/>
      <c r="W1944" s="92"/>
      <c r="X1944" s="109">
        <f>P1944*P$7+Q1944*Q$7+R1944*R$7+S1944*S$7+T1944*T$7+U1944*U$7+V1944*V$7+W1944*W$7</f>
        <v>100</v>
      </c>
      <c r="Y1944" s="83"/>
      <c r="Z1944" s="110">
        <f>X1944*$O1944</f>
        <v>33.333333333333329</v>
      </c>
      <c r="AA1944" s="111"/>
      <c r="AB1944" s="92"/>
      <c r="AC1944" s="92"/>
      <c r="AD1944" s="92"/>
      <c r="AE1944" s="92"/>
      <c r="AF1944" s="92"/>
      <c r="AG1944" s="92"/>
      <c r="AH1944" s="92"/>
      <c r="AI1944" s="109">
        <f>AB1944*AB$7+AC1944*AC$7+AD1944*AD$7+AE1944*AE$7+AF1944*AF$7+AG1944*AG$7+AH1944*AH$7</f>
        <v>0</v>
      </c>
      <c r="AJ1944" s="83"/>
      <c r="AK1944" s="110">
        <f>AI1944*$O1944</f>
        <v>0</v>
      </c>
      <c r="AL1944" s="111"/>
      <c r="AM1944" s="92"/>
      <c r="AN1944" s="92"/>
      <c r="AO1944" s="92"/>
      <c r="AP1944" s="92"/>
      <c r="AQ1944" s="92"/>
      <c r="AR1944" s="92">
        <v>1</v>
      </c>
      <c r="AS1944" s="92"/>
      <c r="AT1944" s="92"/>
      <c r="AU1944" s="92"/>
      <c r="AV1944" s="109">
        <f>AM1944*AM$7+AN1944*AN$7+AO1944*AO$7+AP1944*AP$7+AQ1944*AQ$7+AR1944*AR$7+AS1944*AS$7+AT1944*AT$7+AU1944*AU$7</f>
        <v>500</v>
      </c>
      <c r="AW1944" s="75"/>
      <c r="AX1944" s="110">
        <f>AV1944*$O1944</f>
        <v>166.66666666666666</v>
      </c>
      <c r="AY1944" s="111"/>
      <c r="AZ1944" s="93"/>
      <c r="BA1944" s="94" t="s">
        <v>554</v>
      </c>
      <c r="BB1944" s="71"/>
      <c r="BC1944" s="95"/>
      <c r="BD1944" s="41">
        <v>4</v>
      </c>
      <c r="BE1944" s="52">
        <v>43</v>
      </c>
      <c r="BF1944" s="103">
        <v>4381</v>
      </c>
      <c r="BG1944" s="280" t="s">
        <v>52</v>
      </c>
    </row>
    <row r="1945" spans="1:59" s="63" customFormat="1" ht="12.75" x14ac:dyDescent="0.2">
      <c r="A1945" s="196">
        <v>4</v>
      </c>
      <c r="B1945" s="197" t="s">
        <v>422</v>
      </c>
      <c r="C1945" s="208">
        <v>43</v>
      </c>
      <c r="D1945" s="209" t="s">
        <v>688</v>
      </c>
      <c r="E1945" s="212">
        <v>4381</v>
      </c>
      <c r="F1945" s="213" t="s">
        <v>761</v>
      </c>
      <c r="G1945" s="231"/>
      <c r="H1945" s="89"/>
      <c r="I1945" s="90" t="s">
        <v>763</v>
      </c>
      <c r="J1945" s="90"/>
      <c r="K1945" s="90" t="s">
        <v>64</v>
      </c>
      <c r="L1945" s="90" t="s">
        <v>119</v>
      </c>
      <c r="M1945" s="91"/>
      <c r="N1945" s="312">
        <v>1</v>
      </c>
      <c r="O1945" s="313">
        <f>N1945/N$1942</f>
        <v>0.33333333333333331</v>
      </c>
      <c r="P1945" s="104">
        <v>1</v>
      </c>
      <c r="Q1945" s="92"/>
      <c r="R1945" s="92"/>
      <c r="S1945" s="92"/>
      <c r="T1945" s="92"/>
      <c r="U1945" s="92"/>
      <c r="V1945" s="92"/>
      <c r="W1945" s="92"/>
      <c r="X1945" s="109">
        <f>P1945*P$7+Q1945*Q$7+R1945*R$7+S1945*S$7+T1945*T$7+U1945*U$7+V1945*V$7+W1945*W$7</f>
        <v>100</v>
      </c>
      <c r="Y1945" s="83"/>
      <c r="Z1945" s="110">
        <f>X1945*$O1945</f>
        <v>33.333333333333329</v>
      </c>
      <c r="AA1945" s="111"/>
      <c r="AB1945" s="92"/>
      <c r="AC1945" s="92"/>
      <c r="AD1945" s="92"/>
      <c r="AE1945" s="92"/>
      <c r="AF1945" s="92"/>
      <c r="AG1945" s="92"/>
      <c r="AH1945" s="92"/>
      <c r="AI1945" s="109">
        <f>AB1945*AB$7+AC1945*AC$7+AD1945*AD$7+AE1945*AE$7+AF1945*AF$7+AG1945*AG$7+AH1945*AH$7</f>
        <v>0</v>
      </c>
      <c r="AJ1945" s="83"/>
      <c r="AK1945" s="110">
        <f>AI1945*$O1945</f>
        <v>0</v>
      </c>
      <c r="AL1945" s="111"/>
      <c r="AM1945" s="92"/>
      <c r="AN1945" s="92"/>
      <c r="AO1945" s="92"/>
      <c r="AP1945" s="92"/>
      <c r="AQ1945" s="92"/>
      <c r="AR1945" s="92"/>
      <c r="AS1945" s="92"/>
      <c r="AT1945" s="92">
        <v>1</v>
      </c>
      <c r="AU1945" s="92"/>
      <c r="AV1945" s="109">
        <f>AM1945*AM$7+AN1945*AN$7+AO1945*AO$7+AP1945*AP$7+AQ1945*AQ$7+AR1945*AR$7+AS1945*AS$7+AT1945*AT$7+AU1945*AU$7</f>
        <v>2500</v>
      </c>
      <c r="AW1945" s="75"/>
      <c r="AX1945" s="110">
        <f>AV1945*$O1945</f>
        <v>833.33333333333326</v>
      </c>
      <c r="AY1945" s="111"/>
      <c r="AZ1945" s="93"/>
      <c r="BA1945" s="94" t="s">
        <v>554</v>
      </c>
      <c r="BB1945" s="71"/>
      <c r="BC1945" s="95"/>
      <c r="BD1945" s="41">
        <v>4</v>
      </c>
      <c r="BE1945" s="52">
        <v>43</v>
      </c>
      <c r="BF1945" s="103">
        <v>4381</v>
      </c>
      <c r="BG1945" s="280" t="s">
        <v>52</v>
      </c>
    </row>
    <row r="1946" spans="1:59" s="63" customFormat="1" ht="12.75" x14ac:dyDescent="0.2">
      <c r="A1946" s="196">
        <v>4</v>
      </c>
      <c r="B1946" s="197" t="s">
        <v>422</v>
      </c>
      <c r="C1946" s="208">
        <v>43</v>
      </c>
      <c r="D1946" s="209" t="s">
        <v>688</v>
      </c>
      <c r="E1946" s="212">
        <v>4381</v>
      </c>
      <c r="F1946" s="213" t="s">
        <v>761</v>
      </c>
      <c r="G1946" s="231"/>
      <c r="H1946" s="65"/>
      <c r="I1946" s="222"/>
      <c r="J1946" s="66"/>
      <c r="K1946" s="66"/>
      <c r="L1946" s="66"/>
      <c r="M1946" s="64"/>
      <c r="N1946" s="304"/>
      <c r="O1946" s="305"/>
      <c r="P1946" s="127"/>
      <c r="Q1946" s="67"/>
      <c r="R1946" s="67"/>
      <c r="S1946" s="67"/>
      <c r="T1946" s="67"/>
      <c r="U1946" s="67"/>
      <c r="V1946" s="67"/>
      <c r="W1946" s="67"/>
      <c r="X1946" s="67"/>
      <c r="Y1946" s="68"/>
      <c r="Z1946" s="68"/>
      <c r="AA1946" s="68"/>
      <c r="AB1946" s="67"/>
      <c r="AC1946" s="67"/>
      <c r="AD1946" s="67"/>
      <c r="AE1946" s="67"/>
      <c r="AF1946" s="67"/>
      <c r="AG1946" s="67"/>
      <c r="AH1946" s="67"/>
      <c r="AI1946" s="67"/>
      <c r="AJ1946" s="68"/>
      <c r="AK1946" s="68"/>
      <c r="AL1946" s="68"/>
      <c r="AM1946" s="67"/>
      <c r="AN1946" s="67"/>
      <c r="AO1946" s="67"/>
      <c r="AP1946" s="67"/>
      <c r="AQ1946" s="67"/>
      <c r="AR1946" s="67"/>
      <c r="AS1946" s="67"/>
      <c r="AT1946" s="67"/>
      <c r="AU1946" s="67"/>
      <c r="AV1946" s="67"/>
      <c r="AW1946" s="67"/>
      <c r="AX1946" s="68"/>
      <c r="AY1946" s="68"/>
      <c r="AZ1946" s="69"/>
      <c r="BA1946" s="70"/>
      <c r="BB1946" s="71"/>
      <c r="BC1946" s="95"/>
      <c r="BD1946" s="41">
        <v>4</v>
      </c>
      <c r="BE1946" s="52">
        <v>43</v>
      </c>
      <c r="BF1946" s="103">
        <v>4381</v>
      </c>
      <c r="BG1946" s="275"/>
    </row>
    <row r="1947" spans="1:59" s="63" customFormat="1" ht="12.75" x14ac:dyDescent="0.2">
      <c r="A1947" s="196">
        <v>4</v>
      </c>
      <c r="B1947" s="197" t="s">
        <v>422</v>
      </c>
      <c r="C1947" s="208">
        <v>43</v>
      </c>
      <c r="D1947" s="209" t="s">
        <v>688</v>
      </c>
      <c r="E1947" s="212">
        <v>4381</v>
      </c>
      <c r="F1947" s="213" t="s">
        <v>761</v>
      </c>
      <c r="G1947" s="232"/>
      <c r="H1947" s="97"/>
      <c r="I1947" s="224"/>
      <c r="J1947" s="98"/>
      <c r="K1947" s="98"/>
      <c r="L1947" s="98"/>
      <c r="M1947" s="96"/>
      <c r="N1947" s="307"/>
      <c r="O1947" s="246"/>
      <c r="P1947" s="124"/>
      <c r="Q1947" s="99"/>
      <c r="R1947" s="99"/>
      <c r="S1947" s="99"/>
      <c r="T1947" s="99"/>
      <c r="U1947" s="99"/>
      <c r="V1947" s="99"/>
      <c r="W1947" s="99"/>
      <c r="X1947" s="99"/>
      <c r="Y1947" s="100"/>
      <c r="Z1947" s="100"/>
      <c r="AA1947" s="100"/>
      <c r="AB1947" s="99"/>
      <c r="AC1947" s="99"/>
      <c r="AD1947" s="99"/>
      <c r="AE1947" s="99"/>
      <c r="AF1947" s="99"/>
      <c r="AG1947" s="99"/>
      <c r="AH1947" s="99"/>
      <c r="AI1947" s="99"/>
      <c r="AJ1947" s="100"/>
      <c r="AK1947" s="100"/>
      <c r="AL1947" s="100"/>
      <c r="AM1947" s="99"/>
      <c r="AN1947" s="99"/>
      <c r="AO1947" s="99"/>
      <c r="AP1947" s="99"/>
      <c r="AQ1947" s="99"/>
      <c r="AR1947" s="99"/>
      <c r="AS1947" s="99"/>
      <c r="AT1947" s="99"/>
      <c r="AU1947" s="99"/>
      <c r="AV1947" s="99"/>
      <c r="AW1947" s="99"/>
      <c r="AX1947" s="100"/>
      <c r="AY1947" s="100"/>
      <c r="AZ1947" s="101"/>
      <c r="BA1947" s="102"/>
      <c r="BB1947" s="95"/>
      <c r="BC1947" s="95"/>
      <c r="BD1947" s="41">
        <v>4</v>
      </c>
      <c r="BE1947" s="52">
        <v>43</v>
      </c>
      <c r="BF1947" s="103">
        <v>4381</v>
      </c>
      <c r="BG1947" s="277"/>
    </row>
    <row r="1948" spans="1:59" x14ac:dyDescent="0.25">
      <c r="A1948" s="196">
        <v>4</v>
      </c>
      <c r="B1948" s="197" t="s">
        <v>422</v>
      </c>
      <c r="C1948" s="208">
        <v>43</v>
      </c>
      <c r="D1948" s="209" t="s">
        <v>688</v>
      </c>
      <c r="E1948" s="210">
        <v>4383</v>
      </c>
      <c r="F1948" s="211" t="s">
        <v>764</v>
      </c>
      <c r="G1948" s="235"/>
      <c r="H1948" s="145"/>
      <c r="I1948" s="221"/>
      <c r="J1948" s="57"/>
      <c r="K1948" s="57"/>
      <c r="L1948" s="57"/>
      <c r="M1948" s="144"/>
      <c r="N1948" s="324"/>
      <c r="O1948" s="325"/>
      <c r="P1948" s="146"/>
      <c r="Q1948" s="146"/>
      <c r="R1948" s="146"/>
      <c r="S1948" s="146"/>
      <c r="T1948" s="146"/>
      <c r="U1948" s="146"/>
      <c r="V1948" s="146"/>
      <c r="W1948" s="146"/>
      <c r="X1948" s="146"/>
      <c r="Y1948" s="59"/>
      <c r="Z1948" s="123"/>
      <c r="AA1948" s="123"/>
      <c r="AB1948" s="146"/>
      <c r="AC1948" s="146"/>
      <c r="AD1948" s="146"/>
      <c r="AE1948" s="146"/>
      <c r="AF1948" s="146"/>
      <c r="AG1948" s="146"/>
      <c r="AH1948" s="146"/>
      <c r="AI1948" s="146"/>
      <c r="AJ1948" s="59"/>
      <c r="AK1948" s="123"/>
      <c r="AL1948" s="123"/>
      <c r="AM1948" s="146"/>
      <c r="AN1948" s="146"/>
      <c r="AO1948" s="146"/>
      <c r="AP1948" s="146"/>
      <c r="AQ1948" s="146"/>
      <c r="AR1948" s="146"/>
      <c r="AS1948" s="146"/>
      <c r="AT1948" s="146"/>
      <c r="AU1948" s="146"/>
      <c r="AV1948" s="146"/>
      <c r="AW1948" s="58"/>
      <c r="AX1948" s="123"/>
      <c r="AY1948" s="59"/>
      <c r="AZ1948" s="147"/>
      <c r="BA1948" s="148"/>
      <c r="BB1948" s="143"/>
      <c r="BC1948" s="143"/>
      <c r="BD1948" s="41">
        <v>4</v>
      </c>
      <c r="BE1948" s="52">
        <v>43</v>
      </c>
      <c r="BF1948" s="62">
        <v>4383</v>
      </c>
      <c r="BG1948" s="284"/>
    </row>
    <row r="1949" spans="1:59" s="63" customFormat="1" ht="12.75" x14ac:dyDescent="0.2">
      <c r="A1949" s="196">
        <v>4</v>
      </c>
      <c r="B1949" s="197" t="s">
        <v>422</v>
      </c>
      <c r="C1949" s="208">
        <v>43</v>
      </c>
      <c r="D1949" s="209" t="s">
        <v>688</v>
      </c>
      <c r="E1949" s="210">
        <v>4383</v>
      </c>
      <c r="F1949" s="211" t="s">
        <v>764</v>
      </c>
      <c r="G1949" s="230"/>
      <c r="H1949" s="56"/>
      <c r="I1949" s="221"/>
      <c r="J1949" s="57"/>
      <c r="K1949" s="57"/>
      <c r="L1949" s="57"/>
      <c r="M1949" s="55"/>
      <c r="N1949" s="303"/>
      <c r="O1949" s="245"/>
      <c r="P1949" s="122"/>
      <c r="Q1949" s="58"/>
      <c r="R1949" s="58"/>
      <c r="S1949" s="58"/>
      <c r="T1949" s="58"/>
      <c r="U1949" s="58"/>
      <c r="V1949" s="58"/>
      <c r="W1949" s="58"/>
      <c r="X1949" s="58"/>
      <c r="Y1949" s="59"/>
      <c r="Z1949" s="59"/>
      <c r="AA1949" s="59"/>
      <c r="AB1949" s="58"/>
      <c r="AC1949" s="58"/>
      <c r="AD1949" s="58"/>
      <c r="AE1949" s="58"/>
      <c r="AF1949" s="58"/>
      <c r="AG1949" s="58"/>
      <c r="AH1949" s="58"/>
      <c r="AI1949" s="58"/>
      <c r="AJ1949" s="59"/>
      <c r="AK1949" s="59"/>
      <c r="AL1949" s="59"/>
      <c r="AM1949" s="58"/>
      <c r="AN1949" s="58"/>
      <c r="AO1949" s="58"/>
      <c r="AP1949" s="58"/>
      <c r="AQ1949" s="58"/>
      <c r="AR1949" s="58"/>
      <c r="AS1949" s="58"/>
      <c r="AT1949" s="58"/>
      <c r="AU1949" s="58"/>
      <c r="AV1949" s="58"/>
      <c r="AW1949" s="58"/>
      <c r="AX1949" s="59"/>
      <c r="AY1949" s="59"/>
      <c r="AZ1949" s="60"/>
      <c r="BA1949" s="61"/>
      <c r="BB1949" s="54"/>
      <c r="BC1949" s="54"/>
      <c r="BD1949" s="41">
        <v>4</v>
      </c>
      <c r="BE1949" s="52">
        <v>43</v>
      </c>
      <c r="BF1949" s="62">
        <v>4383</v>
      </c>
      <c r="BG1949" s="274"/>
    </row>
    <row r="1950" spans="1:59" s="63" customFormat="1" ht="12.75" x14ac:dyDescent="0.2">
      <c r="A1950" s="196">
        <v>4</v>
      </c>
      <c r="B1950" s="197" t="s">
        <v>422</v>
      </c>
      <c r="C1950" s="208">
        <v>43</v>
      </c>
      <c r="D1950" s="209" t="s">
        <v>688</v>
      </c>
      <c r="E1950" s="210">
        <v>4383</v>
      </c>
      <c r="F1950" s="211" t="s">
        <v>764</v>
      </c>
      <c r="G1950" s="231" t="s">
        <v>1191</v>
      </c>
      <c r="H1950" s="65"/>
      <c r="I1950" s="222"/>
      <c r="J1950" s="66"/>
      <c r="K1950" s="66"/>
      <c r="L1950" s="66"/>
      <c r="M1950" s="64"/>
      <c r="N1950" s="308"/>
      <c r="O1950" s="309"/>
      <c r="P1950" s="127"/>
      <c r="Q1950" s="67"/>
      <c r="R1950" s="67"/>
      <c r="S1950" s="67"/>
      <c r="T1950" s="67"/>
      <c r="U1950" s="67"/>
      <c r="V1950" s="67"/>
      <c r="W1950" s="67"/>
      <c r="X1950" s="67"/>
      <c r="Y1950" s="68"/>
      <c r="Z1950" s="68"/>
      <c r="AA1950" s="68"/>
      <c r="AB1950" s="67"/>
      <c r="AC1950" s="67"/>
      <c r="AD1950" s="67"/>
      <c r="AE1950" s="67"/>
      <c r="AF1950" s="67"/>
      <c r="AG1950" s="67"/>
      <c r="AH1950" s="67"/>
      <c r="AI1950" s="67"/>
      <c r="AJ1950" s="68"/>
      <c r="AK1950" s="68"/>
      <c r="AL1950" s="68"/>
      <c r="AM1950" s="67"/>
      <c r="AN1950" s="67"/>
      <c r="AO1950" s="67"/>
      <c r="AP1950" s="67"/>
      <c r="AQ1950" s="67"/>
      <c r="AR1950" s="67"/>
      <c r="AS1950" s="67"/>
      <c r="AT1950" s="67"/>
      <c r="AU1950" s="67"/>
      <c r="AV1950" s="67"/>
      <c r="AW1950" s="67"/>
      <c r="AX1950" s="68"/>
      <c r="AY1950" s="68"/>
      <c r="AZ1950" s="69"/>
      <c r="BA1950" s="70"/>
      <c r="BB1950" s="71"/>
      <c r="BC1950" s="54"/>
      <c r="BD1950" s="41">
        <v>4</v>
      </c>
      <c r="BE1950" s="52">
        <v>43</v>
      </c>
      <c r="BF1950" s="62">
        <v>4383</v>
      </c>
      <c r="BG1950" s="275"/>
    </row>
    <row r="1951" spans="1:59" s="63" customFormat="1" ht="12.75" x14ac:dyDescent="0.2">
      <c r="A1951" s="196">
        <v>4</v>
      </c>
      <c r="B1951" s="197" t="s">
        <v>422</v>
      </c>
      <c r="C1951" s="208">
        <v>43</v>
      </c>
      <c r="D1951" s="209" t="s">
        <v>688</v>
      </c>
      <c r="E1951" s="210">
        <v>4383</v>
      </c>
      <c r="F1951" s="211" t="s">
        <v>764</v>
      </c>
      <c r="G1951" s="231" t="s">
        <v>1191</v>
      </c>
      <c r="H1951" s="72" t="s">
        <v>47</v>
      </c>
      <c r="I1951" s="223"/>
      <c r="J1951" s="73"/>
      <c r="K1951" s="73"/>
      <c r="L1951" s="73"/>
      <c r="M1951" s="74"/>
      <c r="N1951" s="247"/>
      <c r="O1951" s="306"/>
      <c r="P1951" s="105"/>
      <c r="Q1951" s="75"/>
      <c r="R1951" s="75"/>
      <c r="S1951" s="75"/>
      <c r="T1951" s="75"/>
      <c r="U1951" s="75"/>
      <c r="V1951" s="75"/>
      <c r="W1951" s="75"/>
      <c r="X1951" s="75"/>
      <c r="Y1951" s="76">
        <f>IF(ISNUMBER(VLOOKUP(Y1953,P$7:W$7,MATCH(Y1953,P$7:W$7))),VLOOKUP(Y1953,P$7:W$7,MATCH(Y1953,P$7:W$7)),IF(N1955=0,"No Data",IF(Y1953&gt;0,"&lt;100",0)))</f>
        <v>10000</v>
      </c>
      <c r="Z1951" s="77">
        <f>IF(ISNUMBER(VLOOKUP(Z1955,P$7:W$7,MATCH(Z1955,P$7:W$7))),VLOOKUP(Z1955,P$7:W$7,MATCH(Z1955,P$7:W$7)),IF(N1955=0,"No Data",IF(Z1955&gt;0,"&lt;100",0)))</f>
        <v>10000</v>
      </c>
      <c r="AA1951" s="106">
        <f>IF(ISNUMBER(Z1951),Z1951,0)</f>
        <v>10000</v>
      </c>
      <c r="AB1951" s="75"/>
      <c r="AC1951" s="75"/>
      <c r="AD1951" s="75"/>
      <c r="AE1951" s="75"/>
      <c r="AF1951" s="75"/>
      <c r="AG1951" s="75"/>
      <c r="AH1951" s="75"/>
      <c r="AI1951" s="75"/>
      <c r="AJ1951" s="76">
        <f>IF(ISNUMBER(VLOOKUP(AJ1953,AB$7:AH$7,MATCH(AJ1953,AB$7:AH$7))),VLOOKUP(AJ1953,AB$7:AH$7,MATCH(AJ1953,AB$7:AH$7)),IF(N1955=0,"No Data",IF(AJ1953&gt;0,"&lt;50",0)))</f>
        <v>0</v>
      </c>
      <c r="AK1951" s="77">
        <f>IF(ISNUMBER(VLOOKUP(AK1955,AB$7:AH$7,MATCH(AK1955,AB$7:AH$7))),VLOOKUP(AK1955,AB$7:AH$7,MATCH(AK1955,AB$7:AH$7)),IF(N1955=0,"No Data",IF(AK1955&gt;0,"&lt;50",0)))</f>
        <v>0</v>
      </c>
      <c r="AL1951" s="106">
        <f>IF(ISNUMBER(AK1951),AK1951,0)</f>
        <v>0</v>
      </c>
      <c r="AM1951" s="75"/>
      <c r="AN1951" s="75"/>
      <c r="AO1951" s="75"/>
      <c r="AP1951" s="75"/>
      <c r="AQ1951" s="75"/>
      <c r="AR1951" s="75"/>
      <c r="AS1951" s="75"/>
      <c r="AT1951" s="75"/>
      <c r="AU1951" s="75"/>
      <c r="AV1951" s="75"/>
      <c r="AW1951" s="76">
        <f>IF(ISNUMBER(VLOOKUP(AW1953,AM$7:AU$7,MATCH(AW1953,AM$7:AU$7))),VLOOKUP(AW1953,AM$7:AU$7,MATCH(AW1953,AM$7:AU$7)),IF(N1955=0,"No Data",IF(AW1953&gt;0,"&lt;10",0)))</f>
        <v>500</v>
      </c>
      <c r="AX1951" s="77">
        <f>IF(ISNUMBER(VLOOKUP(AX1955,AM$7:AU$7,MATCH(AX1955,AM$7:AU$7))),VLOOKUP(AX1955,AM$7:AU$7,MATCH(AX1955,AM$7:AU$7)),IF(N1955=0,"No Data",IF(AX1955&gt;0,"&lt;10",0)))</f>
        <v>500</v>
      </c>
      <c r="AY1951" s="106">
        <f>IF(ISNUMBER(AX1951),AX1951,0)</f>
        <v>500</v>
      </c>
      <c r="AZ1951" s="79"/>
      <c r="BA1951" s="80"/>
      <c r="BB1951" s="71"/>
      <c r="BC1951" s="54"/>
      <c r="BD1951" s="41">
        <v>4</v>
      </c>
      <c r="BE1951" s="52">
        <v>43</v>
      </c>
      <c r="BF1951" s="62">
        <v>4383</v>
      </c>
      <c r="BG1951" s="276" t="s">
        <v>47</v>
      </c>
    </row>
    <row r="1952" spans="1:59" s="63" customFormat="1" ht="12.75" x14ac:dyDescent="0.2">
      <c r="A1952" s="196">
        <v>4</v>
      </c>
      <c r="B1952" s="197" t="s">
        <v>422</v>
      </c>
      <c r="C1952" s="208">
        <v>43</v>
      </c>
      <c r="D1952" s="209" t="s">
        <v>688</v>
      </c>
      <c r="E1952" s="210">
        <v>4383</v>
      </c>
      <c r="F1952" s="211" t="s">
        <v>764</v>
      </c>
      <c r="G1952" s="231" t="s">
        <v>1191</v>
      </c>
      <c r="H1952" s="81" t="s">
        <v>48</v>
      </c>
      <c r="I1952" s="223"/>
      <c r="J1952" s="73"/>
      <c r="K1952" s="73"/>
      <c r="L1952" s="73"/>
      <c r="M1952" s="74"/>
      <c r="N1952" s="247"/>
      <c r="O1952" s="306"/>
      <c r="P1952" s="105"/>
      <c r="Q1952" s="75"/>
      <c r="R1952" s="75"/>
      <c r="S1952" s="75"/>
      <c r="T1952" s="75"/>
      <c r="U1952" s="75"/>
      <c r="V1952" s="75"/>
      <c r="W1952" s="75"/>
      <c r="X1952" s="75"/>
      <c r="Y1952" s="82">
        <f>MIN(X1956:X1965)</f>
        <v>0</v>
      </c>
      <c r="Z1952" s="83"/>
      <c r="AA1952" s="83"/>
      <c r="AB1952" s="75"/>
      <c r="AC1952" s="75"/>
      <c r="AD1952" s="75"/>
      <c r="AE1952" s="75"/>
      <c r="AF1952" s="75"/>
      <c r="AG1952" s="75"/>
      <c r="AH1952" s="75"/>
      <c r="AI1952" s="75"/>
      <c r="AJ1952" s="82">
        <f>MIN(AI1956:AI1965)</f>
        <v>0</v>
      </c>
      <c r="AK1952" s="83"/>
      <c r="AL1952" s="83"/>
      <c r="AM1952" s="75"/>
      <c r="AN1952" s="75"/>
      <c r="AO1952" s="75"/>
      <c r="AP1952" s="75"/>
      <c r="AQ1952" s="75"/>
      <c r="AR1952" s="75"/>
      <c r="AS1952" s="75"/>
      <c r="AT1952" s="75"/>
      <c r="AU1952" s="75"/>
      <c r="AV1952" s="75"/>
      <c r="AW1952" s="82">
        <f>MIN(AV1956:AV1965)</f>
        <v>100</v>
      </c>
      <c r="AX1952" s="83"/>
      <c r="AY1952" s="83"/>
      <c r="AZ1952" s="79"/>
      <c r="BA1952" s="80"/>
      <c r="BB1952" s="71"/>
      <c r="BC1952" s="54"/>
      <c r="BD1952" s="41">
        <v>4</v>
      </c>
      <c r="BE1952" s="52">
        <v>43</v>
      </c>
      <c r="BF1952" s="62">
        <v>4383</v>
      </c>
      <c r="BG1952" s="278" t="s">
        <v>48</v>
      </c>
    </row>
    <row r="1953" spans="1:59" s="63" customFormat="1" ht="12.75" x14ac:dyDescent="0.2">
      <c r="A1953" s="196">
        <v>4</v>
      </c>
      <c r="B1953" s="197" t="s">
        <v>422</v>
      </c>
      <c r="C1953" s="208">
        <v>43</v>
      </c>
      <c r="D1953" s="209" t="s">
        <v>688</v>
      </c>
      <c r="E1953" s="210">
        <v>4383</v>
      </c>
      <c r="F1953" s="211" t="s">
        <v>764</v>
      </c>
      <c r="G1953" s="231" t="s">
        <v>1191</v>
      </c>
      <c r="H1953" s="81" t="s">
        <v>49</v>
      </c>
      <c r="I1953" s="223"/>
      <c r="J1953" s="73"/>
      <c r="K1953" s="73"/>
      <c r="L1953" s="73"/>
      <c r="M1953" s="74"/>
      <c r="N1953" s="247"/>
      <c r="O1953" s="306"/>
      <c r="P1953" s="105"/>
      <c r="Q1953" s="75"/>
      <c r="R1953" s="75"/>
      <c r="S1953" s="75"/>
      <c r="T1953" s="75"/>
      <c r="U1953" s="75"/>
      <c r="V1953" s="75"/>
      <c r="W1953" s="75"/>
      <c r="X1953" s="75"/>
      <c r="Y1953" s="84">
        <f>IF(ISNUMBER(AVERAGE(X1956:X1965)),AVERAGE(X1956:X1965),0)</f>
        <v>13030</v>
      </c>
      <c r="Z1953" s="83"/>
      <c r="AA1953" s="83"/>
      <c r="AB1953" s="75"/>
      <c r="AC1953" s="75"/>
      <c r="AD1953" s="75"/>
      <c r="AE1953" s="75"/>
      <c r="AF1953" s="75"/>
      <c r="AG1953" s="75"/>
      <c r="AH1953" s="75"/>
      <c r="AI1953" s="75"/>
      <c r="AJ1953" s="84">
        <f>IF(ISNUMBER(AVERAGE(AI1956:AI1965)),AVERAGE(AI1956:AI1965),0)</f>
        <v>0</v>
      </c>
      <c r="AK1953" s="83"/>
      <c r="AL1953" s="83"/>
      <c r="AM1953" s="75"/>
      <c r="AN1953" s="75"/>
      <c r="AO1953" s="75"/>
      <c r="AP1953" s="75"/>
      <c r="AQ1953" s="75"/>
      <c r="AR1953" s="75"/>
      <c r="AS1953" s="75"/>
      <c r="AT1953" s="75"/>
      <c r="AU1953" s="75"/>
      <c r="AV1953" s="75"/>
      <c r="AW1953" s="84">
        <f>IF(ISNUMBER(AVERAGE(AV1956:AV1965)),AVERAGE(AV1956:AV1965),0)</f>
        <v>520</v>
      </c>
      <c r="AX1953" s="83"/>
      <c r="AY1953" s="83"/>
      <c r="AZ1953" s="79"/>
      <c r="BA1953" s="80"/>
      <c r="BB1953" s="71"/>
      <c r="BC1953" s="54"/>
      <c r="BD1953" s="41">
        <v>4</v>
      </c>
      <c r="BE1953" s="52">
        <v>43</v>
      </c>
      <c r="BF1953" s="62">
        <v>4383</v>
      </c>
      <c r="BG1953" s="278" t="s">
        <v>49</v>
      </c>
    </row>
    <row r="1954" spans="1:59" s="63" customFormat="1" ht="12.75" x14ac:dyDescent="0.2">
      <c r="A1954" s="196">
        <v>4</v>
      </c>
      <c r="B1954" s="197" t="s">
        <v>422</v>
      </c>
      <c r="C1954" s="208">
        <v>43</v>
      </c>
      <c r="D1954" s="209" t="s">
        <v>688</v>
      </c>
      <c r="E1954" s="210">
        <v>4383</v>
      </c>
      <c r="F1954" s="211" t="s">
        <v>764</v>
      </c>
      <c r="G1954" s="231" t="s">
        <v>1191</v>
      </c>
      <c r="H1954" s="81" t="s">
        <v>50</v>
      </c>
      <c r="I1954" s="223"/>
      <c r="J1954" s="73"/>
      <c r="K1954" s="73"/>
      <c r="L1954" s="73"/>
      <c r="M1954" s="74"/>
      <c r="N1954" s="247"/>
      <c r="O1954" s="306"/>
      <c r="P1954" s="105"/>
      <c r="Q1954" s="75"/>
      <c r="R1954" s="75"/>
      <c r="S1954" s="75"/>
      <c r="T1954" s="75"/>
      <c r="U1954" s="75"/>
      <c r="V1954" s="75"/>
      <c r="W1954" s="75"/>
      <c r="X1954" s="75"/>
      <c r="Y1954" s="84">
        <f>MAX(X1956:X1965)</f>
        <v>25000</v>
      </c>
      <c r="Z1954" s="83"/>
      <c r="AA1954" s="83"/>
      <c r="AB1954" s="75"/>
      <c r="AC1954" s="75"/>
      <c r="AD1954" s="75"/>
      <c r="AE1954" s="75"/>
      <c r="AF1954" s="75"/>
      <c r="AG1954" s="75"/>
      <c r="AH1954" s="75"/>
      <c r="AI1954" s="75"/>
      <c r="AJ1954" s="84">
        <f>MAX(AI1956:AI1965)</f>
        <v>0</v>
      </c>
      <c r="AK1954" s="83"/>
      <c r="AL1954" s="83"/>
      <c r="AM1954" s="75"/>
      <c r="AN1954" s="75"/>
      <c r="AO1954" s="75"/>
      <c r="AP1954" s="75"/>
      <c r="AQ1954" s="75"/>
      <c r="AR1954" s="75"/>
      <c r="AS1954" s="75"/>
      <c r="AT1954" s="75"/>
      <c r="AU1954" s="75"/>
      <c r="AV1954" s="75"/>
      <c r="AW1954" s="84">
        <f>MAX(AV1956:AV1965)</f>
        <v>2500</v>
      </c>
      <c r="AX1954" s="83"/>
      <c r="AY1954" s="83"/>
      <c r="AZ1954" s="79"/>
      <c r="BA1954" s="80"/>
      <c r="BB1954" s="71"/>
      <c r="BC1954" s="54"/>
      <c r="BD1954" s="41">
        <v>4</v>
      </c>
      <c r="BE1954" s="52">
        <v>43</v>
      </c>
      <c r="BF1954" s="62">
        <v>4383</v>
      </c>
      <c r="BG1954" s="278" t="s">
        <v>50</v>
      </c>
    </row>
    <row r="1955" spans="1:59" s="63" customFormat="1" ht="12.75" x14ac:dyDescent="0.2">
      <c r="A1955" s="196">
        <v>4</v>
      </c>
      <c r="B1955" s="197" t="s">
        <v>422</v>
      </c>
      <c r="C1955" s="208">
        <v>43</v>
      </c>
      <c r="D1955" s="209" t="s">
        <v>688</v>
      </c>
      <c r="E1955" s="210">
        <v>4383</v>
      </c>
      <c r="F1955" s="211" t="s">
        <v>764</v>
      </c>
      <c r="G1955" s="231" t="s">
        <v>1191</v>
      </c>
      <c r="H1955" s="85" t="s">
        <v>51</v>
      </c>
      <c r="I1955" s="223"/>
      <c r="J1955" s="73"/>
      <c r="K1955" s="73"/>
      <c r="L1955" s="73"/>
      <c r="M1955" s="74"/>
      <c r="N1955" s="248">
        <f>SUM(N1956:N1965)</f>
        <v>9</v>
      </c>
      <c r="O1955" s="293">
        <f>SUM(O1956:O1965)</f>
        <v>1.0000000000000002</v>
      </c>
      <c r="P1955" s="292"/>
      <c r="Q1955" s="87"/>
      <c r="R1955" s="87"/>
      <c r="S1955" s="87"/>
      <c r="T1955" s="87"/>
      <c r="U1955" s="87"/>
      <c r="V1955" s="87"/>
      <c r="W1955" s="87"/>
      <c r="X1955" s="87"/>
      <c r="Y1955" s="88"/>
      <c r="Z1955" s="119">
        <f>SUM(Z1956:Z1965)</f>
        <v>14477.777777777777</v>
      </c>
      <c r="AA1955" s="120"/>
      <c r="AB1955" s="111"/>
      <c r="AC1955" s="111"/>
      <c r="AD1955" s="111"/>
      <c r="AE1955" s="111"/>
      <c r="AF1955" s="111"/>
      <c r="AG1955" s="111"/>
      <c r="AH1955" s="111"/>
      <c r="AI1955" s="111"/>
      <c r="AJ1955" s="120"/>
      <c r="AK1955" s="119">
        <f>SUM(AK1956:AK1965)</f>
        <v>0</v>
      </c>
      <c r="AL1955" s="120"/>
      <c r="AM1955" s="111"/>
      <c r="AN1955" s="111"/>
      <c r="AO1955" s="111"/>
      <c r="AP1955" s="111"/>
      <c r="AQ1955" s="111"/>
      <c r="AR1955" s="111"/>
      <c r="AS1955" s="111"/>
      <c r="AT1955" s="111"/>
      <c r="AU1955" s="111"/>
      <c r="AV1955" s="111"/>
      <c r="AW1955" s="120"/>
      <c r="AX1955" s="119">
        <f>SUM(AX1956:AX1965)</f>
        <v>566.66666666666652</v>
      </c>
      <c r="AY1955" s="88"/>
      <c r="AZ1955" s="79"/>
      <c r="BA1955" s="80"/>
      <c r="BB1955" s="71"/>
      <c r="BC1955" s="54"/>
      <c r="BD1955" s="41">
        <v>4</v>
      </c>
      <c r="BE1955" s="52">
        <v>43</v>
      </c>
      <c r="BF1955" s="62">
        <v>4383</v>
      </c>
      <c r="BG1955" s="279" t="s">
        <v>51</v>
      </c>
    </row>
    <row r="1956" spans="1:59" s="63" customFormat="1" ht="12.75" x14ac:dyDescent="0.2">
      <c r="A1956" s="196">
        <v>4</v>
      </c>
      <c r="B1956" s="197" t="s">
        <v>422</v>
      </c>
      <c r="C1956" s="208">
        <v>43</v>
      </c>
      <c r="D1956" s="209" t="s">
        <v>688</v>
      </c>
      <c r="E1956" s="210">
        <v>4383</v>
      </c>
      <c r="F1956" s="211" t="s">
        <v>764</v>
      </c>
      <c r="G1956" s="231" t="s">
        <v>1191</v>
      </c>
      <c r="H1956" s="89" t="s">
        <v>52</v>
      </c>
      <c r="I1956" s="90" t="s">
        <v>765</v>
      </c>
      <c r="J1956" s="90"/>
      <c r="K1956" s="90" t="s">
        <v>64</v>
      </c>
      <c r="L1956" s="90" t="s">
        <v>528</v>
      </c>
      <c r="M1956" s="91"/>
      <c r="N1956" s="312">
        <v>0</v>
      </c>
      <c r="O1956" s="313">
        <f>N1956/N$1955</f>
        <v>0</v>
      </c>
      <c r="P1956" s="104"/>
      <c r="Q1956" s="92"/>
      <c r="R1956" s="92"/>
      <c r="S1956" s="92"/>
      <c r="T1956" s="92"/>
      <c r="U1956" s="92"/>
      <c r="V1956" s="92"/>
      <c r="W1956" s="92"/>
      <c r="X1956" s="109">
        <f t="shared" ref="X1956:X1965" si="246">P1956*P$7+Q1956*Q$7+R1956*R$7+S1956*S$7+T1956*T$7+U1956*U$7+V1956*V$7+W1956*W$7</f>
        <v>0</v>
      </c>
      <c r="Y1956" s="83"/>
      <c r="Z1956" s="110">
        <f t="shared" ref="Z1956:Z1965" si="247">X1956*$O1956</f>
        <v>0</v>
      </c>
      <c r="AA1956" s="111"/>
      <c r="AB1956" s="92"/>
      <c r="AC1956" s="92"/>
      <c r="AD1956" s="92"/>
      <c r="AE1956" s="92"/>
      <c r="AF1956" s="92"/>
      <c r="AG1956" s="92"/>
      <c r="AH1956" s="92"/>
      <c r="AI1956" s="109">
        <f t="shared" ref="AI1956:AI1965" si="248">AB1956*AB$7+AC1956*AC$7+AD1956*AD$7+AE1956*AE$7+AF1956*AF$7+AG1956*AG$7+AH1956*AH$7</f>
        <v>0</v>
      </c>
      <c r="AJ1956" s="83"/>
      <c r="AK1956" s="110">
        <f t="shared" ref="AK1956:AK1965" si="249">AI1956*$O1956</f>
        <v>0</v>
      </c>
      <c r="AL1956" s="111"/>
      <c r="AM1956" s="92"/>
      <c r="AN1956" s="92"/>
      <c r="AO1956" s="92"/>
      <c r="AP1956" s="92">
        <v>1</v>
      </c>
      <c r="AQ1956" s="92"/>
      <c r="AR1956" s="92"/>
      <c r="AS1956" s="92"/>
      <c r="AT1956" s="92"/>
      <c r="AU1956" s="92"/>
      <c r="AV1956" s="109">
        <f t="shared" ref="AV1956:AV1965" si="250">AM1956*AM$7+AN1956*AN$7+AO1956*AO$7+AP1956*AP$7+AQ1956*AQ$7+AR1956*AR$7+AS1956*AS$7+AT1956*AT$7+AU1956*AU$7</f>
        <v>100</v>
      </c>
      <c r="AW1956" s="75"/>
      <c r="AX1956" s="110">
        <f t="shared" ref="AX1956:AX1965" si="251">AV1956*$O1956</f>
        <v>0</v>
      </c>
      <c r="AY1956" s="111"/>
      <c r="AZ1956" s="93"/>
      <c r="BA1956" s="94" t="s">
        <v>105</v>
      </c>
      <c r="BB1956" s="71"/>
      <c r="BC1956" s="54"/>
      <c r="BD1956" s="41">
        <v>4</v>
      </c>
      <c r="BE1956" s="52">
        <v>43</v>
      </c>
      <c r="BF1956" s="62">
        <v>4383</v>
      </c>
      <c r="BG1956" s="280" t="s">
        <v>52</v>
      </c>
    </row>
    <row r="1957" spans="1:59" s="63" customFormat="1" ht="12.75" x14ac:dyDescent="0.2">
      <c r="A1957" s="196">
        <v>4</v>
      </c>
      <c r="B1957" s="197" t="s">
        <v>422</v>
      </c>
      <c r="C1957" s="208">
        <v>43</v>
      </c>
      <c r="D1957" s="209" t="s">
        <v>688</v>
      </c>
      <c r="E1957" s="210">
        <v>4383</v>
      </c>
      <c r="F1957" s="211" t="s">
        <v>764</v>
      </c>
      <c r="G1957" s="231" t="s">
        <v>1191</v>
      </c>
      <c r="H1957" s="89"/>
      <c r="I1957" s="90" t="s">
        <v>551</v>
      </c>
      <c r="J1957" s="90"/>
      <c r="K1957" s="90" t="s">
        <v>553</v>
      </c>
      <c r="L1957" s="90"/>
      <c r="M1957" s="91"/>
      <c r="N1957" s="312">
        <v>1</v>
      </c>
      <c r="O1957" s="313">
        <f t="shared" ref="O1957:O1965" si="252">N1957/N$1955</f>
        <v>0.1111111111111111</v>
      </c>
      <c r="P1957" s="104"/>
      <c r="Q1957" s="92"/>
      <c r="R1957" s="92"/>
      <c r="S1957" s="92"/>
      <c r="T1957" s="92"/>
      <c r="U1957" s="92"/>
      <c r="V1957" s="92"/>
      <c r="W1957" s="92">
        <v>1</v>
      </c>
      <c r="X1957" s="109">
        <f t="shared" si="246"/>
        <v>25000</v>
      </c>
      <c r="Y1957" s="83"/>
      <c r="Z1957" s="110">
        <f t="shared" si="247"/>
        <v>2777.7777777777778</v>
      </c>
      <c r="AA1957" s="111"/>
      <c r="AB1957" s="92"/>
      <c r="AC1957" s="92"/>
      <c r="AD1957" s="92"/>
      <c r="AE1957" s="92"/>
      <c r="AF1957" s="92"/>
      <c r="AG1957" s="92"/>
      <c r="AH1957" s="92"/>
      <c r="AI1957" s="109">
        <f t="shared" si="248"/>
        <v>0</v>
      </c>
      <c r="AJ1957" s="83"/>
      <c r="AK1957" s="110">
        <f t="shared" si="249"/>
        <v>0</v>
      </c>
      <c r="AL1957" s="111"/>
      <c r="AM1957" s="92"/>
      <c r="AN1957" s="92"/>
      <c r="AO1957" s="92"/>
      <c r="AP1957" s="92">
        <v>1</v>
      </c>
      <c r="AQ1957" s="92"/>
      <c r="AR1957" s="92"/>
      <c r="AS1957" s="92"/>
      <c r="AT1957" s="92"/>
      <c r="AU1957" s="92"/>
      <c r="AV1957" s="109">
        <f t="shared" si="250"/>
        <v>100</v>
      </c>
      <c r="AW1957" s="75"/>
      <c r="AX1957" s="110">
        <f t="shared" si="251"/>
        <v>11.111111111111111</v>
      </c>
      <c r="AY1957" s="111"/>
      <c r="AZ1957" s="93"/>
      <c r="BA1957" s="94" t="s">
        <v>554</v>
      </c>
      <c r="BB1957" s="71"/>
      <c r="BC1957" s="54"/>
      <c r="BD1957" s="41">
        <v>4</v>
      </c>
      <c r="BE1957" s="52">
        <v>43</v>
      </c>
      <c r="BF1957" s="62">
        <v>4383</v>
      </c>
      <c r="BG1957" s="280" t="s">
        <v>52</v>
      </c>
    </row>
    <row r="1958" spans="1:59" s="63" customFormat="1" ht="12.75" x14ac:dyDescent="0.2">
      <c r="A1958" s="196">
        <v>4</v>
      </c>
      <c r="B1958" s="197" t="s">
        <v>422</v>
      </c>
      <c r="C1958" s="208">
        <v>43</v>
      </c>
      <c r="D1958" s="209" t="s">
        <v>688</v>
      </c>
      <c r="E1958" s="210">
        <v>4383</v>
      </c>
      <c r="F1958" s="211" t="s">
        <v>764</v>
      </c>
      <c r="G1958" s="231" t="s">
        <v>1191</v>
      </c>
      <c r="H1958" s="89"/>
      <c r="I1958" s="90" t="s">
        <v>457</v>
      </c>
      <c r="J1958" s="90"/>
      <c r="K1958" s="90" t="s">
        <v>237</v>
      </c>
      <c r="L1958" s="90"/>
      <c r="M1958" s="91"/>
      <c r="N1958" s="312">
        <v>1</v>
      </c>
      <c r="O1958" s="313">
        <f t="shared" si="252"/>
        <v>0.1111111111111111</v>
      </c>
      <c r="P1958" s="104"/>
      <c r="Q1958" s="92"/>
      <c r="R1958" s="92"/>
      <c r="S1958" s="92"/>
      <c r="T1958" s="92"/>
      <c r="U1958" s="92"/>
      <c r="V1958" s="92"/>
      <c r="W1958" s="92">
        <v>1</v>
      </c>
      <c r="X1958" s="109">
        <f t="shared" si="246"/>
        <v>25000</v>
      </c>
      <c r="Y1958" s="83"/>
      <c r="Z1958" s="110">
        <f t="shared" si="247"/>
        <v>2777.7777777777778</v>
      </c>
      <c r="AA1958" s="111"/>
      <c r="AB1958" s="92"/>
      <c r="AC1958" s="92"/>
      <c r="AD1958" s="92"/>
      <c r="AE1958" s="92"/>
      <c r="AF1958" s="92"/>
      <c r="AG1958" s="92"/>
      <c r="AH1958" s="92"/>
      <c r="AI1958" s="109">
        <f t="shared" si="248"/>
        <v>0</v>
      </c>
      <c r="AJ1958" s="83"/>
      <c r="AK1958" s="110">
        <f t="shared" si="249"/>
        <v>0</v>
      </c>
      <c r="AL1958" s="111"/>
      <c r="AM1958" s="92"/>
      <c r="AN1958" s="92"/>
      <c r="AO1958" s="92"/>
      <c r="AP1958" s="92">
        <v>1</v>
      </c>
      <c r="AQ1958" s="92"/>
      <c r="AR1958" s="92"/>
      <c r="AS1958" s="92"/>
      <c r="AT1958" s="92"/>
      <c r="AU1958" s="92"/>
      <c r="AV1958" s="109">
        <f t="shared" si="250"/>
        <v>100</v>
      </c>
      <c r="AW1958" s="75"/>
      <c r="AX1958" s="110">
        <f t="shared" si="251"/>
        <v>11.111111111111111</v>
      </c>
      <c r="AY1958" s="111"/>
      <c r="AZ1958" s="93"/>
      <c r="BA1958" s="94" t="s">
        <v>554</v>
      </c>
      <c r="BB1958" s="71"/>
      <c r="BC1958" s="54"/>
      <c r="BD1958" s="41">
        <v>4</v>
      </c>
      <c r="BE1958" s="52">
        <v>43</v>
      </c>
      <c r="BF1958" s="62">
        <v>4383</v>
      </c>
      <c r="BG1958" s="280" t="s">
        <v>52</v>
      </c>
    </row>
    <row r="1959" spans="1:59" s="63" customFormat="1" ht="12.75" x14ac:dyDescent="0.2">
      <c r="A1959" s="196">
        <v>4</v>
      </c>
      <c r="B1959" s="197" t="s">
        <v>422</v>
      </c>
      <c r="C1959" s="208">
        <v>43</v>
      </c>
      <c r="D1959" s="209" t="s">
        <v>688</v>
      </c>
      <c r="E1959" s="210">
        <v>4383</v>
      </c>
      <c r="F1959" s="211" t="s">
        <v>764</v>
      </c>
      <c r="G1959" s="231" t="s">
        <v>1191</v>
      </c>
      <c r="H1959" s="89"/>
      <c r="I1959" s="90" t="s">
        <v>357</v>
      </c>
      <c r="J1959" s="90"/>
      <c r="K1959" s="90" t="s">
        <v>64</v>
      </c>
      <c r="L1959" s="90" t="s">
        <v>358</v>
      </c>
      <c r="M1959" s="91"/>
      <c r="N1959" s="312">
        <v>1</v>
      </c>
      <c r="O1959" s="313">
        <f t="shared" si="252"/>
        <v>0.1111111111111111</v>
      </c>
      <c r="P1959" s="104">
        <v>1</v>
      </c>
      <c r="Q1959" s="92"/>
      <c r="R1959" s="92"/>
      <c r="S1959" s="92"/>
      <c r="T1959" s="92"/>
      <c r="U1959" s="92"/>
      <c r="V1959" s="92"/>
      <c r="W1959" s="92"/>
      <c r="X1959" s="109">
        <f t="shared" si="246"/>
        <v>100</v>
      </c>
      <c r="Y1959" s="83"/>
      <c r="Z1959" s="110">
        <f t="shared" si="247"/>
        <v>11.111111111111111</v>
      </c>
      <c r="AA1959" s="111"/>
      <c r="AB1959" s="92"/>
      <c r="AC1959" s="92"/>
      <c r="AD1959" s="92"/>
      <c r="AE1959" s="92"/>
      <c r="AF1959" s="92"/>
      <c r="AG1959" s="92"/>
      <c r="AH1959" s="92"/>
      <c r="AI1959" s="109">
        <f t="shared" si="248"/>
        <v>0</v>
      </c>
      <c r="AJ1959" s="83"/>
      <c r="AK1959" s="110">
        <f t="shared" si="249"/>
        <v>0</v>
      </c>
      <c r="AL1959" s="111"/>
      <c r="AM1959" s="92"/>
      <c r="AN1959" s="92"/>
      <c r="AO1959" s="92"/>
      <c r="AP1959" s="92"/>
      <c r="AQ1959" s="92"/>
      <c r="AR1959" s="92"/>
      <c r="AS1959" s="92">
        <v>1</v>
      </c>
      <c r="AT1959" s="92"/>
      <c r="AU1959" s="92"/>
      <c r="AV1959" s="109">
        <f t="shared" si="250"/>
        <v>1000</v>
      </c>
      <c r="AW1959" s="75"/>
      <c r="AX1959" s="110">
        <f t="shared" si="251"/>
        <v>111.1111111111111</v>
      </c>
      <c r="AY1959" s="111"/>
      <c r="AZ1959" s="93"/>
      <c r="BA1959" s="94" t="s">
        <v>554</v>
      </c>
      <c r="BB1959" s="71"/>
      <c r="BC1959" s="54"/>
      <c r="BD1959" s="41">
        <v>4</v>
      </c>
      <c r="BE1959" s="52">
        <v>43</v>
      </c>
      <c r="BF1959" s="62">
        <v>4383</v>
      </c>
      <c r="BG1959" s="280" t="s">
        <v>52</v>
      </c>
    </row>
    <row r="1960" spans="1:59" s="63" customFormat="1" ht="12.75" x14ac:dyDescent="0.2">
      <c r="A1960" s="196">
        <v>4</v>
      </c>
      <c r="B1960" s="197" t="s">
        <v>422</v>
      </c>
      <c r="C1960" s="208">
        <v>43</v>
      </c>
      <c r="D1960" s="209" t="s">
        <v>688</v>
      </c>
      <c r="E1960" s="210">
        <v>4383</v>
      </c>
      <c r="F1960" s="211" t="s">
        <v>764</v>
      </c>
      <c r="G1960" s="231" t="s">
        <v>1191</v>
      </c>
      <c r="H1960" s="89"/>
      <c r="I1960" s="90" t="s">
        <v>766</v>
      </c>
      <c r="J1960" s="90"/>
      <c r="K1960" s="90" t="s">
        <v>73</v>
      </c>
      <c r="L1960" s="90" t="s">
        <v>95</v>
      </c>
      <c r="M1960" s="91"/>
      <c r="N1960" s="312">
        <v>1</v>
      </c>
      <c r="O1960" s="313">
        <f t="shared" si="252"/>
        <v>0.1111111111111111</v>
      </c>
      <c r="P1960" s="104"/>
      <c r="Q1960" s="92"/>
      <c r="R1960" s="92"/>
      <c r="S1960" s="92"/>
      <c r="T1960" s="92"/>
      <c r="U1960" s="92"/>
      <c r="V1960" s="92"/>
      <c r="W1960" s="92">
        <v>1</v>
      </c>
      <c r="X1960" s="109">
        <f t="shared" si="246"/>
        <v>25000</v>
      </c>
      <c r="Y1960" s="83"/>
      <c r="Z1960" s="110">
        <f t="shared" si="247"/>
        <v>2777.7777777777778</v>
      </c>
      <c r="AA1960" s="111"/>
      <c r="AB1960" s="92"/>
      <c r="AC1960" s="92"/>
      <c r="AD1960" s="92"/>
      <c r="AE1960" s="92"/>
      <c r="AF1960" s="92"/>
      <c r="AG1960" s="92"/>
      <c r="AH1960" s="92"/>
      <c r="AI1960" s="109">
        <f t="shared" si="248"/>
        <v>0</v>
      </c>
      <c r="AJ1960" s="83"/>
      <c r="AK1960" s="110">
        <f t="shared" si="249"/>
        <v>0</v>
      </c>
      <c r="AL1960" s="111"/>
      <c r="AM1960" s="92"/>
      <c r="AN1960" s="92"/>
      <c r="AO1960" s="92"/>
      <c r="AP1960" s="92">
        <v>1</v>
      </c>
      <c r="AQ1960" s="92"/>
      <c r="AR1960" s="92"/>
      <c r="AS1960" s="92"/>
      <c r="AT1960" s="92"/>
      <c r="AU1960" s="92"/>
      <c r="AV1960" s="109">
        <f t="shared" si="250"/>
        <v>100</v>
      </c>
      <c r="AW1960" s="75"/>
      <c r="AX1960" s="110">
        <f t="shared" si="251"/>
        <v>11.111111111111111</v>
      </c>
      <c r="AY1960" s="111"/>
      <c r="AZ1960" s="93"/>
      <c r="BA1960" s="94" t="s">
        <v>554</v>
      </c>
      <c r="BB1960" s="71"/>
      <c r="BC1960" s="54"/>
      <c r="BD1960" s="41">
        <v>4</v>
      </c>
      <c r="BE1960" s="52">
        <v>43</v>
      </c>
      <c r="BF1960" s="62">
        <v>4383</v>
      </c>
      <c r="BG1960" s="280" t="s">
        <v>52</v>
      </c>
    </row>
    <row r="1961" spans="1:59" s="63" customFormat="1" ht="12.75" x14ac:dyDescent="0.2">
      <c r="A1961" s="196">
        <v>4</v>
      </c>
      <c r="B1961" s="197" t="s">
        <v>422</v>
      </c>
      <c r="C1961" s="208">
        <v>43</v>
      </c>
      <c r="D1961" s="209" t="s">
        <v>688</v>
      </c>
      <c r="E1961" s="210">
        <v>4383</v>
      </c>
      <c r="F1961" s="211" t="s">
        <v>764</v>
      </c>
      <c r="G1961" s="231" t="s">
        <v>1191</v>
      </c>
      <c r="H1961" s="89"/>
      <c r="I1961" s="90" t="s">
        <v>414</v>
      </c>
      <c r="J1961" s="90"/>
      <c r="K1961" s="90" t="s">
        <v>64</v>
      </c>
      <c r="L1961" s="90" t="s">
        <v>767</v>
      </c>
      <c r="M1961" s="91"/>
      <c r="N1961" s="312">
        <v>1</v>
      </c>
      <c r="O1961" s="313">
        <f t="shared" si="252"/>
        <v>0.1111111111111111</v>
      </c>
      <c r="P1961" s="104">
        <v>1</v>
      </c>
      <c r="Q1961" s="92"/>
      <c r="R1961" s="92"/>
      <c r="S1961" s="92"/>
      <c r="T1961" s="92"/>
      <c r="U1961" s="92"/>
      <c r="V1961" s="92"/>
      <c r="W1961" s="92"/>
      <c r="X1961" s="109">
        <f t="shared" si="246"/>
        <v>100</v>
      </c>
      <c r="Y1961" s="83"/>
      <c r="Z1961" s="110">
        <f t="shared" si="247"/>
        <v>11.111111111111111</v>
      </c>
      <c r="AA1961" s="111"/>
      <c r="AB1961" s="92"/>
      <c r="AC1961" s="92"/>
      <c r="AD1961" s="92"/>
      <c r="AE1961" s="92"/>
      <c r="AF1961" s="92"/>
      <c r="AG1961" s="92"/>
      <c r="AH1961" s="92"/>
      <c r="AI1961" s="109">
        <f t="shared" si="248"/>
        <v>0</v>
      </c>
      <c r="AJ1961" s="83"/>
      <c r="AK1961" s="110">
        <f t="shared" si="249"/>
        <v>0</v>
      </c>
      <c r="AL1961" s="111"/>
      <c r="AM1961" s="92"/>
      <c r="AN1961" s="92"/>
      <c r="AO1961" s="92"/>
      <c r="AP1961" s="92"/>
      <c r="AQ1961" s="92"/>
      <c r="AR1961" s="92"/>
      <c r="AS1961" s="92">
        <v>1</v>
      </c>
      <c r="AT1961" s="92"/>
      <c r="AU1961" s="92"/>
      <c r="AV1961" s="109">
        <f t="shared" si="250"/>
        <v>1000</v>
      </c>
      <c r="AW1961" s="75"/>
      <c r="AX1961" s="110">
        <f t="shared" si="251"/>
        <v>111.1111111111111</v>
      </c>
      <c r="AY1961" s="111"/>
      <c r="AZ1961" s="93"/>
      <c r="BA1961" s="94" t="s">
        <v>554</v>
      </c>
      <c r="BB1961" s="71"/>
      <c r="BC1961" s="54"/>
      <c r="BD1961" s="41">
        <v>4</v>
      </c>
      <c r="BE1961" s="52">
        <v>43</v>
      </c>
      <c r="BF1961" s="62">
        <v>4383</v>
      </c>
      <c r="BG1961" s="280" t="s">
        <v>52</v>
      </c>
    </row>
    <row r="1962" spans="1:59" s="63" customFormat="1" ht="12.75" x14ac:dyDescent="0.2">
      <c r="A1962" s="196">
        <v>4</v>
      </c>
      <c r="B1962" s="197" t="s">
        <v>422</v>
      </c>
      <c r="C1962" s="208">
        <v>43</v>
      </c>
      <c r="D1962" s="209" t="s">
        <v>688</v>
      </c>
      <c r="E1962" s="210">
        <v>4383</v>
      </c>
      <c r="F1962" s="211" t="s">
        <v>764</v>
      </c>
      <c r="G1962" s="231" t="s">
        <v>1191</v>
      </c>
      <c r="H1962" s="89"/>
      <c r="I1962" s="90" t="s">
        <v>768</v>
      </c>
      <c r="J1962" s="90"/>
      <c r="K1962" s="90" t="s">
        <v>64</v>
      </c>
      <c r="L1962" s="90" t="s">
        <v>119</v>
      </c>
      <c r="M1962" s="91"/>
      <c r="N1962" s="312">
        <v>1</v>
      </c>
      <c r="O1962" s="313">
        <f t="shared" si="252"/>
        <v>0.1111111111111111</v>
      </c>
      <c r="P1962" s="104">
        <v>1</v>
      </c>
      <c r="Q1962" s="92"/>
      <c r="R1962" s="92"/>
      <c r="S1962" s="92"/>
      <c r="T1962" s="92"/>
      <c r="U1962" s="92"/>
      <c r="V1962" s="92"/>
      <c r="W1962" s="92"/>
      <c r="X1962" s="109">
        <f t="shared" si="246"/>
        <v>100</v>
      </c>
      <c r="Y1962" s="83"/>
      <c r="Z1962" s="110">
        <f t="shared" si="247"/>
        <v>11.111111111111111</v>
      </c>
      <c r="AA1962" s="111"/>
      <c r="AB1962" s="92"/>
      <c r="AC1962" s="92"/>
      <c r="AD1962" s="92"/>
      <c r="AE1962" s="92"/>
      <c r="AF1962" s="92"/>
      <c r="AG1962" s="92"/>
      <c r="AH1962" s="92"/>
      <c r="AI1962" s="109">
        <f t="shared" si="248"/>
        <v>0</v>
      </c>
      <c r="AJ1962" s="83"/>
      <c r="AK1962" s="110">
        <f t="shared" si="249"/>
        <v>0</v>
      </c>
      <c r="AL1962" s="111"/>
      <c r="AM1962" s="92"/>
      <c r="AN1962" s="92"/>
      <c r="AO1962" s="92"/>
      <c r="AP1962" s="92"/>
      <c r="AQ1962" s="92"/>
      <c r="AR1962" s="92"/>
      <c r="AS1962" s="92"/>
      <c r="AT1962" s="92">
        <v>1</v>
      </c>
      <c r="AU1962" s="92"/>
      <c r="AV1962" s="109">
        <f t="shared" si="250"/>
        <v>2500</v>
      </c>
      <c r="AW1962" s="75"/>
      <c r="AX1962" s="110">
        <f t="shared" si="251"/>
        <v>277.77777777777777</v>
      </c>
      <c r="AY1962" s="111"/>
      <c r="AZ1962" s="93"/>
      <c r="BA1962" s="94" t="s">
        <v>554</v>
      </c>
      <c r="BB1962" s="71"/>
      <c r="BC1962" s="54"/>
      <c r="BD1962" s="41">
        <v>4</v>
      </c>
      <c r="BE1962" s="52">
        <v>43</v>
      </c>
      <c r="BF1962" s="62">
        <v>4383</v>
      </c>
      <c r="BG1962" s="280" t="s">
        <v>52</v>
      </c>
    </row>
    <row r="1963" spans="1:59" s="63" customFormat="1" ht="12.75" x14ac:dyDescent="0.2">
      <c r="A1963" s="196">
        <v>4</v>
      </c>
      <c r="B1963" s="197" t="s">
        <v>422</v>
      </c>
      <c r="C1963" s="208">
        <v>43</v>
      </c>
      <c r="D1963" s="209" t="s">
        <v>688</v>
      </c>
      <c r="E1963" s="210">
        <v>4383</v>
      </c>
      <c r="F1963" s="211" t="s">
        <v>764</v>
      </c>
      <c r="G1963" s="231" t="s">
        <v>1191</v>
      </c>
      <c r="H1963" s="89"/>
      <c r="I1963" s="90" t="s">
        <v>769</v>
      </c>
      <c r="J1963" s="90" t="s">
        <v>770</v>
      </c>
      <c r="K1963" s="90" t="s">
        <v>90</v>
      </c>
      <c r="L1963" s="90" t="s">
        <v>771</v>
      </c>
      <c r="M1963" s="91"/>
      <c r="N1963" s="312">
        <v>1</v>
      </c>
      <c r="O1963" s="313">
        <f t="shared" si="252"/>
        <v>0.1111111111111111</v>
      </c>
      <c r="P1963" s="104"/>
      <c r="Q1963" s="92"/>
      <c r="R1963" s="92"/>
      <c r="S1963" s="92"/>
      <c r="T1963" s="92"/>
      <c r="U1963" s="92">
        <v>1</v>
      </c>
      <c r="V1963" s="92"/>
      <c r="W1963" s="92"/>
      <c r="X1963" s="109">
        <f t="shared" si="246"/>
        <v>5000</v>
      </c>
      <c r="Y1963" s="83"/>
      <c r="Z1963" s="110">
        <f t="shared" si="247"/>
        <v>555.55555555555554</v>
      </c>
      <c r="AA1963" s="111"/>
      <c r="AB1963" s="92"/>
      <c r="AC1963" s="92"/>
      <c r="AD1963" s="92"/>
      <c r="AE1963" s="92"/>
      <c r="AF1963" s="92"/>
      <c r="AG1963" s="92"/>
      <c r="AH1963" s="92"/>
      <c r="AI1963" s="109">
        <f t="shared" si="248"/>
        <v>0</v>
      </c>
      <c r="AJ1963" s="83"/>
      <c r="AK1963" s="110">
        <f t="shared" si="249"/>
        <v>0</v>
      </c>
      <c r="AL1963" s="111"/>
      <c r="AM1963" s="92"/>
      <c r="AN1963" s="92"/>
      <c r="AO1963" s="92"/>
      <c r="AP1963" s="92">
        <v>1</v>
      </c>
      <c r="AQ1963" s="92"/>
      <c r="AR1963" s="92"/>
      <c r="AS1963" s="92"/>
      <c r="AT1963" s="92"/>
      <c r="AU1963" s="92"/>
      <c r="AV1963" s="109">
        <f t="shared" si="250"/>
        <v>100</v>
      </c>
      <c r="AW1963" s="75"/>
      <c r="AX1963" s="110">
        <f t="shared" si="251"/>
        <v>11.111111111111111</v>
      </c>
      <c r="AY1963" s="111"/>
      <c r="AZ1963" s="93"/>
      <c r="BA1963" s="94" t="s">
        <v>554</v>
      </c>
      <c r="BB1963" s="71"/>
      <c r="BC1963" s="54"/>
      <c r="BD1963" s="41">
        <v>4</v>
      </c>
      <c r="BE1963" s="52">
        <v>43</v>
      </c>
      <c r="BF1963" s="62">
        <v>4383</v>
      </c>
      <c r="BG1963" s="280" t="s">
        <v>52</v>
      </c>
    </row>
    <row r="1964" spans="1:59" s="63" customFormat="1" ht="12.75" x14ac:dyDescent="0.2">
      <c r="A1964" s="196">
        <v>4</v>
      </c>
      <c r="B1964" s="197" t="s">
        <v>422</v>
      </c>
      <c r="C1964" s="208">
        <v>43</v>
      </c>
      <c r="D1964" s="209" t="s">
        <v>688</v>
      </c>
      <c r="E1964" s="210">
        <v>4383</v>
      </c>
      <c r="F1964" s="211" t="s">
        <v>764</v>
      </c>
      <c r="G1964" s="231" t="s">
        <v>1191</v>
      </c>
      <c r="H1964" s="89"/>
      <c r="I1964" s="90" t="s">
        <v>772</v>
      </c>
      <c r="J1964" s="90"/>
      <c r="K1964" s="90" t="s">
        <v>73</v>
      </c>
      <c r="L1964" s="90" t="s">
        <v>69</v>
      </c>
      <c r="M1964" s="91"/>
      <c r="N1964" s="312">
        <v>1</v>
      </c>
      <c r="O1964" s="313">
        <f t="shared" si="252"/>
        <v>0.1111111111111111</v>
      </c>
      <c r="P1964" s="104"/>
      <c r="Q1964" s="92"/>
      <c r="R1964" s="92"/>
      <c r="S1964" s="92"/>
      <c r="T1964" s="92"/>
      <c r="U1964" s="92"/>
      <c r="V1964" s="92"/>
      <c r="W1964" s="92">
        <v>1</v>
      </c>
      <c r="X1964" s="109">
        <f t="shared" si="246"/>
        <v>25000</v>
      </c>
      <c r="Y1964" s="83"/>
      <c r="Z1964" s="110">
        <f t="shared" si="247"/>
        <v>2777.7777777777778</v>
      </c>
      <c r="AA1964" s="111"/>
      <c r="AB1964" s="92"/>
      <c r="AC1964" s="92"/>
      <c r="AD1964" s="92"/>
      <c r="AE1964" s="92"/>
      <c r="AF1964" s="92"/>
      <c r="AG1964" s="92"/>
      <c r="AH1964" s="92"/>
      <c r="AI1964" s="109">
        <f t="shared" si="248"/>
        <v>0</v>
      </c>
      <c r="AJ1964" s="83"/>
      <c r="AK1964" s="110">
        <f t="shared" si="249"/>
        <v>0</v>
      </c>
      <c r="AL1964" s="111"/>
      <c r="AM1964" s="92"/>
      <c r="AN1964" s="92"/>
      <c r="AO1964" s="92"/>
      <c r="AP1964" s="92">
        <v>1</v>
      </c>
      <c r="AQ1964" s="92"/>
      <c r="AR1964" s="92"/>
      <c r="AS1964" s="92"/>
      <c r="AT1964" s="92"/>
      <c r="AU1964" s="92"/>
      <c r="AV1964" s="109">
        <f t="shared" si="250"/>
        <v>100</v>
      </c>
      <c r="AW1964" s="75"/>
      <c r="AX1964" s="110">
        <f t="shared" si="251"/>
        <v>11.111111111111111</v>
      </c>
      <c r="AY1964" s="111"/>
      <c r="AZ1964" s="93"/>
      <c r="BA1964" s="94" t="s">
        <v>554</v>
      </c>
      <c r="BB1964" s="71"/>
      <c r="BC1964" s="54"/>
      <c r="BD1964" s="41">
        <v>4</v>
      </c>
      <c r="BE1964" s="52">
        <v>43</v>
      </c>
      <c r="BF1964" s="62">
        <v>4383</v>
      </c>
      <c r="BG1964" s="280" t="s">
        <v>52</v>
      </c>
    </row>
    <row r="1965" spans="1:59" s="63" customFormat="1" ht="12.75" x14ac:dyDescent="0.2">
      <c r="A1965" s="196">
        <v>4</v>
      </c>
      <c r="B1965" s="197" t="s">
        <v>422</v>
      </c>
      <c r="C1965" s="208">
        <v>43</v>
      </c>
      <c r="D1965" s="209" t="s">
        <v>688</v>
      </c>
      <c r="E1965" s="210">
        <v>4383</v>
      </c>
      <c r="F1965" s="211" t="s">
        <v>764</v>
      </c>
      <c r="G1965" s="231" t="s">
        <v>1191</v>
      </c>
      <c r="H1965" s="89"/>
      <c r="I1965" s="90" t="s">
        <v>773</v>
      </c>
      <c r="J1965" s="90"/>
      <c r="K1965" s="90" t="s">
        <v>73</v>
      </c>
      <c r="L1965" s="90" t="s">
        <v>69</v>
      </c>
      <c r="M1965" s="91"/>
      <c r="N1965" s="312">
        <v>1</v>
      </c>
      <c r="O1965" s="313">
        <f t="shared" si="252"/>
        <v>0.1111111111111111</v>
      </c>
      <c r="P1965" s="104"/>
      <c r="Q1965" s="92"/>
      <c r="R1965" s="92"/>
      <c r="S1965" s="92"/>
      <c r="T1965" s="92"/>
      <c r="U1965" s="92"/>
      <c r="V1965" s="92"/>
      <c r="W1965" s="92">
        <v>1</v>
      </c>
      <c r="X1965" s="109">
        <f t="shared" si="246"/>
        <v>25000</v>
      </c>
      <c r="Y1965" s="83"/>
      <c r="Z1965" s="110">
        <f t="shared" si="247"/>
        <v>2777.7777777777778</v>
      </c>
      <c r="AA1965" s="111"/>
      <c r="AB1965" s="92"/>
      <c r="AC1965" s="92"/>
      <c r="AD1965" s="92"/>
      <c r="AE1965" s="92"/>
      <c r="AF1965" s="92"/>
      <c r="AG1965" s="92"/>
      <c r="AH1965" s="92"/>
      <c r="AI1965" s="109">
        <f t="shared" si="248"/>
        <v>0</v>
      </c>
      <c r="AJ1965" s="83"/>
      <c r="AK1965" s="110">
        <f t="shared" si="249"/>
        <v>0</v>
      </c>
      <c r="AL1965" s="111"/>
      <c r="AM1965" s="92"/>
      <c r="AN1965" s="92"/>
      <c r="AO1965" s="92"/>
      <c r="AP1965" s="92">
        <v>1</v>
      </c>
      <c r="AQ1965" s="92"/>
      <c r="AR1965" s="92"/>
      <c r="AS1965" s="92"/>
      <c r="AT1965" s="92"/>
      <c r="AU1965" s="92"/>
      <c r="AV1965" s="109">
        <f t="shared" si="250"/>
        <v>100</v>
      </c>
      <c r="AW1965" s="75"/>
      <c r="AX1965" s="110">
        <f t="shared" si="251"/>
        <v>11.111111111111111</v>
      </c>
      <c r="AY1965" s="111"/>
      <c r="AZ1965" s="93"/>
      <c r="BA1965" s="94" t="s">
        <v>554</v>
      </c>
      <c r="BB1965" s="71"/>
      <c r="BC1965" s="54"/>
      <c r="BD1965" s="41">
        <v>4</v>
      </c>
      <c r="BE1965" s="52">
        <v>43</v>
      </c>
      <c r="BF1965" s="62">
        <v>4383</v>
      </c>
      <c r="BG1965" s="280" t="s">
        <v>52</v>
      </c>
    </row>
    <row r="1966" spans="1:59" s="63" customFormat="1" ht="12.75" x14ac:dyDescent="0.2">
      <c r="A1966" s="196">
        <v>4</v>
      </c>
      <c r="B1966" s="197" t="s">
        <v>422</v>
      </c>
      <c r="C1966" s="208">
        <v>43</v>
      </c>
      <c r="D1966" s="209" t="s">
        <v>688</v>
      </c>
      <c r="E1966" s="210">
        <v>4383</v>
      </c>
      <c r="F1966" s="211" t="s">
        <v>764</v>
      </c>
      <c r="G1966" s="231" t="s">
        <v>1191</v>
      </c>
      <c r="H1966" s="65"/>
      <c r="I1966" s="222"/>
      <c r="J1966" s="66"/>
      <c r="K1966" s="66"/>
      <c r="L1966" s="66"/>
      <c r="M1966" s="64"/>
      <c r="N1966" s="304"/>
      <c r="O1966" s="305"/>
      <c r="P1966" s="127"/>
      <c r="Q1966" s="67"/>
      <c r="R1966" s="67"/>
      <c r="S1966" s="67"/>
      <c r="T1966" s="67"/>
      <c r="U1966" s="67"/>
      <c r="V1966" s="67"/>
      <c r="W1966" s="67"/>
      <c r="X1966" s="67"/>
      <c r="Y1966" s="68"/>
      <c r="Z1966" s="68"/>
      <c r="AA1966" s="68"/>
      <c r="AB1966" s="67"/>
      <c r="AC1966" s="67"/>
      <c r="AD1966" s="67"/>
      <c r="AE1966" s="67"/>
      <c r="AF1966" s="67"/>
      <c r="AG1966" s="67"/>
      <c r="AH1966" s="67"/>
      <c r="AI1966" s="67"/>
      <c r="AJ1966" s="68"/>
      <c r="AK1966" s="68"/>
      <c r="AL1966" s="68"/>
      <c r="AM1966" s="67"/>
      <c r="AN1966" s="67"/>
      <c r="AO1966" s="67"/>
      <c r="AP1966" s="67"/>
      <c r="AQ1966" s="67"/>
      <c r="AR1966" s="67"/>
      <c r="AS1966" s="67"/>
      <c r="AT1966" s="67"/>
      <c r="AU1966" s="67"/>
      <c r="AV1966" s="67"/>
      <c r="AW1966" s="67"/>
      <c r="AX1966" s="68"/>
      <c r="AY1966" s="68"/>
      <c r="AZ1966" s="69"/>
      <c r="BA1966" s="70"/>
      <c r="BB1966" s="71"/>
      <c r="BC1966" s="54"/>
      <c r="BD1966" s="41">
        <v>4</v>
      </c>
      <c r="BE1966" s="52">
        <v>43</v>
      </c>
      <c r="BF1966" s="62">
        <v>4383</v>
      </c>
      <c r="BG1966" s="275"/>
    </row>
    <row r="1967" spans="1:59" s="63" customFormat="1" ht="12.75" x14ac:dyDescent="0.2">
      <c r="A1967" s="196">
        <v>4</v>
      </c>
      <c r="B1967" s="197" t="s">
        <v>422</v>
      </c>
      <c r="C1967" s="208">
        <v>43</v>
      </c>
      <c r="D1967" s="209" t="s">
        <v>688</v>
      </c>
      <c r="E1967" s="210">
        <v>4383</v>
      </c>
      <c r="F1967" s="211" t="s">
        <v>764</v>
      </c>
      <c r="G1967" s="230"/>
      <c r="H1967" s="56"/>
      <c r="I1967" s="221"/>
      <c r="J1967" s="57"/>
      <c r="K1967" s="57"/>
      <c r="L1967" s="57"/>
      <c r="M1967" s="55"/>
      <c r="N1967" s="303"/>
      <c r="O1967" s="245"/>
      <c r="P1967" s="122"/>
      <c r="Q1967" s="58"/>
      <c r="R1967" s="58"/>
      <c r="S1967" s="58"/>
      <c r="T1967" s="58"/>
      <c r="U1967" s="58"/>
      <c r="V1967" s="58"/>
      <c r="W1967" s="58"/>
      <c r="X1967" s="58"/>
      <c r="Y1967" s="59"/>
      <c r="Z1967" s="59"/>
      <c r="AA1967" s="59"/>
      <c r="AB1967" s="58"/>
      <c r="AC1967" s="58"/>
      <c r="AD1967" s="58"/>
      <c r="AE1967" s="58"/>
      <c r="AF1967" s="58"/>
      <c r="AG1967" s="58"/>
      <c r="AH1967" s="58"/>
      <c r="AI1967" s="58"/>
      <c r="AJ1967" s="59"/>
      <c r="AK1967" s="59"/>
      <c r="AL1967" s="59"/>
      <c r="AM1967" s="58"/>
      <c r="AN1967" s="58"/>
      <c r="AO1967" s="58"/>
      <c r="AP1967" s="58"/>
      <c r="AQ1967" s="58"/>
      <c r="AR1967" s="58"/>
      <c r="AS1967" s="58"/>
      <c r="AT1967" s="58"/>
      <c r="AU1967" s="58"/>
      <c r="AV1967" s="58"/>
      <c r="AW1967" s="58"/>
      <c r="AX1967" s="59"/>
      <c r="AY1967" s="59"/>
      <c r="AZ1967" s="60"/>
      <c r="BA1967" s="61"/>
      <c r="BB1967" s="54"/>
      <c r="BC1967" s="54"/>
      <c r="BD1967" s="41">
        <v>4</v>
      </c>
      <c r="BE1967" s="52">
        <v>43</v>
      </c>
      <c r="BF1967" s="62">
        <v>4383</v>
      </c>
      <c r="BG1967" s="274"/>
    </row>
    <row r="1968" spans="1:59" s="53" customFormat="1" ht="18.75" x14ac:dyDescent="0.3">
      <c r="A1968" s="202">
        <v>4</v>
      </c>
      <c r="B1968" s="203" t="s">
        <v>422</v>
      </c>
      <c r="C1968" s="205">
        <v>44</v>
      </c>
      <c r="D1968" s="206" t="s">
        <v>774</v>
      </c>
      <c r="E1968" s="207"/>
      <c r="F1968" s="207"/>
      <c r="G1968" s="229"/>
      <c r="H1968" s="44"/>
      <c r="I1968" s="226"/>
      <c r="J1968" s="192"/>
      <c r="K1968" s="192"/>
      <c r="L1968" s="192"/>
      <c r="M1968" s="194"/>
      <c r="N1968" s="302"/>
      <c r="O1968" s="298"/>
      <c r="P1968" s="47"/>
      <c r="Q1968" s="47"/>
      <c r="R1968" s="47"/>
      <c r="S1968" s="47"/>
      <c r="T1968" s="47"/>
      <c r="U1968" s="47"/>
      <c r="V1968" s="47"/>
      <c r="W1968" s="47"/>
      <c r="X1968" s="47"/>
      <c r="Y1968" s="48"/>
      <c r="Z1968" s="48"/>
      <c r="AA1968" s="48"/>
      <c r="AB1968" s="47"/>
      <c r="AC1968" s="47"/>
      <c r="AD1968" s="47"/>
      <c r="AE1968" s="47"/>
      <c r="AF1968" s="47"/>
      <c r="AG1968" s="47"/>
      <c r="AH1968" s="47"/>
      <c r="AI1968" s="47"/>
      <c r="AJ1968" s="48"/>
      <c r="AK1968" s="48"/>
      <c r="AL1968" s="48"/>
      <c r="AM1968" s="47"/>
      <c r="AN1968" s="47"/>
      <c r="AO1968" s="47"/>
      <c r="AP1968" s="47"/>
      <c r="AQ1968" s="47"/>
      <c r="AR1968" s="47"/>
      <c r="AS1968" s="47"/>
      <c r="AT1968" s="47"/>
      <c r="AU1968" s="47"/>
      <c r="AV1968" s="47"/>
      <c r="AW1968" s="47"/>
      <c r="AX1968" s="48"/>
      <c r="AY1968" s="333"/>
      <c r="AZ1968" s="49"/>
      <c r="BA1968" s="50"/>
      <c r="BB1968" s="51"/>
      <c r="BC1968" s="45"/>
      <c r="BD1968" s="41">
        <v>4</v>
      </c>
      <c r="BE1968" s="52">
        <v>44</v>
      </c>
      <c r="BF1968" s="52" t="s">
        <v>774</v>
      </c>
      <c r="BG1968" s="273"/>
    </row>
    <row r="1969" spans="1:59" x14ac:dyDescent="0.25">
      <c r="A1969" s="196">
        <v>4</v>
      </c>
      <c r="B1969" s="197" t="s">
        <v>422</v>
      </c>
      <c r="C1969" s="208">
        <v>44</v>
      </c>
      <c r="D1969" s="209" t="s">
        <v>774</v>
      </c>
      <c r="E1969" s="212">
        <v>4421</v>
      </c>
      <c r="F1969" s="213" t="s">
        <v>775</v>
      </c>
      <c r="G1969" s="234"/>
      <c r="H1969" s="138"/>
      <c r="I1969" s="224"/>
      <c r="J1969" s="98"/>
      <c r="K1969" s="98"/>
      <c r="L1969" s="98"/>
      <c r="M1969" s="137"/>
      <c r="N1969" s="322"/>
      <c r="O1969" s="323"/>
      <c r="P1969" s="139"/>
      <c r="Q1969" s="139"/>
      <c r="R1969" s="139"/>
      <c r="S1969" s="139"/>
      <c r="T1969" s="139"/>
      <c r="U1969" s="139"/>
      <c r="V1969" s="139"/>
      <c r="W1969" s="139"/>
      <c r="X1969" s="139"/>
      <c r="Y1969" s="100"/>
      <c r="Z1969" s="125"/>
      <c r="AA1969" s="125"/>
      <c r="AB1969" s="139"/>
      <c r="AC1969" s="139"/>
      <c r="AD1969" s="139"/>
      <c r="AE1969" s="139"/>
      <c r="AF1969" s="139"/>
      <c r="AG1969" s="139"/>
      <c r="AH1969" s="139"/>
      <c r="AI1969" s="139"/>
      <c r="AJ1969" s="100"/>
      <c r="AK1969" s="125"/>
      <c r="AL1969" s="125"/>
      <c r="AM1969" s="139"/>
      <c r="AN1969" s="139"/>
      <c r="AO1969" s="139"/>
      <c r="AP1969" s="139"/>
      <c r="AQ1969" s="139"/>
      <c r="AR1969" s="139"/>
      <c r="AS1969" s="139"/>
      <c r="AT1969" s="139"/>
      <c r="AU1969" s="139"/>
      <c r="AV1969" s="139"/>
      <c r="AW1969" s="99"/>
      <c r="AX1969" s="125"/>
      <c r="AY1969" s="100"/>
      <c r="AZ1969" s="140"/>
      <c r="BA1969" s="141"/>
      <c r="BB1969" s="136"/>
      <c r="BC1969" s="136"/>
      <c r="BD1969" s="41">
        <v>4</v>
      </c>
      <c r="BE1969" s="52">
        <v>44</v>
      </c>
      <c r="BF1969" s="103">
        <v>4421</v>
      </c>
      <c r="BG1969" s="283"/>
    </row>
    <row r="1970" spans="1:59" s="63" customFormat="1" ht="12.75" x14ac:dyDescent="0.2">
      <c r="A1970" s="196">
        <v>4</v>
      </c>
      <c r="B1970" s="197" t="s">
        <v>422</v>
      </c>
      <c r="C1970" s="208">
        <v>44</v>
      </c>
      <c r="D1970" s="209" t="s">
        <v>774</v>
      </c>
      <c r="E1970" s="212">
        <v>4421</v>
      </c>
      <c r="F1970" s="213" t="s">
        <v>775</v>
      </c>
      <c r="G1970" s="232"/>
      <c r="H1970" s="97"/>
      <c r="I1970" s="224"/>
      <c r="J1970" s="98"/>
      <c r="K1970" s="98"/>
      <c r="L1970" s="98"/>
      <c r="M1970" s="96"/>
      <c r="N1970" s="307"/>
      <c r="O1970" s="246"/>
      <c r="P1970" s="124"/>
      <c r="Q1970" s="99"/>
      <c r="R1970" s="99"/>
      <c r="S1970" s="99"/>
      <c r="T1970" s="99"/>
      <c r="U1970" s="99"/>
      <c r="V1970" s="99"/>
      <c r="W1970" s="99"/>
      <c r="X1970" s="99"/>
      <c r="Y1970" s="100"/>
      <c r="Z1970" s="100"/>
      <c r="AA1970" s="100"/>
      <c r="AB1970" s="99"/>
      <c r="AC1970" s="99"/>
      <c r="AD1970" s="99"/>
      <c r="AE1970" s="99"/>
      <c r="AF1970" s="99"/>
      <c r="AG1970" s="99"/>
      <c r="AH1970" s="99"/>
      <c r="AI1970" s="99"/>
      <c r="AJ1970" s="100"/>
      <c r="AK1970" s="100"/>
      <c r="AL1970" s="100"/>
      <c r="AM1970" s="99"/>
      <c r="AN1970" s="99"/>
      <c r="AO1970" s="99"/>
      <c r="AP1970" s="99"/>
      <c r="AQ1970" s="99"/>
      <c r="AR1970" s="99"/>
      <c r="AS1970" s="99"/>
      <c r="AT1970" s="99"/>
      <c r="AU1970" s="99"/>
      <c r="AV1970" s="99"/>
      <c r="AW1970" s="99"/>
      <c r="AX1970" s="100"/>
      <c r="AY1970" s="100"/>
      <c r="AZ1970" s="101"/>
      <c r="BA1970" s="102"/>
      <c r="BB1970" s="95"/>
      <c r="BC1970" s="95"/>
      <c r="BD1970" s="41">
        <v>4</v>
      </c>
      <c r="BE1970" s="52">
        <v>44</v>
      </c>
      <c r="BF1970" s="103">
        <v>4421</v>
      </c>
      <c r="BG1970" s="277"/>
    </row>
    <row r="1971" spans="1:59" s="63" customFormat="1" ht="12.75" x14ac:dyDescent="0.2">
      <c r="A1971" s="196">
        <v>4</v>
      </c>
      <c r="B1971" s="197" t="s">
        <v>422</v>
      </c>
      <c r="C1971" s="208">
        <v>44</v>
      </c>
      <c r="D1971" s="209" t="s">
        <v>774</v>
      </c>
      <c r="E1971" s="212">
        <v>4421</v>
      </c>
      <c r="F1971" s="213" t="s">
        <v>775</v>
      </c>
      <c r="G1971" s="231" t="s">
        <v>776</v>
      </c>
      <c r="H1971" s="65"/>
      <c r="I1971" s="222"/>
      <c r="J1971" s="66"/>
      <c r="K1971" s="66"/>
      <c r="L1971" s="66"/>
      <c r="M1971" s="64"/>
      <c r="N1971" s="304"/>
      <c r="O1971" s="305"/>
      <c r="P1971" s="127"/>
      <c r="Q1971" s="67"/>
      <c r="R1971" s="67"/>
      <c r="S1971" s="67"/>
      <c r="T1971" s="67"/>
      <c r="U1971" s="67"/>
      <c r="V1971" s="67"/>
      <c r="W1971" s="67"/>
      <c r="X1971" s="67"/>
      <c r="Y1971" s="68"/>
      <c r="Z1971" s="68"/>
      <c r="AA1971" s="68"/>
      <c r="AB1971" s="67"/>
      <c r="AC1971" s="67"/>
      <c r="AD1971" s="67"/>
      <c r="AE1971" s="67"/>
      <c r="AF1971" s="67"/>
      <c r="AG1971" s="67"/>
      <c r="AH1971" s="67"/>
      <c r="AI1971" s="67"/>
      <c r="AJ1971" s="68"/>
      <c r="AK1971" s="68"/>
      <c r="AL1971" s="68"/>
      <c r="AM1971" s="67"/>
      <c r="AN1971" s="67"/>
      <c r="AO1971" s="67"/>
      <c r="AP1971" s="67"/>
      <c r="AQ1971" s="67"/>
      <c r="AR1971" s="67"/>
      <c r="AS1971" s="67"/>
      <c r="AT1971" s="67"/>
      <c r="AU1971" s="67"/>
      <c r="AV1971" s="67"/>
      <c r="AW1971" s="67"/>
      <c r="AX1971" s="68"/>
      <c r="AY1971" s="68"/>
      <c r="AZ1971" s="69"/>
      <c r="BA1971" s="70"/>
      <c r="BB1971" s="71"/>
      <c r="BC1971" s="95"/>
      <c r="BD1971" s="41">
        <v>4</v>
      </c>
      <c r="BE1971" s="52">
        <v>44</v>
      </c>
      <c r="BF1971" s="103">
        <v>4421</v>
      </c>
      <c r="BG1971" s="275"/>
    </row>
    <row r="1972" spans="1:59" s="63" customFormat="1" ht="12.75" x14ac:dyDescent="0.2">
      <c r="A1972" s="196">
        <v>4</v>
      </c>
      <c r="B1972" s="197" t="s">
        <v>422</v>
      </c>
      <c r="C1972" s="208">
        <v>44</v>
      </c>
      <c r="D1972" s="209" t="s">
        <v>774</v>
      </c>
      <c r="E1972" s="212">
        <v>4421</v>
      </c>
      <c r="F1972" s="213" t="s">
        <v>775</v>
      </c>
      <c r="G1972" s="231" t="s">
        <v>776</v>
      </c>
      <c r="H1972" s="72" t="s">
        <v>47</v>
      </c>
      <c r="I1972" s="223"/>
      <c r="J1972" s="73"/>
      <c r="K1972" s="73"/>
      <c r="L1972" s="73"/>
      <c r="M1972" s="74"/>
      <c r="N1972" s="247"/>
      <c r="O1972" s="306"/>
      <c r="P1972" s="105"/>
      <c r="Q1972" s="75"/>
      <c r="R1972" s="75"/>
      <c r="S1972" s="75"/>
      <c r="T1972" s="75"/>
      <c r="U1972" s="75"/>
      <c r="V1972" s="75"/>
      <c r="W1972" s="75"/>
      <c r="X1972" s="75"/>
      <c r="Y1972" s="76">
        <f>IF(ISNUMBER(VLOOKUP(Y1974,P$7:W$7,MATCH(Y1974,P$7:W$7))),VLOOKUP(Y1974,P$7:W$7,MATCH(Y1974,P$7:W$7)),IF(N1976=0,"No Data",IF(Y1974&gt;0,"&lt;100",0)))</f>
        <v>25000</v>
      </c>
      <c r="Z1972" s="77">
        <f>IF(ISNUMBER(VLOOKUP(Z1976,P$7:W$7,MATCH(Z1976,P$7:W$7))),VLOOKUP(Z1976,P$7:W$7,MATCH(Z1976,P$7:W$7)),IF(N1976=0,"No Data",IF(Z1976&gt;0,"&lt;100",0)))</f>
        <v>10000</v>
      </c>
      <c r="AA1972" s="106">
        <f>IF(ISNUMBER(Z1972),Z1972,0)</f>
        <v>10000</v>
      </c>
      <c r="AB1972" s="75"/>
      <c r="AC1972" s="75"/>
      <c r="AD1972" s="75"/>
      <c r="AE1972" s="75"/>
      <c r="AF1972" s="75"/>
      <c r="AG1972" s="75"/>
      <c r="AH1972" s="75"/>
      <c r="AI1972" s="75"/>
      <c r="AJ1972" s="76">
        <f>IF(ISNUMBER(VLOOKUP(AJ1974,AB$7:AH$7,MATCH(AJ1974,AB$7:AH$7))),VLOOKUP(AJ1974,AB$7:AH$7,MATCH(AJ1974,AB$7:AH$7)),IF(N1976=0,"No Data",IF(AJ1974&gt;0,"&lt;50",0)))</f>
        <v>0</v>
      </c>
      <c r="AK1972" s="77">
        <f>IF(ISNUMBER(VLOOKUP(AK1976,AB$7:AH$7,MATCH(AK1976,AB$7:AH$7))),VLOOKUP(AK1976,AB$7:AH$7,MATCH(AK1976,AB$7:AH$7)),IF(N1976=0,"No Data",IF(AK1976&gt;0,"&lt;50",0)))</f>
        <v>0</v>
      </c>
      <c r="AL1972" s="106">
        <f>IF(ISNUMBER(AK1972),AK1972,0)</f>
        <v>0</v>
      </c>
      <c r="AM1972" s="75"/>
      <c r="AN1972" s="75"/>
      <c r="AO1972" s="75"/>
      <c r="AP1972" s="75"/>
      <c r="AQ1972" s="75"/>
      <c r="AR1972" s="75"/>
      <c r="AS1972" s="75"/>
      <c r="AT1972" s="75"/>
      <c r="AU1972" s="75"/>
      <c r="AV1972" s="75"/>
      <c r="AW1972" s="76">
        <f>IF(ISNUMBER(VLOOKUP(AW1974,AM$7:AU$7,MATCH(AW1974,AM$7:AU$7))),VLOOKUP(AW1974,AM$7:AU$7,MATCH(AW1974,AM$7:AU$7)),IF(N1976=0,"No Data",IF(AW1974&gt;0,"&lt;10",0)))</f>
        <v>100</v>
      </c>
      <c r="AX1972" s="77">
        <f>IF(ISNUMBER(VLOOKUP(AX1976,AM$7:AU$7,MATCH(AX1976,AM$7:AU$7))),VLOOKUP(AX1976,AM$7:AU$7,MATCH(AX1976,AM$7:AU$7)),IF(N1976=0,"No Data",IF(AX1976&gt;0,"&lt;10",0)))</f>
        <v>100</v>
      </c>
      <c r="AY1972" s="106">
        <f>IF(ISNUMBER(AX1972),AX1972,0)</f>
        <v>100</v>
      </c>
      <c r="AZ1972" s="79"/>
      <c r="BA1972" s="80"/>
      <c r="BB1972" s="71"/>
      <c r="BC1972" s="95"/>
      <c r="BD1972" s="41">
        <v>4</v>
      </c>
      <c r="BE1972" s="52">
        <v>44</v>
      </c>
      <c r="BF1972" s="103">
        <v>4421</v>
      </c>
      <c r="BG1972" s="276" t="s">
        <v>47</v>
      </c>
    </row>
    <row r="1973" spans="1:59" s="63" customFormat="1" ht="12.75" x14ac:dyDescent="0.2">
      <c r="A1973" s="196">
        <v>4</v>
      </c>
      <c r="B1973" s="197" t="s">
        <v>422</v>
      </c>
      <c r="C1973" s="208">
        <v>44</v>
      </c>
      <c r="D1973" s="209" t="s">
        <v>774</v>
      </c>
      <c r="E1973" s="212">
        <v>4421</v>
      </c>
      <c r="F1973" s="213" t="s">
        <v>775</v>
      </c>
      <c r="G1973" s="231" t="s">
        <v>776</v>
      </c>
      <c r="H1973" s="81" t="s">
        <v>48</v>
      </c>
      <c r="I1973" s="223"/>
      <c r="J1973" s="73"/>
      <c r="K1973" s="73"/>
      <c r="L1973" s="73"/>
      <c r="M1973" s="74"/>
      <c r="N1973" s="247"/>
      <c r="O1973" s="306"/>
      <c r="P1973" s="105"/>
      <c r="Q1973" s="75"/>
      <c r="R1973" s="75"/>
      <c r="S1973" s="75"/>
      <c r="T1973" s="75"/>
      <c r="U1973" s="75"/>
      <c r="V1973" s="75"/>
      <c r="W1973" s="75"/>
      <c r="X1973" s="75"/>
      <c r="Y1973" s="82">
        <f>MIN(X1977:X1987)</f>
        <v>25000</v>
      </c>
      <c r="Z1973" s="83"/>
      <c r="AA1973" s="83"/>
      <c r="AB1973" s="75"/>
      <c r="AC1973" s="75"/>
      <c r="AD1973" s="75"/>
      <c r="AE1973" s="75"/>
      <c r="AF1973" s="75"/>
      <c r="AG1973" s="75"/>
      <c r="AH1973" s="75"/>
      <c r="AI1973" s="75"/>
      <c r="AJ1973" s="82">
        <f>MIN(AI1977:AI1987)</f>
        <v>0</v>
      </c>
      <c r="AK1973" s="83"/>
      <c r="AL1973" s="83"/>
      <c r="AM1973" s="75"/>
      <c r="AN1973" s="75"/>
      <c r="AO1973" s="75"/>
      <c r="AP1973" s="75"/>
      <c r="AQ1973" s="75"/>
      <c r="AR1973" s="75"/>
      <c r="AS1973" s="75"/>
      <c r="AT1973" s="75"/>
      <c r="AU1973" s="75"/>
      <c r="AV1973" s="75"/>
      <c r="AW1973" s="82">
        <f>MIN(AV1977:AV1987)</f>
        <v>100</v>
      </c>
      <c r="AX1973" s="83"/>
      <c r="AY1973" s="83"/>
      <c r="AZ1973" s="79"/>
      <c r="BA1973" s="80"/>
      <c r="BB1973" s="71"/>
      <c r="BC1973" s="95"/>
      <c r="BD1973" s="41">
        <v>4</v>
      </c>
      <c r="BE1973" s="52">
        <v>44</v>
      </c>
      <c r="BF1973" s="103">
        <v>4421</v>
      </c>
      <c r="BG1973" s="278" t="s">
        <v>48</v>
      </c>
    </row>
    <row r="1974" spans="1:59" s="63" customFormat="1" ht="12.75" x14ac:dyDescent="0.2">
      <c r="A1974" s="196">
        <v>4</v>
      </c>
      <c r="B1974" s="197" t="s">
        <v>422</v>
      </c>
      <c r="C1974" s="208">
        <v>44</v>
      </c>
      <c r="D1974" s="209" t="s">
        <v>774</v>
      </c>
      <c r="E1974" s="212">
        <v>4421</v>
      </c>
      <c r="F1974" s="213" t="s">
        <v>775</v>
      </c>
      <c r="G1974" s="231" t="s">
        <v>776</v>
      </c>
      <c r="H1974" s="81" t="s">
        <v>49</v>
      </c>
      <c r="I1974" s="223"/>
      <c r="J1974" s="73"/>
      <c r="K1974" s="73"/>
      <c r="L1974" s="73"/>
      <c r="M1974" s="74"/>
      <c r="N1974" s="247"/>
      <c r="O1974" s="306"/>
      <c r="P1974" s="105"/>
      <c r="Q1974" s="75"/>
      <c r="R1974" s="75"/>
      <c r="S1974" s="75"/>
      <c r="T1974" s="75"/>
      <c r="U1974" s="75"/>
      <c r="V1974" s="75"/>
      <c r="W1974" s="75"/>
      <c r="X1974" s="75"/>
      <c r="Y1974" s="84">
        <f>IF(ISNUMBER(AVERAGE(X1977:X1987)),AVERAGE(X1977:X1987),0)</f>
        <v>25000</v>
      </c>
      <c r="Z1974" s="83"/>
      <c r="AA1974" s="83"/>
      <c r="AB1974" s="75"/>
      <c r="AC1974" s="75"/>
      <c r="AD1974" s="75"/>
      <c r="AE1974" s="75"/>
      <c r="AF1974" s="75"/>
      <c r="AG1974" s="75"/>
      <c r="AH1974" s="75"/>
      <c r="AI1974" s="75"/>
      <c r="AJ1974" s="84">
        <f>IF(ISNUMBER(AVERAGE(AI1977:AI1987)),AVERAGE(AI1977:AI1987),0)</f>
        <v>0</v>
      </c>
      <c r="AK1974" s="83"/>
      <c r="AL1974" s="83"/>
      <c r="AM1974" s="75"/>
      <c r="AN1974" s="75"/>
      <c r="AO1974" s="75"/>
      <c r="AP1974" s="75"/>
      <c r="AQ1974" s="75"/>
      <c r="AR1974" s="75"/>
      <c r="AS1974" s="75"/>
      <c r="AT1974" s="75"/>
      <c r="AU1974" s="75"/>
      <c r="AV1974" s="75"/>
      <c r="AW1974" s="84">
        <f>IF(ISNUMBER(AVERAGE(AV1977:AV1987)),AVERAGE(AV1977:AV1987),0)</f>
        <v>100</v>
      </c>
      <c r="AX1974" s="83"/>
      <c r="AY1974" s="83"/>
      <c r="AZ1974" s="79"/>
      <c r="BA1974" s="80"/>
      <c r="BB1974" s="71"/>
      <c r="BC1974" s="95"/>
      <c r="BD1974" s="41">
        <v>4</v>
      </c>
      <c r="BE1974" s="52">
        <v>44</v>
      </c>
      <c r="BF1974" s="103">
        <v>4421</v>
      </c>
      <c r="BG1974" s="278" t="s">
        <v>49</v>
      </c>
    </row>
    <row r="1975" spans="1:59" s="63" customFormat="1" ht="12.75" x14ac:dyDescent="0.2">
      <c r="A1975" s="196">
        <v>4</v>
      </c>
      <c r="B1975" s="197" t="s">
        <v>422</v>
      </c>
      <c r="C1975" s="208">
        <v>44</v>
      </c>
      <c r="D1975" s="209" t="s">
        <v>774</v>
      </c>
      <c r="E1975" s="212">
        <v>4421</v>
      </c>
      <c r="F1975" s="213" t="s">
        <v>775</v>
      </c>
      <c r="G1975" s="231" t="s">
        <v>776</v>
      </c>
      <c r="H1975" s="81" t="s">
        <v>50</v>
      </c>
      <c r="I1975" s="223"/>
      <c r="J1975" s="73"/>
      <c r="K1975" s="73"/>
      <c r="L1975" s="73"/>
      <c r="M1975" s="74"/>
      <c r="N1975" s="247"/>
      <c r="O1975" s="306"/>
      <c r="P1975" s="105"/>
      <c r="Q1975" s="75"/>
      <c r="R1975" s="75"/>
      <c r="S1975" s="75"/>
      <c r="T1975" s="75"/>
      <c r="U1975" s="75"/>
      <c r="V1975" s="75"/>
      <c r="W1975" s="75"/>
      <c r="X1975" s="75"/>
      <c r="Y1975" s="84">
        <f>MAX(X1977:X1987)</f>
        <v>25000</v>
      </c>
      <c r="Z1975" s="83"/>
      <c r="AA1975" s="83"/>
      <c r="AB1975" s="75"/>
      <c r="AC1975" s="75"/>
      <c r="AD1975" s="75"/>
      <c r="AE1975" s="75"/>
      <c r="AF1975" s="75"/>
      <c r="AG1975" s="75"/>
      <c r="AH1975" s="75"/>
      <c r="AI1975" s="75"/>
      <c r="AJ1975" s="84">
        <f>MAX(AI1977:AI1987)</f>
        <v>0</v>
      </c>
      <c r="AK1975" s="83"/>
      <c r="AL1975" s="83"/>
      <c r="AM1975" s="75"/>
      <c r="AN1975" s="75"/>
      <c r="AO1975" s="75"/>
      <c r="AP1975" s="75"/>
      <c r="AQ1975" s="75"/>
      <c r="AR1975" s="75"/>
      <c r="AS1975" s="75"/>
      <c r="AT1975" s="75"/>
      <c r="AU1975" s="75"/>
      <c r="AV1975" s="75"/>
      <c r="AW1975" s="84">
        <f>MAX(AV1977:AV1987)</f>
        <v>100</v>
      </c>
      <c r="AX1975" s="83"/>
      <c r="AY1975" s="83"/>
      <c r="AZ1975" s="79"/>
      <c r="BA1975" s="80"/>
      <c r="BB1975" s="71"/>
      <c r="BC1975" s="95"/>
      <c r="BD1975" s="41">
        <v>4</v>
      </c>
      <c r="BE1975" s="52">
        <v>44</v>
      </c>
      <c r="BF1975" s="103">
        <v>4421</v>
      </c>
      <c r="BG1975" s="278" t="s">
        <v>50</v>
      </c>
    </row>
    <row r="1976" spans="1:59" s="63" customFormat="1" ht="12.75" x14ac:dyDescent="0.2">
      <c r="A1976" s="196">
        <v>4</v>
      </c>
      <c r="B1976" s="197" t="s">
        <v>422</v>
      </c>
      <c r="C1976" s="208">
        <v>44</v>
      </c>
      <c r="D1976" s="209" t="s">
        <v>774</v>
      </c>
      <c r="E1976" s="212">
        <v>4421</v>
      </c>
      <c r="F1976" s="213" t="s">
        <v>775</v>
      </c>
      <c r="G1976" s="231" t="s">
        <v>776</v>
      </c>
      <c r="H1976" s="85" t="s">
        <v>51</v>
      </c>
      <c r="I1976" s="223"/>
      <c r="J1976" s="73"/>
      <c r="K1976" s="73"/>
      <c r="L1976" s="73"/>
      <c r="M1976" s="74"/>
      <c r="N1976" s="248">
        <f>SUM(N1977:N1987)</f>
        <v>11</v>
      </c>
      <c r="O1976" s="293">
        <f>SUM(O1977:O1987)</f>
        <v>1.0000000000000002</v>
      </c>
      <c r="P1976" s="292"/>
      <c r="Q1976" s="87"/>
      <c r="R1976" s="87"/>
      <c r="S1976" s="87"/>
      <c r="T1976" s="87"/>
      <c r="U1976" s="87"/>
      <c r="V1976" s="87"/>
      <c r="W1976" s="87"/>
      <c r="X1976" s="87"/>
      <c r="Y1976" s="88"/>
      <c r="Z1976" s="107">
        <f>SUM(Z1977:Z1987)</f>
        <v>24999.999999999996</v>
      </c>
      <c r="AA1976" s="88"/>
      <c r="AB1976" s="87"/>
      <c r="AC1976" s="87"/>
      <c r="AD1976" s="87"/>
      <c r="AE1976" s="87"/>
      <c r="AF1976" s="87"/>
      <c r="AG1976" s="87"/>
      <c r="AH1976" s="87"/>
      <c r="AI1976" s="87"/>
      <c r="AJ1976" s="88"/>
      <c r="AK1976" s="107">
        <f>SUM(AK1977:AK1987)</f>
        <v>0</v>
      </c>
      <c r="AL1976" s="88"/>
      <c r="AM1976" s="87"/>
      <c r="AN1976" s="87"/>
      <c r="AO1976" s="87"/>
      <c r="AP1976" s="87"/>
      <c r="AQ1976" s="87"/>
      <c r="AR1976" s="87"/>
      <c r="AS1976" s="87"/>
      <c r="AT1976" s="87"/>
      <c r="AU1976" s="87"/>
      <c r="AV1976" s="87"/>
      <c r="AW1976" s="112"/>
      <c r="AX1976" s="107">
        <f>SUM(AX1977:AX1987)</f>
        <v>100.00000000000001</v>
      </c>
      <c r="AY1976" s="88"/>
      <c r="AZ1976" s="79"/>
      <c r="BA1976" s="80"/>
      <c r="BB1976" s="71"/>
      <c r="BC1976" s="95"/>
      <c r="BD1976" s="41">
        <v>4</v>
      </c>
      <c r="BE1976" s="52">
        <v>44</v>
      </c>
      <c r="BF1976" s="103">
        <v>4421</v>
      </c>
      <c r="BG1976" s="279" t="s">
        <v>51</v>
      </c>
    </row>
    <row r="1977" spans="1:59" s="63" customFormat="1" ht="12.75" x14ac:dyDescent="0.2">
      <c r="A1977" s="196">
        <v>4</v>
      </c>
      <c r="B1977" s="197" t="s">
        <v>422</v>
      </c>
      <c r="C1977" s="208">
        <v>44</v>
      </c>
      <c r="D1977" s="209" t="s">
        <v>774</v>
      </c>
      <c r="E1977" s="212">
        <v>4421</v>
      </c>
      <c r="F1977" s="213" t="s">
        <v>775</v>
      </c>
      <c r="G1977" s="231" t="s">
        <v>776</v>
      </c>
      <c r="H1977" s="89" t="s">
        <v>52</v>
      </c>
      <c r="I1977" s="90" t="s">
        <v>96</v>
      </c>
      <c r="J1977" s="90"/>
      <c r="K1977" s="90" t="s">
        <v>73</v>
      </c>
      <c r="L1977" s="90" t="s">
        <v>95</v>
      </c>
      <c r="M1977" s="91"/>
      <c r="N1977" s="312">
        <v>1</v>
      </c>
      <c r="O1977" s="313">
        <f>N1977/N$1976</f>
        <v>9.0909090909090912E-2</v>
      </c>
      <c r="P1977" s="104"/>
      <c r="Q1977" s="92"/>
      <c r="R1977" s="92"/>
      <c r="S1977" s="92"/>
      <c r="T1977" s="92"/>
      <c r="U1977" s="92"/>
      <c r="V1977" s="92"/>
      <c r="W1977" s="92">
        <v>1</v>
      </c>
      <c r="X1977" s="109">
        <f t="shared" ref="X1977:X1987" si="253">P1977*P$7+Q1977*Q$7+R1977*R$7+S1977*S$7+T1977*T$7+U1977*U$7+V1977*V$7+W1977*W$7</f>
        <v>25000</v>
      </c>
      <c r="Y1977" s="83"/>
      <c r="Z1977" s="110">
        <f t="shared" ref="Z1977:Z1987" si="254">X1977*$O1977</f>
        <v>2272.727272727273</v>
      </c>
      <c r="AA1977" s="111"/>
      <c r="AB1977" s="92"/>
      <c r="AC1977" s="92"/>
      <c r="AD1977" s="92"/>
      <c r="AE1977" s="92"/>
      <c r="AF1977" s="92"/>
      <c r="AG1977" s="92"/>
      <c r="AH1977" s="92"/>
      <c r="AI1977" s="109">
        <f t="shared" ref="AI1977:AI1987" si="255">AB1977*AB$7+AC1977*AC$7+AD1977*AD$7+AE1977*AE$7+AF1977*AF$7+AG1977*AG$7+AH1977*AH$7</f>
        <v>0</v>
      </c>
      <c r="AJ1977" s="83"/>
      <c r="AK1977" s="110">
        <f t="shared" ref="AK1977:AK1987" si="256">AI1977*$O1977</f>
        <v>0</v>
      </c>
      <c r="AL1977" s="111"/>
      <c r="AM1977" s="92"/>
      <c r="AN1977" s="92"/>
      <c r="AO1977" s="92"/>
      <c r="AP1977" s="92">
        <v>1</v>
      </c>
      <c r="AQ1977" s="92"/>
      <c r="AR1977" s="92"/>
      <c r="AS1977" s="92"/>
      <c r="AT1977" s="92"/>
      <c r="AU1977" s="92"/>
      <c r="AV1977" s="109">
        <f t="shared" ref="AV1977:AV1987" si="257">AM1977*AM$7+AN1977*AN$7+AO1977*AO$7+AP1977*AP$7+AQ1977*AQ$7+AR1977*AR$7+AS1977*AS$7+AT1977*AT$7+AU1977*AU$7</f>
        <v>100</v>
      </c>
      <c r="AW1977" s="75"/>
      <c r="AX1977" s="110">
        <f t="shared" ref="AX1977:AX1987" si="258">AV1977*$O1977</f>
        <v>9.0909090909090917</v>
      </c>
      <c r="AY1977" s="111"/>
      <c r="AZ1977" s="93"/>
      <c r="BA1977" s="94" t="s">
        <v>105</v>
      </c>
      <c r="BB1977" s="71"/>
      <c r="BC1977" s="95"/>
      <c r="BD1977" s="41">
        <v>4</v>
      </c>
      <c r="BE1977" s="52">
        <v>44</v>
      </c>
      <c r="BF1977" s="103">
        <v>4421</v>
      </c>
      <c r="BG1977" s="280" t="s">
        <v>52</v>
      </c>
    </row>
    <row r="1978" spans="1:59" s="63" customFormat="1" ht="12.75" x14ac:dyDescent="0.2">
      <c r="A1978" s="196">
        <v>4</v>
      </c>
      <c r="B1978" s="197" t="s">
        <v>422</v>
      </c>
      <c r="C1978" s="208">
        <v>44</v>
      </c>
      <c r="D1978" s="209" t="s">
        <v>774</v>
      </c>
      <c r="E1978" s="212">
        <v>4421</v>
      </c>
      <c r="F1978" s="213" t="s">
        <v>775</v>
      </c>
      <c r="G1978" s="231" t="s">
        <v>776</v>
      </c>
      <c r="H1978" s="89"/>
      <c r="I1978" s="90" t="s">
        <v>160</v>
      </c>
      <c r="J1978" s="90"/>
      <c r="K1978" s="90" t="s">
        <v>237</v>
      </c>
      <c r="L1978" s="90"/>
      <c r="M1978" s="91"/>
      <c r="N1978" s="312">
        <v>1</v>
      </c>
      <c r="O1978" s="313">
        <f t="shared" ref="O1978:O1987" si="259">N1978/N$1976</f>
        <v>9.0909090909090912E-2</v>
      </c>
      <c r="P1978" s="104"/>
      <c r="Q1978" s="92"/>
      <c r="R1978" s="92"/>
      <c r="S1978" s="92"/>
      <c r="T1978" s="92"/>
      <c r="U1978" s="92"/>
      <c r="V1978" s="92"/>
      <c r="W1978" s="92">
        <v>1</v>
      </c>
      <c r="X1978" s="109">
        <f t="shared" si="253"/>
        <v>25000</v>
      </c>
      <c r="Y1978" s="83"/>
      <c r="Z1978" s="110">
        <f t="shared" si="254"/>
        <v>2272.727272727273</v>
      </c>
      <c r="AA1978" s="111"/>
      <c r="AB1978" s="92"/>
      <c r="AC1978" s="92"/>
      <c r="AD1978" s="92"/>
      <c r="AE1978" s="92"/>
      <c r="AF1978" s="92"/>
      <c r="AG1978" s="92"/>
      <c r="AH1978" s="92"/>
      <c r="AI1978" s="109">
        <f t="shared" si="255"/>
        <v>0</v>
      </c>
      <c r="AJ1978" s="83"/>
      <c r="AK1978" s="110">
        <f t="shared" si="256"/>
        <v>0</v>
      </c>
      <c r="AL1978" s="111"/>
      <c r="AM1978" s="92"/>
      <c r="AN1978" s="92"/>
      <c r="AO1978" s="92"/>
      <c r="AP1978" s="92">
        <v>1</v>
      </c>
      <c r="AQ1978" s="92"/>
      <c r="AR1978" s="92"/>
      <c r="AS1978" s="92"/>
      <c r="AT1978" s="92"/>
      <c r="AU1978" s="92"/>
      <c r="AV1978" s="109">
        <f t="shared" si="257"/>
        <v>100</v>
      </c>
      <c r="AW1978" s="75"/>
      <c r="AX1978" s="110">
        <f t="shared" si="258"/>
        <v>9.0909090909090917</v>
      </c>
      <c r="AY1978" s="111"/>
      <c r="AZ1978" s="93"/>
      <c r="BA1978" s="94" t="s">
        <v>105</v>
      </c>
      <c r="BB1978" s="71"/>
      <c r="BC1978" s="95"/>
      <c r="BD1978" s="41">
        <v>4</v>
      </c>
      <c r="BE1978" s="52">
        <v>44</v>
      </c>
      <c r="BF1978" s="103">
        <v>4421</v>
      </c>
      <c r="BG1978" s="280" t="s">
        <v>52</v>
      </c>
    </row>
    <row r="1979" spans="1:59" s="63" customFormat="1" ht="12.75" x14ac:dyDescent="0.2">
      <c r="A1979" s="196">
        <v>4</v>
      </c>
      <c r="B1979" s="197" t="s">
        <v>422</v>
      </c>
      <c r="C1979" s="208">
        <v>44</v>
      </c>
      <c r="D1979" s="209" t="s">
        <v>774</v>
      </c>
      <c r="E1979" s="212">
        <v>4421</v>
      </c>
      <c r="F1979" s="213" t="s">
        <v>775</v>
      </c>
      <c r="G1979" s="231" t="s">
        <v>776</v>
      </c>
      <c r="H1979" s="89"/>
      <c r="I1979" s="90" t="s">
        <v>166</v>
      </c>
      <c r="J1979" s="90"/>
      <c r="K1979" s="90" t="s">
        <v>545</v>
      </c>
      <c r="L1979" s="90" t="s">
        <v>777</v>
      </c>
      <c r="M1979" s="91"/>
      <c r="N1979" s="312">
        <v>1</v>
      </c>
      <c r="O1979" s="313">
        <f t="shared" si="259"/>
        <v>9.0909090909090912E-2</v>
      </c>
      <c r="P1979" s="104"/>
      <c r="Q1979" s="92"/>
      <c r="R1979" s="92"/>
      <c r="S1979" s="92"/>
      <c r="T1979" s="92"/>
      <c r="U1979" s="92"/>
      <c r="V1979" s="92"/>
      <c r="W1979" s="92">
        <v>1</v>
      </c>
      <c r="X1979" s="109">
        <f t="shared" si="253"/>
        <v>25000</v>
      </c>
      <c r="Y1979" s="83"/>
      <c r="Z1979" s="110">
        <f t="shared" si="254"/>
        <v>2272.727272727273</v>
      </c>
      <c r="AA1979" s="111"/>
      <c r="AB1979" s="92"/>
      <c r="AC1979" s="92"/>
      <c r="AD1979" s="92"/>
      <c r="AE1979" s="92"/>
      <c r="AF1979" s="92"/>
      <c r="AG1979" s="92"/>
      <c r="AH1979" s="92"/>
      <c r="AI1979" s="109">
        <f t="shared" si="255"/>
        <v>0</v>
      </c>
      <c r="AJ1979" s="83"/>
      <c r="AK1979" s="110">
        <f t="shared" si="256"/>
        <v>0</v>
      </c>
      <c r="AL1979" s="111"/>
      <c r="AM1979" s="92"/>
      <c r="AN1979" s="92"/>
      <c r="AO1979" s="92"/>
      <c r="AP1979" s="92">
        <v>1</v>
      </c>
      <c r="AQ1979" s="92"/>
      <c r="AR1979" s="92"/>
      <c r="AS1979" s="92"/>
      <c r="AT1979" s="92"/>
      <c r="AU1979" s="92"/>
      <c r="AV1979" s="109">
        <f t="shared" si="257"/>
        <v>100</v>
      </c>
      <c r="AW1979" s="75"/>
      <c r="AX1979" s="110">
        <f t="shared" si="258"/>
        <v>9.0909090909090917</v>
      </c>
      <c r="AY1979" s="111"/>
      <c r="AZ1979" s="93"/>
      <c r="BA1979" s="94" t="s">
        <v>105</v>
      </c>
      <c r="BB1979" s="71"/>
      <c r="BC1979" s="95"/>
      <c r="BD1979" s="41">
        <v>4</v>
      </c>
      <c r="BE1979" s="52">
        <v>44</v>
      </c>
      <c r="BF1979" s="103">
        <v>4421</v>
      </c>
      <c r="BG1979" s="280" t="s">
        <v>52</v>
      </c>
    </row>
    <row r="1980" spans="1:59" s="63" customFormat="1" ht="12.75" x14ac:dyDescent="0.2">
      <c r="A1980" s="196">
        <v>4</v>
      </c>
      <c r="B1980" s="197" t="s">
        <v>422</v>
      </c>
      <c r="C1980" s="208">
        <v>44</v>
      </c>
      <c r="D1980" s="209" t="s">
        <v>774</v>
      </c>
      <c r="E1980" s="212">
        <v>4421</v>
      </c>
      <c r="F1980" s="213" t="s">
        <v>775</v>
      </c>
      <c r="G1980" s="231" t="s">
        <v>776</v>
      </c>
      <c r="H1980" s="89"/>
      <c r="I1980" s="90" t="s">
        <v>457</v>
      </c>
      <c r="J1980" s="90"/>
      <c r="K1980" s="90" t="s">
        <v>237</v>
      </c>
      <c r="L1980" s="90"/>
      <c r="M1980" s="91"/>
      <c r="N1980" s="312">
        <v>1</v>
      </c>
      <c r="O1980" s="313">
        <f t="shared" si="259"/>
        <v>9.0909090909090912E-2</v>
      </c>
      <c r="P1980" s="104"/>
      <c r="Q1980" s="92"/>
      <c r="R1980" s="92"/>
      <c r="S1980" s="92"/>
      <c r="T1980" s="92"/>
      <c r="U1980" s="92"/>
      <c r="V1980" s="92"/>
      <c r="W1980" s="92">
        <v>1</v>
      </c>
      <c r="X1980" s="109">
        <f t="shared" si="253"/>
        <v>25000</v>
      </c>
      <c r="Y1980" s="83"/>
      <c r="Z1980" s="110">
        <f t="shared" si="254"/>
        <v>2272.727272727273</v>
      </c>
      <c r="AA1980" s="111"/>
      <c r="AB1980" s="92"/>
      <c r="AC1980" s="92"/>
      <c r="AD1980" s="92"/>
      <c r="AE1980" s="92"/>
      <c r="AF1980" s="92"/>
      <c r="AG1980" s="92"/>
      <c r="AH1980" s="92"/>
      <c r="AI1980" s="109">
        <f t="shared" si="255"/>
        <v>0</v>
      </c>
      <c r="AJ1980" s="83"/>
      <c r="AK1980" s="110">
        <f t="shared" si="256"/>
        <v>0</v>
      </c>
      <c r="AL1980" s="111"/>
      <c r="AM1980" s="92"/>
      <c r="AN1980" s="92"/>
      <c r="AO1980" s="92"/>
      <c r="AP1980" s="92">
        <v>1</v>
      </c>
      <c r="AQ1980" s="92"/>
      <c r="AR1980" s="92"/>
      <c r="AS1980" s="92"/>
      <c r="AT1980" s="92"/>
      <c r="AU1980" s="92"/>
      <c r="AV1980" s="109">
        <f t="shared" si="257"/>
        <v>100</v>
      </c>
      <c r="AW1980" s="75"/>
      <c r="AX1980" s="110">
        <f t="shared" si="258"/>
        <v>9.0909090909090917</v>
      </c>
      <c r="AY1980" s="111"/>
      <c r="AZ1980" s="93"/>
      <c r="BA1980" s="94" t="s">
        <v>105</v>
      </c>
      <c r="BB1980" s="71"/>
      <c r="BC1980" s="95"/>
      <c r="BD1980" s="41">
        <v>4</v>
      </c>
      <c r="BE1980" s="52">
        <v>44</v>
      </c>
      <c r="BF1980" s="103">
        <v>4421</v>
      </c>
      <c r="BG1980" s="280" t="s">
        <v>52</v>
      </c>
    </row>
    <row r="1981" spans="1:59" s="63" customFormat="1" ht="12.75" x14ac:dyDescent="0.2">
      <c r="A1981" s="196">
        <v>4</v>
      </c>
      <c r="B1981" s="197" t="s">
        <v>422</v>
      </c>
      <c r="C1981" s="208">
        <v>44</v>
      </c>
      <c r="D1981" s="209" t="s">
        <v>774</v>
      </c>
      <c r="E1981" s="212">
        <v>4421</v>
      </c>
      <c r="F1981" s="213" t="s">
        <v>775</v>
      </c>
      <c r="G1981" s="231" t="s">
        <v>776</v>
      </c>
      <c r="H1981" s="89"/>
      <c r="I1981" s="90" t="s">
        <v>162</v>
      </c>
      <c r="J1981" s="90"/>
      <c r="K1981" s="90" t="s">
        <v>237</v>
      </c>
      <c r="L1981" s="90"/>
      <c r="M1981" s="91"/>
      <c r="N1981" s="312">
        <v>1</v>
      </c>
      <c r="O1981" s="313">
        <f t="shared" si="259"/>
        <v>9.0909090909090912E-2</v>
      </c>
      <c r="P1981" s="104"/>
      <c r="Q1981" s="92"/>
      <c r="R1981" s="92"/>
      <c r="S1981" s="92"/>
      <c r="T1981" s="92"/>
      <c r="U1981" s="92"/>
      <c r="V1981" s="92"/>
      <c r="W1981" s="92">
        <v>1</v>
      </c>
      <c r="X1981" s="109">
        <f t="shared" si="253"/>
        <v>25000</v>
      </c>
      <c r="Y1981" s="83"/>
      <c r="Z1981" s="110">
        <f t="shared" si="254"/>
        <v>2272.727272727273</v>
      </c>
      <c r="AA1981" s="111"/>
      <c r="AB1981" s="92"/>
      <c r="AC1981" s="92"/>
      <c r="AD1981" s="92"/>
      <c r="AE1981" s="92"/>
      <c r="AF1981" s="92"/>
      <c r="AG1981" s="92"/>
      <c r="AH1981" s="92"/>
      <c r="AI1981" s="109">
        <f t="shared" si="255"/>
        <v>0</v>
      </c>
      <c r="AJ1981" s="83"/>
      <c r="AK1981" s="110">
        <f t="shared" si="256"/>
        <v>0</v>
      </c>
      <c r="AL1981" s="111"/>
      <c r="AM1981" s="92"/>
      <c r="AN1981" s="92"/>
      <c r="AO1981" s="92"/>
      <c r="AP1981" s="92">
        <v>1</v>
      </c>
      <c r="AQ1981" s="92"/>
      <c r="AR1981" s="92"/>
      <c r="AS1981" s="92"/>
      <c r="AT1981" s="92"/>
      <c r="AU1981" s="92"/>
      <c r="AV1981" s="109">
        <f t="shared" si="257"/>
        <v>100</v>
      </c>
      <c r="AW1981" s="75"/>
      <c r="AX1981" s="110">
        <f t="shared" si="258"/>
        <v>9.0909090909090917</v>
      </c>
      <c r="AY1981" s="111"/>
      <c r="AZ1981" s="93"/>
      <c r="BA1981" s="94" t="s">
        <v>105</v>
      </c>
      <c r="BB1981" s="71"/>
      <c r="BC1981" s="95"/>
      <c r="BD1981" s="41">
        <v>4</v>
      </c>
      <c r="BE1981" s="52">
        <v>44</v>
      </c>
      <c r="BF1981" s="103">
        <v>4421</v>
      </c>
      <c r="BG1981" s="280" t="s">
        <v>52</v>
      </c>
    </row>
    <row r="1982" spans="1:59" s="63" customFormat="1" ht="12.75" x14ac:dyDescent="0.2">
      <c r="A1982" s="196">
        <v>4</v>
      </c>
      <c r="B1982" s="197" t="s">
        <v>422</v>
      </c>
      <c r="C1982" s="208">
        <v>44</v>
      </c>
      <c r="D1982" s="209" t="s">
        <v>774</v>
      </c>
      <c r="E1982" s="212">
        <v>4421</v>
      </c>
      <c r="F1982" s="213" t="s">
        <v>775</v>
      </c>
      <c r="G1982" s="231" t="s">
        <v>776</v>
      </c>
      <c r="H1982" s="89"/>
      <c r="I1982" s="90" t="s">
        <v>778</v>
      </c>
      <c r="J1982" s="90"/>
      <c r="K1982" s="90" t="s">
        <v>237</v>
      </c>
      <c r="L1982" s="90"/>
      <c r="M1982" s="91"/>
      <c r="N1982" s="312">
        <v>1</v>
      </c>
      <c r="O1982" s="313">
        <f t="shared" si="259"/>
        <v>9.0909090909090912E-2</v>
      </c>
      <c r="P1982" s="104"/>
      <c r="Q1982" s="92"/>
      <c r="R1982" s="92"/>
      <c r="S1982" s="92"/>
      <c r="T1982" s="92"/>
      <c r="U1982" s="92"/>
      <c r="V1982" s="92"/>
      <c r="W1982" s="92">
        <v>1</v>
      </c>
      <c r="X1982" s="109">
        <f t="shared" si="253"/>
        <v>25000</v>
      </c>
      <c r="Y1982" s="83"/>
      <c r="Z1982" s="110">
        <f t="shared" si="254"/>
        <v>2272.727272727273</v>
      </c>
      <c r="AA1982" s="111"/>
      <c r="AB1982" s="92"/>
      <c r="AC1982" s="92"/>
      <c r="AD1982" s="92"/>
      <c r="AE1982" s="92"/>
      <c r="AF1982" s="92"/>
      <c r="AG1982" s="92"/>
      <c r="AH1982" s="92"/>
      <c r="AI1982" s="109">
        <f t="shared" si="255"/>
        <v>0</v>
      </c>
      <c r="AJ1982" s="83"/>
      <c r="AK1982" s="110">
        <f t="shared" si="256"/>
        <v>0</v>
      </c>
      <c r="AL1982" s="111"/>
      <c r="AM1982" s="92"/>
      <c r="AN1982" s="92"/>
      <c r="AO1982" s="92"/>
      <c r="AP1982" s="92">
        <v>1</v>
      </c>
      <c r="AQ1982" s="92"/>
      <c r="AR1982" s="92"/>
      <c r="AS1982" s="92"/>
      <c r="AT1982" s="92"/>
      <c r="AU1982" s="92"/>
      <c r="AV1982" s="109">
        <f t="shared" si="257"/>
        <v>100</v>
      </c>
      <c r="AW1982" s="75"/>
      <c r="AX1982" s="110">
        <f t="shared" si="258"/>
        <v>9.0909090909090917</v>
      </c>
      <c r="AY1982" s="111"/>
      <c r="AZ1982" s="93"/>
      <c r="BA1982" s="94" t="s">
        <v>105</v>
      </c>
      <c r="BB1982" s="71"/>
      <c r="BC1982" s="95"/>
      <c r="BD1982" s="41">
        <v>4</v>
      </c>
      <c r="BE1982" s="52">
        <v>44</v>
      </c>
      <c r="BF1982" s="103">
        <v>4421</v>
      </c>
      <c r="BG1982" s="280" t="s">
        <v>52</v>
      </c>
    </row>
    <row r="1983" spans="1:59" s="63" customFormat="1" ht="12.75" x14ac:dyDescent="0.2">
      <c r="A1983" s="196">
        <v>4</v>
      </c>
      <c r="B1983" s="197" t="s">
        <v>422</v>
      </c>
      <c r="C1983" s="208">
        <v>44</v>
      </c>
      <c r="D1983" s="209" t="s">
        <v>774</v>
      </c>
      <c r="E1983" s="212">
        <v>4421</v>
      </c>
      <c r="F1983" s="213" t="s">
        <v>775</v>
      </c>
      <c r="G1983" s="231" t="s">
        <v>776</v>
      </c>
      <c r="H1983" s="89"/>
      <c r="I1983" s="90" t="s">
        <v>463</v>
      </c>
      <c r="J1983" s="90"/>
      <c r="K1983" s="90" t="s">
        <v>779</v>
      </c>
      <c r="L1983" s="90" t="s">
        <v>780</v>
      </c>
      <c r="M1983" s="91"/>
      <c r="N1983" s="312">
        <v>1</v>
      </c>
      <c r="O1983" s="313">
        <f t="shared" si="259"/>
        <v>9.0909090909090912E-2</v>
      </c>
      <c r="P1983" s="104"/>
      <c r="Q1983" s="92"/>
      <c r="R1983" s="92"/>
      <c r="S1983" s="92"/>
      <c r="T1983" s="92"/>
      <c r="U1983" s="92"/>
      <c r="V1983" s="92"/>
      <c r="W1983" s="92">
        <v>1</v>
      </c>
      <c r="X1983" s="109">
        <f t="shared" si="253"/>
        <v>25000</v>
      </c>
      <c r="Y1983" s="83"/>
      <c r="Z1983" s="110">
        <f t="shared" si="254"/>
        <v>2272.727272727273</v>
      </c>
      <c r="AA1983" s="111"/>
      <c r="AB1983" s="92"/>
      <c r="AC1983" s="92"/>
      <c r="AD1983" s="92"/>
      <c r="AE1983" s="92"/>
      <c r="AF1983" s="92"/>
      <c r="AG1983" s="92"/>
      <c r="AH1983" s="92"/>
      <c r="AI1983" s="109">
        <f t="shared" si="255"/>
        <v>0</v>
      </c>
      <c r="AJ1983" s="83"/>
      <c r="AK1983" s="110">
        <f t="shared" si="256"/>
        <v>0</v>
      </c>
      <c r="AL1983" s="111"/>
      <c r="AM1983" s="92"/>
      <c r="AN1983" s="92"/>
      <c r="AO1983" s="92"/>
      <c r="AP1983" s="92">
        <v>1</v>
      </c>
      <c r="AQ1983" s="92"/>
      <c r="AR1983" s="92"/>
      <c r="AS1983" s="92"/>
      <c r="AT1983" s="92"/>
      <c r="AU1983" s="92"/>
      <c r="AV1983" s="109">
        <f t="shared" si="257"/>
        <v>100</v>
      </c>
      <c r="AW1983" s="75"/>
      <c r="AX1983" s="110">
        <f t="shared" si="258"/>
        <v>9.0909090909090917</v>
      </c>
      <c r="AY1983" s="111"/>
      <c r="AZ1983" s="93"/>
      <c r="BA1983" s="94" t="s">
        <v>105</v>
      </c>
      <c r="BB1983" s="71"/>
      <c r="BC1983" s="95"/>
      <c r="BD1983" s="41">
        <v>4</v>
      </c>
      <c r="BE1983" s="52">
        <v>44</v>
      </c>
      <c r="BF1983" s="103">
        <v>4421</v>
      </c>
      <c r="BG1983" s="280" t="s">
        <v>52</v>
      </c>
    </row>
    <row r="1984" spans="1:59" s="63" customFormat="1" ht="12.75" x14ac:dyDescent="0.2">
      <c r="A1984" s="196">
        <v>4</v>
      </c>
      <c r="B1984" s="197" t="s">
        <v>422</v>
      </c>
      <c r="C1984" s="208">
        <v>44</v>
      </c>
      <c r="D1984" s="209" t="s">
        <v>774</v>
      </c>
      <c r="E1984" s="212">
        <v>4421</v>
      </c>
      <c r="F1984" s="213" t="s">
        <v>775</v>
      </c>
      <c r="G1984" s="231" t="s">
        <v>776</v>
      </c>
      <c r="H1984" s="89"/>
      <c r="I1984" s="90" t="s">
        <v>465</v>
      </c>
      <c r="J1984" s="90"/>
      <c r="K1984" s="90" t="s">
        <v>237</v>
      </c>
      <c r="L1984" s="90"/>
      <c r="M1984" s="91"/>
      <c r="N1984" s="312">
        <v>1</v>
      </c>
      <c r="O1984" s="313">
        <f t="shared" si="259"/>
        <v>9.0909090909090912E-2</v>
      </c>
      <c r="P1984" s="104"/>
      <c r="Q1984" s="92"/>
      <c r="R1984" s="92"/>
      <c r="S1984" s="92"/>
      <c r="T1984" s="92"/>
      <c r="U1984" s="92"/>
      <c r="V1984" s="92"/>
      <c r="W1984" s="92">
        <v>1</v>
      </c>
      <c r="X1984" s="109">
        <f t="shared" si="253"/>
        <v>25000</v>
      </c>
      <c r="Y1984" s="83"/>
      <c r="Z1984" s="110">
        <f t="shared" si="254"/>
        <v>2272.727272727273</v>
      </c>
      <c r="AA1984" s="111"/>
      <c r="AB1984" s="92"/>
      <c r="AC1984" s="92"/>
      <c r="AD1984" s="92"/>
      <c r="AE1984" s="92"/>
      <c r="AF1984" s="92"/>
      <c r="AG1984" s="92"/>
      <c r="AH1984" s="92"/>
      <c r="AI1984" s="109">
        <f t="shared" si="255"/>
        <v>0</v>
      </c>
      <c r="AJ1984" s="83"/>
      <c r="AK1984" s="110">
        <f t="shared" si="256"/>
        <v>0</v>
      </c>
      <c r="AL1984" s="111"/>
      <c r="AM1984" s="92"/>
      <c r="AN1984" s="92"/>
      <c r="AO1984" s="92"/>
      <c r="AP1984" s="92">
        <v>1</v>
      </c>
      <c r="AQ1984" s="92"/>
      <c r="AR1984" s="92"/>
      <c r="AS1984" s="92"/>
      <c r="AT1984" s="92"/>
      <c r="AU1984" s="92"/>
      <c r="AV1984" s="109">
        <f t="shared" si="257"/>
        <v>100</v>
      </c>
      <c r="AW1984" s="75"/>
      <c r="AX1984" s="110">
        <f t="shared" si="258"/>
        <v>9.0909090909090917</v>
      </c>
      <c r="AY1984" s="111"/>
      <c r="AZ1984" s="93"/>
      <c r="BA1984" s="94" t="s">
        <v>105</v>
      </c>
      <c r="BB1984" s="71"/>
      <c r="BC1984" s="95"/>
      <c r="BD1984" s="41">
        <v>4</v>
      </c>
      <c r="BE1984" s="52">
        <v>44</v>
      </c>
      <c r="BF1984" s="103">
        <v>4421</v>
      </c>
      <c r="BG1984" s="280" t="s">
        <v>52</v>
      </c>
    </row>
    <row r="1985" spans="1:59" s="63" customFormat="1" ht="12.75" x14ac:dyDescent="0.2">
      <c r="A1985" s="196">
        <v>4</v>
      </c>
      <c r="B1985" s="197" t="s">
        <v>422</v>
      </c>
      <c r="C1985" s="208">
        <v>44</v>
      </c>
      <c r="D1985" s="209" t="s">
        <v>774</v>
      </c>
      <c r="E1985" s="212">
        <v>4421</v>
      </c>
      <c r="F1985" s="213" t="s">
        <v>775</v>
      </c>
      <c r="G1985" s="231" t="s">
        <v>776</v>
      </c>
      <c r="H1985" s="89"/>
      <c r="I1985" s="90" t="s">
        <v>440</v>
      </c>
      <c r="J1985" s="90"/>
      <c r="K1985" s="90" t="s">
        <v>73</v>
      </c>
      <c r="L1985" s="90" t="s">
        <v>69</v>
      </c>
      <c r="M1985" s="91"/>
      <c r="N1985" s="312">
        <v>1</v>
      </c>
      <c r="O1985" s="313">
        <f t="shared" si="259"/>
        <v>9.0909090909090912E-2</v>
      </c>
      <c r="P1985" s="104"/>
      <c r="Q1985" s="92"/>
      <c r="R1985" s="92"/>
      <c r="S1985" s="92"/>
      <c r="T1985" s="92"/>
      <c r="U1985" s="92"/>
      <c r="V1985" s="92"/>
      <c r="W1985" s="92">
        <v>1</v>
      </c>
      <c r="X1985" s="109">
        <f t="shared" si="253"/>
        <v>25000</v>
      </c>
      <c r="Y1985" s="83"/>
      <c r="Z1985" s="110">
        <f t="shared" si="254"/>
        <v>2272.727272727273</v>
      </c>
      <c r="AA1985" s="111"/>
      <c r="AB1985" s="92"/>
      <c r="AC1985" s="92"/>
      <c r="AD1985" s="92"/>
      <c r="AE1985" s="92"/>
      <c r="AF1985" s="92"/>
      <c r="AG1985" s="92"/>
      <c r="AH1985" s="92"/>
      <c r="AI1985" s="109">
        <f t="shared" si="255"/>
        <v>0</v>
      </c>
      <c r="AJ1985" s="83"/>
      <c r="AK1985" s="110">
        <f t="shared" si="256"/>
        <v>0</v>
      </c>
      <c r="AL1985" s="111"/>
      <c r="AM1985" s="92"/>
      <c r="AN1985" s="92"/>
      <c r="AO1985" s="92"/>
      <c r="AP1985" s="92">
        <v>1</v>
      </c>
      <c r="AQ1985" s="92"/>
      <c r="AR1985" s="92"/>
      <c r="AS1985" s="92"/>
      <c r="AT1985" s="92"/>
      <c r="AU1985" s="92"/>
      <c r="AV1985" s="109">
        <f t="shared" si="257"/>
        <v>100</v>
      </c>
      <c r="AW1985" s="75"/>
      <c r="AX1985" s="110">
        <f t="shared" si="258"/>
        <v>9.0909090909090917</v>
      </c>
      <c r="AY1985" s="111"/>
      <c r="AZ1985" s="93"/>
      <c r="BA1985" s="94" t="s">
        <v>105</v>
      </c>
      <c r="BB1985" s="71"/>
      <c r="BC1985" s="95"/>
      <c r="BD1985" s="41">
        <v>4</v>
      </c>
      <c r="BE1985" s="52">
        <v>44</v>
      </c>
      <c r="BF1985" s="103">
        <v>4421</v>
      </c>
      <c r="BG1985" s="280" t="s">
        <v>52</v>
      </c>
    </row>
    <row r="1986" spans="1:59" s="63" customFormat="1" ht="12.75" x14ac:dyDescent="0.2">
      <c r="A1986" s="196">
        <v>4</v>
      </c>
      <c r="B1986" s="197" t="s">
        <v>422</v>
      </c>
      <c r="C1986" s="208">
        <v>44</v>
      </c>
      <c r="D1986" s="209" t="s">
        <v>774</v>
      </c>
      <c r="E1986" s="212">
        <v>4421</v>
      </c>
      <c r="F1986" s="213" t="s">
        <v>775</v>
      </c>
      <c r="G1986" s="231" t="s">
        <v>776</v>
      </c>
      <c r="H1986" s="89"/>
      <c r="I1986" s="90" t="s">
        <v>464</v>
      </c>
      <c r="J1986" s="90"/>
      <c r="K1986" s="90" t="s">
        <v>779</v>
      </c>
      <c r="L1986" s="90" t="s">
        <v>781</v>
      </c>
      <c r="M1986" s="91"/>
      <c r="N1986" s="312">
        <v>1</v>
      </c>
      <c r="O1986" s="313">
        <f t="shared" si="259"/>
        <v>9.0909090909090912E-2</v>
      </c>
      <c r="P1986" s="104"/>
      <c r="Q1986" s="92"/>
      <c r="R1986" s="92"/>
      <c r="S1986" s="92"/>
      <c r="T1986" s="92"/>
      <c r="U1986" s="92"/>
      <c r="V1986" s="92"/>
      <c r="W1986" s="92">
        <v>1</v>
      </c>
      <c r="X1986" s="109">
        <f t="shared" si="253"/>
        <v>25000</v>
      </c>
      <c r="Y1986" s="83"/>
      <c r="Z1986" s="110">
        <f t="shared" si="254"/>
        <v>2272.727272727273</v>
      </c>
      <c r="AA1986" s="111"/>
      <c r="AB1986" s="92"/>
      <c r="AC1986" s="92"/>
      <c r="AD1986" s="92"/>
      <c r="AE1986" s="92"/>
      <c r="AF1986" s="92"/>
      <c r="AG1986" s="92"/>
      <c r="AH1986" s="92"/>
      <c r="AI1986" s="109">
        <f t="shared" si="255"/>
        <v>0</v>
      </c>
      <c r="AJ1986" s="83"/>
      <c r="AK1986" s="110">
        <f t="shared" si="256"/>
        <v>0</v>
      </c>
      <c r="AL1986" s="111"/>
      <c r="AM1986" s="92"/>
      <c r="AN1986" s="92"/>
      <c r="AO1986" s="92"/>
      <c r="AP1986" s="92">
        <v>1</v>
      </c>
      <c r="AQ1986" s="92"/>
      <c r="AR1986" s="92"/>
      <c r="AS1986" s="92"/>
      <c r="AT1986" s="92"/>
      <c r="AU1986" s="92"/>
      <c r="AV1986" s="109">
        <f t="shared" si="257"/>
        <v>100</v>
      </c>
      <c r="AW1986" s="75"/>
      <c r="AX1986" s="110">
        <f t="shared" si="258"/>
        <v>9.0909090909090917</v>
      </c>
      <c r="AY1986" s="111"/>
      <c r="AZ1986" s="93"/>
      <c r="BA1986" s="94" t="s">
        <v>105</v>
      </c>
      <c r="BB1986" s="71"/>
      <c r="BC1986" s="95"/>
      <c r="BD1986" s="41">
        <v>4</v>
      </c>
      <c r="BE1986" s="52">
        <v>44</v>
      </c>
      <c r="BF1986" s="103">
        <v>4421</v>
      </c>
      <c r="BG1986" s="280" t="s">
        <v>52</v>
      </c>
    </row>
    <row r="1987" spans="1:59" s="63" customFormat="1" ht="12.75" x14ac:dyDescent="0.2">
      <c r="A1987" s="196">
        <v>4</v>
      </c>
      <c r="B1987" s="197" t="s">
        <v>422</v>
      </c>
      <c r="C1987" s="208">
        <v>44</v>
      </c>
      <c r="D1987" s="209" t="s">
        <v>774</v>
      </c>
      <c r="E1987" s="212">
        <v>4421</v>
      </c>
      <c r="F1987" s="213" t="s">
        <v>775</v>
      </c>
      <c r="G1987" s="231" t="s">
        <v>776</v>
      </c>
      <c r="H1987" s="89"/>
      <c r="I1987" s="90" t="s">
        <v>449</v>
      </c>
      <c r="J1987" s="90"/>
      <c r="K1987" s="90" t="s">
        <v>237</v>
      </c>
      <c r="L1987" s="90"/>
      <c r="M1987" s="91"/>
      <c r="N1987" s="312">
        <v>1</v>
      </c>
      <c r="O1987" s="313">
        <f t="shared" si="259"/>
        <v>9.0909090909090912E-2</v>
      </c>
      <c r="P1987" s="104"/>
      <c r="Q1987" s="92"/>
      <c r="R1987" s="92"/>
      <c r="S1987" s="92"/>
      <c r="T1987" s="92"/>
      <c r="U1987" s="92"/>
      <c r="V1987" s="92"/>
      <c r="W1987" s="92">
        <v>1</v>
      </c>
      <c r="X1987" s="109">
        <f t="shared" si="253"/>
        <v>25000</v>
      </c>
      <c r="Y1987" s="83"/>
      <c r="Z1987" s="110">
        <f t="shared" si="254"/>
        <v>2272.727272727273</v>
      </c>
      <c r="AA1987" s="111"/>
      <c r="AB1987" s="92"/>
      <c r="AC1987" s="92"/>
      <c r="AD1987" s="92"/>
      <c r="AE1987" s="92"/>
      <c r="AF1987" s="92"/>
      <c r="AG1987" s="92"/>
      <c r="AH1987" s="92"/>
      <c r="AI1987" s="109">
        <f t="shared" si="255"/>
        <v>0</v>
      </c>
      <c r="AJ1987" s="83"/>
      <c r="AK1987" s="110">
        <f t="shared" si="256"/>
        <v>0</v>
      </c>
      <c r="AL1987" s="111"/>
      <c r="AM1987" s="92"/>
      <c r="AN1987" s="92"/>
      <c r="AO1987" s="92"/>
      <c r="AP1987" s="92">
        <v>1</v>
      </c>
      <c r="AQ1987" s="92"/>
      <c r="AR1987" s="92"/>
      <c r="AS1987" s="92"/>
      <c r="AT1987" s="92"/>
      <c r="AU1987" s="92"/>
      <c r="AV1987" s="109">
        <f t="shared" si="257"/>
        <v>100</v>
      </c>
      <c r="AW1987" s="75"/>
      <c r="AX1987" s="110">
        <f t="shared" si="258"/>
        <v>9.0909090909090917</v>
      </c>
      <c r="AY1987" s="111"/>
      <c r="AZ1987" s="93"/>
      <c r="BA1987" s="94" t="s">
        <v>554</v>
      </c>
      <c r="BB1987" s="71"/>
      <c r="BC1987" s="95"/>
      <c r="BD1987" s="41">
        <v>4</v>
      </c>
      <c r="BE1987" s="52">
        <v>44</v>
      </c>
      <c r="BF1987" s="103">
        <v>4421</v>
      </c>
      <c r="BG1987" s="280" t="s">
        <v>52</v>
      </c>
    </row>
    <row r="1988" spans="1:59" s="63" customFormat="1" ht="12.75" x14ac:dyDescent="0.2">
      <c r="A1988" s="196">
        <v>4</v>
      </c>
      <c r="B1988" s="197" t="s">
        <v>422</v>
      </c>
      <c r="C1988" s="208">
        <v>44</v>
      </c>
      <c r="D1988" s="209" t="s">
        <v>774</v>
      </c>
      <c r="E1988" s="212">
        <v>4421</v>
      </c>
      <c r="F1988" s="213" t="s">
        <v>775</v>
      </c>
      <c r="G1988" s="231" t="s">
        <v>776</v>
      </c>
      <c r="H1988" s="65"/>
      <c r="I1988" s="222"/>
      <c r="J1988" s="66"/>
      <c r="K1988" s="66"/>
      <c r="L1988" s="66"/>
      <c r="M1988" s="64"/>
      <c r="N1988" s="304"/>
      <c r="O1988" s="305"/>
      <c r="P1988" s="127"/>
      <c r="Q1988" s="67"/>
      <c r="R1988" s="67"/>
      <c r="S1988" s="67"/>
      <c r="T1988" s="67"/>
      <c r="U1988" s="67"/>
      <c r="V1988" s="67"/>
      <c r="W1988" s="67"/>
      <c r="X1988" s="67"/>
      <c r="Y1988" s="68"/>
      <c r="Z1988" s="68"/>
      <c r="AA1988" s="68"/>
      <c r="AB1988" s="67"/>
      <c r="AC1988" s="67"/>
      <c r="AD1988" s="67"/>
      <c r="AE1988" s="67"/>
      <c r="AF1988" s="67"/>
      <c r="AG1988" s="67"/>
      <c r="AH1988" s="67"/>
      <c r="AI1988" s="67"/>
      <c r="AJ1988" s="68"/>
      <c r="AK1988" s="68"/>
      <c r="AL1988" s="68"/>
      <c r="AM1988" s="67"/>
      <c r="AN1988" s="67"/>
      <c r="AO1988" s="67"/>
      <c r="AP1988" s="67"/>
      <c r="AQ1988" s="67"/>
      <c r="AR1988" s="67"/>
      <c r="AS1988" s="67"/>
      <c r="AT1988" s="67"/>
      <c r="AU1988" s="67"/>
      <c r="AV1988" s="67"/>
      <c r="AW1988" s="67"/>
      <c r="AX1988" s="68"/>
      <c r="AY1988" s="68"/>
      <c r="AZ1988" s="69"/>
      <c r="BA1988" s="70"/>
      <c r="BB1988" s="71"/>
      <c r="BC1988" s="95"/>
      <c r="BD1988" s="41">
        <v>4</v>
      </c>
      <c r="BE1988" s="52">
        <v>44</v>
      </c>
      <c r="BF1988" s="103">
        <v>4421</v>
      </c>
      <c r="BG1988" s="275"/>
    </row>
    <row r="1989" spans="1:59" s="63" customFormat="1" ht="12.75" x14ac:dyDescent="0.2">
      <c r="A1989" s="196">
        <v>4</v>
      </c>
      <c r="B1989" s="197" t="s">
        <v>422</v>
      </c>
      <c r="C1989" s="208">
        <v>44</v>
      </c>
      <c r="D1989" s="209" t="s">
        <v>774</v>
      </c>
      <c r="E1989" s="212">
        <v>4421</v>
      </c>
      <c r="F1989" s="213" t="s">
        <v>775</v>
      </c>
      <c r="G1989" s="232"/>
      <c r="H1989" s="97"/>
      <c r="I1989" s="224"/>
      <c r="J1989" s="98"/>
      <c r="K1989" s="98"/>
      <c r="L1989" s="98"/>
      <c r="M1989" s="96"/>
      <c r="N1989" s="307"/>
      <c r="O1989" s="246"/>
      <c r="P1989" s="124"/>
      <c r="Q1989" s="99"/>
      <c r="R1989" s="99"/>
      <c r="S1989" s="99"/>
      <c r="T1989" s="99"/>
      <c r="U1989" s="99"/>
      <c r="V1989" s="99"/>
      <c r="W1989" s="99"/>
      <c r="X1989" s="99"/>
      <c r="Y1989" s="100"/>
      <c r="Z1989" s="100"/>
      <c r="AA1989" s="100"/>
      <c r="AB1989" s="99"/>
      <c r="AC1989" s="99"/>
      <c r="AD1989" s="99"/>
      <c r="AE1989" s="99"/>
      <c r="AF1989" s="99"/>
      <c r="AG1989" s="99"/>
      <c r="AH1989" s="99"/>
      <c r="AI1989" s="99"/>
      <c r="AJ1989" s="100"/>
      <c r="AK1989" s="100"/>
      <c r="AL1989" s="100"/>
      <c r="AM1989" s="99"/>
      <c r="AN1989" s="99"/>
      <c r="AO1989" s="99"/>
      <c r="AP1989" s="99"/>
      <c r="AQ1989" s="99"/>
      <c r="AR1989" s="99"/>
      <c r="AS1989" s="99"/>
      <c r="AT1989" s="99"/>
      <c r="AU1989" s="99"/>
      <c r="AV1989" s="99"/>
      <c r="AW1989" s="99"/>
      <c r="AX1989" s="100"/>
      <c r="AY1989" s="100"/>
      <c r="AZ1989" s="101"/>
      <c r="BA1989" s="102"/>
      <c r="BB1989" s="95"/>
      <c r="BC1989" s="95"/>
      <c r="BD1989" s="41">
        <v>4</v>
      </c>
      <c r="BE1989" s="52">
        <v>44</v>
      </c>
      <c r="BF1989" s="103">
        <v>4421</v>
      </c>
      <c r="BG1989" s="277"/>
    </row>
    <row r="1990" spans="1:59" s="63" customFormat="1" ht="12.75" x14ac:dyDescent="0.2">
      <c r="A1990" s="196">
        <v>4</v>
      </c>
      <c r="B1990" s="197" t="s">
        <v>422</v>
      </c>
      <c r="C1990" s="208">
        <v>44</v>
      </c>
      <c r="D1990" s="209" t="s">
        <v>774</v>
      </c>
      <c r="E1990" s="212">
        <v>4421</v>
      </c>
      <c r="F1990" s="213" t="s">
        <v>775</v>
      </c>
      <c r="G1990" s="231"/>
      <c r="H1990" s="65"/>
      <c r="I1990" s="222"/>
      <c r="J1990" s="66"/>
      <c r="K1990" s="66"/>
      <c r="L1990" s="66"/>
      <c r="M1990" s="64"/>
      <c r="N1990" s="304"/>
      <c r="O1990" s="305"/>
      <c r="P1990" s="127"/>
      <c r="Q1990" s="67"/>
      <c r="R1990" s="67"/>
      <c r="S1990" s="67"/>
      <c r="T1990" s="67"/>
      <c r="U1990" s="67"/>
      <c r="V1990" s="67"/>
      <c r="W1990" s="67"/>
      <c r="X1990" s="67"/>
      <c r="Y1990" s="68"/>
      <c r="Z1990" s="68"/>
      <c r="AA1990" s="68"/>
      <c r="AB1990" s="67"/>
      <c r="AC1990" s="67"/>
      <c r="AD1990" s="67"/>
      <c r="AE1990" s="67"/>
      <c r="AF1990" s="67"/>
      <c r="AG1990" s="67"/>
      <c r="AH1990" s="67"/>
      <c r="AI1990" s="67"/>
      <c r="AJ1990" s="68"/>
      <c r="AK1990" s="68"/>
      <c r="AL1990" s="68"/>
      <c r="AM1990" s="67"/>
      <c r="AN1990" s="67"/>
      <c r="AO1990" s="67"/>
      <c r="AP1990" s="67"/>
      <c r="AQ1990" s="67"/>
      <c r="AR1990" s="67"/>
      <c r="AS1990" s="67"/>
      <c r="AT1990" s="67"/>
      <c r="AU1990" s="67"/>
      <c r="AV1990" s="67"/>
      <c r="AW1990" s="67"/>
      <c r="AX1990" s="68"/>
      <c r="AY1990" s="68"/>
      <c r="AZ1990" s="69"/>
      <c r="BA1990" s="70"/>
      <c r="BB1990" s="71"/>
      <c r="BC1990" s="95"/>
      <c r="BD1990" s="41">
        <v>4</v>
      </c>
      <c r="BE1990" s="52">
        <v>44</v>
      </c>
      <c r="BF1990" s="103">
        <v>4421</v>
      </c>
      <c r="BG1990" s="275"/>
    </row>
    <row r="1991" spans="1:59" s="63" customFormat="1" ht="12.75" x14ac:dyDescent="0.2">
      <c r="A1991" s="196">
        <v>4</v>
      </c>
      <c r="B1991" s="197" t="s">
        <v>422</v>
      </c>
      <c r="C1991" s="208">
        <v>44</v>
      </c>
      <c r="D1991" s="209" t="s">
        <v>774</v>
      </c>
      <c r="E1991" s="212">
        <v>4421</v>
      </c>
      <c r="F1991" s="213" t="s">
        <v>775</v>
      </c>
      <c r="G1991" s="231" t="s">
        <v>729</v>
      </c>
      <c r="H1991" s="72" t="s">
        <v>1233</v>
      </c>
      <c r="I1991" s="223" t="s">
        <v>1247</v>
      </c>
      <c r="J1991" s="73"/>
      <c r="K1991" s="73"/>
      <c r="L1991" s="73"/>
      <c r="M1991" s="74"/>
      <c r="N1991" s="247"/>
      <c r="O1991" s="306"/>
      <c r="P1991" s="105"/>
      <c r="Q1991" s="75"/>
      <c r="R1991" s="75"/>
      <c r="S1991" s="75"/>
      <c r="T1991" s="75"/>
      <c r="U1991" s="75"/>
      <c r="V1991" s="75"/>
      <c r="W1991" s="75"/>
      <c r="X1991" s="75"/>
      <c r="Y1991" s="76" t="s">
        <v>1241</v>
      </c>
      <c r="Z1991" s="77" t="s">
        <v>1241</v>
      </c>
      <c r="AA1991" s="78">
        <f>AA$2549</f>
        <v>5000</v>
      </c>
      <c r="AB1991" s="75"/>
      <c r="AC1991" s="75"/>
      <c r="AD1991" s="75"/>
      <c r="AE1991" s="75"/>
      <c r="AF1991" s="75"/>
      <c r="AG1991" s="75"/>
      <c r="AH1991" s="75"/>
      <c r="AI1991" s="75"/>
      <c r="AJ1991" s="76" t="s">
        <v>1241</v>
      </c>
      <c r="AK1991" s="77" t="s">
        <v>1241</v>
      </c>
      <c r="AL1991" s="78">
        <f>AL$2549</f>
        <v>0</v>
      </c>
      <c r="AM1991" s="75"/>
      <c r="AN1991" s="75"/>
      <c r="AO1991" s="75"/>
      <c r="AP1991" s="75"/>
      <c r="AQ1991" s="75"/>
      <c r="AR1991" s="75"/>
      <c r="AS1991" s="75"/>
      <c r="AT1991" s="75"/>
      <c r="AU1991" s="75"/>
      <c r="AV1991" s="75"/>
      <c r="AW1991" s="76" t="s">
        <v>1241</v>
      </c>
      <c r="AX1991" s="77" t="s">
        <v>1241</v>
      </c>
      <c r="AY1991" s="78">
        <f>AY$2549</f>
        <v>500</v>
      </c>
      <c r="AZ1991" s="79"/>
      <c r="BA1991" s="80" t="str">
        <f>I1991</f>
        <v>&gt; see 4711, Thermal insulation</v>
      </c>
      <c r="BB1991" s="71"/>
      <c r="BC1991" s="95"/>
      <c r="BD1991" s="41">
        <v>4</v>
      </c>
      <c r="BE1991" s="52">
        <v>44</v>
      </c>
      <c r="BF1991" s="103">
        <v>4421</v>
      </c>
      <c r="BG1991" s="276" t="str">
        <f>H1991</f>
        <v>Default Scenario (Link)</v>
      </c>
    </row>
    <row r="1992" spans="1:59" s="63" customFormat="1" ht="12.75" x14ac:dyDescent="0.2">
      <c r="A1992" s="196">
        <v>4</v>
      </c>
      <c r="B1992" s="197" t="s">
        <v>422</v>
      </c>
      <c r="C1992" s="208">
        <v>44</v>
      </c>
      <c r="D1992" s="209" t="s">
        <v>774</v>
      </c>
      <c r="E1992" s="212">
        <v>4421</v>
      </c>
      <c r="F1992" s="213" t="s">
        <v>775</v>
      </c>
      <c r="G1992" s="231"/>
      <c r="H1992" s="65"/>
      <c r="I1992" s="222"/>
      <c r="J1992" s="66"/>
      <c r="K1992" s="66"/>
      <c r="L1992" s="66"/>
      <c r="M1992" s="64"/>
      <c r="N1992" s="304"/>
      <c r="O1992" s="305"/>
      <c r="P1992" s="127"/>
      <c r="Q1992" s="67"/>
      <c r="R1992" s="67"/>
      <c r="S1992" s="67"/>
      <c r="T1992" s="67"/>
      <c r="U1992" s="67"/>
      <c r="V1992" s="67"/>
      <c r="W1992" s="67"/>
      <c r="X1992" s="67"/>
      <c r="Y1992" s="68"/>
      <c r="Z1992" s="68"/>
      <c r="AA1992" s="68"/>
      <c r="AB1992" s="67"/>
      <c r="AC1992" s="67"/>
      <c r="AD1992" s="67"/>
      <c r="AE1992" s="67"/>
      <c r="AF1992" s="67"/>
      <c r="AG1992" s="67"/>
      <c r="AH1992" s="67"/>
      <c r="AI1992" s="67"/>
      <c r="AJ1992" s="68"/>
      <c r="AK1992" s="68"/>
      <c r="AL1992" s="68"/>
      <c r="AM1992" s="67"/>
      <c r="AN1992" s="67"/>
      <c r="AO1992" s="67"/>
      <c r="AP1992" s="67"/>
      <c r="AQ1992" s="67"/>
      <c r="AR1992" s="67"/>
      <c r="AS1992" s="67"/>
      <c r="AT1992" s="67"/>
      <c r="AU1992" s="67"/>
      <c r="AV1992" s="67"/>
      <c r="AW1992" s="67"/>
      <c r="AX1992" s="68"/>
      <c r="AY1992" s="68"/>
      <c r="AZ1992" s="69"/>
      <c r="BA1992" s="70"/>
      <c r="BB1992" s="71"/>
      <c r="BC1992" s="95"/>
      <c r="BD1992" s="41">
        <v>4</v>
      </c>
      <c r="BE1992" s="52">
        <v>44</v>
      </c>
      <c r="BF1992" s="103">
        <v>4421</v>
      </c>
      <c r="BG1992" s="275"/>
    </row>
    <row r="1993" spans="1:59" s="63" customFormat="1" ht="12.75" x14ac:dyDescent="0.2">
      <c r="A1993" s="196">
        <v>4</v>
      </c>
      <c r="B1993" s="197" t="s">
        <v>422</v>
      </c>
      <c r="C1993" s="208">
        <v>44</v>
      </c>
      <c r="D1993" s="209" t="s">
        <v>774</v>
      </c>
      <c r="E1993" s="212">
        <v>4421</v>
      </c>
      <c r="F1993" s="213" t="s">
        <v>775</v>
      </c>
      <c r="G1993" s="232"/>
      <c r="H1993" s="97"/>
      <c r="I1993" s="224"/>
      <c r="J1993" s="98"/>
      <c r="K1993" s="98"/>
      <c r="L1993" s="98"/>
      <c r="M1993" s="96"/>
      <c r="N1993" s="307"/>
      <c r="O1993" s="246"/>
      <c r="P1993" s="124"/>
      <c r="Q1993" s="99"/>
      <c r="R1993" s="99"/>
      <c r="S1993" s="99"/>
      <c r="T1993" s="99"/>
      <c r="U1993" s="99"/>
      <c r="V1993" s="99"/>
      <c r="W1993" s="99"/>
      <c r="X1993" s="99"/>
      <c r="Y1993" s="100"/>
      <c r="Z1993" s="100"/>
      <c r="AA1993" s="100"/>
      <c r="AB1993" s="99"/>
      <c r="AC1993" s="99"/>
      <c r="AD1993" s="99"/>
      <c r="AE1993" s="99"/>
      <c r="AF1993" s="99"/>
      <c r="AG1993" s="99"/>
      <c r="AH1993" s="99"/>
      <c r="AI1993" s="99"/>
      <c r="AJ1993" s="100"/>
      <c r="AK1993" s="100"/>
      <c r="AL1993" s="100"/>
      <c r="AM1993" s="99"/>
      <c r="AN1993" s="99"/>
      <c r="AO1993" s="99"/>
      <c r="AP1993" s="99"/>
      <c r="AQ1993" s="99"/>
      <c r="AR1993" s="99"/>
      <c r="AS1993" s="99"/>
      <c r="AT1993" s="99"/>
      <c r="AU1993" s="99"/>
      <c r="AV1993" s="99"/>
      <c r="AW1993" s="99"/>
      <c r="AX1993" s="100"/>
      <c r="AY1993" s="100"/>
      <c r="AZ1993" s="101"/>
      <c r="BA1993" s="102"/>
      <c r="BB1993" s="95"/>
      <c r="BC1993" s="95"/>
      <c r="BD1993" s="41">
        <v>4</v>
      </c>
      <c r="BE1993" s="52">
        <v>44</v>
      </c>
      <c r="BF1993" s="103">
        <v>4421</v>
      </c>
      <c r="BG1993" s="277"/>
    </row>
    <row r="1994" spans="1:59" s="63" customFormat="1" ht="12.75" x14ac:dyDescent="0.2">
      <c r="A1994" s="196">
        <v>4</v>
      </c>
      <c r="B1994" s="197" t="s">
        <v>422</v>
      </c>
      <c r="C1994" s="208">
        <v>44</v>
      </c>
      <c r="D1994" s="209" t="s">
        <v>774</v>
      </c>
      <c r="E1994" s="212">
        <v>4421</v>
      </c>
      <c r="F1994" s="213" t="s">
        <v>775</v>
      </c>
      <c r="G1994" s="231"/>
      <c r="H1994" s="65"/>
      <c r="I1994" s="222"/>
      <c r="J1994" s="66"/>
      <c r="K1994" s="66"/>
      <c r="L1994" s="66"/>
      <c r="M1994" s="64"/>
      <c r="N1994" s="304"/>
      <c r="O1994" s="305"/>
      <c r="P1994" s="127"/>
      <c r="Q1994" s="67"/>
      <c r="R1994" s="67"/>
      <c r="S1994" s="67"/>
      <c r="T1994" s="67"/>
      <c r="U1994" s="67"/>
      <c r="V1994" s="67"/>
      <c r="W1994" s="67"/>
      <c r="X1994" s="67"/>
      <c r="Y1994" s="68"/>
      <c r="Z1994" s="68"/>
      <c r="AA1994" s="68"/>
      <c r="AB1994" s="67"/>
      <c r="AC1994" s="67"/>
      <c r="AD1994" s="67"/>
      <c r="AE1994" s="67"/>
      <c r="AF1994" s="67"/>
      <c r="AG1994" s="67"/>
      <c r="AH1994" s="67"/>
      <c r="AI1994" s="67"/>
      <c r="AJ1994" s="68"/>
      <c r="AK1994" s="68"/>
      <c r="AL1994" s="68"/>
      <c r="AM1994" s="67"/>
      <c r="AN1994" s="67"/>
      <c r="AO1994" s="67"/>
      <c r="AP1994" s="67"/>
      <c r="AQ1994" s="67"/>
      <c r="AR1994" s="67"/>
      <c r="AS1994" s="67"/>
      <c r="AT1994" s="67"/>
      <c r="AU1994" s="67"/>
      <c r="AV1994" s="67"/>
      <c r="AW1994" s="67"/>
      <c r="AX1994" s="68"/>
      <c r="AY1994" s="68"/>
      <c r="AZ1994" s="69"/>
      <c r="BA1994" s="70"/>
      <c r="BB1994" s="71"/>
      <c r="BC1994" s="95"/>
      <c r="BD1994" s="41">
        <v>4</v>
      </c>
      <c r="BE1994" s="52">
        <v>44</v>
      </c>
      <c r="BF1994" s="103">
        <v>4421</v>
      </c>
      <c r="BG1994" s="275"/>
    </row>
    <row r="1995" spans="1:59" s="63" customFormat="1" ht="12.75" x14ac:dyDescent="0.2">
      <c r="A1995" s="196">
        <v>4</v>
      </c>
      <c r="B1995" s="197" t="s">
        <v>422</v>
      </c>
      <c r="C1995" s="208">
        <v>44</v>
      </c>
      <c r="D1995" s="209" t="s">
        <v>774</v>
      </c>
      <c r="E1995" s="212">
        <v>4421</v>
      </c>
      <c r="F1995" s="213" t="s">
        <v>775</v>
      </c>
      <c r="G1995" s="231" t="s">
        <v>645</v>
      </c>
      <c r="H1995" s="72" t="s">
        <v>1233</v>
      </c>
      <c r="I1995" s="223" t="s">
        <v>1254</v>
      </c>
      <c r="J1995" s="73"/>
      <c r="K1995" s="73"/>
      <c r="L1995" s="73"/>
      <c r="M1995" s="74"/>
      <c r="N1995" s="247"/>
      <c r="O1995" s="306"/>
      <c r="P1995" s="105"/>
      <c r="Q1995" s="75"/>
      <c r="R1995" s="75"/>
      <c r="S1995" s="75"/>
      <c r="T1995" s="75"/>
      <c r="U1995" s="75"/>
      <c r="V1995" s="75"/>
      <c r="W1995" s="75"/>
      <c r="X1995" s="75"/>
      <c r="Y1995" s="76" t="s">
        <v>1241</v>
      </c>
      <c r="Z1995" s="77" t="s">
        <v>1241</v>
      </c>
      <c r="AA1995" s="78">
        <f>AA$1255</f>
        <v>2500</v>
      </c>
      <c r="AB1995" s="75"/>
      <c r="AC1995" s="75"/>
      <c r="AD1995" s="75"/>
      <c r="AE1995" s="75"/>
      <c r="AF1995" s="75"/>
      <c r="AG1995" s="75"/>
      <c r="AH1995" s="75"/>
      <c r="AI1995" s="75"/>
      <c r="AJ1995" s="76" t="s">
        <v>1241</v>
      </c>
      <c r="AK1995" s="77" t="s">
        <v>1241</v>
      </c>
      <c r="AL1995" s="78">
        <f>AL$1255</f>
        <v>0</v>
      </c>
      <c r="AM1995" s="75"/>
      <c r="AN1995" s="75"/>
      <c r="AO1995" s="75"/>
      <c r="AP1995" s="75"/>
      <c r="AQ1995" s="75"/>
      <c r="AR1995" s="75"/>
      <c r="AS1995" s="75"/>
      <c r="AT1995" s="75"/>
      <c r="AU1995" s="75"/>
      <c r="AV1995" s="75"/>
      <c r="AW1995" s="76" t="s">
        <v>1241</v>
      </c>
      <c r="AX1995" s="77" t="s">
        <v>1241</v>
      </c>
      <c r="AY1995" s="78">
        <f>AY$1255</f>
        <v>500</v>
      </c>
      <c r="AZ1995" s="79"/>
      <c r="BA1995" s="80" t="str">
        <f>I1995</f>
        <v>&gt; see 4271, Natural stone veneer walling</v>
      </c>
      <c r="BB1995" s="71"/>
      <c r="BC1995" s="95"/>
      <c r="BD1995" s="41">
        <v>4</v>
      </c>
      <c r="BE1995" s="52">
        <v>44</v>
      </c>
      <c r="BF1995" s="103">
        <v>4421</v>
      </c>
      <c r="BG1995" s="276" t="str">
        <f>H1995</f>
        <v>Default Scenario (Link)</v>
      </c>
    </row>
    <row r="1996" spans="1:59" s="63" customFormat="1" ht="12.75" x14ac:dyDescent="0.2">
      <c r="A1996" s="196">
        <v>4</v>
      </c>
      <c r="B1996" s="197" t="s">
        <v>422</v>
      </c>
      <c r="C1996" s="208">
        <v>44</v>
      </c>
      <c r="D1996" s="209" t="s">
        <v>774</v>
      </c>
      <c r="E1996" s="212">
        <v>4421</v>
      </c>
      <c r="F1996" s="213" t="s">
        <v>775</v>
      </c>
      <c r="G1996" s="231"/>
      <c r="H1996" s="65"/>
      <c r="I1996" s="222"/>
      <c r="J1996" s="66"/>
      <c r="K1996" s="66"/>
      <c r="L1996" s="66"/>
      <c r="M1996" s="64"/>
      <c r="N1996" s="304"/>
      <c r="O1996" s="305"/>
      <c r="P1996" s="127"/>
      <c r="Q1996" s="67"/>
      <c r="R1996" s="67"/>
      <c r="S1996" s="67"/>
      <c r="T1996" s="67"/>
      <c r="U1996" s="67"/>
      <c r="V1996" s="67"/>
      <c r="W1996" s="67"/>
      <c r="X1996" s="67"/>
      <c r="Y1996" s="68"/>
      <c r="Z1996" s="68"/>
      <c r="AA1996" s="68"/>
      <c r="AB1996" s="67"/>
      <c r="AC1996" s="67"/>
      <c r="AD1996" s="67"/>
      <c r="AE1996" s="67"/>
      <c r="AF1996" s="67"/>
      <c r="AG1996" s="67"/>
      <c r="AH1996" s="67"/>
      <c r="AI1996" s="67"/>
      <c r="AJ1996" s="68"/>
      <c r="AK1996" s="68"/>
      <c r="AL1996" s="68"/>
      <c r="AM1996" s="67"/>
      <c r="AN1996" s="67"/>
      <c r="AO1996" s="67"/>
      <c r="AP1996" s="67"/>
      <c r="AQ1996" s="67"/>
      <c r="AR1996" s="67"/>
      <c r="AS1996" s="67"/>
      <c r="AT1996" s="67"/>
      <c r="AU1996" s="67"/>
      <c r="AV1996" s="67"/>
      <c r="AW1996" s="67"/>
      <c r="AX1996" s="68"/>
      <c r="AY1996" s="68"/>
      <c r="AZ1996" s="69"/>
      <c r="BA1996" s="70"/>
      <c r="BB1996" s="71"/>
      <c r="BC1996" s="95"/>
      <c r="BD1996" s="41">
        <v>4</v>
      </c>
      <c r="BE1996" s="52">
        <v>44</v>
      </c>
      <c r="BF1996" s="103">
        <v>4421</v>
      </c>
      <c r="BG1996" s="275"/>
    </row>
    <row r="1997" spans="1:59" s="63" customFormat="1" ht="12.75" x14ac:dyDescent="0.2">
      <c r="A1997" s="196">
        <v>4</v>
      </c>
      <c r="B1997" s="197" t="s">
        <v>422</v>
      </c>
      <c r="C1997" s="208">
        <v>44</v>
      </c>
      <c r="D1997" s="209" t="s">
        <v>774</v>
      </c>
      <c r="E1997" s="212">
        <v>4421</v>
      </c>
      <c r="F1997" s="213" t="s">
        <v>775</v>
      </c>
      <c r="G1997" s="232"/>
      <c r="H1997" s="97"/>
      <c r="I1997" s="224"/>
      <c r="J1997" s="98"/>
      <c r="K1997" s="98"/>
      <c r="L1997" s="98"/>
      <c r="M1997" s="96"/>
      <c r="N1997" s="307"/>
      <c r="O1997" s="246"/>
      <c r="P1997" s="124"/>
      <c r="Q1997" s="99"/>
      <c r="R1997" s="99"/>
      <c r="S1997" s="99"/>
      <c r="T1997" s="99"/>
      <c r="U1997" s="99"/>
      <c r="V1997" s="99"/>
      <c r="W1997" s="99"/>
      <c r="X1997" s="99"/>
      <c r="Y1997" s="100"/>
      <c r="Z1997" s="100"/>
      <c r="AA1997" s="100"/>
      <c r="AB1997" s="99"/>
      <c r="AC1997" s="99"/>
      <c r="AD1997" s="99"/>
      <c r="AE1997" s="99"/>
      <c r="AF1997" s="99"/>
      <c r="AG1997" s="99"/>
      <c r="AH1997" s="99"/>
      <c r="AI1997" s="99"/>
      <c r="AJ1997" s="100"/>
      <c r="AK1997" s="100"/>
      <c r="AL1997" s="100"/>
      <c r="AM1997" s="99"/>
      <c r="AN1997" s="99"/>
      <c r="AO1997" s="99"/>
      <c r="AP1997" s="99"/>
      <c r="AQ1997" s="99"/>
      <c r="AR1997" s="99"/>
      <c r="AS1997" s="99"/>
      <c r="AT1997" s="99"/>
      <c r="AU1997" s="99"/>
      <c r="AV1997" s="99"/>
      <c r="AW1997" s="99"/>
      <c r="AX1997" s="100"/>
      <c r="AY1997" s="100"/>
      <c r="AZ1997" s="101"/>
      <c r="BA1997" s="102"/>
      <c r="BB1997" s="95"/>
      <c r="BC1997" s="95"/>
      <c r="BD1997" s="41">
        <v>4</v>
      </c>
      <c r="BE1997" s="52">
        <v>44</v>
      </c>
      <c r="BF1997" s="103">
        <v>4421</v>
      </c>
      <c r="BG1997" s="277"/>
    </row>
    <row r="1998" spans="1:59" x14ac:dyDescent="0.25">
      <c r="A1998" s="196">
        <v>4</v>
      </c>
      <c r="B1998" s="197" t="s">
        <v>422</v>
      </c>
      <c r="C1998" s="208">
        <v>44</v>
      </c>
      <c r="D1998" s="209" t="s">
        <v>774</v>
      </c>
      <c r="E1998" s="210">
        <v>4422</v>
      </c>
      <c r="F1998" s="211" t="s">
        <v>782</v>
      </c>
      <c r="G1998" s="235"/>
      <c r="H1998" s="145"/>
      <c r="I1998" s="221"/>
      <c r="J1998" s="57"/>
      <c r="K1998" s="57"/>
      <c r="L1998" s="57"/>
      <c r="M1998" s="144"/>
      <c r="N1998" s="324"/>
      <c r="O1998" s="325"/>
      <c r="P1998" s="146"/>
      <c r="Q1998" s="146"/>
      <c r="R1998" s="146"/>
      <c r="S1998" s="146"/>
      <c r="T1998" s="146"/>
      <c r="U1998" s="146"/>
      <c r="V1998" s="146"/>
      <c r="W1998" s="146"/>
      <c r="X1998" s="146"/>
      <c r="Y1998" s="59"/>
      <c r="Z1998" s="123"/>
      <c r="AA1998" s="123"/>
      <c r="AB1998" s="146"/>
      <c r="AC1998" s="146"/>
      <c r="AD1998" s="146"/>
      <c r="AE1998" s="146"/>
      <c r="AF1998" s="146"/>
      <c r="AG1998" s="146"/>
      <c r="AH1998" s="146"/>
      <c r="AI1998" s="146"/>
      <c r="AJ1998" s="59"/>
      <c r="AK1998" s="123"/>
      <c r="AL1998" s="123"/>
      <c r="AM1998" s="146"/>
      <c r="AN1998" s="146"/>
      <c r="AO1998" s="146"/>
      <c r="AP1998" s="146"/>
      <c r="AQ1998" s="146"/>
      <c r="AR1998" s="146"/>
      <c r="AS1998" s="146"/>
      <c r="AT1998" s="146"/>
      <c r="AU1998" s="146"/>
      <c r="AV1998" s="146"/>
      <c r="AW1998" s="58"/>
      <c r="AX1998" s="123"/>
      <c r="AY1998" s="59"/>
      <c r="AZ1998" s="147"/>
      <c r="BA1998" s="148"/>
      <c r="BB1998" s="143"/>
      <c r="BC1998" s="143"/>
      <c r="BD1998" s="41">
        <v>4</v>
      </c>
      <c r="BE1998" s="52">
        <v>44</v>
      </c>
      <c r="BF1998" s="62">
        <v>4422</v>
      </c>
      <c r="BG1998" s="284"/>
    </row>
    <row r="1999" spans="1:59" s="63" customFormat="1" ht="12.75" x14ac:dyDescent="0.2">
      <c r="A1999" s="196">
        <v>4</v>
      </c>
      <c r="B1999" s="197" t="s">
        <v>422</v>
      </c>
      <c r="C1999" s="208">
        <v>44</v>
      </c>
      <c r="D1999" s="209" t="s">
        <v>774</v>
      </c>
      <c r="E1999" s="210">
        <v>4422</v>
      </c>
      <c r="F1999" s="211" t="s">
        <v>782</v>
      </c>
      <c r="G1999" s="230"/>
      <c r="H1999" s="56"/>
      <c r="I1999" s="221"/>
      <c r="J1999" s="57"/>
      <c r="K1999" s="57"/>
      <c r="L1999" s="57"/>
      <c r="M1999" s="55"/>
      <c r="N1999" s="303"/>
      <c r="O1999" s="245"/>
      <c r="P1999" s="122"/>
      <c r="Q1999" s="58"/>
      <c r="R1999" s="58"/>
      <c r="S1999" s="58"/>
      <c r="T1999" s="58"/>
      <c r="U1999" s="58"/>
      <c r="V1999" s="58"/>
      <c r="W1999" s="58"/>
      <c r="X1999" s="58"/>
      <c r="Y1999" s="59"/>
      <c r="Z1999" s="59"/>
      <c r="AA1999" s="59"/>
      <c r="AB1999" s="58"/>
      <c r="AC1999" s="58"/>
      <c r="AD1999" s="58"/>
      <c r="AE1999" s="58"/>
      <c r="AF1999" s="58"/>
      <c r="AG1999" s="58"/>
      <c r="AH1999" s="58"/>
      <c r="AI1999" s="58"/>
      <c r="AJ1999" s="59"/>
      <c r="AK1999" s="59"/>
      <c r="AL1999" s="59"/>
      <c r="AM1999" s="58"/>
      <c r="AN1999" s="58"/>
      <c r="AO1999" s="58"/>
      <c r="AP1999" s="58"/>
      <c r="AQ1999" s="58"/>
      <c r="AR1999" s="58"/>
      <c r="AS1999" s="58"/>
      <c r="AT1999" s="58"/>
      <c r="AU1999" s="58"/>
      <c r="AV1999" s="58"/>
      <c r="AW1999" s="58"/>
      <c r="AX1999" s="59"/>
      <c r="AY1999" s="59"/>
      <c r="AZ1999" s="60"/>
      <c r="BA1999" s="61"/>
      <c r="BB1999" s="54"/>
      <c r="BC1999" s="54"/>
      <c r="BD1999" s="41">
        <v>4</v>
      </c>
      <c r="BE1999" s="52">
        <v>44</v>
      </c>
      <c r="BF1999" s="62">
        <v>4422</v>
      </c>
      <c r="BG1999" s="274"/>
    </row>
    <row r="2000" spans="1:59" s="63" customFormat="1" ht="12.75" x14ac:dyDescent="0.2">
      <c r="A2000" s="196">
        <v>4</v>
      </c>
      <c r="B2000" s="197" t="s">
        <v>422</v>
      </c>
      <c r="C2000" s="208">
        <v>44</v>
      </c>
      <c r="D2000" s="209" t="s">
        <v>774</v>
      </c>
      <c r="E2000" s="210">
        <v>4422</v>
      </c>
      <c r="F2000" s="211" t="s">
        <v>782</v>
      </c>
      <c r="G2000" s="231" t="s">
        <v>783</v>
      </c>
      <c r="H2000" s="65"/>
      <c r="I2000" s="222"/>
      <c r="J2000" s="66"/>
      <c r="K2000" s="66"/>
      <c r="L2000" s="66"/>
      <c r="M2000" s="64"/>
      <c r="N2000" s="308"/>
      <c r="O2000" s="309"/>
      <c r="P2000" s="127"/>
      <c r="Q2000" s="67"/>
      <c r="R2000" s="67"/>
      <c r="S2000" s="67"/>
      <c r="T2000" s="67"/>
      <c r="U2000" s="67"/>
      <c r="V2000" s="67"/>
      <c r="W2000" s="67"/>
      <c r="X2000" s="67"/>
      <c r="Y2000" s="68"/>
      <c r="Z2000" s="68"/>
      <c r="AA2000" s="68"/>
      <c r="AB2000" s="67"/>
      <c r="AC2000" s="67"/>
      <c r="AD2000" s="67"/>
      <c r="AE2000" s="67"/>
      <c r="AF2000" s="67"/>
      <c r="AG2000" s="67"/>
      <c r="AH2000" s="67"/>
      <c r="AI2000" s="67"/>
      <c r="AJ2000" s="68"/>
      <c r="AK2000" s="68"/>
      <c r="AL2000" s="68"/>
      <c r="AM2000" s="67"/>
      <c r="AN2000" s="67"/>
      <c r="AO2000" s="67"/>
      <c r="AP2000" s="67"/>
      <c r="AQ2000" s="67"/>
      <c r="AR2000" s="67"/>
      <c r="AS2000" s="67"/>
      <c r="AT2000" s="67"/>
      <c r="AU2000" s="67"/>
      <c r="AV2000" s="67"/>
      <c r="AW2000" s="67"/>
      <c r="AX2000" s="68"/>
      <c r="AY2000" s="68"/>
      <c r="AZ2000" s="69"/>
      <c r="BA2000" s="70"/>
      <c r="BB2000" s="71"/>
      <c r="BC2000" s="54"/>
      <c r="BD2000" s="41">
        <v>4</v>
      </c>
      <c r="BE2000" s="52">
        <v>44</v>
      </c>
      <c r="BF2000" s="62">
        <v>4422</v>
      </c>
      <c r="BG2000" s="275"/>
    </row>
    <row r="2001" spans="1:59" s="63" customFormat="1" ht="12.75" x14ac:dyDescent="0.2">
      <c r="A2001" s="196">
        <v>4</v>
      </c>
      <c r="B2001" s="197" t="s">
        <v>422</v>
      </c>
      <c r="C2001" s="208">
        <v>44</v>
      </c>
      <c r="D2001" s="209" t="s">
        <v>774</v>
      </c>
      <c r="E2001" s="210">
        <v>4422</v>
      </c>
      <c r="F2001" s="211" t="s">
        <v>782</v>
      </c>
      <c r="G2001" s="231" t="s">
        <v>783</v>
      </c>
      <c r="H2001" s="72" t="s">
        <v>47</v>
      </c>
      <c r="I2001" s="223"/>
      <c r="J2001" s="73"/>
      <c r="K2001" s="73"/>
      <c r="L2001" s="73"/>
      <c r="M2001" s="74"/>
      <c r="N2001" s="247"/>
      <c r="O2001" s="306"/>
      <c r="P2001" s="105"/>
      <c r="Q2001" s="75"/>
      <c r="R2001" s="75"/>
      <c r="S2001" s="75"/>
      <c r="T2001" s="75"/>
      <c r="U2001" s="75"/>
      <c r="V2001" s="75"/>
      <c r="W2001" s="75"/>
      <c r="X2001" s="75"/>
      <c r="Y2001" s="76">
        <f>IF(ISNUMBER(VLOOKUP(Y2003,P$7:W$7,MATCH(Y2003,P$7:W$7))),VLOOKUP(Y2003,P$7:W$7,MATCH(Y2003,P$7:W$7)),IF(N2005=0,"No Data",IF(Y2003&gt;0,"&lt;100",0)))</f>
        <v>25000</v>
      </c>
      <c r="Z2001" s="77">
        <f>IF(ISNUMBER(VLOOKUP(Z2005,P$7:W$7,MATCH(Z2005,P$7:W$7))),VLOOKUP(Z2005,P$7:W$7,MATCH(Z2005,P$7:W$7)),IF(N2005=0,"No Data",IF(Z2005&gt;0,"&lt;100",0)))</f>
        <v>25000</v>
      </c>
      <c r="AA2001" s="106">
        <f>IF(ISNUMBER(Z2001),Z2001,0)</f>
        <v>25000</v>
      </c>
      <c r="AB2001" s="75"/>
      <c r="AC2001" s="75"/>
      <c r="AD2001" s="75"/>
      <c r="AE2001" s="75"/>
      <c r="AF2001" s="75"/>
      <c r="AG2001" s="75"/>
      <c r="AH2001" s="75"/>
      <c r="AI2001" s="75"/>
      <c r="AJ2001" s="76">
        <f>IF(ISNUMBER(VLOOKUP(AJ2003,AB$7:AH$7,MATCH(AJ2003,AB$7:AH$7))),VLOOKUP(AJ2003,AB$7:AH$7,MATCH(AJ2003,AB$7:AH$7)),IF(N2005=0,"No Data",IF(AJ2003&gt;0,"&lt;50",0)))</f>
        <v>0</v>
      </c>
      <c r="AK2001" s="77">
        <f>IF(ISNUMBER(VLOOKUP(AK2005,AB$7:AH$7,MATCH(AK2005,AB$7:AH$7))),VLOOKUP(AK2005,AB$7:AH$7,MATCH(AK2005,AB$7:AH$7)),IF(N2005=0,"No Data",IF(AK2005&gt;0,"&lt;50",0)))</f>
        <v>0</v>
      </c>
      <c r="AL2001" s="106">
        <f>IF(ISNUMBER(AK2001),AK2001,0)</f>
        <v>0</v>
      </c>
      <c r="AM2001" s="75"/>
      <c r="AN2001" s="75"/>
      <c r="AO2001" s="75"/>
      <c r="AP2001" s="75"/>
      <c r="AQ2001" s="75"/>
      <c r="AR2001" s="75"/>
      <c r="AS2001" s="75"/>
      <c r="AT2001" s="75"/>
      <c r="AU2001" s="75"/>
      <c r="AV2001" s="75"/>
      <c r="AW2001" s="76">
        <f>IF(ISNUMBER(VLOOKUP(AW2003,AM$7:AU$7,MATCH(AW2003,AM$7:AU$7))),VLOOKUP(AW2003,AM$7:AU$7,MATCH(AW2003,AM$7:AU$7)),IF(N2005=0,"No Data",IF(AW2003&gt;0,"&lt;10",0)))</f>
        <v>100</v>
      </c>
      <c r="AX2001" s="77">
        <f>IF(ISNUMBER(VLOOKUP(AX2005,AM$7:AU$7,MATCH(AX2005,AM$7:AU$7))),VLOOKUP(AX2005,AM$7:AU$7,MATCH(AX2005,AM$7:AU$7)),IF(N2005=0,"No Data",IF(AX2005&gt;0,"&lt;10",0)))</f>
        <v>100</v>
      </c>
      <c r="AY2001" s="106">
        <f>IF(ISNUMBER(AX2001),AX2001,0)</f>
        <v>100</v>
      </c>
      <c r="AZ2001" s="79"/>
      <c r="BA2001" s="80"/>
      <c r="BB2001" s="71"/>
      <c r="BC2001" s="54"/>
      <c r="BD2001" s="41">
        <v>4</v>
      </c>
      <c r="BE2001" s="52">
        <v>44</v>
      </c>
      <c r="BF2001" s="62">
        <v>4422</v>
      </c>
      <c r="BG2001" s="276" t="s">
        <v>47</v>
      </c>
    </row>
    <row r="2002" spans="1:59" s="63" customFormat="1" ht="12.75" x14ac:dyDescent="0.2">
      <c r="A2002" s="196">
        <v>4</v>
      </c>
      <c r="B2002" s="197" t="s">
        <v>422</v>
      </c>
      <c r="C2002" s="208">
        <v>44</v>
      </c>
      <c r="D2002" s="209" t="s">
        <v>774</v>
      </c>
      <c r="E2002" s="210">
        <v>4422</v>
      </c>
      <c r="F2002" s="211" t="s">
        <v>782</v>
      </c>
      <c r="G2002" s="231" t="s">
        <v>783</v>
      </c>
      <c r="H2002" s="81" t="s">
        <v>48</v>
      </c>
      <c r="I2002" s="223"/>
      <c r="J2002" s="73"/>
      <c r="K2002" s="73"/>
      <c r="L2002" s="73"/>
      <c r="M2002" s="74"/>
      <c r="N2002" s="247"/>
      <c r="O2002" s="306"/>
      <c r="P2002" s="105"/>
      <c r="Q2002" s="75"/>
      <c r="R2002" s="75"/>
      <c r="S2002" s="75"/>
      <c r="T2002" s="75"/>
      <c r="U2002" s="75"/>
      <c r="V2002" s="75"/>
      <c r="W2002" s="75"/>
      <c r="X2002" s="75"/>
      <c r="Y2002" s="82">
        <f>MIN(X2006:X2012)</f>
        <v>25000</v>
      </c>
      <c r="Z2002" s="83"/>
      <c r="AA2002" s="83"/>
      <c r="AB2002" s="75"/>
      <c r="AC2002" s="75"/>
      <c r="AD2002" s="75"/>
      <c r="AE2002" s="75"/>
      <c r="AF2002" s="75"/>
      <c r="AG2002" s="75"/>
      <c r="AH2002" s="75"/>
      <c r="AI2002" s="75"/>
      <c r="AJ2002" s="82">
        <f>MIN(AI2006:AI2012)</f>
        <v>0</v>
      </c>
      <c r="AK2002" s="83"/>
      <c r="AL2002" s="83"/>
      <c r="AM2002" s="75"/>
      <c r="AN2002" s="75"/>
      <c r="AO2002" s="75"/>
      <c r="AP2002" s="75"/>
      <c r="AQ2002" s="75"/>
      <c r="AR2002" s="75"/>
      <c r="AS2002" s="75"/>
      <c r="AT2002" s="75"/>
      <c r="AU2002" s="75"/>
      <c r="AV2002" s="75"/>
      <c r="AW2002" s="82">
        <f>MIN(AV2006:AV2012)</f>
        <v>100</v>
      </c>
      <c r="AX2002" s="83"/>
      <c r="AY2002" s="83"/>
      <c r="AZ2002" s="79"/>
      <c r="BA2002" s="80"/>
      <c r="BB2002" s="71"/>
      <c r="BC2002" s="54"/>
      <c r="BD2002" s="41">
        <v>4</v>
      </c>
      <c r="BE2002" s="52">
        <v>44</v>
      </c>
      <c r="BF2002" s="62">
        <v>4422</v>
      </c>
      <c r="BG2002" s="278" t="s">
        <v>48</v>
      </c>
    </row>
    <row r="2003" spans="1:59" s="63" customFormat="1" ht="12.75" x14ac:dyDescent="0.2">
      <c r="A2003" s="196">
        <v>4</v>
      </c>
      <c r="B2003" s="197" t="s">
        <v>422</v>
      </c>
      <c r="C2003" s="208">
        <v>44</v>
      </c>
      <c r="D2003" s="209" t="s">
        <v>774</v>
      </c>
      <c r="E2003" s="210">
        <v>4422</v>
      </c>
      <c r="F2003" s="211" t="s">
        <v>782</v>
      </c>
      <c r="G2003" s="231" t="s">
        <v>783</v>
      </c>
      <c r="H2003" s="81" t="s">
        <v>49</v>
      </c>
      <c r="I2003" s="223"/>
      <c r="J2003" s="73"/>
      <c r="K2003" s="73"/>
      <c r="L2003" s="73"/>
      <c r="M2003" s="74"/>
      <c r="N2003" s="247"/>
      <c r="O2003" s="306"/>
      <c r="P2003" s="105"/>
      <c r="Q2003" s="75"/>
      <c r="R2003" s="75"/>
      <c r="S2003" s="75"/>
      <c r="T2003" s="75"/>
      <c r="U2003" s="75"/>
      <c r="V2003" s="75"/>
      <c r="W2003" s="75"/>
      <c r="X2003" s="75"/>
      <c r="Y2003" s="84">
        <f>IF(ISNUMBER(AVERAGE(X2006:X2012)),AVERAGE(X2006:X2012),0)</f>
        <v>25000</v>
      </c>
      <c r="Z2003" s="83"/>
      <c r="AA2003" s="83"/>
      <c r="AB2003" s="75"/>
      <c r="AC2003" s="75"/>
      <c r="AD2003" s="75"/>
      <c r="AE2003" s="75"/>
      <c r="AF2003" s="75"/>
      <c r="AG2003" s="75"/>
      <c r="AH2003" s="75"/>
      <c r="AI2003" s="75"/>
      <c r="AJ2003" s="84">
        <f>IF(ISNUMBER(AVERAGE(AI2006:AI2012)),AVERAGE(AI2006:AI2012),0)</f>
        <v>0</v>
      </c>
      <c r="AK2003" s="83"/>
      <c r="AL2003" s="83"/>
      <c r="AM2003" s="75"/>
      <c r="AN2003" s="75"/>
      <c r="AO2003" s="75"/>
      <c r="AP2003" s="75"/>
      <c r="AQ2003" s="75"/>
      <c r="AR2003" s="75"/>
      <c r="AS2003" s="75"/>
      <c r="AT2003" s="75"/>
      <c r="AU2003" s="75"/>
      <c r="AV2003" s="75"/>
      <c r="AW2003" s="84">
        <f>IF(ISNUMBER(AVERAGE(AV2006:AV2012)),AVERAGE(AV2006:AV2012),0)</f>
        <v>100</v>
      </c>
      <c r="AX2003" s="83"/>
      <c r="AY2003" s="83"/>
      <c r="AZ2003" s="79"/>
      <c r="BA2003" s="80"/>
      <c r="BB2003" s="71"/>
      <c r="BC2003" s="54"/>
      <c r="BD2003" s="41">
        <v>4</v>
      </c>
      <c r="BE2003" s="52">
        <v>44</v>
      </c>
      <c r="BF2003" s="62">
        <v>4422</v>
      </c>
      <c r="BG2003" s="278" t="s">
        <v>49</v>
      </c>
    </row>
    <row r="2004" spans="1:59" s="63" customFormat="1" ht="12.75" x14ac:dyDescent="0.2">
      <c r="A2004" s="196">
        <v>4</v>
      </c>
      <c r="B2004" s="197" t="s">
        <v>422</v>
      </c>
      <c r="C2004" s="208">
        <v>44</v>
      </c>
      <c r="D2004" s="209" t="s">
        <v>774</v>
      </c>
      <c r="E2004" s="210">
        <v>4422</v>
      </c>
      <c r="F2004" s="211" t="s">
        <v>782</v>
      </c>
      <c r="G2004" s="231" t="s">
        <v>783</v>
      </c>
      <c r="H2004" s="81" t="s">
        <v>50</v>
      </c>
      <c r="I2004" s="223"/>
      <c r="J2004" s="73"/>
      <c r="K2004" s="73"/>
      <c r="L2004" s="73"/>
      <c r="M2004" s="74"/>
      <c r="N2004" s="247"/>
      <c r="O2004" s="306"/>
      <c r="P2004" s="105"/>
      <c r="Q2004" s="75"/>
      <c r="R2004" s="75"/>
      <c r="S2004" s="75"/>
      <c r="T2004" s="75"/>
      <c r="U2004" s="75"/>
      <c r="V2004" s="75"/>
      <c r="W2004" s="75"/>
      <c r="X2004" s="75"/>
      <c r="Y2004" s="84">
        <f>MAX(X2006:X2012)</f>
        <v>25000</v>
      </c>
      <c r="Z2004" s="83"/>
      <c r="AA2004" s="83"/>
      <c r="AB2004" s="75"/>
      <c r="AC2004" s="75"/>
      <c r="AD2004" s="75"/>
      <c r="AE2004" s="75"/>
      <c r="AF2004" s="75"/>
      <c r="AG2004" s="75"/>
      <c r="AH2004" s="75"/>
      <c r="AI2004" s="75"/>
      <c r="AJ2004" s="84">
        <f>MAX(AI2006:AI2012)</f>
        <v>0</v>
      </c>
      <c r="AK2004" s="83"/>
      <c r="AL2004" s="83"/>
      <c r="AM2004" s="75"/>
      <c r="AN2004" s="75"/>
      <c r="AO2004" s="75"/>
      <c r="AP2004" s="75"/>
      <c r="AQ2004" s="75"/>
      <c r="AR2004" s="75"/>
      <c r="AS2004" s="75"/>
      <c r="AT2004" s="75"/>
      <c r="AU2004" s="75"/>
      <c r="AV2004" s="75"/>
      <c r="AW2004" s="84">
        <f>MAX(AV2006:AV2012)</f>
        <v>100</v>
      </c>
      <c r="AX2004" s="83"/>
      <c r="AY2004" s="83"/>
      <c r="AZ2004" s="79"/>
      <c r="BA2004" s="80"/>
      <c r="BB2004" s="71"/>
      <c r="BC2004" s="54"/>
      <c r="BD2004" s="41">
        <v>4</v>
      </c>
      <c r="BE2004" s="52">
        <v>44</v>
      </c>
      <c r="BF2004" s="62">
        <v>4422</v>
      </c>
      <c r="BG2004" s="278" t="s">
        <v>50</v>
      </c>
    </row>
    <row r="2005" spans="1:59" s="63" customFormat="1" ht="12.75" x14ac:dyDescent="0.2">
      <c r="A2005" s="196">
        <v>4</v>
      </c>
      <c r="B2005" s="197" t="s">
        <v>422</v>
      </c>
      <c r="C2005" s="208">
        <v>44</v>
      </c>
      <c r="D2005" s="209" t="s">
        <v>774</v>
      </c>
      <c r="E2005" s="210">
        <v>4422</v>
      </c>
      <c r="F2005" s="211" t="s">
        <v>782</v>
      </c>
      <c r="G2005" s="231" t="s">
        <v>783</v>
      </c>
      <c r="H2005" s="85" t="s">
        <v>51</v>
      </c>
      <c r="I2005" s="223"/>
      <c r="J2005" s="73"/>
      <c r="K2005" s="73"/>
      <c r="L2005" s="73"/>
      <c r="M2005" s="74"/>
      <c r="N2005" s="248">
        <f>SUM(N2006:N2024)</f>
        <v>10</v>
      </c>
      <c r="O2005" s="293">
        <f>SUM(O2006:O2024)</f>
        <v>1</v>
      </c>
      <c r="P2005" s="292"/>
      <c r="Q2005" s="87"/>
      <c r="R2005" s="87"/>
      <c r="S2005" s="87"/>
      <c r="T2005" s="87"/>
      <c r="U2005" s="87"/>
      <c r="V2005" s="87"/>
      <c r="W2005" s="87"/>
      <c r="X2005" s="87"/>
      <c r="Y2005" s="88"/>
      <c r="Z2005" s="86">
        <f>SUM(Z2006:Z2024)</f>
        <v>25000</v>
      </c>
      <c r="AA2005" s="88"/>
      <c r="AB2005" s="87"/>
      <c r="AC2005" s="87"/>
      <c r="AD2005" s="87"/>
      <c r="AE2005" s="87"/>
      <c r="AF2005" s="87"/>
      <c r="AG2005" s="87"/>
      <c r="AH2005" s="87"/>
      <c r="AI2005" s="87"/>
      <c r="AJ2005" s="88"/>
      <c r="AK2005" s="86">
        <f>SUM(AK2006:AK2024)</f>
        <v>0</v>
      </c>
      <c r="AL2005" s="88"/>
      <c r="AM2005" s="87"/>
      <c r="AN2005" s="87"/>
      <c r="AO2005" s="87"/>
      <c r="AP2005" s="87"/>
      <c r="AQ2005" s="87"/>
      <c r="AR2005" s="87"/>
      <c r="AS2005" s="87"/>
      <c r="AT2005" s="87"/>
      <c r="AU2005" s="87"/>
      <c r="AV2005" s="87"/>
      <c r="AW2005" s="112"/>
      <c r="AX2005" s="86">
        <f>SUM(AX2006:AX2024)</f>
        <v>100</v>
      </c>
      <c r="AY2005" s="88"/>
      <c r="AZ2005" s="79"/>
      <c r="BA2005" s="80"/>
      <c r="BB2005" s="71"/>
      <c r="BC2005" s="54"/>
      <c r="BD2005" s="41">
        <v>4</v>
      </c>
      <c r="BE2005" s="52">
        <v>44</v>
      </c>
      <c r="BF2005" s="62">
        <v>4422</v>
      </c>
      <c r="BG2005" s="279" t="s">
        <v>51</v>
      </c>
    </row>
    <row r="2006" spans="1:59" s="63" customFormat="1" ht="12.75" x14ac:dyDescent="0.2">
      <c r="A2006" s="196">
        <v>4</v>
      </c>
      <c r="B2006" s="197" t="s">
        <v>422</v>
      </c>
      <c r="C2006" s="208">
        <v>44</v>
      </c>
      <c r="D2006" s="209" t="s">
        <v>774</v>
      </c>
      <c r="E2006" s="210">
        <v>4422</v>
      </c>
      <c r="F2006" s="211" t="s">
        <v>782</v>
      </c>
      <c r="G2006" s="231" t="s">
        <v>783</v>
      </c>
      <c r="H2006" s="89" t="s">
        <v>52</v>
      </c>
      <c r="I2006" s="90" t="s">
        <v>457</v>
      </c>
      <c r="J2006" s="90" t="s">
        <v>784</v>
      </c>
      <c r="K2006" s="90" t="s">
        <v>459</v>
      </c>
      <c r="L2006" s="90" t="s">
        <v>460</v>
      </c>
      <c r="M2006" s="91"/>
      <c r="N2006" s="312">
        <v>2</v>
      </c>
      <c r="O2006" s="313">
        <f>N2006/N$2005</f>
        <v>0.2</v>
      </c>
      <c r="P2006" s="104"/>
      <c r="Q2006" s="92"/>
      <c r="R2006" s="92"/>
      <c r="S2006" s="92"/>
      <c r="T2006" s="92"/>
      <c r="U2006" s="92"/>
      <c r="V2006" s="92"/>
      <c r="W2006" s="92">
        <v>1</v>
      </c>
      <c r="X2006" s="109">
        <f t="shared" ref="X2006:X2012" si="260">P2006*P$7+Q2006*Q$7+R2006*R$7+S2006*S$7+T2006*T$7+U2006*U$7+V2006*V$7+W2006*W$7</f>
        <v>25000</v>
      </c>
      <c r="Y2006" s="83"/>
      <c r="Z2006" s="110">
        <f t="shared" ref="Z2006:Z2012" si="261">X2006*$O2006</f>
        <v>5000</v>
      </c>
      <c r="AA2006" s="111"/>
      <c r="AB2006" s="92"/>
      <c r="AC2006" s="92"/>
      <c r="AD2006" s="92"/>
      <c r="AE2006" s="92"/>
      <c r="AF2006" s="92"/>
      <c r="AG2006" s="92"/>
      <c r="AH2006" s="92"/>
      <c r="AI2006" s="109">
        <f t="shared" ref="AI2006:AI2012" si="262">AB2006*AB$7+AC2006*AC$7+AD2006*AD$7+AE2006*AE$7+AF2006*AF$7+AG2006*AG$7+AH2006*AH$7</f>
        <v>0</v>
      </c>
      <c r="AJ2006" s="83"/>
      <c r="AK2006" s="110">
        <f t="shared" ref="AK2006:AK2012" si="263">AI2006*$O2006</f>
        <v>0</v>
      </c>
      <c r="AL2006" s="111"/>
      <c r="AM2006" s="92"/>
      <c r="AN2006" s="92"/>
      <c r="AO2006" s="92"/>
      <c r="AP2006" s="92">
        <v>1</v>
      </c>
      <c r="AQ2006" s="92"/>
      <c r="AR2006" s="92"/>
      <c r="AS2006" s="92"/>
      <c r="AT2006" s="92"/>
      <c r="AU2006" s="92"/>
      <c r="AV2006" s="109">
        <f t="shared" ref="AV2006:AV2012" si="264">AM2006*AM$7+AN2006*AN$7+AO2006*AO$7+AP2006*AP$7+AQ2006*AQ$7+AR2006*AR$7+AS2006*AS$7+AT2006*AT$7+AU2006*AU$7</f>
        <v>100</v>
      </c>
      <c r="AW2006" s="75"/>
      <c r="AX2006" s="110">
        <f t="shared" ref="AX2006:AX2012" si="265">AV2006*$O2006</f>
        <v>20</v>
      </c>
      <c r="AY2006" s="111"/>
      <c r="AZ2006" s="93"/>
      <c r="BA2006" s="94" t="s">
        <v>105</v>
      </c>
      <c r="BB2006" s="71"/>
      <c r="BC2006" s="54"/>
      <c r="BD2006" s="41">
        <v>4</v>
      </c>
      <c r="BE2006" s="52">
        <v>44</v>
      </c>
      <c r="BF2006" s="62">
        <v>4422</v>
      </c>
      <c r="BG2006" s="280" t="s">
        <v>52</v>
      </c>
    </row>
    <row r="2007" spans="1:59" s="63" customFormat="1" ht="12.75" x14ac:dyDescent="0.2">
      <c r="A2007" s="196">
        <v>4</v>
      </c>
      <c r="B2007" s="197" t="s">
        <v>422</v>
      </c>
      <c r="C2007" s="208">
        <v>44</v>
      </c>
      <c r="D2007" s="209" t="s">
        <v>774</v>
      </c>
      <c r="E2007" s="210">
        <v>4422</v>
      </c>
      <c r="F2007" s="211" t="s">
        <v>782</v>
      </c>
      <c r="G2007" s="231" t="s">
        <v>783</v>
      </c>
      <c r="H2007" s="89"/>
      <c r="I2007" s="90" t="s">
        <v>160</v>
      </c>
      <c r="J2007" s="90" t="s">
        <v>784</v>
      </c>
      <c r="K2007" s="90" t="s">
        <v>459</v>
      </c>
      <c r="L2007" s="90" t="s">
        <v>69</v>
      </c>
      <c r="M2007" s="91"/>
      <c r="N2007" s="312">
        <v>2</v>
      </c>
      <c r="O2007" s="313">
        <f t="shared" ref="O2007:O2012" si="266">N2007/N$2005</f>
        <v>0.2</v>
      </c>
      <c r="P2007" s="104"/>
      <c r="Q2007" s="92"/>
      <c r="R2007" s="92"/>
      <c r="S2007" s="92"/>
      <c r="T2007" s="92"/>
      <c r="U2007" s="92"/>
      <c r="V2007" s="92"/>
      <c r="W2007" s="92">
        <v>1</v>
      </c>
      <c r="X2007" s="109">
        <f t="shared" si="260"/>
        <v>25000</v>
      </c>
      <c r="Y2007" s="83"/>
      <c r="Z2007" s="110">
        <f t="shared" si="261"/>
        <v>5000</v>
      </c>
      <c r="AA2007" s="111"/>
      <c r="AB2007" s="92"/>
      <c r="AC2007" s="92"/>
      <c r="AD2007" s="92"/>
      <c r="AE2007" s="92"/>
      <c r="AF2007" s="92"/>
      <c r="AG2007" s="92"/>
      <c r="AH2007" s="92"/>
      <c r="AI2007" s="109">
        <f t="shared" si="262"/>
        <v>0</v>
      </c>
      <c r="AJ2007" s="83"/>
      <c r="AK2007" s="110">
        <f t="shared" si="263"/>
        <v>0</v>
      </c>
      <c r="AL2007" s="111"/>
      <c r="AM2007" s="92"/>
      <c r="AN2007" s="92"/>
      <c r="AO2007" s="92"/>
      <c r="AP2007" s="92">
        <v>1</v>
      </c>
      <c r="AQ2007" s="92"/>
      <c r="AR2007" s="92"/>
      <c r="AS2007" s="92"/>
      <c r="AT2007" s="92"/>
      <c r="AU2007" s="92"/>
      <c r="AV2007" s="109">
        <f t="shared" si="264"/>
        <v>100</v>
      </c>
      <c r="AW2007" s="75"/>
      <c r="AX2007" s="110">
        <f t="shared" si="265"/>
        <v>20</v>
      </c>
      <c r="AY2007" s="111"/>
      <c r="AZ2007" s="93"/>
      <c r="BA2007" s="94" t="s">
        <v>105</v>
      </c>
      <c r="BB2007" s="71"/>
      <c r="BC2007" s="54"/>
      <c r="BD2007" s="41">
        <v>4</v>
      </c>
      <c r="BE2007" s="52">
        <v>44</v>
      </c>
      <c r="BF2007" s="62">
        <v>4422</v>
      </c>
      <c r="BG2007" s="280" t="s">
        <v>52</v>
      </c>
    </row>
    <row r="2008" spans="1:59" s="63" customFormat="1" ht="12.75" x14ac:dyDescent="0.2">
      <c r="A2008" s="196">
        <v>4</v>
      </c>
      <c r="B2008" s="197" t="s">
        <v>422</v>
      </c>
      <c r="C2008" s="208">
        <v>44</v>
      </c>
      <c r="D2008" s="209" t="s">
        <v>774</v>
      </c>
      <c r="E2008" s="210">
        <v>4422</v>
      </c>
      <c r="F2008" s="211" t="s">
        <v>782</v>
      </c>
      <c r="G2008" s="231" t="s">
        <v>783</v>
      </c>
      <c r="H2008" s="89"/>
      <c r="I2008" s="90" t="s">
        <v>440</v>
      </c>
      <c r="J2008" s="90" t="s">
        <v>785</v>
      </c>
      <c r="K2008" s="90" t="s">
        <v>73</v>
      </c>
      <c r="L2008" s="90" t="s">
        <v>69</v>
      </c>
      <c r="M2008" s="91"/>
      <c r="N2008" s="312">
        <v>2</v>
      </c>
      <c r="O2008" s="313">
        <f t="shared" si="266"/>
        <v>0.2</v>
      </c>
      <c r="P2008" s="104"/>
      <c r="Q2008" s="92"/>
      <c r="R2008" s="92"/>
      <c r="S2008" s="92"/>
      <c r="T2008" s="92"/>
      <c r="U2008" s="92"/>
      <c r="V2008" s="92"/>
      <c r="W2008" s="92">
        <v>1</v>
      </c>
      <c r="X2008" s="109">
        <f t="shared" si="260"/>
        <v>25000</v>
      </c>
      <c r="Y2008" s="83"/>
      <c r="Z2008" s="110">
        <f t="shared" si="261"/>
        <v>5000</v>
      </c>
      <c r="AA2008" s="111"/>
      <c r="AB2008" s="92"/>
      <c r="AC2008" s="92"/>
      <c r="AD2008" s="92"/>
      <c r="AE2008" s="92"/>
      <c r="AF2008" s="92"/>
      <c r="AG2008" s="92"/>
      <c r="AH2008" s="92"/>
      <c r="AI2008" s="109">
        <f t="shared" si="262"/>
        <v>0</v>
      </c>
      <c r="AJ2008" s="83"/>
      <c r="AK2008" s="110">
        <f t="shared" si="263"/>
        <v>0</v>
      </c>
      <c r="AL2008" s="111"/>
      <c r="AM2008" s="92"/>
      <c r="AN2008" s="92"/>
      <c r="AO2008" s="92"/>
      <c r="AP2008" s="92">
        <v>1</v>
      </c>
      <c r="AQ2008" s="92"/>
      <c r="AR2008" s="92"/>
      <c r="AS2008" s="92"/>
      <c r="AT2008" s="92"/>
      <c r="AU2008" s="92"/>
      <c r="AV2008" s="109">
        <f t="shared" si="264"/>
        <v>100</v>
      </c>
      <c r="AW2008" s="75"/>
      <c r="AX2008" s="110">
        <f t="shared" si="265"/>
        <v>20</v>
      </c>
      <c r="AY2008" s="111"/>
      <c r="AZ2008" s="93"/>
      <c r="BA2008" s="94" t="s">
        <v>105</v>
      </c>
      <c r="BB2008" s="71"/>
      <c r="BC2008" s="54"/>
      <c r="BD2008" s="41">
        <v>4</v>
      </c>
      <c r="BE2008" s="52">
        <v>44</v>
      </c>
      <c r="BF2008" s="62">
        <v>4422</v>
      </c>
      <c r="BG2008" s="280" t="s">
        <v>52</v>
      </c>
    </row>
    <row r="2009" spans="1:59" s="63" customFormat="1" ht="12.75" x14ac:dyDescent="0.2">
      <c r="A2009" s="196">
        <v>4</v>
      </c>
      <c r="B2009" s="197" t="s">
        <v>422</v>
      </c>
      <c r="C2009" s="208">
        <v>44</v>
      </c>
      <c r="D2009" s="209" t="s">
        <v>774</v>
      </c>
      <c r="E2009" s="210">
        <v>4422</v>
      </c>
      <c r="F2009" s="211" t="s">
        <v>782</v>
      </c>
      <c r="G2009" s="231" t="s">
        <v>783</v>
      </c>
      <c r="H2009" s="89"/>
      <c r="I2009" s="90" t="s">
        <v>96</v>
      </c>
      <c r="J2009" s="90"/>
      <c r="K2009" s="90" t="s">
        <v>73</v>
      </c>
      <c r="L2009" s="90" t="s">
        <v>95</v>
      </c>
      <c r="M2009" s="91"/>
      <c r="N2009" s="312">
        <v>1</v>
      </c>
      <c r="O2009" s="313">
        <f t="shared" si="266"/>
        <v>0.1</v>
      </c>
      <c r="P2009" s="104"/>
      <c r="Q2009" s="92"/>
      <c r="R2009" s="92"/>
      <c r="S2009" s="92"/>
      <c r="T2009" s="92"/>
      <c r="U2009" s="92"/>
      <c r="V2009" s="92"/>
      <c r="W2009" s="92">
        <v>1</v>
      </c>
      <c r="X2009" s="109">
        <f t="shared" si="260"/>
        <v>25000</v>
      </c>
      <c r="Y2009" s="83"/>
      <c r="Z2009" s="110">
        <f t="shared" si="261"/>
        <v>2500</v>
      </c>
      <c r="AA2009" s="111"/>
      <c r="AB2009" s="92"/>
      <c r="AC2009" s="92"/>
      <c r="AD2009" s="92"/>
      <c r="AE2009" s="92"/>
      <c r="AF2009" s="92"/>
      <c r="AG2009" s="92"/>
      <c r="AH2009" s="92"/>
      <c r="AI2009" s="109">
        <f t="shared" si="262"/>
        <v>0</v>
      </c>
      <c r="AJ2009" s="83"/>
      <c r="AK2009" s="110">
        <f t="shared" si="263"/>
        <v>0</v>
      </c>
      <c r="AL2009" s="111"/>
      <c r="AM2009" s="92"/>
      <c r="AN2009" s="92"/>
      <c r="AO2009" s="92"/>
      <c r="AP2009" s="92">
        <v>1</v>
      </c>
      <c r="AQ2009" s="92"/>
      <c r="AR2009" s="92"/>
      <c r="AS2009" s="92"/>
      <c r="AT2009" s="92"/>
      <c r="AU2009" s="92"/>
      <c r="AV2009" s="109">
        <f t="shared" si="264"/>
        <v>100</v>
      </c>
      <c r="AW2009" s="75"/>
      <c r="AX2009" s="110">
        <f t="shared" si="265"/>
        <v>10</v>
      </c>
      <c r="AY2009" s="111"/>
      <c r="AZ2009" s="93"/>
      <c r="BA2009" s="94" t="s">
        <v>554</v>
      </c>
      <c r="BB2009" s="71"/>
      <c r="BC2009" s="54"/>
      <c r="BD2009" s="41">
        <v>4</v>
      </c>
      <c r="BE2009" s="52">
        <v>44</v>
      </c>
      <c r="BF2009" s="62">
        <v>4422</v>
      </c>
      <c r="BG2009" s="280" t="s">
        <v>52</v>
      </c>
    </row>
    <row r="2010" spans="1:59" s="63" customFormat="1" ht="12.75" x14ac:dyDescent="0.2">
      <c r="A2010" s="196">
        <v>4</v>
      </c>
      <c r="B2010" s="197" t="s">
        <v>422</v>
      </c>
      <c r="C2010" s="208">
        <v>44</v>
      </c>
      <c r="D2010" s="209" t="s">
        <v>774</v>
      </c>
      <c r="E2010" s="210">
        <v>4422</v>
      </c>
      <c r="F2010" s="211" t="s">
        <v>782</v>
      </c>
      <c r="G2010" s="231" t="s">
        <v>783</v>
      </c>
      <c r="H2010" s="89"/>
      <c r="I2010" s="90" t="s">
        <v>449</v>
      </c>
      <c r="J2010" s="90"/>
      <c r="K2010" s="90" t="s">
        <v>237</v>
      </c>
      <c r="L2010" s="90"/>
      <c r="M2010" s="91"/>
      <c r="N2010" s="312">
        <v>1</v>
      </c>
      <c r="O2010" s="313">
        <f t="shared" si="266"/>
        <v>0.1</v>
      </c>
      <c r="P2010" s="104"/>
      <c r="Q2010" s="92"/>
      <c r="R2010" s="92"/>
      <c r="S2010" s="92"/>
      <c r="T2010" s="92"/>
      <c r="U2010" s="92"/>
      <c r="V2010" s="92"/>
      <c r="W2010" s="92">
        <v>1</v>
      </c>
      <c r="X2010" s="109">
        <f t="shared" si="260"/>
        <v>25000</v>
      </c>
      <c r="Y2010" s="83"/>
      <c r="Z2010" s="110">
        <f t="shared" si="261"/>
        <v>2500</v>
      </c>
      <c r="AA2010" s="111"/>
      <c r="AB2010" s="92"/>
      <c r="AC2010" s="92"/>
      <c r="AD2010" s="92"/>
      <c r="AE2010" s="92"/>
      <c r="AF2010" s="92"/>
      <c r="AG2010" s="92"/>
      <c r="AH2010" s="92"/>
      <c r="AI2010" s="109">
        <f t="shared" si="262"/>
        <v>0</v>
      </c>
      <c r="AJ2010" s="83"/>
      <c r="AK2010" s="110">
        <f t="shared" si="263"/>
        <v>0</v>
      </c>
      <c r="AL2010" s="111"/>
      <c r="AM2010" s="92"/>
      <c r="AN2010" s="92"/>
      <c r="AO2010" s="92"/>
      <c r="AP2010" s="92">
        <v>1</v>
      </c>
      <c r="AQ2010" s="92"/>
      <c r="AR2010" s="92"/>
      <c r="AS2010" s="92"/>
      <c r="AT2010" s="92"/>
      <c r="AU2010" s="92"/>
      <c r="AV2010" s="109">
        <f t="shared" si="264"/>
        <v>100</v>
      </c>
      <c r="AW2010" s="75"/>
      <c r="AX2010" s="110">
        <f t="shared" si="265"/>
        <v>10</v>
      </c>
      <c r="AY2010" s="111"/>
      <c r="AZ2010" s="93"/>
      <c r="BA2010" s="94" t="s">
        <v>554</v>
      </c>
      <c r="BB2010" s="71"/>
      <c r="BC2010" s="54"/>
      <c r="BD2010" s="41">
        <v>4</v>
      </c>
      <c r="BE2010" s="52">
        <v>44</v>
      </c>
      <c r="BF2010" s="62">
        <v>4422</v>
      </c>
      <c r="BG2010" s="280" t="s">
        <v>52</v>
      </c>
    </row>
    <row r="2011" spans="1:59" s="63" customFormat="1" ht="12.75" x14ac:dyDescent="0.2">
      <c r="A2011" s="196">
        <v>4</v>
      </c>
      <c r="B2011" s="197" t="s">
        <v>422</v>
      </c>
      <c r="C2011" s="208">
        <v>44</v>
      </c>
      <c r="D2011" s="209" t="s">
        <v>774</v>
      </c>
      <c r="E2011" s="210">
        <v>4422</v>
      </c>
      <c r="F2011" s="211" t="s">
        <v>782</v>
      </c>
      <c r="G2011" s="231" t="s">
        <v>783</v>
      </c>
      <c r="H2011" s="89"/>
      <c r="I2011" s="90" t="s">
        <v>786</v>
      </c>
      <c r="J2011" s="90"/>
      <c r="K2011" s="90" t="s">
        <v>73</v>
      </c>
      <c r="L2011" s="90" t="s">
        <v>69</v>
      </c>
      <c r="M2011" s="91"/>
      <c r="N2011" s="312">
        <v>1</v>
      </c>
      <c r="O2011" s="313">
        <f t="shared" si="266"/>
        <v>0.1</v>
      </c>
      <c r="P2011" s="104"/>
      <c r="Q2011" s="92"/>
      <c r="R2011" s="92"/>
      <c r="S2011" s="92"/>
      <c r="T2011" s="92"/>
      <c r="U2011" s="92"/>
      <c r="V2011" s="92"/>
      <c r="W2011" s="92">
        <v>1</v>
      </c>
      <c r="X2011" s="109">
        <f t="shared" si="260"/>
        <v>25000</v>
      </c>
      <c r="Y2011" s="83"/>
      <c r="Z2011" s="110">
        <f t="shared" si="261"/>
        <v>2500</v>
      </c>
      <c r="AA2011" s="111"/>
      <c r="AB2011" s="92"/>
      <c r="AC2011" s="92"/>
      <c r="AD2011" s="92"/>
      <c r="AE2011" s="92"/>
      <c r="AF2011" s="92"/>
      <c r="AG2011" s="92"/>
      <c r="AH2011" s="92"/>
      <c r="AI2011" s="109">
        <f t="shared" si="262"/>
        <v>0</v>
      </c>
      <c r="AJ2011" s="83"/>
      <c r="AK2011" s="110">
        <f t="shared" si="263"/>
        <v>0</v>
      </c>
      <c r="AL2011" s="111"/>
      <c r="AM2011" s="92"/>
      <c r="AN2011" s="92"/>
      <c r="AO2011" s="92"/>
      <c r="AP2011" s="92">
        <v>1</v>
      </c>
      <c r="AQ2011" s="92"/>
      <c r="AR2011" s="92"/>
      <c r="AS2011" s="92"/>
      <c r="AT2011" s="92"/>
      <c r="AU2011" s="92"/>
      <c r="AV2011" s="109">
        <f t="shared" si="264"/>
        <v>100</v>
      </c>
      <c r="AW2011" s="75"/>
      <c r="AX2011" s="110">
        <f t="shared" si="265"/>
        <v>10</v>
      </c>
      <c r="AY2011" s="111"/>
      <c r="AZ2011" s="93"/>
      <c r="BA2011" s="94" t="s">
        <v>554</v>
      </c>
      <c r="BB2011" s="71"/>
      <c r="BC2011" s="54"/>
      <c r="BD2011" s="41">
        <v>4</v>
      </c>
      <c r="BE2011" s="52">
        <v>44</v>
      </c>
      <c r="BF2011" s="62">
        <v>4422</v>
      </c>
      <c r="BG2011" s="280" t="s">
        <v>52</v>
      </c>
    </row>
    <row r="2012" spans="1:59" s="63" customFormat="1" ht="12.75" x14ac:dyDescent="0.2">
      <c r="A2012" s="196">
        <v>4</v>
      </c>
      <c r="B2012" s="197" t="s">
        <v>422</v>
      </c>
      <c r="C2012" s="208">
        <v>44</v>
      </c>
      <c r="D2012" s="209" t="s">
        <v>774</v>
      </c>
      <c r="E2012" s="210">
        <v>4422</v>
      </c>
      <c r="F2012" s="211" t="s">
        <v>782</v>
      </c>
      <c r="G2012" s="231" t="s">
        <v>783</v>
      </c>
      <c r="H2012" s="89"/>
      <c r="I2012" s="90" t="s">
        <v>444</v>
      </c>
      <c r="J2012" s="90"/>
      <c r="K2012" s="90" t="s">
        <v>545</v>
      </c>
      <c r="L2012" s="90" t="s">
        <v>787</v>
      </c>
      <c r="M2012" s="91"/>
      <c r="N2012" s="312">
        <v>1</v>
      </c>
      <c r="O2012" s="313">
        <f t="shared" si="266"/>
        <v>0.1</v>
      </c>
      <c r="P2012" s="104"/>
      <c r="Q2012" s="92"/>
      <c r="R2012" s="92"/>
      <c r="S2012" s="92"/>
      <c r="T2012" s="92"/>
      <c r="U2012" s="92"/>
      <c r="V2012" s="92"/>
      <c r="W2012" s="92">
        <v>1</v>
      </c>
      <c r="X2012" s="109">
        <f t="shared" si="260"/>
        <v>25000</v>
      </c>
      <c r="Y2012" s="83"/>
      <c r="Z2012" s="110">
        <f t="shared" si="261"/>
        <v>2500</v>
      </c>
      <c r="AA2012" s="111"/>
      <c r="AB2012" s="92"/>
      <c r="AC2012" s="92"/>
      <c r="AD2012" s="92"/>
      <c r="AE2012" s="92"/>
      <c r="AF2012" s="92"/>
      <c r="AG2012" s="92"/>
      <c r="AH2012" s="92"/>
      <c r="AI2012" s="109">
        <f t="shared" si="262"/>
        <v>0</v>
      </c>
      <c r="AJ2012" s="83"/>
      <c r="AK2012" s="110">
        <f t="shared" si="263"/>
        <v>0</v>
      </c>
      <c r="AL2012" s="111"/>
      <c r="AM2012" s="92"/>
      <c r="AN2012" s="92"/>
      <c r="AO2012" s="92"/>
      <c r="AP2012" s="92">
        <v>1</v>
      </c>
      <c r="AQ2012" s="92"/>
      <c r="AR2012" s="92"/>
      <c r="AS2012" s="92"/>
      <c r="AT2012" s="92"/>
      <c r="AU2012" s="92"/>
      <c r="AV2012" s="109">
        <f t="shared" si="264"/>
        <v>100</v>
      </c>
      <c r="AW2012" s="75"/>
      <c r="AX2012" s="110">
        <f t="shared" si="265"/>
        <v>10</v>
      </c>
      <c r="AY2012" s="111"/>
      <c r="AZ2012" s="93"/>
      <c r="BA2012" s="94" t="s">
        <v>554</v>
      </c>
      <c r="BB2012" s="71"/>
      <c r="BC2012" s="54"/>
      <c r="BD2012" s="41">
        <v>4</v>
      </c>
      <c r="BE2012" s="52">
        <v>44</v>
      </c>
      <c r="BF2012" s="62">
        <v>4422</v>
      </c>
      <c r="BG2012" s="280" t="s">
        <v>52</v>
      </c>
    </row>
    <row r="2013" spans="1:59" s="63" customFormat="1" ht="12.75" x14ac:dyDescent="0.2">
      <c r="A2013" s="196">
        <v>4</v>
      </c>
      <c r="B2013" s="197" t="s">
        <v>422</v>
      </c>
      <c r="C2013" s="208">
        <v>44</v>
      </c>
      <c r="D2013" s="209" t="s">
        <v>774</v>
      </c>
      <c r="E2013" s="210">
        <v>4422</v>
      </c>
      <c r="F2013" s="211" t="s">
        <v>782</v>
      </c>
      <c r="G2013" s="231" t="s">
        <v>783</v>
      </c>
      <c r="H2013" s="89"/>
      <c r="I2013" s="219"/>
      <c r="J2013" s="90"/>
      <c r="K2013" s="90"/>
      <c r="L2013" s="90"/>
      <c r="M2013" s="91"/>
      <c r="N2013" s="247"/>
      <c r="O2013" s="306"/>
      <c r="P2013" s="104"/>
      <c r="Q2013" s="92"/>
      <c r="R2013" s="92"/>
      <c r="S2013" s="92"/>
      <c r="T2013" s="92"/>
      <c r="U2013" s="92"/>
      <c r="V2013" s="92"/>
      <c r="W2013" s="92"/>
      <c r="X2013" s="75"/>
      <c r="Y2013" s="83"/>
      <c r="Z2013" s="83"/>
      <c r="AA2013" s="83"/>
      <c r="AB2013" s="92"/>
      <c r="AC2013" s="92"/>
      <c r="AD2013" s="92"/>
      <c r="AE2013" s="92"/>
      <c r="AF2013" s="92"/>
      <c r="AG2013" s="92"/>
      <c r="AH2013" s="92"/>
      <c r="AI2013" s="75"/>
      <c r="AJ2013" s="83"/>
      <c r="AK2013" s="83"/>
      <c r="AL2013" s="83"/>
      <c r="AM2013" s="92"/>
      <c r="AN2013" s="92"/>
      <c r="AO2013" s="92"/>
      <c r="AP2013" s="92"/>
      <c r="AQ2013" s="92"/>
      <c r="AR2013" s="92"/>
      <c r="AS2013" s="92"/>
      <c r="AT2013" s="92"/>
      <c r="AU2013" s="92"/>
      <c r="AV2013" s="75"/>
      <c r="AW2013" s="75"/>
      <c r="AX2013" s="83"/>
      <c r="AY2013" s="83"/>
      <c r="AZ2013" s="93"/>
      <c r="BA2013" s="94"/>
      <c r="BB2013" s="71"/>
      <c r="BC2013" s="54"/>
      <c r="BD2013" s="41">
        <v>4</v>
      </c>
      <c r="BE2013" s="52">
        <v>44</v>
      </c>
      <c r="BF2013" s="62">
        <v>4422</v>
      </c>
      <c r="BG2013" s="280" t="s">
        <v>52</v>
      </c>
    </row>
    <row r="2014" spans="1:59" s="63" customFormat="1" ht="12.75" x14ac:dyDescent="0.2">
      <c r="A2014" s="196">
        <v>4</v>
      </c>
      <c r="B2014" s="197" t="s">
        <v>422</v>
      </c>
      <c r="C2014" s="208">
        <v>44</v>
      </c>
      <c r="D2014" s="209" t="s">
        <v>774</v>
      </c>
      <c r="E2014" s="210">
        <v>4422</v>
      </c>
      <c r="F2014" s="211" t="s">
        <v>782</v>
      </c>
      <c r="G2014" s="231" t="s">
        <v>783</v>
      </c>
      <c r="H2014" s="65"/>
      <c r="I2014" s="222"/>
      <c r="J2014" s="66"/>
      <c r="K2014" s="66"/>
      <c r="L2014" s="66"/>
      <c r="M2014" s="64"/>
      <c r="N2014" s="304"/>
      <c r="O2014" s="305"/>
      <c r="P2014" s="127"/>
      <c r="Q2014" s="67"/>
      <c r="R2014" s="67"/>
      <c r="S2014" s="67"/>
      <c r="T2014" s="67"/>
      <c r="U2014" s="67"/>
      <c r="V2014" s="67"/>
      <c r="W2014" s="67"/>
      <c r="X2014" s="67"/>
      <c r="Y2014" s="68"/>
      <c r="Z2014" s="68"/>
      <c r="AA2014" s="68"/>
      <c r="AB2014" s="67"/>
      <c r="AC2014" s="67"/>
      <c r="AD2014" s="67"/>
      <c r="AE2014" s="67"/>
      <c r="AF2014" s="67"/>
      <c r="AG2014" s="67"/>
      <c r="AH2014" s="67"/>
      <c r="AI2014" s="67"/>
      <c r="AJ2014" s="68"/>
      <c r="AK2014" s="68"/>
      <c r="AL2014" s="68"/>
      <c r="AM2014" s="67"/>
      <c r="AN2014" s="67"/>
      <c r="AO2014" s="67"/>
      <c r="AP2014" s="67"/>
      <c r="AQ2014" s="67"/>
      <c r="AR2014" s="67"/>
      <c r="AS2014" s="67"/>
      <c r="AT2014" s="67"/>
      <c r="AU2014" s="67"/>
      <c r="AV2014" s="67"/>
      <c r="AW2014" s="67"/>
      <c r="AX2014" s="68"/>
      <c r="AY2014" s="68"/>
      <c r="AZ2014" s="69"/>
      <c r="BA2014" s="70"/>
      <c r="BB2014" s="71"/>
      <c r="BC2014" s="54"/>
      <c r="BD2014" s="41">
        <v>4</v>
      </c>
      <c r="BE2014" s="52">
        <v>44</v>
      </c>
      <c r="BF2014" s="62">
        <v>4422</v>
      </c>
      <c r="BG2014" s="275"/>
    </row>
    <row r="2015" spans="1:59" s="63" customFormat="1" ht="12.75" x14ac:dyDescent="0.2">
      <c r="A2015" s="196">
        <v>4</v>
      </c>
      <c r="B2015" s="197" t="s">
        <v>422</v>
      </c>
      <c r="C2015" s="208">
        <v>44</v>
      </c>
      <c r="D2015" s="209" t="s">
        <v>774</v>
      </c>
      <c r="E2015" s="210">
        <v>4422</v>
      </c>
      <c r="F2015" s="211" t="s">
        <v>782</v>
      </c>
      <c r="G2015" s="231" t="s">
        <v>783</v>
      </c>
      <c r="H2015" s="65"/>
      <c r="I2015" s="222"/>
      <c r="J2015" s="66"/>
      <c r="K2015" s="66"/>
      <c r="L2015" s="66"/>
      <c r="M2015" s="64"/>
      <c r="N2015" s="304"/>
      <c r="O2015" s="305"/>
      <c r="P2015" s="127"/>
      <c r="Q2015" s="67"/>
      <c r="R2015" s="67"/>
      <c r="S2015" s="67"/>
      <c r="T2015" s="67"/>
      <c r="U2015" s="67"/>
      <c r="V2015" s="67"/>
      <c r="W2015" s="67"/>
      <c r="X2015" s="67"/>
      <c r="Y2015" s="68"/>
      <c r="Z2015" s="68"/>
      <c r="AA2015" s="68"/>
      <c r="AB2015" s="67"/>
      <c r="AC2015" s="67"/>
      <c r="AD2015" s="67"/>
      <c r="AE2015" s="67"/>
      <c r="AF2015" s="67"/>
      <c r="AG2015" s="67"/>
      <c r="AH2015" s="67"/>
      <c r="AI2015" s="67"/>
      <c r="AJ2015" s="68"/>
      <c r="AK2015" s="68"/>
      <c r="AL2015" s="68"/>
      <c r="AM2015" s="67"/>
      <c r="AN2015" s="67"/>
      <c r="AO2015" s="67"/>
      <c r="AP2015" s="67"/>
      <c r="AQ2015" s="67"/>
      <c r="AR2015" s="67"/>
      <c r="AS2015" s="67"/>
      <c r="AT2015" s="67"/>
      <c r="AU2015" s="67"/>
      <c r="AV2015" s="67"/>
      <c r="AW2015" s="67"/>
      <c r="AX2015" s="68"/>
      <c r="AY2015" s="68"/>
      <c r="AZ2015" s="69"/>
      <c r="BA2015" s="70"/>
      <c r="BB2015" s="71"/>
      <c r="BC2015" s="54"/>
      <c r="BD2015" s="41">
        <v>4</v>
      </c>
      <c r="BE2015" s="52">
        <v>44</v>
      </c>
      <c r="BF2015" s="62">
        <v>4422</v>
      </c>
      <c r="BG2015" s="275"/>
    </row>
    <row r="2016" spans="1:59" s="63" customFormat="1" ht="12.75" x14ac:dyDescent="0.2">
      <c r="A2016" s="196">
        <v>4</v>
      </c>
      <c r="B2016" s="197" t="s">
        <v>422</v>
      </c>
      <c r="C2016" s="208">
        <v>44</v>
      </c>
      <c r="D2016" s="209" t="s">
        <v>774</v>
      </c>
      <c r="E2016" s="210">
        <v>4422</v>
      </c>
      <c r="F2016" s="211" t="s">
        <v>782</v>
      </c>
      <c r="G2016" s="230"/>
      <c r="H2016" s="56"/>
      <c r="I2016" s="221"/>
      <c r="J2016" s="57"/>
      <c r="K2016" s="57"/>
      <c r="L2016" s="57"/>
      <c r="M2016" s="55"/>
      <c r="N2016" s="303"/>
      <c r="O2016" s="245"/>
      <c r="P2016" s="122"/>
      <c r="Q2016" s="58"/>
      <c r="R2016" s="58"/>
      <c r="S2016" s="58"/>
      <c r="T2016" s="58"/>
      <c r="U2016" s="58"/>
      <c r="V2016" s="58"/>
      <c r="W2016" s="58"/>
      <c r="X2016" s="58"/>
      <c r="Y2016" s="59"/>
      <c r="Z2016" s="59"/>
      <c r="AA2016" s="59"/>
      <c r="AB2016" s="58"/>
      <c r="AC2016" s="58"/>
      <c r="AD2016" s="58"/>
      <c r="AE2016" s="58"/>
      <c r="AF2016" s="58"/>
      <c r="AG2016" s="58"/>
      <c r="AH2016" s="58"/>
      <c r="AI2016" s="58"/>
      <c r="AJ2016" s="59"/>
      <c r="AK2016" s="59"/>
      <c r="AL2016" s="59"/>
      <c r="AM2016" s="58"/>
      <c r="AN2016" s="58"/>
      <c r="AO2016" s="58"/>
      <c r="AP2016" s="58"/>
      <c r="AQ2016" s="58"/>
      <c r="AR2016" s="58"/>
      <c r="AS2016" s="58"/>
      <c r="AT2016" s="58"/>
      <c r="AU2016" s="58"/>
      <c r="AV2016" s="58"/>
      <c r="AW2016" s="58"/>
      <c r="AX2016" s="59"/>
      <c r="AY2016" s="59"/>
      <c r="AZ2016" s="60"/>
      <c r="BA2016" s="61"/>
      <c r="BB2016" s="54"/>
      <c r="BC2016" s="54"/>
      <c r="BD2016" s="41">
        <v>4</v>
      </c>
      <c r="BE2016" s="52">
        <v>44</v>
      </c>
      <c r="BF2016" s="62">
        <v>4422</v>
      </c>
      <c r="BG2016" s="274"/>
    </row>
    <row r="2017" spans="1:59" s="63" customFormat="1" ht="12.75" x14ac:dyDescent="0.2">
      <c r="A2017" s="196">
        <v>4</v>
      </c>
      <c r="B2017" s="197" t="s">
        <v>422</v>
      </c>
      <c r="C2017" s="208">
        <v>44</v>
      </c>
      <c r="D2017" s="209" t="s">
        <v>774</v>
      </c>
      <c r="E2017" s="210">
        <v>4422</v>
      </c>
      <c r="F2017" s="211" t="s">
        <v>782</v>
      </c>
      <c r="G2017" s="231"/>
      <c r="H2017" s="65"/>
      <c r="I2017" s="222"/>
      <c r="J2017" s="66"/>
      <c r="K2017" s="66"/>
      <c r="L2017" s="66"/>
      <c r="M2017" s="64"/>
      <c r="N2017" s="304"/>
      <c r="O2017" s="305"/>
      <c r="P2017" s="127"/>
      <c r="Q2017" s="67"/>
      <c r="R2017" s="67"/>
      <c r="S2017" s="67"/>
      <c r="T2017" s="67"/>
      <c r="U2017" s="67"/>
      <c r="V2017" s="67"/>
      <c r="W2017" s="67"/>
      <c r="X2017" s="67"/>
      <c r="Y2017" s="68"/>
      <c r="Z2017" s="68"/>
      <c r="AA2017" s="68"/>
      <c r="AB2017" s="67"/>
      <c r="AC2017" s="67"/>
      <c r="AD2017" s="67"/>
      <c r="AE2017" s="67"/>
      <c r="AF2017" s="67"/>
      <c r="AG2017" s="67"/>
      <c r="AH2017" s="67"/>
      <c r="AI2017" s="67"/>
      <c r="AJ2017" s="68"/>
      <c r="AK2017" s="68"/>
      <c r="AL2017" s="68"/>
      <c r="AM2017" s="67"/>
      <c r="AN2017" s="67"/>
      <c r="AO2017" s="67"/>
      <c r="AP2017" s="67"/>
      <c r="AQ2017" s="67"/>
      <c r="AR2017" s="67"/>
      <c r="AS2017" s="67"/>
      <c r="AT2017" s="67"/>
      <c r="AU2017" s="67"/>
      <c r="AV2017" s="67"/>
      <c r="AW2017" s="67"/>
      <c r="AX2017" s="68"/>
      <c r="AY2017" s="68"/>
      <c r="AZ2017" s="69"/>
      <c r="BA2017" s="70"/>
      <c r="BB2017" s="71"/>
      <c r="BC2017" s="54"/>
      <c r="BD2017" s="41">
        <v>4</v>
      </c>
      <c r="BE2017" s="52">
        <v>44</v>
      </c>
      <c r="BF2017" s="62">
        <v>4422</v>
      </c>
      <c r="BG2017" s="275"/>
    </row>
    <row r="2018" spans="1:59" s="63" customFormat="1" ht="12.75" x14ac:dyDescent="0.2">
      <c r="A2018" s="196">
        <v>4</v>
      </c>
      <c r="B2018" s="197" t="s">
        <v>422</v>
      </c>
      <c r="C2018" s="208">
        <v>44</v>
      </c>
      <c r="D2018" s="209" t="s">
        <v>774</v>
      </c>
      <c r="E2018" s="210">
        <v>4422</v>
      </c>
      <c r="F2018" s="211" t="s">
        <v>782</v>
      </c>
      <c r="G2018" s="231" t="s">
        <v>729</v>
      </c>
      <c r="H2018" s="72" t="s">
        <v>1233</v>
      </c>
      <c r="I2018" s="223" t="s">
        <v>1247</v>
      </c>
      <c r="J2018" s="73"/>
      <c r="K2018" s="73"/>
      <c r="L2018" s="73"/>
      <c r="M2018" s="74"/>
      <c r="N2018" s="247"/>
      <c r="O2018" s="306"/>
      <c r="P2018" s="105"/>
      <c r="Q2018" s="75"/>
      <c r="R2018" s="75"/>
      <c r="S2018" s="75"/>
      <c r="T2018" s="75"/>
      <c r="U2018" s="75"/>
      <c r="V2018" s="75"/>
      <c r="W2018" s="75"/>
      <c r="X2018" s="75"/>
      <c r="Y2018" s="76" t="s">
        <v>1241</v>
      </c>
      <c r="Z2018" s="77" t="s">
        <v>1241</v>
      </c>
      <c r="AA2018" s="78">
        <f>AA$2549</f>
        <v>5000</v>
      </c>
      <c r="AB2018" s="75"/>
      <c r="AC2018" s="75"/>
      <c r="AD2018" s="75"/>
      <c r="AE2018" s="75"/>
      <c r="AF2018" s="75"/>
      <c r="AG2018" s="75"/>
      <c r="AH2018" s="75"/>
      <c r="AI2018" s="75"/>
      <c r="AJ2018" s="76" t="s">
        <v>1241</v>
      </c>
      <c r="AK2018" s="77" t="s">
        <v>1241</v>
      </c>
      <c r="AL2018" s="78">
        <f>AL$2549</f>
        <v>0</v>
      </c>
      <c r="AM2018" s="75"/>
      <c r="AN2018" s="75"/>
      <c r="AO2018" s="75"/>
      <c r="AP2018" s="75"/>
      <c r="AQ2018" s="75"/>
      <c r="AR2018" s="75"/>
      <c r="AS2018" s="75"/>
      <c r="AT2018" s="75"/>
      <c r="AU2018" s="75"/>
      <c r="AV2018" s="75"/>
      <c r="AW2018" s="76" t="s">
        <v>1241</v>
      </c>
      <c r="AX2018" s="77" t="s">
        <v>1241</v>
      </c>
      <c r="AY2018" s="78">
        <f>AY$2549</f>
        <v>500</v>
      </c>
      <c r="AZ2018" s="79"/>
      <c r="BA2018" s="80" t="str">
        <f>I2018</f>
        <v>&gt; see 4711, Thermal insulation</v>
      </c>
      <c r="BB2018" s="71"/>
      <c r="BC2018" s="54"/>
      <c r="BD2018" s="41">
        <v>4</v>
      </c>
      <c r="BE2018" s="52">
        <v>44</v>
      </c>
      <c r="BF2018" s="62">
        <v>4422</v>
      </c>
      <c r="BG2018" s="276" t="str">
        <f>H2018</f>
        <v>Default Scenario (Link)</v>
      </c>
    </row>
    <row r="2019" spans="1:59" s="63" customFormat="1" ht="12.75" x14ac:dyDescent="0.2">
      <c r="A2019" s="196">
        <v>4</v>
      </c>
      <c r="B2019" s="197" t="s">
        <v>422</v>
      </c>
      <c r="C2019" s="208">
        <v>44</v>
      </c>
      <c r="D2019" s="209" t="s">
        <v>774</v>
      </c>
      <c r="E2019" s="210">
        <v>4422</v>
      </c>
      <c r="F2019" s="211" t="s">
        <v>782</v>
      </c>
      <c r="G2019" s="231"/>
      <c r="H2019" s="65"/>
      <c r="I2019" s="222"/>
      <c r="J2019" s="66"/>
      <c r="K2019" s="66"/>
      <c r="L2019" s="66"/>
      <c r="M2019" s="64"/>
      <c r="N2019" s="304"/>
      <c r="O2019" s="305"/>
      <c r="P2019" s="127"/>
      <c r="Q2019" s="67"/>
      <c r="R2019" s="67"/>
      <c r="S2019" s="67"/>
      <c r="T2019" s="67"/>
      <c r="U2019" s="67"/>
      <c r="V2019" s="67"/>
      <c r="W2019" s="67"/>
      <c r="X2019" s="67"/>
      <c r="Y2019" s="68"/>
      <c r="Z2019" s="68"/>
      <c r="AA2019" s="68"/>
      <c r="AB2019" s="67"/>
      <c r="AC2019" s="67"/>
      <c r="AD2019" s="67"/>
      <c r="AE2019" s="67"/>
      <c r="AF2019" s="67"/>
      <c r="AG2019" s="67"/>
      <c r="AH2019" s="67"/>
      <c r="AI2019" s="67"/>
      <c r="AJ2019" s="68"/>
      <c r="AK2019" s="68"/>
      <c r="AL2019" s="68"/>
      <c r="AM2019" s="67"/>
      <c r="AN2019" s="67"/>
      <c r="AO2019" s="67"/>
      <c r="AP2019" s="67"/>
      <c r="AQ2019" s="67"/>
      <c r="AR2019" s="67"/>
      <c r="AS2019" s="67"/>
      <c r="AT2019" s="67"/>
      <c r="AU2019" s="67"/>
      <c r="AV2019" s="67"/>
      <c r="AW2019" s="67"/>
      <c r="AX2019" s="68"/>
      <c r="AY2019" s="68"/>
      <c r="AZ2019" s="69"/>
      <c r="BA2019" s="70"/>
      <c r="BB2019" s="71"/>
      <c r="BC2019" s="54"/>
      <c r="BD2019" s="41">
        <v>4</v>
      </c>
      <c r="BE2019" s="52">
        <v>44</v>
      </c>
      <c r="BF2019" s="62">
        <v>4422</v>
      </c>
      <c r="BG2019" s="275"/>
    </row>
    <row r="2020" spans="1:59" s="63" customFormat="1" ht="12.75" x14ac:dyDescent="0.2">
      <c r="A2020" s="196">
        <v>4</v>
      </c>
      <c r="B2020" s="197" t="s">
        <v>422</v>
      </c>
      <c r="C2020" s="208">
        <v>44</v>
      </c>
      <c r="D2020" s="209" t="s">
        <v>774</v>
      </c>
      <c r="E2020" s="210">
        <v>4422</v>
      </c>
      <c r="F2020" s="211" t="s">
        <v>782</v>
      </c>
      <c r="G2020" s="230"/>
      <c r="H2020" s="56"/>
      <c r="I2020" s="221"/>
      <c r="J2020" s="57"/>
      <c r="K2020" s="57"/>
      <c r="L2020" s="57"/>
      <c r="M2020" s="55"/>
      <c r="N2020" s="303"/>
      <c r="O2020" s="245"/>
      <c r="P2020" s="122"/>
      <c r="Q2020" s="58"/>
      <c r="R2020" s="58"/>
      <c r="S2020" s="58"/>
      <c r="T2020" s="58"/>
      <c r="U2020" s="58"/>
      <c r="V2020" s="58"/>
      <c r="W2020" s="58"/>
      <c r="X2020" s="58"/>
      <c r="Y2020" s="59"/>
      <c r="Z2020" s="59"/>
      <c r="AA2020" s="59"/>
      <c r="AB2020" s="58"/>
      <c r="AC2020" s="58"/>
      <c r="AD2020" s="58"/>
      <c r="AE2020" s="58"/>
      <c r="AF2020" s="58"/>
      <c r="AG2020" s="58"/>
      <c r="AH2020" s="58"/>
      <c r="AI2020" s="58"/>
      <c r="AJ2020" s="59"/>
      <c r="AK2020" s="59"/>
      <c r="AL2020" s="59"/>
      <c r="AM2020" s="58"/>
      <c r="AN2020" s="58"/>
      <c r="AO2020" s="58"/>
      <c r="AP2020" s="58"/>
      <c r="AQ2020" s="58"/>
      <c r="AR2020" s="58"/>
      <c r="AS2020" s="58"/>
      <c r="AT2020" s="58"/>
      <c r="AU2020" s="58"/>
      <c r="AV2020" s="58"/>
      <c r="AW2020" s="58"/>
      <c r="AX2020" s="59"/>
      <c r="AY2020" s="59"/>
      <c r="AZ2020" s="60"/>
      <c r="BA2020" s="61"/>
      <c r="BB2020" s="54"/>
      <c r="BC2020" s="54"/>
      <c r="BD2020" s="41">
        <v>4</v>
      </c>
      <c r="BE2020" s="52">
        <v>44</v>
      </c>
      <c r="BF2020" s="62">
        <v>4422</v>
      </c>
      <c r="BG2020" s="274"/>
    </row>
    <row r="2021" spans="1:59" s="63" customFormat="1" ht="12.75" x14ac:dyDescent="0.2">
      <c r="A2021" s="196">
        <v>4</v>
      </c>
      <c r="B2021" s="197" t="s">
        <v>422</v>
      </c>
      <c r="C2021" s="208">
        <v>44</v>
      </c>
      <c r="D2021" s="209" t="s">
        <v>774</v>
      </c>
      <c r="E2021" s="210">
        <v>4422</v>
      </c>
      <c r="F2021" s="211" t="s">
        <v>782</v>
      </c>
      <c r="G2021" s="231"/>
      <c r="H2021" s="65"/>
      <c r="I2021" s="222"/>
      <c r="J2021" s="66"/>
      <c r="K2021" s="66"/>
      <c r="L2021" s="66"/>
      <c r="M2021" s="64"/>
      <c r="N2021" s="304"/>
      <c r="O2021" s="305"/>
      <c r="P2021" s="127"/>
      <c r="Q2021" s="67"/>
      <c r="R2021" s="67"/>
      <c r="S2021" s="67"/>
      <c r="T2021" s="67"/>
      <c r="U2021" s="67"/>
      <c r="V2021" s="67"/>
      <c r="W2021" s="67"/>
      <c r="X2021" s="67"/>
      <c r="Y2021" s="68"/>
      <c r="Z2021" s="68"/>
      <c r="AA2021" s="68"/>
      <c r="AB2021" s="67"/>
      <c r="AC2021" s="67"/>
      <c r="AD2021" s="67"/>
      <c r="AE2021" s="67"/>
      <c r="AF2021" s="67"/>
      <c r="AG2021" s="67"/>
      <c r="AH2021" s="67"/>
      <c r="AI2021" s="67"/>
      <c r="AJ2021" s="68"/>
      <c r="AK2021" s="68"/>
      <c r="AL2021" s="68"/>
      <c r="AM2021" s="67"/>
      <c r="AN2021" s="67"/>
      <c r="AO2021" s="67"/>
      <c r="AP2021" s="67"/>
      <c r="AQ2021" s="67"/>
      <c r="AR2021" s="67"/>
      <c r="AS2021" s="67"/>
      <c r="AT2021" s="67"/>
      <c r="AU2021" s="67"/>
      <c r="AV2021" s="67"/>
      <c r="AW2021" s="67"/>
      <c r="AX2021" s="68"/>
      <c r="AY2021" s="68"/>
      <c r="AZ2021" s="69"/>
      <c r="BA2021" s="70"/>
      <c r="BB2021" s="71"/>
      <c r="BC2021" s="54"/>
      <c r="BD2021" s="41">
        <v>4</v>
      </c>
      <c r="BE2021" s="52">
        <v>44</v>
      </c>
      <c r="BF2021" s="62">
        <v>4422</v>
      </c>
      <c r="BG2021" s="275"/>
    </row>
    <row r="2022" spans="1:59" s="63" customFormat="1" ht="12.75" x14ac:dyDescent="0.2">
      <c r="A2022" s="196">
        <v>4</v>
      </c>
      <c r="B2022" s="197" t="s">
        <v>422</v>
      </c>
      <c r="C2022" s="208">
        <v>44</v>
      </c>
      <c r="D2022" s="209" t="s">
        <v>774</v>
      </c>
      <c r="E2022" s="210">
        <v>4422</v>
      </c>
      <c r="F2022" s="211" t="s">
        <v>782</v>
      </c>
      <c r="G2022" s="231" t="s">
        <v>645</v>
      </c>
      <c r="H2022" s="72" t="s">
        <v>1233</v>
      </c>
      <c r="I2022" s="223" t="s">
        <v>1254</v>
      </c>
      <c r="J2022" s="73"/>
      <c r="K2022" s="73"/>
      <c r="L2022" s="73"/>
      <c r="M2022" s="74"/>
      <c r="N2022" s="247"/>
      <c r="O2022" s="306"/>
      <c r="P2022" s="105"/>
      <c r="Q2022" s="75"/>
      <c r="R2022" s="75"/>
      <c r="S2022" s="75"/>
      <c r="T2022" s="75"/>
      <c r="U2022" s="75"/>
      <c r="V2022" s="75"/>
      <c r="W2022" s="75"/>
      <c r="X2022" s="75"/>
      <c r="Y2022" s="76" t="s">
        <v>1241</v>
      </c>
      <c r="Z2022" s="77" t="s">
        <v>1241</v>
      </c>
      <c r="AA2022" s="78">
        <f>AA$1255</f>
        <v>2500</v>
      </c>
      <c r="AB2022" s="75"/>
      <c r="AC2022" s="75"/>
      <c r="AD2022" s="75"/>
      <c r="AE2022" s="75"/>
      <c r="AF2022" s="75"/>
      <c r="AG2022" s="75"/>
      <c r="AH2022" s="75"/>
      <c r="AI2022" s="75"/>
      <c r="AJ2022" s="76" t="s">
        <v>1241</v>
      </c>
      <c r="AK2022" s="77" t="s">
        <v>1241</v>
      </c>
      <c r="AL2022" s="78">
        <f>AL$1255</f>
        <v>0</v>
      </c>
      <c r="AM2022" s="75"/>
      <c r="AN2022" s="75"/>
      <c r="AO2022" s="75"/>
      <c r="AP2022" s="75"/>
      <c r="AQ2022" s="75"/>
      <c r="AR2022" s="75"/>
      <c r="AS2022" s="75"/>
      <c r="AT2022" s="75"/>
      <c r="AU2022" s="75"/>
      <c r="AV2022" s="75"/>
      <c r="AW2022" s="76" t="s">
        <v>1241</v>
      </c>
      <c r="AX2022" s="77" t="s">
        <v>1241</v>
      </c>
      <c r="AY2022" s="78">
        <f>AY$1255</f>
        <v>500</v>
      </c>
      <c r="AZ2022" s="79"/>
      <c r="BA2022" s="80" t="str">
        <f>I2022</f>
        <v>&gt; see 4271, Natural stone veneer walling</v>
      </c>
      <c r="BB2022" s="71"/>
      <c r="BC2022" s="54"/>
      <c r="BD2022" s="41">
        <v>4</v>
      </c>
      <c r="BE2022" s="52">
        <v>44</v>
      </c>
      <c r="BF2022" s="62">
        <v>4422</v>
      </c>
      <c r="BG2022" s="276" t="str">
        <f>H2022</f>
        <v>Default Scenario (Link)</v>
      </c>
    </row>
    <row r="2023" spans="1:59" s="63" customFormat="1" ht="12.75" x14ac:dyDescent="0.2">
      <c r="A2023" s="196">
        <v>4</v>
      </c>
      <c r="B2023" s="197" t="s">
        <v>422</v>
      </c>
      <c r="C2023" s="208">
        <v>44</v>
      </c>
      <c r="D2023" s="209" t="s">
        <v>774</v>
      </c>
      <c r="E2023" s="210">
        <v>4422</v>
      </c>
      <c r="F2023" s="211" t="s">
        <v>782</v>
      </c>
      <c r="G2023" s="231"/>
      <c r="H2023" s="65"/>
      <c r="I2023" s="222"/>
      <c r="J2023" s="66"/>
      <c r="K2023" s="66"/>
      <c r="L2023" s="66"/>
      <c r="M2023" s="64"/>
      <c r="N2023" s="304"/>
      <c r="O2023" s="305"/>
      <c r="P2023" s="127"/>
      <c r="Q2023" s="67"/>
      <c r="R2023" s="67"/>
      <c r="S2023" s="67"/>
      <c r="T2023" s="67"/>
      <c r="U2023" s="67"/>
      <c r="V2023" s="67"/>
      <c r="W2023" s="67"/>
      <c r="X2023" s="67"/>
      <c r="Y2023" s="68"/>
      <c r="Z2023" s="68"/>
      <c r="AA2023" s="68"/>
      <c r="AB2023" s="67"/>
      <c r="AC2023" s="67"/>
      <c r="AD2023" s="67"/>
      <c r="AE2023" s="67"/>
      <c r="AF2023" s="67"/>
      <c r="AG2023" s="67"/>
      <c r="AH2023" s="67"/>
      <c r="AI2023" s="67"/>
      <c r="AJ2023" s="68"/>
      <c r="AK2023" s="68"/>
      <c r="AL2023" s="68"/>
      <c r="AM2023" s="67"/>
      <c r="AN2023" s="67"/>
      <c r="AO2023" s="67"/>
      <c r="AP2023" s="67"/>
      <c r="AQ2023" s="67"/>
      <c r="AR2023" s="67"/>
      <c r="AS2023" s="67"/>
      <c r="AT2023" s="67"/>
      <c r="AU2023" s="67"/>
      <c r="AV2023" s="67"/>
      <c r="AW2023" s="67"/>
      <c r="AX2023" s="68"/>
      <c r="AY2023" s="68"/>
      <c r="AZ2023" s="69"/>
      <c r="BA2023" s="70"/>
      <c r="BB2023" s="71"/>
      <c r="BC2023" s="54"/>
      <c r="BD2023" s="41">
        <v>4</v>
      </c>
      <c r="BE2023" s="52">
        <v>44</v>
      </c>
      <c r="BF2023" s="62">
        <v>4422</v>
      </c>
      <c r="BG2023" s="275"/>
    </row>
    <row r="2024" spans="1:59" s="63" customFormat="1" ht="12.75" x14ac:dyDescent="0.2">
      <c r="A2024" s="196">
        <v>4</v>
      </c>
      <c r="B2024" s="197" t="s">
        <v>422</v>
      </c>
      <c r="C2024" s="208">
        <v>44</v>
      </c>
      <c r="D2024" s="209" t="s">
        <v>774</v>
      </c>
      <c r="E2024" s="210">
        <v>4422</v>
      </c>
      <c r="F2024" s="211" t="s">
        <v>782</v>
      </c>
      <c r="G2024" s="230"/>
      <c r="H2024" s="56"/>
      <c r="I2024" s="221"/>
      <c r="J2024" s="57"/>
      <c r="K2024" s="57"/>
      <c r="L2024" s="57"/>
      <c r="M2024" s="55"/>
      <c r="N2024" s="303"/>
      <c r="O2024" s="245"/>
      <c r="P2024" s="122"/>
      <c r="Q2024" s="58"/>
      <c r="R2024" s="58"/>
      <c r="S2024" s="58"/>
      <c r="T2024" s="58"/>
      <c r="U2024" s="58"/>
      <c r="V2024" s="58"/>
      <c r="W2024" s="58"/>
      <c r="X2024" s="58"/>
      <c r="Y2024" s="59"/>
      <c r="Z2024" s="59"/>
      <c r="AA2024" s="59"/>
      <c r="AB2024" s="58"/>
      <c r="AC2024" s="58"/>
      <c r="AD2024" s="58"/>
      <c r="AE2024" s="58"/>
      <c r="AF2024" s="58"/>
      <c r="AG2024" s="58"/>
      <c r="AH2024" s="58"/>
      <c r="AI2024" s="58"/>
      <c r="AJ2024" s="59"/>
      <c r="AK2024" s="59"/>
      <c r="AL2024" s="59"/>
      <c r="AM2024" s="58"/>
      <c r="AN2024" s="58"/>
      <c r="AO2024" s="58"/>
      <c r="AP2024" s="58"/>
      <c r="AQ2024" s="58"/>
      <c r="AR2024" s="58"/>
      <c r="AS2024" s="58"/>
      <c r="AT2024" s="58"/>
      <c r="AU2024" s="58"/>
      <c r="AV2024" s="58"/>
      <c r="AW2024" s="58"/>
      <c r="AX2024" s="59"/>
      <c r="AY2024" s="59"/>
      <c r="AZ2024" s="60"/>
      <c r="BA2024" s="61"/>
      <c r="BB2024" s="54"/>
      <c r="BC2024" s="54"/>
      <c r="BD2024" s="41">
        <v>4</v>
      </c>
      <c r="BE2024" s="52">
        <v>44</v>
      </c>
      <c r="BF2024" s="62">
        <v>4422</v>
      </c>
      <c r="BG2024" s="274"/>
    </row>
    <row r="2025" spans="1:59" x14ac:dyDescent="0.25">
      <c r="A2025" s="196">
        <v>4</v>
      </c>
      <c r="B2025" s="197" t="s">
        <v>422</v>
      </c>
      <c r="C2025" s="208">
        <v>44</v>
      </c>
      <c r="D2025" s="209" t="s">
        <v>774</v>
      </c>
      <c r="E2025" s="212">
        <v>4423</v>
      </c>
      <c r="F2025" s="213" t="s">
        <v>788</v>
      </c>
      <c r="G2025" s="234"/>
      <c r="H2025" s="138"/>
      <c r="I2025" s="224"/>
      <c r="J2025" s="98"/>
      <c r="K2025" s="98"/>
      <c r="L2025" s="98"/>
      <c r="M2025" s="137"/>
      <c r="N2025" s="322"/>
      <c r="O2025" s="323"/>
      <c r="P2025" s="139"/>
      <c r="Q2025" s="139"/>
      <c r="R2025" s="139"/>
      <c r="S2025" s="139"/>
      <c r="T2025" s="139"/>
      <c r="U2025" s="139"/>
      <c r="V2025" s="139"/>
      <c r="W2025" s="139"/>
      <c r="X2025" s="139"/>
      <c r="Y2025" s="100"/>
      <c r="Z2025" s="125"/>
      <c r="AA2025" s="125"/>
      <c r="AB2025" s="139"/>
      <c r="AC2025" s="139"/>
      <c r="AD2025" s="139"/>
      <c r="AE2025" s="139"/>
      <c r="AF2025" s="139"/>
      <c r="AG2025" s="139"/>
      <c r="AH2025" s="139"/>
      <c r="AI2025" s="139"/>
      <c r="AJ2025" s="100"/>
      <c r="AK2025" s="125"/>
      <c r="AL2025" s="125"/>
      <c r="AM2025" s="139"/>
      <c r="AN2025" s="139"/>
      <c r="AO2025" s="139"/>
      <c r="AP2025" s="139"/>
      <c r="AQ2025" s="139"/>
      <c r="AR2025" s="139"/>
      <c r="AS2025" s="139"/>
      <c r="AT2025" s="139"/>
      <c r="AU2025" s="139"/>
      <c r="AV2025" s="139"/>
      <c r="AW2025" s="99"/>
      <c r="AX2025" s="125"/>
      <c r="AY2025" s="100"/>
      <c r="AZ2025" s="140"/>
      <c r="BA2025" s="141"/>
      <c r="BB2025" s="136"/>
      <c r="BC2025" s="136"/>
      <c r="BD2025" s="41">
        <v>4</v>
      </c>
      <c r="BE2025" s="52">
        <v>44</v>
      </c>
      <c r="BF2025" s="103">
        <v>4423</v>
      </c>
      <c r="BG2025" s="283"/>
    </row>
    <row r="2026" spans="1:59" s="63" customFormat="1" ht="12.75" x14ac:dyDescent="0.2">
      <c r="A2026" s="196">
        <v>4</v>
      </c>
      <c r="B2026" s="197" t="s">
        <v>422</v>
      </c>
      <c r="C2026" s="208">
        <v>44</v>
      </c>
      <c r="D2026" s="209" t="s">
        <v>774</v>
      </c>
      <c r="E2026" s="212">
        <v>4423</v>
      </c>
      <c r="F2026" s="213" t="s">
        <v>788</v>
      </c>
      <c r="G2026" s="232"/>
      <c r="H2026" s="97"/>
      <c r="I2026" s="224"/>
      <c r="J2026" s="98"/>
      <c r="K2026" s="98"/>
      <c r="L2026" s="98"/>
      <c r="M2026" s="96"/>
      <c r="N2026" s="307"/>
      <c r="O2026" s="246"/>
      <c r="P2026" s="124"/>
      <c r="Q2026" s="99"/>
      <c r="R2026" s="99"/>
      <c r="S2026" s="99"/>
      <c r="T2026" s="99"/>
      <c r="U2026" s="99"/>
      <c r="V2026" s="99"/>
      <c r="W2026" s="99"/>
      <c r="X2026" s="99"/>
      <c r="Y2026" s="100"/>
      <c r="Z2026" s="100"/>
      <c r="AA2026" s="100"/>
      <c r="AB2026" s="99"/>
      <c r="AC2026" s="99"/>
      <c r="AD2026" s="99"/>
      <c r="AE2026" s="99"/>
      <c r="AF2026" s="99"/>
      <c r="AG2026" s="99"/>
      <c r="AH2026" s="99"/>
      <c r="AI2026" s="99"/>
      <c r="AJ2026" s="100"/>
      <c r="AK2026" s="100"/>
      <c r="AL2026" s="100"/>
      <c r="AM2026" s="99"/>
      <c r="AN2026" s="99"/>
      <c r="AO2026" s="99"/>
      <c r="AP2026" s="99"/>
      <c r="AQ2026" s="99"/>
      <c r="AR2026" s="99"/>
      <c r="AS2026" s="99"/>
      <c r="AT2026" s="99"/>
      <c r="AU2026" s="99"/>
      <c r="AV2026" s="99"/>
      <c r="AW2026" s="99"/>
      <c r="AX2026" s="100"/>
      <c r="AY2026" s="100"/>
      <c r="AZ2026" s="101"/>
      <c r="BA2026" s="102"/>
      <c r="BB2026" s="95"/>
      <c r="BC2026" s="95"/>
      <c r="BD2026" s="41">
        <v>4</v>
      </c>
      <c r="BE2026" s="52">
        <v>44</v>
      </c>
      <c r="BF2026" s="103">
        <v>4423</v>
      </c>
      <c r="BG2026" s="277"/>
    </row>
    <row r="2027" spans="1:59" s="63" customFormat="1" ht="12.75" x14ac:dyDescent="0.2">
      <c r="A2027" s="196">
        <v>4</v>
      </c>
      <c r="B2027" s="197" t="s">
        <v>422</v>
      </c>
      <c r="C2027" s="208">
        <v>44</v>
      </c>
      <c r="D2027" s="209" t="s">
        <v>774</v>
      </c>
      <c r="E2027" s="212">
        <v>4423</v>
      </c>
      <c r="F2027" s="213" t="s">
        <v>788</v>
      </c>
      <c r="G2027" s="341" t="s">
        <v>1199</v>
      </c>
      <c r="H2027" s="65"/>
      <c r="I2027" s="222"/>
      <c r="J2027" s="66"/>
      <c r="K2027" s="66"/>
      <c r="L2027" s="66"/>
      <c r="M2027" s="64"/>
      <c r="N2027" s="304"/>
      <c r="O2027" s="305"/>
      <c r="P2027" s="127"/>
      <c r="Q2027" s="67"/>
      <c r="R2027" s="67"/>
      <c r="S2027" s="67"/>
      <c r="T2027" s="67"/>
      <c r="U2027" s="67"/>
      <c r="V2027" s="67"/>
      <c r="W2027" s="67"/>
      <c r="X2027" s="67"/>
      <c r="Y2027" s="68"/>
      <c r="Z2027" s="68"/>
      <c r="AA2027" s="68"/>
      <c r="AB2027" s="67"/>
      <c r="AC2027" s="67"/>
      <c r="AD2027" s="67"/>
      <c r="AE2027" s="67"/>
      <c r="AF2027" s="67"/>
      <c r="AG2027" s="67"/>
      <c r="AH2027" s="67"/>
      <c r="AI2027" s="67"/>
      <c r="AJ2027" s="68"/>
      <c r="AK2027" s="68"/>
      <c r="AL2027" s="68"/>
      <c r="AM2027" s="67"/>
      <c r="AN2027" s="67"/>
      <c r="AO2027" s="67"/>
      <c r="AP2027" s="67"/>
      <c r="AQ2027" s="67"/>
      <c r="AR2027" s="67"/>
      <c r="AS2027" s="67"/>
      <c r="AT2027" s="67"/>
      <c r="AU2027" s="67"/>
      <c r="AV2027" s="67"/>
      <c r="AW2027" s="67"/>
      <c r="AX2027" s="68"/>
      <c r="AY2027" s="68"/>
      <c r="AZ2027" s="69"/>
      <c r="BA2027" s="70"/>
      <c r="BB2027" s="71"/>
      <c r="BC2027" s="95"/>
      <c r="BD2027" s="41">
        <v>4</v>
      </c>
      <c r="BE2027" s="52">
        <v>44</v>
      </c>
      <c r="BF2027" s="103">
        <v>4423</v>
      </c>
      <c r="BG2027" s="275"/>
    </row>
    <row r="2028" spans="1:59" s="63" customFormat="1" ht="12.75" x14ac:dyDescent="0.2">
      <c r="A2028" s="196">
        <v>4</v>
      </c>
      <c r="B2028" s="197" t="s">
        <v>422</v>
      </c>
      <c r="C2028" s="208">
        <v>44</v>
      </c>
      <c r="D2028" s="209" t="s">
        <v>774</v>
      </c>
      <c r="E2028" s="212">
        <v>4423</v>
      </c>
      <c r="F2028" s="213" t="s">
        <v>788</v>
      </c>
      <c r="G2028" s="341" t="s">
        <v>1199</v>
      </c>
      <c r="H2028" s="72" t="s">
        <v>47</v>
      </c>
      <c r="I2028" s="223"/>
      <c r="J2028" s="73"/>
      <c r="K2028" s="73"/>
      <c r="L2028" s="73"/>
      <c r="M2028" s="74"/>
      <c r="N2028" s="247"/>
      <c r="O2028" s="306"/>
      <c r="P2028" s="105"/>
      <c r="Q2028" s="75"/>
      <c r="R2028" s="75"/>
      <c r="S2028" s="75"/>
      <c r="T2028" s="75"/>
      <c r="U2028" s="75"/>
      <c r="V2028" s="75"/>
      <c r="W2028" s="75"/>
      <c r="X2028" s="75"/>
      <c r="Y2028" s="76">
        <f>IF(ISNUMBER(VLOOKUP(Y2030,P$7:W$7,MATCH(Y2030,P$7:W$7))),VLOOKUP(Y2030,P$7:W$7,MATCH(Y2030,P$7:W$7)),IF(N2032=0,"No Data",IF(Y2030&gt;0,"&lt;100",0)))</f>
        <v>25000</v>
      </c>
      <c r="Z2028" s="77">
        <f>IF(ISNUMBER(VLOOKUP(Z2032,P$7:W$7,MATCH(Z2032,P$7:W$7))),VLOOKUP(Z2032,P$7:W$7,MATCH(Z2032,P$7:W$7)),IF(N2032=0,"No Data",IF(Z2032&gt;0,"&lt;100",0)))</f>
        <v>10000</v>
      </c>
      <c r="AA2028" s="106">
        <f>IF(ISNUMBER(Z2028),Z2028,0)</f>
        <v>10000</v>
      </c>
      <c r="AB2028" s="75"/>
      <c r="AC2028" s="75"/>
      <c r="AD2028" s="75"/>
      <c r="AE2028" s="75"/>
      <c r="AF2028" s="75"/>
      <c r="AG2028" s="75"/>
      <c r="AH2028" s="75"/>
      <c r="AI2028" s="75"/>
      <c r="AJ2028" s="76">
        <f>IF(ISNUMBER(VLOOKUP(AJ2030,AB$7:AH$7,MATCH(AJ2030,AB$7:AH$7))),VLOOKUP(AJ2030,AB$7:AH$7,MATCH(AJ2030,AB$7:AH$7)),IF(N2032=0,"No Data",IF(AJ2030&gt;0,"&lt;50",0)))</f>
        <v>0</v>
      </c>
      <c r="AK2028" s="77">
        <f>IF(ISNUMBER(VLOOKUP(AK2032,AB$7:AH$7,MATCH(AK2032,AB$7:AH$7))),VLOOKUP(AK2032,AB$7:AH$7,MATCH(AK2032,AB$7:AH$7)),IF(N2032=0,"No Data",IF(AK2032&gt;0,"&lt;50",0)))</f>
        <v>0</v>
      </c>
      <c r="AL2028" s="106">
        <f>IF(ISNUMBER(AK2028),AK2028,0)</f>
        <v>0</v>
      </c>
      <c r="AM2028" s="75"/>
      <c r="AN2028" s="75"/>
      <c r="AO2028" s="75"/>
      <c r="AP2028" s="75"/>
      <c r="AQ2028" s="75"/>
      <c r="AR2028" s="75"/>
      <c r="AS2028" s="75"/>
      <c r="AT2028" s="75"/>
      <c r="AU2028" s="75"/>
      <c r="AV2028" s="75"/>
      <c r="AW2028" s="76">
        <f>IF(ISNUMBER(VLOOKUP(AW2030,AM$7:AU$7,MATCH(AW2030,AM$7:AU$7))),VLOOKUP(AW2030,AM$7:AU$7,MATCH(AW2030,AM$7:AU$7)),IF(N2032=0,"No Data",IF(AW2030&gt;0,"&lt;10",0)))</f>
        <v>100</v>
      </c>
      <c r="AX2028" s="77">
        <f>IF(ISNUMBER(VLOOKUP(AX2032,AM$7:AU$7,MATCH(AX2032,AM$7:AU$7))),VLOOKUP(AX2032,AM$7:AU$7,MATCH(AX2032,AM$7:AU$7)),IF(N2032=0,"No Data",IF(AX2032&gt;0,"&lt;10",0)))</f>
        <v>100</v>
      </c>
      <c r="AY2028" s="106">
        <f>IF(ISNUMBER(AX2028),AX2028,0)</f>
        <v>100</v>
      </c>
      <c r="AZ2028" s="79"/>
      <c r="BA2028" s="80"/>
      <c r="BB2028" s="71"/>
      <c r="BC2028" s="95"/>
      <c r="BD2028" s="41">
        <v>4</v>
      </c>
      <c r="BE2028" s="52">
        <v>44</v>
      </c>
      <c r="BF2028" s="103">
        <v>4423</v>
      </c>
      <c r="BG2028" s="276" t="s">
        <v>47</v>
      </c>
    </row>
    <row r="2029" spans="1:59" s="63" customFormat="1" ht="12.75" x14ac:dyDescent="0.2">
      <c r="A2029" s="196">
        <v>4</v>
      </c>
      <c r="B2029" s="197" t="s">
        <v>422</v>
      </c>
      <c r="C2029" s="208">
        <v>44</v>
      </c>
      <c r="D2029" s="209" t="s">
        <v>774</v>
      </c>
      <c r="E2029" s="212">
        <v>4423</v>
      </c>
      <c r="F2029" s="213" t="s">
        <v>788</v>
      </c>
      <c r="G2029" s="341" t="s">
        <v>1199</v>
      </c>
      <c r="H2029" s="81" t="s">
        <v>48</v>
      </c>
      <c r="I2029" s="223"/>
      <c r="J2029" s="73"/>
      <c r="K2029" s="73"/>
      <c r="L2029" s="73"/>
      <c r="M2029" s="74"/>
      <c r="N2029" s="247"/>
      <c r="O2029" s="306"/>
      <c r="P2029" s="105"/>
      <c r="Q2029" s="75"/>
      <c r="R2029" s="75"/>
      <c r="S2029" s="75"/>
      <c r="T2029" s="75"/>
      <c r="U2029" s="75"/>
      <c r="V2029" s="75"/>
      <c r="W2029" s="75"/>
      <c r="X2029" s="75"/>
      <c r="Y2029" s="82">
        <f>MIN(X2033:X2043)</f>
        <v>25000</v>
      </c>
      <c r="Z2029" s="83"/>
      <c r="AA2029" s="83"/>
      <c r="AB2029" s="75"/>
      <c r="AC2029" s="75"/>
      <c r="AD2029" s="75"/>
      <c r="AE2029" s="75"/>
      <c r="AF2029" s="75"/>
      <c r="AG2029" s="75"/>
      <c r="AH2029" s="75"/>
      <c r="AI2029" s="75"/>
      <c r="AJ2029" s="82">
        <f>MIN(AI2033:AI2043)</f>
        <v>0</v>
      </c>
      <c r="AK2029" s="83"/>
      <c r="AL2029" s="83"/>
      <c r="AM2029" s="75"/>
      <c r="AN2029" s="75"/>
      <c r="AO2029" s="75"/>
      <c r="AP2029" s="75"/>
      <c r="AQ2029" s="75"/>
      <c r="AR2029" s="75"/>
      <c r="AS2029" s="75"/>
      <c r="AT2029" s="75"/>
      <c r="AU2029" s="75"/>
      <c r="AV2029" s="75"/>
      <c r="AW2029" s="82">
        <f>MIN(AV2033:AV2043)</f>
        <v>100</v>
      </c>
      <c r="AX2029" s="83"/>
      <c r="AY2029" s="83"/>
      <c r="AZ2029" s="79"/>
      <c r="BA2029" s="80"/>
      <c r="BB2029" s="71"/>
      <c r="BC2029" s="95"/>
      <c r="BD2029" s="41">
        <v>4</v>
      </c>
      <c r="BE2029" s="52">
        <v>44</v>
      </c>
      <c r="BF2029" s="103">
        <v>4423</v>
      </c>
      <c r="BG2029" s="278" t="s">
        <v>48</v>
      </c>
    </row>
    <row r="2030" spans="1:59" s="63" customFormat="1" ht="12.75" x14ac:dyDescent="0.2">
      <c r="A2030" s="196">
        <v>4</v>
      </c>
      <c r="B2030" s="197" t="s">
        <v>422</v>
      </c>
      <c r="C2030" s="208">
        <v>44</v>
      </c>
      <c r="D2030" s="209" t="s">
        <v>774</v>
      </c>
      <c r="E2030" s="212">
        <v>4423</v>
      </c>
      <c r="F2030" s="213" t="s">
        <v>788</v>
      </c>
      <c r="G2030" s="341" t="s">
        <v>1199</v>
      </c>
      <c r="H2030" s="81" t="s">
        <v>49</v>
      </c>
      <c r="I2030" s="223"/>
      <c r="J2030" s="73"/>
      <c r="K2030" s="73"/>
      <c r="L2030" s="73"/>
      <c r="M2030" s="74"/>
      <c r="N2030" s="247"/>
      <c r="O2030" s="306"/>
      <c r="P2030" s="105"/>
      <c r="Q2030" s="75"/>
      <c r="R2030" s="75"/>
      <c r="S2030" s="75"/>
      <c r="T2030" s="75"/>
      <c r="U2030" s="75"/>
      <c r="V2030" s="75"/>
      <c r="W2030" s="75"/>
      <c r="X2030" s="75"/>
      <c r="Y2030" s="84">
        <f>IF(ISNUMBER(AVERAGE(X2033:X2043)),AVERAGE(X2033:X2043),0)</f>
        <v>25000</v>
      </c>
      <c r="Z2030" s="83"/>
      <c r="AA2030" s="83"/>
      <c r="AB2030" s="75"/>
      <c r="AC2030" s="75"/>
      <c r="AD2030" s="75"/>
      <c r="AE2030" s="75"/>
      <c r="AF2030" s="75"/>
      <c r="AG2030" s="75"/>
      <c r="AH2030" s="75"/>
      <c r="AI2030" s="75"/>
      <c r="AJ2030" s="84">
        <f>IF(ISNUMBER(AVERAGE(AI2033:AI2043)),AVERAGE(AI2033:AI2043),0)</f>
        <v>0</v>
      </c>
      <c r="AK2030" s="83"/>
      <c r="AL2030" s="83"/>
      <c r="AM2030" s="75"/>
      <c r="AN2030" s="75"/>
      <c r="AO2030" s="75"/>
      <c r="AP2030" s="75"/>
      <c r="AQ2030" s="75"/>
      <c r="AR2030" s="75"/>
      <c r="AS2030" s="75"/>
      <c r="AT2030" s="75"/>
      <c r="AU2030" s="75"/>
      <c r="AV2030" s="75"/>
      <c r="AW2030" s="84">
        <f>IF(ISNUMBER(AVERAGE(AV2033:AV2043)),AVERAGE(AV2033:AV2043),0)</f>
        <v>100</v>
      </c>
      <c r="AX2030" s="83"/>
      <c r="AY2030" s="83"/>
      <c r="AZ2030" s="79"/>
      <c r="BA2030" s="80"/>
      <c r="BB2030" s="71"/>
      <c r="BC2030" s="95"/>
      <c r="BD2030" s="41">
        <v>4</v>
      </c>
      <c r="BE2030" s="52">
        <v>44</v>
      </c>
      <c r="BF2030" s="103">
        <v>4423</v>
      </c>
      <c r="BG2030" s="278" t="s">
        <v>49</v>
      </c>
    </row>
    <row r="2031" spans="1:59" s="63" customFormat="1" ht="12.75" x14ac:dyDescent="0.2">
      <c r="A2031" s="196">
        <v>4</v>
      </c>
      <c r="B2031" s="197" t="s">
        <v>422</v>
      </c>
      <c r="C2031" s="208">
        <v>44</v>
      </c>
      <c r="D2031" s="209" t="s">
        <v>774</v>
      </c>
      <c r="E2031" s="212">
        <v>4423</v>
      </c>
      <c r="F2031" s="213" t="s">
        <v>788</v>
      </c>
      <c r="G2031" s="341" t="s">
        <v>1199</v>
      </c>
      <c r="H2031" s="81" t="s">
        <v>50</v>
      </c>
      <c r="I2031" s="223"/>
      <c r="J2031" s="73"/>
      <c r="K2031" s="73"/>
      <c r="L2031" s="73"/>
      <c r="M2031" s="74"/>
      <c r="N2031" s="247"/>
      <c r="O2031" s="306"/>
      <c r="P2031" s="105"/>
      <c r="Q2031" s="75"/>
      <c r="R2031" s="75"/>
      <c r="S2031" s="75"/>
      <c r="T2031" s="75"/>
      <c r="U2031" s="75"/>
      <c r="V2031" s="75"/>
      <c r="W2031" s="75"/>
      <c r="X2031" s="75"/>
      <c r="Y2031" s="84">
        <f>MAX(X2033:X2043)</f>
        <v>25000</v>
      </c>
      <c r="Z2031" s="83"/>
      <c r="AA2031" s="83"/>
      <c r="AB2031" s="75"/>
      <c r="AC2031" s="75"/>
      <c r="AD2031" s="75"/>
      <c r="AE2031" s="75"/>
      <c r="AF2031" s="75"/>
      <c r="AG2031" s="75"/>
      <c r="AH2031" s="75"/>
      <c r="AI2031" s="75"/>
      <c r="AJ2031" s="84">
        <f>MAX(AI2033:AI2043)</f>
        <v>0</v>
      </c>
      <c r="AK2031" s="83"/>
      <c r="AL2031" s="83"/>
      <c r="AM2031" s="75"/>
      <c r="AN2031" s="75"/>
      <c r="AO2031" s="75"/>
      <c r="AP2031" s="75"/>
      <c r="AQ2031" s="75"/>
      <c r="AR2031" s="75"/>
      <c r="AS2031" s="75"/>
      <c r="AT2031" s="75"/>
      <c r="AU2031" s="75"/>
      <c r="AV2031" s="75"/>
      <c r="AW2031" s="84">
        <f>MAX(AV2033:AV2043)</f>
        <v>100</v>
      </c>
      <c r="AX2031" s="83"/>
      <c r="AY2031" s="83"/>
      <c r="AZ2031" s="79"/>
      <c r="BA2031" s="80"/>
      <c r="BB2031" s="71"/>
      <c r="BC2031" s="95"/>
      <c r="BD2031" s="41">
        <v>4</v>
      </c>
      <c r="BE2031" s="52">
        <v>44</v>
      </c>
      <c r="BF2031" s="103">
        <v>4423</v>
      </c>
      <c r="BG2031" s="278" t="s">
        <v>50</v>
      </c>
    </row>
    <row r="2032" spans="1:59" s="63" customFormat="1" ht="12.75" x14ac:dyDescent="0.2">
      <c r="A2032" s="196">
        <v>4</v>
      </c>
      <c r="B2032" s="197" t="s">
        <v>422</v>
      </c>
      <c r="C2032" s="208">
        <v>44</v>
      </c>
      <c r="D2032" s="209" t="s">
        <v>774</v>
      </c>
      <c r="E2032" s="212">
        <v>4423</v>
      </c>
      <c r="F2032" s="213" t="s">
        <v>788</v>
      </c>
      <c r="G2032" s="341" t="s">
        <v>1199</v>
      </c>
      <c r="H2032" s="85" t="s">
        <v>51</v>
      </c>
      <c r="I2032" s="223"/>
      <c r="J2032" s="73"/>
      <c r="K2032" s="73"/>
      <c r="L2032" s="73"/>
      <c r="M2032" s="74"/>
      <c r="N2032" s="248">
        <f>SUM(N2033:N2043)</f>
        <v>11</v>
      </c>
      <c r="O2032" s="293">
        <f>SUM(O2033:O2043)</f>
        <v>1.0000000000000002</v>
      </c>
      <c r="P2032" s="292"/>
      <c r="Q2032" s="87"/>
      <c r="R2032" s="87"/>
      <c r="S2032" s="87"/>
      <c r="T2032" s="87"/>
      <c r="U2032" s="87"/>
      <c r="V2032" s="87"/>
      <c r="W2032" s="87"/>
      <c r="X2032" s="87"/>
      <c r="Y2032" s="88"/>
      <c r="Z2032" s="107">
        <f>SUM(Z2033:Z2043)</f>
        <v>24999.999999999996</v>
      </c>
      <c r="AA2032" s="88"/>
      <c r="AB2032" s="87"/>
      <c r="AC2032" s="87"/>
      <c r="AD2032" s="87"/>
      <c r="AE2032" s="87"/>
      <c r="AF2032" s="87"/>
      <c r="AG2032" s="87"/>
      <c r="AH2032" s="87"/>
      <c r="AI2032" s="87"/>
      <c r="AJ2032" s="88"/>
      <c r="AK2032" s="107">
        <f>SUM(AK2033:AK2043)</f>
        <v>0</v>
      </c>
      <c r="AL2032" s="88"/>
      <c r="AM2032" s="87"/>
      <c r="AN2032" s="87"/>
      <c r="AO2032" s="87"/>
      <c r="AP2032" s="87"/>
      <c r="AQ2032" s="87"/>
      <c r="AR2032" s="87"/>
      <c r="AS2032" s="87"/>
      <c r="AT2032" s="87"/>
      <c r="AU2032" s="87"/>
      <c r="AV2032" s="87"/>
      <c r="AW2032" s="112"/>
      <c r="AX2032" s="107">
        <f>SUM(AX2033:AX2043)</f>
        <v>100.00000000000001</v>
      </c>
      <c r="AY2032" s="88"/>
      <c r="AZ2032" s="79"/>
      <c r="BA2032" s="80"/>
      <c r="BB2032" s="71"/>
      <c r="BC2032" s="95"/>
      <c r="BD2032" s="41">
        <v>4</v>
      </c>
      <c r="BE2032" s="52">
        <v>44</v>
      </c>
      <c r="BF2032" s="103">
        <v>4423</v>
      </c>
      <c r="BG2032" s="279" t="s">
        <v>51</v>
      </c>
    </row>
    <row r="2033" spans="1:59" s="63" customFormat="1" ht="12.75" x14ac:dyDescent="0.2">
      <c r="A2033" s="196">
        <v>4</v>
      </c>
      <c r="B2033" s="197" t="s">
        <v>422</v>
      </c>
      <c r="C2033" s="208">
        <v>44</v>
      </c>
      <c r="D2033" s="209" t="s">
        <v>774</v>
      </c>
      <c r="E2033" s="212">
        <v>4423</v>
      </c>
      <c r="F2033" s="213" t="s">
        <v>788</v>
      </c>
      <c r="G2033" s="341" t="s">
        <v>1199</v>
      </c>
      <c r="H2033" s="89" t="s">
        <v>52</v>
      </c>
      <c r="I2033" s="90" t="s">
        <v>96</v>
      </c>
      <c r="J2033" s="90"/>
      <c r="K2033" s="90" t="s">
        <v>73</v>
      </c>
      <c r="L2033" s="90" t="s">
        <v>95</v>
      </c>
      <c r="M2033" s="91"/>
      <c r="N2033" s="312">
        <v>1</v>
      </c>
      <c r="O2033" s="313">
        <f>N2033/N$2032</f>
        <v>9.0909090909090912E-2</v>
      </c>
      <c r="P2033" s="104"/>
      <c r="Q2033" s="92"/>
      <c r="R2033" s="92"/>
      <c r="S2033" s="92"/>
      <c r="T2033" s="92"/>
      <c r="U2033" s="92"/>
      <c r="V2033" s="92"/>
      <c r="W2033" s="92">
        <v>1</v>
      </c>
      <c r="X2033" s="109">
        <f t="shared" ref="X2033:X2043" si="267">P2033*P$7+Q2033*Q$7+R2033*R$7+S2033*S$7+T2033*T$7+U2033*U$7+V2033*V$7+W2033*W$7</f>
        <v>25000</v>
      </c>
      <c r="Y2033" s="83"/>
      <c r="Z2033" s="110">
        <f t="shared" ref="Z2033:Z2043" si="268">X2033*$O2033</f>
        <v>2272.727272727273</v>
      </c>
      <c r="AA2033" s="111"/>
      <c r="AB2033" s="92"/>
      <c r="AC2033" s="92"/>
      <c r="AD2033" s="92"/>
      <c r="AE2033" s="92"/>
      <c r="AF2033" s="92"/>
      <c r="AG2033" s="92"/>
      <c r="AH2033" s="92"/>
      <c r="AI2033" s="109">
        <f t="shared" ref="AI2033:AI2043" si="269">AB2033*AB$7+AC2033*AC$7+AD2033*AD$7+AE2033*AE$7+AF2033*AF$7+AG2033*AG$7+AH2033*AH$7</f>
        <v>0</v>
      </c>
      <c r="AJ2033" s="83"/>
      <c r="AK2033" s="110">
        <f t="shared" ref="AK2033:AK2043" si="270">AI2033*$O2033</f>
        <v>0</v>
      </c>
      <c r="AL2033" s="111"/>
      <c r="AM2033" s="92"/>
      <c r="AN2033" s="92"/>
      <c r="AO2033" s="92"/>
      <c r="AP2033" s="92">
        <v>1</v>
      </c>
      <c r="AQ2033" s="92"/>
      <c r="AR2033" s="92"/>
      <c r="AS2033" s="92"/>
      <c r="AT2033" s="92"/>
      <c r="AU2033" s="92"/>
      <c r="AV2033" s="109">
        <f t="shared" ref="AV2033:AV2043" si="271">AM2033*AM$7+AN2033*AN$7+AO2033*AO$7+AP2033*AP$7+AQ2033*AQ$7+AR2033*AR$7+AS2033*AS$7+AT2033*AT$7+AU2033*AU$7</f>
        <v>100</v>
      </c>
      <c r="AW2033" s="75"/>
      <c r="AX2033" s="110">
        <f t="shared" ref="AX2033:AX2043" si="272">AV2033*$O2033</f>
        <v>9.0909090909090917</v>
      </c>
      <c r="AY2033" s="111"/>
      <c r="AZ2033" s="93"/>
      <c r="BA2033" s="94" t="s">
        <v>105</v>
      </c>
      <c r="BB2033" s="71"/>
      <c r="BC2033" s="95"/>
      <c r="BD2033" s="41">
        <v>4</v>
      </c>
      <c r="BE2033" s="52">
        <v>44</v>
      </c>
      <c r="BF2033" s="103">
        <v>4423</v>
      </c>
      <c r="BG2033" s="280" t="s">
        <v>52</v>
      </c>
    </row>
    <row r="2034" spans="1:59" s="63" customFormat="1" ht="12.75" x14ac:dyDescent="0.2">
      <c r="A2034" s="196">
        <v>4</v>
      </c>
      <c r="B2034" s="197" t="s">
        <v>422</v>
      </c>
      <c r="C2034" s="208">
        <v>44</v>
      </c>
      <c r="D2034" s="209" t="s">
        <v>774</v>
      </c>
      <c r="E2034" s="212">
        <v>4423</v>
      </c>
      <c r="F2034" s="213" t="s">
        <v>788</v>
      </c>
      <c r="G2034" s="341" t="s">
        <v>1199</v>
      </c>
      <c r="H2034" s="89"/>
      <c r="I2034" s="90" t="s">
        <v>160</v>
      </c>
      <c r="J2034" s="90"/>
      <c r="K2034" s="90" t="s">
        <v>237</v>
      </c>
      <c r="L2034" s="90"/>
      <c r="M2034" s="91"/>
      <c r="N2034" s="312">
        <v>1</v>
      </c>
      <c r="O2034" s="313">
        <f t="shared" ref="O2034:O2043" si="273">N2034/N$2032</f>
        <v>9.0909090909090912E-2</v>
      </c>
      <c r="P2034" s="104"/>
      <c r="Q2034" s="92"/>
      <c r="R2034" s="92"/>
      <c r="S2034" s="92"/>
      <c r="T2034" s="92"/>
      <c r="U2034" s="92"/>
      <c r="V2034" s="92"/>
      <c r="W2034" s="92">
        <v>1</v>
      </c>
      <c r="X2034" s="109">
        <f t="shared" si="267"/>
        <v>25000</v>
      </c>
      <c r="Y2034" s="83"/>
      <c r="Z2034" s="110">
        <f t="shared" si="268"/>
        <v>2272.727272727273</v>
      </c>
      <c r="AA2034" s="111"/>
      <c r="AB2034" s="92"/>
      <c r="AC2034" s="92"/>
      <c r="AD2034" s="92"/>
      <c r="AE2034" s="92"/>
      <c r="AF2034" s="92"/>
      <c r="AG2034" s="92"/>
      <c r="AH2034" s="92"/>
      <c r="AI2034" s="109">
        <f t="shared" si="269"/>
        <v>0</v>
      </c>
      <c r="AJ2034" s="83"/>
      <c r="AK2034" s="110">
        <f t="shared" si="270"/>
        <v>0</v>
      </c>
      <c r="AL2034" s="111"/>
      <c r="AM2034" s="92"/>
      <c r="AN2034" s="92"/>
      <c r="AO2034" s="92"/>
      <c r="AP2034" s="92">
        <v>1</v>
      </c>
      <c r="AQ2034" s="92"/>
      <c r="AR2034" s="92"/>
      <c r="AS2034" s="92"/>
      <c r="AT2034" s="92"/>
      <c r="AU2034" s="92"/>
      <c r="AV2034" s="109">
        <f t="shared" si="271"/>
        <v>100</v>
      </c>
      <c r="AW2034" s="75"/>
      <c r="AX2034" s="110">
        <f t="shared" si="272"/>
        <v>9.0909090909090917</v>
      </c>
      <c r="AY2034" s="111"/>
      <c r="AZ2034" s="93"/>
      <c r="BA2034" s="94" t="s">
        <v>105</v>
      </c>
      <c r="BB2034" s="71"/>
      <c r="BC2034" s="95"/>
      <c r="BD2034" s="41">
        <v>4</v>
      </c>
      <c r="BE2034" s="52">
        <v>44</v>
      </c>
      <c r="BF2034" s="103">
        <v>4423</v>
      </c>
      <c r="BG2034" s="280" t="s">
        <v>52</v>
      </c>
    </row>
    <row r="2035" spans="1:59" s="63" customFormat="1" ht="12.75" x14ac:dyDescent="0.2">
      <c r="A2035" s="196">
        <v>4</v>
      </c>
      <c r="B2035" s="197" t="s">
        <v>422</v>
      </c>
      <c r="C2035" s="208">
        <v>44</v>
      </c>
      <c r="D2035" s="209" t="s">
        <v>774</v>
      </c>
      <c r="E2035" s="212">
        <v>4423</v>
      </c>
      <c r="F2035" s="213" t="s">
        <v>788</v>
      </c>
      <c r="G2035" s="341" t="s">
        <v>1199</v>
      </c>
      <c r="H2035" s="89"/>
      <c r="I2035" s="90" t="s">
        <v>166</v>
      </c>
      <c r="J2035" s="90"/>
      <c r="K2035" s="90" t="s">
        <v>545</v>
      </c>
      <c r="L2035" s="90" t="s">
        <v>777</v>
      </c>
      <c r="M2035" s="91"/>
      <c r="N2035" s="312">
        <v>1</v>
      </c>
      <c r="O2035" s="313">
        <f t="shared" si="273"/>
        <v>9.0909090909090912E-2</v>
      </c>
      <c r="P2035" s="104"/>
      <c r="Q2035" s="92"/>
      <c r="R2035" s="92"/>
      <c r="S2035" s="92"/>
      <c r="T2035" s="92"/>
      <c r="U2035" s="92"/>
      <c r="V2035" s="92"/>
      <c r="W2035" s="92">
        <v>1</v>
      </c>
      <c r="X2035" s="109">
        <f t="shared" si="267"/>
        <v>25000</v>
      </c>
      <c r="Y2035" s="83"/>
      <c r="Z2035" s="110">
        <f t="shared" si="268"/>
        <v>2272.727272727273</v>
      </c>
      <c r="AA2035" s="111"/>
      <c r="AB2035" s="92"/>
      <c r="AC2035" s="92"/>
      <c r="AD2035" s="92"/>
      <c r="AE2035" s="92"/>
      <c r="AF2035" s="92"/>
      <c r="AG2035" s="92"/>
      <c r="AH2035" s="92"/>
      <c r="AI2035" s="109">
        <f t="shared" si="269"/>
        <v>0</v>
      </c>
      <c r="AJ2035" s="83"/>
      <c r="AK2035" s="110">
        <f t="shared" si="270"/>
        <v>0</v>
      </c>
      <c r="AL2035" s="111"/>
      <c r="AM2035" s="92"/>
      <c r="AN2035" s="92"/>
      <c r="AO2035" s="92"/>
      <c r="AP2035" s="92">
        <v>1</v>
      </c>
      <c r="AQ2035" s="92"/>
      <c r="AR2035" s="92"/>
      <c r="AS2035" s="92"/>
      <c r="AT2035" s="92"/>
      <c r="AU2035" s="92"/>
      <c r="AV2035" s="109">
        <f t="shared" si="271"/>
        <v>100</v>
      </c>
      <c r="AW2035" s="75"/>
      <c r="AX2035" s="110">
        <f t="shared" si="272"/>
        <v>9.0909090909090917</v>
      </c>
      <c r="AY2035" s="111"/>
      <c r="AZ2035" s="93"/>
      <c r="BA2035" s="94" t="s">
        <v>105</v>
      </c>
      <c r="BB2035" s="71"/>
      <c r="BC2035" s="95"/>
      <c r="BD2035" s="41">
        <v>4</v>
      </c>
      <c r="BE2035" s="52">
        <v>44</v>
      </c>
      <c r="BF2035" s="103">
        <v>4423</v>
      </c>
      <c r="BG2035" s="280" t="s">
        <v>52</v>
      </c>
    </row>
    <row r="2036" spans="1:59" s="63" customFormat="1" ht="12.75" x14ac:dyDescent="0.2">
      <c r="A2036" s="196">
        <v>4</v>
      </c>
      <c r="B2036" s="197" t="s">
        <v>422</v>
      </c>
      <c r="C2036" s="208">
        <v>44</v>
      </c>
      <c r="D2036" s="209" t="s">
        <v>774</v>
      </c>
      <c r="E2036" s="212">
        <v>4423</v>
      </c>
      <c r="F2036" s="213" t="s">
        <v>788</v>
      </c>
      <c r="G2036" s="341" t="s">
        <v>1199</v>
      </c>
      <c r="H2036" s="89"/>
      <c r="I2036" s="90" t="s">
        <v>457</v>
      </c>
      <c r="J2036" s="90"/>
      <c r="K2036" s="90" t="s">
        <v>237</v>
      </c>
      <c r="L2036" s="90"/>
      <c r="M2036" s="91"/>
      <c r="N2036" s="312">
        <v>1</v>
      </c>
      <c r="O2036" s="313">
        <f t="shared" si="273"/>
        <v>9.0909090909090912E-2</v>
      </c>
      <c r="P2036" s="104"/>
      <c r="Q2036" s="92"/>
      <c r="R2036" s="92"/>
      <c r="S2036" s="92"/>
      <c r="T2036" s="92"/>
      <c r="U2036" s="92"/>
      <c r="V2036" s="92"/>
      <c r="W2036" s="92">
        <v>1</v>
      </c>
      <c r="X2036" s="109">
        <f t="shared" si="267"/>
        <v>25000</v>
      </c>
      <c r="Y2036" s="83"/>
      <c r="Z2036" s="110">
        <f t="shared" si="268"/>
        <v>2272.727272727273</v>
      </c>
      <c r="AA2036" s="111"/>
      <c r="AB2036" s="92"/>
      <c r="AC2036" s="92"/>
      <c r="AD2036" s="92"/>
      <c r="AE2036" s="92"/>
      <c r="AF2036" s="92"/>
      <c r="AG2036" s="92"/>
      <c r="AH2036" s="92"/>
      <c r="AI2036" s="109">
        <f t="shared" si="269"/>
        <v>0</v>
      </c>
      <c r="AJ2036" s="83"/>
      <c r="AK2036" s="110">
        <f t="shared" si="270"/>
        <v>0</v>
      </c>
      <c r="AL2036" s="111"/>
      <c r="AM2036" s="92"/>
      <c r="AN2036" s="92"/>
      <c r="AO2036" s="92"/>
      <c r="AP2036" s="92">
        <v>1</v>
      </c>
      <c r="AQ2036" s="92"/>
      <c r="AR2036" s="92"/>
      <c r="AS2036" s="92"/>
      <c r="AT2036" s="92"/>
      <c r="AU2036" s="92"/>
      <c r="AV2036" s="109">
        <f t="shared" si="271"/>
        <v>100</v>
      </c>
      <c r="AW2036" s="75"/>
      <c r="AX2036" s="110">
        <f t="shared" si="272"/>
        <v>9.0909090909090917</v>
      </c>
      <c r="AY2036" s="111"/>
      <c r="AZ2036" s="93"/>
      <c r="BA2036" s="94" t="s">
        <v>105</v>
      </c>
      <c r="BB2036" s="71"/>
      <c r="BC2036" s="95"/>
      <c r="BD2036" s="41">
        <v>4</v>
      </c>
      <c r="BE2036" s="52">
        <v>44</v>
      </c>
      <c r="BF2036" s="103">
        <v>4423</v>
      </c>
      <c r="BG2036" s="280" t="s">
        <v>52</v>
      </c>
    </row>
    <row r="2037" spans="1:59" s="63" customFormat="1" ht="12.75" x14ac:dyDescent="0.2">
      <c r="A2037" s="196">
        <v>4</v>
      </c>
      <c r="B2037" s="197" t="s">
        <v>422</v>
      </c>
      <c r="C2037" s="208">
        <v>44</v>
      </c>
      <c r="D2037" s="209" t="s">
        <v>774</v>
      </c>
      <c r="E2037" s="212">
        <v>4423</v>
      </c>
      <c r="F2037" s="213" t="s">
        <v>788</v>
      </c>
      <c r="G2037" s="341" t="s">
        <v>1199</v>
      </c>
      <c r="H2037" s="89"/>
      <c r="I2037" s="90" t="s">
        <v>162</v>
      </c>
      <c r="J2037" s="90"/>
      <c r="K2037" s="90" t="s">
        <v>237</v>
      </c>
      <c r="L2037" s="90"/>
      <c r="M2037" s="91"/>
      <c r="N2037" s="312">
        <v>1</v>
      </c>
      <c r="O2037" s="313">
        <f t="shared" si="273"/>
        <v>9.0909090909090912E-2</v>
      </c>
      <c r="P2037" s="104"/>
      <c r="Q2037" s="92"/>
      <c r="R2037" s="92"/>
      <c r="S2037" s="92"/>
      <c r="T2037" s="92"/>
      <c r="U2037" s="92"/>
      <c r="V2037" s="92"/>
      <c r="W2037" s="92">
        <v>1</v>
      </c>
      <c r="X2037" s="109">
        <f t="shared" si="267"/>
        <v>25000</v>
      </c>
      <c r="Y2037" s="83"/>
      <c r="Z2037" s="110">
        <f t="shared" si="268"/>
        <v>2272.727272727273</v>
      </c>
      <c r="AA2037" s="111"/>
      <c r="AB2037" s="92"/>
      <c r="AC2037" s="92"/>
      <c r="AD2037" s="92"/>
      <c r="AE2037" s="92"/>
      <c r="AF2037" s="92"/>
      <c r="AG2037" s="92"/>
      <c r="AH2037" s="92"/>
      <c r="AI2037" s="109">
        <f t="shared" si="269"/>
        <v>0</v>
      </c>
      <c r="AJ2037" s="83"/>
      <c r="AK2037" s="110">
        <f t="shared" si="270"/>
        <v>0</v>
      </c>
      <c r="AL2037" s="111"/>
      <c r="AM2037" s="92"/>
      <c r="AN2037" s="92"/>
      <c r="AO2037" s="92"/>
      <c r="AP2037" s="92">
        <v>1</v>
      </c>
      <c r="AQ2037" s="92"/>
      <c r="AR2037" s="92"/>
      <c r="AS2037" s="92"/>
      <c r="AT2037" s="92"/>
      <c r="AU2037" s="92"/>
      <c r="AV2037" s="109">
        <f t="shared" si="271"/>
        <v>100</v>
      </c>
      <c r="AW2037" s="75"/>
      <c r="AX2037" s="110">
        <f t="shared" si="272"/>
        <v>9.0909090909090917</v>
      </c>
      <c r="AY2037" s="111"/>
      <c r="AZ2037" s="93"/>
      <c r="BA2037" s="94" t="s">
        <v>105</v>
      </c>
      <c r="BB2037" s="71"/>
      <c r="BC2037" s="95"/>
      <c r="BD2037" s="41">
        <v>4</v>
      </c>
      <c r="BE2037" s="52">
        <v>44</v>
      </c>
      <c r="BF2037" s="103">
        <v>4423</v>
      </c>
      <c r="BG2037" s="280" t="s">
        <v>52</v>
      </c>
    </row>
    <row r="2038" spans="1:59" s="63" customFormat="1" ht="12.75" x14ac:dyDescent="0.2">
      <c r="A2038" s="196">
        <v>4</v>
      </c>
      <c r="B2038" s="197" t="s">
        <v>422</v>
      </c>
      <c r="C2038" s="208">
        <v>44</v>
      </c>
      <c r="D2038" s="209" t="s">
        <v>774</v>
      </c>
      <c r="E2038" s="212">
        <v>4423</v>
      </c>
      <c r="F2038" s="213" t="s">
        <v>788</v>
      </c>
      <c r="G2038" s="341" t="s">
        <v>1199</v>
      </c>
      <c r="H2038" s="89"/>
      <c r="I2038" s="90" t="s">
        <v>778</v>
      </c>
      <c r="J2038" s="90"/>
      <c r="K2038" s="90" t="s">
        <v>237</v>
      </c>
      <c r="L2038" s="90"/>
      <c r="M2038" s="91"/>
      <c r="N2038" s="312">
        <v>1</v>
      </c>
      <c r="O2038" s="313">
        <f t="shared" si="273"/>
        <v>9.0909090909090912E-2</v>
      </c>
      <c r="P2038" s="104"/>
      <c r="Q2038" s="92"/>
      <c r="R2038" s="92"/>
      <c r="S2038" s="92"/>
      <c r="T2038" s="92"/>
      <c r="U2038" s="92"/>
      <c r="V2038" s="92"/>
      <c r="W2038" s="92">
        <v>1</v>
      </c>
      <c r="X2038" s="109">
        <f t="shared" si="267"/>
        <v>25000</v>
      </c>
      <c r="Y2038" s="83"/>
      <c r="Z2038" s="110">
        <f t="shared" si="268"/>
        <v>2272.727272727273</v>
      </c>
      <c r="AA2038" s="111"/>
      <c r="AB2038" s="92"/>
      <c r="AC2038" s="92"/>
      <c r="AD2038" s="92"/>
      <c r="AE2038" s="92"/>
      <c r="AF2038" s="92"/>
      <c r="AG2038" s="92"/>
      <c r="AH2038" s="92"/>
      <c r="AI2038" s="109">
        <f t="shared" si="269"/>
        <v>0</v>
      </c>
      <c r="AJ2038" s="83"/>
      <c r="AK2038" s="110">
        <f t="shared" si="270"/>
        <v>0</v>
      </c>
      <c r="AL2038" s="111"/>
      <c r="AM2038" s="92"/>
      <c r="AN2038" s="92"/>
      <c r="AO2038" s="92"/>
      <c r="AP2038" s="92">
        <v>1</v>
      </c>
      <c r="AQ2038" s="92"/>
      <c r="AR2038" s="92"/>
      <c r="AS2038" s="92"/>
      <c r="AT2038" s="92"/>
      <c r="AU2038" s="92"/>
      <c r="AV2038" s="109">
        <f t="shared" si="271"/>
        <v>100</v>
      </c>
      <c r="AW2038" s="75"/>
      <c r="AX2038" s="110">
        <f t="shared" si="272"/>
        <v>9.0909090909090917</v>
      </c>
      <c r="AY2038" s="111"/>
      <c r="AZ2038" s="93"/>
      <c r="BA2038" s="94" t="s">
        <v>105</v>
      </c>
      <c r="BB2038" s="71"/>
      <c r="BC2038" s="95"/>
      <c r="BD2038" s="41">
        <v>4</v>
      </c>
      <c r="BE2038" s="52">
        <v>44</v>
      </c>
      <c r="BF2038" s="103">
        <v>4423</v>
      </c>
      <c r="BG2038" s="280" t="s">
        <v>52</v>
      </c>
    </row>
    <row r="2039" spans="1:59" s="63" customFormat="1" ht="12.75" x14ac:dyDescent="0.2">
      <c r="A2039" s="196">
        <v>4</v>
      </c>
      <c r="B2039" s="197" t="s">
        <v>422</v>
      </c>
      <c r="C2039" s="208">
        <v>44</v>
      </c>
      <c r="D2039" s="209" t="s">
        <v>774</v>
      </c>
      <c r="E2039" s="212">
        <v>4423</v>
      </c>
      <c r="F2039" s="213" t="s">
        <v>788</v>
      </c>
      <c r="G2039" s="341" t="s">
        <v>1199</v>
      </c>
      <c r="H2039" s="89"/>
      <c r="I2039" s="90" t="s">
        <v>463</v>
      </c>
      <c r="J2039" s="90"/>
      <c r="K2039" s="90" t="s">
        <v>779</v>
      </c>
      <c r="L2039" s="90" t="s">
        <v>780</v>
      </c>
      <c r="M2039" s="91"/>
      <c r="N2039" s="312">
        <v>1</v>
      </c>
      <c r="O2039" s="313">
        <f t="shared" si="273"/>
        <v>9.0909090909090912E-2</v>
      </c>
      <c r="P2039" s="104"/>
      <c r="Q2039" s="92"/>
      <c r="R2039" s="92"/>
      <c r="S2039" s="92"/>
      <c r="T2039" s="92"/>
      <c r="U2039" s="92"/>
      <c r="V2039" s="92"/>
      <c r="W2039" s="92">
        <v>1</v>
      </c>
      <c r="X2039" s="109">
        <f t="shared" si="267"/>
        <v>25000</v>
      </c>
      <c r="Y2039" s="83"/>
      <c r="Z2039" s="110">
        <f t="shared" si="268"/>
        <v>2272.727272727273</v>
      </c>
      <c r="AA2039" s="111"/>
      <c r="AB2039" s="92"/>
      <c r="AC2039" s="92"/>
      <c r="AD2039" s="92"/>
      <c r="AE2039" s="92"/>
      <c r="AF2039" s="92"/>
      <c r="AG2039" s="92"/>
      <c r="AH2039" s="92"/>
      <c r="AI2039" s="109">
        <f t="shared" si="269"/>
        <v>0</v>
      </c>
      <c r="AJ2039" s="83"/>
      <c r="AK2039" s="110">
        <f t="shared" si="270"/>
        <v>0</v>
      </c>
      <c r="AL2039" s="111"/>
      <c r="AM2039" s="92"/>
      <c r="AN2039" s="92"/>
      <c r="AO2039" s="92"/>
      <c r="AP2039" s="92">
        <v>1</v>
      </c>
      <c r="AQ2039" s="92"/>
      <c r="AR2039" s="92"/>
      <c r="AS2039" s="92"/>
      <c r="AT2039" s="92"/>
      <c r="AU2039" s="92"/>
      <c r="AV2039" s="109">
        <f t="shared" si="271"/>
        <v>100</v>
      </c>
      <c r="AW2039" s="75"/>
      <c r="AX2039" s="110">
        <f t="shared" si="272"/>
        <v>9.0909090909090917</v>
      </c>
      <c r="AY2039" s="111"/>
      <c r="AZ2039" s="93"/>
      <c r="BA2039" s="94" t="s">
        <v>105</v>
      </c>
      <c r="BB2039" s="71"/>
      <c r="BC2039" s="95"/>
      <c r="BD2039" s="41">
        <v>4</v>
      </c>
      <c r="BE2039" s="52">
        <v>44</v>
      </c>
      <c r="BF2039" s="103">
        <v>4423</v>
      </c>
      <c r="BG2039" s="280" t="s">
        <v>52</v>
      </c>
    </row>
    <row r="2040" spans="1:59" s="63" customFormat="1" ht="12.75" x14ac:dyDescent="0.2">
      <c r="A2040" s="196">
        <v>4</v>
      </c>
      <c r="B2040" s="197" t="s">
        <v>422</v>
      </c>
      <c r="C2040" s="208">
        <v>44</v>
      </c>
      <c r="D2040" s="209" t="s">
        <v>774</v>
      </c>
      <c r="E2040" s="212">
        <v>4423</v>
      </c>
      <c r="F2040" s="213" t="s">
        <v>788</v>
      </c>
      <c r="G2040" s="341" t="s">
        <v>1199</v>
      </c>
      <c r="H2040" s="89"/>
      <c r="I2040" s="90" t="s">
        <v>465</v>
      </c>
      <c r="J2040" s="90"/>
      <c r="K2040" s="90" t="s">
        <v>237</v>
      </c>
      <c r="L2040" s="90"/>
      <c r="M2040" s="91"/>
      <c r="N2040" s="312">
        <v>1</v>
      </c>
      <c r="O2040" s="313">
        <f t="shared" si="273"/>
        <v>9.0909090909090912E-2</v>
      </c>
      <c r="P2040" s="104"/>
      <c r="Q2040" s="92"/>
      <c r="R2040" s="92"/>
      <c r="S2040" s="92"/>
      <c r="T2040" s="92"/>
      <c r="U2040" s="92"/>
      <c r="V2040" s="92"/>
      <c r="W2040" s="92">
        <v>1</v>
      </c>
      <c r="X2040" s="109">
        <f t="shared" si="267"/>
        <v>25000</v>
      </c>
      <c r="Y2040" s="83"/>
      <c r="Z2040" s="110">
        <f t="shared" si="268"/>
        <v>2272.727272727273</v>
      </c>
      <c r="AA2040" s="111"/>
      <c r="AB2040" s="92"/>
      <c r="AC2040" s="92"/>
      <c r="AD2040" s="92"/>
      <c r="AE2040" s="92"/>
      <c r="AF2040" s="92"/>
      <c r="AG2040" s="92"/>
      <c r="AH2040" s="92"/>
      <c r="AI2040" s="109">
        <f t="shared" si="269"/>
        <v>0</v>
      </c>
      <c r="AJ2040" s="83"/>
      <c r="AK2040" s="110">
        <f t="shared" si="270"/>
        <v>0</v>
      </c>
      <c r="AL2040" s="111"/>
      <c r="AM2040" s="92"/>
      <c r="AN2040" s="92"/>
      <c r="AO2040" s="92"/>
      <c r="AP2040" s="92">
        <v>1</v>
      </c>
      <c r="AQ2040" s="92"/>
      <c r="AR2040" s="92"/>
      <c r="AS2040" s="92"/>
      <c r="AT2040" s="92"/>
      <c r="AU2040" s="92"/>
      <c r="AV2040" s="109">
        <f t="shared" si="271"/>
        <v>100</v>
      </c>
      <c r="AW2040" s="75"/>
      <c r="AX2040" s="110">
        <f t="shared" si="272"/>
        <v>9.0909090909090917</v>
      </c>
      <c r="AY2040" s="111"/>
      <c r="AZ2040" s="93"/>
      <c r="BA2040" s="94" t="s">
        <v>105</v>
      </c>
      <c r="BB2040" s="71"/>
      <c r="BC2040" s="95"/>
      <c r="BD2040" s="41">
        <v>4</v>
      </c>
      <c r="BE2040" s="52">
        <v>44</v>
      </c>
      <c r="BF2040" s="103">
        <v>4423</v>
      </c>
      <c r="BG2040" s="280" t="s">
        <v>52</v>
      </c>
    </row>
    <row r="2041" spans="1:59" s="63" customFormat="1" ht="12.75" x14ac:dyDescent="0.2">
      <c r="A2041" s="196">
        <v>4</v>
      </c>
      <c r="B2041" s="197" t="s">
        <v>422</v>
      </c>
      <c r="C2041" s="208">
        <v>44</v>
      </c>
      <c r="D2041" s="209" t="s">
        <v>774</v>
      </c>
      <c r="E2041" s="212">
        <v>4423</v>
      </c>
      <c r="F2041" s="213" t="s">
        <v>788</v>
      </c>
      <c r="G2041" s="341" t="s">
        <v>1199</v>
      </c>
      <c r="H2041" s="89"/>
      <c r="I2041" s="90" t="s">
        <v>440</v>
      </c>
      <c r="J2041" s="90"/>
      <c r="K2041" s="90" t="s">
        <v>73</v>
      </c>
      <c r="L2041" s="90" t="s">
        <v>69</v>
      </c>
      <c r="M2041" s="91"/>
      <c r="N2041" s="312">
        <v>1</v>
      </c>
      <c r="O2041" s="313">
        <f t="shared" si="273"/>
        <v>9.0909090909090912E-2</v>
      </c>
      <c r="P2041" s="104"/>
      <c r="Q2041" s="92"/>
      <c r="R2041" s="92"/>
      <c r="S2041" s="92"/>
      <c r="T2041" s="92"/>
      <c r="U2041" s="92"/>
      <c r="V2041" s="92"/>
      <c r="W2041" s="92">
        <v>1</v>
      </c>
      <c r="X2041" s="109">
        <f t="shared" si="267"/>
        <v>25000</v>
      </c>
      <c r="Y2041" s="83"/>
      <c r="Z2041" s="110">
        <f t="shared" si="268"/>
        <v>2272.727272727273</v>
      </c>
      <c r="AA2041" s="111"/>
      <c r="AB2041" s="92"/>
      <c r="AC2041" s="92"/>
      <c r="AD2041" s="92"/>
      <c r="AE2041" s="92"/>
      <c r="AF2041" s="92"/>
      <c r="AG2041" s="92"/>
      <c r="AH2041" s="92"/>
      <c r="AI2041" s="109">
        <f t="shared" si="269"/>
        <v>0</v>
      </c>
      <c r="AJ2041" s="83"/>
      <c r="AK2041" s="110">
        <f t="shared" si="270"/>
        <v>0</v>
      </c>
      <c r="AL2041" s="111"/>
      <c r="AM2041" s="92"/>
      <c r="AN2041" s="92"/>
      <c r="AO2041" s="92"/>
      <c r="AP2041" s="92">
        <v>1</v>
      </c>
      <c r="AQ2041" s="92"/>
      <c r="AR2041" s="92"/>
      <c r="AS2041" s="92"/>
      <c r="AT2041" s="92"/>
      <c r="AU2041" s="92"/>
      <c r="AV2041" s="109">
        <f t="shared" si="271"/>
        <v>100</v>
      </c>
      <c r="AW2041" s="75"/>
      <c r="AX2041" s="110">
        <f t="shared" si="272"/>
        <v>9.0909090909090917</v>
      </c>
      <c r="AY2041" s="111"/>
      <c r="AZ2041" s="93"/>
      <c r="BA2041" s="94" t="s">
        <v>105</v>
      </c>
      <c r="BB2041" s="71"/>
      <c r="BC2041" s="95"/>
      <c r="BD2041" s="41">
        <v>4</v>
      </c>
      <c r="BE2041" s="52">
        <v>44</v>
      </c>
      <c r="BF2041" s="103">
        <v>4423</v>
      </c>
      <c r="BG2041" s="280" t="s">
        <v>52</v>
      </c>
    </row>
    <row r="2042" spans="1:59" s="63" customFormat="1" ht="12.75" x14ac:dyDescent="0.2">
      <c r="A2042" s="196">
        <v>4</v>
      </c>
      <c r="B2042" s="197" t="s">
        <v>422</v>
      </c>
      <c r="C2042" s="208">
        <v>44</v>
      </c>
      <c r="D2042" s="209" t="s">
        <v>774</v>
      </c>
      <c r="E2042" s="212">
        <v>4423</v>
      </c>
      <c r="F2042" s="213" t="s">
        <v>788</v>
      </c>
      <c r="G2042" s="341" t="s">
        <v>1199</v>
      </c>
      <c r="H2042" s="89"/>
      <c r="I2042" s="90" t="s">
        <v>464</v>
      </c>
      <c r="J2042" s="90"/>
      <c r="K2042" s="90" t="s">
        <v>779</v>
      </c>
      <c r="L2042" s="90" t="s">
        <v>780</v>
      </c>
      <c r="M2042" s="91"/>
      <c r="N2042" s="312">
        <v>1</v>
      </c>
      <c r="O2042" s="313">
        <f t="shared" si="273"/>
        <v>9.0909090909090912E-2</v>
      </c>
      <c r="P2042" s="104"/>
      <c r="Q2042" s="92"/>
      <c r="R2042" s="92"/>
      <c r="S2042" s="92"/>
      <c r="T2042" s="92"/>
      <c r="U2042" s="92"/>
      <c r="V2042" s="92"/>
      <c r="W2042" s="92">
        <v>1</v>
      </c>
      <c r="X2042" s="109">
        <f t="shared" si="267"/>
        <v>25000</v>
      </c>
      <c r="Y2042" s="83"/>
      <c r="Z2042" s="110">
        <f t="shared" si="268"/>
        <v>2272.727272727273</v>
      </c>
      <c r="AA2042" s="111"/>
      <c r="AB2042" s="92"/>
      <c r="AC2042" s="92"/>
      <c r="AD2042" s="92"/>
      <c r="AE2042" s="92"/>
      <c r="AF2042" s="92"/>
      <c r="AG2042" s="92"/>
      <c r="AH2042" s="92"/>
      <c r="AI2042" s="109">
        <f t="shared" si="269"/>
        <v>0</v>
      </c>
      <c r="AJ2042" s="83"/>
      <c r="AK2042" s="110">
        <f t="shared" si="270"/>
        <v>0</v>
      </c>
      <c r="AL2042" s="111"/>
      <c r="AM2042" s="92"/>
      <c r="AN2042" s="92"/>
      <c r="AO2042" s="92"/>
      <c r="AP2042" s="92">
        <v>1</v>
      </c>
      <c r="AQ2042" s="92"/>
      <c r="AR2042" s="92"/>
      <c r="AS2042" s="92"/>
      <c r="AT2042" s="92"/>
      <c r="AU2042" s="92"/>
      <c r="AV2042" s="109">
        <f t="shared" si="271"/>
        <v>100</v>
      </c>
      <c r="AW2042" s="75"/>
      <c r="AX2042" s="110">
        <f t="shared" si="272"/>
        <v>9.0909090909090917</v>
      </c>
      <c r="AY2042" s="111"/>
      <c r="AZ2042" s="93"/>
      <c r="BA2042" s="94" t="s">
        <v>105</v>
      </c>
      <c r="BB2042" s="71"/>
      <c r="BC2042" s="95"/>
      <c r="BD2042" s="41">
        <v>4</v>
      </c>
      <c r="BE2042" s="52">
        <v>44</v>
      </c>
      <c r="BF2042" s="103">
        <v>4423</v>
      </c>
      <c r="BG2042" s="280" t="s">
        <v>52</v>
      </c>
    </row>
    <row r="2043" spans="1:59" s="63" customFormat="1" ht="12.75" x14ac:dyDescent="0.2">
      <c r="A2043" s="196">
        <v>4</v>
      </c>
      <c r="B2043" s="197" t="s">
        <v>422</v>
      </c>
      <c r="C2043" s="208">
        <v>44</v>
      </c>
      <c r="D2043" s="209" t="s">
        <v>774</v>
      </c>
      <c r="E2043" s="212">
        <v>4423</v>
      </c>
      <c r="F2043" s="213" t="s">
        <v>788</v>
      </c>
      <c r="G2043" s="341" t="s">
        <v>1199</v>
      </c>
      <c r="H2043" s="89"/>
      <c r="I2043" s="90" t="s">
        <v>449</v>
      </c>
      <c r="J2043" s="90"/>
      <c r="K2043" s="90" t="s">
        <v>237</v>
      </c>
      <c r="L2043" s="90"/>
      <c r="M2043" s="91"/>
      <c r="N2043" s="312">
        <v>1</v>
      </c>
      <c r="O2043" s="313">
        <f t="shared" si="273"/>
        <v>9.0909090909090912E-2</v>
      </c>
      <c r="P2043" s="104"/>
      <c r="Q2043" s="92"/>
      <c r="R2043" s="92"/>
      <c r="S2043" s="92"/>
      <c r="T2043" s="92"/>
      <c r="U2043" s="92"/>
      <c r="V2043" s="92"/>
      <c r="W2043" s="92">
        <v>1</v>
      </c>
      <c r="X2043" s="109">
        <f t="shared" si="267"/>
        <v>25000</v>
      </c>
      <c r="Y2043" s="83"/>
      <c r="Z2043" s="110">
        <f t="shared" si="268"/>
        <v>2272.727272727273</v>
      </c>
      <c r="AA2043" s="111"/>
      <c r="AB2043" s="92"/>
      <c r="AC2043" s="92"/>
      <c r="AD2043" s="92"/>
      <c r="AE2043" s="92"/>
      <c r="AF2043" s="92"/>
      <c r="AG2043" s="92"/>
      <c r="AH2043" s="92"/>
      <c r="AI2043" s="109">
        <f t="shared" si="269"/>
        <v>0</v>
      </c>
      <c r="AJ2043" s="83"/>
      <c r="AK2043" s="110">
        <f t="shared" si="270"/>
        <v>0</v>
      </c>
      <c r="AL2043" s="111"/>
      <c r="AM2043" s="92"/>
      <c r="AN2043" s="92"/>
      <c r="AO2043" s="92"/>
      <c r="AP2043" s="92">
        <v>1</v>
      </c>
      <c r="AQ2043" s="92"/>
      <c r="AR2043" s="92"/>
      <c r="AS2043" s="92"/>
      <c r="AT2043" s="92"/>
      <c r="AU2043" s="92"/>
      <c r="AV2043" s="109">
        <f t="shared" si="271"/>
        <v>100</v>
      </c>
      <c r="AW2043" s="75"/>
      <c r="AX2043" s="110">
        <f t="shared" si="272"/>
        <v>9.0909090909090917</v>
      </c>
      <c r="AY2043" s="111"/>
      <c r="AZ2043" s="93"/>
      <c r="BA2043" s="94" t="s">
        <v>105</v>
      </c>
      <c r="BB2043" s="71"/>
      <c r="BC2043" s="95"/>
      <c r="BD2043" s="41">
        <v>4</v>
      </c>
      <c r="BE2043" s="52">
        <v>44</v>
      </c>
      <c r="BF2043" s="103">
        <v>4423</v>
      </c>
      <c r="BG2043" s="280" t="s">
        <v>52</v>
      </c>
    </row>
    <row r="2044" spans="1:59" s="63" customFormat="1" ht="12.75" x14ac:dyDescent="0.2">
      <c r="A2044" s="196">
        <v>4</v>
      </c>
      <c r="B2044" s="197" t="s">
        <v>422</v>
      </c>
      <c r="C2044" s="208">
        <v>44</v>
      </c>
      <c r="D2044" s="209" t="s">
        <v>774</v>
      </c>
      <c r="E2044" s="212">
        <v>4423</v>
      </c>
      <c r="F2044" s="213" t="s">
        <v>788</v>
      </c>
      <c r="G2044" s="341" t="s">
        <v>1199</v>
      </c>
      <c r="H2044" s="65"/>
      <c r="I2044" s="222"/>
      <c r="J2044" s="66"/>
      <c r="K2044" s="66"/>
      <c r="L2044" s="66"/>
      <c r="M2044" s="64"/>
      <c r="N2044" s="304"/>
      <c r="O2044" s="305"/>
      <c r="P2044" s="127"/>
      <c r="Q2044" s="67"/>
      <c r="R2044" s="67"/>
      <c r="S2044" s="67"/>
      <c r="T2044" s="67"/>
      <c r="U2044" s="67"/>
      <c r="V2044" s="67"/>
      <c r="W2044" s="67"/>
      <c r="X2044" s="67"/>
      <c r="Y2044" s="68"/>
      <c r="Z2044" s="68"/>
      <c r="AA2044" s="68"/>
      <c r="AB2044" s="67"/>
      <c r="AC2044" s="67"/>
      <c r="AD2044" s="67"/>
      <c r="AE2044" s="67"/>
      <c r="AF2044" s="67"/>
      <c r="AG2044" s="67"/>
      <c r="AH2044" s="67"/>
      <c r="AI2044" s="67"/>
      <c r="AJ2044" s="68"/>
      <c r="AK2044" s="68"/>
      <c r="AL2044" s="68"/>
      <c r="AM2044" s="67"/>
      <c r="AN2044" s="67"/>
      <c r="AO2044" s="67"/>
      <c r="AP2044" s="67"/>
      <c r="AQ2044" s="67"/>
      <c r="AR2044" s="67"/>
      <c r="AS2044" s="67"/>
      <c r="AT2044" s="67"/>
      <c r="AU2044" s="67"/>
      <c r="AV2044" s="67"/>
      <c r="AW2044" s="67"/>
      <c r="AX2044" s="68"/>
      <c r="AY2044" s="68"/>
      <c r="AZ2044" s="69"/>
      <c r="BA2044" s="70"/>
      <c r="BB2044" s="71"/>
      <c r="BC2044" s="54"/>
      <c r="BD2044" s="41">
        <v>4</v>
      </c>
      <c r="BE2044" s="52">
        <v>44</v>
      </c>
      <c r="BF2044" s="62"/>
      <c r="BG2044" s="275"/>
    </row>
    <row r="2045" spans="1:59" s="63" customFormat="1" ht="12.75" x14ac:dyDescent="0.2">
      <c r="A2045" s="196">
        <v>4</v>
      </c>
      <c r="B2045" s="197" t="s">
        <v>422</v>
      </c>
      <c r="C2045" s="208">
        <v>44</v>
      </c>
      <c r="D2045" s="209" t="s">
        <v>774</v>
      </c>
      <c r="E2045" s="212">
        <v>4423</v>
      </c>
      <c r="F2045" s="213" t="s">
        <v>788</v>
      </c>
      <c r="G2045" s="232"/>
      <c r="H2045" s="97"/>
      <c r="I2045" s="224"/>
      <c r="J2045" s="98"/>
      <c r="K2045" s="98"/>
      <c r="L2045" s="98"/>
      <c r="M2045" s="96"/>
      <c r="N2045" s="307"/>
      <c r="O2045" s="246"/>
      <c r="P2045" s="124"/>
      <c r="Q2045" s="99"/>
      <c r="R2045" s="99"/>
      <c r="S2045" s="99"/>
      <c r="T2045" s="99"/>
      <c r="U2045" s="99"/>
      <c r="V2045" s="99"/>
      <c r="W2045" s="99"/>
      <c r="X2045" s="99"/>
      <c r="Y2045" s="100"/>
      <c r="Z2045" s="100"/>
      <c r="AA2045" s="100"/>
      <c r="AB2045" s="99"/>
      <c r="AC2045" s="99"/>
      <c r="AD2045" s="99"/>
      <c r="AE2045" s="99"/>
      <c r="AF2045" s="99"/>
      <c r="AG2045" s="99"/>
      <c r="AH2045" s="99"/>
      <c r="AI2045" s="99"/>
      <c r="AJ2045" s="100"/>
      <c r="AK2045" s="100"/>
      <c r="AL2045" s="100"/>
      <c r="AM2045" s="99"/>
      <c r="AN2045" s="99"/>
      <c r="AO2045" s="99"/>
      <c r="AP2045" s="99"/>
      <c r="AQ2045" s="99"/>
      <c r="AR2045" s="99"/>
      <c r="AS2045" s="99"/>
      <c r="AT2045" s="99"/>
      <c r="AU2045" s="99"/>
      <c r="AV2045" s="99"/>
      <c r="AW2045" s="99"/>
      <c r="AX2045" s="100"/>
      <c r="AY2045" s="100"/>
      <c r="AZ2045" s="101"/>
      <c r="BA2045" s="102"/>
      <c r="BB2045" s="95"/>
      <c r="BC2045" s="95"/>
      <c r="BD2045" s="41">
        <v>4</v>
      </c>
      <c r="BE2045" s="52">
        <v>44</v>
      </c>
      <c r="BF2045" s="103">
        <v>4423</v>
      </c>
      <c r="BG2045" s="277"/>
    </row>
    <row r="2046" spans="1:59" s="63" customFormat="1" ht="12.75" x14ac:dyDescent="0.2">
      <c r="A2046" s="196">
        <v>4</v>
      </c>
      <c r="B2046" s="197" t="s">
        <v>422</v>
      </c>
      <c r="C2046" s="208">
        <v>44</v>
      </c>
      <c r="D2046" s="209" t="s">
        <v>774</v>
      </c>
      <c r="E2046" s="212">
        <v>4423</v>
      </c>
      <c r="F2046" s="213" t="s">
        <v>788</v>
      </c>
      <c r="G2046" s="341"/>
      <c r="H2046" s="65"/>
      <c r="I2046" s="222"/>
      <c r="J2046" s="66"/>
      <c r="K2046" s="66"/>
      <c r="L2046" s="66"/>
      <c r="M2046" s="64"/>
      <c r="N2046" s="304"/>
      <c r="O2046" s="305"/>
      <c r="P2046" s="127"/>
      <c r="Q2046" s="67"/>
      <c r="R2046" s="67"/>
      <c r="S2046" s="67"/>
      <c r="T2046" s="67"/>
      <c r="U2046" s="67"/>
      <c r="V2046" s="67"/>
      <c r="W2046" s="67"/>
      <c r="X2046" s="67"/>
      <c r="Y2046" s="68"/>
      <c r="Z2046" s="68"/>
      <c r="AA2046" s="68"/>
      <c r="AB2046" s="67"/>
      <c r="AC2046" s="67"/>
      <c r="AD2046" s="67"/>
      <c r="AE2046" s="67"/>
      <c r="AF2046" s="67"/>
      <c r="AG2046" s="67"/>
      <c r="AH2046" s="67"/>
      <c r="AI2046" s="67"/>
      <c r="AJ2046" s="68"/>
      <c r="AK2046" s="68"/>
      <c r="AL2046" s="68"/>
      <c r="AM2046" s="67"/>
      <c r="AN2046" s="67"/>
      <c r="AO2046" s="67"/>
      <c r="AP2046" s="67"/>
      <c r="AQ2046" s="67"/>
      <c r="AR2046" s="67"/>
      <c r="AS2046" s="67"/>
      <c r="AT2046" s="67"/>
      <c r="AU2046" s="67"/>
      <c r="AV2046" s="67"/>
      <c r="AW2046" s="67"/>
      <c r="AX2046" s="68"/>
      <c r="AY2046" s="68"/>
      <c r="AZ2046" s="69"/>
      <c r="BA2046" s="70"/>
      <c r="BB2046" s="71"/>
      <c r="BC2046" s="95"/>
      <c r="BD2046" s="41">
        <v>4</v>
      </c>
      <c r="BE2046" s="52">
        <v>44</v>
      </c>
      <c r="BF2046" s="103">
        <v>4423</v>
      </c>
      <c r="BG2046" s="275"/>
    </row>
    <row r="2047" spans="1:59" s="63" customFormat="1" ht="12.75" x14ac:dyDescent="0.2">
      <c r="A2047" s="196">
        <v>4</v>
      </c>
      <c r="B2047" s="197" t="s">
        <v>422</v>
      </c>
      <c r="C2047" s="208">
        <v>44</v>
      </c>
      <c r="D2047" s="209" t="s">
        <v>774</v>
      </c>
      <c r="E2047" s="212">
        <v>4423</v>
      </c>
      <c r="F2047" s="213" t="s">
        <v>788</v>
      </c>
      <c r="G2047" s="231" t="s">
        <v>729</v>
      </c>
      <c r="H2047" s="72" t="s">
        <v>1233</v>
      </c>
      <c r="I2047" s="223" t="s">
        <v>1247</v>
      </c>
      <c r="J2047" s="73"/>
      <c r="K2047" s="73"/>
      <c r="L2047" s="73"/>
      <c r="M2047" s="74"/>
      <c r="N2047" s="247"/>
      <c r="O2047" s="306"/>
      <c r="P2047" s="105"/>
      <c r="Q2047" s="75"/>
      <c r="R2047" s="75"/>
      <c r="S2047" s="75"/>
      <c r="T2047" s="75"/>
      <c r="U2047" s="75"/>
      <c r="V2047" s="75"/>
      <c r="W2047" s="75"/>
      <c r="X2047" s="75"/>
      <c r="Y2047" s="76" t="s">
        <v>1241</v>
      </c>
      <c r="Z2047" s="77" t="s">
        <v>1241</v>
      </c>
      <c r="AA2047" s="78">
        <f>AA$2549</f>
        <v>5000</v>
      </c>
      <c r="AB2047" s="75"/>
      <c r="AC2047" s="75"/>
      <c r="AD2047" s="75"/>
      <c r="AE2047" s="75"/>
      <c r="AF2047" s="75"/>
      <c r="AG2047" s="75"/>
      <c r="AH2047" s="75"/>
      <c r="AI2047" s="75"/>
      <c r="AJ2047" s="76" t="s">
        <v>1241</v>
      </c>
      <c r="AK2047" s="77" t="s">
        <v>1241</v>
      </c>
      <c r="AL2047" s="78">
        <f>AL$2549</f>
        <v>0</v>
      </c>
      <c r="AM2047" s="75"/>
      <c r="AN2047" s="75"/>
      <c r="AO2047" s="75"/>
      <c r="AP2047" s="75"/>
      <c r="AQ2047" s="75"/>
      <c r="AR2047" s="75"/>
      <c r="AS2047" s="75"/>
      <c r="AT2047" s="75"/>
      <c r="AU2047" s="75"/>
      <c r="AV2047" s="75"/>
      <c r="AW2047" s="76" t="s">
        <v>1241</v>
      </c>
      <c r="AX2047" s="77" t="s">
        <v>1241</v>
      </c>
      <c r="AY2047" s="78">
        <f>AY$2549</f>
        <v>500</v>
      </c>
      <c r="AZ2047" s="79"/>
      <c r="BA2047" s="80" t="str">
        <f>I2047</f>
        <v>&gt; see 4711, Thermal insulation</v>
      </c>
      <c r="BB2047" s="71"/>
      <c r="BC2047" s="95"/>
      <c r="BD2047" s="41">
        <f>A2047</f>
        <v>4</v>
      </c>
      <c r="BE2047" s="52">
        <f>C2047</f>
        <v>44</v>
      </c>
      <c r="BF2047" s="62">
        <f>E2047</f>
        <v>4423</v>
      </c>
      <c r="BG2047" s="276" t="str">
        <f>H2047</f>
        <v>Default Scenario (Link)</v>
      </c>
    </row>
    <row r="2048" spans="1:59" s="63" customFormat="1" ht="12.75" x14ac:dyDescent="0.2">
      <c r="A2048" s="196">
        <v>4</v>
      </c>
      <c r="B2048" s="197" t="s">
        <v>422</v>
      </c>
      <c r="C2048" s="208">
        <v>44</v>
      </c>
      <c r="D2048" s="209" t="s">
        <v>774</v>
      </c>
      <c r="E2048" s="212">
        <v>4423</v>
      </c>
      <c r="F2048" s="213" t="s">
        <v>788</v>
      </c>
      <c r="G2048" s="231"/>
      <c r="H2048" s="65"/>
      <c r="I2048" s="222"/>
      <c r="J2048" s="66"/>
      <c r="K2048" s="66"/>
      <c r="L2048" s="66"/>
      <c r="M2048" s="64"/>
      <c r="N2048" s="304"/>
      <c r="O2048" s="305"/>
      <c r="P2048" s="127"/>
      <c r="Q2048" s="67"/>
      <c r="R2048" s="67"/>
      <c r="S2048" s="67"/>
      <c r="T2048" s="67"/>
      <c r="U2048" s="67"/>
      <c r="V2048" s="67"/>
      <c r="W2048" s="67"/>
      <c r="X2048" s="67"/>
      <c r="Y2048" s="68"/>
      <c r="Z2048" s="68"/>
      <c r="AA2048" s="68"/>
      <c r="AB2048" s="67"/>
      <c r="AC2048" s="67"/>
      <c r="AD2048" s="67"/>
      <c r="AE2048" s="67"/>
      <c r="AF2048" s="67"/>
      <c r="AG2048" s="67"/>
      <c r="AH2048" s="67"/>
      <c r="AI2048" s="67"/>
      <c r="AJ2048" s="68"/>
      <c r="AK2048" s="68"/>
      <c r="AL2048" s="68"/>
      <c r="AM2048" s="67"/>
      <c r="AN2048" s="67"/>
      <c r="AO2048" s="67"/>
      <c r="AP2048" s="67"/>
      <c r="AQ2048" s="67"/>
      <c r="AR2048" s="67"/>
      <c r="AS2048" s="67"/>
      <c r="AT2048" s="67"/>
      <c r="AU2048" s="67"/>
      <c r="AV2048" s="67"/>
      <c r="AW2048" s="67"/>
      <c r="AX2048" s="68"/>
      <c r="AY2048" s="68"/>
      <c r="AZ2048" s="69"/>
      <c r="BA2048" s="70"/>
      <c r="BB2048" s="71"/>
      <c r="BC2048" s="54"/>
      <c r="BD2048" s="41">
        <v>4</v>
      </c>
      <c r="BE2048" s="52">
        <v>44</v>
      </c>
      <c r="BF2048" s="62"/>
      <c r="BG2048" s="275"/>
    </row>
    <row r="2049" spans="1:59" s="63" customFormat="1" ht="12.75" x14ac:dyDescent="0.2">
      <c r="A2049" s="196">
        <v>4</v>
      </c>
      <c r="B2049" s="197" t="s">
        <v>422</v>
      </c>
      <c r="C2049" s="208">
        <v>44</v>
      </c>
      <c r="D2049" s="209" t="s">
        <v>774</v>
      </c>
      <c r="E2049" s="212">
        <v>4423</v>
      </c>
      <c r="F2049" s="213" t="s">
        <v>788</v>
      </c>
      <c r="G2049" s="232"/>
      <c r="H2049" s="97"/>
      <c r="I2049" s="224"/>
      <c r="J2049" s="98"/>
      <c r="K2049" s="98"/>
      <c r="L2049" s="98"/>
      <c r="M2049" s="96"/>
      <c r="N2049" s="307"/>
      <c r="O2049" s="246"/>
      <c r="P2049" s="124"/>
      <c r="Q2049" s="99"/>
      <c r="R2049" s="99"/>
      <c r="S2049" s="99"/>
      <c r="T2049" s="99"/>
      <c r="U2049" s="99"/>
      <c r="V2049" s="99"/>
      <c r="W2049" s="99"/>
      <c r="X2049" s="99"/>
      <c r="Y2049" s="100"/>
      <c r="Z2049" s="100"/>
      <c r="AA2049" s="100"/>
      <c r="AB2049" s="99"/>
      <c r="AC2049" s="99"/>
      <c r="AD2049" s="99"/>
      <c r="AE2049" s="99"/>
      <c r="AF2049" s="99"/>
      <c r="AG2049" s="99"/>
      <c r="AH2049" s="99"/>
      <c r="AI2049" s="99"/>
      <c r="AJ2049" s="100"/>
      <c r="AK2049" s="100"/>
      <c r="AL2049" s="100"/>
      <c r="AM2049" s="99"/>
      <c r="AN2049" s="99"/>
      <c r="AO2049" s="99"/>
      <c r="AP2049" s="99"/>
      <c r="AQ2049" s="99"/>
      <c r="AR2049" s="99"/>
      <c r="AS2049" s="99"/>
      <c r="AT2049" s="99"/>
      <c r="AU2049" s="99"/>
      <c r="AV2049" s="99"/>
      <c r="AW2049" s="99"/>
      <c r="AX2049" s="100"/>
      <c r="AY2049" s="100"/>
      <c r="AZ2049" s="101"/>
      <c r="BA2049" s="102"/>
      <c r="BB2049" s="95"/>
      <c r="BC2049" s="95"/>
      <c r="BD2049" s="41">
        <v>4</v>
      </c>
      <c r="BE2049" s="52">
        <v>44</v>
      </c>
      <c r="BF2049" s="103">
        <v>4423</v>
      </c>
      <c r="BG2049" s="277"/>
    </row>
    <row r="2050" spans="1:59" s="63" customFormat="1" ht="12.75" x14ac:dyDescent="0.2">
      <c r="A2050" s="196">
        <v>4</v>
      </c>
      <c r="B2050" s="197" t="s">
        <v>422</v>
      </c>
      <c r="C2050" s="208">
        <v>44</v>
      </c>
      <c r="D2050" s="209" t="s">
        <v>774</v>
      </c>
      <c r="E2050" s="212">
        <v>4423</v>
      </c>
      <c r="F2050" s="213" t="s">
        <v>788</v>
      </c>
      <c r="G2050" s="341"/>
      <c r="H2050" s="65"/>
      <c r="I2050" s="222"/>
      <c r="J2050" s="66"/>
      <c r="K2050" s="66"/>
      <c r="L2050" s="66"/>
      <c r="M2050" s="64"/>
      <c r="N2050" s="304"/>
      <c r="O2050" s="305"/>
      <c r="P2050" s="127"/>
      <c r="Q2050" s="67"/>
      <c r="R2050" s="67"/>
      <c r="S2050" s="67"/>
      <c r="T2050" s="67"/>
      <c r="U2050" s="67"/>
      <c r="V2050" s="67"/>
      <c r="W2050" s="67"/>
      <c r="X2050" s="67"/>
      <c r="Y2050" s="68"/>
      <c r="Z2050" s="68"/>
      <c r="AA2050" s="68"/>
      <c r="AB2050" s="67"/>
      <c r="AC2050" s="67"/>
      <c r="AD2050" s="67"/>
      <c r="AE2050" s="67"/>
      <c r="AF2050" s="67"/>
      <c r="AG2050" s="67"/>
      <c r="AH2050" s="67"/>
      <c r="AI2050" s="67"/>
      <c r="AJ2050" s="68"/>
      <c r="AK2050" s="68"/>
      <c r="AL2050" s="68"/>
      <c r="AM2050" s="67"/>
      <c r="AN2050" s="67"/>
      <c r="AO2050" s="67"/>
      <c r="AP2050" s="67"/>
      <c r="AQ2050" s="67"/>
      <c r="AR2050" s="67"/>
      <c r="AS2050" s="67"/>
      <c r="AT2050" s="67"/>
      <c r="AU2050" s="67"/>
      <c r="AV2050" s="67"/>
      <c r="AW2050" s="67"/>
      <c r="AX2050" s="68"/>
      <c r="AY2050" s="68"/>
      <c r="AZ2050" s="69"/>
      <c r="BA2050" s="70"/>
      <c r="BB2050" s="71"/>
      <c r="BC2050" s="95"/>
      <c r="BD2050" s="41">
        <v>4</v>
      </c>
      <c r="BE2050" s="52">
        <v>44</v>
      </c>
      <c r="BF2050" s="103">
        <v>4423</v>
      </c>
      <c r="BG2050" s="275"/>
    </row>
    <row r="2051" spans="1:59" s="63" customFormat="1" ht="12.75" x14ac:dyDescent="0.2">
      <c r="A2051" s="196">
        <v>4</v>
      </c>
      <c r="B2051" s="197" t="s">
        <v>422</v>
      </c>
      <c r="C2051" s="208">
        <v>44</v>
      </c>
      <c r="D2051" s="209" t="s">
        <v>774</v>
      </c>
      <c r="E2051" s="212">
        <v>4423</v>
      </c>
      <c r="F2051" s="213" t="s">
        <v>788</v>
      </c>
      <c r="G2051" s="231" t="s">
        <v>645</v>
      </c>
      <c r="H2051" s="72" t="s">
        <v>1233</v>
      </c>
      <c r="I2051" s="223" t="s">
        <v>1254</v>
      </c>
      <c r="J2051" s="73"/>
      <c r="K2051" s="73"/>
      <c r="L2051" s="73"/>
      <c r="M2051" s="74"/>
      <c r="N2051" s="247"/>
      <c r="O2051" s="306"/>
      <c r="P2051" s="105"/>
      <c r="Q2051" s="75"/>
      <c r="R2051" s="75"/>
      <c r="S2051" s="75"/>
      <c r="T2051" s="75"/>
      <c r="U2051" s="75"/>
      <c r="V2051" s="75"/>
      <c r="W2051" s="75"/>
      <c r="X2051" s="75"/>
      <c r="Y2051" s="76" t="s">
        <v>1241</v>
      </c>
      <c r="Z2051" s="77" t="s">
        <v>1241</v>
      </c>
      <c r="AA2051" s="78">
        <f>AA$1255</f>
        <v>2500</v>
      </c>
      <c r="AB2051" s="75"/>
      <c r="AC2051" s="75"/>
      <c r="AD2051" s="75"/>
      <c r="AE2051" s="75"/>
      <c r="AF2051" s="75"/>
      <c r="AG2051" s="75"/>
      <c r="AH2051" s="75"/>
      <c r="AI2051" s="75"/>
      <c r="AJ2051" s="76" t="s">
        <v>1241</v>
      </c>
      <c r="AK2051" s="77" t="s">
        <v>1241</v>
      </c>
      <c r="AL2051" s="78">
        <f>AL$1255</f>
        <v>0</v>
      </c>
      <c r="AM2051" s="75"/>
      <c r="AN2051" s="75"/>
      <c r="AO2051" s="75"/>
      <c r="AP2051" s="75"/>
      <c r="AQ2051" s="75"/>
      <c r="AR2051" s="75"/>
      <c r="AS2051" s="75"/>
      <c r="AT2051" s="75"/>
      <c r="AU2051" s="75"/>
      <c r="AV2051" s="75"/>
      <c r="AW2051" s="76" t="s">
        <v>1241</v>
      </c>
      <c r="AX2051" s="77" t="s">
        <v>1241</v>
      </c>
      <c r="AY2051" s="78">
        <f>AY$1255</f>
        <v>500</v>
      </c>
      <c r="AZ2051" s="79"/>
      <c r="BA2051" s="80" t="str">
        <f>I2051</f>
        <v>&gt; see 4271, Natural stone veneer walling</v>
      </c>
      <c r="BB2051" s="71"/>
      <c r="BC2051" s="95"/>
      <c r="BD2051" s="41">
        <f>A2051</f>
        <v>4</v>
      </c>
      <c r="BE2051" s="52">
        <f>C2051</f>
        <v>44</v>
      </c>
      <c r="BF2051" s="62">
        <f>E2051</f>
        <v>4423</v>
      </c>
      <c r="BG2051" s="276" t="str">
        <f>H2051</f>
        <v>Default Scenario (Link)</v>
      </c>
    </row>
    <row r="2052" spans="1:59" s="63" customFormat="1" ht="12.75" x14ac:dyDescent="0.2">
      <c r="A2052" s="196">
        <v>4</v>
      </c>
      <c r="B2052" s="197" t="s">
        <v>422</v>
      </c>
      <c r="C2052" s="208">
        <v>44</v>
      </c>
      <c r="D2052" s="209" t="s">
        <v>774</v>
      </c>
      <c r="E2052" s="212">
        <v>4423</v>
      </c>
      <c r="F2052" s="213" t="s">
        <v>788</v>
      </c>
      <c r="G2052" s="231"/>
      <c r="H2052" s="65"/>
      <c r="I2052" s="222"/>
      <c r="J2052" s="66"/>
      <c r="K2052" s="66"/>
      <c r="L2052" s="66"/>
      <c r="M2052" s="64"/>
      <c r="N2052" s="304"/>
      <c r="O2052" s="305"/>
      <c r="P2052" s="127"/>
      <c r="Q2052" s="67"/>
      <c r="R2052" s="67"/>
      <c r="S2052" s="67"/>
      <c r="T2052" s="67"/>
      <c r="U2052" s="67"/>
      <c r="V2052" s="67"/>
      <c r="W2052" s="67"/>
      <c r="X2052" s="67"/>
      <c r="Y2052" s="68"/>
      <c r="Z2052" s="68"/>
      <c r="AA2052" s="68"/>
      <c r="AB2052" s="67"/>
      <c r="AC2052" s="67"/>
      <c r="AD2052" s="67"/>
      <c r="AE2052" s="67"/>
      <c r="AF2052" s="67"/>
      <c r="AG2052" s="67"/>
      <c r="AH2052" s="67"/>
      <c r="AI2052" s="67"/>
      <c r="AJ2052" s="68"/>
      <c r="AK2052" s="68"/>
      <c r="AL2052" s="68"/>
      <c r="AM2052" s="67"/>
      <c r="AN2052" s="67"/>
      <c r="AO2052" s="67"/>
      <c r="AP2052" s="67"/>
      <c r="AQ2052" s="67"/>
      <c r="AR2052" s="67"/>
      <c r="AS2052" s="67"/>
      <c r="AT2052" s="67"/>
      <c r="AU2052" s="67"/>
      <c r="AV2052" s="67"/>
      <c r="AW2052" s="67"/>
      <c r="AX2052" s="68"/>
      <c r="AY2052" s="68"/>
      <c r="AZ2052" s="69"/>
      <c r="BA2052" s="70"/>
      <c r="BB2052" s="71"/>
      <c r="BC2052" s="54"/>
      <c r="BD2052" s="41">
        <v>4</v>
      </c>
      <c r="BE2052" s="52">
        <v>44</v>
      </c>
      <c r="BF2052" s="62"/>
      <c r="BG2052" s="275"/>
    </row>
    <row r="2053" spans="1:59" s="63" customFormat="1" ht="12.75" x14ac:dyDescent="0.2">
      <c r="A2053" s="196">
        <v>4</v>
      </c>
      <c r="B2053" s="197" t="s">
        <v>422</v>
      </c>
      <c r="C2053" s="208">
        <v>44</v>
      </c>
      <c r="D2053" s="209" t="s">
        <v>774</v>
      </c>
      <c r="E2053" s="212">
        <v>4423</v>
      </c>
      <c r="F2053" s="213" t="s">
        <v>788</v>
      </c>
      <c r="G2053" s="232"/>
      <c r="H2053" s="97"/>
      <c r="I2053" s="224"/>
      <c r="J2053" s="98"/>
      <c r="K2053" s="98"/>
      <c r="L2053" s="98"/>
      <c r="M2053" s="96"/>
      <c r="N2053" s="307"/>
      <c r="O2053" s="246"/>
      <c r="P2053" s="124"/>
      <c r="Q2053" s="99"/>
      <c r="R2053" s="99"/>
      <c r="S2053" s="99"/>
      <c r="T2053" s="99"/>
      <c r="U2053" s="99"/>
      <c r="V2053" s="99"/>
      <c r="W2053" s="99"/>
      <c r="X2053" s="99"/>
      <c r="Y2053" s="100"/>
      <c r="Z2053" s="100"/>
      <c r="AA2053" s="100"/>
      <c r="AB2053" s="99"/>
      <c r="AC2053" s="99"/>
      <c r="AD2053" s="99"/>
      <c r="AE2053" s="99"/>
      <c r="AF2053" s="99"/>
      <c r="AG2053" s="99"/>
      <c r="AH2053" s="99"/>
      <c r="AI2053" s="99"/>
      <c r="AJ2053" s="100"/>
      <c r="AK2053" s="100"/>
      <c r="AL2053" s="100"/>
      <c r="AM2053" s="99"/>
      <c r="AN2053" s="99"/>
      <c r="AO2053" s="99"/>
      <c r="AP2053" s="99"/>
      <c r="AQ2053" s="99"/>
      <c r="AR2053" s="99"/>
      <c r="AS2053" s="99"/>
      <c r="AT2053" s="99"/>
      <c r="AU2053" s="99"/>
      <c r="AV2053" s="99"/>
      <c r="AW2053" s="99"/>
      <c r="AX2053" s="100"/>
      <c r="AY2053" s="100"/>
      <c r="AZ2053" s="101"/>
      <c r="BA2053" s="102"/>
      <c r="BB2053" s="95"/>
      <c r="BC2053" s="95"/>
      <c r="BD2053" s="41">
        <v>4</v>
      </c>
      <c r="BE2053" s="52">
        <v>44</v>
      </c>
      <c r="BF2053" s="103">
        <v>4423</v>
      </c>
      <c r="BG2053" s="277"/>
    </row>
    <row r="2054" spans="1:59" x14ac:dyDescent="0.25">
      <c r="A2054" s="196">
        <v>4</v>
      </c>
      <c r="B2054" s="197" t="s">
        <v>422</v>
      </c>
      <c r="C2054" s="208">
        <v>44</v>
      </c>
      <c r="D2054" s="209" t="s">
        <v>774</v>
      </c>
      <c r="E2054" s="210">
        <v>4424</v>
      </c>
      <c r="F2054" s="211" t="s">
        <v>789</v>
      </c>
      <c r="G2054" s="235"/>
      <c r="H2054" s="145"/>
      <c r="I2054" s="221"/>
      <c r="J2054" s="57"/>
      <c r="K2054" s="57"/>
      <c r="L2054" s="57"/>
      <c r="M2054" s="144"/>
      <c r="N2054" s="324"/>
      <c r="O2054" s="325"/>
      <c r="P2054" s="146"/>
      <c r="Q2054" s="146"/>
      <c r="R2054" s="146"/>
      <c r="S2054" s="146"/>
      <c r="T2054" s="146"/>
      <c r="U2054" s="146"/>
      <c r="V2054" s="146"/>
      <c r="W2054" s="146"/>
      <c r="X2054" s="146"/>
      <c r="Y2054" s="59"/>
      <c r="Z2054" s="123"/>
      <c r="AA2054" s="123"/>
      <c r="AB2054" s="146"/>
      <c r="AC2054" s="146"/>
      <c r="AD2054" s="146"/>
      <c r="AE2054" s="146"/>
      <c r="AF2054" s="146"/>
      <c r="AG2054" s="146"/>
      <c r="AH2054" s="146"/>
      <c r="AI2054" s="146"/>
      <c r="AJ2054" s="59"/>
      <c r="AK2054" s="123"/>
      <c r="AL2054" s="123"/>
      <c r="AM2054" s="146"/>
      <c r="AN2054" s="146"/>
      <c r="AO2054" s="146"/>
      <c r="AP2054" s="146"/>
      <c r="AQ2054" s="146"/>
      <c r="AR2054" s="146"/>
      <c r="AS2054" s="146"/>
      <c r="AT2054" s="146"/>
      <c r="AU2054" s="146"/>
      <c r="AV2054" s="146"/>
      <c r="AW2054" s="58"/>
      <c r="AX2054" s="123"/>
      <c r="AY2054" s="59"/>
      <c r="AZ2054" s="147"/>
      <c r="BA2054" s="148"/>
      <c r="BB2054" s="143"/>
      <c r="BC2054" s="143"/>
      <c r="BD2054" s="41">
        <v>4</v>
      </c>
      <c r="BE2054" s="52">
        <v>44</v>
      </c>
      <c r="BF2054" s="62">
        <v>4424</v>
      </c>
      <c r="BG2054" s="284"/>
    </row>
    <row r="2055" spans="1:59" s="63" customFormat="1" ht="12.75" x14ac:dyDescent="0.2">
      <c r="A2055" s="196">
        <v>4</v>
      </c>
      <c r="B2055" s="197" t="s">
        <v>422</v>
      </c>
      <c r="C2055" s="208">
        <v>44</v>
      </c>
      <c r="D2055" s="209" t="s">
        <v>774</v>
      </c>
      <c r="E2055" s="210">
        <v>4424</v>
      </c>
      <c r="F2055" s="211" t="s">
        <v>789</v>
      </c>
      <c r="G2055" s="230"/>
      <c r="H2055" s="56"/>
      <c r="I2055" s="221"/>
      <c r="J2055" s="57"/>
      <c r="K2055" s="57"/>
      <c r="L2055" s="57"/>
      <c r="M2055" s="55"/>
      <c r="N2055" s="303"/>
      <c r="O2055" s="245"/>
      <c r="P2055" s="122"/>
      <c r="Q2055" s="58"/>
      <c r="R2055" s="58"/>
      <c r="S2055" s="58"/>
      <c r="T2055" s="58"/>
      <c r="U2055" s="58"/>
      <c r="V2055" s="58"/>
      <c r="W2055" s="58"/>
      <c r="X2055" s="58"/>
      <c r="Y2055" s="59"/>
      <c r="Z2055" s="59"/>
      <c r="AA2055" s="59"/>
      <c r="AB2055" s="58"/>
      <c r="AC2055" s="58"/>
      <c r="AD2055" s="58"/>
      <c r="AE2055" s="58"/>
      <c r="AF2055" s="58"/>
      <c r="AG2055" s="58"/>
      <c r="AH2055" s="58"/>
      <c r="AI2055" s="58"/>
      <c r="AJ2055" s="59"/>
      <c r="AK2055" s="59"/>
      <c r="AL2055" s="59"/>
      <c r="AM2055" s="58"/>
      <c r="AN2055" s="58"/>
      <c r="AO2055" s="58"/>
      <c r="AP2055" s="58"/>
      <c r="AQ2055" s="58"/>
      <c r="AR2055" s="58"/>
      <c r="AS2055" s="58"/>
      <c r="AT2055" s="58"/>
      <c r="AU2055" s="58"/>
      <c r="AV2055" s="58"/>
      <c r="AW2055" s="58"/>
      <c r="AX2055" s="59"/>
      <c r="AY2055" s="59"/>
      <c r="AZ2055" s="60"/>
      <c r="BA2055" s="61"/>
      <c r="BB2055" s="54"/>
      <c r="BC2055" s="54"/>
      <c r="BD2055" s="41">
        <v>4</v>
      </c>
      <c r="BE2055" s="52">
        <v>44</v>
      </c>
      <c r="BF2055" s="62">
        <v>4424</v>
      </c>
      <c r="BG2055" s="274"/>
    </row>
    <row r="2056" spans="1:59" s="63" customFormat="1" ht="12.75" x14ac:dyDescent="0.2">
      <c r="A2056" s="196">
        <v>4</v>
      </c>
      <c r="B2056" s="197" t="s">
        <v>422</v>
      </c>
      <c r="C2056" s="208">
        <v>44</v>
      </c>
      <c r="D2056" s="209" t="s">
        <v>774</v>
      </c>
      <c r="E2056" s="210">
        <v>4424</v>
      </c>
      <c r="F2056" s="211" t="s">
        <v>789</v>
      </c>
      <c r="G2056" s="231" t="s">
        <v>1195</v>
      </c>
      <c r="H2056" s="65"/>
      <c r="I2056" s="222"/>
      <c r="J2056" s="66"/>
      <c r="K2056" s="66"/>
      <c r="L2056" s="66"/>
      <c r="M2056" s="64"/>
      <c r="N2056" s="308"/>
      <c r="O2056" s="309"/>
      <c r="P2056" s="127"/>
      <c r="Q2056" s="67"/>
      <c r="R2056" s="67"/>
      <c r="S2056" s="67"/>
      <c r="T2056" s="67"/>
      <c r="U2056" s="67"/>
      <c r="V2056" s="67"/>
      <c r="W2056" s="67"/>
      <c r="X2056" s="67"/>
      <c r="Y2056" s="68"/>
      <c r="Z2056" s="68"/>
      <c r="AA2056" s="68"/>
      <c r="AB2056" s="67"/>
      <c r="AC2056" s="67"/>
      <c r="AD2056" s="67"/>
      <c r="AE2056" s="67"/>
      <c r="AF2056" s="67"/>
      <c r="AG2056" s="67"/>
      <c r="AH2056" s="67"/>
      <c r="AI2056" s="67"/>
      <c r="AJ2056" s="68"/>
      <c r="AK2056" s="68"/>
      <c r="AL2056" s="68"/>
      <c r="AM2056" s="67"/>
      <c r="AN2056" s="67"/>
      <c r="AO2056" s="67"/>
      <c r="AP2056" s="67"/>
      <c r="AQ2056" s="67"/>
      <c r="AR2056" s="67"/>
      <c r="AS2056" s="67"/>
      <c r="AT2056" s="67"/>
      <c r="AU2056" s="67"/>
      <c r="AV2056" s="67"/>
      <c r="AW2056" s="67"/>
      <c r="AX2056" s="68"/>
      <c r="AY2056" s="68"/>
      <c r="AZ2056" s="69"/>
      <c r="BA2056" s="70"/>
      <c r="BB2056" s="71"/>
      <c r="BC2056" s="54"/>
      <c r="BD2056" s="41">
        <v>4</v>
      </c>
      <c r="BE2056" s="52">
        <v>44</v>
      </c>
      <c r="BF2056" s="62">
        <v>4424</v>
      </c>
      <c r="BG2056" s="275"/>
    </row>
    <row r="2057" spans="1:59" s="63" customFormat="1" ht="12.75" x14ac:dyDescent="0.2">
      <c r="A2057" s="196">
        <v>4</v>
      </c>
      <c r="B2057" s="197" t="s">
        <v>422</v>
      </c>
      <c r="C2057" s="208">
        <v>44</v>
      </c>
      <c r="D2057" s="209" t="s">
        <v>774</v>
      </c>
      <c r="E2057" s="210">
        <v>4424</v>
      </c>
      <c r="F2057" s="211" t="s">
        <v>789</v>
      </c>
      <c r="G2057" s="231" t="s">
        <v>1195</v>
      </c>
      <c r="H2057" s="72" t="s">
        <v>47</v>
      </c>
      <c r="I2057" s="223"/>
      <c r="J2057" s="73"/>
      <c r="K2057" s="73"/>
      <c r="L2057" s="73"/>
      <c r="M2057" s="74"/>
      <c r="N2057" s="247"/>
      <c r="O2057" s="306"/>
      <c r="P2057" s="105"/>
      <c r="Q2057" s="75"/>
      <c r="R2057" s="75"/>
      <c r="S2057" s="75"/>
      <c r="T2057" s="75"/>
      <c r="U2057" s="75"/>
      <c r="V2057" s="75"/>
      <c r="W2057" s="75"/>
      <c r="X2057" s="75"/>
      <c r="Y2057" s="76">
        <f>IF(ISNUMBER(VLOOKUP(Y2059,P$7:W$7,MATCH(Y2059,P$7:W$7))),VLOOKUP(Y2059,P$7:W$7,MATCH(Y2059,P$7:W$7)),IF(N2061=0,"No Data",IF(Y2059&gt;0,"&lt;100",0)))</f>
        <v>25000</v>
      </c>
      <c r="Z2057" s="77">
        <f>IF(ISNUMBER(VLOOKUP(Z2061,P$7:W$7,MATCH(Z2061,P$7:W$7))),VLOOKUP(Z2061,P$7:W$7,MATCH(Z2061,P$7:W$7)),IF(N2061=0,"No Data",IF(Z2061&gt;0,"&lt;100",0)))</f>
        <v>25000</v>
      </c>
      <c r="AA2057" s="106">
        <f>IF(ISNUMBER(Z2057),Z2057,0)</f>
        <v>25000</v>
      </c>
      <c r="AB2057" s="75"/>
      <c r="AC2057" s="75"/>
      <c r="AD2057" s="75"/>
      <c r="AE2057" s="75"/>
      <c r="AF2057" s="75"/>
      <c r="AG2057" s="75"/>
      <c r="AH2057" s="75"/>
      <c r="AI2057" s="75"/>
      <c r="AJ2057" s="76">
        <f>IF(ISNUMBER(VLOOKUP(AJ2059,AB$7:AH$7,MATCH(AJ2059,AB$7:AH$7))),VLOOKUP(AJ2059,AB$7:AH$7,MATCH(AJ2059,AB$7:AH$7)),IF(N2061=0,"No Data",IF(AJ2059&gt;0,"&lt;50",0)))</f>
        <v>0</v>
      </c>
      <c r="AK2057" s="77">
        <f>IF(ISNUMBER(VLOOKUP(AK2061,AB$7:AH$7,MATCH(AK2061,AB$7:AH$7))),VLOOKUP(AK2061,AB$7:AH$7,MATCH(AK2061,AB$7:AH$7)),IF(N2061=0,"No Data",IF(AK2061&gt;0,"&lt;50",0)))</f>
        <v>0</v>
      </c>
      <c r="AL2057" s="106">
        <f>IF(ISNUMBER(AK2057),AK2057,0)</f>
        <v>0</v>
      </c>
      <c r="AM2057" s="75"/>
      <c r="AN2057" s="75"/>
      <c r="AO2057" s="75"/>
      <c r="AP2057" s="75"/>
      <c r="AQ2057" s="75"/>
      <c r="AR2057" s="75"/>
      <c r="AS2057" s="75"/>
      <c r="AT2057" s="75"/>
      <c r="AU2057" s="75"/>
      <c r="AV2057" s="75"/>
      <c r="AW2057" s="76">
        <f>IF(ISNUMBER(VLOOKUP(AW2059,AM$7:AU$7,MATCH(AW2059,AM$7:AU$7))),VLOOKUP(AW2059,AM$7:AU$7,MATCH(AW2059,AM$7:AU$7)),IF(N2061=0,"No Data",IF(AW2059&gt;0,"&lt;10",0)))</f>
        <v>100</v>
      </c>
      <c r="AX2057" s="77">
        <f>IF(ISNUMBER(VLOOKUP(AX2061,AM$7:AU$7,MATCH(AX2061,AM$7:AU$7))),VLOOKUP(AX2061,AM$7:AU$7,MATCH(AX2061,AM$7:AU$7)),IF(N2061=0,"No Data",IF(AX2061&gt;0,"&lt;10",0)))</f>
        <v>100</v>
      </c>
      <c r="AY2057" s="106">
        <f>IF(ISNUMBER(AX2057),AX2057,0)</f>
        <v>100</v>
      </c>
      <c r="AZ2057" s="79"/>
      <c r="BA2057" s="80"/>
      <c r="BB2057" s="71"/>
      <c r="BC2057" s="54"/>
      <c r="BD2057" s="41">
        <v>4</v>
      </c>
      <c r="BE2057" s="52">
        <v>44</v>
      </c>
      <c r="BF2057" s="62">
        <v>4424</v>
      </c>
      <c r="BG2057" s="276" t="s">
        <v>47</v>
      </c>
    </row>
    <row r="2058" spans="1:59" s="63" customFormat="1" ht="12.75" x14ac:dyDescent="0.2">
      <c r="A2058" s="196">
        <v>4</v>
      </c>
      <c r="B2058" s="197" t="s">
        <v>422</v>
      </c>
      <c r="C2058" s="208">
        <v>44</v>
      </c>
      <c r="D2058" s="209" t="s">
        <v>774</v>
      </c>
      <c r="E2058" s="210">
        <v>4424</v>
      </c>
      <c r="F2058" s="211" t="s">
        <v>789</v>
      </c>
      <c r="G2058" s="231" t="s">
        <v>1195</v>
      </c>
      <c r="H2058" s="81" t="s">
        <v>48</v>
      </c>
      <c r="I2058" s="223"/>
      <c r="J2058" s="73"/>
      <c r="K2058" s="73"/>
      <c r="L2058" s="73"/>
      <c r="M2058" s="74"/>
      <c r="N2058" s="247"/>
      <c r="O2058" s="306"/>
      <c r="P2058" s="105"/>
      <c r="Q2058" s="75"/>
      <c r="R2058" s="75"/>
      <c r="S2058" s="75"/>
      <c r="T2058" s="75"/>
      <c r="U2058" s="75"/>
      <c r="V2058" s="75"/>
      <c r="W2058" s="75"/>
      <c r="X2058" s="75"/>
      <c r="Y2058" s="82">
        <f>MIN(X2062:X2066)</f>
        <v>25000</v>
      </c>
      <c r="Z2058" s="83"/>
      <c r="AA2058" s="83"/>
      <c r="AB2058" s="75"/>
      <c r="AC2058" s="75"/>
      <c r="AD2058" s="75"/>
      <c r="AE2058" s="75"/>
      <c r="AF2058" s="75"/>
      <c r="AG2058" s="75"/>
      <c r="AH2058" s="75"/>
      <c r="AI2058" s="75"/>
      <c r="AJ2058" s="82">
        <f>MIN(AI2062:AI2066)</f>
        <v>0</v>
      </c>
      <c r="AK2058" s="83"/>
      <c r="AL2058" s="83"/>
      <c r="AM2058" s="75"/>
      <c r="AN2058" s="75"/>
      <c r="AO2058" s="75"/>
      <c r="AP2058" s="75"/>
      <c r="AQ2058" s="75"/>
      <c r="AR2058" s="75"/>
      <c r="AS2058" s="75"/>
      <c r="AT2058" s="75"/>
      <c r="AU2058" s="75"/>
      <c r="AV2058" s="75"/>
      <c r="AW2058" s="82">
        <f>MIN(AV2062:AV2066)</f>
        <v>100</v>
      </c>
      <c r="AX2058" s="83"/>
      <c r="AY2058" s="83"/>
      <c r="AZ2058" s="79"/>
      <c r="BA2058" s="80"/>
      <c r="BB2058" s="71"/>
      <c r="BC2058" s="54"/>
      <c r="BD2058" s="41">
        <v>4</v>
      </c>
      <c r="BE2058" s="52">
        <v>44</v>
      </c>
      <c r="BF2058" s="62">
        <v>4424</v>
      </c>
      <c r="BG2058" s="278" t="s">
        <v>48</v>
      </c>
    </row>
    <row r="2059" spans="1:59" s="63" customFormat="1" ht="12.75" x14ac:dyDescent="0.2">
      <c r="A2059" s="196">
        <v>4</v>
      </c>
      <c r="B2059" s="197" t="s">
        <v>422</v>
      </c>
      <c r="C2059" s="208">
        <v>44</v>
      </c>
      <c r="D2059" s="209" t="s">
        <v>774</v>
      </c>
      <c r="E2059" s="210">
        <v>4424</v>
      </c>
      <c r="F2059" s="211" t="s">
        <v>789</v>
      </c>
      <c r="G2059" s="231" t="s">
        <v>1195</v>
      </c>
      <c r="H2059" s="81" t="s">
        <v>49</v>
      </c>
      <c r="I2059" s="223"/>
      <c r="J2059" s="73"/>
      <c r="K2059" s="73"/>
      <c r="L2059" s="73"/>
      <c r="M2059" s="74"/>
      <c r="N2059" s="247"/>
      <c r="O2059" s="306"/>
      <c r="P2059" s="105"/>
      <c r="Q2059" s="75"/>
      <c r="R2059" s="75"/>
      <c r="S2059" s="75"/>
      <c r="T2059" s="75"/>
      <c r="U2059" s="75"/>
      <c r="V2059" s="75"/>
      <c r="W2059" s="75"/>
      <c r="X2059" s="75"/>
      <c r="Y2059" s="84">
        <f>IF(ISNUMBER(AVERAGE(X2062:X2066)),AVERAGE(X2062:X2066),0)</f>
        <v>25000</v>
      </c>
      <c r="Z2059" s="83"/>
      <c r="AA2059" s="83"/>
      <c r="AB2059" s="75"/>
      <c r="AC2059" s="75"/>
      <c r="AD2059" s="75"/>
      <c r="AE2059" s="75"/>
      <c r="AF2059" s="75"/>
      <c r="AG2059" s="75"/>
      <c r="AH2059" s="75"/>
      <c r="AI2059" s="75"/>
      <c r="AJ2059" s="84">
        <f>IF(ISNUMBER(AVERAGE(AI2062:AI2066)),AVERAGE(AI2062:AI2066),0)</f>
        <v>0</v>
      </c>
      <c r="AK2059" s="83"/>
      <c r="AL2059" s="83"/>
      <c r="AM2059" s="75"/>
      <c r="AN2059" s="75"/>
      <c r="AO2059" s="75"/>
      <c r="AP2059" s="75"/>
      <c r="AQ2059" s="75"/>
      <c r="AR2059" s="75"/>
      <c r="AS2059" s="75"/>
      <c r="AT2059" s="75"/>
      <c r="AU2059" s="75"/>
      <c r="AV2059" s="75"/>
      <c r="AW2059" s="84">
        <f>IF(ISNUMBER(AVERAGE(AV2062:AV2066)),AVERAGE(AV2062:AV2066),0)</f>
        <v>100</v>
      </c>
      <c r="AX2059" s="83"/>
      <c r="AY2059" s="83"/>
      <c r="AZ2059" s="79"/>
      <c r="BA2059" s="80"/>
      <c r="BB2059" s="71"/>
      <c r="BC2059" s="54"/>
      <c r="BD2059" s="41">
        <v>4</v>
      </c>
      <c r="BE2059" s="52">
        <v>44</v>
      </c>
      <c r="BF2059" s="62">
        <v>4424</v>
      </c>
      <c r="BG2059" s="278" t="s">
        <v>49</v>
      </c>
    </row>
    <row r="2060" spans="1:59" s="63" customFormat="1" ht="12.75" x14ac:dyDescent="0.2">
      <c r="A2060" s="196">
        <v>4</v>
      </c>
      <c r="B2060" s="197" t="s">
        <v>422</v>
      </c>
      <c r="C2060" s="208">
        <v>44</v>
      </c>
      <c r="D2060" s="209" t="s">
        <v>774</v>
      </c>
      <c r="E2060" s="210">
        <v>4424</v>
      </c>
      <c r="F2060" s="211" t="s">
        <v>789</v>
      </c>
      <c r="G2060" s="231" t="s">
        <v>1195</v>
      </c>
      <c r="H2060" s="81" t="s">
        <v>50</v>
      </c>
      <c r="I2060" s="223"/>
      <c r="J2060" s="73"/>
      <c r="K2060" s="73"/>
      <c r="L2060" s="73"/>
      <c r="M2060" s="74"/>
      <c r="N2060" s="247"/>
      <c r="O2060" s="306"/>
      <c r="P2060" s="105"/>
      <c r="Q2060" s="75"/>
      <c r="R2060" s="75"/>
      <c r="S2060" s="75"/>
      <c r="T2060" s="75"/>
      <c r="U2060" s="75"/>
      <c r="V2060" s="75"/>
      <c r="W2060" s="75"/>
      <c r="X2060" s="75"/>
      <c r="Y2060" s="84">
        <f>MAX(X2062:X2066)</f>
        <v>25000</v>
      </c>
      <c r="Z2060" s="83"/>
      <c r="AA2060" s="83"/>
      <c r="AB2060" s="75"/>
      <c r="AC2060" s="75"/>
      <c r="AD2060" s="75"/>
      <c r="AE2060" s="75"/>
      <c r="AF2060" s="75"/>
      <c r="AG2060" s="75"/>
      <c r="AH2060" s="75"/>
      <c r="AI2060" s="75"/>
      <c r="AJ2060" s="84">
        <f>MAX(AI2062:AI2066)</f>
        <v>0</v>
      </c>
      <c r="AK2060" s="83"/>
      <c r="AL2060" s="83"/>
      <c r="AM2060" s="75"/>
      <c r="AN2060" s="75"/>
      <c r="AO2060" s="75"/>
      <c r="AP2060" s="75"/>
      <c r="AQ2060" s="75"/>
      <c r="AR2060" s="75"/>
      <c r="AS2060" s="75"/>
      <c r="AT2060" s="75"/>
      <c r="AU2060" s="75"/>
      <c r="AV2060" s="75"/>
      <c r="AW2060" s="84">
        <f>MAX(AV2062:AV2066)</f>
        <v>100</v>
      </c>
      <c r="AX2060" s="83"/>
      <c r="AY2060" s="83"/>
      <c r="AZ2060" s="79"/>
      <c r="BA2060" s="80"/>
      <c r="BB2060" s="71"/>
      <c r="BC2060" s="54"/>
      <c r="BD2060" s="41">
        <v>4</v>
      </c>
      <c r="BE2060" s="52">
        <v>44</v>
      </c>
      <c r="BF2060" s="62">
        <v>4424</v>
      </c>
      <c r="BG2060" s="278" t="s">
        <v>50</v>
      </c>
    </row>
    <row r="2061" spans="1:59" s="63" customFormat="1" ht="12.75" x14ac:dyDescent="0.2">
      <c r="A2061" s="196">
        <v>4</v>
      </c>
      <c r="B2061" s="197" t="s">
        <v>422</v>
      </c>
      <c r="C2061" s="208">
        <v>44</v>
      </c>
      <c r="D2061" s="209" t="s">
        <v>774</v>
      </c>
      <c r="E2061" s="210">
        <v>4424</v>
      </c>
      <c r="F2061" s="211" t="s">
        <v>789</v>
      </c>
      <c r="G2061" s="231" t="s">
        <v>1195</v>
      </c>
      <c r="H2061" s="85" t="s">
        <v>51</v>
      </c>
      <c r="I2061" s="223"/>
      <c r="J2061" s="73"/>
      <c r="K2061" s="73"/>
      <c r="L2061" s="73"/>
      <c r="M2061" s="74"/>
      <c r="N2061" s="248">
        <f>SUM(N2062:N2078)</f>
        <v>9</v>
      </c>
      <c r="O2061" s="293">
        <f>SUM(O2062:O2078)</f>
        <v>1</v>
      </c>
      <c r="P2061" s="292"/>
      <c r="Q2061" s="87"/>
      <c r="R2061" s="87"/>
      <c r="S2061" s="87"/>
      <c r="T2061" s="87"/>
      <c r="U2061" s="87"/>
      <c r="V2061" s="87"/>
      <c r="W2061" s="87"/>
      <c r="X2061" s="87"/>
      <c r="Y2061" s="88"/>
      <c r="Z2061" s="119">
        <f>SUM(Z2062:Z2078)</f>
        <v>25000</v>
      </c>
      <c r="AA2061" s="120"/>
      <c r="AB2061" s="111"/>
      <c r="AC2061" s="111"/>
      <c r="AD2061" s="111"/>
      <c r="AE2061" s="111"/>
      <c r="AF2061" s="111"/>
      <c r="AG2061" s="111"/>
      <c r="AH2061" s="111"/>
      <c r="AI2061" s="111"/>
      <c r="AJ2061" s="120"/>
      <c r="AK2061" s="119">
        <f>SUM(AK2062:AK2078)</f>
        <v>0</v>
      </c>
      <c r="AL2061" s="120"/>
      <c r="AM2061" s="111"/>
      <c r="AN2061" s="111"/>
      <c r="AO2061" s="111"/>
      <c r="AP2061" s="111"/>
      <c r="AQ2061" s="111"/>
      <c r="AR2061" s="111"/>
      <c r="AS2061" s="111"/>
      <c r="AT2061" s="111"/>
      <c r="AU2061" s="111"/>
      <c r="AV2061" s="111"/>
      <c r="AW2061" s="120"/>
      <c r="AX2061" s="119">
        <f>SUM(AX2062:AX2078)</f>
        <v>100</v>
      </c>
      <c r="AY2061" s="88"/>
      <c r="AZ2061" s="79"/>
      <c r="BA2061" s="80"/>
      <c r="BB2061" s="71"/>
      <c r="BC2061" s="54"/>
      <c r="BD2061" s="41">
        <v>4</v>
      </c>
      <c r="BE2061" s="52">
        <v>44</v>
      </c>
      <c r="BF2061" s="62">
        <v>4424</v>
      </c>
      <c r="BG2061" s="279" t="s">
        <v>51</v>
      </c>
    </row>
    <row r="2062" spans="1:59" s="63" customFormat="1" ht="12.75" x14ac:dyDescent="0.2">
      <c r="A2062" s="196">
        <v>4</v>
      </c>
      <c r="B2062" s="197" t="s">
        <v>422</v>
      </c>
      <c r="C2062" s="208">
        <v>44</v>
      </c>
      <c r="D2062" s="209" t="s">
        <v>774</v>
      </c>
      <c r="E2062" s="210">
        <v>4424</v>
      </c>
      <c r="F2062" s="211" t="s">
        <v>789</v>
      </c>
      <c r="G2062" s="231" t="s">
        <v>1195</v>
      </c>
      <c r="H2062" s="89" t="s">
        <v>52</v>
      </c>
      <c r="I2062" s="90" t="s">
        <v>457</v>
      </c>
      <c r="J2062" s="90" t="s">
        <v>757</v>
      </c>
      <c r="K2062" s="90" t="s">
        <v>129</v>
      </c>
      <c r="L2062" s="90" t="s">
        <v>758</v>
      </c>
      <c r="M2062" s="91"/>
      <c r="N2062" s="312">
        <v>2</v>
      </c>
      <c r="O2062" s="313">
        <f>N2062/N$2061</f>
        <v>0.22222222222222221</v>
      </c>
      <c r="P2062" s="104"/>
      <c r="Q2062" s="92"/>
      <c r="R2062" s="92"/>
      <c r="S2062" s="92"/>
      <c r="T2062" s="92"/>
      <c r="U2062" s="92"/>
      <c r="V2062" s="92"/>
      <c r="W2062" s="92">
        <v>1</v>
      </c>
      <c r="X2062" s="109">
        <f>P2062*P$7+Q2062*Q$7+R2062*R$7+S2062*S$7+T2062*T$7+U2062*U$7+V2062*V$7+W2062*W$7</f>
        <v>25000</v>
      </c>
      <c r="Y2062" s="83"/>
      <c r="Z2062" s="110">
        <f>X2062*$O2062</f>
        <v>5555.5555555555557</v>
      </c>
      <c r="AA2062" s="111"/>
      <c r="AB2062" s="92"/>
      <c r="AC2062" s="92"/>
      <c r="AD2062" s="92"/>
      <c r="AE2062" s="92"/>
      <c r="AF2062" s="92"/>
      <c r="AG2062" s="92"/>
      <c r="AH2062" s="92"/>
      <c r="AI2062" s="109">
        <f>AB2062*AB$7+AC2062*AC$7+AD2062*AD$7+AE2062*AE$7+AF2062*AF$7+AG2062*AG$7+AH2062*AH$7</f>
        <v>0</v>
      </c>
      <c r="AJ2062" s="83"/>
      <c r="AK2062" s="110">
        <f>AI2062*$O2062</f>
        <v>0</v>
      </c>
      <c r="AL2062" s="111"/>
      <c r="AM2062" s="92"/>
      <c r="AN2062" s="92"/>
      <c r="AO2062" s="92"/>
      <c r="AP2062" s="92">
        <v>1</v>
      </c>
      <c r="AQ2062" s="92"/>
      <c r="AR2062" s="92"/>
      <c r="AS2062" s="92"/>
      <c r="AT2062" s="92"/>
      <c r="AU2062" s="92"/>
      <c r="AV2062" s="109">
        <f>AM2062*AM$7+AN2062*AN$7+AO2062*AO$7+AP2062*AP$7+AQ2062*AQ$7+AR2062*AR$7+AS2062*AS$7+AT2062*AT$7+AU2062*AU$7</f>
        <v>100</v>
      </c>
      <c r="AW2062" s="75"/>
      <c r="AX2062" s="110">
        <f>AV2062*$O2062</f>
        <v>22.222222222222221</v>
      </c>
      <c r="AY2062" s="111"/>
      <c r="AZ2062" s="93"/>
      <c r="BA2062" s="94" t="s">
        <v>105</v>
      </c>
      <c r="BB2062" s="71"/>
      <c r="BC2062" s="54"/>
      <c r="BD2062" s="41">
        <v>4</v>
      </c>
      <c r="BE2062" s="52">
        <v>44</v>
      </c>
      <c r="BF2062" s="62">
        <v>4424</v>
      </c>
      <c r="BG2062" s="280" t="s">
        <v>52</v>
      </c>
    </row>
    <row r="2063" spans="1:59" s="63" customFormat="1" ht="12.75" x14ac:dyDescent="0.2">
      <c r="A2063" s="196">
        <v>4</v>
      </c>
      <c r="B2063" s="197" t="s">
        <v>422</v>
      </c>
      <c r="C2063" s="208">
        <v>44</v>
      </c>
      <c r="D2063" s="209" t="s">
        <v>774</v>
      </c>
      <c r="E2063" s="210">
        <v>4424</v>
      </c>
      <c r="F2063" s="211" t="s">
        <v>789</v>
      </c>
      <c r="G2063" s="231" t="s">
        <v>1195</v>
      </c>
      <c r="H2063" s="89"/>
      <c r="I2063" s="90" t="s">
        <v>160</v>
      </c>
      <c r="J2063" s="90" t="s">
        <v>759</v>
      </c>
      <c r="K2063" s="90" t="s">
        <v>129</v>
      </c>
      <c r="L2063" s="90" t="s">
        <v>758</v>
      </c>
      <c r="M2063" s="91"/>
      <c r="N2063" s="312">
        <v>2</v>
      </c>
      <c r="O2063" s="313">
        <f>N2063/N$2061</f>
        <v>0.22222222222222221</v>
      </c>
      <c r="P2063" s="104"/>
      <c r="Q2063" s="92"/>
      <c r="R2063" s="92"/>
      <c r="S2063" s="92"/>
      <c r="T2063" s="92"/>
      <c r="U2063" s="92"/>
      <c r="V2063" s="92"/>
      <c r="W2063" s="92">
        <v>1</v>
      </c>
      <c r="X2063" s="109">
        <f>P2063*P$7+Q2063*Q$7+R2063*R$7+S2063*S$7+T2063*T$7+U2063*U$7+V2063*V$7+W2063*W$7</f>
        <v>25000</v>
      </c>
      <c r="Y2063" s="83"/>
      <c r="Z2063" s="110">
        <f>X2063*$O2063</f>
        <v>5555.5555555555557</v>
      </c>
      <c r="AA2063" s="111"/>
      <c r="AB2063" s="92"/>
      <c r="AC2063" s="92"/>
      <c r="AD2063" s="92"/>
      <c r="AE2063" s="92"/>
      <c r="AF2063" s="92"/>
      <c r="AG2063" s="92"/>
      <c r="AH2063" s="92"/>
      <c r="AI2063" s="109">
        <f>AB2063*AB$7+AC2063*AC$7+AD2063*AD$7+AE2063*AE$7+AF2063*AF$7+AG2063*AG$7+AH2063*AH$7</f>
        <v>0</v>
      </c>
      <c r="AJ2063" s="83"/>
      <c r="AK2063" s="110">
        <f>AI2063*$O2063</f>
        <v>0</v>
      </c>
      <c r="AL2063" s="111"/>
      <c r="AM2063" s="92"/>
      <c r="AN2063" s="92"/>
      <c r="AO2063" s="92"/>
      <c r="AP2063" s="92">
        <v>1</v>
      </c>
      <c r="AQ2063" s="92"/>
      <c r="AR2063" s="92"/>
      <c r="AS2063" s="92"/>
      <c r="AT2063" s="92"/>
      <c r="AU2063" s="92"/>
      <c r="AV2063" s="109">
        <f>AM2063*AM$7+AN2063*AN$7+AO2063*AO$7+AP2063*AP$7+AQ2063*AQ$7+AR2063*AR$7+AS2063*AS$7+AT2063*AT$7+AU2063*AU$7</f>
        <v>100</v>
      </c>
      <c r="AW2063" s="75"/>
      <c r="AX2063" s="110">
        <f>AV2063*$O2063</f>
        <v>22.222222222222221</v>
      </c>
      <c r="AY2063" s="111"/>
      <c r="AZ2063" s="93"/>
      <c r="BA2063" s="94" t="s">
        <v>105</v>
      </c>
      <c r="BB2063" s="71"/>
      <c r="BC2063" s="54"/>
      <c r="BD2063" s="41">
        <v>4</v>
      </c>
      <c r="BE2063" s="52">
        <v>44</v>
      </c>
      <c r="BF2063" s="62">
        <v>4424</v>
      </c>
      <c r="BG2063" s="280" t="s">
        <v>52</v>
      </c>
    </row>
    <row r="2064" spans="1:59" s="63" customFormat="1" ht="12.75" x14ac:dyDescent="0.2">
      <c r="A2064" s="196">
        <v>4</v>
      </c>
      <c r="B2064" s="197" t="s">
        <v>422</v>
      </c>
      <c r="C2064" s="208">
        <v>44</v>
      </c>
      <c r="D2064" s="209" t="s">
        <v>774</v>
      </c>
      <c r="E2064" s="210">
        <v>4424</v>
      </c>
      <c r="F2064" s="211" t="s">
        <v>789</v>
      </c>
      <c r="G2064" s="231" t="s">
        <v>1195</v>
      </c>
      <c r="H2064" s="89"/>
      <c r="I2064" s="90" t="s">
        <v>440</v>
      </c>
      <c r="J2064" s="90" t="s">
        <v>759</v>
      </c>
      <c r="K2064" s="90" t="s">
        <v>73</v>
      </c>
      <c r="L2064" s="90" t="s">
        <v>69</v>
      </c>
      <c r="M2064" s="91"/>
      <c r="N2064" s="312">
        <v>2</v>
      </c>
      <c r="O2064" s="313">
        <f>N2064/N$2061</f>
        <v>0.22222222222222221</v>
      </c>
      <c r="P2064" s="104"/>
      <c r="Q2064" s="92"/>
      <c r="R2064" s="92"/>
      <c r="S2064" s="92"/>
      <c r="T2064" s="92"/>
      <c r="U2064" s="92"/>
      <c r="V2064" s="92"/>
      <c r="W2064" s="92">
        <v>1</v>
      </c>
      <c r="X2064" s="109">
        <f>P2064*P$7+Q2064*Q$7+R2064*R$7+S2064*S$7+T2064*T$7+U2064*U$7+V2064*V$7+W2064*W$7</f>
        <v>25000</v>
      </c>
      <c r="Y2064" s="83"/>
      <c r="Z2064" s="110">
        <f>X2064*$O2064</f>
        <v>5555.5555555555557</v>
      </c>
      <c r="AA2064" s="111"/>
      <c r="AB2064" s="92"/>
      <c r="AC2064" s="92"/>
      <c r="AD2064" s="92"/>
      <c r="AE2064" s="92"/>
      <c r="AF2064" s="92"/>
      <c r="AG2064" s="92"/>
      <c r="AH2064" s="92"/>
      <c r="AI2064" s="109">
        <f>AB2064*AB$7+AC2064*AC$7+AD2064*AD$7+AE2064*AE$7+AF2064*AF$7+AG2064*AG$7+AH2064*AH$7</f>
        <v>0</v>
      </c>
      <c r="AJ2064" s="83"/>
      <c r="AK2064" s="110">
        <f>AI2064*$O2064</f>
        <v>0</v>
      </c>
      <c r="AL2064" s="111"/>
      <c r="AM2064" s="92"/>
      <c r="AN2064" s="92"/>
      <c r="AO2064" s="92"/>
      <c r="AP2064" s="92">
        <v>1</v>
      </c>
      <c r="AQ2064" s="92"/>
      <c r="AR2064" s="92"/>
      <c r="AS2064" s="92"/>
      <c r="AT2064" s="92"/>
      <c r="AU2064" s="92"/>
      <c r="AV2064" s="109">
        <f>AM2064*AM$7+AN2064*AN$7+AO2064*AO$7+AP2064*AP$7+AQ2064*AQ$7+AR2064*AR$7+AS2064*AS$7+AT2064*AT$7+AU2064*AU$7</f>
        <v>100</v>
      </c>
      <c r="AW2064" s="75"/>
      <c r="AX2064" s="110">
        <f>AV2064*$O2064</f>
        <v>22.222222222222221</v>
      </c>
      <c r="AY2064" s="111"/>
      <c r="AZ2064" s="93"/>
      <c r="BA2064" s="94" t="s">
        <v>105</v>
      </c>
      <c r="BB2064" s="71"/>
      <c r="BC2064" s="54"/>
      <c r="BD2064" s="41">
        <v>4</v>
      </c>
      <c r="BE2064" s="52">
        <v>44</v>
      </c>
      <c r="BF2064" s="62">
        <v>4424</v>
      </c>
      <c r="BG2064" s="280" t="s">
        <v>52</v>
      </c>
    </row>
    <row r="2065" spans="1:59" s="63" customFormat="1" ht="12.75" x14ac:dyDescent="0.2">
      <c r="A2065" s="196">
        <v>4</v>
      </c>
      <c r="B2065" s="197" t="s">
        <v>422</v>
      </c>
      <c r="C2065" s="208">
        <v>44</v>
      </c>
      <c r="D2065" s="209" t="s">
        <v>774</v>
      </c>
      <c r="E2065" s="210">
        <v>4424</v>
      </c>
      <c r="F2065" s="211" t="s">
        <v>789</v>
      </c>
      <c r="G2065" s="231" t="s">
        <v>1195</v>
      </c>
      <c r="H2065" s="89"/>
      <c r="I2065" s="90" t="s">
        <v>96</v>
      </c>
      <c r="J2065" s="90" t="s">
        <v>760</v>
      </c>
      <c r="K2065" s="90" t="s">
        <v>60</v>
      </c>
      <c r="L2065" s="90" t="s">
        <v>95</v>
      </c>
      <c r="M2065" s="91"/>
      <c r="N2065" s="312">
        <v>2</v>
      </c>
      <c r="O2065" s="313">
        <f>N2065/N$2061</f>
        <v>0.22222222222222221</v>
      </c>
      <c r="P2065" s="104"/>
      <c r="Q2065" s="92"/>
      <c r="R2065" s="92"/>
      <c r="S2065" s="92"/>
      <c r="T2065" s="92"/>
      <c r="U2065" s="92"/>
      <c r="V2065" s="92"/>
      <c r="W2065" s="92">
        <v>1</v>
      </c>
      <c r="X2065" s="109">
        <f>P2065*P$7+Q2065*Q$7+R2065*R$7+S2065*S$7+T2065*T$7+U2065*U$7+V2065*V$7+W2065*W$7</f>
        <v>25000</v>
      </c>
      <c r="Y2065" s="83"/>
      <c r="Z2065" s="110">
        <f>X2065*$O2065</f>
        <v>5555.5555555555557</v>
      </c>
      <c r="AA2065" s="111"/>
      <c r="AB2065" s="92"/>
      <c r="AC2065" s="92"/>
      <c r="AD2065" s="92"/>
      <c r="AE2065" s="92"/>
      <c r="AF2065" s="92"/>
      <c r="AG2065" s="92"/>
      <c r="AH2065" s="92"/>
      <c r="AI2065" s="109">
        <f>AB2065*AB$7+AC2065*AC$7+AD2065*AD$7+AE2065*AE$7+AF2065*AF$7+AG2065*AG$7+AH2065*AH$7</f>
        <v>0</v>
      </c>
      <c r="AJ2065" s="83"/>
      <c r="AK2065" s="110">
        <f>AI2065*$O2065</f>
        <v>0</v>
      </c>
      <c r="AL2065" s="111"/>
      <c r="AM2065" s="92"/>
      <c r="AN2065" s="92"/>
      <c r="AO2065" s="92"/>
      <c r="AP2065" s="92">
        <v>1</v>
      </c>
      <c r="AQ2065" s="92"/>
      <c r="AR2065" s="92"/>
      <c r="AS2065" s="92"/>
      <c r="AT2065" s="92"/>
      <c r="AU2065" s="92"/>
      <c r="AV2065" s="109">
        <f>AM2065*AM$7+AN2065*AN$7+AO2065*AO$7+AP2065*AP$7+AQ2065*AQ$7+AR2065*AR$7+AS2065*AS$7+AT2065*AT$7+AU2065*AU$7</f>
        <v>100</v>
      </c>
      <c r="AW2065" s="75"/>
      <c r="AX2065" s="110">
        <f>AV2065*$O2065</f>
        <v>22.222222222222221</v>
      </c>
      <c r="AY2065" s="111"/>
      <c r="AZ2065" s="93"/>
      <c r="BA2065" s="94" t="s">
        <v>105</v>
      </c>
      <c r="BB2065" s="71"/>
      <c r="BC2065" s="54"/>
      <c r="BD2065" s="41">
        <v>4</v>
      </c>
      <c r="BE2065" s="52">
        <v>44</v>
      </c>
      <c r="BF2065" s="62">
        <v>4424</v>
      </c>
      <c r="BG2065" s="280" t="s">
        <v>52</v>
      </c>
    </row>
    <row r="2066" spans="1:59" s="63" customFormat="1" ht="12.75" x14ac:dyDescent="0.2">
      <c r="A2066" s="196">
        <v>4</v>
      </c>
      <c r="B2066" s="197" t="s">
        <v>422</v>
      </c>
      <c r="C2066" s="208">
        <v>44</v>
      </c>
      <c r="D2066" s="209" t="s">
        <v>774</v>
      </c>
      <c r="E2066" s="210">
        <v>4424</v>
      </c>
      <c r="F2066" s="211" t="s">
        <v>789</v>
      </c>
      <c r="G2066" s="231" t="s">
        <v>1195</v>
      </c>
      <c r="H2066" s="89"/>
      <c r="I2066" s="90" t="s">
        <v>790</v>
      </c>
      <c r="J2066" s="90" t="s">
        <v>760</v>
      </c>
      <c r="K2066" s="90" t="s">
        <v>73</v>
      </c>
      <c r="L2066" s="90" t="s">
        <v>95</v>
      </c>
      <c r="M2066" s="91"/>
      <c r="N2066" s="312">
        <v>1</v>
      </c>
      <c r="O2066" s="313">
        <f>N2066/N$2061</f>
        <v>0.1111111111111111</v>
      </c>
      <c r="P2066" s="104"/>
      <c r="Q2066" s="92"/>
      <c r="R2066" s="92"/>
      <c r="S2066" s="92"/>
      <c r="T2066" s="92"/>
      <c r="U2066" s="92"/>
      <c r="V2066" s="92"/>
      <c r="W2066" s="92">
        <v>1</v>
      </c>
      <c r="X2066" s="109">
        <f>P2066*P$7+Q2066*Q$7+R2066*R$7+S2066*S$7+T2066*T$7+U2066*U$7+V2066*V$7+W2066*W$7</f>
        <v>25000</v>
      </c>
      <c r="Y2066" s="83"/>
      <c r="Z2066" s="110">
        <f>X2066*$O2066</f>
        <v>2777.7777777777778</v>
      </c>
      <c r="AA2066" s="111"/>
      <c r="AB2066" s="92"/>
      <c r="AC2066" s="92"/>
      <c r="AD2066" s="92"/>
      <c r="AE2066" s="92"/>
      <c r="AF2066" s="92"/>
      <c r="AG2066" s="92"/>
      <c r="AH2066" s="92"/>
      <c r="AI2066" s="109">
        <f>AB2066*AB$7+AC2066*AC$7+AD2066*AD$7+AE2066*AE$7+AF2066*AF$7+AG2066*AG$7+AH2066*AH$7</f>
        <v>0</v>
      </c>
      <c r="AJ2066" s="83"/>
      <c r="AK2066" s="110">
        <f>AI2066*$O2066</f>
        <v>0</v>
      </c>
      <c r="AL2066" s="111"/>
      <c r="AM2066" s="92"/>
      <c r="AN2066" s="92"/>
      <c r="AO2066" s="92"/>
      <c r="AP2066" s="92">
        <v>1</v>
      </c>
      <c r="AQ2066" s="92"/>
      <c r="AR2066" s="92"/>
      <c r="AS2066" s="92"/>
      <c r="AT2066" s="92"/>
      <c r="AU2066" s="92"/>
      <c r="AV2066" s="109">
        <f>AM2066*AM$7+AN2066*AN$7+AO2066*AO$7+AP2066*AP$7+AQ2066*AQ$7+AR2066*AR$7+AS2066*AS$7+AT2066*AT$7+AU2066*AU$7</f>
        <v>100</v>
      </c>
      <c r="AW2066" s="75"/>
      <c r="AX2066" s="110">
        <f>AV2066*$O2066</f>
        <v>11.111111111111111</v>
      </c>
      <c r="AY2066" s="111"/>
      <c r="AZ2066" s="93"/>
      <c r="BA2066" s="94" t="s">
        <v>554</v>
      </c>
      <c r="BB2066" s="71"/>
      <c r="BC2066" s="54"/>
      <c r="BD2066" s="41">
        <v>4</v>
      </c>
      <c r="BE2066" s="52">
        <v>44</v>
      </c>
      <c r="BF2066" s="62">
        <v>4424</v>
      </c>
      <c r="BG2066" s="280" t="s">
        <v>52</v>
      </c>
    </row>
    <row r="2067" spans="1:59" s="63" customFormat="1" ht="12.75" x14ac:dyDescent="0.2">
      <c r="A2067" s="196">
        <v>4</v>
      </c>
      <c r="B2067" s="197" t="s">
        <v>422</v>
      </c>
      <c r="C2067" s="208">
        <v>44</v>
      </c>
      <c r="D2067" s="209" t="s">
        <v>774</v>
      </c>
      <c r="E2067" s="210">
        <v>4424</v>
      </c>
      <c r="F2067" s="211" t="s">
        <v>789</v>
      </c>
      <c r="G2067" s="231" t="s">
        <v>1195</v>
      </c>
      <c r="H2067" s="65"/>
      <c r="I2067" s="222"/>
      <c r="J2067" s="66"/>
      <c r="K2067" s="66"/>
      <c r="L2067" s="66"/>
      <c r="M2067" s="64"/>
      <c r="N2067" s="304"/>
      <c r="O2067" s="305"/>
      <c r="P2067" s="127"/>
      <c r="Q2067" s="67"/>
      <c r="R2067" s="67"/>
      <c r="S2067" s="67"/>
      <c r="T2067" s="67"/>
      <c r="U2067" s="67"/>
      <c r="V2067" s="67"/>
      <c r="W2067" s="67"/>
      <c r="X2067" s="67"/>
      <c r="Y2067" s="68"/>
      <c r="Z2067" s="68"/>
      <c r="AA2067" s="68"/>
      <c r="AB2067" s="67"/>
      <c r="AC2067" s="67"/>
      <c r="AD2067" s="67"/>
      <c r="AE2067" s="67"/>
      <c r="AF2067" s="67"/>
      <c r="AG2067" s="67"/>
      <c r="AH2067" s="67"/>
      <c r="AI2067" s="67"/>
      <c r="AJ2067" s="68"/>
      <c r="AK2067" s="68"/>
      <c r="AL2067" s="68"/>
      <c r="AM2067" s="67"/>
      <c r="AN2067" s="67"/>
      <c r="AO2067" s="67"/>
      <c r="AP2067" s="67"/>
      <c r="AQ2067" s="67"/>
      <c r="AR2067" s="67"/>
      <c r="AS2067" s="67"/>
      <c r="AT2067" s="67"/>
      <c r="AU2067" s="67"/>
      <c r="AV2067" s="67"/>
      <c r="AW2067" s="67"/>
      <c r="AX2067" s="68"/>
      <c r="AY2067" s="68"/>
      <c r="AZ2067" s="69"/>
      <c r="BA2067" s="70"/>
      <c r="BB2067" s="71"/>
      <c r="BC2067" s="54"/>
      <c r="BD2067" s="41">
        <v>4</v>
      </c>
      <c r="BE2067" s="52">
        <v>44</v>
      </c>
      <c r="BF2067" s="62"/>
      <c r="BG2067" s="275"/>
    </row>
    <row r="2068" spans="1:59" s="63" customFormat="1" ht="12.75" x14ac:dyDescent="0.2">
      <c r="A2068" s="196">
        <v>4</v>
      </c>
      <c r="B2068" s="197" t="s">
        <v>422</v>
      </c>
      <c r="C2068" s="208">
        <v>44</v>
      </c>
      <c r="D2068" s="209" t="s">
        <v>774</v>
      </c>
      <c r="E2068" s="210">
        <v>4424</v>
      </c>
      <c r="F2068" s="211" t="s">
        <v>789</v>
      </c>
      <c r="G2068" s="230"/>
      <c r="H2068" s="56"/>
      <c r="I2068" s="221"/>
      <c r="J2068" s="57"/>
      <c r="K2068" s="57"/>
      <c r="L2068" s="57"/>
      <c r="M2068" s="55"/>
      <c r="N2068" s="303"/>
      <c r="O2068" s="245"/>
      <c r="P2068" s="122"/>
      <c r="Q2068" s="58"/>
      <c r="R2068" s="58"/>
      <c r="S2068" s="58"/>
      <c r="T2068" s="58"/>
      <c r="U2068" s="58"/>
      <c r="V2068" s="58"/>
      <c r="W2068" s="58"/>
      <c r="X2068" s="58"/>
      <c r="Y2068" s="59"/>
      <c r="Z2068" s="59"/>
      <c r="AA2068" s="59"/>
      <c r="AB2068" s="58"/>
      <c r="AC2068" s="58"/>
      <c r="AD2068" s="58"/>
      <c r="AE2068" s="58"/>
      <c r="AF2068" s="58"/>
      <c r="AG2068" s="58"/>
      <c r="AH2068" s="58"/>
      <c r="AI2068" s="58"/>
      <c r="AJ2068" s="59"/>
      <c r="AK2068" s="59"/>
      <c r="AL2068" s="59"/>
      <c r="AM2068" s="58"/>
      <c r="AN2068" s="58"/>
      <c r="AO2068" s="58"/>
      <c r="AP2068" s="58"/>
      <c r="AQ2068" s="58"/>
      <c r="AR2068" s="58"/>
      <c r="AS2068" s="58"/>
      <c r="AT2068" s="58"/>
      <c r="AU2068" s="58"/>
      <c r="AV2068" s="58"/>
      <c r="AW2068" s="58"/>
      <c r="AX2068" s="59"/>
      <c r="AY2068" s="59"/>
      <c r="AZ2068" s="60"/>
      <c r="BA2068" s="61"/>
      <c r="BB2068" s="54"/>
      <c r="BC2068" s="54"/>
      <c r="BD2068" s="41">
        <v>4</v>
      </c>
      <c r="BE2068" s="52">
        <v>44</v>
      </c>
      <c r="BF2068" s="62">
        <v>4424</v>
      </c>
      <c r="BG2068" s="274"/>
    </row>
    <row r="2069" spans="1:59" s="63" customFormat="1" ht="12.75" x14ac:dyDescent="0.2">
      <c r="A2069" s="196">
        <v>4</v>
      </c>
      <c r="B2069" s="197" t="s">
        <v>422</v>
      </c>
      <c r="C2069" s="208">
        <v>44</v>
      </c>
      <c r="D2069" s="209" t="s">
        <v>774</v>
      </c>
      <c r="E2069" s="210">
        <v>4424</v>
      </c>
      <c r="F2069" s="211" t="s">
        <v>789</v>
      </c>
      <c r="G2069" s="231"/>
      <c r="H2069" s="65"/>
      <c r="I2069" s="222"/>
      <c r="J2069" s="66"/>
      <c r="K2069" s="66"/>
      <c r="L2069" s="66"/>
      <c r="M2069" s="64"/>
      <c r="N2069" s="304"/>
      <c r="O2069" s="305"/>
      <c r="P2069" s="127"/>
      <c r="Q2069" s="67"/>
      <c r="R2069" s="67"/>
      <c r="S2069" s="67"/>
      <c r="T2069" s="67"/>
      <c r="U2069" s="67"/>
      <c r="V2069" s="67"/>
      <c r="W2069" s="67"/>
      <c r="X2069" s="67"/>
      <c r="Y2069" s="68"/>
      <c r="Z2069" s="68"/>
      <c r="AA2069" s="68"/>
      <c r="AB2069" s="67"/>
      <c r="AC2069" s="67"/>
      <c r="AD2069" s="67"/>
      <c r="AE2069" s="67"/>
      <c r="AF2069" s="67"/>
      <c r="AG2069" s="67"/>
      <c r="AH2069" s="67"/>
      <c r="AI2069" s="67"/>
      <c r="AJ2069" s="68"/>
      <c r="AK2069" s="68"/>
      <c r="AL2069" s="68"/>
      <c r="AM2069" s="67"/>
      <c r="AN2069" s="67"/>
      <c r="AO2069" s="67"/>
      <c r="AP2069" s="67"/>
      <c r="AQ2069" s="67"/>
      <c r="AR2069" s="67"/>
      <c r="AS2069" s="67"/>
      <c r="AT2069" s="67"/>
      <c r="AU2069" s="67"/>
      <c r="AV2069" s="67"/>
      <c r="AW2069" s="67"/>
      <c r="AX2069" s="68"/>
      <c r="AY2069" s="68"/>
      <c r="AZ2069" s="69"/>
      <c r="BA2069" s="70"/>
      <c r="BB2069" s="71"/>
      <c r="BC2069" s="54"/>
      <c r="BD2069" s="41">
        <v>4</v>
      </c>
      <c r="BE2069" s="52">
        <v>44</v>
      </c>
      <c r="BF2069" s="62">
        <v>4424</v>
      </c>
      <c r="BG2069" s="275"/>
    </row>
    <row r="2070" spans="1:59" s="63" customFormat="1" ht="12.75" x14ac:dyDescent="0.2">
      <c r="A2070" s="196">
        <v>4</v>
      </c>
      <c r="B2070" s="197" t="s">
        <v>422</v>
      </c>
      <c r="C2070" s="208">
        <v>44</v>
      </c>
      <c r="D2070" s="209" t="s">
        <v>774</v>
      </c>
      <c r="E2070" s="210">
        <v>4424</v>
      </c>
      <c r="F2070" s="211" t="s">
        <v>789</v>
      </c>
      <c r="G2070" s="231" t="s">
        <v>729</v>
      </c>
      <c r="H2070" s="72" t="s">
        <v>1233</v>
      </c>
      <c r="I2070" s="223" t="s">
        <v>1247</v>
      </c>
      <c r="J2070" s="73"/>
      <c r="K2070" s="73"/>
      <c r="L2070" s="73"/>
      <c r="M2070" s="74"/>
      <c r="N2070" s="247"/>
      <c r="O2070" s="306"/>
      <c r="P2070" s="105"/>
      <c r="Q2070" s="75"/>
      <c r="R2070" s="75"/>
      <c r="S2070" s="75"/>
      <c r="T2070" s="75"/>
      <c r="U2070" s="75"/>
      <c r="V2070" s="75"/>
      <c r="W2070" s="75"/>
      <c r="X2070" s="75"/>
      <c r="Y2070" s="76" t="s">
        <v>1241</v>
      </c>
      <c r="Z2070" s="77" t="s">
        <v>1241</v>
      </c>
      <c r="AA2070" s="78">
        <f>AA$2549</f>
        <v>5000</v>
      </c>
      <c r="AB2070" s="75"/>
      <c r="AC2070" s="75"/>
      <c r="AD2070" s="75"/>
      <c r="AE2070" s="75"/>
      <c r="AF2070" s="75"/>
      <c r="AG2070" s="75"/>
      <c r="AH2070" s="75"/>
      <c r="AI2070" s="75"/>
      <c r="AJ2070" s="76" t="s">
        <v>1241</v>
      </c>
      <c r="AK2070" s="77" t="s">
        <v>1241</v>
      </c>
      <c r="AL2070" s="78">
        <f>AL$2549</f>
        <v>0</v>
      </c>
      <c r="AM2070" s="75"/>
      <c r="AN2070" s="75"/>
      <c r="AO2070" s="75"/>
      <c r="AP2070" s="75"/>
      <c r="AQ2070" s="75"/>
      <c r="AR2070" s="75"/>
      <c r="AS2070" s="75"/>
      <c r="AT2070" s="75"/>
      <c r="AU2070" s="75"/>
      <c r="AV2070" s="75"/>
      <c r="AW2070" s="76" t="s">
        <v>1241</v>
      </c>
      <c r="AX2070" s="77" t="s">
        <v>1241</v>
      </c>
      <c r="AY2070" s="78">
        <f>AY$2549</f>
        <v>500</v>
      </c>
      <c r="AZ2070" s="79"/>
      <c r="BA2070" s="80" t="str">
        <f>I2070</f>
        <v>&gt; see 4711, Thermal insulation</v>
      </c>
      <c r="BB2070" s="71"/>
      <c r="BC2070" s="95"/>
      <c r="BD2070" s="41">
        <f>A2070</f>
        <v>4</v>
      </c>
      <c r="BE2070" s="52">
        <f>C2070</f>
        <v>44</v>
      </c>
      <c r="BF2070" s="62">
        <f>E2070</f>
        <v>4424</v>
      </c>
      <c r="BG2070" s="276" t="str">
        <f>H2070</f>
        <v>Default Scenario (Link)</v>
      </c>
    </row>
    <row r="2071" spans="1:59" s="63" customFormat="1" ht="12.75" x14ac:dyDescent="0.2">
      <c r="A2071" s="196">
        <v>4</v>
      </c>
      <c r="B2071" s="197" t="s">
        <v>422</v>
      </c>
      <c r="C2071" s="208">
        <v>44</v>
      </c>
      <c r="D2071" s="209" t="s">
        <v>774</v>
      </c>
      <c r="E2071" s="210">
        <v>4424</v>
      </c>
      <c r="F2071" s="211" t="s">
        <v>789</v>
      </c>
      <c r="G2071" s="231"/>
      <c r="H2071" s="65"/>
      <c r="I2071" s="222"/>
      <c r="J2071" s="66"/>
      <c r="K2071" s="66"/>
      <c r="L2071" s="66"/>
      <c r="M2071" s="64"/>
      <c r="N2071" s="304"/>
      <c r="O2071" s="305"/>
      <c r="P2071" s="127"/>
      <c r="Q2071" s="67"/>
      <c r="R2071" s="67"/>
      <c r="S2071" s="67"/>
      <c r="T2071" s="67"/>
      <c r="U2071" s="67"/>
      <c r="V2071" s="67"/>
      <c r="W2071" s="67"/>
      <c r="X2071" s="67"/>
      <c r="Y2071" s="68"/>
      <c r="Z2071" s="68"/>
      <c r="AA2071" s="68"/>
      <c r="AB2071" s="67"/>
      <c r="AC2071" s="67"/>
      <c r="AD2071" s="67"/>
      <c r="AE2071" s="67"/>
      <c r="AF2071" s="67"/>
      <c r="AG2071" s="67"/>
      <c r="AH2071" s="67"/>
      <c r="AI2071" s="67"/>
      <c r="AJ2071" s="68"/>
      <c r="AK2071" s="68"/>
      <c r="AL2071" s="68"/>
      <c r="AM2071" s="67"/>
      <c r="AN2071" s="67"/>
      <c r="AO2071" s="67"/>
      <c r="AP2071" s="67"/>
      <c r="AQ2071" s="67"/>
      <c r="AR2071" s="67"/>
      <c r="AS2071" s="67"/>
      <c r="AT2071" s="67"/>
      <c r="AU2071" s="67"/>
      <c r="AV2071" s="67"/>
      <c r="AW2071" s="67"/>
      <c r="AX2071" s="68"/>
      <c r="AY2071" s="68"/>
      <c r="AZ2071" s="69"/>
      <c r="BA2071" s="70"/>
      <c r="BB2071" s="71"/>
      <c r="BC2071" s="54"/>
      <c r="BD2071" s="41">
        <v>4</v>
      </c>
      <c r="BE2071" s="52">
        <v>44</v>
      </c>
      <c r="BF2071" s="62"/>
      <c r="BG2071" s="275"/>
    </row>
    <row r="2072" spans="1:59" s="63" customFormat="1" ht="12.75" x14ac:dyDescent="0.2">
      <c r="A2072" s="196">
        <v>4</v>
      </c>
      <c r="B2072" s="197" t="s">
        <v>422</v>
      </c>
      <c r="C2072" s="208">
        <v>44</v>
      </c>
      <c r="D2072" s="209" t="s">
        <v>774</v>
      </c>
      <c r="E2072" s="210">
        <v>4424</v>
      </c>
      <c r="F2072" s="211" t="s">
        <v>789</v>
      </c>
      <c r="G2072" s="230"/>
      <c r="H2072" s="56"/>
      <c r="I2072" s="221"/>
      <c r="J2072" s="57"/>
      <c r="K2072" s="57"/>
      <c r="L2072" s="57"/>
      <c r="M2072" s="55"/>
      <c r="N2072" s="303"/>
      <c r="O2072" s="245"/>
      <c r="P2072" s="122"/>
      <c r="Q2072" s="58"/>
      <c r="R2072" s="58"/>
      <c r="S2072" s="58"/>
      <c r="T2072" s="58"/>
      <c r="U2072" s="58"/>
      <c r="V2072" s="58"/>
      <c r="W2072" s="58"/>
      <c r="X2072" s="58"/>
      <c r="Y2072" s="59"/>
      <c r="Z2072" s="59"/>
      <c r="AA2072" s="59"/>
      <c r="AB2072" s="58"/>
      <c r="AC2072" s="58"/>
      <c r="AD2072" s="58"/>
      <c r="AE2072" s="58"/>
      <c r="AF2072" s="58"/>
      <c r="AG2072" s="58"/>
      <c r="AH2072" s="58"/>
      <c r="AI2072" s="58"/>
      <c r="AJ2072" s="59"/>
      <c r="AK2072" s="59"/>
      <c r="AL2072" s="59"/>
      <c r="AM2072" s="58"/>
      <c r="AN2072" s="58"/>
      <c r="AO2072" s="58"/>
      <c r="AP2072" s="58"/>
      <c r="AQ2072" s="58"/>
      <c r="AR2072" s="58"/>
      <c r="AS2072" s="58"/>
      <c r="AT2072" s="58"/>
      <c r="AU2072" s="58"/>
      <c r="AV2072" s="58"/>
      <c r="AW2072" s="58"/>
      <c r="AX2072" s="59"/>
      <c r="AY2072" s="59"/>
      <c r="AZ2072" s="60"/>
      <c r="BA2072" s="61"/>
      <c r="BB2072" s="54"/>
      <c r="BC2072" s="54"/>
      <c r="BD2072" s="41">
        <v>4</v>
      </c>
      <c r="BE2072" s="52">
        <v>44</v>
      </c>
      <c r="BF2072" s="62">
        <v>4424</v>
      </c>
      <c r="BG2072" s="274"/>
    </row>
    <row r="2073" spans="1:59" s="63" customFormat="1" ht="12.75" x14ac:dyDescent="0.2">
      <c r="A2073" s="196">
        <v>4</v>
      </c>
      <c r="B2073" s="197" t="s">
        <v>422</v>
      </c>
      <c r="C2073" s="208">
        <v>44</v>
      </c>
      <c r="D2073" s="209" t="s">
        <v>774</v>
      </c>
      <c r="E2073" s="210">
        <v>4424</v>
      </c>
      <c r="F2073" s="211" t="s">
        <v>789</v>
      </c>
      <c r="G2073" s="231"/>
      <c r="H2073" s="65"/>
      <c r="I2073" s="222"/>
      <c r="J2073" s="66"/>
      <c r="K2073" s="66"/>
      <c r="L2073" s="66"/>
      <c r="M2073" s="64"/>
      <c r="N2073" s="304"/>
      <c r="O2073" s="305"/>
      <c r="P2073" s="127"/>
      <c r="Q2073" s="67"/>
      <c r="R2073" s="67"/>
      <c r="S2073" s="67"/>
      <c r="T2073" s="67"/>
      <c r="U2073" s="67"/>
      <c r="V2073" s="67"/>
      <c r="W2073" s="67"/>
      <c r="X2073" s="67"/>
      <c r="Y2073" s="68"/>
      <c r="Z2073" s="68"/>
      <c r="AA2073" s="68"/>
      <c r="AB2073" s="67"/>
      <c r="AC2073" s="67"/>
      <c r="AD2073" s="67"/>
      <c r="AE2073" s="67"/>
      <c r="AF2073" s="67"/>
      <c r="AG2073" s="67"/>
      <c r="AH2073" s="67"/>
      <c r="AI2073" s="67"/>
      <c r="AJ2073" s="68"/>
      <c r="AK2073" s="68"/>
      <c r="AL2073" s="68"/>
      <c r="AM2073" s="67"/>
      <c r="AN2073" s="67"/>
      <c r="AO2073" s="67"/>
      <c r="AP2073" s="67"/>
      <c r="AQ2073" s="67"/>
      <c r="AR2073" s="67"/>
      <c r="AS2073" s="67"/>
      <c r="AT2073" s="67"/>
      <c r="AU2073" s="67"/>
      <c r="AV2073" s="67"/>
      <c r="AW2073" s="67"/>
      <c r="AX2073" s="68"/>
      <c r="AY2073" s="68"/>
      <c r="AZ2073" s="69"/>
      <c r="BA2073" s="70"/>
      <c r="BB2073" s="71"/>
      <c r="BC2073" s="54"/>
      <c r="BD2073" s="41">
        <v>4</v>
      </c>
      <c r="BE2073" s="52">
        <v>44</v>
      </c>
      <c r="BF2073" s="62">
        <v>4424</v>
      </c>
      <c r="BG2073" s="275"/>
    </row>
    <row r="2074" spans="1:59" s="63" customFormat="1" ht="12.75" x14ac:dyDescent="0.2">
      <c r="A2074" s="196">
        <v>4</v>
      </c>
      <c r="B2074" s="197" t="s">
        <v>422</v>
      </c>
      <c r="C2074" s="208">
        <v>44</v>
      </c>
      <c r="D2074" s="209" t="s">
        <v>774</v>
      </c>
      <c r="E2074" s="210">
        <v>4424</v>
      </c>
      <c r="F2074" s="211" t="s">
        <v>789</v>
      </c>
      <c r="G2074" s="231" t="s">
        <v>645</v>
      </c>
      <c r="H2074" s="72" t="s">
        <v>1233</v>
      </c>
      <c r="I2074" s="223" t="s">
        <v>1254</v>
      </c>
      <c r="J2074" s="73"/>
      <c r="K2074" s="73"/>
      <c r="L2074" s="73"/>
      <c r="M2074" s="74"/>
      <c r="N2074" s="247"/>
      <c r="O2074" s="306"/>
      <c r="P2074" s="105"/>
      <c r="Q2074" s="75"/>
      <c r="R2074" s="75"/>
      <c r="S2074" s="75"/>
      <c r="T2074" s="75"/>
      <c r="U2074" s="75"/>
      <c r="V2074" s="75"/>
      <c r="W2074" s="75"/>
      <c r="X2074" s="75"/>
      <c r="Y2074" s="76" t="s">
        <v>1241</v>
      </c>
      <c r="Z2074" s="77" t="s">
        <v>1241</v>
      </c>
      <c r="AA2074" s="78">
        <f>AA$1255</f>
        <v>2500</v>
      </c>
      <c r="AB2074" s="75"/>
      <c r="AC2074" s="75"/>
      <c r="AD2074" s="75"/>
      <c r="AE2074" s="75"/>
      <c r="AF2074" s="75"/>
      <c r="AG2074" s="75"/>
      <c r="AH2074" s="75"/>
      <c r="AI2074" s="75"/>
      <c r="AJ2074" s="76" t="s">
        <v>1241</v>
      </c>
      <c r="AK2074" s="77" t="s">
        <v>1241</v>
      </c>
      <c r="AL2074" s="78">
        <f>AL$1255</f>
        <v>0</v>
      </c>
      <c r="AM2074" s="75"/>
      <c r="AN2074" s="75"/>
      <c r="AO2074" s="75"/>
      <c r="AP2074" s="75"/>
      <c r="AQ2074" s="75"/>
      <c r="AR2074" s="75"/>
      <c r="AS2074" s="75"/>
      <c r="AT2074" s="75"/>
      <c r="AU2074" s="75"/>
      <c r="AV2074" s="75"/>
      <c r="AW2074" s="76" t="s">
        <v>1241</v>
      </c>
      <c r="AX2074" s="77" t="s">
        <v>1241</v>
      </c>
      <c r="AY2074" s="78">
        <f>AY$1255</f>
        <v>500</v>
      </c>
      <c r="AZ2074" s="79"/>
      <c r="BA2074" s="80" t="str">
        <f>I2074</f>
        <v>&gt; see 4271, Natural stone veneer walling</v>
      </c>
      <c r="BB2074" s="71"/>
      <c r="BC2074" s="95"/>
      <c r="BD2074" s="41">
        <f>A2074</f>
        <v>4</v>
      </c>
      <c r="BE2074" s="52">
        <f>C2074</f>
        <v>44</v>
      </c>
      <c r="BF2074" s="62">
        <f>E2074</f>
        <v>4424</v>
      </c>
      <c r="BG2074" s="276" t="str">
        <f>H2074</f>
        <v>Default Scenario (Link)</v>
      </c>
    </row>
    <row r="2075" spans="1:59" s="63" customFormat="1" ht="12.75" x14ac:dyDescent="0.2">
      <c r="A2075" s="196">
        <v>4</v>
      </c>
      <c r="B2075" s="197" t="s">
        <v>422</v>
      </c>
      <c r="C2075" s="208">
        <v>44</v>
      </c>
      <c r="D2075" s="209" t="s">
        <v>774</v>
      </c>
      <c r="E2075" s="210">
        <v>4424</v>
      </c>
      <c r="F2075" s="211" t="s">
        <v>789</v>
      </c>
      <c r="G2075" s="231"/>
      <c r="H2075" s="65"/>
      <c r="I2075" s="222"/>
      <c r="J2075" s="66"/>
      <c r="K2075" s="66"/>
      <c r="L2075" s="66"/>
      <c r="M2075" s="64"/>
      <c r="N2075" s="304"/>
      <c r="O2075" s="305"/>
      <c r="P2075" s="127"/>
      <c r="Q2075" s="67"/>
      <c r="R2075" s="67"/>
      <c r="S2075" s="67"/>
      <c r="T2075" s="67"/>
      <c r="U2075" s="67"/>
      <c r="V2075" s="67"/>
      <c r="W2075" s="67"/>
      <c r="X2075" s="67"/>
      <c r="Y2075" s="68"/>
      <c r="Z2075" s="68"/>
      <c r="AA2075" s="68"/>
      <c r="AB2075" s="67"/>
      <c r="AC2075" s="67"/>
      <c r="AD2075" s="67"/>
      <c r="AE2075" s="67"/>
      <c r="AF2075" s="67"/>
      <c r="AG2075" s="67"/>
      <c r="AH2075" s="67"/>
      <c r="AI2075" s="67"/>
      <c r="AJ2075" s="68"/>
      <c r="AK2075" s="68"/>
      <c r="AL2075" s="68"/>
      <c r="AM2075" s="67"/>
      <c r="AN2075" s="67"/>
      <c r="AO2075" s="67"/>
      <c r="AP2075" s="67"/>
      <c r="AQ2075" s="67"/>
      <c r="AR2075" s="67"/>
      <c r="AS2075" s="67"/>
      <c r="AT2075" s="67"/>
      <c r="AU2075" s="67"/>
      <c r="AV2075" s="67"/>
      <c r="AW2075" s="67"/>
      <c r="AX2075" s="68"/>
      <c r="AY2075" s="68"/>
      <c r="AZ2075" s="69"/>
      <c r="BA2075" s="70"/>
      <c r="BB2075" s="71"/>
      <c r="BC2075" s="54"/>
      <c r="BD2075" s="41">
        <v>4</v>
      </c>
      <c r="BE2075" s="52">
        <v>44</v>
      </c>
      <c r="BF2075" s="62"/>
      <c r="BG2075" s="275"/>
    </row>
    <row r="2076" spans="1:59" s="63" customFormat="1" ht="12.75" x14ac:dyDescent="0.2">
      <c r="A2076" s="196">
        <v>4</v>
      </c>
      <c r="B2076" s="197" t="s">
        <v>422</v>
      </c>
      <c r="C2076" s="208">
        <v>44</v>
      </c>
      <c r="D2076" s="209" t="s">
        <v>774</v>
      </c>
      <c r="E2076" s="210">
        <v>4424</v>
      </c>
      <c r="F2076" s="211" t="s">
        <v>789</v>
      </c>
      <c r="G2076" s="230"/>
      <c r="H2076" s="56"/>
      <c r="I2076" s="221"/>
      <c r="J2076" s="57"/>
      <c r="K2076" s="57"/>
      <c r="L2076" s="57"/>
      <c r="M2076" s="55"/>
      <c r="N2076" s="303"/>
      <c r="O2076" s="245"/>
      <c r="P2076" s="122"/>
      <c r="Q2076" s="58"/>
      <c r="R2076" s="58"/>
      <c r="S2076" s="58"/>
      <c r="T2076" s="58"/>
      <c r="U2076" s="58"/>
      <c r="V2076" s="58"/>
      <c r="W2076" s="58"/>
      <c r="X2076" s="58"/>
      <c r="Y2076" s="59"/>
      <c r="Z2076" s="59"/>
      <c r="AA2076" s="59"/>
      <c r="AB2076" s="58"/>
      <c r="AC2076" s="58"/>
      <c r="AD2076" s="58"/>
      <c r="AE2076" s="58"/>
      <c r="AF2076" s="58"/>
      <c r="AG2076" s="58"/>
      <c r="AH2076" s="58"/>
      <c r="AI2076" s="58"/>
      <c r="AJ2076" s="59"/>
      <c r="AK2076" s="59"/>
      <c r="AL2076" s="59"/>
      <c r="AM2076" s="58"/>
      <c r="AN2076" s="58"/>
      <c r="AO2076" s="58"/>
      <c r="AP2076" s="58"/>
      <c r="AQ2076" s="58"/>
      <c r="AR2076" s="58"/>
      <c r="AS2076" s="58"/>
      <c r="AT2076" s="58"/>
      <c r="AU2076" s="58"/>
      <c r="AV2076" s="58"/>
      <c r="AW2076" s="58"/>
      <c r="AX2076" s="59"/>
      <c r="AY2076" s="59"/>
      <c r="AZ2076" s="60"/>
      <c r="BA2076" s="61"/>
      <c r="BB2076" s="54"/>
      <c r="BC2076" s="54"/>
      <c r="BD2076" s="41">
        <v>4</v>
      </c>
      <c r="BE2076" s="52">
        <v>44</v>
      </c>
      <c r="BF2076" s="62">
        <v>4424</v>
      </c>
      <c r="BG2076" s="274"/>
    </row>
    <row r="2077" spans="1:59" x14ac:dyDescent="0.25">
      <c r="A2077" s="196">
        <v>4</v>
      </c>
      <c r="B2077" s="197" t="s">
        <v>422</v>
      </c>
      <c r="C2077" s="208">
        <v>44</v>
      </c>
      <c r="D2077" s="209" t="s">
        <v>774</v>
      </c>
      <c r="E2077" s="212">
        <v>4432</v>
      </c>
      <c r="F2077" s="213" t="s">
        <v>791</v>
      </c>
      <c r="G2077" s="234"/>
      <c r="H2077" s="138"/>
      <c r="I2077" s="224"/>
      <c r="J2077" s="98"/>
      <c r="K2077" s="98"/>
      <c r="L2077" s="98"/>
      <c r="M2077" s="137"/>
      <c r="N2077" s="322"/>
      <c r="O2077" s="323"/>
      <c r="P2077" s="139"/>
      <c r="Q2077" s="139"/>
      <c r="R2077" s="139"/>
      <c r="S2077" s="139"/>
      <c r="T2077" s="139"/>
      <c r="U2077" s="139"/>
      <c r="V2077" s="139"/>
      <c r="W2077" s="139"/>
      <c r="X2077" s="139"/>
      <c r="Y2077" s="100"/>
      <c r="Z2077" s="125"/>
      <c r="AA2077" s="125"/>
      <c r="AB2077" s="139"/>
      <c r="AC2077" s="139"/>
      <c r="AD2077" s="139"/>
      <c r="AE2077" s="139"/>
      <c r="AF2077" s="139"/>
      <c r="AG2077" s="139"/>
      <c r="AH2077" s="139"/>
      <c r="AI2077" s="139"/>
      <c r="AJ2077" s="100"/>
      <c r="AK2077" s="125"/>
      <c r="AL2077" s="125"/>
      <c r="AM2077" s="139"/>
      <c r="AN2077" s="139"/>
      <c r="AO2077" s="139"/>
      <c r="AP2077" s="139"/>
      <c r="AQ2077" s="139"/>
      <c r="AR2077" s="139"/>
      <c r="AS2077" s="139"/>
      <c r="AT2077" s="139"/>
      <c r="AU2077" s="139"/>
      <c r="AV2077" s="139"/>
      <c r="AW2077" s="99"/>
      <c r="AX2077" s="125"/>
      <c r="AY2077" s="100"/>
      <c r="AZ2077" s="140"/>
      <c r="BA2077" s="141"/>
      <c r="BB2077" s="136"/>
      <c r="BC2077" s="136"/>
      <c r="BD2077" s="41">
        <v>4</v>
      </c>
      <c r="BE2077" s="52">
        <v>44</v>
      </c>
      <c r="BF2077" s="103">
        <v>4432</v>
      </c>
      <c r="BG2077" s="283"/>
    </row>
    <row r="2078" spans="1:59" s="63" customFormat="1" ht="12.75" x14ac:dyDescent="0.2">
      <c r="A2078" s="196">
        <v>4</v>
      </c>
      <c r="B2078" s="197" t="s">
        <v>422</v>
      </c>
      <c r="C2078" s="208">
        <v>44</v>
      </c>
      <c r="D2078" s="209" t="s">
        <v>774</v>
      </c>
      <c r="E2078" s="212">
        <v>4432</v>
      </c>
      <c r="F2078" s="213" t="s">
        <v>791</v>
      </c>
      <c r="G2078" s="232"/>
      <c r="H2078" s="97"/>
      <c r="I2078" s="224"/>
      <c r="J2078" s="98"/>
      <c r="K2078" s="98"/>
      <c r="L2078" s="98"/>
      <c r="M2078" s="96"/>
      <c r="N2078" s="307"/>
      <c r="O2078" s="246"/>
      <c r="P2078" s="124"/>
      <c r="Q2078" s="99"/>
      <c r="R2078" s="99"/>
      <c r="S2078" s="99"/>
      <c r="T2078" s="99"/>
      <c r="U2078" s="99"/>
      <c r="V2078" s="99"/>
      <c r="W2078" s="99"/>
      <c r="X2078" s="99"/>
      <c r="Y2078" s="100"/>
      <c r="Z2078" s="100"/>
      <c r="AA2078" s="100"/>
      <c r="AB2078" s="99"/>
      <c r="AC2078" s="99"/>
      <c r="AD2078" s="99"/>
      <c r="AE2078" s="99"/>
      <c r="AF2078" s="99"/>
      <c r="AG2078" s="99"/>
      <c r="AH2078" s="99"/>
      <c r="AI2078" s="99"/>
      <c r="AJ2078" s="100"/>
      <c r="AK2078" s="100"/>
      <c r="AL2078" s="100"/>
      <c r="AM2078" s="99"/>
      <c r="AN2078" s="99"/>
      <c r="AO2078" s="99"/>
      <c r="AP2078" s="99"/>
      <c r="AQ2078" s="99"/>
      <c r="AR2078" s="99"/>
      <c r="AS2078" s="99"/>
      <c r="AT2078" s="99"/>
      <c r="AU2078" s="99"/>
      <c r="AV2078" s="99"/>
      <c r="AW2078" s="99"/>
      <c r="AX2078" s="100"/>
      <c r="AY2078" s="100"/>
      <c r="AZ2078" s="101"/>
      <c r="BA2078" s="102"/>
      <c r="BB2078" s="95"/>
      <c r="BC2078" s="95"/>
      <c r="BD2078" s="41">
        <v>4</v>
      </c>
      <c r="BE2078" s="52">
        <v>44</v>
      </c>
      <c r="BF2078" s="103">
        <v>4432</v>
      </c>
      <c r="BG2078" s="277"/>
    </row>
    <row r="2079" spans="1:59" s="63" customFormat="1" ht="12.75" x14ac:dyDescent="0.2">
      <c r="A2079" s="196">
        <v>4</v>
      </c>
      <c r="B2079" s="197" t="s">
        <v>422</v>
      </c>
      <c r="C2079" s="208">
        <v>44</v>
      </c>
      <c r="D2079" s="209" t="s">
        <v>774</v>
      </c>
      <c r="E2079" s="212">
        <v>4432</v>
      </c>
      <c r="F2079" s="213" t="s">
        <v>791</v>
      </c>
      <c r="G2079" s="231" t="s">
        <v>792</v>
      </c>
      <c r="H2079" s="65"/>
      <c r="I2079" s="222"/>
      <c r="J2079" s="66"/>
      <c r="K2079" s="66"/>
      <c r="L2079" s="66"/>
      <c r="M2079" s="64"/>
      <c r="N2079" s="304"/>
      <c r="O2079" s="305"/>
      <c r="P2079" s="127"/>
      <c r="Q2079" s="67"/>
      <c r="R2079" s="67"/>
      <c r="S2079" s="67"/>
      <c r="T2079" s="67"/>
      <c r="U2079" s="67"/>
      <c r="V2079" s="67"/>
      <c r="W2079" s="67"/>
      <c r="X2079" s="67"/>
      <c r="Y2079" s="68"/>
      <c r="Z2079" s="68"/>
      <c r="AA2079" s="68"/>
      <c r="AB2079" s="67"/>
      <c r="AC2079" s="67"/>
      <c r="AD2079" s="67"/>
      <c r="AE2079" s="67"/>
      <c r="AF2079" s="67"/>
      <c r="AG2079" s="67"/>
      <c r="AH2079" s="67"/>
      <c r="AI2079" s="67"/>
      <c r="AJ2079" s="68"/>
      <c r="AK2079" s="68"/>
      <c r="AL2079" s="68"/>
      <c r="AM2079" s="67"/>
      <c r="AN2079" s="67"/>
      <c r="AO2079" s="67"/>
      <c r="AP2079" s="67"/>
      <c r="AQ2079" s="67"/>
      <c r="AR2079" s="67"/>
      <c r="AS2079" s="67"/>
      <c r="AT2079" s="67"/>
      <c r="AU2079" s="67"/>
      <c r="AV2079" s="67"/>
      <c r="AW2079" s="67"/>
      <c r="AX2079" s="68"/>
      <c r="AY2079" s="68"/>
      <c r="AZ2079" s="69"/>
      <c r="BA2079" s="70"/>
      <c r="BB2079" s="71"/>
      <c r="BC2079" s="95"/>
      <c r="BD2079" s="41">
        <v>4</v>
      </c>
      <c r="BE2079" s="52">
        <v>44</v>
      </c>
      <c r="BF2079" s="103">
        <v>4432</v>
      </c>
      <c r="BG2079" s="275"/>
    </row>
    <row r="2080" spans="1:59" s="63" customFormat="1" ht="12.75" x14ac:dyDescent="0.2">
      <c r="A2080" s="196">
        <v>4</v>
      </c>
      <c r="B2080" s="197" t="s">
        <v>422</v>
      </c>
      <c r="C2080" s="208">
        <v>44</v>
      </c>
      <c r="D2080" s="209" t="s">
        <v>774</v>
      </c>
      <c r="E2080" s="212">
        <v>4432</v>
      </c>
      <c r="F2080" s="213" t="s">
        <v>791</v>
      </c>
      <c r="G2080" s="231" t="s">
        <v>792</v>
      </c>
      <c r="H2080" s="72" t="s">
        <v>47</v>
      </c>
      <c r="I2080" s="223"/>
      <c r="J2080" s="73"/>
      <c r="K2080" s="73"/>
      <c r="L2080" s="73"/>
      <c r="M2080" s="74"/>
      <c r="N2080" s="247"/>
      <c r="O2080" s="306"/>
      <c r="P2080" s="105"/>
      <c r="Q2080" s="75"/>
      <c r="R2080" s="75"/>
      <c r="S2080" s="75"/>
      <c r="T2080" s="75"/>
      <c r="U2080" s="75"/>
      <c r="V2080" s="75"/>
      <c r="W2080" s="75"/>
      <c r="X2080" s="75"/>
      <c r="Y2080" s="76">
        <f>IF(ISNUMBER(VLOOKUP(Y2082,P$7:W$7,MATCH(Y2082,P$7:W$7))),VLOOKUP(Y2082,P$7:W$7,MATCH(Y2082,P$7:W$7)),IF(N2084=0,"No Data",IF(Y2082&gt;0,"&lt;100",0)))</f>
        <v>10000</v>
      </c>
      <c r="Z2080" s="77">
        <f>IF(ISNUMBER(VLOOKUP(Z2084,P$7:W$7,MATCH(Z2084,P$7:W$7))),VLOOKUP(Z2084,P$7:W$7,MATCH(Z2084,P$7:W$7)),IF(N2084=0,"No Data",IF(Z2084&gt;0,"&lt;100",0)))</f>
        <v>10000</v>
      </c>
      <c r="AA2080" s="106">
        <f>IF(ISNUMBER(Z2080),Z2080,0)</f>
        <v>10000</v>
      </c>
      <c r="AB2080" s="75"/>
      <c r="AC2080" s="75"/>
      <c r="AD2080" s="75"/>
      <c r="AE2080" s="75"/>
      <c r="AF2080" s="75"/>
      <c r="AG2080" s="75"/>
      <c r="AH2080" s="75"/>
      <c r="AI2080" s="75"/>
      <c r="AJ2080" s="76">
        <f>IF(ISNUMBER(VLOOKUP(AJ2082,AB$7:AH$7,MATCH(AJ2082,AB$7:AH$7))),VLOOKUP(AJ2082,AB$7:AH$7,MATCH(AJ2082,AB$7:AH$7)),IF(N2084=0,"No Data",IF(AJ2082&gt;0,"&lt;50",0)))</f>
        <v>0</v>
      </c>
      <c r="AK2080" s="77">
        <f>IF(ISNUMBER(VLOOKUP(AK2084,AB$7:AH$7,MATCH(AK2084,AB$7:AH$7))),VLOOKUP(AK2084,AB$7:AH$7,MATCH(AK2084,AB$7:AH$7)),IF(N2084=0,"No Data",IF(AK2084&gt;0,"&lt;50",0)))</f>
        <v>0</v>
      </c>
      <c r="AL2080" s="106">
        <f>IF(ISNUMBER(AK2080),AK2080,0)</f>
        <v>0</v>
      </c>
      <c r="AM2080" s="75"/>
      <c r="AN2080" s="75"/>
      <c r="AO2080" s="75"/>
      <c r="AP2080" s="75"/>
      <c r="AQ2080" s="75"/>
      <c r="AR2080" s="75"/>
      <c r="AS2080" s="75"/>
      <c r="AT2080" s="75"/>
      <c r="AU2080" s="75"/>
      <c r="AV2080" s="75"/>
      <c r="AW2080" s="76">
        <f>IF(ISNUMBER(VLOOKUP(AW2082,AM$7:AU$7,MATCH(AW2082,AM$7:AU$7))),VLOOKUP(AW2082,AM$7:AU$7,MATCH(AW2082,AM$7:AU$7)),IF(N2084=0,"No Data",IF(AW2082&gt;0,"&lt;10",0)))</f>
        <v>100</v>
      </c>
      <c r="AX2080" s="77">
        <f>IF(ISNUMBER(VLOOKUP(AX2084,AM$7:AU$7,MATCH(AX2084,AM$7:AU$7))),VLOOKUP(AX2084,AM$7:AU$7,MATCH(AX2084,AM$7:AU$7)),IF(N2084=0,"No Data",IF(AX2084&gt;0,"&lt;10",0)))</f>
        <v>250</v>
      </c>
      <c r="AY2080" s="106">
        <f>IF(ISNUMBER(AX2080),AX2080,0)</f>
        <v>250</v>
      </c>
      <c r="AZ2080" s="79"/>
      <c r="BA2080" s="80"/>
      <c r="BB2080" s="71"/>
      <c r="BC2080" s="95"/>
      <c r="BD2080" s="41">
        <v>4</v>
      </c>
      <c r="BE2080" s="52">
        <v>44</v>
      </c>
      <c r="BF2080" s="103">
        <v>4432</v>
      </c>
      <c r="BG2080" s="276" t="s">
        <v>47</v>
      </c>
    </row>
    <row r="2081" spans="1:59" s="63" customFormat="1" ht="12.75" x14ac:dyDescent="0.2">
      <c r="A2081" s="196">
        <v>4</v>
      </c>
      <c r="B2081" s="197" t="s">
        <v>422</v>
      </c>
      <c r="C2081" s="208">
        <v>44</v>
      </c>
      <c r="D2081" s="209" t="s">
        <v>774</v>
      </c>
      <c r="E2081" s="212">
        <v>4432</v>
      </c>
      <c r="F2081" s="213" t="s">
        <v>791</v>
      </c>
      <c r="G2081" s="231" t="s">
        <v>792</v>
      </c>
      <c r="H2081" s="81" t="s">
        <v>48</v>
      </c>
      <c r="I2081" s="223"/>
      <c r="J2081" s="73"/>
      <c r="K2081" s="73"/>
      <c r="L2081" s="73"/>
      <c r="M2081" s="74"/>
      <c r="N2081" s="247"/>
      <c r="O2081" s="306"/>
      <c r="P2081" s="105"/>
      <c r="Q2081" s="75"/>
      <c r="R2081" s="75"/>
      <c r="S2081" s="75"/>
      <c r="T2081" s="75"/>
      <c r="U2081" s="75"/>
      <c r="V2081" s="75"/>
      <c r="W2081" s="75"/>
      <c r="X2081" s="75"/>
      <c r="Y2081" s="82">
        <f>MIN(X2085:X2093)</f>
        <v>0</v>
      </c>
      <c r="Z2081" s="83"/>
      <c r="AA2081" s="83"/>
      <c r="AB2081" s="75"/>
      <c r="AC2081" s="75"/>
      <c r="AD2081" s="75"/>
      <c r="AE2081" s="75"/>
      <c r="AF2081" s="75"/>
      <c r="AG2081" s="75"/>
      <c r="AH2081" s="75"/>
      <c r="AI2081" s="75"/>
      <c r="AJ2081" s="82">
        <f>MIN(AI2085:AI2093)</f>
        <v>0</v>
      </c>
      <c r="AK2081" s="83"/>
      <c r="AL2081" s="83"/>
      <c r="AM2081" s="75"/>
      <c r="AN2081" s="75"/>
      <c r="AO2081" s="75"/>
      <c r="AP2081" s="75"/>
      <c r="AQ2081" s="75"/>
      <c r="AR2081" s="75"/>
      <c r="AS2081" s="75"/>
      <c r="AT2081" s="75"/>
      <c r="AU2081" s="75"/>
      <c r="AV2081" s="75"/>
      <c r="AW2081" s="82">
        <f>MIN(AV2085:AV2093)</f>
        <v>100</v>
      </c>
      <c r="AX2081" s="83"/>
      <c r="AY2081" s="83"/>
      <c r="AZ2081" s="79"/>
      <c r="BA2081" s="80"/>
      <c r="BB2081" s="71"/>
      <c r="BC2081" s="95"/>
      <c r="BD2081" s="41">
        <v>4</v>
      </c>
      <c r="BE2081" s="52">
        <v>44</v>
      </c>
      <c r="BF2081" s="103">
        <v>4432</v>
      </c>
      <c r="BG2081" s="278" t="s">
        <v>48</v>
      </c>
    </row>
    <row r="2082" spans="1:59" s="63" customFormat="1" ht="12.75" x14ac:dyDescent="0.2">
      <c r="A2082" s="196">
        <v>4</v>
      </c>
      <c r="B2082" s="197" t="s">
        <v>422</v>
      </c>
      <c r="C2082" s="208">
        <v>44</v>
      </c>
      <c r="D2082" s="209" t="s">
        <v>774</v>
      </c>
      <c r="E2082" s="212">
        <v>4432</v>
      </c>
      <c r="F2082" s="213" t="s">
        <v>791</v>
      </c>
      <c r="G2082" s="231" t="s">
        <v>792</v>
      </c>
      <c r="H2082" s="81" t="s">
        <v>49</v>
      </c>
      <c r="I2082" s="223"/>
      <c r="J2082" s="73"/>
      <c r="K2082" s="73"/>
      <c r="L2082" s="73"/>
      <c r="M2082" s="74"/>
      <c r="N2082" s="247"/>
      <c r="O2082" s="306"/>
      <c r="P2082" s="105"/>
      <c r="Q2082" s="75"/>
      <c r="R2082" s="75"/>
      <c r="S2082" s="75"/>
      <c r="T2082" s="75"/>
      <c r="U2082" s="75"/>
      <c r="V2082" s="75"/>
      <c r="W2082" s="75"/>
      <c r="X2082" s="75"/>
      <c r="Y2082" s="84">
        <f>IF(ISNUMBER(AVERAGE(X2085:X2093)),AVERAGE(X2085:X2093),0)</f>
        <v>19455.555555555555</v>
      </c>
      <c r="Z2082" s="83"/>
      <c r="AA2082" s="83"/>
      <c r="AB2082" s="75"/>
      <c r="AC2082" s="75"/>
      <c r="AD2082" s="75"/>
      <c r="AE2082" s="75"/>
      <c r="AF2082" s="75"/>
      <c r="AG2082" s="75"/>
      <c r="AH2082" s="75"/>
      <c r="AI2082" s="75"/>
      <c r="AJ2082" s="84">
        <f>IF(ISNUMBER(AVERAGE(AI2085:AI2093)),AVERAGE(AI2085:AI2093),0)</f>
        <v>0</v>
      </c>
      <c r="AK2082" s="83"/>
      <c r="AL2082" s="83"/>
      <c r="AM2082" s="75"/>
      <c r="AN2082" s="75"/>
      <c r="AO2082" s="75"/>
      <c r="AP2082" s="75"/>
      <c r="AQ2082" s="75"/>
      <c r="AR2082" s="75"/>
      <c r="AS2082" s="75"/>
      <c r="AT2082" s="75"/>
      <c r="AU2082" s="75"/>
      <c r="AV2082" s="75"/>
      <c r="AW2082" s="84">
        <f>IF(ISNUMBER(AVERAGE(AV2085:AV2093)),AVERAGE(AV2085:AV2093),0)</f>
        <v>188.88888888888889</v>
      </c>
      <c r="AX2082" s="83"/>
      <c r="AY2082" s="83"/>
      <c r="AZ2082" s="79"/>
      <c r="BA2082" s="80"/>
      <c r="BB2082" s="71"/>
      <c r="BC2082" s="95"/>
      <c r="BD2082" s="41">
        <v>4</v>
      </c>
      <c r="BE2082" s="52">
        <v>44</v>
      </c>
      <c r="BF2082" s="103">
        <v>4432</v>
      </c>
      <c r="BG2082" s="278" t="s">
        <v>49</v>
      </c>
    </row>
    <row r="2083" spans="1:59" s="63" customFormat="1" ht="12.75" x14ac:dyDescent="0.2">
      <c r="A2083" s="196">
        <v>4</v>
      </c>
      <c r="B2083" s="197" t="s">
        <v>422</v>
      </c>
      <c r="C2083" s="208">
        <v>44</v>
      </c>
      <c r="D2083" s="209" t="s">
        <v>774</v>
      </c>
      <c r="E2083" s="212">
        <v>4432</v>
      </c>
      <c r="F2083" s="213" t="s">
        <v>791</v>
      </c>
      <c r="G2083" s="231" t="s">
        <v>792</v>
      </c>
      <c r="H2083" s="81" t="s">
        <v>50</v>
      </c>
      <c r="I2083" s="223"/>
      <c r="J2083" s="73"/>
      <c r="K2083" s="73"/>
      <c r="L2083" s="73"/>
      <c r="M2083" s="74"/>
      <c r="N2083" s="247"/>
      <c r="O2083" s="306"/>
      <c r="P2083" s="105"/>
      <c r="Q2083" s="75"/>
      <c r="R2083" s="75"/>
      <c r="S2083" s="75"/>
      <c r="T2083" s="75"/>
      <c r="U2083" s="75"/>
      <c r="V2083" s="75"/>
      <c r="W2083" s="75"/>
      <c r="X2083" s="75"/>
      <c r="Y2083" s="84">
        <f>MAX(X2085:X2093)</f>
        <v>25000</v>
      </c>
      <c r="Z2083" s="83"/>
      <c r="AA2083" s="83"/>
      <c r="AB2083" s="75"/>
      <c r="AC2083" s="75"/>
      <c r="AD2083" s="75"/>
      <c r="AE2083" s="75"/>
      <c r="AF2083" s="75"/>
      <c r="AG2083" s="75"/>
      <c r="AH2083" s="75"/>
      <c r="AI2083" s="75"/>
      <c r="AJ2083" s="84">
        <f>MAX(AI2085:AI2093)</f>
        <v>0</v>
      </c>
      <c r="AK2083" s="83"/>
      <c r="AL2083" s="83"/>
      <c r="AM2083" s="75"/>
      <c r="AN2083" s="75"/>
      <c r="AO2083" s="75"/>
      <c r="AP2083" s="75"/>
      <c r="AQ2083" s="75"/>
      <c r="AR2083" s="75"/>
      <c r="AS2083" s="75"/>
      <c r="AT2083" s="75"/>
      <c r="AU2083" s="75"/>
      <c r="AV2083" s="75"/>
      <c r="AW2083" s="84">
        <f>MAX(AV2085:AV2093)</f>
        <v>500</v>
      </c>
      <c r="AX2083" s="83"/>
      <c r="AY2083" s="83"/>
      <c r="AZ2083" s="79"/>
      <c r="BA2083" s="80"/>
      <c r="BB2083" s="71"/>
      <c r="BC2083" s="95"/>
      <c r="BD2083" s="41">
        <v>4</v>
      </c>
      <c r="BE2083" s="52">
        <v>44</v>
      </c>
      <c r="BF2083" s="103">
        <v>4432</v>
      </c>
      <c r="BG2083" s="278" t="s">
        <v>50</v>
      </c>
    </row>
    <row r="2084" spans="1:59" s="63" customFormat="1" ht="12.75" x14ac:dyDescent="0.2">
      <c r="A2084" s="196">
        <v>4</v>
      </c>
      <c r="B2084" s="197" t="s">
        <v>422</v>
      </c>
      <c r="C2084" s="208">
        <v>44</v>
      </c>
      <c r="D2084" s="209" t="s">
        <v>774</v>
      </c>
      <c r="E2084" s="212">
        <v>4432</v>
      </c>
      <c r="F2084" s="213" t="s">
        <v>791</v>
      </c>
      <c r="G2084" s="231" t="s">
        <v>792</v>
      </c>
      <c r="H2084" s="85" t="s">
        <v>51</v>
      </c>
      <c r="I2084" s="223"/>
      <c r="J2084" s="73"/>
      <c r="K2084" s="73"/>
      <c r="L2084" s="73"/>
      <c r="M2084" s="74"/>
      <c r="N2084" s="248">
        <f>SUM(N2085:N2093)</f>
        <v>15</v>
      </c>
      <c r="O2084" s="293">
        <f>SUM(O2085:O2093)</f>
        <v>0.99999999999999989</v>
      </c>
      <c r="P2084" s="292"/>
      <c r="Q2084" s="87"/>
      <c r="R2084" s="87"/>
      <c r="S2084" s="87"/>
      <c r="T2084" s="87"/>
      <c r="U2084" s="87"/>
      <c r="V2084" s="87"/>
      <c r="W2084" s="87"/>
      <c r="X2084" s="87"/>
      <c r="Y2084" s="88"/>
      <c r="Z2084" s="107">
        <f>SUM(Z2085:Z2093)</f>
        <v>11693.333333333332</v>
      </c>
      <c r="AA2084" s="88"/>
      <c r="AB2084" s="87"/>
      <c r="AC2084" s="87"/>
      <c r="AD2084" s="87"/>
      <c r="AE2084" s="87"/>
      <c r="AF2084" s="87"/>
      <c r="AG2084" s="87"/>
      <c r="AH2084" s="87"/>
      <c r="AI2084" s="87"/>
      <c r="AJ2084" s="88"/>
      <c r="AK2084" s="107">
        <f>SUM(AK2085:AK2093)</f>
        <v>0</v>
      </c>
      <c r="AL2084" s="88"/>
      <c r="AM2084" s="87"/>
      <c r="AN2084" s="87"/>
      <c r="AO2084" s="87"/>
      <c r="AP2084" s="87"/>
      <c r="AQ2084" s="87"/>
      <c r="AR2084" s="87"/>
      <c r="AS2084" s="87"/>
      <c r="AT2084" s="87"/>
      <c r="AU2084" s="87"/>
      <c r="AV2084" s="87"/>
      <c r="AW2084" s="112"/>
      <c r="AX2084" s="107">
        <f>SUM(AX2085:AX2093)</f>
        <v>313.33333333333348</v>
      </c>
      <c r="AY2084" s="88"/>
      <c r="AZ2084" s="79"/>
      <c r="BA2084" s="80"/>
      <c r="BB2084" s="71"/>
      <c r="BC2084" s="95"/>
      <c r="BD2084" s="41">
        <v>4</v>
      </c>
      <c r="BE2084" s="52">
        <v>44</v>
      </c>
      <c r="BF2084" s="103">
        <v>4432</v>
      </c>
      <c r="BG2084" s="279" t="s">
        <v>51</v>
      </c>
    </row>
    <row r="2085" spans="1:59" s="63" customFormat="1" ht="12.75" x14ac:dyDescent="0.2">
      <c r="A2085" s="196">
        <v>4</v>
      </c>
      <c r="B2085" s="197" t="s">
        <v>422</v>
      </c>
      <c r="C2085" s="208">
        <v>44</v>
      </c>
      <c r="D2085" s="209" t="s">
        <v>774</v>
      </c>
      <c r="E2085" s="212">
        <v>4432</v>
      </c>
      <c r="F2085" s="213" t="s">
        <v>791</v>
      </c>
      <c r="G2085" s="231" t="s">
        <v>792</v>
      </c>
      <c r="H2085" s="89" t="s">
        <v>52</v>
      </c>
      <c r="I2085" s="90" t="s">
        <v>465</v>
      </c>
      <c r="J2085" s="90"/>
      <c r="K2085" s="90" t="s">
        <v>64</v>
      </c>
      <c r="L2085" s="90" t="s">
        <v>467</v>
      </c>
      <c r="M2085" s="91"/>
      <c r="N2085" s="312">
        <v>4</v>
      </c>
      <c r="O2085" s="313">
        <f>N2085/N$2084</f>
        <v>0.26666666666666666</v>
      </c>
      <c r="P2085" s="104">
        <v>1</v>
      </c>
      <c r="Q2085" s="92"/>
      <c r="R2085" s="92"/>
      <c r="S2085" s="92"/>
      <c r="T2085" s="92"/>
      <c r="U2085" s="92"/>
      <c r="V2085" s="92"/>
      <c r="W2085" s="92"/>
      <c r="X2085" s="109">
        <f t="shared" ref="X2085:X2093" si="274">P2085*P$7+Q2085*Q$7+R2085*R$7+S2085*S$7+T2085*T$7+U2085*U$7+V2085*V$7+W2085*W$7</f>
        <v>100</v>
      </c>
      <c r="Y2085" s="83"/>
      <c r="Z2085" s="110">
        <f t="shared" ref="Z2085:Z2093" si="275">X2085*$O2085</f>
        <v>26.666666666666668</v>
      </c>
      <c r="AA2085" s="111"/>
      <c r="AB2085" s="92"/>
      <c r="AC2085" s="92"/>
      <c r="AD2085" s="92"/>
      <c r="AE2085" s="92"/>
      <c r="AF2085" s="92"/>
      <c r="AG2085" s="92"/>
      <c r="AH2085" s="92"/>
      <c r="AI2085" s="109">
        <f t="shared" ref="AI2085:AI2093" si="276">AB2085*AB$7+AC2085*AC$7+AD2085*AD$7+AE2085*AE$7+AF2085*AF$7+AG2085*AG$7+AH2085*AH$7</f>
        <v>0</v>
      </c>
      <c r="AJ2085" s="83"/>
      <c r="AK2085" s="110">
        <f t="shared" ref="AK2085:AK2093" si="277">AI2085*$O2085</f>
        <v>0</v>
      </c>
      <c r="AL2085" s="111"/>
      <c r="AM2085" s="92"/>
      <c r="AN2085" s="92"/>
      <c r="AO2085" s="92"/>
      <c r="AP2085" s="92"/>
      <c r="AQ2085" s="92"/>
      <c r="AR2085" s="92">
        <v>1</v>
      </c>
      <c r="AS2085" s="92"/>
      <c r="AT2085" s="92"/>
      <c r="AU2085" s="92"/>
      <c r="AV2085" s="109">
        <f t="shared" ref="AV2085:AV2093" si="278">AM2085*AM$7+AN2085*AN$7+AO2085*AO$7+AP2085*AP$7+AQ2085*AQ$7+AR2085*AR$7+AS2085*AS$7+AT2085*AT$7+AU2085*AU$7</f>
        <v>500</v>
      </c>
      <c r="AW2085" s="75"/>
      <c r="AX2085" s="110">
        <f t="shared" ref="AX2085:AX2093" si="279">AV2085*$O2085</f>
        <v>133.33333333333334</v>
      </c>
      <c r="AY2085" s="111"/>
      <c r="AZ2085" s="93"/>
      <c r="BA2085" s="94" t="s">
        <v>105</v>
      </c>
      <c r="BB2085" s="71"/>
      <c r="BC2085" s="95"/>
      <c r="BD2085" s="41">
        <v>4</v>
      </c>
      <c r="BE2085" s="52">
        <v>44</v>
      </c>
      <c r="BF2085" s="103">
        <v>4432</v>
      </c>
      <c r="BG2085" s="280" t="s">
        <v>52</v>
      </c>
    </row>
    <row r="2086" spans="1:59" s="63" customFormat="1" ht="12.75" x14ac:dyDescent="0.2">
      <c r="A2086" s="196">
        <v>4</v>
      </c>
      <c r="B2086" s="197" t="s">
        <v>422</v>
      </c>
      <c r="C2086" s="208">
        <v>44</v>
      </c>
      <c r="D2086" s="209" t="s">
        <v>774</v>
      </c>
      <c r="E2086" s="212">
        <v>4432</v>
      </c>
      <c r="F2086" s="213" t="s">
        <v>791</v>
      </c>
      <c r="G2086" s="231" t="s">
        <v>792</v>
      </c>
      <c r="H2086" s="89"/>
      <c r="I2086" s="90" t="s">
        <v>463</v>
      </c>
      <c r="J2086" s="90"/>
      <c r="K2086" s="90" t="s">
        <v>64</v>
      </c>
      <c r="L2086" s="90" t="s">
        <v>413</v>
      </c>
      <c r="M2086" s="91"/>
      <c r="N2086" s="312">
        <v>4</v>
      </c>
      <c r="O2086" s="313">
        <f t="shared" ref="O2086:O2093" si="280">N2086/N$2084</f>
        <v>0.26666666666666666</v>
      </c>
      <c r="P2086" s="104"/>
      <c r="Q2086" s="92"/>
      <c r="R2086" s="92"/>
      <c r="S2086" s="92"/>
      <c r="T2086" s="92"/>
      <c r="U2086" s="92"/>
      <c r="V2086" s="92"/>
      <c r="W2086" s="92"/>
      <c r="X2086" s="109">
        <f t="shared" si="274"/>
        <v>0</v>
      </c>
      <c r="Y2086" s="83"/>
      <c r="Z2086" s="110">
        <f t="shared" si="275"/>
        <v>0</v>
      </c>
      <c r="AA2086" s="111"/>
      <c r="AB2086" s="92"/>
      <c r="AC2086" s="92"/>
      <c r="AD2086" s="92"/>
      <c r="AE2086" s="92"/>
      <c r="AF2086" s="92"/>
      <c r="AG2086" s="92"/>
      <c r="AH2086" s="92"/>
      <c r="AI2086" s="109">
        <f t="shared" si="276"/>
        <v>0</v>
      </c>
      <c r="AJ2086" s="83"/>
      <c r="AK2086" s="110">
        <f t="shared" si="277"/>
        <v>0</v>
      </c>
      <c r="AL2086" s="111"/>
      <c r="AM2086" s="92"/>
      <c r="AN2086" s="92"/>
      <c r="AO2086" s="92"/>
      <c r="AP2086" s="92"/>
      <c r="AQ2086" s="92"/>
      <c r="AR2086" s="92">
        <v>1</v>
      </c>
      <c r="AS2086" s="92"/>
      <c r="AT2086" s="92"/>
      <c r="AU2086" s="92"/>
      <c r="AV2086" s="109">
        <f t="shared" si="278"/>
        <v>500</v>
      </c>
      <c r="AW2086" s="75"/>
      <c r="AX2086" s="110">
        <f t="shared" si="279"/>
        <v>133.33333333333334</v>
      </c>
      <c r="AY2086" s="111"/>
      <c r="AZ2086" s="93"/>
      <c r="BA2086" s="94" t="s">
        <v>105</v>
      </c>
      <c r="BB2086" s="71"/>
      <c r="BC2086" s="95"/>
      <c r="BD2086" s="41">
        <v>4</v>
      </c>
      <c r="BE2086" s="52">
        <v>44</v>
      </c>
      <c r="BF2086" s="103">
        <v>4432</v>
      </c>
      <c r="BG2086" s="280" t="s">
        <v>52</v>
      </c>
    </row>
    <row r="2087" spans="1:59" s="63" customFormat="1" ht="12.75" x14ac:dyDescent="0.2">
      <c r="A2087" s="196">
        <v>4</v>
      </c>
      <c r="B2087" s="197" t="s">
        <v>422</v>
      </c>
      <c r="C2087" s="208">
        <v>44</v>
      </c>
      <c r="D2087" s="209" t="s">
        <v>774</v>
      </c>
      <c r="E2087" s="212">
        <v>4432</v>
      </c>
      <c r="F2087" s="213" t="s">
        <v>791</v>
      </c>
      <c r="G2087" s="231" t="s">
        <v>792</v>
      </c>
      <c r="H2087" s="89"/>
      <c r="I2087" s="90" t="s">
        <v>451</v>
      </c>
      <c r="J2087" s="90"/>
      <c r="K2087" s="90" t="s">
        <v>129</v>
      </c>
      <c r="L2087" s="90" t="s">
        <v>448</v>
      </c>
      <c r="M2087" s="91"/>
      <c r="N2087" s="312">
        <v>1</v>
      </c>
      <c r="O2087" s="313">
        <f t="shared" si="280"/>
        <v>6.6666666666666666E-2</v>
      </c>
      <c r="P2087" s="104"/>
      <c r="Q2087" s="92"/>
      <c r="R2087" s="92"/>
      <c r="S2087" s="92"/>
      <c r="T2087" s="92"/>
      <c r="U2087" s="92"/>
      <c r="V2087" s="92"/>
      <c r="W2087" s="92">
        <v>1</v>
      </c>
      <c r="X2087" s="109">
        <f t="shared" si="274"/>
        <v>25000</v>
      </c>
      <c r="Y2087" s="83"/>
      <c r="Z2087" s="110">
        <f t="shared" si="275"/>
        <v>1666.6666666666667</v>
      </c>
      <c r="AA2087" s="111"/>
      <c r="AB2087" s="92"/>
      <c r="AC2087" s="92"/>
      <c r="AD2087" s="92"/>
      <c r="AE2087" s="92"/>
      <c r="AF2087" s="92"/>
      <c r="AG2087" s="92"/>
      <c r="AH2087" s="92"/>
      <c r="AI2087" s="109">
        <f t="shared" si="276"/>
        <v>0</v>
      </c>
      <c r="AJ2087" s="83"/>
      <c r="AK2087" s="110">
        <f t="shared" si="277"/>
        <v>0</v>
      </c>
      <c r="AL2087" s="111"/>
      <c r="AM2087" s="92"/>
      <c r="AN2087" s="92"/>
      <c r="AO2087" s="92"/>
      <c r="AP2087" s="92">
        <v>1</v>
      </c>
      <c r="AQ2087" s="92"/>
      <c r="AR2087" s="92"/>
      <c r="AS2087" s="92"/>
      <c r="AT2087" s="92"/>
      <c r="AU2087" s="92"/>
      <c r="AV2087" s="109">
        <f t="shared" si="278"/>
        <v>100</v>
      </c>
      <c r="AW2087" s="75"/>
      <c r="AX2087" s="110">
        <f t="shared" si="279"/>
        <v>6.666666666666667</v>
      </c>
      <c r="AY2087" s="111"/>
      <c r="AZ2087" s="93"/>
      <c r="BA2087" s="94" t="s">
        <v>554</v>
      </c>
      <c r="BB2087" s="71"/>
      <c r="BC2087" s="95"/>
      <c r="BD2087" s="41">
        <v>4</v>
      </c>
      <c r="BE2087" s="52">
        <v>44</v>
      </c>
      <c r="BF2087" s="103">
        <v>4432</v>
      </c>
      <c r="BG2087" s="280" t="s">
        <v>52</v>
      </c>
    </row>
    <row r="2088" spans="1:59" s="63" customFormat="1" ht="12.75" x14ac:dyDescent="0.2">
      <c r="A2088" s="196">
        <v>4</v>
      </c>
      <c r="B2088" s="197" t="s">
        <v>422</v>
      </c>
      <c r="C2088" s="208">
        <v>44</v>
      </c>
      <c r="D2088" s="209" t="s">
        <v>774</v>
      </c>
      <c r="E2088" s="212">
        <v>4432</v>
      </c>
      <c r="F2088" s="213" t="s">
        <v>791</v>
      </c>
      <c r="G2088" s="231" t="s">
        <v>792</v>
      </c>
      <c r="H2088" s="89"/>
      <c r="I2088" s="90" t="s">
        <v>444</v>
      </c>
      <c r="J2088" s="90"/>
      <c r="K2088" s="90" t="s">
        <v>545</v>
      </c>
      <c r="L2088" s="90" t="s">
        <v>787</v>
      </c>
      <c r="M2088" s="91"/>
      <c r="N2088" s="312">
        <v>1</v>
      </c>
      <c r="O2088" s="313">
        <f t="shared" si="280"/>
        <v>6.6666666666666666E-2</v>
      </c>
      <c r="P2088" s="104"/>
      <c r="Q2088" s="92"/>
      <c r="R2088" s="92"/>
      <c r="S2088" s="92"/>
      <c r="T2088" s="92"/>
      <c r="U2088" s="92"/>
      <c r="V2088" s="92"/>
      <c r="W2088" s="92">
        <v>1</v>
      </c>
      <c r="X2088" s="109">
        <f t="shared" si="274"/>
        <v>25000</v>
      </c>
      <c r="Y2088" s="83"/>
      <c r="Z2088" s="110">
        <f t="shared" si="275"/>
        <v>1666.6666666666667</v>
      </c>
      <c r="AA2088" s="111"/>
      <c r="AB2088" s="92"/>
      <c r="AC2088" s="92"/>
      <c r="AD2088" s="92"/>
      <c r="AE2088" s="92"/>
      <c r="AF2088" s="92"/>
      <c r="AG2088" s="92"/>
      <c r="AH2088" s="92"/>
      <c r="AI2088" s="109">
        <f t="shared" si="276"/>
        <v>0</v>
      </c>
      <c r="AJ2088" s="83"/>
      <c r="AK2088" s="110">
        <f t="shared" si="277"/>
        <v>0</v>
      </c>
      <c r="AL2088" s="111"/>
      <c r="AM2088" s="92"/>
      <c r="AN2088" s="92"/>
      <c r="AO2088" s="92"/>
      <c r="AP2088" s="92">
        <v>1</v>
      </c>
      <c r="AQ2088" s="92"/>
      <c r="AR2088" s="92"/>
      <c r="AS2088" s="92"/>
      <c r="AT2088" s="92"/>
      <c r="AU2088" s="92"/>
      <c r="AV2088" s="109">
        <f t="shared" si="278"/>
        <v>100</v>
      </c>
      <c r="AW2088" s="75"/>
      <c r="AX2088" s="110">
        <f t="shared" si="279"/>
        <v>6.666666666666667</v>
      </c>
      <c r="AY2088" s="111"/>
      <c r="AZ2088" s="93"/>
      <c r="BA2088" s="94" t="s">
        <v>554</v>
      </c>
      <c r="BB2088" s="71"/>
      <c r="BC2088" s="95"/>
      <c r="BD2088" s="41">
        <v>4</v>
      </c>
      <c r="BE2088" s="52">
        <v>44</v>
      </c>
      <c r="BF2088" s="103">
        <v>4432</v>
      </c>
      <c r="BG2088" s="280" t="s">
        <v>52</v>
      </c>
    </row>
    <row r="2089" spans="1:59" s="63" customFormat="1" ht="12.75" x14ac:dyDescent="0.2">
      <c r="A2089" s="196">
        <v>4</v>
      </c>
      <c r="B2089" s="197" t="s">
        <v>422</v>
      </c>
      <c r="C2089" s="208">
        <v>44</v>
      </c>
      <c r="D2089" s="209" t="s">
        <v>774</v>
      </c>
      <c r="E2089" s="212">
        <v>4432</v>
      </c>
      <c r="F2089" s="213" t="s">
        <v>791</v>
      </c>
      <c r="G2089" s="231" t="s">
        <v>792</v>
      </c>
      <c r="H2089" s="89"/>
      <c r="I2089" s="90" t="s">
        <v>96</v>
      </c>
      <c r="J2089" s="90"/>
      <c r="K2089" s="90" t="s">
        <v>73</v>
      </c>
      <c r="L2089" s="90" t="s">
        <v>95</v>
      </c>
      <c r="M2089" s="91"/>
      <c r="N2089" s="312">
        <v>1</v>
      </c>
      <c r="O2089" s="313">
        <f t="shared" si="280"/>
        <v>6.6666666666666666E-2</v>
      </c>
      <c r="P2089" s="104"/>
      <c r="Q2089" s="92"/>
      <c r="R2089" s="92"/>
      <c r="S2089" s="92"/>
      <c r="T2089" s="92"/>
      <c r="U2089" s="92"/>
      <c r="V2089" s="92"/>
      <c r="W2089" s="92">
        <v>1</v>
      </c>
      <c r="X2089" s="109">
        <f t="shared" si="274"/>
        <v>25000</v>
      </c>
      <c r="Y2089" s="83"/>
      <c r="Z2089" s="110">
        <f t="shared" si="275"/>
        <v>1666.6666666666667</v>
      </c>
      <c r="AA2089" s="111"/>
      <c r="AB2089" s="92"/>
      <c r="AC2089" s="92"/>
      <c r="AD2089" s="92"/>
      <c r="AE2089" s="92"/>
      <c r="AF2089" s="92"/>
      <c r="AG2089" s="92"/>
      <c r="AH2089" s="92"/>
      <c r="AI2089" s="109">
        <f t="shared" si="276"/>
        <v>0</v>
      </c>
      <c r="AJ2089" s="83"/>
      <c r="AK2089" s="110">
        <f t="shared" si="277"/>
        <v>0</v>
      </c>
      <c r="AL2089" s="111"/>
      <c r="AM2089" s="92"/>
      <c r="AN2089" s="92"/>
      <c r="AO2089" s="92"/>
      <c r="AP2089" s="92">
        <v>1</v>
      </c>
      <c r="AQ2089" s="92"/>
      <c r="AR2089" s="92"/>
      <c r="AS2089" s="92"/>
      <c r="AT2089" s="92"/>
      <c r="AU2089" s="92"/>
      <c r="AV2089" s="109">
        <f t="shared" si="278"/>
        <v>100</v>
      </c>
      <c r="AW2089" s="75"/>
      <c r="AX2089" s="110">
        <f t="shared" si="279"/>
        <v>6.666666666666667</v>
      </c>
      <c r="AY2089" s="111"/>
      <c r="AZ2089" s="93"/>
      <c r="BA2089" s="94" t="s">
        <v>554</v>
      </c>
      <c r="BB2089" s="71"/>
      <c r="BC2089" s="95"/>
      <c r="BD2089" s="41">
        <v>4</v>
      </c>
      <c r="BE2089" s="52">
        <v>44</v>
      </c>
      <c r="BF2089" s="103">
        <v>4432</v>
      </c>
      <c r="BG2089" s="280" t="s">
        <v>52</v>
      </c>
    </row>
    <row r="2090" spans="1:59" s="63" customFormat="1" ht="12.75" x14ac:dyDescent="0.2">
      <c r="A2090" s="196">
        <v>4</v>
      </c>
      <c r="B2090" s="197" t="s">
        <v>422</v>
      </c>
      <c r="C2090" s="208">
        <v>44</v>
      </c>
      <c r="D2090" s="209" t="s">
        <v>774</v>
      </c>
      <c r="E2090" s="212">
        <v>4432</v>
      </c>
      <c r="F2090" s="213" t="s">
        <v>791</v>
      </c>
      <c r="G2090" s="231" t="s">
        <v>792</v>
      </c>
      <c r="H2090" s="89"/>
      <c r="I2090" s="90" t="s">
        <v>440</v>
      </c>
      <c r="J2090" s="90" t="s">
        <v>793</v>
      </c>
      <c r="K2090" s="90" t="s">
        <v>73</v>
      </c>
      <c r="L2090" s="90" t="s">
        <v>69</v>
      </c>
      <c r="M2090" s="91"/>
      <c r="N2090" s="312">
        <v>1</v>
      </c>
      <c r="O2090" s="313">
        <f t="shared" si="280"/>
        <v>6.6666666666666666E-2</v>
      </c>
      <c r="P2090" s="104"/>
      <c r="Q2090" s="92"/>
      <c r="R2090" s="92"/>
      <c r="S2090" s="92"/>
      <c r="T2090" s="92"/>
      <c r="U2090" s="92"/>
      <c r="V2090" s="92"/>
      <c r="W2090" s="92">
        <v>1</v>
      </c>
      <c r="X2090" s="109">
        <f t="shared" si="274"/>
        <v>25000</v>
      </c>
      <c r="Y2090" s="83"/>
      <c r="Z2090" s="110">
        <f t="shared" si="275"/>
        <v>1666.6666666666667</v>
      </c>
      <c r="AA2090" s="111"/>
      <c r="AB2090" s="92"/>
      <c r="AC2090" s="92"/>
      <c r="AD2090" s="92"/>
      <c r="AE2090" s="92"/>
      <c r="AF2090" s="92"/>
      <c r="AG2090" s="92"/>
      <c r="AH2090" s="92"/>
      <c r="AI2090" s="109">
        <f t="shared" si="276"/>
        <v>0</v>
      </c>
      <c r="AJ2090" s="83"/>
      <c r="AK2090" s="110">
        <f t="shared" si="277"/>
        <v>0</v>
      </c>
      <c r="AL2090" s="111"/>
      <c r="AM2090" s="92"/>
      <c r="AN2090" s="92"/>
      <c r="AO2090" s="92"/>
      <c r="AP2090" s="92">
        <v>1</v>
      </c>
      <c r="AQ2090" s="92"/>
      <c r="AR2090" s="92"/>
      <c r="AS2090" s="92"/>
      <c r="AT2090" s="92"/>
      <c r="AU2090" s="92"/>
      <c r="AV2090" s="109">
        <f t="shared" si="278"/>
        <v>100</v>
      </c>
      <c r="AW2090" s="75"/>
      <c r="AX2090" s="110">
        <f t="shared" si="279"/>
        <v>6.666666666666667</v>
      </c>
      <c r="AY2090" s="111"/>
      <c r="AZ2090" s="93"/>
      <c r="BA2090" s="94" t="s">
        <v>554</v>
      </c>
      <c r="BB2090" s="71"/>
      <c r="BC2090" s="95"/>
      <c r="BD2090" s="41">
        <v>4</v>
      </c>
      <c r="BE2090" s="52">
        <v>44</v>
      </c>
      <c r="BF2090" s="103">
        <v>4432</v>
      </c>
      <c r="BG2090" s="280" t="s">
        <v>52</v>
      </c>
    </row>
    <row r="2091" spans="1:59" s="63" customFormat="1" ht="12.75" x14ac:dyDescent="0.2">
      <c r="A2091" s="196">
        <v>4</v>
      </c>
      <c r="B2091" s="197" t="s">
        <v>422</v>
      </c>
      <c r="C2091" s="208">
        <v>44</v>
      </c>
      <c r="D2091" s="209" t="s">
        <v>774</v>
      </c>
      <c r="E2091" s="212">
        <v>4432</v>
      </c>
      <c r="F2091" s="213" t="s">
        <v>791</v>
      </c>
      <c r="G2091" s="231" t="s">
        <v>792</v>
      </c>
      <c r="H2091" s="89"/>
      <c r="I2091" s="90" t="s">
        <v>160</v>
      </c>
      <c r="J2091" s="90"/>
      <c r="K2091" s="90" t="s">
        <v>459</v>
      </c>
      <c r="L2091" s="90" t="s">
        <v>69</v>
      </c>
      <c r="M2091" s="91"/>
      <c r="N2091" s="312">
        <v>1</v>
      </c>
      <c r="O2091" s="313">
        <f t="shared" si="280"/>
        <v>6.6666666666666666E-2</v>
      </c>
      <c r="P2091" s="104"/>
      <c r="Q2091" s="92"/>
      <c r="R2091" s="92"/>
      <c r="S2091" s="92"/>
      <c r="T2091" s="92"/>
      <c r="U2091" s="92"/>
      <c r="V2091" s="92"/>
      <c r="W2091" s="92">
        <v>1</v>
      </c>
      <c r="X2091" s="109">
        <f t="shared" si="274"/>
        <v>25000</v>
      </c>
      <c r="Y2091" s="83"/>
      <c r="Z2091" s="110">
        <f t="shared" si="275"/>
        <v>1666.6666666666667</v>
      </c>
      <c r="AA2091" s="111"/>
      <c r="AB2091" s="92"/>
      <c r="AC2091" s="92"/>
      <c r="AD2091" s="92"/>
      <c r="AE2091" s="92"/>
      <c r="AF2091" s="92"/>
      <c r="AG2091" s="92"/>
      <c r="AH2091" s="92"/>
      <c r="AI2091" s="109">
        <f t="shared" si="276"/>
        <v>0</v>
      </c>
      <c r="AJ2091" s="83"/>
      <c r="AK2091" s="110">
        <f t="shared" si="277"/>
        <v>0</v>
      </c>
      <c r="AL2091" s="111"/>
      <c r="AM2091" s="92"/>
      <c r="AN2091" s="92"/>
      <c r="AO2091" s="92"/>
      <c r="AP2091" s="92">
        <v>1</v>
      </c>
      <c r="AQ2091" s="92"/>
      <c r="AR2091" s="92"/>
      <c r="AS2091" s="92"/>
      <c r="AT2091" s="92"/>
      <c r="AU2091" s="92"/>
      <c r="AV2091" s="109">
        <f t="shared" si="278"/>
        <v>100</v>
      </c>
      <c r="AW2091" s="75"/>
      <c r="AX2091" s="110">
        <f t="shared" si="279"/>
        <v>6.666666666666667</v>
      </c>
      <c r="AY2091" s="111"/>
      <c r="AZ2091" s="93"/>
      <c r="BA2091" s="94" t="s">
        <v>554</v>
      </c>
      <c r="BB2091" s="71"/>
      <c r="BC2091" s="95"/>
      <c r="BD2091" s="41">
        <v>4</v>
      </c>
      <c r="BE2091" s="52">
        <v>44</v>
      </c>
      <c r="BF2091" s="103">
        <v>4432</v>
      </c>
      <c r="BG2091" s="280" t="s">
        <v>52</v>
      </c>
    </row>
    <row r="2092" spans="1:59" s="63" customFormat="1" ht="12.75" x14ac:dyDescent="0.2">
      <c r="A2092" s="196">
        <v>4</v>
      </c>
      <c r="B2092" s="197" t="s">
        <v>422</v>
      </c>
      <c r="C2092" s="208">
        <v>44</v>
      </c>
      <c r="D2092" s="209" t="s">
        <v>774</v>
      </c>
      <c r="E2092" s="212">
        <v>4432</v>
      </c>
      <c r="F2092" s="213" t="s">
        <v>791</v>
      </c>
      <c r="G2092" s="231" t="s">
        <v>792</v>
      </c>
      <c r="H2092" s="89"/>
      <c r="I2092" s="90" t="s">
        <v>778</v>
      </c>
      <c r="J2092" s="90"/>
      <c r="K2092" s="90" t="s">
        <v>237</v>
      </c>
      <c r="L2092" s="90"/>
      <c r="M2092" s="91"/>
      <c r="N2092" s="312">
        <v>1</v>
      </c>
      <c r="O2092" s="313">
        <f t="shared" si="280"/>
        <v>6.6666666666666666E-2</v>
      </c>
      <c r="P2092" s="104"/>
      <c r="Q2092" s="92"/>
      <c r="R2092" s="92"/>
      <c r="S2092" s="92"/>
      <c r="T2092" s="92"/>
      <c r="U2092" s="92"/>
      <c r="V2092" s="92"/>
      <c r="W2092" s="92">
        <v>1</v>
      </c>
      <c r="X2092" s="109">
        <f t="shared" si="274"/>
        <v>25000</v>
      </c>
      <c r="Y2092" s="83"/>
      <c r="Z2092" s="110">
        <f t="shared" si="275"/>
        <v>1666.6666666666667</v>
      </c>
      <c r="AA2092" s="111"/>
      <c r="AB2092" s="92"/>
      <c r="AC2092" s="92"/>
      <c r="AD2092" s="92"/>
      <c r="AE2092" s="92"/>
      <c r="AF2092" s="92"/>
      <c r="AG2092" s="92"/>
      <c r="AH2092" s="92"/>
      <c r="AI2092" s="109">
        <f t="shared" si="276"/>
        <v>0</v>
      </c>
      <c r="AJ2092" s="83"/>
      <c r="AK2092" s="110">
        <f t="shared" si="277"/>
        <v>0</v>
      </c>
      <c r="AL2092" s="111"/>
      <c r="AM2092" s="92"/>
      <c r="AN2092" s="92"/>
      <c r="AO2092" s="92"/>
      <c r="AP2092" s="92">
        <v>1</v>
      </c>
      <c r="AQ2092" s="92"/>
      <c r="AR2092" s="92"/>
      <c r="AS2092" s="92"/>
      <c r="AT2092" s="92"/>
      <c r="AU2092" s="92"/>
      <c r="AV2092" s="109">
        <f t="shared" si="278"/>
        <v>100</v>
      </c>
      <c r="AW2092" s="75"/>
      <c r="AX2092" s="110">
        <f t="shared" si="279"/>
        <v>6.666666666666667</v>
      </c>
      <c r="AY2092" s="111"/>
      <c r="AZ2092" s="93"/>
      <c r="BA2092" s="94" t="s">
        <v>554</v>
      </c>
      <c r="BB2092" s="71"/>
      <c r="BC2092" s="95"/>
      <c r="BD2092" s="41">
        <v>4</v>
      </c>
      <c r="BE2092" s="52">
        <v>44</v>
      </c>
      <c r="BF2092" s="103">
        <v>4432</v>
      </c>
      <c r="BG2092" s="280" t="s">
        <v>52</v>
      </c>
    </row>
    <row r="2093" spans="1:59" s="63" customFormat="1" ht="12.75" x14ac:dyDescent="0.2">
      <c r="A2093" s="196">
        <v>4</v>
      </c>
      <c r="B2093" s="197" t="s">
        <v>422</v>
      </c>
      <c r="C2093" s="208">
        <v>44</v>
      </c>
      <c r="D2093" s="209" t="s">
        <v>774</v>
      </c>
      <c r="E2093" s="212">
        <v>4432</v>
      </c>
      <c r="F2093" s="213" t="s">
        <v>791</v>
      </c>
      <c r="G2093" s="231" t="s">
        <v>792</v>
      </c>
      <c r="H2093" s="89"/>
      <c r="I2093" s="90" t="s">
        <v>166</v>
      </c>
      <c r="J2093" s="90"/>
      <c r="K2093" s="90" t="s">
        <v>73</v>
      </c>
      <c r="L2093" s="90" t="s">
        <v>95</v>
      </c>
      <c r="M2093" s="91"/>
      <c r="N2093" s="312">
        <v>1</v>
      </c>
      <c r="O2093" s="313">
        <f t="shared" si="280"/>
        <v>6.6666666666666666E-2</v>
      </c>
      <c r="P2093" s="104"/>
      <c r="Q2093" s="92"/>
      <c r="R2093" s="92"/>
      <c r="S2093" s="92"/>
      <c r="T2093" s="92"/>
      <c r="U2093" s="92"/>
      <c r="V2093" s="92"/>
      <c r="W2093" s="92">
        <v>1</v>
      </c>
      <c r="X2093" s="109">
        <f t="shared" si="274"/>
        <v>25000</v>
      </c>
      <c r="Y2093" s="83"/>
      <c r="Z2093" s="110">
        <f t="shared" si="275"/>
        <v>1666.6666666666667</v>
      </c>
      <c r="AA2093" s="111"/>
      <c r="AB2093" s="92"/>
      <c r="AC2093" s="92"/>
      <c r="AD2093" s="92"/>
      <c r="AE2093" s="92"/>
      <c r="AF2093" s="92"/>
      <c r="AG2093" s="92"/>
      <c r="AH2093" s="92"/>
      <c r="AI2093" s="109">
        <f t="shared" si="276"/>
        <v>0</v>
      </c>
      <c r="AJ2093" s="83"/>
      <c r="AK2093" s="110">
        <f t="shared" si="277"/>
        <v>0</v>
      </c>
      <c r="AL2093" s="111"/>
      <c r="AM2093" s="92"/>
      <c r="AN2093" s="92"/>
      <c r="AO2093" s="92"/>
      <c r="AP2093" s="92">
        <v>1</v>
      </c>
      <c r="AQ2093" s="92"/>
      <c r="AR2093" s="92"/>
      <c r="AS2093" s="92"/>
      <c r="AT2093" s="92"/>
      <c r="AU2093" s="92"/>
      <c r="AV2093" s="109">
        <f t="shared" si="278"/>
        <v>100</v>
      </c>
      <c r="AW2093" s="75"/>
      <c r="AX2093" s="110">
        <f t="shared" si="279"/>
        <v>6.666666666666667</v>
      </c>
      <c r="AY2093" s="111"/>
      <c r="AZ2093" s="93"/>
      <c r="BA2093" s="94" t="s">
        <v>554</v>
      </c>
      <c r="BB2093" s="71"/>
      <c r="BC2093" s="95"/>
      <c r="BD2093" s="41">
        <v>4</v>
      </c>
      <c r="BE2093" s="52">
        <v>44</v>
      </c>
      <c r="BF2093" s="103">
        <v>4432</v>
      </c>
      <c r="BG2093" s="280" t="s">
        <v>52</v>
      </c>
    </row>
    <row r="2094" spans="1:59" s="63" customFormat="1" ht="12.75" x14ac:dyDescent="0.2">
      <c r="A2094" s="196">
        <v>4</v>
      </c>
      <c r="B2094" s="197" t="s">
        <v>422</v>
      </c>
      <c r="C2094" s="208">
        <v>44</v>
      </c>
      <c r="D2094" s="209" t="s">
        <v>774</v>
      </c>
      <c r="E2094" s="212">
        <v>4432</v>
      </c>
      <c r="F2094" s="213" t="s">
        <v>791</v>
      </c>
      <c r="G2094" s="231" t="s">
        <v>792</v>
      </c>
      <c r="H2094" s="65"/>
      <c r="I2094" s="222"/>
      <c r="J2094" s="66"/>
      <c r="K2094" s="66"/>
      <c r="L2094" s="66"/>
      <c r="M2094" s="64"/>
      <c r="N2094" s="304"/>
      <c r="O2094" s="305"/>
      <c r="P2094" s="127"/>
      <c r="Q2094" s="67"/>
      <c r="R2094" s="67"/>
      <c r="S2094" s="67"/>
      <c r="T2094" s="67"/>
      <c r="U2094" s="67"/>
      <c r="V2094" s="67"/>
      <c r="W2094" s="67"/>
      <c r="X2094" s="67"/>
      <c r="Y2094" s="68"/>
      <c r="Z2094" s="68"/>
      <c r="AA2094" s="68"/>
      <c r="AB2094" s="67"/>
      <c r="AC2094" s="67"/>
      <c r="AD2094" s="67"/>
      <c r="AE2094" s="67"/>
      <c r="AF2094" s="67"/>
      <c r="AG2094" s="67"/>
      <c r="AH2094" s="67"/>
      <c r="AI2094" s="67"/>
      <c r="AJ2094" s="68"/>
      <c r="AK2094" s="68"/>
      <c r="AL2094" s="68"/>
      <c r="AM2094" s="67"/>
      <c r="AN2094" s="67"/>
      <c r="AO2094" s="67"/>
      <c r="AP2094" s="67"/>
      <c r="AQ2094" s="67"/>
      <c r="AR2094" s="67"/>
      <c r="AS2094" s="67"/>
      <c r="AT2094" s="67"/>
      <c r="AU2094" s="67"/>
      <c r="AV2094" s="67"/>
      <c r="AW2094" s="67"/>
      <c r="AX2094" s="68"/>
      <c r="AY2094" s="68"/>
      <c r="AZ2094" s="69"/>
      <c r="BA2094" s="70"/>
      <c r="BB2094" s="71"/>
      <c r="BC2094" s="54"/>
      <c r="BD2094" s="41">
        <v>4</v>
      </c>
      <c r="BE2094" s="52">
        <v>44</v>
      </c>
      <c r="BF2094" s="62"/>
      <c r="BG2094" s="275"/>
    </row>
    <row r="2095" spans="1:59" s="63" customFormat="1" ht="12.75" x14ac:dyDescent="0.2">
      <c r="A2095" s="196">
        <v>4</v>
      </c>
      <c r="B2095" s="197" t="s">
        <v>422</v>
      </c>
      <c r="C2095" s="208">
        <v>44</v>
      </c>
      <c r="D2095" s="209" t="s">
        <v>774</v>
      </c>
      <c r="E2095" s="212">
        <v>4432</v>
      </c>
      <c r="F2095" s="213" t="s">
        <v>791</v>
      </c>
      <c r="G2095" s="232"/>
      <c r="H2095" s="97"/>
      <c r="I2095" s="224"/>
      <c r="J2095" s="98"/>
      <c r="K2095" s="98"/>
      <c r="L2095" s="98"/>
      <c r="M2095" s="96"/>
      <c r="N2095" s="307"/>
      <c r="O2095" s="246"/>
      <c r="P2095" s="124"/>
      <c r="Q2095" s="99"/>
      <c r="R2095" s="99"/>
      <c r="S2095" s="99"/>
      <c r="T2095" s="99"/>
      <c r="U2095" s="99"/>
      <c r="V2095" s="99"/>
      <c r="W2095" s="99"/>
      <c r="X2095" s="99"/>
      <c r="Y2095" s="100"/>
      <c r="Z2095" s="100"/>
      <c r="AA2095" s="100"/>
      <c r="AB2095" s="99"/>
      <c r="AC2095" s="99"/>
      <c r="AD2095" s="99"/>
      <c r="AE2095" s="99"/>
      <c r="AF2095" s="99"/>
      <c r="AG2095" s="99"/>
      <c r="AH2095" s="99"/>
      <c r="AI2095" s="99"/>
      <c r="AJ2095" s="100"/>
      <c r="AK2095" s="100"/>
      <c r="AL2095" s="100"/>
      <c r="AM2095" s="99"/>
      <c r="AN2095" s="99"/>
      <c r="AO2095" s="99"/>
      <c r="AP2095" s="99"/>
      <c r="AQ2095" s="99"/>
      <c r="AR2095" s="99"/>
      <c r="AS2095" s="99"/>
      <c r="AT2095" s="99"/>
      <c r="AU2095" s="99"/>
      <c r="AV2095" s="99"/>
      <c r="AW2095" s="99"/>
      <c r="AX2095" s="100"/>
      <c r="AY2095" s="100"/>
      <c r="AZ2095" s="101"/>
      <c r="BA2095" s="102"/>
      <c r="BB2095" s="95"/>
      <c r="BC2095" s="95"/>
      <c r="BD2095" s="41">
        <v>4</v>
      </c>
      <c r="BE2095" s="52">
        <v>44</v>
      </c>
      <c r="BF2095" s="103">
        <v>4432</v>
      </c>
      <c r="BG2095" s="277"/>
    </row>
    <row r="2096" spans="1:59" s="63" customFormat="1" ht="12.75" x14ac:dyDescent="0.2">
      <c r="A2096" s="196">
        <v>4</v>
      </c>
      <c r="B2096" s="197" t="s">
        <v>422</v>
      </c>
      <c r="C2096" s="208">
        <v>44</v>
      </c>
      <c r="D2096" s="209" t="s">
        <v>774</v>
      </c>
      <c r="E2096" s="212">
        <v>4432</v>
      </c>
      <c r="F2096" s="213" t="s">
        <v>791</v>
      </c>
      <c r="G2096" s="231"/>
      <c r="H2096" s="65"/>
      <c r="I2096" s="222"/>
      <c r="J2096" s="66"/>
      <c r="K2096" s="66"/>
      <c r="L2096" s="66"/>
      <c r="M2096" s="64"/>
      <c r="N2096" s="304"/>
      <c r="O2096" s="305"/>
      <c r="P2096" s="127"/>
      <c r="Q2096" s="67"/>
      <c r="R2096" s="67"/>
      <c r="S2096" s="67"/>
      <c r="T2096" s="67"/>
      <c r="U2096" s="67"/>
      <c r="V2096" s="67"/>
      <c r="W2096" s="67"/>
      <c r="X2096" s="67"/>
      <c r="Y2096" s="68"/>
      <c r="Z2096" s="68"/>
      <c r="AA2096" s="68"/>
      <c r="AB2096" s="67"/>
      <c r="AC2096" s="67"/>
      <c r="AD2096" s="67"/>
      <c r="AE2096" s="67"/>
      <c r="AF2096" s="67"/>
      <c r="AG2096" s="67"/>
      <c r="AH2096" s="67"/>
      <c r="AI2096" s="67"/>
      <c r="AJ2096" s="68"/>
      <c r="AK2096" s="68"/>
      <c r="AL2096" s="68"/>
      <c r="AM2096" s="67"/>
      <c r="AN2096" s="67"/>
      <c r="AO2096" s="67"/>
      <c r="AP2096" s="67"/>
      <c r="AQ2096" s="67"/>
      <c r="AR2096" s="67"/>
      <c r="AS2096" s="67"/>
      <c r="AT2096" s="67"/>
      <c r="AU2096" s="67"/>
      <c r="AV2096" s="67"/>
      <c r="AW2096" s="67"/>
      <c r="AX2096" s="68"/>
      <c r="AY2096" s="68"/>
      <c r="AZ2096" s="69"/>
      <c r="BA2096" s="70"/>
      <c r="BB2096" s="71"/>
      <c r="BC2096" s="95"/>
      <c r="BD2096" s="41">
        <v>4</v>
      </c>
      <c r="BE2096" s="52">
        <v>44</v>
      </c>
      <c r="BF2096" s="103">
        <v>4432</v>
      </c>
      <c r="BG2096" s="275"/>
    </row>
    <row r="2097" spans="1:59" s="63" customFormat="1" ht="12.75" x14ac:dyDescent="0.2">
      <c r="A2097" s="196">
        <v>4</v>
      </c>
      <c r="B2097" s="197" t="s">
        <v>422</v>
      </c>
      <c r="C2097" s="208">
        <v>44</v>
      </c>
      <c r="D2097" s="209" t="s">
        <v>774</v>
      </c>
      <c r="E2097" s="212">
        <v>4432</v>
      </c>
      <c r="F2097" s="213" t="s">
        <v>791</v>
      </c>
      <c r="G2097" s="231" t="s">
        <v>729</v>
      </c>
      <c r="H2097" s="72" t="s">
        <v>1233</v>
      </c>
      <c r="I2097" s="223" t="s">
        <v>1247</v>
      </c>
      <c r="J2097" s="73"/>
      <c r="K2097" s="73"/>
      <c r="L2097" s="73"/>
      <c r="M2097" s="74"/>
      <c r="N2097" s="247"/>
      <c r="O2097" s="306"/>
      <c r="P2097" s="105"/>
      <c r="Q2097" s="75"/>
      <c r="R2097" s="75"/>
      <c r="S2097" s="75"/>
      <c r="T2097" s="75"/>
      <c r="U2097" s="75"/>
      <c r="V2097" s="75"/>
      <c r="W2097" s="75"/>
      <c r="X2097" s="75"/>
      <c r="Y2097" s="76" t="s">
        <v>1241</v>
      </c>
      <c r="Z2097" s="77" t="s">
        <v>1241</v>
      </c>
      <c r="AA2097" s="78">
        <f>AA$2549</f>
        <v>5000</v>
      </c>
      <c r="AB2097" s="75"/>
      <c r="AC2097" s="75"/>
      <c r="AD2097" s="75"/>
      <c r="AE2097" s="75"/>
      <c r="AF2097" s="75"/>
      <c r="AG2097" s="75"/>
      <c r="AH2097" s="75"/>
      <c r="AI2097" s="75"/>
      <c r="AJ2097" s="76" t="s">
        <v>1241</v>
      </c>
      <c r="AK2097" s="77" t="s">
        <v>1241</v>
      </c>
      <c r="AL2097" s="78">
        <f>AL$2549</f>
        <v>0</v>
      </c>
      <c r="AM2097" s="75"/>
      <c r="AN2097" s="75"/>
      <c r="AO2097" s="75"/>
      <c r="AP2097" s="75"/>
      <c r="AQ2097" s="75"/>
      <c r="AR2097" s="75"/>
      <c r="AS2097" s="75"/>
      <c r="AT2097" s="75"/>
      <c r="AU2097" s="75"/>
      <c r="AV2097" s="75"/>
      <c r="AW2097" s="76" t="s">
        <v>1241</v>
      </c>
      <c r="AX2097" s="77" t="s">
        <v>1241</v>
      </c>
      <c r="AY2097" s="78">
        <f>AY$2549</f>
        <v>500</v>
      </c>
      <c r="AZ2097" s="79"/>
      <c r="BA2097" s="80" t="str">
        <f>I2097</f>
        <v>&gt; see 4711, Thermal insulation</v>
      </c>
      <c r="BB2097" s="71"/>
      <c r="BC2097" s="95"/>
      <c r="BD2097" s="41">
        <f>A2097</f>
        <v>4</v>
      </c>
      <c r="BE2097" s="52">
        <f>C2097</f>
        <v>44</v>
      </c>
      <c r="BF2097" s="62">
        <f>E2097</f>
        <v>4432</v>
      </c>
      <c r="BG2097" s="276" t="str">
        <f>H2097</f>
        <v>Default Scenario (Link)</v>
      </c>
    </row>
    <row r="2098" spans="1:59" s="63" customFormat="1" ht="12.75" x14ac:dyDescent="0.2">
      <c r="A2098" s="196">
        <v>4</v>
      </c>
      <c r="B2098" s="197" t="s">
        <v>422</v>
      </c>
      <c r="C2098" s="208">
        <v>44</v>
      </c>
      <c r="D2098" s="209" t="s">
        <v>774</v>
      </c>
      <c r="E2098" s="212">
        <v>4432</v>
      </c>
      <c r="F2098" s="213" t="s">
        <v>791</v>
      </c>
      <c r="G2098" s="231"/>
      <c r="H2098" s="65"/>
      <c r="I2098" s="222"/>
      <c r="J2098" s="66"/>
      <c r="K2098" s="66"/>
      <c r="L2098" s="66"/>
      <c r="M2098" s="64"/>
      <c r="N2098" s="304"/>
      <c r="O2098" s="305"/>
      <c r="P2098" s="127"/>
      <c r="Q2098" s="67"/>
      <c r="R2098" s="67"/>
      <c r="S2098" s="67"/>
      <c r="T2098" s="67"/>
      <c r="U2098" s="67"/>
      <c r="V2098" s="67"/>
      <c r="W2098" s="67"/>
      <c r="X2098" s="67"/>
      <c r="Y2098" s="68"/>
      <c r="Z2098" s="68"/>
      <c r="AA2098" s="68"/>
      <c r="AB2098" s="67"/>
      <c r="AC2098" s="67"/>
      <c r="AD2098" s="67"/>
      <c r="AE2098" s="67"/>
      <c r="AF2098" s="67"/>
      <c r="AG2098" s="67"/>
      <c r="AH2098" s="67"/>
      <c r="AI2098" s="67"/>
      <c r="AJ2098" s="68"/>
      <c r="AK2098" s="68"/>
      <c r="AL2098" s="68"/>
      <c r="AM2098" s="67"/>
      <c r="AN2098" s="67"/>
      <c r="AO2098" s="67"/>
      <c r="AP2098" s="67"/>
      <c r="AQ2098" s="67"/>
      <c r="AR2098" s="67"/>
      <c r="AS2098" s="67"/>
      <c r="AT2098" s="67"/>
      <c r="AU2098" s="67"/>
      <c r="AV2098" s="67"/>
      <c r="AW2098" s="67"/>
      <c r="AX2098" s="68"/>
      <c r="AY2098" s="68"/>
      <c r="AZ2098" s="69"/>
      <c r="BA2098" s="70"/>
      <c r="BB2098" s="71"/>
      <c r="BC2098" s="54"/>
      <c r="BD2098" s="41">
        <v>4</v>
      </c>
      <c r="BE2098" s="52">
        <v>44</v>
      </c>
      <c r="BF2098" s="62"/>
      <c r="BG2098" s="275"/>
    </row>
    <row r="2099" spans="1:59" s="63" customFormat="1" ht="12.75" x14ac:dyDescent="0.2">
      <c r="A2099" s="196">
        <v>4</v>
      </c>
      <c r="B2099" s="197" t="s">
        <v>422</v>
      </c>
      <c r="C2099" s="208">
        <v>44</v>
      </c>
      <c r="D2099" s="209" t="s">
        <v>774</v>
      </c>
      <c r="E2099" s="212">
        <v>4432</v>
      </c>
      <c r="F2099" s="213" t="s">
        <v>791</v>
      </c>
      <c r="G2099" s="232"/>
      <c r="H2099" s="97"/>
      <c r="I2099" s="224"/>
      <c r="J2099" s="98"/>
      <c r="K2099" s="98"/>
      <c r="L2099" s="98"/>
      <c r="M2099" s="96"/>
      <c r="N2099" s="307"/>
      <c r="O2099" s="246"/>
      <c r="P2099" s="124"/>
      <c r="Q2099" s="99"/>
      <c r="R2099" s="99"/>
      <c r="S2099" s="99"/>
      <c r="T2099" s="99"/>
      <c r="U2099" s="99"/>
      <c r="V2099" s="99"/>
      <c r="W2099" s="99"/>
      <c r="X2099" s="99"/>
      <c r="Y2099" s="100"/>
      <c r="Z2099" s="100"/>
      <c r="AA2099" s="100"/>
      <c r="AB2099" s="99"/>
      <c r="AC2099" s="99"/>
      <c r="AD2099" s="99"/>
      <c r="AE2099" s="99"/>
      <c r="AF2099" s="99"/>
      <c r="AG2099" s="99"/>
      <c r="AH2099" s="99"/>
      <c r="AI2099" s="99"/>
      <c r="AJ2099" s="100"/>
      <c r="AK2099" s="100"/>
      <c r="AL2099" s="100"/>
      <c r="AM2099" s="99"/>
      <c r="AN2099" s="99"/>
      <c r="AO2099" s="99"/>
      <c r="AP2099" s="99"/>
      <c r="AQ2099" s="99"/>
      <c r="AR2099" s="99"/>
      <c r="AS2099" s="99"/>
      <c r="AT2099" s="99"/>
      <c r="AU2099" s="99"/>
      <c r="AV2099" s="99"/>
      <c r="AW2099" s="99"/>
      <c r="AX2099" s="100"/>
      <c r="AY2099" s="100"/>
      <c r="AZ2099" s="101"/>
      <c r="BA2099" s="102"/>
      <c r="BB2099" s="95"/>
      <c r="BC2099" s="95"/>
      <c r="BD2099" s="41">
        <v>4</v>
      </c>
      <c r="BE2099" s="52">
        <v>44</v>
      </c>
      <c r="BF2099" s="103">
        <v>4432</v>
      </c>
      <c r="BG2099" s="277"/>
    </row>
    <row r="2100" spans="1:59" s="63" customFormat="1" ht="12.75" x14ac:dyDescent="0.2">
      <c r="A2100" s="196">
        <v>4</v>
      </c>
      <c r="B2100" s="197" t="s">
        <v>422</v>
      </c>
      <c r="C2100" s="208">
        <v>44</v>
      </c>
      <c r="D2100" s="209" t="s">
        <v>774</v>
      </c>
      <c r="E2100" s="212">
        <v>4432</v>
      </c>
      <c r="F2100" s="213" t="s">
        <v>791</v>
      </c>
      <c r="G2100" s="231"/>
      <c r="H2100" s="65"/>
      <c r="I2100" s="222"/>
      <c r="J2100" s="66"/>
      <c r="K2100" s="66"/>
      <c r="L2100" s="66"/>
      <c r="M2100" s="64"/>
      <c r="N2100" s="304"/>
      <c r="O2100" s="305"/>
      <c r="P2100" s="127"/>
      <c r="Q2100" s="67"/>
      <c r="R2100" s="67"/>
      <c r="S2100" s="67"/>
      <c r="T2100" s="67"/>
      <c r="U2100" s="67"/>
      <c r="V2100" s="67"/>
      <c r="W2100" s="67"/>
      <c r="X2100" s="67"/>
      <c r="Y2100" s="68"/>
      <c r="Z2100" s="68"/>
      <c r="AA2100" s="68"/>
      <c r="AB2100" s="67"/>
      <c r="AC2100" s="67"/>
      <c r="AD2100" s="67"/>
      <c r="AE2100" s="67"/>
      <c r="AF2100" s="67"/>
      <c r="AG2100" s="67"/>
      <c r="AH2100" s="67"/>
      <c r="AI2100" s="67"/>
      <c r="AJ2100" s="68"/>
      <c r="AK2100" s="68"/>
      <c r="AL2100" s="68"/>
      <c r="AM2100" s="67"/>
      <c r="AN2100" s="67"/>
      <c r="AO2100" s="67"/>
      <c r="AP2100" s="67"/>
      <c r="AQ2100" s="67"/>
      <c r="AR2100" s="67"/>
      <c r="AS2100" s="67"/>
      <c r="AT2100" s="67"/>
      <c r="AU2100" s="67"/>
      <c r="AV2100" s="67"/>
      <c r="AW2100" s="67"/>
      <c r="AX2100" s="68"/>
      <c r="AY2100" s="68"/>
      <c r="AZ2100" s="69"/>
      <c r="BA2100" s="70"/>
      <c r="BB2100" s="71"/>
      <c r="BC2100" s="95"/>
      <c r="BD2100" s="41">
        <v>4</v>
      </c>
      <c r="BE2100" s="52">
        <v>44</v>
      </c>
      <c r="BF2100" s="103">
        <v>4432</v>
      </c>
      <c r="BG2100" s="275"/>
    </row>
    <row r="2101" spans="1:59" s="63" customFormat="1" ht="12.75" x14ac:dyDescent="0.2">
      <c r="A2101" s="196">
        <v>4</v>
      </c>
      <c r="B2101" s="197" t="s">
        <v>422</v>
      </c>
      <c r="C2101" s="208">
        <v>44</v>
      </c>
      <c r="D2101" s="209" t="s">
        <v>774</v>
      </c>
      <c r="E2101" s="212">
        <v>4432</v>
      </c>
      <c r="F2101" s="213" t="s">
        <v>791</v>
      </c>
      <c r="G2101" s="231" t="s">
        <v>645</v>
      </c>
      <c r="H2101" s="72" t="s">
        <v>1233</v>
      </c>
      <c r="I2101" s="223" t="s">
        <v>1254</v>
      </c>
      <c r="J2101" s="73"/>
      <c r="K2101" s="73"/>
      <c r="L2101" s="73"/>
      <c r="M2101" s="74"/>
      <c r="N2101" s="247"/>
      <c r="O2101" s="306"/>
      <c r="P2101" s="105"/>
      <c r="Q2101" s="75"/>
      <c r="R2101" s="75"/>
      <c r="S2101" s="75"/>
      <c r="T2101" s="75"/>
      <c r="U2101" s="75"/>
      <c r="V2101" s="75"/>
      <c r="W2101" s="75"/>
      <c r="X2101" s="75"/>
      <c r="Y2101" s="76" t="s">
        <v>1241</v>
      </c>
      <c r="Z2101" s="77" t="s">
        <v>1241</v>
      </c>
      <c r="AA2101" s="78">
        <f>AA$1255</f>
        <v>2500</v>
      </c>
      <c r="AB2101" s="75"/>
      <c r="AC2101" s="75"/>
      <c r="AD2101" s="75"/>
      <c r="AE2101" s="75"/>
      <c r="AF2101" s="75"/>
      <c r="AG2101" s="75"/>
      <c r="AH2101" s="75"/>
      <c r="AI2101" s="75"/>
      <c r="AJ2101" s="76" t="s">
        <v>1241</v>
      </c>
      <c r="AK2101" s="77" t="s">
        <v>1241</v>
      </c>
      <c r="AL2101" s="78">
        <f>AL$1255</f>
        <v>0</v>
      </c>
      <c r="AM2101" s="75"/>
      <c r="AN2101" s="75"/>
      <c r="AO2101" s="75"/>
      <c r="AP2101" s="75"/>
      <c r="AQ2101" s="75"/>
      <c r="AR2101" s="75"/>
      <c r="AS2101" s="75"/>
      <c r="AT2101" s="75"/>
      <c r="AU2101" s="75"/>
      <c r="AV2101" s="75"/>
      <c r="AW2101" s="76" t="s">
        <v>1241</v>
      </c>
      <c r="AX2101" s="77" t="s">
        <v>1241</v>
      </c>
      <c r="AY2101" s="78">
        <f>AY$1255</f>
        <v>500</v>
      </c>
      <c r="AZ2101" s="79"/>
      <c r="BA2101" s="80" t="str">
        <f>I2101</f>
        <v>&gt; see 4271, Natural stone veneer walling</v>
      </c>
      <c r="BB2101" s="71"/>
      <c r="BC2101" s="95"/>
      <c r="BD2101" s="41">
        <f>A2101</f>
        <v>4</v>
      </c>
      <c r="BE2101" s="52">
        <f>C2101</f>
        <v>44</v>
      </c>
      <c r="BF2101" s="62">
        <f>E2101</f>
        <v>4432</v>
      </c>
      <c r="BG2101" s="276" t="str">
        <f>H2101</f>
        <v>Default Scenario (Link)</v>
      </c>
    </row>
    <row r="2102" spans="1:59" s="63" customFormat="1" ht="12.75" x14ac:dyDescent="0.2">
      <c r="A2102" s="196">
        <v>4</v>
      </c>
      <c r="B2102" s="197" t="s">
        <v>422</v>
      </c>
      <c r="C2102" s="208">
        <v>44</v>
      </c>
      <c r="D2102" s="209" t="s">
        <v>774</v>
      </c>
      <c r="E2102" s="212">
        <v>4432</v>
      </c>
      <c r="F2102" s="213" t="s">
        <v>791</v>
      </c>
      <c r="G2102" s="231"/>
      <c r="H2102" s="65"/>
      <c r="I2102" s="222"/>
      <c r="J2102" s="66"/>
      <c r="K2102" s="66"/>
      <c r="L2102" s="66"/>
      <c r="M2102" s="64"/>
      <c r="N2102" s="304"/>
      <c r="O2102" s="305"/>
      <c r="P2102" s="127"/>
      <c r="Q2102" s="67"/>
      <c r="R2102" s="67"/>
      <c r="S2102" s="67"/>
      <c r="T2102" s="67"/>
      <c r="U2102" s="67"/>
      <c r="V2102" s="67"/>
      <c r="W2102" s="67"/>
      <c r="X2102" s="67"/>
      <c r="Y2102" s="68"/>
      <c r="Z2102" s="68"/>
      <c r="AA2102" s="68"/>
      <c r="AB2102" s="67"/>
      <c r="AC2102" s="67"/>
      <c r="AD2102" s="67"/>
      <c r="AE2102" s="67"/>
      <c r="AF2102" s="67"/>
      <c r="AG2102" s="67"/>
      <c r="AH2102" s="67"/>
      <c r="AI2102" s="67"/>
      <c r="AJ2102" s="68"/>
      <c r="AK2102" s="68"/>
      <c r="AL2102" s="68"/>
      <c r="AM2102" s="67"/>
      <c r="AN2102" s="67"/>
      <c r="AO2102" s="67"/>
      <c r="AP2102" s="67"/>
      <c r="AQ2102" s="67"/>
      <c r="AR2102" s="67"/>
      <c r="AS2102" s="67"/>
      <c r="AT2102" s="67"/>
      <c r="AU2102" s="67"/>
      <c r="AV2102" s="67"/>
      <c r="AW2102" s="67"/>
      <c r="AX2102" s="68"/>
      <c r="AY2102" s="68"/>
      <c r="AZ2102" s="69"/>
      <c r="BA2102" s="70"/>
      <c r="BB2102" s="71"/>
      <c r="BC2102" s="54"/>
      <c r="BD2102" s="41">
        <v>4</v>
      </c>
      <c r="BE2102" s="52">
        <v>44</v>
      </c>
      <c r="BF2102" s="62"/>
      <c r="BG2102" s="275"/>
    </row>
    <row r="2103" spans="1:59" s="63" customFormat="1" ht="12.75" x14ac:dyDescent="0.2">
      <c r="A2103" s="196">
        <v>4</v>
      </c>
      <c r="B2103" s="197" t="s">
        <v>422</v>
      </c>
      <c r="C2103" s="208">
        <v>44</v>
      </c>
      <c r="D2103" s="209" t="s">
        <v>774</v>
      </c>
      <c r="E2103" s="212">
        <v>4432</v>
      </c>
      <c r="F2103" s="213" t="s">
        <v>791</v>
      </c>
      <c r="G2103" s="232"/>
      <c r="H2103" s="97"/>
      <c r="I2103" s="224"/>
      <c r="J2103" s="98"/>
      <c r="K2103" s="98"/>
      <c r="L2103" s="98"/>
      <c r="M2103" s="96"/>
      <c r="N2103" s="307"/>
      <c r="O2103" s="246"/>
      <c r="P2103" s="124"/>
      <c r="Q2103" s="99"/>
      <c r="R2103" s="99"/>
      <c r="S2103" s="99"/>
      <c r="T2103" s="99"/>
      <c r="U2103" s="99"/>
      <c r="V2103" s="99"/>
      <c r="W2103" s="99"/>
      <c r="X2103" s="99"/>
      <c r="Y2103" s="100"/>
      <c r="Z2103" s="100"/>
      <c r="AA2103" s="100"/>
      <c r="AB2103" s="99"/>
      <c r="AC2103" s="99"/>
      <c r="AD2103" s="99"/>
      <c r="AE2103" s="99"/>
      <c r="AF2103" s="99"/>
      <c r="AG2103" s="99"/>
      <c r="AH2103" s="99"/>
      <c r="AI2103" s="99"/>
      <c r="AJ2103" s="100"/>
      <c r="AK2103" s="100"/>
      <c r="AL2103" s="100"/>
      <c r="AM2103" s="99"/>
      <c r="AN2103" s="99"/>
      <c r="AO2103" s="99"/>
      <c r="AP2103" s="99"/>
      <c r="AQ2103" s="99"/>
      <c r="AR2103" s="99"/>
      <c r="AS2103" s="99"/>
      <c r="AT2103" s="99"/>
      <c r="AU2103" s="99"/>
      <c r="AV2103" s="99"/>
      <c r="AW2103" s="99"/>
      <c r="AX2103" s="100"/>
      <c r="AY2103" s="100"/>
      <c r="AZ2103" s="101"/>
      <c r="BA2103" s="102"/>
      <c r="BB2103" s="95"/>
      <c r="BC2103" s="95"/>
      <c r="BD2103" s="41">
        <v>4</v>
      </c>
      <c r="BE2103" s="52">
        <v>44</v>
      </c>
      <c r="BF2103" s="103">
        <v>4432</v>
      </c>
      <c r="BG2103" s="277"/>
    </row>
    <row r="2104" spans="1:59" s="53" customFormat="1" ht="18.75" x14ac:dyDescent="0.3">
      <c r="A2104" s="202">
        <v>4</v>
      </c>
      <c r="B2104" s="203" t="s">
        <v>422</v>
      </c>
      <c r="C2104" s="205">
        <v>45</v>
      </c>
      <c r="D2104" s="206" t="s">
        <v>794</v>
      </c>
      <c r="E2104" s="207"/>
      <c r="F2104" s="207"/>
      <c r="G2104" s="229"/>
      <c r="H2104" s="44"/>
      <c r="I2104" s="226"/>
      <c r="J2104" s="192"/>
      <c r="K2104" s="192"/>
      <c r="L2104" s="192"/>
      <c r="M2104" s="194"/>
      <c r="N2104" s="302"/>
      <c r="O2104" s="298"/>
      <c r="P2104" s="47"/>
      <c r="Q2104" s="47"/>
      <c r="R2104" s="47"/>
      <c r="S2104" s="47"/>
      <c r="T2104" s="47"/>
      <c r="U2104" s="47"/>
      <c r="V2104" s="47"/>
      <c r="W2104" s="47"/>
      <c r="X2104" s="47"/>
      <c r="Y2104" s="48"/>
      <c r="Z2104" s="48"/>
      <c r="AA2104" s="48"/>
      <c r="AB2104" s="47"/>
      <c r="AC2104" s="47"/>
      <c r="AD2104" s="47"/>
      <c r="AE2104" s="47"/>
      <c r="AF2104" s="47"/>
      <c r="AG2104" s="47"/>
      <c r="AH2104" s="47"/>
      <c r="AI2104" s="47"/>
      <c r="AJ2104" s="48"/>
      <c r="AK2104" s="48"/>
      <c r="AL2104" s="48"/>
      <c r="AM2104" s="47"/>
      <c r="AN2104" s="47"/>
      <c r="AO2104" s="47"/>
      <c r="AP2104" s="47"/>
      <c r="AQ2104" s="47"/>
      <c r="AR2104" s="47"/>
      <c r="AS2104" s="47"/>
      <c r="AT2104" s="47"/>
      <c r="AU2104" s="47"/>
      <c r="AV2104" s="47"/>
      <c r="AW2104" s="47"/>
      <c r="AX2104" s="48"/>
      <c r="AY2104" s="333"/>
      <c r="AZ2104" s="49"/>
      <c r="BA2104" s="50"/>
      <c r="BB2104" s="51"/>
      <c r="BC2104" s="45"/>
      <c r="BD2104" s="41">
        <v>4</v>
      </c>
      <c r="BE2104" s="52">
        <v>45</v>
      </c>
      <c r="BF2104" s="52" t="s">
        <v>794</v>
      </c>
      <c r="BG2104" s="273"/>
    </row>
    <row r="2105" spans="1:59" x14ac:dyDescent="0.25">
      <c r="A2105" s="196">
        <v>4</v>
      </c>
      <c r="B2105" s="197" t="s">
        <v>422</v>
      </c>
      <c r="C2105" s="208">
        <v>45</v>
      </c>
      <c r="D2105" s="209" t="s">
        <v>794</v>
      </c>
      <c r="E2105" s="212">
        <v>4511</v>
      </c>
      <c r="F2105" s="213" t="s">
        <v>795</v>
      </c>
      <c r="G2105" s="234"/>
      <c r="H2105" s="138"/>
      <c r="I2105" s="224"/>
      <c r="J2105" s="98"/>
      <c r="K2105" s="98"/>
      <c r="L2105" s="98"/>
      <c r="M2105" s="137"/>
      <c r="N2105" s="322"/>
      <c r="O2105" s="323"/>
      <c r="P2105" s="139"/>
      <c r="Q2105" s="139"/>
      <c r="R2105" s="139"/>
      <c r="S2105" s="139"/>
      <c r="T2105" s="139"/>
      <c r="U2105" s="139"/>
      <c r="V2105" s="139"/>
      <c r="W2105" s="139"/>
      <c r="X2105" s="139"/>
      <c r="Y2105" s="100"/>
      <c r="Z2105" s="125"/>
      <c r="AA2105" s="125"/>
      <c r="AB2105" s="139"/>
      <c r="AC2105" s="139"/>
      <c r="AD2105" s="139"/>
      <c r="AE2105" s="139"/>
      <c r="AF2105" s="139"/>
      <c r="AG2105" s="139"/>
      <c r="AH2105" s="139"/>
      <c r="AI2105" s="139"/>
      <c r="AJ2105" s="100"/>
      <c r="AK2105" s="125"/>
      <c r="AL2105" s="125"/>
      <c r="AM2105" s="139"/>
      <c r="AN2105" s="139"/>
      <c r="AO2105" s="139"/>
      <c r="AP2105" s="139"/>
      <c r="AQ2105" s="139"/>
      <c r="AR2105" s="139"/>
      <c r="AS2105" s="139"/>
      <c r="AT2105" s="139"/>
      <c r="AU2105" s="139"/>
      <c r="AV2105" s="139"/>
      <c r="AW2105" s="99"/>
      <c r="AX2105" s="125"/>
      <c r="AY2105" s="100"/>
      <c r="AZ2105" s="140"/>
      <c r="BA2105" s="141"/>
      <c r="BB2105" s="136"/>
      <c r="BC2105" s="136"/>
      <c r="BD2105" s="41">
        <v>4</v>
      </c>
      <c r="BE2105" s="52">
        <v>45</v>
      </c>
      <c r="BF2105" s="103">
        <v>4511</v>
      </c>
      <c r="BG2105" s="283"/>
    </row>
    <row r="2106" spans="1:59" s="63" customFormat="1" ht="12.75" x14ac:dyDescent="0.2">
      <c r="A2106" s="196">
        <v>4</v>
      </c>
      <c r="B2106" s="197" t="s">
        <v>422</v>
      </c>
      <c r="C2106" s="208">
        <v>45</v>
      </c>
      <c r="D2106" s="209" t="s">
        <v>794</v>
      </c>
      <c r="E2106" s="212">
        <v>4511</v>
      </c>
      <c r="F2106" s="213" t="s">
        <v>795</v>
      </c>
      <c r="G2106" s="232"/>
      <c r="H2106" s="97"/>
      <c r="I2106" s="224"/>
      <c r="J2106" s="98"/>
      <c r="K2106" s="98"/>
      <c r="L2106" s="98"/>
      <c r="M2106" s="96"/>
      <c r="N2106" s="307"/>
      <c r="O2106" s="246"/>
      <c r="P2106" s="124"/>
      <c r="Q2106" s="99"/>
      <c r="R2106" s="99"/>
      <c r="S2106" s="99"/>
      <c r="T2106" s="99"/>
      <c r="U2106" s="99"/>
      <c r="V2106" s="99"/>
      <c r="W2106" s="99"/>
      <c r="X2106" s="99"/>
      <c r="Y2106" s="100"/>
      <c r="Z2106" s="100"/>
      <c r="AA2106" s="100"/>
      <c r="AB2106" s="99"/>
      <c r="AC2106" s="99"/>
      <c r="AD2106" s="99"/>
      <c r="AE2106" s="99"/>
      <c r="AF2106" s="99"/>
      <c r="AG2106" s="99"/>
      <c r="AH2106" s="99"/>
      <c r="AI2106" s="99"/>
      <c r="AJ2106" s="100"/>
      <c r="AK2106" s="100"/>
      <c r="AL2106" s="100"/>
      <c r="AM2106" s="99"/>
      <c r="AN2106" s="99"/>
      <c r="AO2106" s="99"/>
      <c r="AP2106" s="99"/>
      <c r="AQ2106" s="99"/>
      <c r="AR2106" s="99"/>
      <c r="AS2106" s="99"/>
      <c r="AT2106" s="99"/>
      <c r="AU2106" s="99"/>
      <c r="AV2106" s="99"/>
      <c r="AW2106" s="99"/>
      <c r="AX2106" s="100"/>
      <c r="AY2106" s="100"/>
      <c r="AZ2106" s="101"/>
      <c r="BA2106" s="102"/>
      <c r="BB2106" s="95"/>
      <c r="BC2106" s="95"/>
      <c r="BD2106" s="41">
        <v>4</v>
      </c>
      <c r="BE2106" s="52">
        <v>45</v>
      </c>
      <c r="BF2106" s="103">
        <v>4511</v>
      </c>
      <c r="BG2106" s="277"/>
    </row>
    <row r="2107" spans="1:59" s="63" customFormat="1" ht="12.75" x14ac:dyDescent="0.2">
      <c r="A2107" s="196">
        <v>4</v>
      </c>
      <c r="B2107" s="197" t="s">
        <v>422</v>
      </c>
      <c r="C2107" s="208">
        <v>45</v>
      </c>
      <c r="D2107" s="209" t="s">
        <v>794</v>
      </c>
      <c r="E2107" s="212">
        <v>4511</v>
      </c>
      <c r="F2107" s="213" t="s">
        <v>795</v>
      </c>
      <c r="G2107" s="231"/>
      <c r="H2107" s="65"/>
      <c r="I2107" s="222"/>
      <c r="J2107" s="66"/>
      <c r="K2107" s="66"/>
      <c r="L2107" s="66"/>
      <c r="M2107" s="64"/>
      <c r="N2107" s="304"/>
      <c r="O2107" s="305"/>
      <c r="P2107" s="127"/>
      <c r="Q2107" s="67"/>
      <c r="R2107" s="67"/>
      <c r="S2107" s="67"/>
      <c r="T2107" s="67"/>
      <c r="U2107" s="67"/>
      <c r="V2107" s="67"/>
      <c r="W2107" s="67"/>
      <c r="X2107" s="67"/>
      <c r="Y2107" s="68"/>
      <c r="Z2107" s="68"/>
      <c r="AA2107" s="68"/>
      <c r="AB2107" s="67"/>
      <c r="AC2107" s="67"/>
      <c r="AD2107" s="67"/>
      <c r="AE2107" s="67"/>
      <c r="AF2107" s="67"/>
      <c r="AG2107" s="67"/>
      <c r="AH2107" s="67"/>
      <c r="AI2107" s="67"/>
      <c r="AJ2107" s="68"/>
      <c r="AK2107" s="68"/>
      <c r="AL2107" s="68"/>
      <c r="AM2107" s="67"/>
      <c r="AN2107" s="67"/>
      <c r="AO2107" s="67"/>
      <c r="AP2107" s="67"/>
      <c r="AQ2107" s="67"/>
      <c r="AR2107" s="67"/>
      <c r="AS2107" s="67"/>
      <c r="AT2107" s="67"/>
      <c r="AU2107" s="67"/>
      <c r="AV2107" s="67"/>
      <c r="AW2107" s="67"/>
      <c r="AX2107" s="68"/>
      <c r="AY2107" s="68"/>
      <c r="AZ2107" s="69"/>
      <c r="BA2107" s="70"/>
      <c r="BB2107" s="71"/>
      <c r="BC2107" s="95"/>
      <c r="BD2107" s="41">
        <v>4</v>
      </c>
      <c r="BE2107" s="52">
        <v>45</v>
      </c>
      <c r="BF2107" s="103">
        <v>4511</v>
      </c>
      <c r="BG2107" s="275"/>
    </row>
    <row r="2108" spans="1:59" s="63" customFormat="1" ht="12.75" x14ac:dyDescent="0.2">
      <c r="A2108" s="196">
        <v>4</v>
      </c>
      <c r="B2108" s="197" t="s">
        <v>422</v>
      </c>
      <c r="C2108" s="208">
        <v>45</v>
      </c>
      <c r="D2108" s="209" t="s">
        <v>794</v>
      </c>
      <c r="E2108" s="212">
        <v>4511</v>
      </c>
      <c r="F2108" s="213" t="s">
        <v>795</v>
      </c>
      <c r="G2108" s="231"/>
      <c r="H2108" s="72" t="s">
        <v>47</v>
      </c>
      <c r="I2108" s="223"/>
      <c r="J2108" s="73"/>
      <c r="K2108" s="73"/>
      <c r="L2108" s="73"/>
      <c r="M2108" s="74"/>
      <c r="N2108" s="247"/>
      <c r="O2108" s="306"/>
      <c r="P2108" s="105"/>
      <c r="Q2108" s="75"/>
      <c r="R2108" s="75"/>
      <c r="S2108" s="75"/>
      <c r="T2108" s="75"/>
      <c r="U2108" s="75"/>
      <c r="V2108" s="75"/>
      <c r="W2108" s="75"/>
      <c r="X2108" s="75"/>
      <c r="Y2108" s="76">
        <f>IF(ISNUMBER(VLOOKUP(Y2110,P$7:W$7,MATCH(Y2110,P$7:W$7))),VLOOKUP(Y2110,P$7:W$7,MATCH(Y2110,P$7:W$7)),IF(N2112=0,"No Data",IF(Y2110&gt;0,"&lt;100",0)))</f>
        <v>2500</v>
      </c>
      <c r="Z2108" s="77">
        <f>IF(ISNUMBER(VLOOKUP(Z2112,P$7:W$7,MATCH(Z2112,P$7:W$7))),VLOOKUP(Z2112,P$7:W$7,MATCH(Z2112,P$7:W$7)),IF(N2112=0,"No Data",IF(Z2112&gt;0,"&lt;100",0)))</f>
        <v>2500</v>
      </c>
      <c r="AA2108" s="106">
        <f>IF(ISNUMBER(Z2108),Z2108,0)</f>
        <v>2500</v>
      </c>
      <c r="AB2108" s="75"/>
      <c r="AC2108" s="75"/>
      <c r="AD2108" s="75"/>
      <c r="AE2108" s="75"/>
      <c r="AF2108" s="75"/>
      <c r="AG2108" s="75"/>
      <c r="AH2108" s="75"/>
      <c r="AI2108" s="75"/>
      <c r="AJ2108" s="76">
        <f>IF(ISNUMBER(VLOOKUP(AJ2110,AB$7:AH$7,MATCH(AJ2110,AB$7:AH$7))),VLOOKUP(AJ2110,AB$7:AH$7,MATCH(AJ2110,AB$7:AH$7)),IF(N2112=0,"No Data",IF(AJ2110&gt;0,"&lt;50",0)))</f>
        <v>0</v>
      </c>
      <c r="AK2108" s="77">
        <f>IF(ISNUMBER(VLOOKUP(AK2112,AB$7:AH$7,MATCH(AK2112,AB$7:AH$7))),VLOOKUP(AK2112,AB$7:AH$7,MATCH(AK2112,AB$7:AH$7)),IF(N2112=0,"No Data",IF(AK2112&gt;0,"&lt;50",0)))</f>
        <v>0</v>
      </c>
      <c r="AL2108" s="106">
        <f>IF(ISNUMBER(AK2108),AK2108,0)</f>
        <v>0</v>
      </c>
      <c r="AM2108" s="75"/>
      <c r="AN2108" s="75"/>
      <c r="AO2108" s="75"/>
      <c r="AP2108" s="75"/>
      <c r="AQ2108" s="75"/>
      <c r="AR2108" s="75"/>
      <c r="AS2108" s="75"/>
      <c r="AT2108" s="75"/>
      <c r="AU2108" s="75"/>
      <c r="AV2108" s="75"/>
      <c r="AW2108" s="76">
        <f>IF(ISNUMBER(VLOOKUP(AW2110,AM$7:AU$7,MATCH(AW2110,AM$7:AU$7))),VLOOKUP(AW2110,AM$7:AU$7,MATCH(AW2110,AM$7:AU$7)),IF(N2112=0,"No Data",IF(AW2110&gt;0,"&lt;10",0)))</f>
        <v>1000</v>
      </c>
      <c r="AX2108" s="77">
        <f>IF(ISNUMBER(VLOOKUP(AX2112,AM$7:AU$7,MATCH(AX2112,AM$7:AU$7))),VLOOKUP(AX2112,AM$7:AU$7,MATCH(AX2112,AM$7:AU$7)),IF(N2112=0,"No Data",IF(AX2112&gt;0,"&lt;10",0)))</f>
        <v>1000</v>
      </c>
      <c r="AY2108" s="106">
        <f>IF(ISNUMBER(AX2108),AX2108,0)</f>
        <v>1000</v>
      </c>
      <c r="AZ2108" s="79"/>
      <c r="BA2108" s="80"/>
      <c r="BB2108" s="71"/>
      <c r="BC2108" s="95"/>
      <c r="BD2108" s="41">
        <v>4</v>
      </c>
      <c r="BE2108" s="52">
        <v>45</v>
      </c>
      <c r="BF2108" s="103">
        <v>4511</v>
      </c>
      <c r="BG2108" s="276" t="s">
        <v>47</v>
      </c>
    </row>
    <row r="2109" spans="1:59" s="63" customFormat="1" ht="12.75" x14ac:dyDescent="0.2">
      <c r="A2109" s="196">
        <v>4</v>
      </c>
      <c r="B2109" s="197" t="s">
        <v>422</v>
      </c>
      <c r="C2109" s="208">
        <v>45</v>
      </c>
      <c r="D2109" s="209" t="s">
        <v>794</v>
      </c>
      <c r="E2109" s="212">
        <v>4511</v>
      </c>
      <c r="F2109" s="213" t="s">
        <v>795</v>
      </c>
      <c r="G2109" s="231"/>
      <c r="H2109" s="81" t="s">
        <v>48</v>
      </c>
      <c r="I2109" s="223"/>
      <c r="J2109" s="73"/>
      <c r="K2109" s="73"/>
      <c r="L2109" s="73"/>
      <c r="M2109" s="74"/>
      <c r="N2109" s="247"/>
      <c r="O2109" s="306"/>
      <c r="P2109" s="105"/>
      <c r="Q2109" s="75"/>
      <c r="R2109" s="75"/>
      <c r="S2109" s="75"/>
      <c r="T2109" s="75"/>
      <c r="U2109" s="75"/>
      <c r="V2109" s="75"/>
      <c r="W2109" s="75"/>
      <c r="X2109" s="75"/>
      <c r="Y2109" s="82">
        <f>MIN(X2113:X2128)</f>
        <v>0</v>
      </c>
      <c r="Z2109" s="83"/>
      <c r="AA2109" s="83"/>
      <c r="AB2109" s="75"/>
      <c r="AC2109" s="75"/>
      <c r="AD2109" s="75"/>
      <c r="AE2109" s="75"/>
      <c r="AF2109" s="75"/>
      <c r="AG2109" s="75"/>
      <c r="AH2109" s="75"/>
      <c r="AI2109" s="75"/>
      <c r="AJ2109" s="82">
        <f>MIN(AI2113:AI2128)</f>
        <v>0</v>
      </c>
      <c r="AK2109" s="83"/>
      <c r="AL2109" s="83"/>
      <c r="AM2109" s="75"/>
      <c r="AN2109" s="75"/>
      <c r="AO2109" s="75"/>
      <c r="AP2109" s="75"/>
      <c r="AQ2109" s="75"/>
      <c r="AR2109" s="75"/>
      <c r="AS2109" s="75"/>
      <c r="AT2109" s="75"/>
      <c r="AU2109" s="75"/>
      <c r="AV2109" s="75"/>
      <c r="AW2109" s="82">
        <f>MIN(AV2113:AV2128)</f>
        <v>25</v>
      </c>
      <c r="AX2109" s="83"/>
      <c r="AY2109" s="83"/>
      <c r="AZ2109" s="79"/>
      <c r="BA2109" s="80"/>
      <c r="BB2109" s="71"/>
      <c r="BC2109" s="95"/>
      <c r="BD2109" s="41">
        <v>4</v>
      </c>
      <c r="BE2109" s="52">
        <v>45</v>
      </c>
      <c r="BF2109" s="103">
        <v>4511</v>
      </c>
      <c r="BG2109" s="278" t="s">
        <v>48</v>
      </c>
    </row>
    <row r="2110" spans="1:59" s="63" customFormat="1" ht="12.75" x14ac:dyDescent="0.2">
      <c r="A2110" s="196">
        <v>4</v>
      </c>
      <c r="B2110" s="197" t="s">
        <v>422</v>
      </c>
      <c r="C2110" s="208">
        <v>45</v>
      </c>
      <c r="D2110" s="209" t="s">
        <v>794</v>
      </c>
      <c r="E2110" s="212">
        <v>4511</v>
      </c>
      <c r="F2110" s="213" t="s">
        <v>795</v>
      </c>
      <c r="G2110" s="231"/>
      <c r="H2110" s="81" t="s">
        <v>49</v>
      </c>
      <c r="I2110" s="223"/>
      <c r="J2110" s="73"/>
      <c r="K2110" s="73"/>
      <c r="L2110" s="73"/>
      <c r="M2110" s="74"/>
      <c r="N2110" s="247"/>
      <c r="O2110" s="306"/>
      <c r="P2110" s="105"/>
      <c r="Q2110" s="75"/>
      <c r="R2110" s="75"/>
      <c r="S2110" s="75"/>
      <c r="T2110" s="75"/>
      <c r="U2110" s="75"/>
      <c r="V2110" s="75"/>
      <c r="W2110" s="75"/>
      <c r="X2110" s="75"/>
      <c r="Y2110" s="84">
        <f>IF(ISNUMBER(AVERAGE(X2113:X2128)),AVERAGE(X2113:X2128),0)</f>
        <v>3187.5</v>
      </c>
      <c r="Z2110" s="83"/>
      <c r="AA2110" s="83"/>
      <c r="AB2110" s="75"/>
      <c r="AC2110" s="75"/>
      <c r="AD2110" s="75"/>
      <c r="AE2110" s="75"/>
      <c r="AF2110" s="75"/>
      <c r="AG2110" s="75"/>
      <c r="AH2110" s="75"/>
      <c r="AI2110" s="75"/>
      <c r="AJ2110" s="84">
        <f>IF(ISNUMBER(AVERAGE(AI2113:AI2128)),AVERAGE(AI2113:AI2128),0)</f>
        <v>0</v>
      </c>
      <c r="AK2110" s="83"/>
      <c r="AL2110" s="83"/>
      <c r="AM2110" s="75"/>
      <c r="AN2110" s="75"/>
      <c r="AO2110" s="75"/>
      <c r="AP2110" s="75"/>
      <c r="AQ2110" s="75"/>
      <c r="AR2110" s="75"/>
      <c r="AS2110" s="75"/>
      <c r="AT2110" s="75"/>
      <c r="AU2110" s="75"/>
      <c r="AV2110" s="75"/>
      <c r="AW2110" s="84">
        <f>IF(ISNUMBER(AVERAGE(AV2113:AV2128)),AVERAGE(AV2113:AV2128),0)</f>
        <v>1560.9375</v>
      </c>
      <c r="AX2110" s="83"/>
      <c r="AY2110" s="83"/>
      <c r="AZ2110" s="79"/>
      <c r="BA2110" s="80"/>
      <c r="BB2110" s="71"/>
      <c r="BC2110" s="95"/>
      <c r="BD2110" s="41">
        <v>4</v>
      </c>
      <c r="BE2110" s="52">
        <v>45</v>
      </c>
      <c r="BF2110" s="103">
        <v>4511</v>
      </c>
      <c r="BG2110" s="278" t="s">
        <v>49</v>
      </c>
    </row>
    <row r="2111" spans="1:59" s="63" customFormat="1" ht="12.75" x14ac:dyDescent="0.2">
      <c r="A2111" s="196">
        <v>4</v>
      </c>
      <c r="B2111" s="197" t="s">
        <v>422</v>
      </c>
      <c r="C2111" s="208">
        <v>45</v>
      </c>
      <c r="D2111" s="209" t="s">
        <v>794</v>
      </c>
      <c r="E2111" s="212">
        <v>4511</v>
      </c>
      <c r="F2111" s="213" t="s">
        <v>795</v>
      </c>
      <c r="G2111" s="231"/>
      <c r="H2111" s="81" t="s">
        <v>50</v>
      </c>
      <c r="I2111" s="223"/>
      <c r="J2111" s="73"/>
      <c r="K2111" s="73"/>
      <c r="L2111" s="73"/>
      <c r="M2111" s="74"/>
      <c r="N2111" s="247"/>
      <c r="O2111" s="306"/>
      <c r="P2111" s="105"/>
      <c r="Q2111" s="75"/>
      <c r="R2111" s="75"/>
      <c r="S2111" s="75"/>
      <c r="T2111" s="75"/>
      <c r="U2111" s="75"/>
      <c r="V2111" s="75"/>
      <c r="W2111" s="75"/>
      <c r="X2111" s="75"/>
      <c r="Y2111" s="84">
        <f>MAX(X2113:X2128)</f>
        <v>25000</v>
      </c>
      <c r="Z2111" s="83"/>
      <c r="AA2111" s="83"/>
      <c r="AB2111" s="75"/>
      <c r="AC2111" s="75"/>
      <c r="AD2111" s="75"/>
      <c r="AE2111" s="75"/>
      <c r="AF2111" s="75"/>
      <c r="AG2111" s="75"/>
      <c r="AH2111" s="75"/>
      <c r="AI2111" s="75"/>
      <c r="AJ2111" s="84">
        <f>MAX(AI2113:AI2128)</f>
        <v>0</v>
      </c>
      <c r="AK2111" s="83"/>
      <c r="AL2111" s="83"/>
      <c r="AM2111" s="75"/>
      <c r="AN2111" s="75"/>
      <c r="AO2111" s="75"/>
      <c r="AP2111" s="75"/>
      <c r="AQ2111" s="75"/>
      <c r="AR2111" s="75"/>
      <c r="AS2111" s="75"/>
      <c r="AT2111" s="75"/>
      <c r="AU2111" s="75"/>
      <c r="AV2111" s="75"/>
      <c r="AW2111" s="84">
        <f>MAX(AV2113:AV2128)</f>
        <v>2500</v>
      </c>
      <c r="AX2111" s="83"/>
      <c r="AY2111" s="83"/>
      <c r="AZ2111" s="79"/>
      <c r="BA2111" s="80"/>
      <c r="BB2111" s="71"/>
      <c r="BC2111" s="95"/>
      <c r="BD2111" s="41">
        <v>4</v>
      </c>
      <c r="BE2111" s="52">
        <v>45</v>
      </c>
      <c r="BF2111" s="103">
        <v>4511</v>
      </c>
      <c r="BG2111" s="278" t="s">
        <v>50</v>
      </c>
    </row>
    <row r="2112" spans="1:59" s="63" customFormat="1" ht="12.75" x14ac:dyDescent="0.2">
      <c r="A2112" s="196">
        <v>4</v>
      </c>
      <c r="B2112" s="197" t="s">
        <v>422</v>
      </c>
      <c r="C2112" s="208">
        <v>45</v>
      </c>
      <c r="D2112" s="209" t="s">
        <v>794</v>
      </c>
      <c r="E2112" s="212">
        <v>4511</v>
      </c>
      <c r="F2112" s="213" t="s">
        <v>795</v>
      </c>
      <c r="G2112" s="231"/>
      <c r="H2112" s="85" t="s">
        <v>51</v>
      </c>
      <c r="I2112" s="223"/>
      <c r="J2112" s="73"/>
      <c r="K2112" s="73"/>
      <c r="L2112" s="73"/>
      <c r="M2112" s="74"/>
      <c r="N2112" s="248">
        <f>SUM(N2113:N2128)</f>
        <v>16</v>
      </c>
      <c r="O2112" s="293">
        <f>SUM(O2113:O2128)</f>
        <v>1</v>
      </c>
      <c r="P2112" s="292"/>
      <c r="Q2112" s="87"/>
      <c r="R2112" s="87"/>
      <c r="S2112" s="87"/>
      <c r="T2112" s="87"/>
      <c r="U2112" s="87"/>
      <c r="V2112" s="87"/>
      <c r="W2112" s="87"/>
      <c r="X2112" s="87"/>
      <c r="Y2112" s="88"/>
      <c r="Z2112" s="86">
        <f>SUM(Z2113:Z2128)</f>
        <v>3187.5</v>
      </c>
      <c r="AA2112" s="88"/>
      <c r="AB2112" s="87"/>
      <c r="AC2112" s="87"/>
      <c r="AD2112" s="87"/>
      <c r="AE2112" s="87"/>
      <c r="AF2112" s="87"/>
      <c r="AG2112" s="87"/>
      <c r="AH2112" s="87"/>
      <c r="AI2112" s="87"/>
      <c r="AJ2112" s="88"/>
      <c r="AK2112" s="86">
        <f>SUM(AK2113:AK2128)</f>
        <v>0</v>
      </c>
      <c r="AL2112" s="88"/>
      <c r="AM2112" s="87"/>
      <c r="AN2112" s="87"/>
      <c r="AO2112" s="87"/>
      <c r="AP2112" s="87"/>
      <c r="AQ2112" s="87"/>
      <c r="AR2112" s="87"/>
      <c r="AS2112" s="87"/>
      <c r="AT2112" s="87"/>
      <c r="AU2112" s="87"/>
      <c r="AV2112" s="87"/>
      <c r="AW2112" s="112"/>
      <c r="AX2112" s="119">
        <f>SUM(AX2113:AX2128)</f>
        <v>1560.9375</v>
      </c>
      <c r="AY2112" s="88"/>
      <c r="AZ2112" s="79"/>
      <c r="BA2112" s="80"/>
      <c r="BB2112" s="71"/>
      <c r="BC2112" s="95"/>
      <c r="BD2112" s="41">
        <v>4</v>
      </c>
      <c r="BE2112" s="52">
        <v>45</v>
      </c>
      <c r="BF2112" s="103">
        <v>4511</v>
      </c>
      <c r="BG2112" s="279" t="s">
        <v>51</v>
      </c>
    </row>
    <row r="2113" spans="1:59" s="63" customFormat="1" ht="12.75" x14ac:dyDescent="0.2">
      <c r="A2113" s="196">
        <v>4</v>
      </c>
      <c r="B2113" s="197" t="s">
        <v>422</v>
      </c>
      <c r="C2113" s="208">
        <v>45</v>
      </c>
      <c r="D2113" s="209" t="s">
        <v>794</v>
      </c>
      <c r="E2113" s="212">
        <v>4511</v>
      </c>
      <c r="F2113" s="213" t="s">
        <v>795</v>
      </c>
      <c r="G2113" s="231"/>
      <c r="H2113" s="89" t="s">
        <v>52</v>
      </c>
      <c r="I2113" s="90" t="s">
        <v>796</v>
      </c>
      <c r="J2113" s="90"/>
      <c r="K2113" s="90" t="s">
        <v>64</v>
      </c>
      <c r="L2113" s="90" t="s">
        <v>119</v>
      </c>
      <c r="M2113" s="91"/>
      <c r="N2113" s="312">
        <v>1</v>
      </c>
      <c r="O2113" s="313">
        <f>N2113/N$2112</f>
        <v>6.25E-2</v>
      </c>
      <c r="P2113" s="104">
        <v>1</v>
      </c>
      <c r="Q2113" s="92"/>
      <c r="R2113" s="92"/>
      <c r="S2113" s="92"/>
      <c r="T2113" s="92"/>
      <c r="U2113" s="92"/>
      <c r="V2113" s="92"/>
      <c r="W2113" s="92"/>
      <c r="X2113" s="109">
        <f t="shared" ref="X2113:X2128" si="281">P2113*P$7+Q2113*Q$7+R2113*R$7+S2113*S$7+T2113*T$7+U2113*U$7+V2113*V$7+W2113*W$7</f>
        <v>100</v>
      </c>
      <c r="Y2113" s="83"/>
      <c r="Z2113" s="110">
        <f t="shared" ref="Z2113:Z2128" si="282">X2113*$O2113</f>
        <v>6.25</v>
      </c>
      <c r="AA2113" s="111"/>
      <c r="AB2113" s="92"/>
      <c r="AC2113" s="92"/>
      <c r="AD2113" s="92"/>
      <c r="AE2113" s="92"/>
      <c r="AF2113" s="92"/>
      <c r="AG2113" s="92"/>
      <c r="AH2113" s="92"/>
      <c r="AI2113" s="109">
        <f t="shared" ref="AI2113:AI2128" si="283">AB2113*AB$7+AC2113*AC$7+AD2113*AD$7+AE2113*AE$7+AF2113*AF$7+AG2113*AG$7+AH2113*AH$7</f>
        <v>0</v>
      </c>
      <c r="AJ2113" s="83"/>
      <c r="AK2113" s="110">
        <f t="shared" ref="AK2113:AK2128" si="284">AI2113*$O2113</f>
        <v>0</v>
      </c>
      <c r="AL2113" s="111"/>
      <c r="AM2113" s="92"/>
      <c r="AN2113" s="92"/>
      <c r="AO2113" s="92"/>
      <c r="AP2113" s="92"/>
      <c r="AQ2113" s="92"/>
      <c r="AR2113" s="92"/>
      <c r="AS2113" s="92"/>
      <c r="AT2113" s="92">
        <v>1</v>
      </c>
      <c r="AU2113" s="92"/>
      <c r="AV2113" s="109">
        <f t="shared" ref="AV2113:AV2128" si="285">AM2113*AM$7+AN2113*AN$7+AO2113*AO$7+AP2113*AP$7+AQ2113*AQ$7+AR2113*AR$7+AS2113*AS$7+AT2113*AT$7+AU2113*AU$7</f>
        <v>2500</v>
      </c>
      <c r="AW2113" s="75"/>
      <c r="AX2113" s="110">
        <f t="shared" ref="AX2113:AX2128" si="286">AV2113*$O2113</f>
        <v>156.25</v>
      </c>
      <c r="AY2113" s="111"/>
      <c r="AZ2113" s="93"/>
      <c r="BA2113" s="94" t="s">
        <v>105</v>
      </c>
      <c r="BB2113" s="71"/>
      <c r="BC2113" s="95"/>
      <c r="BD2113" s="41">
        <v>4</v>
      </c>
      <c r="BE2113" s="52">
        <v>45</v>
      </c>
      <c r="BF2113" s="103">
        <v>4511</v>
      </c>
      <c r="BG2113" s="280" t="s">
        <v>52</v>
      </c>
    </row>
    <row r="2114" spans="1:59" s="63" customFormat="1" ht="12.75" x14ac:dyDescent="0.2">
      <c r="A2114" s="196">
        <v>4</v>
      </c>
      <c r="B2114" s="197" t="s">
        <v>422</v>
      </c>
      <c r="C2114" s="208">
        <v>45</v>
      </c>
      <c r="D2114" s="209" t="s">
        <v>794</v>
      </c>
      <c r="E2114" s="212">
        <v>4511</v>
      </c>
      <c r="F2114" s="213" t="s">
        <v>795</v>
      </c>
      <c r="G2114" s="231"/>
      <c r="H2114" s="89"/>
      <c r="I2114" s="90" t="s">
        <v>797</v>
      </c>
      <c r="J2114" s="90"/>
      <c r="K2114" s="90" t="s">
        <v>64</v>
      </c>
      <c r="L2114" s="90" t="s">
        <v>76</v>
      </c>
      <c r="M2114" s="91"/>
      <c r="N2114" s="312">
        <v>1</v>
      </c>
      <c r="O2114" s="313">
        <f t="shared" ref="O2114:O2128" si="287">N2114/N$2112</f>
        <v>6.25E-2</v>
      </c>
      <c r="P2114" s="104"/>
      <c r="Q2114" s="92"/>
      <c r="R2114" s="92"/>
      <c r="S2114" s="92"/>
      <c r="T2114" s="92"/>
      <c r="U2114" s="92"/>
      <c r="V2114" s="92"/>
      <c r="W2114" s="92"/>
      <c r="X2114" s="109">
        <f t="shared" si="281"/>
        <v>0</v>
      </c>
      <c r="Y2114" s="83"/>
      <c r="Z2114" s="110">
        <f t="shared" si="282"/>
        <v>0</v>
      </c>
      <c r="AA2114" s="111"/>
      <c r="AB2114" s="92"/>
      <c r="AC2114" s="92"/>
      <c r="AD2114" s="92"/>
      <c r="AE2114" s="92"/>
      <c r="AF2114" s="92"/>
      <c r="AG2114" s="92"/>
      <c r="AH2114" s="92"/>
      <c r="AI2114" s="109">
        <f t="shared" si="283"/>
        <v>0</v>
      </c>
      <c r="AJ2114" s="83"/>
      <c r="AK2114" s="110">
        <f t="shared" si="284"/>
        <v>0</v>
      </c>
      <c r="AL2114" s="111"/>
      <c r="AM2114" s="92"/>
      <c r="AN2114" s="92">
        <v>1</v>
      </c>
      <c r="AO2114" s="92"/>
      <c r="AP2114" s="92"/>
      <c r="AQ2114" s="92"/>
      <c r="AR2114" s="92"/>
      <c r="AS2114" s="92"/>
      <c r="AT2114" s="92"/>
      <c r="AU2114" s="92"/>
      <c r="AV2114" s="109">
        <f t="shared" si="285"/>
        <v>25</v>
      </c>
      <c r="AW2114" s="75"/>
      <c r="AX2114" s="110">
        <f t="shared" si="286"/>
        <v>1.5625</v>
      </c>
      <c r="AY2114" s="111"/>
      <c r="AZ2114" s="93"/>
      <c r="BA2114" s="94" t="s">
        <v>105</v>
      </c>
      <c r="BB2114" s="71"/>
      <c r="BC2114" s="95"/>
      <c r="BD2114" s="41">
        <v>4</v>
      </c>
      <c r="BE2114" s="52">
        <v>45</v>
      </c>
      <c r="BF2114" s="103">
        <v>4511</v>
      </c>
      <c r="BG2114" s="280" t="s">
        <v>52</v>
      </c>
    </row>
    <row r="2115" spans="1:59" s="63" customFormat="1" ht="12.75" x14ac:dyDescent="0.2">
      <c r="A2115" s="196">
        <v>4</v>
      </c>
      <c r="B2115" s="197" t="s">
        <v>422</v>
      </c>
      <c r="C2115" s="208">
        <v>45</v>
      </c>
      <c r="D2115" s="209" t="s">
        <v>794</v>
      </c>
      <c r="E2115" s="212">
        <v>4511</v>
      </c>
      <c r="F2115" s="213" t="s">
        <v>795</v>
      </c>
      <c r="G2115" s="231"/>
      <c r="H2115" s="89"/>
      <c r="I2115" s="90" t="s">
        <v>798</v>
      </c>
      <c r="J2115" s="90"/>
      <c r="K2115" s="90" t="s">
        <v>64</v>
      </c>
      <c r="L2115" s="90" t="s">
        <v>195</v>
      </c>
      <c r="M2115" s="91"/>
      <c r="N2115" s="312">
        <v>1</v>
      </c>
      <c r="O2115" s="313">
        <f t="shared" si="287"/>
        <v>6.25E-2</v>
      </c>
      <c r="P2115" s="104">
        <v>1</v>
      </c>
      <c r="Q2115" s="92"/>
      <c r="R2115" s="92"/>
      <c r="S2115" s="92"/>
      <c r="T2115" s="92"/>
      <c r="U2115" s="92"/>
      <c r="V2115" s="92"/>
      <c r="W2115" s="92"/>
      <c r="X2115" s="109">
        <f t="shared" si="281"/>
        <v>100</v>
      </c>
      <c r="Y2115" s="83"/>
      <c r="Z2115" s="110">
        <f t="shared" si="282"/>
        <v>6.25</v>
      </c>
      <c r="AA2115" s="111"/>
      <c r="AB2115" s="92"/>
      <c r="AC2115" s="92"/>
      <c r="AD2115" s="92"/>
      <c r="AE2115" s="92"/>
      <c r="AF2115" s="92"/>
      <c r="AG2115" s="92"/>
      <c r="AH2115" s="92"/>
      <c r="AI2115" s="109">
        <f t="shared" si="283"/>
        <v>0</v>
      </c>
      <c r="AJ2115" s="83"/>
      <c r="AK2115" s="110">
        <f t="shared" si="284"/>
        <v>0</v>
      </c>
      <c r="AL2115" s="111"/>
      <c r="AM2115" s="92"/>
      <c r="AN2115" s="92"/>
      <c r="AO2115" s="92"/>
      <c r="AP2115" s="92"/>
      <c r="AQ2115" s="92"/>
      <c r="AR2115" s="92"/>
      <c r="AS2115" s="92">
        <v>1</v>
      </c>
      <c r="AT2115" s="92"/>
      <c r="AU2115" s="92"/>
      <c r="AV2115" s="109">
        <f t="shared" si="285"/>
        <v>1000</v>
      </c>
      <c r="AW2115" s="75"/>
      <c r="AX2115" s="110">
        <f t="shared" si="286"/>
        <v>62.5</v>
      </c>
      <c r="AY2115" s="111"/>
      <c r="AZ2115" s="93"/>
      <c r="BA2115" s="94" t="s">
        <v>554</v>
      </c>
      <c r="BB2115" s="71"/>
      <c r="BC2115" s="95"/>
      <c r="BD2115" s="41">
        <v>4</v>
      </c>
      <c r="BE2115" s="52">
        <v>45</v>
      </c>
      <c r="BF2115" s="103">
        <v>4511</v>
      </c>
      <c r="BG2115" s="280" t="s">
        <v>52</v>
      </c>
    </row>
    <row r="2116" spans="1:59" s="63" customFormat="1" ht="12.75" x14ac:dyDescent="0.2">
      <c r="A2116" s="196">
        <v>4</v>
      </c>
      <c r="B2116" s="197" t="s">
        <v>422</v>
      </c>
      <c r="C2116" s="208">
        <v>45</v>
      </c>
      <c r="D2116" s="209" t="s">
        <v>794</v>
      </c>
      <c r="E2116" s="212">
        <v>4511</v>
      </c>
      <c r="F2116" s="213" t="s">
        <v>795</v>
      </c>
      <c r="G2116" s="231"/>
      <c r="H2116" s="89"/>
      <c r="I2116" s="90" t="s">
        <v>799</v>
      </c>
      <c r="J2116" s="90"/>
      <c r="K2116" s="90" t="s">
        <v>64</v>
      </c>
      <c r="L2116" s="90" t="s">
        <v>119</v>
      </c>
      <c r="M2116" s="91"/>
      <c r="N2116" s="312">
        <v>1</v>
      </c>
      <c r="O2116" s="313">
        <f t="shared" si="287"/>
        <v>6.25E-2</v>
      </c>
      <c r="P2116" s="104">
        <v>1</v>
      </c>
      <c r="Q2116" s="92"/>
      <c r="R2116" s="92"/>
      <c r="S2116" s="92"/>
      <c r="T2116" s="92"/>
      <c r="U2116" s="92"/>
      <c r="V2116" s="92"/>
      <c r="W2116" s="92"/>
      <c r="X2116" s="109">
        <f t="shared" si="281"/>
        <v>100</v>
      </c>
      <c r="Y2116" s="83"/>
      <c r="Z2116" s="110">
        <f t="shared" si="282"/>
        <v>6.25</v>
      </c>
      <c r="AA2116" s="111"/>
      <c r="AB2116" s="92"/>
      <c r="AC2116" s="92"/>
      <c r="AD2116" s="92"/>
      <c r="AE2116" s="92"/>
      <c r="AF2116" s="92"/>
      <c r="AG2116" s="92"/>
      <c r="AH2116" s="92"/>
      <c r="AI2116" s="109">
        <f t="shared" si="283"/>
        <v>0</v>
      </c>
      <c r="AJ2116" s="83"/>
      <c r="AK2116" s="110">
        <f t="shared" si="284"/>
        <v>0</v>
      </c>
      <c r="AL2116" s="111"/>
      <c r="AM2116" s="92"/>
      <c r="AN2116" s="92"/>
      <c r="AO2116" s="92"/>
      <c r="AP2116" s="92"/>
      <c r="AQ2116" s="92"/>
      <c r="AR2116" s="92"/>
      <c r="AS2116" s="92"/>
      <c r="AT2116" s="92">
        <v>1</v>
      </c>
      <c r="AU2116" s="92"/>
      <c r="AV2116" s="109">
        <f t="shared" si="285"/>
        <v>2500</v>
      </c>
      <c r="AW2116" s="75"/>
      <c r="AX2116" s="110">
        <f t="shared" si="286"/>
        <v>156.25</v>
      </c>
      <c r="AY2116" s="111"/>
      <c r="AZ2116" s="93"/>
      <c r="BA2116" s="94" t="s">
        <v>554</v>
      </c>
      <c r="BB2116" s="71"/>
      <c r="BC2116" s="95"/>
      <c r="BD2116" s="41">
        <v>4</v>
      </c>
      <c r="BE2116" s="52">
        <v>45</v>
      </c>
      <c r="BF2116" s="103">
        <v>4511</v>
      </c>
      <c r="BG2116" s="280" t="s">
        <v>52</v>
      </c>
    </row>
    <row r="2117" spans="1:59" s="63" customFormat="1" ht="12.75" x14ac:dyDescent="0.2">
      <c r="A2117" s="196">
        <v>4</v>
      </c>
      <c r="B2117" s="197" t="s">
        <v>422</v>
      </c>
      <c r="C2117" s="208">
        <v>45</v>
      </c>
      <c r="D2117" s="209" t="s">
        <v>794</v>
      </c>
      <c r="E2117" s="212">
        <v>4511</v>
      </c>
      <c r="F2117" s="213" t="s">
        <v>795</v>
      </c>
      <c r="G2117" s="231"/>
      <c r="H2117" s="89"/>
      <c r="I2117" s="90" t="s">
        <v>800</v>
      </c>
      <c r="J2117" s="90"/>
      <c r="K2117" s="90" t="s">
        <v>64</v>
      </c>
      <c r="L2117" s="90" t="s">
        <v>119</v>
      </c>
      <c r="M2117" s="91"/>
      <c r="N2117" s="312">
        <v>1</v>
      </c>
      <c r="O2117" s="313">
        <f t="shared" si="287"/>
        <v>6.25E-2</v>
      </c>
      <c r="P2117" s="104">
        <v>1</v>
      </c>
      <c r="Q2117" s="92"/>
      <c r="R2117" s="92"/>
      <c r="S2117" s="92"/>
      <c r="T2117" s="92"/>
      <c r="U2117" s="92"/>
      <c r="V2117" s="92"/>
      <c r="W2117" s="92"/>
      <c r="X2117" s="109">
        <f t="shared" si="281"/>
        <v>100</v>
      </c>
      <c r="Y2117" s="83"/>
      <c r="Z2117" s="110">
        <f t="shared" si="282"/>
        <v>6.25</v>
      </c>
      <c r="AA2117" s="111"/>
      <c r="AB2117" s="92"/>
      <c r="AC2117" s="92"/>
      <c r="AD2117" s="92"/>
      <c r="AE2117" s="92"/>
      <c r="AF2117" s="92"/>
      <c r="AG2117" s="92"/>
      <c r="AH2117" s="92"/>
      <c r="AI2117" s="109">
        <f t="shared" si="283"/>
        <v>0</v>
      </c>
      <c r="AJ2117" s="83"/>
      <c r="AK2117" s="110">
        <f t="shared" si="284"/>
        <v>0</v>
      </c>
      <c r="AL2117" s="111"/>
      <c r="AM2117" s="92"/>
      <c r="AN2117" s="92"/>
      <c r="AO2117" s="92"/>
      <c r="AP2117" s="92"/>
      <c r="AQ2117" s="92"/>
      <c r="AR2117" s="92"/>
      <c r="AS2117" s="92"/>
      <c r="AT2117" s="92">
        <v>1</v>
      </c>
      <c r="AU2117" s="92"/>
      <c r="AV2117" s="109">
        <f t="shared" si="285"/>
        <v>2500</v>
      </c>
      <c r="AW2117" s="75"/>
      <c r="AX2117" s="110">
        <f t="shared" si="286"/>
        <v>156.25</v>
      </c>
      <c r="AY2117" s="111"/>
      <c r="AZ2117" s="93"/>
      <c r="BA2117" s="94" t="s">
        <v>554</v>
      </c>
      <c r="BB2117" s="71"/>
      <c r="BC2117" s="95"/>
      <c r="BD2117" s="41">
        <v>4</v>
      </c>
      <c r="BE2117" s="52">
        <v>45</v>
      </c>
      <c r="BF2117" s="103">
        <v>4511</v>
      </c>
      <c r="BG2117" s="280" t="s">
        <v>52</v>
      </c>
    </row>
    <row r="2118" spans="1:59" s="63" customFormat="1" ht="12.75" x14ac:dyDescent="0.2">
      <c r="A2118" s="196">
        <v>4</v>
      </c>
      <c r="B2118" s="197" t="s">
        <v>422</v>
      </c>
      <c r="C2118" s="208">
        <v>45</v>
      </c>
      <c r="D2118" s="209" t="s">
        <v>794</v>
      </c>
      <c r="E2118" s="212">
        <v>4511</v>
      </c>
      <c r="F2118" s="213" t="s">
        <v>795</v>
      </c>
      <c r="G2118" s="231"/>
      <c r="H2118" s="89"/>
      <c r="I2118" s="90" t="s">
        <v>801</v>
      </c>
      <c r="J2118" s="90"/>
      <c r="K2118" s="90" t="s">
        <v>64</v>
      </c>
      <c r="L2118" s="90" t="s">
        <v>119</v>
      </c>
      <c r="M2118" s="91"/>
      <c r="N2118" s="312">
        <v>1</v>
      </c>
      <c r="O2118" s="313">
        <f t="shared" si="287"/>
        <v>6.25E-2</v>
      </c>
      <c r="P2118" s="104">
        <v>1</v>
      </c>
      <c r="Q2118" s="92"/>
      <c r="R2118" s="92"/>
      <c r="S2118" s="92"/>
      <c r="T2118" s="92"/>
      <c r="U2118" s="92"/>
      <c r="V2118" s="92"/>
      <c r="W2118" s="92"/>
      <c r="X2118" s="109">
        <f t="shared" si="281"/>
        <v>100</v>
      </c>
      <c r="Y2118" s="83"/>
      <c r="Z2118" s="110">
        <f t="shared" si="282"/>
        <v>6.25</v>
      </c>
      <c r="AA2118" s="111"/>
      <c r="AB2118" s="92"/>
      <c r="AC2118" s="92"/>
      <c r="AD2118" s="92"/>
      <c r="AE2118" s="92"/>
      <c r="AF2118" s="92"/>
      <c r="AG2118" s="92"/>
      <c r="AH2118" s="92"/>
      <c r="AI2118" s="109">
        <f t="shared" si="283"/>
        <v>0</v>
      </c>
      <c r="AJ2118" s="83"/>
      <c r="AK2118" s="110">
        <f t="shared" si="284"/>
        <v>0</v>
      </c>
      <c r="AL2118" s="111"/>
      <c r="AM2118" s="92"/>
      <c r="AN2118" s="92"/>
      <c r="AO2118" s="92"/>
      <c r="AP2118" s="92"/>
      <c r="AQ2118" s="92"/>
      <c r="AR2118" s="92"/>
      <c r="AS2118" s="92"/>
      <c r="AT2118" s="92">
        <v>1</v>
      </c>
      <c r="AU2118" s="92"/>
      <c r="AV2118" s="109">
        <f t="shared" si="285"/>
        <v>2500</v>
      </c>
      <c r="AW2118" s="75"/>
      <c r="AX2118" s="110">
        <f t="shared" si="286"/>
        <v>156.25</v>
      </c>
      <c r="AY2118" s="111"/>
      <c r="AZ2118" s="93"/>
      <c r="BA2118" s="94" t="s">
        <v>554</v>
      </c>
      <c r="BB2118" s="71"/>
      <c r="BC2118" s="95"/>
      <c r="BD2118" s="41">
        <v>4</v>
      </c>
      <c r="BE2118" s="52">
        <v>45</v>
      </c>
      <c r="BF2118" s="103">
        <v>4511</v>
      </c>
      <c r="BG2118" s="280" t="s">
        <v>52</v>
      </c>
    </row>
    <row r="2119" spans="1:59" s="63" customFormat="1" ht="12.75" x14ac:dyDescent="0.2">
      <c r="A2119" s="196">
        <v>4</v>
      </c>
      <c r="B2119" s="197" t="s">
        <v>422</v>
      </c>
      <c r="C2119" s="208">
        <v>45</v>
      </c>
      <c r="D2119" s="209" t="s">
        <v>794</v>
      </c>
      <c r="E2119" s="212">
        <v>4511</v>
      </c>
      <c r="F2119" s="213" t="s">
        <v>795</v>
      </c>
      <c r="G2119" s="231"/>
      <c r="H2119" s="89"/>
      <c r="I2119" s="90" t="s">
        <v>802</v>
      </c>
      <c r="J2119" s="90"/>
      <c r="K2119" s="90" t="s">
        <v>64</v>
      </c>
      <c r="L2119" s="90" t="s">
        <v>232</v>
      </c>
      <c r="M2119" s="91"/>
      <c r="N2119" s="312">
        <v>1</v>
      </c>
      <c r="O2119" s="313">
        <f t="shared" si="287"/>
        <v>6.25E-2</v>
      </c>
      <c r="P2119" s="104"/>
      <c r="Q2119" s="92"/>
      <c r="R2119" s="92"/>
      <c r="S2119" s="92"/>
      <c r="T2119" s="92"/>
      <c r="U2119" s="92"/>
      <c r="V2119" s="92"/>
      <c r="W2119" s="92"/>
      <c r="X2119" s="109">
        <f t="shared" si="281"/>
        <v>0</v>
      </c>
      <c r="Y2119" s="83"/>
      <c r="Z2119" s="110">
        <f t="shared" si="282"/>
        <v>0</v>
      </c>
      <c r="AA2119" s="111"/>
      <c r="AB2119" s="92"/>
      <c r="AC2119" s="92"/>
      <c r="AD2119" s="92"/>
      <c r="AE2119" s="92"/>
      <c r="AF2119" s="92"/>
      <c r="AG2119" s="92"/>
      <c r="AH2119" s="92"/>
      <c r="AI2119" s="109">
        <f t="shared" si="283"/>
        <v>0</v>
      </c>
      <c r="AJ2119" s="83"/>
      <c r="AK2119" s="110">
        <f t="shared" si="284"/>
        <v>0</v>
      </c>
      <c r="AL2119" s="111"/>
      <c r="AM2119" s="92"/>
      <c r="AN2119" s="92"/>
      <c r="AO2119" s="92"/>
      <c r="AP2119" s="92"/>
      <c r="AQ2119" s="92"/>
      <c r="AR2119" s="92">
        <v>1</v>
      </c>
      <c r="AS2119" s="92"/>
      <c r="AT2119" s="92"/>
      <c r="AU2119" s="92"/>
      <c r="AV2119" s="109">
        <f t="shared" si="285"/>
        <v>500</v>
      </c>
      <c r="AW2119" s="75"/>
      <c r="AX2119" s="110">
        <f t="shared" si="286"/>
        <v>31.25</v>
      </c>
      <c r="AY2119" s="111"/>
      <c r="AZ2119" s="93"/>
      <c r="BA2119" s="94" t="s">
        <v>554</v>
      </c>
      <c r="BB2119" s="71"/>
      <c r="BC2119" s="95"/>
      <c r="BD2119" s="41">
        <v>4</v>
      </c>
      <c r="BE2119" s="52">
        <v>45</v>
      </c>
      <c r="BF2119" s="103">
        <v>4511</v>
      </c>
      <c r="BG2119" s="280" t="s">
        <v>52</v>
      </c>
    </row>
    <row r="2120" spans="1:59" s="63" customFormat="1" ht="12.75" x14ac:dyDescent="0.2">
      <c r="A2120" s="196">
        <v>4</v>
      </c>
      <c r="B2120" s="197" t="s">
        <v>422</v>
      </c>
      <c r="C2120" s="208">
        <v>45</v>
      </c>
      <c r="D2120" s="209" t="s">
        <v>794</v>
      </c>
      <c r="E2120" s="212">
        <v>4511</v>
      </c>
      <c r="F2120" s="213" t="s">
        <v>795</v>
      </c>
      <c r="G2120" s="231"/>
      <c r="H2120" s="89"/>
      <c r="I2120" s="90" t="s">
        <v>803</v>
      </c>
      <c r="J2120" s="90"/>
      <c r="K2120" s="90" t="s">
        <v>64</v>
      </c>
      <c r="L2120" s="90" t="s">
        <v>119</v>
      </c>
      <c r="M2120" s="91"/>
      <c r="N2120" s="312">
        <v>1</v>
      </c>
      <c r="O2120" s="313">
        <f t="shared" si="287"/>
        <v>6.25E-2</v>
      </c>
      <c r="P2120" s="104">
        <v>1</v>
      </c>
      <c r="Q2120" s="92"/>
      <c r="R2120" s="92"/>
      <c r="S2120" s="92"/>
      <c r="T2120" s="92"/>
      <c r="U2120" s="92"/>
      <c r="V2120" s="92"/>
      <c r="W2120" s="92"/>
      <c r="X2120" s="109">
        <f t="shared" si="281"/>
        <v>100</v>
      </c>
      <c r="Y2120" s="83"/>
      <c r="Z2120" s="110">
        <f t="shared" si="282"/>
        <v>6.25</v>
      </c>
      <c r="AA2120" s="111"/>
      <c r="AB2120" s="92"/>
      <c r="AC2120" s="92"/>
      <c r="AD2120" s="92"/>
      <c r="AE2120" s="92"/>
      <c r="AF2120" s="92"/>
      <c r="AG2120" s="92"/>
      <c r="AH2120" s="92"/>
      <c r="AI2120" s="109">
        <f t="shared" si="283"/>
        <v>0</v>
      </c>
      <c r="AJ2120" s="83"/>
      <c r="AK2120" s="110">
        <f t="shared" si="284"/>
        <v>0</v>
      </c>
      <c r="AL2120" s="111"/>
      <c r="AM2120" s="92"/>
      <c r="AN2120" s="92"/>
      <c r="AO2120" s="92"/>
      <c r="AP2120" s="92"/>
      <c r="AQ2120" s="92"/>
      <c r="AR2120" s="92"/>
      <c r="AS2120" s="92"/>
      <c r="AT2120" s="92">
        <v>1</v>
      </c>
      <c r="AU2120" s="92"/>
      <c r="AV2120" s="109">
        <f t="shared" si="285"/>
        <v>2500</v>
      </c>
      <c r="AW2120" s="75"/>
      <c r="AX2120" s="110">
        <f t="shared" si="286"/>
        <v>156.25</v>
      </c>
      <c r="AY2120" s="111"/>
      <c r="AZ2120" s="93"/>
      <c r="BA2120" s="94" t="s">
        <v>554</v>
      </c>
      <c r="BB2120" s="71"/>
      <c r="BC2120" s="95"/>
      <c r="BD2120" s="41">
        <v>4</v>
      </c>
      <c r="BE2120" s="52">
        <v>45</v>
      </c>
      <c r="BF2120" s="103">
        <v>4511</v>
      </c>
      <c r="BG2120" s="280" t="s">
        <v>52</v>
      </c>
    </row>
    <row r="2121" spans="1:59" s="63" customFormat="1" ht="12.75" x14ac:dyDescent="0.2">
      <c r="A2121" s="196">
        <v>4</v>
      </c>
      <c r="B2121" s="197" t="s">
        <v>422</v>
      </c>
      <c r="C2121" s="208">
        <v>45</v>
      </c>
      <c r="D2121" s="209" t="s">
        <v>794</v>
      </c>
      <c r="E2121" s="212">
        <v>4511</v>
      </c>
      <c r="F2121" s="213" t="s">
        <v>795</v>
      </c>
      <c r="G2121" s="231"/>
      <c r="H2121" s="89"/>
      <c r="I2121" s="90" t="s">
        <v>804</v>
      </c>
      <c r="J2121" s="90"/>
      <c r="K2121" s="90" t="s">
        <v>64</v>
      </c>
      <c r="L2121" s="90" t="s">
        <v>119</v>
      </c>
      <c r="M2121" s="91"/>
      <c r="N2121" s="312">
        <v>1</v>
      </c>
      <c r="O2121" s="313">
        <f t="shared" si="287"/>
        <v>6.25E-2</v>
      </c>
      <c r="P2121" s="104">
        <v>1</v>
      </c>
      <c r="Q2121" s="92"/>
      <c r="R2121" s="92"/>
      <c r="S2121" s="92"/>
      <c r="T2121" s="92"/>
      <c r="U2121" s="92"/>
      <c r="V2121" s="92"/>
      <c r="W2121" s="92"/>
      <c r="X2121" s="109">
        <f t="shared" si="281"/>
        <v>100</v>
      </c>
      <c r="Y2121" s="83"/>
      <c r="Z2121" s="110">
        <f t="shared" si="282"/>
        <v>6.25</v>
      </c>
      <c r="AA2121" s="111"/>
      <c r="AB2121" s="92"/>
      <c r="AC2121" s="92"/>
      <c r="AD2121" s="92"/>
      <c r="AE2121" s="92"/>
      <c r="AF2121" s="92"/>
      <c r="AG2121" s="92"/>
      <c r="AH2121" s="92"/>
      <c r="AI2121" s="109">
        <f t="shared" si="283"/>
        <v>0</v>
      </c>
      <c r="AJ2121" s="83"/>
      <c r="AK2121" s="110">
        <f t="shared" si="284"/>
        <v>0</v>
      </c>
      <c r="AL2121" s="111"/>
      <c r="AM2121" s="92"/>
      <c r="AN2121" s="92"/>
      <c r="AO2121" s="92"/>
      <c r="AP2121" s="92"/>
      <c r="AQ2121" s="92"/>
      <c r="AR2121" s="92"/>
      <c r="AS2121" s="92"/>
      <c r="AT2121" s="92">
        <v>1</v>
      </c>
      <c r="AU2121" s="92"/>
      <c r="AV2121" s="109">
        <f t="shared" si="285"/>
        <v>2500</v>
      </c>
      <c r="AW2121" s="75"/>
      <c r="AX2121" s="110">
        <f t="shared" si="286"/>
        <v>156.25</v>
      </c>
      <c r="AY2121" s="111"/>
      <c r="AZ2121" s="93"/>
      <c r="BA2121" s="94" t="s">
        <v>554</v>
      </c>
      <c r="BB2121" s="71"/>
      <c r="BC2121" s="95"/>
      <c r="BD2121" s="41">
        <v>4</v>
      </c>
      <c r="BE2121" s="52">
        <v>45</v>
      </c>
      <c r="BF2121" s="103">
        <v>4511</v>
      </c>
      <c r="BG2121" s="280" t="s">
        <v>52</v>
      </c>
    </row>
    <row r="2122" spans="1:59" s="63" customFormat="1" ht="12.75" x14ac:dyDescent="0.2">
      <c r="A2122" s="196">
        <v>4</v>
      </c>
      <c r="B2122" s="197" t="s">
        <v>422</v>
      </c>
      <c r="C2122" s="208">
        <v>45</v>
      </c>
      <c r="D2122" s="209" t="s">
        <v>794</v>
      </c>
      <c r="E2122" s="212">
        <v>4511</v>
      </c>
      <c r="F2122" s="213" t="s">
        <v>795</v>
      </c>
      <c r="G2122" s="231"/>
      <c r="H2122" s="89"/>
      <c r="I2122" s="90" t="s">
        <v>805</v>
      </c>
      <c r="J2122" s="90"/>
      <c r="K2122" s="90" t="s">
        <v>64</v>
      </c>
      <c r="L2122" s="90" t="s">
        <v>119</v>
      </c>
      <c r="M2122" s="91"/>
      <c r="N2122" s="312">
        <v>1</v>
      </c>
      <c r="O2122" s="313">
        <f t="shared" si="287"/>
        <v>6.25E-2</v>
      </c>
      <c r="P2122" s="104">
        <v>1</v>
      </c>
      <c r="Q2122" s="92"/>
      <c r="R2122" s="92"/>
      <c r="S2122" s="92"/>
      <c r="T2122" s="92"/>
      <c r="U2122" s="92"/>
      <c r="V2122" s="92"/>
      <c r="W2122" s="92"/>
      <c r="X2122" s="109">
        <f t="shared" si="281"/>
        <v>100</v>
      </c>
      <c r="Y2122" s="83"/>
      <c r="Z2122" s="110">
        <f t="shared" si="282"/>
        <v>6.25</v>
      </c>
      <c r="AA2122" s="111"/>
      <c r="AB2122" s="92"/>
      <c r="AC2122" s="92"/>
      <c r="AD2122" s="92"/>
      <c r="AE2122" s="92"/>
      <c r="AF2122" s="92"/>
      <c r="AG2122" s="92"/>
      <c r="AH2122" s="92"/>
      <c r="AI2122" s="109">
        <f t="shared" si="283"/>
        <v>0</v>
      </c>
      <c r="AJ2122" s="83"/>
      <c r="AK2122" s="110">
        <f t="shared" si="284"/>
        <v>0</v>
      </c>
      <c r="AL2122" s="111"/>
      <c r="AM2122" s="92"/>
      <c r="AN2122" s="92"/>
      <c r="AO2122" s="92"/>
      <c r="AP2122" s="92"/>
      <c r="AQ2122" s="92"/>
      <c r="AR2122" s="92"/>
      <c r="AS2122" s="92"/>
      <c r="AT2122" s="92">
        <v>1</v>
      </c>
      <c r="AU2122" s="92"/>
      <c r="AV2122" s="109">
        <f t="shared" si="285"/>
        <v>2500</v>
      </c>
      <c r="AW2122" s="75"/>
      <c r="AX2122" s="110">
        <f t="shared" si="286"/>
        <v>156.25</v>
      </c>
      <c r="AY2122" s="111"/>
      <c r="AZ2122" s="93"/>
      <c r="BA2122" s="94" t="s">
        <v>554</v>
      </c>
      <c r="BB2122" s="71"/>
      <c r="BC2122" s="95"/>
      <c r="BD2122" s="41">
        <v>4</v>
      </c>
      <c r="BE2122" s="52">
        <v>45</v>
      </c>
      <c r="BF2122" s="103">
        <v>4511</v>
      </c>
      <c r="BG2122" s="280" t="s">
        <v>52</v>
      </c>
    </row>
    <row r="2123" spans="1:59" s="63" customFormat="1" ht="12.75" x14ac:dyDescent="0.2">
      <c r="A2123" s="196">
        <v>4</v>
      </c>
      <c r="B2123" s="197" t="s">
        <v>422</v>
      </c>
      <c r="C2123" s="208">
        <v>45</v>
      </c>
      <c r="D2123" s="209" t="s">
        <v>794</v>
      </c>
      <c r="E2123" s="212">
        <v>4511</v>
      </c>
      <c r="F2123" s="213" t="s">
        <v>795</v>
      </c>
      <c r="G2123" s="231"/>
      <c r="H2123" s="89"/>
      <c r="I2123" s="90" t="s">
        <v>564</v>
      </c>
      <c r="J2123" s="90"/>
      <c r="K2123" s="90" t="s">
        <v>64</v>
      </c>
      <c r="L2123" s="90" t="s">
        <v>566</v>
      </c>
      <c r="M2123" s="91"/>
      <c r="N2123" s="312">
        <v>1</v>
      </c>
      <c r="O2123" s="313">
        <f t="shared" si="287"/>
        <v>6.25E-2</v>
      </c>
      <c r="P2123" s="104"/>
      <c r="Q2123" s="92"/>
      <c r="R2123" s="92"/>
      <c r="S2123" s="92"/>
      <c r="T2123" s="92"/>
      <c r="U2123" s="92"/>
      <c r="V2123" s="92"/>
      <c r="W2123" s="92"/>
      <c r="X2123" s="109">
        <f t="shared" si="281"/>
        <v>0</v>
      </c>
      <c r="Y2123" s="83"/>
      <c r="Z2123" s="110">
        <f t="shared" si="282"/>
        <v>0</v>
      </c>
      <c r="AA2123" s="111"/>
      <c r="AB2123" s="92"/>
      <c r="AC2123" s="92"/>
      <c r="AD2123" s="92"/>
      <c r="AE2123" s="92"/>
      <c r="AF2123" s="92"/>
      <c r="AG2123" s="92"/>
      <c r="AH2123" s="92"/>
      <c r="AI2123" s="109">
        <f t="shared" si="283"/>
        <v>0</v>
      </c>
      <c r="AJ2123" s="83"/>
      <c r="AK2123" s="110">
        <f t="shared" si="284"/>
        <v>0</v>
      </c>
      <c r="AL2123" s="111"/>
      <c r="AM2123" s="92"/>
      <c r="AN2123" s="92"/>
      <c r="AO2123" s="92"/>
      <c r="AP2123" s="92"/>
      <c r="AQ2123" s="92">
        <v>1</v>
      </c>
      <c r="AR2123" s="92"/>
      <c r="AS2123" s="92"/>
      <c r="AT2123" s="92"/>
      <c r="AU2123" s="92"/>
      <c r="AV2123" s="109">
        <f t="shared" si="285"/>
        <v>250</v>
      </c>
      <c r="AW2123" s="75"/>
      <c r="AX2123" s="110">
        <f t="shared" si="286"/>
        <v>15.625</v>
      </c>
      <c r="AY2123" s="111"/>
      <c r="AZ2123" s="93"/>
      <c r="BA2123" s="94" t="s">
        <v>554</v>
      </c>
      <c r="BB2123" s="71"/>
      <c r="BC2123" s="95"/>
      <c r="BD2123" s="41">
        <v>4</v>
      </c>
      <c r="BE2123" s="52">
        <v>45</v>
      </c>
      <c r="BF2123" s="103">
        <v>4511</v>
      </c>
      <c r="BG2123" s="280" t="s">
        <v>52</v>
      </c>
    </row>
    <row r="2124" spans="1:59" s="63" customFormat="1" ht="12.75" x14ac:dyDescent="0.2">
      <c r="A2124" s="196">
        <v>4</v>
      </c>
      <c r="B2124" s="197" t="s">
        <v>422</v>
      </c>
      <c r="C2124" s="208">
        <v>45</v>
      </c>
      <c r="D2124" s="209" t="s">
        <v>794</v>
      </c>
      <c r="E2124" s="212">
        <v>4511</v>
      </c>
      <c r="F2124" s="213" t="s">
        <v>795</v>
      </c>
      <c r="G2124" s="231"/>
      <c r="H2124" s="89"/>
      <c r="I2124" s="90" t="s">
        <v>806</v>
      </c>
      <c r="J2124" s="90"/>
      <c r="K2124" s="90" t="s">
        <v>64</v>
      </c>
      <c r="L2124" s="90" t="s">
        <v>119</v>
      </c>
      <c r="M2124" s="91"/>
      <c r="N2124" s="312">
        <v>1</v>
      </c>
      <c r="O2124" s="313">
        <f t="shared" si="287"/>
        <v>6.25E-2</v>
      </c>
      <c r="P2124" s="104">
        <v>1</v>
      </c>
      <c r="Q2124" s="92"/>
      <c r="R2124" s="92"/>
      <c r="S2124" s="92"/>
      <c r="T2124" s="92"/>
      <c r="U2124" s="92"/>
      <c r="V2124" s="92"/>
      <c r="W2124" s="92"/>
      <c r="X2124" s="109">
        <f t="shared" si="281"/>
        <v>100</v>
      </c>
      <c r="Y2124" s="83"/>
      <c r="Z2124" s="110">
        <f t="shared" si="282"/>
        <v>6.25</v>
      </c>
      <c r="AA2124" s="111"/>
      <c r="AB2124" s="92"/>
      <c r="AC2124" s="92"/>
      <c r="AD2124" s="92"/>
      <c r="AE2124" s="92"/>
      <c r="AF2124" s="92"/>
      <c r="AG2124" s="92"/>
      <c r="AH2124" s="92"/>
      <c r="AI2124" s="109">
        <f t="shared" si="283"/>
        <v>0</v>
      </c>
      <c r="AJ2124" s="83"/>
      <c r="AK2124" s="110">
        <f t="shared" si="284"/>
        <v>0</v>
      </c>
      <c r="AL2124" s="111"/>
      <c r="AM2124" s="92"/>
      <c r="AN2124" s="92"/>
      <c r="AO2124" s="92"/>
      <c r="AP2124" s="92"/>
      <c r="AQ2124" s="92"/>
      <c r="AR2124" s="92"/>
      <c r="AS2124" s="92"/>
      <c r="AT2124" s="92">
        <v>1</v>
      </c>
      <c r="AU2124" s="92"/>
      <c r="AV2124" s="109">
        <f t="shared" si="285"/>
        <v>2500</v>
      </c>
      <c r="AW2124" s="75"/>
      <c r="AX2124" s="110">
        <f t="shared" si="286"/>
        <v>156.25</v>
      </c>
      <c r="AY2124" s="111"/>
      <c r="AZ2124" s="93"/>
      <c r="BA2124" s="94" t="s">
        <v>554</v>
      </c>
      <c r="BB2124" s="71"/>
      <c r="BC2124" s="95"/>
      <c r="BD2124" s="41">
        <v>4</v>
      </c>
      <c r="BE2124" s="52">
        <v>45</v>
      </c>
      <c r="BF2124" s="103">
        <v>4511</v>
      </c>
      <c r="BG2124" s="280" t="s">
        <v>52</v>
      </c>
    </row>
    <row r="2125" spans="1:59" s="63" customFormat="1" ht="12.75" x14ac:dyDescent="0.2">
      <c r="A2125" s="196">
        <v>4</v>
      </c>
      <c r="B2125" s="197" t="s">
        <v>422</v>
      </c>
      <c r="C2125" s="208">
        <v>45</v>
      </c>
      <c r="D2125" s="209" t="s">
        <v>794</v>
      </c>
      <c r="E2125" s="212">
        <v>4511</v>
      </c>
      <c r="F2125" s="213" t="s">
        <v>795</v>
      </c>
      <c r="G2125" s="231"/>
      <c r="H2125" s="89"/>
      <c r="I2125" s="90" t="s">
        <v>389</v>
      </c>
      <c r="J2125" s="90"/>
      <c r="K2125" s="90" t="s">
        <v>73</v>
      </c>
      <c r="L2125" s="90" t="s">
        <v>69</v>
      </c>
      <c r="M2125" s="91"/>
      <c r="N2125" s="312">
        <v>1</v>
      </c>
      <c r="O2125" s="313">
        <f t="shared" si="287"/>
        <v>6.25E-2</v>
      </c>
      <c r="P2125" s="104"/>
      <c r="Q2125" s="92"/>
      <c r="R2125" s="92"/>
      <c r="S2125" s="92"/>
      <c r="T2125" s="92"/>
      <c r="U2125" s="92"/>
      <c r="V2125" s="92"/>
      <c r="W2125" s="92">
        <v>1</v>
      </c>
      <c r="X2125" s="109">
        <f t="shared" si="281"/>
        <v>25000</v>
      </c>
      <c r="Y2125" s="83"/>
      <c r="Z2125" s="110">
        <f t="shared" si="282"/>
        <v>1562.5</v>
      </c>
      <c r="AA2125" s="111"/>
      <c r="AB2125" s="92"/>
      <c r="AC2125" s="92"/>
      <c r="AD2125" s="92"/>
      <c r="AE2125" s="92"/>
      <c r="AF2125" s="92"/>
      <c r="AG2125" s="92"/>
      <c r="AH2125" s="92"/>
      <c r="AI2125" s="109">
        <f t="shared" si="283"/>
        <v>0</v>
      </c>
      <c r="AJ2125" s="83"/>
      <c r="AK2125" s="110">
        <f t="shared" si="284"/>
        <v>0</v>
      </c>
      <c r="AL2125" s="111"/>
      <c r="AM2125" s="92"/>
      <c r="AN2125" s="92"/>
      <c r="AO2125" s="92"/>
      <c r="AP2125" s="92">
        <v>1</v>
      </c>
      <c r="AQ2125" s="92"/>
      <c r="AR2125" s="92"/>
      <c r="AS2125" s="92"/>
      <c r="AT2125" s="92"/>
      <c r="AU2125" s="92"/>
      <c r="AV2125" s="109">
        <f t="shared" si="285"/>
        <v>100</v>
      </c>
      <c r="AW2125" s="75"/>
      <c r="AX2125" s="110">
        <f t="shared" si="286"/>
        <v>6.25</v>
      </c>
      <c r="AY2125" s="111"/>
      <c r="AZ2125" s="93"/>
      <c r="BA2125" s="94" t="s">
        <v>554</v>
      </c>
      <c r="BB2125" s="71"/>
      <c r="BC2125" s="95"/>
      <c r="BD2125" s="41">
        <v>4</v>
      </c>
      <c r="BE2125" s="52">
        <v>45</v>
      </c>
      <c r="BF2125" s="103">
        <v>4511</v>
      </c>
      <c r="BG2125" s="280" t="s">
        <v>52</v>
      </c>
    </row>
    <row r="2126" spans="1:59" s="63" customFormat="1" ht="12.75" x14ac:dyDescent="0.2">
      <c r="A2126" s="196">
        <v>4</v>
      </c>
      <c r="B2126" s="197" t="s">
        <v>422</v>
      </c>
      <c r="C2126" s="208">
        <v>45</v>
      </c>
      <c r="D2126" s="209" t="s">
        <v>794</v>
      </c>
      <c r="E2126" s="212">
        <v>4511</v>
      </c>
      <c r="F2126" s="213" t="s">
        <v>795</v>
      </c>
      <c r="G2126" s="231"/>
      <c r="H2126" s="89"/>
      <c r="I2126" s="90" t="s">
        <v>807</v>
      </c>
      <c r="J2126" s="90"/>
      <c r="K2126" s="90" t="s">
        <v>64</v>
      </c>
      <c r="L2126" s="90" t="s">
        <v>808</v>
      </c>
      <c r="M2126" s="91"/>
      <c r="N2126" s="312">
        <v>1</v>
      </c>
      <c r="O2126" s="313">
        <f t="shared" si="287"/>
        <v>6.25E-2</v>
      </c>
      <c r="P2126" s="104">
        <v>1</v>
      </c>
      <c r="Q2126" s="92"/>
      <c r="R2126" s="92"/>
      <c r="S2126" s="92"/>
      <c r="T2126" s="92"/>
      <c r="U2126" s="92"/>
      <c r="V2126" s="92"/>
      <c r="W2126" s="92"/>
      <c r="X2126" s="109">
        <f t="shared" si="281"/>
        <v>100</v>
      </c>
      <c r="Y2126" s="83"/>
      <c r="Z2126" s="110">
        <f t="shared" si="282"/>
        <v>6.25</v>
      </c>
      <c r="AA2126" s="111"/>
      <c r="AB2126" s="92"/>
      <c r="AC2126" s="92"/>
      <c r="AD2126" s="92"/>
      <c r="AE2126" s="92"/>
      <c r="AF2126" s="92"/>
      <c r="AG2126" s="92"/>
      <c r="AH2126" s="92"/>
      <c r="AI2126" s="109">
        <f t="shared" si="283"/>
        <v>0</v>
      </c>
      <c r="AJ2126" s="83"/>
      <c r="AK2126" s="110">
        <f t="shared" si="284"/>
        <v>0</v>
      </c>
      <c r="AL2126" s="111"/>
      <c r="AM2126" s="92"/>
      <c r="AN2126" s="92"/>
      <c r="AO2126" s="92"/>
      <c r="AP2126" s="92"/>
      <c r="AQ2126" s="92"/>
      <c r="AR2126" s="92"/>
      <c r="AS2126" s="92"/>
      <c r="AT2126" s="92">
        <v>1</v>
      </c>
      <c r="AU2126" s="92"/>
      <c r="AV2126" s="109">
        <f t="shared" si="285"/>
        <v>2500</v>
      </c>
      <c r="AW2126" s="75"/>
      <c r="AX2126" s="110">
        <f t="shared" si="286"/>
        <v>156.25</v>
      </c>
      <c r="AY2126" s="111"/>
      <c r="AZ2126" s="93"/>
      <c r="BA2126" s="94" t="s">
        <v>554</v>
      </c>
      <c r="BB2126" s="71"/>
      <c r="BC2126" s="95"/>
      <c r="BD2126" s="41">
        <v>4</v>
      </c>
      <c r="BE2126" s="52">
        <v>45</v>
      </c>
      <c r="BF2126" s="103">
        <v>4511</v>
      </c>
      <c r="BG2126" s="280" t="s">
        <v>52</v>
      </c>
    </row>
    <row r="2127" spans="1:59" s="63" customFormat="1" ht="12.75" x14ac:dyDescent="0.2">
      <c r="A2127" s="196">
        <v>4</v>
      </c>
      <c r="B2127" s="197" t="s">
        <v>422</v>
      </c>
      <c r="C2127" s="208">
        <v>45</v>
      </c>
      <c r="D2127" s="209" t="s">
        <v>794</v>
      </c>
      <c r="E2127" s="212">
        <v>4511</v>
      </c>
      <c r="F2127" s="213" t="s">
        <v>795</v>
      </c>
      <c r="G2127" s="231"/>
      <c r="H2127" s="89"/>
      <c r="I2127" s="90" t="s">
        <v>809</v>
      </c>
      <c r="J2127" s="90"/>
      <c r="K2127" s="90" t="s">
        <v>64</v>
      </c>
      <c r="L2127" s="90" t="s">
        <v>413</v>
      </c>
      <c r="M2127" s="91"/>
      <c r="N2127" s="312">
        <v>1</v>
      </c>
      <c r="O2127" s="313">
        <f t="shared" si="287"/>
        <v>6.25E-2</v>
      </c>
      <c r="P2127" s="104"/>
      <c r="Q2127" s="92"/>
      <c r="R2127" s="92"/>
      <c r="S2127" s="92"/>
      <c r="T2127" s="92"/>
      <c r="U2127" s="92"/>
      <c r="V2127" s="92"/>
      <c r="W2127" s="92"/>
      <c r="X2127" s="109">
        <f t="shared" si="281"/>
        <v>0</v>
      </c>
      <c r="Y2127" s="83"/>
      <c r="Z2127" s="110">
        <f t="shared" si="282"/>
        <v>0</v>
      </c>
      <c r="AA2127" s="111"/>
      <c r="AB2127" s="92"/>
      <c r="AC2127" s="92"/>
      <c r="AD2127" s="92"/>
      <c r="AE2127" s="92"/>
      <c r="AF2127" s="92"/>
      <c r="AG2127" s="92"/>
      <c r="AH2127" s="92"/>
      <c r="AI2127" s="109">
        <f t="shared" si="283"/>
        <v>0</v>
      </c>
      <c r="AJ2127" s="83"/>
      <c r="AK2127" s="110">
        <f t="shared" si="284"/>
        <v>0</v>
      </c>
      <c r="AL2127" s="111"/>
      <c r="AM2127" s="92"/>
      <c r="AN2127" s="92"/>
      <c r="AO2127" s="92"/>
      <c r="AP2127" s="92"/>
      <c r="AQ2127" s="92"/>
      <c r="AR2127" s="92">
        <v>1</v>
      </c>
      <c r="AS2127" s="92"/>
      <c r="AT2127" s="92"/>
      <c r="AU2127" s="92"/>
      <c r="AV2127" s="109">
        <f t="shared" si="285"/>
        <v>500</v>
      </c>
      <c r="AW2127" s="75"/>
      <c r="AX2127" s="110">
        <f t="shared" si="286"/>
        <v>31.25</v>
      </c>
      <c r="AY2127" s="111"/>
      <c r="AZ2127" s="93"/>
      <c r="BA2127" s="94" t="s">
        <v>554</v>
      </c>
      <c r="BB2127" s="71"/>
      <c r="BC2127" s="95"/>
      <c r="BD2127" s="41">
        <v>4</v>
      </c>
      <c r="BE2127" s="52">
        <v>45</v>
      </c>
      <c r="BF2127" s="103">
        <v>4511</v>
      </c>
      <c r="BG2127" s="280" t="s">
        <v>52</v>
      </c>
    </row>
    <row r="2128" spans="1:59" s="63" customFormat="1" ht="12.75" x14ac:dyDescent="0.2">
      <c r="A2128" s="196">
        <v>4</v>
      </c>
      <c r="B2128" s="197" t="s">
        <v>422</v>
      </c>
      <c r="C2128" s="208">
        <v>45</v>
      </c>
      <c r="D2128" s="209" t="s">
        <v>794</v>
      </c>
      <c r="E2128" s="212">
        <v>4511</v>
      </c>
      <c r="F2128" s="213" t="s">
        <v>795</v>
      </c>
      <c r="G2128" s="231"/>
      <c r="H2128" s="89"/>
      <c r="I2128" s="90" t="s">
        <v>810</v>
      </c>
      <c r="J2128" s="90"/>
      <c r="K2128" s="90" t="s">
        <v>73</v>
      </c>
      <c r="L2128" s="90" t="s">
        <v>69</v>
      </c>
      <c r="M2128" s="91"/>
      <c r="N2128" s="312">
        <v>1</v>
      </c>
      <c r="O2128" s="313">
        <f t="shared" si="287"/>
        <v>6.25E-2</v>
      </c>
      <c r="P2128" s="104"/>
      <c r="Q2128" s="92"/>
      <c r="R2128" s="92"/>
      <c r="S2128" s="92"/>
      <c r="T2128" s="92"/>
      <c r="U2128" s="92"/>
      <c r="V2128" s="92"/>
      <c r="W2128" s="92">
        <v>1</v>
      </c>
      <c r="X2128" s="109">
        <f t="shared" si="281"/>
        <v>25000</v>
      </c>
      <c r="Y2128" s="83"/>
      <c r="Z2128" s="110">
        <f t="shared" si="282"/>
        <v>1562.5</v>
      </c>
      <c r="AA2128" s="111"/>
      <c r="AB2128" s="92"/>
      <c r="AC2128" s="92"/>
      <c r="AD2128" s="92"/>
      <c r="AE2128" s="92"/>
      <c r="AF2128" s="92"/>
      <c r="AG2128" s="92"/>
      <c r="AH2128" s="92"/>
      <c r="AI2128" s="109">
        <f t="shared" si="283"/>
        <v>0</v>
      </c>
      <c r="AJ2128" s="83"/>
      <c r="AK2128" s="110">
        <f t="shared" si="284"/>
        <v>0</v>
      </c>
      <c r="AL2128" s="111"/>
      <c r="AM2128" s="92"/>
      <c r="AN2128" s="92"/>
      <c r="AO2128" s="92"/>
      <c r="AP2128" s="92">
        <v>1</v>
      </c>
      <c r="AQ2128" s="92"/>
      <c r="AR2128" s="92"/>
      <c r="AS2128" s="92"/>
      <c r="AT2128" s="92"/>
      <c r="AU2128" s="92"/>
      <c r="AV2128" s="109">
        <f t="shared" si="285"/>
        <v>100</v>
      </c>
      <c r="AW2128" s="75"/>
      <c r="AX2128" s="110">
        <f t="shared" si="286"/>
        <v>6.25</v>
      </c>
      <c r="AY2128" s="111"/>
      <c r="AZ2128" s="93"/>
      <c r="BA2128" s="94" t="s">
        <v>554</v>
      </c>
      <c r="BB2128" s="71"/>
      <c r="BC2128" s="95"/>
      <c r="BD2128" s="41">
        <v>4</v>
      </c>
      <c r="BE2128" s="52">
        <v>45</v>
      </c>
      <c r="BF2128" s="103">
        <v>4511</v>
      </c>
      <c r="BG2128" s="280" t="s">
        <v>52</v>
      </c>
    </row>
    <row r="2129" spans="1:59" s="63" customFormat="1" ht="12.75" x14ac:dyDescent="0.2">
      <c r="A2129" s="196">
        <v>4</v>
      </c>
      <c r="B2129" s="197" t="s">
        <v>422</v>
      </c>
      <c r="C2129" s="208">
        <v>45</v>
      </c>
      <c r="D2129" s="209" t="s">
        <v>794</v>
      </c>
      <c r="E2129" s="212">
        <v>4511</v>
      </c>
      <c r="F2129" s="213" t="s">
        <v>795</v>
      </c>
      <c r="G2129" s="231"/>
      <c r="H2129" s="89"/>
      <c r="I2129" s="90" t="s">
        <v>1167</v>
      </c>
      <c r="J2129" s="90"/>
      <c r="K2129" s="90"/>
      <c r="L2129" s="90"/>
      <c r="M2129" s="91"/>
      <c r="N2129" s="247"/>
      <c r="O2129" s="306"/>
      <c r="P2129" s="104"/>
      <c r="Q2129" s="92"/>
      <c r="R2129" s="92"/>
      <c r="S2129" s="92"/>
      <c r="T2129" s="92"/>
      <c r="U2129" s="92"/>
      <c r="V2129" s="92"/>
      <c r="W2129" s="92"/>
      <c r="X2129" s="75"/>
      <c r="Y2129" s="83"/>
      <c r="Z2129" s="83"/>
      <c r="AA2129" s="83"/>
      <c r="AB2129" s="92"/>
      <c r="AC2129" s="92"/>
      <c r="AD2129" s="92"/>
      <c r="AE2129" s="92"/>
      <c r="AF2129" s="92"/>
      <c r="AG2129" s="92"/>
      <c r="AH2129" s="92"/>
      <c r="AI2129" s="75"/>
      <c r="AJ2129" s="83"/>
      <c r="AK2129" s="83"/>
      <c r="AL2129" s="83"/>
      <c r="AM2129" s="92"/>
      <c r="AN2129" s="92"/>
      <c r="AO2129" s="92"/>
      <c r="AP2129" s="92"/>
      <c r="AQ2129" s="92"/>
      <c r="AR2129" s="92"/>
      <c r="AS2129" s="92"/>
      <c r="AT2129" s="92"/>
      <c r="AU2129" s="92"/>
      <c r="AV2129" s="75"/>
      <c r="AW2129" s="75"/>
      <c r="AX2129" s="83"/>
      <c r="AY2129" s="83"/>
      <c r="AZ2129" s="93"/>
      <c r="BA2129" s="94" t="s">
        <v>105</v>
      </c>
      <c r="BB2129" s="71"/>
      <c r="BC2129" s="95"/>
      <c r="BD2129" s="41">
        <v>4</v>
      </c>
      <c r="BE2129" s="52">
        <v>45</v>
      </c>
      <c r="BF2129" s="103">
        <v>4511</v>
      </c>
      <c r="BG2129" s="280" t="s">
        <v>52</v>
      </c>
    </row>
    <row r="2130" spans="1:59" s="63" customFormat="1" ht="12.75" x14ac:dyDescent="0.2">
      <c r="A2130" s="196">
        <v>4</v>
      </c>
      <c r="B2130" s="197" t="s">
        <v>422</v>
      </c>
      <c r="C2130" s="208">
        <v>45</v>
      </c>
      <c r="D2130" s="209" t="s">
        <v>794</v>
      </c>
      <c r="E2130" s="212">
        <v>4511</v>
      </c>
      <c r="F2130" s="213" t="s">
        <v>795</v>
      </c>
      <c r="G2130" s="231"/>
      <c r="H2130" s="65"/>
      <c r="I2130" s="222"/>
      <c r="J2130" s="66"/>
      <c r="K2130" s="66"/>
      <c r="L2130" s="66"/>
      <c r="M2130" s="64"/>
      <c r="N2130" s="304"/>
      <c r="O2130" s="305"/>
      <c r="P2130" s="127"/>
      <c r="Q2130" s="67"/>
      <c r="R2130" s="67"/>
      <c r="S2130" s="67"/>
      <c r="T2130" s="67"/>
      <c r="U2130" s="67"/>
      <c r="V2130" s="67"/>
      <c r="W2130" s="67"/>
      <c r="X2130" s="67"/>
      <c r="Y2130" s="68"/>
      <c r="Z2130" s="68"/>
      <c r="AA2130" s="68"/>
      <c r="AB2130" s="67"/>
      <c r="AC2130" s="67"/>
      <c r="AD2130" s="67"/>
      <c r="AE2130" s="67"/>
      <c r="AF2130" s="67"/>
      <c r="AG2130" s="67"/>
      <c r="AH2130" s="67"/>
      <c r="AI2130" s="67"/>
      <c r="AJ2130" s="68"/>
      <c r="AK2130" s="68"/>
      <c r="AL2130" s="68"/>
      <c r="AM2130" s="67"/>
      <c r="AN2130" s="67"/>
      <c r="AO2130" s="67"/>
      <c r="AP2130" s="67"/>
      <c r="AQ2130" s="67"/>
      <c r="AR2130" s="67"/>
      <c r="AS2130" s="67"/>
      <c r="AT2130" s="67"/>
      <c r="AU2130" s="67"/>
      <c r="AV2130" s="67"/>
      <c r="AW2130" s="67"/>
      <c r="AX2130" s="68"/>
      <c r="AY2130" s="68"/>
      <c r="AZ2130" s="69"/>
      <c r="BA2130" s="70"/>
      <c r="BB2130" s="71"/>
      <c r="BC2130" s="95"/>
      <c r="BD2130" s="41">
        <v>4</v>
      </c>
      <c r="BE2130" s="52">
        <v>45</v>
      </c>
      <c r="BF2130" s="103">
        <v>4511</v>
      </c>
      <c r="BG2130" s="275"/>
    </row>
    <row r="2131" spans="1:59" s="63" customFormat="1" ht="12.75" x14ac:dyDescent="0.2">
      <c r="A2131" s="196">
        <v>4</v>
      </c>
      <c r="B2131" s="197" t="s">
        <v>422</v>
      </c>
      <c r="C2131" s="208">
        <v>45</v>
      </c>
      <c r="D2131" s="209" t="s">
        <v>794</v>
      </c>
      <c r="E2131" s="212">
        <v>4511</v>
      </c>
      <c r="F2131" s="213" t="s">
        <v>795</v>
      </c>
      <c r="G2131" s="232"/>
      <c r="H2131" s="97"/>
      <c r="I2131" s="224"/>
      <c r="J2131" s="98"/>
      <c r="K2131" s="98"/>
      <c r="L2131" s="98"/>
      <c r="M2131" s="96"/>
      <c r="N2131" s="307"/>
      <c r="O2131" s="246"/>
      <c r="P2131" s="124"/>
      <c r="Q2131" s="99"/>
      <c r="R2131" s="99"/>
      <c r="S2131" s="99"/>
      <c r="T2131" s="99"/>
      <c r="U2131" s="99"/>
      <c r="V2131" s="99"/>
      <c r="W2131" s="99"/>
      <c r="X2131" s="99"/>
      <c r="Y2131" s="100"/>
      <c r="Z2131" s="100"/>
      <c r="AA2131" s="100"/>
      <c r="AB2131" s="99"/>
      <c r="AC2131" s="99"/>
      <c r="AD2131" s="99"/>
      <c r="AE2131" s="99"/>
      <c r="AF2131" s="99"/>
      <c r="AG2131" s="99"/>
      <c r="AH2131" s="99"/>
      <c r="AI2131" s="99"/>
      <c r="AJ2131" s="100"/>
      <c r="AK2131" s="100"/>
      <c r="AL2131" s="100"/>
      <c r="AM2131" s="99"/>
      <c r="AN2131" s="99"/>
      <c r="AO2131" s="99"/>
      <c r="AP2131" s="99"/>
      <c r="AQ2131" s="99"/>
      <c r="AR2131" s="99"/>
      <c r="AS2131" s="99"/>
      <c r="AT2131" s="99"/>
      <c r="AU2131" s="99"/>
      <c r="AV2131" s="99"/>
      <c r="AW2131" s="99"/>
      <c r="AX2131" s="100"/>
      <c r="AY2131" s="100"/>
      <c r="AZ2131" s="101"/>
      <c r="BA2131" s="102"/>
      <c r="BB2131" s="95"/>
      <c r="BC2131" s="95"/>
      <c r="BD2131" s="41">
        <v>4</v>
      </c>
      <c r="BE2131" s="52">
        <v>45</v>
      </c>
      <c r="BF2131" s="103">
        <v>4511</v>
      </c>
      <c r="BG2131" s="277"/>
    </row>
    <row r="2132" spans="1:59" x14ac:dyDescent="0.25">
      <c r="A2132" s="196">
        <v>4</v>
      </c>
      <c r="B2132" s="197" t="s">
        <v>422</v>
      </c>
      <c r="C2132" s="208">
        <v>45</v>
      </c>
      <c r="D2132" s="209" t="s">
        <v>794</v>
      </c>
      <c r="E2132" s="210">
        <v>4512</v>
      </c>
      <c r="F2132" s="211" t="s">
        <v>811</v>
      </c>
      <c r="G2132" s="235"/>
      <c r="H2132" s="145"/>
      <c r="I2132" s="221"/>
      <c r="J2132" s="57"/>
      <c r="K2132" s="57"/>
      <c r="L2132" s="57"/>
      <c r="M2132" s="144"/>
      <c r="N2132" s="324"/>
      <c r="O2132" s="325"/>
      <c r="P2132" s="146"/>
      <c r="Q2132" s="146"/>
      <c r="R2132" s="146"/>
      <c r="S2132" s="146"/>
      <c r="T2132" s="146"/>
      <c r="U2132" s="146"/>
      <c r="V2132" s="146"/>
      <c r="W2132" s="146"/>
      <c r="X2132" s="146"/>
      <c r="Y2132" s="59"/>
      <c r="Z2132" s="123"/>
      <c r="AA2132" s="123"/>
      <c r="AB2132" s="146"/>
      <c r="AC2132" s="146"/>
      <c r="AD2132" s="146"/>
      <c r="AE2132" s="146"/>
      <c r="AF2132" s="146"/>
      <c r="AG2132" s="146"/>
      <c r="AH2132" s="146"/>
      <c r="AI2132" s="146"/>
      <c r="AJ2132" s="59"/>
      <c r="AK2132" s="123"/>
      <c r="AL2132" s="123"/>
      <c r="AM2132" s="146"/>
      <c r="AN2132" s="146"/>
      <c r="AO2132" s="146"/>
      <c r="AP2132" s="146"/>
      <c r="AQ2132" s="146"/>
      <c r="AR2132" s="146"/>
      <c r="AS2132" s="146"/>
      <c r="AT2132" s="146"/>
      <c r="AU2132" s="146"/>
      <c r="AV2132" s="146"/>
      <c r="AW2132" s="58"/>
      <c r="AX2132" s="123"/>
      <c r="AY2132" s="59"/>
      <c r="AZ2132" s="147"/>
      <c r="BA2132" s="148"/>
      <c r="BB2132" s="143"/>
      <c r="BC2132" s="143"/>
      <c r="BD2132" s="41">
        <v>4</v>
      </c>
      <c r="BE2132" s="52">
        <v>45</v>
      </c>
      <c r="BF2132" s="62">
        <v>4512</v>
      </c>
      <c r="BG2132" s="284"/>
    </row>
    <row r="2133" spans="1:59" s="63" customFormat="1" ht="12.75" x14ac:dyDescent="0.2">
      <c r="A2133" s="196">
        <v>4</v>
      </c>
      <c r="B2133" s="197" t="s">
        <v>422</v>
      </c>
      <c r="C2133" s="208">
        <v>45</v>
      </c>
      <c r="D2133" s="209" t="s">
        <v>794</v>
      </c>
      <c r="E2133" s="210">
        <v>4512</v>
      </c>
      <c r="F2133" s="211" t="s">
        <v>811</v>
      </c>
      <c r="G2133" s="230"/>
      <c r="H2133" s="56"/>
      <c r="I2133" s="221"/>
      <c r="J2133" s="57"/>
      <c r="K2133" s="57"/>
      <c r="L2133" s="57"/>
      <c r="M2133" s="55"/>
      <c r="N2133" s="303"/>
      <c r="O2133" s="245"/>
      <c r="P2133" s="122"/>
      <c r="Q2133" s="58"/>
      <c r="R2133" s="58"/>
      <c r="S2133" s="58"/>
      <c r="T2133" s="58"/>
      <c r="U2133" s="58"/>
      <c r="V2133" s="58"/>
      <c r="W2133" s="58"/>
      <c r="X2133" s="58"/>
      <c r="Y2133" s="59"/>
      <c r="Z2133" s="59"/>
      <c r="AA2133" s="59"/>
      <c r="AB2133" s="58"/>
      <c r="AC2133" s="58"/>
      <c r="AD2133" s="58"/>
      <c r="AE2133" s="58"/>
      <c r="AF2133" s="58"/>
      <c r="AG2133" s="58"/>
      <c r="AH2133" s="58"/>
      <c r="AI2133" s="58"/>
      <c r="AJ2133" s="59"/>
      <c r="AK2133" s="59"/>
      <c r="AL2133" s="59"/>
      <c r="AM2133" s="58"/>
      <c r="AN2133" s="58"/>
      <c r="AO2133" s="58"/>
      <c r="AP2133" s="58"/>
      <c r="AQ2133" s="58"/>
      <c r="AR2133" s="58"/>
      <c r="AS2133" s="58"/>
      <c r="AT2133" s="58"/>
      <c r="AU2133" s="58"/>
      <c r="AV2133" s="58"/>
      <c r="AW2133" s="58"/>
      <c r="AX2133" s="59"/>
      <c r="AY2133" s="59"/>
      <c r="AZ2133" s="60"/>
      <c r="BA2133" s="61"/>
      <c r="BB2133" s="54"/>
      <c r="BC2133" s="54"/>
      <c r="BD2133" s="41">
        <v>4</v>
      </c>
      <c r="BE2133" s="52">
        <v>45</v>
      </c>
      <c r="BF2133" s="62">
        <v>4512</v>
      </c>
      <c r="BG2133" s="274"/>
    </row>
    <row r="2134" spans="1:59" s="63" customFormat="1" ht="12.75" x14ac:dyDescent="0.2">
      <c r="A2134" s="196">
        <v>4</v>
      </c>
      <c r="B2134" s="197" t="s">
        <v>422</v>
      </c>
      <c r="C2134" s="208">
        <v>45</v>
      </c>
      <c r="D2134" s="209" t="s">
        <v>794</v>
      </c>
      <c r="E2134" s="210">
        <v>4512</v>
      </c>
      <c r="F2134" s="211" t="s">
        <v>811</v>
      </c>
      <c r="G2134" s="231"/>
      <c r="H2134" s="65"/>
      <c r="I2134" s="222"/>
      <c r="J2134" s="66"/>
      <c r="K2134" s="66"/>
      <c r="L2134" s="66"/>
      <c r="M2134" s="64"/>
      <c r="N2134" s="308"/>
      <c r="O2134" s="309"/>
      <c r="P2134" s="127"/>
      <c r="Q2134" s="67"/>
      <c r="R2134" s="67"/>
      <c r="S2134" s="67"/>
      <c r="T2134" s="67"/>
      <c r="U2134" s="67"/>
      <c r="V2134" s="67"/>
      <c r="W2134" s="67"/>
      <c r="X2134" s="67"/>
      <c r="Y2134" s="68"/>
      <c r="Z2134" s="68"/>
      <c r="AA2134" s="68"/>
      <c r="AB2134" s="67"/>
      <c r="AC2134" s="67"/>
      <c r="AD2134" s="67"/>
      <c r="AE2134" s="67"/>
      <c r="AF2134" s="67"/>
      <c r="AG2134" s="67"/>
      <c r="AH2134" s="67"/>
      <c r="AI2134" s="67"/>
      <c r="AJ2134" s="68"/>
      <c r="AK2134" s="68"/>
      <c r="AL2134" s="68"/>
      <c r="AM2134" s="67"/>
      <c r="AN2134" s="67"/>
      <c r="AO2134" s="67"/>
      <c r="AP2134" s="67"/>
      <c r="AQ2134" s="67"/>
      <c r="AR2134" s="67"/>
      <c r="AS2134" s="67"/>
      <c r="AT2134" s="67"/>
      <c r="AU2134" s="67"/>
      <c r="AV2134" s="67"/>
      <c r="AW2134" s="67"/>
      <c r="AX2134" s="68"/>
      <c r="AY2134" s="68"/>
      <c r="AZ2134" s="69"/>
      <c r="BA2134" s="70"/>
      <c r="BB2134" s="71"/>
      <c r="BC2134" s="54"/>
      <c r="BD2134" s="41">
        <v>4</v>
      </c>
      <c r="BE2134" s="52">
        <v>45</v>
      </c>
      <c r="BF2134" s="62">
        <v>4512</v>
      </c>
      <c r="BG2134" s="275"/>
    </row>
    <row r="2135" spans="1:59" s="63" customFormat="1" ht="12.75" x14ac:dyDescent="0.2">
      <c r="A2135" s="196">
        <v>4</v>
      </c>
      <c r="B2135" s="197" t="s">
        <v>422</v>
      </c>
      <c r="C2135" s="208">
        <v>45</v>
      </c>
      <c r="D2135" s="209" t="s">
        <v>794</v>
      </c>
      <c r="E2135" s="210">
        <v>4512</v>
      </c>
      <c r="F2135" s="211" t="s">
        <v>811</v>
      </c>
      <c r="G2135" s="231"/>
      <c r="H2135" s="72" t="s">
        <v>47</v>
      </c>
      <c r="I2135" s="223"/>
      <c r="J2135" s="73"/>
      <c r="K2135" s="73"/>
      <c r="L2135" s="73"/>
      <c r="M2135" s="74"/>
      <c r="N2135" s="247"/>
      <c r="O2135" s="306"/>
      <c r="P2135" s="105"/>
      <c r="Q2135" s="75"/>
      <c r="R2135" s="75"/>
      <c r="S2135" s="75"/>
      <c r="T2135" s="75"/>
      <c r="U2135" s="75"/>
      <c r="V2135" s="75"/>
      <c r="W2135" s="75"/>
      <c r="X2135" s="75"/>
      <c r="Y2135" s="76">
        <f>IF(ISNUMBER(VLOOKUP(Y2137,P$7:W$7,MATCH(Y2137,P$7:W$7))),VLOOKUP(Y2137,P$7:W$7,MATCH(Y2137,P$7:W$7)),IF(N2139=0,"No Data",IF(Y2137&gt;0,"&lt;100",0)))</f>
        <v>500</v>
      </c>
      <c r="Z2135" s="77">
        <f>IF(ISNUMBER(VLOOKUP(Z2139,P$7:W$7,MATCH(Z2139,P$7:W$7))),VLOOKUP(Z2139,P$7:W$7,MATCH(Z2139,P$7:W$7)),IF(N2139=0,"No Data",IF(Z2139&gt;0,"&lt;100",0)))</f>
        <v>500</v>
      </c>
      <c r="AA2135" s="106">
        <f>IF(ISNUMBER(Z2135),Z2135,0)</f>
        <v>500</v>
      </c>
      <c r="AB2135" s="75"/>
      <c r="AC2135" s="75"/>
      <c r="AD2135" s="75"/>
      <c r="AE2135" s="75"/>
      <c r="AF2135" s="75"/>
      <c r="AG2135" s="75"/>
      <c r="AH2135" s="75"/>
      <c r="AI2135" s="75"/>
      <c r="AJ2135" s="76">
        <f>IF(ISNUMBER(VLOOKUP(AJ2137,AB$7:AH$7,MATCH(AJ2137,AB$7:AH$7))),VLOOKUP(AJ2137,AB$7:AH$7,MATCH(AJ2137,AB$7:AH$7)),IF(N2139=0,"No Data",IF(AJ2137&gt;0,"&lt;50",0)))</f>
        <v>0</v>
      </c>
      <c r="AK2135" s="77">
        <f>IF(ISNUMBER(VLOOKUP(AK2139,AB$7:AH$7,MATCH(AK2139,AB$7:AH$7))),VLOOKUP(AK2139,AB$7:AH$7,MATCH(AK2139,AB$7:AH$7)),IF(N2139=0,"No Data",IF(AK2139&gt;0,"&lt;50",0)))</f>
        <v>0</v>
      </c>
      <c r="AL2135" s="106">
        <f>IF(ISNUMBER(AK2135),AK2135,0)</f>
        <v>0</v>
      </c>
      <c r="AM2135" s="75"/>
      <c r="AN2135" s="75"/>
      <c r="AO2135" s="75"/>
      <c r="AP2135" s="75"/>
      <c r="AQ2135" s="75"/>
      <c r="AR2135" s="75"/>
      <c r="AS2135" s="75"/>
      <c r="AT2135" s="75"/>
      <c r="AU2135" s="75"/>
      <c r="AV2135" s="75"/>
      <c r="AW2135" s="76">
        <f>IF(ISNUMBER(VLOOKUP(AW2137,AM$7:AU$7,MATCH(AW2137,AM$7:AU$7))),VLOOKUP(AW2137,AM$7:AU$7,MATCH(AW2137,AM$7:AU$7)),IF(N2139=0,"No Data",IF(AW2137&gt;0,"&lt;10",0)))</f>
        <v>1000</v>
      </c>
      <c r="AX2135" s="77">
        <f>IF(ISNUMBER(VLOOKUP(AX2139,AM$7:AU$7,MATCH(AX2139,AM$7:AU$7))),VLOOKUP(AX2139,AM$7:AU$7,MATCH(AX2139,AM$7:AU$7)),IF(N2139=0,"No Data",IF(AX2139&gt;0,"&lt;10",0)))</f>
        <v>1000</v>
      </c>
      <c r="AY2135" s="106">
        <f>IF(ISNUMBER(AX2135),AX2135,0)</f>
        <v>1000</v>
      </c>
      <c r="AZ2135" s="79"/>
      <c r="BA2135" s="80"/>
      <c r="BB2135" s="71"/>
      <c r="BC2135" s="54"/>
      <c r="BD2135" s="41">
        <v>4</v>
      </c>
      <c r="BE2135" s="52">
        <v>45</v>
      </c>
      <c r="BF2135" s="62">
        <v>4512</v>
      </c>
      <c r="BG2135" s="276" t="s">
        <v>47</v>
      </c>
    </row>
    <row r="2136" spans="1:59" s="63" customFormat="1" ht="12.75" x14ac:dyDescent="0.2">
      <c r="A2136" s="196">
        <v>4</v>
      </c>
      <c r="B2136" s="197" t="s">
        <v>422</v>
      </c>
      <c r="C2136" s="208">
        <v>45</v>
      </c>
      <c r="D2136" s="209" t="s">
        <v>794</v>
      </c>
      <c r="E2136" s="210">
        <v>4512</v>
      </c>
      <c r="F2136" s="211" t="s">
        <v>811</v>
      </c>
      <c r="G2136" s="231"/>
      <c r="H2136" s="81" t="s">
        <v>48</v>
      </c>
      <c r="I2136" s="223"/>
      <c r="J2136" s="73"/>
      <c r="K2136" s="73"/>
      <c r="L2136" s="73"/>
      <c r="M2136" s="74"/>
      <c r="N2136" s="247"/>
      <c r="O2136" s="306"/>
      <c r="P2136" s="105"/>
      <c r="Q2136" s="75"/>
      <c r="R2136" s="75"/>
      <c r="S2136" s="75"/>
      <c r="T2136" s="75"/>
      <c r="U2136" s="75"/>
      <c r="V2136" s="75"/>
      <c r="W2136" s="75"/>
      <c r="X2136" s="75"/>
      <c r="Y2136" s="82">
        <f>MIN(X2140:X2145)</f>
        <v>0</v>
      </c>
      <c r="Z2136" s="83"/>
      <c r="AA2136" s="83"/>
      <c r="AB2136" s="75"/>
      <c r="AC2136" s="75"/>
      <c r="AD2136" s="75"/>
      <c r="AE2136" s="75"/>
      <c r="AF2136" s="75"/>
      <c r="AG2136" s="75"/>
      <c r="AH2136" s="75"/>
      <c r="AI2136" s="75"/>
      <c r="AJ2136" s="82">
        <f>MIN(AI2140:AI2145)</f>
        <v>0</v>
      </c>
      <c r="AK2136" s="83"/>
      <c r="AL2136" s="83"/>
      <c r="AM2136" s="75"/>
      <c r="AN2136" s="75"/>
      <c r="AO2136" s="75"/>
      <c r="AP2136" s="75"/>
      <c r="AQ2136" s="75"/>
      <c r="AR2136" s="75"/>
      <c r="AS2136" s="75"/>
      <c r="AT2136" s="75"/>
      <c r="AU2136" s="75"/>
      <c r="AV2136" s="75"/>
      <c r="AW2136" s="82">
        <f>MIN(AV2140:AV2145)</f>
        <v>100</v>
      </c>
      <c r="AX2136" s="83"/>
      <c r="AY2136" s="83"/>
      <c r="AZ2136" s="79"/>
      <c r="BA2136" s="80"/>
      <c r="BB2136" s="71"/>
      <c r="BC2136" s="54"/>
      <c r="BD2136" s="41">
        <v>4</v>
      </c>
      <c r="BE2136" s="52">
        <v>45</v>
      </c>
      <c r="BF2136" s="62">
        <v>4512</v>
      </c>
      <c r="BG2136" s="278" t="s">
        <v>48</v>
      </c>
    </row>
    <row r="2137" spans="1:59" s="63" customFormat="1" ht="12.75" x14ac:dyDescent="0.2">
      <c r="A2137" s="196">
        <v>4</v>
      </c>
      <c r="B2137" s="197" t="s">
        <v>422</v>
      </c>
      <c r="C2137" s="208">
        <v>45</v>
      </c>
      <c r="D2137" s="209" t="s">
        <v>794</v>
      </c>
      <c r="E2137" s="210">
        <v>4512</v>
      </c>
      <c r="F2137" s="211" t="s">
        <v>811</v>
      </c>
      <c r="G2137" s="231"/>
      <c r="H2137" s="81" t="s">
        <v>49</v>
      </c>
      <c r="I2137" s="223"/>
      <c r="J2137" s="73"/>
      <c r="K2137" s="73"/>
      <c r="L2137" s="73"/>
      <c r="M2137" s="74"/>
      <c r="N2137" s="247"/>
      <c r="O2137" s="306"/>
      <c r="P2137" s="105"/>
      <c r="Q2137" s="75"/>
      <c r="R2137" s="75"/>
      <c r="S2137" s="75"/>
      <c r="T2137" s="75"/>
      <c r="U2137" s="75"/>
      <c r="V2137" s="75"/>
      <c r="W2137" s="75"/>
      <c r="X2137" s="75"/>
      <c r="Y2137" s="84">
        <f>IF(ISNUMBER(AVERAGE(X2140:X2145)),AVERAGE(X2140:X2145),0)</f>
        <v>900</v>
      </c>
      <c r="Z2137" s="83"/>
      <c r="AA2137" s="83"/>
      <c r="AB2137" s="75"/>
      <c r="AC2137" s="75"/>
      <c r="AD2137" s="75"/>
      <c r="AE2137" s="75"/>
      <c r="AF2137" s="75"/>
      <c r="AG2137" s="75"/>
      <c r="AH2137" s="75"/>
      <c r="AI2137" s="75"/>
      <c r="AJ2137" s="84">
        <f>IF(ISNUMBER(AVERAGE(AI2140:AI2145)),AVERAGE(AI2140:AI2145),0)</f>
        <v>0</v>
      </c>
      <c r="AK2137" s="83"/>
      <c r="AL2137" s="83"/>
      <c r="AM2137" s="75"/>
      <c r="AN2137" s="75"/>
      <c r="AO2137" s="75"/>
      <c r="AP2137" s="75"/>
      <c r="AQ2137" s="75"/>
      <c r="AR2137" s="75"/>
      <c r="AS2137" s="75"/>
      <c r="AT2137" s="75"/>
      <c r="AU2137" s="75"/>
      <c r="AV2137" s="75"/>
      <c r="AW2137" s="84">
        <f>IF(ISNUMBER(AVERAGE(AV2140:AV2145)),AVERAGE(AV2140:AV2145),0)</f>
        <v>1200</v>
      </c>
      <c r="AX2137" s="83"/>
      <c r="AY2137" s="83"/>
      <c r="AZ2137" s="79"/>
      <c r="BA2137" s="80"/>
      <c r="BB2137" s="71"/>
      <c r="BC2137" s="54"/>
      <c r="BD2137" s="41">
        <v>4</v>
      </c>
      <c r="BE2137" s="52">
        <v>45</v>
      </c>
      <c r="BF2137" s="62">
        <v>4512</v>
      </c>
      <c r="BG2137" s="278" t="s">
        <v>49</v>
      </c>
    </row>
    <row r="2138" spans="1:59" s="63" customFormat="1" ht="12.75" x14ac:dyDescent="0.2">
      <c r="A2138" s="196">
        <v>4</v>
      </c>
      <c r="B2138" s="197" t="s">
        <v>422</v>
      </c>
      <c r="C2138" s="208">
        <v>45</v>
      </c>
      <c r="D2138" s="209" t="s">
        <v>794</v>
      </c>
      <c r="E2138" s="210">
        <v>4512</v>
      </c>
      <c r="F2138" s="211" t="s">
        <v>811</v>
      </c>
      <c r="G2138" s="231"/>
      <c r="H2138" s="81" t="s">
        <v>50</v>
      </c>
      <c r="I2138" s="223"/>
      <c r="J2138" s="73"/>
      <c r="K2138" s="73"/>
      <c r="L2138" s="73"/>
      <c r="M2138" s="74"/>
      <c r="N2138" s="247"/>
      <c r="O2138" s="306"/>
      <c r="P2138" s="105"/>
      <c r="Q2138" s="75"/>
      <c r="R2138" s="75"/>
      <c r="S2138" s="75"/>
      <c r="T2138" s="75"/>
      <c r="U2138" s="75"/>
      <c r="V2138" s="75"/>
      <c r="W2138" s="75"/>
      <c r="X2138" s="75"/>
      <c r="Y2138" s="84">
        <f>MAX(X2140:X2145)</f>
        <v>5000</v>
      </c>
      <c r="Z2138" s="83"/>
      <c r="AA2138" s="83"/>
      <c r="AB2138" s="75"/>
      <c r="AC2138" s="75"/>
      <c r="AD2138" s="75"/>
      <c r="AE2138" s="75"/>
      <c r="AF2138" s="75"/>
      <c r="AG2138" s="75"/>
      <c r="AH2138" s="75"/>
      <c r="AI2138" s="75"/>
      <c r="AJ2138" s="84">
        <f>MAX(AI2140:AI2145)</f>
        <v>0</v>
      </c>
      <c r="AK2138" s="83"/>
      <c r="AL2138" s="83"/>
      <c r="AM2138" s="75"/>
      <c r="AN2138" s="75"/>
      <c r="AO2138" s="75"/>
      <c r="AP2138" s="75"/>
      <c r="AQ2138" s="75"/>
      <c r="AR2138" s="75"/>
      <c r="AS2138" s="75"/>
      <c r="AT2138" s="75"/>
      <c r="AU2138" s="75"/>
      <c r="AV2138" s="75"/>
      <c r="AW2138" s="84">
        <f>MAX(AV2140:AV2145)</f>
        <v>2500</v>
      </c>
      <c r="AX2138" s="83"/>
      <c r="AY2138" s="83"/>
      <c r="AZ2138" s="79"/>
      <c r="BA2138" s="80"/>
      <c r="BB2138" s="71"/>
      <c r="BC2138" s="54"/>
      <c r="BD2138" s="41">
        <v>4</v>
      </c>
      <c r="BE2138" s="52">
        <v>45</v>
      </c>
      <c r="BF2138" s="62">
        <v>4512</v>
      </c>
      <c r="BG2138" s="278" t="s">
        <v>50</v>
      </c>
    </row>
    <row r="2139" spans="1:59" s="63" customFormat="1" ht="12.75" x14ac:dyDescent="0.2">
      <c r="A2139" s="196">
        <v>4</v>
      </c>
      <c r="B2139" s="197" t="s">
        <v>422</v>
      </c>
      <c r="C2139" s="208">
        <v>45</v>
      </c>
      <c r="D2139" s="209" t="s">
        <v>794</v>
      </c>
      <c r="E2139" s="210">
        <v>4512</v>
      </c>
      <c r="F2139" s="211" t="s">
        <v>811</v>
      </c>
      <c r="G2139" s="231"/>
      <c r="H2139" s="85" t="s">
        <v>51</v>
      </c>
      <c r="I2139" s="223"/>
      <c r="J2139" s="73"/>
      <c r="K2139" s="73"/>
      <c r="L2139" s="73"/>
      <c r="M2139" s="74"/>
      <c r="N2139" s="248">
        <f>SUM(N2140:N2145)</f>
        <v>6</v>
      </c>
      <c r="O2139" s="293">
        <f>SUM(O2140:O2145)</f>
        <v>0.99999999999999989</v>
      </c>
      <c r="P2139" s="292"/>
      <c r="Q2139" s="87"/>
      <c r="R2139" s="87"/>
      <c r="S2139" s="87"/>
      <c r="T2139" s="87"/>
      <c r="U2139" s="87"/>
      <c r="V2139" s="87"/>
      <c r="W2139" s="87"/>
      <c r="X2139" s="87"/>
      <c r="Y2139" s="88"/>
      <c r="Z2139" s="86">
        <f>SUM(Z2140:Z2145)</f>
        <v>899.99999999999989</v>
      </c>
      <c r="AA2139" s="88"/>
      <c r="AB2139" s="87"/>
      <c r="AC2139" s="87"/>
      <c r="AD2139" s="87"/>
      <c r="AE2139" s="87"/>
      <c r="AF2139" s="87"/>
      <c r="AG2139" s="87"/>
      <c r="AH2139" s="87"/>
      <c r="AI2139" s="87"/>
      <c r="AJ2139" s="88"/>
      <c r="AK2139" s="86">
        <f>SUM(AK2140:AK2145)</f>
        <v>0</v>
      </c>
      <c r="AL2139" s="88"/>
      <c r="AM2139" s="87"/>
      <c r="AN2139" s="87"/>
      <c r="AO2139" s="87"/>
      <c r="AP2139" s="87"/>
      <c r="AQ2139" s="87"/>
      <c r="AR2139" s="87"/>
      <c r="AS2139" s="87"/>
      <c r="AT2139" s="87"/>
      <c r="AU2139" s="87"/>
      <c r="AV2139" s="87"/>
      <c r="AW2139" s="112"/>
      <c r="AX2139" s="86">
        <f>SUM(AX2140:AX2145)</f>
        <v>1200</v>
      </c>
      <c r="AY2139" s="88"/>
      <c r="AZ2139" s="79"/>
      <c r="BA2139" s="80"/>
      <c r="BB2139" s="71"/>
      <c r="BC2139" s="54"/>
      <c r="BD2139" s="41">
        <v>4</v>
      </c>
      <c r="BE2139" s="52">
        <v>45</v>
      </c>
      <c r="BF2139" s="62">
        <v>4512</v>
      </c>
      <c r="BG2139" s="279" t="s">
        <v>51</v>
      </c>
    </row>
    <row r="2140" spans="1:59" s="63" customFormat="1" ht="12.75" x14ac:dyDescent="0.2">
      <c r="A2140" s="196">
        <v>4</v>
      </c>
      <c r="B2140" s="197" t="s">
        <v>422</v>
      </c>
      <c r="C2140" s="208">
        <v>45</v>
      </c>
      <c r="D2140" s="209" t="s">
        <v>794</v>
      </c>
      <c r="E2140" s="210">
        <v>4512</v>
      </c>
      <c r="F2140" s="211" t="s">
        <v>811</v>
      </c>
      <c r="G2140" s="231"/>
      <c r="H2140" s="89" t="s">
        <v>52</v>
      </c>
      <c r="I2140" s="90" t="s">
        <v>812</v>
      </c>
      <c r="J2140" s="90"/>
      <c r="K2140" s="90" t="s">
        <v>64</v>
      </c>
      <c r="L2140" s="90" t="s">
        <v>528</v>
      </c>
      <c r="M2140" s="91"/>
      <c r="N2140" s="312">
        <v>1</v>
      </c>
      <c r="O2140" s="313">
        <f t="shared" ref="O2140:O2145" si="288">N2140/N$2139</f>
        <v>0.16666666666666666</v>
      </c>
      <c r="P2140" s="104"/>
      <c r="Q2140" s="92"/>
      <c r="R2140" s="92"/>
      <c r="S2140" s="92"/>
      <c r="T2140" s="92"/>
      <c r="U2140" s="92"/>
      <c r="V2140" s="92"/>
      <c r="W2140" s="92"/>
      <c r="X2140" s="109">
        <f t="shared" ref="X2140:X2145" si="289">P2140*P$7+Q2140*Q$7+R2140*R$7+S2140*S$7+T2140*T$7+U2140*U$7+V2140*V$7+W2140*W$7</f>
        <v>0</v>
      </c>
      <c r="Y2140" s="83"/>
      <c r="Z2140" s="110">
        <f t="shared" ref="Z2140:Z2145" si="290">X2140*$O2140</f>
        <v>0</v>
      </c>
      <c r="AA2140" s="111"/>
      <c r="AB2140" s="92"/>
      <c r="AC2140" s="92"/>
      <c r="AD2140" s="92"/>
      <c r="AE2140" s="92"/>
      <c r="AF2140" s="92"/>
      <c r="AG2140" s="92"/>
      <c r="AH2140" s="92"/>
      <c r="AI2140" s="109">
        <f t="shared" ref="AI2140:AI2145" si="291">AB2140*AB$7+AC2140*AC$7+AD2140*AD$7+AE2140*AE$7+AF2140*AF$7+AG2140*AG$7+AH2140*AH$7</f>
        <v>0</v>
      </c>
      <c r="AJ2140" s="83"/>
      <c r="AK2140" s="110">
        <f t="shared" ref="AK2140:AK2145" si="292">AI2140*$O2140</f>
        <v>0</v>
      </c>
      <c r="AL2140" s="111"/>
      <c r="AM2140" s="92"/>
      <c r="AN2140" s="92"/>
      <c r="AO2140" s="92"/>
      <c r="AP2140" s="92">
        <v>1</v>
      </c>
      <c r="AQ2140" s="92"/>
      <c r="AR2140" s="92"/>
      <c r="AS2140" s="92"/>
      <c r="AT2140" s="92"/>
      <c r="AU2140" s="92"/>
      <c r="AV2140" s="109">
        <f t="shared" ref="AV2140:AV2145" si="293">AM2140*AM$7+AN2140*AN$7+AO2140*AO$7+AP2140*AP$7+AQ2140*AQ$7+AR2140*AR$7+AS2140*AS$7+AT2140*AT$7+AU2140*AU$7</f>
        <v>100</v>
      </c>
      <c r="AW2140" s="75"/>
      <c r="AX2140" s="110">
        <f t="shared" ref="AX2140:AX2145" si="294">AV2140*$O2140</f>
        <v>16.666666666666664</v>
      </c>
      <c r="AY2140" s="83"/>
      <c r="AZ2140" s="93"/>
      <c r="BA2140" s="94" t="s">
        <v>105</v>
      </c>
      <c r="BB2140" s="71"/>
      <c r="BC2140" s="54"/>
      <c r="BD2140" s="41">
        <v>4</v>
      </c>
      <c r="BE2140" s="52">
        <v>45</v>
      </c>
      <c r="BF2140" s="62">
        <v>4512</v>
      </c>
      <c r="BG2140" s="280" t="s">
        <v>52</v>
      </c>
    </row>
    <row r="2141" spans="1:59" s="63" customFormat="1" ht="12.75" x14ac:dyDescent="0.2">
      <c r="A2141" s="196">
        <v>4</v>
      </c>
      <c r="B2141" s="197" t="s">
        <v>422</v>
      </c>
      <c r="C2141" s="208">
        <v>45</v>
      </c>
      <c r="D2141" s="209" t="s">
        <v>794</v>
      </c>
      <c r="E2141" s="210">
        <v>4512</v>
      </c>
      <c r="F2141" s="211" t="s">
        <v>811</v>
      </c>
      <c r="G2141" s="231"/>
      <c r="H2141" s="89"/>
      <c r="I2141" s="90" t="s">
        <v>798</v>
      </c>
      <c r="J2141" s="90"/>
      <c r="K2141" s="90" t="s">
        <v>64</v>
      </c>
      <c r="L2141" s="90" t="s">
        <v>195</v>
      </c>
      <c r="M2141" s="91"/>
      <c r="N2141" s="312">
        <v>1</v>
      </c>
      <c r="O2141" s="313">
        <f t="shared" si="288"/>
        <v>0.16666666666666666</v>
      </c>
      <c r="P2141" s="104">
        <v>1</v>
      </c>
      <c r="Q2141" s="92"/>
      <c r="R2141" s="92"/>
      <c r="S2141" s="92"/>
      <c r="T2141" s="92"/>
      <c r="U2141" s="92"/>
      <c r="V2141" s="92"/>
      <c r="W2141" s="92"/>
      <c r="X2141" s="109">
        <f t="shared" si="289"/>
        <v>100</v>
      </c>
      <c r="Y2141" s="83"/>
      <c r="Z2141" s="110">
        <f t="shared" si="290"/>
        <v>16.666666666666664</v>
      </c>
      <c r="AA2141" s="111"/>
      <c r="AB2141" s="92"/>
      <c r="AC2141" s="92"/>
      <c r="AD2141" s="92"/>
      <c r="AE2141" s="92"/>
      <c r="AF2141" s="92"/>
      <c r="AG2141" s="92"/>
      <c r="AH2141" s="92"/>
      <c r="AI2141" s="109">
        <f t="shared" si="291"/>
        <v>0</v>
      </c>
      <c r="AJ2141" s="83"/>
      <c r="AK2141" s="110">
        <f t="shared" si="292"/>
        <v>0</v>
      </c>
      <c r="AL2141" s="111"/>
      <c r="AM2141" s="92"/>
      <c r="AN2141" s="92"/>
      <c r="AO2141" s="92"/>
      <c r="AP2141" s="92"/>
      <c r="AQ2141" s="92"/>
      <c r="AR2141" s="92"/>
      <c r="AS2141" s="92">
        <v>1</v>
      </c>
      <c r="AT2141" s="92"/>
      <c r="AU2141" s="92"/>
      <c r="AV2141" s="109">
        <f t="shared" si="293"/>
        <v>1000</v>
      </c>
      <c r="AW2141" s="75"/>
      <c r="AX2141" s="110">
        <f t="shared" si="294"/>
        <v>166.66666666666666</v>
      </c>
      <c r="AY2141" s="111"/>
      <c r="AZ2141" s="93"/>
      <c r="BA2141" s="94" t="s">
        <v>554</v>
      </c>
      <c r="BB2141" s="71"/>
      <c r="BC2141" s="54"/>
      <c r="BD2141" s="41">
        <v>4</v>
      </c>
      <c r="BE2141" s="52">
        <v>45</v>
      </c>
      <c r="BF2141" s="62">
        <v>4512</v>
      </c>
      <c r="BG2141" s="280" t="s">
        <v>52</v>
      </c>
    </row>
    <row r="2142" spans="1:59" s="63" customFormat="1" ht="12.75" x14ac:dyDescent="0.2">
      <c r="A2142" s="196">
        <v>4</v>
      </c>
      <c r="B2142" s="197" t="s">
        <v>422</v>
      </c>
      <c r="C2142" s="208">
        <v>45</v>
      </c>
      <c r="D2142" s="209" t="s">
        <v>794</v>
      </c>
      <c r="E2142" s="210">
        <v>4512</v>
      </c>
      <c r="F2142" s="211" t="s">
        <v>811</v>
      </c>
      <c r="G2142" s="231"/>
      <c r="H2142" s="89"/>
      <c r="I2142" s="90" t="s">
        <v>805</v>
      </c>
      <c r="J2142" s="90"/>
      <c r="K2142" s="90" t="s">
        <v>64</v>
      </c>
      <c r="L2142" s="90" t="s">
        <v>119</v>
      </c>
      <c r="M2142" s="91"/>
      <c r="N2142" s="312">
        <v>1</v>
      </c>
      <c r="O2142" s="313">
        <f t="shared" si="288"/>
        <v>0.16666666666666666</v>
      </c>
      <c r="P2142" s="104">
        <v>1</v>
      </c>
      <c r="Q2142" s="92"/>
      <c r="R2142" s="92"/>
      <c r="S2142" s="92"/>
      <c r="T2142" s="92"/>
      <c r="U2142" s="92"/>
      <c r="V2142" s="92"/>
      <c r="W2142" s="92"/>
      <c r="X2142" s="109">
        <f t="shared" si="289"/>
        <v>100</v>
      </c>
      <c r="Y2142" s="83"/>
      <c r="Z2142" s="110">
        <f t="shared" si="290"/>
        <v>16.666666666666664</v>
      </c>
      <c r="AA2142" s="111"/>
      <c r="AB2142" s="92"/>
      <c r="AC2142" s="92"/>
      <c r="AD2142" s="92"/>
      <c r="AE2142" s="92"/>
      <c r="AF2142" s="92"/>
      <c r="AG2142" s="92"/>
      <c r="AH2142" s="92"/>
      <c r="AI2142" s="109">
        <f t="shared" si="291"/>
        <v>0</v>
      </c>
      <c r="AJ2142" s="83"/>
      <c r="AK2142" s="110">
        <f t="shared" si="292"/>
        <v>0</v>
      </c>
      <c r="AL2142" s="111"/>
      <c r="AM2142" s="92"/>
      <c r="AN2142" s="92"/>
      <c r="AO2142" s="92"/>
      <c r="AP2142" s="92"/>
      <c r="AQ2142" s="92"/>
      <c r="AR2142" s="92"/>
      <c r="AS2142" s="92"/>
      <c r="AT2142" s="92">
        <v>1</v>
      </c>
      <c r="AU2142" s="92"/>
      <c r="AV2142" s="109">
        <f t="shared" si="293"/>
        <v>2500</v>
      </c>
      <c r="AW2142" s="75"/>
      <c r="AX2142" s="110">
        <f t="shared" si="294"/>
        <v>416.66666666666663</v>
      </c>
      <c r="AY2142" s="111"/>
      <c r="AZ2142" s="93"/>
      <c r="BA2142" s="94" t="s">
        <v>554</v>
      </c>
      <c r="BB2142" s="71"/>
      <c r="BC2142" s="54"/>
      <c r="BD2142" s="41">
        <v>4</v>
      </c>
      <c r="BE2142" s="52">
        <v>45</v>
      </c>
      <c r="BF2142" s="62">
        <v>4512</v>
      </c>
      <c r="BG2142" s="280" t="s">
        <v>52</v>
      </c>
    </row>
    <row r="2143" spans="1:59" s="63" customFormat="1" ht="12.75" x14ac:dyDescent="0.2">
      <c r="A2143" s="196">
        <v>4</v>
      </c>
      <c r="B2143" s="197" t="s">
        <v>422</v>
      </c>
      <c r="C2143" s="208">
        <v>45</v>
      </c>
      <c r="D2143" s="209" t="s">
        <v>794</v>
      </c>
      <c r="E2143" s="210">
        <v>4512</v>
      </c>
      <c r="F2143" s="211" t="s">
        <v>811</v>
      </c>
      <c r="G2143" s="231"/>
      <c r="H2143" s="89"/>
      <c r="I2143" s="90" t="s">
        <v>799</v>
      </c>
      <c r="J2143" s="90"/>
      <c r="K2143" s="90" t="s">
        <v>64</v>
      </c>
      <c r="L2143" s="90" t="s">
        <v>119</v>
      </c>
      <c r="M2143" s="91"/>
      <c r="N2143" s="312">
        <v>1</v>
      </c>
      <c r="O2143" s="313">
        <f t="shared" si="288"/>
        <v>0.16666666666666666</v>
      </c>
      <c r="P2143" s="104">
        <v>1</v>
      </c>
      <c r="Q2143" s="92"/>
      <c r="R2143" s="92"/>
      <c r="S2143" s="92"/>
      <c r="T2143" s="92"/>
      <c r="U2143" s="92"/>
      <c r="V2143" s="92"/>
      <c r="W2143" s="92"/>
      <c r="X2143" s="109">
        <f t="shared" si="289"/>
        <v>100</v>
      </c>
      <c r="Y2143" s="83"/>
      <c r="Z2143" s="110">
        <f t="shared" si="290"/>
        <v>16.666666666666664</v>
      </c>
      <c r="AA2143" s="111"/>
      <c r="AB2143" s="92"/>
      <c r="AC2143" s="92"/>
      <c r="AD2143" s="92"/>
      <c r="AE2143" s="92"/>
      <c r="AF2143" s="92"/>
      <c r="AG2143" s="92"/>
      <c r="AH2143" s="92"/>
      <c r="AI2143" s="109">
        <f t="shared" si="291"/>
        <v>0</v>
      </c>
      <c r="AJ2143" s="83"/>
      <c r="AK2143" s="110">
        <f t="shared" si="292"/>
        <v>0</v>
      </c>
      <c r="AL2143" s="111"/>
      <c r="AM2143" s="92"/>
      <c r="AN2143" s="92"/>
      <c r="AO2143" s="92"/>
      <c r="AP2143" s="92"/>
      <c r="AQ2143" s="92"/>
      <c r="AR2143" s="92"/>
      <c r="AS2143" s="92"/>
      <c r="AT2143" s="92">
        <v>1</v>
      </c>
      <c r="AU2143" s="92"/>
      <c r="AV2143" s="109">
        <f t="shared" si="293"/>
        <v>2500</v>
      </c>
      <c r="AW2143" s="75"/>
      <c r="AX2143" s="110">
        <f t="shared" si="294"/>
        <v>416.66666666666663</v>
      </c>
      <c r="AY2143" s="111"/>
      <c r="AZ2143" s="93"/>
      <c r="BA2143" s="94" t="s">
        <v>554</v>
      </c>
      <c r="BB2143" s="71"/>
      <c r="BC2143" s="54"/>
      <c r="BD2143" s="41">
        <v>4</v>
      </c>
      <c r="BE2143" s="52">
        <v>45</v>
      </c>
      <c r="BF2143" s="62">
        <v>4512</v>
      </c>
      <c r="BG2143" s="280" t="s">
        <v>52</v>
      </c>
    </row>
    <row r="2144" spans="1:59" s="63" customFormat="1" ht="12.75" x14ac:dyDescent="0.2">
      <c r="A2144" s="196">
        <v>4</v>
      </c>
      <c r="B2144" s="197" t="s">
        <v>422</v>
      </c>
      <c r="C2144" s="208">
        <v>45</v>
      </c>
      <c r="D2144" s="209" t="s">
        <v>794</v>
      </c>
      <c r="E2144" s="210">
        <v>4512</v>
      </c>
      <c r="F2144" s="211" t="s">
        <v>811</v>
      </c>
      <c r="G2144" s="231"/>
      <c r="H2144" s="89"/>
      <c r="I2144" s="90" t="s">
        <v>769</v>
      </c>
      <c r="J2144" s="90"/>
      <c r="K2144" s="90" t="s">
        <v>90</v>
      </c>
      <c r="L2144" s="90" t="s">
        <v>771</v>
      </c>
      <c r="M2144" s="91"/>
      <c r="N2144" s="312">
        <v>1</v>
      </c>
      <c r="O2144" s="313">
        <f t="shared" si="288"/>
        <v>0.16666666666666666</v>
      </c>
      <c r="P2144" s="104"/>
      <c r="Q2144" s="92"/>
      <c r="R2144" s="92"/>
      <c r="S2144" s="92"/>
      <c r="T2144" s="92"/>
      <c r="U2144" s="92">
        <v>1</v>
      </c>
      <c r="V2144" s="92"/>
      <c r="W2144" s="92"/>
      <c r="X2144" s="109">
        <f t="shared" si="289"/>
        <v>5000</v>
      </c>
      <c r="Y2144" s="83"/>
      <c r="Z2144" s="110">
        <f t="shared" si="290"/>
        <v>833.33333333333326</v>
      </c>
      <c r="AA2144" s="111"/>
      <c r="AB2144" s="92"/>
      <c r="AC2144" s="92"/>
      <c r="AD2144" s="92"/>
      <c r="AE2144" s="92"/>
      <c r="AF2144" s="92"/>
      <c r="AG2144" s="92"/>
      <c r="AH2144" s="92"/>
      <c r="AI2144" s="109">
        <f t="shared" si="291"/>
        <v>0</v>
      </c>
      <c r="AJ2144" s="83"/>
      <c r="AK2144" s="110">
        <f t="shared" si="292"/>
        <v>0</v>
      </c>
      <c r="AL2144" s="111"/>
      <c r="AM2144" s="92"/>
      <c r="AN2144" s="92"/>
      <c r="AO2144" s="92"/>
      <c r="AP2144" s="92">
        <v>1</v>
      </c>
      <c r="AQ2144" s="92"/>
      <c r="AR2144" s="92"/>
      <c r="AS2144" s="92"/>
      <c r="AT2144" s="92"/>
      <c r="AU2144" s="92"/>
      <c r="AV2144" s="109">
        <f t="shared" si="293"/>
        <v>100</v>
      </c>
      <c r="AW2144" s="75"/>
      <c r="AX2144" s="110">
        <f t="shared" si="294"/>
        <v>16.666666666666664</v>
      </c>
      <c r="AY2144" s="111"/>
      <c r="AZ2144" s="93"/>
      <c r="BA2144" s="94" t="s">
        <v>554</v>
      </c>
      <c r="BB2144" s="71"/>
      <c r="BC2144" s="54"/>
      <c r="BD2144" s="41">
        <v>4</v>
      </c>
      <c r="BE2144" s="52">
        <v>45</v>
      </c>
      <c r="BF2144" s="62">
        <v>4512</v>
      </c>
      <c r="BG2144" s="280" t="s">
        <v>52</v>
      </c>
    </row>
    <row r="2145" spans="1:59" s="63" customFormat="1" ht="12.75" x14ac:dyDescent="0.2">
      <c r="A2145" s="196">
        <v>4</v>
      </c>
      <c r="B2145" s="197" t="s">
        <v>422</v>
      </c>
      <c r="C2145" s="208">
        <v>45</v>
      </c>
      <c r="D2145" s="209" t="s">
        <v>794</v>
      </c>
      <c r="E2145" s="210">
        <v>4512</v>
      </c>
      <c r="F2145" s="211" t="s">
        <v>811</v>
      </c>
      <c r="G2145" s="231"/>
      <c r="H2145" s="89"/>
      <c r="I2145" s="90" t="s">
        <v>813</v>
      </c>
      <c r="J2145" s="90"/>
      <c r="K2145" s="90" t="s">
        <v>64</v>
      </c>
      <c r="L2145" s="90" t="s">
        <v>271</v>
      </c>
      <c r="M2145" s="91"/>
      <c r="N2145" s="312">
        <v>1</v>
      </c>
      <c r="O2145" s="313">
        <f t="shared" si="288"/>
        <v>0.16666666666666666</v>
      </c>
      <c r="P2145" s="104">
        <v>1</v>
      </c>
      <c r="Q2145" s="92"/>
      <c r="R2145" s="92"/>
      <c r="S2145" s="92"/>
      <c r="T2145" s="92"/>
      <c r="U2145" s="92"/>
      <c r="V2145" s="92"/>
      <c r="W2145" s="92"/>
      <c r="X2145" s="109">
        <f t="shared" si="289"/>
        <v>100</v>
      </c>
      <c r="Y2145" s="83"/>
      <c r="Z2145" s="110">
        <f t="shared" si="290"/>
        <v>16.666666666666664</v>
      </c>
      <c r="AA2145" s="111"/>
      <c r="AB2145" s="92"/>
      <c r="AC2145" s="92"/>
      <c r="AD2145" s="92"/>
      <c r="AE2145" s="92"/>
      <c r="AF2145" s="92"/>
      <c r="AG2145" s="92"/>
      <c r="AH2145" s="92"/>
      <c r="AI2145" s="109">
        <f t="shared" si="291"/>
        <v>0</v>
      </c>
      <c r="AJ2145" s="83"/>
      <c r="AK2145" s="110">
        <f t="shared" si="292"/>
        <v>0</v>
      </c>
      <c r="AL2145" s="111"/>
      <c r="AM2145" s="92"/>
      <c r="AN2145" s="92"/>
      <c r="AO2145" s="92"/>
      <c r="AP2145" s="92"/>
      <c r="AQ2145" s="92"/>
      <c r="AR2145" s="92"/>
      <c r="AS2145" s="92">
        <v>1</v>
      </c>
      <c r="AT2145" s="92"/>
      <c r="AU2145" s="92"/>
      <c r="AV2145" s="109">
        <f t="shared" si="293"/>
        <v>1000</v>
      </c>
      <c r="AW2145" s="75"/>
      <c r="AX2145" s="110">
        <f t="shared" si="294"/>
        <v>166.66666666666666</v>
      </c>
      <c r="AY2145" s="111"/>
      <c r="AZ2145" s="93"/>
      <c r="BA2145" s="94" t="s">
        <v>554</v>
      </c>
      <c r="BB2145" s="71"/>
      <c r="BC2145" s="54"/>
      <c r="BD2145" s="41">
        <v>4</v>
      </c>
      <c r="BE2145" s="52">
        <v>45</v>
      </c>
      <c r="BF2145" s="62">
        <v>4512</v>
      </c>
      <c r="BG2145" s="280" t="s">
        <v>52</v>
      </c>
    </row>
    <row r="2146" spans="1:59" s="63" customFormat="1" ht="12.75" x14ac:dyDescent="0.2">
      <c r="A2146" s="196">
        <v>4</v>
      </c>
      <c r="B2146" s="197" t="s">
        <v>422</v>
      </c>
      <c r="C2146" s="208">
        <v>45</v>
      </c>
      <c r="D2146" s="209" t="s">
        <v>794</v>
      </c>
      <c r="E2146" s="210">
        <v>4512</v>
      </c>
      <c r="F2146" s="211" t="s">
        <v>811</v>
      </c>
      <c r="G2146" s="231"/>
      <c r="H2146" s="65"/>
      <c r="I2146" s="222"/>
      <c r="J2146" s="66"/>
      <c r="K2146" s="66"/>
      <c r="L2146" s="66"/>
      <c r="M2146" s="64"/>
      <c r="N2146" s="304"/>
      <c r="O2146" s="305"/>
      <c r="P2146" s="127"/>
      <c r="Q2146" s="67"/>
      <c r="R2146" s="67"/>
      <c r="S2146" s="67"/>
      <c r="T2146" s="67"/>
      <c r="U2146" s="67"/>
      <c r="V2146" s="67"/>
      <c r="W2146" s="67"/>
      <c r="X2146" s="67"/>
      <c r="Y2146" s="68"/>
      <c r="Z2146" s="68"/>
      <c r="AA2146" s="68"/>
      <c r="AB2146" s="67"/>
      <c r="AC2146" s="67"/>
      <c r="AD2146" s="67"/>
      <c r="AE2146" s="67"/>
      <c r="AF2146" s="67"/>
      <c r="AG2146" s="67"/>
      <c r="AH2146" s="67"/>
      <c r="AI2146" s="67"/>
      <c r="AJ2146" s="68"/>
      <c r="AK2146" s="68"/>
      <c r="AL2146" s="68"/>
      <c r="AM2146" s="67"/>
      <c r="AN2146" s="67"/>
      <c r="AO2146" s="67"/>
      <c r="AP2146" s="67"/>
      <c r="AQ2146" s="67"/>
      <c r="AR2146" s="67"/>
      <c r="AS2146" s="67"/>
      <c r="AT2146" s="67"/>
      <c r="AU2146" s="67"/>
      <c r="AV2146" s="67"/>
      <c r="AW2146" s="67"/>
      <c r="AX2146" s="68"/>
      <c r="AY2146" s="68"/>
      <c r="AZ2146" s="69"/>
      <c r="BA2146" s="70"/>
      <c r="BB2146" s="71"/>
      <c r="BC2146" s="54"/>
      <c r="BD2146" s="41">
        <v>4</v>
      </c>
      <c r="BE2146" s="52">
        <v>45</v>
      </c>
      <c r="BF2146" s="62">
        <v>4512</v>
      </c>
      <c r="BG2146" s="275"/>
    </row>
    <row r="2147" spans="1:59" s="63" customFormat="1" ht="12.75" x14ac:dyDescent="0.2">
      <c r="A2147" s="196">
        <v>4</v>
      </c>
      <c r="B2147" s="197" t="s">
        <v>422</v>
      </c>
      <c r="C2147" s="208">
        <v>45</v>
      </c>
      <c r="D2147" s="209" t="s">
        <v>794</v>
      </c>
      <c r="E2147" s="210">
        <v>4512</v>
      </c>
      <c r="F2147" s="211" t="s">
        <v>811</v>
      </c>
      <c r="G2147" s="230"/>
      <c r="H2147" s="56"/>
      <c r="I2147" s="221"/>
      <c r="J2147" s="57"/>
      <c r="K2147" s="57"/>
      <c r="L2147" s="57"/>
      <c r="M2147" s="55"/>
      <c r="N2147" s="303"/>
      <c r="O2147" s="245"/>
      <c r="P2147" s="122"/>
      <c r="Q2147" s="58"/>
      <c r="R2147" s="58"/>
      <c r="S2147" s="58"/>
      <c r="T2147" s="58"/>
      <c r="U2147" s="58"/>
      <c r="V2147" s="58"/>
      <c r="W2147" s="58"/>
      <c r="X2147" s="58"/>
      <c r="Y2147" s="59"/>
      <c r="Z2147" s="59"/>
      <c r="AA2147" s="59"/>
      <c r="AB2147" s="58"/>
      <c r="AC2147" s="58"/>
      <c r="AD2147" s="58"/>
      <c r="AE2147" s="58"/>
      <c r="AF2147" s="58"/>
      <c r="AG2147" s="58"/>
      <c r="AH2147" s="58"/>
      <c r="AI2147" s="58"/>
      <c r="AJ2147" s="59"/>
      <c r="AK2147" s="59"/>
      <c r="AL2147" s="59"/>
      <c r="AM2147" s="58"/>
      <c r="AN2147" s="58"/>
      <c r="AO2147" s="58"/>
      <c r="AP2147" s="58"/>
      <c r="AQ2147" s="58"/>
      <c r="AR2147" s="58"/>
      <c r="AS2147" s="58"/>
      <c r="AT2147" s="58"/>
      <c r="AU2147" s="58"/>
      <c r="AV2147" s="58"/>
      <c r="AW2147" s="58"/>
      <c r="AX2147" s="59"/>
      <c r="AY2147" s="59"/>
      <c r="AZ2147" s="60"/>
      <c r="BA2147" s="61"/>
      <c r="BB2147" s="54"/>
      <c r="BC2147" s="54"/>
      <c r="BD2147" s="41">
        <v>4</v>
      </c>
      <c r="BE2147" s="52">
        <v>45</v>
      </c>
      <c r="BF2147" s="62">
        <v>4512</v>
      </c>
      <c r="BG2147" s="274"/>
    </row>
    <row r="2148" spans="1:59" x14ac:dyDescent="0.25">
      <c r="A2148" s="196">
        <v>4</v>
      </c>
      <c r="B2148" s="197" t="s">
        <v>422</v>
      </c>
      <c r="C2148" s="208">
        <v>45</v>
      </c>
      <c r="D2148" s="209" t="s">
        <v>794</v>
      </c>
      <c r="E2148" s="212">
        <v>4514</v>
      </c>
      <c r="F2148" s="213" t="s">
        <v>814</v>
      </c>
      <c r="G2148" s="234"/>
      <c r="H2148" s="138"/>
      <c r="I2148" s="224"/>
      <c r="J2148" s="98"/>
      <c r="K2148" s="98"/>
      <c r="L2148" s="98"/>
      <c r="M2148" s="137"/>
      <c r="N2148" s="322"/>
      <c r="O2148" s="323"/>
      <c r="P2148" s="139"/>
      <c r="Q2148" s="139"/>
      <c r="R2148" s="139"/>
      <c r="S2148" s="139"/>
      <c r="T2148" s="139"/>
      <c r="U2148" s="139"/>
      <c r="V2148" s="139"/>
      <c r="W2148" s="139"/>
      <c r="X2148" s="139"/>
      <c r="Y2148" s="100"/>
      <c r="Z2148" s="125"/>
      <c r="AA2148" s="125"/>
      <c r="AB2148" s="139"/>
      <c r="AC2148" s="139"/>
      <c r="AD2148" s="139"/>
      <c r="AE2148" s="139"/>
      <c r="AF2148" s="139"/>
      <c r="AG2148" s="139"/>
      <c r="AH2148" s="139"/>
      <c r="AI2148" s="139"/>
      <c r="AJ2148" s="100"/>
      <c r="AK2148" s="125"/>
      <c r="AL2148" s="125"/>
      <c r="AM2148" s="139"/>
      <c r="AN2148" s="139"/>
      <c r="AO2148" s="139"/>
      <c r="AP2148" s="139"/>
      <c r="AQ2148" s="139"/>
      <c r="AR2148" s="139"/>
      <c r="AS2148" s="139"/>
      <c r="AT2148" s="139"/>
      <c r="AU2148" s="139"/>
      <c r="AV2148" s="139"/>
      <c r="AW2148" s="99"/>
      <c r="AX2148" s="125"/>
      <c r="AY2148" s="100"/>
      <c r="AZ2148" s="140"/>
      <c r="BA2148" s="141"/>
      <c r="BB2148" s="136"/>
      <c r="BC2148" s="136"/>
      <c r="BD2148" s="41">
        <v>4</v>
      </c>
      <c r="BE2148" s="52">
        <v>45</v>
      </c>
      <c r="BF2148" s="103">
        <v>4514</v>
      </c>
      <c r="BG2148" s="283"/>
    </row>
    <row r="2149" spans="1:59" s="63" customFormat="1" ht="12.75" x14ac:dyDescent="0.2">
      <c r="A2149" s="196">
        <v>4</v>
      </c>
      <c r="B2149" s="197" t="s">
        <v>422</v>
      </c>
      <c r="C2149" s="208">
        <v>45</v>
      </c>
      <c r="D2149" s="209" t="s">
        <v>794</v>
      </c>
      <c r="E2149" s="212">
        <v>4514</v>
      </c>
      <c r="F2149" s="213" t="s">
        <v>814</v>
      </c>
      <c r="G2149" s="232"/>
      <c r="H2149" s="97"/>
      <c r="I2149" s="224"/>
      <c r="J2149" s="98"/>
      <c r="K2149" s="98"/>
      <c r="L2149" s="98"/>
      <c r="M2149" s="96"/>
      <c r="N2149" s="307"/>
      <c r="O2149" s="246"/>
      <c r="P2149" s="124"/>
      <c r="Q2149" s="99"/>
      <c r="R2149" s="99"/>
      <c r="S2149" s="99"/>
      <c r="T2149" s="99"/>
      <c r="U2149" s="99"/>
      <c r="V2149" s="99"/>
      <c r="W2149" s="99"/>
      <c r="X2149" s="99"/>
      <c r="Y2149" s="100"/>
      <c r="Z2149" s="100"/>
      <c r="AA2149" s="100"/>
      <c r="AB2149" s="99"/>
      <c r="AC2149" s="99"/>
      <c r="AD2149" s="99"/>
      <c r="AE2149" s="99"/>
      <c r="AF2149" s="99"/>
      <c r="AG2149" s="99"/>
      <c r="AH2149" s="99"/>
      <c r="AI2149" s="99"/>
      <c r="AJ2149" s="100"/>
      <c r="AK2149" s="100"/>
      <c r="AL2149" s="100"/>
      <c r="AM2149" s="99"/>
      <c r="AN2149" s="99"/>
      <c r="AO2149" s="99"/>
      <c r="AP2149" s="99"/>
      <c r="AQ2149" s="99"/>
      <c r="AR2149" s="99"/>
      <c r="AS2149" s="99"/>
      <c r="AT2149" s="99"/>
      <c r="AU2149" s="99"/>
      <c r="AV2149" s="99"/>
      <c r="AW2149" s="99"/>
      <c r="AX2149" s="100"/>
      <c r="AY2149" s="100"/>
      <c r="AZ2149" s="101"/>
      <c r="BA2149" s="102"/>
      <c r="BB2149" s="95"/>
      <c r="BC2149" s="95"/>
      <c r="BD2149" s="41">
        <v>4</v>
      </c>
      <c r="BE2149" s="52">
        <v>45</v>
      </c>
      <c r="BF2149" s="103">
        <v>4514</v>
      </c>
      <c r="BG2149" s="277"/>
    </row>
    <row r="2150" spans="1:59" s="63" customFormat="1" ht="12.75" x14ac:dyDescent="0.2">
      <c r="A2150" s="196">
        <v>4</v>
      </c>
      <c r="B2150" s="197" t="s">
        <v>422</v>
      </c>
      <c r="C2150" s="208">
        <v>45</v>
      </c>
      <c r="D2150" s="209" t="s">
        <v>794</v>
      </c>
      <c r="E2150" s="212">
        <v>4514</v>
      </c>
      <c r="F2150" s="213" t="s">
        <v>814</v>
      </c>
      <c r="G2150" s="231"/>
      <c r="H2150" s="65"/>
      <c r="I2150" s="222"/>
      <c r="J2150" s="66"/>
      <c r="K2150" s="66"/>
      <c r="L2150" s="66"/>
      <c r="M2150" s="64"/>
      <c r="N2150" s="304"/>
      <c r="O2150" s="305"/>
      <c r="P2150" s="127"/>
      <c r="Q2150" s="67"/>
      <c r="R2150" s="67"/>
      <c r="S2150" s="67"/>
      <c r="T2150" s="67"/>
      <c r="U2150" s="67"/>
      <c r="V2150" s="67"/>
      <c r="W2150" s="67"/>
      <c r="X2150" s="67"/>
      <c r="Y2150" s="68"/>
      <c r="Z2150" s="68"/>
      <c r="AA2150" s="68"/>
      <c r="AB2150" s="67"/>
      <c r="AC2150" s="67"/>
      <c r="AD2150" s="67"/>
      <c r="AE2150" s="67"/>
      <c r="AF2150" s="67"/>
      <c r="AG2150" s="67"/>
      <c r="AH2150" s="67"/>
      <c r="AI2150" s="67"/>
      <c r="AJ2150" s="68"/>
      <c r="AK2150" s="68"/>
      <c r="AL2150" s="68"/>
      <c r="AM2150" s="67"/>
      <c r="AN2150" s="67"/>
      <c r="AO2150" s="67"/>
      <c r="AP2150" s="67"/>
      <c r="AQ2150" s="67"/>
      <c r="AR2150" s="67"/>
      <c r="AS2150" s="67"/>
      <c r="AT2150" s="67"/>
      <c r="AU2150" s="67"/>
      <c r="AV2150" s="67"/>
      <c r="AW2150" s="67"/>
      <c r="AX2150" s="68"/>
      <c r="AY2150" s="68"/>
      <c r="AZ2150" s="69"/>
      <c r="BA2150" s="70"/>
      <c r="BB2150" s="71"/>
      <c r="BC2150" s="95"/>
      <c r="BD2150" s="41">
        <v>4</v>
      </c>
      <c r="BE2150" s="52">
        <v>45</v>
      </c>
      <c r="BF2150" s="103">
        <v>4514</v>
      </c>
      <c r="BG2150" s="275"/>
    </row>
    <row r="2151" spans="1:59" s="63" customFormat="1" ht="12.75" x14ac:dyDescent="0.2">
      <c r="A2151" s="196">
        <v>4</v>
      </c>
      <c r="B2151" s="197" t="s">
        <v>422</v>
      </c>
      <c r="C2151" s="208">
        <v>45</v>
      </c>
      <c r="D2151" s="209" t="s">
        <v>794</v>
      </c>
      <c r="E2151" s="212">
        <v>4514</v>
      </c>
      <c r="F2151" s="213" t="s">
        <v>814</v>
      </c>
      <c r="G2151" s="231"/>
      <c r="H2151" s="72" t="s">
        <v>47</v>
      </c>
      <c r="I2151" s="223"/>
      <c r="J2151" s="73"/>
      <c r="K2151" s="73"/>
      <c r="L2151" s="73"/>
      <c r="M2151" s="74"/>
      <c r="N2151" s="247"/>
      <c r="O2151" s="306"/>
      <c r="P2151" s="105"/>
      <c r="Q2151" s="75"/>
      <c r="R2151" s="75"/>
      <c r="S2151" s="75"/>
      <c r="T2151" s="75"/>
      <c r="U2151" s="75"/>
      <c r="V2151" s="75"/>
      <c r="W2151" s="75"/>
      <c r="X2151" s="75"/>
      <c r="Y2151" s="76">
        <f>IF(ISNUMBER(VLOOKUP(Y2153,P$7:W$7,MATCH(Y2153,P$7:W$7))),VLOOKUP(Y2153,P$7:W$7,MATCH(Y2153,P$7:W$7)),IF(N2155=0,"No Data",IF(Y2153&gt;0,"&lt;100",0)))</f>
        <v>10000</v>
      </c>
      <c r="Z2151" s="77">
        <f>IF(ISNUMBER(VLOOKUP(Z2155,P$7:W$7,MATCH(Z2155,P$7:W$7))),VLOOKUP(Z2155,P$7:W$7,MATCH(Z2155,P$7:W$7)),IF(N2155=0,"No Data",IF(Z2155&gt;0,"&lt;100",0)))</f>
        <v>10000</v>
      </c>
      <c r="AA2151" s="106">
        <f>IF(ISNUMBER(Z2151),Z2151,0)</f>
        <v>10000</v>
      </c>
      <c r="AB2151" s="75"/>
      <c r="AC2151" s="75"/>
      <c r="AD2151" s="75"/>
      <c r="AE2151" s="75"/>
      <c r="AF2151" s="75"/>
      <c r="AG2151" s="75"/>
      <c r="AH2151" s="75"/>
      <c r="AI2151" s="75"/>
      <c r="AJ2151" s="76">
        <f>IF(ISNUMBER(VLOOKUP(AJ2153,AB$7:AH$7,MATCH(AJ2153,AB$7:AH$7))),VLOOKUP(AJ2153,AB$7:AH$7,MATCH(AJ2153,AB$7:AH$7)),IF(N2155=0,"No Data",IF(AJ2153&gt;0,"&lt;50",0)))</f>
        <v>0</v>
      </c>
      <c r="AK2151" s="77">
        <f>IF(ISNUMBER(VLOOKUP(AK2155,AB$7:AH$7,MATCH(AK2155,AB$7:AH$7))),VLOOKUP(AK2155,AB$7:AH$7,MATCH(AK2155,AB$7:AH$7)),IF(N2155=0,"No Data",IF(AK2155&gt;0,"&lt;50",0)))</f>
        <v>0</v>
      </c>
      <c r="AL2151" s="106">
        <f>IF(ISNUMBER(AK2151),AK2151,0)</f>
        <v>0</v>
      </c>
      <c r="AM2151" s="75"/>
      <c r="AN2151" s="75"/>
      <c r="AO2151" s="75"/>
      <c r="AP2151" s="75"/>
      <c r="AQ2151" s="75"/>
      <c r="AR2151" s="75"/>
      <c r="AS2151" s="75"/>
      <c r="AT2151" s="75"/>
      <c r="AU2151" s="75"/>
      <c r="AV2151" s="75"/>
      <c r="AW2151" s="76">
        <f>IF(ISNUMBER(VLOOKUP(AW2153,AM$7:AU$7,MATCH(AW2153,AM$7:AU$7))),VLOOKUP(AW2153,AM$7:AU$7,MATCH(AW2153,AM$7:AU$7)),IF(N2155=0,"No Data",IF(AW2153&gt;0,"&lt;10",0)))</f>
        <v>100</v>
      </c>
      <c r="AX2151" s="77">
        <f>IF(ISNUMBER(VLOOKUP(AX2155,AM$7:AU$7,MATCH(AX2155,AM$7:AU$7))),VLOOKUP(AX2155,AM$7:AU$7,MATCH(AX2155,AM$7:AU$7)),IF(N2155=0,"No Data",IF(AX2155&gt;0,"&lt;10",0)))</f>
        <v>100</v>
      </c>
      <c r="AY2151" s="106">
        <f>IF(ISNUMBER(AX2151),AX2151,0)</f>
        <v>100</v>
      </c>
      <c r="AZ2151" s="79"/>
      <c r="BA2151" s="80"/>
      <c r="BB2151" s="71"/>
      <c r="BC2151" s="95"/>
      <c r="BD2151" s="41">
        <v>4</v>
      </c>
      <c r="BE2151" s="52">
        <v>45</v>
      </c>
      <c r="BF2151" s="103">
        <v>4514</v>
      </c>
      <c r="BG2151" s="276" t="s">
        <v>47</v>
      </c>
    </row>
    <row r="2152" spans="1:59" s="63" customFormat="1" ht="12.75" x14ac:dyDescent="0.2">
      <c r="A2152" s="196">
        <v>4</v>
      </c>
      <c r="B2152" s="197" t="s">
        <v>422</v>
      </c>
      <c r="C2152" s="208">
        <v>45</v>
      </c>
      <c r="D2152" s="209" t="s">
        <v>794</v>
      </c>
      <c r="E2152" s="212">
        <v>4514</v>
      </c>
      <c r="F2152" s="213" t="s">
        <v>814</v>
      </c>
      <c r="G2152" s="231"/>
      <c r="H2152" s="81" t="s">
        <v>48</v>
      </c>
      <c r="I2152" s="223"/>
      <c r="J2152" s="73"/>
      <c r="K2152" s="73"/>
      <c r="L2152" s="73"/>
      <c r="M2152" s="74"/>
      <c r="N2152" s="247"/>
      <c r="O2152" s="306"/>
      <c r="P2152" s="105"/>
      <c r="Q2152" s="75"/>
      <c r="R2152" s="75"/>
      <c r="S2152" s="75"/>
      <c r="T2152" s="75"/>
      <c r="U2152" s="75"/>
      <c r="V2152" s="75"/>
      <c r="W2152" s="75"/>
      <c r="X2152" s="75"/>
      <c r="Y2152" s="82">
        <f>MIN(X2156:X2158)</f>
        <v>5000</v>
      </c>
      <c r="Z2152" s="83"/>
      <c r="AA2152" s="83"/>
      <c r="AB2152" s="75"/>
      <c r="AC2152" s="75"/>
      <c r="AD2152" s="75"/>
      <c r="AE2152" s="75"/>
      <c r="AF2152" s="75"/>
      <c r="AG2152" s="75"/>
      <c r="AH2152" s="75"/>
      <c r="AI2152" s="75"/>
      <c r="AJ2152" s="82">
        <f>MIN(AI2156:AI2158)</f>
        <v>0</v>
      </c>
      <c r="AK2152" s="83"/>
      <c r="AL2152" s="83"/>
      <c r="AM2152" s="75"/>
      <c r="AN2152" s="75"/>
      <c r="AO2152" s="75"/>
      <c r="AP2152" s="75"/>
      <c r="AQ2152" s="75"/>
      <c r="AR2152" s="75"/>
      <c r="AS2152" s="75"/>
      <c r="AT2152" s="75"/>
      <c r="AU2152" s="75"/>
      <c r="AV2152" s="75"/>
      <c r="AW2152" s="82">
        <f>MIN(AV2156:AV2158)</f>
        <v>100</v>
      </c>
      <c r="AX2152" s="83"/>
      <c r="AY2152" s="83"/>
      <c r="AZ2152" s="79"/>
      <c r="BA2152" s="80"/>
      <c r="BB2152" s="71"/>
      <c r="BC2152" s="95"/>
      <c r="BD2152" s="41">
        <v>4</v>
      </c>
      <c r="BE2152" s="52">
        <v>45</v>
      </c>
      <c r="BF2152" s="103">
        <v>4514</v>
      </c>
      <c r="BG2152" s="278" t="s">
        <v>48</v>
      </c>
    </row>
    <row r="2153" spans="1:59" s="63" customFormat="1" ht="12.75" x14ac:dyDescent="0.2">
      <c r="A2153" s="196">
        <v>4</v>
      </c>
      <c r="B2153" s="197" t="s">
        <v>422</v>
      </c>
      <c r="C2153" s="208">
        <v>45</v>
      </c>
      <c r="D2153" s="209" t="s">
        <v>794</v>
      </c>
      <c r="E2153" s="212">
        <v>4514</v>
      </c>
      <c r="F2153" s="213" t="s">
        <v>814</v>
      </c>
      <c r="G2153" s="231"/>
      <c r="H2153" s="81" t="s">
        <v>49</v>
      </c>
      <c r="I2153" s="223"/>
      <c r="J2153" s="73"/>
      <c r="K2153" s="73"/>
      <c r="L2153" s="73"/>
      <c r="M2153" s="74"/>
      <c r="N2153" s="247"/>
      <c r="O2153" s="306"/>
      <c r="P2153" s="105"/>
      <c r="Q2153" s="75"/>
      <c r="R2153" s="75"/>
      <c r="S2153" s="75"/>
      <c r="T2153" s="75"/>
      <c r="U2153" s="75"/>
      <c r="V2153" s="75"/>
      <c r="W2153" s="75"/>
      <c r="X2153" s="75"/>
      <c r="Y2153" s="84">
        <f>IF(ISNUMBER(AVERAGE(X2156:X2158)),AVERAGE(X2156:X2158),0)</f>
        <v>15000</v>
      </c>
      <c r="Z2153" s="83"/>
      <c r="AA2153" s="83"/>
      <c r="AB2153" s="75"/>
      <c r="AC2153" s="75"/>
      <c r="AD2153" s="75"/>
      <c r="AE2153" s="75"/>
      <c r="AF2153" s="75"/>
      <c r="AG2153" s="75"/>
      <c r="AH2153" s="75"/>
      <c r="AI2153" s="75"/>
      <c r="AJ2153" s="84">
        <f>IF(ISNUMBER(AVERAGE(AI2156:AI2158)),AVERAGE(AI2156:AI2158),0)</f>
        <v>0</v>
      </c>
      <c r="AK2153" s="83"/>
      <c r="AL2153" s="83"/>
      <c r="AM2153" s="75"/>
      <c r="AN2153" s="75"/>
      <c r="AO2153" s="75"/>
      <c r="AP2153" s="75"/>
      <c r="AQ2153" s="75"/>
      <c r="AR2153" s="75"/>
      <c r="AS2153" s="75"/>
      <c r="AT2153" s="75"/>
      <c r="AU2153" s="75"/>
      <c r="AV2153" s="75"/>
      <c r="AW2153" s="84">
        <f>IF(ISNUMBER(AVERAGE(AV2156:AV2158)),AVERAGE(AV2156:AV2158),0)</f>
        <v>100</v>
      </c>
      <c r="AX2153" s="83"/>
      <c r="AY2153" s="83"/>
      <c r="AZ2153" s="79"/>
      <c r="BA2153" s="80"/>
      <c r="BB2153" s="71"/>
      <c r="BC2153" s="95"/>
      <c r="BD2153" s="41">
        <v>4</v>
      </c>
      <c r="BE2153" s="52">
        <v>45</v>
      </c>
      <c r="BF2153" s="103">
        <v>4514</v>
      </c>
      <c r="BG2153" s="278" t="s">
        <v>49</v>
      </c>
    </row>
    <row r="2154" spans="1:59" s="63" customFormat="1" ht="12.75" x14ac:dyDescent="0.2">
      <c r="A2154" s="196">
        <v>4</v>
      </c>
      <c r="B2154" s="197" t="s">
        <v>422</v>
      </c>
      <c r="C2154" s="208">
        <v>45</v>
      </c>
      <c r="D2154" s="209" t="s">
        <v>794</v>
      </c>
      <c r="E2154" s="212">
        <v>4514</v>
      </c>
      <c r="F2154" s="213" t="s">
        <v>814</v>
      </c>
      <c r="G2154" s="231"/>
      <c r="H2154" s="81" t="s">
        <v>50</v>
      </c>
      <c r="I2154" s="223"/>
      <c r="J2154" s="73"/>
      <c r="K2154" s="73"/>
      <c r="L2154" s="73"/>
      <c r="M2154" s="74"/>
      <c r="N2154" s="247"/>
      <c r="O2154" s="306"/>
      <c r="P2154" s="105"/>
      <c r="Q2154" s="75"/>
      <c r="R2154" s="75"/>
      <c r="S2154" s="75"/>
      <c r="T2154" s="75"/>
      <c r="U2154" s="75"/>
      <c r="V2154" s="75"/>
      <c r="W2154" s="75"/>
      <c r="X2154" s="75"/>
      <c r="Y2154" s="84">
        <f>MAX(X2156:X2158)</f>
        <v>25000</v>
      </c>
      <c r="Z2154" s="83"/>
      <c r="AA2154" s="83"/>
      <c r="AB2154" s="75"/>
      <c r="AC2154" s="75"/>
      <c r="AD2154" s="75"/>
      <c r="AE2154" s="75"/>
      <c r="AF2154" s="75"/>
      <c r="AG2154" s="75"/>
      <c r="AH2154" s="75"/>
      <c r="AI2154" s="75"/>
      <c r="AJ2154" s="84">
        <f>MAX(AI2156:AI2158)</f>
        <v>0</v>
      </c>
      <c r="AK2154" s="83"/>
      <c r="AL2154" s="83"/>
      <c r="AM2154" s="75"/>
      <c r="AN2154" s="75"/>
      <c r="AO2154" s="75"/>
      <c r="AP2154" s="75"/>
      <c r="AQ2154" s="75"/>
      <c r="AR2154" s="75"/>
      <c r="AS2154" s="75"/>
      <c r="AT2154" s="75"/>
      <c r="AU2154" s="75"/>
      <c r="AV2154" s="75"/>
      <c r="AW2154" s="84">
        <f>MAX(AV2156:AV2158)</f>
        <v>100</v>
      </c>
      <c r="AX2154" s="83"/>
      <c r="AY2154" s="83"/>
      <c r="AZ2154" s="79"/>
      <c r="BA2154" s="80"/>
      <c r="BB2154" s="71"/>
      <c r="BC2154" s="95"/>
      <c r="BD2154" s="41">
        <v>4</v>
      </c>
      <c r="BE2154" s="52">
        <v>45</v>
      </c>
      <c r="BF2154" s="103">
        <v>4514</v>
      </c>
      <c r="BG2154" s="278" t="s">
        <v>50</v>
      </c>
    </row>
    <row r="2155" spans="1:59" s="63" customFormat="1" ht="12.75" x14ac:dyDescent="0.2">
      <c r="A2155" s="196">
        <v>4</v>
      </c>
      <c r="B2155" s="197" t="s">
        <v>422</v>
      </c>
      <c r="C2155" s="208">
        <v>45</v>
      </c>
      <c r="D2155" s="209" t="s">
        <v>794</v>
      </c>
      <c r="E2155" s="212">
        <v>4514</v>
      </c>
      <c r="F2155" s="213" t="s">
        <v>814</v>
      </c>
      <c r="G2155" s="231"/>
      <c r="H2155" s="85" t="s">
        <v>51</v>
      </c>
      <c r="I2155" s="223"/>
      <c r="J2155" s="73"/>
      <c r="K2155" s="73"/>
      <c r="L2155" s="73"/>
      <c r="M2155" s="74"/>
      <c r="N2155" s="317">
        <f>SUM(N2156:N2157)</f>
        <v>2</v>
      </c>
      <c r="O2155" s="293">
        <f>SUM(O2156:O2157)</f>
        <v>1</v>
      </c>
      <c r="P2155" s="292"/>
      <c r="Q2155" s="87"/>
      <c r="R2155" s="87"/>
      <c r="S2155" s="87"/>
      <c r="T2155" s="87"/>
      <c r="U2155" s="87"/>
      <c r="V2155" s="87"/>
      <c r="W2155" s="87"/>
      <c r="X2155" s="87"/>
      <c r="Y2155" s="112"/>
      <c r="Z2155" s="121">
        <f>SUM(Z2156:Z2157)</f>
        <v>15000</v>
      </c>
      <c r="AA2155" s="88"/>
      <c r="AB2155" s="87"/>
      <c r="AC2155" s="87"/>
      <c r="AD2155" s="87"/>
      <c r="AE2155" s="87"/>
      <c r="AF2155" s="87"/>
      <c r="AG2155" s="87"/>
      <c r="AH2155" s="87"/>
      <c r="AI2155" s="87"/>
      <c r="AJ2155" s="112"/>
      <c r="AK2155" s="121">
        <f>SUM(AK2156:AK2157)</f>
        <v>0</v>
      </c>
      <c r="AL2155" s="88"/>
      <c r="AM2155" s="87"/>
      <c r="AN2155" s="87"/>
      <c r="AO2155" s="87"/>
      <c r="AP2155" s="87"/>
      <c r="AQ2155" s="87"/>
      <c r="AR2155" s="87"/>
      <c r="AS2155" s="87"/>
      <c r="AT2155" s="87"/>
      <c r="AU2155" s="87"/>
      <c r="AV2155" s="87"/>
      <c r="AW2155" s="112"/>
      <c r="AX2155" s="121">
        <f>SUM(AX2156:AX2157)</f>
        <v>100</v>
      </c>
      <c r="AY2155" s="88"/>
      <c r="AZ2155" s="79"/>
      <c r="BA2155" s="80"/>
      <c r="BB2155" s="71"/>
      <c r="BC2155" s="95"/>
      <c r="BD2155" s="41">
        <v>4</v>
      </c>
      <c r="BE2155" s="52">
        <v>45</v>
      </c>
      <c r="BF2155" s="103">
        <v>4514</v>
      </c>
      <c r="BG2155" s="279" t="s">
        <v>51</v>
      </c>
    </row>
    <row r="2156" spans="1:59" s="63" customFormat="1" ht="12.75" x14ac:dyDescent="0.2">
      <c r="A2156" s="196">
        <v>4</v>
      </c>
      <c r="B2156" s="197" t="s">
        <v>422</v>
      </c>
      <c r="C2156" s="208">
        <v>45</v>
      </c>
      <c r="D2156" s="209" t="s">
        <v>794</v>
      </c>
      <c r="E2156" s="212">
        <v>4514</v>
      </c>
      <c r="F2156" s="213" t="s">
        <v>814</v>
      </c>
      <c r="G2156" s="231"/>
      <c r="H2156" s="89" t="s">
        <v>52</v>
      </c>
      <c r="I2156" s="90" t="s">
        <v>815</v>
      </c>
      <c r="J2156" s="90" t="s">
        <v>816</v>
      </c>
      <c r="K2156" s="90" t="s">
        <v>727</v>
      </c>
      <c r="L2156" s="90" t="s">
        <v>69</v>
      </c>
      <c r="M2156" s="91"/>
      <c r="N2156" s="312">
        <v>1</v>
      </c>
      <c r="O2156" s="313">
        <f>N2156/N$2155</f>
        <v>0.5</v>
      </c>
      <c r="P2156" s="104"/>
      <c r="Q2156" s="92"/>
      <c r="R2156" s="92"/>
      <c r="S2156" s="92"/>
      <c r="T2156" s="92"/>
      <c r="U2156" s="92"/>
      <c r="V2156" s="92"/>
      <c r="W2156" s="92">
        <v>1</v>
      </c>
      <c r="X2156" s="109">
        <f>P2156*P$7+Q2156*Q$7+R2156*R$7+S2156*S$7+T2156*T$7+U2156*U$7+V2156*V$7+W2156*W$7</f>
        <v>25000</v>
      </c>
      <c r="Y2156" s="83"/>
      <c r="Z2156" s="110">
        <f>X2156*$O2156</f>
        <v>12500</v>
      </c>
      <c r="AA2156" s="111"/>
      <c r="AB2156" s="92"/>
      <c r="AC2156" s="92"/>
      <c r="AD2156" s="92"/>
      <c r="AE2156" s="92"/>
      <c r="AF2156" s="92"/>
      <c r="AG2156" s="92"/>
      <c r="AH2156" s="92"/>
      <c r="AI2156" s="109">
        <f>AB2156*AB$7+AC2156*AC$7+AD2156*AD$7+AE2156*AE$7+AF2156*AF$7+AG2156*AG$7+AH2156*AH$7</f>
        <v>0</v>
      </c>
      <c r="AJ2156" s="83"/>
      <c r="AK2156" s="110">
        <f>AI2156*$O2156</f>
        <v>0</v>
      </c>
      <c r="AL2156" s="111"/>
      <c r="AM2156" s="92"/>
      <c r="AN2156" s="92"/>
      <c r="AO2156" s="92"/>
      <c r="AP2156" s="92">
        <v>1</v>
      </c>
      <c r="AQ2156" s="92"/>
      <c r="AR2156" s="92"/>
      <c r="AS2156" s="92"/>
      <c r="AT2156" s="92"/>
      <c r="AU2156" s="92"/>
      <c r="AV2156" s="109">
        <f>AM2156*AM$7+AN2156*AN$7+AO2156*AO$7+AP2156*AP$7+AQ2156*AQ$7+AR2156*AR$7+AS2156*AS$7+AT2156*AT$7+AU2156*AU$7</f>
        <v>100</v>
      </c>
      <c r="AW2156" s="75"/>
      <c r="AX2156" s="110">
        <f>AV2156*$O2156</f>
        <v>50</v>
      </c>
      <c r="AY2156" s="111"/>
      <c r="AZ2156" s="93"/>
      <c r="BA2156" s="94" t="s">
        <v>105</v>
      </c>
      <c r="BB2156" s="71"/>
      <c r="BC2156" s="95"/>
      <c r="BD2156" s="41">
        <v>4</v>
      </c>
      <c r="BE2156" s="52">
        <v>45</v>
      </c>
      <c r="BF2156" s="103">
        <v>4514</v>
      </c>
      <c r="BG2156" s="280" t="s">
        <v>52</v>
      </c>
    </row>
    <row r="2157" spans="1:59" s="63" customFormat="1" ht="12.75" x14ac:dyDescent="0.2">
      <c r="A2157" s="196">
        <v>4</v>
      </c>
      <c r="B2157" s="197" t="s">
        <v>422</v>
      </c>
      <c r="C2157" s="208">
        <v>45</v>
      </c>
      <c r="D2157" s="209" t="s">
        <v>794</v>
      </c>
      <c r="E2157" s="212">
        <v>4514</v>
      </c>
      <c r="F2157" s="213" t="s">
        <v>814</v>
      </c>
      <c r="G2157" s="231"/>
      <c r="H2157" s="89"/>
      <c r="I2157" s="90" t="s">
        <v>817</v>
      </c>
      <c r="J2157" s="90" t="s">
        <v>816</v>
      </c>
      <c r="K2157" s="90" t="s">
        <v>90</v>
      </c>
      <c r="L2157" s="90"/>
      <c r="M2157" s="91"/>
      <c r="N2157" s="312">
        <v>1</v>
      </c>
      <c r="O2157" s="313">
        <f>N2157/N$2155</f>
        <v>0.5</v>
      </c>
      <c r="P2157" s="104"/>
      <c r="Q2157" s="92"/>
      <c r="R2157" s="92"/>
      <c r="S2157" s="92"/>
      <c r="T2157" s="92"/>
      <c r="U2157" s="92">
        <v>1</v>
      </c>
      <c r="V2157" s="92"/>
      <c r="W2157" s="92"/>
      <c r="X2157" s="109">
        <f>P2157*P$7+Q2157*Q$7+R2157*R$7+S2157*S$7+T2157*T$7+U2157*U$7+V2157*V$7+W2157*W$7</f>
        <v>5000</v>
      </c>
      <c r="Y2157" s="83"/>
      <c r="Z2157" s="110">
        <f>X2157*$O2157</f>
        <v>2500</v>
      </c>
      <c r="AA2157" s="111"/>
      <c r="AB2157" s="92"/>
      <c r="AC2157" s="92"/>
      <c r="AD2157" s="92"/>
      <c r="AE2157" s="92"/>
      <c r="AF2157" s="92"/>
      <c r="AG2157" s="92"/>
      <c r="AH2157" s="92"/>
      <c r="AI2157" s="109">
        <f>AB2157*AB$7+AC2157*AC$7+AD2157*AD$7+AE2157*AE$7+AF2157*AF$7+AG2157*AG$7+AH2157*AH$7</f>
        <v>0</v>
      </c>
      <c r="AJ2157" s="83"/>
      <c r="AK2157" s="110">
        <f>AI2157*$O2157</f>
        <v>0</v>
      </c>
      <c r="AL2157" s="111"/>
      <c r="AM2157" s="92"/>
      <c r="AN2157" s="92"/>
      <c r="AO2157" s="92"/>
      <c r="AP2157" s="92">
        <v>1</v>
      </c>
      <c r="AQ2157" s="92"/>
      <c r="AR2157" s="92"/>
      <c r="AS2157" s="92"/>
      <c r="AT2157" s="92"/>
      <c r="AU2157" s="92"/>
      <c r="AV2157" s="109">
        <f>AM2157*AM$7+AN2157*AN$7+AO2157*AO$7+AP2157*AP$7+AQ2157*AQ$7+AR2157*AR$7+AS2157*AS$7+AT2157*AT$7+AU2157*AU$7</f>
        <v>100</v>
      </c>
      <c r="AW2157" s="75"/>
      <c r="AX2157" s="110">
        <f>AV2157*$O2157</f>
        <v>50</v>
      </c>
      <c r="AY2157" s="111"/>
      <c r="AZ2157" s="93"/>
      <c r="BA2157" s="94" t="s">
        <v>105</v>
      </c>
      <c r="BB2157" s="71"/>
      <c r="BC2157" s="95"/>
      <c r="BD2157" s="41">
        <v>4</v>
      </c>
      <c r="BE2157" s="52">
        <v>45</v>
      </c>
      <c r="BF2157" s="103">
        <v>4514</v>
      </c>
      <c r="BG2157" s="280" t="s">
        <v>52</v>
      </c>
    </row>
    <row r="2158" spans="1:59" s="63" customFormat="1" ht="12.75" x14ac:dyDescent="0.2">
      <c r="A2158" s="196">
        <v>4</v>
      </c>
      <c r="B2158" s="197" t="s">
        <v>422</v>
      </c>
      <c r="C2158" s="208">
        <v>45</v>
      </c>
      <c r="D2158" s="209" t="s">
        <v>794</v>
      </c>
      <c r="E2158" s="212">
        <v>4514</v>
      </c>
      <c r="F2158" s="213" t="s">
        <v>814</v>
      </c>
      <c r="G2158" s="231"/>
      <c r="H2158" s="89"/>
      <c r="I2158" s="219"/>
      <c r="J2158" s="90"/>
      <c r="K2158" s="90"/>
      <c r="L2158" s="90"/>
      <c r="M2158" s="91"/>
      <c r="N2158" s="247"/>
      <c r="O2158" s="306"/>
      <c r="P2158" s="104"/>
      <c r="Q2158" s="92"/>
      <c r="R2158" s="92"/>
      <c r="S2158" s="92"/>
      <c r="T2158" s="92"/>
      <c r="U2158" s="92"/>
      <c r="V2158" s="92"/>
      <c r="W2158" s="92"/>
      <c r="X2158" s="75"/>
      <c r="Y2158" s="83"/>
      <c r="Z2158" s="83"/>
      <c r="AA2158" s="83"/>
      <c r="AB2158" s="92"/>
      <c r="AC2158" s="92"/>
      <c r="AD2158" s="92"/>
      <c r="AE2158" s="92"/>
      <c r="AF2158" s="92"/>
      <c r="AG2158" s="92"/>
      <c r="AH2158" s="92"/>
      <c r="AI2158" s="75"/>
      <c r="AJ2158" s="83"/>
      <c r="AK2158" s="83"/>
      <c r="AL2158" s="83"/>
      <c r="AM2158" s="92"/>
      <c r="AN2158" s="92"/>
      <c r="AO2158" s="92"/>
      <c r="AP2158" s="92"/>
      <c r="AQ2158" s="92"/>
      <c r="AR2158" s="92"/>
      <c r="AS2158" s="92"/>
      <c r="AT2158" s="92"/>
      <c r="AU2158" s="92"/>
      <c r="AV2158" s="75"/>
      <c r="AW2158" s="75"/>
      <c r="AX2158" s="83"/>
      <c r="AY2158" s="83"/>
      <c r="AZ2158" s="93"/>
      <c r="BA2158" s="94"/>
      <c r="BB2158" s="71"/>
      <c r="BC2158" s="95"/>
      <c r="BD2158" s="41">
        <v>4</v>
      </c>
      <c r="BE2158" s="52">
        <v>45</v>
      </c>
      <c r="BF2158" s="103">
        <v>4514</v>
      </c>
      <c r="BG2158" s="280" t="s">
        <v>52</v>
      </c>
    </row>
    <row r="2159" spans="1:59" s="63" customFormat="1" ht="12.75" x14ac:dyDescent="0.2">
      <c r="A2159" s="196">
        <v>4</v>
      </c>
      <c r="B2159" s="197" t="s">
        <v>422</v>
      </c>
      <c r="C2159" s="208">
        <v>45</v>
      </c>
      <c r="D2159" s="209" t="s">
        <v>794</v>
      </c>
      <c r="E2159" s="212">
        <v>4514</v>
      </c>
      <c r="F2159" s="213" t="s">
        <v>814</v>
      </c>
      <c r="G2159" s="231"/>
      <c r="H2159" s="65"/>
      <c r="I2159" s="222"/>
      <c r="J2159" s="66"/>
      <c r="K2159" s="66"/>
      <c r="L2159" s="66"/>
      <c r="M2159" s="64"/>
      <c r="N2159" s="304"/>
      <c r="O2159" s="305"/>
      <c r="P2159" s="127"/>
      <c r="Q2159" s="67"/>
      <c r="R2159" s="67"/>
      <c r="S2159" s="67"/>
      <c r="T2159" s="67"/>
      <c r="U2159" s="67"/>
      <c r="V2159" s="67"/>
      <c r="W2159" s="67"/>
      <c r="X2159" s="67"/>
      <c r="Y2159" s="68"/>
      <c r="Z2159" s="68"/>
      <c r="AA2159" s="68"/>
      <c r="AB2159" s="67"/>
      <c r="AC2159" s="67"/>
      <c r="AD2159" s="67"/>
      <c r="AE2159" s="67"/>
      <c r="AF2159" s="67"/>
      <c r="AG2159" s="67"/>
      <c r="AH2159" s="67"/>
      <c r="AI2159" s="67"/>
      <c r="AJ2159" s="68"/>
      <c r="AK2159" s="68"/>
      <c r="AL2159" s="68"/>
      <c r="AM2159" s="67"/>
      <c r="AN2159" s="67"/>
      <c r="AO2159" s="67"/>
      <c r="AP2159" s="67"/>
      <c r="AQ2159" s="67"/>
      <c r="AR2159" s="67"/>
      <c r="AS2159" s="67"/>
      <c r="AT2159" s="67"/>
      <c r="AU2159" s="67"/>
      <c r="AV2159" s="67"/>
      <c r="AW2159" s="67"/>
      <c r="AX2159" s="68"/>
      <c r="AY2159" s="68"/>
      <c r="AZ2159" s="69"/>
      <c r="BA2159" s="70"/>
      <c r="BB2159" s="71"/>
      <c r="BC2159" s="95"/>
      <c r="BD2159" s="41">
        <v>4</v>
      </c>
      <c r="BE2159" s="52">
        <v>45</v>
      </c>
      <c r="BF2159" s="103">
        <v>4514</v>
      </c>
      <c r="BG2159" s="275"/>
    </row>
    <row r="2160" spans="1:59" s="63" customFormat="1" ht="12.75" x14ac:dyDescent="0.2">
      <c r="A2160" s="196">
        <v>4</v>
      </c>
      <c r="B2160" s="197" t="s">
        <v>422</v>
      </c>
      <c r="C2160" s="208">
        <v>45</v>
      </c>
      <c r="D2160" s="209" t="s">
        <v>794</v>
      </c>
      <c r="E2160" s="212">
        <v>4514</v>
      </c>
      <c r="F2160" s="213" t="s">
        <v>814</v>
      </c>
      <c r="G2160" s="232"/>
      <c r="H2160" s="97"/>
      <c r="I2160" s="224"/>
      <c r="J2160" s="98"/>
      <c r="K2160" s="98"/>
      <c r="L2160" s="98"/>
      <c r="M2160" s="96"/>
      <c r="N2160" s="307"/>
      <c r="O2160" s="246"/>
      <c r="P2160" s="124"/>
      <c r="Q2160" s="99"/>
      <c r="R2160" s="99"/>
      <c r="S2160" s="99"/>
      <c r="T2160" s="99"/>
      <c r="U2160" s="99"/>
      <c r="V2160" s="99"/>
      <c r="W2160" s="99"/>
      <c r="X2160" s="99"/>
      <c r="Y2160" s="100"/>
      <c r="Z2160" s="100"/>
      <c r="AA2160" s="100"/>
      <c r="AB2160" s="99"/>
      <c r="AC2160" s="99"/>
      <c r="AD2160" s="99"/>
      <c r="AE2160" s="99"/>
      <c r="AF2160" s="99"/>
      <c r="AG2160" s="99"/>
      <c r="AH2160" s="99"/>
      <c r="AI2160" s="99"/>
      <c r="AJ2160" s="100"/>
      <c r="AK2160" s="100"/>
      <c r="AL2160" s="100"/>
      <c r="AM2160" s="99"/>
      <c r="AN2160" s="99"/>
      <c r="AO2160" s="99"/>
      <c r="AP2160" s="99"/>
      <c r="AQ2160" s="99"/>
      <c r="AR2160" s="99"/>
      <c r="AS2160" s="99"/>
      <c r="AT2160" s="99"/>
      <c r="AU2160" s="99"/>
      <c r="AV2160" s="99"/>
      <c r="AW2160" s="99"/>
      <c r="AX2160" s="100"/>
      <c r="AY2160" s="100"/>
      <c r="AZ2160" s="101"/>
      <c r="BA2160" s="102"/>
      <c r="BB2160" s="95"/>
      <c r="BC2160" s="95"/>
      <c r="BD2160" s="41">
        <v>4</v>
      </c>
      <c r="BE2160" s="52">
        <v>45</v>
      </c>
      <c r="BF2160" s="103">
        <v>4514</v>
      </c>
      <c r="BG2160" s="277"/>
    </row>
    <row r="2161" spans="1:59" x14ac:dyDescent="0.25">
      <c r="A2161" s="196">
        <v>4</v>
      </c>
      <c r="B2161" s="197" t="s">
        <v>422</v>
      </c>
      <c r="C2161" s="208">
        <v>45</v>
      </c>
      <c r="D2161" s="209" t="s">
        <v>794</v>
      </c>
      <c r="E2161" s="210">
        <v>4521</v>
      </c>
      <c r="F2161" s="211" t="s">
        <v>818</v>
      </c>
      <c r="G2161" s="235"/>
      <c r="H2161" s="145"/>
      <c r="I2161" s="221"/>
      <c r="J2161" s="57"/>
      <c r="K2161" s="57"/>
      <c r="L2161" s="57"/>
      <c r="M2161" s="144"/>
      <c r="N2161" s="324"/>
      <c r="O2161" s="325"/>
      <c r="P2161" s="146"/>
      <c r="Q2161" s="146"/>
      <c r="R2161" s="146"/>
      <c r="S2161" s="146"/>
      <c r="T2161" s="146"/>
      <c r="U2161" s="146"/>
      <c r="V2161" s="146"/>
      <c r="W2161" s="146"/>
      <c r="X2161" s="146"/>
      <c r="Y2161" s="59"/>
      <c r="Z2161" s="123"/>
      <c r="AA2161" s="123"/>
      <c r="AB2161" s="146"/>
      <c r="AC2161" s="146"/>
      <c r="AD2161" s="146"/>
      <c r="AE2161" s="146"/>
      <c r="AF2161" s="146"/>
      <c r="AG2161" s="146"/>
      <c r="AH2161" s="146"/>
      <c r="AI2161" s="146"/>
      <c r="AJ2161" s="59"/>
      <c r="AK2161" s="123"/>
      <c r="AL2161" s="123"/>
      <c r="AM2161" s="146"/>
      <c r="AN2161" s="146"/>
      <c r="AO2161" s="146"/>
      <c r="AP2161" s="146"/>
      <c r="AQ2161" s="146"/>
      <c r="AR2161" s="146"/>
      <c r="AS2161" s="146"/>
      <c r="AT2161" s="146"/>
      <c r="AU2161" s="146"/>
      <c r="AV2161" s="146"/>
      <c r="AW2161" s="58"/>
      <c r="AX2161" s="123"/>
      <c r="AY2161" s="59"/>
      <c r="AZ2161" s="147"/>
      <c r="BA2161" s="148"/>
      <c r="BB2161" s="143"/>
      <c r="BC2161" s="143"/>
      <c r="BD2161" s="41">
        <v>4</v>
      </c>
      <c r="BE2161" s="52">
        <v>45</v>
      </c>
      <c r="BF2161" s="62">
        <v>4521</v>
      </c>
      <c r="BG2161" s="284"/>
    </row>
    <row r="2162" spans="1:59" s="63" customFormat="1" ht="12.75" x14ac:dyDescent="0.2">
      <c r="A2162" s="196">
        <v>4</v>
      </c>
      <c r="B2162" s="197" t="s">
        <v>422</v>
      </c>
      <c r="C2162" s="208">
        <v>45</v>
      </c>
      <c r="D2162" s="209" t="s">
        <v>794</v>
      </c>
      <c r="E2162" s="210">
        <v>4521</v>
      </c>
      <c r="F2162" s="211" t="s">
        <v>818</v>
      </c>
      <c r="G2162" s="230"/>
      <c r="H2162" s="56"/>
      <c r="I2162" s="221"/>
      <c r="J2162" s="57"/>
      <c r="K2162" s="57"/>
      <c r="L2162" s="57"/>
      <c r="M2162" s="55"/>
      <c r="N2162" s="303"/>
      <c r="O2162" s="245"/>
      <c r="P2162" s="122"/>
      <c r="Q2162" s="58"/>
      <c r="R2162" s="58"/>
      <c r="S2162" s="58"/>
      <c r="T2162" s="58"/>
      <c r="U2162" s="58"/>
      <c r="V2162" s="58"/>
      <c r="W2162" s="58"/>
      <c r="X2162" s="58"/>
      <c r="Y2162" s="59"/>
      <c r="Z2162" s="59"/>
      <c r="AA2162" s="59"/>
      <c r="AB2162" s="58"/>
      <c r="AC2162" s="58"/>
      <c r="AD2162" s="58"/>
      <c r="AE2162" s="58"/>
      <c r="AF2162" s="58"/>
      <c r="AG2162" s="58"/>
      <c r="AH2162" s="58"/>
      <c r="AI2162" s="58"/>
      <c r="AJ2162" s="59"/>
      <c r="AK2162" s="59"/>
      <c r="AL2162" s="59"/>
      <c r="AM2162" s="58"/>
      <c r="AN2162" s="58"/>
      <c r="AO2162" s="58"/>
      <c r="AP2162" s="58"/>
      <c r="AQ2162" s="58"/>
      <c r="AR2162" s="58"/>
      <c r="AS2162" s="58"/>
      <c r="AT2162" s="58"/>
      <c r="AU2162" s="58"/>
      <c r="AV2162" s="58"/>
      <c r="AW2162" s="58"/>
      <c r="AX2162" s="59"/>
      <c r="AY2162" s="59"/>
      <c r="AZ2162" s="60"/>
      <c r="BA2162" s="61"/>
      <c r="BB2162" s="54"/>
      <c r="BC2162" s="54"/>
      <c r="BD2162" s="41">
        <v>4</v>
      </c>
      <c r="BE2162" s="52">
        <v>45</v>
      </c>
      <c r="BF2162" s="62">
        <v>4521</v>
      </c>
      <c r="BG2162" s="274"/>
    </row>
    <row r="2163" spans="1:59" s="63" customFormat="1" ht="12.75" x14ac:dyDescent="0.2">
      <c r="A2163" s="196">
        <v>4</v>
      </c>
      <c r="B2163" s="197" t="s">
        <v>422</v>
      </c>
      <c r="C2163" s="208">
        <v>45</v>
      </c>
      <c r="D2163" s="209" t="s">
        <v>794</v>
      </c>
      <c r="E2163" s="210">
        <v>4521</v>
      </c>
      <c r="F2163" s="211" t="s">
        <v>818</v>
      </c>
      <c r="G2163" s="231"/>
      <c r="H2163" s="65"/>
      <c r="I2163" s="222"/>
      <c r="J2163" s="66"/>
      <c r="K2163" s="66"/>
      <c r="L2163" s="66"/>
      <c r="M2163" s="64"/>
      <c r="N2163" s="308"/>
      <c r="O2163" s="309"/>
      <c r="P2163" s="127"/>
      <c r="Q2163" s="67"/>
      <c r="R2163" s="67"/>
      <c r="S2163" s="67"/>
      <c r="T2163" s="67"/>
      <c r="U2163" s="67"/>
      <c r="V2163" s="67"/>
      <c r="W2163" s="67"/>
      <c r="X2163" s="67"/>
      <c r="Y2163" s="68"/>
      <c r="Z2163" s="68"/>
      <c r="AA2163" s="68"/>
      <c r="AB2163" s="67"/>
      <c r="AC2163" s="67"/>
      <c r="AD2163" s="67"/>
      <c r="AE2163" s="67"/>
      <c r="AF2163" s="67"/>
      <c r="AG2163" s="67"/>
      <c r="AH2163" s="67"/>
      <c r="AI2163" s="67"/>
      <c r="AJ2163" s="68"/>
      <c r="AK2163" s="68"/>
      <c r="AL2163" s="68"/>
      <c r="AM2163" s="67"/>
      <c r="AN2163" s="67"/>
      <c r="AO2163" s="67"/>
      <c r="AP2163" s="67"/>
      <c r="AQ2163" s="67"/>
      <c r="AR2163" s="67"/>
      <c r="AS2163" s="67"/>
      <c r="AT2163" s="67"/>
      <c r="AU2163" s="67"/>
      <c r="AV2163" s="67"/>
      <c r="AW2163" s="67"/>
      <c r="AX2163" s="68"/>
      <c r="AY2163" s="68"/>
      <c r="AZ2163" s="69"/>
      <c r="BA2163" s="70"/>
      <c r="BB2163" s="71"/>
      <c r="BC2163" s="54"/>
      <c r="BD2163" s="41">
        <v>4</v>
      </c>
      <c r="BE2163" s="52">
        <v>45</v>
      </c>
      <c r="BF2163" s="62">
        <v>4521</v>
      </c>
      <c r="BG2163" s="275"/>
    </row>
    <row r="2164" spans="1:59" s="63" customFormat="1" ht="12.75" x14ac:dyDescent="0.2">
      <c r="A2164" s="196">
        <v>4</v>
      </c>
      <c r="B2164" s="197" t="s">
        <v>422</v>
      </c>
      <c r="C2164" s="208">
        <v>45</v>
      </c>
      <c r="D2164" s="209" t="s">
        <v>794</v>
      </c>
      <c r="E2164" s="210">
        <v>4521</v>
      </c>
      <c r="F2164" s="211" t="s">
        <v>818</v>
      </c>
      <c r="G2164" s="231"/>
      <c r="H2164" s="72" t="s">
        <v>47</v>
      </c>
      <c r="I2164" s="223"/>
      <c r="J2164" s="73"/>
      <c r="K2164" s="73"/>
      <c r="L2164" s="73"/>
      <c r="M2164" s="74"/>
      <c r="N2164" s="247"/>
      <c r="O2164" s="306"/>
      <c r="P2164" s="105"/>
      <c r="Q2164" s="75"/>
      <c r="R2164" s="75"/>
      <c r="S2164" s="75"/>
      <c r="T2164" s="75"/>
      <c r="U2164" s="75"/>
      <c r="V2164" s="75"/>
      <c r="W2164" s="75"/>
      <c r="X2164" s="75"/>
      <c r="Y2164" s="76">
        <f>IF(ISNUMBER(VLOOKUP(Y2166,P$7:W$7,MATCH(Y2166,P$7:W$7))),VLOOKUP(Y2166,P$7:W$7,MATCH(Y2166,P$7:W$7)),IF(N2168=0,"No Data",IF(Y2166&gt;0,"&lt;100",0)))</f>
        <v>1000</v>
      </c>
      <c r="Z2164" s="77">
        <f>IF(ISNUMBER(VLOOKUP(Z2168,P$7:W$7,MATCH(Z2168,P$7:W$7))),VLOOKUP(Z2168,P$7:W$7,MATCH(Z2168,P$7:W$7)),IF(N2168=0,"No Data",IF(Z2168&gt;0,"&lt;100",0)))</f>
        <v>1000</v>
      </c>
      <c r="AA2164" s="106">
        <f>IF(ISNUMBER(Z2164),Z2164,0)</f>
        <v>1000</v>
      </c>
      <c r="AB2164" s="75"/>
      <c r="AC2164" s="75"/>
      <c r="AD2164" s="75"/>
      <c r="AE2164" s="75"/>
      <c r="AF2164" s="75"/>
      <c r="AG2164" s="75"/>
      <c r="AH2164" s="75"/>
      <c r="AI2164" s="75"/>
      <c r="AJ2164" s="76">
        <f>IF(ISNUMBER(VLOOKUP(AJ2166,AB$7:AH$7,MATCH(AJ2166,AB$7:AH$7))),VLOOKUP(AJ2166,AB$7:AH$7,MATCH(AJ2166,AB$7:AH$7)),IF(N2168=0,"No Data",IF(AJ2166&gt;0,"&lt;50",0)))</f>
        <v>0</v>
      </c>
      <c r="AK2164" s="77">
        <f>IF(ISNUMBER(VLOOKUP(AK2168,AB$7:AH$7,MATCH(AK2168,AB$7:AH$7))),VLOOKUP(AK2168,AB$7:AH$7,MATCH(AK2168,AB$7:AH$7)),IF(N2168=0,"No Data",IF(AK2168&gt;0,"&lt;50",0)))</f>
        <v>0</v>
      </c>
      <c r="AL2164" s="106">
        <f>IF(ISNUMBER(AK2164),AK2164,0)</f>
        <v>0</v>
      </c>
      <c r="AM2164" s="75"/>
      <c r="AN2164" s="75"/>
      <c r="AO2164" s="75"/>
      <c r="AP2164" s="75"/>
      <c r="AQ2164" s="75"/>
      <c r="AR2164" s="75"/>
      <c r="AS2164" s="75"/>
      <c r="AT2164" s="75"/>
      <c r="AU2164" s="75"/>
      <c r="AV2164" s="75"/>
      <c r="AW2164" s="76">
        <f>IF(ISNUMBER(VLOOKUP(AW2166,AM$7:AU$7,MATCH(AW2166,AM$7:AU$7))),VLOOKUP(AW2166,AM$7:AU$7,MATCH(AW2166,AM$7:AU$7)),IF(N2168=0,"No Data",IF(AW2166&gt;0,"&lt;10",0)))</f>
        <v>1000</v>
      </c>
      <c r="AX2164" s="77">
        <f>IF(ISNUMBER(VLOOKUP(AX2168,AM$7:AU$7,MATCH(AX2168,AM$7:AU$7))),VLOOKUP(AX2168,AM$7:AU$7,MATCH(AX2168,AM$7:AU$7)),IF(N2168=0,"No Data",IF(AX2168&gt;0,"&lt;10",0)))</f>
        <v>1000</v>
      </c>
      <c r="AY2164" s="106">
        <f>IF(ISNUMBER(AX2164),AX2164,0)</f>
        <v>1000</v>
      </c>
      <c r="AZ2164" s="79"/>
      <c r="BA2164" s="80"/>
      <c r="BB2164" s="71"/>
      <c r="BC2164" s="54"/>
      <c r="BD2164" s="41">
        <v>4</v>
      </c>
      <c r="BE2164" s="52">
        <v>45</v>
      </c>
      <c r="BF2164" s="62">
        <v>4521</v>
      </c>
      <c r="BG2164" s="276" t="s">
        <v>47</v>
      </c>
    </row>
    <row r="2165" spans="1:59" s="63" customFormat="1" ht="12.75" x14ac:dyDescent="0.2">
      <c r="A2165" s="196">
        <v>4</v>
      </c>
      <c r="B2165" s="197" t="s">
        <v>422</v>
      </c>
      <c r="C2165" s="208">
        <v>45</v>
      </c>
      <c r="D2165" s="209" t="s">
        <v>794</v>
      </c>
      <c r="E2165" s="210">
        <v>4521</v>
      </c>
      <c r="F2165" s="211" t="s">
        <v>818</v>
      </c>
      <c r="G2165" s="231"/>
      <c r="H2165" s="81" t="s">
        <v>48</v>
      </c>
      <c r="I2165" s="223"/>
      <c r="J2165" s="73"/>
      <c r="K2165" s="73"/>
      <c r="L2165" s="73"/>
      <c r="M2165" s="74"/>
      <c r="N2165" s="247"/>
      <c r="O2165" s="306"/>
      <c r="P2165" s="105"/>
      <c r="Q2165" s="75"/>
      <c r="R2165" s="75"/>
      <c r="S2165" s="75"/>
      <c r="T2165" s="75"/>
      <c r="U2165" s="75"/>
      <c r="V2165" s="75"/>
      <c r="W2165" s="75"/>
      <c r="X2165" s="75"/>
      <c r="Y2165" s="82">
        <f>MIN(X2169:X2192)</f>
        <v>0</v>
      </c>
      <c r="Z2165" s="83"/>
      <c r="AA2165" s="83"/>
      <c r="AB2165" s="75"/>
      <c r="AC2165" s="75"/>
      <c r="AD2165" s="75"/>
      <c r="AE2165" s="75"/>
      <c r="AF2165" s="75"/>
      <c r="AG2165" s="75"/>
      <c r="AH2165" s="75"/>
      <c r="AI2165" s="75"/>
      <c r="AJ2165" s="82">
        <f>MIN(AI2169:AI2192)</f>
        <v>0</v>
      </c>
      <c r="AK2165" s="83"/>
      <c r="AL2165" s="83"/>
      <c r="AM2165" s="75"/>
      <c r="AN2165" s="75"/>
      <c r="AO2165" s="75"/>
      <c r="AP2165" s="75"/>
      <c r="AQ2165" s="75"/>
      <c r="AR2165" s="75"/>
      <c r="AS2165" s="75"/>
      <c r="AT2165" s="75"/>
      <c r="AU2165" s="75"/>
      <c r="AV2165" s="75"/>
      <c r="AW2165" s="82">
        <f>MIN(AV2169:AV2192)</f>
        <v>25</v>
      </c>
      <c r="AX2165" s="83"/>
      <c r="AY2165" s="83"/>
      <c r="AZ2165" s="79"/>
      <c r="BA2165" s="80"/>
      <c r="BB2165" s="71"/>
      <c r="BC2165" s="54"/>
      <c r="BD2165" s="41">
        <v>4</v>
      </c>
      <c r="BE2165" s="52">
        <v>45</v>
      </c>
      <c r="BF2165" s="62">
        <v>4521</v>
      </c>
      <c r="BG2165" s="278" t="s">
        <v>48</v>
      </c>
    </row>
    <row r="2166" spans="1:59" s="63" customFormat="1" ht="12.75" x14ac:dyDescent="0.2">
      <c r="A2166" s="196">
        <v>4</v>
      </c>
      <c r="B2166" s="197" t="s">
        <v>422</v>
      </c>
      <c r="C2166" s="208">
        <v>45</v>
      </c>
      <c r="D2166" s="209" t="s">
        <v>794</v>
      </c>
      <c r="E2166" s="210">
        <v>4521</v>
      </c>
      <c r="F2166" s="211" t="s">
        <v>818</v>
      </c>
      <c r="G2166" s="231"/>
      <c r="H2166" s="81" t="s">
        <v>49</v>
      </c>
      <c r="I2166" s="223"/>
      <c r="J2166" s="73"/>
      <c r="K2166" s="73"/>
      <c r="L2166" s="73"/>
      <c r="M2166" s="74"/>
      <c r="N2166" s="247"/>
      <c r="O2166" s="306"/>
      <c r="P2166" s="105"/>
      <c r="Q2166" s="75"/>
      <c r="R2166" s="75"/>
      <c r="S2166" s="75"/>
      <c r="T2166" s="75"/>
      <c r="U2166" s="75"/>
      <c r="V2166" s="75"/>
      <c r="W2166" s="75"/>
      <c r="X2166" s="75"/>
      <c r="Y2166" s="84">
        <f>IF(ISNUMBER(AVERAGE(X2169:X2192)),AVERAGE(X2169:X2192),0)</f>
        <v>1108.3333333333333</v>
      </c>
      <c r="Z2166" s="83"/>
      <c r="AA2166" s="83"/>
      <c r="AB2166" s="75"/>
      <c r="AC2166" s="75"/>
      <c r="AD2166" s="75"/>
      <c r="AE2166" s="75"/>
      <c r="AF2166" s="75"/>
      <c r="AG2166" s="75"/>
      <c r="AH2166" s="75"/>
      <c r="AI2166" s="75"/>
      <c r="AJ2166" s="84">
        <f>IF(ISNUMBER(AVERAGE(AI2169:AI2192)),AVERAGE(AI2169:AI2192),0)</f>
        <v>0</v>
      </c>
      <c r="AK2166" s="83"/>
      <c r="AL2166" s="83"/>
      <c r="AM2166" s="75"/>
      <c r="AN2166" s="75"/>
      <c r="AO2166" s="75"/>
      <c r="AP2166" s="75"/>
      <c r="AQ2166" s="75"/>
      <c r="AR2166" s="75"/>
      <c r="AS2166" s="75"/>
      <c r="AT2166" s="75"/>
      <c r="AU2166" s="75"/>
      <c r="AV2166" s="75"/>
      <c r="AW2166" s="84">
        <f>IF(ISNUMBER(AVERAGE(AV2169:AV2192)),AVERAGE(AV2169:AV2192),0)</f>
        <v>1429.1666666666667</v>
      </c>
      <c r="AX2166" s="83"/>
      <c r="AY2166" s="83"/>
      <c r="AZ2166" s="79"/>
      <c r="BA2166" s="80"/>
      <c r="BB2166" s="71"/>
      <c r="BC2166" s="54"/>
      <c r="BD2166" s="41">
        <v>4</v>
      </c>
      <c r="BE2166" s="52">
        <v>45</v>
      </c>
      <c r="BF2166" s="62">
        <v>4521</v>
      </c>
      <c r="BG2166" s="278" t="s">
        <v>49</v>
      </c>
    </row>
    <row r="2167" spans="1:59" s="63" customFormat="1" ht="12.75" x14ac:dyDescent="0.2">
      <c r="A2167" s="196">
        <v>4</v>
      </c>
      <c r="B2167" s="197" t="s">
        <v>422</v>
      </c>
      <c r="C2167" s="208">
        <v>45</v>
      </c>
      <c r="D2167" s="209" t="s">
        <v>794</v>
      </c>
      <c r="E2167" s="210">
        <v>4521</v>
      </c>
      <c r="F2167" s="211" t="s">
        <v>818</v>
      </c>
      <c r="G2167" s="231"/>
      <c r="H2167" s="81" t="s">
        <v>50</v>
      </c>
      <c r="I2167" s="223"/>
      <c r="J2167" s="73"/>
      <c r="K2167" s="73"/>
      <c r="L2167" s="73"/>
      <c r="M2167" s="74"/>
      <c r="N2167" s="247"/>
      <c r="O2167" s="306"/>
      <c r="P2167" s="105"/>
      <c r="Q2167" s="75"/>
      <c r="R2167" s="75"/>
      <c r="S2167" s="75"/>
      <c r="T2167" s="75"/>
      <c r="U2167" s="75"/>
      <c r="V2167" s="75"/>
      <c r="W2167" s="75"/>
      <c r="X2167" s="75"/>
      <c r="Y2167" s="84">
        <f>MAX(X2169:X2192)</f>
        <v>25000</v>
      </c>
      <c r="Z2167" s="83"/>
      <c r="AA2167" s="83"/>
      <c r="AB2167" s="75"/>
      <c r="AC2167" s="75"/>
      <c r="AD2167" s="75"/>
      <c r="AE2167" s="75"/>
      <c r="AF2167" s="75"/>
      <c r="AG2167" s="75"/>
      <c r="AH2167" s="75"/>
      <c r="AI2167" s="75"/>
      <c r="AJ2167" s="84">
        <f>MAX(AI2169:AI2192)</f>
        <v>0</v>
      </c>
      <c r="AK2167" s="83"/>
      <c r="AL2167" s="83"/>
      <c r="AM2167" s="75"/>
      <c r="AN2167" s="75"/>
      <c r="AO2167" s="75"/>
      <c r="AP2167" s="75"/>
      <c r="AQ2167" s="75"/>
      <c r="AR2167" s="75"/>
      <c r="AS2167" s="75"/>
      <c r="AT2167" s="75"/>
      <c r="AU2167" s="75"/>
      <c r="AV2167" s="75"/>
      <c r="AW2167" s="84">
        <f>MAX(AV2169:AV2192)</f>
        <v>2500</v>
      </c>
      <c r="AX2167" s="83"/>
      <c r="AY2167" s="83"/>
      <c r="AZ2167" s="79"/>
      <c r="BA2167" s="80"/>
      <c r="BB2167" s="71"/>
      <c r="BC2167" s="54"/>
      <c r="BD2167" s="41">
        <v>4</v>
      </c>
      <c r="BE2167" s="52">
        <v>45</v>
      </c>
      <c r="BF2167" s="62">
        <v>4521</v>
      </c>
      <c r="BG2167" s="278" t="s">
        <v>50</v>
      </c>
    </row>
    <row r="2168" spans="1:59" s="63" customFormat="1" ht="12.75" x14ac:dyDescent="0.2">
      <c r="A2168" s="196">
        <v>4</v>
      </c>
      <c r="B2168" s="197" t="s">
        <v>422</v>
      </c>
      <c r="C2168" s="208">
        <v>45</v>
      </c>
      <c r="D2168" s="209" t="s">
        <v>794</v>
      </c>
      <c r="E2168" s="210">
        <v>4521</v>
      </c>
      <c r="F2168" s="211" t="s">
        <v>818</v>
      </c>
      <c r="G2168" s="231"/>
      <c r="H2168" s="85" t="s">
        <v>51</v>
      </c>
      <c r="I2168" s="223"/>
      <c r="J2168" s="73"/>
      <c r="K2168" s="73"/>
      <c r="L2168" s="73"/>
      <c r="M2168" s="74"/>
      <c r="N2168" s="248">
        <f>SUM(N2169:N2192)</f>
        <v>24</v>
      </c>
      <c r="O2168" s="293">
        <f>SUM(O2169:O2192)</f>
        <v>0.99999999999999956</v>
      </c>
      <c r="P2168" s="292"/>
      <c r="Q2168" s="87"/>
      <c r="R2168" s="87"/>
      <c r="S2168" s="87"/>
      <c r="T2168" s="87"/>
      <c r="U2168" s="87"/>
      <c r="V2168" s="87"/>
      <c r="W2168" s="87"/>
      <c r="X2168" s="87"/>
      <c r="Y2168" s="88"/>
      <c r="Z2168" s="107">
        <f>SUM(Z2169:Z2192)</f>
        <v>1108.3333333333335</v>
      </c>
      <c r="AA2168" s="88"/>
      <c r="AB2168" s="87"/>
      <c r="AC2168" s="87"/>
      <c r="AD2168" s="87"/>
      <c r="AE2168" s="87"/>
      <c r="AF2168" s="87"/>
      <c r="AG2168" s="87"/>
      <c r="AH2168" s="87"/>
      <c r="AI2168" s="87"/>
      <c r="AJ2168" s="88"/>
      <c r="AK2168" s="107">
        <f>SUM(AK2169:AK2192)</f>
        <v>0</v>
      </c>
      <c r="AL2168" s="88"/>
      <c r="AM2168" s="87"/>
      <c r="AN2168" s="87"/>
      <c r="AO2168" s="87"/>
      <c r="AP2168" s="87"/>
      <c r="AQ2168" s="87"/>
      <c r="AR2168" s="87"/>
      <c r="AS2168" s="87"/>
      <c r="AT2168" s="87"/>
      <c r="AU2168" s="87"/>
      <c r="AV2168" s="87"/>
      <c r="AW2168" s="112"/>
      <c r="AX2168" s="107">
        <f>SUM(AX2169:AX2192)</f>
        <v>1429.1666666666672</v>
      </c>
      <c r="AY2168" s="88"/>
      <c r="AZ2168" s="79"/>
      <c r="BA2168" s="80"/>
      <c r="BB2168" s="71"/>
      <c r="BC2168" s="54"/>
      <c r="BD2168" s="41">
        <v>4</v>
      </c>
      <c r="BE2168" s="52">
        <v>45</v>
      </c>
      <c r="BF2168" s="62">
        <v>4521</v>
      </c>
      <c r="BG2168" s="279" t="s">
        <v>51</v>
      </c>
    </row>
    <row r="2169" spans="1:59" s="63" customFormat="1" ht="12.75" x14ac:dyDescent="0.2">
      <c r="A2169" s="196">
        <v>4</v>
      </c>
      <c r="B2169" s="197" t="s">
        <v>422</v>
      </c>
      <c r="C2169" s="208">
        <v>45</v>
      </c>
      <c r="D2169" s="209" t="s">
        <v>794</v>
      </c>
      <c r="E2169" s="210">
        <v>4521</v>
      </c>
      <c r="F2169" s="211" t="s">
        <v>818</v>
      </c>
      <c r="G2169" s="231"/>
      <c r="H2169" s="89" t="s">
        <v>52</v>
      </c>
      <c r="I2169" s="90" t="s">
        <v>819</v>
      </c>
      <c r="J2169" s="90"/>
      <c r="K2169" s="90" t="s">
        <v>64</v>
      </c>
      <c r="L2169" s="90" t="s">
        <v>528</v>
      </c>
      <c r="M2169" s="91"/>
      <c r="N2169" s="312">
        <v>1</v>
      </c>
      <c r="O2169" s="313">
        <f>N2169/N$2168</f>
        <v>4.1666666666666664E-2</v>
      </c>
      <c r="P2169" s="104"/>
      <c r="Q2169" s="92"/>
      <c r="R2169" s="92"/>
      <c r="S2169" s="92"/>
      <c r="T2169" s="92"/>
      <c r="U2169" s="92"/>
      <c r="V2169" s="92"/>
      <c r="W2169" s="92"/>
      <c r="X2169" s="109">
        <f t="shared" ref="X2169:X2192" si="295">P2169*P$7+Q2169*Q$7+R2169*R$7+S2169*S$7+T2169*T$7+U2169*U$7+V2169*V$7+W2169*W$7</f>
        <v>0</v>
      </c>
      <c r="Y2169" s="83"/>
      <c r="Z2169" s="110">
        <f t="shared" ref="Z2169:Z2192" si="296">X2169*$O2169</f>
        <v>0</v>
      </c>
      <c r="AA2169" s="111"/>
      <c r="AB2169" s="92"/>
      <c r="AC2169" s="92"/>
      <c r="AD2169" s="92"/>
      <c r="AE2169" s="92"/>
      <c r="AF2169" s="92"/>
      <c r="AG2169" s="92"/>
      <c r="AH2169" s="92"/>
      <c r="AI2169" s="109">
        <f t="shared" ref="AI2169:AI2192" si="297">AB2169*AB$7+AC2169*AC$7+AD2169*AD$7+AE2169*AE$7+AF2169*AF$7+AG2169*AG$7+AH2169*AH$7</f>
        <v>0</v>
      </c>
      <c r="AJ2169" s="83"/>
      <c r="AK2169" s="110">
        <f t="shared" ref="AK2169:AK2192" si="298">AI2169*$O2169</f>
        <v>0</v>
      </c>
      <c r="AL2169" s="111"/>
      <c r="AM2169" s="92"/>
      <c r="AN2169" s="92"/>
      <c r="AO2169" s="92"/>
      <c r="AP2169" s="92">
        <v>1</v>
      </c>
      <c r="AQ2169" s="92"/>
      <c r="AR2169" s="92"/>
      <c r="AS2169" s="92"/>
      <c r="AT2169" s="92"/>
      <c r="AU2169" s="92"/>
      <c r="AV2169" s="109">
        <f t="shared" ref="AV2169:AV2192" si="299">AM2169*AM$7+AN2169*AN$7+AO2169*AO$7+AP2169*AP$7+AQ2169*AQ$7+AR2169*AR$7+AS2169*AS$7+AT2169*AT$7+AU2169*AU$7</f>
        <v>100</v>
      </c>
      <c r="AW2169" s="75"/>
      <c r="AX2169" s="110">
        <f t="shared" ref="AX2169:AX2192" si="300">AV2169*$O2169</f>
        <v>4.1666666666666661</v>
      </c>
      <c r="AY2169" s="111"/>
      <c r="AZ2169" s="93"/>
      <c r="BA2169" s="94" t="s">
        <v>105</v>
      </c>
      <c r="BB2169" s="71"/>
      <c r="BC2169" s="54"/>
      <c r="BD2169" s="41">
        <v>4</v>
      </c>
      <c r="BE2169" s="52">
        <v>45</v>
      </c>
      <c r="BF2169" s="62">
        <v>4521</v>
      </c>
      <c r="BG2169" s="280" t="s">
        <v>52</v>
      </c>
    </row>
    <row r="2170" spans="1:59" s="63" customFormat="1" ht="12.75" x14ac:dyDescent="0.2">
      <c r="A2170" s="196">
        <v>4</v>
      </c>
      <c r="B2170" s="197" t="s">
        <v>422</v>
      </c>
      <c r="C2170" s="208">
        <v>45</v>
      </c>
      <c r="D2170" s="209" t="s">
        <v>794</v>
      </c>
      <c r="E2170" s="210">
        <v>4521</v>
      </c>
      <c r="F2170" s="211" t="s">
        <v>818</v>
      </c>
      <c r="G2170" s="231"/>
      <c r="H2170" s="89"/>
      <c r="I2170" s="90" t="s">
        <v>820</v>
      </c>
      <c r="J2170" s="90"/>
      <c r="K2170" s="90" t="s">
        <v>64</v>
      </c>
      <c r="L2170" s="90" t="s">
        <v>188</v>
      </c>
      <c r="M2170" s="91"/>
      <c r="N2170" s="312">
        <v>1</v>
      </c>
      <c r="O2170" s="313">
        <f t="shared" ref="O2170:O2192" si="301">N2170/N$2168</f>
        <v>4.1666666666666664E-2</v>
      </c>
      <c r="P2170" s="104">
        <v>1</v>
      </c>
      <c r="Q2170" s="92"/>
      <c r="R2170" s="92"/>
      <c r="S2170" s="92"/>
      <c r="T2170" s="92"/>
      <c r="U2170" s="92"/>
      <c r="V2170" s="92"/>
      <c r="W2170" s="92"/>
      <c r="X2170" s="109">
        <f t="shared" si="295"/>
        <v>100</v>
      </c>
      <c r="Y2170" s="83"/>
      <c r="Z2170" s="110">
        <f t="shared" si="296"/>
        <v>4.1666666666666661</v>
      </c>
      <c r="AA2170" s="111"/>
      <c r="AB2170" s="92"/>
      <c r="AC2170" s="92"/>
      <c r="AD2170" s="92"/>
      <c r="AE2170" s="92"/>
      <c r="AF2170" s="92"/>
      <c r="AG2170" s="92"/>
      <c r="AH2170" s="92"/>
      <c r="AI2170" s="109">
        <f t="shared" si="297"/>
        <v>0</v>
      </c>
      <c r="AJ2170" s="83"/>
      <c r="AK2170" s="110">
        <f t="shared" si="298"/>
        <v>0</v>
      </c>
      <c r="AL2170" s="111"/>
      <c r="AM2170" s="92"/>
      <c r="AN2170" s="92"/>
      <c r="AO2170" s="92"/>
      <c r="AP2170" s="92"/>
      <c r="AQ2170" s="92"/>
      <c r="AR2170" s="92"/>
      <c r="AS2170" s="92"/>
      <c r="AT2170" s="92">
        <v>1</v>
      </c>
      <c r="AU2170" s="92"/>
      <c r="AV2170" s="109">
        <f t="shared" si="299"/>
        <v>2500</v>
      </c>
      <c r="AW2170" s="75"/>
      <c r="AX2170" s="110">
        <f t="shared" si="300"/>
        <v>104.16666666666666</v>
      </c>
      <c r="AY2170" s="111"/>
      <c r="AZ2170" s="93"/>
      <c r="BA2170" s="94" t="s">
        <v>554</v>
      </c>
      <c r="BB2170" s="71"/>
      <c r="BC2170" s="54"/>
      <c r="BD2170" s="41">
        <v>4</v>
      </c>
      <c r="BE2170" s="52">
        <v>45</v>
      </c>
      <c r="BF2170" s="62">
        <v>4521</v>
      </c>
      <c r="BG2170" s="280" t="s">
        <v>52</v>
      </c>
    </row>
    <row r="2171" spans="1:59" s="63" customFormat="1" ht="12.75" x14ac:dyDescent="0.2">
      <c r="A2171" s="196">
        <v>4</v>
      </c>
      <c r="B2171" s="197" t="s">
        <v>422</v>
      </c>
      <c r="C2171" s="208">
        <v>45</v>
      </c>
      <c r="D2171" s="209" t="s">
        <v>794</v>
      </c>
      <c r="E2171" s="210">
        <v>4521</v>
      </c>
      <c r="F2171" s="211" t="s">
        <v>818</v>
      </c>
      <c r="G2171" s="231"/>
      <c r="H2171" s="89"/>
      <c r="I2171" s="90" t="s">
        <v>821</v>
      </c>
      <c r="J2171" s="90"/>
      <c r="K2171" s="90" t="s">
        <v>64</v>
      </c>
      <c r="L2171" s="90" t="s">
        <v>119</v>
      </c>
      <c r="M2171" s="91"/>
      <c r="N2171" s="312">
        <v>1</v>
      </c>
      <c r="O2171" s="313">
        <f t="shared" si="301"/>
        <v>4.1666666666666664E-2</v>
      </c>
      <c r="P2171" s="104">
        <v>1</v>
      </c>
      <c r="Q2171" s="92"/>
      <c r="R2171" s="92"/>
      <c r="S2171" s="92"/>
      <c r="T2171" s="92"/>
      <c r="U2171" s="92"/>
      <c r="V2171" s="92"/>
      <c r="W2171" s="92"/>
      <c r="X2171" s="109">
        <f t="shared" si="295"/>
        <v>100</v>
      </c>
      <c r="Y2171" s="83"/>
      <c r="Z2171" s="110">
        <f t="shared" si="296"/>
        <v>4.1666666666666661</v>
      </c>
      <c r="AA2171" s="111"/>
      <c r="AB2171" s="92"/>
      <c r="AC2171" s="92"/>
      <c r="AD2171" s="92"/>
      <c r="AE2171" s="92"/>
      <c r="AF2171" s="92"/>
      <c r="AG2171" s="92"/>
      <c r="AH2171" s="92"/>
      <c r="AI2171" s="109">
        <f t="shared" si="297"/>
        <v>0</v>
      </c>
      <c r="AJ2171" s="83"/>
      <c r="AK2171" s="110">
        <f t="shared" si="298"/>
        <v>0</v>
      </c>
      <c r="AL2171" s="111"/>
      <c r="AM2171" s="92"/>
      <c r="AN2171" s="92"/>
      <c r="AO2171" s="92"/>
      <c r="AP2171" s="92"/>
      <c r="AQ2171" s="92"/>
      <c r="AR2171" s="92"/>
      <c r="AS2171" s="92"/>
      <c r="AT2171" s="92">
        <v>1</v>
      </c>
      <c r="AU2171" s="92"/>
      <c r="AV2171" s="109">
        <f t="shared" si="299"/>
        <v>2500</v>
      </c>
      <c r="AW2171" s="75"/>
      <c r="AX2171" s="110">
        <f t="shared" si="300"/>
        <v>104.16666666666666</v>
      </c>
      <c r="AY2171" s="111"/>
      <c r="AZ2171" s="93"/>
      <c r="BA2171" s="94" t="s">
        <v>554</v>
      </c>
      <c r="BB2171" s="71"/>
      <c r="BC2171" s="54"/>
      <c r="BD2171" s="41">
        <v>4</v>
      </c>
      <c r="BE2171" s="52">
        <v>45</v>
      </c>
      <c r="BF2171" s="62">
        <v>4521</v>
      </c>
      <c r="BG2171" s="280" t="s">
        <v>52</v>
      </c>
    </row>
    <row r="2172" spans="1:59" s="63" customFormat="1" ht="12.75" x14ac:dyDescent="0.2">
      <c r="A2172" s="196">
        <v>4</v>
      </c>
      <c r="B2172" s="197" t="s">
        <v>422</v>
      </c>
      <c r="C2172" s="208">
        <v>45</v>
      </c>
      <c r="D2172" s="209" t="s">
        <v>794</v>
      </c>
      <c r="E2172" s="210">
        <v>4521</v>
      </c>
      <c r="F2172" s="211" t="s">
        <v>818</v>
      </c>
      <c r="G2172" s="231"/>
      <c r="H2172" s="89"/>
      <c r="I2172" s="90" t="s">
        <v>318</v>
      </c>
      <c r="J2172" s="90"/>
      <c r="K2172" s="90" t="s">
        <v>64</v>
      </c>
      <c r="L2172" s="90" t="s">
        <v>119</v>
      </c>
      <c r="M2172" s="91"/>
      <c r="N2172" s="312">
        <v>1</v>
      </c>
      <c r="O2172" s="313">
        <f t="shared" si="301"/>
        <v>4.1666666666666664E-2</v>
      </c>
      <c r="P2172" s="104">
        <v>1</v>
      </c>
      <c r="Q2172" s="92"/>
      <c r="R2172" s="92"/>
      <c r="S2172" s="92"/>
      <c r="T2172" s="92"/>
      <c r="U2172" s="92"/>
      <c r="V2172" s="92"/>
      <c r="W2172" s="92"/>
      <c r="X2172" s="109">
        <f t="shared" si="295"/>
        <v>100</v>
      </c>
      <c r="Y2172" s="83"/>
      <c r="Z2172" s="110">
        <f t="shared" si="296"/>
        <v>4.1666666666666661</v>
      </c>
      <c r="AA2172" s="111"/>
      <c r="AB2172" s="92"/>
      <c r="AC2172" s="92"/>
      <c r="AD2172" s="92"/>
      <c r="AE2172" s="92"/>
      <c r="AF2172" s="92"/>
      <c r="AG2172" s="92"/>
      <c r="AH2172" s="92"/>
      <c r="AI2172" s="109">
        <f t="shared" si="297"/>
        <v>0</v>
      </c>
      <c r="AJ2172" s="83"/>
      <c r="AK2172" s="110">
        <f t="shared" si="298"/>
        <v>0</v>
      </c>
      <c r="AL2172" s="111"/>
      <c r="AM2172" s="92"/>
      <c r="AN2172" s="92"/>
      <c r="AO2172" s="92"/>
      <c r="AP2172" s="92"/>
      <c r="AQ2172" s="92"/>
      <c r="AR2172" s="92"/>
      <c r="AS2172" s="92"/>
      <c r="AT2172" s="92">
        <v>1</v>
      </c>
      <c r="AU2172" s="92"/>
      <c r="AV2172" s="109">
        <f t="shared" si="299"/>
        <v>2500</v>
      </c>
      <c r="AW2172" s="75"/>
      <c r="AX2172" s="110">
        <f t="shared" si="300"/>
        <v>104.16666666666666</v>
      </c>
      <c r="AY2172" s="111"/>
      <c r="AZ2172" s="93"/>
      <c r="BA2172" s="94" t="s">
        <v>554</v>
      </c>
      <c r="BB2172" s="71"/>
      <c r="BC2172" s="54"/>
      <c r="BD2172" s="41">
        <v>4</v>
      </c>
      <c r="BE2172" s="52">
        <v>45</v>
      </c>
      <c r="BF2172" s="62">
        <v>4521</v>
      </c>
      <c r="BG2172" s="280" t="s">
        <v>52</v>
      </c>
    </row>
    <row r="2173" spans="1:59" s="63" customFormat="1" ht="12.75" x14ac:dyDescent="0.2">
      <c r="A2173" s="196">
        <v>4</v>
      </c>
      <c r="B2173" s="197" t="s">
        <v>422</v>
      </c>
      <c r="C2173" s="208">
        <v>45</v>
      </c>
      <c r="D2173" s="209" t="s">
        <v>794</v>
      </c>
      <c r="E2173" s="210">
        <v>4521</v>
      </c>
      <c r="F2173" s="211" t="s">
        <v>818</v>
      </c>
      <c r="G2173" s="231"/>
      <c r="H2173" s="89"/>
      <c r="I2173" s="90" t="s">
        <v>822</v>
      </c>
      <c r="J2173" s="90"/>
      <c r="K2173" s="90" t="s">
        <v>64</v>
      </c>
      <c r="L2173" s="90" t="s">
        <v>823</v>
      </c>
      <c r="M2173" s="91"/>
      <c r="N2173" s="312">
        <v>1</v>
      </c>
      <c r="O2173" s="313">
        <f t="shared" si="301"/>
        <v>4.1666666666666664E-2</v>
      </c>
      <c r="P2173" s="104">
        <v>1</v>
      </c>
      <c r="Q2173" s="92"/>
      <c r="R2173" s="92"/>
      <c r="S2173" s="92"/>
      <c r="T2173" s="92"/>
      <c r="U2173" s="92"/>
      <c r="V2173" s="92"/>
      <c r="W2173" s="92"/>
      <c r="X2173" s="109">
        <f t="shared" si="295"/>
        <v>100</v>
      </c>
      <c r="Y2173" s="83"/>
      <c r="Z2173" s="110">
        <f t="shared" si="296"/>
        <v>4.1666666666666661</v>
      </c>
      <c r="AA2173" s="111"/>
      <c r="AB2173" s="92"/>
      <c r="AC2173" s="92"/>
      <c r="AD2173" s="92"/>
      <c r="AE2173" s="92"/>
      <c r="AF2173" s="92"/>
      <c r="AG2173" s="92"/>
      <c r="AH2173" s="92"/>
      <c r="AI2173" s="109">
        <f t="shared" si="297"/>
        <v>0</v>
      </c>
      <c r="AJ2173" s="83"/>
      <c r="AK2173" s="110">
        <f t="shared" si="298"/>
        <v>0</v>
      </c>
      <c r="AL2173" s="111"/>
      <c r="AM2173" s="92"/>
      <c r="AN2173" s="92"/>
      <c r="AO2173" s="92"/>
      <c r="AP2173" s="92"/>
      <c r="AQ2173" s="92"/>
      <c r="AR2173" s="92"/>
      <c r="AS2173" s="92"/>
      <c r="AT2173" s="92">
        <v>1</v>
      </c>
      <c r="AU2173" s="92"/>
      <c r="AV2173" s="109">
        <f t="shared" si="299"/>
        <v>2500</v>
      </c>
      <c r="AW2173" s="75"/>
      <c r="AX2173" s="110">
        <f t="shared" si="300"/>
        <v>104.16666666666666</v>
      </c>
      <c r="AY2173" s="111"/>
      <c r="AZ2173" s="93"/>
      <c r="BA2173" s="94" t="s">
        <v>554</v>
      </c>
      <c r="BB2173" s="71"/>
      <c r="BC2173" s="54"/>
      <c r="BD2173" s="41">
        <v>4</v>
      </c>
      <c r="BE2173" s="52">
        <v>45</v>
      </c>
      <c r="BF2173" s="62">
        <v>4521</v>
      </c>
      <c r="BG2173" s="280" t="s">
        <v>52</v>
      </c>
    </row>
    <row r="2174" spans="1:59" s="63" customFormat="1" ht="12.75" x14ac:dyDescent="0.2">
      <c r="A2174" s="196">
        <v>4</v>
      </c>
      <c r="B2174" s="197" t="s">
        <v>422</v>
      </c>
      <c r="C2174" s="208">
        <v>45</v>
      </c>
      <c r="D2174" s="209" t="s">
        <v>794</v>
      </c>
      <c r="E2174" s="210">
        <v>4521</v>
      </c>
      <c r="F2174" s="211" t="s">
        <v>818</v>
      </c>
      <c r="G2174" s="231"/>
      <c r="H2174" s="89"/>
      <c r="I2174" s="90" t="s">
        <v>824</v>
      </c>
      <c r="J2174" s="90" t="s">
        <v>825</v>
      </c>
      <c r="K2174" s="90" t="s">
        <v>64</v>
      </c>
      <c r="L2174" s="90" t="s">
        <v>526</v>
      </c>
      <c r="M2174" s="91"/>
      <c r="N2174" s="312">
        <v>1</v>
      </c>
      <c r="O2174" s="313">
        <f t="shared" si="301"/>
        <v>4.1666666666666664E-2</v>
      </c>
      <c r="P2174" s="104">
        <v>1</v>
      </c>
      <c r="Q2174" s="92"/>
      <c r="R2174" s="92"/>
      <c r="S2174" s="92"/>
      <c r="T2174" s="92"/>
      <c r="U2174" s="92"/>
      <c r="V2174" s="92"/>
      <c r="W2174" s="92"/>
      <c r="X2174" s="109">
        <f t="shared" si="295"/>
        <v>100</v>
      </c>
      <c r="Y2174" s="83"/>
      <c r="Z2174" s="110">
        <f t="shared" si="296"/>
        <v>4.1666666666666661</v>
      </c>
      <c r="AA2174" s="111"/>
      <c r="AB2174" s="92"/>
      <c r="AC2174" s="92"/>
      <c r="AD2174" s="92"/>
      <c r="AE2174" s="92"/>
      <c r="AF2174" s="92"/>
      <c r="AG2174" s="92"/>
      <c r="AH2174" s="92"/>
      <c r="AI2174" s="109">
        <f t="shared" si="297"/>
        <v>0</v>
      </c>
      <c r="AJ2174" s="83"/>
      <c r="AK2174" s="110">
        <f t="shared" si="298"/>
        <v>0</v>
      </c>
      <c r="AL2174" s="111"/>
      <c r="AM2174" s="92"/>
      <c r="AN2174" s="92"/>
      <c r="AO2174" s="92"/>
      <c r="AP2174" s="92"/>
      <c r="AQ2174" s="92"/>
      <c r="AR2174" s="92"/>
      <c r="AS2174" s="92">
        <v>1</v>
      </c>
      <c r="AT2174" s="92"/>
      <c r="AU2174" s="92"/>
      <c r="AV2174" s="109">
        <f t="shared" si="299"/>
        <v>1000</v>
      </c>
      <c r="AW2174" s="75"/>
      <c r="AX2174" s="110">
        <f t="shared" si="300"/>
        <v>41.666666666666664</v>
      </c>
      <c r="AY2174" s="111"/>
      <c r="AZ2174" s="93"/>
      <c r="BA2174" s="94" t="s">
        <v>554</v>
      </c>
      <c r="BB2174" s="71"/>
      <c r="BC2174" s="54"/>
      <c r="BD2174" s="41">
        <v>4</v>
      </c>
      <c r="BE2174" s="52">
        <v>45</v>
      </c>
      <c r="BF2174" s="62">
        <v>4521</v>
      </c>
      <c r="BG2174" s="280" t="s">
        <v>52</v>
      </c>
    </row>
    <row r="2175" spans="1:59" s="63" customFormat="1" ht="12.75" x14ac:dyDescent="0.2">
      <c r="A2175" s="196">
        <v>4</v>
      </c>
      <c r="B2175" s="197" t="s">
        <v>422</v>
      </c>
      <c r="C2175" s="208">
        <v>45</v>
      </c>
      <c r="D2175" s="209" t="s">
        <v>794</v>
      </c>
      <c r="E2175" s="210">
        <v>4521</v>
      </c>
      <c r="F2175" s="211" t="s">
        <v>818</v>
      </c>
      <c r="G2175" s="231"/>
      <c r="H2175" s="89"/>
      <c r="I2175" s="90" t="s">
        <v>326</v>
      </c>
      <c r="J2175" s="90"/>
      <c r="K2175" s="90" t="s">
        <v>64</v>
      </c>
      <c r="L2175" s="90" t="s">
        <v>119</v>
      </c>
      <c r="M2175" s="91"/>
      <c r="N2175" s="312">
        <v>1</v>
      </c>
      <c r="O2175" s="313">
        <f t="shared" si="301"/>
        <v>4.1666666666666664E-2</v>
      </c>
      <c r="P2175" s="104">
        <v>1</v>
      </c>
      <c r="Q2175" s="92"/>
      <c r="R2175" s="92"/>
      <c r="S2175" s="92"/>
      <c r="T2175" s="92"/>
      <c r="U2175" s="92"/>
      <c r="V2175" s="92"/>
      <c r="W2175" s="92"/>
      <c r="X2175" s="109">
        <f t="shared" si="295"/>
        <v>100</v>
      </c>
      <c r="Y2175" s="83"/>
      <c r="Z2175" s="110">
        <f t="shared" si="296"/>
        <v>4.1666666666666661</v>
      </c>
      <c r="AA2175" s="111"/>
      <c r="AB2175" s="92"/>
      <c r="AC2175" s="92"/>
      <c r="AD2175" s="92"/>
      <c r="AE2175" s="92"/>
      <c r="AF2175" s="92"/>
      <c r="AG2175" s="92"/>
      <c r="AH2175" s="92"/>
      <c r="AI2175" s="109">
        <f t="shared" si="297"/>
        <v>0</v>
      </c>
      <c r="AJ2175" s="83"/>
      <c r="AK2175" s="110">
        <f t="shared" si="298"/>
        <v>0</v>
      </c>
      <c r="AL2175" s="111"/>
      <c r="AM2175" s="92"/>
      <c r="AN2175" s="92"/>
      <c r="AO2175" s="92"/>
      <c r="AP2175" s="92"/>
      <c r="AQ2175" s="92"/>
      <c r="AR2175" s="92"/>
      <c r="AS2175" s="92"/>
      <c r="AT2175" s="92">
        <v>1</v>
      </c>
      <c r="AU2175" s="92"/>
      <c r="AV2175" s="109">
        <f t="shared" si="299"/>
        <v>2500</v>
      </c>
      <c r="AW2175" s="75"/>
      <c r="AX2175" s="110">
        <f t="shared" si="300"/>
        <v>104.16666666666666</v>
      </c>
      <c r="AY2175" s="111"/>
      <c r="AZ2175" s="93"/>
      <c r="BA2175" s="94" t="s">
        <v>554</v>
      </c>
      <c r="BB2175" s="71"/>
      <c r="BC2175" s="54"/>
      <c r="BD2175" s="41">
        <v>4</v>
      </c>
      <c r="BE2175" s="52">
        <v>45</v>
      </c>
      <c r="BF2175" s="62">
        <v>4521</v>
      </c>
      <c r="BG2175" s="280" t="s">
        <v>52</v>
      </c>
    </row>
    <row r="2176" spans="1:59" s="63" customFormat="1" ht="12.75" x14ac:dyDescent="0.2">
      <c r="A2176" s="196">
        <v>4</v>
      </c>
      <c r="B2176" s="197" t="s">
        <v>422</v>
      </c>
      <c r="C2176" s="208">
        <v>45</v>
      </c>
      <c r="D2176" s="209" t="s">
        <v>794</v>
      </c>
      <c r="E2176" s="210">
        <v>4521</v>
      </c>
      <c r="F2176" s="211" t="s">
        <v>818</v>
      </c>
      <c r="G2176" s="231"/>
      <c r="H2176" s="89"/>
      <c r="I2176" s="90" t="s">
        <v>826</v>
      </c>
      <c r="J2176" s="90"/>
      <c r="K2176" s="90" t="s">
        <v>64</v>
      </c>
      <c r="L2176" s="90" t="s">
        <v>76</v>
      </c>
      <c r="M2176" s="91"/>
      <c r="N2176" s="312">
        <v>1</v>
      </c>
      <c r="O2176" s="313">
        <f t="shared" si="301"/>
        <v>4.1666666666666664E-2</v>
      </c>
      <c r="P2176" s="104"/>
      <c r="Q2176" s="92"/>
      <c r="R2176" s="92"/>
      <c r="S2176" s="92"/>
      <c r="T2176" s="92"/>
      <c r="U2176" s="92"/>
      <c r="V2176" s="92"/>
      <c r="W2176" s="92"/>
      <c r="X2176" s="109">
        <f t="shared" si="295"/>
        <v>0</v>
      </c>
      <c r="Y2176" s="83"/>
      <c r="Z2176" s="110">
        <f t="shared" si="296"/>
        <v>0</v>
      </c>
      <c r="AA2176" s="111"/>
      <c r="AB2176" s="92"/>
      <c r="AC2176" s="92"/>
      <c r="AD2176" s="92"/>
      <c r="AE2176" s="92"/>
      <c r="AF2176" s="92"/>
      <c r="AG2176" s="92"/>
      <c r="AH2176" s="92"/>
      <c r="AI2176" s="109">
        <f t="shared" si="297"/>
        <v>0</v>
      </c>
      <c r="AJ2176" s="83"/>
      <c r="AK2176" s="110">
        <f t="shared" si="298"/>
        <v>0</v>
      </c>
      <c r="AL2176" s="111"/>
      <c r="AM2176" s="92"/>
      <c r="AN2176" s="92">
        <v>1</v>
      </c>
      <c r="AO2176" s="92"/>
      <c r="AP2176" s="92"/>
      <c r="AQ2176" s="92"/>
      <c r="AR2176" s="92"/>
      <c r="AS2176" s="92"/>
      <c r="AT2176" s="92"/>
      <c r="AU2176" s="92"/>
      <c r="AV2176" s="109">
        <f t="shared" si="299"/>
        <v>25</v>
      </c>
      <c r="AW2176" s="75"/>
      <c r="AX2176" s="110">
        <f t="shared" si="300"/>
        <v>1.0416666666666665</v>
      </c>
      <c r="AY2176" s="111"/>
      <c r="AZ2176" s="93"/>
      <c r="BA2176" s="94" t="s">
        <v>554</v>
      </c>
      <c r="BB2176" s="71"/>
      <c r="BC2176" s="54"/>
      <c r="BD2176" s="41">
        <v>4</v>
      </c>
      <c r="BE2176" s="52">
        <v>45</v>
      </c>
      <c r="BF2176" s="62">
        <v>4521</v>
      </c>
      <c r="BG2176" s="280" t="s">
        <v>52</v>
      </c>
    </row>
    <row r="2177" spans="1:59" s="63" customFormat="1" ht="12.75" x14ac:dyDescent="0.2">
      <c r="A2177" s="196">
        <v>4</v>
      </c>
      <c r="B2177" s="197" t="s">
        <v>422</v>
      </c>
      <c r="C2177" s="208">
        <v>45</v>
      </c>
      <c r="D2177" s="209" t="s">
        <v>794</v>
      </c>
      <c r="E2177" s="210">
        <v>4521</v>
      </c>
      <c r="F2177" s="211" t="s">
        <v>818</v>
      </c>
      <c r="G2177" s="231"/>
      <c r="H2177" s="89"/>
      <c r="I2177" s="90" t="s">
        <v>827</v>
      </c>
      <c r="J2177" s="90"/>
      <c r="K2177" s="90" t="s">
        <v>64</v>
      </c>
      <c r="L2177" s="90" t="s">
        <v>828</v>
      </c>
      <c r="M2177" s="91"/>
      <c r="N2177" s="312">
        <v>1</v>
      </c>
      <c r="O2177" s="313">
        <f t="shared" si="301"/>
        <v>4.1666666666666664E-2</v>
      </c>
      <c r="P2177" s="104">
        <v>1</v>
      </c>
      <c r="Q2177" s="92"/>
      <c r="R2177" s="92"/>
      <c r="S2177" s="92"/>
      <c r="T2177" s="92"/>
      <c r="U2177" s="92"/>
      <c r="V2177" s="92"/>
      <c r="W2177" s="92"/>
      <c r="X2177" s="109">
        <f t="shared" si="295"/>
        <v>100</v>
      </c>
      <c r="Y2177" s="83"/>
      <c r="Z2177" s="110">
        <f t="shared" si="296"/>
        <v>4.1666666666666661</v>
      </c>
      <c r="AA2177" s="111"/>
      <c r="AB2177" s="92"/>
      <c r="AC2177" s="92"/>
      <c r="AD2177" s="92"/>
      <c r="AE2177" s="92"/>
      <c r="AF2177" s="92"/>
      <c r="AG2177" s="92"/>
      <c r="AH2177" s="92"/>
      <c r="AI2177" s="109">
        <f t="shared" si="297"/>
        <v>0</v>
      </c>
      <c r="AJ2177" s="83"/>
      <c r="AK2177" s="110">
        <f t="shared" si="298"/>
        <v>0</v>
      </c>
      <c r="AL2177" s="111"/>
      <c r="AM2177" s="92"/>
      <c r="AN2177" s="92"/>
      <c r="AO2177" s="92"/>
      <c r="AP2177" s="92"/>
      <c r="AQ2177" s="92"/>
      <c r="AR2177" s="92"/>
      <c r="AS2177" s="92">
        <v>1</v>
      </c>
      <c r="AT2177" s="92"/>
      <c r="AU2177" s="92"/>
      <c r="AV2177" s="109">
        <f t="shared" si="299"/>
        <v>1000</v>
      </c>
      <c r="AW2177" s="75"/>
      <c r="AX2177" s="110">
        <f t="shared" si="300"/>
        <v>41.666666666666664</v>
      </c>
      <c r="AY2177" s="111"/>
      <c r="AZ2177" s="93"/>
      <c r="BA2177" s="94" t="s">
        <v>554</v>
      </c>
      <c r="BB2177" s="71"/>
      <c r="BC2177" s="54"/>
      <c r="BD2177" s="41">
        <v>4</v>
      </c>
      <c r="BE2177" s="52">
        <v>45</v>
      </c>
      <c r="BF2177" s="62">
        <v>4521</v>
      </c>
      <c r="BG2177" s="280" t="s">
        <v>52</v>
      </c>
    </row>
    <row r="2178" spans="1:59" s="63" customFormat="1" ht="12.75" x14ac:dyDescent="0.2">
      <c r="A2178" s="196">
        <v>4</v>
      </c>
      <c r="B2178" s="197" t="s">
        <v>422</v>
      </c>
      <c r="C2178" s="208">
        <v>45</v>
      </c>
      <c r="D2178" s="209" t="s">
        <v>794</v>
      </c>
      <c r="E2178" s="210">
        <v>4521</v>
      </c>
      <c r="F2178" s="211" t="s">
        <v>818</v>
      </c>
      <c r="G2178" s="231"/>
      <c r="H2178" s="89"/>
      <c r="I2178" s="90" t="s">
        <v>796</v>
      </c>
      <c r="J2178" s="90"/>
      <c r="K2178" s="90" t="s">
        <v>64</v>
      </c>
      <c r="L2178" s="90" t="s">
        <v>119</v>
      </c>
      <c r="M2178" s="91"/>
      <c r="N2178" s="312">
        <v>1</v>
      </c>
      <c r="O2178" s="313">
        <f t="shared" si="301"/>
        <v>4.1666666666666664E-2</v>
      </c>
      <c r="P2178" s="104">
        <v>1</v>
      </c>
      <c r="Q2178" s="92"/>
      <c r="R2178" s="92"/>
      <c r="S2178" s="92"/>
      <c r="T2178" s="92"/>
      <c r="U2178" s="92"/>
      <c r="V2178" s="92"/>
      <c r="W2178" s="92"/>
      <c r="X2178" s="109">
        <f t="shared" si="295"/>
        <v>100</v>
      </c>
      <c r="Y2178" s="83"/>
      <c r="Z2178" s="110">
        <f t="shared" si="296"/>
        <v>4.1666666666666661</v>
      </c>
      <c r="AA2178" s="111"/>
      <c r="AB2178" s="92"/>
      <c r="AC2178" s="92"/>
      <c r="AD2178" s="92"/>
      <c r="AE2178" s="92"/>
      <c r="AF2178" s="92"/>
      <c r="AG2178" s="92"/>
      <c r="AH2178" s="92"/>
      <c r="AI2178" s="109">
        <f t="shared" si="297"/>
        <v>0</v>
      </c>
      <c r="AJ2178" s="83"/>
      <c r="AK2178" s="110">
        <f t="shared" si="298"/>
        <v>0</v>
      </c>
      <c r="AL2178" s="111"/>
      <c r="AM2178" s="92"/>
      <c r="AN2178" s="92"/>
      <c r="AO2178" s="92"/>
      <c r="AP2178" s="92"/>
      <c r="AQ2178" s="92"/>
      <c r="AR2178" s="92"/>
      <c r="AS2178" s="92"/>
      <c r="AT2178" s="92">
        <v>1</v>
      </c>
      <c r="AU2178" s="92"/>
      <c r="AV2178" s="109">
        <f t="shared" si="299"/>
        <v>2500</v>
      </c>
      <c r="AW2178" s="75"/>
      <c r="AX2178" s="110">
        <f t="shared" si="300"/>
        <v>104.16666666666666</v>
      </c>
      <c r="AY2178" s="111"/>
      <c r="AZ2178" s="93"/>
      <c r="BA2178" s="94" t="s">
        <v>554</v>
      </c>
      <c r="BB2178" s="71"/>
      <c r="BC2178" s="54"/>
      <c r="BD2178" s="41">
        <v>4</v>
      </c>
      <c r="BE2178" s="52">
        <v>45</v>
      </c>
      <c r="BF2178" s="62">
        <v>4521</v>
      </c>
      <c r="BG2178" s="280" t="s">
        <v>52</v>
      </c>
    </row>
    <row r="2179" spans="1:59" s="63" customFormat="1" ht="12.75" x14ac:dyDescent="0.2">
      <c r="A2179" s="196">
        <v>4</v>
      </c>
      <c r="B2179" s="197" t="s">
        <v>422</v>
      </c>
      <c r="C2179" s="208">
        <v>45</v>
      </c>
      <c r="D2179" s="209" t="s">
        <v>794</v>
      </c>
      <c r="E2179" s="210">
        <v>4521</v>
      </c>
      <c r="F2179" s="211" t="s">
        <v>818</v>
      </c>
      <c r="G2179" s="231"/>
      <c r="H2179" s="89"/>
      <c r="I2179" s="90" t="s">
        <v>798</v>
      </c>
      <c r="J2179" s="90"/>
      <c r="K2179" s="90" t="s">
        <v>64</v>
      </c>
      <c r="L2179" s="90" t="s">
        <v>195</v>
      </c>
      <c r="M2179" s="91"/>
      <c r="N2179" s="312">
        <v>1</v>
      </c>
      <c r="O2179" s="313">
        <f t="shared" si="301"/>
        <v>4.1666666666666664E-2</v>
      </c>
      <c r="P2179" s="104">
        <v>1</v>
      </c>
      <c r="Q2179" s="92"/>
      <c r="R2179" s="92"/>
      <c r="S2179" s="92"/>
      <c r="T2179" s="92"/>
      <c r="U2179" s="92"/>
      <c r="V2179" s="92"/>
      <c r="W2179" s="92"/>
      <c r="X2179" s="109">
        <f t="shared" si="295"/>
        <v>100</v>
      </c>
      <c r="Y2179" s="83"/>
      <c r="Z2179" s="110">
        <f t="shared" si="296"/>
        <v>4.1666666666666661</v>
      </c>
      <c r="AA2179" s="111"/>
      <c r="AB2179" s="92"/>
      <c r="AC2179" s="92"/>
      <c r="AD2179" s="92"/>
      <c r="AE2179" s="92"/>
      <c r="AF2179" s="92"/>
      <c r="AG2179" s="92"/>
      <c r="AH2179" s="92"/>
      <c r="AI2179" s="109">
        <f t="shared" si="297"/>
        <v>0</v>
      </c>
      <c r="AJ2179" s="83"/>
      <c r="AK2179" s="110">
        <f t="shared" si="298"/>
        <v>0</v>
      </c>
      <c r="AL2179" s="111"/>
      <c r="AM2179" s="92"/>
      <c r="AN2179" s="92"/>
      <c r="AO2179" s="92"/>
      <c r="AP2179" s="92"/>
      <c r="AQ2179" s="92"/>
      <c r="AR2179" s="92"/>
      <c r="AS2179" s="92">
        <v>1</v>
      </c>
      <c r="AT2179" s="92"/>
      <c r="AU2179" s="92"/>
      <c r="AV2179" s="109">
        <f t="shared" si="299"/>
        <v>1000</v>
      </c>
      <c r="AW2179" s="75"/>
      <c r="AX2179" s="110">
        <f t="shared" si="300"/>
        <v>41.666666666666664</v>
      </c>
      <c r="AY2179" s="111"/>
      <c r="AZ2179" s="93"/>
      <c r="BA2179" s="94" t="s">
        <v>554</v>
      </c>
      <c r="BB2179" s="71"/>
      <c r="BC2179" s="54"/>
      <c r="BD2179" s="41">
        <v>4</v>
      </c>
      <c r="BE2179" s="52">
        <v>45</v>
      </c>
      <c r="BF2179" s="62">
        <v>4521</v>
      </c>
      <c r="BG2179" s="280" t="s">
        <v>52</v>
      </c>
    </row>
    <row r="2180" spans="1:59" s="63" customFormat="1" ht="12.75" x14ac:dyDescent="0.2">
      <c r="A2180" s="196">
        <v>4</v>
      </c>
      <c r="B2180" s="197" t="s">
        <v>422</v>
      </c>
      <c r="C2180" s="208">
        <v>45</v>
      </c>
      <c r="D2180" s="209" t="s">
        <v>794</v>
      </c>
      <c r="E2180" s="210">
        <v>4521</v>
      </c>
      <c r="F2180" s="211" t="s">
        <v>818</v>
      </c>
      <c r="G2180" s="231"/>
      <c r="H2180" s="89"/>
      <c r="I2180" s="90" t="s">
        <v>800</v>
      </c>
      <c r="J2180" s="90"/>
      <c r="K2180" s="90" t="s">
        <v>64</v>
      </c>
      <c r="L2180" s="90" t="s">
        <v>119</v>
      </c>
      <c r="M2180" s="91"/>
      <c r="N2180" s="312">
        <v>1</v>
      </c>
      <c r="O2180" s="313">
        <f t="shared" si="301"/>
        <v>4.1666666666666664E-2</v>
      </c>
      <c r="P2180" s="104">
        <v>1</v>
      </c>
      <c r="Q2180" s="92"/>
      <c r="R2180" s="92"/>
      <c r="S2180" s="92"/>
      <c r="T2180" s="92"/>
      <c r="U2180" s="92"/>
      <c r="V2180" s="92"/>
      <c r="W2180" s="92"/>
      <c r="X2180" s="109">
        <f t="shared" si="295"/>
        <v>100</v>
      </c>
      <c r="Y2180" s="83"/>
      <c r="Z2180" s="110">
        <f t="shared" si="296"/>
        <v>4.1666666666666661</v>
      </c>
      <c r="AA2180" s="111"/>
      <c r="AB2180" s="92"/>
      <c r="AC2180" s="92"/>
      <c r="AD2180" s="92"/>
      <c r="AE2180" s="92"/>
      <c r="AF2180" s="92"/>
      <c r="AG2180" s="92"/>
      <c r="AH2180" s="92"/>
      <c r="AI2180" s="109">
        <f t="shared" si="297"/>
        <v>0</v>
      </c>
      <c r="AJ2180" s="83"/>
      <c r="AK2180" s="110">
        <f t="shared" si="298"/>
        <v>0</v>
      </c>
      <c r="AL2180" s="111"/>
      <c r="AM2180" s="92"/>
      <c r="AN2180" s="92"/>
      <c r="AO2180" s="92"/>
      <c r="AP2180" s="92"/>
      <c r="AQ2180" s="92"/>
      <c r="AR2180" s="92"/>
      <c r="AS2180" s="92"/>
      <c r="AT2180" s="92">
        <v>1</v>
      </c>
      <c r="AU2180" s="92"/>
      <c r="AV2180" s="109">
        <f t="shared" si="299"/>
        <v>2500</v>
      </c>
      <c r="AW2180" s="75"/>
      <c r="AX2180" s="110">
        <f t="shared" si="300"/>
        <v>104.16666666666666</v>
      </c>
      <c r="AY2180" s="111"/>
      <c r="AZ2180" s="93"/>
      <c r="BA2180" s="94" t="s">
        <v>554</v>
      </c>
      <c r="BB2180" s="71"/>
      <c r="BC2180" s="54"/>
      <c r="BD2180" s="41">
        <v>4</v>
      </c>
      <c r="BE2180" s="52">
        <v>45</v>
      </c>
      <c r="BF2180" s="62">
        <v>4521</v>
      </c>
      <c r="BG2180" s="280" t="s">
        <v>52</v>
      </c>
    </row>
    <row r="2181" spans="1:59" s="63" customFormat="1" ht="12.75" x14ac:dyDescent="0.2">
      <c r="A2181" s="196">
        <v>4</v>
      </c>
      <c r="B2181" s="197" t="s">
        <v>422</v>
      </c>
      <c r="C2181" s="208">
        <v>45</v>
      </c>
      <c r="D2181" s="209" t="s">
        <v>794</v>
      </c>
      <c r="E2181" s="210">
        <v>4521</v>
      </c>
      <c r="F2181" s="211" t="s">
        <v>818</v>
      </c>
      <c r="G2181" s="231"/>
      <c r="H2181" s="89"/>
      <c r="I2181" s="90" t="s">
        <v>497</v>
      </c>
      <c r="J2181" s="90"/>
      <c r="K2181" s="90" t="s">
        <v>64</v>
      </c>
      <c r="L2181" s="90" t="s">
        <v>119</v>
      </c>
      <c r="M2181" s="91"/>
      <c r="N2181" s="312">
        <v>1</v>
      </c>
      <c r="O2181" s="313">
        <f t="shared" si="301"/>
        <v>4.1666666666666664E-2</v>
      </c>
      <c r="P2181" s="104">
        <v>1</v>
      </c>
      <c r="Q2181" s="92"/>
      <c r="R2181" s="92"/>
      <c r="S2181" s="92"/>
      <c r="T2181" s="92"/>
      <c r="U2181" s="92"/>
      <c r="V2181" s="92"/>
      <c r="W2181" s="92"/>
      <c r="X2181" s="109">
        <f t="shared" si="295"/>
        <v>100</v>
      </c>
      <c r="Y2181" s="83"/>
      <c r="Z2181" s="110">
        <f t="shared" si="296"/>
        <v>4.1666666666666661</v>
      </c>
      <c r="AA2181" s="111"/>
      <c r="AB2181" s="92"/>
      <c r="AC2181" s="92"/>
      <c r="AD2181" s="92"/>
      <c r="AE2181" s="92"/>
      <c r="AF2181" s="92"/>
      <c r="AG2181" s="92"/>
      <c r="AH2181" s="92"/>
      <c r="AI2181" s="109">
        <f t="shared" si="297"/>
        <v>0</v>
      </c>
      <c r="AJ2181" s="83"/>
      <c r="AK2181" s="110">
        <f t="shared" si="298"/>
        <v>0</v>
      </c>
      <c r="AL2181" s="111"/>
      <c r="AM2181" s="92"/>
      <c r="AN2181" s="92"/>
      <c r="AO2181" s="92"/>
      <c r="AP2181" s="92"/>
      <c r="AQ2181" s="92"/>
      <c r="AR2181" s="92"/>
      <c r="AS2181" s="92"/>
      <c r="AT2181" s="92">
        <v>1</v>
      </c>
      <c r="AU2181" s="92"/>
      <c r="AV2181" s="109">
        <f t="shared" si="299"/>
        <v>2500</v>
      </c>
      <c r="AW2181" s="75"/>
      <c r="AX2181" s="110">
        <f t="shared" si="300"/>
        <v>104.16666666666666</v>
      </c>
      <c r="AY2181" s="111"/>
      <c r="AZ2181" s="93"/>
      <c r="BA2181" s="94" t="s">
        <v>554</v>
      </c>
      <c r="BB2181" s="71"/>
      <c r="BC2181" s="54"/>
      <c r="BD2181" s="41">
        <v>4</v>
      </c>
      <c r="BE2181" s="52">
        <v>45</v>
      </c>
      <c r="BF2181" s="62">
        <v>4521</v>
      </c>
      <c r="BG2181" s="280" t="s">
        <v>52</v>
      </c>
    </row>
    <row r="2182" spans="1:59" s="63" customFormat="1" ht="12.75" x14ac:dyDescent="0.2">
      <c r="A2182" s="196">
        <v>4</v>
      </c>
      <c r="B2182" s="197" t="s">
        <v>422</v>
      </c>
      <c r="C2182" s="208">
        <v>45</v>
      </c>
      <c r="D2182" s="209" t="s">
        <v>794</v>
      </c>
      <c r="E2182" s="210">
        <v>4521</v>
      </c>
      <c r="F2182" s="211" t="s">
        <v>818</v>
      </c>
      <c r="G2182" s="231"/>
      <c r="H2182" s="89"/>
      <c r="I2182" s="90" t="s">
        <v>292</v>
      </c>
      <c r="J2182" s="90"/>
      <c r="K2182" s="90" t="s">
        <v>64</v>
      </c>
      <c r="L2182" s="90" t="s">
        <v>202</v>
      </c>
      <c r="M2182" s="91"/>
      <c r="N2182" s="312">
        <v>1</v>
      </c>
      <c r="O2182" s="313">
        <f t="shared" si="301"/>
        <v>4.1666666666666664E-2</v>
      </c>
      <c r="P2182" s="104"/>
      <c r="Q2182" s="92"/>
      <c r="R2182" s="92"/>
      <c r="S2182" s="92"/>
      <c r="T2182" s="92"/>
      <c r="U2182" s="92"/>
      <c r="V2182" s="92"/>
      <c r="W2182" s="92"/>
      <c r="X2182" s="109">
        <f t="shared" si="295"/>
        <v>0</v>
      </c>
      <c r="Y2182" s="83"/>
      <c r="Z2182" s="110">
        <f t="shared" si="296"/>
        <v>0</v>
      </c>
      <c r="AA2182" s="111"/>
      <c r="AB2182" s="92"/>
      <c r="AC2182" s="92"/>
      <c r="AD2182" s="92"/>
      <c r="AE2182" s="92"/>
      <c r="AF2182" s="92"/>
      <c r="AG2182" s="92"/>
      <c r="AH2182" s="92"/>
      <c r="AI2182" s="109">
        <f t="shared" si="297"/>
        <v>0</v>
      </c>
      <c r="AJ2182" s="83"/>
      <c r="AK2182" s="110">
        <f t="shared" si="298"/>
        <v>0</v>
      </c>
      <c r="AL2182" s="111"/>
      <c r="AM2182" s="92"/>
      <c r="AN2182" s="92"/>
      <c r="AO2182" s="92"/>
      <c r="AP2182" s="92"/>
      <c r="AQ2182" s="92"/>
      <c r="AR2182" s="92">
        <v>1</v>
      </c>
      <c r="AS2182" s="92"/>
      <c r="AT2182" s="92"/>
      <c r="AU2182" s="92"/>
      <c r="AV2182" s="109">
        <f t="shared" si="299"/>
        <v>500</v>
      </c>
      <c r="AW2182" s="75"/>
      <c r="AX2182" s="110">
        <f t="shared" si="300"/>
        <v>20.833333333333332</v>
      </c>
      <c r="AY2182" s="111"/>
      <c r="AZ2182" s="93"/>
      <c r="BA2182" s="94" t="s">
        <v>554</v>
      </c>
      <c r="BB2182" s="71"/>
      <c r="BC2182" s="54"/>
      <c r="BD2182" s="41">
        <v>4</v>
      </c>
      <c r="BE2182" s="52">
        <v>45</v>
      </c>
      <c r="BF2182" s="62">
        <v>4521</v>
      </c>
      <c r="BG2182" s="280" t="s">
        <v>52</v>
      </c>
    </row>
    <row r="2183" spans="1:59" s="63" customFormat="1" ht="12.75" x14ac:dyDescent="0.2">
      <c r="A2183" s="196">
        <v>4</v>
      </c>
      <c r="B2183" s="197" t="s">
        <v>422</v>
      </c>
      <c r="C2183" s="208">
        <v>45</v>
      </c>
      <c r="D2183" s="209" t="s">
        <v>794</v>
      </c>
      <c r="E2183" s="210">
        <v>4521</v>
      </c>
      <c r="F2183" s="211" t="s">
        <v>818</v>
      </c>
      <c r="G2183" s="231"/>
      <c r="H2183" s="89"/>
      <c r="I2183" s="90" t="s">
        <v>803</v>
      </c>
      <c r="J2183" s="90"/>
      <c r="K2183" s="90" t="s">
        <v>64</v>
      </c>
      <c r="L2183" s="90" t="s">
        <v>119</v>
      </c>
      <c r="M2183" s="91"/>
      <c r="N2183" s="312">
        <v>1</v>
      </c>
      <c r="O2183" s="313">
        <f t="shared" si="301"/>
        <v>4.1666666666666664E-2</v>
      </c>
      <c r="P2183" s="104">
        <v>1</v>
      </c>
      <c r="Q2183" s="92"/>
      <c r="R2183" s="92"/>
      <c r="S2183" s="92"/>
      <c r="T2183" s="92"/>
      <c r="U2183" s="92"/>
      <c r="V2183" s="92"/>
      <c r="W2183" s="92"/>
      <c r="X2183" s="109">
        <f t="shared" si="295"/>
        <v>100</v>
      </c>
      <c r="Y2183" s="83"/>
      <c r="Z2183" s="110">
        <f t="shared" si="296"/>
        <v>4.1666666666666661</v>
      </c>
      <c r="AA2183" s="111"/>
      <c r="AB2183" s="92"/>
      <c r="AC2183" s="92"/>
      <c r="AD2183" s="92"/>
      <c r="AE2183" s="92"/>
      <c r="AF2183" s="92"/>
      <c r="AG2183" s="92"/>
      <c r="AH2183" s="92"/>
      <c r="AI2183" s="109">
        <f t="shared" si="297"/>
        <v>0</v>
      </c>
      <c r="AJ2183" s="83"/>
      <c r="AK2183" s="110">
        <f t="shared" si="298"/>
        <v>0</v>
      </c>
      <c r="AL2183" s="111"/>
      <c r="AM2183" s="92"/>
      <c r="AN2183" s="92"/>
      <c r="AO2183" s="92"/>
      <c r="AP2183" s="92"/>
      <c r="AQ2183" s="92"/>
      <c r="AR2183" s="92"/>
      <c r="AS2183" s="92"/>
      <c r="AT2183" s="92">
        <v>1</v>
      </c>
      <c r="AU2183" s="92"/>
      <c r="AV2183" s="109">
        <f t="shared" si="299"/>
        <v>2500</v>
      </c>
      <c r="AW2183" s="75"/>
      <c r="AX2183" s="110">
        <f t="shared" si="300"/>
        <v>104.16666666666666</v>
      </c>
      <c r="AY2183" s="111"/>
      <c r="AZ2183" s="93"/>
      <c r="BA2183" s="94" t="s">
        <v>554</v>
      </c>
      <c r="BB2183" s="71"/>
      <c r="BC2183" s="54"/>
      <c r="BD2183" s="41">
        <v>4</v>
      </c>
      <c r="BE2183" s="52">
        <v>45</v>
      </c>
      <c r="BF2183" s="62">
        <v>4521</v>
      </c>
      <c r="BG2183" s="280" t="s">
        <v>52</v>
      </c>
    </row>
    <row r="2184" spans="1:59" s="63" customFormat="1" ht="12.75" x14ac:dyDescent="0.2">
      <c r="A2184" s="196">
        <v>4</v>
      </c>
      <c r="B2184" s="197" t="s">
        <v>422</v>
      </c>
      <c r="C2184" s="208">
        <v>45</v>
      </c>
      <c r="D2184" s="209" t="s">
        <v>794</v>
      </c>
      <c r="E2184" s="210">
        <v>4521</v>
      </c>
      <c r="F2184" s="211" t="s">
        <v>818</v>
      </c>
      <c r="G2184" s="231"/>
      <c r="H2184" s="89"/>
      <c r="I2184" s="90" t="s">
        <v>520</v>
      </c>
      <c r="J2184" s="90"/>
      <c r="K2184" s="90" t="s">
        <v>64</v>
      </c>
      <c r="L2184" s="90" t="s">
        <v>522</v>
      </c>
      <c r="M2184" s="91"/>
      <c r="N2184" s="312">
        <v>1</v>
      </c>
      <c r="O2184" s="313">
        <f t="shared" si="301"/>
        <v>4.1666666666666664E-2</v>
      </c>
      <c r="P2184" s="104"/>
      <c r="Q2184" s="92"/>
      <c r="R2184" s="92"/>
      <c r="S2184" s="92"/>
      <c r="T2184" s="92"/>
      <c r="U2184" s="92"/>
      <c r="V2184" s="92"/>
      <c r="W2184" s="92"/>
      <c r="X2184" s="109">
        <f t="shared" si="295"/>
        <v>0</v>
      </c>
      <c r="Y2184" s="83"/>
      <c r="Z2184" s="110">
        <f t="shared" si="296"/>
        <v>0</v>
      </c>
      <c r="AA2184" s="111"/>
      <c r="AB2184" s="92"/>
      <c r="AC2184" s="92"/>
      <c r="AD2184" s="92"/>
      <c r="AE2184" s="92"/>
      <c r="AF2184" s="92"/>
      <c r="AG2184" s="92"/>
      <c r="AH2184" s="92"/>
      <c r="AI2184" s="109">
        <f t="shared" si="297"/>
        <v>0</v>
      </c>
      <c r="AJ2184" s="83"/>
      <c r="AK2184" s="110">
        <f t="shared" si="298"/>
        <v>0</v>
      </c>
      <c r="AL2184" s="111"/>
      <c r="AM2184" s="92"/>
      <c r="AN2184" s="92">
        <v>1</v>
      </c>
      <c r="AO2184" s="92"/>
      <c r="AP2184" s="92"/>
      <c r="AQ2184" s="92"/>
      <c r="AR2184" s="92"/>
      <c r="AS2184" s="92"/>
      <c r="AT2184" s="92"/>
      <c r="AU2184" s="92"/>
      <c r="AV2184" s="109">
        <f t="shared" si="299"/>
        <v>25</v>
      </c>
      <c r="AW2184" s="75"/>
      <c r="AX2184" s="110">
        <f t="shared" si="300"/>
        <v>1.0416666666666665</v>
      </c>
      <c r="AY2184" s="111"/>
      <c r="AZ2184" s="93"/>
      <c r="BA2184" s="94" t="s">
        <v>131</v>
      </c>
      <c r="BB2184" s="71"/>
      <c r="BC2184" s="54"/>
      <c r="BD2184" s="41">
        <v>4</v>
      </c>
      <c r="BE2184" s="52">
        <v>45</v>
      </c>
      <c r="BF2184" s="62">
        <v>4521</v>
      </c>
      <c r="BG2184" s="280" t="s">
        <v>52</v>
      </c>
    </row>
    <row r="2185" spans="1:59" s="63" customFormat="1" ht="12.75" x14ac:dyDescent="0.2">
      <c r="A2185" s="196">
        <v>4</v>
      </c>
      <c r="B2185" s="197" t="s">
        <v>422</v>
      </c>
      <c r="C2185" s="208">
        <v>45</v>
      </c>
      <c r="D2185" s="209" t="s">
        <v>794</v>
      </c>
      <c r="E2185" s="210">
        <v>4521</v>
      </c>
      <c r="F2185" s="211" t="s">
        <v>818</v>
      </c>
      <c r="G2185" s="231"/>
      <c r="H2185" s="89"/>
      <c r="I2185" s="90" t="s">
        <v>829</v>
      </c>
      <c r="J2185" s="90"/>
      <c r="K2185" s="90" t="s">
        <v>64</v>
      </c>
      <c r="L2185" s="90" t="s">
        <v>261</v>
      </c>
      <c r="M2185" s="91"/>
      <c r="N2185" s="312">
        <v>1</v>
      </c>
      <c r="O2185" s="313">
        <f t="shared" si="301"/>
        <v>4.1666666666666664E-2</v>
      </c>
      <c r="P2185" s="104">
        <v>1</v>
      </c>
      <c r="Q2185" s="92"/>
      <c r="R2185" s="92"/>
      <c r="S2185" s="92"/>
      <c r="T2185" s="92"/>
      <c r="U2185" s="92"/>
      <c r="V2185" s="92"/>
      <c r="W2185" s="92"/>
      <c r="X2185" s="109">
        <f t="shared" si="295"/>
        <v>100</v>
      </c>
      <c r="Y2185" s="83"/>
      <c r="Z2185" s="110">
        <f t="shared" si="296"/>
        <v>4.1666666666666661</v>
      </c>
      <c r="AA2185" s="111"/>
      <c r="AB2185" s="92"/>
      <c r="AC2185" s="92"/>
      <c r="AD2185" s="92"/>
      <c r="AE2185" s="92"/>
      <c r="AF2185" s="92"/>
      <c r="AG2185" s="92"/>
      <c r="AH2185" s="92"/>
      <c r="AI2185" s="109">
        <f t="shared" si="297"/>
        <v>0</v>
      </c>
      <c r="AJ2185" s="83"/>
      <c r="AK2185" s="110">
        <f t="shared" si="298"/>
        <v>0</v>
      </c>
      <c r="AL2185" s="111"/>
      <c r="AM2185" s="92"/>
      <c r="AN2185" s="92"/>
      <c r="AO2185" s="92"/>
      <c r="AP2185" s="92"/>
      <c r="AQ2185" s="92"/>
      <c r="AR2185" s="92"/>
      <c r="AS2185" s="92">
        <v>1</v>
      </c>
      <c r="AT2185" s="92"/>
      <c r="AU2185" s="92"/>
      <c r="AV2185" s="109">
        <f t="shared" si="299"/>
        <v>1000</v>
      </c>
      <c r="AW2185" s="75"/>
      <c r="AX2185" s="110">
        <f t="shared" si="300"/>
        <v>41.666666666666664</v>
      </c>
      <c r="AY2185" s="111"/>
      <c r="AZ2185" s="93"/>
      <c r="BA2185" s="94" t="s">
        <v>554</v>
      </c>
      <c r="BB2185" s="71"/>
      <c r="BC2185" s="54"/>
      <c r="BD2185" s="41">
        <v>4</v>
      </c>
      <c r="BE2185" s="52">
        <v>45</v>
      </c>
      <c r="BF2185" s="62">
        <v>4521</v>
      </c>
      <c r="BG2185" s="280" t="s">
        <v>52</v>
      </c>
    </row>
    <row r="2186" spans="1:59" s="63" customFormat="1" ht="12.75" x14ac:dyDescent="0.2">
      <c r="A2186" s="196">
        <v>4</v>
      </c>
      <c r="B2186" s="197" t="s">
        <v>422</v>
      </c>
      <c r="C2186" s="208">
        <v>45</v>
      </c>
      <c r="D2186" s="209" t="s">
        <v>794</v>
      </c>
      <c r="E2186" s="210">
        <v>4521</v>
      </c>
      <c r="F2186" s="211" t="s">
        <v>818</v>
      </c>
      <c r="G2186" s="231"/>
      <c r="H2186" s="89"/>
      <c r="I2186" s="90" t="s">
        <v>830</v>
      </c>
      <c r="J2186" s="90"/>
      <c r="K2186" s="90" t="s">
        <v>64</v>
      </c>
      <c r="L2186" s="90" t="s">
        <v>313</v>
      </c>
      <c r="M2186" s="91"/>
      <c r="N2186" s="312">
        <v>1</v>
      </c>
      <c r="O2186" s="313">
        <f t="shared" si="301"/>
        <v>4.1666666666666664E-2</v>
      </c>
      <c r="P2186" s="104"/>
      <c r="Q2186" s="92"/>
      <c r="R2186" s="92"/>
      <c r="S2186" s="92"/>
      <c r="T2186" s="92"/>
      <c r="U2186" s="92"/>
      <c r="V2186" s="92"/>
      <c r="W2186" s="92"/>
      <c r="X2186" s="109">
        <f t="shared" si="295"/>
        <v>0</v>
      </c>
      <c r="Y2186" s="83"/>
      <c r="Z2186" s="110">
        <f t="shared" si="296"/>
        <v>0</v>
      </c>
      <c r="AA2186" s="111"/>
      <c r="AB2186" s="92"/>
      <c r="AC2186" s="92"/>
      <c r="AD2186" s="92"/>
      <c r="AE2186" s="92"/>
      <c r="AF2186" s="92"/>
      <c r="AG2186" s="92"/>
      <c r="AH2186" s="92"/>
      <c r="AI2186" s="109">
        <f t="shared" si="297"/>
        <v>0</v>
      </c>
      <c r="AJ2186" s="83"/>
      <c r="AK2186" s="110">
        <f t="shared" si="298"/>
        <v>0</v>
      </c>
      <c r="AL2186" s="111"/>
      <c r="AM2186" s="92"/>
      <c r="AN2186" s="92">
        <v>1</v>
      </c>
      <c r="AO2186" s="92"/>
      <c r="AP2186" s="92"/>
      <c r="AQ2186" s="92"/>
      <c r="AR2186" s="92"/>
      <c r="AS2186" s="92"/>
      <c r="AT2186" s="92"/>
      <c r="AU2186" s="92"/>
      <c r="AV2186" s="109">
        <f t="shared" si="299"/>
        <v>25</v>
      </c>
      <c r="AW2186" s="75"/>
      <c r="AX2186" s="110">
        <f t="shared" si="300"/>
        <v>1.0416666666666665</v>
      </c>
      <c r="AY2186" s="111"/>
      <c r="AZ2186" s="93"/>
      <c r="BA2186" s="94" t="s">
        <v>554</v>
      </c>
      <c r="BB2186" s="71"/>
      <c r="BC2186" s="54"/>
      <c r="BD2186" s="41">
        <v>4</v>
      </c>
      <c r="BE2186" s="52">
        <v>45</v>
      </c>
      <c r="BF2186" s="62">
        <v>4521</v>
      </c>
      <c r="BG2186" s="280" t="s">
        <v>52</v>
      </c>
    </row>
    <row r="2187" spans="1:59" s="63" customFormat="1" ht="12.75" x14ac:dyDescent="0.2">
      <c r="A2187" s="196">
        <v>4</v>
      </c>
      <c r="B2187" s="197" t="s">
        <v>422</v>
      </c>
      <c r="C2187" s="208">
        <v>45</v>
      </c>
      <c r="D2187" s="209" t="s">
        <v>794</v>
      </c>
      <c r="E2187" s="210">
        <v>4521</v>
      </c>
      <c r="F2187" s="211" t="s">
        <v>818</v>
      </c>
      <c r="G2187" s="231"/>
      <c r="H2187" s="89"/>
      <c r="I2187" s="90" t="s">
        <v>810</v>
      </c>
      <c r="J2187" s="90"/>
      <c r="K2187" s="90" t="s">
        <v>73</v>
      </c>
      <c r="L2187" s="90" t="s">
        <v>69</v>
      </c>
      <c r="M2187" s="91"/>
      <c r="N2187" s="312">
        <v>1</v>
      </c>
      <c r="O2187" s="313">
        <f t="shared" si="301"/>
        <v>4.1666666666666664E-2</v>
      </c>
      <c r="P2187" s="104"/>
      <c r="Q2187" s="92"/>
      <c r="R2187" s="92"/>
      <c r="S2187" s="92"/>
      <c r="T2187" s="92"/>
      <c r="U2187" s="92"/>
      <c r="V2187" s="92"/>
      <c r="W2187" s="92">
        <v>1</v>
      </c>
      <c r="X2187" s="109">
        <f t="shared" si="295"/>
        <v>25000</v>
      </c>
      <c r="Y2187" s="83"/>
      <c r="Z2187" s="110">
        <f t="shared" si="296"/>
        <v>1041.6666666666665</v>
      </c>
      <c r="AA2187" s="111"/>
      <c r="AB2187" s="92"/>
      <c r="AC2187" s="92"/>
      <c r="AD2187" s="92"/>
      <c r="AE2187" s="92"/>
      <c r="AF2187" s="92"/>
      <c r="AG2187" s="92"/>
      <c r="AH2187" s="92"/>
      <c r="AI2187" s="109">
        <f t="shared" si="297"/>
        <v>0</v>
      </c>
      <c r="AJ2187" s="83"/>
      <c r="AK2187" s="110">
        <f t="shared" si="298"/>
        <v>0</v>
      </c>
      <c r="AL2187" s="111"/>
      <c r="AM2187" s="92"/>
      <c r="AN2187" s="92"/>
      <c r="AO2187" s="92"/>
      <c r="AP2187" s="92">
        <v>1</v>
      </c>
      <c r="AQ2187" s="92"/>
      <c r="AR2187" s="92"/>
      <c r="AS2187" s="92"/>
      <c r="AT2187" s="92"/>
      <c r="AU2187" s="92"/>
      <c r="AV2187" s="109">
        <f t="shared" si="299"/>
        <v>100</v>
      </c>
      <c r="AW2187" s="75"/>
      <c r="AX2187" s="110">
        <f t="shared" si="300"/>
        <v>4.1666666666666661</v>
      </c>
      <c r="AY2187" s="111"/>
      <c r="AZ2187" s="93"/>
      <c r="BA2187" s="94" t="s">
        <v>554</v>
      </c>
      <c r="BB2187" s="71"/>
      <c r="BC2187" s="54"/>
      <c r="BD2187" s="41">
        <v>4</v>
      </c>
      <c r="BE2187" s="52">
        <v>45</v>
      </c>
      <c r="BF2187" s="62">
        <v>4521</v>
      </c>
      <c r="BG2187" s="280" t="s">
        <v>52</v>
      </c>
    </row>
    <row r="2188" spans="1:59" s="63" customFormat="1" ht="12.75" x14ac:dyDescent="0.2">
      <c r="A2188" s="196">
        <v>4</v>
      </c>
      <c r="B2188" s="197" t="s">
        <v>422</v>
      </c>
      <c r="C2188" s="208">
        <v>45</v>
      </c>
      <c r="D2188" s="209" t="s">
        <v>794</v>
      </c>
      <c r="E2188" s="210">
        <v>4521</v>
      </c>
      <c r="F2188" s="211" t="s">
        <v>818</v>
      </c>
      <c r="G2188" s="231"/>
      <c r="H2188" s="89"/>
      <c r="I2188" s="90" t="s">
        <v>831</v>
      </c>
      <c r="J2188" s="90"/>
      <c r="K2188" s="90" t="s">
        <v>64</v>
      </c>
      <c r="L2188" s="90" t="s">
        <v>119</v>
      </c>
      <c r="M2188" s="91"/>
      <c r="N2188" s="312">
        <v>1</v>
      </c>
      <c r="O2188" s="313">
        <f t="shared" si="301"/>
        <v>4.1666666666666664E-2</v>
      </c>
      <c r="P2188" s="104">
        <v>1</v>
      </c>
      <c r="Q2188" s="92"/>
      <c r="R2188" s="92"/>
      <c r="S2188" s="92"/>
      <c r="T2188" s="92"/>
      <c r="U2188" s="92"/>
      <c r="V2188" s="92"/>
      <c r="W2188" s="92"/>
      <c r="X2188" s="109">
        <f t="shared" si="295"/>
        <v>100</v>
      </c>
      <c r="Y2188" s="83"/>
      <c r="Z2188" s="110">
        <f t="shared" si="296"/>
        <v>4.1666666666666661</v>
      </c>
      <c r="AA2188" s="111"/>
      <c r="AB2188" s="92"/>
      <c r="AC2188" s="92"/>
      <c r="AD2188" s="92"/>
      <c r="AE2188" s="92"/>
      <c r="AF2188" s="92"/>
      <c r="AG2188" s="92"/>
      <c r="AH2188" s="92"/>
      <c r="AI2188" s="109">
        <f t="shared" si="297"/>
        <v>0</v>
      </c>
      <c r="AJ2188" s="83"/>
      <c r="AK2188" s="110">
        <f t="shared" si="298"/>
        <v>0</v>
      </c>
      <c r="AL2188" s="111"/>
      <c r="AM2188" s="92"/>
      <c r="AN2188" s="92"/>
      <c r="AO2188" s="92"/>
      <c r="AP2188" s="92"/>
      <c r="AQ2188" s="92"/>
      <c r="AR2188" s="92"/>
      <c r="AS2188" s="92"/>
      <c r="AT2188" s="92">
        <v>1</v>
      </c>
      <c r="AU2188" s="92"/>
      <c r="AV2188" s="109">
        <f t="shared" si="299"/>
        <v>2500</v>
      </c>
      <c r="AW2188" s="75"/>
      <c r="AX2188" s="110">
        <f t="shared" si="300"/>
        <v>104.16666666666666</v>
      </c>
      <c r="AY2188" s="111"/>
      <c r="AZ2188" s="93"/>
      <c r="BA2188" s="94" t="s">
        <v>554</v>
      </c>
      <c r="BB2188" s="71"/>
      <c r="BC2188" s="54"/>
      <c r="BD2188" s="41">
        <v>4</v>
      </c>
      <c r="BE2188" s="52">
        <v>45</v>
      </c>
      <c r="BF2188" s="62">
        <v>4521</v>
      </c>
      <c r="BG2188" s="280" t="s">
        <v>52</v>
      </c>
    </row>
    <row r="2189" spans="1:59" s="63" customFormat="1" ht="12.75" x14ac:dyDescent="0.2">
      <c r="A2189" s="196">
        <v>4</v>
      </c>
      <c r="B2189" s="197" t="s">
        <v>422</v>
      </c>
      <c r="C2189" s="208">
        <v>45</v>
      </c>
      <c r="D2189" s="209" t="s">
        <v>794</v>
      </c>
      <c r="E2189" s="210">
        <v>4521</v>
      </c>
      <c r="F2189" s="211" t="s">
        <v>818</v>
      </c>
      <c r="G2189" s="231"/>
      <c r="H2189" s="89"/>
      <c r="I2189" s="90" t="s">
        <v>762</v>
      </c>
      <c r="J2189" s="90"/>
      <c r="K2189" s="90" t="s">
        <v>64</v>
      </c>
      <c r="L2189" s="90" t="s">
        <v>398</v>
      </c>
      <c r="M2189" s="91"/>
      <c r="N2189" s="312">
        <v>1</v>
      </c>
      <c r="O2189" s="313">
        <f t="shared" si="301"/>
        <v>4.1666666666666664E-2</v>
      </c>
      <c r="P2189" s="104"/>
      <c r="Q2189" s="92"/>
      <c r="R2189" s="92"/>
      <c r="S2189" s="92"/>
      <c r="T2189" s="92"/>
      <c r="U2189" s="92"/>
      <c r="V2189" s="92"/>
      <c r="W2189" s="92"/>
      <c r="X2189" s="109">
        <f t="shared" si="295"/>
        <v>0</v>
      </c>
      <c r="Y2189" s="83"/>
      <c r="Z2189" s="110">
        <f t="shared" si="296"/>
        <v>0</v>
      </c>
      <c r="AA2189" s="111"/>
      <c r="AB2189" s="92"/>
      <c r="AC2189" s="92"/>
      <c r="AD2189" s="92"/>
      <c r="AE2189" s="92"/>
      <c r="AF2189" s="92"/>
      <c r="AG2189" s="92"/>
      <c r="AH2189" s="92"/>
      <c r="AI2189" s="109">
        <f t="shared" si="297"/>
        <v>0</v>
      </c>
      <c r="AJ2189" s="83"/>
      <c r="AK2189" s="110">
        <f t="shared" si="298"/>
        <v>0</v>
      </c>
      <c r="AL2189" s="111"/>
      <c r="AM2189" s="92"/>
      <c r="AN2189" s="92"/>
      <c r="AO2189" s="92"/>
      <c r="AP2189" s="92"/>
      <c r="AQ2189" s="92"/>
      <c r="AR2189" s="92"/>
      <c r="AS2189" s="92">
        <v>1</v>
      </c>
      <c r="AT2189" s="92"/>
      <c r="AU2189" s="92"/>
      <c r="AV2189" s="109">
        <f t="shared" si="299"/>
        <v>1000</v>
      </c>
      <c r="AW2189" s="75"/>
      <c r="AX2189" s="110">
        <f t="shared" si="300"/>
        <v>41.666666666666664</v>
      </c>
      <c r="AY2189" s="111"/>
      <c r="AZ2189" s="93"/>
      <c r="BA2189" s="94" t="s">
        <v>554</v>
      </c>
      <c r="BB2189" s="71"/>
      <c r="BC2189" s="54"/>
      <c r="BD2189" s="41">
        <v>4</v>
      </c>
      <c r="BE2189" s="52">
        <v>45</v>
      </c>
      <c r="BF2189" s="62">
        <v>4521</v>
      </c>
      <c r="BG2189" s="280" t="s">
        <v>52</v>
      </c>
    </row>
    <row r="2190" spans="1:59" s="63" customFormat="1" ht="12.75" x14ac:dyDescent="0.2">
      <c r="A2190" s="196">
        <v>4</v>
      </c>
      <c r="B2190" s="197" t="s">
        <v>422</v>
      </c>
      <c r="C2190" s="208">
        <v>45</v>
      </c>
      <c r="D2190" s="209" t="s">
        <v>794</v>
      </c>
      <c r="E2190" s="210">
        <v>4521</v>
      </c>
      <c r="F2190" s="211" t="s">
        <v>818</v>
      </c>
      <c r="G2190" s="231"/>
      <c r="H2190" s="89"/>
      <c r="I2190" s="90" t="s">
        <v>832</v>
      </c>
      <c r="J2190" s="90"/>
      <c r="K2190" s="90" t="s">
        <v>64</v>
      </c>
      <c r="L2190" s="90" t="s">
        <v>393</v>
      </c>
      <c r="M2190" s="91"/>
      <c r="N2190" s="312">
        <v>1</v>
      </c>
      <c r="O2190" s="313">
        <f t="shared" si="301"/>
        <v>4.1666666666666664E-2</v>
      </c>
      <c r="P2190" s="104">
        <v>1</v>
      </c>
      <c r="Q2190" s="92"/>
      <c r="R2190" s="92"/>
      <c r="S2190" s="92"/>
      <c r="T2190" s="92"/>
      <c r="U2190" s="92"/>
      <c r="V2190" s="92"/>
      <c r="W2190" s="92"/>
      <c r="X2190" s="109">
        <f t="shared" si="295"/>
        <v>100</v>
      </c>
      <c r="Y2190" s="83"/>
      <c r="Z2190" s="110">
        <f t="shared" si="296"/>
        <v>4.1666666666666661</v>
      </c>
      <c r="AA2190" s="111"/>
      <c r="AB2190" s="92"/>
      <c r="AC2190" s="92"/>
      <c r="AD2190" s="92"/>
      <c r="AE2190" s="92"/>
      <c r="AF2190" s="92"/>
      <c r="AG2190" s="92"/>
      <c r="AH2190" s="92"/>
      <c r="AI2190" s="109">
        <f t="shared" si="297"/>
        <v>0</v>
      </c>
      <c r="AJ2190" s="83"/>
      <c r="AK2190" s="110">
        <f t="shared" si="298"/>
        <v>0</v>
      </c>
      <c r="AL2190" s="111"/>
      <c r="AM2190" s="92"/>
      <c r="AN2190" s="92"/>
      <c r="AO2190" s="92"/>
      <c r="AP2190" s="92"/>
      <c r="AQ2190" s="92"/>
      <c r="AR2190" s="92"/>
      <c r="AS2190" s="92">
        <v>1</v>
      </c>
      <c r="AT2190" s="92"/>
      <c r="AU2190" s="92"/>
      <c r="AV2190" s="109">
        <f t="shared" si="299"/>
        <v>1000</v>
      </c>
      <c r="AW2190" s="75"/>
      <c r="AX2190" s="110">
        <f t="shared" si="300"/>
        <v>41.666666666666664</v>
      </c>
      <c r="AY2190" s="111"/>
      <c r="AZ2190" s="93"/>
      <c r="BA2190" s="94" t="s">
        <v>554</v>
      </c>
      <c r="BB2190" s="71"/>
      <c r="BC2190" s="54"/>
      <c r="BD2190" s="41">
        <v>4</v>
      </c>
      <c r="BE2190" s="52">
        <v>45</v>
      </c>
      <c r="BF2190" s="62">
        <v>4521</v>
      </c>
      <c r="BG2190" s="280" t="s">
        <v>52</v>
      </c>
    </row>
    <row r="2191" spans="1:59" s="63" customFormat="1" ht="12.75" x14ac:dyDescent="0.2">
      <c r="A2191" s="196">
        <v>4</v>
      </c>
      <c r="B2191" s="197" t="s">
        <v>422</v>
      </c>
      <c r="C2191" s="208">
        <v>45</v>
      </c>
      <c r="D2191" s="209" t="s">
        <v>794</v>
      </c>
      <c r="E2191" s="210">
        <v>4521</v>
      </c>
      <c r="F2191" s="211" t="s">
        <v>818</v>
      </c>
      <c r="G2191" s="231"/>
      <c r="H2191" s="89"/>
      <c r="I2191" s="90" t="s">
        <v>833</v>
      </c>
      <c r="J2191" s="90"/>
      <c r="K2191" s="90" t="s">
        <v>64</v>
      </c>
      <c r="L2191" s="90" t="s">
        <v>119</v>
      </c>
      <c r="M2191" s="91"/>
      <c r="N2191" s="312">
        <v>1</v>
      </c>
      <c r="O2191" s="313">
        <f t="shared" si="301"/>
        <v>4.1666666666666664E-2</v>
      </c>
      <c r="P2191" s="104">
        <v>1</v>
      </c>
      <c r="Q2191" s="92"/>
      <c r="R2191" s="92"/>
      <c r="S2191" s="92"/>
      <c r="T2191" s="92"/>
      <c r="U2191" s="92"/>
      <c r="V2191" s="92"/>
      <c r="W2191" s="92"/>
      <c r="X2191" s="109">
        <f t="shared" si="295"/>
        <v>100</v>
      </c>
      <c r="Y2191" s="83"/>
      <c r="Z2191" s="110">
        <f t="shared" si="296"/>
        <v>4.1666666666666661</v>
      </c>
      <c r="AA2191" s="111"/>
      <c r="AB2191" s="92"/>
      <c r="AC2191" s="92"/>
      <c r="AD2191" s="92"/>
      <c r="AE2191" s="92"/>
      <c r="AF2191" s="92"/>
      <c r="AG2191" s="92"/>
      <c r="AH2191" s="92"/>
      <c r="AI2191" s="109">
        <f t="shared" si="297"/>
        <v>0</v>
      </c>
      <c r="AJ2191" s="83"/>
      <c r="AK2191" s="110">
        <f t="shared" si="298"/>
        <v>0</v>
      </c>
      <c r="AL2191" s="111"/>
      <c r="AM2191" s="92"/>
      <c r="AN2191" s="92"/>
      <c r="AO2191" s="92"/>
      <c r="AP2191" s="92"/>
      <c r="AQ2191" s="92"/>
      <c r="AR2191" s="92"/>
      <c r="AS2191" s="92"/>
      <c r="AT2191" s="92">
        <v>1</v>
      </c>
      <c r="AU2191" s="92"/>
      <c r="AV2191" s="109">
        <f t="shared" si="299"/>
        <v>2500</v>
      </c>
      <c r="AW2191" s="75"/>
      <c r="AX2191" s="110">
        <f t="shared" si="300"/>
        <v>104.16666666666666</v>
      </c>
      <c r="AY2191" s="111"/>
      <c r="AZ2191" s="93"/>
      <c r="BA2191" s="94" t="s">
        <v>554</v>
      </c>
      <c r="BB2191" s="71"/>
      <c r="BC2191" s="54"/>
      <c r="BD2191" s="41">
        <v>4</v>
      </c>
      <c r="BE2191" s="52">
        <v>45</v>
      </c>
      <c r="BF2191" s="62">
        <v>4521</v>
      </c>
      <c r="BG2191" s="280" t="s">
        <v>52</v>
      </c>
    </row>
    <row r="2192" spans="1:59" s="63" customFormat="1" ht="12.75" x14ac:dyDescent="0.2">
      <c r="A2192" s="196">
        <v>4</v>
      </c>
      <c r="B2192" s="197" t="s">
        <v>422</v>
      </c>
      <c r="C2192" s="208">
        <v>45</v>
      </c>
      <c r="D2192" s="209" t="s">
        <v>794</v>
      </c>
      <c r="E2192" s="210">
        <v>4521</v>
      </c>
      <c r="F2192" s="211" t="s">
        <v>818</v>
      </c>
      <c r="G2192" s="231"/>
      <c r="H2192" s="89"/>
      <c r="I2192" s="90" t="s">
        <v>834</v>
      </c>
      <c r="J2192" s="90"/>
      <c r="K2192" s="90" t="s">
        <v>64</v>
      </c>
      <c r="L2192" s="90" t="s">
        <v>76</v>
      </c>
      <c r="M2192" s="91"/>
      <c r="N2192" s="312">
        <v>1</v>
      </c>
      <c r="O2192" s="313">
        <f t="shared" si="301"/>
        <v>4.1666666666666664E-2</v>
      </c>
      <c r="P2192" s="104"/>
      <c r="Q2192" s="92"/>
      <c r="R2192" s="92"/>
      <c r="S2192" s="92"/>
      <c r="T2192" s="92"/>
      <c r="U2192" s="92"/>
      <c r="V2192" s="92"/>
      <c r="W2192" s="92"/>
      <c r="X2192" s="109">
        <f t="shared" si="295"/>
        <v>0</v>
      </c>
      <c r="Y2192" s="83"/>
      <c r="Z2192" s="110">
        <f t="shared" si="296"/>
        <v>0</v>
      </c>
      <c r="AA2192" s="111"/>
      <c r="AB2192" s="92"/>
      <c r="AC2192" s="92"/>
      <c r="AD2192" s="92"/>
      <c r="AE2192" s="92"/>
      <c r="AF2192" s="92"/>
      <c r="AG2192" s="92"/>
      <c r="AH2192" s="92"/>
      <c r="AI2192" s="109">
        <f t="shared" si="297"/>
        <v>0</v>
      </c>
      <c r="AJ2192" s="83"/>
      <c r="AK2192" s="110">
        <f t="shared" si="298"/>
        <v>0</v>
      </c>
      <c r="AL2192" s="111"/>
      <c r="AM2192" s="92"/>
      <c r="AN2192" s="92">
        <v>1</v>
      </c>
      <c r="AO2192" s="92"/>
      <c r="AP2192" s="92"/>
      <c r="AQ2192" s="92"/>
      <c r="AR2192" s="92"/>
      <c r="AS2192" s="92"/>
      <c r="AT2192" s="92"/>
      <c r="AU2192" s="92"/>
      <c r="AV2192" s="109">
        <f t="shared" si="299"/>
        <v>25</v>
      </c>
      <c r="AW2192" s="75"/>
      <c r="AX2192" s="110">
        <f t="shared" si="300"/>
        <v>1.0416666666666665</v>
      </c>
      <c r="AY2192" s="111"/>
      <c r="AZ2192" s="93"/>
      <c r="BA2192" s="94" t="s">
        <v>554</v>
      </c>
      <c r="BB2192" s="71"/>
      <c r="BC2192" s="54"/>
      <c r="BD2192" s="41">
        <v>4</v>
      </c>
      <c r="BE2192" s="52">
        <v>45</v>
      </c>
      <c r="BF2192" s="62">
        <v>4521</v>
      </c>
      <c r="BG2192" s="280" t="s">
        <v>52</v>
      </c>
    </row>
    <row r="2193" spans="1:59" s="63" customFormat="1" ht="12.75" x14ac:dyDescent="0.2">
      <c r="A2193" s="196">
        <v>4</v>
      </c>
      <c r="B2193" s="197" t="s">
        <v>422</v>
      </c>
      <c r="C2193" s="208">
        <v>45</v>
      </c>
      <c r="D2193" s="209" t="s">
        <v>794</v>
      </c>
      <c r="E2193" s="210">
        <v>4521</v>
      </c>
      <c r="F2193" s="211" t="s">
        <v>818</v>
      </c>
      <c r="G2193" s="231"/>
      <c r="H2193" s="65"/>
      <c r="I2193" s="222"/>
      <c r="J2193" s="66"/>
      <c r="K2193" s="66"/>
      <c r="L2193" s="66"/>
      <c r="M2193" s="64"/>
      <c r="N2193" s="304"/>
      <c r="O2193" s="305"/>
      <c r="P2193" s="127"/>
      <c r="Q2193" s="67"/>
      <c r="R2193" s="67"/>
      <c r="S2193" s="67"/>
      <c r="T2193" s="67"/>
      <c r="U2193" s="67"/>
      <c r="V2193" s="67"/>
      <c r="W2193" s="67"/>
      <c r="X2193" s="67"/>
      <c r="Y2193" s="68"/>
      <c r="Z2193" s="68"/>
      <c r="AA2193" s="68"/>
      <c r="AB2193" s="67"/>
      <c r="AC2193" s="67"/>
      <c r="AD2193" s="67"/>
      <c r="AE2193" s="67"/>
      <c r="AF2193" s="67"/>
      <c r="AG2193" s="67"/>
      <c r="AH2193" s="67"/>
      <c r="AI2193" s="67"/>
      <c r="AJ2193" s="68"/>
      <c r="AK2193" s="68"/>
      <c r="AL2193" s="68"/>
      <c r="AM2193" s="67"/>
      <c r="AN2193" s="67"/>
      <c r="AO2193" s="67"/>
      <c r="AP2193" s="67"/>
      <c r="AQ2193" s="67"/>
      <c r="AR2193" s="67"/>
      <c r="AS2193" s="67"/>
      <c r="AT2193" s="67"/>
      <c r="AU2193" s="67"/>
      <c r="AV2193" s="67"/>
      <c r="AW2193" s="67"/>
      <c r="AX2193" s="68"/>
      <c r="AY2193" s="68"/>
      <c r="AZ2193" s="69"/>
      <c r="BA2193" s="70"/>
      <c r="BB2193" s="71"/>
      <c r="BC2193" s="54"/>
      <c r="BD2193" s="41">
        <v>4</v>
      </c>
      <c r="BE2193" s="52">
        <v>45</v>
      </c>
      <c r="BF2193" s="62">
        <v>4521</v>
      </c>
      <c r="BG2193" s="275"/>
    </row>
    <row r="2194" spans="1:59" s="63" customFormat="1" ht="12.75" x14ac:dyDescent="0.2">
      <c r="A2194" s="196">
        <v>4</v>
      </c>
      <c r="B2194" s="197" t="s">
        <v>422</v>
      </c>
      <c r="C2194" s="208">
        <v>45</v>
      </c>
      <c r="D2194" s="209" t="s">
        <v>794</v>
      </c>
      <c r="E2194" s="210">
        <v>4521</v>
      </c>
      <c r="F2194" s="211" t="s">
        <v>818</v>
      </c>
      <c r="G2194" s="230"/>
      <c r="H2194" s="56"/>
      <c r="I2194" s="221"/>
      <c r="J2194" s="57"/>
      <c r="K2194" s="57"/>
      <c r="L2194" s="57"/>
      <c r="M2194" s="55"/>
      <c r="N2194" s="303"/>
      <c r="O2194" s="245"/>
      <c r="P2194" s="122"/>
      <c r="Q2194" s="58"/>
      <c r="R2194" s="58"/>
      <c r="S2194" s="58"/>
      <c r="T2194" s="58"/>
      <c r="U2194" s="58"/>
      <c r="V2194" s="58"/>
      <c r="W2194" s="58"/>
      <c r="X2194" s="58"/>
      <c r="Y2194" s="59"/>
      <c r="Z2194" s="59"/>
      <c r="AA2194" s="59"/>
      <c r="AB2194" s="58"/>
      <c r="AC2194" s="58"/>
      <c r="AD2194" s="58"/>
      <c r="AE2194" s="58"/>
      <c r="AF2194" s="58"/>
      <c r="AG2194" s="58"/>
      <c r="AH2194" s="58"/>
      <c r="AI2194" s="58"/>
      <c r="AJ2194" s="59"/>
      <c r="AK2194" s="59"/>
      <c r="AL2194" s="59"/>
      <c r="AM2194" s="58"/>
      <c r="AN2194" s="58"/>
      <c r="AO2194" s="58"/>
      <c r="AP2194" s="58"/>
      <c r="AQ2194" s="58"/>
      <c r="AR2194" s="58"/>
      <c r="AS2194" s="58"/>
      <c r="AT2194" s="58"/>
      <c r="AU2194" s="58"/>
      <c r="AV2194" s="58"/>
      <c r="AW2194" s="58"/>
      <c r="AX2194" s="59"/>
      <c r="AY2194" s="59"/>
      <c r="AZ2194" s="60"/>
      <c r="BA2194" s="61"/>
      <c r="BB2194" s="54"/>
      <c r="BC2194" s="54"/>
      <c r="BD2194" s="41">
        <v>4</v>
      </c>
      <c r="BE2194" s="52">
        <v>45</v>
      </c>
      <c r="BF2194" s="62">
        <v>4521</v>
      </c>
      <c r="BG2194" s="274"/>
    </row>
    <row r="2195" spans="1:59" x14ac:dyDescent="0.25">
      <c r="A2195" s="196">
        <v>4</v>
      </c>
      <c r="B2195" s="197" t="s">
        <v>422</v>
      </c>
      <c r="C2195" s="208">
        <v>45</v>
      </c>
      <c r="D2195" s="209" t="s">
        <v>794</v>
      </c>
      <c r="E2195" s="212">
        <v>4522</v>
      </c>
      <c r="F2195" s="213" t="s">
        <v>835</v>
      </c>
      <c r="G2195" s="234"/>
      <c r="H2195" s="138"/>
      <c r="I2195" s="224"/>
      <c r="J2195" s="98"/>
      <c r="K2195" s="98"/>
      <c r="L2195" s="98"/>
      <c r="M2195" s="137"/>
      <c r="N2195" s="322"/>
      <c r="O2195" s="323"/>
      <c r="P2195" s="139"/>
      <c r="Q2195" s="139"/>
      <c r="R2195" s="139"/>
      <c r="S2195" s="139"/>
      <c r="T2195" s="139"/>
      <c r="U2195" s="139"/>
      <c r="V2195" s="139"/>
      <c r="W2195" s="139"/>
      <c r="X2195" s="139"/>
      <c r="Y2195" s="100"/>
      <c r="Z2195" s="125"/>
      <c r="AA2195" s="125"/>
      <c r="AB2195" s="139"/>
      <c r="AC2195" s="139"/>
      <c r="AD2195" s="139"/>
      <c r="AE2195" s="139"/>
      <c r="AF2195" s="139"/>
      <c r="AG2195" s="139"/>
      <c r="AH2195" s="139"/>
      <c r="AI2195" s="139"/>
      <c r="AJ2195" s="100"/>
      <c r="AK2195" s="125"/>
      <c r="AL2195" s="125"/>
      <c r="AM2195" s="139"/>
      <c r="AN2195" s="139"/>
      <c r="AO2195" s="139"/>
      <c r="AP2195" s="139"/>
      <c r="AQ2195" s="139"/>
      <c r="AR2195" s="139"/>
      <c r="AS2195" s="139"/>
      <c r="AT2195" s="139"/>
      <c r="AU2195" s="139"/>
      <c r="AV2195" s="139"/>
      <c r="AW2195" s="99"/>
      <c r="AX2195" s="125"/>
      <c r="AY2195" s="100"/>
      <c r="AZ2195" s="140"/>
      <c r="BA2195" s="141"/>
      <c r="BB2195" s="136"/>
      <c r="BC2195" s="136"/>
      <c r="BD2195" s="41">
        <v>4</v>
      </c>
      <c r="BE2195" s="52">
        <v>45</v>
      </c>
      <c r="BF2195" s="103">
        <v>4522</v>
      </c>
      <c r="BG2195" s="283"/>
    </row>
    <row r="2196" spans="1:59" s="63" customFormat="1" ht="12.75" x14ac:dyDescent="0.2">
      <c r="A2196" s="196">
        <v>4</v>
      </c>
      <c r="B2196" s="197" t="s">
        <v>422</v>
      </c>
      <c r="C2196" s="208">
        <v>45</v>
      </c>
      <c r="D2196" s="209" t="s">
        <v>794</v>
      </c>
      <c r="E2196" s="212">
        <v>4522</v>
      </c>
      <c r="F2196" s="213" t="s">
        <v>835</v>
      </c>
      <c r="G2196" s="232"/>
      <c r="H2196" s="97"/>
      <c r="I2196" s="224"/>
      <c r="J2196" s="98"/>
      <c r="K2196" s="98"/>
      <c r="L2196" s="98"/>
      <c r="M2196" s="96"/>
      <c r="N2196" s="307"/>
      <c r="O2196" s="246"/>
      <c r="P2196" s="124"/>
      <c r="Q2196" s="99"/>
      <c r="R2196" s="99"/>
      <c r="S2196" s="99"/>
      <c r="T2196" s="99"/>
      <c r="U2196" s="99"/>
      <c r="V2196" s="99"/>
      <c r="W2196" s="99"/>
      <c r="X2196" s="99"/>
      <c r="Y2196" s="100"/>
      <c r="Z2196" s="100"/>
      <c r="AA2196" s="100"/>
      <c r="AB2196" s="99"/>
      <c r="AC2196" s="99"/>
      <c r="AD2196" s="99"/>
      <c r="AE2196" s="99"/>
      <c r="AF2196" s="99"/>
      <c r="AG2196" s="99"/>
      <c r="AH2196" s="99"/>
      <c r="AI2196" s="99"/>
      <c r="AJ2196" s="100"/>
      <c r="AK2196" s="100"/>
      <c r="AL2196" s="100"/>
      <c r="AM2196" s="99"/>
      <c r="AN2196" s="99"/>
      <c r="AO2196" s="99"/>
      <c r="AP2196" s="99"/>
      <c r="AQ2196" s="99"/>
      <c r="AR2196" s="99"/>
      <c r="AS2196" s="99"/>
      <c r="AT2196" s="99"/>
      <c r="AU2196" s="99"/>
      <c r="AV2196" s="99"/>
      <c r="AW2196" s="99"/>
      <c r="AX2196" s="100"/>
      <c r="AY2196" s="100"/>
      <c r="AZ2196" s="101"/>
      <c r="BA2196" s="102"/>
      <c r="BB2196" s="95"/>
      <c r="BC2196" s="95"/>
      <c r="BD2196" s="41">
        <v>4</v>
      </c>
      <c r="BE2196" s="52">
        <v>45</v>
      </c>
      <c r="BF2196" s="103">
        <v>4522</v>
      </c>
      <c r="BG2196" s="277"/>
    </row>
    <row r="2197" spans="1:59" s="63" customFormat="1" ht="12.75" x14ac:dyDescent="0.2">
      <c r="A2197" s="196">
        <v>4</v>
      </c>
      <c r="B2197" s="197" t="s">
        <v>422</v>
      </c>
      <c r="C2197" s="208">
        <v>45</v>
      </c>
      <c r="D2197" s="209" t="s">
        <v>794</v>
      </c>
      <c r="E2197" s="212">
        <v>4522</v>
      </c>
      <c r="F2197" s="213" t="s">
        <v>835</v>
      </c>
      <c r="G2197" s="231"/>
      <c r="H2197" s="65"/>
      <c r="I2197" s="222"/>
      <c r="J2197" s="66"/>
      <c r="K2197" s="66"/>
      <c r="L2197" s="66"/>
      <c r="M2197" s="64"/>
      <c r="N2197" s="304"/>
      <c r="O2197" s="305"/>
      <c r="P2197" s="127"/>
      <c r="Q2197" s="67"/>
      <c r="R2197" s="67"/>
      <c r="S2197" s="67"/>
      <c r="T2197" s="67"/>
      <c r="U2197" s="67"/>
      <c r="V2197" s="67"/>
      <c r="W2197" s="67"/>
      <c r="X2197" s="67"/>
      <c r="Y2197" s="68"/>
      <c r="Z2197" s="68"/>
      <c r="AA2197" s="68"/>
      <c r="AB2197" s="67"/>
      <c r="AC2197" s="67"/>
      <c r="AD2197" s="67"/>
      <c r="AE2197" s="67"/>
      <c r="AF2197" s="67"/>
      <c r="AG2197" s="67"/>
      <c r="AH2197" s="67"/>
      <c r="AI2197" s="67"/>
      <c r="AJ2197" s="68"/>
      <c r="AK2197" s="68"/>
      <c r="AL2197" s="68"/>
      <c r="AM2197" s="67"/>
      <c r="AN2197" s="67"/>
      <c r="AO2197" s="67"/>
      <c r="AP2197" s="67"/>
      <c r="AQ2197" s="67"/>
      <c r="AR2197" s="67"/>
      <c r="AS2197" s="67"/>
      <c r="AT2197" s="67"/>
      <c r="AU2197" s="67"/>
      <c r="AV2197" s="67"/>
      <c r="AW2197" s="67"/>
      <c r="AX2197" s="68"/>
      <c r="AY2197" s="68"/>
      <c r="AZ2197" s="69"/>
      <c r="BA2197" s="70"/>
      <c r="BB2197" s="71"/>
      <c r="BC2197" s="95"/>
      <c r="BD2197" s="41">
        <v>4</v>
      </c>
      <c r="BE2197" s="52">
        <v>45</v>
      </c>
      <c r="BF2197" s="103">
        <v>4522</v>
      </c>
      <c r="BG2197" s="275"/>
    </row>
    <row r="2198" spans="1:59" s="63" customFormat="1" ht="12.75" x14ac:dyDescent="0.2">
      <c r="A2198" s="196">
        <v>4</v>
      </c>
      <c r="B2198" s="197" t="s">
        <v>422</v>
      </c>
      <c r="C2198" s="208">
        <v>45</v>
      </c>
      <c r="D2198" s="209" t="s">
        <v>794</v>
      </c>
      <c r="E2198" s="212">
        <v>4522</v>
      </c>
      <c r="F2198" s="213" t="s">
        <v>835</v>
      </c>
      <c r="G2198" s="231"/>
      <c r="H2198" s="72" t="s">
        <v>47</v>
      </c>
      <c r="I2198" s="223"/>
      <c r="J2198" s="73"/>
      <c r="K2198" s="73"/>
      <c r="L2198" s="73"/>
      <c r="M2198" s="74"/>
      <c r="N2198" s="247"/>
      <c r="O2198" s="306"/>
      <c r="P2198" s="105"/>
      <c r="Q2198" s="75"/>
      <c r="R2198" s="75"/>
      <c r="S2198" s="75"/>
      <c r="T2198" s="75"/>
      <c r="U2198" s="75"/>
      <c r="V2198" s="75"/>
      <c r="W2198" s="75"/>
      <c r="X2198" s="75"/>
      <c r="Y2198" s="76">
        <f>IF(ISNUMBER(VLOOKUP(Y2200,P$7:W$7,MATCH(Y2200,P$7:W$7))),VLOOKUP(Y2200,P$7:W$7,MATCH(Y2200,P$7:W$7)),IF(N2202=0,"No Data",IF(Y2200&gt;0,"&lt;100",0)))</f>
        <v>1000</v>
      </c>
      <c r="Z2198" s="77">
        <f>IF(ISNUMBER(VLOOKUP(Z2202,P$7:W$7,MATCH(Z2202,P$7:W$7))),VLOOKUP(Z2202,P$7:W$7,MATCH(Z2202,P$7:W$7)),IF(N2202=0,"No Data",IF(Z2202&gt;0,"&lt;100",0)))</f>
        <v>1000</v>
      </c>
      <c r="AA2198" s="106">
        <f>IF(ISNUMBER(Z2198),Z2198,0)</f>
        <v>1000</v>
      </c>
      <c r="AB2198" s="75"/>
      <c r="AC2198" s="75"/>
      <c r="AD2198" s="75"/>
      <c r="AE2198" s="75"/>
      <c r="AF2198" s="75"/>
      <c r="AG2198" s="75"/>
      <c r="AH2198" s="75"/>
      <c r="AI2198" s="75"/>
      <c r="AJ2198" s="76">
        <f>IF(ISNUMBER(VLOOKUP(AJ2200,AB$7:AH$7,MATCH(AJ2200,AB$7:AH$7))),VLOOKUP(AJ2200,AB$7:AH$7,MATCH(AJ2200,AB$7:AH$7)),IF(N2202=0,"No Data",IF(AJ2200&gt;0,"&lt;50",0)))</f>
        <v>0</v>
      </c>
      <c r="AK2198" s="77">
        <f>IF(ISNUMBER(VLOOKUP(AK2202,AB$7:AH$7,MATCH(AK2202,AB$7:AH$7))),VLOOKUP(AK2202,AB$7:AH$7,MATCH(AK2202,AB$7:AH$7)),IF(N2202=0,"No Data",IF(AK2202&gt;0,"&lt;50",0)))</f>
        <v>0</v>
      </c>
      <c r="AL2198" s="106">
        <f>IF(ISNUMBER(AK2198),AK2198,0)</f>
        <v>0</v>
      </c>
      <c r="AM2198" s="75"/>
      <c r="AN2198" s="75"/>
      <c r="AO2198" s="75"/>
      <c r="AP2198" s="75"/>
      <c r="AQ2198" s="75"/>
      <c r="AR2198" s="75"/>
      <c r="AS2198" s="75"/>
      <c r="AT2198" s="75"/>
      <c r="AU2198" s="75"/>
      <c r="AV2198" s="75"/>
      <c r="AW2198" s="76">
        <f>IF(ISNUMBER(VLOOKUP(AW2200,AM$7:AU$7,MATCH(AW2200,AM$7:AU$7))),VLOOKUP(AW2200,AM$7:AU$7,MATCH(AW2200,AM$7:AU$7)),IF(N2202=0,"No Data",IF(AW2200&gt;0,"&lt;10",0)))</f>
        <v>1000</v>
      </c>
      <c r="AX2198" s="77">
        <f>IF(ISNUMBER(VLOOKUP(AX2202,AM$7:AU$7,MATCH(AX2202,AM$7:AU$7))),VLOOKUP(AX2202,AM$7:AU$7,MATCH(AX2202,AM$7:AU$7)),IF(N2202=0,"No Data",IF(AX2202&gt;0,"&lt;10",0)))</f>
        <v>1000</v>
      </c>
      <c r="AY2198" s="106">
        <f>IF(ISNUMBER(AX2198),AX2198,0)</f>
        <v>1000</v>
      </c>
      <c r="AZ2198" s="79"/>
      <c r="BA2198" s="80"/>
      <c r="BB2198" s="71"/>
      <c r="BC2198" s="95"/>
      <c r="BD2198" s="41">
        <v>4</v>
      </c>
      <c r="BE2198" s="52">
        <v>45</v>
      </c>
      <c r="BF2198" s="103">
        <v>4522</v>
      </c>
      <c r="BG2198" s="276" t="s">
        <v>47</v>
      </c>
    </row>
    <row r="2199" spans="1:59" s="63" customFormat="1" ht="12.75" x14ac:dyDescent="0.2">
      <c r="A2199" s="196">
        <v>4</v>
      </c>
      <c r="B2199" s="197" t="s">
        <v>422</v>
      </c>
      <c r="C2199" s="208">
        <v>45</v>
      </c>
      <c r="D2199" s="209" t="s">
        <v>794</v>
      </c>
      <c r="E2199" s="212">
        <v>4522</v>
      </c>
      <c r="F2199" s="213" t="s">
        <v>835</v>
      </c>
      <c r="G2199" s="231"/>
      <c r="H2199" s="81" t="s">
        <v>48</v>
      </c>
      <c r="I2199" s="223"/>
      <c r="J2199" s="73"/>
      <c r="K2199" s="73"/>
      <c r="L2199" s="73"/>
      <c r="M2199" s="74"/>
      <c r="N2199" s="247"/>
      <c r="O2199" s="306"/>
      <c r="P2199" s="105"/>
      <c r="Q2199" s="75"/>
      <c r="R2199" s="75"/>
      <c r="S2199" s="75"/>
      <c r="T2199" s="75"/>
      <c r="U2199" s="75"/>
      <c r="V2199" s="75"/>
      <c r="W2199" s="75"/>
      <c r="X2199" s="75"/>
      <c r="Y2199" s="82">
        <f>MIN(X2203:X2220)</f>
        <v>0</v>
      </c>
      <c r="Z2199" s="83"/>
      <c r="AA2199" s="83"/>
      <c r="AB2199" s="75"/>
      <c r="AC2199" s="75"/>
      <c r="AD2199" s="75"/>
      <c r="AE2199" s="75"/>
      <c r="AF2199" s="75"/>
      <c r="AG2199" s="75"/>
      <c r="AH2199" s="75"/>
      <c r="AI2199" s="75"/>
      <c r="AJ2199" s="82">
        <f>MIN(AI2203:AI2220)</f>
        <v>0</v>
      </c>
      <c r="AK2199" s="83"/>
      <c r="AL2199" s="83"/>
      <c r="AM2199" s="75"/>
      <c r="AN2199" s="75"/>
      <c r="AO2199" s="75"/>
      <c r="AP2199" s="75"/>
      <c r="AQ2199" s="75"/>
      <c r="AR2199" s="75"/>
      <c r="AS2199" s="75"/>
      <c r="AT2199" s="75"/>
      <c r="AU2199" s="75"/>
      <c r="AV2199" s="75"/>
      <c r="AW2199" s="82">
        <f>MIN(AV2203:AV2220)</f>
        <v>25</v>
      </c>
      <c r="AX2199" s="83"/>
      <c r="AY2199" s="83"/>
      <c r="AZ2199" s="79"/>
      <c r="BA2199" s="80"/>
      <c r="BB2199" s="71"/>
      <c r="BC2199" s="95"/>
      <c r="BD2199" s="41">
        <v>4</v>
      </c>
      <c r="BE2199" s="52">
        <v>45</v>
      </c>
      <c r="BF2199" s="103">
        <v>4522</v>
      </c>
      <c r="BG2199" s="278" t="s">
        <v>48</v>
      </c>
    </row>
    <row r="2200" spans="1:59" s="63" customFormat="1" ht="12.75" x14ac:dyDescent="0.2">
      <c r="A2200" s="196">
        <v>4</v>
      </c>
      <c r="B2200" s="197" t="s">
        <v>422</v>
      </c>
      <c r="C2200" s="208">
        <v>45</v>
      </c>
      <c r="D2200" s="209" t="s">
        <v>794</v>
      </c>
      <c r="E2200" s="212">
        <v>4522</v>
      </c>
      <c r="F2200" s="213" t="s">
        <v>835</v>
      </c>
      <c r="G2200" s="231"/>
      <c r="H2200" s="81" t="s">
        <v>49</v>
      </c>
      <c r="I2200" s="223"/>
      <c r="J2200" s="73"/>
      <c r="K2200" s="73"/>
      <c r="L2200" s="73"/>
      <c r="M2200" s="74"/>
      <c r="N2200" s="247"/>
      <c r="O2200" s="306"/>
      <c r="P2200" s="105"/>
      <c r="Q2200" s="75"/>
      <c r="R2200" s="75"/>
      <c r="S2200" s="75"/>
      <c r="T2200" s="75"/>
      <c r="U2200" s="75"/>
      <c r="V2200" s="75"/>
      <c r="W2200" s="75"/>
      <c r="X2200" s="75"/>
      <c r="Y2200" s="84">
        <f>IF(ISNUMBER(AVERAGE(X2203:X2220)),AVERAGE(X2203:X2220),0)</f>
        <v>1455.5555555555557</v>
      </c>
      <c r="Z2200" s="83"/>
      <c r="AA2200" s="83"/>
      <c r="AB2200" s="75"/>
      <c r="AC2200" s="75"/>
      <c r="AD2200" s="75"/>
      <c r="AE2200" s="75"/>
      <c r="AF2200" s="75"/>
      <c r="AG2200" s="75"/>
      <c r="AH2200" s="75"/>
      <c r="AI2200" s="75"/>
      <c r="AJ2200" s="84">
        <f>IF(ISNUMBER(AVERAGE(AI2203:AI2220)),AVERAGE(AI2203:AI2220),0)</f>
        <v>0</v>
      </c>
      <c r="AK2200" s="83"/>
      <c r="AL2200" s="83"/>
      <c r="AM2200" s="75"/>
      <c r="AN2200" s="75"/>
      <c r="AO2200" s="75"/>
      <c r="AP2200" s="75"/>
      <c r="AQ2200" s="75"/>
      <c r="AR2200" s="75"/>
      <c r="AS2200" s="75"/>
      <c r="AT2200" s="75"/>
      <c r="AU2200" s="75"/>
      <c r="AV2200" s="75"/>
      <c r="AW2200" s="84">
        <f>IF(ISNUMBER(AVERAGE(AV2203:AV2220)),AVERAGE(AV2203:AV2220),0)</f>
        <v>1547.2222222222222</v>
      </c>
      <c r="AX2200" s="83"/>
      <c r="AY2200" s="83"/>
      <c r="AZ2200" s="79"/>
      <c r="BA2200" s="80"/>
      <c r="BB2200" s="71"/>
      <c r="BC2200" s="95"/>
      <c r="BD2200" s="41">
        <v>4</v>
      </c>
      <c r="BE2200" s="52">
        <v>45</v>
      </c>
      <c r="BF2200" s="103">
        <v>4522</v>
      </c>
      <c r="BG2200" s="278" t="s">
        <v>49</v>
      </c>
    </row>
    <row r="2201" spans="1:59" s="63" customFormat="1" ht="12.75" x14ac:dyDescent="0.2">
      <c r="A2201" s="196">
        <v>4</v>
      </c>
      <c r="B2201" s="197" t="s">
        <v>422</v>
      </c>
      <c r="C2201" s="208">
        <v>45</v>
      </c>
      <c r="D2201" s="209" t="s">
        <v>794</v>
      </c>
      <c r="E2201" s="212">
        <v>4522</v>
      </c>
      <c r="F2201" s="213" t="s">
        <v>835</v>
      </c>
      <c r="G2201" s="231"/>
      <c r="H2201" s="81" t="s">
        <v>50</v>
      </c>
      <c r="I2201" s="223"/>
      <c r="J2201" s="73"/>
      <c r="K2201" s="73"/>
      <c r="L2201" s="73"/>
      <c r="M2201" s="74"/>
      <c r="N2201" s="247"/>
      <c r="O2201" s="306"/>
      <c r="P2201" s="105"/>
      <c r="Q2201" s="75"/>
      <c r="R2201" s="75"/>
      <c r="S2201" s="75"/>
      <c r="T2201" s="75"/>
      <c r="U2201" s="75"/>
      <c r="V2201" s="75"/>
      <c r="W2201" s="75"/>
      <c r="X2201" s="75"/>
      <c r="Y2201" s="84">
        <f>MAX(X2203:X2220)</f>
        <v>25000</v>
      </c>
      <c r="Z2201" s="83"/>
      <c r="AA2201" s="83"/>
      <c r="AB2201" s="75"/>
      <c r="AC2201" s="75"/>
      <c r="AD2201" s="75"/>
      <c r="AE2201" s="75"/>
      <c r="AF2201" s="75"/>
      <c r="AG2201" s="75"/>
      <c r="AH2201" s="75"/>
      <c r="AI2201" s="75"/>
      <c r="AJ2201" s="84">
        <f>MAX(AI2203:AI2220)</f>
        <v>0</v>
      </c>
      <c r="AK2201" s="83"/>
      <c r="AL2201" s="83"/>
      <c r="AM2201" s="75"/>
      <c r="AN2201" s="75"/>
      <c r="AO2201" s="75"/>
      <c r="AP2201" s="75"/>
      <c r="AQ2201" s="75"/>
      <c r="AR2201" s="75"/>
      <c r="AS2201" s="75"/>
      <c r="AT2201" s="75"/>
      <c r="AU2201" s="75"/>
      <c r="AV2201" s="75"/>
      <c r="AW2201" s="84">
        <f>MAX(AV2203:AV2220)</f>
        <v>2500</v>
      </c>
      <c r="AX2201" s="83"/>
      <c r="AY2201" s="83"/>
      <c r="AZ2201" s="79"/>
      <c r="BA2201" s="80"/>
      <c r="BB2201" s="71"/>
      <c r="BC2201" s="95"/>
      <c r="BD2201" s="41">
        <v>4</v>
      </c>
      <c r="BE2201" s="52">
        <v>45</v>
      </c>
      <c r="BF2201" s="103">
        <v>4522</v>
      </c>
      <c r="BG2201" s="278" t="s">
        <v>50</v>
      </c>
    </row>
    <row r="2202" spans="1:59" s="63" customFormat="1" ht="12.75" x14ac:dyDescent="0.2">
      <c r="A2202" s="196">
        <v>4</v>
      </c>
      <c r="B2202" s="197" t="s">
        <v>422</v>
      </c>
      <c r="C2202" s="208">
        <v>45</v>
      </c>
      <c r="D2202" s="209" t="s">
        <v>794</v>
      </c>
      <c r="E2202" s="212">
        <v>4522</v>
      </c>
      <c r="F2202" s="213" t="s">
        <v>835</v>
      </c>
      <c r="G2202" s="231"/>
      <c r="H2202" s="85" t="s">
        <v>51</v>
      </c>
      <c r="I2202" s="223"/>
      <c r="J2202" s="73"/>
      <c r="K2202" s="73"/>
      <c r="L2202" s="73"/>
      <c r="M2202" s="74"/>
      <c r="N2202" s="248">
        <f>SUM(N2203:N2220)</f>
        <v>18</v>
      </c>
      <c r="O2202" s="293">
        <f>SUM(O2203:O2220)</f>
        <v>1.0000000000000002</v>
      </c>
      <c r="P2202" s="292"/>
      <c r="Q2202" s="87"/>
      <c r="R2202" s="87"/>
      <c r="S2202" s="87"/>
      <c r="T2202" s="87"/>
      <c r="U2202" s="87"/>
      <c r="V2202" s="87"/>
      <c r="W2202" s="87"/>
      <c r="X2202" s="87"/>
      <c r="Y2202" s="88"/>
      <c r="Z2202" s="119">
        <f>SUM(Z2203:Z2220)</f>
        <v>1455.5555555555559</v>
      </c>
      <c r="AA2202" s="120"/>
      <c r="AB2202" s="111"/>
      <c r="AC2202" s="111"/>
      <c r="AD2202" s="111"/>
      <c r="AE2202" s="111"/>
      <c r="AF2202" s="111"/>
      <c r="AG2202" s="111"/>
      <c r="AH2202" s="111"/>
      <c r="AI2202" s="111"/>
      <c r="AJ2202" s="120"/>
      <c r="AK2202" s="119">
        <f>SUM(AK2203:AK2220)</f>
        <v>0</v>
      </c>
      <c r="AL2202" s="120"/>
      <c r="AM2202" s="111"/>
      <c r="AN2202" s="111"/>
      <c r="AO2202" s="111"/>
      <c r="AP2202" s="111"/>
      <c r="AQ2202" s="111"/>
      <c r="AR2202" s="111"/>
      <c r="AS2202" s="111"/>
      <c r="AT2202" s="111"/>
      <c r="AU2202" s="111"/>
      <c r="AV2202" s="111"/>
      <c r="AW2202" s="120"/>
      <c r="AX2202" s="119">
        <f>SUM(AX2203:AX2220)</f>
        <v>1547.2222222222226</v>
      </c>
      <c r="AY2202" s="88"/>
      <c r="AZ2202" s="79"/>
      <c r="BA2202" s="80"/>
      <c r="BB2202" s="71"/>
      <c r="BC2202" s="95"/>
      <c r="BD2202" s="41">
        <v>4</v>
      </c>
      <c r="BE2202" s="52">
        <v>45</v>
      </c>
      <c r="BF2202" s="103">
        <v>4522</v>
      </c>
      <c r="BG2202" s="279" t="s">
        <v>51</v>
      </c>
    </row>
    <row r="2203" spans="1:59" s="63" customFormat="1" ht="12.75" x14ac:dyDescent="0.2">
      <c r="A2203" s="196">
        <v>4</v>
      </c>
      <c r="B2203" s="197" t="s">
        <v>422</v>
      </c>
      <c r="C2203" s="208">
        <v>45</v>
      </c>
      <c r="D2203" s="209" t="s">
        <v>794</v>
      </c>
      <c r="E2203" s="212">
        <v>4522</v>
      </c>
      <c r="F2203" s="213" t="s">
        <v>835</v>
      </c>
      <c r="G2203" s="231"/>
      <c r="H2203" s="89" t="s">
        <v>52</v>
      </c>
      <c r="I2203" s="90" t="s">
        <v>819</v>
      </c>
      <c r="J2203" s="90"/>
      <c r="K2203" s="90" t="s">
        <v>64</v>
      </c>
      <c r="L2203" s="90" t="s">
        <v>528</v>
      </c>
      <c r="M2203" s="91"/>
      <c r="N2203" s="312">
        <v>1</v>
      </c>
      <c r="O2203" s="313">
        <f>N2203/N$2202</f>
        <v>5.5555555555555552E-2</v>
      </c>
      <c r="P2203" s="104"/>
      <c r="Q2203" s="92"/>
      <c r="R2203" s="92"/>
      <c r="S2203" s="92"/>
      <c r="T2203" s="92"/>
      <c r="U2203" s="92"/>
      <c r="V2203" s="92"/>
      <c r="W2203" s="92"/>
      <c r="X2203" s="109">
        <f t="shared" ref="X2203:X2220" si="302">P2203*P$7+Q2203*Q$7+R2203*R$7+S2203*S$7+T2203*T$7+U2203*U$7+V2203*V$7+W2203*W$7</f>
        <v>0</v>
      </c>
      <c r="Y2203" s="83"/>
      <c r="Z2203" s="110">
        <f t="shared" ref="Z2203:Z2220" si="303">X2203*$O2203</f>
        <v>0</v>
      </c>
      <c r="AA2203" s="111"/>
      <c r="AB2203" s="92"/>
      <c r="AC2203" s="92"/>
      <c r="AD2203" s="92"/>
      <c r="AE2203" s="92"/>
      <c r="AF2203" s="92"/>
      <c r="AG2203" s="92"/>
      <c r="AH2203" s="92"/>
      <c r="AI2203" s="109">
        <f t="shared" ref="AI2203:AI2220" si="304">AB2203*AB$7+AC2203*AC$7+AD2203*AD$7+AE2203*AE$7+AF2203*AF$7+AG2203*AG$7+AH2203*AH$7</f>
        <v>0</v>
      </c>
      <c r="AJ2203" s="83"/>
      <c r="AK2203" s="110">
        <f t="shared" ref="AK2203:AK2220" si="305">AI2203*$O2203</f>
        <v>0</v>
      </c>
      <c r="AL2203" s="111"/>
      <c r="AM2203" s="92"/>
      <c r="AN2203" s="92"/>
      <c r="AO2203" s="92"/>
      <c r="AP2203" s="92">
        <v>1</v>
      </c>
      <c r="AQ2203" s="92"/>
      <c r="AR2203" s="92"/>
      <c r="AS2203" s="92"/>
      <c r="AT2203" s="92"/>
      <c r="AU2203" s="92"/>
      <c r="AV2203" s="109">
        <f t="shared" ref="AV2203:AV2220" si="306">AM2203*AM$7+AN2203*AN$7+AO2203*AO$7+AP2203*AP$7+AQ2203*AQ$7+AR2203*AR$7+AS2203*AS$7+AT2203*AT$7+AU2203*AU$7</f>
        <v>100</v>
      </c>
      <c r="AW2203" s="75"/>
      <c r="AX2203" s="110">
        <f t="shared" ref="AX2203:AX2220" si="307">AV2203*$O2203</f>
        <v>5.5555555555555554</v>
      </c>
      <c r="AY2203" s="111"/>
      <c r="AZ2203" s="93"/>
      <c r="BA2203" s="94" t="s">
        <v>105</v>
      </c>
      <c r="BB2203" s="71"/>
      <c r="BC2203" s="95"/>
      <c r="BD2203" s="41">
        <v>4</v>
      </c>
      <c r="BE2203" s="52">
        <v>45</v>
      </c>
      <c r="BF2203" s="103">
        <v>4522</v>
      </c>
      <c r="BG2203" s="280" t="s">
        <v>52</v>
      </c>
    </row>
    <row r="2204" spans="1:59" s="63" customFormat="1" ht="12.75" x14ac:dyDescent="0.2">
      <c r="A2204" s="196">
        <v>4</v>
      </c>
      <c r="B2204" s="197" t="s">
        <v>422</v>
      </c>
      <c r="C2204" s="208">
        <v>45</v>
      </c>
      <c r="D2204" s="209" t="s">
        <v>794</v>
      </c>
      <c r="E2204" s="212">
        <v>4522</v>
      </c>
      <c r="F2204" s="213" t="s">
        <v>835</v>
      </c>
      <c r="G2204" s="231"/>
      <c r="H2204" s="89"/>
      <c r="I2204" s="90" t="s">
        <v>830</v>
      </c>
      <c r="J2204" s="90"/>
      <c r="K2204" s="90" t="s">
        <v>64</v>
      </c>
      <c r="L2204" s="90" t="s">
        <v>313</v>
      </c>
      <c r="M2204" s="91"/>
      <c r="N2204" s="312">
        <v>1</v>
      </c>
      <c r="O2204" s="313">
        <f>N2204/N$2202</f>
        <v>5.5555555555555552E-2</v>
      </c>
      <c r="P2204" s="104"/>
      <c r="Q2204" s="92"/>
      <c r="R2204" s="92"/>
      <c r="S2204" s="92"/>
      <c r="T2204" s="92"/>
      <c r="U2204" s="92"/>
      <c r="V2204" s="92"/>
      <c r="W2204" s="92"/>
      <c r="X2204" s="109">
        <f t="shared" si="302"/>
        <v>0</v>
      </c>
      <c r="Y2204" s="83"/>
      <c r="Z2204" s="110">
        <f t="shared" si="303"/>
        <v>0</v>
      </c>
      <c r="AA2204" s="111"/>
      <c r="AB2204" s="92"/>
      <c r="AC2204" s="92"/>
      <c r="AD2204" s="92"/>
      <c r="AE2204" s="92"/>
      <c r="AF2204" s="92"/>
      <c r="AG2204" s="92"/>
      <c r="AH2204" s="92"/>
      <c r="AI2204" s="109">
        <f t="shared" si="304"/>
        <v>0</v>
      </c>
      <c r="AJ2204" s="83"/>
      <c r="AK2204" s="110">
        <f t="shared" si="305"/>
        <v>0</v>
      </c>
      <c r="AL2204" s="111"/>
      <c r="AM2204" s="92"/>
      <c r="AN2204" s="92">
        <v>1</v>
      </c>
      <c r="AO2204" s="92"/>
      <c r="AP2204" s="92"/>
      <c r="AQ2204" s="92"/>
      <c r="AR2204" s="92"/>
      <c r="AS2204" s="92"/>
      <c r="AT2204" s="92"/>
      <c r="AU2204" s="92"/>
      <c r="AV2204" s="109">
        <f t="shared" si="306"/>
        <v>25</v>
      </c>
      <c r="AW2204" s="75"/>
      <c r="AX2204" s="110">
        <f t="shared" si="307"/>
        <v>1.3888888888888888</v>
      </c>
      <c r="AY2204" s="111"/>
      <c r="AZ2204" s="93"/>
      <c r="BA2204" s="94" t="s">
        <v>554</v>
      </c>
      <c r="BB2204" s="71"/>
      <c r="BC2204" s="95"/>
      <c r="BD2204" s="41">
        <v>4</v>
      </c>
      <c r="BE2204" s="52">
        <v>45</v>
      </c>
      <c r="BF2204" s="103">
        <v>4522</v>
      </c>
      <c r="BG2204" s="280" t="s">
        <v>52</v>
      </c>
    </row>
    <row r="2205" spans="1:59" s="63" customFormat="1" ht="12.75" x14ac:dyDescent="0.2">
      <c r="A2205" s="196">
        <v>4</v>
      </c>
      <c r="B2205" s="197" t="s">
        <v>422</v>
      </c>
      <c r="C2205" s="208">
        <v>45</v>
      </c>
      <c r="D2205" s="209" t="s">
        <v>794</v>
      </c>
      <c r="E2205" s="212">
        <v>4522</v>
      </c>
      <c r="F2205" s="213" t="s">
        <v>835</v>
      </c>
      <c r="G2205" s="231"/>
      <c r="H2205" s="89"/>
      <c r="I2205" s="90" t="s">
        <v>836</v>
      </c>
      <c r="J2205" s="90"/>
      <c r="K2205" s="90" t="s">
        <v>64</v>
      </c>
      <c r="L2205" s="90" t="s">
        <v>119</v>
      </c>
      <c r="M2205" s="91"/>
      <c r="N2205" s="312">
        <v>1</v>
      </c>
      <c r="O2205" s="313">
        <f t="shared" ref="O2205:O2220" si="308">N2205/N$2202</f>
        <v>5.5555555555555552E-2</v>
      </c>
      <c r="P2205" s="104">
        <v>1</v>
      </c>
      <c r="Q2205" s="92"/>
      <c r="R2205" s="92"/>
      <c r="S2205" s="92"/>
      <c r="T2205" s="92"/>
      <c r="U2205" s="92"/>
      <c r="V2205" s="92"/>
      <c r="W2205" s="92"/>
      <c r="X2205" s="109">
        <f t="shared" si="302"/>
        <v>100</v>
      </c>
      <c r="Y2205" s="83"/>
      <c r="Z2205" s="110">
        <f t="shared" si="303"/>
        <v>5.5555555555555554</v>
      </c>
      <c r="AA2205" s="111"/>
      <c r="AB2205" s="92"/>
      <c r="AC2205" s="92"/>
      <c r="AD2205" s="92"/>
      <c r="AE2205" s="92"/>
      <c r="AF2205" s="92"/>
      <c r="AG2205" s="92"/>
      <c r="AH2205" s="92"/>
      <c r="AI2205" s="109">
        <f t="shared" si="304"/>
        <v>0</v>
      </c>
      <c r="AJ2205" s="83"/>
      <c r="AK2205" s="110">
        <f t="shared" si="305"/>
        <v>0</v>
      </c>
      <c r="AL2205" s="111"/>
      <c r="AM2205" s="92"/>
      <c r="AN2205" s="92"/>
      <c r="AO2205" s="92"/>
      <c r="AP2205" s="92"/>
      <c r="AQ2205" s="92"/>
      <c r="AR2205" s="92"/>
      <c r="AS2205" s="92"/>
      <c r="AT2205" s="92">
        <v>1</v>
      </c>
      <c r="AU2205" s="92"/>
      <c r="AV2205" s="109">
        <f t="shared" si="306"/>
        <v>2500</v>
      </c>
      <c r="AW2205" s="75"/>
      <c r="AX2205" s="110">
        <f t="shared" si="307"/>
        <v>138.88888888888889</v>
      </c>
      <c r="AY2205" s="111"/>
      <c r="AZ2205" s="93"/>
      <c r="BA2205" s="94" t="s">
        <v>554</v>
      </c>
      <c r="BB2205" s="71"/>
      <c r="BC2205" s="95"/>
      <c r="BD2205" s="41">
        <v>4</v>
      </c>
      <c r="BE2205" s="52">
        <v>45</v>
      </c>
      <c r="BF2205" s="103">
        <v>4522</v>
      </c>
      <c r="BG2205" s="280" t="s">
        <v>52</v>
      </c>
    </row>
    <row r="2206" spans="1:59" s="63" customFormat="1" ht="12.75" x14ac:dyDescent="0.2">
      <c r="A2206" s="196">
        <v>4</v>
      </c>
      <c r="B2206" s="197" t="s">
        <v>422</v>
      </c>
      <c r="C2206" s="208">
        <v>45</v>
      </c>
      <c r="D2206" s="209" t="s">
        <v>794</v>
      </c>
      <c r="E2206" s="212">
        <v>4522</v>
      </c>
      <c r="F2206" s="213" t="s">
        <v>835</v>
      </c>
      <c r="G2206" s="231"/>
      <c r="H2206" s="89"/>
      <c r="I2206" s="90" t="s">
        <v>837</v>
      </c>
      <c r="J2206" s="90"/>
      <c r="K2206" s="90" t="s">
        <v>64</v>
      </c>
      <c r="L2206" s="90" t="s">
        <v>188</v>
      </c>
      <c r="M2206" s="91"/>
      <c r="N2206" s="312">
        <v>1</v>
      </c>
      <c r="O2206" s="313">
        <f t="shared" si="308"/>
        <v>5.5555555555555552E-2</v>
      </c>
      <c r="P2206" s="104">
        <v>1</v>
      </c>
      <c r="Q2206" s="92"/>
      <c r="R2206" s="92"/>
      <c r="S2206" s="92"/>
      <c r="T2206" s="92"/>
      <c r="U2206" s="92"/>
      <c r="V2206" s="92"/>
      <c r="W2206" s="92"/>
      <c r="X2206" s="109">
        <f t="shared" si="302"/>
        <v>100</v>
      </c>
      <c r="Y2206" s="83"/>
      <c r="Z2206" s="110">
        <f t="shared" si="303"/>
        <v>5.5555555555555554</v>
      </c>
      <c r="AA2206" s="111"/>
      <c r="AB2206" s="92"/>
      <c r="AC2206" s="92"/>
      <c r="AD2206" s="92"/>
      <c r="AE2206" s="92"/>
      <c r="AF2206" s="92"/>
      <c r="AG2206" s="92"/>
      <c r="AH2206" s="92"/>
      <c r="AI2206" s="109">
        <f t="shared" si="304"/>
        <v>0</v>
      </c>
      <c r="AJ2206" s="83"/>
      <c r="AK2206" s="110">
        <f t="shared" si="305"/>
        <v>0</v>
      </c>
      <c r="AL2206" s="111"/>
      <c r="AM2206" s="92"/>
      <c r="AN2206" s="92"/>
      <c r="AO2206" s="92"/>
      <c r="AP2206" s="92"/>
      <c r="AQ2206" s="92"/>
      <c r="AR2206" s="92"/>
      <c r="AS2206" s="92"/>
      <c r="AT2206" s="92">
        <v>1</v>
      </c>
      <c r="AU2206" s="92"/>
      <c r="AV2206" s="109">
        <f t="shared" si="306"/>
        <v>2500</v>
      </c>
      <c r="AW2206" s="75"/>
      <c r="AX2206" s="110">
        <f t="shared" si="307"/>
        <v>138.88888888888889</v>
      </c>
      <c r="AY2206" s="111"/>
      <c r="AZ2206" s="93"/>
      <c r="BA2206" s="94" t="s">
        <v>554</v>
      </c>
      <c r="BB2206" s="71"/>
      <c r="BC2206" s="95"/>
      <c r="BD2206" s="41">
        <v>4</v>
      </c>
      <c r="BE2206" s="52">
        <v>45</v>
      </c>
      <c r="BF2206" s="103">
        <v>4522</v>
      </c>
      <c r="BG2206" s="280" t="s">
        <v>52</v>
      </c>
    </row>
    <row r="2207" spans="1:59" s="63" customFormat="1" ht="12.75" x14ac:dyDescent="0.2">
      <c r="A2207" s="196">
        <v>4</v>
      </c>
      <c r="B2207" s="197" t="s">
        <v>422</v>
      </c>
      <c r="C2207" s="208">
        <v>45</v>
      </c>
      <c r="D2207" s="209" t="s">
        <v>794</v>
      </c>
      <c r="E2207" s="212">
        <v>4522</v>
      </c>
      <c r="F2207" s="213" t="s">
        <v>835</v>
      </c>
      <c r="G2207" s="231"/>
      <c r="H2207" s="89"/>
      <c r="I2207" s="90" t="s">
        <v>763</v>
      </c>
      <c r="J2207" s="90"/>
      <c r="K2207" s="90" t="s">
        <v>64</v>
      </c>
      <c r="L2207" s="90" t="s">
        <v>119</v>
      </c>
      <c r="M2207" s="91"/>
      <c r="N2207" s="312">
        <v>1</v>
      </c>
      <c r="O2207" s="313">
        <f t="shared" si="308"/>
        <v>5.5555555555555552E-2</v>
      </c>
      <c r="P2207" s="104">
        <v>1</v>
      </c>
      <c r="Q2207" s="92"/>
      <c r="R2207" s="92"/>
      <c r="S2207" s="92"/>
      <c r="T2207" s="92"/>
      <c r="U2207" s="92"/>
      <c r="V2207" s="92"/>
      <c r="W2207" s="92"/>
      <c r="X2207" s="109">
        <f t="shared" si="302"/>
        <v>100</v>
      </c>
      <c r="Y2207" s="83"/>
      <c r="Z2207" s="110">
        <f t="shared" si="303"/>
        <v>5.5555555555555554</v>
      </c>
      <c r="AA2207" s="111"/>
      <c r="AB2207" s="92"/>
      <c r="AC2207" s="92"/>
      <c r="AD2207" s="92"/>
      <c r="AE2207" s="92"/>
      <c r="AF2207" s="92"/>
      <c r="AG2207" s="92"/>
      <c r="AH2207" s="92"/>
      <c r="AI2207" s="109">
        <f t="shared" si="304"/>
        <v>0</v>
      </c>
      <c r="AJ2207" s="83"/>
      <c r="AK2207" s="110">
        <f t="shared" si="305"/>
        <v>0</v>
      </c>
      <c r="AL2207" s="111"/>
      <c r="AM2207" s="92"/>
      <c r="AN2207" s="92"/>
      <c r="AO2207" s="92"/>
      <c r="AP2207" s="92"/>
      <c r="AQ2207" s="92"/>
      <c r="AR2207" s="92"/>
      <c r="AS2207" s="92"/>
      <c r="AT2207" s="92">
        <v>1</v>
      </c>
      <c r="AU2207" s="92"/>
      <c r="AV2207" s="109">
        <f t="shared" si="306"/>
        <v>2500</v>
      </c>
      <c r="AW2207" s="75"/>
      <c r="AX2207" s="110">
        <f t="shared" si="307"/>
        <v>138.88888888888889</v>
      </c>
      <c r="AY2207" s="111"/>
      <c r="AZ2207" s="93"/>
      <c r="BA2207" s="94" t="s">
        <v>554</v>
      </c>
      <c r="BB2207" s="71"/>
      <c r="BC2207" s="95"/>
      <c r="BD2207" s="41">
        <v>4</v>
      </c>
      <c r="BE2207" s="52">
        <v>45</v>
      </c>
      <c r="BF2207" s="103">
        <v>4522</v>
      </c>
      <c r="BG2207" s="280" t="s">
        <v>52</v>
      </c>
    </row>
    <row r="2208" spans="1:59" s="63" customFormat="1" ht="12.75" x14ac:dyDescent="0.2">
      <c r="A2208" s="196">
        <v>4</v>
      </c>
      <c r="B2208" s="197" t="s">
        <v>422</v>
      </c>
      <c r="C2208" s="208">
        <v>45</v>
      </c>
      <c r="D2208" s="209" t="s">
        <v>794</v>
      </c>
      <c r="E2208" s="212">
        <v>4522</v>
      </c>
      <c r="F2208" s="213" t="s">
        <v>835</v>
      </c>
      <c r="G2208" s="231"/>
      <c r="H2208" s="89"/>
      <c r="I2208" s="90" t="s">
        <v>326</v>
      </c>
      <c r="J2208" s="90"/>
      <c r="K2208" s="90" t="s">
        <v>64</v>
      </c>
      <c r="L2208" s="90" t="s">
        <v>119</v>
      </c>
      <c r="M2208" s="91"/>
      <c r="N2208" s="312">
        <v>1</v>
      </c>
      <c r="O2208" s="313">
        <f t="shared" si="308"/>
        <v>5.5555555555555552E-2</v>
      </c>
      <c r="P2208" s="104">
        <v>1</v>
      </c>
      <c r="Q2208" s="92"/>
      <c r="R2208" s="92"/>
      <c r="S2208" s="92"/>
      <c r="T2208" s="92"/>
      <c r="U2208" s="92"/>
      <c r="V2208" s="92"/>
      <c r="W2208" s="92"/>
      <c r="X2208" s="109">
        <f t="shared" si="302"/>
        <v>100</v>
      </c>
      <c r="Y2208" s="83"/>
      <c r="Z2208" s="110">
        <f t="shared" si="303"/>
        <v>5.5555555555555554</v>
      </c>
      <c r="AA2208" s="111"/>
      <c r="AB2208" s="92"/>
      <c r="AC2208" s="92"/>
      <c r="AD2208" s="92"/>
      <c r="AE2208" s="92"/>
      <c r="AF2208" s="92"/>
      <c r="AG2208" s="92"/>
      <c r="AH2208" s="92"/>
      <c r="AI2208" s="109">
        <f t="shared" si="304"/>
        <v>0</v>
      </c>
      <c r="AJ2208" s="83"/>
      <c r="AK2208" s="110">
        <f t="shared" si="305"/>
        <v>0</v>
      </c>
      <c r="AL2208" s="111"/>
      <c r="AM2208" s="92"/>
      <c r="AN2208" s="92"/>
      <c r="AO2208" s="92"/>
      <c r="AP2208" s="92"/>
      <c r="AQ2208" s="92"/>
      <c r="AR2208" s="92"/>
      <c r="AS2208" s="92"/>
      <c r="AT2208" s="92">
        <v>1</v>
      </c>
      <c r="AU2208" s="92"/>
      <c r="AV2208" s="109">
        <f t="shared" si="306"/>
        <v>2500</v>
      </c>
      <c r="AW2208" s="75"/>
      <c r="AX2208" s="110">
        <f t="shared" si="307"/>
        <v>138.88888888888889</v>
      </c>
      <c r="AY2208" s="111"/>
      <c r="AZ2208" s="93"/>
      <c r="BA2208" s="94" t="s">
        <v>554</v>
      </c>
      <c r="BB2208" s="71"/>
      <c r="BC2208" s="95"/>
      <c r="BD2208" s="41">
        <v>4</v>
      </c>
      <c r="BE2208" s="52">
        <v>45</v>
      </c>
      <c r="BF2208" s="103">
        <v>4522</v>
      </c>
      <c r="BG2208" s="280" t="s">
        <v>52</v>
      </c>
    </row>
    <row r="2209" spans="1:59" s="63" customFormat="1" ht="12.75" x14ac:dyDescent="0.2">
      <c r="A2209" s="196">
        <v>4</v>
      </c>
      <c r="B2209" s="197" t="s">
        <v>422</v>
      </c>
      <c r="C2209" s="208">
        <v>45</v>
      </c>
      <c r="D2209" s="209" t="s">
        <v>794</v>
      </c>
      <c r="E2209" s="212">
        <v>4522</v>
      </c>
      <c r="F2209" s="213" t="s">
        <v>835</v>
      </c>
      <c r="G2209" s="231"/>
      <c r="H2209" s="89"/>
      <c r="I2209" s="90" t="s">
        <v>838</v>
      </c>
      <c r="J2209" s="90"/>
      <c r="K2209" s="90" t="s">
        <v>64</v>
      </c>
      <c r="L2209" s="90" t="s">
        <v>119</v>
      </c>
      <c r="M2209" s="91"/>
      <c r="N2209" s="312">
        <v>1</v>
      </c>
      <c r="O2209" s="313">
        <f t="shared" si="308"/>
        <v>5.5555555555555552E-2</v>
      </c>
      <c r="P2209" s="104">
        <v>1</v>
      </c>
      <c r="Q2209" s="92"/>
      <c r="R2209" s="92"/>
      <c r="S2209" s="92"/>
      <c r="T2209" s="92"/>
      <c r="U2209" s="92"/>
      <c r="V2209" s="92"/>
      <c r="W2209" s="92"/>
      <c r="X2209" s="109">
        <f t="shared" si="302"/>
        <v>100</v>
      </c>
      <c r="Y2209" s="83"/>
      <c r="Z2209" s="110">
        <f t="shared" si="303"/>
        <v>5.5555555555555554</v>
      </c>
      <c r="AA2209" s="111"/>
      <c r="AB2209" s="92"/>
      <c r="AC2209" s="92"/>
      <c r="AD2209" s="92"/>
      <c r="AE2209" s="92"/>
      <c r="AF2209" s="92"/>
      <c r="AG2209" s="92"/>
      <c r="AH2209" s="92"/>
      <c r="AI2209" s="109">
        <f t="shared" si="304"/>
        <v>0</v>
      </c>
      <c r="AJ2209" s="83"/>
      <c r="AK2209" s="110">
        <f t="shared" si="305"/>
        <v>0</v>
      </c>
      <c r="AL2209" s="111"/>
      <c r="AM2209" s="92"/>
      <c r="AN2209" s="92"/>
      <c r="AO2209" s="92"/>
      <c r="AP2209" s="92"/>
      <c r="AQ2209" s="92"/>
      <c r="AR2209" s="92"/>
      <c r="AS2209" s="92"/>
      <c r="AT2209" s="92">
        <v>1</v>
      </c>
      <c r="AU2209" s="92"/>
      <c r="AV2209" s="109">
        <f t="shared" si="306"/>
        <v>2500</v>
      </c>
      <c r="AW2209" s="75"/>
      <c r="AX2209" s="110">
        <f t="shared" si="307"/>
        <v>138.88888888888889</v>
      </c>
      <c r="AY2209" s="111"/>
      <c r="AZ2209" s="93"/>
      <c r="BA2209" s="94" t="s">
        <v>554</v>
      </c>
      <c r="BB2209" s="71"/>
      <c r="BC2209" s="95"/>
      <c r="BD2209" s="41">
        <v>4</v>
      </c>
      <c r="BE2209" s="52">
        <v>45</v>
      </c>
      <c r="BF2209" s="103">
        <v>4522</v>
      </c>
      <c r="BG2209" s="280" t="s">
        <v>52</v>
      </c>
    </row>
    <row r="2210" spans="1:59" s="63" customFormat="1" ht="12.75" x14ac:dyDescent="0.2">
      <c r="A2210" s="196">
        <v>4</v>
      </c>
      <c r="B2210" s="197" t="s">
        <v>422</v>
      </c>
      <c r="C2210" s="208">
        <v>45</v>
      </c>
      <c r="D2210" s="209" t="s">
        <v>794</v>
      </c>
      <c r="E2210" s="212">
        <v>4522</v>
      </c>
      <c r="F2210" s="213" t="s">
        <v>835</v>
      </c>
      <c r="G2210" s="231"/>
      <c r="H2210" s="89"/>
      <c r="I2210" s="90" t="s">
        <v>327</v>
      </c>
      <c r="J2210" s="90"/>
      <c r="K2210" s="90" t="s">
        <v>64</v>
      </c>
      <c r="L2210" s="90" t="s">
        <v>329</v>
      </c>
      <c r="M2210" s="91"/>
      <c r="N2210" s="312">
        <v>1</v>
      </c>
      <c r="O2210" s="313">
        <f t="shared" si="308"/>
        <v>5.5555555555555552E-2</v>
      </c>
      <c r="P2210" s="104">
        <v>1</v>
      </c>
      <c r="Q2210" s="92"/>
      <c r="R2210" s="92"/>
      <c r="S2210" s="92"/>
      <c r="T2210" s="92"/>
      <c r="U2210" s="92"/>
      <c r="V2210" s="92"/>
      <c r="W2210" s="92"/>
      <c r="X2210" s="109">
        <f t="shared" si="302"/>
        <v>100</v>
      </c>
      <c r="Y2210" s="83"/>
      <c r="Z2210" s="110">
        <f t="shared" si="303"/>
        <v>5.5555555555555554</v>
      </c>
      <c r="AA2210" s="111"/>
      <c r="AB2210" s="92"/>
      <c r="AC2210" s="92"/>
      <c r="AD2210" s="92"/>
      <c r="AE2210" s="92"/>
      <c r="AF2210" s="92"/>
      <c r="AG2210" s="92"/>
      <c r="AH2210" s="92"/>
      <c r="AI2210" s="109">
        <f t="shared" si="304"/>
        <v>0</v>
      </c>
      <c r="AJ2210" s="83"/>
      <c r="AK2210" s="110">
        <f t="shared" si="305"/>
        <v>0</v>
      </c>
      <c r="AL2210" s="111"/>
      <c r="AM2210" s="92"/>
      <c r="AN2210" s="92"/>
      <c r="AO2210" s="92"/>
      <c r="AP2210" s="92"/>
      <c r="AQ2210" s="92"/>
      <c r="AR2210" s="92"/>
      <c r="AS2210" s="92">
        <v>1</v>
      </c>
      <c r="AT2210" s="92"/>
      <c r="AU2210" s="92"/>
      <c r="AV2210" s="109">
        <f t="shared" si="306"/>
        <v>1000</v>
      </c>
      <c r="AW2210" s="75"/>
      <c r="AX2210" s="110">
        <f t="shared" si="307"/>
        <v>55.55555555555555</v>
      </c>
      <c r="AY2210" s="111"/>
      <c r="AZ2210" s="93"/>
      <c r="BA2210" s="94" t="s">
        <v>554</v>
      </c>
      <c r="BB2210" s="71"/>
      <c r="BC2210" s="95"/>
      <c r="BD2210" s="41">
        <v>4</v>
      </c>
      <c r="BE2210" s="52">
        <v>45</v>
      </c>
      <c r="BF2210" s="103">
        <v>4522</v>
      </c>
      <c r="BG2210" s="280" t="s">
        <v>52</v>
      </c>
    </row>
    <row r="2211" spans="1:59" s="63" customFormat="1" ht="12.75" x14ac:dyDescent="0.2">
      <c r="A2211" s="196">
        <v>4</v>
      </c>
      <c r="B2211" s="197" t="s">
        <v>422</v>
      </c>
      <c r="C2211" s="208">
        <v>45</v>
      </c>
      <c r="D2211" s="209" t="s">
        <v>794</v>
      </c>
      <c r="E2211" s="212">
        <v>4522</v>
      </c>
      <c r="F2211" s="213" t="s">
        <v>835</v>
      </c>
      <c r="G2211" s="231"/>
      <c r="H2211" s="89"/>
      <c r="I2211" s="90" t="s">
        <v>839</v>
      </c>
      <c r="J2211" s="90"/>
      <c r="K2211" s="90" t="s">
        <v>64</v>
      </c>
      <c r="L2211" s="90" t="s">
        <v>119</v>
      </c>
      <c r="M2211" s="91"/>
      <c r="N2211" s="312">
        <v>1</v>
      </c>
      <c r="O2211" s="313">
        <f t="shared" si="308"/>
        <v>5.5555555555555552E-2</v>
      </c>
      <c r="P2211" s="104">
        <v>1</v>
      </c>
      <c r="Q2211" s="92"/>
      <c r="R2211" s="92"/>
      <c r="S2211" s="92"/>
      <c r="T2211" s="92"/>
      <c r="U2211" s="92"/>
      <c r="V2211" s="92"/>
      <c r="W2211" s="92"/>
      <c r="X2211" s="109">
        <f t="shared" si="302"/>
        <v>100</v>
      </c>
      <c r="Y2211" s="83"/>
      <c r="Z2211" s="110">
        <f t="shared" si="303"/>
        <v>5.5555555555555554</v>
      </c>
      <c r="AA2211" s="111"/>
      <c r="AB2211" s="92"/>
      <c r="AC2211" s="92"/>
      <c r="AD2211" s="92"/>
      <c r="AE2211" s="92"/>
      <c r="AF2211" s="92"/>
      <c r="AG2211" s="92"/>
      <c r="AH2211" s="92"/>
      <c r="AI2211" s="109">
        <f t="shared" si="304"/>
        <v>0</v>
      </c>
      <c r="AJ2211" s="83"/>
      <c r="AK2211" s="110">
        <f t="shared" si="305"/>
        <v>0</v>
      </c>
      <c r="AL2211" s="111"/>
      <c r="AM2211" s="92"/>
      <c r="AN2211" s="92"/>
      <c r="AO2211" s="92"/>
      <c r="AP2211" s="92"/>
      <c r="AQ2211" s="92"/>
      <c r="AR2211" s="92"/>
      <c r="AS2211" s="92"/>
      <c r="AT2211" s="92">
        <v>1</v>
      </c>
      <c r="AU2211" s="92"/>
      <c r="AV2211" s="109">
        <f t="shared" si="306"/>
        <v>2500</v>
      </c>
      <c r="AW2211" s="75"/>
      <c r="AX2211" s="110">
        <f t="shared" si="307"/>
        <v>138.88888888888889</v>
      </c>
      <c r="AY2211" s="111"/>
      <c r="AZ2211" s="93"/>
      <c r="BA2211" s="94" t="s">
        <v>554</v>
      </c>
      <c r="BB2211" s="71"/>
      <c r="BC2211" s="95"/>
      <c r="BD2211" s="41">
        <v>4</v>
      </c>
      <c r="BE2211" s="52">
        <v>45</v>
      </c>
      <c r="BF2211" s="103">
        <v>4522</v>
      </c>
      <c r="BG2211" s="280" t="s">
        <v>52</v>
      </c>
    </row>
    <row r="2212" spans="1:59" s="63" customFormat="1" ht="12.75" x14ac:dyDescent="0.2">
      <c r="A2212" s="196">
        <v>4</v>
      </c>
      <c r="B2212" s="197" t="s">
        <v>422</v>
      </c>
      <c r="C2212" s="208">
        <v>45</v>
      </c>
      <c r="D2212" s="209" t="s">
        <v>794</v>
      </c>
      <c r="E2212" s="212">
        <v>4522</v>
      </c>
      <c r="F2212" s="213" t="s">
        <v>835</v>
      </c>
      <c r="G2212" s="231"/>
      <c r="H2212" s="89"/>
      <c r="I2212" s="90" t="s">
        <v>840</v>
      </c>
      <c r="J2212" s="90"/>
      <c r="K2212" s="90" t="s">
        <v>64</v>
      </c>
      <c r="L2212" s="90" t="s">
        <v>679</v>
      </c>
      <c r="M2212" s="91"/>
      <c r="N2212" s="312">
        <v>1</v>
      </c>
      <c r="O2212" s="313">
        <f t="shared" si="308"/>
        <v>5.5555555555555552E-2</v>
      </c>
      <c r="P2212" s="104">
        <v>1</v>
      </c>
      <c r="Q2212" s="92"/>
      <c r="R2212" s="92"/>
      <c r="S2212" s="92"/>
      <c r="T2212" s="92"/>
      <c r="U2212" s="92"/>
      <c r="V2212" s="92"/>
      <c r="W2212" s="92"/>
      <c r="X2212" s="109">
        <f t="shared" si="302"/>
        <v>100</v>
      </c>
      <c r="Y2212" s="83"/>
      <c r="Z2212" s="110">
        <f t="shared" si="303"/>
        <v>5.5555555555555554</v>
      </c>
      <c r="AA2212" s="111"/>
      <c r="AB2212" s="92"/>
      <c r="AC2212" s="92"/>
      <c r="AD2212" s="92"/>
      <c r="AE2212" s="92"/>
      <c r="AF2212" s="92"/>
      <c r="AG2212" s="92"/>
      <c r="AH2212" s="92"/>
      <c r="AI2212" s="109">
        <f t="shared" si="304"/>
        <v>0</v>
      </c>
      <c r="AJ2212" s="83"/>
      <c r="AK2212" s="110">
        <f t="shared" si="305"/>
        <v>0</v>
      </c>
      <c r="AL2212" s="111"/>
      <c r="AM2212" s="92"/>
      <c r="AN2212" s="92"/>
      <c r="AO2212" s="92"/>
      <c r="AP2212" s="92"/>
      <c r="AQ2212" s="92"/>
      <c r="AR2212" s="92"/>
      <c r="AS2212" s="92"/>
      <c r="AT2212" s="92">
        <v>1</v>
      </c>
      <c r="AU2212" s="92"/>
      <c r="AV2212" s="109">
        <f t="shared" si="306"/>
        <v>2500</v>
      </c>
      <c r="AW2212" s="75"/>
      <c r="AX2212" s="110">
        <f t="shared" si="307"/>
        <v>138.88888888888889</v>
      </c>
      <c r="AY2212" s="111"/>
      <c r="AZ2212" s="93"/>
      <c r="BA2212" s="94" t="s">
        <v>554</v>
      </c>
      <c r="BB2212" s="71"/>
      <c r="BC2212" s="95"/>
      <c r="BD2212" s="41">
        <v>4</v>
      </c>
      <c r="BE2212" s="52">
        <v>45</v>
      </c>
      <c r="BF2212" s="103">
        <v>4522</v>
      </c>
      <c r="BG2212" s="280" t="s">
        <v>52</v>
      </c>
    </row>
    <row r="2213" spans="1:59" s="63" customFormat="1" ht="12.75" x14ac:dyDescent="0.2">
      <c r="A2213" s="196">
        <v>4</v>
      </c>
      <c r="B2213" s="197" t="s">
        <v>422</v>
      </c>
      <c r="C2213" s="208">
        <v>45</v>
      </c>
      <c r="D2213" s="209" t="s">
        <v>794</v>
      </c>
      <c r="E2213" s="212">
        <v>4522</v>
      </c>
      <c r="F2213" s="213" t="s">
        <v>835</v>
      </c>
      <c r="G2213" s="231"/>
      <c r="H2213" s="89"/>
      <c r="I2213" s="90" t="s">
        <v>841</v>
      </c>
      <c r="J2213" s="90"/>
      <c r="K2213" s="90" t="s">
        <v>73</v>
      </c>
      <c r="L2213" s="90" t="s">
        <v>95</v>
      </c>
      <c r="M2213" s="91"/>
      <c r="N2213" s="312">
        <v>1</v>
      </c>
      <c r="O2213" s="313">
        <f t="shared" si="308"/>
        <v>5.5555555555555552E-2</v>
      </c>
      <c r="P2213" s="104"/>
      <c r="Q2213" s="92"/>
      <c r="R2213" s="92"/>
      <c r="S2213" s="92"/>
      <c r="T2213" s="92"/>
      <c r="U2213" s="92"/>
      <c r="V2213" s="92"/>
      <c r="W2213" s="92">
        <v>1</v>
      </c>
      <c r="X2213" s="109">
        <f t="shared" si="302"/>
        <v>25000</v>
      </c>
      <c r="Y2213" s="83"/>
      <c r="Z2213" s="110">
        <f t="shared" si="303"/>
        <v>1388.8888888888889</v>
      </c>
      <c r="AA2213" s="111"/>
      <c r="AB2213" s="92"/>
      <c r="AC2213" s="92"/>
      <c r="AD2213" s="92"/>
      <c r="AE2213" s="92"/>
      <c r="AF2213" s="92"/>
      <c r="AG2213" s="92"/>
      <c r="AH2213" s="92"/>
      <c r="AI2213" s="109">
        <f t="shared" si="304"/>
        <v>0</v>
      </c>
      <c r="AJ2213" s="83"/>
      <c r="AK2213" s="110">
        <f t="shared" si="305"/>
        <v>0</v>
      </c>
      <c r="AL2213" s="111"/>
      <c r="AM2213" s="92"/>
      <c r="AN2213" s="92"/>
      <c r="AO2213" s="92"/>
      <c r="AP2213" s="92">
        <v>1</v>
      </c>
      <c r="AQ2213" s="92"/>
      <c r="AR2213" s="92"/>
      <c r="AS2213" s="92"/>
      <c r="AT2213" s="92"/>
      <c r="AU2213" s="92"/>
      <c r="AV2213" s="109">
        <f t="shared" si="306"/>
        <v>100</v>
      </c>
      <c r="AW2213" s="75"/>
      <c r="AX2213" s="110">
        <f t="shared" si="307"/>
        <v>5.5555555555555554</v>
      </c>
      <c r="AY2213" s="111"/>
      <c r="AZ2213" s="93"/>
      <c r="BA2213" s="94" t="s">
        <v>554</v>
      </c>
      <c r="BB2213" s="71"/>
      <c r="BC2213" s="95"/>
      <c r="BD2213" s="41">
        <v>4</v>
      </c>
      <c r="BE2213" s="52">
        <v>45</v>
      </c>
      <c r="BF2213" s="103">
        <v>4522</v>
      </c>
      <c r="BG2213" s="280" t="s">
        <v>52</v>
      </c>
    </row>
    <row r="2214" spans="1:59" s="63" customFormat="1" ht="12.75" x14ac:dyDescent="0.2">
      <c r="A2214" s="196">
        <v>4</v>
      </c>
      <c r="B2214" s="197" t="s">
        <v>422</v>
      </c>
      <c r="C2214" s="208">
        <v>45</v>
      </c>
      <c r="D2214" s="209" t="s">
        <v>794</v>
      </c>
      <c r="E2214" s="212">
        <v>4522</v>
      </c>
      <c r="F2214" s="213" t="s">
        <v>835</v>
      </c>
      <c r="G2214" s="231"/>
      <c r="H2214" s="89"/>
      <c r="I2214" s="90" t="s">
        <v>532</v>
      </c>
      <c r="J2214" s="90"/>
      <c r="K2214" s="90" t="s">
        <v>64</v>
      </c>
      <c r="L2214" s="90" t="s">
        <v>533</v>
      </c>
      <c r="M2214" s="91"/>
      <c r="N2214" s="312">
        <v>1</v>
      </c>
      <c r="O2214" s="313">
        <f t="shared" si="308"/>
        <v>5.5555555555555552E-2</v>
      </c>
      <c r="P2214" s="104">
        <v>1</v>
      </c>
      <c r="Q2214" s="92"/>
      <c r="R2214" s="92"/>
      <c r="S2214" s="92"/>
      <c r="T2214" s="92"/>
      <c r="U2214" s="92"/>
      <c r="V2214" s="92"/>
      <c r="W2214" s="92"/>
      <c r="X2214" s="109">
        <f t="shared" si="302"/>
        <v>100</v>
      </c>
      <c r="Y2214" s="83"/>
      <c r="Z2214" s="110">
        <f t="shared" si="303"/>
        <v>5.5555555555555554</v>
      </c>
      <c r="AA2214" s="111"/>
      <c r="AB2214" s="92"/>
      <c r="AC2214" s="92"/>
      <c r="AD2214" s="92"/>
      <c r="AE2214" s="92"/>
      <c r="AF2214" s="92"/>
      <c r="AG2214" s="92"/>
      <c r="AH2214" s="92"/>
      <c r="AI2214" s="109">
        <f t="shared" si="304"/>
        <v>0</v>
      </c>
      <c r="AJ2214" s="83"/>
      <c r="AK2214" s="110">
        <f t="shared" si="305"/>
        <v>0</v>
      </c>
      <c r="AL2214" s="111"/>
      <c r="AM2214" s="92"/>
      <c r="AN2214" s="92"/>
      <c r="AO2214" s="92"/>
      <c r="AP2214" s="92"/>
      <c r="AQ2214" s="92"/>
      <c r="AR2214" s="92">
        <v>1</v>
      </c>
      <c r="AS2214" s="92"/>
      <c r="AT2214" s="92"/>
      <c r="AU2214" s="92"/>
      <c r="AV2214" s="109">
        <f t="shared" si="306"/>
        <v>500</v>
      </c>
      <c r="AW2214" s="75"/>
      <c r="AX2214" s="110">
        <f t="shared" si="307"/>
        <v>27.777777777777775</v>
      </c>
      <c r="AY2214" s="111"/>
      <c r="AZ2214" s="93"/>
      <c r="BA2214" s="94" t="s">
        <v>554</v>
      </c>
      <c r="BB2214" s="71"/>
      <c r="BC2214" s="95"/>
      <c r="BD2214" s="41">
        <v>4</v>
      </c>
      <c r="BE2214" s="52">
        <v>45</v>
      </c>
      <c r="BF2214" s="103">
        <v>4522</v>
      </c>
      <c r="BG2214" s="280" t="s">
        <v>52</v>
      </c>
    </row>
    <row r="2215" spans="1:59" s="63" customFormat="1" ht="12.75" x14ac:dyDescent="0.2">
      <c r="A2215" s="196">
        <v>4</v>
      </c>
      <c r="B2215" s="197" t="s">
        <v>422</v>
      </c>
      <c r="C2215" s="208">
        <v>45</v>
      </c>
      <c r="D2215" s="209" t="s">
        <v>794</v>
      </c>
      <c r="E2215" s="212">
        <v>4522</v>
      </c>
      <c r="F2215" s="213" t="s">
        <v>835</v>
      </c>
      <c r="G2215" s="231"/>
      <c r="H2215" s="89"/>
      <c r="I2215" s="90" t="s">
        <v>520</v>
      </c>
      <c r="J2215" s="90"/>
      <c r="K2215" s="90" t="s">
        <v>64</v>
      </c>
      <c r="L2215" s="90" t="s">
        <v>522</v>
      </c>
      <c r="M2215" s="91"/>
      <c r="N2215" s="312">
        <v>1</v>
      </c>
      <c r="O2215" s="313">
        <f t="shared" si="308"/>
        <v>5.5555555555555552E-2</v>
      </c>
      <c r="P2215" s="104"/>
      <c r="Q2215" s="92"/>
      <c r="R2215" s="92"/>
      <c r="S2215" s="92"/>
      <c r="T2215" s="92"/>
      <c r="U2215" s="92"/>
      <c r="V2215" s="92"/>
      <c r="W2215" s="92"/>
      <c r="X2215" s="109">
        <f t="shared" si="302"/>
        <v>0</v>
      </c>
      <c r="Y2215" s="83"/>
      <c r="Z2215" s="110">
        <f t="shared" si="303"/>
        <v>0</v>
      </c>
      <c r="AA2215" s="111"/>
      <c r="AB2215" s="92"/>
      <c r="AC2215" s="92"/>
      <c r="AD2215" s="92"/>
      <c r="AE2215" s="92"/>
      <c r="AF2215" s="92"/>
      <c r="AG2215" s="92"/>
      <c r="AH2215" s="92"/>
      <c r="AI2215" s="109">
        <f t="shared" si="304"/>
        <v>0</v>
      </c>
      <c r="AJ2215" s="83"/>
      <c r="AK2215" s="110">
        <f t="shared" si="305"/>
        <v>0</v>
      </c>
      <c r="AL2215" s="111"/>
      <c r="AM2215" s="92"/>
      <c r="AN2215" s="92">
        <v>1</v>
      </c>
      <c r="AO2215" s="92"/>
      <c r="AP2215" s="92"/>
      <c r="AQ2215" s="92"/>
      <c r="AR2215" s="92"/>
      <c r="AS2215" s="92"/>
      <c r="AT2215" s="92"/>
      <c r="AU2215" s="92"/>
      <c r="AV2215" s="109">
        <f t="shared" si="306"/>
        <v>25</v>
      </c>
      <c r="AW2215" s="75"/>
      <c r="AX2215" s="110">
        <f t="shared" si="307"/>
        <v>1.3888888888888888</v>
      </c>
      <c r="AY2215" s="111"/>
      <c r="AZ2215" s="93"/>
      <c r="BA2215" s="94" t="s">
        <v>131</v>
      </c>
      <c r="BB2215" s="71"/>
      <c r="BC2215" s="95"/>
      <c r="BD2215" s="41">
        <v>4</v>
      </c>
      <c r="BE2215" s="52">
        <v>45</v>
      </c>
      <c r="BF2215" s="103">
        <v>4522</v>
      </c>
      <c r="BG2215" s="280" t="s">
        <v>52</v>
      </c>
    </row>
    <row r="2216" spans="1:59" s="63" customFormat="1" ht="12.75" x14ac:dyDescent="0.2">
      <c r="A2216" s="196">
        <v>4</v>
      </c>
      <c r="B2216" s="197" t="s">
        <v>422</v>
      </c>
      <c r="C2216" s="208">
        <v>45</v>
      </c>
      <c r="D2216" s="209" t="s">
        <v>794</v>
      </c>
      <c r="E2216" s="212">
        <v>4522</v>
      </c>
      <c r="F2216" s="213" t="s">
        <v>835</v>
      </c>
      <c r="G2216" s="231"/>
      <c r="H2216" s="89"/>
      <c r="I2216" s="90" t="s">
        <v>324</v>
      </c>
      <c r="J2216" s="90"/>
      <c r="K2216" s="90" t="s">
        <v>64</v>
      </c>
      <c r="L2216" s="90" t="s">
        <v>528</v>
      </c>
      <c r="M2216" s="91"/>
      <c r="N2216" s="312">
        <v>1</v>
      </c>
      <c r="O2216" s="313">
        <f t="shared" si="308"/>
        <v>5.5555555555555552E-2</v>
      </c>
      <c r="P2216" s="104"/>
      <c r="Q2216" s="92"/>
      <c r="R2216" s="92"/>
      <c r="S2216" s="92"/>
      <c r="T2216" s="92"/>
      <c r="U2216" s="92"/>
      <c r="V2216" s="92"/>
      <c r="W2216" s="92"/>
      <c r="X2216" s="109">
        <f t="shared" si="302"/>
        <v>0</v>
      </c>
      <c r="Y2216" s="83"/>
      <c r="Z2216" s="110">
        <f t="shared" si="303"/>
        <v>0</v>
      </c>
      <c r="AA2216" s="111"/>
      <c r="AB2216" s="92"/>
      <c r="AC2216" s="92"/>
      <c r="AD2216" s="92"/>
      <c r="AE2216" s="92"/>
      <c r="AF2216" s="92"/>
      <c r="AG2216" s="92"/>
      <c r="AH2216" s="92"/>
      <c r="AI2216" s="109">
        <f t="shared" si="304"/>
        <v>0</v>
      </c>
      <c r="AJ2216" s="83"/>
      <c r="AK2216" s="110">
        <f t="shared" si="305"/>
        <v>0</v>
      </c>
      <c r="AL2216" s="111"/>
      <c r="AM2216" s="92"/>
      <c r="AN2216" s="92"/>
      <c r="AO2216" s="92"/>
      <c r="AP2216" s="92">
        <v>1</v>
      </c>
      <c r="AQ2216" s="92"/>
      <c r="AR2216" s="92"/>
      <c r="AS2216" s="92"/>
      <c r="AT2216" s="92"/>
      <c r="AU2216" s="92"/>
      <c r="AV2216" s="109">
        <f t="shared" si="306"/>
        <v>100</v>
      </c>
      <c r="AW2216" s="75"/>
      <c r="AX2216" s="110">
        <f t="shared" si="307"/>
        <v>5.5555555555555554</v>
      </c>
      <c r="AY2216" s="111"/>
      <c r="AZ2216" s="93"/>
      <c r="BA2216" s="94" t="s">
        <v>554</v>
      </c>
      <c r="BB2216" s="71"/>
      <c r="BC2216" s="95"/>
      <c r="BD2216" s="41">
        <v>4</v>
      </c>
      <c r="BE2216" s="52">
        <v>45</v>
      </c>
      <c r="BF2216" s="103">
        <v>4522</v>
      </c>
      <c r="BG2216" s="280" t="s">
        <v>52</v>
      </c>
    </row>
    <row r="2217" spans="1:59" s="63" customFormat="1" ht="12.75" x14ac:dyDescent="0.2">
      <c r="A2217" s="196">
        <v>4</v>
      </c>
      <c r="B2217" s="197" t="s">
        <v>422</v>
      </c>
      <c r="C2217" s="208">
        <v>45</v>
      </c>
      <c r="D2217" s="209" t="s">
        <v>794</v>
      </c>
      <c r="E2217" s="212">
        <v>4522</v>
      </c>
      <c r="F2217" s="213" t="s">
        <v>835</v>
      </c>
      <c r="G2217" s="231"/>
      <c r="H2217" s="89"/>
      <c r="I2217" s="90" t="s">
        <v>318</v>
      </c>
      <c r="J2217" s="90"/>
      <c r="K2217" s="90" t="s">
        <v>64</v>
      </c>
      <c r="L2217" s="90" t="s">
        <v>119</v>
      </c>
      <c r="M2217" s="91"/>
      <c r="N2217" s="312">
        <v>1</v>
      </c>
      <c r="O2217" s="313">
        <f t="shared" si="308"/>
        <v>5.5555555555555552E-2</v>
      </c>
      <c r="P2217" s="104">
        <v>1</v>
      </c>
      <c r="Q2217" s="92"/>
      <c r="R2217" s="92"/>
      <c r="S2217" s="92"/>
      <c r="T2217" s="92"/>
      <c r="U2217" s="92"/>
      <c r="V2217" s="92"/>
      <c r="W2217" s="92"/>
      <c r="X2217" s="109">
        <f t="shared" si="302"/>
        <v>100</v>
      </c>
      <c r="Y2217" s="83"/>
      <c r="Z2217" s="110">
        <f t="shared" si="303"/>
        <v>5.5555555555555554</v>
      </c>
      <c r="AA2217" s="111"/>
      <c r="AB2217" s="92"/>
      <c r="AC2217" s="92"/>
      <c r="AD2217" s="92"/>
      <c r="AE2217" s="92"/>
      <c r="AF2217" s="92"/>
      <c r="AG2217" s="92"/>
      <c r="AH2217" s="92"/>
      <c r="AI2217" s="109">
        <f t="shared" si="304"/>
        <v>0</v>
      </c>
      <c r="AJ2217" s="83"/>
      <c r="AK2217" s="110">
        <f t="shared" si="305"/>
        <v>0</v>
      </c>
      <c r="AL2217" s="111"/>
      <c r="AM2217" s="92"/>
      <c r="AN2217" s="92"/>
      <c r="AO2217" s="92"/>
      <c r="AP2217" s="92"/>
      <c r="AQ2217" s="92"/>
      <c r="AR2217" s="92"/>
      <c r="AS2217" s="92"/>
      <c r="AT2217" s="92">
        <v>1</v>
      </c>
      <c r="AU2217" s="92"/>
      <c r="AV2217" s="109">
        <f t="shared" si="306"/>
        <v>2500</v>
      </c>
      <c r="AW2217" s="75"/>
      <c r="AX2217" s="110">
        <f t="shared" si="307"/>
        <v>138.88888888888889</v>
      </c>
      <c r="AY2217" s="111"/>
      <c r="AZ2217" s="93"/>
      <c r="BA2217" s="94" t="s">
        <v>554</v>
      </c>
      <c r="BB2217" s="71"/>
      <c r="BC2217" s="95"/>
      <c r="BD2217" s="41">
        <v>4</v>
      </c>
      <c r="BE2217" s="52">
        <v>45</v>
      </c>
      <c r="BF2217" s="103">
        <v>4522</v>
      </c>
      <c r="BG2217" s="280" t="s">
        <v>52</v>
      </c>
    </row>
    <row r="2218" spans="1:59" s="63" customFormat="1" ht="12.75" x14ac:dyDescent="0.2">
      <c r="A2218" s="196">
        <v>4</v>
      </c>
      <c r="B2218" s="197" t="s">
        <v>422</v>
      </c>
      <c r="C2218" s="208">
        <v>45</v>
      </c>
      <c r="D2218" s="209" t="s">
        <v>794</v>
      </c>
      <c r="E2218" s="212">
        <v>4522</v>
      </c>
      <c r="F2218" s="213" t="s">
        <v>835</v>
      </c>
      <c r="G2218" s="231"/>
      <c r="H2218" s="89"/>
      <c r="I2218" s="90" t="s">
        <v>762</v>
      </c>
      <c r="J2218" s="90"/>
      <c r="K2218" s="90" t="s">
        <v>64</v>
      </c>
      <c r="L2218" s="90" t="s">
        <v>398</v>
      </c>
      <c r="M2218" s="91"/>
      <c r="N2218" s="312">
        <v>1</v>
      </c>
      <c r="O2218" s="313">
        <f t="shared" si="308"/>
        <v>5.5555555555555552E-2</v>
      </c>
      <c r="P2218" s="104"/>
      <c r="Q2218" s="92"/>
      <c r="R2218" s="92"/>
      <c r="S2218" s="92"/>
      <c r="T2218" s="92"/>
      <c r="U2218" s="92"/>
      <c r="V2218" s="92"/>
      <c r="W2218" s="92"/>
      <c r="X2218" s="109">
        <f t="shared" si="302"/>
        <v>0</v>
      </c>
      <c r="Y2218" s="83"/>
      <c r="Z2218" s="110">
        <f t="shared" si="303"/>
        <v>0</v>
      </c>
      <c r="AA2218" s="111"/>
      <c r="AB2218" s="92"/>
      <c r="AC2218" s="92"/>
      <c r="AD2218" s="92"/>
      <c r="AE2218" s="92"/>
      <c r="AF2218" s="92"/>
      <c r="AG2218" s="92"/>
      <c r="AH2218" s="92"/>
      <c r="AI2218" s="109">
        <f t="shared" si="304"/>
        <v>0</v>
      </c>
      <c r="AJ2218" s="83"/>
      <c r="AK2218" s="110">
        <f t="shared" si="305"/>
        <v>0</v>
      </c>
      <c r="AL2218" s="111"/>
      <c r="AM2218" s="92"/>
      <c r="AN2218" s="92"/>
      <c r="AO2218" s="92"/>
      <c r="AP2218" s="92"/>
      <c r="AQ2218" s="92"/>
      <c r="AR2218" s="92"/>
      <c r="AS2218" s="92">
        <v>1</v>
      </c>
      <c r="AT2218" s="92"/>
      <c r="AU2218" s="92"/>
      <c r="AV2218" s="109">
        <f t="shared" si="306"/>
        <v>1000</v>
      </c>
      <c r="AW2218" s="75"/>
      <c r="AX2218" s="110">
        <f t="shared" si="307"/>
        <v>55.55555555555555</v>
      </c>
      <c r="AY2218" s="111"/>
      <c r="AZ2218" s="93"/>
      <c r="BA2218" s="94" t="s">
        <v>554</v>
      </c>
      <c r="BB2218" s="71"/>
      <c r="BC2218" s="95"/>
      <c r="BD2218" s="41">
        <v>4</v>
      </c>
      <c r="BE2218" s="52">
        <v>45</v>
      </c>
      <c r="BF2218" s="103">
        <v>4522</v>
      </c>
      <c r="BG2218" s="280" t="s">
        <v>52</v>
      </c>
    </row>
    <row r="2219" spans="1:59" s="63" customFormat="1" ht="12.75" x14ac:dyDescent="0.2">
      <c r="A2219" s="196">
        <v>4</v>
      </c>
      <c r="B2219" s="197" t="s">
        <v>422</v>
      </c>
      <c r="C2219" s="208">
        <v>45</v>
      </c>
      <c r="D2219" s="209" t="s">
        <v>794</v>
      </c>
      <c r="E2219" s="212">
        <v>4522</v>
      </c>
      <c r="F2219" s="213" t="s">
        <v>835</v>
      </c>
      <c r="G2219" s="231"/>
      <c r="H2219" s="89"/>
      <c r="I2219" s="90" t="s">
        <v>842</v>
      </c>
      <c r="J2219" s="90"/>
      <c r="K2219" s="90" t="s">
        <v>64</v>
      </c>
      <c r="L2219" s="90" t="s">
        <v>119</v>
      </c>
      <c r="M2219" s="91"/>
      <c r="N2219" s="312">
        <v>1</v>
      </c>
      <c r="O2219" s="313">
        <f t="shared" si="308"/>
        <v>5.5555555555555552E-2</v>
      </c>
      <c r="P2219" s="104">
        <v>1</v>
      </c>
      <c r="Q2219" s="92"/>
      <c r="R2219" s="92"/>
      <c r="S2219" s="92"/>
      <c r="T2219" s="92"/>
      <c r="U2219" s="92"/>
      <c r="V2219" s="92"/>
      <c r="W2219" s="92"/>
      <c r="X2219" s="109">
        <f t="shared" si="302"/>
        <v>100</v>
      </c>
      <c r="Y2219" s="83"/>
      <c r="Z2219" s="110">
        <f t="shared" si="303"/>
        <v>5.5555555555555554</v>
      </c>
      <c r="AA2219" s="111"/>
      <c r="AB2219" s="92"/>
      <c r="AC2219" s="92"/>
      <c r="AD2219" s="92"/>
      <c r="AE2219" s="92"/>
      <c r="AF2219" s="92"/>
      <c r="AG2219" s="92"/>
      <c r="AH2219" s="92"/>
      <c r="AI2219" s="109">
        <f t="shared" si="304"/>
        <v>0</v>
      </c>
      <c r="AJ2219" s="83"/>
      <c r="AK2219" s="110">
        <f t="shared" si="305"/>
        <v>0</v>
      </c>
      <c r="AL2219" s="111"/>
      <c r="AM2219" s="92"/>
      <c r="AN2219" s="92"/>
      <c r="AO2219" s="92"/>
      <c r="AP2219" s="92"/>
      <c r="AQ2219" s="92"/>
      <c r="AR2219" s="92"/>
      <c r="AS2219" s="92"/>
      <c r="AT2219" s="92">
        <v>1</v>
      </c>
      <c r="AU2219" s="92"/>
      <c r="AV2219" s="109">
        <f t="shared" si="306"/>
        <v>2500</v>
      </c>
      <c r="AW2219" s="75"/>
      <c r="AX2219" s="110">
        <f t="shared" si="307"/>
        <v>138.88888888888889</v>
      </c>
      <c r="AY2219" s="111"/>
      <c r="AZ2219" s="93"/>
      <c r="BA2219" s="94" t="s">
        <v>554</v>
      </c>
      <c r="BB2219" s="71"/>
      <c r="BC2219" s="95"/>
      <c r="BD2219" s="41">
        <v>4</v>
      </c>
      <c r="BE2219" s="52">
        <v>45</v>
      </c>
      <c r="BF2219" s="103">
        <v>4522</v>
      </c>
      <c r="BG2219" s="280" t="s">
        <v>52</v>
      </c>
    </row>
    <row r="2220" spans="1:59" s="63" customFormat="1" ht="12.75" x14ac:dyDescent="0.2">
      <c r="A2220" s="196">
        <v>4</v>
      </c>
      <c r="B2220" s="197" t="s">
        <v>422</v>
      </c>
      <c r="C2220" s="208">
        <v>45</v>
      </c>
      <c r="D2220" s="209" t="s">
        <v>794</v>
      </c>
      <c r="E2220" s="212">
        <v>4522</v>
      </c>
      <c r="F2220" s="213" t="s">
        <v>835</v>
      </c>
      <c r="G2220" s="231"/>
      <c r="H2220" s="89"/>
      <c r="I2220" s="90" t="s">
        <v>843</v>
      </c>
      <c r="J2220" s="90"/>
      <c r="K2220" s="90" t="s">
        <v>64</v>
      </c>
      <c r="L2220" s="90" t="s">
        <v>119</v>
      </c>
      <c r="M2220" s="91"/>
      <c r="N2220" s="312">
        <v>1</v>
      </c>
      <c r="O2220" s="313">
        <f t="shared" si="308"/>
        <v>5.5555555555555552E-2</v>
      </c>
      <c r="P2220" s="104">
        <v>1</v>
      </c>
      <c r="Q2220" s="92"/>
      <c r="R2220" s="92"/>
      <c r="S2220" s="92"/>
      <c r="T2220" s="92"/>
      <c r="U2220" s="92"/>
      <c r="V2220" s="92"/>
      <c r="W2220" s="92"/>
      <c r="X2220" s="109">
        <f t="shared" si="302"/>
        <v>100</v>
      </c>
      <c r="Y2220" s="83"/>
      <c r="Z2220" s="110">
        <f t="shared" si="303"/>
        <v>5.5555555555555554</v>
      </c>
      <c r="AA2220" s="111"/>
      <c r="AB2220" s="92"/>
      <c r="AC2220" s="92"/>
      <c r="AD2220" s="92"/>
      <c r="AE2220" s="92"/>
      <c r="AF2220" s="92"/>
      <c r="AG2220" s="92"/>
      <c r="AH2220" s="92"/>
      <c r="AI2220" s="109">
        <f t="shared" si="304"/>
        <v>0</v>
      </c>
      <c r="AJ2220" s="83"/>
      <c r="AK2220" s="110">
        <f t="shared" si="305"/>
        <v>0</v>
      </c>
      <c r="AL2220" s="111"/>
      <c r="AM2220" s="92"/>
      <c r="AN2220" s="92"/>
      <c r="AO2220" s="92"/>
      <c r="AP2220" s="92"/>
      <c r="AQ2220" s="92"/>
      <c r="AR2220" s="92"/>
      <c r="AS2220" s="92"/>
      <c r="AT2220" s="92">
        <v>1</v>
      </c>
      <c r="AU2220" s="92"/>
      <c r="AV2220" s="109">
        <f t="shared" si="306"/>
        <v>2500</v>
      </c>
      <c r="AW2220" s="75"/>
      <c r="AX2220" s="110">
        <f t="shared" si="307"/>
        <v>138.88888888888889</v>
      </c>
      <c r="AY2220" s="111"/>
      <c r="AZ2220" s="93"/>
      <c r="BA2220" s="94" t="s">
        <v>554</v>
      </c>
      <c r="BB2220" s="71"/>
      <c r="BC2220" s="95"/>
      <c r="BD2220" s="41">
        <v>4</v>
      </c>
      <c r="BE2220" s="52">
        <v>45</v>
      </c>
      <c r="BF2220" s="103">
        <v>4522</v>
      </c>
      <c r="BG2220" s="280" t="s">
        <v>52</v>
      </c>
    </row>
    <row r="2221" spans="1:59" s="63" customFormat="1" ht="12.75" x14ac:dyDescent="0.2">
      <c r="A2221" s="196">
        <v>4</v>
      </c>
      <c r="B2221" s="197" t="s">
        <v>422</v>
      </c>
      <c r="C2221" s="208">
        <v>45</v>
      </c>
      <c r="D2221" s="209" t="s">
        <v>794</v>
      </c>
      <c r="E2221" s="212">
        <v>4522</v>
      </c>
      <c r="F2221" s="213" t="s">
        <v>835</v>
      </c>
      <c r="G2221" s="231"/>
      <c r="H2221" s="65"/>
      <c r="I2221" s="222"/>
      <c r="J2221" s="66"/>
      <c r="K2221" s="66"/>
      <c r="L2221" s="66"/>
      <c r="M2221" s="64"/>
      <c r="N2221" s="304"/>
      <c r="O2221" s="305"/>
      <c r="P2221" s="127"/>
      <c r="Q2221" s="67"/>
      <c r="R2221" s="67"/>
      <c r="S2221" s="67"/>
      <c r="T2221" s="67"/>
      <c r="U2221" s="67"/>
      <c r="V2221" s="67"/>
      <c r="W2221" s="67"/>
      <c r="X2221" s="67"/>
      <c r="Y2221" s="68"/>
      <c r="Z2221" s="68"/>
      <c r="AA2221" s="68"/>
      <c r="AB2221" s="67"/>
      <c r="AC2221" s="67"/>
      <c r="AD2221" s="67"/>
      <c r="AE2221" s="67"/>
      <c r="AF2221" s="67"/>
      <c r="AG2221" s="67"/>
      <c r="AH2221" s="67"/>
      <c r="AI2221" s="67"/>
      <c r="AJ2221" s="68"/>
      <c r="AK2221" s="68"/>
      <c r="AL2221" s="68"/>
      <c r="AM2221" s="67"/>
      <c r="AN2221" s="67"/>
      <c r="AO2221" s="67"/>
      <c r="AP2221" s="67"/>
      <c r="AQ2221" s="67"/>
      <c r="AR2221" s="67"/>
      <c r="AS2221" s="67"/>
      <c r="AT2221" s="67"/>
      <c r="AU2221" s="67"/>
      <c r="AV2221" s="67"/>
      <c r="AW2221" s="67"/>
      <c r="AX2221" s="68"/>
      <c r="AY2221" s="68"/>
      <c r="AZ2221" s="69"/>
      <c r="BA2221" s="70"/>
      <c r="BB2221" s="71"/>
      <c r="BC2221" s="95"/>
      <c r="BD2221" s="41">
        <v>4</v>
      </c>
      <c r="BE2221" s="52">
        <v>45</v>
      </c>
      <c r="BF2221" s="103">
        <v>4522</v>
      </c>
      <c r="BG2221" s="275"/>
    </row>
    <row r="2222" spans="1:59" s="63" customFormat="1" ht="12.75" x14ac:dyDescent="0.2">
      <c r="A2222" s="196">
        <v>4</v>
      </c>
      <c r="B2222" s="197" t="s">
        <v>422</v>
      </c>
      <c r="C2222" s="208">
        <v>45</v>
      </c>
      <c r="D2222" s="209" t="s">
        <v>794</v>
      </c>
      <c r="E2222" s="212">
        <v>4522</v>
      </c>
      <c r="F2222" s="213" t="s">
        <v>835</v>
      </c>
      <c r="G2222" s="232"/>
      <c r="H2222" s="97"/>
      <c r="I2222" s="224"/>
      <c r="J2222" s="98"/>
      <c r="K2222" s="98"/>
      <c r="L2222" s="98"/>
      <c r="M2222" s="96"/>
      <c r="N2222" s="307"/>
      <c r="O2222" s="246"/>
      <c r="P2222" s="124"/>
      <c r="Q2222" s="99"/>
      <c r="R2222" s="99"/>
      <c r="S2222" s="99"/>
      <c r="T2222" s="99"/>
      <c r="U2222" s="99"/>
      <c r="V2222" s="99"/>
      <c r="W2222" s="99"/>
      <c r="X2222" s="99"/>
      <c r="Y2222" s="100"/>
      <c r="Z2222" s="100"/>
      <c r="AA2222" s="100"/>
      <c r="AB2222" s="99"/>
      <c r="AC2222" s="99"/>
      <c r="AD2222" s="99"/>
      <c r="AE2222" s="99"/>
      <c r="AF2222" s="99"/>
      <c r="AG2222" s="99"/>
      <c r="AH2222" s="99"/>
      <c r="AI2222" s="99"/>
      <c r="AJ2222" s="100"/>
      <c r="AK2222" s="100"/>
      <c r="AL2222" s="100"/>
      <c r="AM2222" s="99"/>
      <c r="AN2222" s="99"/>
      <c r="AO2222" s="99"/>
      <c r="AP2222" s="99"/>
      <c r="AQ2222" s="99"/>
      <c r="AR2222" s="99"/>
      <c r="AS2222" s="99"/>
      <c r="AT2222" s="99"/>
      <c r="AU2222" s="99"/>
      <c r="AV2222" s="99"/>
      <c r="AW2222" s="99"/>
      <c r="AX2222" s="100"/>
      <c r="AY2222" s="100"/>
      <c r="AZ2222" s="101"/>
      <c r="BA2222" s="102"/>
      <c r="BB2222" s="95"/>
      <c r="BC2222" s="95"/>
      <c r="BD2222" s="41">
        <v>4</v>
      </c>
      <c r="BE2222" s="52">
        <v>45</v>
      </c>
      <c r="BF2222" s="103">
        <v>4522</v>
      </c>
      <c r="BG2222" s="277"/>
    </row>
    <row r="2223" spans="1:59" x14ac:dyDescent="0.25">
      <c r="A2223" s="196">
        <v>4</v>
      </c>
      <c r="B2223" s="197" t="s">
        <v>422</v>
      </c>
      <c r="C2223" s="208">
        <v>45</v>
      </c>
      <c r="D2223" s="209" t="s">
        <v>794</v>
      </c>
      <c r="E2223" s="210">
        <v>4524</v>
      </c>
      <c r="F2223" s="211" t="s">
        <v>844</v>
      </c>
      <c r="G2223" s="235"/>
      <c r="H2223" s="145"/>
      <c r="I2223" s="221"/>
      <c r="J2223" s="57"/>
      <c r="K2223" s="57"/>
      <c r="L2223" s="57"/>
      <c r="M2223" s="144"/>
      <c r="N2223" s="324"/>
      <c r="O2223" s="325"/>
      <c r="P2223" s="146"/>
      <c r="Q2223" s="146"/>
      <c r="R2223" s="146"/>
      <c r="S2223" s="146"/>
      <c r="T2223" s="146"/>
      <c r="U2223" s="146"/>
      <c r="V2223" s="146"/>
      <c r="W2223" s="146"/>
      <c r="X2223" s="146"/>
      <c r="Y2223" s="59"/>
      <c r="Z2223" s="123"/>
      <c r="AA2223" s="123"/>
      <c r="AB2223" s="146"/>
      <c r="AC2223" s="146"/>
      <c r="AD2223" s="146"/>
      <c r="AE2223" s="146"/>
      <c r="AF2223" s="146"/>
      <c r="AG2223" s="146"/>
      <c r="AH2223" s="146"/>
      <c r="AI2223" s="146"/>
      <c r="AJ2223" s="59"/>
      <c r="AK2223" s="123"/>
      <c r="AL2223" s="123"/>
      <c r="AM2223" s="146"/>
      <c r="AN2223" s="146"/>
      <c r="AO2223" s="146"/>
      <c r="AP2223" s="146"/>
      <c r="AQ2223" s="146"/>
      <c r="AR2223" s="146"/>
      <c r="AS2223" s="146"/>
      <c r="AT2223" s="146"/>
      <c r="AU2223" s="146"/>
      <c r="AV2223" s="146"/>
      <c r="AW2223" s="58"/>
      <c r="AX2223" s="123"/>
      <c r="AY2223" s="59"/>
      <c r="AZ2223" s="147"/>
      <c r="BA2223" s="148"/>
      <c r="BB2223" s="143"/>
      <c r="BC2223" s="143"/>
      <c r="BD2223" s="41">
        <v>4</v>
      </c>
      <c r="BE2223" s="52">
        <v>45</v>
      </c>
      <c r="BF2223" s="62">
        <v>4524</v>
      </c>
      <c r="BG2223" s="284"/>
    </row>
    <row r="2224" spans="1:59" s="63" customFormat="1" ht="12.75" x14ac:dyDescent="0.2">
      <c r="A2224" s="196">
        <v>4</v>
      </c>
      <c r="B2224" s="197" t="s">
        <v>422</v>
      </c>
      <c r="C2224" s="208">
        <v>45</v>
      </c>
      <c r="D2224" s="209" t="s">
        <v>794</v>
      </c>
      <c r="E2224" s="210">
        <v>4524</v>
      </c>
      <c r="F2224" s="211" t="s">
        <v>844</v>
      </c>
      <c r="G2224" s="230"/>
      <c r="H2224" s="56"/>
      <c r="I2224" s="221"/>
      <c r="J2224" s="57"/>
      <c r="K2224" s="57"/>
      <c r="L2224" s="57"/>
      <c r="M2224" s="55"/>
      <c r="N2224" s="303"/>
      <c r="O2224" s="245"/>
      <c r="P2224" s="122"/>
      <c r="Q2224" s="58"/>
      <c r="R2224" s="58"/>
      <c r="S2224" s="58"/>
      <c r="T2224" s="58"/>
      <c r="U2224" s="58"/>
      <c r="V2224" s="58"/>
      <c r="W2224" s="58"/>
      <c r="X2224" s="58"/>
      <c r="Y2224" s="59"/>
      <c r="Z2224" s="59"/>
      <c r="AA2224" s="59"/>
      <c r="AB2224" s="58"/>
      <c r="AC2224" s="58"/>
      <c r="AD2224" s="58"/>
      <c r="AE2224" s="58"/>
      <c r="AF2224" s="58"/>
      <c r="AG2224" s="58"/>
      <c r="AH2224" s="58"/>
      <c r="AI2224" s="58"/>
      <c r="AJ2224" s="59"/>
      <c r="AK2224" s="59"/>
      <c r="AL2224" s="59"/>
      <c r="AM2224" s="58"/>
      <c r="AN2224" s="58"/>
      <c r="AO2224" s="58"/>
      <c r="AP2224" s="58"/>
      <c r="AQ2224" s="58"/>
      <c r="AR2224" s="58"/>
      <c r="AS2224" s="58"/>
      <c r="AT2224" s="58"/>
      <c r="AU2224" s="58"/>
      <c r="AV2224" s="58"/>
      <c r="AW2224" s="58"/>
      <c r="AX2224" s="59"/>
      <c r="AY2224" s="59"/>
      <c r="AZ2224" s="60"/>
      <c r="BA2224" s="61"/>
      <c r="BB2224" s="54"/>
      <c r="BC2224" s="54"/>
      <c r="BD2224" s="41">
        <v>4</v>
      </c>
      <c r="BE2224" s="52">
        <v>45</v>
      </c>
      <c r="BF2224" s="62">
        <v>4524</v>
      </c>
      <c r="BG2224" s="274"/>
    </row>
    <row r="2225" spans="1:59" s="63" customFormat="1" ht="12.75" x14ac:dyDescent="0.2">
      <c r="A2225" s="196">
        <v>4</v>
      </c>
      <c r="B2225" s="197" t="s">
        <v>422</v>
      </c>
      <c r="C2225" s="208">
        <v>45</v>
      </c>
      <c r="D2225" s="209" t="s">
        <v>794</v>
      </c>
      <c r="E2225" s="210">
        <v>4524</v>
      </c>
      <c r="F2225" s="211" t="s">
        <v>844</v>
      </c>
      <c r="G2225" s="231"/>
      <c r="H2225" s="65"/>
      <c r="I2225" s="222"/>
      <c r="J2225" s="66"/>
      <c r="K2225" s="66"/>
      <c r="L2225" s="66"/>
      <c r="M2225" s="64"/>
      <c r="N2225" s="308"/>
      <c r="O2225" s="309"/>
      <c r="P2225" s="127"/>
      <c r="Q2225" s="67"/>
      <c r="R2225" s="67"/>
      <c r="S2225" s="67"/>
      <c r="T2225" s="67"/>
      <c r="U2225" s="67"/>
      <c r="V2225" s="67"/>
      <c r="W2225" s="67"/>
      <c r="X2225" s="67"/>
      <c r="Y2225" s="68"/>
      <c r="Z2225" s="68"/>
      <c r="AA2225" s="68"/>
      <c r="AB2225" s="67"/>
      <c r="AC2225" s="67"/>
      <c r="AD2225" s="67"/>
      <c r="AE2225" s="67"/>
      <c r="AF2225" s="67"/>
      <c r="AG2225" s="67"/>
      <c r="AH2225" s="67"/>
      <c r="AI2225" s="67"/>
      <c r="AJ2225" s="68"/>
      <c r="AK2225" s="68"/>
      <c r="AL2225" s="68"/>
      <c r="AM2225" s="67"/>
      <c r="AN2225" s="67"/>
      <c r="AO2225" s="67"/>
      <c r="AP2225" s="67"/>
      <c r="AQ2225" s="67"/>
      <c r="AR2225" s="67"/>
      <c r="AS2225" s="67"/>
      <c r="AT2225" s="67"/>
      <c r="AU2225" s="67"/>
      <c r="AV2225" s="67"/>
      <c r="AW2225" s="67"/>
      <c r="AX2225" s="68"/>
      <c r="AY2225" s="68"/>
      <c r="AZ2225" s="69"/>
      <c r="BA2225" s="70"/>
      <c r="BB2225" s="71"/>
      <c r="BC2225" s="54"/>
      <c r="BD2225" s="41">
        <v>4</v>
      </c>
      <c r="BE2225" s="52">
        <v>45</v>
      </c>
      <c r="BF2225" s="62">
        <v>4524</v>
      </c>
      <c r="BG2225" s="275"/>
    </row>
    <row r="2226" spans="1:59" s="63" customFormat="1" ht="12.75" x14ac:dyDescent="0.2">
      <c r="A2226" s="196">
        <v>4</v>
      </c>
      <c r="B2226" s="197" t="s">
        <v>422</v>
      </c>
      <c r="C2226" s="208">
        <v>45</v>
      </c>
      <c r="D2226" s="209" t="s">
        <v>794</v>
      </c>
      <c r="E2226" s="210">
        <v>4524</v>
      </c>
      <c r="F2226" s="211" t="s">
        <v>844</v>
      </c>
      <c r="G2226" s="231"/>
      <c r="H2226" s="72" t="s">
        <v>47</v>
      </c>
      <c r="I2226" s="223"/>
      <c r="J2226" s="73"/>
      <c r="K2226" s="73"/>
      <c r="L2226" s="73"/>
      <c r="M2226" s="74"/>
      <c r="N2226" s="247"/>
      <c r="O2226" s="306"/>
      <c r="P2226" s="105"/>
      <c r="Q2226" s="75"/>
      <c r="R2226" s="75"/>
      <c r="S2226" s="75"/>
      <c r="T2226" s="75"/>
      <c r="U2226" s="75"/>
      <c r="V2226" s="75"/>
      <c r="W2226" s="75"/>
      <c r="X2226" s="75"/>
      <c r="Y2226" s="76">
        <f>IF(ISNUMBER(VLOOKUP(Y2228,P$7:W$7,MATCH(Y2228,P$7:W$7))),VLOOKUP(Y2228,P$7:W$7,MATCH(Y2228,P$7:W$7)),IF(N2230=0,"No Data",IF(Y2228&gt;0,"&lt;100",0)))</f>
        <v>10000</v>
      </c>
      <c r="Z2226" s="77">
        <f>IF(ISNUMBER(VLOOKUP(Z2230,P$7:W$7,MATCH(Z2230,P$7:W$7))),VLOOKUP(Z2230,P$7:W$7,MATCH(Z2230,P$7:W$7)),IF(N2230=0,"No Data",IF(Z2230&gt;0,"&lt;100",0)))</f>
        <v>10000</v>
      </c>
      <c r="AA2226" s="106">
        <f>IF(ISNUMBER(Z2226),Z2226,0)</f>
        <v>10000</v>
      </c>
      <c r="AB2226" s="75"/>
      <c r="AC2226" s="75"/>
      <c r="AD2226" s="75"/>
      <c r="AE2226" s="75"/>
      <c r="AF2226" s="75"/>
      <c r="AG2226" s="75"/>
      <c r="AH2226" s="75"/>
      <c r="AI2226" s="75"/>
      <c r="AJ2226" s="76">
        <f>IF(ISNUMBER(VLOOKUP(AJ2228,AB$7:AH$7,MATCH(AJ2228,AB$7:AH$7))),VLOOKUP(AJ2228,AB$7:AH$7,MATCH(AJ2228,AB$7:AH$7)),IF(N2230=0,"No Data",IF(AJ2228&gt;0,"&lt;50",0)))</f>
        <v>0</v>
      </c>
      <c r="AK2226" s="77">
        <f>IF(ISNUMBER(VLOOKUP(AK2230,AB$7:AH$7,MATCH(AK2230,AB$7:AH$7))),VLOOKUP(AK2230,AB$7:AH$7,MATCH(AK2230,AB$7:AH$7)),IF(N2230=0,"No Data",IF(AK2230&gt;0,"&lt;50",0)))</f>
        <v>0</v>
      </c>
      <c r="AL2226" s="106">
        <f>IF(ISNUMBER(AK2226),AK2226,0)</f>
        <v>0</v>
      </c>
      <c r="AM2226" s="75"/>
      <c r="AN2226" s="75"/>
      <c r="AO2226" s="75"/>
      <c r="AP2226" s="75"/>
      <c r="AQ2226" s="75"/>
      <c r="AR2226" s="75"/>
      <c r="AS2226" s="75"/>
      <c r="AT2226" s="75"/>
      <c r="AU2226" s="75"/>
      <c r="AV2226" s="75"/>
      <c r="AW2226" s="76">
        <f>IF(ISNUMBER(VLOOKUP(AW2228,AM$7:AU$7,MATCH(AW2228,AM$7:AU$7))),VLOOKUP(AW2228,AM$7:AU$7,MATCH(AW2228,AM$7:AU$7)),IF(N2230=0,"No Data",IF(AW2228&gt;0,"&lt;10",0)))</f>
        <v>1000</v>
      </c>
      <c r="AX2226" s="77">
        <f>IF(ISNUMBER(VLOOKUP(AX2230,AM$7:AU$7,MATCH(AX2230,AM$7:AU$7))),VLOOKUP(AX2230,AM$7:AU$7,MATCH(AX2230,AM$7:AU$7)),IF(N2230=0,"No Data",IF(AX2230&gt;0,"&lt;10",0)))</f>
        <v>1000</v>
      </c>
      <c r="AY2226" s="106">
        <f>IF(ISNUMBER(AX2226),AX2226,0)</f>
        <v>1000</v>
      </c>
      <c r="AZ2226" s="79"/>
      <c r="BA2226" s="80"/>
      <c r="BB2226" s="71"/>
      <c r="BC2226" s="54"/>
      <c r="BD2226" s="41">
        <v>4</v>
      </c>
      <c r="BE2226" s="52">
        <v>45</v>
      </c>
      <c r="BF2226" s="62">
        <v>4524</v>
      </c>
      <c r="BG2226" s="276" t="s">
        <v>47</v>
      </c>
    </row>
    <row r="2227" spans="1:59" s="63" customFormat="1" ht="12.75" x14ac:dyDescent="0.2">
      <c r="A2227" s="196">
        <v>4</v>
      </c>
      <c r="B2227" s="197" t="s">
        <v>422</v>
      </c>
      <c r="C2227" s="208">
        <v>45</v>
      </c>
      <c r="D2227" s="209" t="s">
        <v>794</v>
      </c>
      <c r="E2227" s="210">
        <v>4524</v>
      </c>
      <c r="F2227" s="211" t="s">
        <v>844</v>
      </c>
      <c r="G2227" s="231"/>
      <c r="H2227" s="81" t="s">
        <v>48</v>
      </c>
      <c r="I2227" s="223"/>
      <c r="J2227" s="73"/>
      <c r="K2227" s="73"/>
      <c r="L2227" s="73"/>
      <c r="M2227" s="74"/>
      <c r="N2227" s="247"/>
      <c r="O2227" s="306"/>
      <c r="P2227" s="105"/>
      <c r="Q2227" s="75"/>
      <c r="R2227" s="75"/>
      <c r="S2227" s="75"/>
      <c r="T2227" s="75"/>
      <c r="U2227" s="75"/>
      <c r="V2227" s="75"/>
      <c r="W2227" s="75"/>
      <c r="X2227" s="75"/>
      <c r="Y2227" s="82">
        <f>MIN(X2231:X2236)</f>
        <v>100</v>
      </c>
      <c r="Z2227" s="83"/>
      <c r="AA2227" s="83"/>
      <c r="AB2227" s="75"/>
      <c r="AC2227" s="75"/>
      <c r="AD2227" s="75"/>
      <c r="AE2227" s="75"/>
      <c r="AF2227" s="75"/>
      <c r="AG2227" s="75"/>
      <c r="AH2227" s="75"/>
      <c r="AI2227" s="75"/>
      <c r="AJ2227" s="82">
        <f>MIN(AI2231:AI2236)</f>
        <v>0</v>
      </c>
      <c r="AK2227" s="83"/>
      <c r="AL2227" s="83"/>
      <c r="AM2227" s="75"/>
      <c r="AN2227" s="75"/>
      <c r="AO2227" s="75"/>
      <c r="AP2227" s="75"/>
      <c r="AQ2227" s="75"/>
      <c r="AR2227" s="75"/>
      <c r="AS2227" s="75"/>
      <c r="AT2227" s="75"/>
      <c r="AU2227" s="75"/>
      <c r="AV2227" s="75"/>
      <c r="AW2227" s="82">
        <f>MIN(AV2231:AV2236)</f>
        <v>100</v>
      </c>
      <c r="AX2227" s="83"/>
      <c r="AY2227" s="83"/>
      <c r="AZ2227" s="79"/>
      <c r="BA2227" s="80"/>
      <c r="BB2227" s="71"/>
      <c r="BC2227" s="54"/>
      <c r="BD2227" s="41">
        <v>4</v>
      </c>
      <c r="BE2227" s="52">
        <v>45</v>
      </c>
      <c r="BF2227" s="62">
        <v>4524</v>
      </c>
      <c r="BG2227" s="278" t="s">
        <v>48</v>
      </c>
    </row>
    <row r="2228" spans="1:59" s="63" customFormat="1" ht="12.75" x14ac:dyDescent="0.2">
      <c r="A2228" s="196">
        <v>4</v>
      </c>
      <c r="B2228" s="197" t="s">
        <v>422</v>
      </c>
      <c r="C2228" s="208">
        <v>45</v>
      </c>
      <c r="D2228" s="209" t="s">
        <v>794</v>
      </c>
      <c r="E2228" s="210">
        <v>4524</v>
      </c>
      <c r="F2228" s="211" t="s">
        <v>844</v>
      </c>
      <c r="G2228" s="231"/>
      <c r="H2228" s="81" t="s">
        <v>49</v>
      </c>
      <c r="I2228" s="223"/>
      <c r="J2228" s="73"/>
      <c r="K2228" s="73"/>
      <c r="L2228" s="73"/>
      <c r="M2228" s="74"/>
      <c r="N2228" s="247"/>
      <c r="O2228" s="306"/>
      <c r="P2228" s="105"/>
      <c r="Q2228" s="75"/>
      <c r="R2228" s="75"/>
      <c r="S2228" s="75"/>
      <c r="T2228" s="75"/>
      <c r="U2228" s="75"/>
      <c r="V2228" s="75"/>
      <c r="W2228" s="75"/>
      <c r="X2228" s="75"/>
      <c r="Y2228" s="84">
        <f>IF(ISNUMBER(AVERAGE(X2231:X2236)),AVERAGE(X2231:X2236),0)</f>
        <v>12550</v>
      </c>
      <c r="Z2228" s="83"/>
      <c r="AA2228" s="83"/>
      <c r="AB2228" s="75"/>
      <c r="AC2228" s="75"/>
      <c r="AD2228" s="75"/>
      <c r="AE2228" s="75"/>
      <c r="AF2228" s="75"/>
      <c r="AG2228" s="75"/>
      <c r="AH2228" s="75"/>
      <c r="AI2228" s="75"/>
      <c r="AJ2228" s="84">
        <f>IF(ISNUMBER(AVERAGE(AI2231:AI2236)),AVERAGE(AI2231:AI2236),0)</f>
        <v>0</v>
      </c>
      <c r="AK2228" s="83"/>
      <c r="AL2228" s="83"/>
      <c r="AM2228" s="75"/>
      <c r="AN2228" s="75"/>
      <c r="AO2228" s="75"/>
      <c r="AP2228" s="75"/>
      <c r="AQ2228" s="75"/>
      <c r="AR2228" s="75"/>
      <c r="AS2228" s="75"/>
      <c r="AT2228" s="75"/>
      <c r="AU2228" s="75"/>
      <c r="AV2228" s="75"/>
      <c r="AW2228" s="84">
        <f>IF(ISNUMBER(AVERAGE(AV2231:AV2236)),AVERAGE(AV2231:AV2236),0)</f>
        <v>1300</v>
      </c>
      <c r="AX2228" s="83"/>
      <c r="AY2228" s="83"/>
      <c r="AZ2228" s="79"/>
      <c r="BA2228" s="80"/>
      <c r="BB2228" s="71"/>
      <c r="BC2228" s="54"/>
      <c r="BD2228" s="41">
        <v>4</v>
      </c>
      <c r="BE2228" s="52">
        <v>45</v>
      </c>
      <c r="BF2228" s="62">
        <v>4524</v>
      </c>
      <c r="BG2228" s="278" t="s">
        <v>49</v>
      </c>
    </row>
    <row r="2229" spans="1:59" s="63" customFormat="1" ht="12.75" x14ac:dyDescent="0.2">
      <c r="A2229" s="196">
        <v>4</v>
      </c>
      <c r="B2229" s="197" t="s">
        <v>422</v>
      </c>
      <c r="C2229" s="208">
        <v>45</v>
      </c>
      <c r="D2229" s="209" t="s">
        <v>794</v>
      </c>
      <c r="E2229" s="210">
        <v>4524</v>
      </c>
      <c r="F2229" s="211" t="s">
        <v>844</v>
      </c>
      <c r="G2229" s="231"/>
      <c r="H2229" s="81" t="s">
        <v>50</v>
      </c>
      <c r="I2229" s="223"/>
      <c r="J2229" s="73"/>
      <c r="K2229" s="73"/>
      <c r="L2229" s="73"/>
      <c r="M2229" s="74"/>
      <c r="N2229" s="247"/>
      <c r="O2229" s="306"/>
      <c r="P2229" s="105"/>
      <c r="Q2229" s="75"/>
      <c r="R2229" s="75"/>
      <c r="S2229" s="75"/>
      <c r="T2229" s="75"/>
      <c r="U2229" s="75"/>
      <c r="V2229" s="75"/>
      <c r="W2229" s="75"/>
      <c r="X2229" s="75"/>
      <c r="Y2229" s="84">
        <f>MAX(X2231:X2236)</f>
        <v>25000</v>
      </c>
      <c r="Z2229" s="83"/>
      <c r="AA2229" s="83"/>
      <c r="AB2229" s="75"/>
      <c r="AC2229" s="75"/>
      <c r="AD2229" s="75"/>
      <c r="AE2229" s="75"/>
      <c r="AF2229" s="75"/>
      <c r="AG2229" s="75"/>
      <c r="AH2229" s="75"/>
      <c r="AI2229" s="75"/>
      <c r="AJ2229" s="84">
        <f>MAX(AI2231:AI2236)</f>
        <v>0</v>
      </c>
      <c r="AK2229" s="83"/>
      <c r="AL2229" s="83"/>
      <c r="AM2229" s="75"/>
      <c r="AN2229" s="75"/>
      <c r="AO2229" s="75"/>
      <c r="AP2229" s="75"/>
      <c r="AQ2229" s="75"/>
      <c r="AR2229" s="75"/>
      <c r="AS2229" s="75"/>
      <c r="AT2229" s="75"/>
      <c r="AU2229" s="75"/>
      <c r="AV2229" s="75"/>
      <c r="AW2229" s="84">
        <f>MAX(AV2231:AV2236)</f>
        <v>2500</v>
      </c>
      <c r="AX2229" s="83"/>
      <c r="AY2229" s="83"/>
      <c r="AZ2229" s="79"/>
      <c r="BA2229" s="80"/>
      <c r="BB2229" s="71"/>
      <c r="BC2229" s="54"/>
      <c r="BD2229" s="41">
        <v>4</v>
      </c>
      <c r="BE2229" s="52">
        <v>45</v>
      </c>
      <c r="BF2229" s="62">
        <v>4524</v>
      </c>
      <c r="BG2229" s="278" t="s">
        <v>50</v>
      </c>
    </row>
    <row r="2230" spans="1:59" s="63" customFormat="1" ht="12.75" x14ac:dyDescent="0.2">
      <c r="A2230" s="196">
        <v>4</v>
      </c>
      <c r="B2230" s="197" t="s">
        <v>422</v>
      </c>
      <c r="C2230" s="208">
        <v>45</v>
      </c>
      <c r="D2230" s="209" t="s">
        <v>794</v>
      </c>
      <c r="E2230" s="210">
        <v>4524</v>
      </c>
      <c r="F2230" s="211" t="s">
        <v>844</v>
      </c>
      <c r="G2230" s="231"/>
      <c r="H2230" s="85" t="s">
        <v>51</v>
      </c>
      <c r="I2230" s="223"/>
      <c r="J2230" s="73"/>
      <c r="K2230" s="73"/>
      <c r="L2230" s="73"/>
      <c r="M2230" s="74"/>
      <c r="N2230" s="248">
        <f>SUM(N2231:N2236)</f>
        <v>6</v>
      </c>
      <c r="O2230" s="293">
        <f>SUM(O2231:O2236)</f>
        <v>0.99999999999999989</v>
      </c>
      <c r="P2230" s="292"/>
      <c r="Q2230" s="87"/>
      <c r="R2230" s="87"/>
      <c r="S2230" s="87"/>
      <c r="T2230" s="87"/>
      <c r="U2230" s="87"/>
      <c r="V2230" s="87"/>
      <c r="W2230" s="87"/>
      <c r="X2230" s="87"/>
      <c r="Y2230" s="88"/>
      <c r="Z2230" s="119">
        <f>SUM(Z2231:Z2236)</f>
        <v>12549.999999999996</v>
      </c>
      <c r="AA2230" s="120"/>
      <c r="AB2230" s="111"/>
      <c r="AC2230" s="111"/>
      <c r="AD2230" s="111"/>
      <c r="AE2230" s="111"/>
      <c r="AF2230" s="111"/>
      <c r="AG2230" s="111"/>
      <c r="AH2230" s="111"/>
      <c r="AI2230" s="111"/>
      <c r="AJ2230" s="120"/>
      <c r="AK2230" s="119">
        <f>SUM(AK2231:AK2236)</f>
        <v>0</v>
      </c>
      <c r="AL2230" s="120"/>
      <c r="AM2230" s="111"/>
      <c r="AN2230" s="111"/>
      <c r="AO2230" s="111"/>
      <c r="AP2230" s="111"/>
      <c r="AQ2230" s="111"/>
      <c r="AR2230" s="111"/>
      <c r="AS2230" s="111"/>
      <c r="AT2230" s="111"/>
      <c r="AU2230" s="111"/>
      <c r="AV2230" s="111"/>
      <c r="AW2230" s="120"/>
      <c r="AX2230" s="119">
        <f>SUM(AX2231:AX2236)</f>
        <v>1300</v>
      </c>
      <c r="AY2230" s="88"/>
      <c r="AZ2230" s="79"/>
      <c r="BA2230" s="80"/>
      <c r="BB2230" s="71"/>
      <c r="BC2230" s="54"/>
      <c r="BD2230" s="41">
        <v>4</v>
      </c>
      <c r="BE2230" s="52">
        <v>45</v>
      </c>
      <c r="BF2230" s="62">
        <v>4524</v>
      </c>
      <c r="BG2230" s="279" t="s">
        <v>51</v>
      </c>
    </row>
    <row r="2231" spans="1:59" s="63" customFormat="1" ht="12.75" x14ac:dyDescent="0.2">
      <c r="A2231" s="196">
        <v>4</v>
      </c>
      <c r="B2231" s="197" t="s">
        <v>422</v>
      </c>
      <c r="C2231" s="208">
        <v>45</v>
      </c>
      <c r="D2231" s="209" t="s">
        <v>794</v>
      </c>
      <c r="E2231" s="210">
        <v>4524</v>
      </c>
      <c r="F2231" s="211" t="s">
        <v>844</v>
      </c>
      <c r="G2231" s="231"/>
      <c r="H2231" s="89" t="s">
        <v>52</v>
      </c>
      <c r="I2231" s="90" t="s">
        <v>845</v>
      </c>
      <c r="J2231" s="90" t="s">
        <v>846</v>
      </c>
      <c r="K2231" s="90" t="s">
        <v>68</v>
      </c>
      <c r="L2231" s="90" t="s">
        <v>69</v>
      </c>
      <c r="M2231" s="91"/>
      <c r="N2231" s="312">
        <v>1</v>
      </c>
      <c r="O2231" s="313">
        <f t="shared" ref="O2231:O2236" si="309">N2231/N$2230</f>
        <v>0.16666666666666666</v>
      </c>
      <c r="P2231" s="104"/>
      <c r="Q2231" s="92"/>
      <c r="R2231" s="92"/>
      <c r="S2231" s="92"/>
      <c r="T2231" s="92"/>
      <c r="U2231" s="92"/>
      <c r="V2231" s="92"/>
      <c r="W2231" s="92">
        <v>1</v>
      </c>
      <c r="X2231" s="109">
        <f t="shared" ref="X2231:X2236" si="310">P2231*P$7+Q2231*Q$7+R2231*R$7+S2231*S$7+T2231*T$7+U2231*U$7+V2231*V$7+W2231*W$7</f>
        <v>25000</v>
      </c>
      <c r="Y2231" s="83"/>
      <c r="Z2231" s="110">
        <f t="shared" ref="Z2231:Z2236" si="311">X2231*$O2231</f>
        <v>4166.6666666666661</v>
      </c>
      <c r="AA2231" s="111"/>
      <c r="AB2231" s="92"/>
      <c r="AC2231" s="92"/>
      <c r="AD2231" s="92"/>
      <c r="AE2231" s="92"/>
      <c r="AF2231" s="92"/>
      <c r="AG2231" s="92"/>
      <c r="AH2231" s="92"/>
      <c r="AI2231" s="109">
        <f t="shared" ref="AI2231:AI2236" si="312">AB2231*AB$7+AC2231*AC$7+AD2231*AD$7+AE2231*AE$7+AF2231*AF$7+AG2231*AG$7+AH2231*AH$7</f>
        <v>0</v>
      </c>
      <c r="AJ2231" s="83"/>
      <c r="AK2231" s="110">
        <f t="shared" ref="AK2231:AK2236" si="313">AI2231*$O2231</f>
        <v>0</v>
      </c>
      <c r="AL2231" s="111"/>
      <c r="AM2231" s="92"/>
      <c r="AN2231" s="92"/>
      <c r="AO2231" s="92"/>
      <c r="AP2231" s="92">
        <v>1</v>
      </c>
      <c r="AQ2231" s="92"/>
      <c r="AR2231" s="92"/>
      <c r="AS2231" s="92"/>
      <c r="AT2231" s="92"/>
      <c r="AU2231" s="92"/>
      <c r="AV2231" s="109">
        <f t="shared" ref="AV2231:AV2236" si="314">AM2231*AM$7+AN2231*AN$7+AO2231*AO$7+AP2231*AP$7+AQ2231*AQ$7+AR2231*AR$7+AS2231*AS$7+AT2231*AT$7+AU2231*AU$7</f>
        <v>100</v>
      </c>
      <c r="AW2231" s="75"/>
      <c r="AX2231" s="110">
        <f t="shared" ref="AX2231:AX2236" si="315">AV2231*$O2231</f>
        <v>16.666666666666664</v>
      </c>
      <c r="AY2231" s="111"/>
      <c r="AZ2231" s="93"/>
      <c r="BA2231" s="94" t="s">
        <v>105</v>
      </c>
      <c r="BB2231" s="71"/>
      <c r="BC2231" s="54"/>
      <c r="BD2231" s="41">
        <v>4</v>
      </c>
      <c r="BE2231" s="52">
        <v>45</v>
      </c>
      <c r="BF2231" s="62">
        <v>4524</v>
      </c>
      <c r="BG2231" s="280" t="s">
        <v>52</v>
      </c>
    </row>
    <row r="2232" spans="1:59" s="63" customFormat="1" ht="12.75" x14ac:dyDescent="0.2">
      <c r="A2232" s="196">
        <v>4</v>
      </c>
      <c r="B2232" s="197" t="s">
        <v>422</v>
      </c>
      <c r="C2232" s="208">
        <v>45</v>
      </c>
      <c r="D2232" s="209" t="s">
        <v>794</v>
      </c>
      <c r="E2232" s="210">
        <v>4524</v>
      </c>
      <c r="F2232" s="211" t="s">
        <v>844</v>
      </c>
      <c r="G2232" s="231"/>
      <c r="H2232" s="89"/>
      <c r="I2232" s="90" t="s">
        <v>815</v>
      </c>
      <c r="J2232" s="90"/>
      <c r="K2232" s="90" t="s">
        <v>73</v>
      </c>
      <c r="L2232" s="90" t="s">
        <v>69</v>
      </c>
      <c r="M2232" s="91"/>
      <c r="N2232" s="312">
        <v>1</v>
      </c>
      <c r="O2232" s="313">
        <f t="shared" si="309"/>
        <v>0.16666666666666666</v>
      </c>
      <c r="P2232" s="104"/>
      <c r="Q2232" s="92"/>
      <c r="R2232" s="92"/>
      <c r="S2232" s="92"/>
      <c r="T2232" s="92"/>
      <c r="U2232" s="92"/>
      <c r="V2232" s="92"/>
      <c r="W2232" s="92">
        <v>1</v>
      </c>
      <c r="X2232" s="109">
        <f t="shared" si="310"/>
        <v>25000</v>
      </c>
      <c r="Y2232" s="83"/>
      <c r="Z2232" s="110">
        <f t="shared" si="311"/>
        <v>4166.6666666666661</v>
      </c>
      <c r="AA2232" s="111"/>
      <c r="AB2232" s="92"/>
      <c r="AC2232" s="92"/>
      <c r="AD2232" s="92"/>
      <c r="AE2232" s="92"/>
      <c r="AF2232" s="92"/>
      <c r="AG2232" s="92"/>
      <c r="AH2232" s="92"/>
      <c r="AI2232" s="109">
        <f t="shared" si="312"/>
        <v>0</v>
      </c>
      <c r="AJ2232" s="83"/>
      <c r="AK2232" s="110">
        <f t="shared" si="313"/>
        <v>0</v>
      </c>
      <c r="AL2232" s="111"/>
      <c r="AM2232" s="92"/>
      <c r="AN2232" s="92"/>
      <c r="AO2232" s="92"/>
      <c r="AP2232" s="92">
        <v>1</v>
      </c>
      <c r="AQ2232" s="92"/>
      <c r="AR2232" s="92"/>
      <c r="AS2232" s="92"/>
      <c r="AT2232" s="92"/>
      <c r="AU2232" s="92"/>
      <c r="AV2232" s="109">
        <f t="shared" si="314"/>
        <v>100</v>
      </c>
      <c r="AW2232" s="75"/>
      <c r="AX2232" s="110">
        <f t="shared" si="315"/>
        <v>16.666666666666664</v>
      </c>
      <c r="AY2232" s="111"/>
      <c r="AZ2232" s="93"/>
      <c r="BA2232" s="94" t="s">
        <v>554</v>
      </c>
      <c r="BB2232" s="71"/>
      <c r="BC2232" s="54"/>
      <c r="BD2232" s="41">
        <v>4</v>
      </c>
      <c r="BE2232" s="52">
        <v>45</v>
      </c>
      <c r="BF2232" s="62">
        <v>4524</v>
      </c>
      <c r="BG2232" s="280" t="s">
        <v>52</v>
      </c>
    </row>
    <row r="2233" spans="1:59" s="63" customFormat="1" ht="12.75" x14ac:dyDescent="0.2">
      <c r="A2233" s="196">
        <v>4</v>
      </c>
      <c r="B2233" s="197" t="s">
        <v>422</v>
      </c>
      <c r="C2233" s="208">
        <v>45</v>
      </c>
      <c r="D2233" s="209" t="s">
        <v>794</v>
      </c>
      <c r="E2233" s="210">
        <v>4524</v>
      </c>
      <c r="F2233" s="211" t="s">
        <v>844</v>
      </c>
      <c r="G2233" s="231"/>
      <c r="H2233" s="89"/>
      <c r="I2233" s="90" t="s">
        <v>718</v>
      </c>
      <c r="J2233" s="90"/>
      <c r="K2233" s="90" t="s">
        <v>64</v>
      </c>
      <c r="L2233" s="90" t="s">
        <v>119</v>
      </c>
      <c r="M2233" s="91"/>
      <c r="N2233" s="312">
        <v>1</v>
      </c>
      <c r="O2233" s="313">
        <f t="shared" si="309"/>
        <v>0.16666666666666666</v>
      </c>
      <c r="P2233" s="104">
        <v>1</v>
      </c>
      <c r="Q2233" s="92"/>
      <c r="R2233" s="92"/>
      <c r="S2233" s="92"/>
      <c r="T2233" s="92"/>
      <c r="U2233" s="92"/>
      <c r="V2233" s="92"/>
      <c r="W2233" s="92"/>
      <c r="X2233" s="109">
        <f t="shared" si="310"/>
        <v>100</v>
      </c>
      <c r="Y2233" s="83"/>
      <c r="Z2233" s="110">
        <f t="shared" si="311"/>
        <v>16.666666666666664</v>
      </c>
      <c r="AA2233" s="111"/>
      <c r="AB2233" s="92"/>
      <c r="AC2233" s="92"/>
      <c r="AD2233" s="92"/>
      <c r="AE2233" s="92"/>
      <c r="AF2233" s="92"/>
      <c r="AG2233" s="92"/>
      <c r="AH2233" s="92"/>
      <c r="AI2233" s="109">
        <f t="shared" si="312"/>
        <v>0</v>
      </c>
      <c r="AJ2233" s="83"/>
      <c r="AK2233" s="110">
        <f t="shared" si="313"/>
        <v>0</v>
      </c>
      <c r="AL2233" s="111"/>
      <c r="AM2233" s="92"/>
      <c r="AN2233" s="92"/>
      <c r="AO2233" s="92"/>
      <c r="AP2233" s="92"/>
      <c r="AQ2233" s="92"/>
      <c r="AR2233" s="92"/>
      <c r="AS2233" s="92"/>
      <c r="AT2233" s="92">
        <v>1</v>
      </c>
      <c r="AU2233" s="92"/>
      <c r="AV2233" s="109">
        <f t="shared" si="314"/>
        <v>2500</v>
      </c>
      <c r="AW2233" s="75"/>
      <c r="AX2233" s="110">
        <f t="shared" si="315"/>
        <v>416.66666666666663</v>
      </c>
      <c r="AY2233" s="111"/>
      <c r="AZ2233" s="93"/>
      <c r="BA2233" s="94" t="s">
        <v>554</v>
      </c>
      <c r="BB2233" s="71"/>
      <c r="BC2233" s="54"/>
      <c r="BD2233" s="41">
        <v>4</v>
      </c>
      <c r="BE2233" s="52">
        <v>45</v>
      </c>
      <c r="BF2233" s="62">
        <v>4524</v>
      </c>
      <c r="BG2233" s="280" t="s">
        <v>52</v>
      </c>
    </row>
    <row r="2234" spans="1:59" s="63" customFormat="1" ht="12.75" x14ac:dyDescent="0.2">
      <c r="A2234" s="196">
        <v>4</v>
      </c>
      <c r="B2234" s="197" t="s">
        <v>422</v>
      </c>
      <c r="C2234" s="208">
        <v>45</v>
      </c>
      <c r="D2234" s="209" t="s">
        <v>794</v>
      </c>
      <c r="E2234" s="210">
        <v>4524</v>
      </c>
      <c r="F2234" s="211" t="s">
        <v>844</v>
      </c>
      <c r="G2234" s="231"/>
      <c r="H2234" s="89"/>
      <c r="I2234" s="90" t="s">
        <v>457</v>
      </c>
      <c r="J2234" s="90"/>
      <c r="K2234" s="90" t="s">
        <v>459</v>
      </c>
      <c r="L2234" s="90" t="s">
        <v>460</v>
      </c>
      <c r="M2234" s="91"/>
      <c r="N2234" s="312">
        <v>1</v>
      </c>
      <c r="O2234" s="313">
        <f t="shared" si="309"/>
        <v>0.16666666666666666</v>
      </c>
      <c r="P2234" s="104"/>
      <c r="Q2234" s="92"/>
      <c r="R2234" s="92"/>
      <c r="S2234" s="92"/>
      <c r="T2234" s="92"/>
      <c r="U2234" s="92"/>
      <c r="V2234" s="92"/>
      <c r="W2234" s="92">
        <v>1</v>
      </c>
      <c r="X2234" s="109">
        <f t="shared" si="310"/>
        <v>25000</v>
      </c>
      <c r="Y2234" s="83"/>
      <c r="Z2234" s="110">
        <f t="shared" si="311"/>
        <v>4166.6666666666661</v>
      </c>
      <c r="AA2234" s="111"/>
      <c r="AB2234" s="92"/>
      <c r="AC2234" s="92"/>
      <c r="AD2234" s="92"/>
      <c r="AE2234" s="92"/>
      <c r="AF2234" s="92"/>
      <c r="AG2234" s="92"/>
      <c r="AH2234" s="92"/>
      <c r="AI2234" s="109">
        <f t="shared" si="312"/>
        <v>0</v>
      </c>
      <c r="AJ2234" s="83"/>
      <c r="AK2234" s="110">
        <f t="shared" si="313"/>
        <v>0</v>
      </c>
      <c r="AL2234" s="111"/>
      <c r="AM2234" s="92"/>
      <c r="AN2234" s="92"/>
      <c r="AO2234" s="92"/>
      <c r="AP2234" s="92">
        <v>1</v>
      </c>
      <c r="AQ2234" s="92"/>
      <c r="AR2234" s="92"/>
      <c r="AS2234" s="92"/>
      <c r="AT2234" s="92"/>
      <c r="AU2234" s="92"/>
      <c r="AV2234" s="109">
        <f t="shared" si="314"/>
        <v>100</v>
      </c>
      <c r="AW2234" s="75"/>
      <c r="AX2234" s="110">
        <f t="shared" si="315"/>
        <v>16.666666666666664</v>
      </c>
      <c r="AY2234" s="111"/>
      <c r="AZ2234" s="93"/>
      <c r="BA2234" s="94" t="s">
        <v>554</v>
      </c>
      <c r="BB2234" s="71"/>
      <c r="BC2234" s="54"/>
      <c r="BD2234" s="41">
        <v>4</v>
      </c>
      <c r="BE2234" s="52">
        <v>45</v>
      </c>
      <c r="BF2234" s="62">
        <v>4524</v>
      </c>
      <c r="BG2234" s="280" t="s">
        <v>52</v>
      </c>
    </row>
    <row r="2235" spans="1:59" s="63" customFormat="1" ht="12.75" x14ac:dyDescent="0.2">
      <c r="A2235" s="196">
        <v>4</v>
      </c>
      <c r="B2235" s="197" t="s">
        <v>422</v>
      </c>
      <c r="C2235" s="208">
        <v>45</v>
      </c>
      <c r="D2235" s="209" t="s">
        <v>794</v>
      </c>
      <c r="E2235" s="210">
        <v>4524</v>
      </c>
      <c r="F2235" s="211" t="s">
        <v>844</v>
      </c>
      <c r="G2235" s="231"/>
      <c r="H2235" s="89"/>
      <c r="I2235" s="90" t="s">
        <v>820</v>
      </c>
      <c r="J2235" s="90"/>
      <c r="K2235" s="90" t="s">
        <v>64</v>
      </c>
      <c r="L2235" s="90" t="s">
        <v>188</v>
      </c>
      <c r="M2235" s="91"/>
      <c r="N2235" s="312">
        <v>1</v>
      </c>
      <c r="O2235" s="313">
        <f t="shared" si="309"/>
        <v>0.16666666666666666</v>
      </c>
      <c r="P2235" s="104">
        <v>1</v>
      </c>
      <c r="Q2235" s="92"/>
      <c r="R2235" s="92"/>
      <c r="S2235" s="92"/>
      <c r="T2235" s="92"/>
      <c r="U2235" s="92"/>
      <c r="V2235" s="92"/>
      <c r="W2235" s="92"/>
      <c r="X2235" s="109">
        <f t="shared" si="310"/>
        <v>100</v>
      </c>
      <c r="Y2235" s="83"/>
      <c r="Z2235" s="110">
        <f t="shared" si="311"/>
        <v>16.666666666666664</v>
      </c>
      <c r="AA2235" s="111"/>
      <c r="AB2235" s="92"/>
      <c r="AC2235" s="92"/>
      <c r="AD2235" s="92"/>
      <c r="AE2235" s="92"/>
      <c r="AF2235" s="92"/>
      <c r="AG2235" s="92"/>
      <c r="AH2235" s="92"/>
      <c r="AI2235" s="109">
        <f t="shared" si="312"/>
        <v>0</v>
      </c>
      <c r="AJ2235" s="83"/>
      <c r="AK2235" s="110">
        <f t="shared" si="313"/>
        <v>0</v>
      </c>
      <c r="AL2235" s="111"/>
      <c r="AM2235" s="92"/>
      <c r="AN2235" s="92"/>
      <c r="AO2235" s="92"/>
      <c r="AP2235" s="92"/>
      <c r="AQ2235" s="92"/>
      <c r="AR2235" s="92"/>
      <c r="AS2235" s="92"/>
      <c r="AT2235" s="92">
        <v>1</v>
      </c>
      <c r="AU2235" s="92"/>
      <c r="AV2235" s="109">
        <f t="shared" si="314"/>
        <v>2500</v>
      </c>
      <c r="AW2235" s="75"/>
      <c r="AX2235" s="110">
        <f t="shared" si="315"/>
        <v>416.66666666666663</v>
      </c>
      <c r="AY2235" s="111"/>
      <c r="AZ2235" s="93"/>
      <c r="BA2235" s="94" t="s">
        <v>554</v>
      </c>
      <c r="BB2235" s="71"/>
      <c r="BC2235" s="54"/>
      <c r="BD2235" s="41">
        <v>4</v>
      </c>
      <c r="BE2235" s="52">
        <v>45</v>
      </c>
      <c r="BF2235" s="62">
        <v>4524</v>
      </c>
      <c r="BG2235" s="280" t="s">
        <v>52</v>
      </c>
    </row>
    <row r="2236" spans="1:59" s="63" customFormat="1" ht="12.75" x14ac:dyDescent="0.2">
      <c r="A2236" s="196">
        <v>4</v>
      </c>
      <c r="B2236" s="197" t="s">
        <v>422</v>
      </c>
      <c r="C2236" s="208">
        <v>45</v>
      </c>
      <c r="D2236" s="209" t="s">
        <v>794</v>
      </c>
      <c r="E2236" s="210">
        <v>4524</v>
      </c>
      <c r="F2236" s="211" t="s">
        <v>844</v>
      </c>
      <c r="G2236" s="231"/>
      <c r="H2236" s="89"/>
      <c r="I2236" s="90" t="s">
        <v>326</v>
      </c>
      <c r="J2236" s="90"/>
      <c r="K2236" s="90" t="s">
        <v>64</v>
      </c>
      <c r="L2236" s="90" t="s">
        <v>119</v>
      </c>
      <c r="M2236" s="91"/>
      <c r="N2236" s="312">
        <v>1</v>
      </c>
      <c r="O2236" s="313">
        <f t="shared" si="309"/>
        <v>0.16666666666666666</v>
      </c>
      <c r="P2236" s="104">
        <v>1</v>
      </c>
      <c r="Q2236" s="92"/>
      <c r="R2236" s="92"/>
      <c r="S2236" s="92"/>
      <c r="T2236" s="92"/>
      <c r="U2236" s="92"/>
      <c r="V2236" s="92"/>
      <c r="W2236" s="92"/>
      <c r="X2236" s="109">
        <f t="shared" si="310"/>
        <v>100</v>
      </c>
      <c r="Y2236" s="83"/>
      <c r="Z2236" s="110">
        <f t="shared" si="311"/>
        <v>16.666666666666664</v>
      </c>
      <c r="AA2236" s="111"/>
      <c r="AB2236" s="92"/>
      <c r="AC2236" s="92"/>
      <c r="AD2236" s="92"/>
      <c r="AE2236" s="92"/>
      <c r="AF2236" s="92"/>
      <c r="AG2236" s="92"/>
      <c r="AH2236" s="92"/>
      <c r="AI2236" s="109">
        <f t="shared" si="312"/>
        <v>0</v>
      </c>
      <c r="AJ2236" s="83"/>
      <c r="AK2236" s="110">
        <f t="shared" si="313"/>
        <v>0</v>
      </c>
      <c r="AL2236" s="111"/>
      <c r="AM2236" s="92"/>
      <c r="AN2236" s="92"/>
      <c r="AO2236" s="92"/>
      <c r="AP2236" s="92"/>
      <c r="AQ2236" s="92"/>
      <c r="AR2236" s="92"/>
      <c r="AS2236" s="92"/>
      <c r="AT2236" s="92">
        <v>1</v>
      </c>
      <c r="AU2236" s="92"/>
      <c r="AV2236" s="109">
        <f t="shared" si="314"/>
        <v>2500</v>
      </c>
      <c r="AW2236" s="75"/>
      <c r="AX2236" s="110">
        <f t="shared" si="315"/>
        <v>416.66666666666663</v>
      </c>
      <c r="AY2236" s="111"/>
      <c r="AZ2236" s="93"/>
      <c r="BA2236" s="94" t="s">
        <v>554</v>
      </c>
      <c r="BB2236" s="71"/>
      <c r="BC2236" s="54"/>
      <c r="BD2236" s="41">
        <v>4</v>
      </c>
      <c r="BE2236" s="52">
        <v>45</v>
      </c>
      <c r="BF2236" s="62">
        <v>4524</v>
      </c>
      <c r="BG2236" s="280" t="s">
        <v>52</v>
      </c>
    </row>
    <row r="2237" spans="1:59" s="63" customFormat="1" ht="12.75" x14ac:dyDescent="0.2">
      <c r="A2237" s="196">
        <v>4</v>
      </c>
      <c r="B2237" s="197" t="s">
        <v>422</v>
      </c>
      <c r="C2237" s="208">
        <v>45</v>
      </c>
      <c r="D2237" s="209" t="s">
        <v>794</v>
      </c>
      <c r="E2237" s="210">
        <v>4524</v>
      </c>
      <c r="F2237" s="211" t="s">
        <v>844</v>
      </c>
      <c r="G2237" s="231"/>
      <c r="H2237" s="65"/>
      <c r="I2237" s="222"/>
      <c r="J2237" s="66"/>
      <c r="K2237" s="66"/>
      <c r="L2237" s="66"/>
      <c r="M2237" s="64"/>
      <c r="N2237" s="304"/>
      <c r="O2237" s="305"/>
      <c r="P2237" s="127"/>
      <c r="Q2237" s="67"/>
      <c r="R2237" s="67"/>
      <c r="S2237" s="67"/>
      <c r="T2237" s="67"/>
      <c r="U2237" s="67"/>
      <c r="V2237" s="67"/>
      <c r="W2237" s="67"/>
      <c r="X2237" s="67"/>
      <c r="Y2237" s="68"/>
      <c r="Z2237" s="68"/>
      <c r="AA2237" s="68"/>
      <c r="AB2237" s="67"/>
      <c r="AC2237" s="67"/>
      <c r="AD2237" s="67"/>
      <c r="AE2237" s="67"/>
      <c r="AF2237" s="67"/>
      <c r="AG2237" s="67"/>
      <c r="AH2237" s="67"/>
      <c r="AI2237" s="67"/>
      <c r="AJ2237" s="68"/>
      <c r="AK2237" s="68"/>
      <c r="AL2237" s="68"/>
      <c r="AM2237" s="67"/>
      <c r="AN2237" s="67"/>
      <c r="AO2237" s="67"/>
      <c r="AP2237" s="67"/>
      <c r="AQ2237" s="67"/>
      <c r="AR2237" s="67"/>
      <c r="AS2237" s="67"/>
      <c r="AT2237" s="67"/>
      <c r="AU2237" s="67"/>
      <c r="AV2237" s="67"/>
      <c r="AW2237" s="67"/>
      <c r="AX2237" s="68"/>
      <c r="AY2237" s="68"/>
      <c r="AZ2237" s="69"/>
      <c r="BA2237" s="70"/>
      <c r="BB2237" s="71"/>
      <c r="BC2237" s="54"/>
      <c r="BD2237" s="41">
        <v>4</v>
      </c>
      <c r="BE2237" s="52">
        <v>45</v>
      </c>
      <c r="BF2237" s="62">
        <v>4524</v>
      </c>
      <c r="BG2237" s="275"/>
    </row>
    <row r="2238" spans="1:59" s="63" customFormat="1" ht="12.75" x14ac:dyDescent="0.2">
      <c r="A2238" s="196">
        <v>4</v>
      </c>
      <c r="B2238" s="197" t="s">
        <v>422</v>
      </c>
      <c r="C2238" s="208">
        <v>45</v>
      </c>
      <c r="D2238" s="209" t="s">
        <v>794</v>
      </c>
      <c r="E2238" s="210">
        <v>4524</v>
      </c>
      <c r="F2238" s="211" t="s">
        <v>844</v>
      </c>
      <c r="G2238" s="230"/>
      <c r="H2238" s="56"/>
      <c r="I2238" s="221"/>
      <c r="J2238" s="57"/>
      <c r="K2238" s="57"/>
      <c r="L2238" s="57"/>
      <c r="M2238" s="55"/>
      <c r="N2238" s="303"/>
      <c r="O2238" s="245"/>
      <c r="P2238" s="122"/>
      <c r="Q2238" s="58"/>
      <c r="R2238" s="58"/>
      <c r="S2238" s="58"/>
      <c r="T2238" s="58"/>
      <c r="U2238" s="58"/>
      <c r="V2238" s="58"/>
      <c r="W2238" s="58"/>
      <c r="X2238" s="58"/>
      <c r="Y2238" s="59"/>
      <c r="Z2238" s="59"/>
      <c r="AA2238" s="59"/>
      <c r="AB2238" s="58"/>
      <c r="AC2238" s="58"/>
      <c r="AD2238" s="58"/>
      <c r="AE2238" s="58"/>
      <c r="AF2238" s="58"/>
      <c r="AG2238" s="58"/>
      <c r="AH2238" s="58"/>
      <c r="AI2238" s="58"/>
      <c r="AJ2238" s="59"/>
      <c r="AK2238" s="59"/>
      <c r="AL2238" s="59"/>
      <c r="AM2238" s="58"/>
      <c r="AN2238" s="58"/>
      <c r="AO2238" s="58"/>
      <c r="AP2238" s="58"/>
      <c r="AQ2238" s="58"/>
      <c r="AR2238" s="58"/>
      <c r="AS2238" s="58"/>
      <c r="AT2238" s="58"/>
      <c r="AU2238" s="58"/>
      <c r="AV2238" s="58"/>
      <c r="AW2238" s="58"/>
      <c r="AX2238" s="59"/>
      <c r="AY2238" s="59"/>
      <c r="AZ2238" s="60"/>
      <c r="BA2238" s="61"/>
      <c r="BB2238" s="54"/>
      <c r="BC2238" s="54"/>
      <c r="BD2238" s="41">
        <v>4</v>
      </c>
      <c r="BE2238" s="52">
        <v>45</v>
      </c>
      <c r="BF2238" s="62">
        <v>4524</v>
      </c>
      <c r="BG2238" s="274"/>
    </row>
    <row r="2239" spans="1:59" x14ac:dyDescent="0.25">
      <c r="A2239" s="196">
        <v>4</v>
      </c>
      <c r="B2239" s="197" t="s">
        <v>422</v>
      </c>
      <c r="C2239" s="208">
        <v>45</v>
      </c>
      <c r="D2239" s="209" t="s">
        <v>794</v>
      </c>
      <c r="E2239" s="212">
        <v>4531</v>
      </c>
      <c r="F2239" s="213" t="s">
        <v>847</v>
      </c>
      <c r="G2239" s="234"/>
      <c r="H2239" s="138"/>
      <c r="I2239" s="224"/>
      <c r="J2239" s="98"/>
      <c r="K2239" s="98"/>
      <c r="L2239" s="98"/>
      <c r="M2239" s="137"/>
      <c r="N2239" s="322"/>
      <c r="O2239" s="323"/>
      <c r="P2239" s="139"/>
      <c r="Q2239" s="139"/>
      <c r="R2239" s="139"/>
      <c r="S2239" s="139"/>
      <c r="T2239" s="139"/>
      <c r="U2239" s="139"/>
      <c r="V2239" s="139"/>
      <c r="W2239" s="139"/>
      <c r="X2239" s="139"/>
      <c r="Y2239" s="100"/>
      <c r="Z2239" s="125"/>
      <c r="AA2239" s="125"/>
      <c r="AB2239" s="139"/>
      <c r="AC2239" s="139"/>
      <c r="AD2239" s="139"/>
      <c r="AE2239" s="139"/>
      <c r="AF2239" s="139"/>
      <c r="AG2239" s="139"/>
      <c r="AH2239" s="139"/>
      <c r="AI2239" s="139"/>
      <c r="AJ2239" s="100"/>
      <c r="AK2239" s="125"/>
      <c r="AL2239" s="125"/>
      <c r="AM2239" s="139"/>
      <c r="AN2239" s="139"/>
      <c r="AO2239" s="139"/>
      <c r="AP2239" s="139"/>
      <c r="AQ2239" s="139"/>
      <c r="AR2239" s="139"/>
      <c r="AS2239" s="139"/>
      <c r="AT2239" s="139"/>
      <c r="AU2239" s="139"/>
      <c r="AV2239" s="139"/>
      <c r="AW2239" s="99"/>
      <c r="AX2239" s="125"/>
      <c r="AY2239" s="100"/>
      <c r="AZ2239" s="140"/>
      <c r="BA2239" s="141"/>
      <c r="BB2239" s="136"/>
      <c r="BC2239" s="136"/>
      <c r="BD2239" s="41">
        <v>4</v>
      </c>
      <c r="BE2239" s="52">
        <v>45</v>
      </c>
      <c r="BF2239" s="103">
        <v>4531</v>
      </c>
      <c r="BG2239" s="283"/>
    </row>
    <row r="2240" spans="1:59" s="63" customFormat="1" ht="12.75" x14ac:dyDescent="0.2">
      <c r="A2240" s="196">
        <v>4</v>
      </c>
      <c r="B2240" s="197" t="s">
        <v>422</v>
      </c>
      <c r="C2240" s="208">
        <v>45</v>
      </c>
      <c r="D2240" s="209" t="s">
        <v>794</v>
      </c>
      <c r="E2240" s="212">
        <v>4531</v>
      </c>
      <c r="F2240" s="213" t="s">
        <v>847</v>
      </c>
      <c r="G2240" s="232"/>
      <c r="H2240" s="97"/>
      <c r="I2240" s="224"/>
      <c r="J2240" s="98"/>
      <c r="K2240" s="98"/>
      <c r="L2240" s="98"/>
      <c r="M2240" s="96"/>
      <c r="N2240" s="307"/>
      <c r="O2240" s="246"/>
      <c r="P2240" s="124"/>
      <c r="Q2240" s="99"/>
      <c r="R2240" s="99"/>
      <c r="S2240" s="99"/>
      <c r="T2240" s="99"/>
      <c r="U2240" s="99"/>
      <c r="V2240" s="99"/>
      <c r="W2240" s="99"/>
      <c r="X2240" s="99"/>
      <c r="Y2240" s="100"/>
      <c r="Z2240" s="100"/>
      <c r="AA2240" s="100"/>
      <c r="AB2240" s="99"/>
      <c r="AC2240" s="99"/>
      <c r="AD2240" s="99"/>
      <c r="AE2240" s="99"/>
      <c r="AF2240" s="99"/>
      <c r="AG2240" s="99"/>
      <c r="AH2240" s="99"/>
      <c r="AI2240" s="99"/>
      <c r="AJ2240" s="100"/>
      <c r="AK2240" s="100"/>
      <c r="AL2240" s="100"/>
      <c r="AM2240" s="99"/>
      <c r="AN2240" s="99"/>
      <c r="AO2240" s="99"/>
      <c r="AP2240" s="99"/>
      <c r="AQ2240" s="99"/>
      <c r="AR2240" s="99"/>
      <c r="AS2240" s="99"/>
      <c r="AT2240" s="99"/>
      <c r="AU2240" s="99"/>
      <c r="AV2240" s="99"/>
      <c r="AW2240" s="99"/>
      <c r="AX2240" s="100"/>
      <c r="AY2240" s="100"/>
      <c r="AZ2240" s="101"/>
      <c r="BA2240" s="102"/>
      <c r="BB2240" s="95"/>
      <c r="BC2240" s="95"/>
      <c r="BD2240" s="41">
        <v>4</v>
      </c>
      <c r="BE2240" s="52">
        <v>45</v>
      </c>
      <c r="BF2240" s="103">
        <v>4531</v>
      </c>
      <c r="BG2240" s="277"/>
    </row>
    <row r="2241" spans="1:59" s="63" customFormat="1" ht="12.75" x14ac:dyDescent="0.2">
      <c r="A2241" s="196">
        <v>4</v>
      </c>
      <c r="B2241" s="197" t="s">
        <v>422</v>
      </c>
      <c r="C2241" s="208">
        <v>45</v>
      </c>
      <c r="D2241" s="209" t="s">
        <v>794</v>
      </c>
      <c r="E2241" s="212">
        <v>4531</v>
      </c>
      <c r="F2241" s="213" t="s">
        <v>847</v>
      </c>
      <c r="G2241" s="231"/>
      <c r="H2241" s="65"/>
      <c r="I2241" s="222"/>
      <c r="J2241" s="66"/>
      <c r="K2241" s="66"/>
      <c r="L2241" s="66"/>
      <c r="M2241" s="64"/>
      <c r="N2241" s="304"/>
      <c r="O2241" s="305"/>
      <c r="P2241" s="127"/>
      <c r="Q2241" s="67"/>
      <c r="R2241" s="67"/>
      <c r="S2241" s="67"/>
      <c r="T2241" s="67"/>
      <c r="U2241" s="67"/>
      <c r="V2241" s="67"/>
      <c r="W2241" s="67"/>
      <c r="X2241" s="67"/>
      <c r="Y2241" s="68"/>
      <c r="Z2241" s="68"/>
      <c r="AA2241" s="68"/>
      <c r="AB2241" s="67"/>
      <c r="AC2241" s="67"/>
      <c r="AD2241" s="67"/>
      <c r="AE2241" s="67"/>
      <c r="AF2241" s="67"/>
      <c r="AG2241" s="67"/>
      <c r="AH2241" s="67"/>
      <c r="AI2241" s="67"/>
      <c r="AJ2241" s="68"/>
      <c r="AK2241" s="68"/>
      <c r="AL2241" s="68"/>
      <c r="AM2241" s="67"/>
      <c r="AN2241" s="67"/>
      <c r="AO2241" s="67"/>
      <c r="AP2241" s="67"/>
      <c r="AQ2241" s="67"/>
      <c r="AR2241" s="67"/>
      <c r="AS2241" s="67"/>
      <c r="AT2241" s="67"/>
      <c r="AU2241" s="67"/>
      <c r="AV2241" s="67"/>
      <c r="AW2241" s="67"/>
      <c r="AX2241" s="68"/>
      <c r="AY2241" s="68"/>
      <c r="AZ2241" s="69"/>
      <c r="BA2241" s="70"/>
      <c r="BB2241" s="71"/>
      <c r="BC2241" s="95"/>
      <c r="BD2241" s="41">
        <v>4</v>
      </c>
      <c r="BE2241" s="52">
        <v>45</v>
      </c>
      <c r="BF2241" s="103">
        <v>4531</v>
      </c>
      <c r="BG2241" s="275"/>
    </row>
    <row r="2242" spans="1:59" s="63" customFormat="1" ht="12.75" x14ac:dyDescent="0.2">
      <c r="A2242" s="196">
        <v>4</v>
      </c>
      <c r="B2242" s="197" t="s">
        <v>422</v>
      </c>
      <c r="C2242" s="208">
        <v>45</v>
      </c>
      <c r="D2242" s="209" t="s">
        <v>794</v>
      </c>
      <c r="E2242" s="212">
        <v>4531</v>
      </c>
      <c r="F2242" s="213" t="s">
        <v>847</v>
      </c>
      <c r="G2242" s="231"/>
      <c r="H2242" s="72" t="s">
        <v>47</v>
      </c>
      <c r="I2242" s="223"/>
      <c r="J2242" s="73"/>
      <c r="K2242" s="73"/>
      <c r="L2242" s="73"/>
      <c r="M2242" s="74"/>
      <c r="N2242" s="247"/>
      <c r="O2242" s="306"/>
      <c r="P2242" s="105"/>
      <c r="Q2242" s="75"/>
      <c r="R2242" s="75"/>
      <c r="S2242" s="75"/>
      <c r="T2242" s="75"/>
      <c r="U2242" s="75"/>
      <c r="V2242" s="75"/>
      <c r="W2242" s="75"/>
      <c r="X2242" s="75"/>
      <c r="Y2242" s="76" t="str">
        <f>IF(ISNUMBER(VLOOKUP(Y2244,P$7:W$7,MATCH(Y2244,P$7:W$7))),VLOOKUP(Y2244,P$7:W$7,MATCH(Y2244,P$7:W$7)),IF(N2246=0,"No Data",IF(Y2244&gt;0,"&lt;100",0)))</f>
        <v>&lt;100</v>
      </c>
      <c r="Z2242" s="77" t="str">
        <f>IF(ISNUMBER(VLOOKUP(Z2246,P$7:W$7,MATCH(Z2246,P$7:W$7))),VLOOKUP(Z2246,P$7:W$7,MATCH(Z2246,P$7:W$7)),IF(N2246=0,"No Data",IF(Z2246&gt;0,"&lt;100",0)))</f>
        <v>&lt;100</v>
      </c>
      <c r="AA2242" s="106">
        <f>IF(ISNUMBER(Z2242),Z2242,0)</f>
        <v>0</v>
      </c>
      <c r="AB2242" s="75"/>
      <c r="AC2242" s="75"/>
      <c r="AD2242" s="75"/>
      <c r="AE2242" s="75"/>
      <c r="AF2242" s="75"/>
      <c r="AG2242" s="75"/>
      <c r="AH2242" s="75"/>
      <c r="AI2242" s="75"/>
      <c r="AJ2242" s="76">
        <f>IF(ISNUMBER(VLOOKUP(AJ2244,AB$7:AH$7,MATCH(AJ2244,AB$7:AH$7))),VLOOKUP(AJ2244,AB$7:AH$7,MATCH(AJ2244,AB$7:AH$7)),IF(N2246=0,"No Data",IF(AJ2244&gt;0,"&lt;50",0)))</f>
        <v>0</v>
      </c>
      <c r="AK2242" s="77">
        <f>IF(ISNUMBER(VLOOKUP(AK2246,AB$7:AH$7,MATCH(AK2246,AB$7:AH$7))),VLOOKUP(AK2246,AB$7:AH$7,MATCH(AK2246,AB$7:AH$7)),IF(N2246=0,"No Data",IF(AK2246&gt;0,"&lt;50",0)))</f>
        <v>0</v>
      </c>
      <c r="AL2242" s="106">
        <f>IF(ISNUMBER(AK2242),AK2242,0)</f>
        <v>0</v>
      </c>
      <c r="AM2242" s="75"/>
      <c r="AN2242" s="75"/>
      <c r="AO2242" s="75"/>
      <c r="AP2242" s="75"/>
      <c r="AQ2242" s="75"/>
      <c r="AR2242" s="75"/>
      <c r="AS2242" s="75"/>
      <c r="AT2242" s="75"/>
      <c r="AU2242" s="75"/>
      <c r="AV2242" s="75"/>
      <c r="AW2242" s="76">
        <f>IF(ISNUMBER(VLOOKUP(AW2244,AM$7:AU$7,MATCH(AW2244,AM$7:AU$7))),VLOOKUP(AW2244,AM$7:AU$7,MATCH(AW2244,AM$7:AU$7)),IF(N2246=0,"No Data",IF(AW2244&gt;0,"&lt;10",0)))</f>
        <v>1000</v>
      </c>
      <c r="AX2242" s="77">
        <f>IF(ISNUMBER(VLOOKUP(AX2246,AM$7:AU$7,MATCH(AX2246,AM$7:AU$7))),VLOOKUP(AX2246,AM$7:AU$7,MATCH(AX2246,AM$7:AU$7)),IF(N2246=0,"No Data",IF(AX2246&gt;0,"&lt;10",0)))</f>
        <v>1000</v>
      </c>
      <c r="AY2242" s="106">
        <f>IF(ISNUMBER(AX2242),AX2242,0)</f>
        <v>1000</v>
      </c>
      <c r="AZ2242" s="79"/>
      <c r="BA2242" s="80"/>
      <c r="BB2242" s="71"/>
      <c r="BC2242" s="95"/>
      <c r="BD2242" s="41">
        <v>4</v>
      </c>
      <c r="BE2242" s="52">
        <v>45</v>
      </c>
      <c r="BF2242" s="103">
        <v>4531</v>
      </c>
      <c r="BG2242" s="276" t="s">
        <v>47</v>
      </c>
    </row>
    <row r="2243" spans="1:59" s="63" customFormat="1" ht="12.75" x14ac:dyDescent="0.2">
      <c r="A2243" s="196">
        <v>4</v>
      </c>
      <c r="B2243" s="197" t="s">
        <v>422</v>
      </c>
      <c r="C2243" s="208">
        <v>45</v>
      </c>
      <c r="D2243" s="209" t="s">
        <v>794</v>
      </c>
      <c r="E2243" s="212">
        <v>4531</v>
      </c>
      <c r="F2243" s="213" t="s">
        <v>847</v>
      </c>
      <c r="G2243" s="231"/>
      <c r="H2243" s="81" t="s">
        <v>48</v>
      </c>
      <c r="I2243" s="223"/>
      <c r="J2243" s="73"/>
      <c r="K2243" s="73"/>
      <c r="L2243" s="73"/>
      <c r="M2243" s="74"/>
      <c r="N2243" s="247"/>
      <c r="O2243" s="306"/>
      <c r="P2243" s="105"/>
      <c r="Q2243" s="75"/>
      <c r="R2243" s="75"/>
      <c r="S2243" s="75"/>
      <c r="T2243" s="75"/>
      <c r="U2243" s="75"/>
      <c r="V2243" s="75"/>
      <c r="W2243" s="75"/>
      <c r="X2243" s="75"/>
      <c r="Y2243" s="82">
        <f>MIN(X2247:X2252)</f>
        <v>0</v>
      </c>
      <c r="Z2243" s="83"/>
      <c r="AA2243" s="83"/>
      <c r="AB2243" s="75"/>
      <c r="AC2243" s="75"/>
      <c r="AD2243" s="75"/>
      <c r="AE2243" s="75"/>
      <c r="AF2243" s="75"/>
      <c r="AG2243" s="75"/>
      <c r="AH2243" s="75"/>
      <c r="AI2243" s="75"/>
      <c r="AJ2243" s="82">
        <f>MIN(AI2247:AI2252)</f>
        <v>0</v>
      </c>
      <c r="AK2243" s="83"/>
      <c r="AL2243" s="83"/>
      <c r="AM2243" s="75"/>
      <c r="AN2243" s="75"/>
      <c r="AO2243" s="75"/>
      <c r="AP2243" s="75"/>
      <c r="AQ2243" s="75"/>
      <c r="AR2243" s="75"/>
      <c r="AS2243" s="75"/>
      <c r="AT2243" s="75"/>
      <c r="AU2243" s="75"/>
      <c r="AV2243" s="75"/>
      <c r="AW2243" s="82">
        <f>MIN(AV2247:AV2252)</f>
        <v>25</v>
      </c>
      <c r="AX2243" s="83"/>
      <c r="AY2243" s="83"/>
      <c r="AZ2243" s="79"/>
      <c r="BA2243" s="80"/>
      <c r="BB2243" s="71"/>
      <c r="BC2243" s="95"/>
      <c r="BD2243" s="41">
        <v>4</v>
      </c>
      <c r="BE2243" s="52">
        <v>45</v>
      </c>
      <c r="BF2243" s="103">
        <v>4531</v>
      </c>
      <c r="BG2243" s="278" t="s">
        <v>48</v>
      </c>
    </row>
    <row r="2244" spans="1:59" s="63" customFormat="1" ht="12.75" x14ac:dyDescent="0.2">
      <c r="A2244" s="196">
        <v>4</v>
      </c>
      <c r="B2244" s="197" t="s">
        <v>422</v>
      </c>
      <c r="C2244" s="208">
        <v>45</v>
      </c>
      <c r="D2244" s="209" t="s">
        <v>794</v>
      </c>
      <c r="E2244" s="212">
        <v>4531</v>
      </c>
      <c r="F2244" s="213" t="s">
        <v>847</v>
      </c>
      <c r="G2244" s="231"/>
      <c r="H2244" s="81" t="s">
        <v>49</v>
      </c>
      <c r="I2244" s="223"/>
      <c r="J2244" s="73"/>
      <c r="K2244" s="73"/>
      <c r="L2244" s="73"/>
      <c r="M2244" s="74"/>
      <c r="N2244" s="247"/>
      <c r="O2244" s="306"/>
      <c r="P2244" s="105"/>
      <c r="Q2244" s="75"/>
      <c r="R2244" s="75"/>
      <c r="S2244" s="75"/>
      <c r="T2244" s="75"/>
      <c r="U2244" s="75"/>
      <c r="V2244" s="75"/>
      <c r="W2244" s="75"/>
      <c r="X2244" s="75"/>
      <c r="Y2244" s="84">
        <f>IF(ISNUMBER(AVERAGE(X2247:X2252)),AVERAGE(X2247:X2252),0)</f>
        <v>80</v>
      </c>
      <c r="Z2244" s="83"/>
      <c r="AA2244" s="83"/>
      <c r="AB2244" s="75"/>
      <c r="AC2244" s="75"/>
      <c r="AD2244" s="75"/>
      <c r="AE2244" s="75"/>
      <c r="AF2244" s="75"/>
      <c r="AG2244" s="75"/>
      <c r="AH2244" s="75"/>
      <c r="AI2244" s="75"/>
      <c r="AJ2244" s="84">
        <f>IF(ISNUMBER(AVERAGE(AI2247:AI2252)),AVERAGE(AI2247:AI2252),0)</f>
        <v>0</v>
      </c>
      <c r="AK2244" s="83"/>
      <c r="AL2244" s="83"/>
      <c r="AM2244" s="75"/>
      <c r="AN2244" s="75"/>
      <c r="AO2244" s="75"/>
      <c r="AP2244" s="75"/>
      <c r="AQ2244" s="75"/>
      <c r="AR2244" s="75"/>
      <c r="AS2244" s="75"/>
      <c r="AT2244" s="75"/>
      <c r="AU2244" s="75"/>
      <c r="AV2244" s="75"/>
      <c r="AW2244" s="84">
        <f>IF(ISNUMBER(AVERAGE(AV2247:AV2252)),AVERAGE(AV2247:AV2252),0)</f>
        <v>1705</v>
      </c>
      <c r="AX2244" s="83"/>
      <c r="AY2244" s="83"/>
      <c r="AZ2244" s="79"/>
      <c r="BA2244" s="80"/>
      <c r="BB2244" s="71"/>
      <c r="BC2244" s="95"/>
      <c r="BD2244" s="41">
        <v>4</v>
      </c>
      <c r="BE2244" s="52">
        <v>45</v>
      </c>
      <c r="BF2244" s="103">
        <v>4531</v>
      </c>
      <c r="BG2244" s="278" t="s">
        <v>49</v>
      </c>
    </row>
    <row r="2245" spans="1:59" s="63" customFormat="1" ht="12.75" x14ac:dyDescent="0.2">
      <c r="A2245" s="196">
        <v>4</v>
      </c>
      <c r="B2245" s="197" t="s">
        <v>422</v>
      </c>
      <c r="C2245" s="208">
        <v>45</v>
      </c>
      <c r="D2245" s="209" t="s">
        <v>794</v>
      </c>
      <c r="E2245" s="212">
        <v>4531</v>
      </c>
      <c r="F2245" s="213" t="s">
        <v>847</v>
      </c>
      <c r="G2245" s="231"/>
      <c r="H2245" s="81" t="s">
        <v>50</v>
      </c>
      <c r="I2245" s="223"/>
      <c r="J2245" s="73"/>
      <c r="K2245" s="73"/>
      <c r="L2245" s="73"/>
      <c r="M2245" s="74"/>
      <c r="N2245" s="247"/>
      <c r="O2245" s="306"/>
      <c r="P2245" s="105"/>
      <c r="Q2245" s="75"/>
      <c r="R2245" s="75"/>
      <c r="S2245" s="75"/>
      <c r="T2245" s="75"/>
      <c r="U2245" s="75"/>
      <c r="V2245" s="75"/>
      <c r="W2245" s="75"/>
      <c r="X2245" s="75"/>
      <c r="Y2245" s="84">
        <f>MAX(X2247:X2252)</f>
        <v>100</v>
      </c>
      <c r="Z2245" s="83"/>
      <c r="AA2245" s="83"/>
      <c r="AB2245" s="75"/>
      <c r="AC2245" s="75"/>
      <c r="AD2245" s="75"/>
      <c r="AE2245" s="75"/>
      <c r="AF2245" s="75"/>
      <c r="AG2245" s="75"/>
      <c r="AH2245" s="75"/>
      <c r="AI2245" s="75"/>
      <c r="AJ2245" s="84">
        <f>MAX(AI2247:AI2252)</f>
        <v>0</v>
      </c>
      <c r="AK2245" s="83"/>
      <c r="AL2245" s="83"/>
      <c r="AM2245" s="75"/>
      <c r="AN2245" s="75"/>
      <c r="AO2245" s="75"/>
      <c r="AP2245" s="75"/>
      <c r="AQ2245" s="75"/>
      <c r="AR2245" s="75"/>
      <c r="AS2245" s="75"/>
      <c r="AT2245" s="75"/>
      <c r="AU2245" s="75"/>
      <c r="AV2245" s="75"/>
      <c r="AW2245" s="84">
        <f>MAX(AV2247:AV2252)</f>
        <v>2500</v>
      </c>
      <c r="AX2245" s="83"/>
      <c r="AY2245" s="83"/>
      <c r="AZ2245" s="79"/>
      <c r="BA2245" s="80"/>
      <c r="BB2245" s="71"/>
      <c r="BC2245" s="95"/>
      <c r="BD2245" s="41">
        <v>4</v>
      </c>
      <c r="BE2245" s="52">
        <v>45</v>
      </c>
      <c r="BF2245" s="103">
        <v>4531</v>
      </c>
      <c r="BG2245" s="278" t="s">
        <v>50</v>
      </c>
    </row>
    <row r="2246" spans="1:59" s="63" customFormat="1" ht="12.75" x14ac:dyDescent="0.2">
      <c r="A2246" s="196">
        <v>4</v>
      </c>
      <c r="B2246" s="197" t="s">
        <v>422</v>
      </c>
      <c r="C2246" s="208">
        <v>45</v>
      </c>
      <c r="D2246" s="209" t="s">
        <v>794</v>
      </c>
      <c r="E2246" s="212">
        <v>4531</v>
      </c>
      <c r="F2246" s="213" t="s">
        <v>847</v>
      </c>
      <c r="G2246" s="231"/>
      <c r="H2246" s="85" t="s">
        <v>51</v>
      </c>
      <c r="I2246" s="223"/>
      <c r="J2246" s="73"/>
      <c r="K2246" s="73"/>
      <c r="L2246" s="73"/>
      <c r="M2246" s="74"/>
      <c r="N2246" s="248">
        <f>SUM(N2247:N2251)</f>
        <v>5</v>
      </c>
      <c r="O2246" s="293">
        <f>SUM(O2247:O2251)</f>
        <v>1</v>
      </c>
      <c r="P2246" s="292"/>
      <c r="Q2246" s="87"/>
      <c r="R2246" s="87"/>
      <c r="S2246" s="87"/>
      <c r="T2246" s="87"/>
      <c r="U2246" s="87"/>
      <c r="V2246" s="87"/>
      <c r="W2246" s="87"/>
      <c r="X2246" s="87"/>
      <c r="Y2246" s="88"/>
      <c r="Z2246" s="86">
        <f>SUM(Z2247:Z2251)</f>
        <v>80</v>
      </c>
      <c r="AA2246" s="88"/>
      <c r="AB2246" s="87"/>
      <c r="AC2246" s="87"/>
      <c r="AD2246" s="87"/>
      <c r="AE2246" s="87"/>
      <c r="AF2246" s="87"/>
      <c r="AG2246" s="87"/>
      <c r="AH2246" s="87"/>
      <c r="AI2246" s="87"/>
      <c r="AJ2246" s="88"/>
      <c r="AK2246" s="86">
        <f>SUM(AK2247:AK2251)</f>
        <v>0</v>
      </c>
      <c r="AL2246" s="88"/>
      <c r="AM2246" s="87"/>
      <c r="AN2246" s="87"/>
      <c r="AO2246" s="87"/>
      <c r="AP2246" s="87"/>
      <c r="AQ2246" s="87"/>
      <c r="AR2246" s="87"/>
      <c r="AS2246" s="87"/>
      <c r="AT2246" s="87"/>
      <c r="AU2246" s="87"/>
      <c r="AV2246" s="87"/>
      <c r="AW2246" s="112"/>
      <c r="AX2246" s="86">
        <f>SUM(AX2247:AX2251)</f>
        <v>1705</v>
      </c>
      <c r="AY2246" s="88"/>
      <c r="AZ2246" s="79"/>
      <c r="BA2246" s="80"/>
      <c r="BB2246" s="71"/>
      <c r="BC2246" s="95"/>
      <c r="BD2246" s="41">
        <v>4</v>
      </c>
      <c r="BE2246" s="52">
        <v>45</v>
      </c>
      <c r="BF2246" s="103">
        <v>4531</v>
      </c>
      <c r="BG2246" s="279" t="s">
        <v>51</v>
      </c>
    </row>
    <row r="2247" spans="1:59" s="63" customFormat="1" ht="12.75" x14ac:dyDescent="0.2">
      <c r="A2247" s="196">
        <v>4</v>
      </c>
      <c r="B2247" s="197" t="s">
        <v>422</v>
      </c>
      <c r="C2247" s="208">
        <v>45</v>
      </c>
      <c r="D2247" s="209" t="s">
        <v>794</v>
      </c>
      <c r="E2247" s="212">
        <v>4531</v>
      </c>
      <c r="F2247" s="213" t="s">
        <v>847</v>
      </c>
      <c r="G2247" s="231"/>
      <c r="H2247" s="89" t="s">
        <v>52</v>
      </c>
      <c r="I2247" s="90" t="s">
        <v>848</v>
      </c>
      <c r="J2247" s="90"/>
      <c r="K2247" s="90" t="s">
        <v>64</v>
      </c>
      <c r="L2247" s="90" t="s">
        <v>119</v>
      </c>
      <c r="M2247" s="91"/>
      <c r="N2247" s="312">
        <v>1</v>
      </c>
      <c r="O2247" s="313">
        <f>N2247/N$2246</f>
        <v>0.2</v>
      </c>
      <c r="P2247" s="104">
        <v>1</v>
      </c>
      <c r="Q2247" s="92"/>
      <c r="R2247" s="92"/>
      <c r="S2247" s="92"/>
      <c r="T2247" s="92"/>
      <c r="U2247" s="92"/>
      <c r="V2247" s="92"/>
      <c r="W2247" s="92"/>
      <c r="X2247" s="109">
        <f>P2247*P$7+Q2247*Q$7+R2247*R$7+S2247*S$7+T2247*T$7+U2247*U$7+V2247*V$7+W2247*W$7</f>
        <v>100</v>
      </c>
      <c r="Y2247" s="83"/>
      <c r="Z2247" s="110">
        <f>X2247*$O2247</f>
        <v>20</v>
      </c>
      <c r="AA2247" s="111"/>
      <c r="AB2247" s="92"/>
      <c r="AC2247" s="92"/>
      <c r="AD2247" s="92"/>
      <c r="AE2247" s="92"/>
      <c r="AF2247" s="92"/>
      <c r="AG2247" s="92"/>
      <c r="AH2247" s="92"/>
      <c r="AI2247" s="109">
        <f>AB2247*AB$7+AC2247*AC$7+AD2247*AD$7+AE2247*AE$7+AF2247*AF$7+AG2247*AG$7+AH2247*AH$7</f>
        <v>0</v>
      </c>
      <c r="AJ2247" s="83"/>
      <c r="AK2247" s="110">
        <f>AI2247*$O2247</f>
        <v>0</v>
      </c>
      <c r="AL2247" s="111"/>
      <c r="AM2247" s="92"/>
      <c r="AN2247" s="92"/>
      <c r="AO2247" s="92"/>
      <c r="AP2247" s="92"/>
      <c r="AQ2247" s="92"/>
      <c r="AR2247" s="92"/>
      <c r="AS2247" s="92"/>
      <c r="AT2247" s="92">
        <v>1</v>
      </c>
      <c r="AU2247" s="92"/>
      <c r="AV2247" s="109">
        <f>AM2247*AM$7+AN2247*AN$7+AO2247*AO$7+AP2247*AP$7+AQ2247*AQ$7+AR2247*AR$7+AS2247*AS$7+AT2247*AT$7+AU2247*AU$7</f>
        <v>2500</v>
      </c>
      <c r="AW2247" s="75"/>
      <c r="AX2247" s="110">
        <f>AV2247*$O2247</f>
        <v>500</v>
      </c>
      <c r="AY2247" s="111"/>
      <c r="AZ2247" s="93"/>
      <c r="BA2247" s="94" t="s">
        <v>554</v>
      </c>
      <c r="BB2247" s="71"/>
      <c r="BC2247" s="95"/>
      <c r="BD2247" s="41">
        <v>4</v>
      </c>
      <c r="BE2247" s="52">
        <v>45</v>
      </c>
      <c r="BF2247" s="103">
        <v>4531</v>
      </c>
      <c r="BG2247" s="280" t="s">
        <v>52</v>
      </c>
    </row>
    <row r="2248" spans="1:59" s="63" customFormat="1" ht="12.75" x14ac:dyDescent="0.2">
      <c r="A2248" s="196">
        <v>4</v>
      </c>
      <c r="B2248" s="197" t="s">
        <v>422</v>
      </c>
      <c r="C2248" s="208">
        <v>45</v>
      </c>
      <c r="D2248" s="209" t="s">
        <v>794</v>
      </c>
      <c r="E2248" s="212">
        <v>4531</v>
      </c>
      <c r="F2248" s="213" t="s">
        <v>847</v>
      </c>
      <c r="G2248" s="231"/>
      <c r="H2248" s="89"/>
      <c r="I2248" s="90" t="s">
        <v>849</v>
      </c>
      <c r="J2248" s="90"/>
      <c r="K2248" s="90" t="s">
        <v>64</v>
      </c>
      <c r="L2248" s="90" t="s">
        <v>119</v>
      </c>
      <c r="M2248" s="91"/>
      <c r="N2248" s="312">
        <v>1</v>
      </c>
      <c r="O2248" s="313">
        <f>N2248/N$2246</f>
        <v>0.2</v>
      </c>
      <c r="P2248" s="104">
        <v>1</v>
      </c>
      <c r="Q2248" s="92"/>
      <c r="R2248" s="92"/>
      <c r="S2248" s="92"/>
      <c r="T2248" s="92"/>
      <c r="U2248" s="92"/>
      <c r="V2248" s="92"/>
      <c r="W2248" s="92"/>
      <c r="X2248" s="109">
        <f>P2248*P$7+Q2248*Q$7+R2248*R$7+S2248*S$7+T2248*T$7+U2248*U$7+V2248*V$7+W2248*W$7</f>
        <v>100</v>
      </c>
      <c r="Y2248" s="83"/>
      <c r="Z2248" s="110">
        <f>X2248*$O2248</f>
        <v>20</v>
      </c>
      <c r="AA2248" s="111"/>
      <c r="AB2248" s="92"/>
      <c r="AC2248" s="92"/>
      <c r="AD2248" s="92"/>
      <c r="AE2248" s="92"/>
      <c r="AF2248" s="92"/>
      <c r="AG2248" s="92"/>
      <c r="AH2248" s="92"/>
      <c r="AI2248" s="109">
        <f>AB2248*AB$7+AC2248*AC$7+AD2248*AD$7+AE2248*AE$7+AF2248*AF$7+AG2248*AG$7+AH2248*AH$7</f>
        <v>0</v>
      </c>
      <c r="AJ2248" s="83"/>
      <c r="AK2248" s="110">
        <f>AI2248*$O2248</f>
        <v>0</v>
      </c>
      <c r="AL2248" s="111"/>
      <c r="AM2248" s="92"/>
      <c r="AN2248" s="92"/>
      <c r="AO2248" s="92"/>
      <c r="AP2248" s="92"/>
      <c r="AQ2248" s="92"/>
      <c r="AR2248" s="92"/>
      <c r="AS2248" s="92"/>
      <c r="AT2248" s="92">
        <v>1</v>
      </c>
      <c r="AU2248" s="92"/>
      <c r="AV2248" s="109">
        <f>AM2248*AM$7+AN2248*AN$7+AO2248*AO$7+AP2248*AP$7+AQ2248*AQ$7+AR2248*AR$7+AS2248*AS$7+AT2248*AT$7+AU2248*AU$7</f>
        <v>2500</v>
      </c>
      <c r="AW2248" s="75"/>
      <c r="AX2248" s="110">
        <f>AV2248*$O2248</f>
        <v>500</v>
      </c>
      <c r="AY2248" s="111"/>
      <c r="AZ2248" s="93"/>
      <c r="BA2248" s="94" t="s">
        <v>554</v>
      </c>
      <c r="BB2248" s="71"/>
      <c r="BC2248" s="95"/>
      <c r="BD2248" s="41">
        <v>4</v>
      </c>
      <c r="BE2248" s="52">
        <v>45</v>
      </c>
      <c r="BF2248" s="103">
        <v>4531</v>
      </c>
      <c r="BG2248" s="280" t="s">
        <v>52</v>
      </c>
    </row>
    <row r="2249" spans="1:59" s="63" customFormat="1" ht="12.75" x14ac:dyDescent="0.2">
      <c r="A2249" s="196">
        <v>4</v>
      </c>
      <c r="B2249" s="197" t="s">
        <v>422</v>
      </c>
      <c r="C2249" s="208">
        <v>45</v>
      </c>
      <c r="D2249" s="209" t="s">
        <v>794</v>
      </c>
      <c r="E2249" s="212">
        <v>4531</v>
      </c>
      <c r="F2249" s="213" t="s">
        <v>847</v>
      </c>
      <c r="G2249" s="231"/>
      <c r="H2249" s="89"/>
      <c r="I2249" s="90" t="s">
        <v>833</v>
      </c>
      <c r="J2249" s="90"/>
      <c r="K2249" s="90" t="s">
        <v>64</v>
      </c>
      <c r="L2249" s="90" t="s">
        <v>119</v>
      </c>
      <c r="M2249" s="91"/>
      <c r="N2249" s="312">
        <v>1</v>
      </c>
      <c r="O2249" s="313">
        <f>N2249/N$2246</f>
        <v>0.2</v>
      </c>
      <c r="P2249" s="104">
        <v>1</v>
      </c>
      <c r="Q2249" s="92"/>
      <c r="R2249" s="92"/>
      <c r="S2249" s="92"/>
      <c r="T2249" s="92"/>
      <c r="U2249" s="92"/>
      <c r="V2249" s="92"/>
      <c r="W2249" s="92"/>
      <c r="X2249" s="109">
        <f>P2249*P$7+Q2249*Q$7+R2249*R$7+S2249*S$7+T2249*T$7+U2249*U$7+V2249*V$7+W2249*W$7</f>
        <v>100</v>
      </c>
      <c r="Y2249" s="83"/>
      <c r="Z2249" s="110">
        <f>X2249*$O2249</f>
        <v>20</v>
      </c>
      <c r="AA2249" s="111"/>
      <c r="AB2249" s="92"/>
      <c r="AC2249" s="92"/>
      <c r="AD2249" s="92"/>
      <c r="AE2249" s="92"/>
      <c r="AF2249" s="92"/>
      <c r="AG2249" s="92"/>
      <c r="AH2249" s="92"/>
      <c r="AI2249" s="109">
        <f>AB2249*AB$7+AC2249*AC$7+AD2249*AD$7+AE2249*AE$7+AF2249*AF$7+AG2249*AG$7+AH2249*AH$7</f>
        <v>0</v>
      </c>
      <c r="AJ2249" s="83"/>
      <c r="AK2249" s="110">
        <f>AI2249*$O2249</f>
        <v>0</v>
      </c>
      <c r="AL2249" s="111"/>
      <c r="AM2249" s="92"/>
      <c r="AN2249" s="92"/>
      <c r="AO2249" s="92"/>
      <c r="AP2249" s="92"/>
      <c r="AQ2249" s="92"/>
      <c r="AR2249" s="92"/>
      <c r="AS2249" s="92"/>
      <c r="AT2249" s="92">
        <v>1</v>
      </c>
      <c r="AU2249" s="92"/>
      <c r="AV2249" s="109">
        <f>AM2249*AM$7+AN2249*AN$7+AO2249*AO$7+AP2249*AP$7+AQ2249*AQ$7+AR2249*AR$7+AS2249*AS$7+AT2249*AT$7+AU2249*AU$7</f>
        <v>2500</v>
      </c>
      <c r="AW2249" s="75"/>
      <c r="AX2249" s="110">
        <f>AV2249*$O2249</f>
        <v>500</v>
      </c>
      <c r="AY2249" s="111"/>
      <c r="AZ2249" s="93"/>
      <c r="BA2249" s="94" t="s">
        <v>554</v>
      </c>
      <c r="BB2249" s="71"/>
      <c r="BC2249" s="95"/>
      <c r="BD2249" s="41">
        <v>4</v>
      </c>
      <c r="BE2249" s="52">
        <v>45</v>
      </c>
      <c r="BF2249" s="103">
        <v>4531</v>
      </c>
      <c r="BG2249" s="280" t="s">
        <v>52</v>
      </c>
    </row>
    <row r="2250" spans="1:59" s="63" customFormat="1" ht="12.75" x14ac:dyDescent="0.2">
      <c r="A2250" s="196">
        <v>4</v>
      </c>
      <c r="B2250" s="197" t="s">
        <v>422</v>
      </c>
      <c r="C2250" s="208">
        <v>45</v>
      </c>
      <c r="D2250" s="209" t="s">
        <v>794</v>
      </c>
      <c r="E2250" s="212">
        <v>4531</v>
      </c>
      <c r="F2250" s="213" t="s">
        <v>847</v>
      </c>
      <c r="G2250" s="231"/>
      <c r="H2250" s="89"/>
      <c r="I2250" s="90" t="s">
        <v>798</v>
      </c>
      <c r="J2250" s="90"/>
      <c r="K2250" s="90" t="s">
        <v>64</v>
      </c>
      <c r="L2250" s="90" t="s">
        <v>195</v>
      </c>
      <c r="M2250" s="91"/>
      <c r="N2250" s="312">
        <v>1</v>
      </c>
      <c r="O2250" s="313">
        <f>N2250/N$2246</f>
        <v>0.2</v>
      </c>
      <c r="P2250" s="104">
        <v>1</v>
      </c>
      <c r="Q2250" s="92"/>
      <c r="R2250" s="92"/>
      <c r="S2250" s="92"/>
      <c r="T2250" s="92"/>
      <c r="U2250" s="92"/>
      <c r="V2250" s="92"/>
      <c r="W2250" s="92"/>
      <c r="X2250" s="109">
        <f>P2250*P$7+Q2250*Q$7+R2250*R$7+S2250*S$7+T2250*T$7+U2250*U$7+V2250*V$7+W2250*W$7</f>
        <v>100</v>
      </c>
      <c r="Y2250" s="83"/>
      <c r="Z2250" s="110">
        <f>X2250*$O2250</f>
        <v>20</v>
      </c>
      <c r="AA2250" s="111"/>
      <c r="AB2250" s="92"/>
      <c r="AC2250" s="92"/>
      <c r="AD2250" s="92"/>
      <c r="AE2250" s="92"/>
      <c r="AF2250" s="92"/>
      <c r="AG2250" s="92"/>
      <c r="AH2250" s="92"/>
      <c r="AI2250" s="109">
        <f>AB2250*AB$7+AC2250*AC$7+AD2250*AD$7+AE2250*AE$7+AF2250*AF$7+AG2250*AG$7+AH2250*AH$7</f>
        <v>0</v>
      </c>
      <c r="AJ2250" s="83"/>
      <c r="AK2250" s="110">
        <f>AI2250*$O2250</f>
        <v>0</v>
      </c>
      <c r="AL2250" s="111"/>
      <c r="AM2250" s="92"/>
      <c r="AN2250" s="92"/>
      <c r="AO2250" s="92"/>
      <c r="AP2250" s="92"/>
      <c r="AQ2250" s="92"/>
      <c r="AR2250" s="92"/>
      <c r="AS2250" s="92">
        <v>1</v>
      </c>
      <c r="AT2250" s="92"/>
      <c r="AU2250" s="92"/>
      <c r="AV2250" s="109">
        <f>AM2250*AM$7+AN2250*AN$7+AO2250*AO$7+AP2250*AP$7+AQ2250*AQ$7+AR2250*AR$7+AS2250*AS$7+AT2250*AT$7+AU2250*AU$7</f>
        <v>1000</v>
      </c>
      <c r="AW2250" s="75"/>
      <c r="AX2250" s="110">
        <f>AV2250*$O2250</f>
        <v>200</v>
      </c>
      <c r="AY2250" s="111"/>
      <c r="AZ2250" s="93"/>
      <c r="BA2250" s="94" t="s">
        <v>554</v>
      </c>
      <c r="BB2250" s="71"/>
      <c r="BC2250" s="95"/>
      <c r="BD2250" s="41">
        <v>4</v>
      </c>
      <c r="BE2250" s="52">
        <v>45</v>
      </c>
      <c r="BF2250" s="103">
        <v>4531</v>
      </c>
      <c r="BG2250" s="280" t="s">
        <v>52</v>
      </c>
    </row>
    <row r="2251" spans="1:59" s="63" customFormat="1" ht="12.75" x14ac:dyDescent="0.2">
      <c r="A2251" s="196">
        <v>4</v>
      </c>
      <c r="B2251" s="197" t="s">
        <v>422</v>
      </c>
      <c r="C2251" s="208">
        <v>45</v>
      </c>
      <c r="D2251" s="209" t="s">
        <v>794</v>
      </c>
      <c r="E2251" s="212">
        <v>4531</v>
      </c>
      <c r="F2251" s="213" t="s">
        <v>847</v>
      </c>
      <c r="G2251" s="231"/>
      <c r="H2251" s="89"/>
      <c r="I2251" s="90" t="s">
        <v>830</v>
      </c>
      <c r="J2251" s="90"/>
      <c r="K2251" s="90" t="s">
        <v>64</v>
      </c>
      <c r="L2251" s="90" t="s">
        <v>313</v>
      </c>
      <c r="M2251" s="91"/>
      <c r="N2251" s="312">
        <v>1</v>
      </c>
      <c r="O2251" s="313">
        <f>N2251/N$2246</f>
        <v>0.2</v>
      </c>
      <c r="P2251" s="104"/>
      <c r="Q2251" s="92"/>
      <c r="R2251" s="92"/>
      <c r="S2251" s="92"/>
      <c r="T2251" s="92"/>
      <c r="U2251" s="92"/>
      <c r="V2251" s="92"/>
      <c r="W2251" s="92"/>
      <c r="X2251" s="109">
        <f>P2251*P$7+Q2251*Q$7+R2251*R$7+S2251*S$7+T2251*T$7+U2251*U$7+V2251*V$7+W2251*W$7</f>
        <v>0</v>
      </c>
      <c r="Y2251" s="83"/>
      <c r="Z2251" s="110">
        <f>X2251*$O2251</f>
        <v>0</v>
      </c>
      <c r="AA2251" s="111"/>
      <c r="AB2251" s="92"/>
      <c r="AC2251" s="92"/>
      <c r="AD2251" s="92"/>
      <c r="AE2251" s="92"/>
      <c r="AF2251" s="92"/>
      <c r="AG2251" s="92"/>
      <c r="AH2251" s="92"/>
      <c r="AI2251" s="109">
        <f>AB2251*AB$7+AC2251*AC$7+AD2251*AD$7+AE2251*AE$7+AF2251*AF$7+AG2251*AG$7+AH2251*AH$7</f>
        <v>0</v>
      </c>
      <c r="AJ2251" s="83"/>
      <c r="AK2251" s="110">
        <f>AI2251*$O2251</f>
        <v>0</v>
      </c>
      <c r="AL2251" s="111"/>
      <c r="AM2251" s="92"/>
      <c r="AN2251" s="92">
        <v>1</v>
      </c>
      <c r="AO2251" s="92"/>
      <c r="AP2251" s="92"/>
      <c r="AQ2251" s="92"/>
      <c r="AR2251" s="92"/>
      <c r="AS2251" s="92"/>
      <c r="AT2251" s="92"/>
      <c r="AU2251" s="92"/>
      <c r="AV2251" s="109">
        <f>AM2251*AM$7+AN2251*AN$7+AO2251*AO$7+AP2251*AP$7+AQ2251*AQ$7+AR2251*AR$7+AS2251*AS$7+AT2251*AT$7+AU2251*AU$7</f>
        <v>25</v>
      </c>
      <c r="AW2251" s="75"/>
      <c r="AX2251" s="110">
        <f>AV2251*$O2251</f>
        <v>5</v>
      </c>
      <c r="AY2251" s="111"/>
      <c r="AZ2251" s="93"/>
      <c r="BA2251" s="94" t="s">
        <v>554</v>
      </c>
      <c r="BB2251" s="71"/>
      <c r="BC2251" s="95"/>
      <c r="BD2251" s="41">
        <v>4</v>
      </c>
      <c r="BE2251" s="52">
        <v>45</v>
      </c>
      <c r="BF2251" s="103">
        <v>4531</v>
      </c>
      <c r="BG2251" s="280" t="s">
        <v>52</v>
      </c>
    </row>
    <row r="2252" spans="1:59" s="63" customFormat="1" ht="12.75" x14ac:dyDescent="0.2">
      <c r="A2252" s="196">
        <v>4</v>
      </c>
      <c r="B2252" s="197" t="s">
        <v>422</v>
      </c>
      <c r="C2252" s="208">
        <v>45</v>
      </c>
      <c r="D2252" s="209" t="s">
        <v>794</v>
      </c>
      <c r="E2252" s="212">
        <v>4531</v>
      </c>
      <c r="F2252" s="213" t="s">
        <v>847</v>
      </c>
      <c r="G2252" s="231"/>
      <c r="H2252" s="89"/>
      <c r="I2252" s="219"/>
      <c r="J2252" s="90"/>
      <c r="K2252" s="90"/>
      <c r="L2252" s="90"/>
      <c r="M2252" s="91"/>
      <c r="N2252" s="247"/>
      <c r="O2252" s="306"/>
      <c r="P2252" s="104"/>
      <c r="Q2252" s="92"/>
      <c r="R2252" s="92"/>
      <c r="S2252" s="92"/>
      <c r="T2252" s="92"/>
      <c r="U2252" s="92"/>
      <c r="V2252" s="92"/>
      <c r="W2252" s="92"/>
      <c r="X2252" s="75"/>
      <c r="Y2252" s="83"/>
      <c r="Z2252" s="83"/>
      <c r="AA2252" s="83"/>
      <c r="AB2252" s="92"/>
      <c r="AC2252" s="92"/>
      <c r="AD2252" s="92"/>
      <c r="AE2252" s="92"/>
      <c r="AF2252" s="92"/>
      <c r="AG2252" s="92"/>
      <c r="AH2252" s="92"/>
      <c r="AI2252" s="75"/>
      <c r="AJ2252" s="83"/>
      <c r="AK2252" s="83"/>
      <c r="AL2252" s="83"/>
      <c r="AM2252" s="92"/>
      <c r="AN2252" s="92"/>
      <c r="AO2252" s="92"/>
      <c r="AP2252" s="92"/>
      <c r="AQ2252" s="92"/>
      <c r="AR2252" s="92"/>
      <c r="AS2252" s="92"/>
      <c r="AT2252" s="92"/>
      <c r="AU2252" s="92"/>
      <c r="AV2252" s="75"/>
      <c r="AW2252" s="75"/>
      <c r="AX2252" s="83"/>
      <c r="AY2252" s="83"/>
      <c r="AZ2252" s="93"/>
      <c r="BA2252" s="94"/>
      <c r="BB2252" s="71"/>
      <c r="BC2252" s="95"/>
      <c r="BD2252" s="41">
        <v>4</v>
      </c>
      <c r="BE2252" s="52">
        <v>45</v>
      </c>
      <c r="BF2252" s="103">
        <v>4531</v>
      </c>
      <c r="BG2252" s="280" t="s">
        <v>52</v>
      </c>
    </row>
    <row r="2253" spans="1:59" s="63" customFormat="1" ht="12.75" x14ac:dyDescent="0.2">
      <c r="A2253" s="196">
        <v>4</v>
      </c>
      <c r="B2253" s="197" t="s">
        <v>422</v>
      </c>
      <c r="C2253" s="208">
        <v>45</v>
      </c>
      <c r="D2253" s="209" t="s">
        <v>794</v>
      </c>
      <c r="E2253" s="212">
        <v>4531</v>
      </c>
      <c r="F2253" s="213" t="s">
        <v>847</v>
      </c>
      <c r="G2253" s="231"/>
      <c r="H2253" s="65"/>
      <c r="I2253" s="222"/>
      <c r="J2253" s="66"/>
      <c r="K2253" s="66"/>
      <c r="L2253" s="66"/>
      <c r="M2253" s="64"/>
      <c r="N2253" s="304"/>
      <c r="O2253" s="305"/>
      <c r="P2253" s="127"/>
      <c r="Q2253" s="67"/>
      <c r="R2253" s="67"/>
      <c r="S2253" s="67"/>
      <c r="T2253" s="67"/>
      <c r="U2253" s="67"/>
      <c r="V2253" s="67"/>
      <c r="W2253" s="67"/>
      <c r="X2253" s="67"/>
      <c r="Y2253" s="68"/>
      <c r="Z2253" s="68"/>
      <c r="AA2253" s="68"/>
      <c r="AB2253" s="67"/>
      <c r="AC2253" s="67"/>
      <c r="AD2253" s="67"/>
      <c r="AE2253" s="67"/>
      <c r="AF2253" s="67"/>
      <c r="AG2253" s="67"/>
      <c r="AH2253" s="67"/>
      <c r="AI2253" s="67"/>
      <c r="AJ2253" s="68"/>
      <c r="AK2253" s="68"/>
      <c r="AL2253" s="68"/>
      <c r="AM2253" s="67"/>
      <c r="AN2253" s="67"/>
      <c r="AO2253" s="67"/>
      <c r="AP2253" s="67"/>
      <c r="AQ2253" s="67"/>
      <c r="AR2253" s="67"/>
      <c r="AS2253" s="67"/>
      <c r="AT2253" s="67"/>
      <c r="AU2253" s="67"/>
      <c r="AV2253" s="67"/>
      <c r="AW2253" s="67"/>
      <c r="AX2253" s="68"/>
      <c r="AY2253" s="68"/>
      <c r="AZ2253" s="69"/>
      <c r="BA2253" s="70"/>
      <c r="BB2253" s="71"/>
      <c r="BC2253" s="95"/>
      <c r="BD2253" s="41">
        <v>4</v>
      </c>
      <c r="BE2253" s="52">
        <v>45</v>
      </c>
      <c r="BF2253" s="103">
        <v>4531</v>
      </c>
      <c r="BG2253" s="275"/>
    </row>
    <row r="2254" spans="1:59" s="63" customFormat="1" ht="12.75" x14ac:dyDescent="0.2">
      <c r="A2254" s="196">
        <v>4</v>
      </c>
      <c r="B2254" s="197" t="s">
        <v>422</v>
      </c>
      <c r="C2254" s="208">
        <v>45</v>
      </c>
      <c r="D2254" s="209" t="s">
        <v>794</v>
      </c>
      <c r="E2254" s="212">
        <v>4531</v>
      </c>
      <c r="F2254" s="213" t="s">
        <v>847</v>
      </c>
      <c r="G2254" s="232"/>
      <c r="H2254" s="97"/>
      <c r="I2254" s="224"/>
      <c r="J2254" s="98"/>
      <c r="K2254" s="98"/>
      <c r="L2254" s="98"/>
      <c r="M2254" s="96"/>
      <c r="N2254" s="307"/>
      <c r="O2254" s="246"/>
      <c r="P2254" s="124"/>
      <c r="Q2254" s="99"/>
      <c r="R2254" s="99"/>
      <c r="S2254" s="99"/>
      <c r="T2254" s="99"/>
      <c r="U2254" s="99"/>
      <c r="V2254" s="99"/>
      <c r="W2254" s="99"/>
      <c r="X2254" s="99"/>
      <c r="Y2254" s="100"/>
      <c r="Z2254" s="100"/>
      <c r="AA2254" s="100"/>
      <c r="AB2254" s="99"/>
      <c r="AC2254" s="99"/>
      <c r="AD2254" s="99"/>
      <c r="AE2254" s="99"/>
      <c r="AF2254" s="99"/>
      <c r="AG2254" s="99"/>
      <c r="AH2254" s="99"/>
      <c r="AI2254" s="99"/>
      <c r="AJ2254" s="100"/>
      <c r="AK2254" s="100"/>
      <c r="AL2254" s="100"/>
      <c r="AM2254" s="99"/>
      <c r="AN2254" s="99"/>
      <c r="AO2254" s="99"/>
      <c r="AP2254" s="99"/>
      <c r="AQ2254" s="99"/>
      <c r="AR2254" s="99"/>
      <c r="AS2254" s="99"/>
      <c r="AT2254" s="99"/>
      <c r="AU2254" s="99"/>
      <c r="AV2254" s="99"/>
      <c r="AW2254" s="99"/>
      <c r="AX2254" s="100"/>
      <c r="AY2254" s="100"/>
      <c r="AZ2254" s="101"/>
      <c r="BA2254" s="102"/>
      <c r="BB2254" s="95"/>
      <c r="BC2254" s="95"/>
      <c r="BD2254" s="41">
        <v>4</v>
      </c>
      <c r="BE2254" s="52">
        <v>45</v>
      </c>
      <c r="BF2254" s="103">
        <v>4531</v>
      </c>
      <c r="BG2254" s="277"/>
    </row>
    <row r="2255" spans="1:59" x14ac:dyDescent="0.25">
      <c r="A2255" s="196">
        <v>4</v>
      </c>
      <c r="B2255" s="197" t="s">
        <v>422</v>
      </c>
      <c r="C2255" s="208">
        <v>45</v>
      </c>
      <c r="D2255" s="209" t="s">
        <v>794</v>
      </c>
      <c r="E2255" s="210">
        <v>4532</v>
      </c>
      <c r="F2255" s="211" t="s">
        <v>850</v>
      </c>
      <c r="G2255" s="235"/>
      <c r="H2255" s="145"/>
      <c r="I2255" s="221"/>
      <c r="J2255" s="57"/>
      <c r="K2255" s="57"/>
      <c r="L2255" s="57"/>
      <c r="M2255" s="144"/>
      <c r="N2255" s="324"/>
      <c r="O2255" s="325"/>
      <c r="P2255" s="146"/>
      <c r="Q2255" s="146"/>
      <c r="R2255" s="146"/>
      <c r="S2255" s="146"/>
      <c r="T2255" s="146"/>
      <c r="U2255" s="146"/>
      <c r="V2255" s="146"/>
      <c r="W2255" s="146"/>
      <c r="X2255" s="146"/>
      <c r="Y2255" s="59"/>
      <c r="Z2255" s="123"/>
      <c r="AA2255" s="123"/>
      <c r="AB2255" s="146"/>
      <c r="AC2255" s="146"/>
      <c r="AD2255" s="146"/>
      <c r="AE2255" s="146"/>
      <c r="AF2255" s="146"/>
      <c r="AG2255" s="146"/>
      <c r="AH2255" s="146"/>
      <c r="AI2255" s="146"/>
      <c r="AJ2255" s="59"/>
      <c r="AK2255" s="123"/>
      <c r="AL2255" s="123"/>
      <c r="AM2255" s="146"/>
      <c r="AN2255" s="146"/>
      <c r="AO2255" s="146"/>
      <c r="AP2255" s="146"/>
      <c r="AQ2255" s="146"/>
      <c r="AR2255" s="146"/>
      <c r="AS2255" s="146"/>
      <c r="AT2255" s="146"/>
      <c r="AU2255" s="146"/>
      <c r="AV2255" s="146"/>
      <c r="AW2255" s="58"/>
      <c r="AX2255" s="123"/>
      <c r="AY2255" s="59"/>
      <c r="AZ2255" s="147"/>
      <c r="BA2255" s="148"/>
      <c r="BB2255" s="143"/>
      <c r="BC2255" s="143"/>
      <c r="BD2255" s="41">
        <v>4</v>
      </c>
      <c r="BE2255" s="52">
        <v>45</v>
      </c>
      <c r="BF2255" s="62">
        <v>4532</v>
      </c>
      <c r="BG2255" s="284"/>
    </row>
    <row r="2256" spans="1:59" s="63" customFormat="1" ht="12.75" x14ac:dyDescent="0.2">
      <c r="A2256" s="196">
        <v>4</v>
      </c>
      <c r="B2256" s="197" t="s">
        <v>422</v>
      </c>
      <c r="C2256" s="208">
        <v>45</v>
      </c>
      <c r="D2256" s="209" t="s">
        <v>794</v>
      </c>
      <c r="E2256" s="210">
        <v>4532</v>
      </c>
      <c r="F2256" s="211" t="s">
        <v>850</v>
      </c>
      <c r="G2256" s="230"/>
      <c r="H2256" s="56"/>
      <c r="I2256" s="221"/>
      <c r="J2256" s="57"/>
      <c r="K2256" s="57"/>
      <c r="L2256" s="57"/>
      <c r="M2256" s="55"/>
      <c r="N2256" s="303"/>
      <c r="O2256" s="245"/>
      <c r="P2256" s="122"/>
      <c r="Q2256" s="58"/>
      <c r="R2256" s="58"/>
      <c r="S2256" s="58"/>
      <c r="T2256" s="58"/>
      <c r="U2256" s="58"/>
      <c r="V2256" s="58"/>
      <c r="W2256" s="58"/>
      <c r="X2256" s="58"/>
      <c r="Y2256" s="59"/>
      <c r="Z2256" s="59"/>
      <c r="AA2256" s="59"/>
      <c r="AB2256" s="58"/>
      <c r="AC2256" s="58"/>
      <c r="AD2256" s="58"/>
      <c r="AE2256" s="58"/>
      <c r="AF2256" s="58"/>
      <c r="AG2256" s="58"/>
      <c r="AH2256" s="58"/>
      <c r="AI2256" s="58"/>
      <c r="AJ2256" s="59"/>
      <c r="AK2256" s="59"/>
      <c r="AL2256" s="59"/>
      <c r="AM2256" s="58"/>
      <c r="AN2256" s="58"/>
      <c r="AO2256" s="58"/>
      <c r="AP2256" s="58"/>
      <c r="AQ2256" s="58"/>
      <c r="AR2256" s="58"/>
      <c r="AS2256" s="58"/>
      <c r="AT2256" s="58"/>
      <c r="AU2256" s="58"/>
      <c r="AV2256" s="58"/>
      <c r="AW2256" s="58"/>
      <c r="AX2256" s="59"/>
      <c r="AY2256" s="59"/>
      <c r="AZ2256" s="60"/>
      <c r="BA2256" s="61"/>
      <c r="BB2256" s="54"/>
      <c r="BC2256" s="54"/>
      <c r="BD2256" s="41">
        <v>4</v>
      </c>
      <c r="BE2256" s="52">
        <v>45</v>
      </c>
      <c r="BF2256" s="62">
        <v>4532</v>
      </c>
      <c r="BG2256" s="274"/>
    </row>
    <row r="2257" spans="1:59" s="63" customFormat="1" ht="12.75" x14ac:dyDescent="0.2">
      <c r="A2257" s="196">
        <v>4</v>
      </c>
      <c r="B2257" s="197" t="s">
        <v>422</v>
      </c>
      <c r="C2257" s="208">
        <v>45</v>
      </c>
      <c r="D2257" s="209" t="s">
        <v>794</v>
      </c>
      <c r="E2257" s="210">
        <v>4532</v>
      </c>
      <c r="F2257" s="211" t="s">
        <v>850</v>
      </c>
      <c r="G2257" s="231"/>
      <c r="H2257" s="65"/>
      <c r="I2257" s="222"/>
      <c r="J2257" s="66"/>
      <c r="K2257" s="66"/>
      <c r="L2257" s="66"/>
      <c r="M2257" s="64"/>
      <c r="N2257" s="308"/>
      <c r="O2257" s="309"/>
      <c r="P2257" s="127"/>
      <c r="Q2257" s="67"/>
      <c r="R2257" s="67"/>
      <c r="S2257" s="67"/>
      <c r="T2257" s="67"/>
      <c r="U2257" s="67"/>
      <c r="V2257" s="67"/>
      <c r="W2257" s="67"/>
      <c r="X2257" s="67"/>
      <c r="Y2257" s="68"/>
      <c r="Z2257" s="68"/>
      <c r="AA2257" s="68"/>
      <c r="AB2257" s="67"/>
      <c r="AC2257" s="67"/>
      <c r="AD2257" s="67"/>
      <c r="AE2257" s="67"/>
      <c r="AF2257" s="67"/>
      <c r="AG2257" s="67"/>
      <c r="AH2257" s="67"/>
      <c r="AI2257" s="67"/>
      <c r="AJ2257" s="68"/>
      <c r="AK2257" s="68"/>
      <c r="AL2257" s="68"/>
      <c r="AM2257" s="67"/>
      <c r="AN2257" s="67"/>
      <c r="AO2257" s="67"/>
      <c r="AP2257" s="67"/>
      <c r="AQ2257" s="67"/>
      <c r="AR2257" s="67"/>
      <c r="AS2257" s="67"/>
      <c r="AT2257" s="67"/>
      <c r="AU2257" s="67"/>
      <c r="AV2257" s="67"/>
      <c r="AW2257" s="67"/>
      <c r="AX2257" s="68"/>
      <c r="AY2257" s="68"/>
      <c r="AZ2257" s="69"/>
      <c r="BA2257" s="70"/>
      <c r="BB2257" s="71"/>
      <c r="BC2257" s="54"/>
      <c r="BD2257" s="41">
        <v>4</v>
      </c>
      <c r="BE2257" s="52">
        <v>45</v>
      </c>
      <c r="BF2257" s="62">
        <v>4532</v>
      </c>
      <c r="BG2257" s="275"/>
    </row>
    <row r="2258" spans="1:59" s="63" customFormat="1" ht="12.75" x14ac:dyDescent="0.2">
      <c r="A2258" s="196">
        <v>4</v>
      </c>
      <c r="B2258" s="197" t="s">
        <v>422</v>
      </c>
      <c r="C2258" s="208">
        <v>45</v>
      </c>
      <c r="D2258" s="209" t="s">
        <v>794</v>
      </c>
      <c r="E2258" s="210">
        <v>4532</v>
      </c>
      <c r="F2258" s="211" t="s">
        <v>850</v>
      </c>
      <c r="G2258" s="231"/>
      <c r="H2258" s="72" t="s">
        <v>47</v>
      </c>
      <c r="I2258" s="223"/>
      <c r="J2258" s="73"/>
      <c r="K2258" s="73"/>
      <c r="L2258" s="73"/>
      <c r="M2258" s="74"/>
      <c r="N2258" s="247"/>
      <c r="O2258" s="306"/>
      <c r="P2258" s="105"/>
      <c r="Q2258" s="75"/>
      <c r="R2258" s="75"/>
      <c r="S2258" s="75"/>
      <c r="T2258" s="75"/>
      <c r="U2258" s="75"/>
      <c r="V2258" s="75"/>
      <c r="W2258" s="75"/>
      <c r="X2258" s="75"/>
      <c r="Y2258" s="76" t="str">
        <f>IF(ISNUMBER(VLOOKUP(Y2260,P$7:W$7,MATCH(Y2260,P$7:W$7))),VLOOKUP(Y2260,P$7:W$7,MATCH(Y2260,P$7:W$7)),IF(N2262=0,"No Data",IF(Y2260&gt;0,"&lt;100",0)))</f>
        <v>&lt;100</v>
      </c>
      <c r="Z2258" s="77" t="str">
        <f>IF(ISNUMBER(VLOOKUP(Z2262,P$7:W$7,MATCH(Z2262,P$7:W$7))),VLOOKUP(Z2262,P$7:W$7,MATCH(Z2262,P$7:W$7)),IF(N2262=0,"No Data",IF(Z2262&gt;0,"&lt;100",0)))</f>
        <v>&lt;100</v>
      </c>
      <c r="AA2258" s="106">
        <f>IF(ISNUMBER(Z2258),Z2258,0)</f>
        <v>0</v>
      </c>
      <c r="AB2258" s="75"/>
      <c r="AC2258" s="75"/>
      <c r="AD2258" s="75"/>
      <c r="AE2258" s="75"/>
      <c r="AF2258" s="75"/>
      <c r="AG2258" s="75"/>
      <c r="AH2258" s="75"/>
      <c r="AI2258" s="75"/>
      <c r="AJ2258" s="76">
        <f>IF(ISNUMBER(VLOOKUP(AJ2260,AB$7:AH$7,MATCH(AJ2260,AB$7:AH$7))),VLOOKUP(AJ2260,AB$7:AH$7,MATCH(AJ2260,AB$7:AH$7)),IF(N2262=0,"No Data",IF(AJ2260&gt;0,"&lt;50",0)))</f>
        <v>0</v>
      </c>
      <c r="AK2258" s="77">
        <f>IF(ISNUMBER(VLOOKUP(AK2262,AB$7:AH$7,MATCH(AK2262,AB$7:AH$7))),VLOOKUP(AK2262,AB$7:AH$7,MATCH(AK2262,AB$7:AH$7)),IF(N2262=0,"No Data",IF(AK2262&gt;0,"&lt;50",0)))</f>
        <v>0</v>
      </c>
      <c r="AL2258" s="106">
        <f>IF(ISNUMBER(AK2258),AK2258,0)</f>
        <v>0</v>
      </c>
      <c r="AM2258" s="75"/>
      <c r="AN2258" s="75"/>
      <c r="AO2258" s="75"/>
      <c r="AP2258" s="75"/>
      <c r="AQ2258" s="75"/>
      <c r="AR2258" s="75"/>
      <c r="AS2258" s="75"/>
      <c r="AT2258" s="75"/>
      <c r="AU2258" s="75"/>
      <c r="AV2258" s="75"/>
      <c r="AW2258" s="76">
        <f>IF(ISNUMBER(VLOOKUP(AW2260,AM$7:AU$7,MATCH(AW2260,AM$7:AU$7))),VLOOKUP(AW2260,AM$7:AU$7,MATCH(AW2260,AM$7:AU$7)),IF(N2262=0,"No Data",IF(AW2260&gt;0,"&lt;10",0)))</f>
        <v>250</v>
      </c>
      <c r="AX2258" s="77">
        <f>IF(ISNUMBER(VLOOKUP(AX2262,AM$7:AU$7,MATCH(AX2262,AM$7:AU$7))),VLOOKUP(AX2262,AM$7:AU$7,MATCH(AX2262,AM$7:AU$7)),IF(N2262=0,"No Data",IF(AX2262&gt;0,"&lt;10",0)))</f>
        <v>250</v>
      </c>
      <c r="AY2258" s="106">
        <f>IF(ISNUMBER(AX2258),AX2258,0)</f>
        <v>250</v>
      </c>
      <c r="AZ2258" s="79"/>
      <c r="BA2258" s="80"/>
      <c r="BB2258" s="71"/>
      <c r="BC2258" s="54"/>
      <c r="BD2258" s="41">
        <v>4</v>
      </c>
      <c r="BE2258" s="52">
        <v>45</v>
      </c>
      <c r="BF2258" s="62">
        <v>4532</v>
      </c>
      <c r="BG2258" s="276" t="s">
        <v>47</v>
      </c>
    </row>
    <row r="2259" spans="1:59" s="63" customFormat="1" ht="12.75" x14ac:dyDescent="0.2">
      <c r="A2259" s="196">
        <v>4</v>
      </c>
      <c r="B2259" s="197" t="s">
        <v>422</v>
      </c>
      <c r="C2259" s="208">
        <v>45</v>
      </c>
      <c r="D2259" s="209" t="s">
        <v>794</v>
      </c>
      <c r="E2259" s="210">
        <v>4532</v>
      </c>
      <c r="F2259" s="211" t="s">
        <v>850</v>
      </c>
      <c r="G2259" s="231"/>
      <c r="H2259" s="81" t="s">
        <v>48</v>
      </c>
      <c r="I2259" s="223"/>
      <c r="J2259" s="73"/>
      <c r="K2259" s="73"/>
      <c r="L2259" s="73"/>
      <c r="M2259" s="74"/>
      <c r="N2259" s="247"/>
      <c r="O2259" s="306"/>
      <c r="P2259" s="105"/>
      <c r="Q2259" s="75"/>
      <c r="R2259" s="75"/>
      <c r="S2259" s="75"/>
      <c r="T2259" s="75"/>
      <c r="U2259" s="75"/>
      <c r="V2259" s="75"/>
      <c r="W2259" s="75"/>
      <c r="X2259" s="75"/>
      <c r="Y2259" s="82">
        <f>MIN(X2263:X2265)</f>
        <v>0</v>
      </c>
      <c r="Z2259" s="83"/>
      <c r="AA2259" s="83"/>
      <c r="AB2259" s="75"/>
      <c r="AC2259" s="75"/>
      <c r="AD2259" s="75"/>
      <c r="AE2259" s="75"/>
      <c r="AF2259" s="75"/>
      <c r="AG2259" s="75"/>
      <c r="AH2259" s="75"/>
      <c r="AI2259" s="75"/>
      <c r="AJ2259" s="82">
        <f>MIN(AI2263:AI2265)</f>
        <v>0</v>
      </c>
      <c r="AK2259" s="83"/>
      <c r="AL2259" s="83"/>
      <c r="AM2259" s="75"/>
      <c r="AN2259" s="75"/>
      <c r="AO2259" s="75"/>
      <c r="AP2259" s="75"/>
      <c r="AQ2259" s="75"/>
      <c r="AR2259" s="75"/>
      <c r="AS2259" s="75"/>
      <c r="AT2259" s="75"/>
      <c r="AU2259" s="75"/>
      <c r="AV2259" s="75"/>
      <c r="AW2259" s="82">
        <f>MIN(AV2263:AV2265)</f>
        <v>25</v>
      </c>
      <c r="AX2259" s="83"/>
      <c r="AY2259" s="83"/>
      <c r="AZ2259" s="79"/>
      <c r="BA2259" s="80"/>
      <c r="BB2259" s="71"/>
      <c r="BC2259" s="54"/>
      <c r="BD2259" s="41">
        <v>4</v>
      </c>
      <c r="BE2259" s="52">
        <v>45</v>
      </c>
      <c r="BF2259" s="62">
        <v>4532</v>
      </c>
      <c r="BG2259" s="278" t="s">
        <v>48</v>
      </c>
    </row>
    <row r="2260" spans="1:59" s="63" customFormat="1" ht="12.75" x14ac:dyDescent="0.2">
      <c r="A2260" s="196">
        <v>4</v>
      </c>
      <c r="B2260" s="197" t="s">
        <v>422</v>
      </c>
      <c r="C2260" s="208">
        <v>45</v>
      </c>
      <c r="D2260" s="209" t="s">
        <v>794</v>
      </c>
      <c r="E2260" s="210">
        <v>4532</v>
      </c>
      <c r="F2260" s="211" t="s">
        <v>850</v>
      </c>
      <c r="G2260" s="231"/>
      <c r="H2260" s="81" t="s">
        <v>49</v>
      </c>
      <c r="I2260" s="223"/>
      <c r="J2260" s="73"/>
      <c r="K2260" s="73"/>
      <c r="L2260" s="73"/>
      <c r="M2260" s="74"/>
      <c r="N2260" s="247"/>
      <c r="O2260" s="306"/>
      <c r="P2260" s="105"/>
      <c r="Q2260" s="75"/>
      <c r="R2260" s="75"/>
      <c r="S2260" s="75"/>
      <c r="T2260" s="75"/>
      <c r="U2260" s="75"/>
      <c r="V2260" s="75"/>
      <c r="W2260" s="75"/>
      <c r="X2260" s="75"/>
      <c r="Y2260" s="84">
        <f>IF(ISNUMBER(AVERAGE(X2263:X2265)),AVERAGE(X2263:X2265),0)</f>
        <v>50</v>
      </c>
      <c r="Z2260" s="83"/>
      <c r="AA2260" s="83"/>
      <c r="AB2260" s="75"/>
      <c r="AC2260" s="75"/>
      <c r="AD2260" s="75"/>
      <c r="AE2260" s="75"/>
      <c r="AF2260" s="75"/>
      <c r="AG2260" s="75"/>
      <c r="AH2260" s="75"/>
      <c r="AI2260" s="75"/>
      <c r="AJ2260" s="84">
        <f>IF(ISNUMBER(AVERAGE(AI2263:AI2265)),AVERAGE(AI2263:AI2265),0)</f>
        <v>0</v>
      </c>
      <c r="AK2260" s="83"/>
      <c r="AL2260" s="83"/>
      <c r="AM2260" s="75"/>
      <c r="AN2260" s="75"/>
      <c r="AO2260" s="75"/>
      <c r="AP2260" s="75"/>
      <c r="AQ2260" s="75"/>
      <c r="AR2260" s="75"/>
      <c r="AS2260" s="75"/>
      <c r="AT2260" s="75"/>
      <c r="AU2260" s="75"/>
      <c r="AV2260" s="75"/>
      <c r="AW2260" s="84">
        <f>IF(ISNUMBER(AVERAGE(AV2263:AV2265)),AVERAGE(AV2263:AV2265),0)</f>
        <v>262.5</v>
      </c>
      <c r="AX2260" s="83"/>
      <c r="AY2260" s="83"/>
      <c r="AZ2260" s="79"/>
      <c r="BA2260" s="80"/>
      <c r="BB2260" s="71"/>
      <c r="BC2260" s="54"/>
      <c r="BD2260" s="41">
        <v>4</v>
      </c>
      <c r="BE2260" s="52">
        <v>45</v>
      </c>
      <c r="BF2260" s="62">
        <v>4532</v>
      </c>
      <c r="BG2260" s="278" t="s">
        <v>49</v>
      </c>
    </row>
    <row r="2261" spans="1:59" s="63" customFormat="1" ht="12.75" x14ac:dyDescent="0.2">
      <c r="A2261" s="196">
        <v>4</v>
      </c>
      <c r="B2261" s="197" t="s">
        <v>422</v>
      </c>
      <c r="C2261" s="208">
        <v>45</v>
      </c>
      <c r="D2261" s="209" t="s">
        <v>794</v>
      </c>
      <c r="E2261" s="210">
        <v>4532</v>
      </c>
      <c r="F2261" s="211" t="s">
        <v>850</v>
      </c>
      <c r="G2261" s="231"/>
      <c r="H2261" s="81" t="s">
        <v>50</v>
      </c>
      <c r="I2261" s="223"/>
      <c r="J2261" s="73"/>
      <c r="K2261" s="73"/>
      <c r="L2261" s="73"/>
      <c r="M2261" s="74"/>
      <c r="N2261" s="247"/>
      <c r="O2261" s="306"/>
      <c r="P2261" s="105"/>
      <c r="Q2261" s="75"/>
      <c r="R2261" s="75"/>
      <c r="S2261" s="75"/>
      <c r="T2261" s="75"/>
      <c r="U2261" s="75"/>
      <c r="V2261" s="75"/>
      <c r="W2261" s="75"/>
      <c r="X2261" s="75"/>
      <c r="Y2261" s="84">
        <f>MAX(X2263:X2265)</f>
        <v>100</v>
      </c>
      <c r="Z2261" s="83"/>
      <c r="AA2261" s="83"/>
      <c r="AB2261" s="75"/>
      <c r="AC2261" s="75"/>
      <c r="AD2261" s="75"/>
      <c r="AE2261" s="75"/>
      <c r="AF2261" s="75"/>
      <c r="AG2261" s="75"/>
      <c r="AH2261" s="75"/>
      <c r="AI2261" s="75"/>
      <c r="AJ2261" s="84">
        <f>MAX(AI2263:AI2265)</f>
        <v>0</v>
      </c>
      <c r="AK2261" s="83"/>
      <c r="AL2261" s="83"/>
      <c r="AM2261" s="75"/>
      <c r="AN2261" s="75"/>
      <c r="AO2261" s="75"/>
      <c r="AP2261" s="75"/>
      <c r="AQ2261" s="75"/>
      <c r="AR2261" s="75"/>
      <c r="AS2261" s="75"/>
      <c r="AT2261" s="75"/>
      <c r="AU2261" s="75"/>
      <c r="AV2261" s="75"/>
      <c r="AW2261" s="84">
        <f>MAX(AV2263:AV2265)</f>
        <v>500</v>
      </c>
      <c r="AX2261" s="83"/>
      <c r="AY2261" s="83"/>
      <c r="AZ2261" s="79"/>
      <c r="BA2261" s="80"/>
      <c r="BB2261" s="71"/>
      <c r="BC2261" s="54"/>
      <c r="BD2261" s="41">
        <v>4</v>
      </c>
      <c r="BE2261" s="52">
        <v>45</v>
      </c>
      <c r="BF2261" s="62">
        <v>4532</v>
      </c>
      <c r="BG2261" s="278" t="s">
        <v>50</v>
      </c>
    </row>
    <row r="2262" spans="1:59" s="63" customFormat="1" ht="12.75" x14ac:dyDescent="0.2">
      <c r="A2262" s="196">
        <v>4</v>
      </c>
      <c r="B2262" s="197" t="s">
        <v>422</v>
      </c>
      <c r="C2262" s="208">
        <v>45</v>
      </c>
      <c r="D2262" s="209" t="s">
        <v>794</v>
      </c>
      <c r="E2262" s="210">
        <v>4532</v>
      </c>
      <c r="F2262" s="211" t="s">
        <v>850</v>
      </c>
      <c r="G2262" s="231"/>
      <c r="H2262" s="85" t="s">
        <v>51</v>
      </c>
      <c r="I2262" s="223"/>
      <c r="J2262" s="73"/>
      <c r="K2262" s="73"/>
      <c r="L2262" s="73"/>
      <c r="M2262" s="74"/>
      <c r="N2262" s="317">
        <f>SUM(N2263:N2264)</f>
        <v>2</v>
      </c>
      <c r="O2262" s="293">
        <f>SUM(O2263:O2264)</f>
        <v>1</v>
      </c>
      <c r="P2262" s="292"/>
      <c r="Q2262" s="87"/>
      <c r="R2262" s="87"/>
      <c r="S2262" s="87"/>
      <c r="T2262" s="87"/>
      <c r="U2262" s="87"/>
      <c r="V2262" s="87"/>
      <c r="W2262" s="87"/>
      <c r="X2262" s="87"/>
      <c r="Y2262" s="112"/>
      <c r="Z2262" s="121">
        <f>SUM(Z2263:Z2264)</f>
        <v>50</v>
      </c>
      <c r="AA2262" s="88"/>
      <c r="AB2262" s="87"/>
      <c r="AC2262" s="87"/>
      <c r="AD2262" s="87"/>
      <c r="AE2262" s="87"/>
      <c r="AF2262" s="87"/>
      <c r="AG2262" s="87"/>
      <c r="AH2262" s="87"/>
      <c r="AI2262" s="87"/>
      <c r="AJ2262" s="112"/>
      <c r="AK2262" s="121">
        <f>SUM(AK2263:AK2264)</f>
        <v>0</v>
      </c>
      <c r="AL2262" s="88"/>
      <c r="AM2262" s="87"/>
      <c r="AN2262" s="87"/>
      <c r="AO2262" s="87"/>
      <c r="AP2262" s="87"/>
      <c r="AQ2262" s="87"/>
      <c r="AR2262" s="87"/>
      <c r="AS2262" s="87"/>
      <c r="AT2262" s="87"/>
      <c r="AU2262" s="87"/>
      <c r="AV2262" s="87"/>
      <c r="AW2262" s="112"/>
      <c r="AX2262" s="121">
        <f>SUM(AX2263:AX2264)</f>
        <v>262.5</v>
      </c>
      <c r="AY2262" s="88"/>
      <c r="AZ2262" s="79"/>
      <c r="BA2262" s="80"/>
      <c r="BB2262" s="71"/>
      <c r="BC2262" s="54"/>
      <c r="BD2262" s="41">
        <v>4</v>
      </c>
      <c r="BE2262" s="52">
        <v>45</v>
      </c>
      <c r="BF2262" s="62">
        <v>4532</v>
      </c>
      <c r="BG2262" s="279" t="s">
        <v>51</v>
      </c>
    </row>
    <row r="2263" spans="1:59" s="63" customFormat="1" ht="12.75" x14ac:dyDescent="0.2">
      <c r="A2263" s="196">
        <v>4</v>
      </c>
      <c r="B2263" s="197" t="s">
        <v>422</v>
      </c>
      <c r="C2263" s="208">
        <v>45</v>
      </c>
      <c r="D2263" s="209" t="s">
        <v>794</v>
      </c>
      <c r="E2263" s="210">
        <v>4532</v>
      </c>
      <c r="F2263" s="211" t="s">
        <v>850</v>
      </c>
      <c r="G2263" s="231"/>
      <c r="H2263" s="89" t="s">
        <v>52</v>
      </c>
      <c r="I2263" s="90" t="s">
        <v>532</v>
      </c>
      <c r="J2263" s="90"/>
      <c r="K2263" s="90" t="s">
        <v>64</v>
      </c>
      <c r="L2263" s="90" t="s">
        <v>533</v>
      </c>
      <c r="M2263" s="91"/>
      <c r="N2263" s="312">
        <v>1</v>
      </c>
      <c r="O2263" s="313">
        <f>N2263/N$2262</f>
        <v>0.5</v>
      </c>
      <c r="P2263" s="104">
        <v>1</v>
      </c>
      <c r="Q2263" s="92"/>
      <c r="R2263" s="92"/>
      <c r="S2263" s="92"/>
      <c r="T2263" s="92"/>
      <c r="U2263" s="92"/>
      <c r="V2263" s="92"/>
      <c r="W2263" s="92"/>
      <c r="X2263" s="109">
        <f>P2263*P$7+Q2263*Q$7+R2263*R$7+S2263*S$7+T2263*T$7+U2263*U$7+V2263*V$7+W2263*W$7</f>
        <v>100</v>
      </c>
      <c r="Y2263" s="83"/>
      <c r="Z2263" s="110">
        <f>X2263*$O2263</f>
        <v>50</v>
      </c>
      <c r="AA2263" s="111"/>
      <c r="AB2263" s="92"/>
      <c r="AC2263" s="92"/>
      <c r="AD2263" s="92"/>
      <c r="AE2263" s="92"/>
      <c r="AF2263" s="92"/>
      <c r="AG2263" s="92"/>
      <c r="AH2263" s="92"/>
      <c r="AI2263" s="109">
        <f>AB2263*AB$7+AC2263*AC$7+AD2263*AD$7+AE2263*AE$7+AF2263*AF$7+AG2263*AG$7+AH2263*AH$7</f>
        <v>0</v>
      </c>
      <c r="AJ2263" s="83"/>
      <c r="AK2263" s="110">
        <f>AI2263*$O2263</f>
        <v>0</v>
      </c>
      <c r="AL2263" s="111"/>
      <c r="AM2263" s="92"/>
      <c r="AN2263" s="92"/>
      <c r="AO2263" s="92"/>
      <c r="AP2263" s="92"/>
      <c r="AQ2263" s="92"/>
      <c r="AR2263" s="92">
        <v>1</v>
      </c>
      <c r="AS2263" s="92"/>
      <c r="AT2263" s="92"/>
      <c r="AU2263" s="92"/>
      <c r="AV2263" s="109">
        <f>AM2263*AM$7+AN2263*AN$7+AO2263*AO$7+AP2263*AP$7+AQ2263*AQ$7+AR2263*AR$7+AS2263*AS$7+AT2263*AT$7+AU2263*AU$7</f>
        <v>500</v>
      </c>
      <c r="AW2263" s="75"/>
      <c r="AX2263" s="110">
        <f>AV2263*$O2263</f>
        <v>250</v>
      </c>
      <c r="AY2263" s="111"/>
      <c r="AZ2263" s="93"/>
      <c r="BA2263" s="94" t="s">
        <v>554</v>
      </c>
      <c r="BB2263" s="71"/>
      <c r="BC2263" s="54"/>
      <c r="BD2263" s="41">
        <v>4</v>
      </c>
      <c r="BE2263" s="52">
        <v>45</v>
      </c>
      <c r="BF2263" s="62">
        <v>4532</v>
      </c>
      <c r="BG2263" s="280" t="s">
        <v>52</v>
      </c>
    </row>
    <row r="2264" spans="1:59" s="63" customFormat="1" ht="12.75" x14ac:dyDescent="0.2">
      <c r="A2264" s="196">
        <v>4</v>
      </c>
      <c r="B2264" s="197" t="s">
        <v>422</v>
      </c>
      <c r="C2264" s="208">
        <v>45</v>
      </c>
      <c r="D2264" s="209" t="s">
        <v>794</v>
      </c>
      <c r="E2264" s="210">
        <v>4532</v>
      </c>
      <c r="F2264" s="211" t="s">
        <v>850</v>
      </c>
      <c r="G2264" s="231"/>
      <c r="H2264" s="89"/>
      <c r="I2264" s="90" t="s">
        <v>830</v>
      </c>
      <c r="J2264" s="90"/>
      <c r="K2264" s="90" t="s">
        <v>64</v>
      </c>
      <c r="L2264" s="90" t="s">
        <v>313</v>
      </c>
      <c r="M2264" s="91"/>
      <c r="N2264" s="312">
        <v>1</v>
      </c>
      <c r="O2264" s="313">
        <f>N2264/N$2262</f>
        <v>0.5</v>
      </c>
      <c r="P2264" s="104"/>
      <c r="Q2264" s="92"/>
      <c r="R2264" s="92"/>
      <c r="S2264" s="92"/>
      <c r="T2264" s="92"/>
      <c r="U2264" s="92"/>
      <c r="V2264" s="92"/>
      <c r="W2264" s="92"/>
      <c r="X2264" s="109">
        <f>P2264*P$7+Q2264*Q$7+R2264*R$7+S2264*S$7+T2264*T$7+U2264*U$7+V2264*V$7+W2264*W$7</f>
        <v>0</v>
      </c>
      <c r="Y2264" s="83"/>
      <c r="Z2264" s="110">
        <f>X2264*$O2264</f>
        <v>0</v>
      </c>
      <c r="AA2264" s="111"/>
      <c r="AB2264" s="92"/>
      <c r="AC2264" s="92"/>
      <c r="AD2264" s="92"/>
      <c r="AE2264" s="92"/>
      <c r="AF2264" s="92"/>
      <c r="AG2264" s="92"/>
      <c r="AH2264" s="92"/>
      <c r="AI2264" s="109">
        <f>AB2264*AB$7+AC2264*AC$7+AD2264*AD$7+AE2264*AE$7+AF2264*AF$7+AG2264*AG$7+AH2264*AH$7</f>
        <v>0</v>
      </c>
      <c r="AJ2264" s="83"/>
      <c r="AK2264" s="110">
        <f>AI2264*$O2264</f>
        <v>0</v>
      </c>
      <c r="AL2264" s="111"/>
      <c r="AM2264" s="92"/>
      <c r="AN2264" s="92">
        <v>1</v>
      </c>
      <c r="AO2264" s="92"/>
      <c r="AP2264" s="92"/>
      <c r="AQ2264" s="92"/>
      <c r="AR2264" s="92"/>
      <c r="AS2264" s="92"/>
      <c r="AT2264" s="92"/>
      <c r="AU2264" s="92"/>
      <c r="AV2264" s="109">
        <f>AM2264*AM$7+AN2264*AN$7+AO2264*AO$7+AP2264*AP$7+AQ2264*AQ$7+AR2264*AR$7+AS2264*AS$7+AT2264*AT$7+AU2264*AU$7</f>
        <v>25</v>
      </c>
      <c r="AW2264" s="75"/>
      <c r="AX2264" s="110">
        <f>AV2264*$O2264</f>
        <v>12.5</v>
      </c>
      <c r="AY2264" s="111"/>
      <c r="AZ2264" s="93"/>
      <c r="BA2264" s="94" t="s">
        <v>554</v>
      </c>
      <c r="BB2264" s="71"/>
      <c r="BC2264" s="54"/>
      <c r="BD2264" s="41">
        <v>4</v>
      </c>
      <c r="BE2264" s="52">
        <v>45</v>
      </c>
      <c r="BF2264" s="62">
        <v>4532</v>
      </c>
      <c r="BG2264" s="280" t="s">
        <v>52</v>
      </c>
    </row>
    <row r="2265" spans="1:59" s="63" customFormat="1" ht="12.75" x14ac:dyDescent="0.2">
      <c r="A2265" s="196">
        <v>4</v>
      </c>
      <c r="B2265" s="197" t="s">
        <v>422</v>
      </c>
      <c r="C2265" s="208">
        <v>45</v>
      </c>
      <c r="D2265" s="209" t="s">
        <v>794</v>
      </c>
      <c r="E2265" s="210">
        <v>4532</v>
      </c>
      <c r="F2265" s="211" t="s">
        <v>850</v>
      </c>
      <c r="G2265" s="231"/>
      <c r="H2265" s="89"/>
      <c r="I2265" s="219"/>
      <c r="J2265" s="90"/>
      <c r="K2265" s="90"/>
      <c r="L2265" s="90"/>
      <c r="M2265" s="91"/>
      <c r="N2265" s="247"/>
      <c r="O2265" s="306"/>
      <c r="P2265" s="104"/>
      <c r="Q2265" s="92"/>
      <c r="R2265" s="92"/>
      <c r="S2265" s="92"/>
      <c r="T2265" s="92"/>
      <c r="U2265" s="92"/>
      <c r="V2265" s="92"/>
      <c r="W2265" s="92"/>
      <c r="X2265" s="75"/>
      <c r="Y2265" s="83"/>
      <c r="Z2265" s="83"/>
      <c r="AA2265" s="83"/>
      <c r="AB2265" s="92"/>
      <c r="AC2265" s="92"/>
      <c r="AD2265" s="92"/>
      <c r="AE2265" s="92"/>
      <c r="AF2265" s="92"/>
      <c r="AG2265" s="92"/>
      <c r="AH2265" s="92"/>
      <c r="AI2265" s="75"/>
      <c r="AJ2265" s="83"/>
      <c r="AK2265" s="83"/>
      <c r="AL2265" s="83"/>
      <c r="AM2265" s="92"/>
      <c r="AN2265" s="92"/>
      <c r="AO2265" s="92"/>
      <c r="AP2265" s="92"/>
      <c r="AQ2265" s="92"/>
      <c r="AR2265" s="92"/>
      <c r="AS2265" s="92"/>
      <c r="AT2265" s="92"/>
      <c r="AU2265" s="92"/>
      <c r="AV2265" s="75"/>
      <c r="AW2265" s="75"/>
      <c r="AX2265" s="83"/>
      <c r="AY2265" s="83"/>
      <c r="AZ2265" s="93"/>
      <c r="BA2265" s="94"/>
      <c r="BB2265" s="71"/>
      <c r="BC2265" s="54"/>
      <c r="BD2265" s="41">
        <v>4</v>
      </c>
      <c r="BE2265" s="52">
        <v>45</v>
      </c>
      <c r="BF2265" s="62">
        <v>4532</v>
      </c>
      <c r="BG2265" s="280" t="s">
        <v>52</v>
      </c>
    </row>
    <row r="2266" spans="1:59" s="63" customFormat="1" ht="12.75" x14ac:dyDescent="0.2">
      <c r="A2266" s="196">
        <v>4</v>
      </c>
      <c r="B2266" s="197" t="s">
        <v>422</v>
      </c>
      <c r="C2266" s="208">
        <v>45</v>
      </c>
      <c r="D2266" s="209" t="s">
        <v>794</v>
      </c>
      <c r="E2266" s="210">
        <v>4532</v>
      </c>
      <c r="F2266" s="211" t="s">
        <v>850</v>
      </c>
      <c r="G2266" s="231"/>
      <c r="H2266" s="65"/>
      <c r="I2266" s="222"/>
      <c r="J2266" s="66"/>
      <c r="K2266" s="66"/>
      <c r="L2266" s="66"/>
      <c r="M2266" s="64"/>
      <c r="N2266" s="304"/>
      <c r="O2266" s="305"/>
      <c r="P2266" s="127"/>
      <c r="Q2266" s="67"/>
      <c r="R2266" s="67"/>
      <c r="S2266" s="67"/>
      <c r="T2266" s="67"/>
      <c r="U2266" s="67"/>
      <c r="V2266" s="67"/>
      <c r="W2266" s="67"/>
      <c r="X2266" s="67"/>
      <c r="Y2266" s="68"/>
      <c r="Z2266" s="68"/>
      <c r="AA2266" s="68"/>
      <c r="AB2266" s="67"/>
      <c r="AC2266" s="67"/>
      <c r="AD2266" s="67"/>
      <c r="AE2266" s="67"/>
      <c r="AF2266" s="67"/>
      <c r="AG2266" s="67"/>
      <c r="AH2266" s="67"/>
      <c r="AI2266" s="67"/>
      <c r="AJ2266" s="68"/>
      <c r="AK2266" s="68"/>
      <c r="AL2266" s="68"/>
      <c r="AM2266" s="67"/>
      <c r="AN2266" s="67"/>
      <c r="AO2266" s="67"/>
      <c r="AP2266" s="67"/>
      <c r="AQ2266" s="67"/>
      <c r="AR2266" s="67"/>
      <c r="AS2266" s="67"/>
      <c r="AT2266" s="67"/>
      <c r="AU2266" s="67"/>
      <c r="AV2266" s="67"/>
      <c r="AW2266" s="67"/>
      <c r="AX2266" s="68"/>
      <c r="AY2266" s="68"/>
      <c r="AZ2266" s="69"/>
      <c r="BA2266" s="70"/>
      <c r="BB2266" s="71"/>
      <c r="BC2266" s="54"/>
      <c r="BD2266" s="41">
        <v>4</v>
      </c>
      <c r="BE2266" s="52">
        <v>45</v>
      </c>
      <c r="BF2266" s="62">
        <v>4532</v>
      </c>
      <c r="BG2266" s="275"/>
    </row>
    <row r="2267" spans="1:59" s="63" customFormat="1" ht="12.75" x14ac:dyDescent="0.2">
      <c r="A2267" s="196">
        <v>4</v>
      </c>
      <c r="B2267" s="197" t="s">
        <v>422</v>
      </c>
      <c r="C2267" s="208">
        <v>45</v>
      </c>
      <c r="D2267" s="209" t="s">
        <v>794</v>
      </c>
      <c r="E2267" s="210">
        <v>4532</v>
      </c>
      <c r="F2267" s="211" t="s">
        <v>850</v>
      </c>
      <c r="G2267" s="230"/>
      <c r="H2267" s="56"/>
      <c r="I2267" s="221"/>
      <c r="J2267" s="57"/>
      <c r="K2267" s="57"/>
      <c r="L2267" s="57"/>
      <c r="M2267" s="55"/>
      <c r="N2267" s="303"/>
      <c r="O2267" s="245"/>
      <c r="P2267" s="122"/>
      <c r="Q2267" s="58"/>
      <c r="R2267" s="58"/>
      <c r="S2267" s="58"/>
      <c r="T2267" s="58"/>
      <c r="U2267" s="58"/>
      <c r="V2267" s="58"/>
      <c r="W2267" s="58"/>
      <c r="X2267" s="58"/>
      <c r="Y2267" s="59"/>
      <c r="Z2267" s="59"/>
      <c r="AA2267" s="59"/>
      <c r="AB2267" s="58"/>
      <c r="AC2267" s="58"/>
      <c r="AD2267" s="58"/>
      <c r="AE2267" s="58"/>
      <c r="AF2267" s="58"/>
      <c r="AG2267" s="58"/>
      <c r="AH2267" s="58"/>
      <c r="AI2267" s="58"/>
      <c r="AJ2267" s="59"/>
      <c r="AK2267" s="59"/>
      <c r="AL2267" s="59"/>
      <c r="AM2267" s="58"/>
      <c r="AN2267" s="58"/>
      <c r="AO2267" s="58"/>
      <c r="AP2267" s="58"/>
      <c r="AQ2267" s="58"/>
      <c r="AR2267" s="58"/>
      <c r="AS2267" s="58"/>
      <c r="AT2267" s="58"/>
      <c r="AU2267" s="58"/>
      <c r="AV2267" s="58"/>
      <c r="AW2267" s="58"/>
      <c r="AX2267" s="59"/>
      <c r="AY2267" s="59"/>
      <c r="AZ2267" s="60"/>
      <c r="BA2267" s="61"/>
      <c r="BB2267" s="54"/>
      <c r="BC2267" s="54"/>
      <c r="BD2267" s="41">
        <v>4</v>
      </c>
      <c r="BE2267" s="52">
        <v>45</v>
      </c>
      <c r="BF2267" s="62">
        <v>4532</v>
      </c>
      <c r="BG2267" s="274"/>
    </row>
    <row r="2268" spans="1:59" x14ac:dyDescent="0.25">
      <c r="A2268" s="196">
        <v>4</v>
      </c>
      <c r="B2268" s="197" t="s">
        <v>422</v>
      </c>
      <c r="C2268" s="208">
        <v>45</v>
      </c>
      <c r="D2268" s="209" t="s">
        <v>794</v>
      </c>
      <c r="E2268" s="212">
        <v>4534</v>
      </c>
      <c r="F2268" s="213" t="s">
        <v>851</v>
      </c>
      <c r="G2268" s="234"/>
      <c r="H2268" s="138"/>
      <c r="I2268" s="224"/>
      <c r="J2268" s="98"/>
      <c r="K2268" s="98"/>
      <c r="L2268" s="98"/>
      <c r="M2268" s="137"/>
      <c r="N2268" s="322"/>
      <c r="O2268" s="323"/>
      <c r="P2268" s="139"/>
      <c r="Q2268" s="139"/>
      <c r="R2268" s="139"/>
      <c r="S2268" s="139"/>
      <c r="T2268" s="139"/>
      <c r="U2268" s="139"/>
      <c r="V2268" s="139"/>
      <c r="W2268" s="139"/>
      <c r="X2268" s="139"/>
      <c r="Y2268" s="100"/>
      <c r="Z2268" s="125"/>
      <c r="AA2268" s="125"/>
      <c r="AB2268" s="139"/>
      <c r="AC2268" s="139"/>
      <c r="AD2268" s="139"/>
      <c r="AE2268" s="139"/>
      <c r="AF2268" s="139"/>
      <c r="AG2268" s="139"/>
      <c r="AH2268" s="139"/>
      <c r="AI2268" s="139"/>
      <c r="AJ2268" s="100"/>
      <c r="AK2268" s="125"/>
      <c r="AL2268" s="125"/>
      <c r="AM2268" s="139"/>
      <c r="AN2268" s="139"/>
      <c r="AO2268" s="139"/>
      <c r="AP2268" s="139"/>
      <c r="AQ2268" s="139"/>
      <c r="AR2268" s="139"/>
      <c r="AS2268" s="139"/>
      <c r="AT2268" s="139"/>
      <c r="AU2268" s="139"/>
      <c r="AV2268" s="139"/>
      <c r="AW2268" s="99"/>
      <c r="AX2268" s="125"/>
      <c r="AY2268" s="100"/>
      <c r="AZ2268" s="140"/>
      <c r="BA2268" s="141"/>
      <c r="BB2268" s="136"/>
      <c r="BC2268" s="136"/>
      <c r="BD2268" s="41">
        <v>4</v>
      </c>
      <c r="BE2268" s="52">
        <v>45</v>
      </c>
      <c r="BF2268" s="103">
        <v>4534</v>
      </c>
      <c r="BG2268" s="283"/>
    </row>
    <row r="2269" spans="1:59" s="63" customFormat="1" ht="12.75" x14ac:dyDescent="0.2">
      <c r="A2269" s="196">
        <v>4</v>
      </c>
      <c r="B2269" s="197" t="s">
        <v>422</v>
      </c>
      <c r="C2269" s="208">
        <v>45</v>
      </c>
      <c r="D2269" s="209" t="s">
        <v>794</v>
      </c>
      <c r="E2269" s="212">
        <v>4534</v>
      </c>
      <c r="F2269" s="213" t="s">
        <v>851</v>
      </c>
      <c r="G2269" s="232"/>
      <c r="H2269" s="97"/>
      <c r="I2269" s="224"/>
      <c r="J2269" s="98"/>
      <c r="K2269" s="98"/>
      <c r="L2269" s="98"/>
      <c r="M2269" s="96"/>
      <c r="N2269" s="307"/>
      <c r="O2269" s="246"/>
      <c r="P2269" s="124"/>
      <c r="Q2269" s="99"/>
      <c r="R2269" s="99"/>
      <c r="S2269" s="99"/>
      <c r="T2269" s="99"/>
      <c r="U2269" s="99"/>
      <c r="V2269" s="99"/>
      <c r="W2269" s="99"/>
      <c r="X2269" s="99"/>
      <c r="Y2269" s="100"/>
      <c r="Z2269" s="100"/>
      <c r="AA2269" s="100"/>
      <c r="AB2269" s="99"/>
      <c r="AC2269" s="99"/>
      <c r="AD2269" s="99"/>
      <c r="AE2269" s="99"/>
      <c r="AF2269" s="99"/>
      <c r="AG2269" s="99"/>
      <c r="AH2269" s="99"/>
      <c r="AI2269" s="99"/>
      <c r="AJ2269" s="100"/>
      <c r="AK2269" s="100"/>
      <c r="AL2269" s="100"/>
      <c r="AM2269" s="99"/>
      <c r="AN2269" s="99"/>
      <c r="AO2269" s="99"/>
      <c r="AP2269" s="99"/>
      <c r="AQ2269" s="99"/>
      <c r="AR2269" s="99"/>
      <c r="AS2269" s="99"/>
      <c r="AT2269" s="99"/>
      <c r="AU2269" s="99"/>
      <c r="AV2269" s="99"/>
      <c r="AW2269" s="99"/>
      <c r="AX2269" s="100"/>
      <c r="AY2269" s="100"/>
      <c r="AZ2269" s="101"/>
      <c r="BA2269" s="102"/>
      <c r="BB2269" s="95"/>
      <c r="BC2269" s="95"/>
      <c r="BD2269" s="41">
        <v>4</v>
      </c>
      <c r="BE2269" s="52">
        <v>45</v>
      </c>
      <c r="BF2269" s="103">
        <v>4534</v>
      </c>
      <c r="BG2269" s="277"/>
    </row>
    <row r="2270" spans="1:59" s="63" customFormat="1" ht="12.75" x14ac:dyDescent="0.2">
      <c r="A2270" s="196">
        <v>4</v>
      </c>
      <c r="B2270" s="197" t="s">
        <v>422</v>
      </c>
      <c r="C2270" s="208">
        <v>45</v>
      </c>
      <c r="D2270" s="209" t="s">
        <v>794</v>
      </c>
      <c r="E2270" s="212">
        <v>4534</v>
      </c>
      <c r="F2270" s="213" t="s">
        <v>851</v>
      </c>
      <c r="G2270" s="236"/>
      <c r="H2270" s="65"/>
      <c r="I2270" s="222"/>
      <c r="J2270" s="66"/>
      <c r="K2270" s="66"/>
      <c r="L2270" s="66"/>
      <c r="M2270" s="64"/>
      <c r="N2270" s="304"/>
      <c r="O2270" s="305"/>
      <c r="P2270" s="127"/>
      <c r="Q2270" s="67"/>
      <c r="R2270" s="67"/>
      <c r="S2270" s="67"/>
      <c r="T2270" s="67"/>
      <c r="U2270" s="67"/>
      <c r="V2270" s="67"/>
      <c r="W2270" s="67"/>
      <c r="X2270" s="67"/>
      <c r="Y2270" s="68"/>
      <c r="Z2270" s="68"/>
      <c r="AA2270" s="68"/>
      <c r="AB2270" s="67"/>
      <c r="AC2270" s="67"/>
      <c r="AD2270" s="67"/>
      <c r="AE2270" s="67"/>
      <c r="AF2270" s="67"/>
      <c r="AG2270" s="67"/>
      <c r="AH2270" s="67"/>
      <c r="AI2270" s="67"/>
      <c r="AJ2270" s="68"/>
      <c r="AK2270" s="68"/>
      <c r="AL2270" s="68"/>
      <c r="AM2270" s="67"/>
      <c r="AN2270" s="67"/>
      <c r="AO2270" s="67"/>
      <c r="AP2270" s="67"/>
      <c r="AQ2270" s="67"/>
      <c r="AR2270" s="67"/>
      <c r="AS2270" s="67"/>
      <c r="AT2270" s="67"/>
      <c r="AU2270" s="67"/>
      <c r="AV2270" s="67"/>
      <c r="AW2270" s="67"/>
      <c r="AX2270" s="68"/>
      <c r="AY2270" s="68"/>
      <c r="AZ2270" s="69"/>
      <c r="BA2270" s="70"/>
      <c r="BB2270" s="71"/>
      <c r="BC2270" s="95"/>
      <c r="BD2270" s="41">
        <v>4</v>
      </c>
      <c r="BE2270" s="52">
        <v>45</v>
      </c>
      <c r="BF2270" s="103">
        <v>4534</v>
      </c>
      <c r="BG2270" s="275"/>
    </row>
    <row r="2271" spans="1:59" s="63" customFormat="1" ht="12.75" x14ac:dyDescent="0.2">
      <c r="A2271" s="196">
        <v>4</v>
      </c>
      <c r="B2271" s="197" t="s">
        <v>422</v>
      </c>
      <c r="C2271" s="208">
        <v>45</v>
      </c>
      <c r="D2271" s="209" t="s">
        <v>794</v>
      </c>
      <c r="E2271" s="212">
        <v>4534</v>
      </c>
      <c r="F2271" s="213" t="s">
        <v>851</v>
      </c>
      <c r="G2271" s="236"/>
      <c r="H2271" s="72" t="s">
        <v>1233</v>
      </c>
      <c r="I2271" s="223" t="s">
        <v>1258</v>
      </c>
      <c r="J2271" s="73"/>
      <c r="K2271" s="73"/>
      <c r="L2271" s="73"/>
      <c r="M2271" s="74"/>
      <c r="N2271" s="247"/>
      <c r="O2271" s="306"/>
      <c r="P2271" s="105"/>
      <c r="Q2271" s="75"/>
      <c r="R2271" s="75"/>
      <c r="S2271" s="75"/>
      <c r="T2271" s="75"/>
      <c r="U2271" s="75"/>
      <c r="V2271" s="75"/>
      <c r="W2271" s="75"/>
      <c r="X2271" s="75"/>
      <c r="Y2271" s="76" t="s">
        <v>1241</v>
      </c>
      <c r="Z2271" s="77" t="s">
        <v>1241</v>
      </c>
      <c r="AA2271" s="78">
        <f>AA$2258</f>
        <v>0</v>
      </c>
      <c r="AB2271" s="75"/>
      <c r="AC2271" s="75"/>
      <c r="AD2271" s="75"/>
      <c r="AE2271" s="75"/>
      <c r="AF2271" s="75"/>
      <c r="AG2271" s="75"/>
      <c r="AH2271" s="75"/>
      <c r="AI2271" s="75"/>
      <c r="AJ2271" s="76" t="s">
        <v>1241</v>
      </c>
      <c r="AK2271" s="77" t="s">
        <v>1241</v>
      </c>
      <c r="AL2271" s="78">
        <f>AL$2258</f>
        <v>0</v>
      </c>
      <c r="AM2271" s="75"/>
      <c r="AN2271" s="75"/>
      <c r="AO2271" s="75"/>
      <c r="AP2271" s="75"/>
      <c r="AQ2271" s="75"/>
      <c r="AR2271" s="75"/>
      <c r="AS2271" s="75"/>
      <c r="AT2271" s="75"/>
      <c r="AU2271" s="75"/>
      <c r="AV2271" s="75"/>
      <c r="AW2271" s="76" t="s">
        <v>1241</v>
      </c>
      <c r="AX2271" s="77" t="s">
        <v>1241</v>
      </c>
      <c r="AY2271" s="78">
        <f>AY$2258</f>
        <v>250</v>
      </c>
      <c r="AZ2271" s="79"/>
      <c r="BA2271" s="80" t="str">
        <f>I2271</f>
        <v>&gt; see 4532, Steel screens and shutters</v>
      </c>
      <c r="BB2271" s="71"/>
      <c r="BC2271" s="95"/>
      <c r="BD2271" s="41">
        <v>4</v>
      </c>
      <c r="BE2271" s="52">
        <v>45</v>
      </c>
      <c r="BF2271" s="103">
        <v>4534</v>
      </c>
      <c r="BG2271" s="276" t="s">
        <v>47</v>
      </c>
    </row>
    <row r="2272" spans="1:59" s="63" customFormat="1" ht="12.75" x14ac:dyDescent="0.2">
      <c r="A2272" s="196">
        <v>4</v>
      </c>
      <c r="B2272" s="197" t="s">
        <v>422</v>
      </c>
      <c r="C2272" s="208">
        <v>45</v>
      </c>
      <c r="D2272" s="209" t="s">
        <v>794</v>
      </c>
      <c r="E2272" s="212">
        <v>4534</v>
      </c>
      <c r="F2272" s="213" t="s">
        <v>851</v>
      </c>
      <c r="G2272" s="236"/>
      <c r="H2272" s="65"/>
      <c r="I2272" s="222"/>
      <c r="J2272" s="66"/>
      <c r="K2272" s="66"/>
      <c r="L2272" s="66"/>
      <c r="M2272" s="64"/>
      <c r="N2272" s="304"/>
      <c r="O2272" s="305"/>
      <c r="P2272" s="127"/>
      <c r="Q2272" s="67"/>
      <c r="R2272" s="67"/>
      <c r="S2272" s="67"/>
      <c r="T2272" s="67"/>
      <c r="U2272" s="67"/>
      <c r="V2272" s="67"/>
      <c r="W2272" s="67"/>
      <c r="X2272" s="67"/>
      <c r="Y2272" s="68"/>
      <c r="Z2272" s="68"/>
      <c r="AA2272" s="68"/>
      <c r="AB2272" s="67"/>
      <c r="AC2272" s="67"/>
      <c r="AD2272" s="67"/>
      <c r="AE2272" s="67"/>
      <c r="AF2272" s="67"/>
      <c r="AG2272" s="67"/>
      <c r="AH2272" s="67"/>
      <c r="AI2272" s="67"/>
      <c r="AJ2272" s="68"/>
      <c r="AK2272" s="68"/>
      <c r="AL2272" s="68"/>
      <c r="AM2272" s="67"/>
      <c r="AN2272" s="67"/>
      <c r="AO2272" s="67"/>
      <c r="AP2272" s="67"/>
      <c r="AQ2272" s="67"/>
      <c r="AR2272" s="67"/>
      <c r="AS2272" s="67"/>
      <c r="AT2272" s="67"/>
      <c r="AU2272" s="67"/>
      <c r="AV2272" s="67"/>
      <c r="AW2272" s="67"/>
      <c r="AX2272" s="68"/>
      <c r="AY2272" s="68"/>
      <c r="AZ2272" s="69"/>
      <c r="BA2272" s="70"/>
      <c r="BB2272" s="71"/>
      <c r="BC2272" s="95"/>
      <c r="BD2272" s="41">
        <v>4</v>
      </c>
      <c r="BE2272" s="52">
        <v>45</v>
      </c>
      <c r="BF2272" s="103">
        <v>4534</v>
      </c>
      <c r="BG2272" s="275"/>
    </row>
    <row r="2273" spans="1:59" s="63" customFormat="1" ht="12.75" x14ac:dyDescent="0.2">
      <c r="A2273" s="196">
        <v>4</v>
      </c>
      <c r="B2273" s="197" t="s">
        <v>422</v>
      </c>
      <c r="C2273" s="208">
        <v>45</v>
      </c>
      <c r="D2273" s="209" t="s">
        <v>794</v>
      </c>
      <c r="E2273" s="212">
        <v>4534</v>
      </c>
      <c r="F2273" s="213" t="s">
        <v>851</v>
      </c>
      <c r="G2273" s="232"/>
      <c r="H2273" s="97"/>
      <c r="I2273" s="224"/>
      <c r="J2273" s="98"/>
      <c r="K2273" s="98"/>
      <c r="L2273" s="98"/>
      <c r="M2273" s="96"/>
      <c r="N2273" s="307"/>
      <c r="O2273" s="246"/>
      <c r="P2273" s="124"/>
      <c r="Q2273" s="99"/>
      <c r="R2273" s="99"/>
      <c r="S2273" s="99"/>
      <c r="T2273" s="99"/>
      <c r="U2273" s="99"/>
      <c r="V2273" s="99"/>
      <c r="W2273" s="99"/>
      <c r="X2273" s="99"/>
      <c r="Y2273" s="100"/>
      <c r="Z2273" s="100"/>
      <c r="AA2273" s="100"/>
      <c r="AB2273" s="99"/>
      <c r="AC2273" s="99"/>
      <c r="AD2273" s="99"/>
      <c r="AE2273" s="99"/>
      <c r="AF2273" s="99"/>
      <c r="AG2273" s="99"/>
      <c r="AH2273" s="99"/>
      <c r="AI2273" s="99"/>
      <c r="AJ2273" s="100"/>
      <c r="AK2273" s="100"/>
      <c r="AL2273" s="100"/>
      <c r="AM2273" s="99"/>
      <c r="AN2273" s="99"/>
      <c r="AO2273" s="99"/>
      <c r="AP2273" s="99"/>
      <c r="AQ2273" s="99"/>
      <c r="AR2273" s="99"/>
      <c r="AS2273" s="99"/>
      <c r="AT2273" s="99"/>
      <c r="AU2273" s="99"/>
      <c r="AV2273" s="99"/>
      <c r="AW2273" s="99"/>
      <c r="AX2273" s="100"/>
      <c r="AY2273" s="100"/>
      <c r="AZ2273" s="101"/>
      <c r="BA2273" s="102"/>
      <c r="BB2273" s="95"/>
      <c r="BC2273" s="95"/>
      <c r="BD2273" s="41">
        <v>4</v>
      </c>
      <c r="BE2273" s="52">
        <v>45</v>
      </c>
      <c r="BF2273" s="103">
        <v>4534</v>
      </c>
      <c r="BG2273" s="277"/>
    </row>
    <row r="2274" spans="1:59" x14ac:dyDescent="0.25">
      <c r="A2274" s="196">
        <v>4</v>
      </c>
      <c r="B2274" s="197" t="s">
        <v>422</v>
      </c>
      <c r="C2274" s="208">
        <v>45</v>
      </c>
      <c r="D2274" s="209" t="s">
        <v>794</v>
      </c>
      <c r="E2274" s="210">
        <v>4541</v>
      </c>
      <c r="F2274" s="211" t="s">
        <v>852</v>
      </c>
      <c r="G2274" s="235"/>
      <c r="H2274" s="145"/>
      <c r="I2274" s="221"/>
      <c r="J2274" s="57"/>
      <c r="K2274" s="57"/>
      <c r="L2274" s="57"/>
      <c r="M2274" s="144"/>
      <c r="N2274" s="324"/>
      <c r="O2274" s="325"/>
      <c r="P2274" s="146"/>
      <c r="Q2274" s="146"/>
      <c r="R2274" s="146"/>
      <c r="S2274" s="146"/>
      <c r="T2274" s="146"/>
      <c r="U2274" s="146"/>
      <c r="V2274" s="146"/>
      <c r="W2274" s="146"/>
      <c r="X2274" s="146"/>
      <c r="Y2274" s="59"/>
      <c r="Z2274" s="123"/>
      <c r="AA2274" s="123"/>
      <c r="AB2274" s="146"/>
      <c r="AC2274" s="146"/>
      <c r="AD2274" s="146"/>
      <c r="AE2274" s="146"/>
      <c r="AF2274" s="146"/>
      <c r="AG2274" s="146"/>
      <c r="AH2274" s="146"/>
      <c r="AI2274" s="146"/>
      <c r="AJ2274" s="59"/>
      <c r="AK2274" s="123"/>
      <c r="AL2274" s="123"/>
      <c r="AM2274" s="146"/>
      <c r="AN2274" s="146"/>
      <c r="AO2274" s="146"/>
      <c r="AP2274" s="146"/>
      <c r="AQ2274" s="146"/>
      <c r="AR2274" s="146"/>
      <c r="AS2274" s="146"/>
      <c r="AT2274" s="146"/>
      <c r="AU2274" s="146"/>
      <c r="AV2274" s="146"/>
      <c r="AW2274" s="58"/>
      <c r="AX2274" s="123"/>
      <c r="AY2274" s="59"/>
      <c r="AZ2274" s="147"/>
      <c r="BA2274" s="148"/>
      <c r="BB2274" s="143"/>
      <c r="BC2274" s="143"/>
      <c r="BD2274" s="41">
        <v>4</v>
      </c>
      <c r="BE2274" s="52">
        <v>45</v>
      </c>
      <c r="BF2274" s="62">
        <v>4541</v>
      </c>
      <c r="BG2274" s="284"/>
    </row>
    <row r="2275" spans="1:59" s="63" customFormat="1" ht="12.75" x14ac:dyDescent="0.2">
      <c r="A2275" s="196">
        <v>4</v>
      </c>
      <c r="B2275" s="197" t="s">
        <v>422</v>
      </c>
      <c r="C2275" s="208">
        <v>45</v>
      </c>
      <c r="D2275" s="209" t="s">
        <v>794</v>
      </c>
      <c r="E2275" s="210">
        <v>4541</v>
      </c>
      <c r="F2275" s="211" t="s">
        <v>852</v>
      </c>
      <c r="G2275" s="230"/>
      <c r="H2275" s="56"/>
      <c r="I2275" s="221"/>
      <c r="J2275" s="57"/>
      <c r="K2275" s="57"/>
      <c r="L2275" s="57"/>
      <c r="M2275" s="55"/>
      <c r="N2275" s="303"/>
      <c r="O2275" s="245"/>
      <c r="P2275" s="122"/>
      <c r="Q2275" s="58"/>
      <c r="R2275" s="58"/>
      <c r="S2275" s="58"/>
      <c r="T2275" s="58"/>
      <c r="U2275" s="58"/>
      <c r="V2275" s="58"/>
      <c r="W2275" s="58"/>
      <c r="X2275" s="58"/>
      <c r="Y2275" s="59"/>
      <c r="Z2275" s="59"/>
      <c r="AA2275" s="59"/>
      <c r="AB2275" s="58"/>
      <c r="AC2275" s="58"/>
      <c r="AD2275" s="58"/>
      <c r="AE2275" s="58"/>
      <c r="AF2275" s="58"/>
      <c r="AG2275" s="58"/>
      <c r="AH2275" s="58"/>
      <c r="AI2275" s="58"/>
      <c r="AJ2275" s="59"/>
      <c r="AK2275" s="59"/>
      <c r="AL2275" s="59"/>
      <c r="AM2275" s="58"/>
      <c r="AN2275" s="58"/>
      <c r="AO2275" s="58"/>
      <c r="AP2275" s="58"/>
      <c r="AQ2275" s="58"/>
      <c r="AR2275" s="58"/>
      <c r="AS2275" s="58"/>
      <c r="AT2275" s="58"/>
      <c r="AU2275" s="58"/>
      <c r="AV2275" s="58"/>
      <c r="AW2275" s="58"/>
      <c r="AX2275" s="59"/>
      <c r="AY2275" s="59"/>
      <c r="AZ2275" s="60"/>
      <c r="BA2275" s="61"/>
      <c r="BB2275" s="54"/>
      <c r="BC2275" s="54"/>
      <c r="BD2275" s="41">
        <v>4</v>
      </c>
      <c r="BE2275" s="52">
        <v>45</v>
      </c>
      <c r="BF2275" s="62">
        <v>4541</v>
      </c>
      <c r="BG2275" s="274"/>
    </row>
    <row r="2276" spans="1:59" s="63" customFormat="1" ht="12.75" x14ac:dyDescent="0.2">
      <c r="A2276" s="196">
        <v>4</v>
      </c>
      <c r="B2276" s="197" t="s">
        <v>422</v>
      </c>
      <c r="C2276" s="208">
        <v>45</v>
      </c>
      <c r="D2276" s="209" t="s">
        <v>794</v>
      </c>
      <c r="E2276" s="210">
        <v>4541</v>
      </c>
      <c r="F2276" s="211" t="s">
        <v>852</v>
      </c>
      <c r="G2276" s="231"/>
      <c r="H2276" s="65"/>
      <c r="I2276" s="222"/>
      <c r="J2276" s="66"/>
      <c r="K2276" s="66"/>
      <c r="L2276" s="66"/>
      <c r="M2276" s="64"/>
      <c r="N2276" s="308"/>
      <c r="O2276" s="309"/>
      <c r="P2276" s="127"/>
      <c r="Q2276" s="67"/>
      <c r="R2276" s="67"/>
      <c r="S2276" s="67"/>
      <c r="T2276" s="67"/>
      <c r="U2276" s="67"/>
      <c r="V2276" s="67"/>
      <c r="W2276" s="67"/>
      <c r="X2276" s="67"/>
      <c r="Y2276" s="68"/>
      <c r="Z2276" s="68"/>
      <c r="AA2276" s="68"/>
      <c r="AB2276" s="67"/>
      <c r="AC2276" s="67"/>
      <c r="AD2276" s="67"/>
      <c r="AE2276" s="67"/>
      <c r="AF2276" s="67"/>
      <c r="AG2276" s="67"/>
      <c r="AH2276" s="67"/>
      <c r="AI2276" s="67"/>
      <c r="AJ2276" s="68"/>
      <c r="AK2276" s="68"/>
      <c r="AL2276" s="68"/>
      <c r="AM2276" s="67"/>
      <c r="AN2276" s="67"/>
      <c r="AO2276" s="67"/>
      <c r="AP2276" s="67"/>
      <c r="AQ2276" s="67"/>
      <c r="AR2276" s="67"/>
      <c r="AS2276" s="67"/>
      <c r="AT2276" s="67"/>
      <c r="AU2276" s="67"/>
      <c r="AV2276" s="67"/>
      <c r="AW2276" s="67"/>
      <c r="AX2276" s="68"/>
      <c r="AY2276" s="68"/>
      <c r="AZ2276" s="69"/>
      <c r="BA2276" s="70"/>
      <c r="BB2276" s="71"/>
      <c r="BC2276" s="54"/>
      <c r="BD2276" s="41">
        <v>4</v>
      </c>
      <c r="BE2276" s="52">
        <v>45</v>
      </c>
      <c r="BF2276" s="62">
        <v>4541</v>
      </c>
      <c r="BG2276" s="275"/>
    </row>
    <row r="2277" spans="1:59" s="63" customFormat="1" ht="12.75" x14ac:dyDescent="0.2">
      <c r="A2277" s="196">
        <v>4</v>
      </c>
      <c r="B2277" s="197" t="s">
        <v>422</v>
      </c>
      <c r="C2277" s="208">
        <v>45</v>
      </c>
      <c r="D2277" s="209" t="s">
        <v>794</v>
      </c>
      <c r="E2277" s="210">
        <v>4541</v>
      </c>
      <c r="F2277" s="211" t="s">
        <v>852</v>
      </c>
      <c r="G2277" s="231"/>
      <c r="H2277" s="72" t="s">
        <v>47</v>
      </c>
      <c r="I2277" s="223"/>
      <c r="J2277" s="73"/>
      <c r="K2277" s="73"/>
      <c r="L2277" s="73"/>
      <c r="M2277" s="74"/>
      <c r="N2277" s="247"/>
      <c r="O2277" s="306"/>
      <c r="P2277" s="105"/>
      <c r="Q2277" s="75"/>
      <c r="R2277" s="75"/>
      <c r="S2277" s="75"/>
      <c r="T2277" s="75"/>
      <c r="U2277" s="75"/>
      <c r="V2277" s="75"/>
      <c r="W2277" s="75"/>
      <c r="X2277" s="75"/>
      <c r="Y2277" s="76" t="str">
        <f>IF(ISNUMBER(VLOOKUP(Y2279,P$7:W$7,MATCH(Y2279,P$7:W$7))),VLOOKUP(Y2279,P$7:W$7,MATCH(Y2279,P$7:W$7)),IF(N2281=0,"No Data",IF(Y2279&gt;0,"&lt;100",0)))</f>
        <v>&lt;100</v>
      </c>
      <c r="Z2277" s="77" t="str">
        <f>IF(ISNUMBER(VLOOKUP(Z2281,P$7:W$7,MATCH(Z2281,P$7:W$7))),VLOOKUP(Z2281,P$7:W$7,MATCH(Z2281,P$7:W$7)),IF(N2281=0,"No Data",IF(Z2281&gt;0,"&lt;100",0)))</f>
        <v>&lt;100</v>
      </c>
      <c r="AA2277" s="106">
        <f>IF(ISNUMBER(Z2277),Z2277,0)</f>
        <v>0</v>
      </c>
      <c r="AB2277" s="75"/>
      <c r="AC2277" s="75"/>
      <c r="AD2277" s="75"/>
      <c r="AE2277" s="75"/>
      <c r="AF2277" s="75"/>
      <c r="AG2277" s="75"/>
      <c r="AH2277" s="75"/>
      <c r="AI2277" s="75"/>
      <c r="AJ2277" s="76">
        <f>IF(ISNUMBER(VLOOKUP(AJ2279,AB$7:AH$7,MATCH(AJ2279,AB$7:AH$7))),VLOOKUP(AJ2279,AB$7:AH$7,MATCH(AJ2279,AB$7:AH$7)),IF(N2281=0,"No Data",IF(AJ2279&gt;0,"&lt;50",0)))</f>
        <v>0</v>
      </c>
      <c r="AK2277" s="77">
        <f>IF(ISNUMBER(VLOOKUP(AK2281,AB$7:AH$7,MATCH(AK2281,AB$7:AH$7))),VLOOKUP(AK2281,AB$7:AH$7,MATCH(AK2281,AB$7:AH$7)),IF(N2281=0,"No Data",IF(AK2281&gt;0,"&lt;50",0)))</f>
        <v>0</v>
      </c>
      <c r="AL2277" s="106">
        <f>IF(ISNUMBER(AK2277),AK2277,0)</f>
        <v>0</v>
      </c>
      <c r="AM2277" s="75"/>
      <c r="AN2277" s="75"/>
      <c r="AO2277" s="75"/>
      <c r="AP2277" s="75"/>
      <c r="AQ2277" s="75"/>
      <c r="AR2277" s="75"/>
      <c r="AS2277" s="75"/>
      <c r="AT2277" s="75"/>
      <c r="AU2277" s="75"/>
      <c r="AV2277" s="75"/>
      <c r="AW2277" s="76">
        <f>IF(ISNUMBER(VLOOKUP(AW2279,AM$7:AU$7,MATCH(AW2279,AM$7:AU$7))),VLOOKUP(AW2279,AM$7:AU$7,MATCH(AW2279,AM$7:AU$7)),IF(N2281=0,"No Data",IF(AW2279&gt;0,"&lt;10",0)))</f>
        <v>1000</v>
      </c>
      <c r="AX2277" s="77">
        <f>IF(ISNUMBER(VLOOKUP(AX2281,AM$7:AU$7,MATCH(AX2281,AM$7:AU$7))),VLOOKUP(AX2281,AM$7:AU$7,MATCH(AX2281,AM$7:AU$7)),IF(N2281=0,"No Data",IF(AX2281&gt;0,"&lt;10",0)))</f>
        <v>1000</v>
      </c>
      <c r="AY2277" s="106">
        <f>IF(ISNUMBER(AX2277),AX2277,0)</f>
        <v>1000</v>
      </c>
      <c r="AZ2277" s="79"/>
      <c r="BA2277" s="80"/>
      <c r="BB2277" s="71"/>
      <c r="BC2277" s="54"/>
      <c r="BD2277" s="41">
        <v>4</v>
      </c>
      <c r="BE2277" s="52">
        <v>45</v>
      </c>
      <c r="BF2277" s="62">
        <v>4541</v>
      </c>
      <c r="BG2277" s="276" t="s">
        <v>47</v>
      </c>
    </row>
    <row r="2278" spans="1:59" s="63" customFormat="1" ht="12.75" x14ac:dyDescent="0.2">
      <c r="A2278" s="196">
        <v>4</v>
      </c>
      <c r="B2278" s="197" t="s">
        <v>422</v>
      </c>
      <c r="C2278" s="208">
        <v>45</v>
      </c>
      <c r="D2278" s="209" t="s">
        <v>794</v>
      </c>
      <c r="E2278" s="210">
        <v>4541</v>
      </c>
      <c r="F2278" s="211" t="s">
        <v>852</v>
      </c>
      <c r="G2278" s="231"/>
      <c r="H2278" s="81" t="s">
        <v>48</v>
      </c>
      <c r="I2278" s="223"/>
      <c r="J2278" s="73"/>
      <c r="K2278" s="73"/>
      <c r="L2278" s="73"/>
      <c r="M2278" s="74"/>
      <c r="N2278" s="247"/>
      <c r="O2278" s="306"/>
      <c r="P2278" s="105"/>
      <c r="Q2278" s="75"/>
      <c r="R2278" s="75"/>
      <c r="S2278" s="75"/>
      <c r="T2278" s="75"/>
      <c r="U2278" s="75"/>
      <c r="V2278" s="75"/>
      <c r="W2278" s="75"/>
      <c r="X2278" s="75"/>
      <c r="Y2278" s="82">
        <f>MIN(X2282:X2287)</f>
        <v>0</v>
      </c>
      <c r="Z2278" s="83"/>
      <c r="AA2278" s="83"/>
      <c r="AB2278" s="75"/>
      <c r="AC2278" s="75"/>
      <c r="AD2278" s="75"/>
      <c r="AE2278" s="75"/>
      <c r="AF2278" s="75"/>
      <c r="AG2278" s="75"/>
      <c r="AH2278" s="75"/>
      <c r="AI2278" s="75"/>
      <c r="AJ2278" s="82">
        <f>MIN(AI2282:AI2287)</f>
        <v>0</v>
      </c>
      <c r="AK2278" s="83"/>
      <c r="AL2278" s="83"/>
      <c r="AM2278" s="75"/>
      <c r="AN2278" s="75"/>
      <c r="AO2278" s="75"/>
      <c r="AP2278" s="75"/>
      <c r="AQ2278" s="75"/>
      <c r="AR2278" s="75"/>
      <c r="AS2278" s="75"/>
      <c r="AT2278" s="75"/>
      <c r="AU2278" s="75"/>
      <c r="AV2278" s="75"/>
      <c r="AW2278" s="82">
        <f>MIN(AV2282:AV2287)</f>
        <v>25</v>
      </c>
      <c r="AX2278" s="83"/>
      <c r="AY2278" s="83"/>
      <c r="AZ2278" s="79"/>
      <c r="BA2278" s="80"/>
      <c r="BB2278" s="71"/>
      <c r="BC2278" s="54"/>
      <c r="BD2278" s="41">
        <v>4</v>
      </c>
      <c r="BE2278" s="52">
        <v>45</v>
      </c>
      <c r="BF2278" s="62">
        <v>4541</v>
      </c>
      <c r="BG2278" s="278" t="s">
        <v>48</v>
      </c>
    </row>
    <row r="2279" spans="1:59" s="63" customFormat="1" ht="12.75" x14ac:dyDescent="0.2">
      <c r="A2279" s="196">
        <v>4</v>
      </c>
      <c r="B2279" s="197" t="s">
        <v>422</v>
      </c>
      <c r="C2279" s="208">
        <v>45</v>
      </c>
      <c r="D2279" s="209" t="s">
        <v>794</v>
      </c>
      <c r="E2279" s="210">
        <v>4541</v>
      </c>
      <c r="F2279" s="211" t="s">
        <v>852</v>
      </c>
      <c r="G2279" s="231"/>
      <c r="H2279" s="81" t="s">
        <v>49</v>
      </c>
      <c r="I2279" s="223"/>
      <c r="J2279" s="73"/>
      <c r="K2279" s="73"/>
      <c r="L2279" s="73"/>
      <c r="M2279" s="74"/>
      <c r="N2279" s="247"/>
      <c r="O2279" s="306"/>
      <c r="P2279" s="105"/>
      <c r="Q2279" s="75"/>
      <c r="R2279" s="75"/>
      <c r="S2279" s="75"/>
      <c r="T2279" s="75"/>
      <c r="U2279" s="75"/>
      <c r="V2279" s="75"/>
      <c r="W2279" s="75"/>
      <c r="X2279" s="75"/>
      <c r="Y2279" s="84">
        <f>IF(ISNUMBER(AVERAGE(X2282:X2287)),AVERAGE(X2282:X2287),0)</f>
        <v>80</v>
      </c>
      <c r="Z2279" s="83"/>
      <c r="AA2279" s="83"/>
      <c r="AB2279" s="75"/>
      <c r="AC2279" s="75"/>
      <c r="AD2279" s="75"/>
      <c r="AE2279" s="75"/>
      <c r="AF2279" s="75"/>
      <c r="AG2279" s="75"/>
      <c r="AH2279" s="75"/>
      <c r="AI2279" s="75"/>
      <c r="AJ2279" s="84">
        <f>IF(ISNUMBER(AVERAGE(AI2282:AI2287)),AVERAGE(AI2282:AI2287),0)</f>
        <v>0</v>
      </c>
      <c r="AK2279" s="83"/>
      <c r="AL2279" s="83"/>
      <c r="AM2279" s="75"/>
      <c r="AN2279" s="75"/>
      <c r="AO2279" s="75"/>
      <c r="AP2279" s="75"/>
      <c r="AQ2279" s="75"/>
      <c r="AR2279" s="75"/>
      <c r="AS2279" s="75"/>
      <c r="AT2279" s="75"/>
      <c r="AU2279" s="75"/>
      <c r="AV2279" s="75"/>
      <c r="AW2279" s="84">
        <f>IF(ISNUMBER(AVERAGE(AV2282:AV2287)),AVERAGE(AV2282:AV2287),0)</f>
        <v>1705</v>
      </c>
      <c r="AX2279" s="83"/>
      <c r="AY2279" s="83"/>
      <c r="AZ2279" s="79"/>
      <c r="BA2279" s="80"/>
      <c r="BB2279" s="71"/>
      <c r="BC2279" s="54"/>
      <c r="BD2279" s="41">
        <v>4</v>
      </c>
      <c r="BE2279" s="52">
        <v>45</v>
      </c>
      <c r="BF2279" s="62">
        <v>4541</v>
      </c>
      <c r="BG2279" s="278" t="s">
        <v>49</v>
      </c>
    </row>
    <row r="2280" spans="1:59" s="63" customFormat="1" ht="12.75" x14ac:dyDescent="0.2">
      <c r="A2280" s="196">
        <v>4</v>
      </c>
      <c r="B2280" s="197" t="s">
        <v>422</v>
      </c>
      <c r="C2280" s="208">
        <v>45</v>
      </c>
      <c r="D2280" s="209" t="s">
        <v>794</v>
      </c>
      <c r="E2280" s="210">
        <v>4541</v>
      </c>
      <c r="F2280" s="211" t="s">
        <v>852</v>
      </c>
      <c r="G2280" s="231"/>
      <c r="H2280" s="81" t="s">
        <v>50</v>
      </c>
      <c r="I2280" s="223"/>
      <c r="J2280" s="73"/>
      <c r="K2280" s="73"/>
      <c r="L2280" s="73"/>
      <c r="M2280" s="74"/>
      <c r="N2280" s="247"/>
      <c r="O2280" s="306"/>
      <c r="P2280" s="105"/>
      <c r="Q2280" s="75"/>
      <c r="R2280" s="75"/>
      <c r="S2280" s="75"/>
      <c r="T2280" s="75"/>
      <c r="U2280" s="75"/>
      <c r="V2280" s="75"/>
      <c r="W2280" s="75"/>
      <c r="X2280" s="75"/>
      <c r="Y2280" s="84">
        <f>MAX(X2282:X2287)</f>
        <v>100</v>
      </c>
      <c r="Z2280" s="83"/>
      <c r="AA2280" s="83"/>
      <c r="AB2280" s="75"/>
      <c r="AC2280" s="75"/>
      <c r="AD2280" s="75"/>
      <c r="AE2280" s="75"/>
      <c r="AF2280" s="75"/>
      <c r="AG2280" s="75"/>
      <c r="AH2280" s="75"/>
      <c r="AI2280" s="75"/>
      <c r="AJ2280" s="84">
        <f>MAX(AI2282:AI2287)</f>
        <v>0</v>
      </c>
      <c r="AK2280" s="83"/>
      <c r="AL2280" s="83"/>
      <c r="AM2280" s="75"/>
      <c r="AN2280" s="75"/>
      <c r="AO2280" s="75"/>
      <c r="AP2280" s="75"/>
      <c r="AQ2280" s="75"/>
      <c r="AR2280" s="75"/>
      <c r="AS2280" s="75"/>
      <c r="AT2280" s="75"/>
      <c r="AU2280" s="75"/>
      <c r="AV2280" s="75"/>
      <c r="AW2280" s="84">
        <f>MAX(AV2282:AV2287)</f>
        <v>2500</v>
      </c>
      <c r="AX2280" s="83"/>
      <c r="AY2280" s="83"/>
      <c r="AZ2280" s="79"/>
      <c r="BA2280" s="80"/>
      <c r="BB2280" s="71"/>
      <c r="BC2280" s="54"/>
      <c r="BD2280" s="41">
        <v>4</v>
      </c>
      <c r="BE2280" s="52">
        <v>45</v>
      </c>
      <c r="BF2280" s="62">
        <v>4541</v>
      </c>
      <c r="BG2280" s="278" t="s">
        <v>50</v>
      </c>
    </row>
    <row r="2281" spans="1:59" s="63" customFormat="1" ht="12.75" x14ac:dyDescent="0.2">
      <c r="A2281" s="196">
        <v>4</v>
      </c>
      <c r="B2281" s="197" t="s">
        <v>422</v>
      </c>
      <c r="C2281" s="208">
        <v>45</v>
      </c>
      <c r="D2281" s="209" t="s">
        <v>794</v>
      </c>
      <c r="E2281" s="210">
        <v>4541</v>
      </c>
      <c r="F2281" s="211" t="s">
        <v>852</v>
      </c>
      <c r="G2281" s="231"/>
      <c r="H2281" s="85" t="s">
        <v>51</v>
      </c>
      <c r="I2281" s="223"/>
      <c r="J2281" s="73"/>
      <c r="K2281" s="73"/>
      <c r="L2281" s="73"/>
      <c r="M2281" s="74"/>
      <c r="N2281" s="248">
        <f>SUM(N2282:N2286)</f>
        <v>5</v>
      </c>
      <c r="O2281" s="293">
        <f>SUM(O2282:O2286)</f>
        <v>1</v>
      </c>
      <c r="P2281" s="292"/>
      <c r="Q2281" s="87"/>
      <c r="R2281" s="87"/>
      <c r="S2281" s="87"/>
      <c r="T2281" s="87"/>
      <c r="U2281" s="87"/>
      <c r="V2281" s="87"/>
      <c r="W2281" s="87"/>
      <c r="X2281" s="87"/>
      <c r="Y2281" s="88"/>
      <c r="Z2281" s="86">
        <f>SUM(Z2282:Z2286)</f>
        <v>80</v>
      </c>
      <c r="AA2281" s="88"/>
      <c r="AB2281" s="87"/>
      <c r="AC2281" s="87"/>
      <c r="AD2281" s="87"/>
      <c r="AE2281" s="87"/>
      <c r="AF2281" s="87"/>
      <c r="AG2281" s="87"/>
      <c r="AH2281" s="87"/>
      <c r="AI2281" s="87"/>
      <c r="AJ2281" s="88"/>
      <c r="AK2281" s="86">
        <f>SUM(AK2282:AK2286)</f>
        <v>0</v>
      </c>
      <c r="AL2281" s="88"/>
      <c r="AM2281" s="87"/>
      <c r="AN2281" s="87"/>
      <c r="AO2281" s="87"/>
      <c r="AP2281" s="87"/>
      <c r="AQ2281" s="87"/>
      <c r="AR2281" s="87"/>
      <c r="AS2281" s="87"/>
      <c r="AT2281" s="87"/>
      <c r="AU2281" s="87"/>
      <c r="AV2281" s="87"/>
      <c r="AW2281" s="112"/>
      <c r="AX2281" s="86">
        <f>SUM(AX2282:AX2286)</f>
        <v>1705</v>
      </c>
      <c r="AY2281" s="88"/>
      <c r="AZ2281" s="79"/>
      <c r="BA2281" s="80"/>
      <c r="BB2281" s="71"/>
      <c r="BC2281" s="54"/>
      <c r="BD2281" s="41">
        <v>4</v>
      </c>
      <c r="BE2281" s="52">
        <v>45</v>
      </c>
      <c r="BF2281" s="62">
        <v>4541</v>
      </c>
      <c r="BG2281" s="279" t="s">
        <v>51</v>
      </c>
    </row>
    <row r="2282" spans="1:59" s="63" customFormat="1" ht="12.75" x14ac:dyDescent="0.2">
      <c r="A2282" s="196">
        <v>4</v>
      </c>
      <c r="B2282" s="197" t="s">
        <v>422</v>
      </c>
      <c r="C2282" s="208">
        <v>45</v>
      </c>
      <c r="D2282" s="209" t="s">
        <v>794</v>
      </c>
      <c r="E2282" s="210">
        <v>4541</v>
      </c>
      <c r="F2282" s="211" t="s">
        <v>852</v>
      </c>
      <c r="G2282" s="231"/>
      <c r="H2282" s="89" t="s">
        <v>52</v>
      </c>
      <c r="I2282" s="90" t="s">
        <v>853</v>
      </c>
      <c r="J2282" s="90" t="s">
        <v>854</v>
      </c>
      <c r="K2282" s="90" t="s">
        <v>64</v>
      </c>
      <c r="L2282" s="90" t="s">
        <v>119</v>
      </c>
      <c r="M2282" s="91"/>
      <c r="N2282" s="312">
        <v>1</v>
      </c>
      <c r="O2282" s="313">
        <f>N2282/N$2281</f>
        <v>0.2</v>
      </c>
      <c r="P2282" s="104">
        <v>1</v>
      </c>
      <c r="Q2282" s="92"/>
      <c r="R2282" s="92"/>
      <c r="S2282" s="92"/>
      <c r="T2282" s="92"/>
      <c r="U2282" s="92"/>
      <c r="V2282" s="92"/>
      <c r="W2282" s="92"/>
      <c r="X2282" s="109">
        <f>P2282*P$7+Q2282*Q$7+R2282*R$7+S2282*S$7+T2282*T$7+U2282*U$7+V2282*V$7+W2282*W$7</f>
        <v>100</v>
      </c>
      <c r="Y2282" s="83"/>
      <c r="Z2282" s="110">
        <f>X2282*$O2282</f>
        <v>20</v>
      </c>
      <c r="AA2282" s="111"/>
      <c r="AB2282" s="92"/>
      <c r="AC2282" s="92"/>
      <c r="AD2282" s="92"/>
      <c r="AE2282" s="92"/>
      <c r="AF2282" s="92"/>
      <c r="AG2282" s="92"/>
      <c r="AH2282" s="92"/>
      <c r="AI2282" s="109">
        <f>AB2282*AB$7+AC2282*AC$7+AD2282*AD$7+AE2282*AE$7+AF2282*AF$7+AG2282*AG$7+AH2282*AH$7</f>
        <v>0</v>
      </c>
      <c r="AJ2282" s="83"/>
      <c r="AK2282" s="110">
        <f>AI2282*$O2282</f>
        <v>0</v>
      </c>
      <c r="AL2282" s="111"/>
      <c r="AM2282" s="92"/>
      <c r="AN2282" s="92"/>
      <c r="AO2282" s="92"/>
      <c r="AP2282" s="92"/>
      <c r="AQ2282" s="92"/>
      <c r="AR2282" s="92"/>
      <c r="AS2282" s="92"/>
      <c r="AT2282" s="92">
        <v>1</v>
      </c>
      <c r="AU2282" s="92"/>
      <c r="AV2282" s="109">
        <f>AM2282*AM$7+AN2282*AN$7+AO2282*AO$7+AP2282*AP$7+AQ2282*AQ$7+AR2282*AR$7+AS2282*AS$7+AT2282*AT$7+AU2282*AU$7</f>
        <v>2500</v>
      </c>
      <c r="AW2282" s="75"/>
      <c r="AX2282" s="110">
        <f>AV2282*$O2282</f>
        <v>500</v>
      </c>
      <c r="AY2282" s="111"/>
      <c r="AZ2282" s="93"/>
      <c r="BA2282" s="94" t="s">
        <v>105</v>
      </c>
      <c r="BB2282" s="71"/>
      <c r="BC2282" s="54"/>
      <c r="BD2282" s="41">
        <v>4</v>
      </c>
      <c r="BE2282" s="52">
        <v>45</v>
      </c>
      <c r="BF2282" s="62">
        <v>4541</v>
      </c>
      <c r="BG2282" s="280" t="s">
        <v>52</v>
      </c>
    </row>
    <row r="2283" spans="1:59" s="63" customFormat="1" ht="12.75" x14ac:dyDescent="0.2">
      <c r="A2283" s="196">
        <v>4</v>
      </c>
      <c r="B2283" s="197" t="s">
        <v>422</v>
      </c>
      <c r="C2283" s="208">
        <v>45</v>
      </c>
      <c r="D2283" s="209" t="s">
        <v>794</v>
      </c>
      <c r="E2283" s="210">
        <v>4541</v>
      </c>
      <c r="F2283" s="211" t="s">
        <v>852</v>
      </c>
      <c r="G2283" s="231"/>
      <c r="H2283" s="89"/>
      <c r="I2283" s="90" t="s">
        <v>798</v>
      </c>
      <c r="J2283" s="90"/>
      <c r="K2283" s="90" t="s">
        <v>64</v>
      </c>
      <c r="L2283" s="90" t="s">
        <v>195</v>
      </c>
      <c r="M2283" s="91"/>
      <c r="N2283" s="312">
        <v>1</v>
      </c>
      <c r="O2283" s="313">
        <f>N2283/N$2281</f>
        <v>0.2</v>
      </c>
      <c r="P2283" s="104">
        <v>1</v>
      </c>
      <c r="Q2283" s="92"/>
      <c r="R2283" s="92"/>
      <c r="S2283" s="92"/>
      <c r="T2283" s="92"/>
      <c r="U2283" s="92"/>
      <c r="V2283" s="92"/>
      <c r="W2283" s="92"/>
      <c r="X2283" s="109">
        <f>P2283*P$7+Q2283*Q$7+R2283*R$7+S2283*S$7+T2283*T$7+U2283*U$7+V2283*V$7+W2283*W$7</f>
        <v>100</v>
      </c>
      <c r="Y2283" s="83"/>
      <c r="Z2283" s="110">
        <f>X2283*$O2283</f>
        <v>20</v>
      </c>
      <c r="AA2283" s="111"/>
      <c r="AB2283" s="92"/>
      <c r="AC2283" s="92"/>
      <c r="AD2283" s="92"/>
      <c r="AE2283" s="92"/>
      <c r="AF2283" s="92"/>
      <c r="AG2283" s="92"/>
      <c r="AH2283" s="92"/>
      <c r="AI2283" s="109">
        <f>AB2283*AB$7+AC2283*AC$7+AD2283*AD$7+AE2283*AE$7+AF2283*AF$7+AG2283*AG$7+AH2283*AH$7</f>
        <v>0</v>
      </c>
      <c r="AJ2283" s="83"/>
      <c r="AK2283" s="110">
        <f>AI2283*$O2283</f>
        <v>0</v>
      </c>
      <c r="AL2283" s="111"/>
      <c r="AM2283" s="92"/>
      <c r="AN2283" s="92"/>
      <c r="AO2283" s="92"/>
      <c r="AP2283" s="92"/>
      <c r="AQ2283" s="92"/>
      <c r="AR2283" s="92"/>
      <c r="AS2283" s="92">
        <v>1</v>
      </c>
      <c r="AT2283" s="92"/>
      <c r="AU2283" s="92"/>
      <c r="AV2283" s="109">
        <f>AM2283*AM$7+AN2283*AN$7+AO2283*AO$7+AP2283*AP$7+AQ2283*AQ$7+AR2283*AR$7+AS2283*AS$7+AT2283*AT$7+AU2283*AU$7</f>
        <v>1000</v>
      </c>
      <c r="AW2283" s="75"/>
      <c r="AX2283" s="110">
        <f>AV2283*$O2283</f>
        <v>200</v>
      </c>
      <c r="AY2283" s="111"/>
      <c r="AZ2283" s="93"/>
      <c r="BA2283" s="94" t="s">
        <v>554</v>
      </c>
      <c r="BB2283" s="71"/>
      <c r="BC2283" s="54"/>
      <c r="BD2283" s="41">
        <v>4</v>
      </c>
      <c r="BE2283" s="52">
        <v>45</v>
      </c>
      <c r="BF2283" s="62">
        <v>4541</v>
      </c>
      <c r="BG2283" s="280" t="s">
        <v>52</v>
      </c>
    </row>
    <row r="2284" spans="1:59" s="63" customFormat="1" ht="12.75" x14ac:dyDescent="0.2">
      <c r="A2284" s="196">
        <v>4</v>
      </c>
      <c r="B2284" s="197" t="s">
        <v>422</v>
      </c>
      <c r="C2284" s="208">
        <v>45</v>
      </c>
      <c r="D2284" s="209" t="s">
        <v>794</v>
      </c>
      <c r="E2284" s="210">
        <v>4541</v>
      </c>
      <c r="F2284" s="211" t="s">
        <v>852</v>
      </c>
      <c r="G2284" s="231"/>
      <c r="H2284" s="89"/>
      <c r="I2284" s="90" t="s">
        <v>855</v>
      </c>
      <c r="J2284" s="90"/>
      <c r="K2284" s="90" t="s">
        <v>64</v>
      </c>
      <c r="L2284" s="90" t="s">
        <v>119</v>
      </c>
      <c r="M2284" s="91"/>
      <c r="N2284" s="312">
        <v>1</v>
      </c>
      <c r="O2284" s="313">
        <f>N2284/N$2281</f>
        <v>0.2</v>
      </c>
      <c r="P2284" s="104">
        <v>1</v>
      </c>
      <c r="Q2284" s="92"/>
      <c r="R2284" s="92"/>
      <c r="S2284" s="92"/>
      <c r="T2284" s="92"/>
      <c r="U2284" s="92"/>
      <c r="V2284" s="92"/>
      <c r="W2284" s="92"/>
      <c r="X2284" s="109">
        <f>P2284*P$7+Q2284*Q$7+R2284*R$7+S2284*S$7+T2284*T$7+U2284*U$7+V2284*V$7+W2284*W$7</f>
        <v>100</v>
      </c>
      <c r="Y2284" s="83"/>
      <c r="Z2284" s="110">
        <f>X2284*$O2284</f>
        <v>20</v>
      </c>
      <c r="AA2284" s="111"/>
      <c r="AB2284" s="92"/>
      <c r="AC2284" s="92"/>
      <c r="AD2284" s="92"/>
      <c r="AE2284" s="92"/>
      <c r="AF2284" s="92"/>
      <c r="AG2284" s="92"/>
      <c r="AH2284" s="92"/>
      <c r="AI2284" s="109">
        <f>AB2284*AB$7+AC2284*AC$7+AD2284*AD$7+AE2284*AE$7+AF2284*AF$7+AG2284*AG$7+AH2284*AH$7</f>
        <v>0</v>
      </c>
      <c r="AJ2284" s="83"/>
      <c r="AK2284" s="110">
        <f>AI2284*$O2284</f>
        <v>0</v>
      </c>
      <c r="AL2284" s="111"/>
      <c r="AM2284" s="92"/>
      <c r="AN2284" s="92"/>
      <c r="AO2284" s="92"/>
      <c r="AP2284" s="92"/>
      <c r="AQ2284" s="92"/>
      <c r="AR2284" s="92"/>
      <c r="AS2284" s="92"/>
      <c r="AT2284" s="92">
        <v>1</v>
      </c>
      <c r="AU2284" s="92"/>
      <c r="AV2284" s="109">
        <f>AM2284*AM$7+AN2284*AN$7+AO2284*AO$7+AP2284*AP$7+AQ2284*AQ$7+AR2284*AR$7+AS2284*AS$7+AT2284*AT$7+AU2284*AU$7</f>
        <v>2500</v>
      </c>
      <c r="AW2284" s="75"/>
      <c r="AX2284" s="110">
        <f>AV2284*$O2284</f>
        <v>500</v>
      </c>
      <c r="AY2284" s="111"/>
      <c r="AZ2284" s="93"/>
      <c r="BA2284" s="94" t="s">
        <v>554</v>
      </c>
      <c r="BB2284" s="71"/>
      <c r="BC2284" s="54"/>
      <c r="BD2284" s="41">
        <v>4</v>
      </c>
      <c r="BE2284" s="52">
        <v>45</v>
      </c>
      <c r="BF2284" s="62">
        <v>4541</v>
      </c>
      <c r="BG2284" s="280" t="s">
        <v>52</v>
      </c>
    </row>
    <row r="2285" spans="1:59" s="63" customFormat="1" ht="12.75" x14ac:dyDescent="0.2">
      <c r="A2285" s="196">
        <v>4</v>
      </c>
      <c r="B2285" s="197" t="s">
        <v>422</v>
      </c>
      <c r="C2285" s="208">
        <v>45</v>
      </c>
      <c r="D2285" s="209" t="s">
        <v>794</v>
      </c>
      <c r="E2285" s="210">
        <v>4541</v>
      </c>
      <c r="F2285" s="211" t="s">
        <v>852</v>
      </c>
      <c r="G2285" s="231"/>
      <c r="H2285" s="89"/>
      <c r="I2285" s="90" t="s">
        <v>595</v>
      </c>
      <c r="J2285" s="90"/>
      <c r="K2285" s="90" t="s">
        <v>64</v>
      </c>
      <c r="L2285" s="90" t="s">
        <v>119</v>
      </c>
      <c r="M2285" s="91"/>
      <c r="N2285" s="312">
        <v>1</v>
      </c>
      <c r="O2285" s="313">
        <f>N2285/N$2281</f>
        <v>0.2</v>
      </c>
      <c r="P2285" s="104">
        <v>1</v>
      </c>
      <c r="Q2285" s="92"/>
      <c r="R2285" s="92"/>
      <c r="S2285" s="92"/>
      <c r="T2285" s="92"/>
      <c r="U2285" s="92"/>
      <c r="V2285" s="92"/>
      <c r="W2285" s="92"/>
      <c r="X2285" s="109">
        <f>P2285*P$7+Q2285*Q$7+R2285*R$7+S2285*S$7+T2285*T$7+U2285*U$7+V2285*V$7+W2285*W$7</f>
        <v>100</v>
      </c>
      <c r="Y2285" s="83"/>
      <c r="Z2285" s="110">
        <f>X2285*$O2285</f>
        <v>20</v>
      </c>
      <c r="AA2285" s="111"/>
      <c r="AB2285" s="92"/>
      <c r="AC2285" s="92"/>
      <c r="AD2285" s="92"/>
      <c r="AE2285" s="92"/>
      <c r="AF2285" s="92"/>
      <c r="AG2285" s="92"/>
      <c r="AH2285" s="92"/>
      <c r="AI2285" s="109">
        <f>AB2285*AB$7+AC2285*AC$7+AD2285*AD$7+AE2285*AE$7+AF2285*AF$7+AG2285*AG$7+AH2285*AH$7</f>
        <v>0</v>
      </c>
      <c r="AJ2285" s="83"/>
      <c r="AK2285" s="110">
        <f>AI2285*$O2285</f>
        <v>0</v>
      </c>
      <c r="AL2285" s="111"/>
      <c r="AM2285" s="92"/>
      <c r="AN2285" s="92"/>
      <c r="AO2285" s="92"/>
      <c r="AP2285" s="92"/>
      <c r="AQ2285" s="92"/>
      <c r="AR2285" s="92"/>
      <c r="AS2285" s="92"/>
      <c r="AT2285" s="92">
        <v>1</v>
      </c>
      <c r="AU2285" s="92"/>
      <c r="AV2285" s="109">
        <f>AM2285*AM$7+AN2285*AN$7+AO2285*AO$7+AP2285*AP$7+AQ2285*AQ$7+AR2285*AR$7+AS2285*AS$7+AT2285*AT$7+AU2285*AU$7</f>
        <v>2500</v>
      </c>
      <c r="AW2285" s="75"/>
      <c r="AX2285" s="110">
        <f>AV2285*$O2285</f>
        <v>500</v>
      </c>
      <c r="AY2285" s="111"/>
      <c r="AZ2285" s="93"/>
      <c r="BA2285" s="94" t="s">
        <v>554</v>
      </c>
      <c r="BB2285" s="71"/>
      <c r="BC2285" s="54"/>
      <c r="BD2285" s="41">
        <v>4</v>
      </c>
      <c r="BE2285" s="52">
        <v>45</v>
      </c>
      <c r="BF2285" s="62">
        <v>4541</v>
      </c>
      <c r="BG2285" s="280" t="s">
        <v>52</v>
      </c>
    </row>
    <row r="2286" spans="1:59" s="63" customFormat="1" ht="12.75" x14ac:dyDescent="0.2">
      <c r="A2286" s="196">
        <v>4</v>
      </c>
      <c r="B2286" s="197" t="s">
        <v>422</v>
      </c>
      <c r="C2286" s="208">
        <v>45</v>
      </c>
      <c r="D2286" s="209" t="s">
        <v>794</v>
      </c>
      <c r="E2286" s="210">
        <v>4541</v>
      </c>
      <c r="F2286" s="211" t="s">
        <v>852</v>
      </c>
      <c r="G2286" s="231"/>
      <c r="H2286" s="89"/>
      <c r="I2286" s="90" t="s">
        <v>830</v>
      </c>
      <c r="J2286" s="90"/>
      <c r="K2286" s="90" t="s">
        <v>64</v>
      </c>
      <c r="L2286" s="90" t="s">
        <v>313</v>
      </c>
      <c r="M2286" s="91"/>
      <c r="N2286" s="312">
        <v>1</v>
      </c>
      <c r="O2286" s="313">
        <f>N2286/N$2281</f>
        <v>0.2</v>
      </c>
      <c r="P2286" s="104"/>
      <c r="Q2286" s="92"/>
      <c r="R2286" s="92"/>
      <c r="S2286" s="92"/>
      <c r="T2286" s="92"/>
      <c r="U2286" s="92"/>
      <c r="V2286" s="92"/>
      <c r="W2286" s="92"/>
      <c r="X2286" s="109">
        <f>P2286*P$7+Q2286*Q$7+R2286*R$7+S2286*S$7+T2286*T$7+U2286*U$7+V2286*V$7+W2286*W$7</f>
        <v>0</v>
      </c>
      <c r="Y2286" s="83"/>
      <c r="Z2286" s="110">
        <f>X2286*$O2286</f>
        <v>0</v>
      </c>
      <c r="AA2286" s="111"/>
      <c r="AB2286" s="92"/>
      <c r="AC2286" s="92"/>
      <c r="AD2286" s="92"/>
      <c r="AE2286" s="92"/>
      <c r="AF2286" s="92"/>
      <c r="AG2286" s="92"/>
      <c r="AH2286" s="92"/>
      <c r="AI2286" s="109">
        <f>AB2286*AB$7+AC2286*AC$7+AD2286*AD$7+AE2286*AE$7+AF2286*AF$7+AG2286*AG$7+AH2286*AH$7</f>
        <v>0</v>
      </c>
      <c r="AJ2286" s="83"/>
      <c r="AK2286" s="110">
        <f>AI2286*$O2286</f>
        <v>0</v>
      </c>
      <c r="AL2286" s="111"/>
      <c r="AM2286" s="92"/>
      <c r="AN2286" s="92">
        <v>1</v>
      </c>
      <c r="AO2286" s="92"/>
      <c r="AP2286" s="92"/>
      <c r="AQ2286" s="92"/>
      <c r="AR2286" s="92"/>
      <c r="AS2286" s="92"/>
      <c r="AT2286" s="92"/>
      <c r="AU2286" s="92"/>
      <c r="AV2286" s="109">
        <f>AM2286*AM$7+AN2286*AN$7+AO2286*AO$7+AP2286*AP$7+AQ2286*AQ$7+AR2286*AR$7+AS2286*AS$7+AT2286*AT$7+AU2286*AU$7</f>
        <v>25</v>
      </c>
      <c r="AW2286" s="75"/>
      <c r="AX2286" s="110">
        <f>AV2286*$O2286</f>
        <v>5</v>
      </c>
      <c r="AY2286" s="111"/>
      <c r="AZ2286" s="93"/>
      <c r="BA2286" s="94" t="s">
        <v>554</v>
      </c>
      <c r="BB2286" s="71"/>
      <c r="BC2286" s="54"/>
      <c r="BD2286" s="41">
        <v>4</v>
      </c>
      <c r="BE2286" s="52">
        <v>45</v>
      </c>
      <c r="BF2286" s="62">
        <v>4541</v>
      </c>
      <c r="BG2286" s="280" t="s">
        <v>52</v>
      </c>
    </row>
    <row r="2287" spans="1:59" s="63" customFormat="1" ht="12.75" x14ac:dyDescent="0.2">
      <c r="A2287" s="196">
        <v>4</v>
      </c>
      <c r="B2287" s="197" t="s">
        <v>422</v>
      </c>
      <c r="C2287" s="208">
        <v>45</v>
      </c>
      <c r="D2287" s="209" t="s">
        <v>794</v>
      </c>
      <c r="E2287" s="210">
        <v>4541</v>
      </c>
      <c r="F2287" s="211" t="s">
        <v>852</v>
      </c>
      <c r="G2287" s="231"/>
      <c r="H2287" s="89"/>
      <c r="I2287" s="219"/>
      <c r="J2287" s="90"/>
      <c r="K2287" s="90"/>
      <c r="L2287" s="90"/>
      <c r="M2287" s="91"/>
      <c r="N2287" s="247"/>
      <c r="O2287" s="306"/>
      <c r="P2287" s="104"/>
      <c r="Q2287" s="92"/>
      <c r="R2287" s="92"/>
      <c r="S2287" s="92"/>
      <c r="T2287" s="92"/>
      <c r="U2287" s="92"/>
      <c r="V2287" s="92"/>
      <c r="W2287" s="92"/>
      <c r="X2287" s="75"/>
      <c r="Y2287" s="83"/>
      <c r="Z2287" s="83"/>
      <c r="AA2287" s="83"/>
      <c r="AB2287" s="92"/>
      <c r="AC2287" s="92"/>
      <c r="AD2287" s="92"/>
      <c r="AE2287" s="92"/>
      <c r="AF2287" s="92"/>
      <c r="AG2287" s="92"/>
      <c r="AH2287" s="92"/>
      <c r="AI2287" s="75"/>
      <c r="AJ2287" s="83"/>
      <c r="AK2287" s="83"/>
      <c r="AL2287" s="83"/>
      <c r="AM2287" s="92"/>
      <c r="AN2287" s="92"/>
      <c r="AO2287" s="92"/>
      <c r="AP2287" s="92"/>
      <c r="AQ2287" s="92"/>
      <c r="AR2287" s="92"/>
      <c r="AS2287" s="92"/>
      <c r="AT2287" s="92"/>
      <c r="AU2287" s="92"/>
      <c r="AV2287" s="75"/>
      <c r="AW2287" s="75"/>
      <c r="AX2287" s="83"/>
      <c r="AY2287" s="83"/>
      <c r="AZ2287" s="93"/>
      <c r="BA2287" s="94"/>
      <c r="BB2287" s="71"/>
      <c r="BC2287" s="54"/>
      <c r="BD2287" s="41">
        <v>4</v>
      </c>
      <c r="BE2287" s="52">
        <v>45</v>
      </c>
      <c r="BF2287" s="62">
        <v>4541</v>
      </c>
      <c r="BG2287" s="280" t="s">
        <v>52</v>
      </c>
    </row>
    <row r="2288" spans="1:59" s="63" customFormat="1" ht="12.75" x14ac:dyDescent="0.2">
      <c r="A2288" s="196">
        <v>4</v>
      </c>
      <c r="B2288" s="197" t="s">
        <v>422</v>
      </c>
      <c r="C2288" s="208">
        <v>45</v>
      </c>
      <c r="D2288" s="209" t="s">
        <v>794</v>
      </c>
      <c r="E2288" s="210">
        <v>4541</v>
      </c>
      <c r="F2288" s="211" t="s">
        <v>852</v>
      </c>
      <c r="G2288" s="231"/>
      <c r="H2288" s="65"/>
      <c r="I2288" s="222"/>
      <c r="J2288" s="66"/>
      <c r="K2288" s="66"/>
      <c r="L2288" s="66"/>
      <c r="M2288" s="64"/>
      <c r="N2288" s="304"/>
      <c r="O2288" s="305"/>
      <c r="P2288" s="127"/>
      <c r="Q2288" s="67"/>
      <c r="R2288" s="67"/>
      <c r="S2288" s="67"/>
      <c r="T2288" s="67"/>
      <c r="U2288" s="67"/>
      <c r="V2288" s="67"/>
      <c r="W2288" s="67"/>
      <c r="X2288" s="67"/>
      <c r="Y2288" s="68"/>
      <c r="Z2288" s="68"/>
      <c r="AA2288" s="68"/>
      <c r="AB2288" s="67"/>
      <c r="AC2288" s="67"/>
      <c r="AD2288" s="67"/>
      <c r="AE2288" s="67"/>
      <c r="AF2288" s="67"/>
      <c r="AG2288" s="67"/>
      <c r="AH2288" s="67"/>
      <c r="AI2288" s="67"/>
      <c r="AJ2288" s="68"/>
      <c r="AK2288" s="68"/>
      <c r="AL2288" s="68"/>
      <c r="AM2288" s="67"/>
      <c r="AN2288" s="67"/>
      <c r="AO2288" s="67"/>
      <c r="AP2288" s="67"/>
      <c r="AQ2288" s="67"/>
      <c r="AR2288" s="67"/>
      <c r="AS2288" s="67"/>
      <c r="AT2288" s="67"/>
      <c r="AU2288" s="67"/>
      <c r="AV2288" s="67"/>
      <c r="AW2288" s="67"/>
      <c r="AX2288" s="68"/>
      <c r="AY2288" s="68"/>
      <c r="AZ2288" s="69"/>
      <c r="BA2288" s="70"/>
      <c r="BB2288" s="71"/>
      <c r="BC2288" s="54"/>
      <c r="BD2288" s="41">
        <v>4</v>
      </c>
      <c r="BE2288" s="52">
        <v>45</v>
      </c>
      <c r="BF2288" s="62">
        <v>4541</v>
      </c>
      <c r="BG2288" s="275"/>
    </row>
    <row r="2289" spans="1:59" s="63" customFormat="1" ht="12.75" x14ac:dyDescent="0.2">
      <c r="A2289" s="196">
        <v>4</v>
      </c>
      <c r="B2289" s="197" t="s">
        <v>422</v>
      </c>
      <c r="C2289" s="208">
        <v>45</v>
      </c>
      <c r="D2289" s="209" t="s">
        <v>794</v>
      </c>
      <c r="E2289" s="210">
        <v>4541</v>
      </c>
      <c r="F2289" s="211" t="s">
        <v>852</v>
      </c>
      <c r="G2289" s="230"/>
      <c r="H2289" s="56"/>
      <c r="I2289" s="221"/>
      <c r="J2289" s="57"/>
      <c r="K2289" s="57"/>
      <c r="L2289" s="57"/>
      <c r="M2289" s="55"/>
      <c r="N2289" s="303"/>
      <c r="O2289" s="245"/>
      <c r="P2289" s="122"/>
      <c r="Q2289" s="58"/>
      <c r="R2289" s="58"/>
      <c r="S2289" s="58"/>
      <c r="T2289" s="58"/>
      <c r="U2289" s="58"/>
      <c r="V2289" s="58"/>
      <c r="W2289" s="58"/>
      <c r="X2289" s="58"/>
      <c r="Y2289" s="59"/>
      <c r="Z2289" s="59"/>
      <c r="AA2289" s="59"/>
      <c r="AB2289" s="58"/>
      <c r="AC2289" s="58"/>
      <c r="AD2289" s="58"/>
      <c r="AE2289" s="58"/>
      <c r="AF2289" s="58"/>
      <c r="AG2289" s="58"/>
      <c r="AH2289" s="58"/>
      <c r="AI2289" s="58"/>
      <c r="AJ2289" s="59"/>
      <c r="AK2289" s="59"/>
      <c r="AL2289" s="59"/>
      <c r="AM2289" s="58"/>
      <c r="AN2289" s="58"/>
      <c r="AO2289" s="58"/>
      <c r="AP2289" s="58"/>
      <c r="AQ2289" s="58"/>
      <c r="AR2289" s="58"/>
      <c r="AS2289" s="58"/>
      <c r="AT2289" s="58"/>
      <c r="AU2289" s="58"/>
      <c r="AV2289" s="58"/>
      <c r="AW2289" s="58"/>
      <c r="AX2289" s="59"/>
      <c r="AY2289" s="59"/>
      <c r="AZ2289" s="60"/>
      <c r="BA2289" s="61"/>
      <c r="BB2289" s="54"/>
      <c r="BC2289" s="54"/>
      <c r="BD2289" s="41">
        <v>4</v>
      </c>
      <c r="BE2289" s="52">
        <v>45</v>
      </c>
      <c r="BF2289" s="62">
        <v>4541</v>
      </c>
      <c r="BG2289" s="274"/>
    </row>
    <row r="2290" spans="1:59" x14ac:dyDescent="0.25">
      <c r="A2290" s="196">
        <v>4</v>
      </c>
      <c r="B2290" s="197" t="s">
        <v>422</v>
      </c>
      <c r="C2290" s="208">
        <v>45</v>
      </c>
      <c r="D2290" s="209" t="s">
        <v>794</v>
      </c>
      <c r="E2290" s="212">
        <v>4542</v>
      </c>
      <c r="F2290" s="213" t="s">
        <v>856</v>
      </c>
      <c r="G2290" s="234"/>
      <c r="H2290" s="138"/>
      <c r="I2290" s="224"/>
      <c r="J2290" s="98"/>
      <c r="K2290" s="98"/>
      <c r="L2290" s="98"/>
      <c r="M2290" s="137"/>
      <c r="N2290" s="322"/>
      <c r="O2290" s="323"/>
      <c r="P2290" s="139"/>
      <c r="Q2290" s="139"/>
      <c r="R2290" s="139"/>
      <c r="S2290" s="139"/>
      <c r="T2290" s="139"/>
      <c r="U2290" s="139"/>
      <c r="V2290" s="139"/>
      <c r="W2290" s="139"/>
      <c r="X2290" s="139"/>
      <c r="Y2290" s="100"/>
      <c r="Z2290" s="125"/>
      <c r="AA2290" s="125"/>
      <c r="AB2290" s="139"/>
      <c r="AC2290" s="139"/>
      <c r="AD2290" s="139"/>
      <c r="AE2290" s="139"/>
      <c r="AF2290" s="139"/>
      <c r="AG2290" s="139"/>
      <c r="AH2290" s="139"/>
      <c r="AI2290" s="139"/>
      <c r="AJ2290" s="100"/>
      <c r="AK2290" s="125"/>
      <c r="AL2290" s="125"/>
      <c r="AM2290" s="139"/>
      <c r="AN2290" s="139"/>
      <c r="AO2290" s="139"/>
      <c r="AP2290" s="139"/>
      <c r="AQ2290" s="139"/>
      <c r="AR2290" s="139"/>
      <c r="AS2290" s="139"/>
      <c r="AT2290" s="139"/>
      <c r="AU2290" s="139"/>
      <c r="AV2290" s="139"/>
      <c r="AW2290" s="99"/>
      <c r="AX2290" s="125"/>
      <c r="AY2290" s="100"/>
      <c r="AZ2290" s="140"/>
      <c r="BA2290" s="141"/>
      <c r="BB2290" s="136"/>
      <c r="BC2290" s="136"/>
      <c r="BD2290" s="41">
        <v>4</v>
      </c>
      <c r="BE2290" s="52">
        <v>45</v>
      </c>
      <c r="BF2290" s="103">
        <v>4542</v>
      </c>
      <c r="BG2290" s="283"/>
    </row>
    <row r="2291" spans="1:59" s="63" customFormat="1" ht="12.75" x14ac:dyDescent="0.2">
      <c r="A2291" s="196">
        <v>4</v>
      </c>
      <c r="B2291" s="197" t="s">
        <v>422</v>
      </c>
      <c r="C2291" s="208">
        <v>45</v>
      </c>
      <c r="D2291" s="209" t="s">
        <v>794</v>
      </c>
      <c r="E2291" s="212">
        <v>4542</v>
      </c>
      <c r="F2291" s="213" t="s">
        <v>856</v>
      </c>
      <c r="G2291" s="232"/>
      <c r="H2291" s="97"/>
      <c r="I2291" s="224"/>
      <c r="J2291" s="98"/>
      <c r="K2291" s="98"/>
      <c r="L2291" s="98"/>
      <c r="M2291" s="96"/>
      <c r="N2291" s="307"/>
      <c r="O2291" s="246"/>
      <c r="P2291" s="124"/>
      <c r="Q2291" s="99"/>
      <c r="R2291" s="99"/>
      <c r="S2291" s="99"/>
      <c r="T2291" s="99"/>
      <c r="U2291" s="99"/>
      <c r="V2291" s="99"/>
      <c r="W2291" s="99"/>
      <c r="X2291" s="99"/>
      <c r="Y2291" s="100"/>
      <c r="Z2291" s="100"/>
      <c r="AA2291" s="100"/>
      <c r="AB2291" s="99"/>
      <c r="AC2291" s="99"/>
      <c r="AD2291" s="99"/>
      <c r="AE2291" s="99"/>
      <c r="AF2291" s="99"/>
      <c r="AG2291" s="99"/>
      <c r="AH2291" s="99"/>
      <c r="AI2291" s="99"/>
      <c r="AJ2291" s="100"/>
      <c r="AK2291" s="100"/>
      <c r="AL2291" s="100"/>
      <c r="AM2291" s="99"/>
      <c r="AN2291" s="99"/>
      <c r="AO2291" s="99"/>
      <c r="AP2291" s="99"/>
      <c r="AQ2291" s="99"/>
      <c r="AR2291" s="99"/>
      <c r="AS2291" s="99"/>
      <c r="AT2291" s="99"/>
      <c r="AU2291" s="99"/>
      <c r="AV2291" s="99"/>
      <c r="AW2291" s="99"/>
      <c r="AX2291" s="100"/>
      <c r="AY2291" s="100"/>
      <c r="AZ2291" s="101"/>
      <c r="BA2291" s="102"/>
      <c r="BB2291" s="95"/>
      <c r="BC2291" s="95"/>
      <c r="BD2291" s="41">
        <v>4</v>
      </c>
      <c r="BE2291" s="52">
        <v>45</v>
      </c>
      <c r="BF2291" s="103">
        <v>4542</v>
      </c>
      <c r="BG2291" s="277"/>
    </row>
    <row r="2292" spans="1:59" s="63" customFormat="1" ht="12.75" x14ac:dyDescent="0.2">
      <c r="A2292" s="196">
        <v>4</v>
      </c>
      <c r="B2292" s="197" t="s">
        <v>422</v>
      </c>
      <c r="C2292" s="208">
        <v>45</v>
      </c>
      <c r="D2292" s="209" t="s">
        <v>794</v>
      </c>
      <c r="E2292" s="212">
        <v>4542</v>
      </c>
      <c r="F2292" s="213" t="s">
        <v>856</v>
      </c>
      <c r="G2292" s="231"/>
      <c r="H2292" s="65"/>
      <c r="I2292" s="222"/>
      <c r="J2292" s="66"/>
      <c r="K2292" s="66"/>
      <c r="L2292" s="66"/>
      <c r="M2292" s="64"/>
      <c r="N2292" s="304"/>
      <c r="O2292" s="305"/>
      <c r="P2292" s="127"/>
      <c r="Q2292" s="67"/>
      <c r="R2292" s="67"/>
      <c r="S2292" s="67"/>
      <c r="T2292" s="67"/>
      <c r="U2292" s="67"/>
      <c r="V2292" s="67"/>
      <c r="W2292" s="67"/>
      <c r="X2292" s="67"/>
      <c r="Y2292" s="68"/>
      <c r="Z2292" s="68"/>
      <c r="AA2292" s="68"/>
      <c r="AB2292" s="67"/>
      <c r="AC2292" s="67"/>
      <c r="AD2292" s="67"/>
      <c r="AE2292" s="67"/>
      <c r="AF2292" s="67"/>
      <c r="AG2292" s="67"/>
      <c r="AH2292" s="67"/>
      <c r="AI2292" s="67"/>
      <c r="AJ2292" s="68"/>
      <c r="AK2292" s="68"/>
      <c r="AL2292" s="68"/>
      <c r="AM2292" s="67"/>
      <c r="AN2292" s="67"/>
      <c r="AO2292" s="67"/>
      <c r="AP2292" s="67"/>
      <c r="AQ2292" s="67"/>
      <c r="AR2292" s="67"/>
      <c r="AS2292" s="67"/>
      <c r="AT2292" s="67"/>
      <c r="AU2292" s="67"/>
      <c r="AV2292" s="67"/>
      <c r="AW2292" s="67"/>
      <c r="AX2292" s="68"/>
      <c r="AY2292" s="68"/>
      <c r="AZ2292" s="69"/>
      <c r="BA2292" s="70"/>
      <c r="BB2292" s="71"/>
      <c r="BC2292" s="95"/>
      <c r="BD2292" s="41">
        <v>4</v>
      </c>
      <c r="BE2292" s="52">
        <v>45</v>
      </c>
      <c r="BF2292" s="103">
        <v>4542</v>
      </c>
      <c r="BG2292" s="275"/>
    </row>
    <row r="2293" spans="1:59" s="63" customFormat="1" ht="12.75" x14ac:dyDescent="0.2">
      <c r="A2293" s="196">
        <v>4</v>
      </c>
      <c r="B2293" s="197" t="s">
        <v>422</v>
      </c>
      <c r="C2293" s="208">
        <v>45</v>
      </c>
      <c r="D2293" s="209" t="s">
        <v>794</v>
      </c>
      <c r="E2293" s="212">
        <v>4542</v>
      </c>
      <c r="F2293" s="213" t="s">
        <v>856</v>
      </c>
      <c r="G2293" s="231"/>
      <c r="H2293" s="72" t="s">
        <v>47</v>
      </c>
      <c r="I2293" s="223"/>
      <c r="J2293" s="73"/>
      <c r="K2293" s="73"/>
      <c r="L2293" s="73"/>
      <c r="M2293" s="74"/>
      <c r="N2293" s="247"/>
      <c r="O2293" s="306"/>
      <c r="P2293" s="105"/>
      <c r="Q2293" s="75"/>
      <c r="R2293" s="75"/>
      <c r="S2293" s="75"/>
      <c r="T2293" s="75"/>
      <c r="U2293" s="75"/>
      <c r="V2293" s="75"/>
      <c r="W2293" s="75"/>
      <c r="X2293" s="75"/>
      <c r="Y2293" s="76">
        <f>IF(ISNUMBER(VLOOKUP(Y2295,P$7:W$7,MATCH(Y2295,P$7:W$7))),VLOOKUP(Y2295,P$7:W$7,MATCH(Y2295,P$7:W$7)),IF(N2297=0,"No Data",IF(Y2295&gt;0,"&lt;100",0)))</f>
        <v>5000</v>
      </c>
      <c r="Z2293" s="77">
        <f>IF(ISNUMBER(VLOOKUP(Z2297,P$7:W$7,MATCH(Z2297,P$7:W$7))),VLOOKUP(Z2297,P$7:W$7,MATCH(Z2297,P$7:W$7)),IF(N2297=0,"No Data",IF(Z2297&gt;0,"&lt;100",0)))</f>
        <v>5000</v>
      </c>
      <c r="AA2293" s="106">
        <f>IF(ISNUMBER(Z2293),Z2293,0)</f>
        <v>5000</v>
      </c>
      <c r="AB2293" s="75"/>
      <c r="AC2293" s="75"/>
      <c r="AD2293" s="75"/>
      <c r="AE2293" s="75"/>
      <c r="AF2293" s="75"/>
      <c r="AG2293" s="75"/>
      <c r="AH2293" s="75"/>
      <c r="AI2293" s="75"/>
      <c r="AJ2293" s="76">
        <f>IF(ISNUMBER(VLOOKUP(AJ2295,AB$7:AH$7,MATCH(AJ2295,AB$7:AH$7))),VLOOKUP(AJ2295,AB$7:AH$7,MATCH(AJ2295,AB$7:AH$7)),IF(N2297=0,"No Data",IF(AJ2295&gt;0,"&lt;50",0)))</f>
        <v>0</v>
      </c>
      <c r="AK2293" s="77">
        <f>IF(ISNUMBER(VLOOKUP(AK2297,AB$7:AH$7,MATCH(AK2297,AB$7:AH$7))),VLOOKUP(AK2297,AB$7:AH$7,MATCH(AK2297,AB$7:AH$7)),IF(N2297=0,"No Data",IF(AK2297&gt;0,"&lt;50",0)))</f>
        <v>0</v>
      </c>
      <c r="AL2293" s="106">
        <f>IF(ISNUMBER(AK2293),AK2293,0)</f>
        <v>0</v>
      </c>
      <c r="AM2293" s="75"/>
      <c r="AN2293" s="75"/>
      <c r="AO2293" s="75"/>
      <c r="AP2293" s="75"/>
      <c r="AQ2293" s="75"/>
      <c r="AR2293" s="75"/>
      <c r="AS2293" s="75"/>
      <c r="AT2293" s="75"/>
      <c r="AU2293" s="75"/>
      <c r="AV2293" s="75"/>
      <c r="AW2293" s="76">
        <f>IF(ISNUMBER(VLOOKUP(AW2295,AM$7:AU$7,MATCH(AW2295,AM$7:AU$7))),VLOOKUP(AW2295,AM$7:AU$7,MATCH(AW2295,AM$7:AU$7)),IF(N2297=0,"No Data",IF(AW2295&gt;0,"&lt;10",0)))</f>
        <v>500</v>
      </c>
      <c r="AX2293" s="77">
        <f>IF(ISNUMBER(VLOOKUP(AX2297,AM$7:AU$7,MATCH(AX2297,AM$7:AU$7))),VLOOKUP(AX2297,AM$7:AU$7,MATCH(AX2297,AM$7:AU$7)),IF(N2297=0,"No Data",IF(AX2297&gt;0,"&lt;10",0)))</f>
        <v>500</v>
      </c>
      <c r="AY2293" s="106">
        <f>IF(ISNUMBER(AX2293),AX2293,0)</f>
        <v>500</v>
      </c>
      <c r="AZ2293" s="79"/>
      <c r="BA2293" s="80"/>
      <c r="BB2293" s="71"/>
      <c r="BC2293" s="95"/>
      <c r="BD2293" s="41">
        <v>4</v>
      </c>
      <c r="BE2293" s="52">
        <v>45</v>
      </c>
      <c r="BF2293" s="103">
        <v>4542</v>
      </c>
      <c r="BG2293" s="276" t="s">
        <v>47</v>
      </c>
    </row>
    <row r="2294" spans="1:59" s="63" customFormat="1" ht="12.75" x14ac:dyDescent="0.2">
      <c r="A2294" s="196">
        <v>4</v>
      </c>
      <c r="B2294" s="197" t="s">
        <v>422</v>
      </c>
      <c r="C2294" s="208">
        <v>45</v>
      </c>
      <c r="D2294" s="209" t="s">
        <v>794</v>
      </c>
      <c r="E2294" s="212">
        <v>4542</v>
      </c>
      <c r="F2294" s="213" t="s">
        <v>856</v>
      </c>
      <c r="G2294" s="231"/>
      <c r="H2294" s="81" t="s">
        <v>48</v>
      </c>
      <c r="I2294" s="223"/>
      <c r="J2294" s="73"/>
      <c r="K2294" s="73"/>
      <c r="L2294" s="73"/>
      <c r="M2294" s="74"/>
      <c r="N2294" s="247"/>
      <c r="O2294" s="306"/>
      <c r="P2294" s="105"/>
      <c r="Q2294" s="75"/>
      <c r="R2294" s="75"/>
      <c r="S2294" s="75"/>
      <c r="T2294" s="75"/>
      <c r="U2294" s="75"/>
      <c r="V2294" s="75"/>
      <c r="W2294" s="75"/>
      <c r="X2294" s="75"/>
      <c r="Y2294" s="82">
        <f>MIN(X2298:X2301)</f>
        <v>0</v>
      </c>
      <c r="Z2294" s="83"/>
      <c r="AA2294" s="83"/>
      <c r="AB2294" s="75"/>
      <c r="AC2294" s="75"/>
      <c r="AD2294" s="75"/>
      <c r="AE2294" s="75"/>
      <c r="AF2294" s="75"/>
      <c r="AG2294" s="75"/>
      <c r="AH2294" s="75"/>
      <c r="AI2294" s="75"/>
      <c r="AJ2294" s="82">
        <f>MIN(AI2298:AI2301)</f>
        <v>0</v>
      </c>
      <c r="AK2294" s="83"/>
      <c r="AL2294" s="83"/>
      <c r="AM2294" s="75"/>
      <c r="AN2294" s="75"/>
      <c r="AO2294" s="75"/>
      <c r="AP2294" s="75"/>
      <c r="AQ2294" s="75"/>
      <c r="AR2294" s="75"/>
      <c r="AS2294" s="75"/>
      <c r="AT2294" s="75"/>
      <c r="AU2294" s="75"/>
      <c r="AV2294" s="75"/>
      <c r="AW2294" s="82">
        <f>MIN(AV2298:AV2301)</f>
        <v>25</v>
      </c>
      <c r="AX2294" s="83"/>
      <c r="AY2294" s="83"/>
      <c r="AZ2294" s="79"/>
      <c r="BA2294" s="80"/>
      <c r="BB2294" s="71"/>
      <c r="BC2294" s="95"/>
      <c r="BD2294" s="41">
        <v>4</v>
      </c>
      <c r="BE2294" s="52">
        <v>45</v>
      </c>
      <c r="BF2294" s="103">
        <v>4542</v>
      </c>
      <c r="BG2294" s="278" t="s">
        <v>48</v>
      </c>
    </row>
    <row r="2295" spans="1:59" s="63" customFormat="1" ht="12.75" x14ac:dyDescent="0.2">
      <c r="A2295" s="196">
        <v>4</v>
      </c>
      <c r="B2295" s="197" t="s">
        <v>422</v>
      </c>
      <c r="C2295" s="208">
        <v>45</v>
      </c>
      <c r="D2295" s="209" t="s">
        <v>794</v>
      </c>
      <c r="E2295" s="212">
        <v>4542</v>
      </c>
      <c r="F2295" s="213" t="s">
        <v>856</v>
      </c>
      <c r="G2295" s="231"/>
      <c r="H2295" s="81" t="s">
        <v>49</v>
      </c>
      <c r="I2295" s="223"/>
      <c r="J2295" s="73"/>
      <c r="K2295" s="73"/>
      <c r="L2295" s="73"/>
      <c r="M2295" s="74"/>
      <c r="N2295" s="247"/>
      <c r="O2295" s="306"/>
      <c r="P2295" s="105"/>
      <c r="Q2295" s="75"/>
      <c r="R2295" s="75"/>
      <c r="S2295" s="75"/>
      <c r="T2295" s="75"/>
      <c r="U2295" s="75"/>
      <c r="V2295" s="75"/>
      <c r="W2295" s="75"/>
      <c r="X2295" s="75"/>
      <c r="Y2295" s="84">
        <f>IF(ISNUMBER(AVERAGE(X2298:X2301)),AVERAGE(X2298:X2301),0)</f>
        <v>7525</v>
      </c>
      <c r="Z2295" s="83"/>
      <c r="AA2295" s="83"/>
      <c r="AB2295" s="75"/>
      <c r="AC2295" s="75"/>
      <c r="AD2295" s="75"/>
      <c r="AE2295" s="75"/>
      <c r="AF2295" s="75"/>
      <c r="AG2295" s="75"/>
      <c r="AH2295" s="75"/>
      <c r="AI2295" s="75"/>
      <c r="AJ2295" s="84">
        <f>IF(ISNUMBER(AVERAGE(AI2298:AI2301)),AVERAGE(AI2298:AI2301),0)</f>
        <v>0</v>
      </c>
      <c r="AK2295" s="83"/>
      <c r="AL2295" s="83"/>
      <c r="AM2295" s="75"/>
      <c r="AN2295" s="75"/>
      <c r="AO2295" s="75"/>
      <c r="AP2295" s="75"/>
      <c r="AQ2295" s="75"/>
      <c r="AR2295" s="75"/>
      <c r="AS2295" s="75"/>
      <c r="AT2295" s="75"/>
      <c r="AU2295" s="75"/>
      <c r="AV2295" s="75"/>
      <c r="AW2295" s="84">
        <f>IF(ISNUMBER(AVERAGE(AV2298:AV2301)),AVERAGE(AV2298:AV2301),0)</f>
        <v>681.25</v>
      </c>
      <c r="AX2295" s="83"/>
      <c r="AY2295" s="83"/>
      <c r="AZ2295" s="79"/>
      <c r="BA2295" s="80"/>
      <c r="BB2295" s="71"/>
      <c r="BC2295" s="95"/>
      <c r="BD2295" s="41">
        <v>4</v>
      </c>
      <c r="BE2295" s="52">
        <v>45</v>
      </c>
      <c r="BF2295" s="103">
        <v>4542</v>
      </c>
      <c r="BG2295" s="278" t="s">
        <v>49</v>
      </c>
    </row>
    <row r="2296" spans="1:59" s="63" customFormat="1" ht="12.75" x14ac:dyDescent="0.2">
      <c r="A2296" s="196">
        <v>4</v>
      </c>
      <c r="B2296" s="197" t="s">
        <v>422</v>
      </c>
      <c r="C2296" s="208">
        <v>45</v>
      </c>
      <c r="D2296" s="209" t="s">
        <v>794</v>
      </c>
      <c r="E2296" s="212">
        <v>4542</v>
      </c>
      <c r="F2296" s="213" t="s">
        <v>856</v>
      </c>
      <c r="G2296" s="231"/>
      <c r="H2296" s="81" t="s">
        <v>50</v>
      </c>
      <c r="I2296" s="223"/>
      <c r="J2296" s="73"/>
      <c r="K2296" s="73"/>
      <c r="L2296" s="73"/>
      <c r="M2296" s="74"/>
      <c r="N2296" s="247"/>
      <c r="O2296" s="306"/>
      <c r="P2296" s="105"/>
      <c r="Q2296" s="75"/>
      <c r="R2296" s="75"/>
      <c r="S2296" s="75"/>
      <c r="T2296" s="75"/>
      <c r="U2296" s="75"/>
      <c r="V2296" s="75"/>
      <c r="W2296" s="75"/>
      <c r="X2296" s="75"/>
      <c r="Y2296" s="84">
        <f>MAX(X2298:X2301)</f>
        <v>25000</v>
      </c>
      <c r="Z2296" s="83"/>
      <c r="AA2296" s="83"/>
      <c r="AB2296" s="75"/>
      <c r="AC2296" s="75"/>
      <c r="AD2296" s="75"/>
      <c r="AE2296" s="75"/>
      <c r="AF2296" s="75"/>
      <c r="AG2296" s="75"/>
      <c r="AH2296" s="75"/>
      <c r="AI2296" s="75"/>
      <c r="AJ2296" s="84">
        <f>MAX(AI2298:AI2301)</f>
        <v>0</v>
      </c>
      <c r="AK2296" s="83"/>
      <c r="AL2296" s="83"/>
      <c r="AM2296" s="75"/>
      <c r="AN2296" s="75"/>
      <c r="AO2296" s="75"/>
      <c r="AP2296" s="75"/>
      <c r="AQ2296" s="75"/>
      <c r="AR2296" s="75"/>
      <c r="AS2296" s="75"/>
      <c r="AT2296" s="75"/>
      <c r="AU2296" s="75"/>
      <c r="AV2296" s="75"/>
      <c r="AW2296" s="84">
        <f>MAX(AV2298:AV2301)</f>
        <v>2500</v>
      </c>
      <c r="AX2296" s="83"/>
      <c r="AY2296" s="83"/>
      <c r="AZ2296" s="79"/>
      <c r="BA2296" s="80"/>
      <c r="BB2296" s="71"/>
      <c r="BC2296" s="95"/>
      <c r="BD2296" s="41">
        <v>4</v>
      </c>
      <c r="BE2296" s="52">
        <v>45</v>
      </c>
      <c r="BF2296" s="103">
        <v>4542</v>
      </c>
      <c r="BG2296" s="278" t="s">
        <v>50</v>
      </c>
    </row>
    <row r="2297" spans="1:59" s="63" customFormat="1" ht="12.75" x14ac:dyDescent="0.2">
      <c r="A2297" s="196">
        <v>4</v>
      </c>
      <c r="B2297" s="197" t="s">
        <v>422</v>
      </c>
      <c r="C2297" s="208">
        <v>45</v>
      </c>
      <c r="D2297" s="209" t="s">
        <v>794</v>
      </c>
      <c r="E2297" s="212">
        <v>4542</v>
      </c>
      <c r="F2297" s="213" t="s">
        <v>856</v>
      </c>
      <c r="G2297" s="231"/>
      <c r="H2297" s="85" t="s">
        <v>51</v>
      </c>
      <c r="I2297" s="223"/>
      <c r="J2297" s="73"/>
      <c r="K2297" s="73"/>
      <c r="L2297" s="73"/>
      <c r="M2297" s="74"/>
      <c r="N2297" s="248">
        <f>SUM(N2298:N2301)</f>
        <v>4</v>
      </c>
      <c r="O2297" s="293">
        <f>SUM(O2298:O2301)</f>
        <v>1</v>
      </c>
      <c r="P2297" s="292"/>
      <c r="Q2297" s="87"/>
      <c r="R2297" s="87"/>
      <c r="S2297" s="87"/>
      <c r="T2297" s="87"/>
      <c r="U2297" s="87"/>
      <c r="V2297" s="87"/>
      <c r="W2297" s="87"/>
      <c r="X2297" s="87"/>
      <c r="Y2297" s="88"/>
      <c r="Z2297" s="107">
        <f>SUM(Z2298:Z2301)</f>
        <v>7525</v>
      </c>
      <c r="AA2297" s="88"/>
      <c r="AB2297" s="87"/>
      <c r="AC2297" s="87"/>
      <c r="AD2297" s="87"/>
      <c r="AE2297" s="87"/>
      <c r="AF2297" s="87"/>
      <c r="AG2297" s="87"/>
      <c r="AH2297" s="87"/>
      <c r="AI2297" s="87"/>
      <c r="AJ2297" s="88"/>
      <c r="AK2297" s="107">
        <f>SUM(AK2298:AK2301)</f>
        <v>0</v>
      </c>
      <c r="AL2297" s="88"/>
      <c r="AM2297" s="87"/>
      <c r="AN2297" s="87"/>
      <c r="AO2297" s="87"/>
      <c r="AP2297" s="87"/>
      <c r="AQ2297" s="87"/>
      <c r="AR2297" s="87"/>
      <c r="AS2297" s="87"/>
      <c r="AT2297" s="87"/>
      <c r="AU2297" s="87"/>
      <c r="AV2297" s="87"/>
      <c r="AW2297" s="112"/>
      <c r="AX2297" s="107">
        <f>SUM(AX2298:AX2301)</f>
        <v>681.25</v>
      </c>
      <c r="AY2297" s="88"/>
      <c r="AZ2297" s="79"/>
      <c r="BA2297" s="80"/>
      <c r="BB2297" s="71"/>
      <c r="BC2297" s="95"/>
      <c r="BD2297" s="41">
        <v>4</v>
      </c>
      <c r="BE2297" s="52">
        <v>45</v>
      </c>
      <c r="BF2297" s="103">
        <v>4542</v>
      </c>
      <c r="BG2297" s="279" t="s">
        <v>51</v>
      </c>
    </row>
    <row r="2298" spans="1:59" s="63" customFormat="1" ht="12.75" x14ac:dyDescent="0.2">
      <c r="A2298" s="196">
        <v>4</v>
      </c>
      <c r="B2298" s="197" t="s">
        <v>422</v>
      </c>
      <c r="C2298" s="208">
        <v>45</v>
      </c>
      <c r="D2298" s="209" t="s">
        <v>794</v>
      </c>
      <c r="E2298" s="212">
        <v>4542</v>
      </c>
      <c r="F2298" s="213" t="s">
        <v>856</v>
      </c>
      <c r="G2298" s="231"/>
      <c r="H2298" s="89" t="s">
        <v>52</v>
      </c>
      <c r="I2298" s="90" t="s">
        <v>726</v>
      </c>
      <c r="J2298" s="90"/>
      <c r="K2298" s="90" t="s">
        <v>60</v>
      </c>
      <c r="L2298" s="90"/>
      <c r="M2298" s="91"/>
      <c r="N2298" s="312">
        <v>1</v>
      </c>
      <c r="O2298" s="313">
        <f>N2298/N$2297</f>
        <v>0.25</v>
      </c>
      <c r="P2298" s="104"/>
      <c r="Q2298" s="92"/>
      <c r="R2298" s="92"/>
      <c r="S2298" s="92"/>
      <c r="T2298" s="92"/>
      <c r="U2298" s="92"/>
      <c r="V2298" s="92"/>
      <c r="W2298" s="92">
        <v>1</v>
      </c>
      <c r="X2298" s="109">
        <f>P2298*P$7+Q2298*Q$7+R2298*R$7+S2298*S$7+T2298*T$7+U2298*U$7+V2298*V$7+W2298*W$7</f>
        <v>25000</v>
      </c>
      <c r="Y2298" s="83"/>
      <c r="Z2298" s="110">
        <f>X2298*$O2298</f>
        <v>6250</v>
      </c>
      <c r="AA2298" s="111"/>
      <c r="AB2298" s="92"/>
      <c r="AC2298" s="92"/>
      <c r="AD2298" s="92"/>
      <c r="AE2298" s="92"/>
      <c r="AF2298" s="92"/>
      <c r="AG2298" s="92"/>
      <c r="AH2298" s="92"/>
      <c r="AI2298" s="109">
        <f>AB2298*AB$7+AC2298*AC$7+AD2298*AD$7+AE2298*AE$7+AF2298*AF$7+AG2298*AG$7+AH2298*AH$7</f>
        <v>0</v>
      </c>
      <c r="AJ2298" s="83"/>
      <c r="AK2298" s="110">
        <f>AI2298*$O2298</f>
        <v>0</v>
      </c>
      <c r="AL2298" s="111"/>
      <c r="AM2298" s="92"/>
      <c r="AN2298" s="92"/>
      <c r="AO2298" s="92"/>
      <c r="AP2298" s="92">
        <v>1</v>
      </c>
      <c r="AQ2298" s="92"/>
      <c r="AR2298" s="92"/>
      <c r="AS2298" s="92"/>
      <c r="AT2298" s="92"/>
      <c r="AU2298" s="92"/>
      <c r="AV2298" s="109">
        <f>AM2298*AM$7+AN2298*AN$7+AO2298*AO$7+AP2298*AP$7+AQ2298*AQ$7+AR2298*AR$7+AS2298*AS$7+AT2298*AT$7+AU2298*AU$7</f>
        <v>100</v>
      </c>
      <c r="AW2298" s="75"/>
      <c r="AX2298" s="110">
        <f>AV2298*$O2298</f>
        <v>25</v>
      </c>
      <c r="AY2298" s="111"/>
      <c r="AZ2298" s="93"/>
      <c r="BA2298" s="94" t="s">
        <v>105</v>
      </c>
      <c r="BB2298" s="71"/>
      <c r="BC2298" s="95"/>
      <c r="BD2298" s="41">
        <v>4</v>
      </c>
      <c r="BE2298" s="52">
        <v>45</v>
      </c>
      <c r="BF2298" s="103">
        <v>4542</v>
      </c>
      <c r="BG2298" s="280" t="s">
        <v>52</v>
      </c>
    </row>
    <row r="2299" spans="1:59" s="63" customFormat="1" ht="12.75" x14ac:dyDescent="0.2">
      <c r="A2299" s="196">
        <v>4</v>
      </c>
      <c r="B2299" s="197" t="s">
        <v>422</v>
      </c>
      <c r="C2299" s="208">
        <v>45</v>
      </c>
      <c r="D2299" s="209" t="s">
        <v>794</v>
      </c>
      <c r="E2299" s="212">
        <v>4542</v>
      </c>
      <c r="F2299" s="213" t="s">
        <v>856</v>
      </c>
      <c r="G2299" s="231"/>
      <c r="H2299" s="89"/>
      <c r="I2299" s="90" t="s">
        <v>830</v>
      </c>
      <c r="J2299" s="90"/>
      <c r="K2299" s="90" t="s">
        <v>64</v>
      </c>
      <c r="L2299" s="90" t="s">
        <v>313</v>
      </c>
      <c r="M2299" s="91"/>
      <c r="N2299" s="312">
        <v>1</v>
      </c>
      <c r="O2299" s="313">
        <f>N2299/N$2297</f>
        <v>0.25</v>
      </c>
      <c r="P2299" s="104"/>
      <c r="Q2299" s="92"/>
      <c r="R2299" s="92"/>
      <c r="S2299" s="92"/>
      <c r="T2299" s="92"/>
      <c r="U2299" s="92"/>
      <c r="V2299" s="92"/>
      <c r="W2299" s="92"/>
      <c r="X2299" s="109">
        <f>P2299*P$7+Q2299*Q$7+R2299*R$7+S2299*S$7+T2299*T$7+U2299*U$7+V2299*V$7+W2299*W$7</f>
        <v>0</v>
      </c>
      <c r="Y2299" s="83"/>
      <c r="Z2299" s="110">
        <f>X2299*$O2299</f>
        <v>0</v>
      </c>
      <c r="AA2299" s="111"/>
      <c r="AB2299" s="92"/>
      <c r="AC2299" s="92"/>
      <c r="AD2299" s="92"/>
      <c r="AE2299" s="92"/>
      <c r="AF2299" s="92"/>
      <c r="AG2299" s="92"/>
      <c r="AH2299" s="92"/>
      <c r="AI2299" s="109">
        <f>AB2299*AB$7+AC2299*AC$7+AD2299*AD$7+AE2299*AE$7+AF2299*AF$7+AG2299*AG$7+AH2299*AH$7</f>
        <v>0</v>
      </c>
      <c r="AJ2299" s="83"/>
      <c r="AK2299" s="110">
        <f>AI2299*$O2299</f>
        <v>0</v>
      </c>
      <c r="AL2299" s="111"/>
      <c r="AM2299" s="92"/>
      <c r="AN2299" s="92">
        <v>1</v>
      </c>
      <c r="AO2299" s="92"/>
      <c r="AP2299" s="92"/>
      <c r="AQ2299" s="92"/>
      <c r="AR2299" s="92"/>
      <c r="AS2299" s="92"/>
      <c r="AT2299" s="92"/>
      <c r="AU2299" s="92"/>
      <c r="AV2299" s="109">
        <f>AM2299*AM$7+AN2299*AN$7+AO2299*AO$7+AP2299*AP$7+AQ2299*AQ$7+AR2299*AR$7+AS2299*AS$7+AT2299*AT$7+AU2299*AU$7</f>
        <v>25</v>
      </c>
      <c r="AW2299" s="75"/>
      <c r="AX2299" s="110">
        <f>AV2299*$O2299</f>
        <v>6.25</v>
      </c>
      <c r="AY2299" s="111"/>
      <c r="AZ2299" s="93"/>
      <c r="BA2299" s="94" t="s">
        <v>554</v>
      </c>
      <c r="BB2299" s="71"/>
      <c r="BC2299" s="95"/>
      <c r="BD2299" s="41">
        <v>4</v>
      </c>
      <c r="BE2299" s="52">
        <v>45</v>
      </c>
      <c r="BF2299" s="103">
        <v>4542</v>
      </c>
      <c r="BG2299" s="280" t="s">
        <v>52</v>
      </c>
    </row>
    <row r="2300" spans="1:59" s="63" customFormat="1" ht="12.75" x14ac:dyDescent="0.2">
      <c r="A2300" s="196">
        <v>4</v>
      </c>
      <c r="B2300" s="197" t="s">
        <v>422</v>
      </c>
      <c r="C2300" s="208">
        <v>45</v>
      </c>
      <c r="D2300" s="209" t="s">
        <v>794</v>
      </c>
      <c r="E2300" s="212">
        <v>4542</v>
      </c>
      <c r="F2300" s="213" t="s">
        <v>856</v>
      </c>
      <c r="G2300" s="231"/>
      <c r="H2300" s="89"/>
      <c r="I2300" s="90" t="s">
        <v>769</v>
      </c>
      <c r="J2300" s="90"/>
      <c r="K2300" s="90" t="s">
        <v>90</v>
      </c>
      <c r="L2300" s="90" t="s">
        <v>771</v>
      </c>
      <c r="M2300" s="91"/>
      <c r="N2300" s="312">
        <v>1</v>
      </c>
      <c r="O2300" s="313">
        <f>N2300/N$2297</f>
        <v>0.25</v>
      </c>
      <c r="P2300" s="104"/>
      <c r="Q2300" s="92"/>
      <c r="R2300" s="92"/>
      <c r="S2300" s="92"/>
      <c r="T2300" s="92"/>
      <c r="U2300" s="92">
        <v>1</v>
      </c>
      <c r="V2300" s="92"/>
      <c r="W2300" s="92"/>
      <c r="X2300" s="109">
        <f>P2300*P$7+Q2300*Q$7+R2300*R$7+S2300*S$7+T2300*T$7+U2300*U$7+V2300*V$7+W2300*W$7</f>
        <v>5000</v>
      </c>
      <c r="Y2300" s="83"/>
      <c r="Z2300" s="110">
        <f>X2300*$O2300</f>
        <v>1250</v>
      </c>
      <c r="AA2300" s="111"/>
      <c r="AB2300" s="92"/>
      <c r="AC2300" s="92"/>
      <c r="AD2300" s="92"/>
      <c r="AE2300" s="92"/>
      <c r="AF2300" s="92"/>
      <c r="AG2300" s="92"/>
      <c r="AH2300" s="92"/>
      <c r="AI2300" s="109">
        <f>AB2300*AB$7+AC2300*AC$7+AD2300*AD$7+AE2300*AE$7+AF2300*AF$7+AG2300*AG$7+AH2300*AH$7</f>
        <v>0</v>
      </c>
      <c r="AJ2300" s="83"/>
      <c r="AK2300" s="110">
        <f>AI2300*$O2300</f>
        <v>0</v>
      </c>
      <c r="AL2300" s="111"/>
      <c r="AM2300" s="92"/>
      <c r="AN2300" s="92"/>
      <c r="AO2300" s="92"/>
      <c r="AP2300" s="92">
        <v>1</v>
      </c>
      <c r="AQ2300" s="92"/>
      <c r="AR2300" s="92"/>
      <c r="AS2300" s="92"/>
      <c r="AT2300" s="92"/>
      <c r="AU2300" s="92"/>
      <c r="AV2300" s="109">
        <f>AM2300*AM$7+AN2300*AN$7+AO2300*AO$7+AP2300*AP$7+AQ2300*AQ$7+AR2300*AR$7+AS2300*AS$7+AT2300*AT$7+AU2300*AU$7</f>
        <v>100</v>
      </c>
      <c r="AW2300" s="75"/>
      <c r="AX2300" s="110">
        <f>AV2300*$O2300</f>
        <v>25</v>
      </c>
      <c r="AY2300" s="111"/>
      <c r="AZ2300" s="93"/>
      <c r="BA2300" s="94" t="s">
        <v>554</v>
      </c>
      <c r="BB2300" s="71"/>
      <c r="BC2300" s="95"/>
      <c r="BD2300" s="41">
        <v>4</v>
      </c>
      <c r="BE2300" s="52">
        <v>45</v>
      </c>
      <c r="BF2300" s="103">
        <v>4542</v>
      </c>
      <c r="BG2300" s="280" t="s">
        <v>52</v>
      </c>
    </row>
    <row r="2301" spans="1:59" s="63" customFormat="1" ht="12.75" x14ac:dyDescent="0.2">
      <c r="A2301" s="196">
        <v>4</v>
      </c>
      <c r="B2301" s="197" t="s">
        <v>422</v>
      </c>
      <c r="C2301" s="208">
        <v>45</v>
      </c>
      <c r="D2301" s="209" t="s">
        <v>794</v>
      </c>
      <c r="E2301" s="212">
        <v>4542</v>
      </c>
      <c r="F2301" s="213" t="s">
        <v>856</v>
      </c>
      <c r="G2301" s="231"/>
      <c r="H2301" s="89"/>
      <c r="I2301" s="90" t="s">
        <v>839</v>
      </c>
      <c r="J2301" s="90"/>
      <c r="K2301" s="90" t="s">
        <v>64</v>
      </c>
      <c r="L2301" s="90" t="s">
        <v>119</v>
      </c>
      <c r="M2301" s="91"/>
      <c r="N2301" s="312">
        <v>1</v>
      </c>
      <c r="O2301" s="313">
        <f>N2301/N$2297</f>
        <v>0.25</v>
      </c>
      <c r="P2301" s="104">
        <v>1</v>
      </c>
      <c r="Q2301" s="92"/>
      <c r="R2301" s="92"/>
      <c r="S2301" s="92"/>
      <c r="T2301" s="92"/>
      <c r="U2301" s="92"/>
      <c r="V2301" s="92"/>
      <c r="W2301" s="92"/>
      <c r="X2301" s="109">
        <f>P2301*P$7+Q2301*Q$7+R2301*R$7+S2301*S$7+T2301*T$7+U2301*U$7+V2301*V$7+W2301*W$7</f>
        <v>100</v>
      </c>
      <c r="Y2301" s="83"/>
      <c r="Z2301" s="110">
        <f>X2301*$O2301</f>
        <v>25</v>
      </c>
      <c r="AA2301" s="111"/>
      <c r="AB2301" s="92"/>
      <c r="AC2301" s="92"/>
      <c r="AD2301" s="92"/>
      <c r="AE2301" s="92"/>
      <c r="AF2301" s="92"/>
      <c r="AG2301" s="92"/>
      <c r="AH2301" s="92"/>
      <c r="AI2301" s="109">
        <f>AB2301*AB$7+AC2301*AC$7+AD2301*AD$7+AE2301*AE$7+AF2301*AF$7+AG2301*AG$7+AH2301*AH$7</f>
        <v>0</v>
      </c>
      <c r="AJ2301" s="83"/>
      <c r="AK2301" s="110">
        <f>AI2301*$O2301</f>
        <v>0</v>
      </c>
      <c r="AL2301" s="111"/>
      <c r="AM2301" s="92"/>
      <c r="AN2301" s="92"/>
      <c r="AO2301" s="92"/>
      <c r="AP2301" s="92"/>
      <c r="AQ2301" s="92"/>
      <c r="AR2301" s="92"/>
      <c r="AS2301" s="92"/>
      <c r="AT2301" s="92">
        <v>1</v>
      </c>
      <c r="AU2301" s="92"/>
      <c r="AV2301" s="109">
        <f>AM2301*AM$7+AN2301*AN$7+AO2301*AO$7+AP2301*AP$7+AQ2301*AQ$7+AR2301*AR$7+AS2301*AS$7+AT2301*AT$7+AU2301*AU$7</f>
        <v>2500</v>
      </c>
      <c r="AW2301" s="75"/>
      <c r="AX2301" s="110">
        <f>AV2301*$O2301</f>
        <v>625</v>
      </c>
      <c r="AY2301" s="111"/>
      <c r="AZ2301" s="93"/>
      <c r="BA2301" s="94" t="s">
        <v>554</v>
      </c>
      <c r="BB2301" s="71"/>
      <c r="BC2301" s="95"/>
      <c r="BD2301" s="41">
        <v>4</v>
      </c>
      <c r="BE2301" s="52">
        <v>45</v>
      </c>
      <c r="BF2301" s="103">
        <v>4542</v>
      </c>
      <c r="BG2301" s="280" t="s">
        <v>52</v>
      </c>
    </row>
    <row r="2302" spans="1:59" s="63" customFormat="1" ht="12.75" x14ac:dyDescent="0.2">
      <c r="A2302" s="196">
        <v>4</v>
      </c>
      <c r="B2302" s="197" t="s">
        <v>422</v>
      </c>
      <c r="C2302" s="208">
        <v>45</v>
      </c>
      <c r="D2302" s="209" t="s">
        <v>794</v>
      </c>
      <c r="E2302" s="212">
        <v>4542</v>
      </c>
      <c r="F2302" s="213" t="s">
        <v>856</v>
      </c>
      <c r="G2302" s="231"/>
      <c r="H2302" s="65"/>
      <c r="I2302" s="222"/>
      <c r="J2302" s="66"/>
      <c r="K2302" s="66"/>
      <c r="L2302" s="66"/>
      <c r="M2302" s="64"/>
      <c r="N2302" s="304"/>
      <c r="O2302" s="305"/>
      <c r="P2302" s="127"/>
      <c r="Q2302" s="67"/>
      <c r="R2302" s="67"/>
      <c r="S2302" s="67"/>
      <c r="T2302" s="67"/>
      <c r="U2302" s="67"/>
      <c r="V2302" s="67"/>
      <c r="W2302" s="67"/>
      <c r="X2302" s="67"/>
      <c r="Y2302" s="68"/>
      <c r="Z2302" s="68"/>
      <c r="AA2302" s="68"/>
      <c r="AB2302" s="67"/>
      <c r="AC2302" s="67"/>
      <c r="AD2302" s="67"/>
      <c r="AE2302" s="67"/>
      <c r="AF2302" s="67"/>
      <c r="AG2302" s="67"/>
      <c r="AH2302" s="67"/>
      <c r="AI2302" s="67"/>
      <c r="AJ2302" s="68"/>
      <c r="AK2302" s="68"/>
      <c r="AL2302" s="68"/>
      <c r="AM2302" s="67"/>
      <c r="AN2302" s="67"/>
      <c r="AO2302" s="67"/>
      <c r="AP2302" s="67"/>
      <c r="AQ2302" s="67"/>
      <c r="AR2302" s="67"/>
      <c r="AS2302" s="67"/>
      <c r="AT2302" s="67"/>
      <c r="AU2302" s="67"/>
      <c r="AV2302" s="67"/>
      <c r="AW2302" s="67"/>
      <c r="AX2302" s="68"/>
      <c r="AY2302" s="68"/>
      <c r="AZ2302" s="69"/>
      <c r="BA2302" s="70"/>
      <c r="BB2302" s="71"/>
      <c r="BC2302" s="95"/>
      <c r="BD2302" s="41">
        <v>4</v>
      </c>
      <c r="BE2302" s="52">
        <v>45</v>
      </c>
      <c r="BF2302" s="103">
        <v>4542</v>
      </c>
      <c r="BG2302" s="275"/>
    </row>
    <row r="2303" spans="1:59" s="63" customFormat="1" ht="12.75" x14ac:dyDescent="0.2">
      <c r="A2303" s="196">
        <v>4</v>
      </c>
      <c r="B2303" s="197" t="s">
        <v>422</v>
      </c>
      <c r="C2303" s="208">
        <v>45</v>
      </c>
      <c r="D2303" s="209" t="s">
        <v>794</v>
      </c>
      <c r="E2303" s="212">
        <v>4542</v>
      </c>
      <c r="F2303" s="213" t="s">
        <v>856</v>
      </c>
      <c r="G2303" s="232"/>
      <c r="H2303" s="97"/>
      <c r="I2303" s="224"/>
      <c r="J2303" s="98"/>
      <c r="K2303" s="98"/>
      <c r="L2303" s="98"/>
      <c r="M2303" s="96"/>
      <c r="N2303" s="307"/>
      <c r="O2303" s="246"/>
      <c r="P2303" s="124"/>
      <c r="Q2303" s="99"/>
      <c r="R2303" s="99"/>
      <c r="S2303" s="99"/>
      <c r="T2303" s="99"/>
      <c r="U2303" s="99"/>
      <c r="V2303" s="99"/>
      <c r="W2303" s="99"/>
      <c r="X2303" s="99"/>
      <c r="Y2303" s="100"/>
      <c r="Z2303" s="100"/>
      <c r="AA2303" s="100"/>
      <c r="AB2303" s="99"/>
      <c r="AC2303" s="99"/>
      <c r="AD2303" s="99"/>
      <c r="AE2303" s="99"/>
      <c r="AF2303" s="99"/>
      <c r="AG2303" s="99"/>
      <c r="AH2303" s="99"/>
      <c r="AI2303" s="99"/>
      <c r="AJ2303" s="100"/>
      <c r="AK2303" s="100"/>
      <c r="AL2303" s="100"/>
      <c r="AM2303" s="99"/>
      <c r="AN2303" s="99"/>
      <c r="AO2303" s="99"/>
      <c r="AP2303" s="99"/>
      <c r="AQ2303" s="99"/>
      <c r="AR2303" s="99"/>
      <c r="AS2303" s="99"/>
      <c r="AT2303" s="99"/>
      <c r="AU2303" s="99"/>
      <c r="AV2303" s="99"/>
      <c r="AW2303" s="99"/>
      <c r="AX2303" s="100"/>
      <c r="AY2303" s="100"/>
      <c r="AZ2303" s="101"/>
      <c r="BA2303" s="102"/>
      <c r="BB2303" s="95"/>
      <c r="BC2303" s="95"/>
      <c r="BD2303" s="41">
        <v>4</v>
      </c>
      <c r="BE2303" s="52">
        <v>45</v>
      </c>
      <c r="BF2303" s="103">
        <v>4542</v>
      </c>
      <c r="BG2303" s="277"/>
    </row>
    <row r="2304" spans="1:59" x14ac:dyDescent="0.25">
      <c r="A2304" s="196">
        <v>4</v>
      </c>
      <c r="B2304" s="197" t="s">
        <v>422</v>
      </c>
      <c r="C2304" s="208">
        <v>45</v>
      </c>
      <c r="D2304" s="209" t="s">
        <v>794</v>
      </c>
      <c r="E2304" s="210">
        <v>4545</v>
      </c>
      <c r="F2304" s="211" t="s">
        <v>857</v>
      </c>
      <c r="G2304" s="235"/>
      <c r="H2304" s="145"/>
      <c r="I2304" s="221"/>
      <c r="J2304" s="57"/>
      <c r="K2304" s="57"/>
      <c r="L2304" s="57"/>
      <c r="M2304" s="144"/>
      <c r="N2304" s="324"/>
      <c r="O2304" s="325"/>
      <c r="P2304" s="146"/>
      <c r="Q2304" s="146"/>
      <c r="R2304" s="146"/>
      <c r="S2304" s="146"/>
      <c r="T2304" s="146"/>
      <c r="U2304" s="146"/>
      <c r="V2304" s="146"/>
      <c r="W2304" s="146"/>
      <c r="X2304" s="146"/>
      <c r="Y2304" s="59"/>
      <c r="Z2304" s="123"/>
      <c r="AA2304" s="123"/>
      <c r="AB2304" s="146"/>
      <c r="AC2304" s="146"/>
      <c r="AD2304" s="146"/>
      <c r="AE2304" s="146"/>
      <c r="AF2304" s="146"/>
      <c r="AG2304" s="146"/>
      <c r="AH2304" s="146"/>
      <c r="AI2304" s="146"/>
      <c r="AJ2304" s="59"/>
      <c r="AK2304" s="123"/>
      <c r="AL2304" s="123"/>
      <c r="AM2304" s="146"/>
      <c r="AN2304" s="146"/>
      <c r="AO2304" s="146"/>
      <c r="AP2304" s="146"/>
      <c r="AQ2304" s="146"/>
      <c r="AR2304" s="146"/>
      <c r="AS2304" s="146"/>
      <c r="AT2304" s="146"/>
      <c r="AU2304" s="146"/>
      <c r="AV2304" s="146"/>
      <c r="AW2304" s="58"/>
      <c r="AX2304" s="123"/>
      <c r="AY2304" s="59"/>
      <c r="AZ2304" s="147"/>
      <c r="BA2304" s="148"/>
      <c r="BB2304" s="143"/>
      <c r="BC2304" s="143"/>
      <c r="BD2304" s="41">
        <v>4</v>
      </c>
      <c r="BE2304" s="52">
        <v>45</v>
      </c>
      <c r="BF2304" s="62">
        <v>4545</v>
      </c>
      <c r="BG2304" s="284"/>
    </row>
    <row r="2305" spans="1:59" s="63" customFormat="1" ht="12.75" x14ac:dyDescent="0.2">
      <c r="A2305" s="196">
        <v>4</v>
      </c>
      <c r="B2305" s="197" t="s">
        <v>422</v>
      </c>
      <c r="C2305" s="208">
        <v>45</v>
      </c>
      <c r="D2305" s="209" t="s">
        <v>794</v>
      </c>
      <c r="E2305" s="210">
        <v>4545</v>
      </c>
      <c r="F2305" s="211" t="s">
        <v>857</v>
      </c>
      <c r="G2305" s="230"/>
      <c r="H2305" s="56"/>
      <c r="I2305" s="221"/>
      <c r="J2305" s="57"/>
      <c r="K2305" s="57"/>
      <c r="L2305" s="57"/>
      <c r="M2305" s="55"/>
      <c r="N2305" s="303"/>
      <c r="O2305" s="245"/>
      <c r="P2305" s="122"/>
      <c r="Q2305" s="58"/>
      <c r="R2305" s="58"/>
      <c r="S2305" s="58"/>
      <c r="T2305" s="58"/>
      <c r="U2305" s="58"/>
      <c r="V2305" s="58"/>
      <c r="W2305" s="58"/>
      <c r="X2305" s="58"/>
      <c r="Y2305" s="59"/>
      <c r="Z2305" s="59"/>
      <c r="AA2305" s="59"/>
      <c r="AB2305" s="58"/>
      <c r="AC2305" s="58"/>
      <c r="AD2305" s="58"/>
      <c r="AE2305" s="58"/>
      <c r="AF2305" s="58"/>
      <c r="AG2305" s="58"/>
      <c r="AH2305" s="58"/>
      <c r="AI2305" s="58"/>
      <c r="AJ2305" s="59"/>
      <c r="AK2305" s="59"/>
      <c r="AL2305" s="59"/>
      <c r="AM2305" s="58"/>
      <c r="AN2305" s="58"/>
      <c r="AO2305" s="58"/>
      <c r="AP2305" s="58"/>
      <c r="AQ2305" s="58"/>
      <c r="AR2305" s="58"/>
      <c r="AS2305" s="58"/>
      <c r="AT2305" s="58"/>
      <c r="AU2305" s="58"/>
      <c r="AV2305" s="58"/>
      <c r="AW2305" s="58"/>
      <c r="AX2305" s="59"/>
      <c r="AY2305" s="59"/>
      <c r="AZ2305" s="60"/>
      <c r="BA2305" s="61"/>
      <c r="BB2305" s="54"/>
      <c r="BC2305" s="54"/>
      <c r="BD2305" s="41">
        <v>4</v>
      </c>
      <c r="BE2305" s="52">
        <v>45</v>
      </c>
      <c r="BF2305" s="62">
        <v>4545</v>
      </c>
      <c r="BG2305" s="274"/>
    </row>
    <row r="2306" spans="1:59" s="63" customFormat="1" ht="12.75" x14ac:dyDescent="0.2">
      <c r="A2306" s="196">
        <v>4</v>
      </c>
      <c r="B2306" s="197" t="s">
        <v>422</v>
      </c>
      <c r="C2306" s="208">
        <v>45</v>
      </c>
      <c r="D2306" s="209" t="s">
        <v>794</v>
      </c>
      <c r="E2306" s="210">
        <v>4545</v>
      </c>
      <c r="F2306" s="211" t="s">
        <v>857</v>
      </c>
      <c r="G2306" s="231"/>
      <c r="H2306" s="65"/>
      <c r="I2306" s="222"/>
      <c r="J2306" s="66"/>
      <c r="K2306" s="66"/>
      <c r="L2306" s="66"/>
      <c r="M2306" s="64"/>
      <c r="N2306" s="308"/>
      <c r="O2306" s="309"/>
      <c r="P2306" s="127"/>
      <c r="Q2306" s="67"/>
      <c r="R2306" s="67"/>
      <c r="S2306" s="67"/>
      <c r="T2306" s="67"/>
      <c r="U2306" s="67"/>
      <c r="V2306" s="67"/>
      <c r="W2306" s="67"/>
      <c r="X2306" s="67"/>
      <c r="Y2306" s="68"/>
      <c r="Z2306" s="68"/>
      <c r="AA2306" s="68"/>
      <c r="AB2306" s="67"/>
      <c r="AC2306" s="67"/>
      <c r="AD2306" s="67"/>
      <c r="AE2306" s="67"/>
      <c r="AF2306" s="67"/>
      <c r="AG2306" s="67"/>
      <c r="AH2306" s="67"/>
      <c r="AI2306" s="67"/>
      <c r="AJ2306" s="68"/>
      <c r="AK2306" s="68"/>
      <c r="AL2306" s="68"/>
      <c r="AM2306" s="67"/>
      <c r="AN2306" s="67"/>
      <c r="AO2306" s="67"/>
      <c r="AP2306" s="67"/>
      <c r="AQ2306" s="67"/>
      <c r="AR2306" s="67"/>
      <c r="AS2306" s="67"/>
      <c r="AT2306" s="67"/>
      <c r="AU2306" s="67"/>
      <c r="AV2306" s="67"/>
      <c r="AW2306" s="67"/>
      <c r="AX2306" s="68"/>
      <c r="AY2306" s="68"/>
      <c r="AZ2306" s="69"/>
      <c r="BA2306" s="70"/>
      <c r="BB2306" s="71"/>
      <c r="BC2306" s="54"/>
      <c r="BD2306" s="41">
        <v>4</v>
      </c>
      <c r="BE2306" s="52">
        <v>45</v>
      </c>
      <c r="BF2306" s="62">
        <v>4545</v>
      </c>
      <c r="BG2306" s="275"/>
    </row>
    <row r="2307" spans="1:59" s="63" customFormat="1" ht="12.75" x14ac:dyDescent="0.2">
      <c r="A2307" s="196">
        <v>4</v>
      </c>
      <c r="B2307" s="197" t="s">
        <v>422</v>
      </c>
      <c r="C2307" s="208">
        <v>45</v>
      </c>
      <c r="D2307" s="209" t="s">
        <v>794</v>
      </c>
      <c r="E2307" s="210">
        <v>4545</v>
      </c>
      <c r="F2307" s="211" t="s">
        <v>857</v>
      </c>
      <c r="G2307" s="231"/>
      <c r="H2307" s="72" t="s">
        <v>47</v>
      </c>
      <c r="I2307" s="223"/>
      <c r="J2307" s="73"/>
      <c r="K2307" s="73"/>
      <c r="L2307" s="73"/>
      <c r="M2307" s="74"/>
      <c r="N2307" s="247"/>
      <c r="O2307" s="306"/>
      <c r="P2307" s="105"/>
      <c r="Q2307" s="75"/>
      <c r="R2307" s="75"/>
      <c r="S2307" s="75"/>
      <c r="T2307" s="75"/>
      <c r="U2307" s="75"/>
      <c r="V2307" s="75"/>
      <c r="W2307" s="75"/>
      <c r="X2307" s="75"/>
      <c r="Y2307" s="76">
        <f>IF(ISNUMBER(VLOOKUP(Y2309,P$7:W$7,MATCH(Y2309,P$7:W$7))),VLOOKUP(Y2309,P$7:W$7,MATCH(Y2309,P$7:W$7)),IF(N2311=0,"No Data",IF(Y2309&gt;0,"&lt;100",0)))</f>
        <v>10000</v>
      </c>
      <c r="Z2307" s="77">
        <f>IF(ISNUMBER(VLOOKUP(Z2311,P$7:W$7,MATCH(Z2311,P$7:W$7))),VLOOKUP(Z2311,P$7:W$7,MATCH(Z2311,P$7:W$7)),IF(N2311=0,"No Data",IF(Z2311&gt;0,"&lt;100",0)))</f>
        <v>10000</v>
      </c>
      <c r="AA2307" s="106">
        <f>IF(ISNUMBER(Z2307),Z2307,0)</f>
        <v>10000</v>
      </c>
      <c r="AB2307" s="75"/>
      <c r="AC2307" s="75"/>
      <c r="AD2307" s="75"/>
      <c r="AE2307" s="75"/>
      <c r="AF2307" s="75"/>
      <c r="AG2307" s="75"/>
      <c r="AH2307" s="75"/>
      <c r="AI2307" s="75"/>
      <c r="AJ2307" s="76">
        <f>IF(ISNUMBER(VLOOKUP(AJ2309,AB$7:AH$7,MATCH(AJ2309,AB$7:AH$7))),VLOOKUP(AJ2309,AB$7:AH$7,MATCH(AJ2309,AB$7:AH$7)),IF(N2311=0,"No Data",IF(AJ2309&gt;0,"&lt;50",0)))</f>
        <v>0</v>
      </c>
      <c r="AK2307" s="77">
        <f>IF(ISNUMBER(VLOOKUP(AK2311,AB$7:AH$7,MATCH(AK2311,AB$7:AH$7))),VLOOKUP(AK2311,AB$7:AH$7,MATCH(AK2311,AB$7:AH$7)),IF(N2311=0,"No Data",IF(AK2311&gt;0,"&lt;50",0)))</f>
        <v>0</v>
      </c>
      <c r="AL2307" s="106">
        <f>IF(ISNUMBER(AK2307),AK2307,0)</f>
        <v>0</v>
      </c>
      <c r="AM2307" s="75"/>
      <c r="AN2307" s="75"/>
      <c r="AO2307" s="75"/>
      <c r="AP2307" s="75"/>
      <c r="AQ2307" s="75"/>
      <c r="AR2307" s="75"/>
      <c r="AS2307" s="75"/>
      <c r="AT2307" s="75"/>
      <c r="AU2307" s="75"/>
      <c r="AV2307" s="75"/>
      <c r="AW2307" s="76">
        <f>IF(ISNUMBER(VLOOKUP(AW2309,AM$7:AU$7,MATCH(AW2309,AM$7:AU$7))),VLOOKUP(AW2309,AM$7:AU$7,MATCH(AW2309,AM$7:AU$7)),IF(N2311=0,"No Data",IF(AW2309&gt;0,"&lt;10",0)))</f>
        <v>1000</v>
      </c>
      <c r="AX2307" s="77">
        <f>IF(ISNUMBER(VLOOKUP(AX2311,AM$7:AU$7,MATCH(AX2311,AM$7:AU$7))),VLOOKUP(AX2311,AM$7:AU$7,MATCH(AX2311,AM$7:AU$7)),IF(N2311=0,"No Data",IF(AX2311&gt;0,"&lt;10",0)))</f>
        <v>1000</v>
      </c>
      <c r="AY2307" s="106">
        <f>IF(ISNUMBER(AX2307),AX2307,0)</f>
        <v>1000</v>
      </c>
      <c r="AZ2307" s="79"/>
      <c r="BA2307" s="80"/>
      <c r="BB2307" s="71"/>
      <c r="BC2307" s="54"/>
      <c r="BD2307" s="41">
        <v>4</v>
      </c>
      <c r="BE2307" s="52">
        <v>45</v>
      </c>
      <c r="BF2307" s="62">
        <v>4545</v>
      </c>
      <c r="BG2307" s="276" t="s">
        <v>47</v>
      </c>
    </row>
    <row r="2308" spans="1:59" s="63" customFormat="1" ht="12.75" x14ac:dyDescent="0.2">
      <c r="A2308" s="196">
        <v>4</v>
      </c>
      <c r="B2308" s="197" t="s">
        <v>422</v>
      </c>
      <c r="C2308" s="208">
        <v>45</v>
      </c>
      <c r="D2308" s="209" t="s">
        <v>794</v>
      </c>
      <c r="E2308" s="210">
        <v>4545</v>
      </c>
      <c r="F2308" s="211" t="s">
        <v>857</v>
      </c>
      <c r="G2308" s="231"/>
      <c r="H2308" s="81" t="s">
        <v>48</v>
      </c>
      <c r="I2308" s="223"/>
      <c r="J2308" s="73"/>
      <c r="K2308" s="73"/>
      <c r="L2308" s="73"/>
      <c r="M2308" s="74"/>
      <c r="N2308" s="247"/>
      <c r="O2308" s="306"/>
      <c r="P2308" s="105"/>
      <c r="Q2308" s="75"/>
      <c r="R2308" s="75"/>
      <c r="S2308" s="75"/>
      <c r="T2308" s="75"/>
      <c r="U2308" s="75"/>
      <c r="V2308" s="75"/>
      <c r="W2308" s="75"/>
      <c r="X2308" s="75"/>
      <c r="Y2308" s="82">
        <f>MIN(X2312:X2314)</f>
        <v>100</v>
      </c>
      <c r="Z2308" s="83"/>
      <c r="AA2308" s="83"/>
      <c r="AB2308" s="75"/>
      <c r="AC2308" s="75"/>
      <c r="AD2308" s="75"/>
      <c r="AE2308" s="75"/>
      <c r="AF2308" s="75"/>
      <c r="AG2308" s="75"/>
      <c r="AH2308" s="75"/>
      <c r="AI2308" s="75"/>
      <c r="AJ2308" s="82">
        <f>MIN(AI2312:AI2314)</f>
        <v>0</v>
      </c>
      <c r="AK2308" s="83"/>
      <c r="AL2308" s="83"/>
      <c r="AM2308" s="75"/>
      <c r="AN2308" s="75"/>
      <c r="AO2308" s="75"/>
      <c r="AP2308" s="75"/>
      <c r="AQ2308" s="75"/>
      <c r="AR2308" s="75"/>
      <c r="AS2308" s="75"/>
      <c r="AT2308" s="75"/>
      <c r="AU2308" s="75"/>
      <c r="AV2308" s="75"/>
      <c r="AW2308" s="82">
        <f>MIN(AV2312:AV2314)</f>
        <v>100</v>
      </c>
      <c r="AX2308" s="83"/>
      <c r="AY2308" s="83"/>
      <c r="AZ2308" s="79"/>
      <c r="BA2308" s="80"/>
      <c r="BB2308" s="71"/>
      <c r="BC2308" s="54"/>
      <c r="BD2308" s="41">
        <v>4</v>
      </c>
      <c r="BE2308" s="52">
        <v>45</v>
      </c>
      <c r="BF2308" s="62">
        <v>4545</v>
      </c>
      <c r="BG2308" s="278" t="s">
        <v>48</v>
      </c>
    </row>
    <row r="2309" spans="1:59" s="63" customFormat="1" ht="12.75" x14ac:dyDescent="0.2">
      <c r="A2309" s="196">
        <v>4</v>
      </c>
      <c r="B2309" s="197" t="s">
        <v>422</v>
      </c>
      <c r="C2309" s="208">
        <v>45</v>
      </c>
      <c r="D2309" s="209" t="s">
        <v>794</v>
      </c>
      <c r="E2309" s="210">
        <v>4545</v>
      </c>
      <c r="F2309" s="211" t="s">
        <v>857</v>
      </c>
      <c r="G2309" s="231"/>
      <c r="H2309" s="81" t="s">
        <v>49</v>
      </c>
      <c r="I2309" s="223"/>
      <c r="J2309" s="73"/>
      <c r="K2309" s="73"/>
      <c r="L2309" s="73"/>
      <c r="M2309" s="74"/>
      <c r="N2309" s="247"/>
      <c r="O2309" s="306"/>
      <c r="P2309" s="105"/>
      <c r="Q2309" s="75"/>
      <c r="R2309" s="75"/>
      <c r="S2309" s="75"/>
      <c r="T2309" s="75"/>
      <c r="U2309" s="75"/>
      <c r="V2309" s="75"/>
      <c r="W2309" s="75"/>
      <c r="X2309" s="75"/>
      <c r="Y2309" s="84">
        <f>IF(ISNUMBER(AVERAGE(X2312:X2314)),AVERAGE(X2312:X2314),0)</f>
        <v>12550</v>
      </c>
      <c r="Z2309" s="83"/>
      <c r="AA2309" s="83"/>
      <c r="AB2309" s="75"/>
      <c r="AC2309" s="75"/>
      <c r="AD2309" s="75"/>
      <c r="AE2309" s="75"/>
      <c r="AF2309" s="75"/>
      <c r="AG2309" s="75"/>
      <c r="AH2309" s="75"/>
      <c r="AI2309" s="75"/>
      <c r="AJ2309" s="84">
        <f>IF(ISNUMBER(AVERAGE(AI2312:AI2314)),AVERAGE(AI2312:AI2314),0)</f>
        <v>0</v>
      </c>
      <c r="AK2309" s="83"/>
      <c r="AL2309" s="83"/>
      <c r="AM2309" s="75"/>
      <c r="AN2309" s="75"/>
      <c r="AO2309" s="75"/>
      <c r="AP2309" s="75"/>
      <c r="AQ2309" s="75"/>
      <c r="AR2309" s="75"/>
      <c r="AS2309" s="75"/>
      <c r="AT2309" s="75"/>
      <c r="AU2309" s="75"/>
      <c r="AV2309" s="75"/>
      <c r="AW2309" s="84">
        <f>IF(ISNUMBER(AVERAGE(AV2312:AV2314)),AVERAGE(AV2312:AV2314),0)</f>
        <v>1300</v>
      </c>
      <c r="AX2309" s="83"/>
      <c r="AY2309" s="83"/>
      <c r="AZ2309" s="79"/>
      <c r="BA2309" s="80"/>
      <c r="BB2309" s="71"/>
      <c r="BC2309" s="54"/>
      <c r="BD2309" s="41">
        <v>4</v>
      </c>
      <c r="BE2309" s="52">
        <v>45</v>
      </c>
      <c r="BF2309" s="62">
        <v>4545</v>
      </c>
      <c r="BG2309" s="278" t="s">
        <v>49</v>
      </c>
    </row>
    <row r="2310" spans="1:59" s="63" customFormat="1" ht="12.75" x14ac:dyDescent="0.2">
      <c r="A2310" s="196">
        <v>4</v>
      </c>
      <c r="B2310" s="197" t="s">
        <v>422</v>
      </c>
      <c r="C2310" s="208">
        <v>45</v>
      </c>
      <c r="D2310" s="209" t="s">
        <v>794</v>
      </c>
      <c r="E2310" s="210">
        <v>4545</v>
      </c>
      <c r="F2310" s="211" t="s">
        <v>857</v>
      </c>
      <c r="G2310" s="231"/>
      <c r="H2310" s="81" t="s">
        <v>50</v>
      </c>
      <c r="I2310" s="223"/>
      <c r="J2310" s="73"/>
      <c r="K2310" s="73"/>
      <c r="L2310" s="73"/>
      <c r="M2310" s="74"/>
      <c r="N2310" s="247"/>
      <c r="O2310" s="306"/>
      <c r="P2310" s="105"/>
      <c r="Q2310" s="75"/>
      <c r="R2310" s="75"/>
      <c r="S2310" s="75"/>
      <c r="T2310" s="75"/>
      <c r="U2310" s="75"/>
      <c r="V2310" s="75"/>
      <c r="W2310" s="75"/>
      <c r="X2310" s="75"/>
      <c r="Y2310" s="84">
        <f>MAX(X2312:X2314)</f>
        <v>25000</v>
      </c>
      <c r="Z2310" s="83"/>
      <c r="AA2310" s="83"/>
      <c r="AB2310" s="75"/>
      <c r="AC2310" s="75"/>
      <c r="AD2310" s="75"/>
      <c r="AE2310" s="75"/>
      <c r="AF2310" s="75"/>
      <c r="AG2310" s="75"/>
      <c r="AH2310" s="75"/>
      <c r="AI2310" s="75"/>
      <c r="AJ2310" s="84">
        <f>MAX(AI2312:AI2314)</f>
        <v>0</v>
      </c>
      <c r="AK2310" s="83"/>
      <c r="AL2310" s="83"/>
      <c r="AM2310" s="75"/>
      <c r="AN2310" s="75"/>
      <c r="AO2310" s="75"/>
      <c r="AP2310" s="75"/>
      <c r="AQ2310" s="75"/>
      <c r="AR2310" s="75"/>
      <c r="AS2310" s="75"/>
      <c r="AT2310" s="75"/>
      <c r="AU2310" s="75"/>
      <c r="AV2310" s="75"/>
      <c r="AW2310" s="84">
        <f>MAX(AV2312:AV2314)</f>
        <v>2500</v>
      </c>
      <c r="AX2310" s="83"/>
      <c r="AY2310" s="83"/>
      <c r="AZ2310" s="79"/>
      <c r="BA2310" s="80"/>
      <c r="BB2310" s="71"/>
      <c r="BC2310" s="54"/>
      <c r="BD2310" s="41">
        <v>4</v>
      </c>
      <c r="BE2310" s="52">
        <v>45</v>
      </c>
      <c r="BF2310" s="62">
        <v>4545</v>
      </c>
      <c r="BG2310" s="278" t="s">
        <v>50</v>
      </c>
    </row>
    <row r="2311" spans="1:59" s="63" customFormat="1" ht="12.75" x14ac:dyDescent="0.2">
      <c r="A2311" s="196">
        <v>4</v>
      </c>
      <c r="B2311" s="197" t="s">
        <v>422</v>
      </c>
      <c r="C2311" s="208">
        <v>45</v>
      </c>
      <c r="D2311" s="209" t="s">
        <v>794</v>
      </c>
      <c r="E2311" s="210">
        <v>4545</v>
      </c>
      <c r="F2311" s="211" t="s">
        <v>857</v>
      </c>
      <c r="G2311" s="231"/>
      <c r="H2311" s="85" t="s">
        <v>51</v>
      </c>
      <c r="I2311" s="223"/>
      <c r="J2311" s="73"/>
      <c r="K2311" s="73"/>
      <c r="L2311" s="73"/>
      <c r="M2311" s="74"/>
      <c r="N2311" s="317">
        <f>SUM(N2312:N2313)</f>
        <v>2</v>
      </c>
      <c r="O2311" s="293">
        <f>SUM(O2312:O2313)</f>
        <v>1</v>
      </c>
      <c r="P2311" s="292"/>
      <c r="Q2311" s="87"/>
      <c r="R2311" s="87"/>
      <c r="S2311" s="87"/>
      <c r="T2311" s="87"/>
      <c r="U2311" s="87"/>
      <c r="V2311" s="87"/>
      <c r="W2311" s="87"/>
      <c r="X2311" s="87"/>
      <c r="Y2311" s="112"/>
      <c r="Z2311" s="121">
        <f>SUM(Z2312:Z2313)</f>
        <v>12550</v>
      </c>
      <c r="AA2311" s="88"/>
      <c r="AB2311" s="87"/>
      <c r="AC2311" s="87"/>
      <c r="AD2311" s="87"/>
      <c r="AE2311" s="87"/>
      <c r="AF2311" s="87"/>
      <c r="AG2311" s="87"/>
      <c r="AH2311" s="87"/>
      <c r="AI2311" s="87"/>
      <c r="AJ2311" s="112"/>
      <c r="AK2311" s="121">
        <f>SUM(AK2312:AK2313)</f>
        <v>0</v>
      </c>
      <c r="AL2311" s="88"/>
      <c r="AM2311" s="87"/>
      <c r="AN2311" s="87"/>
      <c r="AO2311" s="87"/>
      <c r="AP2311" s="87"/>
      <c r="AQ2311" s="87"/>
      <c r="AR2311" s="87"/>
      <c r="AS2311" s="87"/>
      <c r="AT2311" s="87"/>
      <c r="AU2311" s="87"/>
      <c r="AV2311" s="87"/>
      <c r="AW2311" s="112"/>
      <c r="AX2311" s="121">
        <f>SUM(AX2312:AX2313)</f>
        <v>1300</v>
      </c>
      <c r="AY2311" s="88"/>
      <c r="AZ2311" s="79"/>
      <c r="BA2311" s="80"/>
      <c r="BB2311" s="71"/>
      <c r="BC2311" s="54"/>
      <c r="BD2311" s="41">
        <v>4</v>
      </c>
      <c r="BE2311" s="52">
        <v>45</v>
      </c>
      <c r="BF2311" s="62">
        <v>4545</v>
      </c>
      <c r="BG2311" s="279" t="s">
        <v>51</v>
      </c>
    </row>
    <row r="2312" spans="1:59" s="63" customFormat="1" ht="12.75" x14ac:dyDescent="0.2">
      <c r="A2312" s="196">
        <v>4</v>
      </c>
      <c r="B2312" s="197" t="s">
        <v>422</v>
      </c>
      <c r="C2312" s="208">
        <v>45</v>
      </c>
      <c r="D2312" s="209" t="s">
        <v>794</v>
      </c>
      <c r="E2312" s="210">
        <v>4545</v>
      </c>
      <c r="F2312" s="211" t="s">
        <v>857</v>
      </c>
      <c r="G2312" s="231"/>
      <c r="H2312" s="89" t="s">
        <v>52</v>
      </c>
      <c r="I2312" s="90" t="s">
        <v>726</v>
      </c>
      <c r="J2312" s="90"/>
      <c r="K2312" s="90" t="s">
        <v>60</v>
      </c>
      <c r="L2312" s="90"/>
      <c r="M2312" s="91"/>
      <c r="N2312" s="312">
        <v>1</v>
      </c>
      <c r="O2312" s="313">
        <f>N2312/N$2311</f>
        <v>0.5</v>
      </c>
      <c r="P2312" s="104"/>
      <c r="Q2312" s="92"/>
      <c r="R2312" s="92"/>
      <c r="S2312" s="92"/>
      <c r="T2312" s="92"/>
      <c r="U2312" s="92"/>
      <c r="V2312" s="92"/>
      <c r="W2312" s="92">
        <v>1</v>
      </c>
      <c r="X2312" s="109">
        <f>P2312*P$7+Q2312*Q$7+R2312*R$7+S2312*S$7+T2312*T$7+U2312*U$7+V2312*V$7+W2312*W$7</f>
        <v>25000</v>
      </c>
      <c r="Y2312" s="83"/>
      <c r="Z2312" s="110">
        <f>X2312*$O2312</f>
        <v>12500</v>
      </c>
      <c r="AA2312" s="111"/>
      <c r="AB2312" s="92"/>
      <c r="AC2312" s="92"/>
      <c r="AD2312" s="92"/>
      <c r="AE2312" s="92"/>
      <c r="AF2312" s="92"/>
      <c r="AG2312" s="92"/>
      <c r="AH2312" s="92"/>
      <c r="AI2312" s="109">
        <f>AB2312*AB$7+AC2312*AC$7+AD2312*AD$7+AE2312*AE$7+AF2312*AF$7+AG2312*AG$7+AH2312*AH$7</f>
        <v>0</v>
      </c>
      <c r="AJ2312" s="83"/>
      <c r="AK2312" s="110">
        <f>AI2312*$O2312</f>
        <v>0</v>
      </c>
      <c r="AL2312" s="111"/>
      <c r="AM2312" s="92"/>
      <c r="AN2312" s="92"/>
      <c r="AO2312" s="92"/>
      <c r="AP2312" s="92">
        <v>1</v>
      </c>
      <c r="AQ2312" s="92"/>
      <c r="AR2312" s="92"/>
      <c r="AS2312" s="92"/>
      <c r="AT2312" s="92"/>
      <c r="AU2312" s="92"/>
      <c r="AV2312" s="109">
        <f>AM2312*AM$7+AN2312*AN$7+AO2312*AO$7+AP2312*AP$7+AQ2312*AQ$7+AR2312*AR$7+AS2312*AS$7+AT2312*AT$7+AU2312*AU$7</f>
        <v>100</v>
      </c>
      <c r="AW2312" s="75"/>
      <c r="AX2312" s="110">
        <f>AV2312*$O2312</f>
        <v>50</v>
      </c>
      <c r="AY2312" s="111"/>
      <c r="AZ2312" s="93"/>
      <c r="BA2312" s="94" t="s">
        <v>105</v>
      </c>
      <c r="BB2312" s="71"/>
      <c r="BC2312" s="54"/>
      <c r="BD2312" s="41">
        <v>4</v>
      </c>
      <c r="BE2312" s="52">
        <v>45</v>
      </c>
      <c r="BF2312" s="62">
        <v>4545</v>
      </c>
      <c r="BG2312" s="280" t="s">
        <v>52</v>
      </c>
    </row>
    <row r="2313" spans="1:59" s="63" customFormat="1" ht="12.75" x14ac:dyDescent="0.2">
      <c r="A2313" s="196">
        <v>4</v>
      </c>
      <c r="B2313" s="197" t="s">
        <v>422</v>
      </c>
      <c r="C2313" s="208">
        <v>45</v>
      </c>
      <c r="D2313" s="209" t="s">
        <v>794</v>
      </c>
      <c r="E2313" s="210">
        <v>4545</v>
      </c>
      <c r="F2313" s="211" t="s">
        <v>857</v>
      </c>
      <c r="G2313" s="231"/>
      <c r="H2313" s="89"/>
      <c r="I2313" s="90" t="s">
        <v>718</v>
      </c>
      <c r="J2313" s="90" t="s">
        <v>858</v>
      </c>
      <c r="K2313" s="90" t="s">
        <v>64</v>
      </c>
      <c r="L2313" s="90" t="s">
        <v>119</v>
      </c>
      <c r="M2313" s="91"/>
      <c r="N2313" s="312">
        <v>1</v>
      </c>
      <c r="O2313" s="313">
        <f>N2313/N$2311</f>
        <v>0.5</v>
      </c>
      <c r="P2313" s="104">
        <v>1</v>
      </c>
      <c r="Q2313" s="92"/>
      <c r="R2313" s="92"/>
      <c r="S2313" s="92"/>
      <c r="T2313" s="92"/>
      <c r="U2313" s="92"/>
      <c r="V2313" s="92"/>
      <c r="W2313" s="92"/>
      <c r="X2313" s="109">
        <f>P2313*P$7+Q2313*Q$7+R2313*R$7+S2313*S$7+T2313*T$7+U2313*U$7+V2313*V$7+W2313*W$7</f>
        <v>100</v>
      </c>
      <c r="Y2313" s="83"/>
      <c r="Z2313" s="110">
        <f>X2313*$O2313</f>
        <v>50</v>
      </c>
      <c r="AA2313" s="111"/>
      <c r="AB2313" s="92"/>
      <c r="AC2313" s="92"/>
      <c r="AD2313" s="92"/>
      <c r="AE2313" s="92"/>
      <c r="AF2313" s="92"/>
      <c r="AG2313" s="92"/>
      <c r="AH2313" s="92"/>
      <c r="AI2313" s="109">
        <f>AB2313*AB$7+AC2313*AC$7+AD2313*AD$7+AE2313*AE$7+AF2313*AF$7+AG2313*AG$7+AH2313*AH$7</f>
        <v>0</v>
      </c>
      <c r="AJ2313" s="83"/>
      <c r="AK2313" s="110">
        <f>AI2313*$O2313</f>
        <v>0</v>
      </c>
      <c r="AL2313" s="111"/>
      <c r="AM2313" s="92"/>
      <c r="AN2313" s="92"/>
      <c r="AO2313" s="92"/>
      <c r="AP2313" s="92"/>
      <c r="AQ2313" s="92"/>
      <c r="AR2313" s="92"/>
      <c r="AS2313" s="92"/>
      <c r="AT2313" s="92">
        <v>1</v>
      </c>
      <c r="AU2313" s="92"/>
      <c r="AV2313" s="109">
        <f>AM2313*AM$7+AN2313*AN$7+AO2313*AO$7+AP2313*AP$7+AQ2313*AQ$7+AR2313*AR$7+AS2313*AS$7+AT2313*AT$7+AU2313*AU$7</f>
        <v>2500</v>
      </c>
      <c r="AW2313" s="75"/>
      <c r="AX2313" s="110">
        <f>AV2313*$O2313</f>
        <v>1250</v>
      </c>
      <c r="AY2313" s="111"/>
      <c r="AZ2313" s="93"/>
      <c r="BA2313" s="94" t="s">
        <v>554</v>
      </c>
      <c r="BB2313" s="71"/>
      <c r="BC2313" s="54"/>
      <c r="BD2313" s="41">
        <v>4</v>
      </c>
      <c r="BE2313" s="52">
        <v>45</v>
      </c>
      <c r="BF2313" s="62">
        <v>4545</v>
      </c>
      <c r="BG2313" s="280" t="s">
        <v>52</v>
      </c>
    </row>
    <row r="2314" spans="1:59" s="63" customFormat="1" ht="12.75" x14ac:dyDescent="0.2">
      <c r="A2314" s="196">
        <v>4</v>
      </c>
      <c r="B2314" s="197" t="s">
        <v>422</v>
      </c>
      <c r="C2314" s="208">
        <v>45</v>
      </c>
      <c r="D2314" s="209" t="s">
        <v>794</v>
      </c>
      <c r="E2314" s="210">
        <v>4545</v>
      </c>
      <c r="F2314" s="211" t="s">
        <v>857</v>
      </c>
      <c r="G2314" s="231"/>
      <c r="H2314" s="89"/>
      <c r="I2314" s="219"/>
      <c r="J2314" s="90"/>
      <c r="K2314" s="90"/>
      <c r="L2314" s="90"/>
      <c r="M2314" s="91"/>
      <c r="N2314" s="247"/>
      <c r="O2314" s="306"/>
      <c r="P2314" s="104"/>
      <c r="Q2314" s="92"/>
      <c r="R2314" s="92"/>
      <c r="S2314" s="92"/>
      <c r="T2314" s="92"/>
      <c r="U2314" s="92"/>
      <c r="V2314" s="92"/>
      <c r="W2314" s="92"/>
      <c r="X2314" s="75"/>
      <c r="Y2314" s="83"/>
      <c r="Z2314" s="83"/>
      <c r="AA2314" s="83"/>
      <c r="AB2314" s="92"/>
      <c r="AC2314" s="92"/>
      <c r="AD2314" s="92"/>
      <c r="AE2314" s="92"/>
      <c r="AF2314" s="92"/>
      <c r="AG2314" s="92"/>
      <c r="AH2314" s="92"/>
      <c r="AI2314" s="75"/>
      <c r="AJ2314" s="83"/>
      <c r="AK2314" s="83"/>
      <c r="AL2314" s="83"/>
      <c r="AM2314" s="92"/>
      <c r="AN2314" s="92"/>
      <c r="AO2314" s="92"/>
      <c r="AP2314" s="92"/>
      <c r="AQ2314" s="92"/>
      <c r="AR2314" s="92"/>
      <c r="AS2314" s="92"/>
      <c r="AT2314" s="92"/>
      <c r="AU2314" s="92"/>
      <c r="AV2314" s="75"/>
      <c r="AW2314" s="75"/>
      <c r="AX2314" s="83"/>
      <c r="AY2314" s="83"/>
      <c r="AZ2314" s="93"/>
      <c r="BA2314" s="94"/>
      <c r="BB2314" s="71"/>
      <c r="BC2314" s="54"/>
      <c r="BD2314" s="41">
        <v>4</v>
      </c>
      <c r="BE2314" s="52">
        <v>45</v>
      </c>
      <c r="BF2314" s="62">
        <v>4545</v>
      </c>
      <c r="BG2314" s="280" t="s">
        <v>52</v>
      </c>
    </row>
    <row r="2315" spans="1:59" s="63" customFormat="1" ht="12.75" x14ac:dyDescent="0.2">
      <c r="A2315" s="196">
        <v>4</v>
      </c>
      <c r="B2315" s="197" t="s">
        <v>422</v>
      </c>
      <c r="C2315" s="208">
        <v>45</v>
      </c>
      <c r="D2315" s="209" t="s">
        <v>794</v>
      </c>
      <c r="E2315" s="210">
        <v>4545</v>
      </c>
      <c r="F2315" s="211" t="s">
        <v>857</v>
      </c>
      <c r="G2315" s="231"/>
      <c r="H2315" s="65"/>
      <c r="I2315" s="222"/>
      <c r="J2315" s="66"/>
      <c r="K2315" s="66"/>
      <c r="L2315" s="66"/>
      <c r="M2315" s="64"/>
      <c r="N2315" s="304"/>
      <c r="O2315" s="305"/>
      <c r="P2315" s="127"/>
      <c r="Q2315" s="67"/>
      <c r="R2315" s="67"/>
      <c r="S2315" s="67"/>
      <c r="T2315" s="67"/>
      <c r="U2315" s="67"/>
      <c r="V2315" s="67"/>
      <c r="W2315" s="67"/>
      <c r="X2315" s="67"/>
      <c r="Y2315" s="68"/>
      <c r="Z2315" s="68"/>
      <c r="AA2315" s="68"/>
      <c r="AB2315" s="67"/>
      <c r="AC2315" s="67"/>
      <c r="AD2315" s="67"/>
      <c r="AE2315" s="67"/>
      <c r="AF2315" s="67"/>
      <c r="AG2315" s="67"/>
      <c r="AH2315" s="67"/>
      <c r="AI2315" s="67"/>
      <c r="AJ2315" s="68"/>
      <c r="AK2315" s="68"/>
      <c r="AL2315" s="68"/>
      <c r="AM2315" s="67"/>
      <c r="AN2315" s="67"/>
      <c r="AO2315" s="67"/>
      <c r="AP2315" s="67"/>
      <c r="AQ2315" s="67"/>
      <c r="AR2315" s="67"/>
      <c r="AS2315" s="67"/>
      <c r="AT2315" s="67"/>
      <c r="AU2315" s="67"/>
      <c r="AV2315" s="67"/>
      <c r="AW2315" s="67"/>
      <c r="AX2315" s="68"/>
      <c r="AY2315" s="68"/>
      <c r="AZ2315" s="69"/>
      <c r="BA2315" s="70"/>
      <c r="BB2315" s="71"/>
      <c r="BC2315" s="54"/>
      <c r="BD2315" s="41">
        <v>4</v>
      </c>
      <c r="BE2315" s="52">
        <v>45</v>
      </c>
      <c r="BF2315" s="62">
        <v>4545</v>
      </c>
      <c r="BG2315" s="275"/>
    </row>
    <row r="2316" spans="1:59" s="63" customFormat="1" ht="12.75" x14ac:dyDescent="0.2">
      <c r="A2316" s="196">
        <v>4</v>
      </c>
      <c r="B2316" s="197" t="s">
        <v>422</v>
      </c>
      <c r="C2316" s="208">
        <v>45</v>
      </c>
      <c r="D2316" s="209" t="s">
        <v>794</v>
      </c>
      <c r="E2316" s="210">
        <v>4545</v>
      </c>
      <c r="F2316" s="211" t="s">
        <v>857</v>
      </c>
      <c r="G2316" s="230"/>
      <c r="H2316" s="56"/>
      <c r="I2316" s="221"/>
      <c r="J2316" s="57"/>
      <c r="K2316" s="57"/>
      <c r="L2316" s="57"/>
      <c r="M2316" s="55"/>
      <c r="N2316" s="303"/>
      <c r="O2316" s="245"/>
      <c r="P2316" s="122"/>
      <c r="Q2316" s="58"/>
      <c r="R2316" s="58"/>
      <c r="S2316" s="58"/>
      <c r="T2316" s="58"/>
      <c r="U2316" s="58"/>
      <c r="V2316" s="58"/>
      <c r="W2316" s="58"/>
      <c r="X2316" s="58"/>
      <c r="Y2316" s="59"/>
      <c r="Z2316" s="59"/>
      <c r="AA2316" s="59"/>
      <c r="AB2316" s="58"/>
      <c r="AC2316" s="58"/>
      <c r="AD2316" s="58"/>
      <c r="AE2316" s="58"/>
      <c r="AF2316" s="58"/>
      <c r="AG2316" s="58"/>
      <c r="AH2316" s="58"/>
      <c r="AI2316" s="58"/>
      <c r="AJ2316" s="59"/>
      <c r="AK2316" s="59"/>
      <c r="AL2316" s="59"/>
      <c r="AM2316" s="58"/>
      <c r="AN2316" s="58"/>
      <c r="AO2316" s="58"/>
      <c r="AP2316" s="58"/>
      <c r="AQ2316" s="58"/>
      <c r="AR2316" s="58"/>
      <c r="AS2316" s="58"/>
      <c r="AT2316" s="58"/>
      <c r="AU2316" s="58"/>
      <c r="AV2316" s="58"/>
      <c r="AW2316" s="58"/>
      <c r="AX2316" s="59"/>
      <c r="AY2316" s="59"/>
      <c r="AZ2316" s="60"/>
      <c r="BA2316" s="61"/>
      <c r="BB2316" s="54"/>
      <c r="BC2316" s="54"/>
      <c r="BD2316" s="41">
        <v>4</v>
      </c>
      <c r="BE2316" s="52">
        <v>45</v>
      </c>
      <c r="BF2316" s="62">
        <v>4545</v>
      </c>
      <c r="BG2316" s="274"/>
    </row>
    <row r="2317" spans="1:59" x14ac:dyDescent="0.25">
      <c r="A2317" s="196">
        <v>4</v>
      </c>
      <c r="B2317" s="197" t="s">
        <v>422</v>
      </c>
      <c r="C2317" s="208">
        <v>45</v>
      </c>
      <c r="D2317" s="209" t="s">
        <v>794</v>
      </c>
      <c r="E2317" s="212">
        <v>4571</v>
      </c>
      <c r="F2317" s="213" t="s">
        <v>859</v>
      </c>
      <c r="G2317" s="234"/>
      <c r="H2317" s="138"/>
      <c r="I2317" s="224"/>
      <c r="J2317" s="98"/>
      <c r="K2317" s="98"/>
      <c r="L2317" s="98"/>
      <c r="M2317" s="137"/>
      <c r="N2317" s="322"/>
      <c r="O2317" s="323"/>
      <c r="P2317" s="139"/>
      <c r="Q2317" s="139"/>
      <c r="R2317" s="139"/>
      <c r="S2317" s="139"/>
      <c r="T2317" s="139"/>
      <c r="U2317" s="139"/>
      <c r="V2317" s="139"/>
      <c r="W2317" s="139"/>
      <c r="X2317" s="139"/>
      <c r="Y2317" s="100"/>
      <c r="Z2317" s="125"/>
      <c r="AA2317" s="125"/>
      <c r="AB2317" s="139"/>
      <c r="AC2317" s="139"/>
      <c r="AD2317" s="139"/>
      <c r="AE2317" s="139"/>
      <c r="AF2317" s="139"/>
      <c r="AG2317" s="139"/>
      <c r="AH2317" s="139"/>
      <c r="AI2317" s="139"/>
      <c r="AJ2317" s="100"/>
      <c r="AK2317" s="125"/>
      <c r="AL2317" s="125"/>
      <c r="AM2317" s="139"/>
      <c r="AN2317" s="139"/>
      <c r="AO2317" s="139"/>
      <c r="AP2317" s="139"/>
      <c r="AQ2317" s="139"/>
      <c r="AR2317" s="139"/>
      <c r="AS2317" s="139"/>
      <c r="AT2317" s="139"/>
      <c r="AU2317" s="139"/>
      <c r="AV2317" s="139"/>
      <c r="AW2317" s="99"/>
      <c r="AX2317" s="125"/>
      <c r="AY2317" s="100"/>
      <c r="AZ2317" s="140"/>
      <c r="BA2317" s="141"/>
      <c r="BB2317" s="136"/>
      <c r="BC2317" s="136"/>
      <c r="BD2317" s="41">
        <v>4</v>
      </c>
      <c r="BE2317" s="52">
        <v>45</v>
      </c>
      <c r="BF2317" s="103">
        <v>4571</v>
      </c>
      <c r="BG2317" s="283"/>
    </row>
    <row r="2318" spans="1:59" s="63" customFormat="1" ht="12.75" x14ac:dyDescent="0.2">
      <c r="A2318" s="196">
        <v>4</v>
      </c>
      <c r="B2318" s="197" t="s">
        <v>422</v>
      </c>
      <c r="C2318" s="208">
        <v>45</v>
      </c>
      <c r="D2318" s="209" t="s">
        <v>794</v>
      </c>
      <c r="E2318" s="212">
        <v>4571</v>
      </c>
      <c r="F2318" s="213" t="s">
        <v>859</v>
      </c>
      <c r="G2318" s="232"/>
      <c r="H2318" s="97"/>
      <c r="I2318" s="224"/>
      <c r="J2318" s="98"/>
      <c r="K2318" s="98"/>
      <c r="L2318" s="98"/>
      <c r="M2318" s="96"/>
      <c r="N2318" s="307"/>
      <c r="O2318" s="246"/>
      <c r="P2318" s="124"/>
      <c r="Q2318" s="99"/>
      <c r="R2318" s="99"/>
      <c r="S2318" s="99"/>
      <c r="T2318" s="99"/>
      <c r="U2318" s="99"/>
      <c r="V2318" s="99"/>
      <c r="W2318" s="99"/>
      <c r="X2318" s="99"/>
      <c r="Y2318" s="100"/>
      <c r="Z2318" s="100"/>
      <c r="AA2318" s="100"/>
      <c r="AB2318" s="99"/>
      <c r="AC2318" s="99"/>
      <c r="AD2318" s="99"/>
      <c r="AE2318" s="99"/>
      <c r="AF2318" s="99"/>
      <c r="AG2318" s="99"/>
      <c r="AH2318" s="99"/>
      <c r="AI2318" s="99"/>
      <c r="AJ2318" s="100"/>
      <c r="AK2318" s="100"/>
      <c r="AL2318" s="100"/>
      <c r="AM2318" s="99"/>
      <c r="AN2318" s="99"/>
      <c r="AO2318" s="99"/>
      <c r="AP2318" s="99"/>
      <c r="AQ2318" s="99"/>
      <c r="AR2318" s="99"/>
      <c r="AS2318" s="99"/>
      <c r="AT2318" s="99"/>
      <c r="AU2318" s="99"/>
      <c r="AV2318" s="99"/>
      <c r="AW2318" s="99"/>
      <c r="AX2318" s="100"/>
      <c r="AY2318" s="100"/>
      <c r="AZ2318" s="101"/>
      <c r="BA2318" s="102"/>
      <c r="BB2318" s="95"/>
      <c r="BC2318" s="95"/>
      <c r="BD2318" s="41">
        <v>4</v>
      </c>
      <c r="BE2318" s="52">
        <v>45</v>
      </c>
      <c r="BF2318" s="103">
        <v>4571</v>
      </c>
      <c r="BG2318" s="277"/>
    </row>
    <row r="2319" spans="1:59" s="63" customFormat="1" ht="12.75" x14ac:dyDescent="0.2">
      <c r="A2319" s="196">
        <v>4</v>
      </c>
      <c r="B2319" s="197" t="s">
        <v>422</v>
      </c>
      <c r="C2319" s="208">
        <v>45</v>
      </c>
      <c r="D2319" s="209" t="s">
        <v>794</v>
      </c>
      <c r="E2319" s="212">
        <v>4571</v>
      </c>
      <c r="F2319" s="213" t="s">
        <v>859</v>
      </c>
      <c r="G2319" s="231"/>
      <c r="H2319" s="65"/>
      <c r="I2319" s="222"/>
      <c r="J2319" s="66"/>
      <c r="K2319" s="66"/>
      <c r="L2319" s="66"/>
      <c r="M2319" s="64"/>
      <c r="N2319" s="304"/>
      <c r="O2319" s="305"/>
      <c r="P2319" s="127"/>
      <c r="Q2319" s="67"/>
      <c r="R2319" s="67"/>
      <c r="S2319" s="67"/>
      <c r="T2319" s="67"/>
      <c r="U2319" s="67"/>
      <c r="V2319" s="67"/>
      <c r="W2319" s="67"/>
      <c r="X2319" s="67"/>
      <c r="Y2319" s="68"/>
      <c r="Z2319" s="68"/>
      <c r="AA2319" s="68"/>
      <c r="AB2319" s="67"/>
      <c r="AC2319" s="67"/>
      <c r="AD2319" s="67"/>
      <c r="AE2319" s="67"/>
      <c r="AF2319" s="67"/>
      <c r="AG2319" s="67"/>
      <c r="AH2319" s="67"/>
      <c r="AI2319" s="67"/>
      <c r="AJ2319" s="68"/>
      <c r="AK2319" s="68"/>
      <c r="AL2319" s="68"/>
      <c r="AM2319" s="67"/>
      <c r="AN2319" s="67"/>
      <c r="AO2319" s="67"/>
      <c r="AP2319" s="67"/>
      <c r="AQ2319" s="67"/>
      <c r="AR2319" s="67"/>
      <c r="AS2319" s="67"/>
      <c r="AT2319" s="67"/>
      <c r="AU2319" s="67"/>
      <c r="AV2319" s="67"/>
      <c r="AW2319" s="67"/>
      <c r="AX2319" s="68"/>
      <c r="AY2319" s="68"/>
      <c r="AZ2319" s="69"/>
      <c r="BA2319" s="70"/>
      <c r="BB2319" s="71"/>
      <c r="BC2319" s="95"/>
      <c r="BD2319" s="41">
        <v>4</v>
      </c>
      <c r="BE2319" s="52">
        <v>45</v>
      </c>
      <c r="BF2319" s="103">
        <v>4571</v>
      </c>
      <c r="BG2319" s="275"/>
    </row>
    <row r="2320" spans="1:59" s="63" customFormat="1" ht="12.75" x14ac:dyDescent="0.2">
      <c r="A2320" s="196">
        <v>4</v>
      </c>
      <c r="B2320" s="197" t="s">
        <v>422</v>
      </c>
      <c r="C2320" s="208">
        <v>45</v>
      </c>
      <c r="D2320" s="209" t="s">
        <v>794</v>
      </c>
      <c r="E2320" s="212">
        <v>4571</v>
      </c>
      <c r="F2320" s="213" t="s">
        <v>859</v>
      </c>
      <c r="G2320" s="231"/>
      <c r="H2320" s="72" t="s">
        <v>47</v>
      </c>
      <c r="I2320" s="223"/>
      <c r="J2320" s="73"/>
      <c r="K2320" s="73"/>
      <c r="L2320" s="73"/>
      <c r="M2320" s="74"/>
      <c r="N2320" s="247"/>
      <c r="O2320" s="306"/>
      <c r="P2320" s="105"/>
      <c r="Q2320" s="75"/>
      <c r="R2320" s="75"/>
      <c r="S2320" s="75"/>
      <c r="T2320" s="75"/>
      <c r="U2320" s="75"/>
      <c r="V2320" s="75"/>
      <c r="W2320" s="75"/>
      <c r="X2320" s="75"/>
      <c r="Y2320" s="76">
        <f>IF(ISNUMBER(VLOOKUP(Y2322,P$7:W$7,MATCH(Y2322,P$7:W$7))),VLOOKUP(Y2322,P$7:W$7,MATCH(Y2322,P$7:W$7)),IF(N2324=0,"No Data",IF(Y2322&gt;0,"&lt;100",0)))</f>
        <v>5000</v>
      </c>
      <c r="Z2320" s="77">
        <f>IF(ISNUMBER(VLOOKUP(Z2324,P$7:W$7,MATCH(Z2324,P$7:W$7))),VLOOKUP(Z2324,P$7:W$7,MATCH(Z2324,P$7:W$7)),IF(N2324=0,"No Data",IF(Z2324&gt;0,"&lt;100",0)))</f>
        <v>5000</v>
      </c>
      <c r="AA2320" s="106">
        <f>IF(ISNUMBER(Z2320),Z2320,0)</f>
        <v>5000</v>
      </c>
      <c r="AB2320" s="75"/>
      <c r="AC2320" s="75"/>
      <c r="AD2320" s="75"/>
      <c r="AE2320" s="75"/>
      <c r="AF2320" s="75"/>
      <c r="AG2320" s="75"/>
      <c r="AH2320" s="75"/>
      <c r="AI2320" s="75"/>
      <c r="AJ2320" s="76">
        <f>IF(ISNUMBER(VLOOKUP(AJ2322,AB$7:AH$7,MATCH(AJ2322,AB$7:AH$7))),VLOOKUP(AJ2322,AB$7:AH$7,MATCH(AJ2322,AB$7:AH$7)),IF(N2324=0,"No Data",IF(AJ2322&gt;0,"&lt;50",0)))</f>
        <v>0</v>
      </c>
      <c r="AK2320" s="77">
        <f>IF(ISNUMBER(VLOOKUP(AK2324,AB$7:AH$7,MATCH(AK2324,AB$7:AH$7))),VLOOKUP(AK2324,AB$7:AH$7,MATCH(AK2324,AB$7:AH$7)),IF(N2324=0,"No Data",IF(AK2324&gt;0,"&lt;50",0)))</f>
        <v>0</v>
      </c>
      <c r="AL2320" s="106">
        <f>IF(ISNUMBER(AK2320),AK2320,0)</f>
        <v>0</v>
      </c>
      <c r="AM2320" s="75"/>
      <c r="AN2320" s="75"/>
      <c r="AO2320" s="75"/>
      <c r="AP2320" s="75"/>
      <c r="AQ2320" s="75"/>
      <c r="AR2320" s="75"/>
      <c r="AS2320" s="75"/>
      <c r="AT2320" s="75"/>
      <c r="AU2320" s="75"/>
      <c r="AV2320" s="75"/>
      <c r="AW2320" s="76">
        <f>IF(ISNUMBER(VLOOKUP(AW2322,AM$7:AU$7,MATCH(AW2322,AM$7:AU$7))),VLOOKUP(AW2322,AM$7:AU$7,MATCH(AW2322,AM$7:AU$7)),IF(N2324=0,"No Data",IF(AW2322&gt;0,"&lt;10",0)))</f>
        <v>500</v>
      </c>
      <c r="AX2320" s="77">
        <f>IF(ISNUMBER(VLOOKUP(AX2324,AM$7:AU$7,MATCH(AX2324,AM$7:AU$7))),VLOOKUP(AX2324,AM$7:AU$7,MATCH(AX2324,AM$7:AU$7)),IF(N2324=0,"No Data",IF(AX2324&gt;0,"&lt;10",0)))</f>
        <v>500</v>
      </c>
      <c r="AY2320" s="106">
        <f>IF(ISNUMBER(AX2320),AX2320,0)</f>
        <v>500</v>
      </c>
      <c r="AZ2320" s="79"/>
      <c r="BA2320" s="80"/>
      <c r="BB2320" s="71"/>
      <c r="BC2320" s="95"/>
      <c r="BD2320" s="41">
        <v>4</v>
      </c>
      <c r="BE2320" s="52">
        <v>45</v>
      </c>
      <c r="BF2320" s="103">
        <v>4571</v>
      </c>
      <c r="BG2320" s="276" t="s">
        <v>47</v>
      </c>
    </row>
    <row r="2321" spans="1:59" s="63" customFormat="1" ht="12.75" x14ac:dyDescent="0.2">
      <c r="A2321" s="196">
        <v>4</v>
      </c>
      <c r="B2321" s="197" t="s">
        <v>422</v>
      </c>
      <c r="C2321" s="208">
        <v>45</v>
      </c>
      <c r="D2321" s="209" t="s">
        <v>794</v>
      </c>
      <c r="E2321" s="212">
        <v>4571</v>
      </c>
      <c r="F2321" s="213" t="s">
        <v>859</v>
      </c>
      <c r="G2321" s="231"/>
      <c r="H2321" s="81" t="s">
        <v>48</v>
      </c>
      <c r="I2321" s="223"/>
      <c r="J2321" s="73"/>
      <c r="K2321" s="73"/>
      <c r="L2321" s="73"/>
      <c r="M2321" s="74"/>
      <c r="N2321" s="247"/>
      <c r="O2321" s="306"/>
      <c r="P2321" s="105"/>
      <c r="Q2321" s="75"/>
      <c r="R2321" s="75"/>
      <c r="S2321" s="75"/>
      <c r="T2321" s="75"/>
      <c r="U2321" s="75"/>
      <c r="V2321" s="75"/>
      <c r="W2321" s="75"/>
      <c r="X2321" s="75"/>
      <c r="Y2321" s="82">
        <f>MIN(X2325:X2330)</f>
        <v>0</v>
      </c>
      <c r="Z2321" s="83"/>
      <c r="AA2321" s="83"/>
      <c r="AB2321" s="75"/>
      <c r="AC2321" s="75"/>
      <c r="AD2321" s="75"/>
      <c r="AE2321" s="75"/>
      <c r="AF2321" s="75"/>
      <c r="AG2321" s="75"/>
      <c r="AH2321" s="75"/>
      <c r="AI2321" s="75"/>
      <c r="AJ2321" s="82">
        <f>MIN(AI2325:AI2330)</f>
        <v>0</v>
      </c>
      <c r="AK2321" s="83"/>
      <c r="AL2321" s="83"/>
      <c r="AM2321" s="75"/>
      <c r="AN2321" s="75"/>
      <c r="AO2321" s="75"/>
      <c r="AP2321" s="75"/>
      <c r="AQ2321" s="75"/>
      <c r="AR2321" s="75"/>
      <c r="AS2321" s="75"/>
      <c r="AT2321" s="75"/>
      <c r="AU2321" s="75"/>
      <c r="AV2321" s="75"/>
      <c r="AW2321" s="82">
        <f>MIN(AV2325:AV2330)</f>
        <v>25</v>
      </c>
      <c r="AX2321" s="83"/>
      <c r="AY2321" s="83"/>
      <c r="AZ2321" s="79"/>
      <c r="BA2321" s="80"/>
      <c r="BB2321" s="71"/>
      <c r="BC2321" s="95"/>
      <c r="BD2321" s="41">
        <v>4</v>
      </c>
      <c r="BE2321" s="52">
        <v>45</v>
      </c>
      <c r="BF2321" s="103">
        <v>4571</v>
      </c>
      <c r="BG2321" s="278" t="s">
        <v>48</v>
      </c>
    </row>
    <row r="2322" spans="1:59" s="63" customFormat="1" ht="12.75" x14ac:dyDescent="0.2">
      <c r="A2322" s="196">
        <v>4</v>
      </c>
      <c r="B2322" s="197" t="s">
        <v>422</v>
      </c>
      <c r="C2322" s="208">
        <v>45</v>
      </c>
      <c r="D2322" s="209" t="s">
        <v>794</v>
      </c>
      <c r="E2322" s="212">
        <v>4571</v>
      </c>
      <c r="F2322" s="213" t="s">
        <v>859</v>
      </c>
      <c r="G2322" s="231"/>
      <c r="H2322" s="81" t="s">
        <v>49</v>
      </c>
      <c r="I2322" s="223"/>
      <c r="J2322" s="73"/>
      <c r="K2322" s="73"/>
      <c r="L2322" s="73"/>
      <c r="M2322" s="74"/>
      <c r="N2322" s="247"/>
      <c r="O2322" s="306"/>
      <c r="P2322" s="105"/>
      <c r="Q2322" s="75"/>
      <c r="R2322" s="75"/>
      <c r="S2322" s="75"/>
      <c r="T2322" s="75"/>
      <c r="U2322" s="75"/>
      <c r="V2322" s="75"/>
      <c r="W2322" s="75"/>
      <c r="X2322" s="75"/>
      <c r="Y2322" s="84">
        <f>IF(ISNUMBER(AVERAGE(X2325:X2330)),AVERAGE(X2325:X2330),0)</f>
        <v>8366.6666666666661</v>
      </c>
      <c r="Z2322" s="83"/>
      <c r="AA2322" s="83"/>
      <c r="AB2322" s="75"/>
      <c r="AC2322" s="75"/>
      <c r="AD2322" s="75"/>
      <c r="AE2322" s="75"/>
      <c r="AF2322" s="75"/>
      <c r="AG2322" s="75"/>
      <c r="AH2322" s="75"/>
      <c r="AI2322" s="75"/>
      <c r="AJ2322" s="84">
        <f>IF(ISNUMBER(AVERAGE(AI2325:AI2330)),AVERAGE(AI2325:AI2330),0)</f>
        <v>0</v>
      </c>
      <c r="AK2322" s="83"/>
      <c r="AL2322" s="83"/>
      <c r="AM2322" s="75"/>
      <c r="AN2322" s="75"/>
      <c r="AO2322" s="75"/>
      <c r="AP2322" s="75"/>
      <c r="AQ2322" s="75"/>
      <c r="AR2322" s="75"/>
      <c r="AS2322" s="75"/>
      <c r="AT2322" s="75"/>
      <c r="AU2322" s="75"/>
      <c r="AV2322" s="75"/>
      <c r="AW2322" s="84">
        <f>IF(ISNUMBER(AVERAGE(AV2325:AV2330)),AVERAGE(AV2325:AV2330),0)</f>
        <v>887.5</v>
      </c>
      <c r="AX2322" s="83"/>
      <c r="AY2322" s="83"/>
      <c r="AZ2322" s="79"/>
      <c r="BA2322" s="80"/>
      <c r="BB2322" s="71"/>
      <c r="BC2322" s="95"/>
      <c r="BD2322" s="41">
        <v>4</v>
      </c>
      <c r="BE2322" s="52">
        <v>45</v>
      </c>
      <c r="BF2322" s="103">
        <v>4571</v>
      </c>
      <c r="BG2322" s="278" t="s">
        <v>49</v>
      </c>
    </row>
    <row r="2323" spans="1:59" s="63" customFormat="1" ht="12.75" x14ac:dyDescent="0.2">
      <c r="A2323" s="196">
        <v>4</v>
      </c>
      <c r="B2323" s="197" t="s">
        <v>422</v>
      </c>
      <c r="C2323" s="208">
        <v>45</v>
      </c>
      <c r="D2323" s="209" t="s">
        <v>794</v>
      </c>
      <c r="E2323" s="212">
        <v>4571</v>
      </c>
      <c r="F2323" s="213" t="s">
        <v>859</v>
      </c>
      <c r="G2323" s="231"/>
      <c r="H2323" s="81" t="s">
        <v>50</v>
      </c>
      <c r="I2323" s="223"/>
      <c r="J2323" s="73"/>
      <c r="K2323" s="73"/>
      <c r="L2323" s="73"/>
      <c r="M2323" s="74"/>
      <c r="N2323" s="247"/>
      <c r="O2323" s="306"/>
      <c r="P2323" s="105"/>
      <c r="Q2323" s="75"/>
      <c r="R2323" s="75"/>
      <c r="S2323" s="75"/>
      <c r="T2323" s="75"/>
      <c r="U2323" s="75"/>
      <c r="V2323" s="75"/>
      <c r="W2323" s="75"/>
      <c r="X2323" s="75"/>
      <c r="Y2323" s="84">
        <f>MAX(X2325:X2330)</f>
        <v>25000</v>
      </c>
      <c r="Z2323" s="83"/>
      <c r="AA2323" s="83"/>
      <c r="AB2323" s="75"/>
      <c r="AC2323" s="75"/>
      <c r="AD2323" s="75"/>
      <c r="AE2323" s="75"/>
      <c r="AF2323" s="75"/>
      <c r="AG2323" s="75"/>
      <c r="AH2323" s="75"/>
      <c r="AI2323" s="75"/>
      <c r="AJ2323" s="84">
        <f>MAX(AI2325:AI2330)</f>
        <v>0</v>
      </c>
      <c r="AK2323" s="83"/>
      <c r="AL2323" s="83"/>
      <c r="AM2323" s="75"/>
      <c r="AN2323" s="75"/>
      <c r="AO2323" s="75"/>
      <c r="AP2323" s="75"/>
      <c r="AQ2323" s="75"/>
      <c r="AR2323" s="75"/>
      <c r="AS2323" s="75"/>
      <c r="AT2323" s="75"/>
      <c r="AU2323" s="75"/>
      <c r="AV2323" s="75"/>
      <c r="AW2323" s="84">
        <f>MAX(AV2325:AV2330)</f>
        <v>2500</v>
      </c>
      <c r="AX2323" s="83"/>
      <c r="AY2323" s="83"/>
      <c r="AZ2323" s="79"/>
      <c r="BA2323" s="80"/>
      <c r="BB2323" s="71"/>
      <c r="BC2323" s="95"/>
      <c r="BD2323" s="41">
        <v>4</v>
      </c>
      <c r="BE2323" s="52">
        <v>45</v>
      </c>
      <c r="BF2323" s="103">
        <v>4571</v>
      </c>
      <c r="BG2323" s="278" t="s">
        <v>50</v>
      </c>
    </row>
    <row r="2324" spans="1:59" s="63" customFormat="1" ht="12.75" x14ac:dyDescent="0.2">
      <c r="A2324" s="196">
        <v>4</v>
      </c>
      <c r="B2324" s="197" t="s">
        <v>422</v>
      </c>
      <c r="C2324" s="208">
        <v>45</v>
      </c>
      <c r="D2324" s="209" t="s">
        <v>794</v>
      </c>
      <c r="E2324" s="212">
        <v>4571</v>
      </c>
      <c r="F2324" s="213" t="s">
        <v>859</v>
      </c>
      <c r="G2324" s="231"/>
      <c r="H2324" s="85" t="s">
        <v>51</v>
      </c>
      <c r="I2324" s="223"/>
      <c r="J2324" s="73"/>
      <c r="K2324" s="73"/>
      <c r="L2324" s="73"/>
      <c r="M2324" s="74"/>
      <c r="N2324" s="248">
        <f>SUM(N2325:N2330)</f>
        <v>6</v>
      </c>
      <c r="O2324" s="293">
        <f>SUM(O2325:O2330)</f>
        <v>0.99999999999999989</v>
      </c>
      <c r="P2324" s="292"/>
      <c r="Q2324" s="87"/>
      <c r="R2324" s="87"/>
      <c r="S2324" s="87"/>
      <c r="T2324" s="87"/>
      <c r="U2324" s="87"/>
      <c r="V2324" s="87"/>
      <c r="W2324" s="87"/>
      <c r="X2324" s="87"/>
      <c r="Y2324" s="88"/>
      <c r="Z2324" s="86">
        <f>SUM(Z2325:Z2330)</f>
        <v>8366.6666666666661</v>
      </c>
      <c r="AA2324" s="88"/>
      <c r="AB2324" s="87"/>
      <c r="AC2324" s="87"/>
      <c r="AD2324" s="87"/>
      <c r="AE2324" s="87"/>
      <c r="AF2324" s="87"/>
      <c r="AG2324" s="87"/>
      <c r="AH2324" s="87"/>
      <c r="AI2324" s="87"/>
      <c r="AJ2324" s="88"/>
      <c r="AK2324" s="86">
        <f>SUM(AK2325:AK2330)</f>
        <v>0</v>
      </c>
      <c r="AL2324" s="88"/>
      <c r="AM2324" s="87"/>
      <c r="AN2324" s="87"/>
      <c r="AO2324" s="87"/>
      <c r="AP2324" s="87"/>
      <c r="AQ2324" s="87"/>
      <c r="AR2324" s="87"/>
      <c r="AS2324" s="87"/>
      <c r="AT2324" s="87"/>
      <c r="AU2324" s="87"/>
      <c r="AV2324" s="87"/>
      <c r="AW2324" s="112"/>
      <c r="AX2324" s="86">
        <f>SUM(AX2325:AX2330)</f>
        <v>887.5</v>
      </c>
      <c r="AY2324" s="88"/>
      <c r="AZ2324" s="79"/>
      <c r="BA2324" s="80"/>
      <c r="BB2324" s="71"/>
      <c r="BC2324" s="95"/>
      <c r="BD2324" s="41">
        <v>4</v>
      </c>
      <c r="BE2324" s="52">
        <v>45</v>
      </c>
      <c r="BF2324" s="103">
        <v>4571</v>
      </c>
      <c r="BG2324" s="279" t="s">
        <v>51</v>
      </c>
    </row>
    <row r="2325" spans="1:59" s="63" customFormat="1" ht="12.75" x14ac:dyDescent="0.2">
      <c r="A2325" s="196">
        <v>4</v>
      </c>
      <c r="B2325" s="197" t="s">
        <v>422</v>
      </c>
      <c r="C2325" s="208">
        <v>45</v>
      </c>
      <c r="D2325" s="209" t="s">
        <v>794</v>
      </c>
      <c r="E2325" s="212">
        <v>4571</v>
      </c>
      <c r="F2325" s="213" t="s">
        <v>859</v>
      </c>
      <c r="G2325" s="231"/>
      <c r="H2325" s="89" t="s">
        <v>52</v>
      </c>
      <c r="I2325" s="90" t="s">
        <v>819</v>
      </c>
      <c r="J2325" s="90" t="s">
        <v>860</v>
      </c>
      <c r="K2325" s="90" t="s">
        <v>64</v>
      </c>
      <c r="L2325" s="90" t="s">
        <v>528</v>
      </c>
      <c r="M2325" s="91"/>
      <c r="N2325" s="312">
        <v>1</v>
      </c>
      <c r="O2325" s="313">
        <f t="shared" ref="O2325:O2330" si="316">N2325/N$2324</f>
        <v>0.16666666666666666</v>
      </c>
      <c r="P2325" s="104"/>
      <c r="Q2325" s="92"/>
      <c r="R2325" s="92"/>
      <c r="S2325" s="92"/>
      <c r="T2325" s="92"/>
      <c r="U2325" s="92"/>
      <c r="V2325" s="92"/>
      <c r="W2325" s="92"/>
      <c r="X2325" s="109">
        <f t="shared" ref="X2325:X2330" si="317">P2325*P$7+Q2325*Q$7+R2325*R$7+S2325*S$7+T2325*T$7+U2325*U$7+V2325*V$7+W2325*W$7</f>
        <v>0</v>
      </c>
      <c r="Y2325" s="83"/>
      <c r="Z2325" s="110">
        <f t="shared" ref="Z2325:Z2330" si="318">X2325*$O2325</f>
        <v>0</v>
      </c>
      <c r="AA2325" s="111"/>
      <c r="AB2325" s="92"/>
      <c r="AC2325" s="92"/>
      <c r="AD2325" s="92"/>
      <c r="AE2325" s="92"/>
      <c r="AF2325" s="92"/>
      <c r="AG2325" s="92"/>
      <c r="AH2325" s="92"/>
      <c r="AI2325" s="109">
        <f t="shared" ref="AI2325:AI2330" si="319">AB2325*AB$7+AC2325*AC$7+AD2325*AD$7+AE2325*AE$7+AF2325*AF$7+AG2325*AG$7+AH2325*AH$7</f>
        <v>0</v>
      </c>
      <c r="AJ2325" s="83"/>
      <c r="AK2325" s="110">
        <f t="shared" ref="AK2325:AK2330" si="320">AI2325*$O2325</f>
        <v>0</v>
      </c>
      <c r="AL2325" s="111"/>
      <c r="AM2325" s="92"/>
      <c r="AN2325" s="92"/>
      <c r="AO2325" s="92"/>
      <c r="AP2325" s="92">
        <v>1</v>
      </c>
      <c r="AQ2325" s="92"/>
      <c r="AR2325" s="92"/>
      <c r="AS2325" s="92"/>
      <c r="AT2325" s="92"/>
      <c r="AU2325" s="92"/>
      <c r="AV2325" s="109">
        <f t="shared" ref="AV2325:AV2330" si="321">AM2325*AM$7+AN2325*AN$7+AO2325*AO$7+AP2325*AP$7+AQ2325*AQ$7+AR2325*AR$7+AS2325*AS$7+AT2325*AT$7+AU2325*AU$7</f>
        <v>100</v>
      </c>
      <c r="AW2325" s="75"/>
      <c r="AX2325" s="110">
        <f t="shared" ref="AX2325:AX2330" si="322">AV2325*$O2325</f>
        <v>16.666666666666664</v>
      </c>
      <c r="AY2325" s="83"/>
      <c r="AZ2325" s="93"/>
      <c r="BA2325" s="94" t="s">
        <v>105</v>
      </c>
      <c r="BB2325" s="71"/>
      <c r="BC2325" s="95"/>
      <c r="BD2325" s="41">
        <v>4</v>
      </c>
      <c r="BE2325" s="52">
        <v>45</v>
      </c>
      <c r="BF2325" s="103">
        <v>4571</v>
      </c>
      <c r="BG2325" s="280" t="s">
        <v>52</v>
      </c>
    </row>
    <row r="2326" spans="1:59" s="63" customFormat="1" ht="12.75" x14ac:dyDescent="0.2">
      <c r="A2326" s="196">
        <v>4</v>
      </c>
      <c r="B2326" s="197" t="s">
        <v>422</v>
      </c>
      <c r="C2326" s="208">
        <v>45</v>
      </c>
      <c r="D2326" s="209" t="s">
        <v>794</v>
      </c>
      <c r="E2326" s="212">
        <v>4571</v>
      </c>
      <c r="F2326" s="213" t="s">
        <v>859</v>
      </c>
      <c r="G2326" s="231"/>
      <c r="H2326" s="89"/>
      <c r="I2326" s="90" t="s">
        <v>821</v>
      </c>
      <c r="J2326" s="90"/>
      <c r="K2326" s="90" t="s">
        <v>64</v>
      </c>
      <c r="L2326" s="90" t="s">
        <v>119</v>
      </c>
      <c r="M2326" s="91"/>
      <c r="N2326" s="312">
        <v>1</v>
      </c>
      <c r="O2326" s="313">
        <f t="shared" si="316"/>
        <v>0.16666666666666666</v>
      </c>
      <c r="P2326" s="104">
        <v>1</v>
      </c>
      <c r="Q2326" s="92"/>
      <c r="R2326" s="92"/>
      <c r="S2326" s="92"/>
      <c r="T2326" s="92"/>
      <c r="U2326" s="92"/>
      <c r="V2326" s="92"/>
      <c r="W2326" s="92"/>
      <c r="X2326" s="109">
        <f t="shared" si="317"/>
        <v>100</v>
      </c>
      <c r="Y2326" s="83"/>
      <c r="Z2326" s="110">
        <f t="shared" si="318"/>
        <v>16.666666666666664</v>
      </c>
      <c r="AA2326" s="111"/>
      <c r="AB2326" s="92"/>
      <c r="AC2326" s="92"/>
      <c r="AD2326" s="92"/>
      <c r="AE2326" s="92"/>
      <c r="AF2326" s="92"/>
      <c r="AG2326" s="92"/>
      <c r="AH2326" s="92"/>
      <c r="AI2326" s="109">
        <f t="shared" si="319"/>
        <v>0</v>
      </c>
      <c r="AJ2326" s="83"/>
      <c r="AK2326" s="110">
        <f t="shared" si="320"/>
        <v>0</v>
      </c>
      <c r="AL2326" s="111"/>
      <c r="AM2326" s="92"/>
      <c r="AN2326" s="92"/>
      <c r="AO2326" s="92"/>
      <c r="AP2326" s="92"/>
      <c r="AQ2326" s="92"/>
      <c r="AR2326" s="92"/>
      <c r="AS2326" s="92"/>
      <c r="AT2326" s="92">
        <v>1</v>
      </c>
      <c r="AU2326" s="92"/>
      <c r="AV2326" s="109">
        <f t="shared" si="321"/>
        <v>2500</v>
      </c>
      <c r="AW2326" s="75"/>
      <c r="AX2326" s="110">
        <f t="shared" si="322"/>
        <v>416.66666666666663</v>
      </c>
      <c r="AY2326" s="111"/>
      <c r="AZ2326" s="93"/>
      <c r="BA2326" s="94" t="s">
        <v>554</v>
      </c>
      <c r="BB2326" s="71"/>
      <c r="BC2326" s="95"/>
      <c r="BD2326" s="41">
        <v>4</v>
      </c>
      <c r="BE2326" s="52">
        <v>45</v>
      </c>
      <c r="BF2326" s="103">
        <v>4571</v>
      </c>
      <c r="BG2326" s="280" t="s">
        <v>52</v>
      </c>
    </row>
    <row r="2327" spans="1:59" s="63" customFormat="1" ht="12.75" x14ac:dyDescent="0.2">
      <c r="A2327" s="196">
        <v>4</v>
      </c>
      <c r="B2327" s="197" t="s">
        <v>422</v>
      </c>
      <c r="C2327" s="208">
        <v>45</v>
      </c>
      <c r="D2327" s="209" t="s">
        <v>794</v>
      </c>
      <c r="E2327" s="212">
        <v>4571</v>
      </c>
      <c r="F2327" s="213" t="s">
        <v>859</v>
      </c>
      <c r="G2327" s="231"/>
      <c r="H2327" s="89"/>
      <c r="I2327" s="90" t="s">
        <v>826</v>
      </c>
      <c r="J2327" s="90"/>
      <c r="K2327" s="90" t="s">
        <v>64</v>
      </c>
      <c r="L2327" s="90" t="s">
        <v>76</v>
      </c>
      <c r="M2327" s="91"/>
      <c r="N2327" s="312">
        <v>1</v>
      </c>
      <c r="O2327" s="313">
        <f t="shared" si="316"/>
        <v>0.16666666666666666</v>
      </c>
      <c r="P2327" s="104"/>
      <c r="Q2327" s="92"/>
      <c r="R2327" s="92"/>
      <c r="S2327" s="92"/>
      <c r="T2327" s="92"/>
      <c r="U2327" s="92"/>
      <c r="V2327" s="92"/>
      <c r="W2327" s="92"/>
      <c r="X2327" s="109">
        <f t="shared" si="317"/>
        <v>0</v>
      </c>
      <c r="Y2327" s="83"/>
      <c r="Z2327" s="110">
        <f t="shared" si="318"/>
        <v>0</v>
      </c>
      <c r="AA2327" s="111"/>
      <c r="AB2327" s="92"/>
      <c r="AC2327" s="92"/>
      <c r="AD2327" s="92"/>
      <c r="AE2327" s="92"/>
      <c r="AF2327" s="92"/>
      <c r="AG2327" s="92"/>
      <c r="AH2327" s="92"/>
      <c r="AI2327" s="109">
        <f t="shared" si="319"/>
        <v>0</v>
      </c>
      <c r="AJ2327" s="83"/>
      <c r="AK2327" s="110">
        <f t="shared" si="320"/>
        <v>0</v>
      </c>
      <c r="AL2327" s="111"/>
      <c r="AM2327" s="92"/>
      <c r="AN2327" s="92">
        <v>1</v>
      </c>
      <c r="AO2327" s="92"/>
      <c r="AP2327" s="92"/>
      <c r="AQ2327" s="92"/>
      <c r="AR2327" s="92"/>
      <c r="AS2327" s="92"/>
      <c r="AT2327" s="92"/>
      <c r="AU2327" s="92"/>
      <c r="AV2327" s="109">
        <f t="shared" si="321"/>
        <v>25</v>
      </c>
      <c r="AW2327" s="75"/>
      <c r="AX2327" s="110">
        <f t="shared" si="322"/>
        <v>4.1666666666666661</v>
      </c>
      <c r="AY2327" s="111"/>
      <c r="AZ2327" s="93"/>
      <c r="BA2327" s="94" t="s">
        <v>554</v>
      </c>
      <c r="BB2327" s="71"/>
      <c r="BC2327" s="95"/>
      <c r="BD2327" s="41">
        <v>4</v>
      </c>
      <c r="BE2327" s="52">
        <v>45</v>
      </c>
      <c r="BF2327" s="103">
        <v>4571</v>
      </c>
      <c r="BG2327" s="280" t="s">
        <v>52</v>
      </c>
    </row>
    <row r="2328" spans="1:59" s="63" customFormat="1" ht="12.75" x14ac:dyDescent="0.2">
      <c r="A2328" s="196">
        <v>4</v>
      </c>
      <c r="B2328" s="197" t="s">
        <v>422</v>
      </c>
      <c r="C2328" s="208">
        <v>45</v>
      </c>
      <c r="D2328" s="209" t="s">
        <v>794</v>
      </c>
      <c r="E2328" s="212">
        <v>4571</v>
      </c>
      <c r="F2328" s="213" t="s">
        <v>859</v>
      </c>
      <c r="G2328" s="231"/>
      <c r="H2328" s="89"/>
      <c r="I2328" s="90" t="s">
        <v>861</v>
      </c>
      <c r="J2328" s="90"/>
      <c r="K2328" s="90" t="s">
        <v>73</v>
      </c>
      <c r="L2328" s="90" t="s">
        <v>95</v>
      </c>
      <c r="M2328" s="91"/>
      <c r="N2328" s="312">
        <v>1</v>
      </c>
      <c r="O2328" s="313">
        <f t="shared" si="316"/>
        <v>0.16666666666666666</v>
      </c>
      <c r="P2328" s="104"/>
      <c r="Q2328" s="92"/>
      <c r="R2328" s="92"/>
      <c r="S2328" s="92"/>
      <c r="T2328" s="92"/>
      <c r="U2328" s="92"/>
      <c r="V2328" s="92"/>
      <c r="W2328" s="92">
        <v>1</v>
      </c>
      <c r="X2328" s="109">
        <f t="shared" si="317"/>
        <v>25000</v>
      </c>
      <c r="Y2328" s="83"/>
      <c r="Z2328" s="110">
        <f t="shared" si="318"/>
        <v>4166.6666666666661</v>
      </c>
      <c r="AA2328" s="111"/>
      <c r="AB2328" s="92"/>
      <c r="AC2328" s="92"/>
      <c r="AD2328" s="92"/>
      <c r="AE2328" s="92"/>
      <c r="AF2328" s="92"/>
      <c r="AG2328" s="92"/>
      <c r="AH2328" s="92"/>
      <c r="AI2328" s="109">
        <f t="shared" si="319"/>
        <v>0</v>
      </c>
      <c r="AJ2328" s="83"/>
      <c r="AK2328" s="110">
        <f t="shared" si="320"/>
        <v>0</v>
      </c>
      <c r="AL2328" s="111"/>
      <c r="AM2328" s="92"/>
      <c r="AN2328" s="92"/>
      <c r="AO2328" s="92"/>
      <c r="AP2328" s="92">
        <v>1</v>
      </c>
      <c r="AQ2328" s="92"/>
      <c r="AR2328" s="92"/>
      <c r="AS2328" s="92"/>
      <c r="AT2328" s="92"/>
      <c r="AU2328" s="92"/>
      <c r="AV2328" s="109">
        <f t="shared" si="321"/>
        <v>100</v>
      </c>
      <c r="AW2328" s="75"/>
      <c r="AX2328" s="110">
        <f t="shared" si="322"/>
        <v>16.666666666666664</v>
      </c>
      <c r="AY2328" s="111"/>
      <c r="AZ2328" s="93"/>
      <c r="BA2328" s="94" t="s">
        <v>554</v>
      </c>
      <c r="BB2328" s="71"/>
      <c r="BC2328" s="95"/>
      <c r="BD2328" s="41">
        <v>4</v>
      </c>
      <c r="BE2328" s="52">
        <v>45</v>
      </c>
      <c r="BF2328" s="103">
        <v>4571</v>
      </c>
      <c r="BG2328" s="280" t="s">
        <v>52</v>
      </c>
    </row>
    <row r="2329" spans="1:59" s="63" customFormat="1" ht="12.75" x14ac:dyDescent="0.2">
      <c r="A2329" s="196">
        <v>4</v>
      </c>
      <c r="B2329" s="197" t="s">
        <v>422</v>
      </c>
      <c r="C2329" s="208">
        <v>45</v>
      </c>
      <c r="D2329" s="209" t="s">
        <v>794</v>
      </c>
      <c r="E2329" s="212">
        <v>4571</v>
      </c>
      <c r="F2329" s="213" t="s">
        <v>859</v>
      </c>
      <c r="G2329" s="231"/>
      <c r="H2329" s="89"/>
      <c r="I2329" s="90" t="s">
        <v>810</v>
      </c>
      <c r="J2329" s="90"/>
      <c r="K2329" s="90" t="s">
        <v>73</v>
      </c>
      <c r="L2329" s="90" t="s">
        <v>69</v>
      </c>
      <c r="M2329" s="91"/>
      <c r="N2329" s="312">
        <v>1</v>
      </c>
      <c r="O2329" s="313">
        <f t="shared" si="316"/>
        <v>0.16666666666666666</v>
      </c>
      <c r="P2329" s="104"/>
      <c r="Q2329" s="92"/>
      <c r="R2329" s="92"/>
      <c r="S2329" s="92"/>
      <c r="T2329" s="92"/>
      <c r="U2329" s="92"/>
      <c r="V2329" s="92"/>
      <c r="W2329" s="92">
        <v>1</v>
      </c>
      <c r="X2329" s="109">
        <f t="shared" si="317"/>
        <v>25000</v>
      </c>
      <c r="Y2329" s="83"/>
      <c r="Z2329" s="110">
        <f t="shared" si="318"/>
        <v>4166.6666666666661</v>
      </c>
      <c r="AA2329" s="111"/>
      <c r="AB2329" s="92"/>
      <c r="AC2329" s="92"/>
      <c r="AD2329" s="92"/>
      <c r="AE2329" s="92"/>
      <c r="AF2329" s="92"/>
      <c r="AG2329" s="92"/>
      <c r="AH2329" s="92"/>
      <c r="AI2329" s="109">
        <f t="shared" si="319"/>
        <v>0</v>
      </c>
      <c r="AJ2329" s="83"/>
      <c r="AK2329" s="110">
        <f t="shared" si="320"/>
        <v>0</v>
      </c>
      <c r="AL2329" s="111"/>
      <c r="AM2329" s="92"/>
      <c r="AN2329" s="92"/>
      <c r="AO2329" s="92"/>
      <c r="AP2329" s="92">
        <v>1</v>
      </c>
      <c r="AQ2329" s="92"/>
      <c r="AR2329" s="92"/>
      <c r="AS2329" s="92"/>
      <c r="AT2329" s="92"/>
      <c r="AU2329" s="92"/>
      <c r="AV2329" s="109">
        <f t="shared" si="321"/>
        <v>100</v>
      </c>
      <c r="AW2329" s="75"/>
      <c r="AX2329" s="110">
        <f t="shared" si="322"/>
        <v>16.666666666666664</v>
      </c>
      <c r="AY2329" s="111"/>
      <c r="AZ2329" s="93"/>
      <c r="BA2329" s="94" t="s">
        <v>554</v>
      </c>
      <c r="BB2329" s="71"/>
      <c r="BC2329" s="95"/>
      <c r="BD2329" s="41">
        <v>4</v>
      </c>
      <c r="BE2329" s="52">
        <v>45</v>
      </c>
      <c r="BF2329" s="103">
        <v>4571</v>
      </c>
      <c r="BG2329" s="280" t="s">
        <v>52</v>
      </c>
    </row>
    <row r="2330" spans="1:59" s="63" customFormat="1" ht="12.75" x14ac:dyDescent="0.2">
      <c r="A2330" s="196">
        <v>4</v>
      </c>
      <c r="B2330" s="197" t="s">
        <v>422</v>
      </c>
      <c r="C2330" s="208">
        <v>45</v>
      </c>
      <c r="D2330" s="209" t="s">
        <v>794</v>
      </c>
      <c r="E2330" s="212">
        <v>4571</v>
      </c>
      <c r="F2330" s="213" t="s">
        <v>859</v>
      </c>
      <c r="G2330" s="231"/>
      <c r="H2330" s="89"/>
      <c r="I2330" s="90" t="s">
        <v>833</v>
      </c>
      <c r="J2330" s="90"/>
      <c r="K2330" s="90" t="s">
        <v>64</v>
      </c>
      <c r="L2330" s="90" t="s">
        <v>119</v>
      </c>
      <c r="M2330" s="91"/>
      <c r="N2330" s="312">
        <v>1</v>
      </c>
      <c r="O2330" s="313">
        <f t="shared" si="316"/>
        <v>0.16666666666666666</v>
      </c>
      <c r="P2330" s="104">
        <v>1</v>
      </c>
      <c r="Q2330" s="92"/>
      <c r="R2330" s="92"/>
      <c r="S2330" s="92"/>
      <c r="T2330" s="92"/>
      <c r="U2330" s="92"/>
      <c r="V2330" s="92"/>
      <c r="W2330" s="92"/>
      <c r="X2330" s="109">
        <f t="shared" si="317"/>
        <v>100</v>
      </c>
      <c r="Y2330" s="83"/>
      <c r="Z2330" s="110">
        <f t="shared" si="318"/>
        <v>16.666666666666664</v>
      </c>
      <c r="AA2330" s="111"/>
      <c r="AB2330" s="92"/>
      <c r="AC2330" s="92"/>
      <c r="AD2330" s="92"/>
      <c r="AE2330" s="92"/>
      <c r="AF2330" s="92"/>
      <c r="AG2330" s="92"/>
      <c r="AH2330" s="92"/>
      <c r="AI2330" s="109">
        <f t="shared" si="319"/>
        <v>0</v>
      </c>
      <c r="AJ2330" s="83"/>
      <c r="AK2330" s="110">
        <f t="shared" si="320"/>
        <v>0</v>
      </c>
      <c r="AL2330" s="111"/>
      <c r="AM2330" s="92"/>
      <c r="AN2330" s="92"/>
      <c r="AO2330" s="92"/>
      <c r="AP2330" s="92"/>
      <c r="AQ2330" s="92"/>
      <c r="AR2330" s="92"/>
      <c r="AS2330" s="92"/>
      <c r="AT2330" s="92">
        <v>1</v>
      </c>
      <c r="AU2330" s="92"/>
      <c r="AV2330" s="109">
        <f t="shared" si="321"/>
        <v>2500</v>
      </c>
      <c r="AW2330" s="75"/>
      <c r="AX2330" s="110">
        <f t="shared" si="322"/>
        <v>416.66666666666663</v>
      </c>
      <c r="AY2330" s="111"/>
      <c r="AZ2330" s="93"/>
      <c r="BA2330" s="94" t="s">
        <v>554</v>
      </c>
      <c r="BB2330" s="71"/>
      <c r="BC2330" s="95"/>
      <c r="BD2330" s="41">
        <v>4</v>
      </c>
      <c r="BE2330" s="52">
        <v>45</v>
      </c>
      <c r="BF2330" s="103">
        <v>4571</v>
      </c>
      <c r="BG2330" s="280" t="s">
        <v>52</v>
      </c>
    </row>
    <row r="2331" spans="1:59" s="63" customFormat="1" ht="12.75" x14ac:dyDescent="0.2">
      <c r="A2331" s="196">
        <v>4</v>
      </c>
      <c r="B2331" s="197" t="s">
        <v>422</v>
      </c>
      <c r="C2331" s="208">
        <v>45</v>
      </c>
      <c r="D2331" s="209" t="s">
        <v>794</v>
      </c>
      <c r="E2331" s="212">
        <v>4571</v>
      </c>
      <c r="F2331" s="213" t="s">
        <v>859</v>
      </c>
      <c r="G2331" s="231"/>
      <c r="H2331" s="65"/>
      <c r="I2331" s="222"/>
      <c r="J2331" s="66"/>
      <c r="K2331" s="66"/>
      <c r="L2331" s="66"/>
      <c r="M2331" s="64"/>
      <c r="N2331" s="304"/>
      <c r="O2331" s="305"/>
      <c r="P2331" s="127"/>
      <c r="Q2331" s="67"/>
      <c r="R2331" s="67"/>
      <c r="S2331" s="67"/>
      <c r="T2331" s="67"/>
      <c r="U2331" s="67"/>
      <c r="V2331" s="67"/>
      <c r="W2331" s="67"/>
      <c r="X2331" s="67"/>
      <c r="Y2331" s="68"/>
      <c r="Z2331" s="68"/>
      <c r="AA2331" s="68"/>
      <c r="AB2331" s="67"/>
      <c r="AC2331" s="67"/>
      <c r="AD2331" s="67"/>
      <c r="AE2331" s="67"/>
      <c r="AF2331" s="67"/>
      <c r="AG2331" s="67"/>
      <c r="AH2331" s="67"/>
      <c r="AI2331" s="67"/>
      <c r="AJ2331" s="68"/>
      <c r="AK2331" s="68"/>
      <c r="AL2331" s="68"/>
      <c r="AM2331" s="67"/>
      <c r="AN2331" s="67"/>
      <c r="AO2331" s="67"/>
      <c r="AP2331" s="67"/>
      <c r="AQ2331" s="67"/>
      <c r="AR2331" s="67"/>
      <c r="AS2331" s="67"/>
      <c r="AT2331" s="67"/>
      <c r="AU2331" s="67"/>
      <c r="AV2331" s="67"/>
      <c r="AW2331" s="67"/>
      <c r="AX2331" s="68"/>
      <c r="AY2331" s="68"/>
      <c r="AZ2331" s="69"/>
      <c r="BA2331" s="70"/>
      <c r="BB2331" s="71"/>
      <c r="BC2331" s="95"/>
      <c r="BD2331" s="41">
        <v>4</v>
      </c>
      <c r="BE2331" s="52">
        <v>45</v>
      </c>
      <c r="BF2331" s="103">
        <v>4571</v>
      </c>
      <c r="BG2331" s="275"/>
    </row>
    <row r="2332" spans="1:59" s="63" customFormat="1" ht="12.75" x14ac:dyDescent="0.2">
      <c r="A2332" s="196">
        <v>4</v>
      </c>
      <c r="B2332" s="197" t="s">
        <v>422</v>
      </c>
      <c r="C2332" s="208">
        <v>45</v>
      </c>
      <c r="D2332" s="209" t="s">
        <v>794</v>
      </c>
      <c r="E2332" s="212">
        <v>4571</v>
      </c>
      <c r="F2332" s="213" t="s">
        <v>859</v>
      </c>
      <c r="G2332" s="232"/>
      <c r="H2332" s="97"/>
      <c r="I2332" s="224"/>
      <c r="J2332" s="98"/>
      <c r="K2332" s="98"/>
      <c r="L2332" s="98"/>
      <c r="M2332" s="96"/>
      <c r="N2332" s="307"/>
      <c r="O2332" s="246"/>
      <c r="P2332" s="124"/>
      <c r="Q2332" s="99"/>
      <c r="R2332" s="99"/>
      <c r="S2332" s="99"/>
      <c r="T2332" s="99"/>
      <c r="U2332" s="99"/>
      <c r="V2332" s="99"/>
      <c r="W2332" s="99"/>
      <c r="X2332" s="99"/>
      <c r="Y2332" s="100"/>
      <c r="Z2332" s="100"/>
      <c r="AA2332" s="100"/>
      <c r="AB2332" s="99"/>
      <c r="AC2332" s="99"/>
      <c r="AD2332" s="99"/>
      <c r="AE2332" s="99"/>
      <c r="AF2332" s="99"/>
      <c r="AG2332" s="99"/>
      <c r="AH2332" s="99"/>
      <c r="AI2332" s="99"/>
      <c r="AJ2332" s="100"/>
      <c r="AK2332" s="100"/>
      <c r="AL2332" s="100"/>
      <c r="AM2332" s="99"/>
      <c r="AN2332" s="99"/>
      <c r="AO2332" s="99"/>
      <c r="AP2332" s="99"/>
      <c r="AQ2332" s="99"/>
      <c r="AR2332" s="99"/>
      <c r="AS2332" s="99"/>
      <c r="AT2332" s="99"/>
      <c r="AU2332" s="99"/>
      <c r="AV2332" s="99"/>
      <c r="AW2332" s="99"/>
      <c r="AX2332" s="100"/>
      <c r="AY2332" s="100"/>
      <c r="AZ2332" s="101"/>
      <c r="BA2332" s="102"/>
      <c r="BB2332" s="95"/>
      <c r="BC2332" s="95"/>
      <c r="BD2332" s="41">
        <v>4</v>
      </c>
      <c r="BE2332" s="52">
        <v>45</v>
      </c>
      <c r="BF2332" s="103">
        <v>4571</v>
      </c>
      <c r="BG2332" s="277"/>
    </row>
    <row r="2333" spans="1:59" x14ac:dyDescent="0.25">
      <c r="A2333" s="196">
        <v>4</v>
      </c>
      <c r="B2333" s="197" t="s">
        <v>422</v>
      </c>
      <c r="C2333" s="208">
        <v>45</v>
      </c>
      <c r="D2333" s="209" t="s">
        <v>794</v>
      </c>
      <c r="E2333" s="210">
        <v>4581</v>
      </c>
      <c r="F2333" s="211" t="s">
        <v>862</v>
      </c>
      <c r="G2333" s="235"/>
      <c r="H2333" s="145"/>
      <c r="I2333" s="221"/>
      <c r="J2333" s="57"/>
      <c r="K2333" s="57"/>
      <c r="L2333" s="57"/>
      <c r="M2333" s="144"/>
      <c r="N2333" s="324"/>
      <c r="O2333" s="325"/>
      <c r="P2333" s="146"/>
      <c r="Q2333" s="146"/>
      <c r="R2333" s="146"/>
      <c r="S2333" s="146"/>
      <c r="T2333" s="146"/>
      <c r="U2333" s="146"/>
      <c r="V2333" s="146"/>
      <c r="W2333" s="146"/>
      <c r="X2333" s="146"/>
      <c r="Y2333" s="59"/>
      <c r="Z2333" s="123"/>
      <c r="AA2333" s="123"/>
      <c r="AB2333" s="146"/>
      <c r="AC2333" s="146"/>
      <c r="AD2333" s="146"/>
      <c r="AE2333" s="146"/>
      <c r="AF2333" s="146"/>
      <c r="AG2333" s="146"/>
      <c r="AH2333" s="146"/>
      <c r="AI2333" s="146"/>
      <c r="AJ2333" s="59"/>
      <c r="AK2333" s="123"/>
      <c r="AL2333" s="123"/>
      <c r="AM2333" s="146"/>
      <c r="AN2333" s="146"/>
      <c r="AO2333" s="146"/>
      <c r="AP2333" s="146"/>
      <c r="AQ2333" s="146"/>
      <c r="AR2333" s="146"/>
      <c r="AS2333" s="146"/>
      <c r="AT2333" s="146"/>
      <c r="AU2333" s="146"/>
      <c r="AV2333" s="146"/>
      <c r="AW2333" s="58"/>
      <c r="AX2333" s="123"/>
      <c r="AY2333" s="59"/>
      <c r="AZ2333" s="147"/>
      <c r="BA2333" s="148"/>
      <c r="BB2333" s="143"/>
      <c r="BC2333" s="143"/>
      <c r="BD2333" s="41">
        <v>4</v>
      </c>
      <c r="BE2333" s="52">
        <v>45</v>
      </c>
      <c r="BF2333" s="62">
        <v>4581</v>
      </c>
      <c r="BG2333" s="284"/>
    </row>
    <row r="2334" spans="1:59" s="63" customFormat="1" ht="12.75" x14ac:dyDescent="0.2">
      <c r="A2334" s="196">
        <v>4</v>
      </c>
      <c r="B2334" s="197" t="s">
        <v>422</v>
      </c>
      <c r="C2334" s="208">
        <v>45</v>
      </c>
      <c r="D2334" s="209" t="s">
        <v>794</v>
      </c>
      <c r="E2334" s="210">
        <v>4581</v>
      </c>
      <c r="F2334" s="211" t="s">
        <v>862</v>
      </c>
      <c r="G2334" s="230"/>
      <c r="H2334" s="56"/>
      <c r="I2334" s="221"/>
      <c r="J2334" s="57"/>
      <c r="K2334" s="57"/>
      <c r="L2334" s="57"/>
      <c r="M2334" s="55"/>
      <c r="N2334" s="303"/>
      <c r="O2334" s="245"/>
      <c r="P2334" s="122"/>
      <c r="Q2334" s="58"/>
      <c r="R2334" s="58"/>
      <c r="S2334" s="58"/>
      <c r="T2334" s="58"/>
      <c r="U2334" s="58"/>
      <c r="V2334" s="58"/>
      <c r="W2334" s="58"/>
      <c r="X2334" s="58"/>
      <c r="Y2334" s="59"/>
      <c r="Z2334" s="59"/>
      <c r="AA2334" s="59"/>
      <c r="AB2334" s="58"/>
      <c r="AC2334" s="58"/>
      <c r="AD2334" s="58"/>
      <c r="AE2334" s="58"/>
      <c r="AF2334" s="58"/>
      <c r="AG2334" s="58"/>
      <c r="AH2334" s="58"/>
      <c r="AI2334" s="58"/>
      <c r="AJ2334" s="59"/>
      <c r="AK2334" s="59"/>
      <c r="AL2334" s="59"/>
      <c r="AM2334" s="58"/>
      <c r="AN2334" s="58"/>
      <c r="AO2334" s="58"/>
      <c r="AP2334" s="58"/>
      <c r="AQ2334" s="58"/>
      <c r="AR2334" s="58"/>
      <c r="AS2334" s="58"/>
      <c r="AT2334" s="58"/>
      <c r="AU2334" s="58"/>
      <c r="AV2334" s="58"/>
      <c r="AW2334" s="58"/>
      <c r="AX2334" s="59"/>
      <c r="AY2334" s="59"/>
      <c r="AZ2334" s="60"/>
      <c r="BA2334" s="61"/>
      <c r="BB2334" s="54"/>
      <c r="BC2334" s="54"/>
      <c r="BD2334" s="41">
        <v>4</v>
      </c>
      <c r="BE2334" s="52">
        <v>45</v>
      </c>
      <c r="BF2334" s="62">
        <v>4581</v>
      </c>
      <c r="BG2334" s="274"/>
    </row>
    <row r="2335" spans="1:59" s="63" customFormat="1" ht="12.75" x14ac:dyDescent="0.2">
      <c r="A2335" s="196">
        <v>4</v>
      </c>
      <c r="B2335" s="197" t="s">
        <v>422</v>
      </c>
      <c r="C2335" s="208">
        <v>45</v>
      </c>
      <c r="D2335" s="209" t="s">
        <v>794</v>
      </c>
      <c r="E2335" s="210">
        <v>4581</v>
      </c>
      <c r="F2335" s="211" t="s">
        <v>862</v>
      </c>
      <c r="G2335" s="231"/>
      <c r="H2335" s="65"/>
      <c r="I2335" s="222"/>
      <c r="J2335" s="66"/>
      <c r="K2335" s="66"/>
      <c r="L2335" s="66"/>
      <c r="M2335" s="64"/>
      <c r="N2335" s="308"/>
      <c r="O2335" s="309"/>
      <c r="P2335" s="127"/>
      <c r="Q2335" s="67"/>
      <c r="R2335" s="67"/>
      <c r="S2335" s="67"/>
      <c r="T2335" s="67"/>
      <c r="U2335" s="67"/>
      <c r="V2335" s="67"/>
      <c r="W2335" s="67"/>
      <c r="X2335" s="67"/>
      <c r="Y2335" s="68"/>
      <c r="Z2335" s="68"/>
      <c r="AA2335" s="68"/>
      <c r="AB2335" s="67"/>
      <c r="AC2335" s="67"/>
      <c r="AD2335" s="67"/>
      <c r="AE2335" s="67"/>
      <c r="AF2335" s="67"/>
      <c r="AG2335" s="67"/>
      <c r="AH2335" s="67"/>
      <c r="AI2335" s="67"/>
      <c r="AJ2335" s="68"/>
      <c r="AK2335" s="68"/>
      <c r="AL2335" s="68"/>
      <c r="AM2335" s="67"/>
      <c r="AN2335" s="67"/>
      <c r="AO2335" s="67"/>
      <c r="AP2335" s="67"/>
      <c r="AQ2335" s="67"/>
      <c r="AR2335" s="67"/>
      <c r="AS2335" s="67"/>
      <c r="AT2335" s="67"/>
      <c r="AU2335" s="67"/>
      <c r="AV2335" s="67"/>
      <c r="AW2335" s="67"/>
      <c r="AX2335" s="68"/>
      <c r="AY2335" s="68"/>
      <c r="AZ2335" s="69"/>
      <c r="BA2335" s="70"/>
      <c r="BB2335" s="71"/>
      <c r="BC2335" s="54"/>
      <c r="BD2335" s="41">
        <v>4</v>
      </c>
      <c r="BE2335" s="52">
        <v>45</v>
      </c>
      <c r="BF2335" s="62">
        <v>4581</v>
      </c>
      <c r="BG2335" s="275"/>
    </row>
    <row r="2336" spans="1:59" s="63" customFormat="1" ht="12.75" x14ac:dyDescent="0.2">
      <c r="A2336" s="196">
        <v>4</v>
      </c>
      <c r="B2336" s="197" t="s">
        <v>422</v>
      </c>
      <c r="C2336" s="208">
        <v>45</v>
      </c>
      <c r="D2336" s="209" t="s">
        <v>794</v>
      </c>
      <c r="E2336" s="210">
        <v>4581</v>
      </c>
      <c r="F2336" s="211" t="s">
        <v>862</v>
      </c>
      <c r="G2336" s="231"/>
      <c r="H2336" s="72" t="s">
        <v>47</v>
      </c>
      <c r="I2336" s="223"/>
      <c r="J2336" s="73"/>
      <c r="K2336" s="73"/>
      <c r="L2336" s="73"/>
      <c r="M2336" s="74"/>
      <c r="N2336" s="247"/>
      <c r="O2336" s="306"/>
      <c r="P2336" s="105"/>
      <c r="Q2336" s="75"/>
      <c r="R2336" s="75"/>
      <c r="S2336" s="75"/>
      <c r="T2336" s="75"/>
      <c r="U2336" s="75"/>
      <c r="V2336" s="75"/>
      <c r="W2336" s="75"/>
      <c r="X2336" s="75"/>
      <c r="Y2336" s="76" t="str">
        <f>IF(ISNUMBER(VLOOKUP(Y2338,P$7:W$7,MATCH(Y2338,P$7:W$7))),VLOOKUP(Y2338,P$7:W$7,MATCH(Y2338,P$7:W$7)),IF(N2340=0,"No Data",IF(Y2338&gt;0,"&lt;100",0)))</f>
        <v>&lt;100</v>
      </c>
      <c r="Z2336" s="77" t="str">
        <f>IF(ISNUMBER(VLOOKUP(Z2340,P$7:W$7,MATCH(Z2340,P$7:W$7))),VLOOKUP(Z2340,P$7:W$7,MATCH(Z2340,P$7:W$7)),IF(N2340=0,"No Data",IF(Z2340&gt;0,"&lt;100",0)))</f>
        <v>&lt;100</v>
      </c>
      <c r="AA2336" s="106">
        <f>IF(ISNUMBER(Z2336),Z2336,0)</f>
        <v>0</v>
      </c>
      <c r="AB2336" s="75"/>
      <c r="AC2336" s="75"/>
      <c r="AD2336" s="75"/>
      <c r="AE2336" s="75"/>
      <c r="AF2336" s="75"/>
      <c r="AG2336" s="75"/>
      <c r="AH2336" s="75"/>
      <c r="AI2336" s="75"/>
      <c r="AJ2336" s="76">
        <f>IF(ISNUMBER(VLOOKUP(AJ2338,AB$7:AH$7,MATCH(AJ2338,AB$7:AH$7))),VLOOKUP(AJ2338,AB$7:AH$7,MATCH(AJ2338,AB$7:AH$7)),IF(N2340=0,"No Data",IF(AJ2338&gt;0,"&lt;50",0)))</f>
        <v>0</v>
      </c>
      <c r="AK2336" s="77">
        <f>IF(ISNUMBER(VLOOKUP(AK2340,AB$7:AH$7,MATCH(AK2340,AB$7:AH$7))),VLOOKUP(AK2340,AB$7:AH$7,MATCH(AK2340,AB$7:AH$7)),IF(N2340=0,"No Data",IF(AK2340&gt;0,"&lt;50",0)))</f>
        <v>0</v>
      </c>
      <c r="AL2336" s="106">
        <f>IF(ISNUMBER(AK2336),AK2336,0)</f>
        <v>0</v>
      </c>
      <c r="AM2336" s="75"/>
      <c r="AN2336" s="75"/>
      <c r="AO2336" s="75"/>
      <c r="AP2336" s="75"/>
      <c r="AQ2336" s="75"/>
      <c r="AR2336" s="75"/>
      <c r="AS2336" s="75"/>
      <c r="AT2336" s="75"/>
      <c r="AU2336" s="75"/>
      <c r="AV2336" s="75"/>
      <c r="AW2336" s="76">
        <f>IF(ISNUMBER(VLOOKUP(AW2338,AM$7:AU$7,MATCH(AW2338,AM$7:AU$7))),VLOOKUP(AW2338,AM$7:AU$7,MATCH(AW2338,AM$7:AU$7)),IF(N2340=0,"No Data",IF(AW2338&gt;0,"&lt;10",0)))</f>
        <v>1000</v>
      </c>
      <c r="AX2336" s="77">
        <f>IF(ISNUMBER(VLOOKUP(AX2340,AM$7:AU$7,MATCH(AX2340,AM$7:AU$7))),VLOOKUP(AX2340,AM$7:AU$7,MATCH(AX2340,AM$7:AU$7)),IF(N2340=0,"No Data",IF(AX2340&gt;0,"&lt;10",0)))</f>
        <v>1000</v>
      </c>
      <c r="AY2336" s="106">
        <f>IF(ISNUMBER(AX2336),AX2336,0)</f>
        <v>1000</v>
      </c>
      <c r="AZ2336" s="79"/>
      <c r="BA2336" s="80"/>
      <c r="BB2336" s="71"/>
      <c r="BC2336" s="54"/>
      <c r="BD2336" s="41">
        <v>4</v>
      </c>
      <c r="BE2336" s="52">
        <v>45</v>
      </c>
      <c r="BF2336" s="62">
        <v>4581</v>
      </c>
      <c r="BG2336" s="276" t="s">
        <v>47</v>
      </c>
    </row>
    <row r="2337" spans="1:59" s="63" customFormat="1" ht="12.75" x14ac:dyDescent="0.2">
      <c r="A2337" s="196">
        <v>4</v>
      </c>
      <c r="B2337" s="197" t="s">
        <v>422</v>
      </c>
      <c r="C2337" s="208">
        <v>45</v>
      </c>
      <c r="D2337" s="209" t="s">
        <v>794</v>
      </c>
      <c r="E2337" s="210">
        <v>4581</v>
      </c>
      <c r="F2337" s="211" t="s">
        <v>862</v>
      </c>
      <c r="G2337" s="231"/>
      <c r="H2337" s="81" t="s">
        <v>48</v>
      </c>
      <c r="I2337" s="223"/>
      <c r="J2337" s="73"/>
      <c r="K2337" s="73"/>
      <c r="L2337" s="73"/>
      <c r="M2337" s="74"/>
      <c r="N2337" s="247"/>
      <c r="O2337" s="306"/>
      <c r="P2337" s="105"/>
      <c r="Q2337" s="75"/>
      <c r="R2337" s="75"/>
      <c r="S2337" s="75"/>
      <c r="T2337" s="75"/>
      <c r="U2337" s="75"/>
      <c r="V2337" s="75"/>
      <c r="W2337" s="75"/>
      <c r="X2337" s="75"/>
      <c r="Y2337" s="82">
        <f>MIN(X2341:X2343)</f>
        <v>0</v>
      </c>
      <c r="Z2337" s="83"/>
      <c r="AA2337" s="83"/>
      <c r="AB2337" s="75"/>
      <c r="AC2337" s="75"/>
      <c r="AD2337" s="75"/>
      <c r="AE2337" s="75"/>
      <c r="AF2337" s="75"/>
      <c r="AG2337" s="75"/>
      <c r="AH2337" s="75"/>
      <c r="AI2337" s="75"/>
      <c r="AJ2337" s="82">
        <f>MIN(AI2341:AI2343)</f>
        <v>0</v>
      </c>
      <c r="AK2337" s="83"/>
      <c r="AL2337" s="83"/>
      <c r="AM2337" s="75"/>
      <c r="AN2337" s="75"/>
      <c r="AO2337" s="75"/>
      <c r="AP2337" s="75"/>
      <c r="AQ2337" s="75"/>
      <c r="AR2337" s="75"/>
      <c r="AS2337" s="75"/>
      <c r="AT2337" s="75"/>
      <c r="AU2337" s="75"/>
      <c r="AV2337" s="75"/>
      <c r="AW2337" s="82">
        <f>MIN(AV2341:AV2343)</f>
        <v>100</v>
      </c>
      <c r="AX2337" s="83"/>
      <c r="AY2337" s="83"/>
      <c r="AZ2337" s="79"/>
      <c r="BA2337" s="80"/>
      <c r="BB2337" s="71"/>
      <c r="BC2337" s="54"/>
      <c r="BD2337" s="41">
        <v>4</v>
      </c>
      <c r="BE2337" s="52">
        <v>45</v>
      </c>
      <c r="BF2337" s="62">
        <v>4581</v>
      </c>
      <c r="BG2337" s="278" t="s">
        <v>48</v>
      </c>
    </row>
    <row r="2338" spans="1:59" s="63" customFormat="1" ht="12.75" x14ac:dyDescent="0.2">
      <c r="A2338" s="196">
        <v>4</v>
      </c>
      <c r="B2338" s="197" t="s">
        <v>422</v>
      </c>
      <c r="C2338" s="208">
        <v>45</v>
      </c>
      <c r="D2338" s="209" t="s">
        <v>794</v>
      </c>
      <c r="E2338" s="210">
        <v>4581</v>
      </c>
      <c r="F2338" s="211" t="s">
        <v>862</v>
      </c>
      <c r="G2338" s="231"/>
      <c r="H2338" s="81" t="s">
        <v>49</v>
      </c>
      <c r="I2338" s="223"/>
      <c r="J2338" s="73"/>
      <c r="K2338" s="73"/>
      <c r="L2338" s="73"/>
      <c r="M2338" s="74"/>
      <c r="N2338" s="247"/>
      <c r="O2338" s="306"/>
      <c r="P2338" s="105"/>
      <c r="Q2338" s="75"/>
      <c r="R2338" s="75"/>
      <c r="S2338" s="75"/>
      <c r="T2338" s="75"/>
      <c r="U2338" s="75"/>
      <c r="V2338" s="75"/>
      <c r="W2338" s="75"/>
      <c r="X2338" s="75"/>
      <c r="Y2338" s="84">
        <f>IF(ISNUMBER(AVERAGE(X2341:X2343)),AVERAGE(X2341:X2343),0)</f>
        <v>50</v>
      </c>
      <c r="Z2338" s="83"/>
      <c r="AA2338" s="83"/>
      <c r="AB2338" s="75"/>
      <c r="AC2338" s="75"/>
      <c r="AD2338" s="75"/>
      <c r="AE2338" s="75"/>
      <c r="AF2338" s="75"/>
      <c r="AG2338" s="75"/>
      <c r="AH2338" s="75"/>
      <c r="AI2338" s="75"/>
      <c r="AJ2338" s="84">
        <f>IF(ISNUMBER(AVERAGE(AI2341:AI2343)),AVERAGE(AI2341:AI2343),0)</f>
        <v>0</v>
      </c>
      <c r="AK2338" s="83"/>
      <c r="AL2338" s="83"/>
      <c r="AM2338" s="75"/>
      <c r="AN2338" s="75"/>
      <c r="AO2338" s="75"/>
      <c r="AP2338" s="75"/>
      <c r="AQ2338" s="75"/>
      <c r="AR2338" s="75"/>
      <c r="AS2338" s="75"/>
      <c r="AT2338" s="75"/>
      <c r="AU2338" s="75"/>
      <c r="AV2338" s="75"/>
      <c r="AW2338" s="84">
        <f>IF(ISNUMBER(AVERAGE(AV2341:AV2343)),AVERAGE(AV2341:AV2343),0)</f>
        <v>1300</v>
      </c>
      <c r="AX2338" s="83"/>
      <c r="AY2338" s="83"/>
      <c r="AZ2338" s="79"/>
      <c r="BA2338" s="80"/>
      <c r="BB2338" s="71"/>
      <c r="BC2338" s="54"/>
      <c r="BD2338" s="41">
        <v>4</v>
      </c>
      <c r="BE2338" s="52">
        <v>45</v>
      </c>
      <c r="BF2338" s="62">
        <v>4581</v>
      </c>
      <c r="BG2338" s="278" t="s">
        <v>49</v>
      </c>
    </row>
    <row r="2339" spans="1:59" s="63" customFormat="1" ht="12.75" x14ac:dyDescent="0.2">
      <c r="A2339" s="196">
        <v>4</v>
      </c>
      <c r="B2339" s="197" t="s">
        <v>422</v>
      </c>
      <c r="C2339" s="208">
        <v>45</v>
      </c>
      <c r="D2339" s="209" t="s">
        <v>794</v>
      </c>
      <c r="E2339" s="210">
        <v>4581</v>
      </c>
      <c r="F2339" s="211" t="s">
        <v>862</v>
      </c>
      <c r="G2339" s="231"/>
      <c r="H2339" s="81" t="s">
        <v>50</v>
      </c>
      <c r="I2339" s="223"/>
      <c r="J2339" s="73"/>
      <c r="K2339" s="73"/>
      <c r="L2339" s="73"/>
      <c r="M2339" s="74"/>
      <c r="N2339" s="247"/>
      <c r="O2339" s="306"/>
      <c r="P2339" s="105"/>
      <c r="Q2339" s="75"/>
      <c r="R2339" s="75"/>
      <c r="S2339" s="75"/>
      <c r="T2339" s="75"/>
      <c r="U2339" s="75"/>
      <c r="V2339" s="75"/>
      <c r="W2339" s="75"/>
      <c r="X2339" s="75"/>
      <c r="Y2339" s="84">
        <f>MAX(X2341:X2343)</f>
        <v>100</v>
      </c>
      <c r="Z2339" s="83"/>
      <c r="AA2339" s="83"/>
      <c r="AB2339" s="75"/>
      <c r="AC2339" s="75"/>
      <c r="AD2339" s="75"/>
      <c r="AE2339" s="75"/>
      <c r="AF2339" s="75"/>
      <c r="AG2339" s="75"/>
      <c r="AH2339" s="75"/>
      <c r="AI2339" s="75"/>
      <c r="AJ2339" s="84">
        <f>MAX(AI2341:AI2343)</f>
        <v>0</v>
      </c>
      <c r="AK2339" s="83"/>
      <c r="AL2339" s="83"/>
      <c r="AM2339" s="75"/>
      <c r="AN2339" s="75"/>
      <c r="AO2339" s="75"/>
      <c r="AP2339" s="75"/>
      <c r="AQ2339" s="75"/>
      <c r="AR2339" s="75"/>
      <c r="AS2339" s="75"/>
      <c r="AT2339" s="75"/>
      <c r="AU2339" s="75"/>
      <c r="AV2339" s="75"/>
      <c r="AW2339" s="84">
        <f>MAX(AV2341:AV2343)</f>
        <v>2500</v>
      </c>
      <c r="AX2339" s="83"/>
      <c r="AY2339" s="83"/>
      <c r="AZ2339" s="79"/>
      <c r="BA2339" s="80"/>
      <c r="BB2339" s="71"/>
      <c r="BC2339" s="54"/>
      <c r="BD2339" s="41">
        <v>4</v>
      </c>
      <c r="BE2339" s="52">
        <v>45</v>
      </c>
      <c r="BF2339" s="62">
        <v>4581</v>
      </c>
      <c r="BG2339" s="278" t="s">
        <v>50</v>
      </c>
    </row>
    <row r="2340" spans="1:59" s="63" customFormat="1" ht="12.75" x14ac:dyDescent="0.2">
      <c r="A2340" s="196">
        <v>4</v>
      </c>
      <c r="B2340" s="197" t="s">
        <v>422</v>
      </c>
      <c r="C2340" s="208">
        <v>45</v>
      </c>
      <c r="D2340" s="209" t="s">
        <v>794</v>
      </c>
      <c r="E2340" s="210">
        <v>4581</v>
      </c>
      <c r="F2340" s="211" t="s">
        <v>862</v>
      </c>
      <c r="G2340" s="231"/>
      <c r="H2340" s="85" t="s">
        <v>51</v>
      </c>
      <c r="I2340" s="223"/>
      <c r="J2340" s="73"/>
      <c r="K2340" s="73"/>
      <c r="L2340" s="73"/>
      <c r="M2340" s="74"/>
      <c r="N2340" s="248">
        <f>SUM(N2341:N2342)</f>
        <v>2</v>
      </c>
      <c r="O2340" s="293">
        <f>SUM(O2341:O2342)</f>
        <v>1</v>
      </c>
      <c r="P2340" s="292"/>
      <c r="Q2340" s="87"/>
      <c r="R2340" s="87"/>
      <c r="S2340" s="87"/>
      <c r="T2340" s="87"/>
      <c r="U2340" s="87"/>
      <c r="V2340" s="87"/>
      <c r="W2340" s="87"/>
      <c r="X2340" s="87"/>
      <c r="Y2340" s="88"/>
      <c r="Z2340" s="86">
        <f>SUM(Z2341:Z2342)</f>
        <v>50</v>
      </c>
      <c r="AA2340" s="88"/>
      <c r="AB2340" s="87"/>
      <c r="AC2340" s="87"/>
      <c r="AD2340" s="87"/>
      <c r="AE2340" s="87"/>
      <c r="AF2340" s="87"/>
      <c r="AG2340" s="87"/>
      <c r="AH2340" s="87"/>
      <c r="AI2340" s="87"/>
      <c r="AJ2340" s="88"/>
      <c r="AK2340" s="86">
        <f>SUM(AK2341:AK2342)</f>
        <v>0</v>
      </c>
      <c r="AL2340" s="88"/>
      <c r="AM2340" s="87"/>
      <c r="AN2340" s="87"/>
      <c r="AO2340" s="87"/>
      <c r="AP2340" s="87"/>
      <c r="AQ2340" s="87"/>
      <c r="AR2340" s="87"/>
      <c r="AS2340" s="87"/>
      <c r="AT2340" s="87"/>
      <c r="AU2340" s="87"/>
      <c r="AV2340" s="87"/>
      <c r="AW2340" s="112"/>
      <c r="AX2340" s="86">
        <f>SUM(AX2341:AX2342)</f>
        <v>1300</v>
      </c>
      <c r="AY2340" s="88"/>
      <c r="AZ2340" s="79"/>
      <c r="BA2340" s="80"/>
      <c r="BB2340" s="71"/>
      <c r="BC2340" s="54"/>
      <c r="BD2340" s="41">
        <v>4</v>
      </c>
      <c r="BE2340" s="52">
        <v>45</v>
      </c>
      <c r="BF2340" s="62">
        <v>4581</v>
      </c>
      <c r="BG2340" s="279" t="s">
        <v>51</v>
      </c>
    </row>
    <row r="2341" spans="1:59" s="63" customFormat="1" ht="12.75" x14ac:dyDescent="0.2">
      <c r="A2341" s="196">
        <v>4</v>
      </c>
      <c r="B2341" s="197" t="s">
        <v>422</v>
      </c>
      <c r="C2341" s="208">
        <v>45</v>
      </c>
      <c r="D2341" s="209" t="s">
        <v>794</v>
      </c>
      <c r="E2341" s="210">
        <v>4581</v>
      </c>
      <c r="F2341" s="211" t="s">
        <v>862</v>
      </c>
      <c r="G2341" s="231"/>
      <c r="H2341" s="89" t="s">
        <v>52</v>
      </c>
      <c r="I2341" s="90" t="s">
        <v>863</v>
      </c>
      <c r="J2341" s="90" t="s">
        <v>860</v>
      </c>
      <c r="K2341" s="90" t="s">
        <v>64</v>
      </c>
      <c r="L2341" s="90" t="s">
        <v>528</v>
      </c>
      <c r="M2341" s="91"/>
      <c r="N2341" s="312">
        <v>1</v>
      </c>
      <c r="O2341" s="313">
        <f>N2341/N$2340</f>
        <v>0.5</v>
      </c>
      <c r="P2341" s="104"/>
      <c r="Q2341" s="92"/>
      <c r="R2341" s="92"/>
      <c r="S2341" s="92"/>
      <c r="T2341" s="92"/>
      <c r="U2341" s="92"/>
      <c r="V2341" s="92"/>
      <c r="W2341" s="92"/>
      <c r="X2341" s="109">
        <f>P2341*P$7+Q2341*Q$7+R2341*R$7+S2341*S$7+T2341*T$7+U2341*U$7+V2341*V$7+W2341*W$7</f>
        <v>0</v>
      </c>
      <c r="Y2341" s="83"/>
      <c r="Z2341" s="110">
        <f>X2341*$O2341</f>
        <v>0</v>
      </c>
      <c r="AA2341" s="111"/>
      <c r="AB2341" s="92"/>
      <c r="AC2341" s="92"/>
      <c r="AD2341" s="92"/>
      <c r="AE2341" s="92"/>
      <c r="AF2341" s="92"/>
      <c r="AG2341" s="92"/>
      <c r="AH2341" s="92"/>
      <c r="AI2341" s="109">
        <f>AB2341*AB$7+AC2341*AC$7+AD2341*AD$7+AE2341*AE$7+AF2341*AF$7+AG2341*AG$7+AH2341*AH$7</f>
        <v>0</v>
      </c>
      <c r="AJ2341" s="83"/>
      <c r="AK2341" s="110">
        <f>AI2341*$O2341</f>
        <v>0</v>
      </c>
      <c r="AL2341" s="111"/>
      <c r="AM2341" s="92"/>
      <c r="AN2341" s="92"/>
      <c r="AO2341" s="92"/>
      <c r="AP2341" s="92">
        <v>1</v>
      </c>
      <c r="AQ2341" s="92"/>
      <c r="AR2341" s="92"/>
      <c r="AS2341" s="92"/>
      <c r="AT2341" s="92"/>
      <c r="AU2341" s="92"/>
      <c r="AV2341" s="109">
        <f>AM2341*AM$7+AN2341*AN$7+AO2341*AO$7+AP2341*AP$7+AQ2341*AQ$7+AR2341*AR$7+AS2341*AS$7+AT2341*AT$7+AU2341*AU$7</f>
        <v>100</v>
      </c>
      <c r="AW2341" s="75"/>
      <c r="AX2341" s="110">
        <f>AV2341*$O2341</f>
        <v>50</v>
      </c>
      <c r="AY2341" s="83"/>
      <c r="AZ2341" s="93"/>
      <c r="BA2341" s="94" t="s">
        <v>105</v>
      </c>
      <c r="BB2341" s="71"/>
      <c r="BC2341" s="54"/>
      <c r="BD2341" s="41">
        <v>4</v>
      </c>
      <c r="BE2341" s="52">
        <v>45</v>
      </c>
      <c r="BF2341" s="62">
        <v>4581</v>
      </c>
      <c r="BG2341" s="280" t="s">
        <v>52</v>
      </c>
    </row>
    <row r="2342" spans="1:59" s="63" customFormat="1" ht="12.75" x14ac:dyDescent="0.2">
      <c r="A2342" s="196">
        <v>4</v>
      </c>
      <c r="B2342" s="197" t="s">
        <v>422</v>
      </c>
      <c r="C2342" s="208">
        <v>45</v>
      </c>
      <c r="D2342" s="209" t="s">
        <v>794</v>
      </c>
      <c r="E2342" s="210">
        <v>4581</v>
      </c>
      <c r="F2342" s="211" t="s">
        <v>862</v>
      </c>
      <c r="G2342" s="231"/>
      <c r="H2342" s="89"/>
      <c r="I2342" s="90" t="s">
        <v>801</v>
      </c>
      <c r="J2342" s="90"/>
      <c r="K2342" s="90" t="s">
        <v>64</v>
      </c>
      <c r="L2342" s="90" t="s">
        <v>119</v>
      </c>
      <c r="M2342" s="91"/>
      <c r="N2342" s="312">
        <v>1</v>
      </c>
      <c r="O2342" s="313">
        <f>N2342/N$2340</f>
        <v>0.5</v>
      </c>
      <c r="P2342" s="104">
        <v>1</v>
      </c>
      <c r="Q2342" s="92"/>
      <c r="R2342" s="92"/>
      <c r="S2342" s="92"/>
      <c r="T2342" s="92"/>
      <c r="U2342" s="92"/>
      <c r="V2342" s="92"/>
      <c r="W2342" s="92"/>
      <c r="X2342" s="109">
        <f>P2342*P$7+Q2342*Q$7+R2342*R$7+S2342*S$7+T2342*T$7+U2342*U$7+V2342*V$7+W2342*W$7</f>
        <v>100</v>
      </c>
      <c r="Y2342" s="83"/>
      <c r="Z2342" s="110">
        <f>X2342*$O2342</f>
        <v>50</v>
      </c>
      <c r="AA2342" s="111"/>
      <c r="AB2342" s="92"/>
      <c r="AC2342" s="92"/>
      <c r="AD2342" s="92"/>
      <c r="AE2342" s="92"/>
      <c r="AF2342" s="92"/>
      <c r="AG2342" s="92"/>
      <c r="AH2342" s="92"/>
      <c r="AI2342" s="109">
        <f>AB2342*AB$7+AC2342*AC$7+AD2342*AD$7+AE2342*AE$7+AF2342*AF$7+AG2342*AG$7+AH2342*AH$7</f>
        <v>0</v>
      </c>
      <c r="AJ2342" s="83"/>
      <c r="AK2342" s="110">
        <f>AI2342*$O2342</f>
        <v>0</v>
      </c>
      <c r="AL2342" s="111"/>
      <c r="AM2342" s="92"/>
      <c r="AN2342" s="92"/>
      <c r="AO2342" s="92"/>
      <c r="AP2342" s="92"/>
      <c r="AQ2342" s="92"/>
      <c r="AR2342" s="92"/>
      <c r="AS2342" s="92"/>
      <c r="AT2342" s="92">
        <v>1</v>
      </c>
      <c r="AU2342" s="92"/>
      <c r="AV2342" s="109">
        <f>AM2342*AM$7+AN2342*AN$7+AO2342*AO$7+AP2342*AP$7+AQ2342*AQ$7+AR2342*AR$7+AS2342*AS$7+AT2342*AT$7+AU2342*AU$7</f>
        <v>2500</v>
      </c>
      <c r="AW2342" s="75"/>
      <c r="AX2342" s="110">
        <f>AV2342*$O2342</f>
        <v>1250</v>
      </c>
      <c r="AY2342" s="111"/>
      <c r="AZ2342" s="93"/>
      <c r="BA2342" s="94" t="s">
        <v>554</v>
      </c>
      <c r="BB2342" s="71"/>
      <c r="BC2342" s="54"/>
      <c r="BD2342" s="41">
        <v>4</v>
      </c>
      <c r="BE2342" s="52">
        <v>45</v>
      </c>
      <c r="BF2342" s="62">
        <v>4581</v>
      </c>
      <c r="BG2342" s="280" t="s">
        <v>52</v>
      </c>
    </row>
    <row r="2343" spans="1:59" s="63" customFormat="1" ht="12.75" x14ac:dyDescent="0.2">
      <c r="A2343" s="196">
        <v>4</v>
      </c>
      <c r="B2343" s="197" t="s">
        <v>422</v>
      </c>
      <c r="C2343" s="208">
        <v>45</v>
      </c>
      <c r="D2343" s="209" t="s">
        <v>794</v>
      </c>
      <c r="E2343" s="210">
        <v>4581</v>
      </c>
      <c r="F2343" s="211" t="s">
        <v>862</v>
      </c>
      <c r="G2343" s="231"/>
      <c r="H2343" s="89"/>
      <c r="I2343" s="219"/>
      <c r="J2343" s="90"/>
      <c r="K2343" s="90"/>
      <c r="L2343" s="90"/>
      <c r="M2343" s="91"/>
      <c r="N2343" s="247"/>
      <c r="O2343" s="306"/>
      <c r="P2343" s="104"/>
      <c r="Q2343" s="92"/>
      <c r="R2343" s="92"/>
      <c r="S2343" s="92"/>
      <c r="T2343" s="92"/>
      <c r="U2343" s="92"/>
      <c r="V2343" s="92"/>
      <c r="W2343" s="92"/>
      <c r="X2343" s="75"/>
      <c r="Y2343" s="83"/>
      <c r="Z2343" s="83"/>
      <c r="AA2343" s="83"/>
      <c r="AB2343" s="92"/>
      <c r="AC2343" s="92"/>
      <c r="AD2343" s="92"/>
      <c r="AE2343" s="92"/>
      <c r="AF2343" s="92"/>
      <c r="AG2343" s="92"/>
      <c r="AH2343" s="92"/>
      <c r="AI2343" s="75"/>
      <c r="AJ2343" s="83"/>
      <c r="AK2343" s="83"/>
      <c r="AL2343" s="83"/>
      <c r="AM2343" s="92"/>
      <c r="AN2343" s="92"/>
      <c r="AO2343" s="92"/>
      <c r="AP2343" s="92"/>
      <c r="AQ2343" s="92"/>
      <c r="AR2343" s="92"/>
      <c r="AS2343" s="92"/>
      <c r="AT2343" s="92"/>
      <c r="AU2343" s="92"/>
      <c r="AV2343" s="75"/>
      <c r="AW2343" s="75"/>
      <c r="AX2343" s="83"/>
      <c r="AY2343" s="83"/>
      <c r="AZ2343" s="93"/>
      <c r="BA2343" s="94"/>
      <c r="BB2343" s="71"/>
      <c r="BC2343" s="54"/>
      <c r="BD2343" s="41">
        <v>4</v>
      </c>
      <c r="BE2343" s="52">
        <v>45</v>
      </c>
      <c r="BF2343" s="62">
        <v>4581</v>
      </c>
      <c r="BG2343" s="280" t="s">
        <v>52</v>
      </c>
    </row>
    <row r="2344" spans="1:59" s="63" customFormat="1" ht="12.75" x14ac:dyDescent="0.2">
      <c r="A2344" s="196">
        <v>4</v>
      </c>
      <c r="B2344" s="197" t="s">
        <v>422</v>
      </c>
      <c r="C2344" s="208">
        <v>45</v>
      </c>
      <c r="D2344" s="209" t="s">
        <v>794</v>
      </c>
      <c r="E2344" s="210">
        <v>4581</v>
      </c>
      <c r="F2344" s="211" t="s">
        <v>862</v>
      </c>
      <c r="G2344" s="231"/>
      <c r="H2344" s="65"/>
      <c r="I2344" s="222"/>
      <c r="J2344" s="66"/>
      <c r="K2344" s="66"/>
      <c r="L2344" s="66"/>
      <c r="M2344" s="64"/>
      <c r="N2344" s="304"/>
      <c r="O2344" s="305"/>
      <c r="P2344" s="127"/>
      <c r="Q2344" s="67"/>
      <c r="R2344" s="67"/>
      <c r="S2344" s="67"/>
      <c r="T2344" s="67"/>
      <c r="U2344" s="67"/>
      <c r="V2344" s="67"/>
      <c r="W2344" s="67"/>
      <c r="X2344" s="67"/>
      <c r="Y2344" s="68"/>
      <c r="Z2344" s="68"/>
      <c r="AA2344" s="68"/>
      <c r="AB2344" s="67"/>
      <c r="AC2344" s="67"/>
      <c r="AD2344" s="67"/>
      <c r="AE2344" s="67"/>
      <c r="AF2344" s="67"/>
      <c r="AG2344" s="67"/>
      <c r="AH2344" s="67"/>
      <c r="AI2344" s="67"/>
      <c r="AJ2344" s="68"/>
      <c r="AK2344" s="68"/>
      <c r="AL2344" s="68"/>
      <c r="AM2344" s="67"/>
      <c r="AN2344" s="67"/>
      <c r="AO2344" s="67"/>
      <c r="AP2344" s="67"/>
      <c r="AQ2344" s="67"/>
      <c r="AR2344" s="67"/>
      <c r="AS2344" s="67"/>
      <c r="AT2344" s="67"/>
      <c r="AU2344" s="67"/>
      <c r="AV2344" s="67"/>
      <c r="AW2344" s="67"/>
      <c r="AX2344" s="68"/>
      <c r="AY2344" s="68"/>
      <c r="AZ2344" s="69"/>
      <c r="BA2344" s="70"/>
      <c r="BB2344" s="71"/>
      <c r="BC2344" s="54"/>
      <c r="BD2344" s="41">
        <v>4</v>
      </c>
      <c r="BE2344" s="52">
        <v>45</v>
      </c>
      <c r="BF2344" s="62">
        <v>4581</v>
      </c>
      <c r="BG2344" s="275"/>
    </row>
    <row r="2345" spans="1:59" s="63" customFormat="1" ht="12.75" x14ac:dyDescent="0.2">
      <c r="A2345" s="196">
        <v>4</v>
      </c>
      <c r="B2345" s="197" t="s">
        <v>422</v>
      </c>
      <c r="C2345" s="208">
        <v>45</v>
      </c>
      <c r="D2345" s="209" t="s">
        <v>794</v>
      </c>
      <c r="E2345" s="210">
        <v>4581</v>
      </c>
      <c r="F2345" s="211" t="s">
        <v>862</v>
      </c>
      <c r="G2345" s="230"/>
      <c r="H2345" s="56"/>
      <c r="I2345" s="221"/>
      <c r="J2345" s="57"/>
      <c r="K2345" s="57"/>
      <c r="L2345" s="57"/>
      <c r="M2345" s="55"/>
      <c r="N2345" s="303"/>
      <c r="O2345" s="245"/>
      <c r="P2345" s="122"/>
      <c r="Q2345" s="58"/>
      <c r="R2345" s="58"/>
      <c r="S2345" s="58"/>
      <c r="T2345" s="58"/>
      <c r="U2345" s="58"/>
      <c r="V2345" s="58"/>
      <c r="W2345" s="58"/>
      <c r="X2345" s="58"/>
      <c r="Y2345" s="59"/>
      <c r="Z2345" s="59"/>
      <c r="AA2345" s="59"/>
      <c r="AB2345" s="58"/>
      <c r="AC2345" s="58"/>
      <c r="AD2345" s="58"/>
      <c r="AE2345" s="58"/>
      <c r="AF2345" s="58"/>
      <c r="AG2345" s="58"/>
      <c r="AH2345" s="58"/>
      <c r="AI2345" s="58"/>
      <c r="AJ2345" s="59"/>
      <c r="AK2345" s="59"/>
      <c r="AL2345" s="59"/>
      <c r="AM2345" s="58"/>
      <c r="AN2345" s="58"/>
      <c r="AO2345" s="58"/>
      <c r="AP2345" s="58"/>
      <c r="AQ2345" s="58"/>
      <c r="AR2345" s="58"/>
      <c r="AS2345" s="58"/>
      <c r="AT2345" s="58"/>
      <c r="AU2345" s="58"/>
      <c r="AV2345" s="58"/>
      <c r="AW2345" s="58"/>
      <c r="AX2345" s="59"/>
      <c r="AY2345" s="59"/>
      <c r="AZ2345" s="60"/>
      <c r="BA2345" s="61"/>
      <c r="BB2345" s="54"/>
      <c r="BC2345" s="54"/>
      <c r="BD2345" s="41">
        <v>4</v>
      </c>
      <c r="BE2345" s="52">
        <v>45</v>
      </c>
      <c r="BF2345" s="62">
        <v>4581</v>
      </c>
      <c r="BG2345" s="274"/>
    </row>
    <row r="2346" spans="1:59" x14ac:dyDescent="0.25">
      <c r="A2346" s="196">
        <v>4</v>
      </c>
      <c r="B2346" s="197" t="s">
        <v>422</v>
      </c>
      <c r="C2346" s="208">
        <v>45</v>
      </c>
      <c r="D2346" s="209" t="s">
        <v>794</v>
      </c>
      <c r="E2346" s="212">
        <v>4582</v>
      </c>
      <c r="F2346" s="213" t="s">
        <v>864</v>
      </c>
      <c r="G2346" s="234"/>
      <c r="H2346" s="138"/>
      <c r="I2346" s="224"/>
      <c r="J2346" s="98"/>
      <c r="K2346" s="98"/>
      <c r="L2346" s="98"/>
      <c r="M2346" s="137"/>
      <c r="N2346" s="322"/>
      <c r="O2346" s="323"/>
      <c r="P2346" s="139"/>
      <c r="Q2346" s="139"/>
      <c r="R2346" s="139"/>
      <c r="S2346" s="139"/>
      <c r="T2346" s="139"/>
      <c r="U2346" s="139"/>
      <c r="V2346" s="139"/>
      <c r="W2346" s="139"/>
      <c r="X2346" s="139"/>
      <c r="Y2346" s="100"/>
      <c r="Z2346" s="125"/>
      <c r="AA2346" s="125"/>
      <c r="AB2346" s="139"/>
      <c r="AC2346" s="139"/>
      <c r="AD2346" s="139"/>
      <c r="AE2346" s="139"/>
      <c r="AF2346" s="139"/>
      <c r="AG2346" s="139"/>
      <c r="AH2346" s="139"/>
      <c r="AI2346" s="139"/>
      <c r="AJ2346" s="100"/>
      <c r="AK2346" s="125"/>
      <c r="AL2346" s="125"/>
      <c r="AM2346" s="139"/>
      <c r="AN2346" s="139"/>
      <c r="AO2346" s="139"/>
      <c r="AP2346" s="139"/>
      <c r="AQ2346" s="139"/>
      <c r="AR2346" s="139"/>
      <c r="AS2346" s="139"/>
      <c r="AT2346" s="139"/>
      <c r="AU2346" s="139"/>
      <c r="AV2346" s="139"/>
      <c r="AW2346" s="99"/>
      <c r="AX2346" s="125"/>
      <c r="AY2346" s="100"/>
      <c r="AZ2346" s="140"/>
      <c r="BA2346" s="141"/>
      <c r="BB2346" s="136"/>
      <c r="BC2346" s="136"/>
      <c r="BD2346" s="41">
        <v>4</v>
      </c>
      <c r="BE2346" s="52">
        <v>45</v>
      </c>
      <c r="BF2346" s="103">
        <v>4582</v>
      </c>
      <c r="BG2346" s="283"/>
    </row>
    <row r="2347" spans="1:59" s="63" customFormat="1" ht="12.75" x14ac:dyDescent="0.2">
      <c r="A2347" s="196">
        <v>4</v>
      </c>
      <c r="B2347" s="197" t="s">
        <v>422</v>
      </c>
      <c r="C2347" s="208">
        <v>45</v>
      </c>
      <c r="D2347" s="209" t="s">
        <v>794</v>
      </c>
      <c r="E2347" s="212">
        <v>4582</v>
      </c>
      <c r="F2347" s="213" t="s">
        <v>864</v>
      </c>
      <c r="G2347" s="232"/>
      <c r="H2347" s="97"/>
      <c r="I2347" s="224"/>
      <c r="J2347" s="98"/>
      <c r="K2347" s="98"/>
      <c r="L2347" s="98"/>
      <c r="M2347" s="96"/>
      <c r="N2347" s="307"/>
      <c r="O2347" s="246"/>
      <c r="P2347" s="124"/>
      <c r="Q2347" s="99"/>
      <c r="R2347" s="99"/>
      <c r="S2347" s="99"/>
      <c r="T2347" s="99"/>
      <c r="U2347" s="99"/>
      <c r="V2347" s="99"/>
      <c r="W2347" s="99"/>
      <c r="X2347" s="99"/>
      <c r="Y2347" s="100"/>
      <c r="Z2347" s="100"/>
      <c r="AA2347" s="100"/>
      <c r="AB2347" s="99"/>
      <c r="AC2347" s="99"/>
      <c r="AD2347" s="99"/>
      <c r="AE2347" s="99"/>
      <c r="AF2347" s="99"/>
      <c r="AG2347" s="99"/>
      <c r="AH2347" s="99"/>
      <c r="AI2347" s="99"/>
      <c r="AJ2347" s="100"/>
      <c r="AK2347" s="100"/>
      <c r="AL2347" s="100"/>
      <c r="AM2347" s="99"/>
      <c r="AN2347" s="99"/>
      <c r="AO2347" s="99"/>
      <c r="AP2347" s="99"/>
      <c r="AQ2347" s="99"/>
      <c r="AR2347" s="99"/>
      <c r="AS2347" s="99"/>
      <c r="AT2347" s="99"/>
      <c r="AU2347" s="99"/>
      <c r="AV2347" s="99"/>
      <c r="AW2347" s="99"/>
      <c r="AX2347" s="100"/>
      <c r="AY2347" s="100"/>
      <c r="AZ2347" s="101"/>
      <c r="BA2347" s="102"/>
      <c r="BB2347" s="95"/>
      <c r="BC2347" s="95"/>
      <c r="BD2347" s="41">
        <v>4</v>
      </c>
      <c r="BE2347" s="52">
        <v>45</v>
      </c>
      <c r="BF2347" s="103">
        <v>4582</v>
      </c>
      <c r="BG2347" s="277"/>
    </row>
    <row r="2348" spans="1:59" s="63" customFormat="1" ht="12.75" x14ac:dyDescent="0.2">
      <c r="A2348" s="196">
        <v>4</v>
      </c>
      <c r="B2348" s="197" t="s">
        <v>422</v>
      </c>
      <c r="C2348" s="208">
        <v>45</v>
      </c>
      <c r="D2348" s="209" t="s">
        <v>794</v>
      </c>
      <c r="E2348" s="212">
        <v>4582</v>
      </c>
      <c r="F2348" s="213" t="s">
        <v>864</v>
      </c>
      <c r="G2348" s="231"/>
      <c r="H2348" s="65"/>
      <c r="I2348" s="222"/>
      <c r="J2348" s="66"/>
      <c r="K2348" s="66"/>
      <c r="L2348" s="66"/>
      <c r="M2348" s="64"/>
      <c r="N2348" s="304"/>
      <c r="O2348" s="305"/>
      <c r="P2348" s="127"/>
      <c r="Q2348" s="67"/>
      <c r="R2348" s="67"/>
      <c r="S2348" s="67"/>
      <c r="T2348" s="67"/>
      <c r="U2348" s="67"/>
      <c r="V2348" s="67"/>
      <c r="W2348" s="67"/>
      <c r="X2348" s="67"/>
      <c r="Y2348" s="68"/>
      <c r="Z2348" s="68"/>
      <c r="AA2348" s="68"/>
      <c r="AB2348" s="67"/>
      <c r="AC2348" s="67"/>
      <c r="AD2348" s="67"/>
      <c r="AE2348" s="67"/>
      <c r="AF2348" s="67"/>
      <c r="AG2348" s="67"/>
      <c r="AH2348" s="67"/>
      <c r="AI2348" s="67"/>
      <c r="AJ2348" s="68"/>
      <c r="AK2348" s="68"/>
      <c r="AL2348" s="68"/>
      <c r="AM2348" s="67"/>
      <c r="AN2348" s="67"/>
      <c r="AO2348" s="67"/>
      <c r="AP2348" s="67"/>
      <c r="AQ2348" s="67"/>
      <c r="AR2348" s="67"/>
      <c r="AS2348" s="67"/>
      <c r="AT2348" s="67"/>
      <c r="AU2348" s="67"/>
      <c r="AV2348" s="67"/>
      <c r="AW2348" s="67"/>
      <c r="AX2348" s="68"/>
      <c r="AY2348" s="68"/>
      <c r="AZ2348" s="69"/>
      <c r="BA2348" s="70"/>
      <c r="BB2348" s="71"/>
      <c r="BC2348" s="95"/>
      <c r="BD2348" s="41">
        <v>4</v>
      </c>
      <c r="BE2348" s="52">
        <v>45</v>
      </c>
      <c r="BF2348" s="103">
        <v>4582</v>
      </c>
      <c r="BG2348" s="275"/>
    </row>
    <row r="2349" spans="1:59" s="63" customFormat="1" ht="12.75" x14ac:dyDescent="0.2">
      <c r="A2349" s="196">
        <v>4</v>
      </c>
      <c r="B2349" s="197" t="s">
        <v>422</v>
      </c>
      <c r="C2349" s="208">
        <v>45</v>
      </c>
      <c r="D2349" s="209" t="s">
        <v>794</v>
      </c>
      <c r="E2349" s="212">
        <v>4582</v>
      </c>
      <c r="F2349" s="213" t="s">
        <v>864</v>
      </c>
      <c r="G2349" s="231"/>
      <c r="H2349" s="72" t="s">
        <v>47</v>
      </c>
      <c r="I2349" s="223"/>
      <c r="J2349" s="73"/>
      <c r="K2349" s="73"/>
      <c r="L2349" s="73"/>
      <c r="M2349" s="74"/>
      <c r="N2349" s="247"/>
      <c r="O2349" s="306"/>
      <c r="P2349" s="105"/>
      <c r="Q2349" s="75"/>
      <c r="R2349" s="75"/>
      <c r="S2349" s="75"/>
      <c r="T2349" s="75"/>
      <c r="U2349" s="75"/>
      <c r="V2349" s="75"/>
      <c r="W2349" s="75"/>
      <c r="X2349" s="75"/>
      <c r="Y2349" s="76" t="str">
        <f>IF(ISNUMBER(VLOOKUP(Y2351,P$7:W$7,MATCH(Y2351,P$7:W$7))),VLOOKUP(Y2351,P$7:W$7,MATCH(Y2351,P$7:W$7)),IF(N2353=0,"No Data",IF(Y2351&gt;0,"&lt;100",0)))</f>
        <v>&lt;100</v>
      </c>
      <c r="Z2349" s="77" t="str">
        <f>IF(ISNUMBER(VLOOKUP(Z2353,P$7:W$7,MATCH(Z2353,P$7:W$7))),VLOOKUP(Z2353,P$7:W$7,MATCH(Z2353,P$7:W$7)),IF(N2353=0,"No Data",IF(Z2353&gt;0,"&lt;100",0)))</f>
        <v>&lt;100</v>
      </c>
      <c r="AA2349" s="106">
        <f>IF(ISNUMBER(Z2349),Z2349,0)</f>
        <v>0</v>
      </c>
      <c r="AB2349" s="75"/>
      <c r="AC2349" s="75"/>
      <c r="AD2349" s="75"/>
      <c r="AE2349" s="75"/>
      <c r="AF2349" s="75"/>
      <c r="AG2349" s="75"/>
      <c r="AH2349" s="75"/>
      <c r="AI2349" s="75"/>
      <c r="AJ2349" s="76">
        <f>IF(ISNUMBER(VLOOKUP(AJ2351,AB$7:AH$7,MATCH(AJ2351,AB$7:AH$7))),VLOOKUP(AJ2351,AB$7:AH$7,MATCH(AJ2351,AB$7:AH$7)),IF(N2353=0,"No Data",IF(AJ2351&gt;0,"&lt;50",0)))</f>
        <v>0</v>
      </c>
      <c r="AK2349" s="77">
        <f>IF(ISNUMBER(VLOOKUP(AK2353,AB$7:AH$7,MATCH(AK2353,AB$7:AH$7))),VLOOKUP(AK2353,AB$7:AH$7,MATCH(AK2353,AB$7:AH$7)),IF(N2353=0,"No Data",IF(AK2353&gt;0,"&lt;50",0)))</f>
        <v>0</v>
      </c>
      <c r="AL2349" s="106">
        <f>IF(ISNUMBER(AK2349),AK2349,0)</f>
        <v>0</v>
      </c>
      <c r="AM2349" s="75"/>
      <c r="AN2349" s="75"/>
      <c r="AO2349" s="75"/>
      <c r="AP2349" s="75"/>
      <c r="AQ2349" s="75"/>
      <c r="AR2349" s="75"/>
      <c r="AS2349" s="75"/>
      <c r="AT2349" s="75"/>
      <c r="AU2349" s="75"/>
      <c r="AV2349" s="75"/>
      <c r="AW2349" s="76">
        <f>IF(ISNUMBER(VLOOKUP(AW2351,AM$7:AU$7,MATCH(AW2351,AM$7:AU$7))),VLOOKUP(AW2351,AM$7:AU$7,MATCH(AW2351,AM$7:AU$7)),IF(N2353=0,"No Data",IF(AW2351&gt;0,"&lt;10",0)))</f>
        <v>1000</v>
      </c>
      <c r="AX2349" s="77">
        <f>IF(ISNUMBER(VLOOKUP(AX2353,AM$7:AU$7,MATCH(AX2353,AM$7:AU$7))),VLOOKUP(AX2353,AM$7:AU$7,MATCH(AX2353,AM$7:AU$7)),IF(N2353=0,"No Data",IF(AX2353&gt;0,"&lt;10",0)))</f>
        <v>1000</v>
      </c>
      <c r="AY2349" s="106">
        <f>IF(ISNUMBER(AX2349),AX2349,0)</f>
        <v>1000</v>
      </c>
      <c r="AZ2349" s="79"/>
      <c r="BA2349" s="80"/>
      <c r="BB2349" s="71"/>
      <c r="BC2349" s="95"/>
      <c r="BD2349" s="41">
        <v>4</v>
      </c>
      <c r="BE2349" s="52">
        <v>45</v>
      </c>
      <c r="BF2349" s="103">
        <v>4582</v>
      </c>
      <c r="BG2349" s="276" t="s">
        <v>47</v>
      </c>
    </row>
    <row r="2350" spans="1:59" s="63" customFormat="1" ht="12.75" x14ac:dyDescent="0.2">
      <c r="A2350" s="196">
        <v>4</v>
      </c>
      <c r="B2350" s="197" t="s">
        <v>422</v>
      </c>
      <c r="C2350" s="208">
        <v>45</v>
      </c>
      <c r="D2350" s="209" t="s">
        <v>794</v>
      </c>
      <c r="E2350" s="212">
        <v>4582</v>
      </c>
      <c r="F2350" s="213" t="s">
        <v>864</v>
      </c>
      <c r="G2350" s="231"/>
      <c r="H2350" s="81" t="s">
        <v>48</v>
      </c>
      <c r="I2350" s="223"/>
      <c r="J2350" s="73"/>
      <c r="K2350" s="73"/>
      <c r="L2350" s="73"/>
      <c r="M2350" s="74"/>
      <c r="N2350" s="247"/>
      <c r="O2350" s="306"/>
      <c r="P2350" s="105"/>
      <c r="Q2350" s="75"/>
      <c r="R2350" s="75"/>
      <c r="S2350" s="75"/>
      <c r="T2350" s="75"/>
      <c r="U2350" s="75"/>
      <c r="V2350" s="75"/>
      <c r="W2350" s="75"/>
      <c r="X2350" s="75"/>
      <c r="Y2350" s="82">
        <f>MIN(X2354:X2357)</f>
        <v>0</v>
      </c>
      <c r="Z2350" s="83"/>
      <c r="AA2350" s="83"/>
      <c r="AB2350" s="75"/>
      <c r="AC2350" s="75"/>
      <c r="AD2350" s="75"/>
      <c r="AE2350" s="75"/>
      <c r="AF2350" s="75"/>
      <c r="AG2350" s="75"/>
      <c r="AH2350" s="75"/>
      <c r="AI2350" s="75"/>
      <c r="AJ2350" s="82">
        <f>MIN(AI2354:AI2357)</f>
        <v>0</v>
      </c>
      <c r="AK2350" s="83"/>
      <c r="AL2350" s="83"/>
      <c r="AM2350" s="75"/>
      <c r="AN2350" s="75"/>
      <c r="AO2350" s="75"/>
      <c r="AP2350" s="75"/>
      <c r="AQ2350" s="75"/>
      <c r="AR2350" s="75"/>
      <c r="AS2350" s="75"/>
      <c r="AT2350" s="75"/>
      <c r="AU2350" s="75"/>
      <c r="AV2350" s="75"/>
      <c r="AW2350" s="82">
        <f>MIN(AV2354:AV2357)</f>
        <v>25</v>
      </c>
      <c r="AX2350" s="83"/>
      <c r="AY2350" s="83"/>
      <c r="AZ2350" s="79"/>
      <c r="BA2350" s="80"/>
      <c r="BB2350" s="71"/>
      <c r="BC2350" s="95"/>
      <c r="BD2350" s="41">
        <v>4</v>
      </c>
      <c r="BE2350" s="52">
        <v>45</v>
      </c>
      <c r="BF2350" s="103">
        <v>4582</v>
      </c>
      <c r="BG2350" s="278" t="s">
        <v>48</v>
      </c>
    </row>
    <row r="2351" spans="1:59" s="63" customFormat="1" ht="12.75" x14ac:dyDescent="0.2">
      <c r="A2351" s="196">
        <v>4</v>
      </c>
      <c r="B2351" s="197" t="s">
        <v>422</v>
      </c>
      <c r="C2351" s="208">
        <v>45</v>
      </c>
      <c r="D2351" s="209" t="s">
        <v>794</v>
      </c>
      <c r="E2351" s="212">
        <v>4582</v>
      </c>
      <c r="F2351" s="213" t="s">
        <v>864</v>
      </c>
      <c r="G2351" s="231"/>
      <c r="H2351" s="81" t="s">
        <v>49</v>
      </c>
      <c r="I2351" s="223"/>
      <c r="J2351" s="73"/>
      <c r="K2351" s="73"/>
      <c r="L2351" s="73"/>
      <c r="M2351" s="74"/>
      <c r="N2351" s="247"/>
      <c r="O2351" s="306"/>
      <c r="P2351" s="105"/>
      <c r="Q2351" s="75"/>
      <c r="R2351" s="75"/>
      <c r="S2351" s="75"/>
      <c r="T2351" s="75"/>
      <c r="U2351" s="75"/>
      <c r="V2351" s="75"/>
      <c r="W2351" s="75"/>
      <c r="X2351" s="75"/>
      <c r="Y2351" s="84">
        <f>IF(ISNUMBER(AVERAGE(X2354:X2357)),AVERAGE(X2354:X2357),0)</f>
        <v>50</v>
      </c>
      <c r="Z2351" s="83"/>
      <c r="AA2351" s="83"/>
      <c r="AB2351" s="75"/>
      <c r="AC2351" s="75"/>
      <c r="AD2351" s="75"/>
      <c r="AE2351" s="75"/>
      <c r="AF2351" s="75"/>
      <c r="AG2351" s="75"/>
      <c r="AH2351" s="75"/>
      <c r="AI2351" s="75"/>
      <c r="AJ2351" s="84">
        <f>IF(ISNUMBER(AVERAGE(AI2354:AI2357)),AVERAGE(AI2354:AI2357),0)</f>
        <v>0</v>
      </c>
      <c r="AK2351" s="83"/>
      <c r="AL2351" s="83"/>
      <c r="AM2351" s="75"/>
      <c r="AN2351" s="75"/>
      <c r="AO2351" s="75"/>
      <c r="AP2351" s="75"/>
      <c r="AQ2351" s="75"/>
      <c r="AR2351" s="75"/>
      <c r="AS2351" s="75"/>
      <c r="AT2351" s="75"/>
      <c r="AU2351" s="75"/>
      <c r="AV2351" s="75"/>
      <c r="AW2351" s="84">
        <f>IF(ISNUMBER(AVERAGE(AV2354:AV2357)),AVERAGE(AV2354:AV2357),0)</f>
        <v>1281.25</v>
      </c>
      <c r="AX2351" s="83"/>
      <c r="AY2351" s="83"/>
      <c r="AZ2351" s="79"/>
      <c r="BA2351" s="80"/>
      <c r="BB2351" s="71"/>
      <c r="BC2351" s="95"/>
      <c r="BD2351" s="41">
        <v>4</v>
      </c>
      <c r="BE2351" s="52">
        <v>45</v>
      </c>
      <c r="BF2351" s="103">
        <v>4582</v>
      </c>
      <c r="BG2351" s="278" t="s">
        <v>49</v>
      </c>
    </row>
    <row r="2352" spans="1:59" s="63" customFormat="1" ht="12.75" x14ac:dyDescent="0.2">
      <c r="A2352" s="196">
        <v>4</v>
      </c>
      <c r="B2352" s="197" t="s">
        <v>422</v>
      </c>
      <c r="C2352" s="208">
        <v>45</v>
      </c>
      <c r="D2352" s="209" t="s">
        <v>794</v>
      </c>
      <c r="E2352" s="212">
        <v>4582</v>
      </c>
      <c r="F2352" s="213" t="s">
        <v>864</v>
      </c>
      <c r="G2352" s="231"/>
      <c r="H2352" s="81" t="s">
        <v>50</v>
      </c>
      <c r="I2352" s="223"/>
      <c r="J2352" s="73"/>
      <c r="K2352" s="73"/>
      <c r="L2352" s="73"/>
      <c r="M2352" s="74"/>
      <c r="N2352" s="247"/>
      <c r="O2352" s="306"/>
      <c r="P2352" s="105"/>
      <c r="Q2352" s="75"/>
      <c r="R2352" s="75"/>
      <c r="S2352" s="75"/>
      <c r="T2352" s="75"/>
      <c r="U2352" s="75"/>
      <c r="V2352" s="75"/>
      <c r="W2352" s="75"/>
      <c r="X2352" s="75"/>
      <c r="Y2352" s="84">
        <f>MAX(X2354:X2357)</f>
        <v>100</v>
      </c>
      <c r="Z2352" s="83"/>
      <c r="AA2352" s="83"/>
      <c r="AB2352" s="75"/>
      <c r="AC2352" s="75"/>
      <c r="AD2352" s="75"/>
      <c r="AE2352" s="75"/>
      <c r="AF2352" s="75"/>
      <c r="AG2352" s="75"/>
      <c r="AH2352" s="75"/>
      <c r="AI2352" s="75"/>
      <c r="AJ2352" s="84">
        <f>MAX(AI2354:AI2357)</f>
        <v>0</v>
      </c>
      <c r="AK2352" s="83"/>
      <c r="AL2352" s="83"/>
      <c r="AM2352" s="75"/>
      <c r="AN2352" s="75"/>
      <c r="AO2352" s="75"/>
      <c r="AP2352" s="75"/>
      <c r="AQ2352" s="75"/>
      <c r="AR2352" s="75"/>
      <c r="AS2352" s="75"/>
      <c r="AT2352" s="75"/>
      <c r="AU2352" s="75"/>
      <c r="AV2352" s="75"/>
      <c r="AW2352" s="84">
        <f>MAX(AV2354:AV2357)</f>
        <v>2500</v>
      </c>
      <c r="AX2352" s="83"/>
      <c r="AY2352" s="83"/>
      <c r="AZ2352" s="79"/>
      <c r="BA2352" s="80"/>
      <c r="BB2352" s="71"/>
      <c r="BC2352" s="95"/>
      <c r="BD2352" s="41">
        <v>4</v>
      </c>
      <c r="BE2352" s="52">
        <v>45</v>
      </c>
      <c r="BF2352" s="103">
        <v>4582</v>
      </c>
      <c r="BG2352" s="278" t="s">
        <v>50</v>
      </c>
    </row>
    <row r="2353" spans="1:59" s="63" customFormat="1" ht="12.75" x14ac:dyDescent="0.2">
      <c r="A2353" s="196">
        <v>4</v>
      </c>
      <c r="B2353" s="197" t="s">
        <v>422</v>
      </c>
      <c r="C2353" s="208">
        <v>45</v>
      </c>
      <c r="D2353" s="209" t="s">
        <v>794</v>
      </c>
      <c r="E2353" s="212">
        <v>4582</v>
      </c>
      <c r="F2353" s="213" t="s">
        <v>864</v>
      </c>
      <c r="G2353" s="231"/>
      <c r="H2353" s="85" t="s">
        <v>51</v>
      </c>
      <c r="I2353" s="223"/>
      <c r="J2353" s="73"/>
      <c r="K2353" s="73"/>
      <c r="L2353" s="73"/>
      <c r="M2353" s="74"/>
      <c r="N2353" s="320">
        <f>SUM(N2354:N2357)</f>
        <v>4</v>
      </c>
      <c r="O2353" s="293">
        <f>SUM(O2354:O2357)</f>
        <v>1</v>
      </c>
      <c r="P2353" s="292"/>
      <c r="Q2353" s="87"/>
      <c r="R2353" s="87"/>
      <c r="S2353" s="87"/>
      <c r="T2353" s="87"/>
      <c r="U2353" s="87"/>
      <c r="V2353" s="87"/>
      <c r="W2353" s="87"/>
      <c r="X2353" s="87"/>
      <c r="Y2353" s="88"/>
      <c r="Z2353" s="119">
        <f>SUM(Z2354:Z2357)</f>
        <v>50</v>
      </c>
      <c r="AA2353" s="88"/>
      <c r="AB2353" s="87"/>
      <c r="AC2353" s="87"/>
      <c r="AD2353" s="87"/>
      <c r="AE2353" s="87"/>
      <c r="AF2353" s="87"/>
      <c r="AG2353" s="87"/>
      <c r="AH2353" s="87"/>
      <c r="AI2353" s="87"/>
      <c r="AJ2353" s="88"/>
      <c r="AK2353" s="119">
        <f>SUM(AK2354:AK2357)</f>
        <v>0</v>
      </c>
      <c r="AL2353" s="88"/>
      <c r="AM2353" s="87"/>
      <c r="AN2353" s="87"/>
      <c r="AO2353" s="87"/>
      <c r="AP2353" s="87"/>
      <c r="AQ2353" s="87"/>
      <c r="AR2353" s="87"/>
      <c r="AS2353" s="87"/>
      <c r="AT2353" s="87"/>
      <c r="AU2353" s="87"/>
      <c r="AV2353" s="87"/>
      <c r="AW2353" s="112"/>
      <c r="AX2353" s="119">
        <f>SUM(AX2354:AX2357)</f>
        <v>1281.25</v>
      </c>
      <c r="AY2353" s="88"/>
      <c r="AZ2353" s="79"/>
      <c r="BA2353" s="80"/>
      <c r="BB2353" s="71"/>
      <c r="BC2353" s="95"/>
      <c r="BD2353" s="41">
        <v>4</v>
      </c>
      <c r="BE2353" s="52">
        <v>45</v>
      </c>
      <c r="BF2353" s="103">
        <v>4582</v>
      </c>
      <c r="BG2353" s="279" t="s">
        <v>51</v>
      </c>
    </row>
    <row r="2354" spans="1:59" s="63" customFormat="1" ht="12.75" x14ac:dyDescent="0.2">
      <c r="A2354" s="196">
        <v>4</v>
      </c>
      <c r="B2354" s="197" t="s">
        <v>422</v>
      </c>
      <c r="C2354" s="208">
        <v>45</v>
      </c>
      <c r="D2354" s="209" t="s">
        <v>794</v>
      </c>
      <c r="E2354" s="212">
        <v>4582</v>
      </c>
      <c r="F2354" s="213" t="s">
        <v>864</v>
      </c>
      <c r="G2354" s="231"/>
      <c r="H2354" s="89" t="s">
        <v>52</v>
      </c>
      <c r="I2354" s="90" t="s">
        <v>863</v>
      </c>
      <c r="J2354" s="90" t="s">
        <v>860</v>
      </c>
      <c r="K2354" s="90" t="s">
        <v>64</v>
      </c>
      <c r="L2354" s="90" t="s">
        <v>528</v>
      </c>
      <c r="M2354" s="91"/>
      <c r="N2354" s="312">
        <v>1</v>
      </c>
      <c r="O2354" s="313">
        <f>N2354/N$2353</f>
        <v>0.25</v>
      </c>
      <c r="P2354" s="104"/>
      <c r="Q2354" s="92"/>
      <c r="R2354" s="92"/>
      <c r="S2354" s="92"/>
      <c r="T2354" s="92"/>
      <c r="U2354" s="92"/>
      <c r="V2354" s="92"/>
      <c r="W2354" s="92"/>
      <c r="X2354" s="109">
        <f>P2354*P$7+Q2354*Q$7+R2354*R$7+S2354*S$7+T2354*T$7+U2354*U$7+V2354*V$7+W2354*W$7</f>
        <v>0</v>
      </c>
      <c r="Y2354" s="83"/>
      <c r="Z2354" s="110">
        <f>X2354*$O2354</f>
        <v>0</v>
      </c>
      <c r="AA2354" s="111"/>
      <c r="AB2354" s="92"/>
      <c r="AC2354" s="92"/>
      <c r="AD2354" s="92"/>
      <c r="AE2354" s="92"/>
      <c r="AF2354" s="92"/>
      <c r="AG2354" s="92"/>
      <c r="AH2354" s="92"/>
      <c r="AI2354" s="109">
        <f>AB2354*AB$7+AC2354*AC$7+AD2354*AD$7+AE2354*AE$7+AF2354*AF$7+AG2354*AG$7+AH2354*AH$7</f>
        <v>0</v>
      </c>
      <c r="AJ2354" s="83"/>
      <c r="AK2354" s="110">
        <f>AI2354*$O2354</f>
        <v>0</v>
      </c>
      <c r="AL2354" s="111"/>
      <c r="AM2354" s="92"/>
      <c r="AN2354" s="92"/>
      <c r="AO2354" s="92"/>
      <c r="AP2354" s="92">
        <v>1</v>
      </c>
      <c r="AQ2354" s="92"/>
      <c r="AR2354" s="92"/>
      <c r="AS2354" s="92"/>
      <c r="AT2354" s="92"/>
      <c r="AU2354" s="92"/>
      <c r="AV2354" s="109">
        <f>AM2354*AM$7+AN2354*AN$7+AO2354*AO$7+AP2354*AP$7+AQ2354*AQ$7+AR2354*AR$7+AS2354*AS$7+AT2354*AT$7+AU2354*AU$7</f>
        <v>100</v>
      </c>
      <c r="AW2354" s="75"/>
      <c r="AX2354" s="110">
        <f>AV2354*$O2354</f>
        <v>25</v>
      </c>
      <c r="AY2354" s="83"/>
      <c r="AZ2354" s="93"/>
      <c r="BA2354" s="94" t="s">
        <v>105</v>
      </c>
      <c r="BB2354" s="71"/>
      <c r="BC2354" s="95"/>
      <c r="BD2354" s="41">
        <v>4</v>
      </c>
      <c r="BE2354" s="52">
        <v>45</v>
      </c>
      <c r="BF2354" s="103">
        <v>4582</v>
      </c>
      <c r="BG2354" s="280" t="s">
        <v>52</v>
      </c>
    </row>
    <row r="2355" spans="1:59" s="63" customFormat="1" ht="12.75" x14ac:dyDescent="0.2">
      <c r="A2355" s="196">
        <v>4</v>
      </c>
      <c r="B2355" s="197" t="s">
        <v>422</v>
      </c>
      <c r="C2355" s="208">
        <v>45</v>
      </c>
      <c r="D2355" s="209" t="s">
        <v>794</v>
      </c>
      <c r="E2355" s="212">
        <v>4582</v>
      </c>
      <c r="F2355" s="213" t="s">
        <v>864</v>
      </c>
      <c r="G2355" s="231"/>
      <c r="H2355" s="89"/>
      <c r="I2355" s="90" t="s">
        <v>848</v>
      </c>
      <c r="J2355" s="90"/>
      <c r="K2355" s="90" t="s">
        <v>64</v>
      </c>
      <c r="L2355" s="90" t="s">
        <v>119</v>
      </c>
      <c r="M2355" s="91"/>
      <c r="N2355" s="312">
        <v>1</v>
      </c>
      <c r="O2355" s="313">
        <f>N2355/N$2353</f>
        <v>0.25</v>
      </c>
      <c r="P2355" s="104">
        <v>1</v>
      </c>
      <c r="Q2355" s="92"/>
      <c r="R2355" s="92"/>
      <c r="S2355" s="92"/>
      <c r="T2355" s="92"/>
      <c r="U2355" s="92"/>
      <c r="V2355" s="92"/>
      <c r="W2355" s="92"/>
      <c r="X2355" s="109">
        <f>P2355*P$7+Q2355*Q$7+R2355*R$7+S2355*S$7+T2355*T$7+U2355*U$7+V2355*V$7+W2355*W$7</f>
        <v>100</v>
      </c>
      <c r="Y2355" s="83"/>
      <c r="Z2355" s="110">
        <f>X2355*$O2355</f>
        <v>25</v>
      </c>
      <c r="AA2355" s="111"/>
      <c r="AB2355" s="92"/>
      <c r="AC2355" s="92"/>
      <c r="AD2355" s="92"/>
      <c r="AE2355" s="92"/>
      <c r="AF2355" s="92"/>
      <c r="AG2355" s="92"/>
      <c r="AH2355" s="92"/>
      <c r="AI2355" s="109">
        <f>AB2355*AB$7+AC2355*AC$7+AD2355*AD$7+AE2355*AE$7+AF2355*AF$7+AG2355*AG$7+AH2355*AH$7</f>
        <v>0</v>
      </c>
      <c r="AJ2355" s="83"/>
      <c r="AK2355" s="110">
        <f>AI2355*$O2355</f>
        <v>0</v>
      </c>
      <c r="AL2355" s="111"/>
      <c r="AM2355" s="92"/>
      <c r="AN2355" s="92"/>
      <c r="AO2355" s="92"/>
      <c r="AP2355" s="92"/>
      <c r="AQ2355" s="92"/>
      <c r="AR2355" s="92"/>
      <c r="AS2355" s="92"/>
      <c r="AT2355" s="92">
        <v>1</v>
      </c>
      <c r="AU2355" s="92"/>
      <c r="AV2355" s="109">
        <f>AM2355*AM$7+AN2355*AN$7+AO2355*AO$7+AP2355*AP$7+AQ2355*AQ$7+AR2355*AR$7+AS2355*AS$7+AT2355*AT$7+AU2355*AU$7</f>
        <v>2500</v>
      </c>
      <c r="AW2355" s="75"/>
      <c r="AX2355" s="110">
        <f>AV2355*$O2355</f>
        <v>625</v>
      </c>
      <c r="AY2355" s="111"/>
      <c r="AZ2355" s="93"/>
      <c r="BA2355" s="94" t="s">
        <v>554</v>
      </c>
      <c r="BB2355" s="71"/>
      <c r="BC2355" s="95"/>
      <c r="BD2355" s="41">
        <v>4</v>
      </c>
      <c r="BE2355" s="52">
        <v>45</v>
      </c>
      <c r="BF2355" s="103">
        <v>4582</v>
      </c>
      <c r="BG2355" s="280" t="s">
        <v>52</v>
      </c>
    </row>
    <row r="2356" spans="1:59" s="63" customFormat="1" ht="12.75" x14ac:dyDescent="0.2">
      <c r="A2356" s="196">
        <v>4</v>
      </c>
      <c r="B2356" s="197" t="s">
        <v>422</v>
      </c>
      <c r="C2356" s="208">
        <v>45</v>
      </c>
      <c r="D2356" s="209" t="s">
        <v>794</v>
      </c>
      <c r="E2356" s="212">
        <v>4582</v>
      </c>
      <c r="F2356" s="213" t="s">
        <v>864</v>
      </c>
      <c r="G2356" s="231"/>
      <c r="H2356" s="89"/>
      <c r="I2356" s="90" t="s">
        <v>849</v>
      </c>
      <c r="J2356" s="90"/>
      <c r="K2356" s="90" t="s">
        <v>64</v>
      </c>
      <c r="L2356" s="90" t="s">
        <v>119</v>
      </c>
      <c r="M2356" s="91"/>
      <c r="N2356" s="312">
        <v>1</v>
      </c>
      <c r="O2356" s="313">
        <f>N2356/N$2353</f>
        <v>0.25</v>
      </c>
      <c r="P2356" s="104">
        <v>1</v>
      </c>
      <c r="Q2356" s="92"/>
      <c r="R2356" s="92"/>
      <c r="S2356" s="92"/>
      <c r="T2356" s="92"/>
      <c r="U2356" s="92"/>
      <c r="V2356" s="92"/>
      <c r="W2356" s="92"/>
      <c r="X2356" s="109">
        <f>P2356*P$7+Q2356*Q$7+R2356*R$7+S2356*S$7+T2356*T$7+U2356*U$7+V2356*V$7+W2356*W$7</f>
        <v>100</v>
      </c>
      <c r="Y2356" s="83"/>
      <c r="Z2356" s="110">
        <f>X2356*$O2356</f>
        <v>25</v>
      </c>
      <c r="AA2356" s="111"/>
      <c r="AB2356" s="92"/>
      <c r="AC2356" s="92"/>
      <c r="AD2356" s="92"/>
      <c r="AE2356" s="92"/>
      <c r="AF2356" s="92"/>
      <c r="AG2356" s="92"/>
      <c r="AH2356" s="92"/>
      <c r="AI2356" s="109">
        <f>AB2356*AB$7+AC2356*AC$7+AD2356*AD$7+AE2356*AE$7+AF2356*AF$7+AG2356*AG$7+AH2356*AH$7</f>
        <v>0</v>
      </c>
      <c r="AJ2356" s="83"/>
      <c r="AK2356" s="110">
        <f>AI2356*$O2356</f>
        <v>0</v>
      </c>
      <c r="AL2356" s="111"/>
      <c r="AM2356" s="92"/>
      <c r="AN2356" s="92"/>
      <c r="AO2356" s="92"/>
      <c r="AP2356" s="92"/>
      <c r="AQ2356" s="92"/>
      <c r="AR2356" s="92"/>
      <c r="AS2356" s="92"/>
      <c r="AT2356" s="92">
        <v>1</v>
      </c>
      <c r="AU2356" s="92"/>
      <c r="AV2356" s="109">
        <f>AM2356*AM$7+AN2356*AN$7+AO2356*AO$7+AP2356*AP$7+AQ2356*AQ$7+AR2356*AR$7+AS2356*AS$7+AT2356*AT$7+AU2356*AU$7</f>
        <v>2500</v>
      </c>
      <c r="AW2356" s="75"/>
      <c r="AX2356" s="110">
        <f>AV2356*$O2356</f>
        <v>625</v>
      </c>
      <c r="AY2356" s="111"/>
      <c r="AZ2356" s="93"/>
      <c r="BA2356" s="94" t="s">
        <v>554</v>
      </c>
      <c r="BB2356" s="71"/>
      <c r="BC2356" s="95"/>
      <c r="BD2356" s="41">
        <v>4</v>
      </c>
      <c r="BE2356" s="52">
        <v>45</v>
      </c>
      <c r="BF2356" s="103">
        <v>4582</v>
      </c>
      <c r="BG2356" s="280" t="s">
        <v>52</v>
      </c>
    </row>
    <row r="2357" spans="1:59" s="63" customFormat="1" ht="12.75" x14ac:dyDescent="0.2">
      <c r="A2357" s="196">
        <v>4</v>
      </c>
      <c r="B2357" s="197" t="s">
        <v>422</v>
      </c>
      <c r="C2357" s="208">
        <v>45</v>
      </c>
      <c r="D2357" s="209" t="s">
        <v>794</v>
      </c>
      <c r="E2357" s="212">
        <v>4582</v>
      </c>
      <c r="F2357" s="213" t="s">
        <v>864</v>
      </c>
      <c r="G2357" s="231"/>
      <c r="H2357" s="89"/>
      <c r="I2357" s="90" t="s">
        <v>830</v>
      </c>
      <c r="J2357" s="90"/>
      <c r="K2357" s="90" t="s">
        <v>64</v>
      </c>
      <c r="L2357" s="90" t="s">
        <v>313</v>
      </c>
      <c r="M2357" s="91"/>
      <c r="N2357" s="312">
        <v>1</v>
      </c>
      <c r="O2357" s="313">
        <f>N2357/N$2353</f>
        <v>0.25</v>
      </c>
      <c r="P2357" s="104"/>
      <c r="Q2357" s="92"/>
      <c r="R2357" s="92"/>
      <c r="S2357" s="92"/>
      <c r="T2357" s="92"/>
      <c r="U2357" s="92"/>
      <c r="V2357" s="92"/>
      <c r="W2357" s="92"/>
      <c r="X2357" s="109">
        <f>P2357*P$7+Q2357*Q$7+R2357*R$7+S2357*S$7+T2357*T$7+U2357*U$7+V2357*V$7+W2357*W$7</f>
        <v>0</v>
      </c>
      <c r="Y2357" s="83"/>
      <c r="Z2357" s="110">
        <f>X2357*$O2357</f>
        <v>0</v>
      </c>
      <c r="AA2357" s="111"/>
      <c r="AB2357" s="92"/>
      <c r="AC2357" s="92"/>
      <c r="AD2357" s="92"/>
      <c r="AE2357" s="92"/>
      <c r="AF2357" s="92"/>
      <c r="AG2357" s="92"/>
      <c r="AH2357" s="92"/>
      <c r="AI2357" s="109">
        <f>AB2357*AB$7+AC2357*AC$7+AD2357*AD$7+AE2357*AE$7+AF2357*AF$7+AG2357*AG$7+AH2357*AH$7</f>
        <v>0</v>
      </c>
      <c r="AJ2357" s="83"/>
      <c r="AK2357" s="110">
        <f>AI2357*$O2357</f>
        <v>0</v>
      </c>
      <c r="AL2357" s="111"/>
      <c r="AM2357" s="92"/>
      <c r="AN2357" s="92">
        <v>1</v>
      </c>
      <c r="AO2357" s="92"/>
      <c r="AP2357" s="92"/>
      <c r="AQ2357" s="92"/>
      <c r="AR2357" s="92"/>
      <c r="AS2357" s="92"/>
      <c r="AT2357" s="92"/>
      <c r="AU2357" s="92"/>
      <c r="AV2357" s="109">
        <f>AM2357*AM$7+AN2357*AN$7+AO2357*AO$7+AP2357*AP$7+AQ2357*AQ$7+AR2357*AR$7+AS2357*AS$7+AT2357*AT$7+AU2357*AU$7</f>
        <v>25</v>
      </c>
      <c r="AW2357" s="75"/>
      <c r="AX2357" s="110">
        <f>AV2357*$O2357</f>
        <v>6.25</v>
      </c>
      <c r="AY2357" s="111"/>
      <c r="AZ2357" s="93"/>
      <c r="BA2357" s="94" t="s">
        <v>554</v>
      </c>
      <c r="BB2357" s="71"/>
      <c r="BC2357" s="95"/>
      <c r="BD2357" s="41">
        <v>4</v>
      </c>
      <c r="BE2357" s="52">
        <v>45</v>
      </c>
      <c r="BF2357" s="103">
        <v>4582</v>
      </c>
      <c r="BG2357" s="280" t="s">
        <v>52</v>
      </c>
    </row>
    <row r="2358" spans="1:59" s="63" customFormat="1" ht="12.75" x14ac:dyDescent="0.2">
      <c r="A2358" s="196">
        <v>4</v>
      </c>
      <c r="B2358" s="197" t="s">
        <v>422</v>
      </c>
      <c r="C2358" s="208">
        <v>45</v>
      </c>
      <c r="D2358" s="209" t="s">
        <v>794</v>
      </c>
      <c r="E2358" s="212">
        <v>4582</v>
      </c>
      <c r="F2358" s="213" t="s">
        <v>864</v>
      </c>
      <c r="G2358" s="231"/>
      <c r="H2358" s="89"/>
      <c r="I2358" s="219"/>
      <c r="J2358" s="90"/>
      <c r="K2358" s="90"/>
      <c r="L2358" s="90"/>
      <c r="M2358" s="91"/>
      <c r="N2358" s="247"/>
      <c r="O2358" s="306"/>
      <c r="P2358" s="104"/>
      <c r="Q2358" s="92"/>
      <c r="R2358" s="92"/>
      <c r="S2358" s="92"/>
      <c r="T2358" s="92"/>
      <c r="U2358" s="92"/>
      <c r="V2358" s="92"/>
      <c r="W2358" s="92"/>
      <c r="X2358" s="75"/>
      <c r="Y2358" s="83"/>
      <c r="Z2358" s="83"/>
      <c r="AA2358" s="83"/>
      <c r="AB2358" s="92"/>
      <c r="AC2358" s="92"/>
      <c r="AD2358" s="92"/>
      <c r="AE2358" s="92"/>
      <c r="AF2358" s="92"/>
      <c r="AG2358" s="92"/>
      <c r="AH2358" s="92"/>
      <c r="AI2358" s="75"/>
      <c r="AJ2358" s="83"/>
      <c r="AK2358" s="83"/>
      <c r="AL2358" s="83"/>
      <c r="AM2358" s="92"/>
      <c r="AN2358" s="92"/>
      <c r="AO2358" s="92"/>
      <c r="AP2358" s="92"/>
      <c r="AQ2358" s="92"/>
      <c r="AR2358" s="92"/>
      <c r="AS2358" s="92"/>
      <c r="AT2358" s="92"/>
      <c r="AU2358" s="92"/>
      <c r="AV2358" s="75"/>
      <c r="AW2358" s="75"/>
      <c r="AX2358" s="83"/>
      <c r="AY2358" s="83"/>
      <c r="AZ2358" s="93"/>
      <c r="BA2358" s="94"/>
      <c r="BB2358" s="71"/>
      <c r="BC2358" s="95"/>
      <c r="BD2358" s="41">
        <v>4</v>
      </c>
      <c r="BE2358" s="52">
        <v>45</v>
      </c>
      <c r="BF2358" s="103">
        <v>4582</v>
      </c>
      <c r="BG2358" s="280" t="s">
        <v>52</v>
      </c>
    </row>
    <row r="2359" spans="1:59" s="63" customFormat="1" ht="12.75" x14ac:dyDescent="0.2">
      <c r="A2359" s="196">
        <v>4</v>
      </c>
      <c r="B2359" s="197" t="s">
        <v>422</v>
      </c>
      <c r="C2359" s="208">
        <v>45</v>
      </c>
      <c r="D2359" s="209" t="s">
        <v>794</v>
      </c>
      <c r="E2359" s="212">
        <v>4582</v>
      </c>
      <c r="F2359" s="213" t="s">
        <v>864</v>
      </c>
      <c r="G2359" s="231"/>
      <c r="H2359" s="89"/>
      <c r="I2359" s="219"/>
      <c r="J2359" s="90"/>
      <c r="K2359" s="90"/>
      <c r="L2359" s="90"/>
      <c r="M2359" s="91"/>
      <c r="N2359" s="247"/>
      <c r="O2359" s="306"/>
      <c r="P2359" s="104"/>
      <c r="Q2359" s="92"/>
      <c r="R2359" s="92"/>
      <c r="S2359" s="92"/>
      <c r="T2359" s="92"/>
      <c r="U2359" s="92"/>
      <c r="V2359" s="92"/>
      <c r="W2359" s="92"/>
      <c r="X2359" s="75"/>
      <c r="Y2359" s="83"/>
      <c r="Z2359" s="83"/>
      <c r="AA2359" s="83"/>
      <c r="AB2359" s="92"/>
      <c r="AC2359" s="92"/>
      <c r="AD2359" s="92"/>
      <c r="AE2359" s="92"/>
      <c r="AF2359" s="92"/>
      <c r="AG2359" s="92"/>
      <c r="AH2359" s="92"/>
      <c r="AI2359" s="75"/>
      <c r="AJ2359" s="83"/>
      <c r="AK2359" s="83"/>
      <c r="AL2359" s="83"/>
      <c r="AM2359" s="92"/>
      <c r="AN2359" s="92"/>
      <c r="AO2359" s="92"/>
      <c r="AP2359" s="92"/>
      <c r="AQ2359" s="92"/>
      <c r="AR2359" s="92"/>
      <c r="AS2359" s="92"/>
      <c r="AT2359" s="92"/>
      <c r="AU2359" s="92"/>
      <c r="AV2359" s="75"/>
      <c r="AW2359" s="75"/>
      <c r="AX2359" s="83"/>
      <c r="AY2359" s="83"/>
      <c r="AZ2359" s="93"/>
      <c r="BA2359" s="94"/>
      <c r="BB2359" s="71"/>
      <c r="BC2359" s="95"/>
      <c r="BD2359" s="41">
        <v>4</v>
      </c>
      <c r="BE2359" s="52">
        <v>45</v>
      </c>
      <c r="BF2359" s="103">
        <v>4582</v>
      </c>
      <c r="BG2359" s="280" t="s">
        <v>52</v>
      </c>
    </row>
    <row r="2360" spans="1:59" s="63" customFormat="1" ht="12.75" x14ac:dyDescent="0.2">
      <c r="A2360" s="196">
        <v>4</v>
      </c>
      <c r="B2360" s="197" t="s">
        <v>422</v>
      </c>
      <c r="C2360" s="208">
        <v>45</v>
      </c>
      <c r="D2360" s="209" t="s">
        <v>794</v>
      </c>
      <c r="E2360" s="212">
        <v>4582</v>
      </c>
      <c r="F2360" s="213" t="s">
        <v>864</v>
      </c>
      <c r="G2360" s="231"/>
      <c r="H2360" s="65"/>
      <c r="I2360" s="222"/>
      <c r="J2360" s="66"/>
      <c r="K2360" s="66"/>
      <c r="L2360" s="66"/>
      <c r="M2360" s="64"/>
      <c r="N2360" s="304"/>
      <c r="O2360" s="305"/>
      <c r="P2360" s="127"/>
      <c r="Q2360" s="67"/>
      <c r="R2360" s="67"/>
      <c r="S2360" s="67"/>
      <c r="T2360" s="67"/>
      <c r="U2360" s="67"/>
      <c r="V2360" s="67"/>
      <c r="W2360" s="67"/>
      <c r="X2360" s="67"/>
      <c r="Y2360" s="68"/>
      <c r="Z2360" s="68"/>
      <c r="AA2360" s="68"/>
      <c r="AB2360" s="67"/>
      <c r="AC2360" s="67"/>
      <c r="AD2360" s="67"/>
      <c r="AE2360" s="67"/>
      <c r="AF2360" s="67"/>
      <c r="AG2360" s="67"/>
      <c r="AH2360" s="67"/>
      <c r="AI2360" s="67"/>
      <c r="AJ2360" s="68"/>
      <c r="AK2360" s="68"/>
      <c r="AL2360" s="68"/>
      <c r="AM2360" s="67"/>
      <c r="AN2360" s="67"/>
      <c r="AO2360" s="67"/>
      <c r="AP2360" s="67"/>
      <c r="AQ2360" s="67"/>
      <c r="AR2360" s="67"/>
      <c r="AS2360" s="67"/>
      <c r="AT2360" s="67"/>
      <c r="AU2360" s="67"/>
      <c r="AV2360" s="67"/>
      <c r="AW2360" s="67"/>
      <c r="AX2360" s="68"/>
      <c r="AY2360" s="68"/>
      <c r="AZ2360" s="69"/>
      <c r="BA2360" s="70"/>
      <c r="BB2360" s="71"/>
      <c r="BC2360" s="95"/>
      <c r="BD2360" s="41">
        <v>4</v>
      </c>
      <c r="BE2360" s="52">
        <v>45</v>
      </c>
      <c r="BF2360" s="103">
        <v>4582</v>
      </c>
      <c r="BG2360" s="275"/>
    </row>
    <row r="2361" spans="1:59" s="63" customFormat="1" ht="12.75" x14ac:dyDescent="0.2">
      <c r="A2361" s="196">
        <v>4</v>
      </c>
      <c r="B2361" s="197" t="s">
        <v>422</v>
      </c>
      <c r="C2361" s="208">
        <v>45</v>
      </c>
      <c r="D2361" s="209" t="s">
        <v>794</v>
      </c>
      <c r="E2361" s="212">
        <v>4582</v>
      </c>
      <c r="F2361" s="213" t="s">
        <v>864</v>
      </c>
      <c r="G2361" s="232"/>
      <c r="H2361" s="97"/>
      <c r="I2361" s="224"/>
      <c r="J2361" s="98"/>
      <c r="K2361" s="98"/>
      <c r="L2361" s="98"/>
      <c r="M2361" s="96"/>
      <c r="N2361" s="307"/>
      <c r="O2361" s="246"/>
      <c r="P2361" s="124"/>
      <c r="Q2361" s="99"/>
      <c r="R2361" s="99"/>
      <c r="S2361" s="99"/>
      <c r="T2361" s="99"/>
      <c r="U2361" s="99"/>
      <c r="V2361" s="99"/>
      <c r="W2361" s="99"/>
      <c r="X2361" s="99"/>
      <c r="Y2361" s="100"/>
      <c r="Z2361" s="100"/>
      <c r="AA2361" s="100"/>
      <c r="AB2361" s="99"/>
      <c r="AC2361" s="99"/>
      <c r="AD2361" s="99"/>
      <c r="AE2361" s="99"/>
      <c r="AF2361" s="99"/>
      <c r="AG2361" s="99"/>
      <c r="AH2361" s="99"/>
      <c r="AI2361" s="99"/>
      <c r="AJ2361" s="100"/>
      <c r="AK2361" s="100"/>
      <c r="AL2361" s="100"/>
      <c r="AM2361" s="99"/>
      <c r="AN2361" s="99"/>
      <c r="AO2361" s="99"/>
      <c r="AP2361" s="99"/>
      <c r="AQ2361" s="99"/>
      <c r="AR2361" s="99"/>
      <c r="AS2361" s="99"/>
      <c r="AT2361" s="99"/>
      <c r="AU2361" s="99"/>
      <c r="AV2361" s="99"/>
      <c r="AW2361" s="99"/>
      <c r="AX2361" s="100"/>
      <c r="AY2361" s="100"/>
      <c r="AZ2361" s="101"/>
      <c r="BA2361" s="102"/>
      <c r="BB2361" s="95"/>
      <c r="BC2361" s="95"/>
      <c r="BD2361" s="41">
        <v>4</v>
      </c>
      <c r="BE2361" s="52">
        <v>45</v>
      </c>
      <c r="BF2361" s="103">
        <v>4582</v>
      </c>
      <c r="BG2361" s="277"/>
    </row>
    <row r="2362" spans="1:59" x14ac:dyDescent="0.25">
      <c r="A2362" s="196">
        <v>4</v>
      </c>
      <c r="B2362" s="197" t="s">
        <v>422</v>
      </c>
      <c r="C2362" s="208">
        <v>45</v>
      </c>
      <c r="D2362" s="209" t="s">
        <v>794</v>
      </c>
      <c r="E2362" s="210">
        <v>4583</v>
      </c>
      <c r="F2362" s="211" t="s">
        <v>865</v>
      </c>
      <c r="G2362" s="235"/>
      <c r="H2362" s="145"/>
      <c r="I2362" s="221"/>
      <c r="J2362" s="57"/>
      <c r="K2362" s="57"/>
      <c r="L2362" s="57"/>
      <c r="M2362" s="144"/>
      <c r="N2362" s="324"/>
      <c r="O2362" s="325"/>
      <c r="P2362" s="146"/>
      <c r="Q2362" s="146"/>
      <c r="R2362" s="146"/>
      <c r="S2362" s="146"/>
      <c r="T2362" s="146"/>
      <c r="U2362" s="146"/>
      <c r="V2362" s="146"/>
      <c r="W2362" s="146"/>
      <c r="X2362" s="146"/>
      <c r="Y2362" s="59"/>
      <c r="Z2362" s="123"/>
      <c r="AA2362" s="123"/>
      <c r="AB2362" s="146"/>
      <c r="AC2362" s="146"/>
      <c r="AD2362" s="146"/>
      <c r="AE2362" s="146"/>
      <c r="AF2362" s="146"/>
      <c r="AG2362" s="146"/>
      <c r="AH2362" s="146"/>
      <c r="AI2362" s="146"/>
      <c r="AJ2362" s="59"/>
      <c r="AK2362" s="123"/>
      <c r="AL2362" s="123"/>
      <c r="AM2362" s="146"/>
      <c r="AN2362" s="146"/>
      <c r="AO2362" s="146"/>
      <c r="AP2362" s="146"/>
      <c r="AQ2362" s="146"/>
      <c r="AR2362" s="146"/>
      <c r="AS2362" s="146"/>
      <c r="AT2362" s="146"/>
      <c r="AU2362" s="146"/>
      <c r="AV2362" s="146"/>
      <c r="AW2362" s="58"/>
      <c r="AX2362" s="123"/>
      <c r="AY2362" s="59"/>
      <c r="AZ2362" s="147"/>
      <c r="BA2362" s="148"/>
      <c r="BB2362" s="143"/>
      <c r="BC2362" s="143"/>
      <c r="BD2362" s="41">
        <v>4</v>
      </c>
      <c r="BE2362" s="52">
        <v>45</v>
      </c>
      <c r="BF2362" s="62">
        <v>4583</v>
      </c>
      <c r="BG2362" s="284"/>
    </row>
    <row r="2363" spans="1:59" s="63" customFormat="1" ht="12.75" x14ac:dyDescent="0.2">
      <c r="A2363" s="196">
        <v>4</v>
      </c>
      <c r="B2363" s="197" t="s">
        <v>422</v>
      </c>
      <c r="C2363" s="208">
        <v>45</v>
      </c>
      <c r="D2363" s="209" t="s">
        <v>794</v>
      </c>
      <c r="E2363" s="210">
        <v>4583</v>
      </c>
      <c r="F2363" s="211" t="s">
        <v>865</v>
      </c>
      <c r="G2363" s="230"/>
      <c r="H2363" s="56"/>
      <c r="I2363" s="221"/>
      <c r="J2363" s="57"/>
      <c r="K2363" s="57"/>
      <c r="L2363" s="57"/>
      <c r="M2363" s="55"/>
      <c r="N2363" s="303"/>
      <c r="O2363" s="245"/>
      <c r="P2363" s="122"/>
      <c r="Q2363" s="58"/>
      <c r="R2363" s="58"/>
      <c r="S2363" s="58"/>
      <c r="T2363" s="58"/>
      <c r="U2363" s="58"/>
      <c r="V2363" s="58"/>
      <c r="W2363" s="58"/>
      <c r="X2363" s="58"/>
      <c r="Y2363" s="59"/>
      <c r="Z2363" s="59"/>
      <c r="AA2363" s="59"/>
      <c r="AB2363" s="58"/>
      <c r="AC2363" s="58"/>
      <c r="AD2363" s="58"/>
      <c r="AE2363" s="58"/>
      <c r="AF2363" s="58"/>
      <c r="AG2363" s="58"/>
      <c r="AH2363" s="58"/>
      <c r="AI2363" s="58"/>
      <c r="AJ2363" s="59"/>
      <c r="AK2363" s="59"/>
      <c r="AL2363" s="59"/>
      <c r="AM2363" s="58"/>
      <c r="AN2363" s="58"/>
      <c r="AO2363" s="58"/>
      <c r="AP2363" s="58"/>
      <c r="AQ2363" s="58"/>
      <c r="AR2363" s="58"/>
      <c r="AS2363" s="58"/>
      <c r="AT2363" s="58"/>
      <c r="AU2363" s="58"/>
      <c r="AV2363" s="58"/>
      <c r="AW2363" s="58"/>
      <c r="AX2363" s="59"/>
      <c r="AY2363" s="59"/>
      <c r="AZ2363" s="60"/>
      <c r="BA2363" s="61"/>
      <c r="BB2363" s="54"/>
      <c r="BC2363" s="54"/>
      <c r="BD2363" s="41">
        <v>4</v>
      </c>
      <c r="BE2363" s="52">
        <v>45</v>
      </c>
      <c r="BF2363" s="62">
        <v>4583</v>
      </c>
      <c r="BG2363" s="274"/>
    </row>
    <row r="2364" spans="1:59" s="63" customFormat="1" ht="12.75" x14ac:dyDescent="0.2">
      <c r="A2364" s="196">
        <v>4</v>
      </c>
      <c r="B2364" s="197" t="s">
        <v>422</v>
      </c>
      <c r="C2364" s="208">
        <v>45</v>
      </c>
      <c r="D2364" s="209" t="s">
        <v>794</v>
      </c>
      <c r="E2364" s="210">
        <v>4583</v>
      </c>
      <c r="F2364" s="211" t="s">
        <v>865</v>
      </c>
      <c r="G2364" s="231"/>
      <c r="H2364" s="65"/>
      <c r="I2364" s="222"/>
      <c r="J2364" s="66"/>
      <c r="K2364" s="66"/>
      <c r="L2364" s="66"/>
      <c r="M2364" s="64"/>
      <c r="N2364" s="308"/>
      <c r="O2364" s="309"/>
      <c r="P2364" s="127"/>
      <c r="Q2364" s="67"/>
      <c r="R2364" s="67"/>
      <c r="S2364" s="67"/>
      <c r="T2364" s="67"/>
      <c r="U2364" s="67"/>
      <c r="V2364" s="67"/>
      <c r="W2364" s="67"/>
      <c r="X2364" s="67"/>
      <c r="Y2364" s="68"/>
      <c r="Z2364" s="68"/>
      <c r="AA2364" s="68"/>
      <c r="AB2364" s="67"/>
      <c r="AC2364" s="67"/>
      <c r="AD2364" s="67"/>
      <c r="AE2364" s="67"/>
      <c r="AF2364" s="67"/>
      <c r="AG2364" s="67"/>
      <c r="AH2364" s="67"/>
      <c r="AI2364" s="67"/>
      <c r="AJ2364" s="68"/>
      <c r="AK2364" s="68"/>
      <c r="AL2364" s="68"/>
      <c r="AM2364" s="67"/>
      <c r="AN2364" s="67"/>
      <c r="AO2364" s="67"/>
      <c r="AP2364" s="67"/>
      <c r="AQ2364" s="67"/>
      <c r="AR2364" s="67"/>
      <c r="AS2364" s="67"/>
      <c r="AT2364" s="67"/>
      <c r="AU2364" s="67"/>
      <c r="AV2364" s="67"/>
      <c r="AW2364" s="67"/>
      <c r="AX2364" s="68"/>
      <c r="AY2364" s="68"/>
      <c r="AZ2364" s="69"/>
      <c r="BA2364" s="70"/>
      <c r="BB2364" s="71"/>
      <c r="BC2364" s="54"/>
      <c r="BD2364" s="41">
        <v>4</v>
      </c>
      <c r="BE2364" s="52">
        <v>45</v>
      </c>
      <c r="BF2364" s="62">
        <v>4583</v>
      </c>
      <c r="BG2364" s="275"/>
    </row>
    <row r="2365" spans="1:59" s="63" customFormat="1" ht="12.75" x14ac:dyDescent="0.2">
      <c r="A2365" s="196">
        <v>4</v>
      </c>
      <c r="B2365" s="197" t="s">
        <v>422</v>
      </c>
      <c r="C2365" s="208">
        <v>45</v>
      </c>
      <c r="D2365" s="209" t="s">
        <v>794</v>
      </c>
      <c r="E2365" s="210">
        <v>4583</v>
      </c>
      <c r="F2365" s="211" t="s">
        <v>865</v>
      </c>
      <c r="G2365" s="231"/>
      <c r="H2365" s="72" t="s">
        <v>47</v>
      </c>
      <c r="I2365" s="223"/>
      <c r="J2365" s="73"/>
      <c r="K2365" s="73"/>
      <c r="L2365" s="73"/>
      <c r="M2365" s="74"/>
      <c r="N2365" s="247"/>
      <c r="O2365" s="306"/>
      <c r="P2365" s="105"/>
      <c r="Q2365" s="75"/>
      <c r="R2365" s="75"/>
      <c r="S2365" s="75"/>
      <c r="T2365" s="75"/>
      <c r="U2365" s="75"/>
      <c r="V2365" s="75"/>
      <c r="W2365" s="75"/>
      <c r="X2365" s="75"/>
      <c r="Y2365" s="76" t="str">
        <f>IF(ISNUMBER(VLOOKUP(Y2367,P$7:W$7,MATCH(Y2367,P$7:W$7))),VLOOKUP(Y2367,P$7:W$7,MATCH(Y2367,P$7:W$7)),IF(N2369=0,"No Data",IF(Y2367&gt;0,"&lt;100",0)))</f>
        <v>&lt;100</v>
      </c>
      <c r="Z2365" s="77" t="str">
        <f>IF(ISNUMBER(VLOOKUP(Z2369,P$7:W$7,MATCH(Z2369,P$7:W$7))),VLOOKUP(Z2369,P$7:W$7,MATCH(Z2369,P$7:W$7)),IF(N2369=0,"No Data",IF(Z2369&gt;0,"&lt;100",0)))</f>
        <v>&lt;100</v>
      </c>
      <c r="AA2365" s="106">
        <f>IF(ISNUMBER(Z2365),Z2365,0)</f>
        <v>0</v>
      </c>
      <c r="AB2365" s="75"/>
      <c r="AC2365" s="75"/>
      <c r="AD2365" s="75"/>
      <c r="AE2365" s="75"/>
      <c r="AF2365" s="75"/>
      <c r="AG2365" s="75"/>
      <c r="AH2365" s="75"/>
      <c r="AI2365" s="75"/>
      <c r="AJ2365" s="76">
        <f>IF(ISNUMBER(VLOOKUP(AJ2367,AB$7:AH$7,MATCH(AJ2367,AB$7:AH$7))),VLOOKUP(AJ2367,AB$7:AH$7,MATCH(AJ2367,AB$7:AH$7)),IF(N2369=0,"No Data",IF(AJ2367&gt;0,"&lt;50",0)))</f>
        <v>0</v>
      </c>
      <c r="AK2365" s="77">
        <f>IF(ISNUMBER(VLOOKUP(AK2369,AB$7:AH$7,MATCH(AK2369,AB$7:AH$7))),VLOOKUP(AK2369,AB$7:AH$7,MATCH(AK2369,AB$7:AH$7)),IF(N2369=0,"No Data",IF(AK2369&gt;0,"&lt;50",0)))</f>
        <v>0</v>
      </c>
      <c r="AL2365" s="106">
        <f>IF(ISNUMBER(AK2365),AK2365,0)</f>
        <v>0</v>
      </c>
      <c r="AM2365" s="75"/>
      <c r="AN2365" s="75"/>
      <c r="AO2365" s="75"/>
      <c r="AP2365" s="75"/>
      <c r="AQ2365" s="75"/>
      <c r="AR2365" s="75"/>
      <c r="AS2365" s="75"/>
      <c r="AT2365" s="75"/>
      <c r="AU2365" s="75"/>
      <c r="AV2365" s="75"/>
      <c r="AW2365" s="76">
        <f>IF(ISNUMBER(VLOOKUP(AW2367,AM$7:AU$7,MATCH(AW2367,AM$7:AU$7))),VLOOKUP(AW2367,AM$7:AU$7,MATCH(AW2367,AM$7:AU$7)),IF(N2369=0,"No Data",IF(AW2367&gt;0,"&lt;10",0)))</f>
        <v>250</v>
      </c>
      <c r="AX2365" s="77">
        <f>IF(ISNUMBER(VLOOKUP(AX2369,AM$7:AU$7,MATCH(AX2369,AM$7:AU$7))),VLOOKUP(AX2369,AM$7:AU$7,MATCH(AX2369,AM$7:AU$7)),IF(N2369=0,"No Data",IF(AX2369&gt;0,"&lt;10",0)))</f>
        <v>250</v>
      </c>
      <c r="AY2365" s="106">
        <f>IF(ISNUMBER(AX2365),AX2365,0)</f>
        <v>250</v>
      </c>
      <c r="AZ2365" s="79"/>
      <c r="BA2365" s="80"/>
      <c r="BB2365" s="71"/>
      <c r="BC2365" s="54"/>
      <c r="BD2365" s="41">
        <v>4</v>
      </c>
      <c r="BE2365" s="52">
        <v>45</v>
      </c>
      <c r="BF2365" s="62">
        <v>4583</v>
      </c>
      <c r="BG2365" s="276" t="s">
        <v>47</v>
      </c>
    </row>
    <row r="2366" spans="1:59" s="63" customFormat="1" ht="12.75" x14ac:dyDescent="0.2">
      <c r="A2366" s="196">
        <v>4</v>
      </c>
      <c r="B2366" s="197" t="s">
        <v>422</v>
      </c>
      <c r="C2366" s="208">
        <v>45</v>
      </c>
      <c r="D2366" s="209" t="s">
        <v>794</v>
      </c>
      <c r="E2366" s="210">
        <v>4583</v>
      </c>
      <c r="F2366" s="211" t="s">
        <v>865</v>
      </c>
      <c r="G2366" s="231"/>
      <c r="H2366" s="81" t="s">
        <v>48</v>
      </c>
      <c r="I2366" s="223"/>
      <c r="J2366" s="73"/>
      <c r="K2366" s="73"/>
      <c r="L2366" s="73"/>
      <c r="M2366" s="74"/>
      <c r="N2366" s="247"/>
      <c r="O2366" s="306"/>
      <c r="P2366" s="105"/>
      <c r="Q2366" s="75"/>
      <c r="R2366" s="75"/>
      <c r="S2366" s="75"/>
      <c r="T2366" s="75"/>
      <c r="U2366" s="75"/>
      <c r="V2366" s="75"/>
      <c r="W2366" s="75"/>
      <c r="X2366" s="75"/>
      <c r="Y2366" s="82">
        <f>MIN(X2370:X2372)</f>
        <v>0</v>
      </c>
      <c r="Z2366" s="83"/>
      <c r="AA2366" s="83"/>
      <c r="AB2366" s="75"/>
      <c r="AC2366" s="75"/>
      <c r="AD2366" s="75"/>
      <c r="AE2366" s="75"/>
      <c r="AF2366" s="75"/>
      <c r="AG2366" s="75"/>
      <c r="AH2366" s="75"/>
      <c r="AI2366" s="75"/>
      <c r="AJ2366" s="82">
        <f>MIN(AI2370:AI2372)</f>
        <v>0</v>
      </c>
      <c r="AK2366" s="83"/>
      <c r="AL2366" s="83"/>
      <c r="AM2366" s="75"/>
      <c r="AN2366" s="75"/>
      <c r="AO2366" s="75"/>
      <c r="AP2366" s="75"/>
      <c r="AQ2366" s="75"/>
      <c r="AR2366" s="75"/>
      <c r="AS2366" s="75"/>
      <c r="AT2366" s="75"/>
      <c r="AU2366" s="75"/>
      <c r="AV2366" s="75"/>
      <c r="AW2366" s="82">
        <f>MIN(AV2370:AV2372)</f>
        <v>100</v>
      </c>
      <c r="AX2366" s="83"/>
      <c r="AY2366" s="83"/>
      <c r="AZ2366" s="79"/>
      <c r="BA2366" s="80"/>
      <c r="BB2366" s="71"/>
      <c r="BC2366" s="54"/>
      <c r="BD2366" s="41">
        <v>4</v>
      </c>
      <c r="BE2366" s="52">
        <v>45</v>
      </c>
      <c r="BF2366" s="62">
        <v>4583</v>
      </c>
      <c r="BG2366" s="278" t="s">
        <v>48</v>
      </c>
    </row>
    <row r="2367" spans="1:59" s="63" customFormat="1" ht="12.75" x14ac:dyDescent="0.2">
      <c r="A2367" s="196">
        <v>4</v>
      </c>
      <c r="B2367" s="197" t="s">
        <v>422</v>
      </c>
      <c r="C2367" s="208">
        <v>45</v>
      </c>
      <c r="D2367" s="209" t="s">
        <v>794</v>
      </c>
      <c r="E2367" s="210">
        <v>4583</v>
      </c>
      <c r="F2367" s="211" t="s">
        <v>865</v>
      </c>
      <c r="G2367" s="231"/>
      <c r="H2367" s="81" t="s">
        <v>49</v>
      </c>
      <c r="I2367" s="223"/>
      <c r="J2367" s="73"/>
      <c r="K2367" s="73"/>
      <c r="L2367" s="73"/>
      <c r="M2367" s="74"/>
      <c r="N2367" s="247"/>
      <c r="O2367" s="306"/>
      <c r="P2367" s="105"/>
      <c r="Q2367" s="75"/>
      <c r="R2367" s="75"/>
      <c r="S2367" s="75"/>
      <c r="T2367" s="75"/>
      <c r="U2367" s="75"/>
      <c r="V2367" s="75"/>
      <c r="W2367" s="75"/>
      <c r="X2367" s="75"/>
      <c r="Y2367" s="84">
        <f>IF(ISNUMBER(AVERAGE(X2370:X2372)),AVERAGE(X2370:X2372),0)</f>
        <v>50</v>
      </c>
      <c r="Z2367" s="83"/>
      <c r="AA2367" s="83"/>
      <c r="AB2367" s="75"/>
      <c r="AC2367" s="75"/>
      <c r="AD2367" s="75"/>
      <c r="AE2367" s="75"/>
      <c r="AF2367" s="75"/>
      <c r="AG2367" s="75"/>
      <c r="AH2367" s="75"/>
      <c r="AI2367" s="75"/>
      <c r="AJ2367" s="84">
        <f>IF(ISNUMBER(AVERAGE(AI2370:AI2372)),AVERAGE(AI2370:AI2372),0)</f>
        <v>0</v>
      </c>
      <c r="AK2367" s="83"/>
      <c r="AL2367" s="83"/>
      <c r="AM2367" s="75"/>
      <c r="AN2367" s="75"/>
      <c r="AO2367" s="75"/>
      <c r="AP2367" s="75"/>
      <c r="AQ2367" s="75"/>
      <c r="AR2367" s="75"/>
      <c r="AS2367" s="75"/>
      <c r="AT2367" s="75"/>
      <c r="AU2367" s="75"/>
      <c r="AV2367" s="75"/>
      <c r="AW2367" s="84">
        <f>IF(ISNUMBER(AVERAGE(AV2370:AV2372)),AVERAGE(AV2370:AV2372),0)</f>
        <v>300</v>
      </c>
      <c r="AX2367" s="83"/>
      <c r="AY2367" s="83"/>
      <c r="AZ2367" s="79"/>
      <c r="BA2367" s="80"/>
      <c r="BB2367" s="71"/>
      <c r="BC2367" s="54"/>
      <c r="BD2367" s="41">
        <v>4</v>
      </c>
      <c r="BE2367" s="52">
        <v>45</v>
      </c>
      <c r="BF2367" s="62">
        <v>4583</v>
      </c>
      <c r="BG2367" s="278" t="s">
        <v>49</v>
      </c>
    </row>
    <row r="2368" spans="1:59" s="63" customFormat="1" ht="12.75" x14ac:dyDescent="0.2">
      <c r="A2368" s="196">
        <v>4</v>
      </c>
      <c r="B2368" s="197" t="s">
        <v>422</v>
      </c>
      <c r="C2368" s="208">
        <v>45</v>
      </c>
      <c r="D2368" s="209" t="s">
        <v>794</v>
      </c>
      <c r="E2368" s="210">
        <v>4583</v>
      </c>
      <c r="F2368" s="211" t="s">
        <v>865</v>
      </c>
      <c r="G2368" s="231"/>
      <c r="H2368" s="81" t="s">
        <v>50</v>
      </c>
      <c r="I2368" s="223"/>
      <c r="J2368" s="73"/>
      <c r="K2368" s="73"/>
      <c r="L2368" s="73"/>
      <c r="M2368" s="74"/>
      <c r="N2368" s="247"/>
      <c r="O2368" s="306"/>
      <c r="P2368" s="105"/>
      <c r="Q2368" s="75"/>
      <c r="R2368" s="75"/>
      <c r="S2368" s="75"/>
      <c r="T2368" s="75"/>
      <c r="U2368" s="75"/>
      <c r="V2368" s="75"/>
      <c r="W2368" s="75"/>
      <c r="X2368" s="75"/>
      <c r="Y2368" s="84">
        <f>MAX(X2370:X2372)</f>
        <v>100</v>
      </c>
      <c r="Z2368" s="83"/>
      <c r="AA2368" s="83"/>
      <c r="AB2368" s="75"/>
      <c r="AC2368" s="75"/>
      <c r="AD2368" s="75"/>
      <c r="AE2368" s="75"/>
      <c r="AF2368" s="75"/>
      <c r="AG2368" s="75"/>
      <c r="AH2368" s="75"/>
      <c r="AI2368" s="75"/>
      <c r="AJ2368" s="84">
        <f>MAX(AI2370:AI2372)</f>
        <v>0</v>
      </c>
      <c r="AK2368" s="83"/>
      <c r="AL2368" s="83"/>
      <c r="AM2368" s="75"/>
      <c r="AN2368" s="75"/>
      <c r="AO2368" s="75"/>
      <c r="AP2368" s="75"/>
      <c r="AQ2368" s="75"/>
      <c r="AR2368" s="75"/>
      <c r="AS2368" s="75"/>
      <c r="AT2368" s="75"/>
      <c r="AU2368" s="75"/>
      <c r="AV2368" s="75"/>
      <c r="AW2368" s="84">
        <f>MAX(AV2370:AV2372)</f>
        <v>500</v>
      </c>
      <c r="AX2368" s="83"/>
      <c r="AY2368" s="83"/>
      <c r="AZ2368" s="79"/>
      <c r="BA2368" s="80"/>
      <c r="BB2368" s="71"/>
      <c r="BC2368" s="54"/>
      <c r="BD2368" s="41">
        <v>4</v>
      </c>
      <c r="BE2368" s="52">
        <v>45</v>
      </c>
      <c r="BF2368" s="62">
        <v>4583</v>
      </c>
      <c r="BG2368" s="278" t="s">
        <v>50</v>
      </c>
    </row>
    <row r="2369" spans="1:59" s="63" customFormat="1" ht="12.75" x14ac:dyDescent="0.2">
      <c r="A2369" s="196">
        <v>4</v>
      </c>
      <c r="B2369" s="197" t="s">
        <v>422</v>
      </c>
      <c r="C2369" s="208">
        <v>45</v>
      </c>
      <c r="D2369" s="209" t="s">
        <v>794</v>
      </c>
      <c r="E2369" s="210">
        <v>4583</v>
      </c>
      <c r="F2369" s="211" t="s">
        <v>865</v>
      </c>
      <c r="G2369" s="231"/>
      <c r="H2369" s="85" t="s">
        <v>51</v>
      </c>
      <c r="I2369" s="223"/>
      <c r="J2369" s="73"/>
      <c r="K2369" s="73"/>
      <c r="L2369" s="73"/>
      <c r="M2369" s="74"/>
      <c r="N2369" s="248">
        <f>SUM(N2370:N2371)</f>
        <v>2</v>
      </c>
      <c r="O2369" s="293">
        <f>SUM(O2370:O2371)</f>
        <v>1</v>
      </c>
      <c r="P2369" s="292"/>
      <c r="Q2369" s="87"/>
      <c r="R2369" s="87"/>
      <c r="S2369" s="87"/>
      <c r="T2369" s="87"/>
      <c r="U2369" s="87"/>
      <c r="V2369" s="87"/>
      <c r="W2369" s="87"/>
      <c r="X2369" s="87"/>
      <c r="Y2369" s="88"/>
      <c r="Z2369" s="86">
        <f>SUM(Z2370:Z2371)</f>
        <v>50</v>
      </c>
      <c r="AA2369" s="88"/>
      <c r="AB2369" s="87"/>
      <c r="AC2369" s="87"/>
      <c r="AD2369" s="87"/>
      <c r="AE2369" s="87"/>
      <c r="AF2369" s="87"/>
      <c r="AG2369" s="87"/>
      <c r="AH2369" s="87"/>
      <c r="AI2369" s="87"/>
      <c r="AJ2369" s="88"/>
      <c r="AK2369" s="86">
        <f>SUM(AK2370:AK2371)</f>
        <v>0</v>
      </c>
      <c r="AL2369" s="88"/>
      <c r="AM2369" s="87"/>
      <c r="AN2369" s="87"/>
      <c r="AO2369" s="87"/>
      <c r="AP2369" s="87"/>
      <c r="AQ2369" s="87"/>
      <c r="AR2369" s="87"/>
      <c r="AS2369" s="87"/>
      <c r="AT2369" s="87"/>
      <c r="AU2369" s="87"/>
      <c r="AV2369" s="87"/>
      <c r="AW2369" s="112"/>
      <c r="AX2369" s="86">
        <f>SUM(AX2370:AX2371)</f>
        <v>300</v>
      </c>
      <c r="AY2369" s="88"/>
      <c r="AZ2369" s="79"/>
      <c r="BA2369" s="80"/>
      <c r="BB2369" s="71"/>
      <c r="BC2369" s="54"/>
      <c r="BD2369" s="41">
        <v>4</v>
      </c>
      <c r="BE2369" s="52">
        <v>45</v>
      </c>
      <c r="BF2369" s="62">
        <v>4583</v>
      </c>
      <c r="BG2369" s="279" t="s">
        <v>51</v>
      </c>
    </row>
    <row r="2370" spans="1:59" s="63" customFormat="1" ht="12.75" x14ac:dyDescent="0.2">
      <c r="A2370" s="196">
        <v>4</v>
      </c>
      <c r="B2370" s="197" t="s">
        <v>422</v>
      </c>
      <c r="C2370" s="208">
        <v>45</v>
      </c>
      <c r="D2370" s="209" t="s">
        <v>794</v>
      </c>
      <c r="E2370" s="210">
        <v>4583</v>
      </c>
      <c r="F2370" s="211" t="s">
        <v>865</v>
      </c>
      <c r="G2370" s="231"/>
      <c r="H2370" s="89" t="s">
        <v>52</v>
      </c>
      <c r="I2370" s="90" t="s">
        <v>863</v>
      </c>
      <c r="J2370" s="90" t="s">
        <v>860</v>
      </c>
      <c r="K2370" s="90" t="s">
        <v>64</v>
      </c>
      <c r="L2370" s="90" t="s">
        <v>528</v>
      </c>
      <c r="M2370" s="91"/>
      <c r="N2370" s="312">
        <v>1</v>
      </c>
      <c r="O2370" s="313">
        <f>N2370/N$2369</f>
        <v>0.5</v>
      </c>
      <c r="P2370" s="104"/>
      <c r="Q2370" s="92"/>
      <c r="R2370" s="92"/>
      <c r="S2370" s="92"/>
      <c r="T2370" s="92"/>
      <c r="U2370" s="92"/>
      <c r="V2370" s="92"/>
      <c r="W2370" s="92"/>
      <c r="X2370" s="109">
        <f>P2370*P$7+Q2370*Q$7+R2370*R$7+S2370*S$7+T2370*T$7+U2370*U$7+V2370*V$7+W2370*W$7</f>
        <v>0</v>
      </c>
      <c r="Y2370" s="83"/>
      <c r="Z2370" s="110">
        <f>X2370*$O2370</f>
        <v>0</v>
      </c>
      <c r="AA2370" s="111"/>
      <c r="AB2370" s="92"/>
      <c r="AC2370" s="92"/>
      <c r="AD2370" s="92"/>
      <c r="AE2370" s="92"/>
      <c r="AF2370" s="92"/>
      <c r="AG2370" s="92"/>
      <c r="AH2370" s="92"/>
      <c r="AI2370" s="109">
        <f>AB2370*AB$7+AC2370*AC$7+AD2370*AD$7+AE2370*AE$7+AF2370*AF$7+AG2370*AG$7+AH2370*AH$7</f>
        <v>0</v>
      </c>
      <c r="AJ2370" s="83"/>
      <c r="AK2370" s="110">
        <f>AI2370*$O2370</f>
        <v>0</v>
      </c>
      <c r="AL2370" s="111"/>
      <c r="AM2370" s="92"/>
      <c r="AN2370" s="92"/>
      <c r="AO2370" s="92"/>
      <c r="AP2370" s="92">
        <v>1</v>
      </c>
      <c r="AQ2370" s="92"/>
      <c r="AR2370" s="92"/>
      <c r="AS2370" s="92"/>
      <c r="AT2370" s="92"/>
      <c r="AU2370" s="92"/>
      <c r="AV2370" s="109">
        <f>AM2370*AM$7+AN2370*AN$7+AO2370*AO$7+AP2370*AP$7+AQ2370*AQ$7+AR2370*AR$7+AS2370*AS$7+AT2370*AT$7+AU2370*AU$7</f>
        <v>100</v>
      </c>
      <c r="AW2370" s="75"/>
      <c r="AX2370" s="110">
        <f>AV2370*$O2370</f>
        <v>50</v>
      </c>
      <c r="AY2370" s="83"/>
      <c r="AZ2370" s="93"/>
      <c r="BA2370" s="94" t="s">
        <v>105</v>
      </c>
      <c r="BB2370" s="71"/>
      <c r="BC2370" s="54"/>
      <c r="BD2370" s="41">
        <v>4</v>
      </c>
      <c r="BE2370" s="52">
        <v>45</v>
      </c>
      <c r="BF2370" s="62">
        <v>4583</v>
      </c>
      <c r="BG2370" s="280" t="s">
        <v>52</v>
      </c>
    </row>
    <row r="2371" spans="1:59" s="63" customFormat="1" ht="12.75" x14ac:dyDescent="0.2">
      <c r="A2371" s="196">
        <v>4</v>
      </c>
      <c r="B2371" s="197" t="s">
        <v>422</v>
      </c>
      <c r="C2371" s="208">
        <v>45</v>
      </c>
      <c r="D2371" s="209" t="s">
        <v>794</v>
      </c>
      <c r="E2371" s="210">
        <v>4583</v>
      </c>
      <c r="F2371" s="211" t="s">
        <v>865</v>
      </c>
      <c r="G2371" s="231"/>
      <c r="H2371" s="89"/>
      <c r="I2371" s="90" t="s">
        <v>532</v>
      </c>
      <c r="J2371" s="90"/>
      <c r="K2371" s="90" t="s">
        <v>64</v>
      </c>
      <c r="L2371" s="90" t="s">
        <v>533</v>
      </c>
      <c r="M2371" s="91"/>
      <c r="N2371" s="312">
        <v>1</v>
      </c>
      <c r="O2371" s="313">
        <f>N2371/N$2369</f>
        <v>0.5</v>
      </c>
      <c r="P2371" s="104">
        <v>1</v>
      </c>
      <c r="Q2371" s="92"/>
      <c r="R2371" s="92"/>
      <c r="S2371" s="92"/>
      <c r="T2371" s="92"/>
      <c r="U2371" s="92"/>
      <c r="V2371" s="92"/>
      <c r="W2371" s="92"/>
      <c r="X2371" s="109">
        <f>P2371*P$7+Q2371*Q$7+R2371*R$7+S2371*S$7+T2371*T$7+U2371*U$7+V2371*V$7+W2371*W$7</f>
        <v>100</v>
      </c>
      <c r="Y2371" s="83"/>
      <c r="Z2371" s="110">
        <f>X2371*$O2371</f>
        <v>50</v>
      </c>
      <c r="AA2371" s="111"/>
      <c r="AB2371" s="92"/>
      <c r="AC2371" s="92"/>
      <c r="AD2371" s="92"/>
      <c r="AE2371" s="92"/>
      <c r="AF2371" s="92"/>
      <c r="AG2371" s="92"/>
      <c r="AH2371" s="92"/>
      <c r="AI2371" s="109">
        <f>AB2371*AB$7+AC2371*AC$7+AD2371*AD$7+AE2371*AE$7+AF2371*AF$7+AG2371*AG$7+AH2371*AH$7</f>
        <v>0</v>
      </c>
      <c r="AJ2371" s="83"/>
      <c r="AK2371" s="110">
        <f>AI2371*$O2371</f>
        <v>0</v>
      </c>
      <c r="AL2371" s="111"/>
      <c r="AM2371" s="92"/>
      <c r="AN2371" s="92"/>
      <c r="AO2371" s="92"/>
      <c r="AP2371" s="92"/>
      <c r="AQ2371" s="92"/>
      <c r="AR2371" s="92">
        <v>1</v>
      </c>
      <c r="AS2371" s="92"/>
      <c r="AT2371" s="92"/>
      <c r="AU2371" s="92"/>
      <c r="AV2371" s="109">
        <f>AM2371*AM$7+AN2371*AN$7+AO2371*AO$7+AP2371*AP$7+AQ2371*AQ$7+AR2371*AR$7+AS2371*AS$7+AT2371*AT$7+AU2371*AU$7</f>
        <v>500</v>
      </c>
      <c r="AW2371" s="75"/>
      <c r="AX2371" s="110">
        <f>AV2371*$O2371</f>
        <v>250</v>
      </c>
      <c r="AY2371" s="111"/>
      <c r="AZ2371" s="93"/>
      <c r="BA2371" s="94" t="s">
        <v>554</v>
      </c>
      <c r="BB2371" s="71"/>
      <c r="BC2371" s="54"/>
      <c r="BD2371" s="41">
        <v>4</v>
      </c>
      <c r="BE2371" s="52">
        <v>45</v>
      </c>
      <c r="BF2371" s="62">
        <v>4583</v>
      </c>
      <c r="BG2371" s="280" t="s">
        <v>52</v>
      </c>
    </row>
    <row r="2372" spans="1:59" s="63" customFormat="1" ht="12.75" x14ac:dyDescent="0.2">
      <c r="A2372" s="196">
        <v>4</v>
      </c>
      <c r="B2372" s="197" t="s">
        <v>422</v>
      </c>
      <c r="C2372" s="208">
        <v>45</v>
      </c>
      <c r="D2372" s="209" t="s">
        <v>794</v>
      </c>
      <c r="E2372" s="210">
        <v>4583</v>
      </c>
      <c r="F2372" s="211" t="s">
        <v>865</v>
      </c>
      <c r="G2372" s="231"/>
      <c r="H2372" s="89"/>
      <c r="I2372" s="219"/>
      <c r="J2372" s="90"/>
      <c r="K2372" s="90"/>
      <c r="L2372" s="90"/>
      <c r="M2372" s="91"/>
      <c r="N2372" s="247"/>
      <c r="O2372" s="306"/>
      <c r="P2372" s="104"/>
      <c r="Q2372" s="92"/>
      <c r="R2372" s="92"/>
      <c r="S2372" s="92"/>
      <c r="T2372" s="92"/>
      <c r="U2372" s="92"/>
      <c r="V2372" s="92"/>
      <c r="W2372" s="92"/>
      <c r="X2372" s="75"/>
      <c r="Y2372" s="83"/>
      <c r="Z2372" s="83"/>
      <c r="AA2372" s="83"/>
      <c r="AB2372" s="92"/>
      <c r="AC2372" s="92"/>
      <c r="AD2372" s="92"/>
      <c r="AE2372" s="92"/>
      <c r="AF2372" s="92"/>
      <c r="AG2372" s="92"/>
      <c r="AH2372" s="92"/>
      <c r="AI2372" s="75"/>
      <c r="AJ2372" s="83"/>
      <c r="AK2372" s="83"/>
      <c r="AL2372" s="83"/>
      <c r="AM2372" s="92"/>
      <c r="AN2372" s="92"/>
      <c r="AO2372" s="92"/>
      <c r="AP2372" s="92"/>
      <c r="AQ2372" s="92"/>
      <c r="AR2372" s="92"/>
      <c r="AS2372" s="92"/>
      <c r="AT2372" s="92"/>
      <c r="AU2372" s="92"/>
      <c r="AV2372" s="75"/>
      <c r="AW2372" s="75"/>
      <c r="AX2372" s="83"/>
      <c r="AY2372" s="83"/>
      <c r="AZ2372" s="93"/>
      <c r="BA2372" s="94"/>
      <c r="BB2372" s="71"/>
      <c r="BC2372" s="54"/>
      <c r="BD2372" s="41">
        <v>4</v>
      </c>
      <c r="BE2372" s="52">
        <v>45</v>
      </c>
      <c r="BF2372" s="62">
        <v>4583</v>
      </c>
      <c r="BG2372" s="280" t="s">
        <v>52</v>
      </c>
    </row>
    <row r="2373" spans="1:59" s="63" customFormat="1" ht="12.75" x14ac:dyDescent="0.2">
      <c r="A2373" s="196">
        <v>4</v>
      </c>
      <c r="B2373" s="197" t="s">
        <v>422</v>
      </c>
      <c r="C2373" s="208">
        <v>45</v>
      </c>
      <c r="D2373" s="209" t="s">
        <v>794</v>
      </c>
      <c r="E2373" s="210">
        <v>4583</v>
      </c>
      <c r="F2373" s="211" t="s">
        <v>865</v>
      </c>
      <c r="G2373" s="231"/>
      <c r="H2373" s="65"/>
      <c r="I2373" s="222"/>
      <c r="J2373" s="66"/>
      <c r="K2373" s="66"/>
      <c r="L2373" s="66"/>
      <c r="M2373" s="64"/>
      <c r="N2373" s="304"/>
      <c r="O2373" s="305"/>
      <c r="P2373" s="127"/>
      <c r="Q2373" s="67"/>
      <c r="R2373" s="67"/>
      <c r="S2373" s="67"/>
      <c r="T2373" s="67"/>
      <c r="U2373" s="67"/>
      <c r="V2373" s="67"/>
      <c r="W2373" s="67"/>
      <c r="X2373" s="67"/>
      <c r="Y2373" s="68"/>
      <c r="Z2373" s="68"/>
      <c r="AA2373" s="68"/>
      <c r="AB2373" s="67"/>
      <c r="AC2373" s="67"/>
      <c r="AD2373" s="67"/>
      <c r="AE2373" s="67"/>
      <c r="AF2373" s="67"/>
      <c r="AG2373" s="67"/>
      <c r="AH2373" s="67"/>
      <c r="AI2373" s="67"/>
      <c r="AJ2373" s="68"/>
      <c r="AK2373" s="68"/>
      <c r="AL2373" s="68"/>
      <c r="AM2373" s="67"/>
      <c r="AN2373" s="67"/>
      <c r="AO2373" s="67"/>
      <c r="AP2373" s="67"/>
      <c r="AQ2373" s="67"/>
      <c r="AR2373" s="67"/>
      <c r="AS2373" s="67"/>
      <c r="AT2373" s="67"/>
      <c r="AU2373" s="67"/>
      <c r="AV2373" s="67"/>
      <c r="AW2373" s="67"/>
      <c r="AX2373" s="68"/>
      <c r="AY2373" s="68"/>
      <c r="AZ2373" s="69"/>
      <c r="BA2373" s="70"/>
      <c r="BB2373" s="71"/>
      <c r="BC2373" s="54"/>
      <c r="BD2373" s="41">
        <v>4</v>
      </c>
      <c r="BE2373" s="52">
        <v>45</v>
      </c>
      <c r="BF2373" s="62">
        <v>4583</v>
      </c>
      <c r="BG2373" s="275"/>
    </row>
    <row r="2374" spans="1:59" s="63" customFormat="1" ht="12.75" x14ac:dyDescent="0.2">
      <c r="A2374" s="196">
        <v>4</v>
      </c>
      <c r="B2374" s="197" t="s">
        <v>422</v>
      </c>
      <c r="C2374" s="208">
        <v>45</v>
      </c>
      <c r="D2374" s="209" t="s">
        <v>794</v>
      </c>
      <c r="E2374" s="210">
        <v>4583</v>
      </c>
      <c r="F2374" s="211" t="s">
        <v>865</v>
      </c>
      <c r="G2374" s="230"/>
      <c r="H2374" s="56"/>
      <c r="I2374" s="221"/>
      <c r="J2374" s="57"/>
      <c r="K2374" s="57"/>
      <c r="L2374" s="57"/>
      <c r="M2374" s="55"/>
      <c r="N2374" s="303"/>
      <c r="O2374" s="245"/>
      <c r="P2374" s="122"/>
      <c r="Q2374" s="58"/>
      <c r="R2374" s="58"/>
      <c r="S2374" s="58"/>
      <c r="T2374" s="58"/>
      <c r="U2374" s="58"/>
      <c r="V2374" s="58"/>
      <c r="W2374" s="58"/>
      <c r="X2374" s="58"/>
      <c r="Y2374" s="59"/>
      <c r="Z2374" s="59"/>
      <c r="AA2374" s="59"/>
      <c r="AB2374" s="58"/>
      <c r="AC2374" s="58"/>
      <c r="AD2374" s="58"/>
      <c r="AE2374" s="58"/>
      <c r="AF2374" s="58"/>
      <c r="AG2374" s="58"/>
      <c r="AH2374" s="58"/>
      <c r="AI2374" s="58"/>
      <c r="AJ2374" s="59"/>
      <c r="AK2374" s="59"/>
      <c r="AL2374" s="59"/>
      <c r="AM2374" s="58"/>
      <c r="AN2374" s="58"/>
      <c r="AO2374" s="58"/>
      <c r="AP2374" s="58"/>
      <c r="AQ2374" s="58"/>
      <c r="AR2374" s="58"/>
      <c r="AS2374" s="58"/>
      <c r="AT2374" s="58"/>
      <c r="AU2374" s="58"/>
      <c r="AV2374" s="58"/>
      <c r="AW2374" s="58"/>
      <c r="AX2374" s="59"/>
      <c r="AY2374" s="59"/>
      <c r="AZ2374" s="60"/>
      <c r="BA2374" s="61"/>
      <c r="BB2374" s="54"/>
      <c r="BC2374" s="54"/>
      <c r="BD2374" s="41">
        <v>4</v>
      </c>
      <c r="BE2374" s="52">
        <v>45</v>
      </c>
      <c r="BF2374" s="62">
        <v>4583</v>
      </c>
      <c r="BG2374" s="274"/>
    </row>
    <row r="2375" spans="1:59" x14ac:dyDescent="0.25">
      <c r="A2375" s="196">
        <v>4</v>
      </c>
      <c r="B2375" s="197" t="s">
        <v>422</v>
      </c>
      <c r="C2375" s="208">
        <v>45</v>
      </c>
      <c r="D2375" s="209" t="s">
        <v>794</v>
      </c>
      <c r="E2375" s="212">
        <v>4584</v>
      </c>
      <c r="F2375" s="213" t="s">
        <v>866</v>
      </c>
      <c r="G2375" s="234"/>
      <c r="H2375" s="138"/>
      <c r="I2375" s="224"/>
      <c r="J2375" s="98"/>
      <c r="K2375" s="98"/>
      <c r="L2375" s="98"/>
      <c r="M2375" s="137"/>
      <c r="N2375" s="322"/>
      <c r="O2375" s="323"/>
      <c r="P2375" s="139"/>
      <c r="Q2375" s="139"/>
      <c r="R2375" s="139"/>
      <c r="S2375" s="139"/>
      <c r="T2375" s="139"/>
      <c r="U2375" s="139"/>
      <c r="V2375" s="139"/>
      <c r="W2375" s="139"/>
      <c r="X2375" s="139"/>
      <c r="Y2375" s="100"/>
      <c r="Z2375" s="125"/>
      <c r="AA2375" s="125"/>
      <c r="AB2375" s="139"/>
      <c r="AC2375" s="139"/>
      <c r="AD2375" s="139"/>
      <c r="AE2375" s="139"/>
      <c r="AF2375" s="139"/>
      <c r="AG2375" s="139"/>
      <c r="AH2375" s="139"/>
      <c r="AI2375" s="139"/>
      <c r="AJ2375" s="100"/>
      <c r="AK2375" s="125"/>
      <c r="AL2375" s="125"/>
      <c r="AM2375" s="139"/>
      <c r="AN2375" s="139"/>
      <c r="AO2375" s="139"/>
      <c r="AP2375" s="139"/>
      <c r="AQ2375" s="139"/>
      <c r="AR2375" s="139"/>
      <c r="AS2375" s="139"/>
      <c r="AT2375" s="139"/>
      <c r="AU2375" s="139"/>
      <c r="AV2375" s="139"/>
      <c r="AW2375" s="99"/>
      <c r="AX2375" s="125"/>
      <c r="AY2375" s="100"/>
      <c r="AZ2375" s="140"/>
      <c r="BA2375" s="141"/>
      <c r="BB2375" s="136"/>
      <c r="BC2375" s="136"/>
      <c r="BD2375" s="41">
        <v>4</v>
      </c>
      <c r="BE2375" s="52">
        <v>45</v>
      </c>
      <c r="BF2375" s="103">
        <v>4584</v>
      </c>
      <c r="BG2375" s="283"/>
    </row>
    <row r="2376" spans="1:59" s="63" customFormat="1" ht="12.75" x14ac:dyDescent="0.2">
      <c r="A2376" s="196">
        <v>4</v>
      </c>
      <c r="B2376" s="197" t="s">
        <v>422</v>
      </c>
      <c r="C2376" s="208">
        <v>45</v>
      </c>
      <c r="D2376" s="209" t="s">
        <v>794</v>
      </c>
      <c r="E2376" s="212">
        <v>4584</v>
      </c>
      <c r="F2376" s="213" t="s">
        <v>866</v>
      </c>
      <c r="G2376" s="232"/>
      <c r="H2376" s="97"/>
      <c r="I2376" s="224"/>
      <c r="J2376" s="98"/>
      <c r="K2376" s="98"/>
      <c r="L2376" s="98"/>
      <c r="M2376" s="96"/>
      <c r="N2376" s="307"/>
      <c r="O2376" s="246"/>
      <c r="P2376" s="124"/>
      <c r="Q2376" s="99"/>
      <c r="R2376" s="99"/>
      <c r="S2376" s="99"/>
      <c r="T2376" s="99"/>
      <c r="U2376" s="99"/>
      <c r="V2376" s="99"/>
      <c r="W2376" s="99"/>
      <c r="X2376" s="99"/>
      <c r="Y2376" s="100"/>
      <c r="Z2376" s="100"/>
      <c r="AA2376" s="100"/>
      <c r="AB2376" s="99"/>
      <c r="AC2376" s="99"/>
      <c r="AD2376" s="99"/>
      <c r="AE2376" s="99"/>
      <c r="AF2376" s="99"/>
      <c r="AG2376" s="99"/>
      <c r="AH2376" s="99"/>
      <c r="AI2376" s="99"/>
      <c r="AJ2376" s="100"/>
      <c r="AK2376" s="100"/>
      <c r="AL2376" s="100"/>
      <c r="AM2376" s="99"/>
      <c r="AN2376" s="99"/>
      <c r="AO2376" s="99"/>
      <c r="AP2376" s="99"/>
      <c r="AQ2376" s="99"/>
      <c r="AR2376" s="99"/>
      <c r="AS2376" s="99"/>
      <c r="AT2376" s="99"/>
      <c r="AU2376" s="99"/>
      <c r="AV2376" s="99"/>
      <c r="AW2376" s="99"/>
      <c r="AX2376" s="100"/>
      <c r="AY2376" s="100"/>
      <c r="AZ2376" s="101"/>
      <c r="BA2376" s="102"/>
      <c r="BB2376" s="95"/>
      <c r="BC2376" s="95"/>
      <c r="BD2376" s="41">
        <v>4</v>
      </c>
      <c r="BE2376" s="52">
        <v>45</v>
      </c>
      <c r="BF2376" s="103">
        <v>4584</v>
      </c>
      <c r="BG2376" s="277"/>
    </row>
    <row r="2377" spans="1:59" s="63" customFormat="1" ht="12.75" x14ac:dyDescent="0.2">
      <c r="A2377" s="196">
        <v>4</v>
      </c>
      <c r="B2377" s="197" t="s">
        <v>422</v>
      </c>
      <c r="C2377" s="208">
        <v>45</v>
      </c>
      <c r="D2377" s="209" t="s">
        <v>794</v>
      </c>
      <c r="E2377" s="212">
        <v>4584</v>
      </c>
      <c r="F2377" s="213" t="s">
        <v>866</v>
      </c>
      <c r="G2377" s="231"/>
      <c r="H2377" s="65"/>
      <c r="I2377" s="222"/>
      <c r="J2377" s="66"/>
      <c r="K2377" s="66"/>
      <c r="L2377" s="66"/>
      <c r="M2377" s="64"/>
      <c r="N2377" s="304"/>
      <c r="O2377" s="305"/>
      <c r="P2377" s="127"/>
      <c r="Q2377" s="67"/>
      <c r="R2377" s="67"/>
      <c r="S2377" s="67"/>
      <c r="T2377" s="67"/>
      <c r="U2377" s="67"/>
      <c r="V2377" s="67"/>
      <c r="W2377" s="67"/>
      <c r="X2377" s="67"/>
      <c r="Y2377" s="68"/>
      <c r="Z2377" s="68"/>
      <c r="AA2377" s="68"/>
      <c r="AB2377" s="67"/>
      <c r="AC2377" s="67"/>
      <c r="AD2377" s="67"/>
      <c r="AE2377" s="67"/>
      <c r="AF2377" s="67"/>
      <c r="AG2377" s="67"/>
      <c r="AH2377" s="67"/>
      <c r="AI2377" s="67"/>
      <c r="AJ2377" s="68"/>
      <c r="AK2377" s="68"/>
      <c r="AL2377" s="68"/>
      <c r="AM2377" s="67"/>
      <c r="AN2377" s="67"/>
      <c r="AO2377" s="67"/>
      <c r="AP2377" s="67"/>
      <c r="AQ2377" s="67"/>
      <c r="AR2377" s="67"/>
      <c r="AS2377" s="67"/>
      <c r="AT2377" s="67"/>
      <c r="AU2377" s="67"/>
      <c r="AV2377" s="67"/>
      <c r="AW2377" s="67"/>
      <c r="AX2377" s="68"/>
      <c r="AY2377" s="68"/>
      <c r="AZ2377" s="69"/>
      <c r="BA2377" s="70"/>
      <c r="BB2377" s="71"/>
      <c r="BC2377" s="95"/>
      <c r="BD2377" s="41">
        <v>4</v>
      </c>
      <c r="BE2377" s="52">
        <v>45</v>
      </c>
      <c r="BF2377" s="103">
        <v>4584</v>
      </c>
      <c r="BG2377" s="275"/>
    </row>
    <row r="2378" spans="1:59" s="63" customFormat="1" ht="12.75" x14ac:dyDescent="0.2">
      <c r="A2378" s="196">
        <v>4</v>
      </c>
      <c r="B2378" s="197" t="s">
        <v>422</v>
      </c>
      <c r="C2378" s="208">
        <v>45</v>
      </c>
      <c r="D2378" s="209" t="s">
        <v>794</v>
      </c>
      <c r="E2378" s="212">
        <v>4584</v>
      </c>
      <c r="F2378" s="213" t="s">
        <v>866</v>
      </c>
      <c r="G2378" s="231"/>
      <c r="H2378" s="72" t="s">
        <v>47</v>
      </c>
      <c r="I2378" s="223"/>
      <c r="J2378" s="73"/>
      <c r="K2378" s="73"/>
      <c r="L2378" s="73"/>
      <c r="M2378" s="74"/>
      <c r="N2378" s="247"/>
      <c r="O2378" s="306"/>
      <c r="P2378" s="105"/>
      <c r="Q2378" s="75"/>
      <c r="R2378" s="75"/>
      <c r="S2378" s="75"/>
      <c r="T2378" s="75"/>
      <c r="U2378" s="75"/>
      <c r="V2378" s="75"/>
      <c r="W2378" s="75"/>
      <c r="X2378" s="75"/>
      <c r="Y2378" s="76" t="str">
        <f>IF(ISNUMBER(VLOOKUP(Y2380,P$7:W$7,MATCH(Y2380,P$7:W$7))),VLOOKUP(Y2380,P$7:W$7,MATCH(Y2380,P$7:W$7)),IF(N2382=0,"No Data",IF(Y2380&gt;0,"&lt;100",0)))</f>
        <v>&lt;100</v>
      </c>
      <c r="Z2378" s="77" t="str">
        <f>IF(ISNUMBER(VLOOKUP(Z2382,P$7:W$7,MATCH(Z2382,P$7:W$7))),VLOOKUP(Z2382,P$7:W$7,MATCH(Z2382,P$7:W$7)),IF(N2382=0,"No Data",IF(Z2382&gt;0,"&lt;100",0)))</f>
        <v>&lt;100</v>
      </c>
      <c r="AA2378" s="106">
        <f>IF(ISNUMBER(Z2378),Z2378,0)</f>
        <v>0</v>
      </c>
      <c r="AB2378" s="75"/>
      <c r="AC2378" s="75"/>
      <c r="AD2378" s="75"/>
      <c r="AE2378" s="75"/>
      <c r="AF2378" s="75"/>
      <c r="AG2378" s="75"/>
      <c r="AH2378" s="75"/>
      <c r="AI2378" s="75"/>
      <c r="AJ2378" s="76">
        <f>IF(ISNUMBER(VLOOKUP(AJ2380,AB$7:AH$7,MATCH(AJ2380,AB$7:AH$7))),VLOOKUP(AJ2380,AB$7:AH$7,MATCH(AJ2380,AB$7:AH$7)),IF(N2382=0,"No Data",IF(AJ2380&gt;0,"&lt;50",0)))</f>
        <v>0</v>
      </c>
      <c r="AK2378" s="77">
        <f>IF(ISNUMBER(VLOOKUP(AK2382,AB$7:AH$7,MATCH(AK2382,AB$7:AH$7))),VLOOKUP(AK2382,AB$7:AH$7,MATCH(AK2382,AB$7:AH$7)),IF(N2382=0,"No Data",IF(AK2382&gt;0,"&lt;50",0)))</f>
        <v>0</v>
      </c>
      <c r="AL2378" s="106">
        <f>IF(ISNUMBER(AK2378),AK2378,0)</f>
        <v>0</v>
      </c>
      <c r="AM2378" s="75"/>
      <c r="AN2378" s="75"/>
      <c r="AO2378" s="75"/>
      <c r="AP2378" s="75"/>
      <c r="AQ2378" s="75"/>
      <c r="AR2378" s="75"/>
      <c r="AS2378" s="75"/>
      <c r="AT2378" s="75"/>
      <c r="AU2378" s="75"/>
      <c r="AV2378" s="75"/>
      <c r="AW2378" s="76">
        <f>IF(ISNUMBER(VLOOKUP(AW2380,AM$7:AU$7,MATCH(AW2380,AM$7:AU$7))),VLOOKUP(AW2380,AM$7:AU$7,MATCH(AW2380,AM$7:AU$7)),IF(N2382=0,"No Data",IF(AW2380&gt;0,"&lt;10",0)))</f>
        <v>500</v>
      </c>
      <c r="AX2378" s="77">
        <f>IF(ISNUMBER(VLOOKUP(AX2382,AM$7:AU$7,MATCH(AX2382,AM$7:AU$7))),VLOOKUP(AX2382,AM$7:AU$7,MATCH(AX2382,AM$7:AU$7)),IF(N2382=0,"No Data",IF(AX2382&gt;0,"&lt;10",0)))</f>
        <v>500</v>
      </c>
      <c r="AY2378" s="106">
        <f>IF(ISNUMBER(AX2378),AX2378,0)</f>
        <v>500</v>
      </c>
      <c r="AZ2378" s="79"/>
      <c r="BA2378" s="80"/>
      <c r="BB2378" s="71"/>
      <c r="BC2378" s="95"/>
      <c r="BD2378" s="41">
        <v>4</v>
      </c>
      <c r="BE2378" s="52">
        <v>45</v>
      </c>
      <c r="BF2378" s="103">
        <v>4584</v>
      </c>
      <c r="BG2378" s="276" t="s">
        <v>47</v>
      </c>
    </row>
    <row r="2379" spans="1:59" s="63" customFormat="1" ht="12.75" x14ac:dyDescent="0.2">
      <c r="A2379" s="196">
        <v>4</v>
      </c>
      <c r="B2379" s="197" t="s">
        <v>422</v>
      </c>
      <c r="C2379" s="208">
        <v>45</v>
      </c>
      <c r="D2379" s="209" t="s">
        <v>794</v>
      </c>
      <c r="E2379" s="212">
        <v>4584</v>
      </c>
      <c r="F2379" s="213" t="s">
        <v>866</v>
      </c>
      <c r="G2379" s="231"/>
      <c r="H2379" s="81" t="s">
        <v>48</v>
      </c>
      <c r="I2379" s="223"/>
      <c r="J2379" s="73"/>
      <c r="K2379" s="73"/>
      <c r="L2379" s="73"/>
      <c r="M2379" s="74"/>
      <c r="N2379" s="247"/>
      <c r="O2379" s="306"/>
      <c r="P2379" s="105"/>
      <c r="Q2379" s="75"/>
      <c r="R2379" s="75"/>
      <c r="S2379" s="75"/>
      <c r="T2379" s="75"/>
      <c r="U2379" s="75"/>
      <c r="V2379" s="75"/>
      <c r="W2379" s="75"/>
      <c r="X2379" s="75"/>
      <c r="Y2379" s="82">
        <f>MIN(X2383:X2385)</f>
        <v>0</v>
      </c>
      <c r="Z2379" s="83"/>
      <c r="AA2379" s="83"/>
      <c r="AB2379" s="75"/>
      <c r="AC2379" s="75"/>
      <c r="AD2379" s="75"/>
      <c r="AE2379" s="75"/>
      <c r="AF2379" s="75"/>
      <c r="AG2379" s="75"/>
      <c r="AH2379" s="75"/>
      <c r="AI2379" s="75"/>
      <c r="AJ2379" s="82">
        <f>MIN(AI2383:AI2385)</f>
        <v>0</v>
      </c>
      <c r="AK2379" s="83"/>
      <c r="AL2379" s="83"/>
      <c r="AM2379" s="75"/>
      <c r="AN2379" s="75"/>
      <c r="AO2379" s="75"/>
      <c r="AP2379" s="75"/>
      <c r="AQ2379" s="75"/>
      <c r="AR2379" s="75"/>
      <c r="AS2379" s="75"/>
      <c r="AT2379" s="75"/>
      <c r="AU2379" s="75"/>
      <c r="AV2379" s="75"/>
      <c r="AW2379" s="82">
        <f>MIN(AV2383:AV2385)</f>
        <v>100</v>
      </c>
      <c r="AX2379" s="83"/>
      <c r="AY2379" s="83"/>
      <c r="AZ2379" s="79"/>
      <c r="BA2379" s="80"/>
      <c r="BB2379" s="71"/>
      <c r="BC2379" s="95"/>
      <c r="BD2379" s="41">
        <v>4</v>
      </c>
      <c r="BE2379" s="52">
        <v>45</v>
      </c>
      <c r="BF2379" s="103">
        <v>4584</v>
      </c>
      <c r="BG2379" s="278" t="s">
        <v>48</v>
      </c>
    </row>
    <row r="2380" spans="1:59" s="63" customFormat="1" ht="12.75" x14ac:dyDescent="0.2">
      <c r="A2380" s="196">
        <v>4</v>
      </c>
      <c r="B2380" s="197" t="s">
        <v>422</v>
      </c>
      <c r="C2380" s="208">
        <v>45</v>
      </c>
      <c r="D2380" s="209" t="s">
        <v>794</v>
      </c>
      <c r="E2380" s="212">
        <v>4584</v>
      </c>
      <c r="F2380" s="213" t="s">
        <v>866</v>
      </c>
      <c r="G2380" s="231"/>
      <c r="H2380" s="81" t="s">
        <v>49</v>
      </c>
      <c r="I2380" s="223"/>
      <c r="J2380" s="73"/>
      <c r="K2380" s="73"/>
      <c r="L2380" s="73"/>
      <c r="M2380" s="74"/>
      <c r="N2380" s="247"/>
      <c r="O2380" s="306"/>
      <c r="P2380" s="105"/>
      <c r="Q2380" s="75"/>
      <c r="R2380" s="75"/>
      <c r="S2380" s="75"/>
      <c r="T2380" s="75"/>
      <c r="U2380" s="75"/>
      <c r="V2380" s="75"/>
      <c r="W2380" s="75"/>
      <c r="X2380" s="75"/>
      <c r="Y2380" s="84">
        <f>IF(ISNUMBER(AVERAGE(X2383:X2385)),AVERAGE(X2383:X2385),0)</f>
        <v>50</v>
      </c>
      <c r="Z2380" s="83"/>
      <c r="AA2380" s="83"/>
      <c r="AB2380" s="75"/>
      <c r="AC2380" s="75"/>
      <c r="AD2380" s="75"/>
      <c r="AE2380" s="75"/>
      <c r="AF2380" s="75"/>
      <c r="AG2380" s="75"/>
      <c r="AH2380" s="75"/>
      <c r="AI2380" s="75"/>
      <c r="AJ2380" s="84">
        <f>IF(ISNUMBER(AVERAGE(AI2383:AI2385)),AVERAGE(AI2383:AI2385),0)</f>
        <v>0</v>
      </c>
      <c r="AK2380" s="83"/>
      <c r="AL2380" s="83"/>
      <c r="AM2380" s="75"/>
      <c r="AN2380" s="75"/>
      <c r="AO2380" s="75"/>
      <c r="AP2380" s="75"/>
      <c r="AQ2380" s="75"/>
      <c r="AR2380" s="75"/>
      <c r="AS2380" s="75"/>
      <c r="AT2380" s="75"/>
      <c r="AU2380" s="75"/>
      <c r="AV2380" s="75"/>
      <c r="AW2380" s="84">
        <f>IF(ISNUMBER(AVERAGE(AV2383:AV2385)),AVERAGE(AV2383:AV2385),0)</f>
        <v>550</v>
      </c>
      <c r="AX2380" s="83"/>
      <c r="AY2380" s="83"/>
      <c r="AZ2380" s="79"/>
      <c r="BA2380" s="80"/>
      <c r="BB2380" s="71"/>
      <c r="BC2380" s="95"/>
      <c r="BD2380" s="41">
        <v>4</v>
      </c>
      <c r="BE2380" s="52">
        <v>45</v>
      </c>
      <c r="BF2380" s="103">
        <v>4584</v>
      </c>
      <c r="BG2380" s="278" t="s">
        <v>49</v>
      </c>
    </row>
    <row r="2381" spans="1:59" s="63" customFormat="1" ht="12.75" x14ac:dyDescent="0.2">
      <c r="A2381" s="196">
        <v>4</v>
      </c>
      <c r="B2381" s="197" t="s">
        <v>422</v>
      </c>
      <c r="C2381" s="208">
        <v>45</v>
      </c>
      <c r="D2381" s="209" t="s">
        <v>794</v>
      </c>
      <c r="E2381" s="212">
        <v>4584</v>
      </c>
      <c r="F2381" s="213" t="s">
        <v>866</v>
      </c>
      <c r="G2381" s="231"/>
      <c r="H2381" s="81" t="s">
        <v>50</v>
      </c>
      <c r="I2381" s="223"/>
      <c r="J2381" s="73"/>
      <c r="K2381" s="73"/>
      <c r="L2381" s="73"/>
      <c r="M2381" s="74"/>
      <c r="N2381" s="247"/>
      <c r="O2381" s="306"/>
      <c r="P2381" s="105"/>
      <c r="Q2381" s="75"/>
      <c r="R2381" s="75"/>
      <c r="S2381" s="75"/>
      <c r="T2381" s="75"/>
      <c r="U2381" s="75"/>
      <c r="V2381" s="75"/>
      <c r="W2381" s="75"/>
      <c r="X2381" s="75"/>
      <c r="Y2381" s="84">
        <f>MAX(X2383:X2385)</f>
        <v>100</v>
      </c>
      <c r="Z2381" s="83"/>
      <c r="AA2381" s="83"/>
      <c r="AB2381" s="75"/>
      <c r="AC2381" s="75"/>
      <c r="AD2381" s="75"/>
      <c r="AE2381" s="75"/>
      <c r="AF2381" s="75"/>
      <c r="AG2381" s="75"/>
      <c r="AH2381" s="75"/>
      <c r="AI2381" s="75"/>
      <c r="AJ2381" s="84">
        <f>MAX(AI2383:AI2385)</f>
        <v>0</v>
      </c>
      <c r="AK2381" s="83"/>
      <c r="AL2381" s="83"/>
      <c r="AM2381" s="75"/>
      <c r="AN2381" s="75"/>
      <c r="AO2381" s="75"/>
      <c r="AP2381" s="75"/>
      <c r="AQ2381" s="75"/>
      <c r="AR2381" s="75"/>
      <c r="AS2381" s="75"/>
      <c r="AT2381" s="75"/>
      <c r="AU2381" s="75"/>
      <c r="AV2381" s="75"/>
      <c r="AW2381" s="84">
        <f>MAX(AV2383:AV2385)</f>
        <v>1000</v>
      </c>
      <c r="AX2381" s="83"/>
      <c r="AY2381" s="83"/>
      <c r="AZ2381" s="79"/>
      <c r="BA2381" s="80"/>
      <c r="BB2381" s="71"/>
      <c r="BC2381" s="95"/>
      <c r="BD2381" s="41">
        <v>4</v>
      </c>
      <c r="BE2381" s="52">
        <v>45</v>
      </c>
      <c r="BF2381" s="103">
        <v>4584</v>
      </c>
      <c r="BG2381" s="278" t="s">
        <v>50</v>
      </c>
    </row>
    <row r="2382" spans="1:59" s="63" customFormat="1" ht="12.75" x14ac:dyDescent="0.2">
      <c r="A2382" s="196">
        <v>4</v>
      </c>
      <c r="B2382" s="197" t="s">
        <v>422</v>
      </c>
      <c r="C2382" s="208">
        <v>45</v>
      </c>
      <c r="D2382" s="209" t="s">
        <v>794</v>
      </c>
      <c r="E2382" s="212">
        <v>4584</v>
      </c>
      <c r="F2382" s="213" t="s">
        <v>866</v>
      </c>
      <c r="G2382" s="231"/>
      <c r="H2382" s="85" t="s">
        <v>51</v>
      </c>
      <c r="I2382" s="223"/>
      <c r="J2382" s="73"/>
      <c r="K2382" s="73"/>
      <c r="L2382" s="73"/>
      <c r="M2382" s="74"/>
      <c r="N2382" s="248">
        <f>SUM(N2383:N2384)</f>
        <v>2</v>
      </c>
      <c r="O2382" s="293">
        <f>SUM(O2383:O2384)</f>
        <v>1</v>
      </c>
      <c r="P2382" s="292"/>
      <c r="Q2382" s="87"/>
      <c r="R2382" s="87"/>
      <c r="S2382" s="87"/>
      <c r="T2382" s="87"/>
      <c r="U2382" s="87"/>
      <c r="V2382" s="87"/>
      <c r="W2382" s="87"/>
      <c r="X2382" s="87"/>
      <c r="Y2382" s="88"/>
      <c r="Z2382" s="86">
        <f>SUM(Z2383:Z2384)</f>
        <v>50</v>
      </c>
      <c r="AA2382" s="88"/>
      <c r="AB2382" s="87"/>
      <c r="AC2382" s="87"/>
      <c r="AD2382" s="87"/>
      <c r="AE2382" s="87"/>
      <c r="AF2382" s="87"/>
      <c r="AG2382" s="87"/>
      <c r="AH2382" s="87"/>
      <c r="AI2382" s="87"/>
      <c r="AJ2382" s="88"/>
      <c r="AK2382" s="86">
        <f>SUM(AK2383:AK2384)</f>
        <v>0</v>
      </c>
      <c r="AL2382" s="88"/>
      <c r="AM2382" s="87"/>
      <c r="AN2382" s="87"/>
      <c r="AO2382" s="87"/>
      <c r="AP2382" s="87"/>
      <c r="AQ2382" s="87"/>
      <c r="AR2382" s="87"/>
      <c r="AS2382" s="87"/>
      <c r="AT2382" s="87"/>
      <c r="AU2382" s="87"/>
      <c r="AV2382" s="87"/>
      <c r="AW2382" s="112"/>
      <c r="AX2382" s="86">
        <f>SUM(AX2383:AX2384)</f>
        <v>550</v>
      </c>
      <c r="AY2382" s="88"/>
      <c r="AZ2382" s="79"/>
      <c r="BA2382" s="80"/>
      <c r="BB2382" s="71"/>
      <c r="BC2382" s="95"/>
      <c r="BD2382" s="41">
        <v>4</v>
      </c>
      <c r="BE2382" s="52">
        <v>45</v>
      </c>
      <c r="BF2382" s="103">
        <v>4584</v>
      </c>
      <c r="BG2382" s="279" t="s">
        <v>51</v>
      </c>
    </row>
    <row r="2383" spans="1:59" s="63" customFormat="1" ht="12.75" x14ac:dyDescent="0.2">
      <c r="A2383" s="196">
        <v>4</v>
      </c>
      <c r="B2383" s="197" t="s">
        <v>422</v>
      </c>
      <c r="C2383" s="208">
        <v>45</v>
      </c>
      <c r="D2383" s="209" t="s">
        <v>794</v>
      </c>
      <c r="E2383" s="212">
        <v>4584</v>
      </c>
      <c r="F2383" s="213" t="s">
        <v>866</v>
      </c>
      <c r="G2383" s="231"/>
      <c r="H2383" s="89" t="s">
        <v>52</v>
      </c>
      <c r="I2383" s="90" t="s">
        <v>863</v>
      </c>
      <c r="J2383" s="90" t="s">
        <v>860</v>
      </c>
      <c r="K2383" s="90" t="s">
        <v>64</v>
      </c>
      <c r="L2383" s="90" t="s">
        <v>528</v>
      </c>
      <c r="M2383" s="91"/>
      <c r="N2383" s="312">
        <v>1</v>
      </c>
      <c r="O2383" s="313">
        <f>N2383/N$2382</f>
        <v>0.5</v>
      </c>
      <c r="P2383" s="104"/>
      <c r="Q2383" s="92"/>
      <c r="R2383" s="92"/>
      <c r="S2383" s="92"/>
      <c r="T2383" s="92"/>
      <c r="U2383" s="92"/>
      <c r="V2383" s="92"/>
      <c r="W2383" s="92"/>
      <c r="X2383" s="109">
        <f>P2383*P$7+Q2383*Q$7+R2383*R$7+S2383*S$7+T2383*T$7+U2383*U$7+V2383*V$7+W2383*W$7</f>
        <v>0</v>
      </c>
      <c r="Y2383" s="83"/>
      <c r="Z2383" s="110">
        <f>X2383*$O2383</f>
        <v>0</v>
      </c>
      <c r="AA2383" s="111"/>
      <c r="AB2383" s="92"/>
      <c r="AC2383" s="92"/>
      <c r="AD2383" s="92"/>
      <c r="AE2383" s="92"/>
      <c r="AF2383" s="92"/>
      <c r="AG2383" s="92"/>
      <c r="AH2383" s="92"/>
      <c r="AI2383" s="109">
        <f>AB2383*AB$7+AC2383*AC$7+AD2383*AD$7+AE2383*AE$7+AF2383*AF$7+AG2383*AG$7+AH2383*AH$7</f>
        <v>0</v>
      </c>
      <c r="AJ2383" s="83"/>
      <c r="AK2383" s="110">
        <f>AI2383*$O2383</f>
        <v>0</v>
      </c>
      <c r="AL2383" s="111"/>
      <c r="AM2383" s="92"/>
      <c r="AN2383" s="92"/>
      <c r="AO2383" s="92"/>
      <c r="AP2383" s="92">
        <v>1</v>
      </c>
      <c r="AQ2383" s="92"/>
      <c r="AR2383" s="92"/>
      <c r="AS2383" s="92"/>
      <c r="AT2383" s="92"/>
      <c r="AU2383" s="92"/>
      <c r="AV2383" s="109">
        <f>AM2383*AM$7+AN2383*AN$7+AO2383*AO$7+AP2383*AP$7+AQ2383*AQ$7+AR2383*AR$7+AS2383*AS$7+AT2383*AT$7+AU2383*AU$7</f>
        <v>100</v>
      </c>
      <c r="AW2383" s="75"/>
      <c r="AX2383" s="110">
        <f>AV2383*$O2383</f>
        <v>50</v>
      </c>
      <c r="AY2383" s="83"/>
      <c r="AZ2383" s="93"/>
      <c r="BA2383" s="94" t="s">
        <v>105</v>
      </c>
      <c r="BB2383" s="71"/>
      <c r="BC2383" s="95"/>
      <c r="BD2383" s="41">
        <v>4</v>
      </c>
      <c r="BE2383" s="52">
        <v>45</v>
      </c>
      <c r="BF2383" s="103">
        <v>4584</v>
      </c>
      <c r="BG2383" s="280" t="s">
        <v>52</v>
      </c>
    </row>
    <row r="2384" spans="1:59" s="63" customFormat="1" ht="12.75" x14ac:dyDescent="0.2">
      <c r="A2384" s="196">
        <v>4</v>
      </c>
      <c r="B2384" s="197" t="s">
        <v>422</v>
      </c>
      <c r="C2384" s="208">
        <v>45</v>
      </c>
      <c r="D2384" s="209" t="s">
        <v>794</v>
      </c>
      <c r="E2384" s="212">
        <v>4584</v>
      </c>
      <c r="F2384" s="213" t="s">
        <v>866</v>
      </c>
      <c r="G2384" s="231"/>
      <c r="H2384" s="89"/>
      <c r="I2384" s="90" t="s">
        <v>798</v>
      </c>
      <c r="J2384" s="90"/>
      <c r="K2384" s="90" t="s">
        <v>64</v>
      </c>
      <c r="L2384" s="90" t="s">
        <v>195</v>
      </c>
      <c r="M2384" s="91"/>
      <c r="N2384" s="312">
        <v>1</v>
      </c>
      <c r="O2384" s="313">
        <f>N2384/N$2382</f>
        <v>0.5</v>
      </c>
      <c r="P2384" s="104">
        <v>1</v>
      </c>
      <c r="Q2384" s="92"/>
      <c r="R2384" s="92"/>
      <c r="S2384" s="92"/>
      <c r="T2384" s="92"/>
      <c r="U2384" s="92"/>
      <c r="V2384" s="92"/>
      <c r="W2384" s="92"/>
      <c r="X2384" s="109">
        <f>P2384*P$7+Q2384*Q$7+R2384*R$7+S2384*S$7+T2384*T$7+U2384*U$7+V2384*V$7+W2384*W$7</f>
        <v>100</v>
      </c>
      <c r="Y2384" s="83"/>
      <c r="Z2384" s="110">
        <f>X2384*$O2384</f>
        <v>50</v>
      </c>
      <c r="AA2384" s="111"/>
      <c r="AB2384" s="92"/>
      <c r="AC2384" s="92"/>
      <c r="AD2384" s="92"/>
      <c r="AE2384" s="92"/>
      <c r="AF2384" s="92"/>
      <c r="AG2384" s="92"/>
      <c r="AH2384" s="92"/>
      <c r="AI2384" s="109">
        <f>AB2384*AB$7+AC2384*AC$7+AD2384*AD$7+AE2384*AE$7+AF2384*AF$7+AG2384*AG$7+AH2384*AH$7</f>
        <v>0</v>
      </c>
      <c r="AJ2384" s="83"/>
      <c r="AK2384" s="110">
        <f>AI2384*$O2384</f>
        <v>0</v>
      </c>
      <c r="AL2384" s="111"/>
      <c r="AM2384" s="92"/>
      <c r="AN2384" s="92"/>
      <c r="AO2384" s="92"/>
      <c r="AP2384" s="92"/>
      <c r="AQ2384" s="92"/>
      <c r="AR2384" s="92"/>
      <c r="AS2384" s="92">
        <v>1</v>
      </c>
      <c r="AT2384" s="92"/>
      <c r="AU2384" s="92"/>
      <c r="AV2384" s="109">
        <f>AM2384*AM$7+AN2384*AN$7+AO2384*AO$7+AP2384*AP$7+AQ2384*AQ$7+AR2384*AR$7+AS2384*AS$7+AT2384*AT$7+AU2384*AU$7</f>
        <v>1000</v>
      </c>
      <c r="AW2384" s="75"/>
      <c r="AX2384" s="110">
        <f>AV2384*$O2384</f>
        <v>500</v>
      </c>
      <c r="AY2384" s="111"/>
      <c r="AZ2384" s="93"/>
      <c r="BA2384" s="94" t="s">
        <v>554</v>
      </c>
      <c r="BB2384" s="71"/>
      <c r="BC2384" s="95"/>
      <c r="BD2384" s="41">
        <v>4</v>
      </c>
      <c r="BE2384" s="52">
        <v>45</v>
      </c>
      <c r="BF2384" s="103">
        <v>4584</v>
      </c>
      <c r="BG2384" s="280" t="s">
        <v>52</v>
      </c>
    </row>
    <row r="2385" spans="1:59" s="63" customFormat="1" ht="12.75" x14ac:dyDescent="0.2">
      <c r="A2385" s="196">
        <v>4</v>
      </c>
      <c r="B2385" s="197" t="s">
        <v>422</v>
      </c>
      <c r="C2385" s="208">
        <v>45</v>
      </c>
      <c r="D2385" s="209" t="s">
        <v>794</v>
      </c>
      <c r="E2385" s="212">
        <v>4584</v>
      </c>
      <c r="F2385" s="213" t="s">
        <v>866</v>
      </c>
      <c r="G2385" s="231"/>
      <c r="H2385" s="89"/>
      <c r="I2385" s="219"/>
      <c r="J2385" s="90"/>
      <c r="K2385" s="90"/>
      <c r="L2385" s="90"/>
      <c r="M2385" s="91"/>
      <c r="N2385" s="247"/>
      <c r="O2385" s="306"/>
      <c r="P2385" s="104"/>
      <c r="Q2385" s="92"/>
      <c r="R2385" s="92"/>
      <c r="S2385" s="92"/>
      <c r="T2385" s="92"/>
      <c r="U2385" s="92"/>
      <c r="V2385" s="92"/>
      <c r="W2385" s="92"/>
      <c r="X2385" s="75"/>
      <c r="Y2385" s="83"/>
      <c r="Z2385" s="83"/>
      <c r="AA2385" s="83"/>
      <c r="AB2385" s="92"/>
      <c r="AC2385" s="92"/>
      <c r="AD2385" s="92"/>
      <c r="AE2385" s="92"/>
      <c r="AF2385" s="92"/>
      <c r="AG2385" s="92"/>
      <c r="AH2385" s="92"/>
      <c r="AI2385" s="75"/>
      <c r="AJ2385" s="83"/>
      <c r="AK2385" s="83"/>
      <c r="AL2385" s="83"/>
      <c r="AM2385" s="92"/>
      <c r="AN2385" s="92"/>
      <c r="AO2385" s="92"/>
      <c r="AP2385" s="92"/>
      <c r="AQ2385" s="92"/>
      <c r="AR2385" s="92"/>
      <c r="AS2385" s="92"/>
      <c r="AT2385" s="92"/>
      <c r="AU2385" s="92"/>
      <c r="AV2385" s="75"/>
      <c r="AW2385" s="75"/>
      <c r="AX2385" s="83"/>
      <c r="AY2385" s="83"/>
      <c r="AZ2385" s="93"/>
      <c r="BA2385" s="94"/>
      <c r="BB2385" s="71"/>
      <c r="BC2385" s="95"/>
      <c r="BD2385" s="41">
        <v>4</v>
      </c>
      <c r="BE2385" s="52">
        <v>45</v>
      </c>
      <c r="BF2385" s="103">
        <v>4584</v>
      </c>
      <c r="BG2385" s="280" t="s">
        <v>52</v>
      </c>
    </row>
    <row r="2386" spans="1:59" s="63" customFormat="1" ht="12.75" x14ac:dyDescent="0.2">
      <c r="A2386" s="196">
        <v>4</v>
      </c>
      <c r="B2386" s="197" t="s">
        <v>422</v>
      </c>
      <c r="C2386" s="208">
        <v>45</v>
      </c>
      <c r="D2386" s="209" t="s">
        <v>794</v>
      </c>
      <c r="E2386" s="212">
        <v>4584</v>
      </c>
      <c r="F2386" s="213" t="s">
        <v>866</v>
      </c>
      <c r="G2386" s="231"/>
      <c r="H2386" s="65"/>
      <c r="I2386" s="222"/>
      <c r="J2386" s="66"/>
      <c r="K2386" s="66"/>
      <c r="L2386" s="66"/>
      <c r="M2386" s="64"/>
      <c r="N2386" s="304"/>
      <c r="O2386" s="305"/>
      <c r="P2386" s="127"/>
      <c r="Q2386" s="67"/>
      <c r="R2386" s="67"/>
      <c r="S2386" s="67"/>
      <c r="T2386" s="67"/>
      <c r="U2386" s="67"/>
      <c r="V2386" s="67"/>
      <c r="W2386" s="67"/>
      <c r="X2386" s="67"/>
      <c r="Y2386" s="68"/>
      <c r="Z2386" s="68"/>
      <c r="AA2386" s="68"/>
      <c r="AB2386" s="67"/>
      <c r="AC2386" s="67"/>
      <c r="AD2386" s="67"/>
      <c r="AE2386" s="67"/>
      <c r="AF2386" s="67"/>
      <c r="AG2386" s="67"/>
      <c r="AH2386" s="67"/>
      <c r="AI2386" s="67"/>
      <c r="AJ2386" s="68"/>
      <c r="AK2386" s="68"/>
      <c r="AL2386" s="68"/>
      <c r="AM2386" s="67"/>
      <c r="AN2386" s="67"/>
      <c r="AO2386" s="67"/>
      <c r="AP2386" s="67"/>
      <c r="AQ2386" s="67"/>
      <c r="AR2386" s="67"/>
      <c r="AS2386" s="67"/>
      <c r="AT2386" s="67"/>
      <c r="AU2386" s="67"/>
      <c r="AV2386" s="67"/>
      <c r="AW2386" s="67"/>
      <c r="AX2386" s="68"/>
      <c r="AY2386" s="68"/>
      <c r="AZ2386" s="69"/>
      <c r="BA2386" s="70"/>
      <c r="BB2386" s="71"/>
      <c r="BC2386" s="95"/>
      <c r="BD2386" s="41">
        <v>4</v>
      </c>
      <c r="BE2386" s="52">
        <v>45</v>
      </c>
      <c r="BF2386" s="103">
        <v>4584</v>
      </c>
      <c r="BG2386" s="275"/>
    </row>
    <row r="2387" spans="1:59" s="63" customFormat="1" ht="12.75" x14ac:dyDescent="0.2">
      <c r="A2387" s="196">
        <v>4</v>
      </c>
      <c r="B2387" s="197" t="s">
        <v>422</v>
      </c>
      <c r="C2387" s="208">
        <v>45</v>
      </c>
      <c r="D2387" s="209" t="s">
        <v>794</v>
      </c>
      <c r="E2387" s="212">
        <v>4584</v>
      </c>
      <c r="F2387" s="213" t="s">
        <v>866</v>
      </c>
      <c r="G2387" s="232"/>
      <c r="H2387" s="97"/>
      <c r="I2387" s="224"/>
      <c r="J2387" s="98"/>
      <c r="K2387" s="98"/>
      <c r="L2387" s="98"/>
      <c r="M2387" s="96"/>
      <c r="N2387" s="307"/>
      <c r="O2387" s="246"/>
      <c r="P2387" s="124"/>
      <c r="Q2387" s="99"/>
      <c r="R2387" s="99"/>
      <c r="S2387" s="99"/>
      <c r="T2387" s="99"/>
      <c r="U2387" s="99"/>
      <c r="V2387" s="99"/>
      <c r="W2387" s="99"/>
      <c r="X2387" s="99"/>
      <c r="Y2387" s="100"/>
      <c r="Z2387" s="100"/>
      <c r="AA2387" s="100"/>
      <c r="AB2387" s="99"/>
      <c r="AC2387" s="99"/>
      <c r="AD2387" s="99"/>
      <c r="AE2387" s="99"/>
      <c r="AF2387" s="99"/>
      <c r="AG2387" s="99"/>
      <c r="AH2387" s="99"/>
      <c r="AI2387" s="99"/>
      <c r="AJ2387" s="100"/>
      <c r="AK2387" s="100"/>
      <c r="AL2387" s="100"/>
      <c r="AM2387" s="99"/>
      <c r="AN2387" s="99"/>
      <c r="AO2387" s="99"/>
      <c r="AP2387" s="99"/>
      <c r="AQ2387" s="99"/>
      <c r="AR2387" s="99"/>
      <c r="AS2387" s="99"/>
      <c r="AT2387" s="99"/>
      <c r="AU2387" s="99"/>
      <c r="AV2387" s="99"/>
      <c r="AW2387" s="99"/>
      <c r="AX2387" s="100"/>
      <c r="AY2387" s="100"/>
      <c r="AZ2387" s="101"/>
      <c r="BA2387" s="102"/>
      <c r="BB2387" s="95"/>
      <c r="BC2387" s="95"/>
      <c r="BD2387" s="41">
        <v>4</v>
      </c>
      <c r="BE2387" s="52">
        <v>45</v>
      </c>
      <c r="BF2387" s="103">
        <v>4584</v>
      </c>
      <c r="BG2387" s="277"/>
    </row>
    <row r="2388" spans="1:59" s="53" customFormat="1" ht="18.75" x14ac:dyDescent="0.3">
      <c r="A2388" s="202">
        <v>4</v>
      </c>
      <c r="B2388" s="203" t="s">
        <v>422</v>
      </c>
      <c r="C2388" s="205">
        <v>46</v>
      </c>
      <c r="D2388" s="206" t="s">
        <v>867</v>
      </c>
      <c r="E2388" s="207"/>
      <c r="F2388" s="207"/>
      <c r="G2388" s="229"/>
      <c r="H2388" s="44"/>
      <c r="I2388" s="226"/>
      <c r="J2388" s="192"/>
      <c r="K2388" s="192"/>
      <c r="L2388" s="192"/>
      <c r="M2388" s="194"/>
      <c r="N2388" s="302"/>
      <c r="O2388" s="298"/>
      <c r="P2388" s="47"/>
      <c r="Q2388" s="47"/>
      <c r="R2388" s="47"/>
      <c r="S2388" s="47"/>
      <c r="T2388" s="47"/>
      <c r="U2388" s="47"/>
      <c r="V2388" s="47"/>
      <c r="W2388" s="47"/>
      <c r="X2388" s="47"/>
      <c r="Y2388" s="48"/>
      <c r="Z2388" s="48"/>
      <c r="AA2388" s="48"/>
      <c r="AB2388" s="47"/>
      <c r="AC2388" s="47"/>
      <c r="AD2388" s="47"/>
      <c r="AE2388" s="47"/>
      <c r="AF2388" s="47"/>
      <c r="AG2388" s="47"/>
      <c r="AH2388" s="47"/>
      <c r="AI2388" s="47"/>
      <c r="AJ2388" s="48"/>
      <c r="AK2388" s="48"/>
      <c r="AL2388" s="48"/>
      <c r="AM2388" s="47"/>
      <c r="AN2388" s="47"/>
      <c r="AO2388" s="47"/>
      <c r="AP2388" s="47"/>
      <c r="AQ2388" s="47"/>
      <c r="AR2388" s="47"/>
      <c r="AS2388" s="47"/>
      <c r="AT2388" s="47"/>
      <c r="AU2388" s="47"/>
      <c r="AV2388" s="47"/>
      <c r="AW2388" s="47"/>
      <c r="AX2388" s="48"/>
      <c r="AY2388" s="333"/>
      <c r="AZ2388" s="49"/>
      <c r="BA2388" s="50"/>
      <c r="BB2388" s="51"/>
      <c r="BC2388" s="45"/>
      <c r="BD2388" s="41">
        <v>4</v>
      </c>
      <c r="BE2388" s="52">
        <v>46</v>
      </c>
      <c r="BF2388" s="52" t="s">
        <v>867</v>
      </c>
      <c r="BG2388" s="273"/>
    </row>
    <row r="2389" spans="1:59" x14ac:dyDescent="0.25">
      <c r="A2389" s="196">
        <v>4</v>
      </c>
      <c r="B2389" s="197" t="s">
        <v>422</v>
      </c>
      <c r="C2389" s="208">
        <v>46</v>
      </c>
      <c r="D2389" s="209" t="s">
        <v>867</v>
      </c>
      <c r="E2389" s="212">
        <v>4611</v>
      </c>
      <c r="F2389" s="213" t="s">
        <v>868</v>
      </c>
      <c r="G2389" s="234"/>
      <c r="H2389" s="138"/>
      <c r="I2389" s="224"/>
      <c r="J2389" s="98"/>
      <c r="K2389" s="98"/>
      <c r="L2389" s="98"/>
      <c r="M2389" s="137"/>
      <c r="N2389" s="322"/>
      <c r="O2389" s="323"/>
      <c r="P2389" s="139"/>
      <c r="Q2389" s="139"/>
      <c r="R2389" s="139"/>
      <c r="S2389" s="139"/>
      <c r="T2389" s="139"/>
      <c r="U2389" s="139"/>
      <c r="V2389" s="139"/>
      <c r="W2389" s="139"/>
      <c r="X2389" s="139"/>
      <c r="Y2389" s="100"/>
      <c r="Z2389" s="125"/>
      <c r="AA2389" s="125"/>
      <c r="AB2389" s="139"/>
      <c r="AC2389" s="139"/>
      <c r="AD2389" s="139"/>
      <c r="AE2389" s="139"/>
      <c r="AF2389" s="139"/>
      <c r="AG2389" s="139"/>
      <c r="AH2389" s="139"/>
      <c r="AI2389" s="139"/>
      <c r="AJ2389" s="100"/>
      <c r="AK2389" s="125"/>
      <c r="AL2389" s="125"/>
      <c r="AM2389" s="139"/>
      <c r="AN2389" s="139"/>
      <c r="AO2389" s="139"/>
      <c r="AP2389" s="139"/>
      <c r="AQ2389" s="139"/>
      <c r="AR2389" s="139"/>
      <c r="AS2389" s="139"/>
      <c r="AT2389" s="139"/>
      <c r="AU2389" s="139"/>
      <c r="AV2389" s="139"/>
      <c r="AW2389" s="99"/>
      <c r="AX2389" s="125"/>
      <c r="AY2389" s="100"/>
      <c r="AZ2389" s="140"/>
      <c r="BA2389" s="141"/>
      <c r="BB2389" s="136"/>
      <c r="BC2389" s="136"/>
      <c r="BD2389" s="41">
        <v>4</v>
      </c>
      <c r="BE2389" s="52">
        <v>46</v>
      </c>
      <c r="BF2389" s="103">
        <v>4611</v>
      </c>
      <c r="BG2389" s="283"/>
    </row>
    <row r="2390" spans="1:59" s="63" customFormat="1" ht="12.75" x14ac:dyDescent="0.2">
      <c r="A2390" s="196">
        <v>4</v>
      </c>
      <c r="B2390" s="197" t="s">
        <v>422</v>
      </c>
      <c r="C2390" s="208">
        <v>46</v>
      </c>
      <c r="D2390" s="209" t="s">
        <v>867</v>
      </c>
      <c r="E2390" s="212">
        <v>4611</v>
      </c>
      <c r="F2390" s="213" t="s">
        <v>868</v>
      </c>
      <c r="G2390" s="232"/>
      <c r="H2390" s="97"/>
      <c r="I2390" s="224"/>
      <c r="J2390" s="98"/>
      <c r="K2390" s="98"/>
      <c r="L2390" s="98"/>
      <c r="M2390" s="96"/>
      <c r="N2390" s="307"/>
      <c r="O2390" s="246"/>
      <c r="P2390" s="124"/>
      <c r="Q2390" s="99"/>
      <c r="R2390" s="99"/>
      <c r="S2390" s="99"/>
      <c r="T2390" s="99"/>
      <c r="U2390" s="99"/>
      <c r="V2390" s="99"/>
      <c r="W2390" s="99"/>
      <c r="X2390" s="99"/>
      <c r="Y2390" s="100"/>
      <c r="Z2390" s="100"/>
      <c r="AA2390" s="100"/>
      <c r="AB2390" s="99"/>
      <c r="AC2390" s="99"/>
      <c r="AD2390" s="99"/>
      <c r="AE2390" s="99"/>
      <c r="AF2390" s="99"/>
      <c r="AG2390" s="99"/>
      <c r="AH2390" s="99"/>
      <c r="AI2390" s="99"/>
      <c r="AJ2390" s="100"/>
      <c r="AK2390" s="100"/>
      <c r="AL2390" s="100"/>
      <c r="AM2390" s="99"/>
      <c r="AN2390" s="99"/>
      <c r="AO2390" s="99"/>
      <c r="AP2390" s="99"/>
      <c r="AQ2390" s="99"/>
      <c r="AR2390" s="99"/>
      <c r="AS2390" s="99"/>
      <c r="AT2390" s="99"/>
      <c r="AU2390" s="99"/>
      <c r="AV2390" s="99"/>
      <c r="AW2390" s="99"/>
      <c r="AX2390" s="100"/>
      <c r="AY2390" s="100"/>
      <c r="AZ2390" s="101"/>
      <c r="BA2390" s="102"/>
      <c r="BB2390" s="95"/>
      <c r="BC2390" s="95"/>
      <c r="BD2390" s="41">
        <v>4</v>
      </c>
      <c r="BE2390" s="52">
        <v>46</v>
      </c>
      <c r="BF2390" s="103">
        <v>4611</v>
      </c>
      <c r="BG2390" s="277"/>
    </row>
    <row r="2391" spans="1:59" s="63" customFormat="1" ht="12.75" x14ac:dyDescent="0.2">
      <c r="A2391" s="196">
        <v>4</v>
      </c>
      <c r="B2391" s="197" t="s">
        <v>422</v>
      </c>
      <c r="C2391" s="208">
        <v>46</v>
      </c>
      <c r="D2391" s="209" t="s">
        <v>867</v>
      </c>
      <c r="E2391" s="212">
        <v>4611</v>
      </c>
      <c r="F2391" s="213" t="s">
        <v>868</v>
      </c>
      <c r="G2391" s="231"/>
      <c r="H2391" s="65"/>
      <c r="I2391" s="222"/>
      <c r="J2391" s="66"/>
      <c r="K2391" s="66"/>
      <c r="L2391" s="66"/>
      <c r="M2391" s="64"/>
      <c r="N2391" s="304"/>
      <c r="O2391" s="305"/>
      <c r="P2391" s="127"/>
      <c r="Q2391" s="67"/>
      <c r="R2391" s="67"/>
      <c r="S2391" s="67"/>
      <c r="T2391" s="67"/>
      <c r="U2391" s="67"/>
      <c r="V2391" s="67"/>
      <c r="W2391" s="67"/>
      <c r="X2391" s="67"/>
      <c r="Y2391" s="68"/>
      <c r="Z2391" s="68"/>
      <c r="AA2391" s="68"/>
      <c r="AB2391" s="67"/>
      <c r="AC2391" s="67"/>
      <c r="AD2391" s="67"/>
      <c r="AE2391" s="67"/>
      <c r="AF2391" s="67"/>
      <c r="AG2391" s="67"/>
      <c r="AH2391" s="67"/>
      <c r="AI2391" s="67"/>
      <c r="AJ2391" s="68"/>
      <c r="AK2391" s="68"/>
      <c r="AL2391" s="68"/>
      <c r="AM2391" s="67"/>
      <c r="AN2391" s="67"/>
      <c r="AO2391" s="67"/>
      <c r="AP2391" s="67"/>
      <c r="AQ2391" s="67"/>
      <c r="AR2391" s="67"/>
      <c r="AS2391" s="67"/>
      <c r="AT2391" s="67"/>
      <c r="AU2391" s="67"/>
      <c r="AV2391" s="67"/>
      <c r="AW2391" s="67"/>
      <c r="AX2391" s="68"/>
      <c r="AY2391" s="68"/>
      <c r="AZ2391" s="69"/>
      <c r="BA2391" s="70"/>
      <c r="BB2391" s="71"/>
      <c r="BC2391" s="95"/>
      <c r="BD2391" s="41">
        <v>4</v>
      </c>
      <c r="BE2391" s="52">
        <v>46</v>
      </c>
      <c r="BF2391" s="103">
        <v>4611</v>
      </c>
      <c r="BG2391" s="275"/>
    </row>
    <row r="2392" spans="1:59" s="63" customFormat="1" ht="12.75" x14ac:dyDescent="0.2">
      <c r="A2392" s="196">
        <v>4</v>
      </c>
      <c r="B2392" s="197" t="s">
        <v>422</v>
      </c>
      <c r="C2392" s="208">
        <v>46</v>
      </c>
      <c r="D2392" s="209" t="s">
        <v>867</v>
      </c>
      <c r="E2392" s="212">
        <v>4611</v>
      </c>
      <c r="F2392" s="213" t="s">
        <v>868</v>
      </c>
      <c r="G2392" s="231"/>
      <c r="H2392" s="72" t="s">
        <v>47</v>
      </c>
      <c r="I2392" s="223"/>
      <c r="J2392" s="73"/>
      <c r="K2392" s="73"/>
      <c r="L2392" s="73"/>
      <c r="M2392" s="74"/>
      <c r="N2392" s="247"/>
      <c r="O2392" s="306"/>
      <c r="P2392" s="105"/>
      <c r="Q2392" s="75"/>
      <c r="R2392" s="75"/>
      <c r="S2392" s="75"/>
      <c r="T2392" s="75"/>
      <c r="U2392" s="75"/>
      <c r="V2392" s="75"/>
      <c r="W2392" s="75"/>
      <c r="X2392" s="75"/>
      <c r="Y2392" s="76">
        <f>IF(ISNUMBER(VLOOKUP(Y2394,P$7:W$7,MATCH(Y2394,P$7:W$7))),VLOOKUP(Y2394,P$7:W$7,MATCH(Y2394,P$7:W$7)),IF(N2396=0,"No Data",IF(Y2394&gt;0,"&lt;100",0)))</f>
        <v>5000</v>
      </c>
      <c r="Z2392" s="77">
        <f>IF(ISNUMBER(VLOOKUP(Z2396,P$7:W$7,MATCH(Z2396,P$7:W$7))),VLOOKUP(Z2396,P$7:W$7,MATCH(Z2396,P$7:W$7)),IF(N2396=0,"No Data",IF(Z2396&gt;0,"&lt;100",0)))</f>
        <v>5000</v>
      </c>
      <c r="AA2392" s="106">
        <f>IF(ISNUMBER(Z2392),Z2392,0)</f>
        <v>5000</v>
      </c>
      <c r="AB2392" s="75"/>
      <c r="AC2392" s="75"/>
      <c r="AD2392" s="75"/>
      <c r="AE2392" s="75"/>
      <c r="AF2392" s="75"/>
      <c r="AG2392" s="75"/>
      <c r="AH2392" s="75"/>
      <c r="AI2392" s="75"/>
      <c r="AJ2392" s="76">
        <f>IF(ISNUMBER(VLOOKUP(AJ2394,AB$7:AH$7,MATCH(AJ2394,AB$7:AH$7))),VLOOKUP(AJ2394,AB$7:AH$7,MATCH(AJ2394,AB$7:AH$7)),IF(N2396=0,"No Data",IF(AJ2394&gt;0,"&lt;50",0)))</f>
        <v>0</v>
      </c>
      <c r="AK2392" s="77">
        <f>IF(ISNUMBER(VLOOKUP(AK2396,AB$7:AH$7,MATCH(AK2396,AB$7:AH$7))),VLOOKUP(AK2396,AB$7:AH$7,MATCH(AK2396,AB$7:AH$7)),IF(N2396=0,"No Data",IF(AK2396&gt;0,"&lt;50",0)))</f>
        <v>0</v>
      </c>
      <c r="AL2392" s="106">
        <f>IF(ISNUMBER(AK2392),AK2392,0)</f>
        <v>0</v>
      </c>
      <c r="AM2392" s="75"/>
      <c r="AN2392" s="75"/>
      <c r="AO2392" s="75"/>
      <c r="AP2392" s="75"/>
      <c r="AQ2392" s="75"/>
      <c r="AR2392" s="75"/>
      <c r="AS2392" s="75"/>
      <c r="AT2392" s="75"/>
      <c r="AU2392" s="75"/>
      <c r="AV2392" s="75"/>
      <c r="AW2392" s="76">
        <f>IF(ISNUMBER(VLOOKUP(AW2394,AM$7:AU$7,MATCH(AW2394,AM$7:AU$7))),VLOOKUP(AW2394,AM$7:AU$7,MATCH(AW2394,AM$7:AU$7)),IF(N2396=0,"No Data",IF(AW2394&gt;0,"&lt;10",0)))</f>
        <v>250</v>
      </c>
      <c r="AX2392" s="77">
        <f>IF(ISNUMBER(VLOOKUP(AX2396,AM$7:AU$7,MATCH(AX2396,AM$7:AU$7))),VLOOKUP(AX2396,AM$7:AU$7,MATCH(AX2396,AM$7:AU$7)),IF(N2396=0,"No Data",IF(AX2396&gt;0,"&lt;10",0)))</f>
        <v>250</v>
      </c>
      <c r="AY2392" s="106">
        <f>IF(ISNUMBER(AX2392),AX2392,0)</f>
        <v>250</v>
      </c>
      <c r="AZ2392" s="79"/>
      <c r="BA2392" s="80"/>
      <c r="BB2392" s="71"/>
      <c r="BC2392" s="95"/>
      <c r="BD2392" s="41">
        <v>4</v>
      </c>
      <c r="BE2392" s="52">
        <v>46</v>
      </c>
      <c r="BF2392" s="103">
        <v>4611</v>
      </c>
      <c r="BG2392" s="276" t="s">
        <v>47</v>
      </c>
    </row>
    <row r="2393" spans="1:59" s="63" customFormat="1" ht="12.75" x14ac:dyDescent="0.2">
      <c r="A2393" s="196">
        <v>4</v>
      </c>
      <c r="B2393" s="197" t="s">
        <v>422</v>
      </c>
      <c r="C2393" s="208">
        <v>46</v>
      </c>
      <c r="D2393" s="209" t="s">
        <v>867</v>
      </c>
      <c r="E2393" s="212">
        <v>4611</v>
      </c>
      <c r="F2393" s="213" t="s">
        <v>868</v>
      </c>
      <c r="G2393" s="231"/>
      <c r="H2393" s="81" t="s">
        <v>48</v>
      </c>
      <c r="I2393" s="223"/>
      <c r="J2393" s="73"/>
      <c r="K2393" s="73"/>
      <c r="L2393" s="73"/>
      <c r="M2393" s="74"/>
      <c r="N2393" s="247"/>
      <c r="O2393" s="306"/>
      <c r="P2393" s="105"/>
      <c r="Q2393" s="75"/>
      <c r="R2393" s="75"/>
      <c r="S2393" s="75"/>
      <c r="T2393" s="75"/>
      <c r="U2393" s="75"/>
      <c r="V2393" s="75"/>
      <c r="W2393" s="75"/>
      <c r="X2393" s="75"/>
      <c r="Y2393" s="82">
        <f>MIN(X2397:X2410)</f>
        <v>0</v>
      </c>
      <c r="Z2393" s="83"/>
      <c r="AA2393" s="83"/>
      <c r="AB2393" s="75"/>
      <c r="AC2393" s="75"/>
      <c r="AD2393" s="75"/>
      <c r="AE2393" s="75"/>
      <c r="AF2393" s="75"/>
      <c r="AG2393" s="75"/>
      <c r="AH2393" s="75"/>
      <c r="AI2393" s="75"/>
      <c r="AJ2393" s="82">
        <f>MIN(AI2397:AI2410)</f>
        <v>0</v>
      </c>
      <c r="AK2393" s="83"/>
      <c r="AL2393" s="83"/>
      <c r="AM2393" s="75"/>
      <c r="AN2393" s="75"/>
      <c r="AO2393" s="75"/>
      <c r="AP2393" s="75"/>
      <c r="AQ2393" s="75"/>
      <c r="AR2393" s="75"/>
      <c r="AS2393" s="75"/>
      <c r="AT2393" s="75"/>
      <c r="AU2393" s="75"/>
      <c r="AV2393" s="75"/>
      <c r="AW2393" s="82">
        <f>MIN(AV2397:AV2410)</f>
        <v>25</v>
      </c>
      <c r="AX2393" s="83"/>
      <c r="AY2393" s="83"/>
      <c r="AZ2393" s="79"/>
      <c r="BA2393" s="80"/>
      <c r="BB2393" s="71"/>
      <c r="BC2393" s="95"/>
      <c r="BD2393" s="41">
        <v>4</v>
      </c>
      <c r="BE2393" s="52">
        <v>46</v>
      </c>
      <c r="BF2393" s="103">
        <v>4611</v>
      </c>
      <c r="BG2393" s="278" t="s">
        <v>48</v>
      </c>
    </row>
    <row r="2394" spans="1:59" s="63" customFormat="1" ht="12.75" x14ac:dyDescent="0.2">
      <c r="A2394" s="196">
        <v>4</v>
      </c>
      <c r="B2394" s="197" t="s">
        <v>422</v>
      </c>
      <c r="C2394" s="208">
        <v>46</v>
      </c>
      <c r="D2394" s="209" t="s">
        <v>867</v>
      </c>
      <c r="E2394" s="212">
        <v>4611</v>
      </c>
      <c r="F2394" s="213" t="s">
        <v>868</v>
      </c>
      <c r="G2394" s="231"/>
      <c r="H2394" s="81" t="s">
        <v>49</v>
      </c>
      <c r="I2394" s="223"/>
      <c r="J2394" s="73"/>
      <c r="K2394" s="73"/>
      <c r="L2394" s="73"/>
      <c r="M2394" s="74"/>
      <c r="N2394" s="247"/>
      <c r="O2394" s="306"/>
      <c r="P2394" s="105"/>
      <c r="Q2394" s="75"/>
      <c r="R2394" s="75"/>
      <c r="S2394" s="75"/>
      <c r="T2394" s="75"/>
      <c r="U2394" s="75"/>
      <c r="V2394" s="75"/>
      <c r="W2394" s="75"/>
      <c r="X2394" s="75"/>
      <c r="Y2394" s="84">
        <f>IF(ISNUMBER(AVERAGE(X2397:X2410)),AVERAGE(X2397:X2410),0)</f>
        <v>8950</v>
      </c>
      <c r="Z2394" s="83"/>
      <c r="AA2394" s="83"/>
      <c r="AB2394" s="75"/>
      <c r="AC2394" s="75"/>
      <c r="AD2394" s="75"/>
      <c r="AE2394" s="75"/>
      <c r="AF2394" s="75"/>
      <c r="AG2394" s="75"/>
      <c r="AH2394" s="75"/>
      <c r="AI2394" s="75"/>
      <c r="AJ2394" s="84">
        <f>IF(ISNUMBER(AVERAGE(AI2397:AI2410)),AVERAGE(AI2397:AI2410),0)</f>
        <v>0</v>
      </c>
      <c r="AK2394" s="83"/>
      <c r="AL2394" s="83"/>
      <c r="AM2394" s="75"/>
      <c r="AN2394" s="75"/>
      <c r="AO2394" s="75"/>
      <c r="AP2394" s="75"/>
      <c r="AQ2394" s="75"/>
      <c r="AR2394" s="75"/>
      <c r="AS2394" s="75"/>
      <c r="AT2394" s="75"/>
      <c r="AU2394" s="75"/>
      <c r="AV2394" s="75"/>
      <c r="AW2394" s="84">
        <f>IF(ISNUMBER(AVERAGE(AV2397:AV2410)),AVERAGE(AV2397:AV2410),0)</f>
        <v>376.78571428571428</v>
      </c>
      <c r="AX2394" s="83"/>
      <c r="AY2394" s="83"/>
      <c r="AZ2394" s="79"/>
      <c r="BA2394" s="80"/>
      <c r="BB2394" s="71"/>
      <c r="BC2394" s="95"/>
      <c r="BD2394" s="41">
        <v>4</v>
      </c>
      <c r="BE2394" s="52">
        <v>46</v>
      </c>
      <c r="BF2394" s="103">
        <v>4611</v>
      </c>
      <c r="BG2394" s="278" t="s">
        <v>49</v>
      </c>
    </row>
    <row r="2395" spans="1:59" s="63" customFormat="1" ht="12.75" x14ac:dyDescent="0.2">
      <c r="A2395" s="196">
        <v>4</v>
      </c>
      <c r="B2395" s="197" t="s">
        <v>422</v>
      </c>
      <c r="C2395" s="208">
        <v>46</v>
      </c>
      <c r="D2395" s="209" t="s">
        <v>867</v>
      </c>
      <c r="E2395" s="212">
        <v>4611</v>
      </c>
      <c r="F2395" s="213" t="s">
        <v>868</v>
      </c>
      <c r="G2395" s="231"/>
      <c r="H2395" s="81" t="s">
        <v>50</v>
      </c>
      <c r="I2395" s="223"/>
      <c r="J2395" s="73"/>
      <c r="K2395" s="73"/>
      <c r="L2395" s="73"/>
      <c r="M2395" s="74"/>
      <c r="N2395" s="247"/>
      <c r="O2395" s="306"/>
      <c r="P2395" s="105"/>
      <c r="Q2395" s="75"/>
      <c r="R2395" s="75"/>
      <c r="S2395" s="75"/>
      <c r="T2395" s="75"/>
      <c r="U2395" s="75"/>
      <c r="V2395" s="75"/>
      <c r="W2395" s="75"/>
      <c r="X2395" s="75"/>
      <c r="Y2395" s="84">
        <f>MAX(X2397:X2410)</f>
        <v>25000</v>
      </c>
      <c r="Z2395" s="83"/>
      <c r="AA2395" s="83"/>
      <c r="AB2395" s="75"/>
      <c r="AC2395" s="75"/>
      <c r="AD2395" s="75"/>
      <c r="AE2395" s="75"/>
      <c r="AF2395" s="75"/>
      <c r="AG2395" s="75"/>
      <c r="AH2395" s="75"/>
      <c r="AI2395" s="75"/>
      <c r="AJ2395" s="84">
        <f>MAX(AI2397:AI2410)</f>
        <v>0</v>
      </c>
      <c r="AK2395" s="83"/>
      <c r="AL2395" s="83"/>
      <c r="AM2395" s="75"/>
      <c r="AN2395" s="75"/>
      <c r="AO2395" s="75"/>
      <c r="AP2395" s="75"/>
      <c r="AQ2395" s="75"/>
      <c r="AR2395" s="75"/>
      <c r="AS2395" s="75"/>
      <c r="AT2395" s="75"/>
      <c r="AU2395" s="75"/>
      <c r="AV2395" s="75"/>
      <c r="AW2395" s="84">
        <f>MAX(AV2397:AV2410)</f>
        <v>2500</v>
      </c>
      <c r="AX2395" s="83"/>
      <c r="AY2395" s="83"/>
      <c r="AZ2395" s="79"/>
      <c r="BA2395" s="80"/>
      <c r="BB2395" s="71"/>
      <c r="BC2395" s="95"/>
      <c r="BD2395" s="41">
        <v>4</v>
      </c>
      <c r="BE2395" s="52">
        <v>46</v>
      </c>
      <c r="BF2395" s="103">
        <v>4611</v>
      </c>
      <c r="BG2395" s="278" t="s">
        <v>50</v>
      </c>
    </row>
    <row r="2396" spans="1:59" s="63" customFormat="1" ht="12.75" x14ac:dyDescent="0.2">
      <c r="A2396" s="196">
        <v>4</v>
      </c>
      <c r="B2396" s="197" t="s">
        <v>422</v>
      </c>
      <c r="C2396" s="208">
        <v>46</v>
      </c>
      <c r="D2396" s="209" t="s">
        <v>867</v>
      </c>
      <c r="E2396" s="212">
        <v>4611</v>
      </c>
      <c r="F2396" s="213" t="s">
        <v>868</v>
      </c>
      <c r="G2396" s="231"/>
      <c r="H2396" s="85" t="s">
        <v>51</v>
      </c>
      <c r="I2396" s="223"/>
      <c r="J2396" s="73"/>
      <c r="K2396" s="73"/>
      <c r="L2396" s="73"/>
      <c r="M2396" s="74"/>
      <c r="N2396" s="248">
        <f>SUM(N2397:N2410)</f>
        <v>14</v>
      </c>
      <c r="O2396" s="293">
        <f>SUM(O2397:O2410)</f>
        <v>0.99999999999999967</v>
      </c>
      <c r="P2396" s="292"/>
      <c r="Q2396" s="87"/>
      <c r="R2396" s="87"/>
      <c r="S2396" s="87"/>
      <c r="T2396" s="87"/>
      <c r="U2396" s="87"/>
      <c r="V2396" s="87"/>
      <c r="W2396" s="87"/>
      <c r="X2396" s="87"/>
      <c r="Y2396" s="88"/>
      <c r="Z2396" s="119">
        <f>SUM(Z2397:Z2410)</f>
        <v>8949.9999999999982</v>
      </c>
      <c r="AA2396" s="120"/>
      <c r="AB2396" s="111"/>
      <c r="AC2396" s="111"/>
      <c r="AD2396" s="111"/>
      <c r="AE2396" s="111"/>
      <c r="AF2396" s="111"/>
      <c r="AG2396" s="111"/>
      <c r="AH2396" s="111"/>
      <c r="AI2396" s="111"/>
      <c r="AJ2396" s="120"/>
      <c r="AK2396" s="119">
        <f>SUM(AK2397:AK2410)</f>
        <v>0</v>
      </c>
      <c r="AL2396" s="120"/>
      <c r="AM2396" s="111"/>
      <c r="AN2396" s="111"/>
      <c r="AO2396" s="111"/>
      <c r="AP2396" s="111"/>
      <c r="AQ2396" s="111"/>
      <c r="AR2396" s="111"/>
      <c r="AS2396" s="111"/>
      <c r="AT2396" s="111"/>
      <c r="AU2396" s="111"/>
      <c r="AV2396" s="111"/>
      <c r="AW2396" s="120"/>
      <c r="AX2396" s="119">
        <f>SUM(AX2397:AX2410)</f>
        <v>376.78571428571428</v>
      </c>
      <c r="AY2396" s="88"/>
      <c r="AZ2396" s="79"/>
      <c r="BA2396" s="80"/>
      <c r="BB2396" s="71"/>
      <c r="BC2396" s="95"/>
      <c r="BD2396" s="41">
        <v>4</v>
      </c>
      <c r="BE2396" s="52">
        <v>46</v>
      </c>
      <c r="BF2396" s="103">
        <v>4611</v>
      </c>
      <c r="BG2396" s="279" t="s">
        <v>51</v>
      </c>
    </row>
    <row r="2397" spans="1:59" s="63" customFormat="1" ht="12.75" x14ac:dyDescent="0.2">
      <c r="A2397" s="196">
        <v>4</v>
      </c>
      <c r="B2397" s="197" t="s">
        <v>422</v>
      </c>
      <c r="C2397" s="208">
        <v>46</v>
      </c>
      <c r="D2397" s="209" t="s">
        <v>867</v>
      </c>
      <c r="E2397" s="212">
        <v>4611</v>
      </c>
      <c r="F2397" s="213" t="s">
        <v>868</v>
      </c>
      <c r="G2397" s="231"/>
      <c r="H2397" s="89" t="s">
        <v>52</v>
      </c>
      <c r="I2397" s="90" t="s">
        <v>863</v>
      </c>
      <c r="J2397" s="90" t="s">
        <v>860</v>
      </c>
      <c r="K2397" s="90" t="s">
        <v>64</v>
      </c>
      <c r="L2397" s="90" t="s">
        <v>528</v>
      </c>
      <c r="M2397" s="91"/>
      <c r="N2397" s="312">
        <v>1</v>
      </c>
      <c r="O2397" s="313">
        <f>N2397/N$2396</f>
        <v>7.1428571428571425E-2</v>
      </c>
      <c r="P2397" s="104"/>
      <c r="Q2397" s="92"/>
      <c r="R2397" s="92"/>
      <c r="S2397" s="92"/>
      <c r="T2397" s="92"/>
      <c r="U2397" s="92"/>
      <c r="V2397" s="92"/>
      <c r="W2397" s="92"/>
      <c r="X2397" s="109">
        <f>P2397*P$7+Q2397*Q$7+R2397*R$7+S2397*S$7+T2397*T$7+U2397*U$7+V2397*V$7+W2397*W$7</f>
        <v>0</v>
      </c>
      <c r="Y2397" s="83"/>
      <c r="Z2397" s="110">
        <f>X2397*$O2397</f>
        <v>0</v>
      </c>
      <c r="AA2397" s="111"/>
      <c r="AB2397" s="92"/>
      <c r="AC2397" s="92"/>
      <c r="AD2397" s="92"/>
      <c r="AE2397" s="92"/>
      <c r="AF2397" s="92"/>
      <c r="AG2397" s="92"/>
      <c r="AH2397" s="92"/>
      <c r="AI2397" s="109">
        <f>AB2397*AB$7+AC2397*AC$7+AD2397*AD$7+AE2397*AE$7+AF2397*AF$7+AG2397*AG$7+AH2397*AH$7</f>
        <v>0</v>
      </c>
      <c r="AJ2397" s="83"/>
      <c r="AK2397" s="110">
        <f>AI2397*$O2397</f>
        <v>0</v>
      </c>
      <c r="AL2397" s="111"/>
      <c r="AM2397" s="92"/>
      <c r="AN2397" s="92"/>
      <c r="AO2397" s="92"/>
      <c r="AP2397" s="92">
        <v>1</v>
      </c>
      <c r="AQ2397" s="92"/>
      <c r="AR2397" s="92"/>
      <c r="AS2397" s="92"/>
      <c r="AT2397" s="92"/>
      <c r="AU2397" s="92"/>
      <c r="AV2397" s="109">
        <f>AM2397*AM$7+AN2397*AN$7+AO2397*AO$7+AP2397*AP$7+AQ2397*AQ$7+AR2397*AR$7+AS2397*AS$7+AT2397*AT$7+AU2397*AU$7</f>
        <v>100</v>
      </c>
      <c r="AW2397" s="75"/>
      <c r="AX2397" s="110">
        <f>AV2397*$O2397</f>
        <v>7.1428571428571423</v>
      </c>
      <c r="AY2397" s="83"/>
      <c r="AZ2397" s="93"/>
      <c r="BA2397" s="94" t="s">
        <v>105</v>
      </c>
      <c r="BB2397" s="71"/>
      <c r="BC2397" s="95"/>
      <c r="BD2397" s="41">
        <v>4</v>
      </c>
      <c r="BE2397" s="52">
        <v>46</v>
      </c>
      <c r="BF2397" s="103">
        <v>4611</v>
      </c>
      <c r="BG2397" s="280" t="s">
        <v>52</v>
      </c>
    </row>
    <row r="2398" spans="1:59" s="63" customFormat="1" ht="12.75" x14ac:dyDescent="0.2">
      <c r="A2398" s="196">
        <v>4</v>
      </c>
      <c r="B2398" s="197" t="s">
        <v>422</v>
      </c>
      <c r="C2398" s="208">
        <v>46</v>
      </c>
      <c r="D2398" s="209" t="s">
        <v>867</v>
      </c>
      <c r="E2398" s="212">
        <v>4611</v>
      </c>
      <c r="F2398" s="213" t="s">
        <v>868</v>
      </c>
      <c r="G2398" s="231"/>
      <c r="H2398" s="89"/>
      <c r="I2398" s="90" t="s">
        <v>869</v>
      </c>
      <c r="J2398" s="90"/>
      <c r="K2398" s="90" t="s">
        <v>64</v>
      </c>
      <c r="L2398" s="90" t="s">
        <v>870</v>
      </c>
      <c r="M2398" s="91"/>
      <c r="N2398" s="312">
        <v>1</v>
      </c>
      <c r="O2398" s="313">
        <f t="shared" ref="O2398:O2410" si="323">N2398/N$2396</f>
        <v>7.1428571428571425E-2</v>
      </c>
      <c r="P2398" s="104"/>
      <c r="Q2398" s="92"/>
      <c r="R2398" s="92"/>
      <c r="S2398" s="92"/>
      <c r="T2398" s="92"/>
      <c r="U2398" s="92"/>
      <c r="V2398" s="92"/>
      <c r="W2398" s="92"/>
      <c r="X2398" s="109">
        <f t="shared" ref="X2398:X2410" si="324">P2398*P$7+Q2398*Q$7+R2398*R$7+S2398*S$7+T2398*T$7+U2398*U$7+V2398*V$7+W2398*W$7</f>
        <v>0</v>
      </c>
      <c r="Y2398" s="83"/>
      <c r="Z2398" s="110">
        <f t="shared" ref="Z2398:Z2410" si="325">X2398*$O2398</f>
        <v>0</v>
      </c>
      <c r="AA2398" s="111"/>
      <c r="AB2398" s="92"/>
      <c r="AC2398" s="92"/>
      <c r="AD2398" s="92"/>
      <c r="AE2398" s="92"/>
      <c r="AF2398" s="92"/>
      <c r="AG2398" s="92"/>
      <c r="AH2398" s="92"/>
      <c r="AI2398" s="109">
        <f t="shared" ref="AI2398:AI2410" si="326">AB2398*AB$7+AC2398*AC$7+AD2398*AD$7+AE2398*AE$7+AF2398*AF$7+AG2398*AG$7+AH2398*AH$7</f>
        <v>0</v>
      </c>
      <c r="AJ2398" s="83"/>
      <c r="AK2398" s="110">
        <f t="shared" ref="AK2398:AK2410" si="327">AI2398*$O2398</f>
        <v>0</v>
      </c>
      <c r="AL2398" s="111"/>
      <c r="AM2398" s="92"/>
      <c r="AN2398" s="92"/>
      <c r="AO2398" s="92"/>
      <c r="AP2398" s="92"/>
      <c r="AQ2398" s="92"/>
      <c r="AR2398" s="92">
        <v>1</v>
      </c>
      <c r="AS2398" s="92"/>
      <c r="AT2398" s="92"/>
      <c r="AU2398" s="92"/>
      <c r="AV2398" s="109">
        <f t="shared" ref="AV2398:AV2410" si="328">AM2398*AM$7+AN2398*AN$7+AO2398*AO$7+AP2398*AP$7+AQ2398*AQ$7+AR2398*AR$7+AS2398*AS$7+AT2398*AT$7+AU2398*AU$7</f>
        <v>500</v>
      </c>
      <c r="AW2398" s="75"/>
      <c r="AX2398" s="110">
        <f t="shared" ref="AX2398:AX2410" si="329">AV2398*$O2398</f>
        <v>35.714285714285715</v>
      </c>
      <c r="AY2398" s="111"/>
      <c r="AZ2398" s="93"/>
      <c r="BA2398" s="94" t="s">
        <v>554</v>
      </c>
      <c r="BB2398" s="71"/>
      <c r="BC2398" s="95"/>
      <c r="BD2398" s="41">
        <v>4</v>
      </c>
      <c r="BE2398" s="52">
        <v>46</v>
      </c>
      <c r="BF2398" s="103">
        <v>4611</v>
      </c>
      <c r="BG2398" s="280" t="s">
        <v>52</v>
      </c>
    </row>
    <row r="2399" spans="1:59" s="63" customFormat="1" ht="12.75" x14ac:dyDescent="0.2">
      <c r="A2399" s="196">
        <v>4</v>
      </c>
      <c r="B2399" s="197" t="s">
        <v>422</v>
      </c>
      <c r="C2399" s="208">
        <v>46</v>
      </c>
      <c r="D2399" s="209" t="s">
        <v>867</v>
      </c>
      <c r="E2399" s="212">
        <v>4611</v>
      </c>
      <c r="F2399" s="213" t="s">
        <v>868</v>
      </c>
      <c r="G2399" s="231"/>
      <c r="H2399" s="89"/>
      <c r="I2399" s="90" t="s">
        <v>871</v>
      </c>
      <c r="J2399" s="90"/>
      <c r="K2399" s="90" t="s">
        <v>64</v>
      </c>
      <c r="L2399" s="90" t="s">
        <v>313</v>
      </c>
      <c r="M2399" s="91"/>
      <c r="N2399" s="312">
        <v>1</v>
      </c>
      <c r="O2399" s="313">
        <f t="shared" si="323"/>
        <v>7.1428571428571425E-2</v>
      </c>
      <c r="P2399" s="104"/>
      <c r="Q2399" s="92"/>
      <c r="R2399" s="92"/>
      <c r="S2399" s="92"/>
      <c r="T2399" s="92"/>
      <c r="U2399" s="92"/>
      <c r="V2399" s="92"/>
      <c r="W2399" s="92"/>
      <c r="X2399" s="109">
        <f t="shared" si="324"/>
        <v>0</v>
      </c>
      <c r="Y2399" s="83"/>
      <c r="Z2399" s="110">
        <f t="shared" si="325"/>
        <v>0</v>
      </c>
      <c r="AA2399" s="111"/>
      <c r="AB2399" s="92"/>
      <c r="AC2399" s="92"/>
      <c r="AD2399" s="92"/>
      <c r="AE2399" s="92"/>
      <c r="AF2399" s="92"/>
      <c r="AG2399" s="92"/>
      <c r="AH2399" s="92"/>
      <c r="AI2399" s="109">
        <f t="shared" si="326"/>
        <v>0</v>
      </c>
      <c r="AJ2399" s="83"/>
      <c r="AK2399" s="110">
        <f t="shared" si="327"/>
        <v>0</v>
      </c>
      <c r="AL2399" s="111"/>
      <c r="AM2399" s="92"/>
      <c r="AN2399" s="92">
        <v>1</v>
      </c>
      <c r="AO2399" s="92"/>
      <c r="AP2399" s="92"/>
      <c r="AQ2399" s="92"/>
      <c r="AR2399" s="92"/>
      <c r="AS2399" s="92"/>
      <c r="AT2399" s="92"/>
      <c r="AU2399" s="92"/>
      <c r="AV2399" s="109">
        <f t="shared" si="328"/>
        <v>25</v>
      </c>
      <c r="AW2399" s="75"/>
      <c r="AX2399" s="110">
        <f t="shared" si="329"/>
        <v>1.7857142857142856</v>
      </c>
      <c r="AY2399" s="111"/>
      <c r="AZ2399" s="93"/>
      <c r="BA2399" s="94" t="s">
        <v>554</v>
      </c>
      <c r="BB2399" s="71"/>
      <c r="BC2399" s="95"/>
      <c r="BD2399" s="41">
        <v>4</v>
      </c>
      <c r="BE2399" s="52">
        <v>46</v>
      </c>
      <c r="BF2399" s="103">
        <v>4611</v>
      </c>
      <c r="BG2399" s="280" t="s">
        <v>52</v>
      </c>
    </row>
    <row r="2400" spans="1:59" s="63" customFormat="1" ht="12.75" x14ac:dyDescent="0.2">
      <c r="A2400" s="196">
        <v>4</v>
      </c>
      <c r="B2400" s="197" t="s">
        <v>422</v>
      </c>
      <c r="C2400" s="208">
        <v>46</v>
      </c>
      <c r="D2400" s="209" t="s">
        <v>867</v>
      </c>
      <c r="E2400" s="212">
        <v>4611</v>
      </c>
      <c r="F2400" s="213" t="s">
        <v>868</v>
      </c>
      <c r="G2400" s="231"/>
      <c r="H2400" s="89"/>
      <c r="I2400" s="90" t="s">
        <v>834</v>
      </c>
      <c r="J2400" s="90"/>
      <c r="K2400" s="90" t="s">
        <v>64</v>
      </c>
      <c r="L2400" s="90" t="s">
        <v>76</v>
      </c>
      <c r="M2400" s="91"/>
      <c r="N2400" s="312">
        <v>1</v>
      </c>
      <c r="O2400" s="313">
        <f t="shared" si="323"/>
        <v>7.1428571428571425E-2</v>
      </c>
      <c r="P2400" s="104"/>
      <c r="Q2400" s="92"/>
      <c r="R2400" s="92"/>
      <c r="S2400" s="92"/>
      <c r="T2400" s="92"/>
      <c r="U2400" s="92"/>
      <c r="V2400" s="92"/>
      <c r="W2400" s="92"/>
      <c r="X2400" s="109">
        <f t="shared" si="324"/>
        <v>0</v>
      </c>
      <c r="Y2400" s="83"/>
      <c r="Z2400" s="110">
        <f t="shared" si="325"/>
        <v>0</v>
      </c>
      <c r="AA2400" s="111"/>
      <c r="AB2400" s="92"/>
      <c r="AC2400" s="92"/>
      <c r="AD2400" s="92"/>
      <c r="AE2400" s="92"/>
      <c r="AF2400" s="92"/>
      <c r="AG2400" s="92"/>
      <c r="AH2400" s="92"/>
      <c r="AI2400" s="109">
        <f t="shared" si="326"/>
        <v>0</v>
      </c>
      <c r="AJ2400" s="83"/>
      <c r="AK2400" s="110">
        <f t="shared" si="327"/>
        <v>0</v>
      </c>
      <c r="AL2400" s="111"/>
      <c r="AM2400" s="92"/>
      <c r="AN2400" s="92">
        <v>1</v>
      </c>
      <c r="AO2400" s="92"/>
      <c r="AP2400" s="92"/>
      <c r="AQ2400" s="92"/>
      <c r="AR2400" s="92"/>
      <c r="AS2400" s="92"/>
      <c r="AT2400" s="92"/>
      <c r="AU2400" s="92"/>
      <c r="AV2400" s="109">
        <f t="shared" si="328"/>
        <v>25</v>
      </c>
      <c r="AW2400" s="75"/>
      <c r="AX2400" s="110">
        <f t="shared" si="329"/>
        <v>1.7857142857142856</v>
      </c>
      <c r="AY2400" s="111"/>
      <c r="AZ2400" s="93"/>
      <c r="BA2400" s="94" t="s">
        <v>554</v>
      </c>
      <c r="BB2400" s="71"/>
      <c r="BC2400" s="95"/>
      <c r="BD2400" s="41">
        <v>4</v>
      </c>
      <c r="BE2400" s="52">
        <v>46</v>
      </c>
      <c r="BF2400" s="103">
        <v>4611</v>
      </c>
      <c r="BG2400" s="280" t="s">
        <v>52</v>
      </c>
    </row>
    <row r="2401" spans="1:59" s="63" customFormat="1" ht="12.75" x14ac:dyDescent="0.2">
      <c r="A2401" s="196">
        <v>4</v>
      </c>
      <c r="B2401" s="197" t="s">
        <v>422</v>
      </c>
      <c r="C2401" s="208">
        <v>46</v>
      </c>
      <c r="D2401" s="209" t="s">
        <v>867</v>
      </c>
      <c r="E2401" s="212">
        <v>4611</v>
      </c>
      <c r="F2401" s="213" t="s">
        <v>868</v>
      </c>
      <c r="G2401" s="231"/>
      <c r="H2401" s="89"/>
      <c r="I2401" s="90" t="s">
        <v>872</v>
      </c>
      <c r="J2401" s="90"/>
      <c r="K2401" s="90" t="s">
        <v>73</v>
      </c>
      <c r="L2401" s="90" t="s">
        <v>69</v>
      </c>
      <c r="M2401" s="91"/>
      <c r="N2401" s="312">
        <v>1</v>
      </c>
      <c r="O2401" s="313">
        <f t="shared" si="323"/>
        <v>7.1428571428571425E-2</v>
      </c>
      <c r="P2401" s="104"/>
      <c r="Q2401" s="92"/>
      <c r="R2401" s="92"/>
      <c r="S2401" s="92"/>
      <c r="T2401" s="92"/>
      <c r="U2401" s="92"/>
      <c r="V2401" s="92"/>
      <c r="W2401" s="92">
        <v>1</v>
      </c>
      <c r="X2401" s="109">
        <f t="shared" si="324"/>
        <v>25000</v>
      </c>
      <c r="Y2401" s="83"/>
      <c r="Z2401" s="110">
        <f t="shared" si="325"/>
        <v>1785.7142857142856</v>
      </c>
      <c r="AA2401" s="111"/>
      <c r="AB2401" s="92"/>
      <c r="AC2401" s="92"/>
      <c r="AD2401" s="92"/>
      <c r="AE2401" s="92"/>
      <c r="AF2401" s="92"/>
      <c r="AG2401" s="92"/>
      <c r="AH2401" s="92"/>
      <c r="AI2401" s="109">
        <f t="shared" si="326"/>
        <v>0</v>
      </c>
      <c r="AJ2401" s="83"/>
      <c r="AK2401" s="110">
        <f t="shared" si="327"/>
        <v>0</v>
      </c>
      <c r="AL2401" s="111"/>
      <c r="AM2401" s="92"/>
      <c r="AN2401" s="92"/>
      <c r="AO2401" s="92"/>
      <c r="AP2401" s="92">
        <v>1</v>
      </c>
      <c r="AQ2401" s="92"/>
      <c r="AR2401" s="92"/>
      <c r="AS2401" s="92"/>
      <c r="AT2401" s="92"/>
      <c r="AU2401" s="92"/>
      <c r="AV2401" s="109">
        <f t="shared" si="328"/>
        <v>100</v>
      </c>
      <c r="AW2401" s="75"/>
      <c r="AX2401" s="110">
        <f t="shared" si="329"/>
        <v>7.1428571428571423</v>
      </c>
      <c r="AY2401" s="111"/>
      <c r="AZ2401" s="93"/>
      <c r="BA2401" s="94" t="s">
        <v>554</v>
      </c>
      <c r="BB2401" s="71"/>
      <c r="BC2401" s="95"/>
      <c r="BD2401" s="41">
        <v>4</v>
      </c>
      <c r="BE2401" s="52">
        <v>46</v>
      </c>
      <c r="BF2401" s="103">
        <v>4611</v>
      </c>
      <c r="BG2401" s="280" t="s">
        <v>52</v>
      </c>
    </row>
    <row r="2402" spans="1:59" s="63" customFormat="1" ht="12.75" x14ac:dyDescent="0.2">
      <c r="A2402" s="196">
        <v>4</v>
      </c>
      <c r="B2402" s="197" t="s">
        <v>422</v>
      </c>
      <c r="C2402" s="208">
        <v>46</v>
      </c>
      <c r="D2402" s="209" t="s">
        <v>867</v>
      </c>
      <c r="E2402" s="212">
        <v>4611</v>
      </c>
      <c r="F2402" s="213" t="s">
        <v>868</v>
      </c>
      <c r="G2402" s="231"/>
      <c r="H2402" s="89"/>
      <c r="I2402" s="90" t="s">
        <v>873</v>
      </c>
      <c r="J2402" s="90"/>
      <c r="K2402" s="90" t="s">
        <v>73</v>
      </c>
      <c r="L2402" s="90" t="s">
        <v>69</v>
      </c>
      <c r="M2402" s="91"/>
      <c r="N2402" s="312">
        <v>1</v>
      </c>
      <c r="O2402" s="313">
        <f t="shared" si="323"/>
        <v>7.1428571428571425E-2</v>
      </c>
      <c r="P2402" s="104"/>
      <c r="Q2402" s="92"/>
      <c r="R2402" s="92"/>
      <c r="S2402" s="92"/>
      <c r="T2402" s="92"/>
      <c r="U2402" s="92"/>
      <c r="V2402" s="92"/>
      <c r="W2402" s="92">
        <v>1</v>
      </c>
      <c r="X2402" s="109">
        <f t="shared" si="324"/>
        <v>25000</v>
      </c>
      <c r="Y2402" s="83"/>
      <c r="Z2402" s="110">
        <f t="shared" si="325"/>
        <v>1785.7142857142856</v>
      </c>
      <c r="AA2402" s="111"/>
      <c r="AB2402" s="92"/>
      <c r="AC2402" s="92"/>
      <c r="AD2402" s="92"/>
      <c r="AE2402" s="92"/>
      <c r="AF2402" s="92"/>
      <c r="AG2402" s="92"/>
      <c r="AH2402" s="92"/>
      <c r="AI2402" s="109">
        <f t="shared" si="326"/>
        <v>0</v>
      </c>
      <c r="AJ2402" s="83"/>
      <c r="AK2402" s="110">
        <f t="shared" si="327"/>
        <v>0</v>
      </c>
      <c r="AL2402" s="111"/>
      <c r="AM2402" s="92"/>
      <c r="AN2402" s="92"/>
      <c r="AO2402" s="92"/>
      <c r="AP2402" s="92">
        <v>1</v>
      </c>
      <c r="AQ2402" s="92"/>
      <c r="AR2402" s="92"/>
      <c r="AS2402" s="92"/>
      <c r="AT2402" s="92"/>
      <c r="AU2402" s="92"/>
      <c r="AV2402" s="109">
        <f t="shared" si="328"/>
        <v>100</v>
      </c>
      <c r="AW2402" s="75"/>
      <c r="AX2402" s="110">
        <f t="shared" si="329"/>
        <v>7.1428571428571423</v>
      </c>
      <c r="AY2402" s="111"/>
      <c r="AZ2402" s="93"/>
      <c r="BA2402" s="94" t="s">
        <v>554</v>
      </c>
      <c r="BB2402" s="71"/>
      <c r="BC2402" s="95"/>
      <c r="BD2402" s="41">
        <v>4</v>
      </c>
      <c r="BE2402" s="52">
        <v>46</v>
      </c>
      <c r="BF2402" s="103">
        <v>4611</v>
      </c>
      <c r="BG2402" s="280" t="s">
        <v>52</v>
      </c>
    </row>
    <row r="2403" spans="1:59" s="63" customFormat="1" ht="12.75" x14ac:dyDescent="0.2">
      <c r="A2403" s="196">
        <v>4</v>
      </c>
      <c r="B2403" s="197" t="s">
        <v>422</v>
      </c>
      <c r="C2403" s="208">
        <v>46</v>
      </c>
      <c r="D2403" s="209" t="s">
        <v>867</v>
      </c>
      <c r="E2403" s="212">
        <v>4611</v>
      </c>
      <c r="F2403" s="213" t="s">
        <v>868</v>
      </c>
      <c r="G2403" s="231"/>
      <c r="H2403" s="89"/>
      <c r="I2403" s="90" t="s">
        <v>874</v>
      </c>
      <c r="J2403" s="90"/>
      <c r="K2403" s="90" t="s">
        <v>511</v>
      </c>
      <c r="L2403" s="90"/>
      <c r="M2403" s="91"/>
      <c r="N2403" s="312">
        <v>1</v>
      </c>
      <c r="O2403" s="313">
        <f t="shared" si="323"/>
        <v>7.1428571428571425E-2</v>
      </c>
      <c r="P2403" s="104"/>
      <c r="Q2403" s="92"/>
      <c r="R2403" s="92"/>
      <c r="S2403" s="92"/>
      <c r="T2403" s="92"/>
      <c r="U2403" s="92"/>
      <c r="V2403" s="92"/>
      <c r="W2403" s="92">
        <v>1</v>
      </c>
      <c r="X2403" s="109">
        <f t="shared" si="324"/>
        <v>25000</v>
      </c>
      <c r="Y2403" s="83"/>
      <c r="Z2403" s="110">
        <f t="shared" si="325"/>
        <v>1785.7142857142856</v>
      </c>
      <c r="AA2403" s="111"/>
      <c r="AB2403" s="92"/>
      <c r="AC2403" s="92"/>
      <c r="AD2403" s="92"/>
      <c r="AE2403" s="92"/>
      <c r="AF2403" s="92"/>
      <c r="AG2403" s="92"/>
      <c r="AH2403" s="92"/>
      <c r="AI2403" s="109">
        <f t="shared" si="326"/>
        <v>0</v>
      </c>
      <c r="AJ2403" s="83"/>
      <c r="AK2403" s="110">
        <f t="shared" si="327"/>
        <v>0</v>
      </c>
      <c r="AL2403" s="111"/>
      <c r="AM2403" s="92"/>
      <c r="AN2403" s="92"/>
      <c r="AO2403" s="92"/>
      <c r="AP2403" s="92">
        <v>1</v>
      </c>
      <c r="AQ2403" s="92"/>
      <c r="AR2403" s="92"/>
      <c r="AS2403" s="92"/>
      <c r="AT2403" s="92"/>
      <c r="AU2403" s="92"/>
      <c r="AV2403" s="109">
        <f t="shared" si="328"/>
        <v>100</v>
      </c>
      <c r="AW2403" s="75"/>
      <c r="AX2403" s="110">
        <f t="shared" si="329"/>
        <v>7.1428571428571423</v>
      </c>
      <c r="AY2403" s="111"/>
      <c r="AZ2403" s="93"/>
      <c r="BA2403" s="94" t="s">
        <v>554</v>
      </c>
      <c r="BB2403" s="71"/>
      <c r="BC2403" s="95"/>
      <c r="BD2403" s="41">
        <v>4</v>
      </c>
      <c r="BE2403" s="52">
        <v>46</v>
      </c>
      <c r="BF2403" s="103">
        <v>4611</v>
      </c>
      <c r="BG2403" s="280" t="s">
        <v>52</v>
      </c>
    </row>
    <row r="2404" spans="1:59" s="63" customFormat="1" ht="12.75" x14ac:dyDescent="0.2">
      <c r="A2404" s="196">
        <v>4</v>
      </c>
      <c r="B2404" s="197" t="s">
        <v>422</v>
      </c>
      <c r="C2404" s="208">
        <v>46</v>
      </c>
      <c r="D2404" s="209" t="s">
        <v>867</v>
      </c>
      <c r="E2404" s="212">
        <v>4611</v>
      </c>
      <c r="F2404" s="213" t="s">
        <v>868</v>
      </c>
      <c r="G2404" s="231"/>
      <c r="H2404" s="89"/>
      <c r="I2404" s="90" t="s">
        <v>855</v>
      </c>
      <c r="J2404" s="90"/>
      <c r="K2404" s="90" t="s">
        <v>64</v>
      </c>
      <c r="L2404" s="90" t="s">
        <v>119</v>
      </c>
      <c r="M2404" s="91"/>
      <c r="N2404" s="312">
        <v>1</v>
      </c>
      <c r="O2404" s="313">
        <f t="shared" si="323"/>
        <v>7.1428571428571425E-2</v>
      </c>
      <c r="P2404" s="104">
        <v>1</v>
      </c>
      <c r="Q2404" s="92"/>
      <c r="R2404" s="92"/>
      <c r="S2404" s="92"/>
      <c r="T2404" s="92"/>
      <c r="U2404" s="92"/>
      <c r="V2404" s="92"/>
      <c r="W2404" s="92"/>
      <c r="X2404" s="109">
        <f t="shared" si="324"/>
        <v>100</v>
      </c>
      <c r="Y2404" s="83"/>
      <c r="Z2404" s="110">
        <f t="shared" si="325"/>
        <v>7.1428571428571423</v>
      </c>
      <c r="AA2404" s="111"/>
      <c r="AB2404" s="92"/>
      <c r="AC2404" s="92"/>
      <c r="AD2404" s="92"/>
      <c r="AE2404" s="92"/>
      <c r="AF2404" s="92"/>
      <c r="AG2404" s="92"/>
      <c r="AH2404" s="92"/>
      <c r="AI2404" s="109">
        <f t="shared" si="326"/>
        <v>0</v>
      </c>
      <c r="AJ2404" s="83"/>
      <c r="AK2404" s="110">
        <f t="shared" si="327"/>
        <v>0</v>
      </c>
      <c r="AL2404" s="111"/>
      <c r="AM2404" s="92"/>
      <c r="AN2404" s="92"/>
      <c r="AO2404" s="92"/>
      <c r="AP2404" s="92"/>
      <c r="AQ2404" s="92"/>
      <c r="AR2404" s="92"/>
      <c r="AS2404" s="92"/>
      <c r="AT2404" s="92">
        <v>1</v>
      </c>
      <c r="AU2404" s="92"/>
      <c r="AV2404" s="109">
        <f t="shared" si="328"/>
        <v>2500</v>
      </c>
      <c r="AW2404" s="75"/>
      <c r="AX2404" s="110">
        <f t="shared" si="329"/>
        <v>178.57142857142856</v>
      </c>
      <c r="AY2404" s="111"/>
      <c r="AZ2404" s="93"/>
      <c r="BA2404" s="94" t="s">
        <v>554</v>
      </c>
      <c r="BB2404" s="71"/>
      <c r="BC2404" s="95"/>
      <c r="BD2404" s="41">
        <v>4</v>
      </c>
      <c r="BE2404" s="52">
        <v>46</v>
      </c>
      <c r="BF2404" s="103">
        <v>4611</v>
      </c>
      <c r="BG2404" s="280" t="s">
        <v>52</v>
      </c>
    </row>
    <row r="2405" spans="1:59" s="63" customFormat="1" ht="12.75" x14ac:dyDescent="0.2">
      <c r="A2405" s="196">
        <v>4</v>
      </c>
      <c r="B2405" s="197" t="s">
        <v>422</v>
      </c>
      <c r="C2405" s="208">
        <v>46</v>
      </c>
      <c r="D2405" s="209" t="s">
        <v>867</v>
      </c>
      <c r="E2405" s="212">
        <v>4611</v>
      </c>
      <c r="F2405" s="213" t="s">
        <v>868</v>
      </c>
      <c r="G2405" s="231"/>
      <c r="H2405" s="89"/>
      <c r="I2405" s="90" t="s">
        <v>324</v>
      </c>
      <c r="J2405" s="90"/>
      <c r="K2405" s="90" t="s">
        <v>64</v>
      </c>
      <c r="L2405" s="90" t="s">
        <v>528</v>
      </c>
      <c r="M2405" s="91"/>
      <c r="N2405" s="312">
        <v>1</v>
      </c>
      <c r="O2405" s="313">
        <f t="shared" si="323"/>
        <v>7.1428571428571425E-2</v>
      </c>
      <c r="P2405" s="104"/>
      <c r="Q2405" s="92"/>
      <c r="R2405" s="92"/>
      <c r="S2405" s="92"/>
      <c r="T2405" s="92"/>
      <c r="U2405" s="92"/>
      <c r="V2405" s="92"/>
      <c r="W2405" s="92"/>
      <c r="X2405" s="109">
        <f t="shared" si="324"/>
        <v>0</v>
      </c>
      <c r="Y2405" s="83"/>
      <c r="Z2405" s="110">
        <f t="shared" si="325"/>
        <v>0</v>
      </c>
      <c r="AA2405" s="111"/>
      <c r="AB2405" s="92"/>
      <c r="AC2405" s="92"/>
      <c r="AD2405" s="92"/>
      <c r="AE2405" s="92"/>
      <c r="AF2405" s="92"/>
      <c r="AG2405" s="92"/>
      <c r="AH2405" s="92"/>
      <c r="AI2405" s="109">
        <f t="shared" si="326"/>
        <v>0</v>
      </c>
      <c r="AJ2405" s="83"/>
      <c r="AK2405" s="110">
        <f t="shared" si="327"/>
        <v>0</v>
      </c>
      <c r="AL2405" s="111"/>
      <c r="AM2405" s="92"/>
      <c r="AN2405" s="92"/>
      <c r="AO2405" s="92"/>
      <c r="AP2405" s="92">
        <v>1</v>
      </c>
      <c r="AQ2405" s="92"/>
      <c r="AR2405" s="92"/>
      <c r="AS2405" s="92"/>
      <c r="AT2405" s="92"/>
      <c r="AU2405" s="92"/>
      <c r="AV2405" s="109">
        <f t="shared" si="328"/>
        <v>100</v>
      </c>
      <c r="AW2405" s="75"/>
      <c r="AX2405" s="110">
        <f t="shared" si="329"/>
        <v>7.1428571428571423</v>
      </c>
      <c r="AY2405" s="111"/>
      <c r="AZ2405" s="93"/>
      <c r="BA2405" s="94" t="s">
        <v>554</v>
      </c>
      <c r="BB2405" s="71"/>
      <c r="BC2405" s="95"/>
      <c r="BD2405" s="41">
        <v>4</v>
      </c>
      <c r="BE2405" s="52">
        <v>46</v>
      </c>
      <c r="BF2405" s="103">
        <v>4611</v>
      </c>
      <c r="BG2405" s="280" t="s">
        <v>52</v>
      </c>
    </row>
    <row r="2406" spans="1:59" s="63" customFormat="1" ht="12.75" x14ac:dyDescent="0.2">
      <c r="A2406" s="196">
        <v>4</v>
      </c>
      <c r="B2406" s="197" t="s">
        <v>422</v>
      </c>
      <c r="C2406" s="208">
        <v>46</v>
      </c>
      <c r="D2406" s="209" t="s">
        <v>867</v>
      </c>
      <c r="E2406" s="212">
        <v>4611</v>
      </c>
      <c r="F2406" s="213" t="s">
        <v>868</v>
      </c>
      <c r="G2406" s="231"/>
      <c r="H2406" s="89"/>
      <c r="I2406" s="90" t="s">
        <v>875</v>
      </c>
      <c r="J2406" s="90"/>
      <c r="K2406" s="90" t="s">
        <v>73</v>
      </c>
      <c r="L2406" s="90" t="s">
        <v>69</v>
      </c>
      <c r="M2406" s="91"/>
      <c r="N2406" s="312">
        <v>1</v>
      </c>
      <c r="O2406" s="313">
        <f t="shared" si="323"/>
        <v>7.1428571428571425E-2</v>
      </c>
      <c r="P2406" s="104"/>
      <c r="Q2406" s="92"/>
      <c r="R2406" s="92"/>
      <c r="S2406" s="92"/>
      <c r="T2406" s="92"/>
      <c r="U2406" s="92"/>
      <c r="V2406" s="92"/>
      <c r="W2406" s="92">
        <v>1</v>
      </c>
      <c r="X2406" s="109">
        <f t="shared" si="324"/>
        <v>25000</v>
      </c>
      <c r="Y2406" s="83"/>
      <c r="Z2406" s="110">
        <f t="shared" si="325"/>
        <v>1785.7142857142856</v>
      </c>
      <c r="AA2406" s="111"/>
      <c r="AB2406" s="92"/>
      <c r="AC2406" s="92"/>
      <c r="AD2406" s="92"/>
      <c r="AE2406" s="92"/>
      <c r="AF2406" s="92"/>
      <c r="AG2406" s="92"/>
      <c r="AH2406" s="92"/>
      <c r="AI2406" s="109">
        <f t="shared" si="326"/>
        <v>0</v>
      </c>
      <c r="AJ2406" s="83"/>
      <c r="AK2406" s="110">
        <f t="shared" si="327"/>
        <v>0</v>
      </c>
      <c r="AL2406" s="111"/>
      <c r="AM2406" s="92"/>
      <c r="AN2406" s="92"/>
      <c r="AO2406" s="92"/>
      <c r="AP2406" s="92">
        <v>1</v>
      </c>
      <c r="AQ2406" s="92"/>
      <c r="AR2406" s="92"/>
      <c r="AS2406" s="92"/>
      <c r="AT2406" s="92"/>
      <c r="AU2406" s="92"/>
      <c r="AV2406" s="109">
        <f t="shared" si="328"/>
        <v>100</v>
      </c>
      <c r="AW2406" s="75"/>
      <c r="AX2406" s="110">
        <f t="shared" si="329"/>
        <v>7.1428571428571423</v>
      </c>
      <c r="AY2406" s="111"/>
      <c r="AZ2406" s="93"/>
      <c r="BA2406" s="94" t="s">
        <v>554</v>
      </c>
      <c r="BB2406" s="71"/>
      <c r="BC2406" s="95"/>
      <c r="BD2406" s="41">
        <v>4</v>
      </c>
      <c r="BE2406" s="52">
        <v>46</v>
      </c>
      <c r="BF2406" s="103">
        <v>4611</v>
      </c>
      <c r="BG2406" s="280" t="s">
        <v>52</v>
      </c>
    </row>
    <row r="2407" spans="1:59" s="63" customFormat="1" ht="12.75" x14ac:dyDescent="0.2">
      <c r="A2407" s="196">
        <v>4</v>
      </c>
      <c r="B2407" s="197" t="s">
        <v>422</v>
      </c>
      <c r="C2407" s="208">
        <v>46</v>
      </c>
      <c r="D2407" s="209" t="s">
        <v>867</v>
      </c>
      <c r="E2407" s="212">
        <v>4611</v>
      </c>
      <c r="F2407" s="213" t="s">
        <v>868</v>
      </c>
      <c r="G2407" s="231"/>
      <c r="H2407" s="89"/>
      <c r="I2407" s="90" t="s">
        <v>444</v>
      </c>
      <c r="J2407" s="90"/>
      <c r="K2407" s="90" t="s">
        <v>545</v>
      </c>
      <c r="L2407" s="90" t="s">
        <v>787</v>
      </c>
      <c r="M2407" s="91"/>
      <c r="N2407" s="312">
        <v>1</v>
      </c>
      <c r="O2407" s="313">
        <f t="shared" si="323"/>
        <v>7.1428571428571425E-2</v>
      </c>
      <c r="P2407" s="104"/>
      <c r="Q2407" s="92"/>
      <c r="R2407" s="92"/>
      <c r="S2407" s="92"/>
      <c r="T2407" s="92"/>
      <c r="U2407" s="92"/>
      <c r="V2407" s="92"/>
      <c r="W2407" s="92">
        <v>1</v>
      </c>
      <c r="X2407" s="109">
        <f t="shared" si="324"/>
        <v>25000</v>
      </c>
      <c r="Y2407" s="83"/>
      <c r="Z2407" s="110">
        <f t="shared" si="325"/>
        <v>1785.7142857142856</v>
      </c>
      <c r="AA2407" s="111"/>
      <c r="AB2407" s="92"/>
      <c r="AC2407" s="92"/>
      <c r="AD2407" s="92"/>
      <c r="AE2407" s="92"/>
      <c r="AF2407" s="92"/>
      <c r="AG2407" s="92"/>
      <c r="AH2407" s="92"/>
      <c r="AI2407" s="109">
        <f t="shared" si="326"/>
        <v>0</v>
      </c>
      <c r="AJ2407" s="83"/>
      <c r="AK2407" s="110">
        <f t="shared" si="327"/>
        <v>0</v>
      </c>
      <c r="AL2407" s="111"/>
      <c r="AM2407" s="92"/>
      <c r="AN2407" s="92"/>
      <c r="AO2407" s="92"/>
      <c r="AP2407" s="92">
        <v>1</v>
      </c>
      <c r="AQ2407" s="92"/>
      <c r="AR2407" s="92"/>
      <c r="AS2407" s="92"/>
      <c r="AT2407" s="92"/>
      <c r="AU2407" s="92"/>
      <c r="AV2407" s="109">
        <f t="shared" si="328"/>
        <v>100</v>
      </c>
      <c r="AW2407" s="75"/>
      <c r="AX2407" s="110">
        <f t="shared" si="329"/>
        <v>7.1428571428571423</v>
      </c>
      <c r="AY2407" s="111"/>
      <c r="AZ2407" s="93"/>
      <c r="BA2407" s="94" t="s">
        <v>554</v>
      </c>
      <c r="BB2407" s="71"/>
      <c r="BC2407" s="95"/>
      <c r="BD2407" s="41">
        <v>4</v>
      </c>
      <c r="BE2407" s="52">
        <v>46</v>
      </c>
      <c r="BF2407" s="103">
        <v>4611</v>
      </c>
      <c r="BG2407" s="280" t="s">
        <v>52</v>
      </c>
    </row>
    <row r="2408" spans="1:59" s="63" customFormat="1" ht="12.75" x14ac:dyDescent="0.2">
      <c r="A2408" s="196">
        <v>4</v>
      </c>
      <c r="B2408" s="197" t="s">
        <v>422</v>
      </c>
      <c r="C2408" s="208">
        <v>46</v>
      </c>
      <c r="D2408" s="209" t="s">
        <v>867</v>
      </c>
      <c r="E2408" s="212">
        <v>4611</v>
      </c>
      <c r="F2408" s="213" t="s">
        <v>868</v>
      </c>
      <c r="G2408" s="231"/>
      <c r="H2408" s="89"/>
      <c r="I2408" s="90" t="s">
        <v>876</v>
      </c>
      <c r="J2408" s="90"/>
      <c r="K2408" s="90" t="s">
        <v>64</v>
      </c>
      <c r="L2408" s="90" t="s">
        <v>877</v>
      </c>
      <c r="M2408" s="91"/>
      <c r="N2408" s="312">
        <v>1</v>
      </c>
      <c r="O2408" s="313">
        <f t="shared" si="323"/>
        <v>7.1428571428571425E-2</v>
      </c>
      <c r="P2408" s="104">
        <v>1</v>
      </c>
      <c r="Q2408" s="92"/>
      <c r="R2408" s="92"/>
      <c r="S2408" s="92"/>
      <c r="T2408" s="92"/>
      <c r="U2408" s="92"/>
      <c r="V2408" s="92"/>
      <c r="W2408" s="92"/>
      <c r="X2408" s="109">
        <f t="shared" si="324"/>
        <v>100</v>
      </c>
      <c r="Y2408" s="83"/>
      <c r="Z2408" s="110">
        <f t="shared" si="325"/>
        <v>7.1428571428571423</v>
      </c>
      <c r="AA2408" s="111"/>
      <c r="AB2408" s="92"/>
      <c r="AC2408" s="92"/>
      <c r="AD2408" s="92"/>
      <c r="AE2408" s="92"/>
      <c r="AF2408" s="92"/>
      <c r="AG2408" s="92"/>
      <c r="AH2408" s="92"/>
      <c r="AI2408" s="109">
        <f t="shared" si="326"/>
        <v>0</v>
      </c>
      <c r="AJ2408" s="83"/>
      <c r="AK2408" s="110">
        <f t="shared" si="327"/>
        <v>0</v>
      </c>
      <c r="AL2408" s="111"/>
      <c r="AM2408" s="92"/>
      <c r="AN2408" s="92"/>
      <c r="AO2408" s="92"/>
      <c r="AP2408" s="92"/>
      <c r="AQ2408" s="92"/>
      <c r="AR2408" s="92">
        <v>1</v>
      </c>
      <c r="AS2408" s="92"/>
      <c r="AT2408" s="92"/>
      <c r="AU2408" s="92"/>
      <c r="AV2408" s="109">
        <f t="shared" si="328"/>
        <v>500</v>
      </c>
      <c r="AW2408" s="75"/>
      <c r="AX2408" s="110">
        <f t="shared" si="329"/>
        <v>35.714285714285715</v>
      </c>
      <c r="AY2408" s="111"/>
      <c r="AZ2408" s="93"/>
      <c r="BA2408" s="94" t="s">
        <v>554</v>
      </c>
      <c r="BB2408" s="71"/>
      <c r="BC2408" s="95"/>
      <c r="BD2408" s="41">
        <v>4</v>
      </c>
      <c r="BE2408" s="52">
        <v>46</v>
      </c>
      <c r="BF2408" s="103">
        <v>4611</v>
      </c>
      <c r="BG2408" s="280" t="s">
        <v>52</v>
      </c>
    </row>
    <row r="2409" spans="1:59" s="63" customFormat="1" ht="12.75" x14ac:dyDescent="0.2">
      <c r="A2409" s="196">
        <v>4</v>
      </c>
      <c r="B2409" s="197" t="s">
        <v>422</v>
      </c>
      <c r="C2409" s="208">
        <v>46</v>
      </c>
      <c r="D2409" s="209" t="s">
        <v>867</v>
      </c>
      <c r="E2409" s="212">
        <v>4611</v>
      </c>
      <c r="F2409" s="213" t="s">
        <v>868</v>
      </c>
      <c r="G2409" s="231"/>
      <c r="H2409" s="89"/>
      <c r="I2409" s="90" t="s">
        <v>878</v>
      </c>
      <c r="J2409" s="90"/>
      <c r="K2409" s="90" t="s">
        <v>64</v>
      </c>
      <c r="L2409" s="90" t="s">
        <v>879</v>
      </c>
      <c r="M2409" s="91"/>
      <c r="N2409" s="312">
        <v>1</v>
      </c>
      <c r="O2409" s="313">
        <f t="shared" si="323"/>
        <v>7.1428571428571425E-2</v>
      </c>
      <c r="P2409" s="104">
        <v>1</v>
      </c>
      <c r="Q2409" s="92"/>
      <c r="R2409" s="92"/>
      <c r="S2409" s="92"/>
      <c r="T2409" s="92"/>
      <c r="U2409" s="92"/>
      <c r="V2409" s="92"/>
      <c r="W2409" s="92"/>
      <c r="X2409" s="109">
        <f t="shared" si="324"/>
        <v>100</v>
      </c>
      <c r="Y2409" s="83"/>
      <c r="Z2409" s="110">
        <f t="shared" si="325"/>
        <v>7.1428571428571423</v>
      </c>
      <c r="AA2409" s="111"/>
      <c r="AB2409" s="92"/>
      <c r="AC2409" s="92"/>
      <c r="AD2409" s="92"/>
      <c r="AE2409" s="92"/>
      <c r="AF2409" s="92"/>
      <c r="AG2409" s="92"/>
      <c r="AH2409" s="92"/>
      <c r="AI2409" s="109">
        <f t="shared" si="326"/>
        <v>0</v>
      </c>
      <c r="AJ2409" s="83"/>
      <c r="AK2409" s="110">
        <f t="shared" si="327"/>
        <v>0</v>
      </c>
      <c r="AL2409" s="111"/>
      <c r="AM2409" s="92"/>
      <c r="AN2409" s="92"/>
      <c r="AO2409" s="92"/>
      <c r="AP2409" s="92"/>
      <c r="AQ2409" s="92"/>
      <c r="AR2409" s="92"/>
      <c r="AS2409" s="92">
        <v>1</v>
      </c>
      <c r="AT2409" s="92"/>
      <c r="AU2409" s="92"/>
      <c r="AV2409" s="109">
        <f t="shared" si="328"/>
        <v>1000</v>
      </c>
      <c r="AW2409" s="75"/>
      <c r="AX2409" s="110">
        <f t="shared" si="329"/>
        <v>71.428571428571431</v>
      </c>
      <c r="AY2409" s="111"/>
      <c r="AZ2409" s="93"/>
      <c r="BA2409" s="94" t="s">
        <v>554</v>
      </c>
      <c r="BB2409" s="71"/>
      <c r="BC2409" s="95"/>
      <c r="BD2409" s="41">
        <v>4</v>
      </c>
      <c r="BE2409" s="52">
        <v>46</v>
      </c>
      <c r="BF2409" s="103">
        <v>4611</v>
      </c>
      <c r="BG2409" s="280" t="s">
        <v>52</v>
      </c>
    </row>
    <row r="2410" spans="1:59" s="63" customFormat="1" ht="12.75" x14ac:dyDescent="0.2">
      <c r="A2410" s="196">
        <v>4</v>
      </c>
      <c r="B2410" s="197" t="s">
        <v>422</v>
      </c>
      <c r="C2410" s="208">
        <v>46</v>
      </c>
      <c r="D2410" s="209" t="s">
        <v>867</v>
      </c>
      <c r="E2410" s="212">
        <v>4611</v>
      </c>
      <c r="F2410" s="213" t="s">
        <v>868</v>
      </c>
      <c r="G2410" s="231"/>
      <c r="H2410" s="89"/>
      <c r="I2410" s="90" t="s">
        <v>520</v>
      </c>
      <c r="J2410" s="90"/>
      <c r="K2410" s="90" t="s">
        <v>64</v>
      </c>
      <c r="L2410" s="90" t="s">
        <v>522</v>
      </c>
      <c r="M2410" s="91"/>
      <c r="N2410" s="312">
        <v>1</v>
      </c>
      <c r="O2410" s="313">
        <f t="shared" si="323"/>
        <v>7.1428571428571425E-2</v>
      </c>
      <c r="P2410" s="104"/>
      <c r="Q2410" s="92"/>
      <c r="R2410" s="92"/>
      <c r="S2410" s="92"/>
      <c r="T2410" s="92"/>
      <c r="U2410" s="92"/>
      <c r="V2410" s="92"/>
      <c r="W2410" s="92"/>
      <c r="X2410" s="109">
        <f t="shared" si="324"/>
        <v>0</v>
      </c>
      <c r="Y2410" s="83"/>
      <c r="Z2410" s="110">
        <f t="shared" si="325"/>
        <v>0</v>
      </c>
      <c r="AA2410" s="111"/>
      <c r="AB2410" s="92"/>
      <c r="AC2410" s="92"/>
      <c r="AD2410" s="92"/>
      <c r="AE2410" s="92"/>
      <c r="AF2410" s="92"/>
      <c r="AG2410" s="92"/>
      <c r="AH2410" s="92"/>
      <c r="AI2410" s="109">
        <f t="shared" si="326"/>
        <v>0</v>
      </c>
      <c r="AJ2410" s="83"/>
      <c r="AK2410" s="110">
        <f t="shared" si="327"/>
        <v>0</v>
      </c>
      <c r="AL2410" s="111"/>
      <c r="AM2410" s="92"/>
      <c r="AN2410" s="92">
        <v>1</v>
      </c>
      <c r="AO2410" s="92"/>
      <c r="AP2410" s="92"/>
      <c r="AQ2410" s="92"/>
      <c r="AR2410" s="92"/>
      <c r="AS2410" s="92"/>
      <c r="AT2410" s="92"/>
      <c r="AU2410" s="92"/>
      <c r="AV2410" s="109">
        <f t="shared" si="328"/>
        <v>25</v>
      </c>
      <c r="AW2410" s="75"/>
      <c r="AX2410" s="110">
        <f t="shared" si="329"/>
        <v>1.7857142857142856</v>
      </c>
      <c r="AY2410" s="111"/>
      <c r="AZ2410" s="93"/>
      <c r="BA2410" s="94" t="s">
        <v>131</v>
      </c>
      <c r="BB2410" s="71"/>
      <c r="BC2410" s="95"/>
      <c r="BD2410" s="41">
        <v>4</v>
      </c>
      <c r="BE2410" s="52">
        <v>46</v>
      </c>
      <c r="BF2410" s="103">
        <v>4611</v>
      </c>
      <c r="BG2410" s="280" t="s">
        <v>52</v>
      </c>
    </row>
    <row r="2411" spans="1:59" s="63" customFormat="1" ht="12.75" x14ac:dyDescent="0.2">
      <c r="A2411" s="196">
        <v>4</v>
      </c>
      <c r="B2411" s="197" t="s">
        <v>422</v>
      </c>
      <c r="C2411" s="208">
        <v>46</v>
      </c>
      <c r="D2411" s="209" t="s">
        <v>867</v>
      </c>
      <c r="E2411" s="212">
        <v>4611</v>
      </c>
      <c r="F2411" s="213" t="s">
        <v>868</v>
      </c>
      <c r="G2411" s="231"/>
      <c r="H2411" s="65"/>
      <c r="I2411" s="222"/>
      <c r="J2411" s="66"/>
      <c r="K2411" s="66"/>
      <c r="L2411" s="66"/>
      <c r="M2411" s="64"/>
      <c r="N2411" s="304"/>
      <c r="O2411" s="305"/>
      <c r="P2411" s="127"/>
      <c r="Q2411" s="67"/>
      <c r="R2411" s="67"/>
      <c r="S2411" s="67"/>
      <c r="T2411" s="67"/>
      <c r="U2411" s="67"/>
      <c r="V2411" s="67"/>
      <c r="W2411" s="67"/>
      <c r="X2411" s="67"/>
      <c r="Y2411" s="68"/>
      <c r="Z2411" s="68"/>
      <c r="AA2411" s="68"/>
      <c r="AB2411" s="67"/>
      <c r="AC2411" s="67"/>
      <c r="AD2411" s="67"/>
      <c r="AE2411" s="67"/>
      <c r="AF2411" s="67"/>
      <c r="AG2411" s="67"/>
      <c r="AH2411" s="67"/>
      <c r="AI2411" s="67"/>
      <c r="AJ2411" s="68"/>
      <c r="AK2411" s="68"/>
      <c r="AL2411" s="68"/>
      <c r="AM2411" s="67"/>
      <c r="AN2411" s="67"/>
      <c r="AO2411" s="67"/>
      <c r="AP2411" s="67"/>
      <c r="AQ2411" s="67"/>
      <c r="AR2411" s="67"/>
      <c r="AS2411" s="67"/>
      <c r="AT2411" s="67"/>
      <c r="AU2411" s="67"/>
      <c r="AV2411" s="67"/>
      <c r="AW2411" s="67"/>
      <c r="AX2411" s="68"/>
      <c r="AY2411" s="68"/>
      <c r="AZ2411" s="69"/>
      <c r="BA2411" s="70"/>
      <c r="BB2411" s="71"/>
      <c r="BC2411" s="95"/>
      <c r="BD2411" s="41">
        <v>4</v>
      </c>
      <c r="BE2411" s="52">
        <v>46</v>
      </c>
      <c r="BF2411" s="103">
        <v>4611</v>
      </c>
      <c r="BG2411" s="275"/>
    </row>
    <row r="2412" spans="1:59" s="63" customFormat="1" ht="12.75" x14ac:dyDescent="0.2">
      <c r="A2412" s="196">
        <v>4</v>
      </c>
      <c r="B2412" s="197" t="s">
        <v>422</v>
      </c>
      <c r="C2412" s="208">
        <v>46</v>
      </c>
      <c r="D2412" s="209" t="s">
        <v>867</v>
      </c>
      <c r="E2412" s="212">
        <v>4611</v>
      </c>
      <c r="F2412" s="213" t="s">
        <v>868</v>
      </c>
      <c r="G2412" s="232"/>
      <c r="H2412" s="97"/>
      <c r="I2412" s="224"/>
      <c r="J2412" s="98"/>
      <c r="K2412" s="98"/>
      <c r="L2412" s="98"/>
      <c r="M2412" s="96"/>
      <c r="N2412" s="307"/>
      <c r="O2412" s="246"/>
      <c r="P2412" s="124"/>
      <c r="Q2412" s="99"/>
      <c r="R2412" s="99"/>
      <c r="S2412" s="99"/>
      <c r="T2412" s="99"/>
      <c r="U2412" s="99"/>
      <c r="V2412" s="99"/>
      <c r="W2412" s="99"/>
      <c r="X2412" s="99"/>
      <c r="Y2412" s="100"/>
      <c r="Z2412" s="100"/>
      <c r="AA2412" s="100"/>
      <c r="AB2412" s="99"/>
      <c r="AC2412" s="99"/>
      <c r="AD2412" s="99"/>
      <c r="AE2412" s="99"/>
      <c r="AF2412" s="99"/>
      <c r="AG2412" s="99"/>
      <c r="AH2412" s="99"/>
      <c r="AI2412" s="99"/>
      <c r="AJ2412" s="100"/>
      <c r="AK2412" s="100"/>
      <c r="AL2412" s="100"/>
      <c r="AM2412" s="99"/>
      <c r="AN2412" s="99"/>
      <c r="AO2412" s="99"/>
      <c r="AP2412" s="99"/>
      <c r="AQ2412" s="99"/>
      <c r="AR2412" s="99"/>
      <c r="AS2412" s="99"/>
      <c r="AT2412" s="99"/>
      <c r="AU2412" s="99"/>
      <c r="AV2412" s="99"/>
      <c r="AW2412" s="99"/>
      <c r="AX2412" s="100"/>
      <c r="AY2412" s="100"/>
      <c r="AZ2412" s="101"/>
      <c r="BA2412" s="102"/>
      <c r="BB2412" s="95"/>
      <c r="BC2412" s="95"/>
      <c r="BD2412" s="41">
        <v>4</v>
      </c>
      <c r="BE2412" s="52">
        <v>46</v>
      </c>
      <c r="BF2412" s="103">
        <v>4611</v>
      </c>
      <c r="BG2412" s="277"/>
    </row>
    <row r="2413" spans="1:59" x14ac:dyDescent="0.25">
      <c r="A2413" s="196">
        <v>4</v>
      </c>
      <c r="B2413" s="197" t="s">
        <v>422</v>
      </c>
      <c r="C2413" s="208">
        <v>46</v>
      </c>
      <c r="D2413" s="209" t="s">
        <v>867</v>
      </c>
      <c r="E2413" s="210">
        <v>4612</v>
      </c>
      <c r="F2413" s="211" t="s">
        <v>880</v>
      </c>
      <c r="G2413" s="235"/>
      <c r="H2413" s="145"/>
      <c r="I2413" s="221"/>
      <c r="J2413" s="57"/>
      <c r="K2413" s="57"/>
      <c r="L2413" s="57"/>
      <c r="M2413" s="144"/>
      <c r="N2413" s="324"/>
      <c r="O2413" s="325"/>
      <c r="P2413" s="146"/>
      <c r="Q2413" s="146"/>
      <c r="R2413" s="146"/>
      <c r="S2413" s="146"/>
      <c r="T2413" s="146"/>
      <c r="U2413" s="146"/>
      <c r="V2413" s="146"/>
      <c r="W2413" s="146"/>
      <c r="X2413" s="146"/>
      <c r="Y2413" s="59"/>
      <c r="Z2413" s="123"/>
      <c r="AA2413" s="123"/>
      <c r="AB2413" s="146"/>
      <c r="AC2413" s="146"/>
      <c r="AD2413" s="146"/>
      <c r="AE2413" s="146"/>
      <c r="AF2413" s="146"/>
      <c r="AG2413" s="146"/>
      <c r="AH2413" s="146"/>
      <c r="AI2413" s="146"/>
      <c r="AJ2413" s="59"/>
      <c r="AK2413" s="123"/>
      <c r="AL2413" s="123"/>
      <c r="AM2413" s="146"/>
      <c r="AN2413" s="146"/>
      <c r="AO2413" s="146"/>
      <c r="AP2413" s="146"/>
      <c r="AQ2413" s="146"/>
      <c r="AR2413" s="146"/>
      <c r="AS2413" s="146"/>
      <c r="AT2413" s="146"/>
      <c r="AU2413" s="146"/>
      <c r="AV2413" s="146"/>
      <c r="AW2413" s="58"/>
      <c r="AX2413" s="123"/>
      <c r="AY2413" s="59"/>
      <c r="AZ2413" s="147"/>
      <c r="BA2413" s="148"/>
      <c r="BB2413" s="143"/>
      <c r="BC2413" s="143"/>
      <c r="BD2413" s="41">
        <v>4</v>
      </c>
      <c r="BE2413" s="52">
        <v>46</v>
      </c>
      <c r="BF2413" s="62">
        <v>4612</v>
      </c>
      <c r="BG2413" s="284"/>
    </row>
    <row r="2414" spans="1:59" s="63" customFormat="1" ht="12.75" x14ac:dyDescent="0.2">
      <c r="A2414" s="196">
        <v>4</v>
      </c>
      <c r="B2414" s="197" t="s">
        <v>422</v>
      </c>
      <c r="C2414" s="208">
        <v>46</v>
      </c>
      <c r="D2414" s="209" t="s">
        <v>867</v>
      </c>
      <c r="E2414" s="210">
        <v>4612</v>
      </c>
      <c r="F2414" s="211" t="s">
        <v>880</v>
      </c>
      <c r="G2414" s="230"/>
      <c r="H2414" s="56"/>
      <c r="I2414" s="221"/>
      <c r="J2414" s="57"/>
      <c r="K2414" s="57"/>
      <c r="L2414" s="57"/>
      <c r="M2414" s="55"/>
      <c r="N2414" s="303"/>
      <c r="O2414" s="245"/>
      <c r="P2414" s="122"/>
      <c r="Q2414" s="58"/>
      <c r="R2414" s="58"/>
      <c r="S2414" s="58"/>
      <c r="T2414" s="58"/>
      <c r="U2414" s="58"/>
      <c r="V2414" s="58"/>
      <c r="W2414" s="58"/>
      <c r="X2414" s="58"/>
      <c r="Y2414" s="59"/>
      <c r="Z2414" s="59"/>
      <c r="AA2414" s="59"/>
      <c r="AB2414" s="58"/>
      <c r="AC2414" s="58"/>
      <c r="AD2414" s="58"/>
      <c r="AE2414" s="58"/>
      <c r="AF2414" s="58"/>
      <c r="AG2414" s="58"/>
      <c r="AH2414" s="58"/>
      <c r="AI2414" s="58"/>
      <c r="AJ2414" s="59"/>
      <c r="AK2414" s="59"/>
      <c r="AL2414" s="59"/>
      <c r="AM2414" s="58"/>
      <c r="AN2414" s="58"/>
      <c r="AO2414" s="58"/>
      <c r="AP2414" s="58"/>
      <c r="AQ2414" s="58"/>
      <c r="AR2414" s="58"/>
      <c r="AS2414" s="58"/>
      <c r="AT2414" s="58"/>
      <c r="AU2414" s="58"/>
      <c r="AV2414" s="58"/>
      <c r="AW2414" s="58"/>
      <c r="AX2414" s="59"/>
      <c r="AY2414" s="59"/>
      <c r="AZ2414" s="60"/>
      <c r="BA2414" s="61"/>
      <c r="BB2414" s="54"/>
      <c r="BC2414" s="54"/>
      <c r="BD2414" s="41">
        <v>4</v>
      </c>
      <c r="BE2414" s="52">
        <v>46</v>
      </c>
      <c r="BF2414" s="62">
        <v>4612</v>
      </c>
      <c r="BG2414" s="274"/>
    </row>
    <row r="2415" spans="1:59" s="63" customFormat="1" ht="12.75" x14ac:dyDescent="0.2">
      <c r="A2415" s="196">
        <v>4</v>
      </c>
      <c r="B2415" s="197" t="s">
        <v>422</v>
      </c>
      <c r="C2415" s="208">
        <v>46</v>
      </c>
      <c r="D2415" s="209" t="s">
        <v>867</v>
      </c>
      <c r="E2415" s="210">
        <v>4612</v>
      </c>
      <c r="F2415" s="211" t="s">
        <v>880</v>
      </c>
      <c r="G2415" s="231"/>
      <c r="H2415" s="65"/>
      <c r="I2415" s="222"/>
      <c r="J2415" s="66"/>
      <c r="K2415" s="66"/>
      <c r="L2415" s="66"/>
      <c r="M2415" s="64"/>
      <c r="N2415" s="308"/>
      <c r="O2415" s="309"/>
      <c r="P2415" s="127"/>
      <c r="Q2415" s="67"/>
      <c r="R2415" s="67"/>
      <c r="S2415" s="67"/>
      <c r="T2415" s="67"/>
      <c r="U2415" s="67"/>
      <c r="V2415" s="67"/>
      <c r="W2415" s="67"/>
      <c r="X2415" s="67"/>
      <c r="Y2415" s="68"/>
      <c r="Z2415" s="68"/>
      <c r="AA2415" s="68"/>
      <c r="AB2415" s="67"/>
      <c r="AC2415" s="67"/>
      <c r="AD2415" s="67"/>
      <c r="AE2415" s="67"/>
      <c r="AF2415" s="67"/>
      <c r="AG2415" s="67"/>
      <c r="AH2415" s="67"/>
      <c r="AI2415" s="67"/>
      <c r="AJ2415" s="68"/>
      <c r="AK2415" s="68"/>
      <c r="AL2415" s="68"/>
      <c r="AM2415" s="67"/>
      <c r="AN2415" s="67"/>
      <c r="AO2415" s="67"/>
      <c r="AP2415" s="67"/>
      <c r="AQ2415" s="67"/>
      <c r="AR2415" s="67"/>
      <c r="AS2415" s="67"/>
      <c r="AT2415" s="67"/>
      <c r="AU2415" s="67"/>
      <c r="AV2415" s="67"/>
      <c r="AW2415" s="67"/>
      <c r="AX2415" s="68"/>
      <c r="AY2415" s="68"/>
      <c r="AZ2415" s="69"/>
      <c r="BA2415" s="70"/>
      <c r="BB2415" s="71"/>
      <c r="BC2415" s="54"/>
      <c r="BD2415" s="41">
        <v>4</v>
      </c>
      <c r="BE2415" s="52">
        <v>46</v>
      </c>
      <c r="BF2415" s="62">
        <v>4612</v>
      </c>
      <c r="BG2415" s="275"/>
    </row>
    <row r="2416" spans="1:59" s="63" customFormat="1" ht="12.75" x14ac:dyDescent="0.2">
      <c r="A2416" s="196">
        <v>4</v>
      </c>
      <c r="B2416" s="197" t="s">
        <v>422</v>
      </c>
      <c r="C2416" s="208">
        <v>46</v>
      </c>
      <c r="D2416" s="209" t="s">
        <v>867</v>
      </c>
      <c r="E2416" s="210">
        <v>4612</v>
      </c>
      <c r="F2416" s="211" t="s">
        <v>880</v>
      </c>
      <c r="G2416" s="231"/>
      <c r="H2416" s="72" t="s">
        <v>47</v>
      </c>
      <c r="I2416" s="223"/>
      <c r="J2416" s="73"/>
      <c r="K2416" s="73"/>
      <c r="L2416" s="73"/>
      <c r="M2416" s="74"/>
      <c r="N2416" s="247"/>
      <c r="O2416" s="306"/>
      <c r="P2416" s="105"/>
      <c r="Q2416" s="75"/>
      <c r="R2416" s="75"/>
      <c r="S2416" s="75"/>
      <c r="T2416" s="75"/>
      <c r="U2416" s="75"/>
      <c r="V2416" s="75"/>
      <c r="W2416" s="75"/>
      <c r="X2416" s="75"/>
      <c r="Y2416" s="76">
        <f>IF(ISNUMBER(VLOOKUP(Y2418,P$7:W$7,MATCH(Y2418,P$7:W$7))),VLOOKUP(Y2418,P$7:W$7,MATCH(Y2418,P$7:W$7)),IF(N2420=0,"No Data",IF(Y2418&gt;0,"&lt;100",0)))</f>
        <v>2500</v>
      </c>
      <c r="Z2416" s="77">
        <f>IF(ISNUMBER(VLOOKUP(Z2420,P$7:W$7,MATCH(Z2420,P$7:W$7))),VLOOKUP(Z2420,P$7:W$7,MATCH(Z2420,P$7:W$7)),IF(N2420=0,"No Data",IF(Z2420&gt;0,"&lt;100",0)))</f>
        <v>2500</v>
      </c>
      <c r="AA2416" s="106">
        <f>IF(ISNUMBER(Z2416),Z2416,0)</f>
        <v>2500</v>
      </c>
      <c r="AB2416" s="75"/>
      <c r="AC2416" s="75"/>
      <c r="AD2416" s="75"/>
      <c r="AE2416" s="75"/>
      <c r="AF2416" s="75"/>
      <c r="AG2416" s="75"/>
      <c r="AH2416" s="75"/>
      <c r="AI2416" s="75"/>
      <c r="AJ2416" s="76">
        <f>IF(ISNUMBER(VLOOKUP(AJ2418,AB$7:AH$7,MATCH(AJ2418,AB$7:AH$7))),VLOOKUP(AJ2418,AB$7:AH$7,MATCH(AJ2418,AB$7:AH$7)),IF(N2420=0,"No Data",IF(AJ2418&gt;0,"&lt;50",0)))</f>
        <v>0</v>
      </c>
      <c r="AK2416" s="77">
        <f>IF(ISNUMBER(VLOOKUP(AK2420,AB$7:AH$7,MATCH(AK2420,AB$7:AH$7))),VLOOKUP(AK2420,AB$7:AH$7,MATCH(AK2420,AB$7:AH$7)),IF(N2420=0,"No Data",IF(AK2420&gt;0,"&lt;50",0)))</f>
        <v>0</v>
      </c>
      <c r="AL2416" s="106">
        <f>IF(ISNUMBER(AK2416),AK2416,0)</f>
        <v>0</v>
      </c>
      <c r="AM2416" s="75"/>
      <c r="AN2416" s="75"/>
      <c r="AO2416" s="75"/>
      <c r="AP2416" s="75"/>
      <c r="AQ2416" s="75"/>
      <c r="AR2416" s="75"/>
      <c r="AS2416" s="75"/>
      <c r="AT2416" s="75"/>
      <c r="AU2416" s="75"/>
      <c r="AV2416" s="75"/>
      <c r="AW2416" s="76">
        <f>IF(ISNUMBER(VLOOKUP(AW2418,AM$7:AU$7,MATCH(AW2418,AM$7:AU$7))),VLOOKUP(AW2418,AM$7:AU$7,MATCH(AW2418,AM$7:AU$7)),IF(N2420=0,"No Data",IF(AW2418&gt;0,"&lt;10",0)))</f>
        <v>500</v>
      </c>
      <c r="AX2416" s="77">
        <f>IF(ISNUMBER(VLOOKUP(AX2420,AM$7:AU$7,MATCH(AX2420,AM$7:AU$7))),VLOOKUP(AX2420,AM$7:AU$7,MATCH(AX2420,AM$7:AU$7)),IF(N2420=0,"No Data",IF(AX2420&gt;0,"&lt;10",0)))</f>
        <v>500</v>
      </c>
      <c r="AY2416" s="106">
        <f>IF(ISNUMBER(AX2416),AX2416,0)</f>
        <v>500</v>
      </c>
      <c r="AZ2416" s="79"/>
      <c r="BA2416" s="80"/>
      <c r="BB2416" s="71"/>
      <c r="BC2416" s="54"/>
      <c r="BD2416" s="41">
        <v>4</v>
      </c>
      <c r="BE2416" s="52">
        <v>46</v>
      </c>
      <c r="BF2416" s="62">
        <v>4612</v>
      </c>
      <c r="BG2416" s="276" t="s">
        <v>47</v>
      </c>
    </row>
    <row r="2417" spans="1:59" s="63" customFormat="1" ht="12.75" x14ac:dyDescent="0.2">
      <c r="A2417" s="196">
        <v>4</v>
      </c>
      <c r="B2417" s="197" t="s">
        <v>422</v>
      </c>
      <c r="C2417" s="208">
        <v>46</v>
      </c>
      <c r="D2417" s="209" t="s">
        <v>867</v>
      </c>
      <c r="E2417" s="210">
        <v>4612</v>
      </c>
      <c r="F2417" s="211" t="s">
        <v>880</v>
      </c>
      <c r="G2417" s="231"/>
      <c r="H2417" s="81" t="s">
        <v>48</v>
      </c>
      <c r="I2417" s="223"/>
      <c r="J2417" s="73"/>
      <c r="K2417" s="73"/>
      <c r="L2417" s="73"/>
      <c r="M2417" s="74"/>
      <c r="N2417" s="247"/>
      <c r="O2417" s="306"/>
      <c r="P2417" s="105"/>
      <c r="Q2417" s="75"/>
      <c r="R2417" s="75"/>
      <c r="S2417" s="75"/>
      <c r="T2417" s="75"/>
      <c r="U2417" s="75"/>
      <c r="V2417" s="75"/>
      <c r="W2417" s="75"/>
      <c r="X2417" s="75"/>
      <c r="Y2417" s="82">
        <f>MIN(X2421:X2426)</f>
        <v>0</v>
      </c>
      <c r="Z2417" s="83"/>
      <c r="AA2417" s="83"/>
      <c r="AB2417" s="75"/>
      <c r="AC2417" s="75"/>
      <c r="AD2417" s="75"/>
      <c r="AE2417" s="75"/>
      <c r="AF2417" s="75"/>
      <c r="AG2417" s="75"/>
      <c r="AH2417" s="75"/>
      <c r="AI2417" s="75"/>
      <c r="AJ2417" s="82">
        <f>MIN(AI2421:AI2426)</f>
        <v>0</v>
      </c>
      <c r="AK2417" s="83"/>
      <c r="AL2417" s="83"/>
      <c r="AM2417" s="75"/>
      <c r="AN2417" s="75"/>
      <c r="AO2417" s="75"/>
      <c r="AP2417" s="75"/>
      <c r="AQ2417" s="75"/>
      <c r="AR2417" s="75"/>
      <c r="AS2417" s="75"/>
      <c r="AT2417" s="75"/>
      <c r="AU2417" s="75"/>
      <c r="AV2417" s="75"/>
      <c r="AW2417" s="82">
        <f>MIN(AV2421:AV2426)</f>
        <v>25</v>
      </c>
      <c r="AX2417" s="83"/>
      <c r="AY2417" s="83"/>
      <c r="AZ2417" s="79"/>
      <c r="BA2417" s="80"/>
      <c r="BB2417" s="71"/>
      <c r="BC2417" s="54"/>
      <c r="BD2417" s="41">
        <v>4</v>
      </c>
      <c r="BE2417" s="52">
        <v>46</v>
      </c>
      <c r="BF2417" s="62">
        <v>4612</v>
      </c>
      <c r="BG2417" s="278" t="s">
        <v>48</v>
      </c>
    </row>
    <row r="2418" spans="1:59" s="63" customFormat="1" ht="12.75" x14ac:dyDescent="0.2">
      <c r="A2418" s="196">
        <v>4</v>
      </c>
      <c r="B2418" s="197" t="s">
        <v>422</v>
      </c>
      <c r="C2418" s="208">
        <v>46</v>
      </c>
      <c r="D2418" s="209" t="s">
        <v>867</v>
      </c>
      <c r="E2418" s="210">
        <v>4612</v>
      </c>
      <c r="F2418" s="211" t="s">
        <v>880</v>
      </c>
      <c r="G2418" s="231"/>
      <c r="H2418" s="81" t="s">
        <v>49</v>
      </c>
      <c r="I2418" s="223"/>
      <c r="J2418" s="73"/>
      <c r="K2418" s="73"/>
      <c r="L2418" s="73"/>
      <c r="M2418" s="74"/>
      <c r="N2418" s="247"/>
      <c r="O2418" s="306"/>
      <c r="P2418" s="105"/>
      <c r="Q2418" s="75"/>
      <c r="R2418" s="75"/>
      <c r="S2418" s="75"/>
      <c r="T2418" s="75"/>
      <c r="U2418" s="75"/>
      <c r="V2418" s="75"/>
      <c r="W2418" s="75"/>
      <c r="X2418" s="75"/>
      <c r="Y2418" s="84">
        <f>IF(ISNUMBER(AVERAGE(X2421:X2426)),AVERAGE(X2421:X2426),0)</f>
        <v>4200</v>
      </c>
      <c r="Z2418" s="83"/>
      <c r="AA2418" s="83"/>
      <c r="AB2418" s="75"/>
      <c r="AC2418" s="75"/>
      <c r="AD2418" s="75"/>
      <c r="AE2418" s="75"/>
      <c r="AF2418" s="75"/>
      <c r="AG2418" s="75"/>
      <c r="AH2418" s="75"/>
      <c r="AI2418" s="75"/>
      <c r="AJ2418" s="84">
        <f>IF(ISNUMBER(AVERAGE(AI2421:AI2426)),AVERAGE(AI2421:AI2426),0)</f>
        <v>0</v>
      </c>
      <c r="AK2418" s="83"/>
      <c r="AL2418" s="83"/>
      <c r="AM2418" s="75"/>
      <c r="AN2418" s="75"/>
      <c r="AO2418" s="75"/>
      <c r="AP2418" s="75"/>
      <c r="AQ2418" s="75"/>
      <c r="AR2418" s="75"/>
      <c r="AS2418" s="75"/>
      <c r="AT2418" s="75"/>
      <c r="AU2418" s="75"/>
      <c r="AV2418" s="75"/>
      <c r="AW2418" s="84">
        <f>IF(ISNUMBER(AVERAGE(AV2421:AV2426)),AVERAGE(AV2421:AV2426),0)</f>
        <v>620.83333333333337</v>
      </c>
      <c r="AX2418" s="83"/>
      <c r="AY2418" s="83"/>
      <c r="AZ2418" s="79"/>
      <c r="BA2418" s="80"/>
      <c r="BB2418" s="71"/>
      <c r="BC2418" s="54"/>
      <c r="BD2418" s="41">
        <v>4</v>
      </c>
      <c r="BE2418" s="52">
        <v>46</v>
      </c>
      <c r="BF2418" s="62">
        <v>4612</v>
      </c>
      <c r="BG2418" s="278" t="s">
        <v>49</v>
      </c>
    </row>
    <row r="2419" spans="1:59" s="63" customFormat="1" ht="12.75" x14ac:dyDescent="0.2">
      <c r="A2419" s="196">
        <v>4</v>
      </c>
      <c r="B2419" s="197" t="s">
        <v>422</v>
      </c>
      <c r="C2419" s="208">
        <v>46</v>
      </c>
      <c r="D2419" s="209" t="s">
        <v>867</v>
      </c>
      <c r="E2419" s="210">
        <v>4612</v>
      </c>
      <c r="F2419" s="211" t="s">
        <v>880</v>
      </c>
      <c r="G2419" s="231"/>
      <c r="H2419" s="81" t="s">
        <v>50</v>
      </c>
      <c r="I2419" s="223"/>
      <c r="J2419" s="73"/>
      <c r="K2419" s="73"/>
      <c r="L2419" s="73"/>
      <c r="M2419" s="74"/>
      <c r="N2419" s="247"/>
      <c r="O2419" s="306"/>
      <c r="P2419" s="105"/>
      <c r="Q2419" s="75"/>
      <c r="R2419" s="75"/>
      <c r="S2419" s="75"/>
      <c r="T2419" s="75"/>
      <c r="U2419" s="75"/>
      <c r="V2419" s="75"/>
      <c r="W2419" s="75"/>
      <c r="X2419" s="75"/>
      <c r="Y2419" s="84">
        <f>MAX(X2421:X2426)</f>
        <v>25000</v>
      </c>
      <c r="Z2419" s="83"/>
      <c r="AA2419" s="83"/>
      <c r="AB2419" s="75"/>
      <c r="AC2419" s="75"/>
      <c r="AD2419" s="75"/>
      <c r="AE2419" s="75"/>
      <c r="AF2419" s="75"/>
      <c r="AG2419" s="75"/>
      <c r="AH2419" s="75"/>
      <c r="AI2419" s="75"/>
      <c r="AJ2419" s="84">
        <f>MAX(AI2421:AI2426)</f>
        <v>0</v>
      </c>
      <c r="AK2419" s="83"/>
      <c r="AL2419" s="83"/>
      <c r="AM2419" s="75"/>
      <c r="AN2419" s="75"/>
      <c r="AO2419" s="75"/>
      <c r="AP2419" s="75"/>
      <c r="AQ2419" s="75"/>
      <c r="AR2419" s="75"/>
      <c r="AS2419" s="75"/>
      <c r="AT2419" s="75"/>
      <c r="AU2419" s="75"/>
      <c r="AV2419" s="75"/>
      <c r="AW2419" s="84">
        <f>MAX(AV2421:AV2426)</f>
        <v>2500</v>
      </c>
      <c r="AX2419" s="83"/>
      <c r="AY2419" s="83"/>
      <c r="AZ2419" s="79"/>
      <c r="BA2419" s="80"/>
      <c r="BB2419" s="71"/>
      <c r="BC2419" s="54"/>
      <c r="BD2419" s="41">
        <v>4</v>
      </c>
      <c r="BE2419" s="52">
        <v>46</v>
      </c>
      <c r="BF2419" s="62">
        <v>4612</v>
      </c>
      <c r="BG2419" s="278" t="s">
        <v>50</v>
      </c>
    </row>
    <row r="2420" spans="1:59" s="63" customFormat="1" ht="12.75" x14ac:dyDescent="0.2">
      <c r="A2420" s="196">
        <v>4</v>
      </c>
      <c r="B2420" s="197" t="s">
        <v>422</v>
      </c>
      <c r="C2420" s="208">
        <v>46</v>
      </c>
      <c r="D2420" s="209" t="s">
        <v>867</v>
      </c>
      <c r="E2420" s="210">
        <v>4612</v>
      </c>
      <c r="F2420" s="211" t="s">
        <v>880</v>
      </c>
      <c r="G2420" s="231"/>
      <c r="H2420" s="85" t="s">
        <v>51</v>
      </c>
      <c r="I2420" s="223"/>
      <c r="J2420" s="73"/>
      <c r="K2420" s="73"/>
      <c r="L2420" s="73"/>
      <c r="M2420" s="74"/>
      <c r="N2420" s="248">
        <f>SUM(N2421:N2426)</f>
        <v>6</v>
      </c>
      <c r="O2420" s="293">
        <f>SUM(O2421:O2426)</f>
        <v>0.99999999999999989</v>
      </c>
      <c r="P2420" s="292"/>
      <c r="Q2420" s="87"/>
      <c r="R2420" s="87"/>
      <c r="S2420" s="87"/>
      <c r="T2420" s="87"/>
      <c r="U2420" s="87"/>
      <c r="V2420" s="87"/>
      <c r="W2420" s="87"/>
      <c r="X2420" s="87"/>
      <c r="Y2420" s="88"/>
      <c r="Z2420" s="86">
        <f>SUM(Z2421:Z2426)</f>
        <v>4200</v>
      </c>
      <c r="AA2420" s="88"/>
      <c r="AB2420" s="87"/>
      <c r="AC2420" s="87"/>
      <c r="AD2420" s="87"/>
      <c r="AE2420" s="87"/>
      <c r="AF2420" s="87"/>
      <c r="AG2420" s="87"/>
      <c r="AH2420" s="87"/>
      <c r="AI2420" s="87"/>
      <c r="AJ2420" s="88"/>
      <c r="AK2420" s="86">
        <f>SUM(AK2421:AK2426)</f>
        <v>0</v>
      </c>
      <c r="AL2420" s="88"/>
      <c r="AM2420" s="87"/>
      <c r="AN2420" s="87"/>
      <c r="AO2420" s="87"/>
      <c r="AP2420" s="87"/>
      <c r="AQ2420" s="87"/>
      <c r="AR2420" s="87"/>
      <c r="AS2420" s="87"/>
      <c r="AT2420" s="87"/>
      <c r="AU2420" s="87"/>
      <c r="AV2420" s="87"/>
      <c r="AW2420" s="112"/>
      <c r="AX2420" s="86">
        <f>SUM(AX2421:AX2426)</f>
        <v>620.83333333333326</v>
      </c>
      <c r="AY2420" s="88"/>
      <c r="AZ2420" s="79"/>
      <c r="BA2420" s="80"/>
      <c r="BB2420" s="71"/>
      <c r="BC2420" s="54"/>
      <c r="BD2420" s="41">
        <v>4</v>
      </c>
      <c r="BE2420" s="52">
        <v>46</v>
      </c>
      <c r="BF2420" s="62">
        <v>4612</v>
      </c>
      <c r="BG2420" s="279" t="s">
        <v>51</v>
      </c>
    </row>
    <row r="2421" spans="1:59" s="63" customFormat="1" ht="12.75" x14ac:dyDescent="0.2">
      <c r="A2421" s="196">
        <v>4</v>
      </c>
      <c r="B2421" s="197" t="s">
        <v>422</v>
      </c>
      <c r="C2421" s="208">
        <v>46</v>
      </c>
      <c r="D2421" s="209" t="s">
        <v>867</v>
      </c>
      <c r="E2421" s="210">
        <v>4612</v>
      </c>
      <c r="F2421" s="211" t="s">
        <v>880</v>
      </c>
      <c r="G2421" s="231"/>
      <c r="H2421" s="89" t="s">
        <v>52</v>
      </c>
      <c r="I2421" s="90" t="s">
        <v>863</v>
      </c>
      <c r="J2421" s="90" t="s">
        <v>860</v>
      </c>
      <c r="K2421" s="90" t="s">
        <v>64</v>
      </c>
      <c r="L2421" s="90" t="s">
        <v>528</v>
      </c>
      <c r="M2421" s="91"/>
      <c r="N2421" s="312">
        <v>1</v>
      </c>
      <c r="O2421" s="313">
        <f t="shared" ref="O2421:O2426" si="330">N2421/N$2420</f>
        <v>0.16666666666666666</v>
      </c>
      <c r="P2421" s="104"/>
      <c r="Q2421" s="92"/>
      <c r="R2421" s="92"/>
      <c r="S2421" s="92"/>
      <c r="T2421" s="92"/>
      <c r="U2421" s="92"/>
      <c r="V2421" s="92"/>
      <c r="W2421" s="92"/>
      <c r="X2421" s="109">
        <f t="shared" ref="X2421:X2426" si="331">P2421*P$7+Q2421*Q$7+R2421*R$7+S2421*S$7+T2421*T$7+U2421*U$7+V2421*V$7+W2421*W$7</f>
        <v>0</v>
      </c>
      <c r="Y2421" s="83"/>
      <c r="Z2421" s="110">
        <f t="shared" ref="Z2421:Z2426" si="332">X2421*$O2421</f>
        <v>0</v>
      </c>
      <c r="AA2421" s="111"/>
      <c r="AB2421" s="92"/>
      <c r="AC2421" s="92"/>
      <c r="AD2421" s="92"/>
      <c r="AE2421" s="92"/>
      <c r="AF2421" s="92"/>
      <c r="AG2421" s="92"/>
      <c r="AH2421" s="92"/>
      <c r="AI2421" s="109">
        <f t="shared" ref="AI2421:AI2426" si="333">AB2421*AB$7+AC2421*AC$7+AD2421*AD$7+AE2421*AE$7+AF2421*AF$7+AG2421*AG$7+AH2421*AH$7</f>
        <v>0</v>
      </c>
      <c r="AJ2421" s="83"/>
      <c r="AK2421" s="110">
        <f t="shared" ref="AK2421:AK2426" si="334">AI2421*$O2421</f>
        <v>0</v>
      </c>
      <c r="AL2421" s="111"/>
      <c r="AM2421" s="92"/>
      <c r="AN2421" s="92"/>
      <c r="AO2421" s="92"/>
      <c r="AP2421" s="92">
        <v>1</v>
      </c>
      <c r="AQ2421" s="92"/>
      <c r="AR2421" s="92"/>
      <c r="AS2421" s="92"/>
      <c r="AT2421" s="92"/>
      <c r="AU2421" s="92"/>
      <c r="AV2421" s="109">
        <f t="shared" ref="AV2421:AV2426" si="335">AM2421*AM$7+AN2421*AN$7+AO2421*AO$7+AP2421*AP$7+AQ2421*AQ$7+AR2421*AR$7+AS2421*AS$7+AT2421*AT$7+AU2421*AU$7</f>
        <v>100</v>
      </c>
      <c r="AW2421" s="75"/>
      <c r="AX2421" s="110">
        <f t="shared" ref="AX2421:AX2426" si="336">AV2421*$O2421</f>
        <v>16.666666666666664</v>
      </c>
      <c r="AY2421" s="83"/>
      <c r="AZ2421" s="93"/>
      <c r="BA2421" s="94" t="s">
        <v>105</v>
      </c>
      <c r="BB2421" s="71"/>
      <c r="BC2421" s="54"/>
      <c r="BD2421" s="41">
        <v>4</v>
      </c>
      <c r="BE2421" s="52">
        <v>46</v>
      </c>
      <c r="BF2421" s="62">
        <v>4612</v>
      </c>
      <c r="BG2421" s="280" t="s">
        <v>52</v>
      </c>
    </row>
    <row r="2422" spans="1:59" s="63" customFormat="1" ht="12.75" x14ac:dyDescent="0.2">
      <c r="A2422" s="196">
        <v>4</v>
      </c>
      <c r="B2422" s="197" t="s">
        <v>422</v>
      </c>
      <c r="C2422" s="208">
        <v>46</v>
      </c>
      <c r="D2422" s="209" t="s">
        <v>867</v>
      </c>
      <c r="E2422" s="210">
        <v>4612</v>
      </c>
      <c r="F2422" s="211" t="s">
        <v>880</v>
      </c>
      <c r="G2422" s="231"/>
      <c r="H2422" s="89"/>
      <c r="I2422" s="90" t="s">
        <v>869</v>
      </c>
      <c r="J2422" s="90"/>
      <c r="K2422" s="90" t="s">
        <v>64</v>
      </c>
      <c r="L2422" s="90" t="s">
        <v>870</v>
      </c>
      <c r="M2422" s="91"/>
      <c r="N2422" s="312">
        <v>1</v>
      </c>
      <c r="O2422" s="313">
        <f t="shared" si="330"/>
        <v>0.16666666666666666</v>
      </c>
      <c r="P2422" s="104"/>
      <c r="Q2422" s="92"/>
      <c r="R2422" s="92"/>
      <c r="S2422" s="92"/>
      <c r="T2422" s="92"/>
      <c r="U2422" s="92"/>
      <c r="V2422" s="92"/>
      <c r="W2422" s="92"/>
      <c r="X2422" s="109">
        <f t="shared" si="331"/>
        <v>0</v>
      </c>
      <c r="Y2422" s="83"/>
      <c r="Z2422" s="110">
        <f t="shared" si="332"/>
        <v>0</v>
      </c>
      <c r="AA2422" s="111"/>
      <c r="AB2422" s="92"/>
      <c r="AC2422" s="92"/>
      <c r="AD2422" s="92"/>
      <c r="AE2422" s="92"/>
      <c r="AF2422" s="92"/>
      <c r="AG2422" s="92"/>
      <c r="AH2422" s="92"/>
      <c r="AI2422" s="109">
        <f t="shared" si="333"/>
        <v>0</v>
      </c>
      <c r="AJ2422" s="83"/>
      <c r="AK2422" s="110">
        <f t="shared" si="334"/>
        <v>0</v>
      </c>
      <c r="AL2422" s="111"/>
      <c r="AM2422" s="92"/>
      <c r="AN2422" s="92"/>
      <c r="AO2422" s="92"/>
      <c r="AP2422" s="92"/>
      <c r="AQ2422" s="92"/>
      <c r="AR2422" s="92">
        <v>1</v>
      </c>
      <c r="AS2422" s="92"/>
      <c r="AT2422" s="92"/>
      <c r="AU2422" s="92"/>
      <c r="AV2422" s="109">
        <f t="shared" si="335"/>
        <v>500</v>
      </c>
      <c r="AW2422" s="75"/>
      <c r="AX2422" s="110">
        <f t="shared" si="336"/>
        <v>83.333333333333329</v>
      </c>
      <c r="AY2422" s="111"/>
      <c r="AZ2422" s="93"/>
      <c r="BA2422" s="94" t="s">
        <v>554</v>
      </c>
      <c r="BB2422" s="71"/>
      <c r="BC2422" s="54"/>
      <c r="BD2422" s="41">
        <v>4</v>
      </c>
      <c r="BE2422" s="52">
        <v>46</v>
      </c>
      <c r="BF2422" s="62">
        <v>4612</v>
      </c>
      <c r="BG2422" s="280" t="s">
        <v>52</v>
      </c>
    </row>
    <row r="2423" spans="1:59" s="63" customFormat="1" ht="12.75" x14ac:dyDescent="0.2">
      <c r="A2423" s="196">
        <v>4</v>
      </c>
      <c r="B2423" s="197" t="s">
        <v>422</v>
      </c>
      <c r="C2423" s="208">
        <v>46</v>
      </c>
      <c r="D2423" s="209" t="s">
        <v>867</v>
      </c>
      <c r="E2423" s="210">
        <v>4612</v>
      </c>
      <c r="F2423" s="211" t="s">
        <v>880</v>
      </c>
      <c r="G2423" s="231"/>
      <c r="H2423" s="89"/>
      <c r="I2423" s="90" t="s">
        <v>871</v>
      </c>
      <c r="J2423" s="90"/>
      <c r="K2423" s="90" t="s">
        <v>64</v>
      </c>
      <c r="L2423" s="90" t="s">
        <v>313</v>
      </c>
      <c r="M2423" s="91"/>
      <c r="N2423" s="312">
        <v>1</v>
      </c>
      <c r="O2423" s="313">
        <f t="shared" si="330"/>
        <v>0.16666666666666666</v>
      </c>
      <c r="P2423" s="104"/>
      <c r="Q2423" s="92"/>
      <c r="R2423" s="92"/>
      <c r="S2423" s="92"/>
      <c r="T2423" s="92"/>
      <c r="U2423" s="92"/>
      <c r="V2423" s="92"/>
      <c r="W2423" s="92"/>
      <c r="X2423" s="109">
        <f t="shared" si="331"/>
        <v>0</v>
      </c>
      <c r="Y2423" s="83"/>
      <c r="Z2423" s="110">
        <f t="shared" si="332"/>
        <v>0</v>
      </c>
      <c r="AA2423" s="111"/>
      <c r="AB2423" s="92"/>
      <c r="AC2423" s="92"/>
      <c r="AD2423" s="92"/>
      <c r="AE2423" s="92"/>
      <c r="AF2423" s="92"/>
      <c r="AG2423" s="92"/>
      <c r="AH2423" s="92"/>
      <c r="AI2423" s="109">
        <f t="shared" si="333"/>
        <v>0</v>
      </c>
      <c r="AJ2423" s="83"/>
      <c r="AK2423" s="110">
        <f t="shared" si="334"/>
        <v>0</v>
      </c>
      <c r="AL2423" s="111"/>
      <c r="AM2423" s="92"/>
      <c r="AN2423" s="92">
        <v>1</v>
      </c>
      <c r="AO2423" s="92"/>
      <c r="AP2423" s="92"/>
      <c r="AQ2423" s="92"/>
      <c r="AR2423" s="92"/>
      <c r="AS2423" s="92"/>
      <c r="AT2423" s="92"/>
      <c r="AU2423" s="92"/>
      <c r="AV2423" s="109">
        <f t="shared" si="335"/>
        <v>25</v>
      </c>
      <c r="AW2423" s="75"/>
      <c r="AX2423" s="110">
        <f t="shared" si="336"/>
        <v>4.1666666666666661</v>
      </c>
      <c r="AY2423" s="111"/>
      <c r="AZ2423" s="93"/>
      <c r="BA2423" s="94" t="s">
        <v>554</v>
      </c>
      <c r="BB2423" s="71"/>
      <c r="BC2423" s="54"/>
      <c r="BD2423" s="41">
        <v>4</v>
      </c>
      <c r="BE2423" s="52">
        <v>46</v>
      </c>
      <c r="BF2423" s="62">
        <v>4612</v>
      </c>
      <c r="BG2423" s="280" t="s">
        <v>52</v>
      </c>
    </row>
    <row r="2424" spans="1:59" s="63" customFormat="1" ht="12.75" x14ac:dyDescent="0.2">
      <c r="A2424" s="196">
        <v>4</v>
      </c>
      <c r="B2424" s="197" t="s">
        <v>422</v>
      </c>
      <c r="C2424" s="208">
        <v>46</v>
      </c>
      <c r="D2424" s="209" t="s">
        <v>867</v>
      </c>
      <c r="E2424" s="210">
        <v>4612</v>
      </c>
      <c r="F2424" s="211" t="s">
        <v>880</v>
      </c>
      <c r="G2424" s="231"/>
      <c r="H2424" s="89"/>
      <c r="I2424" s="90" t="s">
        <v>881</v>
      </c>
      <c r="J2424" s="90"/>
      <c r="K2424" s="90" t="s">
        <v>64</v>
      </c>
      <c r="L2424" s="90" t="s">
        <v>882</v>
      </c>
      <c r="M2424" s="91"/>
      <c r="N2424" s="312">
        <v>1</v>
      </c>
      <c r="O2424" s="313">
        <f t="shared" si="330"/>
        <v>0.16666666666666666</v>
      </c>
      <c r="P2424" s="104">
        <v>1</v>
      </c>
      <c r="Q2424" s="92"/>
      <c r="R2424" s="92"/>
      <c r="S2424" s="92"/>
      <c r="T2424" s="92"/>
      <c r="U2424" s="92"/>
      <c r="V2424" s="92"/>
      <c r="W2424" s="92"/>
      <c r="X2424" s="109">
        <f t="shared" si="331"/>
        <v>100</v>
      </c>
      <c r="Y2424" s="83"/>
      <c r="Z2424" s="110">
        <f t="shared" si="332"/>
        <v>16.666666666666664</v>
      </c>
      <c r="AA2424" s="111"/>
      <c r="AB2424" s="92"/>
      <c r="AC2424" s="92"/>
      <c r="AD2424" s="92"/>
      <c r="AE2424" s="92"/>
      <c r="AF2424" s="92"/>
      <c r="AG2424" s="92"/>
      <c r="AH2424" s="92"/>
      <c r="AI2424" s="109">
        <f t="shared" si="333"/>
        <v>0</v>
      </c>
      <c r="AJ2424" s="83"/>
      <c r="AK2424" s="110">
        <f t="shared" si="334"/>
        <v>0</v>
      </c>
      <c r="AL2424" s="111"/>
      <c r="AM2424" s="92"/>
      <c r="AN2424" s="92"/>
      <c r="AO2424" s="92"/>
      <c r="AP2424" s="92"/>
      <c r="AQ2424" s="92"/>
      <c r="AR2424" s="92"/>
      <c r="AS2424" s="92"/>
      <c r="AT2424" s="92">
        <v>1</v>
      </c>
      <c r="AU2424" s="92"/>
      <c r="AV2424" s="109">
        <f t="shared" si="335"/>
        <v>2500</v>
      </c>
      <c r="AW2424" s="75"/>
      <c r="AX2424" s="110">
        <f t="shared" si="336"/>
        <v>416.66666666666663</v>
      </c>
      <c r="AY2424" s="111"/>
      <c r="AZ2424" s="93"/>
      <c r="BA2424" s="94" t="s">
        <v>131</v>
      </c>
      <c r="BB2424" s="71"/>
      <c r="BC2424" s="54"/>
      <c r="BD2424" s="41">
        <v>4</v>
      </c>
      <c r="BE2424" s="52">
        <v>46</v>
      </c>
      <c r="BF2424" s="62">
        <v>4612</v>
      </c>
      <c r="BG2424" s="280" t="s">
        <v>52</v>
      </c>
    </row>
    <row r="2425" spans="1:59" s="63" customFormat="1" ht="12.75" x14ac:dyDescent="0.2">
      <c r="A2425" s="196">
        <v>4</v>
      </c>
      <c r="B2425" s="197" t="s">
        <v>422</v>
      </c>
      <c r="C2425" s="208">
        <v>46</v>
      </c>
      <c r="D2425" s="209" t="s">
        <v>867</v>
      </c>
      <c r="E2425" s="210">
        <v>4612</v>
      </c>
      <c r="F2425" s="211" t="s">
        <v>880</v>
      </c>
      <c r="G2425" s="231"/>
      <c r="H2425" s="89"/>
      <c r="I2425" s="90" t="s">
        <v>883</v>
      </c>
      <c r="J2425" s="90"/>
      <c r="K2425" s="90" t="s">
        <v>73</v>
      </c>
      <c r="L2425" s="90" t="s">
        <v>69</v>
      </c>
      <c r="M2425" s="91"/>
      <c r="N2425" s="312">
        <v>1</v>
      </c>
      <c r="O2425" s="313">
        <f t="shared" si="330"/>
        <v>0.16666666666666666</v>
      </c>
      <c r="P2425" s="104"/>
      <c r="Q2425" s="92"/>
      <c r="R2425" s="92"/>
      <c r="S2425" s="92"/>
      <c r="T2425" s="92"/>
      <c r="U2425" s="92"/>
      <c r="V2425" s="92"/>
      <c r="W2425" s="92">
        <v>1</v>
      </c>
      <c r="X2425" s="109">
        <f t="shared" si="331"/>
        <v>25000</v>
      </c>
      <c r="Y2425" s="83"/>
      <c r="Z2425" s="110">
        <f t="shared" si="332"/>
        <v>4166.6666666666661</v>
      </c>
      <c r="AA2425" s="111"/>
      <c r="AB2425" s="92"/>
      <c r="AC2425" s="92"/>
      <c r="AD2425" s="92"/>
      <c r="AE2425" s="92"/>
      <c r="AF2425" s="92"/>
      <c r="AG2425" s="92"/>
      <c r="AH2425" s="92"/>
      <c r="AI2425" s="109">
        <f t="shared" si="333"/>
        <v>0</v>
      </c>
      <c r="AJ2425" s="83"/>
      <c r="AK2425" s="110">
        <f t="shared" si="334"/>
        <v>0</v>
      </c>
      <c r="AL2425" s="111"/>
      <c r="AM2425" s="92"/>
      <c r="AN2425" s="92"/>
      <c r="AO2425" s="92"/>
      <c r="AP2425" s="92">
        <v>1</v>
      </c>
      <c r="AQ2425" s="92"/>
      <c r="AR2425" s="92"/>
      <c r="AS2425" s="92"/>
      <c r="AT2425" s="92"/>
      <c r="AU2425" s="92"/>
      <c r="AV2425" s="109">
        <f t="shared" si="335"/>
        <v>100</v>
      </c>
      <c r="AW2425" s="75"/>
      <c r="AX2425" s="110">
        <f t="shared" si="336"/>
        <v>16.666666666666664</v>
      </c>
      <c r="AY2425" s="111"/>
      <c r="AZ2425" s="93"/>
      <c r="BA2425" s="94" t="s">
        <v>554</v>
      </c>
      <c r="BB2425" s="71"/>
      <c r="BC2425" s="54"/>
      <c r="BD2425" s="41">
        <v>4</v>
      </c>
      <c r="BE2425" s="52">
        <v>46</v>
      </c>
      <c r="BF2425" s="62">
        <v>4612</v>
      </c>
      <c r="BG2425" s="280" t="s">
        <v>52</v>
      </c>
    </row>
    <row r="2426" spans="1:59" s="63" customFormat="1" ht="12.75" x14ac:dyDescent="0.2">
      <c r="A2426" s="196">
        <v>4</v>
      </c>
      <c r="B2426" s="197" t="s">
        <v>422</v>
      </c>
      <c r="C2426" s="208">
        <v>46</v>
      </c>
      <c r="D2426" s="209" t="s">
        <v>867</v>
      </c>
      <c r="E2426" s="210">
        <v>4612</v>
      </c>
      <c r="F2426" s="211" t="s">
        <v>880</v>
      </c>
      <c r="G2426" s="231"/>
      <c r="H2426" s="89"/>
      <c r="I2426" s="90" t="s">
        <v>876</v>
      </c>
      <c r="J2426" s="90"/>
      <c r="K2426" s="90" t="s">
        <v>64</v>
      </c>
      <c r="L2426" s="90" t="s">
        <v>877</v>
      </c>
      <c r="M2426" s="91"/>
      <c r="N2426" s="312">
        <v>1</v>
      </c>
      <c r="O2426" s="313">
        <f t="shared" si="330"/>
        <v>0.16666666666666666</v>
      </c>
      <c r="P2426" s="104">
        <v>1</v>
      </c>
      <c r="Q2426" s="92"/>
      <c r="R2426" s="92"/>
      <c r="S2426" s="92"/>
      <c r="T2426" s="92"/>
      <c r="U2426" s="92"/>
      <c r="V2426" s="92"/>
      <c r="W2426" s="92"/>
      <c r="X2426" s="109">
        <f t="shared" si="331"/>
        <v>100</v>
      </c>
      <c r="Y2426" s="83"/>
      <c r="Z2426" s="110">
        <f t="shared" si="332"/>
        <v>16.666666666666664</v>
      </c>
      <c r="AA2426" s="111"/>
      <c r="AB2426" s="92"/>
      <c r="AC2426" s="92"/>
      <c r="AD2426" s="92"/>
      <c r="AE2426" s="92"/>
      <c r="AF2426" s="92"/>
      <c r="AG2426" s="92"/>
      <c r="AH2426" s="92"/>
      <c r="AI2426" s="109">
        <f t="shared" si="333"/>
        <v>0</v>
      </c>
      <c r="AJ2426" s="83"/>
      <c r="AK2426" s="110">
        <f t="shared" si="334"/>
        <v>0</v>
      </c>
      <c r="AL2426" s="111"/>
      <c r="AM2426" s="92"/>
      <c r="AN2426" s="92"/>
      <c r="AO2426" s="92"/>
      <c r="AP2426" s="92"/>
      <c r="AQ2426" s="92"/>
      <c r="AR2426" s="92">
        <v>1</v>
      </c>
      <c r="AS2426" s="92"/>
      <c r="AT2426" s="92"/>
      <c r="AU2426" s="92"/>
      <c r="AV2426" s="109">
        <f t="shared" si="335"/>
        <v>500</v>
      </c>
      <c r="AW2426" s="75"/>
      <c r="AX2426" s="110">
        <f t="shared" si="336"/>
        <v>83.333333333333329</v>
      </c>
      <c r="AY2426" s="111"/>
      <c r="AZ2426" s="93"/>
      <c r="BA2426" s="94" t="s">
        <v>554</v>
      </c>
      <c r="BB2426" s="71"/>
      <c r="BC2426" s="54"/>
      <c r="BD2426" s="41">
        <v>4</v>
      </c>
      <c r="BE2426" s="52">
        <v>46</v>
      </c>
      <c r="BF2426" s="62">
        <v>4612</v>
      </c>
      <c r="BG2426" s="280" t="s">
        <v>52</v>
      </c>
    </row>
    <row r="2427" spans="1:59" s="63" customFormat="1" ht="12.75" x14ac:dyDescent="0.2">
      <c r="A2427" s="196">
        <v>4</v>
      </c>
      <c r="B2427" s="197" t="s">
        <v>422</v>
      </c>
      <c r="C2427" s="208">
        <v>46</v>
      </c>
      <c r="D2427" s="209" t="s">
        <v>867</v>
      </c>
      <c r="E2427" s="210">
        <v>4612</v>
      </c>
      <c r="F2427" s="211" t="s">
        <v>880</v>
      </c>
      <c r="G2427" s="231"/>
      <c r="H2427" s="65"/>
      <c r="I2427" s="222"/>
      <c r="J2427" s="66"/>
      <c r="K2427" s="66"/>
      <c r="L2427" s="66"/>
      <c r="M2427" s="64"/>
      <c r="N2427" s="304"/>
      <c r="O2427" s="305"/>
      <c r="P2427" s="127"/>
      <c r="Q2427" s="67"/>
      <c r="R2427" s="67"/>
      <c r="S2427" s="67"/>
      <c r="T2427" s="67"/>
      <c r="U2427" s="67"/>
      <c r="V2427" s="67"/>
      <c r="W2427" s="67"/>
      <c r="X2427" s="67"/>
      <c r="Y2427" s="68"/>
      <c r="Z2427" s="68"/>
      <c r="AA2427" s="68"/>
      <c r="AB2427" s="67"/>
      <c r="AC2427" s="67"/>
      <c r="AD2427" s="67"/>
      <c r="AE2427" s="67"/>
      <c r="AF2427" s="67"/>
      <c r="AG2427" s="67"/>
      <c r="AH2427" s="67"/>
      <c r="AI2427" s="67"/>
      <c r="AJ2427" s="68"/>
      <c r="AK2427" s="68"/>
      <c r="AL2427" s="68"/>
      <c r="AM2427" s="67"/>
      <c r="AN2427" s="67"/>
      <c r="AO2427" s="67"/>
      <c r="AP2427" s="67"/>
      <c r="AQ2427" s="67"/>
      <c r="AR2427" s="67"/>
      <c r="AS2427" s="67"/>
      <c r="AT2427" s="67"/>
      <c r="AU2427" s="67"/>
      <c r="AV2427" s="67"/>
      <c r="AW2427" s="67"/>
      <c r="AX2427" s="68"/>
      <c r="AY2427" s="68"/>
      <c r="AZ2427" s="69"/>
      <c r="BA2427" s="70"/>
      <c r="BB2427" s="71"/>
      <c r="BC2427" s="54"/>
      <c r="BD2427" s="41">
        <v>4</v>
      </c>
      <c r="BE2427" s="52">
        <v>46</v>
      </c>
      <c r="BF2427" s="62">
        <v>4612</v>
      </c>
      <c r="BG2427" s="275"/>
    </row>
    <row r="2428" spans="1:59" s="63" customFormat="1" ht="12.75" x14ac:dyDescent="0.2">
      <c r="A2428" s="196">
        <v>4</v>
      </c>
      <c r="B2428" s="197" t="s">
        <v>422</v>
      </c>
      <c r="C2428" s="208">
        <v>46</v>
      </c>
      <c r="D2428" s="209" t="s">
        <v>867</v>
      </c>
      <c r="E2428" s="210">
        <v>4612</v>
      </c>
      <c r="F2428" s="211" t="s">
        <v>880</v>
      </c>
      <c r="G2428" s="230"/>
      <c r="H2428" s="56"/>
      <c r="I2428" s="221"/>
      <c r="J2428" s="57"/>
      <c r="K2428" s="57"/>
      <c r="L2428" s="57"/>
      <c r="M2428" s="55"/>
      <c r="N2428" s="303"/>
      <c r="O2428" s="245"/>
      <c r="P2428" s="122"/>
      <c r="Q2428" s="58"/>
      <c r="R2428" s="58"/>
      <c r="S2428" s="58"/>
      <c r="T2428" s="58"/>
      <c r="U2428" s="58"/>
      <c r="V2428" s="58"/>
      <c r="W2428" s="58"/>
      <c r="X2428" s="58"/>
      <c r="Y2428" s="59"/>
      <c r="Z2428" s="59"/>
      <c r="AA2428" s="59"/>
      <c r="AB2428" s="58"/>
      <c r="AC2428" s="58"/>
      <c r="AD2428" s="58"/>
      <c r="AE2428" s="58"/>
      <c r="AF2428" s="58"/>
      <c r="AG2428" s="58"/>
      <c r="AH2428" s="58"/>
      <c r="AI2428" s="58"/>
      <c r="AJ2428" s="59"/>
      <c r="AK2428" s="59"/>
      <c r="AL2428" s="59"/>
      <c r="AM2428" s="58"/>
      <c r="AN2428" s="58"/>
      <c r="AO2428" s="58"/>
      <c r="AP2428" s="58"/>
      <c r="AQ2428" s="58"/>
      <c r="AR2428" s="58"/>
      <c r="AS2428" s="58"/>
      <c r="AT2428" s="58"/>
      <c r="AU2428" s="58"/>
      <c r="AV2428" s="58"/>
      <c r="AW2428" s="58"/>
      <c r="AX2428" s="59"/>
      <c r="AY2428" s="59"/>
      <c r="AZ2428" s="60"/>
      <c r="BA2428" s="61"/>
      <c r="BB2428" s="54"/>
      <c r="BC2428" s="54"/>
      <c r="BD2428" s="41">
        <v>4</v>
      </c>
      <c r="BE2428" s="52">
        <v>46</v>
      </c>
      <c r="BF2428" s="62">
        <v>4612</v>
      </c>
      <c r="BG2428" s="274"/>
    </row>
    <row r="2429" spans="1:59" x14ac:dyDescent="0.25">
      <c r="A2429" s="196">
        <v>4</v>
      </c>
      <c r="B2429" s="197" t="s">
        <v>422</v>
      </c>
      <c r="C2429" s="208">
        <v>46</v>
      </c>
      <c r="D2429" s="209" t="s">
        <v>867</v>
      </c>
      <c r="E2429" s="212">
        <v>4615</v>
      </c>
      <c r="F2429" s="213" t="s">
        <v>884</v>
      </c>
      <c r="G2429" s="234"/>
      <c r="H2429" s="138"/>
      <c r="I2429" s="224"/>
      <c r="J2429" s="98"/>
      <c r="K2429" s="98"/>
      <c r="L2429" s="98"/>
      <c r="M2429" s="137"/>
      <c r="N2429" s="322"/>
      <c r="O2429" s="323"/>
      <c r="P2429" s="139"/>
      <c r="Q2429" s="139"/>
      <c r="R2429" s="139"/>
      <c r="S2429" s="139"/>
      <c r="T2429" s="139"/>
      <c r="U2429" s="139"/>
      <c r="V2429" s="139"/>
      <c r="W2429" s="139"/>
      <c r="X2429" s="139"/>
      <c r="Y2429" s="100"/>
      <c r="Z2429" s="125"/>
      <c r="AA2429" s="125"/>
      <c r="AB2429" s="139"/>
      <c r="AC2429" s="139"/>
      <c r="AD2429" s="139"/>
      <c r="AE2429" s="139"/>
      <c r="AF2429" s="139"/>
      <c r="AG2429" s="139"/>
      <c r="AH2429" s="139"/>
      <c r="AI2429" s="139"/>
      <c r="AJ2429" s="100"/>
      <c r="AK2429" s="125"/>
      <c r="AL2429" s="125"/>
      <c r="AM2429" s="139"/>
      <c r="AN2429" s="139"/>
      <c r="AO2429" s="139"/>
      <c r="AP2429" s="139"/>
      <c r="AQ2429" s="139"/>
      <c r="AR2429" s="139"/>
      <c r="AS2429" s="139"/>
      <c r="AT2429" s="139"/>
      <c r="AU2429" s="139"/>
      <c r="AV2429" s="139"/>
      <c r="AW2429" s="99"/>
      <c r="AX2429" s="125"/>
      <c r="AY2429" s="100"/>
      <c r="AZ2429" s="140"/>
      <c r="BA2429" s="141"/>
      <c r="BB2429" s="136"/>
      <c r="BC2429" s="136"/>
      <c r="BD2429" s="41">
        <v>4</v>
      </c>
      <c r="BE2429" s="52">
        <v>46</v>
      </c>
      <c r="BF2429" s="103">
        <v>4615</v>
      </c>
      <c r="BG2429" s="283"/>
    </row>
    <row r="2430" spans="1:59" s="63" customFormat="1" ht="12.75" x14ac:dyDescent="0.2">
      <c r="A2430" s="196">
        <v>4</v>
      </c>
      <c r="B2430" s="197" t="s">
        <v>422</v>
      </c>
      <c r="C2430" s="208">
        <v>46</v>
      </c>
      <c r="D2430" s="209" t="s">
        <v>867</v>
      </c>
      <c r="E2430" s="212">
        <v>4615</v>
      </c>
      <c r="F2430" s="213" t="s">
        <v>884</v>
      </c>
      <c r="G2430" s="232"/>
      <c r="H2430" s="97"/>
      <c r="I2430" s="224"/>
      <c r="J2430" s="98"/>
      <c r="K2430" s="98"/>
      <c r="L2430" s="98"/>
      <c r="M2430" s="96"/>
      <c r="N2430" s="307"/>
      <c r="O2430" s="246"/>
      <c r="P2430" s="124"/>
      <c r="Q2430" s="99"/>
      <c r="R2430" s="99"/>
      <c r="S2430" s="99"/>
      <c r="T2430" s="99"/>
      <c r="U2430" s="99"/>
      <c r="V2430" s="99"/>
      <c r="W2430" s="99"/>
      <c r="X2430" s="99"/>
      <c r="Y2430" s="100"/>
      <c r="Z2430" s="100"/>
      <c r="AA2430" s="100"/>
      <c r="AB2430" s="99"/>
      <c r="AC2430" s="99"/>
      <c r="AD2430" s="99"/>
      <c r="AE2430" s="99"/>
      <c r="AF2430" s="99"/>
      <c r="AG2430" s="99"/>
      <c r="AH2430" s="99"/>
      <c r="AI2430" s="99"/>
      <c r="AJ2430" s="100"/>
      <c r="AK2430" s="100"/>
      <c r="AL2430" s="100"/>
      <c r="AM2430" s="99"/>
      <c r="AN2430" s="99"/>
      <c r="AO2430" s="99"/>
      <c r="AP2430" s="99"/>
      <c r="AQ2430" s="99"/>
      <c r="AR2430" s="99"/>
      <c r="AS2430" s="99"/>
      <c r="AT2430" s="99"/>
      <c r="AU2430" s="99"/>
      <c r="AV2430" s="99"/>
      <c r="AW2430" s="99"/>
      <c r="AX2430" s="100"/>
      <c r="AY2430" s="100"/>
      <c r="AZ2430" s="101"/>
      <c r="BA2430" s="102"/>
      <c r="BB2430" s="95"/>
      <c r="BC2430" s="95"/>
      <c r="BD2430" s="41">
        <v>4</v>
      </c>
      <c r="BE2430" s="52">
        <v>46</v>
      </c>
      <c r="BF2430" s="103">
        <v>4615</v>
      </c>
      <c r="BG2430" s="277"/>
    </row>
    <row r="2431" spans="1:59" s="63" customFormat="1" ht="12.75" x14ac:dyDescent="0.2">
      <c r="A2431" s="196">
        <v>4</v>
      </c>
      <c r="B2431" s="197" t="s">
        <v>422</v>
      </c>
      <c r="C2431" s="208">
        <v>46</v>
      </c>
      <c r="D2431" s="209" t="s">
        <v>867</v>
      </c>
      <c r="E2431" s="212">
        <v>4615</v>
      </c>
      <c r="F2431" s="213" t="s">
        <v>884</v>
      </c>
      <c r="G2431" s="231"/>
      <c r="H2431" s="65"/>
      <c r="I2431" s="222"/>
      <c r="J2431" s="66"/>
      <c r="K2431" s="66"/>
      <c r="L2431" s="66"/>
      <c r="M2431" s="64"/>
      <c r="N2431" s="304"/>
      <c r="O2431" s="305"/>
      <c r="P2431" s="127"/>
      <c r="Q2431" s="67"/>
      <c r="R2431" s="67"/>
      <c r="S2431" s="67"/>
      <c r="T2431" s="67"/>
      <c r="U2431" s="67"/>
      <c r="V2431" s="67"/>
      <c r="W2431" s="67"/>
      <c r="X2431" s="67"/>
      <c r="Y2431" s="68"/>
      <c r="Z2431" s="68"/>
      <c r="AA2431" s="68"/>
      <c r="AB2431" s="67"/>
      <c r="AC2431" s="67"/>
      <c r="AD2431" s="67"/>
      <c r="AE2431" s="67"/>
      <c r="AF2431" s="67"/>
      <c r="AG2431" s="67"/>
      <c r="AH2431" s="67"/>
      <c r="AI2431" s="67"/>
      <c r="AJ2431" s="68"/>
      <c r="AK2431" s="68"/>
      <c r="AL2431" s="68"/>
      <c r="AM2431" s="67"/>
      <c r="AN2431" s="67"/>
      <c r="AO2431" s="67"/>
      <c r="AP2431" s="67"/>
      <c r="AQ2431" s="67"/>
      <c r="AR2431" s="67"/>
      <c r="AS2431" s="67"/>
      <c r="AT2431" s="67"/>
      <c r="AU2431" s="67"/>
      <c r="AV2431" s="67"/>
      <c r="AW2431" s="67"/>
      <c r="AX2431" s="68"/>
      <c r="AY2431" s="68"/>
      <c r="AZ2431" s="69"/>
      <c r="BA2431" s="70"/>
      <c r="BB2431" s="71"/>
      <c r="BC2431" s="95"/>
      <c r="BD2431" s="41">
        <v>4</v>
      </c>
      <c r="BE2431" s="52">
        <v>46</v>
      </c>
      <c r="BF2431" s="103">
        <v>4615</v>
      </c>
      <c r="BG2431" s="275"/>
    </row>
    <row r="2432" spans="1:59" s="63" customFormat="1" ht="12.75" x14ac:dyDescent="0.2">
      <c r="A2432" s="196">
        <v>4</v>
      </c>
      <c r="B2432" s="197" t="s">
        <v>422</v>
      </c>
      <c r="C2432" s="208">
        <v>46</v>
      </c>
      <c r="D2432" s="209" t="s">
        <v>867</v>
      </c>
      <c r="E2432" s="212">
        <v>4615</v>
      </c>
      <c r="F2432" s="213" t="s">
        <v>884</v>
      </c>
      <c r="G2432" s="231"/>
      <c r="H2432" s="72" t="s">
        <v>47</v>
      </c>
      <c r="I2432" s="223"/>
      <c r="J2432" s="73"/>
      <c r="K2432" s="73"/>
      <c r="L2432" s="73"/>
      <c r="M2432" s="74"/>
      <c r="N2432" s="247"/>
      <c r="O2432" s="306"/>
      <c r="P2432" s="105"/>
      <c r="Q2432" s="75"/>
      <c r="R2432" s="75"/>
      <c r="S2432" s="75"/>
      <c r="T2432" s="75"/>
      <c r="U2432" s="75"/>
      <c r="V2432" s="75"/>
      <c r="W2432" s="75"/>
      <c r="X2432" s="75"/>
      <c r="Y2432" s="76">
        <f>IF(ISNUMBER(VLOOKUP(Y2434,P$7:W$7,MATCH(Y2434,P$7:W$7))),VLOOKUP(Y2434,P$7:W$7,MATCH(Y2434,P$7:W$7)),IF(N2436=0,"No Data",IF(Y2434&gt;0,"&lt;100",0)))</f>
        <v>10000</v>
      </c>
      <c r="Z2432" s="77">
        <f>IF(ISNUMBER(VLOOKUP(Z2436,P$7:W$7,MATCH(Z2436,P$7:W$7))),VLOOKUP(Z2436,P$7:W$7,MATCH(Z2436,P$7:W$7)),IF(N2436=0,"No Data",IF(Z2436&gt;0,"&lt;100",0)))</f>
        <v>10000</v>
      </c>
      <c r="AA2432" s="106">
        <f>IF(ISNUMBER(Z2432),Z2432,0)</f>
        <v>10000</v>
      </c>
      <c r="AB2432" s="75"/>
      <c r="AC2432" s="75"/>
      <c r="AD2432" s="75"/>
      <c r="AE2432" s="75"/>
      <c r="AF2432" s="75"/>
      <c r="AG2432" s="75"/>
      <c r="AH2432" s="75"/>
      <c r="AI2432" s="75"/>
      <c r="AJ2432" s="76">
        <f>IF(ISNUMBER(VLOOKUP(AJ2434,AB$7:AH$7,MATCH(AJ2434,AB$7:AH$7))),VLOOKUP(AJ2434,AB$7:AH$7,MATCH(AJ2434,AB$7:AH$7)),IF(N2436=0,"No Data",IF(AJ2434&gt;0,"&lt;50",0)))</f>
        <v>0</v>
      </c>
      <c r="AK2432" s="77">
        <f>IF(ISNUMBER(VLOOKUP(AK2436,AB$7:AH$7,MATCH(AK2436,AB$7:AH$7))),VLOOKUP(AK2436,AB$7:AH$7,MATCH(AK2436,AB$7:AH$7)),IF(N2436=0,"No Data",IF(AK2436&gt;0,"&lt;50",0)))</f>
        <v>0</v>
      </c>
      <c r="AL2432" s="106">
        <f>IF(ISNUMBER(AK2432),AK2432,0)</f>
        <v>0</v>
      </c>
      <c r="AM2432" s="75"/>
      <c r="AN2432" s="75"/>
      <c r="AO2432" s="75"/>
      <c r="AP2432" s="75"/>
      <c r="AQ2432" s="75"/>
      <c r="AR2432" s="75"/>
      <c r="AS2432" s="75"/>
      <c r="AT2432" s="75"/>
      <c r="AU2432" s="75"/>
      <c r="AV2432" s="75"/>
      <c r="AW2432" s="76">
        <f>IF(ISNUMBER(VLOOKUP(AW2434,AM$7:AU$7,MATCH(AW2434,AM$7:AU$7))),VLOOKUP(AW2434,AM$7:AU$7,MATCH(AW2434,AM$7:AU$7)),IF(N2436=0,"No Data",IF(AW2434&gt;0,"&lt;10",0)))</f>
        <v>100</v>
      </c>
      <c r="AX2432" s="77">
        <f>IF(ISNUMBER(VLOOKUP(AX2436,AM$7:AU$7,MATCH(AX2436,AM$7:AU$7))),VLOOKUP(AX2436,AM$7:AU$7,MATCH(AX2436,AM$7:AU$7)),IF(N2436=0,"No Data",IF(AX2436&gt;0,"&lt;10",0)))</f>
        <v>100</v>
      </c>
      <c r="AY2432" s="106">
        <f>IF(ISNUMBER(AX2432),AX2432,0)</f>
        <v>100</v>
      </c>
      <c r="AZ2432" s="79"/>
      <c r="BA2432" s="80"/>
      <c r="BB2432" s="71"/>
      <c r="BC2432" s="95"/>
      <c r="BD2432" s="41">
        <v>4</v>
      </c>
      <c r="BE2432" s="52">
        <v>46</v>
      </c>
      <c r="BF2432" s="103">
        <v>4615</v>
      </c>
      <c r="BG2432" s="276" t="s">
        <v>47</v>
      </c>
    </row>
    <row r="2433" spans="1:59" s="63" customFormat="1" ht="12.75" x14ac:dyDescent="0.2">
      <c r="A2433" s="196">
        <v>4</v>
      </c>
      <c r="B2433" s="197" t="s">
        <v>422</v>
      </c>
      <c r="C2433" s="208">
        <v>46</v>
      </c>
      <c r="D2433" s="209" t="s">
        <v>867</v>
      </c>
      <c r="E2433" s="212">
        <v>4615</v>
      </c>
      <c r="F2433" s="213" t="s">
        <v>884</v>
      </c>
      <c r="G2433" s="231"/>
      <c r="H2433" s="81" t="s">
        <v>48</v>
      </c>
      <c r="I2433" s="223"/>
      <c r="J2433" s="73"/>
      <c r="K2433" s="73"/>
      <c r="L2433" s="73"/>
      <c r="M2433" s="74"/>
      <c r="N2433" s="247"/>
      <c r="O2433" s="306"/>
      <c r="P2433" s="105"/>
      <c r="Q2433" s="75"/>
      <c r="R2433" s="75"/>
      <c r="S2433" s="75"/>
      <c r="T2433" s="75"/>
      <c r="U2433" s="75"/>
      <c r="V2433" s="75"/>
      <c r="W2433" s="75"/>
      <c r="X2433" s="75"/>
      <c r="Y2433" s="82">
        <f>MIN(X2437:X2443)</f>
        <v>0</v>
      </c>
      <c r="Z2433" s="83"/>
      <c r="AA2433" s="83"/>
      <c r="AB2433" s="75"/>
      <c r="AC2433" s="75"/>
      <c r="AD2433" s="75"/>
      <c r="AE2433" s="75"/>
      <c r="AF2433" s="75"/>
      <c r="AG2433" s="75"/>
      <c r="AH2433" s="75"/>
      <c r="AI2433" s="75"/>
      <c r="AJ2433" s="82">
        <f>MIN(AI2437:AI2443)</f>
        <v>0</v>
      </c>
      <c r="AK2433" s="83"/>
      <c r="AL2433" s="83"/>
      <c r="AM2433" s="75"/>
      <c r="AN2433" s="75"/>
      <c r="AO2433" s="75"/>
      <c r="AP2433" s="75"/>
      <c r="AQ2433" s="75"/>
      <c r="AR2433" s="75"/>
      <c r="AS2433" s="75"/>
      <c r="AT2433" s="75"/>
      <c r="AU2433" s="75"/>
      <c r="AV2433" s="75"/>
      <c r="AW2433" s="82">
        <f>MIN(AV2437:AV2443)</f>
        <v>100</v>
      </c>
      <c r="AX2433" s="83"/>
      <c r="AY2433" s="83"/>
      <c r="AZ2433" s="79"/>
      <c r="BA2433" s="80"/>
      <c r="BB2433" s="71"/>
      <c r="BC2433" s="95"/>
      <c r="BD2433" s="41">
        <v>4</v>
      </c>
      <c r="BE2433" s="52">
        <v>46</v>
      </c>
      <c r="BF2433" s="103">
        <v>4615</v>
      </c>
      <c r="BG2433" s="278" t="s">
        <v>48</v>
      </c>
    </row>
    <row r="2434" spans="1:59" s="63" customFormat="1" ht="12.75" x14ac:dyDescent="0.2">
      <c r="A2434" s="196">
        <v>4</v>
      </c>
      <c r="B2434" s="197" t="s">
        <v>422</v>
      </c>
      <c r="C2434" s="208">
        <v>46</v>
      </c>
      <c r="D2434" s="209" t="s">
        <v>867</v>
      </c>
      <c r="E2434" s="212">
        <v>4615</v>
      </c>
      <c r="F2434" s="213" t="s">
        <v>884</v>
      </c>
      <c r="G2434" s="231"/>
      <c r="H2434" s="81" t="s">
        <v>49</v>
      </c>
      <c r="I2434" s="223"/>
      <c r="J2434" s="73"/>
      <c r="K2434" s="73"/>
      <c r="L2434" s="73"/>
      <c r="M2434" s="74"/>
      <c r="N2434" s="247"/>
      <c r="O2434" s="306"/>
      <c r="P2434" s="105"/>
      <c r="Q2434" s="75"/>
      <c r="R2434" s="75"/>
      <c r="S2434" s="75"/>
      <c r="T2434" s="75"/>
      <c r="U2434" s="75"/>
      <c r="V2434" s="75"/>
      <c r="W2434" s="75"/>
      <c r="X2434" s="75"/>
      <c r="Y2434" s="84">
        <f>IF(ISNUMBER(AVERAGE(X2437:X2443)),AVERAGE(X2437:X2443),0)</f>
        <v>19285.714285714286</v>
      </c>
      <c r="Z2434" s="83"/>
      <c r="AA2434" s="83"/>
      <c r="AB2434" s="75"/>
      <c r="AC2434" s="75"/>
      <c r="AD2434" s="75"/>
      <c r="AE2434" s="75"/>
      <c r="AF2434" s="75"/>
      <c r="AG2434" s="75"/>
      <c r="AH2434" s="75"/>
      <c r="AI2434" s="75"/>
      <c r="AJ2434" s="84">
        <f>IF(ISNUMBER(AVERAGE(AI2437:AI2443)),AVERAGE(AI2437:AI2443),0)</f>
        <v>0</v>
      </c>
      <c r="AK2434" s="83"/>
      <c r="AL2434" s="83"/>
      <c r="AM2434" s="75"/>
      <c r="AN2434" s="75"/>
      <c r="AO2434" s="75"/>
      <c r="AP2434" s="75"/>
      <c r="AQ2434" s="75"/>
      <c r="AR2434" s="75"/>
      <c r="AS2434" s="75"/>
      <c r="AT2434" s="75"/>
      <c r="AU2434" s="75"/>
      <c r="AV2434" s="75"/>
      <c r="AW2434" s="84">
        <f>IF(ISNUMBER(AVERAGE(AV2437:AV2443)),AVERAGE(AV2437:AV2443),0)</f>
        <v>157.14285714285714</v>
      </c>
      <c r="AX2434" s="83"/>
      <c r="AY2434" s="83"/>
      <c r="AZ2434" s="79"/>
      <c r="BA2434" s="80"/>
      <c r="BB2434" s="71"/>
      <c r="BC2434" s="95"/>
      <c r="BD2434" s="41">
        <v>4</v>
      </c>
      <c r="BE2434" s="52">
        <v>46</v>
      </c>
      <c r="BF2434" s="103">
        <v>4615</v>
      </c>
      <c r="BG2434" s="278" t="s">
        <v>49</v>
      </c>
    </row>
    <row r="2435" spans="1:59" s="63" customFormat="1" ht="12.75" x14ac:dyDescent="0.2">
      <c r="A2435" s="196">
        <v>4</v>
      </c>
      <c r="B2435" s="197" t="s">
        <v>422</v>
      </c>
      <c r="C2435" s="208">
        <v>46</v>
      </c>
      <c r="D2435" s="209" t="s">
        <v>867</v>
      </c>
      <c r="E2435" s="212">
        <v>4615</v>
      </c>
      <c r="F2435" s="213" t="s">
        <v>884</v>
      </c>
      <c r="G2435" s="231"/>
      <c r="H2435" s="81" t="s">
        <v>50</v>
      </c>
      <c r="I2435" s="223"/>
      <c r="J2435" s="73"/>
      <c r="K2435" s="73"/>
      <c r="L2435" s="73"/>
      <c r="M2435" s="74"/>
      <c r="N2435" s="247"/>
      <c r="O2435" s="306"/>
      <c r="P2435" s="105"/>
      <c r="Q2435" s="75"/>
      <c r="R2435" s="75"/>
      <c r="S2435" s="75"/>
      <c r="T2435" s="75"/>
      <c r="U2435" s="75"/>
      <c r="V2435" s="75"/>
      <c r="W2435" s="75"/>
      <c r="X2435" s="75"/>
      <c r="Y2435" s="84">
        <f>MAX(X2437:X2443)</f>
        <v>25000</v>
      </c>
      <c r="Z2435" s="83"/>
      <c r="AA2435" s="83"/>
      <c r="AB2435" s="75"/>
      <c r="AC2435" s="75"/>
      <c r="AD2435" s="75"/>
      <c r="AE2435" s="75"/>
      <c r="AF2435" s="75"/>
      <c r="AG2435" s="75"/>
      <c r="AH2435" s="75"/>
      <c r="AI2435" s="75"/>
      <c r="AJ2435" s="84">
        <f>MAX(AI2437:AI2443)</f>
        <v>0</v>
      </c>
      <c r="AK2435" s="83"/>
      <c r="AL2435" s="83"/>
      <c r="AM2435" s="75"/>
      <c r="AN2435" s="75"/>
      <c r="AO2435" s="75"/>
      <c r="AP2435" s="75"/>
      <c r="AQ2435" s="75"/>
      <c r="AR2435" s="75"/>
      <c r="AS2435" s="75"/>
      <c r="AT2435" s="75"/>
      <c r="AU2435" s="75"/>
      <c r="AV2435" s="75"/>
      <c r="AW2435" s="84">
        <f>MAX(AV2437:AV2443)</f>
        <v>500</v>
      </c>
      <c r="AX2435" s="83"/>
      <c r="AY2435" s="83"/>
      <c r="AZ2435" s="79"/>
      <c r="BA2435" s="80"/>
      <c r="BB2435" s="71"/>
      <c r="BC2435" s="95"/>
      <c r="BD2435" s="41">
        <v>4</v>
      </c>
      <c r="BE2435" s="52">
        <v>46</v>
      </c>
      <c r="BF2435" s="103">
        <v>4615</v>
      </c>
      <c r="BG2435" s="278" t="s">
        <v>50</v>
      </c>
    </row>
    <row r="2436" spans="1:59" s="63" customFormat="1" ht="12.75" x14ac:dyDescent="0.2">
      <c r="A2436" s="196">
        <v>4</v>
      </c>
      <c r="B2436" s="197" t="s">
        <v>422</v>
      </c>
      <c r="C2436" s="208">
        <v>46</v>
      </c>
      <c r="D2436" s="209" t="s">
        <v>867</v>
      </c>
      <c r="E2436" s="212">
        <v>4615</v>
      </c>
      <c r="F2436" s="213" t="s">
        <v>884</v>
      </c>
      <c r="G2436" s="231"/>
      <c r="H2436" s="85" t="s">
        <v>51</v>
      </c>
      <c r="I2436" s="223"/>
      <c r="J2436" s="73"/>
      <c r="K2436" s="73"/>
      <c r="L2436" s="73"/>
      <c r="M2436" s="74"/>
      <c r="N2436" s="248">
        <f>SUM(N2437:N2443)</f>
        <v>7</v>
      </c>
      <c r="O2436" s="293">
        <f>SUM(O2437:O2443)</f>
        <v>0.99999999999999978</v>
      </c>
      <c r="P2436" s="292"/>
      <c r="Q2436" s="87"/>
      <c r="R2436" s="87"/>
      <c r="S2436" s="87"/>
      <c r="T2436" s="87"/>
      <c r="U2436" s="87"/>
      <c r="V2436" s="87"/>
      <c r="W2436" s="87"/>
      <c r="X2436" s="87"/>
      <c r="Y2436" s="88"/>
      <c r="Z2436" s="119">
        <f>SUM(Z2437:Z2443)</f>
        <v>19285.714285714283</v>
      </c>
      <c r="AA2436" s="120"/>
      <c r="AB2436" s="111"/>
      <c r="AC2436" s="111"/>
      <c r="AD2436" s="111"/>
      <c r="AE2436" s="111"/>
      <c r="AF2436" s="111"/>
      <c r="AG2436" s="111"/>
      <c r="AH2436" s="111"/>
      <c r="AI2436" s="111"/>
      <c r="AJ2436" s="120"/>
      <c r="AK2436" s="119">
        <f>SUM(AK2437:AK2443)</f>
        <v>0</v>
      </c>
      <c r="AL2436" s="120"/>
      <c r="AM2436" s="111"/>
      <c r="AN2436" s="111"/>
      <c r="AO2436" s="111"/>
      <c r="AP2436" s="111"/>
      <c r="AQ2436" s="111"/>
      <c r="AR2436" s="111"/>
      <c r="AS2436" s="111"/>
      <c r="AT2436" s="111"/>
      <c r="AU2436" s="111"/>
      <c r="AV2436" s="111"/>
      <c r="AW2436" s="120"/>
      <c r="AX2436" s="119">
        <f>SUM(AX2437:AX2443)</f>
        <v>157.14285714285711</v>
      </c>
      <c r="AY2436" s="88"/>
      <c r="AZ2436" s="79"/>
      <c r="BA2436" s="80"/>
      <c r="BB2436" s="71"/>
      <c r="BC2436" s="95"/>
      <c r="BD2436" s="41">
        <v>4</v>
      </c>
      <c r="BE2436" s="52">
        <v>46</v>
      </c>
      <c r="BF2436" s="103">
        <v>4615</v>
      </c>
      <c r="BG2436" s="279" t="s">
        <v>51</v>
      </c>
    </row>
    <row r="2437" spans="1:59" s="63" customFormat="1" ht="12.75" x14ac:dyDescent="0.2">
      <c r="A2437" s="196">
        <v>4</v>
      </c>
      <c r="B2437" s="197" t="s">
        <v>422</v>
      </c>
      <c r="C2437" s="208">
        <v>46</v>
      </c>
      <c r="D2437" s="209" t="s">
        <v>867</v>
      </c>
      <c r="E2437" s="212">
        <v>4615</v>
      </c>
      <c r="F2437" s="213" t="s">
        <v>884</v>
      </c>
      <c r="G2437" s="231"/>
      <c r="H2437" s="89" t="s">
        <v>52</v>
      </c>
      <c r="I2437" s="90" t="s">
        <v>869</v>
      </c>
      <c r="J2437" s="90"/>
      <c r="K2437" s="90" t="s">
        <v>64</v>
      </c>
      <c r="L2437" s="90" t="s">
        <v>870</v>
      </c>
      <c r="M2437" s="91"/>
      <c r="N2437" s="312">
        <v>1</v>
      </c>
      <c r="O2437" s="313">
        <f>N2437/N$2436</f>
        <v>0.14285714285714285</v>
      </c>
      <c r="P2437" s="104"/>
      <c r="Q2437" s="92"/>
      <c r="R2437" s="92"/>
      <c r="S2437" s="92"/>
      <c r="T2437" s="92"/>
      <c r="U2437" s="92"/>
      <c r="V2437" s="92"/>
      <c r="W2437" s="92"/>
      <c r="X2437" s="109">
        <f t="shared" ref="X2437:X2443" si="337">P2437*P$7+Q2437*Q$7+R2437*R$7+S2437*S$7+T2437*T$7+U2437*U$7+V2437*V$7+W2437*W$7</f>
        <v>0</v>
      </c>
      <c r="Y2437" s="83"/>
      <c r="Z2437" s="110">
        <f t="shared" ref="Z2437:Z2443" si="338">X2437*$O2437</f>
        <v>0</v>
      </c>
      <c r="AA2437" s="111"/>
      <c r="AB2437" s="92"/>
      <c r="AC2437" s="92"/>
      <c r="AD2437" s="92"/>
      <c r="AE2437" s="92"/>
      <c r="AF2437" s="92"/>
      <c r="AG2437" s="92"/>
      <c r="AH2437" s="92"/>
      <c r="AI2437" s="109">
        <f t="shared" ref="AI2437:AI2443" si="339">AB2437*AB$7+AC2437*AC$7+AD2437*AD$7+AE2437*AE$7+AF2437*AF$7+AG2437*AG$7+AH2437*AH$7</f>
        <v>0</v>
      </c>
      <c r="AJ2437" s="83"/>
      <c r="AK2437" s="110">
        <f t="shared" ref="AK2437:AK2443" si="340">AI2437*$O2437</f>
        <v>0</v>
      </c>
      <c r="AL2437" s="111"/>
      <c r="AM2437" s="92"/>
      <c r="AN2437" s="92"/>
      <c r="AO2437" s="92"/>
      <c r="AP2437" s="92"/>
      <c r="AQ2437" s="92"/>
      <c r="AR2437" s="92">
        <v>1</v>
      </c>
      <c r="AS2437" s="92"/>
      <c r="AT2437" s="92"/>
      <c r="AU2437" s="92"/>
      <c r="AV2437" s="109">
        <f t="shared" ref="AV2437:AV2443" si="341">AM2437*AM$7+AN2437*AN$7+AO2437*AO$7+AP2437*AP$7+AQ2437*AQ$7+AR2437*AR$7+AS2437*AS$7+AT2437*AT$7+AU2437*AU$7</f>
        <v>500</v>
      </c>
      <c r="AW2437" s="75"/>
      <c r="AX2437" s="110">
        <f t="shared" ref="AX2437:AX2443" si="342">AV2437*$O2437</f>
        <v>71.428571428571431</v>
      </c>
      <c r="AY2437" s="111"/>
      <c r="AZ2437" s="93"/>
      <c r="BA2437" s="94" t="s">
        <v>554</v>
      </c>
      <c r="BB2437" s="71"/>
      <c r="BC2437" s="95"/>
      <c r="BD2437" s="41">
        <v>4</v>
      </c>
      <c r="BE2437" s="52">
        <v>46</v>
      </c>
      <c r="BF2437" s="103">
        <v>4615</v>
      </c>
      <c r="BG2437" s="280" t="s">
        <v>52</v>
      </c>
    </row>
    <row r="2438" spans="1:59" s="63" customFormat="1" ht="12.75" x14ac:dyDescent="0.2">
      <c r="A2438" s="196">
        <v>4</v>
      </c>
      <c r="B2438" s="197" t="s">
        <v>422</v>
      </c>
      <c r="C2438" s="208">
        <v>46</v>
      </c>
      <c r="D2438" s="209" t="s">
        <v>867</v>
      </c>
      <c r="E2438" s="212">
        <v>4615</v>
      </c>
      <c r="F2438" s="213" t="s">
        <v>884</v>
      </c>
      <c r="G2438" s="231"/>
      <c r="H2438" s="89"/>
      <c r="I2438" s="90" t="s">
        <v>885</v>
      </c>
      <c r="J2438" s="90"/>
      <c r="K2438" s="90" t="s">
        <v>73</v>
      </c>
      <c r="L2438" s="90" t="s">
        <v>95</v>
      </c>
      <c r="M2438" s="91"/>
      <c r="N2438" s="312">
        <v>1</v>
      </c>
      <c r="O2438" s="313">
        <f t="shared" ref="O2438:O2443" si="343">N2438/N$2436</f>
        <v>0.14285714285714285</v>
      </c>
      <c r="P2438" s="104"/>
      <c r="Q2438" s="92"/>
      <c r="R2438" s="92"/>
      <c r="S2438" s="92"/>
      <c r="T2438" s="92"/>
      <c r="U2438" s="92"/>
      <c r="V2438" s="92"/>
      <c r="W2438" s="92">
        <v>1</v>
      </c>
      <c r="X2438" s="109">
        <f t="shared" si="337"/>
        <v>25000</v>
      </c>
      <c r="Y2438" s="83"/>
      <c r="Z2438" s="110">
        <f t="shared" si="338"/>
        <v>3571.4285714285711</v>
      </c>
      <c r="AA2438" s="111"/>
      <c r="AB2438" s="92"/>
      <c r="AC2438" s="92"/>
      <c r="AD2438" s="92"/>
      <c r="AE2438" s="92"/>
      <c r="AF2438" s="92"/>
      <c r="AG2438" s="92"/>
      <c r="AH2438" s="92"/>
      <c r="AI2438" s="109">
        <f t="shared" si="339"/>
        <v>0</v>
      </c>
      <c r="AJ2438" s="83"/>
      <c r="AK2438" s="110">
        <f t="shared" si="340"/>
        <v>0</v>
      </c>
      <c r="AL2438" s="111"/>
      <c r="AM2438" s="92"/>
      <c r="AN2438" s="92"/>
      <c r="AO2438" s="92"/>
      <c r="AP2438" s="92">
        <v>1</v>
      </c>
      <c r="AQ2438" s="92"/>
      <c r="AR2438" s="92"/>
      <c r="AS2438" s="92"/>
      <c r="AT2438" s="92"/>
      <c r="AU2438" s="92"/>
      <c r="AV2438" s="109">
        <f t="shared" si="341"/>
        <v>100</v>
      </c>
      <c r="AW2438" s="75"/>
      <c r="AX2438" s="110">
        <f t="shared" si="342"/>
        <v>14.285714285714285</v>
      </c>
      <c r="AY2438" s="111"/>
      <c r="AZ2438" s="93"/>
      <c r="BA2438" s="94" t="s">
        <v>554</v>
      </c>
      <c r="BB2438" s="71"/>
      <c r="BC2438" s="95"/>
      <c r="BD2438" s="41">
        <v>4</v>
      </c>
      <c r="BE2438" s="52">
        <v>46</v>
      </c>
      <c r="BF2438" s="103">
        <v>4615</v>
      </c>
      <c r="BG2438" s="280" t="s">
        <v>52</v>
      </c>
    </row>
    <row r="2439" spans="1:59" s="63" customFormat="1" ht="12.75" x14ac:dyDescent="0.2">
      <c r="A2439" s="196">
        <v>4</v>
      </c>
      <c r="B2439" s="197" t="s">
        <v>422</v>
      </c>
      <c r="C2439" s="208">
        <v>46</v>
      </c>
      <c r="D2439" s="209" t="s">
        <v>867</v>
      </c>
      <c r="E2439" s="212">
        <v>4615</v>
      </c>
      <c r="F2439" s="213" t="s">
        <v>884</v>
      </c>
      <c r="G2439" s="231"/>
      <c r="H2439" s="89"/>
      <c r="I2439" s="90" t="s">
        <v>883</v>
      </c>
      <c r="J2439" s="90"/>
      <c r="K2439" s="90" t="s">
        <v>73</v>
      </c>
      <c r="L2439" s="90" t="s">
        <v>69</v>
      </c>
      <c r="M2439" s="91"/>
      <c r="N2439" s="312">
        <v>1</v>
      </c>
      <c r="O2439" s="313">
        <f t="shared" si="343"/>
        <v>0.14285714285714285</v>
      </c>
      <c r="P2439" s="104"/>
      <c r="Q2439" s="92"/>
      <c r="R2439" s="92"/>
      <c r="S2439" s="92"/>
      <c r="T2439" s="92"/>
      <c r="U2439" s="92"/>
      <c r="V2439" s="92"/>
      <c r="W2439" s="92">
        <v>1</v>
      </c>
      <c r="X2439" s="109">
        <f t="shared" si="337"/>
        <v>25000</v>
      </c>
      <c r="Y2439" s="83"/>
      <c r="Z2439" s="110">
        <f t="shared" si="338"/>
        <v>3571.4285714285711</v>
      </c>
      <c r="AA2439" s="111"/>
      <c r="AB2439" s="92"/>
      <c r="AC2439" s="92"/>
      <c r="AD2439" s="92"/>
      <c r="AE2439" s="92"/>
      <c r="AF2439" s="92"/>
      <c r="AG2439" s="92"/>
      <c r="AH2439" s="92"/>
      <c r="AI2439" s="109">
        <f t="shared" si="339"/>
        <v>0</v>
      </c>
      <c r="AJ2439" s="83"/>
      <c r="AK2439" s="110">
        <f t="shared" si="340"/>
        <v>0</v>
      </c>
      <c r="AL2439" s="111"/>
      <c r="AM2439" s="92"/>
      <c r="AN2439" s="92"/>
      <c r="AO2439" s="92"/>
      <c r="AP2439" s="92">
        <v>1</v>
      </c>
      <c r="AQ2439" s="92"/>
      <c r="AR2439" s="92"/>
      <c r="AS2439" s="92"/>
      <c r="AT2439" s="92"/>
      <c r="AU2439" s="92"/>
      <c r="AV2439" s="109">
        <f t="shared" si="341"/>
        <v>100</v>
      </c>
      <c r="AW2439" s="75"/>
      <c r="AX2439" s="110">
        <f t="shared" si="342"/>
        <v>14.285714285714285</v>
      </c>
      <c r="AY2439" s="111"/>
      <c r="AZ2439" s="93"/>
      <c r="BA2439" s="94" t="s">
        <v>554</v>
      </c>
      <c r="BB2439" s="71"/>
      <c r="BC2439" s="95"/>
      <c r="BD2439" s="41">
        <v>4</v>
      </c>
      <c r="BE2439" s="52">
        <v>46</v>
      </c>
      <c r="BF2439" s="103">
        <v>4615</v>
      </c>
      <c r="BG2439" s="280" t="s">
        <v>52</v>
      </c>
    </row>
    <row r="2440" spans="1:59" s="63" customFormat="1" ht="12.75" x14ac:dyDescent="0.2">
      <c r="A2440" s="196">
        <v>4</v>
      </c>
      <c r="B2440" s="197" t="s">
        <v>422</v>
      </c>
      <c r="C2440" s="208">
        <v>46</v>
      </c>
      <c r="D2440" s="209" t="s">
        <v>867</v>
      </c>
      <c r="E2440" s="212">
        <v>4615</v>
      </c>
      <c r="F2440" s="213" t="s">
        <v>884</v>
      </c>
      <c r="G2440" s="231"/>
      <c r="H2440" s="89"/>
      <c r="I2440" s="90" t="s">
        <v>886</v>
      </c>
      <c r="J2440" s="90"/>
      <c r="K2440" s="90" t="s">
        <v>73</v>
      </c>
      <c r="L2440" s="90" t="s">
        <v>95</v>
      </c>
      <c r="M2440" s="91"/>
      <c r="N2440" s="312">
        <v>1</v>
      </c>
      <c r="O2440" s="313">
        <f t="shared" si="343"/>
        <v>0.14285714285714285</v>
      </c>
      <c r="P2440" s="104"/>
      <c r="Q2440" s="92"/>
      <c r="R2440" s="92"/>
      <c r="S2440" s="92"/>
      <c r="T2440" s="92"/>
      <c r="U2440" s="92"/>
      <c r="V2440" s="92"/>
      <c r="W2440" s="92">
        <v>1</v>
      </c>
      <c r="X2440" s="109">
        <f t="shared" si="337"/>
        <v>25000</v>
      </c>
      <c r="Y2440" s="83"/>
      <c r="Z2440" s="110">
        <f t="shared" si="338"/>
        <v>3571.4285714285711</v>
      </c>
      <c r="AA2440" s="111"/>
      <c r="AB2440" s="92"/>
      <c r="AC2440" s="92"/>
      <c r="AD2440" s="92"/>
      <c r="AE2440" s="92"/>
      <c r="AF2440" s="92"/>
      <c r="AG2440" s="92"/>
      <c r="AH2440" s="92"/>
      <c r="AI2440" s="109">
        <f t="shared" si="339"/>
        <v>0</v>
      </c>
      <c r="AJ2440" s="83"/>
      <c r="AK2440" s="110">
        <f t="shared" si="340"/>
        <v>0</v>
      </c>
      <c r="AL2440" s="111"/>
      <c r="AM2440" s="92"/>
      <c r="AN2440" s="92"/>
      <c r="AO2440" s="92"/>
      <c r="AP2440" s="92">
        <v>1</v>
      </c>
      <c r="AQ2440" s="92"/>
      <c r="AR2440" s="92"/>
      <c r="AS2440" s="92"/>
      <c r="AT2440" s="92"/>
      <c r="AU2440" s="92"/>
      <c r="AV2440" s="109">
        <f t="shared" si="341"/>
        <v>100</v>
      </c>
      <c r="AW2440" s="75"/>
      <c r="AX2440" s="110">
        <f t="shared" si="342"/>
        <v>14.285714285714285</v>
      </c>
      <c r="AY2440" s="111"/>
      <c r="AZ2440" s="93"/>
      <c r="BA2440" s="94" t="s">
        <v>554</v>
      </c>
      <c r="BB2440" s="71"/>
      <c r="BC2440" s="95"/>
      <c r="BD2440" s="41">
        <v>4</v>
      </c>
      <c r="BE2440" s="52">
        <v>46</v>
      </c>
      <c r="BF2440" s="103">
        <v>4615</v>
      </c>
      <c r="BG2440" s="280" t="s">
        <v>52</v>
      </c>
    </row>
    <row r="2441" spans="1:59" s="63" customFormat="1" ht="12.75" x14ac:dyDescent="0.2">
      <c r="A2441" s="196">
        <v>4</v>
      </c>
      <c r="B2441" s="197" t="s">
        <v>422</v>
      </c>
      <c r="C2441" s="208">
        <v>46</v>
      </c>
      <c r="D2441" s="209" t="s">
        <v>867</v>
      </c>
      <c r="E2441" s="212">
        <v>4615</v>
      </c>
      <c r="F2441" s="213" t="s">
        <v>884</v>
      </c>
      <c r="G2441" s="231"/>
      <c r="H2441" s="89"/>
      <c r="I2441" s="90" t="s">
        <v>874</v>
      </c>
      <c r="J2441" s="90"/>
      <c r="K2441" s="90" t="s">
        <v>511</v>
      </c>
      <c r="L2441" s="90"/>
      <c r="M2441" s="91"/>
      <c r="N2441" s="312">
        <v>1</v>
      </c>
      <c r="O2441" s="313">
        <f t="shared" si="343"/>
        <v>0.14285714285714285</v>
      </c>
      <c r="P2441" s="104"/>
      <c r="Q2441" s="92"/>
      <c r="R2441" s="92"/>
      <c r="S2441" s="92"/>
      <c r="T2441" s="92"/>
      <c r="U2441" s="92"/>
      <c r="V2441" s="92"/>
      <c r="W2441" s="92">
        <v>1</v>
      </c>
      <c r="X2441" s="109">
        <f t="shared" si="337"/>
        <v>25000</v>
      </c>
      <c r="Y2441" s="83"/>
      <c r="Z2441" s="110">
        <f t="shared" si="338"/>
        <v>3571.4285714285711</v>
      </c>
      <c r="AA2441" s="111"/>
      <c r="AB2441" s="92"/>
      <c r="AC2441" s="92"/>
      <c r="AD2441" s="92"/>
      <c r="AE2441" s="92"/>
      <c r="AF2441" s="92"/>
      <c r="AG2441" s="92"/>
      <c r="AH2441" s="92"/>
      <c r="AI2441" s="109">
        <f t="shared" si="339"/>
        <v>0</v>
      </c>
      <c r="AJ2441" s="83"/>
      <c r="AK2441" s="110">
        <f t="shared" si="340"/>
        <v>0</v>
      </c>
      <c r="AL2441" s="111"/>
      <c r="AM2441" s="92"/>
      <c r="AN2441" s="92"/>
      <c r="AO2441" s="92"/>
      <c r="AP2441" s="92">
        <v>1</v>
      </c>
      <c r="AQ2441" s="92"/>
      <c r="AR2441" s="92"/>
      <c r="AS2441" s="92"/>
      <c r="AT2441" s="92"/>
      <c r="AU2441" s="92"/>
      <c r="AV2441" s="109">
        <f t="shared" si="341"/>
        <v>100</v>
      </c>
      <c r="AW2441" s="75"/>
      <c r="AX2441" s="110">
        <f t="shared" si="342"/>
        <v>14.285714285714285</v>
      </c>
      <c r="AY2441" s="111"/>
      <c r="AZ2441" s="93"/>
      <c r="BA2441" s="94" t="s">
        <v>554</v>
      </c>
      <c r="BB2441" s="71"/>
      <c r="BC2441" s="95"/>
      <c r="BD2441" s="41">
        <v>4</v>
      </c>
      <c r="BE2441" s="52">
        <v>46</v>
      </c>
      <c r="BF2441" s="103">
        <v>4615</v>
      </c>
      <c r="BG2441" s="280" t="s">
        <v>52</v>
      </c>
    </row>
    <row r="2442" spans="1:59" s="63" customFormat="1" ht="12.75" x14ac:dyDescent="0.2">
      <c r="A2442" s="196">
        <v>4</v>
      </c>
      <c r="B2442" s="197" t="s">
        <v>422</v>
      </c>
      <c r="C2442" s="208">
        <v>46</v>
      </c>
      <c r="D2442" s="209" t="s">
        <v>867</v>
      </c>
      <c r="E2442" s="212">
        <v>4615</v>
      </c>
      <c r="F2442" s="213" t="s">
        <v>884</v>
      </c>
      <c r="G2442" s="231"/>
      <c r="H2442" s="89"/>
      <c r="I2442" s="90" t="s">
        <v>887</v>
      </c>
      <c r="J2442" s="90"/>
      <c r="K2442" s="90" t="s">
        <v>129</v>
      </c>
      <c r="L2442" s="90"/>
      <c r="M2442" s="91"/>
      <c r="N2442" s="312">
        <v>1</v>
      </c>
      <c r="O2442" s="313">
        <f t="shared" si="343"/>
        <v>0.14285714285714285</v>
      </c>
      <c r="P2442" s="104"/>
      <c r="Q2442" s="92"/>
      <c r="R2442" s="92"/>
      <c r="S2442" s="92"/>
      <c r="T2442" s="92"/>
      <c r="U2442" s="92"/>
      <c r="V2442" s="92"/>
      <c r="W2442" s="92">
        <v>1</v>
      </c>
      <c r="X2442" s="109">
        <f t="shared" si="337"/>
        <v>25000</v>
      </c>
      <c r="Y2442" s="83"/>
      <c r="Z2442" s="110">
        <f t="shared" si="338"/>
        <v>3571.4285714285711</v>
      </c>
      <c r="AA2442" s="111"/>
      <c r="AB2442" s="92"/>
      <c r="AC2442" s="92"/>
      <c r="AD2442" s="92"/>
      <c r="AE2442" s="92"/>
      <c r="AF2442" s="92"/>
      <c r="AG2442" s="92"/>
      <c r="AH2442" s="92"/>
      <c r="AI2442" s="109">
        <f t="shared" si="339"/>
        <v>0</v>
      </c>
      <c r="AJ2442" s="83"/>
      <c r="AK2442" s="110">
        <f t="shared" si="340"/>
        <v>0</v>
      </c>
      <c r="AL2442" s="111"/>
      <c r="AM2442" s="92"/>
      <c r="AN2442" s="92"/>
      <c r="AO2442" s="92"/>
      <c r="AP2442" s="92">
        <v>1</v>
      </c>
      <c r="AQ2442" s="92"/>
      <c r="AR2442" s="92"/>
      <c r="AS2442" s="92"/>
      <c r="AT2442" s="92"/>
      <c r="AU2442" s="92"/>
      <c r="AV2442" s="109">
        <f t="shared" si="341"/>
        <v>100</v>
      </c>
      <c r="AW2442" s="75"/>
      <c r="AX2442" s="110">
        <f t="shared" si="342"/>
        <v>14.285714285714285</v>
      </c>
      <c r="AY2442" s="111"/>
      <c r="AZ2442" s="93"/>
      <c r="BA2442" s="94" t="s">
        <v>554</v>
      </c>
      <c r="BB2442" s="71"/>
      <c r="BC2442" s="95"/>
      <c r="BD2442" s="41">
        <v>4</v>
      </c>
      <c r="BE2442" s="52">
        <v>46</v>
      </c>
      <c r="BF2442" s="103">
        <v>4615</v>
      </c>
      <c r="BG2442" s="280" t="s">
        <v>52</v>
      </c>
    </row>
    <row r="2443" spans="1:59" s="63" customFormat="1" ht="12.75" x14ac:dyDescent="0.2">
      <c r="A2443" s="196">
        <v>4</v>
      </c>
      <c r="B2443" s="197" t="s">
        <v>422</v>
      </c>
      <c r="C2443" s="208">
        <v>46</v>
      </c>
      <c r="D2443" s="209" t="s">
        <v>867</v>
      </c>
      <c r="E2443" s="212">
        <v>4615</v>
      </c>
      <c r="F2443" s="213" t="s">
        <v>884</v>
      </c>
      <c r="G2443" s="231"/>
      <c r="H2443" s="89"/>
      <c r="I2443" s="90" t="s">
        <v>888</v>
      </c>
      <c r="J2443" s="90"/>
      <c r="K2443" s="90" t="s">
        <v>126</v>
      </c>
      <c r="L2443" s="90"/>
      <c r="M2443" s="91"/>
      <c r="N2443" s="312">
        <v>1</v>
      </c>
      <c r="O2443" s="313">
        <f t="shared" si="343"/>
        <v>0.14285714285714285</v>
      </c>
      <c r="P2443" s="104"/>
      <c r="Q2443" s="92"/>
      <c r="R2443" s="92"/>
      <c r="S2443" s="92"/>
      <c r="T2443" s="92"/>
      <c r="U2443" s="92"/>
      <c r="V2443" s="92">
        <v>1</v>
      </c>
      <c r="W2443" s="92"/>
      <c r="X2443" s="109">
        <f t="shared" si="337"/>
        <v>10000</v>
      </c>
      <c r="Y2443" s="83"/>
      <c r="Z2443" s="110">
        <f t="shared" si="338"/>
        <v>1428.5714285714284</v>
      </c>
      <c r="AA2443" s="111"/>
      <c r="AB2443" s="92"/>
      <c r="AC2443" s="92"/>
      <c r="AD2443" s="92"/>
      <c r="AE2443" s="92"/>
      <c r="AF2443" s="92"/>
      <c r="AG2443" s="92"/>
      <c r="AH2443" s="92"/>
      <c r="AI2443" s="109">
        <f t="shared" si="339"/>
        <v>0</v>
      </c>
      <c r="AJ2443" s="83"/>
      <c r="AK2443" s="110">
        <f t="shared" si="340"/>
        <v>0</v>
      </c>
      <c r="AL2443" s="111"/>
      <c r="AM2443" s="92"/>
      <c r="AN2443" s="92"/>
      <c r="AO2443" s="92"/>
      <c r="AP2443" s="92">
        <v>1</v>
      </c>
      <c r="AQ2443" s="92"/>
      <c r="AR2443" s="92"/>
      <c r="AS2443" s="92"/>
      <c r="AT2443" s="92"/>
      <c r="AU2443" s="92"/>
      <c r="AV2443" s="109">
        <f t="shared" si="341"/>
        <v>100</v>
      </c>
      <c r="AW2443" s="75"/>
      <c r="AX2443" s="110">
        <f t="shared" si="342"/>
        <v>14.285714285714285</v>
      </c>
      <c r="AY2443" s="111"/>
      <c r="AZ2443" s="93"/>
      <c r="BA2443" s="94" t="s">
        <v>554</v>
      </c>
      <c r="BB2443" s="71"/>
      <c r="BC2443" s="95"/>
      <c r="BD2443" s="41">
        <v>4</v>
      </c>
      <c r="BE2443" s="52">
        <v>46</v>
      </c>
      <c r="BF2443" s="103">
        <v>4615</v>
      </c>
      <c r="BG2443" s="280" t="s">
        <v>52</v>
      </c>
    </row>
    <row r="2444" spans="1:59" s="63" customFormat="1" ht="12.75" x14ac:dyDescent="0.2">
      <c r="A2444" s="196">
        <v>4</v>
      </c>
      <c r="B2444" s="197" t="s">
        <v>422</v>
      </c>
      <c r="C2444" s="208">
        <v>46</v>
      </c>
      <c r="D2444" s="209" t="s">
        <v>867</v>
      </c>
      <c r="E2444" s="212">
        <v>4615</v>
      </c>
      <c r="F2444" s="213" t="s">
        <v>884</v>
      </c>
      <c r="G2444" s="231"/>
      <c r="H2444" s="65"/>
      <c r="I2444" s="222"/>
      <c r="J2444" s="66"/>
      <c r="K2444" s="66"/>
      <c r="L2444" s="66"/>
      <c r="M2444" s="64"/>
      <c r="N2444" s="304"/>
      <c r="O2444" s="305"/>
      <c r="P2444" s="127"/>
      <c r="Q2444" s="67"/>
      <c r="R2444" s="67"/>
      <c r="S2444" s="67"/>
      <c r="T2444" s="67"/>
      <c r="U2444" s="67"/>
      <c r="V2444" s="67"/>
      <c r="W2444" s="67"/>
      <c r="X2444" s="67"/>
      <c r="Y2444" s="68"/>
      <c r="Z2444" s="68"/>
      <c r="AA2444" s="68"/>
      <c r="AB2444" s="67"/>
      <c r="AC2444" s="67"/>
      <c r="AD2444" s="67"/>
      <c r="AE2444" s="67"/>
      <c r="AF2444" s="67"/>
      <c r="AG2444" s="67"/>
      <c r="AH2444" s="67"/>
      <c r="AI2444" s="67"/>
      <c r="AJ2444" s="68"/>
      <c r="AK2444" s="68"/>
      <c r="AL2444" s="68"/>
      <c r="AM2444" s="67"/>
      <c r="AN2444" s="67"/>
      <c r="AO2444" s="67"/>
      <c r="AP2444" s="67"/>
      <c r="AQ2444" s="67"/>
      <c r="AR2444" s="67"/>
      <c r="AS2444" s="67"/>
      <c r="AT2444" s="67"/>
      <c r="AU2444" s="67"/>
      <c r="AV2444" s="67"/>
      <c r="AW2444" s="67"/>
      <c r="AX2444" s="68"/>
      <c r="AY2444" s="68"/>
      <c r="AZ2444" s="69"/>
      <c r="BA2444" s="70"/>
      <c r="BB2444" s="71"/>
      <c r="BC2444" s="95"/>
      <c r="BD2444" s="41">
        <v>4</v>
      </c>
      <c r="BE2444" s="52">
        <v>46</v>
      </c>
      <c r="BF2444" s="103">
        <v>4615</v>
      </c>
      <c r="BG2444" s="275"/>
    </row>
    <row r="2445" spans="1:59" s="63" customFormat="1" ht="12.75" x14ac:dyDescent="0.2">
      <c r="A2445" s="196">
        <v>4</v>
      </c>
      <c r="B2445" s="197" t="s">
        <v>422</v>
      </c>
      <c r="C2445" s="208">
        <v>46</v>
      </c>
      <c r="D2445" s="209" t="s">
        <v>867</v>
      </c>
      <c r="E2445" s="212">
        <v>4615</v>
      </c>
      <c r="F2445" s="213" t="s">
        <v>884</v>
      </c>
      <c r="G2445" s="232"/>
      <c r="H2445" s="97"/>
      <c r="I2445" s="224"/>
      <c r="J2445" s="98"/>
      <c r="K2445" s="98"/>
      <c r="L2445" s="98"/>
      <c r="M2445" s="96"/>
      <c r="N2445" s="307"/>
      <c r="O2445" s="246"/>
      <c r="P2445" s="124"/>
      <c r="Q2445" s="99"/>
      <c r="R2445" s="99"/>
      <c r="S2445" s="99"/>
      <c r="T2445" s="99"/>
      <c r="U2445" s="99"/>
      <c r="V2445" s="99"/>
      <c r="W2445" s="99"/>
      <c r="X2445" s="99"/>
      <c r="Y2445" s="100"/>
      <c r="Z2445" s="100"/>
      <c r="AA2445" s="100"/>
      <c r="AB2445" s="99"/>
      <c r="AC2445" s="99"/>
      <c r="AD2445" s="99"/>
      <c r="AE2445" s="99"/>
      <c r="AF2445" s="99"/>
      <c r="AG2445" s="99"/>
      <c r="AH2445" s="99"/>
      <c r="AI2445" s="99"/>
      <c r="AJ2445" s="100"/>
      <c r="AK2445" s="100"/>
      <c r="AL2445" s="100"/>
      <c r="AM2445" s="99"/>
      <c r="AN2445" s="99"/>
      <c r="AO2445" s="99"/>
      <c r="AP2445" s="99"/>
      <c r="AQ2445" s="99"/>
      <c r="AR2445" s="99"/>
      <c r="AS2445" s="99"/>
      <c r="AT2445" s="99"/>
      <c r="AU2445" s="99"/>
      <c r="AV2445" s="99"/>
      <c r="AW2445" s="99"/>
      <c r="AX2445" s="100"/>
      <c r="AY2445" s="100"/>
      <c r="AZ2445" s="101"/>
      <c r="BA2445" s="102"/>
      <c r="BB2445" s="95"/>
      <c r="BC2445" s="95"/>
      <c r="BD2445" s="41">
        <v>4</v>
      </c>
      <c r="BE2445" s="52">
        <v>46</v>
      </c>
      <c r="BF2445" s="103">
        <v>4615</v>
      </c>
      <c r="BG2445" s="277"/>
    </row>
    <row r="2446" spans="1:59" x14ac:dyDescent="0.25">
      <c r="A2446" s="196">
        <v>4</v>
      </c>
      <c r="B2446" s="197" t="s">
        <v>422</v>
      </c>
      <c r="C2446" s="208">
        <v>46</v>
      </c>
      <c r="D2446" s="209" t="s">
        <v>867</v>
      </c>
      <c r="E2446" s="210">
        <v>4621</v>
      </c>
      <c r="F2446" s="211" t="s">
        <v>889</v>
      </c>
      <c r="G2446" s="235"/>
      <c r="H2446" s="145"/>
      <c r="I2446" s="221"/>
      <c r="J2446" s="57"/>
      <c r="K2446" s="57"/>
      <c r="L2446" s="57"/>
      <c r="M2446" s="144"/>
      <c r="N2446" s="324"/>
      <c r="O2446" s="325"/>
      <c r="P2446" s="146"/>
      <c r="Q2446" s="146"/>
      <c r="R2446" s="146"/>
      <c r="S2446" s="146"/>
      <c r="T2446" s="146"/>
      <c r="U2446" s="146"/>
      <c r="V2446" s="146"/>
      <c r="W2446" s="146"/>
      <c r="X2446" s="146"/>
      <c r="Y2446" s="59"/>
      <c r="Z2446" s="123"/>
      <c r="AA2446" s="123"/>
      <c r="AB2446" s="146"/>
      <c r="AC2446" s="146"/>
      <c r="AD2446" s="146"/>
      <c r="AE2446" s="146"/>
      <c r="AF2446" s="146"/>
      <c r="AG2446" s="146"/>
      <c r="AH2446" s="146"/>
      <c r="AI2446" s="146"/>
      <c r="AJ2446" s="59"/>
      <c r="AK2446" s="123"/>
      <c r="AL2446" s="123"/>
      <c r="AM2446" s="146"/>
      <c r="AN2446" s="146"/>
      <c r="AO2446" s="146"/>
      <c r="AP2446" s="146"/>
      <c r="AQ2446" s="146"/>
      <c r="AR2446" s="146"/>
      <c r="AS2446" s="146"/>
      <c r="AT2446" s="146"/>
      <c r="AU2446" s="146"/>
      <c r="AV2446" s="146"/>
      <c r="AW2446" s="58"/>
      <c r="AX2446" s="123"/>
      <c r="AY2446" s="59"/>
      <c r="AZ2446" s="147"/>
      <c r="BA2446" s="148"/>
      <c r="BB2446" s="143"/>
      <c r="BC2446" s="143"/>
      <c r="BD2446" s="41">
        <v>4</v>
      </c>
      <c r="BE2446" s="52">
        <v>46</v>
      </c>
      <c r="BF2446" s="62">
        <v>4621</v>
      </c>
      <c r="BG2446" s="284"/>
    </row>
    <row r="2447" spans="1:59" s="63" customFormat="1" ht="12.75" x14ac:dyDescent="0.2">
      <c r="A2447" s="196">
        <v>4</v>
      </c>
      <c r="B2447" s="197" t="s">
        <v>422</v>
      </c>
      <c r="C2447" s="208">
        <v>46</v>
      </c>
      <c r="D2447" s="209" t="s">
        <v>867</v>
      </c>
      <c r="E2447" s="210">
        <v>4621</v>
      </c>
      <c r="F2447" s="211" t="s">
        <v>889</v>
      </c>
      <c r="G2447" s="230"/>
      <c r="H2447" s="56"/>
      <c r="I2447" s="221"/>
      <c r="J2447" s="57"/>
      <c r="K2447" s="57"/>
      <c r="L2447" s="57"/>
      <c r="M2447" s="55"/>
      <c r="N2447" s="303"/>
      <c r="O2447" s="245"/>
      <c r="P2447" s="122"/>
      <c r="Q2447" s="58"/>
      <c r="R2447" s="58"/>
      <c r="S2447" s="58"/>
      <c r="T2447" s="58"/>
      <c r="U2447" s="58"/>
      <c r="V2447" s="58"/>
      <c r="W2447" s="58"/>
      <c r="X2447" s="58"/>
      <c r="Y2447" s="59"/>
      <c r="Z2447" s="59"/>
      <c r="AA2447" s="59"/>
      <c r="AB2447" s="58"/>
      <c r="AC2447" s="58"/>
      <c r="AD2447" s="58"/>
      <c r="AE2447" s="58"/>
      <c r="AF2447" s="58"/>
      <c r="AG2447" s="58"/>
      <c r="AH2447" s="58"/>
      <c r="AI2447" s="58"/>
      <c r="AJ2447" s="59"/>
      <c r="AK2447" s="59"/>
      <c r="AL2447" s="59"/>
      <c r="AM2447" s="58"/>
      <c r="AN2447" s="58"/>
      <c r="AO2447" s="58"/>
      <c r="AP2447" s="58"/>
      <c r="AQ2447" s="58"/>
      <c r="AR2447" s="58"/>
      <c r="AS2447" s="58"/>
      <c r="AT2447" s="58"/>
      <c r="AU2447" s="58"/>
      <c r="AV2447" s="58"/>
      <c r="AW2447" s="58"/>
      <c r="AX2447" s="59"/>
      <c r="AY2447" s="59"/>
      <c r="AZ2447" s="60"/>
      <c r="BA2447" s="61"/>
      <c r="BB2447" s="54"/>
      <c r="BC2447" s="54"/>
      <c r="BD2447" s="41">
        <v>4</v>
      </c>
      <c r="BE2447" s="52">
        <v>46</v>
      </c>
      <c r="BF2447" s="62">
        <v>4621</v>
      </c>
      <c r="BG2447" s="274"/>
    </row>
    <row r="2448" spans="1:59" s="63" customFormat="1" ht="12.75" x14ac:dyDescent="0.2">
      <c r="A2448" s="196">
        <v>4</v>
      </c>
      <c r="B2448" s="197" t="s">
        <v>422</v>
      </c>
      <c r="C2448" s="208">
        <v>46</v>
      </c>
      <c r="D2448" s="209" t="s">
        <v>867</v>
      </c>
      <c r="E2448" s="210">
        <v>4621</v>
      </c>
      <c r="F2448" s="211" t="s">
        <v>889</v>
      </c>
      <c r="G2448" s="231" t="s">
        <v>890</v>
      </c>
      <c r="H2448" s="65"/>
      <c r="I2448" s="222"/>
      <c r="J2448" s="66"/>
      <c r="K2448" s="66"/>
      <c r="L2448" s="66"/>
      <c r="M2448" s="64"/>
      <c r="N2448" s="308"/>
      <c r="O2448" s="309"/>
      <c r="P2448" s="127"/>
      <c r="Q2448" s="67"/>
      <c r="R2448" s="67"/>
      <c r="S2448" s="67"/>
      <c r="T2448" s="67"/>
      <c r="U2448" s="67"/>
      <c r="V2448" s="67"/>
      <c r="W2448" s="67"/>
      <c r="X2448" s="67"/>
      <c r="Y2448" s="68"/>
      <c r="Z2448" s="68"/>
      <c r="AA2448" s="68"/>
      <c r="AB2448" s="67"/>
      <c r="AC2448" s="67"/>
      <c r="AD2448" s="67"/>
      <c r="AE2448" s="67"/>
      <c r="AF2448" s="67"/>
      <c r="AG2448" s="67"/>
      <c r="AH2448" s="67"/>
      <c r="AI2448" s="67"/>
      <c r="AJ2448" s="68"/>
      <c r="AK2448" s="68"/>
      <c r="AL2448" s="68"/>
      <c r="AM2448" s="67"/>
      <c r="AN2448" s="67"/>
      <c r="AO2448" s="67"/>
      <c r="AP2448" s="67"/>
      <c r="AQ2448" s="67"/>
      <c r="AR2448" s="67"/>
      <c r="AS2448" s="67"/>
      <c r="AT2448" s="67"/>
      <c r="AU2448" s="67"/>
      <c r="AV2448" s="67"/>
      <c r="AW2448" s="67"/>
      <c r="AX2448" s="68"/>
      <c r="AY2448" s="68"/>
      <c r="AZ2448" s="69"/>
      <c r="BA2448" s="70"/>
      <c r="BB2448" s="71"/>
      <c r="BC2448" s="54"/>
      <c r="BD2448" s="41">
        <v>4</v>
      </c>
      <c r="BE2448" s="52">
        <v>46</v>
      </c>
      <c r="BF2448" s="62">
        <v>4621</v>
      </c>
      <c r="BG2448" s="275"/>
    </row>
    <row r="2449" spans="1:59" s="63" customFormat="1" ht="12.75" x14ac:dyDescent="0.2">
      <c r="A2449" s="196">
        <v>4</v>
      </c>
      <c r="B2449" s="197" t="s">
        <v>422</v>
      </c>
      <c r="C2449" s="208">
        <v>46</v>
      </c>
      <c r="D2449" s="209" t="s">
        <v>867</v>
      </c>
      <c r="E2449" s="210">
        <v>4621</v>
      </c>
      <c r="F2449" s="211" t="s">
        <v>889</v>
      </c>
      <c r="G2449" s="231" t="s">
        <v>890</v>
      </c>
      <c r="H2449" s="72" t="s">
        <v>47</v>
      </c>
      <c r="I2449" s="223"/>
      <c r="J2449" s="73"/>
      <c r="K2449" s="73"/>
      <c r="L2449" s="73"/>
      <c r="M2449" s="74"/>
      <c r="N2449" s="247"/>
      <c r="O2449" s="306"/>
      <c r="P2449" s="105"/>
      <c r="Q2449" s="75"/>
      <c r="R2449" s="75"/>
      <c r="S2449" s="75"/>
      <c r="T2449" s="75"/>
      <c r="U2449" s="75"/>
      <c r="V2449" s="75"/>
      <c r="W2449" s="75"/>
      <c r="X2449" s="75"/>
      <c r="Y2449" s="76">
        <f>IF(ISNUMBER(VLOOKUP(Y2451,P$7:W$7,MATCH(Y2451,P$7:W$7))),VLOOKUP(Y2451,P$7:W$7,MATCH(Y2451,P$7:W$7)),IF(N2453=0,"No Data",IF(Y2451&gt;0,"&lt;100",0)))</f>
        <v>25000</v>
      </c>
      <c r="Z2449" s="77">
        <f>IF(ISNUMBER(VLOOKUP(Z2453,P$7:W$7,MATCH(Z2453,P$7:W$7))),VLOOKUP(Z2453,P$7:W$7,MATCH(Z2453,P$7:W$7)),IF(N2453=0,"No Data",IF(Z2453&gt;0,"&lt;100",0)))</f>
        <v>25000</v>
      </c>
      <c r="AA2449" s="106">
        <f>IF(ISNUMBER(Z2449),Z2449,0)</f>
        <v>25000</v>
      </c>
      <c r="AB2449" s="75"/>
      <c r="AC2449" s="75"/>
      <c r="AD2449" s="75"/>
      <c r="AE2449" s="75"/>
      <c r="AF2449" s="75"/>
      <c r="AG2449" s="75"/>
      <c r="AH2449" s="75"/>
      <c r="AI2449" s="75"/>
      <c r="AJ2449" s="76">
        <f>IF(ISNUMBER(VLOOKUP(AJ2451,AB$7:AH$7,MATCH(AJ2451,AB$7:AH$7))),VLOOKUP(AJ2451,AB$7:AH$7,MATCH(AJ2451,AB$7:AH$7)),IF(N2453=0,"No Data",IF(AJ2451&gt;0,"&lt;50",0)))</f>
        <v>0</v>
      </c>
      <c r="AK2449" s="77">
        <f>IF(ISNUMBER(VLOOKUP(AK2453,AB$7:AH$7,MATCH(AK2453,AB$7:AH$7))),VLOOKUP(AK2453,AB$7:AH$7,MATCH(AK2453,AB$7:AH$7)),IF(N2453=0,"No Data",IF(AK2453&gt;0,"&lt;50",0)))</f>
        <v>0</v>
      </c>
      <c r="AL2449" s="106">
        <f>IF(ISNUMBER(AK2449),AK2449,0)</f>
        <v>0</v>
      </c>
      <c r="AM2449" s="75"/>
      <c r="AN2449" s="75"/>
      <c r="AO2449" s="75"/>
      <c r="AP2449" s="75"/>
      <c r="AQ2449" s="75"/>
      <c r="AR2449" s="75"/>
      <c r="AS2449" s="75"/>
      <c r="AT2449" s="75"/>
      <c r="AU2449" s="75"/>
      <c r="AV2449" s="75"/>
      <c r="AW2449" s="76">
        <f>IF(ISNUMBER(VLOOKUP(AW2451,AM$7:AU$7,MATCH(AW2451,AM$7:AU$7))),VLOOKUP(AW2451,AM$7:AU$7,MATCH(AW2451,AM$7:AU$7)),IF(N2453=0,"No Data",IF(AW2451&gt;0,"&lt;10",0)))</f>
        <v>100</v>
      </c>
      <c r="AX2449" s="77">
        <f>IF(ISNUMBER(VLOOKUP(AX2453,AM$7:AU$7,MATCH(AX2453,AM$7:AU$7))),VLOOKUP(AX2453,AM$7:AU$7,MATCH(AX2453,AM$7:AU$7)),IF(N2453=0,"No Data",IF(AX2453&gt;0,"&lt;10",0)))</f>
        <v>100</v>
      </c>
      <c r="AY2449" s="106">
        <f>IF(ISNUMBER(AX2449),AX2449,0)</f>
        <v>100</v>
      </c>
      <c r="AZ2449" s="79"/>
      <c r="BA2449" s="80"/>
      <c r="BB2449" s="71"/>
      <c r="BC2449" s="54"/>
      <c r="BD2449" s="41">
        <v>4</v>
      </c>
      <c r="BE2449" s="52">
        <v>46</v>
      </c>
      <c r="BF2449" s="62">
        <v>4621</v>
      </c>
      <c r="BG2449" s="276" t="s">
        <v>47</v>
      </c>
    </row>
    <row r="2450" spans="1:59" s="63" customFormat="1" ht="12.75" x14ac:dyDescent="0.2">
      <c r="A2450" s="196">
        <v>4</v>
      </c>
      <c r="B2450" s="197" t="s">
        <v>422</v>
      </c>
      <c r="C2450" s="208">
        <v>46</v>
      </c>
      <c r="D2450" s="209" t="s">
        <v>867</v>
      </c>
      <c r="E2450" s="210">
        <v>4621</v>
      </c>
      <c r="F2450" s="211" t="s">
        <v>889</v>
      </c>
      <c r="G2450" s="231" t="s">
        <v>890</v>
      </c>
      <c r="H2450" s="81" t="s">
        <v>48</v>
      </c>
      <c r="I2450" s="223"/>
      <c r="J2450" s="73"/>
      <c r="K2450" s="73"/>
      <c r="L2450" s="73"/>
      <c r="M2450" s="74"/>
      <c r="N2450" s="247"/>
      <c r="O2450" s="306"/>
      <c r="P2450" s="105"/>
      <c r="Q2450" s="75"/>
      <c r="R2450" s="75"/>
      <c r="S2450" s="75"/>
      <c r="T2450" s="75"/>
      <c r="U2450" s="75"/>
      <c r="V2450" s="75"/>
      <c r="W2450" s="75"/>
      <c r="X2450" s="75"/>
      <c r="Y2450" s="82">
        <f>MIN(X2454:X2456)</f>
        <v>25000</v>
      </c>
      <c r="Z2450" s="83"/>
      <c r="AA2450" s="83"/>
      <c r="AB2450" s="75"/>
      <c r="AC2450" s="75"/>
      <c r="AD2450" s="75"/>
      <c r="AE2450" s="75"/>
      <c r="AF2450" s="75"/>
      <c r="AG2450" s="75"/>
      <c r="AH2450" s="75"/>
      <c r="AI2450" s="75"/>
      <c r="AJ2450" s="82">
        <f>MIN(AI2454:AI2456)</f>
        <v>0</v>
      </c>
      <c r="AK2450" s="83"/>
      <c r="AL2450" s="83"/>
      <c r="AM2450" s="75"/>
      <c r="AN2450" s="75"/>
      <c r="AO2450" s="75"/>
      <c r="AP2450" s="75"/>
      <c r="AQ2450" s="75"/>
      <c r="AR2450" s="75"/>
      <c r="AS2450" s="75"/>
      <c r="AT2450" s="75"/>
      <c r="AU2450" s="75"/>
      <c r="AV2450" s="75"/>
      <c r="AW2450" s="82">
        <f>MIN(AV2454:AV2456)</f>
        <v>100</v>
      </c>
      <c r="AX2450" s="83"/>
      <c r="AY2450" s="83"/>
      <c r="AZ2450" s="79"/>
      <c r="BA2450" s="80"/>
      <c r="BB2450" s="71"/>
      <c r="BC2450" s="54"/>
      <c r="BD2450" s="41">
        <v>4</v>
      </c>
      <c r="BE2450" s="52">
        <v>46</v>
      </c>
      <c r="BF2450" s="62">
        <v>4621</v>
      </c>
      <c r="BG2450" s="278" t="s">
        <v>48</v>
      </c>
    </row>
    <row r="2451" spans="1:59" s="63" customFormat="1" ht="12.75" x14ac:dyDescent="0.2">
      <c r="A2451" s="196">
        <v>4</v>
      </c>
      <c r="B2451" s="197" t="s">
        <v>422</v>
      </c>
      <c r="C2451" s="208">
        <v>46</v>
      </c>
      <c r="D2451" s="209" t="s">
        <v>867</v>
      </c>
      <c r="E2451" s="210">
        <v>4621</v>
      </c>
      <c r="F2451" s="211" t="s">
        <v>889</v>
      </c>
      <c r="G2451" s="231" t="s">
        <v>890</v>
      </c>
      <c r="H2451" s="81" t="s">
        <v>49</v>
      </c>
      <c r="I2451" s="223"/>
      <c r="J2451" s="73"/>
      <c r="K2451" s="73"/>
      <c r="L2451" s="73"/>
      <c r="M2451" s="74"/>
      <c r="N2451" s="247"/>
      <c r="O2451" s="306"/>
      <c r="P2451" s="105"/>
      <c r="Q2451" s="75"/>
      <c r="R2451" s="75"/>
      <c r="S2451" s="75"/>
      <c r="T2451" s="75"/>
      <c r="U2451" s="75"/>
      <c r="V2451" s="75"/>
      <c r="W2451" s="75"/>
      <c r="X2451" s="75"/>
      <c r="Y2451" s="84">
        <f>IF(ISNUMBER(AVERAGE(X2454:X2456)),AVERAGE(X2454:X2456),0)</f>
        <v>25000</v>
      </c>
      <c r="Z2451" s="83"/>
      <c r="AA2451" s="83"/>
      <c r="AB2451" s="75"/>
      <c r="AC2451" s="75"/>
      <c r="AD2451" s="75"/>
      <c r="AE2451" s="75"/>
      <c r="AF2451" s="75"/>
      <c r="AG2451" s="75"/>
      <c r="AH2451" s="75"/>
      <c r="AI2451" s="75"/>
      <c r="AJ2451" s="84">
        <f>IF(ISNUMBER(AVERAGE(AI2454:AI2456)),AVERAGE(AI2454:AI2456),0)</f>
        <v>0</v>
      </c>
      <c r="AK2451" s="83"/>
      <c r="AL2451" s="83"/>
      <c r="AM2451" s="75"/>
      <c r="AN2451" s="75"/>
      <c r="AO2451" s="75"/>
      <c r="AP2451" s="75"/>
      <c r="AQ2451" s="75"/>
      <c r="AR2451" s="75"/>
      <c r="AS2451" s="75"/>
      <c r="AT2451" s="75"/>
      <c r="AU2451" s="75"/>
      <c r="AV2451" s="75"/>
      <c r="AW2451" s="84">
        <f>IF(ISNUMBER(AVERAGE(AV2454:AV2456)),AVERAGE(AV2454:AV2456),0)</f>
        <v>100</v>
      </c>
      <c r="AX2451" s="83"/>
      <c r="AY2451" s="83"/>
      <c r="AZ2451" s="79"/>
      <c r="BA2451" s="80"/>
      <c r="BB2451" s="71"/>
      <c r="BC2451" s="54"/>
      <c r="BD2451" s="41">
        <v>4</v>
      </c>
      <c r="BE2451" s="52">
        <v>46</v>
      </c>
      <c r="BF2451" s="62">
        <v>4621</v>
      </c>
      <c r="BG2451" s="278" t="s">
        <v>49</v>
      </c>
    </row>
    <row r="2452" spans="1:59" s="63" customFormat="1" ht="12.75" x14ac:dyDescent="0.2">
      <c r="A2452" s="196">
        <v>4</v>
      </c>
      <c r="B2452" s="197" t="s">
        <v>422</v>
      </c>
      <c r="C2452" s="208">
        <v>46</v>
      </c>
      <c r="D2452" s="209" t="s">
        <v>867</v>
      </c>
      <c r="E2452" s="210">
        <v>4621</v>
      </c>
      <c r="F2452" s="211" t="s">
        <v>889</v>
      </c>
      <c r="G2452" s="231" t="s">
        <v>890</v>
      </c>
      <c r="H2452" s="81" t="s">
        <v>50</v>
      </c>
      <c r="I2452" s="223"/>
      <c r="J2452" s="73"/>
      <c r="K2452" s="73"/>
      <c r="L2452" s="73"/>
      <c r="M2452" s="74"/>
      <c r="N2452" s="247"/>
      <c r="O2452" s="306"/>
      <c r="P2452" s="105"/>
      <c r="Q2452" s="75"/>
      <c r="R2452" s="75"/>
      <c r="S2452" s="75"/>
      <c r="T2452" s="75"/>
      <c r="U2452" s="75"/>
      <c r="V2452" s="75"/>
      <c r="W2452" s="75"/>
      <c r="X2452" s="75"/>
      <c r="Y2452" s="84">
        <f>MAX(X2454:X2456)</f>
        <v>25000</v>
      </c>
      <c r="Z2452" s="83"/>
      <c r="AA2452" s="83"/>
      <c r="AB2452" s="75"/>
      <c r="AC2452" s="75"/>
      <c r="AD2452" s="75"/>
      <c r="AE2452" s="75"/>
      <c r="AF2452" s="75"/>
      <c r="AG2452" s="75"/>
      <c r="AH2452" s="75"/>
      <c r="AI2452" s="75"/>
      <c r="AJ2452" s="84">
        <f>MAX(AI2454:AI2456)</f>
        <v>0</v>
      </c>
      <c r="AK2452" s="83"/>
      <c r="AL2452" s="83"/>
      <c r="AM2452" s="75"/>
      <c r="AN2452" s="75"/>
      <c r="AO2452" s="75"/>
      <c r="AP2452" s="75"/>
      <c r="AQ2452" s="75"/>
      <c r="AR2452" s="75"/>
      <c r="AS2452" s="75"/>
      <c r="AT2452" s="75"/>
      <c r="AU2452" s="75"/>
      <c r="AV2452" s="75"/>
      <c r="AW2452" s="84">
        <f>MAX(AV2454:AV2456)</f>
        <v>100</v>
      </c>
      <c r="AX2452" s="83"/>
      <c r="AY2452" s="83"/>
      <c r="AZ2452" s="79"/>
      <c r="BA2452" s="80"/>
      <c r="BB2452" s="71"/>
      <c r="BC2452" s="54"/>
      <c r="BD2452" s="41">
        <v>4</v>
      </c>
      <c r="BE2452" s="52">
        <v>46</v>
      </c>
      <c r="BF2452" s="62">
        <v>4621</v>
      </c>
      <c r="BG2452" s="278" t="s">
        <v>50</v>
      </c>
    </row>
    <row r="2453" spans="1:59" s="63" customFormat="1" ht="12.75" x14ac:dyDescent="0.2">
      <c r="A2453" s="196">
        <v>4</v>
      </c>
      <c r="B2453" s="197" t="s">
        <v>422</v>
      </c>
      <c r="C2453" s="208">
        <v>46</v>
      </c>
      <c r="D2453" s="209" t="s">
        <v>867</v>
      </c>
      <c r="E2453" s="210">
        <v>4621</v>
      </c>
      <c r="F2453" s="211" t="s">
        <v>889</v>
      </c>
      <c r="G2453" s="231" t="s">
        <v>890</v>
      </c>
      <c r="H2453" s="85" t="s">
        <v>51</v>
      </c>
      <c r="I2453" s="223"/>
      <c r="J2453" s="73"/>
      <c r="K2453" s="73"/>
      <c r="L2453" s="73"/>
      <c r="M2453" s="74"/>
      <c r="N2453" s="317">
        <f>SUM(N2454:N2455)</f>
        <v>2</v>
      </c>
      <c r="O2453" s="293">
        <f>SUM(O2454:O2455)</f>
        <v>1</v>
      </c>
      <c r="P2453" s="292"/>
      <c r="Q2453" s="87"/>
      <c r="R2453" s="87"/>
      <c r="S2453" s="87"/>
      <c r="T2453" s="87"/>
      <c r="U2453" s="87"/>
      <c r="V2453" s="87"/>
      <c r="W2453" s="87"/>
      <c r="X2453" s="87"/>
      <c r="Y2453" s="112"/>
      <c r="Z2453" s="121">
        <f>SUM(Z2454:Z2455)</f>
        <v>25000</v>
      </c>
      <c r="AA2453" s="88"/>
      <c r="AB2453" s="87"/>
      <c r="AC2453" s="87"/>
      <c r="AD2453" s="87"/>
      <c r="AE2453" s="87"/>
      <c r="AF2453" s="87"/>
      <c r="AG2453" s="87"/>
      <c r="AH2453" s="87"/>
      <c r="AI2453" s="87"/>
      <c r="AJ2453" s="112"/>
      <c r="AK2453" s="121">
        <f>SUM(AK2454:AK2455)</f>
        <v>0</v>
      </c>
      <c r="AL2453" s="88"/>
      <c r="AM2453" s="87"/>
      <c r="AN2453" s="87"/>
      <c r="AO2453" s="87"/>
      <c r="AP2453" s="87"/>
      <c r="AQ2453" s="87"/>
      <c r="AR2453" s="87"/>
      <c r="AS2453" s="87"/>
      <c r="AT2453" s="87"/>
      <c r="AU2453" s="87"/>
      <c r="AV2453" s="87"/>
      <c r="AW2453" s="112"/>
      <c r="AX2453" s="121">
        <f>SUM(AX2454:AX2455)</f>
        <v>100</v>
      </c>
      <c r="AY2453" s="88"/>
      <c r="AZ2453" s="79"/>
      <c r="BA2453" s="80"/>
      <c r="BB2453" s="71"/>
      <c r="BC2453" s="54"/>
      <c r="BD2453" s="41">
        <v>4</v>
      </c>
      <c r="BE2453" s="52">
        <v>46</v>
      </c>
      <c r="BF2453" s="62">
        <v>4621</v>
      </c>
      <c r="BG2453" s="279" t="s">
        <v>51</v>
      </c>
    </row>
    <row r="2454" spans="1:59" s="63" customFormat="1" ht="12.75" x14ac:dyDescent="0.2">
      <c r="A2454" s="196">
        <v>4</v>
      </c>
      <c r="B2454" s="197" t="s">
        <v>422</v>
      </c>
      <c r="C2454" s="208">
        <v>46</v>
      </c>
      <c r="D2454" s="209" t="s">
        <v>867</v>
      </c>
      <c r="E2454" s="210">
        <v>4621</v>
      </c>
      <c r="F2454" s="211" t="s">
        <v>889</v>
      </c>
      <c r="G2454" s="231" t="s">
        <v>890</v>
      </c>
      <c r="H2454" s="89" t="s">
        <v>52</v>
      </c>
      <c r="I2454" s="90" t="s">
        <v>891</v>
      </c>
      <c r="J2454" s="90"/>
      <c r="K2454" s="90" t="s">
        <v>73</v>
      </c>
      <c r="L2454" s="90" t="s">
        <v>69</v>
      </c>
      <c r="M2454" s="91"/>
      <c r="N2454" s="312">
        <v>1</v>
      </c>
      <c r="O2454" s="313">
        <f>N2454/N$2453</f>
        <v>0.5</v>
      </c>
      <c r="P2454" s="104"/>
      <c r="Q2454" s="92"/>
      <c r="R2454" s="92"/>
      <c r="S2454" s="92"/>
      <c r="T2454" s="92"/>
      <c r="U2454" s="92"/>
      <c r="V2454" s="92"/>
      <c r="W2454" s="92">
        <v>1</v>
      </c>
      <c r="X2454" s="109">
        <f>P2454*P$7+Q2454*Q$7+R2454*R$7+S2454*S$7+T2454*T$7+U2454*U$7+V2454*V$7+W2454*W$7</f>
        <v>25000</v>
      </c>
      <c r="Y2454" s="83"/>
      <c r="Z2454" s="110">
        <f>X2454*$O2454</f>
        <v>12500</v>
      </c>
      <c r="AA2454" s="111"/>
      <c r="AB2454" s="92"/>
      <c r="AC2454" s="92"/>
      <c r="AD2454" s="92"/>
      <c r="AE2454" s="92"/>
      <c r="AF2454" s="92"/>
      <c r="AG2454" s="92"/>
      <c r="AH2454" s="92"/>
      <c r="AI2454" s="109">
        <f>AB2454*AB$7+AC2454*AC$7+AD2454*AD$7+AE2454*AE$7+AF2454*AF$7+AG2454*AG$7+AH2454*AH$7</f>
        <v>0</v>
      </c>
      <c r="AJ2454" s="83"/>
      <c r="AK2454" s="110">
        <f>AI2454*$O2454</f>
        <v>0</v>
      </c>
      <c r="AL2454" s="111"/>
      <c r="AM2454" s="92"/>
      <c r="AN2454" s="92"/>
      <c r="AO2454" s="92"/>
      <c r="AP2454" s="92">
        <v>1</v>
      </c>
      <c r="AQ2454" s="92"/>
      <c r="AR2454" s="92"/>
      <c r="AS2454" s="92"/>
      <c r="AT2454" s="92"/>
      <c r="AU2454" s="92"/>
      <c r="AV2454" s="109">
        <f>AM2454*AM$7+AN2454*AN$7+AO2454*AO$7+AP2454*AP$7+AQ2454*AQ$7+AR2454*AR$7+AS2454*AS$7+AT2454*AT$7+AU2454*AU$7</f>
        <v>100</v>
      </c>
      <c r="AW2454" s="75"/>
      <c r="AX2454" s="110">
        <f>AV2454*$O2454</f>
        <v>50</v>
      </c>
      <c r="AY2454" s="111"/>
      <c r="AZ2454" s="93"/>
      <c r="BA2454" s="94" t="s">
        <v>554</v>
      </c>
      <c r="BB2454" s="71"/>
      <c r="BC2454" s="54"/>
      <c r="BD2454" s="41">
        <v>4</v>
      </c>
      <c r="BE2454" s="52">
        <v>46</v>
      </c>
      <c r="BF2454" s="62">
        <v>4621</v>
      </c>
      <c r="BG2454" s="280" t="s">
        <v>52</v>
      </c>
    </row>
    <row r="2455" spans="1:59" s="63" customFormat="1" ht="12.75" x14ac:dyDescent="0.2">
      <c r="A2455" s="196">
        <v>4</v>
      </c>
      <c r="B2455" s="197" t="s">
        <v>422</v>
      </c>
      <c r="C2455" s="208">
        <v>46</v>
      </c>
      <c r="D2455" s="209" t="s">
        <v>867</v>
      </c>
      <c r="E2455" s="210">
        <v>4621</v>
      </c>
      <c r="F2455" s="211" t="s">
        <v>889</v>
      </c>
      <c r="G2455" s="231" t="s">
        <v>890</v>
      </c>
      <c r="H2455" s="89"/>
      <c r="I2455" s="90" t="s">
        <v>892</v>
      </c>
      <c r="J2455" s="90"/>
      <c r="K2455" s="90" t="s">
        <v>237</v>
      </c>
      <c r="L2455" s="90"/>
      <c r="M2455" s="91"/>
      <c r="N2455" s="312">
        <v>1</v>
      </c>
      <c r="O2455" s="313">
        <f>N2455/N$2453</f>
        <v>0.5</v>
      </c>
      <c r="P2455" s="104"/>
      <c r="Q2455" s="92"/>
      <c r="R2455" s="92"/>
      <c r="S2455" s="92"/>
      <c r="T2455" s="92"/>
      <c r="U2455" s="92"/>
      <c r="V2455" s="92"/>
      <c r="W2455" s="92">
        <v>1</v>
      </c>
      <c r="X2455" s="109">
        <f>P2455*P$7+Q2455*Q$7+R2455*R$7+S2455*S$7+T2455*T$7+U2455*U$7+V2455*V$7+W2455*W$7</f>
        <v>25000</v>
      </c>
      <c r="Y2455" s="83"/>
      <c r="Z2455" s="110">
        <f>X2455*$O2455</f>
        <v>12500</v>
      </c>
      <c r="AA2455" s="111"/>
      <c r="AB2455" s="92"/>
      <c r="AC2455" s="92"/>
      <c r="AD2455" s="92"/>
      <c r="AE2455" s="92"/>
      <c r="AF2455" s="92"/>
      <c r="AG2455" s="92"/>
      <c r="AH2455" s="92"/>
      <c r="AI2455" s="109">
        <f>AB2455*AB$7+AC2455*AC$7+AD2455*AD$7+AE2455*AE$7+AF2455*AF$7+AG2455*AG$7+AH2455*AH$7</f>
        <v>0</v>
      </c>
      <c r="AJ2455" s="83"/>
      <c r="AK2455" s="110">
        <f>AI2455*$O2455</f>
        <v>0</v>
      </c>
      <c r="AL2455" s="111"/>
      <c r="AM2455" s="92"/>
      <c r="AN2455" s="92"/>
      <c r="AO2455" s="92"/>
      <c r="AP2455" s="92">
        <v>1</v>
      </c>
      <c r="AQ2455" s="92"/>
      <c r="AR2455" s="92"/>
      <c r="AS2455" s="92"/>
      <c r="AT2455" s="92"/>
      <c r="AU2455" s="92"/>
      <c r="AV2455" s="109">
        <f>AM2455*AM$7+AN2455*AN$7+AO2455*AO$7+AP2455*AP$7+AQ2455*AQ$7+AR2455*AR$7+AS2455*AS$7+AT2455*AT$7+AU2455*AU$7</f>
        <v>100</v>
      </c>
      <c r="AW2455" s="75"/>
      <c r="AX2455" s="110">
        <f>AV2455*$O2455</f>
        <v>50</v>
      </c>
      <c r="AY2455" s="111"/>
      <c r="AZ2455" s="93"/>
      <c r="BA2455" s="94" t="s">
        <v>554</v>
      </c>
      <c r="BB2455" s="71"/>
      <c r="BC2455" s="54"/>
      <c r="BD2455" s="41">
        <v>4</v>
      </c>
      <c r="BE2455" s="52">
        <v>46</v>
      </c>
      <c r="BF2455" s="62">
        <v>4621</v>
      </c>
      <c r="BG2455" s="280" t="s">
        <v>52</v>
      </c>
    </row>
    <row r="2456" spans="1:59" s="63" customFormat="1" ht="12.75" x14ac:dyDescent="0.2">
      <c r="A2456" s="196">
        <v>4</v>
      </c>
      <c r="B2456" s="197" t="s">
        <v>422</v>
      </c>
      <c r="C2456" s="208">
        <v>46</v>
      </c>
      <c r="D2456" s="209" t="s">
        <v>867</v>
      </c>
      <c r="E2456" s="210">
        <v>4621</v>
      </c>
      <c r="F2456" s="211" t="s">
        <v>889</v>
      </c>
      <c r="G2456" s="231" t="s">
        <v>890</v>
      </c>
      <c r="H2456" s="89"/>
      <c r="I2456" s="219"/>
      <c r="J2456" s="90"/>
      <c r="K2456" s="90"/>
      <c r="L2456" s="90"/>
      <c r="M2456" s="91"/>
      <c r="N2456" s="247"/>
      <c r="O2456" s="306"/>
      <c r="P2456" s="104"/>
      <c r="Q2456" s="92"/>
      <c r="R2456" s="92"/>
      <c r="S2456" s="92"/>
      <c r="T2456" s="92"/>
      <c r="U2456" s="92"/>
      <c r="V2456" s="92"/>
      <c r="W2456" s="92"/>
      <c r="X2456" s="75"/>
      <c r="Y2456" s="83"/>
      <c r="Z2456" s="83"/>
      <c r="AA2456" s="83"/>
      <c r="AB2456" s="92"/>
      <c r="AC2456" s="92"/>
      <c r="AD2456" s="92"/>
      <c r="AE2456" s="92"/>
      <c r="AF2456" s="92"/>
      <c r="AG2456" s="92"/>
      <c r="AH2456" s="92"/>
      <c r="AI2456" s="75"/>
      <c r="AJ2456" s="83"/>
      <c r="AK2456" s="83"/>
      <c r="AL2456" s="83"/>
      <c r="AM2456" s="92"/>
      <c r="AN2456" s="92"/>
      <c r="AO2456" s="92"/>
      <c r="AP2456" s="92"/>
      <c r="AQ2456" s="92"/>
      <c r="AR2456" s="92"/>
      <c r="AS2456" s="92"/>
      <c r="AT2456" s="92"/>
      <c r="AU2456" s="92"/>
      <c r="AV2456" s="75"/>
      <c r="AW2456" s="75"/>
      <c r="AX2456" s="83"/>
      <c r="AY2456" s="83"/>
      <c r="AZ2456" s="93"/>
      <c r="BA2456" s="94"/>
      <c r="BB2456" s="71"/>
      <c r="BC2456" s="54"/>
      <c r="BD2456" s="41">
        <v>4</v>
      </c>
      <c r="BE2456" s="52">
        <v>46</v>
      </c>
      <c r="BF2456" s="62">
        <v>4621</v>
      </c>
      <c r="BG2456" s="280" t="s">
        <v>52</v>
      </c>
    </row>
    <row r="2457" spans="1:59" s="63" customFormat="1" ht="12.75" x14ac:dyDescent="0.2">
      <c r="A2457" s="196">
        <v>4</v>
      </c>
      <c r="B2457" s="197" t="s">
        <v>422</v>
      </c>
      <c r="C2457" s="208">
        <v>46</v>
      </c>
      <c r="D2457" s="209" t="s">
        <v>867</v>
      </c>
      <c r="E2457" s="210">
        <v>4621</v>
      </c>
      <c r="F2457" s="211" t="s">
        <v>889</v>
      </c>
      <c r="G2457" s="231" t="s">
        <v>890</v>
      </c>
      <c r="H2457" s="65"/>
      <c r="I2457" s="222"/>
      <c r="J2457" s="66"/>
      <c r="K2457" s="66"/>
      <c r="L2457" s="66"/>
      <c r="M2457" s="64"/>
      <c r="N2457" s="304"/>
      <c r="O2457" s="305"/>
      <c r="P2457" s="127"/>
      <c r="Q2457" s="67"/>
      <c r="R2457" s="67"/>
      <c r="S2457" s="67"/>
      <c r="T2457" s="67"/>
      <c r="U2457" s="67"/>
      <c r="V2457" s="67"/>
      <c r="W2457" s="67"/>
      <c r="X2457" s="67"/>
      <c r="Y2457" s="68"/>
      <c r="Z2457" s="68"/>
      <c r="AA2457" s="68"/>
      <c r="AB2457" s="67"/>
      <c r="AC2457" s="67"/>
      <c r="AD2457" s="67"/>
      <c r="AE2457" s="67"/>
      <c r="AF2457" s="67"/>
      <c r="AG2457" s="67"/>
      <c r="AH2457" s="67"/>
      <c r="AI2457" s="67"/>
      <c r="AJ2457" s="68"/>
      <c r="AK2457" s="68"/>
      <c r="AL2457" s="68"/>
      <c r="AM2457" s="67"/>
      <c r="AN2457" s="67"/>
      <c r="AO2457" s="67"/>
      <c r="AP2457" s="67"/>
      <c r="AQ2457" s="67"/>
      <c r="AR2457" s="67"/>
      <c r="AS2457" s="67"/>
      <c r="AT2457" s="67"/>
      <c r="AU2457" s="67"/>
      <c r="AV2457" s="67"/>
      <c r="AW2457" s="67"/>
      <c r="AX2457" s="68"/>
      <c r="AY2457" s="68"/>
      <c r="AZ2457" s="69"/>
      <c r="BA2457" s="70"/>
      <c r="BB2457" s="71"/>
      <c r="BC2457" s="54"/>
      <c r="BD2457" s="41">
        <v>4</v>
      </c>
      <c r="BE2457" s="52">
        <v>46</v>
      </c>
      <c r="BF2457" s="62">
        <v>4621</v>
      </c>
      <c r="BG2457" s="275"/>
    </row>
    <row r="2458" spans="1:59" s="63" customFormat="1" ht="12.75" x14ac:dyDescent="0.2">
      <c r="A2458" s="196">
        <v>4</v>
      </c>
      <c r="B2458" s="197" t="s">
        <v>422</v>
      </c>
      <c r="C2458" s="208">
        <v>46</v>
      </c>
      <c r="D2458" s="209" t="s">
        <v>867</v>
      </c>
      <c r="E2458" s="210">
        <v>4621</v>
      </c>
      <c r="F2458" s="211" t="s">
        <v>889</v>
      </c>
      <c r="G2458" s="230"/>
      <c r="H2458" s="56"/>
      <c r="I2458" s="221"/>
      <c r="J2458" s="57"/>
      <c r="K2458" s="57"/>
      <c r="L2458" s="57"/>
      <c r="M2458" s="55"/>
      <c r="N2458" s="303"/>
      <c r="O2458" s="245"/>
      <c r="P2458" s="122"/>
      <c r="Q2458" s="58"/>
      <c r="R2458" s="58"/>
      <c r="S2458" s="58"/>
      <c r="T2458" s="58"/>
      <c r="U2458" s="58"/>
      <c r="V2458" s="58"/>
      <c r="W2458" s="58"/>
      <c r="X2458" s="58"/>
      <c r="Y2458" s="59"/>
      <c r="Z2458" s="59"/>
      <c r="AA2458" s="59"/>
      <c r="AB2458" s="58"/>
      <c r="AC2458" s="58"/>
      <c r="AD2458" s="58"/>
      <c r="AE2458" s="58"/>
      <c r="AF2458" s="58"/>
      <c r="AG2458" s="58"/>
      <c r="AH2458" s="58"/>
      <c r="AI2458" s="58"/>
      <c r="AJ2458" s="59"/>
      <c r="AK2458" s="59"/>
      <c r="AL2458" s="59"/>
      <c r="AM2458" s="58"/>
      <c r="AN2458" s="58"/>
      <c r="AO2458" s="58"/>
      <c r="AP2458" s="58"/>
      <c r="AQ2458" s="58"/>
      <c r="AR2458" s="58"/>
      <c r="AS2458" s="58"/>
      <c r="AT2458" s="58"/>
      <c r="AU2458" s="58"/>
      <c r="AV2458" s="58"/>
      <c r="AW2458" s="58"/>
      <c r="AX2458" s="59"/>
      <c r="AY2458" s="59"/>
      <c r="AZ2458" s="60"/>
      <c r="BA2458" s="61"/>
      <c r="BB2458" s="54"/>
      <c r="BC2458" s="54"/>
      <c r="BD2458" s="41">
        <v>4</v>
      </c>
      <c r="BE2458" s="52">
        <v>46</v>
      </c>
      <c r="BF2458" s="62">
        <v>4621</v>
      </c>
      <c r="BG2458" s="274"/>
    </row>
    <row r="2459" spans="1:59" s="63" customFormat="1" ht="12.75" x14ac:dyDescent="0.2">
      <c r="A2459" s="196">
        <v>4</v>
      </c>
      <c r="B2459" s="197" t="s">
        <v>422</v>
      </c>
      <c r="C2459" s="208">
        <v>46</v>
      </c>
      <c r="D2459" s="209" t="s">
        <v>867</v>
      </c>
      <c r="E2459" s="210">
        <v>4621</v>
      </c>
      <c r="F2459" s="211" t="s">
        <v>889</v>
      </c>
      <c r="G2459" s="231"/>
      <c r="H2459" s="65"/>
      <c r="I2459" s="222"/>
      <c r="J2459" s="66"/>
      <c r="K2459" s="66"/>
      <c r="L2459" s="66"/>
      <c r="M2459" s="64"/>
      <c r="N2459" s="304"/>
      <c r="O2459" s="305"/>
      <c r="P2459" s="127"/>
      <c r="Q2459" s="67"/>
      <c r="R2459" s="67"/>
      <c r="S2459" s="67"/>
      <c r="T2459" s="67"/>
      <c r="U2459" s="67"/>
      <c r="V2459" s="67"/>
      <c r="W2459" s="67"/>
      <c r="X2459" s="67"/>
      <c r="Y2459" s="68"/>
      <c r="Z2459" s="68"/>
      <c r="AA2459" s="68"/>
      <c r="AB2459" s="67"/>
      <c r="AC2459" s="67"/>
      <c r="AD2459" s="67"/>
      <c r="AE2459" s="67"/>
      <c r="AF2459" s="67"/>
      <c r="AG2459" s="67"/>
      <c r="AH2459" s="67"/>
      <c r="AI2459" s="67"/>
      <c r="AJ2459" s="68"/>
      <c r="AK2459" s="68"/>
      <c r="AL2459" s="68"/>
      <c r="AM2459" s="67"/>
      <c r="AN2459" s="67"/>
      <c r="AO2459" s="67"/>
      <c r="AP2459" s="67"/>
      <c r="AQ2459" s="67"/>
      <c r="AR2459" s="67"/>
      <c r="AS2459" s="67"/>
      <c r="AT2459" s="67"/>
      <c r="AU2459" s="67"/>
      <c r="AV2459" s="67"/>
      <c r="AW2459" s="67"/>
      <c r="AX2459" s="68"/>
      <c r="AY2459" s="68"/>
      <c r="AZ2459" s="69"/>
      <c r="BA2459" s="70"/>
      <c r="BB2459" s="71"/>
      <c r="BC2459" s="54"/>
      <c r="BD2459" s="41">
        <v>4</v>
      </c>
      <c r="BE2459" s="52">
        <v>46</v>
      </c>
      <c r="BF2459" s="62">
        <v>4621</v>
      </c>
      <c r="BG2459" s="275"/>
    </row>
    <row r="2460" spans="1:59" s="63" customFormat="1" ht="12.75" x14ac:dyDescent="0.2">
      <c r="A2460" s="196">
        <v>4</v>
      </c>
      <c r="B2460" s="197" t="s">
        <v>422</v>
      </c>
      <c r="C2460" s="208">
        <v>46</v>
      </c>
      <c r="D2460" s="209" t="s">
        <v>867</v>
      </c>
      <c r="E2460" s="210">
        <v>4621</v>
      </c>
      <c r="F2460" s="211" t="s">
        <v>889</v>
      </c>
      <c r="G2460" s="231" t="s">
        <v>53</v>
      </c>
      <c r="H2460" s="72" t="s">
        <v>1233</v>
      </c>
      <c r="I2460" s="223" t="s">
        <v>1183</v>
      </c>
      <c r="J2460" s="73"/>
      <c r="K2460" s="73"/>
      <c r="L2460" s="73"/>
      <c r="M2460" s="74"/>
      <c r="N2460" s="247"/>
      <c r="O2460" s="306"/>
      <c r="P2460" s="105"/>
      <c r="Q2460" s="75"/>
      <c r="R2460" s="75"/>
      <c r="S2460" s="75"/>
      <c r="T2460" s="75"/>
      <c r="U2460" s="75"/>
      <c r="V2460" s="75"/>
      <c r="W2460" s="75"/>
      <c r="X2460" s="75"/>
      <c r="Y2460" s="76" t="s">
        <v>1241</v>
      </c>
      <c r="Z2460" s="77" t="s">
        <v>1241</v>
      </c>
      <c r="AA2460" s="78">
        <f>AA$126</f>
        <v>1000</v>
      </c>
      <c r="AB2460" s="75"/>
      <c r="AC2460" s="75"/>
      <c r="AD2460" s="75"/>
      <c r="AE2460" s="75"/>
      <c r="AF2460" s="75"/>
      <c r="AG2460" s="75"/>
      <c r="AH2460" s="75"/>
      <c r="AI2460" s="75"/>
      <c r="AJ2460" s="76" t="s">
        <v>1241</v>
      </c>
      <c r="AK2460" s="77" t="s">
        <v>1241</v>
      </c>
      <c r="AL2460" s="78">
        <f>AL$126</f>
        <v>0</v>
      </c>
      <c r="AM2460" s="75"/>
      <c r="AN2460" s="75"/>
      <c r="AO2460" s="75"/>
      <c r="AP2460" s="75"/>
      <c r="AQ2460" s="75"/>
      <c r="AR2460" s="75"/>
      <c r="AS2460" s="75"/>
      <c r="AT2460" s="75"/>
      <c r="AU2460" s="75"/>
      <c r="AV2460" s="75"/>
      <c r="AW2460" s="76" t="s">
        <v>1241</v>
      </c>
      <c r="AX2460" s="77" t="s">
        <v>1241</v>
      </c>
      <c r="AY2460" s="78">
        <f>AY$126</f>
        <v>1000</v>
      </c>
      <c r="AZ2460" s="79"/>
      <c r="BA2460" s="80" t="str">
        <f>I2460</f>
        <v>&gt; see 3112, Reinforcement for in situ concrete</v>
      </c>
      <c r="BB2460" s="71"/>
      <c r="BC2460" s="54"/>
      <c r="BD2460" s="41">
        <v>4</v>
      </c>
      <c r="BE2460" s="52">
        <v>46</v>
      </c>
      <c r="BF2460" s="62">
        <v>4621</v>
      </c>
      <c r="BG2460" s="276" t="str">
        <f>H2460</f>
        <v>Default Scenario (Link)</v>
      </c>
    </row>
    <row r="2461" spans="1:59" s="63" customFormat="1" ht="12.75" x14ac:dyDescent="0.2">
      <c r="A2461" s="196">
        <v>4</v>
      </c>
      <c r="B2461" s="197" t="s">
        <v>422</v>
      </c>
      <c r="C2461" s="208">
        <v>46</v>
      </c>
      <c r="D2461" s="209" t="s">
        <v>867</v>
      </c>
      <c r="E2461" s="210">
        <v>4621</v>
      </c>
      <c r="F2461" s="211" t="s">
        <v>889</v>
      </c>
      <c r="G2461" s="231"/>
      <c r="H2461" s="65"/>
      <c r="I2461" s="222"/>
      <c r="J2461" s="66"/>
      <c r="K2461" s="66"/>
      <c r="L2461" s="66"/>
      <c r="M2461" s="64"/>
      <c r="N2461" s="304"/>
      <c r="O2461" s="305"/>
      <c r="P2461" s="127"/>
      <c r="Q2461" s="67"/>
      <c r="R2461" s="67"/>
      <c r="S2461" s="67"/>
      <c r="T2461" s="67"/>
      <c r="U2461" s="67"/>
      <c r="V2461" s="67"/>
      <c r="W2461" s="67"/>
      <c r="X2461" s="67"/>
      <c r="Y2461" s="68"/>
      <c r="Z2461" s="68"/>
      <c r="AA2461" s="68"/>
      <c r="AB2461" s="67"/>
      <c r="AC2461" s="67"/>
      <c r="AD2461" s="67"/>
      <c r="AE2461" s="67"/>
      <c r="AF2461" s="67"/>
      <c r="AG2461" s="67"/>
      <c r="AH2461" s="67"/>
      <c r="AI2461" s="67"/>
      <c r="AJ2461" s="68"/>
      <c r="AK2461" s="68"/>
      <c r="AL2461" s="68"/>
      <c r="AM2461" s="67"/>
      <c r="AN2461" s="67"/>
      <c r="AO2461" s="67"/>
      <c r="AP2461" s="67"/>
      <c r="AQ2461" s="67"/>
      <c r="AR2461" s="67"/>
      <c r="AS2461" s="67"/>
      <c r="AT2461" s="67"/>
      <c r="AU2461" s="67"/>
      <c r="AV2461" s="67"/>
      <c r="AW2461" s="67"/>
      <c r="AX2461" s="68"/>
      <c r="AY2461" s="68"/>
      <c r="AZ2461" s="69"/>
      <c r="BA2461" s="70"/>
      <c r="BB2461" s="71"/>
      <c r="BC2461" s="54"/>
      <c r="BD2461" s="41">
        <v>4</v>
      </c>
      <c r="BE2461" s="52">
        <v>46</v>
      </c>
      <c r="BF2461" s="62">
        <v>4621</v>
      </c>
      <c r="BG2461" s="275"/>
    </row>
    <row r="2462" spans="1:59" s="63" customFormat="1" ht="12.75" x14ac:dyDescent="0.2">
      <c r="A2462" s="196">
        <v>4</v>
      </c>
      <c r="B2462" s="197" t="s">
        <v>422</v>
      </c>
      <c r="C2462" s="208">
        <v>46</v>
      </c>
      <c r="D2462" s="209" t="s">
        <v>867</v>
      </c>
      <c r="E2462" s="210">
        <v>4621</v>
      </c>
      <c r="F2462" s="211" t="s">
        <v>889</v>
      </c>
      <c r="G2462" s="230"/>
      <c r="H2462" s="56"/>
      <c r="I2462" s="221"/>
      <c r="J2462" s="57"/>
      <c r="K2462" s="57"/>
      <c r="L2462" s="57"/>
      <c r="M2462" s="55"/>
      <c r="N2462" s="303"/>
      <c r="O2462" s="245"/>
      <c r="P2462" s="122"/>
      <c r="Q2462" s="58"/>
      <c r="R2462" s="58"/>
      <c r="S2462" s="58"/>
      <c r="T2462" s="58"/>
      <c r="U2462" s="58"/>
      <c r="V2462" s="58"/>
      <c r="W2462" s="58"/>
      <c r="X2462" s="58"/>
      <c r="Y2462" s="59"/>
      <c r="Z2462" s="59"/>
      <c r="AA2462" s="59"/>
      <c r="AB2462" s="58"/>
      <c r="AC2462" s="58"/>
      <c r="AD2462" s="58"/>
      <c r="AE2462" s="58"/>
      <c r="AF2462" s="58"/>
      <c r="AG2462" s="58"/>
      <c r="AH2462" s="58"/>
      <c r="AI2462" s="58"/>
      <c r="AJ2462" s="59"/>
      <c r="AK2462" s="59"/>
      <c r="AL2462" s="59"/>
      <c r="AM2462" s="58"/>
      <c r="AN2462" s="58"/>
      <c r="AO2462" s="58"/>
      <c r="AP2462" s="58"/>
      <c r="AQ2462" s="58"/>
      <c r="AR2462" s="58"/>
      <c r="AS2462" s="58"/>
      <c r="AT2462" s="58"/>
      <c r="AU2462" s="58"/>
      <c r="AV2462" s="58"/>
      <c r="AW2462" s="58"/>
      <c r="AX2462" s="59"/>
      <c r="AY2462" s="59"/>
      <c r="AZ2462" s="60"/>
      <c r="BA2462" s="61"/>
      <c r="BB2462" s="54"/>
      <c r="BC2462" s="54"/>
      <c r="BD2462" s="41">
        <v>4</v>
      </c>
      <c r="BE2462" s="52">
        <v>46</v>
      </c>
      <c r="BF2462" s="62">
        <v>4621</v>
      </c>
      <c r="BG2462" s="274"/>
    </row>
    <row r="2463" spans="1:59" x14ac:dyDescent="0.25">
      <c r="A2463" s="196">
        <v>4</v>
      </c>
      <c r="B2463" s="197" t="s">
        <v>422</v>
      </c>
      <c r="C2463" s="208">
        <v>46</v>
      </c>
      <c r="D2463" s="209" t="s">
        <v>867</v>
      </c>
      <c r="E2463" s="212">
        <v>4631</v>
      </c>
      <c r="F2463" s="213" t="s">
        <v>893</v>
      </c>
      <c r="G2463" s="234"/>
      <c r="H2463" s="138"/>
      <c r="I2463" s="224"/>
      <c r="J2463" s="98"/>
      <c r="K2463" s="98"/>
      <c r="L2463" s="98"/>
      <c r="M2463" s="137"/>
      <c r="N2463" s="322"/>
      <c r="O2463" s="323"/>
      <c r="P2463" s="139"/>
      <c r="Q2463" s="139"/>
      <c r="R2463" s="139"/>
      <c r="S2463" s="139"/>
      <c r="T2463" s="139"/>
      <c r="U2463" s="139"/>
      <c r="V2463" s="139"/>
      <c r="W2463" s="139"/>
      <c r="X2463" s="139"/>
      <c r="Y2463" s="100"/>
      <c r="Z2463" s="125"/>
      <c r="AA2463" s="125"/>
      <c r="AB2463" s="139"/>
      <c r="AC2463" s="139"/>
      <c r="AD2463" s="139"/>
      <c r="AE2463" s="139"/>
      <c r="AF2463" s="139"/>
      <c r="AG2463" s="139"/>
      <c r="AH2463" s="139"/>
      <c r="AI2463" s="139"/>
      <c r="AJ2463" s="100"/>
      <c r="AK2463" s="125"/>
      <c r="AL2463" s="125"/>
      <c r="AM2463" s="139"/>
      <c r="AN2463" s="139"/>
      <c r="AO2463" s="139"/>
      <c r="AP2463" s="139"/>
      <c r="AQ2463" s="139"/>
      <c r="AR2463" s="139"/>
      <c r="AS2463" s="139"/>
      <c r="AT2463" s="139"/>
      <c r="AU2463" s="139"/>
      <c r="AV2463" s="139"/>
      <c r="AW2463" s="99"/>
      <c r="AX2463" s="125"/>
      <c r="AY2463" s="100"/>
      <c r="AZ2463" s="140"/>
      <c r="BA2463" s="141"/>
      <c r="BB2463" s="136"/>
      <c r="BC2463" s="136"/>
      <c r="BD2463" s="41">
        <v>4</v>
      </c>
      <c r="BE2463" s="52">
        <v>46</v>
      </c>
      <c r="BF2463" s="103">
        <v>4631</v>
      </c>
      <c r="BG2463" s="283"/>
    </row>
    <row r="2464" spans="1:59" s="63" customFormat="1" ht="12.75" x14ac:dyDescent="0.2">
      <c r="A2464" s="196">
        <v>4</v>
      </c>
      <c r="B2464" s="197" t="s">
        <v>422</v>
      </c>
      <c r="C2464" s="208">
        <v>46</v>
      </c>
      <c r="D2464" s="209" t="s">
        <v>867</v>
      </c>
      <c r="E2464" s="212">
        <v>4631</v>
      </c>
      <c r="F2464" s="213" t="s">
        <v>893</v>
      </c>
      <c r="G2464" s="232"/>
      <c r="H2464" s="97"/>
      <c r="I2464" s="224"/>
      <c r="J2464" s="98"/>
      <c r="K2464" s="98"/>
      <c r="L2464" s="98"/>
      <c r="M2464" s="96"/>
      <c r="N2464" s="307"/>
      <c r="O2464" s="246"/>
      <c r="P2464" s="124"/>
      <c r="Q2464" s="99"/>
      <c r="R2464" s="99"/>
      <c r="S2464" s="99"/>
      <c r="T2464" s="99"/>
      <c r="U2464" s="99"/>
      <c r="V2464" s="99"/>
      <c r="W2464" s="99"/>
      <c r="X2464" s="99"/>
      <c r="Y2464" s="100"/>
      <c r="Z2464" s="100"/>
      <c r="AA2464" s="100"/>
      <c r="AB2464" s="99"/>
      <c r="AC2464" s="99"/>
      <c r="AD2464" s="99"/>
      <c r="AE2464" s="99"/>
      <c r="AF2464" s="99"/>
      <c r="AG2464" s="99"/>
      <c r="AH2464" s="99"/>
      <c r="AI2464" s="99"/>
      <c r="AJ2464" s="100"/>
      <c r="AK2464" s="100"/>
      <c r="AL2464" s="100"/>
      <c r="AM2464" s="99"/>
      <c r="AN2464" s="99"/>
      <c r="AO2464" s="99"/>
      <c r="AP2464" s="99"/>
      <c r="AQ2464" s="99"/>
      <c r="AR2464" s="99"/>
      <c r="AS2464" s="99"/>
      <c r="AT2464" s="99"/>
      <c r="AU2464" s="99"/>
      <c r="AV2464" s="99"/>
      <c r="AW2464" s="99"/>
      <c r="AX2464" s="100"/>
      <c r="AY2464" s="100"/>
      <c r="AZ2464" s="101"/>
      <c r="BA2464" s="102"/>
      <c r="BB2464" s="95"/>
      <c r="BC2464" s="95"/>
      <c r="BD2464" s="41">
        <v>4</v>
      </c>
      <c r="BE2464" s="52">
        <v>46</v>
      </c>
      <c r="BF2464" s="103">
        <v>4631</v>
      </c>
      <c r="BG2464" s="277"/>
    </row>
    <row r="2465" spans="1:59" s="63" customFormat="1" ht="12.75" x14ac:dyDescent="0.2">
      <c r="A2465" s="196">
        <v>4</v>
      </c>
      <c r="B2465" s="197" t="s">
        <v>422</v>
      </c>
      <c r="C2465" s="208">
        <v>46</v>
      </c>
      <c r="D2465" s="209" t="s">
        <v>867</v>
      </c>
      <c r="E2465" s="212">
        <v>4631</v>
      </c>
      <c r="F2465" s="213" t="s">
        <v>893</v>
      </c>
      <c r="G2465" s="231"/>
      <c r="H2465" s="65"/>
      <c r="I2465" s="222"/>
      <c r="J2465" s="66"/>
      <c r="K2465" s="66"/>
      <c r="L2465" s="66"/>
      <c r="M2465" s="64"/>
      <c r="N2465" s="304"/>
      <c r="O2465" s="305"/>
      <c r="P2465" s="127"/>
      <c r="Q2465" s="67"/>
      <c r="R2465" s="67"/>
      <c r="S2465" s="67"/>
      <c r="T2465" s="67"/>
      <c r="U2465" s="67"/>
      <c r="V2465" s="67"/>
      <c r="W2465" s="67"/>
      <c r="X2465" s="67"/>
      <c r="Y2465" s="68"/>
      <c r="Z2465" s="68"/>
      <c r="AA2465" s="68"/>
      <c r="AB2465" s="67"/>
      <c r="AC2465" s="67"/>
      <c r="AD2465" s="67"/>
      <c r="AE2465" s="67"/>
      <c r="AF2465" s="67"/>
      <c r="AG2465" s="67"/>
      <c r="AH2465" s="67"/>
      <c r="AI2465" s="67"/>
      <c r="AJ2465" s="68"/>
      <c r="AK2465" s="68"/>
      <c r="AL2465" s="68"/>
      <c r="AM2465" s="67"/>
      <c r="AN2465" s="67"/>
      <c r="AO2465" s="67"/>
      <c r="AP2465" s="67"/>
      <c r="AQ2465" s="67"/>
      <c r="AR2465" s="67"/>
      <c r="AS2465" s="67"/>
      <c r="AT2465" s="67"/>
      <c r="AU2465" s="67"/>
      <c r="AV2465" s="67"/>
      <c r="AW2465" s="67"/>
      <c r="AX2465" s="68"/>
      <c r="AY2465" s="68"/>
      <c r="AZ2465" s="69"/>
      <c r="BA2465" s="70"/>
      <c r="BB2465" s="71"/>
      <c r="BC2465" s="95"/>
      <c r="BD2465" s="41">
        <v>4</v>
      </c>
      <c r="BE2465" s="52">
        <v>46</v>
      </c>
      <c r="BF2465" s="103">
        <v>4631</v>
      </c>
      <c r="BG2465" s="275"/>
    </row>
    <row r="2466" spans="1:59" s="63" customFormat="1" ht="12.75" x14ac:dyDescent="0.2">
      <c r="A2466" s="196">
        <v>4</v>
      </c>
      <c r="B2466" s="197" t="s">
        <v>422</v>
      </c>
      <c r="C2466" s="208">
        <v>46</v>
      </c>
      <c r="D2466" s="209" t="s">
        <v>867</v>
      </c>
      <c r="E2466" s="212">
        <v>4631</v>
      </c>
      <c r="F2466" s="213" t="s">
        <v>893</v>
      </c>
      <c r="G2466" s="231"/>
      <c r="H2466" s="72" t="s">
        <v>47</v>
      </c>
      <c r="I2466" s="223"/>
      <c r="J2466" s="73"/>
      <c r="K2466" s="73"/>
      <c r="L2466" s="73"/>
      <c r="M2466" s="74"/>
      <c r="N2466" s="247"/>
      <c r="O2466" s="306"/>
      <c r="P2466" s="105"/>
      <c r="Q2466" s="75"/>
      <c r="R2466" s="75"/>
      <c r="S2466" s="75"/>
      <c r="T2466" s="75"/>
      <c r="U2466" s="75"/>
      <c r="V2466" s="75"/>
      <c r="W2466" s="75"/>
      <c r="X2466" s="75"/>
      <c r="Y2466" s="76" t="str">
        <f>IF(ISNUMBER(VLOOKUP(Y2468,P$7:W$7,MATCH(Y2468,P$7:W$7))),VLOOKUP(Y2468,P$7:W$7,MATCH(Y2468,P$7:W$7)),IF(N2470=0,"No Data",IF(Y2468&gt;0,"&lt;100",0)))</f>
        <v>&lt;100</v>
      </c>
      <c r="Z2466" s="77" t="str">
        <f>IF(ISNUMBER(VLOOKUP(Z2470,P$7:W$7,MATCH(Z2470,P$7:W$7))),VLOOKUP(Z2470,P$7:W$7,MATCH(Z2470,P$7:W$7)),IF(N2470=0,"No Data",IF(Z2470&gt;0,"&lt;100",0)))</f>
        <v>&lt;100</v>
      </c>
      <c r="AA2466" s="106">
        <f>IF(ISNUMBER(Z2466),Z2466,0)</f>
        <v>0</v>
      </c>
      <c r="AB2466" s="75"/>
      <c r="AC2466" s="75"/>
      <c r="AD2466" s="75"/>
      <c r="AE2466" s="75"/>
      <c r="AF2466" s="75"/>
      <c r="AG2466" s="75"/>
      <c r="AH2466" s="75"/>
      <c r="AI2466" s="75"/>
      <c r="AJ2466" s="76">
        <f>IF(ISNUMBER(VLOOKUP(AJ2468,AB$7:AH$7,MATCH(AJ2468,AB$7:AH$7))),VLOOKUP(AJ2468,AB$7:AH$7,MATCH(AJ2468,AB$7:AH$7)),IF(N2470=0,"No Data",IF(AJ2468&gt;0,"&lt;50",0)))</f>
        <v>0</v>
      </c>
      <c r="AK2466" s="77">
        <f>IF(ISNUMBER(VLOOKUP(AK2470,AB$7:AH$7,MATCH(AK2470,AB$7:AH$7))),VLOOKUP(AK2470,AB$7:AH$7,MATCH(AK2470,AB$7:AH$7)),IF(N2470=0,"No Data",IF(AK2470&gt;0,"&lt;50",0)))</f>
        <v>0</v>
      </c>
      <c r="AL2466" s="106">
        <f>IF(ISNUMBER(AK2466),AK2466,0)</f>
        <v>0</v>
      </c>
      <c r="AM2466" s="75"/>
      <c r="AN2466" s="75"/>
      <c r="AO2466" s="75"/>
      <c r="AP2466" s="75"/>
      <c r="AQ2466" s="75"/>
      <c r="AR2466" s="75"/>
      <c r="AS2466" s="75"/>
      <c r="AT2466" s="75"/>
      <c r="AU2466" s="75"/>
      <c r="AV2466" s="75"/>
      <c r="AW2466" s="76">
        <f>IF(ISNUMBER(VLOOKUP(AW2468,AM$7:AU$7,MATCH(AW2468,AM$7:AU$7))),VLOOKUP(AW2468,AM$7:AU$7,MATCH(AW2468,AM$7:AU$7)),IF(N2470=0,"No Data",IF(AW2468&gt;0,"&lt;10",0)))</f>
        <v>1000</v>
      </c>
      <c r="AX2466" s="77">
        <f>IF(ISNUMBER(VLOOKUP(AX2470,AM$7:AU$7,MATCH(AX2470,AM$7:AU$7))),VLOOKUP(AX2470,AM$7:AU$7,MATCH(AX2470,AM$7:AU$7)),IF(N2470=0,"No Data",IF(AX2470&gt;0,"&lt;10",0)))</f>
        <v>1000</v>
      </c>
      <c r="AY2466" s="106">
        <f>IF(ISNUMBER(AX2466),AX2466,0)</f>
        <v>1000</v>
      </c>
      <c r="AZ2466" s="79"/>
      <c r="BA2466" s="80"/>
      <c r="BB2466" s="71"/>
      <c r="BC2466" s="95"/>
      <c r="BD2466" s="41">
        <v>4</v>
      </c>
      <c r="BE2466" s="52">
        <v>46</v>
      </c>
      <c r="BF2466" s="103">
        <v>4631</v>
      </c>
      <c r="BG2466" s="276" t="s">
        <v>47</v>
      </c>
    </row>
    <row r="2467" spans="1:59" s="63" customFormat="1" ht="12.75" x14ac:dyDescent="0.2">
      <c r="A2467" s="196">
        <v>4</v>
      </c>
      <c r="B2467" s="197" t="s">
        <v>422</v>
      </c>
      <c r="C2467" s="208">
        <v>46</v>
      </c>
      <c r="D2467" s="209" t="s">
        <v>867</v>
      </c>
      <c r="E2467" s="212">
        <v>4631</v>
      </c>
      <c r="F2467" s="213" t="s">
        <v>893</v>
      </c>
      <c r="G2467" s="231"/>
      <c r="H2467" s="81" t="s">
        <v>48</v>
      </c>
      <c r="I2467" s="223"/>
      <c r="J2467" s="73"/>
      <c r="K2467" s="73"/>
      <c r="L2467" s="73"/>
      <c r="M2467" s="74"/>
      <c r="N2467" s="247"/>
      <c r="O2467" s="306"/>
      <c r="P2467" s="105"/>
      <c r="Q2467" s="75"/>
      <c r="R2467" s="75"/>
      <c r="S2467" s="75"/>
      <c r="T2467" s="75"/>
      <c r="U2467" s="75"/>
      <c r="V2467" s="75"/>
      <c r="W2467" s="75"/>
      <c r="X2467" s="75"/>
      <c r="Y2467" s="82">
        <f>MIN(X2471:X2476)</f>
        <v>0</v>
      </c>
      <c r="Z2467" s="83"/>
      <c r="AA2467" s="83"/>
      <c r="AB2467" s="75"/>
      <c r="AC2467" s="75"/>
      <c r="AD2467" s="75"/>
      <c r="AE2467" s="75"/>
      <c r="AF2467" s="75"/>
      <c r="AG2467" s="75"/>
      <c r="AH2467" s="75"/>
      <c r="AI2467" s="75"/>
      <c r="AJ2467" s="82">
        <f>MIN(AI2471:AI2476)</f>
        <v>0</v>
      </c>
      <c r="AK2467" s="83"/>
      <c r="AL2467" s="83"/>
      <c r="AM2467" s="75"/>
      <c r="AN2467" s="75"/>
      <c r="AO2467" s="75"/>
      <c r="AP2467" s="75"/>
      <c r="AQ2467" s="75"/>
      <c r="AR2467" s="75"/>
      <c r="AS2467" s="75"/>
      <c r="AT2467" s="75"/>
      <c r="AU2467" s="75"/>
      <c r="AV2467" s="75"/>
      <c r="AW2467" s="82">
        <f>MIN(AV2471:AV2476)</f>
        <v>25</v>
      </c>
      <c r="AX2467" s="83"/>
      <c r="AY2467" s="83"/>
      <c r="AZ2467" s="79"/>
      <c r="BA2467" s="80"/>
      <c r="BB2467" s="71"/>
      <c r="BC2467" s="95"/>
      <c r="BD2467" s="41">
        <v>4</v>
      </c>
      <c r="BE2467" s="52">
        <v>46</v>
      </c>
      <c r="BF2467" s="103">
        <v>4631</v>
      </c>
      <c r="BG2467" s="278" t="s">
        <v>48</v>
      </c>
    </row>
    <row r="2468" spans="1:59" s="63" customFormat="1" ht="12.75" x14ac:dyDescent="0.2">
      <c r="A2468" s="196">
        <v>4</v>
      </c>
      <c r="B2468" s="197" t="s">
        <v>422</v>
      </c>
      <c r="C2468" s="208">
        <v>46</v>
      </c>
      <c r="D2468" s="209" t="s">
        <v>867</v>
      </c>
      <c r="E2468" s="212">
        <v>4631</v>
      </c>
      <c r="F2468" s="213" t="s">
        <v>893</v>
      </c>
      <c r="G2468" s="231"/>
      <c r="H2468" s="81" t="s">
        <v>49</v>
      </c>
      <c r="I2468" s="223"/>
      <c r="J2468" s="73"/>
      <c r="K2468" s="73"/>
      <c r="L2468" s="73"/>
      <c r="M2468" s="74"/>
      <c r="N2468" s="247"/>
      <c r="O2468" s="306"/>
      <c r="P2468" s="105"/>
      <c r="Q2468" s="75"/>
      <c r="R2468" s="75"/>
      <c r="S2468" s="75"/>
      <c r="T2468" s="75"/>
      <c r="U2468" s="75"/>
      <c r="V2468" s="75"/>
      <c r="W2468" s="75"/>
      <c r="X2468" s="75"/>
      <c r="Y2468" s="84">
        <f>IF(ISNUMBER(AVERAGE(X2471:X2476)),AVERAGE(X2471:X2476),0)</f>
        <v>66.666666666666671</v>
      </c>
      <c r="Z2468" s="83"/>
      <c r="AA2468" s="83"/>
      <c r="AB2468" s="75"/>
      <c r="AC2468" s="75"/>
      <c r="AD2468" s="75"/>
      <c r="AE2468" s="75"/>
      <c r="AF2468" s="75"/>
      <c r="AG2468" s="75"/>
      <c r="AH2468" s="75"/>
      <c r="AI2468" s="75"/>
      <c r="AJ2468" s="84">
        <f>IF(ISNUMBER(AVERAGE(AI2471:AI2476)),AVERAGE(AI2471:AI2476),0)</f>
        <v>0</v>
      </c>
      <c r="AK2468" s="83"/>
      <c r="AL2468" s="83"/>
      <c r="AM2468" s="75"/>
      <c r="AN2468" s="75"/>
      <c r="AO2468" s="75"/>
      <c r="AP2468" s="75"/>
      <c r="AQ2468" s="75"/>
      <c r="AR2468" s="75"/>
      <c r="AS2468" s="75"/>
      <c r="AT2468" s="75"/>
      <c r="AU2468" s="75"/>
      <c r="AV2468" s="75"/>
      <c r="AW2468" s="84">
        <f>IF(ISNUMBER(AVERAGE(AV2471:AV2476)),AVERAGE(AV2471:AV2476),0)</f>
        <v>1437.5</v>
      </c>
      <c r="AX2468" s="83"/>
      <c r="AY2468" s="83"/>
      <c r="AZ2468" s="79"/>
      <c r="BA2468" s="80"/>
      <c r="BB2468" s="71"/>
      <c r="BC2468" s="95"/>
      <c r="BD2468" s="41">
        <v>4</v>
      </c>
      <c r="BE2468" s="52">
        <v>46</v>
      </c>
      <c r="BF2468" s="103">
        <v>4631</v>
      </c>
      <c r="BG2468" s="278" t="s">
        <v>49</v>
      </c>
    </row>
    <row r="2469" spans="1:59" s="63" customFormat="1" ht="12.75" x14ac:dyDescent="0.2">
      <c r="A2469" s="196">
        <v>4</v>
      </c>
      <c r="B2469" s="197" t="s">
        <v>422</v>
      </c>
      <c r="C2469" s="208">
        <v>46</v>
      </c>
      <c r="D2469" s="209" t="s">
        <v>867</v>
      </c>
      <c r="E2469" s="212">
        <v>4631</v>
      </c>
      <c r="F2469" s="213" t="s">
        <v>893</v>
      </c>
      <c r="G2469" s="231"/>
      <c r="H2469" s="81" t="s">
        <v>50</v>
      </c>
      <c r="I2469" s="223"/>
      <c r="J2469" s="73"/>
      <c r="K2469" s="73"/>
      <c r="L2469" s="73"/>
      <c r="M2469" s="74"/>
      <c r="N2469" s="247"/>
      <c r="O2469" s="306"/>
      <c r="P2469" s="105"/>
      <c r="Q2469" s="75"/>
      <c r="R2469" s="75"/>
      <c r="S2469" s="75"/>
      <c r="T2469" s="75"/>
      <c r="U2469" s="75"/>
      <c r="V2469" s="75"/>
      <c r="W2469" s="75"/>
      <c r="X2469" s="75"/>
      <c r="Y2469" s="84">
        <f>MAX(X2471:X2476)</f>
        <v>100</v>
      </c>
      <c r="Z2469" s="83"/>
      <c r="AA2469" s="83"/>
      <c r="AB2469" s="75"/>
      <c r="AC2469" s="75"/>
      <c r="AD2469" s="75"/>
      <c r="AE2469" s="75"/>
      <c r="AF2469" s="75"/>
      <c r="AG2469" s="75"/>
      <c r="AH2469" s="75"/>
      <c r="AI2469" s="75"/>
      <c r="AJ2469" s="84">
        <f>MAX(AI2471:AI2476)</f>
        <v>0</v>
      </c>
      <c r="AK2469" s="83"/>
      <c r="AL2469" s="83"/>
      <c r="AM2469" s="75"/>
      <c r="AN2469" s="75"/>
      <c r="AO2469" s="75"/>
      <c r="AP2469" s="75"/>
      <c r="AQ2469" s="75"/>
      <c r="AR2469" s="75"/>
      <c r="AS2469" s="75"/>
      <c r="AT2469" s="75"/>
      <c r="AU2469" s="75"/>
      <c r="AV2469" s="75"/>
      <c r="AW2469" s="84">
        <f>MAX(AV2471:AV2476)</f>
        <v>2500</v>
      </c>
      <c r="AX2469" s="83"/>
      <c r="AY2469" s="83"/>
      <c r="AZ2469" s="79"/>
      <c r="BA2469" s="80"/>
      <c r="BB2469" s="71"/>
      <c r="BC2469" s="95"/>
      <c r="BD2469" s="41">
        <v>4</v>
      </c>
      <c r="BE2469" s="52">
        <v>46</v>
      </c>
      <c r="BF2469" s="103">
        <v>4631</v>
      </c>
      <c r="BG2469" s="278" t="s">
        <v>50</v>
      </c>
    </row>
    <row r="2470" spans="1:59" s="63" customFormat="1" ht="12.75" x14ac:dyDescent="0.2">
      <c r="A2470" s="196">
        <v>4</v>
      </c>
      <c r="B2470" s="197" t="s">
        <v>422</v>
      </c>
      <c r="C2470" s="208">
        <v>46</v>
      </c>
      <c r="D2470" s="209" t="s">
        <v>867</v>
      </c>
      <c r="E2470" s="212">
        <v>4631</v>
      </c>
      <c r="F2470" s="213" t="s">
        <v>893</v>
      </c>
      <c r="G2470" s="231"/>
      <c r="H2470" s="85" t="s">
        <v>51</v>
      </c>
      <c r="I2470" s="223"/>
      <c r="J2470" s="73"/>
      <c r="K2470" s="73"/>
      <c r="L2470" s="73"/>
      <c r="M2470" s="74"/>
      <c r="N2470" s="248">
        <f>SUM(N2471:N2476)</f>
        <v>6</v>
      </c>
      <c r="O2470" s="293">
        <f>SUM(O2471:O2476)</f>
        <v>0.99999999999999989</v>
      </c>
      <c r="P2470" s="292"/>
      <c r="Q2470" s="87"/>
      <c r="R2470" s="87"/>
      <c r="S2470" s="87"/>
      <c r="T2470" s="87"/>
      <c r="U2470" s="87"/>
      <c r="V2470" s="87"/>
      <c r="W2470" s="87"/>
      <c r="X2470" s="87"/>
      <c r="Y2470" s="88"/>
      <c r="Z2470" s="119">
        <f>SUM(Z2471:Z2476)</f>
        <v>66.666666666666657</v>
      </c>
      <c r="AA2470" s="120"/>
      <c r="AB2470" s="111"/>
      <c r="AC2470" s="111"/>
      <c r="AD2470" s="111"/>
      <c r="AE2470" s="111"/>
      <c r="AF2470" s="111"/>
      <c r="AG2470" s="111"/>
      <c r="AH2470" s="111"/>
      <c r="AI2470" s="111"/>
      <c r="AJ2470" s="120"/>
      <c r="AK2470" s="119">
        <f>SUM(AK2471:AK2476)</f>
        <v>0</v>
      </c>
      <c r="AL2470" s="120"/>
      <c r="AM2470" s="111"/>
      <c r="AN2470" s="111"/>
      <c r="AO2470" s="111"/>
      <c r="AP2470" s="111"/>
      <c r="AQ2470" s="111"/>
      <c r="AR2470" s="111"/>
      <c r="AS2470" s="111"/>
      <c r="AT2470" s="111"/>
      <c r="AU2470" s="111"/>
      <c r="AV2470" s="111"/>
      <c r="AW2470" s="120"/>
      <c r="AX2470" s="119">
        <f>SUM(AX2471:AX2476)</f>
        <v>1437.5</v>
      </c>
      <c r="AY2470" s="88"/>
      <c r="AZ2470" s="79"/>
      <c r="BA2470" s="80"/>
      <c r="BB2470" s="71"/>
      <c r="BC2470" s="95"/>
      <c r="BD2470" s="41">
        <v>4</v>
      </c>
      <c r="BE2470" s="52">
        <v>46</v>
      </c>
      <c r="BF2470" s="103">
        <v>4631</v>
      </c>
      <c r="BG2470" s="279" t="s">
        <v>51</v>
      </c>
    </row>
    <row r="2471" spans="1:59" s="63" customFormat="1" ht="12.75" x14ac:dyDescent="0.2">
      <c r="A2471" s="196">
        <v>4</v>
      </c>
      <c r="B2471" s="197" t="s">
        <v>422</v>
      </c>
      <c r="C2471" s="208">
        <v>46</v>
      </c>
      <c r="D2471" s="209" t="s">
        <v>867</v>
      </c>
      <c r="E2471" s="212">
        <v>4631</v>
      </c>
      <c r="F2471" s="213" t="s">
        <v>893</v>
      </c>
      <c r="G2471" s="231"/>
      <c r="H2471" s="89" t="s">
        <v>52</v>
      </c>
      <c r="I2471" s="90" t="s">
        <v>871</v>
      </c>
      <c r="J2471" s="90"/>
      <c r="K2471" s="90" t="s">
        <v>64</v>
      </c>
      <c r="L2471" s="90" t="s">
        <v>313</v>
      </c>
      <c r="M2471" s="91"/>
      <c r="N2471" s="312">
        <v>1</v>
      </c>
      <c r="O2471" s="313">
        <f t="shared" ref="O2471:O2476" si="344">N2471/N$2470</f>
        <v>0.16666666666666666</v>
      </c>
      <c r="P2471" s="104"/>
      <c r="Q2471" s="92"/>
      <c r="R2471" s="92"/>
      <c r="S2471" s="92"/>
      <c r="T2471" s="92"/>
      <c r="U2471" s="92"/>
      <c r="V2471" s="92"/>
      <c r="W2471" s="92"/>
      <c r="X2471" s="109">
        <f t="shared" ref="X2471:X2476" si="345">P2471*P$7+Q2471*Q$7+R2471*R$7+S2471*S$7+T2471*T$7+U2471*U$7+V2471*V$7+W2471*W$7</f>
        <v>0</v>
      </c>
      <c r="Y2471" s="83"/>
      <c r="Z2471" s="110">
        <f t="shared" ref="Z2471:Z2476" si="346">X2471*$O2471</f>
        <v>0</v>
      </c>
      <c r="AA2471" s="111"/>
      <c r="AB2471" s="92"/>
      <c r="AC2471" s="92"/>
      <c r="AD2471" s="92"/>
      <c r="AE2471" s="92"/>
      <c r="AF2471" s="92"/>
      <c r="AG2471" s="92"/>
      <c r="AH2471" s="92"/>
      <c r="AI2471" s="109">
        <f t="shared" ref="AI2471:AI2476" si="347">AB2471*AB$7+AC2471*AC$7+AD2471*AD$7+AE2471*AE$7+AF2471*AF$7+AG2471*AG$7+AH2471*AH$7</f>
        <v>0</v>
      </c>
      <c r="AJ2471" s="83"/>
      <c r="AK2471" s="110">
        <f t="shared" ref="AK2471:AK2476" si="348">AI2471*$O2471</f>
        <v>0</v>
      </c>
      <c r="AL2471" s="111"/>
      <c r="AM2471" s="92"/>
      <c r="AN2471" s="92">
        <v>1</v>
      </c>
      <c r="AO2471" s="92"/>
      <c r="AP2471" s="92"/>
      <c r="AQ2471" s="92"/>
      <c r="AR2471" s="92"/>
      <c r="AS2471" s="92"/>
      <c r="AT2471" s="92"/>
      <c r="AU2471" s="92"/>
      <c r="AV2471" s="109">
        <f t="shared" ref="AV2471:AV2476" si="349">AM2471*AM$7+AN2471*AN$7+AO2471*AO$7+AP2471*AP$7+AQ2471*AQ$7+AR2471*AR$7+AS2471*AS$7+AT2471*AT$7+AU2471*AU$7</f>
        <v>25</v>
      </c>
      <c r="AW2471" s="75"/>
      <c r="AX2471" s="110">
        <f t="shared" ref="AX2471:AX2476" si="350">AV2471*$O2471</f>
        <v>4.1666666666666661</v>
      </c>
      <c r="AY2471" s="111"/>
      <c r="AZ2471" s="93"/>
      <c r="BA2471" s="94" t="s">
        <v>554</v>
      </c>
      <c r="BB2471" s="71"/>
      <c r="BC2471" s="95"/>
      <c r="BD2471" s="41">
        <v>4</v>
      </c>
      <c r="BE2471" s="52">
        <v>46</v>
      </c>
      <c r="BF2471" s="103">
        <v>4631</v>
      </c>
      <c r="BG2471" s="280" t="s">
        <v>52</v>
      </c>
    </row>
    <row r="2472" spans="1:59" s="63" customFormat="1" ht="12.75" x14ac:dyDescent="0.2">
      <c r="A2472" s="196">
        <v>4</v>
      </c>
      <c r="B2472" s="197" t="s">
        <v>422</v>
      </c>
      <c r="C2472" s="208">
        <v>46</v>
      </c>
      <c r="D2472" s="209" t="s">
        <v>867</v>
      </c>
      <c r="E2472" s="212">
        <v>4631</v>
      </c>
      <c r="F2472" s="213" t="s">
        <v>893</v>
      </c>
      <c r="G2472" s="231"/>
      <c r="H2472" s="89"/>
      <c r="I2472" s="90" t="s">
        <v>842</v>
      </c>
      <c r="J2472" s="90"/>
      <c r="K2472" s="90" t="s">
        <v>64</v>
      </c>
      <c r="L2472" s="90" t="s">
        <v>119</v>
      </c>
      <c r="M2472" s="91"/>
      <c r="N2472" s="312">
        <v>1</v>
      </c>
      <c r="O2472" s="313">
        <f t="shared" si="344"/>
        <v>0.16666666666666666</v>
      </c>
      <c r="P2472" s="104">
        <v>1</v>
      </c>
      <c r="Q2472" s="92"/>
      <c r="R2472" s="92"/>
      <c r="S2472" s="92"/>
      <c r="T2472" s="92"/>
      <c r="U2472" s="92"/>
      <c r="V2472" s="92"/>
      <c r="W2472" s="92"/>
      <c r="X2472" s="109">
        <f t="shared" si="345"/>
        <v>100</v>
      </c>
      <c r="Y2472" s="83"/>
      <c r="Z2472" s="110">
        <f t="shared" si="346"/>
        <v>16.666666666666664</v>
      </c>
      <c r="AA2472" s="111"/>
      <c r="AB2472" s="92"/>
      <c r="AC2472" s="92"/>
      <c r="AD2472" s="92"/>
      <c r="AE2472" s="92"/>
      <c r="AF2472" s="92"/>
      <c r="AG2472" s="92"/>
      <c r="AH2472" s="92"/>
      <c r="AI2472" s="109">
        <f t="shared" si="347"/>
        <v>0</v>
      </c>
      <c r="AJ2472" s="83"/>
      <c r="AK2472" s="110">
        <f t="shared" si="348"/>
        <v>0</v>
      </c>
      <c r="AL2472" s="111"/>
      <c r="AM2472" s="92"/>
      <c r="AN2472" s="92"/>
      <c r="AO2472" s="92"/>
      <c r="AP2472" s="92"/>
      <c r="AQ2472" s="92"/>
      <c r="AR2472" s="92"/>
      <c r="AS2472" s="92"/>
      <c r="AT2472" s="92">
        <v>1</v>
      </c>
      <c r="AU2472" s="92"/>
      <c r="AV2472" s="109">
        <f t="shared" si="349"/>
        <v>2500</v>
      </c>
      <c r="AW2472" s="75"/>
      <c r="AX2472" s="110">
        <f t="shared" si="350"/>
        <v>416.66666666666663</v>
      </c>
      <c r="AY2472" s="111"/>
      <c r="AZ2472" s="93"/>
      <c r="BA2472" s="94" t="s">
        <v>554</v>
      </c>
      <c r="BB2472" s="71"/>
      <c r="BC2472" s="95"/>
      <c r="BD2472" s="41">
        <v>4</v>
      </c>
      <c r="BE2472" s="52">
        <v>46</v>
      </c>
      <c r="BF2472" s="103">
        <v>4631</v>
      </c>
      <c r="BG2472" s="280" t="s">
        <v>52</v>
      </c>
    </row>
    <row r="2473" spans="1:59" s="63" customFormat="1" ht="12.75" x14ac:dyDescent="0.2">
      <c r="A2473" s="196">
        <v>4</v>
      </c>
      <c r="B2473" s="197" t="s">
        <v>422</v>
      </c>
      <c r="C2473" s="208">
        <v>46</v>
      </c>
      <c r="D2473" s="209" t="s">
        <v>867</v>
      </c>
      <c r="E2473" s="212">
        <v>4631</v>
      </c>
      <c r="F2473" s="213" t="s">
        <v>893</v>
      </c>
      <c r="G2473" s="231"/>
      <c r="H2473" s="89"/>
      <c r="I2473" s="90" t="s">
        <v>894</v>
      </c>
      <c r="J2473" s="90"/>
      <c r="K2473" s="90" t="s">
        <v>64</v>
      </c>
      <c r="L2473" s="90" t="s">
        <v>119</v>
      </c>
      <c r="M2473" s="91"/>
      <c r="N2473" s="312">
        <v>1</v>
      </c>
      <c r="O2473" s="313">
        <f t="shared" si="344"/>
        <v>0.16666666666666666</v>
      </c>
      <c r="P2473" s="104">
        <v>1</v>
      </c>
      <c r="Q2473" s="92"/>
      <c r="R2473" s="92"/>
      <c r="S2473" s="92"/>
      <c r="T2473" s="92"/>
      <c r="U2473" s="92"/>
      <c r="V2473" s="92"/>
      <c r="W2473" s="92"/>
      <c r="X2473" s="109">
        <f t="shared" si="345"/>
        <v>100</v>
      </c>
      <c r="Y2473" s="83"/>
      <c r="Z2473" s="110">
        <f t="shared" si="346"/>
        <v>16.666666666666664</v>
      </c>
      <c r="AA2473" s="111"/>
      <c r="AB2473" s="92"/>
      <c r="AC2473" s="92"/>
      <c r="AD2473" s="92"/>
      <c r="AE2473" s="92"/>
      <c r="AF2473" s="92"/>
      <c r="AG2473" s="92"/>
      <c r="AH2473" s="92"/>
      <c r="AI2473" s="109">
        <f t="shared" si="347"/>
        <v>0</v>
      </c>
      <c r="AJ2473" s="83"/>
      <c r="AK2473" s="110">
        <f t="shared" si="348"/>
        <v>0</v>
      </c>
      <c r="AL2473" s="111"/>
      <c r="AM2473" s="92"/>
      <c r="AN2473" s="92"/>
      <c r="AO2473" s="92"/>
      <c r="AP2473" s="92"/>
      <c r="AQ2473" s="92"/>
      <c r="AR2473" s="92"/>
      <c r="AS2473" s="92"/>
      <c r="AT2473" s="92">
        <v>1</v>
      </c>
      <c r="AU2473" s="92"/>
      <c r="AV2473" s="109">
        <f t="shared" si="349"/>
        <v>2500</v>
      </c>
      <c r="AW2473" s="75"/>
      <c r="AX2473" s="110">
        <f t="shared" si="350"/>
        <v>416.66666666666663</v>
      </c>
      <c r="AY2473" s="111"/>
      <c r="AZ2473" s="93"/>
      <c r="BA2473" s="94" t="s">
        <v>554</v>
      </c>
      <c r="BB2473" s="71"/>
      <c r="BC2473" s="95"/>
      <c r="BD2473" s="41">
        <v>4</v>
      </c>
      <c r="BE2473" s="52">
        <v>46</v>
      </c>
      <c r="BF2473" s="103">
        <v>4631</v>
      </c>
      <c r="BG2473" s="280" t="s">
        <v>52</v>
      </c>
    </row>
    <row r="2474" spans="1:59" s="63" customFormat="1" ht="12.75" x14ac:dyDescent="0.2">
      <c r="A2474" s="196">
        <v>4</v>
      </c>
      <c r="B2474" s="197" t="s">
        <v>422</v>
      </c>
      <c r="C2474" s="208">
        <v>46</v>
      </c>
      <c r="D2474" s="209" t="s">
        <v>867</v>
      </c>
      <c r="E2474" s="212">
        <v>4631</v>
      </c>
      <c r="F2474" s="213" t="s">
        <v>893</v>
      </c>
      <c r="G2474" s="231"/>
      <c r="H2474" s="89"/>
      <c r="I2474" s="90" t="s">
        <v>895</v>
      </c>
      <c r="J2474" s="90"/>
      <c r="K2474" s="90" t="s">
        <v>64</v>
      </c>
      <c r="L2474" s="90" t="s">
        <v>147</v>
      </c>
      <c r="M2474" s="91"/>
      <c r="N2474" s="312">
        <v>1</v>
      </c>
      <c r="O2474" s="313">
        <f t="shared" si="344"/>
        <v>0.16666666666666666</v>
      </c>
      <c r="P2474" s="104">
        <v>1</v>
      </c>
      <c r="Q2474" s="92"/>
      <c r="R2474" s="92"/>
      <c r="S2474" s="92"/>
      <c r="T2474" s="92"/>
      <c r="U2474" s="92"/>
      <c r="V2474" s="92"/>
      <c r="W2474" s="92"/>
      <c r="X2474" s="109">
        <f t="shared" si="345"/>
        <v>100</v>
      </c>
      <c r="Y2474" s="83"/>
      <c r="Z2474" s="110">
        <f t="shared" si="346"/>
        <v>16.666666666666664</v>
      </c>
      <c r="AA2474" s="111"/>
      <c r="AB2474" s="92"/>
      <c r="AC2474" s="92"/>
      <c r="AD2474" s="92"/>
      <c r="AE2474" s="92"/>
      <c r="AF2474" s="92"/>
      <c r="AG2474" s="92"/>
      <c r="AH2474" s="92"/>
      <c r="AI2474" s="109">
        <f t="shared" si="347"/>
        <v>0</v>
      </c>
      <c r="AJ2474" s="83"/>
      <c r="AK2474" s="110">
        <f t="shared" si="348"/>
        <v>0</v>
      </c>
      <c r="AL2474" s="111"/>
      <c r="AM2474" s="92"/>
      <c r="AN2474" s="92"/>
      <c r="AO2474" s="92"/>
      <c r="AP2474" s="92"/>
      <c r="AQ2474" s="92"/>
      <c r="AR2474" s="92"/>
      <c r="AS2474" s="92"/>
      <c r="AT2474" s="92">
        <v>1</v>
      </c>
      <c r="AU2474" s="92"/>
      <c r="AV2474" s="109">
        <f t="shared" si="349"/>
        <v>2500</v>
      </c>
      <c r="AW2474" s="75"/>
      <c r="AX2474" s="110">
        <f t="shared" si="350"/>
        <v>416.66666666666663</v>
      </c>
      <c r="AY2474" s="111"/>
      <c r="AZ2474" s="93"/>
      <c r="BA2474" s="94" t="s">
        <v>554</v>
      </c>
      <c r="BB2474" s="71"/>
      <c r="BC2474" s="95"/>
      <c r="BD2474" s="41">
        <v>4</v>
      </c>
      <c r="BE2474" s="52">
        <v>46</v>
      </c>
      <c r="BF2474" s="103">
        <v>4631</v>
      </c>
      <c r="BG2474" s="280" t="s">
        <v>52</v>
      </c>
    </row>
    <row r="2475" spans="1:59" s="63" customFormat="1" ht="12.75" x14ac:dyDescent="0.2">
      <c r="A2475" s="196">
        <v>4</v>
      </c>
      <c r="B2475" s="197" t="s">
        <v>422</v>
      </c>
      <c r="C2475" s="208">
        <v>46</v>
      </c>
      <c r="D2475" s="209" t="s">
        <v>867</v>
      </c>
      <c r="E2475" s="212">
        <v>4631</v>
      </c>
      <c r="F2475" s="213" t="s">
        <v>893</v>
      </c>
      <c r="G2475" s="231"/>
      <c r="H2475" s="89"/>
      <c r="I2475" s="90" t="s">
        <v>324</v>
      </c>
      <c r="J2475" s="90"/>
      <c r="K2475" s="90" t="s">
        <v>64</v>
      </c>
      <c r="L2475" s="90" t="s">
        <v>528</v>
      </c>
      <c r="M2475" s="91"/>
      <c r="N2475" s="312">
        <v>1</v>
      </c>
      <c r="O2475" s="313">
        <f t="shared" si="344"/>
        <v>0.16666666666666666</v>
      </c>
      <c r="P2475" s="104"/>
      <c r="Q2475" s="92"/>
      <c r="R2475" s="92"/>
      <c r="S2475" s="92"/>
      <c r="T2475" s="92"/>
      <c r="U2475" s="92"/>
      <c r="V2475" s="92"/>
      <c r="W2475" s="92"/>
      <c r="X2475" s="109">
        <f t="shared" si="345"/>
        <v>0</v>
      </c>
      <c r="Y2475" s="83"/>
      <c r="Z2475" s="110">
        <f t="shared" si="346"/>
        <v>0</v>
      </c>
      <c r="AA2475" s="111"/>
      <c r="AB2475" s="92"/>
      <c r="AC2475" s="92"/>
      <c r="AD2475" s="92"/>
      <c r="AE2475" s="92"/>
      <c r="AF2475" s="92"/>
      <c r="AG2475" s="92"/>
      <c r="AH2475" s="92"/>
      <c r="AI2475" s="109">
        <f t="shared" si="347"/>
        <v>0</v>
      </c>
      <c r="AJ2475" s="83"/>
      <c r="AK2475" s="110">
        <f t="shared" si="348"/>
        <v>0</v>
      </c>
      <c r="AL2475" s="111"/>
      <c r="AM2475" s="92"/>
      <c r="AN2475" s="92"/>
      <c r="AO2475" s="92"/>
      <c r="AP2475" s="92">
        <v>1</v>
      </c>
      <c r="AQ2475" s="92"/>
      <c r="AR2475" s="92"/>
      <c r="AS2475" s="92"/>
      <c r="AT2475" s="92"/>
      <c r="AU2475" s="92"/>
      <c r="AV2475" s="109">
        <f t="shared" si="349"/>
        <v>100</v>
      </c>
      <c r="AW2475" s="75"/>
      <c r="AX2475" s="110">
        <f t="shared" si="350"/>
        <v>16.666666666666664</v>
      </c>
      <c r="AY2475" s="111"/>
      <c r="AZ2475" s="93"/>
      <c r="BA2475" s="94" t="s">
        <v>554</v>
      </c>
      <c r="BB2475" s="71"/>
      <c r="BC2475" s="95"/>
      <c r="BD2475" s="41">
        <v>4</v>
      </c>
      <c r="BE2475" s="52">
        <v>46</v>
      </c>
      <c r="BF2475" s="103">
        <v>4631</v>
      </c>
      <c r="BG2475" s="280" t="s">
        <v>52</v>
      </c>
    </row>
    <row r="2476" spans="1:59" s="63" customFormat="1" ht="12.75" x14ac:dyDescent="0.2">
      <c r="A2476" s="196">
        <v>4</v>
      </c>
      <c r="B2476" s="197" t="s">
        <v>422</v>
      </c>
      <c r="C2476" s="208">
        <v>46</v>
      </c>
      <c r="D2476" s="209" t="s">
        <v>867</v>
      </c>
      <c r="E2476" s="212">
        <v>4631</v>
      </c>
      <c r="F2476" s="213" t="s">
        <v>893</v>
      </c>
      <c r="G2476" s="231"/>
      <c r="H2476" s="89"/>
      <c r="I2476" s="90" t="s">
        <v>878</v>
      </c>
      <c r="J2476" s="90"/>
      <c r="K2476" s="90" t="s">
        <v>64</v>
      </c>
      <c r="L2476" s="90" t="s">
        <v>879</v>
      </c>
      <c r="M2476" s="91"/>
      <c r="N2476" s="312">
        <v>1</v>
      </c>
      <c r="O2476" s="313">
        <f t="shared" si="344"/>
        <v>0.16666666666666666</v>
      </c>
      <c r="P2476" s="104">
        <v>1</v>
      </c>
      <c r="Q2476" s="92"/>
      <c r="R2476" s="92"/>
      <c r="S2476" s="92"/>
      <c r="T2476" s="92"/>
      <c r="U2476" s="92"/>
      <c r="V2476" s="92"/>
      <c r="W2476" s="92"/>
      <c r="X2476" s="109">
        <f t="shared" si="345"/>
        <v>100</v>
      </c>
      <c r="Y2476" s="83"/>
      <c r="Z2476" s="110">
        <f t="shared" si="346"/>
        <v>16.666666666666664</v>
      </c>
      <c r="AA2476" s="111"/>
      <c r="AB2476" s="92"/>
      <c r="AC2476" s="92"/>
      <c r="AD2476" s="92"/>
      <c r="AE2476" s="92"/>
      <c r="AF2476" s="92"/>
      <c r="AG2476" s="92"/>
      <c r="AH2476" s="92"/>
      <c r="AI2476" s="109">
        <f t="shared" si="347"/>
        <v>0</v>
      </c>
      <c r="AJ2476" s="83"/>
      <c r="AK2476" s="110">
        <f t="shared" si="348"/>
        <v>0</v>
      </c>
      <c r="AL2476" s="111"/>
      <c r="AM2476" s="92"/>
      <c r="AN2476" s="92"/>
      <c r="AO2476" s="92"/>
      <c r="AP2476" s="92"/>
      <c r="AQ2476" s="92"/>
      <c r="AR2476" s="92"/>
      <c r="AS2476" s="92">
        <v>1</v>
      </c>
      <c r="AT2476" s="92"/>
      <c r="AU2476" s="92"/>
      <c r="AV2476" s="109">
        <f t="shared" si="349"/>
        <v>1000</v>
      </c>
      <c r="AW2476" s="75"/>
      <c r="AX2476" s="110">
        <f t="shared" si="350"/>
        <v>166.66666666666666</v>
      </c>
      <c r="AY2476" s="111"/>
      <c r="AZ2476" s="93"/>
      <c r="BA2476" s="94" t="s">
        <v>554</v>
      </c>
      <c r="BB2476" s="71"/>
      <c r="BC2476" s="95"/>
      <c r="BD2476" s="41">
        <v>4</v>
      </c>
      <c r="BE2476" s="52">
        <v>46</v>
      </c>
      <c r="BF2476" s="103">
        <v>4631</v>
      </c>
      <c r="BG2476" s="280" t="s">
        <v>52</v>
      </c>
    </row>
    <row r="2477" spans="1:59" s="63" customFormat="1" ht="12.75" x14ac:dyDescent="0.2">
      <c r="A2477" s="196">
        <v>4</v>
      </c>
      <c r="B2477" s="197" t="s">
        <v>422</v>
      </c>
      <c r="C2477" s="208">
        <v>46</v>
      </c>
      <c r="D2477" s="209" t="s">
        <v>867</v>
      </c>
      <c r="E2477" s="212">
        <v>4631</v>
      </c>
      <c r="F2477" s="213" t="s">
        <v>893</v>
      </c>
      <c r="G2477" s="231"/>
      <c r="H2477" s="65"/>
      <c r="I2477" s="222"/>
      <c r="J2477" s="66"/>
      <c r="K2477" s="66"/>
      <c r="L2477" s="66"/>
      <c r="M2477" s="64"/>
      <c r="N2477" s="304"/>
      <c r="O2477" s="305"/>
      <c r="P2477" s="127"/>
      <c r="Q2477" s="67"/>
      <c r="R2477" s="67"/>
      <c r="S2477" s="67"/>
      <c r="T2477" s="67"/>
      <c r="U2477" s="67"/>
      <c r="V2477" s="67"/>
      <c r="W2477" s="67"/>
      <c r="X2477" s="67"/>
      <c r="Y2477" s="68"/>
      <c r="Z2477" s="68"/>
      <c r="AA2477" s="68"/>
      <c r="AB2477" s="67"/>
      <c r="AC2477" s="67"/>
      <c r="AD2477" s="67"/>
      <c r="AE2477" s="67"/>
      <c r="AF2477" s="67"/>
      <c r="AG2477" s="67"/>
      <c r="AH2477" s="67"/>
      <c r="AI2477" s="67"/>
      <c r="AJ2477" s="68"/>
      <c r="AK2477" s="68"/>
      <c r="AL2477" s="68"/>
      <c r="AM2477" s="67"/>
      <c r="AN2477" s="67"/>
      <c r="AO2477" s="67"/>
      <c r="AP2477" s="67"/>
      <c r="AQ2477" s="67"/>
      <c r="AR2477" s="67"/>
      <c r="AS2477" s="67"/>
      <c r="AT2477" s="67"/>
      <c r="AU2477" s="67"/>
      <c r="AV2477" s="67"/>
      <c r="AW2477" s="67"/>
      <c r="AX2477" s="68"/>
      <c r="AY2477" s="68"/>
      <c r="AZ2477" s="69"/>
      <c r="BA2477" s="70"/>
      <c r="BB2477" s="71"/>
      <c r="BC2477" s="95"/>
      <c r="BD2477" s="41">
        <v>4</v>
      </c>
      <c r="BE2477" s="52">
        <v>46</v>
      </c>
      <c r="BF2477" s="103">
        <v>4631</v>
      </c>
      <c r="BG2477" s="275"/>
    </row>
    <row r="2478" spans="1:59" s="63" customFormat="1" ht="12.75" x14ac:dyDescent="0.2">
      <c r="A2478" s="196">
        <v>4</v>
      </c>
      <c r="B2478" s="197" t="s">
        <v>422</v>
      </c>
      <c r="C2478" s="208">
        <v>46</v>
      </c>
      <c r="D2478" s="209" t="s">
        <v>867</v>
      </c>
      <c r="E2478" s="212">
        <v>4631</v>
      </c>
      <c r="F2478" s="213" t="s">
        <v>893</v>
      </c>
      <c r="G2478" s="232"/>
      <c r="H2478" s="97"/>
      <c r="I2478" s="224"/>
      <c r="J2478" s="98"/>
      <c r="K2478" s="98"/>
      <c r="L2478" s="98"/>
      <c r="M2478" s="96"/>
      <c r="N2478" s="307"/>
      <c r="O2478" s="246"/>
      <c r="P2478" s="124"/>
      <c r="Q2478" s="99"/>
      <c r="R2478" s="99"/>
      <c r="S2478" s="99"/>
      <c r="T2478" s="99"/>
      <c r="U2478" s="99"/>
      <c r="V2478" s="99"/>
      <c r="W2478" s="99"/>
      <c r="X2478" s="99"/>
      <c r="Y2478" s="100"/>
      <c r="Z2478" s="100"/>
      <c r="AA2478" s="100"/>
      <c r="AB2478" s="99"/>
      <c r="AC2478" s="99"/>
      <c r="AD2478" s="99"/>
      <c r="AE2478" s="99"/>
      <c r="AF2478" s="99"/>
      <c r="AG2478" s="99"/>
      <c r="AH2478" s="99"/>
      <c r="AI2478" s="99"/>
      <c r="AJ2478" s="100"/>
      <c r="AK2478" s="100"/>
      <c r="AL2478" s="100"/>
      <c r="AM2478" s="99"/>
      <c r="AN2478" s="99"/>
      <c r="AO2478" s="99"/>
      <c r="AP2478" s="99"/>
      <c r="AQ2478" s="99"/>
      <c r="AR2478" s="99"/>
      <c r="AS2478" s="99"/>
      <c r="AT2478" s="99"/>
      <c r="AU2478" s="99"/>
      <c r="AV2478" s="99"/>
      <c r="AW2478" s="99"/>
      <c r="AX2478" s="100"/>
      <c r="AY2478" s="100"/>
      <c r="AZ2478" s="101"/>
      <c r="BA2478" s="102"/>
      <c r="BB2478" s="95"/>
      <c r="BC2478" s="95"/>
      <c r="BD2478" s="41">
        <v>4</v>
      </c>
      <c r="BE2478" s="52">
        <v>46</v>
      </c>
      <c r="BF2478" s="103">
        <v>4631</v>
      </c>
      <c r="BG2478" s="277"/>
    </row>
    <row r="2479" spans="1:59" x14ac:dyDescent="0.25">
      <c r="A2479" s="196">
        <v>4</v>
      </c>
      <c r="B2479" s="197" t="s">
        <v>422</v>
      </c>
      <c r="C2479" s="208">
        <v>46</v>
      </c>
      <c r="D2479" s="209" t="s">
        <v>867</v>
      </c>
      <c r="E2479" s="210">
        <v>4632</v>
      </c>
      <c r="F2479" s="211" t="s">
        <v>896</v>
      </c>
      <c r="G2479" s="235"/>
      <c r="H2479" s="145"/>
      <c r="I2479" s="221"/>
      <c r="J2479" s="57"/>
      <c r="K2479" s="57"/>
      <c r="L2479" s="57"/>
      <c r="M2479" s="144"/>
      <c r="N2479" s="324"/>
      <c r="O2479" s="325"/>
      <c r="P2479" s="146"/>
      <c r="Q2479" s="146"/>
      <c r="R2479" s="146"/>
      <c r="S2479" s="146"/>
      <c r="T2479" s="146"/>
      <c r="U2479" s="146"/>
      <c r="V2479" s="146"/>
      <c r="W2479" s="146"/>
      <c r="X2479" s="146"/>
      <c r="Y2479" s="59"/>
      <c r="Z2479" s="123"/>
      <c r="AA2479" s="123"/>
      <c r="AB2479" s="146"/>
      <c r="AC2479" s="146"/>
      <c r="AD2479" s="146"/>
      <c r="AE2479" s="146"/>
      <c r="AF2479" s="146"/>
      <c r="AG2479" s="146"/>
      <c r="AH2479" s="146"/>
      <c r="AI2479" s="146"/>
      <c r="AJ2479" s="59"/>
      <c r="AK2479" s="123"/>
      <c r="AL2479" s="123"/>
      <c r="AM2479" s="146"/>
      <c r="AN2479" s="146"/>
      <c r="AO2479" s="146"/>
      <c r="AP2479" s="146"/>
      <c r="AQ2479" s="146"/>
      <c r="AR2479" s="146"/>
      <c r="AS2479" s="146"/>
      <c r="AT2479" s="146"/>
      <c r="AU2479" s="146"/>
      <c r="AV2479" s="146"/>
      <c r="AW2479" s="58"/>
      <c r="AX2479" s="123"/>
      <c r="AY2479" s="59"/>
      <c r="AZ2479" s="147"/>
      <c r="BA2479" s="148"/>
      <c r="BB2479" s="143"/>
      <c r="BC2479" s="143"/>
      <c r="BD2479" s="41">
        <v>4</v>
      </c>
      <c r="BE2479" s="52">
        <v>46</v>
      </c>
      <c r="BF2479" s="62">
        <v>4632</v>
      </c>
      <c r="BG2479" s="284"/>
    </row>
    <row r="2480" spans="1:59" s="63" customFormat="1" ht="12.75" x14ac:dyDescent="0.2">
      <c r="A2480" s="196">
        <v>4</v>
      </c>
      <c r="B2480" s="197" t="s">
        <v>422</v>
      </c>
      <c r="C2480" s="208">
        <v>46</v>
      </c>
      <c r="D2480" s="209" t="s">
        <v>867</v>
      </c>
      <c r="E2480" s="210">
        <v>4632</v>
      </c>
      <c r="F2480" s="211" t="s">
        <v>896</v>
      </c>
      <c r="G2480" s="230"/>
      <c r="H2480" s="56"/>
      <c r="I2480" s="221"/>
      <c r="J2480" s="57"/>
      <c r="K2480" s="57"/>
      <c r="L2480" s="57"/>
      <c r="M2480" s="55"/>
      <c r="N2480" s="303"/>
      <c r="O2480" s="245"/>
      <c r="P2480" s="122"/>
      <c r="Q2480" s="58"/>
      <c r="R2480" s="58"/>
      <c r="S2480" s="58"/>
      <c r="T2480" s="58"/>
      <c r="U2480" s="58"/>
      <c r="V2480" s="58"/>
      <c r="W2480" s="58"/>
      <c r="X2480" s="58"/>
      <c r="Y2480" s="59"/>
      <c r="Z2480" s="59"/>
      <c r="AA2480" s="59"/>
      <c r="AB2480" s="58"/>
      <c r="AC2480" s="58"/>
      <c r="AD2480" s="58"/>
      <c r="AE2480" s="58"/>
      <c r="AF2480" s="58"/>
      <c r="AG2480" s="58"/>
      <c r="AH2480" s="58"/>
      <c r="AI2480" s="58"/>
      <c r="AJ2480" s="59"/>
      <c r="AK2480" s="59"/>
      <c r="AL2480" s="59"/>
      <c r="AM2480" s="58"/>
      <c r="AN2480" s="58"/>
      <c r="AO2480" s="58"/>
      <c r="AP2480" s="58"/>
      <c r="AQ2480" s="58"/>
      <c r="AR2480" s="58"/>
      <c r="AS2480" s="58"/>
      <c r="AT2480" s="58"/>
      <c r="AU2480" s="58"/>
      <c r="AV2480" s="58"/>
      <c r="AW2480" s="58"/>
      <c r="AX2480" s="59"/>
      <c r="AY2480" s="59"/>
      <c r="AZ2480" s="60"/>
      <c r="BA2480" s="61"/>
      <c r="BB2480" s="54"/>
      <c r="BC2480" s="54"/>
      <c r="BD2480" s="41">
        <v>4</v>
      </c>
      <c r="BE2480" s="52">
        <v>46</v>
      </c>
      <c r="BF2480" s="62">
        <v>4632</v>
      </c>
      <c r="BG2480" s="274"/>
    </row>
    <row r="2481" spans="1:59" s="63" customFormat="1" ht="12.75" x14ac:dyDescent="0.2">
      <c r="A2481" s="196">
        <v>4</v>
      </c>
      <c r="B2481" s="197" t="s">
        <v>422</v>
      </c>
      <c r="C2481" s="208">
        <v>46</v>
      </c>
      <c r="D2481" s="209" t="s">
        <v>867</v>
      </c>
      <c r="E2481" s="210">
        <v>4632</v>
      </c>
      <c r="F2481" s="211" t="s">
        <v>896</v>
      </c>
      <c r="G2481" s="231"/>
      <c r="H2481" s="65"/>
      <c r="I2481" s="222"/>
      <c r="J2481" s="66"/>
      <c r="K2481" s="66"/>
      <c r="L2481" s="66"/>
      <c r="M2481" s="64"/>
      <c r="N2481" s="308"/>
      <c r="O2481" s="309"/>
      <c r="P2481" s="127"/>
      <c r="Q2481" s="67"/>
      <c r="R2481" s="67"/>
      <c r="S2481" s="67"/>
      <c r="T2481" s="67"/>
      <c r="U2481" s="67"/>
      <c r="V2481" s="67"/>
      <c r="W2481" s="67"/>
      <c r="X2481" s="67"/>
      <c r="Y2481" s="68"/>
      <c r="Z2481" s="68"/>
      <c r="AA2481" s="68"/>
      <c r="AB2481" s="67"/>
      <c r="AC2481" s="67"/>
      <c r="AD2481" s="67"/>
      <c r="AE2481" s="67"/>
      <c r="AF2481" s="67"/>
      <c r="AG2481" s="67"/>
      <c r="AH2481" s="67"/>
      <c r="AI2481" s="67"/>
      <c r="AJ2481" s="68"/>
      <c r="AK2481" s="68"/>
      <c r="AL2481" s="68"/>
      <c r="AM2481" s="67"/>
      <c r="AN2481" s="67"/>
      <c r="AO2481" s="67"/>
      <c r="AP2481" s="67"/>
      <c r="AQ2481" s="67"/>
      <c r="AR2481" s="67"/>
      <c r="AS2481" s="67"/>
      <c r="AT2481" s="67"/>
      <c r="AU2481" s="67"/>
      <c r="AV2481" s="67"/>
      <c r="AW2481" s="67"/>
      <c r="AX2481" s="68"/>
      <c r="AY2481" s="68"/>
      <c r="AZ2481" s="69"/>
      <c r="BA2481" s="70"/>
      <c r="BB2481" s="71"/>
      <c r="BC2481" s="54"/>
      <c r="BD2481" s="41">
        <v>4</v>
      </c>
      <c r="BE2481" s="52">
        <v>46</v>
      </c>
      <c r="BF2481" s="62">
        <v>4632</v>
      </c>
      <c r="BG2481" s="275"/>
    </row>
    <row r="2482" spans="1:59" s="63" customFormat="1" ht="12.75" x14ac:dyDescent="0.2">
      <c r="A2482" s="196">
        <v>4</v>
      </c>
      <c r="B2482" s="197" t="s">
        <v>422</v>
      </c>
      <c r="C2482" s="208">
        <v>46</v>
      </c>
      <c r="D2482" s="209" t="s">
        <v>867</v>
      </c>
      <c r="E2482" s="210">
        <v>4632</v>
      </c>
      <c r="F2482" s="211" t="s">
        <v>896</v>
      </c>
      <c r="G2482" s="231"/>
      <c r="H2482" s="72" t="s">
        <v>47</v>
      </c>
      <c r="I2482" s="223"/>
      <c r="J2482" s="73"/>
      <c r="K2482" s="73"/>
      <c r="L2482" s="73"/>
      <c r="M2482" s="74"/>
      <c r="N2482" s="247"/>
      <c r="O2482" s="306"/>
      <c r="P2482" s="105"/>
      <c r="Q2482" s="75"/>
      <c r="R2482" s="75"/>
      <c r="S2482" s="75"/>
      <c r="T2482" s="75"/>
      <c r="U2482" s="75"/>
      <c r="V2482" s="75"/>
      <c r="W2482" s="75"/>
      <c r="X2482" s="75"/>
      <c r="Y2482" s="76">
        <f>IF(ISNUMBER(VLOOKUP(Y2484,P$7:W$7,MATCH(Y2484,P$7:W$7))),VLOOKUP(Y2484,P$7:W$7,MATCH(Y2484,P$7:W$7)),IF(N2486=0,"No Data",IF(Y2484&gt;0,"&lt;100",0)))</f>
        <v>25000</v>
      </c>
      <c r="Z2482" s="77">
        <f>IF(ISNUMBER(VLOOKUP(Z2486,P$7:W$7,MATCH(Z2486,P$7:W$7))),VLOOKUP(Z2486,P$7:W$7,MATCH(Z2486,P$7:W$7)),IF(N2486=0,"No Data",IF(Z2486&gt;0,"&lt;100",0)))</f>
        <v>25000</v>
      </c>
      <c r="AA2482" s="106">
        <f>IF(ISNUMBER(Z2482),Z2482,0)</f>
        <v>25000</v>
      </c>
      <c r="AB2482" s="75"/>
      <c r="AC2482" s="75"/>
      <c r="AD2482" s="75"/>
      <c r="AE2482" s="75"/>
      <c r="AF2482" s="75"/>
      <c r="AG2482" s="75"/>
      <c r="AH2482" s="75"/>
      <c r="AI2482" s="75"/>
      <c r="AJ2482" s="76">
        <f>IF(ISNUMBER(VLOOKUP(AJ2484,AB$7:AH$7,MATCH(AJ2484,AB$7:AH$7))),VLOOKUP(AJ2484,AB$7:AH$7,MATCH(AJ2484,AB$7:AH$7)),IF(N2486=0,"No Data",IF(AJ2484&gt;0,"&lt;50",0)))</f>
        <v>0</v>
      </c>
      <c r="AK2482" s="77">
        <f>IF(ISNUMBER(VLOOKUP(AK2486,AB$7:AH$7,MATCH(AK2486,AB$7:AH$7))),VLOOKUP(AK2486,AB$7:AH$7,MATCH(AK2486,AB$7:AH$7)),IF(N2486=0,"No Data",IF(AK2486&gt;0,"&lt;50",0)))</f>
        <v>0</v>
      </c>
      <c r="AL2482" s="106">
        <f>IF(ISNUMBER(AK2482),AK2482,0)</f>
        <v>0</v>
      </c>
      <c r="AM2482" s="75"/>
      <c r="AN2482" s="75"/>
      <c r="AO2482" s="75"/>
      <c r="AP2482" s="75"/>
      <c r="AQ2482" s="75"/>
      <c r="AR2482" s="75"/>
      <c r="AS2482" s="75"/>
      <c r="AT2482" s="75"/>
      <c r="AU2482" s="75"/>
      <c r="AV2482" s="75"/>
      <c r="AW2482" s="76">
        <f>IF(ISNUMBER(VLOOKUP(AW2484,AM$7:AU$7,MATCH(AW2484,AM$7:AU$7))),VLOOKUP(AW2484,AM$7:AU$7,MATCH(AW2484,AM$7:AU$7)),IF(N2486=0,"No Data",IF(AW2484&gt;0,"&lt;10",0)))</f>
        <v>100</v>
      </c>
      <c r="AX2482" s="77">
        <f>IF(ISNUMBER(VLOOKUP(AX2486,AM$7:AU$7,MATCH(AX2486,AM$7:AU$7))),VLOOKUP(AX2486,AM$7:AU$7,MATCH(AX2486,AM$7:AU$7)),IF(N2486=0,"No Data",IF(AX2486&gt;0,"&lt;10",0)))</f>
        <v>100</v>
      </c>
      <c r="AY2482" s="106">
        <f>IF(ISNUMBER(AX2482),AX2482,0)</f>
        <v>100</v>
      </c>
      <c r="AZ2482" s="79"/>
      <c r="BA2482" s="80"/>
      <c r="BB2482" s="71"/>
      <c r="BC2482" s="54"/>
      <c r="BD2482" s="41">
        <v>4</v>
      </c>
      <c r="BE2482" s="52">
        <v>46</v>
      </c>
      <c r="BF2482" s="62">
        <v>4632</v>
      </c>
      <c r="BG2482" s="276" t="s">
        <v>47</v>
      </c>
    </row>
    <row r="2483" spans="1:59" s="63" customFormat="1" ht="12.75" x14ac:dyDescent="0.2">
      <c r="A2483" s="196">
        <v>4</v>
      </c>
      <c r="B2483" s="197" t="s">
        <v>422</v>
      </c>
      <c r="C2483" s="208">
        <v>46</v>
      </c>
      <c r="D2483" s="209" t="s">
        <v>867</v>
      </c>
      <c r="E2483" s="210">
        <v>4632</v>
      </c>
      <c r="F2483" s="211" t="s">
        <v>896</v>
      </c>
      <c r="G2483" s="231"/>
      <c r="H2483" s="81" t="s">
        <v>48</v>
      </c>
      <c r="I2483" s="223"/>
      <c r="J2483" s="73"/>
      <c r="K2483" s="73"/>
      <c r="L2483" s="73"/>
      <c r="M2483" s="74"/>
      <c r="N2483" s="247"/>
      <c r="O2483" s="306"/>
      <c r="P2483" s="105"/>
      <c r="Q2483" s="75"/>
      <c r="R2483" s="75"/>
      <c r="S2483" s="75"/>
      <c r="T2483" s="75"/>
      <c r="U2483" s="75"/>
      <c r="V2483" s="75"/>
      <c r="W2483" s="75"/>
      <c r="X2483" s="75"/>
      <c r="Y2483" s="82">
        <f>MIN(X2487:X2489)</f>
        <v>25000</v>
      </c>
      <c r="Z2483" s="83"/>
      <c r="AA2483" s="83"/>
      <c r="AB2483" s="75"/>
      <c r="AC2483" s="75"/>
      <c r="AD2483" s="75"/>
      <c r="AE2483" s="75"/>
      <c r="AF2483" s="75"/>
      <c r="AG2483" s="75"/>
      <c r="AH2483" s="75"/>
      <c r="AI2483" s="75"/>
      <c r="AJ2483" s="82">
        <f>MIN(AI2487:AI2489)</f>
        <v>0</v>
      </c>
      <c r="AK2483" s="83"/>
      <c r="AL2483" s="83"/>
      <c r="AM2483" s="75"/>
      <c r="AN2483" s="75"/>
      <c r="AO2483" s="75"/>
      <c r="AP2483" s="75"/>
      <c r="AQ2483" s="75"/>
      <c r="AR2483" s="75"/>
      <c r="AS2483" s="75"/>
      <c r="AT2483" s="75"/>
      <c r="AU2483" s="75"/>
      <c r="AV2483" s="75"/>
      <c r="AW2483" s="82">
        <f>MIN(AV2487:AV2489)</f>
        <v>100</v>
      </c>
      <c r="AX2483" s="83"/>
      <c r="AY2483" s="83"/>
      <c r="AZ2483" s="79"/>
      <c r="BA2483" s="80"/>
      <c r="BB2483" s="71"/>
      <c r="BC2483" s="54"/>
      <c r="BD2483" s="41">
        <v>4</v>
      </c>
      <c r="BE2483" s="52">
        <v>46</v>
      </c>
      <c r="BF2483" s="62">
        <v>4632</v>
      </c>
      <c r="BG2483" s="278" t="s">
        <v>48</v>
      </c>
    </row>
    <row r="2484" spans="1:59" s="63" customFormat="1" ht="12.75" x14ac:dyDescent="0.2">
      <c r="A2484" s="196">
        <v>4</v>
      </c>
      <c r="B2484" s="197" t="s">
        <v>422</v>
      </c>
      <c r="C2484" s="208">
        <v>46</v>
      </c>
      <c r="D2484" s="209" t="s">
        <v>867</v>
      </c>
      <c r="E2484" s="210">
        <v>4632</v>
      </c>
      <c r="F2484" s="211" t="s">
        <v>896</v>
      </c>
      <c r="G2484" s="231"/>
      <c r="H2484" s="81" t="s">
        <v>49</v>
      </c>
      <c r="I2484" s="223"/>
      <c r="J2484" s="73"/>
      <c r="K2484" s="73"/>
      <c r="L2484" s="73"/>
      <c r="M2484" s="74"/>
      <c r="N2484" s="247"/>
      <c r="O2484" s="306"/>
      <c r="P2484" s="105"/>
      <c r="Q2484" s="75"/>
      <c r="R2484" s="75"/>
      <c r="S2484" s="75"/>
      <c r="T2484" s="75"/>
      <c r="U2484" s="75"/>
      <c r="V2484" s="75"/>
      <c r="W2484" s="75"/>
      <c r="X2484" s="75"/>
      <c r="Y2484" s="84">
        <f>IF(ISNUMBER(AVERAGE(X2487:X2489)),AVERAGE(X2487:X2489),0)</f>
        <v>25000</v>
      </c>
      <c r="Z2484" s="83"/>
      <c r="AA2484" s="83"/>
      <c r="AB2484" s="75"/>
      <c r="AC2484" s="75"/>
      <c r="AD2484" s="75"/>
      <c r="AE2484" s="75"/>
      <c r="AF2484" s="75"/>
      <c r="AG2484" s="75"/>
      <c r="AH2484" s="75"/>
      <c r="AI2484" s="75"/>
      <c r="AJ2484" s="84">
        <f>IF(ISNUMBER(AVERAGE(AI2487:AI2489)),AVERAGE(AI2487:AI2489),0)</f>
        <v>0</v>
      </c>
      <c r="AK2484" s="83"/>
      <c r="AL2484" s="83"/>
      <c r="AM2484" s="75"/>
      <c r="AN2484" s="75"/>
      <c r="AO2484" s="75"/>
      <c r="AP2484" s="75"/>
      <c r="AQ2484" s="75"/>
      <c r="AR2484" s="75"/>
      <c r="AS2484" s="75"/>
      <c r="AT2484" s="75"/>
      <c r="AU2484" s="75"/>
      <c r="AV2484" s="75"/>
      <c r="AW2484" s="84">
        <f>IF(ISNUMBER(AVERAGE(AV2487:AV2489)),AVERAGE(AV2487:AV2489),0)</f>
        <v>100</v>
      </c>
      <c r="AX2484" s="83"/>
      <c r="AY2484" s="83"/>
      <c r="AZ2484" s="79"/>
      <c r="BA2484" s="80"/>
      <c r="BB2484" s="71"/>
      <c r="BC2484" s="54"/>
      <c r="BD2484" s="41">
        <v>4</v>
      </c>
      <c r="BE2484" s="52">
        <v>46</v>
      </c>
      <c r="BF2484" s="62">
        <v>4632</v>
      </c>
      <c r="BG2484" s="278" t="s">
        <v>49</v>
      </c>
    </row>
    <row r="2485" spans="1:59" s="63" customFormat="1" ht="12.75" x14ac:dyDescent="0.2">
      <c r="A2485" s="196">
        <v>4</v>
      </c>
      <c r="B2485" s="197" t="s">
        <v>422</v>
      </c>
      <c r="C2485" s="208">
        <v>46</v>
      </c>
      <c r="D2485" s="209" t="s">
        <v>867</v>
      </c>
      <c r="E2485" s="210">
        <v>4632</v>
      </c>
      <c r="F2485" s="211" t="s">
        <v>896</v>
      </c>
      <c r="G2485" s="231"/>
      <c r="H2485" s="81" t="s">
        <v>50</v>
      </c>
      <c r="I2485" s="223"/>
      <c r="J2485" s="73"/>
      <c r="K2485" s="73"/>
      <c r="L2485" s="73"/>
      <c r="M2485" s="74"/>
      <c r="N2485" s="247"/>
      <c r="O2485" s="306"/>
      <c r="P2485" s="105"/>
      <c r="Q2485" s="75"/>
      <c r="R2485" s="75"/>
      <c r="S2485" s="75"/>
      <c r="T2485" s="75"/>
      <c r="U2485" s="75"/>
      <c r="V2485" s="75"/>
      <c r="W2485" s="75"/>
      <c r="X2485" s="75"/>
      <c r="Y2485" s="84">
        <f>MAX(X2487:X2489)</f>
        <v>25000</v>
      </c>
      <c r="Z2485" s="83"/>
      <c r="AA2485" s="83"/>
      <c r="AB2485" s="75"/>
      <c r="AC2485" s="75"/>
      <c r="AD2485" s="75"/>
      <c r="AE2485" s="75"/>
      <c r="AF2485" s="75"/>
      <c r="AG2485" s="75"/>
      <c r="AH2485" s="75"/>
      <c r="AI2485" s="75"/>
      <c r="AJ2485" s="84">
        <f>MAX(AI2487:AI2489)</f>
        <v>0</v>
      </c>
      <c r="AK2485" s="83"/>
      <c r="AL2485" s="83"/>
      <c r="AM2485" s="75"/>
      <c r="AN2485" s="75"/>
      <c r="AO2485" s="75"/>
      <c r="AP2485" s="75"/>
      <c r="AQ2485" s="75"/>
      <c r="AR2485" s="75"/>
      <c r="AS2485" s="75"/>
      <c r="AT2485" s="75"/>
      <c r="AU2485" s="75"/>
      <c r="AV2485" s="75"/>
      <c r="AW2485" s="84">
        <f>MAX(AV2487:AV2489)</f>
        <v>100</v>
      </c>
      <c r="AX2485" s="83"/>
      <c r="AY2485" s="83"/>
      <c r="AZ2485" s="79"/>
      <c r="BA2485" s="80"/>
      <c r="BB2485" s="71"/>
      <c r="BC2485" s="54"/>
      <c r="BD2485" s="41">
        <v>4</v>
      </c>
      <c r="BE2485" s="52">
        <v>46</v>
      </c>
      <c r="BF2485" s="62">
        <v>4632</v>
      </c>
      <c r="BG2485" s="278" t="s">
        <v>50</v>
      </c>
    </row>
    <row r="2486" spans="1:59" s="63" customFormat="1" ht="12.75" x14ac:dyDescent="0.2">
      <c r="A2486" s="196">
        <v>4</v>
      </c>
      <c r="B2486" s="197" t="s">
        <v>422</v>
      </c>
      <c r="C2486" s="208">
        <v>46</v>
      </c>
      <c r="D2486" s="209" t="s">
        <v>867</v>
      </c>
      <c r="E2486" s="210">
        <v>4632</v>
      </c>
      <c r="F2486" s="211" t="s">
        <v>896</v>
      </c>
      <c r="G2486" s="231"/>
      <c r="H2486" s="85" t="s">
        <v>51</v>
      </c>
      <c r="I2486" s="223"/>
      <c r="J2486" s="73"/>
      <c r="K2486" s="73"/>
      <c r="L2486" s="73"/>
      <c r="M2486" s="74"/>
      <c r="N2486" s="248">
        <f>SUM(N2487:N2488)</f>
        <v>1</v>
      </c>
      <c r="O2486" s="293">
        <f>SUM(O2487:O2488)</f>
        <v>1</v>
      </c>
      <c r="P2486" s="292"/>
      <c r="Q2486" s="87"/>
      <c r="R2486" s="87"/>
      <c r="S2486" s="87"/>
      <c r="T2486" s="87"/>
      <c r="U2486" s="87"/>
      <c r="V2486" s="87"/>
      <c r="W2486" s="87"/>
      <c r="X2486" s="87"/>
      <c r="Y2486" s="88"/>
      <c r="Z2486" s="86">
        <f>SUM(Z2487:Z2488)</f>
        <v>25000</v>
      </c>
      <c r="AA2486" s="88"/>
      <c r="AB2486" s="87"/>
      <c r="AC2486" s="87"/>
      <c r="AD2486" s="87"/>
      <c r="AE2486" s="87"/>
      <c r="AF2486" s="87"/>
      <c r="AG2486" s="87"/>
      <c r="AH2486" s="87"/>
      <c r="AI2486" s="87"/>
      <c r="AJ2486" s="88"/>
      <c r="AK2486" s="86">
        <f>SUM(AK2487:AK2488)</f>
        <v>0</v>
      </c>
      <c r="AL2486" s="88"/>
      <c r="AM2486" s="87"/>
      <c r="AN2486" s="87"/>
      <c r="AO2486" s="87"/>
      <c r="AP2486" s="87"/>
      <c r="AQ2486" s="87"/>
      <c r="AR2486" s="87"/>
      <c r="AS2486" s="87"/>
      <c r="AT2486" s="87"/>
      <c r="AU2486" s="87"/>
      <c r="AV2486" s="87"/>
      <c r="AW2486" s="112"/>
      <c r="AX2486" s="86">
        <f>SUM(AX2487:AX2488)</f>
        <v>100</v>
      </c>
      <c r="AY2486" s="88"/>
      <c r="AZ2486" s="79"/>
      <c r="BA2486" s="80"/>
      <c r="BB2486" s="71"/>
      <c r="BC2486" s="54"/>
      <c r="BD2486" s="41">
        <v>4</v>
      </c>
      <c r="BE2486" s="52">
        <v>46</v>
      </c>
      <c r="BF2486" s="62">
        <v>4632</v>
      </c>
      <c r="BG2486" s="279" t="s">
        <v>51</v>
      </c>
    </row>
    <row r="2487" spans="1:59" s="63" customFormat="1" ht="12.75" x14ac:dyDescent="0.2">
      <c r="A2487" s="196">
        <v>4</v>
      </c>
      <c r="B2487" s="197" t="s">
        <v>422</v>
      </c>
      <c r="C2487" s="208">
        <v>46</v>
      </c>
      <c r="D2487" s="209" t="s">
        <v>867</v>
      </c>
      <c r="E2487" s="210">
        <v>4632</v>
      </c>
      <c r="F2487" s="211" t="s">
        <v>896</v>
      </c>
      <c r="G2487" s="231"/>
      <c r="H2487" s="89" t="s">
        <v>52</v>
      </c>
      <c r="I2487" s="90" t="s">
        <v>897</v>
      </c>
      <c r="J2487" s="90"/>
      <c r="K2487" s="90" t="s">
        <v>73</v>
      </c>
      <c r="L2487" s="90" t="s">
        <v>69</v>
      </c>
      <c r="M2487" s="91"/>
      <c r="N2487" s="312">
        <v>1</v>
      </c>
      <c r="O2487" s="313">
        <f>N2487/N2486</f>
        <v>1</v>
      </c>
      <c r="P2487" s="104"/>
      <c r="Q2487" s="92"/>
      <c r="R2487" s="92"/>
      <c r="S2487" s="92"/>
      <c r="T2487" s="92"/>
      <c r="U2487" s="92"/>
      <c r="V2487" s="92"/>
      <c r="W2487" s="92">
        <v>1</v>
      </c>
      <c r="X2487" s="109">
        <f>P2487*P$7+Q2487*Q$7+R2487*R$7+S2487*S$7+T2487*T$7+U2487*U$7+V2487*V$7+W2487*W$7</f>
        <v>25000</v>
      </c>
      <c r="Y2487" s="83"/>
      <c r="Z2487" s="110">
        <f>X2487*$O2487</f>
        <v>25000</v>
      </c>
      <c r="AA2487" s="111"/>
      <c r="AB2487" s="92"/>
      <c r="AC2487" s="92"/>
      <c r="AD2487" s="92"/>
      <c r="AE2487" s="92"/>
      <c r="AF2487" s="92"/>
      <c r="AG2487" s="92"/>
      <c r="AH2487" s="92"/>
      <c r="AI2487" s="109">
        <f>AB2487*AB$7+AC2487*AC$7+AD2487*AD$7+AE2487*AE$7+AF2487*AF$7+AG2487*AG$7+AH2487*AH$7</f>
        <v>0</v>
      </c>
      <c r="AJ2487" s="83"/>
      <c r="AK2487" s="110">
        <f>AI2487*$O2487</f>
        <v>0</v>
      </c>
      <c r="AL2487" s="111"/>
      <c r="AM2487" s="92"/>
      <c r="AN2487" s="92"/>
      <c r="AO2487" s="92"/>
      <c r="AP2487" s="92">
        <v>1</v>
      </c>
      <c r="AQ2487" s="92"/>
      <c r="AR2487" s="92"/>
      <c r="AS2487" s="92"/>
      <c r="AT2487" s="92"/>
      <c r="AU2487" s="92"/>
      <c r="AV2487" s="109">
        <f>AM2487*AM$7+AN2487*AN$7+AO2487*AO$7+AP2487*AP$7+AQ2487*AQ$7+AR2487*AR$7+AS2487*AS$7+AT2487*AT$7+AU2487*AU$7</f>
        <v>100</v>
      </c>
      <c r="AW2487" s="75"/>
      <c r="AX2487" s="110">
        <f>AV2487*$O2487</f>
        <v>100</v>
      </c>
      <c r="AY2487" s="111"/>
      <c r="AZ2487" s="93"/>
      <c r="BA2487" s="94" t="s">
        <v>554</v>
      </c>
      <c r="BB2487" s="71"/>
      <c r="BC2487" s="54"/>
      <c r="BD2487" s="41">
        <v>4</v>
      </c>
      <c r="BE2487" s="52">
        <v>46</v>
      </c>
      <c r="BF2487" s="62">
        <v>4632</v>
      </c>
      <c r="BG2487" s="280" t="s">
        <v>52</v>
      </c>
    </row>
    <row r="2488" spans="1:59" s="63" customFormat="1" ht="12.75" x14ac:dyDescent="0.2">
      <c r="A2488" s="196">
        <v>4</v>
      </c>
      <c r="B2488" s="197" t="s">
        <v>422</v>
      </c>
      <c r="C2488" s="208">
        <v>46</v>
      </c>
      <c r="D2488" s="209" t="s">
        <v>867</v>
      </c>
      <c r="E2488" s="210">
        <v>4632</v>
      </c>
      <c r="F2488" s="211" t="s">
        <v>896</v>
      </c>
      <c r="G2488" s="231"/>
      <c r="H2488" s="65"/>
      <c r="I2488" s="222"/>
      <c r="J2488" s="66"/>
      <c r="K2488" s="66"/>
      <c r="L2488" s="66"/>
      <c r="M2488" s="64"/>
      <c r="N2488" s="304"/>
      <c r="O2488" s="305"/>
      <c r="P2488" s="127"/>
      <c r="Q2488" s="67"/>
      <c r="R2488" s="67"/>
      <c r="S2488" s="67"/>
      <c r="T2488" s="67"/>
      <c r="U2488" s="67"/>
      <c r="V2488" s="67"/>
      <c r="W2488" s="67"/>
      <c r="X2488" s="67"/>
      <c r="Y2488" s="68"/>
      <c r="Z2488" s="68"/>
      <c r="AA2488" s="68"/>
      <c r="AB2488" s="67"/>
      <c r="AC2488" s="67"/>
      <c r="AD2488" s="67"/>
      <c r="AE2488" s="67"/>
      <c r="AF2488" s="67"/>
      <c r="AG2488" s="67"/>
      <c r="AH2488" s="67"/>
      <c r="AI2488" s="67"/>
      <c r="AJ2488" s="68"/>
      <c r="AK2488" s="68"/>
      <c r="AL2488" s="68"/>
      <c r="AM2488" s="67"/>
      <c r="AN2488" s="67"/>
      <c r="AO2488" s="67"/>
      <c r="AP2488" s="67"/>
      <c r="AQ2488" s="67"/>
      <c r="AR2488" s="67"/>
      <c r="AS2488" s="67"/>
      <c r="AT2488" s="67"/>
      <c r="AU2488" s="67"/>
      <c r="AV2488" s="67"/>
      <c r="AW2488" s="67"/>
      <c r="AX2488" s="68"/>
      <c r="AY2488" s="68"/>
      <c r="AZ2488" s="69"/>
      <c r="BA2488" s="70"/>
      <c r="BB2488" s="71"/>
      <c r="BC2488" s="54"/>
      <c r="BD2488" s="41">
        <v>4</v>
      </c>
      <c r="BE2488" s="52">
        <v>46</v>
      </c>
      <c r="BF2488" s="62">
        <v>4632</v>
      </c>
      <c r="BG2488" s="275"/>
    </row>
    <row r="2489" spans="1:59" s="63" customFormat="1" ht="12.75" x14ac:dyDescent="0.2">
      <c r="A2489" s="196">
        <v>4</v>
      </c>
      <c r="B2489" s="197" t="s">
        <v>422</v>
      </c>
      <c r="C2489" s="208">
        <v>46</v>
      </c>
      <c r="D2489" s="209" t="s">
        <v>867</v>
      </c>
      <c r="E2489" s="210">
        <v>4632</v>
      </c>
      <c r="F2489" s="211" t="s">
        <v>896</v>
      </c>
      <c r="G2489" s="230"/>
      <c r="H2489" s="56"/>
      <c r="I2489" s="221"/>
      <c r="J2489" s="57"/>
      <c r="K2489" s="57"/>
      <c r="L2489" s="57"/>
      <c r="M2489" s="55"/>
      <c r="N2489" s="303"/>
      <c r="O2489" s="245"/>
      <c r="P2489" s="122"/>
      <c r="Q2489" s="58"/>
      <c r="R2489" s="58"/>
      <c r="S2489" s="58"/>
      <c r="T2489" s="58"/>
      <c r="U2489" s="58"/>
      <c r="V2489" s="58"/>
      <c r="W2489" s="58"/>
      <c r="X2489" s="58"/>
      <c r="Y2489" s="59"/>
      <c r="Z2489" s="59"/>
      <c r="AA2489" s="59"/>
      <c r="AB2489" s="58"/>
      <c r="AC2489" s="58"/>
      <c r="AD2489" s="58"/>
      <c r="AE2489" s="58"/>
      <c r="AF2489" s="58"/>
      <c r="AG2489" s="58"/>
      <c r="AH2489" s="58"/>
      <c r="AI2489" s="58"/>
      <c r="AJ2489" s="59"/>
      <c r="AK2489" s="59"/>
      <c r="AL2489" s="59"/>
      <c r="AM2489" s="58"/>
      <c r="AN2489" s="58"/>
      <c r="AO2489" s="58"/>
      <c r="AP2489" s="58"/>
      <c r="AQ2489" s="58"/>
      <c r="AR2489" s="58"/>
      <c r="AS2489" s="58"/>
      <c r="AT2489" s="58"/>
      <c r="AU2489" s="58"/>
      <c r="AV2489" s="58"/>
      <c r="AW2489" s="58"/>
      <c r="AX2489" s="59"/>
      <c r="AY2489" s="59"/>
      <c r="AZ2489" s="60"/>
      <c r="BA2489" s="61"/>
      <c r="BB2489" s="54"/>
      <c r="BC2489" s="54"/>
      <c r="BD2489" s="41">
        <v>4</v>
      </c>
      <c r="BE2489" s="52">
        <v>46</v>
      </c>
      <c r="BF2489" s="62">
        <v>4632</v>
      </c>
      <c r="BG2489" s="274"/>
    </row>
    <row r="2490" spans="1:59" x14ac:dyDescent="0.25">
      <c r="A2490" s="196">
        <v>4</v>
      </c>
      <c r="B2490" s="197" t="s">
        <v>422</v>
      </c>
      <c r="C2490" s="208">
        <v>46</v>
      </c>
      <c r="D2490" s="209" t="s">
        <v>867</v>
      </c>
      <c r="E2490" s="212">
        <v>4633</v>
      </c>
      <c r="F2490" s="213" t="s">
        <v>1237</v>
      </c>
      <c r="G2490" s="234"/>
      <c r="H2490" s="138"/>
      <c r="I2490" s="224"/>
      <c r="J2490" s="98"/>
      <c r="K2490" s="98"/>
      <c r="L2490" s="98"/>
      <c r="M2490" s="137"/>
      <c r="N2490" s="322"/>
      <c r="O2490" s="323"/>
      <c r="P2490" s="139"/>
      <c r="Q2490" s="139"/>
      <c r="R2490" s="139"/>
      <c r="S2490" s="139"/>
      <c r="T2490" s="139"/>
      <c r="U2490" s="139"/>
      <c r="V2490" s="139"/>
      <c r="W2490" s="139"/>
      <c r="X2490" s="139"/>
      <c r="Y2490" s="100"/>
      <c r="Z2490" s="125"/>
      <c r="AA2490" s="125"/>
      <c r="AB2490" s="139"/>
      <c r="AC2490" s="139"/>
      <c r="AD2490" s="139"/>
      <c r="AE2490" s="139"/>
      <c r="AF2490" s="139"/>
      <c r="AG2490" s="139"/>
      <c r="AH2490" s="139"/>
      <c r="AI2490" s="139"/>
      <c r="AJ2490" s="100"/>
      <c r="AK2490" s="125"/>
      <c r="AL2490" s="125"/>
      <c r="AM2490" s="139"/>
      <c r="AN2490" s="139"/>
      <c r="AO2490" s="139"/>
      <c r="AP2490" s="139"/>
      <c r="AQ2490" s="139"/>
      <c r="AR2490" s="139"/>
      <c r="AS2490" s="139"/>
      <c r="AT2490" s="139"/>
      <c r="AU2490" s="139"/>
      <c r="AV2490" s="139"/>
      <c r="AW2490" s="99"/>
      <c r="AX2490" s="125"/>
      <c r="AY2490" s="100"/>
      <c r="AZ2490" s="140"/>
      <c r="BA2490" s="141"/>
      <c r="BB2490" s="136"/>
      <c r="BC2490" s="136"/>
      <c r="BD2490" s="41">
        <v>4</v>
      </c>
      <c r="BE2490" s="52">
        <v>46</v>
      </c>
      <c r="BF2490" s="103">
        <v>4633</v>
      </c>
      <c r="BG2490" s="283"/>
    </row>
    <row r="2491" spans="1:59" s="63" customFormat="1" ht="12.75" x14ac:dyDescent="0.2">
      <c r="A2491" s="196">
        <v>4</v>
      </c>
      <c r="B2491" s="197" t="s">
        <v>422</v>
      </c>
      <c r="C2491" s="208">
        <v>46</v>
      </c>
      <c r="D2491" s="209" t="s">
        <v>867</v>
      </c>
      <c r="E2491" s="212">
        <v>4633</v>
      </c>
      <c r="F2491" s="213" t="s">
        <v>1237</v>
      </c>
      <c r="G2491" s="232"/>
      <c r="H2491" s="97"/>
      <c r="I2491" s="224"/>
      <c r="J2491" s="98"/>
      <c r="K2491" s="98"/>
      <c r="L2491" s="98"/>
      <c r="M2491" s="96"/>
      <c r="N2491" s="307"/>
      <c r="O2491" s="246"/>
      <c r="P2491" s="124"/>
      <c r="Q2491" s="99"/>
      <c r="R2491" s="99"/>
      <c r="S2491" s="99"/>
      <c r="T2491" s="99"/>
      <c r="U2491" s="99"/>
      <c r="V2491" s="99"/>
      <c r="W2491" s="99"/>
      <c r="X2491" s="99"/>
      <c r="Y2491" s="100"/>
      <c r="Z2491" s="100"/>
      <c r="AA2491" s="100"/>
      <c r="AB2491" s="99"/>
      <c r="AC2491" s="99"/>
      <c r="AD2491" s="99"/>
      <c r="AE2491" s="99"/>
      <c r="AF2491" s="99"/>
      <c r="AG2491" s="99"/>
      <c r="AH2491" s="99"/>
      <c r="AI2491" s="99"/>
      <c r="AJ2491" s="100"/>
      <c r="AK2491" s="100"/>
      <c r="AL2491" s="100"/>
      <c r="AM2491" s="99"/>
      <c r="AN2491" s="99"/>
      <c r="AO2491" s="99"/>
      <c r="AP2491" s="99"/>
      <c r="AQ2491" s="99"/>
      <c r="AR2491" s="99"/>
      <c r="AS2491" s="99"/>
      <c r="AT2491" s="99"/>
      <c r="AU2491" s="99"/>
      <c r="AV2491" s="99"/>
      <c r="AW2491" s="99"/>
      <c r="AX2491" s="100"/>
      <c r="AY2491" s="100"/>
      <c r="AZ2491" s="101"/>
      <c r="BA2491" s="102"/>
      <c r="BB2491" s="95"/>
      <c r="BC2491" s="95"/>
      <c r="BD2491" s="41">
        <v>4</v>
      </c>
      <c r="BE2491" s="52">
        <v>46</v>
      </c>
      <c r="BF2491" s="103">
        <v>4633</v>
      </c>
      <c r="BG2491" s="277"/>
    </row>
    <row r="2492" spans="1:59" s="63" customFormat="1" ht="12.75" x14ac:dyDescent="0.2">
      <c r="A2492" s="196">
        <v>4</v>
      </c>
      <c r="B2492" s="197" t="s">
        <v>422</v>
      </c>
      <c r="C2492" s="208">
        <v>46</v>
      </c>
      <c r="D2492" s="209" t="s">
        <v>867</v>
      </c>
      <c r="E2492" s="212">
        <v>4633</v>
      </c>
      <c r="F2492" s="213" t="s">
        <v>1237</v>
      </c>
      <c r="G2492" s="231"/>
      <c r="H2492" s="65"/>
      <c r="I2492" s="222"/>
      <c r="J2492" s="66"/>
      <c r="K2492" s="66"/>
      <c r="L2492" s="66"/>
      <c r="M2492" s="64"/>
      <c r="N2492" s="304"/>
      <c r="O2492" s="305"/>
      <c r="P2492" s="127"/>
      <c r="Q2492" s="67"/>
      <c r="R2492" s="67"/>
      <c r="S2492" s="67"/>
      <c r="T2492" s="67"/>
      <c r="U2492" s="67"/>
      <c r="V2492" s="67"/>
      <c r="W2492" s="67"/>
      <c r="X2492" s="67"/>
      <c r="Y2492" s="68"/>
      <c r="Z2492" s="68"/>
      <c r="AA2492" s="68"/>
      <c r="AB2492" s="67"/>
      <c r="AC2492" s="67"/>
      <c r="AD2492" s="67"/>
      <c r="AE2492" s="67"/>
      <c r="AF2492" s="67"/>
      <c r="AG2492" s="67"/>
      <c r="AH2492" s="67"/>
      <c r="AI2492" s="67"/>
      <c r="AJ2492" s="68"/>
      <c r="AK2492" s="68"/>
      <c r="AL2492" s="68"/>
      <c r="AM2492" s="67"/>
      <c r="AN2492" s="67"/>
      <c r="AO2492" s="67"/>
      <c r="AP2492" s="67"/>
      <c r="AQ2492" s="67"/>
      <c r="AR2492" s="67"/>
      <c r="AS2492" s="67"/>
      <c r="AT2492" s="67"/>
      <c r="AU2492" s="67"/>
      <c r="AV2492" s="67"/>
      <c r="AW2492" s="67"/>
      <c r="AX2492" s="68"/>
      <c r="AY2492" s="68"/>
      <c r="AZ2492" s="69"/>
      <c r="BA2492" s="70"/>
      <c r="BB2492" s="71"/>
      <c r="BC2492" s="95"/>
      <c r="BD2492" s="41">
        <v>4</v>
      </c>
      <c r="BE2492" s="52">
        <v>46</v>
      </c>
      <c r="BF2492" s="103">
        <v>4633</v>
      </c>
      <c r="BG2492" s="275"/>
    </row>
    <row r="2493" spans="1:59" s="63" customFormat="1" ht="12.75" x14ac:dyDescent="0.2">
      <c r="A2493" s="196">
        <v>4</v>
      </c>
      <c r="B2493" s="197" t="s">
        <v>422</v>
      </c>
      <c r="C2493" s="208">
        <v>46</v>
      </c>
      <c r="D2493" s="209" t="s">
        <v>867</v>
      </c>
      <c r="E2493" s="212">
        <v>4633</v>
      </c>
      <c r="F2493" s="213" t="s">
        <v>1237</v>
      </c>
      <c r="G2493" s="231"/>
      <c r="H2493" s="72" t="s">
        <v>47</v>
      </c>
      <c r="I2493" s="223"/>
      <c r="J2493" s="73"/>
      <c r="K2493" s="73"/>
      <c r="L2493" s="73"/>
      <c r="M2493" s="74"/>
      <c r="N2493" s="247"/>
      <c r="O2493" s="306"/>
      <c r="P2493" s="105"/>
      <c r="Q2493" s="75"/>
      <c r="R2493" s="75"/>
      <c r="S2493" s="75"/>
      <c r="T2493" s="75"/>
      <c r="U2493" s="75"/>
      <c r="V2493" s="75"/>
      <c r="W2493" s="75"/>
      <c r="X2493" s="75"/>
      <c r="Y2493" s="76">
        <f>IF(ISNUMBER(VLOOKUP(Y2495,P$7:W$7,MATCH(Y2495,P$7:W$7))),VLOOKUP(Y2495,P$7:W$7,MATCH(Y2495,P$7:W$7)),IF(N2497=0,"No Data",IF(Y2495&gt;0,"&lt;100",0)))</f>
        <v>0</v>
      </c>
      <c r="Z2493" s="77">
        <f>IF(ISNUMBER(VLOOKUP(Z2497,P$7:W$7,MATCH(Z2497,P$7:W$7))),VLOOKUP(Z2497,P$7:W$7,MATCH(Z2497,P$7:W$7)),IF(N2497=0,"No Data",IF(Z2497&gt;0,"&lt;100",0)))</f>
        <v>0</v>
      </c>
      <c r="AA2493" s="106">
        <f>IF(ISNUMBER(Z2493),Z2493,0)</f>
        <v>0</v>
      </c>
      <c r="AB2493" s="75"/>
      <c r="AC2493" s="75"/>
      <c r="AD2493" s="75"/>
      <c r="AE2493" s="75"/>
      <c r="AF2493" s="75"/>
      <c r="AG2493" s="75"/>
      <c r="AH2493" s="75"/>
      <c r="AI2493" s="75"/>
      <c r="AJ2493" s="76">
        <f>IF(ISNUMBER(VLOOKUP(AJ2495,AB$7:AH$7,MATCH(AJ2495,AB$7:AH$7))),VLOOKUP(AJ2495,AB$7:AH$7,MATCH(AJ2495,AB$7:AH$7)),IF(N2497=0,"No Data",IF(AJ2495&gt;0,"&lt;50",0)))</f>
        <v>0</v>
      </c>
      <c r="AK2493" s="77">
        <f>IF(ISNUMBER(VLOOKUP(AK2497,AB$7:AH$7,MATCH(AK2497,AB$7:AH$7))),VLOOKUP(AK2497,AB$7:AH$7,MATCH(AK2497,AB$7:AH$7)),IF(N2497=0,"No Data",IF(AK2497&gt;0,"&lt;50",0)))</f>
        <v>0</v>
      </c>
      <c r="AL2493" s="106">
        <f>IF(ISNUMBER(AK2493),AK2493,0)</f>
        <v>0</v>
      </c>
      <c r="AM2493" s="75"/>
      <c r="AN2493" s="75"/>
      <c r="AO2493" s="75"/>
      <c r="AP2493" s="75"/>
      <c r="AQ2493" s="75"/>
      <c r="AR2493" s="75"/>
      <c r="AS2493" s="75"/>
      <c r="AT2493" s="75"/>
      <c r="AU2493" s="75"/>
      <c r="AV2493" s="75"/>
      <c r="AW2493" s="76">
        <f>IF(ISNUMBER(VLOOKUP(AW2495,AM$7:AU$7,MATCH(AW2495,AM$7:AU$7))),VLOOKUP(AW2495,AM$7:AU$7,MATCH(AW2495,AM$7:AU$7)),IF(N2497=0,"No Data",IF(AW2495&gt;0,"&lt;10",0)))</f>
        <v>25</v>
      </c>
      <c r="AX2493" s="77">
        <f>IF(ISNUMBER(VLOOKUP(AX2497,AM$7:AU$7,MATCH(AX2497,AM$7:AU$7))),VLOOKUP(AX2497,AM$7:AU$7,MATCH(AX2497,AM$7:AU$7)),IF(N2497=0,"No Data",IF(AX2497&gt;0,"&lt;10",0)))</f>
        <v>100</v>
      </c>
      <c r="AY2493" s="106">
        <f>IF(ISNUMBER(AX2493),AX2493,0)</f>
        <v>100</v>
      </c>
      <c r="AZ2493" s="79"/>
      <c r="BA2493" s="80"/>
      <c r="BB2493" s="71"/>
      <c r="BC2493" s="95"/>
      <c r="BD2493" s="41">
        <v>4</v>
      </c>
      <c r="BE2493" s="52">
        <v>46</v>
      </c>
      <c r="BF2493" s="103">
        <v>4633</v>
      </c>
      <c r="BG2493" s="276" t="s">
        <v>47</v>
      </c>
    </row>
    <row r="2494" spans="1:59" s="63" customFormat="1" ht="12.75" x14ac:dyDescent="0.2">
      <c r="A2494" s="196">
        <v>4</v>
      </c>
      <c r="B2494" s="197" t="s">
        <v>422</v>
      </c>
      <c r="C2494" s="208">
        <v>46</v>
      </c>
      <c r="D2494" s="209" t="s">
        <v>867</v>
      </c>
      <c r="E2494" s="212">
        <v>4633</v>
      </c>
      <c r="F2494" s="213" t="s">
        <v>1237</v>
      </c>
      <c r="G2494" s="231"/>
      <c r="H2494" s="81" t="s">
        <v>48</v>
      </c>
      <c r="I2494" s="223"/>
      <c r="J2494" s="73"/>
      <c r="K2494" s="73"/>
      <c r="L2494" s="73"/>
      <c r="M2494" s="74"/>
      <c r="N2494" s="247"/>
      <c r="O2494" s="306"/>
      <c r="P2494" s="105"/>
      <c r="Q2494" s="75"/>
      <c r="R2494" s="75"/>
      <c r="S2494" s="75"/>
      <c r="T2494" s="75"/>
      <c r="U2494" s="75"/>
      <c r="V2494" s="75"/>
      <c r="W2494" s="75"/>
      <c r="X2494" s="75"/>
      <c r="Y2494" s="82">
        <f>MIN(X2498:X2500)</f>
        <v>0</v>
      </c>
      <c r="Z2494" s="83"/>
      <c r="AA2494" s="83"/>
      <c r="AB2494" s="75"/>
      <c r="AC2494" s="75"/>
      <c r="AD2494" s="75"/>
      <c r="AE2494" s="75"/>
      <c r="AF2494" s="75"/>
      <c r="AG2494" s="75"/>
      <c r="AH2494" s="75"/>
      <c r="AI2494" s="75"/>
      <c r="AJ2494" s="82">
        <f>MIN(AI2498:AI2500)</f>
        <v>0</v>
      </c>
      <c r="AK2494" s="83"/>
      <c r="AL2494" s="83"/>
      <c r="AM2494" s="75"/>
      <c r="AN2494" s="75"/>
      <c r="AO2494" s="75"/>
      <c r="AP2494" s="75"/>
      <c r="AQ2494" s="75"/>
      <c r="AR2494" s="75"/>
      <c r="AS2494" s="75"/>
      <c r="AT2494" s="75"/>
      <c r="AU2494" s="75"/>
      <c r="AV2494" s="75"/>
      <c r="AW2494" s="82">
        <f>MIN(AV2498:AV2500)</f>
        <v>0</v>
      </c>
      <c r="AX2494" s="83"/>
      <c r="AY2494" s="83"/>
      <c r="AZ2494" s="79"/>
      <c r="BA2494" s="80"/>
      <c r="BB2494" s="71"/>
      <c r="BC2494" s="95"/>
      <c r="BD2494" s="41">
        <v>4</v>
      </c>
      <c r="BE2494" s="52">
        <v>46</v>
      </c>
      <c r="BF2494" s="103">
        <v>4633</v>
      </c>
      <c r="BG2494" s="278" t="s">
        <v>48</v>
      </c>
    </row>
    <row r="2495" spans="1:59" s="63" customFormat="1" ht="12.75" x14ac:dyDescent="0.2">
      <c r="A2495" s="196">
        <v>4</v>
      </c>
      <c r="B2495" s="197" t="s">
        <v>422</v>
      </c>
      <c r="C2495" s="208">
        <v>46</v>
      </c>
      <c r="D2495" s="209" t="s">
        <v>867</v>
      </c>
      <c r="E2495" s="212">
        <v>4633</v>
      </c>
      <c r="F2495" s="213" t="s">
        <v>1237</v>
      </c>
      <c r="G2495" s="231"/>
      <c r="H2495" s="81" t="s">
        <v>49</v>
      </c>
      <c r="I2495" s="223"/>
      <c r="J2495" s="73"/>
      <c r="K2495" s="73"/>
      <c r="L2495" s="73"/>
      <c r="M2495" s="74"/>
      <c r="N2495" s="247"/>
      <c r="O2495" s="306"/>
      <c r="P2495" s="105"/>
      <c r="Q2495" s="75"/>
      <c r="R2495" s="75"/>
      <c r="S2495" s="75"/>
      <c r="T2495" s="75"/>
      <c r="U2495" s="75"/>
      <c r="V2495" s="75"/>
      <c r="W2495" s="75"/>
      <c r="X2495" s="75"/>
      <c r="Y2495" s="84">
        <f>IF(ISNUMBER(AVERAGE(X2498:X2500)),AVERAGE(X2498:X2500),0)</f>
        <v>0</v>
      </c>
      <c r="Z2495" s="83"/>
      <c r="AA2495" s="83"/>
      <c r="AB2495" s="75"/>
      <c r="AC2495" s="75"/>
      <c r="AD2495" s="75"/>
      <c r="AE2495" s="75"/>
      <c r="AF2495" s="75"/>
      <c r="AG2495" s="75"/>
      <c r="AH2495" s="75"/>
      <c r="AI2495" s="75"/>
      <c r="AJ2495" s="84">
        <f>IF(ISNUMBER(AVERAGE(AI2498:AI2500)),AVERAGE(AI2498:AI2500),0)</f>
        <v>0</v>
      </c>
      <c r="AK2495" s="83"/>
      <c r="AL2495" s="83"/>
      <c r="AM2495" s="75"/>
      <c r="AN2495" s="75"/>
      <c r="AO2495" s="75"/>
      <c r="AP2495" s="75"/>
      <c r="AQ2495" s="75"/>
      <c r="AR2495" s="75"/>
      <c r="AS2495" s="75"/>
      <c r="AT2495" s="75"/>
      <c r="AU2495" s="75"/>
      <c r="AV2495" s="75"/>
      <c r="AW2495" s="84">
        <f>IF(ISNUMBER(AVERAGE(AV2498:AV2500)),AVERAGE(AV2498:AV2500),0)</f>
        <v>33.333333333333336</v>
      </c>
      <c r="AX2495" s="83"/>
      <c r="AY2495" s="83"/>
      <c r="AZ2495" s="79"/>
      <c r="BA2495" s="80"/>
      <c r="BB2495" s="71"/>
      <c r="BC2495" s="95"/>
      <c r="BD2495" s="41">
        <v>4</v>
      </c>
      <c r="BE2495" s="52">
        <v>46</v>
      </c>
      <c r="BF2495" s="103">
        <v>4633</v>
      </c>
      <c r="BG2495" s="278" t="s">
        <v>49</v>
      </c>
    </row>
    <row r="2496" spans="1:59" s="63" customFormat="1" ht="12.75" x14ac:dyDescent="0.2">
      <c r="A2496" s="196">
        <v>4</v>
      </c>
      <c r="B2496" s="197" t="s">
        <v>422</v>
      </c>
      <c r="C2496" s="208">
        <v>46</v>
      </c>
      <c r="D2496" s="209" t="s">
        <v>867</v>
      </c>
      <c r="E2496" s="212">
        <v>4633</v>
      </c>
      <c r="F2496" s="213" t="s">
        <v>1237</v>
      </c>
      <c r="G2496" s="231"/>
      <c r="H2496" s="81" t="s">
        <v>50</v>
      </c>
      <c r="I2496" s="223"/>
      <c r="J2496" s="73"/>
      <c r="K2496" s="73"/>
      <c r="L2496" s="73"/>
      <c r="M2496" s="74"/>
      <c r="N2496" s="247"/>
      <c r="O2496" s="306"/>
      <c r="P2496" s="105"/>
      <c r="Q2496" s="75"/>
      <c r="R2496" s="75"/>
      <c r="S2496" s="75"/>
      <c r="T2496" s="75"/>
      <c r="U2496" s="75"/>
      <c r="V2496" s="75"/>
      <c r="W2496" s="75"/>
      <c r="X2496" s="75"/>
      <c r="Y2496" s="84">
        <f>MAX(X2498:X2500)</f>
        <v>0</v>
      </c>
      <c r="Z2496" s="83"/>
      <c r="AA2496" s="83"/>
      <c r="AB2496" s="75"/>
      <c r="AC2496" s="75"/>
      <c r="AD2496" s="75"/>
      <c r="AE2496" s="75"/>
      <c r="AF2496" s="75"/>
      <c r="AG2496" s="75"/>
      <c r="AH2496" s="75"/>
      <c r="AI2496" s="75"/>
      <c r="AJ2496" s="84">
        <f>MAX(AI2498:AI2500)</f>
        <v>0</v>
      </c>
      <c r="AK2496" s="83"/>
      <c r="AL2496" s="83"/>
      <c r="AM2496" s="75"/>
      <c r="AN2496" s="75"/>
      <c r="AO2496" s="75"/>
      <c r="AP2496" s="75"/>
      <c r="AQ2496" s="75"/>
      <c r="AR2496" s="75"/>
      <c r="AS2496" s="75"/>
      <c r="AT2496" s="75"/>
      <c r="AU2496" s="75"/>
      <c r="AV2496" s="75"/>
      <c r="AW2496" s="84">
        <f>MAX(AV2498:AV2500)</f>
        <v>100</v>
      </c>
      <c r="AX2496" s="83"/>
      <c r="AY2496" s="83"/>
      <c r="AZ2496" s="79"/>
      <c r="BA2496" s="80"/>
      <c r="BB2496" s="71"/>
      <c r="BC2496" s="95"/>
      <c r="BD2496" s="41">
        <v>4</v>
      </c>
      <c r="BE2496" s="52">
        <v>46</v>
      </c>
      <c r="BF2496" s="103">
        <v>4633</v>
      </c>
      <c r="BG2496" s="278" t="s">
        <v>50</v>
      </c>
    </row>
    <row r="2497" spans="1:59" s="63" customFormat="1" ht="12.75" x14ac:dyDescent="0.2">
      <c r="A2497" s="196">
        <v>4</v>
      </c>
      <c r="B2497" s="197" t="s">
        <v>422</v>
      </c>
      <c r="C2497" s="208">
        <v>46</v>
      </c>
      <c r="D2497" s="209" t="s">
        <v>867</v>
      </c>
      <c r="E2497" s="212">
        <v>4633</v>
      </c>
      <c r="F2497" s="213" t="s">
        <v>1237</v>
      </c>
      <c r="G2497" s="231"/>
      <c r="H2497" s="85" t="s">
        <v>51</v>
      </c>
      <c r="I2497" s="223"/>
      <c r="J2497" s="73"/>
      <c r="K2497" s="73"/>
      <c r="L2497" s="73"/>
      <c r="M2497" s="74"/>
      <c r="N2497" s="248">
        <f>SUM(N2498:N2500)</f>
        <v>1</v>
      </c>
      <c r="O2497" s="293">
        <f>SUM(O2498:O2500)</f>
        <v>1</v>
      </c>
      <c r="P2497" s="292"/>
      <c r="Q2497" s="87"/>
      <c r="R2497" s="87"/>
      <c r="S2497" s="87"/>
      <c r="T2497" s="87"/>
      <c r="U2497" s="87"/>
      <c r="V2497" s="87"/>
      <c r="W2497" s="87"/>
      <c r="X2497" s="87"/>
      <c r="Y2497" s="88"/>
      <c r="Z2497" s="119">
        <f>SUM(Z2498:Z2500)</f>
        <v>0</v>
      </c>
      <c r="AA2497" s="120"/>
      <c r="AB2497" s="111"/>
      <c r="AC2497" s="111"/>
      <c r="AD2497" s="111"/>
      <c r="AE2497" s="111"/>
      <c r="AF2497" s="111"/>
      <c r="AG2497" s="111"/>
      <c r="AH2497" s="111"/>
      <c r="AI2497" s="111"/>
      <c r="AJ2497" s="120"/>
      <c r="AK2497" s="119">
        <f>SUM(AK2498:AK2500)</f>
        <v>0</v>
      </c>
      <c r="AL2497" s="120"/>
      <c r="AM2497" s="111"/>
      <c r="AN2497" s="111"/>
      <c r="AO2497" s="111"/>
      <c r="AP2497" s="111"/>
      <c r="AQ2497" s="111"/>
      <c r="AR2497" s="111"/>
      <c r="AS2497" s="111"/>
      <c r="AT2497" s="111"/>
      <c r="AU2497" s="111"/>
      <c r="AV2497" s="111"/>
      <c r="AW2497" s="120"/>
      <c r="AX2497" s="119">
        <f>SUM(AX2498:AX2500)</f>
        <v>100</v>
      </c>
      <c r="AY2497" s="88"/>
      <c r="AZ2497" s="79"/>
      <c r="BA2497" s="80"/>
      <c r="BB2497" s="71"/>
      <c r="BC2497" s="95"/>
      <c r="BD2497" s="41">
        <v>4</v>
      </c>
      <c r="BE2497" s="52">
        <v>46</v>
      </c>
      <c r="BF2497" s="103">
        <v>4633</v>
      </c>
      <c r="BG2497" s="279" t="s">
        <v>51</v>
      </c>
    </row>
    <row r="2498" spans="1:59" s="63" customFormat="1" ht="12.75" x14ac:dyDescent="0.2">
      <c r="A2498" s="196">
        <v>4</v>
      </c>
      <c r="B2498" s="197" t="s">
        <v>422</v>
      </c>
      <c r="C2498" s="208">
        <v>46</v>
      </c>
      <c r="D2498" s="209" t="s">
        <v>867</v>
      </c>
      <c r="E2498" s="212">
        <v>4633</v>
      </c>
      <c r="F2498" s="213" t="s">
        <v>1237</v>
      </c>
      <c r="G2498" s="231"/>
      <c r="H2498" s="89" t="s">
        <v>52</v>
      </c>
      <c r="I2498" s="90" t="s">
        <v>863</v>
      </c>
      <c r="J2498" s="90" t="s">
        <v>860</v>
      </c>
      <c r="K2498" s="90" t="s">
        <v>64</v>
      </c>
      <c r="L2498" s="90" t="s">
        <v>528</v>
      </c>
      <c r="M2498" s="91"/>
      <c r="N2498" s="312">
        <v>1</v>
      </c>
      <c r="O2498" s="313">
        <f>N2498/N$2497</f>
        <v>1</v>
      </c>
      <c r="P2498" s="104"/>
      <c r="Q2498" s="92"/>
      <c r="R2498" s="92"/>
      <c r="S2498" s="92"/>
      <c r="T2498" s="92"/>
      <c r="U2498" s="92"/>
      <c r="V2498" s="92"/>
      <c r="W2498" s="92"/>
      <c r="X2498" s="109">
        <f>P2498*P$7+Q2498*Q$7+R2498*R$7+S2498*S$7+T2498*T$7+U2498*U$7+V2498*V$7+W2498*W$7</f>
        <v>0</v>
      </c>
      <c r="Y2498" s="83"/>
      <c r="Z2498" s="110">
        <f>X2498*$O2498</f>
        <v>0</v>
      </c>
      <c r="AA2498" s="111"/>
      <c r="AB2498" s="92"/>
      <c r="AC2498" s="92"/>
      <c r="AD2498" s="92"/>
      <c r="AE2498" s="92"/>
      <c r="AF2498" s="92"/>
      <c r="AG2498" s="92"/>
      <c r="AH2498" s="92"/>
      <c r="AI2498" s="109">
        <f>AB2498*AB$7+AC2498*AC$7+AD2498*AD$7+AE2498*AE$7+AF2498*AF$7+AG2498*AG$7+AH2498*AH$7</f>
        <v>0</v>
      </c>
      <c r="AJ2498" s="83"/>
      <c r="AK2498" s="110">
        <f>AI2498*$O2498</f>
        <v>0</v>
      </c>
      <c r="AL2498" s="111"/>
      <c r="AM2498" s="92"/>
      <c r="AN2498" s="92"/>
      <c r="AO2498" s="92"/>
      <c r="AP2498" s="92">
        <v>1</v>
      </c>
      <c r="AQ2498" s="92"/>
      <c r="AR2498" s="92"/>
      <c r="AS2498" s="92"/>
      <c r="AT2498" s="92"/>
      <c r="AU2498" s="92"/>
      <c r="AV2498" s="109">
        <f>AM2498*AM$7+AN2498*AN$7+AO2498*AO$7+AP2498*AP$7+AQ2498*AQ$7+AR2498*AR$7+AS2498*AS$7+AT2498*AT$7+AU2498*AU$7</f>
        <v>100</v>
      </c>
      <c r="AW2498" s="75"/>
      <c r="AX2498" s="110">
        <f>AV2498*$O2498</f>
        <v>100</v>
      </c>
      <c r="AY2498" s="83"/>
      <c r="AZ2498" s="93"/>
      <c r="BA2498" s="94" t="s">
        <v>105</v>
      </c>
      <c r="BB2498" s="71"/>
      <c r="BC2498" s="95"/>
      <c r="BD2498" s="41">
        <v>4</v>
      </c>
      <c r="BE2498" s="52">
        <v>46</v>
      </c>
      <c r="BF2498" s="103">
        <v>4633</v>
      </c>
      <c r="BG2498" s="280" t="s">
        <v>52</v>
      </c>
    </row>
    <row r="2499" spans="1:59" s="63" customFormat="1" ht="12.75" x14ac:dyDescent="0.2">
      <c r="A2499" s="196">
        <v>4</v>
      </c>
      <c r="B2499" s="197" t="s">
        <v>422</v>
      </c>
      <c r="C2499" s="208">
        <v>46</v>
      </c>
      <c r="D2499" s="209" t="s">
        <v>867</v>
      </c>
      <c r="E2499" s="212">
        <v>4633</v>
      </c>
      <c r="F2499" s="213" t="s">
        <v>1237</v>
      </c>
      <c r="G2499" s="231"/>
      <c r="H2499" s="89"/>
      <c r="I2499" s="90"/>
      <c r="J2499" s="90"/>
      <c r="K2499" s="90"/>
      <c r="L2499" s="90"/>
      <c r="M2499" s="91"/>
      <c r="N2499" s="312"/>
      <c r="O2499" s="313">
        <f>N2499/N$2497</f>
        <v>0</v>
      </c>
      <c r="P2499" s="104"/>
      <c r="Q2499" s="92"/>
      <c r="R2499" s="92"/>
      <c r="S2499" s="92"/>
      <c r="T2499" s="92"/>
      <c r="U2499" s="92"/>
      <c r="V2499" s="92"/>
      <c r="W2499" s="92"/>
      <c r="X2499" s="109">
        <f t="shared" ref="X2499:X2500" si="351">P2499*P$7+Q2499*Q$7+R2499*R$7+S2499*S$7+T2499*T$7+U2499*U$7+V2499*V$7+W2499*W$7</f>
        <v>0</v>
      </c>
      <c r="Y2499" s="83"/>
      <c r="Z2499" s="110">
        <f t="shared" ref="Z2499:Z2500" si="352">X2499*$O2499</f>
        <v>0</v>
      </c>
      <c r="AA2499" s="111"/>
      <c r="AB2499" s="92"/>
      <c r="AC2499" s="92"/>
      <c r="AD2499" s="92"/>
      <c r="AE2499" s="92"/>
      <c r="AF2499" s="92"/>
      <c r="AG2499" s="92"/>
      <c r="AH2499" s="92"/>
      <c r="AI2499" s="109">
        <f t="shared" ref="AI2499:AI2500" si="353">AB2499*AB$7+AC2499*AC$7+AD2499*AD$7+AE2499*AE$7+AF2499*AF$7+AG2499*AG$7+AH2499*AH$7</f>
        <v>0</v>
      </c>
      <c r="AJ2499" s="83"/>
      <c r="AK2499" s="110">
        <f t="shared" ref="AK2499:AK2500" si="354">AI2499*$O2499</f>
        <v>0</v>
      </c>
      <c r="AL2499" s="111"/>
      <c r="AM2499" s="92"/>
      <c r="AN2499" s="92"/>
      <c r="AO2499" s="92"/>
      <c r="AP2499" s="92"/>
      <c r="AQ2499" s="92"/>
      <c r="AR2499" s="92"/>
      <c r="AS2499" s="92"/>
      <c r="AT2499" s="92"/>
      <c r="AU2499" s="92"/>
      <c r="AV2499" s="109">
        <f t="shared" ref="AV2499:AV2500" si="355">AM2499*AM$7+AN2499*AN$7+AO2499*AO$7+AP2499*AP$7+AQ2499*AQ$7+AR2499*AR$7+AS2499*AS$7+AT2499*AT$7+AU2499*AU$7</f>
        <v>0</v>
      </c>
      <c r="AW2499" s="75"/>
      <c r="AX2499" s="110">
        <f t="shared" ref="AX2499:AX2500" si="356">AV2499*$O2499</f>
        <v>0</v>
      </c>
      <c r="AY2499" s="111"/>
      <c r="AZ2499" s="93"/>
      <c r="BA2499" s="94"/>
      <c r="BB2499" s="71"/>
      <c r="BC2499" s="95"/>
      <c r="BD2499" s="41">
        <v>4</v>
      </c>
      <c r="BE2499" s="52">
        <v>46</v>
      </c>
      <c r="BF2499" s="103">
        <v>4633</v>
      </c>
      <c r="BG2499" s="280" t="s">
        <v>52</v>
      </c>
    </row>
    <row r="2500" spans="1:59" s="63" customFormat="1" ht="12.75" x14ac:dyDescent="0.2">
      <c r="A2500" s="196">
        <v>4</v>
      </c>
      <c r="B2500" s="197" t="s">
        <v>422</v>
      </c>
      <c r="C2500" s="208">
        <v>46</v>
      </c>
      <c r="D2500" s="209" t="s">
        <v>867</v>
      </c>
      <c r="E2500" s="212">
        <v>4633</v>
      </c>
      <c r="F2500" s="213" t="s">
        <v>1237</v>
      </c>
      <c r="G2500" s="231"/>
      <c r="H2500" s="89"/>
      <c r="I2500" s="90"/>
      <c r="J2500" s="90"/>
      <c r="K2500" s="90"/>
      <c r="L2500" s="90"/>
      <c r="M2500" s="91"/>
      <c r="N2500" s="312"/>
      <c r="O2500" s="313">
        <f>N2500/N$2497</f>
        <v>0</v>
      </c>
      <c r="P2500" s="104"/>
      <c r="Q2500" s="92"/>
      <c r="R2500" s="92"/>
      <c r="S2500" s="92"/>
      <c r="T2500" s="92"/>
      <c r="U2500" s="92"/>
      <c r="V2500" s="92"/>
      <c r="W2500" s="92"/>
      <c r="X2500" s="109">
        <f t="shared" si="351"/>
        <v>0</v>
      </c>
      <c r="Y2500" s="83"/>
      <c r="Z2500" s="110">
        <f t="shared" si="352"/>
        <v>0</v>
      </c>
      <c r="AA2500" s="111"/>
      <c r="AB2500" s="92"/>
      <c r="AC2500" s="92"/>
      <c r="AD2500" s="92"/>
      <c r="AE2500" s="92"/>
      <c r="AF2500" s="92"/>
      <c r="AG2500" s="92"/>
      <c r="AH2500" s="92"/>
      <c r="AI2500" s="109">
        <f t="shared" si="353"/>
        <v>0</v>
      </c>
      <c r="AJ2500" s="83"/>
      <c r="AK2500" s="110">
        <f t="shared" si="354"/>
        <v>0</v>
      </c>
      <c r="AL2500" s="111"/>
      <c r="AM2500" s="92"/>
      <c r="AN2500" s="92"/>
      <c r="AO2500" s="92"/>
      <c r="AP2500" s="92"/>
      <c r="AQ2500" s="92"/>
      <c r="AR2500" s="92"/>
      <c r="AS2500" s="92"/>
      <c r="AT2500" s="92"/>
      <c r="AU2500" s="92"/>
      <c r="AV2500" s="109">
        <f t="shared" si="355"/>
        <v>0</v>
      </c>
      <c r="AW2500" s="75"/>
      <c r="AX2500" s="110">
        <f t="shared" si="356"/>
        <v>0</v>
      </c>
      <c r="AY2500" s="111"/>
      <c r="AZ2500" s="93"/>
      <c r="BA2500" s="94"/>
      <c r="BB2500" s="71"/>
      <c r="BC2500" s="95"/>
      <c r="BD2500" s="41">
        <v>4</v>
      </c>
      <c r="BE2500" s="52">
        <v>46</v>
      </c>
      <c r="BF2500" s="103">
        <v>4633</v>
      </c>
      <c r="BG2500" s="280" t="s">
        <v>52</v>
      </c>
    </row>
    <row r="2501" spans="1:59" s="63" customFormat="1" ht="12.75" x14ac:dyDescent="0.2">
      <c r="A2501" s="196">
        <v>4</v>
      </c>
      <c r="B2501" s="197" t="s">
        <v>422</v>
      </c>
      <c r="C2501" s="208">
        <v>46</v>
      </c>
      <c r="D2501" s="209" t="s">
        <v>867</v>
      </c>
      <c r="E2501" s="212">
        <v>4633</v>
      </c>
      <c r="F2501" s="213" t="s">
        <v>1237</v>
      </c>
      <c r="G2501" s="231"/>
      <c r="H2501" s="65"/>
      <c r="I2501" s="222"/>
      <c r="J2501" s="66"/>
      <c r="K2501" s="66"/>
      <c r="L2501" s="66"/>
      <c r="M2501" s="64"/>
      <c r="N2501" s="304"/>
      <c r="O2501" s="305"/>
      <c r="P2501" s="127"/>
      <c r="Q2501" s="67"/>
      <c r="R2501" s="67"/>
      <c r="S2501" s="67"/>
      <c r="T2501" s="67"/>
      <c r="U2501" s="67"/>
      <c r="V2501" s="67"/>
      <c r="W2501" s="67"/>
      <c r="X2501" s="67"/>
      <c r="Y2501" s="68"/>
      <c r="Z2501" s="68"/>
      <c r="AA2501" s="68"/>
      <c r="AB2501" s="67"/>
      <c r="AC2501" s="67"/>
      <c r="AD2501" s="67"/>
      <c r="AE2501" s="67"/>
      <c r="AF2501" s="67"/>
      <c r="AG2501" s="67"/>
      <c r="AH2501" s="67"/>
      <c r="AI2501" s="67"/>
      <c r="AJ2501" s="68"/>
      <c r="AK2501" s="68"/>
      <c r="AL2501" s="68"/>
      <c r="AM2501" s="67"/>
      <c r="AN2501" s="67"/>
      <c r="AO2501" s="67"/>
      <c r="AP2501" s="67"/>
      <c r="AQ2501" s="67"/>
      <c r="AR2501" s="67"/>
      <c r="AS2501" s="67"/>
      <c r="AT2501" s="67"/>
      <c r="AU2501" s="67"/>
      <c r="AV2501" s="67"/>
      <c r="AW2501" s="67"/>
      <c r="AX2501" s="68"/>
      <c r="AY2501" s="68"/>
      <c r="AZ2501" s="69"/>
      <c r="BA2501" s="70"/>
      <c r="BB2501" s="71"/>
      <c r="BC2501" s="95"/>
      <c r="BD2501" s="41">
        <v>4</v>
      </c>
      <c r="BE2501" s="52">
        <v>46</v>
      </c>
      <c r="BF2501" s="103">
        <v>4633</v>
      </c>
      <c r="BG2501" s="275"/>
    </row>
    <row r="2502" spans="1:59" s="63" customFormat="1" ht="12.75" x14ac:dyDescent="0.2">
      <c r="A2502" s="196">
        <v>4</v>
      </c>
      <c r="B2502" s="197" t="s">
        <v>422</v>
      </c>
      <c r="C2502" s="208">
        <v>46</v>
      </c>
      <c r="D2502" s="209" t="s">
        <v>867</v>
      </c>
      <c r="E2502" s="212">
        <v>4633</v>
      </c>
      <c r="F2502" s="213" t="s">
        <v>1237</v>
      </c>
      <c r="G2502" s="232"/>
      <c r="H2502" s="97"/>
      <c r="I2502" s="224"/>
      <c r="J2502" s="98"/>
      <c r="K2502" s="98"/>
      <c r="L2502" s="98"/>
      <c r="M2502" s="96"/>
      <c r="N2502" s="307"/>
      <c r="O2502" s="246"/>
      <c r="P2502" s="124"/>
      <c r="Q2502" s="99"/>
      <c r="R2502" s="99"/>
      <c r="S2502" s="99"/>
      <c r="T2502" s="99"/>
      <c r="U2502" s="99"/>
      <c r="V2502" s="99"/>
      <c r="W2502" s="99"/>
      <c r="X2502" s="99"/>
      <c r="Y2502" s="100"/>
      <c r="Z2502" s="100"/>
      <c r="AA2502" s="100"/>
      <c r="AB2502" s="99"/>
      <c r="AC2502" s="99"/>
      <c r="AD2502" s="99"/>
      <c r="AE2502" s="99"/>
      <c r="AF2502" s="99"/>
      <c r="AG2502" s="99"/>
      <c r="AH2502" s="99"/>
      <c r="AI2502" s="99"/>
      <c r="AJ2502" s="100"/>
      <c r="AK2502" s="100"/>
      <c r="AL2502" s="100"/>
      <c r="AM2502" s="99"/>
      <c r="AN2502" s="99"/>
      <c r="AO2502" s="99"/>
      <c r="AP2502" s="99"/>
      <c r="AQ2502" s="99"/>
      <c r="AR2502" s="99"/>
      <c r="AS2502" s="99"/>
      <c r="AT2502" s="99"/>
      <c r="AU2502" s="99"/>
      <c r="AV2502" s="99"/>
      <c r="AW2502" s="99"/>
      <c r="AX2502" s="100"/>
      <c r="AY2502" s="100"/>
      <c r="AZ2502" s="101"/>
      <c r="BA2502" s="102"/>
      <c r="BB2502" s="95"/>
      <c r="BC2502" s="95"/>
      <c r="BD2502" s="41">
        <v>4</v>
      </c>
      <c r="BE2502" s="52">
        <v>46</v>
      </c>
      <c r="BF2502" s="103">
        <v>4633</v>
      </c>
      <c r="BG2502" s="277"/>
    </row>
    <row r="2503" spans="1:59" s="63" customFormat="1" ht="12.75" x14ac:dyDescent="0.2">
      <c r="A2503" s="196">
        <v>4</v>
      </c>
      <c r="B2503" s="197" t="s">
        <v>422</v>
      </c>
      <c r="C2503" s="208">
        <v>46</v>
      </c>
      <c r="D2503" s="209" t="s">
        <v>867</v>
      </c>
      <c r="E2503" s="210">
        <v>4634</v>
      </c>
      <c r="F2503" s="211" t="s">
        <v>1200</v>
      </c>
      <c r="G2503" s="230"/>
      <c r="H2503" s="56"/>
      <c r="I2503" s="221"/>
      <c r="J2503" s="57"/>
      <c r="K2503" s="57"/>
      <c r="L2503" s="57"/>
      <c r="M2503" s="55"/>
      <c r="N2503" s="303"/>
      <c r="O2503" s="245"/>
      <c r="P2503" s="122"/>
      <c r="Q2503" s="58"/>
      <c r="R2503" s="58"/>
      <c r="S2503" s="58"/>
      <c r="T2503" s="58"/>
      <c r="U2503" s="58"/>
      <c r="V2503" s="58"/>
      <c r="W2503" s="58"/>
      <c r="X2503" s="58"/>
      <c r="Y2503" s="59"/>
      <c r="Z2503" s="59"/>
      <c r="AA2503" s="59"/>
      <c r="AB2503" s="58"/>
      <c r="AC2503" s="58"/>
      <c r="AD2503" s="58"/>
      <c r="AE2503" s="58"/>
      <c r="AF2503" s="58"/>
      <c r="AG2503" s="58"/>
      <c r="AH2503" s="58"/>
      <c r="AI2503" s="58"/>
      <c r="AJ2503" s="59"/>
      <c r="AK2503" s="59"/>
      <c r="AL2503" s="59"/>
      <c r="AM2503" s="58"/>
      <c r="AN2503" s="58"/>
      <c r="AO2503" s="58"/>
      <c r="AP2503" s="58"/>
      <c r="AQ2503" s="58"/>
      <c r="AR2503" s="58"/>
      <c r="AS2503" s="58"/>
      <c r="AT2503" s="58"/>
      <c r="AU2503" s="58"/>
      <c r="AV2503" s="58"/>
      <c r="AW2503" s="58"/>
      <c r="AX2503" s="59"/>
      <c r="AY2503" s="59"/>
      <c r="AZ2503" s="60"/>
      <c r="BA2503" s="61"/>
      <c r="BB2503" s="54"/>
      <c r="BC2503" s="54"/>
      <c r="BD2503" s="41">
        <v>4</v>
      </c>
      <c r="BE2503" s="52">
        <v>46</v>
      </c>
      <c r="BF2503" s="62">
        <v>4634</v>
      </c>
      <c r="BG2503" s="274"/>
    </row>
    <row r="2504" spans="1:59" s="63" customFormat="1" ht="12.75" x14ac:dyDescent="0.2">
      <c r="A2504" s="196">
        <v>4</v>
      </c>
      <c r="B2504" s="197" t="s">
        <v>422</v>
      </c>
      <c r="C2504" s="208">
        <v>46</v>
      </c>
      <c r="D2504" s="209" t="s">
        <v>867</v>
      </c>
      <c r="E2504" s="210">
        <v>4634</v>
      </c>
      <c r="F2504" s="211" t="s">
        <v>1200</v>
      </c>
      <c r="G2504" s="231"/>
      <c r="H2504" s="65"/>
      <c r="I2504" s="222"/>
      <c r="J2504" s="66"/>
      <c r="K2504" s="66"/>
      <c r="L2504" s="66"/>
      <c r="M2504" s="64"/>
      <c r="N2504" s="304"/>
      <c r="O2504" s="305"/>
      <c r="P2504" s="127"/>
      <c r="Q2504" s="67"/>
      <c r="R2504" s="67"/>
      <c r="S2504" s="67"/>
      <c r="T2504" s="67"/>
      <c r="U2504" s="67"/>
      <c r="V2504" s="67"/>
      <c r="W2504" s="67"/>
      <c r="X2504" s="67"/>
      <c r="Y2504" s="68"/>
      <c r="Z2504" s="68"/>
      <c r="AA2504" s="68"/>
      <c r="AB2504" s="67"/>
      <c r="AC2504" s="67"/>
      <c r="AD2504" s="67"/>
      <c r="AE2504" s="67"/>
      <c r="AF2504" s="67"/>
      <c r="AG2504" s="67"/>
      <c r="AH2504" s="67"/>
      <c r="AI2504" s="67"/>
      <c r="AJ2504" s="68"/>
      <c r="AK2504" s="68"/>
      <c r="AL2504" s="68"/>
      <c r="AM2504" s="67"/>
      <c r="AN2504" s="67"/>
      <c r="AO2504" s="67"/>
      <c r="AP2504" s="67"/>
      <c r="AQ2504" s="67"/>
      <c r="AR2504" s="67"/>
      <c r="AS2504" s="67"/>
      <c r="AT2504" s="67"/>
      <c r="AU2504" s="67"/>
      <c r="AV2504" s="67"/>
      <c r="AW2504" s="67"/>
      <c r="AX2504" s="68"/>
      <c r="AY2504" s="68"/>
      <c r="AZ2504" s="69"/>
      <c r="BA2504" s="70"/>
      <c r="BB2504" s="71"/>
      <c r="BC2504" s="54"/>
      <c r="BD2504" s="41">
        <v>4</v>
      </c>
      <c r="BE2504" s="52">
        <v>46</v>
      </c>
      <c r="BF2504" s="62">
        <v>4634</v>
      </c>
      <c r="BG2504" s="275"/>
    </row>
    <row r="2505" spans="1:59" s="63" customFormat="1" ht="12.75" x14ac:dyDescent="0.2">
      <c r="A2505" s="196">
        <v>4</v>
      </c>
      <c r="B2505" s="197" t="s">
        <v>422</v>
      </c>
      <c r="C2505" s="208">
        <v>46</v>
      </c>
      <c r="D2505" s="209" t="s">
        <v>867</v>
      </c>
      <c r="E2505" s="210">
        <v>4634</v>
      </c>
      <c r="F2505" s="211" t="s">
        <v>1200</v>
      </c>
      <c r="G2505" s="231"/>
      <c r="H2505" s="72" t="s">
        <v>47</v>
      </c>
      <c r="I2505" s="223"/>
      <c r="J2505" s="73"/>
      <c r="K2505" s="73"/>
      <c r="L2505" s="73"/>
      <c r="M2505" s="74"/>
      <c r="N2505" s="247"/>
      <c r="O2505" s="306"/>
      <c r="P2505" s="105"/>
      <c r="Q2505" s="75"/>
      <c r="R2505" s="75"/>
      <c r="S2505" s="75"/>
      <c r="T2505" s="75"/>
      <c r="U2505" s="75"/>
      <c r="V2505" s="75"/>
      <c r="W2505" s="75"/>
      <c r="X2505" s="75"/>
      <c r="Y2505" s="76">
        <f>IF(ISNUMBER(VLOOKUP(Y2507,P$7:W$7,MATCH(Y2507,P$7:W$7))),VLOOKUP(Y2507,P$7:W$7,MATCH(Y2507,P$7:W$7)),IF(N2509=0,"No Data",IF(Y2507&gt;0,"&lt;100",0)))</f>
        <v>5000</v>
      </c>
      <c r="Z2505" s="77">
        <f>IF(ISNUMBER(VLOOKUP(Z2509,P$7:W$7,MATCH(Z2509,P$7:W$7))),VLOOKUP(Z2509,P$7:W$7,MATCH(Z2509,P$7:W$7)),IF(N2509=0,"No Data",IF(Z2509&gt;0,"&lt;100",0)))</f>
        <v>5000</v>
      </c>
      <c r="AA2505" s="106">
        <f>IF(ISNUMBER(Z2505),Z2505,0)</f>
        <v>5000</v>
      </c>
      <c r="AB2505" s="75"/>
      <c r="AC2505" s="75"/>
      <c r="AD2505" s="75"/>
      <c r="AE2505" s="75"/>
      <c r="AF2505" s="75"/>
      <c r="AG2505" s="75"/>
      <c r="AH2505" s="75"/>
      <c r="AI2505" s="75"/>
      <c r="AJ2505" s="76">
        <f>IF(ISNUMBER(VLOOKUP(AJ2507,AB$7:AH$7,MATCH(AJ2507,AB$7:AH$7))),VLOOKUP(AJ2507,AB$7:AH$7,MATCH(AJ2507,AB$7:AH$7)),IF(N2509=0,"No Data",IF(AJ2507&gt;0,"&lt;50",0)))</f>
        <v>0</v>
      </c>
      <c r="AK2505" s="77">
        <f>IF(ISNUMBER(VLOOKUP(AK2509,AB$7:AH$7,MATCH(AK2509,AB$7:AH$7))),VLOOKUP(AK2509,AB$7:AH$7,MATCH(AK2509,AB$7:AH$7)),IF(N2509=0,"No Data",IF(AK2509&gt;0,"&lt;50",0)))</f>
        <v>0</v>
      </c>
      <c r="AL2505" s="106">
        <f>IF(ISNUMBER(AK2505),AK2505,0)</f>
        <v>0</v>
      </c>
      <c r="AM2505" s="75"/>
      <c r="AN2505" s="75"/>
      <c r="AO2505" s="75"/>
      <c r="AP2505" s="75"/>
      <c r="AQ2505" s="75"/>
      <c r="AR2505" s="75"/>
      <c r="AS2505" s="75"/>
      <c r="AT2505" s="75"/>
      <c r="AU2505" s="75"/>
      <c r="AV2505" s="75"/>
      <c r="AW2505" s="76">
        <f>IF(ISNUMBER(VLOOKUP(AW2507,AM$7:AU$7,MATCH(AW2507,AM$7:AU$7))),VLOOKUP(AW2507,AM$7:AU$7,MATCH(AW2507,AM$7:AU$7)),IF(N2509=0,"No Data",IF(AW2507&gt;0,"&lt;10",0)))</f>
        <v>1000</v>
      </c>
      <c r="AX2505" s="77">
        <f>IF(ISNUMBER(VLOOKUP(AX2509,AM$7:AU$7,MATCH(AX2509,AM$7:AU$7))),VLOOKUP(AX2509,AM$7:AU$7,MATCH(AX2509,AM$7:AU$7)),IF(N2509=0,"No Data",IF(AX2509&gt;0,"&lt;10",0)))</f>
        <v>1000</v>
      </c>
      <c r="AY2505" s="106">
        <f>IF(ISNUMBER(AX2505),AX2505,0)</f>
        <v>1000</v>
      </c>
      <c r="AZ2505" s="79"/>
      <c r="BA2505" s="80"/>
      <c r="BB2505" s="71"/>
      <c r="BC2505" s="54"/>
      <c r="BD2505" s="41">
        <v>4</v>
      </c>
      <c r="BE2505" s="52">
        <v>46</v>
      </c>
      <c r="BF2505" s="62">
        <v>4634</v>
      </c>
      <c r="BG2505" s="276" t="s">
        <v>47</v>
      </c>
    </row>
    <row r="2506" spans="1:59" s="63" customFormat="1" ht="12.75" x14ac:dyDescent="0.2">
      <c r="A2506" s="196">
        <v>4</v>
      </c>
      <c r="B2506" s="197" t="s">
        <v>422</v>
      </c>
      <c r="C2506" s="208">
        <v>46</v>
      </c>
      <c r="D2506" s="209" t="s">
        <v>867</v>
      </c>
      <c r="E2506" s="210">
        <v>4634</v>
      </c>
      <c r="F2506" s="211" t="s">
        <v>1200</v>
      </c>
      <c r="G2506" s="231"/>
      <c r="H2506" s="81" t="s">
        <v>48</v>
      </c>
      <c r="I2506" s="223"/>
      <c r="J2506" s="73"/>
      <c r="K2506" s="73"/>
      <c r="L2506" s="73"/>
      <c r="M2506" s="74"/>
      <c r="N2506" s="247"/>
      <c r="O2506" s="306"/>
      <c r="P2506" s="105"/>
      <c r="Q2506" s="75"/>
      <c r="R2506" s="75"/>
      <c r="S2506" s="75"/>
      <c r="T2506" s="75"/>
      <c r="U2506" s="75"/>
      <c r="V2506" s="75"/>
      <c r="W2506" s="75"/>
      <c r="X2506" s="75"/>
      <c r="Y2506" s="82">
        <f>MIN(X2510:X2519)</f>
        <v>0</v>
      </c>
      <c r="Z2506" s="83"/>
      <c r="AA2506" s="83"/>
      <c r="AB2506" s="75"/>
      <c r="AC2506" s="75"/>
      <c r="AD2506" s="75"/>
      <c r="AE2506" s="75"/>
      <c r="AF2506" s="75"/>
      <c r="AG2506" s="75"/>
      <c r="AH2506" s="75"/>
      <c r="AI2506" s="75"/>
      <c r="AJ2506" s="82">
        <f>MIN(AI2510:AI2519)</f>
        <v>0</v>
      </c>
      <c r="AK2506" s="83"/>
      <c r="AL2506" s="83"/>
      <c r="AM2506" s="75"/>
      <c r="AN2506" s="75"/>
      <c r="AO2506" s="75"/>
      <c r="AP2506" s="75"/>
      <c r="AQ2506" s="75"/>
      <c r="AR2506" s="75"/>
      <c r="AS2506" s="75"/>
      <c r="AT2506" s="75"/>
      <c r="AU2506" s="75"/>
      <c r="AV2506" s="75"/>
      <c r="AW2506" s="82">
        <f>MIN(AV2510:AV2519)</f>
        <v>100</v>
      </c>
      <c r="AX2506" s="83"/>
      <c r="AY2506" s="83"/>
      <c r="AZ2506" s="79"/>
      <c r="BA2506" s="80"/>
      <c r="BB2506" s="71"/>
      <c r="BC2506" s="54"/>
      <c r="BD2506" s="41">
        <v>4</v>
      </c>
      <c r="BE2506" s="52">
        <v>46</v>
      </c>
      <c r="BF2506" s="62">
        <v>4634</v>
      </c>
      <c r="BG2506" s="278" t="s">
        <v>48</v>
      </c>
    </row>
    <row r="2507" spans="1:59" s="63" customFormat="1" ht="12.75" x14ac:dyDescent="0.2">
      <c r="A2507" s="196">
        <v>4</v>
      </c>
      <c r="B2507" s="197" t="s">
        <v>422</v>
      </c>
      <c r="C2507" s="208">
        <v>46</v>
      </c>
      <c r="D2507" s="209" t="s">
        <v>867</v>
      </c>
      <c r="E2507" s="210">
        <v>4634</v>
      </c>
      <c r="F2507" s="211" t="s">
        <v>1200</v>
      </c>
      <c r="G2507" s="231"/>
      <c r="H2507" s="81" t="s">
        <v>49</v>
      </c>
      <c r="I2507" s="223"/>
      <c r="J2507" s="73"/>
      <c r="K2507" s="73"/>
      <c r="L2507" s="73"/>
      <c r="M2507" s="74"/>
      <c r="N2507" s="247"/>
      <c r="O2507" s="306"/>
      <c r="P2507" s="105"/>
      <c r="Q2507" s="75"/>
      <c r="R2507" s="75"/>
      <c r="S2507" s="75"/>
      <c r="T2507" s="75"/>
      <c r="U2507" s="75"/>
      <c r="V2507" s="75"/>
      <c r="W2507" s="75"/>
      <c r="X2507" s="75"/>
      <c r="Y2507" s="84">
        <f>IF(ISNUMBER(AVERAGE(X2510:X2519)),AVERAGE(X2510:X2519),0)</f>
        <v>7560</v>
      </c>
      <c r="Z2507" s="83"/>
      <c r="AA2507" s="83"/>
      <c r="AB2507" s="75"/>
      <c r="AC2507" s="75"/>
      <c r="AD2507" s="75"/>
      <c r="AE2507" s="75"/>
      <c r="AF2507" s="75"/>
      <c r="AG2507" s="75"/>
      <c r="AH2507" s="75"/>
      <c r="AI2507" s="75"/>
      <c r="AJ2507" s="84">
        <f>IF(ISNUMBER(AVERAGE(AI2510:AI2519)),AVERAGE(AI2510:AI2519),0)</f>
        <v>0</v>
      </c>
      <c r="AK2507" s="83"/>
      <c r="AL2507" s="83"/>
      <c r="AM2507" s="75"/>
      <c r="AN2507" s="75"/>
      <c r="AO2507" s="75"/>
      <c r="AP2507" s="75"/>
      <c r="AQ2507" s="75"/>
      <c r="AR2507" s="75"/>
      <c r="AS2507" s="75"/>
      <c r="AT2507" s="75"/>
      <c r="AU2507" s="75"/>
      <c r="AV2507" s="75"/>
      <c r="AW2507" s="84">
        <f>IF(ISNUMBER(AVERAGE(AV2510:AV2519)),AVERAGE(AV2510:AV2519),0)</f>
        <v>1090</v>
      </c>
      <c r="AX2507" s="83"/>
      <c r="AY2507" s="83"/>
      <c r="AZ2507" s="79"/>
      <c r="BA2507" s="80"/>
      <c r="BB2507" s="71"/>
      <c r="BC2507" s="54"/>
      <c r="BD2507" s="41">
        <v>4</v>
      </c>
      <c r="BE2507" s="52">
        <v>46</v>
      </c>
      <c r="BF2507" s="62">
        <v>4634</v>
      </c>
      <c r="BG2507" s="278" t="s">
        <v>49</v>
      </c>
    </row>
    <row r="2508" spans="1:59" s="63" customFormat="1" ht="12.75" x14ac:dyDescent="0.2">
      <c r="A2508" s="196">
        <v>4</v>
      </c>
      <c r="B2508" s="197" t="s">
        <v>422</v>
      </c>
      <c r="C2508" s="208">
        <v>46</v>
      </c>
      <c r="D2508" s="209" t="s">
        <v>867</v>
      </c>
      <c r="E2508" s="210">
        <v>4634</v>
      </c>
      <c r="F2508" s="211" t="s">
        <v>1200</v>
      </c>
      <c r="G2508" s="231"/>
      <c r="H2508" s="81" t="s">
        <v>50</v>
      </c>
      <c r="I2508" s="223"/>
      <c r="J2508" s="73"/>
      <c r="K2508" s="73"/>
      <c r="L2508" s="73"/>
      <c r="M2508" s="74"/>
      <c r="N2508" s="247"/>
      <c r="O2508" s="306"/>
      <c r="P2508" s="105"/>
      <c r="Q2508" s="75"/>
      <c r="R2508" s="75"/>
      <c r="S2508" s="75"/>
      <c r="T2508" s="75"/>
      <c r="U2508" s="75"/>
      <c r="V2508" s="75"/>
      <c r="W2508" s="75"/>
      <c r="X2508" s="75"/>
      <c r="Y2508" s="84">
        <f>MAX(X2510:X2519)</f>
        <v>25000</v>
      </c>
      <c r="Z2508" s="83"/>
      <c r="AA2508" s="83"/>
      <c r="AB2508" s="75"/>
      <c r="AC2508" s="75"/>
      <c r="AD2508" s="75"/>
      <c r="AE2508" s="75"/>
      <c r="AF2508" s="75"/>
      <c r="AG2508" s="75"/>
      <c r="AH2508" s="75"/>
      <c r="AI2508" s="75"/>
      <c r="AJ2508" s="84">
        <f>MAX(AI2510:AI2519)</f>
        <v>0</v>
      </c>
      <c r="AK2508" s="83"/>
      <c r="AL2508" s="83"/>
      <c r="AM2508" s="75"/>
      <c r="AN2508" s="75"/>
      <c r="AO2508" s="75"/>
      <c r="AP2508" s="75"/>
      <c r="AQ2508" s="75"/>
      <c r="AR2508" s="75"/>
      <c r="AS2508" s="75"/>
      <c r="AT2508" s="75"/>
      <c r="AU2508" s="75"/>
      <c r="AV2508" s="75"/>
      <c r="AW2508" s="84">
        <f>MAX(AV2510:AV2519)</f>
        <v>2500</v>
      </c>
      <c r="AX2508" s="83"/>
      <c r="AY2508" s="83"/>
      <c r="AZ2508" s="79"/>
      <c r="BA2508" s="80"/>
      <c r="BB2508" s="71"/>
      <c r="BC2508" s="54"/>
      <c r="BD2508" s="41">
        <v>4</v>
      </c>
      <c r="BE2508" s="52">
        <v>46</v>
      </c>
      <c r="BF2508" s="62">
        <v>4634</v>
      </c>
      <c r="BG2508" s="278" t="s">
        <v>50</v>
      </c>
    </row>
    <row r="2509" spans="1:59" s="63" customFormat="1" ht="12.75" x14ac:dyDescent="0.2">
      <c r="A2509" s="196">
        <v>4</v>
      </c>
      <c r="B2509" s="197" t="s">
        <v>422</v>
      </c>
      <c r="C2509" s="208">
        <v>46</v>
      </c>
      <c r="D2509" s="209" t="s">
        <v>867</v>
      </c>
      <c r="E2509" s="210">
        <v>4634</v>
      </c>
      <c r="F2509" s="211" t="s">
        <v>1200</v>
      </c>
      <c r="G2509" s="231"/>
      <c r="H2509" s="85" t="s">
        <v>51</v>
      </c>
      <c r="I2509" s="223"/>
      <c r="J2509" s="73"/>
      <c r="K2509" s="73"/>
      <c r="L2509" s="73"/>
      <c r="M2509" s="74"/>
      <c r="N2509" s="248">
        <f>SUM(N2510:N2519)</f>
        <v>10</v>
      </c>
      <c r="O2509" s="293">
        <f>SUM(O2510:O2519)</f>
        <v>0.99999999999999989</v>
      </c>
      <c r="P2509" s="292"/>
      <c r="Q2509" s="87"/>
      <c r="R2509" s="87"/>
      <c r="S2509" s="87"/>
      <c r="T2509" s="87"/>
      <c r="U2509" s="87"/>
      <c r="V2509" s="87"/>
      <c r="W2509" s="87"/>
      <c r="X2509" s="87"/>
      <c r="Y2509" s="88"/>
      <c r="Z2509" s="119">
        <f>SUM(Z2510:Z2519)</f>
        <v>7560</v>
      </c>
      <c r="AA2509" s="120"/>
      <c r="AB2509" s="111"/>
      <c r="AC2509" s="111"/>
      <c r="AD2509" s="111"/>
      <c r="AE2509" s="111"/>
      <c r="AF2509" s="111"/>
      <c r="AG2509" s="111"/>
      <c r="AH2509" s="111"/>
      <c r="AI2509" s="111"/>
      <c r="AJ2509" s="120"/>
      <c r="AK2509" s="119">
        <f>SUM(AK2510:AK2519)</f>
        <v>0</v>
      </c>
      <c r="AL2509" s="120"/>
      <c r="AM2509" s="111"/>
      <c r="AN2509" s="111"/>
      <c r="AO2509" s="111"/>
      <c r="AP2509" s="111"/>
      <c r="AQ2509" s="111"/>
      <c r="AR2509" s="111"/>
      <c r="AS2509" s="111"/>
      <c r="AT2509" s="111"/>
      <c r="AU2509" s="111"/>
      <c r="AV2509" s="111"/>
      <c r="AW2509" s="120"/>
      <c r="AX2509" s="119">
        <f>SUM(AX2510:AX2519)</f>
        <v>1090</v>
      </c>
      <c r="AY2509" s="88"/>
      <c r="AZ2509" s="79"/>
      <c r="BA2509" s="80"/>
      <c r="BB2509" s="71"/>
      <c r="BC2509" s="54"/>
      <c r="BD2509" s="41">
        <v>4</v>
      </c>
      <c r="BE2509" s="52">
        <v>46</v>
      </c>
      <c r="BF2509" s="62">
        <v>4634</v>
      </c>
      <c r="BG2509" s="279" t="s">
        <v>51</v>
      </c>
    </row>
    <row r="2510" spans="1:59" s="63" customFormat="1" ht="12.75" x14ac:dyDescent="0.2">
      <c r="A2510" s="196">
        <v>4</v>
      </c>
      <c r="B2510" s="197" t="s">
        <v>422</v>
      </c>
      <c r="C2510" s="208">
        <v>46</v>
      </c>
      <c r="D2510" s="209" t="s">
        <v>867</v>
      </c>
      <c r="E2510" s="210">
        <v>4634</v>
      </c>
      <c r="F2510" s="211" t="s">
        <v>1200</v>
      </c>
      <c r="G2510" s="231"/>
      <c r="H2510" s="89" t="s">
        <v>52</v>
      </c>
      <c r="I2510" s="90" t="s">
        <v>863</v>
      </c>
      <c r="J2510" s="90" t="s">
        <v>860</v>
      </c>
      <c r="K2510" s="90" t="s">
        <v>64</v>
      </c>
      <c r="L2510" s="90" t="s">
        <v>528</v>
      </c>
      <c r="M2510" s="91"/>
      <c r="N2510" s="312">
        <v>1</v>
      </c>
      <c r="O2510" s="313">
        <f>N2510/N$2509</f>
        <v>0.1</v>
      </c>
      <c r="P2510" s="104"/>
      <c r="Q2510" s="92"/>
      <c r="R2510" s="92"/>
      <c r="S2510" s="92"/>
      <c r="T2510" s="92"/>
      <c r="U2510" s="92"/>
      <c r="V2510" s="92"/>
      <c r="W2510" s="92"/>
      <c r="X2510" s="109">
        <f>P2510*P$7+Q2510*Q$7+R2510*R$7+S2510*S$7+T2510*T$7+U2510*U$7+V2510*V$7+W2510*W$7</f>
        <v>0</v>
      </c>
      <c r="Y2510" s="83"/>
      <c r="Z2510" s="110">
        <f>X2510*$O2510</f>
        <v>0</v>
      </c>
      <c r="AA2510" s="111"/>
      <c r="AB2510" s="92"/>
      <c r="AC2510" s="92"/>
      <c r="AD2510" s="92"/>
      <c r="AE2510" s="92"/>
      <c r="AF2510" s="92"/>
      <c r="AG2510" s="92"/>
      <c r="AH2510" s="92"/>
      <c r="AI2510" s="109">
        <f>AB2510*AB$7+AC2510*AC$7+AD2510*AD$7+AE2510*AE$7+AF2510*AF$7+AG2510*AG$7+AH2510*AH$7</f>
        <v>0</v>
      </c>
      <c r="AJ2510" s="83"/>
      <c r="AK2510" s="110">
        <f>AI2510*$O2510</f>
        <v>0</v>
      </c>
      <c r="AL2510" s="111"/>
      <c r="AM2510" s="92"/>
      <c r="AN2510" s="92"/>
      <c r="AO2510" s="92"/>
      <c r="AP2510" s="92">
        <v>1</v>
      </c>
      <c r="AQ2510" s="92"/>
      <c r="AR2510" s="92"/>
      <c r="AS2510" s="92"/>
      <c r="AT2510" s="92"/>
      <c r="AU2510" s="92"/>
      <c r="AV2510" s="109">
        <f>AM2510*AM$7+AN2510*AN$7+AO2510*AO$7+AP2510*AP$7+AQ2510*AQ$7+AR2510*AR$7+AS2510*AS$7+AT2510*AT$7+AU2510*AU$7</f>
        <v>100</v>
      </c>
      <c r="AW2510" s="75"/>
      <c r="AX2510" s="110">
        <f>AV2510*$O2510</f>
        <v>10</v>
      </c>
      <c r="AY2510" s="83"/>
      <c r="AZ2510" s="93"/>
      <c r="BA2510" s="94" t="s">
        <v>105</v>
      </c>
      <c r="BB2510" s="71"/>
      <c r="BC2510" s="54"/>
      <c r="BD2510" s="41">
        <v>4</v>
      </c>
      <c r="BE2510" s="52">
        <v>46</v>
      </c>
      <c r="BF2510" s="62">
        <v>4634</v>
      </c>
      <c r="BG2510" s="280" t="s">
        <v>52</v>
      </c>
    </row>
    <row r="2511" spans="1:59" s="63" customFormat="1" ht="12.75" x14ac:dyDescent="0.2">
      <c r="A2511" s="196">
        <v>4</v>
      </c>
      <c r="B2511" s="197" t="s">
        <v>422</v>
      </c>
      <c r="C2511" s="208">
        <v>46</v>
      </c>
      <c r="D2511" s="209" t="s">
        <v>867</v>
      </c>
      <c r="E2511" s="210">
        <v>4634</v>
      </c>
      <c r="F2511" s="211" t="s">
        <v>1200</v>
      </c>
      <c r="G2511" s="231"/>
      <c r="H2511" s="89"/>
      <c r="I2511" s="90" t="s">
        <v>898</v>
      </c>
      <c r="J2511" s="90"/>
      <c r="K2511" s="90" t="s">
        <v>64</v>
      </c>
      <c r="L2511" s="90" t="s">
        <v>271</v>
      </c>
      <c r="M2511" s="91"/>
      <c r="N2511" s="312">
        <v>1</v>
      </c>
      <c r="O2511" s="313">
        <f t="shared" ref="O2511:O2519" si="357">N2511/N$2509</f>
        <v>0.1</v>
      </c>
      <c r="P2511" s="104">
        <v>1</v>
      </c>
      <c r="Q2511" s="92"/>
      <c r="R2511" s="92"/>
      <c r="S2511" s="92"/>
      <c r="T2511" s="92"/>
      <c r="U2511" s="92"/>
      <c r="V2511" s="92"/>
      <c r="W2511" s="92"/>
      <c r="X2511" s="109">
        <f t="shared" ref="X2511:X2519" si="358">P2511*P$7+Q2511*Q$7+R2511*R$7+S2511*S$7+T2511*T$7+U2511*U$7+V2511*V$7+W2511*W$7</f>
        <v>100</v>
      </c>
      <c r="Y2511" s="83"/>
      <c r="Z2511" s="110">
        <f t="shared" ref="Z2511:Z2519" si="359">X2511*$O2511</f>
        <v>10</v>
      </c>
      <c r="AA2511" s="111"/>
      <c r="AB2511" s="92"/>
      <c r="AC2511" s="92"/>
      <c r="AD2511" s="92"/>
      <c r="AE2511" s="92"/>
      <c r="AF2511" s="92"/>
      <c r="AG2511" s="92"/>
      <c r="AH2511" s="92"/>
      <c r="AI2511" s="109">
        <f t="shared" ref="AI2511:AI2519" si="360">AB2511*AB$7+AC2511*AC$7+AD2511*AD$7+AE2511*AE$7+AF2511*AF$7+AG2511*AG$7+AH2511*AH$7</f>
        <v>0</v>
      </c>
      <c r="AJ2511" s="83"/>
      <c r="AK2511" s="110">
        <f t="shared" ref="AK2511:AK2519" si="361">AI2511*$O2511</f>
        <v>0</v>
      </c>
      <c r="AL2511" s="111"/>
      <c r="AM2511" s="92"/>
      <c r="AN2511" s="92"/>
      <c r="AO2511" s="92"/>
      <c r="AP2511" s="92"/>
      <c r="AQ2511" s="92"/>
      <c r="AR2511" s="92"/>
      <c r="AS2511" s="92">
        <v>1</v>
      </c>
      <c r="AT2511" s="92"/>
      <c r="AU2511" s="92"/>
      <c r="AV2511" s="109">
        <f t="shared" ref="AV2511:AV2519" si="362">AM2511*AM$7+AN2511*AN$7+AO2511*AO$7+AP2511*AP$7+AQ2511*AQ$7+AR2511*AR$7+AS2511*AS$7+AT2511*AT$7+AU2511*AU$7</f>
        <v>1000</v>
      </c>
      <c r="AW2511" s="75"/>
      <c r="AX2511" s="110">
        <f t="shared" ref="AX2511:AX2519" si="363">AV2511*$O2511</f>
        <v>100</v>
      </c>
      <c r="AY2511" s="111"/>
      <c r="AZ2511" s="93"/>
      <c r="BA2511" s="94" t="s">
        <v>131</v>
      </c>
      <c r="BB2511" s="71"/>
      <c r="BC2511" s="54"/>
      <c r="BD2511" s="41">
        <v>4</v>
      </c>
      <c r="BE2511" s="52">
        <v>46</v>
      </c>
      <c r="BF2511" s="62">
        <v>4634</v>
      </c>
      <c r="BG2511" s="280" t="s">
        <v>52</v>
      </c>
    </row>
    <row r="2512" spans="1:59" s="63" customFormat="1" ht="12.75" x14ac:dyDescent="0.2">
      <c r="A2512" s="196">
        <v>4</v>
      </c>
      <c r="B2512" s="197" t="s">
        <v>422</v>
      </c>
      <c r="C2512" s="208">
        <v>46</v>
      </c>
      <c r="D2512" s="209" t="s">
        <v>867</v>
      </c>
      <c r="E2512" s="210">
        <v>4634</v>
      </c>
      <c r="F2512" s="211" t="s">
        <v>1200</v>
      </c>
      <c r="G2512" s="231"/>
      <c r="H2512" s="89"/>
      <c r="I2512" s="90" t="s">
        <v>899</v>
      </c>
      <c r="J2512" s="90"/>
      <c r="K2512" s="90" t="s">
        <v>64</v>
      </c>
      <c r="L2512" s="90" t="s">
        <v>271</v>
      </c>
      <c r="M2512" s="91"/>
      <c r="N2512" s="312">
        <v>1</v>
      </c>
      <c r="O2512" s="313">
        <f t="shared" si="357"/>
        <v>0.1</v>
      </c>
      <c r="P2512" s="104">
        <v>1</v>
      </c>
      <c r="Q2512" s="92"/>
      <c r="R2512" s="92"/>
      <c r="S2512" s="92"/>
      <c r="T2512" s="92"/>
      <c r="U2512" s="92"/>
      <c r="V2512" s="92"/>
      <c r="W2512" s="92"/>
      <c r="X2512" s="109">
        <f t="shared" si="358"/>
        <v>100</v>
      </c>
      <c r="Y2512" s="83"/>
      <c r="Z2512" s="110">
        <f t="shared" si="359"/>
        <v>10</v>
      </c>
      <c r="AA2512" s="111"/>
      <c r="AB2512" s="92"/>
      <c r="AC2512" s="92"/>
      <c r="AD2512" s="92"/>
      <c r="AE2512" s="92"/>
      <c r="AF2512" s="92"/>
      <c r="AG2512" s="92"/>
      <c r="AH2512" s="92"/>
      <c r="AI2512" s="109">
        <f t="shared" si="360"/>
        <v>0</v>
      </c>
      <c r="AJ2512" s="83"/>
      <c r="AK2512" s="110">
        <f t="shared" si="361"/>
        <v>0</v>
      </c>
      <c r="AL2512" s="111"/>
      <c r="AM2512" s="92"/>
      <c r="AN2512" s="92"/>
      <c r="AO2512" s="92"/>
      <c r="AP2512" s="92"/>
      <c r="AQ2512" s="92"/>
      <c r="AR2512" s="92"/>
      <c r="AS2512" s="92">
        <v>1</v>
      </c>
      <c r="AT2512" s="92"/>
      <c r="AU2512" s="92"/>
      <c r="AV2512" s="109">
        <f t="shared" si="362"/>
        <v>1000</v>
      </c>
      <c r="AW2512" s="75"/>
      <c r="AX2512" s="110">
        <f t="shared" si="363"/>
        <v>100</v>
      </c>
      <c r="AY2512" s="111"/>
      <c r="AZ2512" s="93"/>
      <c r="BA2512" s="94" t="s">
        <v>131</v>
      </c>
      <c r="BB2512" s="71"/>
      <c r="BC2512" s="54"/>
      <c r="BD2512" s="41">
        <v>4</v>
      </c>
      <c r="BE2512" s="52">
        <v>46</v>
      </c>
      <c r="BF2512" s="62">
        <v>4634</v>
      </c>
      <c r="BG2512" s="280" t="s">
        <v>52</v>
      </c>
    </row>
    <row r="2513" spans="1:59" s="63" customFormat="1" ht="12.75" x14ac:dyDescent="0.2">
      <c r="A2513" s="196">
        <v>4</v>
      </c>
      <c r="B2513" s="197" t="s">
        <v>422</v>
      </c>
      <c r="C2513" s="208">
        <v>46</v>
      </c>
      <c r="D2513" s="209" t="s">
        <v>867</v>
      </c>
      <c r="E2513" s="210">
        <v>4634</v>
      </c>
      <c r="F2513" s="211" t="s">
        <v>1200</v>
      </c>
      <c r="G2513" s="231"/>
      <c r="H2513" s="89"/>
      <c r="I2513" s="90" t="s">
        <v>886</v>
      </c>
      <c r="J2513" s="90"/>
      <c r="K2513" s="90" t="s">
        <v>73</v>
      </c>
      <c r="L2513" s="90" t="s">
        <v>95</v>
      </c>
      <c r="M2513" s="91"/>
      <c r="N2513" s="312">
        <v>1</v>
      </c>
      <c r="O2513" s="313">
        <f t="shared" si="357"/>
        <v>0.1</v>
      </c>
      <c r="P2513" s="104"/>
      <c r="Q2513" s="92"/>
      <c r="R2513" s="92"/>
      <c r="S2513" s="92"/>
      <c r="T2513" s="92"/>
      <c r="U2513" s="92"/>
      <c r="V2513" s="92"/>
      <c r="W2513" s="92">
        <v>1</v>
      </c>
      <c r="X2513" s="109">
        <f t="shared" si="358"/>
        <v>25000</v>
      </c>
      <c r="Y2513" s="83"/>
      <c r="Z2513" s="110">
        <f t="shared" si="359"/>
        <v>2500</v>
      </c>
      <c r="AA2513" s="111"/>
      <c r="AB2513" s="92"/>
      <c r="AC2513" s="92"/>
      <c r="AD2513" s="92"/>
      <c r="AE2513" s="92"/>
      <c r="AF2513" s="92"/>
      <c r="AG2513" s="92"/>
      <c r="AH2513" s="92"/>
      <c r="AI2513" s="109">
        <f t="shared" si="360"/>
        <v>0</v>
      </c>
      <c r="AJ2513" s="83"/>
      <c r="AK2513" s="110">
        <f t="shared" si="361"/>
        <v>0</v>
      </c>
      <c r="AL2513" s="111"/>
      <c r="AM2513" s="92"/>
      <c r="AN2513" s="92"/>
      <c r="AO2513" s="92"/>
      <c r="AP2513" s="92">
        <v>1</v>
      </c>
      <c r="AQ2513" s="92"/>
      <c r="AR2513" s="92"/>
      <c r="AS2513" s="92"/>
      <c r="AT2513" s="92"/>
      <c r="AU2513" s="92"/>
      <c r="AV2513" s="109">
        <f t="shared" si="362"/>
        <v>100</v>
      </c>
      <c r="AW2513" s="75"/>
      <c r="AX2513" s="110">
        <f t="shared" si="363"/>
        <v>10</v>
      </c>
      <c r="AY2513" s="111"/>
      <c r="AZ2513" s="93"/>
      <c r="BA2513" s="94" t="s">
        <v>131</v>
      </c>
      <c r="BB2513" s="71"/>
      <c r="BC2513" s="54"/>
      <c r="BD2513" s="41">
        <v>4</v>
      </c>
      <c r="BE2513" s="52">
        <v>46</v>
      </c>
      <c r="BF2513" s="62">
        <v>4634</v>
      </c>
      <c r="BG2513" s="280" t="s">
        <v>52</v>
      </c>
    </row>
    <row r="2514" spans="1:59" s="63" customFormat="1" ht="12.75" x14ac:dyDescent="0.2">
      <c r="A2514" s="196">
        <v>4</v>
      </c>
      <c r="B2514" s="197" t="s">
        <v>422</v>
      </c>
      <c r="C2514" s="208">
        <v>46</v>
      </c>
      <c r="D2514" s="209" t="s">
        <v>867</v>
      </c>
      <c r="E2514" s="210">
        <v>4634</v>
      </c>
      <c r="F2514" s="211" t="s">
        <v>1200</v>
      </c>
      <c r="G2514" s="231"/>
      <c r="H2514" s="89"/>
      <c r="I2514" s="90" t="s">
        <v>894</v>
      </c>
      <c r="J2514" s="90"/>
      <c r="K2514" s="90" t="s">
        <v>64</v>
      </c>
      <c r="L2514" s="90" t="s">
        <v>119</v>
      </c>
      <c r="M2514" s="91"/>
      <c r="N2514" s="312">
        <v>1</v>
      </c>
      <c r="O2514" s="313">
        <f t="shared" si="357"/>
        <v>0.1</v>
      </c>
      <c r="P2514" s="104">
        <v>1</v>
      </c>
      <c r="Q2514" s="92"/>
      <c r="R2514" s="92"/>
      <c r="S2514" s="92"/>
      <c r="T2514" s="92"/>
      <c r="U2514" s="92"/>
      <c r="V2514" s="92"/>
      <c r="W2514" s="92"/>
      <c r="X2514" s="109">
        <f t="shared" si="358"/>
        <v>100</v>
      </c>
      <c r="Y2514" s="83"/>
      <c r="Z2514" s="110">
        <f t="shared" si="359"/>
        <v>10</v>
      </c>
      <c r="AA2514" s="111"/>
      <c r="AB2514" s="92"/>
      <c r="AC2514" s="92"/>
      <c r="AD2514" s="92"/>
      <c r="AE2514" s="92"/>
      <c r="AF2514" s="92"/>
      <c r="AG2514" s="92"/>
      <c r="AH2514" s="92"/>
      <c r="AI2514" s="109">
        <f t="shared" si="360"/>
        <v>0</v>
      </c>
      <c r="AJ2514" s="83"/>
      <c r="AK2514" s="110">
        <f t="shared" si="361"/>
        <v>0</v>
      </c>
      <c r="AL2514" s="111"/>
      <c r="AM2514" s="92"/>
      <c r="AN2514" s="92"/>
      <c r="AO2514" s="92"/>
      <c r="AP2514" s="92"/>
      <c r="AQ2514" s="92"/>
      <c r="AR2514" s="92"/>
      <c r="AS2514" s="92"/>
      <c r="AT2514" s="92">
        <v>1</v>
      </c>
      <c r="AU2514" s="92"/>
      <c r="AV2514" s="109">
        <f t="shared" si="362"/>
        <v>2500</v>
      </c>
      <c r="AW2514" s="75"/>
      <c r="AX2514" s="110">
        <f t="shared" si="363"/>
        <v>250</v>
      </c>
      <c r="AY2514" s="111"/>
      <c r="AZ2514" s="93"/>
      <c r="BA2514" s="94" t="s">
        <v>131</v>
      </c>
      <c r="BB2514" s="71"/>
      <c r="BC2514" s="54"/>
      <c r="BD2514" s="41">
        <v>4</v>
      </c>
      <c r="BE2514" s="52">
        <v>46</v>
      </c>
      <c r="BF2514" s="62">
        <v>4634</v>
      </c>
      <c r="BG2514" s="280" t="s">
        <v>52</v>
      </c>
    </row>
    <row r="2515" spans="1:59" s="63" customFormat="1" ht="12.75" x14ac:dyDescent="0.2">
      <c r="A2515" s="196">
        <v>4</v>
      </c>
      <c r="B2515" s="197" t="s">
        <v>422</v>
      </c>
      <c r="C2515" s="208">
        <v>46</v>
      </c>
      <c r="D2515" s="209" t="s">
        <v>867</v>
      </c>
      <c r="E2515" s="210">
        <v>4634</v>
      </c>
      <c r="F2515" s="211" t="s">
        <v>1200</v>
      </c>
      <c r="G2515" s="231"/>
      <c r="H2515" s="89"/>
      <c r="I2515" s="90" t="s">
        <v>881</v>
      </c>
      <c r="J2515" s="90"/>
      <c r="K2515" s="90" t="s">
        <v>64</v>
      </c>
      <c r="L2515" s="90" t="s">
        <v>882</v>
      </c>
      <c r="M2515" s="91"/>
      <c r="N2515" s="312">
        <v>1</v>
      </c>
      <c r="O2515" s="313">
        <f t="shared" si="357"/>
        <v>0.1</v>
      </c>
      <c r="P2515" s="104">
        <v>1</v>
      </c>
      <c r="Q2515" s="92"/>
      <c r="R2515" s="92"/>
      <c r="S2515" s="92"/>
      <c r="T2515" s="92"/>
      <c r="U2515" s="92"/>
      <c r="V2515" s="92"/>
      <c r="W2515" s="92"/>
      <c r="X2515" s="109">
        <f t="shared" si="358"/>
        <v>100</v>
      </c>
      <c r="Y2515" s="83"/>
      <c r="Z2515" s="110">
        <f t="shared" si="359"/>
        <v>10</v>
      </c>
      <c r="AA2515" s="111"/>
      <c r="AB2515" s="92"/>
      <c r="AC2515" s="92"/>
      <c r="AD2515" s="92"/>
      <c r="AE2515" s="92"/>
      <c r="AF2515" s="92"/>
      <c r="AG2515" s="92"/>
      <c r="AH2515" s="92"/>
      <c r="AI2515" s="109">
        <f t="shared" si="360"/>
        <v>0</v>
      </c>
      <c r="AJ2515" s="83"/>
      <c r="AK2515" s="110">
        <f t="shared" si="361"/>
        <v>0</v>
      </c>
      <c r="AL2515" s="111"/>
      <c r="AM2515" s="92"/>
      <c r="AN2515" s="92"/>
      <c r="AO2515" s="92"/>
      <c r="AP2515" s="92"/>
      <c r="AQ2515" s="92"/>
      <c r="AR2515" s="92"/>
      <c r="AS2515" s="92"/>
      <c r="AT2515" s="92">
        <v>1</v>
      </c>
      <c r="AU2515" s="92"/>
      <c r="AV2515" s="109">
        <f t="shared" si="362"/>
        <v>2500</v>
      </c>
      <c r="AW2515" s="75"/>
      <c r="AX2515" s="110">
        <f t="shared" si="363"/>
        <v>250</v>
      </c>
      <c r="AY2515" s="111"/>
      <c r="AZ2515" s="93"/>
      <c r="BA2515" s="94" t="s">
        <v>131</v>
      </c>
      <c r="BB2515" s="71"/>
      <c r="BC2515" s="54"/>
      <c r="BD2515" s="41">
        <v>4</v>
      </c>
      <c r="BE2515" s="52">
        <v>46</v>
      </c>
      <c r="BF2515" s="62">
        <v>4634</v>
      </c>
      <c r="BG2515" s="280" t="s">
        <v>52</v>
      </c>
    </row>
    <row r="2516" spans="1:59" s="63" customFormat="1" ht="12.75" x14ac:dyDescent="0.2">
      <c r="A2516" s="196">
        <v>4</v>
      </c>
      <c r="B2516" s="197" t="s">
        <v>422</v>
      </c>
      <c r="C2516" s="208">
        <v>46</v>
      </c>
      <c r="D2516" s="209" t="s">
        <v>867</v>
      </c>
      <c r="E2516" s="210">
        <v>4634</v>
      </c>
      <c r="F2516" s="211" t="s">
        <v>1200</v>
      </c>
      <c r="G2516" s="231"/>
      <c r="H2516" s="89"/>
      <c r="I2516" s="90" t="s">
        <v>899</v>
      </c>
      <c r="J2516" s="90"/>
      <c r="K2516" s="90" t="s">
        <v>64</v>
      </c>
      <c r="L2516" s="90" t="s">
        <v>271</v>
      </c>
      <c r="M2516" s="91"/>
      <c r="N2516" s="312">
        <v>1</v>
      </c>
      <c r="O2516" s="313">
        <f t="shared" si="357"/>
        <v>0.1</v>
      </c>
      <c r="P2516" s="104">
        <v>1</v>
      </c>
      <c r="Q2516" s="92"/>
      <c r="R2516" s="92"/>
      <c r="S2516" s="92"/>
      <c r="T2516" s="92"/>
      <c r="U2516" s="92"/>
      <c r="V2516" s="92"/>
      <c r="W2516" s="92"/>
      <c r="X2516" s="109">
        <f t="shared" si="358"/>
        <v>100</v>
      </c>
      <c r="Y2516" s="83"/>
      <c r="Z2516" s="110">
        <f t="shared" si="359"/>
        <v>10</v>
      </c>
      <c r="AA2516" s="111"/>
      <c r="AB2516" s="92"/>
      <c r="AC2516" s="92"/>
      <c r="AD2516" s="92"/>
      <c r="AE2516" s="92"/>
      <c r="AF2516" s="92"/>
      <c r="AG2516" s="92"/>
      <c r="AH2516" s="92"/>
      <c r="AI2516" s="109">
        <f t="shared" si="360"/>
        <v>0</v>
      </c>
      <c r="AJ2516" s="83"/>
      <c r="AK2516" s="110">
        <f t="shared" si="361"/>
        <v>0</v>
      </c>
      <c r="AL2516" s="111"/>
      <c r="AM2516" s="92"/>
      <c r="AN2516" s="92"/>
      <c r="AO2516" s="92"/>
      <c r="AP2516" s="92"/>
      <c r="AQ2516" s="92"/>
      <c r="AR2516" s="92"/>
      <c r="AS2516" s="92">
        <v>1</v>
      </c>
      <c r="AT2516" s="92"/>
      <c r="AU2516" s="92"/>
      <c r="AV2516" s="109">
        <f t="shared" si="362"/>
        <v>1000</v>
      </c>
      <c r="AW2516" s="75"/>
      <c r="AX2516" s="110">
        <f t="shared" si="363"/>
        <v>100</v>
      </c>
      <c r="AY2516" s="111"/>
      <c r="AZ2516" s="93"/>
      <c r="BA2516" s="94" t="s">
        <v>131</v>
      </c>
      <c r="BB2516" s="71"/>
      <c r="BC2516" s="54"/>
      <c r="BD2516" s="41">
        <v>4</v>
      </c>
      <c r="BE2516" s="52">
        <v>46</v>
      </c>
      <c r="BF2516" s="62">
        <v>4634</v>
      </c>
      <c r="BG2516" s="280" t="s">
        <v>52</v>
      </c>
    </row>
    <row r="2517" spans="1:59" s="63" customFormat="1" ht="12.75" x14ac:dyDescent="0.2">
      <c r="A2517" s="196">
        <v>4</v>
      </c>
      <c r="B2517" s="197" t="s">
        <v>422</v>
      </c>
      <c r="C2517" s="208">
        <v>46</v>
      </c>
      <c r="D2517" s="209" t="s">
        <v>867</v>
      </c>
      <c r="E2517" s="210">
        <v>4634</v>
      </c>
      <c r="F2517" s="211" t="s">
        <v>1200</v>
      </c>
      <c r="G2517" s="231"/>
      <c r="H2517" s="89"/>
      <c r="I2517" s="90" t="s">
        <v>900</v>
      </c>
      <c r="J2517" s="90"/>
      <c r="K2517" s="90" t="s">
        <v>73</v>
      </c>
      <c r="L2517" s="90" t="s">
        <v>69</v>
      </c>
      <c r="M2517" s="91"/>
      <c r="N2517" s="312">
        <v>1</v>
      </c>
      <c r="O2517" s="313">
        <f t="shared" si="357"/>
        <v>0.1</v>
      </c>
      <c r="P2517" s="104"/>
      <c r="Q2517" s="92"/>
      <c r="R2517" s="92"/>
      <c r="S2517" s="92"/>
      <c r="T2517" s="92"/>
      <c r="U2517" s="92"/>
      <c r="V2517" s="92"/>
      <c r="W2517" s="92">
        <v>1</v>
      </c>
      <c r="X2517" s="109">
        <f t="shared" si="358"/>
        <v>25000</v>
      </c>
      <c r="Y2517" s="83"/>
      <c r="Z2517" s="110">
        <f t="shared" si="359"/>
        <v>2500</v>
      </c>
      <c r="AA2517" s="111"/>
      <c r="AB2517" s="92"/>
      <c r="AC2517" s="92"/>
      <c r="AD2517" s="92"/>
      <c r="AE2517" s="92"/>
      <c r="AF2517" s="92"/>
      <c r="AG2517" s="92"/>
      <c r="AH2517" s="92"/>
      <c r="AI2517" s="109">
        <f t="shared" si="360"/>
        <v>0</v>
      </c>
      <c r="AJ2517" s="83"/>
      <c r="AK2517" s="110">
        <f t="shared" si="361"/>
        <v>0</v>
      </c>
      <c r="AL2517" s="111"/>
      <c r="AM2517" s="92"/>
      <c r="AN2517" s="92"/>
      <c r="AO2517" s="92"/>
      <c r="AP2517" s="92">
        <v>1</v>
      </c>
      <c r="AQ2517" s="92"/>
      <c r="AR2517" s="92"/>
      <c r="AS2517" s="92"/>
      <c r="AT2517" s="92"/>
      <c r="AU2517" s="92"/>
      <c r="AV2517" s="109">
        <f t="shared" si="362"/>
        <v>100</v>
      </c>
      <c r="AW2517" s="75"/>
      <c r="AX2517" s="110">
        <f t="shared" si="363"/>
        <v>10</v>
      </c>
      <c r="AY2517" s="111"/>
      <c r="AZ2517" s="93"/>
      <c r="BA2517" s="94" t="s">
        <v>131</v>
      </c>
      <c r="BB2517" s="71"/>
      <c r="BC2517" s="54"/>
      <c r="BD2517" s="41">
        <v>4</v>
      </c>
      <c r="BE2517" s="52">
        <v>46</v>
      </c>
      <c r="BF2517" s="62">
        <v>4634</v>
      </c>
      <c r="BG2517" s="280" t="s">
        <v>52</v>
      </c>
    </row>
    <row r="2518" spans="1:59" s="63" customFormat="1" ht="12.75" x14ac:dyDescent="0.2">
      <c r="A2518" s="196">
        <v>4</v>
      </c>
      <c r="B2518" s="197" t="s">
        <v>422</v>
      </c>
      <c r="C2518" s="208">
        <v>46</v>
      </c>
      <c r="D2518" s="209" t="s">
        <v>867</v>
      </c>
      <c r="E2518" s="210">
        <v>4634</v>
      </c>
      <c r="F2518" s="211" t="s">
        <v>1200</v>
      </c>
      <c r="G2518" s="231"/>
      <c r="H2518" s="89"/>
      <c r="I2518" s="90" t="s">
        <v>901</v>
      </c>
      <c r="J2518" s="90"/>
      <c r="K2518" s="90" t="s">
        <v>64</v>
      </c>
      <c r="L2518" s="90" t="s">
        <v>141</v>
      </c>
      <c r="M2518" s="91"/>
      <c r="N2518" s="312">
        <v>1</v>
      </c>
      <c r="O2518" s="313">
        <f t="shared" si="357"/>
        <v>0.1</v>
      </c>
      <c r="P2518" s="104">
        <v>1</v>
      </c>
      <c r="Q2518" s="92"/>
      <c r="R2518" s="92"/>
      <c r="S2518" s="92"/>
      <c r="T2518" s="92"/>
      <c r="U2518" s="92"/>
      <c r="V2518" s="92"/>
      <c r="W2518" s="92"/>
      <c r="X2518" s="109">
        <f t="shared" si="358"/>
        <v>100</v>
      </c>
      <c r="Y2518" s="83"/>
      <c r="Z2518" s="110">
        <f t="shared" si="359"/>
        <v>10</v>
      </c>
      <c r="AA2518" s="111"/>
      <c r="AB2518" s="92"/>
      <c r="AC2518" s="92"/>
      <c r="AD2518" s="92"/>
      <c r="AE2518" s="92"/>
      <c r="AF2518" s="92"/>
      <c r="AG2518" s="92"/>
      <c r="AH2518" s="92"/>
      <c r="AI2518" s="109">
        <f t="shared" si="360"/>
        <v>0</v>
      </c>
      <c r="AJ2518" s="83"/>
      <c r="AK2518" s="110">
        <f t="shared" si="361"/>
        <v>0</v>
      </c>
      <c r="AL2518" s="111"/>
      <c r="AM2518" s="92"/>
      <c r="AN2518" s="92"/>
      <c r="AO2518" s="92"/>
      <c r="AP2518" s="92"/>
      <c r="AQ2518" s="92"/>
      <c r="AR2518" s="92"/>
      <c r="AS2518" s="92"/>
      <c r="AT2518" s="92">
        <v>1</v>
      </c>
      <c r="AU2518" s="92"/>
      <c r="AV2518" s="109">
        <f t="shared" si="362"/>
        <v>2500</v>
      </c>
      <c r="AW2518" s="75"/>
      <c r="AX2518" s="110">
        <f t="shared" si="363"/>
        <v>250</v>
      </c>
      <c r="AY2518" s="111"/>
      <c r="AZ2518" s="93"/>
      <c r="BA2518" s="94" t="s">
        <v>131</v>
      </c>
      <c r="BB2518" s="71"/>
      <c r="BC2518" s="54"/>
      <c r="BD2518" s="41">
        <v>4</v>
      </c>
      <c r="BE2518" s="52">
        <v>46</v>
      </c>
      <c r="BF2518" s="62">
        <v>4634</v>
      </c>
      <c r="BG2518" s="280" t="s">
        <v>52</v>
      </c>
    </row>
    <row r="2519" spans="1:59" s="63" customFormat="1" ht="12.75" x14ac:dyDescent="0.2">
      <c r="A2519" s="196">
        <v>4</v>
      </c>
      <c r="B2519" s="197" t="s">
        <v>422</v>
      </c>
      <c r="C2519" s="208">
        <v>46</v>
      </c>
      <c r="D2519" s="209" t="s">
        <v>867</v>
      </c>
      <c r="E2519" s="210">
        <v>4634</v>
      </c>
      <c r="F2519" s="211" t="s">
        <v>1200</v>
      </c>
      <c r="G2519" s="231"/>
      <c r="H2519" s="89"/>
      <c r="I2519" s="90" t="s">
        <v>902</v>
      </c>
      <c r="J2519" s="90"/>
      <c r="K2519" s="90" t="s">
        <v>73</v>
      </c>
      <c r="L2519" s="90" t="s">
        <v>95</v>
      </c>
      <c r="M2519" s="91"/>
      <c r="N2519" s="312">
        <v>1</v>
      </c>
      <c r="O2519" s="313">
        <f t="shared" si="357"/>
        <v>0.1</v>
      </c>
      <c r="P2519" s="104"/>
      <c r="Q2519" s="92"/>
      <c r="R2519" s="92"/>
      <c r="S2519" s="92"/>
      <c r="T2519" s="92"/>
      <c r="U2519" s="92"/>
      <c r="V2519" s="92"/>
      <c r="W2519" s="92">
        <v>1</v>
      </c>
      <c r="X2519" s="109">
        <f t="shared" si="358"/>
        <v>25000</v>
      </c>
      <c r="Y2519" s="83"/>
      <c r="Z2519" s="110">
        <f t="shared" si="359"/>
        <v>2500</v>
      </c>
      <c r="AA2519" s="111"/>
      <c r="AB2519" s="92"/>
      <c r="AC2519" s="92"/>
      <c r="AD2519" s="92"/>
      <c r="AE2519" s="92"/>
      <c r="AF2519" s="92"/>
      <c r="AG2519" s="92"/>
      <c r="AH2519" s="92"/>
      <c r="AI2519" s="109">
        <f t="shared" si="360"/>
        <v>0</v>
      </c>
      <c r="AJ2519" s="83"/>
      <c r="AK2519" s="110">
        <f t="shared" si="361"/>
        <v>0</v>
      </c>
      <c r="AL2519" s="111"/>
      <c r="AM2519" s="92"/>
      <c r="AN2519" s="92"/>
      <c r="AO2519" s="92"/>
      <c r="AP2519" s="92">
        <v>1</v>
      </c>
      <c r="AQ2519" s="92"/>
      <c r="AR2519" s="92"/>
      <c r="AS2519" s="92"/>
      <c r="AT2519" s="92"/>
      <c r="AU2519" s="92"/>
      <c r="AV2519" s="109">
        <f t="shared" si="362"/>
        <v>100</v>
      </c>
      <c r="AW2519" s="75"/>
      <c r="AX2519" s="110">
        <f t="shared" si="363"/>
        <v>10</v>
      </c>
      <c r="AY2519" s="111"/>
      <c r="AZ2519" s="93"/>
      <c r="BA2519" s="94" t="s">
        <v>131</v>
      </c>
      <c r="BB2519" s="71"/>
      <c r="BC2519" s="54"/>
      <c r="BD2519" s="41">
        <v>4</v>
      </c>
      <c r="BE2519" s="52">
        <v>46</v>
      </c>
      <c r="BF2519" s="62">
        <v>4634</v>
      </c>
      <c r="BG2519" s="280" t="s">
        <v>52</v>
      </c>
    </row>
    <row r="2520" spans="1:59" s="63" customFormat="1" ht="12.75" x14ac:dyDescent="0.2">
      <c r="A2520" s="196">
        <v>4</v>
      </c>
      <c r="B2520" s="197" t="s">
        <v>422</v>
      </c>
      <c r="C2520" s="208">
        <v>46</v>
      </c>
      <c r="D2520" s="209" t="s">
        <v>867</v>
      </c>
      <c r="E2520" s="210">
        <v>4634</v>
      </c>
      <c r="F2520" s="211" t="s">
        <v>1200</v>
      </c>
      <c r="G2520" s="231"/>
      <c r="H2520" s="65"/>
      <c r="I2520" s="222"/>
      <c r="J2520" s="66"/>
      <c r="K2520" s="66"/>
      <c r="L2520" s="66"/>
      <c r="M2520" s="64"/>
      <c r="N2520" s="304"/>
      <c r="O2520" s="305"/>
      <c r="P2520" s="127"/>
      <c r="Q2520" s="67"/>
      <c r="R2520" s="67"/>
      <c r="S2520" s="67"/>
      <c r="T2520" s="67"/>
      <c r="U2520" s="67"/>
      <c r="V2520" s="67"/>
      <c r="W2520" s="67"/>
      <c r="X2520" s="67"/>
      <c r="Y2520" s="68"/>
      <c r="Z2520" s="68"/>
      <c r="AA2520" s="68"/>
      <c r="AB2520" s="67"/>
      <c r="AC2520" s="67"/>
      <c r="AD2520" s="67"/>
      <c r="AE2520" s="67"/>
      <c r="AF2520" s="67"/>
      <c r="AG2520" s="67"/>
      <c r="AH2520" s="67"/>
      <c r="AI2520" s="67"/>
      <c r="AJ2520" s="68"/>
      <c r="AK2520" s="68"/>
      <c r="AL2520" s="68"/>
      <c r="AM2520" s="67"/>
      <c r="AN2520" s="67"/>
      <c r="AO2520" s="67"/>
      <c r="AP2520" s="67"/>
      <c r="AQ2520" s="67"/>
      <c r="AR2520" s="67"/>
      <c r="AS2520" s="67"/>
      <c r="AT2520" s="67"/>
      <c r="AU2520" s="67"/>
      <c r="AV2520" s="67"/>
      <c r="AW2520" s="67"/>
      <c r="AX2520" s="68"/>
      <c r="AY2520" s="68"/>
      <c r="AZ2520" s="69"/>
      <c r="BA2520" s="70"/>
      <c r="BB2520" s="71"/>
      <c r="BC2520" s="54"/>
      <c r="BD2520" s="41">
        <v>4</v>
      </c>
      <c r="BE2520" s="52">
        <v>46</v>
      </c>
      <c r="BF2520" s="62">
        <v>4634</v>
      </c>
      <c r="BG2520" s="275"/>
    </row>
    <row r="2521" spans="1:59" s="63" customFormat="1" ht="12.75" x14ac:dyDescent="0.2">
      <c r="A2521" s="196">
        <v>4</v>
      </c>
      <c r="B2521" s="197" t="s">
        <v>422</v>
      </c>
      <c r="C2521" s="208">
        <v>46</v>
      </c>
      <c r="D2521" s="209" t="s">
        <v>867</v>
      </c>
      <c r="E2521" s="210">
        <v>4634</v>
      </c>
      <c r="F2521" s="211" t="s">
        <v>1200</v>
      </c>
      <c r="G2521" s="230"/>
      <c r="H2521" s="56"/>
      <c r="I2521" s="221"/>
      <c r="J2521" s="57"/>
      <c r="K2521" s="57"/>
      <c r="L2521" s="57"/>
      <c r="M2521" s="55"/>
      <c r="N2521" s="303"/>
      <c r="O2521" s="245"/>
      <c r="P2521" s="122"/>
      <c r="Q2521" s="58"/>
      <c r="R2521" s="58"/>
      <c r="S2521" s="58"/>
      <c r="T2521" s="58"/>
      <c r="U2521" s="58"/>
      <c r="V2521" s="58"/>
      <c r="W2521" s="58"/>
      <c r="X2521" s="58"/>
      <c r="Y2521" s="59"/>
      <c r="Z2521" s="59"/>
      <c r="AA2521" s="59"/>
      <c r="AB2521" s="58"/>
      <c r="AC2521" s="58"/>
      <c r="AD2521" s="58"/>
      <c r="AE2521" s="58"/>
      <c r="AF2521" s="58"/>
      <c r="AG2521" s="58"/>
      <c r="AH2521" s="58"/>
      <c r="AI2521" s="58"/>
      <c r="AJ2521" s="59"/>
      <c r="AK2521" s="59"/>
      <c r="AL2521" s="59"/>
      <c r="AM2521" s="58"/>
      <c r="AN2521" s="58"/>
      <c r="AO2521" s="58"/>
      <c r="AP2521" s="58"/>
      <c r="AQ2521" s="58"/>
      <c r="AR2521" s="58"/>
      <c r="AS2521" s="58"/>
      <c r="AT2521" s="58"/>
      <c r="AU2521" s="58"/>
      <c r="AV2521" s="58"/>
      <c r="AW2521" s="58"/>
      <c r="AX2521" s="59"/>
      <c r="AY2521" s="59"/>
      <c r="AZ2521" s="60"/>
      <c r="BA2521" s="61"/>
      <c r="BB2521" s="54"/>
      <c r="BC2521" s="54"/>
      <c r="BD2521" s="41">
        <v>4</v>
      </c>
      <c r="BE2521" s="52">
        <v>46</v>
      </c>
      <c r="BF2521" s="62">
        <v>4634</v>
      </c>
      <c r="BG2521" s="274"/>
    </row>
    <row r="2522" spans="1:59" s="63" customFormat="1" ht="12.75" x14ac:dyDescent="0.2">
      <c r="A2522" s="196">
        <v>4</v>
      </c>
      <c r="B2522" s="197" t="s">
        <v>422</v>
      </c>
      <c r="C2522" s="208">
        <v>46</v>
      </c>
      <c r="D2522" s="209" t="s">
        <v>867</v>
      </c>
      <c r="E2522" s="212">
        <v>4635</v>
      </c>
      <c r="F2522" s="213" t="s">
        <v>1201</v>
      </c>
      <c r="G2522" s="232"/>
      <c r="H2522" s="97"/>
      <c r="I2522" s="224"/>
      <c r="J2522" s="98"/>
      <c r="K2522" s="98"/>
      <c r="L2522" s="98"/>
      <c r="M2522" s="96"/>
      <c r="N2522" s="307"/>
      <c r="O2522" s="246"/>
      <c r="P2522" s="124"/>
      <c r="Q2522" s="99"/>
      <c r="R2522" s="99"/>
      <c r="S2522" s="99"/>
      <c r="T2522" s="99"/>
      <c r="U2522" s="99"/>
      <c r="V2522" s="99"/>
      <c r="W2522" s="99"/>
      <c r="X2522" s="99"/>
      <c r="Y2522" s="100"/>
      <c r="Z2522" s="100"/>
      <c r="AA2522" s="100"/>
      <c r="AB2522" s="99"/>
      <c r="AC2522" s="99"/>
      <c r="AD2522" s="99"/>
      <c r="AE2522" s="99"/>
      <c r="AF2522" s="99"/>
      <c r="AG2522" s="99"/>
      <c r="AH2522" s="99"/>
      <c r="AI2522" s="99"/>
      <c r="AJ2522" s="100"/>
      <c r="AK2522" s="100"/>
      <c r="AL2522" s="100"/>
      <c r="AM2522" s="99"/>
      <c r="AN2522" s="99"/>
      <c r="AO2522" s="99"/>
      <c r="AP2522" s="99"/>
      <c r="AQ2522" s="99"/>
      <c r="AR2522" s="99"/>
      <c r="AS2522" s="99"/>
      <c r="AT2522" s="99"/>
      <c r="AU2522" s="99"/>
      <c r="AV2522" s="99"/>
      <c r="AW2522" s="99"/>
      <c r="AX2522" s="100"/>
      <c r="AY2522" s="100"/>
      <c r="AZ2522" s="101"/>
      <c r="BA2522" s="102"/>
      <c r="BB2522" s="95"/>
      <c r="BC2522" s="95"/>
      <c r="BD2522" s="41">
        <v>4</v>
      </c>
      <c r="BE2522" s="52">
        <v>46</v>
      </c>
      <c r="BF2522" s="103">
        <v>4635</v>
      </c>
      <c r="BG2522" s="277"/>
    </row>
    <row r="2523" spans="1:59" s="63" customFormat="1" ht="12.75" x14ac:dyDescent="0.2">
      <c r="A2523" s="196">
        <v>4</v>
      </c>
      <c r="B2523" s="197" t="s">
        <v>422</v>
      </c>
      <c r="C2523" s="208">
        <v>46</v>
      </c>
      <c r="D2523" s="209" t="s">
        <v>867</v>
      </c>
      <c r="E2523" s="212">
        <v>4635</v>
      </c>
      <c r="F2523" s="213" t="s">
        <v>1201</v>
      </c>
      <c r="G2523" s="231"/>
      <c r="H2523" s="65"/>
      <c r="I2523" s="222"/>
      <c r="J2523" s="66"/>
      <c r="K2523" s="66"/>
      <c r="L2523" s="66"/>
      <c r="M2523" s="64"/>
      <c r="N2523" s="304"/>
      <c r="O2523" s="305"/>
      <c r="P2523" s="127"/>
      <c r="Q2523" s="67"/>
      <c r="R2523" s="67"/>
      <c r="S2523" s="67"/>
      <c r="T2523" s="67"/>
      <c r="U2523" s="67"/>
      <c r="V2523" s="67"/>
      <c r="W2523" s="67"/>
      <c r="X2523" s="67"/>
      <c r="Y2523" s="68"/>
      <c r="Z2523" s="68"/>
      <c r="AA2523" s="68"/>
      <c r="AB2523" s="67"/>
      <c r="AC2523" s="67"/>
      <c r="AD2523" s="67"/>
      <c r="AE2523" s="67"/>
      <c r="AF2523" s="67"/>
      <c r="AG2523" s="67"/>
      <c r="AH2523" s="67"/>
      <c r="AI2523" s="67"/>
      <c r="AJ2523" s="68"/>
      <c r="AK2523" s="68"/>
      <c r="AL2523" s="68"/>
      <c r="AM2523" s="67"/>
      <c r="AN2523" s="67"/>
      <c r="AO2523" s="67"/>
      <c r="AP2523" s="67"/>
      <c r="AQ2523" s="67"/>
      <c r="AR2523" s="67"/>
      <c r="AS2523" s="67"/>
      <c r="AT2523" s="67"/>
      <c r="AU2523" s="67"/>
      <c r="AV2523" s="67"/>
      <c r="AW2523" s="67"/>
      <c r="AX2523" s="68"/>
      <c r="AY2523" s="68"/>
      <c r="AZ2523" s="69"/>
      <c r="BA2523" s="70"/>
      <c r="BB2523" s="71"/>
      <c r="BC2523" s="95"/>
      <c r="BD2523" s="41">
        <v>4</v>
      </c>
      <c r="BE2523" s="52">
        <v>46</v>
      </c>
      <c r="BF2523" s="103">
        <v>4635</v>
      </c>
      <c r="BG2523" s="275"/>
    </row>
    <row r="2524" spans="1:59" s="63" customFormat="1" ht="12.75" x14ac:dyDescent="0.2">
      <c r="A2524" s="196">
        <v>4</v>
      </c>
      <c r="B2524" s="197" t="s">
        <v>422</v>
      </c>
      <c r="C2524" s="208">
        <v>46</v>
      </c>
      <c r="D2524" s="209" t="s">
        <v>867</v>
      </c>
      <c r="E2524" s="212">
        <v>4635</v>
      </c>
      <c r="F2524" s="213" t="s">
        <v>1201</v>
      </c>
      <c r="G2524" s="231"/>
      <c r="H2524" s="72" t="s">
        <v>47</v>
      </c>
      <c r="I2524" s="223"/>
      <c r="J2524" s="73"/>
      <c r="K2524" s="73"/>
      <c r="L2524" s="73"/>
      <c r="M2524" s="74"/>
      <c r="N2524" s="247"/>
      <c r="O2524" s="306"/>
      <c r="P2524" s="105"/>
      <c r="Q2524" s="75"/>
      <c r="R2524" s="75"/>
      <c r="S2524" s="75"/>
      <c r="T2524" s="75"/>
      <c r="U2524" s="75"/>
      <c r="V2524" s="75"/>
      <c r="W2524" s="75"/>
      <c r="X2524" s="75"/>
      <c r="Y2524" s="76">
        <f>IF(ISNUMBER(VLOOKUP(Y2526,P$7:W$7,MATCH(Y2526,P$7:W$7))),VLOOKUP(Y2526,P$7:W$7,MATCH(Y2526,P$7:W$7)),IF(N2528=0,"No Data",IF(Y2526&gt;0,"&lt;100",0)))</f>
        <v>0</v>
      </c>
      <c r="Z2524" s="77">
        <f>IF(ISNUMBER(VLOOKUP(Z2528,P$7:W$7,MATCH(Z2528,P$7:W$7))),VLOOKUP(Z2528,P$7:W$7,MATCH(Z2528,P$7:W$7)),IF(N2528=0,"No Data",IF(Z2528&gt;0,"&lt;100",0)))</f>
        <v>0</v>
      </c>
      <c r="AA2524" s="106">
        <f>IF(ISNUMBER(Z2524),Z2524,0)</f>
        <v>0</v>
      </c>
      <c r="AB2524" s="75"/>
      <c r="AC2524" s="75"/>
      <c r="AD2524" s="75"/>
      <c r="AE2524" s="75"/>
      <c r="AF2524" s="75"/>
      <c r="AG2524" s="75"/>
      <c r="AH2524" s="75"/>
      <c r="AI2524" s="75"/>
      <c r="AJ2524" s="76">
        <f>IF(ISNUMBER(VLOOKUP(AJ2526,AB$7:AH$7,MATCH(AJ2526,AB$7:AH$7))),VLOOKUP(AJ2526,AB$7:AH$7,MATCH(AJ2526,AB$7:AH$7)),IF(N2528=0,"No Data",IF(AJ2526&gt;0,"&lt;50",0)))</f>
        <v>0</v>
      </c>
      <c r="AK2524" s="77">
        <f>IF(ISNUMBER(VLOOKUP(AK2528,AB$7:AH$7,MATCH(AK2528,AB$7:AH$7))),VLOOKUP(AK2528,AB$7:AH$7,MATCH(AK2528,AB$7:AH$7)),IF(N2528=0,"No Data",IF(AK2528&gt;0,"&lt;50",0)))</f>
        <v>0</v>
      </c>
      <c r="AL2524" s="106">
        <f>IF(ISNUMBER(AK2524),AK2524,0)</f>
        <v>0</v>
      </c>
      <c r="AM2524" s="75"/>
      <c r="AN2524" s="75"/>
      <c r="AO2524" s="75"/>
      <c r="AP2524" s="75"/>
      <c r="AQ2524" s="75"/>
      <c r="AR2524" s="75"/>
      <c r="AS2524" s="75"/>
      <c r="AT2524" s="75"/>
      <c r="AU2524" s="75"/>
      <c r="AV2524" s="75"/>
      <c r="AW2524" s="76">
        <f>IF(ISNUMBER(VLOOKUP(AW2526,AM$7:AU$7,MATCH(AW2526,AM$7:AU$7))),VLOOKUP(AW2526,AM$7:AU$7,MATCH(AW2526,AM$7:AU$7)),IF(N2528=0,"No Data",IF(AW2526&gt;0,"&lt;10",0)))</f>
        <v>25</v>
      </c>
      <c r="AX2524" s="77">
        <f>IF(ISNUMBER(VLOOKUP(AX2528,AM$7:AU$7,MATCH(AX2528,AM$7:AU$7))),VLOOKUP(AX2528,AM$7:AU$7,MATCH(AX2528,AM$7:AU$7)),IF(N2528=0,"No Data",IF(AX2528&gt;0,"&lt;10",0)))</f>
        <v>100</v>
      </c>
      <c r="AY2524" s="106">
        <f>IF(ISNUMBER(AX2524),AX2524,0)</f>
        <v>100</v>
      </c>
      <c r="AZ2524" s="79"/>
      <c r="BA2524" s="80"/>
      <c r="BB2524" s="71"/>
      <c r="BC2524" s="95"/>
      <c r="BD2524" s="41">
        <v>4</v>
      </c>
      <c r="BE2524" s="52">
        <v>46</v>
      </c>
      <c r="BF2524" s="103">
        <v>4635</v>
      </c>
      <c r="BG2524" s="276" t="s">
        <v>47</v>
      </c>
    </row>
    <row r="2525" spans="1:59" s="63" customFormat="1" ht="12.75" x14ac:dyDescent="0.2">
      <c r="A2525" s="196">
        <v>4</v>
      </c>
      <c r="B2525" s="197" t="s">
        <v>422</v>
      </c>
      <c r="C2525" s="208">
        <v>46</v>
      </c>
      <c r="D2525" s="209" t="s">
        <v>867</v>
      </c>
      <c r="E2525" s="212">
        <v>4635</v>
      </c>
      <c r="F2525" s="213" t="s">
        <v>1201</v>
      </c>
      <c r="G2525" s="231"/>
      <c r="H2525" s="81" t="s">
        <v>48</v>
      </c>
      <c r="I2525" s="223"/>
      <c r="J2525" s="73"/>
      <c r="K2525" s="73"/>
      <c r="L2525" s="73"/>
      <c r="M2525" s="74"/>
      <c r="N2525" s="247"/>
      <c r="O2525" s="306"/>
      <c r="P2525" s="105"/>
      <c r="Q2525" s="75"/>
      <c r="R2525" s="75"/>
      <c r="S2525" s="75"/>
      <c r="T2525" s="75"/>
      <c r="U2525" s="75"/>
      <c r="V2525" s="75"/>
      <c r="W2525" s="75"/>
      <c r="X2525" s="75"/>
      <c r="Y2525" s="82">
        <f>MIN(X2529:X2531)</f>
        <v>0</v>
      </c>
      <c r="Z2525" s="83"/>
      <c r="AA2525" s="83"/>
      <c r="AB2525" s="75"/>
      <c r="AC2525" s="75"/>
      <c r="AD2525" s="75"/>
      <c r="AE2525" s="75"/>
      <c r="AF2525" s="75"/>
      <c r="AG2525" s="75"/>
      <c r="AH2525" s="75"/>
      <c r="AI2525" s="75"/>
      <c r="AJ2525" s="82">
        <f>MIN(AI2529:AI2531)</f>
        <v>0</v>
      </c>
      <c r="AK2525" s="83"/>
      <c r="AL2525" s="83"/>
      <c r="AM2525" s="75"/>
      <c r="AN2525" s="75"/>
      <c r="AO2525" s="75"/>
      <c r="AP2525" s="75"/>
      <c r="AQ2525" s="75"/>
      <c r="AR2525" s="75"/>
      <c r="AS2525" s="75"/>
      <c r="AT2525" s="75"/>
      <c r="AU2525" s="75"/>
      <c r="AV2525" s="75"/>
      <c r="AW2525" s="82">
        <f>MIN(AV2529:AV2531)</f>
        <v>0</v>
      </c>
      <c r="AX2525" s="83"/>
      <c r="AY2525" s="83"/>
      <c r="AZ2525" s="79"/>
      <c r="BA2525" s="80"/>
      <c r="BB2525" s="71"/>
      <c r="BC2525" s="95"/>
      <c r="BD2525" s="41">
        <v>4</v>
      </c>
      <c r="BE2525" s="52">
        <v>46</v>
      </c>
      <c r="BF2525" s="103">
        <v>4635</v>
      </c>
      <c r="BG2525" s="278" t="s">
        <v>48</v>
      </c>
    </row>
    <row r="2526" spans="1:59" s="63" customFormat="1" ht="12.75" x14ac:dyDescent="0.2">
      <c r="A2526" s="196">
        <v>4</v>
      </c>
      <c r="B2526" s="197" t="s">
        <v>422</v>
      </c>
      <c r="C2526" s="208">
        <v>46</v>
      </c>
      <c r="D2526" s="209" t="s">
        <v>867</v>
      </c>
      <c r="E2526" s="212">
        <v>4635</v>
      </c>
      <c r="F2526" s="213" t="s">
        <v>1201</v>
      </c>
      <c r="G2526" s="231"/>
      <c r="H2526" s="81" t="s">
        <v>49</v>
      </c>
      <c r="I2526" s="223"/>
      <c r="J2526" s="73"/>
      <c r="K2526" s="73"/>
      <c r="L2526" s="73"/>
      <c r="M2526" s="74"/>
      <c r="N2526" s="247"/>
      <c r="O2526" s="306"/>
      <c r="P2526" s="105"/>
      <c r="Q2526" s="75"/>
      <c r="R2526" s="75"/>
      <c r="S2526" s="75"/>
      <c r="T2526" s="75"/>
      <c r="U2526" s="75"/>
      <c r="V2526" s="75"/>
      <c r="W2526" s="75"/>
      <c r="X2526" s="75"/>
      <c r="Y2526" s="84">
        <f>IF(ISNUMBER(AVERAGE(X2529:X2531)),AVERAGE(X2529:X2531),0)</f>
        <v>0</v>
      </c>
      <c r="Z2526" s="83"/>
      <c r="AA2526" s="83"/>
      <c r="AB2526" s="75"/>
      <c r="AC2526" s="75"/>
      <c r="AD2526" s="75"/>
      <c r="AE2526" s="75"/>
      <c r="AF2526" s="75"/>
      <c r="AG2526" s="75"/>
      <c r="AH2526" s="75"/>
      <c r="AI2526" s="75"/>
      <c r="AJ2526" s="84">
        <f>IF(ISNUMBER(AVERAGE(AI2529:AI2531)),AVERAGE(AI2529:AI2531),0)</f>
        <v>0</v>
      </c>
      <c r="AK2526" s="83"/>
      <c r="AL2526" s="83"/>
      <c r="AM2526" s="75"/>
      <c r="AN2526" s="75"/>
      <c r="AO2526" s="75"/>
      <c r="AP2526" s="75"/>
      <c r="AQ2526" s="75"/>
      <c r="AR2526" s="75"/>
      <c r="AS2526" s="75"/>
      <c r="AT2526" s="75"/>
      <c r="AU2526" s="75"/>
      <c r="AV2526" s="75"/>
      <c r="AW2526" s="84">
        <f>IF(ISNUMBER(AVERAGE(AV2529:AV2531)),AVERAGE(AV2529:AV2531),0)</f>
        <v>33.333333333333336</v>
      </c>
      <c r="AX2526" s="83"/>
      <c r="AY2526" s="83"/>
      <c r="AZ2526" s="79"/>
      <c r="BA2526" s="80"/>
      <c r="BB2526" s="71"/>
      <c r="BC2526" s="95"/>
      <c r="BD2526" s="41">
        <v>4</v>
      </c>
      <c r="BE2526" s="52">
        <v>46</v>
      </c>
      <c r="BF2526" s="103">
        <v>4635</v>
      </c>
      <c r="BG2526" s="278" t="s">
        <v>49</v>
      </c>
    </row>
    <row r="2527" spans="1:59" s="63" customFormat="1" ht="12.75" x14ac:dyDescent="0.2">
      <c r="A2527" s="196">
        <v>4</v>
      </c>
      <c r="B2527" s="197" t="s">
        <v>422</v>
      </c>
      <c r="C2527" s="208">
        <v>46</v>
      </c>
      <c r="D2527" s="209" t="s">
        <v>867</v>
      </c>
      <c r="E2527" s="212">
        <v>4635</v>
      </c>
      <c r="F2527" s="213" t="s">
        <v>1201</v>
      </c>
      <c r="G2527" s="231"/>
      <c r="H2527" s="81" t="s">
        <v>50</v>
      </c>
      <c r="I2527" s="223"/>
      <c r="J2527" s="73"/>
      <c r="K2527" s="73"/>
      <c r="L2527" s="73"/>
      <c r="M2527" s="74"/>
      <c r="N2527" s="247"/>
      <c r="O2527" s="306"/>
      <c r="P2527" s="105"/>
      <c r="Q2527" s="75"/>
      <c r="R2527" s="75"/>
      <c r="S2527" s="75"/>
      <c r="T2527" s="75"/>
      <c r="U2527" s="75"/>
      <c r="V2527" s="75"/>
      <c r="W2527" s="75"/>
      <c r="X2527" s="75"/>
      <c r="Y2527" s="84">
        <f>MAX(X2529:X2531)</f>
        <v>0</v>
      </c>
      <c r="Z2527" s="83"/>
      <c r="AA2527" s="83"/>
      <c r="AB2527" s="75"/>
      <c r="AC2527" s="75"/>
      <c r="AD2527" s="75"/>
      <c r="AE2527" s="75"/>
      <c r="AF2527" s="75"/>
      <c r="AG2527" s="75"/>
      <c r="AH2527" s="75"/>
      <c r="AI2527" s="75"/>
      <c r="AJ2527" s="84">
        <f>MAX(AI2529:AI2531)</f>
        <v>0</v>
      </c>
      <c r="AK2527" s="83"/>
      <c r="AL2527" s="83"/>
      <c r="AM2527" s="75"/>
      <c r="AN2527" s="75"/>
      <c r="AO2527" s="75"/>
      <c r="AP2527" s="75"/>
      <c r="AQ2527" s="75"/>
      <c r="AR2527" s="75"/>
      <c r="AS2527" s="75"/>
      <c r="AT2527" s="75"/>
      <c r="AU2527" s="75"/>
      <c r="AV2527" s="75"/>
      <c r="AW2527" s="84">
        <f>MAX(AV2529:AV2531)</f>
        <v>100</v>
      </c>
      <c r="AX2527" s="83"/>
      <c r="AY2527" s="83"/>
      <c r="AZ2527" s="79"/>
      <c r="BA2527" s="80"/>
      <c r="BB2527" s="71"/>
      <c r="BC2527" s="95"/>
      <c r="BD2527" s="41">
        <v>4</v>
      </c>
      <c r="BE2527" s="52">
        <v>46</v>
      </c>
      <c r="BF2527" s="103">
        <v>4635</v>
      </c>
      <c r="BG2527" s="278" t="s">
        <v>50</v>
      </c>
    </row>
    <row r="2528" spans="1:59" s="63" customFormat="1" ht="12.75" x14ac:dyDescent="0.2">
      <c r="A2528" s="196">
        <v>4</v>
      </c>
      <c r="B2528" s="197" t="s">
        <v>422</v>
      </c>
      <c r="C2528" s="208">
        <v>46</v>
      </c>
      <c r="D2528" s="209" t="s">
        <v>867</v>
      </c>
      <c r="E2528" s="212">
        <v>4635</v>
      </c>
      <c r="F2528" s="213" t="s">
        <v>1201</v>
      </c>
      <c r="G2528" s="231"/>
      <c r="H2528" s="85" t="s">
        <v>51</v>
      </c>
      <c r="I2528" s="223"/>
      <c r="J2528" s="73"/>
      <c r="K2528" s="73"/>
      <c r="L2528" s="73"/>
      <c r="M2528" s="74"/>
      <c r="N2528" s="248">
        <f>SUM(N2529:N2531)</f>
        <v>1</v>
      </c>
      <c r="O2528" s="293">
        <f>SUM(O2529:O2531)</f>
        <v>1</v>
      </c>
      <c r="P2528" s="292"/>
      <c r="Q2528" s="87"/>
      <c r="R2528" s="87"/>
      <c r="S2528" s="87"/>
      <c r="T2528" s="87"/>
      <c r="U2528" s="87"/>
      <c r="V2528" s="87"/>
      <c r="W2528" s="87"/>
      <c r="X2528" s="87"/>
      <c r="Y2528" s="88"/>
      <c r="Z2528" s="119">
        <f>SUM(Z2529:Z2531)</f>
        <v>0</v>
      </c>
      <c r="AA2528" s="120"/>
      <c r="AB2528" s="111"/>
      <c r="AC2528" s="111"/>
      <c r="AD2528" s="111"/>
      <c r="AE2528" s="111"/>
      <c r="AF2528" s="111"/>
      <c r="AG2528" s="111"/>
      <c r="AH2528" s="111"/>
      <c r="AI2528" s="111"/>
      <c r="AJ2528" s="120"/>
      <c r="AK2528" s="119">
        <f>SUM(AK2529:AK2531)</f>
        <v>0</v>
      </c>
      <c r="AL2528" s="120"/>
      <c r="AM2528" s="111"/>
      <c r="AN2528" s="111"/>
      <c r="AO2528" s="111"/>
      <c r="AP2528" s="111"/>
      <c r="AQ2528" s="111"/>
      <c r="AR2528" s="111"/>
      <c r="AS2528" s="111"/>
      <c r="AT2528" s="111"/>
      <c r="AU2528" s="111"/>
      <c r="AV2528" s="111"/>
      <c r="AW2528" s="120"/>
      <c r="AX2528" s="119">
        <f>SUM(AX2529:AX2531)</f>
        <v>100</v>
      </c>
      <c r="AY2528" s="88"/>
      <c r="AZ2528" s="79"/>
      <c r="BA2528" s="80"/>
      <c r="BB2528" s="71"/>
      <c r="BC2528" s="95"/>
      <c r="BD2528" s="41">
        <v>4</v>
      </c>
      <c r="BE2528" s="52">
        <v>46</v>
      </c>
      <c r="BF2528" s="103">
        <v>4635</v>
      </c>
      <c r="BG2528" s="279" t="s">
        <v>51</v>
      </c>
    </row>
    <row r="2529" spans="1:59" s="63" customFormat="1" ht="12.75" x14ac:dyDescent="0.2">
      <c r="A2529" s="196">
        <v>4</v>
      </c>
      <c r="B2529" s="197" t="s">
        <v>422</v>
      </c>
      <c r="C2529" s="208">
        <v>46</v>
      </c>
      <c r="D2529" s="209" t="s">
        <v>867</v>
      </c>
      <c r="E2529" s="212">
        <v>4635</v>
      </c>
      <c r="F2529" s="213" t="s">
        <v>1201</v>
      </c>
      <c r="G2529" s="231"/>
      <c r="H2529" s="89" t="s">
        <v>52</v>
      </c>
      <c r="I2529" s="90" t="s">
        <v>863</v>
      </c>
      <c r="J2529" s="90" t="s">
        <v>860</v>
      </c>
      <c r="K2529" s="90" t="s">
        <v>64</v>
      </c>
      <c r="L2529" s="90" t="s">
        <v>528</v>
      </c>
      <c r="M2529" s="91"/>
      <c r="N2529" s="312">
        <v>1</v>
      </c>
      <c r="O2529" s="313">
        <f>N2529/N$2497</f>
        <v>1</v>
      </c>
      <c r="P2529" s="104"/>
      <c r="Q2529" s="92"/>
      <c r="R2529" s="92"/>
      <c r="S2529" s="92"/>
      <c r="T2529" s="92"/>
      <c r="U2529" s="92"/>
      <c r="V2529" s="92"/>
      <c r="W2529" s="92"/>
      <c r="X2529" s="109">
        <f>P2529*P$7+Q2529*Q$7+R2529*R$7+S2529*S$7+T2529*T$7+U2529*U$7+V2529*V$7+W2529*W$7</f>
        <v>0</v>
      </c>
      <c r="Y2529" s="83"/>
      <c r="Z2529" s="110">
        <f>X2529*$O2529</f>
        <v>0</v>
      </c>
      <c r="AA2529" s="111"/>
      <c r="AB2529" s="92"/>
      <c r="AC2529" s="92"/>
      <c r="AD2529" s="92"/>
      <c r="AE2529" s="92"/>
      <c r="AF2529" s="92"/>
      <c r="AG2529" s="92"/>
      <c r="AH2529" s="92"/>
      <c r="AI2529" s="109">
        <f>AB2529*AB$7+AC2529*AC$7+AD2529*AD$7+AE2529*AE$7+AF2529*AF$7+AG2529*AG$7+AH2529*AH$7</f>
        <v>0</v>
      </c>
      <c r="AJ2529" s="83"/>
      <c r="AK2529" s="110">
        <f>AI2529*$O2529</f>
        <v>0</v>
      </c>
      <c r="AL2529" s="111"/>
      <c r="AM2529" s="92"/>
      <c r="AN2529" s="92"/>
      <c r="AO2529" s="92"/>
      <c r="AP2529" s="92">
        <v>1</v>
      </c>
      <c r="AQ2529" s="92"/>
      <c r="AR2529" s="92"/>
      <c r="AS2529" s="92"/>
      <c r="AT2529" s="92"/>
      <c r="AU2529" s="92"/>
      <c r="AV2529" s="109">
        <f>AM2529*AM$7+AN2529*AN$7+AO2529*AO$7+AP2529*AP$7+AQ2529*AQ$7+AR2529*AR$7+AS2529*AS$7+AT2529*AT$7+AU2529*AU$7</f>
        <v>100</v>
      </c>
      <c r="AW2529" s="75"/>
      <c r="AX2529" s="110">
        <f>AV2529*$O2529</f>
        <v>100</v>
      </c>
      <c r="AY2529" s="83"/>
      <c r="AZ2529" s="93"/>
      <c r="BA2529" s="94" t="s">
        <v>105</v>
      </c>
      <c r="BB2529" s="71"/>
      <c r="BC2529" s="95"/>
      <c r="BD2529" s="41">
        <v>4</v>
      </c>
      <c r="BE2529" s="52">
        <v>46</v>
      </c>
      <c r="BF2529" s="103">
        <v>4635</v>
      </c>
      <c r="BG2529" s="280" t="s">
        <v>52</v>
      </c>
    </row>
    <row r="2530" spans="1:59" s="63" customFormat="1" ht="12.75" x14ac:dyDescent="0.2">
      <c r="A2530" s="196">
        <v>4</v>
      </c>
      <c r="B2530" s="197" t="s">
        <v>422</v>
      </c>
      <c r="C2530" s="208">
        <v>46</v>
      </c>
      <c r="D2530" s="209" t="s">
        <v>867</v>
      </c>
      <c r="E2530" s="212">
        <v>4635</v>
      </c>
      <c r="F2530" s="213" t="s">
        <v>1201</v>
      </c>
      <c r="G2530" s="231"/>
      <c r="H2530" s="89"/>
      <c r="I2530" s="90"/>
      <c r="J2530" s="90"/>
      <c r="K2530" s="90"/>
      <c r="L2530" s="90"/>
      <c r="M2530" s="91"/>
      <c r="N2530" s="312"/>
      <c r="O2530" s="313">
        <f>N2530/N$2497</f>
        <v>0</v>
      </c>
      <c r="P2530" s="104"/>
      <c r="Q2530" s="92"/>
      <c r="R2530" s="92"/>
      <c r="S2530" s="92"/>
      <c r="T2530" s="92"/>
      <c r="U2530" s="92"/>
      <c r="V2530" s="92"/>
      <c r="W2530" s="92"/>
      <c r="X2530" s="109">
        <f t="shared" ref="X2530:X2531" si="364">P2530*P$7+Q2530*Q$7+R2530*R$7+S2530*S$7+T2530*T$7+U2530*U$7+V2530*V$7+W2530*W$7</f>
        <v>0</v>
      </c>
      <c r="Y2530" s="83"/>
      <c r="Z2530" s="110">
        <f t="shared" ref="Z2530:Z2531" si="365">X2530*$O2530</f>
        <v>0</v>
      </c>
      <c r="AA2530" s="111"/>
      <c r="AB2530" s="92"/>
      <c r="AC2530" s="92"/>
      <c r="AD2530" s="92"/>
      <c r="AE2530" s="92"/>
      <c r="AF2530" s="92"/>
      <c r="AG2530" s="92"/>
      <c r="AH2530" s="92"/>
      <c r="AI2530" s="109">
        <f t="shared" ref="AI2530:AI2531" si="366">AB2530*AB$7+AC2530*AC$7+AD2530*AD$7+AE2530*AE$7+AF2530*AF$7+AG2530*AG$7+AH2530*AH$7</f>
        <v>0</v>
      </c>
      <c r="AJ2530" s="83"/>
      <c r="AK2530" s="110">
        <f t="shared" ref="AK2530:AK2531" si="367">AI2530*$O2530</f>
        <v>0</v>
      </c>
      <c r="AL2530" s="111"/>
      <c r="AM2530" s="92"/>
      <c r="AN2530" s="92"/>
      <c r="AO2530" s="92"/>
      <c r="AP2530" s="92"/>
      <c r="AQ2530" s="92"/>
      <c r="AR2530" s="92"/>
      <c r="AS2530" s="92"/>
      <c r="AT2530" s="92"/>
      <c r="AU2530" s="92"/>
      <c r="AV2530" s="109">
        <f t="shared" ref="AV2530:AV2531" si="368">AM2530*AM$7+AN2530*AN$7+AO2530*AO$7+AP2530*AP$7+AQ2530*AQ$7+AR2530*AR$7+AS2530*AS$7+AT2530*AT$7+AU2530*AU$7</f>
        <v>0</v>
      </c>
      <c r="AW2530" s="75"/>
      <c r="AX2530" s="110">
        <f t="shared" ref="AX2530:AX2531" si="369">AV2530*$O2530</f>
        <v>0</v>
      </c>
      <c r="AY2530" s="111"/>
      <c r="AZ2530" s="93"/>
      <c r="BA2530" s="94"/>
      <c r="BB2530" s="71"/>
      <c r="BC2530" s="95"/>
      <c r="BD2530" s="41">
        <v>4</v>
      </c>
      <c r="BE2530" s="52">
        <v>46</v>
      </c>
      <c r="BF2530" s="103">
        <v>4635</v>
      </c>
      <c r="BG2530" s="280" t="s">
        <v>52</v>
      </c>
    </row>
    <row r="2531" spans="1:59" s="63" customFormat="1" ht="12.75" x14ac:dyDescent="0.2">
      <c r="A2531" s="196">
        <v>4</v>
      </c>
      <c r="B2531" s="197" t="s">
        <v>422</v>
      </c>
      <c r="C2531" s="208">
        <v>46</v>
      </c>
      <c r="D2531" s="209" t="s">
        <v>867</v>
      </c>
      <c r="E2531" s="212">
        <v>4635</v>
      </c>
      <c r="F2531" s="213" t="s">
        <v>1201</v>
      </c>
      <c r="G2531" s="231"/>
      <c r="H2531" s="89"/>
      <c r="I2531" s="90"/>
      <c r="J2531" s="90"/>
      <c r="K2531" s="90"/>
      <c r="L2531" s="90"/>
      <c r="M2531" s="91"/>
      <c r="N2531" s="312"/>
      <c r="O2531" s="313">
        <f>N2531/N$2497</f>
        <v>0</v>
      </c>
      <c r="P2531" s="104"/>
      <c r="Q2531" s="92"/>
      <c r="R2531" s="92"/>
      <c r="S2531" s="92"/>
      <c r="T2531" s="92"/>
      <c r="U2531" s="92"/>
      <c r="V2531" s="92"/>
      <c r="W2531" s="92"/>
      <c r="X2531" s="109">
        <f t="shared" si="364"/>
        <v>0</v>
      </c>
      <c r="Y2531" s="83"/>
      <c r="Z2531" s="110">
        <f t="shared" si="365"/>
        <v>0</v>
      </c>
      <c r="AA2531" s="111"/>
      <c r="AB2531" s="92"/>
      <c r="AC2531" s="92"/>
      <c r="AD2531" s="92"/>
      <c r="AE2531" s="92"/>
      <c r="AF2531" s="92"/>
      <c r="AG2531" s="92"/>
      <c r="AH2531" s="92"/>
      <c r="AI2531" s="109">
        <f t="shared" si="366"/>
        <v>0</v>
      </c>
      <c r="AJ2531" s="83"/>
      <c r="AK2531" s="110">
        <f t="shared" si="367"/>
        <v>0</v>
      </c>
      <c r="AL2531" s="111"/>
      <c r="AM2531" s="92"/>
      <c r="AN2531" s="92"/>
      <c r="AO2531" s="92"/>
      <c r="AP2531" s="92"/>
      <c r="AQ2531" s="92"/>
      <c r="AR2531" s="92"/>
      <c r="AS2531" s="92"/>
      <c r="AT2531" s="92"/>
      <c r="AU2531" s="92"/>
      <c r="AV2531" s="109">
        <f t="shared" si="368"/>
        <v>0</v>
      </c>
      <c r="AW2531" s="75"/>
      <c r="AX2531" s="110">
        <f t="shared" si="369"/>
        <v>0</v>
      </c>
      <c r="AY2531" s="111"/>
      <c r="AZ2531" s="93"/>
      <c r="BA2531" s="94"/>
      <c r="BB2531" s="71"/>
      <c r="BC2531" s="95"/>
      <c r="BD2531" s="41">
        <v>4</v>
      </c>
      <c r="BE2531" s="52">
        <v>46</v>
      </c>
      <c r="BF2531" s="103">
        <v>4635</v>
      </c>
      <c r="BG2531" s="280" t="s">
        <v>52</v>
      </c>
    </row>
    <row r="2532" spans="1:59" s="63" customFormat="1" ht="12.75" x14ac:dyDescent="0.2">
      <c r="A2532" s="196">
        <v>4</v>
      </c>
      <c r="B2532" s="197" t="s">
        <v>422</v>
      </c>
      <c r="C2532" s="208">
        <v>46</v>
      </c>
      <c r="D2532" s="209" t="s">
        <v>867</v>
      </c>
      <c r="E2532" s="212">
        <v>4635</v>
      </c>
      <c r="F2532" s="213" t="s">
        <v>1201</v>
      </c>
      <c r="G2532" s="231"/>
      <c r="H2532" s="65"/>
      <c r="I2532" s="222"/>
      <c r="J2532" s="66"/>
      <c r="K2532" s="66"/>
      <c r="L2532" s="66"/>
      <c r="M2532" s="64"/>
      <c r="N2532" s="304"/>
      <c r="O2532" s="305"/>
      <c r="P2532" s="127"/>
      <c r="Q2532" s="67"/>
      <c r="R2532" s="67"/>
      <c r="S2532" s="67"/>
      <c r="T2532" s="67"/>
      <c r="U2532" s="67"/>
      <c r="V2532" s="67"/>
      <c r="W2532" s="67"/>
      <c r="X2532" s="67"/>
      <c r="Y2532" s="68"/>
      <c r="Z2532" s="68"/>
      <c r="AA2532" s="68"/>
      <c r="AB2532" s="67"/>
      <c r="AC2532" s="67"/>
      <c r="AD2532" s="67"/>
      <c r="AE2532" s="67"/>
      <c r="AF2532" s="67"/>
      <c r="AG2532" s="67"/>
      <c r="AH2532" s="67"/>
      <c r="AI2532" s="67"/>
      <c r="AJ2532" s="68"/>
      <c r="AK2532" s="68"/>
      <c r="AL2532" s="68"/>
      <c r="AM2532" s="67"/>
      <c r="AN2532" s="67"/>
      <c r="AO2532" s="67"/>
      <c r="AP2532" s="67"/>
      <c r="AQ2532" s="67"/>
      <c r="AR2532" s="67"/>
      <c r="AS2532" s="67"/>
      <c r="AT2532" s="67"/>
      <c r="AU2532" s="67"/>
      <c r="AV2532" s="67"/>
      <c r="AW2532" s="67"/>
      <c r="AX2532" s="68"/>
      <c r="AY2532" s="68"/>
      <c r="AZ2532" s="69"/>
      <c r="BA2532" s="70"/>
      <c r="BB2532" s="71"/>
      <c r="BC2532" s="95"/>
      <c r="BD2532" s="41">
        <v>4</v>
      </c>
      <c r="BE2532" s="52">
        <v>46</v>
      </c>
      <c r="BF2532" s="103">
        <v>4635</v>
      </c>
      <c r="BG2532" s="275"/>
    </row>
    <row r="2533" spans="1:59" s="63" customFormat="1" ht="12.75" x14ac:dyDescent="0.2">
      <c r="A2533" s="196">
        <v>4</v>
      </c>
      <c r="B2533" s="197" t="s">
        <v>422</v>
      </c>
      <c r="C2533" s="208">
        <v>46</v>
      </c>
      <c r="D2533" s="209" t="s">
        <v>867</v>
      </c>
      <c r="E2533" s="212">
        <v>4635</v>
      </c>
      <c r="F2533" s="213" t="s">
        <v>1201</v>
      </c>
      <c r="G2533" s="232"/>
      <c r="H2533" s="97"/>
      <c r="I2533" s="224"/>
      <c r="J2533" s="98"/>
      <c r="K2533" s="98"/>
      <c r="L2533" s="98"/>
      <c r="M2533" s="96"/>
      <c r="N2533" s="307"/>
      <c r="O2533" s="246"/>
      <c r="P2533" s="124"/>
      <c r="Q2533" s="99"/>
      <c r="R2533" s="99"/>
      <c r="S2533" s="99"/>
      <c r="T2533" s="99"/>
      <c r="U2533" s="99"/>
      <c r="V2533" s="99"/>
      <c r="W2533" s="99"/>
      <c r="X2533" s="99"/>
      <c r="Y2533" s="100"/>
      <c r="Z2533" s="100"/>
      <c r="AA2533" s="100"/>
      <c r="AB2533" s="99"/>
      <c r="AC2533" s="99"/>
      <c r="AD2533" s="99"/>
      <c r="AE2533" s="99"/>
      <c r="AF2533" s="99"/>
      <c r="AG2533" s="99"/>
      <c r="AH2533" s="99"/>
      <c r="AI2533" s="99"/>
      <c r="AJ2533" s="100"/>
      <c r="AK2533" s="100"/>
      <c r="AL2533" s="100"/>
      <c r="AM2533" s="99"/>
      <c r="AN2533" s="99"/>
      <c r="AO2533" s="99"/>
      <c r="AP2533" s="99"/>
      <c r="AQ2533" s="99"/>
      <c r="AR2533" s="99"/>
      <c r="AS2533" s="99"/>
      <c r="AT2533" s="99"/>
      <c r="AU2533" s="99"/>
      <c r="AV2533" s="99"/>
      <c r="AW2533" s="99"/>
      <c r="AX2533" s="100"/>
      <c r="AY2533" s="100"/>
      <c r="AZ2533" s="101"/>
      <c r="BA2533" s="102"/>
      <c r="BB2533" s="95"/>
      <c r="BC2533" s="95"/>
      <c r="BD2533" s="41">
        <v>4</v>
      </c>
      <c r="BE2533" s="52">
        <v>46</v>
      </c>
      <c r="BF2533" s="103">
        <v>4635</v>
      </c>
      <c r="BG2533" s="277"/>
    </row>
    <row r="2534" spans="1:59" s="63" customFormat="1" ht="12.75" x14ac:dyDescent="0.2">
      <c r="A2534" s="196">
        <v>4</v>
      </c>
      <c r="B2534" s="197" t="s">
        <v>422</v>
      </c>
      <c r="C2534" s="208">
        <v>46</v>
      </c>
      <c r="D2534" s="209" t="s">
        <v>867</v>
      </c>
      <c r="E2534" s="210">
        <v>4636</v>
      </c>
      <c r="F2534" s="211" t="s">
        <v>1202</v>
      </c>
      <c r="G2534" s="230"/>
      <c r="H2534" s="56"/>
      <c r="I2534" s="221"/>
      <c r="J2534" s="57"/>
      <c r="K2534" s="57"/>
      <c r="L2534" s="57"/>
      <c r="M2534" s="55"/>
      <c r="N2534" s="303"/>
      <c r="O2534" s="245"/>
      <c r="P2534" s="122"/>
      <c r="Q2534" s="58"/>
      <c r="R2534" s="58"/>
      <c r="S2534" s="58"/>
      <c r="T2534" s="58"/>
      <c r="U2534" s="58"/>
      <c r="V2534" s="58"/>
      <c r="W2534" s="58"/>
      <c r="X2534" s="58"/>
      <c r="Y2534" s="59"/>
      <c r="Z2534" s="59"/>
      <c r="AA2534" s="59"/>
      <c r="AB2534" s="58"/>
      <c r="AC2534" s="58"/>
      <c r="AD2534" s="58"/>
      <c r="AE2534" s="58"/>
      <c r="AF2534" s="58"/>
      <c r="AG2534" s="58"/>
      <c r="AH2534" s="58"/>
      <c r="AI2534" s="58"/>
      <c r="AJ2534" s="59"/>
      <c r="AK2534" s="59"/>
      <c r="AL2534" s="59"/>
      <c r="AM2534" s="58"/>
      <c r="AN2534" s="58"/>
      <c r="AO2534" s="58"/>
      <c r="AP2534" s="58"/>
      <c r="AQ2534" s="58"/>
      <c r="AR2534" s="58"/>
      <c r="AS2534" s="58"/>
      <c r="AT2534" s="58"/>
      <c r="AU2534" s="58"/>
      <c r="AV2534" s="58"/>
      <c r="AW2534" s="58"/>
      <c r="AX2534" s="59"/>
      <c r="AY2534" s="59"/>
      <c r="AZ2534" s="60"/>
      <c r="BA2534" s="61"/>
      <c r="BB2534" s="54"/>
      <c r="BC2534" s="54"/>
      <c r="BD2534" s="41">
        <v>4</v>
      </c>
      <c r="BE2534" s="52">
        <v>46</v>
      </c>
      <c r="BF2534" s="62">
        <v>4636</v>
      </c>
      <c r="BG2534" s="274"/>
    </row>
    <row r="2535" spans="1:59" s="63" customFormat="1" ht="12.75" x14ac:dyDescent="0.2">
      <c r="A2535" s="196">
        <v>4</v>
      </c>
      <c r="B2535" s="197" t="s">
        <v>422</v>
      </c>
      <c r="C2535" s="208">
        <v>46</v>
      </c>
      <c r="D2535" s="209" t="s">
        <v>867</v>
      </c>
      <c r="E2535" s="210">
        <v>4636</v>
      </c>
      <c r="F2535" s="211" t="s">
        <v>1202</v>
      </c>
      <c r="G2535" s="231"/>
      <c r="H2535" s="65"/>
      <c r="I2535" s="222"/>
      <c r="J2535" s="66"/>
      <c r="K2535" s="66"/>
      <c r="L2535" s="66"/>
      <c r="M2535" s="64"/>
      <c r="N2535" s="304"/>
      <c r="O2535" s="305"/>
      <c r="P2535" s="127"/>
      <c r="Q2535" s="67"/>
      <c r="R2535" s="67"/>
      <c r="S2535" s="67"/>
      <c r="T2535" s="67"/>
      <c r="U2535" s="67"/>
      <c r="V2535" s="67"/>
      <c r="W2535" s="67"/>
      <c r="X2535" s="67"/>
      <c r="Y2535" s="68"/>
      <c r="Z2535" s="68"/>
      <c r="AA2535" s="68"/>
      <c r="AB2535" s="67"/>
      <c r="AC2535" s="67"/>
      <c r="AD2535" s="67"/>
      <c r="AE2535" s="67"/>
      <c r="AF2535" s="67"/>
      <c r="AG2535" s="67"/>
      <c r="AH2535" s="67"/>
      <c r="AI2535" s="67"/>
      <c r="AJ2535" s="68"/>
      <c r="AK2535" s="68"/>
      <c r="AL2535" s="68"/>
      <c r="AM2535" s="67"/>
      <c r="AN2535" s="67"/>
      <c r="AO2535" s="67"/>
      <c r="AP2535" s="67"/>
      <c r="AQ2535" s="67"/>
      <c r="AR2535" s="67"/>
      <c r="AS2535" s="67"/>
      <c r="AT2535" s="67"/>
      <c r="AU2535" s="67"/>
      <c r="AV2535" s="67"/>
      <c r="AW2535" s="67"/>
      <c r="AX2535" s="68"/>
      <c r="AY2535" s="68"/>
      <c r="AZ2535" s="69"/>
      <c r="BA2535" s="70"/>
      <c r="BB2535" s="71"/>
      <c r="BC2535" s="54"/>
      <c r="BD2535" s="41">
        <v>4</v>
      </c>
      <c r="BE2535" s="52">
        <v>46</v>
      </c>
      <c r="BF2535" s="62">
        <v>4636</v>
      </c>
      <c r="BG2535" s="275"/>
    </row>
    <row r="2536" spans="1:59" s="63" customFormat="1" ht="12.75" x14ac:dyDescent="0.2">
      <c r="A2536" s="196">
        <v>4</v>
      </c>
      <c r="B2536" s="197" t="s">
        <v>422</v>
      </c>
      <c r="C2536" s="208">
        <v>46</v>
      </c>
      <c r="D2536" s="209" t="s">
        <v>867</v>
      </c>
      <c r="E2536" s="210">
        <v>4636</v>
      </c>
      <c r="F2536" s="211" t="s">
        <v>1202</v>
      </c>
      <c r="G2536" s="231"/>
      <c r="H2536" s="72" t="s">
        <v>47</v>
      </c>
      <c r="I2536" s="223"/>
      <c r="J2536" s="73"/>
      <c r="K2536" s="73"/>
      <c r="L2536" s="73"/>
      <c r="M2536" s="74"/>
      <c r="N2536" s="247"/>
      <c r="O2536" s="306"/>
      <c r="P2536" s="105"/>
      <c r="Q2536" s="75"/>
      <c r="R2536" s="75"/>
      <c r="S2536" s="75"/>
      <c r="T2536" s="75"/>
      <c r="U2536" s="75"/>
      <c r="V2536" s="75"/>
      <c r="W2536" s="75"/>
      <c r="X2536" s="75"/>
      <c r="Y2536" s="76">
        <f>IF(ISNUMBER(VLOOKUP(Y2538,P$7:W$7,MATCH(Y2538,P$7:W$7))),VLOOKUP(Y2538,P$7:W$7,MATCH(Y2538,P$7:W$7)),IF(N2540=0,"No Data",IF(Y2538&gt;0,"&lt;100",0)))</f>
        <v>0</v>
      </c>
      <c r="Z2536" s="77">
        <f>IF(ISNUMBER(VLOOKUP(Z2540,P$7:W$7,MATCH(Z2540,P$7:W$7))),VLOOKUP(Z2540,P$7:W$7,MATCH(Z2540,P$7:W$7)),IF(N2540=0,"No Data",IF(Z2540&gt;0,"&lt;100",0)))</f>
        <v>0</v>
      </c>
      <c r="AA2536" s="106">
        <f>IF(ISNUMBER(Z2536),Z2536,0)</f>
        <v>0</v>
      </c>
      <c r="AB2536" s="75"/>
      <c r="AC2536" s="75"/>
      <c r="AD2536" s="75"/>
      <c r="AE2536" s="75"/>
      <c r="AF2536" s="75"/>
      <c r="AG2536" s="75"/>
      <c r="AH2536" s="75"/>
      <c r="AI2536" s="75"/>
      <c r="AJ2536" s="76">
        <f>IF(ISNUMBER(VLOOKUP(AJ2538,AB$7:AH$7,MATCH(AJ2538,AB$7:AH$7))),VLOOKUP(AJ2538,AB$7:AH$7,MATCH(AJ2538,AB$7:AH$7)),IF(N2540=0,"No Data",IF(AJ2538&gt;0,"&lt;50",0)))</f>
        <v>0</v>
      </c>
      <c r="AK2536" s="77">
        <f>IF(ISNUMBER(VLOOKUP(AK2540,AB$7:AH$7,MATCH(AK2540,AB$7:AH$7))),VLOOKUP(AK2540,AB$7:AH$7,MATCH(AK2540,AB$7:AH$7)),IF(N2540=0,"No Data",IF(AK2540&gt;0,"&lt;50",0)))</f>
        <v>0</v>
      </c>
      <c r="AL2536" s="106">
        <f>IF(ISNUMBER(AK2536),AK2536,0)</f>
        <v>0</v>
      </c>
      <c r="AM2536" s="75"/>
      <c r="AN2536" s="75"/>
      <c r="AO2536" s="75"/>
      <c r="AP2536" s="75"/>
      <c r="AQ2536" s="75"/>
      <c r="AR2536" s="75"/>
      <c r="AS2536" s="75"/>
      <c r="AT2536" s="75"/>
      <c r="AU2536" s="75"/>
      <c r="AV2536" s="75"/>
      <c r="AW2536" s="76">
        <f>IF(ISNUMBER(VLOOKUP(AW2538,AM$7:AU$7,MATCH(AW2538,AM$7:AU$7))),VLOOKUP(AW2538,AM$7:AU$7,MATCH(AW2538,AM$7:AU$7)),IF(N2540=0,"No Data",IF(AW2538&gt;0,"&lt;10",0)))</f>
        <v>25</v>
      </c>
      <c r="AX2536" s="77">
        <f>IF(ISNUMBER(VLOOKUP(AX2540,AM$7:AU$7,MATCH(AX2540,AM$7:AU$7))),VLOOKUP(AX2540,AM$7:AU$7,MATCH(AX2540,AM$7:AU$7)),IF(N2540=0,"No Data",IF(AX2540&gt;0,"&lt;10",0)))</f>
        <v>100</v>
      </c>
      <c r="AY2536" s="106">
        <f>IF(ISNUMBER(AX2536),AX2536,0)</f>
        <v>100</v>
      </c>
      <c r="AZ2536" s="79"/>
      <c r="BA2536" s="80"/>
      <c r="BB2536" s="71"/>
      <c r="BC2536" s="54"/>
      <c r="BD2536" s="41">
        <v>4</v>
      </c>
      <c r="BE2536" s="52">
        <v>46</v>
      </c>
      <c r="BF2536" s="62">
        <v>4636</v>
      </c>
      <c r="BG2536" s="276" t="s">
        <v>47</v>
      </c>
    </row>
    <row r="2537" spans="1:59" s="63" customFormat="1" ht="12.75" x14ac:dyDescent="0.2">
      <c r="A2537" s="196">
        <v>4</v>
      </c>
      <c r="B2537" s="197" t="s">
        <v>422</v>
      </c>
      <c r="C2537" s="208">
        <v>46</v>
      </c>
      <c r="D2537" s="209" t="s">
        <v>867</v>
      </c>
      <c r="E2537" s="210">
        <v>4636</v>
      </c>
      <c r="F2537" s="211" t="s">
        <v>1202</v>
      </c>
      <c r="G2537" s="231"/>
      <c r="H2537" s="81" t="s">
        <v>48</v>
      </c>
      <c r="I2537" s="223"/>
      <c r="J2537" s="73"/>
      <c r="K2537" s="73"/>
      <c r="L2537" s="73"/>
      <c r="M2537" s="74"/>
      <c r="N2537" s="247"/>
      <c r="O2537" s="306"/>
      <c r="P2537" s="105"/>
      <c r="Q2537" s="75"/>
      <c r="R2537" s="75"/>
      <c r="S2537" s="75"/>
      <c r="T2537" s="75"/>
      <c r="U2537" s="75"/>
      <c r="V2537" s="75"/>
      <c r="W2537" s="75"/>
      <c r="X2537" s="75"/>
      <c r="Y2537" s="82">
        <f>MIN(X2541:X2543)</f>
        <v>0</v>
      </c>
      <c r="Z2537" s="83"/>
      <c r="AA2537" s="83"/>
      <c r="AB2537" s="75"/>
      <c r="AC2537" s="75"/>
      <c r="AD2537" s="75"/>
      <c r="AE2537" s="75"/>
      <c r="AF2537" s="75"/>
      <c r="AG2537" s="75"/>
      <c r="AH2537" s="75"/>
      <c r="AI2537" s="75"/>
      <c r="AJ2537" s="82">
        <f>MIN(AI2541:AI2543)</f>
        <v>0</v>
      </c>
      <c r="AK2537" s="83"/>
      <c r="AL2537" s="83"/>
      <c r="AM2537" s="75"/>
      <c r="AN2537" s="75"/>
      <c r="AO2537" s="75"/>
      <c r="AP2537" s="75"/>
      <c r="AQ2537" s="75"/>
      <c r="AR2537" s="75"/>
      <c r="AS2537" s="75"/>
      <c r="AT2537" s="75"/>
      <c r="AU2537" s="75"/>
      <c r="AV2537" s="75"/>
      <c r="AW2537" s="82">
        <f>MIN(AV2541:AV2543)</f>
        <v>0</v>
      </c>
      <c r="AX2537" s="83"/>
      <c r="AY2537" s="83"/>
      <c r="AZ2537" s="79"/>
      <c r="BA2537" s="80"/>
      <c r="BB2537" s="71"/>
      <c r="BC2537" s="54"/>
      <c r="BD2537" s="41">
        <v>4</v>
      </c>
      <c r="BE2537" s="52">
        <v>46</v>
      </c>
      <c r="BF2537" s="62">
        <v>4636</v>
      </c>
      <c r="BG2537" s="278" t="s">
        <v>48</v>
      </c>
    </row>
    <row r="2538" spans="1:59" s="63" customFormat="1" ht="12.75" x14ac:dyDescent="0.2">
      <c r="A2538" s="196">
        <v>4</v>
      </c>
      <c r="B2538" s="197" t="s">
        <v>422</v>
      </c>
      <c r="C2538" s="208">
        <v>46</v>
      </c>
      <c r="D2538" s="209" t="s">
        <v>867</v>
      </c>
      <c r="E2538" s="210">
        <v>4636</v>
      </c>
      <c r="F2538" s="211" t="s">
        <v>1202</v>
      </c>
      <c r="G2538" s="231"/>
      <c r="H2538" s="81" t="s">
        <v>49</v>
      </c>
      <c r="I2538" s="223"/>
      <c r="J2538" s="73"/>
      <c r="K2538" s="73"/>
      <c r="L2538" s="73"/>
      <c r="M2538" s="74"/>
      <c r="N2538" s="247"/>
      <c r="O2538" s="306"/>
      <c r="P2538" s="105"/>
      <c r="Q2538" s="75"/>
      <c r="R2538" s="75"/>
      <c r="S2538" s="75"/>
      <c r="T2538" s="75"/>
      <c r="U2538" s="75"/>
      <c r="V2538" s="75"/>
      <c r="W2538" s="75"/>
      <c r="X2538" s="75"/>
      <c r="Y2538" s="84">
        <f>IF(ISNUMBER(AVERAGE(X2541:X2543)),AVERAGE(X2541:X2543),0)</f>
        <v>0</v>
      </c>
      <c r="Z2538" s="83"/>
      <c r="AA2538" s="83"/>
      <c r="AB2538" s="75"/>
      <c r="AC2538" s="75"/>
      <c r="AD2538" s="75"/>
      <c r="AE2538" s="75"/>
      <c r="AF2538" s="75"/>
      <c r="AG2538" s="75"/>
      <c r="AH2538" s="75"/>
      <c r="AI2538" s="75"/>
      <c r="AJ2538" s="84">
        <f>IF(ISNUMBER(AVERAGE(AI2541:AI2543)),AVERAGE(AI2541:AI2543),0)</f>
        <v>0</v>
      </c>
      <c r="AK2538" s="83"/>
      <c r="AL2538" s="83"/>
      <c r="AM2538" s="75"/>
      <c r="AN2538" s="75"/>
      <c r="AO2538" s="75"/>
      <c r="AP2538" s="75"/>
      <c r="AQ2538" s="75"/>
      <c r="AR2538" s="75"/>
      <c r="AS2538" s="75"/>
      <c r="AT2538" s="75"/>
      <c r="AU2538" s="75"/>
      <c r="AV2538" s="75"/>
      <c r="AW2538" s="84">
        <f>IF(ISNUMBER(AVERAGE(AV2541:AV2543)),AVERAGE(AV2541:AV2543),0)</f>
        <v>33.333333333333336</v>
      </c>
      <c r="AX2538" s="83"/>
      <c r="AY2538" s="83"/>
      <c r="AZ2538" s="79"/>
      <c r="BA2538" s="80"/>
      <c r="BB2538" s="71"/>
      <c r="BC2538" s="54"/>
      <c r="BD2538" s="41">
        <v>4</v>
      </c>
      <c r="BE2538" s="52">
        <v>46</v>
      </c>
      <c r="BF2538" s="62">
        <v>4636</v>
      </c>
      <c r="BG2538" s="278" t="s">
        <v>49</v>
      </c>
    </row>
    <row r="2539" spans="1:59" s="63" customFormat="1" ht="12.75" x14ac:dyDescent="0.2">
      <c r="A2539" s="196">
        <v>4</v>
      </c>
      <c r="B2539" s="197" t="s">
        <v>422</v>
      </c>
      <c r="C2539" s="208">
        <v>46</v>
      </c>
      <c r="D2539" s="209" t="s">
        <v>867</v>
      </c>
      <c r="E2539" s="210">
        <v>4636</v>
      </c>
      <c r="F2539" s="211" t="s">
        <v>1202</v>
      </c>
      <c r="G2539" s="231"/>
      <c r="H2539" s="81" t="s">
        <v>50</v>
      </c>
      <c r="I2539" s="223"/>
      <c r="J2539" s="73"/>
      <c r="K2539" s="73"/>
      <c r="L2539" s="73"/>
      <c r="M2539" s="74"/>
      <c r="N2539" s="247"/>
      <c r="O2539" s="306"/>
      <c r="P2539" s="105"/>
      <c r="Q2539" s="75"/>
      <c r="R2539" s="75"/>
      <c r="S2539" s="75"/>
      <c r="T2539" s="75"/>
      <c r="U2539" s="75"/>
      <c r="V2539" s="75"/>
      <c r="W2539" s="75"/>
      <c r="X2539" s="75"/>
      <c r="Y2539" s="84">
        <f>MAX(X2541:X2543)</f>
        <v>0</v>
      </c>
      <c r="Z2539" s="83"/>
      <c r="AA2539" s="83"/>
      <c r="AB2539" s="75"/>
      <c r="AC2539" s="75"/>
      <c r="AD2539" s="75"/>
      <c r="AE2539" s="75"/>
      <c r="AF2539" s="75"/>
      <c r="AG2539" s="75"/>
      <c r="AH2539" s="75"/>
      <c r="AI2539" s="75"/>
      <c r="AJ2539" s="84">
        <f>MAX(AI2541:AI2543)</f>
        <v>0</v>
      </c>
      <c r="AK2539" s="83"/>
      <c r="AL2539" s="83"/>
      <c r="AM2539" s="75"/>
      <c r="AN2539" s="75"/>
      <c r="AO2539" s="75"/>
      <c r="AP2539" s="75"/>
      <c r="AQ2539" s="75"/>
      <c r="AR2539" s="75"/>
      <c r="AS2539" s="75"/>
      <c r="AT2539" s="75"/>
      <c r="AU2539" s="75"/>
      <c r="AV2539" s="75"/>
      <c r="AW2539" s="84">
        <f>MAX(AV2541:AV2543)</f>
        <v>100</v>
      </c>
      <c r="AX2539" s="83"/>
      <c r="AY2539" s="83"/>
      <c r="AZ2539" s="79"/>
      <c r="BA2539" s="80"/>
      <c r="BB2539" s="71"/>
      <c r="BC2539" s="54"/>
      <c r="BD2539" s="41">
        <v>4</v>
      </c>
      <c r="BE2539" s="52">
        <v>46</v>
      </c>
      <c r="BF2539" s="62">
        <v>4636</v>
      </c>
      <c r="BG2539" s="278" t="s">
        <v>50</v>
      </c>
    </row>
    <row r="2540" spans="1:59" s="63" customFormat="1" ht="12.75" x14ac:dyDescent="0.2">
      <c r="A2540" s="196">
        <v>4</v>
      </c>
      <c r="B2540" s="197" t="s">
        <v>422</v>
      </c>
      <c r="C2540" s="208">
        <v>46</v>
      </c>
      <c r="D2540" s="209" t="s">
        <v>867</v>
      </c>
      <c r="E2540" s="210">
        <v>4636</v>
      </c>
      <c r="F2540" s="211" t="s">
        <v>1202</v>
      </c>
      <c r="G2540" s="231"/>
      <c r="H2540" s="85" t="s">
        <v>51</v>
      </c>
      <c r="I2540" s="223"/>
      <c r="J2540" s="73"/>
      <c r="K2540" s="73"/>
      <c r="L2540" s="73"/>
      <c r="M2540" s="74"/>
      <c r="N2540" s="248">
        <f>SUM(N2541:N2543)</f>
        <v>1</v>
      </c>
      <c r="O2540" s="293">
        <f>SUM(O2541:O2543)</f>
        <v>1</v>
      </c>
      <c r="P2540" s="292"/>
      <c r="Q2540" s="87"/>
      <c r="R2540" s="87"/>
      <c r="S2540" s="87"/>
      <c r="T2540" s="87"/>
      <c r="U2540" s="87"/>
      <c r="V2540" s="87"/>
      <c r="W2540" s="87"/>
      <c r="X2540" s="87"/>
      <c r="Y2540" s="88"/>
      <c r="Z2540" s="119">
        <f>SUM(Z2541:Z2543)</f>
        <v>0</v>
      </c>
      <c r="AA2540" s="120"/>
      <c r="AB2540" s="111"/>
      <c r="AC2540" s="111"/>
      <c r="AD2540" s="111"/>
      <c r="AE2540" s="111"/>
      <c r="AF2540" s="111"/>
      <c r="AG2540" s="111"/>
      <c r="AH2540" s="111"/>
      <c r="AI2540" s="111"/>
      <c r="AJ2540" s="120"/>
      <c r="AK2540" s="119">
        <f>SUM(AK2541:AK2543)</f>
        <v>0</v>
      </c>
      <c r="AL2540" s="120"/>
      <c r="AM2540" s="111"/>
      <c r="AN2540" s="111"/>
      <c r="AO2540" s="111"/>
      <c r="AP2540" s="111"/>
      <c r="AQ2540" s="111"/>
      <c r="AR2540" s="111"/>
      <c r="AS2540" s="111"/>
      <c r="AT2540" s="111"/>
      <c r="AU2540" s="111"/>
      <c r="AV2540" s="111"/>
      <c r="AW2540" s="120"/>
      <c r="AX2540" s="119">
        <f>SUM(AX2541:AX2543)</f>
        <v>100</v>
      </c>
      <c r="AY2540" s="88"/>
      <c r="AZ2540" s="79"/>
      <c r="BA2540" s="80"/>
      <c r="BB2540" s="71"/>
      <c r="BC2540" s="54"/>
      <c r="BD2540" s="41">
        <v>4</v>
      </c>
      <c r="BE2540" s="52">
        <v>46</v>
      </c>
      <c r="BF2540" s="62">
        <v>4636</v>
      </c>
      <c r="BG2540" s="279" t="s">
        <v>51</v>
      </c>
    </row>
    <row r="2541" spans="1:59" s="63" customFormat="1" ht="12.75" x14ac:dyDescent="0.2">
      <c r="A2541" s="196">
        <v>4</v>
      </c>
      <c r="B2541" s="197" t="s">
        <v>422</v>
      </c>
      <c r="C2541" s="208">
        <v>46</v>
      </c>
      <c r="D2541" s="209" t="s">
        <v>867</v>
      </c>
      <c r="E2541" s="210">
        <v>4636</v>
      </c>
      <c r="F2541" s="211" t="s">
        <v>1202</v>
      </c>
      <c r="G2541" s="231"/>
      <c r="H2541" s="89" t="s">
        <v>52</v>
      </c>
      <c r="I2541" s="90" t="s">
        <v>863</v>
      </c>
      <c r="J2541" s="90" t="s">
        <v>860</v>
      </c>
      <c r="K2541" s="90" t="s">
        <v>64</v>
      </c>
      <c r="L2541" s="90" t="s">
        <v>528</v>
      </c>
      <c r="M2541" s="91"/>
      <c r="N2541" s="312">
        <v>1</v>
      </c>
      <c r="O2541" s="313">
        <f>N2541/N$2497</f>
        <v>1</v>
      </c>
      <c r="P2541" s="104"/>
      <c r="Q2541" s="92"/>
      <c r="R2541" s="92"/>
      <c r="S2541" s="92"/>
      <c r="T2541" s="92"/>
      <c r="U2541" s="92"/>
      <c r="V2541" s="92"/>
      <c r="W2541" s="92"/>
      <c r="X2541" s="109">
        <f>P2541*P$7+Q2541*Q$7+R2541*R$7+S2541*S$7+T2541*T$7+U2541*U$7+V2541*V$7+W2541*W$7</f>
        <v>0</v>
      </c>
      <c r="Y2541" s="83"/>
      <c r="Z2541" s="110">
        <f>X2541*$O2541</f>
        <v>0</v>
      </c>
      <c r="AA2541" s="111"/>
      <c r="AB2541" s="92"/>
      <c r="AC2541" s="92"/>
      <c r="AD2541" s="92"/>
      <c r="AE2541" s="92"/>
      <c r="AF2541" s="92"/>
      <c r="AG2541" s="92"/>
      <c r="AH2541" s="92"/>
      <c r="AI2541" s="109">
        <f>AB2541*AB$7+AC2541*AC$7+AD2541*AD$7+AE2541*AE$7+AF2541*AF$7+AG2541*AG$7+AH2541*AH$7</f>
        <v>0</v>
      </c>
      <c r="AJ2541" s="83"/>
      <c r="AK2541" s="110">
        <f>AI2541*$O2541</f>
        <v>0</v>
      </c>
      <c r="AL2541" s="111"/>
      <c r="AM2541" s="92"/>
      <c r="AN2541" s="92"/>
      <c r="AO2541" s="92"/>
      <c r="AP2541" s="92">
        <v>1</v>
      </c>
      <c r="AQ2541" s="92"/>
      <c r="AR2541" s="92"/>
      <c r="AS2541" s="92"/>
      <c r="AT2541" s="92"/>
      <c r="AU2541" s="92"/>
      <c r="AV2541" s="109">
        <f>AM2541*AM$7+AN2541*AN$7+AO2541*AO$7+AP2541*AP$7+AQ2541*AQ$7+AR2541*AR$7+AS2541*AS$7+AT2541*AT$7+AU2541*AU$7</f>
        <v>100</v>
      </c>
      <c r="AW2541" s="75"/>
      <c r="AX2541" s="110">
        <f>AV2541*$O2541</f>
        <v>100</v>
      </c>
      <c r="AY2541" s="83"/>
      <c r="AZ2541" s="93"/>
      <c r="BA2541" s="94" t="s">
        <v>105</v>
      </c>
      <c r="BB2541" s="71"/>
      <c r="BC2541" s="54"/>
      <c r="BD2541" s="41">
        <v>4</v>
      </c>
      <c r="BE2541" s="52">
        <v>46</v>
      </c>
      <c r="BF2541" s="62">
        <v>4636</v>
      </c>
      <c r="BG2541" s="280" t="s">
        <v>52</v>
      </c>
    </row>
    <row r="2542" spans="1:59" s="63" customFormat="1" ht="12.75" x14ac:dyDescent="0.2">
      <c r="A2542" s="196">
        <v>4</v>
      </c>
      <c r="B2542" s="197" t="s">
        <v>422</v>
      </c>
      <c r="C2542" s="208">
        <v>46</v>
      </c>
      <c r="D2542" s="209" t="s">
        <v>867</v>
      </c>
      <c r="E2542" s="210">
        <v>4636</v>
      </c>
      <c r="F2542" s="211" t="s">
        <v>1202</v>
      </c>
      <c r="G2542" s="231"/>
      <c r="H2542" s="89"/>
      <c r="I2542" s="90"/>
      <c r="J2542" s="90"/>
      <c r="K2542" s="90"/>
      <c r="L2542" s="90"/>
      <c r="M2542" s="91"/>
      <c r="N2542" s="312"/>
      <c r="O2542" s="313">
        <f>N2542/N$2497</f>
        <v>0</v>
      </c>
      <c r="P2542" s="104"/>
      <c r="Q2542" s="92"/>
      <c r="R2542" s="92"/>
      <c r="S2542" s="92"/>
      <c r="T2542" s="92"/>
      <c r="U2542" s="92"/>
      <c r="V2542" s="92"/>
      <c r="W2542" s="92"/>
      <c r="X2542" s="109">
        <f t="shared" ref="X2542:X2543" si="370">P2542*P$7+Q2542*Q$7+R2542*R$7+S2542*S$7+T2542*T$7+U2542*U$7+V2542*V$7+W2542*W$7</f>
        <v>0</v>
      </c>
      <c r="Y2542" s="83"/>
      <c r="Z2542" s="110">
        <f t="shared" ref="Z2542:Z2543" si="371">X2542*$O2542</f>
        <v>0</v>
      </c>
      <c r="AA2542" s="111"/>
      <c r="AB2542" s="92"/>
      <c r="AC2542" s="92"/>
      <c r="AD2542" s="92"/>
      <c r="AE2542" s="92"/>
      <c r="AF2542" s="92"/>
      <c r="AG2542" s="92"/>
      <c r="AH2542" s="92"/>
      <c r="AI2542" s="109">
        <f t="shared" ref="AI2542:AI2543" si="372">AB2542*AB$7+AC2542*AC$7+AD2542*AD$7+AE2542*AE$7+AF2542*AF$7+AG2542*AG$7+AH2542*AH$7</f>
        <v>0</v>
      </c>
      <c r="AJ2542" s="83"/>
      <c r="AK2542" s="110">
        <f t="shared" ref="AK2542:AK2543" si="373">AI2542*$O2542</f>
        <v>0</v>
      </c>
      <c r="AL2542" s="111"/>
      <c r="AM2542" s="92"/>
      <c r="AN2542" s="92"/>
      <c r="AO2542" s="92"/>
      <c r="AP2542" s="92"/>
      <c r="AQ2542" s="92"/>
      <c r="AR2542" s="92"/>
      <c r="AS2542" s="92"/>
      <c r="AT2542" s="92"/>
      <c r="AU2542" s="92"/>
      <c r="AV2542" s="109">
        <f t="shared" ref="AV2542:AV2543" si="374">AM2542*AM$7+AN2542*AN$7+AO2542*AO$7+AP2542*AP$7+AQ2542*AQ$7+AR2542*AR$7+AS2542*AS$7+AT2542*AT$7+AU2542*AU$7</f>
        <v>0</v>
      </c>
      <c r="AW2542" s="75"/>
      <c r="AX2542" s="110">
        <f t="shared" ref="AX2542:AX2543" si="375">AV2542*$O2542</f>
        <v>0</v>
      </c>
      <c r="AY2542" s="111"/>
      <c r="AZ2542" s="93"/>
      <c r="BA2542" s="94"/>
      <c r="BB2542" s="71"/>
      <c r="BC2542" s="54"/>
      <c r="BD2542" s="41">
        <v>4</v>
      </c>
      <c r="BE2542" s="52">
        <v>46</v>
      </c>
      <c r="BF2542" s="62">
        <v>4636</v>
      </c>
      <c r="BG2542" s="280" t="s">
        <v>52</v>
      </c>
    </row>
    <row r="2543" spans="1:59" s="63" customFormat="1" ht="12.75" x14ac:dyDescent="0.2">
      <c r="A2543" s="196">
        <v>4</v>
      </c>
      <c r="B2543" s="197" t="s">
        <v>422</v>
      </c>
      <c r="C2543" s="208">
        <v>46</v>
      </c>
      <c r="D2543" s="209" t="s">
        <v>867</v>
      </c>
      <c r="E2543" s="210">
        <v>4636</v>
      </c>
      <c r="F2543" s="211" t="s">
        <v>1202</v>
      </c>
      <c r="G2543" s="231"/>
      <c r="H2543" s="89"/>
      <c r="I2543" s="90"/>
      <c r="J2543" s="90"/>
      <c r="K2543" s="90"/>
      <c r="L2543" s="90"/>
      <c r="M2543" s="91"/>
      <c r="N2543" s="312"/>
      <c r="O2543" s="313">
        <f>N2543/N$2497</f>
        <v>0</v>
      </c>
      <c r="P2543" s="104"/>
      <c r="Q2543" s="92"/>
      <c r="R2543" s="92"/>
      <c r="S2543" s="92"/>
      <c r="T2543" s="92"/>
      <c r="U2543" s="92"/>
      <c r="V2543" s="92"/>
      <c r="W2543" s="92"/>
      <c r="X2543" s="109">
        <f t="shared" si="370"/>
        <v>0</v>
      </c>
      <c r="Y2543" s="83"/>
      <c r="Z2543" s="110">
        <f t="shared" si="371"/>
        <v>0</v>
      </c>
      <c r="AA2543" s="111"/>
      <c r="AB2543" s="92"/>
      <c r="AC2543" s="92"/>
      <c r="AD2543" s="92"/>
      <c r="AE2543" s="92"/>
      <c r="AF2543" s="92"/>
      <c r="AG2543" s="92"/>
      <c r="AH2543" s="92"/>
      <c r="AI2543" s="109">
        <f t="shared" si="372"/>
        <v>0</v>
      </c>
      <c r="AJ2543" s="83"/>
      <c r="AK2543" s="110">
        <f t="shared" si="373"/>
        <v>0</v>
      </c>
      <c r="AL2543" s="111"/>
      <c r="AM2543" s="92"/>
      <c r="AN2543" s="92"/>
      <c r="AO2543" s="92"/>
      <c r="AP2543" s="92"/>
      <c r="AQ2543" s="92"/>
      <c r="AR2543" s="92"/>
      <c r="AS2543" s="92"/>
      <c r="AT2543" s="92"/>
      <c r="AU2543" s="92"/>
      <c r="AV2543" s="109">
        <f t="shared" si="374"/>
        <v>0</v>
      </c>
      <c r="AW2543" s="75"/>
      <c r="AX2543" s="110">
        <f t="shared" si="375"/>
        <v>0</v>
      </c>
      <c r="AY2543" s="111"/>
      <c r="AZ2543" s="93"/>
      <c r="BA2543" s="94"/>
      <c r="BB2543" s="71"/>
      <c r="BC2543" s="54"/>
      <c r="BD2543" s="41">
        <v>4</v>
      </c>
      <c r="BE2543" s="52">
        <v>46</v>
      </c>
      <c r="BF2543" s="62">
        <v>4636</v>
      </c>
      <c r="BG2543" s="280" t="s">
        <v>52</v>
      </c>
    </row>
    <row r="2544" spans="1:59" s="63" customFormat="1" ht="12.75" x14ac:dyDescent="0.2">
      <c r="A2544" s="196">
        <v>4</v>
      </c>
      <c r="B2544" s="197" t="s">
        <v>422</v>
      </c>
      <c r="C2544" s="208">
        <v>46</v>
      </c>
      <c r="D2544" s="209" t="s">
        <v>867</v>
      </c>
      <c r="E2544" s="210">
        <v>4636</v>
      </c>
      <c r="F2544" s="211" t="s">
        <v>1202</v>
      </c>
      <c r="G2544" s="230"/>
      <c r="H2544" s="56"/>
      <c r="I2544" s="221"/>
      <c r="J2544" s="57"/>
      <c r="K2544" s="57"/>
      <c r="L2544" s="57"/>
      <c r="M2544" s="55"/>
      <c r="N2544" s="303"/>
      <c r="O2544" s="245"/>
      <c r="P2544" s="122"/>
      <c r="Q2544" s="58"/>
      <c r="R2544" s="58"/>
      <c r="S2544" s="58"/>
      <c r="T2544" s="58"/>
      <c r="U2544" s="58"/>
      <c r="V2544" s="58"/>
      <c r="W2544" s="58"/>
      <c r="X2544" s="58"/>
      <c r="Y2544" s="59"/>
      <c r="Z2544" s="59"/>
      <c r="AA2544" s="59"/>
      <c r="AB2544" s="58"/>
      <c r="AC2544" s="58"/>
      <c r="AD2544" s="58"/>
      <c r="AE2544" s="58"/>
      <c r="AF2544" s="58"/>
      <c r="AG2544" s="58"/>
      <c r="AH2544" s="58"/>
      <c r="AI2544" s="58"/>
      <c r="AJ2544" s="59"/>
      <c r="AK2544" s="59"/>
      <c r="AL2544" s="59"/>
      <c r="AM2544" s="58"/>
      <c r="AN2544" s="58"/>
      <c r="AO2544" s="58"/>
      <c r="AP2544" s="58"/>
      <c r="AQ2544" s="58"/>
      <c r="AR2544" s="58"/>
      <c r="AS2544" s="58"/>
      <c r="AT2544" s="58"/>
      <c r="AU2544" s="58"/>
      <c r="AV2544" s="58"/>
      <c r="AW2544" s="58"/>
      <c r="AX2544" s="59"/>
      <c r="AY2544" s="59"/>
      <c r="AZ2544" s="60"/>
      <c r="BA2544" s="61"/>
      <c r="BB2544" s="54"/>
      <c r="BC2544" s="54"/>
      <c r="BD2544" s="41">
        <v>4</v>
      </c>
      <c r="BE2544" s="52">
        <v>46</v>
      </c>
      <c r="BF2544" s="62">
        <v>4636</v>
      </c>
      <c r="BG2544" s="274"/>
    </row>
    <row r="2545" spans="1:59" s="53" customFormat="1" ht="18.75" x14ac:dyDescent="0.3">
      <c r="A2545" s="202">
        <v>4</v>
      </c>
      <c r="B2545" s="203" t="s">
        <v>422</v>
      </c>
      <c r="C2545" s="205">
        <v>47</v>
      </c>
      <c r="D2545" s="206" t="s">
        <v>729</v>
      </c>
      <c r="E2545" s="207"/>
      <c r="F2545" s="207"/>
      <c r="G2545" s="229"/>
      <c r="H2545" s="44"/>
      <c r="I2545" s="226"/>
      <c r="J2545" s="192"/>
      <c r="K2545" s="192"/>
      <c r="L2545" s="192"/>
      <c r="M2545" s="194"/>
      <c r="N2545" s="302"/>
      <c r="O2545" s="298"/>
      <c r="P2545" s="47"/>
      <c r="Q2545" s="47"/>
      <c r="R2545" s="47"/>
      <c r="S2545" s="47"/>
      <c r="T2545" s="47"/>
      <c r="U2545" s="47"/>
      <c r="V2545" s="47"/>
      <c r="W2545" s="47"/>
      <c r="X2545" s="47"/>
      <c r="Y2545" s="48"/>
      <c r="Z2545" s="48"/>
      <c r="AA2545" s="48"/>
      <c r="AB2545" s="47"/>
      <c r="AC2545" s="47"/>
      <c r="AD2545" s="47"/>
      <c r="AE2545" s="47"/>
      <c r="AF2545" s="47"/>
      <c r="AG2545" s="47"/>
      <c r="AH2545" s="47"/>
      <c r="AI2545" s="47"/>
      <c r="AJ2545" s="48"/>
      <c r="AK2545" s="48"/>
      <c r="AL2545" s="48"/>
      <c r="AM2545" s="47"/>
      <c r="AN2545" s="47"/>
      <c r="AO2545" s="47"/>
      <c r="AP2545" s="47"/>
      <c r="AQ2545" s="47"/>
      <c r="AR2545" s="47"/>
      <c r="AS2545" s="47"/>
      <c r="AT2545" s="47"/>
      <c r="AU2545" s="47"/>
      <c r="AV2545" s="47"/>
      <c r="AW2545" s="47"/>
      <c r="AX2545" s="48"/>
      <c r="AY2545" s="333"/>
      <c r="AZ2545" s="49"/>
      <c r="BA2545" s="50"/>
      <c r="BB2545" s="51"/>
      <c r="BC2545" s="45"/>
      <c r="BD2545" s="41">
        <v>4</v>
      </c>
      <c r="BE2545" s="52">
        <v>47</v>
      </c>
      <c r="BF2545" s="52" t="s">
        <v>729</v>
      </c>
      <c r="BG2545" s="273"/>
    </row>
    <row r="2546" spans="1:59" x14ac:dyDescent="0.25">
      <c r="A2546" s="196">
        <v>4</v>
      </c>
      <c r="B2546" s="197" t="s">
        <v>422</v>
      </c>
      <c r="C2546" s="208">
        <v>47</v>
      </c>
      <c r="D2546" s="209" t="s">
        <v>729</v>
      </c>
      <c r="E2546" s="212">
        <v>4711</v>
      </c>
      <c r="F2546" s="213" t="s">
        <v>903</v>
      </c>
      <c r="G2546" s="234"/>
      <c r="H2546" s="138"/>
      <c r="I2546" s="224"/>
      <c r="J2546" s="98"/>
      <c r="K2546" s="98"/>
      <c r="L2546" s="98"/>
      <c r="M2546" s="137"/>
      <c r="N2546" s="322"/>
      <c r="O2546" s="323"/>
      <c r="P2546" s="139"/>
      <c r="Q2546" s="139"/>
      <c r="R2546" s="139"/>
      <c r="S2546" s="139"/>
      <c r="T2546" s="139"/>
      <c r="U2546" s="139"/>
      <c r="V2546" s="139"/>
      <c r="W2546" s="139"/>
      <c r="X2546" s="139"/>
      <c r="Y2546" s="100"/>
      <c r="Z2546" s="125"/>
      <c r="AA2546" s="125"/>
      <c r="AB2546" s="139"/>
      <c r="AC2546" s="139"/>
      <c r="AD2546" s="139"/>
      <c r="AE2546" s="139"/>
      <c r="AF2546" s="139"/>
      <c r="AG2546" s="139"/>
      <c r="AH2546" s="139"/>
      <c r="AI2546" s="139"/>
      <c r="AJ2546" s="100"/>
      <c r="AK2546" s="125"/>
      <c r="AL2546" s="125"/>
      <c r="AM2546" s="139"/>
      <c r="AN2546" s="139"/>
      <c r="AO2546" s="139"/>
      <c r="AP2546" s="139"/>
      <c r="AQ2546" s="139"/>
      <c r="AR2546" s="139"/>
      <c r="AS2546" s="139"/>
      <c r="AT2546" s="139"/>
      <c r="AU2546" s="139"/>
      <c r="AV2546" s="139"/>
      <c r="AW2546" s="99"/>
      <c r="AX2546" s="125"/>
      <c r="AY2546" s="100"/>
      <c r="AZ2546" s="140"/>
      <c r="BA2546" s="141"/>
      <c r="BB2546" s="136"/>
      <c r="BC2546" s="136"/>
      <c r="BD2546" s="41">
        <v>4</v>
      </c>
      <c r="BE2546" s="52">
        <v>47</v>
      </c>
      <c r="BF2546" s="103">
        <v>4711</v>
      </c>
      <c r="BG2546" s="283"/>
    </row>
    <row r="2547" spans="1:59" s="63" customFormat="1" ht="12.75" x14ac:dyDescent="0.2">
      <c r="A2547" s="196">
        <v>4</v>
      </c>
      <c r="B2547" s="197" t="s">
        <v>422</v>
      </c>
      <c r="C2547" s="208">
        <v>47</v>
      </c>
      <c r="D2547" s="209" t="s">
        <v>729</v>
      </c>
      <c r="E2547" s="212">
        <v>4711</v>
      </c>
      <c r="F2547" s="213" t="s">
        <v>903</v>
      </c>
      <c r="G2547" s="232"/>
      <c r="H2547" s="97"/>
      <c r="I2547" s="224"/>
      <c r="J2547" s="98"/>
      <c r="K2547" s="98"/>
      <c r="L2547" s="98"/>
      <c r="M2547" s="96"/>
      <c r="N2547" s="307"/>
      <c r="O2547" s="246"/>
      <c r="P2547" s="124"/>
      <c r="Q2547" s="99"/>
      <c r="R2547" s="99"/>
      <c r="S2547" s="99"/>
      <c r="T2547" s="99"/>
      <c r="U2547" s="99"/>
      <c r="V2547" s="99"/>
      <c r="W2547" s="99"/>
      <c r="X2547" s="99"/>
      <c r="Y2547" s="100"/>
      <c r="Z2547" s="100"/>
      <c r="AA2547" s="100"/>
      <c r="AB2547" s="99"/>
      <c r="AC2547" s="99"/>
      <c r="AD2547" s="99"/>
      <c r="AE2547" s="99"/>
      <c r="AF2547" s="99"/>
      <c r="AG2547" s="99"/>
      <c r="AH2547" s="99"/>
      <c r="AI2547" s="99"/>
      <c r="AJ2547" s="100"/>
      <c r="AK2547" s="100"/>
      <c r="AL2547" s="100"/>
      <c r="AM2547" s="99"/>
      <c r="AN2547" s="99"/>
      <c r="AO2547" s="99"/>
      <c r="AP2547" s="99"/>
      <c r="AQ2547" s="99"/>
      <c r="AR2547" s="99"/>
      <c r="AS2547" s="99"/>
      <c r="AT2547" s="99"/>
      <c r="AU2547" s="99"/>
      <c r="AV2547" s="99"/>
      <c r="AW2547" s="99"/>
      <c r="AX2547" s="100"/>
      <c r="AY2547" s="100"/>
      <c r="AZ2547" s="101"/>
      <c r="BA2547" s="102"/>
      <c r="BB2547" s="95"/>
      <c r="BC2547" s="95"/>
      <c r="BD2547" s="41">
        <v>4</v>
      </c>
      <c r="BE2547" s="52">
        <v>47</v>
      </c>
      <c r="BF2547" s="103">
        <v>4711</v>
      </c>
      <c r="BG2547" s="277"/>
    </row>
    <row r="2548" spans="1:59" s="63" customFormat="1" ht="12.75" x14ac:dyDescent="0.2">
      <c r="A2548" s="196">
        <v>4</v>
      </c>
      <c r="B2548" s="197" t="s">
        <v>422</v>
      </c>
      <c r="C2548" s="208">
        <v>47</v>
      </c>
      <c r="D2548" s="209" t="s">
        <v>729</v>
      </c>
      <c r="E2548" s="212">
        <v>4711</v>
      </c>
      <c r="F2548" s="213" t="s">
        <v>903</v>
      </c>
      <c r="G2548" s="231" t="s">
        <v>729</v>
      </c>
      <c r="H2548" s="65"/>
      <c r="I2548" s="222"/>
      <c r="J2548" s="66"/>
      <c r="K2548" s="66"/>
      <c r="L2548" s="66"/>
      <c r="M2548" s="64"/>
      <c r="N2548" s="304"/>
      <c r="O2548" s="305"/>
      <c r="P2548" s="127"/>
      <c r="Q2548" s="67"/>
      <c r="R2548" s="67"/>
      <c r="S2548" s="67"/>
      <c r="T2548" s="67"/>
      <c r="U2548" s="67"/>
      <c r="V2548" s="67"/>
      <c r="W2548" s="67"/>
      <c r="X2548" s="67"/>
      <c r="Y2548" s="68"/>
      <c r="Z2548" s="68"/>
      <c r="AA2548" s="68"/>
      <c r="AB2548" s="67"/>
      <c r="AC2548" s="67"/>
      <c r="AD2548" s="67"/>
      <c r="AE2548" s="67"/>
      <c r="AF2548" s="67"/>
      <c r="AG2548" s="67"/>
      <c r="AH2548" s="67"/>
      <c r="AI2548" s="67"/>
      <c r="AJ2548" s="68"/>
      <c r="AK2548" s="68"/>
      <c r="AL2548" s="68"/>
      <c r="AM2548" s="67"/>
      <c r="AN2548" s="67"/>
      <c r="AO2548" s="67"/>
      <c r="AP2548" s="67"/>
      <c r="AQ2548" s="67"/>
      <c r="AR2548" s="67"/>
      <c r="AS2548" s="67"/>
      <c r="AT2548" s="67"/>
      <c r="AU2548" s="67"/>
      <c r="AV2548" s="67"/>
      <c r="AW2548" s="67"/>
      <c r="AX2548" s="68"/>
      <c r="AY2548" s="68"/>
      <c r="AZ2548" s="69"/>
      <c r="BA2548" s="70"/>
      <c r="BB2548" s="71"/>
      <c r="BC2548" s="95"/>
      <c r="BD2548" s="41">
        <v>4</v>
      </c>
      <c r="BE2548" s="52">
        <v>47</v>
      </c>
      <c r="BF2548" s="103">
        <v>4711</v>
      </c>
      <c r="BG2548" s="275"/>
    </row>
    <row r="2549" spans="1:59" s="63" customFormat="1" ht="12.75" x14ac:dyDescent="0.2">
      <c r="A2549" s="196">
        <v>4</v>
      </c>
      <c r="B2549" s="197" t="s">
        <v>422</v>
      </c>
      <c r="C2549" s="208">
        <v>47</v>
      </c>
      <c r="D2549" s="209" t="s">
        <v>729</v>
      </c>
      <c r="E2549" s="212">
        <v>4711</v>
      </c>
      <c r="F2549" s="213" t="s">
        <v>903</v>
      </c>
      <c r="G2549" s="231" t="s">
        <v>729</v>
      </c>
      <c r="H2549" s="72" t="s">
        <v>47</v>
      </c>
      <c r="I2549" s="223"/>
      <c r="J2549" s="73"/>
      <c r="K2549" s="73"/>
      <c r="L2549" s="73"/>
      <c r="M2549" s="74"/>
      <c r="N2549" s="247"/>
      <c r="O2549" s="306"/>
      <c r="P2549" s="105"/>
      <c r="Q2549" s="75"/>
      <c r="R2549" s="75"/>
      <c r="S2549" s="75"/>
      <c r="T2549" s="75"/>
      <c r="U2549" s="75"/>
      <c r="V2549" s="75"/>
      <c r="W2549" s="75"/>
      <c r="X2549" s="75"/>
      <c r="Y2549" s="76">
        <f>IF(ISNUMBER(VLOOKUP(Y2551,P$7:W$7,MATCH(Y2551,P$7:W$7))),VLOOKUP(Y2551,P$7:W$7,MATCH(Y2551,P$7:W$7)),IF(N2553=0,"No Data",IF(Y2551&gt;0,"&lt;100",0)))</f>
        <v>5000</v>
      </c>
      <c r="Z2549" s="77">
        <f>IF(ISNUMBER(VLOOKUP(Z2553,P$7:W$7,MATCH(Z2553,P$7:W$7))),VLOOKUP(Z2553,P$7:W$7,MATCH(Z2553,P$7:W$7)),IF(N2553=0,"No Data",IF(Z2553&gt;0,"&lt;100",0)))</f>
        <v>5000</v>
      </c>
      <c r="AA2549" s="106">
        <f>IF(ISNUMBER(Z2549),Z2549,0)</f>
        <v>5000</v>
      </c>
      <c r="AB2549" s="75"/>
      <c r="AC2549" s="75"/>
      <c r="AD2549" s="75"/>
      <c r="AE2549" s="75"/>
      <c r="AF2549" s="75"/>
      <c r="AG2549" s="75"/>
      <c r="AH2549" s="75"/>
      <c r="AI2549" s="75"/>
      <c r="AJ2549" s="76">
        <f>IF(ISNUMBER(VLOOKUP(AJ2551,AB$7:AH$7,MATCH(AJ2551,AB$7:AH$7))),VLOOKUP(AJ2551,AB$7:AH$7,MATCH(AJ2551,AB$7:AH$7)),IF(N2553=0,"No Data",IF(AJ2551&gt;0,"&lt;50",0)))</f>
        <v>0</v>
      </c>
      <c r="AK2549" s="77">
        <f>IF(ISNUMBER(VLOOKUP(AK2553,AB$7:AH$7,MATCH(AK2553,AB$7:AH$7))),VLOOKUP(AK2553,AB$7:AH$7,MATCH(AK2553,AB$7:AH$7)),IF(N2553=0,"No Data",IF(AK2553&gt;0,"&lt;50",0)))</f>
        <v>0</v>
      </c>
      <c r="AL2549" s="106">
        <f>IF(ISNUMBER(AK2549),AK2549,0)</f>
        <v>0</v>
      </c>
      <c r="AM2549" s="75"/>
      <c r="AN2549" s="75"/>
      <c r="AO2549" s="75"/>
      <c r="AP2549" s="75"/>
      <c r="AQ2549" s="75"/>
      <c r="AR2549" s="75"/>
      <c r="AS2549" s="75"/>
      <c r="AT2549" s="75"/>
      <c r="AU2549" s="75"/>
      <c r="AV2549" s="75"/>
      <c r="AW2549" s="76">
        <f>IF(ISNUMBER(VLOOKUP(AW2551,AM$7:AU$7,MATCH(AW2551,AM$7:AU$7))),VLOOKUP(AW2551,AM$7:AU$7,MATCH(AW2551,AM$7:AU$7)),IF(N2553=0,"No Data",IF(AW2551&gt;0,"&lt;10",0)))</f>
        <v>500</v>
      </c>
      <c r="AX2549" s="77">
        <f>IF(ISNUMBER(VLOOKUP(AX2553,AM$7:AU$7,MATCH(AX2553,AM$7:AU$7))),VLOOKUP(AX2553,AM$7:AU$7,MATCH(AX2553,AM$7:AU$7)),IF(N2553=0,"No Data",IF(AX2553&gt;0,"&lt;10",0)))</f>
        <v>500</v>
      </c>
      <c r="AY2549" s="106">
        <f>IF(ISNUMBER(AX2549),AX2549,0)</f>
        <v>500</v>
      </c>
      <c r="AZ2549" s="79"/>
      <c r="BA2549" s="80"/>
      <c r="BB2549" s="71"/>
      <c r="BC2549" s="95"/>
      <c r="BD2549" s="41">
        <v>4</v>
      </c>
      <c r="BE2549" s="52">
        <v>47</v>
      </c>
      <c r="BF2549" s="103">
        <v>4711</v>
      </c>
      <c r="BG2549" s="276" t="s">
        <v>47</v>
      </c>
    </row>
    <row r="2550" spans="1:59" s="63" customFormat="1" ht="12.75" x14ac:dyDescent="0.2">
      <c r="A2550" s="196">
        <v>4</v>
      </c>
      <c r="B2550" s="197" t="s">
        <v>422</v>
      </c>
      <c r="C2550" s="208">
        <v>47</v>
      </c>
      <c r="D2550" s="209" t="s">
        <v>729</v>
      </c>
      <c r="E2550" s="212">
        <v>4711</v>
      </c>
      <c r="F2550" s="213" t="s">
        <v>903</v>
      </c>
      <c r="G2550" s="231" t="s">
        <v>729</v>
      </c>
      <c r="H2550" s="81" t="s">
        <v>48</v>
      </c>
      <c r="I2550" s="223"/>
      <c r="J2550" s="73"/>
      <c r="K2550" s="73"/>
      <c r="L2550" s="73"/>
      <c r="M2550" s="74"/>
      <c r="N2550" s="247"/>
      <c r="O2550" s="306"/>
      <c r="P2550" s="105"/>
      <c r="Q2550" s="75"/>
      <c r="R2550" s="75"/>
      <c r="S2550" s="75"/>
      <c r="T2550" s="75"/>
      <c r="U2550" s="75"/>
      <c r="V2550" s="75"/>
      <c r="W2550" s="75"/>
      <c r="X2550" s="75"/>
      <c r="Y2550" s="82">
        <f>MIN(X2554:X2580)</f>
        <v>0</v>
      </c>
      <c r="Z2550" s="83"/>
      <c r="AA2550" s="83"/>
      <c r="AB2550" s="75"/>
      <c r="AC2550" s="75"/>
      <c r="AD2550" s="75"/>
      <c r="AE2550" s="75"/>
      <c r="AF2550" s="75"/>
      <c r="AG2550" s="75"/>
      <c r="AH2550" s="75"/>
      <c r="AI2550" s="75"/>
      <c r="AJ2550" s="82">
        <f>MIN(AI2554:AI2580)</f>
        <v>0</v>
      </c>
      <c r="AK2550" s="83"/>
      <c r="AL2550" s="83"/>
      <c r="AM2550" s="75"/>
      <c r="AN2550" s="75"/>
      <c r="AO2550" s="75"/>
      <c r="AP2550" s="75"/>
      <c r="AQ2550" s="75"/>
      <c r="AR2550" s="75"/>
      <c r="AS2550" s="75"/>
      <c r="AT2550" s="75"/>
      <c r="AU2550" s="75"/>
      <c r="AV2550" s="75"/>
      <c r="AW2550" s="82">
        <f>MIN(AV2554:AV2580)</f>
        <v>25</v>
      </c>
      <c r="AX2550" s="83"/>
      <c r="AY2550" s="83"/>
      <c r="AZ2550" s="79"/>
      <c r="BA2550" s="80"/>
      <c r="BB2550" s="71"/>
      <c r="BC2550" s="95"/>
      <c r="BD2550" s="41">
        <v>4</v>
      </c>
      <c r="BE2550" s="52">
        <v>47</v>
      </c>
      <c r="BF2550" s="103">
        <v>4711</v>
      </c>
      <c r="BG2550" s="278" t="s">
        <v>48</v>
      </c>
    </row>
    <row r="2551" spans="1:59" s="63" customFormat="1" ht="12.75" x14ac:dyDescent="0.2">
      <c r="A2551" s="196">
        <v>4</v>
      </c>
      <c r="B2551" s="197" t="s">
        <v>422</v>
      </c>
      <c r="C2551" s="208">
        <v>47</v>
      </c>
      <c r="D2551" s="209" t="s">
        <v>729</v>
      </c>
      <c r="E2551" s="212">
        <v>4711</v>
      </c>
      <c r="F2551" s="213" t="s">
        <v>903</v>
      </c>
      <c r="G2551" s="231" t="s">
        <v>729</v>
      </c>
      <c r="H2551" s="81" t="s">
        <v>49</v>
      </c>
      <c r="I2551" s="223"/>
      <c r="J2551" s="73"/>
      <c r="K2551" s="73"/>
      <c r="L2551" s="73"/>
      <c r="M2551" s="74"/>
      <c r="N2551" s="247"/>
      <c r="O2551" s="306"/>
      <c r="P2551" s="105"/>
      <c r="Q2551" s="75"/>
      <c r="R2551" s="75"/>
      <c r="S2551" s="75"/>
      <c r="T2551" s="75"/>
      <c r="U2551" s="75"/>
      <c r="V2551" s="75"/>
      <c r="W2551" s="75"/>
      <c r="X2551" s="75"/>
      <c r="Y2551" s="84">
        <f>IF(ISNUMBER(AVERAGE(X2554:X2580)),AVERAGE(X2554:X2580),0)</f>
        <v>8007.4074074074078</v>
      </c>
      <c r="Z2551" s="83"/>
      <c r="AA2551" s="83"/>
      <c r="AB2551" s="75"/>
      <c r="AC2551" s="75"/>
      <c r="AD2551" s="75"/>
      <c r="AE2551" s="75"/>
      <c r="AF2551" s="75"/>
      <c r="AG2551" s="75"/>
      <c r="AH2551" s="75"/>
      <c r="AI2551" s="75"/>
      <c r="AJ2551" s="84">
        <f>IF(ISNUMBER(AVERAGE(AI2554:AI2580)),AVERAGE(AI2554:AI2580),0)</f>
        <v>0</v>
      </c>
      <c r="AK2551" s="83"/>
      <c r="AL2551" s="83"/>
      <c r="AM2551" s="75"/>
      <c r="AN2551" s="75"/>
      <c r="AO2551" s="75"/>
      <c r="AP2551" s="75"/>
      <c r="AQ2551" s="75"/>
      <c r="AR2551" s="75"/>
      <c r="AS2551" s="75"/>
      <c r="AT2551" s="75"/>
      <c r="AU2551" s="75"/>
      <c r="AV2551" s="75"/>
      <c r="AW2551" s="84">
        <f>IF(ISNUMBER(AVERAGE(AV2554:AV2580)),AVERAGE(AV2554:AV2580),0)</f>
        <v>947.22222222222217</v>
      </c>
      <c r="AX2551" s="83"/>
      <c r="AY2551" s="83"/>
      <c r="AZ2551" s="79"/>
      <c r="BA2551" s="80"/>
      <c r="BB2551" s="71"/>
      <c r="BC2551" s="95"/>
      <c r="BD2551" s="41">
        <v>4</v>
      </c>
      <c r="BE2551" s="52">
        <v>47</v>
      </c>
      <c r="BF2551" s="103">
        <v>4711</v>
      </c>
      <c r="BG2551" s="278" t="s">
        <v>49</v>
      </c>
    </row>
    <row r="2552" spans="1:59" s="63" customFormat="1" ht="12.75" x14ac:dyDescent="0.2">
      <c r="A2552" s="196">
        <v>4</v>
      </c>
      <c r="B2552" s="197" t="s">
        <v>422</v>
      </c>
      <c r="C2552" s="208">
        <v>47</v>
      </c>
      <c r="D2552" s="209" t="s">
        <v>729</v>
      </c>
      <c r="E2552" s="212">
        <v>4711</v>
      </c>
      <c r="F2552" s="213" t="s">
        <v>903</v>
      </c>
      <c r="G2552" s="231" t="s">
        <v>729</v>
      </c>
      <c r="H2552" s="81" t="s">
        <v>50</v>
      </c>
      <c r="I2552" s="223"/>
      <c r="J2552" s="73"/>
      <c r="K2552" s="73"/>
      <c r="L2552" s="73"/>
      <c r="M2552" s="74"/>
      <c r="N2552" s="247"/>
      <c r="O2552" s="306"/>
      <c r="P2552" s="105"/>
      <c r="Q2552" s="75"/>
      <c r="R2552" s="75"/>
      <c r="S2552" s="75"/>
      <c r="T2552" s="75"/>
      <c r="U2552" s="75"/>
      <c r="V2552" s="75"/>
      <c r="W2552" s="75"/>
      <c r="X2552" s="75"/>
      <c r="Y2552" s="84">
        <f>MAX(X2554:X2580)</f>
        <v>25000</v>
      </c>
      <c r="Z2552" s="83"/>
      <c r="AA2552" s="83"/>
      <c r="AB2552" s="75"/>
      <c r="AC2552" s="75"/>
      <c r="AD2552" s="75"/>
      <c r="AE2552" s="75"/>
      <c r="AF2552" s="75"/>
      <c r="AG2552" s="75"/>
      <c r="AH2552" s="75"/>
      <c r="AI2552" s="75"/>
      <c r="AJ2552" s="84">
        <f>MAX(AI2554:AI2580)</f>
        <v>0</v>
      </c>
      <c r="AK2552" s="83"/>
      <c r="AL2552" s="83"/>
      <c r="AM2552" s="75"/>
      <c r="AN2552" s="75"/>
      <c r="AO2552" s="75"/>
      <c r="AP2552" s="75"/>
      <c r="AQ2552" s="75"/>
      <c r="AR2552" s="75"/>
      <c r="AS2552" s="75"/>
      <c r="AT2552" s="75"/>
      <c r="AU2552" s="75"/>
      <c r="AV2552" s="75"/>
      <c r="AW2552" s="84">
        <f>MAX(AV2554:AV2580)</f>
        <v>2500</v>
      </c>
      <c r="AX2552" s="83"/>
      <c r="AY2552" s="83"/>
      <c r="AZ2552" s="79"/>
      <c r="BA2552" s="80"/>
      <c r="BB2552" s="71"/>
      <c r="BC2552" s="95"/>
      <c r="BD2552" s="41">
        <v>4</v>
      </c>
      <c r="BE2552" s="52">
        <v>47</v>
      </c>
      <c r="BF2552" s="103">
        <v>4711</v>
      </c>
      <c r="BG2552" s="278" t="s">
        <v>50</v>
      </c>
    </row>
    <row r="2553" spans="1:59" s="63" customFormat="1" ht="12.75" x14ac:dyDescent="0.2">
      <c r="A2553" s="196">
        <v>4</v>
      </c>
      <c r="B2553" s="197" t="s">
        <v>422</v>
      </c>
      <c r="C2553" s="208">
        <v>47</v>
      </c>
      <c r="D2553" s="209" t="s">
        <v>729</v>
      </c>
      <c r="E2553" s="212">
        <v>4711</v>
      </c>
      <c r="F2553" s="213" t="s">
        <v>903</v>
      </c>
      <c r="G2553" s="231" t="s">
        <v>729</v>
      </c>
      <c r="H2553" s="85" t="s">
        <v>51</v>
      </c>
      <c r="I2553" s="223"/>
      <c r="J2553" s="73"/>
      <c r="K2553" s="73"/>
      <c r="L2553" s="73"/>
      <c r="M2553" s="74"/>
      <c r="N2553" s="248">
        <f>SUM(N2554:N2580)</f>
        <v>27</v>
      </c>
      <c r="O2553" s="293">
        <f>SUM(O2554:O2580)</f>
        <v>0.99999999999999933</v>
      </c>
      <c r="P2553" s="292"/>
      <c r="Q2553" s="87"/>
      <c r="R2553" s="87"/>
      <c r="S2553" s="87"/>
      <c r="T2553" s="87"/>
      <c r="U2553" s="87"/>
      <c r="V2553" s="87"/>
      <c r="W2553" s="87"/>
      <c r="X2553" s="87"/>
      <c r="Y2553" s="88"/>
      <c r="Z2553" s="119">
        <f>SUM(Z2554:Z2580)</f>
        <v>8007.4074074074078</v>
      </c>
      <c r="AA2553" s="88"/>
      <c r="AB2553" s="87"/>
      <c r="AC2553" s="87"/>
      <c r="AD2553" s="87"/>
      <c r="AE2553" s="87"/>
      <c r="AF2553" s="87"/>
      <c r="AG2553" s="87"/>
      <c r="AH2553" s="87"/>
      <c r="AI2553" s="87"/>
      <c r="AJ2553" s="88"/>
      <c r="AK2553" s="119">
        <f>SUM(AK2554:AK2580)</f>
        <v>0</v>
      </c>
      <c r="AL2553" s="88"/>
      <c r="AM2553" s="87"/>
      <c r="AN2553" s="87"/>
      <c r="AO2553" s="87"/>
      <c r="AP2553" s="87"/>
      <c r="AQ2553" s="87"/>
      <c r="AR2553" s="87"/>
      <c r="AS2553" s="87"/>
      <c r="AT2553" s="87"/>
      <c r="AU2553" s="87"/>
      <c r="AV2553" s="87"/>
      <c r="AW2553" s="88"/>
      <c r="AX2553" s="119">
        <f>SUM(AX2554:AX2580)</f>
        <v>947.22222222222217</v>
      </c>
      <c r="AY2553" s="88"/>
      <c r="AZ2553" s="79"/>
      <c r="BA2553" s="80"/>
      <c r="BB2553" s="71"/>
      <c r="BC2553" s="95"/>
      <c r="BD2553" s="41">
        <v>4</v>
      </c>
      <c r="BE2553" s="52">
        <v>47</v>
      </c>
      <c r="BF2553" s="103">
        <v>4711</v>
      </c>
      <c r="BG2553" s="279" t="s">
        <v>51</v>
      </c>
    </row>
    <row r="2554" spans="1:59" s="63" customFormat="1" ht="12.75" x14ac:dyDescent="0.2">
      <c r="A2554" s="196">
        <v>4</v>
      </c>
      <c r="B2554" s="197" t="s">
        <v>422</v>
      </c>
      <c r="C2554" s="208">
        <v>47</v>
      </c>
      <c r="D2554" s="209" t="s">
        <v>729</v>
      </c>
      <c r="E2554" s="212">
        <v>4711</v>
      </c>
      <c r="F2554" s="213" t="s">
        <v>903</v>
      </c>
      <c r="G2554" s="231" t="s">
        <v>729</v>
      </c>
      <c r="H2554" s="89" t="s">
        <v>52</v>
      </c>
      <c r="I2554" s="90" t="s">
        <v>904</v>
      </c>
      <c r="J2554" s="90"/>
      <c r="K2554" s="90" t="s">
        <v>64</v>
      </c>
      <c r="L2554" s="90" t="s">
        <v>119</v>
      </c>
      <c r="M2554" s="91"/>
      <c r="N2554" s="312">
        <v>1</v>
      </c>
      <c r="O2554" s="313">
        <f>N2554/N$2553</f>
        <v>3.7037037037037035E-2</v>
      </c>
      <c r="P2554" s="104">
        <v>1</v>
      </c>
      <c r="Q2554" s="92"/>
      <c r="R2554" s="92"/>
      <c r="S2554" s="92"/>
      <c r="T2554" s="92"/>
      <c r="U2554" s="92"/>
      <c r="V2554" s="92"/>
      <c r="W2554" s="92"/>
      <c r="X2554" s="109">
        <f t="shared" ref="X2554:X2580" si="376">P2554*P$7+Q2554*Q$7+R2554*R$7+S2554*S$7+T2554*T$7+U2554*U$7+V2554*V$7+W2554*W$7</f>
        <v>100</v>
      </c>
      <c r="Y2554" s="83"/>
      <c r="Z2554" s="110">
        <f t="shared" ref="Z2554:Z2580" si="377">X2554*$O2554</f>
        <v>3.7037037037037033</v>
      </c>
      <c r="AA2554" s="111"/>
      <c r="AB2554" s="92"/>
      <c r="AC2554" s="92"/>
      <c r="AD2554" s="92"/>
      <c r="AE2554" s="92"/>
      <c r="AF2554" s="92"/>
      <c r="AG2554" s="92"/>
      <c r="AH2554" s="92"/>
      <c r="AI2554" s="109">
        <f t="shared" ref="AI2554:AI2580" si="378">AB2554*AB$7+AC2554*AC$7+AD2554*AD$7+AE2554*AE$7+AF2554*AF$7+AG2554*AG$7+AH2554*AH$7</f>
        <v>0</v>
      </c>
      <c r="AJ2554" s="83"/>
      <c r="AK2554" s="110">
        <f t="shared" ref="AK2554:AK2580" si="379">AI2554*$O2554</f>
        <v>0</v>
      </c>
      <c r="AL2554" s="111"/>
      <c r="AM2554" s="92"/>
      <c r="AN2554" s="92"/>
      <c r="AO2554" s="92"/>
      <c r="AP2554" s="92"/>
      <c r="AQ2554" s="92"/>
      <c r="AR2554" s="92"/>
      <c r="AS2554" s="92"/>
      <c r="AT2554" s="92">
        <v>1</v>
      </c>
      <c r="AU2554" s="92"/>
      <c r="AV2554" s="109">
        <f t="shared" ref="AV2554:AV2580" si="380">AM2554*AM$7+AN2554*AN$7+AO2554*AO$7+AP2554*AP$7+AQ2554*AQ$7+AR2554*AR$7+AS2554*AS$7+AT2554*AT$7+AU2554*AU$7</f>
        <v>2500</v>
      </c>
      <c r="AW2554" s="75"/>
      <c r="AX2554" s="110">
        <f t="shared" ref="AX2554:AX2580" si="381">AV2554*$O2554</f>
        <v>92.592592592592581</v>
      </c>
      <c r="AY2554" s="111"/>
      <c r="AZ2554" s="93"/>
      <c r="BA2554" s="94" t="s">
        <v>131</v>
      </c>
      <c r="BB2554" s="71"/>
      <c r="BC2554" s="95"/>
      <c r="BD2554" s="41">
        <v>4</v>
      </c>
      <c r="BE2554" s="52">
        <v>47</v>
      </c>
      <c r="BF2554" s="103">
        <v>4711</v>
      </c>
      <c r="BG2554" s="280" t="s">
        <v>52</v>
      </c>
    </row>
    <row r="2555" spans="1:59" s="63" customFormat="1" ht="12.75" x14ac:dyDescent="0.2">
      <c r="A2555" s="196">
        <v>4</v>
      </c>
      <c r="B2555" s="197" t="s">
        <v>422</v>
      </c>
      <c r="C2555" s="208">
        <v>47</v>
      </c>
      <c r="D2555" s="209" t="s">
        <v>729</v>
      </c>
      <c r="E2555" s="212">
        <v>4711</v>
      </c>
      <c r="F2555" s="213" t="s">
        <v>903</v>
      </c>
      <c r="G2555" s="231" t="s">
        <v>729</v>
      </c>
      <c r="H2555" s="89"/>
      <c r="I2555" s="90" t="s">
        <v>291</v>
      </c>
      <c r="J2555" s="90"/>
      <c r="K2555" s="90" t="s">
        <v>129</v>
      </c>
      <c r="L2555" s="90"/>
      <c r="M2555" s="91"/>
      <c r="N2555" s="312">
        <v>1</v>
      </c>
      <c r="O2555" s="313">
        <f t="shared" ref="O2555:O2580" si="382">N2555/N$2553</f>
        <v>3.7037037037037035E-2</v>
      </c>
      <c r="P2555" s="104"/>
      <c r="Q2555" s="92"/>
      <c r="R2555" s="92"/>
      <c r="S2555" s="92"/>
      <c r="T2555" s="92"/>
      <c r="U2555" s="92"/>
      <c r="V2555" s="92"/>
      <c r="W2555" s="92">
        <v>1</v>
      </c>
      <c r="X2555" s="109">
        <f t="shared" si="376"/>
        <v>25000</v>
      </c>
      <c r="Y2555" s="83"/>
      <c r="Z2555" s="110">
        <f t="shared" si="377"/>
        <v>925.92592592592587</v>
      </c>
      <c r="AA2555" s="111"/>
      <c r="AB2555" s="92"/>
      <c r="AC2555" s="92"/>
      <c r="AD2555" s="92"/>
      <c r="AE2555" s="92"/>
      <c r="AF2555" s="92"/>
      <c r="AG2555" s="92"/>
      <c r="AH2555" s="92"/>
      <c r="AI2555" s="109">
        <f t="shared" si="378"/>
        <v>0</v>
      </c>
      <c r="AJ2555" s="83"/>
      <c r="AK2555" s="110">
        <f t="shared" si="379"/>
        <v>0</v>
      </c>
      <c r="AL2555" s="111"/>
      <c r="AM2555" s="92"/>
      <c r="AN2555" s="92"/>
      <c r="AO2555" s="92"/>
      <c r="AP2555" s="92">
        <v>1</v>
      </c>
      <c r="AQ2555" s="92"/>
      <c r="AR2555" s="92"/>
      <c r="AS2555" s="92"/>
      <c r="AT2555" s="92"/>
      <c r="AU2555" s="92"/>
      <c r="AV2555" s="109">
        <f t="shared" si="380"/>
        <v>100</v>
      </c>
      <c r="AW2555" s="75"/>
      <c r="AX2555" s="110">
        <f t="shared" si="381"/>
        <v>3.7037037037037033</v>
      </c>
      <c r="AY2555" s="111"/>
      <c r="AZ2555" s="93"/>
      <c r="BA2555" s="94" t="s">
        <v>131</v>
      </c>
      <c r="BB2555" s="71"/>
      <c r="BC2555" s="95"/>
      <c r="BD2555" s="41">
        <v>4</v>
      </c>
      <c r="BE2555" s="52">
        <v>47</v>
      </c>
      <c r="BF2555" s="103">
        <v>4711</v>
      </c>
      <c r="BG2555" s="280" t="s">
        <v>52</v>
      </c>
    </row>
    <row r="2556" spans="1:59" s="63" customFormat="1" ht="12.75" x14ac:dyDescent="0.2">
      <c r="A2556" s="196">
        <v>4</v>
      </c>
      <c r="B2556" s="197" t="s">
        <v>422</v>
      </c>
      <c r="C2556" s="208">
        <v>47</v>
      </c>
      <c r="D2556" s="209" t="s">
        <v>729</v>
      </c>
      <c r="E2556" s="212">
        <v>4711</v>
      </c>
      <c r="F2556" s="213" t="s">
        <v>903</v>
      </c>
      <c r="G2556" s="231" t="s">
        <v>729</v>
      </c>
      <c r="H2556" s="89"/>
      <c r="I2556" s="90" t="s">
        <v>905</v>
      </c>
      <c r="J2556" s="90"/>
      <c r="K2556" s="90" t="s">
        <v>90</v>
      </c>
      <c r="L2556" s="90" t="s">
        <v>161</v>
      </c>
      <c r="M2556" s="91"/>
      <c r="N2556" s="312">
        <v>1</v>
      </c>
      <c r="O2556" s="313">
        <f t="shared" si="382"/>
        <v>3.7037037037037035E-2</v>
      </c>
      <c r="P2556" s="104"/>
      <c r="Q2556" s="92"/>
      <c r="R2556" s="92"/>
      <c r="S2556" s="92"/>
      <c r="T2556" s="92"/>
      <c r="U2556" s="92">
        <v>1</v>
      </c>
      <c r="V2556" s="92"/>
      <c r="W2556" s="92"/>
      <c r="X2556" s="109">
        <f t="shared" si="376"/>
        <v>5000</v>
      </c>
      <c r="Y2556" s="83"/>
      <c r="Z2556" s="110">
        <f t="shared" si="377"/>
        <v>185.18518518518516</v>
      </c>
      <c r="AA2556" s="111"/>
      <c r="AB2556" s="92"/>
      <c r="AC2556" s="92"/>
      <c r="AD2556" s="92"/>
      <c r="AE2556" s="92"/>
      <c r="AF2556" s="92"/>
      <c r="AG2556" s="92"/>
      <c r="AH2556" s="92"/>
      <c r="AI2556" s="109">
        <f t="shared" si="378"/>
        <v>0</v>
      </c>
      <c r="AJ2556" s="83"/>
      <c r="AK2556" s="110">
        <f t="shared" si="379"/>
        <v>0</v>
      </c>
      <c r="AL2556" s="111"/>
      <c r="AM2556" s="92"/>
      <c r="AN2556" s="92"/>
      <c r="AO2556" s="92"/>
      <c r="AP2556" s="92">
        <v>1</v>
      </c>
      <c r="AQ2556" s="92"/>
      <c r="AR2556" s="92"/>
      <c r="AS2556" s="92"/>
      <c r="AT2556" s="92"/>
      <c r="AU2556" s="92"/>
      <c r="AV2556" s="109">
        <f t="shared" si="380"/>
        <v>100</v>
      </c>
      <c r="AW2556" s="75"/>
      <c r="AX2556" s="110">
        <f t="shared" si="381"/>
        <v>3.7037037037037033</v>
      </c>
      <c r="AY2556" s="111"/>
      <c r="AZ2556" s="93"/>
      <c r="BA2556" s="94" t="s">
        <v>131</v>
      </c>
      <c r="BB2556" s="71"/>
      <c r="BC2556" s="95"/>
      <c r="BD2556" s="41">
        <v>4</v>
      </c>
      <c r="BE2556" s="52">
        <v>47</v>
      </c>
      <c r="BF2556" s="103">
        <v>4711</v>
      </c>
      <c r="BG2556" s="280" t="s">
        <v>52</v>
      </c>
    </row>
    <row r="2557" spans="1:59" s="63" customFormat="1" ht="12.75" x14ac:dyDescent="0.2">
      <c r="A2557" s="196">
        <v>4</v>
      </c>
      <c r="B2557" s="197" t="s">
        <v>422</v>
      </c>
      <c r="C2557" s="208">
        <v>47</v>
      </c>
      <c r="D2557" s="209" t="s">
        <v>729</v>
      </c>
      <c r="E2557" s="212">
        <v>4711</v>
      </c>
      <c r="F2557" s="213" t="s">
        <v>903</v>
      </c>
      <c r="G2557" s="231" t="s">
        <v>729</v>
      </c>
      <c r="H2557" s="89"/>
      <c r="I2557" s="90" t="s">
        <v>475</v>
      </c>
      <c r="J2557" s="90"/>
      <c r="K2557" s="90" t="s">
        <v>64</v>
      </c>
      <c r="L2557" s="90" t="s">
        <v>477</v>
      </c>
      <c r="M2557" s="91"/>
      <c r="N2557" s="312">
        <v>1</v>
      </c>
      <c r="O2557" s="313">
        <f t="shared" si="382"/>
        <v>3.7037037037037035E-2</v>
      </c>
      <c r="P2557" s="104"/>
      <c r="Q2557" s="92"/>
      <c r="R2557" s="92"/>
      <c r="S2557" s="92"/>
      <c r="T2557" s="92"/>
      <c r="U2557" s="92"/>
      <c r="V2557" s="92"/>
      <c r="W2557" s="92"/>
      <c r="X2557" s="109">
        <f t="shared" si="376"/>
        <v>0</v>
      </c>
      <c r="Y2557" s="83"/>
      <c r="Z2557" s="110">
        <f t="shared" si="377"/>
        <v>0</v>
      </c>
      <c r="AA2557" s="111"/>
      <c r="AB2557" s="92"/>
      <c r="AC2557" s="92"/>
      <c r="AD2557" s="92"/>
      <c r="AE2557" s="92"/>
      <c r="AF2557" s="92"/>
      <c r="AG2557" s="92"/>
      <c r="AH2557" s="92"/>
      <c r="AI2557" s="109">
        <f t="shared" si="378"/>
        <v>0</v>
      </c>
      <c r="AJ2557" s="83"/>
      <c r="AK2557" s="110">
        <f t="shared" si="379"/>
        <v>0</v>
      </c>
      <c r="AL2557" s="111"/>
      <c r="AM2557" s="92"/>
      <c r="AN2557" s="92"/>
      <c r="AO2557" s="92"/>
      <c r="AP2557" s="92"/>
      <c r="AQ2557" s="92"/>
      <c r="AR2557" s="92">
        <v>1</v>
      </c>
      <c r="AS2557" s="92"/>
      <c r="AT2557" s="92"/>
      <c r="AU2557" s="92"/>
      <c r="AV2557" s="109">
        <f t="shared" si="380"/>
        <v>500</v>
      </c>
      <c r="AW2557" s="75"/>
      <c r="AX2557" s="110">
        <f t="shared" si="381"/>
        <v>18.518518518518519</v>
      </c>
      <c r="AY2557" s="111"/>
      <c r="AZ2557" s="93"/>
      <c r="BA2557" s="94" t="s">
        <v>131</v>
      </c>
      <c r="BB2557" s="71"/>
      <c r="BC2557" s="95"/>
      <c r="BD2557" s="41">
        <v>4</v>
      </c>
      <c r="BE2557" s="52">
        <v>47</v>
      </c>
      <c r="BF2557" s="103">
        <v>4711</v>
      </c>
      <c r="BG2557" s="280" t="s">
        <v>52</v>
      </c>
    </row>
    <row r="2558" spans="1:59" s="63" customFormat="1" ht="12.75" x14ac:dyDescent="0.2">
      <c r="A2558" s="196">
        <v>4</v>
      </c>
      <c r="B2558" s="197" t="s">
        <v>422</v>
      </c>
      <c r="C2558" s="208">
        <v>47</v>
      </c>
      <c r="D2558" s="209" t="s">
        <v>729</v>
      </c>
      <c r="E2558" s="212">
        <v>4711</v>
      </c>
      <c r="F2558" s="213" t="s">
        <v>903</v>
      </c>
      <c r="G2558" s="231" t="s">
        <v>729</v>
      </c>
      <c r="H2558" s="89"/>
      <c r="I2558" s="90" t="s">
        <v>906</v>
      </c>
      <c r="J2558" s="90"/>
      <c r="K2558" s="90" t="s">
        <v>64</v>
      </c>
      <c r="L2558" s="90" t="s">
        <v>907</v>
      </c>
      <c r="M2558" s="91"/>
      <c r="N2558" s="312">
        <v>1</v>
      </c>
      <c r="O2558" s="313">
        <f t="shared" si="382"/>
        <v>3.7037037037037035E-2</v>
      </c>
      <c r="P2558" s="104">
        <v>1</v>
      </c>
      <c r="Q2558" s="92"/>
      <c r="R2558" s="92"/>
      <c r="S2558" s="92"/>
      <c r="T2558" s="92"/>
      <c r="U2558" s="92"/>
      <c r="V2558" s="92"/>
      <c r="W2558" s="92"/>
      <c r="X2558" s="109">
        <f t="shared" si="376"/>
        <v>100</v>
      </c>
      <c r="Y2558" s="83"/>
      <c r="Z2558" s="110">
        <f t="shared" si="377"/>
        <v>3.7037037037037033</v>
      </c>
      <c r="AA2558" s="111"/>
      <c r="AB2558" s="92"/>
      <c r="AC2558" s="92"/>
      <c r="AD2558" s="92"/>
      <c r="AE2558" s="92"/>
      <c r="AF2558" s="92"/>
      <c r="AG2558" s="92"/>
      <c r="AH2558" s="92"/>
      <c r="AI2558" s="109">
        <f t="shared" si="378"/>
        <v>0</v>
      </c>
      <c r="AJ2558" s="83"/>
      <c r="AK2558" s="110">
        <f t="shared" si="379"/>
        <v>0</v>
      </c>
      <c r="AL2558" s="111"/>
      <c r="AM2558" s="92"/>
      <c r="AN2558" s="92"/>
      <c r="AO2558" s="92"/>
      <c r="AP2558" s="92"/>
      <c r="AQ2558" s="92"/>
      <c r="AR2558" s="92"/>
      <c r="AS2558" s="92"/>
      <c r="AT2558" s="92">
        <v>1</v>
      </c>
      <c r="AU2558" s="92"/>
      <c r="AV2558" s="109">
        <f t="shared" si="380"/>
        <v>2500</v>
      </c>
      <c r="AW2558" s="75"/>
      <c r="AX2558" s="110">
        <f t="shared" si="381"/>
        <v>92.592592592592581</v>
      </c>
      <c r="AY2558" s="111"/>
      <c r="AZ2558" s="93"/>
      <c r="BA2558" s="94" t="s">
        <v>131</v>
      </c>
      <c r="BB2558" s="71"/>
      <c r="BC2558" s="95"/>
      <c r="BD2558" s="41">
        <v>4</v>
      </c>
      <c r="BE2558" s="52">
        <v>47</v>
      </c>
      <c r="BF2558" s="103">
        <v>4711</v>
      </c>
      <c r="BG2558" s="280" t="s">
        <v>52</v>
      </c>
    </row>
    <row r="2559" spans="1:59" s="63" customFormat="1" ht="12.75" x14ac:dyDescent="0.2">
      <c r="A2559" s="196">
        <v>4</v>
      </c>
      <c r="B2559" s="197" t="s">
        <v>422</v>
      </c>
      <c r="C2559" s="208">
        <v>47</v>
      </c>
      <c r="D2559" s="209" t="s">
        <v>729</v>
      </c>
      <c r="E2559" s="212">
        <v>4711</v>
      </c>
      <c r="F2559" s="213" t="s">
        <v>903</v>
      </c>
      <c r="G2559" s="231" t="s">
        <v>729</v>
      </c>
      <c r="H2559" s="89"/>
      <c r="I2559" s="90" t="s">
        <v>908</v>
      </c>
      <c r="J2559" s="90"/>
      <c r="K2559" s="90" t="s">
        <v>73</v>
      </c>
      <c r="L2559" s="90" t="s">
        <v>69</v>
      </c>
      <c r="M2559" s="91"/>
      <c r="N2559" s="312">
        <v>1</v>
      </c>
      <c r="O2559" s="313">
        <f t="shared" si="382"/>
        <v>3.7037037037037035E-2</v>
      </c>
      <c r="P2559" s="104"/>
      <c r="Q2559" s="92"/>
      <c r="R2559" s="92"/>
      <c r="S2559" s="92"/>
      <c r="T2559" s="92"/>
      <c r="U2559" s="92"/>
      <c r="V2559" s="92"/>
      <c r="W2559" s="92">
        <v>1</v>
      </c>
      <c r="X2559" s="109">
        <f t="shared" si="376"/>
        <v>25000</v>
      </c>
      <c r="Y2559" s="83"/>
      <c r="Z2559" s="110">
        <f t="shared" si="377"/>
        <v>925.92592592592587</v>
      </c>
      <c r="AA2559" s="111"/>
      <c r="AB2559" s="92"/>
      <c r="AC2559" s="92"/>
      <c r="AD2559" s="92"/>
      <c r="AE2559" s="92"/>
      <c r="AF2559" s="92"/>
      <c r="AG2559" s="92"/>
      <c r="AH2559" s="92"/>
      <c r="AI2559" s="109">
        <f t="shared" si="378"/>
        <v>0</v>
      </c>
      <c r="AJ2559" s="83"/>
      <c r="AK2559" s="110">
        <f t="shared" si="379"/>
        <v>0</v>
      </c>
      <c r="AL2559" s="111"/>
      <c r="AM2559" s="92"/>
      <c r="AN2559" s="92"/>
      <c r="AO2559" s="92"/>
      <c r="AP2559" s="92">
        <v>1</v>
      </c>
      <c r="AQ2559" s="92"/>
      <c r="AR2559" s="92"/>
      <c r="AS2559" s="92"/>
      <c r="AT2559" s="92"/>
      <c r="AU2559" s="92"/>
      <c r="AV2559" s="109">
        <f t="shared" si="380"/>
        <v>100</v>
      </c>
      <c r="AW2559" s="75"/>
      <c r="AX2559" s="110">
        <f t="shared" si="381"/>
        <v>3.7037037037037033</v>
      </c>
      <c r="AY2559" s="111"/>
      <c r="AZ2559" s="93"/>
      <c r="BA2559" s="94" t="s">
        <v>131</v>
      </c>
      <c r="BB2559" s="71"/>
      <c r="BC2559" s="95"/>
      <c r="BD2559" s="41">
        <v>4</v>
      </c>
      <c r="BE2559" s="52">
        <v>47</v>
      </c>
      <c r="BF2559" s="103">
        <v>4711</v>
      </c>
      <c r="BG2559" s="280" t="s">
        <v>52</v>
      </c>
    </row>
    <row r="2560" spans="1:59" s="63" customFormat="1" ht="12.75" x14ac:dyDescent="0.2">
      <c r="A2560" s="196">
        <v>4</v>
      </c>
      <c r="B2560" s="197" t="s">
        <v>422</v>
      </c>
      <c r="C2560" s="208">
        <v>47</v>
      </c>
      <c r="D2560" s="209" t="s">
        <v>729</v>
      </c>
      <c r="E2560" s="212">
        <v>4711</v>
      </c>
      <c r="F2560" s="213" t="s">
        <v>903</v>
      </c>
      <c r="G2560" s="231" t="s">
        <v>729</v>
      </c>
      <c r="H2560" s="89"/>
      <c r="I2560" s="90" t="s">
        <v>909</v>
      </c>
      <c r="J2560" s="90"/>
      <c r="K2560" s="90" t="s">
        <v>64</v>
      </c>
      <c r="L2560" s="90" t="s">
        <v>76</v>
      </c>
      <c r="M2560" s="91"/>
      <c r="N2560" s="312">
        <v>1</v>
      </c>
      <c r="O2560" s="313">
        <f t="shared" si="382"/>
        <v>3.7037037037037035E-2</v>
      </c>
      <c r="P2560" s="104"/>
      <c r="Q2560" s="92"/>
      <c r="R2560" s="92"/>
      <c r="S2560" s="92"/>
      <c r="T2560" s="92"/>
      <c r="U2560" s="92"/>
      <c r="V2560" s="92"/>
      <c r="W2560" s="92"/>
      <c r="X2560" s="109">
        <f t="shared" si="376"/>
        <v>0</v>
      </c>
      <c r="Y2560" s="83"/>
      <c r="Z2560" s="110">
        <f t="shared" si="377"/>
        <v>0</v>
      </c>
      <c r="AA2560" s="111"/>
      <c r="AB2560" s="92"/>
      <c r="AC2560" s="92"/>
      <c r="AD2560" s="92"/>
      <c r="AE2560" s="92"/>
      <c r="AF2560" s="92"/>
      <c r="AG2560" s="92"/>
      <c r="AH2560" s="92"/>
      <c r="AI2560" s="109">
        <f t="shared" si="378"/>
        <v>0</v>
      </c>
      <c r="AJ2560" s="83"/>
      <c r="AK2560" s="110">
        <f t="shared" si="379"/>
        <v>0</v>
      </c>
      <c r="AL2560" s="111"/>
      <c r="AM2560" s="92"/>
      <c r="AN2560" s="92">
        <v>1</v>
      </c>
      <c r="AO2560" s="92"/>
      <c r="AP2560" s="92"/>
      <c r="AQ2560" s="92"/>
      <c r="AR2560" s="92"/>
      <c r="AS2560" s="92"/>
      <c r="AT2560" s="92"/>
      <c r="AU2560" s="92"/>
      <c r="AV2560" s="109">
        <f t="shared" si="380"/>
        <v>25</v>
      </c>
      <c r="AW2560" s="75"/>
      <c r="AX2560" s="110">
        <f t="shared" si="381"/>
        <v>0.92592592592592582</v>
      </c>
      <c r="AY2560" s="111"/>
      <c r="AZ2560" s="93"/>
      <c r="BA2560" s="94" t="s">
        <v>131</v>
      </c>
      <c r="BB2560" s="71"/>
      <c r="BC2560" s="95"/>
      <c r="BD2560" s="41">
        <v>4</v>
      </c>
      <c r="BE2560" s="52">
        <v>47</v>
      </c>
      <c r="BF2560" s="103">
        <v>4711</v>
      </c>
      <c r="BG2560" s="280" t="s">
        <v>52</v>
      </c>
    </row>
    <row r="2561" spans="1:59" s="63" customFormat="1" ht="12.75" x14ac:dyDescent="0.2">
      <c r="A2561" s="196">
        <v>4</v>
      </c>
      <c r="B2561" s="197" t="s">
        <v>422</v>
      </c>
      <c r="C2561" s="208">
        <v>47</v>
      </c>
      <c r="D2561" s="209" t="s">
        <v>729</v>
      </c>
      <c r="E2561" s="212">
        <v>4711</v>
      </c>
      <c r="F2561" s="213" t="s">
        <v>903</v>
      </c>
      <c r="G2561" s="231" t="s">
        <v>729</v>
      </c>
      <c r="H2561" s="89"/>
      <c r="I2561" s="90" t="s">
        <v>910</v>
      </c>
      <c r="J2561" s="90"/>
      <c r="K2561" s="90" t="s">
        <v>64</v>
      </c>
      <c r="L2561" s="90" t="s">
        <v>911</v>
      </c>
      <c r="M2561" s="91"/>
      <c r="N2561" s="312">
        <v>1</v>
      </c>
      <c r="O2561" s="313">
        <f t="shared" si="382"/>
        <v>3.7037037037037035E-2</v>
      </c>
      <c r="P2561" s="104">
        <v>1</v>
      </c>
      <c r="Q2561" s="92"/>
      <c r="R2561" s="92"/>
      <c r="S2561" s="92"/>
      <c r="T2561" s="92"/>
      <c r="U2561" s="92"/>
      <c r="V2561" s="92"/>
      <c r="W2561" s="92"/>
      <c r="X2561" s="109">
        <f t="shared" si="376"/>
        <v>100</v>
      </c>
      <c r="Y2561" s="83"/>
      <c r="Z2561" s="110">
        <f t="shared" si="377"/>
        <v>3.7037037037037033</v>
      </c>
      <c r="AA2561" s="111"/>
      <c r="AB2561" s="92"/>
      <c r="AC2561" s="92"/>
      <c r="AD2561" s="92"/>
      <c r="AE2561" s="92"/>
      <c r="AF2561" s="92"/>
      <c r="AG2561" s="92"/>
      <c r="AH2561" s="92"/>
      <c r="AI2561" s="109">
        <f t="shared" si="378"/>
        <v>0</v>
      </c>
      <c r="AJ2561" s="83"/>
      <c r="AK2561" s="110">
        <f t="shared" si="379"/>
        <v>0</v>
      </c>
      <c r="AL2561" s="111"/>
      <c r="AM2561" s="92"/>
      <c r="AN2561" s="92"/>
      <c r="AO2561" s="92"/>
      <c r="AP2561" s="92"/>
      <c r="AQ2561" s="92"/>
      <c r="AR2561" s="92"/>
      <c r="AS2561" s="92"/>
      <c r="AT2561" s="92">
        <v>1</v>
      </c>
      <c r="AU2561" s="92"/>
      <c r="AV2561" s="109">
        <f t="shared" si="380"/>
        <v>2500</v>
      </c>
      <c r="AW2561" s="75"/>
      <c r="AX2561" s="110">
        <f t="shared" si="381"/>
        <v>92.592592592592581</v>
      </c>
      <c r="AY2561" s="111"/>
      <c r="AZ2561" s="93"/>
      <c r="BA2561" s="94" t="s">
        <v>131</v>
      </c>
      <c r="BB2561" s="71"/>
      <c r="BC2561" s="95"/>
      <c r="BD2561" s="41">
        <v>4</v>
      </c>
      <c r="BE2561" s="52">
        <v>47</v>
      </c>
      <c r="BF2561" s="103">
        <v>4711</v>
      </c>
      <c r="BG2561" s="280" t="s">
        <v>52</v>
      </c>
    </row>
    <row r="2562" spans="1:59" s="63" customFormat="1" ht="12.75" x14ac:dyDescent="0.2">
      <c r="A2562" s="196">
        <v>4</v>
      </c>
      <c r="B2562" s="197" t="s">
        <v>422</v>
      </c>
      <c r="C2562" s="208">
        <v>47</v>
      </c>
      <c r="D2562" s="209" t="s">
        <v>729</v>
      </c>
      <c r="E2562" s="212">
        <v>4711</v>
      </c>
      <c r="F2562" s="213" t="s">
        <v>903</v>
      </c>
      <c r="G2562" s="231" t="s">
        <v>729</v>
      </c>
      <c r="H2562" s="89"/>
      <c r="I2562" s="90" t="s">
        <v>640</v>
      </c>
      <c r="J2562" s="90"/>
      <c r="K2562" s="90" t="s">
        <v>64</v>
      </c>
      <c r="L2562" s="90" t="s">
        <v>633</v>
      </c>
      <c r="M2562" s="91"/>
      <c r="N2562" s="312">
        <v>1</v>
      </c>
      <c r="O2562" s="313">
        <f t="shared" si="382"/>
        <v>3.7037037037037035E-2</v>
      </c>
      <c r="P2562" s="104"/>
      <c r="Q2562" s="92"/>
      <c r="R2562" s="92"/>
      <c r="S2562" s="92"/>
      <c r="T2562" s="92"/>
      <c r="U2562" s="92"/>
      <c r="V2562" s="92"/>
      <c r="W2562" s="92"/>
      <c r="X2562" s="109">
        <f t="shared" si="376"/>
        <v>0</v>
      </c>
      <c r="Y2562" s="83"/>
      <c r="Z2562" s="110">
        <f t="shared" si="377"/>
        <v>0</v>
      </c>
      <c r="AA2562" s="111"/>
      <c r="AB2562" s="92"/>
      <c r="AC2562" s="92"/>
      <c r="AD2562" s="92"/>
      <c r="AE2562" s="92"/>
      <c r="AF2562" s="92"/>
      <c r="AG2562" s="92"/>
      <c r="AH2562" s="92"/>
      <c r="AI2562" s="109">
        <f t="shared" si="378"/>
        <v>0</v>
      </c>
      <c r="AJ2562" s="83"/>
      <c r="AK2562" s="110">
        <f t="shared" si="379"/>
        <v>0</v>
      </c>
      <c r="AL2562" s="111"/>
      <c r="AM2562" s="92"/>
      <c r="AN2562" s="92">
        <v>1</v>
      </c>
      <c r="AO2562" s="92"/>
      <c r="AP2562" s="92"/>
      <c r="AQ2562" s="92"/>
      <c r="AR2562" s="92"/>
      <c r="AS2562" s="92"/>
      <c r="AT2562" s="92"/>
      <c r="AU2562" s="92"/>
      <c r="AV2562" s="109">
        <f t="shared" si="380"/>
        <v>25</v>
      </c>
      <c r="AW2562" s="75"/>
      <c r="AX2562" s="110">
        <f t="shared" si="381"/>
        <v>0.92592592592592582</v>
      </c>
      <c r="AY2562" s="111"/>
      <c r="AZ2562" s="93"/>
      <c r="BA2562" s="94" t="s">
        <v>131</v>
      </c>
      <c r="BB2562" s="71"/>
      <c r="BC2562" s="95"/>
      <c r="BD2562" s="41">
        <v>4</v>
      </c>
      <c r="BE2562" s="52">
        <v>47</v>
      </c>
      <c r="BF2562" s="103">
        <v>4711</v>
      </c>
      <c r="BG2562" s="280" t="s">
        <v>52</v>
      </c>
    </row>
    <row r="2563" spans="1:59" s="63" customFormat="1" ht="12.75" x14ac:dyDescent="0.2">
      <c r="A2563" s="196">
        <v>4</v>
      </c>
      <c r="B2563" s="197" t="s">
        <v>422</v>
      </c>
      <c r="C2563" s="208">
        <v>47</v>
      </c>
      <c r="D2563" s="209" t="s">
        <v>729</v>
      </c>
      <c r="E2563" s="212">
        <v>4711</v>
      </c>
      <c r="F2563" s="213" t="s">
        <v>903</v>
      </c>
      <c r="G2563" s="231" t="s">
        <v>729</v>
      </c>
      <c r="H2563" s="89"/>
      <c r="I2563" s="90" t="s">
        <v>290</v>
      </c>
      <c r="J2563" s="90"/>
      <c r="K2563" s="90" t="s">
        <v>64</v>
      </c>
      <c r="L2563" s="90" t="s">
        <v>136</v>
      </c>
      <c r="M2563" s="91"/>
      <c r="N2563" s="312">
        <v>1</v>
      </c>
      <c r="O2563" s="313">
        <f t="shared" si="382"/>
        <v>3.7037037037037035E-2</v>
      </c>
      <c r="P2563" s="104">
        <v>1</v>
      </c>
      <c r="Q2563" s="92"/>
      <c r="R2563" s="92"/>
      <c r="S2563" s="92"/>
      <c r="T2563" s="92"/>
      <c r="U2563" s="92"/>
      <c r="V2563" s="92"/>
      <c r="W2563" s="92"/>
      <c r="X2563" s="109">
        <f t="shared" si="376"/>
        <v>100</v>
      </c>
      <c r="Y2563" s="83"/>
      <c r="Z2563" s="110">
        <f t="shared" si="377"/>
        <v>3.7037037037037033</v>
      </c>
      <c r="AA2563" s="111"/>
      <c r="AB2563" s="92"/>
      <c r="AC2563" s="92"/>
      <c r="AD2563" s="92"/>
      <c r="AE2563" s="92"/>
      <c r="AF2563" s="92"/>
      <c r="AG2563" s="92"/>
      <c r="AH2563" s="92"/>
      <c r="AI2563" s="109">
        <f t="shared" si="378"/>
        <v>0</v>
      </c>
      <c r="AJ2563" s="83"/>
      <c r="AK2563" s="110">
        <f t="shared" si="379"/>
        <v>0</v>
      </c>
      <c r="AL2563" s="111"/>
      <c r="AM2563" s="92"/>
      <c r="AN2563" s="92"/>
      <c r="AO2563" s="92"/>
      <c r="AP2563" s="92"/>
      <c r="AQ2563" s="92"/>
      <c r="AR2563" s="92"/>
      <c r="AS2563" s="92"/>
      <c r="AT2563" s="92">
        <v>1</v>
      </c>
      <c r="AU2563" s="92"/>
      <c r="AV2563" s="109">
        <f t="shared" si="380"/>
        <v>2500</v>
      </c>
      <c r="AW2563" s="75"/>
      <c r="AX2563" s="110">
        <f t="shared" si="381"/>
        <v>92.592592592592581</v>
      </c>
      <c r="AY2563" s="111"/>
      <c r="AZ2563" s="93"/>
      <c r="BA2563" s="94" t="s">
        <v>131</v>
      </c>
      <c r="BB2563" s="71"/>
      <c r="BC2563" s="95"/>
      <c r="BD2563" s="41">
        <v>4</v>
      </c>
      <c r="BE2563" s="52">
        <v>47</v>
      </c>
      <c r="BF2563" s="103">
        <v>4711</v>
      </c>
      <c r="BG2563" s="280" t="s">
        <v>52</v>
      </c>
    </row>
    <row r="2564" spans="1:59" s="63" customFormat="1" ht="12.75" x14ac:dyDescent="0.2">
      <c r="A2564" s="196">
        <v>4</v>
      </c>
      <c r="B2564" s="197" t="s">
        <v>422</v>
      </c>
      <c r="C2564" s="208">
        <v>47</v>
      </c>
      <c r="D2564" s="209" t="s">
        <v>729</v>
      </c>
      <c r="E2564" s="212">
        <v>4711</v>
      </c>
      <c r="F2564" s="213" t="s">
        <v>903</v>
      </c>
      <c r="G2564" s="231" t="s">
        <v>729</v>
      </c>
      <c r="H2564" s="89"/>
      <c r="I2564" s="90" t="s">
        <v>912</v>
      </c>
      <c r="J2564" s="90" t="s">
        <v>913</v>
      </c>
      <c r="K2564" s="90" t="s">
        <v>124</v>
      </c>
      <c r="L2564" s="90"/>
      <c r="M2564" s="91"/>
      <c r="N2564" s="312">
        <v>1</v>
      </c>
      <c r="O2564" s="313">
        <f t="shared" si="382"/>
        <v>3.7037037037037035E-2</v>
      </c>
      <c r="P2564" s="104"/>
      <c r="Q2564" s="92"/>
      <c r="R2564" s="92"/>
      <c r="S2564" s="92"/>
      <c r="T2564" s="92"/>
      <c r="U2564" s="92"/>
      <c r="V2564" s="92">
        <v>1</v>
      </c>
      <c r="W2564" s="92"/>
      <c r="X2564" s="109">
        <f t="shared" si="376"/>
        <v>10000</v>
      </c>
      <c r="Y2564" s="83"/>
      <c r="Z2564" s="110">
        <f t="shared" si="377"/>
        <v>370.37037037037032</v>
      </c>
      <c r="AA2564" s="111"/>
      <c r="AB2564" s="92"/>
      <c r="AC2564" s="92"/>
      <c r="AD2564" s="92"/>
      <c r="AE2564" s="92"/>
      <c r="AF2564" s="92"/>
      <c r="AG2564" s="92"/>
      <c r="AH2564" s="92"/>
      <c r="AI2564" s="109">
        <f t="shared" si="378"/>
        <v>0</v>
      </c>
      <c r="AJ2564" s="83"/>
      <c r="AK2564" s="110">
        <f t="shared" si="379"/>
        <v>0</v>
      </c>
      <c r="AL2564" s="111"/>
      <c r="AM2564" s="92"/>
      <c r="AN2564" s="92"/>
      <c r="AO2564" s="92"/>
      <c r="AP2564" s="92">
        <v>1</v>
      </c>
      <c r="AQ2564" s="92"/>
      <c r="AR2564" s="92"/>
      <c r="AS2564" s="92"/>
      <c r="AT2564" s="92"/>
      <c r="AU2564" s="92"/>
      <c r="AV2564" s="109">
        <f t="shared" si="380"/>
        <v>100</v>
      </c>
      <c r="AW2564" s="75"/>
      <c r="AX2564" s="110">
        <f t="shared" si="381"/>
        <v>3.7037037037037033</v>
      </c>
      <c r="AY2564" s="111"/>
      <c r="AZ2564" s="93"/>
      <c r="BA2564" s="94" t="s">
        <v>131</v>
      </c>
      <c r="BB2564" s="71"/>
      <c r="BC2564" s="95"/>
      <c r="BD2564" s="41">
        <v>4</v>
      </c>
      <c r="BE2564" s="52">
        <v>47</v>
      </c>
      <c r="BF2564" s="103">
        <v>4711</v>
      </c>
      <c r="BG2564" s="280" t="s">
        <v>52</v>
      </c>
    </row>
    <row r="2565" spans="1:59" s="63" customFormat="1" ht="12.75" x14ac:dyDescent="0.2">
      <c r="A2565" s="196">
        <v>4</v>
      </c>
      <c r="B2565" s="197" t="s">
        <v>422</v>
      </c>
      <c r="C2565" s="208">
        <v>47</v>
      </c>
      <c r="D2565" s="209" t="s">
        <v>729</v>
      </c>
      <c r="E2565" s="212">
        <v>4711</v>
      </c>
      <c r="F2565" s="213" t="s">
        <v>903</v>
      </c>
      <c r="G2565" s="231" t="s">
        <v>729</v>
      </c>
      <c r="H2565" s="89"/>
      <c r="I2565" s="90" t="s">
        <v>451</v>
      </c>
      <c r="J2565" s="90"/>
      <c r="K2565" s="90" t="s">
        <v>129</v>
      </c>
      <c r="L2565" s="90" t="s">
        <v>448</v>
      </c>
      <c r="M2565" s="91"/>
      <c r="N2565" s="312">
        <v>1</v>
      </c>
      <c r="O2565" s="313">
        <f t="shared" si="382"/>
        <v>3.7037037037037035E-2</v>
      </c>
      <c r="P2565" s="104"/>
      <c r="Q2565" s="92"/>
      <c r="R2565" s="92"/>
      <c r="S2565" s="92"/>
      <c r="T2565" s="92"/>
      <c r="U2565" s="92"/>
      <c r="V2565" s="92"/>
      <c r="W2565" s="92">
        <v>1</v>
      </c>
      <c r="X2565" s="109">
        <f t="shared" si="376"/>
        <v>25000</v>
      </c>
      <c r="Y2565" s="83"/>
      <c r="Z2565" s="110">
        <f t="shared" si="377"/>
        <v>925.92592592592587</v>
      </c>
      <c r="AA2565" s="111"/>
      <c r="AB2565" s="92"/>
      <c r="AC2565" s="92"/>
      <c r="AD2565" s="92"/>
      <c r="AE2565" s="92"/>
      <c r="AF2565" s="92"/>
      <c r="AG2565" s="92"/>
      <c r="AH2565" s="92"/>
      <c r="AI2565" s="109">
        <f t="shared" si="378"/>
        <v>0</v>
      </c>
      <c r="AJ2565" s="83"/>
      <c r="AK2565" s="110">
        <f t="shared" si="379"/>
        <v>0</v>
      </c>
      <c r="AL2565" s="111"/>
      <c r="AM2565" s="92"/>
      <c r="AN2565" s="92"/>
      <c r="AO2565" s="92"/>
      <c r="AP2565" s="92">
        <v>1</v>
      </c>
      <c r="AQ2565" s="92"/>
      <c r="AR2565" s="92"/>
      <c r="AS2565" s="92"/>
      <c r="AT2565" s="92"/>
      <c r="AU2565" s="92"/>
      <c r="AV2565" s="109">
        <f t="shared" si="380"/>
        <v>100</v>
      </c>
      <c r="AW2565" s="75"/>
      <c r="AX2565" s="110">
        <f t="shared" si="381"/>
        <v>3.7037037037037033</v>
      </c>
      <c r="AY2565" s="111"/>
      <c r="AZ2565" s="93"/>
      <c r="BA2565" s="94" t="s">
        <v>131</v>
      </c>
      <c r="BB2565" s="71"/>
      <c r="BC2565" s="95"/>
      <c r="BD2565" s="41">
        <v>4</v>
      </c>
      <c r="BE2565" s="52">
        <v>47</v>
      </c>
      <c r="BF2565" s="103">
        <v>4711</v>
      </c>
      <c r="BG2565" s="280" t="s">
        <v>52</v>
      </c>
    </row>
    <row r="2566" spans="1:59" s="63" customFormat="1" ht="12.75" x14ac:dyDescent="0.2">
      <c r="A2566" s="196">
        <v>4</v>
      </c>
      <c r="B2566" s="197" t="s">
        <v>422</v>
      </c>
      <c r="C2566" s="208">
        <v>47</v>
      </c>
      <c r="D2566" s="209" t="s">
        <v>729</v>
      </c>
      <c r="E2566" s="212">
        <v>4711</v>
      </c>
      <c r="F2566" s="213" t="s">
        <v>903</v>
      </c>
      <c r="G2566" s="231" t="s">
        <v>729</v>
      </c>
      <c r="H2566" s="89"/>
      <c r="I2566" s="90" t="s">
        <v>914</v>
      </c>
      <c r="J2566" s="90"/>
      <c r="K2566" s="90" t="s">
        <v>64</v>
      </c>
      <c r="L2566" s="90" t="s">
        <v>76</v>
      </c>
      <c r="M2566" s="91"/>
      <c r="N2566" s="312">
        <v>1</v>
      </c>
      <c r="O2566" s="313">
        <f t="shared" si="382"/>
        <v>3.7037037037037035E-2</v>
      </c>
      <c r="P2566" s="104"/>
      <c r="Q2566" s="92"/>
      <c r="R2566" s="92"/>
      <c r="S2566" s="92"/>
      <c r="T2566" s="92"/>
      <c r="U2566" s="92"/>
      <c r="V2566" s="92"/>
      <c r="W2566" s="92"/>
      <c r="X2566" s="109">
        <f t="shared" si="376"/>
        <v>0</v>
      </c>
      <c r="Y2566" s="83"/>
      <c r="Z2566" s="110">
        <f t="shared" si="377"/>
        <v>0</v>
      </c>
      <c r="AA2566" s="111"/>
      <c r="AB2566" s="92"/>
      <c r="AC2566" s="92"/>
      <c r="AD2566" s="92"/>
      <c r="AE2566" s="92"/>
      <c r="AF2566" s="92"/>
      <c r="AG2566" s="92"/>
      <c r="AH2566" s="92"/>
      <c r="AI2566" s="109">
        <f t="shared" si="378"/>
        <v>0</v>
      </c>
      <c r="AJ2566" s="83"/>
      <c r="AK2566" s="110">
        <f t="shared" si="379"/>
        <v>0</v>
      </c>
      <c r="AL2566" s="111"/>
      <c r="AM2566" s="92"/>
      <c r="AN2566" s="92">
        <v>1</v>
      </c>
      <c r="AO2566" s="92"/>
      <c r="AP2566" s="92"/>
      <c r="AQ2566" s="92"/>
      <c r="AR2566" s="92"/>
      <c r="AS2566" s="92"/>
      <c r="AT2566" s="92"/>
      <c r="AU2566" s="92"/>
      <c r="AV2566" s="109">
        <f t="shared" si="380"/>
        <v>25</v>
      </c>
      <c r="AW2566" s="75"/>
      <c r="AX2566" s="110">
        <f t="shared" si="381"/>
        <v>0.92592592592592582</v>
      </c>
      <c r="AY2566" s="111"/>
      <c r="AZ2566" s="93"/>
      <c r="BA2566" s="94" t="s">
        <v>131</v>
      </c>
      <c r="BB2566" s="71"/>
      <c r="BC2566" s="95"/>
      <c r="BD2566" s="41">
        <v>4</v>
      </c>
      <c r="BE2566" s="52">
        <v>47</v>
      </c>
      <c r="BF2566" s="103">
        <v>4711</v>
      </c>
      <c r="BG2566" s="280" t="s">
        <v>52</v>
      </c>
    </row>
    <row r="2567" spans="1:59" s="63" customFormat="1" ht="12.75" x14ac:dyDescent="0.2">
      <c r="A2567" s="196">
        <v>4</v>
      </c>
      <c r="B2567" s="197" t="s">
        <v>422</v>
      </c>
      <c r="C2567" s="208">
        <v>47</v>
      </c>
      <c r="D2567" s="209" t="s">
        <v>729</v>
      </c>
      <c r="E2567" s="212">
        <v>4711</v>
      </c>
      <c r="F2567" s="213" t="s">
        <v>903</v>
      </c>
      <c r="G2567" s="231" t="s">
        <v>729</v>
      </c>
      <c r="H2567" s="89"/>
      <c r="I2567" s="90" t="s">
        <v>915</v>
      </c>
      <c r="J2567" s="90"/>
      <c r="K2567" s="90" t="s">
        <v>64</v>
      </c>
      <c r="L2567" s="90" t="s">
        <v>232</v>
      </c>
      <c r="M2567" s="91"/>
      <c r="N2567" s="312">
        <v>1</v>
      </c>
      <c r="O2567" s="313">
        <f t="shared" si="382"/>
        <v>3.7037037037037035E-2</v>
      </c>
      <c r="P2567" s="104"/>
      <c r="Q2567" s="92"/>
      <c r="R2567" s="92"/>
      <c r="S2567" s="92"/>
      <c r="T2567" s="92"/>
      <c r="U2567" s="92"/>
      <c r="V2567" s="92"/>
      <c r="W2567" s="92"/>
      <c r="X2567" s="109">
        <f t="shared" si="376"/>
        <v>0</v>
      </c>
      <c r="Y2567" s="83"/>
      <c r="Z2567" s="110">
        <f t="shared" si="377"/>
        <v>0</v>
      </c>
      <c r="AA2567" s="111"/>
      <c r="AB2567" s="92"/>
      <c r="AC2567" s="92"/>
      <c r="AD2567" s="92"/>
      <c r="AE2567" s="92"/>
      <c r="AF2567" s="92"/>
      <c r="AG2567" s="92"/>
      <c r="AH2567" s="92"/>
      <c r="AI2567" s="109">
        <f t="shared" si="378"/>
        <v>0</v>
      </c>
      <c r="AJ2567" s="83"/>
      <c r="AK2567" s="110">
        <f t="shared" si="379"/>
        <v>0</v>
      </c>
      <c r="AL2567" s="111"/>
      <c r="AM2567" s="92"/>
      <c r="AN2567" s="92"/>
      <c r="AO2567" s="92"/>
      <c r="AP2567" s="92"/>
      <c r="AQ2567" s="92"/>
      <c r="AR2567" s="92">
        <v>1</v>
      </c>
      <c r="AS2567" s="92"/>
      <c r="AT2567" s="92"/>
      <c r="AU2567" s="92"/>
      <c r="AV2567" s="109">
        <f t="shared" si="380"/>
        <v>500</v>
      </c>
      <c r="AW2567" s="75"/>
      <c r="AX2567" s="110">
        <f t="shared" si="381"/>
        <v>18.518518518518519</v>
      </c>
      <c r="AY2567" s="111"/>
      <c r="AZ2567" s="93"/>
      <c r="BA2567" s="94" t="s">
        <v>131</v>
      </c>
      <c r="BB2567" s="71"/>
      <c r="BC2567" s="95"/>
      <c r="BD2567" s="41">
        <v>4</v>
      </c>
      <c r="BE2567" s="52">
        <v>47</v>
      </c>
      <c r="BF2567" s="103">
        <v>4711</v>
      </c>
      <c r="BG2567" s="280" t="s">
        <v>52</v>
      </c>
    </row>
    <row r="2568" spans="1:59" s="63" customFormat="1" ht="12.75" x14ac:dyDescent="0.2">
      <c r="A2568" s="196">
        <v>4</v>
      </c>
      <c r="B2568" s="197" t="s">
        <v>422</v>
      </c>
      <c r="C2568" s="208">
        <v>47</v>
      </c>
      <c r="D2568" s="209" t="s">
        <v>729</v>
      </c>
      <c r="E2568" s="212">
        <v>4711</v>
      </c>
      <c r="F2568" s="213" t="s">
        <v>903</v>
      </c>
      <c r="G2568" s="231" t="s">
        <v>729</v>
      </c>
      <c r="H2568" s="89"/>
      <c r="I2568" s="90" t="s">
        <v>916</v>
      </c>
      <c r="J2568" s="90"/>
      <c r="K2568" s="90" t="s">
        <v>64</v>
      </c>
      <c r="L2568" s="90" t="s">
        <v>119</v>
      </c>
      <c r="M2568" s="91"/>
      <c r="N2568" s="312">
        <v>1</v>
      </c>
      <c r="O2568" s="313">
        <f t="shared" si="382"/>
        <v>3.7037037037037035E-2</v>
      </c>
      <c r="P2568" s="104">
        <v>1</v>
      </c>
      <c r="Q2568" s="92"/>
      <c r="R2568" s="92"/>
      <c r="S2568" s="92"/>
      <c r="T2568" s="92"/>
      <c r="U2568" s="92"/>
      <c r="V2568" s="92"/>
      <c r="W2568" s="92"/>
      <c r="X2568" s="109">
        <f t="shared" si="376"/>
        <v>100</v>
      </c>
      <c r="Y2568" s="83"/>
      <c r="Z2568" s="110">
        <f t="shared" si="377"/>
        <v>3.7037037037037033</v>
      </c>
      <c r="AA2568" s="111"/>
      <c r="AB2568" s="92"/>
      <c r="AC2568" s="92"/>
      <c r="AD2568" s="92"/>
      <c r="AE2568" s="92"/>
      <c r="AF2568" s="92"/>
      <c r="AG2568" s="92"/>
      <c r="AH2568" s="92"/>
      <c r="AI2568" s="109">
        <f t="shared" si="378"/>
        <v>0</v>
      </c>
      <c r="AJ2568" s="83"/>
      <c r="AK2568" s="110">
        <f t="shared" si="379"/>
        <v>0</v>
      </c>
      <c r="AL2568" s="111"/>
      <c r="AM2568" s="92"/>
      <c r="AN2568" s="92"/>
      <c r="AO2568" s="92"/>
      <c r="AP2568" s="92"/>
      <c r="AQ2568" s="92"/>
      <c r="AR2568" s="92"/>
      <c r="AS2568" s="92"/>
      <c r="AT2568" s="92">
        <v>1</v>
      </c>
      <c r="AU2568" s="92"/>
      <c r="AV2568" s="109">
        <f t="shared" si="380"/>
        <v>2500</v>
      </c>
      <c r="AW2568" s="75"/>
      <c r="AX2568" s="110">
        <f t="shared" si="381"/>
        <v>92.592592592592581</v>
      </c>
      <c r="AY2568" s="111"/>
      <c r="AZ2568" s="93"/>
      <c r="BA2568" s="94" t="s">
        <v>131</v>
      </c>
      <c r="BB2568" s="71"/>
      <c r="BC2568" s="95"/>
      <c r="BD2568" s="41">
        <v>4</v>
      </c>
      <c r="BE2568" s="52">
        <v>47</v>
      </c>
      <c r="BF2568" s="103">
        <v>4711</v>
      </c>
      <c r="BG2568" s="280" t="s">
        <v>52</v>
      </c>
    </row>
    <row r="2569" spans="1:59" s="63" customFormat="1" ht="12.75" x14ac:dyDescent="0.2">
      <c r="A2569" s="196">
        <v>4</v>
      </c>
      <c r="B2569" s="197" t="s">
        <v>422</v>
      </c>
      <c r="C2569" s="208">
        <v>47</v>
      </c>
      <c r="D2569" s="209" t="s">
        <v>729</v>
      </c>
      <c r="E2569" s="212">
        <v>4711</v>
      </c>
      <c r="F2569" s="213" t="s">
        <v>903</v>
      </c>
      <c r="G2569" s="231" t="s">
        <v>729</v>
      </c>
      <c r="H2569" s="89"/>
      <c r="I2569" s="90" t="s">
        <v>917</v>
      </c>
      <c r="J2569" s="90"/>
      <c r="K2569" s="90" t="s">
        <v>64</v>
      </c>
      <c r="L2569" s="90" t="s">
        <v>918</v>
      </c>
      <c r="M2569" s="91"/>
      <c r="N2569" s="312">
        <v>1</v>
      </c>
      <c r="O2569" s="313">
        <f t="shared" si="382"/>
        <v>3.7037037037037035E-2</v>
      </c>
      <c r="P2569" s="104">
        <v>1</v>
      </c>
      <c r="Q2569" s="92"/>
      <c r="R2569" s="92"/>
      <c r="S2569" s="92"/>
      <c r="T2569" s="92"/>
      <c r="U2569" s="92"/>
      <c r="V2569" s="92"/>
      <c r="W2569" s="92"/>
      <c r="X2569" s="109">
        <f t="shared" si="376"/>
        <v>100</v>
      </c>
      <c r="Y2569" s="83"/>
      <c r="Z2569" s="110">
        <f t="shared" si="377"/>
        <v>3.7037037037037033</v>
      </c>
      <c r="AA2569" s="111"/>
      <c r="AB2569" s="92"/>
      <c r="AC2569" s="92"/>
      <c r="AD2569" s="92"/>
      <c r="AE2569" s="92"/>
      <c r="AF2569" s="92"/>
      <c r="AG2569" s="92"/>
      <c r="AH2569" s="92"/>
      <c r="AI2569" s="109">
        <f t="shared" si="378"/>
        <v>0</v>
      </c>
      <c r="AJ2569" s="83"/>
      <c r="AK2569" s="110">
        <f t="shared" si="379"/>
        <v>0</v>
      </c>
      <c r="AL2569" s="111"/>
      <c r="AM2569" s="92"/>
      <c r="AN2569" s="92"/>
      <c r="AO2569" s="92"/>
      <c r="AP2569" s="92"/>
      <c r="AQ2569" s="92"/>
      <c r="AR2569" s="92"/>
      <c r="AS2569" s="92">
        <v>1</v>
      </c>
      <c r="AT2569" s="92"/>
      <c r="AU2569" s="92"/>
      <c r="AV2569" s="109">
        <f t="shared" si="380"/>
        <v>1000</v>
      </c>
      <c r="AW2569" s="75"/>
      <c r="AX2569" s="110">
        <f t="shared" si="381"/>
        <v>37.037037037037038</v>
      </c>
      <c r="AY2569" s="111"/>
      <c r="AZ2569" s="93"/>
      <c r="BA2569" s="94" t="s">
        <v>131</v>
      </c>
      <c r="BB2569" s="71"/>
      <c r="BC2569" s="95"/>
      <c r="BD2569" s="41">
        <v>4</v>
      </c>
      <c r="BE2569" s="52">
        <v>47</v>
      </c>
      <c r="BF2569" s="103">
        <v>4711</v>
      </c>
      <c r="BG2569" s="280" t="s">
        <v>52</v>
      </c>
    </row>
    <row r="2570" spans="1:59" s="63" customFormat="1" ht="12.75" x14ac:dyDescent="0.2">
      <c r="A2570" s="196">
        <v>4</v>
      </c>
      <c r="B2570" s="197" t="s">
        <v>422</v>
      </c>
      <c r="C2570" s="208">
        <v>47</v>
      </c>
      <c r="D2570" s="209" t="s">
        <v>729</v>
      </c>
      <c r="E2570" s="212">
        <v>4711</v>
      </c>
      <c r="F2570" s="213" t="s">
        <v>903</v>
      </c>
      <c r="G2570" s="231" t="s">
        <v>729</v>
      </c>
      <c r="H2570" s="89"/>
      <c r="I2570" s="90" t="s">
        <v>919</v>
      </c>
      <c r="J2570" s="90"/>
      <c r="K2570" s="90" t="s">
        <v>64</v>
      </c>
      <c r="L2570" s="90" t="s">
        <v>920</v>
      </c>
      <c r="M2570" s="91"/>
      <c r="N2570" s="312">
        <v>1</v>
      </c>
      <c r="O2570" s="313">
        <f t="shared" si="382"/>
        <v>3.7037037037037035E-2</v>
      </c>
      <c r="P2570" s="104">
        <v>1</v>
      </c>
      <c r="Q2570" s="92"/>
      <c r="R2570" s="92"/>
      <c r="S2570" s="92"/>
      <c r="T2570" s="92"/>
      <c r="U2570" s="92"/>
      <c r="V2570" s="92"/>
      <c r="W2570" s="92"/>
      <c r="X2570" s="109">
        <f t="shared" si="376"/>
        <v>100</v>
      </c>
      <c r="Y2570" s="83"/>
      <c r="Z2570" s="110">
        <f t="shared" si="377"/>
        <v>3.7037037037037033</v>
      </c>
      <c r="AA2570" s="111"/>
      <c r="AB2570" s="92"/>
      <c r="AC2570" s="92"/>
      <c r="AD2570" s="92"/>
      <c r="AE2570" s="92"/>
      <c r="AF2570" s="92"/>
      <c r="AG2570" s="92"/>
      <c r="AH2570" s="92"/>
      <c r="AI2570" s="109">
        <f t="shared" si="378"/>
        <v>0</v>
      </c>
      <c r="AJ2570" s="83"/>
      <c r="AK2570" s="110">
        <f t="shared" si="379"/>
        <v>0</v>
      </c>
      <c r="AL2570" s="111"/>
      <c r="AM2570" s="92"/>
      <c r="AN2570" s="92"/>
      <c r="AO2570" s="92"/>
      <c r="AP2570" s="92"/>
      <c r="AQ2570" s="92"/>
      <c r="AR2570" s="92"/>
      <c r="AS2570" s="92">
        <v>1</v>
      </c>
      <c r="AT2570" s="92"/>
      <c r="AU2570" s="92"/>
      <c r="AV2570" s="109">
        <f t="shared" si="380"/>
        <v>1000</v>
      </c>
      <c r="AW2570" s="75"/>
      <c r="AX2570" s="110">
        <f t="shared" si="381"/>
        <v>37.037037037037038</v>
      </c>
      <c r="AY2570" s="111"/>
      <c r="AZ2570" s="93"/>
      <c r="BA2570" s="94" t="s">
        <v>131</v>
      </c>
      <c r="BB2570" s="71"/>
      <c r="BC2570" s="95"/>
      <c r="BD2570" s="41">
        <v>4</v>
      </c>
      <c r="BE2570" s="52">
        <v>47</v>
      </c>
      <c r="BF2570" s="103">
        <v>4711</v>
      </c>
      <c r="BG2570" s="280" t="s">
        <v>52</v>
      </c>
    </row>
    <row r="2571" spans="1:59" s="63" customFormat="1" ht="12.75" x14ac:dyDescent="0.2">
      <c r="A2571" s="196">
        <v>4</v>
      </c>
      <c r="B2571" s="197" t="s">
        <v>422</v>
      </c>
      <c r="C2571" s="208">
        <v>47</v>
      </c>
      <c r="D2571" s="209" t="s">
        <v>729</v>
      </c>
      <c r="E2571" s="212">
        <v>4711</v>
      </c>
      <c r="F2571" s="213" t="s">
        <v>903</v>
      </c>
      <c r="G2571" s="231" t="s">
        <v>729</v>
      </c>
      <c r="H2571" s="89"/>
      <c r="I2571" s="90" t="s">
        <v>921</v>
      </c>
      <c r="J2571" s="90"/>
      <c r="K2571" s="90" t="s">
        <v>73</v>
      </c>
      <c r="L2571" s="90" t="s">
        <v>69</v>
      </c>
      <c r="M2571" s="91"/>
      <c r="N2571" s="312">
        <v>1</v>
      </c>
      <c r="O2571" s="313">
        <f t="shared" si="382"/>
        <v>3.7037037037037035E-2</v>
      </c>
      <c r="P2571" s="104"/>
      <c r="Q2571" s="92"/>
      <c r="R2571" s="92"/>
      <c r="S2571" s="92"/>
      <c r="T2571" s="92"/>
      <c r="U2571" s="92"/>
      <c r="V2571" s="92"/>
      <c r="W2571" s="92">
        <v>1</v>
      </c>
      <c r="X2571" s="109">
        <f t="shared" si="376"/>
        <v>25000</v>
      </c>
      <c r="Y2571" s="83"/>
      <c r="Z2571" s="110">
        <f t="shared" si="377"/>
        <v>925.92592592592587</v>
      </c>
      <c r="AA2571" s="111"/>
      <c r="AB2571" s="92"/>
      <c r="AC2571" s="92"/>
      <c r="AD2571" s="92"/>
      <c r="AE2571" s="92"/>
      <c r="AF2571" s="92"/>
      <c r="AG2571" s="92"/>
      <c r="AH2571" s="92"/>
      <c r="AI2571" s="109">
        <f t="shared" si="378"/>
        <v>0</v>
      </c>
      <c r="AJ2571" s="83"/>
      <c r="AK2571" s="110">
        <f t="shared" si="379"/>
        <v>0</v>
      </c>
      <c r="AL2571" s="111"/>
      <c r="AM2571" s="92"/>
      <c r="AN2571" s="92"/>
      <c r="AO2571" s="92"/>
      <c r="AP2571" s="92">
        <v>1</v>
      </c>
      <c r="AQ2571" s="92"/>
      <c r="AR2571" s="92"/>
      <c r="AS2571" s="92"/>
      <c r="AT2571" s="92"/>
      <c r="AU2571" s="92"/>
      <c r="AV2571" s="109">
        <f t="shared" si="380"/>
        <v>100</v>
      </c>
      <c r="AW2571" s="75"/>
      <c r="AX2571" s="110">
        <f t="shared" si="381"/>
        <v>3.7037037037037033</v>
      </c>
      <c r="AY2571" s="111"/>
      <c r="AZ2571" s="93"/>
      <c r="BA2571" s="94" t="s">
        <v>131</v>
      </c>
      <c r="BB2571" s="71"/>
      <c r="BC2571" s="95"/>
      <c r="BD2571" s="41">
        <v>4</v>
      </c>
      <c r="BE2571" s="52">
        <v>47</v>
      </c>
      <c r="BF2571" s="103">
        <v>4711</v>
      </c>
      <c r="BG2571" s="280" t="s">
        <v>52</v>
      </c>
    </row>
    <row r="2572" spans="1:59" s="63" customFormat="1" ht="12.75" x14ac:dyDescent="0.2">
      <c r="A2572" s="196">
        <v>4</v>
      </c>
      <c r="B2572" s="197" t="s">
        <v>422</v>
      </c>
      <c r="C2572" s="208">
        <v>47</v>
      </c>
      <c r="D2572" s="209" t="s">
        <v>729</v>
      </c>
      <c r="E2572" s="212">
        <v>4711</v>
      </c>
      <c r="F2572" s="213" t="s">
        <v>903</v>
      </c>
      <c r="G2572" s="231" t="s">
        <v>729</v>
      </c>
      <c r="H2572" s="89"/>
      <c r="I2572" s="90" t="s">
        <v>798</v>
      </c>
      <c r="J2572" s="90"/>
      <c r="K2572" s="90" t="s">
        <v>64</v>
      </c>
      <c r="L2572" s="90" t="s">
        <v>195</v>
      </c>
      <c r="M2572" s="91"/>
      <c r="N2572" s="312">
        <v>1</v>
      </c>
      <c r="O2572" s="313">
        <f t="shared" si="382"/>
        <v>3.7037037037037035E-2</v>
      </c>
      <c r="P2572" s="104">
        <v>1</v>
      </c>
      <c r="Q2572" s="92"/>
      <c r="R2572" s="92"/>
      <c r="S2572" s="92"/>
      <c r="T2572" s="92"/>
      <c r="U2572" s="92"/>
      <c r="V2572" s="92"/>
      <c r="W2572" s="92"/>
      <c r="X2572" s="109">
        <f t="shared" si="376"/>
        <v>100</v>
      </c>
      <c r="Y2572" s="83"/>
      <c r="Z2572" s="110">
        <f t="shared" si="377"/>
        <v>3.7037037037037033</v>
      </c>
      <c r="AA2572" s="111"/>
      <c r="AB2572" s="92"/>
      <c r="AC2572" s="92"/>
      <c r="AD2572" s="92"/>
      <c r="AE2572" s="92"/>
      <c r="AF2572" s="92"/>
      <c r="AG2572" s="92"/>
      <c r="AH2572" s="92"/>
      <c r="AI2572" s="109">
        <f t="shared" si="378"/>
        <v>0</v>
      </c>
      <c r="AJ2572" s="83"/>
      <c r="AK2572" s="110">
        <f t="shared" si="379"/>
        <v>0</v>
      </c>
      <c r="AL2572" s="111"/>
      <c r="AM2572" s="92"/>
      <c r="AN2572" s="92"/>
      <c r="AO2572" s="92"/>
      <c r="AP2572" s="92"/>
      <c r="AQ2572" s="92"/>
      <c r="AR2572" s="92"/>
      <c r="AS2572" s="92">
        <v>1</v>
      </c>
      <c r="AT2572" s="92"/>
      <c r="AU2572" s="92"/>
      <c r="AV2572" s="109">
        <f t="shared" si="380"/>
        <v>1000</v>
      </c>
      <c r="AW2572" s="75"/>
      <c r="AX2572" s="110">
        <f t="shared" si="381"/>
        <v>37.037037037037038</v>
      </c>
      <c r="AY2572" s="111"/>
      <c r="AZ2572" s="93"/>
      <c r="BA2572" s="94" t="s">
        <v>131</v>
      </c>
      <c r="BB2572" s="71"/>
      <c r="BC2572" s="95"/>
      <c r="BD2572" s="41">
        <v>4</v>
      </c>
      <c r="BE2572" s="52">
        <v>47</v>
      </c>
      <c r="BF2572" s="103">
        <v>4711</v>
      </c>
      <c r="BG2572" s="280" t="s">
        <v>52</v>
      </c>
    </row>
    <row r="2573" spans="1:59" s="63" customFormat="1" ht="12.75" x14ac:dyDescent="0.2">
      <c r="A2573" s="196">
        <v>4</v>
      </c>
      <c r="B2573" s="197" t="s">
        <v>422</v>
      </c>
      <c r="C2573" s="208">
        <v>47</v>
      </c>
      <c r="D2573" s="209" t="s">
        <v>729</v>
      </c>
      <c r="E2573" s="212">
        <v>4711</v>
      </c>
      <c r="F2573" s="213" t="s">
        <v>903</v>
      </c>
      <c r="G2573" s="231" t="s">
        <v>729</v>
      </c>
      <c r="H2573" s="89"/>
      <c r="I2573" s="90" t="s">
        <v>922</v>
      </c>
      <c r="J2573" s="90"/>
      <c r="K2573" s="90" t="s">
        <v>64</v>
      </c>
      <c r="L2573" s="90" t="s">
        <v>119</v>
      </c>
      <c r="M2573" s="91"/>
      <c r="N2573" s="312">
        <v>1</v>
      </c>
      <c r="O2573" s="313">
        <f t="shared" si="382"/>
        <v>3.7037037037037035E-2</v>
      </c>
      <c r="P2573" s="104">
        <v>1</v>
      </c>
      <c r="Q2573" s="92"/>
      <c r="R2573" s="92"/>
      <c r="S2573" s="92"/>
      <c r="T2573" s="92"/>
      <c r="U2573" s="92"/>
      <c r="V2573" s="92"/>
      <c r="W2573" s="92"/>
      <c r="X2573" s="109">
        <f t="shared" si="376"/>
        <v>100</v>
      </c>
      <c r="Y2573" s="83"/>
      <c r="Z2573" s="110">
        <f t="shared" si="377"/>
        <v>3.7037037037037033</v>
      </c>
      <c r="AA2573" s="111"/>
      <c r="AB2573" s="92"/>
      <c r="AC2573" s="92"/>
      <c r="AD2573" s="92"/>
      <c r="AE2573" s="92"/>
      <c r="AF2573" s="92"/>
      <c r="AG2573" s="92"/>
      <c r="AH2573" s="92"/>
      <c r="AI2573" s="109">
        <f t="shared" si="378"/>
        <v>0</v>
      </c>
      <c r="AJ2573" s="83"/>
      <c r="AK2573" s="110">
        <f t="shared" si="379"/>
        <v>0</v>
      </c>
      <c r="AL2573" s="111"/>
      <c r="AM2573" s="92"/>
      <c r="AN2573" s="92"/>
      <c r="AO2573" s="92"/>
      <c r="AP2573" s="92"/>
      <c r="AQ2573" s="92"/>
      <c r="AR2573" s="92"/>
      <c r="AS2573" s="92"/>
      <c r="AT2573" s="92">
        <v>1</v>
      </c>
      <c r="AU2573" s="92"/>
      <c r="AV2573" s="109">
        <f t="shared" si="380"/>
        <v>2500</v>
      </c>
      <c r="AW2573" s="75"/>
      <c r="AX2573" s="110">
        <f t="shared" si="381"/>
        <v>92.592592592592581</v>
      </c>
      <c r="AY2573" s="111"/>
      <c r="AZ2573" s="93"/>
      <c r="BA2573" s="94" t="s">
        <v>131</v>
      </c>
      <c r="BB2573" s="71"/>
      <c r="BC2573" s="95"/>
      <c r="BD2573" s="41">
        <v>4</v>
      </c>
      <c r="BE2573" s="52">
        <v>47</v>
      </c>
      <c r="BF2573" s="103">
        <v>4711</v>
      </c>
      <c r="BG2573" s="280" t="s">
        <v>52</v>
      </c>
    </row>
    <row r="2574" spans="1:59" s="63" customFormat="1" ht="12.75" x14ac:dyDescent="0.2">
      <c r="A2574" s="196">
        <v>4</v>
      </c>
      <c r="B2574" s="197" t="s">
        <v>422</v>
      </c>
      <c r="C2574" s="208">
        <v>47</v>
      </c>
      <c r="D2574" s="209" t="s">
        <v>729</v>
      </c>
      <c r="E2574" s="212">
        <v>4711</v>
      </c>
      <c r="F2574" s="213" t="s">
        <v>903</v>
      </c>
      <c r="G2574" s="231" t="s">
        <v>729</v>
      </c>
      <c r="H2574" s="89"/>
      <c r="I2574" s="90" t="s">
        <v>923</v>
      </c>
      <c r="J2574" s="90"/>
      <c r="K2574" s="90" t="s">
        <v>73</v>
      </c>
      <c r="L2574" s="90" t="s">
        <v>69</v>
      </c>
      <c r="M2574" s="91"/>
      <c r="N2574" s="312">
        <v>1</v>
      </c>
      <c r="O2574" s="313">
        <f t="shared" si="382"/>
        <v>3.7037037037037035E-2</v>
      </c>
      <c r="P2574" s="104"/>
      <c r="Q2574" s="92"/>
      <c r="R2574" s="92"/>
      <c r="S2574" s="92"/>
      <c r="T2574" s="92"/>
      <c r="U2574" s="92"/>
      <c r="V2574" s="92"/>
      <c r="W2574" s="92">
        <v>1</v>
      </c>
      <c r="X2574" s="109">
        <f t="shared" si="376"/>
        <v>25000</v>
      </c>
      <c r="Y2574" s="83"/>
      <c r="Z2574" s="110">
        <f t="shared" si="377"/>
        <v>925.92592592592587</v>
      </c>
      <c r="AA2574" s="111"/>
      <c r="AB2574" s="92"/>
      <c r="AC2574" s="92"/>
      <c r="AD2574" s="92"/>
      <c r="AE2574" s="92"/>
      <c r="AF2574" s="92"/>
      <c r="AG2574" s="92"/>
      <c r="AH2574" s="92"/>
      <c r="AI2574" s="109">
        <f t="shared" si="378"/>
        <v>0</v>
      </c>
      <c r="AJ2574" s="83"/>
      <c r="AK2574" s="110">
        <f t="shared" si="379"/>
        <v>0</v>
      </c>
      <c r="AL2574" s="111"/>
      <c r="AM2574" s="92"/>
      <c r="AN2574" s="92"/>
      <c r="AO2574" s="92"/>
      <c r="AP2574" s="92">
        <v>1</v>
      </c>
      <c r="AQ2574" s="92"/>
      <c r="AR2574" s="92"/>
      <c r="AS2574" s="92"/>
      <c r="AT2574" s="92"/>
      <c r="AU2574" s="92"/>
      <c r="AV2574" s="109">
        <f t="shared" si="380"/>
        <v>100</v>
      </c>
      <c r="AW2574" s="75"/>
      <c r="AX2574" s="110">
        <f t="shared" si="381"/>
        <v>3.7037037037037033</v>
      </c>
      <c r="AY2574" s="111"/>
      <c r="AZ2574" s="93"/>
      <c r="BA2574" s="94" t="s">
        <v>131</v>
      </c>
      <c r="BB2574" s="71"/>
      <c r="BC2574" s="95"/>
      <c r="BD2574" s="41">
        <v>4</v>
      </c>
      <c r="BE2574" s="52">
        <v>47</v>
      </c>
      <c r="BF2574" s="103">
        <v>4711</v>
      </c>
      <c r="BG2574" s="280" t="s">
        <v>52</v>
      </c>
    </row>
    <row r="2575" spans="1:59" s="63" customFormat="1" ht="12.75" x14ac:dyDescent="0.2">
      <c r="A2575" s="196">
        <v>4</v>
      </c>
      <c r="B2575" s="197" t="s">
        <v>422</v>
      </c>
      <c r="C2575" s="208">
        <v>47</v>
      </c>
      <c r="D2575" s="209" t="s">
        <v>729</v>
      </c>
      <c r="E2575" s="212">
        <v>4711</v>
      </c>
      <c r="F2575" s="213" t="s">
        <v>903</v>
      </c>
      <c r="G2575" s="231" t="s">
        <v>729</v>
      </c>
      <c r="H2575" s="89"/>
      <c r="I2575" s="90" t="s">
        <v>924</v>
      </c>
      <c r="J2575" s="90"/>
      <c r="K2575" s="90" t="s">
        <v>64</v>
      </c>
      <c r="L2575" s="90" t="s">
        <v>925</v>
      </c>
      <c r="M2575" s="91"/>
      <c r="N2575" s="312">
        <v>1</v>
      </c>
      <c r="O2575" s="313">
        <f t="shared" si="382"/>
        <v>3.7037037037037035E-2</v>
      </c>
      <c r="P2575" s="104">
        <v>1</v>
      </c>
      <c r="Q2575" s="92"/>
      <c r="R2575" s="92"/>
      <c r="S2575" s="92"/>
      <c r="T2575" s="92"/>
      <c r="U2575" s="92"/>
      <c r="V2575" s="92"/>
      <c r="W2575" s="92"/>
      <c r="X2575" s="109">
        <f t="shared" si="376"/>
        <v>100</v>
      </c>
      <c r="Y2575" s="83"/>
      <c r="Z2575" s="110">
        <f t="shared" si="377"/>
        <v>3.7037037037037033</v>
      </c>
      <c r="AA2575" s="111"/>
      <c r="AB2575" s="92"/>
      <c r="AC2575" s="92"/>
      <c r="AD2575" s="92"/>
      <c r="AE2575" s="92"/>
      <c r="AF2575" s="92"/>
      <c r="AG2575" s="92"/>
      <c r="AH2575" s="92"/>
      <c r="AI2575" s="109">
        <f t="shared" si="378"/>
        <v>0</v>
      </c>
      <c r="AJ2575" s="83"/>
      <c r="AK2575" s="110">
        <f t="shared" si="379"/>
        <v>0</v>
      </c>
      <c r="AL2575" s="111"/>
      <c r="AM2575" s="92"/>
      <c r="AN2575" s="92"/>
      <c r="AO2575" s="92"/>
      <c r="AP2575" s="92"/>
      <c r="AQ2575" s="92"/>
      <c r="AR2575" s="92">
        <v>1</v>
      </c>
      <c r="AS2575" s="92"/>
      <c r="AT2575" s="92"/>
      <c r="AU2575" s="92"/>
      <c r="AV2575" s="109">
        <f t="shared" si="380"/>
        <v>500</v>
      </c>
      <c r="AW2575" s="75"/>
      <c r="AX2575" s="110">
        <f t="shared" si="381"/>
        <v>18.518518518518519</v>
      </c>
      <c r="AY2575" s="111"/>
      <c r="AZ2575" s="93"/>
      <c r="BA2575" s="94" t="s">
        <v>131</v>
      </c>
      <c r="BB2575" s="71"/>
      <c r="BC2575" s="95"/>
      <c r="BD2575" s="41">
        <v>4</v>
      </c>
      <c r="BE2575" s="52">
        <v>47</v>
      </c>
      <c r="BF2575" s="103">
        <v>4711</v>
      </c>
      <c r="BG2575" s="280" t="s">
        <v>52</v>
      </c>
    </row>
    <row r="2576" spans="1:59" s="63" customFormat="1" ht="12.75" x14ac:dyDescent="0.2">
      <c r="A2576" s="196">
        <v>4</v>
      </c>
      <c r="B2576" s="197" t="s">
        <v>422</v>
      </c>
      <c r="C2576" s="208">
        <v>47</v>
      </c>
      <c r="D2576" s="209" t="s">
        <v>729</v>
      </c>
      <c r="E2576" s="212">
        <v>4711</v>
      </c>
      <c r="F2576" s="213" t="s">
        <v>903</v>
      </c>
      <c r="G2576" s="231" t="s">
        <v>729</v>
      </c>
      <c r="H2576" s="89"/>
      <c r="I2576" s="90" t="s">
        <v>926</v>
      </c>
      <c r="J2576" s="90"/>
      <c r="K2576" s="90" t="s">
        <v>73</v>
      </c>
      <c r="L2576" s="90" t="s">
        <v>69</v>
      </c>
      <c r="M2576" s="91"/>
      <c r="N2576" s="312">
        <v>1</v>
      </c>
      <c r="O2576" s="313">
        <f t="shared" si="382"/>
        <v>3.7037037037037035E-2</v>
      </c>
      <c r="P2576" s="104"/>
      <c r="Q2576" s="92"/>
      <c r="R2576" s="92"/>
      <c r="S2576" s="92"/>
      <c r="T2576" s="92"/>
      <c r="U2576" s="92"/>
      <c r="V2576" s="92"/>
      <c r="W2576" s="92">
        <v>1</v>
      </c>
      <c r="X2576" s="109">
        <f t="shared" si="376"/>
        <v>25000</v>
      </c>
      <c r="Y2576" s="83"/>
      <c r="Z2576" s="110">
        <f t="shared" si="377"/>
        <v>925.92592592592587</v>
      </c>
      <c r="AA2576" s="111"/>
      <c r="AB2576" s="92"/>
      <c r="AC2576" s="92"/>
      <c r="AD2576" s="92"/>
      <c r="AE2576" s="92"/>
      <c r="AF2576" s="92"/>
      <c r="AG2576" s="92"/>
      <c r="AH2576" s="92"/>
      <c r="AI2576" s="109">
        <f t="shared" si="378"/>
        <v>0</v>
      </c>
      <c r="AJ2576" s="83"/>
      <c r="AK2576" s="110">
        <f t="shared" si="379"/>
        <v>0</v>
      </c>
      <c r="AL2576" s="111"/>
      <c r="AM2576" s="92"/>
      <c r="AN2576" s="92"/>
      <c r="AO2576" s="92"/>
      <c r="AP2576" s="92">
        <v>1</v>
      </c>
      <c r="AQ2576" s="92"/>
      <c r="AR2576" s="92"/>
      <c r="AS2576" s="92"/>
      <c r="AT2576" s="92"/>
      <c r="AU2576" s="92"/>
      <c r="AV2576" s="109">
        <f t="shared" si="380"/>
        <v>100</v>
      </c>
      <c r="AW2576" s="75"/>
      <c r="AX2576" s="110">
        <f t="shared" si="381"/>
        <v>3.7037037037037033</v>
      </c>
      <c r="AY2576" s="111"/>
      <c r="AZ2576" s="93"/>
      <c r="BA2576" s="94" t="s">
        <v>131</v>
      </c>
      <c r="BB2576" s="71"/>
      <c r="BC2576" s="95"/>
      <c r="BD2576" s="41">
        <v>4</v>
      </c>
      <c r="BE2576" s="52">
        <v>47</v>
      </c>
      <c r="BF2576" s="103">
        <v>4711</v>
      </c>
      <c r="BG2576" s="280" t="s">
        <v>52</v>
      </c>
    </row>
    <row r="2577" spans="1:59" s="63" customFormat="1" ht="12.75" x14ac:dyDescent="0.2">
      <c r="A2577" s="196">
        <v>4</v>
      </c>
      <c r="B2577" s="197" t="s">
        <v>422</v>
      </c>
      <c r="C2577" s="208">
        <v>47</v>
      </c>
      <c r="D2577" s="209" t="s">
        <v>729</v>
      </c>
      <c r="E2577" s="212">
        <v>4711</v>
      </c>
      <c r="F2577" s="213" t="s">
        <v>903</v>
      </c>
      <c r="G2577" s="231" t="s">
        <v>729</v>
      </c>
      <c r="H2577" s="89"/>
      <c r="I2577" s="90" t="s">
        <v>430</v>
      </c>
      <c r="J2577" s="90"/>
      <c r="K2577" s="90" t="s">
        <v>64</v>
      </c>
      <c r="L2577" s="90" t="s">
        <v>119</v>
      </c>
      <c r="M2577" s="91"/>
      <c r="N2577" s="312">
        <v>1</v>
      </c>
      <c r="O2577" s="313">
        <f t="shared" si="382"/>
        <v>3.7037037037037035E-2</v>
      </c>
      <c r="P2577" s="104">
        <v>1</v>
      </c>
      <c r="Q2577" s="92"/>
      <c r="R2577" s="92"/>
      <c r="S2577" s="92"/>
      <c r="T2577" s="92"/>
      <c r="U2577" s="92"/>
      <c r="V2577" s="92"/>
      <c r="W2577" s="92"/>
      <c r="X2577" s="109">
        <f t="shared" si="376"/>
        <v>100</v>
      </c>
      <c r="Y2577" s="83"/>
      <c r="Z2577" s="110">
        <f t="shared" si="377"/>
        <v>3.7037037037037033</v>
      </c>
      <c r="AA2577" s="111"/>
      <c r="AB2577" s="92"/>
      <c r="AC2577" s="92"/>
      <c r="AD2577" s="92"/>
      <c r="AE2577" s="92"/>
      <c r="AF2577" s="92"/>
      <c r="AG2577" s="92"/>
      <c r="AH2577" s="92"/>
      <c r="AI2577" s="109">
        <f t="shared" si="378"/>
        <v>0</v>
      </c>
      <c r="AJ2577" s="83"/>
      <c r="AK2577" s="110">
        <f t="shared" si="379"/>
        <v>0</v>
      </c>
      <c r="AL2577" s="111"/>
      <c r="AM2577" s="92"/>
      <c r="AN2577" s="92"/>
      <c r="AO2577" s="92"/>
      <c r="AP2577" s="92"/>
      <c r="AQ2577" s="92"/>
      <c r="AR2577" s="92"/>
      <c r="AS2577" s="92"/>
      <c r="AT2577" s="92">
        <v>1</v>
      </c>
      <c r="AU2577" s="92"/>
      <c r="AV2577" s="109">
        <f t="shared" si="380"/>
        <v>2500</v>
      </c>
      <c r="AW2577" s="75"/>
      <c r="AX2577" s="110">
        <f t="shared" si="381"/>
        <v>92.592592592592581</v>
      </c>
      <c r="AY2577" s="111"/>
      <c r="AZ2577" s="93"/>
      <c r="BA2577" s="94" t="s">
        <v>131</v>
      </c>
      <c r="BB2577" s="71"/>
      <c r="BC2577" s="95"/>
      <c r="BD2577" s="41">
        <v>4</v>
      </c>
      <c r="BE2577" s="52">
        <v>47</v>
      </c>
      <c r="BF2577" s="103">
        <v>4711</v>
      </c>
      <c r="BG2577" s="280" t="s">
        <v>52</v>
      </c>
    </row>
    <row r="2578" spans="1:59" s="63" customFormat="1" ht="12.75" x14ac:dyDescent="0.2">
      <c r="A2578" s="196">
        <v>4</v>
      </c>
      <c r="B2578" s="197" t="s">
        <v>422</v>
      </c>
      <c r="C2578" s="208">
        <v>47</v>
      </c>
      <c r="D2578" s="209" t="s">
        <v>729</v>
      </c>
      <c r="E2578" s="212">
        <v>4711</v>
      </c>
      <c r="F2578" s="213" t="s">
        <v>903</v>
      </c>
      <c r="G2578" s="231" t="s">
        <v>729</v>
      </c>
      <c r="H2578" s="89"/>
      <c r="I2578" s="90" t="s">
        <v>927</v>
      </c>
      <c r="J2578" s="90"/>
      <c r="K2578" s="90" t="s">
        <v>64</v>
      </c>
      <c r="L2578" s="90" t="s">
        <v>119</v>
      </c>
      <c r="M2578" s="91"/>
      <c r="N2578" s="312">
        <v>1</v>
      </c>
      <c r="O2578" s="313">
        <f t="shared" si="382"/>
        <v>3.7037037037037035E-2</v>
      </c>
      <c r="P2578" s="104">
        <v>1</v>
      </c>
      <c r="Q2578" s="92"/>
      <c r="R2578" s="92"/>
      <c r="S2578" s="92"/>
      <c r="T2578" s="92"/>
      <c r="U2578" s="92"/>
      <c r="V2578" s="92"/>
      <c r="W2578" s="92"/>
      <c r="X2578" s="109">
        <f t="shared" si="376"/>
        <v>100</v>
      </c>
      <c r="Y2578" s="83"/>
      <c r="Z2578" s="110">
        <f t="shared" si="377"/>
        <v>3.7037037037037033</v>
      </c>
      <c r="AA2578" s="111"/>
      <c r="AB2578" s="92"/>
      <c r="AC2578" s="92"/>
      <c r="AD2578" s="92"/>
      <c r="AE2578" s="92"/>
      <c r="AF2578" s="92"/>
      <c r="AG2578" s="92"/>
      <c r="AH2578" s="92"/>
      <c r="AI2578" s="109">
        <f t="shared" si="378"/>
        <v>0</v>
      </c>
      <c r="AJ2578" s="83"/>
      <c r="AK2578" s="110">
        <f t="shared" si="379"/>
        <v>0</v>
      </c>
      <c r="AL2578" s="111"/>
      <c r="AM2578" s="92"/>
      <c r="AN2578" s="92"/>
      <c r="AO2578" s="92"/>
      <c r="AP2578" s="92"/>
      <c r="AQ2578" s="92"/>
      <c r="AR2578" s="92"/>
      <c r="AS2578" s="92"/>
      <c r="AT2578" s="92">
        <v>1</v>
      </c>
      <c r="AU2578" s="92"/>
      <c r="AV2578" s="109">
        <f t="shared" si="380"/>
        <v>2500</v>
      </c>
      <c r="AW2578" s="75"/>
      <c r="AX2578" s="110">
        <f t="shared" si="381"/>
        <v>92.592592592592581</v>
      </c>
      <c r="AY2578" s="111"/>
      <c r="AZ2578" s="93"/>
      <c r="BA2578" s="94" t="s">
        <v>131</v>
      </c>
      <c r="BB2578" s="71"/>
      <c r="BC2578" s="95"/>
      <c r="BD2578" s="41">
        <v>4</v>
      </c>
      <c r="BE2578" s="52">
        <v>47</v>
      </c>
      <c r="BF2578" s="103">
        <v>4711</v>
      </c>
      <c r="BG2578" s="280" t="s">
        <v>52</v>
      </c>
    </row>
    <row r="2579" spans="1:59" s="63" customFormat="1" ht="12.75" x14ac:dyDescent="0.2">
      <c r="A2579" s="196">
        <v>4</v>
      </c>
      <c r="B2579" s="197" t="s">
        <v>422</v>
      </c>
      <c r="C2579" s="208">
        <v>47</v>
      </c>
      <c r="D2579" s="209" t="s">
        <v>729</v>
      </c>
      <c r="E2579" s="212">
        <v>4711</v>
      </c>
      <c r="F2579" s="213" t="s">
        <v>903</v>
      </c>
      <c r="G2579" s="231" t="s">
        <v>729</v>
      </c>
      <c r="H2579" s="89"/>
      <c r="I2579" s="90" t="s">
        <v>457</v>
      </c>
      <c r="J2579" s="90"/>
      <c r="K2579" s="90" t="s">
        <v>459</v>
      </c>
      <c r="L2579" s="90" t="s">
        <v>460</v>
      </c>
      <c r="M2579" s="91"/>
      <c r="N2579" s="312">
        <v>1</v>
      </c>
      <c r="O2579" s="313">
        <f t="shared" si="382"/>
        <v>3.7037037037037035E-2</v>
      </c>
      <c r="P2579" s="104"/>
      <c r="Q2579" s="92"/>
      <c r="R2579" s="92"/>
      <c r="S2579" s="92"/>
      <c r="T2579" s="92"/>
      <c r="U2579" s="92"/>
      <c r="V2579" s="92"/>
      <c r="W2579" s="92">
        <v>1</v>
      </c>
      <c r="X2579" s="109">
        <f t="shared" si="376"/>
        <v>25000</v>
      </c>
      <c r="Y2579" s="83"/>
      <c r="Z2579" s="110">
        <f t="shared" si="377"/>
        <v>925.92592592592587</v>
      </c>
      <c r="AA2579" s="111"/>
      <c r="AB2579" s="92"/>
      <c r="AC2579" s="92"/>
      <c r="AD2579" s="92"/>
      <c r="AE2579" s="92"/>
      <c r="AF2579" s="92"/>
      <c r="AG2579" s="92"/>
      <c r="AH2579" s="92"/>
      <c r="AI2579" s="109">
        <f t="shared" si="378"/>
        <v>0</v>
      </c>
      <c r="AJ2579" s="83"/>
      <c r="AK2579" s="110">
        <f t="shared" si="379"/>
        <v>0</v>
      </c>
      <c r="AL2579" s="111"/>
      <c r="AM2579" s="92"/>
      <c r="AN2579" s="92"/>
      <c r="AO2579" s="92"/>
      <c r="AP2579" s="92">
        <v>1</v>
      </c>
      <c r="AQ2579" s="92"/>
      <c r="AR2579" s="92"/>
      <c r="AS2579" s="92"/>
      <c r="AT2579" s="92"/>
      <c r="AU2579" s="92"/>
      <c r="AV2579" s="109">
        <f t="shared" si="380"/>
        <v>100</v>
      </c>
      <c r="AW2579" s="75"/>
      <c r="AX2579" s="110">
        <f t="shared" si="381"/>
        <v>3.7037037037037033</v>
      </c>
      <c r="AY2579" s="111"/>
      <c r="AZ2579" s="93"/>
      <c r="BA2579" s="94" t="s">
        <v>131</v>
      </c>
      <c r="BB2579" s="71"/>
      <c r="BC2579" s="95"/>
      <c r="BD2579" s="41">
        <v>4</v>
      </c>
      <c r="BE2579" s="52">
        <v>47</v>
      </c>
      <c r="BF2579" s="103">
        <v>4711</v>
      </c>
      <c r="BG2579" s="280" t="s">
        <v>52</v>
      </c>
    </row>
    <row r="2580" spans="1:59" s="63" customFormat="1" ht="12.75" x14ac:dyDescent="0.2">
      <c r="A2580" s="196">
        <v>4</v>
      </c>
      <c r="B2580" s="197" t="s">
        <v>422</v>
      </c>
      <c r="C2580" s="208">
        <v>47</v>
      </c>
      <c r="D2580" s="209" t="s">
        <v>729</v>
      </c>
      <c r="E2580" s="212">
        <v>4711</v>
      </c>
      <c r="F2580" s="213" t="s">
        <v>903</v>
      </c>
      <c r="G2580" s="231" t="s">
        <v>729</v>
      </c>
      <c r="H2580" s="89"/>
      <c r="I2580" s="90" t="s">
        <v>928</v>
      </c>
      <c r="J2580" s="90"/>
      <c r="K2580" s="90" t="s">
        <v>73</v>
      </c>
      <c r="L2580" s="90" t="s">
        <v>69</v>
      </c>
      <c r="M2580" s="91"/>
      <c r="N2580" s="312">
        <v>1</v>
      </c>
      <c r="O2580" s="313">
        <f t="shared" si="382"/>
        <v>3.7037037037037035E-2</v>
      </c>
      <c r="P2580" s="104"/>
      <c r="Q2580" s="92"/>
      <c r="R2580" s="92"/>
      <c r="S2580" s="92"/>
      <c r="T2580" s="92"/>
      <c r="U2580" s="92"/>
      <c r="V2580" s="92"/>
      <c r="W2580" s="92">
        <v>1</v>
      </c>
      <c r="X2580" s="109">
        <f t="shared" si="376"/>
        <v>25000</v>
      </c>
      <c r="Y2580" s="83"/>
      <c r="Z2580" s="110">
        <f t="shared" si="377"/>
        <v>925.92592592592587</v>
      </c>
      <c r="AA2580" s="111"/>
      <c r="AB2580" s="92"/>
      <c r="AC2580" s="92"/>
      <c r="AD2580" s="92"/>
      <c r="AE2580" s="92"/>
      <c r="AF2580" s="92"/>
      <c r="AG2580" s="92"/>
      <c r="AH2580" s="92"/>
      <c r="AI2580" s="109">
        <f t="shared" si="378"/>
        <v>0</v>
      </c>
      <c r="AJ2580" s="83"/>
      <c r="AK2580" s="110">
        <f t="shared" si="379"/>
        <v>0</v>
      </c>
      <c r="AL2580" s="111"/>
      <c r="AM2580" s="92"/>
      <c r="AN2580" s="92"/>
      <c r="AO2580" s="92"/>
      <c r="AP2580" s="92">
        <v>1</v>
      </c>
      <c r="AQ2580" s="92"/>
      <c r="AR2580" s="92"/>
      <c r="AS2580" s="92"/>
      <c r="AT2580" s="92"/>
      <c r="AU2580" s="92"/>
      <c r="AV2580" s="109">
        <f t="shared" si="380"/>
        <v>100</v>
      </c>
      <c r="AW2580" s="75"/>
      <c r="AX2580" s="110">
        <f t="shared" si="381"/>
        <v>3.7037037037037033</v>
      </c>
      <c r="AY2580" s="111"/>
      <c r="AZ2580" s="93"/>
      <c r="BA2580" s="94" t="s">
        <v>131</v>
      </c>
      <c r="BB2580" s="71"/>
      <c r="BC2580" s="95"/>
      <c r="BD2580" s="41">
        <v>4</v>
      </c>
      <c r="BE2580" s="52">
        <v>47</v>
      </c>
      <c r="BF2580" s="103">
        <v>4711</v>
      </c>
      <c r="BG2580" s="280" t="s">
        <v>52</v>
      </c>
    </row>
    <row r="2581" spans="1:59" s="63" customFormat="1" ht="12.75" x14ac:dyDescent="0.2">
      <c r="A2581" s="196">
        <v>4</v>
      </c>
      <c r="B2581" s="197" t="s">
        <v>422</v>
      </c>
      <c r="C2581" s="208">
        <v>47</v>
      </c>
      <c r="D2581" s="209" t="s">
        <v>729</v>
      </c>
      <c r="E2581" s="212">
        <v>4711</v>
      </c>
      <c r="F2581" s="213" t="s">
        <v>903</v>
      </c>
      <c r="G2581" s="231" t="s">
        <v>729</v>
      </c>
      <c r="H2581" s="65"/>
      <c r="I2581" s="222"/>
      <c r="J2581" s="66"/>
      <c r="K2581" s="66"/>
      <c r="L2581" s="66"/>
      <c r="M2581" s="64"/>
      <c r="N2581" s="304"/>
      <c r="O2581" s="305"/>
      <c r="P2581" s="127"/>
      <c r="Q2581" s="67"/>
      <c r="R2581" s="67"/>
      <c r="S2581" s="67"/>
      <c r="T2581" s="67"/>
      <c r="U2581" s="67"/>
      <c r="V2581" s="67"/>
      <c r="W2581" s="67"/>
      <c r="X2581" s="67"/>
      <c r="Y2581" s="68"/>
      <c r="Z2581" s="68"/>
      <c r="AA2581" s="68"/>
      <c r="AB2581" s="67"/>
      <c r="AC2581" s="67"/>
      <c r="AD2581" s="67"/>
      <c r="AE2581" s="67"/>
      <c r="AF2581" s="67"/>
      <c r="AG2581" s="67"/>
      <c r="AH2581" s="67"/>
      <c r="AI2581" s="67"/>
      <c r="AJ2581" s="68"/>
      <c r="AK2581" s="68"/>
      <c r="AL2581" s="68"/>
      <c r="AM2581" s="67"/>
      <c r="AN2581" s="67"/>
      <c r="AO2581" s="67"/>
      <c r="AP2581" s="67"/>
      <c r="AQ2581" s="67"/>
      <c r="AR2581" s="67"/>
      <c r="AS2581" s="67"/>
      <c r="AT2581" s="67"/>
      <c r="AU2581" s="67"/>
      <c r="AV2581" s="67"/>
      <c r="AW2581" s="67"/>
      <c r="AX2581" s="68"/>
      <c r="AY2581" s="68"/>
      <c r="AZ2581" s="69"/>
      <c r="BA2581" s="70"/>
      <c r="BB2581" s="71"/>
      <c r="BC2581" s="95"/>
      <c r="BD2581" s="41">
        <v>4</v>
      </c>
      <c r="BE2581" s="52">
        <v>47</v>
      </c>
      <c r="BF2581" s="103">
        <v>4711</v>
      </c>
      <c r="BG2581" s="275"/>
    </row>
    <row r="2582" spans="1:59" s="63" customFormat="1" ht="12.75" x14ac:dyDescent="0.2">
      <c r="A2582" s="196">
        <v>4</v>
      </c>
      <c r="B2582" s="197" t="s">
        <v>422</v>
      </c>
      <c r="C2582" s="208">
        <v>47</v>
      </c>
      <c r="D2582" s="209" t="s">
        <v>729</v>
      </c>
      <c r="E2582" s="212">
        <v>4711</v>
      </c>
      <c r="F2582" s="213" t="s">
        <v>903</v>
      </c>
      <c r="G2582" s="232"/>
      <c r="H2582" s="97"/>
      <c r="I2582" s="224"/>
      <c r="J2582" s="98"/>
      <c r="K2582" s="98"/>
      <c r="L2582" s="98"/>
      <c r="M2582" s="96"/>
      <c r="N2582" s="307"/>
      <c r="O2582" s="246"/>
      <c r="P2582" s="124"/>
      <c r="Q2582" s="99"/>
      <c r="R2582" s="99"/>
      <c r="S2582" s="99"/>
      <c r="T2582" s="99"/>
      <c r="U2582" s="99"/>
      <c r="V2582" s="99"/>
      <c r="W2582" s="99"/>
      <c r="X2582" s="99"/>
      <c r="Y2582" s="100"/>
      <c r="Z2582" s="100"/>
      <c r="AA2582" s="100"/>
      <c r="AB2582" s="99"/>
      <c r="AC2582" s="99"/>
      <c r="AD2582" s="99"/>
      <c r="AE2582" s="99"/>
      <c r="AF2582" s="99"/>
      <c r="AG2582" s="99"/>
      <c r="AH2582" s="99"/>
      <c r="AI2582" s="99"/>
      <c r="AJ2582" s="100"/>
      <c r="AK2582" s="100"/>
      <c r="AL2582" s="100"/>
      <c r="AM2582" s="99"/>
      <c r="AN2582" s="99"/>
      <c r="AO2582" s="99"/>
      <c r="AP2582" s="99"/>
      <c r="AQ2582" s="99"/>
      <c r="AR2582" s="99"/>
      <c r="AS2582" s="99"/>
      <c r="AT2582" s="99"/>
      <c r="AU2582" s="99"/>
      <c r="AV2582" s="99"/>
      <c r="AW2582" s="99"/>
      <c r="AX2582" s="100"/>
      <c r="AY2582" s="100"/>
      <c r="AZ2582" s="101"/>
      <c r="BA2582" s="102"/>
      <c r="BB2582" s="95"/>
      <c r="BC2582" s="95"/>
      <c r="BD2582" s="41">
        <v>4</v>
      </c>
      <c r="BE2582" s="52">
        <v>47</v>
      </c>
      <c r="BF2582" s="103">
        <v>4711</v>
      </c>
      <c r="BG2582" s="277"/>
    </row>
    <row r="2583" spans="1:59" x14ac:dyDescent="0.25">
      <c r="A2583" s="196">
        <v>4</v>
      </c>
      <c r="B2583" s="197" t="s">
        <v>422</v>
      </c>
      <c r="C2583" s="208">
        <v>47</v>
      </c>
      <c r="D2583" s="209" t="s">
        <v>729</v>
      </c>
      <c r="E2583" s="210">
        <v>4721</v>
      </c>
      <c r="F2583" s="211" t="s">
        <v>1279</v>
      </c>
      <c r="G2583" s="235"/>
      <c r="H2583" s="145"/>
      <c r="I2583" s="221"/>
      <c r="J2583" s="57"/>
      <c r="K2583" s="57"/>
      <c r="L2583" s="57"/>
      <c r="M2583" s="144"/>
      <c r="N2583" s="324"/>
      <c r="O2583" s="325"/>
      <c r="P2583" s="146"/>
      <c r="Q2583" s="146"/>
      <c r="R2583" s="146"/>
      <c r="S2583" s="146"/>
      <c r="T2583" s="146"/>
      <c r="U2583" s="146"/>
      <c r="V2583" s="146"/>
      <c r="W2583" s="146"/>
      <c r="X2583" s="146"/>
      <c r="Y2583" s="59"/>
      <c r="Z2583" s="123"/>
      <c r="AA2583" s="123"/>
      <c r="AB2583" s="146"/>
      <c r="AC2583" s="146"/>
      <c r="AD2583" s="146"/>
      <c r="AE2583" s="146"/>
      <c r="AF2583" s="146"/>
      <c r="AG2583" s="146"/>
      <c r="AH2583" s="146"/>
      <c r="AI2583" s="146"/>
      <c r="AJ2583" s="59"/>
      <c r="AK2583" s="123"/>
      <c r="AL2583" s="123"/>
      <c r="AM2583" s="146"/>
      <c r="AN2583" s="146"/>
      <c r="AO2583" s="146"/>
      <c r="AP2583" s="146"/>
      <c r="AQ2583" s="146"/>
      <c r="AR2583" s="146"/>
      <c r="AS2583" s="146"/>
      <c r="AT2583" s="146"/>
      <c r="AU2583" s="146"/>
      <c r="AV2583" s="146"/>
      <c r="AW2583" s="58"/>
      <c r="AX2583" s="123"/>
      <c r="AY2583" s="59"/>
      <c r="AZ2583" s="147"/>
      <c r="BA2583" s="148"/>
      <c r="BB2583" s="143"/>
      <c r="BC2583" s="143"/>
      <c r="BD2583" s="41">
        <v>4</v>
      </c>
      <c r="BE2583" s="52">
        <v>47</v>
      </c>
      <c r="BF2583" s="62">
        <v>4721</v>
      </c>
      <c r="BG2583" s="284"/>
    </row>
    <row r="2584" spans="1:59" s="63" customFormat="1" ht="12.75" x14ac:dyDescent="0.2">
      <c r="A2584" s="196">
        <v>4</v>
      </c>
      <c r="B2584" s="197" t="s">
        <v>422</v>
      </c>
      <c r="C2584" s="208">
        <v>47</v>
      </c>
      <c r="D2584" s="209" t="s">
        <v>729</v>
      </c>
      <c r="E2584" s="210">
        <v>4721</v>
      </c>
      <c r="F2584" s="211" t="s">
        <v>1279</v>
      </c>
      <c r="G2584" s="230"/>
      <c r="H2584" s="56"/>
      <c r="I2584" s="221"/>
      <c r="J2584" s="57"/>
      <c r="K2584" s="57"/>
      <c r="L2584" s="57"/>
      <c r="M2584" s="55"/>
      <c r="N2584" s="303"/>
      <c r="O2584" s="245"/>
      <c r="P2584" s="122"/>
      <c r="Q2584" s="58"/>
      <c r="R2584" s="58"/>
      <c r="S2584" s="58"/>
      <c r="T2584" s="58"/>
      <c r="U2584" s="58"/>
      <c r="V2584" s="58"/>
      <c r="W2584" s="58"/>
      <c r="X2584" s="58"/>
      <c r="Y2584" s="59"/>
      <c r="Z2584" s="59"/>
      <c r="AA2584" s="59"/>
      <c r="AB2584" s="58"/>
      <c r="AC2584" s="58"/>
      <c r="AD2584" s="58"/>
      <c r="AE2584" s="58"/>
      <c r="AF2584" s="58"/>
      <c r="AG2584" s="58"/>
      <c r="AH2584" s="58"/>
      <c r="AI2584" s="58"/>
      <c r="AJ2584" s="59"/>
      <c r="AK2584" s="59"/>
      <c r="AL2584" s="59"/>
      <c r="AM2584" s="58"/>
      <c r="AN2584" s="58"/>
      <c r="AO2584" s="58"/>
      <c r="AP2584" s="58"/>
      <c r="AQ2584" s="58"/>
      <c r="AR2584" s="58"/>
      <c r="AS2584" s="58"/>
      <c r="AT2584" s="58"/>
      <c r="AU2584" s="58"/>
      <c r="AV2584" s="58"/>
      <c r="AW2584" s="58"/>
      <c r="AX2584" s="59"/>
      <c r="AY2584" s="59"/>
      <c r="AZ2584" s="60"/>
      <c r="BA2584" s="61"/>
      <c r="BB2584" s="54"/>
      <c r="BC2584" s="54"/>
      <c r="BD2584" s="41">
        <v>4</v>
      </c>
      <c r="BE2584" s="52">
        <v>47</v>
      </c>
      <c r="BF2584" s="62">
        <v>4721</v>
      </c>
      <c r="BG2584" s="274"/>
    </row>
    <row r="2585" spans="1:59" s="63" customFormat="1" ht="12.75" x14ac:dyDescent="0.2">
      <c r="A2585" s="196">
        <v>4</v>
      </c>
      <c r="B2585" s="197" t="s">
        <v>422</v>
      </c>
      <c r="C2585" s="208">
        <v>47</v>
      </c>
      <c r="D2585" s="209" t="s">
        <v>729</v>
      </c>
      <c r="E2585" s="210">
        <v>4721</v>
      </c>
      <c r="F2585" s="211" t="s">
        <v>1279</v>
      </c>
      <c r="G2585" s="231" t="s">
        <v>729</v>
      </c>
      <c r="H2585" s="65"/>
      <c r="I2585" s="222"/>
      <c r="J2585" s="66"/>
      <c r="K2585" s="66"/>
      <c r="L2585" s="66"/>
      <c r="M2585" s="64"/>
      <c r="N2585" s="304"/>
      <c r="O2585" s="305"/>
      <c r="P2585" s="127"/>
      <c r="Q2585" s="67"/>
      <c r="R2585" s="67"/>
      <c r="S2585" s="67"/>
      <c r="T2585" s="67"/>
      <c r="U2585" s="67"/>
      <c r="V2585" s="67"/>
      <c r="W2585" s="67"/>
      <c r="X2585" s="67"/>
      <c r="Y2585" s="68"/>
      <c r="Z2585" s="68"/>
      <c r="AA2585" s="68"/>
      <c r="AB2585" s="67"/>
      <c r="AC2585" s="67"/>
      <c r="AD2585" s="67"/>
      <c r="AE2585" s="67"/>
      <c r="AF2585" s="67"/>
      <c r="AG2585" s="67"/>
      <c r="AH2585" s="67"/>
      <c r="AI2585" s="67"/>
      <c r="AJ2585" s="68"/>
      <c r="AK2585" s="68"/>
      <c r="AL2585" s="68"/>
      <c r="AM2585" s="67"/>
      <c r="AN2585" s="67"/>
      <c r="AO2585" s="67"/>
      <c r="AP2585" s="67"/>
      <c r="AQ2585" s="67"/>
      <c r="AR2585" s="67"/>
      <c r="AS2585" s="67"/>
      <c r="AT2585" s="67"/>
      <c r="AU2585" s="67"/>
      <c r="AV2585" s="67"/>
      <c r="AW2585" s="67"/>
      <c r="AX2585" s="68"/>
      <c r="AY2585" s="68"/>
      <c r="AZ2585" s="69"/>
      <c r="BA2585" s="70"/>
      <c r="BB2585" s="71"/>
      <c r="BC2585" s="54"/>
      <c r="BD2585" s="41">
        <v>4</v>
      </c>
      <c r="BE2585" s="52">
        <v>47</v>
      </c>
      <c r="BF2585" s="62">
        <v>4721</v>
      </c>
      <c r="BG2585" s="275"/>
    </row>
    <row r="2586" spans="1:59" s="63" customFormat="1" ht="12.75" x14ac:dyDescent="0.2">
      <c r="A2586" s="196">
        <v>4</v>
      </c>
      <c r="B2586" s="197" t="s">
        <v>422</v>
      </c>
      <c r="C2586" s="208">
        <v>47</v>
      </c>
      <c r="D2586" s="209" t="s">
        <v>729</v>
      </c>
      <c r="E2586" s="210">
        <v>4721</v>
      </c>
      <c r="F2586" s="211" t="s">
        <v>1279</v>
      </c>
      <c r="G2586" s="231" t="s">
        <v>729</v>
      </c>
      <c r="H2586" s="72" t="s">
        <v>47</v>
      </c>
      <c r="I2586" s="223"/>
      <c r="J2586" s="73"/>
      <c r="K2586" s="73"/>
      <c r="L2586" s="73"/>
      <c r="M2586" s="74"/>
      <c r="N2586" s="247"/>
      <c r="O2586" s="306"/>
      <c r="P2586" s="105"/>
      <c r="Q2586" s="75"/>
      <c r="R2586" s="75"/>
      <c r="S2586" s="75"/>
      <c r="T2586" s="75"/>
      <c r="U2586" s="75"/>
      <c r="V2586" s="75"/>
      <c r="W2586" s="75"/>
      <c r="X2586" s="75"/>
      <c r="Y2586" s="76">
        <f>IF(ISNUMBER(VLOOKUP(Y2588,P$7:W$7,MATCH(Y2588,P$7:W$7))),VLOOKUP(Y2588,P$7:W$7,MATCH(Y2588,P$7:W$7)),IF(N2590=0,"No Data",IF(Y2588&gt;0,"&lt;100",0)))</f>
        <v>5000</v>
      </c>
      <c r="Z2586" s="77">
        <f>IF(ISNUMBER(VLOOKUP(Z2590,P$7:W$7,MATCH(Z2590,P$7:W$7))),VLOOKUP(Z2590,P$7:W$7,MATCH(Z2590,P$7:W$7)),IF(N2590=0,"No Data",IF(Z2590&gt;0,"&lt;100",0)))</f>
        <v>5000</v>
      </c>
      <c r="AA2586" s="106">
        <f>IF(ISNUMBER(Z2586),Z2586,0)</f>
        <v>5000</v>
      </c>
      <c r="AB2586" s="75"/>
      <c r="AC2586" s="75"/>
      <c r="AD2586" s="75"/>
      <c r="AE2586" s="75"/>
      <c r="AF2586" s="75"/>
      <c r="AG2586" s="75"/>
      <c r="AH2586" s="75"/>
      <c r="AI2586" s="75"/>
      <c r="AJ2586" s="76">
        <f>IF(ISNUMBER(VLOOKUP(AJ2588,AB$7:AH$7,MATCH(AJ2588,AB$7:AH$7))),VLOOKUP(AJ2588,AB$7:AH$7,MATCH(AJ2588,AB$7:AH$7)),IF(N2590=0,"No Data",IF(AJ2588&gt;0,"&lt;50",0)))</f>
        <v>0</v>
      </c>
      <c r="AK2586" s="77">
        <f>IF(ISNUMBER(VLOOKUP(AK2590,AB$7:AH$7,MATCH(AK2590,AB$7:AH$7))),VLOOKUP(AK2590,AB$7:AH$7,MATCH(AK2590,AB$7:AH$7)),IF(N2590=0,"No Data",IF(AK2590&gt;0,"&lt;50",0)))</f>
        <v>0</v>
      </c>
      <c r="AL2586" s="106">
        <f>IF(ISNUMBER(AK2586),AK2586,0)</f>
        <v>0</v>
      </c>
      <c r="AM2586" s="75"/>
      <c r="AN2586" s="75"/>
      <c r="AO2586" s="75"/>
      <c r="AP2586" s="75"/>
      <c r="AQ2586" s="75"/>
      <c r="AR2586" s="75"/>
      <c r="AS2586" s="75"/>
      <c r="AT2586" s="75"/>
      <c r="AU2586" s="75"/>
      <c r="AV2586" s="75"/>
      <c r="AW2586" s="76">
        <f>IF(ISNUMBER(VLOOKUP(AW2588,AM$7:AU$7,MATCH(AW2588,AM$7:AU$7))),VLOOKUP(AW2588,AM$7:AU$7,MATCH(AW2588,AM$7:AU$7)),IF(N2590=0,"No Data",IF(AW2588&gt;0,"&lt;10",0)))</f>
        <v>1000</v>
      </c>
      <c r="AX2586" s="77">
        <f>IF(ISNUMBER(VLOOKUP(AX2590,AM$7:AU$7,MATCH(AX2590,AM$7:AU$7))),VLOOKUP(AX2590,AM$7:AU$7,MATCH(AX2590,AM$7:AU$7)),IF(N2590=0,"No Data",IF(AX2590&gt;0,"&lt;10",0)))</f>
        <v>1000</v>
      </c>
      <c r="AY2586" s="106">
        <f>IF(ISNUMBER(AX2586),AX2586,0)</f>
        <v>1000</v>
      </c>
      <c r="AZ2586" s="79"/>
      <c r="BA2586" s="80"/>
      <c r="BB2586" s="71"/>
      <c r="BC2586" s="54"/>
      <c r="BD2586" s="41">
        <v>4</v>
      </c>
      <c r="BE2586" s="52">
        <v>47</v>
      </c>
      <c r="BF2586" s="62">
        <v>4721</v>
      </c>
      <c r="BG2586" s="276" t="s">
        <v>47</v>
      </c>
    </row>
    <row r="2587" spans="1:59" s="63" customFormat="1" ht="12.75" x14ac:dyDescent="0.2">
      <c r="A2587" s="196">
        <v>4</v>
      </c>
      <c r="B2587" s="197" t="s">
        <v>422</v>
      </c>
      <c r="C2587" s="208">
        <v>47</v>
      </c>
      <c r="D2587" s="209" t="s">
        <v>729</v>
      </c>
      <c r="E2587" s="210">
        <v>4721</v>
      </c>
      <c r="F2587" s="211" t="s">
        <v>1279</v>
      </c>
      <c r="G2587" s="231" t="s">
        <v>729</v>
      </c>
      <c r="H2587" s="81" t="s">
        <v>48</v>
      </c>
      <c r="I2587" s="223"/>
      <c r="J2587" s="73"/>
      <c r="K2587" s="73"/>
      <c r="L2587" s="73"/>
      <c r="M2587" s="74"/>
      <c r="N2587" s="247"/>
      <c r="O2587" s="306"/>
      <c r="P2587" s="105"/>
      <c r="Q2587" s="75"/>
      <c r="R2587" s="75"/>
      <c r="S2587" s="75"/>
      <c r="T2587" s="75"/>
      <c r="U2587" s="75"/>
      <c r="V2587" s="75"/>
      <c r="W2587" s="75"/>
      <c r="X2587" s="75"/>
      <c r="Y2587" s="82">
        <f>MIN(X2591:X2604)</f>
        <v>0</v>
      </c>
      <c r="Z2587" s="83"/>
      <c r="AA2587" s="83"/>
      <c r="AB2587" s="75"/>
      <c r="AC2587" s="75"/>
      <c r="AD2587" s="75"/>
      <c r="AE2587" s="75"/>
      <c r="AF2587" s="75"/>
      <c r="AG2587" s="75"/>
      <c r="AH2587" s="75"/>
      <c r="AI2587" s="75"/>
      <c r="AJ2587" s="82">
        <f>MIN(AI2591:AI2604)</f>
        <v>0</v>
      </c>
      <c r="AK2587" s="83"/>
      <c r="AL2587" s="83"/>
      <c r="AM2587" s="75"/>
      <c r="AN2587" s="75"/>
      <c r="AO2587" s="75"/>
      <c r="AP2587" s="75"/>
      <c r="AQ2587" s="75"/>
      <c r="AR2587" s="75"/>
      <c r="AS2587" s="75"/>
      <c r="AT2587" s="75"/>
      <c r="AU2587" s="75"/>
      <c r="AV2587" s="75"/>
      <c r="AW2587" s="82">
        <f>MIN(AV2591:AV2604)</f>
        <v>25</v>
      </c>
      <c r="AX2587" s="83"/>
      <c r="AY2587" s="83"/>
      <c r="AZ2587" s="79"/>
      <c r="BA2587" s="80"/>
      <c r="BB2587" s="71"/>
      <c r="BC2587" s="54"/>
      <c r="BD2587" s="41">
        <v>4</v>
      </c>
      <c r="BE2587" s="52">
        <v>47</v>
      </c>
      <c r="BF2587" s="62">
        <v>4721</v>
      </c>
      <c r="BG2587" s="278" t="s">
        <v>48</v>
      </c>
    </row>
    <row r="2588" spans="1:59" s="63" customFormat="1" ht="12.75" x14ac:dyDescent="0.2">
      <c r="A2588" s="196">
        <v>4</v>
      </c>
      <c r="B2588" s="197" t="s">
        <v>422</v>
      </c>
      <c r="C2588" s="208">
        <v>47</v>
      </c>
      <c r="D2588" s="209" t="s">
        <v>729</v>
      </c>
      <c r="E2588" s="210">
        <v>4721</v>
      </c>
      <c r="F2588" s="211" t="s">
        <v>1279</v>
      </c>
      <c r="G2588" s="231" t="s">
        <v>729</v>
      </c>
      <c r="H2588" s="81" t="s">
        <v>49</v>
      </c>
      <c r="I2588" s="223"/>
      <c r="J2588" s="73"/>
      <c r="K2588" s="73"/>
      <c r="L2588" s="73"/>
      <c r="M2588" s="74"/>
      <c r="N2588" s="247"/>
      <c r="O2588" s="306"/>
      <c r="P2588" s="105"/>
      <c r="Q2588" s="75"/>
      <c r="R2588" s="75"/>
      <c r="S2588" s="75"/>
      <c r="T2588" s="75"/>
      <c r="U2588" s="75"/>
      <c r="V2588" s="75"/>
      <c r="W2588" s="75"/>
      <c r="X2588" s="75"/>
      <c r="Y2588" s="84">
        <f>IF(ISNUMBER(AVERAGE(X2591:X2604)),AVERAGE(X2591:X2604),0)</f>
        <v>7900</v>
      </c>
      <c r="Z2588" s="83"/>
      <c r="AA2588" s="83"/>
      <c r="AB2588" s="75"/>
      <c r="AC2588" s="75"/>
      <c r="AD2588" s="75"/>
      <c r="AE2588" s="75"/>
      <c r="AF2588" s="75"/>
      <c r="AG2588" s="75"/>
      <c r="AH2588" s="75"/>
      <c r="AI2588" s="75"/>
      <c r="AJ2588" s="84">
        <f>IF(ISNUMBER(AVERAGE(AI2591:AI2604)),AVERAGE(AI2591:AI2604),0)</f>
        <v>0</v>
      </c>
      <c r="AK2588" s="83"/>
      <c r="AL2588" s="83"/>
      <c r="AM2588" s="75"/>
      <c r="AN2588" s="75"/>
      <c r="AO2588" s="75"/>
      <c r="AP2588" s="75"/>
      <c r="AQ2588" s="75"/>
      <c r="AR2588" s="75"/>
      <c r="AS2588" s="75"/>
      <c r="AT2588" s="75"/>
      <c r="AU2588" s="75"/>
      <c r="AV2588" s="75"/>
      <c r="AW2588" s="84">
        <f>IF(ISNUMBER(AVERAGE(AV2591:AV2604)),AVERAGE(AV2591:AV2604),0)</f>
        <v>1044.6428571428571</v>
      </c>
      <c r="AX2588" s="83"/>
      <c r="AY2588" s="83"/>
      <c r="AZ2588" s="79"/>
      <c r="BA2588" s="80"/>
      <c r="BB2588" s="71"/>
      <c r="BC2588" s="54"/>
      <c r="BD2588" s="41">
        <v>4</v>
      </c>
      <c r="BE2588" s="52">
        <v>47</v>
      </c>
      <c r="BF2588" s="62">
        <v>4721</v>
      </c>
      <c r="BG2588" s="278" t="s">
        <v>49</v>
      </c>
    </row>
    <row r="2589" spans="1:59" s="63" customFormat="1" ht="12.75" x14ac:dyDescent="0.2">
      <c r="A2589" s="196">
        <v>4</v>
      </c>
      <c r="B2589" s="197" t="s">
        <v>422</v>
      </c>
      <c r="C2589" s="208">
        <v>47</v>
      </c>
      <c r="D2589" s="209" t="s">
        <v>729</v>
      </c>
      <c r="E2589" s="210">
        <v>4721</v>
      </c>
      <c r="F2589" s="211" t="s">
        <v>1279</v>
      </c>
      <c r="G2589" s="231" t="s">
        <v>729</v>
      </c>
      <c r="H2589" s="81" t="s">
        <v>50</v>
      </c>
      <c r="I2589" s="223"/>
      <c r="J2589" s="73"/>
      <c r="K2589" s="73"/>
      <c r="L2589" s="73"/>
      <c r="M2589" s="74"/>
      <c r="N2589" s="247"/>
      <c r="O2589" s="306"/>
      <c r="P2589" s="105"/>
      <c r="Q2589" s="75"/>
      <c r="R2589" s="75"/>
      <c r="S2589" s="75"/>
      <c r="T2589" s="75"/>
      <c r="U2589" s="75"/>
      <c r="V2589" s="75"/>
      <c r="W2589" s="75"/>
      <c r="X2589" s="75"/>
      <c r="Y2589" s="84">
        <f>MAX(X2591:X2604)</f>
        <v>25000</v>
      </c>
      <c r="Z2589" s="83"/>
      <c r="AA2589" s="83"/>
      <c r="AB2589" s="75"/>
      <c r="AC2589" s="75"/>
      <c r="AD2589" s="75"/>
      <c r="AE2589" s="75"/>
      <c r="AF2589" s="75"/>
      <c r="AG2589" s="75"/>
      <c r="AH2589" s="75"/>
      <c r="AI2589" s="75"/>
      <c r="AJ2589" s="84">
        <f>MAX(AI2591:AI2604)</f>
        <v>0</v>
      </c>
      <c r="AK2589" s="83"/>
      <c r="AL2589" s="83"/>
      <c r="AM2589" s="75"/>
      <c r="AN2589" s="75"/>
      <c r="AO2589" s="75"/>
      <c r="AP2589" s="75"/>
      <c r="AQ2589" s="75"/>
      <c r="AR2589" s="75"/>
      <c r="AS2589" s="75"/>
      <c r="AT2589" s="75"/>
      <c r="AU2589" s="75"/>
      <c r="AV2589" s="75"/>
      <c r="AW2589" s="84">
        <f>MAX(AV2591:AV2604)</f>
        <v>2500</v>
      </c>
      <c r="AX2589" s="83"/>
      <c r="AY2589" s="83"/>
      <c r="AZ2589" s="79"/>
      <c r="BA2589" s="80"/>
      <c r="BB2589" s="71"/>
      <c r="BC2589" s="54"/>
      <c r="BD2589" s="41">
        <v>4</v>
      </c>
      <c r="BE2589" s="52">
        <v>47</v>
      </c>
      <c r="BF2589" s="62">
        <v>4721</v>
      </c>
      <c r="BG2589" s="278" t="s">
        <v>50</v>
      </c>
    </row>
    <row r="2590" spans="1:59" s="63" customFormat="1" ht="12.75" x14ac:dyDescent="0.2">
      <c r="A2590" s="196">
        <v>4</v>
      </c>
      <c r="B2590" s="197" t="s">
        <v>422</v>
      </c>
      <c r="C2590" s="208">
        <v>47</v>
      </c>
      <c r="D2590" s="209" t="s">
        <v>729</v>
      </c>
      <c r="E2590" s="210">
        <v>4721</v>
      </c>
      <c r="F2590" s="211" t="s">
        <v>1279</v>
      </c>
      <c r="G2590" s="231" t="s">
        <v>729</v>
      </c>
      <c r="H2590" s="85" t="s">
        <v>51</v>
      </c>
      <c r="I2590" s="223"/>
      <c r="J2590" s="73"/>
      <c r="K2590" s="73"/>
      <c r="L2590" s="73"/>
      <c r="M2590" s="74"/>
      <c r="N2590" s="248">
        <f>SUM(N2591:N2604)</f>
        <v>14</v>
      </c>
      <c r="O2590" s="293">
        <f>SUM(O2591:O2604)</f>
        <v>0.99999999999999967</v>
      </c>
      <c r="P2590" s="292"/>
      <c r="Q2590" s="87"/>
      <c r="R2590" s="87"/>
      <c r="S2590" s="87"/>
      <c r="T2590" s="87"/>
      <c r="U2590" s="87"/>
      <c r="V2590" s="87"/>
      <c r="W2590" s="87"/>
      <c r="X2590" s="87"/>
      <c r="Y2590" s="88"/>
      <c r="Z2590" s="119">
        <f>SUM(Z2591:Z2604)</f>
        <v>7899.9999999999973</v>
      </c>
      <c r="AA2590" s="88"/>
      <c r="AB2590" s="87"/>
      <c r="AC2590" s="87"/>
      <c r="AD2590" s="87"/>
      <c r="AE2590" s="87"/>
      <c r="AF2590" s="87"/>
      <c r="AG2590" s="87"/>
      <c r="AH2590" s="87"/>
      <c r="AI2590" s="87"/>
      <c r="AJ2590" s="88"/>
      <c r="AK2590" s="119">
        <f>SUM(AK2591:AK2604)</f>
        <v>0</v>
      </c>
      <c r="AL2590" s="88"/>
      <c r="AM2590" s="87"/>
      <c r="AN2590" s="87"/>
      <c r="AO2590" s="87"/>
      <c r="AP2590" s="87"/>
      <c r="AQ2590" s="87"/>
      <c r="AR2590" s="87"/>
      <c r="AS2590" s="87"/>
      <c r="AT2590" s="87"/>
      <c r="AU2590" s="87"/>
      <c r="AV2590" s="87"/>
      <c r="AW2590" s="88"/>
      <c r="AX2590" s="119">
        <f>SUM(AX2591:AX2604)</f>
        <v>1044.6428571428569</v>
      </c>
      <c r="AY2590" s="88"/>
      <c r="AZ2590" s="79"/>
      <c r="BA2590" s="80"/>
      <c r="BB2590" s="71"/>
      <c r="BC2590" s="54"/>
      <c r="BD2590" s="41">
        <v>4</v>
      </c>
      <c r="BE2590" s="52">
        <v>47</v>
      </c>
      <c r="BF2590" s="62">
        <v>4721</v>
      </c>
      <c r="BG2590" s="279" t="s">
        <v>51</v>
      </c>
    </row>
    <row r="2591" spans="1:59" s="63" customFormat="1" ht="12.75" x14ac:dyDescent="0.2">
      <c r="A2591" s="196">
        <v>4</v>
      </c>
      <c r="B2591" s="197" t="s">
        <v>422</v>
      </c>
      <c r="C2591" s="208">
        <v>47</v>
      </c>
      <c r="D2591" s="209" t="s">
        <v>729</v>
      </c>
      <c r="E2591" s="210">
        <v>4721</v>
      </c>
      <c r="F2591" s="211" t="s">
        <v>1279</v>
      </c>
      <c r="G2591" s="231" t="s">
        <v>729</v>
      </c>
      <c r="H2591" s="89" t="s">
        <v>52</v>
      </c>
      <c r="I2591" s="90" t="s">
        <v>904</v>
      </c>
      <c r="J2591" s="90"/>
      <c r="K2591" s="90" t="s">
        <v>64</v>
      </c>
      <c r="L2591" s="90" t="s">
        <v>119</v>
      </c>
      <c r="M2591" s="91"/>
      <c r="N2591" s="312">
        <v>1</v>
      </c>
      <c r="O2591" s="313">
        <f>N2591/N$2590</f>
        <v>7.1428571428571425E-2</v>
      </c>
      <c r="P2591" s="104">
        <v>1</v>
      </c>
      <c r="Q2591" s="92"/>
      <c r="R2591" s="92"/>
      <c r="S2591" s="92"/>
      <c r="T2591" s="92"/>
      <c r="U2591" s="92"/>
      <c r="V2591" s="92"/>
      <c r="W2591" s="92"/>
      <c r="X2591" s="109">
        <f t="shared" ref="X2591:X2604" si="383">P2591*P$7+Q2591*Q$7+R2591*R$7+S2591*S$7+T2591*T$7+U2591*U$7+V2591*V$7+W2591*W$7</f>
        <v>100</v>
      </c>
      <c r="Y2591" s="83"/>
      <c r="Z2591" s="110">
        <f t="shared" ref="Z2591:Z2604" si="384">X2591*$O2591</f>
        <v>7.1428571428571423</v>
      </c>
      <c r="AA2591" s="111"/>
      <c r="AB2591" s="92"/>
      <c r="AC2591" s="92"/>
      <c r="AD2591" s="92"/>
      <c r="AE2591" s="92"/>
      <c r="AF2591" s="92"/>
      <c r="AG2591" s="92"/>
      <c r="AH2591" s="92"/>
      <c r="AI2591" s="109">
        <f t="shared" ref="AI2591:AI2604" si="385">AB2591*AB$7+AC2591*AC$7+AD2591*AD$7+AE2591*AE$7+AF2591*AF$7+AG2591*AG$7+AH2591*AH$7</f>
        <v>0</v>
      </c>
      <c r="AJ2591" s="83"/>
      <c r="AK2591" s="110">
        <f t="shared" ref="AK2591:AK2604" si="386">AI2591*$O2591</f>
        <v>0</v>
      </c>
      <c r="AL2591" s="111"/>
      <c r="AM2591" s="92"/>
      <c r="AN2591" s="92"/>
      <c r="AO2591" s="92"/>
      <c r="AP2591" s="92"/>
      <c r="AQ2591" s="92"/>
      <c r="AR2591" s="92"/>
      <c r="AS2591" s="92"/>
      <c r="AT2591" s="92">
        <v>1</v>
      </c>
      <c r="AU2591" s="92"/>
      <c r="AV2591" s="109">
        <f t="shared" ref="AV2591:AV2604" si="387">AM2591*AM$7+AN2591*AN$7+AO2591*AO$7+AP2591*AP$7+AQ2591*AQ$7+AR2591*AR$7+AS2591*AS$7+AT2591*AT$7+AU2591*AU$7</f>
        <v>2500</v>
      </c>
      <c r="AW2591" s="75"/>
      <c r="AX2591" s="110">
        <f t="shared" ref="AX2591:AX2604" si="388">AV2591*$O2591</f>
        <v>178.57142857142856</v>
      </c>
      <c r="AY2591" s="111"/>
      <c r="AZ2591" s="93"/>
      <c r="BA2591" s="94" t="s">
        <v>131</v>
      </c>
      <c r="BB2591" s="71"/>
      <c r="BC2591" s="54"/>
      <c r="BD2591" s="41">
        <v>4</v>
      </c>
      <c r="BE2591" s="52">
        <v>47</v>
      </c>
      <c r="BF2591" s="62">
        <v>4721</v>
      </c>
      <c r="BG2591" s="280" t="s">
        <v>52</v>
      </c>
    </row>
    <row r="2592" spans="1:59" s="63" customFormat="1" ht="12.75" x14ac:dyDescent="0.2">
      <c r="A2592" s="196">
        <v>4</v>
      </c>
      <c r="B2592" s="197" t="s">
        <v>422</v>
      </c>
      <c r="C2592" s="208">
        <v>47</v>
      </c>
      <c r="D2592" s="209" t="s">
        <v>729</v>
      </c>
      <c r="E2592" s="210">
        <v>4721</v>
      </c>
      <c r="F2592" s="211" t="s">
        <v>1279</v>
      </c>
      <c r="G2592" s="231" t="s">
        <v>729</v>
      </c>
      <c r="H2592" s="89"/>
      <c r="I2592" s="90" t="s">
        <v>160</v>
      </c>
      <c r="J2592" s="90"/>
      <c r="K2592" s="90" t="s">
        <v>237</v>
      </c>
      <c r="L2592" s="90"/>
      <c r="M2592" s="91"/>
      <c r="N2592" s="312">
        <v>1</v>
      </c>
      <c r="O2592" s="313">
        <f t="shared" ref="O2592:O2604" si="389">N2592/N$2590</f>
        <v>7.1428571428571425E-2</v>
      </c>
      <c r="P2592" s="104"/>
      <c r="Q2592" s="92"/>
      <c r="R2592" s="92"/>
      <c r="S2592" s="92"/>
      <c r="T2592" s="92"/>
      <c r="U2592" s="92"/>
      <c r="V2592" s="92"/>
      <c r="W2592" s="92">
        <v>1</v>
      </c>
      <c r="X2592" s="109">
        <f t="shared" si="383"/>
        <v>25000</v>
      </c>
      <c r="Y2592" s="83"/>
      <c r="Z2592" s="110">
        <f t="shared" si="384"/>
        <v>1785.7142857142856</v>
      </c>
      <c r="AA2592" s="111"/>
      <c r="AB2592" s="92"/>
      <c r="AC2592" s="92"/>
      <c r="AD2592" s="92"/>
      <c r="AE2592" s="92"/>
      <c r="AF2592" s="92"/>
      <c r="AG2592" s="92"/>
      <c r="AH2592" s="92"/>
      <c r="AI2592" s="109">
        <f t="shared" si="385"/>
        <v>0</v>
      </c>
      <c r="AJ2592" s="83"/>
      <c r="AK2592" s="110">
        <f t="shared" si="386"/>
        <v>0</v>
      </c>
      <c r="AL2592" s="111"/>
      <c r="AM2592" s="92"/>
      <c r="AN2592" s="92"/>
      <c r="AO2592" s="92"/>
      <c r="AP2592" s="92">
        <v>1</v>
      </c>
      <c r="AQ2592" s="92"/>
      <c r="AR2592" s="92"/>
      <c r="AS2592" s="92"/>
      <c r="AT2592" s="92"/>
      <c r="AU2592" s="92"/>
      <c r="AV2592" s="109">
        <f t="shared" si="387"/>
        <v>100</v>
      </c>
      <c r="AW2592" s="75"/>
      <c r="AX2592" s="110">
        <f t="shared" si="388"/>
        <v>7.1428571428571423</v>
      </c>
      <c r="AY2592" s="111"/>
      <c r="AZ2592" s="93"/>
      <c r="BA2592" s="94" t="s">
        <v>131</v>
      </c>
      <c r="BB2592" s="71"/>
      <c r="BC2592" s="54"/>
      <c r="BD2592" s="41">
        <v>4</v>
      </c>
      <c r="BE2592" s="52">
        <v>47</v>
      </c>
      <c r="BF2592" s="62">
        <v>4721</v>
      </c>
      <c r="BG2592" s="280" t="s">
        <v>52</v>
      </c>
    </row>
    <row r="2593" spans="1:59" s="63" customFormat="1" ht="12.75" x14ac:dyDescent="0.2">
      <c r="A2593" s="196">
        <v>4</v>
      </c>
      <c r="B2593" s="197" t="s">
        <v>422</v>
      </c>
      <c r="C2593" s="208">
        <v>47</v>
      </c>
      <c r="D2593" s="209" t="s">
        <v>729</v>
      </c>
      <c r="E2593" s="210">
        <v>4721</v>
      </c>
      <c r="F2593" s="211" t="s">
        <v>1279</v>
      </c>
      <c r="G2593" s="231" t="s">
        <v>729</v>
      </c>
      <c r="H2593" s="89"/>
      <c r="I2593" s="90" t="s">
        <v>166</v>
      </c>
      <c r="J2593" s="90"/>
      <c r="K2593" s="90" t="s">
        <v>73</v>
      </c>
      <c r="L2593" s="90" t="s">
        <v>95</v>
      </c>
      <c r="M2593" s="91"/>
      <c r="N2593" s="312">
        <v>1</v>
      </c>
      <c r="O2593" s="313">
        <f t="shared" si="389"/>
        <v>7.1428571428571425E-2</v>
      </c>
      <c r="P2593" s="104"/>
      <c r="Q2593" s="92"/>
      <c r="R2593" s="92"/>
      <c r="S2593" s="92"/>
      <c r="T2593" s="92"/>
      <c r="U2593" s="92"/>
      <c r="V2593" s="92"/>
      <c r="W2593" s="92">
        <v>1</v>
      </c>
      <c r="X2593" s="109">
        <f t="shared" si="383"/>
        <v>25000</v>
      </c>
      <c r="Y2593" s="83"/>
      <c r="Z2593" s="110">
        <f t="shared" si="384"/>
        <v>1785.7142857142856</v>
      </c>
      <c r="AA2593" s="111"/>
      <c r="AB2593" s="92"/>
      <c r="AC2593" s="92"/>
      <c r="AD2593" s="92"/>
      <c r="AE2593" s="92"/>
      <c r="AF2593" s="92"/>
      <c r="AG2593" s="92"/>
      <c r="AH2593" s="92"/>
      <c r="AI2593" s="109">
        <f t="shared" si="385"/>
        <v>0</v>
      </c>
      <c r="AJ2593" s="83"/>
      <c r="AK2593" s="110">
        <f t="shared" si="386"/>
        <v>0</v>
      </c>
      <c r="AL2593" s="111"/>
      <c r="AM2593" s="92"/>
      <c r="AN2593" s="92"/>
      <c r="AO2593" s="92"/>
      <c r="AP2593" s="92">
        <v>1</v>
      </c>
      <c r="AQ2593" s="92"/>
      <c r="AR2593" s="92"/>
      <c r="AS2593" s="92"/>
      <c r="AT2593" s="92"/>
      <c r="AU2593" s="92"/>
      <c r="AV2593" s="109">
        <f t="shared" si="387"/>
        <v>100</v>
      </c>
      <c r="AW2593" s="75"/>
      <c r="AX2593" s="110">
        <f t="shared" si="388"/>
        <v>7.1428571428571423</v>
      </c>
      <c r="AY2593" s="111"/>
      <c r="AZ2593" s="93"/>
      <c r="BA2593" s="94" t="s">
        <v>131</v>
      </c>
      <c r="BB2593" s="71"/>
      <c r="BC2593" s="54"/>
      <c r="BD2593" s="41">
        <v>4</v>
      </c>
      <c r="BE2593" s="52">
        <v>47</v>
      </c>
      <c r="BF2593" s="62">
        <v>4721</v>
      </c>
      <c r="BG2593" s="280" t="s">
        <v>52</v>
      </c>
    </row>
    <row r="2594" spans="1:59" s="63" customFormat="1" ht="12.75" x14ac:dyDescent="0.2">
      <c r="A2594" s="196">
        <v>4</v>
      </c>
      <c r="B2594" s="197" t="s">
        <v>422</v>
      </c>
      <c r="C2594" s="208">
        <v>47</v>
      </c>
      <c r="D2594" s="209" t="s">
        <v>729</v>
      </c>
      <c r="E2594" s="210">
        <v>4721</v>
      </c>
      <c r="F2594" s="211" t="s">
        <v>1279</v>
      </c>
      <c r="G2594" s="231" t="s">
        <v>729</v>
      </c>
      <c r="H2594" s="89"/>
      <c r="I2594" s="90" t="s">
        <v>446</v>
      </c>
      <c r="J2594" s="90"/>
      <c r="K2594" s="90" t="s">
        <v>90</v>
      </c>
      <c r="L2594" s="90"/>
      <c r="M2594" s="91"/>
      <c r="N2594" s="312">
        <v>1</v>
      </c>
      <c r="O2594" s="313">
        <f t="shared" si="389"/>
        <v>7.1428571428571425E-2</v>
      </c>
      <c r="P2594" s="104"/>
      <c r="Q2594" s="92"/>
      <c r="R2594" s="92"/>
      <c r="S2594" s="92"/>
      <c r="T2594" s="92"/>
      <c r="U2594" s="92">
        <v>1</v>
      </c>
      <c r="V2594" s="92"/>
      <c r="W2594" s="92"/>
      <c r="X2594" s="109">
        <f t="shared" si="383"/>
        <v>5000</v>
      </c>
      <c r="Y2594" s="83"/>
      <c r="Z2594" s="110">
        <f t="shared" si="384"/>
        <v>357.14285714285711</v>
      </c>
      <c r="AA2594" s="111"/>
      <c r="AB2594" s="92"/>
      <c r="AC2594" s="92"/>
      <c r="AD2594" s="92"/>
      <c r="AE2594" s="92"/>
      <c r="AF2594" s="92"/>
      <c r="AG2594" s="92"/>
      <c r="AH2594" s="92"/>
      <c r="AI2594" s="109">
        <f t="shared" si="385"/>
        <v>0</v>
      </c>
      <c r="AJ2594" s="83"/>
      <c r="AK2594" s="110">
        <f t="shared" si="386"/>
        <v>0</v>
      </c>
      <c r="AL2594" s="111"/>
      <c r="AM2594" s="92"/>
      <c r="AN2594" s="92"/>
      <c r="AO2594" s="92"/>
      <c r="AP2594" s="92">
        <v>1</v>
      </c>
      <c r="AQ2594" s="92"/>
      <c r="AR2594" s="92"/>
      <c r="AS2594" s="92"/>
      <c r="AT2594" s="92"/>
      <c r="AU2594" s="92"/>
      <c r="AV2594" s="109">
        <f t="shared" si="387"/>
        <v>100</v>
      </c>
      <c r="AW2594" s="75"/>
      <c r="AX2594" s="110">
        <f t="shared" si="388"/>
        <v>7.1428571428571423</v>
      </c>
      <c r="AY2594" s="111"/>
      <c r="AZ2594" s="93"/>
      <c r="BA2594" s="94" t="s">
        <v>131</v>
      </c>
      <c r="BB2594" s="71"/>
      <c r="BC2594" s="54"/>
      <c r="BD2594" s="41">
        <v>4</v>
      </c>
      <c r="BE2594" s="52">
        <v>47</v>
      </c>
      <c r="BF2594" s="62">
        <v>4721</v>
      </c>
      <c r="BG2594" s="280" t="s">
        <v>52</v>
      </c>
    </row>
    <row r="2595" spans="1:59" s="63" customFormat="1" ht="12.75" x14ac:dyDescent="0.2">
      <c r="A2595" s="196">
        <v>4</v>
      </c>
      <c r="B2595" s="197" t="s">
        <v>422</v>
      </c>
      <c r="C2595" s="208">
        <v>47</v>
      </c>
      <c r="D2595" s="209" t="s">
        <v>729</v>
      </c>
      <c r="E2595" s="210">
        <v>4721</v>
      </c>
      <c r="F2595" s="211" t="s">
        <v>1279</v>
      </c>
      <c r="G2595" s="231" t="s">
        <v>729</v>
      </c>
      <c r="H2595" s="89"/>
      <c r="I2595" s="90" t="s">
        <v>291</v>
      </c>
      <c r="J2595" s="90"/>
      <c r="K2595" s="90" t="s">
        <v>129</v>
      </c>
      <c r="L2595" s="90"/>
      <c r="M2595" s="91"/>
      <c r="N2595" s="312">
        <v>1</v>
      </c>
      <c r="O2595" s="313">
        <f t="shared" si="389"/>
        <v>7.1428571428571425E-2</v>
      </c>
      <c r="P2595" s="104"/>
      <c r="Q2595" s="92"/>
      <c r="R2595" s="92"/>
      <c r="S2595" s="92"/>
      <c r="T2595" s="92"/>
      <c r="U2595" s="92"/>
      <c r="V2595" s="92"/>
      <c r="W2595" s="92">
        <v>1</v>
      </c>
      <c r="X2595" s="109">
        <f t="shared" si="383"/>
        <v>25000</v>
      </c>
      <c r="Y2595" s="83"/>
      <c r="Z2595" s="110">
        <f t="shared" si="384"/>
        <v>1785.7142857142856</v>
      </c>
      <c r="AA2595" s="111"/>
      <c r="AB2595" s="92"/>
      <c r="AC2595" s="92"/>
      <c r="AD2595" s="92"/>
      <c r="AE2595" s="92"/>
      <c r="AF2595" s="92"/>
      <c r="AG2595" s="92"/>
      <c r="AH2595" s="92"/>
      <c r="AI2595" s="109">
        <f t="shared" si="385"/>
        <v>0</v>
      </c>
      <c r="AJ2595" s="83"/>
      <c r="AK2595" s="110">
        <f t="shared" si="386"/>
        <v>0</v>
      </c>
      <c r="AL2595" s="111"/>
      <c r="AM2595" s="92"/>
      <c r="AN2595" s="92"/>
      <c r="AO2595" s="92"/>
      <c r="AP2595" s="92">
        <v>1</v>
      </c>
      <c r="AQ2595" s="92"/>
      <c r="AR2595" s="92"/>
      <c r="AS2595" s="92"/>
      <c r="AT2595" s="92"/>
      <c r="AU2595" s="92"/>
      <c r="AV2595" s="109">
        <f t="shared" si="387"/>
        <v>100</v>
      </c>
      <c r="AW2595" s="75"/>
      <c r="AX2595" s="110">
        <f t="shared" si="388"/>
        <v>7.1428571428571423</v>
      </c>
      <c r="AY2595" s="111"/>
      <c r="AZ2595" s="93"/>
      <c r="BA2595" s="94" t="s">
        <v>131</v>
      </c>
      <c r="BB2595" s="71"/>
      <c r="BC2595" s="54"/>
      <c r="BD2595" s="41">
        <v>4</v>
      </c>
      <c r="BE2595" s="52">
        <v>47</v>
      </c>
      <c r="BF2595" s="62">
        <v>4721</v>
      </c>
      <c r="BG2595" s="280" t="s">
        <v>52</v>
      </c>
    </row>
    <row r="2596" spans="1:59" s="63" customFormat="1" ht="12.75" x14ac:dyDescent="0.2">
      <c r="A2596" s="196">
        <v>4</v>
      </c>
      <c r="B2596" s="197" t="s">
        <v>422</v>
      </c>
      <c r="C2596" s="208">
        <v>47</v>
      </c>
      <c r="D2596" s="209" t="s">
        <v>729</v>
      </c>
      <c r="E2596" s="210">
        <v>4721</v>
      </c>
      <c r="F2596" s="211" t="s">
        <v>1279</v>
      </c>
      <c r="G2596" s="231" t="s">
        <v>729</v>
      </c>
      <c r="H2596" s="89"/>
      <c r="I2596" s="90" t="s">
        <v>905</v>
      </c>
      <c r="J2596" s="90"/>
      <c r="K2596" s="90" t="s">
        <v>90</v>
      </c>
      <c r="L2596" s="90" t="s">
        <v>161</v>
      </c>
      <c r="M2596" s="91"/>
      <c r="N2596" s="312">
        <v>1</v>
      </c>
      <c r="O2596" s="313">
        <f t="shared" si="389"/>
        <v>7.1428571428571425E-2</v>
      </c>
      <c r="P2596" s="104"/>
      <c r="Q2596" s="92"/>
      <c r="R2596" s="92"/>
      <c r="S2596" s="92"/>
      <c r="T2596" s="92"/>
      <c r="U2596" s="92">
        <v>1</v>
      </c>
      <c r="V2596" s="92"/>
      <c r="W2596" s="92"/>
      <c r="X2596" s="109">
        <f t="shared" si="383"/>
        <v>5000</v>
      </c>
      <c r="Y2596" s="83"/>
      <c r="Z2596" s="110">
        <f t="shared" si="384"/>
        <v>357.14285714285711</v>
      </c>
      <c r="AA2596" s="111"/>
      <c r="AB2596" s="92"/>
      <c r="AC2596" s="92"/>
      <c r="AD2596" s="92"/>
      <c r="AE2596" s="92"/>
      <c r="AF2596" s="92"/>
      <c r="AG2596" s="92"/>
      <c r="AH2596" s="92"/>
      <c r="AI2596" s="109">
        <f t="shared" si="385"/>
        <v>0</v>
      </c>
      <c r="AJ2596" s="83"/>
      <c r="AK2596" s="110">
        <f t="shared" si="386"/>
        <v>0</v>
      </c>
      <c r="AL2596" s="111"/>
      <c r="AM2596" s="92"/>
      <c r="AN2596" s="92"/>
      <c r="AO2596" s="92"/>
      <c r="AP2596" s="92">
        <v>1</v>
      </c>
      <c r="AQ2596" s="92"/>
      <c r="AR2596" s="92"/>
      <c r="AS2596" s="92"/>
      <c r="AT2596" s="92"/>
      <c r="AU2596" s="92"/>
      <c r="AV2596" s="109">
        <f t="shared" si="387"/>
        <v>100</v>
      </c>
      <c r="AW2596" s="75"/>
      <c r="AX2596" s="110">
        <f t="shared" si="388"/>
        <v>7.1428571428571423</v>
      </c>
      <c r="AY2596" s="111"/>
      <c r="AZ2596" s="93"/>
      <c r="BA2596" s="94" t="s">
        <v>131</v>
      </c>
      <c r="BB2596" s="71"/>
      <c r="BC2596" s="54"/>
      <c r="BD2596" s="41">
        <v>4</v>
      </c>
      <c r="BE2596" s="52">
        <v>47</v>
      </c>
      <c r="BF2596" s="62">
        <v>4721</v>
      </c>
      <c r="BG2596" s="280" t="s">
        <v>52</v>
      </c>
    </row>
    <row r="2597" spans="1:59" s="63" customFormat="1" ht="12.75" x14ac:dyDescent="0.2">
      <c r="A2597" s="196">
        <v>4</v>
      </c>
      <c r="B2597" s="197" t="s">
        <v>422</v>
      </c>
      <c r="C2597" s="208">
        <v>47</v>
      </c>
      <c r="D2597" s="209" t="s">
        <v>729</v>
      </c>
      <c r="E2597" s="210">
        <v>4721</v>
      </c>
      <c r="F2597" s="211" t="s">
        <v>1279</v>
      </c>
      <c r="G2597" s="231" t="s">
        <v>729</v>
      </c>
      <c r="H2597" s="89"/>
      <c r="I2597" s="90" t="s">
        <v>906</v>
      </c>
      <c r="J2597" s="90"/>
      <c r="K2597" s="90" t="s">
        <v>64</v>
      </c>
      <c r="L2597" s="90" t="s">
        <v>907</v>
      </c>
      <c r="M2597" s="91"/>
      <c r="N2597" s="312">
        <v>1</v>
      </c>
      <c r="O2597" s="313">
        <f t="shared" si="389"/>
        <v>7.1428571428571425E-2</v>
      </c>
      <c r="P2597" s="104">
        <v>1</v>
      </c>
      <c r="Q2597" s="92"/>
      <c r="R2597" s="92"/>
      <c r="S2597" s="92"/>
      <c r="T2597" s="92"/>
      <c r="U2597" s="92"/>
      <c r="V2597" s="92"/>
      <c r="W2597" s="92"/>
      <c r="X2597" s="109">
        <f t="shared" si="383"/>
        <v>100</v>
      </c>
      <c r="Y2597" s="83"/>
      <c r="Z2597" s="110">
        <f t="shared" si="384"/>
        <v>7.1428571428571423</v>
      </c>
      <c r="AA2597" s="111"/>
      <c r="AB2597" s="92"/>
      <c r="AC2597" s="92"/>
      <c r="AD2597" s="92"/>
      <c r="AE2597" s="92"/>
      <c r="AF2597" s="92"/>
      <c r="AG2597" s="92"/>
      <c r="AH2597" s="92"/>
      <c r="AI2597" s="109">
        <f t="shared" si="385"/>
        <v>0</v>
      </c>
      <c r="AJ2597" s="83"/>
      <c r="AK2597" s="110">
        <f t="shared" si="386"/>
        <v>0</v>
      </c>
      <c r="AL2597" s="111"/>
      <c r="AM2597" s="92"/>
      <c r="AN2597" s="92"/>
      <c r="AO2597" s="92"/>
      <c r="AP2597" s="92"/>
      <c r="AQ2597" s="92"/>
      <c r="AR2597" s="92"/>
      <c r="AS2597" s="92"/>
      <c r="AT2597" s="92">
        <v>1</v>
      </c>
      <c r="AU2597" s="92"/>
      <c r="AV2597" s="109">
        <f t="shared" si="387"/>
        <v>2500</v>
      </c>
      <c r="AW2597" s="75"/>
      <c r="AX2597" s="110">
        <f t="shared" si="388"/>
        <v>178.57142857142856</v>
      </c>
      <c r="AY2597" s="111"/>
      <c r="AZ2597" s="93"/>
      <c r="BA2597" s="94" t="s">
        <v>131</v>
      </c>
      <c r="BB2597" s="71"/>
      <c r="BC2597" s="54"/>
      <c r="BD2597" s="41">
        <v>4</v>
      </c>
      <c r="BE2597" s="52">
        <v>47</v>
      </c>
      <c r="BF2597" s="62">
        <v>4721</v>
      </c>
      <c r="BG2597" s="280" t="s">
        <v>52</v>
      </c>
    </row>
    <row r="2598" spans="1:59" s="63" customFormat="1" ht="12.75" x14ac:dyDescent="0.2">
      <c r="A2598" s="196">
        <v>4</v>
      </c>
      <c r="B2598" s="197" t="s">
        <v>422</v>
      </c>
      <c r="C2598" s="208">
        <v>47</v>
      </c>
      <c r="D2598" s="209" t="s">
        <v>729</v>
      </c>
      <c r="E2598" s="210">
        <v>4721</v>
      </c>
      <c r="F2598" s="211" t="s">
        <v>1279</v>
      </c>
      <c r="G2598" s="231" t="s">
        <v>729</v>
      </c>
      <c r="H2598" s="89"/>
      <c r="I2598" s="90" t="s">
        <v>908</v>
      </c>
      <c r="J2598" s="90"/>
      <c r="K2598" s="90" t="s">
        <v>73</v>
      </c>
      <c r="L2598" s="90" t="s">
        <v>69</v>
      </c>
      <c r="M2598" s="91"/>
      <c r="N2598" s="312">
        <v>1</v>
      </c>
      <c r="O2598" s="313">
        <f t="shared" si="389"/>
        <v>7.1428571428571425E-2</v>
      </c>
      <c r="P2598" s="104"/>
      <c r="Q2598" s="92"/>
      <c r="R2598" s="92"/>
      <c r="S2598" s="92"/>
      <c r="T2598" s="92"/>
      <c r="U2598" s="92"/>
      <c r="V2598" s="92"/>
      <c r="W2598" s="92">
        <v>1</v>
      </c>
      <c r="X2598" s="109">
        <f t="shared" si="383"/>
        <v>25000</v>
      </c>
      <c r="Y2598" s="83"/>
      <c r="Z2598" s="110">
        <f t="shared" si="384"/>
        <v>1785.7142857142856</v>
      </c>
      <c r="AA2598" s="111"/>
      <c r="AB2598" s="92"/>
      <c r="AC2598" s="92"/>
      <c r="AD2598" s="92"/>
      <c r="AE2598" s="92"/>
      <c r="AF2598" s="92"/>
      <c r="AG2598" s="92"/>
      <c r="AH2598" s="92"/>
      <c r="AI2598" s="109">
        <f t="shared" si="385"/>
        <v>0</v>
      </c>
      <c r="AJ2598" s="83"/>
      <c r="AK2598" s="110">
        <f t="shared" si="386"/>
        <v>0</v>
      </c>
      <c r="AL2598" s="111"/>
      <c r="AM2598" s="92"/>
      <c r="AN2598" s="92"/>
      <c r="AO2598" s="92"/>
      <c r="AP2598" s="92">
        <v>1</v>
      </c>
      <c r="AQ2598" s="92"/>
      <c r="AR2598" s="92"/>
      <c r="AS2598" s="92"/>
      <c r="AT2598" s="92"/>
      <c r="AU2598" s="92"/>
      <c r="AV2598" s="109">
        <f t="shared" si="387"/>
        <v>100</v>
      </c>
      <c r="AW2598" s="75"/>
      <c r="AX2598" s="110">
        <f t="shared" si="388"/>
        <v>7.1428571428571423</v>
      </c>
      <c r="AY2598" s="111"/>
      <c r="AZ2598" s="93"/>
      <c r="BA2598" s="94" t="s">
        <v>131</v>
      </c>
      <c r="BB2598" s="71"/>
      <c r="BC2598" s="54"/>
      <c r="BD2598" s="41">
        <v>4</v>
      </c>
      <c r="BE2598" s="52">
        <v>47</v>
      </c>
      <c r="BF2598" s="62">
        <v>4721</v>
      </c>
      <c r="BG2598" s="280" t="s">
        <v>52</v>
      </c>
    </row>
    <row r="2599" spans="1:59" s="63" customFormat="1" ht="12.75" x14ac:dyDescent="0.2">
      <c r="A2599" s="196">
        <v>4</v>
      </c>
      <c r="B2599" s="197" t="s">
        <v>422</v>
      </c>
      <c r="C2599" s="208">
        <v>47</v>
      </c>
      <c r="D2599" s="209" t="s">
        <v>729</v>
      </c>
      <c r="E2599" s="210">
        <v>4721</v>
      </c>
      <c r="F2599" s="211" t="s">
        <v>1279</v>
      </c>
      <c r="G2599" s="231" t="s">
        <v>729</v>
      </c>
      <c r="H2599" s="89"/>
      <c r="I2599" s="90" t="s">
        <v>909</v>
      </c>
      <c r="J2599" s="90"/>
      <c r="K2599" s="90" t="s">
        <v>64</v>
      </c>
      <c r="L2599" s="90" t="s">
        <v>76</v>
      </c>
      <c r="M2599" s="91"/>
      <c r="N2599" s="312">
        <v>1</v>
      </c>
      <c r="O2599" s="313">
        <f t="shared" si="389"/>
        <v>7.1428571428571425E-2</v>
      </c>
      <c r="P2599" s="104"/>
      <c r="Q2599" s="92"/>
      <c r="R2599" s="92"/>
      <c r="S2599" s="92"/>
      <c r="T2599" s="92"/>
      <c r="U2599" s="92"/>
      <c r="V2599" s="92"/>
      <c r="W2599" s="92"/>
      <c r="X2599" s="109">
        <f t="shared" si="383"/>
        <v>0</v>
      </c>
      <c r="Y2599" s="83"/>
      <c r="Z2599" s="110">
        <f t="shared" si="384"/>
        <v>0</v>
      </c>
      <c r="AA2599" s="111"/>
      <c r="AB2599" s="92"/>
      <c r="AC2599" s="92"/>
      <c r="AD2599" s="92"/>
      <c r="AE2599" s="92"/>
      <c r="AF2599" s="92"/>
      <c r="AG2599" s="92"/>
      <c r="AH2599" s="92"/>
      <c r="AI2599" s="109">
        <f t="shared" si="385"/>
        <v>0</v>
      </c>
      <c r="AJ2599" s="83"/>
      <c r="AK2599" s="110">
        <f t="shared" si="386"/>
        <v>0</v>
      </c>
      <c r="AL2599" s="111"/>
      <c r="AM2599" s="92"/>
      <c r="AN2599" s="92">
        <v>1</v>
      </c>
      <c r="AO2599" s="92"/>
      <c r="AP2599" s="92"/>
      <c r="AQ2599" s="92"/>
      <c r="AR2599" s="92"/>
      <c r="AS2599" s="92"/>
      <c r="AT2599" s="92"/>
      <c r="AU2599" s="92"/>
      <c r="AV2599" s="109">
        <f t="shared" si="387"/>
        <v>25</v>
      </c>
      <c r="AW2599" s="75"/>
      <c r="AX2599" s="110">
        <f t="shared" si="388"/>
        <v>1.7857142857142856</v>
      </c>
      <c r="AY2599" s="111"/>
      <c r="AZ2599" s="93"/>
      <c r="BA2599" s="94" t="s">
        <v>131</v>
      </c>
      <c r="BB2599" s="71"/>
      <c r="BC2599" s="54"/>
      <c r="BD2599" s="41">
        <v>4</v>
      </c>
      <c r="BE2599" s="52">
        <v>47</v>
      </c>
      <c r="BF2599" s="62">
        <v>4721</v>
      </c>
      <c r="BG2599" s="280" t="s">
        <v>52</v>
      </c>
    </row>
    <row r="2600" spans="1:59" s="63" customFormat="1" ht="12.75" x14ac:dyDescent="0.2">
      <c r="A2600" s="196">
        <v>4</v>
      </c>
      <c r="B2600" s="197" t="s">
        <v>422</v>
      </c>
      <c r="C2600" s="208">
        <v>47</v>
      </c>
      <c r="D2600" s="209" t="s">
        <v>729</v>
      </c>
      <c r="E2600" s="210">
        <v>4721</v>
      </c>
      <c r="F2600" s="211" t="s">
        <v>1279</v>
      </c>
      <c r="G2600" s="231" t="s">
        <v>729</v>
      </c>
      <c r="H2600" s="89"/>
      <c r="I2600" s="90" t="s">
        <v>290</v>
      </c>
      <c r="J2600" s="90"/>
      <c r="K2600" s="90" t="s">
        <v>64</v>
      </c>
      <c r="L2600" s="90" t="s">
        <v>136</v>
      </c>
      <c r="M2600" s="91"/>
      <c r="N2600" s="312">
        <v>1</v>
      </c>
      <c r="O2600" s="313">
        <f t="shared" si="389"/>
        <v>7.1428571428571425E-2</v>
      </c>
      <c r="P2600" s="104">
        <v>1</v>
      </c>
      <c r="Q2600" s="92"/>
      <c r="R2600" s="92"/>
      <c r="S2600" s="92"/>
      <c r="T2600" s="92"/>
      <c r="U2600" s="92"/>
      <c r="V2600" s="92"/>
      <c r="W2600" s="92"/>
      <c r="X2600" s="109">
        <f t="shared" si="383"/>
        <v>100</v>
      </c>
      <c r="Y2600" s="83"/>
      <c r="Z2600" s="110">
        <f t="shared" si="384"/>
        <v>7.1428571428571423</v>
      </c>
      <c r="AA2600" s="111"/>
      <c r="AB2600" s="92"/>
      <c r="AC2600" s="92"/>
      <c r="AD2600" s="92"/>
      <c r="AE2600" s="92"/>
      <c r="AF2600" s="92"/>
      <c r="AG2600" s="92"/>
      <c r="AH2600" s="92"/>
      <c r="AI2600" s="109">
        <f t="shared" si="385"/>
        <v>0</v>
      </c>
      <c r="AJ2600" s="83"/>
      <c r="AK2600" s="110">
        <f t="shared" si="386"/>
        <v>0</v>
      </c>
      <c r="AL2600" s="111"/>
      <c r="AM2600" s="92"/>
      <c r="AN2600" s="92"/>
      <c r="AO2600" s="92"/>
      <c r="AP2600" s="92"/>
      <c r="AQ2600" s="92"/>
      <c r="AR2600" s="92"/>
      <c r="AS2600" s="92"/>
      <c r="AT2600" s="92">
        <v>1</v>
      </c>
      <c r="AU2600" s="92"/>
      <c r="AV2600" s="109">
        <f t="shared" si="387"/>
        <v>2500</v>
      </c>
      <c r="AW2600" s="75"/>
      <c r="AX2600" s="110">
        <f t="shared" si="388"/>
        <v>178.57142857142856</v>
      </c>
      <c r="AY2600" s="111"/>
      <c r="AZ2600" s="93"/>
      <c r="BA2600" s="94" t="s">
        <v>131</v>
      </c>
      <c r="BB2600" s="71"/>
      <c r="BC2600" s="54"/>
      <c r="BD2600" s="41">
        <v>4</v>
      </c>
      <c r="BE2600" s="52">
        <v>47</v>
      </c>
      <c r="BF2600" s="62">
        <v>4721</v>
      </c>
      <c r="BG2600" s="280" t="s">
        <v>52</v>
      </c>
    </row>
    <row r="2601" spans="1:59" s="63" customFormat="1" ht="12.75" x14ac:dyDescent="0.2">
      <c r="A2601" s="196">
        <v>4</v>
      </c>
      <c r="B2601" s="197" t="s">
        <v>422</v>
      </c>
      <c r="C2601" s="208">
        <v>47</v>
      </c>
      <c r="D2601" s="209" t="s">
        <v>729</v>
      </c>
      <c r="E2601" s="210">
        <v>4721</v>
      </c>
      <c r="F2601" s="211" t="s">
        <v>1279</v>
      </c>
      <c r="G2601" s="231" t="s">
        <v>729</v>
      </c>
      <c r="H2601" s="89"/>
      <c r="I2601" s="90" t="s">
        <v>915</v>
      </c>
      <c r="J2601" s="90"/>
      <c r="K2601" s="90" t="s">
        <v>64</v>
      </c>
      <c r="L2601" s="90" t="s">
        <v>232</v>
      </c>
      <c r="M2601" s="91"/>
      <c r="N2601" s="312">
        <v>1</v>
      </c>
      <c r="O2601" s="313">
        <f t="shared" si="389"/>
        <v>7.1428571428571425E-2</v>
      </c>
      <c r="P2601" s="104"/>
      <c r="Q2601" s="92"/>
      <c r="R2601" s="92"/>
      <c r="S2601" s="92"/>
      <c r="T2601" s="92"/>
      <c r="U2601" s="92"/>
      <c r="V2601" s="92"/>
      <c r="W2601" s="92"/>
      <c r="X2601" s="109">
        <f t="shared" si="383"/>
        <v>0</v>
      </c>
      <c r="Y2601" s="83"/>
      <c r="Z2601" s="110">
        <f t="shared" si="384"/>
        <v>0</v>
      </c>
      <c r="AA2601" s="111"/>
      <c r="AB2601" s="92"/>
      <c r="AC2601" s="92"/>
      <c r="AD2601" s="92"/>
      <c r="AE2601" s="92"/>
      <c r="AF2601" s="92"/>
      <c r="AG2601" s="92"/>
      <c r="AH2601" s="92"/>
      <c r="AI2601" s="109">
        <f t="shared" si="385"/>
        <v>0</v>
      </c>
      <c r="AJ2601" s="83"/>
      <c r="AK2601" s="110">
        <f t="shared" si="386"/>
        <v>0</v>
      </c>
      <c r="AL2601" s="111"/>
      <c r="AM2601" s="92"/>
      <c r="AN2601" s="92"/>
      <c r="AO2601" s="92"/>
      <c r="AP2601" s="92"/>
      <c r="AQ2601" s="92"/>
      <c r="AR2601" s="92">
        <v>1</v>
      </c>
      <c r="AS2601" s="92"/>
      <c r="AT2601" s="92"/>
      <c r="AU2601" s="92"/>
      <c r="AV2601" s="109">
        <f t="shared" si="387"/>
        <v>500</v>
      </c>
      <c r="AW2601" s="75"/>
      <c r="AX2601" s="110">
        <f t="shared" si="388"/>
        <v>35.714285714285715</v>
      </c>
      <c r="AY2601" s="111"/>
      <c r="AZ2601" s="93"/>
      <c r="BA2601" s="94" t="s">
        <v>131</v>
      </c>
      <c r="BB2601" s="71"/>
      <c r="BC2601" s="54"/>
      <c r="BD2601" s="41">
        <v>4</v>
      </c>
      <c r="BE2601" s="52">
        <v>47</v>
      </c>
      <c r="BF2601" s="62">
        <v>4721</v>
      </c>
      <c r="BG2601" s="280" t="s">
        <v>52</v>
      </c>
    </row>
    <row r="2602" spans="1:59" s="63" customFormat="1" ht="12.75" x14ac:dyDescent="0.2">
      <c r="A2602" s="196">
        <v>4</v>
      </c>
      <c r="B2602" s="197" t="s">
        <v>422</v>
      </c>
      <c r="C2602" s="208">
        <v>47</v>
      </c>
      <c r="D2602" s="209" t="s">
        <v>729</v>
      </c>
      <c r="E2602" s="210">
        <v>4721</v>
      </c>
      <c r="F2602" s="211" t="s">
        <v>1279</v>
      </c>
      <c r="G2602" s="231" t="s">
        <v>729</v>
      </c>
      <c r="H2602" s="89"/>
      <c r="I2602" s="90" t="s">
        <v>916</v>
      </c>
      <c r="J2602" s="90"/>
      <c r="K2602" s="90" t="s">
        <v>64</v>
      </c>
      <c r="L2602" s="90" t="s">
        <v>119</v>
      </c>
      <c r="M2602" s="91"/>
      <c r="N2602" s="312">
        <v>1</v>
      </c>
      <c r="O2602" s="313">
        <f t="shared" si="389"/>
        <v>7.1428571428571425E-2</v>
      </c>
      <c r="P2602" s="104">
        <v>1</v>
      </c>
      <c r="Q2602" s="92"/>
      <c r="R2602" s="92"/>
      <c r="S2602" s="92"/>
      <c r="T2602" s="92"/>
      <c r="U2602" s="92"/>
      <c r="V2602" s="92"/>
      <c r="W2602" s="92"/>
      <c r="X2602" s="109">
        <f t="shared" si="383"/>
        <v>100</v>
      </c>
      <c r="Y2602" s="83"/>
      <c r="Z2602" s="110">
        <f t="shared" si="384"/>
        <v>7.1428571428571423</v>
      </c>
      <c r="AA2602" s="111"/>
      <c r="AB2602" s="92"/>
      <c r="AC2602" s="92"/>
      <c r="AD2602" s="92"/>
      <c r="AE2602" s="92"/>
      <c r="AF2602" s="92"/>
      <c r="AG2602" s="92"/>
      <c r="AH2602" s="92"/>
      <c r="AI2602" s="109">
        <f t="shared" si="385"/>
        <v>0</v>
      </c>
      <c r="AJ2602" s="83"/>
      <c r="AK2602" s="110">
        <f t="shared" si="386"/>
        <v>0</v>
      </c>
      <c r="AL2602" s="111"/>
      <c r="AM2602" s="92"/>
      <c r="AN2602" s="92"/>
      <c r="AO2602" s="92"/>
      <c r="AP2602" s="92"/>
      <c r="AQ2602" s="92"/>
      <c r="AR2602" s="92"/>
      <c r="AS2602" s="92"/>
      <c r="AT2602" s="92">
        <v>1</v>
      </c>
      <c r="AU2602" s="92"/>
      <c r="AV2602" s="109">
        <f t="shared" si="387"/>
        <v>2500</v>
      </c>
      <c r="AW2602" s="75"/>
      <c r="AX2602" s="110">
        <f t="shared" si="388"/>
        <v>178.57142857142856</v>
      </c>
      <c r="AY2602" s="111"/>
      <c r="AZ2602" s="93"/>
      <c r="BA2602" s="94" t="s">
        <v>131</v>
      </c>
      <c r="BB2602" s="71"/>
      <c r="BC2602" s="54"/>
      <c r="BD2602" s="41">
        <v>4</v>
      </c>
      <c r="BE2602" s="52">
        <v>47</v>
      </c>
      <c r="BF2602" s="62">
        <v>4721</v>
      </c>
      <c r="BG2602" s="280" t="s">
        <v>52</v>
      </c>
    </row>
    <row r="2603" spans="1:59" s="63" customFormat="1" ht="12.75" x14ac:dyDescent="0.2">
      <c r="A2603" s="196">
        <v>4</v>
      </c>
      <c r="B2603" s="197" t="s">
        <v>422</v>
      </c>
      <c r="C2603" s="208">
        <v>47</v>
      </c>
      <c r="D2603" s="209" t="s">
        <v>729</v>
      </c>
      <c r="E2603" s="210">
        <v>4721</v>
      </c>
      <c r="F2603" s="211" t="s">
        <v>1279</v>
      </c>
      <c r="G2603" s="231" t="s">
        <v>729</v>
      </c>
      <c r="H2603" s="89"/>
      <c r="I2603" s="90" t="s">
        <v>798</v>
      </c>
      <c r="J2603" s="90"/>
      <c r="K2603" s="90" t="s">
        <v>64</v>
      </c>
      <c r="L2603" s="90" t="s">
        <v>195</v>
      </c>
      <c r="M2603" s="91"/>
      <c r="N2603" s="312">
        <v>1</v>
      </c>
      <c r="O2603" s="313">
        <f t="shared" si="389"/>
        <v>7.1428571428571425E-2</v>
      </c>
      <c r="P2603" s="104">
        <v>1</v>
      </c>
      <c r="Q2603" s="92"/>
      <c r="R2603" s="92"/>
      <c r="S2603" s="92"/>
      <c r="T2603" s="92"/>
      <c r="U2603" s="92"/>
      <c r="V2603" s="92"/>
      <c r="W2603" s="92"/>
      <c r="X2603" s="109">
        <f t="shared" si="383"/>
        <v>100</v>
      </c>
      <c r="Y2603" s="83"/>
      <c r="Z2603" s="110">
        <f t="shared" si="384"/>
        <v>7.1428571428571423</v>
      </c>
      <c r="AA2603" s="111"/>
      <c r="AB2603" s="92"/>
      <c r="AC2603" s="92"/>
      <c r="AD2603" s="92"/>
      <c r="AE2603" s="92"/>
      <c r="AF2603" s="92"/>
      <c r="AG2603" s="92"/>
      <c r="AH2603" s="92"/>
      <c r="AI2603" s="109">
        <f t="shared" si="385"/>
        <v>0</v>
      </c>
      <c r="AJ2603" s="83"/>
      <c r="AK2603" s="110">
        <f t="shared" si="386"/>
        <v>0</v>
      </c>
      <c r="AL2603" s="111"/>
      <c r="AM2603" s="92"/>
      <c r="AN2603" s="92"/>
      <c r="AO2603" s="92"/>
      <c r="AP2603" s="92"/>
      <c r="AQ2603" s="92"/>
      <c r="AR2603" s="92"/>
      <c r="AS2603" s="92">
        <v>1</v>
      </c>
      <c r="AT2603" s="92"/>
      <c r="AU2603" s="92"/>
      <c r="AV2603" s="109">
        <f t="shared" si="387"/>
        <v>1000</v>
      </c>
      <c r="AW2603" s="75"/>
      <c r="AX2603" s="110">
        <f t="shared" si="388"/>
        <v>71.428571428571431</v>
      </c>
      <c r="AY2603" s="111"/>
      <c r="AZ2603" s="93"/>
      <c r="BA2603" s="94" t="s">
        <v>131</v>
      </c>
      <c r="BB2603" s="71"/>
      <c r="BC2603" s="54"/>
      <c r="BD2603" s="41">
        <v>4</v>
      </c>
      <c r="BE2603" s="52">
        <v>47</v>
      </c>
      <c r="BF2603" s="62">
        <v>4721</v>
      </c>
      <c r="BG2603" s="280" t="s">
        <v>52</v>
      </c>
    </row>
    <row r="2604" spans="1:59" s="63" customFormat="1" ht="12.75" x14ac:dyDescent="0.2">
      <c r="A2604" s="196">
        <v>4</v>
      </c>
      <c r="B2604" s="197" t="s">
        <v>422</v>
      </c>
      <c r="C2604" s="208">
        <v>47</v>
      </c>
      <c r="D2604" s="209" t="s">
        <v>729</v>
      </c>
      <c r="E2604" s="210">
        <v>4721</v>
      </c>
      <c r="F2604" s="211" t="s">
        <v>1279</v>
      </c>
      <c r="G2604" s="231" t="s">
        <v>729</v>
      </c>
      <c r="H2604" s="89"/>
      <c r="I2604" s="90" t="s">
        <v>430</v>
      </c>
      <c r="J2604" s="90"/>
      <c r="K2604" s="90" t="s">
        <v>64</v>
      </c>
      <c r="L2604" s="90" t="s">
        <v>119</v>
      </c>
      <c r="M2604" s="91"/>
      <c r="N2604" s="312">
        <v>1</v>
      </c>
      <c r="O2604" s="313">
        <f t="shared" si="389"/>
        <v>7.1428571428571425E-2</v>
      </c>
      <c r="P2604" s="104">
        <v>1</v>
      </c>
      <c r="Q2604" s="92"/>
      <c r="R2604" s="92"/>
      <c r="S2604" s="92"/>
      <c r="T2604" s="92"/>
      <c r="U2604" s="92"/>
      <c r="V2604" s="92"/>
      <c r="W2604" s="92"/>
      <c r="X2604" s="109">
        <f t="shared" si="383"/>
        <v>100</v>
      </c>
      <c r="Y2604" s="83"/>
      <c r="Z2604" s="110">
        <f t="shared" si="384"/>
        <v>7.1428571428571423</v>
      </c>
      <c r="AA2604" s="111"/>
      <c r="AB2604" s="92"/>
      <c r="AC2604" s="92"/>
      <c r="AD2604" s="92"/>
      <c r="AE2604" s="92"/>
      <c r="AF2604" s="92"/>
      <c r="AG2604" s="92"/>
      <c r="AH2604" s="92"/>
      <c r="AI2604" s="109">
        <f t="shared" si="385"/>
        <v>0</v>
      </c>
      <c r="AJ2604" s="83"/>
      <c r="AK2604" s="110">
        <f t="shared" si="386"/>
        <v>0</v>
      </c>
      <c r="AL2604" s="111"/>
      <c r="AM2604" s="92"/>
      <c r="AN2604" s="92"/>
      <c r="AO2604" s="92"/>
      <c r="AP2604" s="92"/>
      <c r="AQ2604" s="92"/>
      <c r="AR2604" s="92"/>
      <c r="AS2604" s="92"/>
      <c r="AT2604" s="92">
        <v>1</v>
      </c>
      <c r="AU2604" s="92"/>
      <c r="AV2604" s="109">
        <f t="shared" si="387"/>
        <v>2500</v>
      </c>
      <c r="AW2604" s="75"/>
      <c r="AX2604" s="110">
        <f t="shared" si="388"/>
        <v>178.57142857142856</v>
      </c>
      <c r="AY2604" s="111"/>
      <c r="AZ2604" s="93"/>
      <c r="BA2604" s="94" t="s">
        <v>131</v>
      </c>
      <c r="BB2604" s="71"/>
      <c r="BC2604" s="54"/>
      <c r="BD2604" s="41">
        <v>4</v>
      </c>
      <c r="BE2604" s="52">
        <v>47</v>
      </c>
      <c r="BF2604" s="62">
        <v>4721</v>
      </c>
      <c r="BG2604" s="280" t="s">
        <v>52</v>
      </c>
    </row>
    <row r="2605" spans="1:59" s="63" customFormat="1" ht="12.75" x14ac:dyDescent="0.2">
      <c r="A2605" s="196">
        <v>4</v>
      </c>
      <c r="B2605" s="197" t="s">
        <v>422</v>
      </c>
      <c r="C2605" s="208">
        <v>47</v>
      </c>
      <c r="D2605" s="209" t="s">
        <v>729</v>
      </c>
      <c r="E2605" s="210">
        <v>4721</v>
      </c>
      <c r="F2605" s="211" t="s">
        <v>1279</v>
      </c>
      <c r="G2605" s="231" t="s">
        <v>729</v>
      </c>
      <c r="H2605" s="65"/>
      <c r="I2605" s="222"/>
      <c r="J2605" s="66"/>
      <c r="K2605" s="66"/>
      <c r="L2605" s="66"/>
      <c r="M2605" s="64"/>
      <c r="N2605" s="304"/>
      <c r="O2605" s="305"/>
      <c r="P2605" s="127"/>
      <c r="Q2605" s="67"/>
      <c r="R2605" s="67"/>
      <c r="S2605" s="67"/>
      <c r="T2605" s="67"/>
      <c r="U2605" s="67"/>
      <c r="V2605" s="67"/>
      <c r="W2605" s="67"/>
      <c r="X2605" s="67"/>
      <c r="Y2605" s="68"/>
      <c r="Z2605" s="68"/>
      <c r="AA2605" s="68"/>
      <c r="AB2605" s="67"/>
      <c r="AC2605" s="67"/>
      <c r="AD2605" s="67"/>
      <c r="AE2605" s="67"/>
      <c r="AF2605" s="67"/>
      <c r="AG2605" s="67"/>
      <c r="AH2605" s="67"/>
      <c r="AI2605" s="67"/>
      <c r="AJ2605" s="68"/>
      <c r="AK2605" s="68"/>
      <c r="AL2605" s="68"/>
      <c r="AM2605" s="67"/>
      <c r="AN2605" s="67"/>
      <c r="AO2605" s="67"/>
      <c r="AP2605" s="67"/>
      <c r="AQ2605" s="67"/>
      <c r="AR2605" s="67"/>
      <c r="AS2605" s="67"/>
      <c r="AT2605" s="67"/>
      <c r="AU2605" s="67"/>
      <c r="AV2605" s="67"/>
      <c r="AW2605" s="67"/>
      <c r="AX2605" s="68"/>
      <c r="AY2605" s="68"/>
      <c r="AZ2605" s="69"/>
      <c r="BA2605" s="70"/>
      <c r="BB2605" s="71"/>
      <c r="BC2605" s="54"/>
      <c r="BD2605" s="41">
        <v>4</v>
      </c>
      <c r="BE2605" s="52">
        <v>47</v>
      </c>
      <c r="BF2605" s="62">
        <v>4721</v>
      </c>
      <c r="BG2605" s="275"/>
    </row>
    <row r="2606" spans="1:59" s="63" customFormat="1" ht="12.75" x14ac:dyDescent="0.2">
      <c r="A2606" s="196">
        <v>4</v>
      </c>
      <c r="B2606" s="197" t="s">
        <v>422</v>
      </c>
      <c r="C2606" s="208">
        <v>47</v>
      </c>
      <c r="D2606" s="209" t="s">
        <v>729</v>
      </c>
      <c r="E2606" s="210">
        <v>4721</v>
      </c>
      <c r="F2606" s="211" t="s">
        <v>1279</v>
      </c>
      <c r="G2606" s="230"/>
      <c r="H2606" s="56"/>
      <c r="I2606" s="221"/>
      <c r="J2606" s="57"/>
      <c r="K2606" s="57"/>
      <c r="L2606" s="57"/>
      <c r="M2606" s="55"/>
      <c r="N2606" s="303"/>
      <c r="O2606" s="245"/>
      <c r="P2606" s="122"/>
      <c r="Q2606" s="58"/>
      <c r="R2606" s="58"/>
      <c r="S2606" s="58"/>
      <c r="T2606" s="58"/>
      <c r="U2606" s="58"/>
      <c r="V2606" s="58"/>
      <c r="W2606" s="58"/>
      <c r="X2606" s="58"/>
      <c r="Y2606" s="59"/>
      <c r="Z2606" s="59"/>
      <c r="AA2606" s="59"/>
      <c r="AB2606" s="58"/>
      <c r="AC2606" s="58"/>
      <c r="AD2606" s="58"/>
      <c r="AE2606" s="58"/>
      <c r="AF2606" s="58"/>
      <c r="AG2606" s="58"/>
      <c r="AH2606" s="58"/>
      <c r="AI2606" s="58"/>
      <c r="AJ2606" s="59"/>
      <c r="AK2606" s="59"/>
      <c r="AL2606" s="59"/>
      <c r="AM2606" s="58"/>
      <c r="AN2606" s="58"/>
      <c r="AO2606" s="58"/>
      <c r="AP2606" s="58"/>
      <c r="AQ2606" s="58"/>
      <c r="AR2606" s="58"/>
      <c r="AS2606" s="58"/>
      <c r="AT2606" s="58"/>
      <c r="AU2606" s="58"/>
      <c r="AV2606" s="58"/>
      <c r="AW2606" s="58"/>
      <c r="AX2606" s="59"/>
      <c r="AY2606" s="59"/>
      <c r="AZ2606" s="60"/>
      <c r="BA2606" s="61"/>
      <c r="BB2606" s="54"/>
      <c r="BC2606" s="54"/>
      <c r="BD2606" s="41">
        <v>4</v>
      </c>
      <c r="BE2606" s="52">
        <v>47</v>
      </c>
      <c r="BF2606" s="62">
        <v>4721</v>
      </c>
      <c r="BG2606" s="274"/>
    </row>
    <row r="2607" spans="1:59" x14ac:dyDescent="0.25">
      <c r="A2607" s="196">
        <v>4</v>
      </c>
      <c r="B2607" s="197" t="s">
        <v>422</v>
      </c>
      <c r="C2607" s="208">
        <v>47</v>
      </c>
      <c r="D2607" s="209" t="s">
        <v>729</v>
      </c>
      <c r="E2607" s="212">
        <v>4731</v>
      </c>
      <c r="F2607" s="213" t="s">
        <v>1280</v>
      </c>
      <c r="G2607" s="234"/>
      <c r="H2607" s="138"/>
      <c r="I2607" s="224"/>
      <c r="J2607" s="98"/>
      <c r="K2607" s="98"/>
      <c r="L2607" s="98"/>
      <c r="M2607" s="137"/>
      <c r="N2607" s="322"/>
      <c r="O2607" s="323"/>
      <c r="P2607" s="139"/>
      <c r="Q2607" s="139"/>
      <c r="R2607" s="139"/>
      <c r="S2607" s="139"/>
      <c r="T2607" s="139"/>
      <c r="U2607" s="139"/>
      <c r="V2607" s="139"/>
      <c r="W2607" s="139"/>
      <c r="X2607" s="139"/>
      <c r="Y2607" s="100"/>
      <c r="Z2607" s="125"/>
      <c r="AA2607" s="125"/>
      <c r="AB2607" s="139"/>
      <c r="AC2607" s="139"/>
      <c r="AD2607" s="139"/>
      <c r="AE2607" s="139"/>
      <c r="AF2607" s="139"/>
      <c r="AG2607" s="139"/>
      <c r="AH2607" s="139"/>
      <c r="AI2607" s="139"/>
      <c r="AJ2607" s="100"/>
      <c r="AK2607" s="125"/>
      <c r="AL2607" s="125"/>
      <c r="AM2607" s="139"/>
      <c r="AN2607" s="139"/>
      <c r="AO2607" s="139"/>
      <c r="AP2607" s="139"/>
      <c r="AQ2607" s="139"/>
      <c r="AR2607" s="139"/>
      <c r="AS2607" s="139"/>
      <c r="AT2607" s="139"/>
      <c r="AU2607" s="139"/>
      <c r="AV2607" s="139"/>
      <c r="AW2607" s="99"/>
      <c r="AX2607" s="125"/>
      <c r="AY2607" s="100"/>
      <c r="AZ2607" s="140"/>
      <c r="BA2607" s="141"/>
      <c r="BB2607" s="136"/>
      <c r="BC2607" s="136"/>
      <c r="BD2607" s="41">
        <v>4</v>
      </c>
      <c r="BE2607" s="52">
        <v>47</v>
      </c>
      <c r="BF2607" s="103">
        <v>4731</v>
      </c>
      <c r="BG2607" s="283"/>
    </row>
    <row r="2608" spans="1:59" s="63" customFormat="1" ht="12.75" x14ac:dyDescent="0.2">
      <c r="A2608" s="196">
        <v>4</v>
      </c>
      <c r="B2608" s="197" t="s">
        <v>422</v>
      </c>
      <c r="C2608" s="208">
        <v>47</v>
      </c>
      <c r="D2608" s="209" t="s">
        <v>729</v>
      </c>
      <c r="E2608" s="212">
        <v>4731</v>
      </c>
      <c r="F2608" s="213" t="s">
        <v>1280</v>
      </c>
      <c r="G2608" s="232"/>
      <c r="H2608" s="97"/>
      <c r="I2608" s="224"/>
      <c r="J2608" s="98"/>
      <c r="K2608" s="98"/>
      <c r="L2608" s="98"/>
      <c r="M2608" s="96"/>
      <c r="N2608" s="307"/>
      <c r="O2608" s="246"/>
      <c r="P2608" s="124"/>
      <c r="Q2608" s="99"/>
      <c r="R2608" s="99"/>
      <c r="S2608" s="99"/>
      <c r="T2608" s="99"/>
      <c r="U2608" s="99"/>
      <c r="V2608" s="99"/>
      <c r="W2608" s="99"/>
      <c r="X2608" s="99"/>
      <c r="Y2608" s="100"/>
      <c r="Z2608" s="100"/>
      <c r="AA2608" s="100"/>
      <c r="AB2608" s="99"/>
      <c r="AC2608" s="99"/>
      <c r="AD2608" s="99"/>
      <c r="AE2608" s="99"/>
      <c r="AF2608" s="99"/>
      <c r="AG2608" s="99"/>
      <c r="AH2608" s="99"/>
      <c r="AI2608" s="99"/>
      <c r="AJ2608" s="100"/>
      <c r="AK2608" s="100"/>
      <c r="AL2608" s="100"/>
      <c r="AM2608" s="99"/>
      <c r="AN2608" s="99"/>
      <c r="AO2608" s="99"/>
      <c r="AP2608" s="99"/>
      <c r="AQ2608" s="99"/>
      <c r="AR2608" s="99"/>
      <c r="AS2608" s="99"/>
      <c r="AT2608" s="99"/>
      <c r="AU2608" s="99"/>
      <c r="AV2608" s="99"/>
      <c r="AW2608" s="99"/>
      <c r="AX2608" s="100"/>
      <c r="AY2608" s="100"/>
      <c r="AZ2608" s="101"/>
      <c r="BA2608" s="102"/>
      <c r="BB2608" s="95"/>
      <c r="BC2608" s="95"/>
      <c r="BD2608" s="41">
        <v>4</v>
      </c>
      <c r="BE2608" s="52">
        <v>47</v>
      </c>
      <c r="BF2608" s="103">
        <v>4731</v>
      </c>
      <c r="BG2608" s="277"/>
    </row>
    <row r="2609" spans="1:59" s="63" customFormat="1" ht="12.75" x14ac:dyDescent="0.2">
      <c r="A2609" s="196">
        <v>4</v>
      </c>
      <c r="B2609" s="197" t="s">
        <v>422</v>
      </c>
      <c r="C2609" s="208">
        <v>47</v>
      </c>
      <c r="D2609" s="209" t="s">
        <v>729</v>
      </c>
      <c r="E2609" s="212">
        <v>4731</v>
      </c>
      <c r="F2609" s="213" t="s">
        <v>1280</v>
      </c>
      <c r="G2609" s="231" t="s">
        <v>729</v>
      </c>
      <c r="H2609" s="65"/>
      <c r="I2609" s="222"/>
      <c r="J2609" s="66"/>
      <c r="K2609" s="66"/>
      <c r="L2609" s="66"/>
      <c r="M2609" s="64"/>
      <c r="N2609" s="304"/>
      <c r="O2609" s="305"/>
      <c r="P2609" s="127"/>
      <c r="Q2609" s="67"/>
      <c r="R2609" s="67"/>
      <c r="S2609" s="67"/>
      <c r="T2609" s="67"/>
      <c r="U2609" s="67"/>
      <c r="V2609" s="67"/>
      <c r="W2609" s="67"/>
      <c r="X2609" s="67"/>
      <c r="Y2609" s="68"/>
      <c r="Z2609" s="68"/>
      <c r="AA2609" s="68"/>
      <c r="AB2609" s="67"/>
      <c r="AC2609" s="67"/>
      <c r="AD2609" s="67"/>
      <c r="AE2609" s="67"/>
      <c r="AF2609" s="67"/>
      <c r="AG2609" s="67"/>
      <c r="AH2609" s="67"/>
      <c r="AI2609" s="67"/>
      <c r="AJ2609" s="68"/>
      <c r="AK2609" s="68"/>
      <c r="AL2609" s="68"/>
      <c r="AM2609" s="67"/>
      <c r="AN2609" s="67"/>
      <c r="AO2609" s="67"/>
      <c r="AP2609" s="67"/>
      <c r="AQ2609" s="67"/>
      <c r="AR2609" s="67"/>
      <c r="AS2609" s="67"/>
      <c r="AT2609" s="67"/>
      <c r="AU2609" s="67"/>
      <c r="AV2609" s="67"/>
      <c r="AW2609" s="67"/>
      <c r="AX2609" s="68"/>
      <c r="AY2609" s="68"/>
      <c r="AZ2609" s="69"/>
      <c r="BA2609" s="70"/>
      <c r="BB2609" s="71"/>
      <c r="BC2609" s="95"/>
      <c r="BD2609" s="41">
        <v>4</v>
      </c>
      <c r="BE2609" s="52">
        <v>47</v>
      </c>
      <c r="BF2609" s="103">
        <v>4731</v>
      </c>
      <c r="BG2609" s="275"/>
    </row>
    <row r="2610" spans="1:59" s="63" customFormat="1" ht="12.75" x14ac:dyDescent="0.2">
      <c r="A2610" s="196">
        <v>4</v>
      </c>
      <c r="B2610" s="197" t="s">
        <v>422</v>
      </c>
      <c r="C2610" s="208">
        <v>47</v>
      </c>
      <c r="D2610" s="209" t="s">
        <v>729</v>
      </c>
      <c r="E2610" s="212">
        <v>4731</v>
      </c>
      <c r="F2610" s="213" t="s">
        <v>1280</v>
      </c>
      <c r="G2610" s="231" t="s">
        <v>729</v>
      </c>
      <c r="H2610" s="72" t="s">
        <v>47</v>
      </c>
      <c r="I2610" s="223"/>
      <c r="J2610" s="73"/>
      <c r="K2610" s="73"/>
      <c r="L2610" s="73"/>
      <c r="M2610" s="74"/>
      <c r="N2610" s="247"/>
      <c r="O2610" s="306"/>
      <c r="P2610" s="105"/>
      <c r="Q2610" s="75"/>
      <c r="R2610" s="75"/>
      <c r="S2610" s="75"/>
      <c r="T2610" s="75"/>
      <c r="U2610" s="75"/>
      <c r="V2610" s="75"/>
      <c r="W2610" s="75"/>
      <c r="X2610" s="75"/>
      <c r="Y2610" s="76">
        <f>IF(ISNUMBER(VLOOKUP(Y2612,P$7:W$7,MATCH(Y2612,P$7:W$7))),VLOOKUP(Y2612,P$7:W$7,MATCH(Y2612,P$7:W$7)),IF(N2614=0,"No Data",IF(Y2612&gt;0,"&lt;100",0)))</f>
        <v>5000</v>
      </c>
      <c r="Z2610" s="77">
        <f>IF(ISNUMBER(VLOOKUP(Z2614,P$7:W$7,MATCH(Z2614,P$7:W$7))),VLOOKUP(Z2614,P$7:W$7,MATCH(Z2614,P$7:W$7)),IF(N2614=0,"No Data",IF(Z2614&gt;0,"&lt;100",0)))</f>
        <v>5000</v>
      </c>
      <c r="AA2610" s="106">
        <f>IF(ISNUMBER(Z2610),Z2610,0)</f>
        <v>5000</v>
      </c>
      <c r="AB2610" s="75"/>
      <c r="AC2610" s="75"/>
      <c r="AD2610" s="75"/>
      <c r="AE2610" s="75"/>
      <c r="AF2610" s="75"/>
      <c r="AG2610" s="75"/>
      <c r="AH2610" s="75"/>
      <c r="AI2610" s="75"/>
      <c r="AJ2610" s="76">
        <f>IF(ISNUMBER(VLOOKUP(AJ2612,AB$7:AH$7,MATCH(AJ2612,AB$7:AH$7))),VLOOKUP(AJ2612,AB$7:AH$7,MATCH(AJ2612,AB$7:AH$7)),IF(N2614=0,"No Data",IF(AJ2612&gt;0,"&lt;50",0)))</f>
        <v>0</v>
      </c>
      <c r="AK2610" s="77">
        <f>IF(ISNUMBER(VLOOKUP(AK2614,AB$7:AH$7,MATCH(AK2614,AB$7:AH$7))),VLOOKUP(AK2614,AB$7:AH$7,MATCH(AK2614,AB$7:AH$7)),IF(N2614=0,"No Data",IF(AK2614&gt;0,"&lt;50",0)))</f>
        <v>0</v>
      </c>
      <c r="AL2610" s="106">
        <f>IF(ISNUMBER(AK2610),AK2610,0)</f>
        <v>0</v>
      </c>
      <c r="AM2610" s="75"/>
      <c r="AN2610" s="75"/>
      <c r="AO2610" s="75"/>
      <c r="AP2610" s="75"/>
      <c r="AQ2610" s="75"/>
      <c r="AR2610" s="75"/>
      <c r="AS2610" s="75"/>
      <c r="AT2610" s="75"/>
      <c r="AU2610" s="75"/>
      <c r="AV2610" s="75"/>
      <c r="AW2610" s="76">
        <f>IF(ISNUMBER(VLOOKUP(AW2612,AM$7:AU$7,MATCH(AW2612,AM$7:AU$7))),VLOOKUP(AW2612,AM$7:AU$7,MATCH(AW2612,AM$7:AU$7)),IF(N2614=0,"No Data",IF(AW2612&gt;0,"&lt;10",0)))</f>
        <v>1000</v>
      </c>
      <c r="AX2610" s="77">
        <f>IF(ISNUMBER(VLOOKUP(AX2614,AM$7:AU$7,MATCH(AX2614,AM$7:AU$7))),VLOOKUP(AX2614,AM$7:AU$7,MATCH(AX2614,AM$7:AU$7)),IF(N2614=0,"No Data",IF(AX2614&gt;0,"&lt;10",0)))</f>
        <v>1000</v>
      </c>
      <c r="AY2610" s="106">
        <f>IF(ISNUMBER(AX2610),AX2610,0)</f>
        <v>1000</v>
      </c>
      <c r="AZ2610" s="79"/>
      <c r="BA2610" s="80"/>
      <c r="BB2610" s="71"/>
      <c r="BC2610" s="95"/>
      <c r="BD2610" s="41">
        <v>4</v>
      </c>
      <c r="BE2610" s="52">
        <v>47</v>
      </c>
      <c r="BF2610" s="103">
        <v>4731</v>
      </c>
      <c r="BG2610" s="276" t="s">
        <v>47</v>
      </c>
    </row>
    <row r="2611" spans="1:59" s="63" customFormat="1" ht="12.75" x14ac:dyDescent="0.2">
      <c r="A2611" s="196">
        <v>4</v>
      </c>
      <c r="B2611" s="197" t="s">
        <v>422</v>
      </c>
      <c r="C2611" s="208">
        <v>47</v>
      </c>
      <c r="D2611" s="209" t="s">
        <v>729</v>
      </c>
      <c r="E2611" s="212">
        <v>4731</v>
      </c>
      <c r="F2611" s="213" t="s">
        <v>1280</v>
      </c>
      <c r="G2611" s="231" t="s">
        <v>729</v>
      </c>
      <c r="H2611" s="81" t="s">
        <v>48</v>
      </c>
      <c r="I2611" s="223"/>
      <c r="J2611" s="73"/>
      <c r="K2611" s="73"/>
      <c r="L2611" s="73"/>
      <c r="M2611" s="74"/>
      <c r="N2611" s="247"/>
      <c r="O2611" s="306"/>
      <c r="P2611" s="105"/>
      <c r="Q2611" s="75"/>
      <c r="R2611" s="75"/>
      <c r="S2611" s="75"/>
      <c r="T2611" s="75"/>
      <c r="U2611" s="75"/>
      <c r="V2611" s="75"/>
      <c r="W2611" s="75"/>
      <c r="X2611" s="75"/>
      <c r="Y2611" s="82">
        <f>MIN(X2615:X2617)</f>
        <v>100</v>
      </c>
      <c r="Z2611" s="83"/>
      <c r="AA2611" s="83"/>
      <c r="AB2611" s="75"/>
      <c r="AC2611" s="75"/>
      <c r="AD2611" s="75"/>
      <c r="AE2611" s="75"/>
      <c r="AF2611" s="75"/>
      <c r="AG2611" s="75"/>
      <c r="AH2611" s="75"/>
      <c r="AI2611" s="75"/>
      <c r="AJ2611" s="82">
        <f>MIN(AI2615:AI2617)</f>
        <v>0</v>
      </c>
      <c r="AK2611" s="83"/>
      <c r="AL2611" s="83"/>
      <c r="AM2611" s="75"/>
      <c r="AN2611" s="75"/>
      <c r="AO2611" s="75"/>
      <c r="AP2611" s="75"/>
      <c r="AQ2611" s="75"/>
      <c r="AR2611" s="75"/>
      <c r="AS2611" s="75"/>
      <c r="AT2611" s="75"/>
      <c r="AU2611" s="75"/>
      <c r="AV2611" s="75"/>
      <c r="AW2611" s="82">
        <f>MIN(AV2615:AV2617)</f>
        <v>100</v>
      </c>
      <c r="AX2611" s="83"/>
      <c r="AY2611" s="83"/>
      <c r="AZ2611" s="79"/>
      <c r="BA2611" s="80"/>
      <c r="BB2611" s="71"/>
      <c r="BC2611" s="95"/>
      <c r="BD2611" s="41">
        <v>4</v>
      </c>
      <c r="BE2611" s="52">
        <v>47</v>
      </c>
      <c r="BF2611" s="103">
        <v>4731</v>
      </c>
      <c r="BG2611" s="278" t="s">
        <v>48</v>
      </c>
    </row>
    <row r="2612" spans="1:59" s="63" customFormat="1" ht="12.75" x14ac:dyDescent="0.2">
      <c r="A2612" s="196">
        <v>4</v>
      </c>
      <c r="B2612" s="197" t="s">
        <v>422</v>
      </c>
      <c r="C2612" s="208">
        <v>47</v>
      </c>
      <c r="D2612" s="209" t="s">
        <v>729</v>
      </c>
      <c r="E2612" s="212">
        <v>4731</v>
      </c>
      <c r="F2612" s="213" t="s">
        <v>1280</v>
      </c>
      <c r="G2612" s="231" t="s">
        <v>729</v>
      </c>
      <c r="H2612" s="81" t="s">
        <v>49</v>
      </c>
      <c r="I2612" s="223"/>
      <c r="J2612" s="73"/>
      <c r="K2612" s="73"/>
      <c r="L2612" s="73"/>
      <c r="M2612" s="74"/>
      <c r="N2612" s="247"/>
      <c r="O2612" s="306"/>
      <c r="P2612" s="105"/>
      <c r="Q2612" s="75"/>
      <c r="R2612" s="75"/>
      <c r="S2612" s="75"/>
      <c r="T2612" s="75"/>
      <c r="U2612" s="75"/>
      <c r="V2612" s="75"/>
      <c r="W2612" s="75"/>
      <c r="X2612" s="75"/>
      <c r="Y2612" s="84">
        <f>IF(ISNUMBER(AVERAGE(X2615:X2617)),AVERAGE(X2615:X2617),0)</f>
        <v>8400</v>
      </c>
      <c r="Z2612" s="83"/>
      <c r="AA2612" s="83"/>
      <c r="AB2612" s="75"/>
      <c r="AC2612" s="75"/>
      <c r="AD2612" s="75"/>
      <c r="AE2612" s="75"/>
      <c r="AF2612" s="75"/>
      <c r="AG2612" s="75"/>
      <c r="AH2612" s="75"/>
      <c r="AI2612" s="75"/>
      <c r="AJ2612" s="84">
        <f>IF(ISNUMBER(AVERAGE(AI2615:AI2617)),AVERAGE(AI2615:AI2617),0)</f>
        <v>0</v>
      </c>
      <c r="AK2612" s="83"/>
      <c r="AL2612" s="83"/>
      <c r="AM2612" s="75"/>
      <c r="AN2612" s="75"/>
      <c r="AO2612" s="75"/>
      <c r="AP2612" s="75"/>
      <c r="AQ2612" s="75"/>
      <c r="AR2612" s="75"/>
      <c r="AS2612" s="75"/>
      <c r="AT2612" s="75"/>
      <c r="AU2612" s="75"/>
      <c r="AV2612" s="75"/>
      <c r="AW2612" s="84">
        <f>IF(ISNUMBER(AVERAGE(AV2615:AV2617)),AVERAGE(AV2615:AV2617),0)</f>
        <v>1700</v>
      </c>
      <c r="AX2612" s="83"/>
      <c r="AY2612" s="83"/>
      <c r="AZ2612" s="79"/>
      <c r="BA2612" s="80"/>
      <c r="BB2612" s="71"/>
      <c r="BC2612" s="95"/>
      <c r="BD2612" s="41">
        <v>4</v>
      </c>
      <c r="BE2612" s="52">
        <v>47</v>
      </c>
      <c r="BF2612" s="103">
        <v>4731</v>
      </c>
      <c r="BG2612" s="278" t="s">
        <v>49</v>
      </c>
    </row>
    <row r="2613" spans="1:59" s="63" customFormat="1" ht="12.75" x14ac:dyDescent="0.2">
      <c r="A2613" s="196">
        <v>4</v>
      </c>
      <c r="B2613" s="197" t="s">
        <v>422</v>
      </c>
      <c r="C2613" s="208">
        <v>47</v>
      </c>
      <c r="D2613" s="209" t="s">
        <v>729</v>
      </c>
      <c r="E2613" s="212">
        <v>4731</v>
      </c>
      <c r="F2613" s="213" t="s">
        <v>1280</v>
      </c>
      <c r="G2613" s="231" t="s">
        <v>729</v>
      </c>
      <c r="H2613" s="81" t="s">
        <v>50</v>
      </c>
      <c r="I2613" s="223"/>
      <c r="J2613" s="73"/>
      <c r="K2613" s="73"/>
      <c r="L2613" s="73"/>
      <c r="M2613" s="74"/>
      <c r="N2613" s="247"/>
      <c r="O2613" s="306"/>
      <c r="P2613" s="105"/>
      <c r="Q2613" s="75"/>
      <c r="R2613" s="75"/>
      <c r="S2613" s="75"/>
      <c r="T2613" s="75"/>
      <c r="U2613" s="75"/>
      <c r="V2613" s="75"/>
      <c r="W2613" s="75"/>
      <c r="X2613" s="75"/>
      <c r="Y2613" s="84">
        <f>MAX(X2615:X2617)</f>
        <v>25000</v>
      </c>
      <c r="Z2613" s="83"/>
      <c r="AA2613" s="83"/>
      <c r="AB2613" s="75"/>
      <c r="AC2613" s="75"/>
      <c r="AD2613" s="75"/>
      <c r="AE2613" s="75"/>
      <c r="AF2613" s="75"/>
      <c r="AG2613" s="75"/>
      <c r="AH2613" s="75"/>
      <c r="AI2613" s="75"/>
      <c r="AJ2613" s="84">
        <f>MAX(AI2615:AI2617)</f>
        <v>0</v>
      </c>
      <c r="AK2613" s="83"/>
      <c r="AL2613" s="83"/>
      <c r="AM2613" s="75"/>
      <c r="AN2613" s="75"/>
      <c r="AO2613" s="75"/>
      <c r="AP2613" s="75"/>
      <c r="AQ2613" s="75"/>
      <c r="AR2613" s="75"/>
      <c r="AS2613" s="75"/>
      <c r="AT2613" s="75"/>
      <c r="AU2613" s="75"/>
      <c r="AV2613" s="75"/>
      <c r="AW2613" s="84">
        <f>MAX(AV2615:AV2617)</f>
        <v>2500</v>
      </c>
      <c r="AX2613" s="83"/>
      <c r="AY2613" s="83"/>
      <c r="AZ2613" s="79"/>
      <c r="BA2613" s="80"/>
      <c r="BB2613" s="71"/>
      <c r="BC2613" s="95"/>
      <c r="BD2613" s="41">
        <v>4</v>
      </c>
      <c r="BE2613" s="52">
        <v>47</v>
      </c>
      <c r="BF2613" s="103">
        <v>4731</v>
      </c>
      <c r="BG2613" s="278" t="s">
        <v>50</v>
      </c>
    </row>
    <row r="2614" spans="1:59" s="63" customFormat="1" ht="12.75" x14ac:dyDescent="0.2">
      <c r="A2614" s="196">
        <v>4</v>
      </c>
      <c r="B2614" s="197" t="s">
        <v>422</v>
      </c>
      <c r="C2614" s="208">
        <v>47</v>
      </c>
      <c r="D2614" s="209" t="s">
        <v>729</v>
      </c>
      <c r="E2614" s="212">
        <v>4731</v>
      </c>
      <c r="F2614" s="213" t="s">
        <v>1280</v>
      </c>
      <c r="G2614" s="231" t="s">
        <v>729</v>
      </c>
      <c r="H2614" s="85" t="s">
        <v>51</v>
      </c>
      <c r="I2614" s="223"/>
      <c r="J2614" s="73"/>
      <c r="K2614" s="73"/>
      <c r="L2614" s="73"/>
      <c r="M2614" s="74"/>
      <c r="N2614" s="248">
        <f>SUM(N2615:N2617)</f>
        <v>3</v>
      </c>
      <c r="O2614" s="293">
        <f>SUM(O2615:O2617)</f>
        <v>1</v>
      </c>
      <c r="P2614" s="292"/>
      <c r="Q2614" s="87"/>
      <c r="R2614" s="87"/>
      <c r="S2614" s="87"/>
      <c r="T2614" s="87"/>
      <c r="U2614" s="87"/>
      <c r="V2614" s="87"/>
      <c r="W2614" s="87"/>
      <c r="X2614" s="87"/>
      <c r="Y2614" s="88"/>
      <c r="Z2614" s="119">
        <f>SUM(Z2615:Z2617)</f>
        <v>8400</v>
      </c>
      <c r="AA2614" s="88"/>
      <c r="AB2614" s="87"/>
      <c r="AC2614" s="87"/>
      <c r="AD2614" s="87"/>
      <c r="AE2614" s="87"/>
      <c r="AF2614" s="87"/>
      <c r="AG2614" s="87"/>
      <c r="AH2614" s="87"/>
      <c r="AI2614" s="87"/>
      <c r="AJ2614" s="88"/>
      <c r="AK2614" s="119">
        <f>SUM(AK2615:AK2617)</f>
        <v>0</v>
      </c>
      <c r="AL2614" s="88"/>
      <c r="AM2614" s="87"/>
      <c r="AN2614" s="87"/>
      <c r="AO2614" s="87"/>
      <c r="AP2614" s="87"/>
      <c r="AQ2614" s="87"/>
      <c r="AR2614" s="87"/>
      <c r="AS2614" s="87"/>
      <c r="AT2614" s="87"/>
      <c r="AU2614" s="87"/>
      <c r="AV2614" s="87"/>
      <c r="AW2614" s="88"/>
      <c r="AX2614" s="119">
        <f>SUM(AX2615:AX2617)</f>
        <v>1700</v>
      </c>
      <c r="AY2614" s="88"/>
      <c r="AZ2614" s="79"/>
      <c r="BA2614" s="80"/>
      <c r="BB2614" s="71"/>
      <c r="BC2614" s="95"/>
      <c r="BD2614" s="41">
        <v>4</v>
      </c>
      <c r="BE2614" s="52">
        <v>47</v>
      </c>
      <c r="BF2614" s="103">
        <v>4731</v>
      </c>
      <c r="BG2614" s="279" t="s">
        <v>51</v>
      </c>
    </row>
    <row r="2615" spans="1:59" s="63" customFormat="1" ht="12.75" x14ac:dyDescent="0.2">
      <c r="A2615" s="196">
        <v>4</v>
      </c>
      <c r="B2615" s="197" t="s">
        <v>422</v>
      </c>
      <c r="C2615" s="208">
        <v>47</v>
      </c>
      <c r="D2615" s="209" t="s">
        <v>729</v>
      </c>
      <c r="E2615" s="212">
        <v>4731</v>
      </c>
      <c r="F2615" s="213" t="s">
        <v>1280</v>
      </c>
      <c r="G2615" s="231" t="s">
        <v>729</v>
      </c>
      <c r="H2615" s="89" t="s">
        <v>52</v>
      </c>
      <c r="I2615" s="90" t="s">
        <v>291</v>
      </c>
      <c r="J2615" s="90"/>
      <c r="K2615" s="90" t="s">
        <v>129</v>
      </c>
      <c r="L2615" s="90"/>
      <c r="M2615" s="91"/>
      <c r="N2615" s="312">
        <v>1</v>
      </c>
      <c r="O2615" s="313">
        <f>N2615/N$2614</f>
        <v>0.33333333333333331</v>
      </c>
      <c r="P2615" s="104"/>
      <c r="Q2615" s="92"/>
      <c r="R2615" s="92"/>
      <c r="S2615" s="92"/>
      <c r="T2615" s="92"/>
      <c r="U2615" s="92"/>
      <c r="V2615" s="92"/>
      <c r="W2615" s="92">
        <v>1</v>
      </c>
      <c r="X2615" s="109">
        <f t="shared" ref="X2615:X2617" si="390">P2615*P$7+Q2615*Q$7+R2615*R$7+S2615*S$7+T2615*T$7+U2615*U$7+V2615*V$7+W2615*W$7</f>
        <v>25000</v>
      </c>
      <c r="Y2615" s="83"/>
      <c r="Z2615" s="110">
        <f t="shared" ref="Z2615:Z2617" si="391">X2615*$O2615</f>
        <v>8333.3333333333321</v>
      </c>
      <c r="AA2615" s="111"/>
      <c r="AB2615" s="92"/>
      <c r="AC2615" s="92"/>
      <c r="AD2615" s="92"/>
      <c r="AE2615" s="92"/>
      <c r="AF2615" s="92"/>
      <c r="AG2615" s="92"/>
      <c r="AH2615" s="92"/>
      <c r="AI2615" s="109">
        <f t="shared" ref="AI2615:AI2617" si="392">AB2615*AB$7+AC2615*AC$7+AD2615*AD$7+AE2615*AE$7+AF2615*AF$7+AG2615*AG$7+AH2615*AH$7</f>
        <v>0</v>
      </c>
      <c r="AJ2615" s="83"/>
      <c r="AK2615" s="110">
        <f t="shared" ref="AK2615:AK2617" si="393">AI2615*$O2615</f>
        <v>0</v>
      </c>
      <c r="AL2615" s="111"/>
      <c r="AM2615" s="92"/>
      <c r="AN2615" s="92"/>
      <c r="AO2615" s="92"/>
      <c r="AP2615" s="92">
        <v>1</v>
      </c>
      <c r="AQ2615" s="92"/>
      <c r="AR2615" s="92"/>
      <c r="AS2615" s="92"/>
      <c r="AT2615" s="92"/>
      <c r="AU2615" s="92"/>
      <c r="AV2615" s="109">
        <f t="shared" ref="AV2615:AV2617" si="394">AM2615*AM$7+AN2615*AN$7+AO2615*AO$7+AP2615*AP$7+AQ2615*AQ$7+AR2615*AR$7+AS2615*AS$7+AT2615*AT$7+AU2615*AU$7</f>
        <v>100</v>
      </c>
      <c r="AW2615" s="75"/>
      <c r="AX2615" s="110">
        <f t="shared" ref="AX2615:AX2617" si="395">AV2615*$O2615</f>
        <v>33.333333333333329</v>
      </c>
      <c r="AY2615" s="111"/>
      <c r="AZ2615" s="93"/>
      <c r="BA2615" s="94" t="s">
        <v>131</v>
      </c>
      <c r="BB2615" s="71"/>
      <c r="BC2615" s="95"/>
      <c r="BD2615" s="41">
        <v>4</v>
      </c>
      <c r="BE2615" s="52">
        <v>47</v>
      </c>
      <c r="BF2615" s="103">
        <v>4731</v>
      </c>
      <c r="BG2615" s="280" t="s">
        <v>52</v>
      </c>
    </row>
    <row r="2616" spans="1:59" s="63" customFormat="1" ht="12.75" x14ac:dyDescent="0.2">
      <c r="A2616" s="196">
        <v>4</v>
      </c>
      <c r="B2616" s="197" t="s">
        <v>422</v>
      </c>
      <c r="C2616" s="208">
        <v>47</v>
      </c>
      <c r="D2616" s="209" t="s">
        <v>729</v>
      </c>
      <c r="E2616" s="212">
        <v>4731</v>
      </c>
      <c r="F2616" s="213" t="s">
        <v>1280</v>
      </c>
      <c r="G2616" s="231" t="s">
        <v>729</v>
      </c>
      <c r="H2616" s="89"/>
      <c r="I2616" s="90" t="s">
        <v>290</v>
      </c>
      <c r="J2616" s="90"/>
      <c r="K2616" s="90" t="s">
        <v>64</v>
      </c>
      <c r="L2616" s="90" t="s">
        <v>136</v>
      </c>
      <c r="M2616" s="91"/>
      <c r="N2616" s="312">
        <v>1</v>
      </c>
      <c r="O2616" s="313">
        <f t="shared" ref="O2616:O2617" si="396">N2616/N$2614</f>
        <v>0.33333333333333331</v>
      </c>
      <c r="P2616" s="104">
        <v>1</v>
      </c>
      <c r="Q2616" s="92"/>
      <c r="R2616" s="92"/>
      <c r="S2616" s="92"/>
      <c r="T2616" s="92"/>
      <c r="U2616" s="92"/>
      <c r="V2616" s="92"/>
      <c r="W2616" s="92"/>
      <c r="X2616" s="109">
        <f t="shared" si="390"/>
        <v>100</v>
      </c>
      <c r="Y2616" s="83"/>
      <c r="Z2616" s="110">
        <f t="shared" si="391"/>
        <v>33.333333333333329</v>
      </c>
      <c r="AA2616" s="111"/>
      <c r="AB2616" s="92"/>
      <c r="AC2616" s="92"/>
      <c r="AD2616" s="92"/>
      <c r="AE2616" s="92"/>
      <c r="AF2616" s="92"/>
      <c r="AG2616" s="92"/>
      <c r="AH2616" s="92"/>
      <c r="AI2616" s="109">
        <f t="shared" si="392"/>
        <v>0</v>
      </c>
      <c r="AJ2616" s="83"/>
      <c r="AK2616" s="110">
        <f t="shared" si="393"/>
        <v>0</v>
      </c>
      <c r="AL2616" s="111"/>
      <c r="AM2616" s="92"/>
      <c r="AN2616" s="92"/>
      <c r="AO2616" s="92"/>
      <c r="AP2616" s="92"/>
      <c r="AQ2616" s="92"/>
      <c r="AR2616" s="92"/>
      <c r="AS2616" s="92"/>
      <c r="AT2616" s="92">
        <v>1</v>
      </c>
      <c r="AU2616" s="92"/>
      <c r="AV2616" s="109">
        <f t="shared" si="394"/>
        <v>2500</v>
      </c>
      <c r="AW2616" s="75"/>
      <c r="AX2616" s="110">
        <f t="shared" si="395"/>
        <v>833.33333333333326</v>
      </c>
      <c r="AY2616" s="111"/>
      <c r="AZ2616" s="93"/>
      <c r="BA2616" s="94" t="s">
        <v>131</v>
      </c>
      <c r="BB2616" s="71"/>
      <c r="BC2616" s="95"/>
      <c r="BD2616" s="41">
        <v>4</v>
      </c>
      <c r="BE2616" s="52">
        <v>47</v>
      </c>
      <c r="BF2616" s="103">
        <v>4731</v>
      </c>
      <c r="BG2616" s="280" t="s">
        <v>52</v>
      </c>
    </row>
    <row r="2617" spans="1:59" s="63" customFormat="1" ht="12.75" x14ac:dyDescent="0.2">
      <c r="A2617" s="196">
        <v>4</v>
      </c>
      <c r="B2617" s="197" t="s">
        <v>422</v>
      </c>
      <c r="C2617" s="208">
        <v>47</v>
      </c>
      <c r="D2617" s="209" t="s">
        <v>729</v>
      </c>
      <c r="E2617" s="212">
        <v>4731</v>
      </c>
      <c r="F2617" s="213" t="s">
        <v>1280</v>
      </c>
      <c r="G2617" s="231" t="s">
        <v>729</v>
      </c>
      <c r="H2617" s="89"/>
      <c r="I2617" s="90" t="s">
        <v>916</v>
      </c>
      <c r="J2617" s="90"/>
      <c r="K2617" s="90" t="s">
        <v>64</v>
      </c>
      <c r="L2617" s="90" t="s">
        <v>119</v>
      </c>
      <c r="M2617" s="91"/>
      <c r="N2617" s="312">
        <v>1</v>
      </c>
      <c r="O2617" s="313">
        <f t="shared" si="396"/>
        <v>0.33333333333333331</v>
      </c>
      <c r="P2617" s="104">
        <v>1</v>
      </c>
      <c r="Q2617" s="92"/>
      <c r="R2617" s="92"/>
      <c r="S2617" s="92"/>
      <c r="T2617" s="92"/>
      <c r="U2617" s="92"/>
      <c r="V2617" s="92"/>
      <c r="W2617" s="92"/>
      <c r="X2617" s="109">
        <f t="shared" si="390"/>
        <v>100</v>
      </c>
      <c r="Y2617" s="83"/>
      <c r="Z2617" s="110">
        <f t="shared" si="391"/>
        <v>33.333333333333329</v>
      </c>
      <c r="AA2617" s="111"/>
      <c r="AB2617" s="92"/>
      <c r="AC2617" s="92"/>
      <c r="AD2617" s="92"/>
      <c r="AE2617" s="92"/>
      <c r="AF2617" s="92"/>
      <c r="AG2617" s="92"/>
      <c r="AH2617" s="92"/>
      <c r="AI2617" s="109">
        <f t="shared" si="392"/>
        <v>0</v>
      </c>
      <c r="AJ2617" s="83"/>
      <c r="AK2617" s="110">
        <f t="shared" si="393"/>
        <v>0</v>
      </c>
      <c r="AL2617" s="111"/>
      <c r="AM2617" s="92"/>
      <c r="AN2617" s="92"/>
      <c r="AO2617" s="92"/>
      <c r="AP2617" s="92"/>
      <c r="AQ2617" s="92"/>
      <c r="AR2617" s="92"/>
      <c r="AS2617" s="92"/>
      <c r="AT2617" s="92">
        <v>1</v>
      </c>
      <c r="AU2617" s="92"/>
      <c r="AV2617" s="109">
        <f t="shared" si="394"/>
        <v>2500</v>
      </c>
      <c r="AW2617" s="75"/>
      <c r="AX2617" s="110">
        <f t="shared" si="395"/>
        <v>833.33333333333326</v>
      </c>
      <c r="AY2617" s="111"/>
      <c r="AZ2617" s="93"/>
      <c r="BA2617" s="94" t="s">
        <v>131</v>
      </c>
      <c r="BB2617" s="71"/>
      <c r="BC2617" s="95"/>
      <c r="BD2617" s="41">
        <v>4</v>
      </c>
      <c r="BE2617" s="52">
        <v>47</v>
      </c>
      <c r="BF2617" s="103">
        <v>4731</v>
      </c>
      <c r="BG2617" s="280" t="s">
        <v>52</v>
      </c>
    </row>
    <row r="2618" spans="1:59" s="63" customFormat="1" ht="12.75" x14ac:dyDescent="0.2">
      <c r="A2618" s="196">
        <v>4</v>
      </c>
      <c r="B2618" s="197" t="s">
        <v>422</v>
      </c>
      <c r="C2618" s="208">
        <v>47</v>
      </c>
      <c r="D2618" s="209" t="s">
        <v>729</v>
      </c>
      <c r="E2618" s="212">
        <v>4731</v>
      </c>
      <c r="F2618" s="213" t="s">
        <v>1280</v>
      </c>
      <c r="G2618" s="231" t="s">
        <v>729</v>
      </c>
      <c r="H2618" s="65"/>
      <c r="I2618" s="222"/>
      <c r="J2618" s="66"/>
      <c r="K2618" s="66"/>
      <c r="L2618" s="66"/>
      <c r="M2618" s="64"/>
      <c r="N2618" s="304"/>
      <c r="O2618" s="305"/>
      <c r="P2618" s="127"/>
      <c r="Q2618" s="67"/>
      <c r="R2618" s="67"/>
      <c r="S2618" s="67"/>
      <c r="T2618" s="67"/>
      <c r="U2618" s="67"/>
      <c r="V2618" s="67"/>
      <c r="W2618" s="67"/>
      <c r="X2618" s="67"/>
      <c r="Y2618" s="68"/>
      <c r="Z2618" s="68"/>
      <c r="AA2618" s="68"/>
      <c r="AB2618" s="67"/>
      <c r="AC2618" s="67"/>
      <c r="AD2618" s="67"/>
      <c r="AE2618" s="67"/>
      <c r="AF2618" s="67"/>
      <c r="AG2618" s="67"/>
      <c r="AH2618" s="67"/>
      <c r="AI2618" s="67"/>
      <c r="AJ2618" s="68"/>
      <c r="AK2618" s="68"/>
      <c r="AL2618" s="68"/>
      <c r="AM2618" s="67"/>
      <c r="AN2618" s="67"/>
      <c r="AO2618" s="67"/>
      <c r="AP2618" s="67"/>
      <c r="AQ2618" s="67"/>
      <c r="AR2618" s="67"/>
      <c r="AS2618" s="67"/>
      <c r="AT2618" s="67"/>
      <c r="AU2618" s="67"/>
      <c r="AV2618" s="67"/>
      <c r="AW2618" s="67"/>
      <c r="AX2618" s="68"/>
      <c r="AY2618" s="68"/>
      <c r="AZ2618" s="69"/>
      <c r="BA2618" s="70"/>
      <c r="BB2618" s="71"/>
      <c r="BC2618" s="95"/>
      <c r="BD2618" s="41">
        <v>4</v>
      </c>
      <c r="BE2618" s="52">
        <v>47</v>
      </c>
      <c r="BF2618" s="103">
        <v>4731</v>
      </c>
      <c r="BG2618" s="275"/>
    </row>
    <row r="2619" spans="1:59" s="63" customFormat="1" ht="12.75" x14ac:dyDescent="0.2">
      <c r="A2619" s="196">
        <v>4</v>
      </c>
      <c r="B2619" s="197" t="s">
        <v>422</v>
      </c>
      <c r="C2619" s="208">
        <v>47</v>
      </c>
      <c r="D2619" s="209" t="s">
        <v>729</v>
      </c>
      <c r="E2619" s="212">
        <v>4731</v>
      </c>
      <c r="F2619" s="213" t="s">
        <v>1280</v>
      </c>
      <c r="G2619" s="232"/>
      <c r="H2619" s="97"/>
      <c r="I2619" s="224"/>
      <c r="J2619" s="98"/>
      <c r="K2619" s="98"/>
      <c r="L2619" s="98"/>
      <c r="M2619" s="96"/>
      <c r="N2619" s="307"/>
      <c r="O2619" s="246"/>
      <c r="P2619" s="124"/>
      <c r="Q2619" s="99"/>
      <c r="R2619" s="99"/>
      <c r="S2619" s="99"/>
      <c r="T2619" s="99"/>
      <c r="U2619" s="99"/>
      <c r="V2619" s="99"/>
      <c r="W2619" s="99"/>
      <c r="X2619" s="99"/>
      <c r="Y2619" s="100"/>
      <c r="Z2619" s="100"/>
      <c r="AA2619" s="100"/>
      <c r="AB2619" s="99"/>
      <c r="AC2619" s="99"/>
      <c r="AD2619" s="99"/>
      <c r="AE2619" s="99"/>
      <c r="AF2619" s="99"/>
      <c r="AG2619" s="99"/>
      <c r="AH2619" s="99"/>
      <c r="AI2619" s="99"/>
      <c r="AJ2619" s="100"/>
      <c r="AK2619" s="100"/>
      <c r="AL2619" s="100"/>
      <c r="AM2619" s="99"/>
      <c r="AN2619" s="99"/>
      <c r="AO2619" s="99"/>
      <c r="AP2619" s="99"/>
      <c r="AQ2619" s="99"/>
      <c r="AR2619" s="99"/>
      <c r="AS2619" s="99"/>
      <c r="AT2619" s="99"/>
      <c r="AU2619" s="99"/>
      <c r="AV2619" s="99"/>
      <c r="AW2619" s="99"/>
      <c r="AX2619" s="100"/>
      <c r="AY2619" s="100"/>
      <c r="AZ2619" s="101"/>
      <c r="BA2619" s="102"/>
      <c r="BB2619" s="95"/>
      <c r="BC2619" s="95"/>
      <c r="BD2619" s="41">
        <v>4</v>
      </c>
      <c r="BE2619" s="52">
        <v>47</v>
      </c>
      <c r="BF2619" s="103">
        <v>4731</v>
      </c>
      <c r="BG2619" s="277"/>
    </row>
    <row r="2620" spans="1:59" s="53" customFormat="1" ht="18.75" x14ac:dyDescent="0.3">
      <c r="A2620" s="202">
        <v>4</v>
      </c>
      <c r="B2620" s="203" t="s">
        <v>422</v>
      </c>
      <c r="C2620" s="205">
        <v>48</v>
      </c>
      <c r="D2620" s="206" t="s">
        <v>929</v>
      </c>
      <c r="E2620" s="207"/>
      <c r="F2620" s="207"/>
      <c r="G2620" s="229"/>
      <c r="H2620" s="44"/>
      <c r="I2620" s="226"/>
      <c r="J2620" s="192"/>
      <c r="K2620" s="192"/>
      <c r="L2620" s="192"/>
      <c r="M2620" s="194"/>
      <c r="N2620" s="302"/>
      <c r="O2620" s="298"/>
      <c r="P2620" s="47"/>
      <c r="Q2620" s="47"/>
      <c r="R2620" s="47"/>
      <c r="S2620" s="47"/>
      <c r="T2620" s="47"/>
      <c r="U2620" s="47"/>
      <c r="V2620" s="47"/>
      <c r="W2620" s="47"/>
      <c r="X2620" s="47"/>
      <c r="Y2620" s="48"/>
      <c r="Z2620" s="48"/>
      <c r="AA2620" s="48"/>
      <c r="AB2620" s="47"/>
      <c r="AC2620" s="47"/>
      <c r="AD2620" s="47"/>
      <c r="AE2620" s="47"/>
      <c r="AF2620" s="47"/>
      <c r="AG2620" s="47"/>
      <c r="AH2620" s="47"/>
      <c r="AI2620" s="47"/>
      <c r="AJ2620" s="48"/>
      <c r="AK2620" s="48"/>
      <c r="AL2620" s="48"/>
      <c r="AM2620" s="47"/>
      <c r="AN2620" s="47"/>
      <c r="AO2620" s="47"/>
      <c r="AP2620" s="47"/>
      <c r="AQ2620" s="47"/>
      <c r="AR2620" s="47"/>
      <c r="AS2620" s="47"/>
      <c r="AT2620" s="47"/>
      <c r="AU2620" s="47"/>
      <c r="AV2620" s="47"/>
      <c r="AW2620" s="47"/>
      <c r="AX2620" s="48"/>
      <c r="AY2620" s="333"/>
      <c r="AZ2620" s="49"/>
      <c r="BA2620" s="50"/>
      <c r="BB2620" s="51"/>
      <c r="BC2620" s="45"/>
      <c r="BD2620" s="41">
        <v>4</v>
      </c>
      <c r="BE2620" s="52">
        <v>48</v>
      </c>
      <c r="BF2620" s="52" t="s">
        <v>929</v>
      </c>
      <c r="BG2620" s="273"/>
    </row>
    <row r="2621" spans="1:59" x14ac:dyDescent="0.25">
      <c r="A2621" s="196">
        <v>4</v>
      </c>
      <c r="B2621" s="197" t="s">
        <v>422</v>
      </c>
      <c r="C2621" s="208">
        <v>48</v>
      </c>
      <c r="D2621" s="209" t="s">
        <v>929</v>
      </c>
      <c r="E2621" s="212">
        <v>4851</v>
      </c>
      <c r="F2621" s="213" t="s">
        <v>1234</v>
      </c>
      <c r="G2621" s="234"/>
      <c r="H2621" s="138"/>
      <c r="I2621" s="224"/>
      <c r="J2621" s="98"/>
      <c r="K2621" s="98"/>
      <c r="L2621" s="98"/>
      <c r="M2621" s="137"/>
      <c r="N2621" s="322"/>
      <c r="O2621" s="323"/>
      <c r="P2621" s="139"/>
      <c r="Q2621" s="139"/>
      <c r="R2621" s="139"/>
      <c r="S2621" s="139"/>
      <c r="T2621" s="139"/>
      <c r="U2621" s="139"/>
      <c r="V2621" s="139"/>
      <c r="W2621" s="139"/>
      <c r="X2621" s="139"/>
      <c r="Y2621" s="100"/>
      <c r="Z2621" s="125"/>
      <c r="AA2621" s="125"/>
      <c r="AB2621" s="139"/>
      <c r="AC2621" s="139"/>
      <c r="AD2621" s="139"/>
      <c r="AE2621" s="139"/>
      <c r="AF2621" s="139"/>
      <c r="AG2621" s="139"/>
      <c r="AH2621" s="139"/>
      <c r="AI2621" s="139"/>
      <c r="AJ2621" s="100"/>
      <c r="AK2621" s="125"/>
      <c r="AL2621" s="125"/>
      <c r="AM2621" s="139"/>
      <c r="AN2621" s="139"/>
      <c r="AO2621" s="139"/>
      <c r="AP2621" s="139"/>
      <c r="AQ2621" s="139"/>
      <c r="AR2621" s="139"/>
      <c r="AS2621" s="139"/>
      <c r="AT2621" s="139"/>
      <c r="AU2621" s="139"/>
      <c r="AV2621" s="139"/>
      <c r="AW2621" s="99"/>
      <c r="AX2621" s="125"/>
      <c r="AY2621" s="100"/>
      <c r="AZ2621" s="140"/>
      <c r="BA2621" s="141"/>
      <c r="BB2621" s="136"/>
      <c r="BC2621" s="136"/>
      <c r="BD2621" s="41">
        <v>4</v>
      </c>
      <c r="BE2621" s="52">
        <v>48</v>
      </c>
      <c r="BF2621" s="103">
        <v>4851</v>
      </c>
      <c r="BG2621" s="283"/>
    </row>
    <row r="2622" spans="1:59" s="63" customFormat="1" ht="12.75" x14ac:dyDescent="0.2">
      <c r="A2622" s="196">
        <v>4</v>
      </c>
      <c r="B2622" s="197" t="s">
        <v>422</v>
      </c>
      <c r="C2622" s="208">
        <v>48</v>
      </c>
      <c r="D2622" s="209" t="s">
        <v>929</v>
      </c>
      <c r="E2622" s="212">
        <v>4851</v>
      </c>
      <c r="F2622" s="213" t="s">
        <v>1234</v>
      </c>
      <c r="G2622" s="232"/>
      <c r="H2622" s="97"/>
      <c r="I2622" s="224"/>
      <c r="J2622" s="98"/>
      <c r="K2622" s="98"/>
      <c r="L2622" s="98"/>
      <c r="M2622" s="96"/>
      <c r="N2622" s="307"/>
      <c r="O2622" s="246"/>
      <c r="P2622" s="124"/>
      <c r="Q2622" s="99"/>
      <c r="R2622" s="99"/>
      <c r="S2622" s="99"/>
      <c r="T2622" s="99"/>
      <c r="U2622" s="99"/>
      <c r="V2622" s="99"/>
      <c r="W2622" s="99"/>
      <c r="X2622" s="99"/>
      <c r="Y2622" s="100"/>
      <c r="Z2622" s="100"/>
      <c r="AA2622" s="100"/>
      <c r="AB2622" s="99"/>
      <c r="AC2622" s="99"/>
      <c r="AD2622" s="99"/>
      <c r="AE2622" s="99"/>
      <c r="AF2622" s="99"/>
      <c r="AG2622" s="99"/>
      <c r="AH2622" s="99"/>
      <c r="AI2622" s="99"/>
      <c r="AJ2622" s="100"/>
      <c r="AK2622" s="100"/>
      <c r="AL2622" s="100"/>
      <c r="AM2622" s="99"/>
      <c r="AN2622" s="99"/>
      <c r="AO2622" s="99"/>
      <c r="AP2622" s="99"/>
      <c r="AQ2622" s="99"/>
      <c r="AR2622" s="99"/>
      <c r="AS2622" s="99"/>
      <c r="AT2622" s="99"/>
      <c r="AU2622" s="99"/>
      <c r="AV2622" s="99"/>
      <c r="AW2622" s="99"/>
      <c r="AX2622" s="100"/>
      <c r="AY2622" s="100"/>
      <c r="AZ2622" s="101"/>
      <c r="BA2622" s="102"/>
      <c r="BB2622" s="95"/>
      <c r="BC2622" s="95"/>
      <c r="BD2622" s="41">
        <v>4</v>
      </c>
      <c r="BE2622" s="52">
        <v>48</v>
      </c>
      <c r="BF2622" s="103">
        <v>4851</v>
      </c>
      <c r="BG2622" s="277"/>
    </row>
    <row r="2623" spans="1:59" s="63" customFormat="1" ht="12.75" x14ac:dyDescent="0.2">
      <c r="A2623" s="196">
        <v>4</v>
      </c>
      <c r="B2623" s="197" t="s">
        <v>422</v>
      </c>
      <c r="C2623" s="208">
        <v>48</v>
      </c>
      <c r="D2623" s="209" t="s">
        <v>929</v>
      </c>
      <c r="E2623" s="212">
        <v>4851</v>
      </c>
      <c r="F2623" s="213" t="s">
        <v>1234</v>
      </c>
      <c r="G2623" s="231"/>
      <c r="H2623" s="65"/>
      <c r="I2623" s="222"/>
      <c r="J2623" s="66"/>
      <c r="K2623" s="66"/>
      <c r="L2623" s="66"/>
      <c r="M2623" s="64"/>
      <c r="N2623" s="304"/>
      <c r="O2623" s="305"/>
      <c r="P2623" s="127"/>
      <c r="Q2623" s="67"/>
      <c r="R2623" s="67"/>
      <c r="S2623" s="67"/>
      <c r="T2623" s="67"/>
      <c r="U2623" s="67"/>
      <c r="V2623" s="67"/>
      <c r="W2623" s="67"/>
      <c r="X2623" s="67"/>
      <c r="Y2623" s="68"/>
      <c r="Z2623" s="68"/>
      <c r="AA2623" s="68"/>
      <c r="AB2623" s="67"/>
      <c r="AC2623" s="67"/>
      <c r="AD2623" s="67"/>
      <c r="AE2623" s="67"/>
      <c r="AF2623" s="67"/>
      <c r="AG2623" s="67"/>
      <c r="AH2623" s="67"/>
      <c r="AI2623" s="67"/>
      <c r="AJ2623" s="68"/>
      <c r="AK2623" s="68"/>
      <c r="AL2623" s="68"/>
      <c r="AM2623" s="67"/>
      <c r="AN2623" s="67"/>
      <c r="AO2623" s="67"/>
      <c r="AP2623" s="67"/>
      <c r="AQ2623" s="67"/>
      <c r="AR2623" s="67"/>
      <c r="AS2623" s="67"/>
      <c r="AT2623" s="67"/>
      <c r="AU2623" s="67"/>
      <c r="AV2623" s="67"/>
      <c r="AW2623" s="67"/>
      <c r="AX2623" s="68"/>
      <c r="AY2623" s="68"/>
      <c r="AZ2623" s="69"/>
      <c r="BA2623" s="70"/>
      <c r="BB2623" s="71"/>
      <c r="BC2623" s="95"/>
      <c r="BD2623" s="41">
        <v>4</v>
      </c>
      <c r="BE2623" s="52">
        <v>48</v>
      </c>
      <c r="BF2623" s="103">
        <v>4851</v>
      </c>
      <c r="BG2623" s="275"/>
    </row>
    <row r="2624" spans="1:59" s="63" customFormat="1" ht="12.75" x14ac:dyDescent="0.2">
      <c r="A2624" s="196">
        <v>4</v>
      </c>
      <c r="B2624" s="197" t="s">
        <v>422</v>
      </c>
      <c r="C2624" s="208">
        <v>48</v>
      </c>
      <c r="D2624" s="209" t="s">
        <v>929</v>
      </c>
      <c r="E2624" s="212">
        <v>4851</v>
      </c>
      <c r="F2624" s="213" t="s">
        <v>1234</v>
      </c>
      <c r="G2624" s="231"/>
      <c r="H2624" s="72" t="s">
        <v>47</v>
      </c>
      <c r="I2624" s="223"/>
      <c r="J2624" s="73"/>
      <c r="K2624" s="73"/>
      <c r="L2624" s="73"/>
      <c r="M2624" s="74"/>
      <c r="N2624" s="247"/>
      <c r="O2624" s="306"/>
      <c r="P2624" s="105"/>
      <c r="Q2624" s="75"/>
      <c r="R2624" s="75"/>
      <c r="S2624" s="75"/>
      <c r="T2624" s="75"/>
      <c r="U2624" s="75"/>
      <c r="V2624" s="75"/>
      <c r="W2624" s="75"/>
      <c r="X2624" s="75"/>
      <c r="Y2624" s="76">
        <f>IF(ISNUMBER(VLOOKUP(Y2626,P$7:W$7,MATCH(Y2626,P$7:W$7))),VLOOKUP(Y2626,P$7:W$7,MATCH(Y2626,P$7:W$7)),IF(N2628=0,"No Data",IF(Y2626&gt;0,"&lt;100",0)))</f>
        <v>0</v>
      </c>
      <c r="Z2624" s="77">
        <f>IF(ISNUMBER(VLOOKUP(Z2628,P$7:W$7,MATCH(Z2628,P$7:W$7))),VLOOKUP(Z2628,P$7:W$7,MATCH(Z2628,P$7:W$7)),IF(N2628=0,"No Data",IF(Z2628&gt;0,"&lt;100",0)))</f>
        <v>0</v>
      </c>
      <c r="AA2624" s="106">
        <f>IF(ISNUMBER(Z2624),Z2624,0)</f>
        <v>0</v>
      </c>
      <c r="AB2624" s="75"/>
      <c r="AC2624" s="75"/>
      <c r="AD2624" s="75"/>
      <c r="AE2624" s="75"/>
      <c r="AF2624" s="75"/>
      <c r="AG2624" s="75"/>
      <c r="AH2624" s="75"/>
      <c r="AI2624" s="75"/>
      <c r="AJ2624" s="76">
        <f>IF(ISNUMBER(VLOOKUP(AJ2626,AB$7:AH$7,MATCH(AJ2626,AB$7:AH$7))),VLOOKUP(AJ2626,AB$7:AH$7,MATCH(AJ2626,AB$7:AH$7)),IF(N2628=0,"No Data",IF(AJ2626&gt;0,"&lt;50",0)))</f>
        <v>0</v>
      </c>
      <c r="AK2624" s="77">
        <f>IF(ISNUMBER(VLOOKUP(AK2628,AB$7:AH$7,MATCH(AK2628,AB$7:AH$7))),VLOOKUP(AK2628,AB$7:AH$7,MATCH(AK2628,AB$7:AH$7)),IF(N2628=0,"No Data",IF(AK2628&gt;0,"&lt;50",0)))</f>
        <v>0</v>
      </c>
      <c r="AL2624" s="106">
        <f>IF(ISNUMBER(AK2624),AK2624,0)</f>
        <v>0</v>
      </c>
      <c r="AM2624" s="75"/>
      <c r="AN2624" s="75"/>
      <c r="AO2624" s="75"/>
      <c r="AP2624" s="75"/>
      <c r="AQ2624" s="75"/>
      <c r="AR2624" s="75"/>
      <c r="AS2624" s="75"/>
      <c r="AT2624" s="75"/>
      <c r="AU2624" s="75"/>
      <c r="AV2624" s="75"/>
      <c r="AW2624" s="76">
        <f>IF(ISNUMBER(VLOOKUP(AW2626,AM$7:AU$7,MATCH(AW2626,AM$7:AU$7))),VLOOKUP(AW2626,AM$7:AU$7,MATCH(AW2626,AM$7:AU$7)),IF(N2628=0,"No Data",IF(AW2626&gt;0,"&lt;10",0)))</f>
        <v>25</v>
      </c>
      <c r="AX2624" s="77">
        <f>IF(ISNUMBER(VLOOKUP(AX2628,AM$7:AU$7,MATCH(AX2628,AM$7:AU$7))),VLOOKUP(AX2628,AM$7:AU$7,MATCH(AX2628,AM$7:AU$7)),IF(N2628=0,"No Data",IF(AX2628&gt;0,"&lt;10",0)))</f>
        <v>100</v>
      </c>
      <c r="AY2624" s="106">
        <f>IF(ISNUMBER(AX2624),AX2624,0)</f>
        <v>100</v>
      </c>
      <c r="AZ2624" s="79"/>
      <c r="BA2624" s="80"/>
      <c r="BB2624" s="71"/>
      <c r="BC2624" s="95"/>
      <c r="BD2624" s="41">
        <v>4</v>
      </c>
      <c r="BE2624" s="52">
        <v>48</v>
      </c>
      <c r="BF2624" s="103">
        <v>4851</v>
      </c>
      <c r="BG2624" s="276" t="s">
        <v>47</v>
      </c>
    </row>
    <row r="2625" spans="1:59" s="63" customFormat="1" ht="12.75" x14ac:dyDescent="0.2">
      <c r="A2625" s="196">
        <v>4</v>
      </c>
      <c r="B2625" s="197" t="s">
        <v>422</v>
      </c>
      <c r="C2625" s="208">
        <v>48</v>
      </c>
      <c r="D2625" s="209" t="s">
        <v>929</v>
      </c>
      <c r="E2625" s="212">
        <v>4851</v>
      </c>
      <c r="F2625" s="213" t="s">
        <v>1234</v>
      </c>
      <c r="G2625" s="231"/>
      <c r="H2625" s="81" t="s">
        <v>48</v>
      </c>
      <c r="I2625" s="223"/>
      <c r="J2625" s="73"/>
      <c r="K2625" s="73"/>
      <c r="L2625" s="73"/>
      <c r="M2625" s="74"/>
      <c r="N2625" s="247"/>
      <c r="O2625" s="306"/>
      <c r="P2625" s="105"/>
      <c r="Q2625" s="75"/>
      <c r="R2625" s="75"/>
      <c r="S2625" s="75"/>
      <c r="T2625" s="75"/>
      <c r="U2625" s="75"/>
      <c r="V2625" s="75"/>
      <c r="W2625" s="75"/>
      <c r="X2625" s="75"/>
      <c r="Y2625" s="82">
        <f>MIN(X2629:X2631)</f>
        <v>0</v>
      </c>
      <c r="Z2625" s="83"/>
      <c r="AA2625" s="83"/>
      <c r="AB2625" s="75"/>
      <c r="AC2625" s="75"/>
      <c r="AD2625" s="75"/>
      <c r="AE2625" s="75"/>
      <c r="AF2625" s="75"/>
      <c r="AG2625" s="75"/>
      <c r="AH2625" s="75"/>
      <c r="AI2625" s="75"/>
      <c r="AJ2625" s="82">
        <f>MIN(AI2629:AI2631)</f>
        <v>0</v>
      </c>
      <c r="AK2625" s="83"/>
      <c r="AL2625" s="83"/>
      <c r="AM2625" s="75"/>
      <c r="AN2625" s="75"/>
      <c r="AO2625" s="75"/>
      <c r="AP2625" s="75"/>
      <c r="AQ2625" s="75"/>
      <c r="AR2625" s="75"/>
      <c r="AS2625" s="75"/>
      <c r="AT2625" s="75"/>
      <c r="AU2625" s="75"/>
      <c r="AV2625" s="75"/>
      <c r="AW2625" s="82">
        <f>MIN(AV2629:AV2631)</f>
        <v>0</v>
      </c>
      <c r="AX2625" s="83"/>
      <c r="AY2625" s="83"/>
      <c r="AZ2625" s="79"/>
      <c r="BA2625" s="80"/>
      <c r="BB2625" s="71"/>
      <c r="BC2625" s="95"/>
      <c r="BD2625" s="41">
        <v>4</v>
      </c>
      <c r="BE2625" s="52">
        <v>48</v>
      </c>
      <c r="BF2625" s="103">
        <v>4851</v>
      </c>
      <c r="BG2625" s="278" t="s">
        <v>48</v>
      </c>
    </row>
    <row r="2626" spans="1:59" s="63" customFormat="1" ht="12.75" x14ac:dyDescent="0.2">
      <c r="A2626" s="196">
        <v>4</v>
      </c>
      <c r="B2626" s="197" t="s">
        <v>422</v>
      </c>
      <c r="C2626" s="208">
        <v>48</v>
      </c>
      <c r="D2626" s="209" t="s">
        <v>929</v>
      </c>
      <c r="E2626" s="212">
        <v>4851</v>
      </c>
      <c r="F2626" s="213" t="s">
        <v>1234</v>
      </c>
      <c r="G2626" s="231"/>
      <c r="H2626" s="81" t="s">
        <v>49</v>
      </c>
      <c r="I2626" s="223"/>
      <c r="J2626" s="73"/>
      <c r="K2626" s="73"/>
      <c r="L2626" s="73"/>
      <c r="M2626" s="74"/>
      <c r="N2626" s="247"/>
      <c r="O2626" s="306"/>
      <c r="P2626" s="105"/>
      <c r="Q2626" s="75"/>
      <c r="R2626" s="75"/>
      <c r="S2626" s="75"/>
      <c r="T2626" s="75"/>
      <c r="U2626" s="75"/>
      <c r="V2626" s="75"/>
      <c r="W2626" s="75"/>
      <c r="X2626" s="75"/>
      <c r="Y2626" s="84">
        <f>IF(ISNUMBER(AVERAGE(X2629:X2631)),AVERAGE(X2629:X2631),0)</f>
        <v>0</v>
      </c>
      <c r="Z2626" s="83"/>
      <c r="AA2626" s="83"/>
      <c r="AB2626" s="75"/>
      <c r="AC2626" s="75"/>
      <c r="AD2626" s="75"/>
      <c r="AE2626" s="75"/>
      <c r="AF2626" s="75"/>
      <c r="AG2626" s="75"/>
      <c r="AH2626" s="75"/>
      <c r="AI2626" s="75"/>
      <c r="AJ2626" s="84">
        <f>IF(ISNUMBER(AVERAGE(AI2629:AI2631)),AVERAGE(AI2629:AI2631),0)</f>
        <v>0</v>
      </c>
      <c r="AK2626" s="83"/>
      <c r="AL2626" s="83"/>
      <c r="AM2626" s="75"/>
      <c r="AN2626" s="75"/>
      <c r="AO2626" s="75"/>
      <c r="AP2626" s="75"/>
      <c r="AQ2626" s="75"/>
      <c r="AR2626" s="75"/>
      <c r="AS2626" s="75"/>
      <c r="AT2626" s="75"/>
      <c r="AU2626" s="75"/>
      <c r="AV2626" s="75"/>
      <c r="AW2626" s="84">
        <f>IF(ISNUMBER(AVERAGE(AV2629:AV2631)),AVERAGE(AV2629:AV2631),0)</f>
        <v>33.333333333333336</v>
      </c>
      <c r="AX2626" s="83"/>
      <c r="AY2626" s="83"/>
      <c r="AZ2626" s="79"/>
      <c r="BA2626" s="80"/>
      <c r="BB2626" s="71"/>
      <c r="BC2626" s="95"/>
      <c r="BD2626" s="41">
        <v>4</v>
      </c>
      <c r="BE2626" s="52">
        <v>48</v>
      </c>
      <c r="BF2626" s="103">
        <v>4851</v>
      </c>
      <c r="BG2626" s="278" t="s">
        <v>49</v>
      </c>
    </row>
    <row r="2627" spans="1:59" s="63" customFormat="1" ht="12.75" x14ac:dyDescent="0.2">
      <c r="A2627" s="196">
        <v>4</v>
      </c>
      <c r="B2627" s="197" t="s">
        <v>422</v>
      </c>
      <c r="C2627" s="208">
        <v>48</v>
      </c>
      <c r="D2627" s="209" t="s">
        <v>929</v>
      </c>
      <c r="E2627" s="212">
        <v>4851</v>
      </c>
      <c r="F2627" s="213" t="s">
        <v>1234</v>
      </c>
      <c r="G2627" s="231"/>
      <c r="H2627" s="81" t="s">
        <v>50</v>
      </c>
      <c r="I2627" s="223"/>
      <c r="J2627" s="73"/>
      <c r="K2627" s="73"/>
      <c r="L2627" s="73"/>
      <c r="M2627" s="74"/>
      <c r="N2627" s="247"/>
      <c r="O2627" s="306"/>
      <c r="P2627" s="105"/>
      <c r="Q2627" s="75"/>
      <c r="R2627" s="75"/>
      <c r="S2627" s="75"/>
      <c r="T2627" s="75"/>
      <c r="U2627" s="75"/>
      <c r="V2627" s="75"/>
      <c r="W2627" s="75"/>
      <c r="X2627" s="75"/>
      <c r="Y2627" s="84">
        <f>MAX(X2629:X2631)</f>
        <v>0</v>
      </c>
      <c r="Z2627" s="83"/>
      <c r="AA2627" s="83"/>
      <c r="AB2627" s="75"/>
      <c r="AC2627" s="75"/>
      <c r="AD2627" s="75"/>
      <c r="AE2627" s="75"/>
      <c r="AF2627" s="75"/>
      <c r="AG2627" s="75"/>
      <c r="AH2627" s="75"/>
      <c r="AI2627" s="75"/>
      <c r="AJ2627" s="84">
        <f>MAX(AI2629:AI2631)</f>
        <v>0</v>
      </c>
      <c r="AK2627" s="83"/>
      <c r="AL2627" s="83"/>
      <c r="AM2627" s="75"/>
      <c r="AN2627" s="75"/>
      <c r="AO2627" s="75"/>
      <c r="AP2627" s="75"/>
      <c r="AQ2627" s="75"/>
      <c r="AR2627" s="75"/>
      <c r="AS2627" s="75"/>
      <c r="AT2627" s="75"/>
      <c r="AU2627" s="75"/>
      <c r="AV2627" s="75"/>
      <c r="AW2627" s="84">
        <f>MAX(AV2629:AV2631)</f>
        <v>100</v>
      </c>
      <c r="AX2627" s="83"/>
      <c r="AY2627" s="83"/>
      <c r="AZ2627" s="79"/>
      <c r="BA2627" s="80"/>
      <c r="BB2627" s="71"/>
      <c r="BC2627" s="95"/>
      <c r="BD2627" s="41">
        <v>4</v>
      </c>
      <c r="BE2627" s="52">
        <v>48</v>
      </c>
      <c r="BF2627" s="103">
        <v>4851</v>
      </c>
      <c r="BG2627" s="278" t="s">
        <v>50</v>
      </c>
    </row>
    <row r="2628" spans="1:59" s="63" customFormat="1" ht="12.75" x14ac:dyDescent="0.2">
      <c r="A2628" s="196">
        <v>4</v>
      </c>
      <c r="B2628" s="197" t="s">
        <v>422</v>
      </c>
      <c r="C2628" s="208">
        <v>48</v>
      </c>
      <c r="D2628" s="209" t="s">
        <v>929</v>
      </c>
      <c r="E2628" s="212">
        <v>4851</v>
      </c>
      <c r="F2628" s="213" t="s">
        <v>1234</v>
      </c>
      <c r="G2628" s="231"/>
      <c r="H2628" s="85" t="s">
        <v>51</v>
      </c>
      <c r="I2628" s="223"/>
      <c r="J2628" s="73"/>
      <c r="K2628" s="73"/>
      <c r="L2628" s="73"/>
      <c r="M2628" s="74"/>
      <c r="N2628" s="248">
        <f>SUM(N2629:N2631)</f>
        <v>1</v>
      </c>
      <c r="O2628" s="293">
        <f>SUM(O2629:O2631)</f>
        <v>1</v>
      </c>
      <c r="P2628" s="292"/>
      <c r="Q2628" s="87"/>
      <c r="R2628" s="87"/>
      <c r="S2628" s="87"/>
      <c r="T2628" s="87"/>
      <c r="U2628" s="87"/>
      <c r="V2628" s="87"/>
      <c r="W2628" s="87"/>
      <c r="X2628" s="87"/>
      <c r="Y2628" s="88"/>
      <c r="Z2628" s="86">
        <f>SUM(Z2629:Z2631)</f>
        <v>0</v>
      </c>
      <c r="AA2628" s="120"/>
      <c r="AB2628" s="111"/>
      <c r="AC2628" s="111"/>
      <c r="AD2628" s="111"/>
      <c r="AE2628" s="111"/>
      <c r="AF2628" s="111"/>
      <c r="AG2628" s="111"/>
      <c r="AH2628" s="111"/>
      <c r="AI2628" s="111"/>
      <c r="AJ2628" s="120"/>
      <c r="AK2628" s="86">
        <f>SUM(AK2629:AK2631)</f>
        <v>0</v>
      </c>
      <c r="AL2628" s="120"/>
      <c r="AM2628" s="111"/>
      <c r="AN2628" s="111"/>
      <c r="AO2628" s="111"/>
      <c r="AP2628" s="111"/>
      <c r="AQ2628" s="111"/>
      <c r="AR2628" s="111"/>
      <c r="AS2628" s="111"/>
      <c r="AT2628" s="111"/>
      <c r="AU2628" s="111"/>
      <c r="AV2628" s="111"/>
      <c r="AW2628" s="120"/>
      <c r="AX2628" s="86">
        <f>SUM(AX2629:AX2631)</f>
        <v>100</v>
      </c>
      <c r="AY2628" s="88"/>
      <c r="AZ2628" s="79"/>
      <c r="BA2628" s="80"/>
      <c r="BB2628" s="71"/>
      <c r="BC2628" s="95"/>
      <c r="BD2628" s="41">
        <v>4</v>
      </c>
      <c r="BE2628" s="52">
        <v>48</v>
      </c>
      <c r="BF2628" s="103">
        <v>4851</v>
      </c>
      <c r="BG2628" s="279" t="s">
        <v>51</v>
      </c>
    </row>
    <row r="2629" spans="1:59" s="63" customFormat="1" ht="12.75" x14ac:dyDescent="0.2">
      <c r="A2629" s="196">
        <v>4</v>
      </c>
      <c r="B2629" s="197" t="s">
        <v>422</v>
      </c>
      <c r="C2629" s="208">
        <v>48</v>
      </c>
      <c r="D2629" s="209" t="s">
        <v>929</v>
      </c>
      <c r="E2629" s="212">
        <v>4851</v>
      </c>
      <c r="F2629" s="213" t="s">
        <v>1234</v>
      </c>
      <c r="G2629" s="231"/>
      <c r="H2629" s="89" t="s">
        <v>52</v>
      </c>
      <c r="I2629" s="90" t="s">
        <v>863</v>
      </c>
      <c r="J2629" s="90" t="s">
        <v>860</v>
      </c>
      <c r="K2629" s="90" t="s">
        <v>64</v>
      </c>
      <c r="L2629" s="90" t="s">
        <v>528</v>
      </c>
      <c r="M2629" s="91"/>
      <c r="N2629" s="312">
        <v>1</v>
      </c>
      <c r="O2629" s="313">
        <f>N2629/N$2628</f>
        <v>1</v>
      </c>
      <c r="P2629" s="104"/>
      <c r="Q2629" s="92"/>
      <c r="R2629" s="92"/>
      <c r="S2629" s="92"/>
      <c r="T2629" s="92"/>
      <c r="U2629" s="92"/>
      <c r="V2629" s="92"/>
      <c r="W2629" s="92"/>
      <c r="X2629" s="109">
        <f>P2629*P$7+Q2629*Q$7+R2629*R$7+S2629*S$7+T2629*T$7+U2629*U$7+V2629*V$7+W2629*W$7</f>
        <v>0</v>
      </c>
      <c r="Y2629" s="83"/>
      <c r="Z2629" s="110">
        <f>X2629*$O2629</f>
        <v>0</v>
      </c>
      <c r="AA2629" s="111"/>
      <c r="AB2629" s="92"/>
      <c r="AC2629" s="92"/>
      <c r="AD2629" s="92"/>
      <c r="AE2629" s="92"/>
      <c r="AF2629" s="92"/>
      <c r="AG2629" s="92"/>
      <c r="AH2629" s="92"/>
      <c r="AI2629" s="109">
        <f>AB2629*AB$7+AC2629*AC$7+AD2629*AD$7+AE2629*AE$7+AF2629*AF$7+AG2629*AG$7+AH2629*AH$7</f>
        <v>0</v>
      </c>
      <c r="AJ2629" s="83"/>
      <c r="AK2629" s="110">
        <f>AI2629*$O2629</f>
        <v>0</v>
      </c>
      <c r="AL2629" s="111"/>
      <c r="AM2629" s="92"/>
      <c r="AN2629" s="92"/>
      <c r="AO2629" s="92"/>
      <c r="AP2629" s="92">
        <v>1</v>
      </c>
      <c r="AQ2629" s="92"/>
      <c r="AR2629" s="92"/>
      <c r="AS2629" s="92"/>
      <c r="AT2629" s="92"/>
      <c r="AU2629" s="92"/>
      <c r="AV2629" s="109">
        <f>AM2629*AM$7+AN2629*AN$7+AO2629*AO$7+AP2629*AP$7+AQ2629*AQ$7+AR2629*AR$7+AS2629*AS$7+AT2629*AT$7+AU2629*AU$7</f>
        <v>100</v>
      </c>
      <c r="AW2629" s="75"/>
      <c r="AX2629" s="110">
        <f>AV2629*$O2629</f>
        <v>100</v>
      </c>
      <c r="AY2629" s="83"/>
      <c r="AZ2629" s="93"/>
      <c r="BA2629" s="94" t="s">
        <v>105</v>
      </c>
      <c r="BB2629" s="71"/>
      <c r="BC2629" s="95"/>
      <c r="BD2629" s="41">
        <v>4</v>
      </c>
      <c r="BE2629" s="52">
        <v>48</v>
      </c>
      <c r="BF2629" s="103">
        <v>4851</v>
      </c>
      <c r="BG2629" s="280" t="s">
        <v>52</v>
      </c>
    </row>
    <row r="2630" spans="1:59" s="63" customFormat="1" ht="12.75" x14ac:dyDescent="0.2">
      <c r="A2630" s="196">
        <v>4</v>
      </c>
      <c r="B2630" s="197" t="s">
        <v>422</v>
      </c>
      <c r="C2630" s="208">
        <v>48</v>
      </c>
      <c r="D2630" s="209" t="s">
        <v>929</v>
      </c>
      <c r="E2630" s="212">
        <v>4851</v>
      </c>
      <c r="F2630" s="213" t="s">
        <v>1234</v>
      </c>
      <c r="G2630" s="231"/>
      <c r="H2630" s="89"/>
      <c r="I2630" s="90"/>
      <c r="J2630" s="90"/>
      <c r="K2630" s="90"/>
      <c r="L2630" s="90"/>
      <c r="M2630" s="91"/>
      <c r="N2630" s="312"/>
      <c r="O2630" s="313">
        <f>N2630/N$2628</f>
        <v>0</v>
      </c>
      <c r="P2630" s="104"/>
      <c r="Q2630" s="92"/>
      <c r="R2630" s="92"/>
      <c r="S2630" s="92"/>
      <c r="T2630" s="92"/>
      <c r="U2630" s="92"/>
      <c r="V2630" s="92"/>
      <c r="W2630" s="92"/>
      <c r="X2630" s="109">
        <f t="shared" ref="X2630:X2631" si="397">P2630*P$7+Q2630*Q$7+R2630*R$7+S2630*S$7+T2630*T$7+U2630*U$7+V2630*V$7+W2630*W$7</f>
        <v>0</v>
      </c>
      <c r="Y2630" s="83"/>
      <c r="Z2630" s="110">
        <f t="shared" ref="Z2630:Z2631" si="398">X2630*$O2630</f>
        <v>0</v>
      </c>
      <c r="AA2630" s="111"/>
      <c r="AB2630" s="92"/>
      <c r="AC2630" s="92"/>
      <c r="AD2630" s="92"/>
      <c r="AE2630" s="92"/>
      <c r="AF2630" s="92"/>
      <c r="AG2630" s="92"/>
      <c r="AH2630" s="92"/>
      <c r="AI2630" s="109">
        <f t="shared" ref="AI2630:AI2631" si="399">AB2630*AB$7+AC2630*AC$7+AD2630*AD$7+AE2630*AE$7+AF2630*AF$7+AG2630*AG$7+AH2630*AH$7</f>
        <v>0</v>
      </c>
      <c r="AJ2630" s="83"/>
      <c r="AK2630" s="110">
        <f t="shared" ref="AK2630:AK2631" si="400">AI2630*$O2630</f>
        <v>0</v>
      </c>
      <c r="AL2630" s="111"/>
      <c r="AM2630" s="92"/>
      <c r="AN2630" s="92"/>
      <c r="AO2630" s="92"/>
      <c r="AP2630" s="92"/>
      <c r="AQ2630" s="92"/>
      <c r="AR2630" s="92"/>
      <c r="AS2630" s="92"/>
      <c r="AT2630" s="92"/>
      <c r="AU2630" s="92"/>
      <c r="AV2630" s="109">
        <f t="shared" ref="AV2630:AV2631" si="401">AM2630*AM$7+AN2630*AN$7+AO2630*AO$7+AP2630*AP$7+AQ2630*AQ$7+AR2630*AR$7+AS2630*AS$7+AT2630*AT$7+AU2630*AU$7</f>
        <v>0</v>
      </c>
      <c r="AW2630" s="75"/>
      <c r="AX2630" s="110">
        <f t="shared" ref="AX2630:AX2631" si="402">AV2630*$O2630</f>
        <v>0</v>
      </c>
      <c r="AY2630" s="111"/>
      <c r="AZ2630" s="93"/>
      <c r="BA2630" s="94"/>
      <c r="BB2630" s="71"/>
      <c r="BC2630" s="95"/>
      <c r="BD2630" s="41">
        <v>4</v>
      </c>
      <c r="BE2630" s="52">
        <v>48</v>
      </c>
      <c r="BF2630" s="103">
        <v>4851</v>
      </c>
      <c r="BG2630" s="280" t="s">
        <v>52</v>
      </c>
    </row>
    <row r="2631" spans="1:59" s="63" customFormat="1" ht="12.75" x14ac:dyDescent="0.2">
      <c r="A2631" s="196">
        <v>4</v>
      </c>
      <c r="B2631" s="197" t="s">
        <v>422</v>
      </c>
      <c r="C2631" s="208">
        <v>48</v>
      </c>
      <c r="D2631" s="209" t="s">
        <v>929</v>
      </c>
      <c r="E2631" s="212">
        <v>4851</v>
      </c>
      <c r="F2631" s="213" t="s">
        <v>1234</v>
      </c>
      <c r="G2631" s="231"/>
      <c r="H2631" s="89"/>
      <c r="I2631" s="90"/>
      <c r="J2631" s="90"/>
      <c r="K2631" s="90"/>
      <c r="L2631" s="90"/>
      <c r="M2631" s="91"/>
      <c r="N2631" s="312"/>
      <c r="O2631" s="313">
        <f>N2631/N$2628</f>
        <v>0</v>
      </c>
      <c r="P2631" s="104"/>
      <c r="Q2631" s="92"/>
      <c r="R2631" s="92"/>
      <c r="S2631" s="92"/>
      <c r="T2631" s="92"/>
      <c r="U2631" s="92"/>
      <c r="V2631" s="92"/>
      <c r="W2631" s="92"/>
      <c r="X2631" s="109">
        <f t="shared" si="397"/>
        <v>0</v>
      </c>
      <c r="Y2631" s="83"/>
      <c r="Z2631" s="110">
        <f t="shared" si="398"/>
        <v>0</v>
      </c>
      <c r="AA2631" s="111"/>
      <c r="AB2631" s="92"/>
      <c r="AC2631" s="92"/>
      <c r="AD2631" s="92"/>
      <c r="AE2631" s="92"/>
      <c r="AF2631" s="92"/>
      <c r="AG2631" s="92"/>
      <c r="AH2631" s="92"/>
      <c r="AI2631" s="109">
        <f t="shared" si="399"/>
        <v>0</v>
      </c>
      <c r="AJ2631" s="83"/>
      <c r="AK2631" s="110">
        <f t="shared" si="400"/>
        <v>0</v>
      </c>
      <c r="AL2631" s="111"/>
      <c r="AM2631" s="92"/>
      <c r="AN2631" s="92"/>
      <c r="AO2631" s="92"/>
      <c r="AP2631" s="92"/>
      <c r="AQ2631" s="92"/>
      <c r="AR2631" s="92"/>
      <c r="AS2631" s="92"/>
      <c r="AT2631" s="92"/>
      <c r="AU2631" s="92"/>
      <c r="AV2631" s="109">
        <f t="shared" si="401"/>
        <v>0</v>
      </c>
      <c r="AW2631" s="75"/>
      <c r="AX2631" s="110">
        <f t="shared" si="402"/>
        <v>0</v>
      </c>
      <c r="AY2631" s="111"/>
      <c r="AZ2631" s="93"/>
      <c r="BA2631" s="94"/>
      <c r="BB2631" s="71"/>
      <c r="BC2631" s="95"/>
      <c r="BD2631" s="41">
        <v>4</v>
      </c>
      <c r="BE2631" s="52">
        <v>48</v>
      </c>
      <c r="BF2631" s="103">
        <v>4851</v>
      </c>
      <c r="BG2631" s="280" t="s">
        <v>52</v>
      </c>
    </row>
    <row r="2632" spans="1:59" s="63" customFormat="1" ht="12.75" x14ac:dyDescent="0.2">
      <c r="A2632" s="196">
        <v>4</v>
      </c>
      <c r="B2632" s="197" t="s">
        <v>422</v>
      </c>
      <c r="C2632" s="208">
        <v>48</v>
      </c>
      <c r="D2632" s="209" t="s">
        <v>929</v>
      </c>
      <c r="E2632" s="212">
        <v>4851</v>
      </c>
      <c r="F2632" s="213" t="s">
        <v>1234</v>
      </c>
      <c r="G2632" s="231"/>
      <c r="H2632" s="65"/>
      <c r="I2632" s="222"/>
      <c r="J2632" s="66"/>
      <c r="K2632" s="66"/>
      <c r="L2632" s="66"/>
      <c r="M2632" s="64"/>
      <c r="N2632" s="304"/>
      <c r="O2632" s="305"/>
      <c r="P2632" s="127"/>
      <c r="Q2632" s="67"/>
      <c r="R2632" s="67"/>
      <c r="S2632" s="67"/>
      <c r="T2632" s="67"/>
      <c r="U2632" s="67"/>
      <c r="V2632" s="67"/>
      <c r="W2632" s="67"/>
      <c r="X2632" s="67"/>
      <c r="Y2632" s="68"/>
      <c r="Z2632" s="68"/>
      <c r="AA2632" s="68"/>
      <c r="AB2632" s="67"/>
      <c r="AC2632" s="67"/>
      <c r="AD2632" s="67"/>
      <c r="AE2632" s="67"/>
      <c r="AF2632" s="67"/>
      <c r="AG2632" s="67"/>
      <c r="AH2632" s="67"/>
      <c r="AI2632" s="67"/>
      <c r="AJ2632" s="68"/>
      <c r="AK2632" s="68"/>
      <c r="AL2632" s="68"/>
      <c r="AM2632" s="67"/>
      <c r="AN2632" s="67"/>
      <c r="AO2632" s="67"/>
      <c r="AP2632" s="67"/>
      <c r="AQ2632" s="67"/>
      <c r="AR2632" s="67"/>
      <c r="AS2632" s="67"/>
      <c r="AT2632" s="67"/>
      <c r="AU2632" s="67"/>
      <c r="AV2632" s="67"/>
      <c r="AW2632" s="67"/>
      <c r="AX2632" s="68"/>
      <c r="AY2632" s="68"/>
      <c r="AZ2632" s="69"/>
      <c r="BA2632" s="70"/>
      <c r="BB2632" s="71"/>
      <c r="BC2632" s="95"/>
      <c r="BD2632" s="41">
        <v>4</v>
      </c>
      <c r="BE2632" s="52">
        <v>48</v>
      </c>
      <c r="BF2632" s="103">
        <v>4851</v>
      </c>
      <c r="BG2632" s="275"/>
    </row>
    <row r="2633" spans="1:59" s="63" customFormat="1" ht="12.75" x14ac:dyDescent="0.2">
      <c r="A2633" s="196">
        <v>4</v>
      </c>
      <c r="B2633" s="197" t="s">
        <v>422</v>
      </c>
      <c r="C2633" s="208">
        <v>48</v>
      </c>
      <c r="D2633" s="209" t="s">
        <v>929</v>
      </c>
      <c r="E2633" s="212">
        <v>4851</v>
      </c>
      <c r="F2633" s="213" t="s">
        <v>1234</v>
      </c>
      <c r="G2633" s="232"/>
      <c r="H2633" s="97"/>
      <c r="I2633" s="224"/>
      <c r="J2633" s="98"/>
      <c r="K2633" s="98"/>
      <c r="L2633" s="98"/>
      <c r="M2633" s="96"/>
      <c r="N2633" s="307"/>
      <c r="O2633" s="246"/>
      <c r="P2633" s="124"/>
      <c r="Q2633" s="99"/>
      <c r="R2633" s="99"/>
      <c r="S2633" s="99"/>
      <c r="T2633" s="99"/>
      <c r="U2633" s="99"/>
      <c r="V2633" s="99"/>
      <c r="W2633" s="99"/>
      <c r="X2633" s="99"/>
      <c r="Y2633" s="100"/>
      <c r="Z2633" s="100"/>
      <c r="AA2633" s="100"/>
      <c r="AB2633" s="99"/>
      <c r="AC2633" s="99"/>
      <c r="AD2633" s="99"/>
      <c r="AE2633" s="99"/>
      <c r="AF2633" s="99"/>
      <c r="AG2633" s="99"/>
      <c r="AH2633" s="99"/>
      <c r="AI2633" s="99"/>
      <c r="AJ2633" s="100"/>
      <c r="AK2633" s="100"/>
      <c r="AL2633" s="100"/>
      <c r="AM2633" s="99"/>
      <c r="AN2633" s="99"/>
      <c r="AO2633" s="99"/>
      <c r="AP2633" s="99"/>
      <c r="AQ2633" s="99"/>
      <c r="AR2633" s="99"/>
      <c r="AS2633" s="99"/>
      <c r="AT2633" s="99"/>
      <c r="AU2633" s="99"/>
      <c r="AV2633" s="99"/>
      <c r="AW2633" s="99"/>
      <c r="AX2633" s="100"/>
      <c r="AY2633" s="100"/>
      <c r="AZ2633" s="101"/>
      <c r="BA2633" s="102"/>
      <c r="BB2633" s="95"/>
      <c r="BC2633" s="95"/>
      <c r="BD2633" s="41">
        <v>4</v>
      </c>
      <c r="BE2633" s="52">
        <v>48</v>
      </c>
      <c r="BF2633" s="103">
        <v>4851</v>
      </c>
      <c r="BG2633" s="277"/>
    </row>
    <row r="2634" spans="1:59" s="63" customFormat="1" ht="12.75" x14ac:dyDescent="0.2">
      <c r="A2634" s="196">
        <v>4</v>
      </c>
      <c r="B2634" s="197" t="s">
        <v>422</v>
      </c>
      <c r="C2634" s="208">
        <v>48</v>
      </c>
      <c r="D2634" s="209" t="s">
        <v>929</v>
      </c>
      <c r="E2634" s="210">
        <v>4852</v>
      </c>
      <c r="F2634" s="211" t="s">
        <v>1235</v>
      </c>
      <c r="G2634" s="230"/>
      <c r="H2634" s="56"/>
      <c r="I2634" s="221"/>
      <c r="J2634" s="57"/>
      <c r="K2634" s="57"/>
      <c r="L2634" s="57"/>
      <c r="M2634" s="55"/>
      <c r="N2634" s="303"/>
      <c r="O2634" s="245"/>
      <c r="P2634" s="122"/>
      <c r="Q2634" s="58"/>
      <c r="R2634" s="58"/>
      <c r="S2634" s="58"/>
      <c r="T2634" s="58"/>
      <c r="U2634" s="58"/>
      <c r="V2634" s="58"/>
      <c r="W2634" s="58"/>
      <c r="X2634" s="58"/>
      <c r="Y2634" s="59"/>
      <c r="Z2634" s="59"/>
      <c r="AA2634" s="59"/>
      <c r="AB2634" s="58"/>
      <c r="AC2634" s="58"/>
      <c r="AD2634" s="58"/>
      <c r="AE2634" s="58"/>
      <c r="AF2634" s="58"/>
      <c r="AG2634" s="58"/>
      <c r="AH2634" s="58"/>
      <c r="AI2634" s="58"/>
      <c r="AJ2634" s="59"/>
      <c r="AK2634" s="59"/>
      <c r="AL2634" s="59"/>
      <c r="AM2634" s="58"/>
      <c r="AN2634" s="58"/>
      <c r="AO2634" s="58"/>
      <c r="AP2634" s="58"/>
      <c r="AQ2634" s="58"/>
      <c r="AR2634" s="58"/>
      <c r="AS2634" s="58"/>
      <c r="AT2634" s="58"/>
      <c r="AU2634" s="58"/>
      <c r="AV2634" s="58"/>
      <c r="AW2634" s="58"/>
      <c r="AX2634" s="59"/>
      <c r="AY2634" s="59"/>
      <c r="AZ2634" s="60"/>
      <c r="BA2634" s="61"/>
      <c r="BB2634" s="54"/>
      <c r="BC2634" s="54"/>
      <c r="BD2634" s="41">
        <v>4</v>
      </c>
      <c r="BE2634" s="52">
        <v>48</v>
      </c>
      <c r="BF2634" s="62">
        <v>4852</v>
      </c>
      <c r="BG2634" s="274"/>
    </row>
    <row r="2635" spans="1:59" s="63" customFormat="1" ht="12.75" x14ac:dyDescent="0.2">
      <c r="A2635" s="196">
        <v>4</v>
      </c>
      <c r="B2635" s="197" t="s">
        <v>422</v>
      </c>
      <c r="C2635" s="208">
        <v>48</v>
      </c>
      <c r="D2635" s="209" t="s">
        <v>929</v>
      </c>
      <c r="E2635" s="210">
        <v>4852</v>
      </c>
      <c r="F2635" s="211" t="s">
        <v>1235</v>
      </c>
      <c r="G2635" s="231"/>
      <c r="H2635" s="65"/>
      <c r="I2635" s="222"/>
      <c r="J2635" s="66"/>
      <c r="K2635" s="66"/>
      <c r="L2635" s="66"/>
      <c r="M2635" s="64"/>
      <c r="N2635" s="304"/>
      <c r="O2635" s="305"/>
      <c r="P2635" s="127"/>
      <c r="Q2635" s="67"/>
      <c r="R2635" s="67"/>
      <c r="S2635" s="67"/>
      <c r="T2635" s="67"/>
      <c r="U2635" s="67"/>
      <c r="V2635" s="67"/>
      <c r="W2635" s="67"/>
      <c r="X2635" s="67"/>
      <c r="Y2635" s="68"/>
      <c r="Z2635" s="68"/>
      <c r="AA2635" s="68"/>
      <c r="AB2635" s="67"/>
      <c r="AC2635" s="67"/>
      <c r="AD2635" s="67"/>
      <c r="AE2635" s="67"/>
      <c r="AF2635" s="67"/>
      <c r="AG2635" s="67"/>
      <c r="AH2635" s="67"/>
      <c r="AI2635" s="67"/>
      <c r="AJ2635" s="68"/>
      <c r="AK2635" s="68"/>
      <c r="AL2635" s="68"/>
      <c r="AM2635" s="67"/>
      <c r="AN2635" s="67"/>
      <c r="AO2635" s="67"/>
      <c r="AP2635" s="67"/>
      <c r="AQ2635" s="67"/>
      <c r="AR2635" s="67"/>
      <c r="AS2635" s="67"/>
      <c r="AT2635" s="67"/>
      <c r="AU2635" s="67"/>
      <c r="AV2635" s="67"/>
      <c r="AW2635" s="67"/>
      <c r="AX2635" s="68"/>
      <c r="AY2635" s="68"/>
      <c r="AZ2635" s="69"/>
      <c r="BA2635" s="70"/>
      <c r="BB2635" s="71"/>
      <c r="BC2635" s="54"/>
      <c r="BD2635" s="41">
        <v>4</v>
      </c>
      <c r="BE2635" s="52">
        <v>48</v>
      </c>
      <c r="BF2635" s="62">
        <v>4852</v>
      </c>
      <c r="BG2635" s="275"/>
    </row>
    <row r="2636" spans="1:59" s="63" customFormat="1" ht="12.75" x14ac:dyDescent="0.2">
      <c r="A2636" s="196">
        <v>4</v>
      </c>
      <c r="B2636" s="197" t="s">
        <v>422</v>
      </c>
      <c r="C2636" s="208">
        <v>48</v>
      </c>
      <c r="D2636" s="209" t="s">
        <v>929</v>
      </c>
      <c r="E2636" s="210">
        <v>4852</v>
      </c>
      <c r="F2636" s="211" t="s">
        <v>1235</v>
      </c>
      <c r="G2636" s="231"/>
      <c r="H2636" s="72" t="s">
        <v>47</v>
      </c>
      <c r="I2636" s="223"/>
      <c r="J2636" s="73"/>
      <c r="K2636" s="73"/>
      <c r="L2636" s="73"/>
      <c r="M2636" s="74"/>
      <c r="N2636" s="247"/>
      <c r="O2636" s="306"/>
      <c r="P2636" s="105"/>
      <c r="Q2636" s="75"/>
      <c r="R2636" s="75"/>
      <c r="S2636" s="75"/>
      <c r="T2636" s="75"/>
      <c r="U2636" s="75"/>
      <c r="V2636" s="75"/>
      <c r="W2636" s="75"/>
      <c r="X2636" s="75"/>
      <c r="Y2636" s="76" t="str">
        <f>IF(ISNUMBER(VLOOKUP(Y2638,P$7:W$7,MATCH(Y2638,P$7:W$7))),VLOOKUP(Y2638,P$7:W$7,MATCH(Y2638,P$7:W$7)),IF(N2640=0,"No Data",IF(Y2638&gt;0,"&lt;100",0)))</f>
        <v>&lt;100</v>
      </c>
      <c r="Z2636" s="77" t="str">
        <f>IF(ISNUMBER(VLOOKUP(Z2640,P$7:W$7,MATCH(Z2640,P$7:W$7))),VLOOKUP(Z2640,P$7:W$7,MATCH(Z2640,P$7:W$7)),IF(N2640=0,"No Data",IF(Z2640&gt;0,"&lt;100",0)))</f>
        <v>&lt;100</v>
      </c>
      <c r="AA2636" s="106">
        <f>IF(ISNUMBER(Z2636),Z2636,0)</f>
        <v>0</v>
      </c>
      <c r="AB2636" s="75"/>
      <c r="AC2636" s="75"/>
      <c r="AD2636" s="75"/>
      <c r="AE2636" s="75"/>
      <c r="AF2636" s="75"/>
      <c r="AG2636" s="75"/>
      <c r="AH2636" s="75"/>
      <c r="AI2636" s="75"/>
      <c r="AJ2636" s="76">
        <f>IF(ISNUMBER(VLOOKUP(AJ2638,AB$7:AH$7,MATCH(AJ2638,AB$7:AH$7))),VLOOKUP(AJ2638,AB$7:AH$7,MATCH(AJ2638,AB$7:AH$7)),IF(N2640=0,"No Data",IF(AJ2638&gt;0,"&lt;50",0)))</f>
        <v>0</v>
      </c>
      <c r="AK2636" s="77">
        <f>IF(ISNUMBER(VLOOKUP(AK2640,AB$7:AH$7,MATCH(AK2640,AB$7:AH$7))),VLOOKUP(AK2640,AB$7:AH$7,MATCH(AK2640,AB$7:AH$7)),IF(N2640=0,"No Data",IF(AK2640&gt;0,"&lt;50",0)))</f>
        <v>0</v>
      </c>
      <c r="AL2636" s="106">
        <f>IF(ISNUMBER(AK2636),AK2636,0)</f>
        <v>0</v>
      </c>
      <c r="AM2636" s="75"/>
      <c r="AN2636" s="75"/>
      <c r="AO2636" s="75"/>
      <c r="AP2636" s="75"/>
      <c r="AQ2636" s="75"/>
      <c r="AR2636" s="75"/>
      <c r="AS2636" s="75"/>
      <c r="AT2636" s="75"/>
      <c r="AU2636" s="75"/>
      <c r="AV2636" s="75"/>
      <c r="AW2636" s="76">
        <f>IF(ISNUMBER(VLOOKUP(AW2638,AM$7:AU$7,MATCH(AW2638,AM$7:AU$7))),VLOOKUP(AW2638,AM$7:AU$7,MATCH(AW2638,AM$7:AU$7)),IF(N2640=0,"No Data",IF(AW2638&gt;0,"&lt;10",0)))</f>
        <v>1000</v>
      </c>
      <c r="AX2636" s="77">
        <f>IF(ISNUMBER(VLOOKUP(AX2640,AM$7:AU$7,MATCH(AX2640,AM$7:AU$7))),VLOOKUP(AX2640,AM$7:AU$7,MATCH(AX2640,AM$7:AU$7)),IF(N2640=0,"No Data",IF(AX2640&gt;0,"&lt;10",0)))</f>
        <v>1000</v>
      </c>
      <c r="AY2636" s="106">
        <f>IF(ISNUMBER(AX2636),AX2636,0)</f>
        <v>1000</v>
      </c>
      <c r="AZ2636" s="79"/>
      <c r="BA2636" s="80"/>
      <c r="BB2636" s="71"/>
      <c r="BC2636" s="54"/>
      <c r="BD2636" s="41">
        <v>4</v>
      </c>
      <c r="BE2636" s="52">
        <v>48</v>
      </c>
      <c r="BF2636" s="62">
        <v>4852</v>
      </c>
      <c r="BG2636" s="276" t="s">
        <v>47</v>
      </c>
    </row>
    <row r="2637" spans="1:59" s="63" customFormat="1" ht="12.75" x14ac:dyDescent="0.2">
      <c r="A2637" s="196">
        <v>4</v>
      </c>
      <c r="B2637" s="197" t="s">
        <v>422</v>
      </c>
      <c r="C2637" s="208">
        <v>48</v>
      </c>
      <c r="D2637" s="209" t="s">
        <v>929</v>
      </c>
      <c r="E2637" s="210">
        <v>4852</v>
      </c>
      <c r="F2637" s="211" t="s">
        <v>1235</v>
      </c>
      <c r="G2637" s="231"/>
      <c r="H2637" s="81" t="s">
        <v>48</v>
      </c>
      <c r="I2637" s="223"/>
      <c r="J2637" s="73"/>
      <c r="K2637" s="73"/>
      <c r="L2637" s="73"/>
      <c r="M2637" s="74"/>
      <c r="N2637" s="247"/>
      <c r="O2637" s="306"/>
      <c r="P2637" s="105"/>
      <c r="Q2637" s="75"/>
      <c r="R2637" s="75"/>
      <c r="S2637" s="75"/>
      <c r="T2637" s="75"/>
      <c r="U2637" s="75"/>
      <c r="V2637" s="75"/>
      <c r="W2637" s="75"/>
      <c r="X2637" s="75"/>
      <c r="Y2637" s="82">
        <f>MIN(X2641:X2646)</f>
        <v>0</v>
      </c>
      <c r="Z2637" s="83"/>
      <c r="AA2637" s="83"/>
      <c r="AB2637" s="75"/>
      <c r="AC2637" s="75"/>
      <c r="AD2637" s="75"/>
      <c r="AE2637" s="75"/>
      <c r="AF2637" s="75"/>
      <c r="AG2637" s="75"/>
      <c r="AH2637" s="75"/>
      <c r="AI2637" s="75"/>
      <c r="AJ2637" s="82">
        <f>MIN(AI2641:AI2646)</f>
        <v>0</v>
      </c>
      <c r="AK2637" s="83"/>
      <c r="AL2637" s="83"/>
      <c r="AM2637" s="75"/>
      <c r="AN2637" s="75"/>
      <c r="AO2637" s="75"/>
      <c r="AP2637" s="75"/>
      <c r="AQ2637" s="75"/>
      <c r="AR2637" s="75"/>
      <c r="AS2637" s="75"/>
      <c r="AT2637" s="75"/>
      <c r="AU2637" s="75"/>
      <c r="AV2637" s="75"/>
      <c r="AW2637" s="82">
        <f>MIN(AV2641:AV2646)</f>
        <v>25</v>
      </c>
      <c r="AX2637" s="83"/>
      <c r="AY2637" s="83"/>
      <c r="AZ2637" s="79"/>
      <c r="BA2637" s="80"/>
      <c r="BB2637" s="71"/>
      <c r="BC2637" s="54"/>
      <c r="BD2637" s="41">
        <v>4</v>
      </c>
      <c r="BE2637" s="52">
        <v>48</v>
      </c>
      <c r="BF2637" s="62">
        <v>4852</v>
      </c>
      <c r="BG2637" s="278" t="s">
        <v>48</v>
      </c>
    </row>
    <row r="2638" spans="1:59" s="63" customFormat="1" ht="12.75" x14ac:dyDescent="0.2">
      <c r="A2638" s="196">
        <v>4</v>
      </c>
      <c r="B2638" s="197" t="s">
        <v>422</v>
      </c>
      <c r="C2638" s="208">
        <v>48</v>
      </c>
      <c r="D2638" s="209" t="s">
        <v>929</v>
      </c>
      <c r="E2638" s="210">
        <v>4852</v>
      </c>
      <c r="F2638" s="211" t="s">
        <v>1235</v>
      </c>
      <c r="G2638" s="231"/>
      <c r="H2638" s="81" t="s">
        <v>49</v>
      </c>
      <c r="I2638" s="223"/>
      <c r="J2638" s="73"/>
      <c r="K2638" s="73"/>
      <c r="L2638" s="73"/>
      <c r="M2638" s="74"/>
      <c r="N2638" s="247"/>
      <c r="O2638" s="306"/>
      <c r="P2638" s="105"/>
      <c r="Q2638" s="75"/>
      <c r="R2638" s="75"/>
      <c r="S2638" s="75"/>
      <c r="T2638" s="75"/>
      <c r="U2638" s="75"/>
      <c r="V2638" s="75"/>
      <c r="W2638" s="75"/>
      <c r="X2638" s="75"/>
      <c r="Y2638" s="84">
        <f>IF(ISNUMBER(AVERAGE(X2641:X2646)),AVERAGE(X2641:X2646),0)</f>
        <v>66.666666666666671</v>
      </c>
      <c r="Z2638" s="83"/>
      <c r="AA2638" s="83"/>
      <c r="AB2638" s="75"/>
      <c r="AC2638" s="75"/>
      <c r="AD2638" s="75"/>
      <c r="AE2638" s="75"/>
      <c r="AF2638" s="75"/>
      <c r="AG2638" s="75"/>
      <c r="AH2638" s="75"/>
      <c r="AI2638" s="75"/>
      <c r="AJ2638" s="84">
        <f>IF(ISNUMBER(AVERAGE(AI2641:AI2646)),AVERAGE(AI2641:AI2646),0)</f>
        <v>0</v>
      </c>
      <c r="AK2638" s="83"/>
      <c r="AL2638" s="83"/>
      <c r="AM2638" s="75"/>
      <c r="AN2638" s="75"/>
      <c r="AO2638" s="75"/>
      <c r="AP2638" s="75"/>
      <c r="AQ2638" s="75"/>
      <c r="AR2638" s="75"/>
      <c r="AS2638" s="75"/>
      <c r="AT2638" s="75"/>
      <c r="AU2638" s="75"/>
      <c r="AV2638" s="75"/>
      <c r="AW2638" s="84">
        <f>IF(ISNUMBER(AVERAGE(AV2641:AV2646)),AVERAGE(AV2641:AV2646),0)</f>
        <v>1354.1666666666667</v>
      </c>
      <c r="AX2638" s="83"/>
      <c r="AY2638" s="83"/>
      <c r="AZ2638" s="79"/>
      <c r="BA2638" s="80"/>
      <c r="BB2638" s="71"/>
      <c r="BC2638" s="54"/>
      <c r="BD2638" s="41">
        <v>4</v>
      </c>
      <c r="BE2638" s="52">
        <v>48</v>
      </c>
      <c r="BF2638" s="62">
        <v>4852</v>
      </c>
      <c r="BG2638" s="278" t="s">
        <v>49</v>
      </c>
    </row>
    <row r="2639" spans="1:59" s="63" customFormat="1" ht="12.75" x14ac:dyDescent="0.2">
      <c r="A2639" s="196">
        <v>4</v>
      </c>
      <c r="B2639" s="197" t="s">
        <v>422</v>
      </c>
      <c r="C2639" s="208">
        <v>48</v>
      </c>
      <c r="D2639" s="209" t="s">
        <v>929</v>
      </c>
      <c r="E2639" s="210">
        <v>4852</v>
      </c>
      <c r="F2639" s="211" t="s">
        <v>1235</v>
      </c>
      <c r="G2639" s="231"/>
      <c r="H2639" s="81" t="s">
        <v>50</v>
      </c>
      <c r="I2639" s="223"/>
      <c r="J2639" s="73"/>
      <c r="K2639" s="73"/>
      <c r="L2639" s="73"/>
      <c r="M2639" s="74"/>
      <c r="N2639" s="247"/>
      <c r="O2639" s="306"/>
      <c r="P2639" s="105"/>
      <c r="Q2639" s="75"/>
      <c r="R2639" s="75"/>
      <c r="S2639" s="75"/>
      <c r="T2639" s="75"/>
      <c r="U2639" s="75"/>
      <c r="V2639" s="75"/>
      <c r="W2639" s="75"/>
      <c r="X2639" s="75"/>
      <c r="Y2639" s="84">
        <f>MAX(X2641:X2646)</f>
        <v>100</v>
      </c>
      <c r="Z2639" s="83"/>
      <c r="AA2639" s="83"/>
      <c r="AB2639" s="75"/>
      <c r="AC2639" s="75"/>
      <c r="AD2639" s="75"/>
      <c r="AE2639" s="75"/>
      <c r="AF2639" s="75"/>
      <c r="AG2639" s="75"/>
      <c r="AH2639" s="75"/>
      <c r="AI2639" s="75"/>
      <c r="AJ2639" s="84">
        <f>MAX(AI2641:AI2646)</f>
        <v>0</v>
      </c>
      <c r="AK2639" s="83"/>
      <c r="AL2639" s="83"/>
      <c r="AM2639" s="75"/>
      <c r="AN2639" s="75"/>
      <c r="AO2639" s="75"/>
      <c r="AP2639" s="75"/>
      <c r="AQ2639" s="75"/>
      <c r="AR2639" s="75"/>
      <c r="AS2639" s="75"/>
      <c r="AT2639" s="75"/>
      <c r="AU2639" s="75"/>
      <c r="AV2639" s="75"/>
      <c r="AW2639" s="84">
        <f>MAX(AV2641:AV2646)</f>
        <v>2500</v>
      </c>
      <c r="AX2639" s="83"/>
      <c r="AY2639" s="83"/>
      <c r="AZ2639" s="79"/>
      <c r="BA2639" s="80"/>
      <c r="BB2639" s="71"/>
      <c r="BC2639" s="54"/>
      <c r="BD2639" s="41">
        <v>4</v>
      </c>
      <c r="BE2639" s="52">
        <v>48</v>
      </c>
      <c r="BF2639" s="62">
        <v>4852</v>
      </c>
      <c r="BG2639" s="278" t="s">
        <v>50</v>
      </c>
    </row>
    <row r="2640" spans="1:59" s="63" customFormat="1" ht="12.75" x14ac:dyDescent="0.2">
      <c r="A2640" s="196">
        <v>4</v>
      </c>
      <c r="B2640" s="197" t="s">
        <v>422</v>
      </c>
      <c r="C2640" s="208">
        <v>48</v>
      </c>
      <c r="D2640" s="209" t="s">
        <v>929</v>
      </c>
      <c r="E2640" s="210">
        <v>4852</v>
      </c>
      <c r="F2640" s="211" t="s">
        <v>1235</v>
      </c>
      <c r="G2640" s="231"/>
      <c r="H2640" s="85" t="s">
        <v>51</v>
      </c>
      <c r="I2640" s="223"/>
      <c r="J2640" s="73"/>
      <c r="K2640" s="73"/>
      <c r="L2640" s="73"/>
      <c r="M2640" s="74"/>
      <c r="N2640" s="248">
        <f>SUM(N2641:N2646)</f>
        <v>6</v>
      </c>
      <c r="O2640" s="293">
        <f>SUM(O2641:O2646)</f>
        <v>0.99999999999999989</v>
      </c>
      <c r="P2640" s="292"/>
      <c r="Q2640" s="87"/>
      <c r="R2640" s="87"/>
      <c r="S2640" s="87"/>
      <c r="T2640" s="87"/>
      <c r="U2640" s="87"/>
      <c r="V2640" s="87"/>
      <c r="W2640" s="87"/>
      <c r="X2640" s="87"/>
      <c r="Y2640" s="88"/>
      <c r="Z2640" s="86">
        <f>SUM(Z2641:Z2646)</f>
        <v>66.666666666666657</v>
      </c>
      <c r="AA2640" s="120"/>
      <c r="AB2640" s="111"/>
      <c r="AC2640" s="111"/>
      <c r="AD2640" s="111"/>
      <c r="AE2640" s="111"/>
      <c r="AF2640" s="111"/>
      <c r="AG2640" s="111"/>
      <c r="AH2640" s="111"/>
      <c r="AI2640" s="111"/>
      <c r="AJ2640" s="120"/>
      <c r="AK2640" s="86">
        <f>SUM(AK2641:AK2646)</f>
        <v>0</v>
      </c>
      <c r="AL2640" s="120"/>
      <c r="AM2640" s="111"/>
      <c r="AN2640" s="111"/>
      <c r="AO2640" s="111"/>
      <c r="AP2640" s="111"/>
      <c r="AQ2640" s="111"/>
      <c r="AR2640" s="111"/>
      <c r="AS2640" s="111"/>
      <c r="AT2640" s="111"/>
      <c r="AU2640" s="111"/>
      <c r="AV2640" s="111"/>
      <c r="AW2640" s="120"/>
      <c r="AX2640" s="86">
        <f>SUM(AX2641:AX2646)</f>
        <v>1354.1666666666665</v>
      </c>
      <c r="AY2640" s="88"/>
      <c r="AZ2640" s="79"/>
      <c r="BA2640" s="80"/>
      <c r="BB2640" s="71"/>
      <c r="BC2640" s="54"/>
      <c r="BD2640" s="41">
        <v>4</v>
      </c>
      <c r="BE2640" s="52">
        <v>48</v>
      </c>
      <c r="BF2640" s="62">
        <v>4852</v>
      </c>
      <c r="BG2640" s="279" t="s">
        <v>51</v>
      </c>
    </row>
    <row r="2641" spans="1:59" s="63" customFormat="1" ht="12.75" x14ac:dyDescent="0.2">
      <c r="A2641" s="196">
        <v>4</v>
      </c>
      <c r="B2641" s="197" t="s">
        <v>422</v>
      </c>
      <c r="C2641" s="208">
        <v>48</v>
      </c>
      <c r="D2641" s="209" t="s">
        <v>929</v>
      </c>
      <c r="E2641" s="210">
        <v>4852</v>
      </c>
      <c r="F2641" s="211" t="s">
        <v>1235</v>
      </c>
      <c r="G2641" s="231"/>
      <c r="H2641" s="89" t="s">
        <v>52</v>
      </c>
      <c r="I2641" s="90" t="s">
        <v>324</v>
      </c>
      <c r="J2641" s="90"/>
      <c r="K2641" s="90" t="s">
        <v>64</v>
      </c>
      <c r="L2641" s="90" t="s">
        <v>528</v>
      </c>
      <c r="M2641" s="91"/>
      <c r="N2641" s="312">
        <v>1</v>
      </c>
      <c r="O2641" s="313">
        <f>N2641/N$2640</f>
        <v>0.16666666666666666</v>
      </c>
      <c r="P2641" s="104"/>
      <c r="Q2641" s="92"/>
      <c r="R2641" s="92"/>
      <c r="S2641" s="92"/>
      <c r="T2641" s="92"/>
      <c r="U2641" s="92"/>
      <c r="V2641" s="92"/>
      <c r="W2641" s="92"/>
      <c r="X2641" s="109">
        <f t="shared" ref="X2641:X2646" si="403">P2641*P$7+Q2641*Q$7+R2641*R$7+S2641*S$7+T2641*T$7+U2641*U$7+V2641*V$7+W2641*W$7</f>
        <v>0</v>
      </c>
      <c r="Y2641" s="83"/>
      <c r="Z2641" s="110">
        <f t="shared" ref="Z2641:Z2646" si="404">X2641*$O2641</f>
        <v>0</v>
      </c>
      <c r="AA2641" s="111"/>
      <c r="AB2641" s="92"/>
      <c r="AC2641" s="92"/>
      <c r="AD2641" s="92"/>
      <c r="AE2641" s="92"/>
      <c r="AF2641" s="92"/>
      <c r="AG2641" s="92"/>
      <c r="AH2641" s="92"/>
      <c r="AI2641" s="109">
        <f t="shared" ref="AI2641:AI2646" si="405">AB2641*AB$7+AC2641*AC$7+AD2641*AD$7+AE2641*AE$7+AF2641*AF$7+AG2641*AG$7+AH2641*AH$7</f>
        <v>0</v>
      </c>
      <c r="AJ2641" s="83"/>
      <c r="AK2641" s="110">
        <f t="shared" ref="AK2641:AK2646" si="406">AI2641*$O2641</f>
        <v>0</v>
      </c>
      <c r="AL2641" s="111"/>
      <c r="AM2641" s="92"/>
      <c r="AN2641" s="92"/>
      <c r="AO2641" s="92"/>
      <c r="AP2641" s="92">
        <v>1</v>
      </c>
      <c r="AQ2641" s="92"/>
      <c r="AR2641" s="92"/>
      <c r="AS2641" s="92"/>
      <c r="AT2641" s="92"/>
      <c r="AU2641" s="92"/>
      <c r="AV2641" s="109">
        <f t="shared" ref="AV2641:AV2646" si="407">AM2641*AM$7+AN2641*AN$7+AO2641*AO$7+AP2641*AP$7+AQ2641*AQ$7+AR2641*AR$7+AS2641*AS$7+AT2641*AT$7+AU2641*AU$7</f>
        <v>100</v>
      </c>
      <c r="AW2641" s="75"/>
      <c r="AX2641" s="110">
        <f t="shared" ref="AX2641:AX2646" si="408">AV2641*$O2641</f>
        <v>16.666666666666664</v>
      </c>
      <c r="AY2641" s="111"/>
      <c r="AZ2641" s="93"/>
      <c r="BA2641" s="94" t="s">
        <v>131</v>
      </c>
      <c r="BB2641" s="71"/>
      <c r="BC2641" s="54"/>
      <c r="BD2641" s="41">
        <v>4</v>
      </c>
      <c r="BE2641" s="52">
        <v>48</v>
      </c>
      <c r="BF2641" s="62">
        <v>4852</v>
      </c>
      <c r="BG2641" s="280" t="s">
        <v>52</v>
      </c>
    </row>
    <row r="2642" spans="1:59" s="63" customFormat="1" ht="12.75" x14ac:dyDescent="0.2">
      <c r="A2642" s="196">
        <v>4</v>
      </c>
      <c r="B2642" s="197" t="s">
        <v>422</v>
      </c>
      <c r="C2642" s="208">
        <v>48</v>
      </c>
      <c r="D2642" s="209" t="s">
        <v>929</v>
      </c>
      <c r="E2642" s="210">
        <v>4852</v>
      </c>
      <c r="F2642" s="211" t="s">
        <v>1235</v>
      </c>
      <c r="G2642" s="231"/>
      <c r="H2642" s="89"/>
      <c r="I2642" s="90" t="s">
        <v>837</v>
      </c>
      <c r="J2642" s="90"/>
      <c r="K2642" s="90" t="s">
        <v>64</v>
      </c>
      <c r="L2642" s="90" t="s">
        <v>188</v>
      </c>
      <c r="M2642" s="91"/>
      <c r="N2642" s="312">
        <v>1</v>
      </c>
      <c r="O2642" s="313">
        <f t="shared" ref="O2642:O2646" si="409">N2642/N$2640</f>
        <v>0.16666666666666666</v>
      </c>
      <c r="P2642" s="104">
        <v>1</v>
      </c>
      <c r="Q2642" s="92"/>
      <c r="R2642" s="92"/>
      <c r="S2642" s="92"/>
      <c r="T2642" s="92"/>
      <c r="U2642" s="92"/>
      <c r="V2642" s="92"/>
      <c r="W2642" s="92"/>
      <c r="X2642" s="109">
        <f t="shared" si="403"/>
        <v>100</v>
      </c>
      <c r="Y2642" s="83"/>
      <c r="Z2642" s="110">
        <f t="shared" si="404"/>
        <v>16.666666666666664</v>
      </c>
      <c r="AA2642" s="111"/>
      <c r="AB2642" s="92"/>
      <c r="AC2642" s="92"/>
      <c r="AD2642" s="92"/>
      <c r="AE2642" s="92"/>
      <c r="AF2642" s="92"/>
      <c r="AG2642" s="92"/>
      <c r="AH2642" s="92"/>
      <c r="AI2642" s="109">
        <f t="shared" si="405"/>
        <v>0</v>
      </c>
      <c r="AJ2642" s="83"/>
      <c r="AK2642" s="110">
        <f t="shared" si="406"/>
        <v>0</v>
      </c>
      <c r="AL2642" s="111"/>
      <c r="AM2642" s="92"/>
      <c r="AN2642" s="92"/>
      <c r="AO2642" s="92"/>
      <c r="AP2642" s="92"/>
      <c r="AQ2642" s="92"/>
      <c r="AR2642" s="92"/>
      <c r="AS2642" s="92"/>
      <c r="AT2642" s="92">
        <v>1</v>
      </c>
      <c r="AU2642" s="92"/>
      <c r="AV2642" s="109">
        <f t="shared" si="407"/>
        <v>2500</v>
      </c>
      <c r="AW2642" s="75"/>
      <c r="AX2642" s="110">
        <f t="shared" si="408"/>
        <v>416.66666666666663</v>
      </c>
      <c r="AY2642" s="111"/>
      <c r="AZ2642" s="93"/>
      <c r="BA2642" s="94" t="s">
        <v>131</v>
      </c>
      <c r="BB2642" s="71"/>
      <c r="BC2642" s="54"/>
      <c r="BD2642" s="41">
        <v>4</v>
      </c>
      <c r="BE2642" s="52">
        <v>48</v>
      </c>
      <c r="BF2642" s="62">
        <v>4852</v>
      </c>
      <c r="BG2642" s="280" t="s">
        <v>52</v>
      </c>
    </row>
    <row r="2643" spans="1:59" s="63" customFormat="1" ht="12.75" x14ac:dyDescent="0.2">
      <c r="A2643" s="196">
        <v>4</v>
      </c>
      <c r="B2643" s="197" t="s">
        <v>422</v>
      </c>
      <c r="C2643" s="208">
        <v>48</v>
      </c>
      <c r="D2643" s="209" t="s">
        <v>929</v>
      </c>
      <c r="E2643" s="210">
        <v>4852</v>
      </c>
      <c r="F2643" s="211" t="s">
        <v>1235</v>
      </c>
      <c r="G2643" s="231"/>
      <c r="H2643" s="89"/>
      <c r="I2643" s="90" t="s">
        <v>876</v>
      </c>
      <c r="J2643" s="90"/>
      <c r="K2643" s="90" t="s">
        <v>64</v>
      </c>
      <c r="L2643" s="90" t="s">
        <v>877</v>
      </c>
      <c r="M2643" s="91"/>
      <c r="N2643" s="312">
        <v>1</v>
      </c>
      <c r="O2643" s="313">
        <f t="shared" si="409"/>
        <v>0.16666666666666666</v>
      </c>
      <c r="P2643" s="104">
        <v>1</v>
      </c>
      <c r="Q2643" s="92"/>
      <c r="R2643" s="92"/>
      <c r="S2643" s="92"/>
      <c r="T2643" s="92"/>
      <c r="U2643" s="92"/>
      <c r="V2643" s="92"/>
      <c r="W2643" s="92"/>
      <c r="X2643" s="109">
        <f t="shared" si="403"/>
        <v>100</v>
      </c>
      <c r="Y2643" s="83"/>
      <c r="Z2643" s="110">
        <f t="shared" si="404"/>
        <v>16.666666666666664</v>
      </c>
      <c r="AA2643" s="111"/>
      <c r="AB2643" s="92"/>
      <c r="AC2643" s="92"/>
      <c r="AD2643" s="92"/>
      <c r="AE2643" s="92"/>
      <c r="AF2643" s="92"/>
      <c r="AG2643" s="92"/>
      <c r="AH2643" s="92"/>
      <c r="AI2643" s="109">
        <f t="shared" si="405"/>
        <v>0</v>
      </c>
      <c r="AJ2643" s="83"/>
      <c r="AK2643" s="110">
        <f t="shared" si="406"/>
        <v>0</v>
      </c>
      <c r="AL2643" s="111"/>
      <c r="AM2643" s="92"/>
      <c r="AN2643" s="92"/>
      <c r="AO2643" s="92"/>
      <c r="AP2643" s="92"/>
      <c r="AQ2643" s="92"/>
      <c r="AR2643" s="92">
        <v>1</v>
      </c>
      <c r="AS2643" s="92"/>
      <c r="AT2643" s="92"/>
      <c r="AU2643" s="92"/>
      <c r="AV2643" s="109">
        <f t="shared" si="407"/>
        <v>500</v>
      </c>
      <c r="AW2643" s="75"/>
      <c r="AX2643" s="110">
        <f t="shared" si="408"/>
        <v>83.333333333333329</v>
      </c>
      <c r="AY2643" s="111"/>
      <c r="AZ2643" s="93"/>
      <c r="BA2643" s="94" t="s">
        <v>131</v>
      </c>
      <c r="BB2643" s="71"/>
      <c r="BC2643" s="54"/>
      <c r="BD2643" s="41">
        <v>4</v>
      </c>
      <c r="BE2643" s="52">
        <v>48</v>
      </c>
      <c r="BF2643" s="62">
        <v>4852</v>
      </c>
      <c r="BG2643" s="280" t="s">
        <v>52</v>
      </c>
    </row>
    <row r="2644" spans="1:59" s="63" customFormat="1" ht="12.75" x14ac:dyDescent="0.2">
      <c r="A2644" s="196">
        <v>4</v>
      </c>
      <c r="B2644" s="197" t="s">
        <v>422</v>
      </c>
      <c r="C2644" s="208">
        <v>48</v>
      </c>
      <c r="D2644" s="209" t="s">
        <v>929</v>
      </c>
      <c r="E2644" s="210">
        <v>4852</v>
      </c>
      <c r="F2644" s="211" t="s">
        <v>1235</v>
      </c>
      <c r="G2644" s="231"/>
      <c r="H2644" s="89"/>
      <c r="I2644" s="90" t="s">
        <v>820</v>
      </c>
      <c r="J2644" s="90"/>
      <c r="K2644" s="90" t="s">
        <v>64</v>
      </c>
      <c r="L2644" s="90" t="s">
        <v>188</v>
      </c>
      <c r="M2644" s="91"/>
      <c r="N2644" s="312">
        <v>1</v>
      </c>
      <c r="O2644" s="313">
        <f t="shared" si="409"/>
        <v>0.16666666666666666</v>
      </c>
      <c r="P2644" s="104">
        <v>1</v>
      </c>
      <c r="Q2644" s="92"/>
      <c r="R2644" s="92"/>
      <c r="S2644" s="92"/>
      <c r="T2644" s="92"/>
      <c r="U2644" s="92"/>
      <c r="V2644" s="92"/>
      <c r="W2644" s="92"/>
      <c r="X2644" s="109">
        <f t="shared" si="403"/>
        <v>100</v>
      </c>
      <c r="Y2644" s="83"/>
      <c r="Z2644" s="110">
        <f t="shared" si="404"/>
        <v>16.666666666666664</v>
      </c>
      <c r="AA2644" s="111"/>
      <c r="AB2644" s="92"/>
      <c r="AC2644" s="92"/>
      <c r="AD2644" s="92"/>
      <c r="AE2644" s="92"/>
      <c r="AF2644" s="92"/>
      <c r="AG2644" s="92"/>
      <c r="AH2644" s="92"/>
      <c r="AI2644" s="109">
        <f t="shared" si="405"/>
        <v>0</v>
      </c>
      <c r="AJ2644" s="83"/>
      <c r="AK2644" s="110">
        <f t="shared" si="406"/>
        <v>0</v>
      </c>
      <c r="AL2644" s="111"/>
      <c r="AM2644" s="92"/>
      <c r="AN2644" s="92"/>
      <c r="AO2644" s="92"/>
      <c r="AP2644" s="92"/>
      <c r="AQ2644" s="92"/>
      <c r="AR2644" s="92"/>
      <c r="AS2644" s="92"/>
      <c r="AT2644" s="92">
        <v>1</v>
      </c>
      <c r="AU2644" s="92"/>
      <c r="AV2644" s="109">
        <f t="shared" si="407"/>
        <v>2500</v>
      </c>
      <c r="AW2644" s="75"/>
      <c r="AX2644" s="110">
        <f t="shared" si="408"/>
        <v>416.66666666666663</v>
      </c>
      <c r="AY2644" s="111"/>
      <c r="AZ2644" s="93"/>
      <c r="BA2644" s="94" t="s">
        <v>131</v>
      </c>
      <c r="BB2644" s="71"/>
      <c r="BC2644" s="54"/>
      <c r="BD2644" s="41">
        <v>4</v>
      </c>
      <c r="BE2644" s="52">
        <v>48</v>
      </c>
      <c r="BF2644" s="62">
        <v>4852</v>
      </c>
      <c r="BG2644" s="280" t="s">
        <v>52</v>
      </c>
    </row>
    <row r="2645" spans="1:59" s="63" customFormat="1" ht="12.75" x14ac:dyDescent="0.2">
      <c r="A2645" s="196">
        <v>4</v>
      </c>
      <c r="B2645" s="197" t="s">
        <v>422</v>
      </c>
      <c r="C2645" s="208">
        <v>48</v>
      </c>
      <c r="D2645" s="209" t="s">
        <v>929</v>
      </c>
      <c r="E2645" s="210">
        <v>4852</v>
      </c>
      <c r="F2645" s="211" t="s">
        <v>1235</v>
      </c>
      <c r="G2645" s="231"/>
      <c r="H2645" s="89"/>
      <c r="I2645" s="90" t="s">
        <v>304</v>
      </c>
      <c r="J2645" s="90"/>
      <c r="K2645" s="90" t="s">
        <v>64</v>
      </c>
      <c r="L2645" s="90" t="s">
        <v>313</v>
      </c>
      <c r="M2645" s="91"/>
      <c r="N2645" s="312">
        <v>1</v>
      </c>
      <c r="O2645" s="313">
        <f t="shared" si="409"/>
        <v>0.16666666666666666</v>
      </c>
      <c r="P2645" s="104"/>
      <c r="Q2645" s="92"/>
      <c r="R2645" s="92"/>
      <c r="S2645" s="92"/>
      <c r="T2645" s="92"/>
      <c r="U2645" s="92"/>
      <c r="V2645" s="92"/>
      <c r="W2645" s="92"/>
      <c r="X2645" s="109">
        <f t="shared" si="403"/>
        <v>0</v>
      </c>
      <c r="Y2645" s="83"/>
      <c r="Z2645" s="110">
        <f t="shared" si="404"/>
        <v>0</v>
      </c>
      <c r="AA2645" s="111"/>
      <c r="AB2645" s="92"/>
      <c r="AC2645" s="92"/>
      <c r="AD2645" s="92"/>
      <c r="AE2645" s="92"/>
      <c r="AF2645" s="92"/>
      <c r="AG2645" s="92"/>
      <c r="AH2645" s="92"/>
      <c r="AI2645" s="109">
        <f t="shared" si="405"/>
        <v>0</v>
      </c>
      <c r="AJ2645" s="83"/>
      <c r="AK2645" s="110">
        <f t="shared" si="406"/>
        <v>0</v>
      </c>
      <c r="AL2645" s="111"/>
      <c r="AM2645" s="92"/>
      <c r="AN2645" s="92">
        <v>1</v>
      </c>
      <c r="AO2645" s="92"/>
      <c r="AP2645" s="92"/>
      <c r="AQ2645" s="92"/>
      <c r="AR2645" s="92"/>
      <c r="AS2645" s="92"/>
      <c r="AT2645" s="92"/>
      <c r="AU2645" s="92"/>
      <c r="AV2645" s="109">
        <f t="shared" si="407"/>
        <v>25</v>
      </c>
      <c r="AW2645" s="75"/>
      <c r="AX2645" s="110">
        <f t="shared" si="408"/>
        <v>4.1666666666666661</v>
      </c>
      <c r="AY2645" s="111"/>
      <c r="AZ2645" s="93"/>
      <c r="BA2645" s="94" t="s">
        <v>131</v>
      </c>
      <c r="BB2645" s="71"/>
      <c r="BC2645" s="54"/>
      <c r="BD2645" s="41">
        <v>4</v>
      </c>
      <c r="BE2645" s="52">
        <v>48</v>
      </c>
      <c r="BF2645" s="62">
        <v>4852</v>
      </c>
      <c r="BG2645" s="280" t="s">
        <v>52</v>
      </c>
    </row>
    <row r="2646" spans="1:59" s="63" customFormat="1" ht="12.75" x14ac:dyDescent="0.2">
      <c r="A2646" s="196">
        <v>4</v>
      </c>
      <c r="B2646" s="197" t="s">
        <v>422</v>
      </c>
      <c r="C2646" s="208">
        <v>48</v>
      </c>
      <c r="D2646" s="209" t="s">
        <v>929</v>
      </c>
      <c r="E2646" s="210">
        <v>4852</v>
      </c>
      <c r="F2646" s="211" t="s">
        <v>1235</v>
      </c>
      <c r="G2646" s="231"/>
      <c r="H2646" s="89"/>
      <c r="I2646" s="90" t="s">
        <v>930</v>
      </c>
      <c r="J2646" s="90"/>
      <c r="K2646" s="90" t="s">
        <v>64</v>
      </c>
      <c r="L2646" s="90" t="s">
        <v>119</v>
      </c>
      <c r="M2646" s="91"/>
      <c r="N2646" s="312">
        <v>1</v>
      </c>
      <c r="O2646" s="313">
        <f t="shared" si="409"/>
        <v>0.16666666666666666</v>
      </c>
      <c r="P2646" s="104">
        <v>1</v>
      </c>
      <c r="Q2646" s="92"/>
      <c r="R2646" s="92"/>
      <c r="S2646" s="92"/>
      <c r="T2646" s="92"/>
      <c r="U2646" s="92"/>
      <c r="V2646" s="92"/>
      <c r="W2646" s="92"/>
      <c r="X2646" s="109">
        <f t="shared" si="403"/>
        <v>100</v>
      </c>
      <c r="Y2646" s="83"/>
      <c r="Z2646" s="110">
        <f t="shared" si="404"/>
        <v>16.666666666666664</v>
      </c>
      <c r="AA2646" s="111"/>
      <c r="AB2646" s="92"/>
      <c r="AC2646" s="92"/>
      <c r="AD2646" s="92"/>
      <c r="AE2646" s="92"/>
      <c r="AF2646" s="92"/>
      <c r="AG2646" s="92"/>
      <c r="AH2646" s="92"/>
      <c r="AI2646" s="109">
        <f t="shared" si="405"/>
        <v>0</v>
      </c>
      <c r="AJ2646" s="83"/>
      <c r="AK2646" s="110">
        <f t="shared" si="406"/>
        <v>0</v>
      </c>
      <c r="AL2646" s="111"/>
      <c r="AM2646" s="92"/>
      <c r="AN2646" s="92"/>
      <c r="AO2646" s="92"/>
      <c r="AP2646" s="92"/>
      <c r="AQ2646" s="92"/>
      <c r="AR2646" s="92"/>
      <c r="AS2646" s="92"/>
      <c r="AT2646" s="92">
        <v>1</v>
      </c>
      <c r="AU2646" s="92"/>
      <c r="AV2646" s="109">
        <f t="shared" si="407"/>
        <v>2500</v>
      </c>
      <c r="AW2646" s="75"/>
      <c r="AX2646" s="110">
        <f t="shared" si="408"/>
        <v>416.66666666666663</v>
      </c>
      <c r="AY2646" s="111"/>
      <c r="AZ2646" s="93"/>
      <c r="BA2646" s="94" t="s">
        <v>131</v>
      </c>
      <c r="BB2646" s="71"/>
      <c r="BC2646" s="54"/>
      <c r="BD2646" s="41">
        <v>4</v>
      </c>
      <c r="BE2646" s="52">
        <v>48</v>
      </c>
      <c r="BF2646" s="62">
        <v>4852</v>
      </c>
      <c r="BG2646" s="280" t="s">
        <v>52</v>
      </c>
    </row>
    <row r="2647" spans="1:59" s="63" customFormat="1" ht="12.75" x14ac:dyDescent="0.2">
      <c r="A2647" s="196">
        <v>4</v>
      </c>
      <c r="B2647" s="197" t="s">
        <v>422</v>
      </c>
      <c r="C2647" s="208">
        <v>48</v>
      </c>
      <c r="D2647" s="209" t="s">
        <v>929</v>
      </c>
      <c r="E2647" s="210">
        <v>4852</v>
      </c>
      <c r="F2647" s="211" t="s">
        <v>1235</v>
      </c>
      <c r="G2647" s="231"/>
      <c r="H2647" s="65"/>
      <c r="I2647" s="222"/>
      <c r="J2647" s="66"/>
      <c r="K2647" s="66"/>
      <c r="L2647" s="66"/>
      <c r="M2647" s="64"/>
      <c r="N2647" s="304"/>
      <c r="O2647" s="305"/>
      <c r="P2647" s="127"/>
      <c r="Q2647" s="67"/>
      <c r="R2647" s="67"/>
      <c r="S2647" s="67"/>
      <c r="T2647" s="67"/>
      <c r="U2647" s="67"/>
      <c r="V2647" s="67"/>
      <c r="W2647" s="67"/>
      <c r="X2647" s="67"/>
      <c r="Y2647" s="68"/>
      <c r="Z2647" s="68"/>
      <c r="AA2647" s="68"/>
      <c r="AB2647" s="67"/>
      <c r="AC2647" s="67"/>
      <c r="AD2647" s="67"/>
      <c r="AE2647" s="67"/>
      <c r="AF2647" s="67"/>
      <c r="AG2647" s="67"/>
      <c r="AH2647" s="67"/>
      <c r="AI2647" s="67"/>
      <c r="AJ2647" s="68"/>
      <c r="AK2647" s="68"/>
      <c r="AL2647" s="68"/>
      <c r="AM2647" s="67"/>
      <c r="AN2647" s="67"/>
      <c r="AO2647" s="67"/>
      <c r="AP2647" s="67"/>
      <c r="AQ2647" s="67"/>
      <c r="AR2647" s="67"/>
      <c r="AS2647" s="67"/>
      <c r="AT2647" s="67"/>
      <c r="AU2647" s="67"/>
      <c r="AV2647" s="67"/>
      <c r="AW2647" s="67"/>
      <c r="AX2647" s="68"/>
      <c r="AY2647" s="68"/>
      <c r="AZ2647" s="69"/>
      <c r="BA2647" s="70"/>
      <c r="BB2647" s="71"/>
      <c r="BC2647" s="54"/>
      <c r="BD2647" s="41">
        <v>4</v>
      </c>
      <c r="BE2647" s="52">
        <v>48</v>
      </c>
      <c r="BF2647" s="62">
        <v>4852</v>
      </c>
      <c r="BG2647" s="275"/>
    </row>
    <row r="2648" spans="1:59" s="63" customFormat="1" ht="12.75" x14ac:dyDescent="0.2">
      <c r="A2648" s="196">
        <v>4</v>
      </c>
      <c r="B2648" s="197" t="s">
        <v>422</v>
      </c>
      <c r="C2648" s="208">
        <v>48</v>
      </c>
      <c r="D2648" s="209" t="s">
        <v>929</v>
      </c>
      <c r="E2648" s="210">
        <v>4852</v>
      </c>
      <c r="F2648" s="211" t="s">
        <v>1235</v>
      </c>
      <c r="G2648" s="230"/>
      <c r="H2648" s="56"/>
      <c r="I2648" s="221"/>
      <c r="J2648" s="57"/>
      <c r="K2648" s="57"/>
      <c r="L2648" s="57"/>
      <c r="M2648" s="55"/>
      <c r="N2648" s="303"/>
      <c r="O2648" s="245"/>
      <c r="P2648" s="122"/>
      <c r="Q2648" s="58"/>
      <c r="R2648" s="58"/>
      <c r="S2648" s="58"/>
      <c r="T2648" s="58"/>
      <c r="U2648" s="58"/>
      <c r="V2648" s="58"/>
      <c r="W2648" s="58"/>
      <c r="X2648" s="58"/>
      <c r="Y2648" s="59"/>
      <c r="Z2648" s="59"/>
      <c r="AA2648" s="59"/>
      <c r="AB2648" s="58"/>
      <c r="AC2648" s="58"/>
      <c r="AD2648" s="58"/>
      <c r="AE2648" s="58"/>
      <c r="AF2648" s="58"/>
      <c r="AG2648" s="58"/>
      <c r="AH2648" s="58"/>
      <c r="AI2648" s="58"/>
      <c r="AJ2648" s="59"/>
      <c r="AK2648" s="59"/>
      <c r="AL2648" s="59"/>
      <c r="AM2648" s="58"/>
      <c r="AN2648" s="58"/>
      <c r="AO2648" s="58"/>
      <c r="AP2648" s="58"/>
      <c r="AQ2648" s="58"/>
      <c r="AR2648" s="58"/>
      <c r="AS2648" s="58"/>
      <c r="AT2648" s="58"/>
      <c r="AU2648" s="58"/>
      <c r="AV2648" s="58"/>
      <c r="AW2648" s="58"/>
      <c r="AX2648" s="59"/>
      <c r="AY2648" s="59"/>
      <c r="AZ2648" s="60"/>
      <c r="BA2648" s="61"/>
      <c r="BB2648" s="54"/>
      <c r="BC2648" s="54"/>
      <c r="BD2648" s="41">
        <v>4</v>
      </c>
      <c r="BE2648" s="52">
        <v>48</v>
      </c>
      <c r="BF2648" s="62">
        <v>4852</v>
      </c>
      <c r="BG2648" s="274"/>
    </row>
    <row r="2649" spans="1:59" s="63" customFormat="1" ht="12.75" x14ac:dyDescent="0.2">
      <c r="A2649" s="196">
        <v>4</v>
      </c>
      <c r="B2649" s="197" t="s">
        <v>422</v>
      </c>
      <c r="C2649" s="208">
        <v>48</v>
      </c>
      <c r="D2649" s="209" t="s">
        <v>929</v>
      </c>
      <c r="E2649" s="212">
        <v>4855</v>
      </c>
      <c r="F2649" s="213" t="s">
        <v>1236</v>
      </c>
      <c r="G2649" s="232"/>
      <c r="H2649" s="97"/>
      <c r="I2649" s="224"/>
      <c r="J2649" s="98"/>
      <c r="K2649" s="98"/>
      <c r="L2649" s="98"/>
      <c r="M2649" s="96"/>
      <c r="N2649" s="307"/>
      <c r="O2649" s="246"/>
      <c r="P2649" s="124"/>
      <c r="Q2649" s="99"/>
      <c r="R2649" s="99"/>
      <c r="S2649" s="99"/>
      <c r="T2649" s="99"/>
      <c r="U2649" s="99"/>
      <c r="V2649" s="99"/>
      <c r="W2649" s="99"/>
      <c r="X2649" s="99"/>
      <c r="Y2649" s="100"/>
      <c r="Z2649" s="100"/>
      <c r="AA2649" s="100"/>
      <c r="AB2649" s="99"/>
      <c r="AC2649" s="99"/>
      <c r="AD2649" s="99"/>
      <c r="AE2649" s="99"/>
      <c r="AF2649" s="99"/>
      <c r="AG2649" s="99"/>
      <c r="AH2649" s="99"/>
      <c r="AI2649" s="99"/>
      <c r="AJ2649" s="100"/>
      <c r="AK2649" s="100"/>
      <c r="AL2649" s="100"/>
      <c r="AM2649" s="99"/>
      <c r="AN2649" s="99"/>
      <c r="AO2649" s="99"/>
      <c r="AP2649" s="99"/>
      <c r="AQ2649" s="99"/>
      <c r="AR2649" s="99"/>
      <c r="AS2649" s="99"/>
      <c r="AT2649" s="99"/>
      <c r="AU2649" s="99"/>
      <c r="AV2649" s="99"/>
      <c r="AW2649" s="99"/>
      <c r="AX2649" s="100"/>
      <c r="AY2649" s="100"/>
      <c r="AZ2649" s="101"/>
      <c r="BA2649" s="102"/>
      <c r="BB2649" s="95"/>
      <c r="BC2649" s="95"/>
      <c r="BD2649" s="41">
        <v>4</v>
      </c>
      <c r="BE2649" s="52">
        <v>48</v>
      </c>
      <c r="BF2649" s="103">
        <v>4855</v>
      </c>
      <c r="BG2649" s="277"/>
    </row>
    <row r="2650" spans="1:59" s="63" customFormat="1" ht="12.75" x14ac:dyDescent="0.2">
      <c r="A2650" s="196">
        <v>4</v>
      </c>
      <c r="B2650" s="197" t="s">
        <v>422</v>
      </c>
      <c r="C2650" s="208">
        <v>48</v>
      </c>
      <c r="D2650" s="209" t="s">
        <v>929</v>
      </c>
      <c r="E2650" s="212">
        <v>4855</v>
      </c>
      <c r="F2650" s="213" t="s">
        <v>1236</v>
      </c>
      <c r="G2650" s="231"/>
      <c r="H2650" s="65"/>
      <c r="I2650" s="222"/>
      <c r="J2650" s="66"/>
      <c r="K2650" s="66"/>
      <c r="L2650" s="66"/>
      <c r="M2650" s="64"/>
      <c r="N2650" s="304"/>
      <c r="O2650" s="305"/>
      <c r="P2650" s="127"/>
      <c r="Q2650" s="67"/>
      <c r="R2650" s="67"/>
      <c r="S2650" s="67"/>
      <c r="T2650" s="67"/>
      <c r="U2650" s="67"/>
      <c r="V2650" s="67"/>
      <c r="W2650" s="67"/>
      <c r="X2650" s="67"/>
      <c r="Y2650" s="68"/>
      <c r="Z2650" s="68"/>
      <c r="AA2650" s="68"/>
      <c r="AB2650" s="67"/>
      <c r="AC2650" s="67"/>
      <c r="AD2650" s="67"/>
      <c r="AE2650" s="67"/>
      <c r="AF2650" s="67"/>
      <c r="AG2650" s="67"/>
      <c r="AH2650" s="67"/>
      <c r="AI2650" s="67"/>
      <c r="AJ2650" s="68"/>
      <c r="AK2650" s="68"/>
      <c r="AL2650" s="68"/>
      <c r="AM2650" s="67"/>
      <c r="AN2650" s="67"/>
      <c r="AO2650" s="67"/>
      <c r="AP2650" s="67"/>
      <c r="AQ2650" s="67"/>
      <c r="AR2650" s="67"/>
      <c r="AS2650" s="67"/>
      <c r="AT2650" s="67"/>
      <c r="AU2650" s="67"/>
      <c r="AV2650" s="67"/>
      <c r="AW2650" s="67"/>
      <c r="AX2650" s="68"/>
      <c r="AY2650" s="68"/>
      <c r="AZ2650" s="69"/>
      <c r="BA2650" s="70"/>
      <c r="BB2650" s="71"/>
      <c r="BC2650" s="95"/>
      <c r="BD2650" s="41">
        <v>4</v>
      </c>
      <c r="BE2650" s="52">
        <v>48</v>
      </c>
      <c r="BF2650" s="103">
        <v>4855</v>
      </c>
      <c r="BG2650" s="275"/>
    </row>
    <row r="2651" spans="1:59" s="63" customFormat="1" ht="12.75" x14ac:dyDescent="0.2">
      <c r="A2651" s="196">
        <v>4</v>
      </c>
      <c r="B2651" s="197" t="s">
        <v>422</v>
      </c>
      <c r="C2651" s="208">
        <v>48</v>
      </c>
      <c r="D2651" s="209" t="s">
        <v>929</v>
      </c>
      <c r="E2651" s="212">
        <v>4855</v>
      </c>
      <c r="F2651" s="213" t="s">
        <v>1236</v>
      </c>
      <c r="G2651" s="231"/>
      <c r="H2651" s="72" t="s">
        <v>47</v>
      </c>
      <c r="I2651" s="223"/>
      <c r="J2651" s="73"/>
      <c r="K2651" s="73"/>
      <c r="L2651" s="73"/>
      <c r="M2651" s="74"/>
      <c r="N2651" s="247"/>
      <c r="O2651" s="306"/>
      <c r="P2651" s="105"/>
      <c r="Q2651" s="75"/>
      <c r="R2651" s="75"/>
      <c r="S2651" s="75"/>
      <c r="T2651" s="75"/>
      <c r="U2651" s="75"/>
      <c r="V2651" s="75"/>
      <c r="W2651" s="75"/>
      <c r="X2651" s="75"/>
      <c r="Y2651" s="76" t="str">
        <f>IF(ISNUMBER(VLOOKUP(Y2653,P$7:W$7,MATCH(Y2653,P$7:W$7))),VLOOKUP(Y2653,P$7:W$7,MATCH(Y2653,P$7:W$7)),IF(N2655=0,"No Data",IF(Y2653&gt;0,"&lt;100",0)))</f>
        <v>&lt;100</v>
      </c>
      <c r="Z2651" s="77" t="str">
        <f>IF(ISNUMBER(VLOOKUP(Z2655,P$7:W$7,MATCH(Z2655,P$7:W$7))),VLOOKUP(Z2655,P$7:W$7,MATCH(Z2655,P$7:W$7)),IF(N2655=0,"No Data",IF(Z2655&gt;0,"&lt;100",0)))</f>
        <v>&lt;100</v>
      </c>
      <c r="AA2651" s="106">
        <f>IF(ISNUMBER(Z2651),Z2651,0)</f>
        <v>0</v>
      </c>
      <c r="AB2651" s="75"/>
      <c r="AC2651" s="75"/>
      <c r="AD2651" s="75"/>
      <c r="AE2651" s="75"/>
      <c r="AF2651" s="75"/>
      <c r="AG2651" s="75"/>
      <c r="AH2651" s="75"/>
      <c r="AI2651" s="75"/>
      <c r="AJ2651" s="76">
        <f>IF(ISNUMBER(VLOOKUP(AJ2653,AB$7:AH$7,MATCH(AJ2653,AB$7:AH$7))),VLOOKUP(AJ2653,AB$7:AH$7,MATCH(AJ2653,AB$7:AH$7)),IF(N2655=0,"No Data",IF(AJ2653&gt;0,"&lt;50",0)))</f>
        <v>0</v>
      </c>
      <c r="AK2651" s="77">
        <f>IF(ISNUMBER(VLOOKUP(AK2655,AB$7:AH$7,MATCH(AK2655,AB$7:AH$7))),VLOOKUP(AK2655,AB$7:AH$7,MATCH(AK2655,AB$7:AH$7)),IF(N2655=0,"No Data",IF(AK2655&gt;0,"&lt;50",0)))</f>
        <v>0</v>
      </c>
      <c r="AL2651" s="106">
        <f>IF(ISNUMBER(AK2651),AK2651,0)</f>
        <v>0</v>
      </c>
      <c r="AM2651" s="75"/>
      <c r="AN2651" s="75"/>
      <c r="AO2651" s="75"/>
      <c r="AP2651" s="75"/>
      <c r="AQ2651" s="75"/>
      <c r="AR2651" s="75"/>
      <c r="AS2651" s="75"/>
      <c r="AT2651" s="75"/>
      <c r="AU2651" s="75"/>
      <c r="AV2651" s="75"/>
      <c r="AW2651" s="76">
        <f>IF(ISNUMBER(VLOOKUP(AW2653,AM$7:AU$7,MATCH(AW2653,AM$7:AU$7))),VLOOKUP(AW2653,AM$7:AU$7,MATCH(AW2653,AM$7:AU$7)),IF(N2655=0,"No Data",IF(AW2653&gt;0,"&lt;10",0)))</f>
        <v>500</v>
      </c>
      <c r="AX2651" s="77">
        <f>IF(ISNUMBER(VLOOKUP(AX2655,AM$7:AU$7,MATCH(AX2655,AM$7:AU$7))),VLOOKUP(AX2655,AM$7:AU$7,MATCH(AX2655,AM$7:AU$7)),IF(N2655=0,"No Data",IF(AX2655&gt;0,"&lt;10",0)))</f>
        <v>500</v>
      </c>
      <c r="AY2651" s="106">
        <f>IF(ISNUMBER(AX2651),AX2651,0)</f>
        <v>500</v>
      </c>
      <c r="AZ2651" s="79"/>
      <c r="BA2651" s="80"/>
      <c r="BB2651" s="71"/>
      <c r="BC2651" s="95"/>
      <c r="BD2651" s="41">
        <v>4</v>
      </c>
      <c r="BE2651" s="52">
        <v>48</v>
      </c>
      <c r="BF2651" s="103">
        <v>4855</v>
      </c>
      <c r="BG2651" s="276" t="s">
        <v>47</v>
      </c>
    </row>
    <row r="2652" spans="1:59" s="63" customFormat="1" ht="12.75" x14ac:dyDescent="0.2">
      <c r="A2652" s="196">
        <v>4</v>
      </c>
      <c r="B2652" s="197" t="s">
        <v>422</v>
      </c>
      <c r="C2652" s="208">
        <v>48</v>
      </c>
      <c r="D2652" s="209" t="s">
        <v>929</v>
      </c>
      <c r="E2652" s="212">
        <v>4855</v>
      </c>
      <c r="F2652" s="213" t="s">
        <v>1236</v>
      </c>
      <c r="G2652" s="231"/>
      <c r="H2652" s="81" t="s">
        <v>48</v>
      </c>
      <c r="I2652" s="223"/>
      <c r="J2652" s="73"/>
      <c r="K2652" s="73"/>
      <c r="L2652" s="73"/>
      <c r="M2652" s="74"/>
      <c r="N2652" s="247"/>
      <c r="O2652" s="306"/>
      <c r="P2652" s="105"/>
      <c r="Q2652" s="75"/>
      <c r="R2652" s="75"/>
      <c r="S2652" s="75"/>
      <c r="T2652" s="75"/>
      <c r="U2652" s="75"/>
      <c r="V2652" s="75"/>
      <c r="W2652" s="75"/>
      <c r="X2652" s="75"/>
      <c r="Y2652" s="82">
        <f>MIN(X2656:X2659)</f>
        <v>0</v>
      </c>
      <c r="Z2652" s="83"/>
      <c r="AA2652" s="83"/>
      <c r="AB2652" s="75"/>
      <c r="AC2652" s="75"/>
      <c r="AD2652" s="75"/>
      <c r="AE2652" s="75"/>
      <c r="AF2652" s="75"/>
      <c r="AG2652" s="75"/>
      <c r="AH2652" s="75"/>
      <c r="AI2652" s="75"/>
      <c r="AJ2652" s="82">
        <f>MIN(AI2656:AI2659)</f>
        <v>0</v>
      </c>
      <c r="AK2652" s="83"/>
      <c r="AL2652" s="83"/>
      <c r="AM2652" s="75"/>
      <c r="AN2652" s="75"/>
      <c r="AO2652" s="75"/>
      <c r="AP2652" s="75"/>
      <c r="AQ2652" s="75"/>
      <c r="AR2652" s="75"/>
      <c r="AS2652" s="75"/>
      <c r="AT2652" s="75"/>
      <c r="AU2652" s="75"/>
      <c r="AV2652" s="75"/>
      <c r="AW2652" s="82">
        <f>MIN(AV2656:AV2659)</f>
        <v>25</v>
      </c>
      <c r="AX2652" s="83"/>
      <c r="AY2652" s="83"/>
      <c r="AZ2652" s="79"/>
      <c r="BA2652" s="80"/>
      <c r="BB2652" s="71"/>
      <c r="BC2652" s="95"/>
      <c r="BD2652" s="41">
        <v>4</v>
      </c>
      <c r="BE2652" s="52">
        <v>48</v>
      </c>
      <c r="BF2652" s="103">
        <v>4855</v>
      </c>
      <c r="BG2652" s="278" t="s">
        <v>48</v>
      </c>
    </row>
    <row r="2653" spans="1:59" s="63" customFormat="1" ht="12.75" x14ac:dyDescent="0.2">
      <c r="A2653" s="196">
        <v>4</v>
      </c>
      <c r="B2653" s="197" t="s">
        <v>422</v>
      </c>
      <c r="C2653" s="208">
        <v>48</v>
      </c>
      <c r="D2653" s="209" t="s">
        <v>929</v>
      </c>
      <c r="E2653" s="212">
        <v>4855</v>
      </c>
      <c r="F2653" s="213" t="s">
        <v>1236</v>
      </c>
      <c r="G2653" s="231"/>
      <c r="H2653" s="81" t="s">
        <v>49</v>
      </c>
      <c r="I2653" s="223"/>
      <c r="J2653" s="73"/>
      <c r="K2653" s="73"/>
      <c r="L2653" s="73"/>
      <c r="M2653" s="74"/>
      <c r="N2653" s="247"/>
      <c r="O2653" s="306"/>
      <c r="P2653" s="105"/>
      <c r="Q2653" s="75"/>
      <c r="R2653" s="75"/>
      <c r="S2653" s="75"/>
      <c r="T2653" s="75"/>
      <c r="U2653" s="75"/>
      <c r="V2653" s="75"/>
      <c r="W2653" s="75"/>
      <c r="X2653" s="75"/>
      <c r="Y2653" s="84">
        <f>IF(ISNUMBER(AVERAGE(X2656:X2659)),AVERAGE(X2656:X2659),0)</f>
        <v>50</v>
      </c>
      <c r="Z2653" s="83"/>
      <c r="AA2653" s="83"/>
      <c r="AB2653" s="75"/>
      <c r="AC2653" s="75"/>
      <c r="AD2653" s="75"/>
      <c r="AE2653" s="75"/>
      <c r="AF2653" s="75"/>
      <c r="AG2653" s="75"/>
      <c r="AH2653" s="75"/>
      <c r="AI2653" s="75"/>
      <c r="AJ2653" s="84">
        <f>IF(ISNUMBER(AVERAGE(AI2656:AI2659)),AVERAGE(AI2656:AI2659),0)</f>
        <v>0</v>
      </c>
      <c r="AK2653" s="83"/>
      <c r="AL2653" s="83"/>
      <c r="AM2653" s="75"/>
      <c r="AN2653" s="75"/>
      <c r="AO2653" s="75"/>
      <c r="AP2653" s="75"/>
      <c r="AQ2653" s="75"/>
      <c r="AR2653" s="75"/>
      <c r="AS2653" s="75"/>
      <c r="AT2653" s="75"/>
      <c r="AU2653" s="75"/>
      <c r="AV2653" s="75"/>
      <c r="AW2653" s="84">
        <f>IF(ISNUMBER(AVERAGE(AV2656:AV2659)),AVERAGE(AV2656:AV2659),0)</f>
        <v>781.25</v>
      </c>
      <c r="AX2653" s="83"/>
      <c r="AY2653" s="83"/>
      <c r="AZ2653" s="79"/>
      <c r="BA2653" s="80"/>
      <c r="BB2653" s="71"/>
      <c r="BC2653" s="95"/>
      <c r="BD2653" s="41">
        <v>4</v>
      </c>
      <c r="BE2653" s="52">
        <v>48</v>
      </c>
      <c r="BF2653" s="103">
        <v>4855</v>
      </c>
      <c r="BG2653" s="278" t="s">
        <v>49</v>
      </c>
    </row>
    <row r="2654" spans="1:59" s="63" customFormat="1" ht="12.75" x14ac:dyDescent="0.2">
      <c r="A2654" s="196">
        <v>4</v>
      </c>
      <c r="B2654" s="197" t="s">
        <v>422</v>
      </c>
      <c r="C2654" s="208">
        <v>48</v>
      </c>
      <c r="D2654" s="209" t="s">
        <v>929</v>
      </c>
      <c r="E2654" s="212">
        <v>4855</v>
      </c>
      <c r="F2654" s="213" t="s">
        <v>1236</v>
      </c>
      <c r="G2654" s="231"/>
      <c r="H2654" s="81" t="s">
        <v>50</v>
      </c>
      <c r="I2654" s="223"/>
      <c r="J2654" s="73"/>
      <c r="K2654" s="73"/>
      <c r="L2654" s="73"/>
      <c r="M2654" s="74"/>
      <c r="N2654" s="247"/>
      <c r="O2654" s="306"/>
      <c r="P2654" s="105"/>
      <c r="Q2654" s="75"/>
      <c r="R2654" s="75"/>
      <c r="S2654" s="75"/>
      <c r="T2654" s="75"/>
      <c r="U2654" s="75"/>
      <c r="V2654" s="75"/>
      <c r="W2654" s="75"/>
      <c r="X2654" s="75"/>
      <c r="Y2654" s="84">
        <f>MAX(X2656:X2659)</f>
        <v>100</v>
      </c>
      <c r="Z2654" s="83"/>
      <c r="AA2654" s="83"/>
      <c r="AB2654" s="75"/>
      <c r="AC2654" s="75"/>
      <c r="AD2654" s="75"/>
      <c r="AE2654" s="75"/>
      <c r="AF2654" s="75"/>
      <c r="AG2654" s="75"/>
      <c r="AH2654" s="75"/>
      <c r="AI2654" s="75"/>
      <c r="AJ2654" s="84">
        <f>MAX(AI2656:AI2659)</f>
        <v>0</v>
      </c>
      <c r="AK2654" s="83"/>
      <c r="AL2654" s="83"/>
      <c r="AM2654" s="75"/>
      <c r="AN2654" s="75"/>
      <c r="AO2654" s="75"/>
      <c r="AP2654" s="75"/>
      <c r="AQ2654" s="75"/>
      <c r="AR2654" s="75"/>
      <c r="AS2654" s="75"/>
      <c r="AT2654" s="75"/>
      <c r="AU2654" s="75"/>
      <c r="AV2654" s="75"/>
      <c r="AW2654" s="84">
        <f>MAX(AV2656:AV2659)</f>
        <v>2500</v>
      </c>
      <c r="AX2654" s="83"/>
      <c r="AY2654" s="83"/>
      <c r="AZ2654" s="79"/>
      <c r="BA2654" s="80"/>
      <c r="BB2654" s="71"/>
      <c r="BC2654" s="95"/>
      <c r="BD2654" s="41">
        <v>4</v>
      </c>
      <c r="BE2654" s="52">
        <v>48</v>
      </c>
      <c r="BF2654" s="103">
        <v>4855</v>
      </c>
      <c r="BG2654" s="278" t="s">
        <v>50</v>
      </c>
    </row>
    <row r="2655" spans="1:59" s="63" customFormat="1" ht="12.75" x14ac:dyDescent="0.2">
      <c r="A2655" s="196">
        <v>4</v>
      </c>
      <c r="B2655" s="197" t="s">
        <v>422</v>
      </c>
      <c r="C2655" s="208">
        <v>48</v>
      </c>
      <c r="D2655" s="209" t="s">
        <v>929</v>
      </c>
      <c r="E2655" s="212">
        <v>4855</v>
      </c>
      <c r="F2655" s="213" t="s">
        <v>1236</v>
      </c>
      <c r="G2655" s="231"/>
      <c r="H2655" s="85" t="s">
        <v>51</v>
      </c>
      <c r="I2655" s="223"/>
      <c r="J2655" s="73"/>
      <c r="K2655" s="73"/>
      <c r="L2655" s="73"/>
      <c r="M2655" s="74"/>
      <c r="N2655" s="248">
        <f>SUM(N2656:N2659)</f>
        <v>4</v>
      </c>
      <c r="O2655" s="293">
        <f>SUM(O2656:O2659)</f>
        <v>1</v>
      </c>
      <c r="P2655" s="292"/>
      <c r="Q2655" s="87"/>
      <c r="R2655" s="87"/>
      <c r="S2655" s="87"/>
      <c r="T2655" s="87"/>
      <c r="U2655" s="87"/>
      <c r="V2655" s="87"/>
      <c r="W2655" s="87"/>
      <c r="X2655" s="87"/>
      <c r="Y2655" s="88"/>
      <c r="Z2655" s="86">
        <f>SUM(Z2656:Z2659)</f>
        <v>50</v>
      </c>
      <c r="AA2655" s="120"/>
      <c r="AB2655" s="111"/>
      <c r="AC2655" s="111"/>
      <c r="AD2655" s="111"/>
      <c r="AE2655" s="111"/>
      <c r="AF2655" s="111"/>
      <c r="AG2655" s="111"/>
      <c r="AH2655" s="111"/>
      <c r="AI2655" s="111"/>
      <c r="AJ2655" s="120"/>
      <c r="AK2655" s="86">
        <f>SUM(AK2656:AK2659)</f>
        <v>0</v>
      </c>
      <c r="AL2655" s="120"/>
      <c r="AM2655" s="111"/>
      <c r="AN2655" s="111"/>
      <c r="AO2655" s="111"/>
      <c r="AP2655" s="111"/>
      <c r="AQ2655" s="111"/>
      <c r="AR2655" s="111"/>
      <c r="AS2655" s="111"/>
      <c r="AT2655" s="111"/>
      <c r="AU2655" s="111"/>
      <c r="AV2655" s="111"/>
      <c r="AW2655" s="120"/>
      <c r="AX2655" s="86">
        <f>SUM(AX2656:AX2659)</f>
        <v>781.25</v>
      </c>
      <c r="AY2655" s="88"/>
      <c r="AZ2655" s="79"/>
      <c r="BA2655" s="80"/>
      <c r="BB2655" s="71"/>
      <c r="BC2655" s="95"/>
      <c r="BD2655" s="41">
        <v>4</v>
      </c>
      <c r="BE2655" s="52">
        <v>48</v>
      </c>
      <c r="BF2655" s="103">
        <v>4855</v>
      </c>
      <c r="BG2655" s="279" t="s">
        <v>51</v>
      </c>
    </row>
    <row r="2656" spans="1:59" s="63" customFormat="1" ht="12.75" x14ac:dyDescent="0.2">
      <c r="A2656" s="196">
        <v>4</v>
      </c>
      <c r="B2656" s="197" t="s">
        <v>422</v>
      </c>
      <c r="C2656" s="208">
        <v>48</v>
      </c>
      <c r="D2656" s="209" t="s">
        <v>929</v>
      </c>
      <c r="E2656" s="212">
        <v>4855</v>
      </c>
      <c r="F2656" s="213" t="s">
        <v>1236</v>
      </c>
      <c r="G2656" s="231"/>
      <c r="H2656" s="89" t="s">
        <v>52</v>
      </c>
      <c r="I2656" s="90" t="s">
        <v>324</v>
      </c>
      <c r="J2656" s="90"/>
      <c r="K2656" s="90" t="s">
        <v>64</v>
      </c>
      <c r="L2656" s="90" t="s">
        <v>528</v>
      </c>
      <c r="M2656" s="91"/>
      <c r="N2656" s="312">
        <v>1</v>
      </c>
      <c r="O2656" s="313">
        <f>N2656/N$2655</f>
        <v>0.25</v>
      </c>
      <c r="P2656" s="104"/>
      <c r="Q2656" s="92"/>
      <c r="R2656" s="92"/>
      <c r="S2656" s="92"/>
      <c r="T2656" s="92"/>
      <c r="U2656" s="92"/>
      <c r="V2656" s="92"/>
      <c r="W2656" s="92"/>
      <c r="X2656" s="109">
        <f t="shared" ref="X2656:X2659" si="410">P2656*P$7+Q2656*Q$7+R2656*R$7+S2656*S$7+T2656*T$7+U2656*U$7+V2656*V$7+W2656*W$7</f>
        <v>0</v>
      </c>
      <c r="Y2656" s="83"/>
      <c r="Z2656" s="110">
        <f t="shared" ref="Z2656:Z2659" si="411">X2656*$O2656</f>
        <v>0</v>
      </c>
      <c r="AA2656" s="111"/>
      <c r="AB2656" s="92"/>
      <c r="AC2656" s="92"/>
      <c r="AD2656" s="92"/>
      <c r="AE2656" s="92"/>
      <c r="AF2656" s="92"/>
      <c r="AG2656" s="92"/>
      <c r="AH2656" s="92"/>
      <c r="AI2656" s="109">
        <f t="shared" ref="AI2656:AI2659" si="412">AB2656*AB$7+AC2656*AC$7+AD2656*AD$7+AE2656*AE$7+AF2656*AF$7+AG2656*AG$7+AH2656*AH$7</f>
        <v>0</v>
      </c>
      <c r="AJ2656" s="83"/>
      <c r="AK2656" s="110">
        <f t="shared" ref="AK2656:AK2659" si="413">AI2656*$O2656</f>
        <v>0</v>
      </c>
      <c r="AL2656" s="111"/>
      <c r="AM2656" s="92"/>
      <c r="AN2656" s="92"/>
      <c r="AO2656" s="92"/>
      <c r="AP2656" s="92">
        <v>1</v>
      </c>
      <c r="AQ2656" s="92"/>
      <c r="AR2656" s="92"/>
      <c r="AS2656" s="92"/>
      <c r="AT2656" s="92"/>
      <c r="AU2656" s="92"/>
      <c r="AV2656" s="109">
        <f t="shared" ref="AV2656:AV2659" si="414">AM2656*AM$7+AN2656*AN$7+AO2656*AO$7+AP2656*AP$7+AQ2656*AQ$7+AR2656*AR$7+AS2656*AS$7+AT2656*AT$7+AU2656*AU$7</f>
        <v>100</v>
      </c>
      <c r="AW2656" s="75"/>
      <c r="AX2656" s="110">
        <f t="shared" ref="AX2656:AX2659" si="415">AV2656*$O2656</f>
        <v>25</v>
      </c>
      <c r="AY2656" s="111"/>
      <c r="AZ2656" s="93"/>
      <c r="BA2656" s="94" t="s">
        <v>131</v>
      </c>
      <c r="BB2656" s="71"/>
      <c r="BC2656" s="95"/>
      <c r="BD2656" s="41">
        <v>4</v>
      </c>
      <c r="BE2656" s="52">
        <v>48</v>
      </c>
      <c r="BF2656" s="103">
        <v>4855</v>
      </c>
      <c r="BG2656" s="280" t="s">
        <v>52</v>
      </c>
    </row>
    <row r="2657" spans="1:59" s="63" customFormat="1" ht="12.75" x14ac:dyDescent="0.2">
      <c r="A2657" s="196">
        <v>4</v>
      </c>
      <c r="B2657" s="197" t="s">
        <v>422</v>
      </c>
      <c r="C2657" s="208">
        <v>48</v>
      </c>
      <c r="D2657" s="209" t="s">
        <v>929</v>
      </c>
      <c r="E2657" s="212">
        <v>4855</v>
      </c>
      <c r="F2657" s="213" t="s">
        <v>1236</v>
      </c>
      <c r="G2657" s="231"/>
      <c r="H2657" s="89"/>
      <c r="I2657" s="90" t="s">
        <v>876</v>
      </c>
      <c r="J2657" s="90"/>
      <c r="K2657" s="90" t="s">
        <v>64</v>
      </c>
      <c r="L2657" s="90" t="s">
        <v>877</v>
      </c>
      <c r="M2657" s="91"/>
      <c r="N2657" s="312">
        <v>1</v>
      </c>
      <c r="O2657" s="313">
        <f t="shared" ref="O2657:O2659" si="416">N2657/N$2655</f>
        <v>0.25</v>
      </c>
      <c r="P2657" s="104">
        <v>1</v>
      </c>
      <c r="Q2657" s="92"/>
      <c r="R2657" s="92"/>
      <c r="S2657" s="92"/>
      <c r="T2657" s="92"/>
      <c r="U2657" s="92"/>
      <c r="V2657" s="92"/>
      <c r="W2657" s="92"/>
      <c r="X2657" s="109">
        <f t="shared" si="410"/>
        <v>100</v>
      </c>
      <c r="Y2657" s="83"/>
      <c r="Z2657" s="110">
        <f t="shared" si="411"/>
        <v>25</v>
      </c>
      <c r="AA2657" s="111"/>
      <c r="AB2657" s="92"/>
      <c r="AC2657" s="92"/>
      <c r="AD2657" s="92"/>
      <c r="AE2657" s="92"/>
      <c r="AF2657" s="92"/>
      <c r="AG2657" s="92"/>
      <c r="AH2657" s="92"/>
      <c r="AI2657" s="109">
        <f t="shared" si="412"/>
        <v>0</v>
      </c>
      <c r="AJ2657" s="83"/>
      <c r="AK2657" s="110">
        <f t="shared" si="413"/>
        <v>0</v>
      </c>
      <c r="AL2657" s="111"/>
      <c r="AM2657" s="92"/>
      <c r="AN2657" s="92"/>
      <c r="AO2657" s="92"/>
      <c r="AP2657" s="92"/>
      <c r="AQ2657" s="92"/>
      <c r="AR2657" s="92">
        <v>1</v>
      </c>
      <c r="AS2657" s="92"/>
      <c r="AT2657" s="92"/>
      <c r="AU2657" s="92"/>
      <c r="AV2657" s="109">
        <f t="shared" si="414"/>
        <v>500</v>
      </c>
      <c r="AW2657" s="75"/>
      <c r="AX2657" s="110">
        <f t="shared" si="415"/>
        <v>125</v>
      </c>
      <c r="AY2657" s="111"/>
      <c r="AZ2657" s="93"/>
      <c r="BA2657" s="94" t="s">
        <v>131</v>
      </c>
      <c r="BB2657" s="71"/>
      <c r="BC2657" s="95"/>
      <c r="BD2657" s="41">
        <v>4</v>
      </c>
      <c r="BE2657" s="52">
        <v>48</v>
      </c>
      <c r="BF2657" s="103">
        <v>4855</v>
      </c>
      <c r="BG2657" s="280" t="s">
        <v>52</v>
      </c>
    </row>
    <row r="2658" spans="1:59" s="63" customFormat="1" ht="12.75" x14ac:dyDescent="0.2">
      <c r="A2658" s="196">
        <v>4</v>
      </c>
      <c r="B2658" s="197" t="s">
        <v>422</v>
      </c>
      <c r="C2658" s="208">
        <v>48</v>
      </c>
      <c r="D2658" s="209" t="s">
        <v>929</v>
      </c>
      <c r="E2658" s="212">
        <v>4855</v>
      </c>
      <c r="F2658" s="213" t="s">
        <v>1236</v>
      </c>
      <c r="G2658" s="231"/>
      <c r="H2658" s="89"/>
      <c r="I2658" s="90" t="s">
        <v>820</v>
      </c>
      <c r="J2658" s="90"/>
      <c r="K2658" s="90" t="s">
        <v>64</v>
      </c>
      <c r="L2658" s="90" t="s">
        <v>188</v>
      </c>
      <c r="M2658" s="91"/>
      <c r="N2658" s="312">
        <v>1</v>
      </c>
      <c r="O2658" s="313">
        <f t="shared" si="416"/>
        <v>0.25</v>
      </c>
      <c r="P2658" s="104">
        <v>1</v>
      </c>
      <c r="Q2658" s="92"/>
      <c r="R2658" s="92"/>
      <c r="S2658" s="92"/>
      <c r="T2658" s="92"/>
      <c r="U2658" s="92"/>
      <c r="V2658" s="92"/>
      <c r="W2658" s="92"/>
      <c r="X2658" s="109">
        <f t="shared" si="410"/>
        <v>100</v>
      </c>
      <c r="Y2658" s="83"/>
      <c r="Z2658" s="110">
        <f t="shared" si="411"/>
        <v>25</v>
      </c>
      <c r="AA2658" s="111"/>
      <c r="AB2658" s="92"/>
      <c r="AC2658" s="92"/>
      <c r="AD2658" s="92"/>
      <c r="AE2658" s="92"/>
      <c r="AF2658" s="92"/>
      <c r="AG2658" s="92"/>
      <c r="AH2658" s="92"/>
      <c r="AI2658" s="109">
        <f t="shared" si="412"/>
        <v>0</v>
      </c>
      <c r="AJ2658" s="83"/>
      <c r="AK2658" s="110">
        <f t="shared" si="413"/>
        <v>0</v>
      </c>
      <c r="AL2658" s="111"/>
      <c r="AM2658" s="92"/>
      <c r="AN2658" s="92"/>
      <c r="AO2658" s="92"/>
      <c r="AP2658" s="92"/>
      <c r="AQ2658" s="92"/>
      <c r="AR2658" s="92"/>
      <c r="AS2658" s="92"/>
      <c r="AT2658" s="92">
        <v>1</v>
      </c>
      <c r="AU2658" s="92"/>
      <c r="AV2658" s="109">
        <f t="shared" si="414"/>
        <v>2500</v>
      </c>
      <c r="AW2658" s="75"/>
      <c r="AX2658" s="110">
        <f t="shared" si="415"/>
        <v>625</v>
      </c>
      <c r="AY2658" s="111"/>
      <c r="AZ2658" s="93"/>
      <c r="BA2658" s="94" t="s">
        <v>131</v>
      </c>
      <c r="BB2658" s="71"/>
      <c r="BC2658" s="95"/>
      <c r="BD2658" s="41">
        <v>4</v>
      </c>
      <c r="BE2658" s="52">
        <v>48</v>
      </c>
      <c r="BF2658" s="103">
        <v>4855</v>
      </c>
      <c r="BG2658" s="280" t="s">
        <v>52</v>
      </c>
    </row>
    <row r="2659" spans="1:59" s="63" customFormat="1" ht="12.75" x14ac:dyDescent="0.2">
      <c r="A2659" s="196">
        <v>4</v>
      </c>
      <c r="B2659" s="197" t="s">
        <v>422</v>
      </c>
      <c r="C2659" s="208">
        <v>48</v>
      </c>
      <c r="D2659" s="209" t="s">
        <v>929</v>
      </c>
      <c r="E2659" s="212">
        <v>4855</v>
      </c>
      <c r="F2659" s="213" t="s">
        <v>1236</v>
      </c>
      <c r="G2659" s="231"/>
      <c r="H2659" s="89"/>
      <c r="I2659" s="90" t="s">
        <v>871</v>
      </c>
      <c r="J2659" s="90"/>
      <c r="K2659" s="90" t="s">
        <v>64</v>
      </c>
      <c r="L2659" s="90" t="s">
        <v>313</v>
      </c>
      <c r="M2659" s="91"/>
      <c r="N2659" s="312">
        <v>1</v>
      </c>
      <c r="O2659" s="313">
        <f t="shared" si="416"/>
        <v>0.25</v>
      </c>
      <c r="P2659" s="104"/>
      <c r="Q2659" s="92"/>
      <c r="R2659" s="92"/>
      <c r="S2659" s="92"/>
      <c r="T2659" s="92"/>
      <c r="U2659" s="92"/>
      <c r="V2659" s="92"/>
      <c r="W2659" s="92"/>
      <c r="X2659" s="109">
        <f t="shared" si="410"/>
        <v>0</v>
      </c>
      <c r="Y2659" s="83"/>
      <c r="Z2659" s="110">
        <f t="shared" si="411"/>
        <v>0</v>
      </c>
      <c r="AA2659" s="111"/>
      <c r="AB2659" s="92"/>
      <c r="AC2659" s="92"/>
      <c r="AD2659" s="92"/>
      <c r="AE2659" s="92"/>
      <c r="AF2659" s="92"/>
      <c r="AG2659" s="92"/>
      <c r="AH2659" s="92"/>
      <c r="AI2659" s="109">
        <f t="shared" si="412"/>
        <v>0</v>
      </c>
      <c r="AJ2659" s="83"/>
      <c r="AK2659" s="110">
        <f t="shared" si="413"/>
        <v>0</v>
      </c>
      <c r="AL2659" s="111"/>
      <c r="AM2659" s="92"/>
      <c r="AN2659" s="92">
        <v>1</v>
      </c>
      <c r="AO2659" s="92"/>
      <c r="AP2659" s="92"/>
      <c r="AQ2659" s="92"/>
      <c r="AR2659" s="92"/>
      <c r="AS2659" s="92"/>
      <c r="AT2659" s="92"/>
      <c r="AU2659" s="92"/>
      <c r="AV2659" s="109">
        <f t="shared" si="414"/>
        <v>25</v>
      </c>
      <c r="AW2659" s="75"/>
      <c r="AX2659" s="110">
        <f t="shared" si="415"/>
        <v>6.25</v>
      </c>
      <c r="AY2659" s="111"/>
      <c r="AZ2659" s="93"/>
      <c r="BA2659" s="94" t="s">
        <v>131</v>
      </c>
      <c r="BB2659" s="71"/>
      <c r="BC2659" s="95"/>
      <c r="BD2659" s="41">
        <v>4</v>
      </c>
      <c r="BE2659" s="52">
        <v>48</v>
      </c>
      <c r="BF2659" s="103">
        <v>4855</v>
      </c>
      <c r="BG2659" s="280" t="s">
        <v>52</v>
      </c>
    </row>
    <row r="2660" spans="1:59" s="63" customFormat="1" ht="12.75" x14ac:dyDescent="0.2">
      <c r="A2660" s="196">
        <v>4</v>
      </c>
      <c r="B2660" s="197" t="s">
        <v>422</v>
      </c>
      <c r="C2660" s="208">
        <v>48</v>
      </c>
      <c r="D2660" s="209" t="s">
        <v>929</v>
      </c>
      <c r="E2660" s="212">
        <v>4855</v>
      </c>
      <c r="F2660" s="213" t="s">
        <v>1236</v>
      </c>
      <c r="G2660" s="231"/>
      <c r="H2660" s="65"/>
      <c r="I2660" s="222"/>
      <c r="J2660" s="66"/>
      <c r="K2660" s="66"/>
      <c r="L2660" s="66"/>
      <c r="M2660" s="64"/>
      <c r="N2660" s="304"/>
      <c r="O2660" s="305"/>
      <c r="P2660" s="127"/>
      <c r="Q2660" s="67"/>
      <c r="R2660" s="67"/>
      <c r="S2660" s="67"/>
      <c r="T2660" s="67"/>
      <c r="U2660" s="67"/>
      <c r="V2660" s="67"/>
      <c r="W2660" s="67"/>
      <c r="X2660" s="67"/>
      <c r="Y2660" s="68"/>
      <c r="Z2660" s="68"/>
      <c r="AA2660" s="68"/>
      <c r="AB2660" s="67"/>
      <c r="AC2660" s="67"/>
      <c r="AD2660" s="67"/>
      <c r="AE2660" s="67"/>
      <c r="AF2660" s="67"/>
      <c r="AG2660" s="67"/>
      <c r="AH2660" s="67"/>
      <c r="AI2660" s="67"/>
      <c r="AJ2660" s="68"/>
      <c r="AK2660" s="68"/>
      <c r="AL2660" s="68"/>
      <c r="AM2660" s="67"/>
      <c r="AN2660" s="67"/>
      <c r="AO2660" s="67"/>
      <c r="AP2660" s="67"/>
      <c r="AQ2660" s="67"/>
      <c r="AR2660" s="67"/>
      <c r="AS2660" s="67"/>
      <c r="AT2660" s="67"/>
      <c r="AU2660" s="67"/>
      <c r="AV2660" s="67"/>
      <c r="AW2660" s="67"/>
      <c r="AX2660" s="68"/>
      <c r="AY2660" s="68"/>
      <c r="AZ2660" s="69"/>
      <c r="BA2660" s="70"/>
      <c r="BB2660" s="71"/>
      <c r="BC2660" s="95"/>
      <c r="BD2660" s="41">
        <v>4</v>
      </c>
      <c r="BE2660" s="52">
        <v>48</v>
      </c>
      <c r="BF2660" s="103">
        <v>4855</v>
      </c>
      <c r="BG2660" s="275"/>
    </row>
    <row r="2661" spans="1:59" s="63" customFormat="1" ht="12.75" x14ac:dyDescent="0.2">
      <c r="A2661" s="196">
        <v>4</v>
      </c>
      <c r="B2661" s="197" t="s">
        <v>422</v>
      </c>
      <c r="C2661" s="208">
        <v>48</v>
      </c>
      <c r="D2661" s="209" t="s">
        <v>929</v>
      </c>
      <c r="E2661" s="212">
        <v>4855</v>
      </c>
      <c r="F2661" s="213" t="s">
        <v>1236</v>
      </c>
      <c r="G2661" s="232"/>
      <c r="H2661" s="97"/>
      <c r="I2661" s="224"/>
      <c r="J2661" s="98"/>
      <c r="K2661" s="98"/>
      <c r="L2661" s="98"/>
      <c r="M2661" s="96"/>
      <c r="N2661" s="307"/>
      <c r="O2661" s="246"/>
      <c r="P2661" s="124"/>
      <c r="Q2661" s="99"/>
      <c r="R2661" s="99"/>
      <c r="S2661" s="99"/>
      <c r="T2661" s="99"/>
      <c r="U2661" s="99"/>
      <c r="V2661" s="99"/>
      <c r="W2661" s="99"/>
      <c r="X2661" s="99"/>
      <c r="Y2661" s="100"/>
      <c r="Z2661" s="100"/>
      <c r="AA2661" s="100"/>
      <c r="AB2661" s="99"/>
      <c r="AC2661" s="99"/>
      <c r="AD2661" s="99"/>
      <c r="AE2661" s="99"/>
      <c r="AF2661" s="99"/>
      <c r="AG2661" s="99"/>
      <c r="AH2661" s="99"/>
      <c r="AI2661" s="99"/>
      <c r="AJ2661" s="100"/>
      <c r="AK2661" s="100"/>
      <c r="AL2661" s="100"/>
      <c r="AM2661" s="99"/>
      <c r="AN2661" s="99"/>
      <c r="AO2661" s="99"/>
      <c r="AP2661" s="99"/>
      <c r="AQ2661" s="99"/>
      <c r="AR2661" s="99"/>
      <c r="AS2661" s="99"/>
      <c r="AT2661" s="99"/>
      <c r="AU2661" s="99"/>
      <c r="AV2661" s="99"/>
      <c r="AW2661" s="99"/>
      <c r="AX2661" s="100"/>
      <c r="AY2661" s="100"/>
      <c r="AZ2661" s="101"/>
      <c r="BA2661" s="102"/>
      <c r="BB2661" s="95"/>
      <c r="BC2661" s="95"/>
      <c r="BD2661" s="41">
        <v>4</v>
      </c>
      <c r="BE2661" s="52">
        <v>48</v>
      </c>
      <c r="BF2661" s="103">
        <v>4855</v>
      </c>
      <c r="BG2661" s="277"/>
    </row>
    <row r="2662" spans="1:59" s="53" customFormat="1" ht="18.75" x14ac:dyDescent="0.3">
      <c r="A2662" s="202">
        <v>4</v>
      </c>
      <c r="B2662" s="203" t="s">
        <v>422</v>
      </c>
      <c r="C2662" s="205">
        <v>49</v>
      </c>
      <c r="D2662" s="206" t="s">
        <v>931</v>
      </c>
      <c r="E2662" s="207"/>
      <c r="F2662" s="207"/>
      <c r="G2662" s="229"/>
      <c r="H2662" s="44"/>
      <c r="I2662" s="226"/>
      <c r="J2662" s="192"/>
      <c r="K2662" s="192"/>
      <c r="L2662" s="192"/>
      <c r="M2662" s="194"/>
      <c r="N2662" s="302"/>
      <c r="O2662" s="298"/>
      <c r="P2662" s="47"/>
      <c r="Q2662" s="47"/>
      <c r="R2662" s="47"/>
      <c r="S2662" s="47"/>
      <c r="T2662" s="47"/>
      <c r="U2662" s="47"/>
      <c r="V2662" s="47"/>
      <c r="W2662" s="47"/>
      <c r="X2662" s="47"/>
      <c r="Y2662" s="48"/>
      <c r="Z2662" s="48"/>
      <c r="AA2662" s="48"/>
      <c r="AB2662" s="47"/>
      <c r="AC2662" s="47"/>
      <c r="AD2662" s="47"/>
      <c r="AE2662" s="47"/>
      <c r="AF2662" s="47"/>
      <c r="AG2662" s="47"/>
      <c r="AH2662" s="47"/>
      <c r="AI2662" s="47"/>
      <c r="AJ2662" s="48"/>
      <c r="AK2662" s="48"/>
      <c r="AL2662" s="48"/>
      <c r="AM2662" s="47"/>
      <c r="AN2662" s="47"/>
      <c r="AO2662" s="47"/>
      <c r="AP2662" s="47"/>
      <c r="AQ2662" s="47"/>
      <c r="AR2662" s="47"/>
      <c r="AS2662" s="47"/>
      <c r="AT2662" s="47"/>
      <c r="AU2662" s="47"/>
      <c r="AV2662" s="47"/>
      <c r="AW2662" s="47"/>
      <c r="AX2662" s="48"/>
      <c r="AY2662" s="333"/>
      <c r="AZ2662" s="49"/>
      <c r="BA2662" s="50"/>
      <c r="BB2662" s="51"/>
      <c r="BC2662" s="45"/>
      <c r="BD2662" s="41">
        <v>4</v>
      </c>
      <c r="BE2662" s="52">
        <v>49</v>
      </c>
      <c r="BF2662" s="52" t="s">
        <v>931</v>
      </c>
      <c r="BG2662" s="273"/>
    </row>
    <row r="2663" spans="1:59" x14ac:dyDescent="0.25">
      <c r="A2663" s="196">
        <v>4</v>
      </c>
      <c r="B2663" s="197" t="s">
        <v>422</v>
      </c>
      <c r="C2663" s="208">
        <v>49</v>
      </c>
      <c r="D2663" s="209" t="s">
        <v>931</v>
      </c>
      <c r="E2663" s="212">
        <v>4911</v>
      </c>
      <c r="F2663" s="213" t="s">
        <v>932</v>
      </c>
      <c r="G2663" s="234"/>
      <c r="H2663" s="138"/>
      <c r="I2663" s="224"/>
      <c r="J2663" s="98"/>
      <c r="K2663" s="98"/>
      <c r="L2663" s="98"/>
      <c r="M2663" s="137"/>
      <c r="N2663" s="322"/>
      <c r="O2663" s="323"/>
      <c r="P2663" s="139"/>
      <c r="Q2663" s="139"/>
      <c r="R2663" s="139"/>
      <c r="S2663" s="139"/>
      <c r="T2663" s="139"/>
      <c r="U2663" s="139"/>
      <c r="V2663" s="139"/>
      <c r="W2663" s="139"/>
      <c r="X2663" s="139"/>
      <c r="Y2663" s="100"/>
      <c r="Z2663" s="125"/>
      <c r="AA2663" s="125"/>
      <c r="AB2663" s="139"/>
      <c r="AC2663" s="139"/>
      <c r="AD2663" s="139"/>
      <c r="AE2663" s="139"/>
      <c r="AF2663" s="139"/>
      <c r="AG2663" s="139"/>
      <c r="AH2663" s="139"/>
      <c r="AI2663" s="139"/>
      <c r="AJ2663" s="100"/>
      <c r="AK2663" s="125"/>
      <c r="AL2663" s="125"/>
      <c r="AM2663" s="139"/>
      <c r="AN2663" s="139"/>
      <c r="AO2663" s="139"/>
      <c r="AP2663" s="139"/>
      <c r="AQ2663" s="139"/>
      <c r="AR2663" s="139"/>
      <c r="AS2663" s="139"/>
      <c r="AT2663" s="139"/>
      <c r="AU2663" s="139"/>
      <c r="AV2663" s="139"/>
      <c r="AW2663" s="99"/>
      <c r="AX2663" s="125"/>
      <c r="AY2663" s="100"/>
      <c r="AZ2663" s="140"/>
      <c r="BA2663" s="141"/>
      <c r="BB2663" s="136"/>
      <c r="BC2663" s="136"/>
      <c r="BD2663" s="41">
        <v>4</v>
      </c>
      <c r="BE2663" s="52">
        <v>49</v>
      </c>
      <c r="BF2663" s="103">
        <v>4911</v>
      </c>
      <c r="BG2663" s="283"/>
    </row>
    <row r="2664" spans="1:59" s="63" customFormat="1" ht="12.75" x14ac:dyDescent="0.2">
      <c r="A2664" s="196">
        <v>4</v>
      </c>
      <c r="B2664" s="197" t="s">
        <v>422</v>
      </c>
      <c r="C2664" s="208">
        <v>49</v>
      </c>
      <c r="D2664" s="209" t="s">
        <v>931</v>
      </c>
      <c r="E2664" s="212">
        <v>4911</v>
      </c>
      <c r="F2664" s="213" t="s">
        <v>932</v>
      </c>
      <c r="G2664" s="232"/>
      <c r="H2664" s="97"/>
      <c r="I2664" s="224"/>
      <c r="J2664" s="98"/>
      <c r="K2664" s="98"/>
      <c r="L2664" s="98"/>
      <c r="M2664" s="96"/>
      <c r="N2664" s="307"/>
      <c r="O2664" s="246"/>
      <c r="P2664" s="124"/>
      <c r="Q2664" s="99"/>
      <c r="R2664" s="99"/>
      <c r="S2664" s="99"/>
      <c r="T2664" s="99"/>
      <c r="U2664" s="99"/>
      <c r="V2664" s="99"/>
      <c r="W2664" s="99"/>
      <c r="X2664" s="99"/>
      <c r="Y2664" s="100"/>
      <c r="Z2664" s="100"/>
      <c r="AA2664" s="100"/>
      <c r="AB2664" s="99"/>
      <c r="AC2664" s="99"/>
      <c r="AD2664" s="99"/>
      <c r="AE2664" s="99"/>
      <c r="AF2664" s="99"/>
      <c r="AG2664" s="99"/>
      <c r="AH2664" s="99"/>
      <c r="AI2664" s="99"/>
      <c r="AJ2664" s="100"/>
      <c r="AK2664" s="100"/>
      <c r="AL2664" s="100"/>
      <c r="AM2664" s="99"/>
      <c r="AN2664" s="99"/>
      <c r="AO2664" s="99"/>
      <c r="AP2664" s="99"/>
      <c r="AQ2664" s="99"/>
      <c r="AR2664" s="99"/>
      <c r="AS2664" s="99"/>
      <c r="AT2664" s="99"/>
      <c r="AU2664" s="99"/>
      <c r="AV2664" s="99"/>
      <c r="AW2664" s="99"/>
      <c r="AX2664" s="100"/>
      <c r="AY2664" s="100"/>
      <c r="AZ2664" s="101"/>
      <c r="BA2664" s="102"/>
      <c r="BB2664" s="95"/>
      <c r="BC2664" s="95"/>
      <c r="BD2664" s="41">
        <v>4</v>
      </c>
      <c r="BE2664" s="52">
        <v>49</v>
      </c>
      <c r="BF2664" s="103">
        <v>4911</v>
      </c>
      <c r="BG2664" s="277"/>
    </row>
    <row r="2665" spans="1:59" s="63" customFormat="1" ht="12.75" x14ac:dyDescent="0.2">
      <c r="A2665" s="196">
        <v>4</v>
      </c>
      <c r="B2665" s="197" t="s">
        <v>422</v>
      </c>
      <c r="C2665" s="208">
        <v>49</v>
      </c>
      <c r="D2665" s="209" t="s">
        <v>931</v>
      </c>
      <c r="E2665" s="212">
        <v>4911</v>
      </c>
      <c r="F2665" s="213" t="s">
        <v>932</v>
      </c>
      <c r="G2665" s="231"/>
      <c r="H2665" s="65"/>
      <c r="I2665" s="222"/>
      <c r="J2665" s="66"/>
      <c r="K2665" s="66"/>
      <c r="L2665" s="66"/>
      <c r="M2665" s="64"/>
      <c r="N2665" s="304"/>
      <c r="O2665" s="305"/>
      <c r="P2665" s="127"/>
      <c r="Q2665" s="67"/>
      <c r="R2665" s="67"/>
      <c r="S2665" s="67"/>
      <c r="T2665" s="67"/>
      <c r="U2665" s="67"/>
      <c r="V2665" s="67"/>
      <c r="W2665" s="67"/>
      <c r="X2665" s="67"/>
      <c r="Y2665" s="68"/>
      <c r="Z2665" s="68"/>
      <c r="AA2665" s="68"/>
      <c r="AB2665" s="67"/>
      <c r="AC2665" s="67"/>
      <c r="AD2665" s="67"/>
      <c r="AE2665" s="67"/>
      <c r="AF2665" s="67"/>
      <c r="AG2665" s="67"/>
      <c r="AH2665" s="67"/>
      <c r="AI2665" s="67"/>
      <c r="AJ2665" s="68"/>
      <c r="AK2665" s="68"/>
      <c r="AL2665" s="68"/>
      <c r="AM2665" s="67"/>
      <c r="AN2665" s="67"/>
      <c r="AO2665" s="67"/>
      <c r="AP2665" s="67"/>
      <c r="AQ2665" s="67"/>
      <c r="AR2665" s="67"/>
      <c r="AS2665" s="67"/>
      <c r="AT2665" s="67"/>
      <c r="AU2665" s="67"/>
      <c r="AV2665" s="67"/>
      <c r="AW2665" s="67"/>
      <c r="AX2665" s="68"/>
      <c r="AY2665" s="68"/>
      <c r="AZ2665" s="69"/>
      <c r="BA2665" s="70"/>
      <c r="BB2665" s="71"/>
      <c r="BC2665" s="95"/>
      <c r="BD2665" s="41">
        <v>4</v>
      </c>
      <c r="BE2665" s="52">
        <v>49</v>
      </c>
      <c r="BF2665" s="103">
        <v>4911</v>
      </c>
      <c r="BG2665" s="275"/>
    </row>
    <row r="2666" spans="1:59" s="63" customFormat="1" ht="12.75" x14ac:dyDescent="0.2">
      <c r="A2666" s="196">
        <v>4</v>
      </c>
      <c r="B2666" s="197" t="s">
        <v>422</v>
      </c>
      <c r="C2666" s="208">
        <v>49</v>
      </c>
      <c r="D2666" s="209" t="s">
        <v>931</v>
      </c>
      <c r="E2666" s="212">
        <v>4911</v>
      </c>
      <c r="F2666" s="213" t="s">
        <v>932</v>
      </c>
      <c r="G2666" s="231"/>
      <c r="H2666" s="72" t="s">
        <v>47</v>
      </c>
      <c r="I2666" s="223"/>
      <c r="J2666" s="73"/>
      <c r="K2666" s="73"/>
      <c r="L2666" s="73"/>
      <c r="M2666" s="74"/>
      <c r="N2666" s="247"/>
      <c r="O2666" s="306"/>
      <c r="P2666" s="105"/>
      <c r="Q2666" s="75"/>
      <c r="R2666" s="75"/>
      <c r="S2666" s="75"/>
      <c r="T2666" s="75"/>
      <c r="U2666" s="75"/>
      <c r="V2666" s="75"/>
      <c r="W2666" s="75"/>
      <c r="X2666" s="75"/>
      <c r="Y2666" s="76" t="str">
        <f>IF(ISNUMBER(VLOOKUP(Y2668,P$7:W$7,MATCH(Y2668,P$7:W$7))),VLOOKUP(Y2668,P$7:W$7,MATCH(Y2668,P$7:W$7)),IF(N2670=0,"No Data",IF(Y2668&gt;0,"&lt;100",0)))</f>
        <v>&lt;100</v>
      </c>
      <c r="Z2666" s="77" t="str">
        <f>IF(ISNUMBER(VLOOKUP(Z2670,P$7:W$7,MATCH(Z2670,P$7:W$7))),VLOOKUP(Z2670,P$7:W$7,MATCH(Z2670,P$7:W$7)),IF(N2670=0,"No Data",IF(Z2670&gt;0,"&lt;100",0)))</f>
        <v>&lt;100</v>
      </c>
      <c r="AA2666" s="106">
        <f>IF(ISNUMBER(Z2666),Z2666,0)</f>
        <v>0</v>
      </c>
      <c r="AB2666" s="75"/>
      <c r="AC2666" s="75"/>
      <c r="AD2666" s="75"/>
      <c r="AE2666" s="75"/>
      <c r="AF2666" s="75"/>
      <c r="AG2666" s="75"/>
      <c r="AH2666" s="75"/>
      <c r="AI2666" s="75"/>
      <c r="AJ2666" s="76">
        <f>IF(ISNUMBER(VLOOKUP(AJ2668,AB$7:AH$7,MATCH(AJ2668,AB$7:AH$7))),VLOOKUP(AJ2668,AB$7:AH$7,MATCH(AJ2668,AB$7:AH$7)),IF(N2670=0,"No Data",IF(AJ2668&gt;0,"&lt;50",0)))</f>
        <v>0</v>
      </c>
      <c r="AK2666" s="77">
        <f>IF(ISNUMBER(VLOOKUP(AK2670,AB$7:AH$7,MATCH(AK2670,AB$7:AH$7))),VLOOKUP(AK2670,AB$7:AH$7,MATCH(AK2670,AB$7:AH$7)),IF(N2670=0,"No Data",IF(AK2670&gt;0,"&lt;50",0)))</f>
        <v>0</v>
      </c>
      <c r="AL2666" s="106">
        <f>IF(ISNUMBER(AK2666),AK2666,0)</f>
        <v>0</v>
      </c>
      <c r="AM2666" s="75"/>
      <c r="AN2666" s="75"/>
      <c r="AO2666" s="75"/>
      <c r="AP2666" s="75"/>
      <c r="AQ2666" s="75"/>
      <c r="AR2666" s="75"/>
      <c r="AS2666" s="75"/>
      <c r="AT2666" s="75"/>
      <c r="AU2666" s="75"/>
      <c r="AV2666" s="75"/>
      <c r="AW2666" s="76">
        <f>IF(ISNUMBER(VLOOKUP(AW2668,AM$7:AU$7,MATCH(AW2668,AM$7:AU$7))),VLOOKUP(AW2668,AM$7:AU$7,MATCH(AW2668,AM$7:AU$7)),IF(N2670=0,"No Data",IF(AW2668&gt;0,"&lt;10",0)))</f>
        <v>250</v>
      </c>
      <c r="AX2666" s="77">
        <f>IF(ISNUMBER(VLOOKUP(AX2670,AM$7:AU$7,MATCH(AX2670,AM$7:AU$7))),VLOOKUP(AX2670,AM$7:AU$7,MATCH(AX2670,AM$7:AU$7)),IF(N2670=0,"No Data",IF(AX2670&gt;0,"&lt;10",0)))</f>
        <v>250</v>
      </c>
      <c r="AY2666" s="106">
        <f>IF(ISNUMBER(AX2666),AX2666,0)</f>
        <v>250</v>
      </c>
      <c r="AZ2666" s="79"/>
      <c r="BA2666" s="80"/>
      <c r="BB2666" s="71"/>
      <c r="BC2666" s="95"/>
      <c r="BD2666" s="41">
        <v>4</v>
      </c>
      <c r="BE2666" s="52">
        <v>49</v>
      </c>
      <c r="BF2666" s="103">
        <v>4911</v>
      </c>
      <c r="BG2666" s="276" t="s">
        <v>47</v>
      </c>
    </row>
    <row r="2667" spans="1:59" s="63" customFormat="1" ht="12.75" x14ac:dyDescent="0.2">
      <c r="A2667" s="196">
        <v>4</v>
      </c>
      <c r="B2667" s="197" t="s">
        <v>422</v>
      </c>
      <c r="C2667" s="208">
        <v>49</v>
      </c>
      <c r="D2667" s="209" t="s">
        <v>931</v>
      </c>
      <c r="E2667" s="212">
        <v>4911</v>
      </c>
      <c r="F2667" s="213" t="s">
        <v>932</v>
      </c>
      <c r="G2667" s="231"/>
      <c r="H2667" s="81" t="s">
        <v>48</v>
      </c>
      <c r="I2667" s="223"/>
      <c r="J2667" s="73"/>
      <c r="K2667" s="73"/>
      <c r="L2667" s="73"/>
      <c r="M2667" s="74"/>
      <c r="N2667" s="247"/>
      <c r="O2667" s="306"/>
      <c r="P2667" s="105"/>
      <c r="Q2667" s="75"/>
      <c r="R2667" s="75"/>
      <c r="S2667" s="75"/>
      <c r="T2667" s="75"/>
      <c r="U2667" s="75"/>
      <c r="V2667" s="75"/>
      <c r="W2667" s="75"/>
      <c r="X2667" s="75"/>
      <c r="Y2667" s="82">
        <f>MIN(X2671:X2673)</f>
        <v>0</v>
      </c>
      <c r="Z2667" s="83"/>
      <c r="AA2667" s="83"/>
      <c r="AB2667" s="75"/>
      <c r="AC2667" s="75"/>
      <c r="AD2667" s="75"/>
      <c r="AE2667" s="75"/>
      <c r="AF2667" s="75"/>
      <c r="AG2667" s="75"/>
      <c r="AH2667" s="75"/>
      <c r="AI2667" s="75"/>
      <c r="AJ2667" s="82">
        <f>MIN(AI2671:AI2673)</f>
        <v>0</v>
      </c>
      <c r="AK2667" s="83"/>
      <c r="AL2667" s="83"/>
      <c r="AM2667" s="75"/>
      <c r="AN2667" s="75"/>
      <c r="AO2667" s="75"/>
      <c r="AP2667" s="75"/>
      <c r="AQ2667" s="75"/>
      <c r="AR2667" s="75"/>
      <c r="AS2667" s="75"/>
      <c r="AT2667" s="75"/>
      <c r="AU2667" s="75"/>
      <c r="AV2667" s="75"/>
      <c r="AW2667" s="82">
        <f>MIN(AV2671:AV2673)</f>
        <v>100</v>
      </c>
      <c r="AX2667" s="83"/>
      <c r="AY2667" s="83"/>
      <c r="AZ2667" s="79"/>
      <c r="BA2667" s="80"/>
      <c r="BB2667" s="71"/>
      <c r="BC2667" s="95"/>
      <c r="BD2667" s="41">
        <v>4</v>
      </c>
      <c r="BE2667" s="52">
        <v>49</v>
      </c>
      <c r="BF2667" s="103">
        <v>4911</v>
      </c>
      <c r="BG2667" s="278" t="s">
        <v>48</v>
      </c>
    </row>
    <row r="2668" spans="1:59" s="63" customFormat="1" ht="12.75" x14ac:dyDescent="0.2">
      <c r="A2668" s="196">
        <v>4</v>
      </c>
      <c r="B2668" s="197" t="s">
        <v>422</v>
      </c>
      <c r="C2668" s="208">
        <v>49</v>
      </c>
      <c r="D2668" s="209" t="s">
        <v>931</v>
      </c>
      <c r="E2668" s="212">
        <v>4911</v>
      </c>
      <c r="F2668" s="213" t="s">
        <v>932</v>
      </c>
      <c r="G2668" s="231"/>
      <c r="H2668" s="81" t="s">
        <v>49</v>
      </c>
      <c r="I2668" s="223"/>
      <c r="J2668" s="73"/>
      <c r="K2668" s="73"/>
      <c r="L2668" s="73"/>
      <c r="M2668" s="74"/>
      <c r="N2668" s="247"/>
      <c r="O2668" s="306"/>
      <c r="P2668" s="105"/>
      <c r="Q2668" s="75"/>
      <c r="R2668" s="75"/>
      <c r="S2668" s="75"/>
      <c r="T2668" s="75"/>
      <c r="U2668" s="75"/>
      <c r="V2668" s="75"/>
      <c r="W2668" s="75"/>
      <c r="X2668" s="75"/>
      <c r="Y2668" s="84">
        <f>IF(ISNUMBER(AVERAGE(X2671:X2673)),AVERAGE(X2671:X2673),0)</f>
        <v>50</v>
      </c>
      <c r="Z2668" s="83"/>
      <c r="AA2668" s="83"/>
      <c r="AB2668" s="75"/>
      <c r="AC2668" s="75"/>
      <c r="AD2668" s="75"/>
      <c r="AE2668" s="75"/>
      <c r="AF2668" s="75"/>
      <c r="AG2668" s="75"/>
      <c r="AH2668" s="75"/>
      <c r="AI2668" s="75"/>
      <c r="AJ2668" s="84">
        <f>IF(ISNUMBER(AVERAGE(AI2671:AI2673)),AVERAGE(AI2671:AI2673),0)</f>
        <v>0</v>
      </c>
      <c r="AK2668" s="83"/>
      <c r="AL2668" s="83"/>
      <c r="AM2668" s="75"/>
      <c r="AN2668" s="75"/>
      <c r="AO2668" s="75"/>
      <c r="AP2668" s="75"/>
      <c r="AQ2668" s="75"/>
      <c r="AR2668" s="75"/>
      <c r="AS2668" s="75"/>
      <c r="AT2668" s="75"/>
      <c r="AU2668" s="75"/>
      <c r="AV2668" s="75"/>
      <c r="AW2668" s="84">
        <f>IF(ISNUMBER(AVERAGE(AV2671:AV2673)),AVERAGE(AV2671:AV2673),0)</f>
        <v>300</v>
      </c>
      <c r="AX2668" s="83"/>
      <c r="AY2668" s="83"/>
      <c r="AZ2668" s="79"/>
      <c r="BA2668" s="80"/>
      <c r="BB2668" s="71"/>
      <c r="BC2668" s="95"/>
      <c r="BD2668" s="41">
        <v>4</v>
      </c>
      <c r="BE2668" s="52">
        <v>49</v>
      </c>
      <c r="BF2668" s="103">
        <v>4911</v>
      </c>
      <c r="BG2668" s="278" t="s">
        <v>49</v>
      </c>
    </row>
    <row r="2669" spans="1:59" s="63" customFormat="1" ht="12.75" x14ac:dyDescent="0.2">
      <c r="A2669" s="196">
        <v>4</v>
      </c>
      <c r="B2669" s="197" t="s">
        <v>422</v>
      </c>
      <c r="C2669" s="208">
        <v>49</v>
      </c>
      <c r="D2669" s="209" t="s">
        <v>931</v>
      </c>
      <c r="E2669" s="212">
        <v>4911</v>
      </c>
      <c r="F2669" s="213" t="s">
        <v>932</v>
      </c>
      <c r="G2669" s="231"/>
      <c r="H2669" s="81" t="s">
        <v>50</v>
      </c>
      <c r="I2669" s="223"/>
      <c r="J2669" s="73"/>
      <c r="K2669" s="73"/>
      <c r="L2669" s="73"/>
      <c r="M2669" s="74"/>
      <c r="N2669" s="247"/>
      <c r="O2669" s="306"/>
      <c r="P2669" s="105"/>
      <c r="Q2669" s="75"/>
      <c r="R2669" s="75"/>
      <c r="S2669" s="75"/>
      <c r="T2669" s="75"/>
      <c r="U2669" s="75"/>
      <c r="V2669" s="75"/>
      <c r="W2669" s="75"/>
      <c r="X2669" s="75"/>
      <c r="Y2669" s="84">
        <f>MAX(X2671:X2673)</f>
        <v>100</v>
      </c>
      <c r="Z2669" s="83"/>
      <c r="AA2669" s="83"/>
      <c r="AB2669" s="75"/>
      <c r="AC2669" s="75"/>
      <c r="AD2669" s="75"/>
      <c r="AE2669" s="75"/>
      <c r="AF2669" s="75"/>
      <c r="AG2669" s="75"/>
      <c r="AH2669" s="75"/>
      <c r="AI2669" s="75"/>
      <c r="AJ2669" s="84">
        <f>MAX(AI2671:AI2673)</f>
        <v>0</v>
      </c>
      <c r="AK2669" s="83"/>
      <c r="AL2669" s="83"/>
      <c r="AM2669" s="75"/>
      <c r="AN2669" s="75"/>
      <c r="AO2669" s="75"/>
      <c r="AP2669" s="75"/>
      <c r="AQ2669" s="75"/>
      <c r="AR2669" s="75"/>
      <c r="AS2669" s="75"/>
      <c r="AT2669" s="75"/>
      <c r="AU2669" s="75"/>
      <c r="AV2669" s="75"/>
      <c r="AW2669" s="84">
        <f>MAX(AV2671:AV2673)</f>
        <v>500</v>
      </c>
      <c r="AX2669" s="83"/>
      <c r="AY2669" s="83"/>
      <c r="AZ2669" s="79"/>
      <c r="BA2669" s="80"/>
      <c r="BB2669" s="71"/>
      <c r="BC2669" s="95"/>
      <c r="BD2669" s="41">
        <v>4</v>
      </c>
      <c r="BE2669" s="52">
        <v>49</v>
      </c>
      <c r="BF2669" s="103">
        <v>4911</v>
      </c>
      <c r="BG2669" s="278" t="s">
        <v>50</v>
      </c>
    </row>
    <row r="2670" spans="1:59" s="63" customFormat="1" ht="12.75" x14ac:dyDescent="0.2">
      <c r="A2670" s="196">
        <v>4</v>
      </c>
      <c r="B2670" s="197" t="s">
        <v>422</v>
      </c>
      <c r="C2670" s="208">
        <v>49</v>
      </c>
      <c r="D2670" s="209" t="s">
        <v>931</v>
      </c>
      <c r="E2670" s="212">
        <v>4911</v>
      </c>
      <c r="F2670" s="213" t="s">
        <v>932</v>
      </c>
      <c r="G2670" s="231"/>
      <c r="H2670" s="85" t="s">
        <v>51</v>
      </c>
      <c r="I2670" s="223"/>
      <c r="J2670" s="73"/>
      <c r="K2670" s="73"/>
      <c r="L2670" s="73"/>
      <c r="M2670" s="74"/>
      <c r="N2670" s="248">
        <f>SUM(N2671:N2672)</f>
        <v>2</v>
      </c>
      <c r="O2670" s="293">
        <f>SUM(O2671:O2672)</f>
        <v>1</v>
      </c>
      <c r="P2670" s="292"/>
      <c r="Q2670" s="87"/>
      <c r="R2670" s="87"/>
      <c r="S2670" s="87"/>
      <c r="T2670" s="87"/>
      <c r="U2670" s="87"/>
      <c r="V2670" s="87"/>
      <c r="W2670" s="87"/>
      <c r="X2670" s="87"/>
      <c r="Y2670" s="88"/>
      <c r="Z2670" s="86">
        <f>SUM(Z2671:Z2672)</f>
        <v>50</v>
      </c>
      <c r="AA2670" s="88"/>
      <c r="AB2670" s="87"/>
      <c r="AC2670" s="87"/>
      <c r="AD2670" s="87"/>
      <c r="AE2670" s="87"/>
      <c r="AF2670" s="87"/>
      <c r="AG2670" s="87"/>
      <c r="AH2670" s="87"/>
      <c r="AI2670" s="87"/>
      <c r="AJ2670" s="88"/>
      <c r="AK2670" s="86">
        <f>SUM(AK2671:AK2672)</f>
        <v>0</v>
      </c>
      <c r="AL2670" s="88"/>
      <c r="AM2670" s="87"/>
      <c r="AN2670" s="87"/>
      <c r="AO2670" s="87"/>
      <c r="AP2670" s="87"/>
      <c r="AQ2670" s="87"/>
      <c r="AR2670" s="87"/>
      <c r="AS2670" s="87"/>
      <c r="AT2670" s="87"/>
      <c r="AU2670" s="87"/>
      <c r="AV2670" s="87"/>
      <c r="AW2670" s="112"/>
      <c r="AX2670" s="86">
        <f>SUM(AX2671:AX2672)</f>
        <v>300</v>
      </c>
      <c r="AY2670" s="88"/>
      <c r="AZ2670" s="79"/>
      <c r="BA2670" s="80"/>
      <c r="BB2670" s="71"/>
      <c r="BC2670" s="95"/>
      <c r="BD2670" s="41">
        <v>4</v>
      </c>
      <c r="BE2670" s="52">
        <v>49</v>
      </c>
      <c r="BF2670" s="103">
        <v>4911</v>
      </c>
      <c r="BG2670" s="279" t="s">
        <v>51</v>
      </c>
    </row>
    <row r="2671" spans="1:59" s="63" customFormat="1" ht="12.75" x14ac:dyDescent="0.2">
      <c r="A2671" s="196">
        <v>4</v>
      </c>
      <c r="B2671" s="197" t="s">
        <v>422</v>
      </c>
      <c r="C2671" s="208">
        <v>49</v>
      </c>
      <c r="D2671" s="209" t="s">
        <v>931</v>
      </c>
      <c r="E2671" s="212">
        <v>4911</v>
      </c>
      <c r="F2671" s="213" t="s">
        <v>932</v>
      </c>
      <c r="G2671" s="231"/>
      <c r="H2671" s="89" t="s">
        <v>52</v>
      </c>
      <c r="I2671" s="90" t="s">
        <v>863</v>
      </c>
      <c r="J2671" s="90" t="s">
        <v>860</v>
      </c>
      <c r="K2671" s="90" t="s">
        <v>64</v>
      </c>
      <c r="L2671" s="90" t="s">
        <v>528</v>
      </c>
      <c r="M2671" s="91"/>
      <c r="N2671" s="312">
        <v>1</v>
      </c>
      <c r="O2671" s="313">
        <f>N2671/N$2670</f>
        <v>0.5</v>
      </c>
      <c r="P2671" s="104"/>
      <c r="Q2671" s="92"/>
      <c r="R2671" s="92"/>
      <c r="S2671" s="92"/>
      <c r="T2671" s="92"/>
      <c r="U2671" s="92"/>
      <c r="V2671" s="92"/>
      <c r="W2671" s="92"/>
      <c r="X2671" s="109">
        <f>P2671*P$7+Q2671*Q$7+R2671*R$7+S2671*S$7+T2671*T$7+U2671*U$7+V2671*V$7+W2671*W$7</f>
        <v>0</v>
      </c>
      <c r="Y2671" s="83"/>
      <c r="Z2671" s="110">
        <f>X2671*$O2671</f>
        <v>0</v>
      </c>
      <c r="AA2671" s="111"/>
      <c r="AB2671" s="92"/>
      <c r="AC2671" s="92"/>
      <c r="AD2671" s="92"/>
      <c r="AE2671" s="92"/>
      <c r="AF2671" s="92"/>
      <c r="AG2671" s="92"/>
      <c r="AH2671" s="92"/>
      <c r="AI2671" s="109">
        <f>AB2671*AB$7+AC2671*AC$7+AD2671*AD$7+AE2671*AE$7+AF2671*AF$7+AG2671*AG$7+AH2671*AH$7</f>
        <v>0</v>
      </c>
      <c r="AJ2671" s="83"/>
      <c r="AK2671" s="110">
        <f>AI2671*$O2671</f>
        <v>0</v>
      </c>
      <c r="AL2671" s="111"/>
      <c r="AM2671" s="92"/>
      <c r="AN2671" s="92"/>
      <c r="AO2671" s="92"/>
      <c r="AP2671" s="92">
        <v>1</v>
      </c>
      <c r="AQ2671" s="92"/>
      <c r="AR2671" s="92"/>
      <c r="AS2671" s="92"/>
      <c r="AT2671" s="92"/>
      <c r="AU2671" s="92"/>
      <c r="AV2671" s="109">
        <f>AM2671*AM$7+AN2671*AN$7+AO2671*AO$7+AP2671*AP$7+AQ2671*AQ$7+AR2671*AR$7+AS2671*AS$7+AT2671*AT$7+AU2671*AU$7</f>
        <v>100</v>
      </c>
      <c r="AW2671" s="75"/>
      <c r="AX2671" s="110">
        <f>AV2671*$O2671</f>
        <v>50</v>
      </c>
      <c r="AY2671" s="83"/>
      <c r="AZ2671" s="93"/>
      <c r="BA2671" s="94" t="s">
        <v>105</v>
      </c>
      <c r="BB2671" s="71"/>
      <c r="BC2671" s="95"/>
      <c r="BD2671" s="41">
        <v>4</v>
      </c>
      <c r="BE2671" s="52">
        <v>49</v>
      </c>
      <c r="BF2671" s="103">
        <v>4911</v>
      </c>
      <c r="BG2671" s="280" t="s">
        <v>52</v>
      </c>
    </row>
    <row r="2672" spans="1:59" s="63" customFormat="1" ht="12.75" x14ac:dyDescent="0.2">
      <c r="A2672" s="196">
        <v>4</v>
      </c>
      <c r="B2672" s="197" t="s">
        <v>422</v>
      </c>
      <c r="C2672" s="208">
        <v>49</v>
      </c>
      <c r="D2672" s="209" t="s">
        <v>931</v>
      </c>
      <c r="E2672" s="212">
        <v>4911</v>
      </c>
      <c r="F2672" s="213" t="s">
        <v>932</v>
      </c>
      <c r="G2672" s="231"/>
      <c r="H2672" s="89"/>
      <c r="I2672" s="90" t="s">
        <v>933</v>
      </c>
      <c r="J2672" s="90"/>
      <c r="K2672" s="90" t="s">
        <v>64</v>
      </c>
      <c r="L2672" s="90" t="s">
        <v>1282</v>
      </c>
      <c r="M2672" s="91"/>
      <c r="N2672" s="312">
        <v>1</v>
      </c>
      <c r="O2672" s="313">
        <f>N2672/N$2670</f>
        <v>0.5</v>
      </c>
      <c r="P2672" s="104">
        <v>1</v>
      </c>
      <c r="Q2672" s="92"/>
      <c r="R2672" s="92"/>
      <c r="S2672" s="92"/>
      <c r="T2672" s="92"/>
      <c r="U2672" s="92"/>
      <c r="V2672" s="92"/>
      <c r="W2672" s="92"/>
      <c r="X2672" s="109">
        <f>P2672*P$7+Q2672*Q$7+R2672*R$7+S2672*S$7+T2672*T$7+U2672*U$7+V2672*V$7+W2672*W$7</f>
        <v>100</v>
      </c>
      <c r="Y2672" s="83"/>
      <c r="Z2672" s="110">
        <f>X2672*$O2672</f>
        <v>50</v>
      </c>
      <c r="AA2672" s="111"/>
      <c r="AB2672" s="92"/>
      <c r="AC2672" s="92"/>
      <c r="AD2672" s="92"/>
      <c r="AE2672" s="92"/>
      <c r="AF2672" s="92"/>
      <c r="AG2672" s="92"/>
      <c r="AH2672" s="92"/>
      <c r="AI2672" s="109">
        <f>AB2672*AB$7+AC2672*AC$7+AD2672*AD$7+AE2672*AE$7+AF2672*AF$7+AG2672*AG$7+AH2672*AH$7</f>
        <v>0</v>
      </c>
      <c r="AJ2672" s="83"/>
      <c r="AK2672" s="110">
        <f>AI2672*$O2672</f>
        <v>0</v>
      </c>
      <c r="AL2672" s="111"/>
      <c r="AM2672" s="92"/>
      <c r="AN2672" s="92"/>
      <c r="AO2672" s="92"/>
      <c r="AP2672" s="92"/>
      <c r="AQ2672" s="92"/>
      <c r="AR2672" s="92">
        <v>1</v>
      </c>
      <c r="AS2672" s="92"/>
      <c r="AT2672" s="92"/>
      <c r="AU2672" s="92"/>
      <c r="AV2672" s="109">
        <f>AM2672*AM$7+AN2672*AN$7+AO2672*AO$7+AP2672*AP$7+AQ2672*AQ$7+AR2672*AR$7+AS2672*AS$7+AT2672*AT$7+AU2672*AU$7</f>
        <v>500</v>
      </c>
      <c r="AW2672" s="75"/>
      <c r="AX2672" s="110">
        <f>AV2672*$O2672</f>
        <v>250</v>
      </c>
      <c r="AY2672" s="111"/>
      <c r="AZ2672" s="93"/>
      <c r="BA2672" s="94" t="s">
        <v>131</v>
      </c>
      <c r="BB2672" s="71"/>
      <c r="BC2672" s="95"/>
      <c r="BD2672" s="41">
        <v>4</v>
      </c>
      <c r="BE2672" s="52">
        <v>49</v>
      </c>
      <c r="BF2672" s="103">
        <v>4911</v>
      </c>
      <c r="BG2672" s="280" t="s">
        <v>52</v>
      </c>
    </row>
    <row r="2673" spans="1:59" s="63" customFormat="1" ht="12.75" x14ac:dyDescent="0.2">
      <c r="A2673" s="196">
        <v>4</v>
      </c>
      <c r="B2673" s="197" t="s">
        <v>422</v>
      </c>
      <c r="C2673" s="208">
        <v>49</v>
      </c>
      <c r="D2673" s="209" t="s">
        <v>931</v>
      </c>
      <c r="E2673" s="212">
        <v>4911</v>
      </c>
      <c r="F2673" s="213" t="s">
        <v>932</v>
      </c>
      <c r="G2673" s="231"/>
      <c r="H2673" s="89"/>
      <c r="I2673" s="219"/>
      <c r="J2673" s="90"/>
      <c r="K2673" s="90"/>
      <c r="L2673" s="90"/>
      <c r="M2673" s="91"/>
      <c r="N2673" s="247"/>
      <c r="O2673" s="306"/>
      <c r="P2673" s="104"/>
      <c r="Q2673" s="92"/>
      <c r="R2673" s="92"/>
      <c r="S2673" s="92"/>
      <c r="T2673" s="92"/>
      <c r="U2673" s="92"/>
      <c r="V2673" s="92"/>
      <c r="W2673" s="92"/>
      <c r="X2673" s="75"/>
      <c r="Y2673" s="83"/>
      <c r="Z2673" s="83"/>
      <c r="AA2673" s="83"/>
      <c r="AB2673" s="92"/>
      <c r="AC2673" s="92"/>
      <c r="AD2673" s="92"/>
      <c r="AE2673" s="92"/>
      <c r="AF2673" s="92"/>
      <c r="AG2673" s="92"/>
      <c r="AH2673" s="92"/>
      <c r="AI2673" s="75"/>
      <c r="AJ2673" s="83"/>
      <c r="AK2673" s="83"/>
      <c r="AL2673" s="83"/>
      <c r="AM2673" s="92"/>
      <c r="AN2673" s="92"/>
      <c r="AO2673" s="92"/>
      <c r="AP2673" s="92"/>
      <c r="AQ2673" s="92"/>
      <c r="AR2673" s="92"/>
      <c r="AS2673" s="92"/>
      <c r="AT2673" s="92"/>
      <c r="AU2673" s="92"/>
      <c r="AV2673" s="75"/>
      <c r="AW2673" s="75"/>
      <c r="AX2673" s="83"/>
      <c r="AY2673" s="83"/>
      <c r="AZ2673" s="93"/>
      <c r="BA2673" s="94"/>
      <c r="BB2673" s="71"/>
      <c r="BC2673" s="95"/>
      <c r="BD2673" s="41">
        <v>4</v>
      </c>
      <c r="BE2673" s="52">
        <v>49</v>
      </c>
      <c r="BF2673" s="103">
        <v>4911</v>
      </c>
      <c r="BG2673" s="280" t="s">
        <v>52</v>
      </c>
    </row>
    <row r="2674" spans="1:59" s="63" customFormat="1" ht="12.75" x14ac:dyDescent="0.2">
      <c r="A2674" s="196">
        <v>4</v>
      </c>
      <c r="B2674" s="197" t="s">
        <v>422</v>
      </c>
      <c r="C2674" s="208">
        <v>49</v>
      </c>
      <c r="D2674" s="209" t="s">
        <v>931</v>
      </c>
      <c r="E2674" s="212">
        <v>4911</v>
      </c>
      <c r="F2674" s="213" t="s">
        <v>932</v>
      </c>
      <c r="G2674" s="231"/>
      <c r="H2674" s="65"/>
      <c r="I2674" s="222"/>
      <c r="J2674" s="66"/>
      <c r="K2674" s="66"/>
      <c r="L2674" s="66"/>
      <c r="M2674" s="64"/>
      <c r="N2674" s="304"/>
      <c r="O2674" s="305"/>
      <c r="P2674" s="127"/>
      <c r="Q2674" s="67"/>
      <c r="R2674" s="67"/>
      <c r="S2674" s="67"/>
      <c r="T2674" s="67"/>
      <c r="U2674" s="67"/>
      <c r="V2674" s="67"/>
      <c r="W2674" s="67"/>
      <c r="X2674" s="67"/>
      <c r="Y2674" s="68"/>
      <c r="Z2674" s="68"/>
      <c r="AA2674" s="68"/>
      <c r="AB2674" s="67"/>
      <c r="AC2674" s="67"/>
      <c r="AD2674" s="67"/>
      <c r="AE2674" s="67"/>
      <c r="AF2674" s="67"/>
      <c r="AG2674" s="67"/>
      <c r="AH2674" s="67"/>
      <c r="AI2674" s="67"/>
      <c r="AJ2674" s="68"/>
      <c r="AK2674" s="68"/>
      <c r="AL2674" s="68"/>
      <c r="AM2674" s="67"/>
      <c r="AN2674" s="67"/>
      <c r="AO2674" s="67"/>
      <c r="AP2674" s="67"/>
      <c r="AQ2674" s="67"/>
      <c r="AR2674" s="67"/>
      <c r="AS2674" s="67"/>
      <c r="AT2674" s="67"/>
      <c r="AU2674" s="67"/>
      <c r="AV2674" s="67"/>
      <c r="AW2674" s="67"/>
      <c r="AX2674" s="68"/>
      <c r="AY2674" s="68"/>
      <c r="AZ2674" s="69"/>
      <c r="BA2674" s="70"/>
      <c r="BB2674" s="71"/>
      <c r="BC2674" s="95"/>
      <c r="BD2674" s="41">
        <v>4</v>
      </c>
      <c r="BE2674" s="52">
        <v>49</v>
      </c>
      <c r="BF2674" s="103">
        <v>4911</v>
      </c>
      <c r="BG2674" s="275"/>
    </row>
    <row r="2675" spans="1:59" s="63" customFormat="1" ht="12.75" x14ac:dyDescent="0.2">
      <c r="A2675" s="196">
        <v>4</v>
      </c>
      <c r="B2675" s="197" t="s">
        <v>422</v>
      </c>
      <c r="C2675" s="208">
        <v>49</v>
      </c>
      <c r="D2675" s="209" t="s">
        <v>931</v>
      </c>
      <c r="E2675" s="212">
        <v>4911</v>
      </c>
      <c r="F2675" s="213" t="s">
        <v>932</v>
      </c>
      <c r="G2675" s="232"/>
      <c r="H2675" s="97"/>
      <c r="I2675" s="224"/>
      <c r="J2675" s="98"/>
      <c r="K2675" s="98"/>
      <c r="L2675" s="98"/>
      <c r="M2675" s="96"/>
      <c r="N2675" s="307"/>
      <c r="O2675" s="246"/>
      <c r="P2675" s="124"/>
      <c r="Q2675" s="99"/>
      <c r="R2675" s="99"/>
      <c r="S2675" s="99"/>
      <c r="T2675" s="99"/>
      <c r="U2675" s="99"/>
      <c r="V2675" s="99"/>
      <c r="W2675" s="99"/>
      <c r="X2675" s="99"/>
      <c r="Y2675" s="100"/>
      <c r="Z2675" s="100"/>
      <c r="AA2675" s="100"/>
      <c r="AB2675" s="99"/>
      <c r="AC2675" s="99"/>
      <c r="AD2675" s="99"/>
      <c r="AE2675" s="99"/>
      <c r="AF2675" s="99"/>
      <c r="AG2675" s="99"/>
      <c r="AH2675" s="99"/>
      <c r="AI2675" s="99"/>
      <c r="AJ2675" s="100"/>
      <c r="AK2675" s="100"/>
      <c r="AL2675" s="100"/>
      <c r="AM2675" s="99"/>
      <c r="AN2675" s="99"/>
      <c r="AO2675" s="99"/>
      <c r="AP2675" s="99"/>
      <c r="AQ2675" s="99"/>
      <c r="AR2675" s="99"/>
      <c r="AS2675" s="99"/>
      <c r="AT2675" s="99"/>
      <c r="AU2675" s="99"/>
      <c r="AV2675" s="99"/>
      <c r="AW2675" s="99"/>
      <c r="AX2675" s="100"/>
      <c r="AY2675" s="100"/>
      <c r="AZ2675" s="101"/>
      <c r="BA2675" s="102"/>
      <c r="BB2675" s="95"/>
      <c r="BC2675" s="95"/>
      <c r="BD2675" s="41">
        <v>4</v>
      </c>
      <c r="BE2675" s="52">
        <v>49</v>
      </c>
      <c r="BF2675" s="103">
        <v>4911</v>
      </c>
      <c r="BG2675" s="277"/>
    </row>
    <row r="2676" spans="1:59" x14ac:dyDescent="0.25">
      <c r="A2676" s="196">
        <v>4</v>
      </c>
      <c r="B2676" s="197" t="s">
        <v>422</v>
      </c>
      <c r="C2676" s="208">
        <v>49</v>
      </c>
      <c r="D2676" s="209" t="s">
        <v>931</v>
      </c>
      <c r="E2676" s="210">
        <v>4921</v>
      </c>
      <c r="F2676" s="211" t="s">
        <v>935</v>
      </c>
      <c r="G2676" s="235"/>
      <c r="H2676" s="145"/>
      <c r="I2676" s="221"/>
      <c r="J2676" s="57"/>
      <c r="K2676" s="57"/>
      <c r="L2676" s="57"/>
      <c r="M2676" s="144"/>
      <c r="N2676" s="324"/>
      <c r="O2676" s="325"/>
      <c r="P2676" s="146"/>
      <c r="Q2676" s="146"/>
      <c r="R2676" s="146"/>
      <c r="S2676" s="146"/>
      <c r="T2676" s="146"/>
      <c r="U2676" s="146"/>
      <c r="V2676" s="146"/>
      <c r="W2676" s="146"/>
      <c r="X2676" s="146"/>
      <c r="Y2676" s="59"/>
      <c r="Z2676" s="123"/>
      <c r="AA2676" s="123"/>
      <c r="AB2676" s="146"/>
      <c r="AC2676" s="146"/>
      <c r="AD2676" s="146"/>
      <c r="AE2676" s="146"/>
      <c r="AF2676" s="146"/>
      <c r="AG2676" s="146"/>
      <c r="AH2676" s="146"/>
      <c r="AI2676" s="146"/>
      <c r="AJ2676" s="59"/>
      <c r="AK2676" s="123"/>
      <c r="AL2676" s="123"/>
      <c r="AM2676" s="146"/>
      <c r="AN2676" s="146"/>
      <c r="AO2676" s="146"/>
      <c r="AP2676" s="146"/>
      <c r="AQ2676" s="146"/>
      <c r="AR2676" s="146"/>
      <c r="AS2676" s="146"/>
      <c r="AT2676" s="146"/>
      <c r="AU2676" s="146"/>
      <c r="AV2676" s="146"/>
      <c r="AW2676" s="58"/>
      <c r="AX2676" s="123"/>
      <c r="AY2676" s="59"/>
      <c r="AZ2676" s="147"/>
      <c r="BA2676" s="148"/>
      <c r="BB2676" s="143"/>
      <c r="BC2676" s="143"/>
      <c r="BD2676" s="41">
        <v>4</v>
      </c>
      <c r="BE2676" s="52">
        <v>49</v>
      </c>
      <c r="BF2676" s="62">
        <v>4921</v>
      </c>
      <c r="BG2676" s="284"/>
    </row>
    <row r="2677" spans="1:59" s="63" customFormat="1" ht="12.75" x14ac:dyDescent="0.2">
      <c r="A2677" s="196">
        <v>4</v>
      </c>
      <c r="B2677" s="197" t="s">
        <v>422</v>
      </c>
      <c r="C2677" s="208">
        <v>49</v>
      </c>
      <c r="D2677" s="209" t="s">
        <v>931</v>
      </c>
      <c r="E2677" s="210">
        <v>4921</v>
      </c>
      <c r="F2677" s="211" t="s">
        <v>935</v>
      </c>
      <c r="G2677" s="230"/>
      <c r="H2677" s="56"/>
      <c r="I2677" s="221"/>
      <c r="J2677" s="57"/>
      <c r="K2677" s="57"/>
      <c r="L2677" s="57"/>
      <c r="M2677" s="55"/>
      <c r="N2677" s="303"/>
      <c r="O2677" s="245"/>
      <c r="P2677" s="122"/>
      <c r="Q2677" s="58"/>
      <c r="R2677" s="58"/>
      <c r="S2677" s="58"/>
      <c r="T2677" s="58"/>
      <c r="U2677" s="58"/>
      <c r="V2677" s="58"/>
      <c r="W2677" s="58"/>
      <c r="X2677" s="58"/>
      <c r="Y2677" s="59"/>
      <c r="Z2677" s="59"/>
      <c r="AA2677" s="59"/>
      <c r="AB2677" s="58"/>
      <c r="AC2677" s="58"/>
      <c r="AD2677" s="58"/>
      <c r="AE2677" s="58"/>
      <c r="AF2677" s="58"/>
      <c r="AG2677" s="58"/>
      <c r="AH2677" s="58"/>
      <c r="AI2677" s="58"/>
      <c r="AJ2677" s="59"/>
      <c r="AK2677" s="59"/>
      <c r="AL2677" s="59"/>
      <c r="AM2677" s="58"/>
      <c r="AN2677" s="58"/>
      <c r="AO2677" s="58"/>
      <c r="AP2677" s="58"/>
      <c r="AQ2677" s="58"/>
      <c r="AR2677" s="58"/>
      <c r="AS2677" s="58"/>
      <c r="AT2677" s="58"/>
      <c r="AU2677" s="58"/>
      <c r="AV2677" s="58"/>
      <c r="AW2677" s="58"/>
      <c r="AX2677" s="59"/>
      <c r="AY2677" s="59"/>
      <c r="AZ2677" s="60"/>
      <c r="BA2677" s="61"/>
      <c r="BB2677" s="54"/>
      <c r="BC2677" s="54"/>
      <c r="BD2677" s="41">
        <v>4</v>
      </c>
      <c r="BE2677" s="52">
        <v>49</v>
      </c>
      <c r="BF2677" s="62">
        <v>4921</v>
      </c>
      <c r="BG2677" s="274"/>
    </row>
    <row r="2678" spans="1:59" s="63" customFormat="1" ht="12.75" x14ac:dyDescent="0.2">
      <c r="A2678" s="196">
        <v>4</v>
      </c>
      <c r="B2678" s="197" t="s">
        <v>422</v>
      </c>
      <c r="C2678" s="208">
        <v>49</v>
      </c>
      <c r="D2678" s="209" t="s">
        <v>931</v>
      </c>
      <c r="E2678" s="210">
        <v>4921</v>
      </c>
      <c r="F2678" s="211" t="s">
        <v>935</v>
      </c>
      <c r="G2678" s="231"/>
      <c r="H2678" s="65"/>
      <c r="I2678" s="222"/>
      <c r="J2678" s="66"/>
      <c r="K2678" s="66"/>
      <c r="L2678" s="66"/>
      <c r="M2678" s="64"/>
      <c r="N2678" s="308"/>
      <c r="O2678" s="309"/>
      <c r="P2678" s="127"/>
      <c r="Q2678" s="67"/>
      <c r="R2678" s="67"/>
      <c r="S2678" s="67"/>
      <c r="T2678" s="67"/>
      <c r="U2678" s="67"/>
      <c r="V2678" s="67"/>
      <c r="W2678" s="67"/>
      <c r="X2678" s="67"/>
      <c r="Y2678" s="68"/>
      <c r="Z2678" s="68"/>
      <c r="AA2678" s="68"/>
      <c r="AB2678" s="67"/>
      <c r="AC2678" s="67"/>
      <c r="AD2678" s="67"/>
      <c r="AE2678" s="67"/>
      <c r="AF2678" s="67"/>
      <c r="AG2678" s="67"/>
      <c r="AH2678" s="67"/>
      <c r="AI2678" s="67"/>
      <c r="AJ2678" s="68"/>
      <c r="AK2678" s="68"/>
      <c r="AL2678" s="68"/>
      <c r="AM2678" s="67"/>
      <c r="AN2678" s="67"/>
      <c r="AO2678" s="67"/>
      <c r="AP2678" s="67"/>
      <c r="AQ2678" s="67"/>
      <c r="AR2678" s="67"/>
      <c r="AS2678" s="67"/>
      <c r="AT2678" s="67"/>
      <c r="AU2678" s="67"/>
      <c r="AV2678" s="67"/>
      <c r="AW2678" s="67"/>
      <c r="AX2678" s="68"/>
      <c r="AY2678" s="68"/>
      <c r="AZ2678" s="69"/>
      <c r="BA2678" s="70"/>
      <c r="BB2678" s="71"/>
      <c r="BC2678" s="54"/>
      <c r="BD2678" s="41">
        <v>4</v>
      </c>
      <c r="BE2678" s="52">
        <v>49</v>
      </c>
      <c r="BF2678" s="62">
        <v>4921</v>
      </c>
      <c r="BG2678" s="275"/>
    </row>
    <row r="2679" spans="1:59" s="63" customFormat="1" ht="12.75" x14ac:dyDescent="0.2">
      <c r="A2679" s="196">
        <v>4</v>
      </c>
      <c r="B2679" s="197" t="s">
        <v>422</v>
      </c>
      <c r="C2679" s="208">
        <v>49</v>
      </c>
      <c r="D2679" s="209" t="s">
        <v>931</v>
      </c>
      <c r="E2679" s="210">
        <v>4921</v>
      </c>
      <c r="F2679" s="211" t="s">
        <v>935</v>
      </c>
      <c r="G2679" s="231"/>
      <c r="H2679" s="72" t="s">
        <v>47</v>
      </c>
      <c r="I2679" s="223"/>
      <c r="J2679" s="73"/>
      <c r="K2679" s="73"/>
      <c r="L2679" s="73"/>
      <c r="M2679" s="74"/>
      <c r="N2679" s="247"/>
      <c r="O2679" s="306"/>
      <c r="P2679" s="105"/>
      <c r="Q2679" s="75"/>
      <c r="R2679" s="75"/>
      <c r="S2679" s="75"/>
      <c r="T2679" s="75"/>
      <c r="U2679" s="75"/>
      <c r="V2679" s="75"/>
      <c r="W2679" s="75"/>
      <c r="X2679" s="75"/>
      <c r="Y2679" s="76">
        <f>IF(ISNUMBER(VLOOKUP(Y2681,P$7:W$7,MATCH(Y2681,P$7:W$7))),VLOOKUP(Y2681,P$7:W$7,MATCH(Y2681,P$7:W$7)),IF(N2683=0,"No Data",IF(Y2681&gt;0,"&lt;100",0)))</f>
        <v>0</v>
      </c>
      <c r="Z2679" s="77">
        <f>IF(ISNUMBER(VLOOKUP(Z2683,P$7:W$7,MATCH(Z2683,P$7:W$7))),VLOOKUP(Z2683,P$7:W$7,MATCH(Z2683,P$7:W$7)),IF(N2683=0,"No Data",IF(Z2683&gt;0,"&lt;100",0)))</f>
        <v>0</v>
      </c>
      <c r="AA2679" s="106">
        <f>IF(ISNUMBER(Z2679),Z2679,0)</f>
        <v>0</v>
      </c>
      <c r="AB2679" s="75"/>
      <c r="AC2679" s="75"/>
      <c r="AD2679" s="75"/>
      <c r="AE2679" s="75"/>
      <c r="AF2679" s="75"/>
      <c r="AG2679" s="75"/>
      <c r="AH2679" s="75"/>
      <c r="AI2679" s="75"/>
      <c r="AJ2679" s="76">
        <f>IF(ISNUMBER(VLOOKUP(AJ2681,AB$7:AH$7,MATCH(AJ2681,AB$7:AH$7))),VLOOKUP(AJ2681,AB$7:AH$7,MATCH(AJ2681,AB$7:AH$7)),IF(N2683=0,"No Data",IF(AJ2681&gt;0,"&lt;50",0)))</f>
        <v>0</v>
      </c>
      <c r="AK2679" s="77">
        <f>IF(ISNUMBER(VLOOKUP(AK2683,AB$7:AH$7,MATCH(AK2683,AB$7:AH$7))),VLOOKUP(AK2683,AB$7:AH$7,MATCH(AK2683,AB$7:AH$7)),IF(N2683=0,"No Data",IF(AK2683&gt;0,"&lt;50",0)))</f>
        <v>0</v>
      </c>
      <c r="AL2679" s="106">
        <f>IF(ISNUMBER(AK2679),AK2679,0)</f>
        <v>0</v>
      </c>
      <c r="AM2679" s="75"/>
      <c r="AN2679" s="75"/>
      <c r="AO2679" s="75"/>
      <c r="AP2679" s="75"/>
      <c r="AQ2679" s="75"/>
      <c r="AR2679" s="75"/>
      <c r="AS2679" s="75"/>
      <c r="AT2679" s="75"/>
      <c r="AU2679" s="75"/>
      <c r="AV2679" s="75"/>
      <c r="AW2679" s="76">
        <f>IF(ISNUMBER(VLOOKUP(AW2681,AM$7:AU$7,MATCH(AW2681,AM$7:AU$7))),VLOOKUP(AW2681,AM$7:AU$7,MATCH(AW2681,AM$7:AU$7)),IF(N2683=0,"No Data",IF(AW2681&gt;0,"&lt;10",0)))</f>
        <v>100</v>
      </c>
      <c r="AX2679" s="77">
        <f>IF(ISNUMBER(VLOOKUP(AX2683,AM$7:AU$7,MATCH(AX2683,AM$7:AU$7))),VLOOKUP(AX2683,AM$7:AU$7,MATCH(AX2683,AM$7:AU$7)),IF(N2683=0,"No Data",IF(AX2683&gt;0,"&lt;10",0)))</f>
        <v>100</v>
      </c>
      <c r="AY2679" s="106">
        <f>IF(ISNUMBER(AX2679),AX2679,0)</f>
        <v>100</v>
      </c>
      <c r="AZ2679" s="79"/>
      <c r="BA2679" s="80"/>
      <c r="BB2679" s="71"/>
      <c r="BC2679" s="54"/>
      <c r="BD2679" s="41">
        <v>4</v>
      </c>
      <c r="BE2679" s="52">
        <v>49</v>
      </c>
      <c r="BF2679" s="62">
        <v>4921</v>
      </c>
      <c r="BG2679" s="276" t="s">
        <v>47</v>
      </c>
    </row>
    <row r="2680" spans="1:59" s="63" customFormat="1" ht="12.75" x14ac:dyDescent="0.2">
      <c r="A2680" s="196">
        <v>4</v>
      </c>
      <c r="B2680" s="197" t="s">
        <v>422</v>
      </c>
      <c r="C2680" s="208">
        <v>49</v>
      </c>
      <c r="D2680" s="209" t="s">
        <v>931</v>
      </c>
      <c r="E2680" s="210">
        <v>4921</v>
      </c>
      <c r="F2680" s="211" t="s">
        <v>935</v>
      </c>
      <c r="G2680" s="231"/>
      <c r="H2680" s="81" t="s">
        <v>48</v>
      </c>
      <c r="I2680" s="223"/>
      <c r="J2680" s="73"/>
      <c r="K2680" s="73"/>
      <c r="L2680" s="73"/>
      <c r="M2680" s="74"/>
      <c r="N2680" s="247"/>
      <c r="O2680" s="306"/>
      <c r="P2680" s="105"/>
      <c r="Q2680" s="75"/>
      <c r="R2680" s="75"/>
      <c r="S2680" s="75"/>
      <c r="T2680" s="75"/>
      <c r="U2680" s="75"/>
      <c r="V2680" s="75"/>
      <c r="W2680" s="75"/>
      <c r="X2680" s="75"/>
      <c r="Y2680" s="82">
        <f>MIN(X2684:X2686)</f>
        <v>0</v>
      </c>
      <c r="Z2680" s="83"/>
      <c r="AA2680" s="83"/>
      <c r="AB2680" s="75"/>
      <c r="AC2680" s="75"/>
      <c r="AD2680" s="75"/>
      <c r="AE2680" s="75"/>
      <c r="AF2680" s="75"/>
      <c r="AG2680" s="75"/>
      <c r="AH2680" s="75"/>
      <c r="AI2680" s="75"/>
      <c r="AJ2680" s="82">
        <f>MIN(AI2684:AI2686)</f>
        <v>0</v>
      </c>
      <c r="AK2680" s="83"/>
      <c r="AL2680" s="83"/>
      <c r="AM2680" s="75"/>
      <c r="AN2680" s="75"/>
      <c r="AO2680" s="75"/>
      <c r="AP2680" s="75"/>
      <c r="AQ2680" s="75"/>
      <c r="AR2680" s="75"/>
      <c r="AS2680" s="75"/>
      <c r="AT2680" s="75"/>
      <c r="AU2680" s="75"/>
      <c r="AV2680" s="75"/>
      <c r="AW2680" s="82">
        <f>MIN(AV2684:AV2686)</f>
        <v>100</v>
      </c>
      <c r="AX2680" s="83"/>
      <c r="AY2680" s="83"/>
      <c r="AZ2680" s="79"/>
      <c r="BA2680" s="80"/>
      <c r="BB2680" s="71"/>
      <c r="BC2680" s="54"/>
      <c r="BD2680" s="41">
        <v>4</v>
      </c>
      <c r="BE2680" s="52">
        <v>49</v>
      </c>
      <c r="BF2680" s="62">
        <v>4921</v>
      </c>
      <c r="BG2680" s="278" t="s">
        <v>48</v>
      </c>
    </row>
    <row r="2681" spans="1:59" s="63" customFormat="1" ht="12.75" x14ac:dyDescent="0.2">
      <c r="A2681" s="196">
        <v>4</v>
      </c>
      <c r="B2681" s="197" t="s">
        <v>422</v>
      </c>
      <c r="C2681" s="208">
        <v>49</v>
      </c>
      <c r="D2681" s="209" t="s">
        <v>931</v>
      </c>
      <c r="E2681" s="210">
        <v>4921</v>
      </c>
      <c r="F2681" s="211" t="s">
        <v>935</v>
      </c>
      <c r="G2681" s="231"/>
      <c r="H2681" s="81" t="s">
        <v>49</v>
      </c>
      <c r="I2681" s="223"/>
      <c r="J2681" s="73"/>
      <c r="K2681" s="73"/>
      <c r="L2681" s="73"/>
      <c r="M2681" s="74"/>
      <c r="N2681" s="247"/>
      <c r="O2681" s="306"/>
      <c r="P2681" s="105"/>
      <c r="Q2681" s="75"/>
      <c r="R2681" s="75"/>
      <c r="S2681" s="75"/>
      <c r="T2681" s="75"/>
      <c r="U2681" s="75"/>
      <c r="V2681" s="75"/>
      <c r="W2681" s="75"/>
      <c r="X2681" s="75"/>
      <c r="Y2681" s="84">
        <f>IF(ISNUMBER(AVERAGE(X2684:X2686)),AVERAGE(X2684:X2686),0)</f>
        <v>0</v>
      </c>
      <c r="Z2681" s="83"/>
      <c r="AA2681" s="83"/>
      <c r="AB2681" s="75"/>
      <c r="AC2681" s="75"/>
      <c r="AD2681" s="75"/>
      <c r="AE2681" s="75"/>
      <c r="AF2681" s="75"/>
      <c r="AG2681" s="75"/>
      <c r="AH2681" s="75"/>
      <c r="AI2681" s="75"/>
      <c r="AJ2681" s="84">
        <f>IF(ISNUMBER(AVERAGE(AI2684:AI2686)),AVERAGE(AI2684:AI2686),0)</f>
        <v>0</v>
      </c>
      <c r="AK2681" s="83"/>
      <c r="AL2681" s="83"/>
      <c r="AM2681" s="75"/>
      <c r="AN2681" s="75"/>
      <c r="AO2681" s="75"/>
      <c r="AP2681" s="75"/>
      <c r="AQ2681" s="75"/>
      <c r="AR2681" s="75"/>
      <c r="AS2681" s="75"/>
      <c r="AT2681" s="75"/>
      <c r="AU2681" s="75"/>
      <c r="AV2681" s="75"/>
      <c r="AW2681" s="84">
        <f>IF(ISNUMBER(AVERAGE(AV2684:AV2686)),AVERAGE(AV2684:AV2686),0)</f>
        <v>100</v>
      </c>
      <c r="AX2681" s="83"/>
      <c r="AY2681" s="83"/>
      <c r="AZ2681" s="79"/>
      <c r="BA2681" s="80"/>
      <c r="BB2681" s="71"/>
      <c r="BC2681" s="54"/>
      <c r="BD2681" s="41">
        <v>4</v>
      </c>
      <c r="BE2681" s="52">
        <v>49</v>
      </c>
      <c r="BF2681" s="62">
        <v>4921</v>
      </c>
      <c r="BG2681" s="278" t="s">
        <v>49</v>
      </c>
    </row>
    <row r="2682" spans="1:59" s="63" customFormat="1" ht="12.75" x14ac:dyDescent="0.2">
      <c r="A2682" s="196">
        <v>4</v>
      </c>
      <c r="B2682" s="197" t="s">
        <v>422</v>
      </c>
      <c r="C2682" s="208">
        <v>49</v>
      </c>
      <c r="D2682" s="209" t="s">
        <v>931</v>
      </c>
      <c r="E2682" s="210">
        <v>4921</v>
      </c>
      <c r="F2682" s="211" t="s">
        <v>935</v>
      </c>
      <c r="G2682" s="231"/>
      <c r="H2682" s="81" t="s">
        <v>50</v>
      </c>
      <c r="I2682" s="223"/>
      <c r="J2682" s="73"/>
      <c r="K2682" s="73"/>
      <c r="L2682" s="73"/>
      <c r="M2682" s="74"/>
      <c r="N2682" s="247"/>
      <c r="O2682" s="306"/>
      <c r="P2682" s="105"/>
      <c r="Q2682" s="75"/>
      <c r="R2682" s="75"/>
      <c r="S2682" s="75"/>
      <c r="T2682" s="75"/>
      <c r="U2682" s="75"/>
      <c r="V2682" s="75"/>
      <c r="W2682" s="75"/>
      <c r="X2682" s="75"/>
      <c r="Y2682" s="84">
        <f>MAX(X2684:X2686)</f>
        <v>0</v>
      </c>
      <c r="Z2682" s="83"/>
      <c r="AA2682" s="83"/>
      <c r="AB2682" s="75"/>
      <c r="AC2682" s="75"/>
      <c r="AD2682" s="75"/>
      <c r="AE2682" s="75"/>
      <c r="AF2682" s="75"/>
      <c r="AG2682" s="75"/>
      <c r="AH2682" s="75"/>
      <c r="AI2682" s="75"/>
      <c r="AJ2682" s="84">
        <f>MAX(AI2684:AI2686)</f>
        <v>0</v>
      </c>
      <c r="AK2682" s="83"/>
      <c r="AL2682" s="83"/>
      <c r="AM2682" s="75"/>
      <c r="AN2682" s="75"/>
      <c r="AO2682" s="75"/>
      <c r="AP2682" s="75"/>
      <c r="AQ2682" s="75"/>
      <c r="AR2682" s="75"/>
      <c r="AS2682" s="75"/>
      <c r="AT2682" s="75"/>
      <c r="AU2682" s="75"/>
      <c r="AV2682" s="75"/>
      <c r="AW2682" s="84">
        <f>MAX(AV2684:AV2686)</f>
        <v>100</v>
      </c>
      <c r="AX2682" s="83"/>
      <c r="AY2682" s="83"/>
      <c r="AZ2682" s="79"/>
      <c r="BA2682" s="80"/>
      <c r="BB2682" s="71"/>
      <c r="BC2682" s="54"/>
      <c r="BD2682" s="41">
        <v>4</v>
      </c>
      <c r="BE2682" s="52">
        <v>49</v>
      </c>
      <c r="BF2682" s="62">
        <v>4921</v>
      </c>
      <c r="BG2682" s="278" t="s">
        <v>50</v>
      </c>
    </row>
    <row r="2683" spans="1:59" s="63" customFormat="1" ht="12.75" x14ac:dyDescent="0.2">
      <c r="A2683" s="196">
        <v>4</v>
      </c>
      <c r="B2683" s="197" t="s">
        <v>422</v>
      </c>
      <c r="C2683" s="208">
        <v>49</v>
      </c>
      <c r="D2683" s="209" t="s">
        <v>931</v>
      </c>
      <c r="E2683" s="210">
        <v>4921</v>
      </c>
      <c r="F2683" s="211" t="s">
        <v>935</v>
      </c>
      <c r="G2683" s="231"/>
      <c r="H2683" s="85" t="s">
        <v>51</v>
      </c>
      <c r="I2683" s="223"/>
      <c r="J2683" s="73"/>
      <c r="K2683" s="73"/>
      <c r="L2683" s="73"/>
      <c r="M2683" s="74"/>
      <c r="N2683" s="248">
        <f>SUM(N2684:N2685)</f>
        <v>1</v>
      </c>
      <c r="O2683" s="293">
        <f>SUM(O2684:O2685)</f>
        <v>1</v>
      </c>
      <c r="P2683" s="292"/>
      <c r="Q2683" s="87"/>
      <c r="R2683" s="87"/>
      <c r="S2683" s="87"/>
      <c r="T2683" s="87"/>
      <c r="U2683" s="87"/>
      <c r="V2683" s="87"/>
      <c r="W2683" s="87"/>
      <c r="X2683" s="87"/>
      <c r="Y2683" s="88"/>
      <c r="Z2683" s="86">
        <f>SUM(Z2684:Z2685)</f>
        <v>0</v>
      </c>
      <c r="AA2683" s="88"/>
      <c r="AB2683" s="87"/>
      <c r="AC2683" s="87"/>
      <c r="AD2683" s="87"/>
      <c r="AE2683" s="87"/>
      <c r="AF2683" s="87"/>
      <c r="AG2683" s="87"/>
      <c r="AH2683" s="87"/>
      <c r="AI2683" s="87"/>
      <c r="AJ2683" s="88"/>
      <c r="AK2683" s="86">
        <f>SUM(AK2684:AK2685)</f>
        <v>0</v>
      </c>
      <c r="AL2683" s="88"/>
      <c r="AM2683" s="87"/>
      <c r="AN2683" s="87"/>
      <c r="AO2683" s="87"/>
      <c r="AP2683" s="87"/>
      <c r="AQ2683" s="87"/>
      <c r="AR2683" s="87"/>
      <c r="AS2683" s="87"/>
      <c r="AT2683" s="87"/>
      <c r="AU2683" s="87"/>
      <c r="AV2683" s="87"/>
      <c r="AW2683" s="88"/>
      <c r="AX2683" s="86">
        <f>SUM(AX2684:AX2685)</f>
        <v>100</v>
      </c>
      <c r="AY2683" s="88"/>
      <c r="AZ2683" s="79"/>
      <c r="BA2683" s="80"/>
      <c r="BB2683" s="71"/>
      <c r="BC2683" s="54"/>
      <c r="BD2683" s="41">
        <v>4</v>
      </c>
      <c r="BE2683" s="52">
        <v>49</v>
      </c>
      <c r="BF2683" s="62">
        <v>4921</v>
      </c>
      <c r="BG2683" s="279" t="s">
        <v>51</v>
      </c>
    </row>
    <row r="2684" spans="1:59" s="63" customFormat="1" ht="12.75" x14ac:dyDescent="0.2">
      <c r="A2684" s="196">
        <v>4</v>
      </c>
      <c r="B2684" s="197" t="s">
        <v>422</v>
      </c>
      <c r="C2684" s="208">
        <v>49</v>
      </c>
      <c r="D2684" s="209" t="s">
        <v>931</v>
      </c>
      <c r="E2684" s="210">
        <v>4921</v>
      </c>
      <c r="F2684" s="211" t="s">
        <v>935</v>
      </c>
      <c r="G2684" s="231"/>
      <c r="H2684" s="89" t="s">
        <v>52</v>
      </c>
      <c r="I2684" s="90" t="s">
        <v>863</v>
      </c>
      <c r="J2684" s="90" t="s">
        <v>860</v>
      </c>
      <c r="K2684" s="90" t="s">
        <v>64</v>
      </c>
      <c r="L2684" s="90" t="s">
        <v>528</v>
      </c>
      <c r="M2684" s="91"/>
      <c r="N2684" s="312">
        <v>1</v>
      </c>
      <c r="O2684" s="313">
        <f>N2684/N2683</f>
        <v>1</v>
      </c>
      <c r="P2684" s="104"/>
      <c r="Q2684" s="92"/>
      <c r="R2684" s="92"/>
      <c r="S2684" s="92"/>
      <c r="T2684" s="92"/>
      <c r="U2684" s="92"/>
      <c r="V2684" s="92"/>
      <c r="W2684" s="92"/>
      <c r="X2684" s="109">
        <f>P2684*P$7+Q2684*Q$7+R2684*R$7+S2684*S$7+T2684*T$7+U2684*U$7+V2684*V$7+W2684*W$7</f>
        <v>0</v>
      </c>
      <c r="Y2684" s="83"/>
      <c r="Z2684" s="110">
        <f>X2684*$O2684</f>
        <v>0</v>
      </c>
      <c r="AA2684" s="111"/>
      <c r="AB2684" s="92"/>
      <c r="AC2684" s="92"/>
      <c r="AD2684" s="92"/>
      <c r="AE2684" s="92"/>
      <c r="AF2684" s="92"/>
      <c r="AG2684" s="92"/>
      <c r="AH2684" s="92"/>
      <c r="AI2684" s="109">
        <f>AB2684*AB$7+AC2684*AC$7+AD2684*AD$7+AE2684*AE$7+AF2684*AF$7+AG2684*AG$7+AH2684*AH$7</f>
        <v>0</v>
      </c>
      <c r="AJ2684" s="83"/>
      <c r="AK2684" s="110">
        <f>AI2684*$O2684</f>
        <v>0</v>
      </c>
      <c r="AL2684" s="111"/>
      <c r="AM2684" s="92"/>
      <c r="AN2684" s="92"/>
      <c r="AO2684" s="92"/>
      <c r="AP2684" s="92">
        <v>1</v>
      </c>
      <c r="AQ2684" s="92"/>
      <c r="AR2684" s="92"/>
      <c r="AS2684" s="92"/>
      <c r="AT2684" s="92"/>
      <c r="AU2684" s="92"/>
      <c r="AV2684" s="109">
        <f>AM2684*AM$7+AN2684*AN$7+AO2684*AO$7+AP2684*AP$7+AQ2684*AQ$7+AR2684*AR$7+AS2684*AS$7+AT2684*AT$7+AU2684*AU$7</f>
        <v>100</v>
      </c>
      <c r="AW2684" s="75"/>
      <c r="AX2684" s="110">
        <f>AV2684*$O2684</f>
        <v>100</v>
      </c>
      <c r="AY2684" s="83"/>
      <c r="AZ2684" s="93"/>
      <c r="BA2684" s="94" t="s">
        <v>105</v>
      </c>
      <c r="BB2684" s="71"/>
      <c r="BC2684" s="54"/>
      <c r="BD2684" s="41">
        <v>4</v>
      </c>
      <c r="BE2684" s="52">
        <v>49</v>
      </c>
      <c r="BF2684" s="62">
        <v>4921</v>
      </c>
      <c r="BG2684" s="280" t="s">
        <v>52</v>
      </c>
    </row>
    <row r="2685" spans="1:59" s="63" customFormat="1" ht="12.75" x14ac:dyDescent="0.2">
      <c r="A2685" s="196">
        <v>4</v>
      </c>
      <c r="B2685" s="197" t="s">
        <v>422</v>
      </c>
      <c r="C2685" s="208">
        <v>49</v>
      </c>
      <c r="D2685" s="209" t="s">
        <v>931</v>
      </c>
      <c r="E2685" s="210">
        <v>4921</v>
      </c>
      <c r="F2685" s="211" t="s">
        <v>935</v>
      </c>
      <c r="G2685" s="231"/>
      <c r="H2685" s="89"/>
      <c r="I2685" s="219"/>
      <c r="J2685" s="90"/>
      <c r="K2685" s="90"/>
      <c r="L2685" s="90"/>
      <c r="M2685" s="91"/>
      <c r="N2685" s="247"/>
      <c r="O2685" s="306"/>
      <c r="P2685" s="104"/>
      <c r="Q2685" s="92"/>
      <c r="R2685" s="92"/>
      <c r="S2685" s="92"/>
      <c r="T2685" s="92"/>
      <c r="U2685" s="92"/>
      <c r="V2685" s="92"/>
      <c r="W2685" s="92"/>
      <c r="X2685" s="75"/>
      <c r="Y2685" s="83"/>
      <c r="Z2685" s="83"/>
      <c r="AA2685" s="83"/>
      <c r="AB2685" s="92"/>
      <c r="AC2685" s="92"/>
      <c r="AD2685" s="92"/>
      <c r="AE2685" s="92"/>
      <c r="AF2685" s="92"/>
      <c r="AG2685" s="92"/>
      <c r="AH2685" s="92"/>
      <c r="AI2685" s="75"/>
      <c r="AJ2685" s="83"/>
      <c r="AK2685" s="83"/>
      <c r="AL2685" s="83"/>
      <c r="AM2685" s="92"/>
      <c r="AN2685" s="92"/>
      <c r="AO2685" s="92"/>
      <c r="AP2685" s="92"/>
      <c r="AQ2685" s="92"/>
      <c r="AR2685" s="92"/>
      <c r="AS2685" s="92"/>
      <c r="AT2685" s="92"/>
      <c r="AU2685" s="92"/>
      <c r="AV2685" s="75"/>
      <c r="AW2685" s="75"/>
      <c r="AX2685" s="83"/>
      <c r="AY2685" s="83"/>
      <c r="AZ2685" s="93"/>
      <c r="BA2685" s="94"/>
      <c r="BB2685" s="71"/>
      <c r="BC2685" s="54"/>
      <c r="BD2685" s="41">
        <v>4</v>
      </c>
      <c r="BE2685" s="52">
        <v>49</v>
      </c>
      <c r="BF2685" s="62">
        <v>4921</v>
      </c>
      <c r="BG2685" s="280" t="s">
        <v>52</v>
      </c>
    </row>
    <row r="2686" spans="1:59" s="63" customFormat="1" ht="12.75" x14ac:dyDescent="0.2">
      <c r="A2686" s="196">
        <v>4</v>
      </c>
      <c r="B2686" s="197" t="s">
        <v>422</v>
      </c>
      <c r="C2686" s="208">
        <v>49</v>
      </c>
      <c r="D2686" s="209" t="s">
        <v>931</v>
      </c>
      <c r="E2686" s="210">
        <v>4921</v>
      </c>
      <c r="F2686" s="211" t="s">
        <v>935</v>
      </c>
      <c r="G2686" s="231"/>
      <c r="H2686" s="89"/>
      <c r="I2686" s="219"/>
      <c r="J2686" s="90"/>
      <c r="K2686" s="90"/>
      <c r="L2686" s="90"/>
      <c r="M2686" s="91"/>
      <c r="N2686" s="247"/>
      <c r="O2686" s="306"/>
      <c r="P2686" s="104"/>
      <c r="Q2686" s="92"/>
      <c r="R2686" s="92"/>
      <c r="S2686" s="92"/>
      <c r="T2686" s="92"/>
      <c r="U2686" s="92"/>
      <c r="V2686" s="92"/>
      <c r="W2686" s="92"/>
      <c r="X2686" s="75"/>
      <c r="Y2686" s="83"/>
      <c r="Z2686" s="83"/>
      <c r="AA2686" s="83"/>
      <c r="AB2686" s="92"/>
      <c r="AC2686" s="92"/>
      <c r="AD2686" s="92"/>
      <c r="AE2686" s="92"/>
      <c r="AF2686" s="92"/>
      <c r="AG2686" s="92"/>
      <c r="AH2686" s="92"/>
      <c r="AI2686" s="75"/>
      <c r="AJ2686" s="83"/>
      <c r="AK2686" s="83"/>
      <c r="AL2686" s="83"/>
      <c r="AM2686" s="92"/>
      <c r="AN2686" s="92"/>
      <c r="AO2686" s="92"/>
      <c r="AP2686" s="92"/>
      <c r="AQ2686" s="92"/>
      <c r="AR2686" s="92"/>
      <c r="AS2686" s="92"/>
      <c r="AT2686" s="92"/>
      <c r="AU2686" s="92"/>
      <c r="AV2686" s="75"/>
      <c r="AW2686" s="75"/>
      <c r="AX2686" s="83"/>
      <c r="AY2686" s="83"/>
      <c r="AZ2686" s="93"/>
      <c r="BA2686" s="94"/>
      <c r="BB2686" s="71"/>
      <c r="BC2686" s="54"/>
      <c r="BD2686" s="41">
        <v>4</v>
      </c>
      <c r="BE2686" s="52">
        <v>49</v>
      </c>
      <c r="BF2686" s="62">
        <v>4921</v>
      </c>
      <c r="BG2686" s="280" t="s">
        <v>52</v>
      </c>
    </row>
    <row r="2687" spans="1:59" s="63" customFormat="1" ht="12.75" x14ac:dyDescent="0.2">
      <c r="A2687" s="196">
        <v>4</v>
      </c>
      <c r="B2687" s="197" t="s">
        <v>422</v>
      </c>
      <c r="C2687" s="208">
        <v>49</v>
      </c>
      <c r="D2687" s="209" t="s">
        <v>931</v>
      </c>
      <c r="E2687" s="210">
        <v>4921</v>
      </c>
      <c r="F2687" s="211" t="s">
        <v>935</v>
      </c>
      <c r="G2687" s="231"/>
      <c r="H2687" s="65"/>
      <c r="I2687" s="222"/>
      <c r="J2687" s="66"/>
      <c r="K2687" s="66"/>
      <c r="L2687" s="66"/>
      <c r="M2687" s="64"/>
      <c r="N2687" s="304"/>
      <c r="O2687" s="305"/>
      <c r="P2687" s="127"/>
      <c r="Q2687" s="67"/>
      <c r="R2687" s="67"/>
      <c r="S2687" s="67"/>
      <c r="T2687" s="67"/>
      <c r="U2687" s="67"/>
      <c r="V2687" s="67"/>
      <c r="W2687" s="67"/>
      <c r="X2687" s="67"/>
      <c r="Y2687" s="68"/>
      <c r="Z2687" s="68"/>
      <c r="AA2687" s="68"/>
      <c r="AB2687" s="67"/>
      <c r="AC2687" s="67"/>
      <c r="AD2687" s="67"/>
      <c r="AE2687" s="67"/>
      <c r="AF2687" s="67"/>
      <c r="AG2687" s="67"/>
      <c r="AH2687" s="67"/>
      <c r="AI2687" s="67"/>
      <c r="AJ2687" s="68"/>
      <c r="AK2687" s="68"/>
      <c r="AL2687" s="68"/>
      <c r="AM2687" s="67"/>
      <c r="AN2687" s="67"/>
      <c r="AO2687" s="67"/>
      <c r="AP2687" s="67"/>
      <c r="AQ2687" s="67"/>
      <c r="AR2687" s="67"/>
      <c r="AS2687" s="67"/>
      <c r="AT2687" s="67"/>
      <c r="AU2687" s="67"/>
      <c r="AV2687" s="67"/>
      <c r="AW2687" s="67"/>
      <c r="AX2687" s="68"/>
      <c r="AY2687" s="68"/>
      <c r="AZ2687" s="69"/>
      <c r="BA2687" s="70"/>
      <c r="BB2687" s="71"/>
      <c r="BC2687" s="54"/>
      <c r="BD2687" s="41">
        <v>4</v>
      </c>
      <c r="BE2687" s="52">
        <v>49</v>
      </c>
      <c r="BF2687" s="62">
        <v>4921</v>
      </c>
      <c r="BG2687" s="275"/>
    </row>
    <row r="2688" spans="1:59" s="63" customFormat="1" ht="12.75" x14ac:dyDescent="0.2">
      <c r="A2688" s="196">
        <v>4</v>
      </c>
      <c r="B2688" s="197" t="s">
        <v>422</v>
      </c>
      <c r="C2688" s="208">
        <v>49</v>
      </c>
      <c r="D2688" s="209" t="s">
        <v>931</v>
      </c>
      <c r="E2688" s="210">
        <v>4921</v>
      </c>
      <c r="F2688" s="211" t="s">
        <v>935</v>
      </c>
      <c r="G2688" s="230"/>
      <c r="H2688" s="56"/>
      <c r="I2688" s="221"/>
      <c r="J2688" s="57"/>
      <c r="K2688" s="57"/>
      <c r="L2688" s="57"/>
      <c r="M2688" s="55"/>
      <c r="N2688" s="303"/>
      <c r="O2688" s="245"/>
      <c r="P2688" s="122"/>
      <c r="Q2688" s="58"/>
      <c r="R2688" s="58"/>
      <c r="S2688" s="58"/>
      <c r="T2688" s="58"/>
      <c r="U2688" s="58"/>
      <c r="V2688" s="58"/>
      <c r="W2688" s="58"/>
      <c r="X2688" s="58"/>
      <c r="Y2688" s="59"/>
      <c r="Z2688" s="59"/>
      <c r="AA2688" s="59"/>
      <c r="AB2688" s="58"/>
      <c r="AC2688" s="58"/>
      <c r="AD2688" s="58"/>
      <c r="AE2688" s="58"/>
      <c r="AF2688" s="58"/>
      <c r="AG2688" s="58"/>
      <c r="AH2688" s="58"/>
      <c r="AI2688" s="58"/>
      <c r="AJ2688" s="59"/>
      <c r="AK2688" s="59"/>
      <c r="AL2688" s="59"/>
      <c r="AM2688" s="58"/>
      <c r="AN2688" s="58"/>
      <c r="AO2688" s="58"/>
      <c r="AP2688" s="58"/>
      <c r="AQ2688" s="58"/>
      <c r="AR2688" s="58"/>
      <c r="AS2688" s="58"/>
      <c r="AT2688" s="58"/>
      <c r="AU2688" s="58"/>
      <c r="AV2688" s="58"/>
      <c r="AW2688" s="58"/>
      <c r="AX2688" s="59"/>
      <c r="AY2688" s="59"/>
      <c r="AZ2688" s="60"/>
      <c r="BA2688" s="61"/>
      <c r="BB2688" s="54"/>
      <c r="BC2688" s="54"/>
      <c r="BD2688" s="41">
        <v>4</v>
      </c>
      <c r="BE2688" s="52">
        <v>49</v>
      </c>
      <c r="BF2688" s="62">
        <v>4921</v>
      </c>
      <c r="BG2688" s="274"/>
    </row>
    <row r="2689" spans="1:59" x14ac:dyDescent="0.25">
      <c r="A2689" s="196">
        <v>4</v>
      </c>
      <c r="B2689" s="197" t="s">
        <v>422</v>
      </c>
      <c r="C2689" s="208">
        <v>49</v>
      </c>
      <c r="D2689" s="209" t="s">
        <v>931</v>
      </c>
      <c r="E2689" s="212">
        <v>4931</v>
      </c>
      <c r="F2689" s="213" t="s">
        <v>936</v>
      </c>
      <c r="G2689" s="234"/>
      <c r="H2689" s="138"/>
      <c r="I2689" s="224"/>
      <c r="J2689" s="98"/>
      <c r="K2689" s="98"/>
      <c r="L2689" s="98"/>
      <c r="M2689" s="137"/>
      <c r="N2689" s="322"/>
      <c r="O2689" s="323"/>
      <c r="P2689" s="139"/>
      <c r="Q2689" s="139"/>
      <c r="R2689" s="139"/>
      <c r="S2689" s="139"/>
      <c r="T2689" s="139"/>
      <c r="U2689" s="139"/>
      <c r="V2689" s="139"/>
      <c r="W2689" s="139"/>
      <c r="X2689" s="139"/>
      <c r="Y2689" s="100"/>
      <c r="Z2689" s="125"/>
      <c r="AA2689" s="125"/>
      <c r="AB2689" s="139"/>
      <c r="AC2689" s="139"/>
      <c r="AD2689" s="139"/>
      <c r="AE2689" s="139"/>
      <c r="AF2689" s="139"/>
      <c r="AG2689" s="139"/>
      <c r="AH2689" s="139"/>
      <c r="AI2689" s="139"/>
      <c r="AJ2689" s="100"/>
      <c r="AK2689" s="125"/>
      <c r="AL2689" s="125"/>
      <c r="AM2689" s="139"/>
      <c r="AN2689" s="139"/>
      <c r="AO2689" s="139"/>
      <c r="AP2689" s="139"/>
      <c r="AQ2689" s="139"/>
      <c r="AR2689" s="139"/>
      <c r="AS2689" s="139"/>
      <c r="AT2689" s="139"/>
      <c r="AU2689" s="139"/>
      <c r="AV2689" s="139"/>
      <c r="AW2689" s="99"/>
      <c r="AX2689" s="125"/>
      <c r="AY2689" s="100"/>
      <c r="AZ2689" s="140"/>
      <c r="BA2689" s="141"/>
      <c r="BB2689" s="136"/>
      <c r="BC2689" s="136"/>
      <c r="BD2689" s="41">
        <v>4</v>
      </c>
      <c r="BE2689" s="52">
        <v>49</v>
      </c>
      <c r="BF2689" s="103">
        <v>4931</v>
      </c>
      <c r="BG2689" s="283"/>
    </row>
    <row r="2690" spans="1:59" s="63" customFormat="1" ht="12.75" x14ac:dyDescent="0.2">
      <c r="A2690" s="196">
        <v>4</v>
      </c>
      <c r="B2690" s="197" t="s">
        <v>422</v>
      </c>
      <c r="C2690" s="208">
        <v>49</v>
      </c>
      <c r="D2690" s="209" t="s">
        <v>931</v>
      </c>
      <c r="E2690" s="212">
        <v>4931</v>
      </c>
      <c r="F2690" s="213" t="s">
        <v>936</v>
      </c>
      <c r="G2690" s="232"/>
      <c r="H2690" s="97"/>
      <c r="I2690" s="224"/>
      <c r="J2690" s="98"/>
      <c r="K2690" s="98"/>
      <c r="L2690" s="98"/>
      <c r="M2690" s="96"/>
      <c r="N2690" s="307"/>
      <c r="O2690" s="246"/>
      <c r="P2690" s="124"/>
      <c r="Q2690" s="99"/>
      <c r="R2690" s="99"/>
      <c r="S2690" s="99"/>
      <c r="T2690" s="99"/>
      <c r="U2690" s="99"/>
      <c r="V2690" s="99"/>
      <c r="W2690" s="99"/>
      <c r="X2690" s="99"/>
      <c r="Y2690" s="100"/>
      <c r="Z2690" s="100"/>
      <c r="AA2690" s="100"/>
      <c r="AB2690" s="99"/>
      <c r="AC2690" s="99"/>
      <c r="AD2690" s="99"/>
      <c r="AE2690" s="99"/>
      <c r="AF2690" s="99"/>
      <c r="AG2690" s="99"/>
      <c r="AH2690" s="99"/>
      <c r="AI2690" s="99"/>
      <c r="AJ2690" s="100"/>
      <c r="AK2690" s="100"/>
      <c r="AL2690" s="100"/>
      <c r="AM2690" s="99"/>
      <c r="AN2690" s="99"/>
      <c r="AO2690" s="99"/>
      <c r="AP2690" s="99"/>
      <c r="AQ2690" s="99"/>
      <c r="AR2690" s="99"/>
      <c r="AS2690" s="99"/>
      <c r="AT2690" s="99"/>
      <c r="AU2690" s="99"/>
      <c r="AV2690" s="99"/>
      <c r="AW2690" s="99"/>
      <c r="AX2690" s="100"/>
      <c r="AY2690" s="100"/>
      <c r="AZ2690" s="101"/>
      <c r="BA2690" s="102"/>
      <c r="BB2690" s="95"/>
      <c r="BC2690" s="95"/>
      <c r="BD2690" s="41">
        <v>4</v>
      </c>
      <c r="BE2690" s="52">
        <v>49</v>
      </c>
      <c r="BF2690" s="103">
        <v>4931</v>
      </c>
      <c r="BG2690" s="277"/>
    </row>
    <row r="2691" spans="1:59" s="63" customFormat="1" x14ac:dyDescent="0.25">
      <c r="A2691" s="196">
        <v>4</v>
      </c>
      <c r="B2691" s="197" t="s">
        <v>422</v>
      </c>
      <c r="C2691" s="208">
        <v>49</v>
      </c>
      <c r="D2691" s="209" t="s">
        <v>931</v>
      </c>
      <c r="E2691" s="212">
        <v>4931</v>
      </c>
      <c r="F2691" s="213" t="s">
        <v>936</v>
      </c>
      <c r="G2691" s="231"/>
      <c r="H2691" s="65"/>
      <c r="I2691" s="222"/>
      <c r="J2691" s="66"/>
      <c r="K2691" s="66"/>
      <c r="L2691" s="66"/>
      <c r="M2691" s="64"/>
      <c r="N2691" s="304"/>
      <c r="O2691" s="305"/>
      <c r="P2691" s="127"/>
      <c r="Q2691" s="67"/>
      <c r="R2691" s="67"/>
      <c r="S2691" s="67"/>
      <c r="T2691" s="67"/>
      <c r="U2691" s="67"/>
      <c r="V2691" s="67"/>
      <c r="W2691" s="67"/>
      <c r="X2691" s="67"/>
      <c r="Y2691" s="68"/>
      <c r="Z2691" s="68"/>
      <c r="AA2691" s="68"/>
      <c r="AB2691" s="67"/>
      <c r="AC2691" s="67"/>
      <c r="AD2691" s="67"/>
      <c r="AE2691" s="67"/>
      <c r="AF2691" s="67"/>
      <c r="AG2691" s="67"/>
      <c r="AH2691" s="67"/>
      <c r="AI2691" s="67"/>
      <c r="AJ2691" s="68"/>
      <c r="AK2691" s="68"/>
      <c r="AL2691" s="68"/>
      <c r="AM2691" s="67"/>
      <c r="AN2691" s="67"/>
      <c r="AO2691" s="67"/>
      <c r="AP2691" s="67"/>
      <c r="AQ2691" s="67"/>
      <c r="AR2691" s="67"/>
      <c r="AS2691" s="67"/>
      <c r="AT2691" s="67"/>
      <c r="AU2691" s="67"/>
      <c r="AV2691" s="67"/>
      <c r="AW2691" s="67"/>
      <c r="AX2691" s="68"/>
      <c r="AY2691" s="68"/>
      <c r="AZ2691" s="69"/>
      <c r="BA2691" s="70"/>
      <c r="BB2691" s="71"/>
      <c r="BC2691" s="136"/>
      <c r="BD2691" s="41">
        <v>4</v>
      </c>
      <c r="BE2691" s="52">
        <v>49</v>
      </c>
      <c r="BF2691" s="103">
        <v>4931</v>
      </c>
      <c r="BG2691" s="275"/>
    </row>
    <row r="2692" spans="1:59" s="63" customFormat="1" ht="12.75" x14ac:dyDescent="0.2">
      <c r="A2692" s="196">
        <v>4</v>
      </c>
      <c r="B2692" s="197" t="s">
        <v>422</v>
      </c>
      <c r="C2692" s="208">
        <v>49</v>
      </c>
      <c r="D2692" s="209" t="s">
        <v>931</v>
      </c>
      <c r="E2692" s="212">
        <v>4931</v>
      </c>
      <c r="F2692" s="213" t="s">
        <v>936</v>
      </c>
      <c r="G2692" s="231"/>
      <c r="H2692" s="72" t="s">
        <v>47</v>
      </c>
      <c r="I2692" s="223"/>
      <c r="J2692" s="73"/>
      <c r="K2692" s="73"/>
      <c r="L2692" s="73"/>
      <c r="M2692" s="74"/>
      <c r="N2692" s="247"/>
      <c r="O2692" s="306"/>
      <c r="P2692" s="105"/>
      <c r="Q2692" s="75"/>
      <c r="R2692" s="75"/>
      <c r="S2692" s="75"/>
      <c r="T2692" s="75"/>
      <c r="U2692" s="75"/>
      <c r="V2692" s="75"/>
      <c r="W2692" s="75"/>
      <c r="X2692" s="75"/>
      <c r="Y2692" s="76" t="str">
        <f>IF(ISNUMBER(VLOOKUP(Y2694,P$7:W$7,MATCH(Y2694,P$7:W$7))),VLOOKUP(Y2694,P$7:W$7,MATCH(Y2694,P$7:W$7)),IF(N2696=0,"No Data",IF(Y2694&gt;0,"&lt;100",0)))</f>
        <v>&lt;100</v>
      </c>
      <c r="Z2692" s="77" t="str">
        <f>IF(ISNUMBER(VLOOKUP(Z2696,P$7:W$7,MATCH(Z2696,P$7:W$7))),VLOOKUP(Z2696,P$7:W$7,MATCH(Z2696,P$7:W$7)),IF(N2696=0,"No Data",IF(Z2696&gt;0,"&lt;100",0)))</f>
        <v>&lt;100</v>
      </c>
      <c r="AA2692" s="106">
        <f>IF(ISNUMBER(Z2692),Z2692,0)</f>
        <v>0</v>
      </c>
      <c r="AB2692" s="75"/>
      <c r="AC2692" s="75"/>
      <c r="AD2692" s="75"/>
      <c r="AE2692" s="75"/>
      <c r="AF2692" s="75"/>
      <c r="AG2692" s="75"/>
      <c r="AH2692" s="75"/>
      <c r="AI2692" s="75"/>
      <c r="AJ2692" s="76">
        <f>IF(ISNUMBER(VLOOKUP(AJ2694,AB$7:AH$7,MATCH(AJ2694,AB$7:AH$7))),VLOOKUP(AJ2694,AB$7:AH$7,MATCH(AJ2694,AB$7:AH$7)),IF(N2696=0,"No Data",IF(AJ2694&gt;0,"&lt;50",0)))</f>
        <v>0</v>
      </c>
      <c r="AK2692" s="77">
        <f>IF(ISNUMBER(VLOOKUP(AK2696,AB$7:AH$7,MATCH(AK2696,AB$7:AH$7))),VLOOKUP(AK2696,AB$7:AH$7,MATCH(AK2696,AB$7:AH$7)),IF(N2696=0,"No Data",IF(AK2696&gt;0,"&lt;50",0)))</f>
        <v>0</v>
      </c>
      <c r="AL2692" s="106">
        <f>IF(ISNUMBER(AK2692),AK2692,0)</f>
        <v>0</v>
      </c>
      <c r="AM2692" s="75"/>
      <c r="AN2692" s="75"/>
      <c r="AO2692" s="75"/>
      <c r="AP2692" s="75"/>
      <c r="AQ2692" s="75"/>
      <c r="AR2692" s="75"/>
      <c r="AS2692" s="75"/>
      <c r="AT2692" s="75"/>
      <c r="AU2692" s="75"/>
      <c r="AV2692" s="75"/>
      <c r="AW2692" s="76">
        <f>IF(ISNUMBER(VLOOKUP(AW2694,AM$7:AU$7,MATCH(AW2694,AM$7:AU$7))),VLOOKUP(AW2694,AM$7:AU$7,MATCH(AW2694,AM$7:AU$7)),IF(N2696=0,"No Data",IF(AW2694&gt;0,"&lt;10",0)))</f>
        <v>1000</v>
      </c>
      <c r="AX2692" s="77">
        <f>IF(ISNUMBER(VLOOKUP(AX2696,AM$7:AU$7,MATCH(AX2696,AM$7:AU$7))),VLOOKUP(AX2696,AM$7:AU$7,MATCH(AX2696,AM$7:AU$7)),IF(N2696=0,"No Data",IF(AX2696&gt;0,"&lt;10",0)))</f>
        <v>1000</v>
      </c>
      <c r="AY2692" s="106">
        <f>IF(ISNUMBER(AX2692),AX2692,0)</f>
        <v>1000</v>
      </c>
      <c r="AZ2692" s="79"/>
      <c r="BA2692" s="80"/>
      <c r="BB2692" s="71"/>
      <c r="BC2692" s="95"/>
      <c r="BD2692" s="41">
        <v>4</v>
      </c>
      <c r="BE2692" s="52">
        <v>49</v>
      </c>
      <c r="BF2692" s="103">
        <v>4931</v>
      </c>
      <c r="BG2692" s="276" t="s">
        <v>47</v>
      </c>
    </row>
    <row r="2693" spans="1:59" s="63" customFormat="1" x14ac:dyDescent="0.25">
      <c r="A2693" s="196">
        <v>4</v>
      </c>
      <c r="B2693" s="197" t="s">
        <v>422</v>
      </c>
      <c r="C2693" s="208">
        <v>49</v>
      </c>
      <c r="D2693" s="209" t="s">
        <v>931</v>
      </c>
      <c r="E2693" s="212">
        <v>4931</v>
      </c>
      <c r="F2693" s="213" t="s">
        <v>936</v>
      </c>
      <c r="G2693" s="231"/>
      <c r="H2693" s="81" t="s">
        <v>48</v>
      </c>
      <c r="I2693" s="223"/>
      <c r="J2693" s="73"/>
      <c r="K2693" s="73"/>
      <c r="L2693" s="73"/>
      <c r="M2693" s="74"/>
      <c r="N2693" s="247"/>
      <c r="O2693" s="306"/>
      <c r="P2693" s="105"/>
      <c r="Q2693" s="75"/>
      <c r="R2693" s="75"/>
      <c r="S2693" s="75"/>
      <c r="T2693" s="75"/>
      <c r="U2693" s="75"/>
      <c r="V2693" s="75"/>
      <c r="W2693" s="75"/>
      <c r="X2693" s="75"/>
      <c r="Y2693" s="82">
        <f>MIN(X2697:X2700)</f>
        <v>0</v>
      </c>
      <c r="Z2693" s="83"/>
      <c r="AA2693" s="83"/>
      <c r="AB2693" s="75"/>
      <c r="AC2693" s="75"/>
      <c r="AD2693" s="75"/>
      <c r="AE2693" s="75"/>
      <c r="AF2693" s="75"/>
      <c r="AG2693" s="75"/>
      <c r="AH2693" s="75"/>
      <c r="AI2693" s="75"/>
      <c r="AJ2693" s="82">
        <f>MIN(AI2697:AI2700)</f>
        <v>0</v>
      </c>
      <c r="AK2693" s="83"/>
      <c r="AL2693" s="83"/>
      <c r="AM2693" s="75"/>
      <c r="AN2693" s="75"/>
      <c r="AO2693" s="75"/>
      <c r="AP2693" s="75"/>
      <c r="AQ2693" s="75"/>
      <c r="AR2693" s="75"/>
      <c r="AS2693" s="75"/>
      <c r="AT2693" s="75"/>
      <c r="AU2693" s="75"/>
      <c r="AV2693" s="75"/>
      <c r="AW2693" s="82">
        <f>MIN(AV2697:AV2700)</f>
        <v>100</v>
      </c>
      <c r="AX2693" s="83"/>
      <c r="AY2693" s="83"/>
      <c r="AZ2693" s="79"/>
      <c r="BA2693" s="80"/>
      <c r="BB2693" s="71"/>
      <c r="BC2693" s="136"/>
      <c r="BD2693" s="41">
        <v>4</v>
      </c>
      <c r="BE2693" s="52">
        <v>49</v>
      </c>
      <c r="BF2693" s="103">
        <v>4931</v>
      </c>
      <c r="BG2693" s="278" t="s">
        <v>48</v>
      </c>
    </row>
    <row r="2694" spans="1:59" s="63" customFormat="1" ht="12.75" x14ac:dyDescent="0.2">
      <c r="A2694" s="196">
        <v>4</v>
      </c>
      <c r="B2694" s="197" t="s">
        <v>422</v>
      </c>
      <c r="C2694" s="208">
        <v>49</v>
      </c>
      <c r="D2694" s="209" t="s">
        <v>931</v>
      </c>
      <c r="E2694" s="212">
        <v>4931</v>
      </c>
      <c r="F2694" s="213" t="s">
        <v>936</v>
      </c>
      <c r="G2694" s="231"/>
      <c r="H2694" s="81" t="s">
        <v>49</v>
      </c>
      <c r="I2694" s="223"/>
      <c r="J2694" s="73"/>
      <c r="K2694" s="73"/>
      <c r="L2694" s="73"/>
      <c r="M2694" s="74"/>
      <c r="N2694" s="247"/>
      <c r="O2694" s="306"/>
      <c r="P2694" s="105"/>
      <c r="Q2694" s="75"/>
      <c r="R2694" s="75"/>
      <c r="S2694" s="75"/>
      <c r="T2694" s="75"/>
      <c r="U2694" s="75"/>
      <c r="V2694" s="75"/>
      <c r="W2694" s="75"/>
      <c r="X2694" s="75"/>
      <c r="Y2694" s="84">
        <f>IF(ISNUMBER(AVERAGE(X2697:X2700)),AVERAGE(X2697:X2700),0)</f>
        <v>75</v>
      </c>
      <c r="Z2694" s="83"/>
      <c r="AA2694" s="83"/>
      <c r="AB2694" s="75"/>
      <c r="AC2694" s="75"/>
      <c r="AD2694" s="75"/>
      <c r="AE2694" s="75"/>
      <c r="AF2694" s="75"/>
      <c r="AG2694" s="75"/>
      <c r="AH2694" s="75"/>
      <c r="AI2694" s="75"/>
      <c r="AJ2694" s="84">
        <f>IF(ISNUMBER(AVERAGE(AI2697:AI2700)),AVERAGE(AI2697:AI2700),0)</f>
        <v>0</v>
      </c>
      <c r="AK2694" s="83"/>
      <c r="AL2694" s="83"/>
      <c r="AM2694" s="75"/>
      <c r="AN2694" s="75"/>
      <c r="AO2694" s="75"/>
      <c r="AP2694" s="75"/>
      <c r="AQ2694" s="75"/>
      <c r="AR2694" s="75"/>
      <c r="AS2694" s="75"/>
      <c r="AT2694" s="75"/>
      <c r="AU2694" s="75"/>
      <c r="AV2694" s="75"/>
      <c r="AW2694" s="84">
        <f>IF(ISNUMBER(AVERAGE(AV2697:AV2700)),AVERAGE(AV2697:AV2700),0)</f>
        <v>1400</v>
      </c>
      <c r="AX2694" s="83"/>
      <c r="AY2694" s="83"/>
      <c r="AZ2694" s="79"/>
      <c r="BA2694" s="80"/>
      <c r="BB2694" s="71"/>
      <c r="BC2694" s="95"/>
      <c r="BD2694" s="41">
        <v>4</v>
      </c>
      <c r="BE2694" s="52">
        <v>49</v>
      </c>
      <c r="BF2694" s="103">
        <v>4931</v>
      </c>
      <c r="BG2694" s="278" t="s">
        <v>49</v>
      </c>
    </row>
    <row r="2695" spans="1:59" s="63" customFormat="1" x14ac:dyDescent="0.25">
      <c r="A2695" s="196">
        <v>4</v>
      </c>
      <c r="B2695" s="197" t="s">
        <v>422</v>
      </c>
      <c r="C2695" s="208">
        <v>49</v>
      </c>
      <c r="D2695" s="209" t="s">
        <v>931</v>
      </c>
      <c r="E2695" s="212">
        <v>4931</v>
      </c>
      <c r="F2695" s="213" t="s">
        <v>936</v>
      </c>
      <c r="G2695" s="231"/>
      <c r="H2695" s="81" t="s">
        <v>50</v>
      </c>
      <c r="I2695" s="223"/>
      <c r="J2695" s="73"/>
      <c r="K2695" s="73"/>
      <c r="L2695" s="73"/>
      <c r="M2695" s="74"/>
      <c r="N2695" s="247"/>
      <c r="O2695" s="306"/>
      <c r="P2695" s="105"/>
      <c r="Q2695" s="75"/>
      <c r="R2695" s="75"/>
      <c r="S2695" s="75"/>
      <c r="T2695" s="75"/>
      <c r="U2695" s="75"/>
      <c r="V2695" s="75"/>
      <c r="W2695" s="75"/>
      <c r="X2695" s="75"/>
      <c r="Y2695" s="84">
        <f>MAX(X2697:X2700)</f>
        <v>100</v>
      </c>
      <c r="Z2695" s="83"/>
      <c r="AA2695" s="83"/>
      <c r="AB2695" s="75"/>
      <c r="AC2695" s="75"/>
      <c r="AD2695" s="75"/>
      <c r="AE2695" s="75"/>
      <c r="AF2695" s="75"/>
      <c r="AG2695" s="75"/>
      <c r="AH2695" s="75"/>
      <c r="AI2695" s="75"/>
      <c r="AJ2695" s="84">
        <f>MAX(AI2697:AI2700)</f>
        <v>0</v>
      </c>
      <c r="AK2695" s="83"/>
      <c r="AL2695" s="83"/>
      <c r="AM2695" s="75"/>
      <c r="AN2695" s="75"/>
      <c r="AO2695" s="75"/>
      <c r="AP2695" s="75"/>
      <c r="AQ2695" s="75"/>
      <c r="AR2695" s="75"/>
      <c r="AS2695" s="75"/>
      <c r="AT2695" s="75"/>
      <c r="AU2695" s="75"/>
      <c r="AV2695" s="75"/>
      <c r="AW2695" s="84">
        <f>MAX(AV2697:AV2700)</f>
        <v>2500</v>
      </c>
      <c r="AX2695" s="83"/>
      <c r="AY2695" s="83"/>
      <c r="AZ2695" s="79"/>
      <c r="BA2695" s="80"/>
      <c r="BB2695" s="71"/>
      <c r="BC2695" s="136"/>
      <c r="BD2695" s="41">
        <v>4</v>
      </c>
      <c r="BE2695" s="52">
        <v>49</v>
      </c>
      <c r="BF2695" s="103">
        <v>4931</v>
      </c>
      <c r="BG2695" s="278" t="s">
        <v>50</v>
      </c>
    </row>
    <row r="2696" spans="1:59" s="63" customFormat="1" ht="12.75" x14ac:dyDescent="0.2">
      <c r="A2696" s="196">
        <v>4</v>
      </c>
      <c r="B2696" s="197" t="s">
        <v>422</v>
      </c>
      <c r="C2696" s="208">
        <v>49</v>
      </c>
      <c r="D2696" s="209" t="s">
        <v>931</v>
      </c>
      <c r="E2696" s="212">
        <v>4931</v>
      </c>
      <c r="F2696" s="213" t="s">
        <v>936</v>
      </c>
      <c r="G2696" s="231"/>
      <c r="H2696" s="85" t="s">
        <v>51</v>
      </c>
      <c r="I2696" s="223"/>
      <c r="J2696" s="73"/>
      <c r="K2696" s="73"/>
      <c r="L2696" s="73"/>
      <c r="M2696" s="74"/>
      <c r="N2696" s="320">
        <f>SUM(N2697:N2700)</f>
        <v>4</v>
      </c>
      <c r="O2696" s="293">
        <f>SUM(O2697:O2700)</f>
        <v>1</v>
      </c>
      <c r="P2696" s="292"/>
      <c r="Q2696" s="87"/>
      <c r="R2696" s="87"/>
      <c r="S2696" s="87"/>
      <c r="T2696" s="87"/>
      <c r="U2696" s="87"/>
      <c r="V2696" s="87"/>
      <c r="W2696" s="87"/>
      <c r="X2696" s="87"/>
      <c r="Y2696" s="88"/>
      <c r="Z2696" s="119">
        <f>SUM(Z2697:Z2700)</f>
        <v>75</v>
      </c>
      <c r="AA2696" s="88"/>
      <c r="AB2696" s="87"/>
      <c r="AC2696" s="87"/>
      <c r="AD2696" s="87"/>
      <c r="AE2696" s="87"/>
      <c r="AF2696" s="87"/>
      <c r="AG2696" s="87"/>
      <c r="AH2696" s="87"/>
      <c r="AI2696" s="87"/>
      <c r="AJ2696" s="88"/>
      <c r="AK2696" s="119">
        <f>SUM(AK2697:AK2700)</f>
        <v>0</v>
      </c>
      <c r="AL2696" s="88"/>
      <c r="AM2696" s="87"/>
      <c r="AN2696" s="87"/>
      <c r="AO2696" s="87"/>
      <c r="AP2696" s="87"/>
      <c r="AQ2696" s="87"/>
      <c r="AR2696" s="87"/>
      <c r="AS2696" s="87"/>
      <c r="AT2696" s="87"/>
      <c r="AU2696" s="87"/>
      <c r="AV2696" s="87"/>
      <c r="AW2696" s="112"/>
      <c r="AX2696" s="119">
        <f>SUM(AX2697:AX2700)</f>
        <v>1400</v>
      </c>
      <c r="AY2696" s="88"/>
      <c r="AZ2696" s="79"/>
      <c r="BA2696" s="80"/>
      <c r="BB2696" s="71"/>
      <c r="BC2696" s="95"/>
      <c r="BD2696" s="41">
        <v>4</v>
      </c>
      <c r="BE2696" s="52">
        <v>49</v>
      </c>
      <c r="BF2696" s="103">
        <v>4931</v>
      </c>
      <c r="BG2696" s="279" t="s">
        <v>51</v>
      </c>
    </row>
    <row r="2697" spans="1:59" s="63" customFormat="1" ht="12.75" x14ac:dyDescent="0.2">
      <c r="A2697" s="196">
        <v>4</v>
      </c>
      <c r="B2697" s="197" t="s">
        <v>422</v>
      </c>
      <c r="C2697" s="208">
        <v>49</v>
      </c>
      <c r="D2697" s="209" t="s">
        <v>931</v>
      </c>
      <c r="E2697" s="212">
        <v>4931</v>
      </c>
      <c r="F2697" s="213" t="s">
        <v>936</v>
      </c>
      <c r="G2697" s="231"/>
      <c r="H2697" s="89" t="s">
        <v>52</v>
      </c>
      <c r="I2697" s="90" t="s">
        <v>316</v>
      </c>
      <c r="J2697" s="90"/>
      <c r="K2697" s="90" t="s">
        <v>64</v>
      </c>
      <c r="L2697" s="90" t="s">
        <v>188</v>
      </c>
      <c r="M2697" s="91"/>
      <c r="N2697" s="312">
        <v>1</v>
      </c>
      <c r="O2697" s="313">
        <f>N2697/N$2696</f>
        <v>0.25</v>
      </c>
      <c r="P2697" s="104">
        <v>1</v>
      </c>
      <c r="Q2697" s="92"/>
      <c r="R2697" s="92"/>
      <c r="S2697" s="92"/>
      <c r="T2697" s="92"/>
      <c r="U2697" s="92"/>
      <c r="V2697" s="92"/>
      <c r="W2697" s="92"/>
      <c r="X2697" s="109">
        <f>P2697*P$7+Q2697*Q$7+R2697*R$7+S2697*S$7+T2697*T$7+U2697*U$7+V2697*V$7+W2697*W$7</f>
        <v>100</v>
      </c>
      <c r="Y2697" s="83"/>
      <c r="Z2697" s="110">
        <f>X2697*$O2697</f>
        <v>25</v>
      </c>
      <c r="AA2697" s="111"/>
      <c r="AB2697" s="92"/>
      <c r="AC2697" s="92"/>
      <c r="AD2697" s="92"/>
      <c r="AE2697" s="92"/>
      <c r="AF2697" s="92"/>
      <c r="AG2697" s="92"/>
      <c r="AH2697" s="92"/>
      <c r="AI2697" s="109">
        <f>AB2697*AB$7+AC2697*AC$7+AD2697*AD$7+AE2697*AE$7+AF2697*AF$7+AG2697*AG$7+AH2697*AH$7</f>
        <v>0</v>
      </c>
      <c r="AJ2697" s="83"/>
      <c r="AK2697" s="110">
        <f>AI2697*$O2697</f>
        <v>0</v>
      </c>
      <c r="AL2697" s="111"/>
      <c r="AM2697" s="92"/>
      <c r="AN2697" s="92"/>
      <c r="AO2697" s="92"/>
      <c r="AP2697" s="92"/>
      <c r="AQ2697" s="92"/>
      <c r="AR2697" s="92"/>
      <c r="AS2697" s="92"/>
      <c r="AT2697" s="92">
        <v>1</v>
      </c>
      <c r="AU2697" s="92"/>
      <c r="AV2697" s="109">
        <f>AM2697*AM$7+AN2697*AN$7+AO2697*AO$7+AP2697*AP$7+AQ2697*AQ$7+AR2697*AR$7+AS2697*AS$7+AT2697*AT$7+AU2697*AU$7</f>
        <v>2500</v>
      </c>
      <c r="AW2697" s="75"/>
      <c r="AX2697" s="110">
        <f>AV2697*$O2697</f>
        <v>625</v>
      </c>
      <c r="AY2697" s="111"/>
      <c r="AZ2697" s="93"/>
      <c r="BA2697" s="94" t="s">
        <v>105</v>
      </c>
      <c r="BB2697" s="71"/>
      <c r="BC2697" s="95"/>
      <c r="BD2697" s="41">
        <v>4</v>
      </c>
      <c r="BE2697" s="52">
        <v>49</v>
      </c>
      <c r="BF2697" s="103">
        <v>4931</v>
      </c>
      <c r="BG2697" s="280" t="s">
        <v>52</v>
      </c>
    </row>
    <row r="2698" spans="1:59" s="63" customFormat="1" ht="12.75" x14ac:dyDescent="0.2">
      <c r="A2698" s="196">
        <v>4</v>
      </c>
      <c r="B2698" s="197" t="s">
        <v>422</v>
      </c>
      <c r="C2698" s="208">
        <v>49</v>
      </c>
      <c r="D2698" s="209" t="s">
        <v>931</v>
      </c>
      <c r="E2698" s="212">
        <v>4931</v>
      </c>
      <c r="F2698" s="213" t="s">
        <v>936</v>
      </c>
      <c r="G2698" s="231"/>
      <c r="H2698" s="89"/>
      <c r="I2698" s="90" t="s">
        <v>863</v>
      </c>
      <c r="J2698" s="90" t="s">
        <v>860</v>
      </c>
      <c r="K2698" s="90" t="s">
        <v>64</v>
      </c>
      <c r="L2698" s="90" t="s">
        <v>528</v>
      </c>
      <c r="M2698" s="91"/>
      <c r="N2698" s="312">
        <v>1</v>
      </c>
      <c r="O2698" s="313">
        <f>N2698/N$2696</f>
        <v>0.25</v>
      </c>
      <c r="P2698" s="104"/>
      <c r="Q2698" s="92"/>
      <c r="R2698" s="92"/>
      <c r="S2698" s="92"/>
      <c r="T2698" s="92"/>
      <c r="U2698" s="92"/>
      <c r="V2698" s="92"/>
      <c r="W2698" s="92"/>
      <c r="X2698" s="109">
        <f>P2698*P$7+Q2698*Q$7+R2698*R$7+S2698*S$7+T2698*T$7+U2698*U$7+V2698*V$7+W2698*W$7</f>
        <v>0</v>
      </c>
      <c r="Y2698" s="83"/>
      <c r="Z2698" s="110">
        <f>X2698*$O2698</f>
        <v>0</v>
      </c>
      <c r="AA2698" s="111"/>
      <c r="AB2698" s="92"/>
      <c r="AC2698" s="92"/>
      <c r="AD2698" s="92"/>
      <c r="AE2698" s="92"/>
      <c r="AF2698" s="92"/>
      <c r="AG2698" s="92"/>
      <c r="AH2698" s="92"/>
      <c r="AI2698" s="109">
        <f>AB2698*AB$7+AC2698*AC$7+AD2698*AD$7+AE2698*AE$7+AF2698*AF$7+AG2698*AG$7+AH2698*AH$7</f>
        <v>0</v>
      </c>
      <c r="AJ2698" s="83"/>
      <c r="AK2698" s="110">
        <f>AI2698*$O2698</f>
        <v>0</v>
      </c>
      <c r="AL2698" s="111"/>
      <c r="AM2698" s="92"/>
      <c r="AN2698" s="92"/>
      <c r="AO2698" s="92"/>
      <c r="AP2698" s="92">
        <v>1</v>
      </c>
      <c r="AQ2698" s="92"/>
      <c r="AR2698" s="92"/>
      <c r="AS2698" s="92"/>
      <c r="AT2698" s="92"/>
      <c r="AU2698" s="92"/>
      <c r="AV2698" s="109">
        <f>AM2698*AM$7+AN2698*AN$7+AO2698*AO$7+AP2698*AP$7+AQ2698*AQ$7+AR2698*AR$7+AS2698*AS$7+AT2698*AT$7+AU2698*AU$7</f>
        <v>100</v>
      </c>
      <c r="AW2698" s="75"/>
      <c r="AX2698" s="110">
        <f>AV2698*$O2698</f>
        <v>25</v>
      </c>
      <c r="AY2698" s="83"/>
      <c r="AZ2698" s="93"/>
      <c r="BA2698" s="94" t="s">
        <v>105</v>
      </c>
      <c r="BB2698" s="71"/>
      <c r="BC2698" s="95"/>
      <c r="BD2698" s="41">
        <v>4</v>
      </c>
      <c r="BE2698" s="52">
        <v>49</v>
      </c>
      <c r="BF2698" s="103">
        <v>4931</v>
      </c>
      <c r="BG2698" s="280" t="s">
        <v>52</v>
      </c>
    </row>
    <row r="2699" spans="1:59" s="63" customFormat="1" ht="12.75" x14ac:dyDescent="0.2">
      <c r="A2699" s="196">
        <v>4</v>
      </c>
      <c r="B2699" s="197" t="s">
        <v>422</v>
      </c>
      <c r="C2699" s="208">
        <v>49</v>
      </c>
      <c r="D2699" s="209" t="s">
        <v>931</v>
      </c>
      <c r="E2699" s="212">
        <v>4931</v>
      </c>
      <c r="F2699" s="213" t="s">
        <v>936</v>
      </c>
      <c r="G2699" s="231"/>
      <c r="H2699" s="89"/>
      <c r="I2699" s="90" t="s">
        <v>937</v>
      </c>
      <c r="J2699" s="90"/>
      <c r="K2699" s="90" t="s">
        <v>64</v>
      </c>
      <c r="L2699" s="90" t="s">
        <v>119</v>
      </c>
      <c r="M2699" s="91"/>
      <c r="N2699" s="312">
        <v>1</v>
      </c>
      <c r="O2699" s="313">
        <f>N2699/N$2696</f>
        <v>0.25</v>
      </c>
      <c r="P2699" s="104">
        <v>1</v>
      </c>
      <c r="Q2699" s="92"/>
      <c r="R2699" s="92"/>
      <c r="S2699" s="92"/>
      <c r="T2699" s="92"/>
      <c r="U2699" s="92"/>
      <c r="V2699" s="92"/>
      <c r="W2699" s="92"/>
      <c r="X2699" s="109">
        <f>P2699*P$7+Q2699*Q$7+R2699*R$7+S2699*S$7+T2699*T$7+U2699*U$7+V2699*V$7+W2699*W$7</f>
        <v>100</v>
      </c>
      <c r="Y2699" s="83"/>
      <c r="Z2699" s="110">
        <f>X2699*$O2699</f>
        <v>25</v>
      </c>
      <c r="AA2699" s="111"/>
      <c r="AB2699" s="92"/>
      <c r="AC2699" s="92"/>
      <c r="AD2699" s="92"/>
      <c r="AE2699" s="92"/>
      <c r="AF2699" s="92"/>
      <c r="AG2699" s="92"/>
      <c r="AH2699" s="92"/>
      <c r="AI2699" s="109">
        <f>AB2699*AB$7+AC2699*AC$7+AD2699*AD$7+AE2699*AE$7+AF2699*AF$7+AG2699*AG$7+AH2699*AH$7</f>
        <v>0</v>
      </c>
      <c r="AJ2699" s="83"/>
      <c r="AK2699" s="110">
        <f>AI2699*$O2699</f>
        <v>0</v>
      </c>
      <c r="AL2699" s="111"/>
      <c r="AM2699" s="92"/>
      <c r="AN2699" s="92"/>
      <c r="AO2699" s="92"/>
      <c r="AP2699" s="92"/>
      <c r="AQ2699" s="92"/>
      <c r="AR2699" s="92"/>
      <c r="AS2699" s="92"/>
      <c r="AT2699" s="92">
        <v>1</v>
      </c>
      <c r="AU2699" s="92"/>
      <c r="AV2699" s="109">
        <f>AM2699*AM$7+AN2699*AN$7+AO2699*AO$7+AP2699*AP$7+AQ2699*AQ$7+AR2699*AR$7+AS2699*AS$7+AT2699*AT$7+AU2699*AU$7</f>
        <v>2500</v>
      </c>
      <c r="AW2699" s="75"/>
      <c r="AX2699" s="110">
        <f>AV2699*$O2699</f>
        <v>625</v>
      </c>
      <c r="AY2699" s="111"/>
      <c r="AZ2699" s="93"/>
      <c r="BA2699" s="94" t="s">
        <v>131</v>
      </c>
      <c r="BB2699" s="71"/>
      <c r="BC2699" s="95"/>
      <c r="BD2699" s="41">
        <v>4</v>
      </c>
      <c r="BE2699" s="52">
        <v>49</v>
      </c>
      <c r="BF2699" s="103">
        <v>4931</v>
      </c>
      <c r="BG2699" s="280" t="s">
        <v>52</v>
      </c>
    </row>
    <row r="2700" spans="1:59" s="63" customFormat="1" ht="12.75" x14ac:dyDescent="0.2">
      <c r="A2700" s="196">
        <v>4</v>
      </c>
      <c r="B2700" s="197" t="s">
        <v>422</v>
      </c>
      <c r="C2700" s="208">
        <v>49</v>
      </c>
      <c r="D2700" s="209" t="s">
        <v>931</v>
      </c>
      <c r="E2700" s="212">
        <v>4931</v>
      </c>
      <c r="F2700" s="213" t="s">
        <v>936</v>
      </c>
      <c r="G2700" s="231"/>
      <c r="H2700" s="89"/>
      <c r="I2700" s="90" t="s">
        <v>876</v>
      </c>
      <c r="J2700" s="90"/>
      <c r="K2700" s="90" t="s">
        <v>64</v>
      </c>
      <c r="L2700" s="90" t="s">
        <v>877</v>
      </c>
      <c r="M2700" s="91"/>
      <c r="N2700" s="312">
        <v>1</v>
      </c>
      <c r="O2700" s="313">
        <f>N2700/N$2696</f>
        <v>0.25</v>
      </c>
      <c r="P2700" s="104">
        <v>1</v>
      </c>
      <c r="Q2700" s="92"/>
      <c r="R2700" s="92"/>
      <c r="S2700" s="92"/>
      <c r="T2700" s="92"/>
      <c r="U2700" s="92"/>
      <c r="V2700" s="92"/>
      <c r="W2700" s="92"/>
      <c r="X2700" s="109">
        <f>P2700*P$7+Q2700*Q$7+R2700*R$7+S2700*S$7+T2700*T$7+U2700*U$7+V2700*V$7+W2700*W$7</f>
        <v>100</v>
      </c>
      <c r="Y2700" s="83"/>
      <c r="Z2700" s="110">
        <f>X2700*$O2700</f>
        <v>25</v>
      </c>
      <c r="AA2700" s="111"/>
      <c r="AB2700" s="92"/>
      <c r="AC2700" s="92"/>
      <c r="AD2700" s="92"/>
      <c r="AE2700" s="92"/>
      <c r="AF2700" s="92"/>
      <c r="AG2700" s="92"/>
      <c r="AH2700" s="92"/>
      <c r="AI2700" s="109">
        <f>AB2700*AB$7+AC2700*AC$7+AD2700*AD$7+AE2700*AE$7+AF2700*AF$7+AG2700*AG$7+AH2700*AH$7</f>
        <v>0</v>
      </c>
      <c r="AJ2700" s="83"/>
      <c r="AK2700" s="110">
        <f>AI2700*$O2700</f>
        <v>0</v>
      </c>
      <c r="AL2700" s="111"/>
      <c r="AM2700" s="92"/>
      <c r="AN2700" s="92"/>
      <c r="AO2700" s="92"/>
      <c r="AP2700" s="92"/>
      <c r="AQ2700" s="92"/>
      <c r="AR2700" s="92">
        <v>1</v>
      </c>
      <c r="AS2700" s="92"/>
      <c r="AT2700" s="92"/>
      <c r="AU2700" s="92"/>
      <c r="AV2700" s="109">
        <f>AM2700*AM$7+AN2700*AN$7+AO2700*AO$7+AP2700*AP$7+AQ2700*AQ$7+AR2700*AR$7+AS2700*AS$7+AT2700*AT$7+AU2700*AU$7</f>
        <v>500</v>
      </c>
      <c r="AW2700" s="75"/>
      <c r="AX2700" s="110">
        <f>AV2700*$O2700</f>
        <v>125</v>
      </c>
      <c r="AY2700" s="111"/>
      <c r="AZ2700" s="93"/>
      <c r="BA2700" s="94" t="s">
        <v>131</v>
      </c>
      <c r="BB2700" s="71"/>
      <c r="BC2700" s="95"/>
      <c r="BD2700" s="41">
        <v>4</v>
      </c>
      <c r="BE2700" s="52">
        <v>49</v>
      </c>
      <c r="BF2700" s="103">
        <v>4931</v>
      </c>
      <c r="BG2700" s="280" t="s">
        <v>52</v>
      </c>
    </row>
    <row r="2701" spans="1:59" s="63" customFormat="1" ht="12.75" x14ac:dyDescent="0.2">
      <c r="A2701" s="196">
        <v>4</v>
      </c>
      <c r="B2701" s="197" t="s">
        <v>422</v>
      </c>
      <c r="C2701" s="208">
        <v>49</v>
      </c>
      <c r="D2701" s="209" t="s">
        <v>931</v>
      </c>
      <c r="E2701" s="212">
        <v>4931</v>
      </c>
      <c r="F2701" s="213" t="s">
        <v>936</v>
      </c>
      <c r="G2701" s="231"/>
      <c r="H2701" s="65"/>
      <c r="I2701" s="222"/>
      <c r="J2701" s="66"/>
      <c r="K2701" s="66"/>
      <c r="L2701" s="66"/>
      <c r="M2701" s="64"/>
      <c r="N2701" s="304"/>
      <c r="O2701" s="305"/>
      <c r="P2701" s="127"/>
      <c r="Q2701" s="67"/>
      <c r="R2701" s="67"/>
      <c r="S2701" s="67"/>
      <c r="T2701" s="67"/>
      <c r="U2701" s="67"/>
      <c r="V2701" s="67"/>
      <c r="W2701" s="67"/>
      <c r="X2701" s="67"/>
      <c r="Y2701" s="68"/>
      <c r="Z2701" s="68"/>
      <c r="AA2701" s="68"/>
      <c r="AB2701" s="67"/>
      <c r="AC2701" s="67"/>
      <c r="AD2701" s="67"/>
      <c r="AE2701" s="67"/>
      <c r="AF2701" s="67"/>
      <c r="AG2701" s="67"/>
      <c r="AH2701" s="67"/>
      <c r="AI2701" s="67"/>
      <c r="AJ2701" s="68"/>
      <c r="AK2701" s="68"/>
      <c r="AL2701" s="68"/>
      <c r="AM2701" s="67"/>
      <c r="AN2701" s="67"/>
      <c r="AO2701" s="67"/>
      <c r="AP2701" s="67"/>
      <c r="AQ2701" s="67"/>
      <c r="AR2701" s="67"/>
      <c r="AS2701" s="67"/>
      <c r="AT2701" s="67"/>
      <c r="AU2701" s="67"/>
      <c r="AV2701" s="67"/>
      <c r="AW2701" s="67"/>
      <c r="AX2701" s="68"/>
      <c r="AY2701" s="68"/>
      <c r="AZ2701" s="69"/>
      <c r="BA2701" s="70"/>
      <c r="BB2701" s="71"/>
      <c r="BC2701" s="95"/>
      <c r="BD2701" s="41">
        <v>4</v>
      </c>
      <c r="BE2701" s="52">
        <v>49</v>
      </c>
      <c r="BF2701" s="103">
        <v>4931</v>
      </c>
      <c r="BG2701" s="275"/>
    </row>
    <row r="2702" spans="1:59" s="63" customFormat="1" ht="12.75" x14ac:dyDescent="0.2">
      <c r="A2702" s="196">
        <v>4</v>
      </c>
      <c r="B2702" s="197" t="s">
        <v>422</v>
      </c>
      <c r="C2702" s="208">
        <v>49</v>
      </c>
      <c r="D2702" s="209" t="s">
        <v>931</v>
      </c>
      <c r="E2702" s="212">
        <v>4931</v>
      </c>
      <c r="F2702" s="213" t="s">
        <v>936</v>
      </c>
      <c r="G2702" s="232"/>
      <c r="H2702" s="97"/>
      <c r="I2702" s="224"/>
      <c r="J2702" s="98"/>
      <c r="K2702" s="98"/>
      <c r="L2702" s="98"/>
      <c r="M2702" s="96"/>
      <c r="N2702" s="307"/>
      <c r="O2702" s="246"/>
      <c r="P2702" s="124"/>
      <c r="Q2702" s="99"/>
      <c r="R2702" s="99"/>
      <c r="S2702" s="99"/>
      <c r="T2702" s="99"/>
      <c r="U2702" s="99"/>
      <c r="V2702" s="99"/>
      <c r="W2702" s="99"/>
      <c r="X2702" s="99"/>
      <c r="Y2702" s="100"/>
      <c r="Z2702" s="100"/>
      <c r="AA2702" s="100"/>
      <c r="AB2702" s="99"/>
      <c r="AC2702" s="99"/>
      <c r="AD2702" s="99"/>
      <c r="AE2702" s="99"/>
      <c r="AF2702" s="99"/>
      <c r="AG2702" s="99"/>
      <c r="AH2702" s="99"/>
      <c r="AI2702" s="99"/>
      <c r="AJ2702" s="100"/>
      <c r="AK2702" s="100"/>
      <c r="AL2702" s="100"/>
      <c r="AM2702" s="99"/>
      <c r="AN2702" s="99"/>
      <c r="AO2702" s="99"/>
      <c r="AP2702" s="99"/>
      <c r="AQ2702" s="99"/>
      <c r="AR2702" s="99"/>
      <c r="AS2702" s="99"/>
      <c r="AT2702" s="99"/>
      <c r="AU2702" s="99"/>
      <c r="AV2702" s="99"/>
      <c r="AW2702" s="99"/>
      <c r="AX2702" s="100"/>
      <c r="AY2702" s="100"/>
      <c r="AZ2702" s="101"/>
      <c r="BA2702" s="102"/>
      <c r="BB2702" s="95"/>
      <c r="BC2702" s="95"/>
      <c r="BD2702" s="41">
        <v>4</v>
      </c>
      <c r="BE2702" s="52">
        <v>49</v>
      </c>
      <c r="BF2702" s="103">
        <v>4931</v>
      </c>
      <c r="BG2702" s="277"/>
    </row>
    <row r="2703" spans="1:59" s="43" customFormat="1" ht="18.75" x14ac:dyDescent="0.3">
      <c r="A2703" s="200">
        <v>5</v>
      </c>
      <c r="B2703" s="201" t="s">
        <v>938</v>
      </c>
      <c r="C2703" s="201"/>
      <c r="D2703" s="201"/>
      <c r="E2703" s="197"/>
      <c r="F2703" s="204"/>
      <c r="G2703" s="228"/>
      <c r="H2703" s="36"/>
      <c r="I2703" s="225"/>
      <c r="J2703" s="191"/>
      <c r="K2703" s="191"/>
      <c r="L2703" s="191"/>
      <c r="M2703" s="193"/>
      <c r="N2703" s="318"/>
      <c r="O2703" s="319"/>
      <c r="P2703" s="37"/>
      <c r="Q2703" s="37"/>
      <c r="R2703" s="37"/>
      <c r="S2703" s="37"/>
      <c r="T2703" s="37"/>
      <c r="U2703" s="37"/>
      <c r="V2703" s="37"/>
      <c r="W2703" s="37"/>
      <c r="X2703" s="37"/>
      <c r="Y2703" s="37"/>
      <c r="Z2703" s="37"/>
      <c r="AA2703" s="37"/>
      <c r="AB2703" s="37"/>
      <c r="AC2703" s="37"/>
      <c r="AD2703" s="37"/>
      <c r="AE2703" s="37"/>
      <c r="AF2703" s="37"/>
      <c r="AG2703" s="37"/>
      <c r="AH2703" s="37"/>
      <c r="AI2703" s="37"/>
      <c r="AJ2703" s="37"/>
      <c r="AK2703" s="37"/>
      <c r="AL2703" s="37"/>
      <c r="AM2703" s="37"/>
      <c r="AN2703" s="37"/>
      <c r="AO2703" s="37"/>
      <c r="AP2703" s="37"/>
      <c r="AQ2703" s="37"/>
      <c r="AR2703" s="37"/>
      <c r="AS2703" s="37"/>
      <c r="AT2703" s="37"/>
      <c r="AU2703" s="37"/>
      <c r="AV2703" s="37"/>
      <c r="AW2703" s="37"/>
      <c r="AX2703" s="37"/>
      <c r="AY2703" s="334"/>
      <c r="AZ2703" s="39"/>
      <c r="BA2703" s="40"/>
      <c r="BB2703" s="38"/>
      <c r="BC2703" s="35"/>
      <c r="BD2703" s="41">
        <v>5</v>
      </c>
      <c r="BE2703" s="42" t="s">
        <v>938</v>
      </c>
      <c r="BF2703" s="42"/>
      <c r="BG2703" s="281"/>
    </row>
    <row r="2704" spans="1:59" s="53" customFormat="1" ht="18.75" x14ac:dyDescent="0.3">
      <c r="A2704" s="202">
        <v>5</v>
      </c>
      <c r="B2704" s="203" t="s">
        <v>938</v>
      </c>
      <c r="C2704" s="205">
        <v>51</v>
      </c>
      <c r="D2704" s="206" t="s">
        <v>939</v>
      </c>
      <c r="E2704" s="207"/>
      <c r="F2704" s="207"/>
      <c r="G2704" s="229"/>
      <c r="H2704" s="44"/>
      <c r="I2704" s="226"/>
      <c r="J2704" s="192"/>
      <c r="K2704" s="192"/>
      <c r="L2704" s="192"/>
      <c r="M2704" s="194"/>
      <c r="N2704" s="302"/>
      <c r="O2704" s="298"/>
      <c r="P2704" s="47"/>
      <c r="Q2704" s="47"/>
      <c r="R2704" s="47"/>
      <c r="S2704" s="47"/>
      <c r="T2704" s="47"/>
      <c r="U2704" s="47"/>
      <c r="V2704" s="47"/>
      <c r="W2704" s="47"/>
      <c r="X2704" s="47"/>
      <c r="Y2704" s="48"/>
      <c r="Z2704" s="48"/>
      <c r="AA2704" s="48"/>
      <c r="AB2704" s="47"/>
      <c r="AC2704" s="47"/>
      <c r="AD2704" s="47"/>
      <c r="AE2704" s="47"/>
      <c r="AF2704" s="47"/>
      <c r="AG2704" s="47"/>
      <c r="AH2704" s="47"/>
      <c r="AI2704" s="47"/>
      <c r="AJ2704" s="48"/>
      <c r="AK2704" s="48"/>
      <c r="AL2704" s="48"/>
      <c r="AM2704" s="47"/>
      <c r="AN2704" s="47"/>
      <c r="AO2704" s="47"/>
      <c r="AP2704" s="47"/>
      <c r="AQ2704" s="47"/>
      <c r="AR2704" s="47"/>
      <c r="AS2704" s="47"/>
      <c r="AT2704" s="47"/>
      <c r="AU2704" s="47"/>
      <c r="AV2704" s="47"/>
      <c r="AW2704" s="47"/>
      <c r="AX2704" s="48"/>
      <c r="AY2704" s="333"/>
      <c r="AZ2704" s="49"/>
      <c r="BA2704" s="50"/>
      <c r="BB2704" s="51"/>
      <c r="BC2704" s="45"/>
      <c r="BD2704" s="41">
        <v>5</v>
      </c>
      <c r="BE2704" s="52">
        <v>51</v>
      </c>
      <c r="BF2704" s="52" t="s">
        <v>939</v>
      </c>
      <c r="BG2704" s="273"/>
    </row>
    <row r="2705" spans="1:59" x14ac:dyDescent="0.25">
      <c r="A2705" s="196">
        <v>5</v>
      </c>
      <c r="B2705" s="197" t="s">
        <v>938</v>
      </c>
      <c r="C2705" s="208">
        <v>51</v>
      </c>
      <c r="D2705" s="209" t="s">
        <v>939</v>
      </c>
      <c r="E2705" s="212">
        <v>5111</v>
      </c>
      <c r="F2705" s="213" t="s">
        <v>940</v>
      </c>
      <c r="G2705" s="234"/>
      <c r="H2705" s="138"/>
      <c r="I2705" s="224"/>
      <c r="J2705" s="98"/>
      <c r="K2705" s="98"/>
      <c r="L2705" s="98"/>
      <c r="M2705" s="137"/>
      <c r="N2705" s="322"/>
      <c r="O2705" s="323"/>
      <c r="P2705" s="139"/>
      <c r="Q2705" s="139"/>
      <c r="R2705" s="139"/>
      <c r="S2705" s="139"/>
      <c r="T2705" s="139"/>
      <c r="U2705" s="139"/>
      <c r="V2705" s="139"/>
      <c r="W2705" s="139"/>
      <c r="X2705" s="139"/>
      <c r="Y2705" s="100"/>
      <c r="Z2705" s="125"/>
      <c r="AA2705" s="125"/>
      <c r="AB2705" s="139"/>
      <c r="AC2705" s="139"/>
      <c r="AD2705" s="139"/>
      <c r="AE2705" s="139"/>
      <c r="AF2705" s="139"/>
      <c r="AG2705" s="139"/>
      <c r="AH2705" s="139"/>
      <c r="AI2705" s="139"/>
      <c r="AJ2705" s="100"/>
      <c r="AK2705" s="125"/>
      <c r="AL2705" s="125"/>
      <c r="AM2705" s="139"/>
      <c r="AN2705" s="139"/>
      <c r="AO2705" s="139"/>
      <c r="AP2705" s="139"/>
      <c r="AQ2705" s="139"/>
      <c r="AR2705" s="139"/>
      <c r="AS2705" s="139"/>
      <c r="AT2705" s="139"/>
      <c r="AU2705" s="139"/>
      <c r="AV2705" s="139"/>
      <c r="AW2705" s="99"/>
      <c r="AX2705" s="125"/>
      <c r="AY2705" s="100"/>
      <c r="AZ2705" s="140"/>
      <c r="BA2705" s="141"/>
      <c r="BB2705" s="136"/>
      <c r="BC2705" s="136"/>
      <c r="BD2705" s="41">
        <v>5</v>
      </c>
      <c r="BE2705" s="52">
        <v>51</v>
      </c>
      <c r="BF2705" s="103">
        <v>5111</v>
      </c>
      <c r="BG2705" s="283"/>
    </row>
    <row r="2706" spans="1:59" s="63" customFormat="1" ht="12.75" x14ac:dyDescent="0.2">
      <c r="A2706" s="196">
        <v>5</v>
      </c>
      <c r="B2706" s="197" t="s">
        <v>938</v>
      </c>
      <c r="C2706" s="208">
        <v>51</v>
      </c>
      <c r="D2706" s="209" t="s">
        <v>939</v>
      </c>
      <c r="E2706" s="212">
        <v>5111</v>
      </c>
      <c r="F2706" s="213" t="s">
        <v>940</v>
      </c>
      <c r="G2706" s="232"/>
      <c r="H2706" s="97"/>
      <c r="I2706" s="224"/>
      <c r="J2706" s="98"/>
      <c r="K2706" s="98"/>
      <c r="L2706" s="98"/>
      <c r="M2706" s="96"/>
      <c r="N2706" s="307"/>
      <c r="O2706" s="246"/>
      <c r="P2706" s="124"/>
      <c r="Q2706" s="99"/>
      <c r="R2706" s="99"/>
      <c r="S2706" s="99"/>
      <c r="T2706" s="99"/>
      <c r="U2706" s="99"/>
      <c r="V2706" s="99"/>
      <c r="W2706" s="99"/>
      <c r="X2706" s="99"/>
      <c r="Y2706" s="100"/>
      <c r="Z2706" s="100"/>
      <c r="AA2706" s="100"/>
      <c r="AB2706" s="99"/>
      <c r="AC2706" s="99"/>
      <c r="AD2706" s="99"/>
      <c r="AE2706" s="99"/>
      <c r="AF2706" s="99"/>
      <c r="AG2706" s="99"/>
      <c r="AH2706" s="99"/>
      <c r="AI2706" s="99"/>
      <c r="AJ2706" s="100"/>
      <c r="AK2706" s="100"/>
      <c r="AL2706" s="100"/>
      <c r="AM2706" s="99"/>
      <c r="AN2706" s="99"/>
      <c r="AO2706" s="99"/>
      <c r="AP2706" s="99"/>
      <c r="AQ2706" s="99"/>
      <c r="AR2706" s="99"/>
      <c r="AS2706" s="99"/>
      <c r="AT2706" s="99"/>
      <c r="AU2706" s="99"/>
      <c r="AV2706" s="99"/>
      <c r="AW2706" s="99"/>
      <c r="AX2706" s="100"/>
      <c r="AY2706" s="100"/>
      <c r="AZ2706" s="101"/>
      <c r="BA2706" s="102"/>
      <c r="BB2706" s="95"/>
      <c r="BC2706" s="95"/>
      <c r="BD2706" s="41">
        <v>5</v>
      </c>
      <c r="BE2706" s="52">
        <v>51</v>
      </c>
      <c r="BF2706" s="103">
        <v>5111</v>
      </c>
      <c r="BG2706" s="277"/>
    </row>
    <row r="2707" spans="1:59" s="63" customFormat="1" ht="12.75" x14ac:dyDescent="0.2">
      <c r="A2707" s="196">
        <v>5</v>
      </c>
      <c r="B2707" s="197" t="s">
        <v>938</v>
      </c>
      <c r="C2707" s="208">
        <v>51</v>
      </c>
      <c r="D2707" s="209" t="s">
        <v>939</v>
      </c>
      <c r="E2707" s="212">
        <v>5111</v>
      </c>
      <c r="F2707" s="213" t="s">
        <v>940</v>
      </c>
      <c r="G2707" s="231" t="s">
        <v>576</v>
      </c>
      <c r="H2707" s="65"/>
      <c r="I2707" s="222"/>
      <c r="J2707" s="66"/>
      <c r="K2707" s="66"/>
      <c r="L2707" s="66"/>
      <c r="M2707" s="64"/>
      <c r="N2707" s="304"/>
      <c r="O2707" s="305"/>
      <c r="P2707" s="127"/>
      <c r="Q2707" s="67"/>
      <c r="R2707" s="67"/>
      <c r="S2707" s="67"/>
      <c r="T2707" s="67"/>
      <c r="U2707" s="67"/>
      <c r="V2707" s="67"/>
      <c r="W2707" s="67"/>
      <c r="X2707" s="67"/>
      <c r="Y2707" s="68"/>
      <c r="Z2707" s="68"/>
      <c r="AA2707" s="68"/>
      <c r="AB2707" s="67"/>
      <c r="AC2707" s="67"/>
      <c r="AD2707" s="67"/>
      <c r="AE2707" s="67"/>
      <c r="AF2707" s="67"/>
      <c r="AG2707" s="67"/>
      <c r="AH2707" s="67"/>
      <c r="AI2707" s="67"/>
      <c r="AJ2707" s="68"/>
      <c r="AK2707" s="68"/>
      <c r="AL2707" s="68"/>
      <c r="AM2707" s="67"/>
      <c r="AN2707" s="67"/>
      <c r="AO2707" s="67"/>
      <c r="AP2707" s="67"/>
      <c r="AQ2707" s="67"/>
      <c r="AR2707" s="67"/>
      <c r="AS2707" s="67"/>
      <c r="AT2707" s="67"/>
      <c r="AU2707" s="67"/>
      <c r="AV2707" s="67"/>
      <c r="AW2707" s="67"/>
      <c r="AX2707" s="68"/>
      <c r="AY2707" s="68"/>
      <c r="AZ2707" s="69"/>
      <c r="BA2707" s="70"/>
      <c r="BB2707" s="71"/>
      <c r="BC2707" s="95"/>
      <c r="BD2707" s="41">
        <v>5</v>
      </c>
      <c r="BE2707" s="52">
        <v>51</v>
      </c>
      <c r="BF2707" s="103">
        <v>5111</v>
      </c>
      <c r="BG2707" s="275"/>
    </row>
    <row r="2708" spans="1:59" s="63" customFormat="1" ht="12.75" x14ac:dyDescent="0.2">
      <c r="A2708" s="196">
        <v>5</v>
      </c>
      <c r="B2708" s="197" t="s">
        <v>938</v>
      </c>
      <c r="C2708" s="208">
        <v>51</v>
      </c>
      <c r="D2708" s="209" t="s">
        <v>939</v>
      </c>
      <c r="E2708" s="212">
        <v>5111</v>
      </c>
      <c r="F2708" s="213" t="s">
        <v>940</v>
      </c>
      <c r="G2708" s="231" t="s">
        <v>576</v>
      </c>
      <c r="H2708" s="72" t="s">
        <v>47</v>
      </c>
      <c r="I2708" s="223"/>
      <c r="J2708" s="73"/>
      <c r="K2708" s="73"/>
      <c r="L2708" s="73"/>
      <c r="M2708" s="74"/>
      <c r="N2708" s="247"/>
      <c r="O2708" s="306"/>
      <c r="P2708" s="105"/>
      <c r="Q2708" s="75"/>
      <c r="R2708" s="75"/>
      <c r="S2708" s="75"/>
      <c r="T2708" s="75"/>
      <c r="U2708" s="75"/>
      <c r="V2708" s="75"/>
      <c r="W2708" s="75"/>
      <c r="X2708" s="75"/>
      <c r="Y2708" s="76">
        <f>IF(ISNUMBER(VLOOKUP(Y2710,P$7:W$7,MATCH(Y2710,P$7:W$7))),VLOOKUP(Y2710,P$7:W$7,MATCH(Y2710,P$7:W$7)),IF(N2712=0,"No Data",IF(Y2710&gt;0,"&lt;100",0)))</f>
        <v>10000</v>
      </c>
      <c r="Z2708" s="77">
        <f>IF(ISNUMBER(VLOOKUP(Z2712,P$7:W$7,MATCH(Z2712,P$7:W$7))),VLOOKUP(Z2712,P$7:W$7,MATCH(Z2712,P$7:W$7)),IF(N2712=0,"No Data",IF(Z2712&gt;0,"&lt;100",0)))</f>
        <v>5000</v>
      </c>
      <c r="AA2708" s="106">
        <f>IF(ISNUMBER(Z2708),Z2708,0)</f>
        <v>5000</v>
      </c>
      <c r="AB2708" s="75"/>
      <c r="AC2708" s="75"/>
      <c r="AD2708" s="75"/>
      <c r="AE2708" s="75"/>
      <c r="AF2708" s="75"/>
      <c r="AG2708" s="75"/>
      <c r="AH2708" s="75"/>
      <c r="AI2708" s="75"/>
      <c r="AJ2708" s="76">
        <f>IF(ISNUMBER(VLOOKUP(AJ2710,AB$7:AH$7,MATCH(AJ2710,AB$7:AH$7))),VLOOKUP(AJ2710,AB$7:AH$7,MATCH(AJ2710,AB$7:AH$7)),IF(N2712=0,"No Data",IF(AJ2710&gt;0,"&lt;50",0)))</f>
        <v>0</v>
      </c>
      <c r="AK2708" s="77">
        <f>IF(ISNUMBER(VLOOKUP(AK2712,AB$7:AH$7,MATCH(AK2712,AB$7:AH$7))),VLOOKUP(AK2712,AB$7:AH$7,MATCH(AK2712,AB$7:AH$7)),IF(N2712=0,"No Data",IF(AK2712&gt;0,"&lt;50",0)))</f>
        <v>0</v>
      </c>
      <c r="AL2708" s="106">
        <f>IF(ISNUMBER(AK2708),AK2708,0)</f>
        <v>0</v>
      </c>
      <c r="AM2708" s="75"/>
      <c r="AN2708" s="75"/>
      <c r="AO2708" s="75"/>
      <c r="AP2708" s="75"/>
      <c r="AQ2708" s="75"/>
      <c r="AR2708" s="75"/>
      <c r="AS2708" s="75"/>
      <c r="AT2708" s="75"/>
      <c r="AU2708" s="75"/>
      <c r="AV2708" s="75"/>
      <c r="AW2708" s="76">
        <f>IF(ISNUMBER(VLOOKUP(AW2710,AM$7:AU$7,MATCH(AW2710,AM$7:AU$7))),VLOOKUP(AW2710,AM$7:AU$7,MATCH(AW2710,AM$7:AU$7)),IF(N2712=0,"No Data",IF(AW2710&gt;0,"&lt;10",0)))</f>
        <v>500</v>
      </c>
      <c r="AX2708" s="77">
        <f>IF(ISNUMBER(VLOOKUP(AX2712,AM$7:AU$7,MATCH(AX2712,AM$7:AU$7))),VLOOKUP(AX2712,AM$7:AU$7,MATCH(AX2712,AM$7:AU$7)),IF(N2712=0,"No Data",IF(AX2712&gt;0,"&lt;10",0)))</f>
        <v>1000</v>
      </c>
      <c r="AY2708" s="106">
        <f>IF(ISNUMBER(AX2708),AX2708,0)</f>
        <v>1000</v>
      </c>
      <c r="AZ2708" s="79"/>
      <c r="BA2708" s="80"/>
      <c r="BB2708" s="71"/>
      <c r="BC2708" s="95"/>
      <c r="BD2708" s="41">
        <v>5</v>
      </c>
      <c r="BE2708" s="52">
        <v>51</v>
      </c>
      <c r="BF2708" s="103">
        <v>5111</v>
      </c>
      <c r="BG2708" s="276" t="s">
        <v>47</v>
      </c>
    </row>
    <row r="2709" spans="1:59" s="63" customFormat="1" ht="12.75" x14ac:dyDescent="0.2">
      <c r="A2709" s="196">
        <v>5</v>
      </c>
      <c r="B2709" s="197" t="s">
        <v>938</v>
      </c>
      <c r="C2709" s="208">
        <v>51</v>
      </c>
      <c r="D2709" s="209" t="s">
        <v>939</v>
      </c>
      <c r="E2709" s="212">
        <v>5111</v>
      </c>
      <c r="F2709" s="213" t="s">
        <v>940</v>
      </c>
      <c r="G2709" s="231" t="s">
        <v>576</v>
      </c>
      <c r="H2709" s="81" t="s">
        <v>48</v>
      </c>
      <c r="I2709" s="223"/>
      <c r="J2709" s="73"/>
      <c r="K2709" s="73"/>
      <c r="L2709" s="73"/>
      <c r="M2709" s="74"/>
      <c r="N2709" s="247"/>
      <c r="O2709" s="306"/>
      <c r="P2709" s="105"/>
      <c r="Q2709" s="75"/>
      <c r="R2709" s="75"/>
      <c r="S2709" s="75"/>
      <c r="T2709" s="75"/>
      <c r="U2709" s="75"/>
      <c r="V2709" s="75"/>
      <c r="W2709" s="75"/>
      <c r="X2709" s="75"/>
      <c r="Y2709" s="82">
        <f>MIN(X2713:X2720)</f>
        <v>100</v>
      </c>
      <c r="Z2709" s="83"/>
      <c r="AA2709" s="83"/>
      <c r="AB2709" s="75"/>
      <c r="AC2709" s="75"/>
      <c r="AD2709" s="75"/>
      <c r="AE2709" s="75"/>
      <c r="AF2709" s="75"/>
      <c r="AG2709" s="75"/>
      <c r="AH2709" s="75"/>
      <c r="AI2709" s="75"/>
      <c r="AJ2709" s="82">
        <f>MIN(AI2713:AI2720)</f>
        <v>0</v>
      </c>
      <c r="AK2709" s="83"/>
      <c r="AL2709" s="83"/>
      <c r="AM2709" s="75"/>
      <c r="AN2709" s="75"/>
      <c r="AO2709" s="75"/>
      <c r="AP2709" s="75"/>
      <c r="AQ2709" s="75"/>
      <c r="AR2709" s="75"/>
      <c r="AS2709" s="75"/>
      <c r="AT2709" s="75"/>
      <c r="AU2709" s="75"/>
      <c r="AV2709" s="75"/>
      <c r="AW2709" s="82">
        <f>MIN(AV2713:AV2720)</f>
        <v>100</v>
      </c>
      <c r="AX2709" s="83"/>
      <c r="AY2709" s="83"/>
      <c r="AZ2709" s="79"/>
      <c r="BA2709" s="80"/>
      <c r="BB2709" s="71"/>
      <c r="BC2709" s="95"/>
      <c r="BD2709" s="41">
        <v>5</v>
      </c>
      <c r="BE2709" s="52">
        <v>51</v>
      </c>
      <c r="BF2709" s="103">
        <v>5111</v>
      </c>
      <c r="BG2709" s="278" t="s">
        <v>48</v>
      </c>
    </row>
    <row r="2710" spans="1:59" s="63" customFormat="1" ht="12.75" x14ac:dyDescent="0.2">
      <c r="A2710" s="196">
        <v>5</v>
      </c>
      <c r="B2710" s="197" t="s">
        <v>938</v>
      </c>
      <c r="C2710" s="208">
        <v>51</v>
      </c>
      <c r="D2710" s="209" t="s">
        <v>939</v>
      </c>
      <c r="E2710" s="212">
        <v>5111</v>
      </c>
      <c r="F2710" s="213" t="s">
        <v>940</v>
      </c>
      <c r="G2710" s="231" t="s">
        <v>576</v>
      </c>
      <c r="H2710" s="81" t="s">
        <v>49</v>
      </c>
      <c r="I2710" s="223"/>
      <c r="J2710" s="73"/>
      <c r="K2710" s="73"/>
      <c r="L2710" s="73"/>
      <c r="M2710" s="74"/>
      <c r="N2710" s="247"/>
      <c r="O2710" s="306"/>
      <c r="P2710" s="105"/>
      <c r="Q2710" s="75"/>
      <c r="R2710" s="75"/>
      <c r="S2710" s="75"/>
      <c r="T2710" s="75"/>
      <c r="U2710" s="75"/>
      <c r="V2710" s="75"/>
      <c r="W2710" s="75"/>
      <c r="X2710" s="75"/>
      <c r="Y2710" s="84">
        <f>IF(ISNUMBER(AVERAGE(X2713:X2720)),AVERAGE(X2713:X2720),0)</f>
        <v>15025</v>
      </c>
      <c r="Z2710" s="83"/>
      <c r="AA2710" s="83"/>
      <c r="AB2710" s="75"/>
      <c r="AC2710" s="75"/>
      <c r="AD2710" s="75"/>
      <c r="AE2710" s="75"/>
      <c r="AF2710" s="75"/>
      <c r="AG2710" s="75"/>
      <c r="AH2710" s="75"/>
      <c r="AI2710" s="75"/>
      <c r="AJ2710" s="84">
        <f>IF(ISNUMBER(AVERAGE(AI2713:AI2720)),AVERAGE(AI2713:AI2720),0)</f>
        <v>0</v>
      </c>
      <c r="AK2710" s="83"/>
      <c r="AL2710" s="83"/>
      <c r="AM2710" s="75"/>
      <c r="AN2710" s="75"/>
      <c r="AO2710" s="75"/>
      <c r="AP2710" s="75"/>
      <c r="AQ2710" s="75"/>
      <c r="AR2710" s="75"/>
      <c r="AS2710" s="75"/>
      <c r="AT2710" s="75"/>
      <c r="AU2710" s="75"/>
      <c r="AV2710" s="75"/>
      <c r="AW2710" s="84">
        <f>IF(ISNUMBER(AVERAGE(AV2713:AV2720)),AVERAGE(AV2713:AV2720),0)</f>
        <v>700</v>
      </c>
      <c r="AX2710" s="83"/>
      <c r="AY2710" s="83"/>
      <c r="AZ2710" s="79"/>
      <c r="BA2710" s="80"/>
      <c r="BB2710" s="71"/>
      <c r="BC2710" s="95"/>
      <c r="BD2710" s="41">
        <v>5</v>
      </c>
      <c r="BE2710" s="52">
        <v>51</v>
      </c>
      <c r="BF2710" s="103">
        <v>5111</v>
      </c>
      <c r="BG2710" s="278" t="s">
        <v>49</v>
      </c>
    </row>
    <row r="2711" spans="1:59" s="63" customFormat="1" ht="12.75" x14ac:dyDescent="0.2">
      <c r="A2711" s="196">
        <v>5</v>
      </c>
      <c r="B2711" s="197" t="s">
        <v>938</v>
      </c>
      <c r="C2711" s="208">
        <v>51</v>
      </c>
      <c r="D2711" s="209" t="s">
        <v>939</v>
      </c>
      <c r="E2711" s="212">
        <v>5111</v>
      </c>
      <c r="F2711" s="213" t="s">
        <v>940</v>
      </c>
      <c r="G2711" s="231" t="s">
        <v>576</v>
      </c>
      <c r="H2711" s="81" t="s">
        <v>50</v>
      </c>
      <c r="I2711" s="223"/>
      <c r="J2711" s="73"/>
      <c r="K2711" s="73"/>
      <c r="L2711" s="73"/>
      <c r="M2711" s="74"/>
      <c r="N2711" s="247"/>
      <c r="O2711" s="306"/>
      <c r="P2711" s="105"/>
      <c r="Q2711" s="75"/>
      <c r="R2711" s="75"/>
      <c r="S2711" s="75"/>
      <c r="T2711" s="75"/>
      <c r="U2711" s="75"/>
      <c r="V2711" s="75"/>
      <c r="W2711" s="75"/>
      <c r="X2711" s="75"/>
      <c r="Y2711" s="84">
        <f>MAX(X2713:X2720)</f>
        <v>25000</v>
      </c>
      <c r="Z2711" s="83"/>
      <c r="AA2711" s="83"/>
      <c r="AB2711" s="75"/>
      <c r="AC2711" s="75"/>
      <c r="AD2711" s="75"/>
      <c r="AE2711" s="75"/>
      <c r="AF2711" s="75"/>
      <c r="AG2711" s="75"/>
      <c r="AH2711" s="75"/>
      <c r="AI2711" s="75"/>
      <c r="AJ2711" s="84">
        <f>MAX(AI2713:AI2720)</f>
        <v>0</v>
      </c>
      <c r="AK2711" s="83"/>
      <c r="AL2711" s="83"/>
      <c r="AM2711" s="75"/>
      <c r="AN2711" s="75"/>
      <c r="AO2711" s="75"/>
      <c r="AP2711" s="75"/>
      <c r="AQ2711" s="75"/>
      <c r="AR2711" s="75"/>
      <c r="AS2711" s="75"/>
      <c r="AT2711" s="75"/>
      <c r="AU2711" s="75"/>
      <c r="AV2711" s="75"/>
      <c r="AW2711" s="84">
        <f>MAX(AV2713:AV2720)</f>
        <v>2500</v>
      </c>
      <c r="AX2711" s="83"/>
      <c r="AY2711" s="83"/>
      <c r="AZ2711" s="79"/>
      <c r="BA2711" s="80"/>
      <c r="BB2711" s="71"/>
      <c r="BC2711" s="95"/>
      <c r="BD2711" s="41">
        <v>5</v>
      </c>
      <c r="BE2711" s="52">
        <v>51</v>
      </c>
      <c r="BF2711" s="103">
        <v>5111</v>
      </c>
      <c r="BG2711" s="278" t="s">
        <v>50</v>
      </c>
    </row>
    <row r="2712" spans="1:59" s="63" customFormat="1" ht="12.75" x14ac:dyDescent="0.2">
      <c r="A2712" s="196">
        <v>5</v>
      </c>
      <c r="B2712" s="197" t="s">
        <v>938</v>
      </c>
      <c r="C2712" s="208">
        <v>51</v>
      </c>
      <c r="D2712" s="209" t="s">
        <v>939</v>
      </c>
      <c r="E2712" s="212">
        <v>5111</v>
      </c>
      <c r="F2712" s="213" t="s">
        <v>940</v>
      </c>
      <c r="G2712" s="231" t="s">
        <v>576</v>
      </c>
      <c r="H2712" s="85" t="s">
        <v>51</v>
      </c>
      <c r="I2712" s="223"/>
      <c r="J2712" s="73"/>
      <c r="K2712" s="73"/>
      <c r="L2712" s="73"/>
      <c r="M2712" s="74"/>
      <c r="N2712" s="248">
        <f>SUM(N2713:N2720)</f>
        <v>14</v>
      </c>
      <c r="O2712" s="293">
        <f>SUM(O2713:O2720)</f>
        <v>0.99999999999999978</v>
      </c>
      <c r="P2712" s="292"/>
      <c r="Q2712" s="87"/>
      <c r="R2712" s="87"/>
      <c r="S2712" s="87"/>
      <c r="T2712" s="87"/>
      <c r="U2712" s="87"/>
      <c r="V2712" s="87"/>
      <c r="W2712" s="87"/>
      <c r="X2712" s="87"/>
      <c r="Y2712" s="88"/>
      <c r="Z2712" s="107">
        <f>SUM(Z2713:Z2720)</f>
        <v>8628.5714285714275</v>
      </c>
      <c r="AA2712" s="88"/>
      <c r="AB2712" s="87"/>
      <c r="AC2712" s="87"/>
      <c r="AD2712" s="87"/>
      <c r="AE2712" s="87"/>
      <c r="AF2712" s="87"/>
      <c r="AG2712" s="87"/>
      <c r="AH2712" s="87"/>
      <c r="AI2712" s="87"/>
      <c r="AJ2712" s="88"/>
      <c r="AK2712" s="107">
        <f>SUM(AK2713:AK2720)</f>
        <v>0</v>
      </c>
      <c r="AL2712" s="88"/>
      <c r="AM2712" s="87"/>
      <c r="AN2712" s="87"/>
      <c r="AO2712" s="87"/>
      <c r="AP2712" s="87"/>
      <c r="AQ2712" s="87"/>
      <c r="AR2712" s="87"/>
      <c r="AS2712" s="87"/>
      <c r="AT2712" s="87"/>
      <c r="AU2712" s="87"/>
      <c r="AV2712" s="87"/>
      <c r="AW2712" s="112"/>
      <c r="AX2712" s="107">
        <f>SUM(AX2713:AX2720)</f>
        <v>1471.4285714285711</v>
      </c>
      <c r="AY2712" s="88"/>
      <c r="AZ2712" s="79"/>
      <c r="BA2712" s="80"/>
      <c r="BB2712" s="71"/>
      <c r="BC2712" s="95"/>
      <c r="BD2712" s="41">
        <v>5</v>
      </c>
      <c r="BE2712" s="52">
        <v>51</v>
      </c>
      <c r="BF2712" s="103">
        <v>5111</v>
      </c>
      <c r="BG2712" s="279" t="s">
        <v>51</v>
      </c>
    </row>
    <row r="2713" spans="1:59" s="63" customFormat="1" ht="12.75" x14ac:dyDescent="0.2">
      <c r="A2713" s="196">
        <v>5</v>
      </c>
      <c r="B2713" s="197" t="s">
        <v>938</v>
      </c>
      <c r="C2713" s="208">
        <v>51</v>
      </c>
      <c r="D2713" s="209" t="s">
        <v>939</v>
      </c>
      <c r="E2713" s="212">
        <v>5111</v>
      </c>
      <c r="F2713" s="213" t="s">
        <v>940</v>
      </c>
      <c r="G2713" s="231" t="s">
        <v>576</v>
      </c>
      <c r="H2713" s="89" t="s">
        <v>52</v>
      </c>
      <c r="I2713" s="90" t="s">
        <v>507</v>
      </c>
      <c r="J2713" s="90"/>
      <c r="K2713" s="90" t="s">
        <v>64</v>
      </c>
      <c r="L2713" s="90" t="s">
        <v>136</v>
      </c>
      <c r="M2713" s="91"/>
      <c r="N2713" s="312">
        <v>7</v>
      </c>
      <c r="O2713" s="313">
        <f>N2713/N$2712</f>
        <v>0.5</v>
      </c>
      <c r="P2713" s="104">
        <v>1</v>
      </c>
      <c r="Q2713" s="92"/>
      <c r="R2713" s="92"/>
      <c r="S2713" s="92"/>
      <c r="T2713" s="92"/>
      <c r="U2713" s="92"/>
      <c r="V2713" s="92"/>
      <c r="W2713" s="92"/>
      <c r="X2713" s="109">
        <f t="shared" ref="X2713:X2720" si="417">P2713*P$7+Q2713*Q$7+R2713*R$7+S2713*S$7+T2713*T$7+U2713*U$7+V2713*V$7+W2713*W$7</f>
        <v>100</v>
      </c>
      <c r="Y2713" s="83"/>
      <c r="Z2713" s="110">
        <f t="shared" ref="Z2713:Z2720" si="418">X2713*$O2713</f>
        <v>50</v>
      </c>
      <c r="AA2713" s="111"/>
      <c r="AB2713" s="92"/>
      <c r="AC2713" s="92"/>
      <c r="AD2713" s="92"/>
      <c r="AE2713" s="92"/>
      <c r="AF2713" s="92"/>
      <c r="AG2713" s="92"/>
      <c r="AH2713" s="92"/>
      <c r="AI2713" s="109">
        <f t="shared" ref="AI2713:AI2720" si="419">AB2713*AB$7+AC2713*AC$7+AD2713*AD$7+AE2713*AE$7+AF2713*AF$7+AG2713*AG$7+AH2713*AH$7</f>
        <v>0</v>
      </c>
      <c r="AJ2713" s="83"/>
      <c r="AK2713" s="110">
        <f t="shared" ref="AK2713:AK2720" si="420">AI2713*$O2713</f>
        <v>0</v>
      </c>
      <c r="AL2713" s="111"/>
      <c r="AM2713" s="92"/>
      <c r="AN2713" s="92"/>
      <c r="AO2713" s="92"/>
      <c r="AP2713" s="92"/>
      <c r="AQ2713" s="92"/>
      <c r="AR2713" s="92"/>
      <c r="AS2713" s="92"/>
      <c r="AT2713" s="92">
        <v>1</v>
      </c>
      <c r="AU2713" s="92"/>
      <c r="AV2713" s="109">
        <f t="shared" ref="AV2713:AV2720" si="421">AM2713*AM$7+AN2713*AN$7+AO2713*AO$7+AP2713*AP$7+AQ2713*AQ$7+AR2713*AR$7+AS2713*AS$7+AT2713*AT$7+AU2713*AU$7</f>
        <v>2500</v>
      </c>
      <c r="AW2713" s="75"/>
      <c r="AX2713" s="110">
        <f t="shared" ref="AX2713:AX2720" si="422">AV2713*$O2713</f>
        <v>1250</v>
      </c>
      <c r="AY2713" s="111"/>
      <c r="AZ2713" s="93"/>
      <c r="BA2713" s="94" t="s">
        <v>105</v>
      </c>
      <c r="BB2713" s="71"/>
      <c r="BC2713" s="95"/>
      <c r="BD2713" s="41">
        <v>5</v>
      </c>
      <c r="BE2713" s="52">
        <v>51</v>
      </c>
      <c r="BF2713" s="103">
        <v>5111</v>
      </c>
      <c r="BG2713" s="280" t="s">
        <v>52</v>
      </c>
    </row>
    <row r="2714" spans="1:59" s="63" customFormat="1" ht="12.75" x14ac:dyDescent="0.2">
      <c r="A2714" s="196">
        <v>5</v>
      </c>
      <c r="B2714" s="197" t="s">
        <v>938</v>
      </c>
      <c r="C2714" s="208">
        <v>51</v>
      </c>
      <c r="D2714" s="209" t="s">
        <v>939</v>
      </c>
      <c r="E2714" s="212">
        <v>5111</v>
      </c>
      <c r="F2714" s="213" t="s">
        <v>940</v>
      </c>
      <c r="G2714" s="231" t="s">
        <v>576</v>
      </c>
      <c r="H2714" s="89"/>
      <c r="I2714" s="90" t="s">
        <v>578</v>
      </c>
      <c r="J2714" s="90"/>
      <c r="K2714" s="90" t="s">
        <v>90</v>
      </c>
      <c r="L2714" s="90" t="s">
        <v>579</v>
      </c>
      <c r="M2714" s="91"/>
      <c r="N2714" s="312">
        <v>1</v>
      </c>
      <c r="O2714" s="313">
        <f t="shared" ref="O2714:O2720" si="423">N2714/N$2712</f>
        <v>7.1428571428571425E-2</v>
      </c>
      <c r="P2714" s="104"/>
      <c r="Q2714" s="92"/>
      <c r="R2714" s="92"/>
      <c r="S2714" s="92"/>
      <c r="T2714" s="92"/>
      <c r="U2714" s="92"/>
      <c r="V2714" s="92">
        <v>1</v>
      </c>
      <c r="W2714" s="92"/>
      <c r="X2714" s="109">
        <f t="shared" si="417"/>
        <v>10000</v>
      </c>
      <c r="Y2714" s="83"/>
      <c r="Z2714" s="110">
        <f t="shared" si="418"/>
        <v>714.28571428571422</v>
      </c>
      <c r="AA2714" s="111"/>
      <c r="AB2714" s="92"/>
      <c r="AC2714" s="92"/>
      <c r="AD2714" s="92"/>
      <c r="AE2714" s="92"/>
      <c r="AF2714" s="92"/>
      <c r="AG2714" s="92"/>
      <c r="AH2714" s="92"/>
      <c r="AI2714" s="109">
        <f t="shared" si="419"/>
        <v>0</v>
      </c>
      <c r="AJ2714" s="83"/>
      <c r="AK2714" s="110">
        <f t="shared" si="420"/>
        <v>0</v>
      </c>
      <c r="AL2714" s="111"/>
      <c r="AM2714" s="92"/>
      <c r="AN2714" s="92"/>
      <c r="AO2714" s="92"/>
      <c r="AP2714" s="92">
        <v>1</v>
      </c>
      <c r="AQ2714" s="92"/>
      <c r="AR2714" s="92"/>
      <c r="AS2714" s="92"/>
      <c r="AT2714" s="92"/>
      <c r="AU2714" s="92"/>
      <c r="AV2714" s="109">
        <f t="shared" si="421"/>
        <v>100</v>
      </c>
      <c r="AW2714" s="75"/>
      <c r="AX2714" s="110">
        <f t="shared" si="422"/>
        <v>7.1428571428571423</v>
      </c>
      <c r="AY2714" s="111"/>
      <c r="AZ2714" s="93"/>
      <c r="BA2714" s="94" t="s">
        <v>105</v>
      </c>
      <c r="BB2714" s="71"/>
      <c r="BC2714" s="95"/>
      <c r="BD2714" s="41">
        <v>5</v>
      </c>
      <c r="BE2714" s="52">
        <v>51</v>
      </c>
      <c r="BF2714" s="103">
        <v>5111</v>
      </c>
      <c r="BG2714" s="280" t="s">
        <v>52</v>
      </c>
    </row>
    <row r="2715" spans="1:59" s="63" customFormat="1" ht="12.75" x14ac:dyDescent="0.2">
      <c r="A2715" s="196">
        <v>5</v>
      </c>
      <c r="B2715" s="197" t="s">
        <v>938</v>
      </c>
      <c r="C2715" s="208">
        <v>51</v>
      </c>
      <c r="D2715" s="209" t="s">
        <v>939</v>
      </c>
      <c r="E2715" s="212">
        <v>5111</v>
      </c>
      <c r="F2715" s="213" t="s">
        <v>940</v>
      </c>
      <c r="G2715" s="231" t="s">
        <v>576</v>
      </c>
      <c r="H2715" s="89"/>
      <c r="I2715" s="90" t="s">
        <v>103</v>
      </c>
      <c r="J2715" s="90"/>
      <c r="K2715" s="90" t="s">
        <v>124</v>
      </c>
      <c r="L2715" s="90" t="s">
        <v>124</v>
      </c>
      <c r="M2715" s="91"/>
      <c r="N2715" s="312">
        <v>1</v>
      </c>
      <c r="O2715" s="313">
        <f t="shared" si="423"/>
        <v>7.1428571428571425E-2</v>
      </c>
      <c r="P2715" s="104"/>
      <c r="Q2715" s="92"/>
      <c r="R2715" s="92"/>
      <c r="S2715" s="92"/>
      <c r="T2715" s="92"/>
      <c r="U2715" s="92"/>
      <c r="V2715" s="92">
        <v>1</v>
      </c>
      <c r="W2715" s="92"/>
      <c r="X2715" s="109">
        <f t="shared" si="417"/>
        <v>10000</v>
      </c>
      <c r="Y2715" s="83"/>
      <c r="Z2715" s="110">
        <f t="shared" si="418"/>
        <v>714.28571428571422</v>
      </c>
      <c r="AA2715" s="111"/>
      <c r="AB2715" s="92"/>
      <c r="AC2715" s="92"/>
      <c r="AD2715" s="92"/>
      <c r="AE2715" s="92"/>
      <c r="AF2715" s="92"/>
      <c r="AG2715" s="92"/>
      <c r="AH2715" s="92"/>
      <c r="AI2715" s="109">
        <f t="shared" si="419"/>
        <v>0</v>
      </c>
      <c r="AJ2715" s="83"/>
      <c r="AK2715" s="110">
        <f t="shared" si="420"/>
        <v>0</v>
      </c>
      <c r="AL2715" s="111"/>
      <c r="AM2715" s="92"/>
      <c r="AN2715" s="92"/>
      <c r="AO2715" s="92"/>
      <c r="AP2715" s="92">
        <v>1</v>
      </c>
      <c r="AQ2715" s="92"/>
      <c r="AR2715" s="92"/>
      <c r="AS2715" s="92"/>
      <c r="AT2715" s="92"/>
      <c r="AU2715" s="92"/>
      <c r="AV2715" s="109">
        <f t="shared" si="421"/>
        <v>100</v>
      </c>
      <c r="AW2715" s="75"/>
      <c r="AX2715" s="110">
        <f t="shared" si="422"/>
        <v>7.1428571428571423</v>
      </c>
      <c r="AY2715" s="111"/>
      <c r="AZ2715" s="93"/>
      <c r="BA2715" s="94" t="s">
        <v>105</v>
      </c>
      <c r="BB2715" s="71"/>
      <c r="BC2715" s="95"/>
      <c r="BD2715" s="41">
        <v>5</v>
      </c>
      <c r="BE2715" s="52">
        <v>51</v>
      </c>
      <c r="BF2715" s="103">
        <v>5111</v>
      </c>
      <c r="BG2715" s="280" t="s">
        <v>52</v>
      </c>
    </row>
    <row r="2716" spans="1:59" s="63" customFormat="1" ht="12.75" x14ac:dyDescent="0.2">
      <c r="A2716" s="196">
        <v>5</v>
      </c>
      <c r="B2716" s="197" t="s">
        <v>938</v>
      </c>
      <c r="C2716" s="208">
        <v>51</v>
      </c>
      <c r="D2716" s="209" t="s">
        <v>939</v>
      </c>
      <c r="E2716" s="212">
        <v>5111</v>
      </c>
      <c r="F2716" s="213" t="s">
        <v>940</v>
      </c>
      <c r="G2716" s="231" t="s">
        <v>576</v>
      </c>
      <c r="H2716" s="89"/>
      <c r="I2716" s="90" t="s">
        <v>580</v>
      </c>
      <c r="J2716" s="90"/>
      <c r="K2716" s="90" t="s">
        <v>60</v>
      </c>
      <c r="L2716" s="90" t="s">
        <v>581</v>
      </c>
      <c r="M2716" s="91"/>
      <c r="N2716" s="312">
        <v>1</v>
      </c>
      <c r="O2716" s="313">
        <f t="shared" si="423"/>
        <v>7.1428571428571425E-2</v>
      </c>
      <c r="P2716" s="104"/>
      <c r="Q2716" s="92"/>
      <c r="R2716" s="92"/>
      <c r="S2716" s="92"/>
      <c r="T2716" s="92"/>
      <c r="U2716" s="92"/>
      <c r="V2716" s="92"/>
      <c r="W2716" s="92">
        <v>1</v>
      </c>
      <c r="X2716" s="109">
        <f t="shared" si="417"/>
        <v>25000</v>
      </c>
      <c r="Y2716" s="83"/>
      <c r="Z2716" s="110">
        <f t="shared" si="418"/>
        <v>1785.7142857142856</v>
      </c>
      <c r="AA2716" s="111"/>
      <c r="AB2716" s="92"/>
      <c r="AC2716" s="92"/>
      <c r="AD2716" s="92"/>
      <c r="AE2716" s="92"/>
      <c r="AF2716" s="92"/>
      <c r="AG2716" s="92"/>
      <c r="AH2716" s="92"/>
      <c r="AI2716" s="109">
        <f t="shared" si="419"/>
        <v>0</v>
      </c>
      <c r="AJ2716" s="83"/>
      <c r="AK2716" s="110">
        <f t="shared" si="420"/>
        <v>0</v>
      </c>
      <c r="AL2716" s="111"/>
      <c r="AM2716" s="92"/>
      <c r="AN2716" s="92"/>
      <c r="AO2716" s="92"/>
      <c r="AP2716" s="92">
        <v>1</v>
      </c>
      <c r="AQ2716" s="92"/>
      <c r="AR2716" s="92"/>
      <c r="AS2716" s="92"/>
      <c r="AT2716" s="92"/>
      <c r="AU2716" s="92"/>
      <c r="AV2716" s="109">
        <f t="shared" si="421"/>
        <v>100</v>
      </c>
      <c r="AW2716" s="75"/>
      <c r="AX2716" s="110">
        <f t="shared" si="422"/>
        <v>7.1428571428571423</v>
      </c>
      <c r="AY2716" s="111"/>
      <c r="AZ2716" s="93"/>
      <c r="BA2716" s="94" t="s">
        <v>105</v>
      </c>
      <c r="BB2716" s="71"/>
      <c r="BC2716" s="95"/>
      <c r="BD2716" s="41">
        <v>5</v>
      </c>
      <c r="BE2716" s="52">
        <v>51</v>
      </c>
      <c r="BF2716" s="103">
        <v>5111</v>
      </c>
      <c r="BG2716" s="280" t="s">
        <v>52</v>
      </c>
    </row>
    <row r="2717" spans="1:59" s="63" customFormat="1" ht="12.75" x14ac:dyDescent="0.2">
      <c r="A2717" s="196">
        <v>5</v>
      </c>
      <c r="B2717" s="197" t="s">
        <v>938</v>
      </c>
      <c r="C2717" s="208">
        <v>51</v>
      </c>
      <c r="D2717" s="209" t="s">
        <v>939</v>
      </c>
      <c r="E2717" s="212">
        <v>5111</v>
      </c>
      <c r="F2717" s="213" t="s">
        <v>940</v>
      </c>
      <c r="G2717" s="231" t="s">
        <v>576</v>
      </c>
      <c r="H2717" s="89"/>
      <c r="I2717" s="90" t="s">
        <v>516</v>
      </c>
      <c r="J2717" s="90" t="s">
        <v>517</v>
      </c>
      <c r="K2717" s="90" t="s">
        <v>73</v>
      </c>
      <c r="L2717" s="90" t="s">
        <v>69</v>
      </c>
      <c r="M2717" s="91"/>
      <c r="N2717" s="312">
        <v>1</v>
      </c>
      <c r="O2717" s="313">
        <f t="shared" si="423"/>
        <v>7.1428571428571425E-2</v>
      </c>
      <c r="P2717" s="104"/>
      <c r="Q2717" s="92"/>
      <c r="R2717" s="92"/>
      <c r="S2717" s="92"/>
      <c r="T2717" s="92"/>
      <c r="U2717" s="92"/>
      <c r="V2717" s="92"/>
      <c r="W2717" s="92">
        <v>1</v>
      </c>
      <c r="X2717" s="109">
        <f t="shared" si="417"/>
        <v>25000</v>
      </c>
      <c r="Y2717" s="83"/>
      <c r="Z2717" s="110">
        <f t="shared" si="418"/>
        <v>1785.7142857142856</v>
      </c>
      <c r="AA2717" s="111"/>
      <c r="AB2717" s="92"/>
      <c r="AC2717" s="92"/>
      <c r="AD2717" s="92"/>
      <c r="AE2717" s="92"/>
      <c r="AF2717" s="92"/>
      <c r="AG2717" s="92"/>
      <c r="AH2717" s="92"/>
      <c r="AI2717" s="109">
        <f t="shared" si="419"/>
        <v>0</v>
      </c>
      <c r="AJ2717" s="83"/>
      <c r="AK2717" s="110">
        <f t="shared" si="420"/>
        <v>0</v>
      </c>
      <c r="AL2717" s="111"/>
      <c r="AM2717" s="92"/>
      <c r="AN2717" s="92"/>
      <c r="AO2717" s="92"/>
      <c r="AP2717" s="92">
        <v>1</v>
      </c>
      <c r="AQ2717" s="92"/>
      <c r="AR2717" s="92"/>
      <c r="AS2717" s="92"/>
      <c r="AT2717" s="92"/>
      <c r="AU2717" s="92"/>
      <c r="AV2717" s="109">
        <f t="shared" si="421"/>
        <v>100</v>
      </c>
      <c r="AW2717" s="75"/>
      <c r="AX2717" s="110">
        <f t="shared" si="422"/>
        <v>7.1428571428571423</v>
      </c>
      <c r="AY2717" s="111"/>
      <c r="AZ2717" s="93"/>
      <c r="BA2717" s="94" t="s">
        <v>131</v>
      </c>
      <c r="BB2717" s="71"/>
      <c r="BC2717" s="95"/>
      <c r="BD2717" s="41">
        <v>5</v>
      </c>
      <c r="BE2717" s="52">
        <v>51</v>
      </c>
      <c r="BF2717" s="103">
        <v>5111</v>
      </c>
      <c r="BG2717" s="280" t="s">
        <v>52</v>
      </c>
    </row>
    <row r="2718" spans="1:59" s="63" customFormat="1" ht="12.75" x14ac:dyDescent="0.2">
      <c r="A2718" s="196">
        <v>5</v>
      </c>
      <c r="B2718" s="197" t="s">
        <v>938</v>
      </c>
      <c r="C2718" s="208">
        <v>51</v>
      </c>
      <c r="D2718" s="209" t="s">
        <v>939</v>
      </c>
      <c r="E2718" s="212">
        <v>5111</v>
      </c>
      <c r="F2718" s="213" t="s">
        <v>940</v>
      </c>
      <c r="G2718" s="231" t="s">
        <v>576</v>
      </c>
      <c r="H2718" s="89"/>
      <c r="I2718" s="90" t="s">
        <v>941</v>
      </c>
      <c r="J2718" s="90"/>
      <c r="K2718" s="90" t="s">
        <v>64</v>
      </c>
      <c r="L2718" s="90" t="s">
        <v>119</v>
      </c>
      <c r="M2718" s="91"/>
      <c r="N2718" s="312">
        <v>1</v>
      </c>
      <c r="O2718" s="313">
        <f t="shared" si="423"/>
        <v>7.1428571428571425E-2</v>
      </c>
      <c r="P2718" s="104">
        <v>1</v>
      </c>
      <c r="Q2718" s="92"/>
      <c r="R2718" s="92"/>
      <c r="S2718" s="92"/>
      <c r="T2718" s="92"/>
      <c r="U2718" s="92"/>
      <c r="V2718" s="92"/>
      <c r="W2718" s="92"/>
      <c r="X2718" s="109">
        <f t="shared" si="417"/>
        <v>100</v>
      </c>
      <c r="Y2718" s="83"/>
      <c r="Z2718" s="110">
        <f t="shared" si="418"/>
        <v>7.1428571428571423</v>
      </c>
      <c r="AA2718" s="111"/>
      <c r="AB2718" s="92"/>
      <c r="AC2718" s="92"/>
      <c r="AD2718" s="92"/>
      <c r="AE2718" s="92"/>
      <c r="AF2718" s="92"/>
      <c r="AG2718" s="92"/>
      <c r="AH2718" s="92"/>
      <c r="AI2718" s="109">
        <f t="shared" si="419"/>
        <v>0</v>
      </c>
      <c r="AJ2718" s="83"/>
      <c r="AK2718" s="110">
        <f t="shared" si="420"/>
        <v>0</v>
      </c>
      <c r="AL2718" s="111"/>
      <c r="AM2718" s="92"/>
      <c r="AN2718" s="92"/>
      <c r="AO2718" s="92"/>
      <c r="AP2718" s="92"/>
      <c r="AQ2718" s="92"/>
      <c r="AR2718" s="92"/>
      <c r="AS2718" s="92"/>
      <c r="AT2718" s="92">
        <v>1</v>
      </c>
      <c r="AU2718" s="92"/>
      <c r="AV2718" s="109">
        <f t="shared" si="421"/>
        <v>2500</v>
      </c>
      <c r="AW2718" s="75"/>
      <c r="AX2718" s="110">
        <f t="shared" si="422"/>
        <v>178.57142857142856</v>
      </c>
      <c r="AY2718" s="111"/>
      <c r="AZ2718" s="93"/>
      <c r="BA2718" s="94" t="s">
        <v>131</v>
      </c>
      <c r="BB2718" s="71"/>
      <c r="BC2718" s="95"/>
      <c r="BD2718" s="41">
        <v>5</v>
      </c>
      <c r="BE2718" s="52">
        <v>51</v>
      </c>
      <c r="BF2718" s="103">
        <v>5111</v>
      </c>
      <c r="BG2718" s="280" t="s">
        <v>52</v>
      </c>
    </row>
    <row r="2719" spans="1:59" s="63" customFormat="1" ht="12.75" x14ac:dyDescent="0.2">
      <c r="A2719" s="196">
        <v>5</v>
      </c>
      <c r="B2719" s="197" t="s">
        <v>938</v>
      </c>
      <c r="C2719" s="208">
        <v>51</v>
      </c>
      <c r="D2719" s="209" t="s">
        <v>939</v>
      </c>
      <c r="E2719" s="212">
        <v>5111</v>
      </c>
      <c r="F2719" s="213" t="s">
        <v>940</v>
      </c>
      <c r="G2719" s="231" t="s">
        <v>576</v>
      </c>
      <c r="H2719" s="89"/>
      <c r="I2719" s="90" t="s">
        <v>291</v>
      </c>
      <c r="J2719" s="90"/>
      <c r="K2719" s="90" t="s">
        <v>129</v>
      </c>
      <c r="L2719" s="90"/>
      <c r="M2719" s="91"/>
      <c r="N2719" s="312">
        <v>1</v>
      </c>
      <c r="O2719" s="313">
        <f t="shared" si="423"/>
        <v>7.1428571428571425E-2</v>
      </c>
      <c r="P2719" s="104"/>
      <c r="Q2719" s="92"/>
      <c r="R2719" s="92"/>
      <c r="S2719" s="92"/>
      <c r="T2719" s="92"/>
      <c r="U2719" s="92"/>
      <c r="V2719" s="92"/>
      <c r="W2719" s="92">
        <v>1</v>
      </c>
      <c r="X2719" s="109">
        <f t="shared" si="417"/>
        <v>25000</v>
      </c>
      <c r="Y2719" s="83"/>
      <c r="Z2719" s="110">
        <f t="shared" si="418"/>
        <v>1785.7142857142856</v>
      </c>
      <c r="AA2719" s="111"/>
      <c r="AB2719" s="92"/>
      <c r="AC2719" s="92"/>
      <c r="AD2719" s="92"/>
      <c r="AE2719" s="92"/>
      <c r="AF2719" s="92"/>
      <c r="AG2719" s="92"/>
      <c r="AH2719" s="92"/>
      <c r="AI2719" s="109">
        <f t="shared" si="419"/>
        <v>0</v>
      </c>
      <c r="AJ2719" s="83"/>
      <c r="AK2719" s="110">
        <f t="shared" si="420"/>
        <v>0</v>
      </c>
      <c r="AL2719" s="111"/>
      <c r="AM2719" s="92"/>
      <c r="AN2719" s="92"/>
      <c r="AO2719" s="92"/>
      <c r="AP2719" s="92">
        <v>1</v>
      </c>
      <c r="AQ2719" s="92"/>
      <c r="AR2719" s="92"/>
      <c r="AS2719" s="92"/>
      <c r="AT2719" s="92"/>
      <c r="AU2719" s="92"/>
      <c r="AV2719" s="109">
        <f t="shared" si="421"/>
        <v>100</v>
      </c>
      <c r="AW2719" s="75"/>
      <c r="AX2719" s="110">
        <f t="shared" si="422"/>
        <v>7.1428571428571423</v>
      </c>
      <c r="AY2719" s="111"/>
      <c r="AZ2719" s="93"/>
      <c r="BA2719" s="94" t="s">
        <v>131</v>
      </c>
      <c r="BB2719" s="71"/>
      <c r="BC2719" s="95"/>
      <c r="BD2719" s="41">
        <v>5</v>
      </c>
      <c r="BE2719" s="52">
        <v>51</v>
      </c>
      <c r="BF2719" s="103">
        <v>5111</v>
      </c>
      <c r="BG2719" s="280" t="s">
        <v>52</v>
      </c>
    </row>
    <row r="2720" spans="1:59" s="63" customFormat="1" ht="12.75" x14ac:dyDescent="0.2">
      <c r="A2720" s="196">
        <v>5</v>
      </c>
      <c r="B2720" s="197" t="s">
        <v>938</v>
      </c>
      <c r="C2720" s="208">
        <v>51</v>
      </c>
      <c r="D2720" s="209" t="s">
        <v>939</v>
      </c>
      <c r="E2720" s="212">
        <v>5111</v>
      </c>
      <c r="F2720" s="213" t="s">
        <v>940</v>
      </c>
      <c r="G2720" s="231" t="s">
        <v>576</v>
      </c>
      <c r="H2720" s="89"/>
      <c r="I2720" s="90" t="s">
        <v>570</v>
      </c>
      <c r="J2720" s="90"/>
      <c r="K2720" s="90" t="s">
        <v>73</v>
      </c>
      <c r="L2720" s="90" t="s">
        <v>69</v>
      </c>
      <c r="M2720" s="91"/>
      <c r="N2720" s="312">
        <v>1</v>
      </c>
      <c r="O2720" s="313">
        <f t="shared" si="423"/>
        <v>7.1428571428571425E-2</v>
      </c>
      <c r="P2720" s="104"/>
      <c r="Q2720" s="92"/>
      <c r="R2720" s="92"/>
      <c r="S2720" s="92"/>
      <c r="T2720" s="92"/>
      <c r="U2720" s="92"/>
      <c r="V2720" s="92"/>
      <c r="W2720" s="92">
        <v>1</v>
      </c>
      <c r="X2720" s="109">
        <f t="shared" si="417"/>
        <v>25000</v>
      </c>
      <c r="Y2720" s="83"/>
      <c r="Z2720" s="110">
        <f t="shared" si="418"/>
        <v>1785.7142857142856</v>
      </c>
      <c r="AA2720" s="111"/>
      <c r="AB2720" s="92"/>
      <c r="AC2720" s="92"/>
      <c r="AD2720" s="92"/>
      <c r="AE2720" s="92"/>
      <c r="AF2720" s="92"/>
      <c r="AG2720" s="92"/>
      <c r="AH2720" s="92"/>
      <c r="AI2720" s="109">
        <f t="shared" si="419"/>
        <v>0</v>
      </c>
      <c r="AJ2720" s="83"/>
      <c r="AK2720" s="110">
        <f t="shared" si="420"/>
        <v>0</v>
      </c>
      <c r="AL2720" s="111"/>
      <c r="AM2720" s="92"/>
      <c r="AN2720" s="92"/>
      <c r="AO2720" s="92"/>
      <c r="AP2720" s="92">
        <v>1</v>
      </c>
      <c r="AQ2720" s="92"/>
      <c r="AR2720" s="92"/>
      <c r="AS2720" s="92"/>
      <c r="AT2720" s="92"/>
      <c r="AU2720" s="92"/>
      <c r="AV2720" s="109">
        <f t="shared" si="421"/>
        <v>100</v>
      </c>
      <c r="AW2720" s="75"/>
      <c r="AX2720" s="110">
        <f t="shared" si="422"/>
        <v>7.1428571428571423</v>
      </c>
      <c r="AY2720" s="111"/>
      <c r="AZ2720" s="93"/>
      <c r="BA2720" s="94" t="s">
        <v>131</v>
      </c>
      <c r="BB2720" s="71"/>
      <c r="BC2720" s="95"/>
      <c r="BD2720" s="41">
        <v>5</v>
      </c>
      <c r="BE2720" s="52">
        <v>51</v>
      </c>
      <c r="BF2720" s="103">
        <v>5111</v>
      </c>
      <c r="BG2720" s="280" t="s">
        <v>52</v>
      </c>
    </row>
    <row r="2721" spans="1:59" s="63" customFormat="1" ht="12.75" x14ac:dyDescent="0.2">
      <c r="A2721" s="196">
        <v>5</v>
      </c>
      <c r="B2721" s="197" t="s">
        <v>938</v>
      </c>
      <c r="C2721" s="208">
        <v>51</v>
      </c>
      <c r="D2721" s="209" t="s">
        <v>939</v>
      </c>
      <c r="E2721" s="212">
        <v>5111</v>
      </c>
      <c r="F2721" s="213" t="s">
        <v>940</v>
      </c>
      <c r="G2721" s="231" t="s">
        <v>576</v>
      </c>
      <c r="H2721" s="65"/>
      <c r="I2721" s="222"/>
      <c r="J2721" s="66"/>
      <c r="K2721" s="66"/>
      <c r="L2721" s="66"/>
      <c r="M2721" s="64"/>
      <c r="N2721" s="304"/>
      <c r="O2721" s="305"/>
      <c r="P2721" s="127"/>
      <c r="Q2721" s="67"/>
      <c r="R2721" s="67"/>
      <c r="S2721" s="67"/>
      <c r="T2721" s="67"/>
      <c r="U2721" s="67"/>
      <c r="V2721" s="67"/>
      <c r="W2721" s="67"/>
      <c r="X2721" s="67"/>
      <c r="Y2721" s="68"/>
      <c r="Z2721" s="68"/>
      <c r="AA2721" s="68"/>
      <c r="AB2721" s="67"/>
      <c r="AC2721" s="67"/>
      <c r="AD2721" s="67"/>
      <c r="AE2721" s="67"/>
      <c r="AF2721" s="67"/>
      <c r="AG2721" s="67"/>
      <c r="AH2721" s="67"/>
      <c r="AI2721" s="67"/>
      <c r="AJ2721" s="68"/>
      <c r="AK2721" s="68"/>
      <c r="AL2721" s="68"/>
      <c r="AM2721" s="67"/>
      <c r="AN2721" s="67"/>
      <c r="AO2721" s="67"/>
      <c r="AP2721" s="67"/>
      <c r="AQ2721" s="67"/>
      <c r="AR2721" s="67"/>
      <c r="AS2721" s="67"/>
      <c r="AT2721" s="67"/>
      <c r="AU2721" s="67"/>
      <c r="AV2721" s="67"/>
      <c r="AW2721" s="67"/>
      <c r="AX2721" s="68"/>
      <c r="AY2721" s="68"/>
      <c r="AZ2721" s="69"/>
      <c r="BA2721" s="70"/>
      <c r="BB2721" s="71"/>
      <c r="BC2721" s="95"/>
      <c r="BD2721" s="41">
        <v>5</v>
      </c>
      <c r="BE2721" s="52">
        <v>51</v>
      </c>
      <c r="BF2721" s="103">
        <v>5111</v>
      </c>
      <c r="BG2721" s="275"/>
    </row>
    <row r="2722" spans="1:59" s="63" customFormat="1" ht="12.75" x14ac:dyDescent="0.2">
      <c r="A2722" s="196">
        <v>5</v>
      </c>
      <c r="B2722" s="197" t="s">
        <v>938</v>
      </c>
      <c r="C2722" s="208">
        <v>51</v>
      </c>
      <c r="D2722" s="209" t="s">
        <v>939</v>
      </c>
      <c r="E2722" s="212">
        <v>5111</v>
      </c>
      <c r="F2722" s="213" t="s">
        <v>940</v>
      </c>
      <c r="G2722" s="232"/>
      <c r="H2722" s="97"/>
      <c r="I2722" s="224"/>
      <c r="J2722" s="98"/>
      <c r="K2722" s="98"/>
      <c r="L2722" s="98"/>
      <c r="M2722" s="96"/>
      <c r="N2722" s="307"/>
      <c r="O2722" s="246"/>
      <c r="P2722" s="124"/>
      <c r="Q2722" s="99"/>
      <c r="R2722" s="99"/>
      <c r="S2722" s="99"/>
      <c r="T2722" s="99"/>
      <c r="U2722" s="99"/>
      <c r="V2722" s="99"/>
      <c r="W2722" s="99"/>
      <c r="X2722" s="99"/>
      <c r="Y2722" s="100"/>
      <c r="Z2722" s="100"/>
      <c r="AA2722" s="100"/>
      <c r="AB2722" s="99"/>
      <c r="AC2722" s="99"/>
      <c r="AD2722" s="99"/>
      <c r="AE2722" s="99"/>
      <c r="AF2722" s="99"/>
      <c r="AG2722" s="99"/>
      <c r="AH2722" s="99"/>
      <c r="AI2722" s="99"/>
      <c r="AJ2722" s="100"/>
      <c r="AK2722" s="100"/>
      <c r="AL2722" s="100"/>
      <c r="AM2722" s="99"/>
      <c r="AN2722" s="99"/>
      <c r="AO2722" s="99"/>
      <c r="AP2722" s="99"/>
      <c r="AQ2722" s="99"/>
      <c r="AR2722" s="99"/>
      <c r="AS2722" s="99"/>
      <c r="AT2722" s="99"/>
      <c r="AU2722" s="99"/>
      <c r="AV2722" s="99"/>
      <c r="AW2722" s="99"/>
      <c r="AX2722" s="100"/>
      <c r="AY2722" s="100"/>
      <c r="AZ2722" s="101"/>
      <c r="BA2722" s="102"/>
      <c r="BB2722" s="95"/>
      <c r="BC2722" s="95"/>
      <c r="BD2722" s="41">
        <v>5</v>
      </c>
      <c r="BE2722" s="52">
        <v>51</v>
      </c>
      <c r="BF2722" s="103">
        <v>5111</v>
      </c>
      <c r="BG2722" s="277"/>
    </row>
    <row r="2723" spans="1:59" s="63" customFormat="1" ht="12.75" x14ac:dyDescent="0.2">
      <c r="A2723" s="196">
        <v>5</v>
      </c>
      <c r="B2723" s="197" t="s">
        <v>938</v>
      </c>
      <c r="C2723" s="208">
        <v>51</v>
      </c>
      <c r="D2723" s="209" t="s">
        <v>939</v>
      </c>
      <c r="E2723" s="212">
        <v>5111</v>
      </c>
      <c r="F2723" s="213" t="s">
        <v>940</v>
      </c>
      <c r="G2723" s="231"/>
      <c r="H2723" s="65"/>
      <c r="I2723" s="222"/>
      <c r="J2723" s="66"/>
      <c r="K2723" s="66"/>
      <c r="L2723" s="66"/>
      <c r="M2723" s="64"/>
      <c r="N2723" s="304"/>
      <c r="O2723" s="305"/>
      <c r="P2723" s="127"/>
      <c r="Q2723" s="67"/>
      <c r="R2723" s="67"/>
      <c r="S2723" s="67"/>
      <c r="T2723" s="67"/>
      <c r="U2723" s="67"/>
      <c r="V2723" s="67"/>
      <c r="W2723" s="67"/>
      <c r="X2723" s="67"/>
      <c r="Y2723" s="68"/>
      <c r="Z2723" s="68"/>
      <c r="AA2723" s="68"/>
      <c r="AB2723" s="67"/>
      <c r="AC2723" s="67"/>
      <c r="AD2723" s="67"/>
      <c r="AE2723" s="67"/>
      <c r="AF2723" s="67"/>
      <c r="AG2723" s="67"/>
      <c r="AH2723" s="67"/>
      <c r="AI2723" s="67"/>
      <c r="AJ2723" s="68"/>
      <c r="AK2723" s="68"/>
      <c r="AL2723" s="68"/>
      <c r="AM2723" s="67"/>
      <c r="AN2723" s="67"/>
      <c r="AO2723" s="67"/>
      <c r="AP2723" s="67"/>
      <c r="AQ2723" s="67"/>
      <c r="AR2723" s="67"/>
      <c r="AS2723" s="67"/>
      <c r="AT2723" s="67"/>
      <c r="AU2723" s="67"/>
      <c r="AV2723" s="67"/>
      <c r="AW2723" s="67"/>
      <c r="AX2723" s="68"/>
      <c r="AY2723" s="68"/>
      <c r="AZ2723" s="69"/>
      <c r="BA2723" s="70"/>
      <c r="BB2723" s="71"/>
      <c r="BC2723" s="95"/>
      <c r="BD2723" s="41">
        <v>5</v>
      </c>
      <c r="BE2723" s="52">
        <v>51</v>
      </c>
      <c r="BF2723" s="103">
        <v>5111</v>
      </c>
      <c r="BG2723" s="275"/>
    </row>
    <row r="2724" spans="1:59" s="63" customFormat="1" ht="12.75" x14ac:dyDescent="0.2">
      <c r="A2724" s="196">
        <v>5</v>
      </c>
      <c r="B2724" s="197" t="s">
        <v>938</v>
      </c>
      <c r="C2724" s="208">
        <v>51</v>
      </c>
      <c r="D2724" s="209" t="s">
        <v>939</v>
      </c>
      <c r="E2724" s="212">
        <v>5111</v>
      </c>
      <c r="F2724" s="213" t="s">
        <v>940</v>
      </c>
      <c r="G2724" s="231" t="s">
        <v>729</v>
      </c>
      <c r="H2724" s="72" t="s">
        <v>1233</v>
      </c>
      <c r="I2724" s="223" t="s">
        <v>1247</v>
      </c>
      <c r="J2724" s="73"/>
      <c r="K2724" s="73"/>
      <c r="L2724" s="73"/>
      <c r="M2724" s="74"/>
      <c r="N2724" s="247"/>
      <c r="O2724" s="306"/>
      <c r="P2724" s="105"/>
      <c r="Q2724" s="75"/>
      <c r="R2724" s="75"/>
      <c r="S2724" s="75"/>
      <c r="T2724" s="75"/>
      <c r="U2724" s="75"/>
      <c r="V2724" s="75"/>
      <c r="W2724" s="75"/>
      <c r="X2724" s="75"/>
      <c r="Y2724" s="76" t="s">
        <v>1241</v>
      </c>
      <c r="Z2724" s="77" t="s">
        <v>1241</v>
      </c>
      <c r="AA2724" s="78">
        <f>AA$2549</f>
        <v>5000</v>
      </c>
      <c r="AB2724" s="75"/>
      <c r="AC2724" s="75"/>
      <c r="AD2724" s="75"/>
      <c r="AE2724" s="75"/>
      <c r="AF2724" s="75"/>
      <c r="AG2724" s="75"/>
      <c r="AH2724" s="75"/>
      <c r="AI2724" s="75"/>
      <c r="AJ2724" s="76" t="s">
        <v>1241</v>
      </c>
      <c r="AK2724" s="77" t="s">
        <v>1241</v>
      </c>
      <c r="AL2724" s="78">
        <f>AL$2549</f>
        <v>0</v>
      </c>
      <c r="AM2724" s="75"/>
      <c r="AN2724" s="75"/>
      <c r="AO2724" s="75"/>
      <c r="AP2724" s="75"/>
      <c r="AQ2724" s="75"/>
      <c r="AR2724" s="75"/>
      <c r="AS2724" s="75"/>
      <c r="AT2724" s="75"/>
      <c r="AU2724" s="75"/>
      <c r="AV2724" s="75"/>
      <c r="AW2724" s="76" t="s">
        <v>1241</v>
      </c>
      <c r="AX2724" s="77" t="s">
        <v>1241</v>
      </c>
      <c r="AY2724" s="78">
        <f>AY$2549</f>
        <v>500</v>
      </c>
      <c r="AZ2724" s="79"/>
      <c r="BA2724" s="80" t="str">
        <f>I2724</f>
        <v>&gt; see 4711, Thermal insulation</v>
      </c>
      <c r="BB2724" s="71"/>
      <c r="BC2724" s="95"/>
      <c r="BD2724" s="41">
        <v>5</v>
      </c>
      <c r="BE2724" s="52">
        <v>51</v>
      </c>
      <c r="BF2724" s="103">
        <v>5111</v>
      </c>
      <c r="BG2724" s="276" t="str">
        <f>H2724</f>
        <v>Default Scenario (Link)</v>
      </c>
    </row>
    <row r="2725" spans="1:59" s="63" customFormat="1" ht="12.75" x14ac:dyDescent="0.2">
      <c r="A2725" s="196">
        <v>5</v>
      </c>
      <c r="B2725" s="197" t="s">
        <v>938</v>
      </c>
      <c r="C2725" s="208">
        <v>51</v>
      </c>
      <c r="D2725" s="209" t="s">
        <v>939</v>
      </c>
      <c r="E2725" s="212">
        <v>5111</v>
      </c>
      <c r="F2725" s="213" t="s">
        <v>940</v>
      </c>
      <c r="G2725" s="231"/>
      <c r="H2725" s="65"/>
      <c r="I2725" s="222"/>
      <c r="J2725" s="66"/>
      <c r="K2725" s="66"/>
      <c r="L2725" s="66"/>
      <c r="M2725" s="64"/>
      <c r="N2725" s="304"/>
      <c r="O2725" s="305"/>
      <c r="P2725" s="127"/>
      <c r="Q2725" s="67"/>
      <c r="R2725" s="67"/>
      <c r="S2725" s="67"/>
      <c r="T2725" s="67"/>
      <c r="U2725" s="67"/>
      <c r="V2725" s="67"/>
      <c r="W2725" s="67"/>
      <c r="X2725" s="67"/>
      <c r="Y2725" s="68"/>
      <c r="Z2725" s="68"/>
      <c r="AA2725" s="68"/>
      <c r="AB2725" s="67"/>
      <c r="AC2725" s="67"/>
      <c r="AD2725" s="67"/>
      <c r="AE2725" s="67"/>
      <c r="AF2725" s="67"/>
      <c r="AG2725" s="67"/>
      <c r="AH2725" s="67"/>
      <c r="AI2725" s="67"/>
      <c r="AJ2725" s="68"/>
      <c r="AK2725" s="68"/>
      <c r="AL2725" s="68"/>
      <c r="AM2725" s="67"/>
      <c r="AN2725" s="67"/>
      <c r="AO2725" s="67"/>
      <c r="AP2725" s="67"/>
      <c r="AQ2725" s="67"/>
      <c r="AR2725" s="67"/>
      <c r="AS2725" s="67"/>
      <c r="AT2725" s="67"/>
      <c r="AU2725" s="67"/>
      <c r="AV2725" s="67"/>
      <c r="AW2725" s="67"/>
      <c r="AX2725" s="68"/>
      <c r="AY2725" s="68"/>
      <c r="AZ2725" s="69"/>
      <c r="BA2725" s="70"/>
      <c r="BB2725" s="71"/>
      <c r="BC2725" s="95"/>
      <c r="BD2725" s="41">
        <v>5</v>
      </c>
      <c r="BE2725" s="52">
        <v>51</v>
      </c>
      <c r="BF2725" s="103">
        <v>5111</v>
      </c>
      <c r="BG2725" s="275"/>
    </row>
    <row r="2726" spans="1:59" s="63" customFormat="1" ht="12.75" x14ac:dyDescent="0.2">
      <c r="A2726" s="196">
        <v>5</v>
      </c>
      <c r="B2726" s="197" t="s">
        <v>938</v>
      </c>
      <c r="C2726" s="208">
        <v>51</v>
      </c>
      <c r="D2726" s="209" t="s">
        <v>939</v>
      </c>
      <c r="E2726" s="212">
        <v>5111</v>
      </c>
      <c r="F2726" s="213" t="s">
        <v>940</v>
      </c>
      <c r="G2726" s="232"/>
      <c r="H2726" s="97"/>
      <c r="I2726" s="224"/>
      <c r="J2726" s="98"/>
      <c r="K2726" s="98"/>
      <c r="L2726" s="98"/>
      <c r="M2726" s="96"/>
      <c r="N2726" s="307"/>
      <c r="O2726" s="246"/>
      <c r="P2726" s="124"/>
      <c r="Q2726" s="99"/>
      <c r="R2726" s="99"/>
      <c r="S2726" s="99"/>
      <c r="T2726" s="99"/>
      <c r="U2726" s="99"/>
      <c r="V2726" s="99"/>
      <c r="W2726" s="99"/>
      <c r="X2726" s="99"/>
      <c r="Y2726" s="100"/>
      <c r="Z2726" s="100"/>
      <c r="AA2726" s="100"/>
      <c r="AB2726" s="99"/>
      <c r="AC2726" s="99"/>
      <c r="AD2726" s="99"/>
      <c r="AE2726" s="99"/>
      <c r="AF2726" s="99"/>
      <c r="AG2726" s="99"/>
      <c r="AH2726" s="99"/>
      <c r="AI2726" s="99"/>
      <c r="AJ2726" s="100"/>
      <c r="AK2726" s="100"/>
      <c r="AL2726" s="100"/>
      <c r="AM2726" s="99"/>
      <c r="AN2726" s="99"/>
      <c r="AO2726" s="99"/>
      <c r="AP2726" s="99"/>
      <c r="AQ2726" s="99"/>
      <c r="AR2726" s="99"/>
      <c r="AS2726" s="99"/>
      <c r="AT2726" s="99"/>
      <c r="AU2726" s="99"/>
      <c r="AV2726" s="99"/>
      <c r="AW2726" s="99"/>
      <c r="AX2726" s="100"/>
      <c r="AY2726" s="100"/>
      <c r="AZ2726" s="101"/>
      <c r="BA2726" s="102"/>
      <c r="BB2726" s="95"/>
      <c r="BC2726" s="95"/>
      <c r="BD2726" s="41">
        <v>5</v>
      </c>
      <c r="BE2726" s="52">
        <v>51</v>
      </c>
      <c r="BF2726" s="103">
        <v>5111</v>
      </c>
      <c r="BG2726" s="277"/>
    </row>
    <row r="2727" spans="1:59" x14ac:dyDescent="0.25">
      <c r="A2727" s="196">
        <v>5</v>
      </c>
      <c r="B2727" s="197" t="s">
        <v>938</v>
      </c>
      <c r="C2727" s="208">
        <v>51</v>
      </c>
      <c r="D2727" s="209" t="s">
        <v>939</v>
      </c>
      <c r="E2727" s="210">
        <v>5112</v>
      </c>
      <c r="F2727" s="211" t="s">
        <v>942</v>
      </c>
      <c r="G2727" s="235"/>
      <c r="H2727" s="145"/>
      <c r="I2727" s="221"/>
      <c r="J2727" s="57"/>
      <c r="K2727" s="57"/>
      <c r="L2727" s="57"/>
      <c r="M2727" s="144"/>
      <c r="N2727" s="324"/>
      <c r="O2727" s="325"/>
      <c r="P2727" s="146"/>
      <c r="Q2727" s="146"/>
      <c r="R2727" s="146"/>
      <c r="S2727" s="146"/>
      <c r="T2727" s="146"/>
      <c r="U2727" s="146"/>
      <c r="V2727" s="146"/>
      <c r="W2727" s="146"/>
      <c r="X2727" s="146"/>
      <c r="Y2727" s="59"/>
      <c r="Z2727" s="123"/>
      <c r="AA2727" s="123"/>
      <c r="AB2727" s="146"/>
      <c r="AC2727" s="146"/>
      <c r="AD2727" s="146"/>
      <c r="AE2727" s="146"/>
      <c r="AF2727" s="146"/>
      <c r="AG2727" s="146"/>
      <c r="AH2727" s="146"/>
      <c r="AI2727" s="146"/>
      <c r="AJ2727" s="59"/>
      <c r="AK2727" s="123"/>
      <c r="AL2727" s="123"/>
      <c r="AM2727" s="146"/>
      <c r="AN2727" s="146"/>
      <c r="AO2727" s="146"/>
      <c r="AP2727" s="146"/>
      <c r="AQ2727" s="146"/>
      <c r="AR2727" s="146"/>
      <c r="AS2727" s="146"/>
      <c r="AT2727" s="146"/>
      <c r="AU2727" s="146"/>
      <c r="AV2727" s="146"/>
      <c r="AW2727" s="58"/>
      <c r="AX2727" s="123"/>
      <c r="AY2727" s="59"/>
      <c r="AZ2727" s="147"/>
      <c r="BA2727" s="148"/>
      <c r="BB2727" s="143"/>
      <c r="BC2727" s="143"/>
      <c r="BD2727" s="41">
        <v>5</v>
      </c>
      <c r="BE2727" s="52">
        <v>51</v>
      </c>
      <c r="BF2727" s="62">
        <v>5112</v>
      </c>
      <c r="BG2727" s="284"/>
    </row>
    <row r="2728" spans="1:59" s="63" customFormat="1" ht="12.75" x14ac:dyDescent="0.2">
      <c r="A2728" s="196">
        <v>5</v>
      </c>
      <c r="B2728" s="197" t="s">
        <v>938</v>
      </c>
      <c r="C2728" s="208">
        <v>51</v>
      </c>
      <c r="D2728" s="209" t="s">
        <v>939</v>
      </c>
      <c r="E2728" s="210">
        <v>5112</v>
      </c>
      <c r="F2728" s="211" t="s">
        <v>942</v>
      </c>
      <c r="G2728" s="230"/>
      <c r="H2728" s="56"/>
      <c r="I2728" s="221"/>
      <c r="J2728" s="57"/>
      <c r="K2728" s="57"/>
      <c r="L2728" s="57"/>
      <c r="M2728" s="55"/>
      <c r="N2728" s="303"/>
      <c r="O2728" s="245"/>
      <c r="P2728" s="122"/>
      <c r="Q2728" s="58"/>
      <c r="R2728" s="58"/>
      <c r="S2728" s="58"/>
      <c r="T2728" s="58"/>
      <c r="U2728" s="58"/>
      <c r="V2728" s="58"/>
      <c r="W2728" s="58"/>
      <c r="X2728" s="58"/>
      <c r="Y2728" s="59"/>
      <c r="Z2728" s="59"/>
      <c r="AA2728" s="59"/>
      <c r="AB2728" s="58"/>
      <c r="AC2728" s="58"/>
      <c r="AD2728" s="58"/>
      <c r="AE2728" s="58"/>
      <c r="AF2728" s="58"/>
      <c r="AG2728" s="58"/>
      <c r="AH2728" s="58"/>
      <c r="AI2728" s="58"/>
      <c r="AJ2728" s="59"/>
      <c r="AK2728" s="59"/>
      <c r="AL2728" s="59"/>
      <c r="AM2728" s="58"/>
      <c r="AN2728" s="58"/>
      <c r="AO2728" s="58"/>
      <c r="AP2728" s="58"/>
      <c r="AQ2728" s="58"/>
      <c r="AR2728" s="58"/>
      <c r="AS2728" s="58"/>
      <c r="AT2728" s="58"/>
      <c r="AU2728" s="58"/>
      <c r="AV2728" s="58"/>
      <c r="AW2728" s="58"/>
      <c r="AX2728" s="59"/>
      <c r="AY2728" s="59"/>
      <c r="AZ2728" s="60"/>
      <c r="BA2728" s="61"/>
      <c r="BB2728" s="54"/>
      <c r="BC2728" s="54"/>
      <c r="BD2728" s="41">
        <v>5</v>
      </c>
      <c r="BE2728" s="52">
        <v>51</v>
      </c>
      <c r="BF2728" s="62">
        <v>5112</v>
      </c>
      <c r="BG2728" s="274"/>
    </row>
    <row r="2729" spans="1:59" s="63" customFormat="1" ht="12.75" x14ac:dyDescent="0.2">
      <c r="A2729" s="196">
        <v>5</v>
      </c>
      <c r="B2729" s="197" t="s">
        <v>938</v>
      </c>
      <c r="C2729" s="208">
        <v>51</v>
      </c>
      <c r="D2729" s="209" t="s">
        <v>939</v>
      </c>
      <c r="E2729" s="210">
        <v>5112</v>
      </c>
      <c r="F2729" s="211" t="s">
        <v>942</v>
      </c>
      <c r="G2729" s="231" t="s">
        <v>669</v>
      </c>
      <c r="H2729" s="65"/>
      <c r="I2729" s="222"/>
      <c r="J2729" s="66"/>
      <c r="K2729" s="66"/>
      <c r="L2729" s="66"/>
      <c r="M2729" s="64"/>
      <c r="N2729" s="308"/>
      <c r="O2729" s="309"/>
      <c r="P2729" s="127"/>
      <c r="Q2729" s="67"/>
      <c r="R2729" s="67"/>
      <c r="S2729" s="67"/>
      <c r="T2729" s="67"/>
      <c r="U2729" s="67"/>
      <c r="V2729" s="67"/>
      <c r="W2729" s="67"/>
      <c r="X2729" s="67"/>
      <c r="Y2729" s="68"/>
      <c r="Z2729" s="68"/>
      <c r="AA2729" s="68"/>
      <c r="AB2729" s="67"/>
      <c r="AC2729" s="67"/>
      <c r="AD2729" s="67"/>
      <c r="AE2729" s="67"/>
      <c r="AF2729" s="67"/>
      <c r="AG2729" s="67"/>
      <c r="AH2729" s="67"/>
      <c r="AI2729" s="67"/>
      <c r="AJ2729" s="68"/>
      <c r="AK2729" s="68"/>
      <c r="AL2729" s="68"/>
      <c r="AM2729" s="67"/>
      <c r="AN2729" s="67"/>
      <c r="AO2729" s="67"/>
      <c r="AP2729" s="67"/>
      <c r="AQ2729" s="67"/>
      <c r="AR2729" s="67"/>
      <c r="AS2729" s="67"/>
      <c r="AT2729" s="67"/>
      <c r="AU2729" s="67"/>
      <c r="AV2729" s="67"/>
      <c r="AW2729" s="67"/>
      <c r="AX2729" s="68"/>
      <c r="AY2729" s="68"/>
      <c r="AZ2729" s="69"/>
      <c r="BA2729" s="70"/>
      <c r="BB2729" s="71"/>
      <c r="BC2729" s="54"/>
      <c r="BD2729" s="41">
        <v>5</v>
      </c>
      <c r="BE2729" s="52">
        <v>51</v>
      </c>
      <c r="BF2729" s="62">
        <v>5112</v>
      </c>
      <c r="BG2729" s="275"/>
    </row>
    <row r="2730" spans="1:59" s="63" customFormat="1" ht="12.75" x14ac:dyDescent="0.2">
      <c r="A2730" s="196">
        <v>5</v>
      </c>
      <c r="B2730" s="197" t="s">
        <v>938</v>
      </c>
      <c r="C2730" s="208">
        <v>51</v>
      </c>
      <c r="D2730" s="209" t="s">
        <v>939</v>
      </c>
      <c r="E2730" s="210">
        <v>5112</v>
      </c>
      <c r="F2730" s="211" t="s">
        <v>942</v>
      </c>
      <c r="G2730" s="231" t="s">
        <v>669</v>
      </c>
      <c r="H2730" s="72" t="s">
        <v>47</v>
      </c>
      <c r="I2730" s="223"/>
      <c r="J2730" s="73"/>
      <c r="K2730" s="73"/>
      <c r="L2730" s="73"/>
      <c r="M2730" s="74"/>
      <c r="N2730" s="247"/>
      <c r="O2730" s="306"/>
      <c r="P2730" s="105"/>
      <c r="Q2730" s="75"/>
      <c r="R2730" s="75"/>
      <c r="S2730" s="75"/>
      <c r="T2730" s="75"/>
      <c r="U2730" s="75"/>
      <c r="V2730" s="75"/>
      <c r="W2730" s="75"/>
      <c r="X2730" s="75"/>
      <c r="Y2730" s="76" t="str">
        <f>IF(ISNUMBER(VLOOKUP(Y2732,P$7:W$7,MATCH(Y2732,P$7:W$7))),VLOOKUP(Y2732,P$7:W$7,MATCH(Y2732,P$7:W$7)),IF(N2734=0,"No Data",IF(Y2732&gt;0,"&lt;100",0)))</f>
        <v>No Data</v>
      </c>
      <c r="Z2730" s="77" t="str">
        <f>IF(ISNUMBER(VLOOKUP(Z2734,P$7:W$7,MATCH(Z2734,P$7:W$7))),VLOOKUP(Z2734,P$7:W$7,MATCH(Z2734,P$7:W$7)),IF(N2734=0,"No Data",IF(Z2734&gt;0,"&lt;100",0)))</f>
        <v>No Data</v>
      </c>
      <c r="AA2730" s="78">
        <v>0</v>
      </c>
      <c r="AB2730" s="75"/>
      <c r="AC2730" s="75"/>
      <c r="AD2730" s="75"/>
      <c r="AE2730" s="75"/>
      <c r="AF2730" s="75"/>
      <c r="AG2730" s="75"/>
      <c r="AH2730" s="75"/>
      <c r="AI2730" s="75"/>
      <c r="AJ2730" s="76" t="str">
        <f>IF(ISNUMBER(VLOOKUP(AJ2732,AB$7:AH$7,MATCH(AJ2732,AB$7:AH$7))),VLOOKUP(AJ2732,AB$7:AH$7,MATCH(AJ2732,AB$7:AH$7)),IF(N2734=0,"No Data",IF(AJ2732&gt;0,"&lt;50",0)))</f>
        <v>No Data</v>
      </c>
      <c r="AK2730" s="77" t="str">
        <f>IF(ISNUMBER(VLOOKUP(AK2734,AB$7:AH$7,MATCH(AK2734,AB$7:AH$7))),VLOOKUP(AK2734,AB$7:AH$7,MATCH(AK2734,AB$7:AH$7)),IF(N2734=0,"No Data",IF(AK2734&gt;0,"&lt;50",0)))</f>
        <v>No Data</v>
      </c>
      <c r="AL2730" s="78">
        <v>0</v>
      </c>
      <c r="AM2730" s="75"/>
      <c r="AN2730" s="75"/>
      <c r="AO2730" s="75"/>
      <c r="AP2730" s="75"/>
      <c r="AQ2730" s="75"/>
      <c r="AR2730" s="75"/>
      <c r="AS2730" s="75"/>
      <c r="AT2730" s="75"/>
      <c r="AU2730" s="75"/>
      <c r="AV2730" s="75"/>
      <c r="AW2730" s="76" t="str">
        <f>IF(ISNUMBER(VLOOKUP(AW2732,AM$7:AU$7,MATCH(AW2732,AM$7:AU$7))),VLOOKUP(AW2732,AM$7:AU$7,MATCH(AW2732,AM$7:AU$7)),IF(N2734=0,"No Data",IF(AW2732&gt;0,"&lt;10",0)))</f>
        <v>No Data</v>
      </c>
      <c r="AX2730" s="77" t="str">
        <f>IF(ISNUMBER(VLOOKUP(AX2734,AM$7:AU$7,MATCH(AX2734,AM$7:AU$7))),VLOOKUP(AX2734,AM$7:AU$7,MATCH(AX2734,AM$7:AU$7)),IF(N2734=0,"No Data",IF(AX2734&gt;0,"&lt;10",0)))</f>
        <v>No Data</v>
      </c>
      <c r="AY2730" s="78">
        <v>0</v>
      </c>
      <c r="AZ2730" s="79"/>
      <c r="BA2730" s="80" t="s">
        <v>943</v>
      </c>
      <c r="BB2730" s="71"/>
      <c r="BC2730" s="54"/>
      <c r="BD2730" s="41">
        <v>5</v>
      </c>
      <c r="BE2730" s="52">
        <v>51</v>
      </c>
      <c r="BF2730" s="62">
        <v>5112</v>
      </c>
      <c r="BG2730" s="276" t="s">
        <v>47</v>
      </c>
    </row>
    <row r="2731" spans="1:59" s="63" customFormat="1" ht="12.75" x14ac:dyDescent="0.2">
      <c r="A2731" s="196">
        <v>5</v>
      </c>
      <c r="B2731" s="197" t="s">
        <v>938</v>
      </c>
      <c r="C2731" s="208">
        <v>51</v>
      </c>
      <c r="D2731" s="209" t="s">
        <v>939</v>
      </c>
      <c r="E2731" s="210">
        <v>5112</v>
      </c>
      <c r="F2731" s="211" t="s">
        <v>942</v>
      </c>
      <c r="G2731" s="231" t="s">
        <v>669</v>
      </c>
      <c r="H2731" s="81" t="s">
        <v>48</v>
      </c>
      <c r="I2731" s="223"/>
      <c r="J2731" s="73"/>
      <c r="K2731" s="73"/>
      <c r="L2731" s="73"/>
      <c r="M2731" s="74"/>
      <c r="N2731" s="247"/>
      <c r="O2731" s="306"/>
      <c r="P2731" s="105"/>
      <c r="Q2731" s="75"/>
      <c r="R2731" s="75"/>
      <c r="S2731" s="75"/>
      <c r="T2731" s="75"/>
      <c r="U2731" s="75"/>
      <c r="V2731" s="75"/>
      <c r="W2731" s="75"/>
      <c r="X2731" s="75"/>
      <c r="Y2731" s="82">
        <f>MIN(X2735:X2737)</f>
        <v>0</v>
      </c>
      <c r="Z2731" s="83"/>
      <c r="AA2731" s="83"/>
      <c r="AB2731" s="75"/>
      <c r="AC2731" s="75"/>
      <c r="AD2731" s="75"/>
      <c r="AE2731" s="75"/>
      <c r="AF2731" s="75"/>
      <c r="AG2731" s="75"/>
      <c r="AH2731" s="75"/>
      <c r="AI2731" s="75"/>
      <c r="AJ2731" s="82">
        <f>MIN(AI2735:AI2737)</f>
        <v>0</v>
      </c>
      <c r="AK2731" s="83"/>
      <c r="AL2731" s="83"/>
      <c r="AM2731" s="75"/>
      <c r="AN2731" s="75"/>
      <c r="AO2731" s="75"/>
      <c r="AP2731" s="75"/>
      <c r="AQ2731" s="75"/>
      <c r="AR2731" s="75"/>
      <c r="AS2731" s="75"/>
      <c r="AT2731" s="75"/>
      <c r="AU2731" s="75"/>
      <c r="AV2731" s="75"/>
      <c r="AW2731" s="82">
        <f>MIN(AV2735:AV2737)</f>
        <v>0</v>
      </c>
      <c r="AX2731" s="83"/>
      <c r="AY2731" s="83"/>
      <c r="AZ2731" s="79"/>
      <c r="BA2731" s="80"/>
      <c r="BB2731" s="71"/>
      <c r="BC2731" s="54"/>
      <c r="BD2731" s="41">
        <v>5</v>
      </c>
      <c r="BE2731" s="52">
        <v>51</v>
      </c>
      <c r="BF2731" s="62">
        <v>5112</v>
      </c>
      <c r="BG2731" s="278" t="s">
        <v>48</v>
      </c>
    </row>
    <row r="2732" spans="1:59" s="63" customFormat="1" ht="12.75" x14ac:dyDescent="0.2">
      <c r="A2732" s="196">
        <v>5</v>
      </c>
      <c r="B2732" s="197" t="s">
        <v>938</v>
      </c>
      <c r="C2732" s="208">
        <v>51</v>
      </c>
      <c r="D2732" s="209" t="s">
        <v>939</v>
      </c>
      <c r="E2732" s="210">
        <v>5112</v>
      </c>
      <c r="F2732" s="211" t="s">
        <v>942</v>
      </c>
      <c r="G2732" s="231" t="s">
        <v>669</v>
      </c>
      <c r="H2732" s="81" t="s">
        <v>49</v>
      </c>
      <c r="I2732" s="223"/>
      <c r="J2732" s="73"/>
      <c r="K2732" s="73"/>
      <c r="L2732" s="73"/>
      <c r="M2732" s="74"/>
      <c r="N2732" s="247"/>
      <c r="O2732" s="306"/>
      <c r="P2732" s="105"/>
      <c r="Q2732" s="75"/>
      <c r="R2732" s="75"/>
      <c r="S2732" s="75"/>
      <c r="T2732" s="75"/>
      <c r="U2732" s="75"/>
      <c r="V2732" s="75"/>
      <c r="W2732" s="75"/>
      <c r="X2732" s="75"/>
      <c r="Y2732" s="84">
        <f>IF(ISNUMBER(AVERAGE(X2735:X2737)),AVERAGE(X2735:X2737),0)</f>
        <v>0</v>
      </c>
      <c r="Z2732" s="83"/>
      <c r="AA2732" s="83"/>
      <c r="AB2732" s="75"/>
      <c r="AC2732" s="75"/>
      <c r="AD2732" s="75"/>
      <c r="AE2732" s="75"/>
      <c r="AF2732" s="75"/>
      <c r="AG2732" s="75"/>
      <c r="AH2732" s="75"/>
      <c r="AI2732" s="75"/>
      <c r="AJ2732" s="84">
        <f>IF(ISNUMBER(AVERAGE(AI2735:AI2737)),AVERAGE(AI2735:AI2737),0)</f>
        <v>0</v>
      </c>
      <c r="AK2732" s="83"/>
      <c r="AL2732" s="83"/>
      <c r="AM2732" s="75"/>
      <c r="AN2732" s="75"/>
      <c r="AO2732" s="75"/>
      <c r="AP2732" s="75"/>
      <c r="AQ2732" s="75"/>
      <c r="AR2732" s="75"/>
      <c r="AS2732" s="75"/>
      <c r="AT2732" s="75"/>
      <c r="AU2732" s="75"/>
      <c r="AV2732" s="75"/>
      <c r="AW2732" s="84">
        <f>IF(ISNUMBER(AVERAGE(AV2735:AV2737)),AVERAGE(AV2735:AV2737),0)</f>
        <v>0</v>
      </c>
      <c r="AX2732" s="83"/>
      <c r="AY2732" s="83"/>
      <c r="AZ2732" s="79"/>
      <c r="BA2732" s="80"/>
      <c r="BB2732" s="71"/>
      <c r="BC2732" s="54"/>
      <c r="BD2732" s="41">
        <v>5</v>
      </c>
      <c r="BE2732" s="52">
        <v>51</v>
      </c>
      <c r="BF2732" s="62">
        <v>5112</v>
      </c>
      <c r="BG2732" s="278" t="s">
        <v>49</v>
      </c>
    </row>
    <row r="2733" spans="1:59" s="63" customFormat="1" ht="12.75" x14ac:dyDescent="0.2">
      <c r="A2733" s="196">
        <v>5</v>
      </c>
      <c r="B2733" s="197" t="s">
        <v>938</v>
      </c>
      <c r="C2733" s="208">
        <v>51</v>
      </c>
      <c r="D2733" s="209" t="s">
        <v>939</v>
      </c>
      <c r="E2733" s="210">
        <v>5112</v>
      </c>
      <c r="F2733" s="211" t="s">
        <v>942</v>
      </c>
      <c r="G2733" s="231" t="s">
        <v>669</v>
      </c>
      <c r="H2733" s="81" t="s">
        <v>50</v>
      </c>
      <c r="I2733" s="223"/>
      <c r="J2733" s="73"/>
      <c r="K2733" s="73"/>
      <c r="L2733" s="73"/>
      <c r="M2733" s="74"/>
      <c r="N2733" s="247"/>
      <c r="O2733" s="306"/>
      <c r="P2733" s="105"/>
      <c r="Q2733" s="75"/>
      <c r="R2733" s="75"/>
      <c r="S2733" s="75"/>
      <c r="T2733" s="75"/>
      <c r="U2733" s="75"/>
      <c r="V2733" s="75"/>
      <c r="W2733" s="75"/>
      <c r="X2733" s="75"/>
      <c r="Y2733" s="84">
        <f>MAX(X2735:X2737)</f>
        <v>0</v>
      </c>
      <c r="Z2733" s="83"/>
      <c r="AA2733" s="83"/>
      <c r="AB2733" s="75"/>
      <c r="AC2733" s="75"/>
      <c r="AD2733" s="75"/>
      <c r="AE2733" s="75"/>
      <c r="AF2733" s="75"/>
      <c r="AG2733" s="75"/>
      <c r="AH2733" s="75"/>
      <c r="AI2733" s="75"/>
      <c r="AJ2733" s="84">
        <f>MAX(AI2735:AI2737)</f>
        <v>0</v>
      </c>
      <c r="AK2733" s="83"/>
      <c r="AL2733" s="83"/>
      <c r="AM2733" s="75"/>
      <c r="AN2733" s="75"/>
      <c r="AO2733" s="75"/>
      <c r="AP2733" s="75"/>
      <c r="AQ2733" s="75"/>
      <c r="AR2733" s="75"/>
      <c r="AS2733" s="75"/>
      <c r="AT2733" s="75"/>
      <c r="AU2733" s="75"/>
      <c r="AV2733" s="75"/>
      <c r="AW2733" s="84">
        <f>MAX(AV2735:AV2737)</f>
        <v>0</v>
      </c>
      <c r="AX2733" s="83"/>
      <c r="AY2733" s="83"/>
      <c r="AZ2733" s="79"/>
      <c r="BA2733" s="80"/>
      <c r="BB2733" s="71"/>
      <c r="BC2733" s="54"/>
      <c r="BD2733" s="41">
        <v>5</v>
      </c>
      <c r="BE2733" s="52">
        <v>51</v>
      </c>
      <c r="BF2733" s="62">
        <v>5112</v>
      </c>
      <c r="BG2733" s="278" t="s">
        <v>50</v>
      </c>
    </row>
    <row r="2734" spans="1:59" s="63" customFormat="1" ht="12.75" x14ac:dyDescent="0.2">
      <c r="A2734" s="196">
        <v>5</v>
      </c>
      <c r="B2734" s="197" t="s">
        <v>938</v>
      </c>
      <c r="C2734" s="208">
        <v>51</v>
      </c>
      <c r="D2734" s="209" t="s">
        <v>939</v>
      </c>
      <c r="E2734" s="210">
        <v>5112</v>
      </c>
      <c r="F2734" s="211" t="s">
        <v>942</v>
      </c>
      <c r="G2734" s="231" t="s">
        <v>669</v>
      </c>
      <c r="H2734" s="85" t="s">
        <v>51</v>
      </c>
      <c r="I2734" s="223"/>
      <c r="J2734" s="73"/>
      <c r="K2734" s="73"/>
      <c r="L2734" s="73"/>
      <c r="M2734" s="74"/>
      <c r="N2734" s="248">
        <f>SUM(N2735:N2736)</f>
        <v>0</v>
      </c>
      <c r="O2734" s="293">
        <f>SUM(O2735:O2736)</f>
        <v>0</v>
      </c>
      <c r="P2734" s="292"/>
      <c r="Q2734" s="87"/>
      <c r="R2734" s="87"/>
      <c r="S2734" s="87"/>
      <c r="T2734" s="87"/>
      <c r="U2734" s="87"/>
      <c r="V2734" s="87"/>
      <c r="W2734" s="87"/>
      <c r="X2734" s="87"/>
      <c r="Y2734" s="88"/>
      <c r="Z2734" s="86">
        <f>SUM(Z2735:Z2736)</f>
        <v>0</v>
      </c>
      <c r="AA2734" s="88"/>
      <c r="AB2734" s="87"/>
      <c r="AC2734" s="87"/>
      <c r="AD2734" s="87"/>
      <c r="AE2734" s="87"/>
      <c r="AF2734" s="87"/>
      <c r="AG2734" s="87"/>
      <c r="AH2734" s="87"/>
      <c r="AI2734" s="87"/>
      <c r="AJ2734" s="88"/>
      <c r="AK2734" s="86">
        <f>SUM(AK2735:AK2736)</f>
        <v>0</v>
      </c>
      <c r="AL2734" s="88"/>
      <c r="AM2734" s="87"/>
      <c r="AN2734" s="87"/>
      <c r="AO2734" s="87"/>
      <c r="AP2734" s="87"/>
      <c r="AQ2734" s="87"/>
      <c r="AR2734" s="87"/>
      <c r="AS2734" s="87"/>
      <c r="AT2734" s="87"/>
      <c r="AU2734" s="87"/>
      <c r="AV2734" s="87"/>
      <c r="AW2734" s="88"/>
      <c r="AX2734" s="86">
        <f>SUM(AX2735:AX2736)</f>
        <v>0</v>
      </c>
      <c r="AY2734" s="88"/>
      <c r="AZ2734" s="79"/>
      <c r="BA2734" s="80"/>
      <c r="BB2734" s="71"/>
      <c r="BC2734" s="54"/>
      <c r="BD2734" s="41">
        <v>5</v>
      </c>
      <c r="BE2734" s="52">
        <v>51</v>
      </c>
      <c r="BF2734" s="62">
        <v>5112</v>
      </c>
      <c r="BG2734" s="279" t="s">
        <v>51</v>
      </c>
    </row>
    <row r="2735" spans="1:59" s="63" customFormat="1" ht="12.75" x14ac:dyDescent="0.2">
      <c r="A2735" s="196">
        <v>5</v>
      </c>
      <c r="B2735" s="197" t="s">
        <v>938</v>
      </c>
      <c r="C2735" s="208">
        <v>51</v>
      </c>
      <c r="D2735" s="209" t="s">
        <v>939</v>
      </c>
      <c r="E2735" s="210">
        <v>5112</v>
      </c>
      <c r="F2735" s="211" t="s">
        <v>942</v>
      </c>
      <c r="G2735" s="231" t="s">
        <v>669</v>
      </c>
      <c r="H2735" s="89" t="s">
        <v>52</v>
      </c>
      <c r="I2735" s="90" t="s">
        <v>1324</v>
      </c>
      <c r="J2735" s="90"/>
      <c r="K2735" s="90"/>
      <c r="L2735" s="90"/>
      <c r="M2735" s="91"/>
      <c r="N2735" s="247"/>
      <c r="O2735" s="306"/>
      <c r="P2735" s="104"/>
      <c r="Q2735" s="92"/>
      <c r="R2735" s="92"/>
      <c r="S2735" s="92"/>
      <c r="T2735" s="92"/>
      <c r="U2735" s="92"/>
      <c r="V2735" s="92"/>
      <c r="W2735" s="92"/>
      <c r="X2735" s="75"/>
      <c r="Y2735" s="83"/>
      <c r="Z2735" s="83"/>
      <c r="AA2735" s="83"/>
      <c r="AB2735" s="92"/>
      <c r="AC2735" s="92"/>
      <c r="AD2735" s="92"/>
      <c r="AE2735" s="92"/>
      <c r="AF2735" s="92"/>
      <c r="AG2735" s="92"/>
      <c r="AH2735" s="92"/>
      <c r="AI2735" s="75"/>
      <c r="AJ2735" s="83"/>
      <c r="AK2735" s="83"/>
      <c r="AL2735" s="83"/>
      <c r="AM2735" s="92"/>
      <c r="AN2735" s="92"/>
      <c r="AO2735" s="92"/>
      <c r="AP2735" s="92"/>
      <c r="AQ2735" s="92"/>
      <c r="AR2735" s="92"/>
      <c r="AS2735" s="92"/>
      <c r="AT2735" s="92"/>
      <c r="AU2735" s="92"/>
      <c r="AV2735" s="75"/>
      <c r="AW2735" s="75"/>
      <c r="AX2735" s="83"/>
      <c r="AY2735" s="83"/>
      <c r="AZ2735" s="93"/>
      <c r="BA2735" s="94" t="s">
        <v>105</v>
      </c>
      <c r="BB2735" s="71"/>
      <c r="BC2735" s="54"/>
      <c r="BD2735" s="41">
        <v>5</v>
      </c>
      <c r="BE2735" s="52">
        <v>51</v>
      </c>
      <c r="BF2735" s="62">
        <v>5112</v>
      </c>
      <c r="BG2735" s="280" t="s">
        <v>52</v>
      </c>
    </row>
    <row r="2736" spans="1:59" s="63" customFormat="1" ht="12.75" x14ac:dyDescent="0.2">
      <c r="A2736" s="196">
        <v>5</v>
      </c>
      <c r="B2736" s="197" t="s">
        <v>938</v>
      </c>
      <c r="C2736" s="208">
        <v>51</v>
      </c>
      <c r="D2736" s="209" t="s">
        <v>939</v>
      </c>
      <c r="E2736" s="210">
        <v>5112</v>
      </c>
      <c r="F2736" s="211" t="s">
        <v>942</v>
      </c>
      <c r="G2736" s="231" t="s">
        <v>669</v>
      </c>
      <c r="H2736" s="89"/>
      <c r="I2736" s="219"/>
      <c r="J2736" s="90"/>
      <c r="K2736" s="90"/>
      <c r="L2736" s="90"/>
      <c r="M2736" s="91"/>
      <c r="N2736" s="247"/>
      <c r="O2736" s="306"/>
      <c r="P2736" s="104"/>
      <c r="Q2736" s="92"/>
      <c r="R2736" s="92"/>
      <c r="S2736" s="92"/>
      <c r="T2736" s="92"/>
      <c r="U2736" s="92"/>
      <c r="V2736" s="92"/>
      <c r="W2736" s="92"/>
      <c r="X2736" s="75"/>
      <c r="Y2736" s="83"/>
      <c r="Z2736" s="83"/>
      <c r="AA2736" s="83"/>
      <c r="AB2736" s="92"/>
      <c r="AC2736" s="92"/>
      <c r="AD2736" s="92"/>
      <c r="AE2736" s="92"/>
      <c r="AF2736" s="92"/>
      <c r="AG2736" s="92"/>
      <c r="AH2736" s="92"/>
      <c r="AI2736" s="75"/>
      <c r="AJ2736" s="83"/>
      <c r="AK2736" s="83"/>
      <c r="AL2736" s="83"/>
      <c r="AM2736" s="92"/>
      <c r="AN2736" s="92"/>
      <c r="AO2736" s="92"/>
      <c r="AP2736" s="92"/>
      <c r="AQ2736" s="92"/>
      <c r="AR2736" s="92"/>
      <c r="AS2736" s="92"/>
      <c r="AT2736" s="92"/>
      <c r="AU2736" s="92"/>
      <c r="AV2736" s="75"/>
      <c r="AW2736" s="75"/>
      <c r="AX2736" s="83"/>
      <c r="AY2736" s="83"/>
      <c r="AZ2736" s="93"/>
      <c r="BA2736" s="94"/>
      <c r="BB2736" s="71"/>
      <c r="BC2736" s="54"/>
      <c r="BD2736" s="41">
        <v>5</v>
      </c>
      <c r="BE2736" s="52">
        <v>51</v>
      </c>
      <c r="BF2736" s="62">
        <v>5112</v>
      </c>
      <c r="BG2736" s="280" t="s">
        <v>52</v>
      </c>
    </row>
    <row r="2737" spans="1:59" s="63" customFormat="1" ht="12.75" x14ac:dyDescent="0.2">
      <c r="A2737" s="196">
        <v>5</v>
      </c>
      <c r="B2737" s="197" t="s">
        <v>938</v>
      </c>
      <c r="C2737" s="208">
        <v>51</v>
      </c>
      <c r="D2737" s="209" t="s">
        <v>939</v>
      </c>
      <c r="E2737" s="210">
        <v>5112</v>
      </c>
      <c r="F2737" s="211" t="s">
        <v>942</v>
      </c>
      <c r="G2737" s="231" t="s">
        <v>669</v>
      </c>
      <c r="H2737" s="89"/>
      <c r="I2737" s="219"/>
      <c r="J2737" s="90"/>
      <c r="K2737" s="90"/>
      <c r="L2737" s="90"/>
      <c r="M2737" s="91"/>
      <c r="N2737" s="247"/>
      <c r="O2737" s="306"/>
      <c r="P2737" s="104"/>
      <c r="Q2737" s="92"/>
      <c r="R2737" s="92"/>
      <c r="S2737" s="92"/>
      <c r="T2737" s="92"/>
      <c r="U2737" s="92"/>
      <c r="V2737" s="92"/>
      <c r="W2737" s="92"/>
      <c r="X2737" s="75"/>
      <c r="Y2737" s="83"/>
      <c r="Z2737" s="83"/>
      <c r="AA2737" s="83"/>
      <c r="AB2737" s="92"/>
      <c r="AC2737" s="92"/>
      <c r="AD2737" s="92"/>
      <c r="AE2737" s="92"/>
      <c r="AF2737" s="92"/>
      <c r="AG2737" s="92"/>
      <c r="AH2737" s="92"/>
      <c r="AI2737" s="75"/>
      <c r="AJ2737" s="83"/>
      <c r="AK2737" s="83"/>
      <c r="AL2737" s="83"/>
      <c r="AM2737" s="92"/>
      <c r="AN2737" s="92"/>
      <c r="AO2737" s="92"/>
      <c r="AP2737" s="92"/>
      <c r="AQ2737" s="92"/>
      <c r="AR2737" s="92"/>
      <c r="AS2737" s="92"/>
      <c r="AT2737" s="92"/>
      <c r="AU2737" s="92"/>
      <c r="AV2737" s="75"/>
      <c r="AW2737" s="75"/>
      <c r="AX2737" s="83"/>
      <c r="AY2737" s="83"/>
      <c r="AZ2737" s="93"/>
      <c r="BA2737" s="94"/>
      <c r="BB2737" s="71"/>
      <c r="BC2737" s="54"/>
      <c r="BD2737" s="41">
        <v>5</v>
      </c>
      <c r="BE2737" s="52">
        <v>51</v>
      </c>
      <c r="BF2737" s="62">
        <v>5112</v>
      </c>
      <c r="BG2737" s="280" t="s">
        <v>52</v>
      </c>
    </row>
    <row r="2738" spans="1:59" s="63" customFormat="1" ht="12.75" x14ac:dyDescent="0.2">
      <c r="A2738" s="196">
        <v>5</v>
      </c>
      <c r="B2738" s="197" t="s">
        <v>938</v>
      </c>
      <c r="C2738" s="208">
        <v>51</v>
      </c>
      <c r="D2738" s="209" t="s">
        <v>939</v>
      </c>
      <c r="E2738" s="210">
        <v>5112</v>
      </c>
      <c r="F2738" s="211" t="s">
        <v>942</v>
      </c>
      <c r="G2738" s="231" t="s">
        <v>669</v>
      </c>
      <c r="H2738" s="65"/>
      <c r="I2738" s="222"/>
      <c r="J2738" s="66"/>
      <c r="K2738" s="66"/>
      <c r="L2738" s="66"/>
      <c r="M2738" s="64"/>
      <c r="N2738" s="304"/>
      <c r="O2738" s="305"/>
      <c r="P2738" s="127"/>
      <c r="Q2738" s="67"/>
      <c r="R2738" s="67"/>
      <c r="S2738" s="67"/>
      <c r="T2738" s="67"/>
      <c r="U2738" s="67"/>
      <c r="V2738" s="67"/>
      <c r="W2738" s="67"/>
      <c r="X2738" s="67"/>
      <c r="Y2738" s="68"/>
      <c r="Z2738" s="68"/>
      <c r="AA2738" s="68"/>
      <c r="AB2738" s="67"/>
      <c r="AC2738" s="67"/>
      <c r="AD2738" s="67"/>
      <c r="AE2738" s="67"/>
      <c r="AF2738" s="67"/>
      <c r="AG2738" s="67"/>
      <c r="AH2738" s="67"/>
      <c r="AI2738" s="67"/>
      <c r="AJ2738" s="68"/>
      <c r="AK2738" s="68"/>
      <c r="AL2738" s="68"/>
      <c r="AM2738" s="67"/>
      <c r="AN2738" s="67"/>
      <c r="AO2738" s="67"/>
      <c r="AP2738" s="67"/>
      <c r="AQ2738" s="67"/>
      <c r="AR2738" s="67"/>
      <c r="AS2738" s="67"/>
      <c r="AT2738" s="67"/>
      <c r="AU2738" s="67"/>
      <c r="AV2738" s="67"/>
      <c r="AW2738" s="67"/>
      <c r="AX2738" s="68"/>
      <c r="AY2738" s="68"/>
      <c r="AZ2738" s="69"/>
      <c r="BA2738" s="70"/>
      <c r="BB2738" s="71"/>
      <c r="BC2738" s="54"/>
      <c r="BD2738" s="41">
        <v>5</v>
      </c>
      <c r="BE2738" s="52">
        <v>51</v>
      </c>
      <c r="BF2738" s="62"/>
      <c r="BG2738" s="275"/>
    </row>
    <row r="2739" spans="1:59" s="63" customFormat="1" ht="12.75" x14ac:dyDescent="0.2">
      <c r="A2739" s="196">
        <v>5</v>
      </c>
      <c r="B2739" s="197" t="s">
        <v>938</v>
      </c>
      <c r="C2739" s="208">
        <v>51</v>
      </c>
      <c r="D2739" s="209" t="s">
        <v>939</v>
      </c>
      <c r="E2739" s="210">
        <v>5112</v>
      </c>
      <c r="F2739" s="211" t="s">
        <v>942</v>
      </c>
      <c r="G2739" s="230"/>
      <c r="H2739" s="56"/>
      <c r="I2739" s="221"/>
      <c r="J2739" s="57"/>
      <c r="K2739" s="57"/>
      <c r="L2739" s="57"/>
      <c r="M2739" s="55"/>
      <c r="N2739" s="303"/>
      <c r="O2739" s="245"/>
      <c r="P2739" s="122"/>
      <c r="Q2739" s="58"/>
      <c r="R2739" s="58"/>
      <c r="S2739" s="58"/>
      <c r="T2739" s="58"/>
      <c r="U2739" s="58"/>
      <c r="V2739" s="58"/>
      <c r="W2739" s="58"/>
      <c r="X2739" s="58"/>
      <c r="Y2739" s="59"/>
      <c r="Z2739" s="59"/>
      <c r="AA2739" s="59"/>
      <c r="AB2739" s="58"/>
      <c r="AC2739" s="58"/>
      <c r="AD2739" s="58"/>
      <c r="AE2739" s="58"/>
      <c r="AF2739" s="58"/>
      <c r="AG2739" s="58"/>
      <c r="AH2739" s="58"/>
      <c r="AI2739" s="58"/>
      <c r="AJ2739" s="59"/>
      <c r="AK2739" s="59"/>
      <c r="AL2739" s="59"/>
      <c r="AM2739" s="58"/>
      <c r="AN2739" s="58"/>
      <c r="AO2739" s="58"/>
      <c r="AP2739" s="58"/>
      <c r="AQ2739" s="58"/>
      <c r="AR2739" s="58"/>
      <c r="AS2739" s="58"/>
      <c r="AT2739" s="58"/>
      <c r="AU2739" s="58"/>
      <c r="AV2739" s="58"/>
      <c r="AW2739" s="58"/>
      <c r="AX2739" s="59"/>
      <c r="AY2739" s="59"/>
      <c r="AZ2739" s="60"/>
      <c r="BA2739" s="61"/>
      <c r="BB2739" s="54"/>
      <c r="BC2739" s="54"/>
      <c r="BD2739" s="41">
        <v>5</v>
      </c>
      <c r="BE2739" s="52">
        <v>51</v>
      </c>
      <c r="BF2739" s="62">
        <v>5112</v>
      </c>
      <c r="BG2739" s="274"/>
    </row>
    <row r="2740" spans="1:59" s="63" customFormat="1" ht="12.75" x14ac:dyDescent="0.2">
      <c r="A2740" s="196">
        <v>5</v>
      </c>
      <c r="B2740" s="197" t="s">
        <v>938</v>
      </c>
      <c r="C2740" s="208">
        <v>51</v>
      </c>
      <c r="D2740" s="209" t="s">
        <v>939</v>
      </c>
      <c r="E2740" s="210">
        <v>5112</v>
      </c>
      <c r="F2740" s="211" t="s">
        <v>942</v>
      </c>
      <c r="G2740" s="231"/>
      <c r="H2740" s="65"/>
      <c r="I2740" s="222"/>
      <c r="J2740" s="66"/>
      <c r="K2740" s="66"/>
      <c r="L2740" s="66"/>
      <c r="M2740" s="64"/>
      <c r="N2740" s="304"/>
      <c r="O2740" s="305"/>
      <c r="P2740" s="127"/>
      <c r="Q2740" s="67"/>
      <c r="R2740" s="67"/>
      <c r="S2740" s="67"/>
      <c r="T2740" s="67"/>
      <c r="U2740" s="67"/>
      <c r="V2740" s="67"/>
      <c r="W2740" s="67"/>
      <c r="X2740" s="67"/>
      <c r="Y2740" s="68"/>
      <c r="Z2740" s="68"/>
      <c r="AA2740" s="68"/>
      <c r="AB2740" s="67"/>
      <c r="AC2740" s="67"/>
      <c r="AD2740" s="67"/>
      <c r="AE2740" s="67"/>
      <c r="AF2740" s="67"/>
      <c r="AG2740" s="67"/>
      <c r="AH2740" s="67"/>
      <c r="AI2740" s="67"/>
      <c r="AJ2740" s="68"/>
      <c r="AK2740" s="68"/>
      <c r="AL2740" s="68"/>
      <c r="AM2740" s="67"/>
      <c r="AN2740" s="67"/>
      <c r="AO2740" s="67"/>
      <c r="AP2740" s="67"/>
      <c r="AQ2740" s="67"/>
      <c r="AR2740" s="67"/>
      <c r="AS2740" s="67"/>
      <c r="AT2740" s="67"/>
      <c r="AU2740" s="67"/>
      <c r="AV2740" s="67"/>
      <c r="AW2740" s="67"/>
      <c r="AX2740" s="68"/>
      <c r="AY2740" s="68"/>
      <c r="AZ2740" s="69"/>
      <c r="BA2740" s="70"/>
      <c r="BB2740" s="71"/>
      <c r="BC2740" s="54"/>
      <c r="BD2740" s="41">
        <v>5</v>
      </c>
      <c r="BE2740" s="52">
        <v>51</v>
      </c>
      <c r="BF2740" s="62">
        <v>5112</v>
      </c>
      <c r="BG2740" s="275"/>
    </row>
    <row r="2741" spans="1:59" s="63" customFormat="1" ht="12.75" x14ac:dyDescent="0.2">
      <c r="A2741" s="196">
        <v>5</v>
      </c>
      <c r="B2741" s="197" t="s">
        <v>938</v>
      </c>
      <c r="C2741" s="208">
        <v>51</v>
      </c>
      <c r="D2741" s="209" t="s">
        <v>939</v>
      </c>
      <c r="E2741" s="210">
        <v>5112</v>
      </c>
      <c r="F2741" s="211" t="s">
        <v>942</v>
      </c>
      <c r="G2741" s="231" t="s">
        <v>729</v>
      </c>
      <c r="H2741" s="72" t="s">
        <v>1233</v>
      </c>
      <c r="I2741" s="223" t="s">
        <v>1247</v>
      </c>
      <c r="J2741" s="73"/>
      <c r="K2741" s="73"/>
      <c r="L2741" s="73"/>
      <c r="M2741" s="74"/>
      <c r="N2741" s="247"/>
      <c r="O2741" s="306"/>
      <c r="P2741" s="105"/>
      <c r="Q2741" s="75"/>
      <c r="R2741" s="75"/>
      <c r="S2741" s="75"/>
      <c r="T2741" s="75"/>
      <c r="U2741" s="75"/>
      <c r="V2741" s="75"/>
      <c r="W2741" s="75"/>
      <c r="X2741" s="75"/>
      <c r="Y2741" s="76" t="s">
        <v>1241</v>
      </c>
      <c r="Z2741" s="77" t="s">
        <v>1241</v>
      </c>
      <c r="AA2741" s="78">
        <f>AA$2549</f>
        <v>5000</v>
      </c>
      <c r="AB2741" s="75"/>
      <c r="AC2741" s="75"/>
      <c r="AD2741" s="75"/>
      <c r="AE2741" s="75"/>
      <c r="AF2741" s="75"/>
      <c r="AG2741" s="75"/>
      <c r="AH2741" s="75"/>
      <c r="AI2741" s="75"/>
      <c r="AJ2741" s="76" t="s">
        <v>1241</v>
      </c>
      <c r="AK2741" s="77" t="s">
        <v>1241</v>
      </c>
      <c r="AL2741" s="78">
        <f>AL$2549</f>
        <v>0</v>
      </c>
      <c r="AM2741" s="75"/>
      <c r="AN2741" s="75"/>
      <c r="AO2741" s="75"/>
      <c r="AP2741" s="75"/>
      <c r="AQ2741" s="75"/>
      <c r="AR2741" s="75"/>
      <c r="AS2741" s="75"/>
      <c r="AT2741" s="75"/>
      <c r="AU2741" s="75"/>
      <c r="AV2741" s="75"/>
      <c r="AW2741" s="76" t="s">
        <v>1241</v>
      </c>
      <c r="AX2741" s="77" t="s">
        <v>1241</v>
      </c>
      <c r="AY2741" s="78">
        <f>AY$2549</f>
        <v>500</v>
      </c>
      <c r="AZ2741" s="79"/>
      <c r="BA2741" s="80" t="str">
        <f>I2741</f>
        <v>&gt; see 4711, Thermal insulation</v>
      </c>
      <c r="BB2741" s="71"/>
      <c r="BC2741" s="54"/>
      <c r="BD2741" s="41">
        <v>5</v>
      </c>
      <c r="BE2741" s="52">
        <v>51</v>
      </c>
      <c r="BF2741" s="62"/>
      <c r="BG2741" s="276" t="str">
        <f>H2741</f>
        <v>Default Scenario (Link)</v>
      </c>
    </row>
    <row r="2742" spans="1:59" s="63" customFormat="1" ht="12.75" x14ac:dyDescent="0.2">
      <c r="A2742" s="196">
        <v>5</v>
      </c>
      <c r="B2742" s="197" t="s">
        <v>938</v>
      </c>
      <c r="C2742" s="208">
        <v>51</v>
      </c>
      <c r="D2742" s="209" t="s">
        <v>939</v>
      </c>
      <c r="E2742" s="210">
        <v>5112</v>
      </c>
      <c r="F2742" s="211" t="s">
        <v>942</v>
      </c>
      <c r="G2742" s="231"/>
      <c r="H2742" s="65"/>
      <c r="I2742" s="222"/>
      <c r="J2742" s="66"/>
      <c r="K2742" s="66"/>
      <c r="L2742" s="66"/>
      <c r="M2742" s="64"/>
      <c r="N2742" s="304"/>
      <c r="O2742" s="305"/>
      <c r="P2742" s="127"/>
      <c r="Q2742" s="67"/>
      <c r="R2742" s="67"/>
      <c r="S2742" s="67"/>
      <c r="T2742" s="67"/>
      <c r="U2742" s="67"/>
      <c r="V2742" s="67"/>
      <c r="W2742" s="67"/>
      <c r="X2742" s="67"/>
      <c r="Y2742" s="68"/>
      <c r="Z2742" s="68"/>
      <c r="AA2742" s="68"/>
      <c r="AB2742" s="67"/>
      <c r="AC2742" s="67"/>
      <c r="AD2742" s="67"/>
      <c r="AE2742" s="67"/>
      <c r="AF2742" s="67"/>
      <c r="AG2742" s="67"/>
      <c r="AH2742" s="67"/>
      <c r="AI2742" s="67"/>
      <c r="AJ2742" s="68"/>
      <c r="AK2742" s="68"/>
      <c r="AL2742" s="68"/>
      <c r="AM2742" s="67"/>
      <c r="AN2742" s="67"/>
      <c r="AO2742" s="67"/>
      <c r="AP2742" s="67"/>
      <c r="AQ2742" s="67"/>
      <c r="AR2742" s="67"/>
      <c r="AS2742" s="67"/>
      <c r="AT2742" s="67"/>
      <c r="AU2742" s="67"/>
      <c r="AV2742" s="67"/>
      <c r="AW2742" s="67"/>
      <c r="AX2742" s="68"/>
      <c r="AY2742" s="68"/>
      <c r="AZ2742" s="69"/>
      <c r="BA2742" s="70"/>
      <c r="BB2742" s="71"/>
      <c r="BC2742" s="54"/>
      <c r="BD2742" s="41">
        <v>5</v>
      </c>
      <c r="BE2742" s="52">
        <v>51</v>
      </c>
      <c r="BF2742" s="62">
        <v>5112</v>
      </c>
      <c r="BG2742" s="275"/>
    </row>
    <row r="2743" spans="1:59" s="63" customFormat="1" ht="12.75" x14ac:dyDescent="0.2">
      <c r="A2743" s="196">
        <v>5</v>
      </c>
      <c r="B2743" s="197" t="s">
        <v>938</v>
      </c>
      <c r="C2743" s="208">
        <v>51</v>
      </c>
      <c r="D2743" s="209" t="s">
        <v>939</v>
      </c>
      <c r="E2743" s="210">
        <v>5112</v>
      </c>
      <c r="F2743" s="211" t="s">
        <v>942</v>
      </c>
      <c r="G2743" s="230"/>
      <c r="H2743" s="56"/>
      <c r="I2743" s="221"/>
      <c r="J2743" s="57"/>
      <c r="K2743" s="57"/>
      <c r="L2743" s="57"/>
      <c r="M2743" s="55"/>
      <c r="N2743" s="303"/>
      <c r="O2743" s="245"/>
      <c r="P2743" s="122"/>
      <c r="Q2743" s="58"/>
      <c r="R2743" s="58"/>
      <c r="S2743" s="58"/>
      <c r="T2743" s="58"/>
      <c r="U2743" s="58"/>
      <c r="V2743" s="58"/>
      <c r="W2743" s="58"/>
      <c r="X2743" s="58"/>
      <c r="Y2743" s="59"/>
      <c r="Z2743" s="59"/>
      <c r="AA2743" s="59"/>
      <c r="AB2743" s="58"/>
      <c r="AC2743" s="58"/>
      <c r="AD2743" s="58"/>
      <c r="AE2743" s="58"/>
      <c r="AF2743" s="58"/>
      <c r="AG2743" s="58"/>
      <c r="AH2743" s="58"/>
      <c r="AI2743" s="58"/>
      <c r="AJ2743" s="59"/>
      <c r="AK2743" s="59"/>
      <c r="AL2743" s="59"/>
      <c r="AM2743" s="58"/>
      <c r="AN2743" s="58"/>
      <c r="AO2743" s="58"/>
      <c r="AP2743" s="58"/>
      <c r="AQ2743" s="58"/>
      <c r="AR2743" s="58"/>
      <c r="AS2743" s="58"/>
      <c r="AT2743" s="58"/>
      <c r="AU2743" s="58"/>
      <c r="AV2743" s="58"/>
      <c r="AW2743" s="58"/>
      <c r="AX2743" s="59"/>
      <c r="AY2743" s="59"/>
      <c r="AZ2743" s="60"/>
      <c r="BA2743" s="61"/>
      <c r="BB2743" s="54"/>
      <c r="BC2743" s="54"/>
      <c r="BD2743" s="41">
        <v>5</v>
      </c>
      <c r="BE2743" s="52">
        <v>51</v>
      </c>
      <c r="BF2743" s="62">
        <v>5112</v>
      </c>
      <c r="BG2743" s="274"/>
    </row>
    <row r="2744" spans="1:59" x14ac:dyDescent="0.25">
      <c r="A2744" s="196">
        <v>5</v>
      </c>
      <c r="B2744" s="197" t="s">
        <v>938</v>
      </c>
      <c r="C2744" s="208">
        <v>51</v>
      </c>
      <c r="D2744" s="209" t="s">
        <v>939</v>
      </c>
      <c r="E2744" s="212">
        <v>5113</v>
      </c>
      <c r="F2744" s="213" t="s">
        <v>944</v>
      </c>
      <c r="G2744" s="234"/>
      <c r="H2744" s="138"/>
      <c r="I2744" s="224"/>
      <c r="J2744" s="98"/>
      <c r="K2744" s="98"/>
      <c r="L2744" s="98"/>
      <c r="M2744" s="137"/>
      <c r="N2744" s="322"/>
      <c r="O2744" s="323"/>
      <c r="P2744" s="139"/>
      <c r="Q2744" s="139"/>
      <c r="R2744" s="139"/>
      <c r="S2744" s="139"/>
      <c r="T2744" s="139"/>
      <c r="U2744" s="139"/>
      <c r="V2744" s="139"/>
      <c r="W2744" s="139"/>
      <c r="X2744" s="139"/>
      <c r="Y2744" s="100"/>
      <c r="Z2744" s="125"/>
      <c r="AA2744" s="125"/>
      <c r="AB2744" s="139"/>
      <c r="AC2744" s="139"/>
      <c r="AD2744" s="139"/>
      <c r="AE2744" s="139"/>
      <c r="AF2744" s="139"/>
      <c r="AG2744" s="139"/>
      <c r="AH2744" s="139"/>
      <c r="AI2744" s="139"/>
      <c r="AJ2744" s="100"/>
      <c r="AK2744" s="125"/>
      <c r="AL2744" s="125"/>
      <c r="AM2744" s="139"/>
      <c r="AN2744" s="139"/>
      <c r="AO2744" s="139"/>
      <c r="AP2744" s="139"/>
      <c r="AQ2744" s="139"/>
      <c r="AR2744" s="139"/>
      <c r="AS2744" s="139"/>
      <c r="AT2744" s="139"/>
      <c r="AU2744" s="139"/>
      <c r="AV2744" s="139"/>
      <c r="AW2744" s="99"/>
      <c r="AX2744" s="125"/>
      <c r="AY2744" s="100"/>
      <c r="AZ2744" s="140"/>
      <c r="BA2744" s="141"/>
      <c r="BB2744" s="136"/>
      <c r="BC2744" s="136"/>
      <c r="BD2744" s="41">
        <v>5</v>
      </c>
      <c r="BE2744" s="52">
        <v>51</v>
      </c>
      <c r="BF2744" s="103">
        <v>5113</v>
      </c>
      <c r="BG2744" s="283"/>
    </row>
    <row r="2745" spans="1:59" s="63" customFormat="1" ht="12.75" x14ac:dyDescent="0.2">
      <c r="A2745" s="196">
        <v>5</v>
      </c>
      <c r="B2745" s="197" t="s">
        <v>938</v>
      </c>
      <c r="C2745" s="208">
        <v>51</v>
      </c>
      <c r="D2745" s="209" t="s">
        <v>939</v>
      </c>
      <c r="E2745" s="212">
        <v>5113</v>
      </c>
      <c r="F2745" s="213" t="s">
        <v>944</v>
      </c>
      <c r="G2745" s="232"/>
      <c r="H2745" s="97"/>
      <c r="I2745" s="224"/>
      <c r="J2745" s="98"/>
      <c r="K2745" s="98"/>
      <c r="L2745" s="98"/>
      <c r="M2745" s="96"/>
      <c r="N2745" s="307"/>
      <c r="O2745" s="246"/>
      <c r="P2745" s="124"/>
      <c r="Q2745" s="99"/>
      <c r="R2745" s="99"/>
      <c r="S2745" s="99"/>
      <c r="T2745" s="99"/>
      <c r="U2745" s="99"/>
      <c r="V2745" s="99"/>
      <c r="W2745" s="99"/>
      <c r="X2745" s="99"/>
      <c r="Y2745" s="100"/>
      <c r="Z2745" s="100"/>
      <c r="AA2745" s="100"/>
      <c r="AB2745" s="99"/>
      <c r="AC2745" s="99"/>
      <c r="AD2745" s="99"/>
      <c r="AE2745" s="99"/>
      <c r="AF2745" s="99"/>
      <c r="AG2745" s="99"/>
      <c r="AH2745" s="99"/>
      <c r="AI2745" s="99"/>
      <c r="AJ2745" s="100"/>
      <c r="AK2745" s="100"/>
      <c r="AL2745" s="100"/>
      <c r="AM2745" s="99"/>
      <c r="AN2745" s="99"/>
      <c r="AO2745" s="99"/>
      <c r="AP2745" s="99"/>
      <c r="AQ2745" s="99"/>
      <c r="AR2745" s="99"/>
      <c r="AS2745" s="99"/>
      <c r="AT2745" s="99"/>
      <c r="AU2745" s="99"/>
      <c r="AV2745" s="99"/>
      <c r="AW2745" s="99"/>
      <c r="AX2745" s="100"/>
      <c r="AY2745" s="100"/>
      <c r="AZ2745" s="101"/>
      <c r="BA2745" s="102"/>
      <c r="BB2745" s="95"/>
      <c r="BC2745" s="95"/>
      <c r="BD2745" s="41">
        <v>5</v>
      </c>
      <c r="BE2745" s="52">
        <v>51</v>
      </c>
      <c r="BF2745" s="103">
        <v>5113</v>
      </c>
      <c r="BG2745" s="277"/>
    </row>
    <row r="2746" spans="1:59" s="63" customFormat="1" ht="12.75" x14ac:dyDescent="0.2">
      <c r="A2746" s="196">
        <v>5</v>
      </c>
      <c r="B2746" s="197" t="s">
        <v>938</v>
      </c>
      <c r="C2746" s="208">
        <v>51</v>
      </c>
      <c r="D2746" s="209" t="s">
        <v>939</v>
      </c>
      <c r="E2746" s="212">
        <v>5113</v>
      </c>
      <c r="F2746" s="213" t="s">
        <v>944</v>
      </c>
      <c r="G2746" s="231" t="s">
        <v>945</v>
      </c>
      <c r="H2746" s="65"/>
      <c r="I2746" s="222"/>
      <c r="J2746" s="66"/>
      <c r="K2746" s="66"/>
      <c r="L2746" s="66"/>
      <c r="M2746" s="64"/>
      <c r="N2746" s="304"/>
      <c r="O2746" s="305"/>
      <c r="P2746" s="127"/>
      <c r="Q2746" s="67"/>
      <c r="R2746" s="67"/>
      <c r="S2746" s="67"/>
      <c r="T2746" s="67"/>
      <c r="U2746" s="67"/>
      <c r="V2746" s="67"/>
      <c r="W2746" s="67"/>
      <c r="X2746" s="67"/>
      <c r="Y2746" s="68"/>
      <c r="Z2746" s="68"/>
      <c r="AA2746" s="68"/>
      <c r="AB2746" s="67"/>
      <c r="AC2746" s="67"/>
      <c r="AD2746" s="67"/>
      <c r="AE2746" s="67"/>
      <c r="AF2746" s="67"/>
      <c r="AG2746" s="67"/>
      <c r="AH2746" s="67"/>
      <c r="AI2746" s="67"/>
      <c r="AJ2746" s="68"/>
      <c r="AK2746" s="68"/>
      <c r="AL2746" s="68"/>
      <c r="AM2746" s="67"/>
      <c r="AN2746" s="67"/>
      <c r="AO2746" s="67"/>
      <c r="AP2746" s="67"/>
      <c r="AQ2746" s="67"/>
      <c r="AR2746" s="67"/>
      <c r="AS2746" s="67"/>
      <c r="AT2746" s="67"/>
      <c r="AU2746" s="67"/>
      <c r="AV2746" s="67"/>
      <c r="AW2746" s="67"/>
      <c r="AX2746" s="68"/>
      <c r="AY2746" s="68"/>
      <c r="AZ2746" s="69"/>
      <c r="BA2746" s="70"/>
      <c r="BB2746" s="71"/>
      <c r="BC2746" s="95"/>
      <c r="BD2746" s="41">
        <v>5</v>
      </c>
      <c r="BE2746" s="52">
        <v>51</v>
      </c>
      <c r="BF2746" s="103">
        <v>5113</v>
      </c>
      <c r="BG2746" s="275"/>
    </row>
    <row r="2747" spans="1:59" s="63" customFormat="1" ht="12.75" x14ac:dyDescent="0.2">
      <c r="A2747" s="196">
        <v>5</v>
      </c>
      <c r="B2747" s="197" t="s">
        <v>938</v>
      </c>
      <c r="C2747" s="208">
        <v>51</v>
      </c>
      <c r="D2747" s="209" t="s">
        <v>939</v>
      </c>
      <c r="E2747" s="212">
        <v>5113</v>
      </c>
      <c r="F2747" s="213" t="s">
        <v>944</v>
      </c>
      <c r="G2747" s="231" t="s">
        <v>945</v>
      </c>
      <c r="H2747" s="72" t="s">
        <v>47</v>
      </c>
      <c r="I2747" s="223"/>
      <c r="J2747" s="73"/>
      <c r="K2747" s="73"/>
      <c r="L2747" s="73"/>
      <c r="M2747" s="74"/>
      <c r="N2747" s="247"/>
      <c r="O2747" s="306"/>
      <c r="P2747" s="105"/>
      <c r="Q2747" s="75"/>
      <c r="R2747" s="75"/>
      <c r="S2747" s="75"/>
      <c r="T2747" s="75"/>
      <c r="U2747" s="75"/>
      <c r="V2747" s="75"/>
      <c r="W2747" s="75"/>
      <c r="X2747" s="75"/>
      <c r="Y2747" s="76">
        <f>IF(ISNUMBER(VLOOKUP(Y2749,P$7:W$7,MATCH(Y2749,P$7:W$7))),VLOOKUP(Y2749,P$7:W$7,MATCH(Y2749,P$7:W$7)),IF(N2751=0,"No Data",IF(Y2749&gt;0,"&lt;100",0)))</f>
        <v>5000</v>
      </c>
      <c r="Z2747" s="77">
        <f>IF(ISNUMBER(VLOOKUP(Z2751,P$7:W$7,MATCH(Z2751,P$7:W$7))),VLOOKUP(Z2751,P$7:W$7,MATCH(Z2751,P$7:W$7)),IF(N2751=0,"No Data",IF(Z2751&gt;0,"&lt;100",0)))</f>
        <v>500</v>
      </c>
      <c r="AA2747" s="106">
        <f>IF(ISNUMBER(Z2747),Z2747,0)</f>
        <v>500</v>
      </c>
      <c r="AB2747" s="75"/>
      <c r="AC2747" s="75"/>
      <c r="AD2747" s="75"/>
      <c r="AE2747" s="75"/>
      <c r="AF2747" s="75"/>
      <c r="AG2747" s="75"/>
      <c r="AH2747" s="75"/>
      <c r="AI2747" s="75"/>
      <c r="AJ2747" s="76">
        <f>IF(ISNUMBER(VLOOKUP(AJ2749,AB$7:AH$7,MATCH(AJ2749,AB$7:AH$7))),VLOOKUP(AJ2749,AB$7:AH$7,MATCH(AJ2749,AB$7:AH$7)),IF(N2751=0,"No Data",IF(AJ2749&gt;0,"&lt;50",0)))</f>
        <v>0</v>
      </c>
      <c r="AK2747" s="77">
        <f>IF(ISNUMBER(VLOOKUP(AK2751,AB$7:AH$7,MATCH(AK2751,AB$7:AH$7))),VLOOKUP(AK2751,AB$7:AH$7,MATCH(AK2751,AB$7:AH$7)),IF(N2751=0,"No Data",IF(AK2751&gt;0,"&lt;50",0)))</f>
        <v>0</v>
      </c>
      <c r="AL2747" s="106">
        <f>IF(ISNUMBER(AK2747),AK2747,0)</f>
        <v>0</v>
      </c>
      <c r="AM2747" s="75"/>
      <c r="AN2747" s="75"/>
      <c r="AO2747" s="75"/>
      <c r="AP2747" s="75"/>
      <c r="AQ2747" s="75"/>
      <c r="AR2747" s="75"/>
      <c r="AS2747" s="75"/>
      <c r="AT2747" s="75"/>
      <c r="AU2747" s="75"/>
      <c r="AV2747" s="75"/>
      <c r="AW2747" s="76">
        <f>IF(ISNUMBER(VLOOKUP(AW2749,AM$7:AU$7,MATCH(AW2749,AM$7:AU$7))),VLOOKUP(AW2749,AM$7:AU$7,MATCH(AW2749,AM$7:AU$7)),IF(N2751=0,"No Data",IF(AW2749&gt;0,"&lt;10",0)))</f>
        <v>500</v>
      </c>
      <c r="AX2747" s="77">
        <f>IF(ISNUMBER(VLOOKUP(AX2751,AM$7:AU$7,MATCH(AX2751,AM$7:AU$7))),VLOOKUP(AX2751,AM$7:AU$7,MATCH(AX2751,AM$7:AU$7)),IF(N2751=0,"No Data",IF(AX2751&gt;0,"&lt;10",0)))</f>
        <v>50</v>
      </c>
      <c r="AY2747" s="106">
        <f>IF(ISNUMBER(AX2747),AX2747,0)</f>
        <v>50</v>
      </c>
      <c r="AZ2747" s="79"/>
      <c r="BA2747" s="80"/>
      <c r="BB2747" s="71"/>
      <c r="BC2747" s="95"/>
      <c r="BD2747" s="41">
        <v>5</v>
      </c>
      <c r="BE2747" s="52">
        <v>51</v>
      </c>
      <c r="BF2747" s="103">
        <v>5113</v>
      </c>
      <c r="BG2747" s="276" t="s">
        <v>47</v>
      </c>
    </row>
    <row r="2748" spans="1:59" s="63" customFormat="1" ht="12.75" x14ac:dyDescent="0.2">
      <c r="A2748" s="196">
        <v>5</v>
      </c>
      <c r="B2748" s="197" t="s">
        <v>938</v>
      </c>
      <c r="C2748" s="208">
        <v>51</v>
      </c>
      <c r="D2748" s="209" t="s">
        <v>939</v>
      </c>
      <c r="E2748" s="212">
        <v>5113</v>
      </c>
      <c r="F2748" s="213" t="s">
        <v>944</v>
      </c>
      <c r="G2748" s="231" t="s">
        <v>945</v>
      </c>
      <c r="H2748" s="81" t="s">
        <v>48</v>
      </c>
      <c r="I2748" s="223"/>
      <c r="J2748" s="73"/>
      <c r="K2748" s="73"/>
      <c r="L2748" s="73"/>
      <c r="M2748" s="74"/>
      <c r="N2748" s="247"/>
      <c r="O2748" s="306"/>
      <c r="P2748" s="105"/>
      <c r="Q2748" s="75"/>
      <c r="R2748" s="75"/>
      <c r="S2748" s="75"/>
      <c r="T2748" s="75"/>
      <c r="U2748" s="75"/>
      <c r="V2748" s="75"/>
      <c r="W2748" s="75"/>
      <c r="X2748" s="75"/>
      <c r="Y2748" s="82">
        <f>MIN(X2752:X2759)</f>
        <v>0</v>
      </c>
      <c r="Z2748" s="83"/>
      <c r="AA2748" s="83"/>
      <c r="AB2748" s="75"/>
      <c r="AC2748" s="75"/>
      <c r="AD2748" s="75"/>
      <c r="AE2748" s="75"/>
      <c r="AF2748" s="75"/>
      <c r="AG2748" s="75"/>
      <c r="AH2748" s="75"/>
      <c r="AI2748" s="75"/>
      <c r="AJ2748" s="82">
        <f>MIN(AI2752:AI2759)</f>
        <v>0</v>
      </c>
      <c r="AK2748" s="83"/>
      <c r="AL2748" s="83"/>
      <c r="AM2748" s="75"/>
      <c r="AN2748" s="75"/>
      <c r="AO2748" s="75"/>
      <c r="AP2748" s="75"/>
      <c r="AQ2748" s="75"/>
      <c r="AR2748" s="75"/>
      <c r="AS2748" s="75"/>
      <c r="AT2748" s="75"/>
      <c r="AU2748" s="75"/>
      <c r="AV2748" s="75"/>
      <c r="AW2748" s="82">
        <f>MIN(AV2752:AV2759)</f>
        <v>25</v>
      </c>
      <c r="AX2748" s="83"/>
      <c r="AY2748" s="83"/>
      <c r="AZ2748" s="79"/>
      <c r="BA2748" s="80"/>
      <c r="BB2748" s="71"/>
      <c r="BC2748" s="95"/>
      <c r="BD2748" s="41">
        <v>5</v>
      </c>
      <c r="BE2748" s="52">
        <v>51</v>
      </c>
      <c r="BF2748" s="103">
        <v>5113</v>
      </c>
      <c r="BG2748" s="278" t="s">
        <v>48</v>
      </c>
    </row>
    <row r="2749" spans="1:59" s="63" customFormat="1" ht="12.75" x14ac:dyDescent="0.2">
      <c r="A2749" s="196">
        <v>5</v>
      </c>
      <c r="B2749" s="197" t="s">
        <v>938</v>
      </c>
      <c r="C2749" s="208">
        <v>51</v>
      </c>
      <c r="D2749" s="209" t="s">
        <v>939</v>
      </c>
      <c r="E2749" s="212">
        <v>5113</v>
      </c>
      <c r="F2749" s="213" t="s">
        <v>944</v>
      </c>
      <c r="G2749" s="231" t="s">
        <v>945</v>
      </c>
      <c r="H2749" s="81" t="s">
        <v>49</v>
      </c>
      <c r="I2749" s="223"/>
      <c r="J2749" s="73"/>
      <c r="K2749" s="73"/>
      <c r="L2749" s="73"/>
      <c r="M2749" s="74"/>
      <c r="N2749" s="247"/>
      <c r="O2749" s="306"/>
      <c r="P2749" s="105"/>
      <c r="Q2749" s="75"/>
      <c r="R2749" s="75"/>
      <c r="S2749" s="75"/>
      <c r="T2749" s="75"/>
      <c r="U2749" s="75"/>
      <c r="V2749" s="75"/>
      <c r="W2749" s="75"/>
      <c r="X2749" s="75"/>
      <c r="Y2749" s="84">
        <f>IF(ISNUMBER(AVERAGE(X2752:X2759)),AVERAGE(X2752:X2759),0)</f>
        <v>8150</v>
      </c>
      <c r="Z2749" s="83"/>
      <c r="AA2749" s="83"/>
      <c r="AB2749" s="75"/>
      <c r="AC2749" s="75"/>
      <c r="AD2749" s="75"/>
      <c r="AE2749" s="75"/>
      <c r="AF2749" s="75"/>
      <c r="AG2749" s="75"/>
      <c r="AH2749" s="75"/>
      <c r="AI2749" s="75"/>
      <c r="AJ2749" s="84">
        <f>IF(ISNUMBER(AVERAGE(AI2752:AI2759)),AVERAGE(AI2752:AI2759),0)</f>
        <v>0</v>
      </c>
      <c r="AK2749" s="83"/>
      <c r="AL2749" s="83"/>
      <c r="AM2749" s="75"/>
      <c r="AN2749" s="75"/>
      <c r="AO2749" s="75"/>
      <c r="AP2749" s="75"/>
      <c r="AQ2749" s="75"/>
      <c r="AR2749" s="75"/>
      <c r="AS2749" s="75"/>
      <c r="AT2749" s="75"/>
      <c r="AU2749" s="75"/>
      <c r="AV2749" s="75"/>
      <c r="AW2749" s="84">
        <f>IF(ISNUMBER(AVERAGE(AV2752:AV2759)),AVERAGE(AV2752:AV2759),0)</f>
        <v>681.25</v>
      </c>
      <c r="AX2749" s="83"/>
      <c r="AY2749" s="83"/>
      <c r="AZ2749" s="79"/>
      <c r="BA2749" s="80"/>
      <c r="BB2749" s="71"/>
      <c r="BC2749" s="95"/>
      <c r="BD2749" s="41">
        <v>5</v>
      </c>
      <c r="BE2749" s="52">
        <v>51</v>
      </c>
      <c r="BF2749" s="103">
        <v>5113</v>
      </c>
      <c r="BG2749" s="278" t="s">
        <v>49</v>
      </c>
    </row>
    <row r="2750" spans="1:59" s="63" customFormat="1" ht="12.75" x14ac:dyDescent="0.2">
      <c r="A2750" s="196">
        <v>5</v>
      </c>
      <c r="B2750" s="197" t="s">
        <v>938</v>
      </c>
      <c r="C2750" s="208">
        <v>51</v>
      </c>
      <c r="D2750" s="209" t="s">
        <v>939</v>
      </c>
      <c r="E2750" s="212">
        <v>5113</v>
      </c>
      <c r="F2750" s="213" t="s">
        <v>944</v>
      </c>
      <c r="G2750" s="231" t="s">
        <v>945</v>
      </c>
      <c r="H2750" s="81" t="s">
        <v>50</v>
      </c>
      <c r="I2750" s="223"/>
      <c r="J2750" s="73"/>
      <c r="K2750" s="73"/>
      <c r="L2750" s="73"/>
      <c r="M2750" s="74"/>
      <c r="N2750" s="247"/>
      <c r="O2750" s="306"/>
      <c r="P2750" s="105"/>
      <c r="Q2750" s="75"/>
      <c r="R2750" s="75"/>
      <c r="S2750" s="75"/>
      <c r="T2750" s="75"/>
      <c r="U2750" s="75"/>
      <c r="V2750" s="75"/>
      <c r="W2750" s="75"/>
      <c r="X2750" s="75"/>
      <c r="Y2750" s="84">
        <f>MAX(X2752:X2759)</f>
        <v>25000</v>
      </c>
      <c r="Z2750" s="83"/>
      <c r="AA2750" s="83"/>
      <c r="AB2750" s="75"/>
      <c r="AC2750" s="75"/>
      <c r="AD2750" s="75"/>
      <c r="AE2750" s="75"/>
      <c r="AF2750" s="75"/>
      <c r="AG2750" s="75"/>
      <c r="AH2750" s="75"/>
      <c r="AI2750" s="75"/>
      <c r="AJ2750" s="84">
        <f>MAX(AI2752:AI2759)</f>
        <v>0</v>
      </c>
      <c r="AK2750" s="83"/>
      <c r="AL2750" s="83"/>
      <c r="AM2750" s="75"/>
      <c r="AN2750" s="75"/>
      <c r="AO2750" s="75"/>
      <c r="AP2750" s="75"/>
      <c r="AQ2750" s="75"/>
      <c r="AR2750" s="75"/>
      <c r="AS2750" s="75"/>
      <c r="AT2750" s="75"/>
      <c r="AU2750" s="75"/>
      <c r="AV2750" s="75"/>
      <c r="AW2750" s="84">
        <f>MAX(AV2752:AV2759)</f>
        <v>2500</v>
      </c>
      <c r="AX2750" s="83"/>
      <c r="AY2750" s="83"/>
      <c r="AZ2750" s="79"/>
      <c r="BA2750" s="80"/>
      <c r="BB2750" s="71"/>
      <c r="BC2750" s="95"/>
      <c r="BD2750" s="41">
        <v>5</v>
      </c>
      <c r="BE2750" s="52">
        <v>51</v>
      </c>
      <c r="BF2750" s="103">
        <v>5113</v>
      </c>
      <c r="BG2750" s="278" t="s">
        <v>50</v>
      </c>
    </row>
    <row r="2751" spans="1:59" s="63" customFormat="1" ht="12.75" x14ac:dyDescent="0.2">
      <c r="A2751" s="196">
        <v>5</v>
      </c>
      <c r="B2751" s="197" t="s">
        <v>938</v>
      </c>
      <c r="C2751" s="208">
        <v>51</v>
      </c>
      <c r="D2751" s="209" t="s">
        <v>939</v>
      </c>
      <c r="E2751" s="212">
        <v>5113</v>
      </c>
      <c r="F2751" s="213" t="s">
        <v>944</v>
      </c>
      <c r="G2751" s="231" t="s">
        <v>945</v>
      </c>
      <c r="H2751" s="85" t="s">
        <v>51</v>
      </c>
      <c r="I2751" s="223"/>
      <c r="J2751" s="73"/>
      <c r="K2751" s="73"/>
      <c r="L2751" s="73"/>
      <c r="M2751" s="74"/>
      <c r="N2751" s="248">
        <f>SUM(N2752:N2759)</f>
        <v>102</v>
      </c>
      <c r="O2751" s="293">
        <f>SUM(O2752:O2759)</f>
        <v>0.99999999999999978</v>
      </c>
      <c r="P2751" s="292"/>
      <c r="Q2751" s="87"/>
      <c r="R2751" s="87"/>
      <c r="S2751" s="87"/>
      <c r="T2751" s="87"/>
      <c r="U2751" s="87"/>
      <c r="V2751" s="87"/>
      <c r="W2751" s="87"/>
      <c r="X2751" s="87"/>
      <c r="Y2751" s="88"/>
      <c r="Z2751" s="107">
        <f>SUM(Z2752:Z2759)</f>
        <v>639.21568627450984</v>
      </c>
      <c r="AA2751" s="88"/>
      <c r="AB2751" s="87"/>
      <c r="AC2751" s="87"/>
      <c r="AD2751" s="87"/>
      <c r="AE2751" s="87"/>
      <c r="AF2751" s="87"/>
      <c r="AG2751" s="87"/>
      <c r="AH2751" s="87"/>
      <c r="AI2751" s="87"/>
      <c r="AJ2751" s="88"/>
      <c r="AK2751" s="107">
        <f>SUM(AK2752:AK2759)</f>
        <v>0</v>
      </c>
      <c r="AL2751" s="88"/>
      <c r="AM2751" s="87"/>
      <c r="AN2751" s="87"/>
      <c r="AO2751" s="87"/>
      <c r="AP2751" s="87"/>
      <c r="AQ2751" s="87"/>
      <c r="AR2751" s="87"/>
      <c r="AS2751" s="87"/>
      <c r="AT2751" s="87"/>
      <c r="AU2751" s="87"/>
      <c r="AV2751" s="87"/>
      <c r="AW2751" s="112"/>
      <c r="AX2751" s="107">
        <f>SUM(AX2752:AX2759)</f>
        <v>76.470588235294116</v>
      </c>
      <c r="AY2751" s="88"/>
      <c r="AZ2751" s="79"/>
      <c r="BA2751" s="80"/>
      <c r="BB2751" s="71"/>
      <c r="BC2751" s="95"/>
      <c r="BD2751" s="41">
        <v>5</v>
      </c>
      <c r="BE2751" s="52">
        <v>51</v>
      </c>
      <c r="BF2751" s="103">
        <v>5113</v>
      </c>
      <c r="BG2751" s="279" t="s">
        <v>51</v>
      </c>
    </row>
    <row r="2752" spans="1:59" s="63" customFormat="1" ht="12.75" x14ac:dyDescent="0.2">
      <c r="A2752" s="196">
        <v>5</v>
      </c>
      <c r="B2752" s="197" t="s">
        <v>938</v>
      </c>
      <c r="C2752" s="208">
        <v>51</v>
      </c>
      <c r="D2752" s="209" t="s">
        <v>939</v>
      </c>
      <c r="E2752" s="212">
        <v>5113</v>
      </c>
      <c r="F2752" s="213" t="s">
        <v>944</v>
      </c>
      <c r="G2752" s="231" t="s">
        <v>945</v>
      </c>
      <c r="H2752" s="89" t="s">
        <v>52</v>
      </c>
      <c r="I2752" s="90" t="s">
        <v>946</v>
      </c>
      <c r="J2752" s="90" t="s">
        <v>947</v>
      </c>
      <c r="K2752" s="90" t="s">
        <v>64</v>
      </c>
      <c r="L2752" s="90" t="s">
        <v>633</v>
      </c>
      <c r="M2752" s="91"/>
      <c r="N2752" s="312">
        <v>48</v>
      </c>
      <c r="O2752" s="313">
        <f>N2752/N$2751</f>
        <v>0.47058823529411764</v>
      </c>
      <c r="P2752" s="104"/>
      <c r="Q2752" s="92"/>
      <c r="R2752" s="92"/>
      <c r="S2752" s="92"/>
      <c r="T2752" s="92"/>
      <c r="U2752" s="92"/>
      <c r="V2752" s="92"/>
      <c r="W2752" s="92"/>
      <c r="X2752" s="109">
        <f t="shared" ref="X2752:X2759" si="424">P2752*P$7+Q2752*Q$7+R2752*R$7+S2752*S$7+T2752*T$7+U2752*U$7+V2752*V$7+W2752*W$7</f>
        <v>0</v>
      </c>
      <c r="Y2752" s="83"/>
      <c r="Z2752" s="110">
        <f t="shared" ref="Z2752:Z2759" si="425">X2752*$O2752</f>
        <v>0</v>
      </c>
      <c r="AA2752" s="111"/>
      <c r="AB2752" s="92"/>
      <c r="AC2752" s="92"/>
      <c r="AD2752" s="92"/>
      <c r="AE2752" s="92"/>
      <c r="AF2752" s="92"/>
      <c r="AG2752" s="92"/>
      <c r="AH2752" s="92"/>
      <c r="AI2752" s="109">
        <f t="shared" ref="AI2752:AI2759" si="426">AB2752*AB$7+AC2752*AC$7+AD2752*AD$7+AE2752*AE$7+AF2752*AF$7+AG2752*AG$7+AH2752*AH$7</f>
        <v>0</v>
      </c>
      <c r="AJ2752" s="83"/>
      <c r="AK2752" s="110">
        <f t="shared" ref="AK2752:AK2759" si="427">AI2752*$O2752</f>
        <v>0</v>
      </c>
      <c r="AL2752" s="111"/>
      <c r="AM2752" s="92"/>
      <c r="AN2752" s="92">
        <v>1</v>
      </c>
      <c r="AO2752" s="92"/>
      <c r="AP2752" s="92"/>
      <c r="AQ2752" s="92"/>
      <c r="AR2752" s="92"/>
      <c r="AS2752" s="92"/>
      <c r="AT2752" s="92"/>
      <c r="AU2752" s="92"/>
      <c r="AV2752" s="109">
        <f t="shared" ref="AV2752:AV2759" si="428">AM2752*AM$7+AN2752*AN$7+AO2752*AO$7+AP2752*AP$7+AQ2752*AQ$7+AR2752*AR$7+AS2752*AS$7+AT2752*AT$7+AU2752*AU$7</f>
        <v>25</v>
      </c>
      <c r="AW2752" s="75"/>
      <c r="AX2752" s="110">
        <f t="shared" ref="AX2752:AX2759" si="429">AV2752*$O2752</f>
        <v>11.76470588235294</v>
      </c>
      <c r="AY2752" s="111"/>
      <c r="AZ2752" s="93"/>
      <c r="BA2752" s="94" t="s">
        <v>105</v>
      </c>
      <c r="BB2752" s="71"/>
      <c r="BC2752" s="95"/>
      <c r="BD2752" s="41">
        <v>5</v>
      </c>
      <c r="BE2752" s="52">
        <v>51</v>
      </c>
      <c r="BF2752" s="103">
        <v>5113</v>
      </c>
      <c r="BG2752" s="280" t="s">
        <v>52</v>
      </c>
    </row>
    <row r="2753" spans="1:59" s="63" customFormat="1" ht="12.75" x14ac:dyDescent="0.2">
      <c r="A2753" s="196">
        <v>5</v>
      </c>
      <c r="B2753" s="197" t="s">
        <v>938</v>
      </c>
      <c r="C2753" s="208">
        <v>51</v>
      </c>
      <c r="D2753" s="209" t="s">
        <v>939</v>
      </c>
      <c r="E2753" s="212">
        <v>5113</v>
      </c>
      <c r="F2753" s="213" t="s">
        <v>944</v>
      </c>
      <c r="G2753" s="231" t="s">
        <v>945</v>
      </c>
      <c r="H2753" s="89"/>
      <c r="I2753" s="90" t="s">
        <v>946</v>
      </c>
      <c r="J2753" s="90" t="s">
        <v>947</v>
      </c>
      <c r="K2753" s="90" t="s">
        <v>64</v>
      </c>
      <c r="L2753" s="90" t="s">
        <v>633</v>
      </c>
      <c r="M2753" s="91"/>
      <c r="N2753" s="312">
        <v>48</v>
      </c>
      <c r="O2753" s="313">
        <f t="shared" ref="O2753:O2759" si="430">N2753/N$2751</f>
        <v>0.47058823529411764</v>
      </c>
      <c r="P2753" s="104"/>
      <c r="Q2753" s="92"/>
      <c r="R2753" s="92"/>
      <c r="S2753" s="92"/>
      <c r="T2753" s="92"/>
      <c r="U2753" s="92"/>
      <c r="V2753" s="92"/>
      <c r="W2753" s="92"/>
      <c r="X2753" s="109">
        <f t="shared" si="424"/>
        <v>0</v>
      </c>
      <c r="Y2753" s="83"/>
      <c r="Z2753" s="110">
        <f t="shared" si="425"/>
        <v>0</v>
      </c>
      <c r="AA2753" s="111"/>
      <c r="AB2753" s="92"/>
      <c r="AC2753" s="92"/>
      <c r="AD2753" s="92"/>
      <c r="AE2753" s="92"/>
      <c r="AF2753" s="92"/>
      <c r="AG2753" s="92"/>
      <c r="AH2753" s="92"/>
      <c r="AI2753" s="109">
        <f t="shared" si="426"/>
        <v>0</v>
      </c>
      <c r="AJ2753" s="83"/>
      <c r="AK2753" s="110">
        <f t="shared" si="427"/>
        <v>0</v>
      </c>
      <c r="AL2753" s="111"/>
      <c r="AM2753" s="92"/>
      <c r="AN2753" s="92">
        <v>1</v>
      </c>
      <c r="AO2753" s="92"/>
      <c r="AP2753" s="92"/>
      <c r="AQ2753" s="92"/>
      <c r="AR2753" s="92"/>
      <c r="AS2753" s="92"/>
      <c r="AT2753" s="92"/>
      <c r="AU2753" s="92"/>
      <c r="AV2753" s="109">
        <f t="shared" si="428"/>
        <v>25</v>
      </c>
      <c r="AW2753" s="75"/>
      <c r="AX2753" s="110">
        <f t="shared" si="429"/>
        <v>11.76470588235294</v>
      </c>
      <c r="AY2753" s="111"/>
      <c r="AZ2753" s="93"/>
      <c r="BA2753" s="94" t="s">
        <v>105</v>
      </c>
      <c r="BB2753" s="71"/>
      <c r="BC2753" s="95"/>
      <c r="BD2753" s="41">
        <v>5</v>
      </c>
      <c r="BE2753" s="52">
        <v>51</v>
      </c>
      <c r="BF2753" s="103">
        <v>5113</v>
      </c>
      <c r="BG2753" s="280" t="s">
        <v>52</v>
      </c>
    </row>
    <row r="2754" spans="1:59" s="63" customFormat="1" ht="12.75" x14ac:dyDescent="0.2">
      <c r="A2754" s="196">
        <v>5</v>
      </c>
      <c r="B2754" s="197" t="s">
        <v>938</v>
      </c>
      <c r="C2754" s="208">
        <v>51</v>
      </c>
      <c r="D2754" s="209" t="s">
        <v>939</v>
      </c>
      <c r="E2754" s="212">
        <v>5113</v>
      </c>
      <c r="F2754" s="213" t="s">
        <v>944</v>
      </c>
      <c r="G2754" s="231" t="s">
        <v>945</v>
      </c>
      <c r="H2754" s="89"/>
      <c r="I2754" s="90" t="s">
        <v>948</v>
      </c>
      <c r="J2754" s="90"/>
      <c r="K2754" s="90" t="s">
        <v>90</v>
      </c>
      <c r="L2754" s="90" t="s">
        <v>161</v>
      </c>
      <c r="M2754" s="91"/>
      <c r="N2754" s="312">
        <v>1</v>
      </c>
      <c r="O2754" s="313">
        <f t="shared" si="430"/>
        <v>9.8039215686274508E-3</v>
      </c>
      <c r="P2754" s="104"/>
      <c r="Q2754" s="92"/>
      <c r="R2754" s="92"/>
      <c r="S2754" s="92"/>
      <c r="T2754" s="92"/>
      <c r="U2754" s="92">
        <v>1</v>
      </c>
      <c r="V2754" s="92"/>
      <c r="W2754" s="92"/>
      <c r="X2754" s="109">
        <f t="shared" si="424"/>
        <v>5000</v>
      </c>
      <c r="Y2754" s="83"/>
      <c r="Z2754" s="110">
        <f t="shared" si="425"/>
        <v>49.019607843137251</v>
      </c>
      <c r="AA2754" s="111"/>
      <c r="AB2754" s="92"/>
      <c r="AC2754" s="92"/>
      <c r="AD2754" s="92"/>
      <c r="AE2754" s="92"/>
      <c r="AF2754" s="92"/>
      <c r="AG2754" s="92"/>
      <c r="AH2754" s="92"/>
      <c r="AI2754" s="109">
        <f t="shared" si="426"/>
        <v>0</v>
      </c>
      <c r="AJ2754" s="83"/>
      <c r="AK2754" s="110">
        <f t="shared" si="427"/>
        <v>0</v>
      </c>
      <c r="AL2754" s="111"/>
      <c r="AM2754" s="92"/>
      <c r="AN2754" s="92"/>
      <c r="AO2754" s="92"/>
      <c r="AP2754" s="92">
        <v>1</v>
      </c>
      <c r="AQ2754" s="92"/>
      <c r="AR2754" s="92"/>
      <c r="AS2754" s="92"/>
      <c r="AT2754" s="92"/>
      <c r="AU2754" s="92"/>
      <c r="AV2754" s="109">
        <f t="shared" si="428"/>
        <v>100</v>
      </c>
      <c r="AW2754" s="75"/>
      <c r="AX2754" s="110">
        <f t="shared" si="429"/>
        <v>0.98039215686274506</v>
      </c>
      <c r="AY2754" s="111"/>
      <c r="AZ2754" s="93"/>
      <c r="BA2754" s="94" t="s">
        <v>105</v>
      </c>
      <c r="BB2754" s="71"/>
      <c r="BC2754" s="95"/>
      <c r="BD2754" s="41">
        <v>5</v>
      </c>
      <c r="BE2754" s="52">
        <v>51</v>
      </c>
      <c r="BF2754" s="103">
        <v>5113</v>
      </c>
      <c r="BG2754" s="280" t="s">
        <v>52</v>
      </c>
    </row>
    <row r="2755" spans="1:59" s="63" customFormat="1" ht="12.75" x14ac:dyDescent="0.2">
      <c r="A2755" s="196">
        <v>5</v>
      </c>
      <c r="B2755" s="197" t="s">
        <v>938</v>
      </c>
      <c r="C2755" s="208">
        <v>51</v>
      </c>
      <c r="D2755" s="209" t="s">
        <v>939</v>
      </c>
      <c r="E2755" s="212">
        <v>5113</v>
      </c>
      <c r="F2755" s="213" t="s">
        <v>944</v>
      </c>
      <c r="G2755" s="231" t="s">
        <v>945</v>
      </c>
      <c r="H2755" s="89"/>
      <c r="I2755" s="90" t="s">
        <v>949</v>
      </c>
      <c r="J2755" s="90"/>
      <c r="K2755" s="90" t="s">
        <v>950</v>
      </c>
      <c r="L2755" s="90" t="s">
        <v>951</v>
      </c>
      <c r="M2755" s="91"/>
      <c r="N2755" s="312">
        <v>1</v>
      </c>
      <c r="O2755" s="313">
        <f t="shared" si="430"/>
        <v>9.8039215686274508E-3</v>
      </c>
      <c r="P2755" s="104"/>
      <c r="Q2755" s="92"/>
      <c r="R2755" s="92"/>
      <c r="S2755" s="92"/>
      <c r="T2755" s="92"/>
      <c r="U2755" s="92"/>
      <c r="V2755" s="92">
        <v>1</v>
      </c>
      <c r="W2755" s="92"/>
      <c r="X2755" s="109">
        <f t="shared" si="424"/>
        <v>10000</v>
      </c>
      <c r="Y2755" s="83"/>
      <c r="Z2755" s="110">
        <f t="shared" si="425"/>
        <v>98.039215686274503</v>
      </c>
      <c r="AA2755" s="111"/>
      <c r="AB2755" s="92"/>
      <c r="AC2755" s="92"/>
      <c r="AD2755" s="92"/>
      <c r="AE2755" s="92"/>
      <c r="AF2755" s="92"/>
      <c r="AG2755" s="92"/>
      <c r="AH2755" s="92"/>
      <c r="AI2755" s="109">
        <f t="shared" si="426"/>
        <v>0</v>
      </c>
      <c r="AJ2755" s="83"/>
      <c r="AK2755" s="110">
        <f t="shared" si="427"/>
        <v>0</v>
      </c>
      <c r="AL2755" s="111"/>
      <c r="AM2755" s="92"/>
      <c r="AN2755" s="92"/>
      <c r="AO2755" s="92"/>
      <c r="AP2755" s="92">
        <v>1</v>
      </c>
      <c r="AQ2755" s="92"/>
      <c r="AR2755" s="92"/>
      <c r="AS2755" s="92"/>
      <c r="AT2755" s="92"/>
      <c r="AU2755" s="92"/>
      <c r="AV2755" s="109">
        <f t="shared" si="428"/>
        <v>100</v>
      </c>
      <c r="AW2755" s="75"/>
      <c r="AX2755" s="110">
        <f t="shared" si="429"/>
        <v>0.98039215686274506</v>
      </c>
      <c r="AY2755" s="111"/>
      <c r="AZ2755" s="93"/>
      <c r="BA2755" s="94" t="s">
        <v>105</v>
      </c>
      <c r="BB2755" s="71"/>
      <c r="BC2755" s="95"/>
      <c r="BD2755" s="41">
        <v>5</v>
      </c>
      <c r="BE2755" s="52">
        <v>51</v>
      </c>
      <c r="BF2755" s="103">
        <v>5113</v>
      </c>
      <c r="BG2755" s="280" t="s">
        <v>52</v>
      </c>
    </row>
    <row r="2756" spans="1:59" s="63" customFormat="1" ht="12.75" x14ac:dyDescent="0.2">
      <c r="A2756" s="196">
        <v>5</v>
      </c>
      <c r="B2756" s="197" t="s">
        <v>938</v>
      </c>
      <c r="C2756" s="208">
        <v>51</v>
      </c>
      <c r="D2756" s="209" t="s">
        <v>939</v>
      </c>
      <c r="E2756" s="212">
        <v>5113</v>
      </c>
      <c r="F2756" s="213" t="s">
        <v>944</v>
      </c>
      <c r="G2756" s="231" t="s">
        <v>945</v>
      </c>
      <c r="H2756" s="89"/>
      <c r="I2756" s="90" t="s">
        <v>941</v>
      </c>
      <c r="J2756" s="90"/>
      <c r="K2756" s="90" t="s">
        <v>64</v>
      </c>
      <c r="L2756" s="90" t="s">
        <v>119</v>
      </c>
      <c r="M2756" s="91"/>
      <c r="N2756" s="312">
        <v>1</v>
      </c>
      <c r="O2756" s="313">
        <f t="shared" si="430"/>
        <v>9.8039215686274508E-3</v>
      </c>
      <c r="P2756" s="104">
        <v>1</v>
      </c>
      <c r="Q2756" s="92"/>
      <c r="R2756" s="92"/>
      <c r="S2756" s="92"/>
      <c r="T2756" s="92"/>
      <c r="U2756" s="92"/>
      <c r="V2756" s="92"/>
      <c r="W2756" s="92"/>
      <c r="X2756" s="109">
        <f t="shared" si="424"/>
        <v>100</v>
      </c>
      <c r="Y2756" s="83"/>
      <c r="Z2756" s="110">
        <f t="shared" si="425"/>
        <v>0.98039215686274506</v>
      </c>
      <c r="AA2756" s="111"/>
      <c r="AB2756" s="92"/>
      <c r="AC2756" s="92"/>
      <c r="AD2756" s="92"/>
      <c r="AE2756" s="92"/>
      <c r="AF2756" s="92"/>
      <c r="AG2756" s="92"/>
      <c r="AH2756" s="92"/>
      <c r="AI2756" s="109">
        <f t="shared" si="426"/>
        <v>0</v>
      </c>
      <c r="AJ2756" s="83"/>
      <c r="AK2756" s="110">
        <f t="shared" si="427"/>
        <v>0</v>
      </c>
      <c r="AL2756" s="111"/>
      <c r="AM2756" s="92"/>
      <c r="AN2756" s="92"/>
      <c r="AO2756" s="92"/>
      <c r="AP2756" s="92"/>
      <c r="AQ2756" s="92"/>
      <c r="AR2756" s="92"/>
      <c r="AS2756" s="92"/>
      <c r="AT2756" s="92">
        <v>1</v>
      </c>
      <c r="AU2756" s="92"/>
      <c r="AV2756" s="109">
        <f t="shared" si="428"/>
        <v>2500</v>
      </c>
      <c r="AW2756" s="75"/>
      <c r="AX2756" s="110">
        <f t="shared" si="429"/>
        <v>24.509803921568626</v>
      </c>
      <c r="AY2756" s="111"/>
      <c r="AZ2756" s="93"/>
      <c r="BA2756" s="94" t="s">
        <v>131</v>
      </c>
      <c r="BB2756" s="71"/>
      <c r="BC2756" s="95"/>
      <c r="BD2756" s="41">
        <v>5</v>
      </c>
      <c r="BE2756" s="52">
        <v>51</v>
      </c>
      <c r="BF2756" s="103">
        <v>5113</v>
      </c>
      <c r="BG2756" s="280" t="s">
        <v>52</v>
      </c>
    </row>
    <row r="2757" spans="1:59" s="63" customFormat="1" ht="12.75" x14ac:dyDescent="0.2">
      <c r="A2757" s="196">
        <v>5</v>
      </c>
      <c r="B2757" s="197" t="s">
        <v>938</v>
      </c>
      <c r="C2757" s="208">
        <v>51</v>
      </c>
      <c r="D2757" s="209" t="s">
        <v>939</v>
      </c>
      <c r="E2757" s="212">
        <v>5113</v>
      </c>
      <c r="F2757" s="213" t="s">
        <v>944</v>
      </c>
      <c r="G2757" s="231" t="s">
        <v>945</v>
      </c>
      <c r="H2757" s="89"/>
      <c r="I2757" s="90" t="s">
        <v>952</v>
      </c>
      <c r="J2757" s="90"/>
      <c r="K2757" s="90" t="s">
        <v>73</v>
      </c>
      <c r="L2757" s="90" t="s">
        <v>95</v>
      </c>
      <c r="M2757" s="91"/>
      <c r="N2757" s="312">
        <v>1</v>
      </c>
      <c r="O2757" s="313">
        <f t="shared" si="430"/>
        <v>9.8039215686274508E-3</v>
      </c>
      <c r="P2757" s="104"/>
      <c r="Q2757" s="92"/>
      <c r="R2757" s="92"/>
      <c r="S2757" s="92"/>
      <c r="T2757" s="92"/>
      <c r="U2757" s="92"/>
      <c r="V2757" s="92"/>
      <c r="W2757" s="92">
        <v>1</v>
      </c>
      <c r="X2757" s="109">
        <f t="shared" si="424"/>
        <v>25000</v>
      </c>
      <c r="Y2757" s="83"/>
      <c r="Z2757" s="110">
        <f t="shared" si="425"/>
        <v>245.09803921568627</v>
      </c>
      <c r="AA2757" s="111"/>
      <c r="AB2757" s="92"/>
      <c r="AC2757" s="92"/>
      <c r="AD2757" s="92"/>
      <c r="AE2757" s="92"/>
      <c r="AF2757" s="92"/>
      <c r="AG2757" s="92"/>
      <c r="AH2757" s="92"/>
      <c r="AI2757" s="109">
        <f t="shared" si="426"/>
        <v>0</v>
      </c>
      <c r="AJ2757" s="83"/>
      <c r="AK2757" s="110">
        <f t="shared" si="427"/>
        <v>0</v>
      </c>
      <c r="AL2757" s="111"/>
      <c r="AM2757" s="92"/>
      <c r="AN2757" s="92"/>
      <c r="AO2757" s="92"/>
      <c r="AP2757" s="92">
        <v>1</v>
      </c>
      <c r="AQ2757" s="92"/>
      <c r="AR2757" s="92"/>
      <c r="AS2757" s="92"/>
      <c r="AT2757" s="92"/>
      <c r="AU2757" s="92"/>
      <c r="AV2757" s="109">
        <f t="shared" si="428"/>
        <v>100</v>
      </c>
      <c r="AW2757" s="75"/>
      <c r="AX2757" s="110">
        <f t="shared" si="429"/>
        <v>0.98039215686274506</v>
      </c>
      <c r="AY2757" s="111"/>
      <c r="AZ2757" s="93"/>
      <c r="BA2757" s="94" t="s">
        <v>131</v>
      </c>
      <c r="BB2757" s="71"/>
      <c r="BC2757" s="95"/>
      <c r="BD2757" s="41">
        <v>5</v>
      </c>
      <c r="BE2757" s="52">
        <v>51</v>
      </c>
      <c r="BF2757" s="103">
        <v>5113</v>
      </c>
      <c r="BG2757" s="280" t="s">
        <v>52</v>
      </c>
    </row>
    <row r="2758" spans="1:59" s="63" customFormat="1" ht="12.75" x14ac:dyDescent="0.2">
      <c r="A2758" s="196">
        <v>5</v>
      </c>
      <c r="B2758" s="197" t="s">
        <v>938</v>
      </c>
      <c r="C2758" s="208">
        <v>51</v>
      </c>
      <c r="D2758" s="209" t="s">
        <v>939</v>
      </c>
      <c r="E2758" s="212">
        <v>5113</v>
      </c>
      <c r="F2758" s="213" t="s">
        <v>944</v>
      </c>
      <c r="G2758" s="231" t="s">
        <v>945</v>
      </c>
      <c r="H2758" s="89"/>
      <c r="I2758" s="90" t="s">
        <v>290</v>
      </c>
      <c r="J2758" s="90"/>
      <c r="K2758" s="90" t="s">
        <v>64</v>
      </c>
      <c r="L2758" s="90" t="s">
        <v>136</v>
      </c>
      <c r="M2758" s="91"/>
      <c r="N2758" s="312">
        <v>1</v>
      </c>
      <c r="O2758" s="313">
        <f t="shared" si="430"/>
        <v>9.8039215686274508E-3</v>
      </c>
      <c r="P2758" s="104">
        <v>1</v>
      </c>
      <c r="Q2758" s="92"/>
      <c r="R2758" s="92"/>
      <c r="S2758" s="92"/>
      <c r="T2758" s="92"/>
      <c r="U2758" s="92"/>
      <c r="V2758" s="92"/>
      <c r="W2758" s="92"/>
      <c r="X2758" s="109">
        <f t="shared" si="424"/>
        <v>100</v>
      </c>
      <c r="Y2758" s="83"/>
      <c r="Z2758" s="110">
        <f t="shared" si="425"/>
        <v>0.98039215686274506</v>
      </c>
      <c r="AA2758" s="111"/>
      <c r="AB2758" s="92"/>
      <c r="AC2758" s="92"/>
      <c r="AD2758" s="92"/>
      <c r="AE2758" s="92"/>
      <c r="AF2758" s="92"/>
      <c r="AG2758" s="92"/>
      <c r="AH2758" s="92"/>
      <c r="AI2758" s="109">
        <f t="shared" si="426"/>
        <v>0</v>
      </c>
      <c r="AJ2758" s="83"/>
      <c r="AK2758" s="110">
        <f t="shared" si="427"/>
        <v>0</v>
      </c>
      <c r="AL2758" s="111"/>
      <c r="AM2758" s="92"/>
      <c r="AN2758" s="92"/>
      <c r="AO2758" s="92"/>
      <c r="AP2758" s="92"/>
      <c r="AQ2758" s="92"/>
      <c r="AR2758" s="92"/>
      <c r="AS2758" s="92"/>
      <c r="AT2758" s="92">
        <v>1</v>
      </c>
      <c r="AU2758" s="92"/>
      <c r="AV2758" s="109">
        <f t="shared" si="428"/>
        <v>2500</v>
      </c>
      <c r="AW2758" s="75"/>
      <c r="AX2758" s="110">
        <f t="shared" si="429"/>
        <v>24.509803921568626</v>
      </c>
      <c r="AY2758" s="111"/>
      <c r="AZ2758" s="93"/>
      <c r="BA2758" s="94" t="s">
        <v>131</v>
      </c>
      <c r="BB2758" s="71"/>
      <c r="BC2758" s="95"/>
      <c r="BD2758" s="41">
        <v>5</v>
      </c>
      <c r="BE2758" s="52">
        <v>51</v>
      </c>
      <c r="BF2758" s="103">
        <v>5113</v>
      </c>
      <c r="BG2758" s="280" t="s">
        <v>52</v>
      </c>
    </row>
    <row r="2759" spans="1:59" s="63" customFormat="1" ht="12.75" x14ac:dyDescent="0.2">
      <c r="A2759" s="196">
        <v>5</v>
      </c>
      <c r="B2759" s="197" t="s">
        <v>938</v>
      </c>
      <c r="C2759" s="208">
        <v>51</v>
      </c>
      <c r="D2759" s="209" t="s">
        <v>939</v>
      </c>
      <c r="E2759" s="212">
        <v>5113</v>
      </c>
      <c r="F2759" s="213" t="s">
        <v>944</v>
      </c>
      <c r="G2759" s="231" t="s">
        <v>945</v>
      </c>
      <c r="H2759" s="89"/>
      <c r="I2759" s="90" t="s">
        <v>953</v>
      </c>
      <c r="J2759" s="90"/>
      <c r="K2759" s="90" t="s">
        <v>73</v>
      </c>
      <c r="L2759" s="90" t="s">
        <v>69</v>
      </c>
      <c r="M2759" s="91"/>
      <c r="N2759" s="312">
        <v>1</v>
      </c>
      <c r="O2759" s="313">
        <f t="shared" si="430"/>
        <v>9.8039215686274508E-3</v>
      </c>
      <c r="P2759" s="104"/>
      <c r="Q2759" s="92"/>
      <c r="R2759" s="92"/>
      <c r="S2759" s="92"/>
      <c r="T2759" s="92"/>
      <c r="U2759" s="92"/>
      <c r="V2759" s="92"/>
      <c r="W2759" s="92">
        <v>1</v>
      </c>
      <c r="X2759" s="109">
        <f t="shared" si="424"/>
        <v>25000</v>
      </c>
      <c r="Y2759" s="83"/>
      <c r="Z2759" s="110">
        <f t="shared" si="425"/>
        <v>245.09803921568627</v>
      </c>
      <c r="AA2759" s="111"/>
      <c r="AB2759" s="92"/>
      <c r="AC2759" s="92"/>
      <c r="AD2759" s="92"/>
      <c r="AE2759" s="92"/>
      <c r="AF2759" s="92"/>
      <c r="AG2759" s="92"/>
      <c r="AH2759" s="92"/>
      <c r="AI2759" s="109">
        <f t="shared" si="426"/>
        <v>0</v>
      </c>
      <c r="AJ2759" s="83"/>
      <c r="AK2759" s="110">
        <f t="shared" si="427"/>
        <v>0</v>
      </c>
      <c r="AL2759" s="111"/>
      <c r="AM2759" s="92"/>
      <c r="AN2759" s="92"/>
      <c r="AO2759" s="92"/>
      <c r="AP2759" s="92">
        <v>1</v>
      </c>
      <c r="AQ2759" s="92"/>
      <c r="AR2759" s="92"/>
      <c r="AS2759" s="92"/>
      <c r="AT2759" s="92"/>
      <c r="AU2759" s="92"/>
      <c r="AV2759" s="109">
        <f t="shared" si="428"/>
        <v>100</v>
      </c>
      <c r="AW2759" s="75"/>
      <c r="AX2759" s="110">
        <f t="shared" si="429"/>
        <v>0.98039215686274506</v>
      </c>
      <c r="AY2759" s="111"/>
      <c r="AZ2759" s="93"/>
      <c r="BA2759" s="94" t="s">
        <v>131</v>
      </c>
      <c r="BB2759" s="71"/>
      <c r="BC2759" s="95"/>
      <c r="BD2759" s="41">
        <v>5</v>
      </c>
      <c r="BE2759" s="52">
        <v>51</v>
      </c>
      <c r="BF2759" s="103">
        <v>5113</v>
      </c>
      <c r="BG2759" s="280" t="s">
        <v>52</v>
      </c>
    </row>
    <row r="2760" spans="1:59" s="63" customFormat="1" ht="12.75" x14ac:dyDescent="0.2">
      <c r="A2760" s="196">
        <v>5</v>
      </c>
      <c r="B2760" s="197" t="s">
        <v>938</v>
      </c>
      <c r="C2760" s="208">
        <v>51</v>
      </c>
      <c r="D2760" s="209" t="s">
        <v>939</v>
      </c>
      <c r="E2760" s="212">
        <v>5113</v>
      </c>
      <c r="F2760" s="213" t="s">
        <v>944</v>
      </c>
      <c r="G2760" s="231" t="s">
        <v>945</v>
      </c>
      <c r="H2760" s="65"/>
      <c r="I2760" s="222"/>
      <c r="J2760" s="66"/>
      <c r="K2760" s="66"/>
      <c r="L2760" s="66"/>
      <c r="M2760" s="64"/>
      <c r="N2760" s="304"/>
      <c r="O2760" s="305"/>
      <c r="P2760" s="127"/>
      <c r="Q2760" s="67"/>
      <c r="R2760" s="67"/>
      <c r="S2760" s="67"/>
      <c r="T2760" s="67"/>
      <c r="U2760" s="67"/>
      <c r="V2760" s="67"/>
      <c r="W2760" s="67"/>
      <c r="X2760" s="67"/>
      <c r="Y2760" s="68"/>
      <c r="Z2760" s="68"/>
      <c r="AA2760" s="68"/>
      <c r="AB2760" s="67"/>
      <c r="AC2760" s="67"/>
      <c r="AD2760" s="67"/>
      <c r="AE2760" s="67"/>
      <c r="AF2760" s="67"/>
      <c r="AG2760" s="67"/>
      <c r="AH2760" s="67"/>
      <c r="AI2760" s="67"/>
      <c r="AJ2760" s="68"/>
      <c r="AK2760" s="68"/>
      <c r="AL2760" s="68"/>
      <c r="AM2760" s="67"/>
      <c r="AN2760" s="67"/>
      <c r="AO2760" s="67"/>
      <c r="AP2760" s="67"/>
      <c r="AQ2760" s="67"/>
      <c r="AR2760" s="67"/>
      <c r="AS2760" s="67"/>
      <c r="AT2760" s="67"/>
      <c r="AU2760" s="67"/>
      <c r="AV2760" s="67"/>
      <c r="AW2760" s="67"/>
      <c r="AX2760" s="68"/>
      <c r="AY2760" s="68"/>
      <c r="AZ2760" s="69"/>
      <c r="BA2760" s="70"/>
      <c r="BB2760" s="71"/>
      <c r="BC2760" s="95"/>
      <c r="BD2760" s="41">
        <v>5</v>
      </c>
      <c r="BE2760" s="52">
        <v>51</v>
      </c>
      <c r="BF2760" s="103">
        <v>5113</v>
      </c>
      <c r="BG2760" s="275"/>
    </row>
    <row r="2761" spans="1:59" s="63" customFormat="1" ht="12.75" x14ac:dyDescent="0.2">
      <c r="A2761" s="196">
        <v>5</v>
      </c>
      <c r="B2761" s="197" t="s">
        <v>938</v>
      </c>
      <c r="C2761" s="208">
        <v>51</v>
      </c>
      <c r="D2761" s="209" t="s">
        <v>939</v>
      </c>
      <c r="E2761" s="212">
        <v>5113</v>
      </c>
      <c r="F2761" s="213" t="s">
        <v>944</v>
      </c>
      <c r="G2761" s="232"/>
      <c r="H2761" s="97"/>
      <c r="I2761" s="224"/>
      <c r="J2761" s="98"/>
      <c r="K2761" s="98"/>
      <c r="L2761" s="98"/>
      <c r="M2761" s="96"/>
      <c r="N2761" s="307"/>
      <c r="O2761" s="246"/>
      <c r="P2761" s="124"/>
      <c r="Q2761" s="99"/>
      <c r="R2761" s="99"/>
      <c r="S2761" s="99"/>
      <c r="T2761" s="99"/>
      <c r="U2761" s="99"/>
      <c r="V2761" s="99"/>
      <c r="W2761" s="99"/>
      <c r="X2761" s="99"/>
      <c r="Y2761" s="100"/>
      <c r="Z2761" s="100"/>
      <c r="AA2761" s="100"/>
      <c r="AB2761" s="99"/>
      <c r="AC2761" s="99"/>
      <c r="AD2761" s="99"/>
      <c r="AE2761" s="99"/>
      <c r="AF2761" s="99"/>
      <c r="AG2761" s="99"/>
      <c r="AH2761" s="99"/>
      <c r="AI2761" s="99"/>
      <c r="AJ2761" s="100"/>
      <c r="AK2761" s="100"/>
      <c r="AL2761" s="100"/>
      <c r="AM2761" s="99"/>
      <c r="AN2761" s="99"/>
      <c r="AO2761" s="99"/>
      <c r="AP2761" s="99"/>
      <c r="AQ2761" s="99"/>
      <c r="AR2761" s="99"/>
      <c r="AS2761" s="99"/>
      <c r="AT2761" s="99"/>
      <c r="AU2761" s="99"/>
      <c r="AV2761" s="99"/>
      <c r="AW2761" s="99"/>
      <c r="AX2761" s="100"/>
      <c r="AY2761" s="100"/>
      <c r="AZ2761" s="101"/>
      <c r="BA2761" s="102"/>
      <c r="BB2761" s="95"/>
      <c r="BC2761" s="95"/>
      <c r="BD2761" s="41">
        <v>5</v>
      </c>
      <c r="BE2761" s="52">
        <v>51</v>
      </c>
      <c r="BF2761" s="103">
        <v>5113</v>
      </c>
      <c r="BG2761" s="277"/>
    </row>
    <row r="2762" spans="1:59" s="63" customFormat="1" ht="12.75" x14ac:dyDescent="0.2">
      <c r="A2762" s="196">
        <v>5</v>
      </c>
      <c r="B2762" s="197" t="s">
        <v>938</v>
      </c>
      <c r="C2762" s="208">
        <v>51</v>
      </c>
      <c r="D2762" s="209" t="s">
        <v>939</v>
      </c>
      <c r="E2762" s="212">
        <v>5113</v>
      </c>
      <c r="F2762" s="213" t="s">
        <v>944</v>
      </c>
      <c r="G2762" s="231"/>
      <c r="H2762" s="65"/>
      <c r="I2762" s="222"/>
      <c r="J2762" s="66"/>
      <c r="K2762" s="66"/>
      <c r="L2762" s="66"/>
      <c r="M2762" s="64"/>
      <c r="N2762" s="304"/>
      <c r="O2762" s="305"/>
      <c r="P2762" s="127"/>
      <c r="Q2762" s="67"/>
      <c r="R2762" s="67"/>
      <c r="S2762" s="67"/>
      <c r="T2762" s="67"/>
      <c r="U2762" s="67"/>
      <c r="V2762" s="67"/>
      <c r="W2762" s="67"/>
      <c r="X2762" s="67"/>
      <c r="Y2762" s="68"/>
      <c r="Z2762" s="68"/>
      <c r="AA2762" s="68"/>
      <c r="AB2762" s="67"/>
      <c r="AC2762" s="67"/>
      <c r="AD2762" s="67"/>
      <c r="AE2762" s="67"/>
      <c r="AF2762" s="67"/>
      <c r="AG2762" s="67"/>
      <c r="AH2762" s="67"/>
      <c r="AI2762" s="67"/>
      <c r="AJ2762" s="68"/>
      <c r="AK2762" s="68"/>
      <c r="AL2762" s="68"/>
      <c r="AM2762" s="67"/>
      <c r="AN2762" s="67"/>
      <c r="AO2762" s="67"/>
      <c r="AP2762" s="67"/>
      <c r="AQ2762" s="67"/>
      <c r="AR2762" s="67"/>
      <c r="AS2762" s="67"/>
      <c r="AT2762" s="67"/>
      <c r="AU2762" s="67"/>
      <c r="AV2762" s="67"/>
      <c r="AW2762" s="67"/>
      <c r="AX2762" s="68"/>
      <c r="AY2762" s="68"/>
      <c r="AZ2762" s="69"/>
      <c r="BA2762" s="70"/>
      <c r="BB2762" s="71"/>
      <c r="BC2762" s="95"/>
      <c r="BD2762" s="41">
        <v>5</v>
      </c>
      <c r="BE2762" s="52">
        <v>51</v>
      </c>
      <c r="BF2762" s="103">
        <v>5113</v>
      </c>
      <c r="BG2762" s="275"/>
    </row>
    <row r="2763" spans="1:59" s="63" customFormat="1" ht="12.75" x14ac:dyDescent="0.2">
      <c r="A2763" s="196">
        <v>5</v>
      </c>
      <c r="B2763" s="197" t="s">
        <v>938</v>
      </c>
      <c r="C2763" s="208">
        <v>51</v>
      </c>
      <c r="D2763" s="209" t="s">
        <v>939</v>
      </c>
      <c r="E2763" s="212">
        <v>5113</v>
      </c>
      <c r="F2763" s="213" t="s">
        <v>944</v>
      </c>
      <c r="G2763" s="231" t="s">
        <v>729</v>
      </c>
      <c r="H2763" s="72" t="s">
        <v>1233</v>
      </c>
      <c r="I2763" s="223" t="s">
        <v>1247</v>
      </c>
      <c r="J2763" s="73"/>
      <c r="K2763" s="73"/>
      <c r="L2763" s="73"/>
      <c r="M2763" s="74"/>
      <c r="N2763" s="247"/>
      <c r="O2763" s="306"/>
      <c r="P2763" s="105"/>
      <c r="Q2763" s="75"/>
      <c r="R2763" s="75"/>
      <c r="S2763" s="75"/>
      <c r="T2763" s="75"/>
      <c r="U2763" s="75"/>
      <c r="V2763" s="75"/>
      <c r="W2763" s="75"/>
      <c r="X2763" s="75"/>
      <c r="Y2763" s="76" t="s">
        <v>1241</v>
      </c>
      <c r="Z2763" s="77" t="s">
        <v>1241</v>
      </c>
      <c r="AA2763" s="78">
        <f>AA$2549</f>
        <v>5000</v>
      </c>
      <c r="AB2763" s="75"/>
      <c r="AC2763" s="75"/>
      <c r="AD2763" s="75"/>
      <c r="AE2763" s="75"/>
      <c r="AF2763" s="75"/>
      <c r="AG2763" s="75"/>
      <c r="AH2763" s="75"/>
      <c r="AI2763" s="75"/>
      <c r="AJ2763" s="76" t="s">
        <v>1241</v>
      </c>
      <c r="AK2763" s="77" t="s">
        <v>1241</v>
      </c>
      <c r="AL2763" s="78">
        <f>AL$2549</f>
        <v>0</v>
      </c>
      <c r="AM2763" s="75"/>
      <c r="AN2763" s="75"/>
      <c r="AO2763" s="75"/>
      <c r="AP2763" s="75"/>
      <c r="AQ2763" s="75"/>
      <c r="AR2763" s="75"/>
      <c r="AS2763" s="75"/>
      <c r="AT2763" s="75"/>
      <c r="AU2763" s="75"/>
      <c r="AV2763" s="75"/>
      <c r="AW2763" s="76" t="s">
        <v>1241</v>
      </c>
      <c r="AX2763" s="77" t="s">
        <v>1241</v>
      </c>
      <c r="AY2763" s="78">
        <f>AY$2549</f>
        <v>500</v>
      </c>
      <c r="AZ2763" s="79"/>
      <c r="BA2763" s="80" t="str">
        <f>I2763</f>
        <v>&gt; see 4711, Thermal insulation</v>
      </c>
      <c r="BB2763" s="71"/>
      <c r="BC2763" s="95"/>
      <c r="BD2763" s="41">
        <v>5</v>
      </c>
      <c r="BE2763" s="52">
        <v>51</v>
      </c>
      <c r="BF2763" s="103">
        <v>5113</v>
      </c>
      <c r="BG2763" s="276" t="str">
        <f>H2763</f>
        <v>Default Scenario (Link)</v>
      </c>
    </row>
    <row r="2764" spans="1:59" s="63" customFormat="1" ht="12.75" x14ac:dyDescent="0.2">
      <c r="A2764" s="196">
        <v>5</v>
      </c>
      <c r="B2764" s="197" t="s">
        <v>938</v>
      </c>
      <c r="C2764" s="208">
        <v>51</v>
      </c>
      <c r="D2764" s="209" t="s">
        <v>939</v>
      </c>
      <c r="E2764" s="212">
        <v>5113</v>
      </c>
      <c r="F2764" s="213" t="s">
        <v>944</v>
      </c>
      <c r="G2764" s="231"/>
      <c r="H2764" s="65"/>
      <c r="I2764" s="222"/>
      <c r="J2764" s="66"/>
      <c r="K2764" s="66"/>
      <c r="L2764" s="66"/>
      <c r="M2764" s="64"/>
      <c r="N2764" s="304"/>
      <c r="O2764" s="305"/>
      <c r="P2764" s="127"/>
      <c r="Q2764" s="67"/>
      <c r="R2764" s="67"/>
      <c r="S2764" s="67"/>
      <c r="T2764" s="67"/>
      <c r="U2764" s="67"/>
      <c r="V2764" s="67"/>
      <c r="W2764" s="67"/>
      <c r="X2764" s="67"/>
      <c r="Y2764" s="68"/>
      <c r="Z2764" s="68"/>
      <c r="AA2764" s="68"/>
      <c r="AB2764" s="67"/>
      <c r="AC2764" s="67"/>
      <c r="AD2764" s="67"/>
      <c r="AE2764" s="67"/>
      <c r="AF2764" s="67"/>
      <c r="AG2764" s="67"/>
      <c r="AH2764" s="67"/>
      <c r="AI2764" s="67"/>
      <c r="AJ2764" s="68"/>
      <c r="AK2764" s="68"/>
      <c r="AL2764" s="68"/>
      <c r="AM2764" s="67"/>
      <c r="AN2764" s="67"/>
      <c r="AO2764" s="67"/>
      <c r="AP2764" s="67"/>
      <c r="AQ2764" s="67"/>
      <c r="AR2764" s="67"/>
      <c r="AS2764" s="67"/>
      <c r="AT2764" s="67"/>
      <c r="AU2764" s="67"/>
      <c r="AV2764" s="67"/>
      <c r="AW2764" s="67"/>
      <c r="AX2764" s="68"/>
      <c r="AY2764" s="68"/>
      <c r="AZ2764" s="69"/>
      <c r="BA2764" s="70"/>
      <c r="BB2764" s="71"/>
      <c r="BC2764" s="95"/>
      <c r="BD2764" s="41">
        <v>5</v>
      </c>
      <c r="BE2764" s="52">
        <v>51</v>
      </c>
      <c r="BF2764" s="103">
        <v>5113</v>
      </c>
      <c r="BG2764" s="275"/>
    </row>
    <row r="2765" spans="1:59" s="63" customFormat="1" ht="12.75" x14ac:dyDescent="0.2">
      <c r="A2765" s="196">
        <v>5</v>
      </c>
      <c r="B2765" s="197" t="s">
        <v>938</v>
      </c>
      <c r="C2765" s="208">
        <v>51</v>
      </c>
      <c r="D2765" s="209" t="s">
        <v>939</v>
      </c>
      <c r="E2765" s="212">
        <v>5113</v>
      </c>
      <c r="F2765" s="213" t="s">
        <v>944</v>
      </c>
      <c r="G2765" s="232"/>
      <c r="H2765" s="97"/>
      <c r="I2765" s="224"/>
      <c r="J2765" s="98"/>
      <c r="K2765" s="98"/>
      <c r="L2765" s="98"/>
      <c r="M2765" s="96"/>
      <c r="N2765" s="307"/>
      <c r="O2765" s="246"/>
      <c r="P2765" s="124"/>
      <c r="Q2765" s="99"/>
      <c r="R2765" s="99"/>
      <c r="S2765" s="99"/>
      <c r="T2765" s="99"/>
      <c r="U2765" s="99"/>
      <c r="V2765" s="99"/>
      <c r="W2765" s="99"/>
      <c r="X2765" s="99"/>
      <c r="Y2765" s="100"/>
      <c r="Z2765" s="100"/>
      <c r="AA2765" s="100"/>
      <c r="AB2765" s="99"/>
      <c r="AC2765" s="99"/>
      <c r="AD2765" s="99"/>
      <c r="AE2765" s="99"/>
      <c r="AF2765" s="99"/>
      <c r="AG2765" s="99"/>
      <c r="AH2765" s="99"/>
      <c r="AI2765" s="99"/>
      <c r="AJ2765" s="100"/>
      <c r="AK2765" s="100"/>
      <c r="AL2765" s="100"/>
      <c r="AM2765" s="99"/>
      <c r="AN2765" s="99"/>
      <c r="AO2765" s="99"/>
      <c r="AP2765" s="99"/>
      <c r="AQ2765" s="99"/>
      <c r="AR2765" s="99"/>
      <c r="AS2765" s="99"/>
      <c r="AT2765" s="99"/>
      <c r="AU2765" s="99"/>
      <c r="AV2765" s="99"/>
      <c r="AW2765" s="99"/>
      <c r="AX2765" s="100"/>
      <c r="AY2765" s="100"/>
      <c r="AZ2765" s="101"/>
      <c r="BA2765" s="102"/>
      <c r="BB2765" s="95"/>
      <c r="BC2765" s="95"/>
      <c r="BD2765" s="41">
        <v>5</v>
      </c>
      <c r="BE2765" s="52">
        <v>51</v>
      </c>
      <c r="BF2765" s="103">
        <v>5113</v>
      </c>
      <c r="BG2765" s="277"/>
    </row>
    <row r="2766" spans="1:59" x14ac:dyDescent="0.25">
      <c r="A2766" s="196">
        <v>5</v>
      </c>
      <c r="B2766" s="197" t="s">
        <v>938</v>
      </c>
      <c r="C2766" s="208">
        <v>51</v>
      </c>
      <c r="D2766" s="209" t="s">
        <v>939</v>
      </c>
      <c r="E2766" s="210">
        <v>5114</v>
      </c>
      <c r="F2766" s="211" t="s">
        <v>954</v>
      </c>
      <c r="G2766" s="235"/>
      <c r="H2766" s="145"/>
      <c r="I2766" s="221"/>
      <c r="J2766" s="57"/>
      <c r="K2766" s="57"/>
      <c r="L2766" s="57"/>
      <c r="M2766" s="144"/>
      <c r="N2766" s="324"/>
      <c r="O2766" s="325"/>
      <c r="P2766" s="146"/>
      <c r="Q2766" s="146"/>
      <c r="R2766" s="146"/>
      <c r="S2766" s="146"/>
      <c r="T2766" s="146"/>
      <c r="U2766" s="146"/>
      <c r="V2766" s="146"/>
      <c r="W2766" s="146"/>
      <c r="X2766" s="146"/>
      <c r="Y2766" s="59"/>
      <c r="Z2766" s="123"/>
      <c r="AA2766" s="123"/>
      <c r="AB2766" s="146"/>
      <c r="AC2766" s="146"/>
      <c r="AD2766" s="146"/>
      <c r="AE2766" s="146"/>
      <c r="AF2766" s="146"/>
      <c r="AG2766" s="146"/>
      <c r="AH2766" s="146"/>
      <c r="AI2766" s="146"/>
      <c r="AJ2766" s="59"/>
      <c r="AK2766" s="123"/>
      <c r="AL2766" s="123"/>
      <c r="AM2766" s="146"/>
      <c r="AN2766" s="146"/>
      <c r="AO2766" s="146"/>
      <c r="AP2766" s="146"/>
      <c r="AQ2766" s="146"/>
      <c r="AR2766" s="146"/>
      <c r="AS2766" s="146"/>
      <c r="AT2766" s="146"/>
      <c r="AU2766" s="146"/>
      <c r="AV2766" s="146"/>
      <c r="AW2766" s="58"/>
      <c r="AX2766" s="123"/>
      <c r="AY2766" s="59"/>
      <c r="AZ2766" s="147"/>
      <c r="BA2766" s="148"/>
      <c r="BB2766" s="143"/>
      <c r="BC2766" s="143"/>
      <c r="BD2766" s="41">
        <v>5</v>
      </c>
      <c r="BE2766" s="52">
        <v>51</v>
      </c>
      <c r="BF2766" s="62">
        <v>5114</v>
      </c>
      <c r="BG2766" s="284"/>
    </row>
    <row r="2767" spans="1:59" s="63" customFormat="1" ht="12.75" x14ac:dyDescent="0.2">
      <c r="A2767" s="196">
        <v>5</v>
      </c>
      <c r="B2767" s="197" t="s">
        <v>938</v>
      </c>
      <c r="C2767" s="208">
        <v>51</v>
      </c>
      <c r="D2767" s="209" t="s">
        <v>939</v>
      </c>
      <c r="E2767" s="210">
        <v>5114</v>
      </c>
      <c r="F2767" s="211" t="s">
        <v>954</v>
      </c>
      <c r="G2767" s="230"/>
      <c r="H2767" s="56"/>
      <c r="I2767" s="221"/>
      <c r="J2767" s="57"/>
      <c r="K2767" s="57"/>
      <c r="L2767" s="57"/>
      <c r="M2767" s="55"/>
      <c r="N2767" s="303"/>
      <c r="O2767" s="245"/>
      <c r="P2767" s="122"/>
      <c r="Q2767" s="58"/>
      <c r="R2767" s="58"/>
      <c r="S2767" s="58"/>
      <c r="T2767" s="58"/>
      <c r="U2767" s="58"/>
      <c r="V2767" s="58"/>
      <c r="W2767" s="58"/>
      <c r="X2767" s="58"/>
      <c r="Y2767" s="59"/>
      <c r="Z2767" s="59"/>
      <c r="AA2767" s="59"/>
      <c r="AB2767" s="58"/>
      <c r="AC2767" s="58"/>
      <c r="AD2767" s="58"/>
      <c r="AE2767" s="58"/>
      <c r="AF2767" s="58"/>
      <c r="AG2767" s="58"/>
      <c r="AH2767" s="58"/>
      <c r="AI2767" s="58"/>
      <c r="AJ2767" s="59"/>
      <c r="AK2767" s="59"/>
      <c r="AL2767" s="59"/>
      <c r="AM2767" s="58"/>
      <c r="AN2767" s="58"/>
      <c r="AO2767" s="58"/>
      <c r="AP2767" s="58"/>
      <c r="AQ2767" s="58"/>
      <c r="AR2767" s="58"/>
      <c r="AS2767" s="58"/>
      <c r="AT2767" s="58"/>
      <c r="AU2767" s="58"/>
      <c r="AV2767" s="58"/>
      <c r="AW2767" s="58"/>
      <c r="AX2767" s="59"/>
      <c r="AY2767" s="59"/>
      <c r="AZ2767" s="60"/>
      <c r="BA2767" s="61"/>
      <c r="BB2767" s="54"/>
      <c r="BC2767" s="54"/>
      <c r="BD2767" s="41">
        <v>5</v>
      </c>
      <c r="BE2767" s="52">
        <v>51</v>
      </c>
      <c r="BF2767" s="62">
        <v>5114</v>
      </c>
      <c r="BG2767" s="274"/>
    </row>
    <row r="2768" spans="1:59" s="63" customFormat="1" ht="12.75" x14ac:dyDescent="0.2">
      <c r="A2768" s="196">
        <v>5</v>
      </c>
      <c r="B2768" s="197" t="s">
        <v>938</v>
      </c>
      <c r="C2768" s="208">
        <v>51</v>
      </c>
      <c r="D2768" s="209" t="s">
        <v>939</v>
      </c>
      <c r="E2768" s="210">
        <v>5114</v>
      </c>
      <c r="F2768" s="211" t="s">
        <v>954</v>
      </c>
      <c r="G2768" s="231" t="s">
        <v>955</v>
      </c>
      <c r="H2768" s="65"/>
      <c r="I2768" s="222"/>
      <c r="J2768" s="66"/>
      <c r="K2768" s="66"/>
      <c r="L2768" s="66"/>
      <c r="M2768" s="64"/>
      <c r="N2768" s="308"/>
      <c r="O2768" s="309"/>
      <c r="P2768" s="127"/>
      <c r="Q2768" s="67"/>
      <c r="R2768" s="67"/>
      <c r="S2768" s="67"/>
      <c r="T2768" s="67"/>
      <c r="U2768" s="67"/>
      <c r="V2768" s="67"/>
      <c r="W2768" s="67"/>
      <c r="X2768" s="67"/>
      <c r="Y2768" s="68"/>
      <c r="Z2768" s="68"/>
      <c r="AA2768" s="68"/>
      <c r="AB2768" s="67"/>
      <c r="AC2768" s="67"/>
      <c r="AD2768" s="67"/>
      <c r="AE2768" s="67"/>
      <c r="AF2768" s="67"/>
      <c r="AG2768" s="67"/>
      <c r="AH2768" s="67"/>
      <c r="AI2768" s="67"/>
      <c r="AJ2768" s="68"/>
      <c r="AK2768" s="68"/>
      <c r="AL2768" s="68"/>
      <c r="AM2768" s="67"/>
      <c r="AN2768" s="67"/>
      <c r="AO2768" s="67"/>
      <c r="AP2768" s="67"/>
      <c r="AQ2768" s="67"/>
      <c r="AR2768" s="67"/>
      <c r="AS2768" s="67"/>
      <c r="AT2768" s="67"/>
      <c r="AU2768" s="67"/>
      <c r="AV2768" s="67"/>
      <c r="AW2768" s="67"/>
      <c r="AX2768" s="68"/>
      <c r="AY2768" s="68"/>
      <c r="AZ2768" s="69"/>
      <c r="BA2768" s="70"/>
      <c r="BB2768" s="71"/>
      <c r="BC2768" s="54"/>
      <c r="BD2768" s="41">
        <v>5</v>
      </c>
      <c r="BE2768" s="52">
        <v>51</v>
      </c>
      <c r="BF2768" s="62">
        <v>5114</v>
      </c>
      <c r="BG2768" s="275"/>
    </row>
    <row r="2769" spans="1:59" s="63" customFormat="1" ht="12.75" x14ac:dyDescent="0.2">
      <c r="A2769" s="196">
        <v>5</v>
      </c>
      <c r="B2769" s="197" t="s">
        <v>938</v>
      </c>
      <c r="C2769" s="208">
        <v>51</v>
      </c>
      <c r="D2769" s="209" t="s">
        <v>939</v>
      </c>
      <c r="E2769" s="210">
        <v>5114</v>
      </c>
      <c r="F2769" s="211" t="s">
        <v>954</v>
      </c>
      <c r="G2769" s="231" t="s">
        <v>955</v>
      </c>
      <c r="H2769" s="72" t="s">
        <v>47</v>
      </c>
      <c r="I2769" s="223"/>
      <c r="J2769" s="73"/>
      <c r="K2769" s="73"/>
      <c r="L2769" s="73"/>
      <c r="M2769" s="74"/>
      <c r="N2769" s="247"/>
      <c r="O2769" s="306"/>
      <c r="P2769" s="105"/>
      <c r="Q2769" s="75"/>
      <c r="R2769" s="75"/>
      <c r="S2769" s="75"/>
      <c r="T2769" s="75"/>
      <c r="U2769" s="75"/>
      <c r="V2769" s="75"/>
      <c r="W2769" s="75"/>
      <c r="X2769" s="75"/>
      <c r="Y2769" s="76">
        <f>IF(ISNUMBER(VLOOKUP(Y2771,P$7:W$7,MATCH(Y2771,P$7:W$7))),VLOOKUP(Y2771,P$7:W$7,MATCH(Y2771,P$7:W$7)),IF(N2773=0,"No Data",IF(Y2771&gt;0,"&lt;100",0)))</f>
        <v>5000</v>
      </c>
      <c r="Z2769" s="77">
        <f>IF(ISNUMBER(VLOOKUP(Z2773,P$7:W$7,MATCH(Z2773,P$7:W$7))),VLOOKUP(Z2773,P$7:W$7,MATCH(Z2773,P$7:W$7)),IF(N2773=0,"No Data",IF(Z2773&gt;0,"&lt;100",0)))</f>
        <v>5000</v>
      </c>
      <c r="AA2769" s="106">
        <f>IF(ISNUMBER(Z2769),Z2769,0)</f>
        <v>5000</v>
      </c>
      <c r="AB2769" s="75"/>
      <c r="AC2769" s="75"/>
      <c r="AD2769" s="75"/>
      <c r="AE2769" s="75"/>
      <c r="AF2769" s="75"/>
      <c r="AG2769" s="75"/>
      <c r="AH2769" s="75"/>
      <c r="AI2769" s="75"/>
      <c r="AJ2769" s="76">
        <f>IF(ISNUMBER(VLOOKUP(AJ2771,AB$7:AH$7,MATCH(AJ2771,AB$7:AH$7))),VLOOKUP(AJ2771,AB$7:AH$7,MATCH(AJ2771,AB$7:AH$7)),IF(N2773=0,"No Data",IF(AJ2771&gt;0,"&lt;50",0)))</f>
        <v>0</v>
      </c>
      <c r="AK2769" s="77">
        <f>IF(ISNUMBER(VLOOKUP(AK2773,AB$7:AH$7,MATCH(AK2773,AB$7:AH$7))),VLOOKUP(AK2773,AB$7:AH$7,MATCH(AK2773,AB$7:AH$7)),IF(N2773=0,"No Data",IF(AK2773&gt;0,"&lt;50",0)))</f>
        <v>0</v>
      </c>
      <c r="AL2769" s="106">
        <f>IF(ISNUMBER(AK2769),AK2769,0)</f>
        <v>0</v>
      </c>
      <c r="AM2769" s="75"/>
      <c r="AN2769" s="75"/>
      <c r="AO2769" s="75"/>
      <c r="AP2769" s="75"/>
      <c r="AQ2769" s="75"/>
      <c r="AR2769" s="75"/>
      <c r="AS2769" s="75"/>
      <c r="AT2769" s="75"/>
      <c r="AU2769" s="75"/>
      <c r="AV2769" s="75"/>
      <c r="AW2769" s="76">
        <f>IF(ISNUMBER(VLOOKUP(AW2771,AM$7:AU$7,MATCH(AW2771,AM$7:AU$7))),VLOOKUP(AW2771,AM$7:AU$7,MATCH(AW2771,AM$7:AU$7)),IF(N2773=0,"No Data",IF(AW2771&gt;0,"&lt;10",0)))</f>
        <v>1000</v>
      </c>
      <c r="AX2769" s="77">
        <f>IF(ISNUMBER(VLOOKUP(AX2773,AM$7:AU$7,MATCH(AX2773,AM$7:AU$7))),VLOOKUP(AX2773,AM$7:AU$7,MATCH(AX2773,AM$7:AU$7)),IF(N2773=0,"No Data",IF(AX2773&gt;0,"&lt;10",0)))</f>
        <v>1000</v>
      </c>
      <c r="AY2769" s="106">
        <f>IF(ISNUMBER(AX2769),AX2769,0)</f>
        <v>1000</v>
      </c>
      <c r="AZ2769" s="79"/>
      <c r="BA2769" s="80"/>
      <c r="BB2769" s="71"/>
      <c r="BC2769" s="54"/>
      <c r="BD2769" s="41">
        <v>5</v>
      </c>
      <c r="BE2769" s="52">
        <v>51</v>
      </c>
      <c r="BF2769" s="62">
        <v>5114</v>
      </c>
      <c r="BG2769" s="276" t="s">
        <v>47</v>
      </c>
    </row>
    <row r="2770" spans="1:59" s="63" customFormat="1" ht="12.75" x14ac:dyDescent="0.2">
      <c r="A2770" s="196">
        <v>5</v>
      </c>
      <c r="B2770" s="197" t="s">
        <v>938</v>
      </c>
      <c r="C2770" s="208">
        <v>51</v>
      </c>
      <c r="D2770" s="209" t="s">
        <v>939</v>
      </c>
      <c r="E2770" s="210">
        <v>5114</v>
      </c>
      <c r="F2770" s="211" t="s">
        <v>954</v>
      </c>
      <c r="G2770" s="231" t="s">
        <v>955</v>
      </c>
      <c r="H2770" s="81" t="s">
        <v>48</v>
      </c>
      <c r="I2770" s="223"/>
      <c r="J2770" s="73"/>
      <c r="K2770" s="73"/>
      <c r="L2770" s="73"/>
      <c r="M2770" s="74"/>
      <c r="N2770" s="247"/>
      <c r="O2770" s="306"/>
      <c r="P2770" s="105"/>
      <c r="Q2770" s="75"/>
      <c r="R2770" s="75"/>
      <c r="S2770" s="75"/>
      <c r="T2770" s="75"/>
      <c r="U2770" s="75"/>
      <c r="V2770" s="75"/>
      <c r="W2770" s="75"/>
      <c r="X2770" s="75"/>
      <c r="Y2770" s="82">
        <f>MIN(X2774:X2776)</f>
        <v>100</v>
      </c>
      <c r="Z2770" s="83"/>
      <c r="AA2770" s="83"/>
      <c r="AB2770" s="75"/>
      <c r="AC2770" s="75"/>
      <c r="AD2770" s="75"/>
      <c r="AE2770" s="75"/>
      <c r="AF2770" s="75"/>
      <c r="AG2770" s="75"/>
      <c r="AH2770" s="75"/>
      <c r="AI2770" s="75"/>
      <c r="AJ2770" s="82">
        <f>MIN(AI2774:AI2776)</f>
        <v>0</v>
      </c>
      <c r="AK2770" s="83"/>
      <c r="AL2770" s="83"/>
      <c r="AM2770" s="75"/>
      <c r="AN2770" s="75"/>
      <c r="AO2770" s="75"/>
      <c r="AP2770" s="75"/>
      <c r="AQ2770" s="75"/>
      <c r="AR2770" s="75"/>
      <c r="AS2770" s="75"/>
      <c r="AT2770" s="75"/>
      <c r="AU2770" s="75"/>
      <c r="AV2770" s="75"/>
      <c r="AW2770" s="82">
        <f>MIN(AV2774:AV2776)</f>
        <v>100</v>
      </c>
      <c r="AX2770" s="83"/>
      <c r="AY2770" s="83"/>
      <c r="AZ2770" s="79"/>
      <c r="BA2770" s="80"/>
      <c r="BB2770" s="71"/>
      <c r="BC2770" s="54"/>
      <c r="BD2770" s="41">
        <v>5</v>
      </c>
      <c r="BE2770" s="52">
        <v>51</v>
      </c>
      <c r="BF2770" s="62">
        <v>5114</v>
      </c>
      <c r="BG2770" s="278" t="s">
        <v>48</v>
      </c>
    </row>
    <row r="2771" spans="1:59" s="63" customFormat="1" ht="12.75" x14ac:dyDescent="0.2">
      <c r="A2771" s="196">
        <v>5</v>
      </c>
      <c r="B2771" s="197" t="s">
        <v>938</v>
      </c>
      <c r="C2771" s="208">
        <v>51</v>
      </c>
      <c r="D2771" s="209" t="s">
        <v>939</v>
      </c>
      <c r="E2771" s="210">
        <v>5114</v>
      </c>
      <c r="F2771" s="211" t="s">
        <v>954</v>
      </c>
      <c r="G2771" s="231" t="s">
        <v>955</v>
      </c>
      <c r="H2771" s="81" t="s">
        <v>49</v>
      </c>
      <c r="I2771" s="223"/>
      <c r="J2771" s="73"/>
      <c r="K2771" s="73"/>
      <c r="L2771" s="73"/>
      <c r="M2771" s="74"/>
      <c r="N2771" s="247"/>
      <c r="O2771" s="306"/>
      <c r="P2771" s="105"/>
      <c r="Q2771" s="75"/>
      <c r="R2771" s="75"/>
      <c r="S2771" s="75"/>
      <c r="T2771" s="75"/>
      <c r="U2771" s="75"/>
      <c r="V2771" s="75"/>
      <c r="W2771" s="75"/>
      <c r="X2771" s="75"/>
      <c r="Y2771" s="84">
        <f>IF(ISNUMBER(AVERAGE(X2774:X2776)),AVERAGE(X2774:X2776),0)</f>
        <v>8400</v>
      </c>
      <c r="Z2771" s="83"/>
      <c r="AA2771" s="83"/>
      <c r="AB2771" s="75"/>
      <c r="AC2771" s="75"/>
      <c r="AD2771" s="75"/>
      <c r="AE2771" s="75"/>
      <c r="AF2771" s="75"/>
      <c r="AG2771" s="75"/>
      <c r="AH2771" s="75"/>
      <c r="AI2771" s="75"/>
      <c r="AJ2771" s="84">
        <f>IF(ISNUMBER(AVERAGE(AI2774:AI2776)),AVERAGE(AI2774:AI2776),0)</f>
        <v>0</v>
      </c>
      <c r="AK2771" s="83"/>
      <c r="AL2771" s="83"/>
      <c r="AM2771" s="75"/>
      <c r="AN2771" s="75"/>
      <c r="AO2771" s="75"/>
      <c r="AP2771" s="75"/>
      <c r="AQ2771" s="75"/>
      <c r="AR2771" s="75"/>
      <c r="AS2771" s="75"/>
      <c r="AT2771" s="75"/>
      <c r="AU2771" s="75"/>
      <c r="AV2771" s="75"/>
      <c r="AW2771" s="84">
        <f>IF(ISNUMBER(AVERAGE(AV2774:AV2776)),AVERAGE(AV2774:AV2776),0)</f>
        <v>1700</v>
      </c>
      <c r="AX2771" s="83"/>
      <c r="AY2771" s="83"/>
      <c r="AZ2771" s="79"/>
      <c r="BA2771" s="80"/>
      <c r="BB2771" s="71"/>
      <c r="BC2771" s="54"/>
      <c r="BD2771" s="41">
        <v>5</v>
      </c>
      <c r="BE2771" s="52">
        <v>51</v>
      </c>
      <c r="BF2771" s="62">
        <v>5114</v>
      </c>
      <c r="BG2771" s="278" t="s">
        <v>49</v>
      </c>
    </row>
    <row r="2772" spans="1:59" s="63" customFormat="1" ht="12.75" x14ac:dyDescent="0.2">
      <c r="A2772" s="196">
        <v>5</v>
      </c>
      <c r="B2772" s="197" t="s">
        <v>938</v>
      </c>
      <c r="C2772" s="208">
        <v>51</v>
      </c>
      <c r="D2772" s="209" t="s">
        <v>939</v>
      </c>
      <c r="E2772" s="210">
        <v>5114</v>
      </c>
      <c r="F2772" s="211" t="s">
        <v>954</v>
      </c>
      <c r="G2772" s="231" t="s">
        <v>955</v>
      </c>
      <c r="H2772" s="81" t="s">
        <v>50</v>
      </c>
      <c r="I2772" s="223"/>
      <c r="J2772" s="73"/>
      <c r="K2772" s="73"/>
      <c r="L2772" s="73"/>
      <c r="M2772" s="74"/>
      <c r="N2772" s="247"/>
      <c r="O2772" s="306"/>
      <c r="P2772" s="105"/>
      <c r="Q2772" s="75"/>
      <c r="R2772" s="75"/>
      <c r="S2772" s="75"/>
      <c r="T2772" s="75"/>
      <c r="U2772" s="75"/>
      <c r="V2772" s="75"/>
      <c r="W2772" s="75"/>
      <c r="X2772" s="75"/>
      <c r="Y2772" s="84">
        <f>MAX(X2774:X2776)</f>
        <v>25000</v>
      </c>
      <c r="Z2772" s="83"/>
      <c r="AA2772" s="83"/>
      <c r="AB2772" s="75"/>
      <c r="AC2772" s="75"/>
      <c r="AD2772" s="75"/>
      <c r="AE2772" s="75"/>
      <c r="AF2772" s="75"/>
      <c r="AG2772" s="75"/>
      <c r="AH2772" s="75"/>
      <c r="AI2772" s="75"/>
      <c r="AJ2772" s="84">
        <f>MAX(AI2774:AI2776)</f>
        <v>0</v>
      </c>
      <c r="AK2772" s="83"/>
      <c r="AL2772" s="83"/>
      <c r="AM2772" s="75"/>
      <c r="AN2772" s="75"/>
      <c r="AO2772" s="75"/>
      <c r="AP2772" s="75"/>
      <c r="AQ2772" s="75"/>
      <c r="AR2772" s="75"/>
      <c r="AS2772" s="75"/>
      <c r="AT2772" s="75"/>
      <c r="AU2772" s="75"/>
      <c r="AV2772" s="75"/>
      <c r="AW2772" s="84">
        <f>MAX(AV2774:AV2776)</f>
        <v>2500</v>
      </c>
      <c r="AX2772" s="83"/>
      <c r="AY2772" s="83"/>
      <c r="AZ2772" s="79"/>
      <c r="BA2772" s="80"/>
      <c r="BB2772" s="71"/>
      <c r="BC2772" s="54"/>
      <c r="BD2772" s="41">
        <v>5</v>
      </c>
      <c r="BE2772" s="52">
        <v>51</v>
      </c>
      <c r="BF2772" s="62">
        <v>5114</v>
      </c>
      <c r="BG2772" s="278" t="s">
        <v>50</v>
      </c>
    </row>
    <row r="2773" spans="1:59" s="63" customFormat="1" ht="12.75" x14ac:dyDescent="0.2">
      <c r="A2773" s="196">
        <v>5</v>
      </c>
      <c r="B2773" s="197" t="s">
        <v>938</v>
      </c>
      <c r="C2773" s="208">
        <v>51</v>
      </c>
      <c r="D2773" s="209" t="s">
        <v>939</v>
      </c>
      <c r="E2773" s="210">
        <v>5114</v>
      </c>
      <c r="F2773" s="211" t="s">
        <v>954</v>
      </c>
      <c r="G2773" s="231" t="s">
        <v>955</v>
      </c>
      <c r="H2773" s="85" t="s">
        <v>51</v>
      </c>
      <c r="I2773" s="223"/>
      <c r="J2773" s="73"/>
      <c r="K2773" s="73"/>
      <c r="L2773" s="73"/>
      <c r="M2773" s="74"/>
      <c r="N2773" s="320">
        <f>SUM(N2774:N2776)</f>
        <v>3</v>
      </c>
      <c r="O2773" s="293">
        <f>SUM(O2774:O2776)</f>
        <v>1</v>
      </c>
      <c r="P2773" s="292"/>
      <c r="Q2773" s="87"/>
      <c r="R2773" s="87"/>
      <c r="S2773" s="87"/>
      <c r="T2773" s="87"/>
      <c r="U2773" s="87"/>
      <c r="V2773" s="87"/>
      <c r="W2773" s="87"/>
      <c r="X2773" s="87"/>
      <c r="Y2773" s="88"/>
      <c r="Z2773" s="119">
        <f>SUM(Z2774:Z2776)</f>
        <v>8399.9999999999982</v>
      </c>
      <c r="AA2773" s="88"/>
      <c r="AB2773" s="87"/>
      <c r="AC2773" s="87"/>
      <c r="AD2773" s="87"/>
      <c r="AE2773" s="87"/>
      <c r="AF2773" s="87"/>
      <c r="AG2773" s="87"/>
      <c r="AH2773" s="87"/>
      <c r="AI2773" s="87"/>
      <c r="AJ2773" s="88"/>
      <c r="AK2773" s="119">
        <f>SUM(AK2774:AK2776)</f>
        <v>0</v>
      </c>
      <c r="AL2773" s="88"/>
      <c r="AM2773" s="87"/>
      <c r="AN2773" s="87"/>
      <c r="AO2773" s="87"/>
      <c r="AP2773" s="87"/>
      <c r="AQ2773" s="87"/>
      <c r="AR2773" s="87"/>
      <c r="AS2773" s="87"/>
      <c r="AT2773" s="87"/>
      <c r="AU2773" s="87"/>
      <c r="AV2773" s="87"/>
      <c r="AW2773" s="112"/>
      <c r="AX2773" s="119">
        <f>SUM(AX2774:AX2776)</f>
        <v>1699.9999999999998</v>
      </c>
      <c r="AY2773" s="88"/>
      <c r="AZ2773" s="79"/>
      <c r="BA2773" s="80"/>
      <c r="BB2773" s="71"/>
      <c r="BC2773" s="54"/>
      <c r="BD2773" s="41">
        <v>5</v>
      </c>
      <c r="BE2773" s="52">
        <v>51</v>
      </c>
      <c r="BF2773" s="62">
        <v>5114</v>
      </c>
      <c r="BG2773" s="279" t="s">
        <v>51</v>
      </c>
    </row>
    <row r="2774" spans="1:59" s="63" customFormat="1" ht="12.75" x14ac:dyDescent="0.2">
      <c r="A2774" s="196">
        <v>5</v>
      </c>
      <c r="B2774" s="197" t="s">
        <v>938</v>
      </c>
      <c r="C2774" s="208">
        <v>51</v>
      </c>
      <c r="D2774" s="209" t="s">
        <v>939</v>
      </c>
      <c r="E2774" s="210">
        <v>5114</v>
      </c>
      <c r="F2774" s="211" t="s">
        <v>954</v>
      </c>
      <c r="G2774" s="231" t="s">
        <v>955</v>
      </c>
      <c r="H2774" s="89" t="s">
        <v>52</v>
      </c>
      <c r="I2774" s="90" t="s">
        <v>956</v>
      </c>
      <c r="J2774" s="90" t="s">
        <v>957</v>
      </c>
      <c r="K2774" s="90" t="s">
        <v>64</v>
      </c>
      <c r="L2774" s="90" t="s">
        <v>119</v>
      </c>
      <c r="M2774" s="91"/>
      <c r="N2774" s="312">
        <v>1</v>
      </c>
      <c r="O2774" s="313">
        <f>N2774/N$2773</f>
        <v>0.33333333333333331</v>
      </c>
      <c r="P2774" s="104">
        <v>1</v>
      </c>
      <c r="Q2774" s="92"/>
      <c r="R2774" s="92"/>
      <c r="S2774" s="92"/>
      <c r="T2774" s="92"/>
      <c r="U2774" s="92"/>
      <c r="V2774" s="92"/>
      <c r="W2774" s="92"/>
      <c r="X2774" s="109">
        <f>P2774*P$7+Q2774*Q$7+R2774*R$7+S2774*S$7+T2774*T$7+U2774*U$7+V2774*V$7+W2774*W$7</f>
        <v>100</v>
      </c>
      <c r="Y2774" s="83"/>
      <c r="Z2774" s="110">
        <f>X2774*$O2774</f>
        <v>33.333333333333329</v>
      </c>
      <c r="AA2774" s="111"/>
      <c r="AB2774" s="92"/>
      <c r="AC2774" s="92"/>
      <c r="AD2774" s="92"/>
      <c r="AE2774" s="92"/>
      <c r="AF2774" s="92"/>
      <c r="AG2774" s="92"/>
      <c r="AH2774" s="92"/>
      <c r="AI2774" s="109">
        <f>AB2774*AB$7+AC2774*AC$7+AD2774*AD$7+AE2774*AE$7+AF2774*AF$7+AG2774*AG$7+AH2774*AH$7</f>
        <v>0</v>
      </c>
      <c r="AJ2774" s="83"/>
      <c r="AK2774" s="110">
        <f>AI2774*$O2774</f>
        <v>0</v>
      </c>
      <c r="AL2774" s="111"/>
      <c r="AM2774" s="92"/>
      <c r="AN2774" s="92"/>
      <c r="AO2774" s="92"/>
      <c r="AP2774" s="92"/>
      <c r="AQ2774" s="92"/>
      <c r="AR2774" s="92"/>
      <c r="AS2774" s="92"/>
      <c r="AT2774" s="92">
        <v>1</v>
      </c>
      <c r="AU2774" s="92"/>
      <c r="AV2774" s="109">
        <f>AM2774*AM$7+AN2774*AN$7+AO2774*AO$7+AP2774*AP$7+AQ2774*AQ$7+AR2774*AR$7+AS2774*AS$7+AT2774*AT$7+AU2774*AU$7</f>
        <v>2500</v>
      </c>
      <c r="AW2774" s="75"/>
      <c r="AX2774" s="110">
        <f>AV2774*$O2774</f>
        <v>833.33333333333326</v>
      </c>
      <c r="AY2774" s="111"/>
      <c r="AZ2774" s="93"/>
      <c r="BA2774" s="94" t="s">
        <v>131</v>
      </c>
      <c r="BB2774" s="71"/>
      <c r="BC2774" s="54"/>
      <c r="BD2774" s="41">
        <v>5</v>
      </c>
      <c r="BE2774" s="52">
        <v>51</v>
      </c>
      <c r="BF2774" s="62">
        <v>5114</v>
      </c>
      <c r="BG2774" s="280" t="s">
        <v>52</v>
      </c>
    </row>
    <row r="2775" spans="1:59" s="63" customFormat="1" ht="12.75" x14ac:dyDescent="0.2">
      <c r="A2775" s="196">
        <v>5</v>
      </c>
      <c r="B2775" s="197" t="s">
        <v>938</v>
      </c>
      <c r="C2775" s="208">
        <v>51</v>
      </c>
      <c r="D2775" s="209" t="s">
        <v>939</v>
      </c>
      <c r="E2775" s="210">
        <v>5114</v>
      </c>
      <c r="F2775" s="211" t="s">
        <v>954</v>
      </c>
      <c r="G2775" s="231" t="s">
        <v>955</v>
      </c>
      <c r="H2775" s="89"/>
      <c r="I2775" s="90" t="s">
        <v>958</v>
      </c>
      <c r="J2775" s="90"/>
      <c r="K2775" s="90" t="s">
        <v>64</v>
      </c>
      <c r="L2775" s="90" t="s">
        <v>119</v>
      </c>
      <c r="M2775" s="91"/>
      <c r="N2775" s="312">
        <v>1</v>
      </c>
      <c r="O2775" s="313">
        <f>N2775/N$2773</f>
        <v>0.33333333333333331</v>
      </c>
      <c r="P2775" s="104">
        <v>1</v>
      </c>
      <c r="Q2775" s="92"/>
      <c r="R2775" s="92"/>
      <c r="S2775" s="92"/>
      <c r="T2775" s="92"/>
      <c r="U2775" s="92"/>
      <c r="V2775" s="92"/>
      <c r="W2775" s="92"/>
      <c r="X2775" s="109">
        <f>P2775*P$7+Q2775*Q$7+R2775*R$7+S2775*S$7+T2775*T$7+U2775*U$7+V2775*V$7+W2775*W$7</f>
        <v>100</v>
      </c>
      <c r="Y2775" s="83"/>
      <c r="Z2775" s="110">
        <f>X2775*$O2775</f>
        <v>33.333333333333329</v>
      </c>
      <c r="AA2775" s="111"/>
      <c r="AB2775" s="92"/>
      <c r="AC2775" s="92"/>
      <c r="AD2775" s="92"/>
      <c r="AE2775" s="92"/>
      <c r="AF2775" s="92"/>
      <c r="AG2775" s="92"/>
      <c r="AH2775" s="92"/>
      <c r="AI2775" s="109">
        <f>AB2775*AB$7+AC2775*AC$7+AD2775*AD$7+AE2775*AE$7+AF2775*AF$7+AG2775*AG$7+AH2775*AH$7</f>
        <v>0</v>
      </c>
      <c r="AJ2775" s="83"/>
      <c r="AK2775" s="110">
        <f>AI2775*$O2775</f>
        <v>0</v>
      </c>
      <c r="AL2775" s="111"/>
      <c r="AM2775" s="92"/>
      <c r="AN2775" s="92"/>
      <c r="AO2775" s="92"/>
      <c r="AP2775" s="92"/>
      <c r="AQ2775" s="92"/>
      <c r="AR2775" s="92"/>
      <c r="AS2775" s="92"/>
      <c r="AT2775" s="92">
        <v>1</v>
      </c>
      <c r="AU2775" s="92"/>
      <c r="AV2775" s="109">
        <f>AM2775*AM$7+AN2775*AN$7+AO2775*AO$7+AP2775*AP$7+AQ2775*AQ$7+AR2775*AR$7+AS2775*AS$7+AT2775*AT$7+AU2775*AU$7</f>
        <v>2500</v>
      </c>
      <c r="AW2775" s="75"/>
      <c r="AX2775" s="110">
        <f>AV2775*$O2775</f>
        <v>833.33333333333326</v>
      </c>
      <c r="AY2775" s="111"/>
      <c r="AZ2775" s="93"/>
      <c r="BA2775" s="94" t="s">
        <v>131</v>
      </c>
      <c r="BB2775" s="71"/>
      <c r="BC2775" s="54"/>
      <c r="BD2775" s="41">
        <v>5</v>
      </c>
      <c r="BE2775" s="52">
        <v>51</v>
      </c>
      <c r="BF2775" s="62">
        <v>5114</v>
      </c>
      <c r="BG2775" s="280" t="s">
        <v>52</v>
      </c>
    </row>
    <row r="2776" spans="1:59" s="63" customFormat="1" ht="12.75" x14ac:dyDescent="0.2">
      <c r="A2776" s="196">
        <v>5</v>
      </c>
      <c r="B2776" s="197" t="s">
        <v>938</v>
      </c>
      <c r="C2776" s="208">
        <v>51</v>
      </c>
      <c r="D2776" s="209" t="s">
        <v>939</v>
      </c>
      <c r="E2776" s="210">
        <v>5114</v>
      </c>
      <c r="F2776" s="211" t="s">
        <v>954</v>
      </c>
      <c r="G2776" s="231" t="s">
        <v>955</v>
      </c>
      <c r="H2776" s="89"/>
      <c r="I2776" s="90" t="s">
        <v>926</v>
      </c>
      <c r="J2776" s="90"/>
      <c r="K2776" s="90" t="s">
        <v>73</v>
      </c>
      <c r="L2776" s="90" t="s">
        <v>69</v>
      </c>
      <c r="M2776" s="91"/>
      <c r="N2776" s="312">
        <v>1</v>
      </c>
      <c r="O2776" s="313">
        <f>N2776/N$2773</f>
        <v>0.33333333333333331</v>
      </c>
      <c r="P2776" s="104"/>
      <c r="Q2776" s="92"/>
      <c r="R2776" s="92"/>
      <c r="S2776" s="92"/>
      <c r="T2776" s="92"/>
      <c r="U2776" s="92"/>
      <c r="V2776" s="92"/>
      <c r="W2776" s="92">
        <v>1</v>
      </c>
      <c r="X2776" s="109">
        <f>P2776*P$7+Q2776*Q$7+R2776*R$7+S2776*S$7+T2776*T$7+U2776*U$7+V2776*V$7+W2776*W$7</f>
        <v>25000</v>
      </c>
      <c r="Y2776" s="83"/>
      <c r="Z2776" s="110">
        <f>X2776*$O2776</f>
        <v>8333.3333333333321</v>
      </c>
      <c r="AA2776" s="111"/>
      <c r="AB2776" s="92"/>
      <c r="AC2776" s="92"/>
      <c r="AD2776" s="92"/>
      <c r="AE2776" s="92"/>
      <c r="AF2776" s="92"/>
      <c r="AG2776" s="92"/>
      <c r="AH2776" s="92"/>
      <c r="AI2776" s="109">
        <f>AB2776*AB$7+AC2776*AC$7+AD2776*AD$7+AE2776*AE$7+AF2776*AF$7+AG2776*AG$7+AH2776*AH$7</f>
        <v>0</v>
      </c>
      <c r="AJ2776" s="83"/>
      <c r="AK2776" s="110">
        <f>AI2776*$O2776</f>
        <v>0</v>
      </c>
      <c r="AL2776" s="111"/>
      <c r="AM2776" s="92"/>
      <c r="AN2776" s="92"/>
      <c r="AO2776" s="92"/>
      <c r="AP2776" s="92">
        <v>1</v>
      </c>
      <c r="AQ2776" s="92"/>
      <c r="AR2776" s="92"/>
      <c r="AS2776" s="92"/>
      <c r="AT2776" s="92"/>
      <c r="AU2776" s="92"/>
      <c r="AV2776" s="109">
        <f>AM2776*AM$7+AN2776*AN$7+AO2776*AO$7+AP2776*AP$7+AQ2776*AQ$7+AR2776*AR$7+AS2776*AS$7+AT2776*AT$7+AU2776*AU$7</f>
        <v>100</v>
      </c>
      <c r="AW2776" s="75"/>
      <c r="AX2776" s="110">
        <f>AV2776*$O2776</f>
        <v>33.333333333333329</v>
      </c>
      <c r="AY2776" s="111"/>
      <c r="AZ2776" s="93"/>
      <c r="BA2776" s="94" t="s">
        <v>131</v>
      </c>
      <c r="BB2776" s="71"/>
      <c r="BC2776" s="54"/>
      <c r="BD2776" s="41">
        <v>5</v>
      </c>
      <c r="BE2776" s="52">
        <v>51</v>
      </c>
      <c r="BF2776" s="62">
        <v>5114</v>
      </c>
      <c r="BG2776" s="280" t="s">
        <v>52</v>
      </c>
    </row>
    <row r="2777" spans="1:59" s="63" customFormat="1" ht="12.75" x14ac:dyDescent="0.2">
      <c r="A2777" s="196">
        <v>5</v>
      </c>
      <c r="B2777" s="197" t="s">
        <v>938</v>
      </c>
      <c r="C2777" s="208">
        <v>51</v>
      </c>
      <c r="D2777" s="209" t="s">
        <v>939</v>
      </c>
      <c r="E2777" s="210">
        <v>5114</v>
      </c>
      <c r="F2777" s="211" t="s">
        <v>954</v>
      </c>
      <c r="G2777" s="231" t="s">
        <v>955</v>
      </c>
      <c r="H2777" s="65"/>
      <c r="I2777" s="222"/>
      <c r="J2777" s="66"/>
      <c r="K2777" s="66"/>
      <c r="L2777" s="66"/>
      <c r="M2777" s="64"/>
      <c r="N2777" s="304"/>
      <c r="O2777" s="305"/>
      <c r="P2777" s="127"/>
      <c r="Q2777" s="67"/>
      <c r="R2777" s="67"/>
      <c r="S2777" s="67"/>
      <c r="T2777" s="67"/>
      <c r="U2777" s="67"/>
      <c r="V2777" s="67"/>
      <c r="W2777" s="67"/>
      <c r="X2777" s="67"/>
      <c r="Y2777" s="68"/>
      <c r="Z2777" s="68"/>
      <c r="AA2777" s="68"/>
      <c r="AB2777" s="67"/>
      <c r="AC2777" s="67"/>
      <c r="AD2777" s="67"/>
      <c r="AE2777" s="67"/>
      <c r="AF2777" s="67"/>
      <c r="AG2777" s="67"/>
      <c r="AH2777" s="67"/>
      <c r="AI2777" s="67"/>
      <c r="AJ2777" s="68"/>
      <c r="AK2777" s="68"/>
      <c r="AL2777" s="68"/>
      <c r="AM2777" s="67"/>
      <c r="AN2777" s="67"/>
      <c r="AO2777" s="67"/>
      <c r="AP2777" s="67"/>
      <c r="AQ2777" s="67"/>
      <c r="AR2777" s="67"/>
      <c r="AS2777" s="67"/>
      <c r="AT2777" s="67"/>
      <c r="AU2777" s="67"/>
      <c r="AV2777" s="67"/>
      <c r="AW2777" s="67"/>
      <c r="AX2777" s="68"/>
      <c r="AY2777" s="68"/>
      <c r="AZ2777" s="69"/>
      <c r="BA2777" s="70"/>
      <c r="BB2777" s="71"/>
      <c r="BC2777" s="54"/>
      <c r="BD2777" s="41">
        <v>5</v>
      </c>
      <c r="BE2777" s="52">
        <v>51</v>
      </c>
      <c r="BF2777" s="62">
        <v>5114</v>
      </c>
      <c r="BG2777" s="275"/>
    </row>
    <row r="2778" spans="1:59" s="63" customFormat="1" ht="12.75" x14ac:dyDescent="0.2">
      <c r="A2778" s="196">
        <v>5</v>
      </c>
      <c r="B2778" s="197" t="s">
        <v>938</v>
      </c>
      <c r="C2778" s="208">
        <v>51</v>
      </c>
      <c r="D2778" s="209" t="s">
        <v>939</v>
      </c>
      <c r="E2778" s="210">
        <v>5114</v>
      </c>
      <c r="F2778" s="211" t="s">
        <v>954</v>
      </c>
      <c r="G2778" s="230"/>
      <c r="H2778" s="56"/>
      <c r="I2778" s="221"/>
      <c r="J2778" s="57"/>
      <c r="K2778" s="57"/>
      <c r="L2778" s="57"/>
      <c r="M2778" s="55"/>
      <c r="N2778" s="303"/>
      <c r="O2778" s="245"/>
      <c r="P2778" s="122"/>
      <c r="Q2778" s="58"/>
      <c r="R2778" s="58"/>
      <c r="S2778" s="58"/>
      <c r="T2778" s="58"/>
      <c r="U2778" s="58"/>
      <c r="V2778" s="58"/>
      <c r="W2778" s="58"/>
      <c r="X2778" s="58"/>
      <c r="Y2778" s="59"/>
      <c r="Z2778" s="59"/>
      <c r="AA2778" s="59"/>
      <c r="AB2778" s="58"/>
      <c r="AC2778" s="58"/>
      <c r="AD2778" s="58"/>
      <c r="AE2778" s="58"/>
      <c r="AF2778" s="58"/>
      <c r="AG2778" s="58"/>
      <c r="AH2778" s="58"/>
      <c r="AI2778" s="58"/>
      <c r="AJ2778" s="59"/>
      <c r="AK2778" s="59"/>
      <c r="AL2778" s="59"/>
      <c r="AM2778" s="58"/>
      <c r="AN2778" s="58"/>
      <c r="AO2778" s="58"/>
      <c r="AP2778" s="58"/>
      <c r="AQ2778" s="58"/>
      <c r="AR2778" s="58"/>
      <c r="AS2778" s="58"/>
      <c r="AT2778" s="58"/>
      <c r="AU2778" s="58"/>
      <c r="AV2778" s="58"/>
      <c r="AW2778" s="58"/>
      <c r="AX2778" s="59"/>
      <c r="AY2778" s="59"/>
      <c r="AZ2778" s="60"/>
      <c r="BA2778" s="61"/>
      <c r="BB2778" s="54"/>
      <c r="BC2778" s="54"/>
      <c r="BD2778" s="41">
        <v>5</v>
      </c>
      <c r="BE2778" s="52">
        <v>51</v>
      </c>
      <c r="BF2778" s="62">
        <v>5114</v>
      </c>
      <c r="BG2778" s="274"/>
    </row>
    <row r="2779" spans="1:59" s="63" customFormat="1" ht="12.75" x14ac:dyDescent="0.2">
      <c r="A2779" s="196">
        <v>5</v>
      </c>
      <c r="B2779" s="197" t="s">
        <v>938</v>
      </c>
      <c r="C2779" s="208">
        <v>51</v>
      </c>
      <c r="D2779" s="209" t="s">
        <v>939</v>
      </c>
      <c r="E2779" s="210">
        <v>5114</v>
      </c>
      <c r="F2779" s="211" t="s">
        <v>954</v>
      </c>
      <c r="G2779" s="231"/>
      <c r="H2779" s="65"/>
      <c r="I2779" s="222"/>
      <c r="J2779" s="66"/>
      <c r="K2779" s="66"/>
      <c r="L2779" s="66"/>
      <c r="M2779" s="64"/>
      <c r="N2779" s="304"/>
      <c r="O2779" s="305"/>
      <c r="P2779" s="127"/>
      <c r="Q2779" s="67"/>
      <c r="R2779" s="67"/>
      <c r="S2779" s="67"/>
      <c r="T2779" s="67"/>
      <c r="U2779" s="67"/>
      <c r="V2779" s="67"/>
      <c r="W2779" s="67"/>
      <c r="X2779" s="67"/>
      <c r="Y2779" s="68"/>
      <c r="Z2779" s="68"/>
      <c r="AA2779" s="68"/>
      <c r="AB2779" s="67"/>
      <c r="AC2779" s="67"/>
      <c r="AD2779" s="67"/>
      <c r="AE2779" s="67"/>
      <c r="AF2779" s="67"/>
      <c r="AG2779" s="67"/>
      <c r="AH2779" s="67"/>
      <c r="AI2779" s="67"/>
      <c r="AJ2779" s="68"/>
      <c r="AK2779" s="68"/>
      <c r="AL2779" s="68"/>
      <c r="AM2779" s="67"/>
      <c r="AN2779" s="67"/>
      <c r="AO2779" s="67"/>
      <c r="AP2779" s="67"/>
      <c r="AQ2779" s="67"/>
      <c r="AR2779" s="67"/>
      <c r="AS2779" s="67"/>
      <c r="AT2779" s="67"/>
      <c r="AU2779" s="67"/>
      <c r="AV2779" s="67"/>
      <c r="AW2779" s="67"/>
      <c r="AX2779" s="68"/>
      <c r="AY2779" s="68"/>
      <c r="AZ2779" s="69"/>
      <c r="BA2779" s="70"/>
      <c r="BB2779" s="71"/>
      <c r="BC2779" s="54"/>
      <c r="BD2779" s="41">
        <v>5</v>
      </c>
      <c r="BE2779" s="52">
        <v>51</v>
      </c>
      <c r="BF2779" s="62">
        <v>5114</v>
      </c>
      <c r="BG2779" s="275"/>
    </row>
    <row r="2780" spans="1:59" s="63" customFormat="1" ht="12.75" x14ac:dyDescent="0.2">
      <c r="A2780" s="196">
        <v>5</v>
      </c>
      <c r="B2780" s="197" t="s">
        <v>938</v>
      </c>
      <c r="C2780" s="208">
        <v>51</v>
      </c>
      <c r="D2780" s="209" t="s">
        <v>939</v>
      </c>
      <c r="E2780" s="210">
        <v>5114</v>
      </c>
      <c r="F2780" s="211" t="s">
        <v>954</v>
      </c>
      <c r="G2780" s="231" t="s">
        <v>729</v>
      </c>
      <c r="H2780" s="72" t="s">
        <v>1233</v>
      </c>
      <c r="I2780" s="223" t="s">
        <v>1247</v>
      </c>
      <c r="J2780" s="73"/>
      <c r="K2780" s="73"/>
      <c r="L2780" s="73"/>
      <c r="M2780" s="74"/>
      <c r="N2780" s="247"/>
      <c r="O2780" s="306"/>
      <c r="P2780" s="105"/>
      <c r="Q2780" s="75"/>
      <c r="R2780" s="75"/>
      <c r="S2780" s="75"/>
      <c r="T2780" s="75"/>
      <c r="U2780" s="75"/>
      <c r="V2780" s="75"/>
      <c r="W2780" s="75"/>
      <c r="X2780" s="75"/>
      <c r="Y2780" s="76" t="s">
        <v>1241</v>
      </c>
      <c r="Z2780" s="77" t="s">
        <v>1241</v>
      </c>
      <c r="AA2780" s="78">
        <f>AA$2549</f>
        <v>5000</v>
      </c>
      <c r="AB2780" s="75"/>
      <c r="AC2780" s="75"/>
      <c r="AD2780" s="75"/>
      <c r="AE2780" s="75"/>
      <c r="AF2780" s="75"/>
      <c r="AG2780" s="75"/>
      <c r="AH2780" s="75"/>
      <c r="AI2780" s="75"/>
      <c r="AJ2780" s="76" t="s">
        <v>1241</v>
      </c>
      <c r="AK2780" s="77" t="s">
        <v>1241</v>
      </c>
      <c r="AL2780" s="78">
        <f>AL$2549</f>
        <v>0</v>
      </c>
      <c r="AM2780" s="75"/>
      <c r="AN2780" s="75"/>
      <c r="AO2780" s="75"/>
      <c r="AP2780" s="75"/>
      <c r="AQ2780" s="75"/>
      <c r="AR2780" s="75"/>
      <c r="AS2780" s="75"/>
      <c r="AT2780" s="75"/>
      <c r="AU2780" s="75"/>
      <c r="AV2780" s="75"/>
      <c r="AW2780" s="76" t="s">
        <v>1241</v>
      </c>
      <c r="AX2780" s="77" t="s">
        <v>1241</v>
      </c>
      <c r="AY2780" s="78">
        <f>AY$2549</f>
        <v>500</v>
      </c>
      <c r="AZ2780" s="79"/>
      <c r="BA2780" s="80" t="str">
        <f>I2780</f>
        <v>&gt; see 4711, Thermal insulation</v>
      </c>
      <c r="BB2780" s="71"/>
      <c r="BC2780" s="54"/>
      <c r="BD2780" s="41">
        <v>5</v>
      </c>
      <c r="BE2780" s="52">
        <v>51</v>
      </c>
      <c r="BF2780" s="62">
        <v>5114</v>
      </c>
      <c r="BG2780" s="276" t="str">
        <f>H2780</f>
        <v>Default Scenario (Link)</v>
      </c>
    </row>
    <row r="2781" spans="1:59" s="63" customFormat="1" ht="12.75" x14ac:dyDescent="0.2">
      <c r="A2781" s="196">
        <v>5</v>
      </c>
      <c r="B2781" s="197" t="s">
        <v>938</v>
      </c>
      <c r="C2781" s="208">
        <v>51</v>
      </c>
      <c r="D2781" s="209" t="s">
        <v>939</v>
      </c>
      <c r="E2781" s="210">
        <v>5114</v>
      </c>
      <c r="F2781" s="211" t="s">
        <v>954</v>
      </c>
      <c r="G2781" s="231"/>
      <c r="H2781" s="65"/>
      <c r="I2781" s="222"/>
      <c r="J2781" s="66"/>
      <c r="K2781" s="66"/>
      <c r="L2781" s="66"/>
      <c r="M2781" s="64"/>
      <c r="N2781" s="304"/>
      <c r="O2781" s="305"/>
      <c r="P2781" s="127"/>
      <c r="Q2781" s="67"/>
      <c r="R2781" s="67"/>
      <c r="S2781" s="67"/>
      <c r="T2781" s="67"/>
      <c r="U2781" s="67"/>
      <c r="V2781" s="67"/>
      <c r="W2781" s="67"/>
      <c r="X2781" s="67"/>
      <c r="Y2781" s="68"/>
      <c r="Z2781" s="68"/>
      <c r="AA2781" s="68"/>
      <c r="AB2781" s="67"/>
      <c r="AC2781" s="67"/>
      <c r="AD2781" s="67"/>
      <c r="AE2781" s="67"/>
      <c r="AF2781" s="67"/>
      <c r="AG2781" s="67"/>
      <c r="AH2781" s="67"/>
      <c r="AI2781" s="67"/>
      <c r="AJ2781" s="68"/>
      <c r="AK2781" s="68"/>
      <c r="AL2781" s="68"/>
      <c r="AM2781" s="67"/>
      <c r="AN2781" s="67"/>
      <c r="AO2781" s="67"/>
      <c r="AP2781" s="67"/>
      <c r="AQ2781" s="67"/>
      <c r="AR2781" s="67"/>
      <c r="AS2781" s="67"/>
      <c r="AT2781" s="67"/>
      <c r="AU2781" s="67"/>
      <c r="AV2781" s="67"/>
      <c r="AW2781" s="67"/>
      <c r="AX2781" s="68"/>
      <c r="AY2781" s="68"/>
      <c r="AZ2781" s="69"/>
      <c r="BA2781" s="70"/>
      <c r="BB2781" s="71"/>
      <c r="BC2781" s="54"/>
      <c r="BD2781" s="41">
        <v>5</v>
      </c>
      <c r="BE2781" s="52">
        <v>51</v>
      </c>
      <c r="BF2781" s="62">
        <v>5114</v>
      </c>
      <c r="BG2781" s="275"/>
    </row>
    <row r="2782" spans="1:59" s="63" customFormat="1" ht="12.75" x14ac:dyDescent="0.2">
      <c r="A2782" s="196">
        <v>5</v>
      </c>
      <c r="B2782" s="197" t="s">
        <v>938</v>
      </c>
      <c r="C2782" s="208">
        <v>51</v>
      </c>
      <c r="D2782" s="209" t="s">
        <v>939</v>
      </c>
      <c r="E2782" s="210">
        <v>5114</v>
      </c>
      <c r="F2782" s="211" t="s">
        <v>954</v>
      </c>
      <c r="G2782" s="230"/>
      <c r="H2782" s="56"/>
      <c r="I2782" s="221"/>
      <c r="J2782" s="57"/>
      <c r="K2782" s="57"/>
      <c r="L2782" s="57"/>
      <c r="M2782" s="55"/>
      <c r="N2782" s="303"/>
      <c r="O2782" s="245"/>
      <c r="P2782" s="122"/>
      <c r="Q2782" s="58"/>
      <c r="R2782" s="58"/>
      <c r="S2782" s="58"/>
      <c r="T2782" s="58"/>
      <c r="U2782" s="58"/>
      <c r="V2782" s="58"/>
      <c r="W2782" s="58"/>
      <c r="X2782" s="58"/>
      <c r="Y2782" s="59"/>
      <c r="Z2782" s="59"/>
      <c r="AA2782" s="59"/>
      <c r="AB2782" s="58"/>
      <c r="AC2782" s="58"/>
      <c r="AD2782" s="58"/>
      <c r="AE2782" s="58"/>
      <c r="AF2782" s="58"/>
      <c r="AG2782" s="58"/>
      <c r="AH2782" s="58"/>
      <c r="AI2782" s="58"/>
      <c r="AJ2782" s="59"/>
      <c r="AK2782" s="59"/>
      <c r="AL2782" s="59"/>
      <c r="AM2782" s="58"/>
      <c r="AN2782" s="58"/>
      <c r="AO2782" s="58"/>
      <c r="AP2782" s="58"/>
      <c r="AQ2782" s="58"/>
      <c r="AR2782" s="58"/>
      <c r="AS2782" s="58"/>
      <c r="AT2782" s="58"/>
      <c r="AU2782" s="58"/>
      <c r="AV2782" s="58"/>
      <c r="AW2782" s="58"/>
      <c r="AX2782" s="59"/>
      <c r="AY2782" s="59"/>
      <c r="AZ2782" s="60"/>
      <c r="BA2782" s="61"/>
      <c r="BB2782" s="54"/>
      <c r="BC2782" s="54"/>
      <c r="BD2782" s="41">
        <v>5</v>
      </c>
      <c r="BE2782" s="52">
        <v>51</v>
      </c>
      <c r="BF2782" s="62">
        <v>5114</v>
      </c>
      <c r="BG2782" s="274"/>
    </row>
    <row r="2783" spans="1:59" x14ac:dyDescent="0.25">
      <c r="A2783" s="196">
        <v>5</v>
      </c>
      <c r="B2783" s="197" t="s">
        <v>938</v>
      </c>
      <c r="C2783" s="208">
        <v>51</v>
      </c>
      <c r="D2783" s="209" t="s">
        <v>939</v>
      </c>
      <c r="E2783" s="212">
        <v>5115</v>
      </c>
      <c r="F2783" s="213" t="s">
        <v>959</v>
      </c>
      <c r="G2783" s="234"/>
      <c r="H2783" s="138"/>
      <c r="I2783" s="224"/>
      <c r="J2783" s="98"/>
      <c r="K2783" s="98"/>
      <c r="L2783" s="98"/>
      <c r="M2783" s="137"/>
      <c r="N2783" s="322"/>
      <c r="O2783" s="323"/>
      <c r="P2783" s="139"/>
      <c r="Q2783" s="139"/>
      <c r="R2783" s="139"/>
      <c r="S2783" s="139"/>
      <c r="T2783" s="139"/>
      <c r="U2783" s="139"/>
      <c r="V2783" s="139"/>
      <c r="W2783" s="139"/>
      <c r="X2783" s="139"/>
      <c r="Y2783" s="100"/>
      <c r="Z2783" s="125"/>
      <c r="AA2783" s="125"/>
      <c r="AB2783" s="139"/>
      <c r="AC2783" s="139"/>
      <c r="AD2783" s="139"/>
      <c r="AE2783" s="139"/>
      <c r="AF2783" s="139"/>
      <c r="AG2783" s="139"/>
      <c r="AH2783" s="139"/>
      <c r="AI2783" s="139"/>
      <c r="AJ2783" s="100"/>
      <c r="AK2783" s="125"/>
      <c r="AL2783" s="125"/>
      <c r="AM2783" s="139"/>
      <c r="AN2783" s="139"/>
      <c r="AO2783" s="139"/>
      <c r="AP2783" s="139"/>
      <c r="AQ2783" s="139"/>
      <c r="AR2783" s="139"/>
      <c r="AS2783" s="139"/>
      <c r="AT2783" s="139"/>
      <c r="AU2783" s="139"/>
      <c r="AV2783" s="139"/>
      <c r="AW2783" s="99"/>
      <c r="AX2783" s="125"/>
      <c r="AY2783" s="100"/>
      <c r="AZ2783" s="140"/>
      <c r="BA2783" s="141"/>
      <c r="BB2783" s="136"/>
      <c r="BC2783" s="136"/>
      <c r="BD2783" s="41">
        <v>5</v>
      </c>
      <c r="BE2783" s="52">
        <v>51</v>
      </c>
      <c r="BF2783" s="103">
        <v>5115</v>
      </c>
      <c r="BG2783" s="283"/>
    </row>
    <row r="2784" spans="1:59" s="63" customFormat="1" ht="12.75" x14ac:dyDescent="0.2">
      <c r="A2784" s="196">
        <v>5</v>
      </c>
      <c r="B2784" s="197" t="s">
        <v>938</v>
      </c>
      <c r="C2784" s="208">
        <v>51</v>
      </c>
      <c r="D2784" s="209" t="s">
        <v>939</v>
      </c>
      <c r="E2784" s="212">
        <v>5115</v>
      </c>
      <c r="F2784" s="213" t="s">
        <v>959</v>
      </c>
      <c r="G2784" s="232"/>
      <c r="H2784" s="97"/>
      <c r="I2784" s="224"/>
      <c r="J2784" s="98"/>
      <c r="K2784" s="98"/>
      <c r="L2784" s="98"/>
      <c r="M2784" s="96"/>
      <c r="N2784" s="307"/>
      <c r="O2784" s="246"/>
      <c r="P2784" s="124"/>
      <c r="Q2784" s="99"/>
      <c r="R2784" s="99"/>
      <c r="S2784" s="99"/>
      <c r="T2784" s="99"/>
      <c r="U2784" s="99"/>
      <c r="V2784" s="99"/>
      <c r="W2784" s="99"/>
      <c r="X2784" s="99"/>
      <c r="Y2784" s="100"/>
      <c r="Z2784" s="100"/>
      <c r="AA2784" s="100"/>
      <c r="AB2784" s="99"/>
      <c r="AC2784" s="99"/>
      <c r="AD2784" s="99"/>
      <c r="AE2784" s="99"/>
      <c r="AF2784" s="99"/>
      <c r="AG2784" s="99"/>
      <c r="AH2784" s="99"/>
      <c r="AI2784" s="99"/>
      <c r="AJ2784" s="100"/>
      <c r="AK2784" s="100"/>
      <c r="AL2784" s="100"/>
      <c r="AM2784" s="99"/>
      <c r="AN2784" s="99"/>
      <c r="AO2784" s="99"/>
      <c r="AP2784" s="99"/>
      <c r="AQ2784" s="99"/>
      <c r="AR2784" s="99"/>
      <c r="AS2784" s="99"/>
      <c r="AT2784" s="99"/>
      <c r="AU2784" s="99"/>
      <c r="AV2784" s="99"/>
      <c r="AW2784" s="99"/>
      <c r="AX2784" s="100"/>
      <c r="AY2784" s="100"/>
      <c r="AZ2784" s="101"/>
      <c r="BA2784" s="102"/>
      <c r="BB2784" s="95"/>
      <c r="BC2784" s="95"/>
      <c r="BD2784" s="41">
        <v>5</v>
      </c>
      <c r="BE2784" s="52">
        <v>51</v>
      </c>
      <c r="BF2784" s="103">
        <v>5115</v>
      </c>
      <c r="BG2784" s="277"/>
    </row>
    <row r="2785" spans="1:59" s="63" customFormat="1" ht="12.75" x14ac:dyDescent="0.2">
      <c r="A2785" s="196">
        <v>5</v>
      </c>
      <c r="B2785" s="197" t="s">
        <v>938</v>
      </c>
      <c r="C2785" s="208">
        <v>51</v>
      </c>
      <c r="D2785" s="209" t="s">
        <v>939</v>
      </c>
      <c r="E2785" s="212">
        <v>5115</v>
      </c>
      <c r="F2785" s="213" t="s">
        <v>959</v>
      </c>
      <c r="G2785" s="231" t="s">
        <v>1195</v>
      </c>
      <c r="H2785" s="65"/>
      <c r="I2785" s="222"/>
      <c r="J2785" s="66"/>
      <c r="K2785" s="66"/>
      <c r="L2785" s="66"/>
      <c r="M2785" s="64"/>
      <c r="N2785" s="304"/>
      <c r="O2785" s="305"/>
      <c r="P2785" s="127"/>
      <c r="Q2785" s="67"/>
      <c r="R2785" s="67"/>
      <c r="S2785" s="67"/>
      <c r="T2785" s="67"/>
      <c r="U2785" s="67"/>
      <c r="V2785" s="67"/>
      <c r="W2785" s="67"/>
      <c r="X2785" s="67"/>
      <c r="Y2785" s="68"/>
      <c r="Z2785" s="68"/>
      <c r="AA2785" s="68"/>
      <c r="AB2785" s="67"/>
      <c r="AC2785" s="67"/>
      <c r="AD2785" s="67"/>
      <c r="AE2785" s="67"/>
      <c r="AF2785" s="67"/>
      <c r="AG2785" s="67"/>
      <c r="AH2785" s="67"/>
      <c r="AI2785" s="67"/>
      <c r="AJ2785" s="68"/>
      <c r="AK2785" s="68"/>
      <c r="AL2785" s="68"/>
      <c r="AM2785" s="67"/>
      <c r="AN2785" s="67"/>
      <c r="AO2785" s="67"/>
      <c r="AP2785" s="67"/>
      <c r="AQ2785" s="67"/>
      <c r="AR2785" s="67"/>
      <c r="AS2785" s="67"/>
      <c r="AT2785" s="67"/>
      <c r="AU2785" s="67"/>
      <c r="AV2785" s="67"/>
      <c r="AW2785" s="67"/>
      <c r="AX2785" s="68"/>
      <c r="AY2785" s="68"/>
      <c r="AZ2785" s="69"/>
      <c r="BA2785" s="70"/>
      <c r="BB2785" s="71"/>
      <c r="BC2785" s="95"/>
      <c r="BD2785" s="41">
        <v>5</v>
      </c>
      <c r="BE2785" s="52">
        <v>51</v>
      </c>
      <c r="BF2785" s="103">
        <v>5115</v>
      </c>
      <c r="BG2785" s="275"/>
    </row>
    <row r="2786" spans="1:59" s="63" customFormat="1" ht="12.75" x14ac:dyDescent="0.2">
      <c r="A2786" s="196">
        <v>5</v>
      </c>
      <c r="B2786" s="197" t="s">
        <v>938</v>
      </c>
      <c r="C2786" s="208">
        <v>51</v>
      </c>
      <c r="D2786" s="209" t="s">
        <v>939</v>
      </c>
      <c r="E2786" s="212">
        <v>5115</v>
      </c>
      <c r="F2786" s="213" t="s">
        <v>959</v>
      </c>
      <c r="G2786" s="231" t="s">
        <v>1195</v>
      </c>
      <c r="H2786" s="72" t="s">
        <v>47</v>
      </c>
      <c r="I2786" s="223"/>
      <c r="J2786" s="73"/>
      <c r="K2786" s="73"/>
      <c r="L2786" s="73"/>
      <c r="M2786" s="74"/>
      <c r="N2786" s="247"/>
      <c r="O2786" s="306"/>
      <c r="P2786" s="105"/>
      <c r="Q2786" s="75"/>
      <c r="R2786" s="75"/>
      <c r="S2786" s="75"/>
      <c r="T2786" s="75"/>
      <c r="U2786" s="75"/>
      <c r="V2786" s="75"/>
      <c r="W2786" s="75"/>
      <c r="X2786" s="75"/>
      <c r="Y2786" s="76">
        <f>IF(ISNUMBER(VLOOKUP(Y2788,P$7:W$7,MATCH(Y2788,P$7:W$7))),VLOOKUP(Y2788,P$7:W$7,MATCH(Y2788,P$7:W$7)),IF(N2790=0,"No Data",IF(Y2788&gt;0,"&lt;100",0)))</f>
        <v>100</v>
      </c>
      <c r="Z2786" s="77">
        <f>IF(ISNUMBER(VLOOKUP(Z2790,P$7:W$7,MATCH(Z2790,P$7:W$7))),VLOOKUP(Z2790,P$7:W$7,MATCH(Z2790,P$7:W$7)),IF(N2790=0,"No Data",IF(Z2790&gt;0,"&lt;100",0)))</f>
        <v>100</v>
      </c>
      <c r="AA2786" s="106">
        <f>IF(ISNUMBER(Z2786),Z2786,0)</f>
        <v>100</v>
      </c>
      <c r="AB2786" s="75"/>
      <c r="AC2786" s="75"/>
      <c r="AD2786" s="75"/>
      <c r="AE2786" s="75"/>
      <c r="AF2786" s="75"/>
      <c r="AG2786" s="75"/>
      <c r="AH2786" s="75"/>
      <c r="AI2786" s="75"/>
      <c r="AJ2786" s="76">
        <f>IF(ISNUMBER(VLOOKUP(AJ2788,AB$7:AH$7,MATCH(AJ2788,AB$7:AH$7))),VLOOKUP(AJ2788,AB$7:AH$7,MATCH(AJ2788,AB$7:AH$7)),IF(N2790=0,"No Data",IF(AJ2788&gt;0,"&lt;50",0)))</f>
        <v>0</v>
      </c>
      <c r="AK2786" s="77">
        <f>IF(ISNUMBER(VLOOKUP(AK2790,AB$7:AH$7,MATCH(AK2790,AB$7:AH$7))),VLOOKUP(AK2790,AB$7:AH$7,MATCH(AK2790,AB$7:AH$7)),IF(N2790=0,"No Data",IF(AK2790&gt;0,"&lt;50",0)))</f>
        <v>0</v>
      </c>
      <c r="AL2786" s="106">
        <f>IF(ISNUMBER(AK2786),AK2786,0)</f>
        <v>0</v>
      </c>
      <c r="AM2786" s="75"/>
      <c r="AN2786" s="75"/>
      <c r="AO2786" s="75"/>
      <c r="AP2786" s="75"/>
      <c r="AQ2786" s="75"/>
      <c r="AR2786" s="75"/>
      <c r="AS2786" s="75"/>
      <c r="AT2786" s="75"/>
      <c r="AU2786" s="75"/>
      <c r="AV2786" s="75"/>
      <c r="AW2786" s="76">
        <f>IF(ISNUMBER(VLOOKUP(AW2788,AM$7:AU$7,MATCH(AW2788,AM$7:AU$7))),VLOOKUP(AW2788,AM$7:AU$7,MATCH(AW2788,AM$7:AU$7)),IF(N2790=0,"No Data",IF(AW2788&gt;0,"&lt;10",0)))</f>
        <v>1000</v>
      </c>
      <c r="AX2786" s="77">
        <f>IF(ISNUMBER(VLOOKUP(AX2790,AM$7:AU$7,MATCH(AX2790,AM$7:AU$7))),VLOOKUP(AX2790,AM$7:AU$7,MATCH(AX2790,AM$7:AU$7)),IF(N2790=0,"No Data",IF(AX2790&gt;0,"&lt;10",0)))</f>
        <v>1000</v>
      </c>
      <c r="AY2786" s="106">
        <f>IF(ISNUMBER(AX2786),AX2786,0)</f>
        <v>1000</v>
      </c>
      <c r="AZ2786" s="79"/>
      <c r="BA2786" s="80"/>
      <c r="BB2786" s="71"/>
      <c r="BC2786" s="95"/>
      <c r="BD2786" s="41">
        <v>5</v>
      </c>
      <c r="BE2786" s="52">
        <v>51</v>
      </c>
      <c r="BF2786" s="103">
        <v>5115</v>
      </c>
      <c r="BG2786" s="276" t="s">
        <v>47</v>
      </c>
    </row>
    <row r="2787" spans="1:59" s="63" customFormat="1" ht="12.75" x14ac:dyDescent="0.2">
      <c r="A2787" s="196">
        <v>5</v>
      </c>
      <c r="B2787" s="197" t="s">
        <v>938</v>
      </c>
      <c r="C2787" s="208">
        <v>51</v>
      </c>
      <c r="D2787" s="209" t="s">
        <v>939</v>
      </c>
      <c r="E2787" s="212">
        <v>5115</v>
      </c>
      <c r="F2787" s="213" t="s">
        <v>959</v>
      </c>
      <c r="G2787" s="231" t="s">
        <v>1195</v>
      </c>
      <c r="H2787" s="81" t="s">
        <v>48</v>
      </c>
      <c r="I2787" s="223"/>
      <c r="J2787" s="73"/>
      <c r="K2787" s="73"/>
      <c r="L2787" s="73"/>
      <c r="M2787" s="74"/>
      <c r="N2787" s="247"/>
      <c r="O2787" s="306"/>
      <c r="P2787" s="105"/>
      <c r="Q2787" s="75"/>
      <c r="R2787" s="75"/>
      <c r="S2787" s="75"/>
      <c r="T2787" s="75"/>
      <c r="U2787" s="75"/>
      <c r="V2787" s="75"/>
      <c r="W2787" s="75"/>
      <c r="X2787" s="75"/>
      <c r="Y2787" s="82">
        <f>MIN(X2791:X2801)</f>
        <v>100</v>
      </c>
      <c r="Z2787" s="83"/>
      <c r="AA2787" s="83"/>
      <c r="AB2787" s="75"/>
      <c r="AC2787" s="75"/>
      <c r="AD2787" s="75"/>
      <c r="AE2787" s="75"/>
      <c r="AF2787" s="75"/>
      <c r="AG2787" s="75"/>
      <c r="AH2787" s="75"/>
      <c r="AI2787" s="75"/>
      <c r="AJ2787" s="82">
        <f>MIN(AI2791:AI2801)</f>
        <v>0</v>
      </c>
      <c r="AK2787" s="83"/>
      <c r="AL2787" s="83"/>
      <c r="AM2787" s="75"/>
      <c r="AN2787" s="75"/>
      <c r="AO2787" s="75"/>
      <c r="AP2787" s="75"/>
      <c r="AQ2787" s="75"/>
      <c r="AR2787" s="75"/>
      <c r="AS2787" s="75"/>
      <c r="AT2787" s="75"/>
      <c r="AU2787" s="75"/>
      <c r="AV2787" s="75"/>
      <c r="AW2787" s="82">
        <f>MIN(AV2791:AV2801)</f>
        <v>1000</v>
      </c>
      <c r="AX2787" s="83"/>
      <c r="AY2787" s="83"/>
      <c r="AZ2787" s="79"/>
      <c r="BA2787" s="80"/>
      <c r="BB2787" s="71"/>
      <c r="BC2787" s="95"/>
      <c r="BD2787" s="41">
        <v>5</v>
      </c>
      <c r="BE2787" s="52">
        <v>51</v>
      </c>
      <c r="BF2787" s="103">
        <v>5115</v>
      </c>
      <c r="BG2787" s="278" t="s">
        <v>48</v>
      </c>
    </row>
    <row r="2788" spans="1:59" s="63" customFormat="1" ht="12.75" x14ac:dyDescent="0.2">
      <c r="A2788" s="196">
        <v>5</v>
      </c>
      <c r="B2788" s="197" t="s">
        <v>938</v>
      </c>
      <c r="C2788" s="208">
        <v>51</v>
      </c>
      <c r="D2788" s="209" t="s">
        <v>939</v>
      </c>
      <c r="E2788" s="212">
        <v>5115</v>
      </c>
      <c r="F2788" s="213" t="s">
        <v>959</v>
      </c>
      <c r="G2788" s="231" t="s">
        <v>1195</v>
      </c>
      <c r="H2788" s="81" t="s">
        <v>49</v>
      </c>
      <c r="I2788" s="223"/>
      <c r="J2788" s="73"/>
      <c r="K2788" s="73"/>
      <c r="L2788" s="73"/>
      <c r="M2788" s="74"/>
      <c r="N2788" s="247"/>
      <c r="O2788" s="306"/>
      <c r="P2788" s="105"/>
      <c r="Q2788" s="75"/>
      <c r="R2788" s="75"/>
      <c r="S2788" s="75"/>
      <c r="T2788" s="75"/>
      <c r="U2788" s="75"/>
      <c r="V2788" s="75"/>
      <c r="W2788" s="75"/>
      <c r="X2788" s="75"/>
      <c r="Y2788" s="84">
        <f>IF(ISNUMBER(AVERAGE(X2791:X2801)),AVERAGE(X2791:X2801),0)</f>
        <v>100</v>
      </c>
      <c r="Z2788" s="83"/>
      <c r="AA2788" s="83"/>
      <c r="AB2788" s="75"/>
      <c r="AC2788" s="75"/>
      <c r="AD2788" s="75"/>
      <c r="AE2788" s="75"/>
      <c r="AF2788" s="75"/>
      <c r="AG2788" s="75"/>
      <c r="AH2788" s="75"/>
      <c r="AI2788" s="75"/>
      <c r="AJ2788" s="84">
        <f>IF(ISNUMBER(AVERAGE(AI2791:AI2801)),AVERAGE(AI2791:AI2801),0)</f>
        <v>0</v>
      </c>
      <c r="AK2788" s="83"/>
      <c r="AL2788" s="83"/>
      <c r="AM2788" s="75"/>
      <c r="AN2788" s="75"/>
      <c r="AO2788" s="75"/>
      <c r="AP2788" s="75"/>
      <c r="AQ2788" s="75"/>
      <c r="AR2788" s="75"/>
      <c r="AS2788" s="75"/>
      <c r="AT2788" s="75"/>
      <c r="AU2788" s="75"/>
      <c r="AV2788" s="75"/>
      <c r="AW2788" s="84">
        <f>IF(ISNUMBER(AVERAGE(AV2791:AV2801)),AVERAGE(AV2791:AV2801),0)</f>
        <v>1000</v>
      </c>
      <c r="AX2788" s="83"/>
      <c r="AY2788" s="83"/>
      <c r="AZ2788" s="79"/>
      <c r="BA2788" s="80"/>
      <c r="BB2788" s="71"/>
      <c r="BC2788" s="95"/>
      <c r="BD2788" s="41">
        <v>5</v>
      </c>
      <c r="BE2788" s="52">
        <v>51</v>
      </c>
      <c r="BF2788" s="103">
        <v>5115</v>
      </c>
      <c r="BG2788" s="278" t="s">
        <v>49</v>
      </c>
    </row>
    <row r="2789" spans="1:59" s="63" customFormat="1" ht="12.75" x14ac:dyDescent="0.2">
      <c r="A2789" s="196">
        <v>5</v>
      </c>
      <c r="B2789" s="197" t="s">
        <v>938</v>
      </c>
      <c r="C2789" s="208">
        <v>51</v>
      </c>
      <c r="D2789" s="209" t="s">
        <v>939</v>
      </c>
      <c r="E2789" s="212">
        <v>5115</v>
      </c>
      <c r="F2789" s="213" t="s">
        <v>959</v>
      </c>
      <c r="G2789" s="231" t="s">
        <v>1195</v>
      </c>
      <c r="H2789" s="81" t="s">
        <v>50</v>
      </c>
      <c r="I2789" s="223"/>
      <c r="J2789" s="73"/>
      <c r="K2789" s="73"/>
      <c r="L2789" s="73"/>
      <c r="M2789" s="74"/>
      <c r="N2789" s="247"/>
      <c r="O2789" s="306"/>
      <c r="P2789" s="105"/>
      <c r="Q2789" s="75"/>
      <c r="R2789" s="75"/>
      <c r="S2789" s="75"/>
      <c r="T2789" s="75"/>
      <c r="U2789" s="75"/>
      <c r="V2789" s="75"/>
      <c r="W2789" s="75"/>
      <c r="X2789" s="75"/>
      <c r="Y2789" s="84">
        <f>MAX(X2791:X2801)</f>
        <v>100</v>
      </c>
      <c r="Z2789" s="83"/>
      <c r="AA2789" s="83"/>
      <c r="AB2789" s="75"/>
      <c r="AC2789" s="75"/>
      <c r="AD2789" s="75"/>
      <c r="AE2789" s="75"/>
      <c r="AF2789" s="75"/>
      <c r="AG2789" s="75"/>
      <c r="AH2789" s="75"/>
      <c r="AI2789" s="75"/>
      <c r="AJ2789" s="84">
        <f>MAX(AI2791:AI2801)</f>
        <v>0</v>
      </c>
      <c r="AK2789" s="83"/>
      <c r="AL2789" s="83"/>
      <c r="AM2789" s="75"/>
      <c r="AN2789" s="75"/>
      <c r="AO2789" s="75"/>
      <c r="AP2789" s="75"/>
      <c r="AQ2789" s="75"/>
      <c r="AR2789" s="75"/>
      <c r="AS2789" s="75"/>
      <c r="AT2789" s="75"/>
      <c r="AU2789" s="75"/>
      <c r="AV2789" s="75"/>
      <c r="AW2789" s="84">
        <f>MAX(AV2791:AV2801)</f>
        <v>1000</v>
      </c>
      <c r="AX2789" s="83"/>
      <c r="AY2789" s="83"/>
      <c r="AZ2789" s="79"/>
      <c r="BA2789" s="80"/>
      <c r="BB2789" s="71"/>
      <c r="BC2789" s="95"/>
      <c r="BD2789" s="41">
        <v>5</v>
      </c>
      <c r="BE2789" s="52">
        <v>51</v>
      </c>
      <c r="BF2789" s="103">
        <v>5115</v>
      </c>
      <c r="BG2789" s="278" t="s">
        <v>50</v>
      </c>
    </row>
    <row r="2790" spans="1:59" s="63" customFormat="1" ht="12.75" x14ac:dyDescent="0.2">
      <c r="A2790" s="196">
        <v>5</v>
      </c>
      <c r="B2790" s="197" t="s">
        <v>938</v>
      </c>
      <c r="C2790" s="208">
        <v>51</v>
      </c>
      <c r="D2790" s="209" t="s">
        <v>939</v>
      </c>
      <c r="E2790" s="212">
        <v>5115</v>
      </c>
      <c r="F2790" s="213" t="s">
        <v>959</v>
      </c>
      <c r="G2790" s="231" t="s">
        <v>1195</v>
      </c>
      <c r="H2790" s="85" t="s">
        <v>51</v>
      </c>
      <c r="I2790" s="223"/>
      <c r="J2790" s="73"/>
      <c r="K2790" s="73"/>
      <c r="L2790" s="73"/>
      <c r="M2790" s="74"/>
      <c r="N2790" s="248">
        <f>SUM(N2791:N2794)</f>
        <v>1</v>
      </c>
      <c r="O2790" s="293">
        <f>SUM(O2791:O2794)</f>
        <v>1</v>
      </c>
      <c r="P2790" s="292"/>
      <c r="Q2790" s="87"/>
      <c r="R2790" s="87"/>
      <c r="S2790" s="87"/>
      <c r="T2790" s="87"/>
      <c r="U2790" s="87"/>
      <c r="V2790" s="87"/>
      <c r="W2790" s="87"/>
      <c r="X2790" s="87"/>
      <c r="Y2790" s="88"/>
      <c r="Z2790" s="86">
        <f>SUM(Z2791:Z2794)</f>
        <v>100</v>
      </c>
      <c r="AA2790" s="88"/>
      <c r="AB2790" s="87"/>
      <c r="AC2790" s="87"/>
      <c r="AD2790" s="87"/>
      <c r="AE2790" s="87"/>
      <c r="AF2790" s="87"/>
      <c r="AG2790" s="87"/>
      <c r="AH2790" s="87"/>
      <c r="AI2790" s="87"/>
      <c r="AJ2790" s="88"/>
      <c r="AK2790" s="86">
        <f>SUM(AK2791:AK2794)</f>
        <v>0</v>
      </c>
      <c r="AL2790" s="88"/>
      <c r="AM2790" s="87"/>
      <c r="AN2790" s="87"/>
      <c r="AO2790" s="87"/>
      <c r="AP2790" s="87"/>
      <c r="AQ2790" s="87"/>
      <c r="AR2790" s="87"/>
      <c r="AS2790" s="87"/>
      <c r="AT2790" s="87"/>
      <c r="AU2790" s="87"/>
      <c r="AV2790" s="87"/>
      <c r="AW2790" s="112"/>
      <c r="AX2790" s="86">
        <f>SUM(AX2791:AX2794)</f>
        <v>1000</v>
      </c>
      <c r="AY2790" s="88"/>
      <c r="AZ2790" s="79"/>
      <c r="BA2790" s="80"/>
      <c r="BB2790" s="71"/>
      <c r="BC2790" s="95"/>
      <c r="BD2790" s="41">
        <v>5</v>
      </c>
      <c r="BE2790" s="52">
        <v>51</v>
      </c>
      <c r="BF2790" s="103">
        <v>5115</v>
      </c>
      <c r="BG2790" s="279" t="s">
        <v>51</v>
      </c>
    </row>
    <row r="2791" spans="1:59" s="63" customFormat="1" ht="12.75" x14ac:dyDescent="0.2">
      <c r="A2791" s="196">
        <v>5</v>
      </c>
      <c r="B2791" s="197" t="s">
        <v>938</v>
      </c>
      <c r="C2791" s="208">
        <v>51</v>
      </c>
      <c r="D2791" s="209" t="s">
        <v>939</v>
      </c>
      <c r="E2791" s="212">
        <v>5115</v>
      </c>
      <c r="F2791" s="213" t="s">
        <v>959</v>
      </c>
      <c r="G2791" s="231" t="s">
        <v>1195</v>
      </c>
      <c r="H2791" s="89" t="s">
        <v>52</v>
      </c>
      <c r="I2791" s="90" t="s">
        <v>600</v>
      </c>
      <c r="J2791" s="90"/>
      <c r="K2791" s="90" t="s">
        <v>64</v>
      </c>
      <c r="L2791" s="90" t="s">
        <v>195</v>
      </c>
      <c r="M2791" s="91"/>
      <c r="N2791" s="312">
        <v>1</v>
      </c>
      <c r="O2791" s="313">
        <f>N2791/N2790</f>
        <v>1</v>
      </c>
      <c r="P2791" s="104">
        <v>1</v>
      </c>
      <c r="Q2791" s="92"/>
      <c r="R2791" s="92"/>
      <c r="S2791" s="92"/>
      <c r="T2791" s="92"/>
      <c r="U2791" s="92"/>
      <c r="V2791" s="92"/>
      <c r="W2791" s="92"/>
      <c r="X2791" s="109">
        <f>P2791*P$7+Q2791*Q$7+R2791*R$7+S2791*S$7+T2791*T$7+U2791*U$7+V2791*V$7+W2791*W$7</f>
        <v>100</v>
      </c>
      <c r="Y2791" s="83"/>
      <c r="Z2791" s="110">
        <f>X2791*$O2791</f>
        <v>100</v>
      </c>
      <c r="AA2791" s="111"/>
      <c r="AB2791" s="92"/>
      <c r="AC2791" s="92"/>
      <c r="AD2791" s="92"/>
      <c r="AE2791" s="92"/>
      <c r="AF2791" s="92"/>
      <c r="AG2791" s="92"/>
      <c r="AH2791" s="92"/>
      <c r="AI2791" s="109">
        <f>AB2791*AB$7+AC2791*AC$7+AD2791*AD$7+AE2791*AE$7+AF2791*AF$7+AG2791*AG$7+AH2791*AH$7</f>
        <v>0</v>
      </c>
      <c r="AJ2791" s="83"/>
      <c r="AK2791" s="110">
        <f>AI2791*$O2791</f>
        <v>0</v>
      </c>
      <c r="AL2791" s="111"/>
      <c r="AM2791" s="92"/>
      <c r="AN2791" s="92"/>
      <c r="AO2791" s="92"/>
      <c r="AP2791" s="92"/>
      <c r="AQ2791" s="92"/>
      <c r="AR2791" s="92"/>
      <c r="AS2791" s="92">
        <v>1</v>
      </c>
      <c r="AT2791" s="92"/>
      <c r="AU2791" s="92"/>
      <c r="AV2791" s="109">
        <f>AM2791*AM$7+AN2791*AN$7+AO2791*AO$7+AP2791*AP$7+AQ2791*AQ$7+AR2791*AR$7+AS2791*AS$7+AT2791*AT$7+AU2791*AU$7</f>
        <v>1000</v>
      </c>
      <c r="AW2791" s="75"/>
      <c r="AX2791" s="110">
        <f>AV2791*$O2791</f>
        <v>1000</v>
      </c>
      <c r="AY2791" s="111"/>
      <c r="AZ2791" s="93"/>
      <c r="BA2791" s="94" t="s">
        <v>131</v>
      </c>
      <c r="BB2791" s="71"/>
      <c r="BC2791" s="95"/>
      <c r="BD2791" s="41">
        <v>5</v>
      </c>
      <c r="BE2791" s="52">
        <v>51</v>
      </c>
      <c r="BF2791" s="103">
        <v>5115</v>
      </c>
      <c r="BG2791" s="280" t="s">
        <v>52</v>
      </c>
    </row>
    <row r="2792" spans="1:59" s="63" customFormat="1" ht="12.75" x14ac:dyDescent="0.2">
      <c r="A2792" s="196">
        <v>5</v>
      </c>
      <c r="B2792" s="197" t="s">
        <v>938</v>
      </c>
      <c r="C2792" s="208">
        <v>51</v>
      </c>
      <c r="D2792" s="209" t="s">
        <v>939</v>
      </c>
      <c r="E2792" s="212">
        <v>5115</v>
      </c>
      <c r="F2792" s="213" t="s">
        <v>959</v>
      </c>
      <c r="G2792" s="231" t="s">
        <v>1195</v>
      </c>
      <c r="H2792" s="65"/>
      <c r="I2792" s="222"/>
      <c r="J2792" s="66"/>
      <c r="K2792" s="66"/>
      <c r="L2792" s="66"/>
      <c r="M2792" s="64"/>
      <c r="N2792" s="304"/>
      <c r="O2792" s="305"/>
      <c r="P2792" s="127"/>
      <c r="Q2792" s="67"/>
      <c r="R2792" s="67"/>
      <c r="S2792" s="67"/>
      <c r="T2792" s="67"/>
      <c r="U2792" s="67"/>
      <c r="V2792" s="67"/>
      <c r="W2792" s="67"/>
      <c r="X2792" s="67"/>
      <c r="Y2792" s="68"/>
      <c r="Z2792" s="68"/>
      <c r="AA2792" s="68"/>
      <c r="AB2792" s="67"/>
      <c r="AC2792" s="67"/>
      <c r="AD2792" s="67"/>
      <c r="AE2792" s="67"/>
      <c r="AF2792" s="67"/>
      <c r="AG2792" s="67"/>
      <c r="AH2792" s="67"/>
      <c r="AI2792" s="67"/>
      <c r="AJ2792" s="68"/>
      <c r="AK2792" s="68"/>
      <c r="AL2792" s="68"/>
      <c r="AM2792" s="67"/>
      <c r="AN2792" s="67"/>
      <c r="AO2792" s="67"/>
      <c r="AP2792" s="67"/>
      <c r="AQ2792" s="67"/>
      <c r="AR2792" s="67"/>
      <c r="AS2792" s="67"/>
      <c r="AT2792" s="67"/>
      <c r="AU2792" s="67"/>
      <c r="AV2792" s="67"/>
      <c r="AW2792" s="67"/>
      <c r="AX2792" s="68"/>
      <c r="AY2792" s="68"/>
      <c r="AZ2792" s="69"/>
      <c r="BA2792" s="70"/>
      <c r="BB2792" s="71"/>
      <c r="BC2792" s="95"/>
      <c r="BD2792" s="41">
        <v>5</v>
      </c>
      <c r="BE2792" s="52">
        <v>51</v>
      </c>
      <c r="BF2792" s="103">
        <v>5115</v>
      </c>
      <c r="BG2792" s="275"/>
    </row>
    <row r="2793" spans="1:59" s="63" customFormat="1" ht="12.75" x14ac:dyDescent="0.2">
      <c r="A2793" s="196">
        <v>5</v>
      </c>
      <c r="B2793" s="197" t="s">
        <v>938</v>
      </c>
      <c r="C2793" s="208">
        <v>51</v>
      </c>
      <c r="D2793" s="209" t="s">
        <v>939</v>
      </c>
      <c r="E2793" s="212">
        <v>5115</v>
      </c>
      <c r="F2793" s="213" t="s">
        <v>959</v>
      </c>
      <c r="G2793" s="232"/>
      <c r="H2793" s="97"/>
      <c r="I2793" s="224"/>
      <c r="J2793" s="98"/>
      <c r="K2793" s="98"/>
      <c r="L2793" s="98"/>
      <c r="M2793" s="96"/>
      <c r="N2793" s="307"/>
      <c r="O2793" s="246"/>
      <c r="P2793" s="124"/>
      <c r="Q2793" s="99"/>
      <c r="R2793" s="99"/>
      <c r="S2793" s="99"/>
      <c r="T2793" s="99"/>
      <c r="U2793" s="99"/>
      <c r="V2793" s="99"/>
      <c r="W2793" s="99"/>
      <c r="X2793" s="99"/>
      <c r="Y2793" s="100"/>
      <c r="Z2793" s="100"/>
      <c r="AA2793" s="100"/>
      <c r="AB2793" s="99"/>
      <c r="AC2793" s="99"/>
      <c r="AD2793" s="99"/>
      <c r="AE2793" s="99"/>
      <c r="AF2793" s="99"/>
      <c r="AG2793" s="99"/>
      <c r="AH2793" s="99"/>
      <c r="AI2793" s="99"/>
      <c r="AJ2793" s="100"/>
      <c r="AK2793" s="100"/>
      <c r="AL2793" s="100"/>
      <c r="AM2793" s="99"/>
      <c r="AN2793" s="99"/>
      <c r="AO2793" s="99"/>
      <c r="AP2793" s="99"/>
      <c r="AQ2793" s="99"/>
      <c r="AR2793" s="99"/>
      <c r="AS2793" s="99"/>
      <c r="AT2793" s="99"/>
      <c r="AU2793" s="99"/>
      <c r="AV2793" s="99"/>
      <c r="AW2793" s="99"/>
      <c r="AX2793" s="100"/>
      <c r="AY2793" s="100"/>
      <c r="AZ2793" s="101"/>
      <c r="BA2793" s="102"/>
      <c r="BB2793" s="95"/>
      <c r="BC2793" s="95"/>
      <c r="BD2793" s="41">
        <v>5</v>
      </c>
      <c r="BE2793" s="52">
        <v>51</v>
      </c>
      <c r="BF2793" s="103">
        <v>5115</v>
      </c>
      <c r="BG2793" s="277"/>
    </row>
    <row r="2794" spans="1:59" s="63" customFormat="1" ht="12.75" x14ac:dyDescent="0.2">
      <c r="A2794" s="196">
        <v>5</v>
      </c>
      <c r="B2794" s="197" t="s">
        <v>938</v>
      </c>
      <c r="C2794" s="208">
        <v>51</v>
      </c>
      <c r="D2794" s="209" t="s">
        <v>939</v>
      </c>
      <c r="E2794" s="212">
        <v>5115</v>
      </c>
      <c r="F2794" s="213" t="s">
        <v>959</v>
      </c>
      <c r="G2794" s="231"/>
      <c r="H2794" s="65"/>
      <c r="I2794" s="222"/>
      <c r="J2794" s="66"/>
      <c r="K2794" s="66"/>
      <c r="L2794" s="66"/>
      <c r="M2794" s="64"/>
      <c r="N2794" s="304"/>
      <c r="O2794" s="305"/>
      <c r="P2794" s="127"/>
      <c r="Q2794" s="67"/>
      <c r="R2794" s="67"/>
      <c r="S2794" s="67"/>
      <c r="T2794" s="67"/>
      <c r="U2794" s="67"/>
      <c r="V2794" s="67"/>
      <c r="W2794" s="67"/>
      <c r="X2794" s="67"/>
      <c r="Y2794" s="68"/>
      <c r="Z2794" s="68"/>
      <c r="AA2794" s="68"/>
      <c r="AB2794" s="67"/>
      <c r="AC2794" s="67"/>
      <c r="AD2794" s="67"/>
      <c r="AE2794" s="67"/>
      <c r="AF2794" s="67"/>
      <c r="AG2794" s="67"/>
      <c r="AH2794" s="67"/>
      <c r="AI2794" s="67"/>
      <c r="AJ2794" s="68"/>
      <c r="AK2794" s="68"/>
      <c r="AL2794" s="68"/>
      <c r="AM2794" s="67"/>
      <c r="AN2794" s="67"/>
      <c r="AO2794" s="67"/>
      <c r="AP2794" s="67"/>
      <c r="AQ2794" s="67"/>
      <c r="AR2794" s="67"/>
      <c r="AS2794" s="67"/>
      <c r="AT2794" s="67"/>
      <c r="AU2794" s="67"/>
      <c r="AV2794" s="67"/>
      <c r="AW2794" s="67"/>
      <c r="AX2794" s="68"/>
      <c r="AY2794" s="68"/>
      <c r="AZ2794" s="69"/>
      <c r="BA2794" s="70"/>
      <c r="BB2794" s="71"/>
      <c r="BC2794" s="95"/>
      <c r="BD2794" s="41">
        <v>5</v>
      </c>
      <c r="BE2794" s="52">
        <v>51</v>
      </c>
      <c r="BF2794" s="103">
        <v>5115</v>
      </c>
      <c r="BG2794" s="275"/>
    </row>
    <row r="2795" spans="1:59" s="63" customFormat="1" ht="12.75" x14ac:dyDescent="0.2">
      <c r="A2795" s="196">
        <v>5</v>
      </c>
      <c r="B2795" s="197" t="s">
        <v>938</v>
      </c>
      <c r="C2795" s="208">
        <v>51</v>
      </c>
      <c r="D2795" s="209" t="s">
        <v>939</v>
      </c>
      <c r="E2795" s="212">
        <v>5115</v>
      </c>
      <c r="F2795" s="213" t="s">
        <v>959</v>
      </c>
      <c r="G2795" s="231" t="s">
        <v>584</v>
      </c>
      <c r="H2795" s="72" t="s">
        <v>1233</v>
      </c>
      <c r="I2795" s="223" t="s">
        <v>1260</v>
      </c>
      <c r="J2795" s="73"/>
      <c r="K2795" s="73"/>
      <c r="L2795" s="73"/>
      <c r="M2795" s="74"/>
      <c r="N2795" s="247"/>
      <c r="O2795" s="306"/>
      <c r="P2795" s="105"/>
      <c r="Q2795" s="75"/>
      <c r="R2795" s="75"/>
      <c r="S2795" s="75"/>
      <c r="T2795" s="75"/>
      <c r="U2795" s="75"/>
      <c r="V2795" s="75"/>
      <c r="W2795" s="75"/>
      <c r="X2795" s="75"/>
      <c r="Y2795" s="76" t="s">
        <v>1241</v>
      </c>
      <c r="Z2795" s="77" t="s">
        <v>1241</v>
      </c>
      <c r="AA2795" s="78">
        <f>AA$1219</f>
        <v>2500</v>
      </c>
      <c r="AB2795" s="75"/>
      <c r="AC2795" s="75"/>
      <c r="AD2795" s="75"/>
      <c r="AE2795" s="75"/>
      <c r="AF2795" s="75"/>
      <c r="AG2795" s="75"/>
      <c r="AH2795" s="75"/>
      <c r="AI2795" s="75"/>
      <c r="AJ2795" s="76" t="s">
        <v>1241</v>
      </c>
      <c r="AK2795" s="77" t="s">
        <v>1241</v>
      </c>
      <c r="AL2795" s="78">
        <f>AL$1219</f>
        <v>0</v>
      </c>
      <c r="AM2795" s="75"/>
      <c r="AN2795" s="75"/>
      <c r="AO2795" s="75"/>
      <c r="AP2795" s="75"/>
      <c r="AQ2795" s="75"/>
      <c r="AR2795" s="75"/>
      <c r="AS2795" s="75"/>
      <c r="AT2795" s="75"/>
      <c r="AU2795" s="75"/>
      <c r="AV2795" s="75"/>
      <c r="AW2795" s="76" t="s">
        <v>1241</v>
      </c>
      <c r="AX2795" s="77" t="s">
        <v>1241</v>
      </c>
      <c r="AY2795" s="78">
        <f>AY$1219</f>
        <v>500</v>
      </c>
      <c r="AZ2795" s="79"/>
      <c r="BA2795" s="80" t="str">
        <f>I2795</f>
        <v>&gt; see 4257, Metal clad insulating cladding</v>
      </c>
      <c r="BB2795" s="71"/>
      <c r="BC2795" s="95"/>
      <c r="BD2795" s="41">
        <v>5</v>
      </c>
      <c r="BE2795" s="52">
        <v>51</v>
      </c>
      <c r="BF2795" s="103">
        <v>5115</v>
      </c>
      <c r="BG2795" s="276" t="str">
        <f>H2795</f>
        <v>Default Scenario (Link)</v>
      </c>
    </row>
    <row r="2796" spans="1:59" s="63" customFormat="1" ht="12.75" x14ac:dyDescent="0.2">
      <c r="A2796" s="196">
        <v>5</v>
      </c>
      <c r="B2796" s="197" t="s">
        <v>938</v>
      </c>
      <c r="C2796" s="208">
        <v>51</v>
      </c>
      <c r="D2796" s="209" t="s">
        <v>939</v>
      </c>
      <c r="E2796" s="212">
        <v>5115</v>
      </c>
      <c r="F2796" s="213" t="s">
        <v>959</v>
      </c>
      <c r="G2796" s="231"/>
      <c r="H2796" s="65"/>
      <c r="I2796" s="222"/>
      <c r="J2796" s="66"/>
      <c r="K2796" s="66"/>
      <c r="L2796" s="66"/>
      <c r="M2796" s="64"/>
      <c r="N2796" s="304"/>
      <c r="O2796" s="305"/>
      <c r="P2796" s="127"/>
      <c r="Q2796" s="67"/>
      <c r="R2796" s="67"/>
      <c r="S2796" s="67"/>
      <c r="T2796" s="67"/>
      <c r="U2796" s="67"/>
      <c r="V2796" s="67"/>
      <c r="W2796" s="67"/>
      <c r="X2796" s="67"/>
      <c r="Y2796" s="68"/>
      <c r="Z2796" s="68"/>
      <c r="AA2796" s="68"/>
      <c r="AB2796" s="67"/>
      <c r="AC2796" s="67"/>
      <c r="AD2796" s="67"/>
      <c r="AE2796" s="67"/>
      <c r="AF2796" s="67"/>
      <c r="AG2796" s="67"/>
      <c r="AH2796" s="67"/>
      <c r="AI2796" s="67"/>
      <c r="AJ2796" s="68"/>
      <c r="AK2796" s="68"/>
      <c r="AL2796" s="68"/>
      <c r="AM2796" s="67"/>
      <c r="AN2796" s="67"/>
      <c r="AO2796" s="67"/>
      <c r="AP2796" s="67"/>
      <c r="AQ2796" s="67"/>
      <c r="AR2796" s="67"/>
      <c r="AS2796" s="67"/>
      <c r="AT2796" s="67"/>
      <c r="AU2796" s="67"/>
      <c r="AV2796" s="67"/>
      <c r="AW2796" s="67"/>
      <c r="AX2796" s="68"/>
      <c r="AY2796" s="68"/>
      <c r="AZ2796" s="69"/>
      <c r="BA2796" s="70"/>
      <c r="BB2796" s="71"/>
      <c r="BC2796" s="95"/>
      <c r="BD2796" s="41">
        <v>5</v>
      </c>
      <c r="BE2796" s="52">
        <v>51</v>
      </c>
      <c r="BF2796" s="103">
        <v>5115</v>
      </c>
      <c r="BG2796" s="275"/>
    </row>
    <row r="2797" spans="1:59" s="63" customFormat="1" ht="12.75" x14ac:dyDescent="0.2">
      <c r="A2797" s="196">
        <v>5</v>
      </c>
      <c r="B2797" s="197" t="s">
        <v>938</v>
      </c>
      <c r="C2797" s="208">
        <v>51</v>
      </c>
      <c r="D2797" s="209" t="s">
        <v>939</v>
      </c>
      <c r="E2797" s="212">
        <v>5115</v>
      </c>
      <c r="F2797" s="213" t="s">
        <v>959</v>
      </c>
      <c r="G2797" s="232"/>
      <c r="H2797" s="97"/>
      <c r="I2797" s="224"/>
      <c r="J2797" s="98"/>
      <c r="K2797" s="98"/>
      <c r="L2797" s="98"/>
      <c r="M2797" s="96"/>
      <c r="N2797" s="307"/>
      <c r="O2797" s="246"/>
      <c r="P2797" s="124"/>
      <c r="Q2797" s="99"/>
      <c r="R2797" s="99"/>
      <c r="S2797" s="99"/>
      <c r="T2797" s="99"/>
      <c r="U2797" s="99"/>
      <c r="V2797" s="99"/>
      <c r="W2797" s="99"/>
      <c r="X2797" s="99"/>
      <c r="Y2797" s="100"/>
      <c r="Z2797" s="100"/>
      <c r="AA2797" s="100"/>
      <c r="AB2797" s="99"/>
      <c r="AC2797" s="99"/>
      <c r="AD2797" s="99"/>
      <c r="AE2797" s="99"/>
      <c r="AF2797" s="99"/>
      <c r="AG2797" s="99"/>
      <c r="AH2797" s="99"/>
      <c r="AI2797" s="99"/>
      <c r="AJ2797" s="100"/>
      <c r="AK2797" s="100"/>
      <c r="AL2797" s="100"/>
      <c r="AM2797" s="99"/>
      <c r="AN2797" s="99"/>
      <c r="AO2797" s="99"/>
      <c r="AP2797" s="99"/>
      <c r="AQ2797" s="99"/>
      <c r="AR2797" s="99"/>
      <c r="AS2797" s="99"/>
      <c r="AT2797" s="99"/>
      <c r="AU2797" s="99"/>
      <c r="AV2797" s="99"/>
      <c r="AW2797" s="99"/>
      <c r="AX2797" s="100"/>
      <c r="AY2797" s="100"/>
      <c r="AZ2797" s="101"/>
      <c r="BA2797" s="102"/>
      <c r="BB2797" s="95"/>
      <c r="BC2797" s="95"/>
      <c r="BD2797" s="41">
        <v>5</v>
      </c>
      <c r="BE2797" s="52">
        <v>51</v>
      </c>
      <c r="BF2797" s="103">
        <v>5115</v>
      </c>
      <c r="BG2797" s="277"/>
    </row>
    <row r="2798" spans="1:59" s="63" customFormat="1" ht="12.75" x14ac:dyDescent="0.2">
      <c r="A2798" s="196">
        <v>5</v>
      </c>
      <c r="B2798" s="197" t="s">
        <v>938</v>
      </c>
      <c r="C2798" s="208">
        <v>51</v>
      </c>
      <c r="D2798" s="209" t="s">
        <v>939</v>
      </c>
      <c r="E2798" s="212">
        <v>5115</v>
      </c>
      <c r="F2798" s="213" t="s">
        <v>959</v>
      </c>
      <c r="G2798" s="231"/>
      <c r="H2798" s="65"/>
      <c r="I2798" s="222"/>
      <c r="J2798" s="66"/>
      <c r="K2798" s="66"/>
      <c r="L2798" s="66"/>
      <c r="M2798" s="64"/>
      <c r="N2798" s="304"/>
      <c r="O2798" s="305"/>
      <c r="P2798" s="127"/>
      <c r="Q2798" s="67"/>
      <c r="R2798" s="67"/>
      <c r="S2798" s="67"/>
      <c r="T2798" s="67"/>
      <c r="U2798" s="67"/>
      <c r="V2798" s="67"/>
      <c r="W2798" s="67"/>
      <c r="X2798" s="67"/>
      <c r="Y2798" s="68"/>
      <c r="Z2798" s="68"/>
      <c r="AA2798" s="68"/>
      <c r="AB2798" s="67"/>
      <c r="AC2798" s="67"/>
      <c r="AD2798" s="67"/>
      <c r="AE2798" s="67"/>
      <c r="AF2798" s="67"/>
      <c r="AG2798" s="67"/>
      <c r="AH2798" s="67"/>
      <c r="AI2798" s="67"/>
      <c r="AJ2798" s="68"/>
      <c r="AK2798" s="68"/>
      <c r="AL2798" s="68"/>
      <c r="AM2798" s="67"/>
      <c r="AN2798" s="67"/>
      <c r="AO2798" s="67"/>
      <c r="AP2798" s="67"/>
      <c r="AQ2798" s="67"/>
      <c r="AR2798" s="67"/>
      <c r="AS2798" s="67"/>
      <c r="AT2798" s="67"/>
      <c r="AU2798" s="67"/>
      <c r="AV2798" s="67"/>
      <c r="AW2798" s="67"/>
      <c r="AX2798" s="68"/>
      <c r="AY2798" s="68"/>
      <c r="AZ2798" s="69"/>
      <c r="BA2798" s="70"/>
      <c r="BB2798" s="71"/>
      <c r="BC2798" s="95"/>
      <c r="BD2798" s="41">
        <v>5</v>
      </c>
      <c r="BE2798" s="52">
        <v>51</v>
      </c>
      <c r="BF2798" s="103">
        <v>5115</v>
      </c>
      <c r="BG2798" s="275"/>
    </row>
    <row r="2799" spans="1:59" s="63" customFormat="1" ht="12.75" x14ac:dyDescent="0.2">
      <c r="A2799" s="196">
        <v>5</v>
      </c>
      <c r="B2799" s="197" t="s">
        <v>938</v>
      </c>
      <c r="C2799" s="208">
        <v>51</v>
      </c>
      <c r="D2799" s="209" t="s">
        <v>939</v>
      </c>
      <c r="E2799" s="212">
        <v>5115</v>
      </c>
      <c r="F2799" s="213" t="s">
        <v>959</v>
      </c>
      <c r="G2799" s="231" t="s">
        <v>729</v>
      </c>
      <c r="H2799" s="72" t="s">
        <v>1233</v>
      </c>
      <c r="I2799" s="223" t="s">
        <v>1247</v>
      </c>
      <c r="J2799" s="73"/>
      <c r="K2799" s="73"/>
      <c r="L2799" s="73"/>
      <c r="M2799" s="74"/>
      <c r="N2799" s="247"/>
      <c r="O2799" s="306"/>
      <c r="P2799" s="105"/>
      <c r="Q2799" s="75"/>
      <c r="R2799" s="75"/>
      <c r="S2799" s="75"/>
      <c r="T2799" s="75"/>
      <c r="U2799" s="75"/>
      <c r="V2799" s="75"/>
      <c r="W2799" s="75"/>
      <c r="X2799" s="75"/>
      <c r="Y2799" s="76" t="s">
        <v>1241</v>
      </c>
      <c r="Z2799" s="77" t="s">
        <v>1241</v>
      </c>
      <c r="AA2799" s="78">
        <f>AA$2549</f>
        <v>5000</v>
      </c>
      <c r="AB2799" s="75"/>
      <c r="AC2799" s="75"/>
      <c r="AD2799" s="75"/>
      <c r="AE2799" s="75"/>
      <c r="AF2799" s="75"/>
      <c r="AG2799" s="75"/>
      <c r="AH2799" s="75"/>
      <c r="AI2799" s="75"/>
      <c r="AJ2799" s="76" t="s">
        <v>1241</v>
      </c>
      <c r="AK2799" s="77" t="s">
        <v>1241</v>
      </c>
      <c r="AL2799" s="78">
        <f>AL$2549</f>
        <v>0</v>
      </c>
      <c r="AM2799" s="75"/>
      <c r="AN2799" s="75"/>
      <c r="AO2799" s="75"/>
      <c r="AP2799" s="75"/>
      <c r="AQ2799" s="75"/>
      <c r="AR2799" s="75"/>
      <c r="AS2799" s="75"/>
      <c r="AT2799" s="75"/>
      <c r="AU2799" s="75"/>
      <c r="AV2799" s="75"/>
      <c r="AW2799" s="76" t="s">
        <v>1241</v>
      </c>
      <c r="AX2799" s="77" t="s">
        <v>1241</v>
      </c>
      <c r="AY2799" s="78">
        <f>AY$2549</f>
        <v>500</v>
      </c>
      <c r="AZ2799" s="79"/>
      <c r="BA2799" s="80" t="str">
        <f>I2799</f>
        <v>&gt; see 4711, Thermal insulation</v>
      </c>
      <c r="BB2799" s="71"/>
      <c r="BC2799" s="95"/>
      <c r="BD2799" s="41">
        <v>5</v>
      </c>
      <c r="BE2799" s="52">
        <v>51</v>
      </c>
      <c r="BF2799" s="103">
        <v>5115</v>
      </c>
      <c r="BG2799" s="276" t="str">
        <f>H2799</f>
        <v>Default Scenario (Link)</v>
      </c>
    </row>
    <row r="2800" spans="1:59" s="63" customFormat="1" ht="12.75" x14ac:dyDescent="0.2">
      <c r="A2800" s="196">
        <v>5</v>
      </c>
      <c r="B2800" s="197" t="s">
        <v>938</v>
      </c>
      <c r="C2800" s="208">
        <v>51</v>
      </c>
      <c r="D2800" s="209" t="s">
        <v>939</v>
      </c>
      <c r="E2800" s="212">
        <v>5115</v>
      </c>
      <c r="F2800" s="213" t="s">
        <v>959</v>
      </c>
      <c r="G2800" s="231"/>
      <c r="H2800" s="65"/>
      <c r="I2800" s="222"/>
      <c r="J2800" s="66"/>
      <c r="K2800" s="66"/>
      <c r="L2800" s="66"/>
      <c r="M2800" s="64"/>
      <c r="N2800" s="304"/>
      <c r="O2800" s="305"/>
      <c r="P2800" s="127"/>
      <c r="Q2800" s="67"/>
      <c r="R2800" s="67"/>
      <c r="S2800" s="67"/>
      <c r="T2800" s="67"/>
      <c r="U2800" s="67"/>
      <c r="V2800" s="67"/>
      <c r="W2800" s="67"/>
      <c r="X2800" s="67"/>
      <c r="Y2800" s="68"/>
      <c r="Z2800" s="68"/>
      <c r="AA2800" s="68"/>
      <c r="AB2800" s="67"/>
      <c r="AC2800" s="67"/>
      <c r="AD2800" s="67"/>
      <c r="AE2800" s="67"/>
      <c r="AF2800" s="67"/>
      <c r="AG2800" s="67"/>
      <c r="AH2800" s="67"/>
      <c r="AI2800" s="67"/>
      <c r="AJ2800" s="68"/>
      <c r="AK2800" s="68"/>
      <c r="AL2800" s="68"/>
      <c r="AM2800" s="67"/>
      <c r="AN2800" s="67"/>
      <c r="AO2800" s="67"/>
      <c r="AP2800" s="67"/>
      <c r="AQ2800" s="67"/>
      <c r="AR2800" s="67"/>
      <c r="AS2800" s="67"/>
      <c r="AT2800" s="67"/>
      <c r="AU2800" s="67"/>
      <c r="AV2800" s="67"/>
      <c r="AW2800" s="67"/>
      <c r="AX2800" s="68"/>
      <c r="AY2800" s="68"/>
      <c r="AZ2800" s="69"/>
      <c r="BA2800" s="70"/>
      <c r="BB2800" s="71"/>
      <c r="BC2800" s="95"/>
      <c r="BD2800" s="41">
        <v>5</v>
      </c>
      <c r="BE2800" s="52">
        <v>51</v>
      </c>
      <c r="BF2800" s="103">
        <v>5115</v>
      </c>
      <c r="BG2800" s="275"/>
    </row>
    <row r="2801" spans="1:59" s="63" customFormat="1" ht="12.75" x14ac:dyDescent="0.2">
      <c r="A2801" s="196">
        <v>5</v>
      </c>
      <c r="B2801" s="197" t="s">
        <v>938</v>
      </c>
      <c r="C2801" s="208">
        <v>51</v>
      </c>
      <c r="D2801" s="209" t="s">
        <v>939</v>
      </c>
      <c r="E2801" s="212">
        <v>5115</v>
      </c>
      <c r="F2801" s="213" t="s">
        <v>959</v>
      </c>
      <c r="G2801" s="232"/>
      <c r="H2801" s="97"/>
      <c r="I2801" s="224"/>
      <c r="J2801" s="98"/>
      <c r="K2801" s="98"/>
      <c r="L2801" s="98"/>
      <c r="M2801" s="96"/>
      <c r="N2801" s="307"/>
      <c r="O2801" s="246"/>
      <c r="P2801" s="124"/>
      <c r="Q2801" s="99"/>
      <c r="R2801" s="99"/>
      <c r="S2801" s="99"/>
      <c r="T2801" s="99"/>
      <c r="U2801" s="99"/>
      <c r="V2801" s="99"/>
      <c r="W2801" s="99"/>
      <c r="X2801" s="99"/>
      <c r="Y2801" s="100"/>
      <c r="Z2801" s="100"/>
      <c r="AA2801" s="100"/>
      <c r="AB2801" s="99"/>
      <c r="AC2801" s="99"/>
      <c r="AD2801" s="99"/>
      <c r="AE2801" s="99"/>
      <c r="AF2801" s="99"/>
      <c r="AG2801" s="99"/>
      <c r="AH2801" s="99"/>
      <c r="AI2801" s="99"/>
      <c r="AJ2801" s="100"/>
      <c r="AK2801" s="100"/>
      <c r="AL2801" s="100"/>
      <c r="AM2801" s="99"/>
      <c r="AN2801" s="99"/>
      <c r="AO2801" s="99"/>
      <c r="AP2801" s="99"/>
      <c r="AQ2801" s="99"/>
      <c r="AR2801" s="99"/>
      <c r="AS2801" s="99"/>
      <c r="AT2801" s="99"/>
      <c r="AU2801" s="99"/>
      <c r="AV2801" s="99"/>
      <c r="AW2801" s="99"/>
      <c r="AX2801" s="100"/>
      <c r="AY2801" s="100"/>
      <c r="AZ2801" s="101"/>
      <c r="BA2801" s="102"/>
      <c r="BB2801" s="95"/>
      <c r="BC2801" s="95"/>
      <c r="BD2801" s="41">
        <v>5</v>
      </c>
      <c r="BE2801" s="52">
        <v>51</v>
      </c>
      <c r="BF2801" s="103">
        <v>5115</v>
      </c>
      <c r="BG2801" s="277"/>
    </row>
    <row r="2802" spans="1:59" x14ac:dyDescent="0.25">
      <c r="A2802" s="196">
        <v>5</v>
      </c>
      <c r="B2802" s="197" t="s">
        <v>938</v>
      </c>
      <c r="C2802" s="208">
        <v>51</v>
      </c>
      <c r="D2802" s="209" t="s">
        <v>939</v>
      </c>
      <c r="E2802" s="210">
        <v>5121</v>
      </c>
      <c r="F2802" s="211" t="s">
        <v>960</v>
      </c>
      <c r="G2802" s="235"/>
      <c r="H2802" s="145"/>
      <c r="I2802" s="221"/>
      <c r="J2802" s="57"/>
      <c r="K2802" s="57"/>
      <c r="L2802" s="57"/>
      <c r="M2802" s="144"/>
      <c r="N2802" s="324"/>
      <c r="O2802" s="325"/>
      <c r="P2802" s="146"/>
      <c r="Q2802" s="146"/>
      <c r="R2802" s="146"/>
      <c r="S2802" s="146"/>
      <c r="T2802" s="146"/>
      <c r="U2802" s="146"/>
      <c r="V2802" s="146"/>
      <c r="W2802" s="146"/>
      <c r="X2802" s="146"/>
      <c r="Y2802" s="59"/>
      <c r="Z2802" s="123"/>
      <c r="AA2802" s="123"/>
      <c r="AB2802" s="146"/>
      <c r="AC2802" s="146"/>
      <c r="AD2802" s="146"/>
      <c r="AE2802" s="146"/>
      <c r="AF2802" s="146"/>
      <c r="AG2802" s="146"/>
      <c r="AH2802" s="146"/>
      <c r="AI2802" s="146"/>
      <c r="AJ2802" s="59"/>
      <c r="AK2802" s="123"/>
      <c r="AL2802" s="123"/>
      <c r="AM2802" s="146"/>
      <c r="AN2802" s="146"/>
      <c r="AO2802" s="146"/>
      <c r="AP2802" s="146"/>
      <c r="AQ2802" s="146"/>
      <c r="AR2802" s="146"/>
      <c r="AS2802" s="146"/>
      <c r="AT2802" s="146"/>
      <c r="AU2802" s="146"/>
      <c r="AV2802" s="146"/>
      <c r="AW2802" s="58"/>
      <c r="AX2802" s="123"/>
      <c r="AY2802" s="59"/>
      <c r="AZ2802" s="147"/>
      <c r="BA2802" s="148"/>
      <c r="BB2802" s="143"/>
      <c r="BC2802" s="143"/>
      <c r="BD2802" s="41">
        <v>5</v>
      </c>
      <c r="BE2802" s="52">
        <v>51</v>
      </c>
      <c r="BF2802" s="62">
        <v>5121</v>
      </c>
      <c r="BG2802" s="284"/>
    </row>
    <row r="2803" spans="1:59" s="63" customFormat="1" ht="12.75" x14ac:dyDescent="0.2">
      <c r="A2803" s="196">
        <v>5</v>
      </c>
      <c r="B2803" s="197" t="s">
        <v>938</v>
      </c>
      <c r="C2803" s="208">
        <v>51</v>
      </c>
      <c r="D2803" s="209" t="s">
        <v>939</v>
      </c>
      <c r="E2803" s="210">
        <v>5121</v>
      </c>
      <c r="F2803" s="211" t="s">
        <v>960</v>
      </c>
      <c r="G2803" s="230"/>
      <c r="H2803" s="56"/>
      <c r="I2803" s="221"/>
      <c r="J2803" s="57"/>
      <c r="K2803" s="57"/>
      <c r="L2803" s="57"/>
      <c r="M2803" s="55"/>
      <c r="N2803" s="303"/>
      <c r="O2803" s="245"/>
      <c r="P2803" s="122"/>
      <c r="Q2803" s="58"/>
      <c r="R2803" s="58"/>
      <c r="S2803" s="58"/>
      <c r="T2803" s="58"/>
      <c r="U2803" s="58"/>
      <c r="V2803" s="58"/>
      <c r="W2803" s="58"/>
      <c r="X2803" s="58"/>
      <c r="Y2803" s="59"/>
      <c r="Z2803" s="59"/>
      <c r="AA2803" s="59"/>
      <c r="AB2803" s="58"/>
      <c r="AC2803" s="58"/>
      <c r="AD2803" s="58"/>
      <c r="AE2803" s="58"/>
      <c r="AF2803" s="58"/>
      <c r="AG2803" s="58"/>
      <c r="AH2803" s="58"/>
      <c r="AI2803" s="58"/>
      <c r="AJ2803" s="59"/>
      <c r="AK2803" s="59"/>
      <c r="AL2803" s="59"/>
      <c r="AM2803" s="58"/>
      <c r="AN2803" s="58"/>
      <c r="AO2803" s="58"/>
      <c r="AP2803" s="58"/>
      <c r="AQ2803" s="58"/>
      <c r="AR2803" s="58"/>
      <c r="AS2803" s="58"/>
      <c r="AT2803" s="58"/>
      <c r="AU2803" s="58"/>
      <c r="AV2803" s="58"/>
      <c r="AW2803" s="58"/>
      <c r="AX2803" s="59"/>
      <c r="AY2803" s="59"/>
      <c r="AZ2803" s="60"/>
      <c r="BA2803" s="61"/>
      <c r="BB2803" s="54"/>
      <c r="BC2803" s="54"/>
      <c r="BD2803" s="41">
        <v>5</v>
      </c>
      <c r="BE2803" s="52">
        <v>51</v>
      </c>
      <c r="BF2803" s="62">
        <v>5121</v>
      </c>
      <c r="BG2803" s="274"/>
    </row>
    <row r="2804" spans="1:59" s="63" customFormat="1" ht="12.75" x14ac:dyDescent="0.2">
      <c r="A2804" s="196">
        <v>5</v>
      </c>
      <c r="B2804" s="197" t="s">
        <v>938</v>
      </c>
      <c r="C2804" s="208">
        <v>51</v>
      </c>
      <c r="D2804" s="209" t="s">
        <v>939</v>
      </c>
      <c r="E2804" s="210">
        <v>5121</v>
      </c>
      <c r="F2804" s="211" t="s">
        <v>960</v>
      </c>
      <c r="G2804" s="231" t="s">
        <v>961</v>
      </c>
      <c r="H2804" s="65"/>
      <c r="I2804" s="222"/>
      <c r="J2804" s="66"/>
      <c r="K2804" s="66"/>
      <c r="L2804" s="66"/>
      <c r="M2804" s="64"/>
      <c r="N2804" s="308"/>
      <c r="O2804" s="309"/>
      <c r="P2804" s="127"/>
      <c r="Q2804" s="67"/>
      <c r="R2804" s="67"/>
      <c r="S2804" s="67"/>
      <c r="T2804" s="67"/>
      <c r="U2804" s="67"/>
      <c r="V2804" s="67"/>
      <c r="W2804" s="67"/>
      <c r="X2804" s="67"/>
      <c r="Y2804" s="68"/>
      <c r="Z2804" s="68"/>
      <c r="AA2804" s="68"/>
      <c r="AB2804" s="67"/>
      <c r="AC2804" s="67"/>
      <c r="AD2804" s="67"/>
      <c r="AE2804" s="67"/>
      <c r="AF2804" s="67"/>
      <c r="AG2804" s="67"/>
      <c r="AH2804" s="67"/>
      <c r="AI2804" s="67"/>
      <c r="AJ2804" s="68"/>
      <c r="AK2804" s="68"/>
      <c r="AL2804" s="68"/>
      <c r="AM2804" s="67"/>
      <c r="AN2804" s="67"/>
      <c r="AO2804" s="67"/>
      <c r="AP2804" s="67"/>
      <c r="AQ2804" s="67"/>
      <c r="AR2804" s="67"/>
      <c r="AS2804" s="67"/>
      <c r="AT2804" s="67"/>
      <c r="AU2804" s="67"/>
      <c r="AV2804" s="67"/>
      <c r="AW2804" s="67"/>
      <c r="AX2804" s="68"/>
      <c r="AY2804" s="68"/>
      <c r="AZ2804" s="69"/>
      <c r="BA2804" s="70"/>
      <c r="BB2804" s="71"/>
      <c r="BC2804" s="54"/>
      <c r="BD2804" s="41">
        <v>5</v>
      </c>
      <c r="BE2804" s="52">
        <v>51</v>
      </c>
      <c r="BF2804" s="62">
        <v>5121</v>
      </c>
      <c r="BG2804" s="275"/>
    </row>
    <row r="2805" spans="1:59" s="63" customFormat="1" ht="12.75" x14ac:dyDescent="0.2">
      <c r="A2805" s="196">
        <v>5</v>
      </c>
      <c r="B2805" s="197" t="s">
        <v>938</v>
      </c>
      <c r="C2805" s="208">
        <v>51</v>
      </c>
      <c r="D2805" s="209" t="s">
        <v>939</v>
      </c>
      <c r="E2805" s="210">
        <v>5121</v>
      </c>
      <c r="F2805" s="211" t="s">
        <v>960</v>
      </c>
      <c r="G2805" s="231" t="s">
        <v>961</v>
      </c>
      <c r="H2805" s="72" t="s">
        <v>47</v>
      </c>
      <c r="I2805" s="223"/>
      <c r="J2805" s="73"/>
      <c r="K2805" s="73"/>
      <c r="L2805" s="73"/>
      <c r="M2805" s="74"/>
      <c r="N2805" s="247"/>
      <c r="O2805" s="306"/>
      <c r="P2805" s="105"/>
      <c r="Q2805" s="75"/>
      <c r="R2805" s="75"/>
      <c r="S2805" s="75"/>
      <c r="T2805" s="75"/>
      <c r="U2805" s="75"/>
      <c r="V2805" s="75"/>
      <c r="W2805" s="75"/>
      <c r="X2805" s="75"/>
      <c r="Y2805" s="76">
        <f>IF(ISNUMBER(VLOOKUP(Y2807,P$7:W$7,MATCH(Y2807,P$7:W$7))),VLOOKUP(Y2807,P$7:W$7,MATCH(Y2807,P$7:W$7)),IF(N2809=0,"No Data",IF(Y2807&gt;0,"&lt;100",0)))</f>
        <v>100</v>
      </c>
      <c r="Z2805" s="77">
        <f>IF(ISNUMBER(VLOOKUP(Z2809,P$7:W$7,MATCH(Z2809,P$7:W$7))),VLOOKUP(Z2809,P$7:W$7,MATCH(Z2809,P$7:W$7)),IF(N2809=0,"No Data",IF(Z2809&gt;0,"&lt;100",0)))</f>
        <v>100</v>
      </c>
      <c r="AA2805" s="106">
        <f>IF(ISNUMBER(Z2805),Z2805,0)</f>
        <v>100</v>
      </c>
      <c r="AB2805" s="75"/>
      <c r="AC2805" s="75"/>
      <c r="AD2805" s="75"/>
      <c r="AE2805" s="75"/>
      <c r="AF2805" s="75"/>
      <c r="AG2805" s="75"/>
      <c r="AH2805" s="75"/>
      <c r="AI2805" s="75"/>
      <c r="AJ2805" s="76">
        <f>IF(ISNUMBER(VLOOKUP(AJ2807,AB$7:AH$7,MATCH(AJ2807,AB$7:AH$7))),VLOOKUP(AJ2807,AB$7:AH$7,MATCH(AJ2807,AB$7:AH$7)),IF(N2809=0,"No Data",IF(AJ2807&gt;0,"&lt;50",0)))</f>
        <v>0</v>
      </c>
      <c r="AK2805" s="77">
        <f>IF(ISNUMBER(VLOOKUP(AK2809,AB$7:AH$7,MATCH(AK2809,AB$7:AH$7))),VLOOKUP(AK2809,AB$7:AH$7,MATCH(AK2809,AB$7:AH$7)),IF(N2809=0,"No Data",IF(AK2809&gt;0,"&lt;50",0)))</f>
        <v>0</v>
      </c>
      <c r="AL2805" s="106">
        <f>IF(ISNUMBER(AK2805),AK2805,0)</f>
        <v>0</v>
      </c>
      <c r="AM2805" s="75"/>
      <c r="AN2805" s="75"/>
      <c r="AO2805" s="75"/>
      <c r="AP2805" s="75"/>
      <c r="AQ2805" s="75"/>
      <c r="AR2805" s="75"/>
      <c r="AS2805" s="75"/>
      <c r="AT2805" s="75"/>
      <c r="AU2805" s="75"/>
      <c r="AV2805" s="75"/>
      <c r="AW2805" s="76">
        <f>IF(ISNUMBER(VLOOKUP(AW2807,AM$7:AU$7,MATCH(AW2807,AM$7:AU$7))),VLOOKUP(AW2807,AM$7:AU$7,MATCH(AW2807,AM$7:AU$7)),IF(N2809=0,"No Data",IF(AW2807&gt;0,"&lt;10",0)))</f>
        <v>1000</v>
      </c>
      <c r="AX2805" s="77">
        <f>IF(ISNUMBER(VLOOKUP(AX2809,AM$7:AU$7,MATCH(AX2809,AM$7:AU$7))),VLOOKUP(AX2809,AM$7:AU$7,MATCH(AX2809,AM$7:AU$7)),IF(N2809=0,"No Data",IF(AX2809&gt;0,"&lt;10",0)))</f>
        <v>1000</v>
      </c>
      <c r="AY2805" s="106">
        <f>IF(ISNUMBER(AX2805),AX2805,0)</f>
        <v>1000</v>
      </c>
      <c r="AZ2805" s="79"/>
      <c r="BA2805" s="80"/>
      <c r="BB2805" s="71"/>
      <c r="BC2805" s="54"/>
      <c r="BD2805" s="41">
        <v>5</v>
      </c>
      <c r="BE2805" s="52">
        <v>51</v>
      </c>
      <c r="BF2805" s="62">
        <v>5121</v>
      </c>
      <c r="BG2805" s="276" t="s">
        <v>47</v>
      </c>
    </row>
    <row r="2806" spans="1:59" s="63" customFormat="1" ht="12.75" x14ac:dyDescent="0.2">
      <c r="A2806" s="196">
        <v>5</v>
      </c>
      <c r="B2806" s="197" t="s">
        <v>938</v>
      </c>
      <c r="C2806" s="208">
        <v>51</v>
      </c>
      <c r="D2806" s="209" t="s">
        <v>939</v>
      </c>
      <c r="E2806" s="210">
        <v>5121</v>
      </c>
      <c r="F2806" s="211" t="s">
        <v>960</v>
      </c>
      <c r="G2806" s="231" t="s">
        <v>961</v>
      </c>
      <c r="H2806" s="81" t="s">
        <v>48</v>
      </c>
      <c r="I2806" s="223"/>
      <c r="J2806" s="73"/>
      <c r="K2806" s="73"/>
      <c r="L2806" s="73"/>
      <c r="M2806" s="74"/>
      <c r="N2806" s="247"/>
      <c r="O2806" s="306"/>
      <c r="P2806" s="105"/>
      <c r="Q2806" s="75"/>
      <c r="R2806" s="75"/>
      <c r="S2806" s="75"/>
      <c r="T2806" s="75"/>
      <c r="U2806" s="75"/>
      <c r="V2806" s="75"/>
      <c r="W2806" s="75"/>
      <c r="X2806" s="75"/>
      <c r="Y2806" s="82">
        <f>MIN(X2810:X2812)</f>
        <v>100</v>
      </c>
      <c r="Z2806" s="83"/>
      <c r="AA2806" s="83"/>
      <c r="AB2806" s="75"/>
      <c r="AC2806" s="75"/>
      <c r="AD2806" s="75"/>
      <c r="AE2806" s="75"/>
      <c r="AF2806" s="75"/>
      <c r="AG2806" s="75"/>
      <c r="AH2806" s="75"/>
      <c r="AI2806" s="75"/>
      <c r="AJ2806" s="82">
        <f>MIN(AI2810:AI2812)</f>
        <v>0</v>
      </c>
      <c r="AK2806" s="83"/>
      <c r="AL2806" s="83"/>
      <c r="AM2806" s="75"/>
      <c r="AN2806" s="75"/>
      <c r="AO2806" s="75"/>
      <c r="AP2806" s="75"/>
      <c r="AQ2806" s="75"/>
      <c r="AR2806" s="75"/>
      <c r="AS2806" s="75"/>
      <c r="AT2806" s="75"/>
      <c r="AU2806" s="75"/>
      <c r="AV2806" s="75"/>
      <c r="AW2806" s="82">
        <f>MIN(AV2810:AV2812)</f>
        <v>1000</v>
      </c>
      <c r="AX2806" s="83"/>
      <c r="AY2806" s="83"/>
      <c r="AZ2806" s="79"/>
      <c r="BA2806" s="80"/>
      <c r="BB2806" s="71"/>
      <c r="BC2806" s="54"/>
      <c r="BD2806" s="41">
        <v>5</v>
      </c>
      <c r="BE2806" s="52">
        <v>51</v>
      </c>
      <c r="BF2806" s="62">
        <v>5121</v>
      </c>
      <c r="BG2806" s="278" t="s">
        <v>48</v>
      </c>
    </row>
    <row r="2807" spans="1:59" s="63" customFormat="1" ht="12.75" x14ac:dyDescent="0.2">
      <c r="A2807" s="196">
        <v>5</v>
      </c>
      <c r="B2807" s="197" t="s">
        <v>938</v>
      </c>
      <c r="C2807" s="208">
        <v>51</v>
      </c>
      <c r="D2807" s="209" t="s">
        <v>939</v>
      </c>
      <c r="E2807" s="210">
        <v>5121</v>
      </c>
      <c r="F2807" s="211" t="s">
        <v>960</v>
      </c>
      <c r="G2807" s="231" t="s">
        <v>961</v>
      </c>
      <c r="H2807" s="81" t="s">
        <v>49</v>
      </c>
      <c r="I2807" s="223"/>
      <c r="J2807" s="73"/>
      <c r="K2807" s="73"/>
      <c r="L2807" s="73"/>
      <c r="M2807" s="74"/>
      <c r="N2807" s="247"/>
      <c r="O2807" s="306"/>
      <c r="P2807" s="105"/>
      <c r="Q2807" s="75"/>
      <c r="R2807" s="75"/>
      <c r="S2807" s="75"/>
      <c r="T2807" s="75"/>
      <c r="U2807" s="75"/>
      <c r="V2807" s="75"/>
      <c r="W2807" s="75"/>
      <c r="X2807" s="75"/>
      <c r="Y2807" s="84">
        <f>IF(ISNUMBER(AVERAGE(X2810:X2812)),AVERAGE(X2810:X2812),0)</f>
        <v>100</v>
      </c>
      <c r="Z2807" s="83"/>
      <c r="AA2807" s="83"/>
      <c r="AB2807" s="75"/>
      <c r="AC2807" s="75"/>
      <c r="AD2807" s="75"/>
      <c r="AE2807" s="75"/>
      <c r="AF2807" s="75"/>
      <c r="AG2807" s="75"/>
      <c r="AH2807" s="75"/>
      <c r="AI2807" s="75"/>
      <c r="AJ2807" s="84">
        <f>IF(ISNUMBER(AVERAGE(AI2810:AI2812)),AVERAGE(AI2810:AI2812),0)</f>
        <v>0</v>
      </c>
      <c r="AK2807" s="83"/>
      <c r="AL2807" s="83"/>
      <c r="AM2807" s="75"/>
      <c r="AN2807" s="75"/>
      <c r="AO2807" s="75"/>
      <c r="AP2807" s="75"/>
      <c r="AQ2807" s="75"/>
      <c r="AR2807" s="75"/>
      <c r="AS2807" s="75"/>
      <c r="AT2807" s="75"/>
      <c r="AU2807" s="75"/>
      <c r="AV2807" s="75"/>
      <c r="AW2807" s="84">
        <f>IF(ISNUMBER(AVERAGE(AV2810:AV2812)),AVERAGE(AV2810:AV2812),0)</f>
        <v>1000</v>
      </c>
      <c r="AX2807" s="83"/>
      <c r="AY2807" s="83"/>
      <c r="AZ2807" s="79"/>
      <c r="BA2807" s="80"/>
      <c r="BB2807" s="71"/>
      <c r="BC2807" s="54"/>
      <c r="BD2807" s="41">
        <v>5</v>
      </c>
      <c r="BE2807" s="52">
        <v>51</v>
      </c>
      <c r="BF2807" s="62">
        <v>5121</v>
      </c>
      <c r="BG2807" s="278" t="s">
        <v>49</v>
      </c>
    </row>
    <row r="2808" spans="1:59" s="63" customFormat="1" ht="12.75" x14ac:dyDescent="0.2">
      <c r="A2808" s="196">
        <v>5</v>
      </c>
      <c r="B2808" s="197" t="s">
        <v>938</v>
      </c>
      <c r="C2808" s="208">
        <v>51</v>
      </c>
      <c r="D2808" s="209" t="s">
        <v>939</v>
      </c>
      <c r="E2808" s="210">
        <v>5121</v>
      </c>
      <c r="F2808" s="211" t="s">
        <v>960</v>
      </c>
      <c r="G2808" s="231" t="s">
        <v>961</v>
      </c>
      <c r="H2808" s="81" t="s">
        <v>50</v>
      </c>
      <c r="I2808" s="223"/>
      <c r="J2808" s="73"/>
      <c r="K2808" s="73"/>
      <c r="L2808" s="73"/>
      <c r="M2808" s="74"/>
      <c r="N2808" s="247"/>
      <c r="O2808" s="306"/>
      <c r="P2808" s="105"/>
      <c r="Q2808" s="75"/>
      <c r="R2808" s="75"/>
      <c r="S2808" s="75"/>
      <c r="T2808" s="75"/>
      <c r="U2808" s="75"/>
      <c r="V2808" s="75"/>
      <c r="W2808" s="75"/>
      <c r="X2808" s="75"/>
      <c r="Y2808" s="84">
        <f>MAX(X2810:X2812)</f>
        <v>100</v>
      </c>
      <c r="Z2808" s="83"/>
      <c r="AA2808" s="83"/>
      <c r="AB2808" s="75"/>
      <c r="AC2808" s="75"/>
      <c r="AD2808" s="75"/>
      <c r="AE2808" s="75"/>
      <c r="AF2808" s="75"/>
      <c r="AG2808" s="75"/>
      <c r="AH2808" s="75"/>
      <c r="AI2808" s="75"/>
      <c r="AJ2808" s="84">
        <f>MAX(AI2810:AI2812)</f>
        <v>0</v>
      </c>
      <c r="AK2808" s="83"/>
      <c r="AL2808" s="83"/>
      <c r="AM2808" s="75"/>
      <c r="AN2808" s="75"/>
      <c r="AO2808" s="75"/>
      <c r="AP2808" s="75"/>
      <c r="AQ2808" s="75"/>
      <c r="AR2808" s="75"/>
      <c r="AS2808" s="75"/>
      <c r="AT2808" s="75"/>
      <c r="AU2808" s="75"/>
      <c r="AV2808" s="75"/>
      <c r="AW2808" s="84">
        <f>MAX(AV2810:AV2812)</f>
        <v>1000</v>
      </c>
      <c r="AX2808" s="83"/>
      <c r="AY2808" s="83"/>
      <c r="AZ2808" s="79"/>
      <c r="BA2808" s="80"/>
      <c r="BB2808" s="71"/>
      <c r="BC2808" s="54"/>
      <c r="BD2808" s="41">
        <v>5</v>
      </c>
      <c r="BE2808" s="52">
        <v>51</v>
      </c>
      <c r="BF2808" s="62">
        <v>5121</v>
      </c>
      <c r="BG2808" s="278" t="s">
        <v>50</v>
      </c>
    </row>
    <row r="2809" spans="1:59" s="63" customFormat="1" ht="12.75" x14ac:dyDescent="0.2">
      <c r="A2809" s="196">
        <v>5</v>
      </c>
      <c r="B2809" s="197" t="s">
        <v>938</v>
      </c>
      <c r="C2809" s="208">
        <v>51</v>
      </c>
      <c r="D2809" s="209" t="s">
        <v>939</v>
      </c>
      <c r="E2809" s="210">
        <v>5121</v>
      </c>
      <c r="F2809" s="211" t="s">
        <v>960</v>
      </c>
      <c r="G2809" s="231" t="s">
        <v>961</v>
      </c>
      <c r="H2809" s="85" t="s">
        <v>51</v>
      </c>
      <c r="I2809" s="223"/>
      <c r="J2809" s="73"/>
      <c r="K2809" s="73"/>
      <c r="L2809" s="73"/>
      <c r="M2809" s="74"/>
      <c r="N2809" s="248">
        <f>SUM(N2810:N2811)</f>
        <v>1</v>
      </c>
      <c r="O2809" s="293">
        <f>SUM(O2810:O2811)</f>
        <v>1</v>
      </c>
      <c r="P2809" s="292"/>
      <c r="Q2809" s="87"/>
      <c r="R2809" s="87"/>
      <c r="S2809" s="87"/>
      <c r="T2809" s="87"/>
      <c r="U2809" s="87"/>
      <c r="V2809" s="87"/>
      <c r="W2809" s="87"/>
      <c r="X2809" s="87"/>
      <c r="Y2809" s="88"/>
      <c r="Z2809" s="86">
        <f>SUM(Z2810:Z2811)</f>
        <v>100</v>
      </c>
      <c r="AA2809" s="88"/>
      <c r="AB2809" s="87"/>
      <c r="AC2809" s="87"/>
      <c r="AD2809" s="87"/>
      <c r="AE2809" s="87"/>
      <c r="AF2809" s="87"/>
      <c r="AG2809" s="87"/>
      <c r="AH2809" s="87"/>
      <c r="AI2809" s="87"/>
      <c r="AJ2809" s="88"/>
      <c r="AK2809" s="86">
        <f>SUM(AK2810:AK2811)</f>
        <v>0</v>
      </c>
      <c r="AL2809" s="88"/>
      <c r="AM2809" s="87"/>
      <c r="AN2809" s="87"/>
      <c r="AO2809" s="87"/>
      <c r="AP2809" s="87"/>
      <c r="AQ2809" s="87"/>
      <c r="AR2809" s="87"/>
      <c r="AS2809" s="87"/>
      <c r="AT2809" s="87"/>
      <c r="AU2809" s="87"/>
      <c r="AV2809" s="87"/>
      <c r="AW2809" s="112"/>
      <c r="AX2809" s="86">
        <f>SUM(AX2810:AX2811)</f>
        <v>1000</v>
      </c>
      <c r="AY2809" s="88"/>
      <c r="AZ2809" s="79"/>
      <c r="BA2809" s="80"/>
      <c r="BB2809" s="71"/>
      <c r="BC2809" s="54"/>
      <c r="BD2809" s="41">
        <v>5</v>
      </c>
      <c r="BE2809" s="52">
        <v>51</v>
      </c>
      <c r="BF2809" s="62">
        <v>5121</v>
      </c>
      <c r="BG2809" s="279" t="s">
        <v>51</v>
      </c>
    </row>
    <row r="2810" spans="1:59" s="63" customFormat="1" ht="12.75" x14ac:dyDescent="0.2">
      <c r="A2810" s="196">
        <v>5</v>
      </c>
      <c r="B2810" s="197" t="s">
        <v>938</v>
      </c>
      <c r="C2810" s="208">
        <v>51</v>
      </c>
      <c r="D2810" s="209" t="s">
        <v>939</v>
      </c>
      <c r="E2810" s="210">
        <v>5121</v>
      </c>
      <c r="F2810" s="211" t="s">
        <v>960</v>
      </c>
      <c r="G2810" s="231" t="s">
        <v>961</v>
      </c>
      <c r="H2810" s="89" t="s">
        <v>52</v>
      </c>
      <c r="I2810" s="90" t="s">
        <v>962</v>
      </c>
      <c r="J2810" s="90"/>
      <c r="K2810" s="90" t="s">
        <v>64</v>
      </c>
      <c r="L2810" s="90" t="s">
        <v>261</v>
      </c>
      <c r="M2810" s="91"/>
      <c r="N2810" s="312">
        <v>1</v>
      </c>
      <c r="O2810" s="313">
        <f>N2810/N2809</f>
        <v>1</v>
      </c>
      <c r="P2810" s="104">
        <v>1</v>
      </c>
      <c r="Q2810" s="92"/>
      <c r="R2810" s="92"/>
      <c r="S2810" s="92"/>
      <c r="T2810" s="92"/>
      <c r="U2810" s="92"/>
      <c r="V2810" s="92"/>
      <c r="W2810" s="92"/>
      <c r="X2810" s="109">
        <f>P2810*P$7+Q2810*Q$7+R2810*R$7+S2810*S$7+T2810*T$7+U2810*U$7+V2810*V$7+W2810*W$7</f>
        <v>100</v>
      </c>
      <c r="Y2810" s="83"/>
      <c r="Z2810" s="110">
        <f>X2810*$O2810</f>
        <v>100</v>
      </c>
      <c r="AA2810" s="111"/>
      <c r="AB2810" s="92"/>
      <c r="AC2810" s="92"/>
      <c r="AD2810" s="92"/>
      <c r="AE2810" s="92"/>
      <c r="AF2810" s="92"/>
      <c r="AG2810" s="92"/>
      <c r="AH2810" s="92"/>
      <c r="AI2810" s="109">
        <f>AB2810*AB$7+AC2810*AC$7+AD2810*AD$7+AE2810*AE$7+AF2810*AF$7+AG2810*AG$7+AH2810*AH$7</f>
        <v>0</v>
      </c>
      <c r="AJ2810" s="83"/>
      <c r="AK2810" s="110">
        <f>AI2810*$O2810</f>
        <v>0</v>
      </c>
      <c r="AL2810" s="111"/>
      <c r="AM2810" s="92"/>
      <c r="AN2810" s="92"/>
      <c r="AO2810" s="92"/>
      <c r="AP2810" s="92"/>
      <c r="AQ2810" s="92"/>
      <c r="AR2810" s="92"/>
      <c r="AS2810" s="92">
        <v>1</v>
      </c>
      <c r="AT2810" s="92"/>
      <c r="AU2810" s="92"/>
      <c r="AV2810" s="109">
        <f>AM2810*AM$7+AN2810*AN$7+AO2810*AO$7+AP2810*AP$7+AQ2810*AQ$7+AR2810*AR$7+AS2810*AS$7+AT2810*AT$7+AU2810*AU$7</f>
        <v>1000</v>
      </c>
      <c r="AW2810" s="75"/>
      <c r="AX2810" s="110">
        <f>AV2810*$O2810</f>
        <v>1000</v>
      </c>
      <c r="AY2810" s="111"/>
      <c r="AZ2810" s="93"/>
      <c r="BA2810" s="94" t="s">
        <v>105</v>
      </c>
      <c r="BB2810" s="71"/>
      <c r="BC2810" s="54"/>
      <c r="BD2810" s="41">
        <v>5</v>
      </c>
      <c r="BE2810" s="52">
        <v>51</v>
      </c>
      <c r="BF2810" s="62">
        <v>5121</v>
      </c>
      <c r="BG2810" s="280" t="s">
        <v>52</v>
      </c>
    </row>
    <row r="2811" spans="1:59" s="63" customFormat="1" ht="12.75" x14ac:dyDescent="0.2">
      <c r="A2811" s="196">
        <v>5</v>
      </c>
      <c r="B2811" s="197" t="s">
        <v>938</v>
      </c>
      <c r="C2811" s="208">
        <v>51</v>
      </c>
      <c r="D2811" s="209" t="s">
        <v>939</v>
      </c>
      <c r="E2811" s="210">
        <v>5121</v>
      </c>
      <c r="F2811" s="211" t="s">
        <v>960</v>
      </c>
      <c r="G2811" s="231" t="s">
        <v>961</v>
      </c>
      <c r="H2811" s="65"/>
      <c r="I2811" s="222"/>
      <c r="J2811" s="66"/>
      <c r="K2811" s="66"/>
      <c r="L2811" s="66"/>
      <c r="M2811" s="64"/>
      <c r="N2811" s="304"/>
      <c r="O2811" s="305"/>
      <c r="P2811" s="127"/>
      <c r="Q2811" s="67"/>
      <c r="R2811" s="67"/>
      <c r="S2811" s="67"/>
      <c r="T2811" s="67"/>
      <c r="U2811" s="67"/>
      <c r="V2811" s="67"/>
      <c r="W2811" s="67"/>
      <c r="X2811" s="67"/>
      <c r="Y2811" s="68"/>
      <c r="Z2811" s="68"/>
      <c r="AA2811" s="68"/>
      <c r="AB2811" s="67"/>
      <c r="AC2811" s="67"/>
      <c r="AD2811" s="67"/>
      <c r="AE2811" s="67"/>
      <c r="AF2811" s="67"/>
      <c r="AG2811" s="67"/>
      <c r="AH2811" s="67"/>
      <c r="AI2811" s="67"/>
      <c r="AJ2811" s="68"/>
      <c r="AK2811" s="68"/>
      <c r="AL2811" s="68"/>
      <c r="AM2811" s="67"/>
      <c r="AN2811" s="67"/>
      <c r="AO2811" s="67"/>
      <c r="AP2811" s="67"/>
      <c r="AQ2811" s="67"/>
      <c r="AR2811" s="67"/>
      <c r="AS2811" s="67"/>
      <c r="AT2811" s="67"/>
      <c r="AU2811" s="67"/>
      <c r="AV2811" s="67"/>
      <c r="AW2811" s="67"/>
      <c r="AX2811" s="68"/>
      <c r="AY2811" s="68"/>
      <c r="AZ2811" s="69"/>
      <c r="BA2811" s="70"/>
      <c r="BB2811" s="71"/>
      <c r="BC2811" s="54"/>
      <c r="BD2811" s="41">
        <v>5</v>
      </c>
      <c r="BE2811" s="52">
        <v>51</v>
      </c>
      <c r="BF2811" s="62">
        <v>5121</v>
      </c>
      <c r="BG2811" s="275"/>
    </row>
    <row r="2812" spans="1:59" s="63" customFormat="1" ht="12.75" x14ac:dyDescent="0.2">
      <c r="A2812" s="196">
        <v>5</v>
      </c>
      <c r="B2812" s="197" t="s">
        <v>938</v>
      </c>
      <c r="C2812" s="208">
        <v>51</v>
      </c>
      <c r="D2812" s="209" t="s">
        <v>939</v>
      </c>
      <c r="E2812" s="210">
        <v>5121</v>
      </c>
      <c r="F2812" s="211" t="s">
        <v>960</v>
      </c>
      <c r="G2812" s="230"/>
      <c r="H2812" s="56"/>
      <c r="I2812" s="221"/>
      <c r="J2812" s="57"/>
      <c r="K2812" s="57"/>
      <c r="L2812" s="57"/>
      <c r="M2812" s="55"/>
      <c r="N2812" s="303"/>
      <c r="O2812" s="245"/>
      <c r="P2812" s="122"/>
      <c r="Q2812" s="58"/>
      <c r="R2812" s="58"/>
      <c r="S2812" s="58"/>
      <c r="T2812" s="58"/>
      <c r="U2812" s="58"/>
      <c r="V2812" s="58"/>
      <c r="W2812" s="58"/>
      <c r="X2812" s="58"/>
      <c r="Y2812" s="59"/>
      <c r="Z2812" s="59"/>
      <c r="AA2812" s="59"/>
      <c r="AB2812" s="58"/>
      <c r="AC2812" s="58"/>
      <c r="AD2812" s="58"/>
      <c r="AE2812" s="58"/>
      <c r="AF2812" s="58"/>
      <c r="AG2812" s="58"/>
      <c r="AH2812" s="58"/>
      <c r="AI2812" s="58"/>
      <c r="AJ2812" s="59"/>
      <c r="AK2812" s="59"/>
      <c r="AL2812" s="59"/>
      <c r="AM2812" s="58"/>
      <c r="AN2812" s="58"/>
      <c r="AO2812" s="58"/>
      <c r="AP2812" s="58"/>
      <c r="AQ2812" s="58"/>
      <c r="AR2812" s="58"/>
      <c r="AS2812" s="58"/>
      <c r="AT2812" s="58"/>
      <c r="AU2812" s="58"/>
      <c r="AV2812" s="58"/>
      <c r="AW2812" s="58"/>
      <c r="AX2812" s="59"/>
      <c r="AY2812" s="59"/>
      <c r="AZ2812" s="60"/>
      <c r="BA2812" s="61"/>
      <c r="BB2812" s="54"/>
      <c r="BC2812" s="54"/>
      <c r="BD2812" s="41">
        <v>5</v>
      </c>
      <c r="BE2812" s="52">
        <v>51</v>
      </c>
      <c r="BF2812" s="62">
        <v>5121</v>
      </c>
      <c r="BG2812" s="274"/>
    </row>
    <row r="2813" spans="1:59" x14ac:dyDescent="0.25">
      <c r="A2813" s="196">
        <v>5</v>
      </c>
      <c r="B2813" s="197" t="s">
        <v>938</v>
      </c>
      <c r="C2813" s="208">
        <v>51</v>
      </c>
      <c r="D2813" s="209" t="s">
        <v>939</v>
      </c>
      <c r="E2813" s="212">
        <v>5122</v>
      </c>
      <c r="F2813" s="213" t="s">
        <v>963</v>
      </c>
      <c r="G2813" s="234"/>
      <c r="H2813" s="138"/>
      <c r="I2813" s="224"/>
      <c r="J2813" s="98"/>
      <c r="K2813" s="98"/>
      <c r="L2813" s="98"/>
      <c r="M2813" s="137"/>
      <c r="N2813" s="322"/>
      <c r="O2813" s="323"/>
      <c r="P2813" s="139"/>
      <c r="Q2813" s="139"/>
      <c r="R2813" s="139"/>
      <c r="S2813" s="139"/>
      <c r="T2813" s="139"/>
      <c r="U2813" s="139"/>
      <c r="V2813" s="139"/>
      <c r="W2813" s="139"/>
      <c r="X2813" s="139"/>
      <c r="Y2813" s="100"/>
      <c r="Z2813" s="125"/>
      <c r="AA2813" s="125"/>
      <c r="AB2813" s="139"/>
      <c r="AC2813" s="139"/>
      <c r="AD2813" s="139"/>
      <c r="AE2813" s="139"/>
      <c r="AF2813" s="139"/>
      <c r="AG2813" s="139"/>
      <c r="AH2813" s="139"/>
      <c r="AI2813" s="139"/>
      <c r="AJ2813" s="100"/>
      <c r="AK2813" s="125"/>
      <c r="AL2813" s="125"/>
      <c r="AM2813" s="139"/>
      <c r="AN2813" s="139"/>
      <c r="AO2813" s="139"/>
      <c r="AP2813" s="139"/>
      <c r="AQ2813" s="139"/>
      <c r="AR2813" s="139"/>
      <c r="AS2813" s="139"/>
      <c r="AT2813" s="139"/>
      <c r="AU2813" s="139"/>
      <c r="AV2813" s="139"/>
      <c r="AW2813" s="99"/>
      <c r="AX2813" s="125"/>
      <c r="AY2813" s="100"/>
      <c r="AZ2813" s="140"/>
      <c r="BA2813" s="141"/>
      <c r="BB2813" s="136"/>
      <c r="BC2813" s="136"/>
      <c r="BD2813" s="41">
        <v>5</v>
      </c>
      <c r="BE2813" s="52">
        <v>51</v>
      </c>
      <c r="BF2813" s="103">
        <v>5122</v>
      </c>
      <c r="BG2813" s="283"/>
    </row>
    <row r="2814" spans="1:59" s="63" customFormat="1" ht="12.75" x14ac:dyDescent="0.2">
      <c r="A2814" s="196">
        <v>5</v>
      </c>
      <c r="B2814" s="197" t="s">
        <v>938</v>
      </c>
      <c r="C2814" s="208">
        <v>51</v>
      </c>
      <c r="D2814" s="209" t="s">
        <v>939</v>
      </c>
      <c r="E2814" s="212">
        <v>5122</v>
      </c>
      <c r="F2814" s="213" t="s">
        <v>963</v>
      </c>
      <c r="G2814" s="232"/>
      <c r="H2814" s="97"/>
      <c r="I2814" s="224"/>
      <c r="J2814" s="98"/>
      <c r="K2814" s="98"/>
      <c r="L2814" s="98"/>
      <c r="M2814" s="96"/>
      <c r="N2814" s="307"/>
      <c r="O2814" s="246"/>
      <c r="P2814" s="124"/>
      <c r="Q2814" s="99"/>
      <c r="R2814" s="99"/>
      <c r="S2814" s="99"/>
      <c r="T2814" s="99"/>
      <c r="U2814" s="99"/>
      <c r="V2814" s="99"/>
      <c r="W2814" s="99"/>
      <c r="X2814" s="99"/>
      <c r="Y2814" s="100"/>
      <c r="Z2814" s="100"/>
      <c r="AA2814" s="100"/>
      <c r="AB2814" s="99"/>
      <c r="AC2814" s="99"/>
      <c r="AD2814" s="99"/>
      <c r="AE2814" s="99"/>
      <c r="AF2814" s="99"/>
      <c r="AG2814" s="99"/>
      <c r="AH2814" s="99"/>
      <c r="AI2814" s="99"/>
      <c r="AJ2814" s="100"/>
      <c r="AK2814" s="100"/>
      <c r="AL2814" s="100"/>
      <c r="AM2814" s="99"/>
      <c r="AN2814" s="99"/>
      <c r="AO2814" s="99"/>
      <c r="AP2814" s="99"/>
      <c r="AQ2814" s="99"/>
      <c r="AR2814" s="99"/>
      <c r="AS2814" s="99"/>
      <c r="AT2814" s="99"/>
      <c r="AU2814" s="99"/>
      <c r="AV2814" s="99"/>
      <c r="AW2814" s="99"/>
      <c r="AX2814" s="100"/>
      <c r="AY2814" s="100"/>
      <c r="AZ2814" s="101"/>
      <c r="BA2814" s="102"/>
      <c r="BB2814" s="95"/>
      <c r="BC2814" s="95"/>
      <c r="BD2814" s="41">
        <v>5</v>
      </c>
      <c r="BE2814" s="52">
        <v>51</v>
      </c>
      <c r="BF2814" s="103">
        <v>5122</v>
      </c>
      <c r="BG2814" s="277"/>
    </row>
    <row r="2815" spans="1:59" s="63" customFormat="1" ht="12.75" x14ac:dyDescent="0.2">
      <c r="A2815" s="196">
        <v>5</v>
      </c>
      <c r="B2815" s="197" t="s">
        <v>938</v>
      </c>
      <c r="C2815" s="208">
        <v>51</v>
      </c>
      <c r="D2815" s="209" t="s">
        <v>939</v>
      </c>
      <c r="E2815" s="212">
        <v>5122</v>
      </c>
      <c r="F2815" s="213" t="s">
        <v>963</v>
      </c>
      <c r="G2815" s="236" t="s">
        <v>360</v>
      </c>
      <c r="H2815" s="65"/>
      <c r="I2815" s="222"/>
      <c r="J2815" s="66"/>
      <c r="K2815" s="66"/>
      <c r="L2815" s="66"/>
      <c r="M2815" s="64"/>
      <c r="N2815" s="304"/>
      <c r="O2815" s="305"/>
      <c r="P2815" s="127"/>
      <c r="Q2815" s="67"/>
      <c r="R2815" s="67"/>
      <c r="S2815" s="67"/>
      <c r="T2815" s="67"/>
      <c r="U2815" s="67"/>
      <c r="V2815" s="67"/>
      <c r="W2815" s="67"/>
      <c r="X2815" s="67"/>
      <c r="Y2815" s="68"/>
      <c r="Z2815" s="68"/>
      <c r="AA2815" s="68"/>
      <c r="AB2815" s="67"/>
      <c r="AC2815" s="67"/>
      <c r="AD2815" s="67"/>
      <c r="AE2815" s="67"/>
      <c r="AF2815" s="67"/>
      <c r="AG2815" s="67"/>
      <c r="AH2815" s="67"/>
      <c r="AI2815" s="67"/>
      <c r="AJ2815" s="68"/>
      <c r="AK2815" s="68"/>
      <c r="AL2815" s="68"/>
      <c r="AM2815" s="67"/>
      <c r="AN2815" s="67"/>
      <c r="AO2815" s="67"/>
      <c r="AP2815" s="67"/>
      <c r="AQ2815" s="67"/>
      <c r="AR2815" s="67"/>
      <c r="AS2815" s="67"/>
      <c r="AT2815" s="67"/>
      <c r="AU2815" s="67"/>
      <c r="AV2815" s="67"/>
      <c r="AW2815" s="67"/>
      <c r="AX2815" s="68"/>
      <c r="AY2815" s="68"/>
      <c r="AZ2815" s="69"/>
      <c r="BA2815" s="70"/>
      <c r="BB2815" s="71"/>
      <c r="BC2815" s="95"/>
      <c r="BD2815" s="41">
        <v>5</v>
      </c>
      <c r="BE2815" s="52">
        <v>51</v>
      </c>
      <c r="BF2815" s="103">
        <v>5122</v>
      </c>
      <c r="BG2815" s="275"/>
    </row>
    <row r="2816" spans="1:59" s="63" customFormat="1" ht="12.75" x14ac:dyDescent="0.2">
      <c r="A2816" s="196">
        <v>5</v>
      </c>
      <c r="B2816" s="197" t="s">
        <v>938</v>
      </c>
      <c r="C2816" s="208">
        <v>51</v>
      </c>
      <c r="D2816" s="209" t="s">
        <v>939</v>
      </c>
      <c r="E2816" s="212">
        <v>5122</v>
      </c>
      <c r="F2816" s="213" t="s">
        <v>963</v>
      </c>
      <c r="G2816" s="236" t="s">
        <v>360</v>
      </c>
      <c r="H2816" s="72" t="s">
        <v>47</v>
      </c>
      <c r="I2816" s="223"/>
      <c r="J2816" s="73"/>
      <c r="K2816" s="73"/>
      <c r="L2816" s="73"/>
      <c r="M2816" s="74"/>
      <c r="N2816" s="247"/>
      <c r="O2816" s="306"/>
      <c r="P2816" s="105"/>
      <c r="Q2816" s="75"/>
      <c r="R2816" s="75"/>
      <c r="S2816" s="75"/>
      <c r="T2816" s="75"/>
      <c r="U2816" s="75"/>
      <c r="V2816" s="75"/>
      <c r="W2816" s="75"/>
      <c r="X2816" s="75"/>
      <c r="Y2816" s="76">
        <f>IF(ISNUMBER(VLOOKUP(Y2818,P$7:W$7,MATCH(Y2818,P$7:W$7))),VLOOKUP(Y2818,P$7:W$7,MATCH(Y2818,P$7:W$7)),IF(N2820=0,"No Data",IF(Y2818&gt;0,"&lt;100",0)))</f>
        <v>10000</v>
      </c>
      <c r="Z2816" s="77">
        <f>IF(ISNUMBER(VLOOKUP(Z2820,P$7:W$7,MATCH(Z2820,P$7:W$7))),VLOOKUP(Z2820,P$7:W$7,MATCH(Z2820,P$7:W$7)),IF(N2820=0,"No Data",IF(Z2820&gt;0,"&lt;100",0)))</f>
        <v>10000</v>
      </c>
      <c r="AA2816" s="106">
        <f>IF(ISNUMBER(Z2816),Z2816,0)</f>
        <v>10000</v>
      </c>
      <c r="AB2816" s="75"/>
      <c r="AC2816" s="75"/>
      <c r="AD2816" s="75"/>
      <c r="AE2816" s="75"/>
      <c r="AF2816" s="75"/>
      <c r="AG2816" s="75"/>
      <c r="AH2816" s="75"/>
      <c r="AI2816" s="75"/>
      <c r="AJ2816" s="76">
        <f>IF(ISNUMBER(VLOOKUP(AJ2818,AB$7:AH$7,MATCH(AJ2818,AB$7:AH$7))),VLOOKUP(AJ2818,AB$7:AH$7,MATCH(AJ2818,AB$7:AH$7)),IF(N2820=0,"No Data",IF(AJ2818&gt;0,"&lt;50",0)))</f>
        <v>0</v>
      </c>
      <c r="AK2816" s="77">
        <f>IF(ISNUMBER(VLOOKUP(AK2820,AB$7:AH$7,MATCH(AK2820,AB$7:AH$7))),VLOOKUP(AK2820,AB$7:AH$7,MATCH(AK2820,AB$7:AH$7)),IF(N2820=0,"No Data",IF(AK2820&gt;0,"&lt;50",0)))</f>
        <v>0</v>
      </c>
      <c r="AL2816" s="106">
        <f>IF(ISNUMBER(AK2816),AK2816,0)</f>
        <v>0</v>
      </c>
      <c r="AM2816" s="75"/>
      <c r="AN2816" s="75"/>
      <c r="AO2816" s="75"/>
      <c r="AP2816" s="75"/>
      <c r="AQ2816" s="75"/>
      <c r="AR2816" s="75"/>
      <c r="AS2816" s="75"/>
      <c r="AT2816" s="75"/>
      <c r="AU2816" s="75"/>
      <c r="AV2816" s="75"/>
      <c r="AW2816" s="76">
        <f>IF(ISNUMBER(VLOOKUP(AW2818,AM$7:AU$7,MATCH(AW2818,AM$7:AU$7))),VLOOKUP(AW2818,AM$7:AU$7,MATCH(AW2818,AM$7:AU$7)),IF(N2820=0,"No Data",IF(AW2818&gt;0,"&lt;10",0)))</f>
        <v>1000</v>
      </c>
      <c r="AX2816" s="77">
        <f>IF(ISNUMBER(VLOOKUP(AX2820,AM$7:AU$7,MATCH(AX2820,AM$7:AU$7))),VLOOKUP(AX2820,AM$7:AU$7,MATCH(AX2820,AM$7:AU$7)),IF(N2820=0,"No Data",IF(AX2820&gt;0,"&lt;10",0)))</f>
        <v>1000</v>
      </c>
      <c r="AY2816" s="106">
        <f>IF(ISNUMBER(AX2816),AX2816,0)</f>
        <v>1000</v>
      </c>
      <c r="AZ2816" s="79"/>
      <c r="BA2816" s="80"/>
      <c r="BB2816" s="71"/>
      <c r="BC2816" s="95"/>
      <c r="BD2816" s="41">
        <v>5</v>
      </c>
      <c r="BE2816" s="52">
        <v>51</v>
      </c>
      <c r="BF2816" s="103">
        <v>5122</v>
      </c>
      <c r="BG2816" s="276" t="s">
        <v>47</v>
      </c>
    </row>
    <row r="2817" spans="1:59" s="63" customFormat="1" ht="12.75" x14ac:dyDescent="0.2">
      <c r="A2817" s="196">
        <v>5</v>
      </c>
      <c r="B2817" s="197" t="s">
        <v>938</v>
      </c>
      <c r="C2817" s="208">
        <v>51</v>
      </c>
      <c r="D2817" s="209" t="s">
        <v>939</v>
      </c>
      <c r="E2817" s="212">
        <v>5122</v>
      </c>
      <c r="F2817" s="213" t="s">
        <v>963</v>
      </c>
      <c r="G2817" s="236" t="s">
        <v>360</v>
      </c>
      <c r="H2817" s="81" t="s">
        <v>48</v>
      </c>
      <c r="I2817" s="223"/>
      <c r="J2817" s="73"/>
      <c r="K2817" s="73"/>
      <c r="L2817" s="73"/>
      <c r="M2817" s="74"/>
      <c r="N2817" s="247"/>
      <c r="O2817" s="306"/>
      <c r="P2817" s="105"/>
      <c r="Q2817" s="75"/>
      <c r="R2817" s="75"/>
      <c r="S2817" s="75"/>
      <c r="T2817" s="75"/>
      <c r="U2817" s="75"/>
      <c r="V2817" s="75"/>
      <c r="W2817" s="75"/>
      <c r="X2817" s="75"/>
      <c r="Y2817" s="82">
        <f>MIN(X2821:X2828)</f>
        <v>100</v>
      </c>
      <c r="Z2817" s="83"/>
      <c r="AA2817" s="83"/>
      <c r="AB2817" s="75"/>
      <c r="AC2817" s="75"/>
      <c r="AD2817" s="75"/>
      <c r="AE2817" s="75"/>
      <c r="AF2817" s="75"/>
      <c r="AG2817" s="75"/>
      <c r="AH2817" s="75"/>
      <c r="AI2817" s="75"/>
      <c r="AJ2817" s="82">
        <f>MIN(AI2821:AI2828)</f>
        <v>0</v>
      </c>
      <c r="AK2817" s="83"/>
      <c r="AL2817" s="83"/>
      <c r="AM2817" s="75"/>
      <c r="AN2817" s="75"/>
      <c r="AO2817" s="75"/>
      <c r="AP2817" s="75"/>
      <c r="AQ2817" s="75"/>
      <c r="AR2817" s="75"/>
      <c r="AS2817" s="75"/>
      <c r="AT2817" s="75"/>
      <c r="AU2817" s="75"/>
      <c r="AV2817" s="75"/>
      <c r="AW2817" s="82">
        <f>MIN(AV2821:AV2828)</f>
        <v>100</v>
      </c>
      <c r="AX2817" s="83"/>
      <c r="AY2817" s="83"/>
      <c r="AZ2817" s="79"/>
      <c r="BA2817" s="80"/>
      <c r="BB2817" s="71"/>
      <c r="BC2817" s="95"/>
      <c r="BD2817" s="41">
        <v>5</v>
      </c>
      <c r="BE2817" s="52">
        <v>51</v>
      </c>
      <c r="BF2817" s="103">
        <v>5122</v>
      </c>
      <c r="BG2817" s="278" t="s">
        <v>48</v>
      </c>
    </row>
    <row r="2818" spans="1:59" s="63" customFormat="1" ht="12.75" x14ac:dyDescent="0.2">
      <c r="A2818" s="196">
        <v>5</v>
      </c>
      <c r="B2818" s="197" t="s">
        <v>938</v>
      </c>
      <c r="C2818" s="208">
        <v>51</v>
      </c>
      <c r="D2818" s="209" t="s">
        <v>939</v>
      </c>
      <c r="E2818" s="212">
        <v>5122</v>
      </c>
      <c r="F2818" s="213" t="s">
        <v>963</v>
      </c>
      <c r="G2818" s="236" t="s">
        <v>360</v>
      </c>
      <c r="H2818" s="81" t="s">
        <v>49</v>
      </c>
      <c r="I2818" s="223"/>
      <c r="J2818" s="73"/>
      <c r="K2818" s="73"/>
      <c r="L2818" s="73"/>
      <c r="M2818" s="74"/>
      <c r="N2818" s="247"/>
      <c r="O2818" s="306"/>
      <c r="P2818" s="105"/>
      <c r="Q2818" s="75"/>
      <c r="R2818" s="75"/>
      <c r="S2818" s="75"/>
      <c r="T2818" s="75"/>
      <c r="U2818" s="75"/>
      <c r="V2818" s="75"/>
      <c r="W2818" s="75"/>
      <c r="X2818" s="75"/>
      <c r="Y2818" s="84">
        <f>IF(ISNUMBER(AVERAGE(X2821:X2828)),AVERAGE(X2821:X2828),0)</f>
        <v>15662.5</v>
      </c>
      <c r="Z2818" s="83"/>
      <c r="AA2818" s="83"/>
      <c r="AB2818" s="75"/>
      <c r="AC2818" s="75"/>
      <c r="AD2818" s="75"/>
      <c r="AE2818" s="75"/>
      <c r="AF2818" s="75"/>
      <c r="AG2818" s="75"/>
      <c r="AH2818" s="75"/>
      <c r="AI2818" s="75"/>
      <c r="AJ2818" s="84">
        <f>IF(ISNUMBER(AVERAGE(AI2821:AI2828)),AVERAGE(AI2821:AI2828),0)</f>
        <v>0</v>
      </c>
      <c r="AK2818" s="83"/>
      <c r="AL2818" s="83"/>
      <c r="AM2818" s="75"/>
      <c r="AN2818" s="75"/>
      <c r="AO2818" s="75"/>
      <c r="AP2818" s="75"/>
      <c r="AQ2818" s="75"/>
      <c r="AR2818" s="75"/>
      <c r="AS2818" s="75"/>
      <c r="AT2818" s="75"/>
      <c r="AU2818" s="75"/>
      <c r="AV2818" s="75"/>
      <c r="AW2818" s="84">
        <f>IF(ISNUMBER(AVERAGE(AV2821:AV2828)),AVERAGE(AV2821:AV2828),0)</f>
        <v>1000</v>
      </c>
      <c r="AX2818" s="83"/>
      <c r="AY2818" s="83"/>
      <c r="AZ2818" s="79"/>
      <c r="BA2818" s="80"/>
      <c r="BB2818" s="71"/>
      <c r="BC2818" s="95"/>
      <c r="BD2818" s="41">
        <v>5</v>
      </c>
      <c r="BE2818" s="52">
        <v>51</v>
      </c>
      <c r="BF2818" s="103">
        <v>5122</v>
      </c>
      <c r="BG2818" s="278" t="s">
        <v>49</v>
      </c>
    </row>
    <row r="2819" spans="1:59" s="63" customFormat="1" ht="12.75" x14ac:dyDescent="0.2">
      <c r="A2819" s="196">
        <v>5</v>
      </c>
      <c r="B2819" s="197" t="s">
        <v>938</v>
      </c>
      <c r="C2819" s="208">
        <v>51</v>
      </c>
      <c r="D2819" s="209" t="s">
        <v>939</v>
      </c>
      <c r="E2819" s="212">
        <v>5122</v>
      </c>
      <c r="F2819" s="213" t="s">
        <v>963</v>
      </c>
      <c r="G2819" s="236" t="s">
        <v>360</v>
      </c>
      <c r="H2819" s="81" t="s">
        <v>50</v>
      </c>
      <c r="I2819" s="223"/>
      <c r="J2819" s="73"/>
      <c r="K2819" s="73"/>
      <c r="L2819" s="73"/>
      <c r="M2819" s="74"/>
      <c r="N2819" s="247"/>
      <c r="O2819" s="306"/>
      <c r="P2819" s="105"/>
      <c r="Q2819" s="75"/>
      <c r="R2819" s="75"/>
      <c r="S2819" s="75"/>
      <c r="T2819" s="75"/>
      <c r="U2819" s="75"/>
      <c r="V2819" s="75"/>
      <c r="W2819" s="75"/>
      <c r="X2819" s="75"/>
      <c r="Y2819" s="84">
        <f>MAX(X2821:X2828)</f>
        <v>25000</v>
      </c>
      <c r="Z2819" s="83"/>
      <c r="AA2819" s="83"/>
      <c r="AB2819" s="75"/>
      <c r="AC2819" s="75"/>
      <c r="AD2819" s="75"/>
      <c r="AE2819" s="75"/>
      <c r="AF2819" s="75"/>
      <c r="AG2819" s="75"/>
      <c r="AH2819" s="75"/>
      <c r="AI2819" s="75"/>
      <c r="AJ2819" s="84">
        <f>MAX(AI2821:AI2828)</f>
        <v>0</v>
      </c>
      <c r="AK2819" s="83"/>
      <c r="AL2819" s="83"/>
      <c r="AM2819" s="75"/>
      <c r="AN2819" s="75"/>
      <c r="AO2819" s="75"/>
      <c r="AP2819" s="75"/>
      <c r="AQ2819" s="75"/>
      <c r="AR2819" s="75"/>
      <c r="AS2819" s="75"/>
      <c r="AT2819" s="75"/>
      <c r="AU2819" s="75"/>
      <c r="AV2819" s="75"/>
      <c r="AW2819" s="84">
        <f>MAX(AV2821:AV2828)</f>
        <v>2500</v>
      </c>
      <c r="AX2819" s="83"/>
      <c r="AY2819" s="83"/>
      <c r="AZ2819" s="79"/>
      <c r="BA2819" s="80"/>
      <c r="BB2819" s="71"/>
      <c r="BC2819" s="95"/>
      <c r="BD2819" s="41">
        <v>5</v>
      </c>
      <c r="BE2819" s="52">
        <v>51</v>
      </c>
      <c r="BF2819" s="103">
        <v>5122</v>
      </c>
      <c r="BG2819" s="278" t="s">
        <v>50</v>
      </c>
    </row>
    <row r="2820" spans="1:59" s="63" customFormat="1" ht="12.75" x14ac:dyDescent="0.2">
      <c r="A2820" s="196">
        <v>5</v>
      </c>
      <c r="B2820" s="197" t="s">
        <v>938</v>
      </c>
      <c r="C2820" s="208">
        <v>51</v>
      </c>
      <c r="D2820" s="209" t="s">
        <v>939</v>
      </c>
      <c r="E2820" s="212">
        <v>5122</v>
      </c>
      <c r="F2820" s="213" t="s">
        <v>963</v>
      </c>
      <c r="G2820" s="236" t="s">
        <v>360</v>
      </c>
      <c r="H2820" s="85" t="s">
        <v>51</v>
      </c>
      <c r="I2820" s="223"/>
      <c r="J2820" s="73"/>
      <c r="K2820" s="73"/>
      <c r="L2820" s="73"/>
      <c r="M2820" s="74"/>
      <c r="N2820" s="248">
        <f>SUM(N2821:N2828)</f>
        <v>8</v>
      </c>
      <c r="O2820" s="293">
        <f>SUM(O2821:O2828)</f>
        <v>1</v>
      </c>
      <c r="P2820" s="292"/>
      <c r="Q2820" s="87"/>
      <c r="R2820" s="87"/>
      <c r="S2820" s="87"/>
      <c r="T2820" s="87"/>
      <c r="U2820" s="87"/>
      <c r="V2820" s="87"/>
      <c r="W2820" s="87"/>
      <c r="X2820" s="87"/>
      <c r="Y2820" s="88"/>
      <c r="Z2820" s="86">
        <f>SUM(Z2821:Z2828)</f>
        <v>15662.5</v>
      </c>
      <c r="AA2820" s="120"/>
      <c r="AB2820" s="111"/>
      <c r="AC2820" s="111"/>
      <c r="AD2820" s="111"/>
      <c r="AE2820" s="111"/>
      <c r="AF2820" s="111"/>
      <c r="AG2820" s="111"/>
      <c r="AH2820" s="111"/>
      <c r="AI2820" s="111"/>
      <c r="AJ2820" s="120"/>
      <c r="AK2820" s="86">
        <f>SUM(AK2821:AK2828)</f>
        <v>0</v>
      </c>
      <c r="AL2820" s="120"/>
      <c r="AM2820" s="111"/>
      <c r="AN2820" s="111"/>
      <c r="AO2820" s="111"/>
      <c r="AP2820" s="111"/>
      <c r="AQ2820" s="111"/>
      <c r="AR2820" s="111"/>
      <c r="AS2820" s="111"/>
      <c r="AT2820" s="111"/>
      <c r="AU2820" s="111"/>
      <c r="AV2820" s="111"/>
      <c r="AW2820" s="120"/>
      <c r="AX2820" s="86">
        <f>SUM(AX2821:AX2828)</f>
        <v>1000</v>
      </c>
      <c r="AY2820" s="88"/>
      <c r="AZ2820" s="79"/>
      <c r="BA2820" s="80"/>
      <c r="BB2820" s="71"/>
      <c r="BC2820" s="95"/>
      <c r="BD2820" s="41">
        <v>5</v>
      </c>
      <c r="BE2820" s="52">
        <v>51</v>
      </c>
      <c r="BF2820" s="103">
        <v>5122</v>
      </c>
      <c r="BG2820" s="279" t="s">
        <v>51</v>
      </c>
    </row>
    <row r="2821" spans="1:59" s="63" customFormat="1" ht="12.75" x14ac:dyDescent="0.2">
      <c r="A2821" s="196">
        <v>5</v>
      </c>
      <c r="B2821" s="197" t="s">
        <v>938</v>
      </c>
      <c r="C2821" s="208">
        <v>51</v>
      </c>
      <c r="D2821" s="209" t="s">
        <v>939</v>
      </c>
      <c r="E2821" s="212">
        <v>5122</v>
      </c>
      <c r="F2821" s="213" t="s">
        <v>963</v>
      </c>
      <c r="G2821" s="236" t="s">
        <v>360</v>
      </c>
      <c r="H2821" s="89" t="s">
        <v>52</v>
      </c>
      <c r="I2821" s="90" t="s">
        <v>1169</v>
      </c>
      <c r="J2821" s="90"/>
      <c r="K2821" s="90" t="s">
        <v>571</v>
      </c>
      <c r="L2821" s="90"/>
      <c r="M2821" s="91"/>
      <c r="N2821" s="312">
        <v>1</v>
      </c>
      <c r="O2821" s="313">
        <f>N2821/N$2820</f>
        <v>0.125</v>
      </c>
      <c r="P2821" s="104"/>
      <c r="Q2821" s="92"/>
      <c r="R2821" s="92"/>
      <c r="S2821" s="92"/>
      <c r="T2821" s="92"/>
      <c r="U2821" s="92"/>
      <c r="V2821" s="92"/>
      <c r="W2821" s="92">
        <v>1</v>
      </c>
      <c r="X2821" s="109">
        <f t="shared" ref="X2821:X2828" si="431">P2821*P$7+Q2821*Q$7+R2821*R$7+S2821*S$7+T2821*T$7+U2821*U$7+V2821*V$7+W2821*W$7</f>
        <v>25000</v>
      </c>
      <c r="Y2821" s="83"/>
      <c r="Z2821" s="110">
        <f t="shared" ref="Z2821:Z2828" si="432">X2821*$O2821</f>
        <v>3125</v>
      </c>
      <c r="AA2821" s="111"/>
      <c r="AB2821" s="92"/>
      <c r="AC2821" s="92"/>
      <c r="AD2821" s="92"/>
      <c r="AE2821" s="92"/>
      <c r="AF2821" s="92"/>
      <c r="AG2821" s="92"/>
      <c r="AH2821" s="92"/>
      <c r="AI2821" s="109">
        <f t="shared" ref="AI2821:AI2828" si="433">AB2821*AB$7+AC2821*AC$7+AD2821*AD$7+AE2821*AE$7+AF2821*AF$7+AG2821*AG$7+AH2821*AH$7</f>
        <v>0</v>
      </c>
      <c r="AJ2821" s="83"/>
      <c r="AK2821" s="110">
        <f t="shared" ref="AK2821:AK2828" si="434">AI2821*$O2821</f>
        <v>0</v>
      </c>
      <c r="AL2821" s="111"/>
      <c r="AM2821" s="92"/>
      <c r="AN2821" s="92"/>
      <c r="AO2821" s="92"/>
      <c r="AP2821" s="92">
        <v>1</v>
      </c>
      <c r="AQ2821" s="92"/>
      <c r="AR2821" s="92"/>
      <c r="AS2821" s="92"/>
      <c r="AT2821" s="92"/>
      <c r="AU2821" s="92"/>
      <c r="AV2821" s="109">
        <f t="shared" ref="AV2821:AV2828" si="435">AM2821*AM$7+AN2821*AN$7+AO2821*AO$7+AP2821*AP$7+AQ2821*AQ$7+AR2821*AR$7+AS2821*AS$7+AT2821*AT$7+AU2821*AU$7</f>
        <v>100</v>
      </c>
      <c r="AW2821" s="75"/>
      <c r="AX2821" s="110">
        <f t="shared" ref="AX2821:AX2828" si="436">AV2821*$O2821</f>
        <v>12.5</v>
      </c>
      <c r="AY2821" s="111"/>
      <c r="AZ2821" s="93"/>
      <c r="BA2821" s="94" t="s">
        <v>105</v>
      </c>
      <c r="BB2821" s="71"/>
      <c r="BC2821" s="95"/>
      <c r="BD2821" s="41">
        <v>5</v>
      </c>
      <c r="BE2821" s="52">
        <v>51</v>
      </c>
      <c r="BF2821" s="103">
        <v>5122</v>
      </c>
      <c r="BG2821" s="280" t="s">
        <v>52</v>
      </c>
    </row>
    <row r="2822" spans="1:59" s="63" customFormat="1" ht="12.75" x14ac:dyDescent="0.2">
      <c r="A2822" s="196">
        <v>5</v>
      </c>
      <c r="B2822" s="197" t="s">
        <v>938</v>
      </c>
      <c r="C2822" s="208">
        <v>51</v>
      </c>
      <c r="D2822" s="209" t="s">
        <v>939</v>
      </c>
      <c r="E2822" s="212">
        <v>5122</v>
      </c>
      <c r="F2822" s="213" t="s">
        <v>963</v>
      </c>
      <c r="G2822" s="236" t="s">
        <v>360</v>
      </c>
      <c r="H2822" s="89"/>
      <c r="I2822" s="90" t="s">
        <v>389</v>
      </c>
      <c r="J2822" s="90"/>
      <c r="K2822" s="90" t="s">
        <v>73</v>
      </c>
      <c r="L2822" s="90" t="s">
        <v>69</v>
      </c>
      <c r="M2822" s="91"/>
      <c r="N2822" s="312">
        <v>1</v>
      </c>
      <c r="O2822" s="313">
        <f t="shared" ref="O2822:O2828" si="437">N2822/N$2820</f>
        <v>0.125</v>
      </c>
      <c r="P2822" s="104"/>
      <c r="Q2822" s="92"/>
      <c r="R2822" s="92"/>
      <c r="S2822" s="92"/>
      <c r="T2822" s="92"/>
      <c r="U2822" s="92"/>
      <c r="V2822" s="92"/>
      <c r="W2822" s="92">
        <v>1</v>
      </c>
      <c r="X2822" s="109">
        <f t="shared" si="431"/>
        <v>25000</v>
      </c>
      <c r="Y2822" s="83"/>
      <c r="Z2822" s="110">
        <f t="shared" si="432"/>
        <v>3125</v>
      </c>
      <c r="AA2822" s="111"/>
      <c r="AB2822" s="92"/>
      <c r="AC2822" s="92"/>
      <c r="AD2822" s="92"/>
      <c r="AE2822" s="92"/>
      <c r="AF2822" s="92"/>
      <c r="AG2822" s="92"/>
      <c r="AH2822" s="92"/>
      <c r="AI2822" s="109">
        <f t="shared" si="433"/>
        <v>0</v>
      </c>
      <c r="AJ2822" s="83"/>
      <c r="AK2822" s="110">
        <f t="shared" si="434"/>
        <v>0</v>
      </c>
      <c r="AL2822" s="111"/>
      <c r="AM2822" s="92"/>
      <c r="AN2822" s="92"/>
      <c r="AO2822" s="92"/>
      <c r="AP2822" s="92">
        <v>1</v>
      </c>
      <c r="AQ2822" s="92"/>
      <c r="AR2822" s="92"/>
      <c r="AS2822" s="92"/>
      <c r="AT2822" s="92"/>
      <c r="AU2822" s="92"/>
      <c r="AV2822" s="109">
        <f t="shared" si="435"/>
        <v>100</v>
      </c>
      <c r="AW2822" s="75"/>
      <c r="AX2822" s="110">
        <f t="shared" si="436"/>
        <v>12.5</v>
      </c>
      <c r="AY2822" s="111"/>
      <c r="AZ2822" s="93"/>
      <c r="BA2822" s="94" t="s">
        <v>131</v>
      </c>
      <c r="BB2822" s="71"/>
      <c r="BC2822" s="95"/>
      <c r="BD2822" s="41">
        <v>5</v>
      </c>
      <c r="BE2822" s="52">
        <v>51</v>
      </c>
      <c r="BF2822" s="103">
        <v>5122</v>
      </c>
      <c r="BG2822" s="280" t="s">
        <v>52</v>
      </c>
    </row>
    <row r="2823" spans="1:59" s="63" customFormat="1" ht="12.75" x14ac:dyDescent="0.2">
      <c r="A2823" s="196">
        <v>5</v>
      </c>
      <c r="B2823" s="197" t="s">
        <v>938</v>
      </c>
      <c r="C2823" s="208">
        <v>51</v>
      </c>
      <c r="D2823" s="209" t="s">
        <v>939</v>
      </c>
      <c r="E2823" s="212">
        <v>5122</v>
      </c>
      <c r="F2823" s="213" t="s">
        <v>963</v>
      </c>
      <c r="G2823" s="236" t="s">
        <v>360</v>
      </c>
      <c r="H2823" s="89"/>
      <c r="I2823" s="90" t="s">
        <v>573</v>
      </c>
      <c r="J2823" s="90"/>
      <c r="K2823" s="90" t="s">
        <v>73</v>
      </c>
      <c r="L2823" s="90" t="s">
        <v>95</v>
      </c>
      <c r="M2823" s="91"/>
      <c r="N2823" s="312">
        <v>1</v>
      </c>
      <c r="O2823" s="313">
        <f t="shared" si="437"/>
        <v>0.125</v>
      </c>
      <c r="P2823" s="104"/>
      <c r="Q2823" s="92"/>
      <c r="R2823" s="92"/>
      <c r="S2823" s="92"/>
      <c r="T2823" s="92"/>
      <c r="U2823" s="92"/>
      <c r="V2823" s="92"/>
      <c r="W2823" s="92">
        <v>1</v>
      </c>
      <c r="X2823" s="109">
        <f t="shared" si="431"/>
        <v>25000</v>
      </c>
      <c r="Y2823" s="83"/>
      <c r="Z2823" s="110">
        <f t="shared" si="432"/>
        <v>3125</v>
      </c>
      <c r="AA2823" s="111"/>
      <c r="AB2823" s="92"/>
      <c r="AC2823" s="92"/>
      <c r="AD2823" s="92"/>
      <c r="AE2823" s="92"/>
      <c r="AF2823" s="92"/>
      <c r="AG2823" s="92"/>
      <c r="AH2823" s="92"/>
      <c r="AI2823" s="109">
        <f t="shared" si="433"/>
        <v>0</v>
      </c>
      <c r="AJ2823" s="83"/>
      <c r="AK2823" s="110">
        <f t="shared" si="434"/>
        <v>0</v>
      </c>
      <c r="AL2823" s="111"/>
      <c r="AM2823" s="92"/>
      <c r="AN2823" s="92"/>
      <c r="AO2823" s="92"/>
      <c r="AP2823" s="92">
        <v>1</v>
      </c>
      <c r="AQ2823" s="92"/>
      <c r="AR2823" s="92"/>
      <c r="AS2823" s="92"/>
      <c r="AT2823" s="92"/>
      <c r="AU2823" s="92"/>
      <c r="AV2823" s="109">
        <f t="shared" si="435"/>
        <v>100</v>
      </c>
      <c r="AW2823" s="75"/>
      <c r="AX2823" s="110">
        <f t="shared" si="436"/>
        <v>12.5</v>
      </c>
      <c r="AY2823" s="111"/>
      <c r="AZ2823" s="93"/>
      <c r="BA2823" s="94" t="s">
        <v>131</v>
      </c>
      <c r="BB2823" s="71"/>
      <c r="BC2823" s="95"/>
      <c r="BD2823" s="41">
        <v>5</v>
      </c>
      <c r="BE2823" s="52">
        <v>51</v>
      </c>
      <c r="BF2823" s="103">
        <v>5122</v>
      </c>
      <c r="BG2823" s="280" t="s">
        <v>52</v>
      </c>
    </row>
    <row r="2824" spans="1:59" s="63" customFormat="1" ht="12.75" x14ac:dyDescent="0.2">
      <c r="A2824" s="196">
        <v>5</v>
      </c>
      <c r="B2824" s="197" t="s">
        <v>938</v>
      </c>
      <c r="C2824" s="208">
        <v>51</v>
      </c>
      <c r="D2824" s="209" t="s">
        <v>939</v>
      </c>
      <c r="E2824" s="212">
        <v>5122</v>
      </c>
      <c r="F2824" s="213" t="s">
        <v>963</v>
      </c>
      <c r="G2824" s="236" t="s">
        <v>360</v>
      </c>
      <c r="H2824" s="89"/>
      <c r="I2824" s="90" t="s">
        <v>560</v>
      </c>
      <c r="J2824" s="90"/>
      <c r="K2824" s="90" t="s">
        <v>73</v>
      </c>
      <c r="L2824" s="90" t="s">
        <v>69</v>
      </c>
      <c r="M2824" s="91"/>
      <c r="N2824" s="312">
        <v>1</v>
      </c>
      <c r="O2824" s="313">
        <f t="shared" si="437"/>
        <v>0.125</v>
      </c>
      <c r="P2824" s="104"/>
      <c r="Q2824" s="92"/>
      <c r="R2824" s="92"/>
      <c r="S2824" s="92"/>
      <c r="T2824" s="92"/>
      <c r="U2824" s="92"/>
      <c r="V2824" s="92"/>
      <c r="W2824" s="92">
        <v>1</v>
      </c>
      <c r="X2824" s="109">
        <f t="shared" si="431"/>
        <v>25000</v>
      </c>
      <c r="Y2824" s="83"/>
      <c r="Z2824" s="110">
        <f t="shared" si="432"/>
        <v>3125</v>
      </c>
      <c r="AA2824" s="111"/>
      <c r="AB2824" s="92"/>
      <c r="AC2824" s="92"/>
      <c r="AD2824" s="92"/>
      <c r="AE2824" s="92"/>
      <c r="AF2824" s="92"/>
      <c r="AG2824" s="92"/>
      <c r="AH2824" s="92"/>
      <c r="AI2824" s="109">
        <f t="shared" si="433"/>
        <v>0</v>
      </c>
      <c r="AJ2824" s="83"/>
      <c r="AK2824" s="110">
        <f t="shared" si="434"/>
        <v>0</v>
      </c>
      <c r="AL2824" s="111"/>
      <c r="AM2824" s="92"/>
      <c r="AN2824" s="92"/>
      <c r="AO2824" s="92"/>
      <c r="AP2824" s="92">
        <v>1</v>
      </c>
      <c r="AQ2824" s="92"/>
      <c r="AR2824" s="92"/>
      <c r="AS2824" s="92"/>
      <c r="AT2824" s="92"/>
      <c r="AU2824" s="92"/>
      <c r="AV2824" s="109">
        <f t="shared" si="435"/>
        <v>100</v>
      </c>
      <c r="AW2824" s="75"/>
      <c r="AX2824" s="110">
        <f t="shared" si="436"/>
        <v>12.5</v>
      </c>
      <c r="AY2824" s="111"/>
      <c r="AZ2824" s="93"/>
      <c r="BA2824" s="94" t="s">
        <v>131</v>
      </c>
      <c r="BB2824" s="71"/>
      <c r="BC2824" s="95"/>
      <c r="BD2824" s="41">
        <v>5</v>
      </c>
      <c r="BE2824" s="52">
        <v>51</v>
      </c>
      <c r="BF2824" s="103">
        <v>5122</v>
      </c>
      <c r="BG2824" s="280" t="s">
        <v>52</v>
      </c>
    </row>
    <row r="2825" spans="1:59" s="63" customFormat="1" ht="12.75" x14ac:dyDescent="0.2">
      <c r="A2825" s="196">
        <v>5</v>
      </c>
      <c r="B2825" s="197" t="s">
        <v>938</v>
      </c>
      <c r="C2825" s="208">
        <v>51</v>
      </c>
      <c r="D2825" s="209" t="s">
        <v>939</v>
      </c>
      <c r="E2825" s="212">
        <v>5122</v>
      </c>
      <c r="F2825" s="213" t="s">
        <v>963</v>
      </c>
      <c r="G2825" s="236" t="s">
        <v>360</v>
      </c>
      <c r="H2825" s="89"/>
      <c r="I2825" s="90" t="s">
        <v>941</v>
      </c>
      <c r="J2825" s="90"/>
      <c r="K2825" s="90" t="s">
        <v>64</v>
      </c>
      <c r="L2825" s="90" t="s">
        <v>119</v>
      </c>
      <c r="M2825" s="91"/>
      <c r="N2825" s="312">
        <v>1</v>
      </c>
      <c r="O2825" s="313">
        <f t="shared" si="437"/>
        <v>0.125</v>
      </c>
      <c r="P2825" s="104">
        <v>1</v>
      </c>
      <c r="Q2825" s="92"/>
      <c r="R2825" s="92"/>
      <c r="S2825" s="92"/>
      <c r="T2825" s="92"/>
      <c r="U2825" s="92"/>
      <c r="V2825" s="92"/>
      <c r="W2825" s="92"/>
      <c r="X2825" s="109">
        <f t="shared" si="431"/>
        <v>100</v>
      </c>
      <c r="Y2825" s="83"/>
      <c r="Z2825" s="110">
        <f t="shared" si="432"/>
        <v>12.5</v>
      </c>
      <c r="AA2825" s="111"/>
      <c r="AB2825" s="92"/>
      <c r="AC2825" s="92"/>
      <c r="AD2825" s="92"/>
      <c r="AE2825" s="92"/>
      <c r="AF2825" s="92"/>
      <c r="AG2825" s="92"/>
      <c r="AH2825" s="92"/>
      <c r="AI2825" s="109">
        <f t="shared" si="433"/>
        <v>0</v>
      </c>
      <c r="AJ2825" s="83"/>
      <c r="AK2825" s="110">
        <f t="shared" si="434"/>
        <v>0</v>
      </c>
      <c r="AL2825" s="111"/>
      <c r="AM2825" s="92"/>
      <c r="AN2825" s="92"/>
      <c r="AO2825" s="92"/>
      <c r="AP2825" s="92"/>
      <c r="AQ2825" s="92"/>
      <c r="AR2825" s="92"/>
      <c r="AS2825" s="92"/>
      <c r="AT2825" s="92">
        <v>1</v>
      </c>
      <c r="AU2825" s="92"/>
      <c r="AV2825" s="109">
        <f t="shared" si="435"/>
        <v>2500</v>
      </c>
      <c r="AW2825" s="75"/>
      <c r="AX2825" s="110">
        <f t="shared" si="436"/>
        <v>312.5</v>
      </c>
      <c r="AY2825" s="111"/>
      <c r="AZ2825" s="93"/>
      <c r="BA2825" s="94" t="s">
        <v>131</v>
      </c>
      <c r="BB2825" s="71"/>
      <c r="BC2825" s="95"/>
      <c r="BD2825" s="41">
        <v>5</v>
      </c>
      <c r="BE2825" s="52">
        <v>51</v>
      </c>
      <c r="BF2825" s="103">
        <v>5122</v>
      </c>
      <c r="BG2825" s="280" t="s">
        <v>52</v>
      </c>
    </row>
    <row r="2826" spans="1:59" s="63" customFormat="1" ht="12.75" x14ac:dyDescent="0.2">
      <c r="A2826" s="196">
        <v>5</v>
      </c>
      <c r="B2826" s="197" t="s">
        <v>938</v>
      </c>
      <c r="C2826" s="208">
        <v>51</v>
      </c>
      <c r="D2826" s="209" t="s">
        <v>939</v>
      </c>
      <c r="E2826" s="212">
        <v>5122</v>
      </c>
      <c r="F2826" s="213" t="s">
        <v>963</v>
      </c>
      <c r="G2826" s="236" t="s">
        <v>360</v>
      </c>
      <c r="H2826" s="89"/>
      <c r="I2826" s="90" t="s">
        <v>964</v>
      </c>
      <c r="J2826" s="90"/>
      <c r="K2826" s="90" t="s">
        <v>64</v>
      </c>
      <c r="L2826" s="90" t="s">
        <v>136</v>
      </c>
      <c r="M2826" s="91"/>
      <c r="N2826" s="312">
        <v>1</v>
      </c>
      <c r="O2826" s="313">
        <f t="shared" si="437"/>
        <v>0.125</v>
      </c>
      <c r="P2826" s="104">
        <v>1</v>
      </c>
      <c r="Q2826" s="92"/>
      <c r="R2826" s="92"/>
      <c r="S2826" s="92"/>
      <c r="T2826" s="92"/>
      <c r="U2826" s="92"/>
      <c r="V2826" s="92"/>
      <c r="W2826" s="92"/>
      <c r="X2826" s="109">
        <f t="shared" si="431"/>
        <v>100</v>
      </c>
      <c r="Y2826" s="83"/>
      <c r="Z2826" s="110">
        <f t="shared" si="432"/>
        <v>12.5</v>
      </c>
      <c r="AA2826" s="111"/>
      <c r="AB2826" s="92"/>
      <c r="AC2826" s="92"/>
      <c r="AD2826" s="92"/>
      <c r="AE2826" s="92"/>
      <c r="AF2826" s="92"/>
      <c r="AG2826" s="92"/>
      <c r="AH2826" s="92"/>
      <c r="AI2826" s="109">
        <f t="shared" si="433"/>
        <v>0</v>
      </c>
      <c r="AJ2826" s="83"/>
      <c r="AK2826" s="110">
        <f t="shared" si="434"/>
        <v>0</v>
      </c>
      <c r="AL2826" s="111"/>
      <c r="AM2826" s="92"/>
      <c r="AN2826" s="92"/>
      <c r="AO2826" s="92"/>
      <c r="AP2826" s="92"/>
      <c r="AQ2826" s="92"/>
      <c r="AR2826" s="92"/>
      <c r="AS2826" s="92"/>
      <c r="AT2826" s="92">
        <v>1</v>
      </c>
      <c r="AU2826" s="92"/>
      <c r="AV2826" s="109">
        <f t="shared" si="435"/>
        <v>2500</v>
      </c>
      <c r="AW2826" s="75"/>
      <c r="AX2826" s="110">
        <f t="shared" si="436"/>
        <v>312.5</v>
      </c>
      <c r="AY2826" s="111"/>
      <c r="AZ2826" s="93"/>
      <c r="BA2826" s="94" t="s">
        <v>131</v>
      </c>
      <c r="BB2826" s="71"/>
      <c r="BC2826" s="95"/>
      <c r="BD2826" s="41">
        <v>5</v>
      </c>
      <c r="BE2826" s="52">
        <v>51</v>
      </c>
      <c r="BF2826" s="103">
        <v>5122</v>
      </c>
      <c r="BG2826" s="280" t="s">
        <v>52</v>
      </c>
    </row>
    <row r="2827" spans="1:59" s="63" customFormat="1" ht="12.75" x14ac:dyDescent="0.2">
      <c r="A2827" s="196">
        <v>5</v>
      </c>
      <c r="B2827" s="197" t="s">
        <v>938</v>
      </c>
      <c r="C2827" s="208">
        <v>51</v>
      </c>
      <c r="D2827" s="209" t="s">
        <v>939</v>
      </c>
      <c r="E2827" s="212">
        <v>5122</v>
      </c>
      <c r="F2827" s="213" t="s">
        <v>963</v>
      </c>
      <c r="G2827" s="236" t="s">
        <v>360</v>
      </c>
      <c r="H2827" s="89"/>
      <c r="I2827" s="90" t="s">
        <v>338</v>
      </c>
      <c r="J2827" s="90"/>
      <c r="K2827" s="90" t="s">
        <v>64</v>
      </c>
      <c r="L2827" s="90" t="s">
        <v>340</v>
      </c>
      <c r="M2827" s="91"/>
      <c r="N2827" s="312">
        <v>1</v>
      </c>
      <c r="O2827" s="313">
        <f t="shared" si="437"/>
        <v>0.125</v>
      </c>
      <c r="P2827" s="104">
        <v>1</v>
      </c>
      <c r="Q2827" s="92"/>
      <c r="R2827" s="92"/>
      <c r="S2827" s="92"/>
      <c r="T2827" s="92"/>
      <c r="U2827" s="92"/>
      <c r="V2827" s="92"/>
      <c r="W2827" s="92"/>
      <c r="X2827" s="109">
        <f t="shared" si="431"/>
        <v>100</v>
      </c>
      <c r="Y2827" s="83"/>
      <c r="Z2827" s="110">
        <f t="shared" si="432"/>
        <v>12.5</v>
      </c>
      <c r="AA2827" s="111"/>
      <c r="AB2827" s="92"/>
      <c r="AC2827" s="92"/>
      <c r="AD2827" s="92"/>
      <c r="AE2827" s="92"/>
      <c r="AF2827" s="92"/>
      <c r="AG2827" s="92"/>
      <c r="AH2827" s="92"/>
      <c r="AI2827" s="109">
        <f t="shared" si="433"/>
        <v>0</v>
      </c>
      <c r="AJ2827" s="83"/>
      <c r="AK2827" s="110">
        <f t="shared" si="434"/>
        <v>0</v>
      </c>
      <c r="AL2827" s="111"/>
      <c r="AM2827" s="92"/>
      <c r="AN2827" s="92"/>
      <c r="AO2827" s="92"/>
      <c r="AP2827" s="92"/>
      <c r="AQ2827" s="92"/>
      <c r="AR2827" s="92"/>
      <c r="AS2827" s="92"/>
      <c r="AT2827" s="92">
        <v>1</v>
      </c>
      <c r="AU2827" s="92"/>
      <c r="AV2827" s="109">
        <f t="shared" si="435"/>
        <v>2500</v>
      </c>
      <c r="AW2827" s="75"/>
      <c r="AX2827" s="110">
        <f t="shared" si="436"/>
        <v>312.5</v>
      </c>
      <c r="AY2827" s="111"/>
      <c r="AZ2827" s="93"/>
      <c r="BA2827" s="94" t="s">
        <v>131</v>
      </c>
      <c r="BB2827" s="71"/>
      <c r="BC2827" s="95"/>
      <c r="BD2827" s="41">
        <v>5</v>
      </c>
      <c r="BE2827" s="52">
        <v>51</v>
      </c>
      <c r="BF2827" s="103">
        <v>5122</v>
      </c>
      <c r="BG2827" s="280" t="s">
        <v>52</v>
      </c>
    </row>
    <row r="2828" spans="1:59" s="63" customFormat="1" ht="12.75" x14ac:dyDescent="0.2">
      <c r="A2828" s="196">
        <v>5</v>
      </c>
      <c r="B2828" s="197" t="s">
        <v>938</v>
      </c>
      <c r="C2828" s="208">
        <v>51</v>
      </c>
      <c r="D2828" s="209" t="s">
        <v>939</v>
      </c>
      <c r="E2828" s="212">
        <v>5122</v>
      </c>
      <c r="F2828" s="213" t="s">
        <v>963</v>
      </c>
      <c r="G2828" s="236" t="s">
        <v>360</v>
      </c>
      <c r="H2828" s="89"/>
      <c r="I2828" s="90" t="s">
        <v>965</v>
      </c>
      <c r="J2828" s="90"/>
      <c r="K2828" s="90" t="s">
        <v>73</v>
      </c>
      <c r="L2828" s="90" t="s">
        <v>69</v>
      </c>
      <c r="M2828" s="91"/>
      <c r="N2828" s="312">
        <v>1</v>
      </c>
      <c r="O2828" s="313">
        <f t="shared" si="437"/>
        <v>0.125</v>
      </c>
      <c r="P2828" s="104"/>
      <c r="Q2828" s="92"/>
      <c r="R2828" s="92"/>
      <c r="S2828" s="92"/>
      <c r="T2828" s="92"/>
      <c r="U2828" s="92"/>
      <c r="V2828" s="92"/>
      <c r="W2828" s="92">
        <v>1</v>
      </c>
      <c r="X2828" s="109">
        <f t="shared" si="431"/>
        <v>25000</v>
      </c>
      <c r="Y2828" s="83"/>
      <c r="Z2828" s="110">
        <f t="shared" si="432"/>
        <v>3125</v>
      </c>
      <c r="AA2828" s="111"/>
      <c r="AB2828" s="92"/>
      <c r="AC2828" s="92"/>
      <c r="AD2828" s="92"/>
      <c r="AE2828" s="92"/>
      <c r="AF2828" s="92"/>
      <c r="AG2828" s="92"/>
      <c r="AH2828" s="92"/>
      <c r="AI2828" s="109">
        <f t="shared" si="433"/>
        <v>0</v>
      </c>
      <c r="AJ2828" s="83"/>
      <c r="AK2828" s="110">
        <f t="shared" si="434"/>
        <v>0</v>
      </c>
      <c r="AL2828" s="111"/>
      <c r="AM2828" s="92"/>
      <c r="AN2828" s="92"/>
      <c r="AO2828" s="92"/>
      <c r="AP2828" s="92">
        <v>1</v>
      </c>
      <c r="AQ2828" s="92"/>
      <c r="AR2828" s="92"/>
      <c r="AS2828" s="92"/>
      <c r="AT2828" s="92"/>
      <c r="AU2828" s="92"/>
      <c r="AV2828" s="109">
        <f t="shared" si="435"/>
        <v>100</v>
      </c>
      <c r="AW2828" s="75"/>
      <c r="AX2828" s="110">
        <f t="shared" si="436"/>
        <v>12.5</v>
      </c>
      <c r="AY2828" s="111"/>
      <c r="AZ2828" s="93"/>
      <c r="BA2828" s="94" t="s">
        <v>131</v>
      </c>
      <c r="BB2828" s="71"/>
      <c r="BC2828" s="95"/>
      <c r="BD2828" s="41">
        <v>5</v>
      </c>
      <c r="BE2828" s="52">
        <v>51</v>
      </c>
      <c r="BF2828" s="103">
        <v>5122</v>
      </c>
      <c r="BG2828" s="280" t="s">
        <v>52</v>
      </c>
    </row>
    <row r="2829" spans="1:59" s="63" customFormat="1" ht="12.75" x14ac:dyDescent="0.2">
      <c r="A2829" s="196">
        <v>5</v>
      </c>
      <c r="B2829" s="197" t="s">
        <v>938</v>
      </c>
      <c r="C2829" s="208">
        <v>51</v>
      </c>
      <c r="D2829" s="209" t="s">
        <v>939</v>
      </c>
      <c r="E2829" s="212">
        <v>5122</v>
      </c>
      <c r="F2829" s="213" t="s">
        <v>963</v>
      </c>
      <c r="G2829" s="236" t="s">
        <v>360</v>
      </c>
      <c r="H2829" s="65"/>
      <c r="I2829" s="222"/>
      <c r="J2829" s="66"/>
      <c r="K2829" s="66"/>
      <c r="L2829" s="66"/>
      <c r="M2829" s="64"/>
      <c r="N2829" s="304"/>
      <c r="O2829" s="305"/>
      <c r="P2829" s="127"/>
      <c r="Q2829" s="67"/>
      <c r="R2829" s="67"/>
      <c r="S2829" s="67"/>
      <c r="T2829" s="67"/>
      <c r="U2829" s="67"/>
      <c r="V2829" s="67"/>
      <c r="W2829" s="67"/>
      <c r="X2829" s="67"/>
      <c r="Y2829" s="68"/>
      <c r="Z2829" s="68"/>
      <c r="AA2829" s="68"/>
      <c r="AB2829" s="67"/>
      <c r="AC2829" s="67"/>
      <c r="AD2829" s="67"/>
      <c r="AE2829" s="67"/>
      <c r="AF2829" s="67"/>
      <c r="AG2829" s="67"/>
      <c r="AH2829" s="67"/>
      <c r="AI2829" s="67"/>
      <c r="AJ2829" s="68"/>
      <c r="AK2829" s="68"/>
      <c r="AL2829" s="68"/>
      <c r="AM2829" s="67"/>
      <c r="AN2829" s="67"/>
      <c r="AO2829" s="67"/>
      <c r="AP2829" s="67"/>
      <c r="AQ2829" s="67"/>
      <c r="AR2829" s="67"/>
      <c r="AS2829" s="67"/>
      <c r="AT2829" s="67"/>
      <c r="AU2829" s="67"/>
      <c r="AV2829" s="67"/>
      <c r="AW2829" s="67"/>
      <c r="AX2829" s="68"/>
      <c r="AY2829" s="68"/>
      <c r="AZ2829" s="69"/>
      <c r="BA2829" s="70"/>
      <c r="BB2829" s="71"/>
      <c r="BC2829" s="95"/>
      <c r="BD2829" s="41">
        <v>5</v>
      </c>
      <c r="BE2829" s="52">
        <v>51</v>
      </c>
      <c r="BF2829" s="103">
        <v>5122</v>
      </c>
      <c r="BG2829" s="275"/>
    </row>
    <row r="2830" spans="1:59" s="63" customFormat="1" ht="12.75" x14ac:dyDescent="0.2">
      <c r="A2830" s="196">
        <v>5</v>
      </c>
      <c r="B2830" s="197" t="s">
        <v>938</v>
      </c>
      <c r="C2830" s="208">
        <v>51</v>
      </c>
      <c r="D2830" s="209" t="s">
        <v>939</v>
      </c>
      <c r="E2830" s="212">
        <v>5122</v>
      </c>
      <c r="F2830" s="213" t="s">
        <v>963</v>
      </c>
      <c r="G2830" s="232"/>
      <c r="H2830" s="97"/>
      <c r="I2830" s="224"/>
      <c r="J2830" s="98"/>
      <c r="K2830" s="98"/>
      <c r="L2830" s="98"/>
      <c r="M2830" s="96"/>
      <c r="N2830" s="307"/>
      <c r="O2830" s="246"/>
      <c r="P2830" s="124"/>
      <c r="Q2830" s="99"/>
      <c r="R2830" s="99"/>
      <c r="S2830" s="99"/>
      <c r="T2830" s="99"/>
      <c r="U2830" s="99"/>
      <c r="V2830" s="99"/>
      <c r="W2830" s="99"/>
      <c r="X2830" s="99"/>
      <c r="Y2830" s="100"/>
      <c r="Z2830" s="100"/>
      <c r="AA2830" s="100"/>
      <c r="AB2830" s="99"/>
      <c r="AC2830" s="99"/>
      <c r="AD2830" s="99"/>
      <c r="AE2830" s="99"/>
      <c r="AF2830" s="99"/>
      <c r="AG2830" s="99"/>
      <c r="AH2830" s="99"/>
      <c r="AI2830" s="99"/>
      <c r="AJ2830" s="100"/>
      <c r="AK2830" s="100"/>
      <c r="AL2830" s="100"/>
      <c r="AM2830" s="99"/>
      <c r="AN2830" s="99"/>
      <c r="AO2830" s="99"/>
      <c r="AP2830" s="99"/>
      <c r="AQ2830" s="99"/>
      <c r="AR2830" s="99"/>
      <c r="AS2830" s="99"/>
      <c r="AT2830" s="99"/>
      <c r="AU2830" s="99"/>
      <c r="AV2830" s="99"/>
      <c r="AW2830" s="99"/>
      <c r="AX2830" s="100"/>
      <c r="AY2830" s="100"/>
      <c r="AZ2830" s="101"/>
      <c r="BA2830" s="102"/>
      <c r="BB2830" s="95"/>
      <c r="BC2830" s="95"/>
      <c r="BD2830" s="41">
        <v>5</v>
      </c>
      <c r="BE2830" s="52">
        <v>51</v>
      </c>
      <c r="BF2830" s="103">
        <v>5122</v>
      </c>
      <c r="BG2830" s="277"/>
    </row>
    <row r="2831" spans="1:59" s="63" customFormat="1" ht="12.75" x14ac:dyDescent="0.2">
      <c r="A2831" s="196">
        <v>5</v>
      </c>
      <c r="B2831" s="197" t="s">
        <v>938</v>
      </c>
      <c r="C2831" s="208">
        <v>51</v>
      </c>
      <c r="D2831" s="209" t="s">
        <v>939</v>
      </c>
      <c r="E2831" s="212">
        <v>5122</v>
      </c>
      <c r="F2831" s="213" t="s">
        <v>963</v>
      </c>
      <c r="G2831" s="236"/>
      <c r="H2831" s="65"/>
      <c r="I2831" s="222"/>
      <c r="J2831" s="66"/>
      <c r="K2831" s="66"/>
      <c r="L2831" s="66"/>
      <c r="M2831" s="64"/>
      <c r="N2831" s="304"/>
      <c r="O2831" s="305"/>
      <c r="P2831" s="127"/>
      <c r="Q2831" s="67"/>
      <c r="R2831" s="67"/>
      <c r="S2831" s="67"/>
      <c r="T2831" s="67"/>
      <c r="U2831" s="67"/>
      <c r="V2831" s="67"/>
      <c r="W2831" s="67"/>
      <c r="X2831" s="67"/>
      <c r="Y2831" s="68"/>
      <c r="Z2831" s="68"/>
      <c r="AA2831" s="68"/>
      <c r="AB2831" s="67"/>
      <c r="AC2831" s="67"/>
      <c r="AD2831" s="67"/>
      <c r="AE2831" s="67"/>
      <c r="AF2831" s="67"/>
      <c r="AG2831" s="67"/>
      <c r="AH2831" s="67"/>
      <c r="AI2831" s="67"/>
      <c r="AJ2831" s="68"/>
      <c r="AK2831" s="68"/>
      <c r="AL2831" s="68"/>
      <c r="AM2831" s="67"/>
      <c r="AN2831" s="67"/>
      <c r="AO2831" s="67"/>
      <c r="AP2831" s="67"/>
      <c r="AQ2831" s="67"/>
      <c r="AR2831" s="67"/>
      <c r="AS2831" s="67"/>
      <c r="AT2831" s="67"/>
      <c r="AU2831" s="67"/>
      <c r="AV2831" s="67"/>
      <c r="AW2831" s="67"/>
      <c r="AX2831" s="68"/>
      <c r="AY2831" s="68"/>
      <c r="AZ2831" s="69"/>
      <c r="BA2831" s="70"/>
      <c r="BB2831" s="71"/>
      <c r="BC2831" s="95"/>
      <c r="BD2831" s="41">
        <v>5</v>
      </c>
      <c r="BE2831" s="52">
        <v>51</v>
      </c>
      <c r="BF2831" s="103">
        <v>5122</v>
      </c>
      <c r="BG2831" s="275"/>
    </row>
    <row r="2832" spans="1:59" s="63" customFormat="1" ht="12.75" x14ac:dyDescent="0.2">
      <c r="A2832" s="196">
        <v>5</v>
      </c>
      <c r="B2832" s="197" t="s">
        <v>938</v>
      </c>
      <c r="C2832" s="208">
        <v>51</v>
      </c>
      <c r="D2832" s="209" t="s">
        <v>939</v>
      </c>
      <c r="E2832" s="212">
        <v>5122</v>
      </c>
      <c r="F2832" s="213" t="s">
        <v>963</v>
      </c>
      <c r="G2832" s="231" t="s">
        <v>1198</v>
      </c>
      <c r="H2832" s="72" t="s">
        <v>1233</v>
      </c>
      <c r="I2832" s="223" t="s">
        <v>1255</v>
      </c>
      <c r="J2832" s="73"/>
      <c r="K2832" s="73"/>
      <c r="L2832" s="73"/>
      <c r="M2832" s="74"/>
      <c r="N2832" s="247"/>
      <c r="O2832" s="306"/>
      <c r="P2832" s="105"/>
      <c r="Q2832" s="75"/>
      <c r="R2832" s="75"/>
      <c r="S2832" s="75"/>
      <c r="T2832" s="75"/>
      <c r="U2832" s="75"/>
      <c r="V2832" s="75"/>
      <c r="W2832" s="75"/>
      <c r="X2832" s="75"/>
      <c r="Y2832" s="76" t="s">
        <v>1241</v>
      </c>
      <c r="Z2832" s="77" t="s">
        <v>1241</v>
      </c>
      <c r="AA2832" s="78">
        <f>AA$2838</f>
        <v>2500</v>
      </c>
      <c r="AB2832" s="75"/>
      <c r="AC2832" s="75"/>
      <c r="AD2832" s="75"/>
      <c r="AE2832" s="75"/>
      <c r="AF2832" s="75"/>
      <c r="AG2832" s="75"/>
      <c r="AH2832" s="75"/>
      <c r="AI2832" s="75"/>
      <c r="AJ2832" s="76" t="s">
        <v>1241</v>
      </c>
      <c r="AK2832" s="77" t="s">
        <v>1241</v>
      </c>
      <c r="AL2832" s="78">
        <f>AL$2838</f>
        <v>0</v>
      </c>
      <c r="AM2832" s="75"/>
      <c r="AN2832" s="75"/>
      <c r="AO2832" s="75"/>
      <c r="AP2832" s="75"/>
      <c r="AQ2832" s="75"/>
      <c r="AR2832" s="75"/>
      <c r="AS2832" s="75"/>
      <c r="AT2832" s="75"/>
      <c r="AU2832" s="75"/>
      <c r="AV2832" s="75"/>
      <c r="AW2832" s="76" t="s">
        <v>1241</v>
      </c>
      <c r="AX2832" s="77" t="s">
        <v>1241</v>
      </c>
      <c r="AY2832" s="78">
        <f>AY$2838</f>
        <v>500</v>
      </c>
      <c r="AZ2832" s="79"/>
      <c r="BA2832" s="80" t="str">
        <f>I2832</f>
        <v>&gt; see 5123, Manufactured timber board linings</v>
      </c>
      <c r="BB2832" s="71"/>
      <c r="BC2832" s="95"/>
      <c r="BD2832" s="41">
        <v>5</v>
      </c>
      <c r="BE2832" s="52">
        <v>51</v>
      </c>
      <c r="BF2832" s="103">
        <v>5122</v>
      </c>
      <c r="BG2832" s="276" t="str">
        <f>H2832</f>
        <v>Default Scenario (Link)</v>
      </c>
    </row>
    <row r="2833" spans="1:59" s="63" customFormat="1" ht="12.75" x14ac:dyDescent="0.2">
      <c r="A2833" s="196">
        <v>5</v>
      </c>
      <c r="B2833" s="197" t="s">
        <v>938</v>
      </c>
      <c r="C2833" s="208">
        <v>51</v>
      </c>
      <c r="D2833" s="209" t="s">
        <v>939</v>
      </c>
      <c r="E2833" s="212">
        <v>5122</v>
      </c>
      <c r="F2833" s="213" t="s">
        <v>963</v>
      </c>
      <c r="G2833" s="231"/>
      <c r="H2833" s="65"/>
      <c r="I2833" s="222"/>
      <c r="J2833" s="66"/>
      <c r="K2833" s="66"/>
      <c r="L2833" s="66"/>
      <c r="M2833" s="64"/>
      <c r="N2833" s="304"/>
      <c r="O2833" s="305"/>
      <c r="P2833" s="127"/>
      <c r="Q2833" s="67"/>
      <c r="R2833" s="67"/>
      <c r="S2833" s="67"/>
      <c r="T2833" s="67"/>
      <c r="U2833" s="67"/>
      <c r="V2833" s="67"/>
      <c r="W2833" s="67"/>
      <c r="X2833" s="67"/>
      <c r="Y2833" s="68"/>
      <c r="Z2833" s="68"/>
      <c r="AA2833" s="68"/>
      <c r="AB2833" s="67"/>
      <c r="AC2833" s="67"/>
      <c r="AD2833" s="67"/>
      <c r="AE2833" s="67"/>
      <c r="AF2833" s="67"/>
      <c r="AG2833" s="67"/>
      <c r="AH2833" s="67"/>
      <c r="AI2833" s="67"/>
      <c r="AJ2833" s="68"/>
      <c r="AK2833" s="68"/>
      <c r="AL2833" s="68"/>
      <c r="AM2833" s="67"/>
      <c r="AN2833" s="67"/>
      <c r="AO2833" s="67"/>
      <c r="AP2833" s="67"/>
      <c r="AQ2833" s="67"/>
      <c r="AR2833" s="67"/>
      <c r="AS2833" s="67"/>
      <c r="AT2833" s="67"/>
      <c r="AU2833" s="67"/>
      <c r="AV2833" s="67"/>
      <c r="AW2833" s="67"/>
      <c r="AX2833" s="68"/>
      <c r="AY2833" s="68"/>
      <c r="AZ2833" s="69"/>
      <c r="BA2833" s="70"/>
      <c r="BB2833" s="71"/>
      <c r="BC2833" s="95"/>
      <c r="BD2833" s="41">
        <v>5</v>
      </c>
      <c r="BE2833" s="52">
        <v>51</v>
      </c>
      <c r="BF2833" s="103">
        <v>5122</v>
      </c>
      <c r="BG2833" s="275"/>
    </row>
    <row r="2834" spans="1:59" s="63" customFormat="1" ht="12.75" x14ac:dyDescent="0.2">
      <c r="A2834" s="196">
        <v>5</v>
      </c>
      <c r="B2834" s="197" t="s">
        <v>938</v>
      </c>
      <c r="C2834" s="208">
        <v>51</v>
      </c>
      <c r="D2834" s="209" t="s">
        <v>939</v>
      </c>
      <c r="E2834" s="212">
        <v>5122</v>
      </c>
      <c r="F2834" s="213" t="s">
        <v>963</v>
      </c>
      <c r="G2834" s="232"/>
      <c r="H2834" s="97"/>
      <c r="I2834" s="224"/>
      <c r="J2834" s="98"/>
      <c r="K2834" s="98"/>
      <c r="L2834" s="98"/>
      <c r="M2834" s="96"/>
      <c r="N2834" s="307"/>
      <c r="O2834" s="246"/>
      <c r="P2834" s="124"/>
      <c r="Q2834" s="99"/>
      <c r="R2834" s="99"/>
      <c r="S2834" s="99"/>
      <c r="T2834" s="99"/>
      <c r="U2834" s="99"/>
      <c r="V2834" s="99"/>
      <c r="W2834" s="99"/>
      <c r="X2834" s="99"/>
      <c r="Y2834" s="100"/>
      <c r="Z2834" s="100"/>
      <c r="AA2834" s="100"/>
      <c r="AB2834" s="99"/>
      <c r="AC2834" s="99"/>
      <c r="AD2834" s="99"/>
      <c r="AE2834" s="99"/>
      <c r="AF2834" s="99"/>
      <c r="AG2834" s="99"/>
      <c r="AH2834" s="99"/>
      <c r="AI2834" s="99"/>
      <c r="AJ2834" s="100"/>
      <c r="AK2834" s="100"/>
      <c r="AL2834" s="100"/>
      <c r="AM2834" s="99"/>
      <c r="AN2834" s="99"/>
      <c r="AO2834" s="99"/>
      <c r="AP2834" s="99"/>
      <c r="AQ2834" s="99"/>
      <c r="AR2834" s="99"/>
      <c r="AS2834" s="99"/>
      <c r="AT2834" s="99"/>
      <c r="AU2834" s="99"/>
      <c r="AV2834" s="99"/>
      <c r="AW2834" s="99"/>
      <c r="AX2834" s="100"/>
      <c r="AY2834" s="100"/>
      <c r="AZ2834" s="101"/>
      <c r="BA2834" s="102"/>
      <c r="BB2834" s="95"/>
      <c r="BC2834" s="95"/>
      <c r="BD2834" s="41">
        <v>5</v>
      </c>
      <c r="BE2834" s="52">
        <v>51</v>
      </c>
      <c r="BF2834" s="103">
        <v>5122</v>
      </c>
      <c r="BG2834" s="277"/>
    </row>
    <row r="2835" spans="1:59" x14ac:dyDescent="0.25">
      <c r="A2835" s="196">
        <v>5</v>
      </c>
      <c r="B2835" s="197" t="s">
        <v>938</v>
      </c>
      <c r="C2835" s="208">
        <v>51</v>
      </c>
      <c r="D2835" s="209" t="s">
        <v>939</v>
      </c>
      <c r="E2835" s="210">
        <v>5123</v>
      </c>
      <c r="F2835" s="211" t="s">
        <v>966</v>
      </c>
      <c r="G2835" s="235"/>
      <c r="H2835" s="145"/>
      <c r="I2835" s="221"/>
      <c r="J2835" s="57"/>
      <c r="K2835" s="57"/>
      <c r="L2835" s="57"/>
      <c r="M2835" s="144"/>
      <c r="N2835" s="324"/>
      <c r="O2835" s="325"/>
      <c r="P2835" s="146"/>
      <c r="Q2835" s="146"/>
      <c r="R2835" s="146"/>
      <c r="S2835" s="146"/>
      <c r="T2835" s="146"/>
      <c r="U2835" s="146"/>
      <c r="V2835" s="146"/>
      <c r="W2835" s="146"/>
      <c r="X2835" s="146"/>
      <c r="Y2835" s="59"/>
      <c r="Z2835" s="123"/>
      <c r="AA2835" s="123"/>
      <c r="AB2835" s="146"/>
      <c r="AC2835" s="146"/>
      <c r="AD2835" s="146"/>
      <c r="AE2835" s="146"/>
      <c r="AF2835" s="146"/>
      <c r="AG2835" s="146"/>
      <c r="AH2835" s="146"/>
      <c r="AI2835" s="146"/>
      <c r="AJ2835" s="59"/>
      <c r="AK2835" s="123"/>
      <c r="AL2835" s="123"/>
      <c r="AM2835" s="146"/>
      <c r="AN2835" s="146"/>
      <c r="AO2835" s="146"/>
      <c r="AP2835" s="146"/>
      <c r="AQ2835" s="146"/>
      <c r="AR2835" s="146"/>
      <c r="AS2835" s="146"/>
      <c r="AT2835" s="146"/>
      <c r="AU2835" s="146"/>
      <c r="AV2835" s="146"/>
      <c r="AW2835" s="58"/>
      <c r="AX2835" s="123"/>
      <c r="AY2835" s="59"/>
      <c r="AZ2835" s="147"/>
      <c r="BA2835" s="148"/>
      <c r="BB2835" s="143"/>
      <c r="BC2835" s="143"/>
      <c r="BD2835" s="41">
        <v>5</v>
      </c>
      <c r="BE2835" s="52">
        <v>51</v>
      </c>
      <c r="BF2835" s="62">
        <v>5123</v>
      </c>
      <c r="BG2835" s="284"/>
    </row>
    <row r="2836" spans="1:59" s="63" customFormat="1" ht="12.75" x14ac:dyDescent="0.2">
      <c r="A2836" s="196">
        <v>5</v>
      </c>
      <c r="B2836" s="197" t="s">
        <v>938</v>
      </c>
      <c r="C2836" s="208">
        <v>51</v>
      </c>
      <c r="D2836" s="209" t="s">
        <v>939</v>
      </c>
      <c r="E2836" s="210">
        <v>5123</v>
      </c>
      <c r="F2836" s="211" t="s">
        <v>966</v>
      </c>
      <c r="G2836" s="230"/>
      <c r="H2836" s="56"/>
      <c r="I2836" s="221"/>
      <c r="J2836" s="57"/>
      <c r="K2836" s="57"/>
      <c r="L2836" s="57"/>
      <c r="M2836" s="55"/>
      <c r="N2836" s="303"/>
      <c r="O2836" s="245"/>
      <c r="P2836" s="122"/>
      <c r="Q2836" s="58"/>
      <c r="R2836" s="58"/>
      <c r="S2836" s="58"/>
      <c r="T2836" s="58"/>
      <c r="U2836" s="58"/>
      <c r="V2836" s="58"/>
      <c r="W2836" s="58"/>
      <c r="X2836" s="58"/>
      <c r="Y2836" s="59"/>
      <c r="Z2836" s="59"/>
      <c r="AA2836" s="59"/>
      <c r="AB2836" s="58"/>
      <c r="AC2836" s="58"/>
      <c r="AD2836" s="58"/>
      <c r="AE2836" s="58"/>
      <c r="AF2836" s="58"/>
      <c r="AG2836" s="58"/>
      <c r="AH2836" s="58"/>
      <c r="AI2836" s="58"/>
      <c r="AJ2836" s="59"/>
      <c r="AK2836" s="59"/>
      <c r="AL2836" s="59"/>
      <c r="AM2836" s="58"/>
      <c r="AN2836" s="58"/>
      <c r="AO2836" s="58"/>
      <c r="AP2836" s="58"/>
      <c r="AQ2836" s="58"/>
      <c r="AR2836" s="58"/>
      <c r="AS2836" s="58"/>
      <c r="AT2836" s="58"/>
      <c r="AU2836" s="58"/>
      <c r="AV2836" s="58"/>
      <c r="AW2836" s="58"/>
      <c r="AX2836" s="59"/>
      <c r="AY2836" s="59"/>
      <c r="AZ2836" s="60"/>
      <c r="BA2836" s="61"/>
      <c r="BB2836" s="54"/>
      <c r="BC2836" s="54"/>
      <c r="BD2836" s="41">
        <v>5</v>
      </c>
      <c r="BE2836" s="52">
        <v>51</v>
      </c>
      <c r="BF2836" s="62">
        <v>5123</v>
      </c>
      <c r="BG2836" s="274"/>
    </row>
    <row r="2837" spans="1:59" s="63" customFormat="1" ht="12.75" x14ac:dyDescent="0.2">
      <c r="A2837" s="196">
        <v>5</v>
      </c>
      <c r="B2837" s="197" t="s">
        <v>938</v>
      </c>
      <c r="C2837" s="208">
        <v>51</v>
      </c>
      <c r="D2837" s="209" t="s">
        <v>939</v>
      </c>
      <c r="E2837" s="210">
        <v>5123</v>
      </c>
      <c r="F2837" s="211" t="s">
        <v>966</v>
      </c>
      <c r="G2837" s="231" t="s">
        <v>1198</v>
      </c>
      <c r="H2837" s="65"/>
      <c r="I2837" s="222"/>
      <c r="J2837" s="66"/>
      <c r="K2837" s="66"/>
      <c r="L2837" s="66"/>
      <c r="M2837" s="64"/>
      <c r="N2837" s="308"/>
      <c r="O2837" s="309"/>
      <c r="P2837" s="127"/>
      <c r="Q2837" s="67"/>
      <c r="R2837" s="67"/>
      <c r="S2837" s="67"/>
      <c r="T2837" s="67"/>
      <c r="U2837" s="67"/>
      <c r="V2837" s="67"/>
      <c r="W2837" s="67"/>
      <c r="X2837" s="67"/>
      <c r="Y2837" s="68"/>
      <c r="Z2837" s="68"/>
      <c r="AA2837" s="68"/>
      <c r="AB2837" s="67"/>
      <c r="AC2837" s="67"/>
      <c r="AD2837" s="67"/>
      <c r="AE2837" s="67"/>
      <c r="AF2837" s="67"/>
      <c r="AG2837" s="67"/>
      <c r="AH2837" s="67"/>
      <c r="AI2837" s="67"/>
      <c r="AJ2837" s="68"/>
      <c r="AK2837" s="68"/>
      <c r="AL2837" s="68"/>
      <c r="AM2837" s="67"/>
      <c r="AN2837" s="67"/>
      <c r="AO2837" s="67"/>
      <c r="AP2837" s="67"/>
      <c r="AQ2837" s="67"/>
      <c r="AR2837" s="67"/>
      <c r="AS2837" s="67"/>
      <c r="AT2837" s="67"/>
      <c r="AU2837" s="67"/>
      <c r="AV2837" s="67"/>
      <c r="AW2837" s="67"/>
      <c r="AX2837" s="68"/>
      <c r="AY2837" s="68"/>
      <c r="AZ2837" s="69"/>
      <c r="BA2837" s="70"/>
      <c r="BB2837" s="71"/>
      <c r="BC2837" s="54"/>
      <c r="BD2837" s="41">
        <v>5</v>
      </c>
      <c r="BE2837" s="52">
        <v>51</v>
      </c>
      <c r="BF2837" s="62">
        <v>5123</v>
      </c>
      <c r="BG2837" s="275"/>
    </row>
    <row r="2838" spans="1:59" s="63" customFormat="1" ht="12.75" x14ac:dyDescent="0.2">
      <c r="A2838" s="196">
        <v>5</v>
      </c>
      <c r="B2838" s="197" t="s">
        <v>938</v>
      </c>
      <c r="C2838" s="208">
        <v>51</v>
      </c>
      <c r="D2838" s="209" t="s">
        <v>939</v>
      </c>
      <c r="E2838" s="210">
        <v>5123</v>
      </c>
      <c r="F2838" s="211" t="s">
        <v>966</v>
      </c>
      <c r="G2838" s="231" t="s">
        <v>1198</v>
      </c>
      <c r="H2838" s="72" t="s">
        <v>47</v>
      </c>
      <c r="I2838" s="223"/>
      <c r="J2838" s="73"/>
      <c r="K2838" s="73"/>
      <c r="L2838" s="73"/>
      <c r="M2838" s="74"/>
      <c r="N2838" s="247"/>
      <c r="O2838" s="306"/>
      <c r="P2838" s="105"/>
      <c r="Q2838" s="75"/>
      <c r="R2838" s="75"/>
      <c r="S2838" s="75"/>
      <c r="T2838" s="75"/>
      <c r="U2838" s="75"/>
      <c r="V2838" s="75"/>
      <c r="W2838" s="75"/>
      <c r="X2838" s="75"/>
      <c r="Y2838" s="76">
        <f>IF(ISNUMBER(VLOOKUP(Y2840,P$7:W$7,MATCH(Y2840,P$7:W$7))),VLOOKUP(Y2840,P$7:W$7,MATCH(Y2840,P$7:W$7)),IF(N2842=0,"No Data",IF(Y2840&gt;0,"&lt;100",0)))</f>
        <v>2500</v>
      </c>
      <c r="Z2838" s="77">
        <f>IF(ISNUMBER(VLOOKUP(Z2842,P$7:W$7,MATCH(Z2842,P$7:W$7))),VLOOKUP(Z2842,P$7:W$7,MATCH(Z2842,P$7:W$7)),IF(N2842=0,"No Data",IF(Z2842&gt;0,"&lt;100",0)))</f>
        <v>2500</v>
      </c>
      <c r="AA2838" s="106">
        <f>IF(ISNUMBER(Z2838),Z2838,0)</f>
        <v>2500</v>
      </c>
      <c r="AB2838" s="75"/>
      <c r="AC2838" s="75"/>
      <c r="AD2838" s="75"/>
      <c r="AE2838" s="75"/>
      <c r="AF2838" s="75"/>
      <c r="AG2838" s="75"/>
      <c r="AH2838" s="75"/>
      <c r="AI2838" s="75"/>
      <c r="AJ2838" s="76">
        <f>IF(ISNUMBER(VLOOKUP(AJ2840,AB$7:AH$7,MATCH(AJ2840,AB$7:AH$7))),VLOOKUP(AJ2840,AB$7:AH$7,MATCH(AJ2840,AB$7:AH$7)),IF(N2842=0,"No Data",IF(AJ2840&gt;0,"&lt;50",0)))</f>
        <v>0</v>
      </c>
      <c r="AK2838" s="77">
        <f>IF(ISNUMBER(VLOOKUP(AK2842,AB$7:AH$7,MATCH(AK2842,AB$7:AH$7))),VLOOKUP(AK2842,AB$7:AH$7,MATCH(AK2842,AB$7:AH$7)),IF(N2842=0,"No Data",IF(AK2842&gt;0,"&lt;50",0)))</f>
        <v>0</v>
      </c>
      <c r="AL2838" s="106">
        <f>IF(ISNUMBER(AK2838),AK2838,0)</f>
        <v>0</v>
      </c>
      <c r="AM2838" s="75"/>
      <c r="AN2838" s="75"/>
      <c r="AO2838" s="75"/>
      <c r="AP2838" s="75"/>
      <c r="AQ2838" s="75"/>
      <c r="AR2838" s="75"/>
      <c r="AS2838" s="75"/>
      <c r="AT2838" s="75"/>
      <c r="AU2838" s="75"/>
      <c r="AV2838" s="75"/>
      <c r="AW2838" s="76">
        <f>IF(ISNUMBER(VLOOKUP(AW2840,AM$7:AU$7,MATCH(AW2840,AM$7:AU$7))),VLOOKUP(AW2840,AM$7:AU$7,MATCH(AW2840,AM$7:AU$7)),IF(N2842=0,"No Data",IF(AW2840&gt;0,"&lt;10",0)))</f>
        <v>500</v>
      </c>
      <c r="AX2838" s="77">
        <f>IF(ISNUMBER(VLOOKUP(AX2842,AM$7:AU$7,MATCH(AX2842,AM$7:AU$7))),VLOOKUP(AX2842,AM$7:AU$7,MATCH(AX2842,AM$7:AU$7)),IF(N2842=0,"No Data",IF(AX2842&gt;0,"&lt;10",0)))</f>
        <v>500</v>
      </c>
      <c r="AY2838" s="106">
        <f>IF(ISNUMBER(AX2838),AX2838,0)</f>
        <v>500</v>
      </c>
      <c r="AZ2838" s="79"/>
      <c r="BA2838" s="80"/>
      <c r="BB2838" s="71"/>
      <c r="BC2838" s="54"/>
      <c r="BD2838" s="41">
        <v>5</v>
      </c>
      <c r="BE2838" s="52">
        <v>51</v>
      </c>
      <c r="BF2838" s="62">
        <v>5123</v>
      </c>
      <c r="BG2838" s="276" t="s">
        <v>47</v>
      </c>
    </row>
    <row r="2839" spans="1:59" s="63" customFormat="1" ht="12.75" x14ac:dyDescent="0.2">
      <c r="A2839" s="196">
        <v>5</v>
      </c>
      <c r="B2839" s="197" t="s">
        <v>938</v>
      </c>
      <c r="C2839" s="208">
        <v>51</v>
      </c>
      <c r="D2839" s="209" t="s">
        <v>939</v>
      </c>
      <c r="E2839" s="210">
        <v>5123</v>
      </c>
      <c r="F2839" s="211" t="s">
        <v>966</v>
      </c>
      <c r="G2839" s="231" t="s">
        <v>1198</v>
      </c>
      <c r="H2839" s="81" t="s">
        <v>48</v>
      </c>
      <c r="I2839" s="223"/>
      <c r="J2839" s="73"/>
      <c r="K2839" s="73"/>
      <c r="L2839" s="73"/>
      <c r="M2839" s="74"/>
      <c r="N2839" s="247"/>
      <c r="O2839" s="306"/>
      <c r="P2839" s="105"/>
      <c r="Q2839" s="75"/>
      <c r="R2839" s="75"/>
      <c r="S2839" s="75"/>
      <c r="T2839" s="75"/>
      <c r="U2839" s="75"/>
      <c r="V2839" s="75"/>
      <c r="W2839" s="75"/>
      <c r="X2839" s="75"/>
      <c r="Y2839" s="82">
        <f>MIN(X2843:X2852)</f>
        <v>0</v>
      </c>
      <c r="Z2839" s="83"/>
      <c r="AA2839" s="83"/>
      <c r="AB2839" s="75"/>
      <c r="AC2839" s="75"/>
      <c r="AD2839" s="75"/>
      <c r="AE2839" s="75"/>
      <c r="AF2839" s="75"/>
      <c r="AG2839" s="75"/>
      <c r="AH2839" s="75"/>
      <c r="AI2839" s="75"/>
      <c r="AJ2839" s="82">
        <f>MIN(AI2843:AI2852)</f>
        <v>0</v>
      </c>
      <c r="AK2839" s="83"/>
      <c r="AL2839" s="83"/>
      <c r="AM2839" s="75"/>
      <c r="AN2839" s="75"/>
      <c r="AO2839" s="75"/>
      <c r="AP2839" s="75"/>
      <c r="AQ2839" s="75"/>
      <c r="AR2839" s="75"/>
      <c r="AS2839" s="75"/>
      <c r="AT2839" s="75"/>
      <c r="AU2839" s="75"/>
      <c r="AV2839" s="75"/>
      <c r="AW2839" s="82">
        <f>MIN(AV2843:AV2852)</f>
        <v>25</v>
      </c>
      <c r="AX2839" s="83"/>
      <c r="AY2839" s="83"/>
      <c r="AZ2839" s="79"/>
      <c r="BA2839" s="80"/>
      <c r="BB2839" s="71"/>
      <c r="BC2839" s="54"/>
      <c r="BD2839" s="41">
        <v>5</v>
      </c>
      <c r="BE2839" s="52">
        <v>51</v>
      </c>
      <c r="BF2839" s="62">
        <v>5123</v>
      </c>
      <c r="BG2839" s="278" t="s">
        <v>48</v>
      </c>
    </row>
    <row r="2840" spans="1:59" s="63" customFormat="1" ht="12.75" x14ac:dyDescent="0.2">
      <c r="A2840" s="196">
        <v>5</v>
      </c>
      <c r="B2840" s="197" t="s">
        <v>938</v>
      </c>
      <c r="C2840" s="208">
        <v>51</v>
      </c>
      <c r="D2840" s="209" t="s">
        <v>939</v>
      </c>
      <c r="E2840" s="210">
        <v>5123</v>
      </c>
      <c r="F2840" s="211" t="s">
        <v>966</v>
      </c>
      <c r="G2840" s="231" t="s">
        <v>1198</v>
      </c>
      <c r="H2840" s="81" t="s">
        <v>49</v>
      </c>
      <c r="I2840" s="223"/>
      <c r="J2840" s="73"/>
      <c r="K2840" s="73"/>
      <c r="L2840" s="73"/>
      <c r="M2840" s="74"/>
      <c r="N2840" s="247"/>
      <c r="O2840" s="306"/>
      <c r="P2840" s="105"/>
      <c r="Q2840" s="75"/>
      <c r="R2840" s="75"/>
      <c r="S2840" s="75"/>
      <c r="T2840" s="75"/>
      <c r="U2840" s="75"/>
      <c r="V2840" s="75"/>
      <c r="W2840" s="75"/>
      <c r="X2840" s="75"/>
      <c r="Y2840" s="84">
        <f>IF(ISNUMBER(AVERAGE(X2843:X2852)),AVERAGE(X2843:X2852),0)</f>
        <v>2822.2222222222222</v>
      </c>
      <c r="Z2840" s="83"/>
      <c r="AA2840" s="83"/>
      <c r="AB2840" s="75"/>
      <c r="AC2840" s="75"/>
      <c r="AD2840" s="75"/>
      <c r="AE2840" s="75"/>
      <c r="AF2840" s="75"/>
      <c r="AG2840" s="75"/>
      <c r="AH2840" s="75"/>
      <c r="AI2840" s="75"/>
      <c r="AJ2840" s="84">
        <f>IF(ISNUMBER(AVERAGE(AI2843:AI2852)),AVERAGE(AI2843:AI2852),0)</f>
        <v>0</v>
      </c>
      <c r="AK2840" s="83"/>
      <c r="AL2840" s="83"/>
      <c r="AM2840" s="75"/>
      <c r="AN2840" s="75"/>
      <c r="AO2840" s="75"/>
      <c r="AP2840" s="75"/>
      <c r="AQ2840" s="75"/>
      <c r="AR2840" s="75"/>
      <c r="AS2840" s="75"/>
      <c r="AT2840" s="75"/>
      <c r="AU2840" s="75"/>
      <c r="AV2840" s="75"/>
      <c r="AW2840" s="84">
        <f>IF(ISNUMBER(AVERAGE(AV2843:AV2852)),AVERAGE(AV2843:AV2852),0)</f>
        <v>908.33333333333337</v>
      </c>
      <c r="AX2840" s="83"/>
      <c r="AY2840" s="83"/>
      <c r="AZ2840" s="79"/>
      <c r="BA2840" s="80"/>
      <c r="BB2840" s="71"/>
      <c r="BC2840" s="54"/>
      <c r="BD2840" s="41">
        <v>5</v>
      </c>
      <c r="BE2840" s="52">
        <v>51</v>
      </c>
      <c r="BF2840" s="62">
        <v>5123</v>
      </c>
      <c r="BG2840" s="278" t="s">
        <v>49</v>
      </c>
    </row>
    <row r="2841" spans="1:59" s="63" customFormat="1" ht="12.75" x14ac:dyDescent="0.2">
      <c r="A2841" s="196">
        <v>5</v>
      </c>
      <c r="B2841" s="197" t="s">
        <v>938</v>
      </c>
      <c r="C2841" s="208">
        <v>51</v>
      </c>
      <c r="D2841" s="209" t="s">
        <v>939</v>
      </c>
      <c r="E2841" s="210">
        <v>5123</v>
      </c>
      <c r="F2841" s="211" t="s">
        <v>966</v>
      </c>
      <c r="G2841" s="231" t="s">
        <v>1198</v>
      </c>
      <c r="H2841" s="81" t="s">
        <v>50</v>
      </c>
      <c r="I2841" s="223"/>
      <c r="J2841" s="73"/>
      <c r="K2841" s="73"/>
      <c r="L2841" s="73"/>
      <c r="M2841" s="74"/>
      <c r="N2841" s="247"/>
      <c r="O2841" s="306"/>
      <c r="P2841" s="105"/>
      <c r="Q2841" s="75"/>
      <c r="R2841" s="75"/>
      <c r="S2841" s="75"/>
      <c r="T2841" s="75"/>
      <c r="U2841" s="75"/>
      <c r="V2841" s="75"/>
      <c r="W2841" s="75"/>
      <c r="X2841" s="75"/>
      <c r="Y2841" s="84">
        <f>MAX(X2843:X2852)</f>
        <v>25000</v>
      </c>
      <c r="Z2841" s="83"/>
      <c r="AA2841" s="83"/>
      <c r="AB2841" s="75"/>
      <c r="AC2841" s="75"/>
      <c r="AD2841" s="75"/>
      <c r="AE2841" s="75"/>
      <c r="AF2841" s="75"/>
      <c r="AG2841" s="75"/>
      <c r="AH2841" s="75"/>
      <c r="AI2841" s="75"/>
      <c r="AJ2841" s="84">
        <f>MAX(AI2843:AI2852)</f>
        <v>0</v>
      </c>
      <c r="AK2841" s="83"/>
      <c r="AL2841" s="83"/>
      <c r="AM2841" s="75"/>
      <c r="AN2841" s="75"/>
      <c r="AO2841" s="75"/>
      <c r="AP2841" s="75"/>
      <c r="AQ2841" s="75"/>
      <c r="AR2841" s="75"/>
      <c r="AS2841" s="75"/>
      <c r="AT2841" s="75"/>
      <c r="AU2841" s="75"/>
      <c r="AV2841" s="75"/>
      <c r="AW2841" s="84">
        <f>MAX(AV2843:AV2852)</f>
        <v>2500</v>
      </c>
      <c r="AX2841" s="83"/>
      <c r="AY2841" s="83"/>
      <c r="AZ2841" s="79"/>
      <c r="BA2841" s="80"/>
      <c r="BB2841" s="71"/>
      <c r="BC2841" s="54"/>
      <c r="BD2841" s="41">
        <v>5</v>
      </c>
      <c r="BE2841" s="52">
        <v>51</v>
      </c>
      <c r="BF2841" s="62">
        <v>5123</v>
      </c>
      <c r="BG2841" s="278" t="s">
        <v>50</v>
      </c>
    </row>
    <row r="2842" spans="1:59" s="63" customFormat="1" ht="12.75" x14ac:dyDescent="0.2">
      <c r="A2842" s="196">
        <v>5</v>
      </c>
      <c r="B2842" s="197" t="s">
        <v>938</v>
      </c>
      <c r="C2842" s="208">
        <v>51</v>
      </c>
      <c r="D2842" s="209" t="s">
        <v>939</v>
      </c>
      <c r="E2842" s="210">
        <v>5123</v>
      </c>
      <c r="F2842" s="211" t="s">
        <v>966</v>
      </c>
      <c r="G2842" s="231" t="s">
        <v>1198</v>
      </c>
      <c r="H2842" s="85" t="s">
        <v>51</v>
      </c>
      <c r="I2842" s="223"/>
      <c r="J2842" s="73"/>
      <c r="K2842" s="73"/>
      <c r="L2842" s="73"/>
      <c r="M2842" s="74"/>
      <c r="N2842" s="248">
        <f>SUM(N2843:N2852)</f>
        <v>9</v>
      </c>
      <c r="O2842" s="293">
        <f>SUM(O2843:O2852)</f>
        <v>1.0000000000000002</v>
      </c>
      <c r="P2842" s="292"/>
      <c r="Q2842" s="87"/>
      <c r="R2842" s="87"/>
      <c r="S2842" s="87"/>
      <c r="T2842" s="87"/>
      <c r="U2842" s="87"/>
      <c r="V2842" s="87"/>
      <c r="W2842" s="87"/>
      <c r="X2842" s="87"/>
      <c r="Y2842" s="88"/>
      <c r="Z2842" s="119">
        <f>SUM(Z2843:Z2852)</f>
        <v>2822.2222222222231</v>
      </c>
      <c r="AA2842" s="120"/>
      <c r="AB2842" s="111"/>
      <c r="AC2842" s="111"/>
      <c r="AD2842" s="111"/>
      <c r="AE2842" s="111"/>
      <c r="AF2842" s="111"/>
      <c r="AG2842" s="111"/>
      <c r="AH2842" s="111"/>
      <c r="AI2842" s="111"/>
      <c r="AJ2842" s="120"/>
      <c r="AK2842" s="119">
        <f>SUM(AK2843:AK2852)</f>
        <v>0</v>
      </c>
      <c r="AL2842" s="120"/>
      <c r="AM2842" s="111"/>
      <c r="AN2842" s="111"/>
      <c r="AO2842" s="111"/>
      <c r="AP2842" s="111"/>
      <c r="AQ2842" s="111"/>
      <c r="AR2842" s="111"/>
      <c r="AS2842" s="111"/>
      <c r="AT2842" s="111"/>
      <c r="AU2842" s="111"/>
      <c r="AV2842" s="111"/>
      <c r="AW2842" s="120"/>
      <c r="AX2842" s="119">
        <f>SUM(AX2843:AX2852)</f>
        <v>908.33333333333337</v>
      </c>
      <c r="AY2842" s="88"/>
      <c r="AZ2842" s="79"/>
      <c r="BA2842" s="80"/>
      <c r="BB2842" s="71"/>
      <c r="BC2842" s="54"/>
      <c r="BD2842" s="41">
        <v>5</v>
      </c>
      <c r="BE2842" s="52">
        <v>51</v>
      </c>
      <c r="BF2842" s="62">
        <v>5123</v>
      </c>
      <c r="BG2842" s="279" t="s">
        <v>51</v>
      </c>
    </row>
    <row r="2843" spans="1:59" s="63" customFormat="1" ht="12.75" x14ac:dyDescent="0.2">
      <c r="A2843" s="196">
        <v>5</v>
      </c>
      <c r="B2843" s="197" t="s">
        <v>938</v>
      </c>
      <c r="C2843" s="208">
        <v>51</v>
      </c>
      <c r="D2843" s="209" t="s">
        <v>939</v>
      </c>
      <c r="E2843" s="210">
        <v>5123</v>
      </c>
      <c r="F2843" s="211" t="s">
        <v>966</v>
      </c>
      <c r="G2843" s="231" t="s">
        <v>1198</v>
      </c>
      <c r="H2843" s="89" t="s">
        <v>52</v>
      </c>
      <c r="I2843" s="90" t="s">
        <v>342</v>
      </c>
      <c r="J2843" s="90"/>
      <c r="K2843" s="90" t="s">
        <v>64</v>
      </c>
      <c r="L2843" s="90" t="s">
        <v>202</v>
      </c>
      <c r="M2843" s="91"/>
      <c r="N2843" s="312">
        <v>1</v>
      </c>
      <c r="O2843" s="313">
        <f>N2843/N$2842</f>
        <v>0.1111111111111111</v>
      </c>
      <c r="P2843" s="104"/>
      <c r="Q2843" s="92"/>
      <c r="R2843" s="92"/>
      <c r="S2843" s="92"/>
      <c r="T2843" s="92"/>
      <c r="U2843" s="92"/>
      <c r="V2843" s="92"/>
      <c r="W2843" s="92"/>
      <c r="X2843" s="109">
        <f>P2843*P$7+Q2843*Q$7+R2843*R$7+S2843*S$7+T2843*T$7+U2843*U$7+V2843*V$7+W2843*W$7</f>
        <v>0</v>
      </c>
      <c r="Y2843" s="83"/>
      <c r="Z2843" s="110">
        <f>X2843*$O2843</f>
        <v>0</v>
      </c>
      <c r="AA2843" s="111"/>
      <c r="AB2843" s="92"/>
      <c r="AC2843" s="92"/>
      <c r="AD2843" s="92"/>
      <c r="AE2843" s="92"/>
      <c r="AF2843" s="92"/>
      <c r="AG2843" s="92"/>
      <c r="AH2843" s="92"/>
      <c r="AI2843" s="109">
        <f>AB2843*AB$7+AC2843*AC$7+AD2843*AD$7+AE2843*AE$7+AF2843*AF$7+AG2843*AG$7+AH2843*AH$7</f>
        <v>0</v>
      </c>
      <c r="AJ2843" s="83"/>
      <c r="AK2843" s="110">
        <f>AI2843*$O2843</f>
        <v>0</v>
      </c>
      <c r="AL2843" s="111"/>
      <c r="AM2843" s="92"/>
      <c r="AN2843" s="92"/>
      <c r="AO2843" s="92"/>
      <c r="AP2843" s="92"/>
      <c r="AQ2843" s="92"/>
      <c r="AR2843" s="92">
        <v>1</v>
      </c>
      <c r="AS2843" s="92"/>
      <c r="AT2843" s="92"/>
      <c r="AU2843" s="92"/>
      <c r="AV2843" s="109">
        <f>AM2843*AM$7+AN2843*AN$7+AO2843*AO$7+AP2843*AP$7+AQ2843*AQ$7+AR2843*AR$7+AS2843*AS$7+AT2843*AT$7+AU2843*AU$7</f>
        <v>500</v>
      </c>
      <c r="AW2843" s="75"/>
      <c r="AX2843" s="110">
        <f>AV2843*$O2843</f>
        <v>55.55555555555555</v>
      </c>
      <c r="AY2843" s="111"/>
      <c r="AZ2843" s="93"/>
      <c r="BA2843" s="94" t="s">
        <v>105</v>
      </c>
      <c r="BB2843" s="71"/>
      <c r="BC2843" s="54"/>
      <c r="BD2843" s="41">
        <v>5</v>
      </c>
      <c r="BE2843" s="52">
        <v>51</v>
      </c>
      <c r="BF2843" s="62">
        <v>5123</v>
      </c>
      <c r="BG2843" s="280" t="s">
        <v>52</v>
      </c>
    </row>
    <row r="2844" spans="1:59" s="63" customFormat="1" ht="12.75" x14ac:dyDescent="0.2">
      <c r="A2844" s="196">
        <v>5</v>
      </c>
      <c r="B2844" s="197" t="s">
        <v>938</v>
      </c>
      <c r="C2844" s="208">
        <v>51</v>
      </c>
      <c r="D2844" s="209" t="s">
        <v>939</v>
      </c>
      <c r="E2844" s="210">
        <v>5123</v>
      </c>
      <c r="F2844" s="211" t="s">
        <v>966</v>
      </c>
      <c r="G2844" s="231" t="s">
        <v>1198</v>
      </c>
      <c r="H2844" s="89"/>
      <c r="I2844" s="90" t="s">
        <v>371</v>
      </c>
      <c r="J2844" s="90"/>
      <c r="K2844" s="90" t="s">
        <v>64</v>
      </c>
      <c r="L2844" s="90" t="s">
        <v>386</v>
      </c>
      <c r="M2844" s="91"/>
      <c r="N2844" s="312">
        <v>1</v>
      </c>
      <c r="O2844" s="313">
        <f t="shared" ref="O2844:O2852" si="438">N2844/N$2842</f>
        <v>0.1111111111111111</v>
      </c>
      <c r="P2844" s="104">
        <v>1</v>
      </c>
      <c r="Q2844" s="92"/>
      <c r="R2844" s="92"/>
      <c r="S2844" s="92"/>
      <c r="T2844" s="92"/>
      <c r="U2844" s="92"/>
      <c r="V2844" s="92"/>
      <c r="W2844" s="92"/>
      <c r="X2844" s="109">
        <f>P2844*P$7+Q2844*Q$7+R2844*R$7+S2844*S$7+T2844*T$7+U2844*U$7+V2844*V$7+W2844*W$7</f>
        <v>100</v>
      </c>
      <c r="Y2844" s="83"/>
      <c r="Z2844" s="110">
        <f>X2844*$O2844</f>
        <v>11.111111111111111</v>
      </c>
      <c r="AA2844" s="111"/>
      <c r="AB2844" s="92"/>
      <c r="AC2844" s="92"/>
      <c r="AD2844" s="92"/>
      <c r="AE2844" s="92"/>
      <c r="AF2844" s="92"/>
      <c r="AG2844" s="92"/>
      <c r="AH2844" s="92"/>
      <c r="AI2844" s="109">
        <f>AB2844*AB$7+AC2844*AC$7+AD2844*AD$7+AE2844*AE$7+AF2844*AF$7+AG2844*AG$7+AH2844*AH$7</f>
        <v>0</v>
      </c>
      <c r="AJ2844" s="83"/>
      <c r="AK2844" s="110">
        <f>AI2844*$O2844</f>
        <v>0</v>
      </c>
      <c r="AL2844" s="111"/>
      <c r="AM2844" s="92"/>
      <c r="AN2844" s="92"/>
      <c r="AO2844" s="92"/>
      <c r="AP2844" s="92"/>
      <c r="AQ2844" s="92"/>
      <c r="AR2844" s="92"/>
      <c r="AS2844" s="92">
        <v>1</v>
      </c>
      <c r="AT2844" s="92"/>
      <c r="AU2844" s="92"/>
      <c r="AV2844" s="109">
        <f>AM2844*AM$7+AN2844*AN$7+AO2844*AO$7+AP2844*AP$7+AQ2844*AQ$7+AR2844*AR$7+AS2844*AS$7+AT2844*AT$7+AU2844*AU$7</f>
        <v>1000</v>
      </c>
      <c r="AW2844" s="75"/>
      <c r="AX2844" s="110">
        <f>AV2844*$O2844</f>
        <v>111.1111111111111</v>
      </c>
      <c r="AY2844" s="111"/>
      <c r="AZ2844" s="93"/>
      <c r="BA2844" s="94" t="s">
        <v>105</v>
      </c>
      <c r="BB2844" s="71"/>
      <c r="BC2844" s="54"/>
      <c r="BD2844" s="41">
        <v>5</v>
      </c>
      <c r="BE2844" s="52">
        <v>51</v>
      </c>
      <c r="BF2844" s="62">
        <v>5123</v>
      </c>
      <c r="BG2844" s="280" t="s">
        <v>52</v>
      </c>
    </row>
    <row r="2845" spans="1:59" s="63" customFormat="1" ht="12.75" x14ac:dyDescent="0.2">
      <c r="A2845" s="196">
        <v>5</v>
      </c>
      <c r="B2845" s="197" t="s">
        <v>938</v>
      </c>
      <c r="C2845" s="208">
        <v>51</v>
      </c>
      <c r="D2845" s="209" t="s">
        <v>939</v>
      </c>
      <c r="E2845" s="210">
        <v>5123</v>
      </c>
      <c r="F2845" s="211" t="s">
        <v>966</v>
      </c>
      <c r="G2845" s="231" t="s">
        <v>1198</v>
      </c>
      <c r="H2845" s="89"/>
      <c r="I2845" s="90" t="s">
        <v>1161</v>
      </c>
      <c r="J2845" s="90"/>
      <c r="K2845" s="90"/>
      <c r="L2845" s="90"/>
      <c r="M2845" s="91"/>
      <c r="N2845" s="247"/>
      <c r="O2845" s="313">
        <f t="shared" si="438"/>
        <v>0</v>
      </c>
      <c r="P2845" s="104"/>
      <c r="Q2845" s="92"/>
      <c r="R2845" s="92"/>
      <c r="S2845" s="92"/>
      <c r="T2845" s="92"/>
      <c r="U2845" s="92"/>
      <c r="V2845" s="92"/>
      <c r="W2845" s="92"/>
      <c r="X2845" s="75"/>
      <c r="Y2845" s="83"/>
      <c r="Z2845" s="83"/>
      <c r="AA2845" s="83"/>
      <c r="AB2845" s="92"/>
      <c r="AC2845" s="92"/>
      <c r="AD2845" s="92"/>
      <c r="AE2845" s="92"/>
      <c r="AF2845" s="92"/>
      <c r="AG2845" s="92"/>
      <c r="AH2845" s="92"/>
      <c r="AI2845" s="75"/>
      <c r="AJ2845" s="83"/>
      <c r="AK2845" s="83"/>
      <c r="AL2845" s="83"/>
      <c r="AM2845" s="92"/>
      <c r="AN2845" s="92"/>
      <c r="AO2845" s="92"/>
      <c r="AP2845" s="92"/>
      <c r="AQ2845" s="92"/>
      <c r="AR2845" s="92"/>
      <c r="AS2845" s="92"/>
      <c r="AT2845" s="92"/>
      <c r="AU2845" s="92"/>
      <c r="AV2845" s="75"/>
      <c r="AW2845" s="75"/>
      <c r="AX2845" s="83"/>
      <c r="AY2845" s="83"/>
      <c r="AZ2845" s="93"/>
      <c r="BA2845" s="94" t="s">
        <v>105</v>
      </c>
      <c r="BB2845" s="71"/>
      <c r="BC2845" s="54"/>
      <c r="BD2845" s="41">
        <v>5</v>
      </c>
      <c r="BE2845" s="52">
        <v>51</v>
      </c>
      <c r="BF2845" s="62">
        <v>5123</v>
      </c>
      <c r="BG2845" s="280" t="s">
        <v>52</v>
      </c>
    </row>
    <row r="2846" spans="1:59" s="63" customFormat="1" ht="12.75" x14ac:dyDescent="0.2">
      <c r="A2846" s="196">
        <v>5</v>
      </c>
      <c r="B2846" s="197" t="s">
        <v>938</v>
      </c>
      <c r="C2846" s="208">
        <v>51</v>
      </c>
      <c r="D2846" s="209" t="s">
        <v>939</v>
      </c>
      <c r="E2846" s="210">
        <v>5123</v>
      </c>
      <c r="F2846" s="211" t="s">
        <v>966</v>
      </c>
      <c r="G2846" s="231" t="s">
        <v>1198</v>
      </c>
      <c r="H2846" s="89"/>
      <c r="I2846" s="90" t="s">
        <v>967</v>
      </c>
      <c r="J2846" s="90"/>
      <c r="K2846" s="90" t="s">
        <v>129</v>
      </c>
      <c r="L2846" s="90"/>
      <c r="M2846" s="91"/>
      <c r="N2846" s="312">
        <v>1</v>
      </c>
      <c r="O2846" s="313">
        <f t="shared" si="438"/>
        <v>0.1111111111111111</v>
      </c>
      <c r="P2846" s="104"/>
      <c r="Q2846" s="92"/>
      <c r="R2846" s="92"/>
      <c r="S2846" s="92"/>
      <c r="T2846" s="92"/>
      <c r="U2846" s="92"/>
      <c r="V2846" s="92"/>
      <c r="W2846" s="92">
        <v>1</v>
      </c>
      <c r="X2846" s="109">
        <f t="shared" ref="X2846:X2852" si="439">P2846*P$7+Q2846*Q$7+R2846*R$7+S2846*S$7+T2846*T$7+U2846*U$7+V2846*V$7+W2846*W$7</f>
        <v>25000</v>
      </c>
      <c r="Y2846" s="83"/>
      <c r="Z2846" s="110">
        <f t="shared" ref="Z2846:Z2852" si="440">X2846*$O2846</f>
        <v>2777.7777777777778</v>
      </c>
      <c r="AA2846" s="111"/>
      <c r="AB2846" s="92"/>
      <c r="AC2846" s="92"/>
      <c r="AD2846" s="92"/>
      <c r="AE2846" s="92"/>
      <c r="AF2846" s="92"/>
      <c r="AG2846" s="92"/>
      <c r="AH2846" s="92"/>
      <c r="AI2846" s="109">
        <f t="shared" ref="AI2846:AI2852" si="441">AB2846*AB$7+AC2846*AC$7+AD2846*AD$7+AE2846*AE$7+AF2846*AF$7+AG2846*AG$7+AH2846*AH$7</f>
        <v>0</v>
      </c>
      <c r="AJ2846" s="83"/>
      <c r="AK2846" s="110">
        <f t="shared" ref="AK2846:AK2852" si="442">AI2846*$O2846</f>
        <v>0</v>
      </c>
      <c r="AL2846" s="111"/>
      <c r="AM2846" s="92"/>
      <c r="AN2846" s="92"/>
      <c r="AO2846" s="92"/>
      <c r="AP2846" s="92">
        <v>1</v>
      </c>
      <c r="AQ2846" s="92"/>
      <c r="AR2846" s="92"/>
      <c r="AS2846" s="92"/>
      <c r="AT2846" s="92"/>
      <c r="AU2846" s="92"/>
      <c r="AV2846" s="109">
        <f t="shared" ref="AV2846:AV2852" si="443">AM2846*AM$7+AN2846*AN$7+AO2846*AO$7+AP2846*AP$7+AQ2846*AQ$7+AR2846*AR$7+AS2846*AS$7+AT2846*AT$7+AU2846*AU$7</f>
        <v>100</v>
      </c>
      <c r="AW2846" s="75"/>
      <c r="AX2846" s="110">
        <f t="shared" ref="AX2846:AX2852" si="444">AV2846*$O2846</f>
        <v>11.111111111111111</v>
      </c>
      <c r="AY2846" s="111"/>
      <c r="AZ2846" s="93"/>
      <c r="BA2846" s="94" t="s">
        <v>131</v>
      </c>
      <c r="BB2846" s="71"/>
      <c r="BC2846" s="54"/>
      <c r="BD2846" s="41">
        <v>5</v>
      </c>
      <c r="BE2846" s="52">
        <v>51</v>
      </c>
      <c r="BF2846" s="62">
        <v>5123</v>
      </c>
      <c r="BG2846" s="280" t="s">
        <v>52</v>
      </c>
    </row>
    <row r="2847" spans="1:59" s="63" customFormat="1" ht="12.75" x14ac:dyDescent="0.2">
      <c r="A2847" s="196">
        <v>5</v>
      </c>
      <c r="B2847" s="197" t="s">
        <v>938</v>
      </c>
      <c r="C2847" s="208">
        <v>51</v>
      </c>
      <c r="D2847" s="209" t="s">
        <v>939</v>
      </c>
      <c r="E2847" s="210">
        <v>5123</v>
      </c>
      <c r="F2847" s="211" t="s">
        <v>966</v>
      </c>
      <c r="G2847" s="231" t="s">
        <v>1198</v>
      </c>
      <c r="H2847" s="89"/>
      <c r="I2847" s="90" t="s">
        <v>968</v>
      </c>
      <c r="J2847" s="90"/>
      <c r="K2847" s="90" t="s">
        <v>64</v>
      </c>
      <c r="L2847" s="90" t="s">
        <v>633</v>
      </c>
      <c r="M2847" s="91"/>
      <c r="N2847" s="312">
        <v>1</v>
      </c>
      <c r="O2847" s="313">
        <f t="shared" si="438"/>
        <v>0.1111111111111111</v>
      </c>
      <c r="P2847" s="104"/>
      <c r="Q2847" s="92"/>
      <c r="R2847" s="92"/>
      <c r="S2847" s="92"/>
      <c r="T2847" s="92"/>
      <c r="U2847" s="92"/>
      <c r="V2847" s="92"/>
      <c r="W2847" s="92"/>
      <c r="X2847" s="109">
        <f t="shared" si="439"/>
        <v>0</v>
      </c>
      <c r="Y2847" s="83"/>
      <c r="Z2847" s="110">
        <f t="shared" si="440"/>
        <v>0</v>
      </c>
      <c r="AA2847" s="111"/>
      <c r="AB2847" s="92"/>
      <c r="AC2847" s="92"/>
      <c r="AD2847" s="92"/>
      <c r="AE2847" s="92"/>
      <c r="AF2847" s="92"/>
      <c r="AG2847" s="92"/>
      <c r="AH2847" s="92"/>
      <c r="AI2847" s="109">
        <f t="shared" si="441"/>
        <v>0</v>
      </c>
      <c r="AJ2847" s="83"/>
      <c r="AK2847" s="110">
        <f t="shared" si="442"/>
        <v>0</v>
      </c>
      <c r="AL2847" s="111"/>
      <c r="AM2847" s="92"/>
      <c r="AN2847" s="92">
        <v>1</v>
      </c>
      <c r="AO2847" s="92"/>
      <c r="AP2847" s="92"/>
      <c r="AQ2847" s="92"/>
      <c r="AR2847" s="92"/>
      <c r="AS2847" s="92"/>
      <c r="AT2847" s="92"/>
      <c r="AU2847" s="92"/>
      <c r="AV2847" s="109">
        <f t="shared" si="443"/>
        <v>25</v>
      </c>
      <c r="AW2847" s="75"/>
      <c r="AX2847" s="110">
        <f t="shared" si="444"/>
        <v>2.7777777777777777</v>
      </c>
      <c r="AY2847" s="111"/>
      <c r="AZ2847" s="93"/>
      <c r="BA2847" s="94" t="s">
        <v>131</v>
      </c>
      <c r="BB2847" s="71"/>
      <c r="BC2847" s="54"/>
      <c r="BD2847" s="41">
        <v>5</v>
      </c>
      <c r="BE2847" s="52">
        <v>51</v>
      </c>
      <c r="BF2847" s="62">
        <v>5123</v>
      </c>
      <c r="BG2847" s="280" t="s">
        <v>52</v>
      </c>
    </row>
    <row r="2848" spans="1:59" s="63" customFormat="1" ht="12.75" x14ac:dyDescent="0.2">
      <c r="A2848" s="196">
        <v>5</v>
      </c>
      <c r="B2848" s="197" t="s">
        <v>938</v>
      </c>
      <c r="C2848" s="208">
        <v>51</v>
      </c>
      <c r="D2848" s="209" t="s">
        <v>939</v>
      </c>
      <c r="E2848" s="210">
        <v>5123</v>
      </c>
      <c r="F2848" s="211" t="s">
        <v>966</v>
      </c>
      <c r="G2848" s="231" t="s">
        <v>1198</v>
      </c>
      <c r="H2848" s="89"/>
      <c r="I2848" s="90" t="s">
        <v>969</v>
      </c>
      <c r="J2848" s="90"/>
      <c r="K2848" s="90" t="s">
        <v>64</v>
      </c>
      <c r="L2848" s="90" t="s">
        <v>696</v>
      </c>
      <c r="M2848" s="91" t="s">
        <v>1098</v>
      </c>
      <c r="N2848" s="312">
        <v>1</v>
      </c>
      <c r="O2848" s="313">
        <f t="shared" si="438"/>
        <v>0.1111111111111111</v>
      </c>
      <c r="P2848" s="104">
        <v>1</v>
      </c>
      <c r="Q2848" s="92"/>
      <c r="R2848" s="92"/>
      <c r="S2848" s="92"/>
      <c r="T2848" s="92"/>
      <c r="U2848" s="92"/>
      <c r="V2848" s="92"/>
      <c r="W2848" s="92"/>
      <c r="X2848" s="109">
        <f t="shared" si="439"/>
        <v>100</v>
      </c>
      <c r="Y2848" s="83"/>
      <c r="Z2848" s="110">
        <f t="shared" si="440"/>
        <v>11.111111111111111</v>
      </c>
      <c r="AA2848" s="111"/>
      <c r="AB2848" s="92"/>
      <c r="AC2848" s="92"/>
      <c r="AD2848" s="92"/>
      <c r="AE2848" s="92"/>
      <c r="AF2848" s="92"/>
      <c r="AG2848" s="92"/>
      <c r="AH2848" s="92"/>
      <c r="AI2848" s="109">
        <f t="shared" si="441"/>
        <v>0</v>
      </c>
      <c r="AJ2848" s="83"/>
      <c r="AK2848" s="110">
        <f t="shared" si="442"/>
        <v>0</v>
      </c>
      <c r="AL2848" s="111"/>
      <c r="AM2848" s="92"/>
      <c r="AN2848" s="92"/>
      <c r="AO2848" s="92"/>
      <c r="AP2848" s="92"/>
      <c r="AQ2848" s="92"/>
      <c r="AR2848" s="92"/>
      <c r="AS2848" s="92"/>
      <c r="AT2848" s="92">
        <v>1</v>
      </c>
      <c r="AU2848" s="92"/>
      <c r="AV2848" s="109">
        <f t="shared" si="443"/>
        <v>2500</v>
      </c>
      <c r="AW2848" s="75"/>
      <c r="AX2848" s="110">
        <f t="shared" si="444"/>
        <v>277.77777777777777</v>
      </c>
      <c r="AY2848" s="111"/>
      <c r="AZ2848" s="93"/>
      <c r="BA2848" s="94" t="s">
        <v>131</v>
      </c>
      <c r="BB2848" s="71"/>
      <c r="BC2848" s="54"/>
      <c r="BD2848" s="41">
        <v>5</v>
      </c>
      <c r="BE2848" s="52">
        <v>51</v>
      </c>
      <c r="BF2848" s="62">
        <v>5123</v>
      </c>
      <c r="BG2848" s="280" t="s">
        <v>52</v>
      </c>
    </row>
    <row r="2849" spans="1:59" s="63" customFormat="1" ht="12.75" x14ac:dyDescent="0.2">
      <c r="A2849" s="196">
        <v>5</v>
      </c>
      <c r="B2849" s="197" t="s">
        <v>938</v>
      </c>
      <c r="C2849" s="208">
        <v>51</v>
      </c>
      <c r="D2849" s="209" t="s">
        <v>939</v>
      </c>
      <c r="E2849" s="210">
        <v>5123</v>
      </c>
      <c r="F2849" s="211" t="s">
        <v>966</v>
      </c>
      <c r="G2849" s="231" t="s">
        <v>1198</v>
      </c>
      <c r="H2849" s="89"/>
      <c r="I2849" s="90" t="s">
        <v>970</v>
      </c>
      <c r="J2849" s="90"/>
      <c r="K2849" s="90" t="s">
        <v>64</v>
      </c>
      <c r="L2849" s="90" t="s">
        <v>971</v>
      </c>
      <c r="M2849" s="91"/>
      <c r="N2849" s="312">
        <v>1</v>
      </c>
      <c r="O2849" s="313">
        <f t="shared" si="438"/>
        <v>0.1111111111111111</v>
      </c>
      <c r="P2849" s="104"/>
      <c r="Q2849" s="92"/>
      <c r="R2849" s="92"/>
      <c r="S2849" s="92"/>
      <c r="T2849" s="92"/>
      <c r="U2849" s="92"/>
      <c r="V2849" s="92"/>
      <c r="W2849" s="92"/>
      <c r="X2849" s="109">
        <f t="shared" si="439"/>
        <v>0</v>
      </c>
      <c r="Y2849" s="83"/>
      <c r="Z2849" s="110">
        <f t="shared" si="440"/>
        <v>0</v>
      </c>
      <c r="AA2849" s="111"/>
      <c r="AB2849" s="92"/>
      <c r="AC2849" s="92"/>
      <c r="AD2849" s="92"/>
      <c r="AE2849" s="92"/>
      <c r="AF2849" s="92"/>
      <c r="AG2849" s="92"/>
      <c r="AH2849" s="92"/>
      <c r="AI2849" s="109">
        <f t="shared" si="441"/>
        <v>0</v>
      </c>
      <c r="AJ2849" s="83"/>
      <c r="AK2849" s="110">
        <f t="shared" si="442"/>
        <v>0</v>
      </c>
      <c r="AL2849" s="111"/>
      <c r="AM2849" s="92"/>
      <c r="AN2849" s="92"/>
      <c r="AO2849" s="92">
        <v>1</v>
      </c>
      <c r="AP2849" s="92"/>
      <c r="AQ2849" s="92"/>
      <c r="AR2849" s="92"/>
      <c r="AS2849" s="92"/>
      <c r="AT2849" s="92"/>
      <c r="AU2849" s="92"/>
      <c r="AV2849" s="109">
        <f t="shared" si="443"/>
        <v>50</v>
      </c>
      <c r="AW2849" s="75"/>
      <c r="AX2849" s="110">
        <f t="shared" si="444"/>
        <v>5.5555555555555554</v>
      </c>
      <c r="AY2849" s="111"/>
      <c r="AZ2849" s="93"/>
      <c r="BA2849" s="94" t="s">
        <v>131</v>
      </c>
      <c r="BB2849" s="71"/>
      <c r="BC2849" s="54"/>
      <c r="BD2849" s="41">
        <v>5</v>
      </c>
      <c r="BE2849" s="52">
        <v>51</v>
      </c>
      <c r="BF2849" s="62">
        <v>5123</v>
      </c>
      <c r="BG2849" s="280" t="s">
        <v>52</v>
      </c>
    </row>
    <row r="2850" spans="1:59" s="63" customFormat="1" ht="12.75" x14ac:dyDescent="0.2">
      <c r="A2850" s="196">
        <v>5</v>
      </c>
      <c r="B2850" s="197" t="s">
        <v>938</v>
      </c>
      <c r="C2850" s="208">
        <v>51</v>
      </c>
      <c r="D2850" s="209" t="s">
        <v>939</v>
      </c>
      <c r="E2850" s="210">
        <v>5123</v>
      </c>
      <c r="F2850" s="211" t="s">
        <v>966</v>
      </c>
      <c r="G2850" s="231" t="s">
        <v>1198</v>
      </c>
      <c r="H2850" s="89"/>
      <c r="I2850" s="90" t="s">
        <v>354</v>
      </c>
      <c r="J2850" s="90"/>
      <c r="K2850" s="90" t="s">
        <v>64</v>
      </c>
      <c r="L2850" s="90" t="s">
        <v>356</v>
      </c>
      <c r="M2850" s="91"/>
      <c r="N2850" s="312">
        <v>1</v>
      </c>
      <c r="O2850" s="313">
        <f t="shared" si="438"/>
        <v>0.1111111111111111</v>
      </c>
      <c r="P2850" s="104">
        <v>1</v>
      </c>
      <c r="Q2850" s="92"/>
      <c r="R2850" s="92"/>
      <c r="S2850" s="92"/>
      <c r="T2850" s="92"/>
      <c r="U2850" s="92"/>
      <c r="V2850" s="92"/>
      <c r="W2850" s="92"/>
      <c r="X2850" s="109">
        <f t="shared" si="439"/>
        <v>100</v>
      </c>
      <c r="Y2850" s="83"/>
      <c r="Z2850" s="110">
        <f t="shared" si="440"/>
        <v>11.111111111111111</v>
      </c>
      <c r="AA2850" s="111"/>
      <c r="AB2850" s="92"/>
      <c r="AC2850" s="92"/>
      <c r="AD2850" s="92"/>
      <c r="AE2850" s="92"/>
      <c r="AF2850" s="92"/>
      <c r="AG2850" s="92"/>
      <c r="AH2850" s="92"/>
      <c r="AI2850" s="109">
        <f t="shared" si="441"/>
        <v>0</v>
      </c>
      <c r="AJ2850" s="83"/>
      <c r="AK2850" s="110">
        <f t="shared" si="442"/>
        <v>0</v>
      </c>
      <c r="AL2850" s="111"/>
      <c r="AM2850" s="92"/>
      <c r="AN2850" s="92"/>
      <c r="AO2850" s="92"/>
      <c r="AP2850" s="92"/>
      <c r="AQ2850" s="92"/>
      <c r="AR2850" s="92"/>
      <c r="AS2850" s="92">
        <v>1</v>
      </c>
      <c r="AT2850" s="92"/>
      <c r="AU2850" s="92"/>
      <c r="AV2850" s="109">
        <f t="shared" si="443"/>
        <v>1000</v>
      </c>
      <c r="AW2850" s="75"/>
      <c r="AX2850" s="110">
        <f t="shared" si="444"/>
        <v>111.1111111111111</v>
      </c>
      <c r="AY2850" s="111"/>
      <c r="AZ2850" s="93"/>
      <c r="BA2850" s="94" t="s">
        <v>131</v>
      </c>
      <c r="BB2850" s="71"/>
      <c r="BC2850" s="54"/>
      <c r="BD2850" s="41">
        <v>5</v>
      </c>
      <c r="BE2850" s="52">
        <v>51</v>
      </c>
      <c r="BF2850" s="62">
        <v>5123</v>
      </c>
      <c r="BG2850" s="280" t="s">
        <v>52</v>
      </c>
    </row>
    <row r="2851" spans="1:59" s="63" customFormat="1" ht="12.75" x14ac:dyDescent="0.2">
      <c r="A2851" s="196">
        <v>5</v>
      </c>
      <c r="B2851" s="197" t="s">
        <v>938</v>
      </c>
      <c r="C2851" s="208">
        <v>51</v>
      </c>
      <c r="D2851" s="209" t="s">
        <v>939</v>
      </c>
      <c r="E2851" s="210">
        <v>5123</v>
      </c>
      <c r="F2851" s="211" t="s">
        <v>966</v>
      </c>
      <c r="G2851" s="231" t="s">
        <v>1198</v>
      </c>
      <c r="H2851" s="89"/>
      <c r="I2851" s="90" t="s">
        <v>956</v>
      </c>
      <c r="J2851" s="90"/>
      <c r="K2851" s="90" t="s">
        <v>64</v>
      </c>
      <c r="L2851" s="90" t="s">
        <v>119</v>
      </c>
      <c r="M2851" s="91"/>
      <c r="N2851" s="312">
        <v>1</v>
      </c>
      <c r="O2851" s="313">
        <f t="shared" si="438"/>
        <v>0.1111111111111111</v>
      </c>
      <c r="P2851" s="104">
        <v>1</v>
      </c>
      <c r="Q2851" s="92"/>
      <c r="R2851" s="92"/>
      <c r="S2851" s="92"/>
      <c r="T2851" s="92"/>
      <c r="U2851" s="92"/>
      <c r="V2851" s="92"/>
      <c r="W2851" s="92"/>
      <c r="X2851" s="109">
        <f t="shared" si="439"/>
        <v>100</v>
      </c>
      <c r="Y2851" s="83"/>
      <c r="Z2851" s="110">
        <f t="shared" si="440"/>
        <v>11.111111111111111</v>
      </c>
      <c r="AA2851" s="111"/>
      <c r="AB2851" s="92"/>
      <c r="AC2851" s="92"/>
      <c r="AD2851" s="92"/>
      <c r="AE2851" s="92"/>
      <c r="AF2851" s="92"/>
      <c r="AG2851" s="92"/>
      <c r="AH2851" s="92"/>
      <c r="AI2851" s="109">
        <f t="shared" si="441"/>
        <v>0</v>
      </c>
      <c r="AJ2851" s="83"/>
      <c r="AK2851" s="110">
        <f t="shared" si="442"/>
        <v>0</v>
      </c>
      <c r="AL2851" s="111"/>
      <c r="AM2851" s="92"/>
      <c r="AN2851" s="92"/>
      <c r="AO2851" s="92"/>
      <c r="AP2851" s="92"/>
      <c r="AQ2851" s="92"/>
      <c r="AR2851" s="92"/>
      <c r="AS2851" s="92"/>
      <c r="AT2851" s="92">
        <v>1</v>
      </c>
      <c r="AU2851" s="92"/>
      <c r="AV2851" s="109">
        <f t="shared" si="443"/>
        <v>2500</v>
      </c>
      <c r="AW2851" s="75"/>
      <c r="AX2851" s="110">
        <f t="shared" si="444"/>
        <v>277.77777777777777</v>
      </c>
      <c r="AY2851" s="111"/>
      <c r="AZ2851" s="93"/>
      <c r="BA2851" s="94" t="s">
        <v>131</v>
      </c>
      <c r="BB2851" s="71"/>
      <c r="BC2851" s="54"/>
      <c r="BD2851" s="41">
        <v>5</v>
      </c>
      <c r="BE2851" s="52">
        <v>51</v>
      </c>
      <c r="BF2851" s="62">
        <v>5123</v>
      </c>
      <c r="BG2851" s="280" t="s">
        <v>52</v>
      </c>
    </row>
    <row r="2852" spans="1:59" s="63" customFormat="1" ht="12.75" x14ac:dyDescent="0.2">
      <c r="A2852" s="196">
        <v>5</v>
      </c>
      <c r="B2852" s="197" t="s">
        <v>938</v>
      </c>
      <c r="C2852" s="208">
        <v>51</v>
      </c>
      <c r="D2852" s="209" t="s">
        <v>939</v>
      </c>
      <c r="E2852" s="210">
        <v>5123</v>
      </c>
      <c r="F2852" s="211" t="s">
        <v>966</v>
      </c>
      <c r="G2852" s="231" t="s">
        <v>1198</v>
      </c>
      <c r="H2852" s="89"/>
      <c r="I2852" s="90" t="s">
        <v>342</v>
      </c>
      <c r="J2852" s="90"/>
      <c r="K2852" s="90" t="s">
        <v>64</v>
      </c>
      <c r="L2852" s="90" t="s">
        <v>202</v>
      </c>
      <c r="M2852" s="91"/>
      <c r="N2852" s="312">
        <v>1</v>
      </c>
      <c r="O2852" s="313">
        <f t="shared" si="438"/>
        <v>0.1111111111111111</v>
      </c>
      <c r="P2852" s="104"/>
      <c r="Q2852" s="92"/>
      <c r="R2852" s="92"/>
      <c r="S2852" s="92"/>
      <c r="T2852" s="92"/>
      <c r="U2852" s="92"/>
      <c r="V2852" s="92"/>
      <c r="W2852" s="92"/>
      <c r="X2852" s="109">
        <f t="shared" si="439"/>
        <v>0</v>
      </c>
      <c r="Y2852" s="83"/>
      <c r="Z2852" s="110">
        <f t="shared" si="440"/>
        <v>0</v>
      </c>
      <c r="AA2852" s="111"/>
      <c r="AB2852" s="92"/>
      <c r="AC2852" s="92"/>
      <c r="AD2852" s="92"/>
      <c r="AE2852" s="92"/>
      <c r="AF2852" s="92"/>
      <c r="AG2852" s="92"/>
      <c r="AH2852" s="92"/>
      <c r="AI2852" s="109">
        <f t="shared" si="441"/>
        <v>0</v>
      </c>
      <c r="AJ2852" s="83"/>
      <c r="AK2852" s="110">
        <f t="shared" si="442"/>
        <v>0</v>
      </c>
      <c r="AL2852" s="111"/>
      <c r="AM2852" s="92"/>
      <c r="AN2852" s="92"/>
      <c r="AO2852" s="92"/>
      <c r="AP2852" s="92"/>
      <c r="AQ2852" s="92"/>
      <c r="AR2852" s="92">
        <v>1</v>
      </c>
      <c r="AS2852" s="92"/>
      <c r="AT2852" s="92"/>
      <c r="AU2852" s="92"/>
      <c r="AV2852" s="109">
        <f t="shared" si="443"/>
        <v>500</v>
      </c>
      <c r="AW2852" s="75"/>
      <c r="AX2852" s="110">
        <f t="shared" si="444"/>
        <v>55.55555555555555</v>
      </c>
      <c r="AY2852" s="111"/>
      <c r="AZ2852" s="93"/>
      <c r="BA2852" s="94" t="s">
        <v>131</v>
      </c>
      <c r="BB2852" s="71"/>
      <c r="BC2852" s="54"/>
      <c r="BD2852" s="41">
        <v>5</v>
      </c>
      <c r="BE2852" s="52">
        <v>51</v>
      </c>
      <c r="BF2852" s="62">
        <v>5123</v>
      </c>
      <c r="BG2852" s="280" t="s">
        <v>52</v>
      </c>
    </row>
    <row r="2853" spans="1:59" s="63" customFormat="1" ht="12.75" x14ac:dyDescent="0.2">
      <c r="A2853" s="196">
        <v>5</v>
      </c>
      <c r="B2853" s="197" t="s">
        <v>938</v>
      </c>
      <c r="C2853" s="208">
        <v>51</v>
      </c>
      <c r="D2853" s="209" t="s">
        <v>939</v>
      </c>
      <c r="E2853" s="210">
        <v>5123</v>
      </c>
      <c r="F2853" s="211" t="s">
        <v>966</v>
      </c>
      <c r="G2853" s="231" t="s">
        <v>1198</v>
      </c>
      <c r="H2853" s="65"/>
      <c r="I2853" s="222"/>
      <c r="J2853" s="66"/>
      <c r="K2853" s="66"/>
      <c r="L2853" s="66"/>
      <c r="M2853" s="64"/>
      <c r="N2853" s="304"/>
      <c r="O2853" s="305"/>
      <c r="P2853" s="127"/>
      <c r="Q2853" s="67"/>
      <c r="R2853" s="67"/>
      <c r="S2853" s="67"/>
      <c r="T2853" s="67"/>
      <c r="U2853" s="67"/>
      <c r="V2853" s="67"/>
      <c r="W2853" s="67"/>
      <c r="X2853" s="67"/>
      <c r="Y2853" s="68"/>
      <c r="Z2853" s="68"/>
      <c r="AA2853" s="68"/>
      <c r="AB2853" s="67"/>
      <c r="AC2853" s="67"/>
      <c r="AD2853" s="67"/>
      <c r="AE2853" s="67"/>
      <c r="AF2853" s="67"/>
      <c r="AG2853" s="67"/>
      <c r="AH2853" s="67"/>
      <c r="AI2853" s="67"/>
      <c r="AJ2853" s="68"/>
      <c r="AK2853" s="68"/>
      <c r="AL2853" s="68"/>
      <c r="AM2853" s="67"/>
      <c r="AN2853" s="67"/>
      <c r="AO2853" s="67"/>
      <c r="AP2853" s="67"/>
      <c r="AQ2853" s="67"/>
      <c r="AR2853" s="67"/>
      <c r="AS2853" s="67"/>
      <c r="AT2853" s="67"/>
      <c r="AU2853" s="67"/>
      <c r="AV2853" s="67"/>
      <c r="AW2853" s="67"/>
      <c r="AX2853" s="68"/>
      <c r="AY2853" s="68"/>
      <c r="AZ2853" s="69"/>
      <c r="BA2853" s="70"/>
      <c r="BB2853" s="71"/>
      <c r="BC2853" s="54"/>
      <c r="BD2853" s="41">
        <v>5</v>
      </c>
      <c r="BE2853" s="52">
        <v>51</v>
      </c>
      <c r="BF2853" s="62">
        <v>5123</v>
      </c>
      <c r="BG2853" s="275"/>
    </row>
    <row r="2854" spans="1:59" s="63" customFormat="1" ht="12.75" x14ac:dyDescent="0.2">
      <c r="A2854" s="196">
        <v>5</v>
      </c>
      <c r="B2854" s="197" t="s">
        <v>938</v>
      </c>
      <c r="C2854" s="208">
        <v>51</v>
      </c>
      <c r="D2854" s="209" t="s">
        <v>939</v>
      </c>
      <c r="E2854" s="210">
        <v>5123</v>
      </c>
      <c r="F2854" s="211" t="s">
        <v>966</v>
      </c>
      <c r="G2854" s="230"/>
      <c r="H2854" s="56"/>
      <c r="I2854" s="221"/>
      <c r="J2854" s="57"/>
      <c r="K2854" s="57"/>
      <c r="L2854" s="57"/>
      <c r="M2854" s="55"/>
      <c r="N2854" s="303"/>
      <c r="O2854" s="245"/>
      <c r="P2854" s="122"/>
      <c r="Q2854" s="58"/>
      <c r="R2854" s="58"/>
      <c r="S2854" s="58"/>
      <c r="T2854" s="58"/>
      <c r="U2854" s="58"/>
      <c r="V2854" s="58"/>
      <c r="W2854" s="58"/>
      <c r="X2854" s="58"/>
      <c r="Y2854" s="59"/>
      <c r="Z2854" s="59"/>
      <c r="AA2854" s="59"/>
      <c r="AB2854" s="58"/>
      <c r="AC2854" s="58"/>
      <c r="AD2854" s="58"/>
      <c r="AE2854" s="58"/>
      <c r="AF2854" s="58"/>
      <c r="AG2854" s="58"/>
      <c r="AH2854" s="58"/>
      <c r="AI2854" s="58"/>
      <c r="AJ2854" s="59"/>
      <c r="AK2854" s="59"/>
      <c r="AL2854" s="59"/>
      <c r="AM2854" s="58"/>
      <c r="AN2854" s="58"/>
      <c r="AO2854" s="58"/>
      <c r="AP2854" s="58"/>
      <c r="AQ2854" s="58"/>
      <c r="AR2854" s="58"/>
      <c r="AS2854" s="58"/>
      <c r="AT2854" s="58"/>
      <c r="AU2854" s="58"/>
      <c r="AV2854" s="58"/>
      <c r="AW2854" s="58"/>
      <c r="AX2854" s="59"/>
      <c r="AY2854" s="59"/>
      <c r="AZ2854" s="60"/>
      <c r="BA2854" s="61"/>
      <c r="BB2854" s="54"/>
      <c r="BC2854" s="54"/>
      <c r="BD2854" s="41">
        <v>5</v>
      </c>
      <c r="BE2854" s="52">
        <v>51</v>
      </c>
      <c r="BF2854" s="62">
        <v>5123</v>
      </c>
      <c r="BG2854" s="274"/>
    </row>
    <row r="2855" spans="1:59" s="63" customFormat="1" ht="12.75" x14ac:dyDescent="0.2">
      <c r="A2855" s="196">
        <v>5</v>
      </c>
      <c r="B2855" s="197" t="s">
        <v>938</v>
      </c>
      <c r="C2855" s="208">
        <v>51</v>
      </c>
      <c r="D2855" s="209" t="s">
        <v>939</v>
      </c>
      <c r="E2855" s="210">
        <v>5123</v>
      </c>
      <c r="F2855" s="211" t="s">
        <v>966</v>
      </c>
      <c r="G2855" s="231"/>
      <c r="H2855" s="65"/>
      <c r="I2855" s="222"/>
      <c r="J2855" s="66"/>
      <c r="K2855" s="66"/>
      <c r="L2855" s="66"/>
      <c r="M2855" s="64"/>
      <c r="N2855" s="304"/>
      <c r="O2855" s="305"/>
      <c r="P2855" s="127"/>
      <c r="Q2855" s="67"/>
      <c r="R2855" s="67"/>
      <c r="S2855" s="67"/>
      <c r="T2855" s="67"/>
      <c r="U2855" s="67"/>
      <c r="V2855" s="67"/>
      <c r="W2855" s="67"/>
      <c r="X2855" s="67"/>
      <c r="Y2855" s="68"/>
      <c r="Z2855" s="68"/>
      <c r="AA2855" s="68"/>
      <c r="AB2855" s="67"/>
      <c r="AC2855" s="67"/>
      <c r="AD2855" s="67"/>
      <c r="AE2855" s="67"/>
      <c r="AF2855" s="67"/>
      <c r="AG2855" s="67"/>
      <c r="AH2855" s="67"/>
      <c r="AI2855" s="67"/>
      <c r="AJ2855" s="68"/>
      <c r="AK2855" s="68"/>
      <c r="AL2855" s="68"/>
      <c r="AM2855" s="67"/>
      <c r="AN2855" s="67"/>
      <c r="AO2855" s="67"/>
      <c r="AP2855" s="67"/>
      <c r="AQ2855" s="67"/>
      <c r="AR2855" s="67"/>
      <c r="AS2855" s="67"/>
      <c r="AT2855" s="67"/>
      <c r="AU2855" s="67"/>
      <c r="AV2855" s="67"/>
      <c r="AW2855" s="67"/>
      <c r="AX2855" s="68"/>
      <c r="AY2855" s="68"/>
      <c r="AZ2855" s="69"/>
      <c r="BA2855" s="70"/>
      <c r="BB2855" s="71"/>
      <c r="BC2855" s="54"/>
      <c r="BD2855" s="41">
        <v>5</v>
      </c>
      <c r="BE2855" s="52">
        <v>51</v>
      </c>
      <c r="BF2855" s="62">
        <v>5123</v>
      </c>
      <c r="BG2855" s="275"/>
    </row>
    <row r="2856" spans="1:59" s="63" customFormat="1" ht="12.75" x14ac:dyDescent="0.2">
      <c r="A2856" s="196">
        <v>5</v>
      </c>
      <c r="B2856" s="197" t="s">
        <v>938</v>
      </c>
      <c r="C2856" s="208">
        <v>51</v>
      </c>
      <c r="D2856" s="209" t="s">
        <v>939</v>
      </c>
      <c r="E2856" s="210">
        <v>5123</v>
      </c>
      <c r="F2856" s="211" t="s">
        <v>966</v>
      </c>
      <c r="G2856" s="231" t="s">
        <v>1192</v>
      </c>
      <c r="H2856" s="72" t="s">
        <v>1233</v>
      </c>
      <c r="I2856" s="223" t="s">
        <v>1242</v>
      </c>
      <c r="J2856" s="73"/>
      <c r="K2856" s="73"/>
      <c r="L2856" s="73"/>
      <c r="M2856" s="74"/>
      <c r="N2856" s="247"/>
      <c r="O2856" s="306"/>
      <c r="P2856" s="105"/>
      <c r="Q2856" s="75"/>
      <c r="R2856" s="75"/>
      <c r="S2856" s="75"/>
      <c r="T2856" s="75"/>
      <c r="U2856" s="75"/>
      <c r="V2856" s="75"/>
      <c r="W2856" s="75"/>
      <c r="X2856" s="75"/>
      <c r="Y2856" s="76" t="s">
        <v>1241</v>
      </c>
      <c r="Z2856" s="77" t="s">
        <v>1241</v>
      </c>
      <c r="AA2856" s="78">
        <f>AA$596</f>
        <v>0</v>
      </c>
      <c r="AB2856" s="75"/>
      <c r="AC2856" s="75"/>
      <c r="AD2856" s="75"/>
      <c r="AE2856" s="75"/>
      <c r="AF2856" s="75"/>
      <c r="AG2856" s="75"/>
      <c r="AH2856" s="75"/>
      <c r="AI2856" s="75"/>
      <c r="AJ2856" s="76" t="s">
        <v>1241</v>
      </c>
      <c r="AK2856" s="77" t="s">
        <v>1241</v>
      </c>
      <c r="AL2856" s="78">
        <f>AL$596</f>
        <v>0</v>
      </c>
      <c r="AM2856" s="75"/>
      <c r="AN2856" s="75"/>
      <c r="AO2856" s="75"/>
      <c r="AP2856" s="75"/>
      <c r="AQ2856" s="75"/>
      <c r="AR2856" s="75"/>
      <c r="AS2856" s="75"/>
      <c r="AT2856" s="75"/>
      <c r="AU2856" s="75"/>
      <c r="AV2856" s="75"/>
      <c r="AW2856" s="76" t="s">
        <v>1241</v>
      </c>
      <c r="AX2856" s="77" t="s">
        <v>1241</v>
      </c>
      <c r="AY2856" s="78">
        <f>AY$596</f>
        <v>1000</v>
      </c>
      <c r="AZ2856" s="79"/>
      <c r="BA2856" s="80" t="str">
        <f>I2856</f>
        <v>&gt; see 3813, Engineered wood products</v>
      </c>
      <c r="BB2856" s="71"/>
      <c r="BC2856" s="54"/>
      <c r="BD2856" s="41">
        <v>5</v>
      </c>
      <c r="BE2856" s="52">
        <v>51</v>
      </c>
      <c r="BF2856" s="62">
        <v>5123</v>
      </c>
      <c r="BG2856" s="276" t="str">
        <f>H2856</f>
        <v>Default Scenario (Link)</v>
      </c>
    </row>
    <row r="2857" spans="1:59" s="63" customFormat="1" ht="12.75" x14ac:dyDescent="0.2">
      <c r="A2857" s="196">
        <v>5</v>
      </c>
      <c r="B2857" s="197" t="s">
        <v>938</v>
      </c>
      <c r="C2857" s="208">
        <v>51</v>
      </c>
      <c r="D2857" s="209" t="s">
        <v>939</v>
      </c>
      <c r="E2857" s="210">
        <v>5123</v>
      </c>
      <c r="F2857" s="211" t="s">
        <v>966</v>
      </c>
      <c r="G2857" s="231"/>
      <c r="H2857" s="65"/>
      <c r="I2857" s="222"/>
      <c r="J2857" s="66"/>
      <c r="K2857" s="66"/>
      <c r="L2857" s="66"/>
      <c r="M2857" s="64"/>
      <c r="N2857" s="304"/>
      <c r="O2857" s="305"/>
      <c r="P2857" s="127"/>
      <c r="Q2857" s="67"/>
      <c r="R2857" s="67"/>
      <c r="S2857" s="67"/>
      <c r="T2857" s="67"/>
      <c r="U2857" s="67"/>
      <c r="V2857" s="67"/>
      <c r="W2857" s="67"/>
      <c r="X2857" s="67"/>
      <c r="Y2857" s="68"/>
      <c r="Z2857" s="68"/>
      <c r="AA2857" s="68"/>
      <c r="AB2857" s="67"/>
      <c r="AC2857" s="67"/>
      <c r="AD2857" s="67"/>
      <c r="AE2857" s="67"/>
      <c r="AF2857" s="67"/>
      <c r="AG2857" s="67"/>
      <c r="AH2857" s="67"/>
      <c r="AI2857" s="67"/>
      <c r="AJ2857" s="68"/>
      <c r="AK2857" s="68"/>
      <c r="AL2857" s="68"/>
      <c r="AM2857" s="67"/>
      <c r="AN2857" s="67"/>
      <c r="AO2857" s="67"/>
      <c r="AP2857" s="67"/>
      <c r="AQ2857" s="67"/>
      <c r="AR2857" s="67"/>
      <c r="AS2857" s="67"/>
      <c r="AT2857" s="67"/>
      <c r="AU2857" s="67"/>
      <c r="AV2857" s="67"/>
      <c r="AW2857" s="67"/>
      <c r="AX2857" s="68"/>
      <c r="AY2857" s="68"/>
      <c r="AZ2857" s="69"/>
      <c r="BA2857" s="70"/>
      <c r="BB2857" s="71"/>
      <c r="BC2857" s="54"/>
      <c r="BD2857" s="41">
        <v>5</v>
      </c>
      <c r="BE2857" s="52">
        <v>51</v>
      </c>
      <c r="BF2857" s="62">
        <v>5123</v>
      </c>
      <c r="BG2857" s="275"/>
    </row>
    <row r="2858" spans="1:59" s="63" customFormat="1" ht="12.75" x14ac:dyDescent="0.2">
      <c r="A2858" s="196">
        <v>5</v>
      </c>
      <c r="B2858" s="197" t="s">
        <v>938</v>
      </c>
      <c r="C2858" s="208">
        <v>51</v>
      </c>
      <c r="D2858" s="209" t="s">
        <v>939</v>
      </c>
      <c r="E2858" s="210">
        <v>5123</v>
      </c>
      <c r="F2858" s="211" t="s">
        <v>966</v>
      </c>
      <c r="G2858" s="230"/>
      <c r="H2858" s="56"/>
      <c r="I2858" s="221"/>
      <c r="J2858" s="57"/>
      <c r="K2858" s="57"/>
      <c r="L2858" s="57"/>
      <c r="M2858" s="55"/>
      <c r="N2858" s="303"/>
      <c r="O2858" s="245"/>
      <c r="P2858" s="122"/>
      <c r="Q2858" s="58"/>
      <c r="R2858" s="58"/>
      <c r="S2858" s="58"/>
      <c r="T2858" s="58"/>
      <c r="U2858" s="58"/>
      <c r="V2858" s="58"/>
      <c r="W2858" s="58"/>
      <c r="X2858" s="58"/>
      <c r="Y2858" s="59"/>
      <c r="Z2858" s="59"/>
      <c r="AA2858" s="59"/>
      <c r="AB2858" s="58"/>
      <c r="AC2858" s="58"/>
      <c r="AD2858" s="58"/>
      <c r="AE2858" s="58"/>
      <c r="AF2858" s="58"/>
      <c r="AG2858" s="58"/>
      <c r="AH2858" s="58"/>
      <c r="AI2858" s="58"/>
      <c r="AJ2858" s="59"/>
      <c r="AK2858" s="59"/>
      <c r="AL2858" s="59"/>
      <c r="AM2858" s="58"/>
      <c r="AN2858" s="58"/>
      <c r="AO2858" s="58"/>
      <c r="AP2858" s="58"/>
      <c r="AQ2858" s="58"/>
      <c r="AR2858" s="58"/>
      <c r="AS2858" s="58"/>
      <c r="AT2858" s="58"/>
      <c r="AU2858" s="58"/>
      <c r="AV2858" s="58"/>
      <c r="AW2858" s="58"/>
      <c r="AX2858" s="59"/>
      <c r="AY2858" s="59"/>
      <c r="AZ2858" s="60"/>
      <c r="BA2858" s="61"/>
      <c r="BB2858" s="54"/>
      <c r="BC2858" s="54"/>
      <c r="BD2858" s="41">
        <v>5</v>
      </c>
      <c r="BE2858" s="52">
        <v>51</v>
      </c>
      <c r="BF2858" s="62">
        <v>5123</v>
      </c>
      <c r="BG2858" s="274"/>
    </row>
    <row r="2859" spans="1:59" s="63" customFormat="1" ht="12.75" x14ac:dyDescent="0.2">
      <c r="A2859" s="196">
        <v>5</v>
      </c>
      <c r="B2859" s="197" t="s">
        <v>938</v>
      </c>
      <c r="C2859" s="208">
        <v>51</v>
      </c>
      <c r="D2859" s="209" t="s">
        <v>939</v>
      </c>
      <c r="E2859" s="210">
        <v>5123</v>
      </c>
      <c r="F2859" s="211" t="s">
        <v>966</v>
      </c>
      <c r="G2859" s="231"/>
      <c r="H2859" s="65"/>
      <c r="I2859" s="222"/>
      <c r="J2859" s="66"/>
      <c r="K2859" s="66"/>
      <c r="L2859" s="66"/>
      <c r="M2859" s="64"/>
      <c r="N2859" s="304"/>
      <c r="O2859" s="305"/>
      <c r="P2859" s="127"/>
      <c r="Q2859" s="67"/>
      <c r="R2859" s="67"/>
      <c r="S2859" s="67"/>
      <c r="T2859" s="67"/>
      <c r="U2859" s="67"/>
      <c r="V2859" s="67"/>
      <c r="W2859" s="67"/>
      <c r="X2859" s="67"/>
      <c r="Y2859" s="68"/>
      <c r="Z2859" s="68"/>
      <c r="AA2859" s="68"/>
      <c r="AB2859" s="67"/>
      <c r="AC2859" s="67"/>
      <c r="AD2859" s="67"/>
      <c r="AE2859" s="67"/>
      <c r="AF2859" s="67"/>
      <c r="AG2859" s="67"/>
      <c r="AH2859" s="67"/>
      <c r="AI2859" s="67"/>
      <c r="AJ2859" s="68"/>
      <c r="AK2859" s="68"/>
      <c r="AL2859" s="68"/>
      <c r="AM2859" s="67"/>
      <c r="AN2859" s="67"/>
      <c r="AO2859" s="67"/>
      <c r="AP2859" s="67"/>
      <c r="AQ2859" s="67"/>
      <c r="AR2859" s="67"/>
      <c r="AS2859" s="67"/>
      <c r="AT2859" s="67"/>
      <c r="AU2859" s="67"/>
      <c r="AV2859" s="67"/>
      <c r="AW2859" s="67"/>
      <c r="AX2859" s="68"/>
      <c r="AY2859" s="68"/>
      <c r="AZ2859" s="69"/>
      <c r="BA2859" s="70"/>
      <c r="BB2859" s="71"/>
      <c r="BC2859" s="54"/>
      <c r="BD2859" s="41">
        <v>5</v>
      </c>
      <c r="BE2859" s="52">
        <v>51</v>
      </c>
      <c r="BF2859" s="62">
        <v>5123</v>
      </c>
      <c r="BG2859" s="275"/>
    </row>
    <row r="2860" spans="1:59" s="63" customFormat="1" ht="12.75" x14ac:dyDescent="0.2">
      <c r="A2860" s="196">
        <v>5</v>
      </c>
      <c r="B2860" s="197" t="s">
        <v>938</v>
      </c>
      <c r="C2860" s="208">
        <v>51</v>
      </c>
      <c r="D2860" s="209" t="s">
        <v>939</v>
      </c>
      <c r="E2860" s="210">
        <v>5123</v>
      </c>
      <c r="F2860" s="211" t="s">
        <v>966</v>
      </c>
      <c r="G2860" s="231" t="s">
        <v>729</v>
      </c>
      <c r="H2860" s="72" t="s">
        <v>1233</v>
      </c>
      <c r="I2860" s="223" t="s">
        <v>1247</v>
      </c>
      <c r="J2860" s="73"/>
      <c r="K2860" s="73"/>
      <c r="L2860" s="73"/>
      <c r="M2860" s="74"/>
      <c r="N2860" s="247"/>
      <c r="O2860" s="306"/>
      <c r="P2860" s="105"/>
      <c r="Q2860" s="75"/>
      <c r="R2860" s="75"/>
      <c r="S2860" s="75"/>
      <c r="T2860" s="75"/>
      <c r="U2860" s="75"/>
      <c r="V2860" s="75"/>
      <c r="W2860" s="75"/>
      <c r="X2860" s="75"/>
      <c r="Y2860" s="76" t="s">
        <v>1241</v>
      </c>
      <c r="Z2860" s="77" t="s">
        <v>1241</v>
      </c>
      <c r="AA2860" s="78">
        <f>AA$2549</f>
        <v>5000</v>
      </c>
      <c r="AB2860" s="75"/>
      <c r="AC2860" s="75"/>
      <c r="AD2860" s="75"/>
      <c r="AE2860" s="75"/>
      <c r="AF2860" s="75"/>
      <c r="AG2860" s="75"/>
      <c r="AH2860" s="75"/>
      <c r="AI2860" s="75"/>
      <c r="AJ2860" s="76" t="s">
        <v>1241</v>
      </c>
      <c r="AK2860" s="77" t="s">
        <v>1241</v>
      </c>
      <c r="AL2860" s="78">
        <f>AL$2549</f>
        <v>0</v>
      </c>
      <c r="AM2860" s="75"/>
      <c r="AN2860" s="75"/>
      <c r="AO2860" s="75"/>
      <c r="AP2860" s="75"/>
      <c r="AQ2860" s="75"/>
      <c r="AR2860" s="75"/>
      <c r="AS2860" s="75"/>
      <c r="AT2860" s="75"/>
      <c r="AU2860" s="75"/>
      <c r="AV2860" s="75"/>
      <c r="AW2860" s="76" t="s">
        <v>1241</v>
      </c>
      <c r="AX2860" s="77" t="s">
        <v>1241</v>
      </c>
      <c r="AY2860" s="78">
        <f>AY$2549</f>
        <v>500</v>
      </c>
      <c r="AZ2860" s="79"/>
      <c r="BA2860" s="80" t="str">
        <f>I2860</f>
        <v>&gt; see 4711, Thermal insulation</v>
      </c>
      <c r="BB2860" s="71"/>
      <c r="BC2860" s="54"/>
      <c r="BD2860" s="41">
        <v>5</v>
      </c>
      <c r="BE2860" s="52">
        <v>51</v>
      </c>
      <c r="BF2860" s="62">
        <v>5123</v>
      </c>
      <c r="BG2860" s="276" t="str">
        <f>H2860</f>
        <v>Default Scenario (Link)</v>
      </c>
    </row>
    <row r="2861" spans="1:59" s="63" customFormat="1" ht="12.75" x14ac:dyDescent="0.2">
      <c r="A2861" s="196">
        <v>5</v>
      </c>
      <c r="B2861" s="197" t="s">
        <v>938</v>
      </c>
      <c r="C2861" s="208">
        <v>51</v>
      </c>
      <c r="D2861" s="209" t="s">
        <v>939</v>
      </c>
      <c r="E2861" s="210">
        <v>5123</v>
      </c>
      <c r="F2861" s="211" t="s">
        <v>966</v>
      </c>
      <c r="G2861" s="231"/>
      <c r="H2861" s="65"/>
      <c r="I2861" s="222"/>
      <c r="J2861" s="66"/>
      <c r="K2861" s="66"/>
      <c r="L2861" s="66"/>
      <c r="M2861" s="64"/>
      <c r="N2861" s="304"/>
      <c r="O2861" s="305"/>
      <c r="P2861" s="127"/>
      <c r="Q2861" s="67"/>
      <c r="R2861" s="67"/>
      <c r="S2861" s="67"/>
      <c r="T2861" s="67"/>
      <c r="U2861" s="67"/>
      <c r="V2861" s="67"/>
      <c r="W2861" s="67"/>
      <c r="X2861" s="67"/>
      <c r="Y2861" s="68"/>
      <c r="Z2861" s="68"/>
      <c r="AA2861" s="68"/>
      <c r="AB2861" s="67"/>
      <c r="AC2861" s="67"/>
      <c r="AD2861" s="67"/>
      <c r="AE2861" s="67"/>
      <c r="AF2861" s="67"/>
      <c r="AG2861" s="67"/>
      <c r="AH2861" s="67"/>
      <c r="AI2861" s="67"/>
      <c r="AJ2861" s="68"/>
      <c r="AK2861" s="68"/>
      <c r="AL2861" s="68"/>
      <c r="AM2861" s="67"/>
      <c r="AN2861" s="67"/>
      <c r="AO2861" s="67"/>
      <c r="AP2861" s="67"/>
      <c r="AQ2861" s="67"/>
      <c r="AR2861" s="67"/>
      <c r="AS2861" s="67"/>
      <c r="AT2861" s="67"/>
      <c r="AU2861" s="67"/>
      <c r="AV2861" s="67"/>
      <c r="AW2861" s="67"/>
      <c r="AX2861" s="68"/>
      <c r="AY2861" s="68"/>
      <c r="AZ2861" s="69"/>
      <c r="BA2861" s="70"/>
      <c r="BB2861" s="71"/>
      <c r="BC2861" s="54"/>
      <c r="BD2861" s="41">
        <v>5</v>
      </c>
      <c r="BE2861" s="52">
        <v>51</v>
      </c>
      <c r="BF2861" s="62">
        <v>5123</v>
      </c>
      <c r="BG2861" s="275"/>
    </row>
    <row r="2862" spans="1:59" s="63" customFormat="1" ht="12.75" x14ac:dyDescent="0.2">
      <c r="A2862" s="196">
        <v>5</v>
      </c>
      <c r="B2862" s="197" t="s">
        <v>938</v>
      </c>
      <c r="C2862" s="208">
        <v>51</v>
      </c>
      <c r="D2862" s="209" t="s">
        <v>939</v>
      </c>
      <c r="E2862" s="210">
        <v>5123</v>
      </c>
      <c r="F2862" s="211" t="s">
        <v>966</v>
      </c>
      <c r="G2862" s="230"/>
      <c r="H2862" s="56"/>
      <c r="I2862" s="221"/>
      <c r="J2862" s="57"/>
      <c r="K2862" s="57"/>
      <c r="L2862" s="57"/>
      <c r="M2862" s="55"/>
      <c r="N2862" s="303"/>
      <c r="O2862" s="245"/>
      <c r="P2862" s="122"/>
      <c r="Q2862" s="58"/>
      <c r="R2862" s="58"/>
      <c r="S2862" s="58"/>
      <c r="T2862" s="58"/>
      <c r="U2862" s="58"/>
      <c r="V2862" s="58"/>
      <c r="W2862" s="58"/>
      <c r="X2862" s="58"/>
      <c r="Y2862" s="59"/>
      <c r="Z2862" s="59"/>
      <c r="AA2862" s="59"/>
      <c r="AB2862" s="58"/>
      <c r="AC2862" s="58"/>
      <c r="AD2862" s="58"/>
      <c r="AE2862" s="58"/>
      <c r="AF2862" s="58"/>
      <c r="AG2862" s="58"/>
      <c r="AH2862" s="58"/>
      <c r="AI2862" s="58"/>
      <c r="AJ2862" s="59"/>
      <c r="AK2862" s="59"/>
      <c r="AL2862" s="59"/>
      <c r="AM2862" s="58"/>
      <c r="AN2862" s="58"/>
      <c r="AO2862" s="58"/>
      <c r="AP2862" s="58"/>
      <c r="AQ2862" s="58"/>
      <c r="AR2862" s="58"/>
      <c r="AS2862" s="58"/>
      <c r="AT2862" s="58"/>
      <c r="AU2862" s="58"/>
      <c r="AV2862" s="58"/>
      <c r="AW2862" s="58"/>
      <c r="AX2862" s="59"/>
      <c r="AY2862" s="59"/>
      <c r="AZ2862" s="60"/>
      <c r="BA2862" s="61"/>
      <c r="BB2862" s="54"/>
      <c r="BC2862" s="54"/>
      <c r="BD2862" s="41">
        <v>5</v>
      </c>
      <c r="BE2862" s="52">
        <v>51</v>
      </c>
      <c r="BF2862" s="62">
        <v>5123</v>
      </c>
      <c r="BG2862" s="274"/>
    </row>
    <row r="2863" spans="1:59" x14ac:dyDescent="0.25">
      <c r="A2863" s="196">
        <v>5</v>
      </c>
      <c r="B2863" s="197" t="s">
        <v>938</v>
      </c>
      <c r="C2863" s="208">
        <v>51</v>
      </c>
      <c r="D2863" s="209" t="s">
        <v>939</v>
      </c>
      <c r="E2863" s="212">
        <v>5124</v>
      </c>
      <c r="F2863" s="213" t="s">
        <v>972</v>
      </c>
      <c r="G2863" s="234"/>
      <c r="H2863" s="138"/>
      <c r="I2863" s="224"/>
      <c r="J2863" s="98"/>
      <c r="K2863" s="98"/>
      <c r="L2863" s="98"/>
      <c r="M2863" s="137"/>
      <c r="N2863" s="322"/>
      <c r="O2863" s="323"/>
      <c r="P2863" s="139"/>
      <c r="Q2863" s="139"/>
      <c r="R2863" s="139"/>
      <c r="S2863" s="139"/>
      <c r="T2863" s="139"/>
      <c r="U2863" s="139"/>
      <c r="V2863" s="139"/>
      <c r="W2863" s="139"/>
      <c r="X2863" s="139"/>
      <c r="Y2863" s="100"/>
      <c r="Z2863" s="125"/>
      <c r="AA2863" s="125"/>
      <c r="AB2863" s="139"/>
      <c r="AC2863" s="139"/>
      <c r="AD2863" s="139"/>
      <c r="AE2863" s="139"/>
      <c r="AF2863" s="139"/>
      <c r="AG2863" s="139"/>
      <c r="AH2863" s="139"/>
      <c r="AI2863" s="139"/>
      <c r="AJ2863" s="100"/>
      <c r="AK2863" s="125"/>
      <c r="AL2863" s="125"/>
      <c r="AM2863" s="139"/>
      <c r="AN2863" s="139"/>
      <c r="AO2863" s="139"/>
      <c r="AP2863" s="139"/>
      <c r="AQ2863" s="139"/>
      <c r="AR2863" s="139"/>
      <c r="AS2863" s="139"/>
      <c r="AT2863" s="139"/>
      <c r="AU2863" s="139"/>
      <c r="AV2863" s="139"/>
      <c r="AW2863" s="99"/>
      <c r="AX2863" s="125"/>
      <c r="AY2863" s="100"/>
      <c r="AZ2863" s="140"/>
      <c r="BA2863" s="141"/>
      <c r="BB2863" s="136"/>
      <c r="BC2863" s="136"/>
      <c r="BD2863" s="41">
        <v>5</v>
      </c>
      <c r="BE2863" s="52">
        <v>51</v>
      </c>
      <c r="BF2863" s="103">
        <v>5124</v>
      </c>
      <c r="BG2863" s="283"/>
    </row>
    <row r="2864" spans="1:59" s="63" customFormat="1" ht="12.75" x14ac:dyDescent="0.2">
      <c r="A2864" s="196">
        <v>5</v>
      </c>
      <c r="B2864" s="197" t="s">
        <v>938</v>
      </c>
      <c r="C2864" s="208">
        <v>51</v>
      </c>
      <c r="D2864" s="209" t="s">
        <v>939</v>
      </c>
      <c r="E2864" s="212">
        <v>5124</v>
      </c>
      <c r="F2864" s="213" t="s">
        <v>972</v>
      </c>
      <c r="G2864" s="232"/>
      <c r="H2864" s="97"/>
      <c r="I2864" s="224"/>
      <c r="J2864" s="98"/>
      <c r="K2864" s="98"/>
      <c r="L2864" s="98"/>
      <c r="M2864" s="96"/>
      <c r="N2864" s="307"/>
      <c r="O2864" s="246"/>
      <c r="P2864" s="124"/>
      <c r="Q2864" s="99"/>
      <c r="R2864" s="99"/>
      <c r="S2864" s="99"/>
      <c r="T2864" s="99"/>
      <c r="U2864" s="99"/>
      <c r="V2864" s="99"/>
      <c r="W2864" s="99"/>
      <c r="X2864" s="99"/>
      <c r="Y2864" s="100"/>
      <c r="Z2864" s="100"/>
      <c r="AA2864" s="100"/>
      <c r="AB2864" s="99"/>
      <c r="AC2864" s="99"/>
      <c r="AD2864" s="99"/>
      <c r="AE2864" s="99"/>
      <c r="AF2864" s="99"/>
      <c r="AG2864" s="99"/>
      <c r="AH2864" s="99"/>
      <c r="AI2864" s="99"/>
      <c r="AJ2864" s="100"/>
      <c r="AK2864" s="100"/>
      <c r="AL2864" s="100"/>
      <c r="AM2864" s="99"/>
      <c r="AN2864" s="99"/>
      <c r="AO2864" s="99"/>
      <c r="AP2864" s="99"/>
      <c r="AQ2864" s="99"/>
      <c r="AR2864" s="99"/>
      <c r="AS2864" s="99"/>
      <c r="AT2864" s="99"/>
      <c r="AU2864" s="99"/>
      <c r="AV2864" s="99"/>
      <c r="AW2864" s="99"/>
      <c r="AX2864" s="100"/>
      <c r="AY2864" s="100"/>
      <c r="AZ2864" s="101"/>
      <c r="BA2864" s="102"/>
      <c r="BB2864" s="95"/>
      <c r="BC2864" s="95"/>
      <c r="BD2864" s="41">
        <v>5</v>
      </c>
      <c r="BE2864" s="52">
        <v>51</v>
      </c>
      <c r="BF2864" s="103">
        <v>5124</v>
      </c>
      <c r="BG2864" s="277"/>
    </row>
    <row r="2865" spans="1:59" s="63" customFormat="1" ht="12.75" x14ac:dyDescent="0.2">
      <c r="A2865" s="196">
        <v>5</v>
      </c>
      <c r="B2865" s="197" t="s">
        <v>938</v>
      </c>
      <c r="C2865" s="208">
        <v>51</v>
      </c>
      <c r="D2865" s="209" t="s">
        <v>939</v>
      </c>
      <c r="E2865" s="212">
        <v>5124</v>
      </c>
      <c r="F2865" s="213" t="s">
        <v>972</v>
      </c>
      <c r="G2865" s="231" t="s">
        <v>1191</v>
      </c>
      <c r="H2865" s="65"/>
      <c r="I2865" s="222"/>
      <c r="J2865" s="66"/>
      <c r="K2865" s="66"/>
      <c r="L2865" s="66"/>
      <c r="M2865" s="64"/>
      <c r="N2865" s="304"/>
      <c r="O2865" s="305"/>
      <c r="P2865" s="127"/>
      <c r="Q2865" s="67"/>
      <c r="R2865" s="67"/>
      <c r="S2865" s="67"/>
      <c r="T2865" s="67"/>
      <c r="U2865" s="67"/>
      <c r="V2865" s="67"/>
      <c r="W2865" s="67"/>
      <c r="X2865" s="67"/>
      <c r="Y2865" s="68"/>
      <c r="Z2865" s="68"/>
      <c r="AA2865" s="68"/>
      <c r="AB2865" s="67"/>
      <c r="AC2865" s="67"/>
      <c r="AD2865" s="67"/>
      <c r="AE2865" s="67"/>
      <c r="AF2865" s="67"/>
      <c r="AG2865" s="67"/>
      <c r="AH2865" s="67"/>
      <c r="AI2865" s="67"/>
      <c r="AJ2865" s="68"/>
      <c r="AK2865" s="68"/>
      <c r="AL2865" s="68"/>
      <c r="AM2865" s="67"/>
      <c r="AN2865" s="67"/>
      <c r="AO2865" s="67"/>
      <c r="AP2865" s="67"/>
      <c r="AQ2865" s="67"/>
      <c r="AR2865" s="67"/>
      <c r="AS2865" s="67"/>
      <c r="AT2865" s="67"/>
      <c r="AU2865" s="67"/>
      <c r="AV2865" s="67"/>
      <c r="AW2865" s="67"/>
      <c r="AX2865" s="68"/>
      <c r="AY2865" s="68"/>
      <c r="AZ2865" s="69"/>
      <c r="BA2865" s="70"/>
      <c r="BB2865" s="71"/>
      <c r="BC2865" s="95"/>
      <c r="BD2865" s="41">
        <v>5</v>
      </c>
      <c r="BE2865" s="52">
        <v>51</v>
      </c>
      <c r="BF2865" s="103">
        <v>5124</v>
      </c>
      <c r="BG2865" s="275"/>
    </row>
    <row r="2866" spans="1:59" s="63" customFormat="1" ht="12.75" x14ac:dyDescent="0.2">
      <c r="A2866" s="196">
        <v>5</v>
      </c>
      <c r="B2866" s="197" t="s">
        <v>938</v>
      </c>
      <c r="C2866" s="208">
        <v>51</v>
      </c>
      <c r="D2866" s="209" t="s">
        <v>939</v>
      </c>
      <c r="E2866" s="212">
        <v>5124</v>
      </c>
      <c r="F2866" s="213" t="s">
        <v>972</v>
      </c>
      <c r="G2866" s="231" t="s">
        <v>1191</v>
      </c>
      <c r="H2866" s="72" t="s">
        <v>47</v>
      </c>
      <c r="I2866" s="223"/>
      <c r="J2866" s="73"/>
      <c r="K2866" s="73"/>
      <c r="L2866" s="73"/>
      <c r="M2866" s="74"/>
      <c r="N2866" s="247"/>
      <c r="O2866" s="306"/>
      <c r="P2866" s="105"/>
      <c r="Q2866" s="75"/>
      <c r="R2866" s="75"/>
      <c r="S2866" s="75"/>
      <c r="T2866" s="75"/>
      <c r="U2866" s="75"/>
      <c r="V2866" s="75"/>
      <c r="W2866" s="75"/>
      <c r="X2866" s="75"/>
      <c r="Y2866" s="76" t="str">
        <f>IF(ISNUMBER(VLOOKUP(Y2868,P$7:W$7,MATCH(Y2868,P$7:W$7))),VLOOKUP(Y2868,P$7:W$7,MATCH(Y2868,P$7:W$7)),IF(N2870=0,"No Data",IF(Y2868&gt;0,"&lt;100",0)))</f>
        <v>&lt;100</v>
      </c>
      <c r="Z2866" s="77" t="str">
        <f>IF(ISNUMBER(VLOOKUP(Z2870,P$7:W$7,MATCH(Z2870,P$7:W$7))),VLOOKUP(Z2870,P$7:W$7,MATCH(Z2870,P$7:W$7)),IF(N2870=0,"No Data",IF(Z2870&gt;0,"&lt;100",0)))</f>
        <v>&lt;100</v>
      </c>
      <c r="AA2866" s="106">
        <f>IF(ISNUMBER(Z2866),Z2866,0)</f>
        <v>0</v>
      </c>
      <c r="AB2866" s="75"/>
      <c r="AC2866" s="75"/>
      <c r="AD2866" s="75"/>
      <c r="AE2866" s="75"/>
      <c r="AF2866" s="75"/>
      <c r="AG2866" s="75"/>
      <c r="AH2866" s="75"/>
      <c r="AI2866" s="75"/>
      <c r="AJ2866" s="76">
        <f>IF(ISNUMBER(VLOOKUP(AJ2868,AB$7:AH$7,MATCH(AJ2868,AB$7:AH$7))),VLOOKUP(AJ2868,AB$7:AH$7,MATCH(AJ2868,AB$7:AH$7)),IF(N2870=0,"No Data",IF(AJ2868&gt;0,"&lt;50",0)))</f>
        <v>0</v>
      </c>
      <c r="AK2866" s="77">
        <f>IF(ISNUMBER(VLOOKUP(AK2870,AB$7:AH$7,MATCH(AK2870,AB$7:AH$7))),VLOOKUP(AK2870,AB$7:AH$7,MATCH(AK2870,AB$7:AH$7)),IF(N2870=0,"No Data",IF(AK2870&gt;0,"&lt;50",0)))</f>
        <v>0</v>
      </c>
      <c r="AL2866" s="106">
        <f>IF(ISNUMBER(AK2866),AK2866,0)</f>
        <v>0</v>
      </c>
      <c r="AM2866" s="75"/>
      <c r="AN2866" s="75"/>
      <c r="AO2866" s="75"/>
      <c r="AP2866" s="75"/>
      <c r="AQ2866" s="75"/>
      <c r="AR2866" s="75"/>
      <c r="AS2866" s="75"/>
      <c r="AT2866" s="75"/>
      <c r="AU2866" s="75"/>
      <c r="AV2866" s="75"/>
      <c r="AW2866" s="76">
        <f>IF(ISNUMBER(VLOOKUP(AW2868,AM$7:AU$7,MATCH(AW2868,AM$7:AU$7))),VLOOKUP(AW2868,AM$7:AU$7,MATCH(AW2868,AM$7:AU$7)),IF(N2870=0,"No Data",IF(AW2868&gt;0,"&lt;10",0)))</f>
        <v>1000</v>
      </c>
      <c r="AX2866" s="77">
        <f>IF(ISNUMBER(VLOOKUP(AX2870,AM$7:AU$7,MATCH(AX2870,AM$7:AU$7))),VLOOKUP(AX2870,AM$7:AU$7,MATCH(AX2870,AM$7:AU$7)),IF(N2870=0,"No Data",IF(AX2870&gt;0,"&lt;10",0)))</f>
        <v>1000</v>
      </c>
      <c r="AY2866" s="106">
        <f>IF(ISNUMBER(AX2866),AX2866,0)</f>
        <v>1000</v>
      </c>
      <c r="AZ2866" s="79"/>
      <c r="BA2866" s="80"/>
      <c r="BB2866" s="71"/>
      <c r="BC2866" s="95"/>
      <c r="BD2866" s="41">
        <v>5</v>
      </c>
      <c r="BE2866" s="52">
        <v>51</v>
      </c>
      <c r="BF2866" s="103">
        <v>5124</v>
      </c>
      <c r="BG2866" s="276" t="s">
        <v>47</v>
      </c>
    </row>
    <row r="2867" spans="1:59" s="63" customFormat="1" ht="12.75" x14ac:dyDescent="0.2">
      <c r="A2867" s="196">
        <v>5</v>
      </c>
      <c r="B2867" s="197" t="s">
        <v>938</v>
      </c>
      <c r="C2867" s="208">
        <v>51</v>
      </c>
      <c r="D2867" s="209" t="s">
        <v>939</v>
      </c>
      <c r="E2867" s="212">
        <v>5124</v>
      </c>
      <c r="F2867" s="213" t="s">
        <v>972</v>
      </c>
      <c r="G2867" s="231" t="s">
        <v>1191</v>
      </c>
      <c r="H2867" s="81" t="s">
        <v>48</v>
      </c>
      <c r="I2867" s="223"/>
      <c r="J2867" s="73"/>
      <c r="K2867" s="73"/>
      <c r="L2867" s="73"/>
      <c r="M2867" s="74"/>
      <c r="N2867" s="247"/>
      <c r="O2867" s="306"/>
      <c r="P2867" s="105"/>
      <c r="Q2867" s="75"/>
      <c r="R2867" s="75"/>
      <c r="S2867" s="75"/>
      <c r="T2867" s="75"/>
      <c r="U2867" s="75"/>
      <c r="V2867" s="75"/>
      <c r="W2867" s="75"/>
      <c r="X2867" s="75"/>
      <c r="Y2867" s="82">
        <f>MIN(X2871:X2873)</f>
        <v>0</v>
      </c>
      <c r="Z2867" s="83"/>
      <c r="AA2867" s="83"/>
      <c r="AB2867" s="75"/>
      <c r="AC2867" s="75"/>
      <c r="AD2867" s="75"/>
      <c r="AE2867" s="75"/>
      <c r="AF2867" s="75"/>
      <c r="AG2867" s="75"/>
      <c r="AH2867" s="75"/>
      <c r="AI2867" s="75"/>
      <c r="AJ2867" s="82">
        <f>MIN(AI2871:AI2873)</f>
        <v>0</v>
      </c>
      <c r="AK2867" s="83"/>
      <c r="AL2867" s="83"/>
      <c r="AM2867" s="75"/>
      <c r="AN2867" s="75"/>
      <c r="AO2867" s="75"/>
      <c r="AP2867" s="75"/>
      <c r="AQ2867" s="75"/>
      <c r="AR2867" s="75"/>
      <c r="AS2867" s="75"/>
      <c r="AT2867" s="75"/>
      <c r="AU2867" s="75"/>
      <c r="AV2867" s="75"/>
      <c r="AW2867" s="82">
        <f>MIN(AV2871:AV2873)</f>
        <v>25</v>
      </c>
      <c r="AX2867" s="83"/>
      <c r="AY2867" s="83"/>
      <c r="AZ2867" s="79"/>
      <c r="BA2867" s="80"/>
      <c r="BB2867" s="71"/>
      <c r="BC2867" s="95"/>
      <c r="BD2867" s="41">
        <v>5</v>
      </c>
      <c r="BE2867" s="52">
        <v>51</v>
      </c>
      <c r="BF2867" s="103">
        <v>5124</v>
      </c>
      <c r="BG2867" s="278" t="s">
        <v>48</v>
      </c>
    </row>
    <row r="2868" spans="1:59" s="63" customFormat="1" ht="12.75" x14ac:dyDescent="0.2">
      <c r="A2868" s="196">
        <v>5</v>
      </c>
      <c r="B2868" s="197" t="s">
        <v>938</v>
      </c>
      <c r="C2868" s="208">
        <v>51</v>
      </c>
      <c r="D2868" s="209" t="s">
        <v>939</v>
      </c>
      <c r="E2868" s="212">
        <v>5124</v>
      </c>
      <c r="F2868" s="213" t="s">
        <v>972</v>
      </c>
      <c r="G2868" s="231" t="s">
        <v>1191</v>
      </c>
      <c r="H2868" s="81" t="s">
        <v>49</v>
      </c>
      <c r="I2868" s="223"/>
      <c r="J2868" s="73"/>
      <c r="K2868" s="73"/>
      <c r="L2868" s="73"/>
      <c r="M2868" s="74"/>
      <c r="N2868" s="247"/>
      <c r="O2868" s="306"/>
      <c r="P2868" s="105"/>
      <c r="Q2868" s="75"/>
      <c r="R2868" s="75"/>
      <c r="S2868" s="75"/>
      <c r="T2868" s="75"/>
      <c r="U2868" s="75"/>
      <c r="V2868" s="75"/>
      <c r="W2868" s="75"/>
      <c r="X2868" s="75"/>
      <c r="Y2868" s="84">
        <f>IF(ISNUMBER(AVERAGE(X2871:X2873)),AVERAGE(X2871:X2873),0)</f>
        <v>66.666666666666671</v>
      </c>
      <c r="Z2868" s="83"/>
      <c r="AA2868" s="83"/>
      <c r="AB2868" s="75"/>
      <c r="AC2868" s="75"/>
      <c r="AD2868" s="75"/>
      <c r="AE2868" s="75"/>
      <c r="AF2868" s="75"/>
      <c r="AG2868" s="75"/>
      <c r="AH2868" s="75"/>
      <c r="AI2868" s="75"/>
      <c r="AJ2868" s="84">
        <f>IF(ISNUMBER(AVERAGE(AI2871:AI2873)),AVERAGE(AI2871:AI2873),0)</f>
        <v>0</v>
      </c>
      <c r="AK2868" s="83"/>
      <c r="AL2868" s="83"/>
      <c r="AM2868" s="75"/>
      <c r="AN2868" s="75"/>
      <c r="AO2868" s="75"/>
      <c r="AP2868" s="75"/>
      <c r="AQ2868" s="75"/>
      <c r="AR2868" s="75"/>
      <c r="AS2868" s="75"/>
      <c r="AT2868" s="75"/>
      <c r="AU2868" s="75"/>
      <c r="AV2868" s="75"/>
      <c r="AW2868" s="84">
        <f>IF(ISNUMBER(AVERAGE(AV2871:AV2873)),AVERAGE(AV2871:AV2873),0)</f>
        <v>1175</v>
      </c>
      <c r="AX2868" s="83"/>
      <c r="AY2868" s="83"/>
      <c r="AZ2868" s="79"/>
      <c r="BA2868" s="80"/>
      <c r="BB2868" s="71"/>
      <c r="BC2868" s="95"/>
      <c r="BD2868" s="41">
        <v>5</v>
      </c>
      <c r="BE2868" s="52">
        <v>51</v>
      </c>
      <c r="BF2868" s="103">
        <v>5124</v>
      </c>
      <c r="BG2868" s="278" t="s">
        <v>49</v>
      </c>
    </row>
    <row r="2869" spans="1:59" s="63" customFormat="1" ht="12.75" x14ac:dyDescent="0.2">
      <c r="A2869" s="196">
        <v>5</v>
      </c>
      <c r="B2869" s="197" t="s">
        <v>938</v>
      </c>
      <c r="C2869" s="208">
        <v>51</v>
      </c>
      <c r="D2869" s="209" t="s">
        <v>939</v>
      </c>
      <c r="E2869" s="212">
        <v>5124</v>
      </c>
      <c r="F2869" s="213" t="s">
        <v>972</v>
      </c>
      <c r="G2869" s="231" t="s">
        <v>1191</v>
      </c>
      <c r="H2869" s="81" t="s">
        <v>50</v>
      </c>
      <c r="I2869" s="223"/>
      <c r="J2869" s="73"/>
      <c r="K2869" s="73"/>
      <c r="L2869" s="73"/>
      <c r="M2869" s="74"/>
      <c r="N2869" s="247"/>
      <c r="O2869" s="306"/>
      <c r="P2869" s="105"/>
      <c r="Q2869" s="75"/>
      <c r="R2869" s="75"/>
      <c r="S2869" s="75"/>
      <c r="T2869" s="75"/>
      <c r="U2869" s="75"/>
      <c r="V2869" s="75"/>
      <c r="W2869" s="75"/>
      <c r="X2869" s="75"/>
      <c r="Y2869" s="84">
        <f>MAX(X2871:X2873)</f>
        <v>100</v>
      </c>
      <c r="Z2869" s="83"/>
      <c r="AA2869" s="83"/>
      <c r="AB2869" s="75"/>
      <c r="AC2869" s="75"/>
      <c r="AD2869" s="75"/>
      <c r="AE2869" s="75"/>
      <c r="AF2869" s="75"/>
      <c r="AG2869" s="75"/>
      <c r="AH2869" s="75"/>
      <c r="AI2869" s="75"/>
      <c r="AJ2869" s="84">
        <f>MAX(AI2871:AI2873)</f>
        <v>0</v>
      </c>
      <c r="AK2869" s="83"/>
      <c r="AL2869" s="83"/>
      <c r="AM2869" s="75"/>
      <c r="AN2869" s="75"/>
      <c r="AO2869" s="75"/>
      <c r="AP2869" s="75"/>
      <c r="AQ2869" s="75"/>
      <c r="AR2869" s="75"/>
      <c r="AS2869" s="75"/>
      <c r="AT2869" s="75"/>
      <c r="AU2869" s="75"/>
      <c r="AV2869" s="75"/>
      <c r="AW2869" s="84">
        <f>MAX(AV2871:AV2873)</f>
        <v>2500</v>
      </c>
      <c r="AX2869" s="83"/>
      <c r="AY2869" s="83"/>
      <c r="AZ2869" s="79"/>
      <c r="BA2869" s="80"/>
      <c r="BB2869" s="71"/>
      <c r="BC2869" s="95"/>
      <c r="BD2869" s="41">
        <v>5</v>
      </c>
      <c r="BE2869" s="52">
        <v>51</v>
      </c>
      <c r="BF2869" s="103">
        <v>5124</v>
      </c>
      <c r="BG2869" s="278" t="s">
        <v>50</v>
      </c>
    </row>
    <row r="2870" spans="1:59" s="63" customFormat="1" ht="12.75" x14ac:dyDescent="0.2">
      <c r="A2870" s="196">
        <v>5</v>
      </c>
      <c r="B2870" s="197" t="s">
        <v>938</v>
      </c>
      <c r="C2870" s="208">
        <v>51</v>
      </c>
      <c r="D2870" s="209" t="s">
        <v>939</v>
      </c>
      <c r="E2870" s="212">
        <v>5124</v>
      </c>
      <c r="F2870" s="213" t="s">
        <v>972</v>
      </c>
      <c r="G2870" s="231" t="s">
        <v>1191</v>
      </c>
      <c r="H2870" s="85" t="s">
        <v>51</v>
      </c>
      <c r="I2870" s="223"/>
      <c r="J2870" s="73"/>
      <c r="K2870" s="73"/>
      <c r="L2870" s="73"/>
      <c r="M2870" s="74"/>
      <c r="N2870" s="320">
        <f>SUM(N2871:N2876)</f>
        <v>3</v>
      </c>
      <c r="O2870" s="293">
        <f>SUM(O2871:O2876)</f>
        <v>1</v>
      </c>
      <c r="P2870" s="292"/>
      <c r="Q2870" s="87"/>
      <c r="R2870" s="87"/>
      <c r="S2870" s="87"/>
      <c r="T2870" s="87"/>
      <c r="U2870" s="87"/>
      <c r="V2870" s="87"/>
      <c r="W2870" s="87"/>
      <c r="X2870" s="87"/>
      <c r="Y2870" s="88"/>
      <c r="Z2870" s="119">
        <f>SUM(Z2871:Z2876)</f>
        <v>66.666666666666657</v>
      </c>
      <c r="AA2870" s="88"/>
      <c r="AB2870" s="87"/>
      <c r="AC2870" s="87"/>
      <c r="AD2870" s="87"/>
      <c r="AE2870" s="87"/>
      <c r="AF2870" s="87"/>
      <c r="AG2870" s="87"/>
      <c r="AH2870" s="87"/>
      <c r="AI2870" s="87"/>
      <c r="AJ2870" s="88"/>
      <c r="AK2870" s="119">
        <f>SUM(AK2871:AK2876)</f>
        <v>0</v>
      </c>
      <c r="AL2870" s="88"/>
      <c r="AM2870" s="87"/>
      <c r="AN2870" s="87"/>
      <c r="AO2870" s="87"/>
      <c r="AP2870" s="87"/>
      <c r="AQ2870" s="87"/>
      <c r="AR2870" s="87"/>
      <c r="AS2870" s="87"/>
      <c r="AT2870" s="87"/>
      <c r="AU2870" s="87"/>
      <c r="AV2870" s="87"/>
      <c r="AW2870" s="112"/>
      <c r="AX2870" s="119">
        <f>SUM(AX2871:AX2876)</f>
        <v>1175</v>
      </c>
      <c r="AY2870" s="88"/>
      <c r="AZ2870" s="79"/>
      <c r="BA2870" s="80"/>
      <c r="BB2870" s="71"/>
      <c r="BC2870" s="95"/>
      <c r="BD2870" s="41">
        <v>5</v>
      </c>
      <c r="BE2870" s="52">
        <v>51</v>
      </c>
      <c r="BF2870" s="103">
        <v>5124</v>
      </c>
      <c r="BG2870" s="279" t="s">
        <v>51</v>
      </c>
    </row>
    <row r="2871" spans="1:59" s="63" customFormat="1" ht="12.75" x14ac:dyDescent="0.2">
      <c r="A2871" s="196">
        <v>5</v>
      </c>
      <c r="B2871" s="197" t="s">
        <v>938</v>
      </c>
      <c r="C2871" s="208">
        <v>51</v>
      </c>
      <c r="D2871" s="209" t="s">
        <v>939</v>
      </c>
      <c r="E2871" s="212">
        <v>5124</v>
      </c>
      <c r="F2871" s="213" t="s">
        <v>972</v>
      </c>
      <c r="G2871" s="231" t="s">
        <v>1191</v>
      </c>
      <c r="H2871" s="89" t="s">
        <v>52</v>
      </c>
      <c r="I2871" s="90" t="s">
        <v>973</v>
      </c>
      <c r="J2871" s="90"/>
      <c r="K2871" s="90" t="s">
        <v>64</v>
      </c>
      <c r="L2871" s="90" t="s">
        <v>393</v>
      </c>
      <c r="M2871" s="91"/>
      <c r="N2871" s="312">
        <v>1</v>
      </c>
      <c r="O2871" s="313">
        <f>N2871/N$2870</f>
        <v>0.33333333333333331</v>
      </c>
      <c r="P2871" s="104">
        <v>1</v>
      </c>
      <c r="Q2871" s="92"/>
      <c r="R2871" s="92"/>
      <c r="S2871" s="92"/>
      <c r="T2871" s="92"/>
      <c r="U2871" s="92"/>
      <c r="V2871" s="92"/>
      <c r="W2871" s="92"/>
      <c r="X2871" s="109">
        <f>P2871*P$7+Q2871*Q$7+R2871*R$7+S2871*S$7+T2871*T$7+U2871*U$7+V2871*V$7+W2871*W$7</f>
        <v>100</v>
      </c>
      <c r="Y2871" s="83"/>
      <c r="Z2871" s="110">
        <f>X2871*$O2871</f>
        <v>33.333333333333329</v>
      </c>
      <c r="AA2871" s="111"/>
      <c r="AB2871" s="92"/>
      <c r="AC2871" s="92"/>
      <c r="AD2871" s="92"/>
      <c r="AE2871" s="92"/>
      <c r="AF2871" s="92"/>
      <c r="AG2871" s="92"/>
      <c r="AH2871" s="92"/>
      <c r="AI2871" s="109">
        <f>AB2871*AB$7+AC2871*AC$7+AD2871*AD$7+AE2871*AE$7+AF2871*AF$7+AG2871*AG$7+AH2871*AH$7</f>
        <v>0</v>
      </c>
      <c r="AJ2871" s="83"/>
      <c r="AK2871" s="110">
        <f>AI2871*$O2871</f>
        <v>0</v>
      </c>
      <c r="AL2871" s="111"/>
      <c r="AM2871" s="92"/>
      <c r="AN2871" s="92"/>
      <c r="AO2871" s="92"/>
      <c r="AP2871" s="92"/>
      <c r="AQ2871" s="92"/>
      <c r="AR2871" s="92"/>
      <c r="AS2871" s="92">
        <v>1</v>
      </c>
      <c r="AT2871" s="92"/>
      <c r="AU2871" s="92"/>
      <c r="AV2871" s="109">
        <f>AM2871*AM$7+AN2871*AN$7+AO2871*AO$7+AP2871*AP$7+AQ2871*AQ$7+AR2871*AR$7+AS2871*AS$7+AT2871*AT$7+AU2871*AU$7</f>
        <v>1000</v>
      </c>
      <c r="AW2871" s="75"/>
      <c r="AX2871" s="110">
        <f>AV2871*$O2871</f>
        <v>333.33333333333331</v>
      </c>
      <c r="AY2871" s="111"/>
      <c r="AZ2871" s="93"/>
      <c r="BA2871" s="94" t="s">
        <v>105</v>
      </c>
      <c r="BB2871" s="71"/>
      <c r="BC2871" s="95"/>
      <c r="BD2871" s="41">
        <v>5</v>
      </c>
      <c r="BE2871" s="52">
        <v>51</v>
      </c>
      <c r="BF2871" s="103">
        <v>5124</v>
      </c>
      <c r="BG2871" s="280" t="s">
        <v>52</v>
      </c>
    </row>
    <row r="2872" spans="1:59" s="63" customFormat="1" ht="12.75" x14ac:dyDescent="0.2">
      <c r="A2872" s="196">
        <v>5</v>
      </c>
      <c r="B2872" s="197" t="s">
        <v>938</v>
      </c>
      <c r="C2872" s="208">
        <v>51</v>
      </c>
      <c r="D2872" s="209" t="s">
        <v>939</v>
      </c>
      <c r="E2872" s="212">
        <v>5124</v>
      </c>
      <c r="F2872" s="213" t="s">
        <v>972</v>
      </c>
      <c r="G2872" s="231" t="s">
        <v>1191</v>
      </c>
      <c r="H2872" s="89"/>
      <c r="I2872" s="90" t="s">
        <v>377</v>
      </c>
      <c r="J2872" s="90"/>
      <c r="K2872" s="90" t="s">
        <v>64</v>
      </c>
      <c r="L2872" s="90" t="s">
        <v>76</v>
      </c>
      <c r="M2872" s="91"/>
      <c r="N2872" s="312">
        <v>1</v>
      </c>
      <c r="O2872" s="313">
        <f>N2872/N$2870</f>
        <v>0.33333333333333331</v>
      </c>
      <c r="P2872" s="104"/>
      <c r="Q2872" s="92"/>
      <c r="R2872" s="92"/>
      <c r="S2872" s="92"/>
      <c r="T2872" s="92"/>
      <c r="U2872" s="92"/>
      <c r="V2872" s="92"/>
      <c r="W2872" s="92"/>
      <c r="X2872" s="109">
        <f>P2872*P$7+Q2872*Q$7+R2872*R$7+S2872*S$7+T2872*T$7+U2872*U$7+V2872*V$7+W2872*W$7</f>
        <v>0</v>
      </c>
      <c r="Y2872" s="83"/>
      <c r="Z2872" s="110">
        <f>X2872*$O2872</f>
        <v>0</v>
      </c>
      <c r="AA2872" s="111"/>
      <c r="AB2872" s="92"/>
      <c r="AC2872" s="92"/>
      <c r="AD2872" s="92"/>
      <c r="AE2872" s="92"/>
      <c r="AF2872" s="92"/>
      <c r="AG2872" s="92"/>
      <c r="AH2872" s="92"/>
      <c r="AI2872" s="109">
        <f>AB2872*AB$7+AC2872*AC$7+AD2872*AD$7+AE2872*AE$7+AF2872*AF$7+AG2872*AG$7+AH2872*AH$7</f>
        <v>0</v>
      </c>
      <c r="AJ2872" s="83"/>
      <c r="AK2872" s="110">
        <f>AI2872*$O2872</f>
        <v>0</v>
      </c>
      <c r="AL2872" s="111"/>
      <c r="AM2872" s="92"/>
      <c r="AN2872" s="92">
        <v>1</v>
      </c>
      <c r="AO2872" s="92"/>
      <c r="AP2872" s="92"/>
      <c r="AQ2872" s="92"/>
      <c r="AR2872" s="92"/>
      <c r="AS2872" s="92"/>
      <c r="AT2872" s="92"/>
      <c r="AU2872" s="92"/>
      <c r="AV2872" s="109">
        <f>AM2872*AM$7+AN2872*AN$7+AO2872*AO$7+AP2872*AP$7+AQ2872*AQ$7+AR2872*AR$7+AS2872*AS$7+AT2872*AT$7+AU2872*AU$7</f>
        <v>25</v>
      </c>
      <c r="AW2872" s="75"/>
      <c r="AX2872" s="110">
        <f>AV2872*$O2872</f>
        <v>8.3333333333333321</v>
      </c>
      <c r="AY2872" s="111"/>
      <c r="AZ2872" s="93"/>
      <c r="BA2872" s="94" t="s">
        <v>105</v>
      </c>
      <c r="BB2872" s="71"/>
      <c r="BC2872" s="95"/>
      <c r="BD2872" s="41">
        <v>5</v>
      </c>
      <c r="BE2872" s="52">
        <v>51</v>
      </c>
      <c r="BF2872" s="103">
        <v>5124</v>
      </c>
      <c r="BG2872" s="280" t="s">
        <v>52</v>
      </c>
    </row>
    <row r="2873" spans="1:59" s="63" customFormat="1" ht="12.75" x14ac:dyDescent="0.2">
      <c r="A2873" s="196">
        <v>5</v>
      </c>
      <c r="B2873" s="197" t="s">
        <v>938</v>
      </c>
      <c r="C2873" s="208">
        <v>51</v>
      </c>
      <c r="D2873" s="209" t="s">
        <v>939</v>
      </c>
      <c r="E2873" s="212">
        <v>5124</v>
      </c>
      <c r="F2873" s="213" t="s">
        <v>972</v>
      </c>
      <c r="G2873" s="231" t="s">
        <v>1191</v>
      </c>
      <c r="H2873" s="89"/>
      <c r="I2873" s="90" t="s">
        <v>403</v>
      </c>
      <c r="J2873" s="90"/>
      <c r="K2873" s="90" t="s">
        <v>64</v>
      </c>
      <c r="L2873" s="90" t="s">
        <v>563</v>
      </c>
      <c r="M2873" s="91"/>
      <c r="N2873" s="312">
        <v>1</v>
      </c>
      <c r="O2873" s="313">
        <f>N2873/N$2870</f>
        <v>0.33333333333333331</v>
      </c>
      <c r="P2873" s="104">
        <v>1</v>
      </c>
      <c r="Q2873" s="92"/>
      <c r="R2873" s="92"/>
      <c r="S2873" s="92"/>
      <c r="T2873" s="92"/>
      <c r="U2873" s="92"/>
      <c r="V2873" s="92"/>
      <c r="W2873" s="92"/>
      <c r="X2873" s="109">
        <f>P2873*P$7+Q2873*Q$7+R2873*R$7+S2873*S$7+T2873*T$7+U2873*U$7+V2873*V$7+W2873*W$7</f>
        <v>100</v>
      </c>
      <c r="Y2873" s="83"/>
      <c r="Z2873" s="110">
        <f>X2873*$O2873</f>
        <v>33.333333333333329</v>
      </c>
      <c r="AA2873" s="111"/>
      <c r="AB2873" s="92"/>
      <c r="AC2873" s="92"/>
      <c r="AD2873" s="92"/>
      <c r="AE2873" s="92"/>
      <c r="AF2873" s="92"/>
      <c r="AG2873" s="92"/>
      <c r="AH2873" s="92"/>
      <c r="AI2873" s="109">
        <f>AB2873*AB$7+AC2873*AC$7+AD2873*AD$7+AE2873*AE$7+AF2873*AF$7+AG2873*AG$7+AH2873*AH$7</f>
        <v>0</v>
      </c>
      <c r="AJ2873" s="83"/>
      <c r="AK2873" s="110">
        <f>AI2873*$O2873</f>
        <v>0</v>
      </c>
      <c r="AL2873" s="111"/>
      <c r="AM2873" s="92"/>
      <c r="AN2873" s="92"/>
      <c r="AO2873" s="92"/>
      <c r="AP2873" s="92"/>
      <c r="AQ2873" s="92"/>
      <c r="AR2873" s="92"/>
      <c r="AS2873" s="92"/>
      <c r="AT2873" s="92">
        <v>1</v>
      </c>
      <c r="AU2873" s="92"/>
      <c r="AV2873" s="109">
        <f>AM2873*AM$7+AN2873*AN$7+AO2873*AO$7+AP2873*AP$7+AQ2873*AQ$7+AR2873*AR$7+AS2873*AS$7+AT2873*AT$7+AU2873*AU$7</f>
        <v>2500</v>
      </c>
      <c r="AW2873" s="75"/>
      <c r="AX2873" s="110">
        <f>AV2873*$O2873</f>
        <v>833.33333333333326</v>
      </c>
      <c r="AY2873" s="111"/>
      <c r="AZ2873" s="93"/>
      <c r="BA2873" s="94" t="s">
        <v>131</v>
      </c>
      <c r="BB2873" s="71"/>
      <c r="BC2873" s="95"/>
      <c r="BD2873" s="41">
        <v>5</v>
      </c>
      <c r="BE2873" s="52">
        <v>51</v>
      </c>
      <c r="BF2873" s="103">
        <v>5124</v>
      </c>
      <c r="BG2873" s="280" t="s">
        <v>52</v>
      </c>
    </row>
    <row r="2874" spans="1:59" s="63" customFormat="1" ht="12.75" x14ac:dyDescent="0.2">
      <c r="A2874" s="196">
        <v>5</v>
      </c>
      <c r="B2874" s="197" t="s">
        <v>938</v>
      </c>
      <c r="C2874" s="208">
        <v>51</v>
      </c>
      <c r="D2874" s="209" t="s">
        <v>939</v>
      </c>
      <c r="E2874" s="212">
        <v>5124</v>
      </c>
      <c r="F2874" s="213" t="s">
        <v>972</v>
      </c>
      <c r="G2874" s="231" t="s">
        <v>1191</v>
      </c>
      <c r="H2874" s="65"/>
      <c r="I2874" s="222"/>
      <c r="J2874" s="66"/>
      <c r="K2874" s="66"/>
      <c r="L2874" s="66"/>
      <c r="M2874" s="64"/>
      <c r="N2874" s="304"/>
      <c r="O2874" s="305"/>
      <c r="P2874" s="127"/>
      <c r="Q2874" s="67"/>
      <c r="R2874" s="67"/>
      <c r="S2874" s="67"/>
      <c r="T2874" s="67"/>
      <c r="U2874" s="67"/>
      <c r="V2874" s="67"/>
      <c r="W2874" s="67"/>
      <c r="X2874" s="67"/>
      <c r="Y2874" s="68"/>
      <c r="Z2874" s="68"/>
      <c r="AA2874" s="68"/>
      <c r="AB2874" s="67"/>
      <c r="AC2874" s="67"/>
      <c r="AD2874" s="67"/>
      <c r="AE2874" s="67"/>
      <c r="AF2874" s="67"/>
      <c r="AG2874" s="67"/>
      <c r="AH2874" s="67"/>
      <c r="AI2874" s="67"/>
      <c r="AJ2874" s="68"/>
      <c r="AK2874" s="68"/>
      <c r="AL2874" s="68"/>
      <c r="AM2874" s="67"/>
      <c r="AN2874" s="67"/>
      <c r="AO2874" s="67"/>
      <c r="AP2874" s="67"/>
      <c r="AQ2874" s="67"/>
      <c r="AR2874" s="67"/>
      <c r="AS2874" s="67"/>
      <c r="AT2874" s="67"/>
      <c r="AU2874" s="67"/>
      <c r="AV2874" s="67"/>
      <c r="AW2874" s="67"/>
      <c r="AX2874" s="68"/>
      <c r="AY2874" s="68"/>
      <c r="AZ2874" s="69"/>
      <c r="BA2874" s="70"/>
      <c r="BB2874" s="71"/>
      <c r="BC2874" s="95"/>
      <c r="BD2874" s="41">
        <v>5</v>
      </c>
      <c r="BE2874" s="52">
        <v>51</v>
      </c>
      <c r="BF2874" s="103">
        <v>5124</v>
      </c>
      <c r="BG2874" s="275"/>
    </row>
    <row r="2875" spans="1:59" s="63" customFormat="1" ht="12.75" x14ac:dyDescent="0.2">
      <c r="A2875" s="196">
        <v>5</v>
      </c>
      <c r="B2875" s="197" t="s">
        <v>938</v>
      </c>
      <c r="C2875" s="208">
        <v>51</v>
      </c>
      <c r="D2875" s="209" t="s">
        <v>939</v>
      </c>
      <c r="E2875" s="212">
        <v>5124</v>
      </c>
      <c r="F2875" s="213" t="s">
        <v>972</v>
      </c>
      <c r="G2875" s="232"/>
      <c r="H2875" s="97"/>
      <c r="I2875" s="224"/>
      <c r="J2875" s="98"/>
      <c r="K2875" s="98"/>
      <c r="L2875" s="98"/>
      <c r="M2875" s="96"/>
      <c r="N2875" s="307"/>
      <c r="O2875" s="246"/>
      <c r="P2875" s="124"/>
      <c r="Q2875" s="99"/>
      <c r="R2875" s="99"/>
      <c r="S2875" s="99"/>
      <c r="T2875" s="99"/>
      <c r="U2875" s="99"/>
      <c r="V2875" s="99"/>
      <c r="W2875" s="99"/>
      <c r="X2875" s="99"/>
      <c r="Y2875" s="100"/>
      <c r="Z2875" s="100"/>
      <c r="AA2875" s="100"/>
      <c r="AB2875" s="99"/>
      <c r="AC2875" s="99"/>
      <c r="AD2875" s="99"/>
      <c r="AE2875" s="99"/>
      <c r="AF2875" s="99"/>
      <c r="AG2875" s="99"/>
      <c r="AH2875" s="99"/>
      <c r="AI2875" s="99"/>
      <c r="AJ2875" s="100"/>
      <c r="AK2875" s="100"/>
      <c r="AL2875" s="100"/>
      <c r="AM2875" s="99"/>
      <c r="AN2875" s="99"/>
      <c r="AO2875" s="99"/>
      <c r="AP2875" s="99"/>
      <c r="AQ2875" s="99"/>
      <c r="AR2875" s="99"/>
      <c r="AS2875" s="99"/>
      <c r="AT2875" s="99"/>
      <c r="AU2875" s="99"/>
      <c r="AV2875" s="99"/>
      <c r="AW2875" s="99"/>
      <c r="AX2875" s="100"/>
      <c r="AY2875" s="100"/>
      <c r="AZ2875" s="101"/>
      <c r="BA2875" s="102"/>
      <c r="BB2875" s="95"/>
      <c r="BC2875" s="95"/>
      <c r="BD2875" s="41">
        <v>5</v>
      </c>
      <c r="BE2875" s="52">
        <v>51</v>
      </c>
      <c r="BF2875" s="103">
        <v>5124</v>
      </c>
      <c r="BG2875" s="277"/>
    </row>
    <row r="2876" spans="1:59" s="63" customFormat="1" ht="12.75" x14ac:dyDescent="0.2">
      <c r="A2876" s="196">
        <v>5</v>
      </c>
      <c r="B2876" s="197" t="s">
        <v>938</v>
      </c>
      <c r="C2876" s="208">
        <v>51</v>
      </c>
      <c r="D2876" s="209" t="s">
        <v>939</v>
      </c>
      <c r="E2876" s="212">
        <v>5124</v>
      </c>
      <c r="F2876" s="213" t="s">
        <v>972</v>
      </c>
      <c r="G2876" s="231"/>
      <c r="H2876" s="65"/>
      <c r="I2876" s="222"/>
      <c r="J2876" s="66"/>
      <c r="K2876" s="66"/>
      <c r="L2876" s="66"/>
      <c r="M2876" s="64"/>
      <c r="N2876" s="304"/>
      <c r="O2876" s="305"/>
      <c r="P2876" s="127"/>
      <c r="Q2876" s="67"/>
      <c r="R2876" s="67"/>
      <c r="S2876" s="67"/>
      <c r="T2876" s="67"/>
      <c r="U2876" s="67"/>
      <c r="V2876" s="67"/>
      <c r="W2876" s="67"/>
      <c r="X2876" s="67"/>
      <c r="Y2876" s="68"/>
      <c r="Z2876" s="68"/>
      <c r="AA2876" s="68"/>
      <c r="AB2876" s="67"/>
      <c r="AC2876" s="67"/>
      <c r="AD2876" s="67"/>
      <c r="AE2876" s="67"/>
      <c r="AF2876" s="67"/>
      <c r="AG2876" s="67"/>
      <c r="AH2876" s="67"/>
      <c r="AI2876" s="67"/>
      <c r="AJ2876" s="68"/>
      <c r="AK2876" s="68"/>
      <c r="AL2876" s="68"/>
      <c r="AM2876" s="67"/>
      <c r="AN2876" s="67"/>
      <c r="AO2876" s="67"/>
      <c r="AP2876" s="67"/>
      <c r="AQ2876" s="67"/>
      <c r="AR2876" s="67"/>
      <c r="AS2876" s="67"/>
      <c r="AT2876" s="67"/>
      <c r="AU2876" s="67"/>
      <c r="AV2876" s="67"/>
      <c r="AW2876" s="67"/>
      <c r="AX2876" s="68"/>
      <c r="AY2876" s="68"/>
      <c r="AZ2876" s="69"/>
      <c r="BA2876" s="70"/>
      <c r="BB2876" s="71"/>
      <c r="BC2876" s="95"/>
      <c r="BD2876" s="41">
        <v>5</v>
      </c>
      <c r="BE2876" s="52">
        <v>51</v>
      </c>
      <c r="BF2876" s="103">
        <v>5124</v>
      </c>
      <c r="BG2876" s="275"/>
    </row>
    <row r="2877" spans="1:59" s="63" customFormat="1" ht="12.75" x14ac:dyDescent="0.2">
      <c r="A2877" s="196">
        <v>5</v>
      </c>
      <c r="B2877" s="197" t="s">
        <v>938</v>
      </c>
      <c r="C2877" s="208">
        <v>51</v>
      </c>
      <c r="D2877" s="209" t="s">
        <v>939</v>
      </c>
      <c r="E2877" s="212">
        <v>5124</v>
      </c>
      <c r="F2877" s="213" t="s">
        <v>972</v>
      </c>
      <c r="G2877" s="231" t="s">
        <v>729</v>
      </c>
      <c r="H2877" s="72" t="s">
        <v>1233</v>
      </c>
      <c r="I2877" s="223" t="s">
        <v>1247</v>
      </c>
      <c r="J2877" s="73"/>
      <c r="K2877" s="73"/>
      <c r="L2877" s="73"/>
      <c r="M2877" s="74"/>
      <c r="N2877" s="247"/>
      <c r="O2877" s="306"/>
      <c r="P2877" s="105"/>
      <c r="Q2877" s="75"/>
      <c r="R2877" s="75"/>
      <c r="S2877" s="75"/>
      <c r="T2877" s="75"/>
      <c r="U2877" s="75"/>
      <c r="V2877" s="75"/>
      <c r="W2877" s="75"/>
      <c r="X2877" s="75"/>
      <c r="Y2877" s="76" t="s">
        <v>1241</v>
      </c>
      <c r="Z2877" s="77" t="s">
        <v>1241</v>
      </c>
      <c r="AA2877" s="78">
        <f>AA$2549</f>
        <v>5000</v>
      </c>
      <c r="AB2877" s="75"/>
      <c r="AC2877" s="75"/>
      <c r="AD2877" s="75"/>
      <c r="AE2877" s="75"/>
      <c r="AF2877" s="75"/>
      <c r="AG2877" s="75"/>
      <c r="AH2877" s="75"/>
      <c r="AI2877" s="75"/>
      <c r="AJ2877" s="76" t="s">
        <v>1241</v>
      </c>
      <c r="AK2877" s="77" t="s">
        <v>1241</v>
      </c>
      <c r="AL2877" s="78">
        <f>AL$2549</f>
        <v>0</v>
      </c>
      <c r="AM2877" s="75"/>
      <c r="AN2877" s="75"/>
      <c r="AO2877" s="75"/>
      <c r="AP2877" s="75"/>
      <c r="AQ2877" s="75"/>
      <c r="AR2877" s="75"/>
      <c r="AS2877" s="75"/>
      <c r="AT2877" s="75"/>
      <c r="AU2877" s="75"/>
      <c r="AV2877" s="75"/>
      <c r="AW2877" s="76" t="s">
        <v>1241</v>
      </c>
      <c r="AX2877" s="77" t="s">
        <v>1241</v>
      </c>
      <c r="AY2877" s="78">
        <f>AY$2549</f>
        <v>500</v>
      </c>
      <c r="AZ2877" s="79"/>
      <c r="BA2877" s="80" t="str">
        <f>I2877</f>
        <v>&gt; see 4711, Thermal insulation</v>
      </c>
      <c r="BB2877" s="71"/>
      <c r="BC2877" s="95"/>
      <c r="BD2877" s="41">
        <v>5</v>
      </c>
      <c r="BE2877" s="52">
        <v>51</v>
      </c>
      <c r="BF2877" s="103">
        <v>5124</v>
      </c>
      <c r="BG2877" s="276" t="str">
        <f>H2877</f>
        <v>Default Scenario (Link)</v>
      </c>
    </row>
    <row r="2878" spans="1:59" s="63" customFormat="1" ht="12.75" x14ac:dyDescent="0.2">
      <c r="A2878" s="196">
        <v>5</v>
      </c>
      <c r="B2878" s="197" t="s">
        <v>938</v>
      </c>
      <c r="C2878" s="208">
        <v>51</v>
      </c>
      <c r="D2878" s="209" t="s">
        <v>939</v>
      </c>
      <c r="E2878" s="212">
        <v>5124</v>
      </c>
      <c r="F2878" s="213" t="s">
        <v>972</v>
      </c>
      <c r="G2878" s="231"/>
      <c r="H2878" s="65"/>
      <c r="I2878" s="222"/>
      <c r="J2878" s="66"/>
      <c r="K2878" s="66"/>
      <c r="L2878" s="66"/>
      <c r="M2878" s="64"/>
      <c r="N2878" s="304"/>
      <c r="O2878" s="305"/>
      <c r="P2878" s="127"/>
      <c r="Q2878" s="67"/>
      <c r="R2878" s="67"/>
      <c r="S2878" s="67"/>
      <c r="T2878" s="67"/>
      <c r="U2878" s="67"/>
      <c r="V2878" s="67"/>
      <c r="W2878" s="67"/>
      <c r="X2878" s="67"/>
      <c r="Y2878" s="68"/>
      <c r="Z2878" s="68"/>
      <c r="AA2878" s="68"/>
      <c r="AB2878" s="67"/>
      <c r="AC2878" s="67"/>
      <c r="AD2878" s="67"/>
      <c r="AE2878" s="67"/>
      <c r="AF2878" s="67"/>
      <c r="AG2878" s="67"/>
      <c r="AH2878" s="67"/>
      <c r="AI2878" s="67"/>
      <c r="AJ2878" s="68"/>
      <c r="AK2878" s="68"/>
      <c r="AL2878" s="68"/>
      <c r="AM2878" s="67"/>
      <c r="AN2878" s="67"/>
      <c r="AO2878" s="67"/>
      <c r="AP2878" s="67"/>
      <c r="AQ2878" s="67"/>
      <c r="AR2878" s="67"/>
      <c r="AS2878" s="67"/>
      <c r="AT2878" s="67"/>
      <c r="AU2878" s="67"/>
      <c r="AV2878" s="67"/>
      <c r="AW2878" s="67"/>
      <c r="AX2878" s="68"/>
      <c r="AY2878" s="68"/>
      <c r="AZ2878" s="69"/>
      <c r="BA2878" s="70"/>
      <c r="BB2878" s="71"/>
      <c r="BC2878" s="95"/>
      <c r="BD2878" s="41">
        <v>5</v>
      </c>
      <c r="BE2878" s="52">
        <v>51</v>
      </c>
      <c r="BF2878" s="103">
        <v>5124</v>
      </c>
      <c r="BG2878" s="275"/>
    </row>
    <row r="2879" spans="1:59" s="63" customFormat="1" ht="12.75" x14ac:dyDescent="0.2">
      <c r="A2879" s="196">
        <v>5</v>
      </c>
      <c r="B2879" s="197" t="s">
        <v>938</v>
      </c>
      <c r="C2879" s="208">
        <v>51</v>
      </c>
      <c r="D2879" s="209" t="s">
        <v>939</v>
      </c>
      <c r="E2879" s="212">
        <v>5124</v>
      </c>
      <c r="F2879" s="213" t="s">
        <v>972</v>
      </c>
      <c r="G2879" s="232"/>
      <c r="H2879" s="97"/>
      <c r="I2879" s="224"/>
      <c r="J2879" s="98"/>
      <c r="K2879" s="98"/>
      <c r="L2879" s="98"/>
      <c r="M2879" s="96"/>
      <c r="N2879" s="307"/>
      <c r="O2879" s="246"/>
      <c r="P2879" s="124"/>
      <c r="Q2879" s="99"/>
      <c r="R2879" s="99"/>
      <c r="S2879" s="99"/>
      <c r="T2879" s="99"/>
      <c r="U2879" s="99"/>
      <c r="V2879" s="99"/>
      <c r="W2879" s="99"/>
      <c r="X2879" s="99"/>
      <c r="Y2879" s="100"/>
      <c r="Z2879" s="100"/>
      <c r="AA2879" s="100"/>
      <c r="AB2879" s="99"/>
      <c r="AC2879" s="99"/>
      <c r="AD2879" s="99"/>
      <c r="AE2879" s="99"/>
      <c r="AF2879" s="99"/>
      <c r="AG2879" s="99"/>
      <c r="AH2879" s="99"/>
      <c r="AI2879" s="99"/>
      <c r="AJ2879" s="100"/>
      <c r="AK2879" s="100"/>
      <c r="AL2879" s="100"/>
      <c r="AM2879" s="99"/>
      <c r="AN2879" s="99"/>
      <c r="AO2879" s="99"/>
      <c r="AP2879" s="99"/>
      <c r="AQ2879" s="99"/>
      <c r="AR2879" s="99"/>
      <c r="AS2879" s="99"/>
      <c r="AT2879" s="99"/>
      <c r="AU2879" s="99"/>
      <c r="AV2879" s="99"/>
      <c r="AW2879" s="99"/>
      <c r="AX2879" s="100"/>
      <c r="AY2879" s="100"/>
      <c r="AZ2879" s="101"/>
      <c r="BA2879" s="102"/>
      <c r="BB2879" s="95"/>
      <c r="BC2879" s="95"/>
      <c r="BD2879" s="41">
        <v>5</v>
      </c>
      <c r="BE2879" s="52">
        <v>51</v>
      </c>
      <c r="BF2879" s="103">
        <v>5124</v>
      </c>
      <c r="BG2879" s="277"/>
    </row>
    <row r="2880" spans="1:59" x14ac:dyDescent="0.25">
      <c r="A2880" s="196">
        <v>5</v>
      </c>
      <c r="B2880" s="197" t="s">
        <v>938</v>
      </c>
      <c r="C2880" s="208">
        <v>51</v>
      </c>
      <c r="D2880" s="209" t="s">
        <v>939</v>
      </c>
      <c r="E2880" s="210">
        <v>5131</v>
      </c>
      <c r="F2880" s="211" t="s">
        <v>974</v>
      </c>
      <c r="G2880" s="235"/>
      <c r="H2880" s="145"/>
      <c r="I2880" s="221"/>
      <c r="J2880" s="57"/>
      <c r="K2880" s="57"/>
      <c r="L2880" s="57"/>
      <c r="M2880" s="144"/>
      <c r="N2880" s="324"/>
      <c r="O2880" s="325"/>
      <c r="P2880" s="146"/>
      <c r="Q2880" s="146"/>
      <c r="R2880" s="146"/>
      <c r="S2880" s="146"/>
      <c r="T2880" s="146"/>
      <c r="U2880" s="146"/>
      <c r="V2880" s="146"/>
      <c r="W2880" s="146"/>
      <c r="X2880" s="146"/>
      <c r="Y2880" s="59"/>
      <c r="Z2880" s="123"/>
      <c r="AA2880" s="123"/>
      <c r="AB2880" s="146"/>
      <c r="AC2880" s="146"/>
      <c r="AD2880" s="146"/>
      <c r="AE2880" s="146"/>
      <c r="AF2880" s="146"/>
      <c r="AG2880" s="146"/>
      <c r="AH2880" s="146"/>
      <c r="AI2880" s="146"/>
      <c r="AJ2880" s="59"/>
      <c r="AK2880" s="123"/>
      <c r="AL2880" s="123"/>
      <c r="AM2880" s="146"/>
      <c r="AN2880" s="146"/>
      <c r="AO2880" s="146"/>
      <c r="AP2880" s="146"/>
      <c r="AQ2880" s="146"/>
      <c r="AR2880" s="146"/>
      <c r="AS2880" s="146"/>
      <c r="AT2880" s="146"/>
      <c r="AU2880" s="146"/>
      <c r="AV2880" s="146"/>
      <c r="AW2880" s="58"/>
      <c r="AX2880" s="123"/>
      <c r="AY2880" s="59"/>
      <c r="AZ2880" s="147"/>
      <c r="BA2880" s="148"/>
      <c r="BB2880" s="143"/>
      <c r="BC2880" s="143"/>
      <c r="BD2880" s="41">
        <v>5</v>
      </c>
      <c r="BE2880" s="52">
        <v>51</v>
      </c>
      <c r="BF2880" s="62">
        <v>5131</v>
      </c>
      <c r="BG2880" s="284"/>
    </row>
    <row r="2881" spans="1:59" s="63" customFormat="1" ht="12.75" x14ac:dyDescent="0.2">
      <c r="A2881" s="196">
        <v>5</v>
      </c>
      <c r="B2881" s="197" t="s">
        <v>938</v>
      </c>
      <c r="C2881" s="208">
        <v>51</v>
      </c>
      <c r="D2881" s="209" t="s">
        <v>939</v>
      </c>
      <c r="E2881" s="210">
        <v>5131</v>
      </c>
      <c r="F2881" s="211" t="s">
        <v>974</v>
      </c>
      <c r="G2881" s="230"/>
      <c r="H2881" s="56"/>
      <c r="I2881" s="221"/>
      <c r="J2881" s="57"/>
      <c r="K2881" s="57"/>
      <c r="L2881" s="57"/>
      <c r="M2881" s="55"/>
      <c r="N2881" s="303"/>
      <c r="O2881" s="245"/>
      <c r="P2881" s="122"/>
      <c r="Q2881" s="58"/>
      <c r="R2881" s="58"/>
      <c r="S2881" s="58"/>
      <c r="T2881" s="58"/>
      <c r="U2881" s="58"/>
      <c r="V2881" s="58"/>
      <c r="W2881" s="58"/>
      <c r="X2881" s="58"/>
      <c r="Y2881" s="59"/>
      <c r="Z2881" s="59"/>
      <c r="AA2881" s="59"/>
      <c r="AB2881" s="58"/>
      <c r="AC2881" s="58"/>
      <c r="AD2881" s="58"/>
      <c r="AE2881" s="58"/>
      <c r="AF2881" s="58"/>
      <c r="AG2881" s="58"/>
      <c r="AH2881" s="58"/>
      <c r="AI2881" s="58"/>
      <c r="AJ2881" s="59"/>
      <c r="AK2881" s="59"/>
      <c r="AL2881" s="59"/>
      <c r="AM2881" s="58"/>
      <c r="AN2881" s="58"/>
      <c r="AO2881" s="58"/>
      <c r="AP2881" s="58"/>
      <c r="AQ2881" s="58"/>
      <c r="AR2881" s="58"/>
      <c r="AS2881" s="58"/>
      <c r="AT2881" s="58"/>
      <c r="AU2881" s="58"/>
      <c r="AV2881" s="58"/>
      <c r="AW2881" s="58"/>
      <c r="AX2881" s="59"/>
      <c r="AY2881" s="59"/>
      <c r="AZ2881" s="60"/>
      <c r="BA2881" s="61"/>
      <c r="BB2881" s="54"/>
      <c r="BC2881" s="54"/>
      <c r="BD2881" s="41">
        <v>5</v>
      </c>
      <c r="BE2881" s="52">
        <v>51</v>
      </c>
      <c r="BF2881" s="62">
        <v>5131</v>
      </c>
      <c r="BG2881" s="274"/>
    </row>
    <row r="2882" spans="1:59" s="63" customFormat="1" ht="12.75" x14ac:dyDescent="0.2">
      <c r="A2882" s="196">
        <v>5</v>
      </c>
      <c r="B2882" s="197" t="s">
        <v>938</v>
      </c>
      <c r="C2882" s="208">
        <v>51</v>
      </c>
      <c r="D2882" s="209" t="s">
        <v>939</v>
      </c>
      <c r="E2882" s="210">
        <v>5131</v>
      </c>
      <c r="F2882" s="211" t="s">
        <v>974</v>
      </c>
      <c r="G2882" s="231" t="s">
        <v>1191</v>
      </c>
      <c r="H2882" s="65"/>
      <c r="I2882" s="222"/>
      <c r="J2882" s="66"/>
      <c r="K2882" s="66"/>
      <c r="L2882" s="66"/>
      <c r="M2882" s="64"/>
      <c r="N2882" s="308"/>
      <c r="O2882" s="309"/>
      <c r="P2882" s="127"/>
      <c r="Q2882" s="67"/>
      <c r="R2882" s="67"/>
      <c r="S2882" s="67"/>
      <c r="T2882" s="67"/>
      <c r="U2882" s="67"/>
      <c r="V2882" s="67"/>
      <c r="W2882" s="67"/>
      <c r="X2882" s="67"/>
      <c r="Y2882" s="68"/>
      <c r="Z2882" s="68"/>
      <c r="AA2882" s="68"/>
      <c r="AB2882" s="67"/>
      <c r="AC2882" s="67"/>
      <c r="AD2882" s="67"/>
      <c r="AE2882" s="67"/>
      <c r="AF2882" s="67"/>
      <c r="AG2882" s="67"/>
      <c r="AH2882" s="67"/>
      <c r="AI2882" s="67"/>
      <c r="AJ2882" s="68"/>
      <c r="AK2882" s="68"/>
      <c r="AL2882" s="68"/>
      <c r="AM2882" s="67"/>
      <c r="AN2882" s="67"/>
      <c r="AO2882" s="67"/>
      <c r="AP2882" s="67"/>
      <c r="AQ2882" s="67"/>
      <c r="AR2882" s="67"/>
      <c r="AS2882" s="67"/>
      <c r="AT2882" s="67"/>
      <c r="AU2882" s="67"/>
      <c r="AV2882" s="67"/>
      <c r="AW2882" s="67"/>
      <c r="AX2882" s="68"/>
      <c r="AY2882" s="68"/>
      <c r="AZ2882" s="69"/>
      <c r="BA2882" s="70"/>
      <c r="BB2882" s="71"/>
      <c r="BC2882" s="54"/>
      <c r="BD2882" s="41">
        <v>5</v>
      </c>
      <c r="BE2882" s="52">
        <v>51</v>
      </c>
      <c r="BF2882" s="62">
        <v>5131</v>
      </c>
      <c r="BG2882" s="275"/>
    </row>
    <row r="2883" spans="1:59" s="63" customFormat="1" ht="12.75" x14ac:dyDescent="0.2">
      <c r="A2883" s="196">
        <v>5</v>
      </c>
      <c r="B2883" s="197" t="s">
        <v>938</v>
      </c>
      <c r="C2883" s="208">
        <v>51</v>
      </c>
      <c r="D2883" s="209" t="s">
        <v>939</v>
      </c>
      <c r="E2883" s="210">
        <v>5131</v>
      </c>
      <c r="F2883" s="211" t="s">
        <v>974</v>
      </c>
      <c r="G2883" s="231" t="s">
        <v>1191</v>
      </c>
      <c r="H2883" s="72" t="s">
        <v>47</v>
      </c>
      <c r="I2883" s="223"/>
      <c r="J2883" s="73"/>
      <c r="K2883" s="73"/>
      <c r="L2883" s="73"/>
      <c r="M2883" s="74"/>
      <c r="N2883" s="247"/>
      <c r="O2883" s="306"/>
      <c r="P2883" s="105"/>
      <c r="Q2883" s="75"/>
      <c r="R2883" s="75"/>
      <c r="S2883" s="75"/>
      <c r="T2883" s="75"/>
      <c r="U2883" s="75"/>
      <c r="V2883" s="75"/>
      <c r="W2883" s="75"/>
      <c r="X2883" s="75"/>
      <c r="Y2883" s="76">
        <f>IF(ISNUMBER(VLOOKUP(Y2885,P$7:W$7,MATCH(Y2885,P$7:W$7))),VLOOKUP(Y2885,P$7:W$7,MATCH(Y2885,P$7:W$7)),IF(N2887=0,"No Data",IF(Y2885&gt;0,"&lt;100",0)))</f>
        <v>25000</v>
      </c>
      <c r="Z2883" s="77">
        <f>IF(ISNUMBER(VLOOKUP(Z2887,P$7:W$7,MATCH(Z2887,P$7:W$7))),VLOOKUP(Z2887,P$7:W$7,MATCH(Z2887,P$7:W$7)),IF(N2887=0,"No Data",IF(Z2887&gt;0,"&lt;100",0)))</f>
        <v>25000</v>
      </c>
      <c r="AA2883" s="106">
        <f>IF(ISNUMBER(Z2883),Z2883,0)</f>
        <v>25000</v>
      </c>
      <c r="AB2883" s="75"/>
      <c r="AC2883" s="75"/>
      <c r="AD2883" s="75"/>
      <c r="AE2883" s="75"/>
      <c r="AF2883" s="75"/>
      <c r="AG2883" s="75"/>
      <c r="AH2883" s="75"/>
      <c r="AI2883" s="75"/>
      <c r="AJ2883" s="76">
        <f>IF(ISNUMBER(VLOOKUP(AJ2885,AB$7:AH$7,MATCH(AJ2885,AB$7:AH$7))),VLOOKUP(AJ2885,AB$7:AH$7,MATCH(AJ2885,AB$7:AH$7)),IF(N2887=0,"No Data",IF(AJ2885&gt;0,"&lt;50",0)))</f>
        <v>0</v>
      </c>
      <c r="AK2883" s="77">
        <f>IF(ISNUMBER(VLOOKUP(AK2887,AB$7:AH$7,MATCH(AK2887,AB$7:AH$7))),VLOOKUP(AK2887,AB$7:AH$7,MATCH(AK2887,AB$7:AH$7)),IF(N2887=0,"No Data",IF(AK2887&gt;0,"&lt;50",0)))</f>
        <v>0</v>
      </c>
      <c r="AL2883" s="106">
        <f>IF(ISNUMBER(AK2883),AK2883,0)</f>
        <v>0</v>
      </c>
      <c r="AM2883" s="75"/>
      <c r="AN2883" s="75"/>
      <c r="AO2883" s="75"/>
      <c r="AP2883" s="75"/>
      <c r="AQ2883" s="75"/>
      <c r="AR2883" s="75"/>
      <c r="AS2883" s="75"/>
      <c r="AT2883" s="75"/>
      <c r="AU2883" s="75"/>
      <c r="AV2883" s="75"/>
      <c r="AW2883" s="76">
        <f>IF(ISNUMBER(VLOOKUP(AW2885,AM$7:AU$7,MATCH(AW2885,AM$7:AU$7))),VLOOKUP(AW2885,AM$7:AU$7,MATCH(AW2885,AM$7:AU$7)),IF(N2887=0,"No Data",IF(AW2885&gt;0,"&lt;10",0)))</f>
        <v>100</v>
      </c>
      <c r="AX2883" s="77">
        <f>IF(ISNUMBER(VLOOKUP(AX2887,AM$7:AU$7,MATCH(AX2887,AM$7:AU$7))),VLOOKUP(AX2887,AM$7:AU$7,MATCH(AX2887,AM$7:AU$7)),IF(N2887=0,"No Data",IF(AX2887&gt;0,"&lt;10",0)))</f>
        <v>100</v>
      </c>
      <c r="AY2883" s="106">
        <f>IF(ISNUMBER(AX2883),AX2883,0)</f>
        <v>100</v>
      </c>
      <c r="AZ2883" s="79"/>
      <c r="BA2883" s="80"/>
      <c r="BB2883" s="71"/>
      <c r="BC2883" s="54"/>
      <c r="BD2883" s="41">
        <v>5</v>
      </c>
      <c r="BE2883" s="52">
        <v>51</v>
      </c>
      <c r="BF2883" s="62">
        <v>5131</v>
      </c>
      <c r="BG2883" s="276" t="s">
        <v>47</v>
      </c>
    </row>
    <row r="2884" spans="1:59" s="63" customFormat="1" ht="12.75" x14ac:dyDescent="0.2">
      <c r="A2884" s="196">
        <v>5</v>
      </c>
      <c r="B2884" s="197" t="s">
        <v>938</v>
      </c>
      <c r="C2884" s="208">
        <v>51</v>
      </c>
      <c r="D2884" s="209" t="s">
        <v>939</v>
      </c>
      <c r="E2884" s="210">
        <v>5131</v>
      </c>
      <c r="F2884" s="211" t="s">
        <v>974</v>
      </c>
      <c r="G2884" s="231" t="s">
        <v>1191</v>
      </c>
      <c r="H2884" s="81" t="s">
        <v>48</v>
      </c>
      <c r="I2884" s="223"/>
      <c r="J2884" s="73"/>
      <c r="K2884" s="73"/>
      <c r="L2884" s="73"/>
      <c r="M2884" s="74"/>
      <c r="N2884" s="247"/>
      <c r="O2884" s="306"/>
      <c r="P2884" s="105"/>
      <c r="Q2884" s="75"/>
      <c r="R2884" s="75"/>
      <c r="S2884" s="75"/>
      <c r="T2884" s="75"/>
      <c r="U2884" s="75"/>
      <c r="V2884" s="75"/>
      <c r="W2884" s="75"/>
      <c r="X2884" s="75"/>
      <c r="Y2884" s="82">
        <f>MIN(X2888:X2890)</f>
        <v>25000</v>
      </c>
      <c r="Z2884" s="83"/>
      <c r="AA2884" s="83"/>
      <c r="AB2884" s="75"/>
      <c r="AC2884" s="75"/>
      <c r="AD2884" s="75"/>
      <c r="AE2884" s="75"/>
      <c r="AF2884" s="75"/>
      <c r="AG2884" s="75"/>
      <c r="AH2884" s="75"/>
      <c r="AI2884" s="75"/>
      <c r="AJ2884" s="82">
        <f>MIN(AI2888:AI2890)</f>
        <v>0</v>
      </c>
      <c r="AK2884" s="83"/>
      <c r="AL2884" s="83"/>
      <c r="AM2884" s="75"/>
      <c r="AN2884" s="75"/>
      <c r="AO2884" s="75"/>
      <c r="AP2884" s="75"/>
      <c r="AQ2884" s="75"/>
      <c r="AR2884" s="75"/>
      <c r="AS2884" s="75"/>
      <c r="AT2884" s="75"/>
      <c r="AU2884" s="75"/>
      <c r="AV2884" s="75"/>
      <c r="AW2884" s="82">
        <f>MIN(AV2888:AV2890)</f>
        <v>100</v>
      </c>
      <c r="AX2884" s="83"/>
      <c r="AY2884" s="83"/>
      <c r="AZ2884" s="79"/>
      <c r="BA2884" s="80"/>
      <c r="BB2884" s="71"/>
      <c r="BC2884" s="54"/>
      <c r="BD2884" s="41">
        <v>5</v>
      </c>
      <c r="BE2884" s="52">
        <v>51</v>
      </c>
      <c r="BF2884" s="62">
        <v>5131</v>
      </c>
      <c r="BG2884" s="278" t="s">
        <v>48</v>
      </c>
    </row>
    <row r="2885" spans="1:59" s="63" customFormat="1" ht="12.75" x14ac:dyDescent="0.2">
      <c r="A2885" s="196">
        <v>5</v>
      </c>
      <c r="B2885" s="197" t="s">
        <v>938</v>
      </c>
      <c r="C2885" s="208">
        <v>51</v>
      </c>
      <c r="D2885" s="209" t="s">
        <v>939</v>
      </c>
      <c r="E2885" s="210">
        <v>5131</v>
      </c>
      <c r="F2885" s="211" t="s">
        <v>974</v>
      </c>
      <c r="G2885" s="231" t="s">
        <v>1191</v>
      </c>
      <c r="H2885" s="81" t="s">
        <v>49</v>
      </c>
      <c r="I2885" s="223"/>
      <c r="J2885" s="73"/>
      <c r="K2885" s="73"/>
      <c r="L2885" s="73"/>
      <c r="M2885" s="74"/>
      <c r="N2885" s="247"/>
      <c r="O2885" s="306"/>
      <c r="P2885" s="105"/>
      <c r="Q2885" s="75"/>
      <c r="R2885" s="75"/>
      <c r="S2885" s="75"/>
      <c r="T2885" s="75"/>
      <c r="U2885" s="75"/>
      <c r="V2885" s="75"/>
      <c r="W2885" s="75"/>
      <c r="X2885" s="75"/>
      <c r="Y2885" s="84">
        <f>IF(ISNUMBER(AVERAGE(X2888:X2890)),AVERAGE(X2888:X2890),0)</f>
        <v>25000</v>
      </c>
      <c r="Z2885" s="83"/>
      <c r="AA2885" s="83"/>
      <c r="AB2885" s="75"/>
      <c r="AC2885" s="75"/>
      <c r="AD2885" s="75"/>
      <c r="AE2885" s="75"/>
      <c r="AF2885" s="75"/>
      <c r="AG2885" s="75"/>
      <c r="AH2885" s="75"/>
      <c r="AI2885" s="75"/>
      <c r="AJ2885" s="84">
        <f>IF(ISNUMBER(AVERAGE(AI2888:AI2890)),AVERAGE(AI2888:AI2890),0)</f>
        <v>0</v>
      </c>
      <c r="AK2885" s="83"/>
      <c r="AL2885" s="83"/>
      <c r="AM2885" s="75"/>
      <c r="AN2885" s="75"/>
      <c r="AO2885" s="75"/>
      <c r="AP2885" s="75"/>
      <c r="AQ2885" s="75"/>
      <c r="AR2885" s="75"/>
      <c r="AS2885" s="75"/>
      <c r="AT2885" s="75"/>
      <c r="AU2885" s="75"/>
      <c r="AV2885" s="75"/>
      <c r="AW2885" s="84">
        <f>IF(ISNUMBER(AVERAGE(AV2888:AV2890)),AVERAGE(AV2888:AV2890),0)</f>
        <v>100</v>
      </c>
      <c r="AX2885" s="83"/>
      <c r="AY2885" s="83"/>
      <c r="AZ2885" s="79"/>
      <c r="BA2885" s="80"/>
      <c r="BB2885" s="71"/>
      <c r="BC2885" s="54"/>
      <c r="BD2885" s="41">
        <v>5</v>
      </c>
      <c r="BE2885" s="52">
        <v>51</v>
      </c>
      <c r="BF2885" s="62">
        <v>5131</v>
      </c>
      <c r="BG2885" s="278" t="s">
        <v>49</v>
      </c>
    </row>
    <row r="2886" spans="1:59" s="63" customFormat="1" ht="12.75" x14ac:dyDescent="0.2">
      <c r="A2886" s="196">
        <v>5</v>
      </c>
      <c r="B2886" s="197" t="s">
        <v>938</v>
      </c>
      <c r="C2886" s="208">
        <v>51</v>
      </c>
      <c r="D2886" s="209" t="s">
        <v>939</v>
      </c>
      <c r="E2886" s="210">
        <v>5131</v>
      </c>
      <c r="F2886" s="211" t="s">
        <v>974</v>
      </c>
      <c r="G2886" s="231" t="s">
        <v>1191</v>
      </c>
      <c r="H2886" s="81" t="s">
        <v>50</v>
      </c>
      <c r="I2886" s="223"/>
      <c r="J2886" s="73"/>
      <c r="K2886" s="73"/>
      <c r="L2886" s="73"/>
      <c r="M2886" s="74"/>
      <c r="N2886" s="247"/>
      <c r="O2886" s="306"/>
      <c r="P2886" s="105"/>
      <c r="Q2886" s="75"/>
      <c r="R2886" s="75"/>
      <c r="S2886" s="75"/>
      <c r="T2886" s="75"/>
      <c r="U2886" s="75"/>
      <c r="V2886" s="75"/>
      <c r="W2886" s="75"/>
      <c r="X2886" s="75"/>
      <c r="Y2886" s="84">
        <f>MAX(X2888:X2890)</f>
        <v>25000</v>
      </c>
      <c r="Z2886" s="83"/>
      <c r="AA2886" s="83"/>
      <c r="AB2886" s="75"/>
      <c r="AC2886" s="75"/>
      <c r="AD2886" s="75"/>
      <c r="AE2886" s="75"/>
      <c r="AF2886" s="75"/>
      <c r="AG2886" s="75"/>
      <c r="AH2886" s="75"/>
      <c r="AI2886" s="75"/>
      <c r="AJ2886" s="84">
        <f>MAX(AI2888:AI2890)</f>
        <v>0</v>
      </c>
      <c r="AK2886" s="83"/>
      <c r="AL2886" s="83"/>
      <c r="AM2886" s="75"/>
      <c r="AN2886" s="75"/>
      <c r="AO2886" s="75"/>
      <c r="AP2886" s="75"/>
      <c r="AQ2886" s="75"/>
      <c r="AR2886" s="75"/>
      <c r="AS2886" s="75"/>
      <c r="AT2886" s="75"/>
      <c r="AU2886" s="75"/>
      <c r="AV2886" s="75"/>
      <c r="AW2886" s="84">
        <f>MAX(AV2888:AV2890)</f>
        <v>100</v>
      </c>
      <c r="AX2886" s="83"/>
      <c r="AY2886" s="83"/>
      <c r="AZ2886" s="79"/>
      <c r="BA2886" s="80"/>
      <c r="BB2886" s="71"/>
      <c r="BC2886" s="54"/>
      <c r="BD2886" s="41">
        <v>5</v>
      </c>
      <c r="BE2886" s="52">
        <v>51</v>
      </c>
      <c r="BF2886" s="62">
        <v>5131</v>
      </c>
      <c r="BG2886" s="278" t="s">
        <v>50</v>
      </c>
    </row>
    <row r="2887" spans="1:59" s="63" customFormat="1" ht="12.75" x14ac:dyDescent="0.2">
      <c r="A2887" s="196">
        <v>5</v>
      </c>
      <c r="B2887" s="197" t="s">
        <v>938</v>
      </c>
      <c r="C2887" s="208">
        <v>51</v>
      </c>
      <c r="D2887" s="209" t="s">
        <v>939</v>
      </c>
      <c r="E2887" s="210">
        <v>5131</v>
      </c>
      <c r="F2887" s="211" t="s">
        <v>974</v>
      </c>
      <c r="G2887" s="231" t="s">
        <v>1191</v>
      </c>
      <c r="H2887" s="85" t="s">
        <v>51</v>
      </c>
      <c r="I2887" s="223"/>
      <c r="J2887" s="73"/>
      <c r="K2887" s="73"/>
      <c r="L2887" s="73"/>
      <c r="M2887" s="74"/>
      <c r="N2887" s="248">
        <f>SUM(N2888:N2889)</f>
        <v>1</v>
      </c>
      <c r="O2887" s="293">
        <f>SUM(O2888:O2889)</f>
        <v>1</v>
      </c>
      <c r="P2887" s="292"/>
      <c r="Q2887" s="87"/>
      <c r="R2887" s="87"/>
      <c r="S2887" s="87"/>
      <c r="T2887" s="87"/>
      <c r="U2887" s="87"/>
      <c r="V2887" s="87"/>
      <c r="W2887" s="87"/>
      <c r="X2887" s="87"/>
      <c r="Y2887" s="88"/>
      <c r="Z2887" s="86">
        <f>SUM(Z2888:Z2889)</f>
        <v>25000</v>
      </c>
      <c r="AA2887" s="88"/>
      <c r="AB2887" s="87"/>
      <c r="AC2887" s="87"/>
      <c r="AD2887" s="87"/>
      <c r="AE2887" s="87"/>
      <c r="AF2887" s="87"/>
      <c r="AG2887" s="87"/>
      <c r="AH2887" s="87"/>
      <c r="AI2887" s="87"/>
      <c r="AJ2887" s="88"/>
      <c r="AK2887" s="86">
        <f>SUM(AK2888:AK2889)</f>
        <v>0</v>
      </c>
      <c r="AL2887" s="88"/>
      <c r="AM2887" s="87"/>
      <c r="AN2887" s="87"/>
      <c r="AO2887" s="87"/>
      <c r="AP2887" s="87"/>
      <c r="AQ2887" s="87"/>
      <c r="AR2887" s="87"/>
      <c r="AS2887" s="87"/>
      <c r="AT2887" s="87"/>
      <c r="AU2887" s="87"/>
      <c r="AV2887" s="87"/>
      <c r="AW2887" s="112"/>
      <c r="AX2887" s="86">
        <f>SUM(AX2888:AX2889)</f>
        <v>100</v>
      </c>
      <c r="AY2887" s="88"/>
      <c r="AZ2887" s="79"/>
      <c r="BA2887" s="80"/>
      <c r="BB2887" s="71"/>
      <c r="BC2887" s="54"/>
      <c r="BD2887" s="41">
        <v>5</v>
      </c>
      <c r="BE2887" s="52">
        <v>51</v>
      </c>
      <c r="BF2887" s="62">
        <v>5131</v>
      </c>
      <c r="BG2887" s="279" t="s">
        <v>51</v>
      </c>
    </row>
    <row r="2888" spans="1:59" s="63" customFormat="1" ht="12.75" x14ac:dyDescent="0.2">
      <c r="A2888" s="196">
        <v>5</v>
      </c>
      <c r="B2888" s="197" t="s">
        <v>938</v>
      </c>
      <c r="C2888" s="208">
        <v>51</v>
      </c>
      <c r="D2888" s="209" t="s">
        <v>939</v>
      </c>
      <c r="E2888" s="210">
        <v>5131</v>
      </c>
      <c r="F2888" s="211" t="s">
        <v>974</v>
      </c>
      <c r="G2888" s="231" t="s">
        <v>1191</v>
      </c>
      <c r="H2888" s="89" t="s">
        <v>52</v>
      </c>
      <c r="I2888" s="90" t="s">
        <v>1173</v>
      </c>
      <c r="J2888" s="90"/>
      <c r="K2888" s="90"/>
      <c r="L2888" s="90"/>
      <c r="M2888" s="91"/>
      <c r="N2888" s="247"/>
      <c r="O2888" s="306"/>
      <c r="P2888" s="104"/>
      <c r="Q2888" s="92"/>
      <c r="R2888" s="92"/>
      <c r="S2888" s="92"/>
      <c r="T2888" s="92"/>
      <c r="U2888" s="92"/>
      <c r="V2888" s="92"/>
      <c r="W2888" s="92"/>
      <c r="X2888" s="75"/>
      <c r="Y2888" s="83"/>
      <c r="Z2888" s="83"/>
      <c r="AA2888" s="83"/>
      <c r="AB2888" s="92"/>
      <c r="AC2888" s="92"/>
      <c r="AD2888" s="92"/>
      <c r="AE2888" s="92"/>
      <c r="AF2888" s="92"/>
      <c r="AG2888" s="92"/>
      <c r="AH2888" s="92"/>
      <c r="AI2888" s="75"/>
      <c r="AJ2888" s="83"/>
      <c r="AK2888" s="83"/>
      <c r="AL2888" s="83"/>
      <c r="AM2888" s="92"/>
      <c r="AN2888" s="92"/>
      <c r="AO2888" s="92"/>
      <c r="AP2888" s="92"/>
      <c r="AQ2888" s="92"/>
      <c r="AR2888" s="92"/>
      <c r="AS2888" s="92"/>
      <c r="AT2888" s="92"/>
      <c r="AU2888" s="92"/>
      <c r="AV2888" s="75"/>
      <c r="AW2888" s="75"/>
      <c r="AX2888" s="83"/>
      <c r="AY2888" s="83"/>
      <c r="AZ2888" s="93"/>
      <c r="BA2888" s="94" t="s">
        <v>105</v>
      </c>
      <c r="BB2888" s="71"/>
      <c r="BC2888" s="54"/>
      <c r="BD2888" s="41">
        <v>5</v>
      </c>
      <c r="BE2888" s="52">
        <v>51</v>
      </c>
      <c r="BF2888" s="62">
        <v>5131</v>
      </c>
      <c r="BG2888" s="280" t="s">
        <v>52</v>
      </c>
    </row>
    <row r="2889" spans="1:59" s="63" customFormat="1" ht="12.75" x14ac:dyDescent="0.2">
      <c r="A2889" s="196">
        <v>5</v>
      </c>
      <c r="B2889" s="197" t="s">
        <v>938</v>
      </c>
      <c r="C2889" s="208">
        <v>51</v>
      </c>
      <c r="D2889" s="209" t="s">
        <v>939</v>
      </c>
      <c r="E2889" s="210">
        <v>5131</v>
      </c>
      <c r="F2889" s="211" t="s">
        <v>974</v>
      </c>
      <c r="G2889" s="231" t="s">
        <v>1191</v>
      </c>
      <c r="H2889" s="89"/>
      <c r="I2889" s="90" t="s">
        <v>967</v>
      </c>
      <c r="J2889" s="90"/>
      <c r="K2889" s="90" t="s">
        <v>129</v>
      </c>
      <c r="L2889" s="90"/>
      <c r="M2889" s="91"/>
      <c r="N2889" s="312">
        <v>1</v>
      </c>
      <c r="O2889" s="313">
        <f>N2889/N2887</f>
        <v>1</v>
      </c>
      <c r="P2889" s="104"/>
      <c r="Q2889" s="92"/>
      <c r="R2889" s="92"/>
      <c r="S2889" s="92"/>
      <c r="T2889" s="92"/>
      <c r="U2889" s="92"/>
      <c r="V2889" s="92"/>
      <c r="W2889" s="92">
        <v>1</v>
      </c>
      <c r="X2889" s="109">
        <f>P2889*P$7+Q2889*Q$7+R2889*R$7+S2889*S$7+T2889*T$7+U2889*U$7+V2889*V$7+W2889*W$7</f>
        <v>25000</v>
      </c>
      <c r="Y2889" s="83"/>
      <c r="Z2889" s="110">
        <f>X2889*$O2889</f>
        <v>25000</v>
      </c>
      <c r="AA2889" s="111"/>
      <c r="AB2889" s="92"/>
      <c r="AC2889" s="92"/>
      <c r="AD2889" s="92"/>
      <c r="AE2889" s="92"/>
      <c r="AF2889" s="92"/>
      <c r="AG2889" s="92"/>
      <c r="AH2889" s="92"/>
      <c r="AI2889" s="109">
        <f>AB2889*AB$7+AC2889*AC$7+AD2889*AD$7+AE2889*AE$7+AF2889*AF$7+AG2889*AG$7+AH2889*AH$7</f>
        <v>0</v>
      </c>
      <c r="AJ2889" s="83"/>
      <c r="AK2889" s="110">
        <f>AI2889*$O2889</f>
        <v>0</v>
      </c>
      <c r="AL2889" s="111"/>
      <c r="AM2889" s="92"/>
      <c r="AN2889" s="92"/>
      <c r="AO2889" s="92"/>
      <c r="AP2889" s="92">
        <v>1</v>
      </c>
      <c r="AQ2889" s="92"/>
      <c r="AR2889" s="92"/>
      <c r="AS2889" s="92"/>
      <c r="AT2889" s="92"/>
      <c r="AU2889" s="92"/>
      <c r="AV2889" s="109">
        <f>AM2889*AM$7+AN2889*AN$7+AO2889*AO$7+AP2889*AP$7+AQ2889*AQ$7+AR2889*AR$7+AS2889*AS$7+AT2889*AT$7+AU2889*AU$7</f>
        <v>100</v>
      </c>
      <c r="AW2889" s="75"/>
      <c r="AX2889" s="110">
        <f>AV2889*$O2889</f>
        <v>100</v>
      </c>
      <c r="AY2889" s="111"/>
      <c r="AZ2889" s="93"/>
      <c r="BA2889" s="94" t="s">
        <v>131</v>
      </c>
      <c r="BB2889" s="71"/>
      <c r="BC2889" s="54"/>
      <c r="BD2889" s="41">
        <v>5</v>
      </c>
      <c r="BE2889" s="52">
        <v>51</v>
      </c>
      <c r="BF2889" s="62">
        <v>5131</v>
      </c>
      <c r="BG2889" s="280" t="s">
        <v>52</v>
      </c>
    </row>
    <row r="2890" spans="1:59" s="63" customFormat="1" ht="12.75" x14ac:dyDescent="0.2">
      <c r="A2890" s="196">
        <v>5</v>
      </c>
      <c r="B2890" s="197" t="s">
        <v>938</v>
      </c>
      <c r="C2890" s="208">
        <v>51</v>
      </c>
      <c r="D2890" s="209" t="s">
        <v>939</v>
      </c>
      <c r="E2890" s="210">
        <v>5131</v>
      </c>
      <c r="F2890" s="211" t="s">
        <v>974</v>
      </c>
      <c r="G2890" s="231" t="s">
        <v>1191</v>
      </c>
      <c r="H2890" s="89"/>
      <c r="I2890" s="219"/>
      <c r="J2890" s="90"/>
      <c r="K2890" s="90"/>
      <c r="L2890" s="90"/>
      <c r="M2890" s="91"/>
      <c r="N2890" s="247"/>
      <c r="O2890" s="306"/>
      <c r="P2890" s="104"/>
      <c r="Q2890" s="92"/>
      <c r="R2890" s="92"/>
      <c r="S2890" s="92"/>
      <c r="T2890" s="92"/>
      <c r="U2890" s="92"/>
      <c r="V2890" s="92"/>
      <c r="W2890" s="92"/>
      <c r="X2890" s="75"/>
      <c r="Y2890" s="83"/>
      <c r="Z2890" s="83"/>
      <c r="AA2890" s="83"/>
      <c r="AB2890" s="92"/>
      <c r="AC2890" s="92"/>
      <c r="AD2890" s="92"/>
      <c r="AE2890" s="92"/>
      <c r="AF2890" s="92"/>
      <c r="AG2890" s="92"/>
      <c r="AH2890" s="92"/>
      <c r="AI2890" s="75"/>
      <c r="AJ2890" s="83"/>
      <c r="AK2890" s="83"/>
      <c r="AL2890" s="83"/>
      <c r="AM2890" s="92"/>
      <c r="AN2890" s="92"/>
      <c r="AO2890" s="92"/>
      <c r="AP2890" s="92"/>
      <c r="AQ2890" s="92"/>
      <c r="AR2890" s="92"/>
      <c r="AS2890" s="92"/>
      <c r="AT2890" s="92"/>
      <c r="AU2890" s="92"/>
      <c r="AV2890" s="75"/>
      <c r="AW2890" s="75"/>
      <c r="AX2890" s="83"/>
      <c r="AY2890" s="83"/>
      <c r="AZ2890" s="93"/>
      <c r="BA2890" s="94"/>
      <c r="BB2890" s="71"/>
      <c r="BC2890" s="54"/>
      <c r="BD2890" s="41">
        <v>5</v>
      </c>
      <c r="BE2890" s="52">
        <v>51</v>
      </c>
      <c r="BF2890" s="62">
        <v>5131</v>
      </c>
      <c r="BG2890" s="280" t="s">
        <v>52</v>
      </c>
    </row>
    <row r="2891" spans="1:59" s="63" customFormat="1" ht="12.75" x14ac:dyDescent="0.2">
      <c r="A2891" s="196">
        <v>5</v>
      </c>
      <c r="B2891" s="197" t="s">
        <v>938</v>
      </c>
      <c r="C2891" s="208">
        <v>51</v>
      </c>
      <c r="D2891" s="209" t="s">
        <v>939</v>
      </c>
      <c r="E2891" s="210">
        <v>5131</v>
      </c>
      <c r="F2891" s="211" t="s">
        <v>974</v>
      </c>
      <c r="G2891" s="231" t="s">
        <v>1191</v>
      </c>
      <c r="H2891" s="65"/>
      <c r="I2891" s="222"/>
      <c r="J2891" s="66"/>
      <c r="K2891" s="66"/>
      <c r="L2891" s="66"/>
      <c r="M2891" s="64"/>
      <c r="N2891" s="304"/>
      <c r="O2891" s="305"/>
      <c r="P2891" s="127"/>
      <c r="Q2891" s="67"/>
      <c r="R2891" s="67"/>
      <c r="S2891" s="67"/>
      <c r="T2891" s="67"/>
      <c r="U2891" s="67"/>
      <c r="V2891" s="67"/>
      <c r="W2891" s="67"/>
      <c r="X2891" s="67"/>
      <c r="Y2891" s="68"/>
      <c r="Z2891" s="68"/>
      <c r="AA2891" s="68"/>
      <c r="AB2891" s="67"/>
      <c r="AC2891" s="67"/>
      <c r="AD2891" s="67"/>
      <c r="AE2891" s="67"/>
      <c r="AF2891" s="67"/>
      <c r="AG2891" s="67"/>
      <c r="AH2891" s="67"/>
      <c r="AI2891" s="67"/>
      <c r="AJ2891" s="68"/>
      <c r="AK2891" s="68"/>
      <c r="AL2891" s="68"/>
      <c r="AM2891" s="67"/>
      <c r="AN2891" s="67"/>
      <c r="AO2891" s="67"/>
      <c r="AP2891" s="67"/>
      <c r="AQ2891" s="67"/>
      <c r="AR2891" s="67"/>
      <c r="AS2891" s="67"/>
      <c r="AT2891" s="67"/>
      <c r="AU2891" s="67"/>
      <c r="AV2891" s="67"/>
      <c r="AW2891" s="67"/>
      <c r="AX2891" s="68"/>
      <c r="AY2891" s="68"/>
      <c r="AZ2891" s="69"/>
      <c r="BA2891" s="70"/>
      <c r="BB2891" s="71"/>
      <c r="BC2891" s="54"/>
      <c r="BD2891" s="41">
        <v>5</v>
      </c>
      <c r="BE2891" s="52">
        <v>51</v>
      </c>
      <c r="BF2891" s="62">
        <v>5131</v>
      </c>
      <c r="BG2891" s="275"/>
    </row>
    <row r="2892" spans="1:59" s="63" customFormat="1" ht="12.75" x14ac:dyDescent="0.2">
      <c r="A2892" s="196">
        <v>5</v>
      </c>
      <c r="B2892" s="197" t="s">
        <v>938</v>
      </c>
      <c r="C2892" s="208">
        <v>51</v>
      </c>
      <c r="D2892" s="209" t="s">
        <v>939</v>
      </c>
      <c r="E2892" s="210">
        <v>5131</v>
      </c>
      <c r="F2892" s="211" t="s">
        <v>974</v>
      </c>
      <c r="G2892" s="230"/>
      <c r="H2892" s="56"/>
      <c r="I2892" s="221"/>
      <c r="J2892" s="57"/>
      <c r="K2892" s="57"/>
      <c r="L2892" s="57"/>
      <c r="M2892" s="55"/>
      <c r="N2892" s="303"/>
      <c r="O2892" s="245"/>
      <c r="P2892" s="122"/>
      <c r="Q2892" s="58"/>
      <c r="R2892" s="58"/>
      <c r="S2892" s="58"/>
      <c r="T2892" s="58"/>
      <c r="U2892" s="58"/>
      <c r="V2892" s="58"/>
      <c r="W2892" s="58"/>
      <c r="X2892" s="58"/>
      <c r="Y2892" s="59"/>
      <c r="Z2892" s="59"/>
      <c r="AA2892" s="59"/>
      <c r="AB2892" s="58"/>
      <c r="AC2892" s="58"/>
      <c r="AD2892" s="58"/>
      <c r="AE2892" s="58"/>
      <c r="AF2892" s="58"/>
      <c r="AG2892" s="58"/>
      <c r="AH2892" s="58"/>
      <c r="AI2892" s="58"/>
      <c r="AJ2892" s="59"/>
      <c r="AK2892" s="59"/>
      <c r="AL2892" s="59"/>
      <c r="AM2892" s="58"/>
      <c r="AN2892" s="58"/>
      <c r="AO2892" s="58"/>
      <c r="AP2892" s="58"/>
      <c r="AQ2892" s="58"/>
      <c r="AR2892" s="58"/>
      <c r="AS2892" s="58"/>
      <c r="AT2892" s="58"/>
      <c r="AU2892" s="58"/>
      <c r="AV2892" s="58"/>
      <c r="AW2892" s="58"/>
      <c r="AX2892" s="59"/>
      <c r="AY2892" s="59"/>
      <c r="AZ2892" s="60"/>
      <c r="BA2892" s="61"/>
      <c r="BB2892" s="54"/>
      <c r="BC2892" s="54"/>
      <c r="BD2892" s="41">
        <v>5</v>
      </c>
      <c r="BE2892" s="52">
        <v>51</v>
      </c>
      <c r="BF2892" s="62">
        <v>5131</v>
      </c>
      <c r="BG2892" s="274"/>
    </row>
    <row r="2893" spans="1:59" s="63" customFormat="1" ht="12.75" x14ac:dyDescent="0.2">
      <c r="A2893" s="196">
        <v>5</v>
      </c>
      <c r="B2893" s="197" t="s">
        <v>938</v>
      </c>
      <c r="C2893" s="208">
        <v>51</v>
      </c>
      <c r="D2893" s="209" t="s">
        <v>939</v>
      </c>
      <c r="E2893" s="210">
        <v>5131</v>
      </c>
      <c r="F2893" s="211" t="s">
        <v>974</v>
      </c>
      <c r="G2893" s="231"/>
      <c r="H2893" s="65"/>
      <c r="I2893" s="222"/>
      <c r="J2893" s="66"/>
      <c r="K2893" s="66"/>
      <c r="L2893" s="66"/>
      <c r="M2893" s="64"/>
      <c r="N2893" s="304"/>
      <c r="O2893" s="305"/>
      <c r="P2893" s="127"/>
      <c r="Q2893" s="67"/>
      <c r="R2893" s="67"/>
      <c r="S2893" s="67"/>
      <c r="T2893" s="67"/>
      <c r="U2893" s="67"/>
      <c r="V2893" s="67"/>
      <c r="W2893" s="67"/>
      <c r="X2893" s="67"/>
      <c r="Y2893" s="68"/>
      <c r="Z2893" s="68"/>
      <c r="AA2893" s="68"/>
      <c r="AB2893" s="67"/>
      <c r="AC2893" s="67"/>
      <c r="AD2893" s="67"/>
      <c r="AE2893" s="67"/>
      <c r="AF2893" s="67"/>
      <c r="AG2893" s="67"/>
      <c r="AH2893" s="67"/>
      <c r="AI2893" s="67"/>
      <c r="AJ2893" s="68"/>
      <c r="AK2893" s="68"/>
      <c r="AL2893" s="68"/>
      <c r="AM2893" s="67"/>
      <c r="AN2893" s="67"/>
      <c r="AO2893" s="67"/>
      <c r="AP2893" s="67"/>
      <c r="AQ2893" s="67"/>
      <c r="AR2893" s="67"/>
      <c r="AS2893" s="67"/>
      <c r="AT2893" s="67"/>
      <c r="AU2893" s="67"/>
      <c r="AV2893" s="67"/>
      <c r="AW2893" s="67"/>
      <c r="AX2893" s="68"/>
      <c r="AY2893" s="68"/>
      <c r="AZ2893" s="69"/>
      <c r="BA2893" s="70"/>
      <c r="BB2893" s="71"/>
      <c r="BC2893" s="54"/>
      <c r="BD2893" s="41">
        <v>5</v>
      </c>
      <c r="BE2893" s="52">
        <v>51</v>
      </c>
      <c r="BF2893" s="62">
        <v>5131</v>
      </c>
      <c r="BG2893" s="275"/>
    </row>
    <row r="2894" spans="1:59" s="63" customFormat="1" ht="12.75" x14ac:dyDescent="0.2">
      <c r="A2894" s="196">
        <v>5</v>
      </c>
      <c r="B2894" s="197" t="s">
        <v>938</v>
      </c>
      <c r="C2894" s="208">
        <v>51</v>
      </c>
      <c r="D2894" s="209" t="s">
        <v>939</v>
      </c>
      <c r="E2894" s="210">
        <v>5131</v>
      </c>
      <c r="F2894" s="211" t="s">
        <v>974</v>
      </c>
      <c r="G2894" s="231" t="s">
        <v>729</v>
      </c>
      <c r="H2894" s="72" t="s">
        <v>1233</v>
      </c>
      <c r="I2894" s="223" t="s">
        <v>1247</v>
      </c>
      <c r="J2894" s="73"/>
      <c r="K2894" s="73"/>
      <c r="L2894" s="73"/>
      <c r="M2894" s="74"/>
      <c r="N2894" s="247"/>
      <c r="O2894" s="306"/>
      <c r="P2894" s="105"/>
      <c r="Q2894" s="75"/>
      <c r="R2894" s="75"/>
      <c r="S2894" s="75"/>
      <c r="T2894" s="75"/>
      <c r="U2894" s="75"/>
      <c r="V2894" s="75"/>
      <c r="W2894" s="75"/>
      <c r="X2894" s="75"/>
      <c r="Y2894" s="76" t="s">
        <v>1241</v>
      </c>
      <c r="Z2894" s="77" t="s">
        <v>1241</v>
      </c>
      <c r="AA2894" s="78">
        <f>AA$2549</f>
        <v>5000</v>
      </c>
      <c r="AB2894" s="75"/>
      <c r="AC2894" s="75"/>
      <c r="AD2894" s="75"/>
      <c r="AE2894" s="75"/>
      <c r="AF2894" s="75"/>
      <c r="AG2894" s="75"/>
      <c r="AH2894" s="75"/>
      <c r="AI2894" s="75"/>
      <c r="AJ2894" s="76" t="s">
        <v>1241</v>
      </c>
      <c r="AK2894" s="77" t="s">
        <v>1241</v>
      </c>
      <c r="AL2894" s="78">
        <f>AL$2549</f>
        <v>0</v>
      </c>
      <c r="AM2894" s="75"/>
      <c r="AN2894" s="75"/>
      <c r="AO2894" s="75"/>
      <c r="AP2894" s="75"/>
      <c r="AQ2894" s="75"/>
      <c r="AR2894" s="75"/>
      <c r="AS2894" s="75"/>
      <c r="AT2894" s="75"/>
      <c r="AU2894" s="75"/>
      <c r="AV2894" s="75"/>
      <c r="AW2894" s="76" t="s">
        <v>1241</v>
      </c>
      <c r="AX2894" s="77" t="s">
        <v>1241</v>
      </c>
      <c r="AY2894" s="78">
        <f>AY$2549</f>
        <v>500</v>
      </c>
      <c r="AZ2894" s="79"/>
      <c r="BA2894" s="80" t="str">
        <f>I2894</f>
        <v>&gt; see 4711, Thermal insulation</v>
      </c>
      <c r="BB2894" s="71"/>
      <c r="BC2894" s="54"/>
      <c r="BD2894" s="41">
        <v>5</v>
      </c>
      <c r="BE2894" s="52">
        <v>51</v>
      </c>
      <c r="BF2894" s="62">
        <v>5131</v>
      </c>
      <c r="BG2894" s="276" t="str">
        <f>H2894</f>
        <v>Default Scenario (Link)</v>
      </c>
    </row>
    <row r="2895" spans="1:59" s="63" customFormat="1" ht="12.75" x14ac:dyDescent="0.2">
      <c r="A2895" s="196">
        <v>5</v>
      </c>
      <c r="B2895" s="197" t="s">
        <v>938</v>
      </c>
      <c r="C2895" s="208">
        <v>51</v>
      </c>
      <c r="D2895" s="209" t="s">
        <v>939</v>
      </c>
      <c r="E2895" s="210">
        <v>5131</v>
      </c>
      <c r="F2895" s="211" t="s">
        <v>974</v>
      </c>
      <c r="G2895" s="231"/>
      <c r="H2895" s="65"/>
      <c r="I2895" s="222"/>
      <c r="J2895" s="66"/>
      <c r="K2895" s="66"/>
      <c r="L2895" s="66"/>
      <c r="M2895" s="64"/>
      <c r="N2895" s="304"/>
      <c r="O2895" s="305"/>
      <c r="P2895" s="127"/>
      <c r="Q2895" s="67"/>
      <c r="R2895" s="67"/>
      <c r="S2895" s="67"/>
      <c r="T2895" s="67"/>
      <c r="U2895" s="67"/>
      <c r="V2895" s="67"/>
      <c r="W2895" s="67"/>
      <c r="X2895" s="67"/>
      <c r="Y2895" s="68"/>
      <c r="Z2895" s="68"/>
      <c r="AA2895" s="68"/>
      <c r="AB2895" s="67"/>
      <c r="AC2895" s="67"/>
      <c r="AD2895" s="67"/>
      <c r="AE2895" s="67"/>
      <c r="AF2895" s="67"/>
      <c r="AG2895" s="67"/>
      <c r="AH2895" s="67"/>
      <c r="AI2895" s="67"/>
      <c r="AJ2895" s="68"/>
      <c r="AK2895" s="68"/>
      <c r="AL2895" s="68"/>
      <c r="AM2895" s="67"/>
      <c r="AN2895" s="67"/>
      <c r="AO2895" s="67"/>
      <c r="AP2895" s="67"/>
      <c r="AQ2895" s="67"/>
      <c r="AR2895" s="67"/>
      <c r="AS2895" s="67"/>
      <c r="AT2895" s="67"/>
      <c r="AU2895" s="67"/>
      <c r="AV2895" s="67"/>
      <c r="AW2895" s="67"/>
      <c r="AX2895" s="68"/>
      <c r="AY2895" s="68"/>
      <c r="AZ2895" s="69"/>
      <c r="BA2895" s="70"/>
      <c r="BB2895" s="71"/>
      <c r="BC2895" s="54"/>
      <c r="BD2895" s="41">
        <v>5</v>
      </c>
      <c r="BE2895" s="52">
        <v>51</v>
      </c>
      <c r="BF2895" s="62">
        <v>5131</v>
      </c>
      <c r="BG2895" s="275"/>
    </row>
    <row r="2896" spans="1:59" s="63" customFormat="1" ht="12.75" x14ac:dyDescent="0.2">
      <c r="A2896" s="196">
        <v>5</v>
      </c>
      <c r="B2896" s="197" t="s">
        <v>938</v>
      </c>
      <c r="C2896" s="208">
        <v>51</v>
      </c>
      <c r="D2896" s="209" t="s">
        <v>939</v>
      </c>
      <c r="E2896" s="210">
        <v>5131</v>
      </c>
      <c r="F2896" s="211" t="s">
        <v>974</v>
      </c>
      <c r="G2896" s="230"/>
      <c r="H2896" s="56"/>
      <c r="I2896" s="221"/>
      <c r="J2896" s="57"/>
      <c r="K2896" s="57"/>
      <c r="L2896" s="57"/>
      <c r="M2896" s="55"/>
      <c r="N2896" s="303"/>
      <c r="O2896" s="245"/>
      <c r="P2896" s="122"/>
      <c r="Q2896" s="58"/>
      <c r="R2896" s="58"/>
      <c r="S2896" s="58"/>
      <c r="T2896" s="58"/>
      <c r="U2896" s="58"/>
      <c r="V2896" s="58"/>
      <c r="W2896" s="58"/>
      <c r="X2896" s="58"/>
      <c r="Y2896" s="59"/>
      <c r="Z2896" s="59"/>
      <c r="AA2896" s="59"/>
      <c r="AB2896" s="58"/>
      <c r="AC2896" s="58"/>
      <c r="AD2896" s="58"/>
      <c r="AE2896" s="58"/>
      <c r="AF2896" s="58"/>
      <c r="AG2896" s="58"/>
      <c r="AH2896" s="58"/>
      <c r="AI2896" s="58"/>
      <c r="AJ2896" s="59"/>
      <c r="AK2896" s="59"/>
      <c r="AL2896" s="59"/>
      <c r="AM2896" s="58"/>
      <c r="AN2896" s="58"/>
      <c r="AO2896" s="58"/>
      <c r="AP2896" s="58"/>
      <c r="AQ2896" s="58"/>
      <c r="AR2896" s="58"/>
      <c r="AS2896" s="58"/>
      <c r="AT2896" s="58"/>
      <c r="AU2896" s="58"/>
      <c r="AV2896" s="58"/>
      <c r="AW2896" s="58"/>
      <c r="AX2896" s="59"/>
      <c r="AY2896" s="59"/>
      <c r="AZ2896" s="60"/>
      <c r="BA2896" s="61"/>
      <c r="BB2896" s="54"/>
      <c r="BC2896" s="54"/>
      <c r="BD2896" s="41">
        <v>5</v>
      </c>
      <c r="BE2896" s="52">
        <v>51</v>
      </c>
      <c r="BF2896" s="62">
        <v>5131</v>
      </c>
      <c r="BG2896" s="274"/>
    </row>
    <row r="2897" spans="1:59" x14ac:dyDescent="0.25">
      <c r="A2897" s="196">
        <v>5</v>
      </c>
      <c r="B2897" s="197" t="s">
        <v>938</v>
      </c>
      <c r="C2897" s="208">
        <v>51</v>
      </c>
      <c r="D2897" s="209" t="s">
        <v>939</v>
      </c>
      <c r="E2897" s="212">
        <v>5132</v>
      </c>
      <c r="F2897" s="213" t="s">
        <v>975</v>
      </c>
      <c r="G2897" s="234"/>
      <c r="H2897" s="138"/>
      <c r="I2897" s="224"/>
      <c r="J2897" s="98"/>
      <c r="K2897" s="98"/>
      <c r="L2897" s="98"/>
      <c r="M2897" s="137"/>
      <c r="N2897" s="322"/>
      <c r="O2897" s="323"/>
      <c r="P2897" s="139"/>
      <c r="Q2897" s="139"/>
      <c r="R2897" s="139"/>
      <c r="S2897" s="139"/>
      <c r="T2897" s="139"/>
      <c r="U2897" s="139"/>
      <c r="V2897" s="139"/>
      <c r="W2897" s="139"/>
      <c r="X2897" s="139"/>
      <c r="Y2897" s="100"/>
      <c r="Z2897" s="125"/>
      <c r="AA2897" s="125"/>
      <c r="AB2897" s="139"/>
      <c r="AC2897" s="139"/>
      <c r="AD2897" s="139"/>
      <c r="AE2897" s="139"/>
      <c r="AF2897" s="139"/>
      <c r="AG2897" s="139"/>
      <c r="AH2897" s="139"/>
      <c r="AI2897" s="139"/>
      <c r="AJ2897" s="100"/>
      <c r="AK2897" s="125"/>
      <c r="AL2897" s="125"/>
      <c r="AM2897" s="139"/>
      <c r="AN2897" s="139"/>
      <c r="AO2897" s="139"/>
      <c r="AP2897" s="139"/>
      <c r="AQ2897" s="139"/>
      <c r="AR2897" s="139"/>
      <c r="AS2897" s="139"/>
      <c r="AT2897" s="139"/>
      <c r="AU2897" s="139"/>
      <c r="AV2897" s="139"/>
      <c r="AW2897" s="99"/>
      <c r="AX2897" s="125"/>
      <c r="AY2897" s="100"/>
      <c r="AZ2897" s="140"/>
      <c r="BA2897" s="141"/>
      <c r="BB2897" s="136"/>
      <c r="BC2897" s="136"/>
      <c r="BD2897" s="41">
        <v>5</v>
      </c>
      <c r="BE2897" s="52">
        <v>51</v>
      </c>
      <c r="BF2897" s="103">
        <v>5132</v>
      </c>
      <c r="BG2897" s="283"/>
    </row>
    <row r="2898" spans="1:59" s="63" customFormat="1" ht="12.75" x14ac:dyDescent="0.2">
      <c r="A2898" s="196">
        <v>5</v>
      </c>
      <c r="B2898" s="197" t="s">
        <v>938</v>
      </c>
      <c r="C2898" s="208">
        <v>51</v>
      </c>
      <c r="D2898" s="209" t="s">
        <v>939</v>
      </c>
      <c r="E2898" s="212">
        <v>5132</v>
      </c>
      <c r="F2898" s="213" t="s">
        <v>975</v>
      </c>
      <c r="G2898" s="232"/>
      <c r="H2898" s="97"/>
      <c r="I2898" s="224"/>
      <c r="J2898" s="98"/>
      <c r="K2898" s="98"/>
      <c r="L2898" s="98"/>
      <c r="M2898" s="96"/>
      <c r="N2898" s="307"/>
      <c r="O2898" s="246"/>
      <c r="P2898" s="124"/>
      <c r="Q2898" s="99"/>
      <c r="R2898" s="99"/>
      <c r="S2898" s="99"/>
      <c r="T2898" s="99"/>
      <c r="U2898" s="99"/>
      <c r="V2898" s="99"/>
      <c r="W2898" s="99"/>
      <c r="X2898" s="99"/>
      <c r="Y2898" s="100"/>
      <c r="Z2898" s="100"/>
      <c r="AA2898" s="100"/>
      <c r="AB2898" s="99"/>
      <c r="AC2898" s="99"/>
      <c r="AD2898" s="99"/>
      <c r="AE2898" s="99"/>
      <c r="AF2898" s="99"/>
      <c r="AG2898" s="99"/>
      <c r="AH2898" s="99"/>
      <c r="AI2898" s="99"/>
      <c r="AJ2898" s="100"/>
      <c r="AK2898" s="100"/>
      <c r="AL2898" s="100"/>
      <c r="AM2898" s="99"/>
      <c r="AN2898" s="99"/>
      <c r="AO2898" s="99"/>
      <c r="AP2898" s="99"/>
      <c r="AQ2898" s="99"/>
      <c r="AR2898" s="99"/>
      <c r="AS2898" s="99"/>
      <c r="AT2898" s="99"/>
      <c r="AU2898" s="99"/>
      <c r="AV2898" s="99"/>
      <c r="AW2898" s="99"/>
      <c r="AX2898" s="100"/>
      <c r="AY2898" s="100"/>
      <c r="AZ2898" s="101"/>
      <c r="BA2898" s="102"/>
      <c r="BB2898" s="95"/>
      <c r="BC2898" s="95"/>
      <c r="BD2898" s="41">
        <v>5</v>
      </c>
      <c r="BE2898" s="52">
        <v>51</v>
      </c>
      <c r="BF2898" s="103">
        <v>5132</v>
      </c>
      <c r="BG2898" s="277"/>
    </row>
    <row r="2899" spans="1:59" s="63" customFormat="1" ht="12.75" x14ac:dyDescent="0.2">
      <c r="A2899" s="196">
        <v>5</v>
      </c>
      <c r="B2899" s="197" t="s">
        <v>938</v>
      </c>
      <c r="C2899" s="208">
        <v>51</v>
      </c>
      <c r="D2899" s="209" t="s">
        <v>939</v>
      </c>
      <c r="E2899" s="212">
        <v>5132</v>
      </c>
      <c r="F2899" s="213" t="s">
        <v>975</v>
      </c>
      <c r="G2899" s="231" t="s">
        <v>360</v>
      </c>
      <c r="H2899" s="65"/>
      <c r="I2899" s="222"/>
      <c r="J2899" s="66"/>
      <c r="K2899" s="66"/>
      <c r="L2899" s="66"/>
      <c r="M2899" s="64"/>
      <c r="N2899" s="304"/>
      <c r="O2899" s="305"/>
      <c r="P2899" s="127"/>
      <c r="Q2899" s="67"/>
      <c r="R2899" s="67"/>
      <c r="S2899" s="67"/>
      <c r="T2899" s="67"/>
      <c r="U2899" s="67"/>
      <c r="V2899" s="67"/>
      <c r="W2899" s="67"/>
      <c r="X2899" s="67"/>
      <c r="Y2899" s="68"/>
      <c r="Z2899" s="68"/>
      <c r="AA2899" s="68"/>
      <c r="AB2899" s="67"/>
      <c r="AC2899" s="67"/>
      <c r="AD2899" s="67"/>
      <c r="AE2899" s="67"/>
      <c r="AF2899" s="67"/>
      <c r="AG2899" s="67"/>
      <c r="AH2899" s="67"/>
      <c r="AI2899" s="67"/>
      <c r="AJ2899" s="68"/>
      <c r="AK2899" s="68"/>
      <c r="AL2899" s="68"/>
      <c r="AM2899" s="67"/>
      <c r="AN2899" s="67"/>
      <c r="AO2899" s="67"/>
      <c r="AP2899" s="67"/>
      <c r="AQ2899" s="67"/>
      <c r="AR2899" s="67"/>
      <c r="AS2899" s="67"/>
      <c r="AT2899" s="67"/>
      <c r="AU2899" s="67"/>
      <c r="AV2899" s="67"/>
      <c r="AW2899" s="67"/>
      <c r="AX2899" s="68"/>
      <c r="AY2899" s="68"/>
      <c r="AZ2899" s="69"/>
      <c r="BA2899" s="70"/>
      <c r="BB2899" s="71"/>
      <c r="BC2899" s="95"/>
      <c r="BD2899" s="41">
        <v>5</v>
      </c>
      <c r="BE2899" s="52">
        <v>51</v>
      </c>
      <c r="BF2899" s="103">
        <v>5132</v>
      </c>
      <c r="BG2899" s="275"/>
    </row>
    <row r="2900" spans="1:59" s="63" customFormat="1" ht="12.75" x14ac:dyDescent="0.2">
      <c r="A2900" s="196">
        <v>5</v>
      </c>
      <c r="B2900" s="197" t="s">
        <v>938</v>
      </c>
      <c r="C2900" s="208">
        <v>51</v>
      </c>
      <c r="D2900" s="209" t="s">
        <v>939</v>
      </c>
      <c r="E2900" s="212">
        <v>5132</v>
      </c>
      <c r="F2900" s="213" t="s">
        <v>975</v>
      </c>
      <c r="G2900" s="231" t="s">
        <v>360</v>
      </c>
      <c r="H2900" s="72" t="s">
        <v>47</v>
      </c>
      <c r="I2900" s="223"/>
      <c r="J2900" s="73"/>
      <c r="K2900" s="73"/>
      <c r="L2900" s="73"/>
      <c r="M2900" s="74"/>
      <c r="N2900" s="247"/>
      <c r="O2900" s="306"/>
      <c r="P2900" s="105"/>
      <c r="Q2900" s="75"/>
      <c r="R2900" s="75"/>
      <c r="S2900" s="75"/>
      <c r="T2900" s="75"/>
      <c r="U2900" s="75"/>
      <c r="V2900" s="75"/>
      <c r="W2900" s="75"/>
      <c r="X2900" s="75"/>
      <c r="Y2900" s="76">
        <f>IF(ISNUMBER(VLOOKUP(Y2902,P$7:W$7,MATCH(Y2902,P$7:W$7))),VLOOKUP(Y2902,P$7:W$7,MATCH(Y2902,P$7:W$7)),IF(N2904=0,"No Data",IF(Y2902&gt;0,"&lt;100",0)))</f>
        <v>10000</v>
      </c>
      <c r="Z2900" s="77">
        <f>IF(ISNUMBER(VLOOKUP(Z2904,P$7:W$7,MATCH(Z2904,P$7:W$7))),VLOOKUP(Z2904,P$7:W$7,MATCH(Z2904,P$7:W$7)),IF(N2904=0,"No Data",IF(Z2904&gt;0,"&lt;100",0)))</f>
        <v>10000</v>
      </c>
      <c r="AA2900" s="106">
        <f>IF(ISNUMBER(Z2900),Z2900,0)</f>
        <v>10000</v>
      </c>
      <c r="AB2900" s="75"/>
      <c r="AC2900" s="75"/>
      <c r="AD2900" s="75"/>
      <c r="AE2900" s="75"/>
      <c r="AF2900" s="75"/>
      <c r="AG2900" s="75"/>
      <c r="AH2900" s="75"/>
      <c r="AI2900" s="75"/>
      <c r="AJ2900" s="76">
        <f>IF(ISNUMBER(VLOOKUP(AJ2902,AB$7:AH$7,MATCH(AJ2902,AB$7:AH$7))),VLOOKUP(AJ2902,AB$7:AH$7,MATCH(AJ2902,AB$7:AH$7)),IF(N2904=0,"No Data",IF(AJ2902&gt;0,"&lt;50",0)))</f>
        <v>0</v>
      </c>
      <c r="AK2900" s="77">
        <f>IF(ISNUMBER(VLOOKUP(AK2904,AB$7:AH$7,MATCH(AK2904,AB$7:AH$7))),VLOOKUP(AK2904,AB$7:AH$7,MATCH(AK2904,AB$7:AH$7)),IF(N2904=0,"No Data",IF(AK2904&gt;0,"&lt;50",0)))</f>
        <v>0</v>
      </c>
      <c r="AL2900" s="106">
        <f>IF(ISNUMBER(AK2900),AK2900,0)</f>
        <v>0</v>
      </c>
      <c r="AM2900" s="75"/>
      <c r="AN2900" s="75"/>
      <c r="AO2900" s="75"/>
      <c r="AP2900" s="75"/>
      <c r="AQ2900" s="75"/>
      <c r="AR2900" s="75"/>
      <c r="AS2900" s="75"/>
      <c r="AT2900" s="75"/>
      <c r="AU2900" s="75"/>
      <c r="AV2900" s="75"/>
      <c r="AW2900" s="76">
        <f>IF(ISNUMBER(VLOOKUP(AW2902,AM$7:AU$7,MATCH(AW2902,AM$7:AU$7))),VLOOKUP(AW2902,AM$7:AU$7,MATCH(AW2902,AM$7:AU$7)),IF(N2904=0,"No Data",IF(AW2902&gt;0,"&lt;10",0)))</f>
        <v>1000</v>
      </c>
      <c r="AX2900" s="77">
        <f>IF(ISNUMBER(VLOOKUP(AX2904,AM$7:AU$7,MATCH(AX2904,AM$7:AU$7))),VLOOKUP(AX2904,AM$7:AU$7,MATCH(AX2904,AM$7:AU$7)),IF(N2904=0,"No Data",IF(AX2904&gt;0,"&lt;10",0)))</f>
        <v>1000</v>
      </c>
      <c r="AY2900" s="106">
        <f>IF(ISNUMBER(AX2900),AX2900,0)</f>
        <v>1000</v>
      </c>
      <c r="AZ2900" s="79"/>
      <c r="BA2900" s="80"/>
      <c r="BB2900" s="71"/>
      <c r="BC2900" s="95"/>
      <c r="BD2900" s="41">
        <v>5</v>
      </c>
      <c r="BE2900" s="52">
        <v>51</v>
      </c>
      <c r="BF2900" s="103">
        <v>5132</v>
      </c>
      <c r="BG2900" s="276" t="s">
        <v>47</v>
      </c>
    </row>
    <row r="2901" spans="1:59" s="63" customFormat="1" ht="12.75" x14ac:dyDescent="0.2">
      <c r="A2901" s="196">
        <v>5</v>
      </c>
      <c r="B2901" s="197" t="s">
        <v>938</v>
      </c>
      <c r="C2901" s="208">
        <v>51</v>
      </c>
      <c r="D2901" s="209" t="s">
        <v>939</v>
      </c>
      <c r="E2901" s="212">
        <v>5132</v>
      </c>
      <c r="F2901" s="213" t="s">
        <v>975</v>
      </c>
      <c r="G2901" s="231" t="s">
        <v>360</v>
      </c>
      <c r="H2901" s="81" t="s">
        <v>48</v>
      </c>
      <c r="I2901" s="223"/>
      <c r="J2901" s="73"/>
      <c r="K2901" s="73"/>
      <c r="L2901" s="73"/>
      <c r="M2901" s="74"/>
      <c r="N2901" s="247"/>
      <c r="O2901" s="306"/>
      <c r="P2901" s="105"/>
      <c r="Q2901" s="75"/>
      <c r="R2901" s="75"/>
      <c r="S2901" s="75"/>
      <c r="T2901" s="75"/>
      <c r="U2901" s="75"/>
      <c r="V2901" s="75"/>
      <c r="W2901" s="75"/>
      <c r="X2901" s="75"/>
      <c r="Y2901" s="82">
        <f>MIN(X2905:X2908)</f>
        <v>100</v>
      </c>
      <c r="Z2901" s="83"/>
      <c r="AA2901" s="83"/>
      <c r="AB2901" s="75"/>
      <c r="AC2901" s="75"/>
      <c r="AD2901" s="75"/>
      <c r="AE2901" s="75"/>
      <c r="AF2901" s="75"/>
      <c r="AG2901" s="75"/>
      <c r="AH2901" s="75"/>
      <c r="AI2901" s="75"/>
      <c r="AJ2901" s="82">
        <f>MIN(AI2905:AI2908)</f>
        <v>0</v>
      </c>
      <c r="AK2901" s="83"/>
      <c r="AL2901" s="83"/>
      <c r="AM2901" s="75"/>
      <c r="AN2901" s="75"/>
      <c r="AO2901" s="75"/>
      <c r="AP2901" s="75"/>
      <c r="AQ2901" s="75"/>
      <c r="AR2901" s="75"/>
      <c r="AS2901" s="75"/>
      <c r="AT2901" s="75"/>
      <c r="AU2901" s="75"/>
      <c r="AV2901" s="75"/>
      <c r="AW2901" s="82">
        <f>MIN(AV2905:AV2908)</f>
        <v>100</v>
      </c>
      <c r="AX2901" s="83"/>
      <c r="AY2901" s="83"/>
      <c r="AZ2901" s="79"/>
      <c r="BA2901" s="80"/>
      <c r="BB2901" s="71"/>
      <c r="BC2901" s="95"/>
      <c r="BD2901" s="41">
        <v>5</v>
      </c>
      <c r="BE2901" s="52">
        <v>51</v>
      </c>
      <c r="BF2901" s="103">
        <v>5132</v>
      </c>
      <c r="BG2901" s="278" t="s">
        <v>48</v>
      </c>
    </row>
    <row r="2902" spans="1:59" s="63" customFormat="1" ht="12.75" x14ac:dyDescent="0.2">
      <c r="A2902" s="196">
        <v>5</v>
      </c>
      <c r="B2902" s="197" t="s">
        <v>938</v>
      </c>
      <c r="C2902" s="208">
        <v>51</v>
      </c>
      <c r="D2902" s="209" t="s">
        <v>939</v>
      </c>
      <c r="E2902" s="212">
        <v>5132</v>
      </c>
      <c r="F2902" s="213" t="s">
        <v>975</v>
      </c>
      <c r="G2902" s="231" t="s">
        <v>360</v>
      </c>
      <c r="H2902" s="81" t="s">
        <v>49</v>
      </c>
      <c r="I2902" s="223"/>
      <c r="J2902" s="73"/>
      <c r="K2902" s="73"/>
      <c r="L2902" s="73"/>
      <c r="M2902" s="74"/>
      <c r="N2902" s="247"/>
      <c r="O2902" s="306"/>
      <c r="P2902" s="105"/>
      <c r="Q2902" s="75"/>
      <c r="R2902" s="75"/>
      <c r="S2902" s="75"/>
      <c r="T2902" s="75"/>
      <c r="U2902" s="75"/>
      <c r="V2902" s="75"/>
      <c r="W2902" s="75"/>
      <c r="X2902" s="75"/>
      <c r="Y2902" s="84">
        <f>IF(ISNUMBER(AVERAGE(X2905:X2908)),AVERAGE(X2905:X2908),0)</f>
        <v>12550</v>
      </c>
      <c r="Z2902" s="83"/>
      <c r="AA2902" s="83"/>
      <c r="AB2902" s="75"/>
      <c r="AC2902" s="75"/>
      <c r="AD2902" s="75"/>
      <c r="AE2902" s="75"/>
      <c r="AF2902" s="75"/>
      <c r="AG2902" s="75"/>
      <c r="AH2902" s="75"/>
      <c r="AI2902" s="75"/>
      <c r="AJ2902" s="84">
        <f>IF(ISNUMBER(AVERAGE(AI2905:AI2908)),AVERAGE(AI2905:AI2908),0)</f>
        <v>0</v>
      </c>
      <c r="AK2902" s="83"/>
      <c r="AL2902" s="83"/>
      <c r="AM2902" s="75"/>
      <c r="AN2902" s="75"/>
      <c r="AO2902" s="75"/>
      <c r="AP2902" s="75"/>
      <c r="AQ2902" s="75"/>
      <c r="AR2902" s="75"/>
      <c r="AS2902" s="75"/>
      <c r="AT2902" s="75"/>
      <c r="AU2902" s="75"/>
      <c r="AV2902" s="75"/>
      <c r="AW2902" s="84">
        <f>IF(ISNUMBER(AVERAGE(AV2905:AV2908)),AVERAGE(AV2905:AV2908),0)</f>
        <v>1300</v>
      </c>
      <c r="AX2902" s="83"/>
      <c r="AY2902" s="83"/>
      <c r="AZ2902" s="79"/>
      <c r="BA2902" s="80"/>
      <c r="BB2902" s="71"/>
      <c r="BC2902" s="95"/>
      <c r="BD2902" s="41">
        <v>5</v>
      </c>
      <c r="BE2902" s="52">
        <v>51</v>
      </c>
      <c r="BF2902" s="103">
        <v>5132</v>
      </c>
      <c r="BG2902" s="278" t="s">
        <v>49</v>
      </c>
    </row>
    <row r="2903" spans="1:59" s="63" customFormat="1" ht="12.75" x14ac:dyDescent="0.2">
      <c r="A2903" s="196">
        <v>5</v>
      </c>
      <c r="B2903" s="197" t="s">
        <v>938</v>
      </c>
      <c r="C2903" s="208">
        <v>51</v>
      </c>
      <c r="D2903" s="209" t="s">
        <v>939</v>
      </c>
      <c r="E2903" s="212">
        <v>5132</v>
      </c>
      <c r="F2903" s="213" t="s">
        <v>975</v>
      </c>
      <c r="G2903" s="231" t="s">
        <v>360</v>
      </c>
      <c r="H2903" s="81" t="s">
        <v>50</v>
      </c>
      <c r="I2903" s="223"/>
      <c r="J2903" s="73"/>
      <c r="K2903" s="73"/>
      <c r="L2903" s="73"/>
      <c r="M2903" s="74"/>
      <c r="N2903" s="247"/>
      <c r="O2903" s="306"/>
      <c r="P2903" s="105"/>
      <c r="Q2903" s="75"/>
      <c r="R2903" s="75"/>
      <c r="S2903" s="75"/>
      <c r="T2903" s="75"/>
      <c r="U2903" s="75"/>
      <c r="V2903" s="75"/>
      <c r="W2903" s="75"/>
      <c r="X2903" s="75"/>
      <c r="Y2903" s="84">
        <f>MAX(X2905:X2908)</f>
        <v>25000</v>
      </c>
      <c r="Z2903" s="83"/>
      <c r="AA2903" s="83"/>
      <c r="AB2903" s="75"/>
      <c r="AC2903" s="75"/>
      <c r="AD2903" s="75"/>
      <c r="AE2903" s="75"/>
      <c r="AF2903" s="75"/>
      <c r="AG2903" s="75"/>
      <c r="AH2903" s="75"/>
      <c r="AI2903" s="75"/>
      <c r="AJ2903" s="84">
        <f>MAX(AI2905:AI2908)</f>
        <v>0</v>
      </c>
      <c r="AK2903" s="83"/>
      <c r="AL2903" s="83"/>
      <c r="AM2903" s="75"/>
      <c r="AN2903" s="75"/>
      <c r="AO2903" s="75"/>
      <c r="AP2903" s="75"/>
      <c r="AQ2903" s="75"/>
      <c r="AR2903" s="75"/>
      <c r="AS2903" s="75"/>
      <c r="AT2903" s="75"/>
      <c r="AU2903" s="75"/>
      <c r="AV2903" s="75"/>
      <c r="AW2903" s="84">
        <f>MAX(AV2905:AV2908)</f>
        <v>2500</v>
      </c>
      <c r="AX2903" s="83"/>
      <c r="AY2903" s="83"/>
      <c r="AZ2903" s="79"/>
      <c r="BA2903" s="80"/>
      <c r="BB2903" s="71"/>
      <c r="BC2903" s="95"/>
      <c r="BD2903" s="41">
        <v>5</v>
      </c>
      <c r="BE2903" s="52">
        <v>51</v>
      </c>
      <c r="BF2903" s="103">
        <v>5132</v>
      </c>
      <c r="BG2903" s="278" t="s">
        <v>50</v>
      </c>
    </row>
    <row r="2904" spans="1:59" s="63" customFormat="1" ht="12.75" x14ac:dyDescent="0.2">
      <c r="A2904" s="196">
        <v>5</v>
      </c>
      <c r="B2904" s="197" t="s">
        <v>938</v>
      </c>
      <c r="C2904" s="208">
        <v>51</v>
      </c>
      <c r="D2904" s="209" t="s">
        <v>939</v>
      </c>
      <c r="E2904" s="212">
        <v>5132</v>
      </c>
      <c r="F2904" s="213" t="s">
        <v>975</v>
      </c>
      <c r="G2904" s="231" t="s">
        <v>360</v>
      </c>
      <c r="H2904" s="85" t="s">
        <v>51</v>
      </c>
      <c r="I2904" s="223"/>
      <c r="J2904" s="73"/>
      <c r="K2904" s="73"/>
      <c r="L2904" s="73"/>
      <c r="M2904" s="74"/>
      <c r="N2904" s="320">
        <f>SUM(N2905:N2908)</f>
        <v>4</v>
      </c>
      <c r="O2904" s="293">
        <f>SUM(O2905:O2908)</f>
        <v>1</v>
      </c>
      <c r="P2904" s="292"/>
      <c r="Q2904" s="87"/>
      <c r="R2904" s="87"/>
      <c r="S2904" s="87"/>
      <c r="T2904" s="87"/>
      <c r="U2904" s="87"/>
      <c r="V2904" s="87"/>
      <c r="W2904" s="87"/>
      <c r="X2904" s="87"/>
      <c r="Y2904" s="88"/>
      <c r="Z2904" s="119">
        <f>SUM(Z2905:Z2908)</f>
        <v>12550</v>
      </c>
      <c r="AA2904" s="88"/>
      <c r="AB2904" s="87"/>
      <c r="AC2904" s="87"/>
      <c r="AD2904" s="87"/>
      <c r="AE2904" s="87"/>
      <c r="AF2904" s="87"/>
      <c r="AG2904" s="87"/>
      <c r="AH2904" s="87"/>
      <c r="AI2904" s="87"/>
      <c r="AJ2904" s="88"/>
      <c r="AK2904" s="119">
        <f>SUM(AK2905:AK2908)</f>
        <v>0</v>
      </c>
      <c r="AL2904" s="88"/>
      <c r="AM2904" s="87"/>
      <c r="AN2904" s="87"/>
      <c r="AO2904" s="87"/>
      <c r="AP2904" s="87"/>
      <c r="AQ2904" s="87"/>
      <c r="AR2904" s="87"/>
      <c r="AS2904" s="87"/>
      <c r="AT2904" s="87"/>
      <c r="AU2904" s="87"/>
      <c r="AV2904" s="87"/>
      <c r="AW2904" s="112"/>
      <c r="AX2904" s="119">
        <f>SUM(AX2905:AX2908)</f>
        <v>1300</v>
      </c>
      <c r="AY2904" s="88"/>
      <c r="AZ2904" s="79"/>
      <c r="BA2904" s="80"/>
      <c r="BB2904" s="71"/>
      <c r="BC2904" s="95"/>
      <c r="BD2904" s="41">
        <v>5</v>
      </c>
      <c r="BE2904" s="52">
        <v>51</v>
      </c>
      <c r="BF2904" s="103">
        <v>5132</v>
      </c>
      <c r="BG2904" s="279" t="s">
        <v>51</v>
      </c>
    </row>
    <row r="2905" spans="1:59" s="63" customFormat="1" ht="12.75" x14ac:dyDescent="0.2">
      <c r="A2905" s="196">
        <v>5</v>
      </c>
      <c r="B2905" s="197" t="s">
        <v>938</v>
      </c>
      <c r="C2905" s="208">
        <v>51</v>
      </c>
      <c r="D2905" s="209" t="s">
        <v>939</v>
      </c>
      <c r="E2905" s="212">
        <v>5132</v>
      </c>
      <c r="F2905" s="213" t="s">
        <v>975</v>
      </c>
      <c r="G2905" s="231" t="s">
        <v>360</v>
      </c>
      <c r="H2905" s="89"/>
      <c r="I2905" s="90" t="s">
        <v>1169</v>
      </c>
      <c r="J2905" s="90"/>
      <c r="K2905" s="90" t="s">
        <v>571</v>
      </c>
      <c r="L2905" s="90"/>
      <c r="M2905" s="91"/>
      <c r="N2905" s="312">
        <v>1</v>
      </c>
      <c r="O2905" s="313">
        <f>N2905/N$2904</f>
        <v>0.25</v>
      </c>
      <c r="P2905" s="104"/>
      <c r="Q2905" s="92"/>
      <c r="R2905" s="92"/>
      <c r="S2905" s="92"/>
      <c r="T2905" s="92"/>
      <c r="U2905" s="92"/>
      <c r="V2905" s="92"/>
      <c r="W2905" s="92">
        <v>1</v>
      </c>
      <c r="X2905" s="109">
        <f>P2905*P$7+Q2905*Q$7+R2905*R$7+S2905*S$7+T2905*T$7+U2905*U$7+V2905*V$7+W2905*W$7</f>
        <v>25000</v>
      </c>
      <c r="Y2905" s="83"/>
      <c r="Z2905" s="110">
        <f>X2905*$O2905</f>
        <v>6250</v>
      </c>
      <c r="AA2905" s="111"/>
      <c r="AB2905" s="92"/>
      <c r="AC2905" s="92"/>
      <c r="AD2905" s="92"/>
      <c r="AE2905" s="92"/>
      <c r="AF2905" s="92"/>
      <c r="AG2905" s="92"/>
      <c r="AH2905" s="92"/>
      <c r="AI2905" s="109">
        <f>AB2905*AB$7+AC2905*AC$7+AD2905*AD$7+AE2905*AE$7+AF2905*AF$7+AG2905*AG$7+AH2905*AH$7</f>
        <v>0</v>
      </c>
      <c r="AJ2905" s="83"/>
      <c r="AK2905" s="110">
        <f>AI2905*$O2905</f>
        <v>0</v>
      </c>
      <c r="AL2905" s="111"/>
      <c r="AM2905" s="92"/>
      <c r="AN2905" s="92"/>
      <c r="AO2905" s="92"/>
      <c r="AP2905" s="92">
        <v>1</v>
      </c>
      <c r="AQ2905" s="92"/>
      <c r="AR2905" s="92"/>
      <c r="AS2905" s="92"/>
      <c r="AT2905" s="92"/>
      <c r="AU2905" s="92"/>
      <c r="AV2905" s="109">
        <f>AM2905*AM$7+AN2905*AN$7+AO2905*AO$7+AP2905*AP$7+AQ2905*AQ$7+AR2905*AR$7+AS2905*AS$7+AT2905*AT$7+AU2905*AU$7</f>
        <v>100</v>
      </c>
      <c r="AW2905" s="75"/>
      <c r="AX2905" s="110">
        <f>AV2905*$O2905</f>
        <v>25</v>
      </c>
      <c r="AY2905" s="111"/>
      <c r="AZ2905" s="93"/>
      <c r="BA2905" s="94" t="s">
        <v>105</v>
      </c>
      <c r="BB2905" s="71"/>
      <c r="BC2905" s="95"/>
      <c r="BD2905" s="41">
        <v>5</v>
      </c>
      <c r="BE2905" s="52">
        <v>51</v>
      </c>
      <c r="BF2905" s="103">
        <v>5132</v>
      </c>
      <c r="BG2905" s="280" t="s">
        <v>52</v>
      </c>
    </row>
    <row r="2906" spans="1:59" s="63" customFormat="1" ht="12.75" x14ac:dyDescent="0.2">
      <c r="A2906" s="196">
        <v>5</v>
      </c>
      <c r="B2906" s="197" t="s">
        <v>938</v>
      </c>
      <c r="C2906" s="208">
        <v>51</v>
      </c>
      <c r="D2906" s="209" t="s">
        <v>939</v>
      </c>
      <c r="E2906" s="212">
        <v>5132</v>
      </c>
      <c r="F2906" s="213" t="s">
        <v>975</v>
      </c>
      <c r="G2906" s="231" t="s">
        <v>360</v>
      </c>
      <c r="H2906" s="89"/>
      <c r="I2906" s="90" t="s">
        <v>964</v>
      </c>
      <c r="J2906" s="90"/>
      <c r="K2906" s="90" t="s">
        <v>64</v>
      </c>
      <c r="L2906" s="90" t="s">
        <v>136</v>
      </c>
      <c r="M2906" s="91"/>
      <c r="N2906" s="312">
        <v>1</v>
      </c>
      <c r="O2906" s="313">
        <f>N2906/N$2904</f>
        <v>0.25</v>
      </c>
      <c r="P2906" s="104">
        <v>1</v>
      </c>
      <c r="Q2906" s="92"/>
      <c r="R2906" s="92"/>
      <c r="S2906" s="92"/>
      <c r="T2906" s="92"/>
      <c r="U2906" s="92"/>
      <c r="V2906" s="92"/>
      <c r="W2906" s="92"/>
      <c r="X2906" s="109">
        <f>P2906*P$7+Q2906*Q$7+R2906*R$7+S2906*S$7+T2906*T$7+U2906*U$7+V2906*V$7+W2906*W$7</f>
        <v>100</v>
      </c>
      <c r="Y2906" s="83"/>
      <c r="Z2906" s="110">
        <f>X2906*$O2906</f>
        <v>25</v>
      </c>
      <c r="AA2906" s="111"/>
      <c r="AB2906" s="92"/>
      <c r="AC2906" s="92"/>
      <c r="AD2906" s="92"/>
      <c r="AE2906" s="92"/>
      <c r="AF2906" s="92"/>
      <c r="AG2906" s="92"/>
      <c r="AH2906" s="92"/>
      <c r="AI2906" s="109">
        <f>AB2906*AB$7+AC2906*AC$7+AD2906*AD$7+AE2906*AE$7+AF2906*AF$7+AG2906*AG$7+AH2906*AH$7</f>
        <v>0</v>
      </c>
      <c r="AJ2906" s="83"/>
      <c r="AK2906" s="110">
        <f>AI2906*$O2906</f>
        <v>0</v>
      </c>
      <c r="AL2906" s="111"/>
      <c r="AM2906" s="92"/>
      <c r="AN2906" s="92"/>
      <c r="AO2906" s="92"/>
      <c r="AP2906" s="92"/>
      <c r="AQ2906" s="92"/>
      <c r="AR2906" s="92"/>
      <c r="AS2906" s="92"/>
      <c r="AT2906" s="92">
        <v>1</v>
      </c>
      <c r="AU2906" s="92"/>
      <c r="AV2906" s="109">
        <f>AM2906*AM$7+AN2906*AN$7+AO2906*AO$7+AP2906*AP$7+AQ2906*AQ$7+AR2906*AR$7+AS2906*AS$7+AT2906*AT$7+AU2906*AU$7</f>
        <v>2500</v>
      </c>
      <c r="AW2906" s="75"/>
      <c r="AX2906" s="110">
        <f>AV2906*$O2906</f>
        <v>625</v>
      </c>
      <c r="AY2906" s="111"/>
      <c r="AZ2906" s="93"/>
      <c r="BA2906" s="94" t="s">
        <v>131</v>
      </c>
      <c r="BB2906" s="71"/>
      <c r="BC2906" s="95"/>
      <c r="BD2906" s="41">
        <v>5</v>
      </c>
      <c r="BE2906" s="52">
        <v>51</v>
      </c>
      <c r="BF2906" s="103">
        <v>5132</v>
      </c>
      <c r="BG2906" s="280" t="s">
        <v>52</v>
      </c>
    </row>
    <row r="2907" spans="1:59" s="63" customFormat="1" ht="12.75" x14ac:dyDescent="0.2">
      <c r="A2907" s="196">
        <v>5</v>
      </c>
      <c r="B2907" s="197" t="s">
        <v>938</v>
      </c>
      <c r="C2907" s="208">
        <v>51</v>
      </c>
      <c r="D2907" s="209" t="s">
        <v>939</v>
      </c>
      <c r="E2907" s="212">
        <v>5132</v>
      </c>
      <c r="F2907" s="213" t="s">
        <v>975</v>
      </c>
      <c r="G2907" s="231" t="s">
        <v>360</v>
      </c>
      <c r="H2907" s="89"/>
      <c r="I2907" s="90" t="s">
        <v>941</v>
      </c>
      <c r="J2907" s="90"/>
      <c r="K2907" s="90" t="s">
        <v>64</v>
      </c>
      <c r="L2907" s="90" t="s">
        <v>119</v>
      </c>
      <c r="M2907" s="91"/>
      <c r="N2907" s="312">
        <v>1</v>
      </c>
      <c r="O2907" s="313">
        <f>N2907/N$2904</f>
        <v>0.25</v>
      </c>
      <c r="P2907" s="104">
        <v>1</v>
      </c>
      <c r="Q2907" s="92"/>
      <c r="R2907" s="92"/>
      <c r="S2907" s="92"/>
      <c r="T2907" s="92"/>
      <c r="U2907" s="92"/>
      <c r="V2907" s="92"/>
      <c r="W2907" s="92"/>
      <c r="X2907" s="109">
        <f>P2907*P$7+Q2907*Q$7+R2907*R$7+S2907*S$7+T2907*T$7+U2907*U$7+V2907*V$7+W2907*W$7</f>
        <v>100</v>
      </c>
      <c r="Y2907" s="83"/>
      <c r="Z2907" s="110">
        <f>X2907*$O2907</f>
        <v>25</v>
      </c>
      <c r="AA2907" s="111"/>
      <c r="AB2907" s="92"/>
      <c r="AC2907" s="92"/>
      <c r="AD2907" s="92"/>
      <c r="AE2907" s="92"/>
      <c r="AF2907" s="92"/>
      <c r="AG2907" s="92"/>
      <c r="AH2907" s="92"/>
      <c r="AI2907" s="109">
        <f>AB2907*AB$7+AC2907*AC$7+AD2907*AD$7+AE2907*AE$7+AF2907*AF$7+AG2907*AG$7+AH2907*AH$7</f>
        <v>0</v>
      </c>
      <c r="AJ2907" s="83"/>
      <c r="AK2907" s="110">
        <f>AI2907*$O2907</f>
        <v>0</v>
      </c>
      <c r="AL2907" s="111"/>
      <c r="AM2907" s="92"/>
      <c r="AN2907" s="92"/>
      <c r="AO2907" s="92"/>
      <c r="AP2907" s="92"/>
      <c r="AQ2907" s="92"/>
      <c r="AR2907" s="92"/>
      <c r="AS2907" s="92"/>
      <c r="AT2907" s="92">
        <v>1</v>
      </c>
      <c r="AU2907" s="92"/>
      <c r="AV2907" s="109">
        <f>AM2907*AM$7+AN2907*AN$7+AO2907*AO$7+AP2907*AP$7+AQ2907*AQ$7+AR2907*AR$7+AS2907*AS$7+AT2907*AT$7+AU2907*AU$7</f>
        <v>2500</v>
      </c>
      <c r="AW2907" s="75"/>
      <c r="AX2907" s="110">
        <f>AV2907*$O2907</f>
        <v>625</v>
      </c>
      <c r="AY2907" s="111"/>
      <c r="AZ2907" s="93"/>
      <c r="BA2907" s="94" t="s">
        <v>131</v>
      </c>
      <c r="BB2907" s="71"/>
      <c r="BC2907" s="95"/>
      <c r="BD2907" s="41">
        <v>5</v>
      </c>
      <c r="BE2907" s="52">
        <v>51</v>
      </c>
      <c r="BF2907" s="103">
        <v>5132</v>
      </c>
      <c r="BG2907" s="280" t="s">
        <v>52</v>
      </c>
    </row>
    <row r="2908" spans="1:59" s="63" customFormat="1" ht="12.75" x14ac:dyDescent="0.2">
      <c r="A2908" s="196">
        <v>5</v>
      </c>
      <c r="B2908" s="197" t="s">
        <v>938</v>
      </c>
      <c r="C2908" s="208">
        <v>51</v>
      </c>
      <c r="D2908" s="209" t="s">
        <v>939</v>
      </c>
      <c r="E2908" s="212">
        <v>5132</v>
      </c>
      <c r="F2908" s="213" t="s">
        <v>975</v>
      </c>
      <c r="G2908" s="231" t="s">
        <v>360</v>
      </c>
      <c r="H2908" s="89"/>
      <c r="I2908" s="90" t="s">
        <v>560</v>
      </c>
      <c r="J2908" s="90"/>
      <c r="K2908" s="90" t="s">
        <v>73</v>
      </c>
      <c r="L2908" s="90" t="s">
        <v>69</v>
      </c>
      <c r="M2908" s="91"/>
      <c r="N2908" s="312">
        <v>1</v>
      </c>
      <c r="O2908" s="313">
        <f>N2908/N$2904</f>
        <v>0.25</v>
      </c>
      <c r="P2908" s="104"/>
      <c r="Q2908" s="92"/>
      <c r="R2908" s="92"/>
      <c r="S2908" s="92"/>
      <c r="T2908" s="92"/>
      <c r="U2908" s="92"/>
      <c r="V2908" s="92"/>
      <c r="W2908" s="92">
        <v>1</v>
      </c>
      <c r="X2908" s="109">
        <f>P2908*P$7+Q2908*Q$7+R2908*R$7+S2908*S$7+T2908*T$7+U2908*U$7+V2908*V$7+W2908*W$7</f>
        <v>25000</v>
      </c>
      <c r="Y2908" s="83"/>
      <c r="Z2908" s="110">
        <f>X2908*$O2908</f>
        <v>6250</v>
      </c>
      <c r="AA2908" s="111"/>
      <c r="AB2908" s="92"/>
      <c r="AC2908" s="92"/>
      <c r="AD2908" s="92"/>
      <c r="AE2908" s="92"/>
      <c r="AF2908" s="92"/>
      <c r="AG2908" s="92"/>
      <c r="AH2908" s="92"/>
      <c r="AI2908" s="109">
        <f>AB2908*AB$7+AC2908*AC$7+AD2908*AD$7+AE2908*AE$7+AF2908*AF$7+AG2908*AG$7+AH2908*AH$7</f>
        <v>0</v>
      </c>
      <c r="AJ2908" s="83"/>
      <c r="AK2908" s="110">
        <f>AI2908*$O2908</f>
        <v>0</v>
      </c>
      <c r="AL2908" s="111"/>
      <c r="AM2908" s="92"/>
      <c r="AN2908" s="92"/>
      <c r="AO2908" s="92"/>
      <c r="AP2908" s="92">
        <v>1</v>
      </c>
      <c r="AQ2908" s="92"/>
      <c r="AR2908" s="92"/>
      <c r="AS2908" s="92"/>
      <c r="AT2908" s="92"/>
      <c r="AU2908" s="92"/>
      <c r="AV2908" s="109">
        <f>AM2908*AM$7+AN2908*AN$7+AO2908*AO$7+AP2908*AP$7+AQ2908*AQ$7+AR2908*AR$7+AS2908*AS$7+AT2908*AT$7+AU2908*AU$7</f>
        <v>100</v>
      </c>
      <c r="AW2908" s="75"/>
      <c r="AX2908" s="110">
        <f>AV2908*$O2908</f>
        <v>25</v>
      </c>
      <c r="AY2908" s="111"/>
      <c r="AZ2908" s="93"/>
      <c r="BA2908" s="94" t="s">
        <v>131</v>
      </c>
      <c r="BB2908" s="71"/>
      <c r="BC2908" s="95"/>
      <c r="BD2908" s="41">
        <v>5</v>
      </c>
      <c r="BE2908" s="52">
        <v>51</v>
      </c>
      <c r="BF2908" s="103">
        <v>5132</v>
      </c>
      <c r="BG2908" s="280" t="s">
        <v>52</v>
      </c>
    </row>
    <row r="2909" spans="1:59" s="63" customFormat="1" ht="12.75" x14ac:dyDescent="0.2">
      <c r="A2909" s="196">
        <v>5</v>
      </c>
      <c r="B2909" s="197" t="s">
        <v>938</v>
      </c>
      <c r="C2909" s="208">
        <v>51</v>
      </c>
      <c r="D2909" s="209" t="s">
        <v>939</v>
      </c>
      <c r="E2909" s="212">
        <v>5132</v>
      </c>
      <c r="F2909" s="213" t="s">
        <v>975</v>
      </c>
      <c r="G2909" s="231" t="s">
        <v>360</v>
      </c>
      <c r="H2909" s="65"/>
      <c r="I2909" s="222"/>
      <c r="J2909" s="66"/>
      <c r="K2909" s="66"/>
      <c r="L2909" s="66"/>
      <c r="M2909" s="64"/>
      <c r="N2909" s="304"/>
      <c r="O2909" s="305"/>
      <c r="P2909" s="127"/>
      <c r="Q2909" s="67"/>
      <c r="R2909" s="67"/>
      <c r="S2909" s="67"/>
      <c r="T2909" s="67"/>
      <c r="U2909" s="67"/>
      <c r="V2909" s="67"/>
      <c r="W2909" s="67"/>
      <c r="X2909" s="67"/>
      <c r="Y2909" s="68"/>
      <c r="Z2909" s="68"/>
      <c r="AA2909" s="68"/>
      <c r="AB2909" s="67"/>
      <c r="AC2909" s="67"/>
      <c r="AD2909" s="67"/>
      <c r="AE2909" s="67"/>
      <c r="AF2909" s="67"/>
      <c r="AG2909" s="67"/>
      <c r="AH2909" s="67"/>
      <c r="AI2909" s="67"/>
      <c r="AJ2909" s="68"/>
      <c r="AK2909" s="68"/>
      <c r="AL2909" s="68"/>
      <c r="AM2909" s="67"/>
      <c r="AN2909" s="67"/>
      <c r="AO2909" s="67"/>
      <c r="AP2909" s="67"/>
      <c r="AQ2909" s="67"/>
      <c r="AR2909" s="67"/>
      <c r="AS2909" s="67"/>
      <c r="AT2909" s="67"/>
      <c r="AU2909" s="67"/>
      <c r="AV2909" s="67"/>
      <c r="AW2909" s="67"/>
      <c r="AX2909" s="68"/>
      <c r="AY2909" s="68"/>
      <c r="AZ2909" s="69"/>
      <c r="BA2909" s="70"/>
      <c r="BB2909" s="71"/>
      <c r="BC2909" s="95"/>
      <c r="BD2909" s="41">
        <v>5</v>
      </c>
      <c r="BE2909" s="52">
        <v>51</v>
      </c>
      <c r="BF2909" s="103">
        <v>5132</v>
      </c>
      <c r="BG2909" s="275"/>
    </row>
    <row r="2910" spans="1:59" s="63" customFormat="1" ht="12.75" x14ac:dyDescent="0.2">
      <c r="A2910" s="196">
        <v>5</v>
      </c>
      <c r="B2910" s="197" t="s">
        <v>938</v>
      </c>
      <c r="C2910" s="208">
        <v>51</v>
      </c>
      <c r="D2910" s="209" t="s">
        <v>939</v>
      </c>
      <c r="E2910" s="212">
        <v>5132</v>
      </c>
      <c r="F2910" s="213" t="s">
        <v>975</v>
      </c>
      <c r="G2910" s="232"/>
      <c r="H2910" s="97"/>
      <c r="I2910" s="224"/>
      <c r="J2910" s="98"/>
      <c r="K2910" s="98"/>
      <c r="L2910" s="98"/>
      <c r="M2910" s="96"/>
      <c r="N2910" s="307"/>
      <c r="O2910" s="246"/>
      <c r="P2910" s="124"/>
      <c r="Q2910" s="99"/>
      <c r="R2910" s="99"/>
      <c r="S2910" s="99"/>
      <c r="T2910" s="99"/>
      <c r="U2910" s="99"/>
      <c r="V2910" s="99"/>
      <c r="W2910" s="99"/>
      <c r="X2910" s="99"/>
      <c r="Y2910" s="100"/>
      <c r="Z2910" s="100"/>
      <c r="AA2910" s="100"/>
      <c r="AB2910" s="99"/>
      <c r="AC2910" s="99"/>
      <c r="AD2910" s="99"/>
      <c r="AE2910" s="99"/>
      <c r="AF2910" s="99"/>
      <c r="AG2910" s="99"/>
      <c r="AH2910" s="99"/>
      <c r="AI2910" s="99"/>
      <c r="AJ2910" s="100"/>
      <c r="AK2910" s="100"/>
      <c r="AL2910" s="100"/>
      <c r="AM2910" s="99"/>
      <c r="AN2910" s="99"/>
      <c r="AO2910" s="99"/>
      <c r="AP2910" s="99"/>
      <c r="AQ2910" s="99"/>
      <c r="AR2910" s="99"/>
      <c r="AS2910" s="99"/>
      <c r="AT2910" s="99"/>
      <c r="AU2910" s="99"/>
      <c r="AV2910" s="99"/>
      <c r="AW2910" s="99"/>
      <c r="AX2910" s="100"/>
      <c r="AY2910" s="100"/>
      <c r="AZ2910" s="101"/>
      <c r="BA2910" s="102"/>
      <c r="BB2910" s="95"/>
      <c r="BC2910" s="95"/>
      <c r="BD2910" s="41">
        <v>5</v>
      </c>
      <c r="BE2910" s="52">
        <v>51</v>
      </c>
      <c r="BF2910" s="103">
        <v>5132</v>
      </c>
      <c r="BG2910" s="277"/>
    </row>
    <row r="2911" spans="1:59" s="63" customFormat="1" ht="12.75" x14ac:dyDescent="0.2">
      <c r="A2911" s="196">
        <v>5</v>
      </c>
      <c r="B2911" s="197" t="s">
        <v>938</v>
      </c>
      <c r="C2911" s="208">
        <v>51</v>
      </c>
      <c r="D2911" s="209" t="s">
        <v>939</v>
      </c>
      <c r="E2911" s="212">
        <v>5132</v>
      </c>
      <c r="F2911" s="213" t="s">
        <v>975</v>
      </c>
      <c r="G2911" s="231"/>
      <c r="H2911" s="65"/>
      <c r="I2911" s="222"/>
      <c r="J2911" s="66"/>
      <c r="K2911" s="66"/>
      <c r="L2911" s="66"/>
      <c r="M2911" s="64"/>
      <c r="N2911" s="304"/>
      <c r="O2911" s="305"/>
      <c r="P2911" s="127"/>
      <c r="Q2911" s="67"/>
      <c r="R2911" s="67"/>
      <c r="S2911" s="67"/>
      <c r="T2911" s="67"/>
      <c r="U2911" s="67"/>
      <c r="V2911" s="67"/>
      <c r="W2911" s="67"/>
      <c r="X2911" s="67"/>
      <c r="Y2911" s="68"/>
      <c r="Z2911" s="68"/>
      <c r="AA2911" s="68"/>
      <c r="AB2911" s="67"/>
      <c r="AC2911" s="67"/>
      <c r="AD2911" s="67"/>
      <c r="AE2911" s="67"/>
      <c r="AF2911" s="67"/>
      <c r="AG2911" s="67"/>
      <c r="AH2911" s="67"/>
      <c r="AI2911" s="67"/>
      <c r="AJ2911" s="68"/>
      <c r="AK2911" s="68"/>
      <c r="AL2911" s="68"/>
      <c r="AM2911" s="67"/>
      <c r="AN2911" s="67"/>
      <c r="AO2911" s="67"/>
      <c r="AP2911" s="67"/>
      <c r="AQ2911" s="67"/>
      <c r="AR2911" s="67"/>
      <c r="AS2911" s="67"/>
      <c r="AT2911" s="67"/>
      <c r="AU2911" s="67"/>
      <c r="AV2911" s="67"/>
      <c r="AW2911" s="67"/>
      <c r="AX2911" s="68"/>
      <c r="AY2911" s="68"/>
      <c r="AZ2911" s="69"/>
      <c r="BA2911" s="70"/>
      <c r="BB2911" s="71"/>
      <c r="BC2911" s="95"/>
      <c r="BD2911" s="41">
        <v>5</v>
      </c>
      <c r="BE2911" s="52">
        <v>51</v>
      </c>
      <c r="BF2911" s="103">
        <v>5132</v>
      </c>
      <c r="BG2911" s="275"/>
    </row>
    <row r="2912" spans="1:59" s="63" customFormat="1" ht="12.75" x14ac:dyDescent="0.2">
      <c r="A2912" s="196">
        <v>5</v>
      </c>
      <c r="B2912" s="197" t="s">
        <v>938</v>
      </c>
      <c r="C2912" s="208">
        <v>51</v>
      </c>
      <c r="D2912" s="209" t="s">
        <v>939</v>
      </c>
      <c r="E2912" s="212">
        <v>5132</v>
      </c>
      <c r="F2912" s="213" t="s">
        <v>975</v>
      </c>
      <c r="G2912" s="231" t="s">
        <v>729</v>
      </c>
      <c r="H2912" s="72" t="s">
        <v>1233</v>
      </c>
      <c r="I2912" s="223" t="s">
        <v>1247</v>
      </c>
      <c r="J2912" s="73"/>
      <c r="K2912" s="73"/>
      <c r="L2912" s="73"/>
      <c r="M2912" s="74"/>
      <c r="N2912" s="247"/>
      <c r="O2912" s="306"/>
      <c r="P2912" s="105"/>
      <c r="Q2912" s="75"/>
      <c r="R2912" s="75"/>
      <c r="S2912" s="75"/>
      <c r="T2912" s="75"/>
      <c r="U2912" s="75"/>
      <c r="V2912" s="75"/>
      <c r="W2912" s="75"/>
      <c r="X2912" s="75"/>
      <c r="Y2912" s="76" t="s">
        <v>1241</v>
      </c>
      <c r="Z2912" s="77" t="s">
        <v>1241</v>
      </c>
      <c r="AA2912" s="78">
        <f>AA$2549</f>
        <v>5000</v>
      </c>
      <c r="AB2912" s="75"/>
      <c r="AC2912" s="75"/>
      <c r="AD2912" s="75"/>
      <c r="AE2912" s="75"/>
      <c r="AF2912" s="75"/>
      <c r="AG2912" s="75"/>
      <c r="AH2912" s="75"/>
      <c r="AI2912" s="75"/>
      <c r="AJ2912" s="76" t="s">
        <v>1241</v>
      </c>
      <c r="AK2912" s="77" t="s">
        <v>1241</v>
      </c>
      <c r="AL2912" s="78">
        <f>AL$2549</f>
        <v>0</v>
      </c>
      <c r="AM2912" s="75"/>
      <c r="AN2912" s="75"/>
      <c r="AO2912" s="75"/>
      <c r="AP2912" s="75"/>
      <c r="AQ2912" s="75"/>
      <c r="AR2912" s="75"/>
      <c r="AS2912" s="75"/>
      <c r="AT2912" s="75"/>
      <c r="AU2912" s="75"/>
      <c r="AV2912" s="75"/>
      <c r="AW2912" s="76" t="s">
        <v>1241</v>
      </c>
      <c r="AX2912" s="77" t="s">
        <v>1241</v>
      </c>
      <c r="AY2912" s="78">
        <f>AY$2549</f>
        <v>500</v>
      </c>
      <c r="AZ2912" s="79"/>
      <c r="BA2912" s="80" t="str">
        <f>I2912</f>
        <v>&gt; see 4711, Thermal insulation</v>
      </c>
      <c r="BB2912" s="71"/>
      <c r="BC2912" s="95"/>
      <c r="BD2912" s="41">
        <v>5</v>
      </c>
      <c r="BE2912" s="52">
        <v>51</v>
      </c>
      <c r="BF2912" s="103">
        <v>5132</v>
      </c>
      <c r="BG2912" s="276" t="str">
        <f>H2912</f>
        <v>Default Scenario (Link)</v>
      </c>
    </row>
    <row r="2913" spans="1:59" s="63" customFormat="1" ht="12.75" x14ac:dyDescent="0.2">
      <c r="A2913" s="196">
        <v>5</v>
      </c>
      <c r="B2913" s="197" t="s">
        <v>938</v>
      </c>
      <c r="C2913" s="208">
        <v>51</v>
      </c>
      <c r="D2913" s="209" t="s">
        <v>939</v>
      </c>
      <c r="E2913" s="212">
        <v>5132</v>
      </c>
      <c r="F2913" s="213" t="s">
        <v>975</v>
      </c>
      <c r="G2913" s="231"/>
      <c r="H2913" s="65"/>
      <c r="I2913" s="222"/>
      <c r="J2913" s="66"/>
      <c r="K2913" s="66"/>
      <c r="L2913" s="66"/>
      <c r="M2913" s="64"/>
      <c r="N2913" s="304"/>
      <c r="O2913" s="305"/>
      <c r="P2913" s="127"/>
      <c r="Q2913" s="67"/>
      <c r="R2913" s="67"/>
      <c r="S2913" s="67"/>
      <c r="T2913" s="67"/>
      <c r="U2913" s="67"/>
      <c r="V2913" s="67"/>
      <c r="W2913" s="67"/>
      <c r="X2913" s="67"/>
      <c r="Y2913" s="68"/>
      <c r="Z2913" s="68"/>
      <c r="AA2913" s="68"/>
      <c r="AB2913" s="67"/>
      <c r="AC2913" s="67"/>
      <c r="AD2913" s="67"/>
      <c r="AE2913" s="67"/>
      <c r="AF2913" s="67"/>
      <c r="AG2913" s="67"/>
      <c r="AH2913" s="67"/>
      <c r="AI2913" s="67"/>
      <c r="AJ2913" s="68"/>
      <c r="AK2913" s="68"/>
      <c r="AL2913" s="68"/>
      <c r="AM2913" s="67"/>
      <c r="AN2913" s="67"/>
      <c r="AO2913" s="67"/>
      <c r="AP2913" s="67"/>
      <c r="AQ2913" s="67"/>
      <c r="AR2913" s="67"/>
      <c r="AS2913" s="67"/>
      <c r="AT2913" s="67"/>
      <c r="AU2913" s="67"/>
      <c r="AV2913" s="67"/>
      <c r="AW2913" s="67"/>
      <c r="AX2913" s="68"/>
      <c r="AY2913" s="68"/>
      <c r="AZ2913" s="69"/>
      <c r="BA2913" s="70"/>
      <c r="BB2913" s="71"/>
      <c r="BC2913" s="95"/>
      <c r="BD2913" s="41">
        <v>5</v>
      </c>
      <c r="BE2913" s="52">
        <v>51</v>
      </c>
      <c r="BF2913" s="103">
        <v>5132</v>
      </c>
      <c r="BG2913" s="275"/>
    </row>
    <row r="2914" spans="1:59" s="63" customFormat="1" ht="12.75" x14ac:dyDescent="0.2">
      <c r="A2914" s="196">
        <v>5</v>
      </c>
      <c r="B2914" s="197" t="s">
        <v>938</v>
      </c>
      <c r="C2914" s="208">
        <v>51</v>
      </c>
      <c r="D2914" s="209" t="s">
        <v>939</v>
      </c>
      <c r="E2914" s="212">
        <v>5132</v>
      </c>
      <c r="F2914" s="213" t="s">
        <v>975</v>
      </c>
      <c r="G2914" s="232"/>
      <c r="H2914" s="97"/>
      <c r="I2914" s="224"/>
      <c r="J2914" s="98"/>
      <c r="K2914" s="98"/>
      <c r="L2914" s="98"/>
      <c r="M2914" s="96"/>
      <c r="N2914" s="307"/>
      <c r="O2914" s="246"/>
      <c r="P2914" s="124"/>
      <c r="Q2914" s="99"/>
      <c r="R2914" s="99"/>
      <c r="S2914" s="99"/>
      <c r="T2914" s="99"/>
      <c r="U2914" s="99"/>
      <c r="V2914" s="99"/>
      <c r="W2914" s="99"/>
      <c r="X2914" s="99"/>
      <c r="Y2914" s="100"/>
      <c r="Z2914" s="100"/>
      <c r="AA2914" s="100"/>
      <c r="AB2914" s="99"/>
      <c r="AC2914" s="99"/>
      <c r="AD2914" s="99"/>
      <c r="AE2914" s="99"/>
      <c r="AF2914" s="99"/>
      <c r="AG2914" s="99"/>
      <c r="AH2914" s="99"/>
      <c r="AI2914" s="99"/>
      <c r="AJ2914" s="100"/>
      <c r="AK2914" s="100"/>
      <c r="AL2914" s="100"/>
      <c r="AM2914" s="99"/>
      <c r="AN2914" s="99"/>
      <c r="AO2914" s="99"/>
      <c r="AP2914" s="99"/>
      <c r="AQ2914" s="99"/>
      <c r="AR2914" s="99"/>
      <c r="AS2914" s="99"/>
      <c r="AT2914" s="99"/>
      <c r="AU2914" s="99"/>
      <c r="AV2914" s="99"/>
      <c r="AW2914" s="99"/>
      <c r="AX2914" s="100"/>
      <c r="AY2914" s="100"/>
      <c r="AZ2914" s="101"/>
      <c r="BA2914" s="102"/>
      <c r="BB2914" s="95"/>
      <c r="BC2914" s="95"/>
      <c r="BD2914" s="41">
        <v>5</v>
      </c>
      <c r="BE2914" s="52">
        <v>51</v>
      </c>
      <c r="BF2914" s="103">
        <v>5132</v>
      </c>
      <c r="BG2914" s="277"/>
    </row>
    <row r="2915" spans="1:59" x14ac:dyDescent="0.25">
      <c r="A2915" s="196">
        <v>5</v>
      </c>
      <c r="B2915" s="197" t="s">
        <v>938</v>
      </c>
      <c r="C2915" s="208">
        <v>51</v>
      </c>
      <c r="D2915" s="209" t="s">
        <v>939</v>
      </c>
      <c r="E2915" s="210">
        <v>5133</v>
      </c>
      <c r="F2915" s="211" t="s">
        <v>976</v>
      </c>
      <c r="G2915" s="235"/>
      <c r="H2915" s="145"/>
      <c r="I2915" s="221"/>
      <c r="J2915" s="57"/>
      <c r="K2915" s="57"/>
      <c r="L2915" s="57"/>
      <c r="M2915" s="144"/>
      <c r="N2915" s="324"/>
      <c r="O2915" s="325"/>
      <c r="P2915" s="146"/>
      <c r="Q2915" s="146"/>
      <c r="R2915" s="146"/>
      <c r="S2915" s="146"/>
      <c r="T2915" s="146"/>
      <c r="U2915" s="146"/>
      <c r="V2915" s="146"/>
      <c r="W2915" s="146"/>
      <c r="X2915" s="146"/>
      <c r="Y2915" s="59"/>
      <c r="Z2915" s="123"/>
      <c r="AA2915" s="123"/>
      <c r="AB2915" s="146"/>
      <c r="AC2915" s="146"/>
      <c r="AD2915" s="146"/>
      <c r="AE2915" s="146"/>
      <c r="AF2915" s="146"/>
      <c r="AG2915" s="146"/>
      <c r="AH2915" s="146"/>
      <c r="AI2915" s="146"/>
      <c r="AJ2915" s="59"/>
      <c r="AK2915" s="123"/>
      <c r="AL2915" s="123"/>
      <c r="AM2915" s="146"/>
      <c r="AN2915" s="146"/>
      <c r="AO2915" s="146"/>
      <c r="AP2915" s="146"/>
      <c r="AQ2915" s="146"/>
      <c r="AR2915" s="146"/>
      <c r="AS2915" s="146"/>
      <c r="AT2915" s="146"/>
      <c r="AU2915" s="146"/>
      <c r="AV2915" s="146"/>
      <c r="AW2915" s="58"/>
      <c r="AX2915" s="123"/>
      <c r="AY2915" s="59"/>
      <c r="AZ2915" s="147"/>
      <c r="BA2915" s="148"/>
      <c r="BB2915" s="143"/>
      <c r="BC2915" s="143"/>
      <c r="BD2915" s="41">
        <v>5</v>
      </c>
      <c r="BE2915" s="52">
        <v>51</v>
      </c>
      <c r="BF2915" s="62">
        <v>5133</v>
      </c>
      <c r="BG2915" s="284"/>
    </row>
    <row r="2916" spans="1:59" s="63" customFormat="1" ht="12.75" x14ac:dyDescent="0.2">
      <c r="A2916" s="196">
        <v>5</v>
      </c>
      <c r="B2916" s="197" t="s">
        <v>938</v>
      </c>
      <c r="C2916" s="208">
        <v>51</v>
      </c>
      <c r="D2916" s="209" t="s">
        <v>939</v>
      </c>
      <c r="E2916" s="210">
        <v>5133</v>
      </c>
      <c r="F2916" s="211" t="s">
        <v>976</v>
      </c>
      <c r="G2916" s="230"/>
      <c r="H2916" s="56"/>
      <c r="I2916" s="221"/>
      <c r="J2916" s="57"/>
      <c r="K2916" s="57"/>
      <c r="L2916" s="57"/>
      <c r="M2916" s="55"/>
      <c r="N2916" s="303"/>
      <c r="O2916" s="245"/>
      <c r="P2916" s="122"/>
      <c r="Q2916" s="58"/>
      <c r="R2916" s="58"/>
      <c r="S2916" s="58"/>
      <c r="T2916" s="58"/>
      <c r="U2916" s="58"/>
      <c r="V2916" s="58"/>
      <c r="W2916" s="58"/>
      <c r="X2916" s="58"/>
      <c r="Y2916" s="59"/>
      <c r="Z2916" s="59"/>
      <c r="AA2916" s="59"/>
      <c r="AB2916" s="58"/>
      <c r="AC2916" s="58"/>
      <c r="AD2916" s="58"/>
      <c r="AE2916" s="58"/>
      <c r="AF2916" s="58"/>
      <c r="AG2916" s="58"/>
      <c r="AH2916" s="58"/>
      <c r="AI2916" s="58"/>
      <c r="AJ2916" s="59"/>
      <c r="AK2916" s="59"/>
      <c r="AL2916" s="59"/>
      <c r="AM2916" s="58"/>
      <c r="AN2916" s="58"/>
      <c r="AO2916" s="58"/>
      <c r="AP2916" s="58"/>
      <c r="AQ2916" s="58"/>
      <c r="AR2916" s="58"/>
      <c r="AS2916" s="58"/>
      <c r="AT2916" s="58"/>
      <c r="AU2916" s="58"/>
      <c r="AV2916" s="58"/>
      <c r="AW2916" s="58"/>
      <c r="AX2916" s="59"/>
      <c r="AY2916" s="59"/>
      <c r="AZ2916" s="60"/>
      <c r="BA2916" s="61"/>
      <c r="BB2916" s="54"/>
      <c r="BC2916" s="54"/>
      <c r="BD2916" s="41">
        <v>5</v>
      </c>
      <c r="BE2916" s="52">
        <v>51</v>
      </c>
      <c r="BF2916" s="62">
        <v>5133</v>
      </c>
      <c r="BG2916" s="274"/>
    </row>
    <row r="2917" spans="1:59" s="63" customFormat="1" ht="12.75" x14ac:dyDescent="0.2">
      <c r="A2917" s="196">
        <v>5</v>
      </c>
      <c r="B2917" s="197" t="s">
        <v>938</v>
      </c>
      <c r="C2917" s="208">
        <v>51</v>
      </c>
      <c r="D2917" s="209" t="s">
        <v>939</v>
      </c>
      <c r="E2917" s="210">
        <v>5133</v>
      </c>
      <c r="F2917" s="211" t="s">
        <v>976</v>
      </c>
      <c r="G2917" s="231" t="s">
        <v>1192</v>
      </c>
      <c r="H2917" s="65"/>
      <c r="I2917" s="222"/>
      <c r="J2917" s="66"/>
      <c r="K2917" s="66"/>
      <c r="L2917" s="66"/>
      <c r="M2917" s="64"/>
      <c r="N2917" s="308"/>
      <c r="O2917" s="309"/>
      <c r="P2917" s="127"/>
      <c r="Q2917" s="67"/>
      <c r="R2917" s="67"/>
      <c r="S2917" s="67"/>
      <c r="T2917" s="67"/>
      <c r="U2917" s="67"/>
      <c r="V2917" s="67"/>
      <c r="W2917" s="67"/>
      <c r="X2917" s="67"/>
      <c r="Y2917" s="68"/>
      <c r="Z2917" s="68"/>
      <c r="AA2917" s="68"/>
      <c r="AB2917" s="67"/>
      <c r="AC2917" s="67"/>
      <c r="AD2917" s="67"/>
      <c r="AE2917" s="67"/>
      <c r="AF2917" s="67"/>
      <c r="AG2917" s="67"/>
      <c r="AH2917" s="67"/>
      <c r="AI2917" s="67"/>
      <c r="AJ2917" s="68"/>
      <c r="AK2917" s="68"/>
      <c r="AL2917" s="68"/>
      <c r="AM2917" s="67"/>
      <c r="AN2917" s="67"/>
      <c r="AO2917" s="67"/>
      <c r="AP2917" s="67"/>
      <c r="AQ2917" s="67"/>
      <c r="AR2917" s="67"/>
      <c r="AS2917" s="67"/>
      <c r="AT2917" s="67"/>
      <c r="AU2917" s="67"/>
      <c r="AV2917" s="67"/>
      <c r="AW2917" s="67"/>
      <c r="AX2917" s="68"/>
      <c r="AY2917" s="68"/>
      <c r="AZ2917" s="69"/>
      <c r="BA2917" s="70"/>
      <c r="BB2917" s="71"/>
      <c r="BC2917" s="54"/>
      <c r="BD2917" s="41">
        <v>5</v>
      </c>
      <c r="BE2917" s="52">
        <v>51</v>
      </c>
      <c r="BF2917" s="62">
        <v>5133</v>
      </c>
      <c r="BG2917" s="275"/>
    </row>
    <row r="2918" spans="1:59" s="63" customFormat="1" ht="12.75" x14ac:dyDescent="0.2">
      <c r="A2918" s="196">
        <v>5</v>
      </c>
      <c r="B2918" s="197" t="s">
        <v>938</v>
      </c>
      <c r="C2918" s="208">
        <v>51</v>
      </c>
      <c r="D2918" s="209" t="s">
        <v>939</v>
      </c>
      <c r="E2918" s="210">
        <v>5133</v>
      </c>
      <c r="F2918" s="211" t="s">
        <v>976</v>
      </c>
      <c r="G2918" s="231" t="s">
        <v>1192</v>
      </c>
      <c r="H2918" s="72" t="s">
        <v>47</v>
      </c>
      <c r="I2918" s="223"/>
      <c r="J2918" s="73"/>
      <c r="K2918" s="73"/>
      <c r="L2918" s="73"/>
      <c r="M2918" s="74"/>
      <c r="N2918" s="247"/>
      <c r="O2918" s="306"/>
      <c r="P2918" s="105"/>
      <c r="Q2918" s="75"/>
      <c r="R2918" s="75"/>
      <c r="S2918" s="75"/>
      <c r="T2918" s="75"/>
      <c r="U2918" s="75"/>
      <c r="V2918" s="75"/>
      <c r="W2918" s="75"/>
      <c r="X2918" s="75"/>
      <c r="Y2918" s="76">
        <f>IF(ISNUMBER(VLOOKUP(Y2920,P$7:W$7,MATCH(Y2920,P$7:W$7))),VLOOKUP(Y2920,P$7:W$7,MATCH(Y2920,P$7:W$7)),IF(N2922=0,"No Data",IF(Y2920&gt;0,"&lt;100",0)))</f>
        <v>10000</v>
      </c>
      <c r="Z2918" s="77">
        <f>IF(ISNUMBER(VLOOKUP(Z2922,P$7:W$7,MATCH(Z2922,P$7:W$7))),VLOOKUP(Z2922,P$7:W$7,MATCH(Z2922,P$7:W$7)),IF(N2922=0,"No Data",IF(Z2922&gt;0,"&lt;100",0)))</f>
        <v>10000</v>
      </c>
      <c r="AA2918" s="106">
        <f>IF(ISNUMBER(Z2918),Z2918,0)</f>
        <v>10000</v>
      </c>
      <c r="AB2918" s="75"/>
      <c r="AC2918" s="75"/>
      <c r="AD2918" s="75"/>
      <c r="AE2918" s="75"/>
      <c r="AF2918" s="75"/>
      <c r="AG2918" s="75"/>
      <c r="AH2918" s="75"/>
      <c r="AI2918" s="75"/>
      <c r="AJ2918" s="76">
        <f>IF(ISNUMBER(VLOOKUP(AJ2920,AB$7:AH$7,MATCH(AJ2920,AB$7:AH$7))),VLOOKUP(AJ2920,AB$7:AH$7,MATCH(AJ2920,AB$7:AH$7)),IF(N2922=0,"No Data",IF(AJ2920&gt;0,"&lt;50",0)))</f>
        <v>0</v>
      </c>
      <c r="AK2918" s="77">
        <f>IF(ISNUMBER(VLOOKUP(AK2922,AB$7:AH$7,MATCH(AK2922,AB$7:AH$7))),VLOOKUP(AK2922,AB$7:AH$7,MATCH(AK2922,AB$7:AH$7)),IF(N2922=0,"No Data",IF(AK2922&gt;0,"&lt;50",0)))</f>
        <v>0</v>
      </c>
      <c r="AL2918" s="106">
        <f>IF(ISNUMBER(AK2918),AK2918,0)</f>
        <v>0</v>
      </c>
      <c r="AM2918" s="75"/>
      <c r="AN2918" s="75"/>
      <c r="AO2918" s="75"/>
      <c r="AP2918" s="75"/>
      <c r="AQ2918" s="75"/>
      <c r="AR2918" s="75"/>
      <c r="AS2918" s="75"/>
      <c r="AT2918" s="75"/>
      <c r="AU2918" s="75"/>
      <c r="AV2918" s="75"/>
      <c r="AW2918" s="76">
        <f>IF(ISNUMBER(VLOOKUP(AW2920,AM$7:AU$7,MATCH(AW2920,AM$7:AU$7))),VLOOKUP(AW2920,AM$7:AU$7,MATCH(AW2920,AM$7:AU$7)),IF(N2922=0,"No Data",IF(AW2920&gt;0,"&lt;10",0)))</f>
        <v>1000</v>
      </c>
      <c r="AX2918" s="77">
        <f>IF(ISNUMBER(VLOOKUP(AX2922,AM$7:AU$7,MATCH(AX2922,AM$7:AU$7))),VLOOKUP(AX2922,AM$7:AU$7,MATCH(AX2922,AM$7:AU$7)),IF(N2922=0,"No Data",IF(AX2922&gt;0,"&lt;10",0)))</f>
        <v>1000</v>
      </c>
      <c r="AY2918" s="106">
        <f>IF(ISNUMBER(AX2918),AX2918,0)</f>
        <v>1000</v>
      </c>
      <c r="AZ2918" s="79"/>
      <c r="BA2918" s="80"/>
      <c r="BB2918" s="71"/>
      <c r="BC2918" s="54"/>
      <c r="BD2918" s="41">
        <v>5</v>
      </c>
      <c r="BE2918" s="52">
        <v>51</v>
      </c>
      <c r="BF2918" s="62">
        <v>5133</v>
      </c>
      <c r="BG2918" s="276" t="s">
        <v>47</v>
      </c>
    </row>
    <row r="2919" spans="1:59" s="63" customFormat="1" ht="12.75" x14ac:dyDescent="0.2">
      <c r="A2919" s="196">
        <v>5</v>
      </c>
      <c r="B2919" s="197" t="s">
        <v>938</v>
      </c>
      <c r="C2919" s="208">
        <v>51</v>
      </c>
      <c r="D2919" s="209" t="s">
        <v>939</v>
      </c>
      <c r="E2919" s="210">
        <v>5133</v>
      </c>
      <c r="F2919" s="211" t="s">
        <v>976</v>
      </c>
      <c r="G2919" s="231" t="s">
        <v>1192</v>
      </c>
      <c r="H2919" s="81" t="s">
        <v>48</v>
      </c>
      <c r="I2919" s="223"/>
      <c r="J2919" s="73"/>
      <c r="K2919" s="73"/>
      <c r="L2919" s="73"/>
      <c r="M2919" s="74"/>
      <c r="N2919" s="247"/>
      <c r="O2919" s="306"/>
      <c r="P2919" s="105"/>
      <c r="Q2919" s="75"/>
      <c r="R2919" s="75"/>
      <c r="S2919" s="75"/>
      <c r="T2919" s="75"/>
      <c r="U2919" s="75"/>
      <c r="V2919" s="75"/>
      <c r="W2919" s="75"/>
      <c r="X2919" s="75"/>
      <c r="Y2919" s="82">
        <f>MIN(X2923:X2930)</f>
        <v>100</v>
      </c>
      <c r="Z2919" s="83"/>
      <c r="AA2919" s="83"/>
      <c r="AB2919" s="75"/>
      <c r="AC2919" s="75"/>
      <c r="AD2919" s="75"/>
      <c r="AE2919" s="75"/>
      <c r="AF2919" s="75"/>
      <c r="AG2919" s="75"/>
      <c r="AH2919" s="75"/>
      <c r="AI2919" s="75"/>
      <c r="AJ2919" s="82">
        <f>MIN(AI2923:AI2930)</f>
        <v>0</v>
      </c>
      <c r="AK2919" s="83"/>
      <c r="AL2919" s="83"/>
      <c r="AM2919" s="75"/>
      <c r="AN2919" s="75"/>
      <c r="AO2919" s="75"/>
      <c r="AP2919" s="75"/>
      <c r="AQ2919" s="75"/>
      <c r="AR2919" s="75"/>
      <c r="AS2919" s="75"/>
      <c r="AT2919" s="75"/>
      <c r="AU2919" s="75"/>
      <c r="AV2919" s="75"/>
      <c r="AW2919" s="82">
        <f>MIN(AV2923:AV2930)</f>
        <v>100</v>
      </c>
      <c r="AX2919" s="83"/>
      <c r="AY2919" s="83"/>
      <c r="AZ2919" s="79"/>
      <c r="BA2919" s="80"/>
      <c r="BB2919" s="71"/>
      <c r="BC2919" s="54"/>
      <c r="BD2919" s="41">
        <v>5</v>
      </c>
      <c r="BE2919" s="52">
        <v>51</v>
      </c>
      <c r="BF2919" s="62">
        <v>5133</v>
      </c>
      <c r="BG2919" s="278" t="s">
        <v>48</v>
      </c>
    </row>
    <row r="2920" spans="1:59" s="63" customFormat="1" ht="12.75" x14ac:dyDescent="0.2">
      <c r="A2920" s="196">
        <v>5</v>
      </c>
      <c r="B2920" s="197" t="s">
        <v>938</v>
      </c>
      <c r="C2920" s="208">
        <v>51</v>
      </c>
      <c r="D2920" s="209" t="s">
        <v>939</v>
      </c>
      <c r="E2920" s="210">
        <v>5133</v>
      </c>
      <c r="F2920" s="211" t="s">
        <v>976</v>
      </c>
      <c r="G2920" s="231" t="s">
        <v>1192</v>
      </c>
      <c r="H2920" s="81" t="s">
        <v>49</v>
      </c>
      <c r="I2920" s="223"/>
      <c r="J2920" s="73"/>
      <c r="K2920" s="73"/>
      <c r="L2920" s="73"/>
      <c r="M2920" s="74"/>
      <c r="N2920" s="247"/>
      <c r="O2920" s="306"/>
      <c r="P2920" s="105"/>
      <c r="Q2920" s="75"/>
      <c r="R2920" s="75"/>
      <c r="S2920" s="75"/>
      <c r="T2920" s="75"/>
      <c r="U2920" s="75"/>
      <c r="V2920" s="75"/>
      <c r="W2920" s="75"/>
      <c r="X2920" s="75"/>
      <c r="Y2920" s="84">
        <f>IF(ISNUMBER(AVERAGE(X2923:X2930)),AVERAGE(X2923:X2930),0)</f>
        <v>10771.428571428571</v>
      </c>
      <c r="Z2920" s="83"/>
      <c r="AA2920" s="83"/>
      <c r="AB2920" s="75"/>
      <c r="AC2920" s="75"/>
      <c r="AD2920" s="75"/>
      <c r="AE2920" s="75"/>
      <c r="AF2920" s="75"/>
      <c r="AG2920" s="75"/>
      <c r="AH2920" s="75"/>
      <c r="AI2920" s="75"/>
      <c r="AJ2920" s="84">
        <f>IF(ISNUMBER(AVERAGE(AI2923:AI2930)),AVERAGE(AI2923:AI2930),0)</f>
        <v>0</v>
      </c>
      <c r="AK2920" s="83"/>
      <c r="AL2920" s="83"/>
      <c r="AM2920" s="75"/>
      <c r="AN2920" s="75"/>
      <c r="AO2920" s="75"/>
      <c r="AP2920" s="75"/>
      <c r="AQ2920" s="75"/>
      <c r="AR2920" s="75"/>
      <c r="AS2920" s="75"/>
      <c r="AT2920" s="75"/>
      <c r="AU2920" s="75"/>
      <c r="AV2920" s="75"/>
      <c r="AW2920" s="84">
        <f>IF(ISNUMBER(AVERAGE(AV2923:AV2930)),AVERAGE(AV2923:AV2930),0)</f>
        <v>1471.4285714285713</v>
      </c>
      <c r="AX2920" s="83"/>
      <c r="AY2920" s="83"/>
      <c r="AZ2920" s="79"/>
      <c r="BA2920" s="80"/>
      <c r="BB2920" s="71"/>
      <c r="BC2920" s="54"/>
      <c r="BD2920" s="41">
        <v>5</v>
      </c>
      <c r="BE2920" s="52">
        <v>51</v>
      </c>
      <c r="BF2920" s="62">
        <v>5133</v>
      </c>
      <c r="BG2920" s="278" t="s">
        <v>49</v>
      </c>
    </row>
    <row r="2921" spans="1:59" s="63" customFormat="1" ht="12.75" x14ac:dyDescent="0.2">
      <c r="A2921" s="196">
        <v>5</v>
      </c>
      <c r="B2921" s="197" t="s">
        <v>938</v>
      </c>
      <c r="C2921" s="208">
        <v>51</v>
      </c>
      <c r="D2921" s="209" t="s">
        <v>939</v>
      </c>
      <c r="E2921" s="210">
        <v>5133</v>
      </c>
      <c r="F2921" s="211" t="s">
        <v>976</v>
      </c>
      <c r="G2921" s="231" t="s">
        <v>1192</v>
      </c>
      <c r="H2921" s="81" t="s">
        <v>50</v>
      </c>
      <c r="I2921" s="223"/>
      <c r="J2921" s="73"/>
      <c r="K2921" s="73"/>
      <c r="L2921" s="73"/>
      <c r="M2921" s="74"/>
      <c r="N2921" s="247"/>
      <c r="O2921" s="306"/>
      <c r="P2921" s="105"/>
      <c r="Q2921" s="75"/>
      <c r="R2921" s="75"/>
      <c r="S2921" s="75"/>
      <c r="T2921" s="75"/>
      <c r="U2921" s="75"/>
      <c r="V2921" s="75"/>
      <c r="W2921" s="75"/>
      <c r="X2921" s="75"/>
      <c r="Y2921" s="84">
        <f>MAX(X2923:X2930)</f>
        <v>25000</v>
      </c>
      <c r="Z2921" s="83"/>
      <c r="AA2921" s="83"/>
      <c r="AB2921" s="75"/>
      <c r="AC2921" s="75"/>
      <c r="AD2921" s="75"/>
      <c r="AE2921" s="75"/>
      <c r="AF2921" s="75"/>
      <c r="AG2921" s="75"/>
      <c r="AH2921" s="75"/>
      <c r="AI2921" s="75"/>
      <c r="AJ2921" s="84">
        <f>MAX(AI2923:AI2930)</f>
        <v>0</v>
      </c>
      <c r="AK2921" s="83"/>
      <c r="AL2921" s="83"/>
      <c r="AM2921" s="75"/>
      <c r="AN2921" s="75"/>
      <c r="AO2921" s="75"/>
      <c r="AP2921" s="75"/>
      <c r="AQ2921" s="75"/>
      <c r="AR2921" s="75"/>
      <c r="AS2921" s="75"/>
      <c r="AT2921" s="75"/>
      <c r="AU2921" s="75"/>
      <c r="AV2921" s="75"/>
      <c r="AW2921" s="84">
        <f>MAX(AV2923:AV2930)</f>
        <v>2500</v>
      </c>
      <c r="AX2921" s="83"/>
      <c r="AY2921" s="83"/>
      <c r="AZ2921" s="79"/>
      <c r="BA2921" s="80"/>
      <c r="BB2921" s="71"/>
      <c r="BC2921" s="54"/>
      <c r="BD2921" s="41">
        <v>5</v>
      </c>
      <c r="BE2921" s="52">
        <v>51</v>
      </c>
      <c r="BF2921" s="62">
        <v>5133</v>
      </c>
      <c r="BG2921" s="278" t="s">
        <v>50</v>
      </c>
    </row>
    <row r="2922" spans="1:59" s="63" customFormat="1" ht="12.75" x14ac:dyDescent="0.2">
      <c r="A2922" s="196">
        <v>5</v>
      </c>
      <c r="B2922" s="197" t="s">
        <v>938</v>
      </c>
      <c r="C2922" s="208">
        <v>51</v>
      </c>
      <c r="D2922" s="209" t="s">
        <v>939</v>
      </c>
      <c r="E2922" s="210">
        <v>5133</v>
      </c>
      <c r="F2922" s="211" t="s">
        <v>976</v>
      </c>
      <c r="G2922" s="231" t="s">
        <v>1192</v>
      </c>
      <c r="H2922" s="85" t="s">
        <v>51</v>
      </c>
      <c r="I2922" s="223"/>
      <c r="J2922" s="73"/>
      <c r="K2922" s="73"/>
      <c r="L2922" s="73"/>
      <c r="M2922" s="74"/>
      <c r="N2922" s="248">
        <f>SUM(N2923:N2930)</f>
        <v>7</v>
      </c>
      <c r="O2922" s="293">
        <f>SUM(O2923:O2930)</f>
        <v>0.99999999999999978</v>
      </c>
      <c r="P2922" s="292"/>
      <c r="Q2922" s="87"/>
      <c r="R2922" s="87"/>
      <c r="S2922" s="87"/>
      <c r="T2922" s="87"/>
      <c r="U2922" s="87"/>
      <c r="V2922" s="87"/>
      <c r="W2922" s="87"/>
      <c r="X2922" s="87"/>
      <c r="Y2922" s="88"/>
      <c r="Z2922" s="119">
        <f>SUM(Z2923:Z2930)</f>
        <v>10771.428571428571</v>
      </c>
      <c r="AA2922" s="120"/>
      <c r="AB2922" s="111"/>
      <c r="AC2922" s="111"/>
      <c r="AD2922" s="111"/>
      <c r="AE2922" s="111"/>
      <c r="AF2922" s="111"/>
      <c r="AG2922" s="111"/>
      <c r="AH2922" s="111"/>
      <c r="AI2922" s="111"/>
      <c r="AJ2922" s="120"/>
      <c r="AK2922" s="119">
        <f>SUM(AK2923:AK2930)</f>
        <v>0</v>
      </c>
      <c r="AL2922" s="120"/>
      <c r="AM2922" s="111"/>
      <c r="AN2922" s="111"/>
      <c r="AO2922" s="111"/>
      <c r="AP2922" s="111"/>
      <c r="AQ2922" s="111"/>
      <c r="AR2922" s="111"/>
      <c r="AS2922" s="111"/>
      <c r="AT2922" s="111"/>
      <c r="AU2922" s="111"/>
      <c r="AV2922" s="111"/>
      <c r="AW2922" s="120"/>
      <c r="AX2922" s="119">
        <f>SUM(AX2923:AX2930)</f>
        <v>1471.4285714285711</v>
      </c>
      <c r="AY2922" s="88"/>
      <c r="AZ2922" s="79"/>
      <c r="BA2922" s="80"/>
      <c r="BB2922" s="71"/>
      <c r="BC2922" s="54"/>
      <c r="BD2922" s="41">
        <v>5</v>
      </c>
      <c r="BE2922" s="52">
        <v>51</v>
      </c>
      <c r="BF2922" s="62">
        <v>5133</v>
      </c>
      <c r="BG2922" s="279" t="s">
        <v>51</v>
      </c>
    </row>
    <row r="2923" spans="1:59" s="63" customFormat="1" ht="12.75" x14ac:dyDescent="0.2">
      <c r="A2923" s="196">
        <v>5</v>
      </c>
      <c r="B2923" s="197" t="s">
        <v>938</v>
      </c>
      <c r="C2923" s="208">
        <v>51</v>
      </c>
      <c r="D2923" s="209" t="s">
        <v>939</v>
      </c>
      <c r="E2923" s="210">
        <v>5133</v>
      </c>
      <c r="F2923" s="211" t="s">
        <v>976</v>
      </c>
      <c r="G2923" s="231" t="s">
        <v>1192</v>
      </c>
      <c r="H2923" s="89" t="s">
        <v>52</v>
      </c>
      <c r="I2923" s="90" t="s">
        <v>1162</v>
      </c>
      <c r="J2923" s="90"/>
      <c r="K2923" s="90"/>
      <c r="L2923" s="90"/>
      <c r="M2923" s="91"/>
      <c r="N2923" s="247"/>
      <c r="O2923" s="306"/>
      <c r="P2923" s="104"/>
      <c r="Q2923" s="92"/>
      <c r="R2923" s="92"/>
      <c r="S2923" s="92"/>
      <c r="T2923" s="92"/>
      <c r="U2923" s="92"/>
      <c r="V2923" s="92"/>
      <c r="W2923" s="92"/>
      <c r="X2923" s="75"/>
      <c r="Y2923" s="83"/>
      <c r="Z2923" s="83"/>
      <c r="AA2923" s="83"/>
      <c r="AB2923" s="92"/>
      <c r="AC2923" s="92"/>
      <c r="AD2923" s="92"/>
      <c r="AE2923" s="92"/>
      <c r="AF2923" s="92"/>
      <c r="AG2923" s="92"/>
      <c r="AH2923" s="92"/>
      <c r="AI2923" s="75"/>
      <c r="AJ2923" s="83"/>
      <c r="AK2923" s="83"/>
      <c r="AL2923" s="83"/>
      <c r="AM2923" s="92"/>
      <c r="AN2923" s="92"/>
      <c r="AO2923" s="92"/>
      <c r="AP2923" s="92"/>
      <c r="AQ2923" s="92"/>
      <c r="AR2923" s="92"/>
      <c r="AS2923" s="92"/>
      <c r="AT2923" s="92"/>
      <c r="AU2923" s="92"/>
      <c r="AV2923" s="75"/>
      <c r="AW2923" s="75"/>
      <c r="AX2923" s="83"/>
      <c r="AY2923" s="83"/>
      <c r="AZ2923" s="93"/>
      <c r="BA2923" s="94" t="s">
        <v>105</v>
      </c>
      <c r="BB2923" s="71"/>
      <c r="BC2923" s="54"/>
      <c r="BD2923" s="41">
        <v>5</v>
      </c>
      <c r="BE2923" s="52">
        <v>51</v>
      </c>
      <c r="BF2923" s="62">
        <v>5133</v>
      </c>
      <c r="BG2923" s="280" t="s">
        <v>52</v>
      </c>
    </row>
    <row r="2924" spans="1:59" s="63" customFormat="1" ht="12.75" x14ac:dyDescent="0.2">
      <c r="A2924" s="196">
        <v>5</v>
      </c>
      <c r="B2924" s="197" t="s">
        <v>938</v>
      </c>
      <c r="C2924" s="208">
        <v>51</v>
      </c>
      <c r="D2924" s="209" t="s">
        <v>939</v>
      </c>
      <c r="E2924" s="210">
        <v>5133</v>
      </c>
      <c r="F2924" s="211" t="s">
        <v>976</v>
      </c>
      <c r="G2924" s="231" t="s">
        <v>1192</v>
      </c>
      <c r="H2924" s="89"/>
      <c r="I2924" s="90" t="s">
        <v>956</v>
      </c>
      <c r="J2924" s="90"/>
      <c r="K2924" s="90" t="s">
        <v>64</v>
      </c>
      <c r="L2924" s="90" t="s">
        <v>119</v>
      </c>
      <c r="M2924" s="91"/>
      <c r="N2924" s="312">
        <v>1</v>
      </c>
      <c r="O2924" s="313">
        <f>N2924/N$2922</f>
        <v>0.14285714285714285</v>
      </c>
      <c r="P2924" s="104">
        <v>1</v>
      </c>
      <c r="Q2924" s="92"/>
      <c r="R2924" s="92"/>
      <c r="S2924" s="92"/>
      <c r="T2924" s="92"/>
      <c r="U2924" s="92"/>
      <c r="V2924" s="92"/>
      <c r="W2924" s="92"/>
      <c r="X2924" s="109">
        <f t="shared" ref="X2924:X2930" si="445">P2924*P$7+Q2924*Q$7+R2924*R$7+S2924*S$7+T2924*T$7+U2924*U$7+V2924*V$7+W2924*W$7</f>
        <v>100</v>
      </c>
      <c r="Y2924" s="83"/>
      <c r="Z2924" s="110">
        <f t="shared" ref="Z2924:Z2930" si="446">X2924*$O2924</f>
        <v>14.285714285714285</v>
      </c>
      <c r="AA2924" s="111"/>
      <c r="AB2924" s="92"/>
      <c r="AC2924" s="92"/>
      <c r="AD2924" s="92"/>
      <c r="AE2924" s="92"/>
      <c r="AF2924" s="92"/>
      <c r="AG2924" s="92"/>
      <c r="AH2924" s="92"/>
      <c r="AI2924" s="109">
        <f t="shared" ref="AI2924:AI2930" si="447">AB2924*AB$7+AC2924*AC$7+AD2924*AD$7+AE2924*AE$7+AF2924*AF$7+AG2924*AG$7+AH2924*AH$7</f>
        <v>0</v>
      </c>
      <c r="AJ2924" s="83"/>
      <c r="AK2924" s="110">
        <f t="shared" ref="AK2924:AK2930" si="448">AI2924*$O2924</f>
        <v>0</v>
      </c>
      <c r="AL2924" s="111"/>
      <c r="AM2924" s="92"/>
      <c r="AN2924" s="92"/>
      <c r="AO2924" s="92"/>
      <c r="AP2924" s="92"/>
      <c r="AQ2924" s="92"/>
      <c r="AR2924" s="92"/>
      <c r="AS2924" s="92"/>
      <c r="AT2924" s="92">
        <v>1</v>
      </c>
      <c r="AU2924" s="92"/>
      <c r="AV2924" s="109">
        <f t="shared" ref="AV2924:AV2930" si="449">AM2924*AM$7+AN2924*AN$7+AO2924*AO$7+AP2924*AP$7+AQ2924*AQ$7+AR2924*AR$7+AS2924*AS$7+AT2924*AT$7+AU2924*AU$7</f>
        <v>2500</v>
      </c>
      <c r="AW2924" s="75"/>
      <c r="AX2924" s="110">
        <f t="shared" ref="AX2924:AX2930" si="450">AV2924*$O2924</f>
        <v>357.14285714285711</v>
      </c>
      <c r="AY2924" s="111"/>
      <c r="AZ2924" s="93"/>
      <c r="BA2924" s="94" t="s">
        <v>131</v>
      </c>
      <c r="BB2924" s="71"/>
      <c r="BC2924" s="54"/>
      <c r="BD2924" s="41">
        <v>5</v>
      </c>
      <c r="BE2924" s="52">
        <v>51</v>
      </c>
      <c r="BF2924" s="62">
        <v>5133</v>
      </c>
      <c r="BG2924" s="280" t="s">
        <v>52</v>
      </c>
    </row>
    <row r="2925" spans="1:59" s="63" customFormat="1" ht="12.75" x14ac:dyDescent="0.2">
      <c r="A2925" s="196">
        <v>5</v>
      </c>
      <c r="B2925" s="197" t="s">
        <v>938</v>
      </c>
      <c r="C2925" s="208">
        <v>51</v>
      </c>
      <c r="D2925" s="209" t="s">
        <v>939</v>
      </c>
      <c r="E2925" s="210">
        <v>5133</v>
      </c>
      <c r="F2925" s="211" t="s">
        <v>976</v>
      </c>
      <c r="G2925" s="231" t="s">
        <v>1192</v>
      </c>
      <c r="H2925" s="89"/>
      <c r="I2925" s="90" t="s">
        <v>977</v>
      </c>
      <c r="J2925" s="90"/>
      <c r="K2925" s="90" t="s">
        <v>978</v>
      </c>
      <c r="L2925" s="90" t="s">
        <v>69</v>
      </c>
      <c r="M2925" s="91"/>
      <c r="N2925" s="312">
        <v>1</v>
      </c>
      <c r="O2925" s="313">
        <f t="shared" ref="O2925:O2930" si="451">N2925/N$2922</f>
        <v>0.14285714285714285</v>
      </c>
      <c r="P2925" s="104"/>
      <c r="Q2925" s="92"/>
      <c r="R2925" s="92"/>
      <c r="S2925" s="92"/>
      <c r="T2925" s="92"/>
      <c r="U2925" s="92"/>
      <c r="V2925" s="92"/>
      <c r="W2925" s="92">
        <v>1</v>
      </c>
      <c r="X2925" s="109">
        <f t="shared" si="445"/>
        <v>25000</v>
      </c>
      <c r="Y2925" s="83"/>
      <c r="Z2925" s="110">
        <f t="shared" si="446"/>
        <v>3571.4285714285711</v>
      </c>
      <c r="AA2925" s="111"/>
      <c r="AB2925" s="92"/>
      <c r="AC2925" s="92"/>
      <c r="AD2925" s="92"/>
      <c r="AE2925" s="92"/>
      <c r="AF2925" s="92"/>
      <c r="AG2925" s="92"/>
      <c r="AH2925" s="92"/>
      <c r="AI2925" s="109">
        <f t="shared" si="447"/>
        <v>0</v>
      </c>
      <c r="AJ2925" s="83"/>
      <c r="AK2925" s="110">
        <f t="shared" si="448"/>
        <v>0</v>
      </c>
      <c r="AL2925" s="111"/>
      <c r="AM2925" s="92"/>
      <c r="AN2925" s="92"/>
      <c r="AO2925" s="92"/>
      <c r="AP2925" s="92">
        <v>1</v>
      </c>
      <c r="AQ2925" s="92"/>
      <c r="AR2925" s="92"/>
      <c r="AS2925" s="92"/>
      <c r="AT2925" s="92"/>
      <c r="AU2925" s="92"/>
      <c r="AV2925" s="109">
        <f t="shared" si="449"/>
        <v>100</v>
      </c>
      <c r="AW2925" s="75"/>
      <c r="AX2925" s="110">
        <f t="shared" si="450"/>
        <v>14.285714285714285</v>
      </c>
      <c r="AY2925" s="111"/>
      <c r="AZ2925" s="93"/>
      <c r="BA2925" s="94" t="s">
        <v>131</v>
      </c>
      <c r="BB2925" s="71"/>
      <c r="BC2925" s="54"/>
      <c r="BD2925" s="41">
        <v>5</v>
      </c>
      <c r="BE2925" s="52">
        <v>51</v>
      </c>
      <c r="BF2925" s="62">
        <v>5133</v>
      </c>
      <c r="BG2925" s="280" t="s">
        <v>52</v>
      </c>
    </row>
    <row r="2926" spans="1:59" s="63" customFormat="1" ht="12.75" x14ac:dyDescent="0.2">
      <c r="A2926" s="196">
        <v>5</v>
      </c>
      <c r="B2926" s="197" t="s">
        <v>938</v>
      </c>
      <c r="C2926" s="208">
        <v>51</v>
      </c>
      <c r="D2926" s="209" t="s">
        <v>939</v>
      </c>
      <c r="E2926" s="210">
        <v>5133</v>
      </c>
      <c r="F2926" s="211" t="s">
        <v>976</v>
      </c>
      <c r="G2926" s="231" t="s">
        <v>1192</v>
      </c>
      <c r="H2926" s="89"/>
      <c r="I2926" s="90" t="s">
        <v>941</v>
      </c>
      <c r="J2926" s="90"/>
      <c r="K2926" s="90" t="s">
        <v>64</v>
      </c>
      <c r="L2926" s="90" t="s">
        <v>119</v>
      </c>
      <c r="M2926" s="91"/>
      <c r="N2926" s="312">
        <v>1</v>
      </c>
      <c r="O2926" s="313">
        <f t="shared" si="451"/>
        <v>0.14285714285714285</v>
      </c>
      <c r="P2926" s="104">
        <v>1</v>
      </c>
      <c r="Q2926" s="92"/>
      <c r="R2926" s="92"/>
      <c r="S2926" s="92"/>
      <c r="T2926" s="92"/>
      <c r="U2926" s="92"/>
      <c r="V2926" s="92"/>
      <c r="W2926" s="92"/>
      <c r="X2926" s="109">
        <f t="shared" si="445"/>
        <v>100</v>
      </c>
      <c r="Y2926" s="83"/>
      <c r="Z2926" s="110">
        <f t="shared" si="446"/>
        <v>14.285714285714285</v>
      </c>
      <c r="AA2926" s="111"/>
      <c r="AB2926" s="92"/>
      <c r="AC2926" s="92"/>
      <c r="AD2926" s="92"/>
      <c r="AE2926" s="92"/>
      <c r="AF2926" s="92"/>
      <c r="AG2926" s="92"/>
      <c r="AH2926" s="92"/>
      <c r="AI2926" s="109">
        <f t="shared" si="447"/>
        <v>0</v>
      </c>
      <c r="AJ2926" s="83"/>
      <c r="AK2926" s="110">
        <f t="shared" si="448"/>
        <v>0</v>
      </c>
      <c r="AL2926" s="111"/>
      <c r="AM2926" s="92"/>
      <c r="AN2926" s="92"/>
      <c r="AO2926" s="92"/>
      <c r="AP2926" s="92"/>
      <c r="AQ2926" s="92"/>
      <c r="AR2926" s="92"/>
      <c r="AS2926" s="92"/>
      <c r="AT2926" s="92">
        <v>1</v>
      </c>
      <c r="AU2926" s="92"/>
      <c r="AV2926" s="109">
        <f t="shared" si="449"/>
        <v>2500</v>
      </c>
      <c r="AW2926" s="75"/>
      <c r="AX2926" s="110">
        <f t="shared" si="450"/>
        <v>357.14285714285711</v>
      </c>
      <c r="AY2926" s="111"/>
      <c r="AZ2926" s="93"/>
      <c r="BA2926" s="94" t="s">
        <v>131</v>
      </c>
      <c r="BB2926" s="71"/>
      <c r="BC2926" s="54"/>
      <c r="BD2926" s="41">
        <v>5</v>
      </c>
      <c r="BE2926" s="52">
        <v>51</v>
      </c>
      <c r="BF2926" s="62">
        <v>5133</v>
      </c>
      <c r="BG2926" s="280" t="s">
        <v>52</v>
      </c>
    </row>
    <row r="2927" spans="1:59" s="63" customFormat="1" ht="12.75" x14ac:dyDescent="0.2">
      <c r="A2927" s="196">
        <v>5</v>
      </c>
      <c r="B2927" s="197" t="s">
        <v>938</v>
      </c>
      <c r="C2927" s="208">
        <v>51</v>
      </c>
      <c r="D2927" s="209" t="s">
        <v>939</v>
      </c>
      <c r="E2927" s="210">
        <v>5133</v>
      </c>
      <c r="F2927" s="211" t="s">
        <v>976</v>
      </c>
      <c r="G2927" s="231" t="s">
        <v>1192</v>
      </c>
      <c r="H2927" s="89"/>
      <c r="I2927" s="90" t="s">
        <v>979</v>
      </c>
      <c r="J2927" s="90"/>
      <c r="K2927" s="90" t="s">
        <v>64</v>
      </c>
      <c r="L2927" s="90" t="s">
        <v>119</v>
      </c>
      <c r="M2927" s="91"/>
      <c r="N2927" s="312">
        <v>1</v>
      </c>
      <c r="O2927" s="313">
        <f t="shared" si="451"/>
        <v>0.14285714285714285</v>
      </c>
      <c r="P2927" s="104">
        <v>1</v>
      </c>
      <c r="Q2927" s="92"/>
      <c r="R2927" s="92"/>
      <c r="S2927" s="92"/>
      <c r="T2927" s="92"/>
      <c r="U2927" s="92"/>
      <c r="V2927" s="92"/>
      <c r="W2927" s="92"/>
      <c r="X2927" s="109">
        <f t="shared" si="445"/>
        <v>100</v>
      </c>
      <c r="Y2927" s="83"/>
      <c r="Z2927" s="110">
        <f t="shared" si="446"/>
        <v>14.285714285714285</v>
      </c>
      <c r="AA2927" s="111"/>
      <c r="AB2927" s="92"/>
      <c r="AC2927" s="92"/>
      <c r="AD2927" s="92"/>
      <c r="AE2927" s="92"/>
      <c r="AF2927" s="92"/>
      <c r="AG2927" s="92"/>
      <c r="AH2927" s="92"/>
      <c r="AI2927" s="109">
        <f t="shared" si="447"/>
        <v>0</v>
      </c>
      <c r="AJ2927" s="83"/>
      <c r="AK2927" s="110">
        <f t="shared" si="448"/>
        <v>0</v>
      </c>
      <c r="AL2927" s="111"/>
      <c r="AM2927" s="92"/>
      <c r="AN2927" s="92"/>
      <c r="AO2927" s="92"/>
      <c r="AP2927" s="92"/>
      <c r="AQ2927" s="92"/>
      <c r="AR2927" s="92"/>
      <c r="AS2927" s="92"/>
      <c r="AT2927" s="92">
        <v>1</v>
      </c>
      <c r="AU2927" s="92"/>
      <c r="AV2927" s="109">
        <f t="shared" si="449"/>
        <v>2500</v>
      </c>
      <c r="AW2927" s="75"/>
      <c r="AX2927" s="110">
        <f t="shared" si="450"/>
        <v>357.14285714285711</v>
      </c>
      <c r="AY2927" s="111"/>
      <c r="AZ2927" s="93"/>
      <c r="BA2927" s="94" t="s">
        <v>131</v>
      </c>
      <c r="BB2927" s="71"/>
      <c r="BC2927" s="54"/>
      <c r="BD2927" s="41">
        <v>5</v>
      </c>
      <c r="BE2927" s="52">
        <v>51</v>
      </c>
      <c r="BF2927" s="62">
        <v>5133</v>
      </c>
      <c r="BG2927" s="280" t="s">
        <v>52</v>
      </c>
    </row>
    <row r="2928" spans="1:59" s="63" customFormat="1" ht="12.75" x14ac:dyDescent="0.2">
      <c r="A2928" s="196">
        <v>5</v>
      </c>
      <c r="B2928" s="197" t="s">
        <v>938</v>
      </c>
      <c r="C2928" s="208">
        <v>51</v>
      </c>
      <c r="D2928" s="209" t="s">
        <v>939</v>
      </c>
      <c r="E2928" s="210">
        <v>5133</v>
      </c>
      <c r="F2928" s="211" t="s">
        <v>976</v>
      </c>
      <c r="G2928" s="231" t="s">
        <v>1192</v>
      </c>
      <c r="H2928" s="89"/>
      <c r="I2928" s="90" t="s">
        <v>964</v>
      </c>
      <c r="J2928" s="90"/>
      <c r="K2928" s="90" t="s">
        <v>64</v>
      </c>
      <c r="L2928" s="90" t="s">
        <v>136</v>
      </c>
      <c r="M2928" s="91"/>
      <c r="N2928" s="312">
        <v>1</v>
      </c>
      <c r="O2928" s="313">
        <f t="shared" si="451"/>
        <v>0.14285714285714285</v>
      </c>
      <c r="P2928" s="104">
        <v>1</v>
      </c>
      <c r="Q2928" s="92"/>
      <c r="R2928" s="92"/>
      <c r="S2928" s="92"/>
      <c r="T2928" s="92"/>
      <c r="U2928" s="92"/>
      <c r="V2928" s="92"/>
      <c r="W2928" s="92"/>
      <c r="X2928" s="109">
        <f t="shared" si="445"/>
        <v>100</v>
      </c>
      <c r="Y2928" s="83"/>
      <c r="Z2928" s="110">
        <f t="shared" si="446"/>
        <v>14.285714285714285</v>
      </c>
      <c r="AA2928" s="111"/>
      <c r="AB2928" s="92"/>
      <c r="AC2928" s="92"/>
      <c r="AD2928" s="92"/>
      <c r="AE2928" s="92"/>
      <c r="AF2928" s="92"/>
      <c r="AG2928" s="92"/>
      <c r="AH2928" s="92"/>
      <c r="AI2928" s="109">
        <f t="shared" si="447"/>
        <v>0</v>
      </c>
      <c r="AJ2928" s="83"/>
      <c r="AK2928" s="110">
        <f t="shared" si="448"/>
        <v>0</v>
      </c>
      <c r="AL2928" s="111"/>
      <c r="AM2928" s="92"/>
      <c r="AN2928" s="92"/>
      <c r="AO2928" s="92"/>
      <c r="AP2928" s="92"/>
      <c r="AQ2928" s="92"/>
      <c r="AR2928" s="92"/>
      <c r="AS2928" s="92"/>
      <c r="AT2928" s="92">
        <v>1</v>
      </c>
      <c r="AU2928" s="92"/>
      <c r="AV2928" s="109">
        <f t="shared" si="449"/>
        <v>2500</v>
      </c>
      <c r="AW2928" s="75"/>
      <c r="AX2928" s="110">
        <f t="shared" si="450"/>
        <v>357.14285714285711</v>
      </c>
      <c r="AY2928" s="111"/>
      <c r="AZ2928" s="93"/>
      <c r="BA2928" s="94" t="s">
        <v>131</v>
      </c>
      <c r="BB2928" s="71"/>
      <c r="BC2928" s="54"/>
      <c r="BD2928" s="41">
        <v>5</v>
      </c>
      <c r="BE2928" s="52">
        <v>51</v>
      </c>
      <c r="BF2928" s="62">
        <v>5133</v>
      </c>
      <c r="BG2928" s="280" t="s">
        <v>52</v>
      </c>
    </row>
    <row r="2929" spans="1:59" s="63" customFormat="1" ht="12.75" x14ac:dyDescent="0.2">
      <c r="A2929" s="196">
        <v>5</v>
      </c>
      <c r="B2929" s="197" t="s">
        <v>938</v>
      </c>
      <c r="C2929" s="208">
        <v>51</v>
      </c>
      <c r="D2929" s="209" t="s">
        <v>939</v>
      </c>
      <c r="E2929" s="210">
        <v>5133</v>
      </c>
      <c r="F2929" s="211" t="s">
        <v>976</v>
      </c>
      <c r="G2929" s="231" t="s">
        <v>1192</v>
      </c>
      <c r="H2929" s="89"/>
      <c r="I2929" s="90" t="s">
        <v>560</v>
      </c>
      <c r="J2929" s="90"/>
      <c r="K2929" s="90" t="s">
        <v>73</v>
      </c>
      <c r="L2929" s="90" t="s">
        <v>69</v>
      </c>
      <c r="M2929" s="91"/>
      <c r="N2929" s="312">
        <v>1</v>
      </c>
      <c r="O2929" s="313">
        <f t="shared" si="451"/>
        <v>0.14285714285714285</v>
      </c>
      <c r="P2929" s="104"/>
      <c r="Q2929" s="92"/>
      <c r="R2929" s="92"/>
      <c r="S2929" s="92"/>
      <c r="T2929" s="92"/>
      <c r="U2929" s="92"/>
      <c r="V2929" s="92"/>
      <c r="W2929" s="92">
        <v>1</v>
      </c>
      <c r="X2929" s="109">
        <f t="shared" si="445"/>
        <v>25000</v>
      </c>
      <c r="Y2929" s="83"/>
      <c r="Z2929" s="110">
        <f t="shared" si="446"/>
        <v>3571.4285714285711</v>
      </c>
      <c r="AA2929" s="111"/>
      <c r="AB2929" s="92"/>
      <c r="AC2929" s="92"/>
      <c r="AD2929" s="92"/>
      <c r="AE2929" s="92"/>
      <c r="AF2929" s="92"/>
      <c r="AG2929" s="92"/>
      <c r="AH2929" s="92"/>
      <c r="AI2929" s="109">
        <f t="shared" si="447"/>
        <v>0</v>
      </c>
      <c r="AJ2929" s="83"/>
      <c r="AK2929" s="110">
        <f t="shared" si="448"/>
        <v>0</v>
      </c>
      <c r="AL2929" s="111"/>
      <c r="AM2929" s="92"/>
      <c r="AN2929" s="92"/>
      <c r="AO2929" s="92"/>
      <c r="AP2929" s="92">
        <v>1</v>
      </c>
      <c r="AQ2929" s="92"/>
      <c r="AR2929" s="92"/>
      <c r="AS2929" s="92"/>
      <c r="AT2929" s="92"/>
      <c r="AU2929" s="92"/>
      <c r="AV2929" s="109">
        <f t="shared" si="449"/>
        <v>100</v>
      </c>
      <c r="AW2929" s="75"/>
      <c r="AX2929" s="110">
        <f t="shared" si="450"/>
        <v>14.285714285714285</v>
      </c>
      <c r="AY2929" s="111"/>
      <c r="AZ2929" s="93"/>
      <c r="BA2929" s="94" t="s">
        <v>131</v>
      </c>
      <c r="BB2929" s="71"/>
      <c r="BC2929" s="54"/>
      <c r="BD2929" s="41">
        <v>5</v>
      </c>
      <c r="BE2929" s="52">
        <v>51</v>
      </c>
      <c r="BF2929" s="62">
        <v>5133</v>
      </c>
      <c r="BG2929" s="280" t="s">
        <v>52</v>
      </c>
    </row>
    <row r="2930" spans="1:59" s="63" customFormat="1" ht="12.75" x14ac:dyDescent="0.2">
      <c r="A2930" s="196">
        <v>5</v>
      </c>
      <c r="B2930" s="197" t="s">
        <v>938</v>
      </c>
      <c r="C2930" s="208">
        <v>51</v>
      </c>
      <c r="D2930" s="209" t="s">
        <v>939</v>
      </c>
      <c r="E2930" s="210">
        <v>5133</v>
      </c>
      <c r="F2930" s="211" t="s">
        <v>976</v>
      </c>
      <c r="G2930" s="231" t="s">
        <v>1192</v>
      </c>
      <c r="H2930" s="89"/>
      <c r="I2930" s="90" t="s">
        <v>980</v>
      </c>
      <c r="J2930" s="90"/>
      <c r="K2930" s="90" t="s">
        <v>73</v>
      </c>
      <c r="L2930" s="90" t="s">
        <v>69</v>
      </c>
      <c r="M2930" s="91"/>
      <c r="N2930" s="312">
        <v>1</v>
      </c>
      <c r="O2930" s="313">
        <f t="shared" si="451"/>
        <v>0.14285714285714285</v>
      </c>
      <c r="P2930" s="104"/>
      <c r="Q2930" s="92"/>
      <c r="R2930" s="92"/>
      <c r="S2930" s="92"/>
      <c r="T2930" s="92"/>
      <c r="U2930" s="92"/>
      <c r="V2930" s="92"/>
      <c r="W2930" s="92">
        <v>1</v>
      </c>
      <c r="X2930" s="109">
        <f t="shared" si="445"/>
        <v>25000</v>
      </c>
      <c r="Y2930" s="83"/>
      <c r="Z2930" s="110">
        <f t="shared" si="446"/>
        <v>3571.4285714285711</v>
      </c>
      <c r="AA2930" s="111"/>
      <c r="AB2930" s="92"/>
      <c r="AC2930" s="92"/>
      <c r="AD2930" s="92"/>
      <c r="AE2930" s="92"/>
      <c r="AF2930" s="92"/>
      <c r="AG2930" s="92"/>
      <c r="AH2930" s="92"/>
      <c r="AI2930" s="109">
        <f t="shared" si="447"/>
        <v>0</v>
      </c>
      <c r="AJ2930" s="83"/>
      <c r="AK2930" s="110">
        <f t="shared" si="448"/>
        <v>0</v>
      </c>
      <c r="AL2930" s="111"/>
      <c r="AM2930" s="92"/>
      <c r="AN2930" s="92"/>
      <c r="AO2930" s="92"/>
      <c r="AP2930" s="92">
        <v>1</v>
      </c>
      <c r="AQ2930" s="92"/>
      <c r="AR2930" s="92"/>
      <c r="AS2930" s="92"/>
      <c r="AT2930" s="92"/>
      <c r="AU2930" s="92"/>
      <c r="AV2930" s="109">
        <f t="shared" si="449"/>
        <v>100</v>
      </c>
      <c r="AW2930" s="75"/>
      <c r="AX2930" s="110">
        <f t="shared" si="450"/>
        <v>14.285714285714285</v>
      </c>
      <c r="AY2930" s="111"/>
      <c r="AZ2930" s="93"/>
      <c r="BA2930" s="94" t="s">
        <v>131</v>
      </c>
      <c r="BB2930" s="71"/>
      <c r="BC2930" s="54"/>
      <c r="BD2930" s="41">
        <v>5</v>
      </c>
      <c r="BE2930" s="52">
        <v>51</v>
      </c>
      <c r="BF2930" s="62">
        <v>5133</v>
      </c>
      <c r="BG2930" s="280" t="s">
        <v>52</v>
      </c>
    </row>
    <row r="2931" spans="1:59" s="63" customFormat="1" ht="12.75" x14ac:dyDescent="0.2">
      <c r="A2931" s="196">
        <v>5</v>
      </c>
      <c r="B2931" s="197" t="s">
        <v>938</v>
      </c>
      <c r="C2931" s="208">
        <v>51</v>
      </c>
      <c r="D2931" s="209" t="s">
        <v>939</v>
      </c>
      <c r="E2931" s="210">
        <v>5133</v>
      </c>
      <c r="F2931" s="211" t="s">
        <v>976</v>
      </c>
      <c r="G2931" s="231" t="s">
        <v>1192</v>
      </c>
      <c r="H2931" s="65"/>
      <c r="I2931" s="222"/>
      <c r="J2931" s="66"/>
      <c r="K2931" s="66"/>
      <c r="L2931" s="66"/>
      <c r="M2931" s="64"/>
      <c r="N2931" s="304"/>
      <c r="O2931" s="305"/>
      <c r="P2931" s="127"/>
      <c r="Q2931" s="67"/>
      <c r="R2931" s="67"/>
      <c r="S2931" s="67"/>
      <c r="T2931" s="67"/>
      <c r="U2931" s="67"/>
      <c r="V2931" s="67"/>
      <c r="W2931" s="67"/>
      <c r="X2931" s="67"/>
      <c r="Y2931" s="68"/>
      <c r="Z2931" s="68"/>
      <c r="AA2931" s="68"/>
      <c r="AB2931" s="67"/>
      <c r="AC2931" s="67"/>
      <c r="AD2931" s="67"/>
      <c r="AE2931" s="67"/>
      <c r="AF2931" s="67"/>
      <c r="AG2931" s="67"/>
      <c r="AH2931" s="67"/>
      <c r="AI2931" s="67"/>
      <c r="AJ2931" s="68"/>
      <c r="AK2931" s="68"/>
      <c r="AL2931" s="68"/>
      <c r="AM2931" s="67"/>
      <c r="AN2931" s="67"/>
      <c r="AO2931" s="67"/>
      <c r="AP2931" s="67"/>
      <c r="AQ2931" s="67"/>
      <c r="AR2931" s="67"/>
      <c r="AS2931" s="67"/>
      <c r="AT2931" s="67"/>
      <c r="AU2931" s="67"/>
      <c r="AV2931" s="67"/>
      <c r="AW2931" s="67"/>
      <c r="AX2931" s="68"/>
      <c r="AY2931" s="68"/>
      <c r="AZ2931" s="69"/>
      <c r="BA2931" s="70"/>
      <c r="BB2931" s="71"/>
      <c r="BC2931" s="54"/>
      <c r="BD2931" s="41">
        <v>5</v>
      </c>
      <c r="BE2931" s="52">
        <v>51</v>
      </c>
      <c r="BF2931" s="62">
        <v>5133</v>
      </c>
      <c r="BG2931" s="275"/>
    </row>
    <row r="2932" spans="1:59" s="63" customFormat="1" ht="12.75" x14ac:dyDescent="0.2">
      <c r="A2932" s="196">
        <v>5</v>
      </c>
      <c r="B2932" s="197" t="s">
        <v>938</v>
      </c>
      <c r="C2932" s="208">
        <v>51</v>
      </c>
      <c r="D2932" s="209" t="s">
        <v>939</v>
      </c>
      <c r="E2932" s="210">
        <v>5133</v>
      </c>
      <c r="F2932" s="211" t="s">
        <v>976</v>
      </c>
      <c r="G2932" s="230"/>
      <c r="H2932" s="56"/>
      <c r="I2932" s="221"/>
      <c r="J2932" s="57"/>
      <c r="K2932" s="57"/>
      <c r="L2932" s="57"/>
      <c r="M2932" s="55"/>
      <c r="N2932" s="303"/>
      <c r="O2932" s="245"/>
      <c r="P2932" s="122"/>
      <c r="Q2932" s="58"/>
      <c r="R2932" s="58"/>
      <c r="S2932" s="58"/>
      <c r="T2932" s="58"/>
      <c r="U2932" s="58"/>
      <c r="V2932" s="58"/>
      <c r="W2932" s="58"/>
      <c r="X2932" s="58"/>
      <c r="Y2932" s="59"/>
      <c r="Z2932" s="59"/>
      <c r="AA2932" s="59"/>
      <c r="AB2932" s="58"/>
      <c r="AC2932" s="58"/>
      <c r="AD2932" s="58"/>
      <c r="AE2932" s="58"/>
      <c r="AF2932" s="58"/>
      <c r="AG2932" s="58"/>
      <c r="AH2932" s="58"/>
      <c r="AI2932" s="58"/>
      <c r="AJ2932" s="59"/>
      <c r="AK2932" s="59"/>
      <c r="AL2932" s="59"/>
      <c r="AM2932" s="58"/>
      <c r="AN2932" s="58"/>
      <c r="AO2932" s="58"/>
      <c r="AP2932" s="58"/>
      <c r="AQ2932" s="58"/>
      <c r="AR2932" s="58"/>
      <c r="AS2932" s="58"/>
      <c r="AT2932" s="58"/>
      <c r="AU2932" s="58"/>
      <c r="AV2932" s="58"/>
      <c r="AW2932" s="58"/>
      <c r="AX2932" s="59"/>
      <c r="AY2932" s="59"/>
      <c r="AZ2932" s="60"/>
      <c r="BA2932" s="61"/>
      <c r="BB2932" s="54"/>
      <c r="BC2932" s="54"/>
      <c r="BD2932" s="41">
        <v>5</v>
      </c>
      <c r="BE2932" s="52">
        <v>51</v>
      </c>
      <c r="BF2932" s="62">
        <v>5133</v>
      </c>
      <c r="BG2932" s="274"/>
    </row>
    <row r="2933" spans="1:59" s="63" customFormat="1" ht="12.75" x14ac:dyDescent="0.2">
      <c r="A2933" s="196">
        <v>5</v>
      </c>
      <c r="B2933" s="197" t="s">
        <v>938</v>
      </c>
      <c r="C2933" s="208">
        <v>51</v>
      </c>
      <c r="D2933" s="209" t="s">
        <v>939</v>
      </c>
      <c r="E2933" s="210">
        <v>5133</v>
      </c>
      <c r="F2933" s="211" t="s">
        <v>976</v>
      </c>
      <c r="G2933" s="231"/>
      <c r="H2933" s="65"/>
      <c r="I2933" s="222"/>
      <c r="J2933" s="66"/>
      <c r="K2933" s="66"/>
      <c r="L2933" s="66"/>
      <c r="M2933" s="64"/>
      <c r="N2933" s="304"/>
      <c r="O2933" s="305"/>
      <c r="P2933" s="127"/>
      <c r="Q2933" s="67"/>
      <c r="R2933" s="67"/>
      <c r="S2933" s="67"/>
      <c r="T2933" s="67"/>
      <c r="U2933" s="67"/>
      <c r="V2933" s="67"/>
      <c r="W2933" s="67"/>
      <c r="X2933" s="67"/>
      <c r="Y2933" s="68"/>
      <c r="Z2933" s="68"/>
      <c r="AA2933" s="68"/>
      <c r="AB2933" s="67"/>
      <c r="AC2933" s="67"/>
      <c r="AD2933" s="67"/>
      <c r="AE2933" s="67"/>
      <c r="AF2933" s="67"/>
      <c r="AG2933" s="67"/>
      <c r="AH2933" s="67"/>
      <c r="AI2933" s="67"/>
      <c r="AJ2933" s="68"/>
      <c r="AK2933" s="68"/>
      <c r="AL2933" s="68"/>
      <c r="AM2933" s="67"/>
      <c r="AN2933" s="67"/>
      <c r="AO2933" s="67"/>
      <c r="AP2933" s="67"/>
      <c r="AQ2933" s="67"/>
      <c r="AR2933" s="67"/>
      <c r="AS2933" s="67"/>
      <c r="AT2933" s="67"/>
      <c r="AU2933" s="67"/>
      <c r="AV2933" s="67"/>
      <c r="AW2933" s="67"/>
      <c r="AX2933" s="68"/>
      <c r="AY2933" s="68"/>
      <c r="AZ2933" s="69"/>
      <c r="BA2933" s="70"/>
      <c r="BB2933" s="71"/>
      <c r="BC2933" s="54"/>
      <c r="BD2933" s="41">
        <v>5</v>
      </c>
      <c r="BE2933" s="52">
        <v>51</v>
      </c>
      <c r="BF2933" s="62"/>
      <c r="BG2933" s="275"/>
    </row>
    <row r="2934" spans="1:59" s="63" customFormat="1" ht="12.75" x14ac:dyDescent="0.2">
      <c r="A2934" s="196">
        <v>5</v>
      </c>
      <c r="B2934" s="197" t="s">
        <v>938</v>
      </c>
      <c r="C2934" s="208">
        <v>51</v>
      </c>
      <c r="D2934" s="209" t="s">
        <v>939</v>
      </c>
      <c r="E2934" s="210">
        <v>5133</v>
      </c>
      <c r="F2934" s="211" t="s">
        <v>976</v>
      </c>
      <c r="G2934" s="231" t="s">
        <v>1198</v>
      </c>
      <c r="H2934" s="72" t="s">
        <v>1233</v>
      </c>
      <c r="I2934" s="223" t="s">
        <v>1255</v>
      </c>
      <c r="J2934" s="73"/>
      <c r="K2934" s="73"/>
      <c r="L2934" s="73"/>
      <c r="M2934" s="74"/>
      <c r="N2934" s="247"/>
      <c r="O2934" s="306"/>
      <c r="P2934" s="105"/>
      <c r="Q2934" s="75"/>
      <c r="R2934" s="75"/>
      <c r="S2934" s="75"/>
      <c r="T2934" s="75"/>
      <c r="U2934" s="75"/>
      <c r="V2934" s="75"/>
      <c r="W2934" s="75"/>
      <c r="X2934" s="75"/>
      <c r="Y2934" s="76" t="s">
        <v>1241</v>
      </c>
      <c r="Z2934" s="77" t="s">
        <v>1241</v>
      </c>
      <c r="AA2934" s="78">
        <f>AA$2838</f>
        <v>2500</v>
      </c>
      <c r="AB2934" s="75"/>
      <c r="AC2934" s="75"/>
      <c r="AD2934" s="75"/>
      <c r="AE2934" s="75"/>
      <c r="AF2934" s="75"/>
      <c r="AG2934" s="75"/>
      <c r="AH2934" s="75"/>
      <c r="AI2934" s="75"/>
      <c r="AJ2934" s="76" t="s">
        <v>1241</v>
      </c>
      <c r="AK2934" s="77" t="s">
        <v>1241</v>
      </c>
      <c r="AL2934" s="78">
        <f>AL$2838</f>
        <v>0</v>
      </c>
      <c r="AM2934" s="75"/>
      <c r="AN2934" s="75"/>
      <c r="AO2934" s="75"/>
      <c r="AP2934" s="75"/>
      <c r="AQ2934" s="75"/>
      <c r="AR2934" s="75"/>
      <c r="AS2934" s="75"/>
      <c r="AT2934" s="75"/>
      <c r="AU2934" s="75"/>
      <c r="AV2934" s="75"/>
      <c r="AW2934" s="76" t="s">
        <v>1241</v>
      </c>
      <c r="AX2934" s="77" t="s">
        <v>1241</v>
      </c>
      <c r="AY2934" s="78">
        <f>AY$2838</f>
        <v>500</v>
      </c>
      <c r="AZ2934" s="79"/>
      <c r="BA2934" s="80" t="str">
        <f>I2934</f>
        <v>&gt; see 5123, Manufactured timber board linings</v>
      </c>
      <c r="BB2934" s="71"/>
      <c r="BC2934" s="54"/>
      <c r="BD2934" s="41">
        <f>A2934</f>
        <v>5</v>
      </c>
      <c r="BE2934" s="52">
        <f>C2934</f>
        <v>51</v>
      </c>
      <c r="BF2934" s="62">
        <f>E2934</f>
        <v>5133</v>
      </c>
      <c r="BG2934" s="276" t="str">
        <f>H2934</f>
        <v>Default Scenario (Link)</v>
      </c>
    </row>
    <row r="2935" spans="1:59" s="63" customFormat="1" ht="12.75" x14ac:dyDescent="0.2">
      <c r="A2935" s="196">
        <v>5</v>
      </c>
      <c r="B2935" s="197" t="s">
        <v>938</v>
      </c>
      <c r="C2935" s="208">
        <v>51</v>
      </c>
      <c r="D2935" s="209" t="s">
        <v>939</v>
      </c>
      <c r="E2935" s="210">
        <v>5133</v>
      </c>
      <c r="F2935" s="211" t="s">
        <v>976</v>
      </c>
      <c r="G2935" s="231"/>
      <c r="H2935" s="65"/>
      <c r="I2935" s="222"/>
      <c r="J2935" s="66"/>
      <c r="K2935" s="66"/>
      <c r="L2935" s="66"/>
      <c r="M2935" s="64"/>
      <c r="N2935" s="304"/>
      <c r="O2935" s="305"/>
      <c r="P2935" s="127"/>
      <c r="Q2935" s="67"/>
      <c r="R2935" s="67"/>
      <c r="S2935" s="67"/>
      <c r="T2935" s="67"/>
      <c r="U2935" s="67"/>
      <c r="V2935" s="67"/>
      <c r="W2935" s="67"/>
      <c r="X2935" s="67"/>
      <c r="Y2935" s="68"/>
      <c r="Z2935" s="68"/>
      <c r="AA2935" s="68"/>
      <c r="AB2935" s="67"/>
      <c r="AC2935" s="67"/>
      <c r="AD2935" s="67"/>
      <c r="AE2935" s="67"/>
      <c r="AF2935" s="67"/>
      <c r="AG2935" s="67"/>
      <c r="AH2935" s="67"/>
      <c r="AI2935" s="67"/>
      <c r="AJ2935" s="68"/>
      <c r="AK2935" s="68"/>
      <c r="AL2935" s="68"/>
      <c r="AM2935" s="67"/>
      <c r="AN2935" s="67"/>
      <c r="AO2935" s="67"/>
      <c r="AP2935" s="67"/>
      <c r="AQ2935" s="67"/>
      <c r="AR2935" s="67"/>
      <c r="AS2935" s="67"/>
      <c r="AT2935" s="67"/>
      <c r="AU2935" s="67"/>
      <c r="AV2935" s="67"/>
      <c r="AW2935" s="67"/>
      <c r="AX2935" s="68"/>
      <c r="AY2935" s="68"/>
      <c r="AZ2935" s="69"/>
      <c r="BA2935" s="70"/>
      <c r="BB2935" s="71"/>
      <c r="BC2935" s="54"/>
      <c r="BD2935" s="41">
        <v>5</v>
      </c>
      <c r="BE2935" s="52">
        <v>51</v>
      </c>
      <c r="BF2935" s="62"/>
      <c r="BG2935" s="275"/>
    </row>
    <row r="2936" spans="1:59" s="63" customFormat="1" ht="12.75" x14ac:dyDescent="0.2">
      <c r="A2936" s="196">
        <v>5</v>
      </c>
      <c r="B2936" s="197" t="s">
        <v>938</v>
      </c>
      <c r="C2936" s="208">
        <v>51</v>
      </c>
      <c r="D2936" s="209" t="s">
        <v>939</v>
      </c>
      <c r="E2936" s="210">
        <v>5133</v>
      </c>
      <c r="F2936" s="211" t="s">
        <v>976</v>
      </c>
      <c r="G2936" s="230"/>
      <c r="H2936" s="56"/>
      <c r="I2936" s="221"/>
      <c r="J2936" s="57"/>
      <c r="K2936" s="57"/>
      <c r="L2936" s="57"/>
      <c r="M2936" s="55"/>
      <c r="N2936" s="303"/>
      <c r="O2936" s="245"/>
      <c r="P2936" s="122"/>
      <c r="Q2936" s="58"/>
      <c r="R2936" s="58"/>
      <c r="S2936" s="58"/>
      <c r="T2936" s="58"/>
      <c r="U2936" s="58"/>
      <c r="V2936" s="58"/>
      <c r="W2936" s="58"/>
      <c r="X2936" s="58"/>
      <c r="Y2936" s="59"/>
      <c r="Z2936" s="59"/>
      <c r="AA2936" s="59"/>
      <c r="AB2936" s="58"/>
      <c r="AC2936" s="58"/>
      <c r="AD2936" s="58"/>
      <c r="AE2936" s="58"/>
      <c r="AF2936" s="58"/>
      <c r="AG2936" s="58"/>
      <c r="AH2936" s="58"/>
      <c r="AI2936" s="58"/>
      <c r="AJ2936" s="59"/>
      <c r="AK2936" s="59"/>
      <c r="AL2936" s="59"/>
      <c r="AM2936" s="58"/>
      <c r="AN2936" s="58"/>
      <c r="AO2936" s="58"/>
      <c r="AP2936" s="58"/>
      <c r="AQ2936" s="58"/>
      <c r="AR2936" s="58"/>
      <c r="AS2936" s="58"/>
      <c r="AT2936" s="58"/>
      <c r="AU2936" s="58"/>
      <c r="AV2936" s="58"/>
      <c r="AW2936" s="58"/>
      <c r="AX2936" s="59"/>
      <c r="AY2936" s="59"/>
      <c r="AZ2936" s="60"/>
      <c r="BA2936" s="61"/>
      <c r="BB2936" s="54"/>
      <c r="BC2936" s="54"/>
      <c r="BD2936" s="41">
        <v>5</v>
      </c>
      <c r="BE2936" s="52">
        <v>51</v>
      </c>
      <c r="BF2936" s="62">
        <v>5133</v>
      </c>
      <c r="BG2936" s="274"/>
    </row>
    <row r="2937" spans="1:59" s="63" customFormat="1" ht="12.75" x14ac:dyDescent="0.2">
      <c r="A2937" s="196">
        <v>5</v>
      </c>
      <c r="B2937" s="197" t="s">
        <v>938</v>
      </c>
      <c r="C2937" s="208">
        <v>51</v>
      </c>
      <c r="D2937" s="209" t="s">
        <v>939</v>
      </c>
      <c r="E2937" s="210">
        <v>5133</v>
      </c>
      <c r="F2937" s="211" t="s">
        <v>976</v>
      </c>
      <c r="G2937" s="231"/>
      <c r="H2937" s="65"/>
      <c r="I2937" s="222"/>
      <c r="J2937" s="66"/>
      <c r="K2937" s="66"/>
      <c r="L2937" s="66"/>
      <c r="M2937" s="64"/>
      <c r="N2937" s="304"/>
      <c r="O2937" s="305"/>
      <c r="P2937" s="127"/>
      <c r="Q2937" s="67"/>
      <c r="R2937" s="67"/>
      <c r="S2937" s="67"/>
      <c r="T2937" s="67"/>
      <c r="U2937" s="67"/>
      <c r="V2937" s="67"/>
      <c r="W2937" s="67"/>
      <c r="X2937" s="67"/>
      <c r="Y2937" s="68"/>
      <c r="Z2937" s="68"/>
      <c r="AA2937" s="68"/>
      <c r="AB2937" s="67"/>
      <c r="AC2937" s="67"/>
      <c r="AD2937" s="67"/>
      <c r="AE2937" s="67"/>
      <c r="AF2937" s="67"/>
      <c r="AG2937" s="67"/>
      <c r="AH2937" s="67"/>
      <c r="AI2937" s="67"/>
      <c r="AJ2937" s="68"/>
      <c r="AK2937" s="68"/>
      <c r="AL2937" s="68"/>
      <c r="AM2937" s="67"/>
      <c r="AN2937" s="67"/>
      <c r="AO2937" s="67"/>
      <c r="AP2937" s="67"/>
      <c r="AQ2937" s="67"/>
      <c r="AR2937" s="67"/>
      <c r="AS2937" s="67"/>
      <c r="AT2937" s="67"/>
      <c r="AU2937" s="67"/>
      <c r="AV2937" s="67"/>
      <c r="AW2937" s="67"/>
      <c r="AX2937" s="68"/>
      <c r="AY2937" s="68"/>
      <c r="AZ2937" s="69"/>
      <c r="BA2937" s="70"/>
      <c r="BB2937" s="71"/>
      <c r="BC2937" s="54"/>
      <c r="BD2937" s="41">
        <v>5</v>
      </c>
      <c r="BE2937" s="52">
        <v>51</v>
      </c>
      <c r="BF2937" s="62"/>
      <c r="BG2937" s="275"/>
    </row>
    <row r="2938" spans="1:59" s="63" customFormat="1" ht="12.75" x14ac:dyDescent="0.2">
      <c r="A2938" s="196">
        <v>5</v>
      </c>
      <c r="B2938" s="197" t="s">
        <v>938</v>
      </c>
      <c r="C2938" s="208">
        <v>51</v>
      </c>
      <c r="D2938" s="209" t="s">
        <v>939</v>
      </c>
      <c r="E2938" s="210">
        <v>5133</v>
      </c>
      <c r="F2938" s="211" t="s">
        <v>976</v>
      </c>
      <c r="G2938" s="231" t="s">
        <v>729</v>
      </c>
      <c r="H2938" s="72" t="s">
        <v>1233</v>
      </c>
      <c r="I2938" s="223" t="s">
        <v>1247</v>
      </c>
      <c r="J2938" s="73"/>
      <c r="K2938" s="73"/>
      <c r="L2938" s="73"/>
      <c r="M2938" s="74"/>
      <c r="N2938" s="247"/>
      <c r="O2938" s="306"/>
      <c r="P2938" s="105"/>
      <c r="Q2938" s="75"/>
      <c r="R2938" s="75"/>
      <c r="S2938" s="75"/>
      <c r="T2938" s="75"/>
      <c r="U2938" s="75"/>
      <c r="V2938" s="75"/>
      <c r="W2938" s="75"/>
      <c r="X2938" s="75"/>
      <c r="Y2938" s="76" t="s">
        <v>1241</v>
      </c>
      <c r="Z2938" s="77" t="s">
        <v>1241</v>
      </c>
      <c r="AA2938" s="78">
        <f>AA$2549</f>
        <v>5000</v>
      </c>
      <c r="AB2938" s="75"/>
      <c r="AC2938" s="75"/>
      <c r="AD2938" s="75"/>
      <c r="AE2938" s="75"/>
      <c r="AF2938" s="75"/>
      <c r="AG2938" s="75"/>
      <c r="AH2938" s="75"/>
      <c r="AI2938" s="75"/>
      <c r="AJ2938" s="76" t="s">
        <v>1241</v>
      </c>
      <c r="AK2938" s="77" t="s">
        <v>1241</v>
      </c>
      <c r="AL2938" s="78">
        <f>AL$2549</f>
        <v>0</v>
      </c>
      <c r="AM2938" s="75"/>
      <c r="AN2938" s="75"/>
      <c r="AO2938" s="75"/>
      <c r="AP2938" s="75"/>
      <c r="AQ2938" s="75"/>
      <c r="AR2938" s="75"/>
      <c r="AS2938" s="75"/>
      <c r="AT2938" s="75"/>
      <c r="AU2938" s="75"/>
      <c r="AV2938" s="75"/>
      <c r="AW2938" s="76" t="s">
        <v>1241</v>
      </c>
      <c r="AX2938" s="77" t="s">
        <v>1241</v>
      </c>
      <c r="AY2938" s="78">
        <f>AY$2549</f>
        <v>500</v>
      </c>
      <c r="AZ2938" s="79"/>
      <c r="BA2938" s="80" t="str">
        <f>I2938</f>
        <v>&gt; see 4711, Thermal insulation</v>
      </c>
      <c r="BB2938" s="71"/>
      <c r="BC2938" s="54"/>
      <c r="BD2938" s="41">
        <f>A2938</f>
        <v>5</v>
      </c>
      <c r="BE2938" s="52">
        <f>C2938</f>
        <v>51</v>
      </c>
      <c r="BF2938" s="62">
        <f>E2938</f>
        <v>5133</v>
      </c>
      <c r="BG2938" s="276" t="str">
        <f>H2938</f>
        <v>Default Scenario (Link)</v>
      </c>
    </row>
    <row r="2939" spans="1:59" s="63" customFormat="1" ht="12.75" x14ac:dyDescent="0.2">
      <c r="A2939" s="196">
        <v>5</v>
      </c>
      <c r="B2939" s="197" t="s">
        <v>938</v>
      </c>
      <c r="C2939" s="208">
        <v>51</v>
      </c>
      <c r="D2939" s="209" t="s">
        <v>939</v>
      </c>
      <c r="E2939" s="210">
        <v>5133</v>
      </c>
      <c r="F2939" s="211" t="s">
        <v>976</v>
      </c>
      <c r="G2939" s="231"/>
      <c r="H2939" s="65"/>
      <c r="I2939" s="222"/>
      <c r="J2939" s="66"/>
      <c r="K2939" s="66"/>
      <c r="L2939" s="66"/>
      <c r="M2939" s="64"/>
      <c r="N2939" s="304"/>
      <c r="O2939" s="305"/>
      <c r="P2939" s="127"/>
      <c r="Q2939" s="67"/>
      <c r="R2939" s="67"/>
      <c r="S2939" s="67"/>
      <c r="T2939" s="67"/>
      <c r="U2939" s="67"/>
      <c r="V2939" s="67"/>
      <c r="W2939" s="67"/>
      <c r="X2939" s="67"/>
      <c r="Y2939" s="68"/>
      <c r="Z2939" s="68"/>
      <c r="AA2939" s="68"/>
      <c r="AB2939" s="67"/>
      <c r="AC2939" s="67"/>
      <c r="AD2939" s="67"/>
      <c r="AE2939" s="67"/>
      <c r="AF2939" s="67"/>
      <c r="AG2939" s="67"/>
      <c r="AH2939" s="67"/>
      <c r="AI2939" s="67"/>
      <c r="AJ2939" s="68"/>
      <c r="AK2939" s="68"/>
      <c r="AL2939" s="68"/>
      <c r="AM2939" s="67"/>
      <c r="AN2939" s="67"/>
      <c r="AO2939" s="67"/>
      <c r="AP2939" s="67"/>
      <c r="AQ2939" s="67"/>
      <c r="AR2939" s="67"/>
      <c r="AS2939" s="67"/>
      <c r="AT2939" s="67"/>
      <c r="AU2939" s="67"/>
      <c r="AV2939" s="67"/>
      <c r="AW2939" s="67"/>
      <c r="AX2939" s="68"/>
      <c r="AY2939" s="68"/>
      <c r="AZ2939" s="69"/>
      <c r="BA2939" s="70"/>
      <c r="BB2939" s="71"/>
      <c r="BC2939" s="54"/>
      <c r="BD2939" s="41">
        <v>5</v>
      </c>
      <c r="BE2939" s="52">
        <v>51</v>
      </c>
      <c r="BF2939" s="62"/>
      <c r="BG2939" s="275"/>
    </row>
    <row r="2940" spans="1:59" s="63" customFormat="1" ht="12.75" x14ac:dyDescent="0.2">
      <c r="A2940" s="196">
        <v>5</v>
      </c>
      <c r="B2940" s="197" t="s">
        <v>938</v>
      </c>
      <c r="C2940" s="208">
        <v>51</v>
      </c>
      <c r="D2940" s="209" t="s">
        <v>939</v>
      </c>
      <c r="E2940" s="210">
        <v>5133</v>
      </c>
      <c r="F2940" s="211" t="s">
        <v>976</v>
      </c>
      <c r="G2940" s="230"/>
      <c r="H2940" s="56"/>
      <c r="I2940" s="221"/>
      <c r="J2940" s="57"/>
      <c r="K2940" s="57"/>
      <c r="L2940" s="57"/>
      <c r="M2940" s="55"/>
      <c r="N2940" s="303"/>
      <c r="O2940" s="245"/>
      <c r="P2940" s="122"/>
      <c r="Q2940" s="58"/>
      <c r="R2940" s="58"/>
      <c r="S2940" s="58"/>
      <c r="T2940" s="58"/>
      <c r="U2940" s="58"/>
      <c r="V2940" s="58"/>
      <c r="W2940" s="58"/>
      <c r="X2940" s="58"/>
      <c r="Y2940" s="59"/>
      <c r="Z2940" s="59"/>
      <c r="AA2940" s="59"/>
      <c r="AB2940" s="58"/>
      <c r="AC2940" s="58"/>
      <c r="AD2940" s="58"/>
      <c r="AE2940" s="58"/>
      <c r="AF2940" s="58"/>
      <c r="AG2940" s="58"/>
      <c r="AH2940" s="58"/>
      <c r="AI2940" s="58"/>
      <c r="AJ2940" s="59"/>
      <c r="AK2940" s="59"/>
      <c r="AL2940" s="59"/>
      <c r="AM2940" s="58"/>
      <c r="AN2940" s="58"/>
      <c r="AO2940" s="58"/>
      <c r="AP2940" s="58"/>
      <c r="AQ2940" s="58"/>
      <c r="AR2940" s="58"/>
      <c r="AS2940" s="58"/>
      <c r="AT2940" s="58"/>
      <c r="AU2940" s="58"/>
      <c r="AV2940" s="58"/>
      <c r="AW2940" s="58"/>
      <c r="AX2940" s="59"/>
      <c r="AY2940" s="59"/>
      <c r="AZ2940" s="60"/>
      <c r="BA2940" s="61"/>
      <c r="BB2940" s="54"/>
      <c r="BC2940" s="54"/>
      <c r="BD2940" s="41">
        <v>5</v>
      </c>
      <c r="BE2940" s="52">
        <v>51</v>
      </c>
      <c r="BF2940" s="62">
        <v>5133</v>
      </c>
      <c r="BG2940" s="274"/>
    </row>
    <row r="2941" spans="1:59" x14ac:dyDescent="0.25">
      <c r="A2941" s="196">
        <v>5</v>
      </c>
      <c r="B2941" s="197" t="s">
        <v>938</v>
      </c>
      <c r="C2941" s="208">
        <v>51</v>
      </c>
      <c r="D2941" s="209" t="s">
        <v>939</v>
      </c>
      <c r="E2941" s="212">
        <v>5134</v>
      </c>
      <c r="F2941" s="213" t="s">
        <v>981</v>
      </c>
      <c r="G2941" s="234"/>
      <c r="H2941" s="138"/>
      <c r="I2941" s="224"/>
      <c r="J2941" s="98"/>
      <c r="K2941" s="98"/>
      <c r="L2941" s="98"/>
      <c r="M2941" s="137"/>
      <c r="N2941" s="322"/>
      <c r="O2941" s="323"/>
      <c r="P2941" s="139"/>
      <c r="Q2941" s="139"/>
      <c r="R2941" s="139"/>
      <c r="S2941" s="139"/>
      <c r="T2941" s="139"/>
      <c r="U2941" s="139"/>
      <c r="V2941" s="139"/>
      <c r="W2941" s="139"/>
      <c r="X2941" s="139"/>
      <c r="Y2941" s="100"/>
      <c r="Z2941" s="125"/>
      <c r="AA2941" s="125"/>
      <c r="AB2941" s="139"/>
      <c r="AC2941" s="139"/>
      <c r="AD2941" s="139"/>
      <c r="AE2941" s="139"/>
      <c r="AF2941" s="139"/>
      <c r="AG2941" s="139"/>
      <c r="AH2941" s="139"/>
      <c r="AI2941" s="139"/>
      <c r="AJ2941" s="100"/>
      <c r="AK2941" s="125"/>
      <c r="AL2941" s="125"/>
      <c r="AM2941" s="139"/>
      <c r="AN2941" s="139"/>
      <c r="AO2941" s="139"/>
      <c r="AP2941" s="139"/>
      <c r="AQ2941" s="139"/>
      <c r="AR2941" s="139"/>
      <c r="AS2941" s="139"/>
      <c r="AT2941" s="139"/>
      <c r="AU2941" s="139"/>
      <c r="AV2941" s="139"/>
      <c r="AW2941" s="99"/>
      <c r="AX2941" s="125"/>
      <c r="AY2941" s="100"/>
      <c r="AZ2941" s="140"/>
      <c r="BA2941" s="141"/>
      <c r="BB2941" s="136"/>
      <c r="BC2941" s="136"/>
      <c r="BD2941" s="41">
        <v>5</v>
      </c>
      <c r="BE2941" s="52">
        <v>51</v>
      </c>
      <c r="BF2941" s="103">
        <v>5134</v>
      </c>
      <c r="BG2941" s="283"/>
    </row>
    <row r="2942" spans="1:59" s="63" customFormat="1" ht="12.75" x14ac:dyDescent="0.2">
      <c r="A2942" s="196">
        <v>5</v>
      </c>
      <c r="B2942" s="197" t="s">
        <v>938</v>
      </c>
      <c r="C2942" s="208">
        <v>51</v>
      </c>
      <c r="D2942" s="209" t="s">
        <v>939</v>
      </c>
      <c r="E2942" s="212">
        <v>5134</v>
      </c>
      <c r="F2942" s="213" t="s">
        <v>981</v>
      </c>
      <c r="G2942" s="232"/>
      <c r="H2942" s="97"/>
      <c r="I2942" s="224"/>
      <c r="J2942" s="98"/>
      <c r="K2942" s="98"/>
      <c r="L2942" s="98"/>
      <c r="M2942" s="96"/>
      <c r="N2942" s="307"/>
      <c r="O2942" s="246"/>
      <c r="P2942" s="124"/>
      <c r="Q2942" s="99"/>
      <c r="R2942" s="99"/>
      <c r="S2942" s="99"/>
      <c r="T2942" s="99"/>
      <c r="U2942" s="99"/>
      <c r="V2942" s="99"/>
      <c r="W2942" s="99"/>
      <c r="X2942" s="99"/>
      <c r="Y2942" s="100"/>
      <c r="Z2942" s="100"/>
      <c r="AA2942" s="100"/>
      <c r="AB2942" s="99"/>
      <c r="AC2942" s="99"/>
      <c r="AD2942" s="99"/>
      <c r="AE2942" s="99"/>
      <c r="AF2942" s="99"/>
      <c r="AG2942" s="99"/>
      <c r="AH2942" s="99"/>
      <c r="AI2942" s="99"/>
      <c r="AJ2942" s="100"/>
      <c r="AK2942" s="100"/>
      <c r="AL2942" s="100"/>
      <c r="AM2942" s="99"/>
      <c r="AN2942" s="99"/>
      <c r="AO2942" s="99"/>
      <c r="AP2942" s="99"/>
      <c r="AQ2942" s="99"/>
      <c r="AR2942" s="99"/>
      <c r="AS2942" s="99"/>
      <c r="AT2942" s="99"/>
      <c r="AU2942" s="99"/>
      <c r="AV2942" s="99"/>
      <c r="AW2942" s="99"/>
      <c r="AX2942" s="100"/>
      <c r="AY2942" s="100"/>
      <c r="AZ2942" s="101"/>
      <c r="BA2942" s="102"/>
      <c r="BB2942" s="95"/>
      <c r="BC2942" s="95"/>
      <c r="BD2942" s="41">
        <v>5</v>
      </c>
      <c r="BE2942" s="52">
        <v>51</v>
      </c>
      <c r="BF2942" s="103">
        <v>5134</v>
      </c>
      <c r="BG2942" s="277"/>
    </row>
    <row r="2943" spans="1:59" s="63" customFormat="1" ht="12.75" x14ac:dyDescent="0.2">
      <c r="A2943" s="196">
        <v>5</v>
      </c>
      <c r="B2943" s="197" t="s">
        <v>938</v>
      </c>
      <c r="C2943" s="208">
        <v>51</v>
      </c>
      <c r="D2943" s="209" t="s">
        <v>939</v>
      </c>
      <c r="E2943" s="212">
        <v>5134</v>
      </c>
      <c r="F2943" s="213" t="s">
        <v>981</v>
      </c>
      <c r="G2943" s="236" t="s">
        <v>576</v>
      </c>
      <c r="H2943" s="65"/>
      <c r="I2943" s="222"/>
      <c r="J2943" s="66"/>
      <c r="K2943" s="66"/>
      <c r="L2943" s="66"/>
      <c r="M2943" s="64"/>
      <c r="N2943" s="304"/>
      <c r="O2943" s="305"/>
      <c r="P2943" s="127"/>
      <c r="Q2943" s="67"/>
      <c r="R2943" s="67"/>
      <c r="S2943" s="67"/>
      <c r="T2943" s="67"/>
      <c r="U2943" s="67"/>
      <c r="V2943" s="67"/>
      <c r="W2943" s="67"/>
      <c r="X2943" s="67"/>
      <c r="Y2943" s="68"/>
      <c r="Z2943" s="68"/>
      <c r="AA2943" s="68"/>
      <c r="AB2943" s="67"/>
      <c r="AC2943" s="67"/>
      <c r="AD2943" s="67"/>
      <c r="AE2943" s="67"/>
      <c r="AF2943" s="67"/>
      <c r="AG2943" s="67"/>
      <c r="AH2943" s="67"/>
      <c r="AI2943" s="67"/>
      <c r="AJ2943" s="68"/>
      <c r="AK2943" s="68"/>
      <c r="AL2943" s="68"/>
      <c r="AM2943" s="67"/>
      <c r="AN2943" s="67"/>
      <c r="AO2943" s="67"/>
      <c r="AP2943" s="67"/>
      <c r="AQ2943" s="67"/>
      <c r="AR2943" s="67"/>
      <c r="AS2943" s="67"/>
      <c r="AT2943" s="67"/>
      <c r="AU2943" s="67"/>
      <c r="AV2943" s="67"/>
      <c r="AW2943" s="67"/>
      <c r="AX2943" s="68"/>
      <c r="AY2943" s="68"/>
      <c r="AZ2943" s="69"/>
      <c r="BA2943" s="70"/>
      <c r="BB2943" s="71"/>
      <c r="BC2943" s="95"/>
      <c r="BD2943" s="41">
        <v>5</v>
      </c>
      <c r="BE2943" s="52">
        <v>51</v>
      </c>
      <c r="BF2943" s="103">
        <v>5134</v>
      </c>
      <c r="BG2943" s="275"/>
    </row>
    <row r="2944" spans="1:59" s="63" customFormat="1" ht="12.75" x14ac:dyDescent="0.2">
      <c r="A2944" s="196">
        <v>5</v>
      </c>
      <c r="B2944" s="197" t="s">
        <v>938</v>
      </c>
      <c r="C2944" s="208">
        <v>51</v>
      </c>
      <c r="D2944" s="209" t="s">
        <v>939</v>
      </c>
      <c r="E2944" s="212">
        <v>5134</v>
      </c>
      <c r="F2944" s="213" t="s">
        <v>981</v>
      </c>
      <c r="G2944" s="236" t="s">
        <v>576</v>
      </c>
      <c r="H2944" s="72" t="s">
        <v>47</v>
      </c>
      <c r="I2944" s="223"/>
      <c r="J2944" s="73"/>
      <c r="K2944" s="73"/>
      <c r="L2944" s="73"/>
      <c r="M2944" s="74"/>
      <c r="N2944" s="247"/>
      <c r="O2944" s="306"/>
      <c r="P2944" s="105"/>
      <c r="Q2944" s="75"/>
      <c r="R2944" s="75"/>
      <c r="S2944" s="75"/>
      <c r="T2944" s="75"/>
      <c r="U2944" s="75"/>
      <c r="V2944" s="75"/>
      <c r="W2944" s="75"/>
      <c r="X2944" s="75"/>
      <c r="Y2944" s="76">
        <f>IF(ISNUMBER(VLOOKUP(Y2946,P$7:W$7,MATCH(Y2946,P$7:W$7))),VLOOKUP(Y2946,P$7:W$7,MATCH(Y2946,P$7:W$7)),IF(N2948=0,"No Data",IF(Y2946&gt;0,"&lt;100",0)))</f>
        <v>10000</v>
      </c>
      <c r="Z2944" s="77">
        <f>IF(ISNUMBER(VLOOKUP(Z2948,P$7:W$7,MATCH(Z2948,P$7:W$7))),VLOOKUP(Z2948,P$7:W$7,MATCH(Z2948,P$7:W$7)),IF(N2948=0,"No Data",IF(Z2948&gt;0,"&lt;100",0)))</f>
        <v>10000</v>
      </c>
      <c r="AA2944" s="106">
        <f>IF(ISNUMBER(Z2944),Z2944,0)</f>
        <v>10000</v>
      </c>
      <c r="AB2944" s="75"/>
      <c r="AC2944" s="75"/>
      <c r="AD2944" s="75"/>
      <c r="AE2944" s="75"/>
      <c r="AF2944" s="75"/>
      <c r="AG2944" s="75"/>
      <c r="AH2944" s="75"/>
      <c r="AI2944" s="75"/>
      <c r="AJ2944" s="76">
        <f>IF(ISNUMBER(VLOOKUP(AJ2946,AB$7:AH$7,MATCH(AJ2946,AB$7:AH$7))),VLOOKUP(AJ2946,AB$7:AH$7,MATCH(AJ2946,AB$7:AH$7)),IF(N2948=0,"No Data",IF(AJ2946&gt;0,"&lt;50",0)))</f>
        <v>0</v>
      </c>
      <c r="AK2944" s="77">
        <f>IF(ISNUMBER(VLOOKUP(AK2948,AB$7:AH$7,MATCH(AK2948,AB$7:AH$7))),VLOOKUP(AK2948,AB$7:AH$7,MATCH(AK2948,AB$7:AH$7)),IF(N2948=0,"No Data",IF(AK2948&gt;0,"&lt;50",0)))</f>
        <v>0</v>
      </c>
      <c r="AL2944" s="106">
        <f>IF(ISNUMBER(AK2944),AK2944,0)</f>
        <v>0</v>
      </c>
      <c r="AM2944" s="75"/>
      <c r="AN2944" s="75"/>
      <c r="AO2944" s="75"/>
      <c r="AP2944" s="75"/>
      <c r="AQ2944" s="75"/>
      <c r="AR2944" s="75"/>
      <c r="AS2944" s="75"/>
      <c r="AT2944" s="75"/>
      <c r="AU2944" s="75"/>
      <c r="AV2944" s="75"/>
      <c r="AW2944" s="76">
        <f>IF(ISNUMBER(VLOOKUP(AW2946,AM$7:AU$7,MATCH(AW2946,AM$7:AU$7))),VLOOKUP(AW2946,AM$7:AU$7,MATCH(AW2946,AM$7:AU$7)),IF(N2948=0,"No Data",IF(AW2946&gt;0,"&lt;10",0)))</f>
        <v>1000</v>
      </c>
      <c r="AX2944" s="77">
        <f>IF(ISNUMBER(VLOOKUP(AX2948,AM$7:AU$7,MATCH(AX2948,AM$7:AU$7))),VLOOKUP(AX2948,AM$7:AU$7,MATCH(AX2948,AM$7:AU$7)),IF(N2948=0,"No Data",IF(AX2948&gt;0,"&lt;10",0)))</f>
        <v>1000</v>
      </c>
      <c r="AY2944" s="106">
        <f>IF(ISNUMBER(AX2944),AX2944,0)</f>
        <v>1000</v>
      </c>
      <c r="AZ2944" s="79"/>
      <c r="BA2944" s="80"/>
      <c r="BB2944" s="71"/>
      <c r="BC2944" s="95"/>
      <c r="BD2944" s="41">
        <v>5</v>
      </c>
      <c r="BE2944" s="52">
        <v>51</v>
      </c>
      <c r="BF2944" s="103">
        <v>5134</v>
      </c>
      <c r="BG2944" s="276" t="s">
        <v>47</v>
      </c>
    </row>
    <row r="2945" spans="1:59" s="63" customFormat="1" ht="12.75" x14ac:dyDescent="0.2">
      <c r="A2945" s="196">
        <v>5</v>
      </c>
      <c r="B2945" s="197" t="s">
        <v>938</v>
      </c>
      <c r="C2945" s="208">
        <v>51</v>
      </c>
      <c r="D2945" s="209" t="s">
        <v>939</v>
      </c>
      <c r="E2945" s="212">
        <v>5134</v>
      </c>
      <c r="F2945" s="213" t="s">
        <v>981</v>
      </c>
      <c r="G2945" s="236" t="s">
        <v>576</v>
      </c>
      <c r="H2945" s="81" t="s">
        <v>48</v>
      </c>
      <c r="I2945" s="223"/>
      <c r="J2945" s="73"/>
      <c r="K2945" s="73"/>
      <c r="L2945" s="73"/>
      <c r="M2945" s="74"/>
      <c r="N2945" s="247"/>
      <c r="O2945" s="306"/>
      <c r="P2945" s="105"/>
      <c r="Q2945" s="75"/>
      <c r="R2945" s="75"/>
      <c r="S2945" s="75"/>
      <c r="T2945" s="75"/>
      <c r="U2945" s="75"/>
      <c r="V2945" s="75"/>
      <c r="W2945" s="75"/>
      <c r="X2945" s="75"/>
      <c r="Y2945" s="82">
        <f>MIN(X2949:X2954)</f>
        <v>100</v>
      </c>
      <c r="Z2945" s="83"/>
      <c r="AA2945" s="83"/>
      <c r="AB2945" s="75"/>
      <c r="AC2945" s="75"/>
      <c r="AD2945" s="75"/>
      <c r="AE2945" s="75"/>
      <c r="AF2945" s="75"/>
      <c r="AG2945" s="75"/>
      <c r="AH2945" s="75"/>
      <c r="AI2945" s="75"/>
      <c r="AJ2945" s="82">
        <f>MIN(AI2949:AI2954)</f>
        <v>0</v>
      </c>
      <c r="AK2945" s="83"/>
      <c r="AL2945" s="83"/>
      <c r="AM2945" s="75"/>
      <c r="AN2945" s="75"/>
      <c r="AO2945" s="75"/>
      <c r="AP2945" s="75"/>
      <c r="AQ2945" s="75"/>
      <c r="AR2945" s="75"/>
      <c r="AS2945" s="75"/>
      <c r="AT2945" s="75"/>
      <c r="AU2945" s="75"/>
      <c r="AV2945" s="75"/>
      <c r="AW2945" s="82">
        <f>MIN(AV2949:AV2954)</f>
        <v>100</v>
      </c>
      <c r="AX2945" s="83"/>
      <c r="AY2945" s="83"/>
      <c r="AZ2945" s="79"/>
      <c r="BA2945" s="80"/>
      <c r="BB2945" s="71"/>
      <c r="BC2945" s="95"/>
      <c r="BD2945" s="41">
        <v>5</v>
      </c>
      <c r="BE2945" s="52">
        <v>51</v>
      </c>
      <c r="BF2945" s="103">
        <v>5134</v>
      </c>
      <c r="BG2945" s="278" t="s">
        <v>48</v>
      </c>
    </row>
    <row r="2946" spans="1:59" s="63" customFormat="1" ht="12.75" x14ac:dyDescent="0.2">
      <c r="A2946" s="196">
        <v>5</v>
      </c>
      <c r="B2946" s="197" t="s">
        <v>938</v>
      </c>
      <c r="C2946" s="208">
        <v>51</v>
      </c>
      <c r="D2946" s="209" t="s">
        <v>939</v>
      </c>
      <c r="E2946" s="212">
        <v>5134</v>
      </c>
      <c r="F2946" s="213" t="s">
        <v>981</v>
      </c>
      <c r="G2946" s="236" t="s">
        <v>576</v>
      </c>
      <c r="H2946" s="81" t="s">
        <v>49</v>
      </c>
      <c r="I2946" s="223"/>
      <c r="J2946" s="73"/>
      <c r="K2946" s="73"/>
      <c r="L2946" s="73"/>
      <c r="M2946" s="74"/>
      <c r="N2946" s="247"/>
      <c r="O2946" s="306"/>
      <c r="P2946" s="105"/>
      <c r="Q2946" s="75"/>
      <c r="R2946" s="75"/>
      <c r="S2946" s="75"/>
      <c r="T2946" s="75"/>
      <c r="U2946" s="75"/>
      <c r="V2946" s="75"/>
      <c r="W2946" s="75"/>
      <c r="X2946" s="75"/>
      <c r="Y2946" s="84">
        <f>IF(ISNUMBER(AVERAGE(X2949:X2954)),AVERAGE(X2949:X2954),0)</f>
        <v>12550</v>
      </c>
      <c r="Z2946" s="83"/>
      <c r="AA2946" s="83"/>
      <c r="AB2946" s="75"/>
      <c r="AC2946" s="75"/>
      <c r="AD2946" s="75"/>
      <c r="AE2946" s="75"/>
      <c r="AF2946" s="75"/>
      <c r="AG2946" s="75"/>
      <c r="AH2946" s="75"/>
      <c r="AI2946" s="75"/>
      <c r="AJ2946" s="84">
        <f>IF(ISNUMBER(AVERAGE(AI2949:AI2954)),AVERAGE(AI2949:AI2954),0)</f>
        <v>0</v>
      </c>
      <c r="AK2946" s="83"/>
      <c r="AL2946" s="83"/>
      <c r="AM2946" s="75"/>
      <c r="AN2946" s="75"/>
      <c r="AO2946" s="75"/>
      <c r="AP2946" s="75"/>
      <c r="AQ2946" s="75"/>
      <c r="AR2946" s="75"/>
      <c r="AS2946" s="75"/>
      <c r="AT2946" s="75"/>
      <c r="AU2946" s="75"/>
      <c r="AV2946" s="75"/>
      <c r="AW2946" s="84">
        <f>IF(ISNUMBER(AVERAGE(AV2949:AV2954)),AVERAGE(AV2949:AV2954),0)</f>
        <v>1300</v>
      </c>
      <c r="AX2946" s="83"/>
      <c r="AY2946" s="83"/>
      <c r="AZ2946" s="79"/>
      <c r="BA2946" s="80"/>
      <c r="BB2946" s="71"/>
      <c r="BC2946" s="95"/>
      <c r="BD2946" s="41">
        <v>5</v>
      </c>
      <c r="BE2946" s="52">
        <v>51</v>
      </c>
      <c r="BF2946" s="103">
        <v>5134</v>
      </c>
      <c r="BG2946" s="278" t="s">
        <v>49</v>
      </c>
    </row>
    <row r="2947" spans="1:59" s="63" customFormat="1" ht="12.75" x14ac:dyDescent="0.2">
      <c r="A2947" s="196">
        <v>5</v>
      </c>
      <c r="B2947" s="197" t="s">
        <v>938</v>
      </c>
      <c r="C2947" s="208">
        <v>51</v>
      </c>
      <c r="D2947" s="209" t="s">
        <v>939</v>
      </c>
      <c r="E2947" s="212">
        <v>5134</v>
      </c>
      <c r="F2947" s="213" t="s">
        <v>981</v>
      </c>
      <c r="G2947" s="236" t="s">
        <v>576</v>
      </c>
      <c r="H2947" s="81" t="s">
        <v>50</v>
      </c>
      <c r="I2947" s="223"/>
      <c r="J2947" s="73"/>
      <c r="K2947" s="73"/>
      <c r="L2947" s="73"/>
      <c r="M2947" s="74"/>
      <c r="N2947" s="247"/>
      <c r="O2947" s="306"/>
      <c r="P2947" s="105"/>
      <c r="Q2947" s="75"/>
      <c r="R2947" s="75"/>
      <c r="S2947" s="75"/>
      <c r="T2947" s="75"/>
      <c r="U2947" s="75"/>
      <c r="V2947" s="75"/>
      <c r="W2947" s="75"/>
      <c r="X2947" s="75"/>
      <c r="Y2947" s="84">
        <f>MAX(X2949:X2954)</f>
        <v>25000</v>
      </c>
      <c r="Z2947" s="83"/>
      <c r="AA2947" s="83"/>
      <c r="AB2947" s="75"/>
      <c r="AC2947" s="75"/>
      <c r="AD2947" s="75"/>
      <c r="AE2947" s="75"/>
      <c r="AF2947" s="75"/>
      <c r="AG2947" s="75"/>
      <c r="AH2947" s="75"/>
      <c r="AI2947" s="75"/>
      <c r="AJ2947" s="84">
        <f>MAX(AI2949:AI2954)</f>
        <v>0</v>
      </c>
      <c r="AK2947" s="83"/>
      <c r="AL2947" s="83"/>
      <c r="AM2947" s="75"/>
      <c r="AN2947" s="75"/>
      <c r="AO2947" s="75"/>
      <c r="AP2947" s="75"/>
      <c r="AQ2947" s="75"/>
      <c r="AR2947" s="75"/>
      <c r="AS2947" s="75"/>
      <c r="AT2947" s="75"/>
      <c r="AU2947" s="75"/>
      <c r="AV2947" s="75"/>
      <c r="AW2947" s="84">
        <f>MAX(AV2949:AV2954)</f>
        <v>2500</v>
      </c>
      <c r="AX2947" s="83"/>
      <c r="AY2947" s="83"/>
      <c r="AZ2947" s="79"/>
      <c r="BA2947" s="80"/>
      <c r="BB2947" s="71"/>
      <c r="BC2947" s="95"/>
      <c r="BD2947" s="41">
        <v>5</v>
      </c>
      <c r="BE2947" s="52">
        <v>51</v>
      </c>
      <c r="BF2947" s="103">
        <v>5134</v>
      </c>
      <c r="BG2947" s="278" t="s">
        <v>50</v>
      </c>
    </row>
    <row r="2948" spans="1:59" s="63" customFormat="1" ht="12.75" x14ac:dyDescent="0.2">
      <c r="A2948" s="196">
        <v>5</v>
      </c>
      <c r="B2948" s="197" t="s">
        <v>938</v>
      </c>
      <c r="C2948" s="208">
        <v>51</v>
      </c>
      <c r="D2948" s="209" t="s">
        <v>939</v>
      </c>
      <c r="E2948" s="212">
        <v>5134</v>
      </c>
      <c r="F2948" s="213" t="s">
        <v>981</v>
      </c>
      <c r="G2948" s="236" t="s">
        <v>576</v>
      </c>
      <c r="H2948" s="85" t="s">
        <v>51</v>
      </c>
      <c r="I2948" s="223"/>
      <c r="J2948" s="73"/>
      <c r="K2948" s="73"/>
      <c r="L2948" s="73"/>
      <c r="M2948" s="74"/>
      <c r="N2948" s="248">
        <f>SUM(N2949:N2954)</f>
        <v>6</v>
      </c>
      <c r="O2948" s="293">
        <f>SUM(O2949:O2954)</f>
        <v>0.99999999999999989</v>
      </c>
      <c r="P2948" s="292"/>
      <c r="Q2948" s="87"/>
      <c r="R2948" s="87"/>
      <c r="S2948" s="87"/>
      <c r="T2948" s="87"/>
      <c r="U2948" s="87"/>
      <c r="V2948" s="87"/>
      <c r="W2948" s="87"/>
      <c r="X2948" s="87"/>
      <c r="Y2948" s="88"/>
      <c r="Z2948" s="119">
        <f>SUM(Z2949:Z2954)</f>
        <v>12549.999999999998</v>
      </c>
      <c r="AA2948" s="120"/>
      <c r="AB2948" s="111"/>
      <c r="AC2948" s="111"/>
      <c r="AD2948" s="111"/>
      <c r="AE2948" s="111"/>
      <c r="AF2948" s="111"/>
      <c r="AG2948" s="111"/>
      <c r="AH2948" s="111"/>
      <c r="AI2948" s="111"/>
      <c r="AJ2948" s="120"/>
      <c r="AK2948" s="119">
        <f>SUM(AK2949:AK2954)</f>
        <v>0</v>
      </c>
      <c r="AL2948" s="120"/>
      <c r="AM2948" s="111"/>
      <c r="AN2948" s="111"/>
      <c r="AO2948" s="111"/>
      <c r="AP2948" s="111"/>
      <c r="AQ2948" s="111"/>
      <c r="AR2948" s="111"/>
      <c r="AS2948" s="111"/>
      <c r="AT2948" s="111"/>
      <c r="AU2948" s="111"/>
      <c r="AV2948" s="111"/>
      <c r="AW2948" s="120"/>
      <c r="AX2948" s="119">
        <f>SUM(AX2949:AX2954)</f>
        <v>1300</v>
      </c>
      <c r="AY2948" s="88"/>
      <c r="AZ2948" s="79"/>
      <c r="BA2948" s="80"/>
      <c r="BB2948" s="71"/>
      <c r="BC2948" s="95"/>
      <c r="BD2948" s="41">
        <v>5</v>
      </c>
      <c r="BE2948" s="52">
        <v>51</v>
      </c>
      <c r="BF2948" s="103">
        <v>5134</v>
      </c>
      <c r="BG2948" s="279" t="s">
        <v>51</v>
      </c>
    </row>
    <row r="2949" spans="1:59" s="63" customFormat="1" ht="12.75" x14ac:dyDescent="0.2">
      <c r="A2949" s="196">
        <v>5</v>
      </c>
      <c r="B2949" s="197" t="s">
        <v>938</v>
      </c>
      <c r="C2949" s="208">
        <v>51</v>
      </c>
      <c r="D2949" s="209" t="s">
        <v>939</v>
      </c>
      <c r="E2949" s="212">
        <v>5134</v>
      </c>
      <c r="F2949" s="213" t="s">
        <v>981</v>
      </c>
      <c r="G2949" s="236" t="s">
        <v>576</v>
      </c>
      <c r="H2949" s="89" t="s">
        <v>52</v>
      </c>
      <c r="I2949" s="90" t="s">
        <v>580</v>
      </c>
      <c r="J2949" s="90"/>
      <c r="K2949" s="90" t="s">
        <v>68</v>
      </c>
      <c r="L2949" s="90" t="s">
        <v>69</v>
      </c>
      <c r="M2949" s="91"/>
      <c r="N2949" s="312">
        <v>1</v>
      </c>
      <c r="O2949" s="313">
        <f t="shared" ref="O2949:O2954" si="452">N2949/N$2948</f>
        <v>0.16666666666666666</v>
      </c>
      <c r="P2949" s="104"/>
      <c r="Q2949" s="92"/>
      <c r="R2949" s="92"/>
      <c r="S2949" s="92"/>
      <c r="T2949" s="92"/>
      <c r="U2949" s="92"/>
      <c r="V2949" s="92"/>
      <c r="W2949" s="92">
        <v>1</v>
      </c>
      <c r="X2949" s="109">
        <f t="shared" ref="X2949:X2954" si="453">P2949*P$7+Q2949*Q$7+R2949*R$7+S2949*S$7+T2949*T$7+U2949*U$7+V2949*V$7+W2949*W$7</f>
        <v>25000</v>
      </c>
      <c r="Y2949" s="83"/>
      <c r="Z2949" s="110">
        <f t="shared" ref="Z2949:Z2954" si="454">X2949*$O2949</f>
        <v>4166.6666666666661</v>
      </c>
      <c r="AA2949" s="111"/>
      <c r="AB2949" s="92"/>
      <c r="AC2949" s="92"/>
      <c r="AD2949" s="92"/>
      <c r="AE2949" s="92"/>
      <c r="AF2949" s="92"/>
      <c r="AG2949" s="92"/>
      <c r="AH2949" s="92"/>
      <c r="AI2949" s="109">
        <f t="shared" ref="AI2949:AI2954" si="455">AB2949*AB$7+AC2949*AC$7+AD2949*AD$7+AE2949*AE$7+AF2949*AF$7+AG2949*AG$7+AH2949*AH$7</f>
        <v>0</v>
      </c>
      <c r="AJ2949" s="83"/>
      <c r="AK2949" s="110">
        <f t="shared" ref="AK2949:AK2954" si="456">AI2949*$O2949</f>
        <v>0</v>
      </c>
      <c r="AL2949" s="111"/>
      <c r="AM2949" s="92"/>
      <c r="AN2949" s="92"/>
      <c r="AO2949" s="92"/>
      <c r="AP2949" s="92">
        <v>1</v>
      </c>
      <c r="AQ2949" s="92"/>
      <c r="AR2949" s="92"/>
      <c r="AS2949" s="92"/>
      <c r="AT2949" s="92"/>
      <c r="AU2949" s="92"/>
      <c r="AV2949" s="109">
        <f t="shared" ref="AV2949:AV2954" si="457">AM2949*AM$7+AN2949*AN$7+AO2949*AO$7+AP2949*AP$7+AQ2949*AQ$7+AR2949*AR$7+AS2949*AS$7+AT2949*AT$7+AU2949*AU$7</f>
        <v>100</v>
      </c>
      <c r="AW2949" s="75"/>
      <c r="AX2949" s="110">
        <f t="shared" ref="AX2949:AX2954" si="458">AV2949*$O2949</f>
        <v>16.666666666666664</v>
      </c>
      <c r="AY2949" s="111"/>
      <c r="AZ2949" s="93"/>
      <c r="BA2949" s="94" t="s">
        <v>105</v>
      </c>
      <c r="BB2949" s="71"/>
      <c r="BC2949" s="95"/>
      <c r="BD2949" s="41">
        <v>5</v>
      </c>
      <c r="BE2949" s="52">
        <v>51</v>
      </c>
      <c r="BF2949" s="103">
        <v>5134</v>
      </c>
      <c r="BG2949" s="280" t="s">
        <v>52</v>
      </c>
    </row>
    <row r="2950" spans="1:59" s="63" customFormat="1" ht="12.75" x14ac:dyDescent="0.2">
      <c r="A2950" s="196">
        <v>5</v>
      </c>
      <c r="B2950" s="197" t="s">
        <v>938</v>
      </c>
      <c r="C2950" s="208">
        <v>51</v>
      </c>
      <c r="D2950" s="209" t="s">
        <v>939</v>
      </c>
      <c r="E2950" s="212">
        <v>5134</v>
      </c>
      <c r="F2950" s="213" t="s">
        <v>981</v>
      </c>
      <c r="G2950" s="236" t="s">
        <v>576</v>
      </c>
      <c r="H2950" s="89"/>
      <c r="I2950" s="90" t="s">
        <v>507</v>
      </c>
      <c r="J2950" s="90"/>
      <c r="K2950" s="90" t="s">
        <v>64</v>
      </c>
      <c r="L2950" s="90" t="s">
        <v>136</v>
      </c>
      <c r="M2950" s="91"/>
      <c r="N2950" s="312">
        <v>1</v>
      </c>
      <c r="O2950" s="313">
        <f t="shared" si="452"/>
        <v>0.16666666666666666</v>
      </c>
      <c r="P2950" s="104">
        <v>1</v>
      </c>
      <c r="Q2950" s="92"/>
      <c r="R2950" s="92"/>
      <c r="S2950" s="92"/>
      <c r="T2950" s="92"/>
      <c r="U2950" s="92"/>
      <c r="V2950" s="92"/>
      <c r="W2950" s="92"/>
      <c r="X2950" s="109">
        <f t="shared" si="453"/>
        <v>100</v>
      </c>
      <c r="Y2950" s="83"/>
      <c r="Z2950" s="110">
        <f t="shared" si="454"/>
        <v>16.666666666666664</v>
      </c>
      <c r="AA2950" s="111"/>
      <c r="AB2950" s="92"/>
      <c r="AC2950" s="92"/>
      <c r="AD2950" s="92"/>
      <c r="AE2950" s="92"/>
      <c r="AF2950" s="92"/>
      <c r="AG2950" s="92"/>
      <c r="AH2950" s="92"/>
      <c r="AI2950" s="109">
        <f t="shared" si="455"/>
        <v>0</v>
      </c>
      <c r="AJ2950" s="83"/>
      <c r="AK2950" s="110">
        <f t="shared" si="456"/>
        <v>0</v>
      </c>
      <c r="AL2950" s="111"/>
      <c r="AM2950" s="92"/>
      <c r="AN2950" s="92"/>
      <c r="AO2950" s="92"/>
      <c r="AP2950" s="92"/>
      <c r="AQ2950" s="92"/>
      <c r="AR2950" s="92"/>
      <c r="AS2950" s="92"/>
      <c r="AT2950" s="92">
        <v>1</v>
      </c>
      <c r="AU2950" s="92"/>
      <c r="AV2950" s="109">
        <f t="shared" si="457"/>
        <v>2500</v>
      </c>
      <c r="AW2950" s="75"/>
      <c r="AX2950" s="110">
        <f t="shared" si="458"/>
        <v>416.66666666666663</v>
      </c>
      <c r="AY2950" s="111"/>
      <c r="AZ2950" s="93"/>
      <c r="BA2950" s="94" t="s">
        <v>131</v>
      </c>
      <c r="BB2950" s="71"/>
      <c r="BC2950" s="95"/>
      <c r="BD2950" s="41">
        <v>5</v>
      </c>
      <c r="BE2950" s="52">
        <v>51</v>
      </c>
      <c r="BF2950" s="103">
        <v>5134</v>
      </c>
      <c r="BG2950" s="280" t="s">
        <v>52</v>
      </c>
    </row>
    <row r="2951" spans="1:59" s="63" customFormat="1" ht="12.75" x14ac:dyDescent="0.2">
      <c r="A2951" s="196">
        <v>5</v>
      </c>
      <c r="B2951" s="197" t="s">
        <v>938</v>
      </c>
      <c r="C2951" s="208">
        <v>51</v>
      </c>
      <c r="D2951" s="209" t="s">
        <v>939</v>
      </c>
      <c r="E2951" s="212">
        <v>5134</v>
      </c>
      <c r="F2951" s="213" t="s">
        <v>981</v>
      </c>
      <c r="G2951" s="236" t="s">
        <v>576</v>
      </c>
      <c r="H2951" s="89"/>
      <c r="I2951" s="90" t="s">
        <v>516</v>
      </c>
      <c r="J2951" s="90"/>
      <c r="K2951" s="90" t="s">
        <v>73</v>
      </c>
      <c r="L2951" s="90" t="s">
        <v>69</v>
      </c>
      <c r="M2951" s="91"/>
      <c r="N2951" s="312">
        <v>1</v>
      </c>
      <c r="O2951" s="313">
        <f t="shared" si="452"/>
        <v>0.16666666666666666</v>
      </c>
      <c r="P2951" s="104"/>
      <c r="Q2951" s="92"/>
      <c r="R2951" s="92"/>
      <c r="S2951" s="92"/>
      <c r="T2951" s="92"/>
      <c r="U2951" s="92"/>
      <c r="V2951" s="92"/>
      <c r="W2951" s="92">
        <v>1</v>
      </c>
      <c r="X2951" s="109">
        <f t="shared" si="453"/>
        <v>25000</v>
      </c>
      <c r="Y2951" s="83"/>
      <c r="Z2951" s="110">
        <f t="shared" si="454"/>
        <v>4166.6666666666661</v>
      </c>
      <c r="AA2951" s="111"/>
      <c r="AB2951" s="92"/>
      <c r="AC2951" s="92"/>
      <c r="AD2951" s="92"/>
      <c r="AE2951" s="92"/>
      <c r="AF2951" s="92"/>
      <c r="AG2951" s="92"/>
      <c r="AH2951" s="92"/>
      <c r="AI2951" s="109">
        <f t="shared" si="455"/>
        <v>0</v>
      </c>
      <c r="AJ2951" s="83"/>
      <c r="AK2951" s="110">
        <f t="shared" si="456"/>
        <v>0</v>
      </c>
      <c r="AL2951" s="111"/>
      <c r="AM2951" s="92"/>
      <c r="AN2951" s="92"/>
      <c r="AO2951" s="92"/>
      <c r="AP2951" s="92">
        <v>1</v>
      </c>
      <c r="AQ2951" s="92"/>
      <c r="AR2951" s="92"/>
      <c r="AS2951" s="92"/>
      <c r="AT2951" s="92"/>
      <c r="AU2951" s="92"/>
      <c r="AV2951" s="109">
        <f t="shared" si="457"/>
        <v>100</v>
      </c>
      <c r="AW2951" s="75"/>
      <c r="AX2951" s="110">
        <f t="shared" si="458"/>
        <v>16.666666666666664</v>
      </c>
      <c r="AY2951" s="111"/>
      <c r="AZ2951" s="93"/>
      <c r="BA2951" s="94" t="s">
        <v>131</v>
      </c>
      <c r="BB2951" s="71"/>
      <c r="BC2951" s="95"/>
      <c r="BD2951" s="41">
        <v>5</v>
      </c>
      <c r="BE2951" s="52">
        <v>51</v>
      </c>
      <c r="BF2951" s="103">
        <v>5134</v>
      </c>
      <c r="BG2951" s="280" t="s">
        <v>52</v>
      </c>
    </row>
    <row r="2952" spans="1:59" s="63" customFormat="1" ht="12.75" x14ac:dyDescent="0.2">
      <c r="A2952" s="196">
        <v>5</v>
      </c>
      <c r="B2952" s="197" t="s">
        <v>938</v>
      </c>
      <c r="C2952" s="208">
        <v>51</v>
      </c>
      <c r="D2952" s="209" t="s">
        <v>939</v>
      </c>
      <c r="E2952" s="212">
        <v>5134</v>
      </c>
      <c r="F2952" s="213" t="s">
        <v>981</v>
      </c>
      <c r="G2952" s="236" t="s">
        <v>576</v>
      </c>
      <c r="H2952" s="89"/>
      <c r="I2952" s="90" t="s">
        <v>291</v>
      </c>
      <c r="J2952" s="90"/>
      <c r="K2952" s="90" t="s">
        <v>129</v>
      </c>
      <c r="L2952" s="90"/>
      <c r="M2952" s="91"/>
      <c r="N2952" s="312">
        <v>1</v>
      </c>
      <c r="O2952" s="313">
        <f t="shared" si="452"/>
        <v>0.16666666666666666</v>
      </c>
      <c r="P2952" s="104"/>
      <c r="Q2952" s="92"/>
      <c r="R2952" s="92"/>
      <c r="S2952" s="92"/>
      <c r="T2952" s="92"/>
      <c r="U2952" s="92"/>
      <c r="V2952" s="92"/>
      <c r="W2952" s="92">
        <v>1</v>
      </c>
      <c r="X2952" s="109">
        <f t="shared" si="453"/>
        <v>25000</v>
      </c>
      <c r="Y2952" s="83"/>
      <c r="Z2952" s="110">
        <f t="shared" si="454"/>
        <v>4166.6666666666661</v>
      </c>
      <c r="AA2952" s="111"/>
      <c r="AB2952" s="92"/>
      <c r="AC2952" s="92"/>
      <c r="AD2952" s="92"/>
      <c r="AE2952" s="92"/>
      <c r="AF2952" s="92"/>
      <c r="AG2952" s="92"/>
      <c r="AH2952" s="92"/>
      <c r="AI2952" s="109">
        <f t="shared" si="455"/>
        <v>0</v>
      </c>
      <c r="AJ2952" s="83"/>
      <c r="AK2952" s="110">
        <f t="shared" si="456"/>
        <v>0</v>
      </c>
      <c r="AL2952" s="111"/>
      <c r="AM2952" s="92"/>
      <c r="AN2952" s="92"/>
      <c r="AO2952" s="92"/>
      <c r="AP2952" s="92">
        <v>1</v>
      </c>
      <c r="AQ2952" s="92"/>
      <c r="AR2952" s="92"/>
      <c r="AS2952" s="92"/>
      <c r="AT2952" s="92"/>
      <c r="AU2952" s="92"/>
      <c r="AV2952" s="109">
        <f t="shared" si="457"/>
        <v>100</v>
      </c>
      <c r="AW2952" s="75"/>
      <c r="AX2952" s="110">
        <f t="shared" si="458"/>
        <v>16.666666666666664</v>
      </c>
      <c r="AY2952" s="111"/>
      <c r="AZ2952" s="93"/>
      <c r="BA2952" s="94" t="s">
        <v>131</v>
      </c>
      <c r="BB2952" s="71"/>
      <c r="BC2952" s="95"/>
      <c r="BD2952" s="41">
        <v>5</v>
      </c>
      <c r="BE2952" s="52">
        <v>51</v>
      </c>
      <c r="BF2952" s="103">
        <v>5134</v>
      </c>
      <c r="BG2952" s="280" t="s">
        <v>52</v>
      </c>
    </row>
    <row r="2953" spans="1:59" s="63" customFormat="1" ht="12.75" x14ac:dyDescent="0.2">
      <c r="A2953" s="196">
        <v>5</v>
      </c>
      <c r="B2953" s="197" t="s">
        <v>938</v>
      </c>
      <c r="C2953" s="208">
        <v>51</v>
      </c>
      <c r="D2953" s="209" t="s">
        <v>939</v>
      </c>
      <c r="E2953" s="212">
        <v>5134</v>
      </c>
      <c r="F2953" s="213" t="s">
        <v>981</v>
      </c>
      <c r="G2953" s="236" t="s">
        <v>576</v>
      </c>
      <c r="H2953" s="89"/>
      <c r="I2953" s="90" t="s">
        <v>956</v>
      </c>
      <c r="J2953" s="90"/>
      <c r="K2953" s="90" t="s">
        <v>64</v>
      </c>
      <c r="L2953" s="90" t="s">
        <v>119</v>
      </c>
      <c r="M2953" s="91"/>
      <c r="N2953" s="312">
        <v>1</v>
      </c>
      <c r="O2953" s="313">
        <f t="shared" si="452"/>
        <v>0.16666666666666666</v>
      </c>
      <c r="P2953" s="104">
        <v>1</v>
      </c>
      <c r="Q2953" s="92"/>
      <c r="R2953" s="92"/>
      <c r="S2953" s="92"/>
      <c r="T2953" s="92"/>
      <c r="U2953" s="92"/>
      <c r="V2953" s="92"/>
      <c r="W2953" s="92"/>
      <c r="X2953" s="109">
        <f t="shared" si="453"/>
        <v>100</v>
      </c>
      <c r="Y2953" s="83"/>
      <c r="Z2953" s="110">
        <f t="shared" si="454"/>
        <v>16.666666666666664</v>
      </c>
      <c r="AA2953" s="111"/>
      <c r="AB2953" s="92"/>
      <c r="AC2953" s="92"/>
      <c r="AD2953" s="92"/>
      <c r="AE2953" s="92"/>
      <c r="AF2953" s="92"/>
      <c r="AG2953" s="92"/>
      <c r="AH2953" s="92"/>
      <c r="AI2953" s="109">
        <f t="shared" si="455"/>
        <v>0</v>
      </c>
      <c r="AJ2953" s="83"/>
      <c r="AK2953" s="110">
        <f t="shared" si="456"/>
        <v>0</v>
      </c>
      <c r="AL2953" s="111"/>
      <c r="AM2953" s="92"/>
      <c r="AN2953" s="92"/>
      <c r="AO2953" s="92"/>
      <c r="AP2953" s="92"/>
      <c r="AQ2953" s="92"/>
      <c r="AR2953" s="92"/>
      <c r="AS2953" s="92"/>
      <c r="AT2953" s="92">
        <v>1</v>
      </c>
      <c r="AU2953" s="92"/>
      <c r="AV2953" s="109">
        <f t="shared" si="457"/>
        <v>2500</v>
      </c>
      <c r="AW2953" s="75"/>
      <c r="AX2953" s="110">
        <f t="shared" si="458"/>
        <v>416.66666666666663</v>
      </c>
      <c r="AY2953" s="111"/>
      <c r="AZ2953" s="93"/>
      <c r="BA2953" s="94" t="s">
        <v>131</v>
      </c>
      <c r="BB2953" s="71"/>
      <c r="BC2953" s="95"/>
      <c r="BD2953" s="41">
        <v>5</v>
      </c>
      <c r="BE2953" s="52">
        <v>51</v>
      </c>
      <c r="BF2953" s="103">
        <v>5134</v>
      </c>
      <c r="BG2953" s="280" t="s">
        <v>52</v>
      </c>
    </row>
    <row r="2954" spans="1:59" s="63" customFormat="1" ht="12.75" x14ac:dyDescent="0.2">
      <c r="A2954" s="196">
        <v>5</v>
      </c>
      <c r="B2954" s="197" t="s">
        <v>938</v>
      </c>
      <c r="C2954" s="208">
        <v>51</v>
      </c>
      <c r="D2954" s="209" t="s">
        <v>939</v>
      </c>
      <c r="E2954" s="212">
        <v>5134</v>
      </c>
      <c r="F2954" s="213" t="s">
        <v>981</v>
      </c>
      <c r="G2954" s="236" t="s">
        <v>576</v>
      </c>
      <c r="H2954" s="89"/>
      <c r="I2954" s="90" t="s">
        <v>290</v>
      </c>
      <c r="J2954" s="90"/>
      <c r="K2954" s="90" t="s">
        <v>64</v>
      </c>
      <c r="L2954" s="90" t="s">
        <v>136</v>
      </c>
      <c r="M2954" s="91"/>
      <c r="N2954" s="312">
        <v>1</v>
      </c>
      <c r="O2954" s="313">
        <f t="shared" si="452"/>
        <v>0.16666666666666666</v>
      </c>
      <c r="P2954" s="104">
        <v>1</v>
      </c>
      <c r="Q2954" s="92"/>
      <c r="R2954" s="92"/>
      <c r="S2954" s="92"/>
      <c r="T2954" s="92"/>
      <c r="U2954" s="92"/>
      <c r="V2954" s="92"/>
      <c r="W2954" s="92"/>
      <c r="X2954" s="109">
        <f t="shared" si="453"/>
        <v>100</v>
      </c>
      <c r="Y2954" s="83"/>
      <c r="Z2954" s="110">
        <f t="shared" si="454"/>
        <v>16.666666666666664</v>
      </c>
      <c r="AA2954" s="111"/>
      <c r="AB2954" s="92"/>
      <c r="AC2954" s="92"/>
      <c r="AD2954" s="92"/>
      <c r="AE2954" s="92"/>
      <c r="AF2954" s="92"/>
      <c r="AG2954" s="92"/>
      <c r="AH2954" s="92"/>
      <c r="AI2954" s="109">
        <f t="shared" si="455"/>
        <v>0</v>
      </c>
      <c r="AJ2954" s="83"/>
      <c r="AK2954" s="110">
        <f t="shared" si="456"/>
        <v>0</v>
      </c>
      <c r="AL2954" s="111"/>
      <c r="AM2954" s="92"/>
      <c r="AN2954" s="92"/>
      <c r="AO2954" s="92"/>
      <c r="AP2954" s="92"/>
      <c r="AQ2954" s="92"/>
      <c r="AR2954" s="92"/>
      <c r="AS2954" s="92"/>
      <c r="AT2954" s="92">
        <v>1</v>
      </c>
      <c r="AU2954" s="92"/>
      <c r="AV2954" s="109">
        <f t="shared" si="457"/>
        <v>2500</v>
      </c>
      <c r="AW2954" s="75"/>
      <c r="AX2954" s="110">
        <f t="shared" si="458"/>
        <v>416.66666666666663</v>
      </c>
      <c r="AY2954" s="111"/>
      <c r="AZ2954" s="93"/>
      <c r="BA2954" s="94" t="s">
        <v>131</v>
      </c>
      <c r="BB2954" s="71"/>
      <c r="BC2954" s="95"/>
      <c r="BD2954" s="41">
        <v>5</v>
      </c>
      <c r="BE2954" s="52">
        <v>51</v>
      </c>
      <c r="BF2954" s="103">
        <v>5134</v>
      </c>
      <c r="BG2954" s="280" t="s">
        <v>52</v>
      </c>
    </row>
    <row r="2955" spans="1:59" s="63" customFormat="1" ht="12.75" x14ac:dyDescent="0.2">
      <c r="A2955" s="196">
        <v>5</v>
      </c>
      <c r="B2955" s="197" t="s">
        <v>938</v>
      </c>
      <c r="C2955" s="208">
        <v>51</v>
      </c>
      <c r="D2955" s="209" t="s">
        <v>939</v>
      </c>
      <c r="E2955" s="212">
        <v>5134</v>
      </c>
      <c r="F2955" s="213" t="s">
        <v>981</v>
      </c>
      <c r="G2955" s="236" t="s">
        <v>576</v>
      </c>
      <c r="H2955" s="65"/>
      <c r="I2955" s="222"/>
      <c r="J2955" s="66"/>
      <c r="K2955" s="66"/>
      <c r="L2955" s="66"/>
      <c r="M2955" s="64"/>
      <c r="N2955" s="304"/>
      <c r="O2955" s="305"/>
      <c r="P2955" s="127"/>
      <c r="Q2955" s="67"/>
      <c r="R2955" s="67"/>
      <c r="S2955" s="67"/>
      <c r="T2955" s="67"/>
      <c r="U2955" s="67"/>
      <c r="V2955" s="67"/>
      <c r="W2955" s="67"/>
      <c r="X2955" s="67"/>
      <c r="Y2955" s="68"/>
      <c r="Z2955" s="68"/>
      <c r="AA2955" s="68"/>
      <c r="AB2955" s="67"/>
      <c r="AC2955" s="67"/>
      <c r="AD2955" s="67"/>
      <c r="AE2955" s="67"/>
      <c r="AF2955" s="67"/>
      <c r="AG2955" s="67"/>
      <c r="AH2955" s="67"/>
      <c r="AI2955" s="67"/>
      <c r="AJ2955" s="68"/>
      <c r="AK2955" s="68"/>
      <c r="AL2955" s="68"/>
      <c r="AM2955" s="67"/>
      <c r="AN2955" s="67"/>
      <c r="AO2955" s="67"/>
      <c r="AP2955" s="67"/>
      <c r="AQ2955" s="67"/>
      <c r="AR2955" s="67"/>
      <c r="AS2955" s="67"/>
      <c r="AT2955" s="67"/>
      <c r="AU2955" s="67"/>
      <c r="AV2955" s="67"/>
      <c r="AW2955" s="67"/>
      <c r="AX2955" s="68"/>
      <c r="AY2955" s="68"/>
      <c r="AZ2955" s="69"/>
      <c r="BA2955" s="70"/>
      <c r="BB2955" s="71"/>
      <c r="BC2955" s="95"/>
      <c r="BD2955" s="41">
        <v>5</v>
      </c>
      <c r="BE2955" s="52">
        <v>51</v>
      </c>
      <c r="BF2955" s="103">
        <v>5134</v>
      </c>
      <c r="BG2955" s="275"/>
    </row>
    <row r="2956" spans="1:59" s="63" customFormat="1" ht="12.75" x14ac:dyDescent="0.2">
      <c r="A2956" s="196">
        <v>5</v>
      </c>
      <c r="B2956" s="197" t="s">
        <v>938</v>
      </c>
      <c r="C2956" s="208">
        <v>51</v>
      </c>
      <c r="D2956" s="209" t="s">
        <v>939</v>
      </c>
      <c r="E2956" s="212">
        <v>5134</v>
      </c>
      <c r="F2956" s="213" t="s">
        <v>981</v>
      </c>
      <c r="G2956" s="232"/>
      <c r="H2956" s="97"/>
      <c r="I2956" s="224"/>
      <c r="J2956" s="98"/>
      <c r="K2956" s="98"/>
      <c r="L2956" s="98"/>
      <c r="M2956" s="96"/>
      <c r="N2956" s="307"/>
      <c r="O2956" s="246"/>
      <c r="P2956" s="124"/>
      <c r="Q2956" s="99"/>
      <c r="R2956" s="99"/>
      <c r="S2956" s="99"/>
      <c r="T2956" s="99"/>
      <c r="U2956" s="99"/>
      <c r="V2956" s="99"/>
      <c r="W2956" s="99"/>
      <c r="X2956" s="99"/>
      <c r="Y2956" s="100"/>
      <c r="Z2956" s="100"/>
      <c r="AA2956" s="100"/>
      <c r="AB2956" s="99"/>
      <c r="AC2956" s="99"/>
      <c r="AD2956" s="99"/>
      <c r="AE2956" s="99"/>
      <c r="AF2956" s="99"/>
      <c r="AG2956" s="99"/>
      <c r="AH2956" s="99"/>
      <c r="AI2956" s="99"/>
      <c r="AJ2956" s="100"/>
      <c r="AK2956" s="100"/>
      <c r="AL2956" s="100"/>
      <c r="AM2956" s="99"/>
      <c r="AN2956" s="99"/>
      <c r="AO2956" s="99"/>
      <c r="AP2956" s="99"/>
      <c r="AQ2956" s="99"/>
      <c r="AR2956" s="99"/>
      <c r="AS2956" s="99"/>
      <c r="AT2956" s="99"/>
      <c r="AU2956" s="99"/>
      <c r="AV2956" s="99"/>
      <c r="AW2956" s="99"/>
      <c r="AX2956" s="100"/>
      <c r="AY2956" s="100"/>
      <c r="AZ2956" s="101"/>
      <c r="BA2956" s="102"/>
      <c r="BB2956" s="95"/>
      <c r="BC2956" s="95"/>
      <c r="BD2956" s="41">
        <v>5</v>
      </c>
      <c r="BE2956" s="52">
        <v>51</v>
      </c>
      <c r="BF2956" s="103">
        <v>5134</v>
      </c>
      <c r="BG2956" s="277"/>
    </row>
    <row r="2957" spans="1:59" s="53" customFormat="1" ht="18.75" x14ac:dyDescent="0.3">
      <c r="A2957" s="202">
        <v>5</v>
      </c>
      <c r="B2957" s="203" t="s">
        <v>938</v>
      </c>
      <c r="C2957" s="205">
        <v>52</v>
      </c>
      <c r="D2957" s="206" t="s">
        <v>982</v>
      </c>
      <c r="E2957" s="207"/>
      <c r="F2957" s="207"/>
      <c r="G2957" s="229"/>
      <c r="H2957" s="44"/>
      <c r="I2957" s="226"/>
      <c r="J2957" s="192"/>
      <c r="K2957" s="192"/>
      <c r="L2957" s="192"/>
      <c r="M2957" s="194"/>
      <c r="N2957" s="302"/>
      <c r="O2957" s="298"/>
      <c r="P2957" s="47"/>
      <c r="Q2957" s="47"/>
      <c r="R2957" s="47"/>
      <c r="S2957" s="47"/>
      <c r="T2957" s="47"/>
      <c r="U2957" s="47"/>
      <c r="V2957" s="47"/>
      <c r="W2957" s="47"/>
      <c r="X2957" s="47"/>
      <c r="Y2957" s="48"/>
      <c r="Z2957" s="48"/>
      <c r="AA2957" s="48"/>
      <c r="AB2957" s="47"/>
      <c r="AC2957" s="47"/>
      <c r="AD2957" s="47"/>
      <c r="AE2957" s="47"/>
      <c r="AF2957" s="47"/>
      <c r="AG2957" s="47"/>
      <c r="AH2957" s="47"/>
      <c r="AI2957" s="47"/>
      <c r="AJ2957" s="48"/>
      <c r="AK2957" s="48"/>
      <c r="AL2957" s="48"/>
      <c r="AM2957" s="47"/>
      <c r="AN2957" s="47"/>
      <c r="AO2957" s="47"/>
      <c r="AP2957" s="47"/>
      <c r="AQ2957" s="47"/>
      <c r="AR2957" s="47"/>
      <c r="AS2957" s="47"/>
      <c r="AT2957" s="47"/>
      <c r="AU2957" s="47"/>
      <c r="AV2957" s="47"/>
      <c r="AW2957" s="47"/>
      <c r="AX2957" s="48"/>
      <c r="AY2957" s="333"/>
      <c r="AZ2957" s="49"/>
      <c r="BA2957" s="50"/>
      <c r="BB2957" s="51"/>
      <c r="BC2957" s="45"/>
      <c r="BD2957" s="41">
        <v>5</v>
      </c>
      <c r="BE2957" s="52">
        <v>52</v>
      </c>
      <c r="BF2957" s="52" t="s">
        <v>982</v>
      </c>
      <c r="BG2957" s="273"/>
    </row>
    <row r="2958" spans="1:59" x14ac:dyDescent="0.25">
      <c r="A2958" s="196">
        <v>5</v>
      </c>
      <c r="B2958" s="197" t="s">
        <v>938</v>
      </c>
      <c r="C2958" s="208">
        <v>52</v>
      </c>
      <c r="D2958" s="209" t="s">
        <v>982</v>
      </c>
      <c r="E2958" s="215">
        <v>5211</v>
      </c>
      <c r="F2958" s="213" t="s">
        <v>1203</v>
      </c>
      <c r="G2958" s="234"/>
      <c r="H2958" s="138"/>
      <c r="I2958" s="224"/>
      <c r="J2958" s="98"/>
      <c r="K2958" s="98"/>
      <c r="L2958" s="98"/>
      <c r="M2958" s="137"/>
      <c r="N2958" s="322"/>
      <c r="O2958" s="323"/>
      <c r="P2958" s="139"/>
      <c r="Q2958" s="139"/>
      <c r="R2958" s="139"/>
      <c r="S2958" s="139"/>
      <c r="T2958" s="139"/>
      <c r="U2958" s="139"/>
      <c r="V2958" s="139"/>
      <c r="W2958" s="139"/>
      <c r="X2958" s="139"/>
      <c r="Y2958" s="100"/>
      <c r="Z2958" s="125"/>
      <c r="AA2958" s="125"/>
      <c r="AB2958" s="139"/>
      <c r="AC2958" s="139"/>
      <c r="AD2958" s="139"/>
      <c r="AE2958" s="139"/>
      <c r="AF2958" s="139"/>
      <c r="AG2958" s="139"/>
      <c r="AH2958" s="139"/>
      <c r="AI2958" s="139"/>
      <c r="AJ2958" s="100"/>
      <c r="AK2958" s="125"/>
      <c r="AL2958" s="125"/>
      <c r="AM2958" s="139"/>
      <c r="AN2958" s="139"/>
      <c r="AO2958" s="139"/>
      <c r="AP2958" s="139"/>
      <c r="AQ2958" s="139"/>
      <c r="AR2958" s="139"/>
      <c r="AS2958" s="139"/>
      <c r="AT2958" s="139"/>
      <c r="AU2958" s="139"/>
      <c r="AV2958" s="139"/>
      <c r="AW2958" s="99"/>
      <c r="AX2958" s="125"/>
      <c r="AY2958" s="100"/>
      <c r="AZ2958" s="140"/>
      <c r="BA2958" s="141"/>
      <c r="BB2958" s="136"/>
      <c r="BC2958" s="150"/>
      <c r="BD2958" s="41">
        <v>5</v>
      </c>
      <c r="BE2958" s="52">
        <v>52</v>
      </c>
      <c r="BF2958" s="103">
        <v>5211</v>
      </c>
      <c r="BG2958" s="283"/>
    </row>
    <row r="2959" spans="1:59" s="63" customFormat="1" ht="12.75" x14ac:dyDescent="0.2">
      <c r="A2959" s="196">
        <v>5</v>
      </c>
      <c r="B2959" s="197" t="s">
        <v>938</v>
      </c>
      <c r="C2959" s="208">
        <v>52</v>
      </c>
      <c r="D2959" s="209" t="s">
        <v>982</v>
      </c>
      <c r="E2959" s="212">
        <v>5211</v>
      </c>
      <c r="F2959" s="213" t="s">
        <v>1203</v>
      </c>
      <c r="G2959" s="232"/>
      <c r="H2959" s="97"/>
      <c r="I2959" s="224"/>
      <c r="J2959" s="98"/>
      <c r="K2959" s="98"/>
      <c r="L2959" s="98"/>
      <c r="M2959" s="96"/>
      <c r="N2959" s="307"/>
      <c r="O2959" s="246"/>
      <c r="P2959" s="124"/>
      <c r="Q2959" s="99"/>
      <c r="R2959" s="99"/>
      <c r="S2959" s="99"/>
      <c r="T2959" s="99"/>
      <c r="U2959" s="99"/>
      <c r="V2959" s="99"/>
      <c r="W2959" s="99"/>
      <c r="X2959" s="99"/>
      <c r="Y2959" s="100"/>
      <c r="Z2959" s="100"/>
      <c r="AA2959" s="100"/>
      <c r="AB2959" s="99"/>
      <c r="AC2959" s="99"/>
      <c r="AD2959" s="99"/>
      <c r="AE2959" s="99"/>
      <c r="AF2959" s="99"/>
      <c r="AG2959" s="99"/>
      <c r="AH2959" s="99"/>
      <c r="AI2959" s="99"/>
      <c r="AJ2959" s="100"/>
      <c r="AK2959" s="100"/>
      <c r="AL2959" s="100"/>
      <c r="AM2959" s="99"/>
      <c r="AN2959" s="99"/>
      <c r="AO2959" s="99"/>
      <c r="AP2959" s="99"/>
      <c r="AQ2959" s="99"/>
      <c r="AR2959" s="99"/>
      <c r="AS2959" s="99"/>
      <c r="AT2959" s="99"/>
      <c r="AU2959" s="99"/>
      <c r="AV2959" s="99"/>
      <c r="AW2959" s="99"/>
      <c r="AX2959" s="100"/>
      <c r="AY2959" s="100"/>
      <c r="AZ2959" s="101"/>
      <c r="BA2959" s="102"/>
      <c r="BB2959" s="95"/>
      <c r="BC2959" s="95"/>
      <c r="BD2959" s="41">
        <v>5</v>
      </c>
      <c r="BE2959" s="52">
        <v>52</v>
      </c>
      <c r="BF2959" s="103">
        <v>5211</v>
      </c>
      <c r="BG2959" s="277"/>
    </row>
    <row r="2960" spans="1:59" s="63" customFormat="1" ht="12.75" x14ac:dyDescent="0.2">
      <c r="A2960" s="196">
        <v>5</v>
      </c>
      <c r="B2960" s="197" t="s">
        <v>938</v>
      </c>
      <c r="C2960" s="208">
        <v>52</v>
      </c>
      <c r="D2960" s="209" t="s">
        <v>982</v>
      </c>
      <c r="E2960" s="212">
        <v>5211</v>
      </c>
      <c r="F2960" s="213" t="s">
        <v>1203</v>
      </c>
      <c r="G2960" s="231"/>
      <c r="H2960" s="65"/>
      <c r="I2960" s="222"/>
      <c r="J2960" s="66"/>
      <c r="K2960" s="66"/>
      <c r="L2960" s="66"/>
      <c r="M2960" s="64"/>
      <c r="N2960" s="304"/>
      <c r="O2960" s="305"/>
      <c r="P2960" s="127"/>
      <c r="Q2960" s="67"/>
      <c r="R2960" s="67"/>
      <c r="S2960" s="67"/>
      <c r="T2960" s="67"/>
      <c r="U2960" s="67"/>
      <c r="V2960" s="67"/>
      <c r="W2960" s="67"/>
      <c r="X2960" s="67"/>
      <c r="Y2960" s="68"/>
      <c r="Z2960" s="68"/>
      <c r="AA2960" s="68"/>
      <c r="AB2960" s="67"/>
      <c r="AC2960" s="67"/>
      <c r="AD2960" s="67"/>
      <c r="AE2960" s="67"/>
      <c r="AF2960" s="67"/>
      <c r="AG2960" s="67"/>
      <c r="AH2960" s="67"/>
      <c r="AI2960" s="67"/>
      <c r="AJ2960" s="68"/>
      <c r="AK2960" s="68"/>
      <c r="AL2960" s="68"/>
      <c r="AM2960" s="67"/>
      <c r="AN2960" s="67"/>
      <c r="AO2960" s="67"/>
      <c r="AP2960" s="67"/>
      <c r="AQ2960" s="67"/>
      <c r="AR2960" s="67"/>
      <c r="AS2960" s="67"/>
      <c r="AT2960" s="67"/>
      <c r="AU2960" s="67"/>
      <c r="AV2960" s="67"/>
      <c r="AW2960" s="67"/>
      <c r="AX2960" s="68"/>
      <c r="AY2960" s="68"/>
      <c r="AZ2960" s="69"/>
      <c r="BA2960" s="70"/>
      <c r="BB2960" s="71"/>
      <c r="BC2960" s="95"/>
      <c r="BD2960" s="41">
        <v>5</v>
      </c>
      <c r="BE2960" s="52">
        <v>52</v>
      </c>
      <c r="BF2960" s="103">
        <v>5211</v>
      </c>
      <c r="BG2960" s="275"/>
    </row>
    <row r="2961" spans="1:59" s="63" customFormat="1" ht="12.75" x14ac:dyDescent="0.2">
      <c r="A2961" s="196">
        <v>5</v>
      </c>
      <c r="B2961" s="197" t="s">
        <v>938</v>
      </c>
      <c r="C2961" s="208">
        <v>52</v>
      </c>
      <c r="D2961" s="209" t="s">
        <v>982</v>
      </c>
      <c r="E2961" s="212">
        <v>5211</v>
      </c>
      <c r="F2961" s="213" t="s">
        <v>1203</v>
      </c>
      <c r="G2961" s="231"/>
      <c r="H2961" s="72" t="s">
        <v>47</v>
      </c>
      <c r="I2961" s="223"/>
      <c r="J2961" s="73"/>
      <c r="K2961" s="73"/>
      <c r="L2961" s="73"/>
      <c r="M2961" s="74"/>
      <c r="N2961" s="247"/>
      <c r="O2961" s="306"/>
      <c r="P2961" s="105"/>
      <c r="Q2961" s="75"/>
      <c r="R2961" s="75"/>
      <c r="S2961" s="75"/>
      <c r="T2961" s="75"/>
      <c r="U2961" s="75"/>
      <c r="V2961" s="75"/>
      <c r="W2961" s="75"/>
      <c r="X2961" s="75"/>
      <c r="Y2961" s="76">
        <f>IF(ISNUMBER(VLOOKUP(Y2963,P$7:W$7,MATCH(Y2963,P$7:W$7))),VLOOKUP(Y2963,P$7:W$7,MATCH(Y2963,P$7:W$7)),IF(N2965=0,"No Data",IF(Y2963&gt;0,"&lt;100",0)))</f>
        <v>10000</v>
      </c>
      <c r="Z2961" s="77">
        <f>IF(ISNUMBER(VLOOKUP(Z2965,P$7:W$7,MATCH(Z2965,P$7:W$7))),VLOOKUP(Z2965,P$7:W$7,MATCH(Z2965,P$7:W$7)),IF(N2965=0,"No Data",IF(Z2965&gt;0,"&lt;100",0)))</f>
        <v>10000</v>
      </c>
      <c r="AA2961" s="106">
        <f>IF(ISNUMBER(Z2961),Z2961,0)</f>
        <v>10000</v>
      </c>
      <c r="AB2961" s="75"/>
      <c r="AC2961" s="75"/>
      <c r="AD2961" s="75"/>
      <c r="AE2961" s="75"/>
      <c r="AF2961" s="75"/>
      <c r="AG2961" s="75"/>
      <c r="AH2961" s="75"/>
      <c r="AI2961" s="75"/>
      <c r="AJ2961" s="76">
        <f>IF(ISNUMBER(VLOOKUP(AJ2963,AB$7:AH$7,MATCH(AJ2963,AB$7:AH$7))),VLOOKUP(AJ2963,AB$7:AH$7,MATCH(AJ2963,AB$7:AH$7)),IF(N2965=0,"No Data",IF(AJ2963&gt;0,"&lt;50",0)))</f>
        <v>0</v>
      </c>
      <c r="AK2961" s="77">
        <f>IF(ISNUMBER(VLOOKUP(AK2965,AB$7:AH$7,MATCH(AK2965,AB$7:AH$7))),VLOOKUP(AK2965,AB$7:AH$7,MATCH(AK2965,AB$7:AH$7)),IF(N2965=0,"No Data",IF(AK2965&gt;0,"&lt;50",0)))</f>
        <v>0</v>
      </c>
      <c r="AL2961" s="106">
        <f>IF(ISNUMBER(AK2961),AK2961,0)</f>
        <v>0</v>
      </c>
      <c r="AM2961" s="75"/>
      <c r="AN2961" s="75"/>
      <c r="AO2961" s="75"/>
      <c r="AP2961" s="75"/>
      <c r="AQ2961" s="75"/>
      <c r="AR2961" s="75"/>
      <c r="AS2961" s="75"/>
      <c r="AT2961" s="75"/>
      <c r="AU2961" s="75"/>
      <c r="AV2961" s="75"/>
      <c r="AW2961" s="76">
        <f>IF(ISNUMBER(VLOOKUP(AW2963,AM$7:AU$7,MATCH(AW2963,AM$7:AU$7))),VLOOKUP(AW2963,AM$7:AU$7,MATCH(AW2963,AM$7:AU$7)),IF(N2965=0,"No Data",IF(AW2963&gt;0,"&lt;10",0)))</f>
        <v>500</v>
      </c>
      <c r="AX2961" s="77">
        <f>IF(ISNUMBER(VLOOKUP(AX2965,AM$7:AU$7,MATCH(AX2965,AM$7:AU$7))),VLOOKUP(AX2965,AM$7:AU$7,MATCH(AX2965,AM$7:AU$7)),IF(N2965=0,"No Data",IF(AX2965&gt;0,"&lt;10",0)))</f>
        <v>500</v>
      </c>
      <c r="AY2961" s="106">
        <f>IF(ISNUMBER(AX2961),AX2961,0)</f>
        <v>500</v>
      </c>
      <c r="AZ2961" s="79"/>
      <c r="BA2961" s="80"/>
      <c r="BB2961" s="71"/>
      <c r="BC2961" s="95"/>
      <c r="BD2961" s="41">
        <v>5</v>
      </c>
      <c r="BE2961" s="52">
        <v>52</v>
      </c>
      <c r="BF2961" s="103">
        <v>5211</v>
      </c>
      <c r="BG2961" s="276" t="s">
        <v>47</v>
      </c>
    </row>
    <row r="2962" spans="1:59" s="63" customFormat="1" ht="12.75" x14ac:dyDescent="0.2">
      <c r="A2962" s="196">
        <v>5</v>
      </c>
      <c r="B2962" s="197" t="s">
        <v>938</v>
      </c>
      <c r="C2962" s="208">
        <v>52</v>
      </c>
      <c r="D2962" s="209" t="s">
        <v>982</v>
      </c>
      <c r="E2962" s="212">
        <v>5211</v>
      </c>
      <c r="F2962" s="213" t="s">
        <v>1203</v>
      </c>
      <c r="G2962" s="231"/>
      <c r="H2962" s="81" t="s">
        <v>48</v>
      </c>
      <c r="I2962" s="223"/>
      <c r="J2962" s="73"/>
      <c r="K2962" s="73"/>
      <c r="L2962" s="73"/>
      <c r="M2962" s="74"/>
      <c r="N2962" s="247"/>
      <c r="O2962" s="306"/>
      <c r="P2962" s="105"/>
      <c r="Q2962" s="75"/>
      <c r="R2962" s="75"/>
      <c r="S2962" s="75"/>
      <c r="T2962" s="75"/>
      <c r="U2962" s="75"/>
      <c r="V2962" s="75"/>
      <c r="W2962" s="75"/>
      <c r="X2962" s="75"/>
      <c r="Y2962" s="82">
        <f>MIN(X2966:X2975)</f>
        <v>0</v>
      </c>
      <c r="Z2962" s="83"/>
      <c r="AA2962" s="83"/>
      <c r="AB2962" s="75"/>
      <c r="AC2962" s="75"/>
      <c r="AD2962" s="75"/>
      <c r="AE2962" s="75"/>
      <c r="AF2962" s="75"/>
      <c r="AG2962" s="75"/>
      <c r="AH2962" s="75"/>
      <c r="AI2962" s="75"/>
      <c r="AJ2962" s="82">
        <f>MIN(AI2966:AI2975)</f>
        <v>0</v>
      </c>
      <c r="AK2962" s="83"/>
      <c r="AL2962" s="83"/>
      <c r="AM2962" s="75"/>
      <c r="AN2962" s="75"/>
      <c r="AO2962" s="75"/>
      <c r="AP2962" s="75"/>
      <c r="AQ2962" s="75"/>
      <c r="AR2962" s="75"/>
      <c r="AS2962" s="75"/>
      <c r="AT2962" s="75"/>
      <c r="AU2962" s="75"/>
      <c r="AV2962" s="75"/>
      <c r="AW2962" s="82">
        <f>MIN(AV2966:AV2975)</f>
        <v>25</v>
      </c>
      <c r="AX2962" s="83"/>
      <c r="AY2962" s="83"/>
      <c r="AZ2962" s="79"/>
      <c r="BA2962" s="80"/>
      <c r="BB2962" s="71"/>
      <c r="BC2962" s="95"/>
      <c r="BD2962" s="41">
        <v>5</v>
      </c>
      <c r="BE2962" s="52">
        <v>52</v>
      </c>
      <c r="BF2962" s="103">
        <v>5211</v>
      </c>
      <c r="BG2962" s="278" t="s">
        <v>48</v>
      </c>
    </row>
    <row r="2963" spans="1:59" s="63" customFormat="1" ht="12.75" x14ac:dyDescent="0.2">
      <c r="A2963" s="196">
        <v>5</v>
      </c>
      <c r="B2963" s="197" t="s">
        <v>938</v>
      </c>
      <c r="C2963" s="208">
        <v>52</v>
      </c>
      <c r="D2963" s="209" t="s">
        <v>982</v>
      </c>
      <c r="E2963" s="212">
        <v>5211</v>
      </c>
      <c r="F2963" s="213" t="s">
        <v>1203</v>
      </c>
      <c r="G2963" s="231"/>
      <c r="H2963" s="81" t="s">
        <v>49</v>
      </c>
      <c r="I2963" s="223"/>
      <c r="J2963" s="73"/>
      <c r="K2963" s="73"/>
      <c r="L2963" s="73"/>
      <c r="M2963" s="74"/>
      <c r="N2963" s="247"/>
      <c r="O2963" s="306"/>
      <c r="P2963" s="105"/>
      <c r="Q2963" s="75"/>
      <c r="R2963" s="75"/>
      <c r="S2963" s="75"/>
      <c r="T2963" s="75"/>
      <c r="U2963" s="75"/>
      <c r="V2963" s="75"/>
      <c r="W2963" s="75"/>
      <c r="X2963" s="75"/>
      <c r="Y2963" s="84">
        <f>IF(ISNUMBER(AVERAGE(X2966:X2975)),AVERAGE(X2966:X2975),0)</f>
        <v>10030</v>
      </c>
      <c r="Z2963" s="83"/>
      <c r="AA2963" s="83"/>
      <c r="AB2963" s="75"/>
      <c r="AC2963" s="75"/>
      <c r="AD2963" s="75"/>
      <c r="AE2963" s="75"/>
      <c r="AF2963" s="75"/>
      <c r="AG2963" s="75"/>
      <c r="AH2963" s="75"/>
      <c r="AI2963" s="75"/>
      <c r="AJ2963" s="84">
        <f>IF(ISNUMBER(AVERAGE(AI2966:AI2975)),AVERAGE(AI2966:AI2975),0)</f>
        <v>0</v>
      </c>
      <c r="AK2963" s="83"/>
      <c r="AL2963" s="83"/>
      <c r="AM2963" s="75"/>
      <c r="AN2963" s="75"/>
      <c r="AO2963" s="75"/>
      <c r="AP2963" s="75"/>
      <c r="AQ2963" s="75"/>
      <c r="AR2963" s="75"/>
      <c r="AS2963" s="75"/>
      <c r="AT2963" s="75"/>
      <c r="AU2963" s="75"/>
      <c r="AV2963" s="75"/>
      <c r="AW2963" s="84">
        <f>IF(ISNUMBER(AVERAGE(AV2966:AV2975)),AVERAGE(AV2966:AV2975),0)</f>
        <v>805</v>
      </c>
      <c r="AX2963" s="83"/>
      <c r="AY2963" s="83"/>
      <c r="AZ2963" s="79"/>
      <c r="BA2963" s="80"/>
      <c r="BB2963" s="71"/>
      <c r="BC2963" s="95"/>
      <c r="BD2963" s="41">
        <v>5</v>
      </c>
      <c r="BE2963" s="52">
        <v>52</v>
      </c>
      <c r="BF2963" s="103">
        <v>5211</v>
      </c>
      <c r="BG2963" s="278" t="s">
        <v>49</v>
      </c>
    </row>
    <row r="2964" spans="1:59" s="63" customFormat="1" ht="12.75" x14ac:dyDescent="0.2">
      <c r="A2964" s="196">
        <v>5</v>
      </c>
      <c r="B2964" s="197" t="s">
        <v>938</v>
      </c>
      <c r="C2964" s="208">
        <v>52</v>
      </c>
      <c r="D2964" s="209" t="s">
        <v>982</v>
      </c>
      <c r="E2964" s="212">
        <v>5211</v>
      </c>
      <c r="F2964" s="213" t="s">
        <v>1203</v>
      </c>
      <c r="G2964" s="231"/>
      <c r="H2964" s="81" t="s">
        <v>50</v>
      </c>
      <c r="I2964" s="223"/>
      <c r="J2964" s="73"/>
      <c r="K2964" s="73"/>
      <c r="L2964" s="73"/>
      <c r="M2964" s="74"/>
      <c r="N2964" s="247"/>
      <c r="O2964" s="306"/>
      <c r="P2964" s="105"/>
      <c r="Q2964" s="75"/>
      <c r="R2964" s="75"/>
      <c r="S2964" s="75"/>
      <c r="T2964" s="75"/>
      <c r="U2964" s="75"/>
      <c r="V2964" s="75"/>
      <c r="W2964" s="75"/>
      <c r="X2964" s="75"/>
      <c r="Y2964" s="84">
        <f>MAX(X2966:X2975)</f>
        <v>25000</v>
      </c>
      <c r="Z2964" s="83"/>
      <c r="AA2964" s="83"/>
      <c r="AB2964" s="75"/>
      <c r="AC2964" s="75"/>
      <c r="AD2964" s="75"/>
      <c r="AE2964" s="75"/>
      <c r="AF2964" s="75"/>
      <c r="AG2964" s="75"/>
      <c r="AH2964" s="75"/>
      <c r="AI2964" s="75"/>
      <c r="AJ2964" s="84">
        <f>MAX(AI2966:AI2975)</f>
        <v>0</v>
      </c>
      <c r="AK2964" s="83"/>
      <c r="AL2964" s="83"/>
      <c r="AM2964" s="75"/>
      <c r="AN2964" s="75"/>
      <c r="AO2964" s="75"/>
      <c r="AP2964" s="75"/>
      <c r="AQ2964" s="75"/>
      <c r="AR2964" s="75"/>
      <c r="AS2964" s="75"/>
      <c r="AT2964" s="75"/>
      <c r="AU2964" s="75"/>
      <c r="AV2964" s="75"/>
      <c r="AW2964" s="84">
        <f>MAX(AV2966:AV2975)</f>
        <v>2500</v>
      </c>
      <c r="AX2964" s="83"/>
      <c r="AY2964" s="83"/>
      <c r="AZ2964" s="79"/>
      <c r="BA2964" s="80"/>
      <c r="BB2964" s="71"/>
      <c r="BC2964" s="95"/>
      <c r="BD2964" s="41">
        <v>5</v>
      </c>
      <c r="BE2964" s="52">
        <v>52</v>
      </c>
      <c r="BF2964" s="103">
        <v>5211</v>
      </c>
      <c r="BG2964" s="278" t="s">
        <v>50</v>
      </c>
    </row>
    <row r="2965" spans="1:59" s="63" customFormat="1" ht="12.75" x14ac:dyDescent="0.2">
      <c r="A2965" s="196">
        <v>5</v>
      </c>
      <c r="B2965" s="197" t="s">
        <v>938</v>
      </c>
      <c r="C2965" s="208">
        <v>52</v>
      </c>
      <c r="D2965" s="209" t="s">
        <v>982</v>
      </c>
      <c r="E2965" s="212">
        <v>5211</v>
      </c>
      <c r="F2965" s="213" t="s">
        <v>1203</v>
      </c>
      <c r="G2965" s="231"/>
      <c r="H2965" s="85" t="s">
        <v>51</v>
      </c>
      <c r="I2965" s="223"/>
      <c r="J2965" s="73"/>
      <c r="K2965" s="73"/>
      <c r="L2965" s="73"/>
      <c r="M2965" s="74"/>
      <c r="N2965" s="248">
        <f>SUM(N2966:N2975)</f>
        <v>10</v>
      </c>
      <c r="O2965" s="293">
        <f>SUM(O2966:O2975)</f>
        <v>0.99999999999999989</v>
      </c>
      <c r="P2965" s="292"/>
      <c r="Q2965" s="87"/>
      <c r="R2965" s="87"/>
      <c r="S2965" s="87"/>
      <c r="T2965" s="87"/>
      <c r="U2965" s="87"/>
      <c r="V2965" s="87"/>
      <c r="W2965" s="87"/>
      <c r="X2965" s="87"/>
      <c r="Y2965" s="88"/>
      <c r="Z2965" s="119">
        <f>SUM(Z2966:Z2975)</f>
        <v>10030</v>
      </c>
      <c r="AA2965" s="120"/>
      <c r="AB2965" s="111"/>
      <c r="AC2965" s="111"/>
      <c r="AD2965" s="111"/>
      <c r="AE2965" s="111"/>
      <c r="AF2965" s="111"/>
      <c r="AG2965" s="111"/>
      <c r="AH2965" s="111"/>
      <c r="AI2965" s="111"/>
      <c r="AJ2965" s="120"/>
      <c r="AK2965" s="119">
        <f>SUM(AK2966:AK2975)</f>
        <v>0</v>
      </c>
      <c r="AL2965" s="120"/>
      <c r="AM2965" s="111"/>
      <c r="AN2965" s="111"/>
      <c r="AO2965" s="111"/>
      <c r="AP2965" s="111"/>
      <c r="AQ2965" s="111"/>
      <c r="AR2965" s="111"/>
      <c r="AS2965" s="111"/>
      <c r="AT2965" s="111"/>
      <c r="AU2965" s="111"/>
      <c r="AV2965" s="111"/>
      <c r="AW2965" s="120"/>
      <c r="AX2965" s="119">
        <f>SUM(AX2966:AX2975)</f>
        <v>805</v>
      </c>
      <c r="AY2965" s="88"/>
      <c r="AZ2965" s="79"/>
      <c r="BA2965" s="80"/>
      <c r="BB2965" s="71"/>
      <c r="BC2965" s="95"/>
      <c r="BD2965" s="41">
        <v>5</v>
      </c>
      <c r="BE2965" s="52">
        <v>52</v>
      </c>
      <c r="BF2965" s="103">
        <v>5211</v>
      </c>
      <c r="BG2965" s="279" t="s">
        <v>51</v>
      </c>
    </row>
    <row r="2966" spans="1:59" s="63" customFormat="1" ht="12.75" x14ac:dyDescent="0.2">
      <c r="A2966" s="196">
        <v>5</v>
      </c>
      <c r="B2966" s="197" t="s">
        <v>938</v>
      </c>
      <c r="C2966" s="208">
        <v>52</v>
      </c>
      <c r="D2966" s="209" t="s">
        <v>982</v>
      </c>
      <c r="E2966" s="212">
        <v>5211</v>
      </c>
      <c r="F2966" s="213" t="s">
        <v>1203</v>
      </c>
      <c r="G2966" s="231"/>
      <c r="H2966" s="89" t="s">
        <v>52</v>
      </c>
      <c r="I2966" s="90" t="s">
        <v>819</v>
      </c>
      <c r="J2966" s="90"/>
      <c r="K2966" s="90" t="s">
        <v>64</v>
      </c>
      <c r="L2966" s="90" t="s">
        <v>528</v>
      </c>
      <c r="M2966" s="91"/>
      <c r="N2966" s="312">
        <v>1</v>
      </c>
      <c r="O2966" s="313">
        <f>N2966/N$2965</f>
        <v>0.1</v>
      </c>
      <c r="P2966" s="104"/>
      <c r="Q2966" s="92"/>
      <c r="R2966" s="92"/>
      <c r="S2966" s="92"/>
      <c r="T2966" s="92"/>
      <c r="U2966" s="92"/>
      <c r="V2966" s="92"/>
      <c r="W2966" s="92"/>
      <c r="X2966" s="109">
        <f t="shared" ref="X2966:X2975" si="459">P2966*P$7+Q2966*Q$7+R2966*R$7+S2966*S$7+T2966*T$7+U2966*U$7+V2966*V$7+W2966*W$7</f>
        <v>0</v>
      </c>
      <c r="Y2966" s="83"/>
      <c r="Z2966" s="110">
        <f t="shared" ref="Z2966:Z2975" si="460">X2966*$O2966</f>
        <v>0</v>
      </c>
      <c r="AA2966" s="111"/>
      <c r="AB2966" s="92"/>
      <c r="AC2966" s="92"/>
      <c r="AD2966" s="92"/>
      <c r="AE2966" s="92"/>
      <c r="AF2966" s="92"/>
      <c r="AG2966" s="92"/>
      <c r="AH2966" s="92"/>
      <c r="AI2966" s="109">
        <f t="shared" ref="AI2966:AI2975" si="461">AB2966*AB$7+AC2966*AC$7+AD2966*AD$7+AE2966*AE$7+AF2966*AF$7+AG2966*AG$7+AH2966*AH$7</f>
        <v>0</v>
      </c>
      <c r="AJ2966" s="83"/>
      <c r="AK2966" s="110">
        <f t="shared" ref="AK2966:AK2975" si="462">AI2966*$O2966</f>
        <v>0</v>
      </c>
      <c r="AL2966" s="111"/>
      <c r="AM2966" s="92"/>
      <c r="AN2966" s="92"/>
      <c r="AO2966" s="92"/>
      <c r="AP2966" s="92">
        <v>1</v>
      </c>
      <c r="AQ2966" s="92"/>
      <c r="AR2966" s="92"/>
      <c r="AS2966" s="92"/>
      <c r="AT2966" s="92"/>
      <c r="AU2966" s="92"/>
      <c r="AV2966" s="109">
        <f t="shared" ref="AV2966:AV2975" si="463">AM2966*AM$7+AN2966*AN$7+AO2966*AO$7+AP2966*AP$7+AQ2966*AQ$7+AR2966*AR$7+AS2966*AS$7+AT2966*AT$7+AU2966*AU$7</f>
        <v>100</v>
      </c>
      <c r="AW2966" s="75"/>
      <c r="AX2966" s="110">
        <f t="shared" ref="AX2966:AX2975" si="464">AV2966*$O2966</f>
        <v>10</v>
      </c>
      <c r="AY2966" s="83"/>
      <c r="AZ2966" s="93"/>
      <c r="BA2966" s="94" t="s">
        <v>105</v>
      </c>
      <c r="BB2966" s="71"/>
      <c r="BC2966" s="95"/>
      <c r="BD2966" s="41">
        <v>5</v>
      </c>
      <c r="BE2966" s="52">
        <v>52</v>
      </c>
      <c r="BF2966" s="103">
        <v>5211</v>
      </c>
      <c r="BG2966" s="280" t="s">
        <v>52</v>
      </c>
    </row>
    <row r="2967" spans="1:59" s="63" customFormat="1" ht="12.75" x14ac:dyDescent="0.2">
      <c r="A2967" s="196">
        <v>5</v>
      </c>
      <c r="B2967" s="197" t="s">
        <v>938</v>
      </c>
      <c r="C2967" s="208">
        <v>52</v>
      </c>
      <c r="D2967" s="209" t="s">
        <v>982</v>
      </c>
      <c r="E2967" s="212">
        <v>5211</v>
      </c>
      <c r="F2967" s="213" t="s">
        <v>1203</v>
      </c>
      <c r="G2967" s="231"/>
      <c r="H2967" s="89"/>
      <c r="I2967" s="90" t="s">
        <v>291</v>
      </c>
      <c r="J2967" s="90"/>
      <c r="K2967" s="90" t="s">
        <v>129</v>
      </c>
      <c r="L2967" s="90"/>
      <c r="M2967" s="91"/>
      <c r="N2967" s="312">
        <v>1</v>
      </c>
      <c r="O2967" s="313">
        <f>N2967/N$2965</f>
        <v>0.1</v>
      </c>
      <c r="P2967" s="104"/>
      <c r="Q2967" s="92"/>
      <c r="R2967" s="92"/>
      <c r="S2967" s="92"/>
      <c r="T2967" s="92"/>
      <c r="U2967" s="92"/>
      <c r="V2967" s="92"/>
      <c r="W2967" s="92">
        <v>1</v>
      </c>
      <c r="X2967" s="109">
        <f t="shared" si="459"/>
        <v>25000</v>
      </c>
      <c r="Y2967" s="83"/>
      <c r="Z2967" s="110">
        <f t="shared" si="460"/>
        <v>2500</v>
      </c>
      <c r="AA2967" s="111"/>
      <c r="AB2967" s="92"/>
      <c r="AC2967" s="92"/>
      <c r="AD2967" s="92"/>
      <c r="AE2967" s="92"/>
      <c r="AF2967" s="92"/>
      <c r="AG2967" s="92"/>
      <c r="AH2967" s="92"/>
      <c r="AI2967" s="109">
        <f t="shared" si="461"/>
        <v>0</v>
      </c>
      <c r="AJ2967" s="83"/>
      <c r="AK2967" s="110">
        <f t="shared" si="462"/>
        <v>0</v>
      </c>
      <c r="AL2967" s="111"/>
      <c r="AM2967" s="92"/>
      <c r="AN2967" s="92"/>
      <c r="AO2967" s="92"/>
      <c r="AP2967" s="92">
        <v>1</v>
      </c>
      <c r="AQ2967" s="92"/>
      <c r="AR2967" s="92"/>
      <c r="AS2967" s="92"/>
      <c r="AT2967" s="92"/>
      <c r="AU2967" s="92"/>
      <c r="AV2967" s="109">
        <f t="shared" si="463"/>
        <v>100</v>
      </c>
      <c r="AW2967" s="75"/>
      <c r="AX2967" s="110">
        <f t="shared" si="464"/>
        <v>10</v>
      </c>
      <c r="AY2967" s="111"/>
      <c r="AZ2967" s="93"/>
      <c r="BA2967" s="94" t="s">
        <v>131</v>
      </c>
      <c r="BB2967" s="71"/>
      <c r="BC2967" s="95"/>
      <c r="BD2967" s="41">
        <v>5</v>
      </c>
      <c r="BE2967" s="52">
        <v>52</v>
      </c>
      <c r="BF2967" s="103">
        <v>5211</v>
      </c>
      <c r="BG2967" s="280" t="s">
        <v>52</v>
      </c>
    </row>
    <row r="2968" spans="1:59" s="63" customFormat="1" ht="12.75" x14ac:dyDescent="0.2">
      <c r="A2968" s="196">
        <v>5</v>
      </c>
      <c r="B2968" s="197" t="s">
        <v>938</v>
      </c>
      <c r="C2968" s="208">
        <v>52</v>
      </c>
      <c r="D2968" s="209" t="s">
        <v>982</v>
      </c>
      <c r="E2968" s="212">
        <v>5211</v>
      </c>
      <c r="F2968" s="213" t="s">
        <v>1203</v>
      </c>
      <c r="G2968" s="231"/>
      <c r="H2968" s="89"/>
      <c r="I2968" s="90" t="s">
        <v>983</v>
      </c>
      <c r="J2968" s="90"/>
      <c r="K2968" s="90" t="s">
        <v>73</v>
      </c>
      <c r="L2968" s="90" t="s">
        <v>95</v>
      </c>
      <c r="M2968" s="91"/>
      <c r="N2968" s="312">
        <v>1</v>
      </c>
      <c r="O2968" s="313">
        <f t="shared" ref="O2968:O2975" si="465">N2968/N$2965</f>
        <v>0.1</v>
      </c>
      <c r="P2968" s="104"/>
      <c r="Q2968" s="92"/>
      <c r="R2968" s="92"/>
      <c r="S2968" s="92"/>
      <c r="T2968" s="92"/>
      <c r="U2968" s="92"/>
      <c r="V2968" s="92"/>
      <c r="W2968" s="92">
        <v>1</v>
      </c>
      <c r="X2968" s="109">
        <f t="shared" si="459"/>
        <v>25000</v>
      </c>
      <c r="Y2968" s="83"/>
      <c r="Z2968" s="110">
        <f t="shared" si="460"/>
        <v>2500</v>
      </c>
      <c r="AA2968" s="111"/>
      <c r="AB2968" s="92"/>
      <c r="AC2968" s="92"/>
      <c r="AD2968" s="92"/>
      <c r="AE2968" s="92"/>
      <c r="AF2968" s="92"/>
      <c r="AG2968" s="92"/>
      <c r="AH2968" s="92"/>
      <c r="AI2968" s="109">
        <f t="shared" si="461"/>
        <v>0</v>
      </c>
      <c r="AJ2968" s="83"/>
      <c r="AK2968" s="110">
        <f t="shared" si="462"/>
        <v>0</v>
      </c>
      <c r="AL2968" s="111"/>
      <c r="AM2968" s="92"/>
      <c r="AN2968" s="92"/>
      <c r="AO2968" s="92"/>
      <c r="AP2968" s="92">
        <v>1</v>
      </c>
      <c r="AQ2968" s="92"/>
      <c r="AR2968" s="92"/>
      <c r="AS2968" s="92"/>
      <c r="AT2968" s="92"/>
      <c r="AU2968" s="92"/>
      <c r="AV2968" s="109">
        <f t="shared" si="463"/>
        <v>100</v>
      </c>
      <c r="AW2968" s="75"/>
      <c r="AX2968" s="110">
        <f t="shared" si="464"/>
        <v>10</v>
      </c>
      <c r="AY2968" s="111"/>
      <c r="AZ2968" s="93"/>
      <c r="BA2968" s="94" t="s">
        <v>131</v>
      </c>
      <c r="BB2968" s="71"/>
      <c r="BC2968" s="95"/>
      <c r="BD2968" s="41">
        <v>5</v>
      </c>
      <c r="BE2968" s="52">
        <v>52</v>
      </c>
      <c r="BF2968" s="103">
        <v>5211</v>
      </c>
      <c r="BG2968" s="280" t="s">
        <v>52</v>
      </c>
    </row>
    <row r="2969" spans="1:59" s="63" customFormat="1" ht="12.75" x14ac:dyDescent="0.2">
      <c r="A2969" s="196">
        <v>5</v>
      </c>
      <c r="B2969" s="197" t="s">
        <v>938</v>
      </c>
      <c r="C2969" s="208">
        <v>52</v>
      </c>
      <c r="D2969" s="209" t="s">
        <v>982</v>
      </c>
      <c r="E2969" s="212">
        <v>5211</v>
      </c>
      <c r="F2969" s="213" t="s">
        <v>1203</v>
      </c>
      <c r="G2969" s="231"/>
      <c r="H2969" s="89"/>
      <c r="I2969" s="90" t="s">
        <v>326</v>
      </c>
      <c r="J2969" s="90"/>
      <c r="K2969" s="90" t="s">
        <v>64</v>
      </c>
      <c r="L2969" s="90" t="s">
        <v>119</v>
      </c>
      <c r="M2969" s="91"/>
      <c r="N2969" s="312">
        <v>1</v>
      </c>
      <c r="O2969" s="313">
        <f t="shared" si="465"/>
        <v>0.1</v>
      </c>
      <c r="P2969" s="104">
        <v>1</v>
      </c>
      <c r="Q2969" s="92"/>
      <c r="R2969" s="92"/>
      <c r="S2969" s="92"/>
      <c r="T2969" s="92"/>
      <c r="U2969" s="92"/>
      <c r="V2969" s="92"/>
      <c r="W2969" s="92"/>
      <c r="X2969" s="109">
        <f t="shared" si="459"/>
        <v>100</v>
      </c>
      <c r="Y2969" s="83"/>
      <c r="Z2969" s="110">
        <f t="shared" si="460"/>
        <v>10</v>
      </c>
      <c r="AA2969" s="111"/>
      <c r="AB2969" s="92"/>
      <c r="AC2969" s="92"/>
      <c r="AD2969" s="92"/>
      <c r="AE2969" s="92"/>
      <c r="AF2969" s="92"/>
      <c r="AG2969" s="92"/>
      <c r="AH2969" s="92"/>
      <c r="AI2969" s="109">
        <f t="shared" si="461"/>
        <v>0</v>
      </c>
      <c r="AJ2969" s="83"/>
      <c r="AK2969" s="110">
        <f t="shared" si="462"/>
        <v>0</v>
      </c>
      <c r="AL2969" s="111"/>
      <c r="AM2969" s="92"/>
      <c r="AN2969" s="92"/>
      <c r="AO2969" s="92"/>
      <c r="AP2969" s="92"/>
      <c r="AQ2969" s="92"/>
      <c r="AR2969" s="92"/>
      <c r="AS2969" s="92"/>
      <c r="AT2969" s="92">
        <v>1</v>
      </c>
      <c r="AU2969" s="92"/>
      <c r="AV2969" s="109">
        <f t="shared" si="463"/>
        <v>2500</v>
      </c>
      <c r="AW2969" s="75"/>
      <c r="AX2969" s="110">
        <f t="shared" si="464"/>
        <v>250</v>
      </c>
      <c r="AY2969" s="111"/>
      <c r="AZ2969" s="93"/>
      <c r="BA2969" s="94" t="s">
        <v>131</v>
      </c>
      <c r="BB2969" s="71"/>
      <c r="BC2969" s="95"/>
      <c r="BD2969" s="41">
        <v>5</v>
      </c>
      <c r="BE2969" s="52">
        <v>52</v>
      </c>
      <c r="BF2969" s="103">
        <v>5211</v>
      </c>
      <c r="BG2969" s="280" t="s">
        <v>52</v>
      </c>
    </row>
    <row r="2970" spans="1:59" s="63" customFormat="1" ht="12.75" x14ac:dyDescent="0.2">
      <c r="A2970" s="196">
        <v>5</v>
      </c>
      <c r="B2970" s="197" t="s">
        <v>938</v>
      </c>
      <c r="C2970" s="208">
        <v>52</v>
      </c>
      <c r="D2970" s="209" t="s">
        <v>982</v>
      </c>
      <c r="E2970" s="212">
        <v>5211</v>
      </c>
      <c r="F2970" s="213" t="s">
        <v>1203</v>
      </c>
      <c r="G2970" s="231"/>
      <c r="H2970" s="89"/>
      <c r="I2970" s="90" t="s">
        <v>290</v>
      </c>
      <c r="J2970" s="90"/>
      <c r="K2970" s="90" t="s">
        <v>64</v>
      </c>
      <c r="L2970" s="90" t="s">
        <v>136</v>
      </c>
      <c r="M2970" s="91"/>
      <c r="N2970" s="312">
        <v>1</v>
      </c>
      <c r="O2970" s="313">
        <f t="shared" si="465"/>
        <v>0.1</v>
      </c>
      <c r="P2970" s="104">
        <v>1</v>
      </c>
      <c r="Q2970" s="92"/>
      <c r="R2970" s="92"/>
      <c r="S2970" s="92"/>
      <c r="T2970" s="92"/>
      <c r="U2970" s="92"/>
      <c r="V2970" s="92"/>
      <c r="W2970" s="92"/>
      <c r="X2970" s="109">
        <f t="shared" si="459"/>
        <v>100</v>
      </c>
      <c r="Y2970" s="83"/>
      <c r="Z2970" s="110">
        <f t="shared" si="460"/>
        <v>10</v>
      </c>
      <c r="AA2970" s="111"/>
      <c r="AB2970" s="92"/>
      <c r="AC2970" s="92"/>
      <c r="AD2970" s="92"/>
      <c r="AE2970" s="92"/>
      <c r="AF2970" s="92"/>
      <c r="AG2970" s="92"/>
      <c r="AH2970" s="92"/>
      <c r="AI2970" s="109">
        <f t="shared" si="461"/>
        <v>0</v>
      </c>
      <c r="AJ2970" s="83"/>
      <c r="AK2970" s="110">
        <f t="shared" si="462"/>
        <v>0</v>
      </c>
      <c r="AL2970" s="111"/>
      <c r="AM2970" s="92"/>
      <c r="AN2970" s="92"/>
      <c r="AO2970" s="92"/>
      <c r="AP2970" s="92"/>
      <c r="AQ2970" s="92"/>
      <c r="AR2970" s="92"/>
      <c r="AS2970" s="92"/>
      <c r="AT2970" s="92">
        <v>1</v>
      </c>
      <c r="AU2970" s="92"/>
      <c r="AV2970" s="109">
        <f t="shared" si="463"/>
        <v>2500</v>
      </c>
      <c r="AW2970" s="75"/>
      <c r="AX2970" s="110">
        <f t="shared" si="464"/>
        <v>250</v>
      </c>
      <c r="AY2970" s="111"/>
      <c r="AZ2970" s="93"/>
      <c r="BA2970" s="94" t="s">
        <v>131</v>
      </c>
      <c r="BB2970" s="71"/>
      <c r="BC2970" s="95"/>
      <c r="BD2970" s="41">
        <v>5</v>
      </c>
      <c r="BE2970" s="52">
        <v>52</v>
      </c>
      <c r="BF2970" s="103">
        <v>5211</v>
      </c>
      <c r="BG2970" s="280" t="s">
        <v>52</v>
      </c>
    </row>
    <row r="2971" spans="1:59" s="63" customFormat="1" ht="12.75" x14ac:dyDescent="0.2">
      <c r="A2971" s="196">
        <v>5</v>
      </c>
      <c r="B2971" s="197" t="s">
        <v>938</v>
      </c>
      <c r="C2971" s="208">
        <v>52</v>
      </c>
      <c r="D2971" s="209" t="s">
        <v>982</v>
      </c>
      <c r="E2971" s="212">
        <v>5211</v>
      </c>
      <c r="F2971" s="213" t="s">
        <v>1203</v>
      </c>
      <c r="G2971" s="231"/>
      <c r="H2971" s="89"/>
      <c r="I2971" s="90" t="s">
        <v>984</v>
      </c>
      <c r="J2971" s="90"/>
      <c r="K2971" s="90" t="s">
        <v>64</v>
      </c>
      <c r="L2971" s="90" t="s">
        <v>313</v>
      </c>
      <c r="M2971" s="91"/>
      <c r="N2971" s="312">
        <v>1</v>
      </c>
      <c r="O2971" s="313">
        <f t="shared" si="465"/>
        <v>0.1</v>
      </c>
      <c r="P2971" s="104"/>
      <c r="Q2971" s="92"/>
      <c r="R2971" s="92"/>
      <c r="S2971" s="92"/>
      <c r="T2971" s="92"/>
      <c r="U2971" s="92"/>
      <c r="V2971" s="92"/>
      <c r="W2971" s="92"/>
      <c r="X2971" s="109">
        <f t="shared" si="459"/>
        <v>0</v>
      </c>
      <c r="Y2971" s="83"/>
      <c r="Z2971" s="110">
        <f t="shared" si="460"/>
        <v>0</v>
      </c>
      <c r="AA2971" s="111"/>
      <c r="AB2971" s="92"/>
      <c r="AC2971" s="92"/>
      <c r="AD2971" s="92"/>
      <c r="AE2971" s="92"/>
      <c r="AF2971" s="92"/>
      <c r="AG2971" s="92"/>
      <c r="AH2971" s="92"/>
      <c r="AI2971" s="109">
        <f t="shared" si="461"/>
        <v>0</v>
      </c>
      <c r="AJ2971" s="83"/>
      <c r="AK2971" s="110">
        <f t="shared" si="462"/>
        <v>0</v>
      </c>
      <c r="AL2971" s="111"/>
      <c r="AM2971" s="92"/>
      <c r="AN2971" s="92">
        <v>1</v>
      </c>
      <c r="AO2971" s="92"/>
      <c r="AP2971" s="92"/>
      <c r="AQ2971" s="92"/>
      <c r="AR2971" s="92"/>
      <c r="AS2971" s="92"/>
      <c r="AT2971" s="92"/>
      <c r="AU2971" s="92"/>
      <c r="AV2971" s="109">
        <f t="shared" si="463"/>
        <v>25</v>
      </c>
      <c r="AW2971" s="75"/>
      <c r="AX2971" s="110">
        <f t="shared" si="464"/>
        <v>2.5</v>
      </c>
      <c r="AY2971" s="111"/>
      <c r="AZ2971" s="93"/>
      <c r="BA2971" s="94" t="s">
        <v>131</v>
      </c>
      <c r="BB2971" s="71"/>
      <c r="BC2971" s="95"/>
      <c r="BD2971" s="41">
        <v>5</v>
      </c>
      <c r="BE2971" s="52">
        <v>52</v>
      </c>
      <c r="BF2971" s="103">
        <v>5211</v>
      </c>
      <c r="BG2971" s="280" t="s">
        <v>52</v>
      </c>
    </row>
    <row r="2972" spans="1:59" s="63" customFormat="1" ht="12.75" x14ac:dyDescent="0.2">
      <c r="A2972" s="196">
        <v>5</v>
      </c>
      <c r="B2972" s="197" t="s">
        <v>938</v>
      </c>
      <c r="C2972" s="208">
        <v>52</v>
      </c>
      <c r="D2972" s="209" t="s">
        <v>982</v>
      </c>
      <c r="E2972" s="212">
        <v>5211</v>
      </c>
      <c r="F2972" s="213" t="s">
        <v>1203</v>
      </c>
      <c r="G2972" s="231"/>
      <c r="H2972" s="89"/>
      <c r="I2972" s="90" t="s">
        <v>926</v>
      </c>
      <c r="J2972" s="90"/>
      <c r="K2972" s="90" t="s">
        <v>73</v>
      </c>
      <c r="L2972" s="90" t="s">
        <v>69</v>
      </c>
      <c r="M2972" s="91"/>
      <c r="N2972" s="312">
        <v>1</v>
      </c>
      <c r="O2972" s="313">
        <f t="shared" si="465"/>
        <v>0.1</v>
      </c>
      <c r="P2972" s="104"/>
      <c r="Q2972" s="92"/>
      <c r="R2972" s="92"/>
      <c r="S2972" s="92"/>
      <c r="T2972" s="92"/>
      <c r="U2972" s="92"/>
      <c r="V2972" s="92"/>
      <c r="W2972" s="92">
        <v>1</v>
      </c>
      <c r="X2972" s="109">
        <f t="shared" si="459"/>
        <v>25000</v>
      </c>
      <c r="Y2972" s="83"/>
      <c r="Z2972" s="110">
        <f t="shared" si="460"/>
        <v>2500</v>
      </c>
      <c r="AA2972" s="111"/>
      <c r="AB2972" s="92"/>
      <c r="AC2972" s="92"/>
      <c r="AD2972" s="92"/>
      <c r="AE2972" s="92"/>
      <c r="AF2972" s="92"/>
      <c r="AG2972" s="92"/>
      <c r="AH2972" s="92"/>
      <c r="AI2972" s="109">
        <f t="shared" si="461"/>
        <v>0</v>
      </c>
      <c r="AJ2972" s="83"/>
      <c r="AK2972" s="110">
        <f t="shared" si="462"/>
        <v>0</v>
      </c>
      <c r="AL2972" s="111"/>
      <c r="AM2972" s="92"/>
      <c r="AN2972" s="92"/>
      <c r="AO2972" s="92"/>
      <c r="AP2972" s="92">
        <v>1</v>
      </c>
      <c r="AQ2972" s="92"/>
      <c r="AR2972" s="92"/>
      <c r="AS2972" s="92"/>
      <c r="AT2972" s="92"/>
      <c r="AU2972" s="92"/>
      <c r="AV2972" s="109">
        <f t="shared" si="463"/>
        <v>100</v>
      </c>
      <c r="AW2972" s="75"/>
      <c r="AX2972" s="110">
        <f t="shared" si="464"/>
        <v>10</v>
      </c>
      <c r="AY2972" s="111"/>
      <c r="AZ2972" s="93"/>
      <c r="BA2972" s="94" t="s">
        <v>131</v>
      </c>
      <c r="BB2972" s="71"/>
      <c r="BC2972" s="95"/>
      <c r="BD2972" s="41">
        <v>5</v>
      </c>
      <c r="BE2972" s="52">
        <v>52</v>
      </c>
      <c r="BF2972" s="103">
        <v>5211</v>
      </c>
      <c r="BG2972" s="280" t="s">
        <v>52</v>
      </c>
    </row>
    <row r="2973" spans="1:59" s="63" customFormat="1" ht="12.75" x14ac:dyDescent="0.2">
      <c r="A2973" s="196">
        <v>5</v>
      </c>
      <c r="B2973" s="197" t="s">
        <v>938</v>
      </c>
      <c r="C2973" s="208">
        <v>52</v>
      </c>
      <c r="D2973" s="209" t="s">
        <v>982</v>
      </c>
      <c r="E2973" s="212">
        <v>5211</v>
      </c>
      <c r="F2973" s="213" t="s">
        <v>1203</v>
      </c>
      <c r="G2973" s="231"/>
      <c r="H2973" s="89"/>
      <c r="I2973" s="90" t="s">
        <v>985</v>
      </c>
      <c r="J2973" s="90"/>
      <c r="K2973" s="90" t="s">
        <v>64</v>
      </c>
      <c r="L2973" s="90" t="s">
        <v>119</v>
      </c>
      <c r="M2973" s="91"/>
      <c r="N2973" s="312">
        <v>1</v>
      </c>
      <c r="O2973" s="313">
        <f t="shared" si="465"/>
        <v>0.1</v>
      </c>
      <c r="P2973" s="104">
        <v>1</v>
      </c>
      <c r="Q2973" s="92"/>
      <c r="R2973" s="92"/>
      <c r="S2973" s="92"/>
      <c r="T2973" s="92"/>
      <c r="U2973" s="92"/>
      <c r="V2973" s="92"/>
      <c r="W2973" s="92"/>
      <c r="X2973" s="109">
        <f t="shared" si="459"/>
        <v>100</v>
      </c>
      <c r="Y2973" s="83"/>
      <c r="Z2973" s="110">
        <f t="shared" si="460"/>
        <v>10</v>
      </c>
      <c r="AA2973" s="111"/>
      <c r="AB2973" s="92"/>
      <c r="AC2973" s="92"/>
      <c r="AD2973" s="92"/>
      <c r="AE2973" s="92"/>
      <c r="AF2973" s="92"/>
      <c r="AG2973" s="92"/>
      <c r="AH2973" s="92"/>
      <c r="AI2973" s="109">
        <f t="shared" si="461"/>
        <v>0</v>
      </c>
      <c r="AJ2973" s="83"/>
      <c r="AK2973" s="110">
        <f t="shared" si="462"/>
        <v>0</v>
      </c>
      <c r="AL2973" s="111"/>
      <c r="AM2973" s="92"/>
      <c r="AN2973" s="92"/>
      <c r="AO2973" s="92"/>
      <c r="AP2973" s="92"/>
      <c r="AQ2973" s="92"/>
      <c r="AR2973" s="92"/>
      <c r="AS2973" s="92"/>
      <c r="AT2973" s="92">
        <v>1</v>
      </c>
      <c r="AU2973" s="92"/>
      <c r="AV2973" s="109">
        <f t="shared" si="463"/>
        <v>2500</v>
      </c>
      <c r="AW2973" s="75"/>
      <c r="AX2973" s="110">
        <f t="shared" si="464"/>
        <v>250</v>
      </c>
      <c r="AY2973" s="111"/>
      <c r="AZ2973" s="93"/>
      <c r="BA2973" s="94" t="s">
        <v>131</v>
      </c>
      <c r="BB2973" s="71"/>
      <c r="BC2973" s="95"/>
      <c r="BD2973" s="41">
        <v>5</v>
      </c>
      <c r="BE2973" s="52">
        <v>52</v>
      </c>
      <c r="BF2973" s="103">
        <v>5211</v>
      </c>
      <c r="BG2973" s="280" t="s">
        <v>52</v>
      </c>
    </row>
    <row r="2974" spans="1:59" s="63" customFormat="1" ht="12.75" x14ac:dyDescent="0.2">
      <c r="A2974" s="196">
        <v>5</v>
      </c>
      <c r="B2974" s="197" t="s">
        <v>938</v>
      </c>
      <c r="C2974" s="208">
        <v>52</v>
      </c>
      <c r="D2974" s="209" t="s">
        <v>982</v>
      </c>
      <c r="E2974" s="212">
        <v>5211</v>
      </c>
      <c r="F2974" s="213" t="s">
        <v>1203</v>
      </c>
      <c r="G2974" s="231"/>
      <c r="H2974" s="89"/>
      <c r="I2974" s="90" t="s">
        <v>986</v>
      </c>
      <c r="J2974" s="90"/>
      <c r="K2974" s="90" t="s">
        <v>64</v>
      </c>
      <c r="L2974" s="90" t="s">
        <v>987</v>
      </c>
      <c r="M2974" s="91"/>
      <c r="N2974" s="312">
        <v>1</v>
      </c>
      <c r="O2974" s="313">
        <f t="shared" si="465"/>
        <v>0.1</v>
      </c>
      <c r="P2974" s="104"/>
      <c r="Q2974" s="92"/>
      <c r="R2974" s="92"/>
      <c r="S2974" s="92"/>
      <c r="T2974" s="92"/>
      <c r="U2974" s="92"/>
      <c r="V2974" s="92"/>
      <c r="W2974" s="92"/>
      <c r="X2974" s="109">
        <f t="shared" si="459"/>
        <v>0</v>
      </c>
      <c r="Y2974" s="83"/>
      <c r="Z2974" s="110">
        <f t="shared" si="460"/>
        <v>0</v>
      </c>
      <c r="AA2974" s="111"/>
      <c r="AB2974" s="92"/>
      <c r="AC2974" s="92"/>
      <c r="AD2974" s="92"/>
      <c r="AE2974" s="92"/>
      <c r="AF2974" s="92"/>
      <c r="AG2974" s="92"/>
      <c r="AH2974" s="92"/>
      <c r="AI2974" s="109">
        <f t="shared" si="461"/>
        <v>0</v>
      </c>
      <c r="AJ2974" s="83"/>
      <c r="AK2974" s="110">
        <f t="shared" si="462"/>
        <v>0</v>
      </c>
      <c r="AL2974" s="111"/>
      <c r="AM2974" s="92"/>
      <c r="AN2974" s="92">
        <v>1</v>
      </c>
      <c r="AO2974" s="92"/>
      <c r="AP2974" s="92"/>
      <c r="AQ2974" s="92"/>
      <c r="AR2974" s="92"/>
      <c r="AS2974" s="92"/>
      <c r="AT2974" s="92"/>
      <c r="AU2974" s="92"/>
      <c r="AV2974" s="109">
        <f t="shared" si="463"/>
        <v>25</v>
      </c>
      <c r="AW2974" s="75"/>
      <c r="AX2974" s="110">
        <f t="shared" si="464"/>
        <v>2.5</v>
      </c>
      <c r="AY2974" s="111"/>
      <c r="AZ2974" s="93"/>
      <c r="BA2974" s="94" t="s">
        <v>131</v>
      </c>
      <c r="BB2974" s="71"/>
      <c r="BC2974" s="95"/>
      <c r="BD2974" s="41">
        <v>5</v>
      </c>
      <c r="BE2974" s="52">
        <v>52</v>
      </c>
      <c r="BF2974" s="103">
        <v>5211</v>
      </c>
      <c r="BG2974" s="280" t="s">
        <v>52</v>
      </c>
    </row>
    <row r="2975" spans="1:59" s="63" customFormat="1" ht="12.75" x14ac:dyDescent="0.2">
      <c r="A2975" s="196">
        <v>5</v>
      </c>
      <c r="B2975" s="197" t="s">
        <v>938</v>
      </c>
      <c r="C2975" s="208">
        <v>52</v>
      </c>
      <c r="D2975" s="209" t="s">
        <v>982</v>
      </c>
      <c r="E2975" s="212">
        <v>5211</v>
      </c>
      <c r="F2975" s="213" t="s">
        <v>1203</v>
      </c>
      <c r="G2975" s="231"/>
      <c r="H2975" s="89"/>
      <c r="I2975" s="90" t="s">
        <v>988</v>
      </c>
      <c r="J2975" s="90"/>
      <c r="K2975" s="90" t="s">
        <v>511</v>
      </c>
      <c r="L2975" s="90"/>
      <c r="M2975" s="91"/>
      <c r="N2975" s="312">
        <v>1</v>
      </c>
      <c r="O2975" s="313">
        <f t="shared" si="465"/>
        <v>0.1</v>
      </c>
      <c r="P2975" s="104"/>
      <c r="Q2975" s="92"/>
      <c r="R2975" s="92"/>
      <c r="S2975" s="92"/>
      <c r="T2975" s="92"/>
      <c r="U2975" s="92"/>
      <c r="V2975" s="92"/>
      <c r="W2975" s="92">
        <v>1</v>
      </c>
      <c r="X2975" s="109">
        <f t="shared" si="459"/>
        <v>25000</v>
      </c>
      <c r="Y2975" s="83"/>
      <c r="Z2975" s="110">
        <f t="shared" si="460"/>
        <v>2500</v>
      </c>
      <c r="AA2975" s="111"/>
      <c r="AB2975" s="92"/>
      <c r="AC2975" s="92"/>
      <c r="AD2975" s="92"/>
      <c r="AE2975" s="92"/>
      <c r="AF2975" s="92"/>
      <c r="AG2975" s="92"/>
      <c r="AH2975" s="92"/>
      <c r="AI2975" s="109">
        <f t="shared" si="461"/>
        <v>0</v>
      </c>
      <c r="AJ2975" s="83"/>
      <c r="AK2975" s="110">
        <f t="shared" si="462"/>
        <v>0</v>
      </c>
      <c r="AL2975" s="111"/>
      <c r="AM2975" s="92"/>
      <c r="AN2975" s="92"/>
      <c r="AO2975" s="92"/>
      <c r="AP2975" s="92">
        <v>1</v>
      </c>
      <c r="AQ2975" s="92"/>
      <c r="AR2975" s="92"/>
      <c r="AS2975" s="92"/>
      <c r="AT2975" s="92"/>
      <c r="AU2975" s="92"/>
      <c r="AV2975" s="109">
        <f t="shared" si="463"/>
        <v>100</v>
      </c>
      <c r="AW2975" s="75"/>
      <c r="AX2975" s="110">
        <f t="shared" si="464"/>
        <v>10</v>
      </c>
      <c r="AY2975" s="111"/>
      <c r="AZ2975" s="93"/>
      <c r="BA2975" s="94" t="s">
        <v>131</v>
      </c>
      <c r="BB2975" s="71"/>
      <c r="BC2975" s="95"/>
      <c r="BD2975" s="41">
        <v>5</v>
      </c>
      <c r="BE2975" s="52">
        <v>52</v>
      </c>
      <c r="BF2975" s="103">
        <v>5211</v>
      </c>
      <c r="BG2975" s="280" t="s">
        <v>52</v>
      </c>
    </row>
    <row r="2976" spans="1:59" s="63" customFormat="1" ht="12.75" x14ac:dyDescent="0.2">
      <c r="A2976" s="196">
        <v>5</v>
      </c>
      <c r="B2976" s="197" t="s">
        <v>938</v>
      </c>
      <c r="C2976" s="208">
        <v>52</v>
      </c>
      <c r="D2976" s="209" t="s">
        <v>982</v>
      </c>
      <c r="E2976" s="212">
        <v>5211</v>
      </c>
      <c r="F2976" s="213" t="s">
        <v>1203</v>
      </c>
      <c r="G2976" s="231"/>
      <c r="H2976" s="65"/>
      <c r="I2976" s="222"/>
      <c r="J2976" s="66"/>
      <c r="K2976" s="66"/>
      <c r="L2976" s="66"/>
      <c r="M2976" s="64"/>
      <c r="N2976" s="304"/>
      <c r="O2976" s="305"/>
      <c r="P2976" s="127"/>
      <c r="Q2976" s="67"/>
      <c r="R2976" s="67"/>
      <c r="S2976" s="67"/>
      <c r="T2976" s="67"/>
      <c r="U2976" s="67"/>
      <c r="V2976" s="67"/>
      <c r="W2976" s="67"/>
      <c r="X2976" s="67"/>
      <c r="Y2976" s="68"/>
      <c r="Z2976" s="68"/>
      <c r="AA2976" s="68"/>
      <c r="AB2976" s="67"/>
      <c r="AC2976" s="67"/>
      <c r="AD2976" s="67"/>
      <c r="AE2976" s="67"/>
      <c r="AF2976" s="67"/>
      <c r="AG2976" s="67"/>
      <c r="AH2976" s="67"/>
      <c r="AI2976" s="67"/>
      <c r="AJ2976" s="68"/>
      <c r="AK2976" s="68"/>
      <c r="AL2976" s="68"/>
      <c r="AM2976" s="67"/>
      <c r="AN2976" s="67"/>
      <c r="AO2976" s="67"/>
      <c r="AP2976" s="67"/>
      <c r="AQ2976" s="67"/>
      <c r="AR2976" s="67"/>
      <c r="AS2976" s="67"/>
      <c r="AT2976" s="67"/>
      <c r="AU2976" s="67"/>
      <c r="AV2976" s="67"/>
      <c r="AW2976" s="67"/>
      <c r="AX2976" s="68"/>
      <c r="AY2976" s="68"/>
      <c r="AZ2976" s="69"/>
      <c r="BA2976" s="70"/>
      <c r="BB2976" s="71"/>
      <c r="BC2976" s="95"/>
      <c r="BD2976" s="41">
        <v>5</v>
      </c>
      <c r="BE2976" s="52">
        <v>52</v>
      </c>
      <c r="BF2976" s="103">
        <v>5211</v>
      </c>
      <c r="BG2976" s="275"/>
    </row>
    <row r="2977" spans="1:59" s="63" customFormat="1" ht="12.75" x14ac:dyDescent="0.2">
      <c r="A2977" s="196">
        <v>5</v>
      </c>
      <c r="B2977" s="197" t="s">
        <v>938</v>
      </c>
      <c r="C2977" s="208">
        <v>52</v>
      </c>
      <c r="D2977" s="209" t="s">
        <v>982</v>
      </c>
      <c r="E2977" s="212">
        <v>5211</v>
      </c>
      <c r="F2977" s="213" t="s">
        <v>1203</v>
      </c>
      <c r="G2977" s="232"/>
      <c r="H2977" s="97"/>
      <c r="I2977" s="224"/>
      <c r="J2977" s="98"/>
      <c r="K2977" s="98"/>
      <c r="L2977" s="98"/>
      <c r="M2977" s="96"/>
      <c r="N2977" s="307"/>
      <c r="O2977" s="246"/>
      <c r="P2977" s="124"/>
      <c r="Q2977" s="99"/>
      <c r="R2977" s="99"/>
      <c r="S2977" s="99"/>
      <c r="T2977" s="99"/>
      <c r="U2977" s="99"/>
      <c r="V2977" s="99"/>
      <c r="W2977" s="99"/>
      <c r="X2977" s="99"/>
      <c r="Y2977" s="100"/>
      <c r="Z2977" s="100"/>
      <c r="AA2977" s="100"/>
      <c r="AB2977" s="99"/>
      <c r="AC2977" s="99"/>
      <c r="AD2977" s="99"/>
      <c r="AE2977" s="99"/>
      <c r="AF2977" s="99"/>
      <c r="AG2977" s="99"/>
      <c r="AH2977" s="99"/>
      <c r="AI2977" s="99"/>
      <c r="AJ2977" s="100"/>
      <c r="AK2977" s="100"/>
      <c r="AL2977" s="100"/>
      <c r="AM2977" s="99"/>
      <c r="AN2977" s="99"/>
      <c r="AO2977" s="99"/>
      <c r="AP2977" s="99"/>
      <c r="AQ2977" s="99"/>
      <c r="AR2977" s="99"/>
      <c r="AS2977" s="99"/>
      <c r="AT2977" s="99"/>
      <c r="AU2977" s="99"/>
      <c r="AV2977" s="99"/>
      <c r="AW2977" s="99"/>
      <c r="AX2977" s="100"/>
      <c r="AY2977" s="100"/>
      <c r="AZ2977" s="101"/>
      <c r="BA2977" s="102"/>
      <c r="BB2977" s="95"/>
      <c r="BC2977" s="95"/>
      <c r="BD2977" s="41">
        <v>5</v>
      </c>
      <c r="BE2977" s="52">
        <v>52</v>
      </c>
      <c r="BF2977" s="103">
        <v>5211</v>
      </c>
      <c r="BG2977" s="277"/>
    </row>
    <row r="2978" spans="1:59" s="63" customFormat="1" ht="12.75" x14ac:dyDescent="0.2">
      <c r="A2978" s="196">
        <v>5</v>
      </c>
      <c r="B2978" s="197" t="s">
        <v>938</v>
      </c>
      <c r="C2978" s="208">
        <v>52</v>
      </c>
      <c r="D2978" s="209" t="s">
        <v>982</v>
      </c>
      <c r="E2978" s="210">
        <v>5212</v>
      </c>
      <c r="F2978" s="211" t="s">
        <v>1204</v>
      </c>
      <c r="G2978" s="230"/>
      <c r="H2978" s="56"/>
      <c r="I2978" s="221"/>
      <c r="J2978" s="57"/>
      <c r="K2978" s="57"/>
      <c r="L2978" s="57"/>
      <c r="M2978" s="55"/>
      <c r="N2978" s="303"/>
      <c r="O2978" s="245"/>
      <c r="P2978" s="122"/>
      <c r="Q2978" s="58"/>
      <c r="R2978" s="58"/>
      <c r="S2978" s="58"/>
      <c r="T2978" s="58"/>
      <c r="U2978" s="58"/>
      <c r="V2978" s="58"/>
      <c r="W2978" s="58"/>
      <c r="X2978" s="58"/>
      <c r="Y2978" s="59"/>
      <c r="Z2978" s="59"/>
      <c r="AA2978" s="59"/>
      <c r="AB2978" s="58"/>
      <c r="AC2978" s="58"/>
      <c r="AD2978" s="58"/>
      <c r="AE2978" s="58"/>
      <c r="AF2978" s="58"/>
      <c r="AG2978" s="58"/>
      <c r="AH2978" s="58"/>
      <c r="AI2978" s="58"/>
      <c r="AJ2978" s="59"/>
      <c r="AK2978" s="59"/>
      <c r="AL2978" s="59"/>
      <c r="AM2978" s="58"/>
      <c r="AN2978" s="58"/>
      <c r="AO2978" s="58"/>
      <c r="AP2978" s="58"/>
      <c r="AQ2978" s="58"/>
      <c r="AR2978" s="58"/>
      <c r="AS2978" s="58"/>
      <c r="AT2978" s="58"/>
      <c r="AU2978" s="58"/>
      <c r="AV2978" s="58"/>
      <c r="AW2978" s="58"/>
      <c r="AX2978" s="59"/>
      <c r="AY2978" s="59"/>
      <c r="AZ2978" s="60"/>
      <c r="BA2978" s="61"/>
      <c r="BB2978" s="54"/>
      <c r="BC2978" s="54"/>
      <c r="BD2978" s="41">
        <v>5</v>
      </c>
      <c r="BE2978" s="52">
        <v>52</v>
      </c>
      <c r="BF2978" s="103">
        <v>5211</v>
      </c>
      <c r="BG2978" s="277"/>
    </row>
    <row r="2979" spans="1:59" s="63" customFormat="1" ht="12.75" x14ac:dyDescent="0.2">
      <c r="A2979" s="196">
        <v>5</v>
      </c>
      <c r="B2979" s="197" t="s">
        <v>938</v>
      </c>
      <c r="C2979" s="208">
        <v>52</v>
      </c>
      <c r="D2979" s="209" t="s">
        <v>982</v>
      </c>
      <c r="E2979" s="210">
        <v>5212</v>
      </c>
      <c r="F2979" s="211" t="s">
        <v>1204</v>
      </c>
      <c r="G2979" s="231"/>
      <c r="H2979" s="65"/>
      <c r="I2979" s="222"/>
      <c r="J2979" s="66"/>
      <c r="K2979" s="66"/>
      <c r="L2979" s="66"/>
      <c r="M2979" s="64"/>
      <c r="N2979" s="304"/>
      <c r="O2979" s="305"/>
      <c r="P2979" s="127"/>
      <c r="Q2979" s="67"/>
      <c r="R2979" s="67"/>
      <c r="S2979" s="67"/>
      <c r="T2979" s="67"/>
      <c r="U2979" s="67"/>
      <c r="V2979" s="67"/>
      <c r="W2979" s="67"/>
      <c r="X2979" s="67"/>
      <c r="Y2979" s="68"/>
      <c r="Z2979" s="68"/>
      <c r="AA2979" s="68"/>
      <c r="AB2979" s="67"/>
      <c r="AC2979" s="67"/>
      <c r="AD2979" s="67"/>
      <c r="AE2979" s="67"/>
      <c r="AF2979" s="67"/>
      <c r="AG2979" s="67"/>
      <c r="AH2979" s="67"/>
      <c r="AI2979" s="67"/>
      <c r="AJ2979" s="68"/>
      <c r="AK2979" s="68"/>
      <c r="AL2979" s="68"/>
      <c r="AM2979" s="67"/>
      <c r="AN2979" s="67"/>
      <c r="AO2979" s="67"/>
      <c r="AP2979" s="67"/>
      <c r="AQ2979" s="67"/>
      <c r="AR2979" s="67"/>
      <c r="AS2979" s="67"/>
      <c r="AT2979" s="67"/>
      <c r="AU2979" s="67"/>
      <c r="AV2979" s="67"/>
      <c r="AW2979" s="67"/>
      <c r="AX2979" s="68"/>
      <c r="AY2979" s="68"/>
      <c r="AZ2979" s="69"/>
      <c r="BA2979" s="70"/>
      <c r="BB2979" s="71"/>
      <c r="BC2979" s="54"/>
      <c r="BD2979" s="41">
        <v>5</v>
      </c>
      <c r="BE2979" s="52">
        <v>52</v>
      </c>
      <c r="BF2979" s="103">
        <v>5211</v>
      </c>
      <c r="BG2979" s="275"/>
    </row>
    <row r="2980" spans="1:59" s="63" customFormat="1" ht="12.75" x14ac:dyDescent="0.2">
      <c r="A2980" s="196">
        <v>5</v>
      </c>
      <c r="B2980" s="197" t="s">
        <v>938</v>
      </c>
      <c r="C2980" s="208">
        <v>52</v>
      </c>
      <c r="D2980" s="209" t="s">
        <v>982</v>
      </c>
      <c r="E2980" s="210">
        <v>5212</v>
      </c>
      <c r="F2980" s="211" t="s">
        <v>1204</v>
      </c>
      <c r="G2980" s="231"/>
      <c r="H2980" s="72" t="s">
        <v>47</v>
      </c>
      <c r="I2980" s="223"/>
      <c r="J2980" s="73"/>
      <c r="K2980" s="73"/>
      <c r="L2980" s="73"/>
      <c r="M2980" s="74"/>
      <c r="N2980" s="247"/>
      <c r="O2980" s="306"/>
      <c r="P2980" s="105"/>
      <c r="Q2980" s="75"/>
      <c r="R2980" s="75"/>
      <c r="S2980" s="75"/>
      <c r="T2980" s="75"/>
      <c r="U2980" s="75"/>
      <c r="V2980" s="75"/>
      <c r="W2980" s="75"/>
      <c r="X2980" s="75"/>
      <c r="Y2980" s="76">
        <f>IF(ISNUMBER(VLOOKUP(Y2982,P$7:W$7,MATCH(Y2982,P$7:W$7))),VLOOKUP(Y2982,P$7:W$7,MATCH(Y2982,P$7:W$7)),IF(N2984=0,"No Data",IF(Y2982&gt;0,"&lt;100",0)))</f>
        <v>5000</v>
      </c>
      <c r="Z2980" s="77">
        <f>IF(ISNUMBER(VLOOKUP(Z2984,P$7:W$7,MATCH(Z2984,P$7:W$7))),VLOOKUP(Z2984,P$7:W$7,MATCH(Z2984,P$7:W$7)),IF(N2984=0,"No Data",IF(Z2984&gt;0,"&lt;100",0)))</f>
        <v>5000</v>
      </c>
      <c r="AA2980" s="106">
        <f>IF(ISNUMBER(Z2980),Z2980,0)</f>
        <v>5000</v>
      </c>
      <c r="AB2980" s="75"/>
      <c r="AC2980" s="75"/>
      <c r="AD2980" s="75"/>
      <c r="AE2980" s="75"/>
      <c r="AF2980" s="75"/>
      <c r="AG2980" s="75"/>
      <c r="AH2980" s="75"/>
      <c r="AI2980" s="75"/>
      <c r="AJ2980" s="76">
        <f>IF(ISNUMBER(VLOOKUP(AJ2982,AB$7:AH$7,MATCH(AJ2982,AB$7:AH$7))),VLOOKUP(AJ2982,AB$7:AH$7,MATCH(AJ2982,AB$7:AH$7)),IF(N2984=0,"No Data",IF(AJ2982&gt;0,"&lt;50",0)))</f>
        <v>0</v>
      </c>
      <c r="AK2980" s="77">
        <f>IF(ISNUMBER(VLOOKUP(AK2984,AB$7:AH$7,MATCH(AK2984,AB$7:AH$7))),VLOOKUP(AK2984,AB$7:AH$7,MATCH(AK2984,AB$7:AH$7)),IF(N2984=0,"No Data",IF(AK2984&gt;0,"&lt;50",0)))</f>
        <v>0</v>
      </c>
      <c r="AL2980" s="106">
        <f>IF(ISNUMBER(AK2980),AK2980,0)</f>
        <v>0</v>
      </c>
      <c r="AM2980" s="75"/>
      <c r="AN2980" s="75"/>
      <c r="AO2980" s="75"/>
      <c r="AP2980" s="75"/>
      <c r="AQ2980" s="75"/>
      <c r="AR2980" s="75"/>
      <c r="AS2980" s="75"/>
      <c r="AT2980" s="75"/>
      <c r="AU2980" s="75"/>
      <c r="AV2980" s="75"/>
      <c r="AW2980" s="76">
        <f>IF(ISNUMBER(VLOOKUP(AW2982,AM$7:AU$7,MATCH(AW2982,AM$7:AU$7))),VLOOKUP(AW2982,AM$7:AU$7,MATCH(AW2982,AM$7:AU$7)),IF(N2984=0,"No Data",IF(AW2982&gt;0,"&lt;10",0)))</f>
        <v>500</v>
      </c>
      <c r="AX2980" s="77">
        <f>IF(ISNUMBER(VLOOKUP(AX2984,AM$7:AU$7,MATCH(AX2984,AM$7:AU$7))),VLOOKUP(AX2984,AM$7:AU$7,MATCH(AX2984,AM$7:AU$7)),IF(N2984=0,"No Data",IF(AX2984&gt;0,"&lt;10",0)))</f>
        <v>500</v>
      </c>
      <c r="AY2980" s="106">
        <f>IF(ISNUMBER(AX2980),AX2980,0)</f>
        <v>500</v>
      </c>
      <c r="AZ2980" s="79"/>
      <c r="BA2980" s="80"/>
      <c r="BB2980" s="71"/>
      <c r="BC2980" s="54"/>
      <c r="BD2980" s="41">
        <v>5</v>
      </c>
      <c r="BE2980" s="52">
        <v>52</v>
      </c>
      <c r="BF2980" s="103">
        <v>5211</v>
      </c>
      <c r="BG2980" s="276" t="s">
        <v>47</v>
      </c>
    </row>
    <row r="2981" spans="1:59" s="63" customFormat="1" ht="12.75" x14ac:dyDescent="0.2">
      <c r="A2981" s="196">
        <v>5</v>
      </c>
      <c r="B2981" s="197" t="s">
        <v>938</v>
      </c>
      <c r="C2981" s="208">
        <v>52</v>
      </c>
      <c r="D2981" s="209" t="s">
        <v>982</v>
      </c>
      <c r="E2981" s="210">
        <v>5212</v>
      </c>
      <c r="F2981" s="211" t="s">
        <v>1204</v>
      </c>
      <c r="G2981" s="231"/>
      <c r="H2981" s="81" t="s">
        <v>48</v>
      </c>
      <c r="I2981" s="223"/>
      <c r="J2981" s="73"/>
      <c r="K2981" s="73"/>
      <c r="L2981" s="73"/>
      <c r="M2981" s="74"/>
      <c r="N2981" s="247"/>
      <c r="O2981" s="306"/>
      <c r="P2981" s="105"/>
      <c r="Q2981" s="75"/>
      <c r="R2981" s="75"/>
      <c r="S2981" s="75"/>
      <c r="T2981" s="75"/>
      <c r="U2981" s="75"/>
      <c r="V2981" s="75"/>
      <c r="W2981" s="75"/>
      <c r="X2981" s="75"/>
      <c r="Y2981" s="82">
        <f>MIN(X2985:X2987)</f>
        <v>0</v>
      </c>
      <c r="Z2981" s="83"/>
      <c r="AA2981" s="83"/>
      <c r="AB2981" s="75"/>
      <c r="AC2981" s="75"/>
      <c r="AD2981" s="75"/>
      <c r="AE2981" s="75"/>
      <c r="AF2981" s="75"/>
      <c r="AG2981" s="75"/>
      <c r="AH2981" s="75"/>
      <c r="AI2981" s="75"/>
      <c r="AJ2981" s="82">
        <f>MIN(AI2985:AI2987)</f>
        <v>0</v>
      </c>
      <c r="AK2981" s="83"/>
      <c r="AL2981" s="83"/>
      <c r="AM2981" s="75"/>
      <c r="AN2981" s="75"/>
      <c r="AO2981" s="75"/>
      <c r="AP2981" s="75"/>
      <c r="AQ2981" s="75"/>
      <c r="AR2981" s="75"/>
      <c r="AS2981" s="75"/>
      <c r="AT2981" s="75"/>
      <c r="AU2981" s="75"/>
      <c r="AV2981" s="75"/>
      <c r="AW2981" s="82">
        <f>MIN(AV2985:AV2987)</f>
        <v>100</v>
      </c>
      <c r="AX2981" s="83"/>
      <c r="AY2981" s="83"/>
      <c r="AZ2981" s="79"/>
      <c r="BA2981" s="80"/>
      <c r="BB2981" s="71"/>
      <c r="BC2981" s="54"/>
      <c r="BD2981" s="41">
        <v>5</v>
      </c>
      <c r="BE2981" s="52">
        <v>52</v>
      </c>
      <c r="BF2981" s="103">
        <v>5211</v>
      </c>
      <c r="BG2981" s="278" t="s">
        <v>48</v>
      </c>
    </row>
    <row r="2982" spans="1:59" s="63" customFormat="1" ht="12.75" x14ac:dyDescent="0.2">
      <c r="A2982" s="196">
        <v>5</v>
      </c>
      <c r="B2982" s="197" t="s">
        <v>938</v>
      </c>
      <c r="C2982" s="208">
        <v>52</v>
      </c>
      <c r="D2982" s="209" t="s">
        <v>982</v>
      </c>
      <c r="E2982" s="210">
        <v>5212</v>
      </c>
      <c r="F2982" s="211" t="s">
        <v>1204</v>
      </c>
      <c r="G2982" s="231"/>
      <c r="H2982" s="81" t="s">
        <v>49</v>
      </c>
      <c r="I2982" s="223"/>
      <c r="J2982" s="73"/>
      <c r="K2982" s="73"/>
      <c r="L2982" s="73"/>
      <c r="M2982" s="74"/>
      <c r="N2982" s="247"/>
      <c r="O2982" s="306"/>
      <c r="P2982" s="105"/>
      <c r="Q2982" s="75"/>
      <c r="R2982" s="75"/>
      <c r="S2982" s="75"/>
      <c r="T2982" s="75"/>
      <c r="U2982" s="75"/>
      <c r="V2982" s="75"/>
      <c r="W2982" s="75"/>
      <c r="X2982" s="75"/>
      <c r="Y2982" s="84">
        <f>IF(ISNUMBER(AVERAGE(X2985:X2987)),AVERAGE(X2985:X2987),0)</f>
        <v>8366.6666666666661</v>
      </c>
      <c r="Z2982" s="83"/>
      <c r="AA2982" s="83"/>
      <c r="AB2982" s="75"/>
      <c r="AC2982" s="75"/>
      <c r="AD2982" s="75"/>
      <c r="AE2982" s="75"/>
      <c r="AF2982" s="75"/>
      <c r="AG2982" s="75"/>
      <c r="AH2982" s="75"/>
      <c r="AI2982" s="75"/>
      <c r="AJ2982" s="84">
        <f>IF(ISNUMBER(AVERAGE(AI2985:AI2987)),AVERAGE(AI2985:AI2987),0)</f>
        <v>0</v>
      </c>
      <c r="AK2982" s="83"/>
      <c r="AL2982" s="83"/>
      <c r="AM2982" s="75"/>
      <c r="AN2982" s="75"/>
      <c r="AO2982" s="75"/>
      <c r="AP2982" s="75"/>
      <c r="AQ2982" s="75"/>
      <c r="AR2982" s="75"/>
      <c r="AS2982" s="75"/>
      <c r="AT2982" s="75"/>
      <c r="AU2982" s="75"/>
      <c r="AV2982" s="75"/>
      <c r="AW2982" s="84">
        <f>IF(ISNUMBER(AVERAGE(AV2985:AV2987)),AVERAGE(AV2985:AV2987),0)</f>
        <v>900</v>
      </c>
      <c r="AX2982" s="83"/>
      <c r="AY2982" s="83"/>
      <c r="AZ2982" s="79"/>
      <c r="BA2982" s="80"/>
      <c r="BB2982" s="71"/>
      <c r="BC2982" s="54"/>
      <c r="BD2982" s="41">
        <v>5</v>
      </c>
      <c r="BE2982" s="52">
        <v>52</v>
      </c>
      <c r="BF2982" s="103">
        <v>5211</v>
      </c>
      <c r="BG2982" s="278" t="s">
        <v>49</v>
      </c>
    </row>
    <row r="2983" spans="1:59" s="63" customFormat="1" ht="12.75" x14ac:dyDescent="0.2">
      <c r="A2983" s="196">
        <v>5</v>
      </c>
      <c r="B2983" s="197" t="s">
        <v>938</v>
      </c>
      <c r="C2983" s="208">
        <v>52</v>
      </c>
      <c r="D2983" s="209" t="s">
        <v>982</v>
      </c>
      <c r="E2983" s="210">
        <v>5212</v>
      </c>
      <c r="F2983" s="211" t="s">
        <v>1204</v>
      </c>
      <c r="G2983" s="231"/>
      <c r="H2983" s="81" t="s">
        <v>50</v>
      </c>
      <c r="I2983" s="223"/>
      <c r="J2983" s="73"/>
      <c r="K2983" s="73"/>
      <c r="L2983" s="73"/>
      <c r="M2983" s="74"/>
      <c r="N2983" s="247"/>
      <c r="O2983" s="306"/>
      <c r="P2983" s="105"/>
      <c r="Q2983" s="75"/>
      <c r="R2983" s="75"/>
      <c r="S2983" s="75"/>
      <c r="T2983" s="75"/>
      <c r="U2983" s="75"/>
      <c r="V2983" s="75"/>
      <c r="W2983" s="75"/>
      <c r="X2983" s="75"/>
      <c r="Y2983" s="84">
        <f>MAX(X2985:X2987)</f>
        <v>25000</v>
      </c>
      <c r="Z2983" s="83"/>
      <c r="AA2983" s="83"/>
      <c r="AB2983" s="75"/>
      <c r="AC2983" s="75"/>
      <c r="AD2983" s="75"/>
      <c r="AE2983" s="75"/>
      <c r="AF2983" s="75"/>
      <c r="AG2983" s="75"/>
      <c r="AH2983" s="75"/>
      <c r="AI2983" s="75"/>
      <c r="AJ2983" s="84">
        <f>MAX(AI2985:AI2987)</f>
        <v>0</v>
      </c>
      <c r="AK2983" s="83"/>
      <c r="AL2983" s="83"/>
      <c r="AM2983" s="75"/>
      <c r="AN2983" s="75"/>
      <c r="AO2983" s="75"/>
      <c r="AP2983" s="75"/>
      <c r="AQ2983" s="75"/>
      <c r="AR2983" s="75"/>
      <c r="AS2983" s="75"/>
      <c r="AT2983" s="75"/>
      <c r="AU2983" s="75"/>
      <c r="AV2983" s="75"/>
      <c r="AW2983" s="84">
        <f>MAX(AV2985:AV2987)</f>
        <v>2500</v>
      </c>
      <c r="AX2983" s="83"/>
      <c r="AY2983" s="83"/>
      <c r="AZ2983" s="79"/>
      <c r="BA2983" s="80"/>
      <c r="BB2983" s="71"/>
      <c r="BC2983" s="54"/>
      <c r="BD2983" s="41">
        <v>5</v>
      </c>
      <c r="BE2983" s="52">
        <v>52</v>
      </c>
      <c r="BF2983" s="103">
        <v>5211</v>
      </c>
      <c r="BG2983" s="278" t="s">
        <v>50</v>
      </c>
    </row>
    <row r="2984" spans="1:59" s="63" customFormat="1" ht="12.75" x14ac:dyDescent="0.2">
      <c r="A2984" s="196">
        <v>5</v>
      </c>
      <c r="B2984" s="197" t="s">
        <v>938</v>
      </c>
      <c r="C2984" s="208">
        <v>52</v>
      </c>
      <c r="D2984" s="209" t="s">
        <v>982</v>
      </c>
      <c r="E2984" s="210">
        <v>5212</v>
      </c>
      <c r="F2984" s="211" t="s">
        <v>1204</v>
      </c>
      <c r="G2984" s="231"/>
      <c r="H2984" s="85" t="s">
        <v>51</v>
      </c>
      <c r="I2984" s="223"/>
      <c r="J2984" s="73"/>
      <c r="K2984" s="73"/>
      <c r="L2984" s="73"/>
      <c r="M2984" s="74"/>
      <c r="N2984" s="248">
        <f>SUM(N2985:N2987)</f>
        <v>3</v>
      </c>
      <c r="O2984" s="293">
        <f>SUM(O2985:O2987)</f>
        <v>1</v>
      </c>
      <c r="P2984" s="292"/>
      <c r="Q2984" s="87"/>
      <c r="R2984" s="87"/>
      <c r="S2984" s="87"/>
      <c r="T2984" s="87"/>
      <c r="U2984" s="87"/>
      <c r="V2984" s="87"/>
      <c r="W2984" s="87"/>
      <c r="X2984" s="87"/>
      <c r="Y2984" s="88"/>
      <c r="Z2984" s="119">
        <f>SUM(Z2985:Z2987)</f>
        <v>8366.6666666666661</v>
      </c>
      <c r="AA2984" s="120"/>
      <c r="AB2984" s="111"/>
      <c r="AC2984" s="111"/>
      <c r="AD2984" s="111"/>
      <c r="AE2984" s="111"/>
      <c r="AF2984" s="111"/>
      <c r="AG2984" s="111"/>
      <c r="AH2984" s="111"/>
      <c r="AI2984" s="111"/>
      <c r="AJ2984" s="120"/>
      <c r="AK2984" s="119">
        <f>SUM(AK2985:AK2987)</f>
        <v>0</v>
      </c>
      <c r="AL2984" s="120"/>
      <c r="AM2984" s="111"/>
      <c r="AN2984" s="111"/>
      <c r="AO2984" s="111"/>
      <c r="AP2984" s="111"/>
      <c r="AQ2984" s="111"/>
      <c r="AR2984" s="111"/>
      <c r="AS2984" s="111"/>
      <c r="AT2984" s="111"/>
      <c r="AU2984" s="111"/>
      <c r="AV2984" s="111"/>
      <c r="AW2984" s="120"/>
      <c r="AX2984" s="119">
        <f>SUM(AX2985:AX2987)</f>
        <v>900</v>
      </c>
      <c r="AY2984" s="88"/>
      <c r="AZ2984" s="79"/>
      <c r="BA2984" s="80"/>
      <c r="BB2984" s="71"/>
      <c r="BC2984" s="54"/>
      <c r="BD2984" s="41">
        <v>5</v>
      </c>
      <c r="BE2984" s="52">
        <v>52</v>
      </c>
      <c r="BF2984" s="103">
        <v>5211</v>
      </c>
      <c r="BG2984" s="279" t="s">
        <v>51</v>
      </c>
    </row>
    <row r="2985" spans="1:59" s="63" customFormat="1" ht="12.75" x14ac:dyDescent="0.2">
      <c r="A2985" s="196">
        <v>5</v>
      </c>
      <c r="B2985" s="197" t="s">
        <v>938</v>
      </c>
      <c r="C2985" s="208">
        <v>52</v>
      </c>
      <c r="D2985" s="209" t="s">
        <v>982</v>
      </c>
      <c r="E2985" s="210">
        <v>5212</v>
      </c>
      <c r="F2985" s="211" t="s">
        <v>1204</v>
      </c>
      <c r="G2985" s="231"/>
      <c r="H2985" s="89" t="s">
        <v>52</v>
      </c>
      <c r="I2985" s="90" t="s">
        <v>819</v>
      </c>
      <c r="J2985" s="90"/>
      <c r="K2985" s="90" t="s">
        <v>64</v>
      </c>
      <c r="L2985" s="90" t="s">
        <v>528</v>
      </c>
      <c r="M2985" s="91"/>
      <c r="N2985" s="312">
        <v>1</v>
      </c>
      <c r="O2985" s="313">
        <f>N2985/N$2984</f>
        <v>0.33333333333333331</v>
      </c>
      <c r="P2985" s="104"/>
      <c r="Q2985" s="92"/>
      <c r="R2985" s="92"/>
      <c r="S2985" s="92"/>
      <c r="T2985" s="92"/>
      <c r="U2985" s="92"/>
      <c r="V2985" s="92"/>
      <c r="W2985" s="92"/>
      <c r="X2985" s="109">
        <f t="shared" ref="X2985:X2987" si="466">P2985*P$7+Q2985*Q$7+R2985*R$7+S2985*S$7+T2985*T$7+U2985*U$7+V2985*V$7+W2985*W$7</f>
        <v>0</v>
      </c>
      <c r="Y2985" s="83"/>
      <c r="Z2985" s="110">
        <f t="shared" ref="Z2985:Z2987" si="467">X2985*$O2985</f>
        <v>0</v>
      </c>
      <c r="AA2985" s="111"/>
      <c r="AB2985" s="92"/>
      <c r="AC2985" s="92"/>
      <c r="AD2985" s="92"/>
      <c r="AE2985" s="92"/>
      <c r="AF2985" s="92"/>
      <c r="AG2985" s="92"/>
      <c r="AH2985" s="92"/>
      <c r="AI2985" s="109">
        <f t="shared" ref="AI2985:AI2987" si="468">AB2985*AB$7+AC2985*AC$7+AD2985*AD$7+AE2985*AE$7+AF2985*AF$7+AG2985*AG$7+AH2985*AH$7</f>
        <v>0</v>
      </c>
      <c r="AJ2985" s="83"/>
      <c r="AK2985" s="110">
        <f t="shared" ref="AK2985:AK2987" si="469">AI2985*$O2985</f>
        <v>0</v>
      </c>
      <c r="AL2985" s="111"/>
      <c r="AM2985" s="92"/>
      <c r="AN2985" s="92"/>
      <c r="AO2985" s="92"/>
      <c r="AP2985" s="92">
        <v>1</v>
      </c>
      <c r="AQ2985" s="92"/>
      <c r="AR2985" s="92"/>
      <c r="AS2985" s="92"/>
      <c r="AT2985" s="92"/>
      <c r="AU2985" s="92"/>
      <c r="AV2985" s="109">
        <f t="shared" ref="AV2985:AV2987" si="470">AM2985*AM$7+AN2985*AN$7+AO2985*AO$7+AP2985*AP$7+AQ2985*AQ$7+AR2985*AR$7+AS2985*AS$7+AT2985*AT$7+AU2985*AU$7</f>
        <v>100</v>
      </c>
      <c r="AW2985" s="75"/>
      <c r="AX2985" s="110">
        <f t="shared" ref="AX2985:AX2987" si="471">AV2985*$O2985</f>
        <v>33.333333333333329</v>
      </c>
      <c r="AY2985" s="83"/>
      <c r="AZ2985" s="93"/>
      <c r="BA2985" s="94" t="s">
        <v>105</v>
      </c>
      <c r="BB2985" s="71"/>
      <c r="BC2985" s="54"/>
      <c r="BD2985" s="41">
        <v>5</v>
      </c>
      <c r="BE2985" s="52">
        <v>52</v>
      </c>
      <c r="BF2985" s="103">
        <v>5211</v>
      </c>
      <c r="BG2985" s="280" t="s">
        <v>52</v>
      </c>
    </row>
    <row r="2986" spans="1:59" s="63" customFormat="1" ht="12.75" x14ac:dyDescent="0.2">
      <c r="A2986" s="196">
        <v>5</v>
      </c>
      <c r="B2986" s="197" t="s">
        <v>938</v>
      </c>
      <c r="C2986" s="208">
        <v>52</v>
      </c>
      <c r="D2986" s="209" t="s">
        <v>982</v>
      </c>
      <c r="E2986" s="210">
        <v>5212</v>
      </c>
      <c r="F2986" s="211" t="s">
        <v>1204</v>
      </c>
      <c r="G2986" s="231"/>
      <c r="H2986" s="89"/>
      <c r="I2986" s="90" t="s">
        <v>403</v>
      </c>
      <c r="J2986" s="90"/>
      <c r="K2986" s="90" t="s">
        <v>64</v>
      </c>
      <c r="L2986" s="90" t="s">
        <v>563</v>
      </c>
      <c r="M2986" s="91"/>
      <c r="N2986" s="312">
        <v>1</v>
      </c>
      <c r="O2986" s="313">
        <f t="shared" ref="O2986:O2987" si="472">N2986/N$2984</f>
        <v>0.33333333333333331</v>
      </c>
      <c r="P2986" s="104">
        <v>1</v>
      </c>
      <c r="Q2986" s="92"/>
      <c r="R2986" s="92"/>
      <c r="S2986" s="92"/>
      <c r="T2986" s="92"/>
      <c r="U2986" s="92"/>
      <c r="V2986" s="92"/>
      <c r="W2986" s="92"/>
      <c r="X2986" s="109">
        <f t="shared" si="466"/>
        <v>100</v>
      </c>
      <c r="Y2986" s="83"/>
      <c r="Z2986" s="110">
        <f t="shared" si="467"/>
        <v>33.333333333333329</v>
      </c>
      <c r="AA2986" s="111"/>
      <c r="AB2986" s="92"/>
      <c r="AC2986" s="92"/>
      <c r="AD2986" s="92"/>
      <c r="AE2986" s="92"/>
      <c r="AF2986" s="92"/>
      <c r="AG2986" s="92"/>
      <c r="AH2986" s="92"/>
      <c r="AI2986" s="109">
        <f t="shared" si="468"/>
        <v>0</v>
      </c>
      <c r="AJ2986" s="83"/>
      <c r="AK2986" s="110">
        <f t="shared" si="469"/>
        <v>0</v>
      </c>
      <c r="AL2986" s="111"/>
      <c r="AM2986" s="92"/>
      <c r="AN2986" s="92"/>
      <c r="AO2986" s="92"/>
      <c r="AP2986" s="92"/>
      <c r="AQ2986" s="92"/>
      <c r="AR2986" s="92"/>
      <c r="AS2986" s="92"/>
      <c r="AT2986" s="92">
        <v>1</v>
      </c>
      <c r="AU2986" s="92"/>
      <c r="AV2986" s="109">
        <f t="shared" si="470"/>
        <v>2500</v>
      </c>
      <c r="AW2986" s="75"/>
      <c r="AX2986" s="110">
        <f t="shared" si="471"/>
        <v>833.33333333333326</v>
      </c>
      <c r="AY2986" s="111"/>
      <c r="AZ2986" s="93"/>
      <c r="BA2986" s="94" t="s">
        <v>131</v>
      </c>
      <c r="BB2986" s="71"/>
      <c r="BC2986" s="54"/>
      <c r="BD2986" s="41">
        <v>5</v>
      </c>
      <c r="BE2986" s="52">
        <v>52</v>
      </c>
      <c r="BF2986" s="103">
        <v>5211</v>
      </c>
      <c r="BG2986" s="280" t="s">
        <v>52</v>
      </c>
    </row>
    <row r="2987" spans="1:59" s="63" customFormat="1" ht="12.75" x14ac:dyDescent="0.2">
      <c r="A2987" s="196">
        <v>5</v>
      </c>
      <c r="B2987" s="197" t="s">
        <v>938</v>
      </c>
      <c r="C2987" s="208">
        <v>52</v>
      </c>
      <c r="D2987" s="209" t="s">
        <v>982</v>
      </c>
      <c r="E2987" s="210">
        <v>5212</v>
      </c>
      <c r="F2987" s="211" t="s">
        <v>1204</v>
      </c>
      <c r="G2987" s="231"/>
      <c r="H2987" s="89"/>
      <c r="I2987" s="90" t="s">
        <v>389</v>
      </c>
      <c r="J2987" s="90"/>
      <c r="K2987" s="90" t="s">
        <v>73</v>
      </c>
      <c r="L2987" s="90" t="s">
        <v>69</v>
      </c>
      <c r="M2987" s="91"/>
      <c r="N2987" s="312">
        <v>1</v>
      </c>
      <c r="O2987" s="313">
        <f t="shared" si="472"/>
        <v>0.33333333333333331</v>
      </c>
      <c r="P2987" s="104"/>
      <c r="Q2987" s="92"/>
      <c r="R2987" s="92"/>
      <c r="S2987" s="92"/>
      <c r="T2987" s="92"/>
      <c r="U2987" s="92"/>
      <c r="V2987" s="92"/>
      <c r="W2987" s="92">
        <v>1</v>
      </c>
      <c r="X2987" s="109">
        <f t="shared" si="466"/>
        <v>25000</v>
      </c>
      <c r="Y2987" s="83"/>
      <c r="Z2987" s="110">
        <f t="shared" si="467"/>
        <v>8333.3333333333321</v>
      </c>
      <c r="AA2987" s="111"/>
      <c r="AB2987" s="92"/>
      <c r="AC2987" s="92"/>
      <c r="AD2987" s="92"/>
      <c r="AE2987" s="92"/>
      <c r="AF2987" s="92"/>
      <c r="AG2987" s="92"/>
      <c r="AH2987" s="92"/>
      <c r="AI2987" s="109">
        <f t="shared" si="468"/>
        <v>0</v>
      </c>
      <c r="AJ2987" s="83"/>
      <c r="AK2987" s="110">
        <f t="shared" si="469"/>
        <v>0</v>
      </c>
      <c r="AL2987" s="111"/>
      <c r="AM2987" s="92"/>
      <c r="AN2987" s="92"/>
      <c r="AO2987" s="92"/>
      <c r="AP2987" s="92">
        <v>1</v>
      </c>
      <c r="AQ2987" s="92"/>
      <c r="AR2987" s="92"/>
      <c r="AS2987" s="92"/>
      <c r="AT2987" s="92"/>
      <c r="AU2987" s="92"/>
      <c r="AV2987" s="109">
        <f t="shared" si="470"/>
        <v>100</v>
      </c>
      <c r="AW2987" s="75"/>
      <c r="AX2987" s="110">
        <f t="shared" si="471"/>
        <v>33.333333333333329</v>
      </c>
      <c r="AY2987" s="111"/>
      <c r="AZ2987" s="93"/>
      <c r="BA2987" s="94" t="s">
        <v>131</v>
      </c>
      <c r="BB2987" s="71"/>
      <c r="BC2987" s="54"/>
      <c r="BD2987" s="41">
        <v>5</v>
      </c>
      <c r="BE2987" s="52">
        <v>52</v>
      </c>
      <c r="BF2987" s="103">
        <v>5211</v>
      </c>
      <c r="BG2987" s="280" t="s">
        <v>52</v>
      </c>
    </row>
    <row r="2988" spans="1:59" s="63" customFormat="1" ht="12.75" x14ac:dyDescent="0.2">
      <c r="A2988" s="196">
        <v>5</v>
      </c>
      <c r="B2988" s="197" t="s">
        <v>938</v>
      </c>
      <c r="C2988" s="208">
        <v>52</v>
      </c>
      <c r="D2988" s="209" t="s">
        <v>982</v>
      </c>
      <c r="E2988" s="210">
        <v>5212</v>
      </c>
      <c r="F2988" s="211" t="s">
        <v>1204</v>
      </c>
      <c r="G2988" s="231"/>
      <c r="H2988" s="65"/>
      <c r="I2988" s="222"/>
      <c r="J2988" s="66"/>
      <c r="K2988" s="66"/>
      <c r="L2988" s="66"/>
      <c r="M2988" s="64"/>
      <c r="N2988" s="304"/>
      <c r="O2988" s="305"/>
      <c r="P2988" s="127"/>
      <c r="Q2988" s="67"/>
      <c r="R2988" s="67"/>
      <c r="S2988" s="67"/>
      <c r="T2988" s="67"/>
      <c r="U2988" s="67"/>
      <c r="V2988" s="67"/>
      <c r="W2988" s="67"/>
      <c r="X2988" s="67"/>
      <c r="Y2988" s="68"/>
      <c r="Z2988" s="68"/>
      <c r="AA2988" s="68"/>
      <c r="AB2988" s="67"/>
      <c r="AC2988" s="67"/>
      <c r="AD2988" s="67"/>
      <c r="AE2988" s="67"/>
      <c r="AF2988" s="67"/>
      <c r="AG2988" s="67"/>
      <c r="AH2988" s="67"/>
      <c r="AI2988" s="67"/>
      <c r="AJ2988" s="68"/>
      <c r="AK2988" s="68"/>
      <c r="AL2988" s="68"/>
      <c r="AM2988" s="67"/>
      <c r="AN2988" s="67"/>
      <c r="AO2988" s="67"/>
      <c r="AP2988" s="67"/>
      <c r="AQ2988" s="67"/>
      <c r="AR2988" s="67"/>
      <c r="AS2988" s="67"/>
      <c r="AT2988" s="67"/>
      <c r="AU2988" s="67"/>
      <c r="AV2988" s="67"/>
      <c r="AW2988" s="67"/>
      <c r="AX2988" s="68"/>
      <c r="AY2988" s="68"/>
      <c r="AZ2988" s="69"/>
      <c r="BA2988" s="70"/>
      <c r="BB2988" s="71"/>
      <c r="BC2988" s="54"/>
      <c r="BD2988" s="41">
        <v>5</v>
      </c>
      <c r="BE2988" s="52">
        <v>52</v>
      </c>
      <c r="BF2988" s="103">
        <v>5211</v>
      </c>
      <c r="BG2988" s="275"/>
    </row>
    <row r="2989" spans="1:59" s="63" customFormat="1" ht="12.75" x14ac:dyDescent="0.2">
      <c r="A2989" s="196">
        <v>5</v>
      </c>
      <c r="B2989" s="197" t="s">
        <v>938</v>
      </c>
      <c r="C2989" s="208">
        <v>52</v>
      </c>
      <c r="D2989" s="209" t="s">
        <v>982</v>
      </c>
      <c r="E2989" s="210">
        <v>5212</v>
      </c>
      <c r="F2989" s="211" t="s">
        <v>1204</v>
      </c>
      <c r="G2989" s="230"/>
      <c r="H2989" s="56"/>
      <c r="I2989" s="221"/>
      <c r="J2989" s="57"/>
      <c r="K2989" s="57"/>
      <c r="L2989" s="57"/>
      <c r="M2989" s="55"/>
      <c r="N2989" s="303"/>
      <c r="O2989" s="245"/>
      <c r="P2989" s="122"/>
      <c r="Q2989" s="58"/>
      <c r="R2989" s="58"/>
      <c r="S2989" s="58"/>
      <c r="T2989" s="58"/>
      <c r="U2989" s="58"/>
      <c r="V2989" s="58"/>
      <c r="W2989" s="58"/>
      <c r="X2989" s="58"/>
      <c r="Y2989" s="59"/>
      <c r="Z2989" s="59"/>
      <c r="AA2989" s="59"/>
      <c r="AB2989" s="58"/>
      <c r="AC2989" s="58"/>
      <c r="AD2989" s="58"/>
      <c r="AE2989" s="58"/>
      <c r="AF2989" s="58"/>
      <c r="AG2989" s="58"/>
      <c r="AH2989" s="58"/>
      <c r="AI2989" s="58"/>
      <c r="AJ2989" s="59"/>
      <c r="AK2989" s="59"/>
      <c r="AL2989" s="59"/>
      <c r="AM2989" s="58"/>
      <c r="AN2989" s="58"/>
      <c r="AO2989" s="58"/>
      <c r="AP2989" s="58"/>
      <c r="AQ2989" s="58"/>
      <c r="AR2989" s="58"/>
      <c r="AS2989" s="58"/>
      <c r="AT2989" s="58"/>
      <c r="AU2989" s="58"/>
      <c r="AV2989" s="58"/>
      <c r="AW2989" s="58"/>
      <c r="AX2989" s="59"/>
      <c r="AY2989" s="59"/>
      <c r="AZ2989" s="60"/>
      <c r="BA2989" s="61"/>
      <c r="BB2989" s="54"/>
      <c r="BC2989" s="54"/>
      <c r="BD2989" s="41">
        <v>5</v>
      </c>
      <c r="BE2989" s="52">
        <v>52</v>
      </c>
      <c r="BF2989" s="103">
        <v>5211</v>
      </c>
      <c r="BG2989" s="277"/>
    </row>
    <row r="2990" spans="1:59" s="63" customFormat="1" ht="12.75" x14ac:dyDescent="0.2">
      <c r="A2990" s="196">
        <v>5</v>
      </c>
      <c r="B2990" s="197" t="s">
        <v>938</v>
      </c>
      <c r="C2990" s="208">
        <v>52</v>
      </c>
      <c r="D2990" s="209" t="s">
        <v>982</v>
      </c>
      <c r="E2990" s="212">
        <v>5214</v>
      </c>
      <c r="F2990" s="213" t="s">
        <v>1205</v>
      </c>
      <c r="G2990" s="232"/>
      <c r="H2990" s="97"/>
      <c r="I2990" s="224"/>
      <c r="J2990" s="98"/>
      <c r="K2990" s="98"/>
      <c r="L2990" s="98"/>
      <c r="M2990" s="96"/>
      <c r="N2990" s="307"/>
      <c r="O2990" s="246"/>
      <c r="P2990" s="124"/>
      <c r="Q2990" s="99"/>
      <c r="R2990" s="99"/>
      <c r="S2990" s="99"/>
      <c r="T2990" s="99"/>
      <c r="U2990" s="99"/>
      <c r="V2990" s="99"/>
      <c r="W2990" s="99"/>
      <c r="X2990" s="99"/>
      <c r="Y2990" s="100"/>
      <c r="Z2990" s="100"/>
      <c r="AA2990" s="100"/>
      <c r="AB2990" s="99"/>
      <c r="AC2990" s="99"/>
      <c r="AD2990" s="99"/>
      <c r="AE2990" s="99"/>
      <c r="AF2990" s="99"/>
      <c r="AG2990" s="99"/>
      <c r="AH2990" s="99"/>
      <c r="AI2990" s="99"/>
      <c r="AJ2990" s="100"/>
      <c r="AK2990" s="100"/>
      <c r="AL2990" s="100"/>
      <c r="AM2990" s="99"/>
      <c r="AN2990" s="99"/>
      <c r="AO2990" s="99"/>
      <c r="AP2990" s="99"/>
      <c r="AQ2990" s="99"/>
      <c r="AR2990" s="99"/>
      <c r="AS2990" s="99"/>
      <c r="AT2990" s="99"/>
      <c r="AU2990" s="99"/>
      <c r="AV2990" s="99"/>
      <c r="AW2990" s="99"/>
      <c r="AX2990" s="100"/>
      <c r="AY2990" s="100"/>
      <c r="AZ2990" s="101"/>
      <c r="BA2990" s="102"/>
      <c r="BB2990" s="95"/>
      <c r="BC2990" s="95"/>
      <c r="BD2990" s="41">
        <v>5</v>
      </c>
      <c r="BE2990" s="52">
        <v>52</v>
      </c>
      <c r="BF2990" s="103">
        <v>5211</v>
      </c>
      <c r="BG2990" s="277"/>
    </row>
    <row r="2991" spans="1:59" s="63" customFormat="1" ht="12.75" x14ac:dyDescent="0.2">
      <c r="A2991" s="196">
        <v>5</v>
      </c>
      <c r="B2991" s="197" t="s">
        <v>938</v>
      </c>
      <c r="C2991" s="208">
        <v>52</v>
      </c>
      <c r="D2991" s="209" t="s">
        <v>982</v>
      </c>
      <c r="E2991" s="212">
        <v>5214</v>
      </c>
      <c r="F2991" s="213" t="s">
        <v>1205</v>
      </c>
      <c r="G2991" s="231"/>
      <c r="H2991" s="65"/>
      <c r="I2991" s="222"/>
      <c r="J2991" s="66"/>
      <c r="K2991" s="66"/>
      <c r="L2991" s="66"/>
      <c r="M2991" s="64"/>
      <c r="N2991" s="304"/>
      <c r="O2991" s="305"/>
      <c r="P2991" s="127"/>
      <c r="Q2991" s="67"/>
      <c r="R2991" s="67"/>
      <c r="S2991" s="67"/>
      <c r="T2991" s="67"/>
      <c r="U2991" s="67"/>
      <c r="V2991" s="67"/>
      <c r="W2991" s="67"/>
      <c r="X2991" s="67"/>
      <c r="Y2991" s="68"/>
      <c r="Z2991" s="68"/>
      <c r="AA2991" s="68"/>
      <c r="AB2991" s="67"/>
      <c r="AC2991" s="67"/>
      <c r="AD2991" s="67"/>
      <c r="AE2991" s="67"/>
      <c r="AF2991" s="67"/>
      <c r="AG2991" s="67"/>
      <c r="AH2991" s="67"/>
      <c r="AI2991" s="67"/>
      <c r="AJ2991" s="68"/>
      <c r="AK2991" s="68"/>
      <c r="AL2991" s="68"/>
      <c r="AM2991" s="67"/>
      <c r="AN2991" s="67"/>
      <c r="AO2991" s="67"/>
      <c r="AP2991" s="67"/>
      <c r="AQ2991" s="67"/>
      <c r="AR2991" s="67"/>
      <c r="AS2991" s="67"/>
      <c r="AT2991" s="67"/>
      <c r="AU2991" s="67"/>
      <c r="AV2991" s="67"/>
      <c r="AW2991" s="67"/>
      <c r="AX2991" s="68"/>
      <c r="AY2991" s="68"/>
      <c r="AZ2991" s="69"/>
      <c r="BA2991" s="70"/>
      <c r="BB2991" s="71"/>
      <c r="BC2991" s="95"/>
      <c r="BD2991" s="41">
        <v>5</v>
      </c>
      <c r="BE2991" s="52">
        <v>52</v>
      </c>
      <c r="BF2991" s="103">
        <v>5211</v>
      </c>
      <c r="BG2991" s="275"/>
    </row>
    <row r="2992" spans="1:59" s="63" customFormat="1" ht="12.75" x14ac:dyDescent="0.2">
      <c r="A2992" s="196">
        <v>5</v>
      </c>
      <c r="B2992" s="197" t="s">
        <v>938</v>
      </c>
      <c r="C2992" s="208">
        <v>52</v>
      </c>
      <c r="D2992" s="209" t="s">
        <v>982</v>
      </c>
      <c r="E2992" s="212">
        <v>5214</v>
      </c>
      <c r="F2992" s="213" t="s">
        <v>1205</v>
      </c>
      <c r="G2992" s="231"/>
      <c r="H2992" s="72" t="s">
        <v>47</v>
      </c>
      <c r="I2992" s="223"/>
      <c r="J2992" s="73"/>
      <c r="K2992" s="73"/>
      <c r="L2992" s="73"/>
      <c r="M2992" s="74"/>
      <c r="N2992" s="247"/>
      <c r="O2992" s="306"/>
      <c r="P2992" s="105"/>
      <c r="Q2992" s="75"/>
      <c r="R2992" s="75"/>
      <c r="S2992" s="75"/>
      <c r="T2992" s="75"/>
      <c r="U2992" s="75"/>
      <c r="V2992" s="75"/>
      <c r="W2992" s="75"/>
      <c r="X2992" s="75"/>
      <c r="Y2992" s="76">
        <f>IF(ISNUMBER(VLOOKUP(Y2994,P$7:W$7,MATCH(Y2994,P$7:W$7))),VLOOKUP(Y2994,P$7:W$7,MATCH(Y2994,P$7:W$7)),IF(N2996=0,"No Data",IF(Y2994&gt;0,"&lt;100",0)))</f>
        <v>2500</v>
      </c>
      <c r="Z2992" s="77">
        <f>IF(ISNUMBER(VLOOKUP(Z2996,P$7:W$7,MATCH(Z2996,P$7:W$7))),VLOOKUP(Z2996,P$7:W$7,MATCH(Z2996,P$7:W$7)),IF(N2996=0,"No Data",IF(Z2996&gt;0,"&lt;100",0)))</f>
        <v>2500</v>
      </c>
      <c r="AA2992" s="106">
        <f>IF(ISNUMBER(Z2992),Z2992,0)</f>
        <v>2500</v>
      </c>
      <c r="AB2992" s="75"/>
      <c r="AC2992" s="75"/>
      <c r="AD2992" s="75"/>
      <c r="AE2992" s="75"/>
      <c r="AF2992" s="75"/>
      <c r="AG2992" s="75"/>
      <c r="AH2992" s="75"/>
      <c r="AI2992" s="75"/>
      <c r="AJ2992" s="76">
        <f>IF(ISNUMBER(VLOOKUP(AJ2994,AB$7:AH$7,MATCH(AJ2994,AB$7:AH$7))),VLOOKUP(AJ2994,AB$7:AH$7,MATCH(AJ2994,AB$7:AH$7)),IF(N2996=0,"No Data",IF(AJ2994&gt;0,"&lt;50",0)))</f>
        <v>0</v>
      </c>
      <c r="AK2992" s="77">
        <f>IF(ISNUMBER(VLOOKUP(AK2996,AB$7:AH$7,MATCH(AK2996,AB$7:AH$7))),VLOOKUP(AK2996,AB$7:AH$7,MATCH(AK2996,AB$7:AH$7)),IF(N2996=0,"No Data",IF(AK2996&gt;0,"&lt;50",0)))</f>
        <v>0</v>
      </c>
      <c r="AL2992" s="106">
        <f>IF(ISNUMBER(AK2992),AK2992,0)</f>
        <v>0</v>
      </c>
      <c r="AM2992" s="75"/>
      <c r="AN2992" s="75"/>
      <c r="AO2992" s="75"/>
      <c r="AP2992" s="75"/>
      <c r="AQ2992" s="75"/>
      <c r="AR2992" s="75"/>
      <c r="AS2992" s="75"/>
      <c r="AT2992" s="75"/>
      <c r="AU2992" s="75"/>
      <c r="AV2992" s="75"/>
      <c r="AW2992" s="76">
        <f>IF(ISNUMBER(VLOOKUP(AW2994,AM$7:AU$7,MATCH(AW2994,AM$7:AU$7))),VLOOKUP(AW2994,AM$7:AU$7,MATCH(AW2994,AM$7:AU$7)),IF(N2996=0,"No Data",IF(AW2994&gt;0,"&lt;10",0)))</f>
        <v>1000</v>
      </c>
      <c r="AX2992" s="77">
        <f>IF(ISNUMBER(VLOOKUP(AX2996,AM$7:AU$7,MATCH(AX2996,AM$7:AU$7))),VLOOKUP(AX2996,AM$7:AU$7,MATCH(AX2996,AM$7:AU$7)),IF(N2996=0,"No Data",IF(AX2996&gt;0,"&lt;10",0)))</f>
        <v>1000</v>
      </c>
      <c r="AY2992" s="106">
        <f>IF(ISNUMBER(AX2992),AX2992,0)</f>
        <v>1000</v>
      </c>
      <c r="AZ2992" s="79"/>
      <c r="BA2992" s="80"/>
      <c r="BB2992" s="71"/>
      <c r="BC2992" s="95"/>
      <c r="BD2992" s="41">
        <v>5</v>
      </c>
      <c r="BE2992" s="52">
        <v>52</v>
      </c>
      <c r="BF2992" s="103">
        <v>5211</v>
      </c>
      <c r="BG2992" s="276" t="s">
        <v>47</v>
      </c>
    </row>
    <row r="2993" spans="1:59" s="63" customFormat="1" ht="12.75" x14ac:dyDescent="0.2">
      <c r="A2993" s="196">
        <v>5</v>
      </c>
      <c r="B2993" s="197" t="s">
        <v>938</v>
      </c>
      <c r="C2993" s="208">
        <v>52</v>
      </c>
      <c r="D2993" s="209" t="s">
        <v>982</v>
      </c>
      <c r="E2993" s="212">
        <v>5214</v>
      </c>
      <c r="F2993" s="213" t="s">
        <v>1205</v>
      </c>
      <c r="G2993" s="231"/>
      <c r="H2993" s="81" t="s">
        <v>48</v>
      </c>
      <c r="I2993" s="223"/>
      <c r="J2993" s="73"/>
      <c r="K2993" s="73"/>
      <c r="L2993" s="73"/>
      <c r="M2993" s="74"/>
      <c r="N2993" s="247"/>
      <c r="O2993" s="306"/>
      <c r="P2993" s="105"/>
      <c r="Q2993" s="75"/>
      <c r="R2993" s="75"/>
      <c r="S2993" s="75"/>
      <c r="T2993" s="75"/>
      <c r="U2993" s="75"/>
      <c r="V2993" s="75"/>
      <c r="W2993" s="75"/>
      <c r="X2993" s="75"/>
      <c r="Y2993" s="82">
        <f>MIN(X2997:X3002)</f>
        <v>0</v>
      </c>
      <c r="Z2993" s="83"/>
      <c r="AA2993" s="83"/>
      <c r="AB2993" s="75"/>
      <c r="AC2993" s="75"/>
      <c r="AD2993" s="75"/>
      <c r="AE2993" s="75"/>
      <c r="AF2993" s="75"/>
      <c r="AG2993" s="75"/>
      <c r="AH2993" s="75"/>
      <c r="AI2993" s="75"/>
      <c r="AJ2993" s="82">
        <f>MIN(AI2997:AI3002)</f>
        <v>0</v>
      </c>
      <c r="AK2993" s="83"/>
      <c r="AL2993" s="83"/>
      <c r="AM2993" s="75"/>
      <c r="AN2993" s="75"/>
      <c r="AO2993" s="75"/>
      <c r="AP2993" s="75"/>
      <c r="AQ2993" s="75"/>
      <c r="AR2993" s="75"/>
      <c r="AS2993" s="75"/>
      <c r="AT2993" s="75"/>
      <c r="AU2993" s="75"/>
      <c r="AV2993" s="75"/>
      <c r="AW2993" s="82">
        <f>MIN(AV2997:AV3002)</f>
        <v>100</v>
      </c>
      <c r="AX2993" s="83"/>
      <c r="AY2993" s="83"/>
      <c r="AZ2993" s="79"/>
      <c r="BA2993" s="80"/>
      <c r="BB2993" s="71"/>
      <c r="BC2993" s="95"/>
      <c r="BD2993" s="41">
        <v>5</v>
      </c>
      <c r="BE2993" s="52">
        <v>52</v>
      </c>
      <c r="BF2993" s="103">
        <v>5211</v>
      </c>
      <c r="BG2993" s="278" t="s">
        <v>48</v>
      </c>
    </row>
    <row r="2994" spans="1:59" s="63" customFormat="1" ht="12.75" x14ac:dyDescent="0.2">
      <c r="A2994" s="196">
        <v>5</v>
      </c>
      <c r="B2994" s="197" t="s">
        <v>938</v>
      </c>
      <c r="C2994" s="208">
        <v>52</v>
      </c>
      <c r="D2994" s="209" t="s">
        <v>982</v>
      </c>
      <c r="E2994" s="212">
        <v>5214</v>
      </c>
      <c r="F2994" s="213" t="s">
        <v>1205</v>
      </c>
      <c r="G2994" s="231"/>
      <c r="H2994" s="81" t="s">
        <v>49</v>
      </c>
      <c r="I2994" s="223"/>
      <c r="J2994" s="73"/>
      <c r="K2994" s="73"/>
      <c r="L2994" s="73"/>
      <c r="M2994" s="74"/>
      <c r="N2994" s="247"/>
      <c r="O2994" s="306"/>
      <c r="P2994" s="105"/>
      <c r="Q2994" s="75"/>
      <c r="R2994" s="75"/>
      <c r="S2994" s="75"/>
      <c r="T2994" s="75"/>
      <c r="U2994" s="75"/>
      <c r="V2994" s="75"/>
      <c r="W2994" s="75"/>
      <c r="X2994" s="75"/>
      <c r="Y2994" s="84">
        <f>IF(ISNUMBER(AVERAGE(X2997:X3002)),AVERAGE(X2997:X3002),0)</f>
        <v>4233.333333333333</v>
      </c>
      <c r="Z2994" s="83"/>
      <c r="AA2994" s="83"/>
      <c r="AB2994" s="75"/>
      <c r="AC2994" s="75"/>
      <c r="AD2994" s="75"/>
      <c r="AE2994" s="75"/>
      <c r="AF2994" s="75"/>
      <c r="AG2994" s="75"/>
      <c r="AH2994" s="75"/>
      <c r="AI2994" s="75"/>
      <c r="AJ2994" s="84">
        <f>IF(ISNUMBER(AVERAGE(AI2997:AI3002)),AVERAGE(AI2997:AI3002),0)</f>
        <v>0</v>
      </c>
      <c r="AK2994" s="83"/>
      <c r="AL2994" s="83"/>
      <c r="AM2994" s="75"/>
      <c r="AN2994" s="75"/>
      <c r="AO2994" s="75"/>
      <c r="AP2994" s="75"/>
      <c r="AQ2994" s="75"/>
      <c r="AR2994" s="75"/>
      <c r="AS2994" s="75"/>
      <c r="AT2994" s="75"/>
      <c r="AU2994" s="75"/>
      <c r="AV2994" s="75"/>
      <c r="AW2994" s="84">
        <f>IF(ISNUMBER(AVERAGE(AV2997:AV3002)),AVERAGE(AV2997:AV3002),0)</f>
        <v>1366.6666666666667</v>
      </c>
      <c r="AX2994" s="83"/>
      <c r="AY2994" s="83"/>
      <c r="AZ2994" s="79"/>
      <c r="BA2994" s="80"/>
      <c r="BB2994" s="71"/>
      <c r="BC2994" s="95"/>
      <c r="BD2994" s="41">
        <v>5</v>
      </c>
      <c r="BE2994" s="52">
        <v>52</v>
      </c>
      <c r="BF2994" s="103">
        <v>5211</v>
      </c>
      <c r="BG2994" s="278" t="s">
        <v>49</v>
      </c>
    </row>
    <row r="2995" spans="1:59" s="63" customFormat="1" ht="12.75" x14ac:dyDescent="0.2">
      <c r="A2995" s="196">
        <v>5</v>
      </c>
      <c r="B2995" s="197" t="s">
        <v>938</v>
      </c>
      <c r="C2995" s="208">
        <v>52</v>
      </c>
      <c r="D2995" s="209" t="s">
        <v>982</v>
      </c>
      <c r="E2995" s="212">
        <v>5214</v>
      </c>
      <c r="F2995" s="213" t="s">
        <v>1205</v>
      </c>
      <c r="G2995" s="231"/>
      <c r="H2995" s="81" t="s">
        <v>50</v>
      </c>
      <c r="I2995" s="223"/>
      <c r="J2995" s="73"/>
      <c r="K2995" s="73"/>
      <c r="L2995" s="73"/>
      <c r="M2995" s="74"/>
      <c r="N2995" s="247"/>
      <c r="O2995" s="306"/>
      <c r="P2995" s="105"/>
      <c r="Q2995" s="75"/>
      <c r="R2995" s="75"/>
      <c r="S2995" s="75"/>
      <c r="T2995" s="75"/>
      <c r="U2995" s="75"/>
      <c r="V2995" s="75"/>
      <c r="W2995" s="75"/>
      <c r="X2995" s="75"/>
      <c r="Y2995" s="84">
        <f>MAX(X2997:X3002)</f>
        <v>25000</v>
      </c>
      <c r="Z2995" s="83"/>
      <c r="AA2995" s="83"/>
      <c r="AB2995" s="75"/>
      <c r="AC2995" s="75"/>
      <c r="AD2995" s="75"/>
      <c r="AE2995" s="75"/>
      <c r="AF2995" s="75"/>
      <c r="AG2995" s="75"/>
      <c r="AH2995" s="75"/>
      <c r="AI2995" s="75"/>
      <c r="AJ2995" s="84">
        <f>MAX(AI2997:AI3002)</f>
        <v>0</v>
      </c>
      <c r="AK2995" s="83"/>
      <c r="AL2995" s="83"/>
      <c r="AM2995" s="75"/>
      <c r="AN2995" s="75"/>
      <c r="AO2995" s="75"/>
      <c r="AP2995" s="75"/>
      <c r="AQ2995" s="75"/>
      <c r="AR2995" s="75"/>
      <c r="AS2995" s="75"/>
      <c r="AT2995" s="75"/>
      <c r="AU2995" s="75"/>
      <c r="AV2995" s="75"/>
      <c r="AW2995" s="84">
        <f>MAX(AV2997:AV3002)</f>
        <v>2500</v>
      </c>
      <c r="AX2995" s="83"/>
      <c r="AY2995" s="83"/>
      <c r="AZ2995" s="79"/>
      <c r="BA2995" s="80"/>
      <c r="BB2995" s="71"/>
      <c r="BC2995" s="95"/>
      <c r="BD2995" s="41">
        <v>5</v>
      </c>
      <c r="BE2995" s="52">
        <v>52</v>
      </c>
      <c r="BF2995" s="103">
        <v>5211</v>
      </c>
      <c r="BG2995" s="278" t="s">
        <v>50</v>
      </c>
    </row>
    <row r="2996" spans="1:59" s="63" customFormat="1" ht="12.75" x14ac:dyDescent="0.2">
      <c r="A2996" s="196">
        <v>5</v>
      </c>
      <c r="B2996" s="197" t="s">
        <v>938</v>
      </c>
      <c r="C2996" s="208">
        <v>52</v>
      </c>
      <c r="D2996" s="209" t="s">
        <v>982</v>
      </c>
      <c r="E2996" s="212">
        <v>5214</v>
      </c>
      <c r="F2996" s="213" t="s">
        <v>1205</v>
      </c>
      <c r="G2996" s="231"/>
      <c r="H2996" s="85" t="s">
        <v>51</v>
      </c>
      <c r="I2996" s="223"/>
      <c r="J2996" s="73"/>
      <c r="K2996" s="73"/>
      <c r="L2996" s="73"/>
      <c r="M2996" s="74"/>
      <c r="N2996" s="248">
        <f>SUM(N2997:N3002)</f>
        <v>6</v>
      </c>
      <c r="O2996" s="293">
        <f>SUM(O2997:O3002)</f>
        <v>0.99999999999999989</v>
      </c>
      <c r="P2996" s="292"/>
      <c r="Q2996" s="87"/>
      <c r="R2996" s="87"/>
      <c r="S2996" s="87"/>
      <c r="T2996" s="87"/>
      <c r="U2996" s="87"/>
      <c r="V2996" s="87"/>
      <c r="W2996" s="87"/>
      <c r="X2996" s="87"/>
      <c r="Y2996" s="88"/>
      <c r="Z2996" s="119">
        <f>SUM(Z2997:Z3002)</f>
        <v>4233.333333333333</v>
      </c>
      <c r="AA2996" s="120"/>
      <c r="AB2996" s="111"/>
      <c r="AC2996" s="111"/>
      <c r="AD2996" s="111"/>
      <c r="AE2996" s="111"/>
      <c r="AF2996" s="111"/>
      <c r="AG2996" s="111"/>
      <c r="AH2996" s="111"/>
      <c r="AI2996" s="111"/>
      <c r="AJ2996" s="120"/>
      <c r="AK2996" s="119">
        <f>SUM(AK2997:AK3002)</f>
        <v>0</v>
      </c>
      <c r="AL2996" s="120"/>
      <c r="AM2996" s="111"/>
      <c r="AN2996" s="111"/>
      <c r="AO2996" s="111"/>
      <c r="AP2996" s="111"/>
      <c r="AQ2996" s="111"/>
      <c r="AR2996" s="111"/>
      <c r="AS2996" s="111"/>
      <c r="AT2996" s="111"/>
      <c r="AU2996" s="111"/>
      <c r="AV2996" s="111"/>
      <c r="AW2996" s="120"/>
      <c r="AX2996" s="119">
        <f>SUM(AX2997:AX3002)</f>
        <v>1366.6666666666667</v>
      </c>
      <c r="AY2996" s="88"/>
      <c r="AZ2996" s="79"/>
      <c r="BA2996" s="80"/>
      <c r="BB2996" s="71"/>
      <c r="BC2996" s="95"/>
      <c r="BD2996" s="41">
        <v>5</v>
      </c>
      <c r="BE2996" s="52">
        <v>52</v>
      </c>
      <c r="BF2996" s="103">
        <v>5211</v>
      </c>
      <c r="BG2996" s="279" t="s">
        <v>51</v>
      </c>
    </row>
    <row r="2997" spans="1:59" s="63" customFormat="1" ht="12.75" x14ac:dyDescent="0.2">
      <c r="A2997" s="196">
        <v>5</v>
      </c>
      <c r="B2997" s="197" t="s">
        <v>938</v>
      </c>
      <c r="C2997" s="208">
        <v>52</v>
      </c>
      <c r="D2997" s="209" t="s">
        <v>982</v>
      </c>
      <c r="E2997" s="212">
        <v>5214</v>
      </c>
      <c r="F2997" s="213" t="s">
        <v>1205</v>
      </c>
      <c r="G2997" s="231"/>
      <c r="H2997" s="89" t="s">
        <v>52</v>
      </c>
      <c r="I2997" s="90" t="s">
        <v>819</v>
      </c>
      <c r="J2997" s="90"/>
      <c r="K2997" s="90" t="s">
        <v>64</v>
      </c>
      <c r="L2997" s="90" t="s">
        <v>528</v>
      </c>
      <c r="M2997" s="91"/>
      <c r="N2997" s="312">
        <v>1</v>
      </c>
      <c r="O2997" s="313">
        <f>N2997/N$2996</f>
        <v>0.16666666666666666</v>
      </c>
      <c r="P2997" s="104"/>
      <c r="Q2997" s="92"/>
      <c r="R2997" s="92"/>
      <c r="S2997" s="92"/>
      <c r="T2997" s="92"/>
      <c r="U2997" s="92"/>
      <c r="V2997" s="92"/>
      <c r="W2997" s="92"/>
      <c r="X2997" s="109">
        <f t="shared" ref="X2997:X3002" si="473">P2997*P$7+Q2997*Q$7+R2997*R$7+S2997*S$7+T2997*T$7+U2997*U$7+V2997*V$7+W2997*W$7</f>
        <v>0</v>
      </c>
      <c r="Y2997" s="83"/>
      <c r="Z2997" s="110">
        <f t="shared" ref="Z2997:Z3002" si="474">X2997*$O2997</f>
        <v>0</v>
      </c>
      <c r="AA2997" s="111"/>
      <c r="AB2997" s="92"/>
      <c r="AC2997" s="92"/>
      <c r="AD2997" s="92"/>
      <c r="AE2997" s="92"/>
      <c r="AF2997" s="92"/>
      <c r="AG2997" s="92"/>
      <c r="AH2997" s="92"/>
      <c r="AI2997" s="109">
        <f t="shared" ref="AI2997:AI3002" si="475">AB2997*AB$7+AC2997*AC$7+AD2997*AD$7+AE2997*AE$7+AF2997*AF$7+AG2997*AG$7+AH2997*AH$7</f>
        <v>0</v>
      </c>
      <c r="AJ2997" s="83"/>
      <c r="AK2997" s="110">
        <f t="shared" ref="AK2997:AK3002" si="476">AI2997*$O2997</f>
        <v>0</v>
      </c>
      <c r="AL2997" s="111"/>
      <c r="AM2997" s="92"/>
      <c r="AN2997" s="92"/>
      <c r="AO2997" s="92"/>
      <c r="AP2997" s="92">
        <v>1</v>
      </c>
      <c r="AQ2997" s="92"/>
      <c r="AR2997" s="92"/>
      <c r="AS2997" s="92"/>
      <c r="AT2997" s="92"/>
      <c r="AU2997" s="92"/>
      <c r="AV2997" s="109">
        <f t="shared" ref="AV2997:AV3002" si="477">AM2997*AM$7+AN2997*AN$7+AO2997*AO$7+AP2997*AP$7+AQ2997*AQ$7+AR2997*AR$7+AS2997*AS$7+AT2997*AT$7+AU2997*AU$7</f>
        <v>100</v>
      </c>
      <c r="AW2997" s="75"/>
      <c r="AX2997" s="110">
        <f t="shared" ref="AX2997:AX3002" si="478">AV2997*$O2997</f>
        <v>16.666666666666664</v>
      </c>
      <c r="AY2997" s="83"/>
      <c r="AZ2997" s="93"/>
      <c r="BA2997" s="94" t="s">
        <v>105</v>
      </c>
      <c r="BB2997" s="71"/>
      <c r="BC2997" s="95"/>
      <c r="BD2997" s="41">
        <v>5</v>
      </c>
      <c r="BE2997" s="52">
        <v>52</v>
      </c>
      <c r="BF2997" s="103">
        <v>5211</v>
      </c>
      <c r="BG2997" s="280" t="s">
        <v>52</v>
      </c>
    </row>
    <row r="2998" spans="1:59" s="63" customFormat="1" ht="12.75" x14ac:dyDescent="0.2">
      <c r="A2998" s="196">
        <v>5</v>
      </c>
      <c r="B2998" s="197" t="s">
        <v>938</v>
      </c>
      <c r="C2998" s="208">
        <v>52</v>
      </c>
      <c r="D2998" s="209" t="s">
        <v>982</v>
      </c>
      <c r="E2998" s="212">
        <v>5214</v>
      </c>
      <c r="F2998" s="213" t="s">
        <v>1205</v>
      </c>
      <c r="G2998" s="231"/>
      <c r="H2998" s="89"/>
      <c r="I2998" s="90" t="s">
        <v>989</v>
      </c>
      <c r="J2998" s="90"/>
      <c r="K2998" s="90" t="s">
        <v>64</v>
      </c>
      <c r="L2998" s="90" t="s">
        <v>925</v>
      </c>
      <c r="M2998" s="91"/>
      <c r="N2998" s="312">
        <v>1</v>
      </c>
      <c r="O2998" s="313">
        <f t="shared" ref="O2998:O3002" si="479">N2998/N$2996</f>
        <v>0.16666666666666666</v>
      </c>
      <c r="P2998" s="104">
        <v>1</v>
      </c>
      <c r="Q2998" s="92"/>
      <c r="R2998" s="92"/>
      <c r="S2998" s="92"/>
      <c r="T2998" s="92"/>
      <c r="U2998" s="92"/>
      <c r="V2998" s="92"/>
      <c r="W2998" s="92"/>
      <c r="X2998" s="109">
        <f t="shared" si="473"/>
        <v>100</v>
      </c>
      <c r="Y2998" s="83"/>
      <c r="Z2998" s="110">
        <f t="shared" si="474"/>
        <v>16.666666666666664</v>
      </c>
      <c r="AA2998" s="111"/>
      <c r="AB2998" s="92"/>
      <c r="AC2998" s="92"/>
      <c r="AD2998" s="92"/>
      <c r="AE2998" s="92"/>
      <c r="AF2998" s="92"/>
      <c r="AG2998" s="92"/>
      <c r="AH2998" s="92"/>
      <c r="AI2998" s="109">
        <f t="shared" si="475"/>
        <v>0</v>
      </c>
      <c r="AJ2998" s="83"/>
      <c r="AK2998" s="110">
        <f t="shared" si="476"/>
        <v>0</v>
      </c>
      <c r="AL2998" s="111"/>
      <c r="AM2998" s="92"/>
      <c r="AN2998" s="92"/>
      <c r="AO2998" s="92"/>
      <c r="AP2998" s="92"/>
      <c r="AQ2998" s="92"/>
      <c r="AR2998" s="92">
        <v>1</v>
      </c>
      <c r="AS2998" s="92"/>
      <c r="AT2998" s="92"/>
      <c r="AU2998" s="92"/>
      <c r="AV2998" s="109">
        <f t="shared" si="477"/>
        <v>500</v>
      </c>
      <c r="AW2998" s="75"/>
      <c r="AX2998" s="110">
        <f t="shared" si="478"/>
        <v>83.333333333333329</v>
      </c>
      <c r="AY2998" s="111"/>
      <c r="AZ2998" s="93"/>
      <c r="BA2998" s="94" t="s">
        <v>131</v>
      </c>
      <c r="BB2998" s="71"/>
      <c r="BC2998" s="95"/>
      <c r="BD2998" s="41">
        <v>5</v>
      </c>
      <c r="BE2998" s="52">
        <v>52</v>
      </c>
      <c r="BF2998" s="103">
        <v>5211</v>
      </c>
      <c r="BG2998" s="280" t="s">
        <v>52</v>
      </c>
    </row>
    <row r="2999" spans="1:59" s="63" customFormat="1" ht="12.75" x14ac:dyDescent="0.2">
      <c r="A2999" s="196">
        <v>5</v>
      </c>
      <c r="B2999" s="197" t="s">
        <v>938</v>
      </c>
      <c r="C2999" s="208">
        <v>52</v>
      </c>
      <c r="D2999" s="209" t="s">
        <v>982</v>
      </c>
      <c r="E2999" s="212">
        <v>5214</v>
      </c>
      <c r="F2999" s="213" t="s">
        <v>1205</v>
      </c>
      <c r="G2999" s="231"/>
      <c r="H2999" s="89"/>
      <c r="I2999" s="90" t="s">
        <v>990</v>
      </c>
      <c r="J2999" s="90"/>
      <c r="K2999" s="90" t="s">
        <v>64</v>
      </c>
      <c r="L2999" s="90" t="s">
        <v>188</v>
      </c>
      <c r="M2999" s="91"/>
      <c r="N2999" s="312">
        <v>1</v>
      </c>
      <c r="O2999" s="313">
        <f t="shared" si="479"/>
        <v>0.16666666666666666</v>
      </c>
      <c r="P2999" s="104">
        <v>1</v>
      </c>
      <c r="Q2999" s="92"/>
      <c r="R2999" s="92"/>
      <c r="S2999" s="92"/>
      <c r="T2999" s="92"/>
      <c r="U2999" s="92"/>
      <c r="V2999" s="92"/>
      <c r="W2999" s="92"/>
      <c r="X2999" s="109">
        <f t="shared" si="473"/>
        <v>100</v>
      </c>
      <c r="Y2999" s="83"/>
      <c r="Z2999" s="110">
        <f t="shared" si="474"/>
        <v>16.666666666666664</v>
      </c>
      <c r="AA2999" s="111"/>
      <c r="AB2999" s="92"/>
      <c r="AC2999" s="92"/>
      <c r="AD2999" s="92"/>
      <c r="AE2999" s="92"/>
      <c r="AF2999" s="92"/>
      <c r="AG2999" s="92"/>
      <c r="AH2999" s="92"/>
      <c r="AI2999" s="109">
        <f t="shared" si="475"/>
        <v>0</v>
      </c>
      <c r="AJ2999" s="83"/>
      <c r="AK2999" s="110">
        <f t="shared" si="476"/>
        <v>0</v>
      </c>
      <c r="AL2999" s="111"/>
      <c r="AM2999" s="92"/>
      <c r="AN2999" s="92"/>
      <c r="AO2999" s="92"/>
      <c r="AP2999" s="92"/>
      <c r="AQ2999" s="92"/>
      <c r="AR2999" s="92"/>
      <c r="AS2999" s="92"/>
      <c r="AT2999" s="92">
        <v>1</v>
      </c>
      <c r="AU2999" s="92"/>
      <c r="AV2999" s="109">
        <f t="shared" si="477"/>
        <v>2500</v>
      </c>
      <c r="AW2999" s="75"/>
      <c r="AX2999" s="110">
        <f t="shared" si="478"/>
        <v>416.66666666666663</v>
      </c>
      <c r="AY2999" s="111"/>
      <c r="AZ2999" s="93"/>
      <c r="BA2999" s="94" t="s">
        <v>131</v>
      </c>
      <c r="BB2999" s="71"/>
      <c r="BC2999" s="95"/>
      <c r="BD2999" s="41">
        <v>5</v>
      </c>
      <c r="BE2999" s="52">
        <v>52</v>
      </c>
      <c r="BF2999" s="103">
        <v>5211</v>
      </c>
      <c r="BG2999" s="280" t="s">
        <v>52</v>
      </c>
    </row>
    <row r="3000" spans="1:59" s="63" customFormat="1" ht="12.75" x14ac:dyDescent="0.2">
      <c r="A3000" s="196">
        <v>5</v>
      </c>
      <c r="B3000" s="197" t="s">
        <v>938</v>
      </c>
      <c r="C3000" s="208">
        <v>52</v>
      </c>
      <c r="D3000" s="209" t="s">
        <v>982</v>
      </c>
      <c r="E3000" s="212">
        <v>5214</v>
      </c>
      <c r="F3000" s="213" t="s">
        <v>1205</v>
      </c>
      <c r="G3000" s="231"/>
      <c r="H3000" s="89"/>
      <c r="I3000" s="90" t="s">
        <v>991</v>
      </c>
      <c r="J3000" s="90"/>
      <c r="K3000" s="90" t="s">
        <v>64</v>
      </c>
      <c r="L3000" s="90" t="s">
        <v>119</v>
      </c>
      <c r="M3000" s="91"/>
      <c r="N3000" s="312">
        <v>1</v>
      </c>
      <c r="O3000" s="313">
        <f t="shared" si="479"/>
        <v>0.16666666666666666</v>
      </c>
      <c r="P3000" s="104">
        <v>1</v>
      </c>
      <c r="Q3000" s="92"/>
      <c r="R3000" s="92"/>
      <c r="S3000" s="92"/>
      <c r="T3000" s="92"/>
      <c r="U3000" s="92"/>
      <c r="V3000" s="92"/>
      <c r="W3000" s="92"/>
      <c r="X3000" s="109">
        <f t="shared" si="473"/>
        <v>100</v>
      </c>
      <c r="Y3000" s="83"/>
      <c r="Z3000" s="110">
        <f t="shared" si="474"/>
        <v>16.666666666666664</v>
      </c>
      <c r="AA3000" s="111"/>
      <c r="AB3000" s="92"/>
      <c r="AC3000" s="92"/>
      <c r="AD3000" s="92"/>
      <c r="AE3000" s="92"/>
      <c r="AF3000" s="92"/>
      <c r="AG3000" s="92"/>
      <c r="AH3000" s="92"/>
      <c r="AI3000" s="109">
        <f t="shared" si="475"/>
        <v>0</v>
      </c>
      <c r="AJ3000" s="83"/>
      <c r="AK3000" s="110">
        <f t="shared" si="476"/>
        <v>0</v>
      </c>
      <c r="AL3000" s="111"/>
      <c r="AM3000" s="92"/>
      <c r="AN3000" s="92"/>
      <c r="AO3000" s="92"/>
      <c r="AP3000" s="92"/>
      <c r="AQ3000" s="92"/>
      <c r="AR3000" s="92"/>
      <c r="AS3000" s="92"/>
      <c r="AT3000" s="92">
        <v>1</v>
      </c>
      <c r="AU3000" s="92"/>
      <c r="AV3000" s="109">
        <f t="shared" si="477"/>
        <v>2500</v>
      </c>
      <c r="AW3000" s="75"/>
      <c r="AX3000" s="110">
        <f t="shared" si="478"/>
        <v>416.66666666666663</v>
      </c>
      <c r="AY3000" s="111"/>
      <c r="AZ3000" s="93"/>
      <c r="BA3000" s="94" t="s">
        <v>131</v>
      </c>
      <c r="BB3000" s="71"/>
      <c r="BC3000" s="95"/>
      <c r="BD3000" s="41">
        <v>5</v>
      </c>
      <c r="BE3000" s="52">
        <v>52</v>
      </c>
      <c r="BF3000" s="103">
        <v>5211</v>
      </c>
      <c r="BG3000" s="280" t="s">
        <v>52</v>
      </c>
    </row>
    <row r="3001" spans="1:59" s="63" customFormat="1" ht="12.75" x14ac:dyDescent="0.2">
      <c r="A3001" s="196">
        <v>5</v>
      </c>
      <c r="B3001" s="197" t="s">
        <v>938</v>
      </c>
      <c r="C3001" s="208">
        <v>52</v>
      </c>
      <c r="D3001" s="209" t="s">
        <v>982</v>
      </c>
      <c r="E3001" s="212">
        <v>5214</v>
      </c>
      <c r="F3001" s="213" t="s">
        <v>1205</v>
      </c>
      <c r="G3001" s="231"/>
      <c r="H3001" s="89"/>
      <c r="I3001" s="90" t="s">
        <v>956</v>
      </c>
      <c r="J3001" s="90"/>
      <c r="K3001" s="90" t="s">
        <v>64</v>
      </c>
      <c r="L3001" s="90" t="s">
        <v>119</v>
      </c>
      <c r="M3001" s="91"/>
      <c r="N3001" s="312">
        <v>1</v>
      </c>
      <c r="O3001" s="313">
        <f t="shared" si="479"/>
        <v>0.16666666666666666</v>
      </c>
      <c r="P3001" s="104">
        <v>1</v>
      </c>
      <c r="Q3001" s="92"/>
      <c r="R3001" s="92"/>
      <c r="S3001" s="92"/>
      <c r="T3001" s="92"/>
      <c r="U3001" s="92"/>
      <c r="V3001" s="92"/>
      <c r="W3001" s="92"/>
      <c r="X3001" s="109">
        <f t="shared" si="473"/>
        <v>100</v>
      </c>
      <c r="Y3001" s="83"/>
      <c r="Z3001" s="110">
        <f t="shared" si="474"/>
        <v>16.666666666666664</v>
      </c>
      <c r="AA3001" s="111"/>
      <c r="AB3001" s="92"/>
      <c r="AC3001" s="92"/>
      <c r="AD3001" s="92"/>
      <c r="AE3001" s="92"/>
      <c r="AF3001" s="92"/>
      <c r="AG3001" s="92"/>
      <c r="AH3001" s="92"/>
      <c r="AI3001" s="109">
        <f t="shared" si="475"/>
        <v>0</v>
      </c>
      <c r="AJ3001" s="83"/>
      <c r="AK3001" s="110">
        <f t="shared" si="476"/>
        <v>0</v>
      </c>
      <c r="AL3001" s="111"/>
      <c r="AM3001" s="92"/>
      <c r="AN3001" s="92"/>
      <c r="AO3001" s="92"/>
      <c r="AP3001" s="92"/>
      <c r="AQ3001" s="92"/>
      <c r="AR3001" s="92"/>
      <c r="AS3001" s="92"/>
      <c r="AT3001" s="92">
        <v>1</v>
      </c>
      <c r="AU3001" s="92"/>
      <c r="AV3001" s="109">
        <f t="shared" si="477"/>
        <v>2500</v>
      </c>
      <c r="AW3001" s="75"/>
      <c r="AX3001" s="110">
        <f t="shared" si="478"/>
        <v>416.66666666666663</v>
      </c>
      <c r="AY3001" s="111"/>
      <c r="AZ3001" s="93"/>
      <c r="BA3001" s="94" t="s">
        <v>131</v>
      </c>
      <c r="BB3001" s="71"/>
      <c r="BC3001" s="95"/>
      <c r="BD3001" s="41">
        <v>5</v>
      </c>
      <c r="BE3001" s="52">
        <v>52</v>
      </c>
      <c r="BF3001" s="103">
        <v>5211</v>
      </c>
      <c r="BG3001" s="280" t="s">
        <v>52</v>
      </c>
    </row>
    <row r="3002" spans="1:59" s="63" customFormat="1" ht="12.75" x14ac:dyDescent="0.2">
      <c r="A3002" s="196">
        <v>5</v>
      </c>
      <c r="B3002" s="197" t="s">
        <v>938</v>
      </c>
      <c r="C3002" s="208">
        <v>52</v>
      </c>
      <c r="D3002" s="209" t="s">
        <v>982</v>
      </c>
      <c r="E3002" s="212">
        <v>5214</v>
      </c>
      <c r="F3002" s="213" t="s">
        <v>1205</v>
      </c>
      <c r="G3002" s="231"/>
      <c r="H3002" s="89"/>
      <c r="I3002" s="90" t="s">
        <v>967</v>
      </c>
      <c r="J3002" s="90"/>
      <c r="K3002" s="90" t="s">
        <v>129</v>
      </c>
      <c r="L3002" s="90"/>
      <c r="M3002" s="91"/>
      <c r="N3002" s="312">
        <v>1</v>
      </c>
      <c r="O3002" s="313">
        <f t="shared" si="479"/>
        <v>0.16666666666666666</v>
      </c>
      <c r="P3002" s="104"/>
      <c r="Q3002" s="92"/>
      <c r="R3002" s="92"/>
      <c r="S3002" s="92"/>
      <c r="T3002" s="92"/>
      <c r="U3002" s="92"/>
      <c r="V3002" s="92"/>
      <c r="W3002" s="92">
        <v>1</v>
      </c>
      <c r="X3002" s="109">
        <f t="shared" si="473"/>
        <v>25000</v>
      </c>
      <c r="Y3002" s="83"/>
      <c r="Z3002" s="110">
        <f t="shared" si="474"/>
        <v>4166.6666666666661</v>
      </c>
      <c r="AA3002" s="111"/>
      <c r="AB3002" s="92"/>
      <c r="AC3002" s="92"/>
      <c r="AD3002" s="92"/>
      <c r="AE3002" s="92"/>
      <c r="AF3002" s="92"/>
      <c r="AG3002" s="92"/>
      <c r="AH3002" s="92"/>
      <c r="AI3002" s="109">
        <f t="shared" si="475"/>
        <v>0</v>
      </c>
      <c r="AJ3002" s="83"/>
      <c r="AK3002" s="110">
        <f t="shared" si="476"/>
        <v>0</v>
      </c>
      <c r="AL3002" s="111"/>
      <c r="AM3002" s="92"/>
      <c r="AN3002" s="92"/>
      <c r="AO3002" s="92"/>
      <c r="AP3002" s="92">
        <v>1</v>
      </c>
      <c r="AQ3002" s="92"/>
      <c r="AR3002" s="92"/>
      <c r="AS3002" s="92"/>
      <c r="AT3002" s="92"/>
      <c r="AU3002" s="92"/>
      <c r="AV3002" s="109">
        <f t="shared" si="477"/>
        <v>100</v>
      </c>
      <c r="AW3002" s="75"/>
      <c r="AX3002" s="110">
        <f t="shared" si="478"/>
        <v>16.666666666666664</v>
      </c>
      <c r="AY3002" s="111"/>
      <c r="AZ3002" s="93"/>
      <c r="BA3002" s="94" t="s">
        <v>131</v>
      </c>
      <c r="BB3002" s="71"/>
      <c r="BC3002" s="95"/>
      <c r="BD3002" s="41">
        <v>5</v>
      </c>
      <c r="BE3002" s="52">
        <v>52</v>
      </c>
      <c r="BF3002" s="103">
        <v>5211</v>
      </c>
      <c r="BG3002" s="280" t="s">
        <v>52</v>
      </c>
    </row>
    <row r="3003" spans="1:59" s="63" customFormat="1" ht="12.75" x14ac:dyDescent="0.2">
      <c r="A3003" s="196">
        <v>5</v>
      </c>
      <c r="B3003" s="197" t="s">
        <v>938</v>
      </c>
      <c r="C3003" s="208">
        <v>52</v>
      </c>
      <c r="D3003" s="209" t="s">
        <v>982</v>
      </c>
      <c r="E3003" s="212">
        <v>5214</v>
      </c>
      <c r="F3003" s="213" t="s">
        <v>1205</v>
      </c>
      <c r="G3003" s="231"/>
      <c r="H3003" s="65"/>
      <c r="I3003" s="222"/>
      <c r="J3003" s="66"/>
      <c r="K3003" s="66"/>
      <c r="L3003" s="66"/>
      <c r="M3003" s="64"/>
      <c r="N3003" s="304"/>
      <c r="O3003" s="305"/>
      <c r="P3003" s="127"/>
      <c r="Q3003" s="67"/>
      <c r="R3003" s="67"/>
      <c r="S3003" s="67"/>
      <c r="T3003" s="67"/>
      <c r="U3003" s="67"/>
      <c r="V3003" s="67"/>
      <c r="W3003" s="67"/>
      <c r="X3003" s="67"/>
      <c r="Y3003" s="68"/>
      <c r="Z3003" s="68"/>
      <c r="AA3003" s="68"/>
      <c r="AB3003" s="67"/>
      <c r="AC3003" s="67"/>
      <c r="AD3003" s="67"/>
      <c r="AE3003" s="67"/>
      <c r="AF3003" s="67"/>
      <c r="AG3003" s="67"/>
      <c r="AH3003" s="67"/>
      <c r="AI3003" s="67"/>
      <c r="AJ3003" s="68"/>
      <c r="AK3003" s="68"/>
      <c r="AL3003" s="68"/>
      <c r="AM3003" s="67"/>
      <c r="AN3003" s="67"/>
      <c r="AO3003" s="67"/>
      <c r="AP3003" s="67"/>
      <c r="AQ3003" s="67"/>
      <c r="AR3003" s="67"/>
      <c r="AS3003" s="67"/>
      <c r="AT3003" s="67"/>
      <c r="AU3003" s="67"/>
      <c r="AV3003" s="67"/>
      <c r="AW3003" s="67"/>
      <c r="AX3003" s="68"/>
      <c r="AY3003" s="68"/>
      <c r="AZ3003" s="69"/>
      <c r="BA3003" s="70"/>
      <c r="BB3003" s="71"/>
      <c r="BC3003" s="95"/>
      <c r="BD3003" s="41">
        <v>5</v>
      </c>
      <c r="BE3003" s="52">
        <v>52</v>
      </c>
      <c r="BF3003" s="103">
        <v>5211</v>
      </c>
      <c r="BG3003" s="275"/>
    </row>
    <row r="3004" spans="1:59" s="63" customFormat="1" ht="12.75" x14ac:dyDescent="0.2">
      <c r="A3004" s="196">
        <v>5</v>
      </c>
      <c r="B3004" s="197" t="s">
        <v>938</v>
      </c>
      <c r="C3004" s="208">
        <v>52</v>
      </c>
      <c r="D3004" s="209" t="s">
        <v>982</v>
      </c>
      <c r="E3004" s="212">
        <v>5214</v>
      </c>
      <c r="F3004" s="213" t="s">
        <v>1205</v>
      </c>
      <c r="G3004" s="232"/>
      <c r="H3004" s="97"/>
      <c r="I3004" s="224"/>
      <c r="J3004" s="98"/>
      <c r="K3004" s="98"/>
      <c r="L3004" s="98"/>
      <c r="M3004" s="96"/>
      <c r="N3004" s="307"/>
      <c r="O3004" s="246"/>
      <c r="P3004" s="124"/>
      <c r="Q3004" s="99"/>
      <c r="R3004" s="99"/>
      <c r="S3004" s="99"/>
      <c r="T3004" s="99"/>
      <c r="U3004" s="99"/>
      <c r="V3004" s="99"/>
      <c r="W3004" s="99"/>
      <c r="X3004" s="99"/>
      <c r="Y3004" s="100"/>
      <c r="Z3004" s="100"/>
      <c r="AA3004" s="100"/>
      <c r="AB3004" s="99"/>
      <c r="AC3004" s="99"/>
      <c r="AD3004" s="99"/>
      <c r="AE3004" s="99"/>
      <c r="AF3004" s="99"/>
      <c r="AG3004" s="99"/>
      <c r="AH3004" s="99"/>
      <c r="AI3004" s="99"/>
      <c r="AJ3004" s="100"/>
      <c r="AK3004" s="100"/>
      <c r="AL3004" s="100"/>
      <c r="AM3004" s="99"/>
      <c r="AN3004" s="99"/>
      <c r="AO3004" s="99"/>
      <c r="AP3004" s="99"/>
      <c r="AQ3004" s="99"/>
      <c r="AR3004" s="99"/>
      <c r="AS3004" s="99"/>
      <c r="AT3004" s="99"/>
      <c r="AU3004" s="99"/>
      <c r="AV3004" s="99"/>
      <c r="AW3004" s="99"/>
      <c r="AX3004" s="100"/>
      <c r="AY3004" s="100"/>
      <c r="AZ3004" s="101"/>
      <c r="BA3004" s="102"/>
      <c r="BB3004" s="95"/>
      <c r="BC3004" s="95"/>
      <c r="BD3004" s="41">
        <v>5</v>
      </c>
      <c r="BE3004" s="52">
        <v>52</v>
      </c>
      <c r="BF3004" s="103">
        <v>5211</v>
      </c>
      <c r="BG3004" s="277"/>
    </row>
    <row r="3005" spans="1:59" s="63" customFormat="1" ht="12.75" x14ac:dyDescent="0.2">
      <c r="A3005" s="196">
        <v>5</v>
      </c>
      <c r="B3005" s="197" t="s">
        <v>938</v>
      </c>
      <c r="C3005" s="208">
        <v>52</v>
      </c>
      <c r="D3005" s="209" t="s">
        <v>982</v>
      </c>
      <c r="E3005" s="210">
        <v>5221</v>
      </c>
      <c r="F3005" s="211" t="s">
        <v>1206</v>
      </c>
      <c r="G3005" s="230"/>
      <c r="H3005" s="56"/>
      <c r="I3005" s="221"/>
      <c r="J3005" s="57"/>
      <c r="K3005" s="57"/>
      <c r="L3005" s="57"/>
      <c r="M3005" s="55"/>
      <c r="N3005" s="303"/>
      <c r="O3005" s="245"/>
      <c r="P3005" s="122"/>
      <c r="Q3005" s="58"/>
      <c r="R3005" s="58"/>
      <c r="S3005" s="58"/>
      <c r="T3005" s="58"/>
      <c r="U3005" s="58"/>
      <c r="V3005" s="58"/>
      <c r="W3005" s="58"/>
      <c r="X3005" s="58"/>
      <c r="Y3005" s="59"/>
      <c r="Z3005" s="59"/>
      <c r="AA3005" s="59"/>
      <c r="AB3005" s="58"/>
      <c r="AC3005" s="58"/>
      <c r="AD3005" s="58"/>
      <c r="AE3005" s="58"/>
      <c r="AF3005" s="58"/>
      <c r="AG3005" s="58"/>
      <c r="AH3005" s="58"/>
      <c r="AI3005" s="58"/>
      <c r="AJ3005" s="59"/>
      <c r="AK3005" s="59"/>
      <c r="AL3005" s="59"/>
      <c r="AM3005" s="58"/>
      <c r="AN3005" s="58"/>
      <c r="AO3005" s="58"/>
      <c r="AP3005" s="58"/>
      <c r="AQ3005" s="58"/>
      <c r="AR3005" s="58"/>
      <c r="AS3005" s="58"/>
      <c r="AT3005" s="58"/>
      <c r="AU3005" s="58"/>
      <c r="AV3005" s="58"/>
      <c r="AW3005" s="58"/>
      <c r="AX3005" s="59"/>
      <c r="AY3005" s="59"/>
      <c r="AZ3005" s="60"/>
      <c r="BA3005" s="61"/>
      <c r="BB3005" s="54"/>
      <c r="BC3005" s="54"/>
      <c r="BD3005" s="41">
        <v>5</v>
      </c>
      <c r="BE3005" s="52">
        <v>52</v>
      </c>
      <c r="BF3005" s="103">
        <v>5211</v>
      </c>
      <c r="BG3005" s="277"/>
    </row>
    <row r="3006" spans="1:59" s="63" customFormat="1" ht="12.75" x14ac:dyDescent="0.2">
      <c r="A3006" s="196">
        <v>5</v>
      </c>
      <c r="B3006" s="197" t="s">
        <v>938</v>
      </c>
      <c r="C3006" s="208">
        <v>52</v>
      </c>
      <c r="D3006" s="209" t="s">
        <v>982</v>
      </c>
      <c r="E3006" s="210">
        <v>5221</v>
      </c>
      <c r="F3006" s="211" t="s">
        <v>1206</v>
      </c>
      <c r="G3006" s="231"/>
      <c r="H3006" s="65"/>
      <c r="I3006" s="222"/>
      <c r="J3006" s="66"/>
      <c r="K3006" s="66"/>
      <c r="L3006" s="66"/>
      <c r="M3006" s="64"/>
      <c r="N3006" s="304"/>
      <c r="O3006" s="305"/>
      <c r="P3006" s="127"/>
      <c r="Q3006" s="67"/>
      <c r="R3006" s="67"/>
      <c r="S3006" s="67"/>
      <c r="T3006" s="67"/>
      <c r="U3006" s="67"/>
      <c r="V3006" s="67"/>
      <c r="W3006" s="67"/>
      <c r="X3006" s="67"/>
      <c r="Y3006" s="68"/>
      <c r="Z3006" s="68"/>
      <c r="AA3006" s="68"/>
      <c r="AB3006" s="67"/>
      <c r="AC3006" s="67"/>
      <c r="AD3006" s="67"/>
      <c r="AE3006" s="67"/>
      <c r="AF3006" s="67"/>
      <c r="AG3006" s="67"/>
      <c r="AH3006" s="67"/>
      <c r="AI3006" s="67"/>
      <c r="AJ3006" s="68"/>
      <c r="AK3006" s="68"/>
      <c r="AL3006" s="68"/>
      <c r="AM3006" s="67"/>
      <c r="AN3006" s="67"/>
      <c r="AO3006" s="67"/>
      <c r="AP3006" s="67"/>
      <c r="AQ3006" s="67"/>
      <c r="AR3006" s="67"/>
      <c r="AS3006" s="67"/>
      <c r="AT3006" s="67"/>
      <c r="AU3006" s="67"/>
      <c r="AV3006" s="67"/>
      <c r="AW3006" s="67"/>
      <c r="AX3006" s="68"/>
      <c r="AY3006" s="68"/>
      <c r="AZ3006" s="69"/>
      <c r="BA3006" s="70"/>
      <c r="BB3006" s="71"/>
      <c r="BC3006" s="54"/>
      <c r="BD3006" s="41">
        <v>5</v>
      </c>
      <c r="BE3006" s="52">
        <v>52</v>
      </c>
      <c r="BF3006" s="103">
        <v>5211</v>
      </c>
      <c r="BG3006" s="275"/>
    </row>
    <row r="3007" spans="1:59" s="63" customFormat="1" ht="12.75" x14ac:dyDescent="0.2">
      <c r="A3007" s="196">
        <v>5</v>
      </c>
      <c r="B3007" s="197" t="s">
        <v>938</v>
      </c>
      <c r="C3007" s="208">
        <v>52</v>
      </c>
      <c r="D3007" s="209" t="s">
        <v>982</v>
      </c>
      <c r="E3007" s="210">
        <v>5221</v>
      </c>
      <c r="F3007" s="211" t="s">
        <v>1206</v>
      </c>
      <c r="G3007" s="231"/>
      <c r="H3007" s="72" t="s">
        <v>47</v>
      </c>
      <c r="I3007" s="223"/>
      <c r="J3007" s="73"/>
      <c r="K3007" s="73"/>
      <c r="L3007" s="73"/>
      <c r="M3007" s="74"/>
      <c r="N3007" s="247"/>
      <c r="O3007" s="306"/>
      <c r="P3007" s="105"/>
      <c r="Q3007" s="75"/>
      <c r="R3007" s="75"/>
      <c r="S3007" s="75"/>
      <c r="T3007" s="75"/>
      <c r="U3007" s="75"/>
      <c r="V3007" s="75"/>
      <c r="W3007" s="75"/>
      <c r="X3007" s="75"/>
      <c r="Y3007" s="76">
        <f>IF(ISNUMBER(VLOOKUP(Y3009,P$7:W$7,MATCH(Y3009,P$7:W$7))),VLOOKUP(Y3009,P$7:W$7,MATCH(Y3009,P$7:W$7)),IF(N3011=0,"No Data",IF(Y3009&gt;0,"&lt;100",0)))</f>
        <v>5000</v>
      </c>
      <c r="Z3007" s="77">
        <f>IF(ISNUMBER(VLOOKUP(Z3011,P$7:W$7,MATCH(Z3011,P$7:W$7))),VLOOKUP(Z3011,P$7:W$7,MATCH(Z3011,P$7:W$7)),IF(N3011=0,"No Data",IF(Z3011&gt;0,"&lt;100",0)))</f>
        <v>5000</v>
      </c>
      <c r="AA3007" s="106">
        <f>IF(ISNUMBER(Z3007),Z3007,0)</f>
        <v>5000</v>
      </c>
      <c r="AB3007" s="75"/>
      <c r="AC3007" s="75"/>
      <c r="AD3007" s="75"/>
      <c r="AE3007" s="75"/>
      <c r="AF3007" s="75"/>
      <c r="AG3007" s="75"/>
      <c r="AH3007" s="75"/>
      <c r="AI3007" s="75"/>
      <c r="AJ3007" s="76">
        <f>IF(ISNUMBER(VLOOKUP(AJ3009,AB$7:AH$7,MATCH(AJ3009,AB$7:AH$7))),VLOOKUP(AJ3009,AB$7:AH$7,MATCH(AJ3009,AB$7:AH$7)),IF(N3011=0,"No Data",IF(AJ3009&gt;0,"&lt;50",0)))</f>
        <v>0</v>
      </c>
      <c r="AK3007" s="77">
        <f>IF(ISNUMBER(VLOOKUP(AK3011,AB$7:AH$7,MATCH(AK3011,AB$7:AH$7))),VLOOKUP(AK3011,AB$7:AH$7,MATCH(AK3011,AB$7:AH$7)),IF(N3011=0,"No Data",IF(AK3011&gt;0,"&lt;50",0)))</f>
        <v>0</v>
      </c>
      <c r="AL3007" s="106">
        <f>IF(ISNUMBER(AK3007),AK3007,0)</f>
        <v>0</v>
      </c>
      <c r="AM3007" s="75"/>
      <c r="AN3007" s="75"/>
      <c r="AO3007" s="75"/>
      <c r="AP3007" s="75"/>
      <c r="AQ3007" s="75"/>
      <c r="AR3007" s="75"/>
      <c r="AS3007" s="75"/>
      <c r="AT3007" s="75"/>
      <c r="AU3007" s="75"/>
      <c r="AV3007" s="75"/>
      <c r="AW3007" s="76">
        <f>IF(ISNUMBER(VLOOKUP(AW3009,AM$7:AU$7,MATCH(AW3009,AM$7:AU$7))),VLOOKUP(AW3009,AM$7:AU$7,MATCH(AW3009,AM$7:AU$7)),IF(N3011=0,"No Data",IF(AW3009&gt;0,"&lt;10",0)))</f>
        <v>100</v>
      </c>
      <c r="AX3007" s="77">
        <f>IF(ISNUMBER(VLOOKUP(AX3011,AM$7:AU$7,MATCH(AX3011,AM$7:AU$7))),VLOOKUP(AX3011,AM$7:AU$7,MATCH(AX3011,AM$7:AU$7)),IF(N3011=0,"No Data",IF(AX3011&gt;0,"&lt;10",0)))</f>
        <v>50</v>
      </c>
      <c r="AY3007" s="106">
        <f>IF(ISNUMBER(AX3007),AX3007,0)</f>
        <v>50</v>
      </c>
      <c r="AZ3007" s="79"/>
      <c r="BA3007" s="80"/>
      <c r="BB3007" s="71"/>
      <c r="BC3007" s="54"/>
      <c r="BD3007" s="41">
        <v>5</v>
      </c>
      <c r="BE3007" s="52">
        <v>52</v>
      </c>
      <c r="BF3007" s="103">
        <v>5211</v>
      </c>
      <c r="BG3007" s="276" t="s">
        <v>47</v>
      </c>
    </row>
    <row r="3008" spans="1:59" s="63" customFormat="1" ht="12.75" x14ac:dyDescent="0.2">
      <c r="A3008" s="196">
        <v>5</v>
      </c>
      <c r="B3008" s="197" t="s">
        <v>938</v>
      </c>
      <c r="C3008" s="208">
        <v>52</v>
      </c>
      <c r="D3008" s="209" t="s">
        <v>982</v>
      </c>
      <c r="E3008" s="210">
        <v>5221</v>
      </c>
      <c r="F3008" s="211" t="s">
        <v>1206</v>
      </c>
      <c r="G3008" s="231"/>
      <c r="H3008" s="81" t="s">
        <v>48</v>
      </c>
      <c r="I3008" s="223"/>
      <c r="J3008" s="73"/>
      <c r="K3008" s="73"/>
      <c r="L3008" s="73"/>
      <c r="M3008" s="74"/>
      <c r="N3008" s="247"/>
      <c r="O3008" s="306"/>
      <c r="P3008" s="105"/>
      <c r="Q3008" s="75"/>
      <c r="R3008" s="75"/>
      <c r="S3008" s="75"/>
      <c r="T3008" s="75"/>
      <c r="U3008" s="75"/>
      <c r="V3008" s="75"/>
      <c r="W3008" s="75"/>
      <c r="X3008" s="75"/>
      <c r="Y3008" s="82">
        <f>MIN(X3012:X3015)</f>
        <v>0</v>
      </c>
      <c r="Z3008" s="83"/>
      <c r="AA3008" s="83"/>
      <c r="AB3008" s="75"/>
      <c r="AC3008" s="75"/>
      <c r="AD3008" s="75"/>
      <c r="AE3008" s="75"/>
      <c r="AF3008" s="75"/>
      <c r="AG3008" s="75"/>
      <c r="AH3008" s="75"/>
      <c r="AI3008" s="75"/>
      <c r="AJ3008" s="82">
        <f>MIN(AI3012:AI3015)</f>
        <v>0</v>
      </c>
      <c r="AK3008" s="83"/>
      <c r="AL3008" s="83"/>
      <c r="AM3008" s="75"/>
      <c r="AN3008" s="75"/>
      <c r="AO3008" s="75"/>
      <c r="AP3008" s="75"/>
      <c r="AQ3008" s="75"/>
      <c r="AR3008" s="75"/>
      <c r="AS3008" s="75"/>
      <c r="AT3008" s="75"/>
      <c r="AU3008" s="75"/>
      <c r="AV3008" s="75"/>
      <c r="AW3008" s="82">
        <f>MIN(AV3012:AV3015)</f>
        <v>100</v>
      </c>
      <c r="AX3008" s="83"/>
      <c r="AY3008" s="83"/>
      <c r="AZ3008" s="79"/>
      <c r="BA3008" s="80"/>
      <c r="BB3008" s="71"/>
      <c r="BC3008" s="54"/>
      <c r="BD3008" s="41">
        <v>5</v>
      </c>
      <c r="BE3008" s="52">
        <v>52</v>
      </c>
      <c r="BF3008" s="103">
        <v>5211</v>
      </c>
      <c r="BG3008" s="278" t="s">
        <v>48</v>
      </c>
    </row>
    <row r="3009" spans="1:59" s="63" customFormat="1" ht="12.75" x14ac:dyDescent="0.2">
      <c r="A3009" s="196">
        <v>5</v>
      </c>
      <c r="B3009" s="197" t="s">
        <v>938</v>
      </c>
      <c r="C3009" s="208">
        <v>52</v>
      </c>
      <c r="D3009" s="209" t="s">
        <v>982</v>
      </c>
      <c r="E3009" s="210">
        <v>5221</v>
      </c>
      <c r="F3009" s="211" t="s">
        <v>1206</v>
      </c>
      <c r="G3009" s="231"/>
      <c r="H3009" s="81" t="s">
        <v>49</v>
      </c>
      <c r="I3009" s="223"/>
      <c r="J3009" s="73"/>
      <c r="K3009" s="73"/>
      <c r="L3009" s="73"/>
      <c r="M3009" s="74"/>
      <c r="N3009" s="247"/>
      <c r="O3009" s="306"/>
      <c r="P3009" s="105"/>
      <c r="Q3009" s="75"/>
      <c r="R3009" s="75"/>
      <c r="S3009" s="75"/>
      <c r="T3009" s="75"/>
      <c r="U3009" s="75"/>
      <c r="V3009" s="75"/>
      <c r="W3009" s="75"/>
      <c r="X3009" s="75"/>
      <c r="Y3009" s="84">
        <f>IF(ISNUMBER(AVERAGE(X3012:X3015)),AVERAGE(X3012:X3015),0)</f>
        <v>8333.3333333333339</v>
      </c>
      <c r="Z3009" s="83"/>
      <c r="AA3009" s="83"/>
      <c r="AB3009" s="75"/>
      <c r="AC3009" s="75"/>
      <c r="AD3009" s="75"/>
      <c r="AE3009" s="75"/>
      <c r="AF3009" s="75"/>
      <c r="AG3009" s="75"/>
      <c r="AH3009" s="75"/>
      <c r="AI3009" s="75"/>
      <c r="AJ3009" s="84">
        <f>IF(ISNUMBER(AVERAGE(AI3012:AI3015)),AVERAGE(AI3012:AI3015),0)</f>
        <v>0</v>
      </c>
      <c r="AK3009" s="83"/>
      <c r="AL3009" s="83"/>
      <c r="AM3009" s="75"/>
      <c r="AN3009" s="75"/>
      <c r="AO3009" s="75"/>
      <c r="AP3009" s="75"/>
      <c r="AQ3009" s="75"/>
      <c r="AR3009" s="75"/>
      <c r="AS3009" s="75"/>
      <c r="AT3009" s="75"/>
      <c r="AU3009" s="75"/>
      <c r="AV3009" s="75"/>
      <c r="AW3009" s="84">
        <f>IF(ISNUMBER(AVERAGE(AV3012:AV3015)),AVERAGE(AV3012:AV3015),0)</f>
        <v>100</v>
      </c>
      <c r="AX3009" s="83"/>
      <c r="AY3009" s="83"/>
      <c r="AZ3009" s="79"/>
      <c r="BA3009" s="80"/>
      <c r="BB3009" s="71"/>
      <c r="BC3009" s="54"/>
      <c r="BD3009" s="41">
        <v>5</v>
      </c>
      <c r="BE3009" s="52">
        <v>52</v>
      </c>
      <c r="BF3009" s="103">
        <v>5211</v>
      </c>
      <c r="BG3009" s="278" t="s">
        <v>49</v>
      </c>
    </row>
    <row r="3010" spans="1:59" s="63" customFormat="1" ht="12.75" x14ac:dyDescent="0.2">
      <c r="A3010" s="196">
        <v>5</v>
      </c>
      <c r="B3010" s="197" t="s">
        <v>938</v>
      </c>
      <c r="C3010" s="208">
        <v>52</v>
      </c>
      <c r="D3010" s="209" t="s">
        <v>982</v>
      </c>
      <c r="E3010" s="210">
        <v>5221</v>
      </c>
      <c r="F3010" s="211" t="s">
        <v>1206</v>
      </c>
      <c r="G3010" s="231"/>
      <c r="H3010" s="81" t="s">
        <v>50</v>
      </c>
      <c r="I3010" s="223"/>
      <c r="J3010" s="73"/>
      <c r="K3010" s="73"/>
      <c r="L3010" s="73"/>
      <c r="M3010" s="74"/>
      <c r="N3010" s="247"/>
      <c r="O3010" s="306"/>
      <c r="P3010" s="105"/>
      <c r="Q3010" s="75"/>
      <c r="R3010" s="75"/>
      <c r="S3010" s="75"/>
      <c r="T3010" s="75"/>
      <c r="U3010" s="75"/>
      <c r="V3010" s="75"/>
      <c r="W3010" s="75"/>
      <c r="X3010" s="75"/>
      <c r="Y3010" s="84">
        <f>MAX(X3012:X3015)</f>
        <v>25000</v>
      </c>
      <c r="Z3010" s="83"/>
      <c r="AA3010" s="83"/>
      <c r="AB3010" s="75"/>
      <c r="AC3010" s="75"/>
      <c r="AD3010" s="75"/>
      <c r="AE3010" s="75"/>
      <c r="AF3010" s="75"/>
      <c r="AG3010" s="75"/>
      <c r="AH3010" s="75"/>
      <c r="AI3010" s="75"/>
      <c r="AJ3010" s="84">
        <f>MAX(AI3012:AI3015)</f>
        <v>0</v>
      </c>
      <c r="AK3010" s="83"/>
      <c r="AL3010" s="83"/>
      <c r="AM3010" s="75"/>
      <c r="AN3010" s="75"/>
      <c r="AO3010" s="75"/>
      <c r="AP3010" s="75"/>
      <c r="AQ3010" s="75"/>
      <c r="AR3010" s="75"/>
      <c r="AS3010" s="75"/>
      <c r="AT3010" s="75"/>
      <c r="AU3010" s="75"/>
      <c r="AV3010" s="75"/>
      <c r="AW3010" s="84">
        <f>MAX(AV3012:AV3015)</f>
        <v>100</v>
      </c>
      <c r="AX3010" s="83"/>
      <c r="AY3010" s="83"/>
      <c r="AZ3010" s="79"/>
      <c r="BA3010" s="80"/>
      <c r="BB3010" s="71"/>
      <c r="BC3010" s="54"/>
      <c r="BD3010" s="41">
        <v>5</v>
      </c>
      <c r="BE3010" s="52">
        <v>52</v>
      </c>
      <c r="BF3010" s="103">
        <v>5211</v>
      </c>
      <c r="BG3010" s="278" t="s">
        <v>50</v>
      </c>
    </row>
    <row r="3011" spans="1:59" s="63" customFormat="1" ht="12.75" x14ac:dyDescent="0.2">
      <c r="A3011" s="196">
        <v>5</v>
      </c>
      <c r="B3011" s="197" t="s">
        <v>938</v>
      </c>
      <c r="C3011" s="208">
        <v>52</v>
      </c>
      <c r="D3011" s="209" t="s">
        <v>982</v>
      </c>
      <c r="E3011" s="210">
        <v>5221</v>
      </c>
      <c r="F3011" s="211" t="s">
        <v>1206</v>
      </c>
      <c r="G3011" s="231"/>
      <c r="H3011" s="85" t="s">
        <v>51</v>
      </c>
      <c r="I3011" s="223"/>
      <c r="J3011" s="73"/>
      <c r="K3011" s="73"/>
      <c r="L3011" s="73"/>
      <c r="M3011" s="74"/>
      <c r="N3011" s="248">
        <f>SUM(N3012:N3015)</f>
        <v>3</v>
      </c>
      <c r="O3011" s="293">
        <f>SUM(O3012:O3015)</f>
        <v>1</v>
      </c>
      <c r="P3011" s="292"/>
      <c r="Q3011" s="87"/>
      <c r="R3011" s="87"/>
      <c r="S3011" s="87"/>
      <c r="T3011" s="87"/>
      <c r="U3011" s="87"/>
      <c r="V3011" s="87"/>
      <c r="W3011" s="87"/>
      <c r="X3011" s="87"/>
      <c r="Y3011" s="88"/>
      <c r="Z3011" s="119">
        <f>SUM(Z3012:Z3015)</f>
        <v>8333.3333333333321</v>
      </c>
      <c r="AA3011" s="120"/>
      <c r="AB3011" s="111"/>
      <c r="AC3011" s="111"/>
      <c r="AD3011" s="111"/>
      <c r="AE3011" s="111"/>
      <c r="AF3011" s="111"/>
      <c r="AG3011" s="111"/>
      <c r="AH3011" s="111"/>
      <c r="AI3011" s="111"/>
      <c r="AJ3011" s="120"/>
      <c r="AK3011" s="119">
        <f>SUM(AK3012:AK3015)</f>
        <v>0</v>
      </c>
      <c r="AL3011" s="120"/>
      <c r="AM3011" s="111"/>
      <c r="AN3011" s="111"/>
      <c r="AO3011" s="111"/>
      <c r="AP3011" s="111"/>
      <c r="AQ3011" s="111"/>
      <c r="AR3011" s="111"/>
      <c r="AS3011" s="111"/>
      <c r="AT3011" s="111"/>
      <c r="AU3011" s="111"/>
      <c r="AV3011" s="111"/>
      <c r="AW3011" s="120"/>
      <c r="AX3011" s="119">
        <f>SUM(AX3012:AX3015)</f>
        <v>76.666666666666657</v>
      </c>
      <c r="AY3011" s="88"/>
      <c r="AZ3011" s="79"/>
      <c r="BA3011" s="80"/>
      <c r="BB3011" s="71"/>
      <c r="BC3011" s="54"/>
      <c r="BD3011" s="41">
        <v>5</v>
      </c>
      <c r="BE3011" s="52">
        <v>52</v>
      </c>
      <c r="BF3011" s="103">
        <v>5211</v>
      </c>
      <c r="BG3011" s="279" t="s">
        <v>51</v>
      </c>
    </row>
    <row r="3012" spans="1:59" s="63" customFormat="1" ht="12.75" x14ac:dyDescent="0.2">
      <c r="A3012" s="196">
        <v>5</v>
      </c>
      <c r="B3012" s="197" t="s">
        <v>938</v>
      </c>
      <c r="C3012" s="208">
        <v>52</v>
      </c>
      <c r="D3012" s="209" t="s">
        <v>982</v>
      </c>
      <c r="E3012" s="210">
        <v>5221</v>
      </c>
      <c r="F3012" s="211" t="s">
        <v>1206</v>
      </c>
      <c r="G3012" s="231"/>
      <c r="H3012" s="89" t="s">
        <v>52</v>
      </c>
      <c r="I3012" s="90" t="s">
        <v>819</v>
      </c>
      <c r="J3012" s="90"/>
      <c r="K3012" s="90" t="s">
        <v>64</v>
      </c>
      <c r="L3012" s="90" t="s">
        <v>528</v>
      </c>
      <c r="M3012" s="91"/>
      <c r="N3012" s="312">
        <v>1</v>
      </c>
      <c r="O3012" s="313">
        <f>N3012/N$3011</f>
        <v>0.33333333333333331</v>
      </c>
      <c r="P3012" s="104"/>
      <c r="Q3012" s="92"/>
      <c r="R3012" s="92"/>
      <c r="S3012" s="92"/>
      <c r="T3012" s="92"/>
      <c r="U3012" s="92"/>
      <c r="V3012" s="92"/>
      <c r="W3012" s="92"/>
      <c r="X3012" s="109">
        <f t="shared" ref="X3012:X3013" si="480">P3012*P$7+Q3012*Q$7+R3012*R$7+S3012*S$7+T3012*T$7+U3012*U$7+V3012*V$7+W3012*W$7</f>
        <v>0</v>
      </c>
      <c r="Y3012" s="83"/>
      <c r="Z3012" s="110">
        <f t="shared" ref="Z3012:Z3013" si="481">X3012*$O3012</f>
        <v>0</v>
      </c>
      <c r="AA3012" s="111"/>
      <c r="AB3012" s="92"/>
      <c r="AC3012" s="92"/>
      <c r="AD3012" s="92"/>
      <c r="AE3012" s="92"/>
      <c r="AF3012" s="92"/>
      <c r="AG3012" s="92"/>
      <c r="AH3012" s="92"/>
      <c r="AI3012" s="109">
        <f t="shared" ref="AI3012:AI3013" si="482">AB3012*AB$7+AC3012*AC$7+AD3012*AD$7+AE3012*AE$7+AF3012*AF$7+AG3012*AG$7+AH3012*AH$7</f>
        <v>0</v>
      </c>
      <c r="AJ3012" s="83"/>
      <c r="AK3012" s="110">
        <f t="shared" ref="AK3012:AK3013" si="483">AI3012*$O3012</f>
        <v>0</v>
      </c>
      <c r="AL3012" s="111"/>
      <c r="AM3012" s="92"/>
      <c r="AN3012" s="92"/>
      <c r="AO3012" s="92"/>
      <c r="AP3012" s="92">
        <v>1</v>
      </c>
      <c r="AQ3012" s="92"/>
      <c r="AR3012" s="92"/>
      <c r="AS3012" s="92"/>
      <c r="AT3012" s="92"/>
      <c r="AU3012" s="92"/>
      <c r="AV3012" s="109">
        <f t="shared" ref="AV3012:AV3013" si="484">AM3012*AM$7+AN3012*AN$7+AO3012*AO$7+AP3012*AP$7+AQ3012*AQ$7+AR3012*AR$7+AS3012*AS$7+AT3012*AT$7+AU3012*AU$7</f>
        <v>100</v>
      </c>
      <c r="AW3012" s="75"/>
      <c r="AX3012" s="110">
        <f t="shared" ref="AX3012:AX3013" si="485">AV3012*$O3012</f>
        <v>33.333333333333329</v>
      </c>
      <c r="AY3012" s="83"/>
      <c r="AZ3012" s="93"/>
      <c r="BA3012" s="94" t="s">
        <v>105</v>
      </c>
      <c r="BB3012" s="71"/>
      <c r="BC3012" s="54"/>
      <c r="BD3012" s="41">
        <v>5</v>
      </c>
      <c r="BE3012" s="52">
        <v>52</v>
      </c>
      <c r="BF3012" s="103">
        <v>5211</v>
      </c>
      <c r="BG3012" s="280" t="s">
        <v>52</v>
      </c>
    </row>
    <row r="3013" spans="1:59" s="63" customFormat="1" ht="12.75" x14ac:dyDescent="0.2">
      <c r="A3013" s="196">
        <v>5</v>
      </c>
      <c r="B3013" s="197" t="s">
        <v>938</v>
      </c>
      <c r="C3013" s="208">
        <v>52</v>
      </c>
      <c r="D3013" s="209" t="s">
        <v>982</v>
      </c>
      <c r="E3013" s="210">
        <v>5221</v>
      </c>
      <c r="F3013" s="211" t="s">
        <v>1206</v>
      </c>
      <c r="G3013" s="231"/>
      <c r="H3013" s="89"/>
      <c r="I3013" s="90" t="s">
        <v>926</v>
      </c>
      <c r="J3013" s="90"/>
      <c r="K3013" s="90" t="s">
        <v>73</v>
      </c>
      <c r="L3013" s="90" t="s">
        <v>69</v>
      </c>
      <c r="M3013" s="91"/>
      <c r="N3013" s="312">
        <v>1</v>
      </c>
      <c r="O3013" s="313">
        <f>N3013/N$3011</f>
        <v>0.33333333333333331</v>
      </c>
      <c r="P3013" s="104"/>
      <c r="Q3013" s="92"/>
      <c r="R3013" s="92"/>
      <c r="S3013" s="92"/>
      <c r="T3013" s="92"/>
      <c r="U3013" s="92"/>
      <c r="V3013" s="92"/>
      <c r="W3013" s="92">
        <v>1</v>
      </c>
      <c r="X3013" s="109">
        <f t="shared" si="480"/>
        <v>25000</v>
      </c>
      <c r="Y3013" s="83"/>
      <c r="Z3013" s="110">
        <f t="shared" si="481"/>
        <v>8333.3333333333321</v>
      </c>
      <c r="AA3013" s="111"/>
      <c r="AB3013" s="92"/>
      <c r="AC3013" s="92"/>
      <c r="AD3013" s="92"/>
      <c r="AE3013" s="92"/>
      <c r="AF3013" s="92"/>
      <c r="AG3013" s="92"/>
      <c r="AH3013" s="92"/>
      <c r="AI3013" s="109">
        <f t="shared" si="482"/>
        <v>0</v>
      </c>
      <c r="AJ3013" s="83"/>
      <c r="AK3013" s="110">
        <f t="shared" si="483"/>
        <v>0</v>
      </c>
      <c r="AL3013" s="111"/>
      <c r="AM3013" s="92"/>
      <c r="AN3013" s="92"/>
      <c r="AO3013" s="92"/>
      <c r="AP3013" s="92">
        <v>1</v>
      </c>
      <c r="AQ3013" s="92"/>
      <c r="AR3013" s="92"/>
      <c r="AS3013" s="92"/>
      <c r="AT3013" s="92"/>
      <c r="AU3013" s="92"/>
      <c r="AV3013" s="109">
        <f t="shared" si="484"/>
        <v>100</v>
      </c>
      <c r="AW3013" s="75"/>
      <c r="AX3013" s="110">
        <f t="shared" si="485"/>
        <v>33.333333333333329</v>
      </c>
      <c r="AY3013" s="111"/>
      <c r="AZ3013" s="93"/>
      <c r="BA3013" s="94" t="s">
        <v>131</v>
      </c>
      <c r="BB3013" s="71"/>
      <c r="BC3013" s="54"/>
      <c r="BD3013" s="41">
        <v>5</v>
      </c>
      <c r="BE3013" s="52">
        <v>52</v>
      </c>
      <c r="BF3013" s="103">
        <v>5211</v>
      </c>
      <c r="BG3013" s="280" t="s">
        <v>52</v>
      </c>
    </row>
    <row r="3014" spans="1:59" s="63" customFormat="1" ht="12.75" x14ac:dyDescent="0.2">
      <c r="A3014" s="196">
        <v>5</v>
      </c>
      <c r="B3014" s="197" t="s">
        <v>938</v>
      </c>
      <c r="C3014" s="208">
        <v>52</v>
      </c>
      <c r="D3014" s="209" t="s">
        <v>982</v>
      </c>
      <c r="E3014" s="210">
        <v>5221</v>
      </c>
      <c r="F3014" s="211" t="s">
        <v>1206</v>
      </c>
      <c r="G3014" s="231"/>
      <c r="H3014" s="89"/>
      <c r="I3014" s="90" t="s">
        <v>1239</v>
      </c>
      <c r="J3014" s="90"/>
      <c r="K3014" s="90" t="s">
        <v>64</v>
      </c>
      <c r="L3014" s="90" t="s">
        <v>528</v>
      </c>
      <c r="M3014" s="91"/>
      <c r="N3014" s="312">
        <v>1</v>
      </c>
      <c r="O3014" s="313">
        <f>N3014/N$3011</f>
        <v>0.33333333333333331</v>
      </c>
      <c r="P3014" s="104"/>
      <c r="Q3014" s="92"/>
      <c r="R3014" s="92"/>
      <c r="S3014" s="92"/>
      <c r="T3014" s="92"/>
      <c r="U3014" s="92"/>
      <c r="V3014" s="92"/>
      <c r="W3014" s="92"/>
      <c r="X3014" s="109">
        <v>0</v>
      </c>
      <c r="Y3014" s="83"/>
      <c r="Z3014" s="110">
        <v>0</v>
      </c>
      <c r="AA3014" s="111"/>
      <c r="AB3014" s="92"/>
      <c r="AC3014" s="92"/>
      <c r="AD3014" s="92"/>
      <c r="AE3014" s="92"/>
      <c r="AF3014" s="92"/>
      <c r="AG3014" s="92"/>
      <c r="AH3014" s="92"/>
      <c r="AI3014" s="109">
        <v>0</v>
      </c>
      <c r="AJ3014" s="83"/>
      <c r="AK3014" s="110">
        <v>0</v>
      </c>
      <c r="AL3014" s="111"/>
      <c r="AM3014" s="92"/>
      <c r="AN3014" s="92"/>
      <c r="AO3014" s="92"/>
      <c r="AP3014" s="92">
        <v>1</v>
      </c>
      <c r="AQ3014" s="92"/>
      <c r="AR3014" s="92"/>
      <c r="AS3014" s="92"/>
      <c r="AT3014" s="92"/>
      <c r="AU3014" s="92"/>
      <c r="AV3014" s="109">
        <v>100</v>
      </c>
      <c r="AW3014" s="75"/>
      <c r="AX3014" s="110">
        <v>10</v>
      </c>
      <c r="AY3014" s="111"/>
      <c r="AZ3014" s="93"/>
      <c r="BA3014" s="94" t="s">
        <v>131</v>
      </c>
      <c r="BB3014" s="71"/>
      <c r="BC3014" s="54"/>
      <c r="BD3014" s="41">
        <v>5</v>
      </c>
      <c r="BE3014" s="52">
        <v>52</v>
      </c>
      <c r="BF3014" s="103">
        <v>5211</v>
      </c>
      <c r="BG3014" s="280"/>
    </row>
    <row r="3015" spans="1:59" s="63" customFormat="1" ht="12.75" x14ac:dyDescent="0.2">
      <c r="A3015" s="196">
        <v>5</v>
      </c>
      <c r="B3015" s="197" t="s">
        <v>938</v>
      </c>
      <c r="C3015" s="208">
        <v>52</v>
      </c>
      <c r="D3015" s="209" t="s">
        <v>982</v>
      </c>
      <c r="E3015" s="210">
        <v>5221</v>
      </c>
      <c r="F3015" s="211" t="s">
        <v>1206</v>
      </c>
      <c r="G3015" s="231"/>
      <c r="H3015" s="89"/>
      <c r="I3015" s="90"/>
      <c r="J3015" s="90"/>
      <c r="K3015" s="90"/>
      <c r="L3015" s="90"/>
      <c r="M3015" s="91"/>
      <c r="N3015" s="312"/>
      <c r="O3015" s="313"/>
      <c r="P3015" s="104"/>
      <c r="Q3015" s="92"/>
      <c r="R3015" s="92"/>
      <c r="S3015" s="92"/>
      <c r="T3015" s="92"/>
      <c r="U3015" s="92"/>
      <c r="V3015" s="92"/>
      <c r="W3015" s="92"/>
      <c r="X3015" s="109"/>
      <c r="Y3015" s="83"/>
      <c r="Z3015" s="110"/>
      <c r="AA3015" s="111"/>
      <c r="AB3015" s="92"/>
      <c r="AC3015" s="92"/>
      <c r="AD3015" s="92"/>
      <c r="AE3015" s="92"/>
      <c r="AF3015" s="92"/>
      <c r="AG3015" s="92"/>
      <c r="AH3015" s="92"/>
      <c r="AI3015" s="109"/>
      <c r="AJ3015" s="83"/>
      <c r="AK3015" s="110"/>
      <c r="AL3015" s="111"/>
      <c r="AM3015" s="92"/>
      <c r="AN3015" s="92"/>
      <c r="AO3015" s="92"/>
      <c r="AP3015" s="92"/>
      <c r="AQ3015" s="92"/>
      <c r="AR3015" s="92"/>
      <c r="AS3015" s="92"/>
      <c r="AT3015" s="92"/>
      <c r="AU3015" s="92"/>
      <c r="AV3015" s="109"/>
      <c r="AW3015" s="75"/>
      <c r="AX3015" s="110"/>
      <c r="AY3015" s="111"/>
      <c r="AZ3015" s="93"/>
      <c r="BA3015" s="94"/>
      <c r="BB3015" s="71"/>
      <c r="BC3015" s="54"/>
      <c r="BD3015" s="41">
        <v>5</v>
      </c>
      <c r="BE3015" s="52">
        <v>52</v>
      </c>
      <c r="BF3015" s="103">
        <v>5211</v>
      </c>
      <c r="BG3015" s="280"/>
    </row>
    <row r="3016" spans="1:59" s="63" customFormat="1" ht="12.75" x14ac:dyDescent="0.2">
      <c r="A3016" s="196">
        <v>5</v>
      </c>
      <c r="B3016" s="197" t="s">
        <v>938</v>
      </c>
      <c r="C3016" s="208">
        <v>52</v>
      </c>
      <c r="D3016" s="209" t="s">
        <v>982</v>
      </c>
      <c r="E3016" s="210">
        <v>5221</v>
      </c>
      <c r="F3016" s="211" t="s">
        <v>1206</v>
      </c>
      <c r="G3016" s="231"/>
      <c r="H3016" s="65"/>
      <c r="I3016" s="222"/>
      <c r="J3016" s="66"/>
      <c r="K3016" s="66"/>
      <c r="L3016" s="66"/>
      <c r="M3016" s="64"/>
      <c r="N3016" s="304"/>
      <c r="O3016" s="305"/>
      <c r="P3016" s="127"/>
      <c r="Q3016" s="67"/>
      <c r="R3016" s="67"/>
      <c r="S3016" s="67"/>
      <c r="T3016" s="67"/>
      <c r="U3016" s="67"/>
      <c r="V3016" s="67"/>
      <c r="W3016" s="67"/>
      <c r="X3016" s="67"/>
      <c r="Y3016" s="68"/>
      <c r="Z3016" s="68"/>
      <c r="AA3016" s="68"/>
      <c r="AB3016" s="67"/>
      <c r="AC3016" s="67"/>
      <c r="AD3016" s="67"/>
      <c r="AE3016" s="67"/>
      <c r="AF3016" s="67"/>
      <c r="AG3016" s="67"/>
      <c r="AH3016" s="67"/>
      <c r="AI3016" s="67"/>
      <c r="AJ3016" s="68"/>
      <c r="AK3016" s="68"/>
      <c r="AL3016" s="68"/>
      <c r="AM3016" s="67"/>
      <c r="AN3016" s="67"/>
      <c r="AO3016" s="67"/>
      <c r="AP3016" s="67"/>
      <c r="AQ3016" s="67"/>
      <c r="AR3016" s="67"/>
      <c r="AS3016" s="67"/>
      <c r="AT3016" s="67"/>
      <c r="AU3016" s="67"/>
      <c r="AV3016" s="67"/>
      <c r="AW3016" s="67"/>
      <c r="AX3016" s="68"/>
      <c r="AY3016" s="68"/>
      <c r="AZ3016" s="69"/>
      <c r="BA3016" s="70"/>
      <c r="BB3016" s="71"/>
      <c r="BC3016" s="54"/>
      <c r="BD3016" s="41">
        <v>5</v>
      </c>
      <c r="BE3016" s="52">
        <v>52</v>
      </c>
      <c r="BF3016" s="103">
        <v>5211</v>
      </c>
      <c r="BG3016" s="275"/>
    </row>
    <row r="3017" spans="1:59" s="63" customFormat="1" ht="12.75" x14ac:dyDescent="0.2">
      <c r="A3017" s="196">
        <v>5</v>
      </c>
      <c r="B3017" s="197" t="s">
        <v>938</v>
      </c>
      <c r="C3017" s="208">
        <v>52</v>
      </c>
      <c r="D3017" s="209" t="s">
        <v>982</v>
      </c>
      <c r="E3017" s="210">
        <v>5221</v>
      </c>
      <c r="F3017" s="211" t="s">
        <v>1206</v>
      </c>
      <c r="G3017" s="230"/>
      <c r="H3017" s="56"/>
      <c r="I3017" s="221"/>
      <c r="J3017" s="57"/>
      <c r="K3017" s="57"/>
      <c r="L3017" s="57"/>
      <c r="M3017" s="55"/>
      <c r="N3017" s="303"/>
      <c r="O3017" s="245"/>
      <c r="P3017" s="122"/>
      <c r="Q3017" s="58"/>
      <c r="R3017" s="58"/>
      <c r="S3017" s="58"/>
      <c r="T3017" s="58"/>
      <c r="U3017" s="58"/>
      <c r="V3017" s="58"/>
      <c r="W3017" s="58"/>
      <c r="X3017" s="58"/>
      <c r="Y3017" s="59"/>
      <c r="Z3017" s="59"/>
      <c r="AA3017" s="59"/>
      <c r="AB3017" s="58"/>
      <c r="AC3017" s="58"/>
      <c r="AD3017" s="58"/>
      <c r="AE3017" s="58"/>
      <c r="AF3017" s="58"/>
      <c r="AG3017" s="58"/>
      <c r="AH3017" s="58"/>
      <c r="AI3017" s="58"/>
      <c r="AJ3017" s="59"/>
      <c r="AK3017" s="59"/>
      <c r="AL3017" s="59"/>
      <c r="AM3017" s="58"/>
      <c r="AN3017" s="58"/>
      <c r="AO3017" s="58"/>
      <c r="AP3017" s="58"/>
      <c r="AQ3017" s="58"/>
      <c r="AR3017" s="58"/>
      <c r="AS3017" s="58"/>
      <c r="AT3017" s="58"/>
      <c r="AU3017" s="58"/>
      <c r="AV3017" s="58"/>
      <c r="AW3017" s="58"/>
      <c r="AX3017" s="59"/>
      <c r="AY3017" s="59"/>
      <c r="AZ3017" s="60"/>
      <c r="BA3017" s="61"/>
      <c r="BB3017" s="54"/>
      <c r="BC3017" s="54"/>
      <c r="BD3017" s="41">
        <v>5</v>
      </c>
      <c r="BE3017" s="52">
        <v>52</v>
      </c>
      <c r="BF3017" s="103">
        <v>5211</v>
      </c>
      <c r="BG3017" s="277"/>
    </row>
    <row r="3018" spans="1:59" s="63" customFormat="1" ht="12.75" x14ac:dyDescent="0.2">
      <c r="A3018" s="196">
        <v>5</v>
      </c>
      <c r="B3018" s="197" t="s">
        <v>938</v>
      </c>
      <c r="C3018" s="208">
        <v>52</v>
      </c>
      <c r="D3018" s="209" t="s">
        <v>982</v>
      </c>
      <c r="E3018" s="212">
        <v>5222</v>
      </c>
      <c r="F3018" s="213" t="s">
        <v>1207</v>
      </c>
      <c r="G3018" s="232"/>
      <c r="H3018" s="97"/>
      <c r="I3018" s="224"/>
      <c r="J3018" s="98"/>
      <c r="K3018" s="98"/>
      <c r="L3018" s="98"/>
      <c r="M3018" s="96"/>
      <c r="N3018" s="307"/>
      <c r="O3018" s="246"/>
      <c r="P3018" s="124"/>
      <c r="Q3018" s="99"/>
      <c r="R3018" s="99"/>
      <c r="S3018" s="99"/>
      <c r="T3018" s="99"/>
      <c r="U3018" s="99"/>
      <c r="V3018" s="99"/>
      <c r="W3018" s="99"/>
      <c r="X3018" s="99"/>
      <c r="Y3018" s="100"/>
      <c r="Z3018" s="100"/>
      <c r="AA3018" s="100"/>
      <c r="AB3018" s="99"/>
      <c r="AC3018" s="99"/>
      <c r="AD3018" s="99"/>
      <c r="AE3018" s="99"/>
      <c r="AF3018" s="99"/>
      <c r="AG3018" s="99"/>
      <c r="AH3018" s="99"/>
      <c r="AI3018" s="99"/>
      <c r="AJ3018" s="100"/>
      <c r="AK3018" s="100"/>
      <c r="AL3018" s="100"/>
      <c r="AM3018" s="99"/>
      <c r="AN3018" s="99"/>
      <c r="AO3018" s="99"/>
      <c r="AP3018" s="99"/>
      <c r="AQ3018" s="99"/>
      <c r="AR3018" s="99"/>
      <c r="AS3018" s="99"/>
      <c r="AT3018" s="99"/>
      <c r="AU3018" s="99"/>
      <c r="AV3018" s="99"/>
      <c r="AW3018" s="99"/>
      <c r="AX3018" s="100"/>
      <c r="AY3018" s="100"/>
      <c r="AZ3018" s="101"/>
      <c r="BA3018" s="102"/>
      <c r="BB3018" s="95"/>
      <c r="BC3018" s="95"/>
      <c r="BD3018" s="41">
        <v>5</v>
      </c>
      <c r="BE3018" s="52">
        <v>52</v>
      </c>
      <c r="BF3018" s="103">
        <v>5211</v>
      </c>
      <c r="BG3018" s="277"/>
    </row>
    <row r="3019" spans="1:59" s="63" customFormat="1" ht="12.75" x14ac:dyDescent="0.2">
      <c r="A3019" s="196">
        <v>5</v>
      </c>
      <c r="B3019" s="197" t="s">
        <v>938</v>
      </c>
      <c r="C3019" s="208">
        <v>52</v>
      </c>
      <c r="D3019" s="209" t="s">
        <v>982</v>
      </c>
      <c r="E3019" s="212">
        <v>5222</v>
      </c>
      <c r="F3019" s="213" t="s">
        <v>1207</v>
      </c>
      <c r="G3019" s="231"/>
      <c r="H3019" s="65"/>
      <c r="I3019" s="222"/>
      <c r="J3019" s="66"/>
      <c r="K3019" s="66"/>
      <c r="L3019" s="66"/>
      <c r="M3019" s="64"/>
      <c r="N3019" s="304"/>
      <c r="O3019" s="305"/>
      <c r="P3019" s="127"/>
      <c r="Q3019" s="67"/>
      <c r="R3019" s="67"/>
      <c r="S3019" s="67"/>
      <c r="T3019" s="67"/>
      <c r="U3019" s="67"/>
      <c r="V3019" s="67"/>
      <c r="W3019" s="67"/>
      <c r="X3019" s="67"/>
      <c r="Y3019" s="68"/>
      <c r="Z3019" s="68"/>
      <c r="AA3019" s="68"/>
      <c r="AB3019" s="67"/>
      <c r="AC3019" s="67"/>
      <c r="AD3019" s="67"/>
      <c r="AE3019" s="67"/>
      <c r="AF3019" s="67"/>
      <c r="AG3019" s="67"/>
      <c r="AH3019" s="67"/>
      <c r="AI3019" s="67"/>
      <c r="AJ3019" s="68"/>
      <c r="AK3019" s="68"/>
      <c r="AL3019" s="68"/>
      <c r="AM3019" s="67"/>
      <c r="AN3019" s="67"/>
      <c r="AO3019" s="67"/>
      <c r="AP3019" s="67"/>
      <c r="AQ3019" s="67"/>
      <c r="AR3019" s="67"/>
      <c r="AS3019" s="67"/>
      <c r="AT3019" s="67"/>
      <c r="AU3019" s="67"/>
      <c r="AV3019" s="67"/>
      <c r="AW3019" s="67"/>
      <c r="AX3019" s="68"/>
      <c r="AY3019" s="68"/>
      <c r="AZ3019" s="69"/>
      <c r="BA3019" s="70"/>
      <c r="BB3019" s="71"/>
      <c r="BC3019" s="95"/>
      <c r="BD3019" s="41">
        <v>5</v>
      </c>
      <c r="BE3019" s="52">
        <v>52</v>
      </c>
      <c r="BF3019" s="103">
        <v>5211</v>
      </c>
      <c r="BG3019" s="275"/>
    </row>
    <row r="3020" spans="1:59" s="63" customFormat="1" ht="12.75" x14ac:dyDescent="0.2">
      <c r="A3020" s="196">
        <v>5</v>
      </c>
      <c r="B3020" s="197" t="s">
        <v>938</v>
      </c>
      <c r="C3020" s="208">
        <v>52</v>
      </c>
      <c r="D3020" s="209" t="s">
        <v>982</v>
      </c>
      <c r="E3020" s="212">
        <v>5222</v>
      </c>
      <c r="F3020" s="213" t="s">
        <v>1207</v>
      </c>
      <c r="G3020" s="231"/>
      <c r="H3020" s="72" t="s">
        <v>47</v>
      </c>
      <c r="I3020" s="223"/>
      <c r="J3020" s="73"/>
      <c r="K3020" s="73"/>
      <c r="L3020" s="73"/>
      <c r="M3020" s="74"/>
      <c r="N3020" s="247"/>
      <c r="O3020" s="306"/>
      <c r="P3020" s="105"/>
      <c r="Q3020" s="75"/>
      <c r="R3020" s="75"/>
      <c r="S3020" s="75"/>
      <c r="T3020" s="75"/>
      <c r="U3020" s="75"/>
      <c r="V3020" s="75"/>
      <c r="W3020" s="75"/>
      <c r="X3020" s="75"/>
      <c r="Y3020" s="76">
        <f>IF(ISNUMBER(VLOOKUP(Y3022,P$7:W$7,MATCH(Y3022,P$7:W$7))),VLOOKUP(Y3022,P$7:W$7,MATCH(Y3022,P$7:W$7)),IF(N3024=0,"No Data",IF(Y3022&gt;0,"&lt;100",0)))</f>
        <v>10000</v>
      </c>
      <c r="Z3020" s="77">
        <f>IF(ISNUMBER(VLOOKUP(Z3024,P$7:W$7,MATCH(Z3024,P$7:W$7))),VLOOKUP(Z3024,P$7:W$7,MATCH(Z3024,P$7:W$7)),IF(N3024=0,"No Data",IF(Z3024&gt;0,"&lt;100",0)))</f>
        <v>10000</v>
      </c>
      <c r="AA3020" s="106">
        <f>IF(ISNUMBER(Z3020),Z3020,0)</f>
        <v>10000</v>
      </c>
      <c r="AB3020" s="75"/>
      <c r="AC3020" s="75"/>
      <c r="AD3020" s="75"/>
      <c r="AE3020" s="75"/>
      <c r="AF3020" s="75"/>
      <c r="AG3020" s="75"/>
      <c r="AH3020" s="75"/>
      <c r="AI3020" s="75"/>
      <c r="AJ3020" s="76">
        <f>IF(ISNUMBER(VLOOKUP(AJ3022,AB$7:AH$7,MATCH(AJ3022,AB$7:AH$7))),VLOOKUP(AJ3022,AB$7:AH$7,MATCH(AJ3022,AB$7:AH$7)),IF(N3024=0,"No Data",IF(AJ3022&gt;0,"&lt;50",0)))</f>
        <v>0</v>
      </c>
      <c r="AK3020" s="77">
        <f>IF(ISNUMBER(VLOOKUP(AK3024,AB$7:AH$7,MATCH(AK3024,AB$7:AH$7))),VLOOKUP(AK3024,AB$7:AH$7,MATCH(AK3024,AB$7:AH$7)),IF(N3024=0,"No Data",IF(AK3024&gt;0,"&lt;50",0)))</f>
        <v>0</v>
      </c>
      <c r="AL3020" s="106">
        <f>IF(ISNUMBER(AK3020),AK3020,0)</f>
        <v>0</v>
      </c>
      <c r="AM3020" s="75"/>
      <c r="AN3020" s="75"/>
      <c r="AO3020" s="75"/>
      <c r="AP3020" s="75"/>
      <c r="AQ3020" s="75"/>
      <c r="AR3020" s="75"/>
      <c r="AS3020" s="75"/>
      <c r="AT3020" s="75"/>
      <c r="AU3020" s="75"/>
      <c r="AV3020" s="75"/>
      <c r="AW3020" s="76">
        <f>IF(ISNUMBER(VLOOKUP(AW3022,AM$7:AU$7,MATCH(AW3022,AM$7:AU$7))),VLOOKUP(AW3022,AM$7:AU$7,MATCH(AW3022,AM$7:AU$7)),IF(N3024=0,"No Data",IF(AW3022&gt;0,"&lt;10",0)))</f>
        <v>500</v>
      </c>
      <c r="AX3020" s="77">
        <f>IF(ISNUMBER(VLOOKUP(AX3024,AM$7:AU$7,MATCH(AX3024,AM$7:AU$7))),VLOOKUP(AX3024,AM$7:AU$7,MATCH(AX3024,AM$7:AU$7)),IF(N3024=0,"No Data",IF(AX3024&gt;0,"&lt;10",0)))</f>
        <v>500</v>
      </c>
      <c r="AY3020" s="106">
        <f>IF(ISNUMBER(AX3020),AX3020,0)</f>
        <v>500</v>
      </c>
      <c r="AZ3020" s="79"/>
      <c r="BA3020" s="80"/>
      <c r="BB3020" s="71"/>
      <c r="BC3020" s="95"/>
      <c r="BD3020" s="41">
        <v>5</v>
      </c>
      <c r="BE3020" s="52">
        <v>52</v>
      </c>
      <c r="BF3020" s="103">
        <v>5211</v>
      </c>
      <c r="BG3020" s="276" t="s">
        <v>47</v>
      </c>
    </row>
    <row r="3021" spans="1:59" s="63" customFormat="1" ht="12.75" x14ac:dyDescent="0.2">
      <c r="A3021" s="196">
        <v>5</v>
      </c>
      <c r="B3021" s="197" t="s">
        <v>938</v>
      </c>
      <c r="C3021" s="208">
        <v>52</v>
      </c>
      <c r="D3021" s="209" t="s">
        <v>982</v>
      </c>
      <c r="E3021" s="212">
        <v>5222</v>
      </c>
      <c r="F3021" s="213" t="s">
        <v>1207</v>
      </c>
      <c r="G3021" s="231"/>
      <c r="H3021" s="81" t="s">
        <v>48</v>
      </c>
      <c r="I3021" s="223"/>
      <c r="J3021" s="73"/>
      <c r="K3021" s="73"/>
      <c r="L3021" s="73"/>
      <c r="M3021" s="74"/>
      <c r="N3021" s="247"/>
      <c r="O3021" s="306"/>
      <c r="P3021" s="105"/>
      <c r="Q3021" s="75"/>
      <c r="R3021" s="75"/>
      <c r="S3021" s="75"/>
      <c r="T3021" s="75"/>
      <c r="U3021" s="75"/>
      <c r="V3021" s="75"/>
      <c r="W3021" s="75"/>
      <c r="X3021" s="75"/>
      <c r="Y3021" s="82">
        <f>MIN(X3025:X3032)</f>
        <v>0</v>
      </c>
      <c r="Z3021" s="83"/>
      <c r="AA3021" s="83"/>
      <c r="AB3021" s="75"/>
      <c r="AC3021" s="75"/>
      <c r="AD3021" s="75"/>
      <c r="AE3021" s="75"/>
      <c r="AF3021" s="75"/>
      <c r="AG3021" s="75"/>
      <c r="AH3021" s="75"/>
      <c r="AI3021" s="75"/>
      <c r="AJ3021" s="82">
        <f>MIN(AI3025:AI3032)</f>
        <v>0</v>
      </c>
      <c r="AK3021" s="83"/>
      <c r="AL3021" s="83"/>
      <c r="AM3021" s="75"/>
      <c r="AN3021" s="75"/>
      <c r="AO3021" s="75"/>
      <c r="AP3021" s="75"/>
      <c r="AQ3021" s="75"/>
      <c r="AR3021" s="75"/>
      <c r="AS3021" s="75"/>
      <c r="AT3021" s="75"/>
      <c r="AU3021" s="75"/>
      <c r="AV3021" s="75"/>
      <c r="AW3021" s="82">
        <f>MIN(AV3025:AV3032)</f>
        <v>100</v>
      </c>
      <c r="AX3021" s="83"/>
      <c r="AY3021" s="83"/>
      <c r="AZ3021" s="79"/>
      <c r="BA3021" s="80"/>
      <c r="BB3021" s="71"/>
      <c r="BC3021" s="95"/>
      <c r="BD3021" s="41">
        <v>5</v>
      </c>
      <c r="BE3021" s="52">
        <v>52</v>
      </c>
      <c r="BF3021" s="103">
        <v>5211</v>
      </c>
      <c r="BG3021" s="278" t="s">
        <v>48</v>
      </c>
    </row>
    <row r="3022" spans="1:59" s="63" customFormat="1" ht="12.75" x14ac:dyDescent="0.2">
      <c r="A3022" s="196">
        <v>5</v>
      </c>
      <c r="B3022" s="197" t="s">
        <v>938</v>
      </c>
      <c r="C3022" s="208">
        <v>52</v>
      </c>
      <c r="D3022" s="209" t="s">
        <v>982</v>
      </c>
      <c r="E3022" s="212">
        <v>5222</v>
      </c>
      <c r="F3022" s="213" t="s">
        <v>1207</v>
      </c>
      <c r="G3022" s="231"/>
      <c r="H3022" s="81" t="s">
        <v>49</v>
      </c>
      <c r="I3022" s="223"/>
      <c r="J3022" s="73"/>
      <c r="K3022" s="73"/>
      <c r="L3022" s="73"/>
      <c r="M3022" s="74"/>
      <c r="N3022" s="247"/>
      <c r="O3022" s="306"/>
      <c r="P3022" s="105"/>
      <c r="Q3022" s="75"/>
      <c r="R3022" s="75"/>
      <c r="S3022" s="75"/>
      <c r="T3022" s="75"/>
      <c r="U3022" s="75"/>
      <c r="V3022" s="75"/>
      <c r="W3022" s="75"/>
      <c r="X3022" s="75"/>
      <c r="Y3022" s="84">
        <f>IF(ISNUMBER(AVERAGE(X3025:X3032)),AVERAGE(X3025:X3032),0)</f>
        <v>12525</v>
      </c>
      <c r="Z3022" s="83"/>
      <c r="AA3022" s="83"/>
      <c r="AB3022" s="75"/>
      <c r="AC3022" s="75"/>
      <c r="AD3022" s="75"/>
      <c r="AE3022" s="75"/>
      <c r="AF3022" s="75"/>
      <c r="AG3022" s="75"/>
      <c r="AH3022" s="75"/>
      <c r="AI3022" s="75"/>
      <c r="AJ3022" s="84">
        <f>IF(ISNUMBER(AVERAGE(AI3025:AI3032)),AVERAGE(AI3025:AI3032),0)</f>
        <v>0</v>
      </c>
      <c r="AK3022" s="83"/>
      <c r="AL3022" s="83"/>
      <c r="AM3022" s="75"/>
      <c r="AN3022" s="75"/>
      <c r="AO3022" s="75"/>
      <c r="AP3022" s="75"/>
      <c r="AQ3022" s="75"/>
      <c r="AR3022" s="75"/>
      <c r="AS3022" s="75"/>
      <c r="AT3022" s="75"/>
      <c r="AU3022" s="75"/>
      <c r="AV3022" s="75"/>
      <c r="AW3022" s="84">
        <f>IF(ISNUMBER(AVERAGE(AV3025:AV3032)),AVERAGE(AV3025:AV3032),0)</f>
        <v>700</v>
      </c>
      <c r="AX3022" s="83"/>
      <c r="AY3022" s="83"/>
      <c r="AZ3022" s="79"/>
      <c r="BA3022" s="80"/>
      <c r="BB3022" s="71"/>
      <c r="BC3022" s="95"/>
      <c r="BD3022" s="41">
        <v>5</v>
      </c>
      <c r="BE3022" s="52">
        <v>52</v>
      </c>
      <c r="BF3022" s="103">
        <v>5211</v>
      </c>
      <c r="BG3022" s="278" t="s">
        <v>49</v>
      </c>
    </row>
    <row r="3023" spans="1:59" s="63" customFormat="1" ht="12.75" x14ac:dyDescent="0.2">
      <c r="A3023" s="196">
        <v>5</v>
      </c>
      <c r="B3023" s="197" t="s">
        <v>938</v>
      </c>
      <c r="C3023" s="208">
        <v>52</v>
      </c>
      <c r="D3023" s="209" t="s">
        <v>982</v>
      </c>
      <c r="E3023" s="212">
        <v>5222</v>
      </c>
      <c r="F3023" s="213" t="s">
        <v>1207</v>
      </c>
      <c r="G3023" s="231"/>
      <c r="H3023" s="81" t="s">
        <v>50</v>
      </c>
      <c r="I3023" s="223"/>
      <c r="J3023" s="73"/>
      <c r="K3023" s="73"/>
      <c r="L3023" s="73"/>
      <c r="M3023" s="74"/>
      <c r="N3023" s="247"/>
      <c r="O3023" s="306"/>
      <c r="P3023" s="105"/>
      <c r="Q3023" s="75"/>
      <c r="R3023" s="75"/>
      <c r="S3023" s="75"/>
      <c r="T3023" s="75"/>
      <c r="U3023" s="75"/>
      <c r="V3023" s="75"/>
      <c r="W3023" s="75"/>
      <c r="X3023" s="75"/>
      <c r="Y3023" s="84">
        <f>MAX(X3025:X3032)</f>
        <v>25000</v>
      </c>
      <c r="Z3023" s="83"/>
      <c r="AA3023" s="83"/>
      <c r="AB3023" s="75"/>
      <c r="AC3023" s="75"/>
      <c r="AD3023" s="75"/>
      <c r="AE3023" s="75"/>
      <c r="AF3023" s="75"/>
      <c r="AG3023" s="75"/>
      <c r="AH3023" s="75"/>
      <c r="AI3023" s="75"/>
      <c r="AJ3023" s="84">
        <f>MAX(AI3025:AI3032)</f>
        <v>0</v>
      </c>
      <c r="AK3023" s="83"/>
      <c r="AL3023" s="83"/>
      <c r="AM3023" s="75"/>
      <c r="AN3023" s="75"/>
      <c r="AO3023" s="75"/>
      <c r="AP3023" s="75"/>
      <c r="AQ3023" s="75"/>
      <c r="AR3023" s="75"/>
      <c r="AS3023" s="75"/>
      <c r="AT3023" s="75"/>
      <c r="AU3023" s="75"/>
      <c r="AV3023" s="75"/>
      <c r="AW3023" s="84">
        <f>MAX(AV3025:AV3032)</f>
        <v>2500</v>
      </c>
      <c r="AX3023" s="83"/>
      <c r="AY3023" s="83"/>
      <c r="AZ3023" s="79"/>
      <c r="BA3023" s="80"/>
      <c r="BB3023" s="71"/>
      <c r="BC3023" s="95"/>
      <c r="BD3023" s="41">
        <v>5</v>
      </c>
      <c r="BE3023" s="52">
        <v>52</v>
      </c>
      <c r="BF3023" s="103">
        <v>5211</v>
      </c>
      <c r="BG3023" s="278" t="s">
        <v>50</v>
      </c>
    </row>
    <row r="3024" spans="1:59" s="63" customFormat="1" ht="12.75" x14ac:dyDescent="0.2">
      <c r="A3024" s="196">
        <v>5</v>
      </c>
      <c r="B3024" s="197" t="s">
        <v>938</v>
      </c>
      <c r="C3024" s="208">
        <v>52</v>
      </c>
      <c r="D3024" s="209" t="s">
        <v>982</v>
      </c>
      <c r="E3024" s="212">
        <v>5222</v>
      </c>
      <c r="F3024" s="213" t="s">
        <v>1207</v>
      </c>
      <c r="G3024" s="231"/>
      <c r="H3024" s="85" t="s">
        <v>51</v>
      </c>
      <c r="I3024" s="223"/>
      <c r="J3024" s="73"/>
      <c r="K3024" s="73"/>
      <c r="L3024" s="73"/>
      <c r="M3024" s="74"/>
      <c r="N3024" s="248">
        <f>SUM(N3025:N3032)</f>
        <v>4</v>
      </c>
      <c r="O3024" s="293">
        <f>SUM(O3025:O3032)</f>
        <v>1</v>
      </c>
      <c r="P3024" s="292"/>
      <c r="Q3024" s="87"/>
      <c r="R3024" s="87"/>
      <c r="S3024" s="87"/>
      <c r="T3024" s="87"/>
      <c r="U3024" s="87"/>
      <c r="V3024" s="87"/>
      <c r="W3024" s="87"/>
      <c r="X3024" s="87"/>
      <c r="Y3024" s="88"/>
      <c r="Z3024" s="119">
        <f>SUM(Z3025:Z3032)</f>
        <v>12525</v>
      </c>
      <c r="AA3024" s="120"/>
      <c r="AB3024" s="111"/>
      <c r="AC3024" s="111"/>
      <c r="AD3024" s="111"/>
      <c r="AE3024" s="111"/>
      <c r="AF3024" s="111"/>
      <c r="AG3024" s="111"/>
      <c r="AH3024" s="111"/>
      <c r="AI3024" s="111"/>
      <c r="AJ3024" s="120"/>
      <c r="AK3024" s="119">
        <f>SUM(AK3025:AK3032)</f>
        <v>0</v>
      </c>
      <c r="AL3024" s="120"/>
      <c r="AM3024" s="111"/>
      <c r="AN3024" s="111"/>
      <c r="AO3024" s="111"/>
      <c r="AP3024" s="111"/>
      <c r="AQ3024" s="111"/>
      <c r="AR3024" s="111"/>
      <c r="AS3024" s="111"/>
      <c r="AT3024" s="111"/>
      <c r="AU3024" s="111"/>
      <c r="AV3024" s="111"/>
      <c r="AW3024" s="120"/>
      <c r="AX3024" s="119">
        <f>SUM(AX3025:AX3032)</f>
        <v>700</v>
      </c>
      <c r="AY3024" s="88"/>
      <c r="AZ3024" s="79"/>
      <c r="BA3024" s="80"/>
      <c r="BB3024" s="71"/>
      <c r="BC3024" s="95"/>
      <c r="BD3024" s="41">
        <v>5</v>
      </c>
      <c r="BE3024" s="52">
        <v>52</v>
      </c>
      <c r="BF3024" s="103">
        <v>5211</v>
      </c>
      <c r="BG3024" s="279" t="s">
        <v>51</v>
      </c>
    </row>
    <row r="3025" spans="1:59" s="63" customFormat="1" ht="12.75" x14ac:dyDescent="0.2">
      <c r="A3025" s="196">
        <v>5</v>
      </c>
      <c r="B3025" s="197" t="s">
        <v>938</v>
      </c>
      <c r="C3025" s="208">
        <v>52</v>
      </c>
      <c r="D3025" s="209" t="s">
        <v>982</v>
      </c>
      <c r="E3025" s="212">
        <v>5222</v>
      </c>
      <c r="F3025" s="213" t="s">
        <v>1207</v>
      </c>
      <c r="G3025" s="231"/>
      <c r="H3025" s="89" t="s">
        <v>52</v>
      </c>
      <c r="I3025" s="90" t="s">
        <v>819</v>
      </c>
      <c r="J3025" s="90"/>
      <c r="K3025" s="90" t="s">
        <v>64</v>
      </c>
      <c r="L3025" s="90" t="s">
        <v>528</v>
      </c>
      <c r="M3025" s="91"/>
      <c r="N3025" s="312">
        <v>1</v>
      </c>
      <c r="O3025" s="313">
        <f>N3025/N$3024</f>
        <v>0.25</v>
      </c>
      <c r="P3025" s="104"/>
      <c r="Q3025" s="92"/>
      <c r="R3025" s="92"/>
      <c r="S3025" s="92"/>
      <c r="T3025" s="92"/>
      <c r="U3025" s="92"/>
      <c r="V3025" s="92"/>
      <c r="W3025" s="92"/>
      <c r="X3025" s="109">
        <f t="shared" ref="X3025:X3032" si="486">P3025*P$7+Q3025*Q$7+R3025*R$7+S3025*S$7+T3025*T$7+U3025*U$7+V3025*V$7+W3025*W$7</f>
        <v>0</v>
      </c>
      <c r="Y3025" s="83"/>
      <c r="Z3025" s="110">
        <f t="shared" ref="Z3025:Z3032" si="487">X3025*$O3025</f>
        <v>0</v>
      </c>
      <c r="AA3025" s="111"/>
      <c r="AB3025" s="92"/>
      <c r="AC3025" s="92"/>
      <c r="AD3025" s="92"/>
      <c r="AE3025" s="92"/>
      <c r="AF3025" s="92"/>
      <c r="AG3025" s="92"/>
      <c r="AH3025" s="92"/>
      <c r="AI3025" s="109">
        <f t="shared" ref="AI3025:AI3032" si="488">AB3025*AB$7+AC3025*AC$7+AD3025*AD$7+AE3025*AE$7+AF3025*AF$7+AG3025*AG$7+AH3025*AH$7</f>
        <v>0</v>
      </c>
      <c r="AJ3025" s="83"/>
      <c r="AK3025" s="110">
        <f t="shared" ref="AK3025:AK3032" si="489">AI3025*$O3025</f>
        <v>0</v>
      </c>
      <c r="AL3025" s="111"/>
      <c r="AM3025" s="92"/>
      <c r="AN3025" s="92"/>
      <c r="AO3025" s="92"/>
      <c r="AP3025" s="92">
        <v>1</v>
      </c>
      <c r="AQ3025" s="92"/>
      <c r="AR3025" s="92"/>
      <c r="AS3025" s="92"/>
      <c r="AT3025" s="92"/>
      <c r="AU3025" s="92"/>
      <c r="AV3025" s="109">
        <f t="shared" ref="AV3025:AV3032" si="490">AM3025*AM$7+AN3025*AN$7+AO3025*AO$7+AP3025*AP$7+AQ3025*AQ$7+AR3025*AR$7+AS3025*AS$7+AT3025*AT$7+AU3025*AU$7</f>
        <v>100</v>
      </c>
      <c r="AW3025" s="75"/>
      <c r="AX3025" s="110">
        <f t="shared" ref="AX3025:AX3032" si="491">AV3025*$O3025</f>
        <v>25</v>
      </c>
      <c r="AY3025" s="83"/>
      <c r="AZ3025" s="93"/>
      <c r="BA3025" s="94" t="s">
        <v>105</v>
      </c>
      <c r="BB3025" s="71"/>
      <c r="BC3025" s="95"/>
      <c r="BD3025" s="41">
        <v>5</v>
      </c>
      <c r="BE3025" s="52">
        <v>52</v>
      </c>
      <c r="BF3025" s="103">
        <v>5211</v>
      </c>
      <c r="BG3025" s="280" t="s">
        <v>52</v>
      </c>
    </row>
    <row r="3026" spans="1:59" s="63" customFormat="1" ht="12.75" x14ac:dyDescent="0.2">
      <c r="A3026" s="196">
        <v>5</v>
      </c>
      <c r="B3026" s="197" t="s">
        <v>938</v>
      </c>
      <c r="C3026" s="208">
        <v>52</v>
      </c>
      <c r="D3026" s="209" t="s">
        <v>982</v>
      </c>
      <c r="E3026" s="212">
        <v>5222</v>
      </c>
      <c r="F3026" s="213" t="s">
        <v>1207</v>
      </c>
      <c r="G3026" s="231"/>
      <c r="H3026" s="89"/>
      <c r="I3026" s="90" t="s">
        <v>1240</v>
      </c>
      <c r="J3026" s="90"/>
      <c r="K3026" s="90"/>
      <c r="L3026" s="90"/>
      <c r="M3026" s="91"/>
      <c r="N3026" s="312"/>
      <c r="O3026" s="313"/>
      <c r="P3026" s="104"/>
      <c r="Q3026" s="92"/>
      <c r="R3026" s="92"/>
      <c r="S3026" s="92"/>
      <c r="T3026" s="92"/>
      <c r="U3026" s="92"/>
      <c r="V3026" s="92"/>
      <c r="W3026" s="92"/>
      <c r="X3026" s="109"/>
      <c r="Y3026" s="83"/>
      <c r="Z3026" s="110"/>
      <c r="AA3026" s="111"/>
      <c r="AB3026" s="92"/>
      <c r="AC3026" s="92"/>
      <c r="AD3026" s="92"/>
      <c r="AE3026" s="92"/>
      <c r="AF3026" s="92"/>
      <c r="AG3026" s="92"/>
      <c r="AH3026" s="92"/>
      <c r="AI3026" s="109"/>
      <c r="AJ3026" s="83"/>
      <c r="AK3026" s="110"/>
      <c r="AL3026" s="111"/>
      <c r="AM3026" s="92"/>
      <c r="AN3026" s="92"/>
      <c r="AO3026" s="92"/>
      <c r="AP3026" s="92"/>
      <c r="AQ3026" s="92"/>
      <c r="AR3026" s="92"/>
      <c r="AS3026" s="92"/>
      <c r="AT3026" s="92"/>
      <c r="AU3026" s="92"/>
      <c r="AV3026" s="109"/>
      <c r="AW3026" s="75"/>
      <c r="AX3026" s="110"/>
      <c r="AY3026" s="83"/>
      <c r="AZ3026" s="93"/>
      <c r="BA3026" s="94"/>
      <c r="BB3026" s="71"/>
      <c r="BC3026" s="95"/>
      <c r="BD3026" s="41">
        <v>5</v>
      </c>
      <c r="BE3026" s="52">
        <v>52</v>
      </c>
      <c r="BF3026" s="103">
        <v>5211</v>
      </c>
      <c r="BG3026" s="280"/>
    </row>
    <row r="3027" spans="1:59" s="63" customFormat="1" ht="12.75" x14ac:dyDescent="0.2">
      <c r="A3027" s="196">
        <v>5</v>
      </c>
      <c r="B3027" s="197" t="s">
        <v>938</v>
      </c>
      <c r="C3027" s="208">
        <v>52</v>
      </c>
      <c r="D3027" s="209" t="s">
        <v>982</v>
      </c>
      <c r="E3027" s="212">
        <v>5222</v>
      </c>
      <c r="F3027" s="213" t="s">
        <v>1207</v>
      </c>
      <c r="G3027" s="231"/>
      <c r="H3027" s="89"/>
      <c r="I3027" s="90" t="s">
        <v>230</v>
      </c>
      <c r="J3027" s="90"/>
      <c r="K3027" s="90"/>
      <c r="L3027" s="90"/>
      <c r="M3027" s="91"/>
      <c r="N3027" s="312"/>
      <c r="O3027" s="313"/>
      <c r="P3027" s="104"/>
      <c r="Q3027" s="92"/>
      <c r="R3027" s="92"/>
      <c r="S3027" s="92"/>
      <c r="T3027" s="92"/>
      <c r="U3027" s="92"/>
      <c r="V3027" s="92"/>
      <c r="W3027" s="92"/>
      <c r="X3027" s="109"/>
      <c r="Y3027" s="83"/>
      <c r="Z3027" s="110"/>
      <c r="AA3027" s="111"/>
      <c r="AB3027" s="92"/>
      <c r="AC3027" s="92"/>
      <c r="AD3027" s="92"/>
      <c r="AE3027" s="92"/>
      <c r="AF3027" s="92"/>
      <c r="AG3027" s="92"/>
      <c r="AH3027" s="92"/>
      <c r="AI3027" s="109"/>
      <c r="AJ3027" s="83"/>
      <c r="AK3027" s="110"/>
      <c r="AL3027" s="111"/>
      <c r="AM3027" s="92"/>
      <c r="AN3027" s="92"/>
      <c r="AO3027" s="92"/>
      <c r="AP3027" s="92"/>
      <c r="AQ3027" s="92"/>
      <c r="AR3027" s="92"/>
      <c r="AS3027" s="92"/>
      <c r="AT3027" s="92"/>
      <c r="AU3027" s="92"/>
      <c r="AV3027" s="109"/>
      <c r="AW3027" s="75"/>
      <c r="AX3027" s="110"/>
      <c r="AY3027" s="83"/>
      <c r="AZ3027" s="93"/>
      <c r="BA3027" s="94"/>
      <c r="BB3027" s="71"/>
      <c r="BC3027" s="95"/>
      <c r="BD3027" s="41">
        <v>5</v>
      </c>
      <c r="BE3027" s="52">
        <v>52</v>
      </c>
      <c r="BF3027" s="103">
        <v>5211</v>
      </c>
      <c r="BG3027" s="280"/>
    </row>
    <row r="3028" spans="1:59" s="63" customFormat="1" ht="12.75" x14ac:dyDescent="0.2">
      <c r="A3028" s="196">
        <v>5</v>
      </c>
      <c r="B3028" s="197" t="s">
        <v>938</v>
      </c>
      <c r="C3028" s="208">
        <v>52</v>
      </c>
      <c r="D3028" s="209" t="s">
        <v>982</v>
      </c>
      <c r="E3028" s="212">
        <v>5222</v>
      </c>
      <c r="F3028" s="213" t="s">
        <v>1207</v>
      </c>
      <c r="G3028" s="231"/>
      <c r="H3028" s="89"/>
      <c r="I3028" s="90" t="s">
        <v>810</v>
      </c>
      <c r="J3028" s="90"/>
      <c r="K3028" s="90"/>
      <c r="L3028" s="90"/>
      <c r="M3028" s="91"/>
      <c r="N3028" s="312"/>
      <c r="O3028" s="313"/>
      <c r="P3028" s="104"/>
      <c r="Q3028" s="92"/>
      <c r="R3028" s="92"/>
      <c r="S3028" s="92"/>
      <c r="T3028" s="92"/>
      <c r="U3028" s="92"/>
      <c r="V3028" s="92"/>
      <c r="W3028" s="92"/>
      <c r="X3028" s="109"/>
      <c r="Y3028" s="83"/>
      <c r="Z3028" s="110"/>
      <c r="AA3028" s="111"/>
      <c r="AB3028" s="92"/>
      <c r="AC3028" s="92"/>
      <c r="AD3028" s="92"/>
      <c r="AE3028" s="92"/>
      <c r="AF3028" s="92"/>
      <c r="AG3028" s="92"/>
      <c r="AH3028" s="92"/>
      <c r="AI3028" s="109"/>
      <c r="AJ3028" s="83"/>
      <c r="AK3028" s="110"/>
      <c r="AL3028" s="111"/>
      <c r="AM3028" s="92"/>
      <c r="AN3028" s="92"/>
      <c r="AO3028" s="92"/>
      <c r="AP3028" s="92"/>
      <c r="AQ3028" s="92"/>
      <c r="AR3028" s="92"/>
      <c r="AS3028" s="92"/>
      <c r="AT3028" s="92"/>
      <c r="AU3028" s="92"/>
      <c r="AV3028" s="109"/>
      <c r="AW3028" s="75"/>
      <c r="AX3028" s="110"/>
      <c r="AY3028" s="83"/>
      <c r="AZ3028" s="93"/>
      <c r="BA3028" s="94"/>
      <c r="BB3028" s="71"/>
      <c r="BC3028" s="95"/>
      <c r="BD3028" s="41">
        <v>5</v>
      </c>
      <c r="BE3028" s="52">
        <v>52</v>
      </c>
      <c r="BF3028" s="103">
        <v>5211</v>
      </c>
      <c r="BG3028" s="280"/>
    </row>
    <row r="3029" spans="1:59" s="63" customFormat="1" ht="12.75" x14ac:dyDescent="0.2">
      <c r="A3029" s="196">
        <v>5</v>
      </c>
      <c r="B3029" s="197" t="s">
        <v>938</v>
      </c>
      <c r="C3029" s="208">
        <v>52</v>
      </c>
      <c r="D3029" s="209" t="s">
        <v>982</v>
      </c>
      <c r="E3029" s="212">
        <v>5222</v>
      </c>
      <c r="F3029" s="213" t="s">
        <v>1207</v>
      </c>
      <c r="G3029" s="231"/>
      <c r="H3029" s="89"/>
      <c r="I3029" s="90" t="s">
        <v>1239</v>
      </c>
      <c r="J3029" s="90"/>
      <c r="K3029" s="90"/>
      <c r="L3029" s="90"/>
      <c r="M3029" s="91"/>
      <c r="N3029" s="312"/>
      <c r="O3029" s="313"/>
      <c r="P3029" s="104"/>
      <c r="Q3029" s="92"/>
      <c r="R3029" s="92"/>
      <c r="S3029" s="92"/>
      <c r="T3029" s="92"/>
      <c r="U3029" s="92"/>
      <c r="V3029" s="92"/>
      <c r="W3029" s="92"/>
      <c r="X3029" s="109"/>
      <c r="Y3029" s="83"/>
      <c r="Z3029" s="110"/>
      <c r="AA3029" s="111"/>
      <c r="AB3029" s="92"/>
      <c r="AC3029" s="92"/>
      <c r="AD3029" s="92"/>
      <c r="AE3029" s="92"/>
      <c r="AF3029" s="92"/>
      <c r="AG3029" s="92"/>
      <c r="AH3029" s="92"/>
      <c r="AI3029" s="109"/>
      <c r="AJ3029" s="83"/>
      <c r="AK3029" s="110"/>
      <c r="AL3029" s="111"/>
      <c r="AM3029" s="92"/>
      <c r="AN3029" s="92"/>
      <c r="AO3029" s="92"/>
      <c r="AP3029" s="92"/>
      <c r="AQ3029" s="92"/>
      <c r="AR3029" s="92"/>
      <c r="AS3029" s="92"/>
      <c r="AT3029" s="92"/>
      <c r="AU3029" s="92"/>
      <c r="AV3029" s="109"/>
      <c r="AW3029" s="75"/>
      <c r="AX3029" s="110"/>
      <c r="AY3029" s="83"/>
      <c r="AZ3029" s="93"/>
      <c r="BA3029" s="94"/>
      <c r="BB3029" s="71"/>
      <c r="BC3029" s="95"/>
      <c r="BD3029" s="41">
        <v>5</v>
      </c>
      <c r="BE3029" s="52">
        <v>52</v>
      </c>
      <c r="BF3029" s="103">
        <v>5211</v>
      </c>
      <c r="BG3029" s="280"/>
    </row>
    <row r="3030" spans="1:59" s="63" customFormat="1" ht="12.75" x14ac:dyDescent="0.2">
      <c r="A3030" s="196">
        <v>5</v>
      </c>
      <c r="B3030" s="197" t="s">
        <v>938</v>
      </c>
      <c r="C3030" s="208">
        <v>52</v>
      </c>
      <c r="D3030" s="209" t="s">
        <v>982</v>
      </c>
      <c r="E3030" s="212">
        <v>5222</v>
      </c>
      <c r="F3030" s="213" t="s">
        <v>1207</v>
      </c>
      <c r="G3030" s="231"/>
      <c r="H3030" s="89"/>
      <c r="I3030" s="90" t="s">
        <v>291</v>
      </c>
      <c r="J3030" s="90"/>
      <c r="K3030" s="90" t="s">
        <v>129</v>
      </c>
      <c r="L3030" s="90"/>
      <c r="M3030" s="91"/>
      <c r="N3030" s="312">
        <v>1</v>
      </c>
      <c r="O3030" s="313">
        <f t="shared" ref="O3030:O3032" si="492">N3030/N$3024</f>
        <v>0.25</v>
      </c>
      <c r="P3030" s="104"/>
      <c r="Q3030" s="92"/>
      <c r="R3030" s="92"/>
      <c r="S3030" s="92"/>
      <c r="T3030" s="92"/>
      <c r="U3030" s="92"/>
      <c r="V3030" s="92"/>
      <c r="W3030" s="92">
        <v>1</v>
      </c>
      <c r="X3030" s="109">
        <f t="shared" si="486"/>
        <v>25000</v>
      </c>
      <c r="Y3030" s="83"/>
      <c r="Z3030" s="110">
        <f t="shared" si="487"/>
        <v>6250</v>
      </c>
      <c r="AA3030" s="111"/>
      <c r="AB3030" s="92"/>
      <c r="AC3030" s="92"/>
      <c r="AD3030" s="92"/>
      <c r="AE3030" s="92"/>
      <c r="AF3030" s="92"/>
      <c r="AG3030" s="92"/>
      <c r="AH3030" s="92"/>
      <c r="AI3030" s="109">
        <f t="shared" si="488"/>
        <v>0</v>
      </c>
      <c r="AJ3030" s="83"/>
      <c r="AK3030" s="110">
        <f t="shared" si="489"/>
        <v>0</v>
      </c>
      <c r="AL3030" s="111"/>
      <c r="AM3030" s="92"/>
      <c r="AN3030" s="92"/>
      <c r="AO3030" s="92"/>
      <c r="AP3030" s="92">
        <v>1</v>
      </c>
      <c r="AQ3030" s="92"/>
      <c r="AR3030" s="92"/>
      <c r="AS3030" s="92"/>
      <c r="AT3030" s="92"/>
      <c r="AU3030" s="92"/>
      <c r="AV3030" s="109">
        <f t="shared" si="490"/>
        <v>100</v>
      </c>
      <c r="AW3030" s="75"/>
      <c r="AX3030" s="110">
        <f t="shared" si="491"/>
        <v>25</v>
      </c>
      <c r="AY3030" s="111"/>
      <c r="AZ3030" s="93"/>
      <c r="BA3030" s="94" t="s">
        <v>131</v>
      </c>
      <c r="BB3030" s="71"/>
      <c r="BC3030" s="95"/>
      <c r="BD3030" s="41">
        <v>5</v>
      </c>
      <c r="BE3030" s="52">
        <v>52</v>
      </c>
      <c r="BF3030" s="103">
        <v>5211</v>
      </c>
      <c r="BG3030" s="280" t="s">
        <v>52</v>
      </c>
    </row>
    <row r="3031" spans="1:59" s="63" customFormat="1" ht="12.75" x14ac:dyDescent="0.2">
      <c r="A3031" s="196">
        <v>5</v>
      </c>
      <c r="B3031" s="197" t="s">
        <v>938</v>
      </c>
      <c r="C3031" s="208">
        <v>52</v>
      </c>
      <c r="D3031" s="209" t="s">
        <v>982</v>
      </c>
      <c r="E3031" s="212">
        <v>5222</v>
      </c>
      <c r="F3031" s="213" t="s">
        <v>1207</v>
      </c>
      <c r="G3031" s="231"/>
      <c r="H3031" s="89"/>
      <c r="I3031" s="90" t="s">
        <v>926</v>
      </c>
      <c r="J3031" s="90"/>
      <c r="K3031" s="90" t="s">
        <v>73</v>
      </c>
      <c r="L3031" s="90" t="s">
        <v>69</v>
      </c>
      <c r="M3031" s="91"/>
      <c r="N3031" s="312">
        <v>1</v>
      </c>
      <c r="O3031" s="313">
        <f t="shared" si="492"/>
        <v>0.25</v>
      </c>
      <c r="P3031" s="104"/>
      <c r="Q3031" s="92"/>
      <c r="R3031" s="92"/>
      <c r="S3031" s="92"/>
      <c r="T3031" s="92"/>
      <c r="U3031" s="92"/>
      <c r="V3031" s="92"/>
      <c r="W3031" s="92">
        <v>1</v>
      </c>
      <c r="X3031" s="109">
        <f t="shared" si="486"/>
        <v>25000</v>
      </c>
      <c r="Y3031" s="83"/>
      <c r="Z3031" s="110">
        <f t="shared" si="487"/>
        <v>6250</v>
      </c>
      <c r="AA3031" s="111"/>
      <c r="AB3031" s="92"/>
      <c r="AC3031" s="92"/>
      <c r="AD3031" s="92"/>
      <c r="AE3031" s="92"/>
      <c r="AF3031" s="92"/>
      <c r="AG3031" s="92"/>
      <c r="AH3031" s="92"/>
      <c r="AI3031" s="109">
        <f t="shared" si="488"/>
        <v>0</v>
      </c>
      <c r="AJ3031" s="83"/>
      <c r="AK3031" s="110">
        <f t="shared" si="489"/>
        <v>0</v>
      </c>
      <c r="AL3031" s="111"/>
      <c r="AM3031" s="92"/>
      <c r="AN3031" s="92"/>
      <c r="AO3031" s="92"/>
      <c r="AP3031" s="92">
        <v>1</v>
      </c>
      <c r="AQ3031" s="92"/>
      <c r="AR3031" s="92"/>
      <c r="AS3031" s="92"/>
      <c r="AT3031" s="92"/>
      <c r="AU3031" s="92"/>
      <c r="AV3031" s="109">
        <f t="shared" si="490"/>
        <v>100</v>
      </c>
      <c r="AW3031" s="75"/>
      <c r="AX3031" s="110">
        <f t="shared" si="491"/>
        <v>25</v>
      </c>
      <c r="AY3031" s="111"/>
      <c r="AZ3031" s="93"/>
      <c r="BA3031" s="94" t="s">
        <v>131</v>
      </c>
      <c r="BB3031" s="71"/>
      <c r="BC3031" s="95"/>
      <c r="BD3031" s="41">
        <v>5</v>
      </c>
      <c r="BE3031" s="52">
        <v>52</v>
      </c>
      <c r="BF3031" s="103">
        <v>5211</v>
      </c>
      <c r="BG3031" s="280" t="s">
        <v>52</v>
      </c>
    </row>
    <row r="3032" spans="1:59" s="63" customFormat="1" ht="12.75" x14ac:dyDescent="0.2">
      <c r="A3032" s="196">
        <v>5</v>
      </c>
      <c r="B3032" s="197" t="s">
        <v>938</v>
      </c>
      <c r="C3032" s="208">
        <v>52</v>
      </c>
      <c r="D3032" s="209" t="s">
        <v>982</v>
      </c>
      <c r="E3032" s="212">
        <v>5222</v>
      </c>
      <c r="F3032" s="213" t="s">
        <v>1207</v>
      </c>
      <c r="G3032" s="231"/>
      <c r="H3032" s="89"/>
      <c r="I3032" s="90" t="s">
        <v>295</v>
      </c>
      <c r="J3032" s="90"/>
      <c r="K3032" s="90" t="s">
        <v>64</v>
      </c>
      <c r="L3032" s="90" t="s">
        <v>136</v>
      </c>
      <c r="M3032" s="91"/>
      <c r="N3032" s="312">
        <v>1</v>
      </c>
      <c r="O3032" s="313">
        <f t="shared" si="492"/>
        <v>0.25</v>
      </c>
      <c r="P3032" s="104">
        <v>1</v>
      </c>
      <c r="Q3032" s="92"/>
      <c r="R3032" s="92"/>
      <c r="S3032" s="92"/>
      <c r="T3032" s="92"/>
      <c r="U3032" s="92"/>
      <c r="V3032" s="92"/>
      <c r="W3032" s="92"/>
      <c r="X3032" s="109">
        <f t="shared" si="486"/>
        <v>100</v>
      </c>
      <c r="Y3032" s="83"/>
      <c r="Z3032" s="110">
        <f t="shared" si="487"/>
        <v>25</v>
      </c>
      <c r="AA3032" s="111"/>
      <c r="AB3032" s="92"/>
      <c r="AC3032" s="92"/>
      <c r="AD3032" s="92"/>
      <c r="AE3032" s="92"/>
      <c r="AF3032" s="92"/>
      <c r="AG3032" s="92"/>
      <c r="AH3032" s="92"/>
      <c r="AI3032" s="109">
        <f t="shared" si="488"/>
        <v>0</v>
      </c>
      <c r="AJ3032" s="83"/>
      <c r="AK3032" s="110">
        <f t="shared" si="489"/>
        <v>0</v>
      </c>
      <c r="AL3032" s="111"/>
      <c r="AM3032" s="92"/>
      <c r="AN3032" s="92"/>
      <c r="AO3032" s="92"/>
      <c r="AP3032" s="92"/>
      <c r="AQ3032" s="92"/>
      <c r="AR3032" s="92"/>
      <c r="AS3032" s="92"/>
      <c r="AT3032" s="92">
        <v>1</v>
      </c>
      <c r="AU3032" s="92"/>
      <c r="AV3032" s="109">
        <f t="shared" si="490"/>
        <v>2500</v>
      </c>
      <c r="AW3032" s="75"/>
      <c r="AX3032" s="110">
        <f t="shared" si="491"/>
        <v>625</v>
      </c>
      <c r="AY3032" s="111"/>
      <c r="AZ3032" s="93"/>
      <c r="BA3032" s="94" t="s">
        <v>131</v>
      </c>
      <c r="BB3032" s="71"/>
      <c r="BC3032" s="95"/>
      <c r="BD3032" s="41">
        <v>5</v>
      </c>
      <c r="BE3032" s="52">
        <v>52</v>
      </c>
      <c r="BF3032" s="103">
        <v>5211</v>
      </c>
      <c r="BG3032" s="280" t="s">
        <v>52</v>
      </c>
    </row>
    <row r="3033" spans="1:59" s="63" customFormat="1" ht="12.75" x14ac:dyDescent="0.2">
      <c r="A3033" s="196">
        <v>5</v>
      </c>
      <c r="B3033" s="197" t="s">
        <v>938</v>
      </c>
      <c r="C3033" s="208">
        <v>52</v>
      </c>
      <c r="D3033" s="209" t="s">
        <v>982</v>
      </c>
      <c r="E3033" s="212">
        <v>5222</v>
      </c>
      <c r="F3033" s="213" t="s">
        <v>1207</v>
      </c>
      <c r="G3033" s="231"/>
      <c r="H3033" s="65"/>
      <c r="I3033" s="222"/>
      <c r="J3033" s="66"/>
      <c r="K3033" s="66"/>
      <c r="L3033" s="66"/>
      <c r="M3033" s="64"/>
      <c r="N3033" s="304"/>
      <c r="O3033" s="305"/>
      <c r="P3033" s="127"/>
      <c r="Q3033" s="67"/>
      <c r="R3033" s="67"/>
      <c r="S3033" s="67"/>
      <c r="T3033" s="67"/>
      <c r="U3033" s="67"/>
      <c r="V3033" s="67"/>
      <c r="W3033" s="67"/>
      <c r="X3033" s="67"/>
      <c r="Y3033" s="68"/>
      <c r="Z3033" s="68"/>
      <c r="AA3033" s="68"/>
      <c r="AB3033" s="67"/>
      <c r="AC3033" s="67"/>
      <c r="AD3033" s="67"/>
      <c r="AE3033" s="67"/>
      <c r="AF3033" s="67"/>
      <c r="AG3033" s="67"/>
      <c r="AH3033" s="67"/>
      <c r="AI3033" s="67"/>
      <c r="AJ3033" s="68"/>
      <c r="AK3033" s="68"/>
      <c r="AL3033" s="68"/>
      <c r="AM3033" s="67"/>
      <c r="AN3033" s="67"/>
      <c r="AO3033" s="67"/>
      <c r="AP3033" s="67"/>
      <c r="AQ3033" s="67"/>
      <c r="AR3033" s="67"/>
      <c r="AS3033" s="67"/>
      <c r="AT3033" s="67"/>
      <c r="AU3033" s="67"/>
      <c r="AV3033" s="67"/>
      <c r="AW3033" s="67"/>
      <c r="AX3033" s="68"/>
      <c r="AY3033" s="68"/>
      <c r="AZ3033" s="69"/>
      <c r="BA3033" s="70"/>
      <c r="BB3033" s="71"/>
      <c r="BC3033" s="95"/>
      <c r="BD3033" s="41">
        <v>5</v>
      </c>
      <c r="BE3033" s="52">
        <v>52</v>
      </c>
      <c r="BF3033" s="103">
        <v>5211</v>
      </c>
      <c r="BG3033" s="275"/>
    </row>
    <row r="3034" spans="1:59" s="63" customFormat="1" ht="12.75" x14ac:dyDescent="0.2">
      <c r="A3034" s="196">
        <v>5</v>
      </c>
      <c r="B3034" s="197" t="s">
        <v>938</v>
      </c>
      <c r="C3034" s="208">
        <v>52</v>
      </c>
      <c r="D3034" s="209" t="s">
        <v>982</v>
      </c>
      <c r="E3034" s="212">
        <v>5222</v>
      </c>
      <c r="F3034" s="213" t="s">
        <v>1207</v>
      </c>
      <c r="G3034" s="232"/>
      <c r="H3034" s="97"/>
      <c r="I3034" s="224"/>
      <c r="J3034" s="98"/>
      <c r="K3034" s="98"/>
      <c r="L3034" s="98"/>
      <c r="M3034" s="96"/>
      <c r="N3034" s="307"/>
      <c r="O3034" s="246"/>
      <c r="P3034" s="124"/>
      <c r="Q3034" s="99"/>
      <c r="R3034" s="99"/>
      <c r="S3034" s="99"/>
      <c r="T3034" s="99"/>
      <c r="U3034" s="99"/>
      <c r="V3034" s="99"/>
      <c r="W3034" s="99"/>
      <c r="X3034" s="99"/>
      <c r="Y3034" s="100"/>
      <c r="Z3034" s="100"/>
      <c r="AA3034" s="100"/>
      <c r="AB3034" s="99"/>
      <c r="AC3034" s="99"/>
      <c r="AD3034" s="99"/>
      <c r="AE3034" s="99"/>
      <c r="AF3034" s="99"/>
      <c r="AG3034" s="99"/>
      <c r="AH3034" s="99"/>
      <c r="AI3034" s="99"/>
      <c r="AJ3034" s="100"/>
      <c r="AK3034" s="100"/>
      <c r="AL3034" s="100"/>
      <c r="AM3034" s="99"/>
      <c r="AN3034" s="99"/>
      <c r="AO3034" s="99"/>
      <c r="AP3034" s="99"/>
      <c r="AQ3034" s="99"/>
      <c r="AR3034" s="99"/>
      <c r="AS3034" s="99"/>
      <c r="AT3034" s="99"/>
      <c r="AU3034" s="99"/>
      <c r="AV3034" s="99"/>
      <c r="AW3034" s="99"/>
      <c r="AX3034" s="100"/>
      <c r="AY3034" s="100"/>
      <c r="AZ3034" s="101"/>
      <c r="BA3034" s="102"/>
      <c r="BB3034" s="95"/>
      <c r="BC3034" s="95"/>
      <c r="BD3034" s="41">
        <v>5</v>
      </c>
      <c r="BE3034" s="52">
        <v>52</v>
      </c>
      <c r="BF3034" s="103">
        <v>5211</v>
      </c>
      <c r="BG3034" s="277"/>
    </row>
    <row r="3035" spans="1:59" x14ac:dyDescent="0.25">
      <c r="A3035" s="196">
        <v>5</v>
      </c>
      <c r="B3035" s="197" t="s">
        <v>938</v>
      </c>
      <c r="C3035" s="208">
        <v>52</v>
      </c>
      <c r="D3035" s="209" t="s">
        <v>982</v>
      </c>
      <c r="E3035" s="216">
        <v>5231</v>
      </c>
      <c r="F3035" s="211" t="s">
        <v>992</v>
      </c>
      <c r="G3035" s="235"/>
      <c r="H3035" s="145"/>
      <c r="I3035" s="221"/>
      <c r="J3035" s="57"/>
      <c r="K3035" s="57"/>
      <c r="L3035" s="57"/>
      <c r="M3035" s="144"/>
      <c r="N3035" s="324"/>
      <c r="O3035" s="325"/>
      <c r="P3035" s="146"/>
      <c r="Q3035" s="146"/>
      <c r="R3035" s="146"/>
      <c r="S3035" s="146"/>
      <c r="T3035" s="146"/>
      <c r="U3035" s="146"/>
      <c r="V3035" s="146"/>
      <c r="W3035" s="146"/>
      <c r="X3035" s="146"/>
      <c r="Y3035" s="59"/>
      <c r="Z3035" s="123"/>
      <c r="AA3035" s="123"/>
      <c r="AB3035" s="146"/>
      <c r="AC3035" s="146"/>
      <c r="AD3035" s="146"/>
      <c r="AE3035" s="146"/>
      <c r="AF3035" s="146"/>
      <c r="AG3035" s="146"/>
      <c r="AH3035" s="146"/>
      <c r="AI3035" s="146"/>
      <c r="AJ3035" s="59"/>
      <c r="AK3035" s="123"/>
      <c r="AL3035" s="123"/>
      <c r="AM3035" s="146"/>
      <c r="AN3035" s="146"/>
      <c r="AO3035" s="146"/>
      <c r="AP3035" s="146"/>
      <c r="AQ3035" s="146"/>
      <c r="AR3035" s="146"/>
      <c r="AS3035" s="146"/>
      <c r="AT3035" s="146"/>
      <c r="AU3035" s="146"/>
      <c r="AV3035" s="146"/>
      <c r="AW3035" s="58"/>
      <c r="AX3035" s="123"/>
      <c r="AY3035" s="59"/>
      <c r="AZ3035" s="147"/>
      <c r="BA3035" s="148"/>
      <c r="BB3035" s="143"/>
      <c r="BC3035" s="151"/>
      <c r="BD3035" s="41">
        <v>5</v>
      </c>
      <c r="BE3035" s="52">
        <v>52</v>
      </c>
      <c r="BF3035" s="62">
        <v>5231</v>
      </c>
      <c r="BG3035" s="284"/>
    </row>
    <row r="3036" spans="1:59" s="63" customFormat="1" ht="12.75" x14ac:dyDescent="0.2">
      <c r="A3036" s="196">
        <v>5</v>
      </c>
      <c r="B3036" s="197" t="s">
        <v>938</v>
      </c>
      <c r="C3036" s="208">
        <v>52</v>
      </c>
      <c r="D3036" s="209" t="s">
        <v>982</v>
      </c>
      <c r="E3036" s="210">
        <v>5231</v>
      </c>
      <c r="F3036" s="211" t="s">
        <v>992</v>
      </c>
      <c r="G3036" s="230"/>
      <c r="H3036" s="56"/>
      <c r="I3036" s="221"/>
      <c r="J3036" s="57"/>
      <c r="K3036" s="57"/>
      <c r="L3036" s="57"/>
      <c r="M3036" s="55"/>
      <c r="N3036" s="303"/>
      <c r="O3036" s="245"/>
      <c r="P3036" s="122"/>
      <c r="Q3036" s="58"/>
      <c r="R3036" s="58"/>
      <c r="S3036" s="58"/>
      <c r="T3036" s="58"/>
      <c r="U3036" s="58"/>
      <c r="V3036" s="58"/>
      <c r="W3036" s="58"/>
      <c r="X3036" s="58"/>
      <c r="Y3036" s="59"/>
      <c r="Z3036" s="59"/>
      <c r="AA3036" s="59"/>
      <c r="AB3036" s="58"/>
      <c r="AC3036" s="58"/>
      <c r="AD3036" s="58"/>
      <c r="AE3036" s="58"/>
      <c r="AF3036" s="58"/>
      <c r="AG3036" s="58"/>
      <c r="AH3036" s="58"/>
      <c r="AI3036" s="58"/>
      <c r="AJ3036" s="59"/>
      <c r="AK3036" s="59"/>
      <c r="AL3036" s="59"/>
      <c r="AM3036" s="58"/>
      <c r="AN3036" s="58"/>
      <c r="AO3036" s="58"/>
      <c r="AP3036" s="58"/>
      <c r="AQ3036" s="58"/>
      <c r="AR3036" s="58"/>
      <c r="AS3036" s="58"/>
      <c r="AT3036" s="58"/>
      <c r="AU3036" s="58"/>
      <c r="AV3036" s="58"/>
      <c r="AW3036" s="58"/>
      <c r="AX3036" s="59"/>
      <c r="AY3036" s="59"/>
      <c r="AZ3036" s="60"/>
      <c r="BA3036" s="61"/>
      <c r="BB3036" s="54"/>
      <c r="BC3036" s="54"/>
      <c r="BD3036" s="41">
        <v>5</v>
      </c>
      <c r="BE3036" s="52">
        <v>52</v>
      </c>
      <c r="BF3036" s="62">
        <v>5231</v>
      </c>
      <c r="BG3036" s="274"/>
    </row>
    <row r="3037" spans="1:59" s="63" customFormat="1" ht="12.75" x14ac:dyDescent="0.2">
      <c r="A3037" s="196">
        <v>5</v>
      </c>
      <c r="B3037" s="197" t="s">
        <v>938</v>
      </c>
      <c r="C3037" s="208">
        <v>52</v>
      </c>
      <c r="D3037" s="209" t="s">
        <v>982</v>
      </c>
      <c r="E3037" s="210">
        <v>5231</v>
      </c>
      <c r="F3037" s="211" t="s">
        <v>992</v>
      </c>
      <c r="G3037" s="231" t="s">
        <v>314</v>
      </c>
      <c r="H3037" s="65"/>
      <c r="I3037" s="222"/>
      <c r="J3037" s="66"/>
      <c r="K3037" s="66"/>
      <c r="L3037" s="66"/>
      <c r="M3037" s="64"/>
      <c r="N3037" s="308"/>
      <c r="O3037" s="309"/>
      <c r="P3037" s="127"/>
      <c r="Q3037" s="67"/>
      <c r="R3037" s="67"/>
      <c r="S3037" s="67"/>
      <c r="T3037" s="67"/>
      <c r="U3037" s="67"/>
      <c r="V3037" s="67"/>
      <c r="W3037" s="67"/>
      <c r="X3037" s="67"/>
      <c r="Y3037" s="68"/>
      <c r="Z3037" s="68"/>
      <c r="AA3037" s="68"/>
      <c r="AB3037" s="67"/>
      <c r="AC3037" s="67"/>
      <c r="AD3037" s="67"/>
      <c r="AE3037" s="67"/>
      <c r="AF3037" s="67"/>
      <c r="AG3037" s="67"/>
      <c r="AH3037" s="67"/>
      <c r="AI3037" s="67"/>
      <c r="AJ3037" s="68"/>
      <c r="AK3037" s="68"/>
      <c r="AL3037" s="68"/>
      <c r="AM3037" s="67"/>
      <c r="AN3037" s="67"/>
      <c r="AO3037" s="67"/>
      <c r="AP3037" s="67"/>
      <c r="AQ3037" s="67"/>
      <c r="AR3037" s="67"/>
      <c r="AS3037" s="67"/>
      <c r="AT3037" s="67"/>
      <c r="AU3037" s="67"/>
      <c r="AV3037" s="67"/>
      <c r="AW3037" s="67"/>
      <c r="AX3037" s="68"/>
      <c r="AY3037" s="68"/>
      <c r="AZ3037" s="69"/>
      <c r="BA3037" s="70"/>
      <c r="BB3037" s="71"/>
      <c r="BC3037" s="54"/>
      <c r="BD3037" s="41">
        <v>5</v>
      </c>
      <c r="BE3037" s="52">
        <v>52</v>
      </c>
      <c r="BF3037" s="62">
        <v>5231</v>
      </c>
      <c r="BG3037" s="275"/>
    </row>
    <row r="3038" spans="1:59" s="63" customFormat="1" ht="12.75" x14ac:dyDescent="0.2">
      <c r="A3038" s="196">
        <v>5</v>
      </c>
      <c r="B3038" s="197" t="s">
        <v>938</v>
      </c>
      <c r="C3038" s="208">
        <v>52</v>
      </c>
      <c r="D3038" s="209" t="s">
        <v>982</v>
      </c>
      <c r="E3038" s="210">
        <v>5231</v>
      </c>
      <c r="F3038" s="211" t="s">
        <v>992</v>
      </c>
      <c r="G3038" s="231" t="s">
        <v>314</v>
      </c>
      <c r="H3038" s="72" t="s">
        <v>47</v>
      </c>
      <c r="I3038" s="223"/>
      <c r="J3038" s="73"/>
      <c r="K3038" s="73"/>
      <c r="L3038" s="73"/>
      <c r="M3038" s="74"/>
      <c r="N3038" s="247"/>
      <c r="O3038" s="306"/>
      <c r="P3038" s="105"/>
      <c r="Q3038" s="75"/>
      <c r="R3038" s="75"/>
      <c r="S3038" s="75"/>
      <c r="T3038" s="75"/>
      <c r="U3038" s="75"/>
      <c r="V3038" s="75"/>
      <c r="W3038" s="75"/>
      <c r="X3038" s="75"/>
      <c r="Y3038" s="76">
        <f>IF(ISNUMBER(VLOOKUP(Y3040,P$7:W$7,MATCH(Y3040,P$7:W$7))),VLOOKUP(Y3040,P$7:W$7,MATCH(Y3040,P$7:W$7)),IF(N3042=0,"No Data",IF(Y3040&gt;0,"&lt;100",0)))</f>
        <v>5000</v>
      </c>
      <c r="Z3038" s="77">
        <f>IF(ISNUMBER(VLOOKUP(Z3042,P$7:W$7,MATCH(Z3042,P$7:W$7))),VLOOKUP(Z3042,P$7:W$7,MATCH(Z3042,P$7:W$7)),IF(N3042=0,"No Data",IF(Z3042&gt;0,"&lt;100",0)))</f>
        <v>5000</v>
      </c>
      <c r="AA3038" s="106">
        <f>IF(ISNUMBER(Z3038),Z3038,0)</f>
        <v>5000</v>
      </c>
      <c r="AB3038" s="75"/>
      <c r="AC3038" s="75"/>
      <c r="AD3038" s="75"/>
      <c r="AE3038" s="75"/>
      <c r="AF3038" s="75"/>
      <c r="AG3038" s="75"/>
      <c r="AH3038" s="75"/>
      <c r="AI3038" s="75"/>
      <c r="AJ3038" s="76">
        <f>IF(ISNUMBER(VLOOKUP(AJ3040,AB$7:AH$7,MATCH(AJ3040,AB$7:AH$7))),VLOOKUP(AJ3040,AB$7:AH$7,MATCH(AJ3040,AB$7:AH$7)),IF(N3042=0,"No Data",IF(AJ3040&gt;0,"&lt;50",0)))</f>
        <v>0</v>
      </c>
      <c r="AK3038" s="77">
        <f>IF(ISNUMBER(VLOOKUP(AK3042,AB$7:AH$7,MATCH(AK3042,AB$7:AH$7))),VLOOKUP(AK3042,AB$7:AH$7,MATCH(AK3042,AB$7:AH$7)),IF(N3042=0,"No Data",IF(AK3042&gt;0,"&lt;50",0)))</f>
        <v>0</v>
      </c>
      <c r="AL3038" s="106">
        <f>IF(ISNUMBER(AK3038),AK3038,0)</f>
        <v>0</v>
      </c>
      <c r="AM3038" s="75"/>
      <c r="AN3038" s="75"/>
      <c r="AO3038" s="75"/>
      <c r="AP3038" s="75"/>
      <c r="AQ3038" s="75"/>
      <c r="AR3038" s="75"/>
      <c r="AS3038" s="75"/>
      <c r="AT3038" s="75"/>
      <c r="AU3038" s="75"/>
      <c r="AV3038" s="75"/>
      <c r="AW3038" s="76">
        <f>IF(ISNUMBER(VLOOKUP(AW3040,AM$7:AU$7,MATCH(AW3040,AM$7:AU$7))),VLOOKUP(AW3040,AM$7:AU$7,MATCH(AW3040,AM$7:AU$7)),IF(N3042=0,"No Data",IF(AW3040&gt;0,"&lt;10",0)))</f>
        <v>1000</v>
      </c>
      <c r="AX3038" s="77">
        <f>IF(ISNUMBER(VLOOKUP(AX3042,AM$7:AU$7,MATCH(AX3042,AM$7:AU$7))),VLOOKUP(AX3042,AM$7:AU$7,MATCH(AX3042,AM$7:AU$7)),IF(N3042=0,"No Data",IF(AX3042&gt;0,"&lt;10",0)))</f>
        <v>1000</v>
      </c>
      <c r="AY3038" s="106">
        <f>IF(ISNUMBER(AX3038),AX3038,0)</f>
        <v>1000</v>
      </c>
      <c r="AZ3038" s="79"/>
      <c r="BA3038" s="80"/>
      <c r="BB3038" s="71"/>
      <c r="BC3038" s="54"/>
      <c r="BD3038" s="41">
        <v>5</v>
      </c>
      <c r="BE3038" s="52">
        <v>52</v>
      </c>
      <c r="BF3038" s="62">
        <v>5231</v>
      </c>
      <c r="BG3038" s="276" t="s">
        <v>47</v>
      </c>
    </row>
    <row r="3039" spans="1:59" s="63" customFormat="1" ht="12.75" x14ac:dyDescent="0.2">
      <c r="A3039" s="196">
        <v>5</v>
      </c>
      <c r="B3039" s="197" t="s">
        <v>938</v>
      </c>
      <c r="C3039" s="208">
        <v>52</v>
      </c>
      <c r="D3039" s="209" t="s">
        <v>982</v>
      </c>
      <c r="E3039" s="210">
        <v>5231</v>
      </c>
      <c r="F3039" s="211" t="s">
        <v>992</v>
      </c>
      <c r="G3039" s="231" t="s">
        <v>314</v>
      </c>
      <c r="H3039" s="81" t="s">
        <v>48</v>
      </c>
      <c r="I3039" s="223"/>
      <c r="J3039" s="73"/>
      <c r="K3039" s="73"/>
      <c r="L3039" s="73"/>
      <c r="M3039" s="74"/>
      <c r="N3039" s="247"/>
      <c r="O3039" s="306"/>
      <c r="P3039" s="105"/>
      <c r="Q3039" s="75"/>
      <c r="R3039" s="75"/>
      <c r="S3039" s="75"/>
      <c r="T3039" s="75"/>
      <c r="U3039" s="75"/>
      <c r="V3039" s="75"/>
      <c r="W3039" s="75"/>
      <c r="X3039" s="75"/>
      <c r="Y3039" s="82">
        <f>MIN(X3043:X3068)</f>
        <v>0</v>
      </c>
      <c r="Z3039" s="83"/>
      <c r="AA3039" s="83"/>
      <c r="AB3039" s="75"/>
      <c r="AC3039" s="75"/>
      <c r="AD3039" s="75"/>
      <c r="AE3039" s="75"/>
      <c r="AF3039" s="75"/>
      <c r="AG3039" s="75"/>
      <c r="AH3039" s="75"/>
      <c r="AI3039" s="75"/>
      <c r="AJ3039" s="82">
        <f>MIN(AI3043:AI3068)</f>
        <v>0</v>
      </c>
      <c r="AK3039" s="83"/>
      <c r="AL3039" s="83"/>
      <c r="AM3039" s="75"/>
      <c r="AN3039" s="75"/>
      <c r="AO3039" s="75"/>
      <c r="AP3039" s="75"/>
      <c r="AQ3039" s="75"/>
      <c r="AR3039" s="75"/>
      <c r="AS3039" s="75"/>
      <c r="AT3039" s="75"/>
      <c r="AU3039" s="75"/>
      <c r="AV3039" s="75"/>
      <c r="AW3039" s="82">
        <f>MIN(AV3043:AV3068)</f>
        <v>25</v>
      </c>
      <c r="AX3039" s="83"/>
      <c r="AY3039" s="83"/>
      <c r="AZ3039" s="79"/>
      <c r="BA3039" s="80"/>
      <c r="BB3039" s="71"/>
      <c r="BC3039" s="54"/>
      <c r="BD3039" s="41">
        <v>5</v>
      </c>
      <c r="BE3039" s="52">
        <v>52</v>
      </c>
      <c r="BF3039" s="62">
        <v>5231</v>
      </c>
      <c r="BG3039" s="278" t="s">
        <v>48</v>
      </c>
    </row>
    <row r="3040" spans="1:59" s="63" customFormat="1" ht="12.75" x14ac:dyDescent="0.2">
      <c r="A3040" s="196">
        <v>5</v>
      </c>
      <c r="B3040" s="197" t="s">
        <v>938</v>
      </c>
      <c r="C3040" s="208">
        <v>52</v>
      </c>
      <c r="D3040" s="209" t="s">
        <v>982</v>
      </c>
      <c r="E3040" s="210">
        <v>5231</v>
      </c>
      <c r="F3040" s="211" t="s">
        <v>992</v>
      </c>
      <c r="G3040" s="231" t="s">
        <v>314</v>
      </c>
      <c r="H3040" s="81" t="s">
        <v>49</v>
      </c>
      <c r="I3040" s="223"/>
      <c r="J3040" s="73"/>
      <c r="K3040" s="73"/>
      <c r="L3040" s="73"/>
      <c r="M3040" s="74"/>
      <c r="N3040" s="247"/>
      <c r="O3040" s="306"/>
      <c r="P3040" s="105"/>
      <c r="Q3040" s="75"/>
      <c r="R3040" s="75"/>
      <c r="S3040" s="75"/>
      <c r="T3040" s="75"/>
      <c r="U3040" s="75"/>
      <c r="V3040" s="75"/>
      <c r="W3040" s="75"/>
      <c r="X3040" s="75"/>
      <c r="Y3040" s="84">
        <f>IF(ISNUMBER(AVERAGE(X3043:X3068)),AVERAGE(X3043:X3068),0)</f>
        <v>5257.6923076923076</v>
      </c>
      <c r="Z3040" s="83"/>
      <c r="AA3040" s="83"/>
      <c r="AB3040" s="75"/>
      <c r="AC3040" s="75"/>
      <c r="AD3040" s="75"/>
      <c r="AE3040" s="75"/>
      <c r="AF3040" s="75"/>
      <c r="AG3040" s="75"/>
      <c r="AH3040" s="75"/>
      <c r="AI3040" s="75"/>
      <c r="AJ3040" s="84">
        <f>IF(ISNUMBER(AVERAGE(AI3043:AI3068)),AVERAGE(AI3043:AI3068),0)</f>
        <v>0</v>
      </c>
      <c r="AK3040" s="83"/>
      <c r="AL3040" s="83"/>
      <c r="AM3040" s="75"/>
      <c r="AN3040" s="75"/>
      <c r="AO3040" s="75"/>
      <c r="AP3040" s="75"/>
      <c r="AQ3040" s="75"/>
      <c r="AR3040" s="75"/>
      <c r="AS3040" s="75"/>
      <c r="AT3040" s="75"/>
      <c r="AU3040" s="75"/>
      <c r="AV3040" s="75"/>
      <c r="AW3040" s="84">
        <f>IF(ISNUMBER(AVERAGE(AV3043:AV3068)),AVERAGE(AV3043:AV3068),0)</f>
        <v>1422.1153846153845</v>
      </c>
      <c r="AX3040" s="83"/>
      <c r="AY3040" s="83"/>
      <c r="AZ3040" s="79"/>
      <c r="BA3040" s="80"/>
      <c r="BB3040" s="71"/>
      <c r="BC3040" s="54"/>
      <c r="BD3040" s="41">
        <v>5</v>
      </c>
      <c r="BE3040" s="52">
        <v>52</v>
      </c>
      <c r="BF3040" s="62">
        <v>5231</v>
      </c>
      <c r="BG3040" s="278" t="s">
        <v>49</v>
      </c>
    </row>
    <row r="3041" spans="1:59" s="63" customFormat="1" ht="12.75" x14ac:dyDescent="0.2">
      <c r="A3041" s="196">
        <v>5</v>
      </c>
      <c r="B3041" s="197" t="s">
        <v>938</v>
      </c>
      <c r="C3041" s="208">
        <v>52</v>
      </c>
      <c r="D3041" s="209" t="s">
        <v>982</v>
      </c>
      <c r="E3041" s="210">
        <v>5231</v>
      </c>
      <c r="F3041" s="211" t="s">
        <v>992</v>
      </c>
      <c r="G3041" s="231" t="s">
        <v>314</v>
      </c>
      <c r="H3041" s="81" t="s">
        <v>50</v>
      </c>
      <c r="I3041" s="223"/>
      <c r="J3041" s="73"/>
      <c r="K3041" s="73"/>
      <c r="L3041" s="73"/>
      <c r="M3041" s="74"/>
      <c r="N3041" s="247"/>
      <c r="O3041" s="306"/>
      <c r="P3041" s="105"/>
      <c r="Q3041" s="75"/>
      <c r="R3041" s="75"/>
      <c r="S3041" s="75"/>
      <c r="T3041" s="75"/>
      <c r="U3041" s="75"/>
      <c r="V3041" s="75"/>
      <c r="W3041" s="75"/>
      <c r="X3041" s="75"/>
      <c r="Y3041" s="84">
        <f>MAX(X3043:X3068)</f>
        <v>25000</v>
      </c>
      <c r="Z3041" s="83"/>
      <c r="AA3041" s="83"/>
      <c r="AB3041" s="75"/>
      <c r="AC3041" s="75"/>
      <c r="AD3041" s="75"/>
      <c r="AE3041" s="75"/>
      <c r="AF3041" s="75"/>
      <c r="AG3041" s="75"/>
      <c r="AH3041" s="75"/>
      <c r="AI3041" s="75"/>
      <c r="AJ3041" s="84">
        <f>MAX(AI3043:AI3068)</f>
        <v>0</v>
      </c>
      <c r="AK3041" s="83"/>
      <c r="AL3041" s="83"/>
      <c r="AM3041" s="75"/>
      <c r="AN3041" s="75"/>
      <c r="AO3041" s="75"/>
      <c r="AP3041" s="75"/>
      <c r="AQ3041" s="75"/>
      <c r="AR3041" s="75"/>
      <c r="AS3041" s="75"/>
      <c r="AT3041" s="75"/>
      <c r="AU3041" s="75"/>
      <c r="AV3041" s="75"/>
      <c r="AW3041" s="84">
        <f>MAX(AV3043:AV3068)</f>
        <v>2500</v>
      </c>
      <c r="AX3041" s="83"/>
      <c r="AY3041" s="83"/>
      <c r="AZ3041" s="79"/>
      <c r="BA3041" s="80"/>
      <c r="BB3041" s="71"/>
      <c r="BC3041" s="54"/>
      <c r="BD3041" s="41">
        <v>5</v>
      </c>
      <c r="BE3041" s="52">
        <v>52</v>
      </c>
      <c r="BF3041" s="62">
        <v>5231</v>
      </c>
      <c r="BG3041" s="278" t="s">
        <v>50</v>
      </c>
    </row>
    <row r="3042" spans="1:59" s="63" customFormat="1" ht="12.75" x14ac:dyDescent="0.2">
      <c r="A3042" s="196">
        <v>5</v>
      </c>
      <c r="B3042" s="197" t="s">
        <v>938</v>
      </c>
      <c r="C3042" s="208">
        <v>52</v>
      </c>
      <c r="D3042" s="209" t="s">
        <v>982</v>
      </c>
      <c r="E3042" s="210">
        <v>5231</v>
      </c>
      <c r="F3042" s="211" t="s">
        <v>992</v>
      </c>
      <c r="G3042" s="231" t="s">
        <v>314</v>
      </c>
      <c r="H3042" s="85" t="s">
        <v>51</v>
      </c>
      <c r="I3042" s="223"/>
      <c r="J3042" s="73"/>
      <c r="K3042" s="73"/>
      <c r="L3042" s="73"/>
      <c r="M3042" s="74"/>
      <c r="N3042" s="248">
        <f>SUM(N3043:N3068)</f>
        <v>25</v>
      </c>
      <c r="O3042" s="293">
        <f>SUM(O3043:O3068)</f>
        <v>1.0000000000000002</v>
      </c>
      <c r="P3042" s="292"/>
      <c r="Q3042" s="87"/>
      <c r="R3042" s="87"/>
      <c r="S3042" s="87"/>
      <c r="T3042" s="87"/>
      <c r="U3042" s="87"/>
      <c r="V3042" s="87"/>
      <c r="W3042" s="87"/>
      <c r="X3042" s="87"/>
      <c r="Y3042" s="88"/>
      <c r="Z3042" s="86">
        <f>SUM(Z3043:Z3068)</f>
        <v>5468</v>
      </c>
      <c r="AA3042" s="88"/>
      <c r="AB3042" s="87"/>
      <c r="AC3042" s="87"/>
      <c r="AD3042" s="87"/>
      <c r="AE3042" s="87"/>
      <c r="AF3042" s="87"/>
      <c r="AG3042" s="87"/>
      <c r="AH3042" s="87"/>
      <c r="AI3042" s="87"/>
      <c r="AJ3042" s="88"/>
      <c r="AK3042" s="86">
        <f>SUM(AK3043:AK3068)</f>
        <v>0</v>
      </c>
      <c r="AL3042" s="88"/>
      <c r="AM3042" s="87"/>
      <c r="AN3042" s="87"/>
      <c r="AO3042" s="87"/>
      <c r="AP3042" s="87"/>
      <c r="AQ3042" s="87"/>
      <c r="AR3042" s="87"/>
      <c r="AS3042" s="87"/>
      <c r="AT3042" s="87"/>
      <c r="AU3042" s="87"/>
      <c r="AV3042" s="87"/>
      <c r="AW3042" s="112"/>
      <c r="AX3042" s="86">
        <f>SUM(AX3043:AX3068)</f>
        <v>1475</v>
      </c>
      <c r="AY3042" s="88"/>
      <c r="AZ3042" s="79"/>
      <c r="BA3042" s="80"/>
      <c r="BB3042" s="71"/>
      <c r="BC3042" s="54"/>
      <c r="BD3042" s="41">
        <v>5</v>
      </c>
      <c r="BE3042" s="52">
        <v>52</v>
      </c>
      <c r="BF3042" s="62">
        <v>5231</v>
      </c>
      <c r="BG3042" s="279" t="s">
        <v>51</v>
      </c>
    </row>
    <row r="3043" spans="1:59" s="63" customFormat="1" ht="12.75" x14ac:dyDescent="0.2">
      <c r="A3043" s="196">
        <v>5</v>
      </c>
      <c r="B3043" s="197" t="s">
        <v>938</v>
      </c>
      <c r="C3043" s="208">
        <v>52</v>
      </c>
      <c r="D3043" s="209" t="s">
        <v>982</v>
      </c>
      <c r="E3043" s="210">
        <v>5231</v>
      </c>
      <c r="F3043" s="211" t="s">
        <v>992</v>
      </c>
      <c r="G3043" s="231" t="s">
        <v>314</v>
      </c>
      <c r="H3043" s="89" t="s">
        <v>52</v>
      </c>
      <c r="I3043" s="90" t="s">
        <v>993</v>
      </c>
      <c r="J3043" s="90" t="s">
        <v>994</v>
      </c>
      <c r="K3043" s="90" t="s">
        <v>64</v>
      </c>
      <c r="L3043" s="90" t="s">
        <v>119</v>
      </c>
      <c r="M3043" s="91"/>
      <c r="N3043" s="312">
        <v>1</v>
      </c>
      <c r="O3043" s="313">
        <f>N3043/N$3042</f>
        <v>0.04</v>
      </c>
      <c r="P3043" s="104">
        <v>1</v>
      </c>
      <c r="Q3043" s="92"/>
      <c r="R3043" s="92"/>
      <c r="S3043" s="92"/>
      <c r="T3043" s="92"/>
      <c r="U3043" s="92"/>
      <c r="V3043" s="92"/>
      <c r="W3043" s="92"/>
      <c r="X3043" s="109">
        <f t="shared" ref="X3043:X3068" si="493">P3043*P$7+Q3043*Q$7+R3043*R$7+S3043*S$7+T3043*T$7+U3043*U$7+V3043*V$7+W3043*W$7</f>
        <v>100</v>
      </c>
      <c r="Y3043" s="83"/>
      <c r="Z3043" s="110">
        <f t="shared" ref="Z3043:Z3068" si="494">X3043*$O3043</f>
        <v>4</v>
      </c>
      <c r="AA3043" s="111"/>
      <c r="AB3043" s="92"/>
      <c r="AC3043" s="92"/>
      <c r="AD3043" s="92"/>
      <c r="AE3043" s="92"/>
      <c r="AF3043" s="92"/>
      <c r="AG3043" s="92"/>
      <c r="AH3043" s="92"/>
      <c r="AI3043" s="109">
        <f t="shared" ref="AI3043:AI3068" si="495">AB3043*AB$7+AC3043*AC$7+AD3043*AD$7+AE3043*AE$7+AF3043*AF$7+AG3043*AG$7+AH3043*AH$7</f>
        <v>0</v>
      </c>
      <c r="AJ3043" s="83"/>
      <c r="AK3043" s="110">
        <f t="shared" ref="AK3043:AK3068" si="496">AI3043*$O3043</f>
        <v>0</v>
      </c>
      <c r="AL3043" s="111"/>
      <c r="AM3043" s="92"/>
      <c r="AN3043" s="92"/>
      <c r="AO3043" s="92"/>
      <c r="AP3043" s="92"/>
      <c r="AQ3043" s="92"/>
      <c r="AR3043" s="92"/>
      <c r="AS3043" s="92"/>
      <c r="AT3043" s="92">
        <v>1</v>
      </c>
      <c r="AU3043" s="92"/>
      <c r="AV3043" s="109">
        <f t="shared" ref="AV3043:AV3068" si="497">AM3043*AM$7+AN3043*AN$7+AO3043*AO$7+AP3043*AP$7+AQ3043*AQ$7+AR3043*AR$7+AS3043*AS$7+AT3043*AT$7+AU3043*AU$7</f>
        <v>2500</v>
      </c>
      <c r="AW3043" s="75"/>
      <c r="AX3043" s="110">
        <f t="shared" ref="AX3043:AX3068" si="498">AV3043*$O3043</f>
        <v>100</v>
      </c>
      <c r="AY3043" s="111"/>
      <c r="AZ3043" s="93"/>
      <c r="BA3043" s="94" t="s">
        <v>105</v>
      </c>
      <c r="BB3043" s="71"/>
      <c r="BC3043" s="54"/>
      <c r="BD3043" s="41">
        <v>5</v>
      </c>
      <c r="BE3043" s="52">
        <v>52</v>
      </c>
      <c r="BF3043" s="62">
        <v>5231</v>
      </c>
      <c r="BG3043" s="280" t="s">
        <v>52</v>
      </c>
    </row>
    <row r="3044" spans="1:59" s="63" customFormat="1" ht="12.75" x14ac:dyDescent="0.2">
      <c r="A3044" s="196">
        <v>5</v>
      </c>
      <c r="B3044" s="197" t="s">
        <v>938</v>
      </c>
      <c r="C3044" s="208">
        <v>52</v>
      </c>
      <c r="D3044" s="209" t="s">
        <v>982</v>
      </c>
      <c r="E3044" s="210">
        <v>5231</v>
      </c>
      <c r="F3044" s="211" t="s">
        <v>992</v>
      </c>
      <c r="G3044" s="231" t="s">
        <v>314</v>
      </c>
      <c r="H3044" s="89"/>
      <c r="I3044" s="90" t="s">
        <v>103</v>
      </c>
      <c r="J3044" s="90" t="s">
        <v>994</v>
      </c>
      <c r="K3044" s="90" t="s">
        <v>124</v>
      </c>
      <c r="L3044" s="90" t="s">
        <v>124</v>
      </c>
      <c r="M3044" s="91"/>
      <c r="N3044" s="312">
        <v>1</v>
      </c>
      <c r="O3044" s="313">
        <f t="shared" ref="O3044:O3068" si="499">N3044/N$3042</f>
        <v>0.04</v>
      </c>
      <c r="P3044" s="104"/>
      <c r="Q3044" s="92"/>
      <c r="R3044" s="92"/>
      <c r="S3044" s="92"/>
      <c r="T3044" s="92"/>
      <c r="U3044" s="92"/>
      <c r="V3044" s="92">
        <v>1</v>
      </c>
      <c r="W3044" s="92"/>
      <c r="X3044" s="109">
        <f t="shared" si="493"/>
        <v>10000</v>
      </c>
      <c r="Y3044" s="83"/>
      <c r="Z3044" s="110">
        <f t="shared" si="494"/>
        <v>400</v>
      </c>
      <c r="AA3044" s="111"/>
      <c r="AB3044" s="92"/>
      <c r="AC3044" s="92"/>
      <c r="AD3044" s="92"/>
      <c r="AE3044" s="92"/>
      <c r="AF3044" s="92"/>
      <c r="AG3044" s="92"/>
      <c r="AH3044" s="92"/>
      <c r="AI3044" s="109">
        <f t="shared" si="495"/>
        <v>0</v>
      </c>
      <c r="AJ3044" s="83"/>
      <c r="AK3044" s="110">
        <f t="shared" si="496"/>
        <v>0</v>
      </c>
      <c r="AL3044" s="111"/>
      <c r="AM3044" s="92"/>
      <c r="AN3044" s="92"/>
      <c r="AO3044" s="92"/>
      <c r="AP3044" s="92">
        <v>1</v>
      </c>
      <c r="AQ3044" s="92"/>
      <c r="AR3044" s="92"/>
      <c r="AS3044" s="92"/>
      <c r="AT3044" s="92"/>
      <c r="AU3044" s="92"/>
      <c r="AV3044" s="109">
        <f t="shared" si="497"/>
        <v>100</v>
      </c>
      <c r="AW3044" s="75"/>
      <c r="AX3044" s="110">
        <f t="shared" si="498"/>
        <v>4</v>
      </c>
      <c r="AY3044" s="111"/>
      <c r="AZ3044" s="93"/>
      <c r="BA3044" s="94" t="s">
        <v>105</v>
      </c>
      <c r="BB3044" s="71"/>
      <c r="BC3044" s="54"/>
      <c r="BD3044" s="41">
        <v>5</v>
      </c>
      <c r="BE3044" s="52">
        <v>52</v>
      </c>
      <c r="BF3044" s="62">
        <v>5231</v>
      </c>
      <c r="BG3044" s="280" t="s">
        <v>52</v>
      </c>
    </row>
    <row r="3045" spans="1:59" s="63" customFormat="1" ht="12.75" x14ac:dyDescent="0.2">
      <c r="A3045" s="196">
        <v>5</v>
      </c>
      <c r="B3045" s="197" t="s">
        <v>938</v>
      </c>
      <c r="C3045" s="208">
        <v>52</v>
      </c>
      <c r="D3045" s="209" t="s">
        <v>982</v>
      </c>
      <c r="E3045" s="210">
        <v>5231</v>
      </c>
      <c r="F3045" s="211" t="s">
        <v>992</v>
      </c>
      <c r="G3045" s="231" t="s">
        <v>314</v>
      </c>
      <c r="H3045" s="89"/>
      <c r="I3045" s="90" t="s">
        <v>1167</v>
      </c>
      <c r="J3045" s="90" t="s">
        <v>995</v>
      </c>
      <c r="K3045" s="90" t="s">
        <v>64</v>
      </c>
      <c r="L3045" s="90" t="s">
        <v>528</v>
      </c>
      <c r="M3045" s="91"/>
      <c r="N3045" s="312">
        <v>0</v>
      </c>
      <c r="O3045" s="313">
        <f t="shared" si="499"/>
        <v>0</v>
      </c>
      <c r="P3045" s="104"/>
      <c r="Q3045" s="92"/>
      <c r="R3045" s="92"/>
      <c r="S3045" s="92"/>
      <c r="T3045" s="92"/>
      <c r="U3045" s="92"/>
      <c r="V3045" s="92"/>
      <c r="W3045" s="92"/>
      <c r="X3045" s="109">
        <f t="shared" si="493"/>
        <v>0</v>
      </c>
      <c r="Y3045" s="83"/>
      <c r="Z3045" s="110">
        <f t="shared" si="494"/>
        <v>0</v>
      </c>
      <c r="AA3045" s="111"/>
      <c r="AB3045" s="92"/>
      <c r="AC3045" s="92"/>
      <c r="AD3045" s="92"/>
      <c r="AE3045" s="92"/>
      <c r="AF3045" s="92"/>
      <c r="AG3045" s="92"/>
      <c r="AH3045" s="92"/>
      <c r="AI3045" s="109">
        <f t="shared" si="495"/>
        <v>0</v>
      </c>
      <c r="AJ3045" s="83"/>
      <c r="AK3045" s="110">
        <f t="shared" si="496"/>
        <v>0</v>
      </c>
      <c r="AL3045" s="111"/>
      <c r="AM3045" s="92"/>
      <c r="AN3045" s="92"/>
      <c r="AO3045" s="92"/>
      <c r="AP3045" s="92">
        <v>1</v>
      </c>
      <c r="AQ3045" s="92"/>
      <c r="AR3045" s="92"/>
      <c r="AS3045" s="92"/>
      <c r="AT3045" s="92"/>
      <c r="AU3045" s="92"/>
      <c r="AV3045" s="109">
        <f t="shared" si="497"/>
        <v>100</v>
      </c>
      <c r="AW3045" s="75"/>
      <c r="AX3045" s="110">
        <f t="shared" si="498"/>
        <v>0</v>
      </c>
      <c r="AY3045" s="111"/>
      <c r="AZ3045" s="93"/>
      <c r="BA3045" s="94" t="s">
        <v>105</v>
      </c>
      <c r="BB3045" s="71"/>
      <c r="BC3045" s="54"/>
      <c r="BD3045" s="41">
        <v>5</v>
      </c>
      <c r="BE3045" s="52">
        <v>52</v>
      </c>
      <c r="BF3045" s="62">
        <v>5231</v>
      </c>
      <c r="BG3045" s="280" t="s">
        <v>52</v>
      </c>
    </row>
    <row r="3046" spans="1:59" s="63" customFormat="1" ht="12.75" x14ac:dyDescent="0.2">
      <c r="A3046" s="196">
        <v>5</v>
      </c>
      <c r="B3046" s="197" t="s">
        <v>938</v>
      </c>
      <c r="C3046" s="208">
        <v>52</v>
      </c>
      <c r="D3046" s="209" t="s">
        <v>982</v>
      </c>
      <c r="E3046" s="210">
        <v>5231</v>
      </c>
      <c r="F3046" s="211" t="s">
        <v>992</v>
      </c>
      <c r="G3046" s="231" t="s">
        <v>314</v>
      </c>
      <c r="H3046" s="89"/>
      <c r="I3046" s="90" t="s">
        <v>796</v>
      </c>
      <c r="J3046" s="90"/>
      <c r="K3046" s="90" t="s">
        <v>64</v>
      </c>
      <c r="L3046" s="90" t="s">
        <v>119</v>
      </c>
      <c r="M3046" s="91"/>
      <c r="N3046" s="312">
        <v>1</v>
      </c>
      <c r="O3046" s="313">
        <f t="shared" si="499"/>
        <v>0.04</v>
      </c>
      <c r="P3046" s="104">
        <v>1</v>
      </c>
      <c r="Q3046" s="92"/>
      <c r="R3046" s="92"/>
      <c r="S3046" s="92"/>
      <c r="T3046" s="92"/>
      <c r="U3046" s="92"/>
      <c r="V3046" s="92"/>
      <c r="W3046" s="92"/>
      <c r="X3046" s="109">
        <f t="shared" si="493"/>
        <v>100</v>
      </c>
      <c r="Y3046" s="83"/>
      <c r="Z3046" s="110">
        <f t="shared" si="494"/>
        <v>4</v>
      </c>
      <c r="AA3046" s="111"/>
      <c r="AB3046" s="92"/>
      <c r="AC3046" s="92"/>
      <c r="AD3046" s="92"/>
      <c r="AE3046" s="92"/>
      <c r="AF3046" s="92"/>
      <c r="AG3046" s="92"/>
      <c r="AH3046" s="92"/>
      <c r="AI3046" s="109">
        <f t="shared" si="495"/>
        <v>0</v>
      </c>
      <c r="AJ3046" s="83"/>
      <c r="AK3046" s="110">
        <f t="shared" si="496"/>
        <v>0</v>
      </c>
      <c r="AL3046" s="111"/>
      <c r="AM3046" s="92"/>
      <c r="AN3046" s="92"/>
      <c r="AO3046" s="92"/>
      <c r="AP3046" s="92"/>
      <c r="AQ3046" s="92"/>
      <c r="AR3046" s="92"/>
      <c r="AS3046" s="92"/>
      <c r="AT3046" s="92">
        <v>1</v>
      </c>
      <c r="AU3046" s="92"/>
      <c r="AV3046" s="109">
        <f t="shared" si="497"/>
        <v>2500</v>
      </c>
      <c r="AW3046" s="75"/>
      <c r="AX3046" s="110">
        <f t="shared" si="498"/>
        <v>100</v>
      </c>
      <c r="AY3046" s="111"/>
      <c r="AZ3046" s="93"/>
      <c r="BA3046" s="94" t="s">
        <v>131</v>
      </c>
      <c r="BB3046" s="71"/>
      <c r="BC3046" s="54"/>
      <c r="BD3046" s="41">
        <v>5</v>
      </c>
      <c r="BE3046" s="52">
        <v>52</v>
      </c>
      <c r="BF3046" s="62">
        <v>5231</v>
      </c>
      <c r="BG3046" s="280" t="s">
        <v>52</v>
      </c>
    </row>
    <row r="3047" spans="1:59" s="63" customFormat="1" ht="12.75" x14ac:dyDescent="0.2">
      <c r="A3047" s="196">
        <v>5</v>
      </c>
      <c r="B3047" s="197" t="s">
        <v>938</v>
      </c>
      <c r="C3047" s="208">
        <v>52</v>
      </c>
      <c r="D3047" s="209" t="s">
        <v>982</v>
      </c>
      <c r="E3047" s="210">
        <v>5231</v>
      </c>
      <c r="F3047" s="211" t="s">
        <v>992</v>
      </c>
      <c r="G3047" s="231" t="s">
        <v>314</v>
      </c>
      <c r="H3047" s="89"/>
      <c r="I3047" s="90" t="s">
        <v>956</v>
      </c>
      <c r="J3047" s="90"/>
      <c r="K3047" s="90" t="s">
        <v>64</v>
      </c>
      <c r="L3047" s="90" t="s">
        <v>119</v>
      </c>
      <c r="M3047" s="91"/>
      <c r="N3047" s="312">
        <v>1</v>
      </c>
      <c r="O3047" s="313">
        <f t="shared" si="499"/>
        <v>0.04</v>
      </c>
      <c r="P3047" s="104">
        <v>1</v>
      </c>
      <c r="Q3047" s="92"/>
      <c r="R3047" s="92"/>
      <c r="S3047" s="92"/>
      <c r="T3047" s="92"/>
      <c r="U3047" s="92"/>
      <c r="V3047" s="92"/>
      <c r="W3047" s="92"/>
      <c r="X3047" s="109">
        <f t="shared" si="493"/>
        <v>100</v>
      </c>
      <c r="Y3047" s="83"/>
      <c r="Z3047" s="110">
        <f t="shared" si="494"/>
        <v>4</v>
      </c>
      <c r="AA3047" s="111"/>
      <c r="AB3047" s="92"/>
      <c r="AC3047" s="92"/>
      <c r="AD3047" s="92"/>
      <c r="AE3047" s="92"/>
      <c r="AF3047" s="92"/>
      <c r="AG3047" s="92"/>
      <c r="AH3047" s="92"/>
      <c r="AI3047" s="109">
        <f t="shared" si="495"/>
        <v>0</v>
      </c>
      <c r="AJ3047" s="83"/>
      <c r="AK3047" s="110">
        <f t="shared" si="496"/>
        <v>0</v>
      </c>
      <c r="AL3047" s="111"/>
      <c r="AM3047" s="92"/>
      <c r="AN3047" s="92"/>
      <c r="AO3047" s="92"/>
      <c r="AP3047" s="92"/>
      <c r="AQ3047" s="92"/>
      <c r="AR3047" s="92"/>
      <c r="AS3047" s="92"/>
      <c r="AT3047" s="92">
        <v>1</v>
      </c>
      <c r="AU3047" s="92"/>
      <c r="AV3047" s="109">
        <f t="shared" si="497"/>
        <v>2500</v>
      </c>
      <c r="AW3047" s="75"/>
      <c r="AX3047" s="110">
        <f t="shared" si="498"/>
        <v>100</v>
      </c>
      <c r="AY3047" s="111"/>
      <c r="AZ3047" s="93"/>
      <c r="BA3047" s="94" t="s">
        <v>131</v>
      </c>
      <c r="BB3047" s="71"/>
      <c r="BC3047" s="54"/>
      <c r="BD3047" s="41">
        <v>5</v>
      </c>
      <c r="BE3047" s="52">
        <v>52</v>
      </c>
      <c r="BF3047" s="62">
        <v>5231</v>
      </c>
      <c r="BG3047" s="280" t="s">
        <v>52</v>
      </c>
    </row>
    <row r="3048" spans="1:59" s="63" customFormat="1" ht="12.75" x14ac:dyDescent="0.2">
      <c r="A3048" s="196">
        <v>5</v>
      </c>
      <c r="B3048" s="197" t="s">
        <v>938</v>
      </c>
      <c r="C3048" s="208">
        <v>52</v>
      </c>
      <c r="D3048" s="209" t="s">
        <v>982</v>
      </c>
      <c r="E3048" s="210">
        <v>5231</v>
      </c>
      <c r="F3048" s="211" t="s">
        <v>992</v>
      </c>
      <c r="G3048" s="231" t="s">
        <v>314</v>
      </c>
      <c r="H3048" s="89"/>
      <c r="I3048" s="90" t="s">
        <v>983</v>
      </c>
      <c r="J3048" s="90"/>
      <c r="K3048" s="90" t="s">
        <v>73</v>
      </c>
      <c r="L3048" s="90" t="s">
        <v>95</v>
      </c>
      <c r="M3048" s="91"/>
      <c r="N3048" s="312">
        <v>1</v>
      </c>
      <c r="O3048" s="313">
        <f t="shared" si="499"/>
        <v>0.04</v>
      </c>
      <c r="P3048" s="104"/>
      <c r="Q3048" s="92"/>
      <c r="R3048" s="92"/>
      <c r="S3048" s="92"/>
      <c r="T3048" s="92"/>
      <c r="U3048" s="92"/>
      <c r="V3048" s="92"/>
      <c r="W3048" s="92">
        <v>1</v>
      </c>
      <c r="X3048" s="109">
        <f t="shared" si="493"/>
        <v>25000</v>
      </c>
      <c r="Y3048" s="83"/>
      <c r="Z3048" s="110">
        <f t="shared" si="494"/>
        <v>1000</v>
      </c>
      <c r="AA3048" s="111"/>
      <c r="AB3048" s="92"/>
      <c r="AC3048" s="92"/>
      <c r="AD3048" s="92"/>
      <c r="AE3048" s="92"/>
      <c r="AF3048" s="92"/>
      <c r="AG3048" s="92"/>
      <c r="AH3048" s="92"/>
      <c r="AI3048" s="109">
        <f t="shared" si="495"/>
        <v>0</v>
      </c>
      <c r="AJ3048" s="83"/>
      <c r="AK3048" s="110">
        <f t="shared" si="496"/>
        <v>0</v>
      </c>
      <c r="AL3048" s="111"/>
      <c r="AM3048" s="92"/>
      <c r="AN3048" s="92"/>
      <c r="AO3048" s="92"/>
      <c r="AP3048" s="92">
        <v>1</v>
      </c>
      <c r="AQ3048" s="92"/>
      <c r="AR3048" s="92"/>
      <c r="AS3048" s="92"/>
      <c r="AT3048" s="92"/>
      <c r="AU3048" s="92"/>
      <c r="AV3048" s="109">
        <f t="shared" si="497"/>
        <v>100</v>
      </c>
      <c r="AW3048" s="75"/>
      <c r="AX3048" s="110">
        <f t="shared" si="498"/>
        <v>4</v>
      </c>
      <c r="AY3048" s="111"/>
      <c r="AZ3048" s="93"/>
      <c r="BA3048" s="94" t="s">
        <v>131</v>
      </c>
      <c r="BB3048" s="71"/>
      <c r="BC3048" s="54"/>
      <c r="BD3048" s="41">
        <v>5</v>
      </c>
      <c r="BE3048" s="52">
        <v>52</v>
      </c>
      <c r="BF3048" s="62">
        <v>5231</v>
      </c>
      <c r="BG3048" s="280" t="s">
        <v>52</v>
      </c>
    </row>
    <row r="3049" spans="1:59" s="63" customFormat="1" ht="12.75" x14ac:dyDescent="0.2">
      <c r="A3049" s="196">
        <v>5</v>
      </c>
      <c r="B3049" s="197" t="s">
        <v>938</v>
      </c>
      <c r="C3049" s="208">
        <v>52</v>
      </c>
      <c r="D3049" s="209" t="s">
        <v>982</v>
      </c>
      <c r="E3049" s="210">
        <v>5231</v>
      </c>
      <c r="F3049" s="211" t="s">
        <v>992</v>
      </c>
      <c r="G3049" s="231" t="s">
        <v>314</v>
      </c>
      <c r="H3049" s="89"/>
      <c r="I3049" s="90" t="s">
        <v>805</v>
      </c>
      <c r="J3049" s="90"/>
      <c r="K3049" s="90" t="s">
        <v>64</v>
      </c>
      <c r="L3049" s="90" t="s">
        <v>119</v>
      </c>
      <c r="M3049" s="91"/>
      <c r="N3049" s="312">
        <v>1</v>
      </c>
      <c r="O3049" s="313">
        <f t="shared" si="499"/>
        <v>0.04</v>
      </c>
      <c r="P3049" s="104">
        <v>1</v>
      </c>
      <c r="Q3049" s="92"/>
      <c r="R3049" s="92"/>
      <c r="S3049" s="92"/>
      <c r="T3049" s="92"/>
      <c r="U3049" s="92"/>
      <c r="V3049" s="92"/>
      <c r="W3049" s="92"/>
      <c r="X3049" s="109">
        <f t="shared" si="493"/>
        <v>100</v>
      </c>
      <c r="Y3049" s="83"/>
      <c r="Z3049" s="110">
        <f t="shared" si="494"/>
        <v>4</v>
      </c>
      <c r="AA3049" s="111"/>
      <c r="AB3049" s="92"/>
      <c r="AC3049" s="92"/>
      <c r="AD3049" s="92"/>
      <c r="AE3049" s="92"/>
      <c r="AF3049" s="92"/>
      <c r="AG3049" s="92"/>
      <c r="AH3049" s="92"/>
      <c r="AI3049" s="109">
        <f t="shared" si="495"/>
        <v>0</v>
      </c>
      <c r="AJ3049" s="83"/>
      <c r="AK3049" s="110">
        <f t="shared" si="496"/>
        <v>0</v>
      </c>
      <c r="AL3049" s="111"/>
      <c r="AM3049" s="92"/>
      <c r="AN3049" s="92"/>
      <c r="AO3049" s="92"/>
      <c r="AP3049" s="92"/>
      <c r="AQ3049" s="92"/>
      <c r="AR3049" s="92"/>
      <c r="AS3049" s="92"/>
      <c r="AT3049" s="92">
        <v>1</v>
      </c>
      <c r="AU3049" s="92"/>
      <c r="AV3049" s="109">
        <f t="shared" si="497"/>
        <v>2500</v>
      </c>
      <c r="AW3049" s="75"/>
      <c r="AX3049" s="110">
        <f t="shared" si="498"/>
        <v>100</v>
      </c>
      <c r="AY3049" s="111"/>
      <c r="AZ3049" s="93"/>
      <c r="BA3049" s="94" t="s">
        <v>131</v>
      </c>
      <c r="BB3049" s="71"/>
      <c r="BC3049" s="54"/>
      <c r="BD3049" s="41">
        <v>5</v>
      </c>
      <c r="BE3049" s="52">
        <v>52</v>
      </c>
      <c r="BF3049" s="62">
        <v>5231</v>
      </c>
      <c r="BG3049" s="280" t="s">
        <v>52</v>
      </c>
    </row>
    <row r="3050" spans="1:59" s="63" customFormat="1" ht="12.75" x14ac:dyDescent="0.2">
      <c r="A3050" s="196">
        <v>5</v>
      </c>
      <c r="B3050" s="197" t="s">
        <v>938</v>
      </c>
      <c r="C3050" s="208">
        <v>52</v>
      </c>
      <c r="D3050" s="209" t="s">
        <v>982</v>
      </c>
      <c r="E3050" s="210">
        <v>5231</v>
      </c>
      <c r="F3050" s="211" t="s">
        <v>992</v>
      </c>
      <c r="G3050" s="231" t="s">
        <v>314</v>
      </c>
      <c r="H3050" s="89"/>
      <c r="I3050" s="90" t="s">
        <v>810</v>
      </c>
      <c r="J3050" s="90"/>
      <c r="K3050" s="90" t="s">
        <v>73</v>
      </c>
      <c r="L3050" s="90" t="s">
        <v>69</v>
      </c>
      <c r="M3050" s="91"/>
      <c r="N3050" s="312">
        <v>1</v>
      </c>
      <c r="O3050" s="313">
        <f t="shared" si="499"/>
        <v>0.04</v>
      </c>
      <c r="P3050" s="104"/>
      <c r="Q3050" s="92"/>
      <c r="R3050" s="92"/>
      <c r="S3050" s="92"/>
      <c r="T3050" s="92"/>
      <c r="U3050" s="92"/>
      <c r="V3050" s="92"/>
      <c r="W3050" s="92">
        <v>1</v>
      </c>
      <c r="X3050" s="109">
        <f t="shared" si="493"/>
        <v>25000</v>
      </c>
      <c r="Y3050" s="83"/>
      <c r="Z3050" s="110">
        <f t="shared" si="494"/>
        <v>1000</v>
      </c>
      <c r="AA3050" s="111"/>
      <c r="AB3050" s="92"/>
      <c r="AC3050" s="92"/>
      <c r="AD3050" s="92"/>
      <c r="AE3050" s="92"/>
      <c r="AF3050" s="92"/>
      <c r="AG3050" s="92"/>
      <c r="AH3050" s="92"/>
      <c r="AI3050" s="109">
        <f t="shared" si="495"/>
        <v>0</v>
      </c>
      <c r="AJ3050" s="83"/>
      <c r="AK3050" s="110">
        <f t="shared" si="496"/>
        <v>0</v>
      </c>
      <c r="AL3050" s="111"/>
      <c r="AM3050" s="92"/>
      <c r="AN3050" s="92"/>
      <c r="AO3050" s="92"/>
      <c r="AP3050" s="92">
        <v>1</v>
      </c>
      <c r="AQ3050" s="92"/>
      <c r="AR3050" s="92"/>
      <c r="AS3050" s="92"/>
      <c r="AT3050" s="92"/>
      <c r="AU3050" s="92"/>
      <c r="AV3050" s="109">
        <f t="shared" si="497"/>
        <v>100</v>
      </c>
      <c r="AW3050" s="75"/>
      <c r="AX3050" s="110">
        <f t="shared" si="498"/>
        <v>4</v>
      </c>
      <c r="AY3050" s="111"/>
      <c r="AZ3050" s="93"/>
      <c r="BA3050" s="94" t="s">
        <v>131</v>
      </c>
      <c r="BB3050" s="71"/>
      <c r="BC3050" s="54"/>
      <c r="BD3050" s="41">
        <v>5</v>
      </c>
      <c r="BE3050" s="52">
        <v>52</v>
      </c>
      <c r="BF3050" s="62">
        <v>5231</v>
      </c>
      <c r="BG3050" s="280" t="s">
        <v>52</v>
      </c>
    </row>
    <row r="3051" spans="1:59" s="63" customFormat="1" ht="12.75" x14ac:dyDescent="0.2">
      <c r="A3051" s="196">
        <v>5</v>
      </c>
      <c r="B3051" s="197" t="s">
        <v>938</v>
      </c>
      <c r="C3051" s="208">
        <v>52</v>
      </c>
      <c r="D3051" s="209" t="s">
        <v>982</v>
      </c>
      <c r="E3051" s="210">
        <v>5231</v>
      </c>
      <c r="F3051" s="211" t="s">
        <v>992</v>
      </c>
      <c r="G3051" s="231" t="s">
        <v>314</v>
      </c>
      <c r="H3051" s="89"/>
      <c r="I3051" s="90" t="s">
        <v>996</v>
      </c>
      <c r="J3051" s="90"/>
      <c r="K3051" s="90" t="s">
        <v>64</v>
      </c>
      <c r="L3051" s="90" t="s">
        <v>119</v>
      </c>
      <c r="M3051" s="91"/>
      <c r="N3051" s="312">
        <v>1</v>
      </c>
      <c r="O3051" s="313">
        <f t="shared" si="499"/>
        <v>0.04</v>
      </c>
      <c r="P3051" s="104">
        <v>1</v>
      </c>
      <c r="Q3051" s="92"/>
      <c r="R3051" s="92"/>
      <c r="S3051" s="92"/>
      <c r="T3051" s="92"/>
      <c r="U3051" s="92"/>
      <c r="V3051" s="92"/>
      <c r="W3051" s="92"/>
      <c r="X3051" s="109">
        <f t="shared" si="493"/>
        <v>100</v>
      </c>
      <c r="Y3051" s="83"/>
      <c r="Z3051" s="110">
        <f t="shared" si="494"/>
        <v>4</v>
      </c>
      <c r="AA3051" s="111"/>
      <c r="AB3051" s="92"/>
      <c r="AC3051" s="92"/>
      <c r="AD3051" s="92"/>
      <c r="AE3051" s="92"/>
      <c r="AF3051" s="92"/>
      <c r="AG3051" s="92"/>
      <c r="AH3051" s="92"/>
      <c r="AI3051" s="109">
        <f t="shared" si="495"/>
        <v>0</v>
      </c>
      <c r="AJ3051" s="83"/>
      <c r="AK3051" s="110">
        <f t="shared" si="496"/>
        <v>0</v>
      </c>
      <c r="AL3051" s="111"/>
      <c r="AM3051" s="92"/>
      <c r="AN3051" s="92"/>
      <c r="AO3051" s="92"/>
      <c r="AP3051" s="92"/>
      <c r="AQ3051" s="92"/>
      <c r="AR3051" s="92"/>
      <c r="AS3051" s="92"/>
      <c r="AT3051" s="92">
        <v>1</v>
      </c>
      <c r="AU3051" s="92"/>
      <c r="AV3051" s="109">
        <f t="shared" si="497"/>
        <v>2500</v>
      </c>
      <c r="AW3051" s="75"/>
      <c r="AX3051" s="110">
        <f t="shared" si="498"/>
        <v>100</v>
      </c>
      <c r="AY3051" s="111"/>
      <c r="AZ3051" s="93"/>
      <c r="BA3051" s="94" t="s">
        <v>131</v>
      </c>
      <c r="BB3051" s="71"/>
      <c r="BC3051" s="54"/>
      <c r="BD3051" s="41">
        <v>5</v>
      </c>
      <c r="BE3051" s="52">
        <v>52</v>
      </c>
      <c r="BF3051" s="62">
        <v>5231</v>
      </c>
      <c r="BG3051" s="280" t="s">
        <v>52</v>
      </c>
    </row>
    <row r="3052" spans="1:59" s="63" customFormat="1" ht="12.75" x14ac:dyDescent="0.2">
      <c r="A3052" s="196">
        <v>5</v>
      </c>
      <c r="B3052" s="197" t="s">
        <v>938</v>
      </c>
      <c r="C3052" s="208">
        <v>52</v>
      </c>
      <c r="D3052" s="209" t="s">
        <v>982</v>
      </c>
      <c r="E3052" s="210">
        <v>5231</v>
      </c>
      <c r="F3052" s="211" t="s">
        <v>992</v>
      </c>
      <c r="G3052" s="231" t="s">
        <v>314</v>
      </c>
      <c r="H3052" s="89"/>
      <c r="I3052" s="90" t="s">
        <v>798</v>
      </c>
      <c r="J3052" s="90"/>
      <c r="K3052" s="90" t="s">
        <v>64</v>
      </c>
      <c r="L3052" s="90" t="s">
        <v>195</v>
      </c>
      <c r="M3052" s="91"/>
      <c r="N3052" s="312">
        <v>1</v>
      </c>
      <c r="O3052" s="313">
        <f t="shared" si="499"/>
        <v>0.04</v>
      </c>
      <c r="P3052" s="104">
        <v>1</v>
      </c>
      <c r="Q3052" s="92"/>
      <c r="R3052" s="92"/>
      <c r="S3052" s="92"/>
      <c r="T3052" s="92"/>
      <c r="U3052" s="92"/>
      <c r="V3052" s="92"/>
      <c r="W3052" s="92"/>
      <c r="X3052" s="109">
        <f t="shared" si="493"/>
        <v>100</v>
      </c>
      <c r="Y3052" s="83"/>
      <c r="Z3052" s="110">
        <f t="shared" si="494"/>
        <v>4</v>
      </c>
      <c r="AA3052" s="111"/>
      <c r="AB3052" s="92"/>
      <c r="AC3052" s="92"/>
      <c r="AD3052" s="92"/>
      <c r="AE3052" s="92"/>
      <c r="AF3052" s="92"/>
      <c r="AG3052" s="92"/>
      <c r="AH3052" s="92"/>
      <c r="AI3052" s="109">
        <f t="shared" si="495"/>
        <v>0</v>
      </c>
      <c r="AJ3052" s="83"/>
      <c r="AK3052" s="110">
        <f t="shared" si="496"/>
        <v>0</v>
      </c>
      <c r="AL3052" s="111"/>
      <c r="AM3052" s="92"/>
      <c r="AN3052" s="92"/>
      <c r="AO3052" s="92"/>
      <c r="AP3052" s="92"/>
      <c r="AQ3052" s="92"/>
      <c r="AR3052" s="92"/>
      <c r="AS3052" s="92">
        <v>1</v>
      </c>
      <c r="AT3052" s="92"/>
      <c r="AU3052" s="92"/>
      <c r="AV3052" s="109">
        <f t="shared" si="497"/>
        <v>1000</v>
      </c>
      <c r="AW3052" s="75"/>
      <c r="AX3052" s="110">
        <f t="shared" si="498"/>
        <v>40</v>
      </c>
      <c r="AY3052" s="111"/>
      <c r="AZ3052" s="93"/>
      <c r="BA3052" s="94" t="s">
        <v>131</v>
      </c>
      <c r="BB3052" s="71"/>
      <c r="BC3052" s="54"/>
      <c r="BD3052" s="41">
        <v>5</v>
      </c>
      <c r="BE3052" s="52">
        <v>52</v>
      </c>
      <c r="BF3052" s="62">
        <v>5231</v>
      </c>
      <c r="BG3052" s="280" t="s">
        <v>52</v>
      </c>
    </row>
    <row r="3053" spans="1:59" s="63" customFormat="1" ht="12.75" x14ac:dyDescent="0.2">
      <c r="A3053" s="196">
        <v>5</v>
      </c>
      <c r="B3053" s="197" t="s">
        <v>938</v>
      </c>
      <c r="C3053" s="208">
        <v>52</v>
      </c>
      <c r="D3053" s="209" t="s">
        <v>982</v>
      </c>
      <c r="E3053" s="210">
        <v>5231</v>
      </c>
      <c r="F3053" s="211" t="s">
        <v>992</v>
      </c>
      <c r="G3053" s="231" t="s">
        <v>314</v>
      </c>
      <c r="H3053" s="89"/>
      <c r="I3053" s="90" t="s">
        <v>984</v>
      </c>
      <c r="J3053" s="90"/>
      <c r="K3053" s="90" t="s">
        <v>64</v>
      </c>
      <c r="L3053" s="90" t="s">
        <v>313</v>
      </c>
      <c r="M3053" s="91"/>
      <c r="N3053" s="312">
        <v>1</v>
      </c>
      <c r="O3053" s="313">
        <f t="shared" si="499"/>
        <v>0.04</v>
      </c>
      <c r="P3053" s="104"/>
      <c r="Q3053" s="92"/>
      <c r="R3053" s="92"/>
      <c r="S3053" s="92"/>
      <c r="T3053" s="92"/>
      <c r="U3053" s="92"/>
      <c r="V3053" s="92"/>
      <c r="W3053" s="92"/>
      <c r="X3053" s="109">
        <f t="shared" si="493"/>
        <v>0</v>
      </c>
      <c r="Y3053" s="83"/>
      <c r="Z3053" s="110">
        <f t="shared" si="494"/>
        <v>0</v>
      </c>
      <c r="AA3053" s="111"/>
      <c r="AB3053" s="92"/>
      <c r="AC3053" s="92"/>
      <c r="AD3053" s="92"/>
      <c r="AE3053" s="92"/>
      <c r="AF3053" s="92"/>
      <c r="AG3053" s="92"/>
      <c r="AH3053" s="92"/>
      <c r="AI3053" s="109">
        <f t="shared" si="495"/>
        <v>0</v>
      </c>
      <c r="AJ3053" s="83"/>
      <c r="AK3053" s="110">
        <f t="shared" si="496"/>
        <v>0</v>
      </c>
      <c r="AL3053" s="111"/>
      <c r="AM3053" s="92"/>
      <c r="AN3053" s="92">
        <v>1</v>
      </c>
      <c r="AO3053" s="92"/>
      <c r="AP3053" s="92"/>
      <c r="AQ3053" s="92"/>
      <c r="AR3053" s="92"/>
      <c r="AS3053" s="92"/>
      <c r="AT3053" s="92"/>
      <c r="AU3053" s="92"/>
      <c r="AV3053" s="109">
        <f t="shared" si="497"/>
        <v>25</v>
      </c>
      <c r="AW3053" s="75"/>
      <c r="AX3053" s="110">
        <f t="shared" si="498"/>
        <v>1</v>
      </c>
      <c r="AY3053" s="111"/>
      <c r="AZ3053" s="93"/>
      <c r="BA3053" s="94" t="s">
        <v>131</v>
      </c>
      <c r="BB3053" s="71"/>
      <c r="BC3053" s="54"/>
      <c r="BD3053" s="41">
        <v>5</v>
      </c>
      <c r="BE3053" s="52">
        <v>52</v>
      </c>
      <c r="BF3053" s="62">
        <v>5231</v>
      </c>
      <c r="BG3053" s="280" t="s">
        <v>52</v>
      </c>
    </row>
    <row r="3054" spans="1:59" s="63" customFormat="1" ht="12.75" x14ac:dyDescent="0.2">
      <c r="A3054" s="196">
        <v>5</v>
      </c>
      <c r="B3054" s="197" t="s">
        <v>938</v>
      </c>
      <c r="C3054" s="208">
        <v>52</v>
      </c>
      <c r="D3054" s="209" t="s">
        <v>982</v>
      </c>
      <c r="E3054" s="210">
        <v>5231</v>
      </c>
      <c r="F3054" s="211" t="s">
        <v>992</v>
      </c>
      <c r="G3054" s="231" t="s">
        <v>314</v>
      </c>
      <c r="H3054" s="89"/>
      <c r="I3054" s="90" t="s">
        <v>833</v>
      </c>
      <c r="J3054" s="90"/>
      <c r="K3054" s="90" t="s">
        <v>64</v>
      </c>
      <c r="L3054" s="90" t="s">
        <v>119</v>
      </c>
      <c r="M3054" s="91"/>
      <c r="N3054" s="312">
        <v>1</v>
      </c>
      <c r="O3054" s="313">
        <f t="shared" si="499"/>
        <v>0.04</v>
      </c>
      <c r="P3054" s="104">
        <v>1</v>
      </c>
      <c r="Q3054" s="92"/>
      <c r="R3054" s="92"/>
      <c r="S3054" s="92"/>
      <c r="T3054" s="92"/>
      <c r="U3054" s="92"/>
      <c r="V3054" s="92"/>
      <c r="W3054" s="92"/>
      <c r="X3054" s="109">
        <f t="shared" si="493"/>
        <v>100</v>
      </c>
      <c r="Y3054" s="83"/>
      <c r="Z3054" s="110">
        <f t="shared" si="494"/>
        <v>4</v>
      </c>
      <c r="AA3054" s="111"/>
      <c r="AB3054" s="92"/>
      <c r="AC3054" s="92"/>
      <c r="AD3054" s="92"/>
      <c r="AE3054" s="92"/>
      <c r="AF3054" s="92"/>
      <c r="AG3054" s="92"/>
      <c r="AH3054" s="92"/>
      <c r="AI3054" s="109">
        <f t="shared" si="495"/>
        <v>0</v>
      </c>
      <c r="AJ3054" s="83"/>
      <c r="AK3054" s="110">
        <f t="shared" si="496"/>
        <v>0</v>
      </c>
      <c r="AL3054" s="111"/>
      <c r="AM3054" s="92"/>
      <c r="AN3054" s="92"/>
      <c r="AO3054" s="92"/>
      <c r="AP3054" s="92"/>
      <c r="AQ3054" s="92"/>
      <c r="AR3054" s="92"/>
      <c r="AS3054" s="92"/>
      <c r="AT3054" s="92">
        <v>1</v>
      </c>
      <c r="AU3054" s="92"/>
      <c r="AV3054" s="109">
        <f t="shared" si="497"/>
        <v>2500</v>
      </c>
      <c r="AW3054" s="75"/>
      <c r="AX3054" s="110">
        <f t="shared" si="498"/>
        <v>100</v>
      </c>
      <c r="AY3054" s="111"/>
      <c r="AZ3054" s="93"/>
      <c r="BA3054" s="94" t="s">
        <v>131</v>
      </c>
      <c r="BB3054" s="71"/>
      <c r="BC3054" s="54"/>
      <c r="BD3054" s="41">
        <v>5</v>
      </c>
      <c r="BE3054" s="52">
        <v>52</v>
      </c>
      <c r="BF3054" s="62">
        <v>5231</v>
      </c>
      <c r="BG3054" s="280" t="s">
        <v>52</v>
      </c>
    </row>
    <row r="3055" spans="1:59" s="63" customFormat="1" ht="12.75" x14ac:dyDescent="0.2">
      <c r="A3055" s="196">
        <v>5</v>
      </c>
      <c r="B3055" s="197" t="s">
        <v>938</v>
      </c>
      <c r="C3055" s="208">
        <v>52</v>
      </c>
      <c r="D3055" s="209" t="s">
        <v>982</v>
      </c>
      <c r="E3055" s="210">
        <v>5231</v>
      </c>
      <c r="F3055" s="211" t="s">
        <v>992</v>
      </c>
      <c r="G3055" s="231" t="s">
        <v>314</v>
      </c>
      <c r="H3055" s="89"/>
      <c r="I3055" s="90" t="s">
        <v>291</v>
      </c>
      <c r="J3055" s="90"/>
      <c r="K3055" s="90" t="s">
        <v>129</v>
      </c>
      <c r="L3055" s="90"/>
      <c r="M3055" s="91"/>
      <c r="N3055" s="312">
        <v>1</v>
      </c>
      <c r="O3055" s="313">
        <f t="shared" si="499"/>
        <v>0.04</v>
      </c>
      <c r="P3055" s="104"/>
      <c r="Q3055" s="92"/>
      <c r="R3055" s="92"/>
      <c r="S3055" s="92"/>
      <c r="T3055" s="92"/>
      <c r="U3055" s="92"/>
      <c r="V3055" s="92"/>
      <c r="W3055" s="92">
        <v>1</v>
      </c>
      <c r="X3055" s="109">
        <f t="shared" si="493"/>
        <v>25000</v>
      </c>
      <c r="Y3055" s="83"/>
      <c r="Z3055" s="110">
        <f t="shared" si="494"/>
        <v>1000</v>
      </c>
      <c r="AA3055" s="111"/>
      <c r="AB3055" s="92"/>
      <c r="AC3055" s="92"/>
      <c r="AD3055" s="92"/>
      <c r="AE3055" s="92"/>
      <c r="AF3055" s="92"/>
      <c r="AG3055" s="92"/>
      <c r="AH3055" s="92"/>
      <c r="AI3055" s="109">
        <f t="shared" si="495"/>
        <v>0</v>
      </c>
      <c r="AJ3055" s="83"/>
      <c r="AK3055" s="110">
        <f t="shared" si="496"/>
        <v>0</v>
      </c>
      <c r="AL3055" s="111"/>
      <c r="AM3055" s="92"/>
      <c r="AN3055" s="92"/>
      <c r="AO3055" s="92"/>
      <c r="AP3055" s="92">
        <v>1</v>
      </c>
      <c r="AQ3055" s="92"/>
      <c r="AR3055" s="92"/>
      <c r="AS3055" s="92"/>
      <c r="AT3055" s="92"/>
      <c r="AU3055" s="92"/>
      <c r="AV3055" s="109">
        <f t="shared" si="497"/>
        <v>100</v>
      </c>
      <c r="AW3055" s="75"/>
      <c r="AX3055" s="110">
        <f t="shared" si="498"/>
        <v>4</v>
      </c>
      <c r="AY3055" s="111"/>
      <c r="AZ3055" s="93"/>
      <c r="BA3055" s="94" t="s">
        <v>131</v>
      </c>
      <c r="BB3055" s="71"/>
      <c r="BC3055" s="54"/>
      <c r="BD3055" s="41">
        <v>5</v>
      </c>
      <c r="BE3055" s="52">
        <v>52</v>
      </c>
      <c r="BF3055" s="62">
        <v>5231</v>
      </c>
      <c r="BG3055" s="280" t="s">
        <v>52</v>
      </c>
    </row>
    <row r="3056" spans="1:59" s="63" customFormat="1" ht="12.75" x14ac:dyDescent="0.2">
      <c r="A3056" s="196">
        <v>5</v>
      </c>
      <c r="B3056" s="197" t="s">
        <v>938</v>
      </c>
      <c r="C3056" s="208">
        <v>52</v>
      </c>
      <c r="D3056" s="209" t="s">
        <v>982</v>
      </c>
      <c r="E3056" s="210">
        <v>5231</v>
      </c>
      <c r="F3056" s="211" t="s">
        <v>992</v>
      </c>
      <c r="G3056" s="231" t="s">
        <v>314</v>
      </c>
      <c r="H3056" s="89"/>
      <c r="I3056" s="90" t="s">
        <v>967</v>
      </c>
      <c r="J3056" s="90"/>
      <c r="K3056" s="90" t="s">
        <v>129</v>
      </c>
      <c r="L3056" s="90"/>
      <c r="M3056" s="91"/>
      <c r="N3056" s="312">
        <v>1</v>
      </c>
      <c r="O3056" s="313">
        <f t="shared" si="499"/>
        <v>0.04</v>
      </c>
      <c r="P3056" s="104"/>
      <c r="Q3056" s="92"/>
      <c r="R3056" s="92"/>
      <c r="S3056" s="92"/>
      <c r="T3056" s="92"/>
      <c r="U3056" s="92"/>
      <c r="V3056" s="92"/>
      <c r="W3056" s="92">
        <v>1</v>
      </c>
      <c r="X3056" s="109">
        <f t="shared" si="493"/>
        <v>25000</v>
      </c>
      <c r="Y3056" s="83"/>
      <c r="Z3056" s="110">
        <f t="shared" si="494"/>
        <v>1000</v>
      </c>
      <c r="AA3056" s="111"/>
      <c r="AB3056" s="92"/>
      <c r="AC3056" s="92"/>
      <c r="AD3056" s="92"/>
      <c r="AE3056" s="92"/>
      <c r="AF3056" s="92"/>
      <c r="AG3056" s="92"/>
      <c r="AH3056" s="92"/>
      <c r="AI3056" s="109">
        <f t="shared" si="495"/>
        <v>0</v>
      </c>
      <c r="AJ3056" s="83"/>
      <c r="AK3056" s="110">
        <f t="shared" si="496"/>
        <v>0</v>
      </c>
      <c r="AL3056" s="111"/>
      <c r="AM3056" s="92"/>
      <c r="AN3056" s="92"/>
      <c r="AO3056" s="92"/>
      <c r="AP3056" s="92">
        <v>1</v>
      </c>
      <c r="AQ3056" s="92"/>
      <c r="AR3056" s="92"/>
      <c r="AS3056" s="92"/>
      <c r="AT3056" s="92"/>
      <c r="AU3056" s="92"/>
      <c r="AV3056" s="109">
        <f t="shared" si="497"/>
        <v>100</v>
      </c>
      <c r="AW3056" s="75"/>
      <c r="AX3056" s="110">
        <f t="shared" si="498"/>
        <v>4</v>
      </c>
      <c r="AY3056" s="111"/>
      <c r="AZ3056" s="93"/>
      <c r="BA3056" s="94" t="s">
        <v>131</v>
      </c>
      <c r="BB3056" s="71"/>
      <c r="BC3056" s="54"/>
      <c r="BD3056" s="41">
        <v>5</v>
      </c>
      <c r="BE3056" s="52">
        <v>52</v>
      </c>
      <c r="BF3056" s="62">
        <v>5231</v>
      </c>
      <c r="BG3056" s="280" t="s">
        <v>52</v>
      </c>
    </row>
    <row r="3057" spans="1:59" s="63" customFormat="1" ht="12.75" x14ac:dyDescent="0.2">
      <c r="A3057" s="196">
        <v>5</v>
      </c>
      <c r="B3057" s="197" t="s">
        <v>938</v>
      </c>
      <c r="C3057" s="208">
        <v>52</v>
      </c>
      <c r="D3057" s="209" t="s">
        <v>982</v>
      </c>
      <c r="E3057" s="210">
        <v>5231</v>
      </c>
      <c r="F3057" s="211" t="s">
        <v>992</v>
      </c>
      <c r="G3057" s="231" t="s">
        <v>314</v>
      </c>
      <c r="H3057" s="89"/>
      <c r="I3057" s="90" t="s">
        <v>326</v>
      </c>
      <c r="J3057" s="90"/>
      <c r="K3057" s="90" t="s">
        <v>64</v>
      </c>
      <c r="L3057" s="90" t="s">
        <v>119</v>
      </c>
      <c r="M3057" s="91"/>
      <c r="N3057" s="312">
        <v>1</v>
      </c>
      <c r="O3057" s="313">
        <f t="shared" si="499"/>
        <v>0.04</v>
      </c>
      <c r="P3057" s="104">
        <v>1</v>
      </c>
      <c r="Q3057" s="92"/>
      <c r="R3057" s="92"/>
      <c r="S3057" s="92"/>
      <c r="T3057" s="92"/>
      <c r="U3057" s="92"/>
      <c r="V3057" s="92"/>
      <c r="W3057" s="92"/>
      <c r="X3057" s="109">
        <f t="shared" si="493"/>
        <v>100</v>
      </c>
      <c r="Y3057" s="83"/>
      <c r="Z3057" s="110">
        <f t="shared" si="494"/>
        <v>4</v>
      </c>
      <c r="AA3057" s="111"/>
      <c r="AB3057" s="92"/>
      <c r="AC3057" s="92"/>
      <c r="AD3057" s="92"/>
      <c r="AE3057" s="92"/>
      <c r="AF3057" s="92"/>
      <c r="AG3057" s="92"/>
      <c r="AH3057" s="92"/>
      <c r="AI3057" s="109">
        <f t="shared" si="495"/>
        <v>0</v>
      </c>
      <c r="AJ3057" s="83"/>
      <c r="AK3057" s="110">
        <f t="shared" si="496"/>
        <v>0</v>
      </c>
      <c r="AL3057" s="111"/>
      <c r="AM3057" s="92"/>
      <c r="AN3057" s="92"/>
      <c r="AO3057" s="92"/>
      <c r="AP3057" s="92"/>
      <c r="AQ3057" s="92"/>
      <c r="AR3057" s="92"/>
      <c r="AS3057" s="92"/>
      <c r="AT3057" s="92">
        <v>1</v>
      </c>
      <c r="AU3057" s="92"/>
      <c r="AV3057" s="109">
        <f t="shared" si="497"/>
        <v>2500</v>
      </c>
      <c r="AW3057" s="75"/>
      <c r="AX3057" s="110">
        <f t="shared" si="498"/>
        <v>100</v>
      </c>
      <c r="AY3057" s="111"/>
      <c r="AZ3057" s="93"/>
      <c r="BA3057" s="94" t="s">
        <v>131</v>
      </c>
      <c r="BB3057" s="71"/>
      <c r="BC3057" s="54"/>
      <c r="BD3057" s="41">
        <v>5</v>
      </c>
      <c r="BE3057" s="52">
        <v>52</v>
      </c>
      <c r="BF3057" s="62">
        <v>5231</v>
      </c>
      <c r="BG3057" s="280" t="s">
        <v>52</v>
      </c>
    </row>
    <row r="3058" spans="1:59" s="63" customFormat="1" ht="12.75" x14ac:dyDescent="0.2">
      <c r="A3058" s="196">
        <v>5</v>
      </c>
      <c r="B3058" s="197" t="s">
        <v>938</v>
      </c>
      <c r="C3058" s="208">
        <v>52</v>
      </c>
      <c r="D3058" s="209" t="s">
        <v>982</v>
      </c>
      <c r="E3058" s="210">
        <v>5231</v>
      </c>
      <c r="F3058" s="211" t="s">
        <v>992</v>
      </c>
      <c r="G3058" s="231" t="s">
        <v>314</v>
      </c>
      <c r="H3058" s="89"/>
      <c r="I3058" s="90" t="s">
        <v>997</v>
      </c>
      <c r="J3058" s="90"/>
      <c r="K3058" s="90" t="s">
        <v>64</v>
      </c>
      <c r="L3058" s="90" t="s">
        <v>998</v>
      </c>
      <c r="M3058" s="91"/>
      <c r="N3058" s="312">
        <v>1</v>
      </c>
      <c r="O3058" s="313">
        <f t="shared" si="499"/>
        <v>0.04</v>
      </c>
      <c r="P3058" s="104">
        <v>1</v>
      </c>
      <c r="Q3058" s="92"/>
      <c r="R3058" s="92"/>
      <c r="S3058" s="92"/>
      <c r="T3058" s="92"/>
      <c r="U3058" s="92"/>
      <c r="V3058" s="92"/>
      <c r="W3058" s="92"/>
      <c r="X3058" s="109">
        <f t="shared" si="493"/>
        <v>100</v>
      </c>
      <c r="Y3058" s="83"/>
      <c r="Z3058" s="110">
        <f t="shared" si="494"/>
        <v>4</v>
      </c>
      <c r="AA3058" s="111"/>
      <c r="AB3058" s="92"/>
      <c r="AC3058" s="92"/>
      <c r="AD3058" s="92"/>
      <c r="AE3058" s="92"/>
      <c r="AF3058" s="92"/>
      <c r="AG3058" s="92"/>
      <c r="AH3058" s="92"/>
      <c r="AI3058" s="109">
        <f t="shared" si="495"/>
        <v>0</v>
      </c>
      <c r="AJ3058" s="83"/>
      <c r="AK3058" s="110">
        <f t="shared" si="496"/>
        <v>0</v>
      </c>
      <c r="AL3058" s="111"/>
      <c r="AM3058" s="92"/>
      <c r="AN3058" s="92"/>
      <c r="AO3058" s="92"/>
      <c r="AP3058" s="92"/>
      <c r="AQ3058" s="92"/>
      <c r="AR3058" s="92"/>
      <c r="AS3058" s="92">
        <v>1</v>
      </c>
      <c r="AT3058" s="92"/>
      <c r="AU3058" s="92"/>
      <c r="AV3058" s="109">
        <f t="shared" si="497"/>
        <v>1000</v>
      </c>
      <c r="AW3058" s="75"/>
      <c r="AX3058" s="110">
        <f t="shared" si="498"/>
        <v>40</v>
      </c>
      <c r="AY3058" s="111"/>
      <c r="AZ3058" s="93"/>
      <c r="BA3058" s="94" t="s">
        <v>131</v>
      </c>
      <c r="BB3058" s="71"/>
      <c r="BC3058" s="54"/>
      <c r="BD3058" s="41">
        <v>5</v>
      </c>
      <c r="BE3058" s="52">
        <v>52</v>
      </c>
      <c r="BF3058" s="62">
        <v>5231</v>
      </c>
      <c r="BG3058" s="280" t="s">
        <v>52</v>
      </c>
    </row>
    <row r="3059" spans="1:59" s="63" customFormat="1" ht="12.75" x14ac:dyDescent="0.2">
      <c r="A3059" s="196">
        <v>5</v>
      </c>
      <c r="B3059" s="197" t="s">
        <v>938</v>
      </c>
      <c r="C3059" s="208">
        <v>52</v>
      </c>
      <c r="D3059" s="209" t="s">
        <v>982</v>
      </c>
      <c r="E3059" s="210">
        <v>5231</v>
      </c>
      <c r="F3059" s="211" t="s">
        <v>992</v>
      </c>
      <c r="G3059" s="231" t="s">
        <v>314</v>
      </c>
      <c r="H3059" s="89"/>
      <c r="I3059" s="90" t="s">
        <v>821</v>
      </c>
      <c r="J3059" s="90"/>
      <c r="K3059" s="90" t="s">
        <v>64</v>
      </c>
      <c r="L3059" s="90" t="s">
        <v>119</v>
      </c>
      <c r="M3059" s="91"/>
      <c r="N3059" s="312">
        <v>1</v>
      </c>
      <c r="O3059" s="313">
        <f t="shared" si="499"/>
        <v>0.04</v>
      </c>
      <c r="P3059" s="104">
        <v>1</v>
      </c>
      <c r="Q3059" s="92"/>
      <c r="R3059" s="92"/>
      <c r="S3059" s="92"/>
      <c r="T3059" s="92"/>
      <c r="U3059" s="92"/>
      <c r="V3059" s="92"/>
      <c r="W3059" s="92"/>
      <c r="X3059" s="109">
        <f t="shared" si="493"/>
        <v>100</v>
      </c>
      <c r="Y3059" s="83"/>
      <c r="Z3059" s="110">
        <f t="shared" si="494"/>
        <v>4</v>
      </c>
      <c r="AA3059" s="111"/>
      <c r="AB3059" s="92"/>
      <c r="AC3059" s="92"/>
      <c r="AD3059" s="92"/>
      <c r="AE3059" s="92"/>
      <c r="AF3059" s="92"/>
      <c r="AG3059" s="92"/>
      <c r="AH3059" s="92"/>
      <c r="AI3059" s="109">
        <f t="shared" si="495"/>
        <v>0</v>
      </c>
      <c r="AJ3059" s="83"/>
      <c r="AK3059" s="110">
        <f t="shared" si="496"/>
        <v>0</v>
      </c>
      <c r="AL3059" s="111"/>
      <c r="AM3059" s="92"/>
      <c r="AN3059" s="92"/>
      <c r="AO3059" s="92"/>
      <c r="AP3059" s="92"/>
      <c r="AQ3059" s="92"/>
      <c r="AR3059" s="92"/>
      <c r="AS3059" s="92"/>
      <c r="AT3059" s="92">
        <v>1</v>
      </c>
      <c r="AU3059" s="92"/>
      <c r="AV3059" s="109">
        <f t="shared" si="497"/>
        <v>2500</v>
      </c>
      <c r="AW3059" s="75"/>
      <c r="AX3059" s="110">
        <f t="shared" si="498"/>
        <v>100</v>
      </c>
      <c r="AY3059" s="111"/>
      <c r="AZ3059" s="93"/>
      <c r="BA3059" s="94" t="s">
        <v>131</v>
      </c>
      <c r="BB3059" s="71"/>
      <c r="BC3059" s="54"/>
      <c r="BD3059" s="41">
        <v>5</v>
      </c>
      <c r="BE3059" s="52">
        <v>52</v>
      </c>
      <c r="BF3059" s="62">
        <v>5231</v>
      </c>
      <c r="BG3059" s="280" t="s">
        <v>52</v>
      </c>
    </row>
    <row r="3060" spans="1:59" s="63" customFormat="1" ht="12.75" x14ac:dyDescent="0.2">
      <c r="A3060" s="196">
        <v>5</v>
      </c>
      <c r="B3060" s="197" t="s">
        <v>938</v>
      </c>
      <c r="C3060" s="208">
        <v>52</v>
      </c>
      <c r="D3060" s="209" t="s">
        <v>982</v>
      </c>
      <c r="E3060" s="210">
        <v>5231</v>
      </c>
      <c r="F3060" s="211" t="s">
        <v>992</v>
      </c>
      <c r="G3060" s="231" t="s">
        <v>314</v>
      </c>
      <c r="H3060" s="89"/>
      <c r="I3060" s="90" t="s">
        <v>899</v>
      </c>
      <c r="J3060" s="90"/>
      <c r="K3060" s="90" t="s">
        <v>64</v>
      </c>
      <c r="L3060" s="90" t="s">
        <v>271</v>
      </c>
      <c r="M3060" s="91"/>
      <c r="N3060" s="312">
        <v>1</v>
      </c>
      <c r="O3060" s="313">
        <f t="shared" si="499"/>
        <v>0.04</v>
      </c>
      <c r="P3060" s="104">
        <v>1</v>
      </c>
      <c r="Q3060" s="92"/>
      <c r="R3060" s="92"/>
      <c r="S3060" s="92"/>
      <c r="T3060" s="92"/>
      <c r="U3060" s="92"/>
      <c r="V3060" s="92"/>
      <c r="W3060" s="92"/>
      <c r="X3060" s="109">
        <f t="shared" si="493"/>
        <v>100</v>
      </c>
      <c r="Y3060" s="83"/>
      <c r="Z3060" s="110">
        <f t="shared" si="494"/>
        <v>4</v>
      </c>
      <c r="AA3060" s="111"/>
      <c r="AB3060" s="92"/>
      <c r="AC3060" s="92"/>
      <c r="AD3060" s="92"/>
      <c r="AE3060" s="92"/>
      <c r="AF3060" s="92"/>
      <c r="AG3060" s="92"/>
      <c r="AH3060" s="92"/>
      <c r="AI3060" s="109">
        <f t="shared" si="495"/>
        <v>0</v>
      </c>
      <c r="AJ3060" s="83"/>
      <c r="AK3060" s="110">
        <f t="shared" si="496"/>
        <v>0</v>
      </c>
      <c r="AL3060" s="111"/>
      <c r="AM3060" s="92"/>
      <c r="AN3060" s="92"/>
      <c r="AO3060" s="92"/>
      <c r="AP3060" s="92"/>
      <c r="AQ3060" s="92"/>
      <c r="AR3060" s="92"/>
      <c r="AS3060" s="92">
        <v>1</v>
      </c>
      <c r="AT3060" s="92"/>
      <c r="AU3060" s="92"/>
      <c r="AV3060" s="109">
        <f t="shared" si="497"/>
        <v>1000</v>
      </c>
      <c r="AW3060" s="75"/>
      <c r="AX3060" s="110">
        <f t="shared" si="498"/>
        <v>40</v>
      </c>
      <c r="AY3060" s="111"/>
      <c r="AZ3060" s="93"/>
      <c r="BA3060" s="94" t="s">
        <v>131</v>
      </c>
      <c r="BB3060" s="71"/>
      <c r="BC3060" s="54"/>
      <c r="BD3060" s="41">
        <v>5</v>
      </c>
      <c r="BE3060" s="52">
        <v>52</v>
      </c>
      <c r="BF3060" s="62">
        <v>5231</v>
      </c>
      <c r="BG3060" s="280" t="s">
        <v>52</v>
      </c>
    </row>
    <row r="3061" spans="1:59" s="63" customFormat="1" ht="12.75" x14ac:dyDescent="0.2">
      <c r="A3061" s="196">
        <v>5</v>
      </c>
      <c r="B3061" s="197" t="s">
        <v>938</v>
      </c>
      <c r="C3061" s="208">
        <v>52</v>
      </c>
      <c r="D3061" s="209" t="s">
        <v>982</v>
      </c>
      <c r="E3061" s="210">
        <v>5231</v>
      </c>
      <c r="F3061" s="211" t="s">
        <v>992</v>
      </c>
      <c r="G3061" s="231" t="s">
        <v>314</v>
      </c>
      <c r="H3061" s="89"/>
      <c r="I3061" s="90" t="s">
        <v>564</v>
      </c>
      <c r="J3061" s="90"/>
      <c r="K3061" s="90" t="s">
        <v>64</v>
      </c>
      <c r="L3061" s="90" t="s">
        <v>566</v>
      </c>
      <c r="M3061" s="91"/>
      <c r="N3061" s="312">
        <v>1</v>
      </c>
      <c r="O3061" s="313">
        <f t="shared" si="499"/>
        <v>0.04</v>
      </c>
      <c r="P3061" s="104"/>
      <c r="Q3061" s="92"/>
      <c r="R3061" s="92"/>
      <c r="S3061" s="92"/>
      <c r="T3061" s="92"/>
      <c r="U3061" s="92"/>
      <c r="V3061" s="92"/>
      <c r="W3061" s="92"/>
      <c r="X3061" s="109">
        <f t="shared" si="493"/>
        <v>0</v>
      </c>
      <c r="Y3061" s="83"/>
      <c r="Z3061" s="110">
        <f t="shared" si="494"/>
        <v>0</v>
      </c>
      <c r="AA3061" s="111"/>
      <c r="AB3061" s="92"/>
      <c r="AC3061" s="92"/>
      <c r="AD3061" s="92"/>
      <c r="AE3061" s="92"/>
      <c r="AF3061" s="92"/>
      <c r="AG3061" s="92"/>
      <c r="AH3061" s="92"/>
      <c r="AI3061" s="109">
        <f t="shared" si="495"/>
        <v>0</v>
      </c>
      <c r="AJ3061" s="83"/>
      <c r="AK3061" s="110">
        <f t="shared" si="496"/>
        <v>0</v>
      </c>
      <c r="AL3061" s="111"/>
      <c r="AM3061" s="92"/>
      <c r="AN3061" s="92"/>
      <c r="AO3061" s="92"/>
      <c r="AP3061" s="92"/>
      <c r="AQ3061" s="92">
        <v>1</v>
      </c>
      <c r="AR3061" s="92"/>
      <c r="AS3061" s="92"/>
      <c r="AT3061" s="92"/>
      <c r="AU3061" s="92"/>
      <c r="AV3061" s="109">
        <f t="shared" si="497"/>
        <v>250</v>
      </c>
      <c r="AW3061" s="75"/>
      <c r="AX3061" s="110">
        <f t="shared" si="498"/>
        <v>10</v>
      </c>
      <c r="AY3061" s="111"/>
      <c r="AZ3061" s="93"/>
      <c r="BA3061" s="94" t="s">
        <v>131</v>
      </c>
      <c r="BB3061" s="71"/>
      <c r="BC3061" s="54"/>
      <c r="BD3061" s="41">
        <v>5</v>
      </c>
      <c r="BE3061" s="52">
        <v>52</v>
      </c>
      <c r="BF3061" s="62">
        <v>5231</v>
      </c>
      <c r="BG3061" s="280" t="s">
        <v>52</v>
      </c>
    </row>
    <row r="3062" spans="1:59" s="63" customFormat="1" ht="12.75" x14ac:dyDescent="0.2">
      <c r="A3062" s="196">
        <v>5</v>
      </c>
      <c r="B3062" s="197" t="s">
        <v>938</v>
      </c>
      <c r="C3062" s="208">
        <v>52</v>
      </c>
      <c r="D3062" s="209" t="s">
        <v>982</v>
      </c>
      <c r="E3062" s="210">
        <v>5231</v>
      </c>
      <c r="F3062" s="211" t="s">
        <v>992</v>
      </c>
      <c r="G3062" s="231" t="s">
        <v>314</v>
      </c>
      <c r="H3062" s="89"/>
      <c r="I3062" s="90" t="s">
        <v>993</v>
      </c>
      <c r="J3062" s="90"/>
      <c r="K3062" s="90" t="s">
        <v>64</v>
      </c>
      <c r="L3062" s="90" t="s">
        <v>119</v>
      </c>
      <c r="M3062" s="91"/>
      <c r="N3062" s="312">
        <v>1</v>
      </c>
      <c r="O3062" s="313">
        <f t="shared" si="499"/>
        <v>0.04</v>
      </c>
      <c r="P3062" s="104">
        <v>1</v>
      </c>
      <c r="Q3062" s="92"/>
      <c r="R3062" s="92"/>
      <c r="S3062" s="92"/>
      <c r="T3062" s="92"/>
      <c r="U3062" s="92"/>
      <c r="V3062" s="92"/>
      <c r="W3062" s="92"/>
      <c r="X3062" s="109">
        <f t="shared" si="493"/>
        <v>100</v>
      </c>
      <c r="Y3062" s="83"/>
      <c r="Z3062" s="110">
        <f t="shared" si="494"/>
        <v>4</v>
      </c>
      <c r="AA3062" s="111"/>
      <c r="AB3062" s="92"/>
      <c r="AC3062" s="92"/>
      <c r="AD3062" s="92"/>
      <c r="AE3062" s="92"/>
      <c r="AF3062" s="92"/>
      <c r="AG3062" s="92"/>
      <c r="AH3062" s="92"/>
      <c r="AI3062" s="109">
        <f t="shared" si="495"/>
        <v>0</v>
      </c>
      <c r="AJ3062" s="83"/>
      <c r="AK3062" s="110">
        <f t="shared" si="496"/>
        <v>0</v>
      </c>
      <c r="AL3062" s="111"/>
      <c r="AM3062" s="92"/>
      <c r="AN3062" s="92"/>
      <c r="AO3062" s="92"/>
      <c r="AP3062" s="92"/>
      <c r="AQ3062" s="92"/>
      <c r="AR3062" s="92"/>
      <c r="AS3062" s="92"/>
      <c r="AT3062" s="92">
        <v>1</v>
      </c>
      <c r="AU3062" s="92"/>
      <c r="AV3062" s="109">
        <f t="shared" si="497"/>
        <v>2500</v>
      </c>
      <c r="AW3062" s="75"/>
      <c r="AX3062" s="110">
        <f t="shared" si="498"/>
        <v>100</v>
      </c>
      <c r="AY3062" s="111"/>
      <c r="AZ3062" s="93"/>
      <c r="BA3062" s="94" t="s">
        <v>131</v>
      </c>
      <c r="BB3062" s="71"/>
      <c r="BC3062" s="54"/>
      <c r="BD3062" s="41">
        <v>5</v>
      </c>
      <c r="BE3062" s="52">
        <v>52</v>
      </c>
      <c r="BF3062" s="62">
        <v>5231</v>
      </c>
      <c r="BG3062" s="280" t="s">
        <v>52</v>
      </c>
    </row>
    <row r="3063" spans="1:59" s="63" customFormat="1" ht="12.75" x14ac:dyDescent="0.2">
      <c r="A3063" s="196">
        <v>5</v>
      </c>
      <c r="B3063" s="197" t="s">
        <v>938</v>
      </c>
      <c r="C3063" s="208">
        <v>52</v>
      </c>
      <c r="D3063" s="209" t="s">
        <v>982</v>
      </c>
      <c r="E3063" s="210">
        <v>5231</v>
      </c>
      <c r="F3063" s="211" t="s">
        <v>992</v>
      </c>
      <c r="G3063" s="231" t="s">
        <v>314</v>
      </c>
      <c r="H3063" s="89"/>
      <c r="I3063" s="90" t="s">
        <v>999</v>
      </c>
      <c r="J3063" s="90"/>
      <c r="K3063" s="90" t="s">
        <v>64</v>
      </c>
      <c r="L3063" s="90" t="s">
        <v>119</v>
      </c>
      <c r="M3063" s="91"/>
      <c r="N3063" s="312">
        <v>1</v>
      </c>
      <c r="O3063" s="313">
        <f t="shared" si="499"/>
        <v>0.04</v>
      </c>
      <c r="P3063" s="104">
        <v>1</v>
      </c>
      <c r="Q3063" s="92"/>
      <c r="R3063" s="92"/>
      <c r="S3063" s="92"/>
      <c r="T3063" s="92"/>
      <c r="U3063" s="92"/>
      <c r="V3063" s="92"/>
      <c r="W3063" s="92"/>
      <c r="X3063" s="109">
        <f t="shared" si="493"/>
        <v>100</v>
      </c>
      <c r="Y3063" s="83"/>
      <c r="Z3063" s="110">
        <f t="shared" si="494"/>
        <v>4</v>
      </c>
      <c r="AA3063" s="111"/>
      <c r="AB3063" s="92"/>
      <c r="AC3063" s="92"/>
      <c r="AD3063" s="92"/>
      <c r="AE3063" s="92"/>
      <c r="AF3063" s="92"/>
      <c r="AG3063" s="92"/>
      <c r="AH3063" s="92"/>
      <c r="AI3063" s="109">
        <f t="shared" si="495"/>
        <v>0</v>
      </c>
      <c r="AJ3063" s="83"/>
      <c r="AK3063" s="110">
        <f t="shared" si="496"/>
        <v>0</v>
      </c>
      <c r="AL3063" s="111"/>
      <c r="AM3063" s="92"/>
      <c r="AN3063" s="92"/>
      <c r="AO3063" s="92"/>
      <c r="AP3063" s="92"/>
      <c r="AQ3063" s="92"/>
      <c r="AR3063" s="92"/>
      <c r="AS3063" s="92"/>
      <c r="AT3063" s="92">
        <v>1</v>
      </c>
      <c r="AU3063" s="92"/>
      <c r="AV3063" s="109">
        <f t="shared" si="497"/>
        <v>2500</v>
      </c>
      <c r="AW3063" s="75"/>
      <c r="AX3063" s="110">
        <f t="shared" si="498"/>
        <v>100</v>
      </c>
      <c r="AY3063" s="111"/>
      <c r="AZ3063" s="93"/>
      <c r="BA3063" s="94" t="s">
        <v>131</v>
      </c>
      <c r="BB3063" s="71"/>
      <c r="BC3063" s="54"/>
      <c r="BD3063" s="41">
        <v>5</v>
      </c>
      <c r="BE3063" s="52">
        <v>52</v>
      </c>
      <c r="BF3063" s="62">
        <v>5231</v>
      </c>
      <c r="BG3063" s="280" t="s">
        <v>52</v>
      </c>
    </row>
    <row r="3064" spans="1:59" s="63" customFormat="1" ht="12.75" x14ac:dyDescent="0.2">
      <c r="A3064" s="196">
        <v>5</v>
      </c>
      <c r="B3064" s="197" t="s">
        <v>938</v>
      </c>
      <c r="C3064" s="208">
        <v>52</v>
      </c>
      <c r="D3064" s="209" t="s">
        <v>982</v>
      </c>
      <c r="E3064" s="210">
        <v>5231</v>
      </c>
      <c r="F3064" s="211" t="s">
        <v>992</v>
      </c>
      <c r="G3064" s="231" t="s">
        <v>314</v>
      </c>
      <c r="H3064" s="89"/>
      <c r="I3064" s="90" t="s">
        <v>801</v>
      </c>
      <c r="J3064" s="90"/>
      <c r="K3064" s="90" t="s">
        <v>64</v>
      </c>
      <c r="L3064" s="90" t="s">
        <v>119</v>
      </c>
      <c r="M3064" s="91"/>
      <c r="N3064" s="312">
        <v>1</v>
      </c>
      <c r="O3064" s="313">
        <f t="shared" si="499"/>
        <v>0.04</v>
      </c>
      <c r="P3064" s="104">
        <v>1</v>
      </c>
      <c r="Q3064" s="92"/>
      <c r="R3064" s="92"/>
      <c r="S3064" s="92"/>
      <c r="T3064" s="92"/>
      <c r="U3064" s="92"/>
      <c r="V3064" s="92"/>
      <c r="W3064" s="92"/>
      <c r="X3064" s="109">
        <f t="shared" si="493"/>
        <v>100</v>
      </c>
      <c r="Y3064" s="83"/>
      <c r="Z3064" s="110">
        <f t="shared" si="494"/>
        <v>4</v>
      </c>
      <c r="AA3064" s="111"/>
      <c r="AB3064" s="92"/>
      <c r="AC3064" s="92"/>
      <c r="AD3064" s="92"/>
      <c r="AE3064" s="92"/>
      <c r="AF3064" s="92"/>
      <c r="AG3064" s="92"/>
      <c r="AH3064" s="92"/>
      <c r="AI3064" s="109">
        <f t="shared" si="495"/>
        <v>0</v>
      </c>
      <c r="AJ3064" s="83"/>
      <c r="AK3064" s="110">
        <f t="shared" si="496"/>
        <v>0</v>
      </c>
      <c r="AL3064" s="111"/>
      <c r="AM3064" s="92"/>
      <c r="AN3064" s="92"/>
      <c r="AO3064" s="92"/>
      <c r="AP3064" s="92"/>
      <c r="AQ3064" s="92"/>
      <c r="AR3064" s="92"/>
      <c r="AS3064" s="92"/>
      <c r="AT3064" s="92">
        <v>1</v>
      </c>
      <c r="AU3064" s="92"/>
      <c r="AV3064" s="109">
        <f t="shared" si="497"/>
        <v>2500</v>
      </c>
      <c r="AW3064" s="75"/>
      <c r="AX3064" s="110">
        <f t="shared" si="498"/>
        <v>100</v>
      </c>
      <c r="AY3064" s="111"/>
      <c r="AZ3064" s="93"/>
      <c r="BA3064" s="94" t="s">
        <v>131</v>
      </c>
      <c r="BB3064" s="71"/>
      <c r="BC3064" s="54"/>
      <c r="BD3064" s="41">
        <v>5</v>
      </c>
      <c r="BE3064" s="52">
        <v>52</v>
      </c>
      <c r="BF3064" s="62">
        <v>5231</v>
      </c>
      <c r="BG3064" s="280" t="s">
        <v>52</v>
      </c>
    </row>
    <row r="3065" spans="1:59" s="63" customFormat="1" ht="12.75" x14ac:dyDescent="0.2">
      <c r="A3065" s="196">
        <v>5</v>
      </c>
      <c r="B3065" s="197" t="s">
        <v>938</v>
      </c>
      <c r="C3065" s="208">
        <v>52</v>
      </c>
      <c r="D3065" s="209" t="s">
        <v>982</v>
      </c>
      <c r="E3065" s="210">
        <v>5231</v>
      </c>
      <c r="F3065" s="211" t="s">
        <v>992</v>
      </c>
      <c r="G3065" s="231" t="s">
        <v>314</v>
      </c>
      <c r="H3065" s="89"/>
      <c r="I3065" s="90" t="s">
        <v>1000</v>
      </c>
      <c r="J3065" s="90"/>
      <c r="K3065" s="90" t="s">
        <v>64</v>
      </c>
      <c r="L3065" s="90" t="s">
        <v>258</v>
      </c>
      <c r="M3065" s="91"/>
      <c r="N3065" s="312">
        <v>1</v>
      </c>
      <c r="O3065" s="313">
        <f t="shared" si="499"/>
        <v>0.04</v>
      </c>
      <c r="P3065" s="104">
        <v>1</v>
      </c>
      <c r="Q3065" s="92"/>
      <c r="R3065" s="92"/>
      <c r="S3065" s="92"/>
      <c r="T3065" s="92"/>
      <c r="U3065" s="92"/>
      <c r="V3065" s="92"/>
      <c r="W3065" s="92"/>
      <c r="X3065" s="109">
        <f t="shared" si="493"/>
        <v>100</v>
      </c>
      <c r="Y3065" s="83"/>
      <c r="Z3065" s="110">
        <f t="shared" si="494"/>
        <v>4</v>
      </c>
      <c r="AA3065" s="111"/>
      <c r="AB3065" s="92"/>
      <c r="AC3065" s="92"/>
      <c r="AD3065" s="92"/>
      <c r="AE3065" s="92"/>
      <c r="AF3065" s="92"/>
      <c r="AG3065" s="92"/>
      <c r="AH3065" s="92"/>
      <c r="AI3065" s="109">
        <f t="shared" si="495"/>
        <v>0</v>
      </c>
      <c r="AJ3065" s="83"/>
      <c r="AK3065" s="110">
        <f t="shared" si="496"/>
        <v>0</v>
      </c>
      <c r="AL3065" s="111"/>
      <c r="AM3065" s="92"/>
      <c r="AN3065" s="92"/>
      <c r="AO3065" s="92"/>
      <c r="AP3065" s="92"/>
      <c r="AQ3065" s="92"/>
      <c r="AR3065" s="92">
        <v>1</v>
      </c>
      <c r="AS3065" s="92"/>
      <c r="AT3065" s="92"/>
      <c r="AU3065" s="92"/>
      <c r="AV3065" s="109">
        <f t="shared" si="497"/>
        <v>500</v>
      </c>
      <c r="AW3065" s="75"/>
      <c r="AX3065" s="110">
        <f t="shared" si="498"/>
        <v>20</v>
      </c>
      <c r="AY3065" s="111"/>
      <c r="AZ3065" s="93"/>
      <c r="BA3065" s="94" t="s">
        <v>131</v>
      </c>
      <c r="BB3065" s="71"/>
      <c r="BC3065" s="54"/>
      <c r="BD3065" s="41">
        <v>5</v>
      </c>
      <c r="BE3065" s="52">
        <v>52</v>
      </c>
      <c r="BF3065" s="62">
        <v>5231</v>
      </c>
      <c r="BG3065" s="280" t="s">
        <v>52</v>
      </c>
    </row>
    <row r="3066" spans="1:59" s="63" customFormat="1" ht="12.75" x14ac:dyDescent="0.2">
      <c r="A3066" s="196">
        <v>5</v>
      </c>
      <c r="B3066" s="197" t="s">
        <v>938</v>
      </c>
      <c r="C3066" s="208">
        <v>52</v>
      </c>
      <c r="D3066" s="209" t="s">
        <v>982</v>
      </c>
      <c r="E3066" s="210">
        <v>5231</v>
      </c>
      <c r="F3066" s="211" t="s">
        <v>992</v>
      </c>
      <c r="G3066" s="231" t="s">
        <v>314</v>
      </c>
      <c r="H3066" s="89"/>
      <c r="I3066" s="90" t="s">
        <v>1001</v>
      </c>
      <c r="J3066" s="90"/>
      <c r="K3066" s="90" t="s">
        <v>64</v>
      </c>
      <c r="L3066" s="90" t="s">
        <v>119</v>
      </c>
      <c r="M3066" s="91"/>
      <c r="N3066" s="312">
        <v>1</v>
      </c>
      <c r="O3066" s="313">
        <f t="shared" si="499"/>
        <v>0.04</v>
      </c>
      <c r="P3066" s="104">
        <v>1</v>
      </c>
      <c r="Q3066" s="92"/>
      <c r="R3066" s="92"/>
      <c r="S3066" s="92"/>
      <c r="T3066" s="92"/>
      <c r="U3066" s="92"/>
      <c r="V3066" s="92"/>
      <c r="W3066" s="92"/>
      <c r="X3066" s="109">
        <f t="shared" si="493"/>
        <v>100</v>
      </c>
      <c r="Y3066" s="83"/>
      <c r="Z3066" s="110">
        <f t="shared" si="494"/>
        <v>4</v>
      </c>
      <c r="AA3066" s="111"/>
      <c r="AB3066" s="92"/>
      <c r="AC3066" s="92"/>
      <c r="AD3066" s="92"/>
      <c r="AE3066" s="92"/>
      <c r="AF3066" s="92"/>
      <c r="AG3066" s="92"/>
      <c r="AH3066" s="92"/>
      <c r="AI3066" s="109">
        <f t="shared" si="495"/>
        <v>0</v>
      </c>
      <c r="AJ3066" s="83"/>
      <c r="AK3066" s="110">
        <f t="shared" si="496"/>
        <v>0</v>
      </c>
      <c r="AL3066" s="111"/>
      <c r="AM3066" s="92"/>
      <c r="AN3066" s="92"/>
      <c r="AO3066" s="92"/>
      <c r="AP3066" s="92"/>
      <c r="AQ3066" s="92"/>
      <c r="AR3066" s="92"/>
      <c r="AS3066" s="92"/>
      <c r="AT3066" s="92">
        <v>1</v>
      </c>
      <c r="AU3066" s="92"/>
      <c r="AV3066" s="109">
        <f t="shared" si="497"/>
        <v>2500</v>
      </c>
      <c r="AW3066" s="75"/>
      <c r="AX3066" s="110">
        <f t="shared" si="498"/>
        <v>100</v>
      </c>
      <c r="AY3066" s="111"/>
      <c r="AZ3066" s="93"/>
      <c r="BA3066" s="94" t="s">
        <v>131</v>
      </c>
      <c r="BB3066" s="71"/>
      <c r="BC3066" s="54"/>
      <c r="BD3066" s="41">
        <v>5</v>
      </c>
      <c r="BE3066" s="52">
        <v>52</v>
      </c>
      <c r="BF3066" s="62">
        <v>5231</v>
      </c>
      <c r="BG3066" s="280" t="s">
        <v>52</v>
      </c>
    </row>
    <row r="3067" spans="1:59" s="63" customFormat="1" ht="12.75" x14ac:dyDescent="0.2">
      <c r="A3067" s="196">
        <v>5</v>
      </c>
      <c r="B3067" s="197" t="s">
        <v>938</v>
      </c>
      <c r="C3067" s="208">
        <v>52</v>
      </c>
      <c r="D3067" s="209" t="s">
        <v>982</v>
      </c>
      <c r="E3067" s="210">
        <v>5231</v>
      </c>
      <c r="F3067" s="211" t="s">
        <v>992</v>
      </c>
      <c r="G3067" s="231" t="s">
        <v>314</v>
      </c>
      <c r="H3067" s="89"/>
      <c r="I3067" s="90" t="s">
        <v>988</v>
      </c>
      <c r="J3067" s="90"/>
      <c r="K3067" s="90" t="s">
        <v>511</v>
      </c>
      <c r="L3067" s="90"/>
      <c r="M3067" s="91"/>
      <c r="N3067" s="312">
        <v>1</v>
      </c>
      <c r="O3067" s="313">
        <f t="shared" si="499"/>
        <v>0.04</v>
      </c>
      <c r="P3067" s="104"/>
      <c r="Q3067" s="92"/>
      <c r="R3067" s="92"/>
      <c r="S3067" s="92"/>
      <c r="T3067" s="92"/>
      <c r="U3067" s="92"/>
      <c r="V3067" s="92"/>
      <c r="W3067" s="92">
        <v>1</v>
      </c>
      <c r="X3067" s="109">
        <f t="shared" si="493"/>
        <v>25000</v>
      </c>
      <c r="Y3067" s="83"/>
      <c r="Z3067" s="110">
        <f t="shared" si="494"/>
        <v>1000</v>
      </c>
      <c r="AA3067" s="111"/>
      <c r="AB3067" s="92"/>
      <c r="AC3067" s="92"/>
      <c r="AD3067" s="92"/>
      <c r="AE3067" s="92"/>
      <c r="AF3067" s="92"/>
      <c r="AG3067" s="92"/>
      <c r="AH3067" s="92"/>
      <c r="AI3067" s="109">
        <f t="shared" si="495"/>
        <v>0</v>
      </c>
      <c r="AJ3067" s="83"/>
      <c r="AK3067" s="110">
        <f t="shared" si="496"/>
        <v>0</v>
      </c>
      <c r="AL3067" s="111"/>
      <c r="AM3067" s="92"/>
      <c r="AN3067" s="92"/>
      <c r="AO3067" s="92"/>
      <c r="AP3067" s="92">
        <v>1</v>
      </c>
      <c r="AQ3067" s="92"/>
      <c r="AR3067" s="92"/>
      <c r="AS3067" s="92"/>
      <c r="AT3067" s="92"/>
      <c r="AU3067" s="92"/>
      <c r="AV3067" s="109">
        <f t="shared" si="497"/>
        <v>100</v>
      </c>
      <c r="AW3067" s="75"/>
      <c r="AX3067" s="110">
        <f t="shared" si="498"/>
        <v>4</v>
      </c>
      <c r="AY3067" s="111"/>
      <c r="AZ3067" s="93"/>
      <c r="BA3067" s="94" t="s">
        <v>131</v>
      </c>
      <c r="BB3067" s="71"/>
      <c r="BC3067" s="54"/>
      <c r="BD3067" s="41">
        <v>5</v>
      </c>
      <c r="BE3067" s="52">
        <v>52</v>
      </c>
      <c r="BF3067" s="62">
        <v>5231</v>
      </c>
      <c r="BG3067" s="280" t="s">
        <v>52</v>
      </c>
    </row>
    <row r="3068" spans="1:59" s="63" customFormat="1" ht="12.75" x14ac:dyDescent="0.2">
      <c r="A3068" s="196">
        <v>5</v>
      </c>
      <c r="B3068" s="197" t="s">
        <v>938</v>
      </c>
      <c r="C3068" s="208">
        <v>52</v>
      </c>
      <c r="D3068" s="209" t="s">
        <v>982</v>
      </c>
      <c r="E3068" s="210">
        <v>5231</v>
      </c>
      <c r="F3068" s="211" t="s">
        <v>992</v>
      </c>
      <c r="G3068" s="231" t="s">
        <v>314</v>
      </c>
      <c r="H3068" s="89"/>
      <c r="I3068" s="90" t="s">
        <v>838</v>
      </c>
      <c r="J3068" s="90"/>
      <c r="K3068" s="90" t="s">
        <v>64</v>
      </c>
      <c r="L3068" s="90" t="s">
        <v>119</v>
      </c>
      <c r="M3068" s="91"/>
      <c r="N3068" s="312">
        <v>1</v>
      </c>
      <c r="O3068" s="313">
        <f t="shared" si="499"/>
        <v>0.04</v>
      </c>
      <c r="P3068" s="104">
        <v>1</v>
      </c>
      <c r="Q3068" s="92"/>
      <c r="R3068" s="92"/>
      <c r="S3068" s="92"/>
      <c r="T3068" s="92"/>
      <c r="U3068" s="92"/>
      <c r="V3068" s="92"/>
      <c r="W3068" s="92"/>
      <c r="X3068" s="109">
        <f t="shared" si="493"/>
        <v>100</v>
      </c>
      <c r="Y3068" s="83"/>
      <c r="Z3068" s="110">
        <f t="shared" si="494"/>
        <v>4</v>
      </c>
      <c r="AA3068" s="111"/>
      <c r="AB3068" s="92"/>
      <c r="AC3068" s="92"/>
      <c r="AD3068" s="92"/>
      <c r="AE3068" s="92"/>
      <c r="AF3068" s="92"/>
      <c r="AG3068" s="92"/>
      <c r="AH3068" s="92"/>
      <c r="AI3068" s="109">
        <f t="shared" si="495"/>
        <v>0</v>
      </c>
      <c r="AJ3068" s="83"/>
      <c r="AK3068" s="110">
        <f t="shared" si="496"/>
        <v>0</v>
      </c>
      <c r="AL3068" s="111"/>
      <c r="AM3068" s="92"/>
      <c r="AN3068" s="92"/>
      <c r="AO3068" s="92"/>
      <c r="AP3068" s="92"/>
      <c r="AQ3068" s="92"/>
      <c r="AR3068" s="92"/>
      <c r="AS3068" s="92"/>
      <c r="AT3068" s="92">
        <v>1</v>
      </c>
      <c r="AU3068" s="92"/>
      <c r="AV3068" s="109">
        <f t="shared" si="497"/>
        <v>2500</v>
      </c>
      <c r="AW3068" s="75"/>
      <c r="AX3068" s="110">
        <f t="shared" si="498"/>
        <v>100</v>
      </c>
      <c r="AY3068" s="111"/>
      <c r="AZ3068" s="93"/>
      <c r="BA3068" s="94" t="s">
        <v>131</v>
      </c>
      <c r="BB3068" s="71"/>
      <c r="BC3068" s="54"/>
      <c r="BD3068" s="41">
        <v>5</v>
      </c>
      <c r="BE3068" s="52">
        <v>52</v>
      </c>
      <c r="BF3068" s="62">
        <v>5231</v>
      </c>
      <c r="BG3068" s="280" t="s">
        <v>52</v>
      </c>
    </row>
    <row r="3069" spans="1:59" s="63" customFormat="1" ht="12.75" x14ac:dyDescent="0.2">
      <c r="A3069" s="196">
        <v>5</v>
      </c>
      <c r="B3069" s="197" t="s">
        <v>938</v>
      </c>
      <c r="C3069" s="208">
        <v>52</v>
      </c>
      <c r="D3069" s="209" t="s">
        <v>982</v>
      </c>
      <c r="E3069" s="210">
        <v>5231</v>
      </c>
      <c r="F3069" s="211" t="s">
        <v>992</v>
      </c>
      <c r="G3069" s="231" t="s">
        <v>314</v>
      </c>
      <c r="H3069" s="65"/>
      <c r="I3069" s="222"/>
      <c r="J3069" s="66"/>
      <c r="K3069" s="66"/>
      <c r="L3069" s="66"/>
      <c r="M3069" s="64"/>
      <c r="N3069" s="304"/>
      <c r="O3069" s="305"/>
      <c r="P3069" s="127"/>
      <c r="Q3069" s="67"/>
      <c r="R3069" s="67"/>
      <c r="S3069" s="67"/>
      <c r="T3069" s="67"/>
      <c r="U3069" s="67"/>
      <c r="V3069" s="67"/>
      <c r="W3069" s="67"/>
      <c r="X3069" s="67"/>
      <c r="Y3069" s="68"/>
      <c r="Z3069" s="68"/>
      <c r="AA3069" s="68"/>
      <c r="AB3069" s="67"/>
      <c r="AC3069" s="67"/>
      <c r="AD3069" s="67"/>
      <c r="AE3069" s="67"/>
      <c r="AF3069" s="67"/>
      <c r="AG3069" s="67"/>
      <c r="AH3069" s="67"/>
      <c r="AI3069" s="67"/>
      <c r="AJ3069" s="68"/>
      <c r="AK3069" s="68"/>
      <c r="AL3069" s="68"/>
      <c r="AM3069" s="67"/>
      <c r="AN3069" s="67"/>
      <c r="AO3069" s="67"/>
      <c r="AP3069" s="67"/>
      <c r="AQ3069" s="67"/>
      <c r="AR3069" s="67"/>
      <c r="AS3069" s="67"/>
      <c r="AT3069" s="67"/>
      <c r="AU3069" s="67"/>
      <c r="AV3069" s="67"/>
      <c r="AW3069" s="67"/>
      <c r="AX3069" s="68"/>
      <c r="AY3069" s="68"/>
      <c r="AZ3069" s="69"/>
      <c r="BA3069" s="70"/>
      <c r="BB3069" s="71"/>
      <c r="BC3069" s="54"/>
      <c r="BD3069" s="41">
        <v>5</v>
      </c>
      <c r="BE3069" s="52">
        <v>52</v>
      </c>
      <c r="BF3069" s="62">
        <v>5231</v>
      </c>
      <c r="BG3069" s="275"/>
    </row>
    <row r="3070" spans="1:59" s="63" customFormat="1" ht="12.75" x14ac:dyDescent="0.2">
      <c r="A3070" s="196">
        <v>5</v>
      </c>
      <c r="B3070" s="197" t="s">
        <v>938</v>
      </c>
      <c r="C3070" s="208">
        <v>52</v>
      </c>
      <c r="D3070" s="209" t="s">
        <v>982</v>
      </c>
      <c r="E3070" s="210">
        <v>5231</v>
      </c>
      <c r="F3070" s="211" t="s">
        <v>992</v>
      </c>
      <c r="G3070" s="230"/>
      <c r="H3070" s="56"/>
      <c r="I3070" s="221"/>
      <c r="J3070" s="57"/>
      <c r="K3070" s="57"/>
      <c r="L3070" s="57"/>
      <c r="M3070" s="55"/>
      <c r="N3070" s="303"/>
      <c r="O3070" s="245"/>
      <c r="P3070" s="122"/>
      <c r="Q3070" s="58"/>
      <c r="R3070" s="58"/>
      <c r="S3070" s="58"/>
      <c r="T3070" s="58"/>
      <c r="U3070" s="58"/>
      <c r="V3070" s="58"/>
      <c r="W3070" s="58"/>
      <c r="X3070" s="58"/>
      <c r="Y3070" s="59"/>
      <c r="Z3070" s="59"/>
      <c r="AA3070" s="59"/>
      <c r="AB3070" s="58"/>
      <c r="AC3070" s="58"/>
      <c r="AD3070" s="58"/>
      <c r="AE3070" s="58"/>
      <c r="AF3070" s="58"/>
      <c r="AG3070" s="58"/>
      <c r="AH3070" s="58"/>
      <c r="AI3070" s="58"/>
      <c r="AJ3070" s="59"/>
      <c r="AK3070" s="59"/>
      <c r="AL3070" s="59"/>
      <c r="AM3070" s="58"/>
      <c r="AN3070" s="58"/>
      <c r="AO3070" s="58"/>
      <c r="AP3070" s="58"/>
      <c r="AQ3070" s="58"/>
      <c r="AR3070" s="58"/>
      <c r="AS3070" s="58"/>
      <c r="AT3070" s="58"/>
      <c r="AU3070" s="58"/>
      <c r="AV3070" s="58"/>
      <c r="AW3070" s="58"/>
      <c r="AX3070" s="59"/>
      <c r="AY3070" s="59"/>
      <c r="AZ3070" s="60"/>
      <c r="BA3070" s="61"/>
      <c r="BB3070" s="54"/>
      <c r="BC3070" s="54"/>
      <c r="BD3070" s="41">
        <v>5</v>
      </c>
      <c r="BE3070" s="52">
        <v>52</v>
      </c>
      <c r="BF3070" s="62">
        <v>5231</v>
      </c>
      <c r="BG3070" s="274"/>
    </row>
    <row r="3071" spans="1:59" s="63" customFormat="1" ht="12.75" x14ac:dyDescent="0.2">
      <c r="A3071" s="196">
        <v>5</v>
      </c>
      <c r="B3071" s="197" t="s">
        <v>938</v>
      </c>
      <c r="C3071" s="208">
        <v>52</v>
      </c>
      <c r="D3071" s="209" t="s">
        <v>982</v>
      </c>
      <c r="E3071" s="210">
        <v>5231</v>
      </c>
      <c r="F3071" s="211" t="s">
        <v>992</v>
      </c>
      <c r="G3071" s="231"/>
      <c r="H3071" s="65"/>
      <c r="I3071" s="222"/>
      <c r="J3071" s="66"/>
      <c r="K3071" s="66"/>
      <c r="L3071" s="66"/>
      <c r="M3071" s="64"/>
      <c r="N3071" s="304"/>
      <c r="O3071" s="305"/>
      <c r="P3071" s="127"/>
      <c r="Q3071" s="67"/>
      <c r="R3071" s="67"/>
      <c r="S3071" s="67"/>
      <c r="T3071" s="67"/>
      <c r="U3071" s="67"/>
      <c r="V3071" s="67"/>
      <c r="W3071" s="67"/>
      <c r="X3071" s="67"/>
      <c r="Y3071" s="68"/>
      <c r="Z3071" s="68"/>
      <c r="AA3071" s="68"/>
      <c r="AB3071" s="67"/>
      <c r="AC3071" s="67"/>
      <c r="AD3071" s="67"/>
      <c r="AE3071" s="67"/>
      <c r="AF3071" s="67"/>
      <c r="AG3071" s="67"/>
      <c r="AH3071" s="67"/>
      <c r="AI3071" s="67"/>
      <c r="AJ3071" s="68"/>
      <c r="AK3071" s="68"/>
      <c r="AL3071" s="68"/>
      <c r="AM3071" s="67"/>
      <c r="AN3071" s="67"/>
      <c r="AO3071" s="67"/>
      <c r="AP3071" s="67"/>
      <c r="AQ3071" s="67"/>
      <c r="AR3071" s="67"/>
      <c r="AS3071" s="67"/>
      <c r="AT3071" s="67"/>
      <c r="AU3071" s="67"/>
      <c r="AV3071" s="67"/>
      <c r="AW3071" s="67"/>
      <c r="AX3071" s="68"/>
      <c r="AY3071" s="68"/>
      <c r="AZ3071" s="69"/>
      <c r="BA3071" s="70"/>
      <c r="BB3071" s="71"/>
      <c r="BC3071" s="54"/>
      <c r="BD3071" s="41">
        <v>5</v>
      </c>
      <c r="BE3071" s="52">
        <v>52</v>
      </c>
      <c r="BF3071" s="62">
        <v>5231</v>
      </c>
      <c r="BG3071" s="275"/>
    </row>
    <row r="3072" spans="1:59" s="63" customFormat="1" ht="12.75" x14ac:dyDescent="0.2">
      <c r="A3072" s="196">
        <v>5</v>
      </c>
      <c r="B3072" s="197" t="s">
        <v>938</v>
      </c>
      <c r="C3072" s="208">
        <v>52</v>
      </c>
      <c r="D3072" s="209" t="s">
        <v>982</v>
      </c>
      <c r="E3072" s="210">
        <v>5231</v>
      </c>
      <c r="F3072" s="211" t="s">
        <v>992</v>
      </c>
      <c r="G3072" s="231" t="s">
        <v>1191</v>
      </c>
      <c r="H3072" s="72" t="s">
        <v>1233</v>
      </c>
      <c r="I3072" s="223" t="s">
        <v>1256</v>
      </c>
      <c r="J3072" s="73"/>
      <c r="K3072" s="73"/>
      <c r="L3072" s="73"/>
      <c r="M3072" s="74"/>
      <c r="N3072" s="247"/>
      <c r="O3072" s="306"/>
      <c r="P3072" s="105"/>
      <c r="Q3072" s="75"/>
      <c r="R3072" s="75"/>
      <c r="S3072" s="75"/>
      <c r="T3072" s="75"/>
      <c r="U3072" s="75"/>
      <c r="V3072" s="75"/>
      <c r="W3072" s="75"/>
      <c r="X3072" s="75"/>
      <c r="Y3072" s="76" t="s">
        <v>1241</v>
      </c>
      <c r="Z3072" s="77" t="s">
        <v>1241</v>
      </c>
      <c r="AA3072" s="78">
        <f>AA$2866</f>
        <v>0</v>
      </c>
      <c r="AB3072" s="75"/>
      <c r="AC3072" s="75"/>
      <c r="AD3072" s="75"/>
      <c r="AE3072" s="75"/>
      <c r="AF3072" s="75"/>
      <c r="AG3072" s="75"/>
      <c r="AH3072" s="75"/>
      <c r="AI3072" s="75"/>
      <c r="AJ3072" s="76" t="s">
        <v>1241</v>
      </c>
      <c r="AK3072" s="77" t="s">
        <v>1241</v>
      </c>
      <c r="AL3072" s="78">
        <f>AL$2866</f>
        <v>0</v>
      </c>
      <c r="AM3072" s="75"/>
      <c r="AN3072" s="75"/>
      <c r="AO3072" s="75"/>
      <c r="AP3072" s="75"/>
      <c r="AQ3072" s="75"/>
      <c r="AR3072" s="75"/>
      <c r="AS3072" s="75"/>
      <c r="AT3072" s="75"/>
      <c r="AU3072" s="75"/>
      <c r="AV3072" s="75"/>
      <c r="AW3072" s="76" t="s">
        <v>1241</v>
      </c>
      <c r="AX3072" s="77" t="s">
        <v>1241</v>
      </c>
      <c r="AY3072" s="78">
        <f>AY$2866</f>
        <v>1000</v>
      </c>
      <c r="AZ3072" s="79"/>
      <c r="BA3072" s="80" t="str">
        <f>I3072</f>
        <v>&gt; see 5124, Solid timber board linings</v>
      </c>
      <c r="BB3072" s="71"/>
      <c r="BC3072" s="54"/>
      <c r="BD3072" s="41">
        <v>5</v>
      </c>
      <c r="BE3072" s="52">
        <v>52</v>
      </c>
      <c r="BF3072" s="62">
        <v>5231</v>
      </c>
      <c r="BG3072" s="276" t="str">
        <f>H3072</f>
        <v>Default Scenario (Link)</v>
      </c>
    </row>
    <row r="3073" spans="1:59" s="63" customFormat="1" ht="12.75" x14ac:dyDescent="0.2">
      <c r="A3073" s="196">
        <v>5</v>
      </c>
      <c r="B3073" s="197" t="s">
        <v>938</v>
      </c>
      <c r="C3073" s="208">
        <v>52</v>
      </c>
      <c r="D3073" s="209" t="s">
        <v>982</v>
      </c>
      <c r="E3073" s="210">
        <v>5231</v>
      </c>
      <c r="F3073" s="211" t="s">
        <v>992</v>
      </c>
      <c r="G3073" s="231"/>
      <c r="H3073" s="65"/>
      <c r="I3073" s="222"/>
      <c r="J3073" s="66"/>
      <c r="K3073" s="66"/>
      <c r="L3073" s="66"/>
      <c r="M3073" s="64"/>
      <c r="N3073" s="304"/>
      <c r="O3073" s="305"/>
      <c r="P3073" s="127"/>
      <c r="Q3073" s="67"/>
      <c r="R3073" s="67"/>
      <c r="S3073" s="67"/>
      <c r="T3073" s="67"/>
      <c r="U3073" s="67"/>
      <c r="V3073" s="67"/>
      <c r="W3073" s="67"/>
      <c r="X3073" s="67"/>
      <c r="Y3073" s="68"/>
      <c r="Z3073" s="68"/>
      <c r="AA3073" s="68"/>
      <c r="AB3073" s="67"/>
      <c r="AC3073" s="67"/>
      <c r="AD3073" s="67"/>
      <c r="AE3073" s="67"/>
      <c r="AF3073" s="67"/>
      <c r="AG3073" s="67"/>
      <c r="AH3073" s="67"/>
      <c r="AI3073" s="67"/>
      <c r="AJ3073" s="68"/>
      <c r="AK3073" s="68"/>
      <c r="AL3073" s="68"/>
      <c r="AM3073" s="67"/>
      <c r="AN3073" s="67"/>
      <c r="AO3073" s="67"/>
      <c r="AP3073" s="67"/>
      <c r="AQ3073" s="67"/>
      <c r="AR3073" s="67"/>
      <c r="AS3073" s="67"/>
      <c r="AT3073" s="67"/>
      <c r="AU3073" s="67"/>
      <c r="AV3073" s="67"/>
      <c r="AW3073" s="67"/>
      <c r="AX3073" s="68"/>
      <c r="AY3073" s="68"/>
      <c r="AZ3073" s="69"/>
      <c r="BA3073" s="70"/>
      <c r="BB3073" s="71"/>
      <c r="BC3073" s="54"/>
      <c r="BD3073" s="41">
        <v>5</v>
      </c>
      <c r="BE3073" s="52">
        <v>52</v>
      </c>
      <c r="BF3073" s="62">
        <v>5231</v>
      </c>
      <c r="BG3073" s="275"/>
    </row>
    <row r="3074" spans="1:59" s="63" customFormat="1" ht="12.75" x14ac:dyDescent="0.2">
      <c r="A3074" s="196">
        <v>5</v>
      </c>
      <c r="B3074" s="197" t="s">
        <v>938</v>
      </c>
      <c r="C3074" s="208">
        <v>52</v>
      </c>
      <c r="D3074" s="209" t="s">
        <v>982</v>
      </c>
      <c r="E3074" s="210">
        <v>5231</v>
      </c>
      <c r="F3074" s="211" t="s">
        <v>992</v>
      </c>
      <c r="G3074" s="230"/>
      <c r="H3074" s="56"/>
      <c r="I3074" s="221"/>
      <c r="J3074" s="57"/>
      <c r="K3074" s="57"/>
      <c r="L3074" s="57"/>
      <c r="M3074" s="55"/>
      <c r="N3074" s="303"/>
      <c r="O3074" s="245"/>
      <c r="P3074" s="122"/>
      <c r="Q3074" s="58"/>
      <c r="R3074" s="58"/>
      <c r="S3074" s="58"/>
      <c r="T3074" s="58"/>
      <c r="U3074" s="58"/>
      <c r="V3074" s="58"/>
      <c r="W3074" s="58"/>
      <c r="X3074" s="58"/>
      <c r="Y3074" s="59"/>
      <c r="Z3074" s="59"/>
      <c r="AA3074" s="59"/>
      <c r="AB3074" s="58"/>
      <c r="AC3074" s="58"/>
      <c r="AD3074" s="58"/>
      <c r="AE3074" s="58"/>
      <c r="AF3074" s="58"/>
      <c r="AG3074" s="58"/>
      <c r="AH3074" s="58"/>
      <c r="AI3074" s="58"/>
      <c r="AJ3074" s="59"/>
      <c r="AK3074" s="59"/>
      <c r="AL3074" s="59"/>
      <c r="AM3074" s="58"/>
      <c r="AN3074" s="58"/>
      <c r="AO3074" s="58"/>
      <c r="AP3074" s="58"/>
      <c r="AQ3074" s="58"/>
      <c r="AR3074" s="58"/>
      <c r="AS3074" s="58"/>
      <c r="AT3074" s="58"/>
      <c r="AU3074" s="58"/>
      <c r="AV3074" s="58"/>
      <c r="AW3074" s="58"/>
      <c r="AX3074" s="59"/>
      <c r="AY3074" s="59"/>
      <c r="AZ3074" s="60"/>
      <c r="BA3074" s="61"/>
      <c r="BB3074" s="54"/>
      <c r="BC3074" s="54"/>
      <c r="BD3074" s="41">
        <v>5</v>
      </c>
      <c r="BE3074" s="52">
        <v>52</v>
      </c>
      <c r="BF3074" s="62">
        <v>5231</v>
      </c>
      <c r="BG3074" s="274"/>
    </row>
    <row r="3075" spans="1:59" s="63" customFormat="1" ht="12.75" x14ac:dyDescent="0.2">
      <c r="A3075" s="196">
        <v>5</v>
      </c>
      <c r="B3075" s="197" t="s">
        <v>938</v>
      </c>
      <c r="C3075" s="208">
        <v>52</v>
      </c>
      <c r="D3075" s="209" t="s">
        <v>982</v>
      </c>
      <c r="E3075" s="210">
        <v>5231</v>
      </c>
      <c r="F3075" s="211" t="s">
        <v>992</v>
      </c>
      <c r="G3075" s="231"/>
      <c r="H3075" s="65"/>
      <c r="I3075" s="222"/>
      <c r="J3075" s="66"/>
      <c r="K3075" s="66"/>
      <c r="L3075" s="66"/>
      <c r="M3075" s="64"/>
      <c r="N3075" s="304"/>
      <c r="O3075" s="305"/>
      <c r="P3075" s="127"/>
      <c r="Q3075" s="67"/>
      <c r="R3075" s="67"/>
      <c r="S3075" s="67"/>
      <c r="T3075" s="67"/>
      <c r="U3075" s="67"/>
      <c r="V3075" s="67"/>
      <c r="W3075" s="67"/>
      <c r="X3075" s="67"/>
      <c r="Y3075" s="68"/>
      <c r="Z3075" s="68"/>
      <c r="AA3075" s="68"/>
      <c r="AB3075" s="67"/>
      <c r="AC3075" s="67"/>
      <c r="AD3075" s="67"/>
      <c r="AE3075" s="67"/>
      <c r="AF3075" s="67"/>
      <c r="AG3075" s="67"/>
      <c r="AH3075" s="67"/>
      <c r="AI3075" s="67"/>
      <c r="AJ3075" s="68"/>
      <c r="AK3075" s="68"/>
      <c r="AL3075" s="68"/>
      <c r="AM3075" s="67"/>
      <c r="AN3075" s="67"/>
      <c r="AO3075" s="67"/>
      <c r="AP3075" s="67"/>
      <c r="AQ3075" s="67"/>
      <c r="AR3075" s="67"/>
      <c r="AS3075" s="67"/>
      <c r="AT3075" s="67"/>
      <c r="AU3075" s="67"/>
      <c r="AV3075" s="67"/>
      <c r="AW3075" s="67"/>
      <c r="AX3075" s="68"/>
      <c r="AY3075" s="68"/>
      <c r="AZ3075" s="69"/>
      <c r="BA3075" s="70"/>
      <c r="BB3075" s="71"/>
      <c r="BC3075" s="54"/>
      <c r="BD3075" s="41">
        <v>5</v>
      </c>
      <c r="BE3075" s="52">
        <v>52</v>
      </c>
      <c r="BF3075" s="62">
        <v>5231</v>
      </c>
      <c r="BG3075" s="275"/>
    </row>
    <row r="3076" spans="1:59" s="63" customFormat="1" ht="12.75" x14ac:dyDescent="0.2">
      <c r="A3076" s="196">
        <v>5</v>
      </c>
      <c r="B3076" s="197" t="s">
        <v>938</v>
      </c>
      <c r="C3076" s="208">
        <v>52</v>
      </c>
      <c r="D3076" s="209" t="s">
        <v>982</v>
      </c>
      <c r="E3076" s="210">
        <v>5231</v>
      </c>
      <c r="F3076" s="211" t="s">
        <v>992</v>
      </c>
      <c r="G3076" s="231" t="s">
        <v>1192</v>
      </c>
      <c r="H3076" s="72" t="s">
        <v>1233</v>
      </c>
      <c r="I3076" s="223" t="s">
        <v>1242</v>
      </c>
      <c r="J3076" s="73"/>
      <c r="K3076" s="73"/>
      <c r="L3076" s="73"/>
      <c r="M3076" s="74"/>
      <c r="N3076" s="247"/>
      <c r="O3076" s="306"/>
      <c r="P3076" s="105"/>
      <c r="Q3076" s="75"/>
      <c r="R3076" s="75"/>
      <c r="S3076" s="75"/>
      <c r="T3076" s="75"/>
      <c r="U3076" s="75"/>
      <c r="V3076" s="75"/>
      <c r="W3076" s="75"/>
      <c r="X3076" s="75"/>
      <c r="Y3076" s="76" t="s">
        <v>1241</v>
      </c>
      <c r="Z3076" s="77" t="s">
        <v>1241</v>
      </c>
      <c r="AA3076" s="78">
        <f>AA$596</f>
        <v>0</v>
      </c>
      <c r="AB3076" s="75"/>
      <c r="AC3076" s="75"/>
      <c r="AD3076" s="75"/>
      <c r="AE3076" s="75"/>
      <c r="AF3076" s="75"/>
      <c r="AG3076" s="75"/>
      <c r="AH3076" s="75"/>
      <c r="AI3076" s="75"/>
      <c r="AJ3076" s="76" t="s">
        <v>1241</v>
      </c>
      <c r="AK3076" s="77" t="s">
        <v>1241</v>
      </c>
      <c r="AL3076" s="78">
        <f>AL$596</f>
        <v>0</v>
      </c>
      <c r="AM3076" s="75"/>
      <c r="AN3076" s="75"/>
      <c r="AO3076" s="75"/>
      <c r="AP3076" s="75"/>
      <c r="AQ3076" s="75"/>
      <c r="AR3076" s="75"/>
      <c r="AS3076" s="75"/>
      <c r="AT3076" s="75"/>
      <c r="AU3076" s="75"/>
      <c r="AV3076" s="75"/>
      <c r="AW3076" s="76" t="s">
        <v>1241</v>
      </c>
      <c r="AX3076" s="77" t="s">
        <v>1241</v>
      </c>
      <c r="AY3076" s="78">
        <f>AY$596</f>
        <v>1000</v>
      </c>
      <c r="AZ3076" s="79"/>
      <c r="BA3076" s="80" t="str">
        <f>I3076</f>
        <v>&gt; see 3813, Engineered wood products</v>
      </c>
      <c r="BB3076" s="71"/>
      <c r="BC3076" s="54"/>
      <c r="BD3076" s="41">
        <v>5</v>
      </c>
      <c r="BE3076" s="52">
        <v>52</v>
      </c>
      <c r="BF3076" s="62">
        <v>5231</v>
      </c>
      <c r="BG3076" s="276" t="str">
        <f>H3076</f>
        <v>Default Scenario (Link)</v>
      </c>
    </row>
    <row r="3077" spans="1:59" s="63" customFormat="1" ht="12.75" x14ac:dyDescent="0.2">
      <c r="A3077" s="196">
        <v>5</v>
      </c>
      <c r="B3077" s="197" t="s">
        <v>938</v>
      </c>
      <c r="C3077" s="208">
        <v>52</v>
      </c>
      <c r="D3077" s="209" t="s">
        <v>982</v>
      </c>
      <c r="E3077" s="210">
        <v>5231</v>
      </c>
      <c r="F3077" s="211" t="s">
        <v>992</v>
      </c>
      <c r="G3077" s="231"/>
      <c r="H3077" s="65"/>
      <c r="I3077" s="222"/>
      <c r="J3077" s="66"/>
      <c r="K3077" s="66"/>
      <c r="L3077" s="66"/>
      <c r="M3077" s="64"/>
      <c r="N3077" s="304"/>
      <c r="O3077" s="305"/>
      <c r="P3077" s="127"/>
      <c r="Q3077" s="67"/>
      <c r="R3077" s="67"/>
      <c r="S3077" s="67"/>
      <c r="T3077" s="67"/>
      <c r="U3077" s="67"/>
      <c r="V3077" s="67"/>
      <c r="W3077" s="67"/>
      <c r="X3077" s="67"/>
      <c r="Y3077" s="68"/>
      <c r="Z3077" s="68"/>
      <c r="AA3077" s="68"/>
      <c r="AB3077" s="67"/>
      <c r="AC3077" s="67"/>
      <c r="AD3077" s="67"/>
      <c r="AE3077" s="67"/>
      <c r="AF3077" s="67"/>
      <c r="AG3077" s="67"/>
      <c r="AH3077" s="67"/>
      <c r="AI3077" s="67"/>
      <c r="AJ3077" s="68"/>
      <c r="AK3077" s="68"/>
      <c r="AL3077" s="68"/>
      <c r="AM3077" s="67"/>
      <c r="AN3077" s="67"/>
      <c r="AO3077" s="67"/>
      <c r="AP3077" s="67"/>
      <c r="AQ3077" s="67"/>
      <c r="AR3077" s="67"/>
      <c r="AS3077" s="67"/>
      <c r="AT3077" s="67"/>
      <c r="AU3077" s="67"/>
      <c r="AV3077" s="67"/>
      <c r="AW3077" s="67"/>
      <c r="AX3077" s="68"/>
      <c r="AY3077" s="68"/>
      <c r="AZ3077" s="69"/>
      <c r="BA3077" s="70"/>
      <c r="BB3077" s="71"/>
      <c r="BC3077" s="54"/>
      <c r="BD3077" s="41">
        <v>5</v>
      </c>
      <c r="BE3077" s="52">
        <v>52</v>
      </c>
      <c r="BF3077" s="62">
        <v>5231</v>
      </c>
      <c r="BG3077" s="275"/>
    </row>
    <row r="3078" spans="1:59" s="63" customFormat="1" ht="12.75" x14ac:dyDescent="0.2">
      <c r="A3078" s="196">
        <v>5</v>
      </c>
      <c r="B3078" s="197" t="s">
        <v>938</v>
      </c>
      <c r="C3078" s="208">
        <v>52</v>
      </c>
      <c r="D3078" s="209" t="s">
        <v>982</v>
      </c>
      <c r="E3078" s="210">
        <v>5231</v>
      </c>
      <c r="F3078" s="211" t="s">
        <v>992</v>
      </c>
      <c r="G3078" s="230"/>
      <c r="H3078" s="56"/>
      <c r="I3078" s="221"/>
      <c r="J3078" s="57"/>
      <c r="K3078" s="57"/>
      <c r="L3078" s="57"/>
      <c r="M3078" s="55"/>
      <c r="N3078" s="303"/>
      <c r="O3078" s="245"/>
      <c r="P3078" s="122"/>
      <c r="Q3078" s="58"/>
      <c r="R3078" s="58"/>
      <c r="S3078" s="58"/>
      <c r="T3078" s="58"/>
      <c r="U3078" s="58"/>
      <c r="V3078" s="58"/>
      <c r="W3078" s="58"/>
      <c r="X3078" s="58"/>
      <c r="Y3078" s="59"/>
      <c r="Z3078" s="59"/>
      <c r="AA3078" s="59"/>
      <c r="AB3078" s="58"/>
      <c r="AC3078" s="58"/>
      <c r="AD3078" s="58"/>
      <c r="AE3078" s="58"/>
      <c r="AF3078" s="58"/>
      <c r="AG3078" s="58"/>
      <c r="AH3078" s="58"/>
      <c r="AI3078" s="58"/>
      <c r="AJ3078" s="59"/>
      <c r="AK3078" s="59"/>
      <c r="AL3078" s="59"/>
      <c r="AM3078" s="58"/>
      <c r="AN3078" s="58"/>
      <c r="AO3078" s="58"/>
      <c r="AP3078" s="58"/>
      <c r="AQ3078" s="58"/>
      <c r="AR3078" s="58"/>
      <c r="AS3078" s="58"/>
      <c r="AT3078" s="58"/>
      <c r="AU3078" s="58"/>
      <c r="AV3078" s="58"/>
      <c r="AW3078" s="58"/>
      <c r="AX3078" s="59"/>
      <c r="AY3078" s="59"/>
      <c r="AZ3078" s="60"/>
      <c r="BA3078" s="61"/>
      <c r="BB3078" s="54"/>
      <c r="BC3078" s="54"/>
      <c r="BD3078" s="41">
        <v>5</v>
      </c>
      <c r="BE3078" s="52">
        <v>52</v>
      </c>
      <c r="BF3078" s="62">
        <v>5231</v>
      </c>
      <c r="BG3078" s="274"/>
    </row>
    <row r="3079" spans="1:59" s="63" customFormat="1" ht="12.75" x14ac:dyDescent="0.2">
      <c r="A3079" s="196">
        <v>5</v>
      </c>
      <c r="B3079" s="197" t="s">
        <v>938</v>
      </c>
      <c r="C3079" s="208">
        <v>52</v>
      </c>
      <c r="D3079" s="209" t="s">
        <v>982</v>
      </c>
      <c r="E3079" s="210">
        <v>5231</v>
      </c>
      <c r="F3079" s="211" t="s">
        <v>992</v>
      </c>
      <c r="G3079" s="231"/>
      <c r="H3079" s="65"/>
      <c r="I3079" s="222"/>
      <c r="J3079" s="66"/>
      <c r="K3079" s="66"/>
      <c r="L3079" s="66"/>
      <c r="M3079" s="64"/>
      <c r="N3079" s="304"/>
      <c r="O3079" s="305"/>
      <c r="P3079" s="127"/>
      <c r="Q3079" s="67"/>
      <c r="R3079" s="67"/>
      <c r="S3079" s="67"/>
      <c r="T3079" s="67"/>
      <c r="U3079" s="67"/>
      <c r="V3079" s="67"/>
      <c r="W3079" s="67"/>
      <c r="X3079" s="67"/>
      <c r="Y3079" s="68"/>
      <c r="Z3079" s="68"/>
      <c r="AA3079" s="68"/>
      <c r="AB3079" s="67"/>
      <c r="AC3079" s="67"/>
      <c r="AD3079" s="67"/>
      <c r="AE3079" s="67"/>
      <c r="AF3079" s="67"/>
      <c r="AG3079" s="67"/>
      <c r="AH3079" s="67"/>
      <c r="AI3079" s="67"/>
      <c r="AJ3079" s="68"/>
      <c r="AK3079" s="68"/>
      <c r="AL3079" s="68"/>
      <c r="AM3079" s="67"/>
      <c r="AN3079" s="67"/>
      <c r="AO3079" s="67"/>
      <c r="AP3079" s="67"/>
      <c r="AQ3079" s="67"/>
      <c r="AR3079" s="67"/>
      <c r="AS3079" s="67"/>
      <c r="AT3079" s="67"/>
      <c r="AU3079" s="67"/>
      <c r="AV3079" s="67"/>
      <c r="AW3079" s="67"/>
      <c r="AX3079" s="68"/>
      <c r="AY3079" s="68"/>
      <c r="AZ3079" s="69"/>
      <c r="BA3079" s="70"/>
      <c r="BB3079" s="71"/>
      <c r="BC3079" s="54"/>
      <c r="BD3079" s="41">
        <v>5</v>
      </c>
      <c r="BE3079" s="52">
        <v>52</v>
      </c>
      <c r="BF3079" s="62">
        <v>5231</v>
      </c>
      <c r="BG3079" s="275"/>
    </row>
    <row r="3080" spans="1:59" s="63" customFormat="1" ht="12.75" x14ac:dyDescent="0.2">
      <c r="A3080" s="196">
        <v>5</v>
      </c>
      <c r="B3080" s="197" t="s">
        <v>938</v>
      </c>
      <c r="C3080" s="208">
        <v>52</v>
      </c>
      <c r="D3080" s="209" t="s">
        <v>982</v>
      </c>
      <c r="E3080" s="210">
        <v>5231</v>
      </c>
      <c r="F3080" s="211" t="s">
        <v>992</v>
      </c>
      <c r="G3080" s="231" t="s">
        <v>1198</v>
      </c>
      <c r="H3080" s="72" t="s">
        <v>1233</v>
      </c>
      <c r="I3080" s="223" t="s">
        <v>1255</v>
      </c>
      <c r="J3080" s="73"/>
      <c r="K3080" s="73"/>
      <c r="L3080" s="73"/>
      <c r="M3080" s="74"/>
      <c r="N3080" s="247"/>
      <c r="O3080" s="306"/>
      <c r="P3080" s="105"/>
      <c r="Q3080" s="75"/>
      <c r="R3080" s="75"/>
      <c r="S3080" s="75"/>
      <c r="T3080" s="75"/>
      <c r="U3080" s="75"/>
      <c r="V3080" s="75"/>
      <c r="W3080" s="75"/>
      <c r="X3080" s="75"/>
      <c r="Y3080" s="76" t="s">
        <v>1241</v>
      </c>
      <c r="Z3080" s="77" t="s">
        <v>1241</v>
      </c>
      <c r="AA3080" s="78">
        <f>AA$2838</f>
        <v>2500</v>
      </c>
      <c r="AB3080" s="75"/>
      <c r="AC3080" s="75"/>
      <c r="AD3080" s="75"/>
      <c r="AE3080" s="75"/>
      <c r="AF3080" s="75"/>
      <c r="AG3080" s="75"/>
      <c r="AH3080" s="75"/>
      <c r="AI3080" s="75"/>
      <c r="AJ3080" s="76" t="s">
        <v>1241</v>
      </c>
      <c r="AK3080" s="77" t="s">
        <v>1241</v>
      </c>
      <c r="AL3080" s="78">
        <f>AL$2838</f>
        <v>0</v>
      </c>
      <c r="AM3080" s="75"/>
      <c r="AN3080" s="75"/>
      <c r="AO3080" s="75"/>
      <c r="AP3080" s="75"/>
      <c r="AQ3080" s="75"/>
      <c r="AR3080" s="75"/>
      <c r="AS3080" s="75"/>
      <c r="AT3080" s="75"/>
      <c r="AU3080" s="75"/>
      <c r="AV3080" s="75"/>
      <c r="AW3080" s="76" t="s">
        <v>1241</v>
      </c>
      <c r="AX3080" s="77" t="s">
        <v>1241</v>
      </c>
      <c r="AY3080" s="78">
        <f>AY$2838</f>
        <v>500</v>
      </c>
      <c r="AZ3080" s="79"/>
      <c r="BA3080" s="80" t="str">
        <f>I3080</f>
        <v>&gt; see 5123, Manufactured timber board linings</v>
      </c>
      <c r="BB3080" s="71"/>
      <c r="BC3080" s="54"/>
      <c r="BD3080" s="41">
        <v>5</v>
      </c>
      <c r="BE3080" s="52">
        <v>52</v>
      </c>
      <c r="BF3080" s="62">
        <v>5231</v>
      </c>
      <c r="BG3080" s="276" t="str">
        <f>H3080</f>
        <v>Default Scenario (Link)</v>
      </c>
    </row>
    <row r="3081" spans="1:59" s="63" customFormat="1" ht="12.75" x14ac:dyDescent="0.2">
      <c r="A3081" s="196">
        <v>5</v>
      </c>
      <c r="B3081" s="197" t="s">
        <v>938</v>
      </c>
      <c r="C3081" s="208">
        <v>52</v>
      </c>
      <c r="D3081" s="209" t="s">
        <v>982</v>
      </c>
      <c r="E3081" s="210">
        <v>5231</v>
      </c>
      <c r="F3081" s="211" t="s">
        <v>992</v>
      </c>
      <c r="G3081" s="231"/>
      <c r="H3081" s="65"/>
      <c r="I3081" s="222"/>
      <c r="J3081" s="66"/>
      <c r="K3081" s="66"/>
      <c r="L3081" s="66"/>
      <c r="M3081" s="64"/>
      <c r="N3081" s="304"/>
      <c r="O3081" s="305"/>
      <c r="P3081" s="127"/>
      <c r="Q3081" s="67"/>
      <c r="R3081" s="67"/>
      <c r="S3081" s="67"/>
      <c r="T3081" s="67"/>
      <c r="U3081" s="67"/>
      <c r="V3081" s="67"/>
      <c r="W3081" s="67"/>
      <c r="X3081" s="67"/>
      <c r="Y3081" s="68"/>
      <c r="Z3081" s="68"/>
      <c r="AA3081" s="68"/>
      <c r="AB3081" s="67"/>
      <c r="AC3081" s="67"/>
      <c r="AD3081" s="67"/>
      <c r="AE3081" s="67"/>
      <c r="AF3081" s="67"/>
      <c r="AG3081" s="67"/>
      <c r="AH3081" s="67"/>
      <c r="AI3081" s="67"/>
      <c r="AJ3081" s="68"/>
      <c r="AK3081" s="68"/>
      <c r="AL3081" s="68"/>
      <c r="AM3081" s="67"/>
      <c r="AN3081" s="67"/>
      <c r="AO3081" s="67"/>
      <c r="AP3081" s="67"/>
      <c r="AQ3081" s="67"/>
      <c r="AR3081" s="67"/>
      <c r="AS3081" s="67"/>
      <c r="AT3081" s="67"/>
      <c r="AU3081" s="67"/>
      <c r="AV3081" s="67"/>
      <c r="AW3081" s="67"/>
      <c r="AX3081" s="68"/>
      <c r="AY3081" s="68"/>
      <c r="AZ3081" s="69"/>
      <c r="BA3081" s="70"/>
      <c r="BB3081" s="71"/>
      <c r="BC3081" s="54"/>
      <c r="BD3081" s="41">
        <v>5</v>
      </c>
      <c r="BE3081" s="52">
        <v>52</v>
      </c>
      <c r="BF3081" s="62">
        <v>5231</v>
      </c>
      <c r="BG3081" s="275"/>
    </row>
    <row r="3082" spans="1:59" s="63" customFormat="1" ht="12.75" x14ac:dyDescent="0.2">
      <c r="A3082" s="196">
        <v>5</v>
      </c>
      <c r="B3082" s="197" t="s">
        <v>938</v>
      </c>
      <c r="C3082" s="208">
        <v>52</v>
      </c>
      <c r="D3082" s="209" t="s">
        <v>982</v>
      </c>
      <c r="E3082" s="210">
        <v>5231</v>
      </c>
      <c r="F3082" s="211" t="s">
        <v>992</v>
      </c>
      <c r="G3082" s="230"/>
      <c r="H3082" s="56"/>
      <c r="I3082" s="221"/>
      <c r="J3082" s="57"/>
      <c r="K3082" s="57"/>
      <c r="L3082" s="57"/>
      <c r="M3082" s="55"/>
      <c r="N3082" s="303"/>
      <c r="O3082" s="245"/>
      <c r="P3082" s="122"/>
      <c r="Q3082" s="58"/>
      <c r="R3082" s="58"/>
      <c r="S3082" s="58"/>
      <c r="T3082" s="58"/>
      <c r="U3082" s="58"/>
      <c r="V3082" s="58"/>
      <c r="W3082" s="58"/>
      <c r="X3082" s="58"/>
      <c r="Y3082" s="59"/>
      <c r="Z3082" s="59"/>
      <c r="AA3082" s="59"/>
      <c r="AB3082" s="58"/>
      <c r="AC3082" s="58"/>
      <c r="AD3082" s="58"/>
      <c r="AE3082" s="58"/>
      <c r="AF3082" s="58"/>
      <c r="AG3082" s="58"/>
      <c r="AH3082" s="58"/>
      <c r="AI3082" s="58"/>
      <c r="AJ3082" s="59"/>
      <c r="AK3082" s="59"/>
      <c r="AL3082" s="59"/>
      <c r="AM3082" s="58"/>
      <c r="AN3082" s="58"/>
      <c r="AO3082" s="58"/>
      <c r="AP3082" s="58"/>
      <c r="AQ3082" s="58"/>
      <c r="AR3082" s="58"/>
      <c r="AS3082" s="58"/>
      <c r="AT3082" s="58"/>
      <c r="AU3082" s="58"/>
      <c r="AV3082" s="58"/>
      <c r="AW3082" s="58"/>
      <c r="AX3082" s="59"/>
      <c r="AY3082" s="59"/>
      <c r="AZ3082" s="60"/>
      <c r="BA3082" s="61"/>
      <c r="BB3082" s="54"/>
      <c r="BC3082" s="54"/>
      <c r="BD3082" s="41">
        <v>5</v>
      </c>
      <c r="BE3082" s="52">
        <v>52</v>
      </c>
      <c r="BF3082" s="62">
        <v>5231</v>
      </c>
      <c r="BG3082" s="274"/>
    </row>
    <row r="3083" spans="1:59" s="63" customFormat="1" ht="12.75" x14ac:dyDescent="0.2">
      <c r="A3083" s="196">
        <v>5</v>
      </c>
      <c r="B3083" s="197" t="s">
        <v>938</v>
      </c>
      <c r="C3083" s="208">
        <v>52</v>
      </c>
      <c r="D3083" s="209" t="s">
        <v>982</v>
      </c>
      <c r="E3083" s="210">
        <v>5231</v>
      </c>
      <c r="F3083" s="211" t="s">
        <v>992</v>
      </c>
      <c r="G3083" s="231"/>
      <c r="H3083" s="65"/>
      <c r="I3083" s="222"/>
      <c r="J3083" s="66"/>
      <c r="K3083" s="66"/>
      <c r="L3083" s="66"/>
      <c r="M3083" s="64"/>
      <c r="N3083" s="304"/>
      <c r="O3083" s="305"/>
      <c r="P3083" s="127"/>
      <c r="Q3083" s="67"/>
      <c r="R3083" s="67"/>
      <c r="S3083" s="67"/>
      <c r="T3083" s="67"/>
      <c r="U3083" s="67"/>
      <c r="V3083" s="67"/>
      <c r="W3083" s="67"/>
      <c r="X3083" s="67"/>
      <c r="Y3083" s="68"/>
      <c r="Z3083" s="68"/>
      <c r="AA3083" s="68"/>
      <c r="AB3083" s="67"/>
      <c r="AC3083" s="67"/>
      <c r="AD3083" s="67"/>
      <c r="AE3083" s="67"/>
      <c r="AF3083" s="67"/>
      <c r="AG3083" s="67"/>
      <c r="AH3083" s="67"/>
      <c r="AI3083" s="67"/>
      <c r="AJ3083" s="68"/>
      <c r="AK3083" s="68"/>
      <c r="AL3083" s="68"/>
      <c r="AM3083" s="67"/>
      <c r="AN3083" s="67"/>
      <c r="AO3083" s="67"/>
      <c r="AP3083" s="67"/>
      <c r="AQ3083" s="67"/>
      <c r="AR3083" s="67"/>
      <c r="AS3083" s="67"/>
      <c r="AT3083" s="67"/>
      <c r="AU3083" s="67"/>
      <c r="AV3083" s="67"/>
      <c r="AW3083" s="67"/>
      <c r="AX3083" s="68"/>
      <c r="AY3083" s="68"/>
      <c r="AZ3083" s="69"/>
      <c r="BA3083" s="70"/>
      <c r="BB3083" s="71"/>
      <c r="BC3083" s="54"/>
      <c r="BD3083" s="41">
        <v>5</v>
      </c>
      <c r="BE3083" s="52">
        <v>52</v>
      </c>
      <c r="BF3083" s="62">
        <v>5231</v>
      </c>
      <c r="BG3083" s="275"/>
    </row>
    <row r="3084" spans="1:59" s="63" customFormat="1" ht="12.75" x14ac:dyDescent="0.2">
      <c r="A3084" s="196">
        <v>5</v>
      </c>
      <c r="B3084" s="197" t="s">
        <v>938</v>
      </c>
      <c r="C3084" s="208">
        <v>52</v>
      </c>
      <c r="D3084" s="209" t="s">
        <v>982</v>
      </c>
      <c r="E3084" s="210">
        <v>5231</v>
      </c>
      <c r="F3084" s="211" t="s">
        <v>992</v>
      </c>
      <c r="G3084" s="231" t="s">
        <v>1195</v>
      </c>
      <c r="H3084" s="72" t="s">
        <v>1233</v>
      </c>
      <c r="I3084" s="223" t="s">
        <v>1249</v>
      </c>
      <c r="J3084" s="73"/>
      <c r="K3084" s="73"/>
      <c r="L3084" s="73"/>
      <c r="M3084" s="74"/>
      <c r="N3084" s="247"/>
      <c r="O3084" s="306"/>
      <c r="P3084" s="105"/>
      <c r="Q3084" s="75"/>
      <c r="R3084" s="75"/>
      <c r="S3084" s="75"/>
      <c r="T3084" s="75"/>
      <c r="U3084" s="75"/>
      <c r="V3084" s="75"/>
      <c r="W3084" s="75"/>
      <c r="X3084" s="75"/>
      <c r="Y3084" s="76" t="s">
        <v>1241</v>
      </c>
      <c r="Z3084" s="77" t="s">
        <v>1241</v>
      </c>
      <c r="AA3084" s="78">
        <f>AA$1190</f>
        <v>5000</v>
      </c>
      <c r="AB3084" s="75"/>
      <c r="AC3084" s="75"/>
      <c r="AD3084" s="75"/>
      <c r="AE3084" s="75"/>
      <c r="AF3084" s="75"/>
      <c r="AG3084" s="75"/>
      <c r="AH3084" s="75"/>
      <c r="AI3084" s="75"/>
      <c r="AJ3084" s="76" t="s">
        <v>1241</v>
      </c>
      <c r="AK3084" s="77" t="s">
        <v>1241</v>
      </c>
      <c r="AL3084" s="78">
        <f>AL$1190</f>
        <v>0</v>
      </c>
      <c r="AM3084" s="75"/>
      <c r="AN3084" s="75"/>
      <c r="AO3084" s="75"/>
      <c r="AP3084" s="75"/>
      <c r="AQ3084" s="75"/>
      <c r="AR3084" s="75"/>
      <c r="AS3084" s="75"/>
      <c r="AT3084" s="75"/>
      <c r="AU3084" s="75"/>
      <c r="AV3084" s="75"/>
      <c r="AW3084" s="76" t="s">
        <v>1241</v>
      </c>
      <c r="AX3084" s="77" t="s">
        <v>1241</v>
      </c>
      <c r="AY3084" s="78">
        <f>AY$1190</f>
        <v>500</v>
      </c>
      <c r="AZ3084" s="79"/>
      <c r="BA3084" s="80" t="str">
        <f>I3084</f>
        <v>&gt; see 4255, Insulating wall cladding</v>
      </c>
      <c r="BB3084" s="71"/>
      <c r="BC3084" s="54"/>
      <c r="BD3084" s="41">
        <v>5</v>
      </c>
      <c r="BE3084" s="52">
        <v>52</v>
      </c>
      <c r="BF3084" s="62">
        <v>5231</v>
      </c>
      <c r="BG3084" s="276" t="str">
        <f>H3084</f>
        <v>Default Scenario (Link)</v>
      </c>
    </row>
    <row r="3085" spans="1:59" s="63" customFormat="1" ht="12.75" x14ac:dyDescent="0.2">
      <c r="A3085" s="196">
        <v>5</v>
      </c>
      <c r="B3085" s="197" t="s">
        <v>938</v>
      </c>
      <c r="C3085" s="208">
        <v>52</v>
      </c>
      <c r="D3085" s="209" t="s">
        <v>982</v>
      </c>
      <c r="E3085" s="210">
        <v>5231</v>
      </c>
      <c r="F3085" s="211" t="s">
        <v>992</v>
      </c>
      <c r="G3085" s="231"/>
      <c r="H3085" s="65"/>
      <c r="I3085" s="222"/>
      <c r="J3085" s="66"/>
      <c r="K3085" s="66"/>
      <c r="L3085" s="66"/>
      <c r="M3085" s="64"/>
      <c r="N3085" s="304"/>
      <c r="O3085" s="305"/>
      <c r="P3085" s="127"/>
      <c r="Q3085" s="67"/>
      <c r="R3085" s="67"/>
      <c r="S3085" s="67"/>
      <c r="T3085" s="67"/>
      <c r="U3085" s="67"/>
      <c r="V3085" s="67"/>
      <c r="W3085" s="67"/>
      <c r="X3085" s="67"/>
      <c r="Y3085" s="68"/>
      <c r="Z3085" s="68"/>
      <c r="AA3085" s="68"/>
      <c r="AB3085" s="67"/>
      <c r="AC3085" s="67"/>
      <c r="AD3085" s="67"/>
      <c r="AE3085" s="67"/>
      <c r="AF3085" s="67"/>
      <c r="AG3085" s="67"/>
      <c r="AH3085" s="67"/>
      <c r="AI3085" s="67"/>
      <c r="AJ3085" s="68"/>
      <c r="AK3085" s="68"/>
      <c r="AL3085" s="68"/>
      <c r="AM3085" s="67"/>
      <c r="AN3085" s="67"/>
      <c r="AO3085" s="67"/>
      <c r="AP3085" s="67"/>
      <c r="AQ3085" s="67"/>
      <c r="AR3085" s="67"/>
      <c r="AS3085" s="67"/>
      <c r="AT3085" s="67"/>
      <c r="AU3085" s="67"/>
      <c r="AV3085" s="67"/>
      <c r="AW3085" s="67"/>
      <c r="AX3085" s="68"/>
      <c r="AY3085" s="68"/>
      <c r="AZ3085" s="69"/>
      <c r="BA3085" s="70"/>
      <c r="BB3085" s="71"/>
      <c r="BC3085" s="54"/>
      <c r="BD3085" s="41">
        <v>5</v>
      </c>
      <c r="BE3085" s="52">
        <v>52</v>
      </c>
      <c r="BF3085" s="62">
        <v>5231</v>
      </c>
      <c r="BG3085" s="275"/>
    </row>
    <row r="3086" spans="1:59" s="63" customFormat="1" ht="12.75" x14ac:dyDescent="0.2">
      <c r="A3086" s="196">
        <v>5</v>
      </c>
      <c r="B3086" s="197" t="s">
        <v>938</v>
      </c>
      <c r="C3086" s="208">
        <v>52</v>
      </c>
      <c r="D3086" s="209" t="s">
        <v>982</v>
      </c>
      <c r="E3086" s="210">
        <v>5231</v>
      </c>
      <c r="F3086" s="211" t="s">
        <v>992</v>
      </c>
      <c r="G3086" s="230"/>
      <c r="H3086" s="56"/>
      <c r="I3086" s="221"/>
      <c r="J3086" s="57"/>
      <c r="K3086" s="57"/>
      <c r="L3086" s="57"/>
      <c r="M3086" s="55"/>
      <c r="N3086" s="303"/>
      <c r="O3086" s="245"/>
      <c r="P3086" s="122"/>
      <c r="Q3086" s="58"/>
      <c r="R3086" s="58"/>
      <c r="S3086" s="58"/>
      <c r="T3086" s="58"/>
      <c r="U3086" s="58"/>
      <c r="V3086" s="58"/>
      <c r="W3086" s="58"/>
      <c r="X3086" s="58"/>
      <c r="Y3086" s="59"/>
      <c r="Z3086" s="59"/>
      <c r="AA3086" s="59"/>
      <c r="AB3086" s="58"/>
      <c r="AC3086" s="58"/>
      <c r="AD3086" s="58"/>
      <c r="AE3086" s="58"/>
      <c r="AF3086" s="58"/>
      <c r="AG3086" s="58"/>
      <c r="AH3086" s="58"/>
      <c r="AI3086" s="58"/>
      <c r="AJ3086" s="59"/>
      <c r="AK3086" s="59"/>
      <c r="AL3086" s="59"/>
      <c r="AM3086" s="58"/>
      <c r="AN3086" s="58"/>
      <c r="AO3086" s="58"/>
      <c r="AP3086" s="58"/>
      <c r="AQ3086" s="58"/>
      <c r="AR3086" s="58"/>
      <c r="AS3086" s="58"/>
      <c r="AT3086" s="58"/>
      <c r="AU3086" s="58"/>
      <c r="AV3086" s="58"/>
      <c r="AW3086" s="58"/>
      <c r="AX3086" s="59"/>
      <c r="AY3086" s="59"/>
      <c r="AZ3086" s="60"/>
      <c r="BA3086" s="61"/>
      <c r="BB3086" s="54"/>
      <c r="BC3086" s="54"/>
      <c r="BD3086" s="41">
        <v>5</v>
      </c>
      <c r="BE3086" s="52">
        <v>52</v>
      </c>
      <c r="BF3086" s="62">
        <v>5231</v>
      </c>
      <c r="BG3086" s="274"/>
    </row>
    <row r="3087" spans="1:59" x14ac:dyDescent="0.25">
      <c r="A3087" s="196">
        <v>5</v>
      </c>
      <c r="B3087" s="197" t="s">
        <v>938</v>
      </c>
      <c r="C3087" s="208">
        <v>52</v>
      </c>
      <c r="D3087" s="209" t="s">
        <v>982</v>
      </c>
      <c r="E3087" s="212">
        <v>5241</v>
      </c>
      <c r="F3087" s="213" t="s">
        <v>1208</v>
      </c>
      <c r="G3087" s="234"/>
      <c r="H3087" s="138"/>
      <c r="I3087" s="224"/>
      <c r="J3087" s="98"/>
      <c r="K3087" s="98"/>
      <c r="L3087" s="98"/>
      <c r="M3087" s="137"/>
      <c r="N3087" s="322"/>
      <c r="O3087" s="323"/>
      <c r="P3087" s="139"/>
      <c r="Q3087" s="139"/>
      <c r="R3087" s="139"/>
      <c r="S3087" s="139"/>
      <c r="T3087" s="139"/>
      <c r="U3087" s="139"/>
      <c r="V3087" s="139"/>
      <c r="W3087" s="139"/>
      <c r="X3087" s="139"/>
      <c r="Y3087" s="100"/>
      <c r="Z3087" s="125"/>
      <c r="AA3087" s="125"/>
      <c r="AB3087" s="139"/>
      <c r="AC3087" s="139"/>
      <c r="AD3087" s="139"/>
      <c r="AE3087" s="139"/>
      <c r="AF3087" s="139"/>
      <c r="AG3087" s="139"/>
      <c r="AH3087" s="139"/>
      <c r="AI3087" s="139"/>
      <c r="AJ3087" s="100"/>
      <c r="AK3087" s="125"/>
      <c r="AL3087" s="125"/>
      <c r="AM3087" s="139"/>
      <c r="AN3087" s="139"/>
      <c r="AO3087" s="139"/>
      <c r="AP3087" s="139"/>
      <c r="AQ3087" s="139"/>
      <c r="AR3087" s="139"/>
      <c r="AS3087" s="139"/>
      <c r="AT3087" s="139"/>
      <c r="AU3087" s="139"/>
      <c r="AV3087" s="139"/>
      <c r="AW3087" s="99"/>
      <c r="AX3087" s="125"/>
      <c r="AY3087" s="100"/>
      <c r="AZ3087" s="140"/>
      <c r="BA3087" s="141"/>
      <c r="BB3087" s="136"/>
      <c r="BC3087" s="136"/>
      <c r="BD3087" s="41">
        <v>5</v>
      </c>
      <c r="BE3087" s="52">
        <v>53</v>
      </c>
      <c r="BF3087" s="103">
        <v>5313</v>
      </c>
      <c r="BG3087" s="283"/>
    </row>
    <row r="3088" spans="1:59" s="63" customFormat="1" ht="12.75" x14ac:dyDescent="0.2">
      <c r="A3088" s="196">
        <v>5</v>
      </c>
      <c r="B3088" s="197" t="s">
        <v>938</v>
      </c>
      <c r="C3088" s="208">
        <v>52</v>
      </c>
      <c r="D3088" s="209" t="s">
        <v>982</v>
      </c>
      <c r="E3088" s="212">
        <v>5241</v>
      </c>
      <c r="F3088" s="213" t="s">
        <v>1208</v>
      </c>
      <c r="G3088" s="232"/>
      <c r="H3088" s="97"/>
      <c r="I3088" s="224"/>
      <c r="J3088" s="98"/>
      <c r="K3088" s="98"/>
      <c r="L3088" s="98"/>
      <c r="M3088" s="96"/>
      <c r="N3088" s="307"/>
      <c r="O3088" s="246"/>
      <c r="P3088" s="124"/>
      <c r="Q3088" s="99"/>
      <c r="R3088" s="99"/>
      <c r="S3088" s="99"/>
      <c r="T3088" s="99"/>
      <c r="U3088" s="99"/>
      <c r="V3088" s="99"/>
      <c r="W3088" s="99"/>
      <c r="X3088" s="99"/>
      <c r="Y3088" s="100"/>
      <c r="Z3088" s="100"/>
      <c r="AA3088" s="100"/>
      <c r="AB3088" s="99"/>
      <c r="AC3088" s="99"/>
      <c r="AD3088" s="99"/>
      <c r="AE3088" s="99"/>
      <c r="AF3088" s="99"/>
      <c r="AG3088" s="99"/>
      <c r="AH3088" s="99"/>
      <c r="AI3088" s="99"/>
      <c r="AJ3088" s="100"/>
      <c r="AK3088" s="100"/>
      <c r="AL3088" s="100"/>
      <c r="AM3088" s="99"/>
      <c r="AN3088" s="99"/>
      <c r="AO3088" s="99"/>
      <c r="AP3088" s="99"/>
      <c r="AQ3088" s="99"/>
      <c r="AR3088" s="99"/>
      <c r="AS3088" s="99"/>
      <c r="AT3088" s="99"/>
      <c r="AU3088" s="99"/>
      <c r="AV3088" s="99"/>
      <c r="AW3088" s="99"/>
      <c r="AX3088" s="100"/>
      <c r="AY3088" s="100"/>
      <c r="AZ3088" s="101"/>
      <c r="BA3088" s="102"/>
      <c r="BB3088" s="95"/>
      <c r="BC3088" s="95"/>
      <c r="BD3088" s="41">
        <v>5</v>
      </c>
      <c r="BE3088" s="52">
        <v>53</v>
      </c>
      <c r="BF3088" s="103">
        <v>5313</v>
      </c>
      <c r="BG3088" s="277"/>
    </row>
    <row r="3089" spans="1:59" s="63" customFormat="1" ht="12.75" x14ac:dyDescent="0.2">
      <c r="A3089" s="196">
        <v>5</v>
      </c>
      <c r="B3089" s="197" t="s">
        <v>938</v>
      </c>
      <c r="C3089" s="208">
        <v>52</v>
      </c>
      <c r="D3089" s="209" t="s">
        <v>982</v>
      </c>
      <c r="E3089" s="212">
        <v>5241</v>
      </c>
      <c r="F3089" s="213" t="s">
        <v>1208</v>
      </c>
      <c r="G3089" s="231"/>
      <c r="H3089" s="65"/>
      <c r="I3089" s="222"/>
      <c r="J3089" s="66"/>
      <c r="K3089" s="66"/>
      <c r="L3089" s="66"/>
      <c r="M3089" s="64"/>
      <c r="N3089" s="304"/>
      <c r="O3089" s="305"/>
      <c r="P3089" s="127"/>
      <c r="Q3089" s="67"/>
      <c r="R3089" s="67"/>
      <c r="S3089" s="67"/>
      <c r="T3089" s="67"/>
      <c r="U3089" s="67"/>
      <c r="V3089" s="67"/>
      <c r="W3089" s="67"/>
      <c r="X3089" s="67"/>
      <c r="Y3089" s="68"/>
      <c r="Z3089" s="68"/>
      <c r="AA3089" s="68"/>
      <c r="AB3089" s="67"/>
      <c r="AC3089" s="67"/>
      <c r="AD3089" s="67"/>
      <c r="AE3089" s="67"/>
      <c r="AF3089" s="67"/>
      <c r="AG3089" s="67"/>
      <c r="AH3089" s="67"/>
      <c r="AI3089" s="67"/>
      <c r="AJ3089" s="68"/>
      <c r="AK3089" s="68"/>
      <c r="AL3089" s="68"/>
      <c r="AM3089" s="67"/>
      <c r="AN3089" s="67"/>
      <c r="AO3089" s="67"/>
      <c r="AP3089" s="67"/>
      <c r="AQ3089" s="67"/>
      <c r="AR3089" s="67"/>
      <c r="AS3089" s="67"/>
      <c r="AT3089" s="67"/>
      <c r="AU3089" s="67"/>
      <c r="AV3089" s="67"/>
      <c r="AW3089" s="67"/>
      <c r="AX3089" s="68"/>
      <c r="AY3089" s="68"/>
      <c r="AZ3089" s="69"/>
      <c r="BA3089" s="70"/>
      <c r="BB3089" s="71"/>
      <c r="BC3089" s="95"/>
      <c r="BD3089" s="41">
        <v>5</v>
      </c>
      <c r="BE3089" s="52">
        <v>53</v>
      </c>
      <c r="BF3089" s="103">
        <v>5313</v>
      </c>
      <c r="BG3089" s="275"/>
    </row>
    <row r="3090" spans="1:59" s="63" customFormat="1" ht="12.75" x14ac:dyDescent="0.2">
      <c r="A3090" s="196">
        <v>5</v>
      </c>
      <c r="B3090" s="197" t="s">
        <v>938</v>
      </c>
      <c r="C3090" s="208">
        <v>52</v>
      </c>
      <c r="D3090" s="209" t="s">
        <v>982</v>
      </c>
      <c r="E3090" s="212">
        <v>5241</v>
      </c>
      <c r="F3090" s="213" t="s">
        <v>1208</v>
      </c>
      <c r="G3090" s="231"/>
      <c r="H3090" s="72" t="s">
        <v>47</v>
      </c>
      <c r="I3090" s="223"/>
      <c r="J3090" s="73"/>
      <c r="K3090" s="73"/>
      <c r="L3090" s="73"/>
      <c r="M3090" s="74"/>
      <c r="N3090" s="247"/>
      <c r="O3090" s="306"/>
      <c r="P3090" s="105"/>
      <c r="Q3090" s="75"/>
      <c r="R3090" s="75"/>
      <c r="S3090" s="75"/>
      <c r="T3090" s="75"/>
      <c r="U3090" s="75"/>
      <c r="V3090" s="75"/>
      <c r="W3090" s="75"/>
      <c r="X3090" s="75"/>
      <c r="Y3090" s="76">
        <f>IF(ISNUMBER(VLOOKUP(Y3092,P$7:W$7,MATCH(Y3092,P$7:W$7))),VLOOKUP(Y3092,P$7:W$7,MATCH(Y3092,P$7:W$7)),IF(N3094=0,"No Data",IF(Y3092&gt;0,"&lt;100",0)))</f>
        <v>100</v>
      </c>
      <c r="Z3090" s="77">
        <f>IF(ISNUMBER(VLOOKUP(Z3094,P$7:W$7,MATCH(Z3094,P$7:W$7))),VLOOKUP(Z3094,P$7:W$7,MATCH(Z3094,P$7:W$7)),IF(N3094=0,"No Data",IF(Z3094&gt;0,"&lt;100",0)))</f>
        <v>100</v>
      </c>
      <c r="AA3090" s="106">
        <f>IF(ISNUMBER(Z3090),Z3090,0)</f>
        <v>100</v>
      </c>
      <c r="AB3090" s="75"/>
      <c r="AC3090" s="75"/>
      <c r="AD3090" s="75"/>
      <c r="AE3090" s="75"/>
      <c r="AF3090" s="75"/>
      <c r="AG3090" s="75"/>
      <c r="AH3090" s="75"/>
      <c r="AI3090" s="75"/>
      <c r="AJ3090" s="76">
        <f>IF(ISNUMBER(VLOOKUP(AJ3092,AB$7:AH$7,MATCH(AJ3092,AB$7:AH$7))),VLOOKUP(AJ3092,AB$7:AH$7,MATCH(AJ3092,AB$7:AH$7)),IF(N3094=0,"No Data",IF(AJ3092&gt;0,"&lt;50",0)))</f>
        <v>0</v>
      </c>
      <c r="AK3090" s="77">
        <f>IF(ISNUMBER(VLOOKUP(AK3094,AB$7:AH$7,MATCH(AK3094,AB$7:AH$7))),VLOOKUP(AK3094,AB$7:AH$7,MATCH(AK3094,AB$7:AH$7)),IF(N3094=0,"No Data",IF(AK3094&gt;0,"&lt;50",0)))</f>
        <v>0</v>
      </c>
      <c r="AL3090" s="106">
        <f>IF(ISNUMBER(AK3090),AK3090,0)</f>
        <v>0</v>
      </c>
      <c r="AM3090" s="75"/>
      <c r="AN3090" s="75"/>
      <c r="AO3090" s="75"/>
      <c r="AP3090" s="75"/>
      <c r="AQ3090" s="75"/>
      <c r="AR3090" s="75"/>
      <c r="AS3090" s="75"/>
      <c r="AT3090" s="75"/>
      <c r="AU3090" s="75"/>
      <c r="AV3090" s="75"/>
      <c r="AW3090" s="76">
        <f>IF(ISNUMBER(VLOOKUP(AW3092,AM$7:AU$7,MATCH(AW3092,AM$7:AU$7))),VLOOKUP(AW3092,AM$7:AU$7,MATCH(AW3092,AM$7:AU$7)),IF(N3094=0,"No Data",IF(AW3092&gt;0,"&lt;10",0)))</f>
        <v>1000</v>
      </c>
      <c r="AX3090" s="77">
        <f>IF(ISNUMBER(VLOOKUP(AX3094,AM$7:AU$7,MATCH(AX3094,AM$7:AU$7))),VLOOKUP(AX3094,AM$7:AU$7,MATCH(AX3094,AM$7:AU$7)),IF(N3094=0,"No Data",IF(AX3094&gt;0,"&lt;10",0)))</f>
        <v>1000</v>
      </c>
      <c r="AY3090" s="106">
        <f>IF(ISNUMBER(AX3090),AX3090,0)</f>
        <v>1000</v>
      </c>
      <c r="AZ3090" s="79"/>
      <c r="BA3090" s="80"/>
      <c r="BB3090" s="71"/>
      <c r="BC3090" s="95"/>
      <c r="BD3090" s="41">
        <v>5</v>
      </c>
      <c r="BE3090" s="52">
        <v>53</v>
      </c>
      <c r="BF3090" s="103">
        <v>5313</v>
      </c>
      <c r="BG3090" s="276" t="s">
        <v>47</v>
      </c>
    </row>
    <row r="3091" spans="1:59" s="63" customFormat="1" ht="12.75" x14ac:dyDescent="0.2">
      <c r="A3091" s="196">
        <v>5</v>
      </c>
      <c r="B3091" s="197" t="s">
        <v>938</v>
      </c>
      <c r="C3091" s="208">
        <v>52</v>
      </c>
      <c r="D3091" s="209" t="s">
        <v>982</v>
      </c>
      <c r="E3091" s="212">
        <v>5241</v>
      </c>
      <c r="F3091" s="213" t="s">
        <v>1208</v>
      </c>
      <c r="G3091" s="231"/>
      <c r="H3091" s="81" t="s">
        <v>48</v>
      </c>
      <c r="I3091" s="223"/>
      <c r="J3091" s="73"/>
      <c r="K3091" s="73"/>
      <c r="L3091" s="73"/>
      <c r="M3091" s="74"/>
      <c r="N3091" s="247"/>
      <c r="O3091" s="306"/>
      <c r="P3091" s="105"/>
      <c r="Q3091" s="75"/>
      <c r="R3091" s="75"/>
      <c r="S3091" s="75"/>
      <c r="T3091" s="75"/>
      <c r="U3091" s="75"/>
      <c r="V3091" s="75"/>
      <c r="W3091" s="75"/>
      <c r="X3091" s="75"/>
      <c r="Y3091" s="82">
        <f>MIN(X3095:X3099)</f>
        <v>100</v>
      </c>
      <c r="Z3091" s="83"/>
      <c r="AA3091" s="83"/>
      <c r="AB3091" s="75"/>
      <c r="AC3091" s="75"/>
      <c r="AD3091" s="75"/>
      <c r="AE3091" s="75"/>
      <c r="AF3091" s="75"/>
      <c r="AG3091" s="75"/>
      <c r="AH3091" s="75"/>
      <c r="AI3091" s="75"/>
      <c r="AJ3091" s="82">
        <f>MIN(AI3095:AI3099)</f>
        <v>0</v>
      </c>
      <c r="AK3091" s="83"/>
      <c r="AL3091" s="83"/>
      <c r="AM3091" s="75"/>
      <c r="AN3091" s="75"/>
      <c r="AO3091" s="75"/>
      <c r="AP3091" s="75"/>
      <c r="AQ3091" s="75"/>
      <c r="AR3091" s="75"/>
      <c r="AS3091" s="75"/>
      <c r="AT3091" s="75"/>
      <c r="AU3091" s="75"/>
      <c r="AV3091" s="75"/>
      <c r="AW3091" s="82">
        <f>MIN(AV3095:AV3099)</f>
        <v>500</v>
      </c>
      <c r="AX3091" s="83"/>
      <c r="AY3091" s="83"/>
      <c r="AZ3091" s="79"/>
      <c r="BA3091" s="80"/>
      <c r="BB3091" s="71"/>
      <c r="BC3091" s="95"/>
      <c r="BD3091" s="41">
        <v>5</v>
      </c>
      <c r="BE3091" s="52">
        <v>53</v>
      </c>
      <c r="BF3091" s="103">
        <v>5313</v>
      </c>
      <c r="BG3091" s="278" t="s">
        <v>48</v>
      </c>
    </row>
    <row r="3092" spans="1:59" s="63" customFormat="1" ht="12.75" x14ac:dyDescent="0.2">
      <c r="A3092" s="196">
        <v>5</v>
      </c>
      <c r="B3092" s="197" t="s">
        <v>938</v>
      </c>
      <c r="C3092" s="208">
        <v>52</v>
      </c>
      <c r="D3092" s="209" t="s">
        <v>982</v>
      </c>
      <c r="E3092" s="212">
        <v>5241</v>
      </c>
      <c r="F3092" s="213" t="s">
        <v>1208</v>
      </c>
      <c r="G3092" s="231"/>
      <c r="H3092" s="81" t="s">
        <v>49</v>
      </c>
      <c r="I3092" s="223"/>
      <c r="J3092" s="73"/>
      <c r="K3092" s="73"/>
      <c r="L3092" s="73"/>
      <c r="M3092" s="74"/>
      <c r="N3092" s="247"/>
      <c r="O3092" s="306"/>
      <c r="P3092" s="105"/>
      <c r="Q3092" s="75"/>
      <c r="R3092" s="75"/>
      <c r="S3092" s="75"/>
      <c r="T3092" s="75"/>
      <c r="U3092" s="75"/>
      <c r="V3092" s="75"/>
      <c r="W3092" s="75"/>
      <c r="X3092" s="75"/>
      <c r="Y3092" s="84">
        <f>IF(ISNUMBER(AVERAGE(X3095:X3099)),AVERAGE(X3095:X3099),0)</f>
        <v>100</v>
      </c>
      <c r="Z3092" s="83"/>
      <c r="AA3092" s="83"/>
      <c r="AB3092" s="75"/>
      <c r="AC3092" s="75"/>
      <c r="AD3092" s="75"/>
      <c r="AE3092" s="75"/>
      <c r="AF3092" s="75"/>
      <c r="AG3092" s="75"/>
      <c r="AH3092" s="75"/>
      <c r="AI3092" s="75"/>
      <c r="AJ3092" s="84">
        <f>IF(ISNUMBER(AVERAGE(AI3095:AI3099)),AVERAGE(AI3095:AI3099),0)</f>
        <v>0</v>
      </c>
      <c r="AK3092" s="83"/>
      <c r="AL3092" s="83"/>
      <c r="AM3092" s="75"/>
      <c r="AN3092" s="75"/>
      <c r="AO3092" s="75"/>
      <c r="AP3092" s="75"/>
      <c r="AQ3092" s="75"/>
      <c r="AR3092" s="75"/>
      <c r="AS3092" s="75"/>
      <c r="AT3092" s="75"/>
      <c r="AU3092" s="75"/>
      <c r="AV3092" s="75"/>
      <c r="AW3092" s="84">
        <f>IF(ISNUMBER(AVERAGE(AV3095:AV3099)),AVERAGE(AV3095:AV3099),0)</f>
        <v>2100</v>
      </c>
      <c r="AX3092" s="83"/>
      <c r="AY3092" s="83"/>
      <c r="AZ3092" s="79"/>
      <c r="BA3092" s="80"/>
      <c r="BB3092" s="71"/>
      <c r="BC3092" s="95"/>
      <c r="BD3092" s="41">
        <v>5</v>
      </c>
      <c r="BE3092" s="52">
        <v>53</v>
      </c>
      <c r="BF3092" s="103">
        <v>5313</v>
      </c>
      <c r="BG3092" s="278" t="s">
        <v>49</v>
      </c>
    </row>
    <row r="3093" spans="1:59" s="63" customFormat="1" ht="12.75" x14ac:dyDescent="0.2">
      <c r="A3093" s="196">
        <v>5</v>
      </c>
      <c r="B3093" s="197" t="s">
        <v>938</v>
      </c>
      <c r="C3093" s="208">
        <v>52</v>
      </c>
      <c r="D3093" s="209" t="s">
        <v>982</v>
      </c>
      <c r="E3093" s="212">
        <v>5241</v>
      </c>
      <c r="F3093" s="213" t="s">
        <v>1208</v>
      </c>
      <c r="G3093" s="231"/>
      <c r="H3093" s="81" t="s">
        <v>50</v>
      </c>
      <c r="I3093" s="223"/>
      <c r="J3093" s="73"/>
      <c r="K3093" s="73"/>
      <c r="L3093" s="73"/>
      <c r="M3093" s="74"/>
      <c r="N3093" s="247"/>
      <c r="O3093" s="306"/>
      <c r="P3093" s="105"/>
      <c r="Q3093" s="75"/>
      <c r="R3093" s="75"/>
      <c r="S3093" s="75"/>
      <c r="T3093" s="75"/>
      <c r="U3093" s="75"/>
      <c r="V3093" s="75"/>
      <c r="W3093" s="75"/>
      <c r="X3093" s="75"/>
      <c r="Y3093" s="84">
        <f>MAX(X3095:X3099)</f>
        <v>100</v>
      </c>
      <c r="Z3093" s="83"/>
      <c r="AA3093" s="83"/>
      <c r="AB3093" s="75"/>
      <c r="AC3093" s="75"/>
      <c r="AD3093" s="75"/>
      <c r="AE3093" s="75"/>
      <c r="AF3093" s="75"/>
      <c r="AG3093" s="75"/>
      <c r="AH3093" s="75"/>
      <c r="AI3093" s="75"/>
      <c r="AJ3093" s="84">
        <f>MAX(AI3095:AI3099)</f>
        <v>0</v>
      </c>
      <c r="AK3093" s="83"/>
      <c r="AL3093" s="83"/>
      <c r="AM3093" s="75"/>
      <c r="AN3093" s="75"/>
      <c r="AO3093" s="75"/>
      <c r="AP3093" s="75"/>
      <c r="AQ3093" s="75"/>
      <c r="AR3093" s="75"/>
      <c r="AS3093" s="75"/>
      <c r="AT3093" s="75"/>
      <c r="AU3093" s="75"/>
      <c r="AV3093" s="75"/>
      <c r="AW3093" s="84">
        <f>MAX(AV3095:AV3099)</f>
        <v>2500</v>
      </c>
      <c r="AX3093" s="83"/>
      <c r="AY3093" s="83"/>
      <c r="AZ3093" s="79"/>
      <c r="BA3093" s="80"/>
      <c r="BB3093" s="71"/>
      <c r="BC3093" s="95"/>
      <c r="BD3093" s="41">
        <v>5</v>
      </c>
      <c r="BE3093" s="52">
        <v>53</v>
      </c>
      <c r="BF3093" s="103">
        <v>5313</v>
      </c>
      <c r="BG3093" s="278" t="s">
        <v>50</v>
      </c>
    </row>
    <row r="3094" spans="1:59" s="63" customFormat="1" ht="12.75" x14ac:dyDescent="0.2">
      <c r="A3094" s="196">
        <v>5</v>
      </c>
      <c r="B3094" s="197" t="s">
        <v>938</v>
      </c>
      <c r="C3094" s="208">
        <v>52</v>
      </c>
      <c r="D3094" s="209" t="s">
        <v>982</v>
      </c>
      <c r="E3094" s="212">
        <v>5241</v>
      </c>
      <c r="F3094" s="213" t="s">
        <v>1208</v>
      </c>
      <c r="G3094" s="231"/>
      <c r="H3094" s="85" t="s">
        <v>51</v>
      </c>
      <c r="I3094" s="223"/>
      <c r="J3094" s="73"/>
      <c r="K3094" s="73"/>
      <c r="L3094" s="73"/>
      <c r="M3094" s="74"/>
      <c r="N3094" s="248">
        <f>SUM(N3095:N3099)</f>
        <v>5</v>
      </c>
      <c r="O3094" s="293">
        <f>SUM(O3095:O3099)</f>
        <v>1</v>
      </c>
      <c r="P3094" s="292"/>
      <c r="Q3094" s="87"/>
      <c r="R3094" s="87"/>
      <c r="S3094" s="87"/>
      <c r="T3094" s="87"/>
      <c r="U3094" s="87"/>
      <c r="V3094" s="87"/>
      <c r="W3094" s="87"/>
      <c r="X3094" s="87"/>
      <c r="Y3094" s="88"/>
      <c r="Z3094" s="107">
        <f>SUM(Z3095:Z3099)</f>
        <v>100</v>
      </c>
      <c r="AA3094" s="88"/>
      <c r="AB3094" s="87"/>
      <c r="AC3094" s="87"/>
      <c r="AD3094" s="87"/>
      <c r="AE3094" s="87"/>
      <c r="AF3094" s="87"/>
      <c r="AG3094" s="87"/>
      <c r="AH3094" s="87"/>
      <c r="AI3094" s="87"/>
      <c r="AJ3094" s="88"/>
      <c r="AK3094" s="107">
        <f>SUM(AK3095:AK3099)</f>
        <v>0</v>
      </c>
      <c r="AL3094" s="88"/>
      <c r="AM3094" s="87"/>
      <c r="AN3094" s="87"/>
      <c r="AO3094" s="87"/>
      <c r="AP3094" s="87"/>
      <c r="AQ3094" s="87"/>
      <c r="AR3094" s="87"/>
      <c r="AS3094" s="87"/>
      <c r="AT3094" s="87"/>
      <c r="AU3094" s="87"/>
      <c r="AV3094" s="87"/>
      <c r="AW3094" s="112"/>
      <c r="AX3094" s="107">
        <f>SUM(AX3095:AX3099)</f>
        <v>2100</v>
      </c>
      <c r="AY3094" s="88"/>
      <c r="AZ3094" s="79"/>
      <c r="BA3094" s="80"/>
      <c r="BB3094" s="71"/>
      <c r="BC3094" s="95"/>
      <c r="BD3094" s="41">
        <v>5</v>
      </c>
      <c r="BE3094" s="52">
        <v>53</v>
      </c>
      <c r="BF3094" s="103">
        <v>5313</v>
      </c>
      <c r="BG3094" s="279" t="s">
        <v>51</v>
      </c>
    </row>
    <row r="3095" spans="1:59" s="63" customFormat="1" ht="12.75" x14ac:dyDescent="0.2">
      <c r="A3095" s="196">
        <v>5</v>
      </c>
      <c r="B3095" s="197" t="s">
        <v>938</v>
      </c>
      <c r="C3095" s="208">
        <v>52</v>
      </c>
      <c r="D3095" s="209" t="s">
        <v>982</v>
      </c>
      <c r="E3095" s="212">
        <v>5241</v>
      </c>
      <c r="F3095" s="213" t="s">
        <v>1208</v>
      </c>
      <c r="G3095" s="231"/>
      <c r="H3095" s="89" t="s">
        <v>52</v>
      </c>
      <c r="I3095" s="90" t="s">
        <v>999</v>
      </c>
      <c r="J3095" s="90"/>
      <c r="K3095" s="90" t="s">
        <v>64</v>
      </c>
      <c r="L3095" s="90" t="s">
        <v>1281</v>
      </c>
      <c r="M3095" s="91"/>
      <c r="N3095" s="312">
        <v>1</v>
      </c>
      <c r="O3095" s="313">
        <f>N3095/N$3094</f>
        <v>0.2</v>
      </c>
      <c r="P3095" s="104">
        <v>1</v>
      </c>
      <c r="Q3095" s="92"/>
      <c r="R3095" s="92"/>
      <c r="S3095" s="92"/>
      <c r="T3095" s="92"/>
      <c r="U3095" s="92"/>
      <c r="V3095" s="92"/>
      <c r="W3095" s="92"/>
      <c r="X3095" s="109">
        <f t="shared" ref="X3095:X3099" si="500">P3095*P$7+Q3095*Q$7+R3095*R$7+S3095*S$7+T3095*T$7+U3095*U$7+V3095*V$7+W3095*W$7</f>
        <v>100</v>
      </c>
      <c r="Y3095" s="83"/>
      <c r="Z3095" s="110">
        <f t="shared" ref="Z3095:Z3099" si="501">X3095*$O3095</f>
        <v>20</v>
      </c>
      <c r="AA3095" s="111"/>
      <c r="AB3095" s="92"/>
      <c r="AC3095" s="92"/>
      <c r="AD3095" s="92"/>
      <c r="AE3095" s="92"/>
      <c r="AF3095" s="92"/>
      <c r="AG3095" s="92"/>
      <c r="AH3095" s="92"/>
      <c r="AI3095" s="109">
        <f t="shared" ref="AI3095:AI3099" si="502">AB3095*AB$7+AC3095*AC$7+AD3095*AD$7+AE3095*AE$7+AF3095*AF$7+AG3095*AG$7+AH3095*AH$7</f>
        <v>0</v>
      </c>
      <c r="AJ3095" s="83"/>
      <c r="AK3095" s="110">
        <f t="shared" ref="AK3095:AK3099" si="503">AI3095*$O3095</f>
        <v>0</v>
      </c>
      <c r="AL3095" s="111"/>
      <c r="AM3095" s="92"/>
      <c r="AN3095" s="92"/>
      <c r="AO3095" s="92"/>
      <c r="AP3095" s="92"/>
      <c r="AQ3095" s="92"/>
      <c r="AR3095" s="92"/>
      <c r="AS3095" s="92"/>
      <c r="AT3095" s="92">
        <v>1</v>
      </c>
      <c r="AU3095" s="92"/>
      <c r="AV3095" s="109">
        <f t="shared" ref="AV3095:AV3099" si="504">AM3095*AM$7+AN3095*AN$7+AO3095*AO$7+AP3095*AP$7+AQ3095*AQ$7+AR3095*AR$7+AS3095*AS$7+AT3095*AT$7+AU3095*AU$7</f>
        <v>2500</v>
      </c>
      <c r="AW3095" s="75"/>
      <c r="AX3095" s="110">
        <f t="shared" ref="AX3095:AX3099" si="505">AV3095*$O3095</f>
        <v>500</v>
      </c>
      <c r="AY3095" s="111"/>
      <c r="AZ3095" s="93"/>
      <c r="BA3095" s="94" t="s">
        <v>105</v>
      </c>
      <c r="BB3095" s="71"/>
      <c r="BC3095" s="95"/>
      <c r="BD3095" s="41">
        <v>5</v>
      </c>
      <c r="BE3095" s="52">
        <v>53</v>
      </c>
      <c r="BF3095" s="103">
        <v>5313</v>
      </c>
      <c r="BG3095" s="280" t="s">
        <v>52</v>
      </c>
    </row>
    <row r="3096" spans="1:59" s="63" customFormat="1" ht="12.75" x14ac:dyDescent="0.2">
      <c r="A3096" s="196">
        <v>5</v>
      </c>
      <c r="B3096" s="197" t="s">
        <v>938</v>
      </c>
      <c r="C3096" s="208">
        <v>52</v>
      </c>
      <c r="D3096" s="209" t="s">
        <v>982</v>
      </c>
      <c r="E3096" s="212">
        <v>5241</v>
      </c>
      <c r="F3096" s="213" t="s">
        <v>1208</v>
      </c>
      <c r="G3096" s="231"/>
      <c r="H3096" s="89"/>
      <c r="I3096" s="90" t="s">
        <v>983</v>
      </c>
      <c r="J3096" s="90"/>
      <c r="K3096" s="90" t="s">
        <v>64</v>
      </c>
      <c r="L3096" s="90" t="s">
        <v>1281</v>
      </c>
      <c r="M3096" s="91"/>
      <c r="N3096" s="312">
        <v>1</v>
      </c>
      <c r="O3096" s="313">
        <f t="shared" ref="O3096:O3099" si="506">N3096/N$3094</f>
        <v>0.2</v>
      </c>
      <c r="P3096" s="104">
        <v>1</v>
      </c>
      <c r="Q3096" s="92"/>
      <c r="R3096" s="92"/>
      <c r="S3096" s="92"/>
      <c r="T3096" s="92"/>
      <c r="U3096" s="92"/>
      <c r="V3096" s="92"/>
      <c r="W3096" s="92"/>
      <c r="X3096" s="109">
        <f t="shared" si="500"/>
        <v>100</v>
      </c>
      <c r="Y3096" s="83"/>
      <c r="Z3096" s="110">
        <f t="shared" si="501"/>
        <v>20</v>
      </c>
      <c r="AA3096" s="111"/>
      <c r="AB3096" s="92"/>
      <c r="AC3096" s="92"/>
      <c r="AD3096" s="92"/>
      <c r="AE3096" s="92"/>
      <c r="AF3096" s="92"/>
      <c r="AG3096" s="92"/>
      <c r="AH3096" s="92"/>
      <c r="AI3096" s="109">
        <f t="shared" si="502"/>
        <v>0</v>
      </c>
      <c r="AJ3096" s="83"/>
      <c r="AK3096" s="110">
        <f t="shared" si="503"/>
        <v>0</v>
      </c>
      <c r="AL3096" s="111"/>
      <c r="AM3096" s="92"/>
      <c r="AN3096" s="92"/>
      <c r="AO3096" s="92"/>
      <c r="AP3096" s="92"/>
      <c r="AQ3096" s="92"/>
      <c r="AR3096" s="92"/>
      <c r="AS3096" s="92"/>
      <c r="AT3096" s="92">
        <v>1</v>
      </c>
      <c r="AU3096" s="92"/>
      <c r="AV3096" s="109">
        <f t="shared" si="504"/>
        <v>2500</v>
      </c>
      <c r="AW3096" s="75"/>
      <c r="AX3096" s="110">
        <f t="shared" si="505"/>
        <v>500</v>
      </c>
      <c r="AY3096" s="111"/>
      <c r="AZ3096" s="93"/>
      <c r="BA3096" s="94" t="s">
        <v>131</v>
      </c>
      <c r="BB3096" s="71"/>
      <c r="BC3096" s="95"/>
      <c r="BD3096" s="41">
        <v>5</v>
      </c>
      <c r="BE3096" s="52">
        <v>53</v>
      </c>
      <c r="BF3096" s="103">
        <v>5313</v>
      </c>
      <c r="BG3096" s="280" t="s">
        <v>52</v>
      </c>
    </row>
    <row r="3097" spans="1:59" s="63" customFormat="1" ht="12.75" x14ac:dyDescent="0.2">
      <c r="A3097" s="196">
        <v>5</v>
      </c>
      <c r="B3097" s="197" t="s">
        <v>938</v>
      </c>
      <c r="C3097" s="208">
        <v>52</v>
      </c>
      <c r="D3097" s="209" t="s">
        <v>982</v>
      </c>
      <c r="E3097" s="212">
        <v>5241</v>
      </c>
      <c r="F3097" s="213" t="s">
        <v>1208</v>
      </c>
      <c r="G3097" s="231"/>
      <c r="H3097" s="89"/>
      <c r="I3097" s="90" t="s">
        <v>805</v>
      </c>
      <c r="J3097" s="90"/>
      <c r="K3097" s="90" t="s">
        <v>64</v>
      </c>
      <c r="L3097" s="90" t="s">
        <v>1281</v>
      </c>
      <c r="M3097" s="91"/>
      <c r="N3097" s="312">
        <v>1</v>
      </c>
      <c r="O3097" s="313">
        <f t="shared" si="506"/>
        <v>0.2</v>
      </c>
      <c r="P3097" s="104">
        <v>1</v>
      </c>
      <c r="Q3097" s="92"/>
      <c r="R3097" s="92"/>
      <c r="S3097" s="92"/>
      <c r="T3097" s="92"/>
      <c r="U3097" s="92"/>
      <c r="V3097" s="92"/>
      <c r="W3097" s="92"/>
      <c r="X3097" s="109">
        <f t="shared" si="500"/>
        <v>100</v>
      </c>
      <c r="Y3097" s="83"/>
      <c r="Z3097" s="110">
        <f t="shared" si="501"/>
        <v>20</v>
      </c>
      <c r="AA3097" s="111"/>
      <c r="AB3097" s="92"/>
      <c r="AC3097" s="92"/>
      <c r="AD3097" s="92"/>
      <c r="AE3097" s="92"/>
      <c r="AF3097" s="92"/>
      <c r="AG3097" s="92"/>
      <c r="AH3097" s="92"/>
      <c r="AI3097" s="109">
        <f t="shared" si="502"/>
        <v>0</v>
      </c>
      <c r="AJ3097" s="83"/>
      <c r="AK3097" s="110">
        <f t="shared" si="503"/>
        <v>0</v>
      </c>
      <c r="AL3097" s="111"/>
      <c r="AM3097" s="92"/>
      <c r="AN3097" s="92"/>
      <c r="AO3097" s="92"/>
      <c r="AP3097" s="92"/>
      <c r="AQ3097" s="92"/>
      <c r="AR3097" s="92"/>
      <c r="AS3097" s="92"/>
      <c r="AT3097" s="92">
        <v>1</v>
      </c>
      <c r="AU3097" s="92"/>
      <c r="AV3097" s="109">
        <f t="shared" si="504"/>
        <v>2500</v>
      </c>
      <c r="AW3097" s="75"/>
      <c r="AX3097" s="110">
        <f t="shared" si="505"/>
        <v>500</v>
      </c>
      <c r="AY3097" s="111"/>
      <c r="AZ3097" s="93"/>
      <c r="BA3097" s="94" t="s">
        <v>131</v>
      </c>
      <c r="BB3097" s="71"/>
      <c r="BC3097" s="95"/>
      <c r="BD3097" s="41">
        <v>5</v>
      </c>
      <c r="BE3097" s="52">
        <v>53</v>
      </c>
      <c r="BF3097" s="103">
        <v>5313</v>
      </c>
      <c r="BG3097" s="280" t="s">
        <v>52</v>
      </c>
    </row>
    <row r="3098" spans="1:59" s="63" customFormat="1" ht="12.75" x14ac:dyDescent="0.2">
      <c r="A3098" s="196">
        <v>5</v>
      </c>
      <c r="B3098" s="197" t="s">
        <v>938</v>
      </c>
      <c r="C3098" s="208">
        <v>52</v>
      </c>
      <c r="D3098" s="209" t="s">
        <v>982</v>
      </c>
      <c r="E3098" s="212">
        <v>5241</v>
      </c>
      <c r="F3098" s="213" t="s">
        <v>1208</v>
      </c>
      <c r="G3098" s="231"/>
      <c r="H3098" s="89"/>
      <c r="I3098" s="90" t="s">
        <v>801</v>
      </c>
      <c r="J3098" s="90"/>
      <c r="K3098" s="90" t="s">
        <v>64</v>
      </c>
      <c r="L3098" s="90" t="s">
        <v>1281</v>
      </c>
      <c r="M3098" s="91"/>
      <c r="N3098" s="312">
        <v>1</v>
      </c>
      <c r="O3098" s="313">
        <f t="shared" si="506"/>
        <v>0.2</v>
      </c>
      <c r="P3098" s="104">
        <v>1</v>
      </c>
      <c r="Q3098" s="92"/>
      <c r="R3098" s="92"/>
      <c r="S3098" s="92"/>
      <c r="T3098" s="92"/>
      <c r="U3098" s="92"/>
      <c r="V3098" s="92"/>
      <c r="W3098" s="92"/>
      <c r="X3098" s="109">
        <f t="shared" si="500"/>
        <v>100</v>
      </c>
      <c r="Y3098" s="83"/>
      <c r="Z3098" s="110">
        <f t="shared" si="501"/>
        <v>20</v>
      </c>
      <c r="AA3098" s="111"/>
      <c r="AB3098" s="92"/>
      <c r="AC3098" s="92"/>
      <c r="AD3098" s="92"/>
      <c r="AE3098" s="92"/>
      <c r="AF3098" s="92"/>
      <c r="AG3098" s="92"/>
      <c r="AH3098" s="92"/>
      <c r="AI3098" s="109">
        <f t="shared" si="502"/>
        <v>0</v>
      </c>
      <c r="AJ3098" s="83"/>
      <c r="AK3098" s="110">
        <f t="shared" si="503"/>
        <v>0</v>
      </c>
      <c r="AL3098" s="111"/>
      <c r="AM3098" s="92"/>
      <c r="AN3098" s="92"/>
      <c r="AO3098" s="92"/>
      <c r="AP3098" s="92"/>
      <c r="AQ3098" s="92"/>
      <c r="AR3098" s="92"/>
      <c r="AS3098" s="92"/>
      <c r="AT3098" s="92">
        <v>1</v>
      </c>
      <c r="AU3098" s="92"/>
      <c r="AV3098" s="109">
        <f t="shared" si="504"/>
        <v>2500</v>
      </c>
      <c r="AW3098" s="75"/>
      <c r="AX3098" s="110">
        <f t="shared" si="505"/>
        <v>500</v>
      </c>
      <c r="AY3098" s="111"/>
      <c r="AZ3098" s="93"/>
      <c r="BA3098" s="94" t="s">
        <v>131</v>
      </c>
      <c r="BB3098" s="71"/>
      <c r="BC3098" s="95"/>
      <c r="BD3098" s="41">
        <v>5</v>
      </c>
      <c r="BE3098" s="52">
        <v>53</v>
      </c>
      <c r="BF3098" s="103">
        <v>5313</v>
      </c>
      <c r="BG3098" s="280" t="s">
        <v>52</v>
      </c>
    </row>
    <row r="3099" spans="1:59" s="63" customFormat="1" ht="12.75" x14ac:dyDescent="0.2">
      <c r="A3099" s="196">
        <v>5</v>
      </c>
      <c r="B3099" s="197" t="s">
        <v>938</v>
      </c>
      <c r="C3099" s="208">
        <v>52</v>
      </c>
      <c r="D3099" s="209" t="s">
        <v>982</v>
      </c>
      <c r="E3099" s="212">
        <v>5241</v>
      </c>
      <c r="F3099" s="213" t="s">
        <v>1208</v>
      </c>
      <c r="G3099" s="231"/>
      <c r="H3099" s="89"/>
      <c r="I3099" s="90" t="s">
        <v>1000</v>
      </c>
      <c r="J3099" s="90"/>
      <c r="K3099" s="90" t="s">
        <v>64</v>
      </c>
      <c r="L3099" s="90" t="s">
        <v>1282</v>
      </c>
      <c r="M3099" s="91"/>
      <c r="N3099" s="312">
        <v>1</v>
      </c>
      <c r="O3099" s="313">
        <f t="shared" si="506"/>
        <v>0.2</v>
      </c>
      <c r="P3099" s="104">
        <v>1</v>
      </c>
      <c r="Q3099" s="92"/>
      <c r="R3099" s="92"/>
      <c r="S3099" s="92"/>
      <c r="T3099" s="92"/>
      <c r="U3099" s="92"/>
      <c r="V3099" s="92"/>
      <c r="W3099" s="92"/>
      <c r="X3099" s="109">
        <f t="shared" si="500"/>
        <v>100</v>
      </c>
      <c r="Y3099" s="83"/>
      <c r="Z3099" s="110">
        <f t="shared" si="501"/>
        <v>20</v>
      </c>
      <c r="AA3099" s="111"/>
      <c r="AB3099" s="92"/>
      <c r="AC3099" s="92"/>
      <c r="AD3099" s="92"/>
      <c r="AE3099" s="92"/>
      <c r="AF3099" s="92"/>
      <c r="AG3099" s="92"/>
      <c r="AH3099" s="92"/>
      <c r="AI3099" s="109">
        <f t="shared" si="502"/>
        <v>0</v>
      </c>
      <c r="AJ3099" s="83"/>
      <c r="AK3099" s="110">
        <f t="shared" si="503"/>
        <v>0</v>
      </c>
      <c r="AL3099" s="111"/>
      <c r="AM3099" s="92"/>
      <c r="AN3099" s="92"/>
      <c r="AO3099" s="92"/>
      <c r="AP3099" s="92"/>
      <c r="AQ3099" s="92"/>
      <c r="AR3099" s="92">
        <v>1</v>
      </c>
      <c r="AS3099" s="92"/>
      <c r="AT3099" s="92"/>
      <c r="AU3099" s="92"/>
      <c r="AV3099" s="109">
        <f t="shared" si="504"/>
        <v>500</v>
      </c>
      <c r="AW3099" s="75"/>
      <c r="AX3099" s="110">
        <f t="shared" si="505"/>
        <v>100</v>
      </c>
      <c r="AY3099" s="111"/>
      <c r="AZ3099" s="93"/>
      <c r="BA3099" s="94" t="s">
        <v>131</v>
      </c>
      <c r="BB3099" s="71"/>
      <c r="BC3099" s="95"/>
      <c r="BD3099" s="41">
        <v>5</v>
      </c>
      <c r="BE3099" s="52">
        <v>53</v>
      </c>
      <c r="BF3099" s="103">
        <v>5313</v>
      </c>
      <c r="BG3099" s="280" t="s">
        <v>52</v>
      </c>
    </row>
    <row r="3100" spans="1:59" s="63" customFormat="1" ht="12.75" x14ac:dyDescent="0.2">
      <c r="A3100" s="196">
        <v>5</v>
      </c>
      <c r="B3100" s="197" t="s">
        <v>938</v>
      </c>
      <c r="C3100" s="208">
        <v>52</v>
      </c>
      <c r="D3100" s="209" t="s">
        <v>982</v>
      </c>
      <c r="E3100" s="212">
        <v>5241</v>
      </c>
      <c r="F3100" s="213" t="s">
        <v>1208</v>
      </c>
      <c r="G3100" s="231"/>
      <c r="H3100" s="65"/>
      <c r="I3100" s="222"/>
      <c r="J3100" s="66"/>
      <c r="K3100" s="66"/>
      <c r="L3100" s="66"/>
      <c r="M3100" s="64"/>
      <c r="N3100" s="304"/>
      <c r="O3100" s="305"/>
      <c r="P3100" s="127"/>
      <c r="Q3100" s="67"/>
      <c r="R3100" s="67"/>
      <c r="S3100" s="67"/>
      <c r="T3100" s="67"/>
      <c r="U3100" s="67"/>
      <c r="V3100" s="67"/>
      <c r="W3100" s="67"/>
      <c r="X3100" s="67"/>
      <c r="Y3100" s="68"/>
      <c r="Z3100" s="68"/>
      <c r="AA3100" s="68"/>
      <c r="AB3100" s="67"/>
      <c r="AC3100" s="67"/>
      <c r="AD3100" s="67"/>
      <c r="AE3100" s="67"/>
      <c r="AF3100" s="67"/>
      <c r="AG3100" s="67"/>
      <c r="AH3100" s="67"/>
      <c r="AI3100" s="67"/>
      <c r="AJ3100" s="68"/>
      <c r="AK3100" s="68"/>
      <c r="AL3100" s="68"/>
      <c r="AM3100" s="67"/>
      <c r="AN3100" s="67"/>
      <c r="AO3100" s="67"/>
      <c r="AP3100" s="67"/>
      <c r="AQ3100" s="67"/>
      <c r="AR3100" s="67"/>
      <c r="AS3100" s="67"/>
      <c r="AT3100" s="67"/>
      <c r="AU3100" s="67"/>
      <c r="AV3100" s="67"/>
      <c r="AW3100" s="67"/>
      <c r="AX3100" s="68"/>
      <c r="AY3100" s="68"/>
      <c r="AZ3100" s="69"/>
      <c r="BA3100" s="70"/>
      <c r="BB3100" s="71"/>
      <c r="BC3100" s="95"/>
      <c r="BD3100" s="41">
        <v>5</v>
      </c>
      <c r="BE3100" s="52">
        <v>53</v>
      </c>
      <c r="BF3100" s="103">
        <v>5313</v>
      </c>
      <c r="BG3100" s="275"/>
    </row>
    <row r="3101" spans="1:59" s="63" customFormat="1" ht="12.75" x14ac:dyDescent="0.2">
      <c r="A3101" s="196">
        <v>5</v>
      </c>
      <c r="B3101" s="197" t="s">
        <v>938</v>
      </c>
      <c r="C3101" s="208">
        <v>52</v>
      </c>
      <c r="D3101" s="209" t="s">
        <v>982</v>
      </c>
      <c r="E3101" s="212">
        <v>5241</v>
      </c>
      <c r="F3101" s="213" t="s">
        <v>1208</v>
      </c>
      <c r="G3101" s="231"/>
      <c r="H3101" s="65"/>
      <c r="I3101" s="222"/>
      <c r="J3101" s="66"/>
      <c r="K3101" s="66"/>
      <c r="L3101" s="66"/>
      <c r="M3101" s="64"/>
      <c r="N3101" s="304"/>
      <c r="O3101" s="305"/>
      <c r="P3101" s="127"/>
      <c r="Q3101" s="67"/>
      <c r="R3101" s="67"/>
      <c r="S3101" s="67"/>
      <c r="T3101" s="67"/>
      <c r="U3101" s="67"/>
      <c r="V3101" s="67"/>
      <c r="W3101" s="67"/>
      <c r="X3101" s="67"/>
      <c r="Y3101" s="68"/>
      <c r="Z3101" s="68"/>
      <c r="AA3101" s="68"/>
      <c r="AB3101" s="67"/>
      <c r="AC3101" s="67"/>
      <c r="AD3101" s="67"/>
      <c r="AE3101" s="67"/>
      <c r="AF3101" s="67"/>
      <c r="AG3101" s="67"/>
      <c r="AH3101" s="67"/>
      <c r="AI3101" s="67"/>
      <c r="AJ3101" s="68"/>
      <c r="AK3101" s="68"/>
      <c r="AL3101" s="68"/>
      <c r="AM3101" s="67"/>
      <c r="AN3101" s="67"/>
      <c r="AO3101" s="67"/>
      <c r="AP3101" s="67"/>
      <c r="AQ3101" s="67"/>
      <c r="AR3101" s="67"/>
      <c r="AS3101" s="67"/>
      <c r="AT3101" s="67"/>
      <c r="AU3101" s="67"/>
      <c r="AV3101" s="67"/>
      <c r="AW3101" s="67"/>
      <c r="AX3101" s="68"/>
      <c r="AY3101" s="68"/>
      <c r="AZ3101" s="69"/>
      <c r="BA3101" s="70"/>
      <c r="BB3101" s="71"/>
      <c r="BC3101" s="95"/>
      <c r="BD3101" s="41">
        <v>5</v>
      </c>
      <c r="BE3101" s="52">
        <v>52</v>
      </c>
      <c r="BF3101" s="62"/>
      <c r="BG3101" s="275"/>
    </row>
    <row r="3102" spans="1:59" x14ac:dyDescent="0.25">
      <c r="A3102" s="196">
        <v>5</v>
      </c>
      <c r="B3102" s="197" t="s">
        <v>938</v>
      </c>
      <c r="C3102" s="208">
        <v>52</v>
      </c>
      <c r="D3102" s="209" t="s">
        <v>982</v>
      </c>
      <c r="E3102" s="212">
        <v>5241</v>
      </c>
      <c r="F3102" s="213" t="s">
        <v>1208</v>
      </c>
      <c r="G3102" s="234"/>
      <c r="H3102" s="138"/>
      <c r="I3102" s="224"/>
      <c r="J3102" s="98"/>
      <c r="K3102" s="98"/>
      <c r="L3102" s="98"/>
      <c r="M3102" s="137"/>
      <c r="N3102" s="322"/>
      <c r="O3102" s="323"/>
      <c r="P3102" s="139"/>
      <c r="Q3102" s="139"/>
      <c r="R3102" s="139"/>
      <c r="S3102" s="139"/>
      <c r="T3102" s="139"/>
      <c r="U3102" s="139"/>
      <c r="V3102" s="139"/>
      <c r="W3102" s="139"/>
      <c r="X3102" s="139"/>
      <c r="Y3102" s="100"/>
      <c r="Z3102" s="125"/>
      <c r="AA3102" s="125"/>
      <c r="AB3102" s="139"/>
      <c r="AC3102" s="139"/>
      <c r="AD3102" s="139"/>
      <c r="AE3102" s="139"/>
      <c r="AF3102" s="139"/>
      <c r="AG3102" s="139"/>
      <c r="AH3102" s="139"/>
      <c r="AI3102" s="139"/>
      <c r="AJ3102" s="100"/>
      <c r="AK3102" s="125"/>
      <c r="AL3102" s="125"/>
      <c r="AM3102" s="139"/>
      <c r="AN3102" s="139"/>
      <c r="AO3102" s="139"/>
      <c r="AP3102" s="139"/>
      <c r="AQ3102" s="139"/>
      <c r="AR3102" s="139"/>
      <c r="AS3102" s="139"/>
      <c r="AT3102" s="139"/>
      <c r="AU3102" s="139"/>
      <c r="AV3102" s="139"/>
      <c r="AW3102" s="99"/>
      <c r="AX3102" s="125"/>
      <c r="AY3102" s="100"/>
      <c r="AZ3102" s="140"/>
      <c r="BA3102" s="141"/>
      <c r="BB3102" s="136"/>
      <c r="BC3102" s="136"/>
      <c r="BD3102" s="41">
        <v>5</v>
      </c>
      <c r="BE3102" s="52">
        <v>53</v>
      </c>
      <c r="BF3102" s="103">
        <v>5313</v>
      </c>
      <c r="BG3102" s="283"/>
    </row>
    <row r="3103" spans="1:59" s="63" customFormat="1" ht="12.75" x14ac:dyDescent="0.2">
      <c r="A3103" s="196">
        <v>5</v>
      </c>
      <c r="B3103" s="197" t="s">
        <v>938</v>
      </c>
      <c r="C3103" s="208">
        <v>52</v>
      </c>
      <c r="D3103" s="209" t="s">
        <v>982</v>
      </c>
      <c r="E3103" s="212">
        <v>5242</v>
      </c>
      <c r="F3103" s="211" t="s">
        <v>1209</v>
      </c>
      <c r="G3103" s="230"/>
      <c r="H3103" s="56"/>
      <c r="I3103" s="221"/>
      <c r="J3103" s="57"/>
      <c r="K3103" s="57"/>
      <c r="L3103" s="57"/>
      <c r="M3103" s="55"/>
      <c r="N3103" s="303"/>
      <c r="O3103" s="245"/>
      <c r="P3103" s="122"/>
      <c r="Q3103" s="58"/>
      <c r="R3103" s="58"/>
      <c r="S3103" s="58"/>
      <c r="T3103" s="58"/>
      <c r="U3103" s="58"/>
      <c r="V3103" s="58"/>
      <c r="W3103" s="58"/>
      <c r="X3103" s="58"/>
      <c r="Y3103" s="59"/>
      <c r="Z3103" s="59"/>
      <c r="AA3103" s="59"/>
      <c r="AB3103" s="58"/>
      <c r="AC3103" s="58"/>
      <c r="AD3103" s="58"/>
      <c r="AE3103" s="58"/>
      <c r="AF3103" s="58"/>
      <c r="AG3103" s="58"/>
      <c r="AH3103" s="58"/>
      <c r="AI3103" s="58"/>
      <c r="AJ3103" s="59"/>
      <c r="AK3103" s="59"/>
      <c r="AL3103" s="59"/>
      <c r="AM3103" s="58"/>
      <c r="AN3103" s="58"/>
      <c r="AO3103" s="58"/>
      <c r="AP3103" s="58"/>
      <c r="AQ3103" s="58"/>
      <c r="AR3103" s="58"/>
      <c r="AS3103" s="58"/>
      <c r="AT3103" s="58"/>
      <c r="AU3103" s="58"/>
      <c r="AV3103" s="58"/>
      <c r="AW3103" s="58"/>
      <c r="AX3103" s="59"/>
      <c r="AY3103" s="59"/>
      <c r="AZ3103" s="60"/>
      <c r="BA3103" s="61"/>
      <c r="BB3103" s="54"/>
      <c r="BC3103" s="54"/>
      <c r="BD3103" s="41">
        <v>5</v>
      </c>
      <c r="BE3103" s="52">
        <v>53</v>
      </c>
      <c r="BF3103" s="103">
        <v>5313</v>
      </c>
      <c r="BG3103" s="277"/>
    </row>
    <row r="3104" spans="1:59" s="63" customFormat="1" ht="12.75" x14ac:dyDescent="0.2">
      <c r="A3104" s="196">
        <v>5</v>
      </c>
      <c r="B3104" s="197" t="s">
        <v>938</v>
      </c>
      <c r="C3104" s="208">
        <v>52</v>
      </c>
      <c r="D3104" s="209" t="s">
        <v>982</v>
      </c>
      <c r="E3104" s="212">
        <v>5242</v>
      </c>
      <c r="F3104" s="211" t="s">
        <v>1209</v>
      </c>
      <c r="G3104" s="231"/>
      <c r="H3104" s="65"/>
      <c r="I3104" s="222"/>
      <c r="J3104" s="66"/>
      <c r="K3104" s="66"/>
      <c r="L3104" s="66"/>
      <c r="M3104" s="64"/>
      <c r="N3104" s="304"/>
      <c r="O3104" s="305"/>
      <c r="P3104" s="127"/>
      <c r="Q3104" s="67"/>
      <c r="R3104" s="67"/>
      <c r="S3104" s="67"/>
      <c r="T3104" s="67"/>
      <c r="U3104" s="67"/>
      <c r="V3104" s="67"/>
      <c r="W3104" s="67"/>
      <c r="X3104" s="67"/>
      <c r="Y3104" s="68"/>
      <c r="Z3104" s="68"/>
      <c r="AA3104" s="68"/>
      <c r="AB3104" s="67"/>
      <c r="AC3104" s="67"/>
      <c r="AD3104" s="67"/>
      <c r="AE3104" s="67"/>
      <c r="AF3104" s="67"/>
      <c r="AG3104" s="67"/>
      <c r="AH3104" s="67"/>
      <c r="AI3104" s="67"/>
      <c r="AJ3104" s="68"/>
      <c r="AK3104" s="68"/>
      <c r="AL3104" s="68"/>
      <c r="AM3104" s="67"/>
      <c r="AN3104" s="67"/>
      <c r="AO3104" s="67"/>
      <c r="AP3104" s="67"/>
      <c r="AQ3104" s="67"/>
      <c r="AR3104" s="67"/>
      <c r="AS3104" s="67"/>
      <c r="AT3104" s="67"/>
      <c r="AU3104" s="67"/>
      <c r="AV3104" s="67"/>
      <c r="AW3104" s="67"/>
      <c r="AX3104" s="68"/>
      <c r="AY3104" s="68"/>
      <c r="AZ3104" s="69"/>
      <c r="BA3104" s="70"/>
      <c r="BB3104" s="71"/>
      <c r="BC3104" s="54"/>
      <c r="BD3104" s="41">
        <v>5</v>
      </c>
      <c r="BE3104" s="52">
        <v>53</v>
      </c>
      <c r="BF3104" s="103">
        <v>5313</v>
      </c>
      <c r="BG3104" s="275"/>
    </row>
    <row r="3105" spans="1:59" s="63" customFormat="1" ht="12.75" x14ac:dyDescent="0.2">
      <c r="A3105" s="196">
        <v>5</v>
      </c>
      <c r="B3105" s="197" t="s">
        <v>938</v>
      </c>
      <c r="C3105" s="208">
        <v>52</v>
      </c>
      <c r="D3105" s="209" t="s">
        <v>982</v>
      </c>
      <c r="E3105" s="212">
        <v>5242</v>
      </c>
      <c r="F3105" s="211" t="s">
        <v>1209</v>
      </c>
      <c r="G3105" s="231"/>
      <c r="H3105" s="72" t="s">
        <v>47</v>
      </c>
      <c r="I3105" s="223"/>
      <c r="J3105" s="73"/>
      <c r="K3105" s="73"/>
      <c r="L3105" s="73"/>
      <c r="M3105" s="74"/>
      <c r="N3105" s="247"/>
      <c r="O3105" s="306"/>
      <c r="P3105" s="105"/>
      <c r="Q3105" s="75"/>
      <c r="R3105" s="75"/>
      <c r="S3105" s="75"/>
      <c r="T3105" s="75"/>
      <c r="U3105" s="75"/>
      <c r="V3105" s="75"/>
      <c r="W3105" s="75"/>
      <c r="X3105" s="75"/>
      <c r="Y3105" s="76">
        <f>IF(ISNUMBER(VLOOKUP(Y3107,P$7:W$7,MATCH(Y3107,P$7:W$7))),VLOOKUP(Y3107,P$7:W$7,MATCH(Y3107,P$7:W$7)),IF(N3109=0,"No Data",IF(Y3107&gt;0,"&lt;100",0)))</f>
        <v>0</v>
      </c>
      <c r="Z3105" s="77">
        <f>IF(ISNUMBER(VLOOKUP(Z3109,P$7:W$7,MATCH(Z3109,P$7:W$7))),VLOOKUP(Z3109,P$7:W$7,MATCH(Z3109,P$7:W$7)),IF(N3109=0,"No Data",IF(Z3109&gt;0,"&lt;100",0)))</f>
        <v>0</v>
      </c>
      <c r="AA3105" s="106">
        <f>IF(ISNUMBER(Z3105),Z3105,0)</f>
        <v>0</v>
      </c>
      <c r="AB3105" s="75"/>
      <c r="AC3105" s="75"/>
      <c r="AD3105" s="75"/>
      <c r="AE3105" s="75"/>
      <c r="AF3105" s="75"/>
      <c r="AG3105" s="75"/>
      <c r="AH3105" s="75"/>
      <c r="AI3105" s="75"/>
      <c r="AJ3105" s="76">
        <f>IF(ISNUMBER(VLOOKUP(AJ3107,AB$7:AH$7,MATCH(AJ3107,AB$7:AH$7))),VLOOKUP(AJ3107,AB$7:AH$7,MATCH(AJ3107,AB$7:AH$7)),IF(N3109=0,"No Data",IF(AJ3107&gt;0,"&lt;50",0)))</f>
        <v>0</v>
      </c>
      <c r="AK3105" s="77">
        <f>IF(ISNUMBER(VLOOKUP(AK3109,AB$7:AH$7,MATCH(AK3109,AB$7:AH$7))),VLOOKUP(AK3109,AB$7:AH$7,MATCH(AK3109,AB$7:AH$7)),IF(N3109=0,"No Data",IF(AK3109&gt;0,"&lt;50",0)))</f>
        <v>0</v>
      </c>
      <c r="AL3105" s="106">
        <f>IF(ISNUMBER(AK3105),AK3105,0)</f>
        <v>0</v>
      </c>
      <c r="AM3105" s="75"/>
      <c r="AN3105" s="75"/>
      <c r="AO3105" s="75"/>
      <c r="AP3105" s="75"/>
      <c r="AQ3105" s="75"/>
      <c r="AR3105" s="75"/>
      <c r="AS3105" s="75"/>
      <c r="AT3105" s="75"/>
      <c r="AU3105" s="75"/>
      <c r="AV3105" s="75"/>
      <c r="AW3105" s="76">
        <f>IF(ISNUMBER(VLOOKUP(AW3107,AM$7:AU$7,MATCH(AW3107,AM$7:AU$7))),VLOOKUP(AW3107,AM$7:AU$7,MATCH(AW3107,AM$7:AU$7)),IF(N3109=0,"No Data",IF(AW3107&gt;0,"&lt;10",0)))</f>
        <v>25</v>
      </c>
      <c r="AX3105" s="77">
        <f>IF(ISNUMBER(VLOOKUP(AX3109,AM$7:AU$7,MATCH(AX3109,AM$7:AU$7))),VLOOKUP(AX3109,AM$7:AU$7,MATCH(AX3109,AM$7:AU$7)),IF(N3109=0,"No Data",IF(AX3109&gt;0,"&lt;10",0)))</f>
        <v>25</v>
      </c>
      <c r="AY3105" s="106">
        <f>IF(ISNUMBER(AX3105),AX3105,0)</f>
        <v>25</v>
      </c>
      <c r="AZ3105" s="79"/>
      <c r="BA3105" s="80"/>
      <c r="BB3105" s="71"/>
      <c r="BC3105" s="54"/>
      <c r="BD3105" s="41">
        <v>5</v>
      </c>
      <c r="BE3105" s="52">
        <v>54</v>
      </c>
      <c r="BF3105" s="62">
        <v>5432</v>
      </c>
      <c r="BG3105" s="276" t="s">
        <v>47</v>
      </c>
    </row>
    <row r="3106" spans="1:59" s="63" customFormat="1" ht="12.75" x14ac:dyDescent="0.2">
      <c r="A3106" s="196">
        <v>5</v>
      </c>
      <c r="B3106" s="197" t="s">
        <v>938</v>
      </c>
      <c r="C3106" s="208">
        <v>52</v>
      </c>
      <c r="D3106" s="209" t="s">
        <v>982</v>
      </c>
      <c r="E3106" s="212">
        <v>5242</v>
      </c>
      <c r="F3106" s="211" t="s">
        <v>1209</v>
      </c>
      <c r="G3106" s="231"/>
      <c r="H3106" s="81" t="s">
        <v>48</v>
      </c>
      <c r="I3106" s="223"/>
      <c r="J3106" s="73"/>
      <c r="K3106" s="73"/>
      <c r="L3106" s="73"/>
      <c r="M3106" s="74"/>
      <c r="N3106" s="247"/>
      <c r="O3106" s="306"/>
      <c r="P3106" s="105"/>
      <c r="Q3106" s="75"/>
      <c r="R3106" s="75"/>
      <c r="S3106" s="75"/>
      <c r="T3106" s="75"/>
      <c r="U3106" s="75"/>
      <c r="V3106" s="75"/>
      <c r="W3106" s="75"/>
      <c r="X3106" s="75"/>
      <c r="Y3106" s="82">
        <f>MIN(X3110:X3119)</f>
        <v>0</v>
      </c>
      <c r="Z3106" s="83"/>
      <c r="AA3106" s="83"/>
      <c r="AB3106" s="75"/>
      <c r="AC3106" s="75"/>
      <c r="AD3106" s="75"/>
      <c r="AE3106" s="75"/>
      <c r="AF3106" s="75"/>
      <c r="AG3106" s="75"/>
      <c r="AH3106" s="75"/>
      <c r="AI3106" s="75"/>
      <c r="AJ3106" s="82">
        <f>MIN(AI3110:AI3119)</f>
        <v>0</v>
      </c>
      <c r="AK3106" s="83"/>
      <c r="AL3106" s="83"/>
      <c r="AM3106" s="75"/>
      <c r="AN3106" s="75"/>
      <c r="AO3106" s="75"/>
      <c r="AP3106" s="75"/>
      <c r="AQ3106" s="75"/>
      <c r="AR3106" s="75"/>
      <c r="AS3106" s="75"/>
      <c r="AT3106" s="75"/>
      <c r="AU3106" s="75"/>
      <c r="AV3106" s="75"/>
      <c r="AW3106" s="82">
        <f>MIN(AV3110:AV3119)</f>
        <v>25</v>
      </c>
      <c r="AX3106" s="83"/>
      <c r="AY3106" s="83"/>
      <c r="AZ3106" s="79"/>
      <c r="BA3106" s="80"/>
      <c r="BB3106" s="71"/>
      <c r="BC3106" s="54"/>
      <c r="BD3106" s="41">
        <v>5</v>
      </c>
      <c r="BE3106" s="52">
        <v>54</v>
      </c>
      <c r="BF3106" s="62">
        <v>5432</v>
      </c>
      <c r="BG3106" s="278" t="s">
        <v>48</v>
      </c>
    </row>
    <row r="3107" spans="1:59" s="63" customFormat="1" ht="12.75" x14ac:dyDescent="0.2">
      <c r="A3107" s="196">
        <v>5</v>
      </c>
      <c r="B3107" s="197" t="s">
        <v>938</v>
      </c>
      <c r="C3107" s="208">
        <v>52</v>
      </c>
      <c r="D3107" s="209" t="s">
        <v>982</v>
      </c>
      <c r="E3107" s="212">
        <v>5242</v>
      </c>
      <c r="F3107" s="211" t="s">
        <v>1209</v>
      </c>
      <c r="G3107" s="231"/>
      <c r="H3107" s="81" t="s">
        <v>49</v>
      </c>
      <c r="I3107" s="223"/>
      <c r="J3107" s="73"/>
      <c r="K3107" s="73"/>
      <c r="L3107" s="73"/>
      <c r="M3107" s="74"/>
      <c r="N3107" s="247"/>
      <c r="O3107" s="306"/>
      <c r="P3107" s="105"/>
      <c r="Q3107" s="75"/>
      <c r="R3107" s="75"/>
      <c r="S3107" s="75"/>
      <c r="T3107" s="75"/>
      <c r="U3107" s="75"/>
      <c r="V3107" s="75"/>
      <c r="W3107" s="75"/>
      <c r="X3107" s="75"/>
      <c r="Y3107" s="84">
        <f>IF(ISNUMBER(AVERAGE(X3110:X3119)),AVERAGE(X3110:X3119),0)</f>
        <v>0</v>
      </c>
      <c r="Z3107" s="83"/>
      <c r="AA3107" s="83"/>
      <c r="AB3107" s="75"/>
      <c r="AC3107" s="75"/>
      <c r="AD3107" s="75"/>
      <c r="AE3107" s="75"/>
      <c r="AF3107" s="75"/>
      <c r="AG3107" s="75"/>
      <c r="AH3107" s="75"/>
      <c r="AI3107" s="75"/>
      <c r="AJ3107" s="84">
        <f>IF(ISNUMBER(AVERAGE(AI3110:AI3119)),AVERAGE(AI3110:AI3119),0)</f>
        <v>0</v>
      </c>
      <c r="AK3107" s="83"/>
      <c r="AL3107" s="83"/>
      <c r="AM3107" s="75"/>
      <c r="AN3107" s="75"/>
      <c r="AO3107" s="75"/>
      <c r="AP3107" s="75"/>
      <c r="AQ3107" s="75"/>
      <c r="AR3107" s="75"/>
      <c r="AS3107" s="75"/>
      <c r="AT3107" s="75"/>
      <c r="AU3107" s="75"/>
      <c r="AV3107" s="75"/>
      <c r="AW3107" s="84">
        <f>IF(ISNUMBER(AVERAGE(AV3110:AV3119)),AVERAGE(AV3110:AV3119),0)</f>
        <v>25</v>
      </c>
      <c r="AX3107" s="83"/>
      <c r="AY3107" s="83"/>
      <c r="AZ3107" s="79"/>
      <c r="BA3107" s="80"/>
      <c r="BB3107" s="71"/>
      <c r="BC3107" s="54"/>
      <c r="BD3107" s="41">
        <v>5</v>
      </c>
      <c r="BE3107" s="52">
        <v>54</v>
      </c>
      <c r="BF3107" s="62">
        <v>5432</v>
      </c>
      <c r="BG3107" s="278" t="s">
        <v>49</v>
      </c>
    </row>
    <row r="3108" spans="1:59" s="63" customFormat="1" ht="12.75" x14ac:dyDescent="0.2">
      <c r="A3108" s="196">
        <v>5</v>
      </c>
      <c r="B3108" s="197" t="s">
        <v>938</v>
      </c>
      <c r="C3108" s="208">
        <v>52</v>
      </c>
      <c r="D3108" s="209" t="s">
        <v>982</v>
      </c>
      <c r="E3108" s="212">
        <v>5242</v>
      </c>
      <c r="F3108" s="211" t="s">
        <v>1209</v>
      </c>
      <c r="G3108" s="231"/>
      <c r="H3108" s="81" t="s">
        <v>50</v>
      </c>
      <c r="I3108" s="223"/>
      <c r="J3108" s="73"/>
      <c r="K3108" s="73"/>
      <c r="L3108" s="73"/>
      <c r="M3108" s="74"/>
      <c r="N3108" s="247"/>
      <c r="O3108" s="306"/>
      <c r="P3108" s="105"/>
      <c r="Q3108" s="75"/>
      <c r="R3108" s="75"/>
      <c r="S3108" s="75"/>
      <c r="T3108" s="75"/>
      <c r="U3108" s="75"/>
      <c r="V3108" s="75"/>
      <c r="W3108" s="75"/>
      <c r="X3108" s="75"/>
      <c r="Y3108" s="84">
        <f>MAX(X3110:X3119)</f>
        <v>0</v>
      </c>
      <c r="Z3108" s="83"/>
      <c r="AA3108" s="83"/>
      <c r="AB3108" s="75"/>
      <c r="AC3108" s="75"/>
      <c r="AD3108" s="75"/>
      <c r="AE3108" s="75"/>
      <c r="AF3108" s="75"/>
      <c r="AG3108" s="75"/>
      <c r="AH3108" s="75"/>
      <c r="AI3108" s="75"/>
      <c r="AJ3108" s="84">
        <f>MAX(AI3110:AI3119)</f>
        <v>0</v>
      </c>
      <c r="AK3108" s="83"/>
      <c r="AL3108" s="83"/>
      <c r="AM3108" s="75"/>
      <c r="AN3108" s="75"/>
      <c r="AO3108" s="75"/>
      <c r="AP3108" s="75"/>
      <c r="AQ3108" s="75"/>
      <c r="AR3108" s="75"/>
      <c r="AS3108" s="75"/>
      <c r="AT3108" s="75"/>
      <c r="AU3108" s="75"/>
      <c r="AV3108" s="75"/>
      <c r="AW3108" s="84">
        <f>MAX(AV3110:AV3119)</f>
        <v>25</v>
      </c>
      <c r="AX3108" s="83"/>
      <c r="AY3108" s="83"/>
      <c r="AZ3108" s="79"/>
      <c r="BA3108" s="80"/>
      <c r="BB3108" s="71"/>
      <c r="BC3108" s="54"/>
      <c r="BD3108" s="41">
        <v>5</v>
      </c>
      <c r="BE3108" s="52">
        <v>54</v>
      </c>
      <c r="BF3108" s="62">
        <v>5432</v>
      </c>
      <c r="BG3108" s="278" t="s">
        <v>50</v>
      </c>
    </row>
    <row r="3109" spans="1:59" s="63" customFormat="1" ht="12.75" x14ac:dyDescent="0.2">
      <c r="A3109" s="196">
        <v>5</v>
      </c>
      <c r="B3109" s="197" t="s">
        <v>938</v>
      </c>
      <c r="C3109" s="208">
        <v>52</v>
      </c>
      <c r="D3109" s="209" t="s">
        <v>982</v>
      </c>
      <c r="E3109" s="212">
        <v>5242</v>
      </c>
      <c r="F3109" s="211" t="s">
        <v>1209</v>
      </c>
      <c r="G3109" s="231"/>
      <c r="H3109" s="85" t="s">
        <v>51</v>
      </c>
      <c r="I3109" s="223"/>
      <c r="J3109" s="73"/>
      <c r="K3109" s="73"/>
      <c r="L3109" s="73"/>
      <c r="M3109" s="74"/>
      <c r="N3109" s="248">
        <f>SUM(N3110)</f>
        <v>1</v>
      </c>
      <c r="O3109" s="293">
        <f>SUM(O3110)</f>
        <v>1</v>
      </c>
      <c r="P3109" s="292"/>
      <c r="Q3109" s="87"/>
      <c r="R3109" s="87"/>
      <c r="S3109" s="87"/>
      <c r="T3109" s="87"/>
      <c r="U3109" s="87"/>
      <c r="V3109" s="87"/>
      <c r="W3109" s="87"/>
      <c r="X3109" s="87"/>
      <c r="Y3109" s="88"/>
      <c r="Z3109" s="119">
        <f>SUM(Z3110)</f>
        <v>0</v>
      </c>
      <c r="AA3109" s="88"/>
      <c r="AB3109" s="87"/>
      <c r="AC3109" s="87"/>
      <c r="AD3109" s="87"/>
      <c r="AE3109" s="87"/>
      <c r="AF3109" s="87"/>
      <c r="AG3109" s="87"/>
      <c r="AH3109" s="87"/>
      <c r="AI3109" s="87"/>
      <c r="AJ3109" s="88"/>
      <c r="AK3109" s="119">
        <f>SUM(AK3110)</f>
        <v>0</v>
      </c>
      <c r="AL3109" s="88"/>
      <c r="AM3109" s="87"/>
      <c r="AN3109" s="87"/>
      <c r="AO3109" s="87"/>
      <c r="AP3109" s="87"/>
      <c r="AQ3109" s="87"/>
      <c r="AR3109" s="87"/>
      <c r="AS3109" s="87"/>
      <c r="AT3109" s="87"/>
      <c r="AU3109" s="87"/>
      <c r="AV3109" s="87"/>
      <c r="AW3109" s="112"/>
      <c r="AX3109" s="119">
        <f>SUM(AX3110)</f>
        <v>25</v>
      </c>
      <c r="AY3109" s="88"/>
      <c r="AZ3109" s="79"/>
      <c r="BA3109" s="80"/>
      <c r="BB3109" s="71"/>
      <c r="BC3109" s="54"/>
      <c r="BD3109" s="41">
        <v>5</v>
      </c>
      <c r="BE3109" s="52">
        <v>54</v>
      </c>
      <c r="BF3109" s="62">
        <v>5432</v>
      </c>
      <c r="BG3109" s="279" t="s">
        <v>51</v>
      </c>
    </row>
    <row r="3110" spans="1:59" s="63" customFormat="1" ht="12.75" x14ac:dyDescent="0.2">
      <c r="A3110" s="196">
        <v>5</v>
      </c>
      <c r="B3110" s="197" t="s">
        <v>938</v>
      </c>
      <c r="C3110" s="208">
        <v>52</v>
      </c>
      <c r="D3110" s="209" t="s">
        <v>982</v>
      </c>
      <c r="E3110" s="212">
        <v>5242</v>
      </c>
      <c r="F3110" s="211" t="s">
        <v>1209</v>
      </c>
      <c r="G3110" s="231"/>
      <c r="H3110" s="89" t="s">
        <v>52</v>
      </c>
      <c r="I3110" s="90" t="s">
        <v>830</v>
      </c>
      <c r="J3110" s="90"/>
      <c r="K3110" s="90" t="s">
        <v>64</v>
      </c>
      <c r="L3110" s="90" t="s">
        <v>1284</v>
      </c>
      <c r="M3110" s="91"/>
      <c r="N3110" s="312">
        <v>1</v>
      </c>
      <c r="O3110" s="313">
        <f>N3110/N3109</f>
        <v>1</v>
      </c>
      <c r="P3110" s="104"/>
      <c r="Q3110" s="92"/>
      <c r="R3110" s="92"/>
      <c r="S3110" s="92"/>
      <c r="T3110" s="92"/>
      <c r="U3110" s="92"/>
      <c r="V3110" s="92"/>
      <c r="W3110" s="92"/>
      <c r="X3110" s="109">
        <f t="shared" ref="X3110" si="507">P3110*P$7+Q3110*Q$7+R3110*R$7+S3110*S$7+T3110*T$7+U3110*U$7+V3110*V$7+W3110*W$7</f>
        <v>0</v>
      </c>
      <c r="Y3110" s="83"/>
      <c r="Z3110" s="110">
        <f t="shared" ref="Z3110" si="508">X3110*$O3110</f>
        <v>0</v>
      </c>
      <c r="AA3110" s="111"/>
      <c r="AB3110" s="92"/>
      <c r="AC3110" s="92"/>
      <c r="AD3110" s="92"/>
      <c r="AE3110" s="92"/>
      <c r="AF3110" s="92"/>
      <c r="AG3110" s="92"/>
      <c r="AH3110" s="92"/>
      <c r="AI3110" s="109">
        <f t="shared" ref="AI3110" si="509">AB3110*AB$7+AC3110*AC$7+AD3110*AD$7+AE3110*AE$7+AF3110*AF$7+AG3110*AG$7+AH3110*AH$7</f>
        <v>0</v>
      </c>
      <c r="AJ3110" s="83"/>
      <c r="AK3110" s="110">
        <f t="shared" ref="AK3110" si="510">AI3110*$O3110</f>
        <v>0</v>
      </c>
      <c r="AL3110" s="111"/>
      <c r="AM3110" s="92"/>
      <c r="AN3110" s="92">
        <v>1</v>
      </c>
      <c r="AO3110" s="92"/>
      <c r="AP3110" s="92"/>
      <c r="AQ3110" s="92"/>
      <c r="AR3110" s="92"/>
      <c r="AS3110" s="92"/>
      <c r="AT3110" s="92"/>
      <c r="AU3110" s="92"/>
      <c r="AV3110" s="109">
        <f t="shared" ref="AV3110" si="511">AM3110*AM$7+AN3110*AN$7+AO3110*AO$7+AP3110*AP$7+AQ3110*AQ$7+AR3110*AR$7+AS3110*AS$7+AT3110*AT$7+AU3110*AU$7</f>
        <v>25</v>
      </c>
      <c r="AW3110" s="75"/>
      <c r="AX3110" s="110">
        <f t="shared" ref="AX3110" si="512">AV3110*$O3110</f>
        <v>25</v>
      </c>
      <c r="AY3110" s="111"/>
      <c r="AZ3110" s="93"/>
      <c r="BA3110" s="94" t="s">
        <v>131</v>
      </c>
      <c r="BB3110" s="71"/>
      <c r="BC3110" s="54"/>
      <c r="BD3110" s="41">
        <v>5</v>
      </c>
      <c r="BE3110" s="52">
        <v>54</v>
      </c>
      <c r="BF3110" s="62">
        <v>5432</v>
      </c>
      <c r="BG3110" s="280" t="s">
        <v>52</v>
      </c>
    </row>
    <row r="3111" spans="1:59" s="63" customFormat="1" ht="12.75" x14ac:dyDescent="0.2">
      <c r="A3111" s="196">
        <v>5</v>
      </c>
      <c r="B3111" s="197" t="s">
        <v>938</v>
      </c>
      <c r="C3111" s="208">
        <v>52</v>
      </c>
      <c r="D3111" s="209" t="s">
        <v>982</v>
      </c>
      <c r="E3111" s="212">
        <v>5242</v>
      </c>
      <c r="F3111" s="211" t="s">
        <v>1209</v>
      </c>
      <c r="G3111" s="231"/>
      <c r="H3111" s="65"/>
      <c r="I3111" s="222"/>
      <c r="J3111" s="66"/>
      <c r="K3111" s="66"/>
      <c r="L3111" s="66"/>
      <c r="M3111" s="64"/>
      <c r="N3111" s="304"/>
      <c r="O3111" s="305"/>
      <c r="P3111" s="127"/>
      <c r="Q3111" s="67"/>
      <c r="R3111" s="67"/>
      <c r="S3111" s="67"/>
      <c r="T3111" s="67"/>
      <c r="U3111" s="67"/>
      <c r="V3111" s="67"/>
      <c r="W3111" s="67"/>
      <c r="X3111" s="67"/>
      <c r="Y3111" s="68"/>
      <c r="Z3111" s="68"/>
      <c r="AA3111" s="68"/>
      <c r="AB3111" s="67"/>
      <c r="AC3111" s="67"/>
      <c r="AD3111" s="67"/>
      <c r="AE3111" s="67"/>
      <c r="AF3111" s="67"/>
      <c r="AG3111" s="67"/>
      <c r="AH3111" s="67"/>
      <c r="AI3111" s="67"/>
      <c r="AJ3111" s="68"/>
      <c r="AK3111" s="68"/>
      <c r="AL3111" s="68"/>
      <c r="AM3111" s="67"/>
      <c r="AN3111" s="67"/>
      <c r="AO3111" s="67"/>
      <c r="AP3111" s="67"/>
      <c r="AQ3111" s="67"/>
      <c r="AR3111" s="67"/>
      <c r="AS3111" s="67"/>
      <c r="AT3111" s="67"/>
      <c r="AU3111" s="67"/>
      <c r="AV3111" s="67"/>
      <c r="AW3111" s="67"/>
      <c r="AX3111" s="68"/>
      <c r="AY3111" s="68"/>
      <c r="AZ3111" s="69"/>
      <c r="BA3111" s="70"/>
      <c r="BB3111" s="71"/>
      <c r="BC3111" s="54"/>
      <c r="BD3111" s="41">
        <v>5</v>
      </c>
      <c r="BE3111" s="52">
        <v>52</v>
      </c>
      <c r="BF3111" s="62"/>
      <c r="BG3111" s="275"/>
    </row>
    <row r="3112" spans="1:59" x14ac:dyDescent="0.25">
      <c r="A3112" s="196">
        <v>5</v>
      </c>
      <c r="B3112" s="197" t="s">
        <v>938</v>
      </c>
      <c r="C3112" s="208">
        <v>52</v>
      </c>
      <c r="D3112" s="209" t="s">
        <v>982</v>
      </c>
      <c r="E3112" s="212">
        <v>5242</v>
      </c>
      <c r="F3112" s="211" t="s">
        <v>1209</v>
      </c>
      <c r="G3112" s="235"/>
      <c r="H3112" s="145"/>
      <c r="I3112" s="221"/>
      <c r="J3112" s="57"/>
      <c r="K3112" s="57"/>
      <c r="L3112" s="57"/>
      <c r="M3112" s="144"/>
      <c r="N3112" s="324"/>
      <c r="O3112" s="325"/>
      <c r="P3112" s="146"/>
      <c r="Q3112" s="146"/>
      <c r="R3112" s="146"/>
      <c r="S3112" s="146"/>
      <c r="T3112" s="146"/>
      <c r="U3112" s="146"/>
      <c r="V3112" s="146"/>
      <c r="W3112" s="146"/>
      <c r="X3112" s="146"/>
      <c r="Y3112" s="59"/>
      <c r="Z3112" s="123"/>
      <c r="AA3112" s="123"/>
      <c r="AB3112" s="146"/>
      <c r="AC3112" s="146"/>
      <c r="AD3112" s="146"/>
      <c r="AE3112" s="146"/>
      <c r="AF3112" s="146"/>
      <c r="AG3112" s="146"/>
      <c r="AH3112" s="146"/>
      <c r="AI3112" s="146"/>
      <c r="AJ3112" s="59"/>
      <c r="AK3112" s="123"/>
      <c r="AL3112" s="123"/>
      <c r="AM3112" s="146"/>
      <c r="AN3112" s="146"/>
      <c r="AO3112" s="146"/>
      <c r="AP3112" s="146"/>
      <c r="AQ3112" s="146"/>
      <c r="AR3112" s="146"/>
      <c r="AS3112" s="146"/>
      <c r="AT3112" s="146"/>
      <c r="AU3112" s="146"/>
      <c r="AV3112" s="146"/>
      <c r="AW3112" s="58"/>
      <c r="AX3112" s="123"/>
      <c r="AY3112" s="59"/>
      <c r="AZ3112" s="147"/>
      <c r="BA3112" s="148"/>
      <c r="BB3112" s="143"/>
      <c r="BC3112" s="143"/>
      <c r="BD3112" s="41">
        <v>5</v>
      </c>
      <c r="BE3112" s="52">
        <v>53</v>
      </c>
      <c r="BF3112" s="103">
        <v>5313</v>
      </c>
      <c r="BG3112" s="283"/>
    </row>
    <row r="3113" spans="1:59" s="63" customFormat="1" ht="12.75" x14ac:dyDescent="0.2">
      <c r="A3113" s="196">
        <v>5</v>
      </c>
      <c r="B3113" s="197" t="s">
        <v>938</v>
      </c>
      <c r="C3113" s="208">
        <v>52</v>
      </c>
      <c r="D3113" s="209" t="s">
        <v>982</v>
      </c>
      <c r="E3113" s="212">
        <v>5251</v>
      </c>
      <c r="F3113" s="213" t="s">
        <v>1210</v>
      </c>
      <c r="G3113" s="232"/>
      <c r="H3113" s="97"/>
      <c r="I3113" s="224"/>
      <c r="J3113" s="98"/>
      <c r="K3113" s="98"/>
      <c r="L3113" s="98"/>
      <c r="M3113" s="96"/>
      <c r="N3113" s="307"/>
      <c r="O3113" s="246"/>
      <c r="P3113" s="124"/>
      <c r="Q3113" s="99"/>
      <c r="R3113" s="99"/>
      <c r="S3113" s="99"/>
      <c r="T3113" s="99"/>
      <c r="U3113" s="99"/>
      <c r="V3113" s="99"/>
      <c r="W3113" s="99"/>
      <c r="X3113" s="99"/>
      <c r="Y3113" s="100"/>
      <c r="Z3113" s="100"/>
      <c r="AA3113" s="100"/>
      <c r="AB3113" s="99"/>
      <c r="AC3113" s="99"/>
      <c r="AD3113" s="99"/>
      <c r="AE3113" s="99"/>
      <c r="AF3113" s="99"/>
      <c r="AG3113" s="99"/>
      <c r="AH3113" s="99"/>
      <c r="AI3113" s="99"/>
      <c r="AJ3113" s="100"/>
      <c r="AK3113" s="100"/>
      <c r="AL3113" s="100"/>
      <c r="AM3113" s="99"/>
      <c r="AN3113" s="99"/>
      <c r="AO3113" s="99"/>
      <c r="AP3113" s="99"/>
      <c r="AQ3113" s="99"/>
      <c r="AR3113" s="99"/>
      <c r="AS3113" s="99"/>
      <c r="AT3113" s="99"/>
      <c r="AU3113" s="99"/>
      <c r="AV3113" s="99"/>
      <c r="AW3113" s="99"/>
      <c r="AX3113" s="100"/>
      <c r="AY3113" s="100"/>
      <c r="AZ3113" s="101"/>
      <c r="BA3113" s="102"/>
      <c r="BB3113" s="95"/>
      <c r="BC3113" s="95"/>
      <c r="BD3113" s="41">
        <v>5</v>
      </c>
      <c r="BE3113" s="52">
        <v>53</v>
      </c>
      <c r="BF3113" s="103">
        <v>5313</v>
      </c>
      <c r="BG3113" s="277"/>
    </row>
    <row r="3114" spans="1:59" s="63" customFormat="1" ht="12.75" x14ac:dyDescent="0.2">
      <c r="A3114" s="196">
        <v>5</v>
      </c>
      <c r="B3114" s="197" t="s">
        <v>938</v>
      </c>
      <c r="C3114" s="208">
        <v>52</v>
      </c>
      <c r="D3114" s="209" t="s">
        <v>982</v>
      </c>
      <c r="E3114" s="212">
        <v>5251</v>
      </c>
      <c r="F3114" s="213" t="s">
        <v>1210</v>
      </c>
      <c r="G3114" s="231"/>
      <c r="H3114" s="65"/>
      <c r="I3114" s="222"/>
      <c r="J3114" s="66"/>
      <c r="K3114" s="66"/>
      <c r="L3114" s="66"/>
      <c r="M3114" s="64"/>
      <c r="N3114" s="304"/>
      <c r="O3114" s="305"/>
      <c r="P3114" s="127"/>
      <c r="Q3114" s="67"/>
      <c r="R3114" s="67"/>
      <c r="S3114" s="67"/>
      <c r="T3114" s="67"/>
      <c r="U3114" s="67"/>
      <c r="V3114" s="67"/>
      <c r="W3114" s="67"/>
      <c r="X3114" s="67"/>
      <c r="Y3114" s="68"/>
      <c r="Z3114" s="68"/>
      <c r="AA3114" s="68"/>
      <c r="AB3114" s="67"/>
      <c r="AC3114" s="67"/>
      <c r="AD3114" s="67"/>
      <c r="AE3114" s="67"/>
      <c r="AF3114" s="67"/>
      <c r="AG3114" s="67"/>
      <c r="AH3114" s="67"/>
      <c r="AI3114" s="67"/>
      <c r="AJ3114" s="68"/>
      <c r="AK3114" s="68"/>
      <c r="AL3114" s="68"/>
      <c r="AM3114" s="67"/>
      <c r="AN3114" s="67"/>
      <c r="AO3114" s="67"/>
      <c r="AP3114" s="67"/>
      <c r="AQ3114" s="67"/>
      <c r="AR3114" s="67"/>
      <c r="AS3114" s="67"/>
      <c r="AT3114" s="67"/>
      <c r="AU3114" s="67"/>
      <c r="AV3114" s="67"/>
      <c r="AW3114" s="67"/>
      <c r="AX3114" s="68"/>
      <c r="AY3114" s="68"/>
      <c r="AZ3114" s="69"/>
      <c r="BA3114" s="70"/>
      <c r="BB3114" s="71"/>
      <c r="BC3114" s="95"/>
      <c r="BD3114" s="41">
        <v>5</v>
      </c>
      <c r="BE3114" s="52">
        <v>53</v>
      </c>
      <c r="BF3114" s="103">
        <v>5313</v>
      </c>
      <c r="BG3114" s="275"/>
    </row>
    <row r="3115" spans="1:59" s="63" customFormat="1" ht="12.75" x14ac:dyDescent="0.2">
      <c r="A3115" s="196">
        <v>5</v>
      </c>
      <c r="B3115" s="197" t="s">
        <v>938</v>
      </c>
      <c r="C3115" s="208">
        <v>52</v>
      </c>
      <c r="D3115" s="209" t="s">
        <v>982</v>
      </c>
      <c r="E3115" s="212">
        <v>5251</v>
      </c>
      <c r="F3115" s="213" t="s">
        <v>1210</v>
      </c>
      <c r="G3115" s="231"/>
      <c r="H3115" s="72" t="s">
        <v>47</v>
      </c>
      <c r="I3115" s="223"/>
      <c r="J3115" s="73"/>
      <c r="K3115" s="73"/>
      <c r="L3115" s="73"/>
      <c r="M3115" s="74"/>
      <c r="N3115" s="247"/>
      <c r="O3115" s="306"/>
      <c r="P3115" s="105"/>
      <c r="Q3115" s="75"/>
      <c r="R3115" s="75"/>
      <c r="S3115" s="75"/>
      <c r="T3115" s="75"/>
      <c r="U3115" s="75"/>
      <c r="V3115" s="75"/>
      <c r="W3115" s="75"/>
      <c r="X3115" s="75"/>
      <c r="Y3115" s="76" t="str">
        <f>IF(ISNUMBER(VLOOKUP(Y3117,P$7:W$7,MATCH(Y3117,P$7:W$7))),VLOOKUP(Y3117,P$7:W$7,MATCH(Y3117,P$7:W$7)),IF(N3119=0,"No Data",IF(Y3117&gt;0,"&lt;100",0)))</f>
        <v>&lt;100</v>
      </c>
      <c r="Z3115" s="77">
        <f>IF(ISNUMBER(VLOOKUP(Z3119,P$7:W$7,MATCH(Z3119,P$7:W$7))),VLOOKUP(Z3119,P$7:W$7,MATCH(Z3119,P$7:W$7)),IF(N3119=0,"No Data",IF(Z3119&gt;0,"&lt;100",0)))</f>
        <v>100</v>
      </c>
      <c r="AA3115" s="106">
        <f>IF(ISNUMBER(Z3115),Z3115,0)</f>
        <v>100</v>
      </c>
      <c r="AB3115" s="75"/>
      <c r="AC3115" s="75"/>
      <c r="AD3115" s="75"/>
      <c r="AE3115" s="75"/>
      <c r="AF3115" s="75"/>
      <c r="AG3115" s="75"/>
      <c r="AH3115" s="75"/>
      <c r="AI3115" s="75"/>
      <c r="AJ3115" s="76">
        <f>IF(ISNUMBER(VLOOKUP(AJ3117,AB$7:AH$7,MATCH(AJ3117,AB$7:AH$7))),VLOOKUP(AJ3117,AB$7:AH$7,MATCH(AJ3117,AB$7:AH$7)),IF(N3119=0,"No Data",IF(AJ3117&gt;0,"&lt;50",0)))</f>
        <v>0</v>
      </c>
      <c r="AK3115" s="77">
        <f>IF(ISNUMBER(VLOOKUP(AK3119,AB$7:AH$7,MATCH(AK3119,AB$7:AH$7))),VLOOKUP(AK3119,AB$7:AH$7,MATCH(AK3119,AB$7:AH$7)),IF(N3119=0,"No Data",IF(AK3119&gt;0,"&lt;50",0)))</f>
        <v>0</v>
      </c>
      <c r="AL3115" s="106">
        <f>IF(ISNUMBER(AK3115),AK3115,0)</f>
        <v>0</v>
      </c>
      <c r="AM3115" s="75"/>
      <c r="AN3115" s="75"/>
      <c r="AO3115" s="75"/>
      <c r="AP3115" s="75"/>
      <c r="AQ3115" s="75"/>
      <c r="AR3115" s="75"/>
      <c r="AS3115" s="75"/>
      <c r="AT3115" s="75"/>
      <c r="AU3115" s="75"/>
      <c r="AV3115" s="75"/>
      <c r="AW3115" s="76">
        <f>IF(ISNUMBER(VLOOKUP(AW3117,AM$7:AU$7,MATCH(AW3117,AM$7:AU$7))),VLOOKUP(AW3117,AM$7:AU$7,MATCH(AW3117,AM$7:AU$7)),IF(N3119=0,"No Data",IF(AW3117&gt;0,"&lt;10",0)))</f>
        <v>500</v>
      </c>
      <c r="AX3115" s="77">
        <f>IF(ISNUMBER(VLOOKUP(AX3119,AM$7:AU$7,MATCH(AX3119,AM$7:AU$7))),VLOOKUP(AX3119,AM$7:AU$7,MATCH(AX3119,AM$7:AU$7)),IF(N3119=0,"No Data",IF(AX3119&gt;0,"&lt;10",0)))</f>
        <v>2500</v>
      </c>
      <c r="AY3115" s="106">
        <f>IF(ISNUMBER(AX3115),AX3115,0)</f>
        <v>2500</v>
      </c>
      <c r="AZ3115" s="79"/>
      <c r="BA3115" s="80"/>
      <c r="BB3115" s="71"/>
      <c r="BC3115" s="95"/>
      <c r="BD3115" s="41">
        <v>5</v>
      </c>
      <c r="BE3115" s="52">
        <v>53</v>
      </c>
      <c r="BF3115" s="103">
        <v>5313</v>
      </c>
      <c r="BG3115" s="276" t="s">
        <v>47</v>
      </c>
    </row>
    <row r="3116" spans="1:59" s="63" customFormat="1" ht="12.75" x14ac:dyDescent="0.2">
      <c r="A3116" s="196">
        <v>5</v>
      </c>
      <c r="B3116" s="197" t="s">
        <v>938</v>
      </c>
      <c r="C3116" s="208">
        <v>52</v>
      </c>
      <c r="D3116" s="209" t="s">
        <v>982</v>
      </c>
      <c r="E3116" s="212">
        <v>5251</v>
      </c>
      <c r="F3116" s="213" t="s">
        <v>1210</v>
      </c>
      <c r="G3116" s="231"/>
      <c r="H3116" s="81" t="s">
        <v>48</v>
      </c>
      <c r="I3116" s="223"/>
      <c r="J3116" s="73"/>
      <c r="K3116" s="73"/>
      <c r="L3116" s="73"/>
      <c r="M3116" s="74"/>
      <c r="N3116" s="247"/>
      <c r="O3116" s="306"/>
      <c r="P3116" s="105"/>
      <c r="Q3116" s="75"/>
      <c r="R3116" s="75"/>
      <c r="S3116" s="75"/>
      <c r="T3116" s="75"/>
      <c r="U3116" s="75"/>
      <c r="V3116" s="75"/>
      <c r="W3116" s="75"/>
      <c r="X3116" s="75"/>
      <c r="Y3116" s="82">
        <f>MIN(X3120:X3122)</f>
        <v>0</v>
      </c>
      <c r="Z3116" s="83"/>
      <c r="AA3116" s="83"/>
      <c r="AB3116" s="75"/>
      <c r="AC3116" s="75"/>
      <c r="AD3116" s="75"/>
      <c r="AE3116" s="75"/>
      <c r="AF3116" s="75"/>
      <c r="AG3116" s="75"/>
      <c r="AH3116" s="75"/>
      <c r="AI3116" s="75"/>
      <c r="AJ3116" s="82">
        <f>MIN(AI3120:AI3122)</f>
        <v>0</v>
      </c>
      <c r="AK3116" s="83"/>
      <c r="AL3116" s="83"/>
      <c r="AM3116" s="75"/>
      <c r="AN3116" s="75"/>
      <c r="AO3116" s="75"/>
      <c r="AP3116" s="75"/>
      <c r="AQ3116" s="75"/>
      <c r="AR3116" s="75"/>
      <c r="AS3116" s="75"/>
      <c r="AT3116" s="75"/>
      <c r="AU3116" s="75"/>
      <c r="AV3116" s="75"/>
      <c r="AW3116" s="82">
        <f>MIN(AV3120:AV3122)</f>
        <v>0</v>
      </c>
      <c r="AX3116" s="83"/>
      <c r="AY3116" s="83"/>
      <c r="AZ3116" s="79"/>
      <c r="BA3116" s="80"/>
      <c r="BB3116" s="71"/>
      <c r="BC3116" s="95"/>
      <c r="BD3116" s="41">
        <v>5</v>
      </c>
      <c r="BE3116" s="52">
        <v>53</v>
      </c>
      <c r="BF3116" s="103">
        <v>5313</v>
      </c>
      <c r="BG3116" s="278" t="s">
        <v>48</v>
      </c>
    </row>
    <row r="3117" spans="1:59" s="63" customFormat="1" ht="12.75" x14ac:dyDescent="0.2">
      <c r="A3117" s="196">
        <v>5</v>
      </c>
      <c r="B3117" s="197" t="s">
        <v>938</v>
      </c>
      <c r="C3117" s="208">
        <v>52</v>
      </c>
      <c r="D3117" s="209" t="s">
        <v>982</v>
      </c>
      <c r="E3117" s="212">
        <v>5251</v>
      </c>
      <c r="F3117" s="213" t="s">
        <v>1210</v>
      </c>
      <c r="G3117" s="231"/>
      <c r="H3117" s="81" t="s">
        <v>49</v>
      </c>
      <c r="I3117" s="223"/>
      <c r="J3117" s="73"/>
      <c r="K3117" s="73"/>
      <c r="L3117" s="73"/>
      <c r="M3117" s="74"/>
      <c r="N3117" s="247"/>
      <c r="O3117" s="306"/>
      <c r="P3117" s="105"/>
      <c r="Q3117" s="75"/>
      <c r="R3117" s="75"/>
      <c r="S3117" s="75"/>
      <c r="T3117" s="75"/>
      <c r="U3117" s="75"/>
      <c r="V3117" s="75"/>
      <c r="W3117" s="75"/>
      <c r="X3117" s="75"/>
      <c r="Y3117" s="84">
        <f>IF(ISNUMBER(AVERAGE(X3120:X3122)),AVERAGE(X3120:X3122),0)</f>
        <v>33.333333333333336</v>
      </c>
      <c r="Z3117" s="83"/>
      <c r="AA3117" s="83"/>
      <c r="AB3117" s="75"/>
      <c r="AC3117" s="75"/>
      <c r="AD3117" s="75"/>
      <c r="AE3117" s="75"/>
      <c r="AF3117" s="75"/>
      <c r="AG3117" s="75"/>
      <c r="AH3117" s="75"/>
      <c r="AI3117" s="75"/>
      <c r="AJ3117" s="84">
        <f>IF(ISNUMBER(AVERAGE(AI3120:AI3122)),AVERAGE(AI3120:AI3122),0)</f>
        <v>0</v>
      </c>
      <c r="AK3117" s="83"/>
      <c r="AL3117" s="83"/>
      <c r="AM3117" s="75"/>
      <c r="AN3117" s="75"/>
      <c r="AO3117" s="75"/>
      <c r="AP3117" s="75"/>
      <c r="AQ3117" s="75"/>
      <c r="AR3117" s="75"/>
      <c r="AS3117" s="75"/>
      <c r="AT3117" s="75"/>
      <c r="AU3117" s="75"/>
      <c r="AV3117" s="75"/>
      <c r="AW3117" s="84">
        <f>IF(ISNUMBER(AVERAGE(AV3120:AV3122)),AVERAGE(AV3120:AV3122),0)</f>
        <v>833.33333333333337</v>
      </c>
      <c r="AX3117" s="83"/>
      <c r="AY3117" s="83"/>
      <c r="AZ3117" s="79"/>
      <c r="BA3117" s="80"/>
      <c r="BB3117" s="71"/>
      <c r="BC3117" s="95"/>
      <c r="BD3117" s="41">
        <v>5</v>
      </c>
      <c r="BE3117" s="52">
        <v>53</v>
      </c>
      <c r="BF3117" s="103">
        <v>5313</v>
      </c>
      <c r="BG3117" s="278" t="s">
        <v>49</v>
      </c>
    </row>
    <row r="3118" spans="1:59" s="63" customFormat="1" ht="12.75" x14ac:dyDescent="0.2">
      <c r="A3118" s="196">
        <v>5</v>
      </c>
      <c r="B3118" s="197" t="s">
        <v>938</v>
      </c>
      <c r="C3118" s="208">
        <v>52</v>
      </c>
      <c r="D3118" s="209" t="s">
        <v>982</v>
      </c>
      <c r="E3118" s="212">
        <v>5251</v>
      </c>
      <c r="F3118" s="213" t="s">
        <v>1210</v>
      </c>
      <c r="G3118" s="231"/>
      <c r="H3118" s="81" t="s">
        <v>50</v>
      </c>
      <c r="I3118" s="223"/>
      <c r="J3118" s="73"/>
      <c r="K3118" s="73"/>
      <c r="L3118" s="73"/>
      <c r="M3118" s="74"/>
      <c r="N3118" s="247"/>
      <c r="O3118" s="306"/>
      <c r="P3118" s="105"/>
      <c r="Q3118" s="75"/>
      <c r="R3118" s="75"/>
      <c r="S3118" s="75"/>
      <c r="T3118" s="75"/>
      <c r="U3118" s="75"/>
      <c r="V3118" s="75"/>
      <c r="W3118" s="75"/>
      <c r="X3118" s="75"/>
      <c r="Y3118" s="84">
        <f>MAX(X3120:X3122)</f>
        <v>100</v>
      </c>
      <c r="Z3118" s="83"/>
      <c r="AA3118" s="83"/>
      <c r="AB3118" s="75"/>
      <c r="AC3118" s="75"/>
      <c r="AD3118" s="75"/>
      <c r="AE3118" s="75"/>
      <c r="AF3118" s="75"/>
      <c r="AG3118" s="75"/>
      <c r="AH3118" s="75"/>
      <c r="AI3118" s="75"/>
      <c r="AJ3118" s="84">
        <f>MAX(AI3120:AI3122)</f>
        <v>0</v>
      </c>
      <c r="AK3118" s="83"/>
      <c r="AL3118" s="83"/>
      <c r="AM3118" s="75"/>
      <c r="AN3118" s="75"/>
      <c r="AO3118" s="75"/>
      <c r="AP3118" s="75"/>
      <c r="AQ3118" s="75"/>
      <c r="AR3118" s="75"/>
      <c r="AS3118" s="75"/>
      <c r="AT3118" s="75"/>
      <c r="AU3118" s="75"/>
      <c r="AV3118" s="75"/>
      <c r="AW3118" s="84">
        <f>MAX(AV3120:AV3122)</f>
        <v>2500</v>
      </c>
      <c r="AX3118" s="83"/>
      <c r="AY3118" s="83"/>
      <c r="AZ3118" s="79"/>
      <c r="BA3118" s="80"/>
      <c r="BB3118" s="71"/>
      <c r="BC3118" s="95"/>
      <c r="BD3118" s="41">
        <v>5</v>
      </c>
      <c r="BE3118" s="52">
        <v>53</v>
      </c>
      <c r="BF3118" s="103">
        <v>5313</v>
      </c>
      <c r="BG3118" s="278" t="s">
        <v>50</v>
      </c>
    </row>
    <row r="3119" spans="1:59" s="63" customFormat="1" ht="12.75" x14ac:dyDescent="0.2">
      <c r="A3119" s="196">
        <v>5</v>
      </c>
      <c r="B3119" s="197" t="s">
        <v>938</v>
      </c>
      <c r="C3119" s="208">
        <v>52</v>
      </c>
      <c r="D3119" s="209" t="s">
        <v>982</v>
      </c>
      <c r="E3119" s="212">
        <v>5251</v>
      </c>
      <c r="F3119" s="213" t="s">
        <v>1210</v>
      </c>
      <c r="G3119" s="231"/>
      <c r="H3119" s="85" t="s">
        <v>51</v>
      </c>
      <c r="I3119" s="223"/>
      <c r="J3119" s="73"/>
      <c r="K3119" s="73"/>
      <c r="L3119" s="73"/>
      <c r="M3119" s="74"/>
      <c r="N3119" s="248">
        <f>SUM(N3120:N3122)</f>
        <v>1</v>
      </c>
      <c r="O3119" s="293">
        <f>SUM(O3120:O3122)</f>
        <v>1</v>
      </c>
      <c r="P3119" s="292"/>
      <c r="Q3119" s="87"/>
      <c r="R3119" s="87"/>
      <c r="S3119" s="87"/>
      <c r="T3119" s="87"/>
      <c r="U3119" s="87"/>
      <c r="V3119" s="87"/>
      <c r="W3119" s="87"/>
      <c r="X3119" s="87"/>
      <c r="Y3119" s="88"/>
      <c r="Z3119" s="107">
        <f>SUM(Z3120:Z3122)</f>
        <v>100</v>
      </c>
      <c r="AA3119" s="88"/>
      <c r="AB3119" s="87"/>
      <c r="AC3119" s="87"/>
      <c r="AD3119" s="87"/>
      <c r="AE3119" s="87"/>
      <c r="AF3119" s="87"/>
      <c r="AG3119" s="87"/>
      <c r="AH3119" s="87"/>
      <c r="AI3119" s="87"/>
      <c r="AJ3119" s="88"/>
      <c r="AK3119" s="107">
        <f>SUM(AK3120:AK3122)</f>
        <v>0</v>
      </c>
      <c r="AL3119" s="88"/>
      <c r="AM3119" s="87"/>
      <c r="AN3119" s="87"/>
      <c r="AO3119" s="87"/>
      <c r="AP3119" s="87"/>
      <c r="AQ3119" s="87"/>
      <c r="AR3119" s="87"/>
      <c r="AS3119" s="87"/>
      <c r="AT3119" s="87"/>
      <c r="AU3119" s="87"/>
      <c r="AV3119" s="87"/>
      <c r="AW3119" s="112"/>
      <c r="AX3119" s="107">
        <f>SUM(AX3120:AX3122)</f>
        <v>2500</v>
      </c>
      <c r="AY3119" s="88"/>
      <c r="AZ3119" s="79"/>
      <c r="BA3119" s="80"/>
      <c r="BB3119" s="71"/>
      <c r="BC3119" s="95"/>
      <c r="BD3119" s="41">
        <v>5</v>
      </c>
      <c r="BE3119" s="52">
        <v>53</v>
      </c>
      <c r="BF3119" s="103">
        <v>5313</v>
      </c>
      <c r="BG3119" s="279" t="s">
        <v>51</v>
      </c>
    </row>
    <row r="3120" spans="1:59" s="63" customFormat="1" ht="12.75" x14ac:dyDescent="0.2">
      <c r="A3120" s="196">
        <v>5</v>
      </c>
      <c r="B3120" s="197" t="s">
        <v>938</v>
      </c>
      <c r="C3120" s="208">
        <v>52</v>
      </c>
      <c r="D3120" s="209" t="s">
        <v>982</v>
      </c>
      <c r="E3120" s="212">
        <v>5251</v>
      </c>
      <c r="F3120" s="213" t="s">
        <v>1210</v>
      </c>
      <c r="G3120" s="231"/>
      <c r="H3120" s="89" t="s">
        <v>52</v>
      </c>
      <c r="I3120" s="90" t="s">
        <v>999</v>
      </c>
      <c r="J3120" s="90"/>
      <c r="K3120" s="90" t="s">
        <v>64</v>
      </c>
      <c r="L3120" s="90" t="s">
        <v>1281</v>
      </c>
      <c r="M3120" s="91"/>
      <c r="N3120" s="312">
        <v>1</v>
      </c>
      <c r="O3120" s="313">
        <f>N3120/N$3119</f>
        <v>1</v>
      </c>
      <c r="P3120" s="104">
        <v>1</v>
      </c>
      <c r="Q3120" s="92"/>
      <c r="R3120" s="92"/>
      <c r="S3120" s="92"/>
      <c r="T3120" s="92"/>
      <c r="U3120" s="92"/>
      <c r="V3120" s="92"/>
      <c r="W3120" s="92"/>
      <c r="X3120" s="109">
        <f t="shared" ref="X3120:X3122" si="513">P3120*P$7+Q3120*Q$7+R3120*R$7+S3120*S$7+T3120*T$7+U3120*U$7+V3120*V$7+W3120*W$7</f>
        <v>100</v>
      </c>
      <c r="Y3120" s="83"/>
      <c r="Z3120" s="110">
        <f t="shared" ref="Z3120:Z3122" si="514">X3120*$O3120</f>
        <v>100</v>
      </c>
      <c r="AA3120" s="111"/>
      <c r="AB3120" s="92"/>
      <c r="AC3120" s="92"/>
      <c r="AD3120" s="92"/>
      <c r="AE3120" s="92"/>
      <c r="AF3120" s="92"/>
      <c r="AG3120" s="92"/>
      <c r="AH3120" s="92"/>
      <c r="AI3120" s="109">
        <f t="shared" ref="AI3120:AI3122" si="515">AB3120*AB$7+AC3120*AC$7+AD3120*AD$7+AE3120*AE$7+AF3120*AF$7+AG3120*AG$7+AH3120*AH$7</f>
        <v>0</v>
      </c>
      <c r="AJ3120" s="83"/>
      <c r="AK3120" s="110">
        <f t="shared" ref="AK3120:AK3122" si="516">AI3120*$O3120</f>
        <v>0</v>
      </c>
      <c r="AL3120" s="111"/>
      <c r="AM3120" s="92"/>
      <c r="AN3120" s="92"/>
      <c r="AO3120" s="92"/>
      <c r="AP3120" s="92"/>
      <c r="AQ3120" s="92"/>
      <c r="AR3120" s="92"/>
      <c r="AS3120" s="92"/>
      <c r="AT3120" s="92">
        <v>1</v>
      </c>
      <c r="AU3120" s="92"/>
      <c r="AV3120" s="109">
        <f t="shared" ref="AV3120:AV3122" si="517">AM3120*AM$7+AN3120*AN$7+AO3120*AO$7+AP3120*AP$7+AQ3120*AQ$7+AR3120*AR$7+AS3120*AS$7+AT3120*AT$7+AU3120*AU$7</f>
        <v>2500</v>
      </c>
      <c r="AW3120" s="75"/>
      <c r="AX3120" s="110">
        <f t="shared" ref="AX3120:AX3122" si="518">AV3120*$O3120</f>
        <v>2500</v>
      </c>
      <c r="AY3120" s="111"/>
      <c r="AZ3120" s="93"/>
      <c r="BA3120" s="94" t="s">
        <v>105</v>
      </c>
      <c r="BB3120" s="71"/>
      <c r="BC3120" s="95"/>
      <c r="BD3120" s="41">
        <v>5</v>
      </c>
      <c r="BE3120" s="52">
        <v>53</v>
      </c>
      <c r="BF3120" s="103">
        <v>5313</v>
      </c>
      <c r="BG3120" s="280" t="s">
        <v>52</v>
      </c>
    </row>
    <row r="3121" spans="1:59" s="63" customFormat="1" ht="12.75" x14ac:dyDescent="0.2">
      <c r="A3121" s="196">
        <v>5</v>
      </c>
      <c r="B3121" s="197" t="s">
        <v>938</v>
      </c>
      <c r="C3121" s="208">
        <v>52</v>
      </c>
      <c r="D3121" s="209" t="s">
        <v>982</v>
      </c>
      <c r="E3121" s="212">
        <v>5251</v>
      </c>
      <c r="F3121" s="213" t="s">
        <v>1210</v>
      </c>
      <c r="G3121" s="231"/>
      <c r="H3121" s="89"/>
      <c r="I3121" s="90"/>
      <c r="J3121" s="90"/>
      <c r="K3121" s="90"/>
      <c r="L3121" s="90"/>
      <c r="M3121" s="91"/>
      <c r="N3121" s="312"/>
      <c r="O3121" s="313">
        <f>N3121/N$3146</f>
        <v>0</v>
      </c>
      <c r="P3121" s="104"/>
      <c r="Q3121" s="92"/>
      <c r="R3121" s="92"/>
      <c r="S3121" s="92"/>
      <c r="T3121" s="92"/>
      <c r="U3121" s="92"/>
      <c r="V3121" s="92"/>
      <c r="W3121" s="92"/>
      <c r="X3121" s="109">
        <f t="shared" si="513"/>
        <v>0</v>
      </c>
      <c r="Y3121" s="83"/>
      <c r="Z3121" s="110">
        <f t="shared" si="514"/>
        <v>0</v>
      </c>
      <c r="AA3121" s="111"/>
      <c r="AB3121" s="92"/>
      <c r="AC3121" s="92"/>
      <c r="AD3121" s="92"/>
      <c r="AE3121" s="92"/>
      <c r="AF3121" s="92"/>
      <c r="AG3121" s="92"/>
      <c r="AH3121" s="92"/>
      <c r="AI3121" s="109">
        <f t="shared" si="515"/>
        <v>0</v>
      </c>
      <c r="AJ3121" s="83"/>
      <c r="AK3121" s="110">
        <f t="shared" si="516"/>
        <v>0</v>
      </c>
      <c r="AL3121" s="111"/>
      <c r="AM3121" s="92"/>
      <c r="AN3121" s="92"/>
      <c r="AO3121" s="92"/>
      <c r="AP3121" s="92"/>
      <c r="AQ3121" s="92"/>
      <c r="AR3121" s="92"/>
      <c r="AS3121" s="92"/>
      <c r="AT3121" s="92"/>
      <c r="AU3121" s="92"/>
      <c r="AV3121" s="109">
        <f t="shared" si="517"/>
        <v>0</v>
      </c>
      <c r="AW3121" s="75"/>
      <c r="AX3121" s="110">
        <f t="shared" si="518"/>
        <v>0</v>
      </c>
      <c r="AY3121" s="111"/>
      <c r="AZ3121" s="93"/>
      <c r="BA3121" s="94" t="s">
        <v>131</v>
      </c>
      <c r="BB3121" s="71"/>
      <c r="BC3121" s="95"/>
      <c r="BD3121" s="41">
        <v>5</v>
      </c>
      <c r="BE3121" s="52">
        <v>53</v>
      </c>
      <c r="BF3121" s="103">
        <v>5313</v>
      </c>
      <c r="BG3121" s="280" t="s">
        <v>52</v>
      </c>
    </row>
    <row r="3122" spans="1:59" s="63" customFormat="1" ht="12.75" x14ac:dyDescent="0.2">
      <c r="A3122" s="196">
        <v>5</v>
      </c>
      <c r="B3122" s="197" t="s">
        <v>938</v>
      </c>
      <c r="C3122" s="208">
        <v>52</v>
      </c>
      <c r="D3122" s="209" t="s">
        <v>982</v>
      </c>
      <c r="E3122" s="212">
        <v>5251</v>
      </c>
      <c r="F3122" s="213" t="s">
        <v>1210</v>
      </c>
      <c r="G3122" s="231"/>
      <c r="H3122" s="89"/>
      <c r="I3122" s="90"/>
      <c r="J3122" s="90"/>
      <c r="K3122" s="90"/>
      <c r="L3122" s="90"/>
      <c r="M3122" s="91"/>
      <c r="N3122" s="312"/>
      <c r="O3122" s="313">
        <f>N3122/N$3146</f>
        <v>0</v>
      </c>
      <c r="P3122" s="104"/>
      <c r="Q3122" s="92"/>
      <c r="R3122" s="92"/>
      <c r="S3122" s="92"/>
      <c r="T3122" s="92"/>
      <c r="U3122" s="92"/>
      <c r="V3122" s="92"/>
      <c r="W3122" s="92"/>
      <c r="X3122" s="109">
        <f t="shared" si="513"/>
        <v>0</v>
      </c>
      <c r="Y3122" s="83"/>
      <c r="Z3122" s="110">
        <f t="shared" si="514"/>
        <v>0</v>
      </c>
      <c r="AA3122" s="111"/>
      <c r="AB3122" s="92"/>
      <c r="AC3122" s="92"/>
      <c r="AD3122" s="92"/>
      <c r="AE3122" s="92"/>
      <c r="AF3122" s="92"/>
      <c r="AG3122" s="92"/>
      <c r="AH3122" s="92"/>
      <c r="AI3122" s="109">
        <f t="shared" si="515"/>
        <v>0</v>
      </c>
      <c r="AJ3122" s="83"/>
      <c r="AK3122" s="110">
        <f t="shared" si="516"/>
        <v>0</v>
      </c>
      <c r="AL3122" s="111"/>
      <c r="AM3122" s="92"/>
      <c r="AN3122" s="92"/>
      <c r="AO3122" s="92"/>
      <c r="AP3122" s="92"/>
      <c r="AQ3122" s="92"/>
      <c r="AR3122" s="92"/>
      <c r="AS3122" s="92"/>
      <c r="AT3122" s="92"/>
      <c r="AU3122" s="92"/>
      <c r="AV3122" s="109">
        <f t="shared" si="517"/>
        <v>0</v>
      </c>
      <c r="AW3122" s="75"/>
      <c r="AX3122" s="110">
        <f t="shared" si="518"/>
        <v>0</v>
      </c>
      <c r="AY3122" s="111"/>
      <c r="AZ3122" s="93"/>
      <c r="BA3122" s="94" t="s">
        <v>131</v>
      </c>
      <c r="BB3122" s="71"/>
      <c r="BC3122" s="95"/>
      <c r="BD3122" s="41">
        <v>5</v>
      </c>
      <c r="BE3122" s="52">
        <v>53</v>
      </c>
      <c r="BF3122" s="103">
        <v>5313</v>
      </c>
      <c r="BG3122" s="280" t="s">
        <v>52</v>
      </c>
    </row>
    <row r="3123" spans="1:59" s="63" customFormat="1" ht="12.75" x14ac:dyDescent="0.2">
      <c r="A3123" s="196">
        <v>5</v>
      </c>
      <c r="B3123" s="197" t="s">
        <v>938</v>
      </c>
      <c r="C3123" s="208">
        <v>52</v>
      </c>
      <c r="D3123" s="209" t="s">
        <v>982</v>
      </c>
      <c r="E3123" s="212">
        <v>5251</v>
      </c>
      <c r="F3123" s="213" t="s">
        <v>1210</v>
      </c>
      <c r="G3123" s="231"/>
      <c r="H3123" s="65"/>
      <c r="I3123" s="222"/>
      <c r="J3123" s="66"/>
      <c r="K3123" s="66"/>
      <c r="L3123" s="66"/>
      <c r="M3123" s="64"/>
      <c r="N3123" s="304"/>
      <c r="O3123" s="305"/>
      <c r="P3123" s="127"/>
      <c r="Q3123" s="67"/>
      <c r="R3123" s="67"/>
      <c r="S3123" s="67"/>
      <c r="T3123" s="67"/>
      <c r="U3123" s="67"/>
      <c r="V3123" s="67"/>
      <c r="W3123" s="67"/>
      <c r="X3123" s="67"/>
      <c r="Y3123" s="68"/>
      <c r="Z3123" s="68"/>
      <c r="AA3123" s="68"/>
      <c r="AB3123" s="67"/>
      <c r="AC3123" s="67"/>
      <c r="AD3123" s="67"/>
      <c r="AE3123" s="67"/>
      <c r="AF3123" s="67"/>
      <c r="AG3123" s="67"/>
      <c r="AH3123" s="67"/>
      <c r="AI3123" s="67"/>
      <c r="AJ3123" s="68"/>
      <c r="AK3123" s="68"/>
      <c r="AL3123" s="68"/>
      <c r="AM3123" s="67"/>
      <c r="AN3123" s="67"/>
      <c r="AO3123" s="67"/>
      <c r="AP3123" s="67"/>
      <c r="AQ3123" s="67"/>
      <c r="AR3123" s="67"/>
      <c r="AS3123" s="67"/>
      <c r="AT3123" s="67"/>
      <c r="AU3123" s="67"/>
      <c r="AV3123" s="67"/>
      <c r="AW3123" s="67"/>
      <c r="AX3123" s="68"/>
      <c r="AY3123" s="68"/>
      <c r="AZ3123" s="69"/>
      <c r="BA3123" s="70"/>
      <c r="BB3123" s="71"/>
      <c r="BC3123" s="95"/>
      <c r="BD3123" s="41">
        <v>5</v>
      </c>
      <c r="BE3123" s="52">
        <v>53</v>
      </c>
      <c r="BF3123" s="103">
        <v>5313</v>
      </c>
      <c r="BG3123" s="275"/>
    </row>
    <row r="3124" spans="1:59" x14ac:dyDescent="0.25">
      <c r="A3124" s="196">
        <v>5</v>
      </c>
      <c r="B3124" s="197" t="s">
        <v>938</v>
      </c>
      <c r="C3124" s="208">
        <v>52</v>
      </c>
      <c r="D3124" s="209" t="s">
        <v>982</v>
      </c>
      <c r="E3124" s="212">
        <v>5251</v>
      </c>
      <c r="F3124" s="213" t="s">
        <v>1210</v>
      </c>
      <c r="G3124" s="234"/>
      <c r="H3124" s="138"/>
      <c r="I3124" s="224"/>
      <c r="J3124" s="98"/>
      <c r="K3124" s="98"/>
      <c r="L3124" s="98"/>
      <c r="M3124" s="137"/>
      <c r="N3124" s="322"/>
      <c r="O3124" s="323"/>
      <c r="P3124" s="139"/>
      <c r="Q3124" s="139"/>
      <c r="R3124" s="139"/>
      <c r="S3124" s="139"/>
      <c r="T3124" s="139"/>
      <c r="U3124" s="139"/>
      <c r="V3124" s="139"/>
      <c r="W3124" s="139"/>
      <c r="X3124" s="139"/>
      <c r="Y3124" s="100"/>
      <c r="Z3124" s="125"/>
      <c r="AA3124" s="125"/>
      <c r="AB3124" s="139"/>
      <c r="AC3124" s="139"/>
      <c r="AD3124" s="139"/>
      <c r="AE3124" s="139"/>
      <c r="AF3124" s="139"/>
      <c r="AG3124" s="139"/>
      <c r="AH3124" s="139"/>
      <c r="AI3124" s="139"/>
      <c r="AJ3124" s="100"/>
      <c r="AK3124" s="125"/>
      <c r="AL3124" s="125"/>
      <c r="AM3124" s="139"/>
      <c r="AN3124" s="139"/>
      <c r="AO3124" s="139"/>
      <c r="AP3124" s="139"/>
      <c r="AQ3124" s="139"/>
      <c r="AR3124" s="139"/>
      <c r="AS3124" s="139"/>
      <c r="AT3124" s="139"/>
      <c r="AU3124" s="139"/>
      <c r="AV3124" s="139"/>
      <c r="AW3124" s="99"/>
      <c r="AX3124" s="125"/>
      <c r="AY3124" s="100"/>
      <c r="AZ3124" s="140"/>
      <c r="BA3124" s="141"/>
      <c r="BB3124" s="136"/>
      <c r="BC3124" s="136"/>
      <c r="BD3124" s="41">
        <v>5</v>
      </c>
      <c r="BE3124" s="52">
        <v>53</v>
      </c>
      <c r="BF3124" s="103">
        <v>5313</v>
      </c>
      <c r="BG3124" s="283"/>
    </row>
    <row r="3125" spans="1:59" s="63" customFormat="1" ht="12.75" x14ac:dyDescent="0.2">
      <c r="A3125" s="196">
        <v>5</v>
      </c>
      <c r="B3125" s="197" t="s">
        <v>938</v>
      </c>
      <c r="C3125" s="208">
        <v>52</v>
      </c>
      <c r="D3125" s="209" t="s">
        <v>982</v>
      </c>
      <c r="E3125" s="212">
        <v>5261</v>
      </c>
      <c r="F3125" s="211" t="s">
        <v>1211</v>
      </c>
      <c r="G3125" s="230"/>
      <c r="H3125" s="56"/>
      <c r="I3125" s="221"/>
      <c r="J3125" s="57"/>
      <c r="K3125" s="57"/>
      <c r="L3125" s="57"/>
      <c r="M3125" s="55"/>
      <c r="N3125" s="303"/>
      <c r="O3125" s="245"/>
      <c r="P3125" s="122"/>
      <c r="Q3125" s="58"/>
      <c r="R3125" s="58"/>
      <c r="S3125" s="58"/>
      <c r="T3125" s="58"/>
      <c r="U3125" s="58"/>
      <c r="V3125" s="58"/>
      <c r="W3125" s="58"/>
      <c r="X3125" s="58"/>
      <c r="Y3125" s="59"/>
      <c r="Z3125" s="59"/>
      <c r="AA3125" s="59"/>
      <c r="AB3125" s="58"/>
      <c r="AC3125" s="58"/>
      <c r="AD3125" s="58"/>
      <c r="AE3125" s="58"/>
      <c r="AF3125" s="58"/>
      <c r="AG3125" s="58"/>
      <c r="AH3125" s="58"/>
      <c r="AI3125" s="58"/>
      <c r="AJ3125" s="59"/>
      <c r="AK3125" s="59"/>
      <c r="AL3125" s="59"/>
      <c r="AM3125" s="58"/>
      <c r="AN3125" s="58"/>
      <c r="AO3125" s="58"/>
      <c r="AP3125" s="58"/>
      <c r="AQ3125" s="58"/>
      <c r="AR3125" s="58"/>
      <c r="AS3125" s="58"/>
      <c r="AT3125" s="58"/>
      <c r="AU3125" s="58"/>
      <c r="AV3125" s="58"/>
      <c r="AW3125" s="58"/>
      <c r="AX3125" s="59"/>
      <c r="AY3125" s="59"/>
      <c r="AZ3125" s="60"/>
      <c r="BA3125" s="61"/>
      <c r="BB3125" s="54"/>
      <c r="BC3125" s="54"/>
      <c r="BD3125" s="41">
        <v>5</v>
      </c>
      <c r="BE3125" s="52">
        <v>53</v>
      </c>
      <c r="BF3125" s="62">
        <v>5313</v>
      </c>
      <c r="BG3125" s="277"/>
    </row>
    <row r="3126" spans="1:59" s="63" customFormat="1" ht="12.75" x14ac:dyDescent="0.2">
      <c r="A3126" s="196">
        <v>5</v>
      </c>
      <c r="B3126" s="197" t="s">
        <v>938</v>
      </c>
      <c r="C3126" s="208">
        <v>52</v>
      </c>
      <c r="D3126" s="209" t="s">
        <v>982</v>
      </c>
      <c r="E3126" s="212">
        <v>5261</v>
      </c>
      <c r="F3126" s="211" t="s">
        <v>1211</v>
      </c>
      <c r="G3126" s="231"/>
      <c r="H3126" s="65"/>
      <c r="I3126" s="222"/>
      <c r="J3126" s="66"/>
      <c r="K3126" s="66"/>
      <c r="L3126" s="66"/>
      <c r="M3126" s="64"/>
      <c r="N3126" s="304"/>
      <c r="O3126" s="305"/>
      <c r="P3126" s="127"/>
      <c r="Q3126" s="67"/>
      <c r="R3126" s="67"/>
      <c r="S3126" s="67"/>
      <c r="T3126" s="67"/>
      <c r="U3126" s="67"/>
      <c r="V3126" s="67"/>
      <c r="W3126" s="67"/>
      <c r="X3126" s="67"/>
      <c r="Y3126" s="68"/>
      <c r="Z3126" s="68"/>
      <c r="AA3126" s="68"/>
      <c r="AB3126" s="67"/>
      <c r="AC3126" s="67"/>
      <c r="AD3126" s="67"/>
      <c r="AE3126" s="67"/>
      <c r="AF3126" s="67"/>
      <c r="AG3126" s="67"/>
      <c r="AH3126" s="67"/>
      <c r="AI3126" s="67"/>
      <c r="AJ3126" s="68"/>
      <c r="AK3126" s="68"/>
      <c r="AL3126" s="68"/>
      <c r="AM3126" s="67"/>
      <c r="AN3126" s="67"/>
      <c r="AO3126" s="67"/>
      <c r="AP3126" s="67"/>
      <c r="AQ3126" s="67"/>
      <c r="AR3126" s="67"/>
      <c r="AS3126" s="67"/>
      <c r="AT3126" s="67"/>
      <c r="AU3126" s="67"/>
      <c r="AV3126" s="67"/>
      <c r="AW3126" s="67"/>
      <c r="AX3126" s="68"/>
      <c r="AY3126" s="68"/>
      <c r="AZ3126" s="69"/>
      <c r="BA3126" s="70"/>
      <c r="BB3126" s="71"/>
      <c r="BC3126" s="54"/>
      <c r="BD3126" s="41">
        <v>5</v>
      </c>
      <c r="BE3126" s="52">
        <v>53</v>
      </c>
      <c r="BF3126" s="62">
        <v>5313</v>
      </c>
      <c r="BG3126" s="275"/>
    </row>
    <row r="3127" spans="1:59" s="63" customFormat="1" ht="12.75" x14ac:dyDescent="0.2">
      <c r="A3127" s="196">
        <v>5</v>
      </c>
      <c r="B3127" s="197" t="s">
        <v>938</v>
      </c>
      <c r="C3127" s="208">
        <v>52</v>
      </c>
      <c r="D3127" s="209" t="s">
        <v>982</v>
      </c>
      <c r="E3127" s="212">
        <v>5261</v>
      </c>
      <c r="F3127" s="211" t="s">
        <v>1211</v>
      </c>
      <c r="G3127" s="231"/>
      <c r="H3127" s="72" t="s">
        <v>47</v>
      </c>
      <c r="I3127" s="223"/>
      <c r="J3127" s="73"/>
      <c r="K3127" s="73"/>
      <c r="L3127" s="73"/>
      <c r="M3127" s="74"/>
      <c r="N3127" s="247"/>
      <c r="O3127" s="306"/>
      <c r="P3127" s="105"/>
      <c r="Q3127" s="75"/>
      <c r="R3127" s="75"/>
      <c r="S3127" s="75"/>
      <c r="T3127" s="75"/>
      <c r="U3127" s="75"/>
      <c r="V3127" s="75"/>
      <c r="W3127" s="75"/>
      <c r="X3127" s="75"/>
      <c r="Y3127" s="76">
        <f>IF(ISNUMBER(VLOOKUP(Y3129,P$7:W$7,MATCH(Y3129,P$7:W$7))),VLOOKUP(Y3129,P$7:W$7,MATCH(Y3129,P$7:W$7)),IF(N3131=0,"No Data",IF(Y3129&gt;0,"&lt;100",0)))</f>
        <v>5000</v>
      </c>
      <c r="Z3127" s="77">
        <f>IF(ISNUMBER(VLOOKUP(Z3131,P$7:W$7,MATCH(Z3131,P$7:W$7))),VLOOKUP(Z3131,P$7:W$7,MATCH(Z3131,P$7:W$7)),IF(N3131=0,"No Data",IF(Z3131&gt;0,"&lt;100",0)))</f>
        <v>5000</v>
      </c>
      <c r="AA3127" s="106">
        <f>IF(ISNUMBER(Z3127),Z3127,0)</f>
        <v>5000</v>
      </c>
      <c r="AB3127" s="75"/>
      <c r="AC3127" s="75"/>
      <c r="AD3127" s="75"/>
      <c r="AE3127" s="75"/>
      <c r="AF3127" s="75"/>
      <c r="AG3127" s="75"/>
      <c r="AH3127" s="75"/>
      <c r="AI3127" s="75"/>
      <c r="AJ3127" s="76">
        <f>IF(ISNUMBER(VLOOKUP(AJ3129,AB$7:AH$7,MATCH(AJ3129,AB$7:AH$7))),VLOOKUP(AJ3129,AB$7:AH$7,MATCH(AJ3129,AB$7:AH$7)),IF(N3131=0,"No Data",IF(AJ3129&gt;0,"&lt;50",0)))</f>
        <v>0</v>
      </c>
      <c r="AK3127" s="77">
        <f>IF(ISNUMBER(VLOOKUP(AK3131,AB$7:AH$7,MATCH(AK3131,AB$7:AH$7))),VLOOKUP(AK3131,AB$7:AH$7,MATCH(AK3131,AB$7:AH$7)),IF(N3131=0,"No Data",IF(AK3131&gt;0,"&lt;50",0)))</f>
        <v>0</v>
      </c>
      <c r="AL3127" s="106">
        <f>IF(ISNUMBER(AK3127),AK3127,0)</f>
        <v>0</v>
      </c>
      <c r="AM3127" s="75"/>
      <c r="AN3127" s="75"/>
      <c r="AO3127" s="75"/>
      <c r="AP3127" s="75"/>
      <c r="AQ3127" s="75"/>
      <c r="AR3127" s="75"/>
      <c r="AS3127" s="75"/>
      <c r="AT3127" s="75"/>
      <c r="AU3127" s="75"/>
      <c r="AV3127" s="75"/>
      <c r="AW3127" s="76">
        <f>IF(ISNUMBER(VLOOKUP(AW3129,AM$7:AU$7,MATCH(AW3129,AM$7:AU$7))),VLOOKUP(AW3129,AM$7:AU$7,MATCH(AW3129,AM$7:AU$7)),IF(N3131=0,"No Data",IF(AW3129&gt;0,"&lt;10",0)))</f>
        <v>500</v>
      </c>
      <c r="AX3127" s="77">
        <f>IF(ISNUMBER(VLOOKUP(AX3131,AM$7:AU$7,MATCH(AX3131,AM$7:AU$7))),VLOOKUP(AX3131,AM$7:AU$7,MATCH(AX3131,AM$7:AU$7)),IF(N3131=0,"No Data",IF(AX3131&gt;0,"&lt;10",0)))</f>
        <v>500</v>
      </c>
      <c r="AY3127" s="106">
        <f>IF(ISNUMBER(AX3127),AX3127,0)</f>
        <v>500</v>
      </c>
      <c r="AZ3127" s="79"/>
      <c r="BA3127" s="80"/>
      <c r="BB3127" s="71"/>
      <c r="BC3127" s="54"/>
      <c r="BD3127" s="41">
        <v>5</v>
      </c>
      <c r="BE3127" s="52">
        <v>53</v>
      </c>
      <c r="BF3127" s="62">
        <v>5313</v>
      </c>
      <c r="BG3127" s="276" t="s">
        <v>47</v>
      </c>
    </row>
    <row r="3128" spans="1:59" s="63" customFormat="1" ht="12.75" x14ac:dyDescent="0.2">
      <c r="A3128" s="196">
        <v>5</v>
      </c>
      <c r="B3128" s="197" t="s">
        <v>938</v>
      </c>
      <c r="C3128" s="208">
        <v>52</v>
      </c>
      <c r="D3128" s="209" t="s">
        <v>982</v>
      </c>
      <c r="E3128" s="212">
        <v>5261</v>
      </c>
      <c r="F3128" s="211" t="s">
        <v>1211</v>
      </c>
      <c r="G3128" s="231"/>
      <c r="H3128" s="81" t="s">
        <v>48</v>
      </c>
      <c r="I3128" s="223"/>
      <c r="J3128" s="73"/>
      <c r="K3128" s="73"/>
      <c r="L3128" s="73"/>
      <c r="M3128" s="74"/>
      <c r="N3128" s="247"/>
      <c r="O3128" s="306"/>
      <c r="P3128" s="105"/>
      <c r="Q3128" s="75"/>
      <c r="R3128" s="75"/>
      <c r="S3128" s="75"/>
      <c r="T3128" s="75"/>
      <c r="U3128" s="75"/>
      <c r="V3128" s="75"/>
      <c r="W3128" s="75"/>
      <c r="X3128" s="75"/>
      <c r="Y3128" s="82">
        <f>MIN(X3132:X3135)</f>
        <v>0</v>
      </c>
      <c r="Z3128" s="83"/>
      <c r="AA3128" s="83"/>
      <c r="AB3128" s="75"/>
      <c r="AC3128" s="75"/>
      <c r="AD3128" s="75"/>
      <c r="AE3128" s="75"/>
      <c r="AF3128" s="75"/>
      <c r="AG3128" s="75"/>
      <c r="AH3128" s="75"/>
      <c r="AI3128" s="75"/>
      <c r="AJ3128" s="82">
        <f>MIN(AI3132:AI3135)</f>
        <v>0</v>
      </c>
      <c r="AK3128" s="83"/>
      <c r="AL3128" s="83"/>
      <c r="AM3128" s="75"/>
      <c r="AN3128" s="75"/>
      <c r="AO3128" s="75"/>
      <c r="AP3128" s="75"/>
      <c r="AQ3128" s="75"/>
      <c r="AR3128" s="75"/>
      <c r="AS3128" s="75"/>
      <c r="AT3128" s="75"/>
      <c r="AU3128" s="75"/>
      <c r="AV3128" s="75"/>
      <c r="AW3128" s="82">
        <f>MIN(AV3132:AV3135)</f>
        <v>25</v>
      </c>
      <c r="AX3128" s="83"/>
      <c r="AY3128" s="83"/>
      <c r="AZ3128" s="79"/>
      <c r="BA3128" s="80"/>
      <c r="BB3128" s="71"/>
      <c r="BC3128" s="54"/>
      <c r="BD3128" s="41">
        <v>5</v>
      </c>
      <c r="BE3128" s="52">
        <v>53</v>
      </c>
      <c r="BF3128" s="62">
        <v>5313</v>
      </c>
      <c r="BG3128" s="278" t="s">
        <v>48</v>
      </c>
    </row>
    <row r="3129" spans="1:59" s="63" customFormat="1" ht="12.75" x14ac:dyDescent="0.2">
      <c r="A3129" s="196">
        <v>5</v>
      </c>
      <c r="B3129" s="197" t="s">
        <v>938</v>
      </c>
      <c r="C3129" s="208">
        <v>52</v>
      </c>
      <c r="D3129" s="209" t="s">
        <v>982</v>
      </c>
      <c r="E3129" s="212">
        <v>5261</v>
      </c>
      <c r="F3129" s="211" t="s">
        <v>1211</v>
      </c>
      <c r="G3129" s="231"/>
      <c r="H3129" s="81" t="s">
        <v>49</v>
      </c>
      <c r="I3129" s="223"/>
      <c r="J3129" s="73"/>
      <c r="K3129" s="73"/>
      <c r="L3129" s="73"/>
      <c r="M3129" s="74"/>
      <c r="N3129" s="247"/>
      <c r="O3129" s="306"/>
      <c r="P3129" s="105"/>
      <c r="Q3129" s="75"/>
      <c r="R3129" s="75"/>
      <c r="S3129" s="75"/>
      <c r="T3129" s="75"/>
      <c r="U3129" s="75"/>
      <c r="V3129" s="75"/>
      <c r="W3129" s="75"/>
      <c r="X3129" s="75"/>
      <c r="Y3129" s="84">
        <f>IF(ISNUMBER(AVERAGE(X3132:X3135)),AVERAGE(X3132:X3135),0)</f>
        <v>6300</v>
      </c>
      <c r="Z3129" s="83"/>
      <c r="AA3129" s="83"/>
      <c r="AB3129" s="75"/>
      <c r="AC3129" s="75"/>
      <c r="AD3129" s="75"/>
      <c r="AE3129" s="75"/>
      <c r="AF3129" s="75"/>
      <c r="AG3129" s="75"/>
      <c r="AH3129" s="75"/>
      <c r="AI3129" s="75"/>
      <c r="AJ3129" s="84">
        <f>IF(ISNUMBER(AVERAGE(AI3132:AI3135)),AVERAGE(AI3132:AI3135),0)</f>
        <v>0</v>
      </c>
      <c r="AK3129" s="83"/>
      <c r="AL3129" s="83"/>
      <c r="AM3129" s="75"/>
      <c r="AN3129" s="75"/>
      <c r="AO3129" s="75"/>
      <c r="AP3129" s="75"/>
      <c r="AQ3129" s="75"/>
      <c r="AR3129" s="75"/>
      <c r="AS3129" s="75"/>
      <c r="AT3129" s="75"/>
      <c r="AU3129" s="75"/>
      <c r="AV3129" s="75"/>
      <c r="AW3129" s="84">
        <f>IF(ISNUMBER(AVERAGE(AV3132:AV3135)),AVERAGE(AV3132:AV3135),0)</f>
        <v>906.25</v>
      </c>
      <c r="AX3129" s="83"/>
      <c r="AY3129" s="83"/>
      <c r="AZ3129" s="79"/>
      <c r="BA3129" s="80"/>
      <c r="BB3129" s="71"/>
      <c r="BC3129" s="54"/>
      <c r="BD3129" s="41">
        <v>5</v>
      </c>
      <c r="BE3129" s="52">
        <v>53</v>
      </c>
      <c r="BF3129" s="62">
        <v>5313</v>
      </c>
      <c r="BG3129" s="278" t="s">
        <v>49</v>
      </c>
    </row>
    <row r="3130" spans="1:59" s="63" customFormat="1" ht="12.75" x14ac:dyDescent="0.2">
      <c r="A3130" s="196">
        <v>5</v>
      </c>
      <c r="B3130" s="197" t="s">
        <v>938</v>
      </c>
      <c r="C3130" s="208">
        <v>52</v>
      </c>
      <c r="D3130" s="209" t="s">
        <v>982</v>
      </c>
      <c r="E3130" s="212">
        <v>5261</v>
      </c>
      <c r="F3130" s="211" t="s">
        <v>1211</v>
      </c>
      <c r="G3130" s="231"/>
      <c r="H3130" s="81" t="s">
        <v>50</v>
      </c>
      <c r="I3130" s="223"/>
      <c r="J3130" s="73"/>
      <c r="K3130" s="73"/>
      <c r="L3130" s="73"/>
      <c r="M3130" s="74"/>
      <c r="N3130" s="247"/>
      <c r="O3130" s="306"/>
      <c r="P3130" s="105"/>
      <c r="Q3130" s="75"/>
      <c r="R3130" s="75"/>
      <c r="S3130" s="75"/>
      <c r="T3130" s="75"/>
      <c r="U3130" s="75"/>
      <c r="V3130" s="75"/>
      <c r="W3130" s="75"/>
      <c r="X3130" s="75"/>
      <c r="Y3130" s="84">
        <f>MAX(X3132:X3135)</f>
        <v>25000</v>
      </c>
      <c r="Z3130" s="83"/>
      <c r="AA3130" s="83"/>
      <c r="AB3130" s="75"/>
      <c r="AC3130" s="75"/>
      <c r="AD3130" s="75"/>
      <c r="AE3130" s="75"/>
      <c r="AF3130" s="75"/>
      <c r="AG3130" s="75"/>
      <c r="AH3130" s="75"/>
      <c r="AI3130" s="75"/>
      <c r="AJ3130" s="84">
        <f>MAX(AI3132:AI3135)</f>
        <v>0</v>
      </c>
      <c r="AK3130" s="83"/>
      <c r="AL3130" s="83"/>
      <c r="AM3130" s="75"/>
      <c r="AN3130" s="75"/>
      <c r="AO3130" s="75"/>
      <c r="AP3130" s="75"/>
      <c r="AQ3130" s="75"/>
      <c r="AR3130" s="75"/>
      <c r="AS3130" s="75"/>
      <c r="AT3130" s="75"/>
      <c r="AU3130" s="75"/>
      <c r="AV3130" s="75"/>
      <c r="AW3130" s="84">
        <f>MAX(AV3132:AV3135)</f>
        <v>2500</v>
      </c>
      <c r="AX3130" s="83"/>
      <c r="AY3130" s="83"/>
      <c r="AZ3130" s="79"/>
      <c r="BA3130" s="80"/>
      <c r="BB3130" s="71"/>
      <c r="BC3130" s="54"/>
      <c r="BD3130" s="41">
        <v>5</v>
      </c>
      <c r="BE3130" s="52">
        <v>53</v>
      </c>
      <c r="BF3130" s="62">
        <v>5313</v>
      </c>
      <c r="BG3130" s="278" t="s">
        <v>50</v>
      </c>
    </row>
    <row r="3131" spans="1:59" s="63" customFormat="1" ht="12.75" x14ac:dyDescent="0.2">
      <c r="A3131" s="196">
        <v>5</v>
      </c>
      <c r="B3131" s="197" t="s">
        <v>938</v>
      </c>
      <c r="C3131" s="208">
        <v>52</v>
      </c>
      <c r="D3131" s="209" t="s">
        <v>982</v>
      </c>
      <c r="E3131" s="212">
        <v>5261</v>
      </c>
      <c r="F3131" s="211" t="s">
        <v>1211</v>
      </c>
      <c r="G3131" s="231"/>
      <c r="H3131" s="85" t="s">
        <v>51</v>
      </c>
      <c r="I3131" s="223"/>
      <c r="J3131" s="73"/>
      <c r="K3131" s="73"/>
      <c r="L3131" s="73"/>
      <c r="M3131" s="74"/>
      <c r="N3131" s="248">
        <f>SUM(N3132:N3135)</f>
        <v>4</v>
      </c>
      <c r="O3131" s="293">
        <f>SUM(O3132:O3135)</f>
        <v>1</v>
      </c>
      <c r="P3131" s="292"/>
      <c r="Q3131" s="87"/>
      <c r="R3131" s="87"/>
      <c r="S3131" s="87"/>
      <c r="T3131" s="87"/>
      <c r="U3131" s="87"/>
      <c r="V3131" s="87"/>
      <c r="W3131" s="87"/>
      <c r="X3131" s="87"/>
      <c r="Y3131" s="88"/>
      <c r="Z3131" s="107">
        <f>SUM(Z3132:Z3135)</f>
        <v>6300</v>
      </c>
      <c r="AA3131" s="88"/>
      <c r="AB3131" s="87"/>
      <c r="AC3131" s="87"/>
      <c r="AD3131" s="87"/>
      <c r="AE3131" s="87"/>
      <c r="AF3131" s="87"/>
      <c r="AG3131" s="87"/>
      <c r="AH3131" s="87"/>
      <c r="AI3131" s="87"/>
      <c r="AJ3131" s="88"/>
      <c r="AK3131" s="107">
        <f>SUM(AK3132:AK3135)</f>
        <v>0</v>
      </c>
      <c r="AL3131" s="88"/>
      <c r="AM3131" s="87"/>
      <c r="AN3131" s="87"/>
      <c r="AO3131" s="87"/>
      <c r="AP3131" s="87"/>
      <c r="AQ3131" s="87"/>
      <c r="AR3131" s="87"/>
      <c r="AS3131" s="87"/>
      <c r="AT3131" s="87"/>
      <c r="AU3131" s="87"/>
      <c r="AV3131" s="87"/>
      <c r="AW3131" s="112"/>
      <c r="AX3131" s="107">
        <f>SUM(AX3132:AX3135)</f>
        <v>906.25</v>
      </c>
      <c r="AY3131" s="88"/>
      <c r="AZ3131" s="79"/>
      <c r="BA3131" s="80"/>
      <c r="BB3131" s="71"/>
      <c r="BC3131" s="54"/>
      <c r="BD3131" s="41">
        <v>5</v>
      </c>
      <c r="BE3131" s="52">
        <v>53</v>
      </c>
      <c r="BF3131" s="62">
        <v>5313</v>
      </c>
      <c r="BG3131" s="279" t="s">
        <v>51</v>
      </c>
    </row>
    <row r="3132" spans="1:59" s="63" customFormat="1" ht="12.75" x14ac:dyDescent="0.2">
      <c r="A3132" s="196">
        <v>5</v>
      </c>
      <c r="B3132" s="197" t="s">
        <v>938</v>
      </c>
      <c r="C3132" s="208">
        <v>52</v>
      </c>
      <c r="D3132" s="209" t="s">
        <v>982</v>
      </c>
      <c r="E3132" s="212">
        <v>5261</v>
      </c>
      <c r="F3132" s="211" t="s">
        <v>1211</v>
      </c>
      <c r="G3132" s="231"/>
      <c r="H3132" s="89" t="s">
        <v>52</v>
      </c>
      <c r="I3132" s="90" t="s">
        <v>798</v>
      </c>
      <c r="J3132" s="90"/>
      <c r="K3132" s="90" t="s">
        <v>64</v>
      </c>
      <c r="L3132" s="90" t="s">
        <v>195</v>
      </c>
      <c r="M3132" s="91"/>
      <c r="N3132" s="312">
        <v>1</v>
      </c>
      <c r="O3132" s="313">
        <f>N3132/N$3131</f>
        <v>0.25</v>
      </c>
      <c r="P3132" s="104">
        <v>1</v>
      </c>
      <c r="Q3132" s="92"/>
      <c r="R3132" s="92"/>
      <c r="S3132" s="92"/>
      <c r="T3132" s="92"/>
      <c r="U3132" s="92"/>
      <c r="V3132" s="92"/>
      <c r="W3132" s="92"/>
      <c r="X3132" s="109">
        <f t="shared" ref="X3132:X3135" si="519">P3132*P$7+Q3132*Q$7+R3132*R$7+S3132*S$7+T3132*T$7+U3132*U$7+V3132*V$7+W3132*W$7</f>
        <v>100</v>
      </c>
      <c r="Y3132" s="83"/>
      <c r="Z3132" s="110">
        <f t="shared" ref="Z3132:Z3135" si="520">X3132*$O3132</f>
        <v>25</v>
      </c>
      <c r="AA3132" s="111"/>
      <c r="AB3132" s="92"/>
      <c r="AC3132" s="92"/>
      <c r="AD3132" s="92"/>
      <c r="AE3132" s="92"/>
      <c r="AF3132" s="92"/>
      <c r="AG3132" s="92"/>
      <c r="AH3132" s="92"/>
      <c r="AI3132" s="109">
        <f t="shared" ref="AI3132:AI3135" si="521">AB3132*AB$7+AC3132*AC$7+AD3132*AD$7+AE3132*AE$7+AF3132*AF$7+AG3132*AG$7+AH3132*AH$7</f>
        <v>0</v>
      </c>
      <c r="AJ3132" s="83"/>
      <c r="AK3132" s="110">
        <f t="shared" ref="AK3132:AK3135" si="522">AI3132*$O3132</f>
        <v>0</v>
      </c>
      <c r="AL3132" s="111"/>
      <c r="AM3132" s="92"/>
      <c r="AN3132" s="92"/>
      <c r="AO3132" s="92"/>
      <c r="AP3132" s="92"/>
      <c r="AQ3132" s="92"/>
      <c r="AR3132" s="92"/>
      <c r="AS3132" s="92">
        <v>1</v>
      </c>
      <c r="AT3132" s="92"/>
      <c r="AU3132" s="92"/>
      <c r="AV3132" s="109">
        <f t="shared" ref="AV3132:AV3135" si="523">AM3132*AM$7+AN3132*AN$7+AO3132*AO$7+AP3132*AP$7+AQ3132*AQ$7+AR3132*AR$7+AS3132*AS$7+AT3132*AT$7+AU3132*AU$7</f>
        <v>1000</v>
      </c>
      <c r="AW3132" s="75"/>
      <c r="AX3132" s="110">
        <f t="shared" ref="AX3132:AX3135" si="524">AV3132*$O3132</f>
        <v>250</v>
      </c>
      <c r="AY3132" s="111"/>
      <c r="AZ3132" s="93"/>
      <c r="BA3132" s="94" t="s">
        <v>131</v>
      </c>
      <c r="BB3132" s="71"/>
      <c r="BC3132" s="54"/>
      <c r="BD3132" s="41">
        <v>5</v>
      </c>
      <c r="BE3132" s="52">
        <v>53</v>
      </c>
      <c r="BF3132" s="62">
        <v>5313</v>
      </c>
      <c r="BG3132" s="280" t="s">
        <v>52</v>
      </c>
    </row>
    <row r="3133" spans="1:59" s="63" customFormat="1" ht="12.75" x14ac:dyDescent="0.2">
      <c r="A3133" s="196">
        <v>5</v>
      </c>
      <c r="B3133" s="197" t="s">
        <v>938</v>
      </c>
      <c r="C3133" s="208">
        <v>52</v>
      </c>
      <c r="D3133" s="209" t="s">
        <v>982</v>
      </c>
      <c r="E3133" s="212">
        <v>5261</v>
      </c>
      <c r="F3133" s="211" t="s">
        <v>1211</v>
      </c>
      <c r="G3133" s="231"/>
      <c r="H3133" s="89"/>
      <c r="I3133" s="90" t="s">
        <v>1001</v>
      </c>
      <c r="J3133" s="90"/>
      <c r="K3133" s="90" t="s">
        <v>64</v>
      </c>
      <c r="L3133" s="90" t="s">
        <v>1281</v>
      </c>
      <c r="M3133" s="91"/>
      <c r="N3133" s="312">
        <v>1</v>
      </c>
      <c r="O3133" s="313">
        <f t="shared" ref="O3133:O3135" si="525">N3133/N$3131</f>
        <v>0.25</v>
      </c>
      <c r="P3133" s="104">
        <v>1</v>
      </c>
      <c r="Q3133" s="92"/>
      <c r="R3133" s="92"/>
      <c r="S3133" s="92"/>
      <c r="T3133" s="92"/>
      <c r="U3133" s="92"/>
      <c r="V3133" s="92"/>
      <c r="W3133" s="92"/>
      <c r="X3133" s="109">
        <f t="shared" si="519"/>
        <v>100</v>
      </c>
      <c r="Y3133" s="83"/>
      <c r="Z3133" s="110">
        <f t="shared" si="520"/>
        <v>25</v>
      </c>
      <c r="AA3133" s="111"/>
      <c r="AB3133" s="92"/>
      <c r="AC3133" s="92"/>
      <c r="AD3133" s="92"/>
      <c r="AE3133" s="92"/>
      <c r="AF3133" s="92"/>
      <c r="AG3133" s="92"/>
      <c r="AH3133" s="92"/>
      <c r="AI3133" s="109">
        <f t="shared" si="521"/>
        <v>0</v>
      </c>
      <c r="AJ3133" s="83"/>
      <c r="AK3133" s="110">
        <f t="shared" si="522"/>
        <v>0</v>
      </c>
      <c r="AL3133" s="111"/>
      <c r="AM3133" s="92"/>
      <c r="AN3133" s="92"/>
      <c r="AO3133" s="92"/>
      <c r="AP3133" s="92"/>
      <c r="AQ3133" s="92"/>
      <c r="AR3133" s="92"/>
      <c r="AS3133" s="92"/>
      <c r="AT3133" s="92">
        <v>1</v>
      </c>
      <c r="AU3133" s="92"/>
      <c r="AV3133" s="109">
        <f t="shared" si="523"/>
        <v>2500</v>
      </c>
      <c r="AW3133" s="75"/>
      <c r="AX3133" s="110">
        <f t="shared" si="524"/>
        <v>625</v>
      </c>
      <c r="AY3133" s="111"/>
      <c r="AZ3133" s="93"/>
      <c r="BA3133" s="94" t="s">
        <v>131</v>
      </c>
      <c r="BB3133" s="71"/>
      <c r="BC3133" s="54"/>
      <c r="BD3133" s="41">
        <v>5</v>
      </c>
      <c r="BE3133" s="52">
        <v>53</v>
      </c>
      <c r="BF3133" s="62">
        <v>5313</v>
      </c>
      <c r="BG3133" s="280" t="s">
        <v>52</v>
      </c>
    </row>
    <row r="3134" spans="1:59" s="63" customFormat="1" ht="12.75" x14ac:dyDescent="0.2">
      <c r="A3134" s="196">
        <v>5</v>
      </c>
      <c r="B3134" s="197" t="s">
        <v>938</v>
      </c>
      <c r="C3134" s="208">
        <v>52</v>
      </c>
      <c r="D3134" s="209" t="s">
        <v>982</v>
      </c>
      <c r="E3134" s="212">
        <v>5261</v>
      </c>
      <c r="F3134" s="211" t="s">
        <v>1211</v>
      </c>
      <c r="G3134" s="231"/>
      <c r="H3134" s="89"/>
      <c r="I3134" s="90" t="s">
        <v>988</v>
      </c>
      <c r="J3134" s="90"/>
      <c r="K3134" s="90" t="s">
        <v>64</v>
      </c>
      <c r="L3134" s="90" t="s">
        <v>76</v>
      </c>
      <c r="M3134" s="91"/>
      <c r="N3134" s="312">
        <v>1</v>
      </c>
      <c r="O3134" s="313">
        <f t="shared" si="525"/>
        <v>0.25</v>
      </c>
      <c r="P3134" s="104"/>
      <c r="Q3134" s="92"/>
      <c r="R3134" s="92"/>
      <c r="S3134" s="92"/>
      <c r="T3134" s="92"/>
      <c r="U3134" s="92"/>
      <c r="V3134" s="92"/>
      <c r="W3134" s="92"/>
      <c r="X3134" s="109">
        <f t="shared" si="519"/>
        <v>0</v>
      </c>
      <c r="Y3134" s="83"/>
      <c r="Z3134" s="110">
        <f t="shared" si="520"/>
        <v>0</v>
      </c>
      <c r="AA3134" s="111"/>
      <c r="AB3134" s="92"/>
      <c r="AC3134" s="92"/>
      <c r="AD3134" s="92"/>
      <c r="AE3134" s="92"/>
      <c r="AF3134" s="92"/>
      <c r="AG3134" s="92"/>
      <c r="AH3134" s="92"/>
      <c r="AI3134" s="109">
        <f t="shared" si="521"/>
        <v>0</v>
      </c>
      <c r="AJ3134" s="83"/>
      <c r="AK3134" s="110">
        <f t="shared" si="522"/>
        <v>0</v>
      </c>
      <c r="AL3134" s="111"/>
      <c r="AM3134" s="92"/>
      <c r="AN3134" s="92">
        <v>1</v>
      </c>
      <c r="AO3134" s="92"/>
      <c r="AP3134" s="92"/>
      <c r="AQ3134" s="92"/>
      <c r="AR3134" s="92"/>
      <c r="AS3134" s="92"/>
      <c r="AT3134" s="92"/>
      <c r="AU3134" s="92"/>
      <c r="AV3134" s="109">
        <f t="shared" si="523"/>
        <v>25</v>
      </c>
      <c r="AW3134" s="75"/>
      <c r="AX3134" s="110">
        <f t="shared" si="524"/>
        <v>6.25</v>
      </c>
      <c r="AY3134" s="111"/>
      <c r="AZ3134" s="93"/>
      <c r="BA3134" s="94" t="s">
        <v>131</v>
      </c>
      <c r="BB3134" s="71"/>
      <c r="BC3134" s="54"/>
      <c r="BD3134" s="41">
        <v>5</v>
      </c>
      <c r="BE3134" s="52">
        <v>53</v>
      </c>
      <c r="BF3134" s="62">
        <v>5313</v>
      </c>
      <c r="BG3134" s="280" t="s">
        <v>52</v>
      </c>
    </row>
    <row r="3135" spans="1:59" s="63" customFormat="1" ht="12.75" x14ac:dyDescent="0.2">
      <c r="A3135" s="196">
        <v>5</v>
      </c>
      <c r="B3135" s="197" t="s">
        <v>938</v>
      </c>
      <c r="C3135" s="208">
        <v>52</v>
      </c>
      <c r="D3135" s="209" t="s">
        <v>982</v>
      </c>
      <c r="E3135" s="212">
        <v>5261</v>
      </c>
      <c r="F3135" s="211" t="s">
        <v>1211</v>
      </c>
      <c r="G3135" s="231"/>
      <c r="H3135" s="89"/>
      <c r="I3135" s="90" t="s">
        <v>838</v>
      </c>
      <c r="J3135" s="90" t="s">
        <v>1283</v>
      </c>
      <c r="K3135" s="90" t="s">
        <v>73</v>
      </c>
      <c r="L3135" s="90" t="s">
        <v>95</v>
      </c>
      <c r="M3135" s="91"/>
      <c r="N3135" s="312">
        <v>1</v>
      </c>
      <c r="O3135" s="313">
        <f t="shared" si="525"/>
        <v>0.25</v>
      </c>
      <c r="P3135" s="104"/>
      <c r="Q3135" s="92"/>
      <c r="R3135" s="92"/>
      <c r="S3135" s="92"/>
      <c r="T3135" s="92"/>
      <c r="U3135" s="92"/>
      <c r="V3135" s="92"/>
      <c r="W3135" s="92">
        <v>1</v>
      </c>
      <c r="X3135" s="109">
        <f t="shared" si="519"/>
        <v>25000</v>
      </c>
      <c r="Y3135" s="83"/>
      <c r="Z3135" s="110">
        <f t="shared" si="520"/>
        <v>6250</v>
      </c>
      <c r="AA3135" s="111"/>
      <c r="AB3135" s="92"/>
      <c r="AC3135" s="92"/>
      <c r="AD3135" s="92"/>
      <c r="AE3135" s="92"/>
      <c r="AF3135" s="92"/>
      <c r="AG3135" s="92"/>
      <c r="AH3135" s="92"/>
      <c r="AI3135" s="109">
        <f t="shared" si="521"/>
        <v>0</v>
      </c>
      <c r="AJ3135" s="83"/>
      <c r="AK3135" s="110">
        <f t="shared" si="522"/>
        <v>0</v>
      </c>
      <c r="AL3135" s="111"/>
      <c r="AM3135" s="92"/>
      <c r="AN3135" s="92"/>
      <c r="AO3135" s="92"/>
      <c r="AP3135" s="92">
        <v>1</v>
      </c>
      <c r="AQ3135" s="92"/>
      <c r="AR3135" s="92"/>
      <c r="AS3135" s="92"/>
      <c r="AT3135" s="92"/>
      <c r="AU3135" s="92"/>
      <c r="AV3135" s="109">
        <f t="shared" si="523"/>
        <v>100</v>
      </c>
      <c r="AW3135" s="75"/>
      <c r="AX3135" s="110">
        <f t="shared" si="524"/>
        <v>25</v>
      </c>
      <c r="AY3135" s="111"/>
      <c r="AZ3135" s="93"/>
      <c r="BA3135" s="94" t="s">
        <v>131</v>
      </c>
      <c r="BB3135" s="71"/>
      <c r="BC3135" s="54"/>
      <c r="BD3135" s="41">
        <v>5</v>
      </c>
      <c r="BE3135" s="52">
        <v>53</v>
      </c>
      <c r="BF3135" s="62">
        <v>5313</v>
      </c>
      <c r="BG3135" s="280" t="s">
        <v>52</v>
      </c>
    </row>
    <row r="3136" spans="1:59" s="63" customFormat="1" ht="12.75" x14ac:dyDescent="0.2">
      <c r="A3136" s="196">
        <v>5</v>
      </c>
      <c r="B3136" s="197" t="s">
        <v>938</v>
      </c>
      <c r="C3136" s="208">
        <v>52</v>
      </c>
      <c r="D3136" s="209" t="s">
        <v>982</v>
      </c>
      <c r="E3136" s="212">
        <v>5261</v>
      </c>
      <c r="F3136" s="211" t="s">
        <v>1211</v>
      </c>
      <c r="G3136" s="231"/>
      <c r="H3136" s="65"/>
      <c r="I3136" s="222"/>
      <c r="J3136" s="66"/>
      <c r="K3136" s="66"/>
      <c r="L3136" s="66"/>
      <c r="M3136" s="64"/>
      <c r="N3136" s="304"/>
      <c r="O3136" s="305"/>
      <c r="P3136" s="127"/>
      <c r="Q3136" s="67"/>
      <c r="R3136" s="67"/>
      <c r="S3136" s="67"/>
      <c r="T3136" s="67"/>
      <c r="U3136" s="67"/>
      <c r="V3136" s="67"/>
      <c r="W3136" s="67"/>
      <c r="X3136" s="67"/>
      <c r="Y3136" s="68"/>
      <c r="Z3136" s="68"/>
      <c r="AA3136" s="68"/>
      <c r="AB3136" s="67"/>
      <c r="AC3136" s="67"/>
      <c r="AD3136" s="67"/>
      <c r="AE3136" s="67"/>
      <c r="AF3136" s="67"/>
      <c r="AG3136" s="67"/>
      <c r="AH3136" s="67"/>
      <c r="AI3136" s="67"/>
      <c r="AJ3136" s="68"/>
      <c r="AK3136" s="68"/>
      <c r="AL3136" s="68"/>
      <c r="AM3136" s="67"/>
      <c r="AN3136" s="67"/>
      <c r="AO3136" s="67"/>
      <c r="AP3136" s="67"/>
      <c r="AQ3136" s="67"/>
      <c r="AR3136" s="67"/>
      <c r="AS3136" s="67"/>
      <c r="AT3136" s="67"/>
      <c r="AU3136" s="67"/>
      <c r="AV3136" s="67"/>
      <c r="AW3136" s="67"/>
      <c r="AX3136" s="68"/>
      <c r="AY3136" s="68"/>
      <c r="AZ3136" s="69"/>
      <c r="BA3136" s="70"/>
      <c r="BB3136" s="71"/>
      <c r="BC3136" s="54"/>
      <c r="BD3136" s="41">
        <v>5</v>
      </c>
      <c r="BE3136" s="52">
        <v>53</v>
      </c>
      <c r="BF3136" s="62">
        <v>5313</v>
      </c>
      <c r="BG3136" s="275"/>
    </row>
    <row r="3137" spans="1:59" x14ac:dyDescent="0.25">
      <c r="A3137" s="196">
        <v>5</v>
      </c>
      <c r="B3137" s="197" t="s">
        <v>938</v>
      </c>
      <c r="C3137" s="208">
        <v>52</v>
      </c>
      <c r="D3137" s="209" t="s">
        <v>982</v>
      </c>
      <c r="E3137" s="212">
        <v>5261</v>
      </c>
      <c r="F3137" s="211" t="s">
        <v>1211</v>
      </c>
      <c r="G3137" s="235"/>
      <c r="H3137" s="145"/>
      <c r="I3137" s="221"/>
      <c r="J3137" s="57"/>
      <c r="K3137" s="57"/>
      <c r="L3137" s="57"/>
      <c r="M3137" s="144"/>
      <c r="N3137" s="324"/>
      <c r="O3137" s="325"/>
      <c r="P3137" s="146"/>
      <c r="Q3137" s="146"/>
      <c r="R3137" s="146"/>
      <c r="S3137" s="146"/>
      <c r="T3137" s="146"/>
      <c r="U3137" s="146"/>
      <c r="V3137" s="146"/>
      <c r="W3137" s="146"/>
      <c r="X3137" s="146"/>
      <c r="Y3137" s="59"/>
      <c r="Z3137" s="123"/>
      <c r="AA3137" s="123"/>
      <c r="AB3137" s="146"/>
      <c r="AC3137" s="146"/>
      <c r="AD3137" s="146"/>
      <c r="AE3137" s="146"/>
      <c r="AF3137" s="146"/>
      <c r="AG3137" s="146"/>
      <c r="AH3137" s="146"/>
      <c r="AI3137" s="146"/>
      <c r="AJ3137" s="59"/>
      <c r="AK3137" s="123"/>
      <c r="AL3137" s="123"/>
      <c r="AM3137" s="146"/>
      <c r="AN3137" s="146"/>
      <c r="AO3137" s="146"/>
      <c r="AP3137" s="146"/>
      <c r="AQ3137" s="146"/>
      <c r="AR3137" s="146"/>
      <c r="AS3137" s="146"/>
      <c r="AT3137" s="146"/>
      <c r="AU3137" s="146"/>
      <c r="AV3137" s="146"/>
      <c r="AW3137" s="58"/>
      <c r="AX3137" s="123"/>
      <c r="AY3137" s="59"/>
      <c r="AZ3137" s="147"/>
      <c r="BA3137" s="148"/>
      <c r="BB3137" s="143"/>
      <c r="BC3137" s="143"/>
      <c r="BD3137" s="41">
        <v>5</v>
      </c>
      <c r="BE3137" s="52">
        <v>53</v>
      </c>
      <c r="BF3137" s="62">
        <v>5313</v>
      </c>
      <c r="BG3137" s="283"/>
    </row>
    <row r="3138" spans="1:59" s="53" customFormat="1" ht="18.75" x14ac:dyDescent="0.3">
      <c r="A3138" s="202">
        <v>5</v>
      </c>
      <c r="B3138" s="203" t="s">
        <v>938</v>
      </c>
      <c r="C3138" s="205">
        <v>53</v>
      </c>
      <c r="D3138" s="206" t="s">
        <v>1002</v>
      </c>
      <c r="E3138" s="207"/>
      <c r="F3138" s="207"/>
      <c r="G3138" s="229"/>
      <c r="H3138" s="44"/>
      <c r="I3138" s="226"/>
      <c r="J3138" s="192"/>
      <c r="K3138" s="192"/>
      <c r="L3138" s="192"/>
      <c r="M3138" s="194"/>
      <c r="N3138" s="302"/>
      <c r="O3138" s="298"/>
      <c r="P3138" s="47"/>
      <c r="Q3138" s="47"/>
      <c r="R3138" s="47"/>
      <c r="S3138" s="47"/>
      <c r="T3138" s="47"/>
      <c r="U3138" s="47"/>
      <c r="V3138" s="47"/>
      <c r="W3138" s="47"/>
      <c r="X3138" s="47"/>
      <c r="Y3138" s="48"/>
      <c r="Z3138" s="48"/>
      <c r="AA3138" s="48"/>
      <c r="AB3138" s="47"/>
      <c r="AC3138" s="47"/>
      <c r="AD3138" s="47"/>
      <c r="AE3138" s="47"/>
      <c r="AF3138" s="47"/>
      <c r="AG3138" s="47"/>
      <c r="AH3138" s="47"/>
      <c r="AI3138" s="47"/>
      <c r="AJ3138" s="48"/>
      <c r="AK3138" s="48"/>
      <c r="AL3138" s="48"/>
      <c r="AM3138" s="47"/>
      <c r="AN3138" s="47"/>
      <c r="AO3138" s="47"/>
      <c r="AP3138" s="47"/>
      <c r="AQ3138" s="47"/>
      <c r="AR3138" s="47"/>
      <c r="AS3138" s="47"/>
      <c r="AT3138" s="47"/>
      <c r="AU3138" s="47"/>
      <c r="AV3138" s="47"/>
      <c r="AW3138" s="47"/>
      <c r="AX3138" s="48"/>
      <c r="AY3138" s="333"/>
      <c r="AZ3138" s="49"/>
      <c r="BA3138" s="50"/>
      <c r="BB3138" s="51"/>
      <c r="BC3138" s="45"/>
      <c r="BD3138" s="41">
        <v>5</v>
      </c>
      <c r="BE3138" s="52">
        <v>53</v>
      </c>
      <c r="BF3138" s="52" t="s">
        <v>1002</v>
      </c>
      <c r="BG3138" s="273"/>
    </row>
    <row r="3139" spans="1:59" x14ac:dyDescent="0.25">
      <c r="A3139" s="196">
        <v>5</v>
      </c>
      <c r="B3139" s="197" t="s">
        <v>938</v>
      </c>
      <c r="C3139" s="208">
        <v>53</v>
      </c>
      <c r="D3139" s="209" t="s">
        <v>1002</v>
      </c>
      <c r="E3139" s="212">
        <v>5313</v>
      </c>
      <c r="F3139" s="213" t="s">
        <v>1003</v>
      </c>
      <c r="G3139" s="234"/>
      <c r="H3139" s="138"/>
      <c r="I3139" s="224"/>
      <c r="J3139" s="98"/>
      <c r="K3139" s="98"/>
      <c r="L3139" s="98"/>
      <c r="M3139" s="137"/>
      <c r="N3139" s="322"/>
      <c r="O3139" s="323"/>
      <c r="P3139" s="139"/>
      <c r="Q3139" s="139"/>
      <c r="R3139" s="139"/>
      <c r="S3139" s="139"/>
      <c r="T3139" s="139"/>
      <c r="U3139" s="139"/>
      <c r="V3139" s="139"/>
      <c r="W3139" s="139"/>
      <c r="X3139" s="139"/>
      <c r="Y3139" s="100"/>
      <c r="Z3139" s="125"/>
      <c r="AA3139" s="125"/>
      <c r="AB3139" s="139"/>
      <c r="AC3139" s="139"/>
      <c r="AD3139" s="139"/>
      <c r="AE3139" s="139"/>
      <c r="AF3139" s="139"/>
      <c r="AG3139" s="139"/>
      <c r="AH3139" s="139"/>
      <c r="AI3139" s="139"/>
      <c r="AJ3139" s="100"/>
      <c r="AK3139" s="125"/>
      <c r="AL3139" s="125"/>
      <c r="AM3139" s="139"/>
      <c r="AN3139" s="139"/>
      <c r="AO3139" s="139"/>
      <c r="AP3139" s="139"/>
      <c r="AQ3139" s="139"/>
      <c r="AR3139" s="139"/>
      <c r="AS3139" s="139"/>
      <c r="AT3139" s="139"/>
      <c r="AU3139" s="139"/>
      <c r="AV3139" s="139"/>
      <c r="AW3139" s="99"/>
      <c r="AX3139" s="125"/>
      <c r="AY3139" s="100"/>
      <c r="AZ3139" s="140"/>
      <c r="BA3139" s="141"/>
      <c r="BB3139" s="136"/>
      <c r="BC3139" s="136"/>
      <c r="BD3139" s="41">
        <v>5</v>
      </c>
      <c r="BE3139" s="52">
        <v>53</v>
      </c>
      <c r="BF3139" s="103">
        <v>5313</v>
      </c>
      <c r="BG3139" s="283"/>
    </row>
    <row r="3140" spans="1:59" s="63" customFormat="1" ht="12.75" x14ac:dyDescent="0.2">
      <c r="A3140" s="196">
        <v>5</v>
      </c>
      <c r="B3140" s="197" t="s">
        <v>938</v>
      </c>
      <c r="C3140" s="208">
        <v>53</v>
      </c>
      <c r="D3140" s="209" t="s">
        <v>1002</v>
      </c>
      <c r="E3140" s="212">
        <v>5313</v>
      </c>
      <c r="F3140" s="213" t="s">
        <v>1003</v>
      </c>
      <c r="G3140" s="232"/>
      <c r="H3140" s="97"/>
      <c r="I3140" s="224"/>
      <c r="J3140" s="98"/>
      <c r="K3140" s="98"/>
      <c r="L3140" s="98"/>
      <c r="M3140" s="96"/>
      <c r="N3140" s="307"/>
      <c r="O3140" s="246"/>
      <c r="P3140" s="124"/>
      <c r="Q3140" s="99"/>
      <c r="R3140" s="99"/>
      <c r="S3140" s="99"/>
      <c r="T3140" s="99"/>
      <c r="U3140" s="99"/>
      <c r="V3140" s="99"/>
      <c r="W3140" s="99"/>
      <c r="X3140" s="99"/>
      <c r="Y3140" s="100"/>
      <c r="Z3140" s="100"/>
      <c r="AA3140" s="100"/>
      <c r="AB3140" s="99"/>
      <c r="AC3140" s="99"/>
      <c r="AD3140" s="99"/>
      <c r="AE3140" s="99"/>
      <c r="AF3140" s="99"/>
      <c r="AG3140" s="99"/>
      <c r="AH3140" s="99"/>
      <c r="AI3140" s="99"/>
      <c r="AJ3140" s="100"/>
      <c r="AK3140" s="100"/>
      <c r="AL3140" s="100"/>
      <c r="AM3140" s="99"/>
      <c r="AN3140" s="99"/>
      <c r="AO3140" s="99"/>
      <c r="AP3140" s="99"/>
      <c r="AQ3140" s="99"/>
      <c r="AR3140" s="99"/>
      <c r="AS3140" s="99"/>
      <c r="AT3140" s="99"/>
      <c r="AU3140" s="99"/>
      <c r="AV3140" s="99"/>
      <c r="AW3140" s="99"/>
      <c r="AX3140" s="100"/>
      <c r="AY3140" s="100"/>
      <c r="AZ3140" s="101"/>
      <c r="BA3140" s="102"/>
      <c r="BB3140" s="95"/>
      <c r="BC3140" s="95"/>
      <c r="BD3140" s="41">
        <v>5</v>
      </c>
      <c r="BE3140" s="52">
        <v>53</v>
      </c>
      <c r="BF3140" s="103">
        <v>5313</v>
      </c>
      <c r="BG3140" s="277"/>
    </row>
    <row r="3141" spans="1:59" s="63" customFormat="1" ht="12.75" x14ac:dyDescent="0.2">
      <c r="A3141" s="196">
        <v>5</v>
      </c>
      <c r="B3141" s="197" t="s">
        <v>938</v>
      </c>
      <c r="C3141" s="208">
        <v>53</v>
      </c>
      <c r="D3141" s="209" t="s">
        <v>1002</v>
      </c>
      <c r="E3141" s="212">
        <v>5313</v>
      </c>
      <c r="F3141" s="213" t="s">
        <v>1003</v>
      </c>
      <c r="G3141" s="231"/>
      <c r="H3141" s="65"/>
      <c r="I3141" s="222"/>
      <c r="J3141" s="66"/>
      <c r="K3141" s="66"/>
      <c r="L3141" s="66"/>
      <c r="M3141" s="64"/>
      <c r="N3141" s="304"/>
      <c r="O3141" s="305"/>
      <c r="P3141" s="127"/>
      <c r="Q3141" s="67"/>
      <c r="R3141" s="67"/>
      <c r="S3141" s="67"/>
      <c r="T3141" s="67"/>
      <c r="U3141" s="67"/>
      <c r="V3141" s="67"/>
      <c r="W3141" s="67"/>
      <c r="X3141" s="67"/>
      <c r="Y3141" s="68"/>
      <c r="Z3141" s="68"/>
      <c r="AA3141" s="68"/>
      <c r="AB3141" s="67"/>
      <c r="AC3141" s="67"/>
      <c r="AD3141" s="67"/>
      <c r="AE3141" s="67"/>
      <c r="AF3141" s="67"/>
      <c r="AG3141" s="67"/>
      <c r="AH3141" s="67"/>
      <c r="AI3141" s="67"/>
      <c r="AJ3141" s="68"/>
      <c r="AK3141" s="68"/>
      <c r="AL3141" s="68"/>
      <c r="AM3141" s="67"/>
      <c r="AN3141" s="67"/>
      <c r="AO3141" s="67"/>
      <c r="AP3141" s="67"/>
      <c r="AQ3141" s="67"/>
      <c r="AR3141" s="67"/>
      <c r="AS3141" s="67"/>
      <c r="AT3141" s="67"/>
      <c r="AU3141" s="67"/>
      <c r="AV3141" s="67"/>
      <c r="AW3141" s="67"/>
      <c r="AX3141" s="68"/>
      <c r="AY3141" s="68"/>
      <c r="AZ3141" s="69"/>
      <c r="BA3141" s="70"/>
      <c r="BB3141" s="71"/>
      <c r="BC3141" s="95"/>
      <c r="BD3141" s="41">
        <v>5</v>
      </c>
      <c r="BE3141" s="52">
        <v>53</v>
      </c>
      <c r="BF3141" s="103">
        <v>5313</v>
      </c>
      <c r="BG3141" s="275"/>
    </row>
    <row r="3142" spans="1:59" s="63" customFormat="1" ht="12.75" x14ac:dyDescent="0.2">
      <c r="A3142" s="196">
        <v>5</v>
      </c>
      <c r="B3142" s="197" t="s">
        <v>938</v>
      </c>
      <c r="C3142" s="208">
        <v>53</v>
      </c>
      <c r="D3142" s="209" t="s">
        <v>1002</v>
      </c>
      <c r="E3142" s="212">
        <v>5313</v>
      </c>
      <c r="F3142" s="213" t="s">
        <v>1003</v>
      </c>
      <c r="G3142" s="231"/>
      <c r="H3142" s="72" t="s">
        <v>47</v>
      </c>
      <c r="I3142" s="223"/>
      <c r="J3142" s="73"/>
      <c r="K3142" s="73"/>
      <c r="L3142" s="73"/>
      <c r="M3142" s="74"/>
      <c r="N3142" s="247"/>
      <c r="O3142" s="306"/>
      <c r="P3142" s="105"/>
      <c r="Q3142" s="75"/>
      <c r="R3142" s="75"/>
      <c r="S3142" s="75"/>
      <c r="T3142" s="75"/>
      <c r="U3142" s="75"/>
      <c r="V3142" s="75"/>
      <c r="W3142" s="75"/>
      <c r="X3142" s="75"/>
      <c r="Y3142" s="76">
        <f>IF(ISNUMBER(VLOOKUP(Y3144,P$7:W$7,MATCH(Y3144,P$7:W$7))),VLOOKUP(Y3144,P$7:W$7,MATCH(Y3144,P$7:W$7)),IF(N3146=0,"No Data",IF(Y3144&gt;0,"&lt;100",0)))</f>
        <v>10000</v>
      </c>
      <c r="Z3142" s="77">
        <f>IF(ISNUMBER(VLOOKUP(Z3146,P$7:W$7,MATCH(Z3146,P$7:W$7))),VLOOKUP(Z3146,P$7:W$7,MATCH(Z3146,P$7:W$7)),IF(N3146=0,"No Data",IF(Z3146&gt;0,"&lt;100",0)))</f>
        <v>10000</v>
      </c>
      <c r="AA3142" s="106">
        <f>IF(ISNUMBER(Z3142),Z3142,0)</f>
        <v>10000</v>
      </c>
      <c r="AB3142" s="75"/>
      <c r="AC3142" s="75"/>
      <c r="AD3142" s="75"/>
      <c r="AE3142" s="75"/>
      <c r="AF3142" s="75"/>
      <c r="AG3142" s="75"/>
      <c r="AH3142" s="75"/>
      <c r="AI3142" s="75"/>
      <c r="AJ3142" s="76">
        <f>IF(ISNUMBER(VLOOKUP(AJ3144,AB$7:AH$7,MATCH(AJ3144,AB$7:AH$7))),VLOOKUP(AJ3144,AB$7:AH$7,MATCH(AJ3144,AB$7:AH$7)),IF(N3146=0,"No Data",IF(AJ3144&gt;0,"&lt;50",0)))</f>
        <v>0</v>
      </c>
      <c r="AK3142" s="77">
        <f>IF(ISNUMBER(VLOOKUP(AK3146,AB$7:AH$7,MATCH(AK3146,AB$7:AH$7))),VLOOKUP(AK3146,AB$7:AH$7,MATCH(AK3146,AB$7:AH$7)),IF(N3146=0,"No Data",IF(AK3146&gt;0,"&lt;50",0)))</f>
        <v>0</v>
      </c>
      <c r="AL3142" s="106">
        <f>IF(ISNUMBER(AK3142),AK3142,0)</f>
        <v>0</v>
      </c>
      <c r="AM3142" s="75"/>
      <c r="AN3142" s="75"/>
      <c r="AO3142" s="75"/>
      <c r="AP3142" s="75"/>
      <c r="AQ3142" s="75"/>
      <c r="AR3142" s="75"/>
      <c r="AS3142" s="75"/>
      <c r="AT3142" s="75"/>
      <c r="AU3142" s="75"/>
      <c r="AV3142" s="75"/>
      <c r="AW3142" s="76">
        <f>IF(ISNUMBER(VLOOKUP(AW3144,AM$7:AU$7,MATCH(AW3144,AM$7:AU$7))),VLOOKUP(AW3144,AM$7:AU$7,MATCH(AW3144,AM$7:AU$7)),IF(N3146=0,"No Data",IF(AW3144&gt;0,"&lt;10",0)))</f>
        <v>500</v>
      </c>
      <c r="AX3142" s="77">
        <f>IF(ISNUMBER(VLOOKUP(AX3146,AM$7:AU$7,MATCH(AX3146,AM$7:AU$7))),VLOOKUP(AX3146,AM$7:AU$7,MATCH(AX3146,AM$7:AU$7)),IF(N3146=0,"No Data",IF(AX3146&gt;0,"&lt;10",0)))</f>
        <v>500</v>
      </c>
      <c r="AY3142" s="106">
        <f>IF(ISNUMBER(AX3142),AX3142,0)</f>
        <v>500</v>
      </c>
      <c r="AZ3142" s="79"/>
      <c r="BA3142" s="80"/>
      <c r="BB3142" s="71"/>
      <c r="BC3142" s="95"/>
      <c r="BD3142" s="41">
        <v>5</v>
      </c>
      <c r="BE3142" s="52">
        <v>53</v>
      </c>
      <c r="BF3142" s="103">
        <v>5313</v>
      </c>
      <c r="BG3142" s="276" t="s">
        <v>47</v>
      </c>
    </row>
    <row r="3143" spans="1:59" s="63" customFormat="1" ht="12.75" x14ac:dyDescent="0.2">
      <c r="A3143" s="196">
        <v>5</v>
      </c>
      <c r="B3143" s="197" t="s">
        <v>938</v>
      </c>
      <c r="C3143" s="208">
        <v>53</v>
      </c>
      <c r="D3143" s="209" t="s">
        <v>1002</v>
      </c>
      <c r="E3143" s="212">
        <v>5313</v>
      </c>
      <c r="F3143" s="213" t="s">
        <v>1003</v>
      </c>
      <c r="G3143" s="231"/>
      <c r="H3143" s="81" t="s">
        <v>48</v>
      </c>
      <c r="I3143" s="223"/>
      <c r="J3143" s="73"/>
      <c r="K3143" s="73"/>
      <c r="L3143" s="73"/>
      <c r="M3143" s="74"/>
      <c r="N3143" s="247"/>
      <c r="O3143" s="306"/>
      <c r="P3143" s="105"/>
      <c r="Q3143" s="75"/>
      <c r="R3143" s="75"/>
      <c r="S3143" s="75"/>
      <c r="T3143" s="75"/>
      <c r="U3143" s="75"/>
      <c r="V3143" s="75"/>
      <c r="W3143" s="75"/>
      <c r="X3143" s="75"/>
      <c r="Y3143" s="82">
        <f>MIN(X3147:X3158)</f>
        <v>0</v>
      </c>
      <c r="Z3143" s="83"/>
      <c r="AA3143" s="83"/>
      <c r="AB3143" s="75"/>
      <c r="AC3143" s="75"/>
      <c r="AD3143" s="75"/>
      <c r="AE3143" s="75"/>
      <c r="AF3143" s="75"/>
      <c r="AG3143" s="75"/>
      <c r="AH3143" s="75"/>
      <c r="AI3143" s="75"/>
      <c r="AJ3143" s="82">
        <f>MIN(AI3147:AI3158)</f>
        <v>0</v>
      </c>
      <c r="AK3143" s="83"/>
      <c r="AL3143" s="83"/>
      <c r="AM3143" s="75"/>
      <c r="AN3143" s="75"/>
      <c r="AO3143" s="75"/>
      <c r="AP3143" s="75"/>
      <c r="AQ3143" s="75"/>
      <c r="AR3143" s="75"/>
      <c r="AS3143" s="75"/>
      <c r="AT3143" s="75"/>
      <c r="AU3143" s="75"/>
      <c r="AV3143" s="75"/>
      <c r="AW3143" s="82">
        <f>MIN(AV3147:AV3158)</f>
        <v>25</v>
      </c>
      <c r="AX3143" s="83"/>
      <c r="AY3143" s="83"/>
      <c r="AZ3143" s="79"/>
      <c r="BA3143" s="80"/>
      <c r="BB3143" s="71"/>
      <c r="BC3143" s="95"/>
      <c r="BD3143" s="41">
        <v>5</v>
      </c>
      <c r="BE3143" s="52">
        <v>53</v>
      </c>
      <c r="BF3143" s="103">
        <v>5313</v>
      </c>
      <c r="BG3143" s="278" t="s">
        <v>48</v>
      </c>
    </row>
    <row r="3144" spans="1:59" s="63" customFormat="1" ht="12.75" x14ac:dyDescent="0.2">
      <c r="A3144" s="196">
        <v>5</v>
      </c>
      <c r="B3144" s="197" t="s">
        <v>938</v>
      </c>
      <c r="C3144" s="208">
        <v>53</v>
      </c>
      <c r="D3144" s="209" t="s">
        <v>1002</v>
      </c>
      <c r="E3144" s="212">
        <v>5313</v>
      </c>
      <c r="F3144" s="213" t="s">
        <v>1003</v>
      </c>
      <c r="G3144" s="231"/>
      <c r="H3144" s="81" t="s">
        <v>49</v>
      </c>
      <c r="I3144" s="223"/>
      <c r="J3144" s="73"/>
      <c r="K3144" s="73"/>
      <c r="L3144" s="73"/>
      <c r="M3144" s="74"/>
      <c r="N3144" s="247"/>
      <c r="O3144" s="306"/>
      <c r="P3144" s="105"/>
      <c r="Q3144" s="75"/>
      <c r="R3144" s="75"/>
      <c r="S3144" s="75"/>
      <c r="T3144" s="75"/>
      <c r="U3144" s="75"/>
      <c r="V3144" s="75"/>
      <c r="W3144" s="75"/>
      <c r="X3144" s="75"/>
      <c r="Y3144" s="84">
        <f>IF(ISNUMBER(AVERAGE(X3147:X3158)),AVERAGE(X3147:X3158),0)</f>
        <v>10866.666666666666</v>
      </c>
      <c r="Z3144" s="83"/>
      <c r="AA3144" s="83"/>
      <c r="AB3144" s="75"/>
      <c r="AC3144" s="75"/>
      <c r="AD3144" s="75"/>
      <c r="AE3144" s="75"/>
      <c r="AF3144" s="75"/>
      <c r="AG3144" s="75"/>
      <c r="AH3144" s="75"/>
      <c r="AI3144" s="75"/>
      <c r="AJ3144" s="84">
        <f>IF(ISNUMBER(AVERAGE(AI3147:AI3158)),AVERAGE(AI3147:AI3158),0)</f>
        <v>0</v>
      </c>
      <c r="AK3144" s="83"/>
      <c r="AL3144" s="83"/>
      <c r="AM3144" s="75"/>
      <c r="AN3144" s="75"/>
      <c r="AO3144" s="75"/>
      <c r="AP3144" s="75"/>
      <c r="AQ3144" s="75"/>
      <c r="AR3144" s="75"/>
      <c r="AS3144" s="75"/>
      <c r="AT3144" s="75"/>
      <c r="AU3144" s="75"/>
      <c r="AV3144" s="75"/>
      <c r="AW3144" s="84">
        <f>IF(ISNUMBER(AVERAGE(AV3147:AV3158)),AVERAGE(AV3147:AV3158),0)</f>
        <v>720.83333333333337</v>
      </c>
      <c r="AX3144" s="83"/>
      <c r="AY3144" s="83"/>
      <c r="AZ3144" s="79"/>
      <c r="BA3144" s="80"/>
      <c r="BB3144" s="71"/>
      <c r="BC3144" s="95"/>
      <c r="BD3144" s="41">
        <v>5</v>
      </c>
      <c r="BE3144" s="52">
        <v>53</v>
      </c>
      <c r="BF3144" s="103">
        <v>5313</v>
      </c>
      <c r="BG3144" s="278" t="s">
        <v>49</v>
      </c>
    </row>
    <row r="3145" spans="1:59" s="63" customFormat="1" ht="12.75" x14ac:dyDescent="0.2">
      <c r="A3145" s="196">
        <v>5</v>
      </c>
      <c r="B3145" s="197" t="s">
        <v>938</v>
      </c>
      <c r="C3145" s="208">
        <v>53</v>
      </c>
      <c r="D3145" s="209" t="s">
        <v>1002</v>
      </c>
      <c r="E3145" s="212">
        <v>5313</v>
      </c>
      <c r="F3145" s="213" t="s">
        <v>1003</v>
      </c>
      <c r="G3145" s="231"/>
      <c r="H3145" s="81" t="s">
        <v>50</v>
      </c>
      <c r="I3145" s="223"/>
      <c r="J3145" s="73"/>
      <c r="K3145" s="73"/>
      <c r="L3145" s="73"/>
      <c r="M3145" s="74"/>
      <c r="N3145" s="247"/>
      <c r="O3145" s="306"/>
      <c r="P3145" s="105"/>
      <c r="Q3145" s="75"/>
      <c r="R3145" s="75"/>
      <c r="S3145" s="75"/>
      <c r="T3145" s="75"/>
      <c r="U3145" s="75"/>
      <c r="V3145" s="75"/>
      <c r="W3145" s="75"/>
      <c r="X3145" s="75"/>
      <c r="Y3145" s="84">
        <f>MAX(X3147:X3158)</f>
        <v>25000</v>
      </c>
      <c r="Z3145" s="83"/>
      <c r="AA3145" s="83"/>
      <c r="AB3145" s="75"/>
      <c r="AC3145" s="75"/>
      <c r="AD3145" s="75"/>
      <c r="AE3145" s="75"/>
      <c r="AF3145" s="75"/>
      <c r="AG3145" s="75"/>
      <c r="AH3145" s="75"/>
      <c r="AI3145" s="75"/>
      <c r="AJ3145" s="84">
        <f>MAX(AI3147:AI3158)</f>
        <v>0</v>
      </c>
      <c r="AK3145" s="83"/>
      <c r="AL3145" s="83"/>
      <c r="AM3145" s="75"/>
      <c r="AN3145" s="75"/>
      <c r="AO3145" s="75"/>
      <c r="AP3145" s="75"/>
      <c r="AQ3145" s="75"/>
      <c r="AR3145" s="75"/>
      <c r="AS3145" s="75"/>
      <c r="AT3145" s="75"/>
      <c r="AU3145" s="75"/>
      <c r="AV3145" s="75"/>
      <c r="AW3145" s="84">
        <f>MAX(AV3147:AV3158)</f>
        <v>2500</v>
      </c>
      <c r="AX3145" s="83"/>
      <c r="AY3145" s="83"/>
      <c r="AZ3145" s="79"/>
      <c r="BA3145" s="80"/>
      <c r="BB3145" s="71"/>
      <c r="BC3145" s="95"/>
      <c r="BD3145" s="41">
        <v>5</v>
      </c>
      <c r="BE3145" s="52">
        <v>53</v>
      </c>
      <c r="BF3145" s="103">
        <v>5313</v>
      </c>
      <c r="BG3145" s="278" t="s">
        <v>50</v>
      </c>
    </row>
    <row r="3146" spans="1:59" s="63" customFormat="1" ht="12.75" x14ac:dyDescent="0.2">
      <c r="A3146" s="196">
        <v>5</v>
      </c>
      <c r="B3146" s="197" t="s">
        <v>938</v>
      </c>
      <c r="C3146" s="208">
        <v>53</v>
      </c>
      <c r="D3146" s="209" t="s">
        <v>1002</v>
      </c>
      <c r="E3146" s="212">
        <v>5313</v>
      </c>
      <c r="F3146" s="213" t="s">
        <v>1003</v>
      </c>
      <c r="G3146" s="231"/>
      <c r="H3146" s="85" t="s">
        <v>51</v>
      </c>
      <c r="I3146" s="223"/>
      <c r="J3146" s="73"/>
      <c r="K3146" s="73"/>
      <c r="L3146" s="73"/>
      <c r="M3146" s="74"/>
      <c r="N3146" s="248">
        <f>SUM(N3147:N3158)</f>
        <v>12</v>
      </c>
      <c r="O3146" s="293">
        <f>SUM(O3147:O3158)</f>
        <v>1</v>
      </c>
      <c r="P3146" s="292"/>
      <c r="Q3146" s="87"/>
      <c r="R3146" s="87"/>
      <c r="S3146" s="87"/>
      <c r="T3146" s="87"/>
      <c r="U3146" s="87"/>
      <c r="V3146" s="87"/>
      <c r="W3146" s="87"/>
      <c r="X3146" s="87"/>
      <c r="Y3146" s="88"/>
      <c r="Z3146" s="107">
        <f>SUM(Z3147:Z3158)</f>
        <v>10866.666666666664</v>
      </c>
      <c r="AA3146" s="88"/>
      <c r="AB3146" s="87"/>
      <c r="AC3146" s="87"/>
      <c r="AD3146" s="87"/>
      <c r="AE3146" s="87"/>
      <c r="AF3146" s="87"/>
      <c r="AG3146" s="87"/>
      <c r="AH3146" s="87"/>
      <c r="AI3146" s="87"/>
      <c r="AJ3146" s="88"/>
      <c r="AK3146" s="107">
        <f>SUM(AK3147:AK3158)</f>
        <v>0</v>
      </c>
      <c r="AL3146" s="88"/>
      <c r="AM3146" s="87"/>
      <c r="AN3146" s="87"/>
      <c r="AO3146" s="87"/>
      <c r="AP3146" s="87"/>
      <c r="AQ3146" s="87"/>
      <c r="AR3146" s="87"/>
      <c r="AS3146" s="87"/>
      <c r="AT3146" s="87"/>
      <c r="AU3146" s="87"/>
      <c r="AV3146" s="87"/>
      <c r="AW3146" s="112"/>
      <c r="AX3146" s="107">
        <f>SUM(AX3147:AX3158)</f>
        <v>720.83333333333337</v>
      </c>
      <c r="AY3146" s="88"/>
      <c r="AZ3146" s="79"/>
      <c r="BA3146" s="80"/>
      <c r="BB3146" s="71"/>
      <c r="BC3146" s="95"/>
      <c r="BD3146" s="41">
        <v>5</v>
      </c>
      <c r="BE3146" s="52">
        <v>53</v>
      </c>
      <c r="BF3146" s="103">
        <v>5313</v>
      </c>
      <c r="BG3146" s="279" t="s">
        <v>51</v>
      </c>
    </row>
    <row r="3147" spans="1:59" s="63" customFormat="1" ht="12.75" x14ac:dyDescent="0.2">
      <c r="A3147" s="196">
        <v>5</v>
      </c>
      <c r="B3147" s="197" t="s">
        <v>938</v>
      </c>
      <c r="C3147" s="208">
        <v>53</v>
      </c>
      <c r="D3147" s="209" t="s">
        <v>1002</v>
      </c>
      <c r="E3147" s="212">
        <v>5313</v>
      </c>
      <c r="F3147" s="213" t="s">
        <v>1003</v>
      </c>
      <c r="G3147" s="231"/>
      <c r="H3147" s="89" t="s">
        <v>52</v>
      </c>
      <c r="I3147" s="90" t="s">
        <v>291</v>
      </c>
      <c r="J3147" s="90"/>
      <c r="K3147" s="90" t="s">
        <v>129</v>
      </c>
      <c r="L3147" s="90"/>
      <c r="M3147" s="91"/>
      <c r="N3147" s="312">
        <v>1</v>
      </c>
      <c r="O3147" s="313">
        <f>N3147/N$3146</f>
        <v>8.3333333333333329E-2</v>
      </c>
      <c r="P3147" s="104"/>
      <c r="Q3147" s="92"/>
      <c r="R3147" s="92"/>
      <c r="S3147" s="92"/>
      <c r="T3147" s="92"/>
      <c r="U3147" s="92"/>
      <c r="V3147" s="92"/>
      <c r="W3147" s="92">
        <v>1</v>
      </c>
      <c r="X3147" s="109">
        <f t="shared" ref="X3147:X3158" si="526">P3147*P$7+Q3147*Q$7+R3147*R$7+S3147*S$7+T3147*T$7+U3147*U$7+V3147*V$7+W3147*W$7</f>
        <v>25000</v>
      </c>
      <c r="Y3147" s="83"/>
      <c r="Z3147" s="110">
        <f t="shared" ref="Z3147:Z3158" si="527">X3147*$O3147</f>
        <v>2083.333333333333</v>
      </c>
      <c r="AA3147" s="111"/>
      <c r="AB3147" s="92"/>
      <c r="AC3147" s="92"/>
      <c r="AD3147" s="92"/>
      <c r="AE3147" s="92"/>
      <c r="AF3147" s="92"/>
      <c r="AG3147" s="92"/>
      <c r="AH3147" s="92"/>
      <c r="AI3147" s="109">
        <f t="shared" ref="AI3147:AI3158" si="528">AB3147*AB$7+AC3147*AC$7+AD3147*AD$7+AE3147*AE$7+AF3147*AF$7+AG3147*AG$7+AH3147*AH$7</f>
        <v>0</v>
      </c>
      <c r="AJ3147" s="83"/>
      <c r="AK3147" s="110">
        <f t="shared" ref="AK3147:AK3158" si="529">AI3147*$O3147</f>
        <v>0</v>
      </c>
      <c r="AL3147" s="111"/>
      <c r="AM3147" s="92"/>
      <c r="AN3147" s="92"/>
      <c r="AO3147" s="92"/>
      <c r="AP3147" s="92">
        <v>1</v>
      </c>
      <c r="AQ3147" s="92"/>
      <c r="AR3147" s="92"/>
      <c r="AS3147" s="92"/>
      <c r="AT3147" s="92"/>
      <c r="AU3147" s="92"/>
      <c r="AV3147" s="109">
        <f t="shared" ref="AV3147:AV3158" si="530">AM3147*AM$7+AN3147*AN$7+AO3147*AO$7+AP3147*AP$7+AQ3147*AQ$7+AR3147*AR$7+AS3147*AS$7+AT3147*AT$7+AU3147*AU$7</f>
        <v>100</v>
      </c>
      <c r="AW3147" s="75"/>
      <c r="AX3147" s="110">
        <f t="shared" ref="AX3147:AX3158" si="531">AV3147*$O3147</f>
        <v>8.3333333333333321</v>
      </c>
      <c r="AY3147" s="111"/>
      <c r="AZ3147" s="93"/>
      <c r="BA3147" s="94" t="s">
        <v>105</v>
      </c>
      <c r="BB3147" s="71"/>
      <c r="BC3147" s="95"/>
      <c r="BD3147" s="41">
        <v>5</v>
      </c>
      <c r="BE3147" s="52">
        <v>53</v>
      </c>
      <c r="BF3147" s="103">
        <v>5313</v>
      </c>
      <c r="BG3147" s="280" t="s">
        <v>52</v>
      </c>
    </row>
    <row r="3148" spans="1:59" s="63" customFormat="1" ht="12.75" x14ac:dyDescent="0.2">
      <c r="A3148" s="196">
        <v>5</v>
      </c>
      <c r="B3148" s="197" t="s">
        <v>938</v>
      </c>
      <c r="C3148" s="208">
        <v>53</v>
      </c>
      <c r="D3148" s="209" t="s">
        <v>1002</v>
      </c>
      <c r="E3148" s="212">
        <v>5313</v>
      </c>
      <c r="F3148" s="213" t="s">
        <v>1003</v>
      </c>
      <c r="G3148" s="231"/>
      <c r="H3148" s="89"/>
      <c r="I3148" s="90" t="s">
        <v>1004</v>
      </c>
      <c r="J3148" s="90"/>
      <c r="K3148" s="90" t="s">
        <v>90</v>
      </c>
      <c r="L3148" s="90"/>
      <c r="M3148" s="91"/>
      <c r="N3148" s="312">
        <v>1</v>
      </c>
      <c r="O3148" s="313">
        <f t="shared" ref="O3148:O3158" si="532">N3148/N$3146</f>
        <v>8.3333333333333329E-2</v>
      </c>
      <c r="P3148" s="104"/>
      <c r="Q3148" s="92"/>
      <c r="R3148" s="92"/>
      <c r="S3148" s="92"/>
      <c r="T3148" s="92"/>
      <c r="U3148" s="92">
        <v>1</v>
      </c>
      <c r="V3148" s="92"/>
      <c r="W3148" s="92"/>
      <c r="X3148" s="109">
        <f t="shared" si="526"/>
        <v>5000</v>
      </c>
      <c r="Y3148" s="83"/>
      <c r="Z3148" s="110">
        <f t="shared" si="527"/>
        <v>416.66666666666663</v>
      </c>
      <c r="AA3148" s="111"/>
      <c r="AB3148" s="92"/>
      <c r="AC3148" s="92"/>
      <c r="AD3148" s="92"/>
      <c r="AE3148" s="92"/>
      <c r="AF3148" s="92"/>
      <c r="AG3148" s="92"/>
      <c r="AH3148" s="92"/>
      <c r="AI3148" s="109">
        <f t="shared" si="528"/>
        <v>0</v>
      </c>
      <c r="AJ3148" s="83"/>
      <c r="AK3148" s="110">
        <f t="shared" si="529"/>
        <v>0</v>
      </c>
      <c r="AL3148" s="111"/>
      <c r="AM3148" s="92"/>
      <c r="AN3148" s="92"/>
      <c r="AO3148" s="92"/>
      <c r="AP3148" s="92">
        <v>1</v>
      </c>
      <c r="AQ3148" s="92"/>
      <c r="AR3148" s="92"/>
      <c r="AS3148" s="92"/>
      <c r="AT3148" s="92"/>
      <c r="AU3148" s="92"/>
      <c r="AV3148" s="109">
        <f t="shared" si="530"/>
        <v>100</v>
      </c>
      <c r="AW3148" s="75"/>
      <c r="AX3148" s="110">
        <f t="shared" si="531"/>
        <v>8.3333333333333321</v>
      </c>
      <c r="AY3148" s="111"/>
      <c r="AZ3148" s="93"/>
      <c r="BA3148" s="94" t="s">
        <v>131</v>
      </c>
      <c r="BB3148" s="71"/>
      <c r="BC3148" s="95"/>
      <c r="BD3148" s="41">
        <v>5</v>
      </c>
      <c r="BE3148" s="52">
        <v>53</v>
      </c>
      <c r="BF3148" s="103">
        <v>5313</v>
      </c>
      <c r="BG3148" s="280" t="s">
        <v>52</v>
      </c>
    </row>
    <row r="3149" spans="1:59" s="63" customFormat="1" ht="12.75" x14ac:dyDescent="0.2">
      <c r="A3149" s="196">
        <v>5</v>
      </c>
      <c r="B3149" s="197" t="s">
        <v>938</v>
      </c>
      <c r="C3149" s="208">
        <v>53</v>
      </c>
      <c r="D3149" s="209" t="s">
        <v>1002</v>
      </c>
      <c r="E3149" s="212">
        <v>5313</v>
      </c>
      <c r="F3149" s="213" t="s">
        <v>1003</v>
      </c>
      <c r="G3149" s="231"/>
      <c r="H3149" s="89"/>
      <c r="I3149" s="90" t="s">
        <v>946</v>
      </c>
      <c r="J3149" s="90" t="s">
        <v>947</v>
      </c>
      <c r="K3149" s="90" t="s">
        <v>64</v>
      </c>
      <c r="L3149" s="90" t="s">
        <v>633</v>
      </c>
      <c r="M3149" s="91"/>
      <c r="N3149" s="312">
        <v>1</v>
      </c>
      <c r="O3149" s="313">
        <f t="shared" si="532"/>
        <v>8.3333333333333329E-2</v>
      </c>
      <c r="P3149" s="104"/>
      <c r="Q3149" s="92"/>
      <c r="R3149" s="92"/>
      <c r="S3149" s="92"/>
      <c r="T3149" s="92"/>
      <c r="U3149" s="92"/>
      <c r="V3149" s="92"/>
      <c r="W3149" s="92"/>
      <c r="X3149" s="109">
        <f t="shared" si="526"/>
        <v>0</v>
      </c>
      <c r="Y3149" s="83"/>
      <c r="Z3149" s="110">
        <f t="shared" si="527"/>
        <v>0</v>
      </c>
      <c r="AA3149" s="111"/>
      <c r="AB3149" s="92"/>
      <c r="AC3149" s="92"/>
      <c r="AD3149" s="92"/>
      <c r="AE3149" s="92"/>
      <c r="AF3149" s="92"/>
      <c r="AG3149" s="92"/>
      <c r="AH3149" s="92"/>
      <c r="AI3149" s="109">
        <f t="shared" si="528"/>
        <v>0</v>
      </c>
      <c r="AJ3149" s="83"/>
      <c r="AK3149" s="110">
        <f t="shared" si="529"/>
        <v>0</v>
      </c>
      <c r="AL3149" s="111"/>
      <c r="AM3149" s="92"/>
      <c r="AN3149" s="92">
        <v>1</v>
      </c>
      <c r="AO3149" s="92"/>
      <c r="AP3149" s="92"/>
      <c r="AQ3149" s="92"/>
      <c r="AR3149" s="92"/>
      <c r="AS3149" s="92"/>
      <c r="AT3149" s="92"/>
      <c r="AU3149" s="92"/>
      <c r="AV3149" s="109">
        <f t="shared" si="530"/>
        <v>25</v>
      </c>
      <c r="AW3149" s="75"/>
      <c r="AX3149" s="110">
        <f t="shared" si="531"/>
        <v>2.083333333333333</v>
      </c>
      <c r="AY3149" s="111"/>
      <c r="AZ3149" s="93"/>
      <c r="BA3149" s="94" t="s">
        <v>131</v>
      </c>
      <c r="BB3149" s="71"/>
      <c r="BC3149" s="95"/>
      <c r="BD3149" s="41">
        <v>5</v>
      </c>
      <c r="BE3149" s="52">
        <v>53</v>
      </c>
      <c r="BF3149" s="103">
        <v>5313</v>
      </c>
      <c r="BG3149" s="280" t="s">
        <v>52</v>
      </c>
    </row>
    <row r="3150" spans="1:59" s="63" customFormat="1" ht="12.75" x14ac:dyDescent="0.2">
      <c r="A3150" s="196">
        <v>5</v>
      </c>
      <c r="B3150" s="197" t="s">
        <v>938</v>
      </c>
      <c r="C3150" s="208">
        <v>53</v>
      </c>
      <c r="D3150" s="209" t="s">
        <v>1002</v>
      </c>
      <c r="E3150" s="212">
        <v>5313</v>
      </c>
      <c r="F3150" s="213" t="s">
        <v>1003</v>
      </c>
      <c r="G3150" s="231"/>
      <c r="H3150" s="89"/>
      <c r="I3150" s="90" t="s">
        <v>941</v>
      </c>
      <c r="J3150" s="90"/>
      <c r="K3150" s="90" t="s">
        <v>64</v>
      </c>
      <c r="L3150" s="90" t="s">
        <v>119</v>
      </c>
      <c r="M3150" s="91"/>
      <c r="N3150" s="312">
        <v>1</v>
      </c>
      <c r="O3150" s="313">
        <f t="shared" si="532"/>
        <v>8.3333333333333329E-2</v>
      </c>
      <c r="P3150" s="104">
        <v>1</v>
      </c>
      <c r="Q3150" s="92"/>
      <c r="R3150" s="92"/>
      <c r="S3150" s="92"/>
      <c r="T3150" s="92"/>
      <c r="U3150" s="92"/>
      <c r="V3150" s="92"/>
      <c r="W3150" s="92"/>
      <c r="X3150" s="109">
        <f t="shared" si="526"/>
        <v>100</v>
      </c>
      <c r="Y3150" s="83"/>
      <c r="Z3150" s="110">
        <f t="shared" si="527"/>
        <v>8.3333333333333321</v>
      </c>
      <c r="AA3150" s="111"/>
      <c r="AB3150" s="92"/>
      <c r="AC3150" s="92"/>
      <c r="AD3150" s="92"/>
      <c r="AE3150" s="92"/>
      <c r="AF3150" s="92"/>
      <c r="AG3150" s="92"/>
      <c r="AH3150" s="92"/>
      <c r="AI3150" s="109">
        <f t="shared" si="528"/>
        <v>0</v>
      </c>
      <c r="AJ3150" s="83"/>
      <c r="AK3150" s="110">
        <f t="shared" si="529"/>
        <v>0</v>
      </c>
      <c r="AL3150" s="111"/>
      <c r="AM3150" s="92"/>
      <c r="AN3150" s="92"/>
      <c r="AO3150" s="92"/>
      <c r="AP3150" s="92"/>
      <c r="AQ3150" s="92"/>
      <c r="AR3150" s="92"/>
      <c r="AS3150" s="92"/>
      <c r="AT3150" s="92">
        <v>1</v>
      </c>
      <c r="AU3150" s="92"/>
      <c r="AV3150" s="109">
        <f t="shared" si="530"/>
        <v>2500</v>
      </c>
      <c r="AW3150" s="75"/>
      <c r="AX3150" s="110">
        <f t="shared" si="531"/>
        <v>208.33333333333331</v>
      </c>
      <c r="AY3150" s="111"/>
      <c r="AZ3150" s="93"/>
      <c r="BA3150" s="94" t="s">
        <v>131</v>
      </c>
      <c r="BB3150" s="71"/>
      <c r="BC3150" s="95"/>
      <c r="BD3150" s="41">
        <v>5</v>
      </c>
      <c r="BE3150" s="52">
        <v>53</v>
      </c>
      <c r="BF3150" s="103">
        <v>5313</v>
      </c>
      <c r="BG3150" s="280" t="s">
        <v>52</v>
      </c>
    </row>
    <row r="3151" spans="1:59" s="63" customFormat="1" ht="12.75" x14ac:dyDescent="0.2">
      <c r="A3151" s="196">
        <v>5</v>
      </c>
      <c r="B3151" s="197" t="s">
        <v>938</v>
      </c>
      <c r="C3151" s="208">
        <v>53</v>
      </c>
      <c r="D3151" s="209" t="s">
        <v>1002</v>
      </c>
      <c r="E3151" s="212">
        <v>5313</v>
      </c>
      <c r="F3151" s="213" t="s">
        <v>1003</v>
      </c>
      <c r="G3151" s="231"/>
      <c r="H3151" s="89"/>
      <c r="I3151" s="90" t="s">
        <v>952</v>
      </c>
      <c r="J3151" s="90"/>
      <c r="K3151" s="90" t="s">
        <v>73</v>
      </c>
      <c r="L3151" s="90" t="s">
        <v>95</v>
      </c>
      <c r="M3151" s="91"/>
      <c r="N3151" s="312">
        <v>1</v>
      </c>
      <c r="O3151" s="313">
        <f t="shared" si="532"/>
        <v>8.3333333333333329E-2</v>
      </c>
      <c r="P3151" s="104"/>
      <c r="Q3151" s="92"/>
      <c r="R3151" s="92"/>
      <c r="S3151" s="92"/>
      <c r="T3151" s="92"/>
      <c r="U3151" s="92"/>
      <c r="V3151" s="92"/>
      <c r="W3151" s="92">
        <v>1</v>
      </c>
      <c r="X3151" s="109">
        <f t="shared" si="526"/>
        <v>25000</v>
      </c>
      <c r="Y3151" s="83"/>
      <c r="Z3151" s="110">
        <f t="shared" si="527"/>
        <v>2083.333333333333</v>
      </c>
      <c r="AA3151" s="111"/>
      <c r="AB3151" s="92"/>
      <c r="AC3151" s="92"/>
      <c r="AD3151" s="92"/>
      <c r="AE3151" s="92"/>
      <c r="AF3151" s="92"/>
      <c r="AG3151" s="92"/>
      <c r="AH3151" s="92"/>
      <c r="AI3151" s="109">
        <f t="shared" si="528"/>
        <v>0</v>
      </c>
      <c r="AJ3151" s="83"/>
      <c r="AK3151" s="110">
        <f t="shared" si="529"/>
        <v>0</v>
      </c>
      <c r="AL3151" s="111"/>
      <c r="AM3151" s="92"/>
      <c r="AN3151" s="92"/>
      <c r="AO3151" s="92"/>
      <c r="AP3151" s="92">
        <v>1</v>
      </c>
      <c r="AQ3151" s="92"/>
      <c r="AR3151" s="92"/>
      <c r="AS3151" s="92"/>
      <c r="AT3151" s="92"/>
      <c r="AU3151" s="92"/>
      <c r="AV3151" s="109">
        <f t="shared" si="530"/>
        <v>100</v>
      </c>
      <c r="AW3151" s="75"/>
      <c r="AX3151" s="110">
        <f t="shared" si="531"/>
        <v>8.3333333333333321</v>
      </c>
      <c r="AY3151" s="111"/>
      <c r="AZ3151" s="93"/>
      <c r="BA3151" s="94" t="s">
        <v>131</v>
      </c>
      <c r="BB3151" s="71"/>
      <c r="BC3151" s="95"/>
      <c r="BD3151" s="41">
        <v>5</v>
      </c>
      <c r="BE3151" s="52">
        <v>53</v>
      </c>
      <c r="BF3151" s="103">
        <v>5313</v>
      </c>
      <c r="BG3151" s="280" t="s">
        <v>52</v>
      </c>
    </row>
    <row r="3152" spans="1:59" s="63" customFormat="1" ht="12.75" x14ac:dyDescent="0.2">
      <c r="A3152" s="196">
        <v>5</v>
      </c>
      <c r="B3152" s="197" t="s">
        <v>938</v>
      </c>
      <c r="C3152" s="208">
        <v>53</v>
      </c>
      <c r="D3152" s="209" t="s">
        <v>1002</v>
      </c>
      <c r="E3152" s="212">
        <v>5313</v>
      </c>
      <c r="F3152" s="213" t="s">
        <v>1003</v>
      </c>
      <c r="G3152" s="231"/>
      <c r="H3152" s="89"/>
      <c r="I3152" s="90" t="s">
        <v>290</v>
      </c>
      <c r="J3152" s="90"/>
      <c r="K3152" s="90" t="s">
        <v>64</v>
      </c>
      <c r="L3152" s="90" t="s">
        <v>136</v>
      </c>
      <c r="M3152" s="91"/>
      <c r="N3152" s="312">
        <v>1</v>
      </c>
      <c r="O3152" s="313">
        <f t="shared" si="532"/>
        <v>8.3333333333333329E-2</v>
      </c>
      <c r="P3152" s="104">
        <v>1</v>
      </c>
      <c r="Q3152" s="92"/>
      <c r="R3152" s="92"/>
      <c r="S3152" s="92"/>
      <c r="T3152" s="92"/>
      <c r="U3152" s="92"/>
      <c r="V3152" s="92"/>
      <c r="W3152" s="92"/>
      <c r="X3152" s="109">
        <f t="shared" si="526"/>
        <v>100</v>
      </c>
      <c r="Y3152" s="83"/>
      <c r="Z3152" s="110">
        <f t="shared" si="527"/>
        <v>8.3333333333333321</v>
      </c>
      <c r="AA3152" s="111"/>
      <c r="AB3152" s="92"/>
      <c r="AC3152" s="92"/>
      <c r="AD3152" s="92"/>
      <c r="AE3152" s="92"/>
      <c r="AF3152" s="92"/>
      <c r="AG3152" s="92"/>
      <c r="AH3152" s="92"/>
      <c r="AI3152" s="109">
        <f t="shared" si="528"/>
        <v>0</v>
      </c>
      <c r="AJ3152" s="83"/>
      <c r="AK3152" s="110">
        <f t="shared" si="529"/>
        <v>0</v>
      </c>
      <c r="AL3152" s="111"/>
      <c r="AM3152" s="92"/>
      <c r="AN3152" s="92"/>
      <c r="AO3152" s="92"/>
      <c r="AP3152" s="92"/>
      <c r="AQ3152" s="92"/>
      <c r="AR3152" s="92"/>
      <c r="AS3152" s="92"/>
      <c r="AT3152" s="92">
        <v>1</v>
      </c>
      <c r="AU3152" s="92"/>
      <c r="AV3152" s="109">
        <f t="shared" si="530"/>
        <v>2500</v>
      </c>
      <c r="AW3152" s="75"/>
      <c r="AX3152" s="110">
        <f t="shared" si="531"/>
        <v>208.33333333333331</v>
      </c>
      <c r="AY3152" s="111"/>
      <c r="AZ3152" s="93"/>
      <c r="BA3152" s="94" t="s">
        <v>131</v>
      </c>
      <c r="BB3152" s="71"/>
      <c r="BC3152" s="95"/>
      <c r="BD3152" s="41">
        <v>5</v>
      </c>
      <c r="BE3152" s="52">
        <v>53</v>
      </c>
      <c r="BF3152" s="103">
        <v>5313</v>
      </c>
      <c r="BG3152" s="280" t="s">
        <v>52</v>
      </c>
    </row>
    <row r="3153" spans="1:59" s="63" customFormat="1" ht="12.75" x14ac:dyDescent="0.2">
      <c r="A3153" s="196">
        <v>5</v>
      </c>
      <c r="B3153" s="197" t="s">
        <v>938</v>
      </c>
      <c r="C3153" s="208">
        <v>53</v>
      </c>
      <c r="D3153" s="209" t="s">
        <v>1002</v>
      </c>
      <c r="E3153" s="212">
        <v>5313</v>
      </c>
      <c r="F3153" s="213" t="s">
        <v>1003</v>
      </c>
      <c r="G3153" s="231"/>
      <c r="H3153" s="89"/>
      <c r="I3153" s="90" t="s">
        <v>926</v>
      </c>
      <c r="J3153" s="90"/>
      <c r="K3153" s="90" t="s">
        <v>73</v>
      </c>
      <c r="L3153" s="90" t="s">
        <v>69</v>
      </c>
      <c r="M3153" s="91"/>
      <c r="N3153" s="312">
        <v>1</v>
      </c>
      <c r="O3153" s="313">
        <f t="shared" si="532"/>
        <v>8.3333333333333329E-2</v>
      </c>
      <c r="P3153" s="104"/>
      <c r="Q3153" s="92"/>
      <c r="R3153" s="92"/>
      <c r="S3153" s="92"/>
      <c r="T3153" s="92"/>
      <c r="U3153" s="92"/>
      <c r="V3153" s="92"/>
      <c r="W3153" s="92">
        <v>1</v>
      </c>
      <c r="X3153" s="109">
        <f t="shared" si="526"/>
        <v>25000</v>
      </c>
      <c r="Y3153" s="83"/>
      <c r="Z3153" s="110">
        <f t="shared" si="527"/>
        <v>2083.333333333333</v>
      </c>
      <c r="AA3153" s="111"/>
      <c r="AB3153" s="92"/>
      <c r="AC3153" s="92"/>
      <c r="AD3153" s="92"/>
      <c r="AE3153" s="92"/>
      <c r="AF3153" s="92"/>
      <c r="AG3153" s="92"/>
      <c r="AH3153" s="92"/>
      <c r="AI3153" s="109">
        <f t="shared" si="528"/>
        <v>0</v>
      </c>
      <c r="AJ3153" s="83"/>
      <c r="AK3153" s="110">
        <f t="shared" si="529"/>
        <v>0</v>
      </c>
      <c r="AL3153" s="111"/>
      <c r="AM3153" s="92"/>
      <c r="AN3153" s="92"/>
      <c r="AO3153" s="92"/>
      <c r="AP3153" s="92">
        <v>1</v>
      </c>
      <c r="AQ3153" s="92"/>
      <c r="AR3153" s="92"/>
      <c r="AS3153" s="92"/>
      <c r="AT3153" s="92"/>
      <c r="AU3153" s="92"/>
      <c r="AV3153" s="109">
        <f t="shared" si="530"/>
        <v>100</v>
      </c>
      <c r="AW3153" s="75"/>
      <c r="AX3153" s="110">
        <f t="shared" si="531"/>
        <v>8.3333333333333321</v>
      </c>
      <c r="AY3153" s="111"/>
      <c r="AZ3153" s="93"/>
      <c r="BA3153" s="94" t="s">
        <v>131</v>
      </c>
      <c r="BB3153" s="71"/>
      <c r="BC3153" s="95"/>
      <c r="BD3153" s="41">
        <v>5</v>
      </c>
      <c r="BE3153" s="52">
        <v>53</v>
      </c>
      <c r="BF3153" s="103">
        <v>5313</v>
      </c>
      <c r="BG3153" s="280" t="s">
        <v>52</v>
      </c>
    </row>
    <row r="3154" spans="1:59" s="63" customFormat="1" ht="12.75" x14ac:dyDescent="0.2">
      <c r="A3154" s="196">
        <v>5</v>
      </c>
      <c r="B3154" s="197" t="s">
        <v>938</v>
      </c>
      <c r="C3154" s="208">
        <v>53</v>
      </c>
      <c r="D3154" s="209" t="s">
        <v>1002</v>
      </c>
      <c r="E3154" s="212">
        <v>5313</v>
      </c>
      <c r="F3154" s="213" t="s">
        <v>1003</v>
      </c>
      <c r="G3154" s="231"/>
      <c r="H3154" s="89"/>
      <c r="I3154" s="90" t="s">
        <v>904</v>
      </c>
      <c r="J3154" s="90"/>
      <c r="K3154" s="90" t="s">
        <v>64</v>
      </c>
      <c r="L3154" s="90" t="s">
        <v>119</v>
      </c>
      <c r="M3154" s="91"/>
      <c r="N3154" s="312">
        <v>1</v>
      </c>
      <c r="O3154" s="313">
        <f t="shared" si="532"/>
        <v>8.3333333333333329E-2</v>
      </c>
      <c r="P3154" s="104">
        <v>1</v>
      </c>
      <c r="Q3154" s="92"/>
      <c r="R3154" s="92"/>
      <c r="S3154" s="92"/>
      <c r="T3154" s="92"/>
      <c r="U3154" s="92"/>
      <c r="V3154" s="92"/>
      <c r="W3154" s="92"/>
      <c r="X3154" s="109">
        <f t="shared" si="526"/>
        <v>100</v>
      </c>
      <c r="Y3154" s="83"/>
      <c r="Z3154" s="110">
        <f t="shared" si="527"/>
        <v>8.3333333333333321</v>
      </c>
      <c r="AA3154" s="111"/>
      <c r="AB3154" s="92"/>
      <c r="AC3154" s="92"/>
      <c r="AD3154" s="92"/>
      <c r="AE3154" s="92"/>
      <c r="AF3154" s="92"/>
      <c r="AG3154" s="92"/>
      <c r="AH3154" s="92"/>
      <c r="AI3154" s="109">
        <f t="shared" si="528"/>
        <v>0</v>
      </c>
      <c r="AJ3154" s="83"/>
      <c r="AK3154" s="110">
        <f t="shared" si="529"/>
        <v>0</v>
      </c>
      <c r="AL3154" s="111"/>
      <c r="AM3154" s="92"/>
      <c r="AN3154" s="92"/>
      <c r="AO3154" s="92"/>
      <c r="AP3154" s="92"/>
      <c r="AQ3154" s="92"/>
      <c r="AR3154" s="92"/>
      <c r="AS3154" s="92"/>
      <c r="AT3154" s="92">
        <v>1</v>
      </c>
      <c r="AU3154" s="92"/>
      <c r="AV3154" s="109">
        <f t="shared" si="530"/>
        <v>2500</v>
      </c>
      <c r="AW3154" s="75"/>
      <c r="AX3154" s="110">
        <f t="shared" si="531"/>
        <v>208.33333333333331</v>
      </c>
      <c r="AY3154" s="111"/>
      <c r="AZ3154" s="93"/>
      <c r="BA3154" s="94" t="s">
        <v>131</v>
      </c>
      <c r="BB3154" s="71"/>
      <c r="BC3154" s="95"/>
      <c r="BD3154" s="41">
        <v>5</v>
      </c>
      <c r="BE3154" s="52">
        <v>53</v>
      </c>
      <c r="BF3154" s="103">
        <v>5313</v>
      </c>
      <c r="BG3154" s="280" t="s">
        <v>52</v>
      </c>
    </row>
    <row r="3155" spans="1:59" s="63" customFormat="1" ht="12.75" x14ac:dyDescent="0.2">
      <c r="A3155" s="196">
        <v>5</v>
      </c>
      <c r="B3155" s="197" t="s">
        <v>938</v>
      </c>
      <c r="C3155" s="208">
        <v>53</v>
      </c>
      <c r="D3155" s="209" t="s">
        <v>1002</v>
      </c>
      <c r="E3155" s="212">
        <v>5313</v>
      </c>
      <c r="F3155" s="213" t="s">
        <v>1003</v>
      </c>
      <c r="G3155" s="231"/>
      <c r="H3155" s="89"/>
      <c r="I3155" s="90" t="s">
        <v>1005</v>
      </c>
      <c r="J3155" s="90"/>
      <c r="K3155" s="90" t="s">
        <v>64</v>
      </c>
      <c r="L3155" s="90" t="s">
        <v>258</v>
      </c>
      <c r="M3155" s="91"/>
      <c r="N3155" s="312">
        <v>1</v>
      </c>
      <c r="O3155" s="313">
        <f t="shared" si="532"/>
        <v>8.3333333333333329E-2</v>
      </c>
      <c r="P3155" s="104">
        <v>1</v>
      </c>
      <c r="Q3155" s="92"/>
      <c r="R3155" s="92"/>
      <c r="S3155" s="92"/>
      <c r="T3155" s="92"/>
      <c r="U3155" s="92"/>
      <c r="V3155" s="92"/>
      <c r="W3155" s="92"/>
      <c r="X3155" s="109">
        <f t="shared" si="526"/>
        <v>100</v>
      </c>
      <c r="Y3155" s="83"/>
      <c r="Z3155" s="110">
        <f t="shared" si="527"/>
        <v>8.3333333333333321</v>
      </c>
      <c r="AA3155" s="111"/>
      <c r="AB3155" s="92"/>
      <c r="AC3155" s="92"/>
      <c r="AD3155" s="92"/>
      <c r="AE3155" s="92"/>
      <c r="AF3155" s="92"/>
      <c r="AG3155" s="92"/>
      <c r="AH3155" s="92"/>
      <c r="AI3155" s="109">
        <f t="shared" si="528"/>
        <v>0</v>
      </c>
      <c r="AJ3155" s="83"/>
      <c r="AK3155" s="110">
        <f t="shared" si="529"/>
        <v>0</v>
      </c>
      <c r="AL3155" s="111"/>
      <c r="AM3155" s="92"/>
      <c r="AN3155" s="92"/>
      <c r="AO3155" s="92"/>
      <c r="AP3155" s="92"/>
      <c r="AQ3155" s="92"/>
      <c r="AR3155" s="92">
        <v>1</v>
      </c>
      <c r="AS3155" s="92"/>
      <c r="AT3155" s="92"/>
      <c r="AU3155" s="92"/>
      <c r="AV3155" s="109">
        <f t="shared" si="530"/>
        <v>500</v>
      </c>
      <c r="AW3155" s="75"/>
      <c r="AX3155" s="110">
        <f t="shared" si="531"/>
        <v>41.666666666666664</v>
      </c>
      <c r="AY3155" s="111"/>
      <c r="AZ3155" s="93"/>
      <c r="BA3155" s="94" t="s">
        <v>131</v>
      </c>
      <c r="BB3155" s="71"/>
      <c r="BC3155" s="95"/>
      <c r="BD3155" s="41">
        <v>5</v>
      </c>
      <c r="BE3155" s="52">
        <v>53</v>
      </c>
      <c r="BF3155" s="103">
        <v>5313</v>
      </c>
      <c r="BG3155" s="280" t="s">
        <v>52</v>
      </c>
    </row>
    <row r="3156" spans="1:59" s="63" customFormat="1" ht="12.75" x14ac:dyDescent="0.2">
      <c r="A3156" s="196">
        <v>5</v>
      </c>
      <c r="B3156" s="197" t="s">
        <v>938</v>
      </c>
      <c r="C3156" s="208">
        <v>53</v>
      </c>
      <c r="D3156" s="209" t="s">
        <v>1002</v>
      </c>
      <c r="E3156" s="212">
        <v>5313</v>
      </c>
      <c r="F3156" s="213" t="s">
        <v>1003</v>
      </c>
      <c r="G3156" s="231"/>
      <c r="H3156" s="89"/>
      <c r="I3156" s="90" t="s">
        <v>1006</v>
      </c>
      <c r="J3156" s="90"/>
      <c r="K3156" s="90" t="s">
        <v>73</v>
      </c>
      <c r="L3156" s="90" t="s">
        <v>95</v>
      </c>
      <c r="M3156" s="91"/>
      <c r="N3156" s="312">
        <v>1</v>
      </c>
      <c r="O3156" s="313">
        <f t="shared" si="532"/>
        <v>8.3333333333333329E-2</v>
      </c>
      <c r="P3156" s="104"/>
      <c r="Q3156" s="92"/>
      <c r="R3156" s="92"/>
      <c r="S3156" s="92"/>
      <c r="T3156" s="92"/>
      <c r="U3156" s="92"/>
      <c r="V3156" s="92"/>
      <c r="W3156" s="92">
        <v>1</v>
      </c>
      <c r="X3156" s="109">
        <f t="shared" si="526"/>
        <v>25000</v>
      </c>
      <c r="Y3156" s="83"/>
      <c r="Z3156" s="110">
        <f t="shared" si="527"/>
        <v>2083.333333333333</v>
      </c>
      <c r="AA3156" s="111"/>
      <c r="AB3156" s="92"/>
      <c r="AC3156" s="92"/>
      <c r="AD3156" s="92"/>
      <c r="AE3156" s="92"/>
      <c r="AF3156" s="92"/>
      <c r="AG3156" s="92"/>
      <c r="AH3156" s="92"/>
      <c r="AI3156" s="109">
        <f t="shared" si="528"/>
        <v>0</v>
      </c>
      <c r="AJ3156" s="83"/>
      <c r="AK3156" s="110">
        <f t="shared" si="529"/>
        <v>0</v>
      </c>
      <c r="AL3156" s="111"/>
      <c r="AM3156" s="92"/>
      <c r="AN3156" s="92"/>
      <c r="AO3156" s="92"/>
      <c r="AP3156" s="92">
        <v>1</v>
      </c>
      <c r="AQ3156" s="92"/>
      <c r="AR3156" s="92"/>
      <c r="AS3156" s="92"/>
      <c r="AT3156" s="92"/>
      <c r="AU3156" s="92"/>
      <c r="AV3156" s="109">
        <f t="shared" si="530"/>
        <v>100</v>
      </c>
      <c r="AW3156" s="75"/>
      <c r="AX3156" s="110">
        <f t="shared" si="531"/>
        <v>8.3333333333333321</v>
      </c>
      <c r="AY3156" s="111"/>
      <c r="AZ3156" s="93"/>
      <c r="BA3156" s="94" t="s">
        <v>131</v>
      </c>
      <c r="BB3156" s="71"/>
      <c r="BC3156" s="95"/>
      <c r="BD3156" s="41">
        <v>5</v>
      </c>
      <c r="BE3156" s="52">
        <v>53</v>
      </c>
      <c r="BF3156" s="103">
        <v>5313</v>
      </c>
      <c r="BG3156" s="280" t="s">
        <v>52</v>
      </c>
    </row>
    <row r="3157" spans="1:59" s="63" customFormat="1" ht="12.75" x14ac:dyDescent="0.2">
      <c r="A3157" s="196">
        <v>5</v>
      </c>
      <c r="B3157" s="197" t="s">
        <v>938</v>
      </c>
      <c r="C3157" s="208">
        <v>53</v>
      </c>
      <c r="D3157" s="209" t="s">
        <v>1002</v>
      </c>
      <c r="E3157" s="212">
        <v>5313</v>
      </c>
      <c r="F3157" s="213" t="s">
        <v>1003</v>
      </c>
      <c r="G3157" s="231"/>
      <c r="H3157" s="89"/>
      <c r="I3157" s="90" t="s">
        <v>984</v>
      </c>
      <c r="J3157" s="90"/>
      <c r="K3157" s="90" t="s">
        <v>64</v>
      </c>
      <c r="L3157" s="90" t="s">
        <v>313</v>
      </c>
      <c r="M3157" s="91"/>
      <c r="N3157" s="312">
        <v>1</v>
      </c>
      <c r="O3157" s="313">
        <f t="shared" si="532"/>
        <v>8.3333333333333329E-2</v>
      </c>
      <c r="P3157" s="104"/>
      <c r="Q3157" s="92"/>
      <c r="R3157" s="92"/>
      <c r="S3157" s="92"/>
      <c r="T3157" s="92"/>
      <c r="U3157" s="92"/>
      <c r="V3157" s="92"/>
      <c r="W3157" s="92"/>
      <c r="X3157" s="109">
        <f t="shared" si="526"/>
        <v>0</v>
      </c>
      <c r="Y3157" s="83"/>
      <c r="Z3157" s="110">
        <f t="shared" si="527"/>
        <v>0</v>
      </c>
      <c r="AA3157" s="111"/>
      <c r="AB3157" s="92"/>
      <c r="AC3157" s="92"/>
      <c r="AD3157" s="92"/>
      <c r="AE3157" s="92"/>
      <c r="AF3157" s="92"/>
      <c r="AG3157" s="92"/>
      <c r="AH3157" s="92"/>
      <c r="AI3157" s="109">
        <f t="shared" si="528"/>
        <v>0</v>
      </c>
      <c r="AJ3157" s="83"/>
      <c r="AK3157" s="110">
        <f t="shared" si="529"/>
        <v>0</v>
      </c>
      <c r="AL3157" s="111"/>
      <c r="AM3157" s="92"/>
      <c r="AN3157" s="92">
        <v>1</v>
      </c>
      <c r="AO3157" s="92"/>
      <c r="AP3157" s="92"/>
      <c r="AQ3157" s="92"/>
      <c r="AR3157" s="92"/>
      <c r="AS3157" s="92"/>
      <c r="AT3157" s="92"/>
      <c r="AU3157" s="92"/>
      <c r="AV3157" s="109">
        <f t="shared" si="530"/>
        <v>25</v>
      </c>
      <c r="AW3157" s="75"/>
      <c r="AX3157" s="110">
        <f t="shared" si="531"/>
        <v>2.083333333333333</v>
      </c>
      <c r="AY3157" s="111"/>
      <c r="AZ3157" s="93"/>
      <c r="BA3157" s="94" t="s">
        <v>131</v>
      </c>
      <c r="BB3157" s="71"/>
      <c r="BC3157" s="95"/>
      <c r="BD3157" s="41">
        <v>5</v>
      </c>
      <c r="BE3157" s="52">
        <v>53</v>
      </c>
      <c r="BF3157" s="103">
        <v>5313</v>
      </c>
      <c r="BG3157" s="280" t="s">
        <v>52</v>
      </c>
    </row>
    <row r="3158" spans="1:59" s="63" customFormat="1" ht="12.75" x14ac:dyDescent="0.2">
      <c r="A3158" s="196">
        <v>5</v>
      </c>
      <c r="B3158" s="197" t="s">
        <v>938</v>
      </c>
      <c r="C3158" s="208">
        <v>53</v>
      </c>
      <c r="D3158" s="209" t="s">
        <v>1002</v>
      </c>
      <c r="E3158" s="212">
        <v>5313</v>
      </c>
      <c r="F3158" s="213" t="s">
        <v>1003</v>
      </c>
      <c r="G3158" s="231"/>
      <c r="H3158" s="89"/>
      <c r="I3158" s="90" t="s">
        <v>634</v>
      </c>
      <c r="J3158" s="90"/>
      <c r="K3158" s="90" t="s">
        <v>511</v>
      </c>
      <c r="L3158" s="90"/>
      <c r="M3158" s="91"/>
      <c r="N3158" s="312">
        <v>1</v>
      </c>
      <c r="O3158" s="313">
        <f t="shared" si="532"/>
        <v>8.3333333333333329E-2</v>
      </c>
      <c r="P3158" s="104"/>
      <c r="Q3158" s="92"/>
      <c r="R3158" s="92"/>
      <c r="S3158" s="92"/>
      <c r="T3158" s="92"/>
      <c r="U3158" s="92"/>
      <c r="V3158" s="92"/>
      <c r="W3158" s="92">
        <v>1</v>
      </c>
      <c r="X3158" s="109">
        <f t="shared" si="526"/>
        <v>25000</v>
      </c>
      <c r="Y3158" s="83"/>
      <c r="Z3158" s="110">
        <f t="shared" si="527"/>
        <v>2083.333333333333</v>
      </c>
      <c r="AA3158" s="111"/>
      <c r="AB3158" s="92"/>
      <c r="AC3158" s="92"/>
      <c r="AD3158" s="92"/>
      <c r="AE3158" s="92"/>
      <c r="AF3158" s="92"/>
      <c r="AG3158" s="92"/>
      <c r="AH3158" s="92"/>
      <c r="AI3158" s="109">
        <f t="shared" si="528"/>
        <v>0</v>
      </c>
      <c r="AJ3158" s="83"/>
      <c r="AK3158" s="110">
        <f t="shared" si="529"/>
        <v>0</v>
      </c>
      <c r="AL3158" s="111"/>
      <c r="AM3158" s="92"/>
      <c r="AN3158" s="92"/>
      <c r="AO3158" s="92"/>
      <c r="AP3158" s="92">
        <v>1</v>
      </c>
      <c r="AQ3158" s="92"/>
      <c r="AR3158" s="92"/>
      <c r="AS3158" s="92"/>
      <c r="AT3158" s="92"/>
      <c r="AU3158" s="92"/>
      <c r="AV3158" s="109">
        <f t="shared" si="530"/>
        <v>100</v>
      </c>
      <c r="AW3158" s="75"/>
      <c r="AX3158" s="110">
        <f t="shared" si="531"/>
        <v>8.3333333333333321</v>
      </c>
      <c r="AY3158" s="111"/>
      <c r="AZ3158" s="93"/>
      <c r="BA3158" s="94" t="s">
        <v>131</v>
      </c>
      <c r="BB3158" s="71"/>
      <c r="BC3158" s="95"/>
      <c r="BD3158" s="41">
        <v>5</v>
      </c>
      <c r="BE3158" s="52">
        <v>53</v>
      </c>
      <c r="BF3158" s="103">
        <v>5313</v>
      </c>
      <c r="BG3158" s="280" t="s">
        <v>52</v>
      </c>
    </row>
    <row r="3159" spans="1:59" s="63" customFormat="1" ht="12.75" x14ac:dyDescent="0.2">
      <c r="A3159" s="196">
        <v>5</v>
      </c>
      <c r="B3159" s="197" t="s">
        <v>938</v>
      </c>
      <c r="C3159" s="208">
        <v>53</v>
      </c>
      <c r="D3159" s="209" t="s">
        <v>1002</v>
      </c>
      <c r="E3159" s="212">
        <v>5313</v>
      </c>
      <c r="F3159" s="213" t="s">
        <v>1003</v>
      </c>
      <c r="G3159" s="231"/>
      <c r="H3159" s="65"/>
      <c r="I3159" s="222"/>
      <c r="J3159" s="66"/>
      <c r="K3159" s="66"/>
      <c r="L3159" s="66"/>
      <c r="M3159" s="64"/>
      <c r="N3159" s="304"/>
      <c r="O3159" s="305"/>
      <c r="P3159" s="127"/>
      <c r="Q3159" s="67"/>
      <c r="R3159" s="67"/>
      <c r="S3159" s="67"/>
      <c r="T3159" s="67"/>
      <c r="U3159" s="67"/>
      <c r="V3159" s="67"/>
      <c r="W3159" s="67"/>
      <c r="X3159" s="67"/>
      <c r="Y3159" s="68"/>
      <c r="Z3159" s="68"/>
      <c r="AA3159" s="68"/>
      <c r="AB3159" s="67"/>
      <c r="AC3159" s="67"/>
      <c r="AD3159" s="67"/>
      <c r="AE3159" s="67"/>
      <c r="AF3159" s="67"/>
      <c r="AG3159" s="67"/>
      <c r="AH3159" s="67"/>
      <c r="AI3159" s="67"/>
      <c r="AJ3159" s="68"/>
      <c r="AK3159" s="68"/>
      <c r="AL3159" s="68"/>
      <c r="AM3159" s="67"/>
      <c r="AN3159" s="67"/>
      <c r="AO3159" s="67"/>
      <c r="AP3159" s="67"/>
      <c r="AQ3159" s="67"/>
      <c r="AR3159" s="67"/>
      <c r="AS3159" s="67"/>
      <c r="AT3159" s="67"/>
      <c r="AU3159" s="67"/>
      <c r="AV3159" s="67"/>
      <c r="AW3159" s="67"/>
      <c r="AX3159" s="68"/>
      <c r="AY3159" s="68"/>
      <c r="AZ3159" s="69"/>
      <c r="BA3159" s="70"/>
      <c r="BB3159" s="71"/>
      <c r="BC3159" s="95"/>
      <c r="BD3159" s="41">
        <v>5</v>
      </c>
      <c r="BE3159" s="52">
        <v>53</v>
      </c>
      <c r="BF3159" s="103">
        <v>5313</v>
      </c>
      <c r="BG3159" s="275"/>
    </row>
    <row r="3160" spans="1:59" s="63" customFormat="1" ht="12.75" x14ac:dyDescent="0.2">
      <c r="A3160" s="196">
        <v>5</v>
      </c>
      <c r="B3160" s="197" t="s">
        <v>938</v>
      </c>
      <c r="C3160" s="208">
        <v>53</v>
      </c>
      <c r="D3160" s="209" t="s">
        <v>1002</v>
      </c>
      <c r="E3160" s="212">
        <v>5313</v>
      </c>
      <c r="F3160" s="213" t="s">
        <v>1003</v>
      </c>
      <c r="G3160" s="232"/>
      <c r="H3160" s="97"/>
      <c r="I3160" s="224"/>
      <c r="J3160" s="98"/>
      <c r="K3160" s="98"/>
      <c r="L3160" s="98"/>
      <c r="M3160" s="96"/>
      <c r="N3160" s="307"/>
      <c r="O3160" s="246"/>
      <c r="P3160" s="124"/>
      <c r="Q3160" s="99"/>
      <c r="R3160" s="99"/>
      <c r="S3160" s="99"/>
      <c r="T3160" s="99"/>
      <c r="U3160" s="99"/>
      <c r="V3160" s="99"/>
      <c r="W3160" s="99"/>
      <c r="X3160" s="99"/>
      <c r="Y3160" s="100"/>
      <c r="Z3160" s="100"/>
      <c r="AA3160" s="100"/>
      <c r="AB3160" s="99"/>
      <c r="AC3160" s="99"/>
      <c r="AD3160" s="99"/>
      <c r="AE3160" s="99"/>
      <c r="AF3160" s="99"/>
      <c r="AG3160" s="99"/>
      <c r="AH3160" s="99"/>
      <c r="AI3160" s="99"/>
      <c r="AJ3160" s="100"/>
      <c r="AK3160" s="100"/>
      <c r="AL3160" s="100"/>
      <c r="AM3160" s="99"/>
      <c r="AN3160" s="99"/>
      <c r="AO3160" s="99"/>
      <c r="AP3160" s="99"/>
      <c r="AQ3160" s="99"/>
      <c r="AR3160" s="99"/>
      <c r="AS3160" s="99"/>
      <c r="AT3160" s="99"/>
      <c r="AU3160" s="99"/>
      <c r="AV3160" s="99"/>
      <c r="AW3160" s="99"/>
      <c r="AX3160" s="100"/>
      <c r="AY3160" s="100"/>
      <c r="AZ3160" s="101"/>
      <c r="BA3160" s="102"/>
      <c r="BB3160" s="95"/>
      <c r="BC3160" s="95"/>
      <c r="BD3160" s="41">
        <v>5</v>
      </c>
      <c r="BE3160" s="52">
        <v>53</v>
      </c>
      <c r="BF3160" s="103">
        <v>5313</v>
      </c>
      <c r="BG3160" s="277"/>
    </row>
    <row r="3161" spans="1:59" s="63" customFormat="1" ht="12.75" x14ac:dyDescent="0.2">
      <c r="A3161" s="196">
        <v>5</v>
      </c>
      <c r="B3161" s="197" t="s">
        <v>938</v>
      </c>
      <c r="C3161" s="208">
        <v>53</v>
      </c>
      <c r="D3161" s="209" t="s">
        <v>1002</v>
      </c>
      <c r="E3161" s="212">
        <v>5321</v>
      </c>
      <c r="F3161" s="211" t="s">
        <v>1212</v>
      </c>
      <c r="G3161" s="230"/>
      <c r="H3161" s="56"/>
      <c r="I3161" s="221"/>
      <c r="J3161" s="57"/>
      <c r="K3161" s="57"/>
      <c r="L3161" s="57"/>
      <c r="M3161" s="55"/>
      <c r="N3161" s="303"/>
      <c r="O3161" s="245"/>
      <c r="P3161" s="122"/>
      <c r="Q3161" s="58"/>
      <c r="R3161" s="58"/>
      <c r="S3161" s="58"/>
      <c r="T3161" s="58"/>
      <c r="U3161" s="58"/>
      <c r="V3161" s="58"/>
      <c r="W3161" s="58"/>
      <c r="X3161" s="58"/>
      <c r="Y3161" s="59"/>
      <c r="Z3161" s="59"/>
      <c r="AA3161" s="59"/>
      <c r="AB3161" s="58"/>
      <c r="AC3161" s="58"/>
      <c r="AD3161" s="58"/>
      <c r="AE3161" s="58"/>
      <c r="AF3161" s="58"/>
      <c r="AG3161" s="58"/>
      <c r="AH3161" s="58"/>
      <c r="AI3161" s="58"/>
      <c r="AJ3161" s="59"/>
      <c r="AK3161" s="59"/>
      <c r="AL3161" s="59"/>
      <c r="AM3161" s="58"/>
      <c r="AN3161" s="58"/>
      <c r="AO3161" s="58"/>
      <c r="AP3161" s="58"/>
      <c r="AQ3161" s="58"/>
      <c r="AR3161" s="58"/>
      <c r="AS3161" s="58"/>
      <c r="AT3161" s="58"/>
      <c r="AU3161" s="58"/>
      <c r="AV3161" s="58"/>
      <c r="AW3161" s="58"/>
      <c r="AX3161" s="59"/>
      <c r="AY3161" s="59"/>
      <c r="AZ3161" s="60"/>
      <c r="BA3161" s="61"/>
      <c r="BB3161" s="54"/>
      <c r="BC3161" s="54"/>
      <c r="BD3161" s="41">
        <v>5</v>
      </c>
      <c r="BE3161" s="52">
        <v>53</v>
      </c>
      <c r="BF3161" s="103">
        <v>5313</v>
      </c>
      <c r="BG3161" s="277"/>
    </row>
    <row r="3162" spans="1:59" s="63" customFormat="1" ht="12.75" x14ac:dyDescent="0.2">
      <c r="A3162" s="196">
        <v>5</v>
      </c>
      <c r="B3162" s="197" t="s">
        <v>938</v>
      </c>
      <c r="C3162" s="208">
        <v>53</v>
      </c>
      <c r="D3162" s="209" t="s">
        <v>1002</v>
      </c>
      <c r="E3162" s="212">
        <v>5321</v>
      </c>
      <c r="F3162" s="211" t="s">
        <v>1212</v>
      </c>
      <c r="G3162" s="231"/>
      <c r="H3162" s="65"/>
      <c r="I3162" s="222"/>
      <c r="J3162" s="66"/>
      <c r="K3162" s="66"/>
      <c r="L3162" s="66"/>
      <c r="M3162" s="64"/>
      <c r="N3162" s="304"/>
      <c r="O3162" s="305"/>
      <c r="P3162" s="127"/>
      <c r="Q3162" s="67"/>
      <c r="R3162" s="67"/>
      <c r="S3162" s="67"/>
      <c r="T3162" s="67"/>
      <c r="U3162" s="67"/>
      <c r="V3162" s="67"/>
      <c r="W3162" s="67"/>
      <c r="X3162" s="67"/>
      <c r="Y3162" s="68"/>
      <c r="Z3162" s="68"/>
      <c r="AA3162" s="68"/>
      <c r="AB3162" s="67"/>
      <c r="AC3162" s="67"/>
      <c r="AD3162" s="67"/>
      <c r="AE3162" s="67"/>
      <c r="AF3162" s="67"/>
      <c r="AG3162" s="67"/>
      <c r="AH3162" s="67"/>
      <c r="AI3162" s="67"/>
      <c r="AJ3162" s="68"/>
      <c r="AK3162" s="68"/>
      <c r="AL3162" s="68"/>
      <c r="AM3162" s="67"/>
      <c r="AN3162" s="67"/>
      <c r="AO3162" s="67"/>
      <c r="AP3162" s="67"/>
      <c r="AQ3162" s="67"/>
      <c r="AR3162" s="67"/>
      <c r="AS3162" s="67"/>
      <c r="AT3162" s="67"/>
      <c r="AU3162" s="67"/>
      <c r="AV3162" s="67"/>
      <c r="AW3162" s="67"/>
      <c r="AX3162" s="68"/>
      <c r="AY3162" s="68"/>
      <c r="AZ3162" s="69"/>
      <c r="BA3162" s="70"/>
      <c r="BB3162" s="71"/>
      <c r="BC3162" s="54"/>
      <c r="BD3162" s="41">
        <v>5</v>
      </c>
      <c r="BE3162" s="52">
        <v>53</v>
      </c>
      <c r="BF3162" s="103">
        <v>5313</v>
      </c>
      <c r="BG3162" s="275"/>
    </row>
    <row r="3163" spans="1:59" s="63" customFormat="1" ht="12.75" x14ac:dyDescent="0.2">
      <c r="A3163" s="196">
        <v>5</v>
      </c>
      <c r="B3163" s="197" t="s">
        <v>938</v>
      </c>
      <c r="C3163" s="208">
        <v>53</v>
      </c>
      <c r="D3163" s="209" t="s">
        <v>1002</v>
      </c>
      <c r="E3163" s="212">
        <v>5321</v>
      </c>
      <c r="F3163" s="211" t="s">
        <v>1212</v>
      </c>
      <c r="G3163" s="231"/>
      <c r="H3163" s="72" t="s">
        <v>47</v>
      </c>
      <c r="I3163" s="223"/>
      <c r="J3163" s="73"/>
      <c r="K3163" s="73"/>
      <c r="L3163" s="73"/>
      <c r="M3163" s="74"/>
      <c r="N3163" s="247"/>
      <c r="O3163" s="306"/>
      <c r="P3163" s="105"/>
      <c r="Q3163" s="75"/>
      <c r="R3163" s="75"/>
      <c r="S3163" s="75"/>
      <c r="T3163" s="75"/>
      <c r="U3163" s="75"/>
      <c r="V3163" s="75"/>
      <c r="W3163" s="75"/>
      <c r="X3163" s="75"/>
      <c r="Y3163" s="76">
        <f>IF(ISNUMBER(VLOOKUP(Y3165,P$7:W$7,MATCH(Y3165,P$7:W$7))),VLOOKUP(Y3165,P$7:W$7,MATCH(Y3165,P$7:W$7)),IF(N3167=0,"No Data",IF(Y3165&gt;0,"&lt;100",0)))</f>
        <v>10000</v>
      </c>
      <c r="Z3163" s="77">
        <f>IF(ISNUMBER(VLOOKUP(Z3167,P$7:W$7,MATCH(Z3167,P$7:W$7))),VLOOKUP(Z3167,P$7:W$7,MATCH(Z3167,P$7:W$7)),IF(N3167=0,"No Data",IF(Z3167&gt;0,"&lt;100",0)))</f>
        <v>10000</v>
      </c>
      <c r="AA3163" s="106">
        <f>IF(ISNUMBER(Z3163),Z3163,0)</f>
        <v>10000</v>
      </c>
      <c r="AB3163" s="75"/>
      <c r="AC3163" s="75"/>
      <c r="AD3163" s="75"/>
      <c r="AE3163" s="75"/>
      <c r="AF3163" s="75"/>
      <c r="AG3163" s="75"/>
      <c r="AH3163" s="75"/>
      <c r="AI3163" s="75"/>
      <c r="AJ3163" s="76">
        <f>IF(ISNUMBER(VLOOKUP(AJ3165,AB$7:AH$7,MATCH(AJ3165,AB$7:AH$7))),VLOOKUP(AJ3165,AB$7:AH$7,MATCH(AJ3165,AB$7:AH$7)),IF(N3167=0,"No Data",IF(AJ3165&gt;0,"&lt;50",0)))</f>
        <v>0</v>
      </c>
      <c r="AK3163" s="77">
        <f>IF(ISNUMBER(VLOOKUP(AK3167,AB$7:AH$7,MATCH(AK3167,AB$7:AH$7))),VLOOKUP(AK3167,AB$7:AH$7,MATCH(AK3167,AB$7:AH$7)),IF(N3167=0,"No Data",IF(AK3167&gt;0,"&lt;50",0)))</f>
        <v>0</v>
      </c>
      <c r="AL3163" s="106">
        <f>IF(ISNUMBER(AK3163),AK3163,0)</f>
        <v>0</v>
      </c>
      <c r="AM3163" s="75"/>
      <c r="AN3163" s="75"/>
      <c r="AO3163" s="75"/>
      <c r="AP3163" s="75"/>
      <c r="AQ3163" s="75"/>
      <c r="AR3163" s="75"/>
      <c r="AS3163" s="75"/>
      <c r="AT3163" s="75"/>
      <c r="AU3163" s="75"/>
      <c r="AV3163" s="75"/>
      <c r="AW3163" s="76">
        <f>IF(ISNUMBER(VLOOKUP(AW3165,AM$7:AU$7,MATCH(AW3165,AM$7:AU$7))),VLOOKUP(AW3165,AM$7:AU$7,MATCH(AW3165,AM$7:AU$7)),IF(N3167=0,"No Data",IF(AW3165&gt;0,"&lt;10",0)))</f>
        <v>500</v>
      </c>
      <c r="AX3163" s="77">
        <f>IF(ISNUMBER(VLOOKUP(AX3167,AM$7:AU$7,MATCH(AX3167,AM$7:AU$7))),VLOOKUP(AX3167,AM$7:AU$7,MATCH(AX3167,AM$7:AU$7)),IF(N3167=0,"No Data",IF(AX3167&gt;0,"&lt;10",0)))</f>
        <v>500</v>
      </c>
      <c r="AY3163" s="106">
        <f>IF(ISNUMBER(AX3163),AX3163,0)</f>
        <v>500</v>
      </c>
      <c r="AZ3163" s="79"/>
      <c r="BA3163" s="80"/>
      <c r="BB3163" s="71"/>
      <c r="BC3163" s="54"/>
      <c r="BD3163" s="41">
        <v>5</v>
      </c>
      <c r="BE3163" s="52">
        <v>53</v>
      </c>
      <c r="BF3163" s="103">
        <v>5313</v>
      </c>
      <c r="BG3163" s="276" t="s">
        <v>47</v>
      </c>
    </row>
    <row r="3164" spans="1:59" s="63" customFormat="1" ht="12.75" x14ac:dyDescent="0.2">
      <c r="A3164" s="196">
        <v>5</v>
      </c>
      <c r="B3164" s="197" t="s">
        <v>938</v>
      </c>
      <c r="C3164" s="208">
        <v>53</v>
      </c>
      <c r="D3164" s="209" t="s">
        <v>1002</v>
      </c>
      <c r="E3164" s="212">
        <v>5321</v>
      </c>
      <c r="F3164" s="211" t="s">
        <v>1212</v>
      </c>
      <c r="G3164" s="231"/>
      <c r="H3164" s="81" t="s">
        <v>48</v>
      </c>
      <c r="I3164" s="223"/>
      <c r="J3164" s="73"/>
      <c r="K3164" s="73"/>
      <c r="L3164" s="73"/>
      <c r="M3164" s="74"/>
      <c r="N3164" s="247"/>
      <c r="O3164" s="306"/>
      <c r="P3164" s="105"/>
      <c r="Q3164" s="75"/>
      <c r="R3164" s="75"/>
      <c r="S3164" s="75"/>
      <c r="T3164" s="75"/>
      <c r="U3164" s="75"/>
      <c r="V3164" s="75"/>
      <c r="W3164" s="75"/>
      <c r="X3164" s="75"/>
      <c r="Y3164" s="82">
        <f>MIN(X3168:X3170)</f>
        <v>100</v>
      </c>
      <c r="Z3164" s="83"/>
      <c r="AA3164" s="83"/>
      <c r="AB3164" s="75"/>
      <c r="AC3164" s="75"/>
      <c r="AD3164" s="75"/>
      <c r="AE3164" s="75"/>
      <c r="AF3164" s="75"/>
      <c r="AG3164" s="75"/>
      <c r="AH3164" s="75"/>
      <c r="AI3164" s="75"/>
      <c r="AJ3164" s="82">
        <f>MIN(AI3168:AI3170)</f>
        <v>0</v>
      </c>
      <c r="AK3164" s="83"/>
      <c r="AL3164" s="83"/>
      <c r="AM3164" s="75"/>
      <c r="AN3164" s="75"/>
      <c r="AO3164" s="75"/>
      <c r="AP3164" s="75"/>
      <c r="AQ3164" s="75"/>
      <c r="AR3164" s="75"/>
      <c r="AS3164" s="75"/>
      <c r="AT3164" s="75"/>
      <c r="AU3164" s="75"/>
      <c r="AV3164" s="75"/>
      <c r="AW3164" s="82">
        <f>MIN(AV3168:AV3170)</f>
        <v>100</v>
      </c>
      <c r="AX3164" s="83"/>
      <c r="AY3164" s="83"/>
      <c r="AZ3164" s="79"/>
      <c r="BA3164" s="80"/>
      <c r="BB3164" s="71"/>
      <c r="BC3164" s="54"/>
      <c r="BD3164" s="41">
        <v>5</v>
      </c>
      <c r="BE3164" s="52">
        <v>53</v>
      </c>
      <c r="BF3164" s="103">
        <v>5313</v>
      </c>
      <c r="BG3164" s="278" t="s">
        <v>48</v>
      </c>
    </row>
    <row r="3165" spans="1:59" s="63" customFormat="1" ht="12.75" x14ac:dyDescent="0.2">
      <c r="A3165" s="196">
        <v>5</v>
      </c>
      <c r="B3165" s="197" t="s">
        <v>938</v>
      </c>
      <c r="C3165" s="208">
        <v>53</v>
      </c>
      <c r="D3165" s="209" t="s">
        <v>1002</v>
      </c>
      <c r="E3165" s="212">
        <v>5321</v>
      </c>
      <c r="F3165" s="211" t="s">
        <v>1212</v>
      </c>
      <c r="G3165" s="231"/>
      <c r="H3165" s="81" t="s">
        <v>49</v>
      </c>
      <c r="I3165" s="223"/>
      <c r="J3165" s="73"/>
      <c r="K3165" s="73"/>
      <c r="L3165" s="73"/>
      <c r="M3165" s="74"/>
      <c r="N3165" s="247"/>
      <c r="O3165" s="306"/>
      <c r="P3165" s="105"/>
      <c r="Q3165" s="75"/>
      <c r="R3165" s="75"/>
      <c r="S3165" s="75"/>
      <c r="T3165" s="75"/>
      <c r="U3165" s="75"/>
      <c r="V3165" s="75"/>
      <c r="W3165" s="75"/>
      <c r="X3165" s="75"/>
      <c r="Y3165" s="84">
        <f>IF(ISNUMBER(AVERAGE(X3168:X3170)),AVERAGE(X3168:X3170),0)</f>
        <v>16700</v>
      </c>
      <c r="Z3165" s="83"/>
      <c r="AA3165" s="83"/>
      <c r="AB3165" s="75"/>
      <c r="AC3165" s="75"/>
      <c r="AD3165" s="75"/>
      <c r="AE3165" s="75"/>
      <c r="AF3165" s="75"/>
      <c r="AG3165" s="75"/>
      <c r="AH3165" s="75"/>
      <c r="AI3165" s="75"/>
      <c r="AJ3165" s="84">
        <f>IF(ISNUMBER(AVERAGE(AI3168:AI3170)),AVERAGE(AI3168:AI3170),0)</f>
        <v>0</v>
      </c>
      <c r="AK3165" s="83"/>
      <c r="AL3165" s="83"/>
      <c r="AM3165" s="75"/>
      <c r="AN3165" s="75"/>
      <c r="AO3165" s="75"/>
      <c r="AP3165" s="75"/>
      <c r="AQ3165" s="75"/>
      <c r="AR3165" s="75"/>
      <c r="AS3165" s="75"/>
      <c r="AT3165" s="75"/>
      <c r="AU3165" s="75"/>
      <c r="AV3165" s="75"/>
      <c r="AW3165" s="84">
        <f>IF(ISNUMBER(AVERAGE(AV3168:AV3170)),AVERAGE(AV3168:AV3170),0)</f>
        <v>900</v>
      </c>
      <c r="AX3165" s="83"/>
      <c r="AY3165" s="83"/>
      <c r="AZ3165" s="79"/>
      <c r="BA3165" s="80"/>
      <c r="BB3165" s="71"/>
      <c r="BC3165" s="54"/>
      <c r="BD3165" s="41">
        <v>5</v>
      </c>
      <c r="BE3165" s="52">
        <v>53</v>
      </c>
      <c r="BF3165" s="103">
        <v>5313</v>
      </c>
      <c r="BG3165" s="278" t="s">
        <v>49</v>
      </c>
    </row>
    <row r="3166" spans="1:59" s="63" customFormat="1" ht="12.75" x14ac:dyDescent="0.2">
      <c r="A3166" s="196">
        <v>5</v>
      </c>
      <c r="B3166" s="197" t="s">
        <v>938</v>
      </c>
      <c r="C3166" s="208">
        <v>53</v>
      </c>
      <c r="D3166" s="209" t="s">
        <v>1002</v>
      </c>
      <c r="E3166" s="212">
        <v>5321</v>
      </c>
      <c r="F3166" s="211" t="s">
        <v>1212</v>
      </c>
      <c r="G3166" s="231"/>
      <c r="H3166" s="81" t="s">
        <v>50</v>
      </c>
      <c r="I3166" s="223"/>
      <c r="J3166" s="73"/>
      <c r="K3166" s="73"/>
      <c r="L3166" s="73"/>
      <c r="M3166" s="74"/>
      <c r="N3166" s="247"/>
      <c r="O3166" s="306"/>
      <c r="P3166" s="105"/>
      <c r="Q3166" s="75"/>
      <c r="R3166" s="75"/>
      <c r="S3166" s="75"/>
      <c r="T3166" s="75"/>
      <c r="U3166" s="75"/>
      <c r="V3166" s="75"/>
      <c r="W3166" s="75"/>
      <c r="X3166" s="75"/>
      <c r="Y3166" s="84">
        <f>MAX(X3168:X3170)</f>
        <v>25000</v>
      </c>
      <c r="Z3166" s="83"/>
      <c r="AA3166" s="83"/>
      <c r="AB3166" s="75"/>
      <c r="AC3166" s="75"/>
      <c r="AD3166" s="75"/>
      <c r="AE3166" s="75"/>
      <c r="AF3166" s="75"/>
      <c r="AG3166" s="75"/>
      <c r="AH3166" s="75"/>
      <c r="AI3166" s="75"/>
      <c r="AJ3166" s="84">
        <f>MAX(AI3168:AI3170)</f>
        <v>0</v>
      </c>
      <c r="AK3166" s="83"/>
      <c r="AL3166" s="83"/>
      <c r="AM3166" s="75"/>
      <c r="AN3166" s="75"/>
      <c r="AO3166" s="75"/>
      <c r="AP3166" s="75"/>
      <c r="AQ3166" s="75"/>
      <c r="AR3166" s="75"/>
      <c r="AS3166" s="75"/>
      <c r="AT3166" s="75"/>
      <c r="AU3166" s="75"/>
      <c r="AV3166" s="75"/>
      <c r="AW3166" s="84">
        <f>MAX(AV3168:AV3170)</f>
        <v>2500</v>
      </c>
      <c r="AX3166" s="83"/>
      <c r="AY3166" s="83"/>
      <c r="AZ3166" s="79"/>
      <c r="BA3166" s="80"/>
      <c r="BB3166" s="71"/>
      <c r="BC3166" s="54"/>
      <c r="BD3166" s="41">
        <v>5</v>
      </c>
      <c r="BE3166" s="52">
        <v>53</v>
      </c>
      <c r="BF3166" s="103">
        <v>5313</v>
      </c>
      <c r="BG3166" s="278" t="s">
        <v>50</v>
      </c>
    </row>
    <row r="3167" spans="1:59" s="63" customFormat="1" ht="12.75" x14ac:dyDescent="0.2">
      <c r="A3167" s="196">
        <v>5</v>
      </c>
      <c r="B3167" s="197" t="s">
        <v>938</v>
      </c>
      <c r="C3167" s="208">
        <v>53</v>
      </c>
      <c r="D3167" s="209" t="s">
        <v>1002</v>
      </c>
      <c r="E3167" s="212">
        <v>5321</v>
      </c>
      <c r="F3167" s="211" t="s">
        <v>1212</v>
      </c>
      <c r="G3167" s="231"/>
      <c r="H3167" s="85" t="s">
        <v>51</v>
      </c>
      <c r="I3167" s="223"/>
      <c r="J3167" s="73"/>
      <c r="K3167" s="73"/>
      <c r="L3167" s="73"/>
      <c r="M3167" s="74"/>
      <c r="N3167" s="248">
        <f>SUM(N3168:N3170)</f>
        <v>3</v>
      </c>
      <c r="O3167" s="293">
        <f>SUM(O3168:O3170)</f>
        <v>1</v>
      </c>
      <c r="P3167" s="292"/>
      <c r="Q3167" s="87"/>
      <c r="R3167" s="87"/>
      <c r="S3167" s="87"/>
      <c r="T3167" s="87"/>
      <c r="U3167" s="87"/>
      <c r="V3167" s="87"/>
      <c r="W3167" s="87"/>
      <c r="X3167" s="87"/>
      <c r="Y3167" s="88"/>
      <c r="Z3167" s="107">
        <f>SUM(Z3168:Z3170)</f>
        <v>16700</v>
      </c>
      <c r="AA3167" s="88"/>
      <c r="AB3167" s="87"/>
      <c r="AC3167" s="87"/>
      <c r="AD3167" s="87"/>
      <c r="AE3167" s="87"/>
      <c r="AF3167" s="87"/>
      <c r="AG3167" s="87"/>
      <c r="AH3167" s="87"/>
      <c r="AI3167" s="87"/>
      <c r="AJ3167" s="88"/>
      <c r="AK3167" s="107">
        <f>SUM(AK3168:AK3170)</f>
        <v>0</v>
      </c>
      <c r="AL3167" s="88"/>
      <c r="AM3167" s="87"/>
      <c r="AN3167" s="87"/>
      <c r="AO3167" s="87"/>
      <c r="AP3167" s="87"/>
      <c r="AQ3167" s="87"/>
      <c r="AR3167" s="87"/>
      <c r="AS3167" s="87"/>
      <c r="AT3167" s="87"/>
      <c r="AU3167" s="87"/>
      <c r="AV3167" s="87"/>
      <c r="AW3167" s="112"/>
      <c r="AX3167" s="107">
        <f>SUM(AX3168:AX3170)</f>
        <v>900</v>
      </c>
      <c r="AY3167" s="88"/>
      <c r="AZ3167" s="79"/>
      <c r="BA3167" s="80"/>
      <c r="BB3167" s="71"/>
      <c r="BC3167" s="54"/>
      <c r="BD3167" s="41">
        <v>5</v>
      </c>
      <c r="BE3167" s="52">
        <v>53</v>
      </c>
      <c r="BF3167" s="103">
        <v>5313</v>
      </c>
      <c r="BG3167" s="279" t="s">
        <v>51</v>
      </c>
    </row>
    <row r="3168" spans="1:59" s="63" customFormat="1" ht="12.75" x14ac:dyDescent="0.2">
      <c r="A3168" s="196">
        <v>5</v>
      </c>
      <c r="B3168" s="197" t="s">
        <v>938</v>
      </c>
      <c r="C3168" s="208">
        <v>53</v>
      </c>
      <c r="D3168" s="209" t="s">
        <v>1002</v>
      </c>
      <c r="E3168" s="212">
        <v>5321</v>
      </c>
      <c r="F3168" s="211" t="s">
        <v>1212</v>
      </c>
      <c r="G3168" s="231"/>
      <c r="H3168" s="89" t="s">
        <v>52</v>
      </c>
      <c r="I3168" s="90" t="s">
        <v>291</v>
      </c>
      <c r="J3168" s="90"/>
      <c r="K3168" s="90" t="s">
        <v>129</v>
      </c>
      <c r="L3168" s="90"/>
      <c r="M3168" s="91"/>
      <c r="N3168" s="312">
        <v>1</v>
      </c>
      <c r="O3168" s="313">
        <f>N3168/N$3167</f>
        <v>0.33333333333333331</v>
      </c>
      <c r="P3168" s="104"/>
      <c r="Q3168" s="92"/>
      <c r="R3168" s="92"/>
      <c r="S3168" s="92"/>
      <c r="T3168" s="92"/>
      <c r="U3168" s="92"/>
      <c r="V3168" s="92"/>
      <c r="W3168" s="92">
        <v>1</v>
      </c>
      <c r="X3168" s="109">
        <f t="shared" ref="X3168:X3170" si="533">P3168*P$7+Q3168*Q$7+R3168*R$7+S3168*S$7+T3168*T$7+U3168*U$7+V3168*V$7+W3168*W$7</f>
        <v>25000</v>
      </c>
      <c r="Y3168" s="83"/>
      <c r="Z3168" s="110">
        <f t="shared" ref="Z3168:Z3170" si="534">X3168*$O3168</f>
        <v>8333.3333333333321</v>
      </c>
      <c r="AA3168" s="111"/>
      <c r="AB3168" s="92"/>
      <c r="AC3168" s="92"/>
      <c r="AD3168" s="92"/>
      <c r="AE3168" s="92"/>
      <c r="AF3168" s="92"/>
      <c r="AG3168" s="92"/>
      <c r="AH3168" s="92"/>
      <c r="AI3168" s="109">
        <f t="shared" ref="AI3168:AI3170" si="535">AB3168*AB$7+AC3168*AC$7+AD3168*AD$7+AE3168*AE$7+AF3168*AF$7+AG3168*AG$7+AH3168*AH$7</f>
        <v>0</v>
      </c>
      <c r="AJ3168" s="83"/>
      <c r="AK3168" s="110">
        <f t="shared" ref="AK3168:AK3170" si="536">AI3168*$O3168</f>
        <v>0</v>
      </c>
      <c r="AL3168" s="111"/>
      <c r="AM3168" s="92"/>
      <c r="AN3168" s="92"/>
      <c r="AO3168" s="92"/>
      <c r="AP3168" s="92">
        <v>1</v>
      </c>
      <c r="AQ3168" s="92"/>
      <c r="AR3168" s="92"/>
      <c r="AS3168" s="92"/>
      <c r="AT3168" s="92"/>
      <c r="AU3168" s="92"/>
      <c r="AV3168" s="109">
        <f t="shared" ref="AV3168:AV3170" si="537">AM3168*AM$7+AN3168*AN$7+AO3168*AO$7+AP3168*AP$7+AQ3168*AQ$7+AR3168*AR$7+AS3168*AS$7+AT3168*AT$7+AU3168*AU$7</f>
        <v>100</v>
      </c>
      <c r="AW3168" s="75"/>
      <c r="AX3168" s="110">
        <f t="shared" ref="AX3168:AX3170" si="538">AV3168*$O3168</f>
        <v>33.333333333333329</v>
      </c>
      <c r="AY3168" s="111"/>
      <c r="AZ3168" s="93"/>
      <c r="BA3168" s="94" t="s">
        <v>105</v>
      </c>
      <c r="BB3168" s="71"/>
      <c r="BC3168" s="54"/>
      <c r="BD3168" s="41">
        <v>5</v>
      </c>
      <c r="BE3168" s="52">
        <v>53</v>
      </c>
      <c r="BF3168" s="103">
        <v>5313</v>
      </c>
      <c r="BG3168" s="280" t="s">
        <v>52</v>
      </c>
    </row>
    <row r="3169" spans="1:59" s="63" customFormat="1" ht="12.75" x14ac:dyDescent="0.2">
      <c r="A3169" s="196">
        <v>5</v>
      </c>
      <c r="B3169" s="197" t="s">
        <v>938</v>
      </c>
      <c r="C3169" s="208">
        <v>53</v>
      </c>
      <c r="D3169" s="209" t="s">
        <v>1002</v>
      </c>
      <c r="E3169" s="212">
        <v>5321</v>
      </c>
      <c r="F3169" s="211" t="s">
        <v>1212</v>
      </c>
      <c r="G3169" s="231"/>
      <c r="H3169" s="89"/>
      <c r="I3169" s="90" t="s">
        <v>290</v>
      </c>
      <c r="J3169" s="90"/>
      <c r="K3169" s="90" t="s">
        <v>64</v>
      </c>
      <c r="L3169" s="90" t="s">
        <v>136</v>
      </c>
      <c r="M3169" s="91"/>
      <c r="N3169" s="312">
        <v>1</v>
      </c>
      <c r="O3169" s="313">
        <f>N3169/N$3167</f>
        <v>0.33333333333333331</v>
      </c>
      <c r="P3169" s="104">
        <v>1</v>
      </c>
      <c r="Q3169" s="92"/>
      <c r="R3169" s="92"/>
      <c r="S3169" s="92"/>
      <c r="T3169" s="92"/>
      <c r="U3169" s="92"/>
      <c r="V3169" s="92"/>
      <c r="W3169" s="92"/>
      <c r="X3169" s="109">
        <f t="shared" si="533"/>
        <v>100</v>
      </c>
      <c r="Y3169" s="83"/>
      <c r="Z3169" s="110">
        <f t="shared" si="534"/>
        <v>33.333333333333329</v>
      </c>
      <c r="AA3169" s="111"/>
      <c r="AB3169" s="92"/>
      <c r="AC3169" s="92"/>
      <c r="AD3169" s="92"/>
      <c r="AE3169" s="92"/>
      <c r="AF3169" s="92"/>
      <c r="AG3169" s="92"/>
      <c r="AH3169" s="92"/>
      <c r="AI3169" s="109">
        <f t="shared" si="535"/>
        <v>0</v>
      </c>
      <c r="AJ3169" s="83"/>
      <c r="AK3169" s="110">
        <f t="shared" si="536"/>
        <v>0</v>
      </c>
      <c r="AL3169" s="111"/>
      <c r="AM3169" s="92"/>
      <c r="AN3169" s="92"/>
      <c r="AO3169" s="92"/>
      <c r="AP3169" s="92"/>
      <c r="AQ3169" s="92"/>
      <c r="AR3169" s="92"/>
      <c r="AS3169" s="92"/>
      <c r="AT3169" s="92">
        <v>1</v>
      </c>
      <c r="AU3169" s="92"/>
      <c r="AV3169" s="109">
        <f t="shared" si="537"/>
        <v>2500</v>
      </c>
      <c r="AW3169" s="75"/>
      <c r="AX3169" s="110">
        <f t="shared" si="538"/>
        <v>833.33333333333326</v>
      </c>
      <c r="AY3169" s="111"/>
      <c r="AZ3169" s="93"/>
      <c r="BA3169" s="94" t="s">
        <v>131</v>
      </c>
      <c r="BB3169" s="71"/>
      <c r="BC3169" s="54"/>
      <c r="BD3169" s="41">
        <v>5</v>
      </c>
      <c r="BE3169" s="52">
        <v>53</v>
      </c>
      <c r="BF3169" s="103">
        <v>5313</v>
      </c>
      <c r="BG3169" s="280" t="s">
        <v>52</v>
      </c>
    </row>
    <row r="3170" spans="1:59" s="63" customFormat="1" ht="12.75" x14ac:dyDescent="0.2">
      <c r="A3170" s="196">
        <v>5</v>
      </c>
      <c r="B3170" s="197" t="s">
        <v>938</v>
      </c>
      <c r="C3170" s="208">
        <v>53</v>
      </c>
      <c r="D3170" s="209" t="s">
        <v>1002</v>
      </c>
      <c r="E3170" s="212">
        <v>5321</v>
      </c>
      <c r="F3170" s="211" t="s">
        <v>1212</v>
      </c>
      <c r="G3170" s="231"/>
      <c r="H3170" s="89"/>
      <c r="I3170" s="90" t="s">
        <v>926</v>
      </c>
      <c r="J3170" s="90"/>
      <c r="K3170" s="90" t="s">
        <v>73</v>
      </c>
      <c r="L3170" s="90" t="s">
        <v>69</v>
      </c>
      <c r="M3170" s="91"/>
      <c r="N3170" s="312">
        <v>1</v>
      </c>
      <c r="O3170" s="313">
        <f>N3170/N$3167</f>
        <v>0.33333333333333331</v>
      </c>
      <c r="P3170" s="104"/>
      <c r="Q3170" s="92"/>
      <c r="R3170" s="92"/>
      <c r="S3170" s="92"/>
      <c r="T3170" s="92"/>
      <c r="U3170" s="92"/>
      <c r="V3170" s="92"/>
      <c r="W3170" s="92">
        <v>1</v>
      </c>
      <c r="X3170" s="109">
        <f t="shared" si="533"/>
        <v>25000</v>
      </c>
      <c r="Y3170" s="83"/>
      <c r="Z3170" s="110">
        <f t="shared" si="534"/>
        <v>8333.3333333333321</v>
      </c>
      <c r="AA3170" s="111"/>
      <c r="AB3170" s="92"/>
      <c r="AC3170" s="92"/>
      <c r="AD3170" s="92"/>
      <c r="AE3170" s="92"/>
      <c r="AF3170" s="92"/>
      <c r="AG3170" s="92"/>
      <c r="AH3170" s="92"/>
      <c r="AI3170" s="109">
        <f t="shared" si="535"/>
        <v>0</v>
      </c>
      <c r="AJ3170" s="83"/>
      <c r="AK3170" s="110">
        <f t="shared" si="536"/>
        <v>0</v>
      </c>
      <c r="AL3170" s="111"/>
      <c r="AM3170" s="92"/>
      <c r="AN3170" s="92"/>
      <c r="AO3170" s="92"/>
      <c r="AP3170" s="92">
        <v>1</v>
      </c>
      <c r="AQ3170" s="92"/>
      <c r="AR3170" s="92"/>
      <c r="AS3170" s="92"/>
      <c r="AT3170" s="92"/>
      <c r="AU3170" s="92"/>
      <c r="AV3170" s="109">
        <f t="shared" si="537"/>
        <v>100</v>
      </c>
      <c r="AW3170" s="75"/>
      <c r="AX3170" s="110">
        <f t="shared" si="538"/>
        <v>33.333333333333329</v>
      </c>
      <c r="AY3170" s="111"/>
      <c r="AZ3170" s="93"/>
      <c r="BA3170" s="94" t="s">
        <v>131</v>
      </c>
      <c r="BB3170" s="71"/>
      <c r="BC3170" s="54"/>
      <c r="BD3170" s="41">
        <v>5</v>
      </c>
      <c r="BE3170" s="52">
        <v>53</v>
      </c>
      <c r="BF3170" s="103">
        <v>5313</v>
      </c>
      <c r="BG3170" s="280" t="s">
        <v>52</v>
      </c>
    </row>
    <row r="3171" spans="1:59" s="63" customFormat="1" ht="12.75" x14ac:dyDescent="0.2">
      <c r="A3171" s="196">
        <v>5</v>
      </c>
      <c r="B3171" s="197" t="s">
        <v>938</v>
      </c>
      <c r="C3171" s="208">
        <v>53</v>
      </c>
      <c r="D3171" s="209" t="s">
        <v>1002</v>
      </c>
      <c r="E3171" s="212">
        <v>5321</v>
      </c>
      <c r="F3171" s="211" t="s">
        <v>1212</v>
      </c>
      <c r="G3171" s="231"/>
      <c r="H3171" s="65"/>
      <c r="I3171" s="222"/>
      <c r="J3171" s="66"/>
      <c r="K3171" s="66"/>
      <c r="L3171" s="66"/>
      <c r="M3171" s="64"/>
      <c r="N3171" s="304"/>
      <c r="O3171" s="305"/>
      <c r="P3171" s="127"/>
      <c r="Q3171" s="67"/>
      <c r="R3171" s="67"/>
      <c r="S3171" s="67"/>
      <c r="T3171" s="67"/>
      <c r="U3171" s="67"/>
      <c r="V3171" s="67"/>
      <c r="W3171" s="67"/>
      <c r="X3171" s="67"/>
      <c r="Y3171" s="68"/>
      <c r="Z3171" s="68"/>
      <c r="AA3171" s="68"/>
      <c r="AB3171" s="67"/>
      <c r="AC3171" s="67"/>
      <c r="AD3171" s="67"/>
      <c r="AE3171" s="67"/>
      <c r="AF3171" s="67"/>
      <c r="AG3171" s="67"/>
      <c r="AH3171" s="67"/>
      <c r="AI3171" s="67"/>
      <c r="AJ3171" s="68"/>
      <c r="AK3171" s="68"/>
      <c r="AL3171" s="68"/>
      <c r="AM3171" s="67"/>
      <c r="AN3171" s="67"/>
      <c r="AO3171" s="67"/>
      <c r="AP3171" s="67"/>
      <c r="AQ3171" s="67"/>
      <c r="AR3171" s="67"/>
      <c r="AS3171" s="67"/>
      <c r="AT3171" s="67"/>
      <c r="AU3171" s="67"/>
      <c r="AV3171" s="67"/>
      <c r="AW3171" s="67"/>
      <c r="AX3171" s="68"/>
      <c r="AY3171" s="68"/>
      <c r="AZ3171" s="69"/>
      <c r="BA3171" s="70"/>
      <c r="BB3171" s="71"/>
      <c r="BC3171" s="54"/>
      <c r="BD3171" s="41">
        <v>5</v>
      </c>
      <c r="BE3171" s="52">
        <v>53</v>
      </c>
      <c r="BF3171" s="103">
        <v>5313</v>
      </c>
      <c r="BG3171" s="275"/>
    </row>
    <row r="3172" spans="1:59" s="63" customFormat="1" ht="12.75" x14ac:dyDescent="0.2">
      <c r="A3172" s="196">
        <v>5</v>
      </c>
      <c r="B3172" s="197" t="s">
        <v>938</v>
      </c>
      <c r="C3172" s="208">
        <v>53</v>
      </c>
      <c r="D3172" s="209" t="s">
        <v>1002</v>
      </c>
      <c r="E3172" s="212">
        <v>5321</v>
      </c>
      <c r="F3172" s="211" t="s">
        <v>1212</v>
      </c>
      <c r="G3172" s="230"/>
      <c r="H3172" s="56"/>
      <c r="I3172" s="221"/>
      <c r="J3172" s="57"/>
      <c r="K3172" s="57"/>
      <c r="L3172" s="57"/>
      <c r="M3172" s="55"/>
      <c r="N3172" s="303"/>
      <c r="O3172" s="245"/>
      <c r="P3172" s="122"/>
      <c r="Q3172" s="58"/>
      <c r="R3172" s="58"/>
      <c r="S3172" s="58"/>
      <c r="T3172" s="58"/>
      <c r="U3172" s="58"/>
      <c r="V3172" s="58"/>
      <c r="W3172" s="58"/>
      <c r="X3172" s="58"/>
      <c r="Y3172" s="59"/>
      <c r="Z3172" s="59"/>
      <c r="AA3172" s="59"/>
      <c r="AB3172" s="58"/>
      <c r="AC3172" s="58"/>
      <c r="AD3172" s="58"/>
      <c r="AE3172" s="58"/>
      <c r="AF3172" s="58"/>
      <c r="AG3172" s="58"/>
      <c r="AH3172" s="58"/>
      <c r="AI3172" s="58"/>
      <c r="AJ3172" s="59"/>
      <c r="AK3172" s="59"/>
      <c r="AL3172" s="59"/>
      <c r="AM3172" s="58"/>
      <c r="AN3172" s="58"/>
      <c r="AO3172" s="58"/>
      <c r="AP3172" s="58"/>
      <c r="AQ3172" s="58"/>
      <c r="AR3172" s="58"/>
      <c r="AS3172" s="58"/>
      <c r="AT3172" s="58"/>
      <c r="AU3172" s="58"/>
      <c r="AV3172" s="58"/>
      <c r="AW3172" s="58"/>
      <c r="AX3172" s="59"/>
      <c r="AY3172" s="59"/>
      <c r="AZ3172" s="60"/>
      <c r="BA3172" s="61"/>
      <c r="BB3172" s="54"/>
      <c r="BC3172" s="54"/>
      <c r="BD3172" s="41">
        <v>5</v>
      </c>
      <c r="BE3172" s="52">
        <v>53</v>
      </c>
      <c r="BF3172" s="103">
        <v>5313</v>
      </c>
      <c r="BG3172" s="277"/>
    </row>
    <row r="3173" spans="1:59" s="63" customFormat="1" ht="12.75" x14ac:dyDescent="0.2">
      <c r="A3173" s="196">
        <v>5</v>
      </c>
      <c r="B3173" s="197" t="s">
        <v>938</v>
      </c>
      <c r="C3173" s="208">
        <v>53</v>
      </c>
      <c r="D3173" s="209" t="s">
        <v>1002</v>
      </c>
      <c r="E3173" s="212">
        <v>5322</v>
      </c>
      <c r="F3173" s="213" t="s">
        <v>1213</v>
      </c>
      <c r="G3173" s="232"/>
      <c r="H3173" s="97"/>
      <c r="I3173" s="224"/>
      <c r="J3173" s="98"/>
      <c r="K3173" s="98"/>
      <c r="L3173" s="98"/>
      <c r="M3173" s="96"/>
      <c r="N3173" s="307"/>
      <c r="O3173" s="246"/>
      <c r="P3173" s="124"/>
      <c r="Q3173" s="99"/>
      <c r="R3173" s="99"/>
      <c r="S3173" s="99"/>
      <c r="T3173" s="99"/>
      <c r="U3173" s="99"/>
      <c r="V3173" s="99"/>
      <c r="W3173" s="99"/>
      <c r="X3173" s="99"/>
      <c r="Y3173" s="100"/>
      <c r="Z3173" s="100"/>
      <c r="AA3173" s="100"/>
      <c r="AB3173" s="99"/>
      <c r="AC3173" s="99"/>
      <c r="AD3173" s="99"/>
      <c r="AE3173" s="99"/>
      <c r="AF3173" s="99"/>
      <c r="AG3173" s="99"/>
      <c r="AH3173" s="99"/>
      <c r="AI3173" s="99"/>
      <c r="AJ3173" s="100"/>
      <c r="AK3173" s="100"/>
      <c r="AL3173" s="100"/>
      <c r="AM3173" s="99"/>
      <c r="AN3173" s="99"/>
      <c r="AO3173" s="99"/>
      <c r="AP3173" s="99"/>
      <c r="AQ3173" s="99"/>
      <c r="AR3173" s="99"/>
      <c r="AS3173" s="99"/>
      <c r="AT3173" s="99"/>
      <c r="AU3173" s="99"/>
      <c r="AV3173" s="99"/>
      <c r="AW3173" s="99"/>
      <c r="AX3173" s="100"/>
      <c r="AY3173" s="100"/>
      <c r="AZ3173" s="101"/>
      <c r="BA3173" s="102"/>
      <c r="BB3173" s="95"/>
      <c r="BC3173" s="95"/>
      <c r="BD3173" s="41">
        <v>5</v>
      </c>
      <c r="BE3173" s="52">
        <v>53</v>
      </c>
      <c r="BF3173" s="103">
        <v>5313</v>
      </c>
      <c r="BG3173" s="277"/>
    </row>
    <row r="3174" spans="1:59" s="63" customFormat="1" ht="12.75" x14ac:dyDescent="0.2">
      <c r="A3174" s="196">
        <v>5</v>
      </c>
      <c r="B3174" s="197" t="s">
        <v>938</v>
      </c>
      <c r="C3174" s="208">
        <v>53</v>
      </c>
      <c r="D3174" s="209" t="s">
        <v>1002</v>
      </c>
      <c r="E3174" s="212">
        <v>5322</v>
      </c>
      <c r="F3174" s="213" t="s">
        <v>1213</v>
      </c>
      <c r="G3174" s="231"/>
      <c r="H3174" s="65"/>
      <c r="I3174" s="222"/>
      <c r="J3174" s="66"/>
      <c r="K3174" s="66"/>
      <c r="L3174" s="66"/>
      <c r="M3174" s="64"/>
      <c r="N3174" s="304"/>
      <c r="O3174" s="305"/>
      <c r="P3174" s="127"/>
      <c r="Q3174" s="67"/>
      <c r="R3174" s="67"/>
      <c r="S3174" s="67"/>
      <c r="T3174" s="67"/>
      <c r="U3174" s="67"/>
      <c r="V3174" s="67"/>
      <c r="W3174" s="67"/>
      <c r="X3174" s="67"/>
      <c r="Y3174" s="68"/>
      <c r="Z3174" s="68"/>
      <c r="AA3174" s="68"/>
      <c r="AB3174" s="67"/>
      <c r="AC3174" s="67"/>
      <c r="AD3174" s="67"/>
      <c r="AE3174" s="67"/>
      <c r="AF3174" s="67"/>
      <c r="AG3174" s="67"/>
      <c r="AH3174" s="67"/>
      <c r="AI3174" s="67"/>
      <c r="AJ3174" s="68"/>
      <c r="AK3174" s="68"/>
      <c r="AL3174" s="68"/>
      <c r="AM3174" s="67"/>
      <c r="AN3174" s="67"/>
      <c r="AO3174" s="67"/>
      <c r="AP3174" s="67"/>
      <c r="AQ3174" s="67"/>
      <c r="AR3174" s="67"/>
      <c r="AS3174" s="67"/>
      <c r="AT3174" s="67"/>
      <c r="AU3174" s="67"/>
      <c r="AV3174" s="67"/>
      <c r="AW3174" s="67"/>
      <c r="AX3174" s="68"/>
      <c r="AY3174" s="68"/>
      <c r="AZ3174" s="69"/>
      <c r="BA3174" s="70"/>
      <c r="BB3174" s="71"/>
      <c r="BC3174" s="95"/>
      <c r="BD3174" s="41">
        <v>5</v>
      </c>
      <c r="BE3174" s="52">
        <v>53</v>
      </c>
      <c r="BF3174" s="103">
        <v>5313</v>
      </c>
      <c r="BG3174" s="275"/>
    </row>
    <row r="3175" spans="1:59" s="63" customFormat="1" ht="12.75" x14ac:dyDescent="0.2">
      <c r="A3175" s="196">
        <v>5</v>
      </c>
      <c r="B3175" s="197" t="s">
        <v>938</v>
      </c>
      <c r="C3175" s="208">
        <v>53</v>
      </c>
      <c r="D3175" s="209" t="s">
        <v>1002</v>
      </c>
      <c r="E3175" s="212">
        <v>5322</v>
      </c>
      <c r="F3175" s="213" t="s">
        <v>1213</v>
      </c>
      <c r="G3175" s="231"/>
      <c r="H3175" s="72" t="s">
        <v>47</v>
      </c>
      <c r="I3175" s="223"/>
      <c r="J3175" s="73"/>
      <c r="K3175" s="73"/>
      <c r="L3175" s="73"/>
      <c r="M3175" s="74"/>
      <c r="N3175" s="247"/>
      <c r="O3175" s="306"/>
      <c r="P3175" s="105"/>
      <c r="Q3175" s="75"/>
      <c r="R3175" s="75"/>
      <c r="S3175" s="75"/>
      <c r="T3175" s="75"/>
      <c r="U3175" s="75"/>
      <c r="V3175" s="75"/>
      <c r="W3175" s="75"/>
      <c r="X3175" s="75"/>
      <c r="Y3175" s="76">
        <f>IF(ISNUMBER(VLOOKUP(Y3177,P$7:W$7,MATCH(Y3177,P$7:W$7))),VLOOKUP(Y3177,P$7:W$7,MATCH(Y3177,P$7:W$7)),IF(N3179=0,"No Data",IF(Y3177&gt;0,"&lt;100",0)))</f>
        <v>10000</v>
      </c>
      <c r="Z3175" s="77">
        <f>IF(ISNUMBER(VLOOKUP(Z3179,P$7:W$7,MATCH(Z3179,P$7:W$7))),VLOOKUP(Z3179,P$7:W$7,MATCH(Z3179,P$7:W$7)),IF(N3179=0,"No Data",IF(Z3179&gt;0,"&lt;100",0)))</f>
        <v>10000</v>
      </c>
      <c r="AA3175" s="106">
        <f>IF(ISNUMBER(Z3175),Z3175,0)</f>
        <v>10000</v>
      </c>
      <c r="AB3175" s="75"/>
      <c r="AC3175" s="75"/>
      <c r="AD3175" s="75"/>
      <c r="AE3175" s="75"/>
      <c r="AF3175" s="75"/>
      <c r="AG3175" s="75"/>
      <c r="AH3175" s="75"/>
      <c r="AI3175" s="75"/>
      <c r="AJ3175" s="76">
        <f>IF(ISNUMBER(VLOOKUP(AJ3177,AB$7:AH$7,MATCH(AJ3177,AB$7:AH$7))),VLOOKUP(AJ3177,AB$7:AH$7,MATCH(AJ3177,AB$7:AH$7)),IF(N3179=0,"No Data",IF(AJ3177&gt;0,"&lt;50",0)))</f>
        <v>0</v>
      </c>
      <c r="AK3175" s="77">
        <f>IF(ISNUMBER(VLOOKUP(AK3179,AB$7:AH$7,MATCH(AK3179,AB$7:AH$7))),VLOOKUP(AK3179,AB$7:AH$7,MATCH(AK3179,AB$7:AH$7)),IF(N3179=0,"No Data",IF(AK3179&gt;0,"&lt;50",0)))</f>
        <v>0</v>
      </c>
      <c r="AL3175" s="106">
        <f>IF(ISNUMBER(AK3175),AK3175,0)</f>
        <v>0</v>
      </c>
      <c r="AM3175" s="75"/>
      <c r="AN3175" s="75"/>
      <c r="AO3175" s="75"/>
      <c r="AP3175" s="75"/>
      <c r="AQ3175" s="75"/>
      <c r="AR3175" s="75"/>
      <c r="AS3175" s="75"/>
      <c r="AT3175" s="75"/>
      <c r="AU3175" s="75"/>
      <c r="AV3175" s="75"/>
      <c r="AW3175" s="76">
        <f>IF(ISNUMBER(VLOOKUP(AW3177,AM$7:AU$7,MATCH(AW3177,AM$7:AU$7))),VLOOKUP(AW3177,AM$7:AU$7,MATCH(AW3177,AM$7:AU$7)),IF(N3179=0,"No Data",IF(AW3177&gt;0,"&lt;10",0)))</f>
        <v>500</v>
      </c>
      <c r="AX3175" s="77">
        <f>IF(ISNUMBER(VLOOKUP(AX3179,AM$7:AU$7,MATCH(AX3179,AM$7:AU$7))),VLOOKUP(AX3179,AM$7:AU$7,MATCH(AX3179,AM$7:AU$7)),IF(N3179=0,"No Data",IF(AX3179&gt;0,"&lt;10",0)))</f>
        <v>500</v>
      </c>
      <c r="AY3175" s="106">
        <f>IF(ISNUMBER(AX3175),AX3175,0)</f>
        <v>500</v>
      </c>
      <c r="AZ3175" s="79"/>
      <c r="BA3175" s="80"/>
      <c r="BB3175" s="71"/>
      <c r="BC3175" s="95"/>
      <c r="BD3175" s="41">
        <v>5</v>
      </c>
      <c r="BE3175" s="52">
        <v>53</v>
      </c>
      <c r="BF3175" s="103">
        <v>5313</v>
      </c>
      <c r="BG3175" s="276" t="s">
        <v>47</v>
      </c>
    </row>
    <row r="3176" spans="1:59" s="63" customFormat="1" ht="12.75" x14ac:dyDescent="0.2">
      <c r="A3176" s="196">
        <v>5</v>
      </c>
      <c r="B3176" s="197" t="s">
        <v>938</v>
      </c>
      <c r="C3176" s="208">
        <v>53</v>
      </c>
      <c r="D3176" s="209" t="s">
        <v>1002</v>
      </c>
      <c r="E3176" s="212">
        <v>5322</v>
      </c>
      <c r="F3176" s="213" t="s">
        <v>1213</v>
      </c>
      <c r="G3176" s="231"/>
      <c r="H3176" s="81" t="s">
        <v>48</v>
      </c>
      <c r="I3176" s="223"/>
      <c r="J3176" s="73"/>
      <c r="K3176" s="73"/>
      <c r="L3176" s="73"/>
      <c r="M3176" s="74"/>
      <c r="N3176" s="247"/>
      <c r="O3176" s="306"/>
      <c r="P3176" s="105"/>
      <c r="Q3176" s="75"/>
      <c r="R3176" s="75"/>
      <c r="S3176" s="75"/>
      <c r="T3176" s="75"/>
      <c r="U3176" s="75"/>
      <c r="V3176" s="75"/>
      <c r="W3176" s="75"/>
      <c r="X3176" s="75"/>
      <c r="Y3176" s="82">
        <f>MIN(X3180:X3189)</f>
        <v>100</v>
      </c>
      <c r="Z3176" s="83"/>
      <c r="AA3176" s="83"/>
      <c r="AB3176" s="75"/>
      <c r="AC3176" s="75"/>
      <c r="AD3176" s="75"/>
      <c r="AE3176" s="75"/>
      <c r="AF3176" s="75"/>
      <c r="AG3176" s="75"/>
      <c r="AH3176" s="75"/>
      <c r="AI3176" s="75"/>
      <c r="AJ3176" s="82">
        <f>MIN(AI3180:AI3189)</f>
        <v>0</v>
      </c>
      <c r="AK3176" s="83"/>
      <c r="AL3176" s="83"/>
      <c r="AM3176" s="75"/>
      <c r="AN3176" s="75"/>
      <c r="AO3176" s="75"/>
      <c r="AP3176" s="75"/>
      <c r="AQ3176" s="75"/>
      <c r="AR3176" s="75"/>
      <c r="AS3176" s="75"/>
      <c r="AT3176" s="75"/>
      <c r="AU3176" s="75"/>
      <c r="AV3176" s="75"/>
      <c r="AW3176" s="82">
        <f>MIN(AV3180:AV3189)</f>
        <v>100</v>
      </c>
      <c r="AX3176" s="83"/>
      <c r="AY3176" s="83"/>
      <c r="AZ3176" s="79"/>
      <c r="BA3176" s="80"/>
      <c r="BB3176" s="71"/>
      <c r="BC3176" s="95"/>
      <c r="BD3176" s="41">
        <v>5</v>
      </c>
      <c r="BE3176" s="52">
        <v>53</v>
      </c>
      <c r="BF3176" s="103">
        <v>5313</v>
      </c>
      <c r="BG3176" s="278" t="s">
        <v>48</v>
      </c>
    </row>
    <row r="3177" spans="1:59" s="63" customFormat="1" ht="12.75" x14ac:dyDescent="0.2">
      <c r="A3177" s="196">
        <v>5</v>
      </c>
      <c r="B3177" s="197" t="s">
        <v>938</v>
      </c>
      <c r="C3177" s="208">
        <v>53</v>
      </c>
      <c r="D3177" s="209" t="s">
        <v>1002</v>
      </c>
      <c r="E3177" s="212">
        <v>5322</v>
      </c>
      <c r="F3177" s="213" t="s">
        <v>1213</v>
      </c>
      <c r="G3177" s="231"/>
      <c r="H3177" s="81" t="s">
        <v>49</v>
      </c>
      <c r="I3177" s="223"/>
      <c r="J3177" s="73"/>
      <c r="K3177" s="73"/>
      <c r="L3177" s="73"/>
      <c r="M3177" s="74"/>
      <c r="N3177" s="247"/>
      <c r="O3177" s="306"/>
      <c r="P3177" s="105"/>
      <c r="Q3177" s="75"/>
      <c r="R3177" s="75"/>
      <c r="S3177" s="75"/>
      <c r="T3177" s="75"/>
      <c r="U3177" s="75"/>
      <c r="V3177" s="75"/>
      <c r="W3177" s="75"/>
      <c r="X3177" s="75"/>
      <c r="Y3177" s="84">
        <f>IF(ISNUMBER(AVERAGE(X3180:X3189)),AVERAGE(X3180:X3189),0)</f>
        <v>13040</v>
      </c>
      <c r="Z3177" s="83"/>
      <c r="AA3177" s="83"/>
      <c r="AB3177" s="75"/>
      <c r="AC3177" s="75"/>
      <c r="AD3177" s="75"/>
      <c r="AE3177" s="75"/>
      <c r="AF3177" s="75"/>
      <c r="AG3177" s="75"/>
      <c r="AH3177" s="75"/>
      <c r="AI3177" s="75"/>
      <c r="AJ3177" s="84">
        <f>IF(ISNUMBER(AVERAGE(AI3180:AI3189)),AVERAGE(AI3180:AI3189),0)</f>
        <v>0</v>
      </c>
      <c r="AK3177" s="83"/>
      <c r="AL3177" s="83"/>
      <c r="AM3177" s="75"/>
      <c r="AN3177" s="75"/>
      <c r="AO3177" s="75"/>
      <c r="AP3177" s="75"/>
      <c r="AQ3177" s="75"/>
      <c r="AR3177" s="75"/>
      <c r="AS3177" s="75"/>
      <c r="AT3177" s="75"/>
      <c r="AU3177" s="75"/>
      <c r="AV3177" s="75"/>
      <c r="AW3177" s="84">
        <f>IF(ISNUMBER(AVERAGE(AV3180:AV3189)),AVERAGE(AV3180:AV3189),0)</f>
        <v>860</v>
      </c>
      <c r="AX3177" s="83"/>
      <c r="AY3177" s="83"/>
      <c r="AZ3177" s="79"/>
      <c r="BA3177" s="80"/>
      <c r="BB3177" s="71"/>
      <c r="BC3177" s="95"/>
      <c r="BD3177" s="41">
        <v>5</v>
      </c>
      <c r="BE3177" s="52">
        <v>53</v>
      </c>
      <c r="BF3177" s="103">
        <v>5313</v>
      </c>
      <c r="BG3177" s="278" t="s">
        <v>49</v>
      </c>
    </row>
    <row r="3178" spans="1:59" s="63" customFormat="1" ht="12.75" x14ac:dyDescent="0.2">
      <c r="A3178" s="196">
        <v>5</v>
      </c>
      <c r="B3178" s="197" t="s">
        <v>938</v>
      </c>
      <c r="C3178" s="208">
        <v>53</v>
      </c>
      <c r="D3178" s="209" t="s">
        <v>1002</v>
      </c>
      <c r="E3178" s="212">
        <v>5322</v>
      </c>
      <c r="F3178" s="213" t="s">
        <v>1213</v>
      </c>
      <c r="G3178" s="231"/>
      <c r="H3178" s="81" t="s">
        <v>50</v>
      </c>
      <c r="I3178" s="223"/>
      <c r="J3178" s="73"/>
      <c r="K3178" s="73"/>
      <c r="L3178" s="73"/>
      <c r="M3178" s="74"/>
      <c r="N3178" s="247"/>
      <c r="O3178" s="306"/>
      <c r="P3178" s="105"/>
      <c r="Q3178" s="75"/>
      <c r="R3178" s="75"/>
      <c r="S3178" s="75"/>
      <c r="T3178" s="75"/>
      <c r="U3178" s="75"/>
      <c r="V3178" s="75"/>
      <c r="W3178" s="75"/>
      <c r="X3178" s="75"/>
      <c r="Y3178" s="84">
        <f>MAX(X3180:X3189)</f>
        <v>25000</v>
      </c>
      <c r="Z3178" s="83"/>
      <c r="AA3178" s="83"/>
      <c r="AB3178" s="75"/>
      <c r="AC3178" s="75"/>
      <c r="AD3178" s="75"/>
      <c r="AE3178" s="75"/>
      <c r="AF3178" s="75"/>
      <c r="AG3178" s="75"/>
      <c r="AH3178" s="75"/>
      <c r="AI3178" s="75"/>
      <c r="AJ3178" s="84">
        <f>MAX(AI3180:AI3189)</f>
        <v>0</v>
      </c>
      <c r="AK3178" s="83"/>
      <c r="AL3178" s="83"/>
      <c r="AM3178" s="75"/>
      <c r="AN3178" s="75"/>
      <c r="AO3178" s="75"/>
      <c r="AP3178" s="75"/>
      <c r="AQ3178" s="75"/>
      <c r="AR3178" s="75"/>
      <c r="AS3178" s="75"/>
      <c r="AT3178" s="75"/>
      <c r="AU3178" s="75"/>
      <c r="AV3178" s="75"/>
      <c r="AW3178" s="84">
        <f>MAX(AV3180:AV3189)</f>
        <v>2500</v>
      </c>
      <c r="AX3178" s="83"/>
      <c r="AY3178" s="83"/>
      <c r="AZ3178" s="79"/>
      <c r="BA3178" s="80"/>
      <c r="BB3178" s="71"/>
      <c r="BC3178" s="95"/>
      <c r="BD3178" s="41">
        <v>5</v>
      </c>
      <c r="BE3178" s="52">
        <v>53</v>
      </c>
      <c r="BF3178" s="103">
        <v>5313</v>
      </c>
      <c r="BG3178" s="278" t="s">
        <v>50</v>
      </c>
    </row>
    <row r="3179" spans="1:59" s="63" customFormat="1" ht="12.75" x14ac:dyDescent="0.2">
      <c r="A3179" s="196">
        <v>5</v>
      </c>
      <c r="B3179" s="197" t="s">
        <v>938</v>
      </c>
      <c r="C3179" s="208">
        <v>53</v>
      </c>
      <c r="D3179" s="209" t="s">
        <v>1002</v>
      </c>
      <c r="E3179" s="212">
        <v>5322</v>
      </c>
      <c r="F3179" s="213" t="s">
        <v>1213</v>
      </c>
      <c r="G3179" s="231"/>
      <c r="H3179" s="85" t="s">
        <v>51</v>
      </c>
      <c r="I3179" s="223"/>
      <c r="J3179" s="73"/>
      <c r="K3179" s="73"/>
      <c r="L3179" s="73"/>
      <c r="M3179" s="74"/>
      <c r="N3179" s="248">
        <f>SUM(N3180:N3189)</f>
        <v>10</v>
      </c>
      <c r="O3179" s="293">
        <f>SUM(O3180:O3189)</f>
        <v>0.99999999999999989</v>
      </c>
      <c r="P3179" s="292"/>
      <c r="Q3179" s="87"/>
      <c r="R3179" s="87"/>
      <c r="S3179" s="87"/>
      <c r="T3179" s="87"/>
      <c r="U3179" s="87"/>
      <c r="V3179" s="87"/>
      <c r="W3179" s="87"/>
      <c r="X3179" s="87"/>
      <c r="Y3179" s="88"/>
      <c r="Z3179" s="107">
        <f>SUM(Z3180:Z3189)</f>
        <v>13040</v>
      </c>
      <c r="AA3179" s="88"/>
      <c r="AB3179" s="87"/>
      <c r="AC3179" s="87"/>
      <c r="AD3179" s="87"/>
      <c r="AE3179" s="87"/>
      <c r="AF3179" s="87"/>
      <c r="AG3179" s="87"/>
      <c r="AH3179" s="87"/>
      <c r="AI3179" s="87"/>
      <c r="AJ3179" s="88"/>
      <c r="AK3179" s="107">
        <f>SUM(AK3180:AK3189)</f>
        <v>0</v>
      </c>
      <c r="AL3179" s="88"/>
      <c r="AM3179" s="87"/>
      <c r="AN3179" s="87"/>
      <c r="AO3179" s="87"/>
      <c r="AP3179" s="87"/>
      <c r="AQ3179" s="87"/>
      <c r="AR3179" s="87"/>
      <c r="AS3179" s="87"/>
      <c r="AT3179" s="87"/>
      <c r="AU3179" s="87"/>
      <c r="AV3179" s="87"/>
      <c r="AW3179" s="112"/>
      <c r="AX3179" s="107">
        <f>SUM(AX3180:AX3189)</f>
        <v>860</v>
      </c>
      <c r="AY3179" s="88"/>
      <c r="AZ3179" s="79"/>
      <c r="BA3179" s="80"/>
      <c r="BB3179" s="71"/>
      <c r="BC3179" s="95"/>
      <c r="BD3179" s="41">
        <v>5</v>
      </c>
      <c r="BE3179" s="52">
        <v>53</v>
      </c>
      <c r="BF3179" s="103">
        <v>5313</v>
      </c>
      <c r="BG3179" s="279" t="s">
        <v>51</v>
      </c>
    </row>
    <row r="3180" spans="1:59" s="63" customFormat="1" ht="12.75" x14ac:dyDescent="0.2">
      <c r="A3180" s="196">
        <v>5</v>
      </c>
      <c r="B3180" s="197" t="s">
        <v>938</v>
      </c>
      <c r="C3180" s="208">
        <v>53</v>
      </c>
      <c r="D3180" s="209" t="s">
        <v>1002</v>
      </c>
      <c r="E3180" s="212">
        <v>5322</v>
      </c>
      <c r="F3180" s="213" t="s">
        <v>1213</v>
      </c>
      <c r="G3180" s="231"/>
      <c r="H3180" s="89" t="s">
        <v>52</v>
      </c>
      <c r="I3180" s="90" t="s">
        <v>291</v>
      </c>
      <c r="J3180" s="90"/>
      <c r="K3180" s="90" t="s">
        <v>129</v>
      </c>
      <c r="L3180" s="90"/>
      <c r="M3180" s="91"/>
      <c r="N3180" s="312">
        <v>1</v>
      </c>
      <c r="O3180" s="313">
        <f>N3180/N$3179</f>
        <v>0.1</v>
      </c>
      <c r="P3180" s="104"/>
      <c r="Q3180" s="92"/>
      <c r="R3180" s="92"/>
      <c r="S3180" s="92"/>
      <c r="T3180" s="92"/>
      <c r="U3180" s="92"/>
      <c r="V3180" s="92"/>
      <c r="W3180" s="92">
        <v>1</v>
      </c>
      <c r="X3180" s="109">
        <f t="shared" ref="X3180:X3189" si="539">P3180*P$7+Q3180*Q$7+R3180*R$7+S3180*S$7+T3180*T$7+U3180*U$7+V3180*V$7+W3180*W$7</f>
        <v>25000</v>
      </c>
      <c r="Y3180" s="83"/>
      <c r="Z3180" s="110">
        <f t="shared" ref="Z3180:Z3189" si="540">X3180*$O3180</f>
        <v>2500</v>
      </c>
      <c r="AA3180" s="111"/>
      <c r="AB3180" s="92"/>
      <c r="AC3180" s="92"/>
      <c r="AD3180" s="92"/>
      <c r="AE3180" s="92"/>
      <c r="AF3180" s="92"/>
      <c r="AG3180" s="92"/>
      <c r="AH3180" s="92"/>
      <c r="AI3180" s="109">
        <f t="shared" ref="AI3180:AI3189" si="541">AB3180*AB$7+AC3180*AC$7+AD3180*AD$7+AE3180*AE$7+AF3180*AF$7+AG3180*AG$7+AH3180*AH$7</f>
        <v>0</v>
      </c>
      <c r="AJ3180" s="83"/>
      <c r="AK3180" s="110">
        <f t="shared" ref="AK3180:AK3189" si="542">AI3180*$O3180</f>
        <v>0</v>
      </c>
      <c r="AL3180" s="111"/>
      <c r="AM3180" s="92"/>
      <c r="AN3180" s="92"/>
      <c r="AO3180" s="92"/>
      <c r="AP3180" s="92">
        <v>1</v>
      </c>
      <c r="AQ3180" s="92"/>
      <c r="AR3180" s="92"/>
      <c r="AS3180" s="92"/>
      <c r="AT3180" s="92"/>
      <c r="AU3180" s="92"/>
      <c r="AV3180" s="109">
        <f t="shared" ref="AV3180:AV3189" si="543">AM3180*AM$7+AN3180*AN$7+AO3180*AO$7+AP3180*AP$7+AQ3180*AQ$7+AR3180*AR$7+AS3180*AS$7+AT3180*AT$7+AU3180*AU$7</f>
        <v>100</v>
      </c>
      <c r="AW3180" s="75"/>
      <c r="AX3180" s="110">
        <f t="shared" ref="AX3180:AX3189" si="544">AV3180*$O3180</f>
        <v>10</v>
      </c>
      <c r="AY3180" s="111"/>
      <c r="AZ3180" s="93"/>
      <c r="BA3180" s="94" t="s">
        <v>105</v>
      </c>
      <c r="BB3180" s="71"/>
      <c r="BC3180" s="95"/>
      <c r="BD3180" s="41">
        <v>5</v>
      </c>
      <c r="BE3180" s="52">
        <v>53</v>
      </c>
      <c r="BF3180" s="103">
        <v>5313</v>
      </c>
      <c r="BG3180" s="280" t="s">
        <v>52</v>
      </c>
    </row>
    <row r="3181" spans="1:59" s="63" customFormat="1" ht="12.75" x14ac:dyDescent="0.2">
      <c r="A3181" s="196">
        <v>5</v>
      </c>
      <c r="B3181" s="197" t="s">
        <v>938</v>
      </c>
      <c r="C3181" s="208">
        <v>53</v>
      </c>
      <c r="D3181" s="209" t="s">
        <v>1002</v>
      </c>
      <c r="E3181" s="212">
        <v>5322</v>
      </c>
      <c r="F3181" s="213" t="s">
        <v>1213</v>
      </c>
      <c r="G3181" s="231"/>
      <c r="H3181" s="89"/>
      <c r="I3181" s="90" t="s">
        <v>1004</v>
      </c>
      <c r="J3181" s="90"/>
      <c r="K3181" s="90" t="s">
        <v>90</v>
      </c>
      <c r="L3181" s="90"/>
      <c r="M3181" s="91"/>
      <c r="N3181" s="312">
        <v>1</v>
      </c>
      <c r="O3181" s="313">
        <f t="shared" ref="O3181:O3189" si="545">N3181/N$3179</f>
        <v>0.1</v>
      </c>
      <c r="P3181" s="104"/>
      <c r="Q3181" s="92"/>
      <c r="R3181" s="92"/>
      <c r="S3181" s="92"/>
      <c r="T3181" s="92"/>
      <c r="U3181" s="92">
        <v>1</v>
      </c>
      <c r="V3181" s="92"/>
      <c r="W3181" s="92"/>
      <c r="X3181" s="109">
        <f t="shared" si="539"/>
        <v>5000</v>
      </c>
      <c r="Y3181" s="83"/>
      <c r="Z3181" s="110">
        <f t="shared" si="540"/>
        <v>500</v>
      </c>
      <c r="AA3181" s="111"/>
      <c r="AB3181" s="92"/>
      <c r="AC3181" s="92"/>
      <c r="AD3181" s="92"/>
      <c r="AE3181" s="92"/>
      <c r="AF3181" s="92"/>
      <c r="AG3181" s="92"/>
      <c r="AH3181" s="92"/>
      <c r="AI3181" s="109">
        <f t="shared" si="541"/>
        <v>0</v>
      </c>
      <c r="AJ3181" s="83"/>
      <c r="AK3181" s="110">
        <f t="shared" si="542"/>
        <v>0</v>
      </c>
      <c r="AL3181" s="111"/>
      <c r="AM3181" s="92"/>
      <c r="AN3181" s="92"/>
      <c r="AO3181" s="92"/>
      <c r="AP3181" s="92">
        <v>1</v>
      </c>
      <c r="AQ3181" s="92"/>
      <c r="AR3181" s="92"/>
      <c r="AS3181" s="92"/>
      <c r="AT3181" s="92"/>
      <c r="AU3181" s="92"/>
      <c r="AV3181" s="109">
        <f t="shared" si="543"/>
        <v>100</v>
      </c>
      <c r="AW3181" s="75"/>
      <c r="AX3181" s="110">
        <f t="shared" si="544"/>
        <v>10</v>
      </c>
      <c r="AY3181" s="111"/>
      <c r="AZ3181" s="93"/>
      <c r="BA3181" s="94" t="s">
        <v>131</v>
      </c>
      <c r="BB3181" s="71"/>
      <c r="BC3181" s="95"/>
      <c r="BD3181" s="41">
        <v>5</v>
      </c>
      <c r="BE3181" s="52">
        <v>53</v>
      </c>
      <c r="BF3181" s="103">
        <v>5313</v>
      </c>
      <c r="BG3181" s="280" t="s">
        <v>52</v>
      </c>
    </row>
    <row r="3182" spans="1:59" s="63" customFormat="1" ht="12.75" x14ac:dyDescent="0.2">
      <c r="A3182" s="196">
        <v>5</v>
      </c>
      <c r="B3182" s="197" t="s">
        <v>938</v>
      </c>
      <c r="C3182" s="208">
        <v>53</v>
      </c>
      <c r="D3182" s="209" t="s">
        <v>1002</v>
      </c>
      <c r="E3182" s="212">
        <v>5322</v>
      </c>
      <c r="F3182" s="213" t="s">
        <v>1213</v>
      </c>
      <c r="G3182" s="231"/>
      <c r="H3182" s="89"/>
      <c r="I3182" s="90" t="s">
        <v>941</v>
      </c>
      <c r="J3182" s="90"/>
      <c r="K3182" s="90" t="s">
        <v>64</v>
      </c>
      <c r="L3182" s="90" t="s">
        <v>119</v>
      </c>
      <c r="M3182" s="91"/>
      <c r="N3182" s="312">
        <v>1</v>
      </c>
      <c r="O3182" s="313">
        <f t="shared" si="545"/>
        <v>0.1</v>
      </c>
      <c r="P3182" s="104">
        <v>1</v>
      </c>
      <c r="Q3182" s="92"/>
      <c r="R3182" s="92"/>
      <c r="S3182" s="92"/>
      <c r="T3182" s="92"/>
      <c r="U3182" s="92"/>
      <c r="V3182" s="92"/>
      <c r="W3182" s="92"/>
      <c r="X3182" s="109">
        <f t="shared" si="539"/>
        <v>100</v>
      </c>
      <c r="Y3182" s="83"/>
      <c r="Z3182" s="110">
        <f t="shared" si="540"/>
        <v>10</v>
      </c>
      <c r="AA3182" s="111"/>
      <c r="AB3182" s="92"/>
      <c r="AC3182" s="92"/>
      <c r="AD3182" s="92"/>
      <c r="AE3182" s="92"/>
      <c r="AF3182" s="92"/>
      <c r="AG3182" s="92"/>
      <c r="AH3182" s="92"/>
      <c r="AI3182" s="109">
        <f t="shared" si="541"/>
        <v>0</v>
      </c>
      <c r="AJ3182" s="83"/>
      <c r="AK3182" s="110">
        <f t="shared" si="542"/>
        <v>0</v>
      </c>
      <c r="AL3182" s="111"/>
      <c r="AM3182" s="92"/>
      <c r="AN3182" s="92"/>
      <c r="AO3182" s="92"/>
      <c r="AP3182" s="92"/>
      <c r="AQ3182" s="92"/>
      <c r="AR3182" s="92"/>
      <c r="AS3182" s="92"/>
      <c r="AT3182" s="92">
        <v>1</v>
      </c>
      <c r="AU3182" s="92"/>
      <c r="AV3182" s="109">
        <f t="shared" si="543"/>
        <v>2500</v>
      </c>
      <c r="AW3182" s="75"/>
      <c r="AX3182" s="110">
        <f t="shared" si="544"/>
        <v>250</v>
      </c>
      <c r="AY3182" s="111"/>
      <c r="AZ3182" s="93"/>
      <c r="BA3182" s="94" t="s">
        <v>131</v>
      </c>
      <c r="BB3182" s="71"/>
      <c r="BC3182" s="95"/>
      <c r="BD3182" s="41">
        <v>5</v>
      </c>
      <c r="BE3182" s="52">
        <v>53</v>
      </c>
      <c r="BF3182" s="103">
        <v>5313</v>
      </c>
      <c r="BG3182" s="280" t="s">
        <v>52</v>
      </c>
    </row>
    <row r="3183" spans="1:59" s="63" customFormat="1" ht="12.75" x14ac:dyDescent="0.2">
      <c r="A3183" s="196">
        <v>5</v>
      </c>
      <c r="B3183" s="197" t="s">
        <v>938</v>
      </c>
      <c r="C3183" s="208">
        <v>53</v>
      </c>
      <c r="D3183" s="209" t="s">
        <v>1002</v>
      </c>
      <c r="E3183" s="212">
        <v>5322</v>
      </c>
      <c r="F3183" s="213" t="s">
        <v>1213</v>
      </c>
      <c r="G3183" s="231"/>
      <c r="H3183" s="89"/>
      <c r="I3183" s="90" t="s">
        <v>952</v>
      </c>
      <c r="J3183" s="90"/>
      <c r="K3183" s="90" t="s">
        <v>73</v>
      </c>
      <c r="L3183" s="90" t="s">
        <v>95</v>
      </c>
      <c r="M3183" s="91"/>
      <c r="N3183" s="312">
        <v>1</v>
      </c>
      <c r="O3183" s="313">
        <f t="shared" si="545"/>
        <v>0.1</v>
      </c>
      <c r="P3183" s="104"/>
      <c r="Q3183" s="92"/>
      <c r="R3183" s="92"/>
      <c r="S3183" s="92"/>
      <c r="T3183" s="92"/>
      <c r="U3183" s="92"/>
      <c r="V3183" s="92"/>
      <c r="W3183" s="92">
        <v>1</v>
      </c>
      <c r="X3183" s="109">
        <f t="shared" si="539"/>
        <v>25000</v>
      </c>
      <c r="Y3183" s="83"/>
      <c r="Z3183" s="110">
        <f t="shared" si="540"/>
        <v>2500</v>
      </c>
      <c r="AA3183" s="111"/>
      <c r="AB3183" s="92"/>
      <c r="AC3183" s="92"/>
      <c r="AD3183" s="92"/>
      <c r="AE3183" s="92"/>
      <c r="AF3183" s="92"/>
      <c r="AG3183" s="92"/>
      <c r="AH3183" s="92"/>
      <c r="AI3183" s="109">
        <f t="shared" si="541"/>
        <v>0</v>
      </c>
      <c r="AJ3183" s="83"/>
      <c r="AK3183" s="110">
        <f t="shared" si="542"/>
        <v>0</v>
      </c>
      <c r="AL3183" s="111"/>
      <c r="AM3183" s="92"/>
      <c r="AN3183" s="92"/>
      <c r="AO3183" s="92"/>
      <c r="AP3183" s="92">
        <v>1</v>
      </c>
      <c r="AQ3183" s="92"/>
      <c r="AR3183" s="92"/>
      <c r="AS3183" s="92"/>
      <c r="AT3183" s="92"/>
      <c r="AU3183" s="92"/>
      <c r="AV3183" s="109">
        <f t="shared" si="543"/>
        <v>100</v>
      </c>
      <c r="AW3183" s="75"/>
      <c r="AX3183" s="110">
        <f t="shared" si="544"/>
        <v>10</v>
      </c>
      <c r="AY3183" s="111"/>
      <c r="AZ3183" s="93"/>
      <c r="BA3183" s="94" t="s">
        <v>131</v>
      </c>
      <c r="BB3183" s="71"/>
      <c r="BC3183" s="95"/>
      <c r="BD3183" s="41">
        <v>5</v>
      </c>
      <c r="BE3183" s="52">
        <v>53</v>
      </c>
      <c r="BF3183" s="103">
        <v>5313</v>
      </c>
      <c r="BG3183" s="280" t="s">
        <v>52</v>
      </c>
    </row>
    <row r="3184" spans="1:59" s="63" customFormat="1" ht="12.75" x14ac:dyDescent="0.2">
      <c r="A3184" s="196">
        <v>5</v>
      </c>
      <c r="B3184" s="197" t="s">
        <v>938</v>
      </c>
      <c r="C3184" s="208">
        <v>53</v>
      </c>
      <c r="D3184" s="209" t="s">
        <v>1002</v>
      </c>
      <c r="E3184" s="212">
        <v>5322</v>
      </c>
      <c r="F3184" s="213" t="s">
        <v>1213</v>
      </c>
      <c r="G3184" s="231"/>
      <c r="H3184" s="89"/>
      <c r="I3184" s="90" t="s">
        <v>290</v>
      </c>
      <c r="J3184" s="90"/>
      <c r="K3184" s="90" t="s">
        <v>64</v>
      </c>
      <c r="L3184" s="90" t="s">
        <v>136</v>
      </c>
      <c r="M3184" s="91"/>
      <c r="N3184" s="312">
        <v>1</v>
      </c>
      <c r="O3184" s="313">
        <f t="shared" si="545"/>
        <v>0.1</v>
      </c>
      <c r="P3184" s="104">
        <v>1</v>
      </c>
      <c r="Q3184" s="92"/>
      <c r="R3184" s="92"/>
      <c r="S3184" s="92"/>
      <c r="T3184" s="92"/>
      <c r="U3184" s="92"/>
      <c r="V3184" s="92"/>
      <c r="W3184" s="92"/>
      <c r="X3184" s="109">
        <f t="shared" si="539"/>
        <v>100</v>
      </c>
      <c r="Y3184" s="83"/>
      <c r="Z3184" s="110">
        <f t="shared" si="540"/>
        <v>10</v>
      </c>
      <c r="AA3184" s="111"/>
      <c r="AB3184" s="92"/>
      <c r="AC3184" s="92"/>
      <c r="AD3184" s="92"/>
      <c r="AE3184" s="92"/>
      <c r="AF3184" s="92"/>
      <c r="AG3184" s="92"/>
      <c r="AH3184" s="92"/>
      <c r="AI3184" s="109">
        <f t="shared" si="541"/>
        <v>0</v>
      </c>
      <c r="AJ3184" s="83"/>
      <c r="AK3184" s="110">
        <f t="shared" si="542"/>
        <v>0</v>
      </c>
      <c r="AL3184" s="111"/>
      <c r="AM3184" s="92"/>
      <c r="AN3184" s="92"/>
      <c r="AO3184" s="92"/>
      <c r="AP3184" s="92"/>
      <c r="AQ3184" s="92"/>
      <c r="AR3184" s="92"/>
      <c r="AS3184" s="92"/>
      <c r="AT3184" s="92">
        <v>1</v>
      </c>
      <c r="AU3184" s="92"/>
      <c r="AV3184" s="109">
        <f t="shared" si="543"/>
        <v>2500</v>
      </c>
      <c r="AW3184" s="75"/>
      <c r="AX3184" s="110">
        <f t="shared" si="544"/>
        <v>250</v>
      </c>
      <c r="AY3184" s="111"/>
      <c r="AZ3184" s="93"/>
      <c r="BA3184" s="94" t="s">
        <v>131</v>
      </c>
      <c r="BB3184" s="71"/>
      <c r="BC3184" s="95"/>
      <c r="BD3184" s="41">
        <v>5</v>
      </c>
      <c r="BE3184" s="52">
        <v>53</v>
      </c>
      <c r="BF3184" s="103">
        <v>5313</v>
      </c>
      <c r="BG3184" s="280" t="s">
        <v>52</v>
      </c>
    </row>
    <row r="3185" spans="1:59" s="63" customFormat="1" ht="12.75" x14ac:dyDescent="0.2">
      <c r="A3185" s="196">
        <v>5</v>
      </c>
      <c r="B3185" s="197" t="s">
        <v>938</v>
      </c>
      <c r="C3185" s="208">
        <v>53</v>
      </c>
      <c r="D3185" s="209" t="s">
        <v>1002</v>
      </c>
      <c r="E3185" s="212">
        <v>5322</v>
      </c>
      <c r="F3185" s="213" t="s">
        <v>1213</v>
      </c>
      <c r="G3185" s="231"/>
      <c r="H3185" s="89"/>
      <c r="I3185" s="90" t="s">
        <v>926</v>
      </c>
      <c r="J3185" s="90"/>
      <c r="K3185" s="90" t="s">
        <v>73</v>
      </c>
      <c r="L3185" s="90" t="s">
        <v>69</v>
      </c>
      <c r="M3185" s="91"/>
      <c r="N3185" s="312">
        <v>1</v>
      </c>
      <c r="O3185" s="313">
        <f t="shared" si="545"/>
        <v>0.1</v>
      </c>
      <c r="P3185" s="104"/>
      <c r="Q3185" s="92"/>
      <c r="R3185" s="92"/>
      <c r="S3185" s="92"/>
      <c r="T3185" s="92"/>
      <c r="U3185" s="92"/>
      <c r="V3185" s="92"/>
      <c r="W3185" s="92">
        <v>1</v>
      </c>
      <c r="X3185" s="109">
        <f t="shared" si="539"/>
        <v>25000</v>
      </c>
      <c r="Y3185" s="83"/>
      <c r="Z3185" s="110">
        <f t="shared" si="540"/>
        <v>2500</v>
      </c>
      <c r="AA3185" s="111"/>
      <c r="AB3185" s="92"/>
      <c r="AC3185" s="92"/>
      <c r="AD3185" s="92"/>
      <c r="AE3185" s="92"/>
      <c r="AF3185" s="92"/>
      <c r="AG3185" s="92"/>
      <c r="AH3185" s="92"/>
      <c r="AI3185" s="109">
        <f t="shared" si="541"/>
        <v>0</v>
      </c>
      <c r="AJ3185" s="83"/>
      <c r="AK3185" s="110">
        <f t="shared" si="542"/>
        <v>0</v>
      </c>
      <c r="AL3185" s="111"/>
      <c r="AM3185" s="92"/>
      <c r="AN3185" s="92"/>
      <c r="AO3185" s="92"/>
      <c r="AP3185" s="92">
        <v>1</v>
      </c>
      <c r="AQ3185" s="92"/>
      <c r="AR3185" s="92"/>
      <c r="AS3185" s="92"/>
      <c r="AT3185" s="92"/>
      <c r="AU3185" s="92"/>
      <c r="AV3185" s="109">
        <f t="shared" si="543"/>
        <v>100</v>
      </c>
      <c r="AW3185" s="75"/>
      <c r="AX3185" s="110">
        <f t="shared" si="544"/>
        <v>10</v>
      </c>
      <c r="AY3185" s="111"/>
      <c r="AZ3185" s="93"/>
      <c r="BA3185" s="94" t="s">
        <v>131</v>
      </c>
      <c r="BB3185" s="71"/>
      <c r="BC3185" s="95"/>
      <c r="BD3185" s="41">
        <v>5</v>
      </c>
      <c r="BE3185" s="52">
        <v>53</v>
      </c>
      <c r="BF3185" s="103">
        <v>5313</v>
      </c>
      <c r="BG3185" s="280" t="s">
        <v>52</v>
      </c>
    </row>
    <row r="3186" spans="1:59" s="63" customFormat="1" ht="12.75" x14ac:dyDescent="0.2">
      <c r="A3186" s="196">
        <v>5</v>
      </c>
      <c r="B3186" s="197" t="s">
        <v>938</v>
      </c>
      <c r="C3186" s="208">
        <v>53</v>
      </c>
      <c r="D3186" s="209" t="s">
        <v>1002</v>
      </c>
      <c r="E3186" s="212">
        <v>5322</v>
      </c>
      <c r="F3186" s="213" t="s">
        <v>1213</v>
      </c>
      <c r="G3186" s="231"/>
      <c r="H3186" s="89"/>
      <c r="I3186" s="90" t="s">
        <v>904</v>
      </c>
      <c r="J3186" s="90"/>
      <c r="K3186" s="90" t="s">
        <v>64</v>
      </c>
      <c r="L3186" s="90" t="s">
        <v>119</v>
      </c>
      <c r="M3186" s="91"/>
      <c r="N3186" s="312">
        <v>1</v>
      </c>
      <c r="O3186" s="313">
        <f t="shared" si="545"/>
        <v>0.1</v>
      </c>
      <c r="P3186" s="104">
        <v>1</v>
      </c>
      <c r="Q3186" s="92"/>
      <c r="R3186" s="92"/>
      <c r="S3186" s="92"/>
      <c r="T3186" s="92"/>
      <c r="U3186" s="92"/>
      <c r="V3186" s="92"/>
      <c r="W3186" s="92"/>
      <c r="X3186" s="109">
        <f t="shared" si="539"/>
        <v>100</v>
      </c>
      <c r="Y3186" s="83"/>
      <c r="Z3186" s="110">
        <f t="shared" si="540"/>
        <v>10</v>
      </c>
      <c r="AA3186" s="111"/>
      <c r="AB3186" s="92"/>
      <c r="AC3186" s="92"/>
      <c r="AD3186" s="92"/>
      <c r="AE3186" s="92"/>
      <c r="AF3186" s="92"/>
      <c r="AG3186" s="92"/>
      <c r="AH3186" s="92"/>
      <c r="AI3186" s="109">
        <f t="shared" si="541"/>
        <v>0</v>
      </c>
      <c r="AJ3186" s="83"/>
      <c r="AK3186" s="110">
        <f t="shared" si="542"/>
        <v>0</v>
      </c>
      <c r="AL3186" s="111"/>
      <c r="AM3186" s="92"/>
      <c r="AN3186" s="92"/>
      <c r="AO3186" s="92"/>
      <c r="AP3186" s="92"/>
      <c r="AQ3186" s="92"/>
      <c r="AR3186" s="92"/>
      <c r="AS3186" s="92"/>
      <c r="AT3186" s="92">
        <v>1</v>
      </c>
      <c r="AU3186" s="92"/>
      <c r="AV3186" s="109">
        <f t="shared" si="543"/>
        <v>2500</v>
      </c>
      <c r="AW3186" s="75"/>
      <c r="AX3186" s="110">
        <f t="shared" si="544"/>
        <v>250</v>
      </c>
      <c r="AY3186" s="111"/>
      <c r="AZ3186" s="93"/>
      <c r="BA3186" s="94" t="s">
        <v>131</v>
      </c>
      <c r="BB3186" s="71"/>
      <c r="BC3186" s="95"/>
      <c r="BD3186" s="41">
        <v>5</v>
      </c>
      <c r="BE3186" s="52">
        <v>53</v>
      </c>
      <c r="BF3186" s="103">
        <v>5313</v>
      </c>
      <c r="BG3186" s="280" t="s">
        <v>52</v>
      </c>
    </row>
    <row r="3187" spans="1:59" s="63" customFormat="1" ht="12.75" x14ac:dyDescent="0.2">
      <c r="A3187" s="196">
        <v>5</v>
      </c>
      <c r="B3187" s="197" t="s">
        <v>938</v>
      </c>
      <c r="C3187" s="208">
        <v>53</v>
      </c>
      <c r="D3187" s="209" t="s">
        <v>1002</v>
      </c>
      <c r="E3187" s="212">
        <v>5322</v>
      </c>
      <c r="F3187" s="213" t="s">
        <v>1213</v>
      </c>
      <c r="G3187" s="231"/>
      <c r="H3187" s="89"/>
      <c r="I3187" s="90" t="s">
        <v>1005</v>
      </c>
      <c r="J3187" s="90"/>
      <c r="K3187" s="90" t="s">
        <v>64</v>
      </c>
      <c r="L3187" s="90" t="s">
        <v>258</v>
      </c>
      <c r="M3187" s="91"/>
      <c r="N3187" s="312">
        <v>1</v>
      </c>
      <c r="O3187" s="313">
        <f t="shared" si="545"/>
        <v>0.1</v>
      </c>
      <c r="P3187" s="104">
        <v>1</v>
      </c>
      <c r="Q3187" s="92"/>
      <c r="R3187" s="92"/>
      <c r="S3187" s="92"/>
      <c r="T3187" s="92"/>
      <c r="U3187" s="92"/>
      <c r="V3187" s="92"/>
      <c r="W3187" s="92"/>
      <c r="X3187" s="109">
        <f t="shared" si="539"/>
        <v>100</v>
      </c>
      <c r="Y3187" s="83"/>
      <c r="Z3187" s="110">
        <f t="shared" si="540"/>
        <v>10</v>
      </c>
      <c r="AA3187" s="111"/>
      <c r="AB3187" s="92"/>
      <c r="AC3187" s="92"/>
      <c r="AD3187" s="92"/>
      <c r="AE3187" s="92"/>
      <c r="AF3187" s="92"/>
      <c r="AG3187" s="92"/>
      <c r="AH3187" s="92"/>
      <c r="AI3187" s="109">
        <f t="shared" si="541"/>
        <v>0</v>
      </c>
      <c r="AJ3187" s="83"/>
      <c r="AK3187" s="110">
        <f t="shared" si="542"/>
        <v>0</v>
      </c>
      <c r="AL3187" s="111"/>
      <c r="AM3187" s="92"/>
      <c r="AN3187" s="92"/>
      <c r="AO3187" s="92"/>
      <c r="AP3187" s="92"/>
      <c r="AQ3187" s="92"/>
      <c r="AR3187" s="92">
        <v>1</v>
      </c>
      <c r="AS3187" s="92"/>
      <c r="AT3187" s="92"/>
      <c r="AU3187" s="92"/>
      <c r="AV3187" s="109">
        <f t="shared" si="543"/>
        <v>500</v>
      </c>
      <c r="AW3187" s="75"/>
      <c r="AX3187" s="110">
        <f t="shared" si="544"/>
        <v>50</v>
      </c>
      <c r="AY3187" s="111"/>
      <c r="AZ3187" s="93"/>
      <c r="BA3187" s="94" t="s">
        <v>131</v>
      </c>
      <c r="BB3187" s="71"/>
      <c r="BC3187" s="95"/>
      <c r="BD3187" s="41">
        <v>5</v>
      </c>
      <c r="BE3187" s="52">
        <v>53</v>
      </c>
      <c r="BF3187" s="103">
        <v>5313</v>
      </c>
      <c r="BG3187" s="280" t="s">
        <v>52</v>
      </c>
    </row>
    <row r="3188" spans="1:59" s="63" customFormat="1" ht="12.75" x14ac:dyDescent="0.2">
      <c r="A3188" s="196">
        <v>5</v>
      </c>
      <c r="B3188" s="197" t="s">
        <v>938</v>
      </c>
      <c r="C3188" s="208">
        <v>53</v>
      </c>
      <c r="D3188" s="209" t="s">
        <v>1002</v>
      </c>
      <c r="E3188" s="212">
        <v>5322</v>
      </c>
      <c r="F3188" s="213" t="s">
        <v>1213</v>
      </c>
      <c r="G3188" s="231"/>
      <c r="H3188" s="89"/>
      <c r="I3188" s="90" t="s">
        <v>1006</v>
      </c>
      <c r="J3188" s="90"/>
      <c r="K3188" s="90" t="s">
        <v>73</v>
      </c>
      <c r="L3188" s="90" t="s">
        <v>95</v>
      </c>
      <c r="M3188" s="91"/>
      <c r="N3188" s="312">
        <v>1</v>
      </c>
      <c r="O3188" s="313">
        <f t="shared" si="545"/>
        <v>0.1</v>
      </c>
      <c r="P3188" s="104"/>
      <c r="Q3188" s="92"/>
      <c r="R3188" s="92"/>
      <c r="S3188" s="92"/>
      <c r="T3188" s="92"/>
      <c r="U3188" s="92"/>
      <c r="V3188" s="92"/>
      <c r="W3188" s="92">
        <v>1</v>
      </c>
      <c r="X3188" s="109">
        <f t="shared" si="539"/>
        <v>25000</v>
      </c>
      <c r="Y3188" s="83"/>
      <c r="Z3188" s="110">
        <f t="shared" si="540"/>
        <v>2500</v>
      </c>
      <c r="AA3188" s="111"/>
      <c r="AB3188" s="92"/>
      <c r="AC3188" s="92"/>
      <c r="AD3188" s="92"/>
      <c r="AE3188" s="92"/>
      <c r="AF3188" s="92"/>
      <c r="AG3188" s="92"/>
      <c r="AH3188" s="92"/>
      <c r="AI3188" s="109">
        <f t="shared" si="541"/>
        <v>0</v>
      </c>
      <c r="AJ3188" s="83"/>
      <c r="AK3188" s="110">
        <f t="shared" si="542"/>
        <v>0</v>
      </c>
      <c r="AL3188" s="111"/>
      <c r="AM3188" s="92"/>
      <c r="AN3188" s="92"/>
      <c r="AO3188" s="92"/>
      <c r="AP3188" s="92">
        <v>1</v>
      </c>
      <c r="AQ3188" s="92"/>
      <c r="AR3188" s="92"/>
      <c r="AS3188" s="92"/>
      <c r="AT3188" s="92"/>
      <c r="AU3188" s="92"/>
      <c r="AV3188" s="109">
        <f t="shared" si="543"/>
        <v>100</v>
      </c>
      <c r="AW3188" s="75"/>
      <c r="AX3188" s="110">
        <f t="shared" si="544"/>
        <v>10</v>
      </c>
      <c r="AY3188" s="111"/>
      <c r="AZ3188" s="93"/>
      <c r="BA3188" s="94" t="s">
        <v>131</v>
      </c>
      <c r="BB3188" s="71"/>
      <c r="BC3188" s="95"/>
      <c r="BD3188" s="41">
        <v>5</v>
      </c>
      <c r="BE3188" s="52">
        <v>53</v>
      </c>
      <c r="BF3188" s="103">
        <v>5313</v>
      </c>
      <c r="BG3188" s="280" t="s">
        <v>52</v>
      </c>
    </row>
    <row r="3189" spans="1:59" s="63" customFormat="1" ht="12.75" x14ac:dyDescent="0.2">
      <c r="A3189" s="196">
        <v>5</v>
      </c>
      <c r="B3189" s="197" t="s">
        <v>938</v>
      </c>
      <c r="C3189" s="208">
        <v>53</v>
      </c>
      <c r="D3189" s="209" t="s">
        <v>1002</v>
      </c>
      <c r="E3189" s="212">
        <v>5322</v>
      </c>
      <c r="F3189" s="213" t="s">
        <v>1213</v>
      </c>
      <c r="G3189" s="231"/>
      <c r="H3189" s="89"/>
      <c r="I3189" s="90" t="s">
        <v>634</v>
      </c>
      <c r="J3189" s="90"/>
      <c r="K3189" s="90" t="s">
        <v>511</v>
      </c>
      <c r="L3189" s="90"/>
      <c r="M3189" s="91"/>
      <c r="N3189" s="312">
        <v>1</v>
      </c>
      <c r="O3189" s="313">
        <f t="shared" si="545"/>
        <v>0.1</v>
      </c>
      <c r="P3189" s="104"/>
      <c r="Q3189" s="92"/>
      <c r="R3189" s="92"/>
      <c r="S3189" s="92"/>
      <c r="T3189" s="92"/>
      <c r="U3189" s="92"/>
      <c r="V3189" s="92"/>
      <c r="W3189" s="92">
        <v>1</v>
      </c>
      <c r="X3189" s="109">
        <f t="shared" si="539"/>
        <v>25000</v>
      </c>
      <c r="Y3189" s="83"/>
      <c r="Z3189" s="110">
        <f t="shared" si="540"/>
        <v>2500</v>
      </c>
      <c r="AA3189" s="111"/>
      <c r="AB3189" s="92"/>
      <c r="AC3189" s="92"/>
      <c r="AD3189" s="92"/>
      <c r="AE3189" s="92"/>
      <c r="AF3189" s="92"/>
      <c r="AG3189" s="92"/>
      <c r="AH3189" s="92"/>
      <c r="AI3189" s="109">
        <f t="shared" si="541"/>
        <v>0</v>
      </c>
      <c r="AJ3189" s="83"/>
      <c r="AK3189" s="110">
        <f t="shared" si="542"/>
        <v>0</v>
      </c>
      <c r="AL3189" s="111"/>
      <c r="AM3189" s="92"/>
      <c r="AN3189" s="92"/>
      <c r="AO3189" s="92"/>
      <c r="AP3189" s="92">
        <v>1</v>
      </c>
      <c r="AQ3189" s="92"/>
      <c r="AR3189" s="92"/>
      <c r="AS3189" s="92"/>
      <c r="AT3189" s="92"/>
      <c r="AU3189" s="92"/>
      <c r="AV3189" s="109">
        <f t="shared" si="543"/>
        <v>100</v>
      </c>
      <c r="AW3189" s="75"/>
      <c r="AX3189" s="110">
        <f t="shared" si="544"/>
        <v>10</v>
      </c>
      <c r="AY3189" s="111"/>
      <c r="AZ3189" s="93"/>
      <c r="BA3189" s="94" t="s">
        <v>131</v>
      </c>
      <c r="BB3189" s="71"/>
      <c r="BC3189" s="95"/>
      <c r="BD3189" s="41">
        <v>5</v>
      </c>
      <c r="BE3189" s="52">
        <v>53</v>
      </c>
      <c r="BF3189" s="103">
        <v>5313</v>
      </c>
      <c r="BG3189" s="280" t="s">
        <v>52</v>
      </c>
    </row>
    <row r="3190" spans="1:59" s="63" customFormat="1" ht="12.75" x14ac:dyDescent="0.2">
      <c r="A3190" s="196">
        <v>5</v>
      </c>
      <c r="B3190" s="197" t="s">
        <v>938</v>
      </c>
      <c r="C3190" s="208">
        <v>53</v>
      </c>
      <c r="D3190" s="209" t="s">
        <v>1002</v>
      </c>
      <c r="E3190" s="212">
        <v>5322</v>
      </c>
      <c r="F3190" s="213" t="s">
        <v>1213</v>
      </c>
      <c r="G3190" s="231"/>
      <c r="H3190" s="65"/>
      <c r="I3190" s="222"/>
      <c r="J3190" s="66"/>
      <c r="K3190" s="66"/>
      <c r="L3190" s="66"/>
      <c r="M3190" s="64"/>
      <c r="N3190" s="304"/>
      <c r="O3190" s="305"/>
      <c r="P3190" s="127"/>
      <c r="Q3190" s="67"/>
      <c r="R3190" s="67"/>
      <c r="S3190" s="67"/>
      <c r="T3190" s="67"/>
      <c r="U3190" s="67"/>
      <c r="V3190" s="67"/>
      <c r="W3190" s="67"/>
      <c r="X3190" s="67"/>
      <c r="Y3190" s="68"/>
      <c r="Z3190" s="68"/>
      <c r="AA3190" s="68"/>
      <c r="AB3190" s="67"/>
      <c r="AC3190" s="67"/>
      <c r="AD3190" s="67"/>
      <c r="AE3190" s="67"/>
      <c r="AF3190" s="67"/>
      <c r="AG3190" s="67"/>
      <c r="AH3190" s="67"/>
      <c r="AI3190" s="67"/>
      <c r="AJ3190" s="68"/>
      <c r="AK3190" s="68"/>
      <c r="AL3190" s="68"/>
      <c r="AM3190" s="67"/>
      <c r="AN3190" s="67"/>
      <c r="AO3190" s="67"/>
      <c r="AP3190" s="67"/>
      <c r="AQ3190" s="67"/>
      <c r="AR3190" s="67"/>
      <c r="AS3190" s="67"/>
      <c r="AT3190" s="67"/>
      <c r="AU3190" s="67"/>
      <c r="AV3190" s="67"/>
      <c r="AW3190" s="67"/>
      <c r="AX3190" s="68"/>
      <c r="AY3190" s="68"/>
      <c r="AZ3190" s="69"/>
      <c r="BA3190" s="70"/>
      <c r="BB3190" s="71"/>
      <c r="BC3190" s="95"/>
      <c r="BD3190" s="41">
        <v>5</v>
      </c>
      <c r="BE3190" s="52">
        <v>53</v>
      </c>
      <c r="BF3190" s="103">
        <v>5313</v>
      </c>
      <c r="BG3190" s="275"/>
    </row>
    <row r="3191" spans="1:59" s="63" customFormat="1" ht="12.75" x14ac:dyDescent="0.2">
      <c r="A3191" s="196">
        <v>5</v>
      </c>
      <c r="B3191" s="197" t="s">
        <v>938</v>
      </c>
      <c r="C3191" s="208">
        <v>53</v>
      </c>
      <c r="D3191" s="209" t="s">
        <v>1002</v>
      </c>
      <c r="E3191" s="212">
        <v>5322</v>
      </c>
      <c r="F3191" s="213" t="s">
        <v>1213</v>
      </c>
      <c r="G3191" s="232"/>
      <c r="H3191" s="97"/>
      <c r="I3191" s="224"/>
      <c r="J3191" s="98"/>
      <c r="K3191" s="98"/>
      <c r="L3191" s="98"/>
      <c r="M3191" s="96"/>
      <c r="N3191" s="307"/>
      <c r="O3191" s="246"/>
      <c r="P3191" s="124"/>
      <c r="Q3191" s="99"/>
      <c r="R3191" s="99"/>
      <c r="S3191" s="99"/>
      <c r="T3191" s="99"/>
      <c r="U3191" s="99"/>
      <c r="V3191" s="99"/>
      <c r="W3191" s="99"/>
      <c r="X3191" s="99"/>
      <c r="Y3191" s="100"/>
      <c r="Z3191" s="100"/>
      <c r="AA3191" s="100"/>
      <c r="AB3191" s="99"/>
      <c r="AC3191" s="99"/>
      <c r="AD3191" s="99"/>
      <c r="AE3191" s="99"/>
      <c r="AF3191" s="99"/>
      <c r="AG3191" s="99"/>
      <c r="AH3191" s="99"/>
      <c r="AI3191" s="99"/>
      <c r="AJ3191" s="100"/>
      <c r="AK3191" s="100"/>
      <c r="AL3191" s="100"/>
      <c r="AM3191" s="99"/>
      <c r="AN3191" s="99"/>
      <c r="AO3191" s="99"/>
      <c r="AP3191" s="99"/>
      <c r="AQ3191" s="99"/>
      <c r="AR3191" s="99"/>
      <c r="AS3191" s="99"/>
      <c r="AT3191" s="99"/>
      <c r="AU3191" s="99"/>
      <c r="AV3191" s="99"/>
      <c r="AW3191" s="99"/>
      <c r="AX3191" s="100"/>
      <c r="AY3191" s="100"/>
      <c r="AZ3191" s="101"/>
      <c r="BA3191" s="102"/>
      <c r="BB3191" s="95"/>
      <c r="BC3191" s="95"/>
      <c r="BD3191" s="41">
        <v>5</v>
      </c>
      <c r="BE3191" s="52">
        <v>53</v>
      </c>
      <c r="BF3191" s="103">
        <v>5313</v>
      </c>
      <c r="BG3191" s="277"/>
    </row>
    <row r="3192" spans="1:59" s="63" customFormat="1" ht="12.75" x14ac:dyDescent="0.2">
      <c r="A3192" s="196">
        <v>5</v>
      </c>
      <c r="B3192" s="197" t="s">
        <v>938</v>
      </c>
      <c r="C3192" s="208">
        <v>53</v>
      </c>
      <c r="D3192" s="209" t="s">
        <v>1002</v>
      </c>
      <c r="E3192" s="212">
        <v>5323</v>
      </c>
      <c r="F3192" s="211" t="s">
        <v>1214</v>
      </c>
      <c r="G3192" s="230"/>
      <c r="H3192" s="56"/>
      <c r="I3192" s="221"/>
      <c r="J3192" s="57"/>
      <c r="K3192" s="57"/>
      <c r="L3192" s="57"/>
      <c r="M3192" s="55"/>
      <c r="N3192" s="303"/>
      <c r="O3192" s="245"/>
      <c r="P3192" s="122"/>
      <c r="Q3192" s="58"/>
      <c r="R3192" s="58"/>
      <c r="S3192" s="58"/>
      <c r="T3192" s="58"/>
      <c r="U3192" s="58"/>
      <c r="V3192" s="58"/>
      <c r="W3192" s="58"/>
      <c r="X3192" s="58"/>
      <c r="Y3192" s="59"/>
      <c r="Z3192" s="59"/>
      <c r="AA3192" s="59"/>
      <c r="AB3192" s="58"/>
      <c r="AC3192" s="58"/>
      <c r="AD3192" s="58"/>
      <c r="AE3192" s="58"/>
      <c r="AF3192" s="58"/>
      <c r="AG3192" s="58"/>
      <c r="AH3192" s="58"/>
      <c r="AI3192" s="58"/>
      <c r="AJ3192" s="59"/>
      <c r="AK3192" s="59"/>
      <c r="AL3192" s="59"/>
      <c r="AM3192" s="58"/>
      <c r="AN3192" s="58"/>
      <c r="AO3192" s="58"/>
      <c r="AP3192" s="58"/>
      <c r="AQ3192" s="58"/>
      <c r="AR3192" s="58"/>
      <c r="AS3192" s="58"/>
      <c r="AT3192" s="58"/>
      <c r="AU3192" s="58"/>
      <c r="AV3192" s="58"/>
      <c r="AW3192" s="58"/>
      <c r="AX3192" s="59"/>
      <c r="AY3192" s="59"/>
      <c r="AZ3192" s="60"/>
      <c r="BA3192" s="61"/>
      <c r="BB3192" s="54"/>
      <c r="BC3192" s="54"/>
      <c r="BD3192" s="41">
        <v>5</v>
      </c>
      <c r="BE3192" s="52">
        <v>53</v>
      </c>
      <c r="BF3192" s="103">
        <v>5313</v>
      </c>
      <c r="BG3192" s="277"/>
    </row>
    <row r="3193" spans="1:59" s="63" customFormat="1" ht="12.75" x14ac:dyDescent="0.2">
      <c r="A3193" s="196">
        <v>5</v>
      </c>
      <c r="B3193" s="197" t="s">
        <v>938</v>
      </c>
      <c r="C3193" s="208">
        <v>53</v>
      </c>
      <c r="D3193" s="209" t="s">
        <v>1002</v>
      </c>
      <c r="E3193" s="212">
        <v>5323</v>
      </c>
      <c r="F3193" s="211" t="s">
        <v>1214</v>
      </c>
      <c r="G3193" s="231"/>
      <c r="H3193" s="65"/>
      <c r="I3193" s="222"/>
      <c r="J3193" s="66"/>
      <c r="K3193" s="66"/>
      <c r="L3193" s="66"/>
      <c r="M3193" s="64"/>
      <c r="N3193" s="304"/>
      <c r="O3193" s="305"/>
      <c r="P3193" s="127"/>
      <c r="Q3193" s="67"/>
      <c r="R3193" s="67"/>
      <c r="S3193" s="67"/>
      <c r="T3193" s="67"/>
      <c r="U3193" s="67"/>
      <c r="V3193" s="67"/>
      <c r="W3193" s="67"/>
      <c r="X3193" s="67"/>
      <c r="Y3193" s="68"/>
      <c r="Z3193" s="68"/>
      <c r="AA3193" s="68"/>
      <c r="AB3193" s="67"/>
      <c r="AC3193" s="67"/>
      <c r="AD3193" s="67"/>
      <c r="AE3193" s="67"/>
      <c r="AF3193" s="67"/>
      <c r="AG3193" s="67"/>
      <c r="AH3193" s="67"/>
      <c r="AI3193" s="67"/>
      <c r="AJ3193" s="68"/>
      <c r="AK3193" s="68"/>
      <c r="AL3193" s="68"/>
      <c r="AM3193" s="67"/>
      <c r="AN3193" s="67"/>
      <c r="AO3193" s="67"/>
      <c r="AP3193" s="67"/>
      <c r="AQ3193" s="67"/>
      <c r="AR3193" s="67"/>
      <c r="AS3193" s="67"/>
      <c r="AT3193" s="67"/>
      <c r="AU3193" s="67"/>
      <c r="AV3193" s="67"/>
      <c r="AW3193" s="67"/>
      <c r="AX3193" s="68"/>
      <c r="AY3193" s="68"/>
      <c r="AZ3193" s="69"/>
      <c r="BA3193" s="70"/>
      <c r="BB3193" s="71"/>
      <c r="BC3193" s="54"/>
      <c r="BD3193" s="41">
        <v>5</v>
      </c>
      <c r="BE3193" s="52">
        <v>53</v>
      </c>
      <c r="BF3193" s="103">
        <v>5313</v>
      </c>
      <c r="BG3193" s="275"/>
    </row>
    <row r="3194" spans="1:59" s="63" customFormat="1" ht="12.75" x14ac:dyDescent="0.2">
      <c r="A3194" s="196">
        <v>5</v>
      </c>
      <c r="B3194" s="197" t="s">
        <v>938</v>
      </c>
      <c r="C3194" s="208">
        <v>53</v>
      </c>
      <c r="D3194" s="209" t="s">
        <v>1002</v>
      </c>
      <c r="E3194" s="212">
        <v>5323</v>
      </c>
      <c r="F3194" s="211" t="s">
        <v>1214</v>
      </c>
      <c r="G3194" s="231"/>
      <c r="H3194" s="72" t="s">
        <v>47</v>
      </c>
      <c r="I3194" s="223"/>
      <c r="J3194" s="73"/>
      <c r="K3194" s="73"/>
      <c r="L3194" s="73"/>
      <c r="M3194" s="74"/>
      <c r="N3194" s="247"/>
      <c r="O3194" s="306"/>
      <c r="P3194" s="105"/>
      <c r="Q3194" s="75"/>
      <c r="R3194" s="75"/>
      <c r="S3194" s="75"/>
      <c r="T3194" s="75"/>
      <c r="U3194" s="75"/>
      <c r="V3194" s="75"/>
      <c r="W3194" s="75"/>
      <c r="X3194" s="75"/>
      <c r="Y3194" s="76">
        <f>IF(ISNUMBER(VLOOKUP(Y3196,P$7:W$7,MATCH(Y3196,P$7:W$7))),VLOOKUP(Y3196,P$7:W$7,MATCH(Y3196,P$7:W$7)),IF(N3198=0,"No Data",IF(Y3196&gt;0,"&lt;100",0)))</f>
        <v>5000</v>
      </c>
      <c r="Z3194" s="77">
        <f>IF(ISNUMBER(VLOOKUP(Z3198,P$7:W$7,MATCH(Z3198,P$7:W$7))),VLOOKUP(Z3198,P$7:W$7,MATCH(Z3198,P$7:W$7)),IF(N3198=0,"No Data",IF(Z3198&gt;0,"&lt;100",0)))</f>
        <v>5000</v>
      </c>
      <c r="AA3194" s="106">
        <f>IF(ISNUMBER(Z3194),Z3194,0)</f>
        <v>5000</v>
      </c>
      <c r="AB3194" s="75"/>
      <c r="AC3194" s="75"/>
      <c r="AD3194" s="75"/>
      <c r="AE3194" s="75"/>
      <c r="AF3194" s="75"/>
      <c r="AG3194" s="75"/>
      <c r="AH3194" s="75"/>
      <c r="AI3194" s="75"/>
      <c r="AJ3194" s="76">
        <f>IF(ISNUMBER(VLOOKUP(AJ3196,AB$7:AH$7,MATCH(AJ3196,AB$7:AH$7))),VLOOKUP(AJ3196,AB$7:AH$7,MATCH(AJ3196,AB$7:AH$7)),IF(N3198=0,"No Data",IF(AJ3196&gt;0,"&lt;50",0)))</f>
        <v>0</v>
      </c>
      <c r="AK3194" s="77">
        <f>IF(ISNUMBER(VLOOKUP(AK3198,AB$7:AH$7,MATCH(AK3198,AB$7:AH$7))),VLOOKUP(AK3198,AB$7:AH$7,MATCH(AK3198,AB$7:AH$7)),IF(N3198=0,"No Data",IF(AK3198&gt;0,"&lt;50",0)))</f>
        <v>0</v>
      </c>
      <c r="AL3194" s="106">
        <f>IF(ISNUMBER(AK3194),AK3194,0)</f>
        <v>0</v>
      </c>
      <c r="AM3194" s="75"/>
      <c r="AN3194" s="75"/>
      <c r="AO3194" s="75"/>
      <c r="AP3194" s="75"/>
      <c r="AQ3194" s="75"/>
      <c r="AR3194" s="75"/>
      <c r="AS3194" s="75"/>
      <c r="AT3194" s="75"/>
      <c r="AU3194" s="75"/>
      <c r="AV3194" s="75"/>
      <c r="AW3194" s="76">
        <f>IF(ISNUMBER(VLOOKUP(AW3196,AM$7:AU$7,MATCH(AW3196,AM$7:AU$7))),VLOOKUP(AW3196,AM$7:AU$7,MATCH(AW3196,AM$7:AU$7)),IF(N3198=0,"No Data",IF(AW3196&gt;0,"&lt;10",0)))</f>
        <v>500</v>
      </c>
      <c r="AX3194" s="77">
        <f>IF(ISNUMBER(VLOOKUP(AX3198,AM$7:AU$7,MATCH(AX3198,AM$7:AU$7))),VLOOKUP(AX3198,AM$7:AU$7,MATCH(AX3198,AM$7:AU$7)),IF(N3198=0,"No Data",IF(AX3198&gt;0,"&lt;10",0)))</f>
        <v>500</v>
      </c>
      <c r="AY3194" s="106">
        <f>IF(ISNUMBER(AX3194),AX3194,0)</f>
        <v>500</v>
      </c>
      <c r="AZ3194" s="79"/>
      <c r="BA3194" s="80"/>
      <c r="BB3194" s="71"/>
      <c r="BC3194" s="54"/>
      <c r="BD3194" s="41">
        <v>5</v>
      </c>
      <c r="BE3194" s="52">
        <v>53</v>
      </c>
      <c r="BF3194" s="103">
        <v>5313</v>
      </c>
      <c r="BG3194" s="276" t="s">
        <v>47</v>
      </c>
    </row>
    <row r="3195" spans="1:59" s="63" customFormat="1" ht="12.75" x14ac:dyDescent="0.2">
      <c r="A3195" s="196">
        <v>5</v>
      </c>
      <c r="B3195" s="197" t="s">
        <v>938</v>
      </c>
      <c r="C3195" s="208">
        <v>53</v>
      </c>
      <c r="D3195" s="209" t="s">
        <v>1002</v>
      </c>
      <c r="E3195" s="212">
        <v>5323</v>
      </c>
      <c r="F3195" s="211" t="s">
        <v>1214</v>
      </c>
      <c r="G3195" s="231"/>
      <c r="H3195" s="81" t="s">
        <v>48</v>
      </c>
      <c r="I3195" s="223"/>
      <c r="J3195" s="73"/>
      <c r="K3195" s="73"/>
      <c r="L3195" s="73"/>
      <c r="M3195" s="74"/>
      <c r="N3195" s="247"/>
      <c r="O3195" s="306"/>
      <c r="P3195" s="105"/>
      <c r="Q3195" s="75"/>
      <c r="R3195" s="75"/>
      <c r="S3195" s="75"/>
      <c r="T3195" s="75"/>
      <c r="U3195" s="75"/>
      <c r="V3195" s="75"/>
      <c r="W3195" s="75"/>
      <c r="X3195" s="75"/>
      <c r="Y3195" s="82">
        <f>MIN(X3199:X3201)</f>
        <v>0</v>
      </c>
      <c r="Z3195" s="83"/>
      <c r="AA3195" s="83"/>
      <c r="AB3195" s="75"/>
      <c r="AC3195" s="75"/>
      <c r="AD3195" s="75"/>
      <c r="AE3195" s="75"/>
      <c r="AF3195" s="75"/>
      <c r="AG3195" s="75"/>
      <c r="AH3195" s="75"/>
      <c r="AI3195" s="75"/>
      <c r="AJ3195" s="82">
        <f>MIN(AI3199:AI3201)</f>
        <v>0</v>
      </c>
      <c r="AK3195" s="83"/>
      <c r="AL3195" s="83"/>
      <c r="AM3195" s="75"/>
      <c r="AN3195" s="75"/>
      <c r="AO3195" s="75"/>
      <c r="AP3195" s="75"/>
      <c r="AQ3195" s="75"/>
      <c r="AR3195" s="75"/>
      <c r="AS3195" s="75"/>
      <c r="AT3195" s="75"/>
      <c r="AU3195" s="75"/>
      <c r="AV3195" s="75"/>
      <c r="AW3195" s="82">
        <f>MIN(AV3199:AV3201)</f>
        <v>25</v>
      </c>
      <c r="AX3195" s="83"/>
      <c r="AY3195" s="83"/>
      <c r="AZ3195" s="79"/>
      <c r="BA3195" s="80"/>
      <c r="BB3195" s="71"/>
      <c r="BC3195" s="54"/>
      <c r="BD3195" s="41">
        <v>5</v>
      </c>
      <c r="BE3195" s="52">
        <v>53</v>
      </c>
      <c r="BF3195" s="103">
        <v>5313</v>
      </c>
      <c r="BG3195" s="278" t="s">
        <v>48</v>
      </c>
    </row>
    <row r="3196" spans="1:59" s="63" customFormat="1" ht="12.75" x14ac:dyDescent="0.2">
      <c r="A3196" s="196">
        <v>5</v>
      </c>
      <c r="B3196" s="197" t="s">
        <v>938</v>
      </c>
      <c r="C3196" s="208">
        <v>53</v>
      </c>
      <c r="D3196" s="209" t="s">
        <v>1002</v>
      </c>
      <c r="E3196" s="212">
        <v>5323</v>
      </c>
      <c r="F3196" s="211" t="s">
        <v>1214</v>
      </c>
      <c r="G3196" s="231"/>
      <c r="H3196" s="81" t="s">
        <v>49</v>
      </c>
      <c r="I3196" s="223"/>
      <c r="J3196" s="73"/>
      <c r="K3196" s="73"/>
      <c r="L3196" s="73"/>
      <c r="M3196" s="74"/>
      <c r="N3196" s="247"/>
      <c r="O3196" s="306"/>
      <c r="P3196" s="105"/>
      <c r="Q3196" s="75"/>
      <c r="R3196" s="75"/>
      <c r="S3196" s="75"/>
      <c r="T3196" s="75"/>
      <c r="U3196" s="75"/>
      <c r="V3196" s="75"/>
      <c r="W3196" s="75"/>
      <c r="X3196" s="75"/>
      <c r="Y3196" s="84">
        <f>IF(ISNUMBER(AVERAGE(X3199:X3201)),AVERAGE(X3199:X3201),0)</f>
        <v>8366.6666666666661</v>
      </c>
      <c r="Z3196" s="83"/>
      <c r="AA3196" s="83"/>
      <c r="AB3196" s="75"/>
      <c r="AC3196" s="75"/>
      <c r="AD3196" s="75"/>
      <c r="AE3196" s="75"/>
      <c r="AF3196" s="75"/>
      <c r="AG3196" s="75"/>
      <c r="AH3196" s="75"/>
      <c r="AI3196" s="75"/>
      <c r="AJ3196" s="84">
        <f>IF(ISNUMBER(AVERAGE(AI3199:AI3201)),AVERAGE(AI3199:AI3201),0)</f>
        <v>0</v>
      </c>
      <c r="AK3196" s="83"/>
      <c r="AL3196" s="83"/>
      <c r="AM3196" s="75"/>
      <c r="AN3196" s="75"/>
      <c r="AO3196" s="75"/>
      <c r="AP3196" s="75"/>
      <c r="AQ3196" s="75"/>
      <c r="AR3196" s="75"/>
      <c r="AS3196" s="75"/>
      <c r="AT3196" s="75"/>
      <c r="AU3196" s="75"/>
      <c r="AV3196" s="75"/>
      <c r="AW3196" s="84">
        <f>IF(ISNUMBER(AVERAGE(AV3199:AV3201)),AVERAGE(AV3199:AV3201),0)</f>
        <v>875</v>
      </c>
      <c r="AX3196" s="83"/>
      <c r="AY3196" s="83"/>
      <c r="AZ3196" s="79"/>
      <c r="BA3196" s="80"/>
      <c r="BB3196" s="71"/>
      <c r="BC3196" s="54"/>
      <c r="BD3196" s="41">
        <v>5</v>
      </c>
      <c r="BE3196" s="52">
        <v>53</v>
      </c>
      <c r="BF3196" s="103">
        <v>5313</v>
      </c>
      <c r="BG3196" s="278" t="s">
        <v>49</v>
      </c>
    </row>
    <row r="3197" spans="1:59" s="63" customFormat="1" ht="12.75" x14ac:dyDescent="0.2">
      <c r="A3197" s="196">
        <v>5</v>
      </c>
      <c r="B3197" s="197" t="s">
        <v>938</v>
      </c>
      <c r="C3197" s="208">
        <v>53</v>
      </c>
      <c r="D3197" s="209" t="s">
        <v>1002</v>
      </c>
      <c r="E3197" s="212">
        <v>5323</v>
      </c>
      <c r="F3197" s="211" t="s">
        <v>1214</v>
      </c>
      <c r="G3197" s="231"/>
      <c r="H3197" s="81" t="s">
        <v>50</v>
      </c>
      <c r="I3197" s="223"/>
      <c r="J3197" s="73"/>
      <c r="K3197" s="73"/>
      <c r="L3197" s="73"/>
      <c r="M3197" s="74"/>
      <c r="N3197" s="247"/>
      <c r="O3197" s="306"/>
      <c r="P3197" s="105"/>
      <c r="Q3197" s="75"/>
      <c r="R3197" s="75"/>
      <c r="S3197" s="75"/>
      <c r="T3197" s="75"/>
      <c r="U3197" s="75"/>
      <c r="V3197" s="75"/>
      <c r="W3197" s="75"/>
      <c r="X3197" s="75"/>
      <c r="Y3197" s="84">
        <f>MAX(X3199:X3201)</f>
        <v>25000</v>
      </c>
      <c r="Z3197" s="83"/>
      <c r="AA3197" s="83"/>
      <c r="AB3197" s="75"/>
      <c r="AC3197" s="75"/>
      <c r="AD3197" s="75"/>
      <c r="AE3197" s="75"/>
      <c r="AF3197" s="75"/>
      <c r="AG3197" s="75"/>
      <c r="AH3197" s="75"/>
      <c r="AI3197" s="75"/>
      <c r="AJ3197" s="84">
        <f>MAX(AI3199:AI3201)</f>
        <v>0</v>
      </c>
      <c r="AK3197" s="83"/>
      <c r="AL3197" s="83"/>
      <c r="AM3197" s="75"/>
      <c r="AN3197" s="75"/>
      <c r="AO3197" s="75"/>
      <c r="AP3197" s="75"/>
      <c r="AQ3197" s="75"/>
      <c r="AR3197" s="75"/>
      <c r="AS3197" s="75"/>
      <c r="AT3197" s="75"/>
      <c r="AU3197" s="75"/>
      <c r="AV3197" s="75"/>
      <c r="AW3197" s="84">
        <f>MAX(AV3199:AV3201)</f>
        <v>2500</v>
      </c>
      <c r="AX3197" s="83"/>
      <c r="AY3197" s="83"/>
      <c r="AZ3197" s="79"/>
      <c r="BA3197" s="80"/>
      <c r="BB3197" s="71"/>
      <c r="BC3197" s="54"/>
      <c r="BD3197" s="41">
        <v>5</v>
      </c>
      <c r="BE3197" s="52">
        <v>53</v>
      </c>
      <c r="BF3197" s="103">
        <v>5313</v>
      </c>
      <c r="BG3197" s="278" t="s">
        <v>50</v>
      </c>
    </row>
    <row r="3198" spans="1:59" s="63" customFormat="1" ht="12.75" x14ac:dyDescent="0.2">
      <c r="A3198" s="196">
        <v>5</v>
      </c>
      <c r="B3198" s="197" t="s">
        <v>938</v>
      </c>
      <c r="C3198" s="208">
        <v>53</v>
      </c>
      <c r="D3198" s="209" t="s">
        <v>1002</v>
      </c>
      <c r="E3198" s="212">
        <v>5323</v>
      </c>
      <c r="F3198" s="211" t="s">
        <v>1214</v>
      </c>
      <c r="G3198" s="231"/>
      <c r="H3198" s="85" t="s">
        <v>51</v>
      </c>
      <c r="I3198" s="223"/>
      <c r="J3198" s="73"/>
      <c r="K3198" s="73"/>
      <c r="L3198" s="73"/>
      <c r="M3198" s="74"/>
      <c r="N3198" s="248">
        <f>SUM(N3199:N3201)</f>
        <v>3</v>
      </c>
      <c r="O3198" s="293">
        <f>SUM(O3199:O3201)</f>
        <v>1</v>
      </c>
      <c r="P3198" s="292"/>
      <c r="Q3198" s="87"/>
      <c r="R3198" s="87"/>
      <c r="S3198" s="87"/>
      <c r="T3198" s="87"/>
      <c r="U3198" s="87"/>
      <c r="V3198" s="87"/>
      <c r="W3198" s="87"/>
      <c r="X3198" s="87"/>
      <c r="Y3198" s="88"/>
      <c r="Z3198" s="107">
        <f>SUM(Z3199:Z3201)</f>
        <v>8366.6666666666661</v>
      </c>
      <c r="AA3198" s="88"/>
      <c r="AB3198" s="87"/>
      <c r="AC3198" s="87"/>
      <c r="AD3198" s="87"/>
      <c r="AE3198" s="87"/>
      <c r="AF3198" s="87"/>
      <c r="AG3198" s="87"/>
      <c r="AH3198" s="87"/>
      <c r="AI3198" s="87"/>
      <c r="AJ3198" s="88"/>
      <c r="AK3198" s="107">
        <f>SUM(AK3199:AK3201)</f>
        <v>0</v>
      </c>
      <c r="AL3198" s="88"/>
      <c r="AM3198" s="87"/>
      <c r="AN3198" s="87"/>
      <c r="AO3198" s="87"/>
      <c r="AP3198" s="87"/>
      <c r="AQ3198" s="87"/>
      <c r="AR3198" s="87"/>
      <c r="AS3198" s="87"/>
      <c r="AT3198" s="87"/>
      <c r="AU3198" s="87"/>
      <c r="AV3198" s="87"/>
      <c r="AW3198" s="112"/>
      <c r="AX3198" s="107">
        <f>SUM(AX3199:AX3201)</f>
        <v>875</v>
      </c>
      <c r="AY3198" s="88"/>
      <c r="AZ3198" s="79"/>
      <c r="BA3198" s="80"/>
      <c r="BB3198" s="71"/>
      <c r="BC3198" s="54"/>
      <c r="BD3198" s="41">
        <v>5</v>
      </c>
      <c r="BE3198" s="52">
        <v>53</v>
      </c>
      <c r="BF3198" s="103">
        <v>5313</v>
      </c>
      <c r="BG3198" s="279" t="s">
        <v>51</v>
      </c>
    </row>
    <row r="3199" spans="1:59" s="63" customFormat="1" ht="12.75" x14ac:dyDescent="0.2">
      <c r="A3199" s="196">
        <v>5</v>
      </c>
      <c r="B3199" s="197" t="s">
        <v>938</v>
      </c>
      <c r="C3199" s="208">
        <v>53</v>
      </c>
      <c r="D3199" s="209" t="s">
        <v>1002</v>
      </c>
      <c r="E3199" s="212">
        <v>5323</v>
      </c>
      <c r="F3199" s="211" t="s">
        <v>1214</v>
      </c>
      <c r="G3199" s="231"/>
      <c r="H3199" s="89" t="s">
        <v>52</v>
      </c>
      <c r="I3199" s="90" t="s">
        <v>941</v>
      </c>
      <c r="J3199" s="90"/>
      <c r="K3199" s="90" t="s">
        <v>64</v>
      </c>
      <c r="L3199" s="90" t="s">
        <v>119</v>
      </c>
      <c r="M3199" s="91"/>
      <c r="N3199" s="312">
        <v>1</v>
      </c>
      <c r="O3199" s="313">
        <f>N3199/N$3198</f>
        <v>0.33333333333333331</v>
      </c>
      <c r="P3199" s="104">
        <v>1</v>
      </c>
      <c r="Q3199" s="92"/>
      <c r="R3199" s="92"/>
      <c r="S3199" s="92"/>
      <c r="T3199" s="92"/>
      <c r="U3199" s="92"/>
      <c r="V3199" s="92"/>
      <c r="W3199" s="92"/>
      <c r="X3199" s="109">
        <f t="shared" ref="X3199:X3201" si="546">P3199*P$7+Q3199*Q$7+R3199*R$7+S3199*S$7+T3199*T$7+U3199*U$7+V3199*V$7+W3199*W$7</f>
        <v>100</v>
      </c>
      <c r="Y3199" s="83"/>
      <c r="Z3199" s="110">
        <f t="shared" ref="Z3199:Z3201" si="547">X3199*$O3199</f>
        <v>33.333333333333329</v>
      </c>
      <c r="AA3199" s="111"/>
      <c r="AB3199" s="92"/>
      <c r="AC3199" s="92"/>
      <c r="AD3199" s="92"/>
      <c r="AE3199" s="92"/>
      <c r="AF3199" s="92"/>
      <c r="AG3199" s="92"/>
      <c r="AH3199" s="92"/>
      <c r="AI3199" s="109">
        <f t="shared" ref="AI3199:AI3201" si="548">AB3199*AB$7+AC3199*AC$7+AD3199*AD$7+AE3199*AE$7+AF3199*AF$7+AG3199*AG$7+AH3199*AH$7</f>
        <v>0</v>
      </c>
      <c r="AJ3199" s="83"/>
      <c r="AK3199" s="110">
        <f t="shared" ref="AK3199:AK3201" si="549">AI3199*$O3199</f>
        <v>0</v>
      </c>
      <c r="AL3199" s="111"/>
      <c r="AM3199" s="92"/>
      <c r="AN3199" s="92"/>
      <c r="AO3199" s="92"/>
      <c r="AP3199" s="92"/>
      <c r="AQ3199" s="92"/>
      <c r="AR3199" s="92"/>
      <c r="AS3199" s="92"/>
      <c r="AT3199" s="92">
        <v>1</v>
      </c>
      <c r="AU3199" s="92"/>
      <c r="AV3199" s="109">
        <f t="shared" ref="AV3199:AV3201" si="550">AM3199*AM$7+AN3199*AN$7+AO3199*AO$7+AP3199*AP$7+AQ3199*AQ$7+AR3199*AR$7+AS3199*AS$7+AT3199*AT$7+AU3199*AU$7</f>
        <v>2500</v>
      </c>
      <c r="AW3199" s="75"/>
      <c r="AX3199" s="110">
        <f t="shared" ref="AX3199:AX3201" si="551">AV3199*$O3199</f>
        <v>833.33333333333326</v>
      </c>
      <c r="AY3199" s="111"/>
      <c r="AZ3199" s="93"/>
      <c r="BA3199" s="94" t="s">
        <v>131</v>
      </c>
      <c r="BB3199" s="71"/>
      <c r="BC3199" s="54"/>
      <c r="BD3199" s="41">
        <v>5</v>
      </c>
      <c r="BE3199" s="52">
        <v>53</v>
      </c>
      <c r="BF3199" s="103">
        <v>5313</v>
      </c>
      <c r="BG3199" s="280" t="s">
        <v>52</v>
      </c>
    </row>
    <row r="3200" spans="1:59" s="63" customFormat="1" ht="12.75" x14ac:dyDescent="0.2">
      <c r="A3200" s="196">
        <v>5</v>
      </c>
      <c r="B3200" s="197" t="s">
        <v>938</v>
      </c>
      <c r="C3200" s="208">
        <v>53</v>
      </c>
      <c r="D3200" s="209" t="s">
        <v>1002</v>
      </c>
      <c r="E3200" s="212">
        <v>5323</v>
      </c>
      <c r="F3200" s="211" t="s">
        <v>1214</v>
      </c>
      <c r="G3200" s="231"/>
      <c r="H3200" s="89"/>
      <c r="I3200" s="90" t="s">
        <v>926</v>
      </c>
      <c r="J3200" s="90"/>
      <c r="K3200" s="90" t="s">
        <v>73</v>
      </c>
      <c r="L3200" s="90" t="s">
        <v>69</v>
      </c>
      <c r="M3200" s="91"/>
      <c r="N3200" s="312">
        <v>1</v>
      </c>
      <c r="O3200" s="313">
        <f>N3200/N$3198</f>
        <v>0.33333333333333331</v>
      </c>
      <c r="P3200" s="104"/>
      <c r="Q3200" s="92"/>
      <c r="R3200" s="92"/>
      <c r="S3200" s="92"/>
      <c r="T3200" s="92"/>
      <c r="U3200" s="92"/>
      <c r="V3200" s="92"/>
      <c r="W3200" s="92">
        <v>1</v>
      </c>
      <c r="X3200" s="109">
        <f t="shared" si="546"/>
        <v>25000</v>
      </c>
      <c r="Y3200" s="83"/>
      <c r="Z3200" s="110">
        <f t="shared" si="547"/>
        <v>8333.3333333333321</v>
      </c>
      <c r="AA3200" s="111"/>
      <c r="AB3200" s="92"/>
      <c r="AC3200" s="92"/>
      <c r="AD3200" s="92"/>
      <c r="AE3200" s="92"/>
      <c r="AF3200" s="92"/>
      <c r="AG3200" s="92"/>
      <c r="AH3200" s="92"/>
      <c r="AI3200" s="109">
        <f t="shared" si="548"/>
        <v>0</v>
      </c>
      <c r="AJ3200" s="83"/>
      <c r="AK3200" s="110">
        <f t="shared" si="549"/>
        <v>0</v>
      </c>
      <c r="AL3200" s="111"/>
      <c r="AM3200" s="92"/>
      <c r="AN3200" s="92"/>
      <c r="AO3200" s="92"/>
      <c r="AP3200" s="92">
        <v>1</v>
      </c>
      <c r="AQ3200" s="92"/>
      <c r="AR3200" s="92"/>
      <c r="AS3200" s="92"/>
      <c r="AT3200" s="92"/>
      <c r="AU3200" s="92"/>
      <c r="AV3200" s="109">
        <f t="shared" si="550"/>
        <v>100</v>
      </c>
      <c r="AW3200" s="75"/>
      <c r="AX3200" s="110">
        <f t="shared" si="551"/>
        <v>33.333333333333329</v>
      </c>
      <c r="AY3200" s="111"/>
      <c r="AZ3200" s="93"/>
      <c r="BA3200" s="94" t="s">
        <v>131</v>
      </c>
      <c r="BB3200" s="71"/>
      <c r="BC3200" s="54"/>
      <c r="BD3200" s="41">
        <v>5</v>
      </c>
      <c r="BE3200" s="52">
        <v>53</v>
      </c>
      <c r="BF3200" s="103">
        <v>5313</v>
      </c>
      <c r="BG3200" s="280" t="s">
        <v>52</v>
      </c>
    </row>
    <row r="3201" spans="1:59" s="63" customFormat="1" ht="12.75" x14ac:dyDescent="0.2">
      <c r="A3201" s="196">
        <v>5</v>
      </c>
      <c r="B3201" s="197" t="s">
        <v>938</v>
      </c>
      <c r="C3201" s="208">
        <v>53</v>
      </c>
      <c r="D3201" s="209" t="s">
        <v>1002</v>
      </c>
      <c r="E3201" s="212">
        <v>5323</v>
      </c>
      <c r="F3201" s="211" t="s">
        <v>1214</v>
      </c>
      <c r="G3201" s="231"/>
      <c r="H3201" s="89"/>
      <c r="I3201" s="90" t="s">
        <v>984</v>
      </c>
      <c r="J3201" s="90"/>
      <c r="K3201" s="90" t="s">
        <v>64</v>
      </c>
      <c r="L3201" s="90" t="s">
        <v>313</v>
      </c>
      <c r="M3201" s="91"/>
      <c r="N3201" s="312">
        <v>1</v>
      </c>
      <c r="O3201" s="313">
        <f>N3201/N$3198</f>
        <v>0.33333333333333331</v>
      </c>
      <c r="P3201" s="104"/>
      <c r="Q3201" s="92"/>
      <c r="R3201" s="92"/>
      <c r="S3201" s="92"/>
      <c r="T3201" s="92"/>
      <c r="U3201" s="92"/>
      <c r="V3201" s="92"/>
      <c r="W3201" s="92"/>
      <c r="X3201" s="109">
        <f t="shared" si="546"/>
        <v>0</v>
      </c>
      <c r="Y3201" s="83"/>
      <c r="Z3201" s="110">
        <f t="shared" si="547"/>
        <v>0</v>
      </c>
      <c r="AA3201" s="111"/>
      <c r="AB3201" s="92"/>
      <c r="AC3201" s="92"/>
      <c r="AD3201" s="92"/>
      <c r="AE3201" s="92"/>
      <c r="AF3201" s="92"/>
      <c r="AG3201" s="92"/>
      <c r="AH3201" s="92"/>
      <c r="AI3201" s="109">
        <f t="shared" si="548"/>
        <v>0</v>
      </c>
      <c r="AJ3201" s="83"/>
      <c r="AK3201" s="110">
        <f t="shared" si="549"/>
        <v>0</v>
      </c>
      <c r="AL3201" s="111"/>
      <c r="AM3201" s="92"/>
      <c r="AN3201" s="92">
        <v>1</v>
      </c>
      <c r="AO3201" s="92"/>
      <c r="AP3201" s="92"/>
      <c r="AQ3201" s="92"/>
      <c r="AR3201" s="92"/>
      <c r="AS3201" s="92"/>
      <c r="AT3201" s="92"/>
      <c r="AU3201" s="92"/>
      <c r="AV3201" s="109">
        <f t="shared" si="550"/>
        <v>25</v>
      </c>
      <c r="AW3201" s="75"/>
      <c r="AX3201" s="110">
        <f t="shared" si="551"/>
        <v>8.3333333333333321</v>
      </c>
      <c r="AY3201" s="111"/>
      <c r="AZ3201" s="93"/>
      <c r="BA3201" s="94" t="s">
        <v>131</v>
      </c>
      <c r="BB3201" s="71"/>
      <c r="BC3201" s="54"/>
      <c r="BD3201" s="41">
        <v>5</v>
      </c>
      <c r="BE3201" s="52">
        <v>53</v>
      </c>
      <c r="BF3201" s="103">
        <v>5313</v>
      </c>
      <c r="BG3201" s="280" t="s">
        <v>52</v>
      </c>
    </row>
    <row r="3202" spans="1:59" s="63" customFormat="1" ht="12.75" x14ac:dyDescent="0.2">
      <c r="A3202" s="196">
        <v>5</v>
      </c>
      <c r="B3202" s="197" t="s">
        <v>938</v>
      </c>
      <c r="C3202" s="208">
        <v>53</v>
      </c>
      <c r="D3202" s="209" t="s">
        <v>1002</v>
      </c>
      <c r="E3202" s="212">
        <v>5323</v>
      </c>
      <c r="F3202" s="211" t="s">
        <v>1214</v>
      </c>
      <c r="G3202" s="231"/>
      <c r="H3202" s="65"/>
      <c r="I3202" s="222"/>
      <c r="J3202" s="66"/>
      <c r="K3202" s="66"/>
      <c r="L3202" s="66"/>
      <c r="M3202" s="64"/>
      <c r="N3202" s="304"/>
      <c r="O3202" s="305"/>
      <c r="P3202" s="127"/>
      <c r="Q3202" s="67"/>
      <c r="R3202" s="67"/>
      <c r="S3202" s="67"/>
      <c r="T3202" s="67"/>
      <c r="U3202" s="67"/>
      <c r="V3202" s="67"/>
      <c r="W3202" s="67"/>
      <c r="X3202" s="67"/>
      <c r="Y3202" s="68"/>
      <c r="Z3202" s="68"/>
      <c r="AA3202" s="68"/>
      <c r="AB3202" s="67"/>
      <c r="AC3202" s="67"/>
      <c r="AD3202" s="67"/>
      <c r="AE3202" s="67"/>
      <c r="AF3202" s="67"/>
      <c r="AG3202" s="67"/>
      <c r="AH3202" s="67"/>
      <c r="AI3202" s="67"/>
      <c r="AJ3202" s="68"/>
      <c r="AK3202" s="68"/>
      <c r="AL3202" s="68"/>
      <c r="AM3202" s="67"/>
      <c r="AN3202" s="67"/>
      <c r="AO3202" s="67"/>
      <c r="AP3202" s="67"/>
      <c r="AQ3202" s="67"/>
      <c r="AR3202" s="67"/>
      <c r="AS3202" s="67"/>
      <c r="AT3202" s="67"/>
      <c r="AU3202" s="67"/>
      <c r="AV3202" s="67"/>
      <c r="AW3202" s="67"/>
      <c r="AX3202" s="68"/>
      <c r="AY3202" s="68"/>
      <c r="AZ3202" s="69"/>
      <c r="BA3202" s="70"/>
      <c r="BB3202" s="71"/>
      <c r="BC3202" s="54"/>
      <c r="BD3202" s="41">
        <v>5</v>
      </c>
      <c r="BE3202" s="52">
        <v>53</v>
      </c>
      <c r="BF3202" s="103">
        <v>5313</v>
      </c>
      <c r="BG3202" s="275"/>
    </row>
    <row r="3203" spans="1:59" s="63" customFormat="1" ht="12.75" x14ac:dyDescent="0.2">
      <c r="A3203" s="196">
        <v>5</v>
      </c>
      <c r="B3203" s="197" t="s">
        <v>938</v>
      </c>
      <c r="C3203" s="208">
        <v>53</v>
      </c>
      <c r="D3203" s="209" t="s">
        <v>1002</v>
      </c>
      <c r="E3203" s="212">
        <v>5323</v>
      </c>
      <c r="F3203" s="211" t="s">
        <v>1214</v>
      </c>
      <c r="G3203" s="230"/>
      <c r="H3203" s="56"/>
      <c r="I3203" s="221"/>
      <c r="J3203" s="57"/>
      <c r="K3203" s="57"/>
      <c r="L3203" s="57"/>
      <c r="M3203" s="55"/>
      <c r="N3203" s="303"/>
      <c r="O3203" s="245"/>
      <c r="P3203" s="122"/>
      <c r="Q3203" s="58"/>
      <c r="R3203" s="58"/>
      <c r="S3203" s="58"/>
      <c r="T3203" s="58"/>
      <c r="U3203" s="58"/>
      <c r="V3203" s="58"/>
      <c r="W3203" s="58"/>
      <c r="X3203" s="58"/>
      <c r="Y3203" s="59"/>
      <c r="Z3203" s="59"/>
      <c r="AA3203" s="59"/>
      <c r="AB3203" s="58"/>
      <c r="AC3203" s="58"/>
      <c r="AD3203" s="58"/>
      <c r="AE3203" s="58"/>
      <c r="AF3203" s="58"/>
      <c r="AG3203" s="58"/>
      <c r="AH3203" s="58"/>
      <c r="AI3203" s="58"/>
      <c r="AJ3203" s="59"/>
      <c r="AK3203" s="59"/>
      <c r="AL3203" s="59"/>
      <c r="AM3203" s="58"/>
      <c r="AN3203" s="58"/>
      <c r="AO3203" s="58"/>
      <c r="AP3203" s="58"/>
      <c r="AQ3203" s="58"/>
      <c r="AR3203" s="58"/>
      <c r="AS3203" s="58"/>
      <c r="AT3203" s="58"/>
      <c r="AU3203" s="58"/>
      <c r="AV3203" s="58"/>
      <c r="AW3203" s="58"/>
      <c r="AX3203" s="59"/>
      <c r="AY3203" s="59"/>
      <c r="AZ3203" s="60"/>
      <c r="BA3203" s="61"/>
      <c r="BB3203" s="54"/>
      <c r="BC3203" s="54"/>
      <c r="BD3203" s="41">
        <v>5</v>
      </c>
      <c r="BE3203" s="52">
        <v>53</v>
      </c>
      <c r="BF3203" s="103">
        <v>5313</v>
      </c>
      <c r="BG3203" s="277"/>
    </row>
    <row r="3204" spans="1:59" s="63" customFormat="1" ht="12.75" x14ac:dyDescent="0.2">
      <c r="A3204" s="196">
        <v>5</v>
      </c>
      <c r="B3204" s="197" t="s">
        <v>938</v>
      </c>
      <c r="C3204" s="208">
        <v>53</v>
      </c>
      <c r="D3204" s="209" t="s">
        <v>1002</v>
      </c>
      <c r="E3204" s="212">
        <v>5324</v>
      </c>
      <c r="F3204" s="213" t="s">
        <v>1215</v>
      </c>
      <c r="G3204" s="232"/>
      <c r="H3204" s="97"/>
      <c r="I3204" s="224"/>
      <c r="J3204" s="98"/>
      <c r="K3204" s="98"/>
      <c r="L3204" s="98"/>
      <c r="M3204" s="96"/>
      <c r="N3204" s="307"/>
      <c r="O3204" s="246"/>
      <c r="P3204" s="124"/>
      <c r="Q3204" s="99"/>
      <c r="R3204" s="99"/>
      <c r="S3204" s="99"/>
      <c r="T3204" s="99"/>
      <c r="U3204" s="99"/>
      <c r="V3204" s="99"/>
      <c r="W3204" s="99"/>
      <c r="X3204" s="99"/>
      <c r="Y3204" s="100"/>
      <c r="Z3204" s="100"/>
      <c r="AA3204" s="100"/>
      <c r="AB3204" s="99"/>
      <c r="AC3204" s="99"/>
      <c r="AD3204" s="99"/>
      <c r="AE3204" s="99"/>
      <c r="AF3204" s="99"/>
      <c r="AG3204" s="99"/>
      <c r="AH3204" s="99"/>
      <c r="AI3204" s="99"/>
      <c r="AJ3204" s="100"/>
      <c r="AK3204" s="100"/>
      <c r="AL3204" s="100"/>
      <c r="AM3204" s="99"/>
      <c r="AN3204" s="99"/>
      <c r="AO3204" s="99"/>
      <c r="AP3204" s="99"/>
      <c r="AQ3204" s="99"/>
      <c r="AR3204" s="99"/>
      <c r="AS3204" s="99"/>
      <c r="AT3204" s="99"/>
      <c r="AU3204" s="99"/>
      <c r="AV3204" s="99"/>
      <c r="AW3204" s="99"/>
      <c r="AX3204" s="100"/>
      <c r="AY3204" s="100"/>
      <c r="AZ3204" s="101"/>
      <c r="BA3204" s="102"/>
      <c r="BB3204" s="95"/>
      <c r="BC3204" s="95"/>
      <c r="BD3204" s="41">
        <v>5</v>
      </c>
      <c r="BE3204" s="52">
        <v>53</v>
      </c>
      <c r="BF3204" s="103">
        <v>5313</v>
      </c>
      <c r="BG3204" s="277"/>
    </row>
    <row r="3205" spans="1:59" s="63" customFormat="1" ht="12.75" x14ac:dyDescent="0.2">
      <c r="A3205" s="196">
        <v>5</v>
      </c>
      <c r="B3205" s="197" t="s">
        <v>938</v>
      </c>
      <c r="C3205" s="208">
        <v>53</v>
      </c>
      <c r="D3205" s="209" t="s">
        <v>1002</v>
      </c>
      <c r="E3205" s="212">
        <v>5324</v>
      </c>
      <c r="F3205" s="213" t="s">
        <v>1215</v>
      </c>
      <c r="G3205" s="231"/>
      <c r="H3205" s="65"/>
      <c r="I3205" s="222"/>
      <c r="J3205" s="66"/>
      <c r="K3205" s="66"/>
      <c r="L3205" s="66"/>
      <c r="M3205" s="64"/>
      <c r="N3205" s="304"/>
      <c r="O3205" s="305"/>
      <c r="P3205" s="127"/>
      <c r="Q3205" s="67"/>
      <c r="R3205" s="67"/>
      <c r="S3205" s="67"/>
      <c r="T3205" s="67"/>
      <c r="U3205" s="67"/>
      <c r="V3205" s="67"/>
      <c r="W3205" s="67"/>
      <c r="X3205" s="67"/>
      <c r="Y3205" s="68"/>
      <c r="Z3205" s="68"/>
      <c r="AA3205" s="68"/>
      <c r="AB3205" s="67"/>
      <c r="AC3205" s="67"/>
      <c r="AD3205" s="67"/>
      <c r="AE3205" s="67"/>
      <c r="AF3205" s="67"/>
      <c r="AG3205" s="67"/>
      <c r="AH3205" s="67"/>
      <c r="AI3205" s="67"/>
      <c r="AJ3205" s="68"/>
      <c r="AK3205" s="68"/>
      <c r="AL3205" s="68"/>
      <c r="AM3205" s="67"/>
      <c r="AN3205" s="67"/>
      <c r="AO3205" s="67"/>
      <c r="AP3205" s="67"/>
      <c r="AQ3205" s="67"/>
      <c r="AR3205" s="67"/>
      <c r="AS3205" s="67"/>
      <c r="AT3205" s="67"/>
      <c r="AU3205" s="67"/>
      <c r="AV3205" s="67"/>
      <c r="AW3205" s="67"/>
      <c r="AX3205" s="68"/>
      <c r="AY3205" s="68"/>
      <c r="AZ3205" s="69"/>
      <c r="BA3205" s="70"/>
      <c r="BB3205" s="71"/>
      <c r="BC3205" s="95"/>
      <c r="BD3205" s="41">
        <v>5</v>
      </c>
      <c r="BE3205" s="52">
        <v>53</v>
      </c>
      <c r="BF3205" s="103">
        <v>5313</v>
      </c>
      <c r="BG3205" s="275"/>
    </row>
    <row r="3206" spans="1:59" s="63" customFormat="1" ht="12.75" x14ac:dyDescent="0.2">
      <c r="A3206" s="196">
        <v>5</v>
      </c>
      <c r="B3206" s="197" t="s">
        <v>938</v>
      </c>
      <c r="C3206" s="208">
        <v>53</v>
      </c>
      <c r="D3206" s="209" t="s">
        <v>1002</v>
      </c>
      <c r="E3206" s="212">
        <v>5324</v>
      </c>
      <c r="F3206" s="213" t="s">
        <v>1215</v>
      </c>
      <c r="G3206" s="231"/>
      <c r="H3206" s="72" t="s">
        <v>47</v>
      </c>
      <c r="I3206" s="223"/>
      <c r="J3206" s="73"/>
      <c r="K3206" s="73"/>
      <c r="L3206" s="73"/>
      <c r="M3206" s="74"/>
      <c r="N3206" s="247"/>
      <c r="O3206" s="306"/>
      <c r="P3206" s="105"/>
      <c r="Q3206" s="75"/>
      <c r="R3206" s="75"/>
      <c r="S3206" s="75"/>
      <c r="T3206" s="75"/>
      <c r="U3206" s="75"/>
      <c r="V3206" s="75"/>
      <c r="W3206" s="75"/>
      <c r="X3206" s="75"/>
      <c r="Y3206" s="76">
        <f>IF(ISNUMBER(VLOOKUP(Y3208,P$7:W$7,MATCH(Y3208,P$7:W$7))),VLOOKUP(Y3208,P$7:W$7,MATCH(Y3208,P$7:W$7)),IF(N3210=0,"No Data",IF(Y3208&gt;0,"&lt;100",0)))</f>
        <v>10000</v>
      </c>
      <c r="Z3206" s="77">
        <f>IF(ISNUMBER(VLOOKUP(Z3210,P$7:W$7,MATCH(Z3210,P$7:W$7))),VLOOKUP(Z3210,P$7:W$7,MATCH(Z3210,P$7:W$7)),IF(N3210=0,"No Data",IF(Z3210&gt;0,"&lt;100",0)))</f>
        <v>10000</v>
      </c>
      <c r="AA3206" s="106">
        <f>IF(ISNUMBER(Z3206),Z3206,0)</f>
        <v>10000</v>
      </c>
      <c r="AB3206" s="75"/>
      <c r="AC3206" s="75"/>
      <c r="AD3206" s="75"/>
      <c r="AE3206" s="75"/>
      <c r="AF3206" s="75"/>
      <c r="AG3206" s="75"/>
      <c r="AH3206" s="75"/>
      <c r="AI3206" s="75"/>
      <c r="AJ3206" s="76">
        <f>IF(ISNUMBER(VLOOKUP(AJ3208,AB$7:AH$7,MATCH(AJ3208,AB$7:AH$7))),VLOOKUP(AJ3208,AB$7:AH$7,MATCH(AJ3208,AB$7:AH$7)),IF(N3210=0,"No Data",IF(AJ3208&gt;0,"&lt;50",0)))</f>
        <v>0</v>
      </c>
      <c r="AK3206" s="77">
        <f>IF(ISNUMBER(VLOOKUP(AK3210,AB$7:AH$7,MATCH(AK3210,AB$7:AH$7))),VLOOKUP(AK3210,AB$7:AH$7,MATCH(AK3210,AB$7:AH$7)),IF(N3210=0,"No Data",IF(AK3210&gt;0,"&lt;50",0)))</f>
        <v>0</v>
      </c>
      <c r="AL3206" s="106">
        <f>IF(ISNUMBER(AK3206),AK3206,0)</f>
        <v>0</v>
      </c>
      <c r="AM3206" s="75"/>
      <c r="AN3206" s="75"/>
      <c r="AO3206" s="75"/>
      <c r="AP3206" s="75"/>
      <c r="AQ3206" s="75"/>
      <c r="AR3206" s="75"/>
      <c r="AS3206" s="75"/>
      <c r="AT3206" s="75"/>
      <c r="AU3206" s="75"/>
      <c r="AV3206" s="75"/>
      <c r="AW3206" s="76">
        <f>IF(ISNUMBER(VLOOKUP(AW3208,AM$7:AU$7,MATCH(AW3208,AM$7:AU$7))),VLOOKUP(AW3208,AM$7:AU$7,MATCH(AW3208,AM$7:AU$7)),IF(N3210=0,"No Data",IF(AW3208&gt;0,"&lt;10",0)))</f>
        <v>1000</v>
      </c>
      <c r="AX3206" s="77">
        <f>IF(ISNUMBER(VLOOKUP(AX3210,AM$7:AU$7,MATCH(AX3210,AM$7:AU$7))),VLOOKUP(AX3210,AM$7:AU$7,MATCH(AX3210,AM$7:AU$7)),IF(N3210=0,"No Data",IF(AX3210&gt;0,"&lt;10",0)))</f>
        <v>1000</v>
      </c>
      <c r="AY3206" s="106">
        <f>IF(ISNUMBER(AX3206),AX3206,0)</f>
        <v>1000</v>
      </c>
      <c r="AZ3206" s="79"/>
      <c r="BA3206" s="80"/>
      <c r="BB3206" s="71"/>
      <c r="BC3206" s="95"/>
      <c r="BD3206" s="41">
        <v>5</v>
      </c>
      <c r="BE3206" s="52">
        <v>53</v>
      </c>
      <c r="BF3206" s="103">
        <v>5313</v>
      </c>
      <c r="BG3206" s="276" t="s">
        <v>47</v>
      </c>
    </row>
    <row r="3207" spans="1:59" s="63" customFormat="1" ht="12.75" x14ac:dyDescent="0.2">
      <c r="A3207" s="196">
        <v>5</v>
      </c>
      <c r="B3207" s="197" t="s">
        <v>938</v>
      </c>
      <c r="C3207" s="208">
        <v>53</v>
      </c>
      <c r="D3207" s="209" t="s">
        <v>1002</v>
      </c>
      <c r="E3207" s="212">
        <v>5324</v>
      </c>
      <c r="F3207" s="213" t="s">
        <v>1215</v>
      </c>
      <c r="G3207" s="231"/>
      <c r="H3207" s="81" t="s">
        <v>48</v>
      </c>
      <c r="I3207" s="223"/>
      <c r="J3207" s="73"/>
      <c r="K3207" s="73"/>
      <c r="L3207" s="73"/>
      <c r="M3207" s="74"/>
      <c r="N3207" s="247"/>
      <c r="O3207" s="306"/>
      <c r="P3207" s="105"/>
      <c r="Q3207" s="75"/>
      <c r="R3207" s="75"/>
      <c r="S3207" s="75"/>
      <c r="T3207" s="75"/>
      <c r="U3207" s="75"/>
      <c r="V3207" s="75"/>
      <c r="W3207" s="75"/>
      <c r="X3207" s="75"/>
      <c r="Y3207" s="82">
        <f>MIN(X3211:X3212)</f>
        <v>100</v>
      </c>
      <c r="Z3207" s="83"/>
      <c r="AA3207" s="83"/>
      <c r="AB3207" s="75"/>
      <c r="AC3207" s="75"/>
      <c r="AD3207" s="75"/>
      <c r="AE3207" s="75"/>
      <c r="AF3207" s="75"/>
      <c r="AG3207" s="75"/>
      <c r="AH3207" s="75"/>
      <c r="AI3207" s="75"/>
      <c r="AJ3207" s="82">
        <f>MIN(AI3211:AI3212)</f>
        <v>0</v>
      </c>
      <c r="AK3207" s="83"/>
      <c r="AL3207" s="83"/>
      <c r="AM3207" s="75"/>
      <c r="AN3207" s="75"/>
      <c r="AO3207" s="75"/>
      <c r="AP3207" s="75"/>
      <c r="AQ3207" s="75"/>
      <c r="AR3207" s="75"/>
      <c r="AS3207" s="75"/>
      <c r="AT3207" s="75"/>
      <c r="AU3207" s="75"/>
      <c r="AV3207" s="75"/>
      <c r="AW3207" s="82">
        <f>MIN(AV3211:AV3212)</f>
        <v>100</v>
      </c>
      <c r="AX3207" s="83"/>
      <c r="AY3207" s="83"/>
      <c r="AZ3207" s="79"/>
      <c r="BA3207" s="80"/>
      <c r="BB3207" s="71"/>
      <c r="BC3207" s="95"/>
      <c r="BD3207" s="41">
        <v>5</v>
      </c>
      <c r="BE3207" s="52">
        <v>53</v>
      </c>
      <c r="BF3207" s="103">
        <v>5313</v>
      </c>
      <c r="BG3207" s="278" t="s">
        <v>48</v>
      </c>
    </row>
    <row r="3208" spans="1:59" s="63" customFormat="1" ht="12.75" x14ac:dyDescent="0.2">
      <c r="A3208" s="196">
        <v>5</v>
      </c>
      <c r="B3208" s="197" t="s">
        <v>938</v>
      </c>
      <c r="C3208" s="208">
        <v>53</v>
      </c>
      <c r="D3208" s="209" t="s">
        <v>1002</v>
      </c>
      <c r="E3208" s="212">
        <v>5324</v>
      </c>
      <c r="F3208" s="213" t="s">
        <v>1215</v>
      </c>
      <c r="G3208" s="231"/>
      <c r="H3208" s="81" t="s">
        <v>49</v>
      </c>
      <c r="I3208" s="223"/>
      <c r="J3208" s="73"/>
      <c r="K3208" s="73"/>
      <c r="L3208" s="73"/>
      <c r="M3208" s="74"/>
      <c r="N3208" s="247"/>
      <c r="O3208" s="306"/>
      <c r="P3208" s="105"/>
      <c r="Q3208" s="75"/>
      <c r="R3208" s="75"/>
      <c r="S3208" s="75"/>
      <c r="T3208" s="75"/>
      <c r="U3208" s="75"/>
      <c r="V3208" s="75"/>
      <c r="W3208" s="75"/>
      <c r="X3208" s="75"/>
      <c r="Y3208" s="84">
        <f>IF(ISNUMBER(AVERAGE(X3211:X3212)),AVERAGE(X3211:X3212),0)</f>
        <v>12550</v>
      </c>
      <c r="Z3208" s="83"/>
      <c r="AA3208" s="83"/>
      <c r="AB3208" s="75"/>
      <c r="AC3208" s="75"/>
      <c r="AD3208" s="75"/>
      <c r="AE3208" s="75"/>
      <c r="AF3208" s="75"/>
      <c r="AG3208" s="75"/>
      <c r="AH3208" s="75"/>
      <c r="AI3208" s="75"/>
      <c r="AJ3208" s="84">
        <f>IF(ISNUMBER(AVERAGE(AI3211:AI3212)),AVERAGE(AI3211:AI3212),0)</f>
        <v>0</v>
      </c>
      <c r="AK3208" s="83"/>
      <c r="AL3208" s="83"/>
      <c r="AM3208" s="75"/>
      <c r="AN3208" s="75"/>
      <c r="AO3208" s="75"/>
      <c r="AP3208" s="75"/>
      <c r="AQ3208" s="75"/>
      <c r="AR3208" s="75"/>
      <c r="AS3208" s="75"/>
      <c r="AT3208" s="75"/>
      <c r="AU3208" s="75"/>
      <c r="AV3208" s="75"/>
      <c r="AW3208" s="84">
        <f>IF(ISNUMBER(AVERAGE(AV3211:AV3212)),AVERAGE(AV3211:AV3212),0)</f>
        <v>1300</v>
      </c>
      <c r="AX3208" s="83"/>
      <c r="AY3208" s="83"/>
      <c r="AZ3208" s="79"/>
      <c r="BA3208" s="80"/>
      <c r="BB3208" s="71"/>
      <c r="BC3208" s="95"/>
      <c r="BD3208" s="41">
        <v>5</v>
      </c>
      <c r="BE3208" s="52">
        <v>53</v>
      </c>
      <c r="BF3208" s="103">
        <v>5313</v>
      </c>
      <c r="BG3208" s="278" t="s">
        <v>49</v>
      </c>
    </row>
    <row r="3209" spans="1:59" s="63" customFormat="1" ht="12.75" x14ac:dyDescent="0.2">
      <c r="A3209" s="196">
        <v>5</v>
      </c>
      <c r="B3209" s="197" t="s">
        <v>938</v>
      </c>
      <c r="C3209" s="208">
        <v>53</v>
      </c>
      <c r="D3209" s="209" t="s">
        <v>1002</v>
      </c>
      <c r="E3209" s="212">
        <v>5324</v>
      </c>
      <c r="F3209" s="213" t="s">
        <v>1215</v>
      </c>
      <c r="G3209" s="231"/>
      <c r="H3209" s="81" t="s">
        <v>50</v>
      </c>
      <c r="I3209" s="223"/>
      <c r="J3209" s="73"/>
      <c r="K3209" s="73"/>
      <c r="L3209" s="73"/>
      <c r="M3209" s="74"/>
      <c r="N3209" s="247"/>
      <c r="O3209" s="306"/>
      <c r="P3209" s="105"/>
      <c r="Q3209" s="75"/>
      <c r="R3209" s="75"/>
      <c r="S3209" s="75"/>
      <c r="T3209" s="75"/>
      <c r="U3209" s="75"/>
      <c r="V3209" s="75"/>
      <c r="W3209" s="75"/>
      <c r="X3209" s="75"/>
      <c r="Y3209" s="84">
        <f>MAX(X3211:X3212)</f>
        <v>25000</v>
      </c>
      <c r="Z3209" s="83"/>
      <c r="AA3209" s="83"/>
      <c r="AB3209" s="75"/>
      <c r="AC3209" s="75"/>
      <c r="AD3209" s="75"/>
      <c r="AE3209" s="75"/>
      <c r="AF3209" s="75"/>
      <c r="AG3209" s="75"/>
      <c r="AH3209" s="75"/>
      <c r="AI3209" s="75"/>
      <c r="AJ3209" s="84">
        <f>MAX(AI3211:AI3212)</f>
        <v>0</v>
      </c>
      <c r="AK3209" s="83"/>
      <c r="AL3209" s="83"/>
      <c r="AM3209" s="75"/>
      <c r="AN3209" s="75"/>
      <c r="AO3209" s="75"/>
      <c r="AP3209" s="75"/>
      <c r="AQ3209" s="75"/>
      <c r="AR3209" s="75"/>
      <c r="AS3209" s="75"/>
      <c r="AT3209" s="75"/>
      <c r="AU3209" s="75"/>
      <c r="AV3209" s="75"/>
      <c r="AW3209" s="84">
        <f>MAX(AV3211:AV3212)</f>
        <v>2500</v>
      </c>
      <c r="AX3209" s="83"/>
      <c r="AY3209" s="83"/>
      <c r="AZ3209" s="79"/>
      <c r="BA3209" s="80"/>
      <c r="BB3209" s="71"/>
      <c r="BC3209" s="95"/>
      <c r="BD3209" s="41">
        <v>5</v>
      </c>
      <c r="BE3209" s="52">
        <v>53</v>
      </c>
      <c r="BF3209" s="103">
        <v>5313</v>
      </c>
      <c r="BG3209" s="278" t="s">
        <v>50</v>
      </c>
    </row>
    <row r="3210" spans="1:59" s="63" customFormat="1" ht="12.75" x14ac:dyDescent="0.2">
      <c r="A3210" s="196">
        <v>5</v>
      </c>
      <c r="B3210" s="197" t="s">
        <v>938</v>
      </c>
      <c r="C3210" s="208">
        <v>53</v>
      </c>
      <c r="D3210" s="209" t="s">
        <v>1002</v>
      </c>
      <c r="E3210" s="212">
        <v>5324</v>
      </c>
      <c r="F3210" s="213" t="s">
        <v>1215</v>
      </c>
      <c r="G3210" s="231"/>
      <c r="H3210" s="85" t="s">
        <v>51</v>
      </c>
      <c r="I3210" s="223"/>
      <c r="J3210" s="73"/>
      <c r="K3210" s="73"/>
      <c r="L3210" s="73"/>
      <c r="M3210" s="74"/>
      <c r="N3210" s="248">
        <f>SUM(N3211:N3212)</f>
        <v>2</v>
      </c>
      <c r="O3210" s="293">
        <f>SUM(O3211:O3212)</f>
        <v>1</v>
      </c>
      <c r="P3210" s="292"/>
      <c r="Q3210" s="87"/>
      <c r="R3210" s="87"/>
      <c r="S3210" s="87"/>
      <c r="T3210" s="87"/>
      <c r="U3210" s="87"/>
      <c r="V3210" s="87"/>
      <c r="W3210" s="87"/>
      <c r="X3210" s="87"/>
      <c r="Y3210" s="88"/>
      <c r="Z3210" s="107">
        <f>SUM(Z3211:Z3212)</f>
        <v>12550</v>
      </c>
      <c r="AA3210" s="88"/>
      <c r="AB3210" s="87"/>
      <c r="AC3210" s="87"/>
      <c r="AD3210" s="87"/>
      <c r="AE3210" s="87"/>
      <c r="AF3210" s="87"/>
      <c r="AG3210" s="87"/>
      <c r="AH3210" s="87"/>
      <c r="AI3210" s="87"/>
      <c r="AJ3210" s="88"/>
      <c r="AK3210" s="107">
        <f>SUM(AK3211:AK3212)</f>
        <v>0</v>
      </c>
      <c r="AL3210" s="88"/>
      <c r="AM3210" s="87"/>
      <c r="AN3210" s="87"/>
      <c r="AO3210" s="87"/>
      <c r="AP3210" s="87"/>
      <c r="AQ3210" s="87"/>
      <c r="AR3210" s="87"/>
      <c r="AS3210" s="87"/>
      <c r="AT3210" s="87"/>
      <c r="AU3210" s="87"/>
      <c r="AV3210" s="87"/>
      <c r="AW3210" s="112"/>
      <c r="AX3210" s="107">
        <f>SUM(AX3211:AX3212)</f>
        <v>1300</v>
      </c>
      <c r="AY3210" s="88"/>
      <c r="AZ3210" s="79"/>
      <c r="BA3210" s="80"/>
      <c r="BB3210" s="71"/>
      <c r="BC3210" s="95"/>
      <c r="BD3210" s="41">
        <v>5</v>
      </c>
      <c r="BE3210" s="52">
        <v>53</v>
      </c>
      <c r="BF3210" s="103">
        <v>5313</v>
      </c>
      <c r="BG3210" s="279" t="s">
        <v>51</v>
      </c>
    </row>
    <row r="3211" spans="1:59" s="63" customFormat="1" ht="12.75" x14ac:dyDescent="0.2">
      <c r="A3211" s="196">
        <v>5</v>
      </c>
      <c r="B3211" s="197" t="s">
        <v>938</v>
      </c>
      <c r="C3211" s="208">
        <v>53</v>
      </c>
      <c r="D3211" s="209" t="s">
        <v>1002</v>
      </c>
      <c r="E3211" s="212">
        <v>5324</v>
      </c>
      <c r="F3211" s="213" t="s">
        <v>1215</v>
      </c>
      <c r="G3211" s="231"/>
      <c r="H3211" s="89" t="s">
        <v>52</v>
      </c>
      <c r="I3211" s="90" t="s">
        <v>941</v>
      </c>
      <c r="J3211" s="90"/>
      <c r="K3211" s="90" t="s">
        <v>64</v>
      </c>
      <c r="L3211" s="90" t="s">
        <v>119</v>
      </c>
      <c r="M3211" s="91"/>
      <c r="N3211" s="312">
        <v>1</v>
      </c>
      <c r="O3211" s="313">
        <f>N3211/N$3210</f>
        <v>0.5</v>
      </c>
      <c r="P3211" s="104">
        <v>1</v>
      </c>
      <c r="Q3211" s="92"/>
      <c r="R3211" s="92"/>
      <c r="S3211" s="92"/>
      <c r="T3211" s="92"/>
      <c r="U3211" s="92"/>
      <c r="V3211" s="92"/>
      <c r="W3211" s="92"/>
      <c r="X3211" s="109">
        <f t="shared" ref="X3211:X3212" si="552">P3211*P$7+Q3211*Q$7+R3211*R$7+S3211*S$7+T3211*T$7+U3211*U$7+V3211*V$7+W3211*W$7</f>
        <v>100</v>
      </c>
      <c r="Y3211" s="83"/>
      <c r="Z3211" s="110">
        <f t="shared" ref="Z3211:Z3212" si="553">X3211*$O3211</f>
        <v>50</v>
      </c>
      <c r="AA3211" s="111"/>
      <c r="AB3211" s="92"/>
      <c r="AC3211" s="92"/>
      <c r="AD3211" s="92"/>
      <c r="AE3211" s="92"/>
      <c r="AF3211" s="92"/>
      <c r="AG3211" s="92"/>
      <c r="AH3211" s="92"/>
      <c r="AI3211" s="109">
        <f t="shared" ref="AI3211:AI3212" si="554">AB3211*AB$7+AC3211*AC$7+AD3211*AD$7+AE3211*AE$7+AF3211*AF$7+AG3211*AG$7+AH3211*AH$7</f>
        <v>0</v>
      </c>
      <c r="AJ3211" s="83"/>
      <c r="AK3211" s="110">
        <f t="shared" ref="AK3211:AK3212" si="555">AI3211*$O3211</f>
        <v>0</v>
      </c>
      <c r="AL3211" s="111"/>
      <c r="AM3211" s="92"/>
      <c r="AN3211" s="92"/>
      <c r="AO3211" s="92"/>
      <c r="AP3211" s="92"/>
      <c r="AQ3211" s="92"/>
      <c r="AR3211" s="92"/>
      <c r="AS3211" s="92"/>
      <c r="AT3211" s="92">
        <v>1</v>
      </c>
      <c r="AU3211" s="92"/>
      <c r="AV3211" s="109">
        <f t="shared" ref="AV3211:AV3212" si="556">AM3211*AM$7+AN3211*AN$7+AO3211*AO$7+AP3211*AP$7+AQ3211*AQ$7+AR3211*AR$7+AS3211*AS$7+AT3211*AT$7+AU3211*AU$7</f>
        <v>2500</v>
      </c>
      <c r="AW3211" s="75"/>
      <c r="AX3211" s="110">
        <f t="shared" ref="AX3211:AX3212" si="557">AV3211*$O3211</f>
        <v>1250</v>
      </c>
      <c r="AY3211" s="111"/>
      <c r="AZ3211" s="93"/>
      <c r="BA3211" s="94" t="s">
        <v>131</v>
      </c>
      <c r="BB3211" s="71"/>
      <c r="BC3211" s="95"/>
      <c r="BD3211" s="41">
        <v>5</v>
      </c>
      <c r="BE3211" s="52">
        <v>53</v>
      </c>
      <c r="BF3211" s="103">
        <v>5313</v>
      </c>
      <c r="BG3211" s="280" t="s">
        <v>52</v>
      </c>
    </row>
    <row r="3212" spans="1:59" s="63" customFormat="1" ht="12.75" x14ac:dyDescent="0.2">
      <c r="A3212" s="196">
        <v>5</v>
      </c>
      <c r="B3212" s="197" t="s">
        <v>938</v>
      </c>
      <c r="C3212" s="208">
        <v>53</v>
      </c>
      <c r="D3212" s="209" t="s">
        <v>1002</v>
      </c>
      <c r="E3212" s="212">
        <v>5324</v>
      </c>
      <c r="F3212" s="213" t="s">
        <v>1215</v>
      </c>
      <c r="G3212" s="231"/>
      <c r="H3212" s="89"/>
      <c r="I3212" s="90" t="s">
        <v>926</v>
      </c>
      <c r="J3212" s="90"/>
      <c r="K3212" s="90" t="s">
        <v>73</v>
      </c>
      <c r="L3212" s="90" t="s">
        <v>69</v>
      </c>
      <c r="M3212" s="91"/>
      <c r="N3212" s="312">
        <v>1</v>
      </c>
      <c r="O3212" s="313">
        <f>N3212/N$3210</f>
        <v>0.5</v>
      </c>
      <c r="P3212" s="104"/>
      <c r="Q3212" s="92"/>
      <c r="R3212" s="92"/>
      <c r="S3212" s="92"/>
      <c r="T3212" s="92"/>
      <c r="U3212" s="92"/>
      <c r="V3212" s="92"/>
      <c r="W3212" s="92">
        <v>1</v>
      </c>
      <c r="X3212" s="109">
        <f t="shared" si="552"/>
        <v>25000</v>
      </c>
      <c r="Y3212" s="83"/>
      <c r="Z3212" s="110">
        <f t="shared" si="553"/>
        <v>12500</v>
      </c>
      <c r="AA3212" s="111"/>
      <c r="AB3212" s="92"/>
      <c r="AC3212" s="92"/>
      <c r="AD3212" s="92"/>
      <c r="AE3212" s="92"/>
      <c r="AF3212" s="92"/>
      <c r="AG3212" s="92"/>
      <c r="AH3212" s="92"/>
      <c r="AI3212" s="109">
        <f t="shared" si="554"/>
        <v>0</v>
      </c>
      <c r="AJ3212" s="83"/>
      <c r="AK3212" s="110">
        <f t="shared" si="555"/>
        <v>0</v>
      </c>
      <c r="AL3212" s="111"/>
      <c r="AM3212" s="92"/>
      <c r="AN3212" s="92"/>
      <c r="AO3212" s="92"/>
      <c r="AP3212" s="92">
        <v>1</v>
      </c>
      <c r="AQ3212" s="92"/>
      <c r="AR3212" s="92"/>
      <c r="AS3212" s="92"/>
      <c r="AT3212" s="92"/>
      <c r="AU3212" s="92"/>
      <c r="AV3212" s="109">
        <f t="shared" si="556"/>
        <v>100</v>
      </c>
      <c r="AW3212" s="75"/>
      <c r="AX3212" s="110">
        <f t="shared" si="557"/>
        <v>50</v>
      </c>
      <c r="AY3212" s="111"/>
      <c r="AZ3212" s="93"/>
      <c r="BA3212" s="94" t="s">
        <v>131</v>
      </c>
      <c r="BB3212" s="71"/>
      <c r="BC3212" s="95"/>
      <c r="BD3212" s="41">
        <v>5</v>
      </c>
      <c r="BE3212" s="52">
        <v>53</v>
      </c>
      <c r="BF3212" s="103">
        <v>5313</v>
      </c>
      <c r="BG3212" s="280" t="s">
        <v>52</v>
      </c>
    </row>
    <row r="3213" spans="1:59" s="63" customFormat="1" ht="12.75" x14ac:dyDescent="0.2">
      <c r="A3213" s="196">
        <v>5</v>
      </c>
      <c r="B3213" s="197" t="s">
        <v>938</v>
      </c>
      <c r="C3213" s="208">
        <v>53</v>
      </c>
      <c r="D3213" s="209" t="s">
        <v>1002</v>
      </c>
      <c r="E3213" s="212">
        <v>5324</v>
      </c>
      <c r="F3213" s="213" t="s">
        <v>1215</v>
      </c>
      <c r="G3213" s="231"/>
      <c r="H3213" s="65"/>
      <c r="I3213" s="222"/>
      <c r="J3213" s="66"/>
      <c r="K3213" s="66"/>
      <c r="L3213" s="66"/>
      <c r="M3213" s="64"/>
      <c r="N3213" s="304"/>
      <c r="O3213" s="305"/>
      <c r="P3213" s="127"/>
      <c r="Q3213" s="67"/>
      <c r="R3213" s="67"/>
      <c r="S3213" s="67"/>
      <c r="T3213" s="67"/>
      <c r="U3213" s="67"/>
      <c r="V3213" s="67"/>
      <c r="W3213" s="67"/>
      <c r="X3213" s="67"/>
      <c r="Y3213" s="68"/>
      <c r="Z3213" s="68"/>
      <c r="AA3213" s="68"/>
      <c r="AB3213" s="67"/>
      <c r="AC3213" s="67"/>
      <c r="AD3213" s="67"/>
      <c r="AE3213" s="67"/>
      <c r="AF3213" s="67"/>
      <c r="AG3213" s="67"/>
      <c r="AH3213" s="67"/>
      <c r="AI3213" s="67"/>
      <c r="AJ3213" s="68"/>
      <c r="AK3213" s="68"/>
      <c r="AL3213" s="68"/>
      <c r="AM3213" s="67"/>
      <c r="AN3213" s="67"/>
      <c r="AO3213" s="67"/>
      <c r="AP3213" s="67"/>
      <c r="AQ3213" s="67"/>
      <c r="AR3213" s="67"/>
      <c r="AS3213" s="67"/>
      <c r="AT3213" s="67"/>
      <c r="AU3213" s="67"/>
      <c r="AV3213" s="67"/>
      <c r="AW3213" s="67"/>
      <c r="AX3213" s="68"/>
      <c r="AY3213" s="68"/>
      <c r="AZ3213" s="69"/>
      <c r="BA3213" s="70"/>
      <c r="BB3213" s="71"/>
      <c r="BC3213" s="95"/>
      <c r="BD3213" s="41">
        <v>5</v>
      </c>
      <c r="BE3213" s="52">
        <v>53</v>
      </c>
      <c r="BF3213" s="103">
        <v>5313</v>
      </c>
      <c r="BG3213" s="275"/>
    </row>
    <row r="3214" spans="1:59" s="63" customFormat="1" ht="12.75" x14ac:dyDescent="0.2">
      <c r="A3214" s="196">
        <v>5</v>
      </c>
      <c r="B3214" s="197" t="s">
        <v>938</v>
      </c>
      <c r="C3214" s="208">
        <v>53</v>
      </c>
      <c r="D3214" s="209" t="s">
        <v>1002</v>
      </c>
      <c r="E3214" s="212">
        <v>5324</v>
      </c>
      <c r="F3214" s="213" t="s">
        <v>1215</v>
      </c>
      <c r="G3214" s="232"/>
      <c r="H3214" s="97"/>
      <c r="I3214" s="224"/>
      <c r="J3214" s="98"/>
      <c r="K3214" s="98"/>
      <c r="L3214" s="98"/>
      <c r="M3214" s="96"/>
      <c r="N3214" s="307"/>
      <c r="O3214" s="246"/>
      <c r="P3214" s="124"/>
      <c r="Q3214" s="99"/>
      <c r="R3214" s="99"/>
      <c r="S3214" s="99"/>
      <c r="T3214" s="99"/>
      <c r="U3214" s="99"/>
      <c r="V3214" s="99"/>
      <c r="W3214" s="99"/>
      <c r="X3214" s="99"/>
      <c r="Y3214" s="100"/>
      <c r="Z3214" s="100"/>
      <c r="AA3214" s="100"/>
      <c r="AB3214" s="99"/>
      <c r="AC3214" s="99"/>
      <c r="AD3214" s="99"/>
      <c r="AE3214" s="99"/>
      <c r="AF3214" s="99"/>
      <c r="AG3214" s="99"/>
      <c r="AH3214" s="99"/>
      <c r="AI3214" s="99"/>
      <c r="AJ3214" s="100"/>
      <c r="AK3214" s="100"/>
      <c r="AL3214" s="100"/>
      <c r="AM3214" s="99"/>
      <c r="AN3214" s="99"/>
      <c r="AO3214" s="99"/>
      <c r="AP3214" s="99"/>
      <c r="AQ3214" s="99"/>
      <c r="AR3214" s="99"/>
      <c r="AS3214" s="99"/>
      <c r="AT3214" s="99"/>
      <c r="AU3214" s="99"/>
      <c r="AV3214" s="99"/>
      <c r="AW3214" s="99"/>
      <c r="AX3214" s="100"/>
      <c r="AY3214" s="100"/>
      <c r="AZ3214" s="101"/>
      <c r="BA3214" s="102"/>
      <c r="BB3214" s="95"/>
      <c r="BC3214" s="95"/>
      <c r="BD3214" s="41">
        <v>5</v>
      </c>
      <c r="BE3214" s="52">
        <v>53</v>
      </c>
      <c r="BF3214" s="103">
        <v>5313</v>
      </c>
      <c r="BG3214" s="277"/>
    </row>
    <row r="3215" spans="1:59" s="63" customFormat="1" ht="12.75" x14ac:dyDescent="0.2">
      <c r="A3215" s="196">
        <v>5</v>
      </c>
      <c r="B3215" s="197" t="s">
        <v>938</v>
      </c>
      <c r="C3215" s="208">
        <v>53</v>
      </c>
      <c r="D3215" s="209" t="s">
        <v>1002</v>
      </c>
      <c r="E3215" s="210">
        <v>5325</v>
      </c>
      <c r="F3215" s="211" t="s">
        <v>1216</v>
      </c>
      <c r="G3215" s="230"/>
      <c r="H3215" s="56"/>
      <c r="I3215" s="221"/>
      <c r="J3215" s="57"/>
      <c r="K3215" s="57"/>
      <c r="L3215" s="57"/>
      <c r="M3215" s="55"/>
      <c r="N3215" s="303"/>
      <c r="O3215" s="245"/>
      <c r="P3215" s="122"/>
      <c r="Q3215" s="58"/>
      <c r="R3215" s="58"/>
      <c r="S3215" s="58"/>
      <c r="T3215" s="58"/>
      <c r="U3215" s="58"/>
      <c r="V3215" s="58"/>
      <c r="W3215" s="58"/>
      <c r="X3215" s="58"/>
      <c r="Y3215" s="59"/>
      <c r="Z3215" s="59"/>
      <c r="AA3215" s="59"/>
      <c r="AB3215" s="58"/>
      <c r="AC3215" s="58"/>
      <c r="AD3215" s="58"/>
      <c r="AE3215" s="58"/>
      <c r="AF3215" s="58"/>
      <c r="AG3215" s="58"/>
      <c r="AH3215" s="58"/>
      <c r="AI3215" s="58"/>
      <c r="AJ3215" s="59"/>
      <c r="AK3215" s="59"/>
      <c r="AL3215" s="59"/>
      <c r="AM3215" s="58"/>
      <c r="AN3215" s="58"/>
      <c r="AO3215" s="58"/>
      <c r="AP3215" s="58"/>
      <c r="AQ3215" s="58"/>
      <c r="AR3215" s="58"/>
      <c r="AS3215" s="58"/>
      <c r="AT3215" s="58"/>
      <c r="AU3215" s="58"/>
      <c r="AV3215" s="58"/>
      <c r="AW3215" s="58"/>
      <c r="AX3215" s="59"/>
      <c r="AY3215" s="59"/>
      <c r="AZ3215" s="60"/>
      <c r="BA3215" s="61"/>
      <c r="BB3215" s="54"/>
      <c r="BC3215" s="54"/>
      <c r="BD3215" s="41">
        <v>5</v>
      </c>
      <c r="BE3215" s="52">
        <v>53</v>
      </c>
      <c r="BF3215" s="103">
        <v>5313</v>
      </c>
      <c r="BG3215" s="277"/>
    </row>
    <row r="3216" spans="1:59" s="63" customFormat="1" ht="12.75" x14ac:dyDescent="0.2">
      <c r="A3216" s="196">
        <v>5</v>
      </c>
      <c r="B3216" s="197" t="s">
        <v>938</v>
      </c>
      <c r="C3216" s="208">
        <v>53</v>
      </c>
      <c r="D3216" s="209" t="s">
        <v>1002</v>
      </c>
      <c r="E3216" s="210">
        <v>5325</v>
      </c>
      <c r="F3216" s="211" t="s">
        <v>1216</v>
      </c>
      <c r="G3216" s="231"/>
      <c r="H3216" s="65"/>
      <c r="I3216" s="222"/>
      <c r="J3216" s="66"/>
      <c r="K3216" s="66"/>
      <c r="L3216" s="66"/>
      <c r="M3216" s="64"/>
      <c r="N3216" s="304"/>
      <c r="O3216" s="305"/>
      <c r="P3216" s="127"/>
      <c r="Q3216" s="67"/>
      <c r="R3216" s="67"/>
      <c r="S3216" s="67"/>
      <c r="T3216" s="67"/>
      <c r="U3216" s="67"/>
      <c r="V3216" s="67"/>
      <c r="W3216" s="67"/>
      <c r="X3216" s="67"/>
      <c r="Y3216" s="68"/>
      <c r="Z3216" s="68"/>
      <c r="AA3216" s="68"/>
      <c r="AB3216" s="67"/>
      <c r="AC3216" s="67"/>
      <c r="AD3216" s="67"/>
      <c r="AE3216" s="67"/>
      <c r="AF3216" s="67"/>
      <c r="AG3216" s="67"/>
      <c r="AH3216" s="67"/>
      <c r="AI3216" s="67"/>
      <c r="AJ3216" s="68"/>
      <c r="AK3216" s="68"/>
      <c r="AL3216" s="68"/>
      <c r="AM3216" s="67"/>
      <c r="AN3216" s="67"/>
      <c r="AO3216" s="67"/>
      <c r="AP3216" s="67"/>
      <c r="AQ3216" s="67"/>
      <c r="AR3216" s="67"/>
      <c r="AS3216" s="67"/>
      <c r="AT3216" s="67"/>
      <c r="AU3216" s="67"/>
      <c r="AV3216" s="67"/>
      <c r="AW3216" s="67"/>
      <c r="AX3216" s="68"/>
      <c r="AY3216" s="68"/>
      <c r="AZ3216" s="69"/>
      <c r="BA3216" s="70"/>
      <c r="BB3216" s="71"/>
      <c r="BC3216" s="54"/>
      <c r="BD3216" s="41">
        <v>5</v>
      </c>
      <c r="BE3216" s="52">
        <v>53</v>
      </c>
      <c r="BF3216" s="103">
        <v>5313</v>
      </c>
      <c r="BG3216" s="275"/>
    </row>
    <row r="3217" spans="1:59" s="63" customFormat="1" ht="12.75" x14ac:dyDescent="0.2">
      <c r="A3217" s="196">
        <v>5</v>
      </c>
      <c r="B3217" s="197" t="s">
        <v>938</v>
      </c>
      <c r="C3217" s="208">
        <v>53</v>
      </c>
      <c r="D3217" s="209" t="s">
        <v>1002</v>
      </c>
      <c r="E3217" s="210">
        <v>5325</v>
      </c>
      <c r="F3217" s="211" t="s">
        <v>1216</v>
      </c>
      <c r="G3217" s="231"/>
      <c r="H3217" s="72" t="s">
        <v>47</v>
      </c>
      <c r="I3217" s="223"/>
      <c r="J3217" s="73"/>
      <c r="K3217" s="73"/>
      <c r="L3217" s="73"/>
      <c r="M3217" s="74"/>
      <c r="N3217" s="247"/>
      <c r="O3217" s="306"/>
      <c r="P3217" s="105"/>
      <c r="Q3217" s="75"/>
      <c r="R3217" s="75"/>
      <c r="S3217" s="75"/>
      <c r="T3217" s="75"/>
      <c r="U3217" s="75"/>
      <c r="V3217" s="75"/>
      <c r="W3217" s="75"/>
      <c r="X3217" s="75"/>
      <c r="Y3217" s="76">
        <f>IF(ISNUMBER(VLOOKUP(Y3219,P$7:W$7,MATCH(Y3219,P$7:W$7))),VLOOKUP(Y3219,P$7:W$7,MATCH(Y3219,P$7:W$7)),IF(N3221=0,"No Data",IF(Y3219&gt;0,"&lt;100",0)))</f>
        <v>25000</v>
      </c>
      <c r="Z3217" s="77">
        <f>IF(ISNUMBER(VLOOKUP(Z3221,P$7:W$7,MATCH(Z3221,P$7:W$7))),VLOOKUP(Z3221,P$7:W$7,MATCH(Z3221,P$7:W$7)),IF(N3221=0,"No Data",IF(Z3221&gt;0,"&lt;100",0)))</f>
        <v>25000</v>
      </c>
      <c r="AA3217" s="106">
        <f>IF(ISNUMBER(Z3217),Z3217,0)</f>
        <v>25000</v>
      </c>
      <c r="AB3217" s="75"/>
      <c r="AC3217" s="75"/>
      <c r="AD3217" s="75"/>
      <c r="AE3217" s="75"/>
      <c r="AF3217" s="75"/>
      <c r="AG3217" s="75"/>
      <c r="AH3217" s="75"/>
      <c r="AI3217" s="75"/>
      <c r="AJ3217" s="76">
        <f>IF(ISNUMBER(VLOOKUP(AJ3219,AB$7:AH$7,MATCH(AJ3219,AB$7:AH$7))),VLOOKUP(AJ3219,AB$7:AH$7,MATCH(AJ3219,AB$7:AH$7)),IF(N3221=0,"No Data",IF(AJ3219&gt;0,"&lt;50",0)))</f>
        <v>0</v>
      </c>
      <c r="AK3217" s="77">
        <f>IF(ISNUMBER(VLOOKUP(AK3221,AB$7:AH$7,MATCH(AK3221,AB$7:AH$7))),VLOOKUP(AK3221,AB$7:AH$7,MATCH(AK3221,AB$7:AH$7)),IF(N3221=0,"No Data",IF(AK3221&gt;0,"&lt;50",0)))</f>
        <v>0</v>
      </c>
      <c r="AL3217" s="106">
        <f>IF(ISNUMBER(AK3217),AK3217,0)</f>
        <v>0</v>
      </c>
      <c r="AM3217" s="75"/>
      <c r="AN3217" s="75"/>
      <c r="AO3217" s="75"/>
      <c r="AP3217" s="75"/>
      <c r="AQ3217" s="75"/>
      <c r="AR3217" s="75"/>
      <c r="AS3217" s="75"/>
      <c r="AT3217" s="75"/>
      <c r="AU3217" s="75"/>
      <c r="AV3217" s="75"/>
      <c r="AW3217" s="76">
        <f>IF(ISNUMBER(VLOOKUP(AW3219,AM$7:AU$7,MATCH(AW3219,AM$7:AU$7))),VLOOKUP(AW3219,AM$7:AU$7,MATCH(AW3219,AM$7:AU$7)),IF(N3221=0,"No Data",IF(AW3219&gt;0,"&lt;10",0)))</f>
        <v>100</v>
      </c>
      <c r="AX3217" s="77">
        <f>IF(ISNUMBER(VLOOKUP(AX3221,AM$7:AU$7,MATCH(AX3221,AM$7:AU$7))),VLOOKUP(AX3221,AM$7:AU$7,MATCH(AX3221,AM$7:AU$7)),IF(N3221=0,"No Data",IF(AX3221&gt;0,"&lt;10",0)))</f>
        <v>100</v>
      </c>
      <c r="AY3217" s="106">
        <f>IF(ISNUMBER(AX3217),AX3217,0)</f>
        <v>100</v>
      </c>
      <c r="AZ3217" s="79"/>
      <c r="BA3217" s="80"/>
      <c r="BB3217" s="71"/>
      <c r="BC3217" s="54"/>
      <c r="BD3217" s="41">
        <v>5</v>
      </c>
      <c r="BE3217" s="52">
        <v>53</v>
      </c>
      <c r="BF3217" s="103">
        <v>5313</v>
      </c>
      <c r="BG3217" s="276" t="s">
        <v>47</v>
      </c>
    </row>
    <row r="3218" spans="1:59" s="63" customFormat="1" ht="12.75" x14ac:dyDescent="0.2">
      <c r="A3218" s="196">
        <v>5</v>
      </c>
      <c r="B3218" s="197" t="s">
        <v>938</v>
      </c>
      <c r="C3218" s="208">
        <v>53</v>
      </c>
      <c r="D3218" s="209" t="s">
        <v>1002</v>
      </c>
      <c r="E3218" s="210">
        <v>5325</v>
      </c>
      <c r="F3218" s="211" t="s">
        <v>1216</v>
      </c>
      <c r="G3218" s="231"/>
      <c r="H3218" s="81" t="s">
        <v>48</v>
      </c>
      <c r="I3218" s="223"/>
      <c r="J3218" s="73"/>
      <c r="K3218" s="73"/>
      <c r="L3218" s="73"/>
      <c r="M3218" s="74"/>
      <c r="N3218" s="247"/>
      <c r="O3218" s="306"/>
      <c r="P3218" s="105"/>
      <c r="Q3218" s="75"/>
      <c r="R3218" s="75"/>
      <c r="S3218" s="75"/>
      <c r="T3218" s="75"/>
      <c r="U3218" s="75"/>
      <c r="V3218" s="75"/>
      <c r="W3218" s="75"/>
      <c r="X3218" s="75"/>
      <c r="Y3218" s="82">
        <f>MIN(X3222:X3223)</f>
        <v>25000</v>
      </c>
      <c r="Z3218" s="83"/>
      <c r="AA3218" s="83"/>
      <c r="AB3218" s="75"/>
      <c r="AC3218" s="75"/>
      <c r="AD3218" s="75"/>
      <c r="AE3218" s="75"/>
      <c r="AF3218" s="75"/>
      <c r="AG3218" s="75"/>
      <c r="AH3218" s="75"/>
      <c r="AI3218" s="75"/>
      <c r="AJ3218" s="82">
        <f>MIN(AI3222:AI3223)</f>
        <v>0</v>
      </c>
      <c r="AK3218" s="83"/>
      <c r="AL3218" s="83"/>
      <c r="AM3218" s="75"/>
      <c r="AN3218" s="75"/>
      <c r="AO3218" s="75"/>
      <c r="AP3218" s="75"/>
      <c r="AQ3218" s="75"/>
      <c r="AR3218" s="75"/>
      <c r="AS3218" s="75"/>
      <c r="AT3218" s="75"/>
      <c r="AU3218" s="75"/>
      <c r="AV3218" s="75"/>
      <c r="AW3218" s="82">
        <f>MIN(AV3222:AV3223)</f>
        <v>100</v>
      </c>
      <c r="AX3218" s="83"/>
      <c r="AY3218" s="83"/>
      <c r="AZ3218" s="79"/>
      <c r="BA3218" s="80"/>
      <c r="BB3218" s="71"/>
      <c r="BC3218" s="54"/>
      <c r="BD3218" s="41">
        <v>5</v>
      </c>
      <c r="BE3218" s="52">
        <v>53</v>
      </c>
      <c r="BF3218" s="103">
        <v>5313</v>
      </c>
      <c r="BG3218" s="278" t="s">
        <v>48</v>
      </c>
    </row>
    <row r="3219" spans="1:59" s="63" customFormat="1" ht="12.75" x14ac:dyDescent="0.2">
      <c r="A3219" s="196">
        <v>5</v>
      </c>
      <c r="B3219" s="197" t="s">
        <v>938</v>
      </c>
      <c r="C3219" s="208">
        <v>53</v>
      </c>
      <c r="D3219" s="209" t="s">
        <v>1002</v>
      </c>
      <c r="E3219" s="210">
        <v>5325</v>
      </c>
      <c r="F3219" s="211" t="s">
        <v>1216</v>
      </c>
      <c r="G3219" s="231"/>
      <c r="H3219" s="81" t="s">
        <v>49</v>
      </c>
      <c r="I3219" s="223"/>
      <c r="J3219" s="73"/>
      <c r="K3219" s="73"/>
      <c r="L3219" s="73"/>
      <c r="M3219" s="74"/>
      <c r="N3219" s="247"/>
      <c r="O3219" s="306"/>
      <c r="P3219" s="105"/>
      <c r="Q3219" s="75"/>
      <c r="R3219" s="75"/>
      <c r="S3219" s="75"/>
      <c r="T3219" s="75"/>
      <c r="U3219" s="75"/>
      <c r="V3219" s="75"/>
      <c r="W3219" s="75"/>
      <c r="X3219" s="75"/>
      <c r="Y3219" s="84">
        <f>IF(ISNUMBER(AVERAGE(X3222:X3223)),AVERAGE(X3222:X3223),0)</f>
        <v>25000</v>
      </c>
      <c r="Z3219" s="83"/>
      <c r="AA3219" s="83"/>
      <c r="AB3219" s="75"/>
      <c r="AC3219" s="75"/>
      <c r="AD3219" s="75"/>
      <c r="AE3219" s="75"/>
      <c r="AF3219" s="75"/>
      <c r="AG3219" s="75"/>
      <c r="AH3219" s="75"/>
      <c r="AI3219" s="75"/>
      <c r="AJ3219" s="84">
        <f>IF(ISNUMBER(AVERAGE(AI3222:AI3223)),AVERAGE(AI3222:AI3223),0)</f>
        <v>0</v>
      </c>
      <c r="AK3219" s="83"/>
      <c r="AL3219" s="83"/>
      <c r="AM3219" s="75"/>
      <c r="AN3219" s="75"/>
      <c r="AO3219" s="75"/>
      <c r="AP3219" s="75"/>
      <c r="AQ3219" s="75"/>
      <c r="AR3219" s="75"/>
      <c r="AS3219" s="75"/>
      <c r="AT3219" s="75"/>
      <c r="AU3219" s="75"/>
      <c r="AV3219" s="75"/>
      <c r="AW3219" s="84">
        <f>IF(ISNUMBER(AVERAGE(AV3222:AV3223)),AVERAGE(AV3222:AV3223),0)</f>
        <v>100</v>
      </c>
      <c r="AX3219" s="83"/>
      <c r="AY3219" s="83"/>
      <c r="AZ3219" s="79"/>
      <c r="BA3219" s="80"/>
      <c r="BB3219" s="71"/>
      <c r="BC3219" s="54"/>
      <c r="BD3219" s="41">
        <v>5</v>
      </c>
      <c r="BE3219" s="52">
        <v>53</v>
      </c>
      <c r="BF3219" s="103">
        <v>5313</v>
      </c>
      <c r="BG3219" s="278" t="s">
        <v>49</v>
      </c>
    </row>
    <row r="3220" spans="1:59" s="63" customFormat="1" ht="12.75" x14ac:dyDescent="0.2">
      <c r="A3220" s="196">
        <v>5</v>
      </c>
      <c r="B3220" s="197" t="s">
        <v>938</v>
      </c>
      <c r="C3220" s="208">
        <v>53</v>
      </c>
      <c r="D3220" s="209" t="s">
        <v>1002</v>
      </c>
      <c r="E3220" s="210">
        <v>5325</v>
      </c>
      <c r="F3220" s="211" t="s">
        <v>1216</v>
      </c>
      <c r="G3220" s="231"/>
      <c r="H3220" s="81" t="s">
        <v>50</v>
      </c>
      <c r="I3220" s="223"/>
      <c r="J3220" s="73"/>
      <c r="K3220" s="73"/>
      <c r="L3220" s="73"/>
      <c r="M3220" s="74"/>
      <c r="N3220" s="247"/>
      <c r="O3220" s="306"/>
      <c r="P3220" s="105"/>
      <c r="Q3220" s="75"/>
      <c r="R3220" s="75"/>
      <c r="S3220" s="75"/>
      <c r="T3220" s="75"/>
      <c r="U3220" s="75"/>
      <c r="V3220" s="75"/>
      <c r="W3220" s="75"/>
      <c r="X3220" s="75"/>
      <c r="Y3220" s="84">
        <f>MAX(X3222:X3223)</f>
        <v>25000</v>
      </c>
      <c r="Z3220" s="83"/>
      <c r="AA3220" s="83"/>
      <c r="AB3220" s="75"/>
      <c r="AC3220" s="75"/>
      <c r="AD3220" s="75"/>
      <c r="AE3220" s="75"/>
      <c r="AF3220" s="75"/>
      <c r="AG3220" s="75"/>
      <c r="AH3220" s="75"/>
      <c r="AI3220" s="75"/>
      <c r="AJ3220" s="84">
        <f>MAX(AI3222:AI3223)</f>
        <v>0</v>
      </c>
      <c r="AK3220" s="83"/>
      <c r="AL3220" s="83"/>
      <c r="AM3220" s="75"/>
      <c r="AN3220" s="75"/>
      <c r="AO3220" s="75"/>
      <c r="AP3220" s="75"/>
      <c r="AQ3220" s="75"/>
      <c r="AR3220" s="75"/>
      <c r="AS3220" s="75"/>
      <c r="AT3220" s="75"/>
      <c r="AU3220" s="75"/>
      <c r="AV3220" s="75"/>
      <c r="AW3220" s="84">
        <f>MAX(AV3222:AV3223)</f>
        <v>100</v>
      </c>
      <c r="AX3220" s="83"/>
      <c r="AY3220" s="83"/>
      <c r="AZ3220" s="79"/>
      <c r="BA3220" s="80"/>
      <c r="BB3220" s="71"/>
      <c r="BC3220" s="54"/>
      <c r="BD3220" s="41">
        <v>5</v>
      </c>
      <c r="BE3220" s="52">
        <v>53</v>
      </c>
      <c r="BF3220" s="103">
        <v>5313</v>
      </c>
      <c r="BG3220" s="278" t="s">
        <v>50</v>
      </c>
    </row>
    <row r="3221" spans="1:59" s="63" customFormat="1" ht="12.75" x14ac:dyDescent="0.2">
      <c r="A3221" s="196">
        <v>5</v>
      </c>
      <c r="B3221" s="197" t="s">
        <v>938</v>
      </c>
      <c r="C3221" s="208">
        <v>53</v>
      </c>
      <c r="D3221" s="209" t="s">
        <v>1002</v>
      </c>
      <c r="E3221" s="210">
        <v>5325</v>
      </c>
      <c r="F3221" s="211" t="s">
        <v>1216</v>
      </c>
      <c r="G3221" s="231"/>
      <c r="H3221" s="85" t="s">
        <v>51</v>
      </c>
      <c r="I3221" s="223"/>
      <c r="J3221" s="73"/>
      <c r="K3221" s="73"/>
      <c r="L3221" s="73"/>
      <c r="M3221" s="74"/>
      <c r="N3221" s="248">
        <f>SUM(N3222:N3223)</f>
        <v>2</v>
      </c>
      <c r="O3221" s="293">
        <f>SUM(O3222:O3223)</f>
        <v>1</v>
      </c>
      <c r="P3221" s="292"/>
      <c r="Q3221" s="87"/>
      <c r="R3221" s="87"/>
      <c r="S3221" s="87"/>
      <c r="T3221" s="87"/>
      <c r="U3221" s="87"/>
      <c r="V3221" s="87"/>
      <c r="W3221" s="87"/>
      <c r="X3221" s="87"/>
      <c r="Y3221" s="88"/>
      <c r="Z3221" s="107">
        <f>SUM(Z3222:Z3223)</f>
        <v>25000</v>
      </c>
      <c r="AA3221" s="88"/>
      <c r="AB3221" s="87"/>
      <c r="AC3221" s="87"/>
      <c r="AD3221" s="87"/>
      <c r="AE3221" s="87"/>
      <c r="AF3221" s="87"/>
      <c r="AG3221" s="87"/>
      <c r="AH3221" s="87"/>
      <c r="AI3221" s="87"/>
      <c r="AJ3221" s="88"/>
      <c r="AK3221" s="107">
        <f>SUM(AK3222:AK3223)</f>
        <v>0</v>
      </c>
      <c r="AL3221" s="88"/>
      <c r="AM3221" s="87"/>
      <c r="AN3221" s="87"/>
      <c r="AO3221" s="87"/>
      <c r="AP3221" s="87"/>
      <c r="AQ3221" s="87"/>
      <c r="AR3221" s="87"/>
      <c r="AS3221" s="87"/>
      <c r="AT3221" s="87"/>
      <c r="AU3221" s="87"/>
      <c r="AV3221" s="87"/>
      <c r="AW3221" s="112"/>
      <c r="AX3221" s="107">
        <f>SUM(AX3222:AX3223)</f>
        <v>100</v>
      </c>
      <c r="AY3221" s="88"/>
      <c r="AZ3221" s="79"/>
      <c r="BA3221" s="80"/>
      <c r="BB3221" s="71"/>
      <c r="BC3221" s="54"/>
      <c r="BD3221" s="41">
        <v>5</v>
      </c>
      <c r="BE3221" s="52">
        <v>53</v>
      </c>
      <c r="BF3221" s="103">
        <v>5313</v>
      </c>
      <c r="BG3221" s="279" t="s">
        <v>51</v>
      </c>
    </row>
    <row r="3222" spans="1:59" s="63" customFormat="1" ht="12.75" x14ac:dyDescent="0.2">
      <c r="A3222" s="196">
        <v>5</v>
      </c>
      <c r="B3222" s="197" t="s">
        <v>938</v>
      </c>
      <c r="C3222" s="208">
        <v>53</v>
      </c>
      <c r="D3222" s="209" t="s">
        <v>1002</v>
      </c>
      <c r="E3222" s="210">
        <v>5325</v>
      </c>
      <c r="F3222" s="211" t="s">
        <v>1216</v>
      </c>
      <c r="G3222" s="231"/>
      <c r="H3222" s="89" t="s">
        <v>52</v>
      </c>
      <c r="I3222" s="90" t="s">
        <v>291</v>
      </c>
      <c r="J3222" s="90"/>
      <c r="K3222" s="90" t="s">
        <v>129</v>
      </c>
      <c r="L3222" s="90"/>
      <c r="M3222" s="91"/>
      <c r="N3222" s="312">
        <v>1</v>
      </c>
      <c r="O3222" s="313">
        <f>N3222/N$3221</f>
        <v>0.5</v>
      </c>
      <c r="P3222" s="104"/>
      <c r="Q3222" s="92"/>
      <c r="R3222" s="92"/>
      <c r="S3222" s="92"/>
      <c r="T3222" s="92"/>
      <c r="U3222" s="92"/>
      <c r="V3222" s="92"/>
      <c r="W3222" s="92">
        <v>1</v>
      </c>
      <c r="X3222" s="109">
        <f t="shared" ref="X3222:X3223" si="558">P3222*P$7+Q3222*Q$7+R3222*R$7+S3222*S$7+T3222*T$7+U3222*U$7+V3222*V$7+W3222*W$7</f>
        <v>25000</v>
      </c>
      <c r="Y3222" s="83"/>
      <c r="Z3222" s="110">
        <f t="shared" ref="Z3222:Z3223" si="559">X3222*$O3222</f>
        <v>12500</v>
      </c>
      <c r="AA3222" s="111"/>
      <c r="AB3222" s="92"/>
      <c r="AC3222" s="92"/>
      <c r="AD3222" s="92"/>
      <c r="AE3222" s="92"/>
      <c r="AF3222" s="92"/>
      <c r="AG3222" s="92"/>
      <c r="AH3222" s="92"/>
      <c r="AI3222" s="109">
        <f t="shared" ref="AI3222:AI3223" si="560">AB3222*AB$7+AC3222*AC$7+AD3222*AD$7+AE3222*AE$7+AF3222*AF$7+AG3222*AG$7+AH3222*AH$7</f>
        <v>0</v>
      </c>
      <c r="AJ3222" s="83"/>
      <c r="AK3222" s="110">
        <f t="shared" ref="AK3222:AK3223" si="561">AI3222*$O3222</f>
        <v>0</v>
      </c>
      <c r="AL3222" s="111"/>
      <c r="AM3222" s="92"/>
      <c r="AN3222" s="92"/>
      <c r="AO3222" s="92"/>
      <c r="AP3222" s="92">
        <v>1</v>
      </c>
      <c r="AQ3222" s="92"/>
      <c r="AR3222" s="92"/>
      <c r="AS3222" s="92"/>
      <c r="AT3222" s="92"/>
      <c r="AU3222" s="92"/>
      <c r="AV3222" s="109">
        <f t="shared" ref="AV3222:AV3223" si="562">AM3222*AM$7+AN3222*AN$7+AO3222*AO$7+AP3222*AP$7+AQ3222*AQ$7+AR3222*AR$7+AS3222*AS$7+AT3222*AT$7+AU3222*AU$7</f>
        <v>100</v>
      </c>
      <c r="AW3222" s="75"/>
      <c r="AX3222" s="110">
        <f t="shared" ref="AX3222:AX3223" si="563">AV3222*$O3222</f>
        <v>50</v>
      </c>
      <c r="AY3222" s="111"/>
      <c r="AZ3222" s="93"/>
      <c r="BA3222" s="94" t="s">
        <v>105</v>
      </c>
      <c r="BB3222" s="71"/>
      <c r="BC3222" s="54"/>
      <c r="BD3222" s="41">
        <v>5</v>
      </c>
      <c r="BE3222" s="52">
        <v>53</v>
      </c>
      <c r="BF3222" s="103">
        <v>5313</v>
      </c>
      <c r="BG3222" s="280" t="s">
        <v>52</v>
      </c>
    </row>
    <row r="3223" spans="1:59" s="63" customFormat="1" ht="12.75" x14ac:dyDescent="0.2">
      <c r="A3223" s="196">
        <v>5</v>
      </c>
      <c r="B3223" s="197" t="s">
        <v>938</v>
      </c>
      <c r="C3223" s="208">
        <v>53</v>
      </c>
      <c r="D3223" s="209" t="s">
        <v>1002</v>
      </c>
      <c r="E3223" s="210">
        <v>5325</v>
      </c>
      <c r="F3223" s="211" t="s">
        <v>1216</v>
      </c>
      <c r="G3223" s="231"/>
      <c r="H3223" s="89"/>
      <c r="I3223" s="90" t="s">
        <v>926</v>
      </c>
      <c r="J3223" s="90"/>
      <c r="K3223" s="90" t="s">
        <v>73</v>
      </c>
      <c r="L3223" s="90" t="s">
        <v>69</v>
      </c>
      <c r="M3223" s="91"/>
      <c r="N3223" s="312">
        <v>1</v>
      </c>
      <c r="O3223" s="313">
        <f>N3223/N$3221</f>
        <v>0.5</v>
      </c>
      <c r="P3223" s="104"/>
      <c r="Q3223" s="92"/>
      <c r="R3223" s="92"/>
      <c r="S3223" s="92"/>
      <c r="T3223" s="92"/>
      <c r="U3223" s="92"/>
      <c r="V3223" s="92"/>
      <c r="W3223" s="92">
        <v>1</v>
      </c>
      <c r="X3223" s="109">
        <f t="shared" si="558"/>
        <v>25000</v>
      </c>
      <c r="Y3223" s="83"/>
      <c r="Z3223" s="110">
        <f t="shared" si="559"/>
        <v>12500</v>
      </c>
      <c r="AA3223" s="111"/>
      <c r="AB3223" s="92"/>
      <c r="AC3223" s="92"/>
      <c r="AD3223" s="92"/>
      <c r="AE3223" s="92"/>
      <c r="AF3223" s="92"/>
      <c r="AG3223" s="92"/>
      <c r="AH3223" s="92"/>
      <c r="AI3223" s="109">
        <f t="shared" si="560"/>
        <v>0</v>
      </c>
      <c r="AJ3223" s="83"/>
      <c r="AK3223" s="110">
        <f t="shared" si="561"/>
        <v>0</v>
      </c>
      <c r="AL3223" s="111"/>
      <c r="AM3223" s="92"/>
      <c r="AN3223" s="92"/>
      <c r="AO3223" s="92"/>
      <c r="AP3223" s="92">
        <v>1</v>
      </c>
      <c r="AQ3223" s="92"/>
      <c r="AR3223" s="92"/>
      <c r="AS3223" s="92"/>
      <c r="AT3223" s="92"/>
      <c r="AU3223" s="92"/>
      <c r="AV3223" s="109">
        <f t="shared" si="562"/>
        <v>100</v>
      </c>
      <c r="AW3223" s="75"/>
      <c r="AX3223" s="110">
        <f t="shared" si="563"/>
        <v>50</v>
      </c>
      <c r="AY3223" s="111"/>
      <c r="AZ3223" s="93"/>
      <c r="BA3223" s="94" t="s">
        <v>131</v>
      </c>
      <c r="BB3223" s="71"/>
      <c r="BC3223" s="54"/>
      <c r="BD3223" s="41">
        <v>5</v>
      </c>
      <c r="BE3223" s="52">
        <v>53</v>
      </c>
      <c r="BF3223" s="103">
        <v>5313</v>
      </c>
      <c r="BG3223" s="280" t="s">
        <v>52</v>
      </c>
    </row>
    <row r="3224" spans="1:59" s="63" customFormat="1" ht="12.75" x14ac:dyDescent="0.2">
      <c r="A3224" s="196">
        <v>5</v>
      </c>
      <c r="B3224" s="197" t="s">
        <v>938</v>
      </c>
      <c r="C3224" s="208">
        <v>53</v>
      </c>
      <c r="D3224" s="209" t="s">
        <v>1002</v>
      </c>
      <c r="E3224" s="210">
        <v>5325</v>
      </c>
      <c r="F3224" s="211" t="s">
        <v>1216</v>
      </c>
      <c r="G3224" s="231"/>
      <c r="H3224" s="65"/>
      <c r="I3224" s="222"/>
      <c r="J3224" s="66"/>
      <c r="K3224" s="66"/>
      <c r="L3224" s="66"/>
      <c r="M3224" s="64"/>
      <c r="N3224" s="304"/>
      <c r="O3224" s="305"/>
      <c r="P3224" s="127"/>
      <c r="Q3224" s="67"/>
      <c r="R3224" s="67"/>
      <c r="S3224" s="67"/>
      <c r="T3224" s="67"/>
      <c r="U3224" s="67"/>
      <c r="V3224" s="67"/>
      <c r="W3224" s="67"/>
      <c r="X3224" s="67"/>
      <c r="Y3224" s="68"/>
      <c r="Z3224" s="68"/>
      <c r="AA3224" s="68"/>
      <c r="AB3224" s="67"/>
      <c r="AC3224" s="67"/>
      <c r="AD3224" s="67"/>
      <c r="AE3224" s="67"/>
      <c r="AF3224" s="67"/>
      <c r="AG3224" s="67"/>
      <c r="AH3224" s="67"/>
      <c r="AI3224" s="67"/>
      <c r="AJ3224" s="68"/>
      <c r="AK3224" s="68"/>
      <c r="AL3224" s="68"/>
      <c r="AM3224" s="67"/>
      <c r="AN3224" s="67"/>
      <c r="AO3224" s="67"/>
      <c r="AP3224" s="67"/>
      <c r="AQ3224" s="67"/>
      <c r="AR3224" s="67"/>
      <c r="AS3224" s="67"/>
      <c r="AT3224" s="67"/>
      <c r="AU3224" s="67"/>
      <c r="AV3224" s="67"/>
      <c r="AW3224" s="67"/>
      <c r="AX3224" s="68"/>
      <c r="AY3224" s="68"/>
      <c r="AZ3224" s="69"/>
      <c r="BA3224" s="70"/>
      <c r="BB3224" s="71"/>
      <c r="BC3224" s="54"/>
      <c r="BD3224" s="41">
        <v>5</v>
      </c>
      <c r="BE3224" s="52">
        <v>53</v>
      </c>
      <c r="BF3224" s="103">
        <v>5313</v>
      </c>
      <c r="BG3224" s="275"/>
    </row>
    <row r="3225" spans="1:59" s="63" customFormat="1" ht="12.75" x14ac:dyDescent="0.2">
      <c r="A3225" s="196">
        <v>5</v>
      </c>
      <c r="B3225" s="197" t="s">
        <v>938</v>
      </c>
      <c r="C3225" s="208">
        <v>53</v>
      </c>
      <c r="D3225" s="209" t="s">
        <v>1002</v>
      </c>
      <c r="E3225" s="210">
        <v>5325</v>
      </c>
      <c r="F3225" s="211" t="s">
        <v>1216</v>
      </c>
      <c r="G3225" s="230"/>
      <c r="H3225" s="56"/>
      <c r="I3225" s="221"/>
      <c r="J3225" s="57"/>
      <c r="K3225" s="57"/>
      <c r="L3225" s="57"/>
      <c r="M3225" s="55"/>
      <c r="N3225" s="303"/>
      <c r="O3225" s="245"/>
      <c r="P3225" s="122"/>
      <c r="Q3225" s="58"/>
      <c r="R3225" s="58"/>
      <c r="S3225" s="58"/>
      <c r="T3225" s="58"/>
      <c r="U3225" s="58"/>
      <c r="V3225" s="58"/>
      <c r="W3225" s="58"/>
      <c r="X3225" s="58"/>
      <c r="Y3225" s="59"/>
      <c r="Z3225" s="59"/>
      <c r="AA3225" s="59"/>
      <c r="AB3225" s="58"/>
      <c r="AC3225" s="58"/>
      <c r="AD3225" s="58"/>
      <c r="AE3225" s="58"/>
      <c r="AF3225" s="58"/>
      <c r="AG3225" s="58"/>
      <c r="AH3225" s="58"/>
      <c r="AI3225" s="58"/>
      <c r="AJ3225" s="59"/>
      <c r="AK3225" s="59"/>
      <c r="AL3225" s="59"/>
      <c r="AM3225" s="58"/>
      <c r="AN3225" s="58"/>
      <c r="AO3225" s="58"/>
      <c r="AP3225" s="58"/>
      <c r="AQ3225" s="58"/>
      <c r="AR3225" s="58"/>
      <c r="AS3225" s="58"/>
      <c r="AT3225" s="58"/>
      <c r="AU3225" s="58"/>
      <c r="AV3225" s="58"/>
      <c r="AW3225" s="58"/>
      <c r="AX3225" s="59"/>
      <c r="AY3225" s="59"/>
      <c r="AZ3225" s="60"/>
      <c r="BA3225" s="61"/>
      <c r="BB3225" s="54"/>
      <c r="BC3225" s="54"/>
      <c r="BD3225" s="41">
        <v>5</v>
      </c>
      <c r="BE3225" s="52">
        <v>53</v>
      </c>
      <c r="BF3225" s="103">
        <v>5313</v>
      </c>
      <c r="BG3225" s="277"/>
    </row>
    <row r="3226" spans="1:59" s="53" customFormat="1" ht="18.75" x14ac:dyDescent="0.3">
      <c r="A3226" s="202">
        <v>5</v>
      </c>
      <c r="B3226" s="203" t="s">
        <v>938</v>
      </c>
      <c r="C3226" s="205">
        <v>54</v>
      </c>
      <c r="D3226" s="206" t="s">
        <v>1007</v>
      </c>
      <c r="E3226" s="207"/>
      <c r="F3226" s="207"/>
      <c r="G3226" s="229"/>
      <c r="H3226" s="44"/>
      <c r="I3226" s="226"/>
      <c r="J3226" s="192"/>
      <c r="K3226" s="192"/>
      <c r="L3226" s="192"/>
      <c r="M3226" s="194"/>
      <c r="N3226" s="302"/>
      <c r="O3226" s="298"/>
      <c r="P3226" s="47"/>
      <c r="Q3226" s="47"/>
      <c r="R3226" s="47"/>
      <c r="S3226" s="47"/>
      <c r="T3226" s="47"/>
      <c r="U3226" s="47"/>
      <c r="V3226" s="47"/>
      <c r="W3226" s="47"/>
      <c r="X3226" s="47"/>
      <c r="Y3226" s="48"/>
      <c r="Z3226" s="48"/>
      <c r="AA3226" s="48"/>
      <c r="AB3226" s="47"/>
      <c r="AC3226" s="47"/>
      <c r="AD3226" s="47"/>
      <c r="AE3226" s="47"/>
      <c r="AF3226" s="47"/>
      <c r="AG3226" s="47"/>
      <c r="AH3226" s="47"/>
      <c r="AI3226" s="47"/>
      <c r="AJ3226" s="48"/>
      <c r="AK3226" s="48"/>
      <c r="AL3226" s="48"/>
      <c r="AM3226" s="47"/>
      <c r="AN3226" s="47"/>
      <c r="AO3226" s="47"/>
      <c r="AP3226" s="47"/>
      <c r="AQ3226" s="47"/>
      <c r="AR3226" s="47"/>
      <c r="AS3226" s="47"/>
      <c r="AT3226" s="47"/>
      <c r="AU3226" s="47"/>
      <c r="AV3226" s="47"/>
      <c r="AW3226" s="47"/>
      <c r="AX3226" s="48"/>
      <c r="AY3226" s="333"/>
      <c r="AZ3226" s="49"/>
      <c r="BA3226" s="50"/>
      <c r="BB3226" s="51"/>
      <c r="BC3226" s="45"/>
      <c r="BD3226" s="41">
        <v>5</v>
      </c>
      <c r="BE3226" s="52">
        <v>54</v>
      </c>
      <c r="BF3226" s="52" t="s">
        <v>1007</v>
      </c>
      <c r="BG3226" s="273"/>
    </row>
    <row r="3227" spans="1:59" x14ac:dyDescent="0.25">
      <c r="A3227" s="196">
        <v>5</v>
      </c>
      <c r="B3227" s="197" t="s">
        <v>938</v>
      </c>
      <c r="C3227" s="208">
        <v>54</v>
      </c>
      <c r="D3227" s="209" t="s">
        <v>1007</v>
      </c>
      <c r="E3227" s="212">
        <v>5411</v>
      </c>
      <c r="F3227" s="213" t="s">
        <v>1008</v>
      </c>
      <c r="G3227" s="234"/>
      <c r="H3227" s="138"/>
      <c r="I3227" s="224"/>
      <c r="J3227" s="98"/>
      <c r="K3227" s="98"/>
      <c r="L3227" s="98"/>
      <c r="M3227" s="137"/>
      <c r="N3227" s="322"/>
      <c r="O3227" s="323"/>
      <c r="P3227" s="139"/>
      <c r="Q3227" s="139"/>
      <c r="R3227" s="139"/>
      <c r="S3227" s="139"/>
      <c r="T3227" s="139"/>
      <c r="U3227" s="139"/>
      <c r="V3227" s="139"/>
      <c r="W3227" s="139"/>
      <c r="X3227" s="139"/>
      <c r="Y3227" s="100"/>
      <c r="Z3227" s="125"/>
      <c r="AA3227" s="125"/>
      <c r="AB3227" s="139"/>
      <c r="AC3227" s="139"/>
      <c r="AD3227" s="139"/>
      <c r="AE3227" s="139"/>
      <c r="AF3227" s="139"/>
      <c r="AG3227" s="139"/>
      <c r="AH3227" s="139"/>
      <c r="AI3227" s="139"/>
      <c r="AJ3227" s="100"/>
      <c r="AK3227" s="125"/>
      <c r="AL3227" s="125"/>
      <c r="AM3227" s="139"/>
      <c r="AN3227" s="139"/>
      <c r="AO3227" s="139"/>
      <c r="AP3227" s="139"/>
      <c r="AQ3227" s="139"/>
      <c r="AR3227" s="139"/>
      <c r="AS3227" s="139"/>
      <c r="AT3227" s="139"/>
      <c r="AU3227" s="139"/>
      <c r="AV3227" s="139"/>
      <c r="AW3227" s="99"/>
      <c r="AX3227" s="125"/>
      <c r="AY3227" s="100"/>
      <c r="AZ3227" s="140"/>
      <c r="BA3227" s="141"/>
      <c r="BB3227" s="136"/>
      <c r="BC3227" s="136"/>
      <c r="BD3227" s="41">
        <v>5</v>
      </c>
      <c r="BE3227" s="52">
        <v>54</v>
      </c>
      <c r="BF3227" s="103">
        <v>5411</v>
      </c>
      <c r="BG3227" s="283"/>
    </row>
    <row r="3228" spans="1:59" s="63" customFormat="1" ht="12.75" x14ac:dyDescent="0.2">
      <c r="A3228" s="196">
        <v>5</v>
      </c>
      <c r="B3228" s="197" t="s">
        <v>938</v>
      </c>
      <c r="C3228" s="208">
        <v>54</v>
      </c>
      <c r="D3228" s="209" t="s">
        <v>1007</v>
      </c>
      <c r="E3228" s="212">
        <v>5411</v>
      </c>
      <c r="F3228" s="213" t="s">
        <v>1008</v>
      </c>
      <c r="G3228" s="232"/>
      <c r="H3228" s="97"/>
      <c r="I3228" s="224"/>
      <c r="J3228" s="98"/>
      <c r="K3228" s="98"/>
      <c r="L3228" s="98"/>
      <c r="M3228" s="96"/>
      <c r="N3228" s="307"/>
      <c r="O3228" s="246"/>
      <c r="P3228" s="124"/>
      <c r="Q3228" s="99"/>
      <c r="R3228" s="99"/>
      <c r="S3228" s="99"/>
      <c r="T3228" s="99"/>
      <c r="U3228" s="99"/>
      <c r="V3228" s="99"/>
      <c r="W3228" s="99"/>
      <c r="X3228" s="99"/>
      <c r="Y3228" s="100"/>
      <c r="Z3228" s="100"/>
      <c r="AA3228" s="100"/>
      <c r="AB3228" s="99"/>
      <c r="AC3228" s="99"/>
      <c r="AD3228" s="99"/>
      <c r="AE3228" s="99"/>
      <c r="AF3228" s="99"/>
      <c r="AG3228" s="99"/>
      <c r="AH3228" s="99"/>
      <c r="AI3228" s="99"/>
      <c r="AJ3228" s="100"/>
      <c r="AK3228" s="100"/>
      <c r="AL3228" s="100"/>
      <c r="AM3228" s="99"/>
      <c r="AN3228" s="99"/>
      <c r="AO3228" s="99"/>
      <c r="AP3228" s="99"/>
      <c r="AQ3228" s="99"/>
      <c r="AR3228" s="99"/>
      <c r="AS3228" s="99"/>
      <c r="AT3228" s="99"/>
      <c r="AU3228" s="99"/>
      <c r="AV3228" s="99"/>
      <c r="AW3228" s="99"/>
      <c r="AX3228" s="100"/>
      <c r="AY3228" s="100"/>
      <c r="AZ3228" s="101"/>
      <c r="BA3228" s="102"/>
      <c r="BB3228" s="95"/>
      <c r="BC3228" s="95"/>
      <c r="BD3228" s="41">
        <v>5</v>
      </c>
      <c r="BE3228" s="52">
        <v>54</v>
      </c>
      <c r="BF3228" s="103">
        <v>5411</v>
      </c>
      <c r="BG3228" s="277"/>
    </row>
    <row r="3229" spans="1:59" s="63" customFormat="1" ht="12.75" x14ac:dyDescent="0.2">
      <c r="A3229" s="196">
        <v>5</v>
      </c>
      <c r="B3229" s="197" t="s">
        <v>938</v>
      </c>
      <c r="C3229" s="208">
        <v>54</v>
      </c>
      <c r="D3229" s="209" t="s">
        <v>1007</v>
      </c>
      <c r="E3229" s="212">
        <v>5411</v>
      </c>
      <c r="F3229" s="213" t="s">
        <v>1008</v>
      </c>
      <c r="G3229" s="231"/>
      <c r="H3229" s="65"/>
      <c r="I3229" s="222"/>
      <c r="J3229" s="66"/>
      <c r="K3229" s="66"/>
      <c r="L3229" s="66"/>
      <c r="M3229" s="64"/>
      <c r="N3229" s="304"/>
      <c r="O3229" s="305"/>
      <c r="P3229" s="127"/>
      <c r="Q3229" s="67"/>
      <c r="R3229" s="67"/>
      <c r="S3229" s="67"/>
      <c r="T3229" s="67"/>
      <c r="U3229" s="67"/>
      <c r="V3229" s="67"/>
      <c r="W3229" s="67"/>
      <c r="X3229" s="67"/>
      <c r="Y3229" s="68"/>
      <c r="Z3229" s="68"/>
      <c r="AA3229" s="68"/>
      <c r="AB3229" s="67"/>
      <c r="AC3229" s="67"/>
      <c r="AD3229" s="67"/>
      <c r="AE3229" s="67"/>
      <c r="AF3229" s="67"/>
      <c r="AG3229" s="67"/>
      <c r="AH3229" s="67"/>
      <c r="AI3229" s="67"/>
      <c r="AJ3229" s="68"/>
      <c r="AK3229" s="68"/>
      <c r="AL3229" s="68"/>
      <c r="AM3229" s="67"/>
      <c r="AN3229" s="67"/>
      <c r="AO3229" s="67"/>
      <c r="AP3229" s="67"/>
      <c r="AQ3229" s="67"/>
      <c r="AR3229" s="67"/>
      <c r="AS3229" s="67"/>
      <c r="AT3229" s="67"/>
      <c r="AU3229" s="67"/>
      <c r="AV3229" s="67"/>
      <c r="AW3229" s="67"/>
      <c r="AX3229" s="68"/>
      <c r="AY3229" s="68"/>
      <c r="AZ3229" s="69"/>
      <c r="BA3229" s="70"/>
      <c r="BB3229" s="71"/>
      <c r="BC3229" s="95"/>
      <c r="BD3229" s="41">
        <v>5</v>
      </c>
      <c r="BE3229" s="52">
        <v>54</v>
      </c>
      <c r="BF3229" s="103">
        <v>5411</v>
      </c>
      <c r="BG3229" s="275"/>
    </row>
    <row r="3230" spans="1:59" s="63" customFormat="1" ht="12.75" x14ac:dyDescent="0.2">
      <c r="A3230" s="196">
        <v>5</v>
      </c>
      <c r="B3230" s="197" t="s">
        <v>938</v>
      </c>
      <c r="C3230" s="208">
        <v>54</v>
      </c>
      <c r="D3230" s="209" t="s">
        <v>1007</v>
      </c>
      <c r="E3230" s="212">
        <v>5411</v>
      </c>
      <c r="F3230" s="213" t="s">
        <v>1008</v>
      </c>
      <c r="G3230" s="231"/>
      <c r="H3230" s="72" t="s">
        <v>47</v>
      </c>
      <c r="I3230" s="223"/>
      <c r="J3230" s="73"/>
      <c r="K3230" s="73"/>
      <c r="L3230" s="73"/>
      <c r="M3230" s="74"/>
      <c r="N3230" s="247"/>
      <c r="O3230" s="306"/>
      <c r="P3230" s="105"/>
      <c r="Q3230" s="75"/>
      <c r="R3230" s="75"/>
      <c r="S3230" s="75"/>
      <c r="T3230" s="75"/>
      <c r="U3230" s="75"/>
      <c r="V3230" s="75"/>
      <c r="W3230" s="75"/>
      <c r="X3230" s="75"/>
      <c r="Y3230" s="76">
        <f>IF(ISNUMBER(VLOOKUP(Y3232,P$7:W$7,MATCH(Y3232,P$7:W$7))),VLOOKUP(Y3232,P$7:W$7,MATCH(Y3232,P$7:W$7)),IF(N3234=0,"No Data",IF(Y3232&gt;0,"&lt;100",0)))</f>
        <v>10000</v>
      </c>
      <c r="Z3230" s="77">
        <f>IF(ISNUMBER(VLOOKUP(Z3234,P$7:W$7,MATCH(Z3234,P$7:W$7))),VLOOKUP(Z3234,P$7:W$7,MATCH(Z3234,P$7:W$7)),IF(N3234=0,"No Data",IF(Z3234&gt;0,"&lt;100",0)))</f>
        <v>10000</v>
      </c>
      <c r="AA3230" s="106">
        <f>IF(ISNUMBER(Z3230),Z3230,0)</f>
        <v>10000</v>
      </c>
      <c r="AB3230" s="75"/>
      <c r="AC3230" s="75"/>
      <c r="AD3230" s="75"/>
      <c r="AE3230" s="75"/>
      <c r="AF3230" s="75"/>
      <c r="AG3230" s="75"/>
      <c r="AH3230" s="75"/>
      <c r="AI3230" s="75"/>
      <c r="AJ3230" s="76">
        <f>IF(ISNUMBER(VLOOKUP(AJ3232,AB$7:AH$7,MATCH(AJ3232,AB$7:AH$7))),VLOOKUP(AJ3232,AB$7:AH$7,MATCH(AJ3232,AB$7:AH$7)),IF(N3234=0,"No Data",IF(AJ3232&gt;0,"&lt;50",0)))</f>
        <v>0</v>
      </c>
      <c r="AK3230" s="77">
        <f>IF(ISNUMBER(VLOOKUP(AK3234,AB$7:AH$7,MATCH(AK3234,AB$7:AH$7))),VLOOKUP(AK3234,AB$7:AH$7,MATCH(AK3234,AB$7:AH$7)),IF(N3234=0,"No Data",IF(AK3234&gt;0,"&lt;50",0)))</f>
        <v>0</v>
      </c>
      <c r="AL3230" s="106">
        <f>IF(ISNUMBER(AK3230),AK3230,0)</f>
        <v>0</v>
      </c>
      <c r="AM3230" s="75"/>
      <c r="AN3230" s="75"/>
      <c r="AO3230" s="75"/>
      <c r="AP3230" s="75"/>
      <c r="AQ3230" s="75"/>
      <c r="AR3230" s="75"/>
      <c r="AS3230" s="75"/>
      <c r="AT3230" s="75"/>
      <c r="AU3230" s="75"/>
      <c r="AV3230" s="75"/>
      <c r="AW3230" s="76">
        <f>IF(ISNUMBER(VLOOKUP(AW3232,AM$7:AU$7,MATCH(AW3232,AM$7:AU$7))),VLOOKUP(AW3232,AM$7:AU$7,MATCH(AW3232,AM$7:AU$7)),IF(N3234=0,"No Data",IF(AW3232&gt;0,"&lt;10",0)))</f>
        <v>500</v>
      </c>
      <c r="AX3230" s="77">
        <f>IF(ISNUMBER(VLOOKUP(AX3234,AM$7:AU$7,MATCH(AX3234,AM$7:AU$7))),VLOOKUP(AX3234,AM$7:AU$7,MATCH(AX3234,AM$7:AU$7)),IF(N3234=0,"No Data",IF(AX3234&gt;0,"&lt;10",0)))</f>
        <v>500</v>
      </c>
      <c r="AY3230" s="106">
        <f>IF(ISNUMBER(AX3230),AX3230,0)</f>
        <v>500</v>
      </c>
      <c r="AZ3230" s="79"/>
      <c r="BA3230" s="80"/>
      <c r="BB3230" s="71"/>
      <c r="BC3230" s="95"/>
      <c r="BD3230" s="41">
        <v>5</v>
      </c>
      <c r="BE3230" s="52">
        <v>54</v>
      </c>
      <c r="BF3230" s="103">
        <v>5411</v>
      </c>
      <c r="BG3230" s="276" t="s">
        <v>47</v>
      </c>
    </row>
    <row r="3231" spans="1:59" s="63" customFormat="1" ht="12.75" x14ac:dyDescent="0.2">
      <c r="A3231" s="196">
        <v>5</v>
      </c>
      <c r="B3231" s="197" t="s">
        <v>938</v>
      </c>
      <c r="C3231" s="208">
        <v>54</v>
      </c>
      <c r="D3231" s="209" t="s">
        <v>1007</v>
      </c>
      <c r="E3231" s="212">
        <v>5411</v>
      </c>
      <c r="F3231" s="213" t="s">
        <v>1008</v>
      </c>
      <c r="G3231" s="231"/>
      <c r="H3231" s="81" t="s">
        <v>48</v>
      </c>
      <c r="I3231" s="223"/>
      <c r="J3231" s="73"/>
      <c r="K3231" s="73"/>
      <c r="L3231" s="73"/>
      <c r="M3231" s="74"/>
      <c r="N3231" s="247"/>
      <c r="O3231" s="306"/>
      <c r="P3231" s="105"/>
      <c r="Q3231" s="75"/>
      <c r="R3231" s="75"/>
      <c r="S3231" s="75"/>
      <c r="T3231" s="75"/>
      <c r="U3231" s="75"/>
      <c r="V3231" s="75"/>
      <c r="W3231" s="75"/>
      <c r="X3231" s="75"/>
      <c r="Y3231" s="82">
        <f>MIN(X3235:X3237)</f>
        <v>100</v>
      </c>
      <c r="Z3231" s="83"/>
      <c r="AA3231" s="83"/>
      <c r="AB3231" s="75"/>
      <c r="AC3231" s="75"/>
      <c r="AD3231" s="75"/>
      <c r="AE3231" s="75"/>
      <c r="AF3231" s="75"/>
      <c r="AG3231" s="75"/>
      <c r="AH3231" s="75"/>
      <c r="AI3231" s="75"/>
      <c r="AJ3231" s="82">
        <f>MIN(AI3235:AI3237)</f>
        <v>0</v>
      </c>
      <c r="AK3231" s="83"/>
      <c r="AL3231" s="83"/>
      <c r="AM3231" s="75"/>
      <c r="AN3231" s="75"/>
      <c r="AO3231" s="75"/>
      <c r="AP3231" s="75"/>
      <c r="AQ3231" s="75"/>
      <c r="AR3231" s="75"/>
      <c r="AS3231" s="75"/>
      <c r="AT3231" s="75"/>
      <c r="AU3231" s="75"/>
      <c r="AV3231" s="75"/>
      <c r="AW3231" s="82">
        <f>MIN(AV3235:AV3237)</f>
        <v>100</v>
      </c>
      <c r="AX3231" s="83"/>
      <c r="AY3231" s="83"/>
      <c r="AZ3231" s="79"/>
      <c r="BA3231" s="80"/>
      <c r="BB3231" s="71"/>
      <c r="BC3231" s="95"/>
      <c r="BD3231" s="41">
        <v>5</v>
      </c>
      <c r="BE3231" s="52">
        <v>54</v>
      </c>
      <c r="BF3231" s="103">
        <v>5411</v>
      </c>
      <c r="BG3231" s="278" t="s">
        <v>48</v>
      </c>
    </row>
    <row r="3232" spans="1:59" s="63" customFormat="1" ht="12.75" x14ac:dyDescent="0.2">
      <c r="A3232" s="196">
        <v>5</v>
      </c>
      <c r="B3232" s="197" t="s">
        <v>938</v>
      </c>
      <c r="C3232" s="208">
        <v>54</v>
      </c>
      <c r="D3232" s="209" t="s">
        <v>1007</v>
      </c>
      <c r="E3232" s="212">
        <v>5411</v>
      </c>
      <c r="F3232" s="213" t="s">
        <v>1008</v>
      </c>
      <c r="G3232" s="231"/>
      <c r="H3232" s="81" t="s">
        <v>49</v>
      </c>
      <c r="I3232" s="223"/>
      <c r="J3232" s="73"/>
      <c r="K3232" s="73"/>
      <c r="L3232" s="73"/>
      <c r="M3232" s="74"/>
      <c r="N3232" s="247"/>
      <c r="O3232" s="306"/>
      <c r="P3232" s="105"/>
      <c r="Q3232" s="75"/>
      <c r="R3232" s="75"/>
      <c r="S3232" s="75"/>
      <c r="T3232" s="75"/>
      <c r="U3232" s="75"/>
      <c r="V3232" s="75"/>
      <c r="W3232" s="75"/>
      <c r="X3232" s="75"/>
      <c r="Y3232" s="84">
        <f>IF(ISNUMBER(AVERAGE(X3235:X3237)),AVERAGE(X3235:X3237),0)</f>
        <v>12550</v>
      </c>
      <c r="Z3232" s="83"/>
      <c r="AA3232" s="83"/>
      <c r="AB3232" s="75"/>
      <c r="AC3232" s="75"/>
      <c r="AD3232" s="75"/>
      <c r="AE3232" s="75"/>
      <c r="AF3232" s="75"/>
      <c r="AG3232" s="75"/>
      <c r="AH3232" s="75"/>
      <c r="AI3232" s="75"/>
      <c r="AJ3232" s="84">
        <f>IF(ISNUMBER(AVERAGE(AI3235:AI3237)),AVERAGE(AI3235:AI3237),0)</f>
        <v>0</v>
      </c>
      <c r="AK3232" s="83"/>
      <c r="AL3232" s="83"/>
      <c r="AM3232" s="75"/>
      <c r="AN3232" s="75"/>
      <c r="AO3232" s="75"/>
      <c r="AP3232" s="75"/>
      <c r="AQ3232" s="75"/>
      <c r="AR3232" s="75"/>
      <c r="AS3232" s="75"/>
      <c r="AT3232" s="75"/>
      <c r="AU3232" s="75"/>
      <c r="AV3232" s="75"/>
      <c r="AW3232" s="84">
        <f>IF(ISNUMBER(AVERAGE(AV3235:AV3237)),AVERAGE(AV3235:AV3237),0)</f>
        <v>550</v>
      </c>
      <c r="AX3232" s="83"/>
      <c r="AY3232" s="83"/>
      <c r="AZ3232" s="79"/>
      <c r="BA3232" s="80"/>
      <c r="BB3232" s="71"/>
      <c r="BC3232" s="95"/>
      <c r="BD3232" s="41">
        <v>5</v>
      </c>
      <c r="BE3232" s="52">
        <v>54</v>
      </c>
      <c r="BF3232" s="103">
        <v>5411</v>
      </c>
      <c r="BG3232" s="278" t="s">
        <v>49</v>
      </c>
    </row>
    <row r="3233" spans="1:59" s="63" customFormat="1" ht="12.75" x14ac:dyDescent="0.2">
      <c r="A3233" s="196">
        <v>5</v>
      </c>
      <c r="B3233" s="197" t="s">
        <v>938</v>
      </c>
      <c r="C3233" s="208">
        <v>54</v>
      </c>
      <c r="D3233" s="209" t="s">
        <v>1007</v>
      </c>
      <c r="E3233" s="212">
        <v>5411</v>
      </c>
      <c r="F3233" s="213" t="s">
        <v>1008</v>
      </c>
      <c r="G3233" s="231"/>
      <c r="H3233" s="81" t="s">
        <v>50</v>
      </c>
      <c r="I3233" s="223"/>
      <c r="J3233" s="73"/>
      <c r="K3233" s="73"/>
      <c r="L3233" s="73"/>
      <c r="M3233" s="74"/>
      <c r="N3233" s="247"/>
      <c r="O3233" s="306"/>
      <c r="P3233" s="105"/>
      <c r="Q3233" s="75"/>
      <c r="R3233" s="75"/>
      <c r="S3233" s="75"/>
      <c r="T3233" s="75"/>
      <c r="U3233" s="75"/>
      <c r="V3233" s="75"/>
      <c r="W3233" s="75"/>
      <c r="X3233" s="75"/>
      <c r="Y3233" s="84">
        <f>MAX(X3235:X3237)</f>
        <v>25000</v>
      </c>
      <c r="Z3233" s="83"/>
      <c r="AA3233" s="83"/>
      <c r="AB3233" s="75"/>
      <c r="AC3233" s="75"/>
      <c r="AD3233" s="75"/>
      <c r="AE3233" s="75"/>
      <c r="AF3233" s="75"/>
      <c r="AG3233" s="75"/>
      <c r="AH3233" s="75"/>
      <c r="AI3233" s="75"/>
      <c r="AJ3233" s="84">
        <f>MAX(AI3235:AI3237)</f>
        <v>0</v>
      </c>
      <c r="AK3233" s="83"/>
      <c r="AL3233" s="83"/>
      <c r="AM3233" s="75"/>
      <c r="AN3233" s="75"/>
      <c r="AO3233" s="75"/>
      <c r="AP3233" s="75"/>
      <c r="AQ3233" s="75"/>
      <c r="AR3233" s="75"/>
      <c r="AS3233" s="75"/>
      <c r="AT3233" s="75"/>
      <c r="AU3233" s="75"/>
      <c r="AV3233" s="75"/>
      <c r="AW3233" s="84">
        <f>MAX(AV3235:AV3237)</f>
        <v>1000</v>
      </c>
      <c r="AX3233" s="83"/>
      <c r="AY3233" s="83"/>
      <c r="AZ3233" s="79"/>
      <c r="BA3233" s="80"/>
      <c r="BB3233" s="71"/>
      <c r="BC3233" s="95"/>
      <c r="BD3233" s="41">
        <v>5</v>
      </c>
      <c r="BE3233" s="52">
        <v>54</v>
      </c>
      <c r="BF3233" s="103">
        <v>5411</v>
      </c>
      <c r="BG3233" s="278" t="s">
        <v>50</v>
      </c>
    </row>
    <row r="3234" spans="1:59" s="63" customFormat="1" ht="12.75" x14ac:dyDescent="0.2">
      <c r="A3234" s="196">
        <v>5</v>
      </c>
      <c r="B3234" s="197" t="s">
        <v>938</v>
      </c>
      <c r="C3234" s="208">
        <v>54</v>
      </c>
      <c r="D3234" s="209" t="s">
        <v>1007</v>
      </c>
      <c r="E3234" s="212">
        <v>5411</v>
      </c>
      <c r="F3234" s="213" t="s">
        <v>1008</v>
      </c>
      <c r="G3234" s="231"/>
      <c r="H3234" s="85" t="s">
        <v>51</v>
      </c>
      <c r="I3234" s="223"/>
      <c r="J3234" s="73"/>
      <c r="K3234" s="73"/>
      <c r="L3234" s="73"/>
      <c r="M3234" s="74"/>
      <c r="N3234" s="317">
        <f>SUM(N3235:N3236)</f>
        <v>2</v>
      </c>
      <c r="O3234" s="293">
        <f>SUM(O3235:O3236)</f>
        <v>1</v>
      </c>
      <c r="P3234" s="292"/>
      <c r="Q3234" s="87"/>
      <c r="R3234" s="87"/>
      <c r="S3234" s="87"/>
      <c r="T3234" s="87"/>
      <c r="U3234" s="87"/>
      <c r="V3234" s="87"/>
      <c r="W3234" s="87"/>
      <c r="X3234" s="87"/>
      <c r="Y3234" s="112"/>
      <c r="Z3234" s="121">
        <f>SUM(Z3235:Z3236)</f>
        <v>12550</v>
      </c>
      <c r="AA3234" s="88"/>
      <c r="AB3234" s="87"/>
      <c r="AC3234" s="87"/>
      <c r="AD3234" s="87"/>
      <c r="AE3234" s="87"/>
      <c r="AF3234" s="87"/>
      <c r="AG3234" s="87"/>
      <c r="AH3234" s="87"/>
      <c r="AI3234" s="87"/>
      <c r="AJ3234" s="112"/>
      <c r="AK3234" s="121">
        <f>SUM(AK3235:AK3236)</f>
        <v>0</v>
      </c>
      <c r="AL3234" s="88"/>
      <c r="AM3234" s="87"/>
      <c r="AN3234" s="87"/>
      <c r="AO3234" s="87"/>
      <c r="AP3234" s="87"/>
      <c r="AQ3234" s="87"/>
      <c r="AR3234" s="87"/>
      <c r="AS3234" s="87"/>
      <c r="AT3234" s="87"/>
      <c r="AU3234" s="87"/>
      <c r="AV3234" s="87"/>
      <c r="AW3234" s="112"/>
      <c r="AX3234" s="121">
        <f>SUM(AX3235:AX3236)</f>
        <v>550</v>
      </c>
      <c r="AY3234" s="88"/>
      <c r="AZ3234" s="79"/>
      <c r="BA3234" s="80"/>
      <c r="BB3234" s="71"/>
      <c r="BC3234" s="95"/>
      <c r="BD3234" s="41">
        <v>5</v>
      </c>
      <c r="BE3234" s="52">
        <v>54</v>
      </c>
      <c r="BF3234" s="103">
        <v>5411</v>
      </c>
      <c r="BG3234" s="279" t="s">
        <v>51</v>
      </c>
    </row>
    <row r="3235" spans="1:59" s="63" customFormat="1" ht="12.75" x14ac:dyDescent="0.2">
      <c r="A3235" s="196">
        <v>5</v>
      </c>
      <c r="B3235" s="197" t="s">
        <v>938</v>
      </c>
      <c r="C3235" s="208">
        <v>54</v>
      </c>
      <c r="D3235" s="209" t="s">
        <v>1007</v>
      </c>
      <c r="E3235" s="212">
        <v>5411</v>
      </c>
      <c r="F3235" s="213" t="s">
        <v>1008</v>
      </c>
      <c r="G3235" s="231"/>
      <c r="H3235" s="89" t="s">
        <v>52</v>
      </c>
      <c r="I3235" s="90" t="s">
        <v>304</v>
      </c>
      <c r="J3235" s="90"/>
      <c r="K3235" s="90" t="s">
        <v>64</v>
      </c>
      <c r="L3235" s="90" t="s">
        <v>271</v>
      </c>
      <c r="M3235" s="91"/>
      <c r="N3235" s="312">
        <v>1</v>
      </c>
      <c r="O3235" s="313">
        <f>N3235/N$3234</f>
        <v>0.5</v>
      </c>
      <c r="P3235" s="104">
        <v>1</v>
      </c>
      <c r="Q3235" s="92"/>
      <c r="R3235" s="92"/>
      <c r="S3235" s="92"/>
      <c r="T3235" s="92"/>
      <c r="U3235" s="92"/>
      <c r="V3235" s="92"/>
      <c r="W3235" s="92"/>
      <c r="X3235" s="109">
        <f>P3235*P$7+Q3235*Q$7+R3235*R$7+S3235*S$7+T3235*T$7+U3235*U$7+V3235*V$7+W3235*W$7</f>
        <v>100</v>
      </c>
      <c r="Y3235" s="83"/>
      <c r="Z3235" s="110">
        <f>X3235*$O3235</f>
        <v>50</v>
      </c>
      <c r="AA3235" s="111"/>
      <c r="AB3235" s="92"/>
      <c r="AC3235" s="92"/>
      <c r="AD3235" s="92"/>
      <c r="AE3235" s="92"/>
      <c r="AF3235" s="92"/>
      <c r="AG3235" s="92"/>
      <c r="AH3235" s="92"/>
      <c r="AI3235" s="109">
        <f>AB3235*AB$7+AC3235*AC$7+AD3235*AD$7+AE3235*AE$7+AF3235*AF$7+AG3235*AG$7+AH3235*AH$7</f>
        <v>0</v>
      </c>
      <c r="AJ3235" s="83"/>
      <c r="AK3235" s="110">
        <f>AI3235*$O3235</f>
        <v>0</v>
      </c>
      <c r="AL3235" s="111"/>
      <c r="AM3235" s="92"/>
      <c r="AN3235" s="92"/>
      <c r="AO3235" s="92"/>
      <c r="AP3235" s="92"/>
      <c r="AQ3235" s="92"/>
      <c r="AR3235" s="92"/>
      <c r="AS3235" s="92">
        <v>1</v>
      </c>
      <c r="AT3235" s="92"/>
      <c r="AU3235" s="92"/>
      <c r="AV3235" s="109">
        <f>AM3235*AM$7+AN3235*AN$7+AO3235*AO$7+AP3235*AP$7+AQ3235*AQ$7+AR3235*AR$7+AS3235*AS$7+AT3235*AT$7+AU3235*AU$7</f>
        <v>1000</v>
      </c>
      <c r="AW3235" s="75"/>
      <c r="AX3235" s="110">
        <f>AV3235*$O3235</f>
        <v>500</v>
      </c>
      <c r="AY3235" s="111"/>
      <c r="AZ3235" s="93"/>
      <c r="BA3235" s="94" t="s">
        <v>131</v>
      </c>
      <c r="BB3235" s="71"/>
      <c r="BC3235" s="95"/>
      <c r="BD3235" s="41">
        <v>5</v>
      </c>
      <c r="BE3235" s="52">
        <v>54</v>
      </c>
      <c r="BF3235" s="103">
        <v>5411</v>
      </c>
      <c r="BG3235" s="280" t="s">
        <v>52</v>
      </c>
    </row>
    <row r="3236" spans="1:59" s="63" customFormat="1" ht="12.75" x14ac:dyDescent="0.2">
      <c r="A3236" s="196">
        <v>5</v>
      </c>
      <c r="B3236" s="197" t="s">
        <v>938</v>
      </c>
      <c r="C3236" s="208">
        <v>54</v>
      </c>
      <c r="D3236" s="209" t="s">
        <v>1007</v>
      </c>
      <c r="E3236" s="212">
        <v>5411</v>
      </c>
      <c r="F3236" s="213" t="s">
        <v>1008</v>
      </c>
      <c r="G3236" s="231"/>
      <c r="H3236" s="89"/>
      <c r="I3236" s="90" t="s">
        <v>766</v>
      </c>
      <c r="J3236" s="90"/>
      <c r="K3236" s="90" t="s">
        <v>73</v>
      </c>
      <c r="L3236" s="90" t="s">
        <v>95</v>
      </c>
      <c r="M3236" s="91"/>
      <c r="N3236" s="312">
        <v>1</v>
      </c>
      <c r="O3236" s="313">
        <f>N3236/N$3234</f>
        <v>0.5</v>
      </c>
      <c r="P3236" s="104"/>
      <c r="Q3236" s="92"/>
      <c r="R3236" s="92"/>
      <c r="S3236" s="92"/>
      <c r="T3236" s="92"/>
      <c r="U3236" s="92"/>
      <c r="V3236" s="92"/>
      <c r="W3236" s="92">
        <v>1</v>
      </c>
      <c r="X3236" s="109">
        <f>P3236*P$7+Q3236*Q$7+R3236*R$7+S3236*S$7+T3236*T$7+U3236*U$7+V3236*V$7+W3236*W$7</f>
        <v>25000</v>
      </c>
      <c r="Y3236" s="83"/>
      <c r="Z3236" s="110">
        <f>X3236*$O3236</f>
        <v>12500</v>
      </c>
      <c r="AA3236" s="111"/>
      <c r="AB3236" s="92"/>
      <c r="AC3236" s="92"/>
      <c r="AD3236" s="92"/>
      <c r="AE3236" s="92"/>
      <c r="AF3236" s="92"/>
      <c r="AG3236" s="92"/>
      <c r="AH3236" s="92"/>
      <c r="AI3236" s="109">
        <f>AB3236*AB$7+AC3236*AC$7+AD3236*AD$7+AE3236*AE$7+AF3236*AF$7+AG3236*AG$7+AH3236*AH$7</f>
        <v>0</v>
      </c>
      <c r="AJ3236" s="83"/>
      <c r="AK3236" s="110">
        <f>AI3236*$O3236</f>
        <v>0</v>
      </c>
      <c r="AL3236" s="111"/>
      <c r="AM3236" s="92"/>
      <c r="AN3236" s="92"/>
      <c r="AO3236" s="92"/>
      <c r="AP3236" s="92">
        <v>1</v>
      </c>
      <c r="AQ3236" s="92"/>
      <c r="AR3236" s="92"/>
      <c r="AS3236" s="92"/>
      <c r="AT3236" s="92"/>
      <c r="AU3236" s="92"/>
      <c r="AV3236" s="109">
        <f>AM3236*AM$7+AN3236*AN$7+AO3236*AO$7+AP3236*AP$7+AQ3236*AQ$7+AR3236*AR$7+AS3236*AS$7+AT3236*AT$7+AU3236*AU$7</f>
        <v>100</v>
      </c>
      <c r="AW3236" s="75"/>
      <c r="AX3236" s="110">
        <f>AV3236*$O3236</f>
        <v>50</v>
      </c>
      <c r="AY3236" s="111"/>
      <c r="AZ3236" s="93"/>
      <c r="BA3236" s="94" t="s">
        <v>131</v>
      </c>
      <c r="BB3236" s="71"/>
      <c r="BC3236" s="95"/>
      <c r="BD3236" s="41">
        <v>5</v>
      </c>
      <c r="BE3236" s="52">
        <v>54</v>
      </c>
      <c r="BF3236" s="103">
        <v>5411</v>
      </c>
      <c r="BG3236" s="280" t="s">
        <v>52</v>
      </c>
    </row>
    <row r="3237" spans="1:59" s="63" customFormat="1" ht="12.75" x14ac:dyDescent="0.2">
      <c r="A3237" s="196">
        <v>5</v>
      </c>
      <c r="B3237" s="197" t="s">
        <v>938</v>
      </c>
      <c r="C3237" s="208">
        <v>54</v>
      </c>
      <c r="D3237" s="209" t="s">
        <v>1007</v>
      </c>
      <c r="E3237" s="212">
        <v>5411</v>
      </c>
      <c r="F3237" s="213" t="s">
        <v>1008</v>
      </c>
      <c r="G3237" s="231"/>
      <c r="H3237" s="89"/>
      <c r="I3237" s="219"/>
      <c r="J3237" s="90"/>
      <c r="K3237" s="90"/>
      <c r="L3237" s="90"/>
      <c r="M3237" s="91"/>
      <c r="N3237" s="247"/>
      <c r="O3237" s="306"/>
      <c r="P3237" s="104"/>
      <c r="Q3237" s="92"/>
      <c r="R3237" s="92"/>
      <c r="S3237" s="92"/>
      <c r="T3237" s="92"/>
      <c r="U3237" s="92"/>
      <c r="V3237" s="92"/>
      <c r="W3237" s="92"/>
      <c r="X3237" s="75"/>
      <c r="Y3237" s="83"/>
      <c r="Z3237" s="83"/>
      <c r="AA3237" s="83"/>
      <c r="AB3237" s="92"/>
      <c r="AC3237" s="92"/>
      <c r="AD3237" s="92"/>
      <c r="AE3237" s="92"/>
      <c r="AF3237" s="92"/>
      <c r="AG3237" s="92"/>
      <c r="AH3237" s="92"/>
      <c r="AI3237" s="75"/>
      <c r="AJ3237" s="83"/>
      <c r="AK3237" s="83"/>
      <c r="AL3237" s="83"/>
      <c r="AM3237" s="92"/>
      <c r="AN3237" s="92"/>
      <c r="AO3237" s="92"/>
      <c r="AP3237" s="92"/>
      <c r="AQ3237" s="92"/>
      <c r="AR3237" s="92"/>
      <c r="AS3237" s="92"/>
      <c r="AT3237" s="92"/>
      <c r="AU3237" s="92"/>
      <c r="AV3237" s="75"/>
      <c r="AW3237" s="75"/>
      <c r="AX3237" s="83"/>
      <c r="AY3237" s="83"/>
      <c r="AZ3237" s="93"/>
      <c r="BA3237" s="94"/>
      <c r="BB3237" s="71"/>
      <c r="BC3237" s="95"/>
      <c r="BD3237" s="41">
        <v>5</v>
      </c>
      <c r="BE3237" s="52">
        <v>54</v>
      </c>
      <c r="BF3237" s="103">
        <v>5411</v>
      </c>
      <c r="BG3237" s="280" t="s">
        <v>52</v>
      </c>
    </row>
    <row r="3238" spans="1:59" s="63" customFormat="1" ht="12.75" x14ac:dyDescent="0.2">
      <c r="A3238" s="196">
        <v>5</v>
      </c>
      <c r="B3238" s="197" t="s">
        <v>938</v>
      </c>
      <c r="C3238" s="208">
        <v>54</v>
      </c>
      <c r="D3238" s="209" t="s">
        <v>1007</v>
      </c>
      <c r="E3238" s="212">
        <v>5411</v>
      </c>
      <c r="F3238" s="213" t="s">
        <v>1008</v>
      </c>
      <c r="G3238" s="231"/>
      <c r="H3238" s="65"/>
      <c r="I3238" s="222"/>
      <c r="J3238" s="66"/>
      <c r="K3238" s="66"/>
      <c r="L3238" s="66"/>
      <c r="M3238" s="64"/>
      <c r="N3238" s="304"/>
      <c r="O3238" s="305"/>
      <c r="P3238" s="127"/>
      <c r="Q3238" s="67"/>
      <c r="R3238" s="67"/>
      <c r="S3238" s="67"/>
      <c r="T3238" s="67"/>
      <c r="U3238" s="67"/>
      <c r="V3238" s="67"/>
      <c r="W3238" s="67"/>
      <c r="X3238" s="67"/>
      <c r="Y3238" s="68"/>
      <c r="Z3238" s="68"/>
      <c r="AA3238" s="68"/>
      <c r="AB3238" s="67"/>
      <c r="AC3238" s="67"/>
      <c r="AD3238" s="67"/>
      <c r="AE3238" s="67"/>
      <c r="AF3238" s="67"/>
      <c r="AG3238" s="67"/>
      <c r="AH3238" s="67"/>
      <c r="AI3238" s="67"/>
      <c r="AJ3238" s="68"/>
      <c r="AK3238" s="68"/>
      <c r="AL3238" s="68"/>
      <c r="AM3238" s="67"/>
      <c r="AN3238" s="67"/>
      <c r="AO3238" s="67"/>
      <c r="AP3238" s="67"/>
      <c r="AQ3238" s="67"/>
      <c r="AR3238" s="67"/>
      <c r="AS3238" s="67"/>
      <c r="AT3238" s="67"/>
      <c r="AU3238" s="67"/>
      <c r="AV3238" s="67"/>
      <c r="AW3238" s="67"/>
      <c r="AX3238" s="68"/>
      <c r="AY3238" s="68"/>
      <c r="AZ3238" s="69"/>
      <c r="BA3238" s="70"/>
      <c r="BB3238" s="71"/>
      <c r="BC3238" s="95"/>
      <c r="BD3238" s="41">
        <v>5</v>
      </c>
      <c r="BE3238" s="52">
        <v>54</v>
      </c>
      <c r="BF3238" s="103">
        <v>5411</v>
      </c>
      <c r="BG3238" s="275"/>
    </row>
    <row r="3239" spans="1:59" s="63" customFormat="1" ht="12.75" x14ac:dyDescent="0.2">
      <c r="A3239" s="196">
        <v>5</v>
      </c>
      <c r="B3239" s="197" t="s">
        <v>938</v>
      </c>
      <c r="C3239" s="208">
        <v>54</v>
      </c>
      <c r="D3239" s="209" t="s">
        <v>1007</v>
      </c>
      <c r="E3239" s="212">
        <v>5411</v>
      </c>
      <c r="F3239" s="213" t="s">
        <v>1008</v>
      </c>
      <c r="G3239" s="232"/>
      <c r="H3239" s="97"/>
      <c r="I3239" s="224"/>
      <c r="J3239" s="98"/>
      <c r="K3239" s="98"/>
      <c r="L3239" s="98"/>
      <c r="M3239" s="96"/>
      <c r="N3239" s="307"/>
      <c r="O3239" s="246"/>
      <c r="P3239" s="124"/>
      <c r="Q3239" s="99"/>
      <c r="R3239" s="99"/>
      <c r="S3239" s="99"/>
      <c r="T3239" s="99"/>
      <c r="U3239" s="99"/>
      <c r="V3239" s="99"/>
      <c r="W3239" s="99"/>
      <c r="X3239" s="99"/>
      <c r="Y3239" s="100"/>
      <c r="Z3239" s="100"/>
      <c r="AA3239" s="100"/>
      <c r="AB3239" s="99"/>
      <c r="AC3239" s="99"/>
      <c r="AD3239" s="99"/>
      <c r="AE3239" s="99"/>
      <c r="AF3239" s="99"/>
      <c r="AG3239" s="99"/>
      <c r="AH3239" s="99"/>
      <c r="AI3239" s="99"/>
      <c r="AJ3239" s="100"/>
      <c r="AK3239" s="100"/>
      <c r="AL3239" s="100"/>
      <c r="AM3239" s="99"/>
      <c r="AN3239" s="99"/>
      <c r="AO3239" s="99"/>
      <c r="AP3239" s="99"/>
      <c r="AQ3239" s="99"/>
      <c r="AR3239" s="99"/>
      <c r="AS3239" s="99"/>
      <c r="AT3239" s="99"/>
      <c r="AU3239" s="99"/>
      <c r="AV3239" s="99"/>
      <c r="AW3239" s="99"/>
      <c r="AX3239" s="100"/>
      <c r="AY3239" s="100"/>
      <c r="AZ3239" s="101"/>
      <c r="BA3239" s="102"/>
      <c r="BB3239" s="95"/>
      <c r="BC3239" s="95"/>
      <c r="BD3239" s="41">
        <v>5</v>
      </c>
      <c r="BE3239" s="52">
        <v>54</v>
      </c>
      <c r="BF3239" s="103">
        <v>5411</v>
      </c>
      <c r="BG3239" s="277"/>
    </row>
    <row r="3240" spans="1:59" x14ac:dyDescent="0.25">
      <c r="A3240" s="196">
        <v>5</v>
      </c>
      <c r="B3240" s="197" t="s">
        <v>938</v>
      </c>
      <c r="C3240" s="208">
        <v>54</v>
      </c>
      <c r="D3240" s="209" t="s">
        <v>1007</v>
      </c>
      <c r="E3240" s="210">
        <v>5412</v>
      </c>
      <c r="F3240" s="211" t="s">
        <v>1009</v>
      </c>
      <c r="G3240" s="235"/>
      <c r="H3240" s="145"/>
      <c r="I3240" s="221"/>
      <c r="J3240" s="57"/>
      <c r="K3240" s="57"/>
      <c r="L3240" s="57"/>
      <c r="M3240" s="144"/>
      <c r="N3240" s="324"/>
      <c r="O3240" s="325"/>
      <c r="P3240" s="146"/>
      <c r="Q3240" s="146"/>
      <c r="R3240" s="146"/>
      <c r="S3240" s="146"/>
      <c r="T3240" s="146"/>
      <c r="U3240" s="146"/>
      <c r="V3240" s="146"/>
      <c r="W3240" s="146"/>
      <c r="X3240" s="146"/>
      <c r="Y3240" s="59"/>
      <c r="Z3240" s="123"/>
      <c r="AA3240" s="123"/>
      <c r="AB3240" s="146"/>
      <c r="AC3240" s="146"/>
      <c r="AD3240" s="146"/>
      <c r="AE3240" s="146"/>
      <c r="AF3240" s="146"/>
      <c r="AG3240" s="146"/>
      <c r="AH3240" s="146"/>
      <c r="AI3240" s="146"/>
      <c r="AJ3240" s="59"/>
      <c r="AK3240" s="123"/>
      <c r="AL3240" s="123"/>
      <c r="AM3240" s="146"/>
      <c r="AN3240" s="146"/>
      <c r="AO3240" s="146"/>
      <c r="AP3240" s="146"/>
      <c r="AQ3240" s="146"/>
      <c r="AR3240" s="146"/>
      <c r="AS3240" s="146"/>
      <c r="AT3240" s="146"/>
      <c r="AU3240" s="146"/>
      <c r="AV3240" s="146"/>
      <c r="AW3240" s="58"/>
      <c r="AX3240" s="123"/>
      <c r="AY3240" s="59"/>
      <c r="AZ3240" s="147"/>
      <c r="BA3240" s="148"/>
      <c r="BB3240" s="143"/>
      <c r="BC3240" s="143"/>
      <c r="BD3240" s="41">
        <v>5</v>
      </c>
      <c r="BE3240" s="52">
        <v>54</v>
      </c>
      <c r="BF3240" s="62">
        <v>5412</v>
      </c>
      <c r="BG3240" s="284"/>
    </row>
    <row r="3241" spans="1:59" s="63" customFormat="1" ht="12.75" x14ac:dyDescent="0.2">
      <c r="A3241" s="196">
        <v>5</v>
      </c>
      <c r="B3241" s="197" t="s">
        <v>938</v>
      </c>
      <c r="C3241" s="208">
        <v>54</v>
      </c>
      <c r="D3241" s="209" t="s">
        <v>1007</v>
      </c>
      <c r="E3241" s="210">
        <v>5412</v>
      </c>
      <c r="F3241" s="211" t="s">
        <v>1009</v>
      </c>
      <c r="G3241" s="230"/>
      <c r="H3241" s="56"/>
      <c r="I3241" s="221"/>
      <c r="J3241" s="57"/>
      <c r="K3241" s="57"/>
      <c r="L3241" s="57"/>
      <c r="M3241" s="55"/>
      <c r="N3241" s="303"/>
      <c r="O3241" s="245"/>
      <c r="P3241" s="122"/>
      <c r="Q3241" s="58"/>
      <c r="R3241" s="58"/>
      <c r="S3241" s="58"/>
      <c r="T3241" s="58"/>
      <c r="U3241" s="58"/>
      <c r="V3241" s="58"/>
      <c r="W3241" s="58"/>
      <c r="X3241" s="58"/>
      <c r="Y3241" s="59"/>
      <c r="Z3241" s="59"/>
      <c r="AA3241" s="59"/>
      <c r="AB3241" s="58"/>
      <c r="AC3241" s="58"/>
      <c r="AD3241" s="58"/>
      <c r="AE3241" s="58"/>
      <c r="AF3241" s="58"/>
      <c r="AG3241" s="58"/>
      <c r="AH3241" s="58"/>
      <c r="AI3241" s="58"/>
      <c r="AJ3241" s="59"/>
      <c r="AK3241" s="59"/>
      <c r="AL3241" s="59"/>
      <c r="AM3241" s="58"/>
      <c r="AN3241" s="58"/>
      <c r="AO3241" s="58"/>
      <c r="AP3241" s="58"/>
      <c r="AQ3241" s="58"/>
      <c r="AR3241" s="58"/>
      <c r="AS3241" s="58"/>
      <c r="AT3241" s="58"/>
      <c r="AU3241" s="58"/>
      <c r="AV3241" s="58"/>
      <c r="AW3241" s="58"/>
      <c r="AX3241" s="59"/>
      <c r="AY3241" s="59"/>
      <c r="AZ3241" s="60"/>
      <c r="BA3241" s="61"/>
      <c r="BB3241" s="54"/>
      <c r="BC3241" s="54"/>
      <c r="BD3241" s="41">
        <v>5</v>
      </c>
      <c r="BE3241" s="52">
        <v>54</v>
      </c>
      <c r="BF3241" s="62">
        <v>5412</v>
      </c>
      <c r="BG3241" s="274"/>
    </row>
    <row r="3242" spans="1:59" s="63" customFormat="1" ht="12.75" x14ac:dyDescent="0.2">
      <c r="A3242" s="196">
        <v>5</v>
      </c>
      <c r="B3242" s="197" t="s">
        <v>938</v>
      </c>
      <c r="C3242" s="208">
        <v>54</v>
      </c>
      <c r="D3242" s="209" t="s">
        <v>1007</v>
      </c>
      <c r="E3242" s="210">
        <v>5412</v>
      </c>
      <c r="F3242" s="211" t="s">
        <v>1009</v>
      </c>
      <c r="G3242" s="231"/>
      <c r="H3242" s="65"/>
      <c r="I3242" s="222"/>
      <c r="J3242" s="66"/>
      <c r="K3242" s="66"/>
      <c r="L3242" s="66"/>
      <c r="M3242" s="64"/>
      <c r="N3242" s="308"/>
      <c r="O3242" s="309"/>
      <c r="P3242" s="127"/>
      <c r="Q3242" s="67"/>
      <c r="R3242" s="67"/>
      <c r="S3242" s="67"/>
      <c r="T3242" s="67"/>
      <c r="U3242" s="67"/>
      <c r="V3242" s="67"/>
      <c r="W3242" s="67"/>
      <c r="X3242" s="67"/>
      <c r="Y3242" s="68"/>
      <c r="Z3242" s="68"/>
      <c r="AA3242" s="68"/>
      <c r="AB3242" s="67"/>
      <c r="AC3242" s="67"/>
      <c r="AD3242" s="67"/>
      <c r="AE3242" s="67"/>
      <c r="AF3242" s="67"/>
      <c r="AG3242" s="67"/>
      <c r="AH3242" s="67"/>
      <c r="AI3242" s="67"/>
      <c r="AJ3242" s="68"/>
      <c r="AK3242" s="68"/>
      <c r="AL3242" s="68"/>
      <c r="AM3242" s="67"/>
      <c r="AN3242" s="67"/>
      <c r="AO3242" s="67"/>
      <c r="AP3242" s="67"/>
      <c r="AQ3242" s="67"/>
      <c r="AR3242" s="67"/>
      <c r="AS3242" s="67"/>
      <c r="AT3242" s="67"/>
      <c r="AU3242" s="67"/>
      <c r="AV3242" s="67"/>
      <c r="AW3242" s="67"/>
      <c r="AX3242" s="68"/>
      <c r="AY3242" s="68"/>
      <c r="AZ3242" s="69"/>
      <c r="BA3242" s="70"/>
      <c r="BB3242" s="71"/>
      <c r="BC3242" s="54"/>
      <c r="BD3242" s="41">
        <v>5</v>
      </c>
      <c r="BE3242" s="52">
        <v>54</v>
      </c>
      <c r="BF3242" s="62">
        <v>5412</v>
      </c>
      <c r="BG3242" s="275"/>
    </row>
    <row r="3243" spans="1:59" s="63" customFormat="1" ht="12.75" x14ac:dyDescent="0.2">
      <c r="A3243" s="196">
        <v>5</v>
      </c>
      <c r="B3243" s="197" t="s">
        <v>938</v>
      </c>
      <c r="C3243" s="208">
        <v>54</v>
      </c>
      <c r="D3243" s="209" t="s">
        <v>1007</v>
      </c>
      <c r="E3243" s="210">
        <v>5412</v>
      </c>
      <c r="F3243" s="211" t="s">
        <v>1009</v>
      </c>
      <c r="G3243" s="231"/>
      <c r="H3243" s="72" t="s">
        <v>47</v>
      </c>
      <c r="I3243" s="223"/>
      <c r="J3243" s="73"/>
      <c r="K3243" s="73"/>
      <c r="L3243" s="73"/>
      <c r="M3243" s="74"/>
      <c r="N3243" s="247"/>
      <c r="O3243" s="306"/>
      <c r="P3243" s="105"/>
      <c r="Q3243" s="75"/>
      <c r="R3243" s="75"/>
      <c r="S3243" s="75"/>
      <c r="T3243" s="75"/>
      <c r="U3243" s="75"/>
      <c r="V3243" s="75"/>
      <c r="W3243" s="75"/>
      <c r="X3243" s="75"/>
      <c r="Y3243" s="76">
        <f>IF(ISNUMBER(VLOOKUP(Y3245,P$7:W$7,MATCH(Y3245,P$7:W$7))),VLOOKUP(Y3245,P$7:W$7,MATCH(Y3245,P$7:W$7)),IF(N3247=0,"No Data",IF(Y3245&gt;0,"&lt;100",0)))</f>
        <v>100</v>
      </c>
      <c r="Z3243" s="77">
        <f>IF(ISNUMBER(VLOOKUP(Z3247,P$7:W$7,MATCH(Z3247,P$7:W$7))),VLOOKUP(Z3247,P$7:W$7,MATCH(Z3247,P$7:W$7)),IF(N3247=0,"No Data",IF(Z3247&gt;0,"&lt;100",0)))</f>
        <v>100</v>
      </c>
      <c r="AA3243" s="106">
        <f>IF(ISNUMBER(Z3243),Z3243,0)</f>
        <v>100</v>
      </c>
      <c r="AB3243" s="75"/>
      <c r="AC3243" s="75"/>
      <c r="AD3243" s="75"/>
      <c r="AE3243" s="75"/>
      <c r="AF3243" s="75"/>
      <c r="AG3243" s="75"/>
      <c r="AH3243" s="75"/>
      <c r="AI3243" s="75"/>
      <c r="AJ3243" s="76">
        <f>IF(ISNUMBER(VLOOKUP(AJ3245,AB$7:AH$7,MATCH(AJ3245,AB$7:AH$7))),VLOOKUP(AJ3245,AB$7:AH$7,MATCH(AJ3245,AB$7:AH$7)),IF(N3247=0,"No Data",IF(AJ3245&gt;0,"&lt;50",0)))</f>
        <v>0</v>
      </c>
      <c r="AK3243" s="77">
        <f>IF(ISNUMBER(VLOOKUP(AK3247,AB$7:AH$7,MATCH(AK3247,AB$7:AH$7))),VLOOKUP(AK3247,AB$7:AH$7,MATCH(AK3247,AB$7:AH$7)),IF(N3247=0,"No Data",IF(AK3247&gt;0,"&lt;50",0)))</f>
        <v>0</v>
      </c>
      <c r="AL3243" s="106">
        <f>IF(ISNUMBER(AK3243),AK3243,0)</f>
        <v>0</v>
      </c>
      <c r="AM3243" s="75"/>
      <c r="AN3243" s="75"/>
      <c r="AO3243" s="75"/>
      <c r="AP3243" s="75"/>
      <c r="AQ3243" s="75"/>
      <c r="AR3243" s="75"/>
      <c r="AS3243" s="75"/>
      <c r="AT3243" s="75"/>
      <c r="AU3243" s="75"/>
      <c r="AV3243" s="75"/>
      <c r="AW3243" s="76">
        <f>IF(ISNUMBER(VLOOKUP(AW3245,AM$7:AU$7,MATCH(AW3245,AM$7:AU$7))),VLOOKUP(AW3245,AM$7:AU$7,MATCH(AW3245,AM$7:AU$7)),IF(N3247=0,"No Data",IF(AW3245&gt;0,"&lt;10",0)))</f>
        <v>2500</v>
      </c>
      <c r="AX3243" s="77">
        <f>IF(ISNUMBER(VLOOKUP(AX3247,AM$7:AU$7,MATCH(AX3247,AM$7:AU$7))),VLOOKUP(AX3247,AM$7:AU$7,MATCH(AX3247,AM$7:AU$7)),IF(N3247=0,"No Data",IF(AX3247&gt;0,"&lt;10",0)))</f>
        <v>2500</v>
      </c>
      <c r="AY3243" s="106">
        <f>IF(ISNUMBER(AX3243),AX3243,0)</f>
        <v>2500</v>
      </c>
      <c r="AZ3243" s="79"/>
      <c r="BA3243" s="80"/>
      <c r="BB3243" s="71"/>
      <c r="BC3243" s="54"/>
      <c r="BD3243" s="41">
        <v>5</v>
      </c>
      <c r="BE3243" s="52">
        <v>54</v>
      </c>
      <c r="BF3243" s="62">
        <v>5412</v>
      </c>
      <c r="BG3243" s="276" t="s">
        <v>47</v>
      </c>
    </row>
    <row r="3244" spans="1:59" s="63" customFormat="1" ht="12.75" x14ac:dyDescent="0.2">
      <c r="A3244" s="196">
        <v>5</v>
      </c>
      <c r="B3244" s="197" t="s">
        <v>938</v>
      </c>
      <c r="C3244" s="208">
        <v>54</v>
      </c>
      <c r="D3244" s="209" t="s">
        <v>1007</v>
      </c>
      <c r="E3244" s="210">
        <v>5412</v>
      </c>
      <c r="F3244" s="211" t="s">
        <v>1009</v>
      </c>
      <c r="G3244" s="231"/>
      <c r="H3244" s="81" t="s">
        <v>48</v>
      </c>
      <c r="I3244" s="223"/>
      <c r="J3244" s="73"/>
      <c r="K3244" s="73"/>
      <c r="L3244" s="73"/>
      <c r="M3244" s="74"/>
      <c r="N3244" s="247"/>
      <c r="O3244" s="306"/>
      <c r="P3244" s="105"/>
      <c r="Q3244" s="75"/>
      <c r="R3244" s="75"/>
      <c r="S3244" s="75"/>
      <c r="T3244" s="75"/>
      <c r="U3244" s="75"/>
      <c r="V3244" s="75"/>
      <c r="W3244" s="75"/>
      <c r="X3244" s="75"/>
      <c r="Y3244" s="82">
        <f>MIN(X3248:X3250)</f>
        <v>100</v>
      </c>
      <c r="Z3244" s="83"/>
      <c r="AA3244" s="83"/>
      <c r="AB3244" s="75"/>
      <c r="AC3244" s="75"/>
      <c r="AD3244" s="75"/>
      <c r="AE3244" s="75"/>
      <c r="AF3244" s="75"/>
      <c r="AG3244" s="75"/>
      <c r="AH3244" s="75"/>
      <c r="AI3244" s="75"/>
      <c r="AJ3244" s="82">
        <f>MIN(AI3248:AI3250)</f>
        <v>0</v>
      </c>
      <c r="AK3244" s="83"/>
      <c r="AL3244" s="83"/>
      <c r="AM3244" s="75"/>
      <c r="AN3244" s="75"/>
      <c r="AO3244" s="75"/>
      <c r="AP3244" s="75"/>
      <c r="AQ3244" s="75"/>
      <c r="AR3244" s="75"/>
      <c r="AS3244" s="75"/>
      <c r="AT3244" s="75"/>
      <c r="AU3244" s="75"/>
      <c r="AV3244" s="75"/>
      <c r="AW3244" s="82">
        <f>MIN(AV3248:AV3250)</f>
        <v>2500</v>
      </c>
      <c r="AX3244" s="83"/>
      <c r="AY3244" s="83"/>
      <c r="AZ3244" s="79"/>
      <c r="BA3244" s="80"/>
      <c r="BB3244" s="71"/>
      <c r="BC3244" s="54"/>
      <c r="BD3244" s="41">
        <v>5</v>
      </c>
      <c r="BE3244" s="52">
        <v>54</v>
      </c>
      <c r="BF3244" s="62">
        <v>5412</v>
      </c>
      <c r="BG3244" s="278" t="s">
        <v>48</v>
      </c>
    </row>
    <row r="3245" spans="1:59" s="63" customFormat="1" ht="12.75" x14ac:dyDescent="0.2">
      <c r="A3245" s="196">
        <v>5</v>
      </c>
      <c r="B3245" s="197" t="s">
        <v>938</v>
      </c>
      <c r="C3245" s="208">
        <v>54</v>
      </c>
      <c r="D3245" s="209" t="s">
        <v>1007</v>
      </c>
      <c r="E3245" s="210">
        <v>5412</v>
      </c>
      <c r="F3245" s="211" t="s">
        <v>1009</v>
      </c>
      <c r="G3245" s="231"/>
      <c r="H3245" s="81" t="s">
        <v>49</v>
      </c>
      <c r="I3245" s="223"/>
      <c r="J3245" s="73"/>
      <c r="K3245" s="73"/>
      <c r="L3245" s="73"/>
      <c r="M3245" s="74"/>
      <c r="N3245" s="247"/>
      <c r="O3245" s="306"/>
      <c r="P3245" s="105"/>
      <c r="Q3245" s="75"/>
      <c r="R3245" s="75"/>
      <c r="S3245" s="75"/>
      <c r="T3245" s="75"/>
      <c r="U3245" s="75"/>
      <c r="V3245" s="75"/>
      <c r="W3245" s="75"/>
      <c r="X3245" s="75"/>
      <c r="Y3245" s="84">
        <f>IF(ISNUMBER(AVERAGE(X3248:X3250)),AVERAGE(X3248:X3250),0)</f>
        <v>100</v>
      </c>
      <c r="Z3245" s="83"/>
      <c r="AA3245" s="83"/>
      <c r="AB3245" s="75"/>
      <c r="AC3245" s="75"/>
      <c r="AD3245" s="75"/>
      <c r="AE3245" s="75"/>
      <c r="AF3245" s="75"/>
      <c r="AG3245" s="75"/>
      <c r="AH3245" s="75"/>
      <c r="AI3245" s="75"/>
      <c r="AJ3245" s="84">
        <f>IF(ISNUMBER(AVERAGE(AI3248:AI3250)),AVERAGE(AI3248:AI3250),0)</f>
        <v>0</v>
      </c>
      <c r="AK3245" s="83"/>
      <c r="AL3245" s="83"/>
      <c r="AM3245" s="75"/>
      <c r="AN3245" s="75"/>
      <c r="AO3245" s="75"/>
      <c r="AP3245" s="75"/>
      <c r="AQ3245" s="75"/>
      <c r="AR3245" s="75"/>
      <c r="AS3245" s="75"/>
      <c r="AT3245" s="75"/>
      <c r="AU3245" s="75"/>
      <c r="AV3245" s="75"/>
      <c r="AW3245" s="84">
        <f>IF(ISNUMBER(AVERAGE(AV3248:AV3250)),AVERAGE(AV3248:AV3250),0)</f>
        <v>2500</v>
      </c>
      <c r="AX3245" s="83"/>
      <c r="AY3245" s="83"/>
      <c r="AZ3245" s="79"/>
      <c r="BA3245" s="80"/>
      <c r="BB3245" s="71"/>
      <c r="BC3245" s="54"/>
      <c r="BD3245" s="41">
        <v>5</v>
      </c>
      <c r="BE3245" s="52">
        <v>54</v>
      </c>
      <c r="BF3245" s="62">
        <v>5412</v>
      </c>
      <c r="BG3245" s="278" t="s">
        <v>49</v>
      </c>
    </row>
    <row r="3246" spans="1:59" s="63" customFormat="1" ht="12.75" x14ac:dyDescent="0.2">
      <c r="A3246" s="196">
        <v>5</v>
      </c>
      <c r="B3246" s="197" t="s">
        <v>938</v>
      </c>
      <c r="C3246" s="208">
        <v>54</v>
      </c>
      <c r="D3246" s="209" t="s">
        <v>1007</v>
      </c>
      <c r="E3246" s="210">
        <v>5412</v>
      </c>
      <c r="F3246" s="211" t="s">
        <v>1009</v>
      </c>
      <c r="G3246" s="231"/>
      <c r="H3246" s="81" t="s">
        <v>50</v>
      </c>
      <c r="I3246" s="223"/>
      <c r="J3246" s="73"/>
      <c r="K3246" s="73"/>
      <c r="L3246" s="73"/>
      <c r="M3246" s="74"/>
      <c r="N3246" s="247"/>
      <c r="O3246" s="306"/>
      <c r="P3246" s="105"/>
      <c r="Q3246" s="75"/>
      <c r="R3246" s="75"/>
      <c r="S3246" s="75"/>
      <c r="T3246" s="75"/>
      <c r="U3246" s="75"/>
      <c r="V3246" s="75"/>
      <c r="W3246" s="75"/>
      <c r="X3246" s="75"/>
      <c r="Y3246" s="84">
        <f>MAX(X3248:X3250)</f>
        <v>100</v>
      </c>
      <c r="Z3246" s="83"/>
      <c r="AA3246" s="83"/>
      <c r="AB3246" s="75"/>
      <c r="AC3246" s="75"/>
      <c r="AD3246" s="75"/>
      <c r="AE3246" s="75"/>
      <c r="AF3246" s="75"/>
      <c r="AG3246" s="75"/>
      <c r="AH3246" s="75"/>
      <c r="AI3246" s="75"/>
      <c r="AJ3246" s="84">
        <f>MAX(AI3248:AI3250)</f>
        <v>0</v>
      </c>
      <c r="AK3246" s="83"/>
      <c r="AL3246" s="83"/>
      <c r="AM3246" s="75"/>
      <c r="AN3246" s="75"/>
      <c r="AO3246" s="75"/>
      <c r="AP3246" s="75"/>
      <c r="AQ3246" s="75"/>
      <c r="AR3246" s="75"/>
      <c r="AS3246" s="75"/>
      <c r="AT3246" s="75"/>
      <c r="AU3246" s="75"/>
      <c r="AV3246" s="75"/>
      <c r="AW3246" s="84">
        <f>MAX(AV3248:AV3250)</f>
        <v>2500</v>
      </c>
      <c r="AX3246" s="83"/>
      <c r="AY3246" s="83"/>
      <c r="AZ3246" s="79"/>
      <c r="BA3246" s="80"/>
      <c r="BB3246" s="71"/>
      <c r="BC3246" s="54"/>
      <c r="BD3246" s="41">
        <v>5</v>
      </c>
      <c r="BE3246" s="52">
        <v>54</v>
      </c>
      <c r="BF3246" s="62">
        <v>5412</v>
      </c>
      <c r="BG3246" s="278" t="s">
        <v>50</v>
      </c>
    </row>
    <row r="3247" spans="1:59" s="63" customFormat="1" ht="12.75" x14ac:dyDescent="0.2">
      <c r="A3247" s="196">
        <v>5</v>
      </c>
      <c r="B3247" s="197" t="s">
        <v>938</v>
      </c>
      <c r="C3247" s="208">
        <v>54</v>
      </c>
      <c r="D3247" s="209" t="s">
        <v>1007</v>
      </c>
      <c r="E3247" s="210">
        <v>5412</v>
      </c>
      <c r="F3247" s="211" t="s">
        <v>1009</v>
      </c>
      <c r="G3247" s="231"/>
      <c r="H3247" s="85" t="s">
        <v>51</v>
      </c>
      <c r="I3247" s="223"/>
      <c r="J3247" s="73"/>
      <c r="K3247" s="73"/>
      <c r="L3247" s="73"/>
      <c r="M3247" s="74"/>
      <c r="N3247" s="248">
        <f>SUM(N3248:N3249)</f>
        <v>1</v>
      </c>
      <c r="O3247" s="293">
        <f>SUM(O3248:O3249)</f>
        <v>1</v>
      </c>
      <c r="P3247" s="292"/>
      <c r="Q3247" s="87"/>
      <c r="R3247" s="87"/>
      <c r="S3247" s="87"/>
      <c r="T3247" s="87"/>
      <c r="U3247" s="87"/>
      <c r="V3247" s="87"/>
      <c r="W3247" s="87"/>
      <c r="X3247" s="87"/>
      <c r="Y3247" s="88"/>
      <c r="Z3247" s="86">
        <f>SUM(Z3248:Z3249)</f>
        <v>100</v>
      </c>
      <c r="AA3247" s="88"/>
      <c r="AB3247" s="87"/>
      <c r="AC3247" s="87"/>
      <c r="AD3247" s="87"/>
      <c r="AE3247" s="87"/>
      <c r="AF3247" s="87"/>
      <c r="AG3247" s="87"/>
      <c r="AH3247" s="87"/>
      <c r="AI3247" s="87"/>
      <c r="AJ3247" s="88"/>
      <c r="AK3247" s="86">
        <f>SUM(AK3248:AK3249)</f>
        <v>0</v>
      </c>
      <c r="AL3247" s="88"/>
      <c r="AM3247" s="87"/>
      <c r="AN3247" s="87"/>
      <c r="AO3247" s="87"/>
      <c r="AP3247" s="87"/>
      <c r="AQ3247" s="87"/>
      <c r="AR3247" s="87"/>
      <c r="AS3247" s="87"/>
      <c r="AT3247" s="87"/>
      <c r="AU3247" s="87"/>
      <c r="AV3247" s="87"/>
      <c r="AW3247" s="112"/>
      <c r="AX3247" s="86">
        <f>SUM(AX3248:AX3249)</f>
        <v>2500</v>
      </c>
      <c r="AY3247" s="88"/>
      <c r="AZ3247" s="79"/>
      <c r="BA3247" s="80"/>
      <c r="BB3247" s="71"/>
      <c r="BC3247" s="54"/>
      <c r="BD3247" s="41">
        <v>5</v>
      </c>
      <c r="BE3247" s="52">
        <v>54</v>
      </c>
      <c r="BF3247" s="62">
        <v>5412</v>
      </c>
      <c r="BG3247" s="279" t="s">
        <v>51</v>
      </c>
    </row>
    <row r="3248" spans="1:59" s="63" customFormat="1" ht="12.75" x14ac:dyDescent="0.2">
      <c r="A3248" s="196">
        <v>5</v>
      </c>
      <c r="B3248" s="197" t="s">
        <v>938</v>
      </c>
      <c r="C3248" s="208">
        <v>54</v>
      </c>
      <c r="D3248" s="209" t="s">
        <v>1007</v>
      </c>
      <c r="E3248" s="210">
        <v>5412</v>
      </c>
      <c r="F3248" s="211" t="s">
        <v>1009</v>
      </c>
      <c r="G3248" s="231"/>
      <c r="H3248" s="89" t="s">
        <v>52</v>
      </c>
      <c r="I3248" s="90" t="s">
        <v>958</v>
      </c>
      <c r="J3248" s="90"/>
      <c r="K3248" s="90" t="s">
        <v>64</v>
      </c>
      <c r="L3248" s="90" t="s">
        <v>119</v>
      </c>
      <c r="M3248" s="91"/>
      <c r="N3248" s="312">
        <v>1</v>
      </c>
      <c r="O3248" s="313">
        <f>N3248/N3247</f>
        <v>1</v>
      </c>
      <c r="P3248" s="104">
        <v>1</v>
      </c>
      <c r="Q3248" s="92"/>
      <c r="R3248" s="92"/>
      <c r="S3248" s="92"/>
      <c r="T3248" s="92"/>
      <c r="U3248" s="92"/>
      <c r="V3248" s="92"/>
      <c r="W3248" s="92"/>
      <c r="X3248" s="109">
        <f>P3248*P$7+Q3248*Q$7+R3248*R$7+S3248*S$7+T3248*T$7+U3248*U$7+V3248*V$7+W3248*W$7</f>
        <v>100</v>
      </c>
      <c r="Y3248" s="83"/>
      <c r="Z3248" s="110">
        <f>X3248*$O3248</f>
        <v>100</v>
      </c>
      <c r="AA3248" s="111"/>
      <c r="AB3248" s="92"/>
      <c r="AC3248" s="92"/>
      <c r="AD3248" s="92"/>
      <c r="AE3248" s="92"/>
      <c r="AF3248" s="92"/>
      <c r="AG3248" s="92"/>
      <c r="AH3248" s="92"/>
      <c r="AI3248" s="109">
        <f>AB3248*AB$7+AC3248*AC$7+AD3248*AD$7+AE3248*AE$7+AF3248*AF$7+AG3248*AG$7+AH3248*AH$7</f>
        <v>0</v>
      </c>
      <c r="AJ3248" s="83"/>
      <c r="AK3248" s="110">
        <f>AI3248*$O3248</f>
        <v>0</v>
      </c>
      <c r="AL3248" s="111"/>
      <c r="AM3248" s="92"/>
      <c r="AN3248" s="92"/>
      <c r="AO3248" s="92"/>
      <c r="AP3248" s="92"/>
      <c r="AQ3248" s="92"/>
      <c r="AR3248" s="92"/>
      <c r="AS3248" s="92"/>
      <c r="AT3248" s="92">
        <v>1</v>
      </c>
      <c r="AU3248" s="92"/>
      <c r="AV3248" s="109">
        <f>AM3248*AM$7+AN3248*AN$7+AO3248*AO$7+AP3248*AP$7+AQ3248*AQ$7+AR3248*AR$7+AS3248*AS$7+AT3248*AT$7+AU3248*AU$7</f>
        <v>2500</v>
      </c>
      <c r="AW3248" s="75"/>
      <c r="AX3248" s="110">
        <f>AV3248*$O3248</f>
        <v>2500</v>
      </c>
      <c r="AY3248" s="111"/>
      <c r="AZ3248" s="93"/>
      <c r="BA3248" s="94" t="s">
        <v>131</v>
      </c>
      <c r="BB3248" s="71"/>
      <c r="BC3248" s="54"/>
      <c r="BD3248" s="41">
        <v>5</v>
      </c>
      <c r="BE3248" s="52">
        <v>54</v>
      </c>
      <c r="BF3248" s="62">
        <v>5412</v>
      </c>
      <c r="BG3248" s="280" t="s">
        <v>52</v>
      </c>
    </row>
    <row r="3249" spans="1:59" s="63" customFormat="1" ht="12.75" x14ac:dyDescent="0.2">
      <c r="A3249" s="196">
        <v>5</v>
      </c>
      <c r="B3249" s="197" t="s">
        <v>938</v>
      </c>
      <c r="C3249" s="208">
        <v>54</v>
      </c>
      <c r="D3249" s="209" t="s">
        <v>1007</v>
      </c>
      <c r="E3249" s="210">
        <v>5412</v>
      </c>
      <c r="F3249" s="211" t="s">
        <v>1009</v>
      </c>
      <c r="G3249" s="231"/>
      <c r="H3249" s="89"/>
      <c r="I3249" s="219"/>
      <c r="J3249" s="90"/>
      <c r="K3249" s="90"/>
      <c r="L3249" s="90"/>
      <c r="M3249" s="91"/>
      <c r="N3249" s="247"/>
      <c r="O3249" s="306"/>
      <c r="P3249" s="104"/>
      <c r="Q3249" s="92"/>
      <c r="R3249" s="92"/>
      <c r="S3249" s="92"/>
      <c r="T3249" s="92"/>
      <c r="U3249" s="92"/>
      <c r="V3249" s="92"/>
      <c r="W3249" s="92"/>
      <c r="X3249" s="75"/>
      <c r="Y3249" s="83"/>
      <c r="Z3249" s="83"/>
      <c r="AA3249" s="83"/>
      <c r="AB3249" s="92"/>
      <c r="AC3249" s="92"/>
      <c r="AD3249" s="92"/>
      <c r="AE3249" s="92"/>
      <c r="AF3249" s="92"/>
      <c r="AG3249" s="92"/>
      <c r="AH3249" s="92"/>
      <c r="AI3249" s="75"/>
      <c r="AJ3249" s="83"/>
      <c r="AK3249" s="83"/>
      <c r="AL3249" s="83"/>
      <c r="AM3249" s="92"/>
      <c r="AN3249" s="92"/>
      <c r="AO3249" s="92"/>
      <c r="AP3249" s="92"/>
      <c r="AQ3249" s="92"/>
      <c r="AR3249" s="92"/>
      <c r="AS3249" s="92"/>
      <c r="AT3249" s="92"/>
      <c r="AU3249" s="92"/>
      <c r="AV3249" s="75"/>
      <c r="AW3249" s="75"/>
      <c r="AX3249" s="83"/>
      <c r="AY3249" s="83"/>
      <c r="AZ3249" s="93"/>
      <c r="BA3249" s="94"/>
      <c r="BB3249" s="71"/>
      <c r="BC3249" s="54"/>
      <c r="BD3249" s="41">
        <v>5</v>
      </c>
      <c r="BE3249" s="52">
        <v>54</v>
      </c>
      <c r="BF3249" s="62">
        <v>5412</v>
      </c>
      <c r="BG3249" s="280" t="s">
        <v>52</v>
      </c>
    </row>
    <row r="3250" spans="1:59" s="63" customFormat="1" ht="12.75" x14ac:dyDescent="0.2">
      <c r="A3250" s="196">
        <v>5</v>
      </c>
      <c r="B3250" s="197" t="s">
        <v>938</v>
      </c>
      <c r="C3250" s="208">
        <v>54</v>
      </c>
      <c r="D3250" s="209" t="s">
        <v>1007</v>
      </c>
      <c r="E3250" s="210">
        <v>5412</v>
      </c>
      <c r="F3250" s="211" t="s">
        <v>1009</v>
      </c>
      <c r="G3250" s="231"/>
      <c r="H3250" s="89"/>
      <c r="I3250" s="219"/>
      <c r="J3250" s="90"/>
      <c r="K3250" s="90"/>
      <c r="L3250" s="90"/>
      <c r="M3250" s="91"/>
      <c r="N3250" s="247"/>
      <c r="O3250" s="306"/>
      <c r="P3250" s="104"/>
      <c r="Q3250" s="92"/>
      <c r="R3250" s="92"/>
      <c r="S3250" s="92"/>
      <c r="T3250" s="92"/>
      <c r="U3250" s="92"/>
      <c r="V3250" s="92"/>
      <c r="W3250" s="92"/>
      <c r="X3250" s="75"/>
      <c r="Y3250" s="83"/>
      <c r="Z3250" s="83"/>
      <c r="AA3250" s="83"/>
      <c r="AB3250" s="92"/>
      <c r="AC3250" s="92"/>
      <c r="AD3250" s="92"/>
      <c r="AE3250" s="92"/>
      <c r="AF3250" s="92"/>
      <c r="AG3250" s="92"/>
      <c r="AH3250" s="92"/>
      <c r="AI3250" s="75"/>
      <c r="AJ3250" s="83"/>
      <c r="AK3250" s="83"/>
      <c r="AL3250" s="83"/>
      <c r="AM3250" s="92"/>
      <c r="AN3250" s="92"/>
      <c r="AO3250" s="92"/>
      <c r="AP3250" s="92"/>
      <c r="AQ3250" s="92"/>
      <c r="AR3250" s="92"/>
      <c r="AS3250" s="92"/>
      <c r="AT3250" s="92"/>
      <c r="AU3250" s="92"/>
      <c r="AV3250" s="75"/>
      <c r="AW3250" s="75"/>
      <c r="AX3250" s="83"/>
      <c r="AY3250" s="83"/>
      <c r="AZ3250" s="93"/>
      <c r="BA3250" s="94"/>
      <c r="BB3250" s="71"/>
      <c r="BC3250" s="54"/>
      <c r="BD3250" s="41">
        <v>5</v>
      </c>
      <c r="BE3250" s="52">
        <v>54</v>
      </c>
      <c r="BF3250" s="62">
        <v>5412</v>
      </c>
      <c r="BG3250" s="280" t="s">
        <v>52</v>
      </c>
    </row>
    <row r="3251" spans="1:59" s="63" customFormat="1" ht="12.75" x14ac:dyDescent="0.2">
      <c r="A3251" s="196">
        <v>5</v>
      </c>
      <c r="B3251" s="197" t="s">
        <v>938</v>
      </c>
      <c r="C3251" s="208">
        <v>54</v>
      </c>
      <c r="D3251" s="209" t="s">
        <v>1007</v>
      </c>
      <c r="E3251" s="210">
        <v>5412</v>
      </c>
      <c r="F3251" s="211" t="s">
        <v>1009</v>
      </c>
      <c r="G3251" s="231"/>
      <c r="H3251" s="65"/>
      <c r="I3251" s="222"/>
      <c r="J3251" s="66"/>
      <c r="K3251" s="66"/>
      <c r="L3251" s="66"/>
      <c r="M3251" s="64"/>
      <c r="N3251" s="304"/>
      <c r="O3251" s="305"/>
      <c r="P3251" s="127"/>
      <c r="Q3251" s="67"/>
      <c r="R3251" s="67"/>
      <c r="S3251" s="67"/>
      <c r="T3251" s="67"/>
      <c r="U3251" s="67"/>
      <c r="V3251" s="67"/>
      <c r="W3251" s="67"/>
      <c r="X3251" s="67"/>
      <c r="Y3251" s="68"/>
      <c r="Z3251" s="68"/>
      <c r="AA3251" s="68"/>
      <c r="AB3251" s="67"/>
      <c r="AC3251" s="67"/>
      <c r="AD3251" s="67"/>
      <c r="AE3251" s="67"/>
      <c r="AF3251" s="67"/>
      <c r="AG3251" s="67"/>
      <c r="AH3251" s="67"/>
      <c r="AI3251" s="67"/>
      <c r="AJ3251" s="68"/>
      <c r="AK3251" s="68"/>
      <c r="AL3251" s="68"/>
      <c r="AM3251" s="67"/>
      <c r="AN3251" s="67"/>
      <c r="AO3251" s="67"/>
      <c r="AP3251" s="67"/>
      <c r="AQ3251" s="67"/>
      <c r="AR3251" s="67"/>
      <c r="AS3251" s="67"/>
      <c r="AT3251" s="67"/>
      <c r="AU3251" s="67"/>
      <c r="AV3251" s="67"/>
      <c r="AW3251" s="67"/>
      <c r="AX3251" s="68"/>
      <c r="AY3251" s="68"/>
      <c r="AZ3251" s="69"/>
      <c r="BA3251" s="70"/>
      <c r="BB3251" s="71"/>
      <c r="BC3251" s="54"/>
      <c r="BD3251" s="41">
        <v>5</v>
      </c>
      <c r="BE3251" s="52">
        <v>54</v>
      </c>
      <c r="BF3251" s="62">
        <v>5412</v>
      </c>
      <c r="BG3251" s="275"/>
    </row>
    <row r="3252" spans="1:59" s="63" customFormat="1" ht="12.75" x14ac:dyDescent="0.2">
      <c r="A3252" s="196">
        <v>5</v>
      </c>
      <c r="B3252" s="197" t="s">
        <v>938</v>
      </c>
      <c r="C3252" s="208">
        <v>54</v>
      </c>
      <c r="D3252" s="209" t="s">
        <v>1007</v>
      </c>
      <c r="E3252" s="210">
        <v>5412</v>
      </c>
      <c r="F3252" s="211" t="s">
        <v>1009</v>
      </c>
      <c r="G3252" s="230"/>
      <c r="H3252" s="56"/>
      <c r="I3252" s="221"/>
      <c r="J3252" s="57"/>
      <c r="K3252" s="57"/>
      <c r="L3252" s="57"/>
      <c r="M3252" s="55"/>
      <c r="N3252" s="303"/>
      <c r="O3252" s="245"/>
      <c r="P3252" s="122"/>
      <c r="Q3252" s="58"/>
      <c r="R3252" s="58"/>
      <c r="S3252" s="58"/>
      <c r="T3252" s="58"/>
      <c r="U3252" s="58"/>
      <c r="V3252" s="58"/>
      <c r="W3252" s="58"/>
      <c r="X3252" s="58"/>
      <c r="Y3252" s="59"/>
      <c r="Z3252" s="59"/>
      <c r="AA3252" s="59"/>
      <c r="AB3252" s="58"/>
      <c r="AC3252" s="58"/>
      <c r="AD3252" s="58"/>
      <c r="AE3252" s="58"/>
      <c r="AF3252" s="58"/>
      <c r="AG3252" s="58"/>
      <c r="AH3252" s="58"/>
      <c r="AI3252" s="58"/>
      <c r="AJ3252" s="59"/>
      <c r="AK3252" s="59"/>
      <c r="AL3252" s="59"/>
      <c r="AM3252" s="58"/>
      <c r="AN3252" s="58"/>
      <c r="AO3252" s="58"/>
      <c r="AP3252" s="58"/>
      <c r="AQ3252" s="58"/>
      <c r="AR3252" s="58"/>
      <c r="AS3252" s="58"/>
      <c r="AT3252" s="58"/>
      <c r="AU3252" s="58"/>
      <c r="AV3252" s="58"/>
      <c r="AW3252" s="58"/>
      <c r="AX3252" s="59"/>
      <c r="AY3252" s="59"/>
      <c r="AZ3252" s="60"/>
      <c r="BA3252" s="61"/>
      <c r="BB3252" s="54"/>
      <c r="BC3252" s="54"/>
      <c r="BD3252" s="41">
        <v>5</v>
      </c>
      <c r="BE3252" s="52">
        <v>54</v>
      </c>
      <c r="BF3252" s="62">
        <v>5412</v>
      </c>
      <c r="BG3252" s="274"/>
    </row>
    <row r="3253" spans="1:59" x14ac:dyDescent="0.25">
      <c r="A3253" s="196">
        <v>5</v>
      </c>
      <c r="B3253" s="197" t="s">
        <v>938</v>
      </c>
      <c r="C3253" s="208">
        <v>54</v>
      </c>
      <c r="D3253" s="209" t="s">
        <v>1007</v>
      </c>
      <c r="E3253" s="212">
        <v>5431</v>
      </c>
      <c r="F3253" s="213" t="s">
        <v>1010</v>
      </c>
      <c r="G3253" s="234"/>
      <c r="H3253" s="138"/>
      <c r="I3253" s="224"/>
      <c r="J3253" s="98"/>
      <c r="K3253" s="98"/>
      <c r="L3253" s="98"/>
      <c r="M3253" s="137"/>
      <c r="N3253" s="322"/>
      <c r="O3253" s="323"/>
      <c r="P3253" s="139"/>
      <c r="Q3253" s="139"/>
      <c r="R3253" s="139"/>
      <c r="S3253" s="139"/>
      <c r="T3253" s="139"/>
      <c r="U3253" s="139"/>
      <c r="V3253" s="139"/>
      <c r="W3253" s="139"/>
      <c r="X3253" s="139"/>
      <c r="Y3253" s="100"/>
      <c r="Z3253" s="125"/>
      <c r="AA3253" s="125"/>
      <c r="AB3253" s="139"/>
      <c r="AC3253" s="139"/>
      <c r="AD3253" s="139"/>
      <c r="AE3253" s="139"/>
      <c r="AF3253" s="139"/>
      <c r="AG3253" s="139"/>
      <c r="AH3253" s="139"/>
      <c r="AI3253" s="139"/>
      <c r="AJ3253" s="100"/>
      <c r="AK3253" s="125"/>
      <c r="AL3253" s="125"/>
      <c r="AM3253" s="139"/>
      <c r="AN3253" s="139"/>
      <c r="AO3253" s="139"/>
      <c r="AP3253" s="139"/>
      <c r="AQ3253" s="139"/>
      <c r="AR3253" s="139"/>
      <c r="AS3253" s="139"/>
      <c r="AT3253" s="139"/>
      <c r="AU3253" s="139"/>
      <c r="AV3253" s="139"/>
      <c r="AW3253" s="99"/>
      <c r="AX3253" s="125"/>
      <c r="AY3253" s="100"/>
      <c r="AZ3253" s="140"/>
      <c r="BA3253" s="141"/>
      <c r="BB3253" s="136"/>
      <c r="BC3253" s="136"/>
      <c r="BD3253" s="41">
        <v>5</v>
      </c>
      <c r="BE3253" s="52">
        <v>54</v>
      </c>
      <c r="BF3253" s="103">
        <v>5431</v>
      </c>
      <c r="BG3253" s="283"/>
    </row>
    <row r="3254" spans="1:59" s="63" customFormat="1" ht="12.75" x14ac:dyDescent="0.2">
      <c r="A3254" s="196">
        <v>5</v>
      </c>
      <c r="B3254" s="197" t="s">
        <v>938</v>
      </c>
      <c r="C3254" s="208">
        <v>54</v>
      </c>
      <c r="D3254" s="209" t="s">
        <v>1007</v>
      </c>
      <c r="E3254" s="212">
        <v>5431</v>
      </c>
      <c r="F3254" s="213" t="s">
        <v>1010</v>
      </c>
      <c r="G3254" s="232"/>
      <c r="H3254" s="97"/>
      <c r="I3254" s="224"/>
      <c r="J3254" s="98"/>
      <c r="K3254" s="98"/>
      <c r="L3254" s="98"/>
      <c r="M3254" s="96"/>
      <c r="N3254" s="307"/>
      <c r="O3254" s="246"/>
      <c r="P3254" s="124"/>
      <c r="Q3254" s="99"/>
      <c r="R3254" s="99"/>
      <c r="S3254" s="99"/>
      <c r="T3254" s="99"/>
      <c r="U3254" s="99"/>
      <c r="V3254" s="99"/>
      <c r="W3254" s="99"/>
      <c r="X3254" s="99"/>
      <c r="Y3254" s="100"/>
      <c r="Z3254" s="100"/>
      <c r="AA3254" s="100"/>
      <c r="AB3254" s="99"/>
      <c r="AC3254" s="99"/>
      <c r="AD3254" s="99"/>
      <c r="AE3254" s="99"/>
      <c r="AF3254" s="99"/>
      <c r="AG3254" s="99"/>
      <c r="AH3254" s="99"/>
      <c r="AI3254" s="99"/>
      <c r="AJ3254" s="100"/>
      <c r="AK3254" s="100"/>
      <c r="AL3254" s="100"/>
      <c r="AM3254" s="99"/>
      <c r="AN3254" s="99"/>
      <c r="AO3254" s="99"/>
      <c r="AP3254" s="99"/>
      <c r="AQ3254" s="99"/>
      <c r="AR3254" s="99"/>
      <c r="AS3254" s="99"/>
      <c r="AT3254" s="99"/>
      <c r="AU3254" s="99"/>
      <c r="AV3254" s="99"/>
      <c r="AW3254" s="99"/>
      <c r="AX3254" s="100"/>
      <c r="AY3254" s="100"/>
      <c r="AZ3254" s="101"/>
      <c r="BA3254" s="102"/>
      <c r="BB3254" s="95"/>
      <c r="BC3254" s="95"/>
      <c r="BD3254" s="41">
        <v>5</v>
      </c>
      <c r="BE3254" s="52">
        <v>54</v>
      </c>
      <c r="BF3254" s="103">
        <v>5431</v>
      </c>
      <c r="BG3254" s="277"/>
    </row>
    <row r="3255" spans="1:59" s="63" customFormat="1" ht="12.75" x14ac:dyDescent="0.2">
      <c r="A3255" s="196">
        <v>5</v>
      </c>
      <c r="B3255" s="197" t="s">
        <v>938</v>
      </c>
      <c r="C3255" s="208">
        <v>54</v>
      </c>
      <c r="D3255" s="209" t="s">
        <v>1007</v>
      </c>
      <c r="E3255" s="212">
        <v>5431</v>
      </c>
      <c r="F3255" s="213" t="s">
        <v>1010</v>
      </c>
      <c r="G3255" s="231" t="s">
        <v>1198</v>
      </c>
      <c r="H3255" s="65"/>
      <c r="I3255" s="222"/>
      <c r="J3255" s="66"/>
      <c r="K3255" s="66"/>
      <c r="L3255" s="66"/>
      <c r="M3255" s="64"/>
      <c r="N3255" s="304"/>
      <c r="O3255" s="305"/>
      <c r="P3255" s="127"/>
      <c r="Q3255" s="67"/>
      <c r="R3255" s="67"/>
      <c r="S3255" s="67"/>
      <c r="T3255" s="67"/>
      <c r="U3255" s="67"/>
      <c r="V3255" s="67"/>
      <c r="W3255" s="67"/>
      <c r="X3255" s="67"/>
      <c r="Y3255" s="68"/>
      <c r="Z3255" s="68"/>
      <c r="AA3255" s="68"/>
      <c r="AB3255" s="67"/>
      <c r="AC3255" s="67"/>
      <c r="AD3255" s="67"/>
      <c r="AE3255" s="67"/>
      <c r="AF3255" s="67"/>
      <c r="AG3255" s="67"/>
      <c r="AH3255" s="67"/>
      <c r="AI3255" s="67"/>
      <c r="AJ3255" s="68"/>
      <c r="AK3255" s="68"/>
      <c r="AL3255" s="68"/>
      <c r="AM3255" s="67"/>
      <c r="AN3255" s="67"/>
      <c r="AO3255" s="67"/>
      <c r="AP3255" s="67"/>
      <c r="AQ3255" s="67"/>
      <c r="AR3255" s="67"/>
      <c r="AS3255" s="67"/>
      <c r="AT3255" s="67"/>
      <c r="AU3255" s="67"/>
      <c r="AV3255" s="67"/>
      <c r="AW3255" s="67"/>
      <c r="AX3255" s="68"/>
      <c r="AY3255" s="68"/>
      <c r="AZ3255" s="69"/>
      <c r="BA3255" s="70"/>
      <c r="BB3255" s="71"/>
      <c r="BC3255" s="95"/>
      <c r="BD3255" s="41">
        <v>5</v>
      </c>
      <c r="BE3255" s="52">
        <v>54</v>
      </c>
      <c r="BF3255" s="103">
        <v>5431</v>
      </c>
      <c r="BG3255" s="275"/>
    </row>
    <row r="3256" spans="1:59" s="63" customFormat="1" ht="12.75" x14ac:dyDescent="0.2">
      <c r="A3256" s="196">
        <v>5</v>
      </c>
      <c r="B3256" s="197" t="s">
        <v>938</v>
      </c>
      <c r="C3256" s="208">
        <v>54</v>
      </c>
      <c r="D3256" s="209" t="s">
        <v>1007</v>
      </c>
      <c r="E3256" s="212">
        <v>5431</v>
      </c>
      <c r="F3256" s="213" t="s">
        <v>1010</v>
      </c>
      <c r="G3256" s="231" t="s">
        <v>1198</v>
      </c>
      <c r="H3256" s="72" t="s">
        <v>47</v>
      </c>
      <c r="I3256" s="223"/>
      <c r="J3256" s="73"/>
      <c r="K3256" s="73"/>
      <c r="L3256" s="73"/>
      <c r="M3256" s="74"/>
      <c r="N3256" s="247"/>
      <c r="O3256" s="306"/>
      <c r="P3256" s="105"/>
      <c r="Q3256" s="75"/>
      <c r="R3256" s="75"/>
      <c r="S3256" s="75"/>
      <c r="T3256" s="75"/>
      <c r="U3256" s="75"/>
      <c r="V3256" s="75"/>
      <c r="W3256" s="75"/>
      <c r="X3256" s="75"/>
      <c r="Y3256" s="76">
        <f>IF(ISNUMBER(VLOOKUP(Y3258,P$7:W$7,MATCH(Y3258,P$7:W$7))),VLOOKUP(Y3258,P$7:W$7,MATCH(Y3258,P$7:W$7)),IF(N3260=0,"No Data",IF(Y3258&gt;0,"&lt;100",0)))</f>
        <v>5000</v>
      </c>
      <c r="Z3256" s="77">
        <f>IF(ISNUMBER(VLOOKUP(Z3260,P$7:W$7,MATCH(Z3260,P$7:W$7))),VLOOKUP(Z3260,P$7:W$7,MATCH(Z3260,P$7:W$7)),IF(N3260=0,"No Data",IF(Z3260&gt;0,"&lt;100",0)))</f>
        <v>5000</v>
      </c>
      <c r="AA3256" s="106">
        <f>IF(ISNUMBER(Z3256),Z3256,0)</f>
        <v>5000</v>
      </c>
      <c r="AB3256" s="75"/>
      <c r="AC3256" s="75"/>
      <c r="AD3256" s="75"/>
      <c r="AE3256" s="75"/>
      <c r="AF3256" s="75"/>
      <c r="AG3256" s="75"/>
      <c r="AH3256" s="75"/>
      <c r="AI3256" s="75"/>
      <c r="AJ3256" s="76">
        <f>IF(ISNUMBER(VLOOKUP(AJ3258,AB$7:AH$7,MATCH(AJ3258,AB$7:AH$7))),VLOOKUP(AJ3258,AB$7:AH$7,MATCH(AJ3258,AB$7:AH$7)),IF(N3260=0,"No Data",IF(AJ3258&gt;0,"&lt;50",0)))</f>
        <v>0</v>
      </c>
      <c r="AK3256" s="77">
        <f>IF(ISNUMBER(VLOOKUP(AK3260,AB$7:AH$7,MATCH(AK3260,AB$7:AH$7))),VLOOKUP(AK3260,AB$7:AH$7,MATCH(AK3260,AB$7:AH$7)),IF(N3260=0,"No Data",IF(AK3260&gt;0,"&lt;50",0)))</f>
        <v>0</v>
      </c>
      <c r="AL3256" s="106">
        <f>IF(ISNUMBER(AK3256),AK3256,0)</f>
        <v>0</v>
      </c>
      <c r="AM3256" s="75"/>
      <c r="AN3256" s="75"/>
      <c r="AO3256" s="75"/>
      <c r="AP3256" s="75"/>
      <c r="AQ3256" s="75"/>
      <c r="AR3256" s="75"/>
      <c r="AS3256" s="75"/>
      <c r="AT3256" s="75"/>
      <c r="AU3256" s="75"/>
      <c r="AV3256" s="75"/>
      <c r="AW3256" s="76">
        <f>IF(ISNUMBER(VLOOKUP(AW3258,AM$7:AU$7,MATCH(AW3258,AM$7:AU$7))),VLOOKUP(AW3258,AM$7:AU$7,MATCH(AW3258,AM$7:AU$7)),IF(N3260=0,"No Data",IF(AW3258&gt;0,"&lt;10",0)))</f>
        <v>1000</v>
      </c>
      <c r="AX3256" s="77">
        <f>IF(ISNUMBER(VLOOKUP(AX3260,AM$7:AU$7,MATCH(AX3260,AM$7:AU$7))),VLOOKUP(AX3260,AM$7:AU$7,MATCH(AX3260,AM$7:AU$7)),IF(N3260=0,"No Data",IF(AX3260&gt;0,"&lt;10",0)))</f>
        <v>1000</v>
      </c>
      <c r="AY3256" s="106">
        <f>IF(ISNUMBER(AX3256),AX3256,0)</f>
        <v>1000</v>
      </c>
      <c r="AZ3256" s="79"/>
      <c r="BA3256" s="80"/>
      <c r="BB3256" s="71"/>
      <c r="BC3256" s="95"/>
      <c r="BD3256" s="41">
        <v>5</v>
      </c>
      <c r="BE3256" s="52">
        <v>54</v>
      </c>
      <c r="BF3256" s="103">
        <v>5431</v>
      </c>
      <c r="BG3256" s="276" t="s">
        <v>47</v>
      </c>
    </row>
    <row r="3257" spans="1:59" s="63" customFormat="1" ht="12.75" x14ac:dyDescent="0.2">
      <c r="A3257" s="196">
        <v>5</v>
      </c>
      <c r="B3257" s="197" t="s">
        <v>938</v>
      </c>
      <c r="C3257" s="208">
        <v>54</v>
      </c>
      <c r="D3257" s="209" t="s">
        <v>1007</v>
      </c>
      <c r="E3257" s="212">
        <v>5431</v>
      </c>
      <c r="F3257" s="213" t="s">
        <v>1010</v>
      </c>
      <c r="G3257" s="231" t="s">
        <v>1198</v>
      </c>
      <c r="H3257" s="81" t="s">
        <v>48</v>
      </c>
      <c r="I3257" s="223"/>
      <c r="J3257" s="73"/>
      <c r="K3257" s="73"/>
      <c r="L3257" s="73"/>
      <c r="M3257" s="74"/>
      <c r="N3257" s="247"/>
      <c r="O3257" s="306"/>
      <c r="P3257" s="105"/>
      <c r="Q3257" s="75"/>
      <c r="R3257" s="75"/>
      <c r="S3257" s="75"/>
      <c r="T3257" s="75"/>
      <c r="U3257" s="75"/>
      <c r="V3257" s="75"/>
      <c r="W3257" s="75"/>
      <c r="X3257" s="75"/>
      <c r="Y3257" s="82">
        <f>MIN(X3261:X3264)</f>
        <v>100</v>
      </c>
      <c r="Z3257" s="83"/>
      <c r="AA3257" s="83"/>
      <c r="AB3257" s="75"/>
      <c r="AC3257" s="75"/>
      <c r="AD3257" s="75"/>
      <c r="AE3257" s="75"/>
      <c r="AF3257" s="75"/>
      <c r="AG3257" s="75"/>
      <c r="AH3257" s="75"/>
      <c r="AI3257" s="75"/>
      <c r="AJ3257" s="82">
        <f>MIN(AI3261:AI3264)</f>
        <v>0</v>
      </c>
      <c r="AK3257" s="83"/>
      <c r="AL3257" s="83"/>
      <c r="AM3257" s="75"/>
      <c r="AN3257" s="75"/>
      <c r="AO3257" s="75"/>
      <c r="AP3257" s="75"/>
      <c r="AQ3257" s="75"/>
      <c r="AR3257" s="75"/>
      <c r="AS3257" s="75"/>
      <c r="AT3257" s="75"/>
      <c r="AU3257" s="75"/>
      <c r="AV3257" s="75"/>
      <c r="AW3257" s="82">
        <f>MIN(AV3261:AV3264)</f>
        <v>100</v>
      </c>
      <c r="AX3257" s="83"/>
      <c r="AY3257" s="83"/>
      <c r="AZ3257" s="79"/>
      <c r="BA3257" s="80"/>
      <c r="BB3257" s="71"/>
      <c r="BC3257" s="95"/>
      <c r="BD3257" s="41">
        <v>5</v>
      </c>
      <c r="BE3257" s="52">
        <v>54</v>
      </c>
      <c r="BF3257" s="103">
        <v>5431</v>
      </c>
      <c r="BG3257" s="278" t="s">
        <v>48</v>
      </c>
    </row>
    <row r="3258" spans="1:59" s="63" customFormat="1" ht="12.75" x14ac:dyDescent="0.2">
      <c r="A3258" s="196">
        <v>5</v>
      </c>
      <c r="B3258" s="197" t="s">
        <v>938</v>
      </c>
      <c r="C3258" s="208">
        <v>54</v>
      </c>
      <c r="D3258" s="209" t="s">
        <v>1007</v>
      </c>
      <c r="E3258" s="212">
        <v>5431</v>
      </c>
      <c r="F3258" s="213" t="s">
        <v>1010</v>
      </c>
      <c r="G3258" s="231" t="s">
        <v>1198</v>
      </c>
      <c r="H3258" s="81" t="s">
        <v>49</v>
      </c>
      <c r="I3258" s="223"/>
      <c r="J3258" s="73"/>
      <c r="K3258" s="73"/>
      <c r="L3258" s="73"/>
      <c r="M3258" s="74"/>
      <c r="N3258" s="247"/>
      <c r="O3258" s="306"/>
      <c r="P3258" s="105"/>
      <c r="Q3258" s="75"/>
      <c r="R3258" s="75"/>
      <c r="S3258" s="75"/>
      <c r="T3258" s="75"/>
      <c r="U3258" s="75"/>
      <c r="V3258" s="75"/>
      <c r="W3258" s="75"/>
      <c r="X3258" s="75"/>
      <c r="Y3258" s="84">
        <f>IF(ISNUMBER(AVERAGE(X3261:X3264)),AVERAGE(X3261:X3264),0)</f>
        <v>6325</v>
      </c>
      <c r="Z3258" s="83"/>
      <c r="AA3258" s="83"/>
      <c r="AB3258" s="75"/>
      <c r="AC3258" s="75"/>
      <c r="AD3258" s="75"/>
      <c r="AE3258" s="75"/>
      <c r="AF3258" s="75"/>
      <c r="AG3258" s="75"/>
      <c r="AH3258" s="75"/>
      <c r="AI3258" s="75"/>
      <c r="AJ3258" s="84">
        <f>IF(ISNUMBER(AVERAGE(AI3261:AI3264)),AVERAGE(AI3261:AI3264),0)</f>
        <v>0</v>
      </c>
      <c r="AK3258" s="83"/>
      <c r="AL3258" s="83"/>
      <c r="AM3258" s="75"/>
      <c r="AN3258" s="75"/>
      <c r="AO3258" s="75"/>
      <c r="AP3258" s="75"/>
      <c r="AQ3258" s="75"/>
      <c r="AR3258" s="75"/>
      <c r="AS3258" s="75"/>
      <c r="AT3258" s="75"/>
      <c r="AU3258" s="75"/>
      <c r="AV3258" s="75"/>
      <c r="AW3258" s="84">
        <f>IF(ISNUMBER(AVERAGE(AV3261:AV3264)),AVERAGE(AV3261:AV3264),0)</f>
        <v>1525</v>
      </c>
      <c r="AX3258" s="83"/>
      <c r="AY3258" s="83"/>
      <c r="AZ3258" s="79"/>
      <c r="BA3258" s="80"/>
      <c r="BB3258" s="71"/>
      <c r="BC3258" s="95"/>
      <c r="BD3258" s="41">
        <v>5</v>
      </c>
      <c r="BE3258" s="52">
        <v>54</v>
      </c>
      <c r="BF3258" s="103">
        <v>5431</v>
      </c>
      <c r="BG3258" s="278" t="s">
        <v>49</v>
      </c>
    </row>
    <row r="3259" spans="1:59" s="63" customFormat="1" ht="12.75" x14ac:dyDescent="0.2">
      <c r="A3259" s="196">
        <v>5</v>
      </c>
      <c r="B3259" s="197" t="s">
        <v>938</v>
      </c>
      <c r="C3259" s="208">
        <v>54</v>
      </c>
      <c r="D3259" s="209" t="s">
        <v>1007</v>
      </c>
      <c r="E3259" s="212">
        <v>5431</v>
      </c>
      <c r="F3259" s="213" t="s">
        <v>1010</v>
      </c>
      <c r="G3259" s="231" t="s">
        <v>1198</v>
      </c>
      <c r="H3259" s="81" t="s">
        <v>50</v>
      </c>
      <c r="I3259" s="223"/>
      <c r="J3259" s="73"/>
      <c r="K3259" s="73"/>
      <c r="L3259" s="73"/>
      <c r="M3259" s="74"/>
      <c r="N3259" s="247"/>
      <c r="O3259" s="306"/>
      <c r="P3259" s="105"/>
      <c r="Q3259" s="75"/>
      <c r="R3259" s="75"/>
      <c r="S3259" s="75"/>
      <c r="T3259" s="75"/>
      <c r="U3259" s="75"/>
      <c r="V3259" s="75"/>
      <c r="W3259" s="75"/>
      <c r="X3259" s="75"/>
      <c r="Y3259" s="84">
        <f>MAX(X3261:X3264)</f>
        <v>25000</v>
      </c>
      <c r="Z3259" s="83"/>
      <c r="AA3259" s="83"/>
      <c r="AB3259" s="75"/>
      <c r="AC3259" s="75"/>
      <c r="AD3259" s="75"/>
      <c r="AE3259" s="75"/>
      <c r="AF3259" s="75"/>
      <c r="AG3259" s="75"/>
      <c r="AH3259" s="75"/>
      <c r="AI3259" s="75"/>
      <c r="AJ3259" s="84">
        <f>MAX(AI3261:AI3264)</f>
        <v>0</v>
      </c>
      <c r="AK3259" s="83"/>
      <c r="AL3259" s="83"/>
      <c r="AM3259" s="75"/>
      <c r="AN3259" s="75"/>
      <c r="AO3259" s="75"/>
      <c r="AP3259" s="75"/>
      <c r="AQ3259" s="75"/>
      <c r="AR3259" s="75"/>
      <c r="AS3259" s="75"/>
      <c r="AT3259" s="75"/>
      <c r="AU3259" s="75"/>
      <c r="AV3259" s="75"/>
      <c r="AW3259" s="84">
        <f>MAX(AV3261:AV3264)</f>
        <v>2500</v>
      </c>
      <c r="AX3259" s="83"/>
      <c r="AY3259" s="83"/>
      <c r="AZ3259" s="79"/>
      <c r="BA3259" s="80"/>
      <c r="BB3259" s="71"/>
      <c r="BC3259" s="95"/>
      <c r="BD3259" s="41">
        <v>5</v>
      </c>
      <c r="BE3259" s="52">
        <v>54</v>
      </c>
      <c r="BF3259" s="103">
        <v>5431</v>
      </c>
      <c r="BG3259" s="278" t="s">
        <v>50</v>
      </c>
    </row>
    <row r="3260" spans="1:59" s="63" customFormat="1" ht="12.75" x14ac:dyDescent="0.2">
      <c r="A3260" s="196">
        <v>5</v>
      </c>
      <c r="B3260" s="197" t="s">
        <v>938</v>
      </c>
      <c r="C3260" s="208">
        <v>54</v>
      </c>
      <c r="D3260" s="209" t="s">
        <v>1007</v>
      </c>
      <c r="E3260" s="212">
        <v>5431</v>
      </c>
      <c r="F3260" s="213" t="s">
        <v>1010</v>
      </c>
      <c r="G3260" s="231" t="s">
        <v>1198</v>
      </c>
      <c r="H3260" s="85" t="s">
        <v>51</v>
      </c>
      <c r="I3260" s="223"/>
      <c r="J3260" s="73"/>
      <c r="K3260" s="73"/>
      <c r="L3260" s="73"/>
      <c r="M3260" s="74"/>
      <c r="N3260" s="248">
        <f>SUM(N3261:N3264)</f>
        <v>4</v>
      </c>
      <c r="O3260" s="293">
        <f>SUM(O3261:O3264)</f>
        <v>1</v>
      </c>
      <c r="P3260" s="292"/>
      <c r="Q3260" s="87"/>
      <c r="R3260" s="87"/>
      <c r="S3260" s="87"/>
      <c r="T3260" s="87"/>
      <c r="U3260" s="87"/>
      <c r="V3260" s="87"/>
      <c r="W3260" s="87"/>
      <c r="X3260" s="87"/>
      <c r="Y3260" s="88"/>
      <c r="Z3260" s="107">
        <f>SUM(Z3261:Z3264)</f>
        <v>6325</v>
      </c>
      <c r="AA3260" s="88"/>
      <c r="AB3260" s="87"/>
      <c r="AC3260" s="87"/>
      <c r="AD3260" s="87"/>
      <c r="AE3260" s="87"/>
      <c r="AF3260" s="87"/>
      <c r="AG3260" s="87"/>
      <c r="AH3260" s="87"/>
      <c r="AI3260" s="87"/>
      <c r="AJ3260" s="88"/>
      <c r="AK3260" s="107">
        <f>SUM(AK3261:AK3264)</f>
        <v>0</v>
      </c>
      <c r="AL3260" s="88"/>
      <c r="AM3260" s="87"/>
      <c r="AN3260" s="87"/>
      <c r="AO3260" s="87"/>
      <c r="AP3260" s="87"/>
      <c r="AQ3260" s="87"/>
      <c r="AR3260" s="87"/>
      <c r="AS3260" s="87"/>
      <c r="AT3260" s="87"/>
      <c r="AU3260" s="87"/>
      <c r="AV3260" s="87"/>
      <c r="AW3260" s="112"/>
      <c r="AX3260" s="107">
        <f>SUM(AX3261:AX3264)</f>
        <v>1525</v>
      </c>
      <c r="AY3260" s="88"/>
      <c r="AZ3260" s="79"/>
      <c r="BA3260" s="80"/>
      <c r="BB3260" s="71"/>
      <c r="BC3260" s="95"/>
      <c r="BD3260" s="41">
        <v>5</v>
      </c>
      <c r="BE3260" s="52">
        <v>54</v>
      </c>
      <c r="BF3260" s="103">
        <v>5431</v>
      </c>
      <c r="BG3260" s="279" t="s">
        <v>51</v>
      </c>
    </row>
    <row r="3261" spans="1:59" s="63" customFormat="1" ht="12.75" x14ac:dyDescent="0.2">
      <c r="A3261" s="196">
        <v>5</v>
      </c>
      <c r="B3261" s="197" t="s">
        <v>938</v>
      </c>
      <c r="C3261" s="208">
        <v>54</v>
      </c>
      <c r="D3261" s="209" t="s">
        <v>1007</v>
      </c>
      <c r="E3261" s="212">
        <v>5431</v>
      </c>
      <c r="F3261" s="213" t="s">
        <v>1010</v>
      </c>
      <c r="G3261" s="231" t="s">
        <v>1198</v>
      </c>
      <c r="H3261" s="89" t="s">
        <v>52</v>
      </c>
      <c r="I3261" s="90" t="s">
        <v>969</v>
      </c>
      <c r="J3261" s="90"/>
      <c r="K3261" s="90" t="s">
        <v>64</v>
      </c>
      <c r="L3261" s="90" t="s">
        <v>696</v>
      </c>
      <c r="M3261" s="91" t="s">
        <v>1098</v>
      </c>
      <c r="N3261" s="312">
        <v>1</v>
      </c>
      <c r="O3261" s="313">
        <f>N3261/N$3260</f>
        <v>0.25</v>
      </c>
      <c r="P3261" s="104">
        <v>1</v>
      </c>
      <c r="Q3261" s="92"/>
      <c r="R3261" s="92"/>
      <c r="S3261" s="92"/>
      <c r="T3261" s="92"/>
      <c r="U3261" s="92"/>
      <c r="V3261" s="92"/>
      <c r="W3261" s="92"/>
      <c r="X3261" s="109">
        <f>P3261*P$7+Q3261*Q$7+R3261*R$7+S3261*S$7+T3261*T$7+U3261*U$7+V3261*V$7+W3261*W$7</f>
        <v>100</v>
      </c>
      <c r="Y3261" s="83"/>
      <c r="Z3261" s="110">
        <f>X3261*$O3261</f>
        <v>25</v>
      </c>
      <c r="AA3261" s="111"/>
      <c r="AB3261" s="92"/>
      <c r="AC3261" s="92"/>
      <c r="AD3261" s="92"/>
      <c r="AE3261" s="92"/>
      <c r="AF3261" s="92"/>
      <c r="AG3261" s="92"/>
      <c r="AH3261" s="92"/>
      <c r="AI3261" s="109">
        <f>AB3261*AB$7+AC3261*AC$7+AD3261*AD$7+AE3261*AE$7+AF3261*AF$7+AG3261*AG$7+AH3261*AH$7</f>
        <v>0</v>
      </c>
      <c r="AJ3261" s="83"/>
      <c r="AK3261" s="110">
        <f>AI3261*$O3261</f>
        <v>0</v>
      </c>
      <c r="AL3261" s="111"/>
      <c r="AM3261" s="92"/>
      <c r="AN3261" s="92"/>
      <c r="AO3261" s="92"/>
      <c r="AP3261" s="92"/>
      <c r="AQ3261" s="92"/>
      <c r="AR3261" s="92"/>
      <c r="AS3261" s="92"/>
      <c r="AT3261" s="92">
        <v>1</v>
      </c>
      <c r="AU3261" s="92"/>
      <c r="AV3261" s="109">
        <f>AM3261*AM$7+AN3261*AN$7+AO3261*AO$7+AP3261*AP$7+AQ3261*AQ$7+AR3261*AR$7+AS3261*AS$7+AT3261*AT$7+AU3261*AU$7</f>
        <v>2500</v>
      </c>
      <c r="AW3261" s="75"/>
      <c r="AX3261" s="110">
        <f>AV3261*$O3261</f>
        <v>625</v>
      </c>
      <c r="AY3261" s="111"/>
      <c r="AZ3261" s="93"/>
      <c r="BA3261" s="94" t="s">
        <v>131</v>
      </c>
      <c r="BB3261" s="71"/>
      <c r="BC3261" s="95"/>
      <c r="BD3261" s="41">
        <v>5</v>
      </c>
      <c r="BE3261" s="52">
        <v>54</v>
      </c>
      <c r="BF3261" s="103">
        <v>5431</v>
      </c>
      <c r="BG3261" s="280" t="s">
        <v>52</v>
      </c>
    </row>
    <row r="3262" spans="1:59" s="63" customFormat="1" ht="12.75" x14ac:dyDescent="0.2">
      <c r="A3262" s="196">
        <v>5</v>
      </c>
      <c r="B3262" s="197" t="s">
        <v>938</v>
      </c>
      <c r="C3262" s="208">
        <v>54</v>
      </c>
      <c r="D3262" s="209" t="s">
        <v>1007</v>
      </c>
      <c r="E3262" s="212">
        <v>5431</v>
      </c>
      <c r="F3262" s="213" t="s">
        <v>1010</v>
      </c>
      <c r="G3262" s="231" t="s">
        <v>1198</v>
      </c>
      <c r="H3262" s="89"/>
      <c r="I3262" s="90" t="s">
        <v>354</v>
      </c>
      <c r="J3262" s="90"/>
      <c r="K3262" s="90" t="s">
        <v>64</v>
      </c>
      <c r="L3262" s="90" t="s">
        <v>356</v>
      </c>
      <c r="M3262" s="91"/>
      <c r="N3262" s="312">
        <v>1</v>
      </c>
      <c r="O3262" s="313">
        <f>N3262/N$3260</f>
        <v>0.25</v>
      </c>
      <c r="P3262" s="104">
        <v>1</v>
      </c>
      <c r="Q3262" s="92"/>
      <c r="R3262" s="92"/>
      <c r="S3262" s="92"/>
      <c r="T3262" s="92"/>
      <c r="U3262" s="92"/>
      <c r="V3262" s="92"/>
      <c r="W3262" s="92"/>
      <c r="X3262" s="109">
        <f>P3262*P$7+Q3262*Q$7+R3262*R$7+S3262*S$7+T3262*T$7+U3262*U$7+V3262*V$7+W3262*W$7</f>
        <v>100</v>
      </c>
      <c r="Y3262" s="83"/>
      <c r="Z3262" s="110">
        <f>X3262*$O3262</f>
        <v>25</v>
      </c>
      <c r="AA3262" s="111"/>
      <c r="AB3262" s="92"/>
      <c r="AC3262" s="92"/>
      <c r="AD3262" s="92"/>
      <c r="AE3262" s="92"/>
      <c r="AF3262" s="92"/>
      <c r="AG3262" s="92"/>
      <c r="AH3262" s="92"/>
      <c r="AI3262" s="109">
        <f>AB3262*AB$7+AC3262*AC$7+AD3262*AD$7+AE3262*AE$7+AF3262*AF$7+AG3262*AG$7+AH3262*AH$7</f>
        <v>0</v>
      </c>
      <c r="AJ3262" s="83"/>
      <c r="AK3262" s="110">
        <f>AI3262*$O3262</f>
        <v>0</v>
      </c>
      <c r="AL3262" s="111"/>
      <c r="AM3262" s="92"/>
      <c r="AN3262" s="92"/>
      <c r="AO3262" s="92"/>
      <c r="AP3262" s="92"/>
      <c r="AQ3262" s="92"/>
      <c r="AR3262" s="92"/>
      <c r="AS3262" s="92">
        <v>1</v>
      </c>
      <c r="AT3262" s="92"/>
      <c r="AU3262" s="92"/>
      <c r="AV3262" s="109">
        <f>AM3262*AM$7+AN3262*AN$7+AO3262*AO$7+AP3262*AP$7+AQ3262*AQ$7+AR3262*AR$7+AS3262*AS$7+AT3262*AT$7+AU3262*AU$7</f>
        <v>1000</v>
      </c>
      <c r="AW3262" s="75"/>
      <c r="AX3262" s="110">
        <f>AV3262*$O3262</f>
        <v>250</v>
      </c>
      <c r="AY3262" s="111"/>
      <c r="AZ3262" s="93"/>
      <c r="BA3262" s="94" t="s">
        <v>131</v>
      </c>
      <c r="BB3262" s="71"/>
      <c r="BC3262" s="95"/>
      <c r="BD3262" s="41">
        <v>5</v>
      </c>
      <c r="BE3262" s="52">
        <v>54</v>
      </c>
      <c r="BF3262" s="103">
        <v>5431</v>
      </c>
      <c r="BG3262" s="280" t="s">
        <v>52</v>
      </c>
    </row>
    <row r="3263" spans="1:59" s="63" customFormat="1" ht="12.75" x14ac:dyDescent="0.2">
      <c r="A3263" s="196">
        <v>5</v>
      </c>
      <c r="B3263" s="197" t="s">
        <v>938</v>
      </c>
      <c r="C3263" s="208">
        <v>54</v>
      </c>
      <c r="D3263" s="209" t="s">
        <v>1007</v>
      </c>
      <c r="E3263" s="212">
        <v>5431</v>
      </c>
      <c r="F3263" s="213" t="s">
        <v>1010</v>
      </c>
      <c r="G3263" s="231" t="s">
        <v>1198</v>
      </c>
      <c r="H3263" s="89"/>
      <c r="I3263" s="90" t="s">
        <v>956</v>
      </c>
      <c r="J3263" s="90"/>
      <c r="K3263" s="90" t="s">
        <v>64</v>
      </c>
      <c r="L3263" s="90" t="s">
        <v>119</v>
      </c>
      <c r="M3263" s="91"/>
      <c r="N3263" s="312">
        <v>1</v>
      </c>
      <c r="O3263" s="313">
        <f>N3263/N$3260</f>
        <v>0.25</v>
      </c>
      <c r="P3263" s="104">
        <v>1</v>
      </c>
      <c r="Q3263" s="92"/>
      <c r="R3263" s="92"/>
      <c r="S3263" s="92"/>
      <c r="T3263" s="92"/>
      <c r="U3263" s="92"/>
      <c r="V3263" s="92"/>
      <c r="W3263" s="92"/>
      <c r="X3263" s="109">
        <f>P3263*P$7+Q3263*Q$7+R3263*R$7+S3263*S$7+T3263*T$7+U3263*U$7+V3263*V$7+W3263*W$7</f>
        <v>100</v>
      </c>
      <c r="Y3263" s="83"/>
      <c r="Z3263" s="110">
        <f>X3263*$O3263</f>
        <v>25</v>
      </c>
      <c r="AA3263" s="111"/>
      <c r="AB3263" s="92"/>
      <c r="AC3263" s="92"/>
      <c r="AD3263" s="92"/>
      <c r="AE3263" s="92"/>
      <c r="AF3263" s="92"/>
      <c r="AG3263" s="92"/>
      <c r="AH3263" s="92"/>
      <c r="AI3263" s="109">
        <f>AB3263*AB$7+AC3263*AC$7+AD3263*AD$7+AE3263*AE$7+AF3263*AF$7+AG3263*AG$7+AH3263*AH$7</f>
        <v>0</v>
      </c>
      <c r="AJ3263" s="83"/>
      <c r="AK3263" s="110">
        <f>AI3263*$O3263</f>
        <v>0</v>
      </c>
      <c r="AL3263" s="111"/>
      <c r="AM3263" s="92"/>
      <c r="AN3263" s="92"/>
      <c r="AO3263" s="92"/>
      <c r="AP3263" s="92"/>
      <c r="AQ3263" s="92"/>
      <c r="AR3263" s="92"/>
      <c r="AS3263" s="92"/>
      <c r="AT3263" s="92">
        <v>1</v>
      </c>
      <c r="AU3263" s="92"/>
      <c r="AV3263" s="109">
        <f>AM3263*AM$7+AN3263*AN$7+AO3263*AO$7+AP3263*AP$7+AQ3263*AQ$7+AR3263*AR$7+AS3263*AS$7+AT3263*AT$7+AU3263*AU$7</f>
        <v>2500</v>
      </c>
      <c r="AW3263" s="75"/>
      <c r="AX3263" s="110">
        <f>AV3263*$O3263</f>
        <v>625</v>
      </c>
      <c r="AY3263" s="111"/>
      <c r="AZ3263" s="93"/>
      <c r="BA3263" s="94" t="s">
        <v>131</v>
      </c>
      <c r="BB3263" s="71"/>
      <c r="BC3263" s="95"/>
      <c r="BD3263" s="41">
        <v>5</v>
      </c>
      <c r="BE3263" s="52">
        <v>54</v>
      </c>
      <c r="BF3263" s="103">
        <v>5431</v>
      </c>
      <c r="BG3263" s="280" t="s">
        <v>52</v>
      </c>
    </row>
    <row r="3264" spans="1:59" s="63" customFormat="1" ht="12.75" x14ac:dyDescent="0.2">
      <c r="A3264" s="196">
        <v>5</v>
      </c>
      <c r="B3264" s="197" t="s">
        <v>938</v>
      </c>
      <c r="C3264" s="208">
        <v>54</v>
      </c>
      <c r="D3264" s="209" t="s">
        <v>1007</v>
      </c>
      <c r="E3264" s="212">
        <v>5431</v>
      </c>
      <c r="F3264" s="213" t="s">
        <v>1010</v>
      </c>
      <c r="G3264" s="231" t="s">
        <v>1198</v>
      </c>
      <c r="H3264" s="89"/>
      <c r="I3264" s="90" t="s">
        <v>96</v>
      </c>
      <c r="J3264" s="90"/>
      <c r="K3264" s="90" t="s">
        <v>73</v>
      </c>
      <c r="L3264" s="90" t="s">
        <v>95</v>
      </c>
      <c r="M3264" s="91"/>
      <c r="N3264" s="312">
        <v>1</v>
      </c>
      <c r="O3264" s="313">
        <f>N3264/N$3260</f>
        <v>0.25</v>
      </c>
      <c r="P3264" s="104"/>
      <c r="Q3264" s="92"/>
      <c r="R3264" s="92"/>
      <c r="S3264" s="92"/>
      <c r="T3264" s="92"/>
      <c r="U3264" s="92"/>
      <c r="V3264" s="92"/>
      <c r="W3264" s="92">
        <v>1</v>
      </c>
      <c r="X3264" s="109">
        <f>P3264*P$7+Q3264*Q$7+R3264*R$7+S3264*S$7+T3264*T$7+U3264*U$7+V3264*V$7+W3264*W$7</f>
        <v>25000</v>
      </c>
      <c r="Y3264" s="83"/>
      <c r="Z3264" s="110">
        <f>X3264*$O3264</f>
        <v>6250</v>
      </c>
      <c r="AA3264" s="111"/>
      <c r="AB3264" s="92"/>
      <c r="AC3264" s="92"/>
      <c r="AD3264" s="92"/>
      <c r="AE3264" s="92"/>
      <c r="AF3264" s="92"/>
      <c r="AG3264" s="92"/>
      <c r="AH3264" s="92"/>
      <c r="AI3264" s="109">
        <f>AB3264*AB$7+AC3264*AC$7+AD3264*AD$7+AE3264*AE$7+AF3264*AF$7+AG3264*AG$7+AH3264*AH$7</f>
        <v>0</v>
      </c>
      <c r="AJ3264" s="83"/>
      <c r="AK3264" s="110">
        <f>AI3264*$O3264</f>
        <v>0</v>
      </c>
      <c r="AL3264" s="111"/>
      <c r="AM3264" s="92"/>
      <c r="AN3264" s="92"/>
      <c r="AO3264" s="92"/>
      <c r="AP3264" s="92">
        <v>1</v>
      </c>
      <c r="AQ3264" s="92"/>
      <c r="AR3264" s="92"/>
      <c r="AS3264" s="92"/>
      <c r="AT3264" s="92"/>
      <c r="AU3264" s="92"/>
      <c r="AV3264" s="109">
        <f>AM3264*AM$7+AN3264*AN$7+AO3264*AO$7+AP3264*AP$7+AQ3264*AQ$7+AR3264*AR$7+AS3264*AS$7+AT3264*AT$7+AU3264*AU$7</f>
        <v>100</v>
      </c>
      <c r="AW3264" s="75"/>
      <c r="AX3264" s="110">
        <f>AV3264*$O3264</f>
        <v>25</v>
      </c>
      <c r="AY3264" s="111"/>
      <c r="AZ3264" s="93"/>
      <c r="BA3264" s="94" t="s">
        <v>131</v>
      </c>
      <c r="BB3264" s="71"/>
      <c r="BC3264" s="95"/>
      <c r="BD3264" s="41">
        <v>5</v>
      </c>
      <c r="BE3264" s="52">
        <v>54</v>
      </c>
      <c r="BF3264" s="103">
        <v>5431</v>
      </c>
      <c r="BG3264" s="280" t="s">
        <v>52</v>
      </c>
    </row>
    <row r="3265" spans="1:59" s="63" customFormat="1" ht="12.75" x14ac:dyDescent="0.2">
      <c r="A3265" s="196">
        <v>5</v>
      </c>
      <c r="B3265" s="197" t="s">
        <v>938</v>
      </c>
      <c r="C3265" s="208">
        <v>54</v>
      </c>
      <c r="D3265" s="209" t="s">
        <v>1007</v>
      </c>
      <c r="E3265" s="212">
        <v>5431</v>
      </c>
      <c r="F3265" s="213" t="s">
        <v>1010</v>
      </c>
      <c r="G3265" s="231" t="s">
        <v>1198</v>
      </c>
      <c r="H3265" s="65"/>
      <c r="I3265" s="222"/>
      <c r="J3265" s="66"/>
      <c r="K3265" s="66"/>
      <c r="L3265" s="66"/>
      <c r="M3265" s="64"/>
      <c r="N3265" s="304"/>
      <c r="O3265" s="305"/>
      <c r="P3265" s="127"/>
      <c r="Q3265" s="67"/>
      <c r="R3265" s="67"/>
      <c r="S3265" s="67"/>
      <c r="T3265" s="67"/>
      <c r="U3265" s="67"/>
      <c r="V3265" s="67"/>
      <c r="W3265" s="67"/>
      <c r="X3265" s="67"/>
      <c r="Y3265" s="68"/>
      <c r="Z3265" s="68"/>
      <c r="AA3265" s="68"/>
      <c r="AB3265" s="67"/>
      <c r="AC3265" s="67"/>
      <c r="AD3265" s="67"/>
      <c r="AE3265" s="67"/>
      <c r="AF3265" s="67"/>
      <c r="AG3265" s="67"/>
      <c r="AH3265" s="67"/>
      <c r="AI3265" s="67"/>
      <c r="AJ3265" s="68"/>
      <c r="AK3265" s="68"/>
      <c r="AL3265" s="68"/>
      <c r="AM3265" s="67"/>
      <c r="AN3265" s="67"/>
      <c r="AO3265" s="67"/>
      <c r="AP3265" s="67"/>
      <c r="AQ3265" s="67"/>
      <c r="AR3265" s="67"/>
      <c r="AS3265" s="67"/>
      <c r="AT3265" s="67"/>
      <c r="AU3265" s="67"/>
      <c r="AV3265" s="67"/>
      <c r="AW3265" s="67"/>
      <c r="AX3265" s="68"/>
      <c r="AY3265" s="68"/>
      <c r="AZ3265" s="69"/>
      <c r="BA3265" s="70"/>
      <c r="BB3265" s="71"/>
      <c r="BC3265" s="54"/>
      <c r="BD3265" s="41">
        <v>5</v>
      </c>
      <c r="BE3265" s="52">
        <v>54</v>
      </c>
      <c r="BF3265" s="62"/>
      <c r="BG3265" s="275"/>
    </row>
    <row r="3266" spans="1:59" s="63" customFormat="1" ht="12.75" x14ac:dyDescent="0.2">
      <c r="A3266" s="196">
        <v>5</v>
      </c>
      <c r="B3266" s="197" t="s">
        <v>938</v>
      </c>
      <c r="C3266" s="208">
        <v>54</v>
      </c>
      <c r="D3266" s="209" t="s">
        <v>1007</v>
      </c>
      <c r="E3266" s="212">
        <v>5431</v>
      </c>
      <c r="F3266" s="213" t="s">
        <v>1010</v>
      </c>
      <c r="G3266" s="232"/>
      <c r="H3266" s="97"/>
      <c r="I3266" s="224"/>
      <c r="J3266" s="98"/>
      <c r="K3266" s="98"/>
      <c r="L3266" s="98"/>
      <c r="M3266" s="96"/>
      <c r="N3266" s="307"/>
      <c r="O3266" s="246"/>
      <c r="P3266" s="124"/>
      <c r="Q3266" s="99"/>
      <c r="R3266" s="99"/>
      <c r="S3266" s="99"/>
      <c r="T3266" s="99"/>
      <c r="U3266" s="99"/>
      <c r="V3266" s="99"/>
      <c r="W3266" s="99"/>
      <c r="X3266" s="99"/>
      <c r="Y3266" s="100"/>
      <c r="Z3266" s="100"/>
      <c r="AA3266" s="100"/>
      <c r="AB3266" s="99"/>
      <c r="AC3266" s="99"/>
      <c r="AD3266" s="99"/>
      <c r="AE3266" s="99"/>
      <c r="AF3266" s="99"/>
      <c r="AG3266" s="99"/>
      <c r="AH3266" s="99"/>
      <c r="AI3266" s="99"/>
      <c r="AJ3266" s="100"/>
      <c r="AK3266" s="100"/>
      <c r="AL3266" s="100"/>
      <c r="AM3266" s="99"/>
      <c r="AN3266" s="99"/>
      <c r="AO3266" s="99"/>
      <c r="AP3266" s="99"/>
      <c r="AQ3266" s="99"/>
      <c r="AR3266" s="99"/>
      <c r="AS3266" s="99"/>
      <c r="AT3266" s="99"/>
      <c r="AU3266" s="99"/>
      <c r="AV3266" s="99"/>
      <c r="AW3266" s="99"/>
      <c r="AX3266" s="100"/>
      <c r="AY3266" s="100"/>
      <c r="AZ3266" s="101"/>
      <c r="BA3266" s="102"/>
      <c r="BB3266" s="95"/>
      <c r="BC3266" s="95"/>
      <c r="BD3266" s="41">
        <v>5</v>
      </c>
      <c r="BE3266" s="52">
        <v>54</v>
      </c>
      <c r="BF3266" s="103">
        <v>5431</v>
      </c>
      <c r="BG3266" s="277"/>
    </row>
    <row r="3267" spans="1:59" s="63" customFormat="1" ht="12.75" x14ac:dyDescent="0.2">
      <c r="A3267" s="196">
        <v>5</v>
      </c>
      <c r="B3267" s="197" t="s">
        <v>938</v>
      </c>
      <c r="C3267" s="208">
        <v>54</v>
      </c>
      <c r="D3267" s="209" t="s">
        <v>1007</v>
      </c>
      <c r="E3267" s="212">
        <v>5431</v>
      </c>
      <c r="F3267" s="213" t="s">
        <v>1010</v>
      </c>
      <c r="G3267" s="231"/>
      <c r="H3267" s="65"/>
      <c r="I3267" s="222"/>
      <c r="J3267" s="66"/>
      <c r="K3267" s="66"/>
      <c r="L3267" s="66"/>
      <c r="M3267" s="64"/>
      <c r="N3267" s="304"/>
      <c r="O3267" s="305"/>
      <c r="P3267" s="127"/>
      <c r="Q3267" s="67"/>
      <c r="R3267" s="67"/>
      <c r="S3267" s="67"/>
      <c r="T3267" s="67"/>
      <c r="U3267" s="67"/>
      <c r="V3267" s="67"/>
      <c r="W3267" s="67"/>
      <c r="X3267" s="67"/>
      <c r="Y3267" s="68"/>
      <c r="Z3267" s="68"/>
      <c r="AA3267" s="68"/>
      <c r="AB3267" s="67"/>
      <c r="AC3267" s="67"/>
      <c r="AD3267" s="67"/>
      <c r="AE3267" s="67"/>
      <c r="AF3267" s="67"/>
      <c r="AG3267" s="67"/>
      <c r="AH3267" s="67"/>
      <c r="AI3267" s="67"/>
      <c r="AJ3267" s="68"/>
      <c r="AK3267" s="68"/>
      <c r="AL3267" s="68"/>
      <c r="AM3267" s="67"/>
      <c r="AN3267" s="67"/>
      <c r="AO3267" s="67"/>
      <c r="AP3267" s="67"/>
      <c r="AQ3267" s="67"/>
      <c r="AR3267" s="67"/>
      <c r="AS3267" s="67"/>
      <c r="AT3267" s="67"/>
      <c r="AU3267" s="67"/>
      <c r="AV3267" s="67"/>
      <c r="AW3267" s="67"/>
      <c r="AX3267" s="68"/>
      <c r="AY3267" s="68"/>
      <c r="AZ3267" s="69"/>
      <c r="BA3267" s="70"/>
      <c r="BB3267" s="71"/>
      <c r="BC3267" s="95"/>
      <c r="BD3267" s="41">
        <v>5</v>
      </c>
      <c r="BE3267" s="52">
        <v>54</v>
      </c>
      <c r="BF3267" s="103">
        <v>5431</v>
      </c>
      <c r="BG3267" s="275"/>
    </row>
    <row r="3268" spans="1:59" s="63" customFormat="1" ht="12.75" x14ac:dyDescent="0.2">
      <c r="A3268" s="196">
        <v>5</v>
      </c>
      <c r="B3268" s="197" t="s">
        <v>938</v>
      </c>
      <c r="C3268" s="208">
        <v>54</v>
      </c>
      <c r="D3268" s="209" t="s">
        <v>1007</v>
      </c>
      <c r="E3268" s="212">
        <v>5431</v>
      </c>
      <c r="F3268" s="213" t="s">
        <v>1010</v>
      </c>
      <c r="G3268" s="231" t="s">
        <v>729</v>
      </c>
      <c r="H3268" s="72" t="s">
        <v>1233</v>
      </c>
      <c r="I3268" s="223" t="s">
        <v>1247</v>
      </c>
      <c r="J3268" s="73"/>
      <c r="K3268" s="73"/>
      <c r="L3268" s="73"/>
      <c r="M3268" s="74"/>
      <c r="N3268" s="247"/>
      <c r="O3268" s="306"/>
      <c r="P3268" s="105"/>
      <c r="Q3268" s="75"/>
      <c r="R3268" s="75"/>
      <c r="S3268" s="75"/>
      <c r="T3268" s="75"/>
      <c r="U3268" s="75"/>
      <c r="V3268" s="75"/>
      <c r="W3268" s="75"/>
      <c r="X3268" s="75"/>
      <c r="Y3268" s="76" t="s">
        <v>1241</v>
      </c>
      <c r="Z3268" s="77" t="s">
        <v>1241</v>
      </c>
      <c r="AA3268" s="78">
        <f>AA$2549</f>
        <v>5000</v>
      </c>
      <c r="AB3268" s="75"/>
      <c r="AC3268" s="75"/>
      <c r="AD3268" s="75"/>
      <c r="AE3268" s="75"/>
      <c r="AF3268" s="75"/>
      <c r="AG3268" s="75"/>
      <c r="AH3268" s="75"/>
      <c r="AI3268" s="75"/>
      <c r="AJ3268" s="76" t="s">
        <v>1241</v>
      </c>
      <c r="AK3268" s="77" t="s">
        <v>1241</v>
      </c>
      <c r="AL3268" s="78">
        <f>AL$2549</f>
        <v>0</v>
      </c>
      <c r="AM3268" s="75"/>
      <c r="AN3268" s="75"/>
      <c r="AO3268" s="75"/>
      <c r="AP3268" s="75"/>
      <c r="AQ3268" s="75"/>
      <c r="AR3268" s="75"/>
      <c r="AS3268" s="75"/>
      <c r="AT3268" s="75"/>
      <c r="AU3268" s="75"/>
      <c r="AV3268" s="75"/>
      <c r="AW3268" s="76" t="s">
        <v>1241</v>
      </c>
      <c r="AX3268" s="77" t="s">
        <v>1241</v>
      </c>
      <c r="AY3268" s="78">
        <f>AY$2549</f>
        <v>500</v>
      </c>
      <c r="AZ3268" s="79"/>
      <c r="BA3268" s="80" t="str">
        <f>I3268</f>
        <v>&gt; see 4711, Thermal insulation</v>
      </c>
      <c r="BB3268" s="71"/>
      <c r="BC3268" s="95"/>
      <c r="BD3268" s="41">
        <f>A3268</f>
        <v>5</v>
      </c>
      <c r="BE3268" s="52">
        <f>C3268</f>
        <v>54</v>
      </c>
      <c r="BF3268" s="62">
        <f>E3268</f>
        <v>5431</v>
      </c>
      <c r="BG3268" s="276" t="str">
        <f>H3268</f>
        <v>Default Scenario (Link)</v>
      </c>
    </row>
    <row r="3269" spans="1:59" s="63" customFormat="1" ht="12.75" x14ac:dyDescent="0.2">
      <c r="A3269" s="196">
        <v>5</v>
      </c>
      <c r="B3269" s="197" t="s">
        <v>938</v>
      </c>
      <c r="C3269" s="208">
        <v>54</v>
      </c>
      <c r="D3269" s="209" t="s">
        <v>1007</v>
      </c>
      <c r="E3269" s="212">
        <v>5431</v>
      </c>
      <c r="F3269" s="213" t="s">
        <v>1010</v>
      </c>
      <c r="G3269" s="231"/>
      <c r="H3269" s="65"/>
      <c r="I3269" s="222"/>
      <c r="J3269" s="66"/>
      <c r="K3269" s="66"/>
      <c r="L3269" s="66"/>
      <c r="M3269" s="64"/>
      <c r="N3269" s="304"/>
      <c r="O3269" s="305"/>
      <c r="P3269" s="127"/>
      <c r="Q3269" s="67"/>
      <c r="R3269" s="67"/>
      <c r="S3269" s="67"/>
      <c r="T3269" s="67"/>
      <c r="U3269" s="67"/>
      <c r="V3269" s="67"/>
      <c r="W3269" s="67"/>
      <c r="X3269" s="67"/>
      <c r="Y3269" s="68"/>
      <c r="Z3269" s="68"/>
      <c r="AA3269" s="68"/>
      <c r="AB3269" s="67"/>
      <c r="AC3269" s="67"/>
      <c r="AD3269" s="67"/>
      <c r="AE3269" s="67"/>
      <c r="AF3269" s="67"/>
      <c r="AG3269" s="67"/>
      <c r="AH3269" s="67"/>
      <c r="AI3269" s="67"/>
      <c r="AJ3269" s="68"/>
      <c r="AK3269" s="68"/>
      <c r="AL3269" s="68"/>
      <c r="AM3269" s="67"/>
      <c r="AN3269" s="67"/>
      <c r="AO3269" s="67"/>
      <c r="AP3269" s="67"/>
      <c r="AQ3269" s="67"/>
      <c r="AR3269" s="67"/>
      <c r="AS3269" s="67"/>
      <c r="AT3269" s="67"/>
      <c r="AU3269" s="67"/>
      <c r="AV3269" s="67"/>
      <c r="AW3269" s="67"/>
      <c r="AX3269" s="68"/>
      <c r="AY3269" s="68"/>
      <c r="AZ3269" s="69"/>
      <c r="BA3269" s="70"/>
      <c r="BB3269" s="71"/>
      <c r="BC3269" s="54"/>
      <c r="BD3269" s="41">
        <v>5</v>
      </c>
      <c r="BE3269" s="52">
        <v>54</v>
      </c>
      <c r="BF3269" s="62"/>
      <c r="BG3269" s="275"/>
    </row>
    <row r="3270" spans="1:59" s="63" customFormat="1" ht="12.75" x14ac:dyDescent="0.2">
      <c r="A3270" s="196">
        <v>5</v>
      </c>
      <c r="B3270" s="197" t="s">
        <v>938</v>
      </c>
      <c r="C3270" s="208">
        <v>54</v>
      </c>
      <c r="D3270" s="209" t="s">
        <v>1007</v>
      </c>
      <c r="E3270" s="212">
        <v>5431</v>
      </c>
      <c r="F3270" s="213" t="s">
        <v>1010</v>
      </c>
      <c r="G3270" s="232"/>
      <c r="H3270" s="97"/>
      <c r="I3270" s="224"/>
      <c r="J3270" s="98"/>
      <c r="K3270" s="98"/>
      <c r="L3270" s="98"/>
      <c r="M3270" s="96"/>
      <c r="N3270" s="307"/>
      <c r="O3270" s="246"/>
      <c r="P3270" s="124"/>
      <c r="Q3270" s="99"/>
      <c r="R3270" s="99"/>
      <c r="S3270" s="99"/>
      <c r="T3270" s="99"/>
      <c r="U3270" s="99"/>
      <c r="V3270" s="99"/>
      <c r="W3270" s="99"/>
      <c r="X3270" s="99"/>
      <c r="Y3270" s="100"/>
      <c r="Z3270" s="100"/>
      <c r="AA3270" s="100"/>
      <c r="AB3270" s="99"/>
      <c r="AC3270" s="99"/>
      <c r="AD3270" s="99"/>
      <c r="AE3270" s="99"/>
      <c r="AF3270" s="99"/>
      <c r="AG3270" s="99"/>
      <c r="AH3270" s="99"/>
      <c r="AI3270" s="99"/>
      <c r="AJ3270" s="100"/>
      <c r="AK3270" s="100"/>
      <c r="AL3270" s="100"/>
      <c r="AM3270" s="99"/>
      <c r="AN3270" s="99"/>
      <c r="AO3270" s="99"/>
      <c r="AP3270" s="99"/>
      <c r="AQ3270" s="99"/>
      <c r="AR3270" s="99"/>
      <c r="AS3270" s="99"/>
      <c r="AT3270" s="99"/>
      <c r="AU3270" s="99"/>
      <c r="AV3270" s="99"/>
      <c r="AW3270" s="99"/>
      <c r="AX3270" s="100"/>
      <c r="AY3270" s="100"/>
      <c r="AZ3270" s="101"/>
      <c r="BA3270" s="102"/>
      <c r="BB3270" s="95"/>
      <c r="BC3270" s="95"/>
      <c r="BD3270" s="41">
        <v>5</v>
      </c>
      <c r="BE3270" s="52">
        <v>54</v>
      </c>
      <c r="BF3270" s="103">
        <v>5431</v>
      </c>
      <c r="BG3270" s="277"/>
    </row>
    <row r="3271" spans="1:59" x14ac:dyDescent="0.25">
      <c r="A3271" s="196">
        <v>5</v>
      </c>
      <c r="B3271" s="197" t="s">
        <v>938</v>
      </c>
      <c r="C3271" s="208">
        <v>54</v>
      </c>
      <c r="D3271" s="209" t="s">
        <v>1007</v>
      </c>
      <c r="E3271" s="210">
        <v>5432</v>
      </c>
      <c r="F3271" s="211" t="s">
        <v>1011</v>
      </c>
      <c r="G3271" s="235"/>
      <c r="H3271" s="145"/>
      <c r="I3271" s="221"/>
      <c r="J3271" s="57"/>
      <c r="K3271" s="57"/>
      <c r="L3271" s="57"/>
      <c r="M3271" s="144"/>
      <c r="N3271" s="324"/>
      <c r="O3271" s="325"/>
      <c r="P3271" s="146"/>
      <c r="Q3271" s="146"/>
      <c r="R3271" s="146"/>
      <c r="S3271" s="146"/>
      <c r="T3271" s="146"/>
      <c r="U3271" s="146"/>
      <c r="V3271" s="146"/>
      <c r="W3271" s="146"/>
      <c r="X3271" s="146"/>
      <c r="Y3271" s="59"/>
      <c r="Z3271" s="123"/>
      <c r="AA3271" s="123"/>
      <c r="AB3271" s="146"/>
      <c r="AC3271" s="146"/>
      <c r="AD3271" s="146"/>
      <c r="AE3271" s="146"/>
      <c r="AF3271" s="146"/>
      <c r="AG3271" s="146"/>
      <c r="AH3271" s="146"/>
      <c r="AI3271" s="146"/>
      <c r="AJ3271" s="59"/>
      <c r="AK3271" s="123"/>
      <c r="AL3271" s="123"/>
      <c r="AM3271" s="146"/>
      <c r="AN3271" s="146"/>
      <c r="AO3271" s="146"/>
      <c r="AP3271" s="146"/>
      <c r="AQ3271" s="146"/>
      <c r="AR3271" s="146"/>
      <c r="AS3271" s="146"/>
      <c r="AT3271" s="146"/>
      <c r="AU3271" s="146"/>
      <c r="AV3271" s="146"/>
      <c r="AW3271" s="58"/>
      <c r="AX3271" s="123"/>
      <c r="AY3271" s="59"/>
      <c r="AZ3271" s="147"/>
      <c r="BA3271" s="148"/>
      <c r="BB3271" s="143"/>
      <c r="BC3271" s="143"/>
      <c r="BD3271" s="41">
        <v>5</v>
      </c>
      <c r="BE3271" s="52">
        <v>54</v>
      </c>
      <c r="BF3271" s="62">
        <v>5432</v>
      </c>
      <c r="BG3271" s="284"/>
    </row>
    <row r="3272" spans="1:59" s="63" customFormat="1" ht="12.75" x14ac:dyDescent="0.2">
      <c r="A3272" s="196">
        <v>5</v>
      </c>
      <c r="B3272" s="197" t="s">
        <v>938</v>
      </c>
      <c r="C3272" s="208">
        <v>54</v>
      </c>
      <c r="D3272" s="209" t="s">
        <v>1007</v>
      </c>
      <c r="E3272" s="210">
        <v>5432</v>
      </c>
      <c r="F3272" s="211" t="s">
        <v>1011</v>
      </c>
      <c r="G3272" s="230"/>
      <c r="H3272" s="56"/>
      <c r="I3272" s="221"/>
      <c r="J3272" s="57"/>
      <c r="K3272" s="57"/>
      <c r="L3272" s="57"/>
      <c r="M3272" s="55"/>
      <c r="N3272" s="303"/>
      <c r="O3272" s="245"/>
      <c r="P3272" s="122"/>
      <c r="Q3272" s="58"/>
      <c r="R3272" s="58"/>
      <c r="S3272" s="58"/>
      <c r="T3272" s="58"/>
      <c r="U3272" s="58"/>
      <c r="V3272" s="58"/>
      <c r="W3272" s="58"/>
      <c r="X3272" s="58"/>
      <c r="Y3272" s="59"/>
      <c r="Z3272" s="59"/>
      <c r="AA3272" s="59"/>
      <c r="AB3272" s="58"/>
      <c r="AC3272" s="58"/>
      <c r="AD3272" s="58"/>
      <c r="AE3272" s="58"/>
      <c r="AF3272" s="58"/>
      <c r="AG3272" s="58"/>
      <c r="AH3272" s="58"/>
      <c r="AI3272" s="58"/>
      <c r="AJ3272" s="59"/>
      <c r="AK3272" s="59"/>
      <c r="AL3272" s="59"/>
      <c r="AM3272" s="58"/>
      <c r="AN3272" s="58"/>
      <c r="AO3272" s="58"/>
      <c r="AP3272" s="58"/>
      <c r="AQ3272" s="58"/>
      <c r="AR3272" s="58"/>
      <c r="AS3272" s="58"/>
      <c r="AT3272" s="58"/>
      <c r="AU3272" s="58"/>
      <c r="AV3272" s="58"/>
      <c r="AW3272" s="58"/>
      <c r="AX3272" s="59"/>
      <c r="AY3272" s="59"/>
      <c r="AZ3272" s="60"/>
      <c r="BA3272" s="61"/>
      <c r="BB3272" s="54"/>
      <c r="BC3272" s="54"/>
      <c r="BD3272" s="41">
        <v>5</v>
      </c>
      <c r="BE3272" s="52">
        <v>54</v>
      </c>
      <c r="BF3272" s="62">
        <v>5432</v>
      </c>
      <c r="BG3272" s="274"/>
    </row>
    <row r="3273" spans="1:59" s="63" customFormat="1" ht="12.75" x14ac:dyDescent="0.2">
      <c r="A3273" s="196">
        <v>5</v>
      </c>
      <c r="B3273" s="197" t="s">
        <v>938</v>
      </c>
      <c r="C3273" s="208">
        <v>54</v>
      </c>
      <c r="D3273" s="209" t="s">
        <v>1007</v>
      </c>
      <c r="E3273" s="210">
        <v>5432</v>
      </c>
      <c r="F3273" s="211" t="s">
        <v>1011</v>
      </c>
      <c r="G3273" s="231" t="s">
        <v>1191</v>
      </c>
      <c r="H3273" s="65"/>
      <c r="I3273" s="222"/>
      <c r="J3273" s="66"/>
      <c r="K3273" s="66"/>
      <c r="L3273" s="66"/>
      <c r="M3273" s="64"/>
      <c r="N3273" s="308"/>
      <c r="O3273" s="309"/>
      <c r="P3273" s="127"/>
      <c r="Q3273" s="67"/>
      <c r="R3273" s="67"/>
      <c r="S3273" s="67"/>
      <c r="T3273" s="67"/>
      <c r="U3273" s="67"/>
      <c r="V3273" s="67"/>
      <c r="W3273" s="67"/>
      <c r="X3273" s="67"/>
      <c r="Y3273" s="68"/>
      <c r="Z3273" s="68"/>
      <c r="AA3273" s="68"/>
      <c r="AB3273" s="67"/>
      <c r="AC3273" s="67"/>
      <c r="AD3273" s="67"/>
      <c r="AE3273" s="67"/>
      <c r="AF3273" s="67"/>
      <c r="AG3273" s="67"/>
      <c r="AH3273" s="67"/>
      <c r="AI3273" s="67"/>
      <c r="AJ3273" s="68"/>
      <c r="AK3273" s="68"/>
      <c r="AL3273" s="68"/>
      <c r="AM3273" s="67"/>
      <c r="AN3273" s="67"/>
      <c r="AO3273" s="67"/>
      <c r="AP3273" s="67"/>
      <c r="AQ3273" s="67"/>
      <c r="AR3273" s="67"/>
      <c r="AS3273" s="67"/>
      <c r="AT3273" s="67"/>
      <c r="AU3273" s="67"/>
      <c r="AV3273" s="67"/>
      <c r="AW3273" s="67"/>
      <c r="AX3273" s="68"/>
      <c r="AY3273" s="68"/>
      <c r="AZ3273" s="69"/>
      <c r="BA3273" s="70"/>
      <c r="BB3273" s="71"/>
      <c r="BC3273" s="54"/>
      <c r="BD3273" s="41">
        <v>5</v>
      </c>
      <c r="BE3273" s="52">
        <v>54</v>
      </c>
      <c r="BF3273" s="62">
        <v>5432</v>
      </c>
      <c r="BG3273" s="275"/>
    </row>
    <row r="3274" spans="1:59" s="63" customFormat="1" ht="12.75" x14ac:dyDescent="0.2">
      <c r="A3274" s="196">
        <v>5</v>
      </c>
      <c r="B3274" s="197" t="s">
        <v>938</v>
      </c>
      <c r="C3274" s="208">
        <v>54</v>
      </c>
      <c r="D3274" s="209" t="s">
        <v>1007</v>
      </c>
      <c r="E3274" s="210">
        <v>5432</v>
      </c>
      <c r="F3274" s="211" t="s">
        <v>1011</v>
      </c>
      <c r="G3274" s="231" t="s">
        <v>1191</v>
      </c>
      <c r="H3274" s="72" t="s">
        <v>47</v>
      </c>
      <c r="I3274" s="223"/>
      <c r="J3274" s="73"/>
      <c r="K3274" s="73"/>
      <c r="L3274" s="73"/>
      <c r="M3274" s="74"/>
      <c r="N3274" s="247"/>
      <c r="O3274" s="306"/>
      <c r="P3274" s="105"/>
      <c r="Q3274" s="75"/>
      <c r="R3274" s="75"/>
      <c r="S3274" s="75"/>
      <c r="T3274" s="75"/>
      <c r="U3274" s="75"/>
      <c r="V3274" s="75"/>
      <c r="W3274" s="75"/>
      <c r="X3274" s="75"/>
      <c r="Y3274" s="76">
        <f>IF(ISNUMBER(VLOOKUP(Y3276,P$7:W$7,MATCH(Y3276,P$7:W$7))),VLOOKUP(Y3276,P$7:W$7,MATCH(Y3276,P$7:W$7)),IF(N3278=0,"No Data",IF(Y3276&gt;0,"&lt;100",0)))</f>
        <v>10000</v>
      </c>
      <c r="Z3274" s="77">
        <f>IF(ISNUMBER(VLOOKUP(Z3278,P$7:W$7,MATCH(Z3278,P$7:W$7))),VLOOKUP(Z3278,P$7:W$7,MATCH(Z3278,P$7:W$7)),IF(N3278=0,"No Data",IF(Z3278&gt;0,"&lt;100",0)))</f>
        <v>10000</v>
      </c>
      <c r="AA3274" s="106">
        <f>IF(ISNUMBER(Z3274),Z3274,0)</f>
        <v>10000</v>
      </c>
      <c r="AB3274" s="75"/>
      <c r="AC3274" s="75"/>
      <c r="AD3274" s="75"/>
      <c r="AE3274" s="75"/>
      <c r="AF3274" s="75"/>
      <c r="AG3274" s="75"/>
      <c r="AH3274" s="75"/>
      <c r="AI3274" s="75"/>
      <c r="AJ3274" s="76">
        <f>IF(ISNUMBER(VLOOKUP(AJ3276,AB$7:AH$7,MATCH(AJ3276,AB$7:AH$7))),VLOOKUP(AJ3276,AB$7:AH$7,MATCH(AJ3276,AB$7:AH$7)),IF(N3278=0,"No Data",IF(AJ3276&gt;0,"&lt;50",0)))</f>
        <v>0</v>
      </c>
      <c r="AK3274" s="77">
        <f>IF(ISNUMBER(VLOOKUP(AK3278,AB$7:AH$7,MATCH(AK3278,AB$7:AH$7))),VLOOKUP(AK3278,AB$7:AH$7,MATCH(AK3278,AB$7:AH$7)),IF(N3278=0,"No Data",IF(AK3278&gt;0,"&lt;50",0)))</f>
        <v>0</v>
      </c>
      <c r="AL3274" s="106">
        <f>IF(ISNUMBER(AK3274),AK3274,0)</f>
        <v>0</v>
      </c>
      <c r="AM3274" s="75"/>
      <c r="AN3274" s="75"/>
      <c r="AO3274" s="75"/>
      <c r="AP3274" s="75"/>
      <c r="AQ3274" s="75"/>
      <c r="AR3274" s="75"/>
      <c r="AS3274" s="75"/>
      <c r="AT3274" s="75"/>
      <c r="AU3274" s="75"/>
      <c r="AV3274" s="75"/>
      <c r="AW3274" s="76">
        <f>IF(ISNUMBER(VLOOKUP(AW3276,AM$7:AU$7,MATCH(AW3276,AM$7:AU$7))),VLOOKUP(AW3276,AM$7:AU$7,MATCH(AW3276,AM$7:AU$7)),IF(N3278=0,"No Data",IF(AW3276&gt;0,"&lt;10",0)))</f>
        <v>250</v>
      </c>
      <c r="AX3274" s="77">
        <f>IF(ISNUMBER(VLOOKUP(AX3278,AM$7:AU$7,MATCH(AX3278,AM$7:AU$7))),VLOOKUP(AX3278,AM$7:AU$7,MATCH(AX3278,AM$7:AU$7)),IF(N3278=0,"No Data",IF(AX3278&gt;0,"&lt;10",0)))</f>
        <v>250</v>
      </c>
      <c r="AY3274" s="106">
        <f>IF(ISNUMBER(AX3274),AX3274,0)</f>
        <v>250</v>
      </c>
      <c r="AZ3274" s="79"/>
      <c r="BA3274" s="80"/>
      <c r="BB3274" s="71"/>
      <c r="BC3274" s="54"/>
      <c r="BD3274" s="41">
        <v>5</v>
      </c>
      <c r="BE3274" s="52">
        <v>54</v>
      </c>
      <c r="BF3274" s="62">
        <v>5432</v>
      </c>
      <c r="BG3274" s="276" t="s">
        <v>47</v>
      </c>
    </row>
    <row r="3275" spans="1:59" s="63" customFormat="1" ht="12.75" x14ac:dyDescent="0.2">
      <c r="A3275" s="196">
        <v>5</v>
      </c>
      <c r="B3275" s="197" t="s">
        <v>938</v>
      </c>
      <c r="C3275" s="208">
        <v>54</v>
      </c>
      <c r="D3275" s="209" t="s">
        <v>1007</v>
      </c>
      <c r="E3275" s="210">
        <v>5432</v>
      </c>
      <c r="F3275" s="211" t="s">
        <v>1011</v>
      </c>
      <c r="G3275" s="231" t="s">
        <v>1191</v>
      </c>
      <c r="H3275" s="81" t="s">
        <v>48</v>
      </c>
      <c r="I3275" s="223"/>
      <c r="J3275" s="73"/>
      <c r="K3275" s="73"/>
      <c r="L3275" s="73"/>
      <c r="M3275" s="74"/>
      <c r="N3275" s="247"/>
      <c r="O3275" s="306"/>
      <c r="P3275" s="105"/>
      <c r="Q3275" s="75"/>
      <c r="R3275" s="75"/>
      <c r="S3275" s="75"/>
      <c r="T3275" s="75"/>
      <c r="U3275" s="75"/>
      <c r="V3275" s="75"/>
      <c r="W3275" s="75"/>
      <c r="X3275" s="75"/>
      <c r="Y3275" s="82">
        <f>MIN(X3279:X3288)</f>
        <v>100</v>
      </c>
      <c r="Z3275" s="83"/>
      <c r="AA3275" s="83"/>
      <c r="AB3275" s="75"/>
      <c r="AC3275" s="75"/>
      <c r="AD3275" s="75"/>
      <c r="AE3275" s="75"/>
      <c r="AF3275" s="75"/>
      <c r="AG3275" s="75"/>
      <c r="AH3275" s="75"/>
      <c r="AI3275" s="75"/>
      <c r="AJ3275" s="82">
        <f>MIN(AI3279:AI3288)</f>
        <v>0</v>
      </c>
      <c r="AK3275" s="83"/>
      <c r="AL3275" s="83"/>
      <c r="AM3275" s="75"/>
      <c r="AN3275" s="75"/>
      <c r="AO3275" s="75"/>
      <c r="AP3275" s="75"/>
      <c r="AQ3275" s="75"/>
      <c r="AR3275" s="75"/>
      <c r="AS3275" s="75"/>
      <c r="AT3275" s="75"/>
      <c r="AU3275" s="75"/>
      <c r="AV3275" s="75"/>
      <c r="AW3275" s="82">
        <f>MIN(AV3279:AV3288)</f>
        <v>100</v>
      </c>
      <c r="AX3275" s="83"/>
      <c r="AY3275" s="83"/>
      <c r="AZ3275" s="79"/>
      <c r="BA3275" s="80"/>
      <c r="BB3275" s="71"/>
      <c r="BC3275" s="54"/>
      <c r="BD3275" s="41">
        <v>5</v>
      </c>
      <c r="BE3275" s="52">
        <v>54</v>
      </c>
      <c r="BF3275" s="62">
        <v>5432</v>
      </c>
      <c r="BG3275" s="278" t="s">
        <v>48</v>
      </c>
    </row>
    <row r="3276" spans="1:59" s="63" customFormat="1" ht="12.75" x14ac:dyDescent="0.2">
      <c r="A3276" s="196">
        <v>5</v>
      </c>
      <c r="B3276" s="197" t="s">
        <v>938</v>
      </c>
      <c r="C3276" s="208">
        <v>54</v>
      </c>
      <c r="D3276" s="209" t="s">
        <v>1007</v>
      </c>
      <c r="E3276" s="210">
        <v>5432</v>
      </c>
      <c r="F3276" s="211" t="s">
        <v>1011</v>
      </c>
      <c r="G3276" s="231" t="s">
        <v>1191</v>
      </c>
      <c r="H3276" s="81" t="s">
        <v>49</v>
      </c>
      <c r="I3276" s="223"/>
      <c r="J3276" s="73"/>
      <c r="K3276" s="73"/>
      <c r="L3276" s="73"/>
      <c r="M3276" s="74"/>
      <c r="N3276" s="247"/>
      <c r="O3276" s="306"/>
      <c r="P3276" s="105"/>
      <c r="Q3276" s="75"/>
      <c r="R3276" s="75"/>
      <c r="S3276" s="75"/>
      <c r="T3276" s="75"/>
      <c r="U3276" s="75"/>
      <c r="V3276" s="75"/>
      <c r="W3276" s="75"/>
      <c r="X3276" s="75"/>
      <c r="Y3276" s="84">
        <f>IF(ISNUMBER(AVERAGE(X3279:X3288)),AVERAGE(X3279:X3288),0)</f>
        <v>18020</v>
      </c>
      <c r="Z3276" s="83"/>
      <c r="AA3276" s="83"/>
      <c r="AB3276" s="75"/>
      <c r="AC3276" s="75"/>
      <c r="AD3276" s="75"/>
      <c r="AE3276" s="75"/>
      <c r="AF3276" s="75"/>
      <c r="AG3276" s="75"/>
      <c r="AH3276" s="75"/>
      <c r="AI3276" s="75"/>
      <c r="AJ3276" s="84">
        <f>IF(ISNUMBER(AVERAGE(AI3279:AI3288)),AVERAGE(AI3279:AI3288),0)</f>
        <v>0</v>
      </c>
      <c r="AK3276" s="83"/>
      <c r="AL3276" s="83"/>
      <c r="AM3276" s="75"/>
      <c r="AN3276" s="75"/>
      <c r="AO3276" s="75"/>
      <c r="AP3276" s="75"/>
      <c r="AQ3276" s="75"/>
      <c r="AR3276" s="75"/>
      <c r="AS3276" s="75"/>
      <c r="AT3276" s="75"/>
      <c r="AU3276" s="75"/>
      <c r="AV3276" s="75"/>
      <c r="AW3276" s="84">
        <f>IF(ISNUMBER(AVERAGE(AV3279:AV3288)),AVERAGE(AV3279:AV3288),0)</f>
        <v>380</v>
      </c>
      <c r="AX3276" s="83"/>
      <c r="AY3276" s="83"/>
      <c r="AZ3276" s="79"/>
      <c r="BA3276" s="80"/>
      <c r="BB3276" s="71"/>
      <c r="BC3276" s="54"/>
      <c r="BD3276" s="41">
        <v>5</v>
      </c>
      <c r="BE3276" s="52">
        <v>54</v>
      </c>
      <c r="BF3276" s="62">
        <v>5432</v>
      </c>
      <c r="BG3276" s="278" t="s">
        <v>49</v>
      </c>
    </row>
    <row r="3277" spans="1:59" s="63" customFormat="1" ht="12.75" x14ac:dyDescent="0.2">
      <c r="A3277" s="196">
        <v>5</v>
      </c>
      <c r="B3277" s="197" t="s">
        <v>938</v>
      </c>
      <c r="C3277" s="208">
        <v>54</v>
      </c>
      <c r="D3277" s="209" t="s">
        <v>1007</v>
      </c>
      <c r="E3277" s="210">
        <v>5432</v>
      </c>
      <c r="F3277" s="211" t="s">
        <v>1011</v>
      </c>
      <c r="G3277" s="231" t="s">
        <v>1191</v>
      </c>
      <c r="H3277" s="81" t="s">
        <v>50</v>
      </c>
      <c r="I3277" s="223"/>
      <c r="J3277" s="73"/>
      <c r="K3277" s="73"/>
      <c r="L3277" s="73"/>
      <c r="M3277" s="74"/>
      <c r="N3277" s="247"/>
      <c r="O3277" s="306"/>
      <c r="P3277" s="105"/>
      <c r="Q3277" s="75"/>
      <c r="R3277" s="75"/>
      <c r="S3277" s="75"/>
      <c r="T3277" s="75"/>
      <c r="U3277" s="75"/>
      <c r="V3277" s="75"/>
      <c r="W3277" s="75"/>
      <c r="X3277" s="75"/>
      <c r="Y3277" s="84">
        <f>MAX(X3279:X3288)</f>
        <v>25000</v>
      </c>
      <c r="Z3277" s="83"/>
      <c r="AA3277" s="83"/>
      <c r="AB3277" s="75"/>
      <c r="AC3277" s="75"/>
      <c r="AD3277" s="75"/>
      <c r="AE3277" s="75"/>
      <c r="AF3277" s="75"/>
      <c r="AG3277" s="75"/>
      <c r="AH3277" s="75"/>
      <c r="AI3277" s="75"/>
      <c r="AJ3277" s="84">
        <f>MAX(AI3279:AI3288)</f>
        <v>0</v>
      </c>
      <c r="AK3277" s="83"/>
      <c r="AL3277" s="83"/>
      <c r="AM3277" s="75"/>
      <c r="AN3277" s="75"/>
      <c r="AO3277" s="75"/>
      <c r="AP3277" s="75"/>
      <c r="AQ3277" s="75"/>
      <c r="AR3277" s="75"/>
      <c r="AS3277" s="75"/>
      <c r="AT3277" s="75"/>
      <c r="AU3277" s="75"/>
      <c r="AV3277" s="75"/>
      <c r="AW3277" s="84">
        <f>MAX(AV3279:AV3288)</f>
        <v>2500</v>
      </c>
      <c r="AX3277" s="83"/>
      <c r="AY3277" s="83"/>
      <c r="AZ3277" s="79"/>
      <c r="BA3277" s="80"/>
      <c r="BB3277" s="71"/>
      <c r="BC3277" s="54"/>
      <c r="BD3277" s="41">
        <v>5</v>
      </c>
      <c r="BE3277" s="52">
        <v>54</v>
      </c>
      <c r="BF3277" s="62">
        <v>5432</v>
      </c>
      <c r="BG3277" s="278" t="s">
        <v>50</v>
      </c>
    </row>
    <row r="3278" spans="1:59" s="63" customFormat="1" ht="12.75" x14ac:dyDescent="0.2">
      <c r="A3278" s="196">
        <v>5</v>
      </c>
      <c r="B3278" s="197" t="s">
        <v>938</v>
      </c>
      <c r="C3278" s="208">
        <v>54</v>
      </c>
      <c r="D3278" s="209" t="s">
        <v>1007</v>
      </c>
      <c r="E3278" s="210">
        <v>5432</v>
      </c>
      <c r="F3278" s="211" t="s">
        <v>1011</v>
      </c>
      <c r="G3278" s="231" t="s">
        <v>1191</v>
      </c>
      <c r="H3278" s="85" t="s">
        <v>51</v>
      </c>
      <c r="I3278" s="223"/>
      <c r="J3278" s="73"/>
      <c r="K3278" s="73"/>
      <c r="L3278" s="73"/>
      <c r="M3278" s="74"/>
      <c r="N3278" s="248">
        <f>SUM(N3279:N3288)</f>
        <v>10</v>
      </c>
      <c r="O3278" s="293">
        <f>SUM(O3279:O3288)</f>
        <v>0.99999999999999989</v>
      </c>
      <c r="P3278" s="292"/>
      <c r="Q3278" s="87"/>
      <c r="R3278" s="87"/>
      <c r="S3278" s="87"/>
      <c r="T3278" s="87"/>
      <c r="U3278" s="87"/>
      <c r="V3278" s="87"/>
      <c r="W3278" s="87"/>
      <c r="X3278" s="87"/>
      <c r="Y3278" s="88"/>
      <c r="Z3278" s="119">
        <f>SUM(Z3279:Z3288)</f>
        <v>18020</v>
      </c>
      <c r="AA3278" s="88"/>
      <c r="AB3278" s="87"/>
      <c r="AC3278" s="87"/>
      <c r="AD3278" s="87"/>
      <c r="AE3278" s="87"/>
      <c r="AF3278" s="87"/>
      <c r="AG3278" s="87"/>
      <c r="AH3278" s="87"/>
      <c r="AI3278" s="87"/>
      <c r="AJ3278" s="88"/>
      <c r="AK3278" s="86">
        <f>SUM(AK3279:AK3288)</f>
        <v>0</v>
      </c>
      <c r="AL3278" s="88"/>
      <c r="AM3278" s="87"/>
      <c r="AN3278" s="87"/>
      <c r="AO3278" s="87"/>
      <c r="AP3278" s="87"/>
      <c r="AQ3278" s="87"/>
      <c r="AR3278" s="87"/>
      <c r="AS3278" s="87"/>
      <c r="AT3278" s="87"/>
      <c r="AU3278" s="87"/>
      <c r="AV3278" s="87"/>
      <c r="AW3278" s="112"/>
      <c r="AX3278" s="86">
        <f>SUM(AX3279:AX3288)</f>
        <v>380</v>
      </c>
      <c r="AY3278" s="88"/>
      <c r="AZ3278" s="79"/>
      <c r="BA3278" s="80"/>
      <c r="BB3278" s="71"/>
      <c r="BC3278" s="54"/>
      <c r="BD3278" s="41">
        <v>5</v>
      </c>
      <c r="BE3278" s="52">
        <v>54</v>
      </c>
      <c r="BF3278" s="62">
        <v>5432</v>
      </c>
      <c r="BG3278" s="279" t="s">
        <v>51</v>
      </c>
    </row>
    <row r="3279" spans="1:59" s="63" customFormat="1" ht="12.75" x14ac:dyDescent="0.2">
      <c r="A3279" s="196">
        <v>5</v>
      </c>
      <c r="B3279" s="197" t="s">
        <v>938</v>
      </c>
      <c r="C3279" s="208">
        <v>54</v>
      </c>
      <c r="D3279" s="209" t="s">
        <v>1007</v>
      </c>
      <c r="E3279" s="210">
        <v>5432</v>
      </c>
      <c r="F3279" s="211" t="s">
        <v>1011</v>
      </c>
      <c r="G3279" s="231" t="s">
        <v>1191</v>
      </c>
      <c r="H3279" s="89" t="s">
        <v>52</v>
      </c>
      <c r="I3279" s="90" t="s">
        <v>1012</v>
      </c>
      <c r="J3279" s="90"/>
      <c r="K3279" s="90" t="s">
        <v>73</v>
      </c>
      <c r="L3279" s="90" t="s">
        <v>69</v>
      </c>
      <c r="M3279" s="91"/>
      <c r="N3279" s="312">
        <v>1</v>
      </c>
      <c r="O3279" s="313">
        <f>N3279/N$3278</f>
        <v>0.1</v>
      </c>
      <c r="P3279" s="104"/>
      <c r="Q3279" s="92"/>
      <c r="R3279" s="92"/>
      <c r="S3279" s="92"/>
      <c r="T3279" s="92"/>
      <c r="U3279" s="92"/>
      <c r="V3279" s="92"/>
      <c r="W3279" s="92">
        <v>1</v>
      </c>
      <c r="X3279" s="109">
        <f t="shared" ref="X3279:X3288" si="564">P3279*P$7+Q3279*Q$7+R3279*R$7+S3279*S$7+T3279*T$7+U3279*U$7+V3279*V$7+W3279*W$7</f>
        <v>25000</v>
      </c>
      <c r="Y3279" s="83"/>
      <c r="Z3279" s="110">
        <f t="shared" ref="Z3279:Z3288" si="565">X3279*$O3279</f>
        <v>2500</v>
      </c>
      <c r="AA3279" s="111"/>
      <c r="AB3279" s="92"/>
      <c r="AC3279" s="92"/>
      <c r="AD3279" s="92"/>
      <c r="AE3279" s="92"/>
      <c r="AF3279" s="92"/>
      <c r="AG3279" s="92"/>
      <c r="AH3279" s="92"/>
      <c r="AI3279" s="109">
        <f t="shared" ref="AI3279:AI3288" si="566">AB3279*AB$7+AC3279*AC$7+AD3279*AD$7+AE3279*AE$7+AF3279*AF$7+AG3279*AG$7+AH3279*AH$7</f>
        <v>0</v>
      </c>
      <c r="AJ3279" s="83"/>
      <c r="AK3279" s="110">
        <f t="shared" ref="AK3279:AK3288" si="567">AI3279*$O3279</f>
        <v>0</v>
      </c>
      <c r="AL3279" s="111"/>
      <c r="AM3279" s="92"/>
      <c r="AN3279" s="92"/>
      <c r="AO3279" s="92"/>
      <c r="AP3279" s="92">
        <v>1</v>
      </c>
      <c r="AQ3279" s="92"/>
      <c r="AR3279" s="92"/>
      <c r="AS3279" s="92"/>
      <c r="AT3279" s="92"/>
      <c r="AU3279" s="92"/>
      <c r="AV3279" s="109">
        <f t="shared" ref="AV3279:AV3288" si="568">AM3279*AM$7+AN3279*AN$7+AO3279*AO$7+AP3279*AP$7+AQ3279*AQ$7+AR3279*AR$7+AS3279*AS$7+AT3279*AT$7+AU3279*AU$7</f>
        <v>100</v>
      </c>
      <c r="AW3279" s="75"/>
      <c r="AX3279" s="110">
        <f t="shared" ref="AX3279:AX3288" si="569">AV3279*$O3279</f>
        <v>10</v>
      </c>
      <c r="AY3279" s="111"/>
      <c r="AZ3279" s="93"/>
      <c r="BA3279" s="94" t="s">
        <v>131</v>
      </c>
      <c r="BB3279" s="71"/>
      <c r="BC3279" s="54"/>
      <c r="BD3279" s="41">
        <v>5</v>
      </c>
      <c r="BE3279" s="52">
        <v>54</v>
      </c>
      <c r="BF3279" s="62">
        <v>5432</v>
      </c>
      <c r="BG3279" s="280" t="s">
        <v>52</v>
      </c>
    </row>
    <row r="3280" spans="1:59" s="63" customFormat="1" ht="12.75" x14ac:dyDescent="0.2">
      <c r="A3280" s="196">
        <v>5</v>
      </c>
      <c r="B3280" s="197" t="s">
        <v>938</v>
      </c>
      <c r="C3280" s="208">
        <v>54</v>
      </c>
      <c r="D3280" s="209" t="s">
        <v>1007</v>
      </c>
      <c r="E3280" s="210">
        <v>5432</v>
      </c>
      <c r="F3280" s="211" t="s">
        <v>1011</v>
      </c>
      <c r="G3280" s="231" t="s">
        <v>1191</v>
      </c>
      <c r="H3280" s="89"/>
      <c r="I3280" s="90" t="s">
        <v>444</v>
      </c>
      <c r="J3280" s="90"/>
      <c r="K3280" s="90" t="s">
        <v>545</v>
      </c>
      <c r="L3280" s="90" t="s">
        <v>787</v>
      </c>
      <c r="M3280" s="91"/>
      <c r="N3280" s="312">
        <v>1</v>
      </c>
      <c r="O3280" s="313">
        <f t="shared" ref="O3280:O3288" si="570">N3280/N$3278</f>
        <v>0.1</v>
      </c>
      <c r="P3280" s="104"/>
      <c r="Q3280" s="92"/>
      <c r="R3280" s="92"/>
      <c r="S3280" s="92"/>
      <c r="T3280" s="92"/>
      <c r="U3280" s="92"/>
      <c r="V3280" s="92"/>
      <c r="W3280" s="92">
        <v>1</v>
      </c>
      <c r="X3280" s="109">
        <f t="shared" si="564"/>
        <v>25000</v>
      </c>
      <c r="Y3280" s="83"/>
      <c r="Z3280" s="110">
        <f t="shared" si="565"/>
        <v>2500</v>
      </c>
      <c r="AA3280" s="111"/>
      <c r="AB3280" s="92"/>
      <c r="AC3280" s="92"/>
      <c r="AD3280" s="92"/>
      <c r="AE3280" s="92"/>
      <c r="AF3280" s="92"/>
      <c r="AG3280" s="92"/>
      <c r="AH3280" s="92"/>
      <c r="AI3280" s="109">
        <f t="shared" si="566"/>
        <v>0</v>
      </c>
      <c r="AJ3280" s="83"/>
      <c r="AK3280" s="110">
        <f t="shared" si="567"/>
        <v>0</v>
      </c>
      <c r="AL3280" s="111"/>
      <c r="AM3280" s="92"/>
      <c r="AN3280" s="92"/>
      <c r="AO3280" s="92"/>
      <c r="AP3280" s="92">
        <v>1</v>
      </c>
      <c r="AQ3280" s="92"/>
      <c r="AR3280" s="92"/>
      <c r="AS3280" s="92"/>
      <c r="AT3280" s="92"/>
      <c r="AU3280" s="92"/>
      <c r="AV3280" s="109">
        <f t="shared" si="568"/>
        <v>100</v>
      </c>
      <c r="AW3280" s="75"/>
      <c r="AX3280" s="110">
        <f t="shared" si="569"/>
        <v>10</v>
      </c>
      <c r="AY3280" s="111"/>
      <c r="AZ3280" s="93"/>
      <c r="BA3280" s="94" t="s">
        <v>131</v>
      </c>
      <c r="BB3280" s="71"/>
      <c r="BC3280" s="54"/>
      <c r="BD3280" s="41">
        <v>5</v>
      </c>
      <c r="BE3280" s="52">
        <v>54</v>
      </c>
      <c r="BF3280" s="62">
        <v>5432</v>
      </c>
      <c r="BG3280" s="280" t="s">
        <v>52</v>
      </c>
    </row>
    <row r="3281" spans="1:59" s="63" customFormat="1" ht="12.75" x14ac:dyDescent="0.2">
      <c r="A3281" s="196">
        <v>5</v>
      </c>
      <c r="B3281" s="197" t="s">
        <v>938</v>
      </c>
      <c r="C3281" s="208">
        <v>54</v>
      </c>
      <c r="D3281" s="209" t="s">
        <v>1007</v>
      </c>
      <c r="E3281" s="210">
        <v>5432</v>
      </c>
      <c r="F3281" s="211" t="s">
        <v>1011</v>
      </c>
      <c r="G3281" s="231" t="s">
        <v>1191</v>
      </c>
      <c r="H3281" s="89"/>
      <c r="I3281" s="90" t="s">
        <v>1013</v>
      </c>
      <c r="J3281" s="90"/>
      <c r="K3281" s="90" t="s">
        <v>73</v>
      </c>
      <c r="L3281" s="90" t="s">
        <v>69</v>
      </c>
      <c r="M3281" s="91"/>
      <c r="N3281" s="312">
        <v>1</v>
      </c>
      <c r="O3281" s="313">
        <f t="shared" si="570"/>
        <v>0.1</v>
      </c>
      <c r="P3281" s="104"/>
      <c r="Q3281" s="92"/>
      <c r="R3281" s="92"/>
      <c r="S3281" s="92"/>
      <c r="T3281" s="92"/>
      <c r="U3281" s="92"/>
      <c r="V3281" s="92"/>
      <c r="W3281" s="92">
        <v>1</v>
      </c>
      <c r="X3281" s="109">
        <f t="shared" si="564"/>
        <v>25000</v>
      </c>
      <c r="Y3281" s="83"/>
      <c r="Z3281" s="110">
        <f t="shared" si="565"/>
        <v>2500</v>
      </c>
      <c r="AA3281" s="111"/>
      <c r="AB3281" s="92"/>
      <c r="AC3281" s="92"/>
      <c r="AD3281" s="92"/>
      <c r="AE3281" s="92"/>
      <c r="AF3281" s="92"/>
      <c r="AG3281" s="92"/>
      <c r="AH3281" s="92"/>
      <c r="AI3281" s="109">
        <f t="shared" si="566"/>
        <v>0</v>
      </c>
      <c r="AJ3281" s="83"/>
      <c r="AK3281" s="110">
        <f t="shared" si="567"/>
        <v>0</v>
      </c>
      <c r="AL3281" s="111"/>
      <c r="AM3281" s="92"/>
      <c r="AN3281" s="92"/>
      <c r="AO3281" s="92"/>
      <c r="AP3281" s="92">
        <v>1</v>
      </c>
      <c r="AQ3281" s="92"/>
      <c r="AR3281" s="92"/>
      <c r="AS3281" s="92"/>
      <c r="AT3281" s="92"/>
      <c r="AU3281" s="92"/>
      <c r="AV3281" s="109">
        <f t="shared" si="568"/>
        <v>100</v>
      </c>
      <c r="AW3281" s="75"/>
      <c r="AX3281" s="110">
        <f t="shared" si="569"/>
        <v>10</v>
      </c>
      <c r="AY3281" s="111"/>
      <c r="AZ3281" s="93"/>
      <c r="BA3281" s="94" t="s">
        <v>131</v>
      </c>
      <c r="BB3281" s="71"/>
      <c r="BC3281" s="54"/>
      <c r="BD3281" s="41">
        <v>5</v>
      </c>
      <c r="BE3281" s="52">
        <v>54</v>
      </c>
      <c r="BF3281" s="62">
        <v>5432</v>
      </c>
      <c r="BG3281" s="280" t="s">
        <v>52</v>
      </c>
    </row>
    <row r="3282" spans="1:59" s="63" customFormat="1" ht="12.75" x14ac:dyDescent="0.2">
      <c r="A3282" s="196">
        <v>5</v>
      </c>
      <c r="B3282" s="197" t="s">
        <v>938</v>
      </c>
      <c r="C3282" s="208">
        <v>54</v>
      </c>
      <c r="D3282" s="209" t="s">
        <v>1007</v>
      </c>
      <c r="E3282" s="210">
        <v>5432</v>
      </c>
      <c r="F3282" s="211" t="s">
        <v>1011</v>
      </c>
      <c r="G3282" s="231" t="s">
        <v>1191</v>
      </c>
      <c r="H3282" s="89"/>
      <c r="I3282" s="90" t="s">
        <v>1014</v>
      </c>
      <c r="J3282" s="90"/>
      <c r="K3282" s="90" t="s">
        <v>73</v>
      </c>
      <c r="L3282" s="90" t="s">
        <v>69</v>
      </c>
      <c r="M3282" s="91"/>
      <c r="N3282" s="312">
        <v>1</v>
      </c>
      <c r="O3282" s="313">
        <f t="shared" si="570"/>
        <v>0.1</v>
      </c>
      <c r="P3282" s="104"/>
      <c r="Q3282" s="92"/>
      <c r="R3282" s="92"/>
      <c r="S3282" s="92"/>
      <c r="T3282" s="92"/>
      <c r="U3282" s="92"/>
      <c r="V3282" s="92"/>
      <c r="W3282" s="92">
        <v>1</v>
      </c>
      <c r="X3282" s="109">
        <f t="shared" si="564"/>
        <v>25000</v>
      </c>
      <c r="Y3282" s="83"/>
      <c r="Z3282" s="110">
        <f t="shared" si="565"/>
        <v>2500</v>
      </c>
      <c r="AA3282" s="111"/>
      <c r="AB3282" s="92"/>
      <c r="AC3282" s="92"/>
      <c r="AD3282" s="92"/>
      <c r="AE3282" s="92"/>
      <c r="AF3282" s="92"/>
      <c r="AG3282" s="92"/>
      <c r="AH3282" s="92"/>
      <c r="AI3282" s="109">
        <f t="shared" si="566"/>
        <v>0</v>
      </c>
      <c r="AJ3282" s="83"/>
      <c r="AK3282" s="110">
        <f t="shared" si="567"/>
        <v>0</v>
      </c>
      <c r="AL3282" s="111"/>
      <c r="AM3282" s="92"/>
      <c r="AN3282" s="92"/>
      <c r="AO3282" s="92"/>
      <c r="AP3282" s="92">
        <v>1</v>
      </c>
      <c r="AQ3282" s="92"/>
      <c r="AR3282" s="92"/>
      <c r="AS3282" s="92"/>
      <c r="AT3282" s="92"/>
      <c r="AU3282" s="92"/>
      <c r="AV3282" s="109">
        <f t="shared" si="568"/>
        <v>100</v>
      </c>
      <c r="AW3282" s="75"/>
      <c r="AX3282" s="110">
        <f t="shared" si="569"/>
        <v>10</v>
      </c>
      <c r="AY3282" s="111"/>
      <c r="AZ3282" s="93"/>
      <c r="BA3282" s="94" t="s">
        <v>131</v>
      </c>
      <c r="BB3282" s="71"/>
      <c r="BC3282" s="54"/>
      <c r="BD3282" s="41">
        <v>5</v>
      </c>
      <c r="BE3282" s="52">
        <v>54</v>
      </c>
      <c r="BF3282" s="62">
        <v>5432</v>
      </c>
      <c r="BG3282" s="280" t="s">
        <v>52</v>
      </c>
    </row>
    <row r="3283" spans="1:59" s="63" customFormat="1" ht="12.75" x14ac:dyDescent="0.2">
      <c r="A3283" s="196">
        <v>5</v>
      </c>
      <c r="B3283" s="197" t="s">
        <v>938</v>
      </c>
      <c r="C3283" s="208">
        <v>54</v>
      </c>
      <c r="D3283" s="209" t="s">
        <v>1007</v>
      </c>
      <c r="E3283" s="210">
        <v>5432</v>
      </c>
      <c r="F3283" s="211" t="s">
        <v>1011</v>
      </c>
      <c r="G3283" s="231" t="s">
        <v>1191</v>
      </c>
      <c r="H3283" s="89"/>
      <c r="I3283" s="90" t="s">
        <v>1015</v>
      </c>
      <c r="J3283" s="90"/>
      <c r="K3283" s="90" t="s">
        <v>64</v>
      </c>
      <c r="L3283" s="90" t="s">
        <v>934</v>
      </c>
      <c r="M3283" s="91"/>
      <c r="N3283" s="312">
        <v>1</v>
      </c>
      <c r="O3283" s="313">
        <f t="shared" si="570"/>
        <v>0.1</v>
      </c>
      <c r="P3283" s="104">
        <v>1</v>
      </c>
      <c r="Q3283" s="92"/>
      <c r="R3283" s="92"/>
      <c r="S3283" s="92"/>
      <c r="T3283" s="92"/>
      <c r="U3283" s="92"/>
      <c r="V3283" s="92"/>
      <c r="W3283" s="92"/>
      <c r="X3283" s="109">
        <f t="shared" si="564"/>
        <v>100</v>
      </c>
      <c r="Y3283" s="83"/>
      <c r="Z3283" s="110">
        <f t="shared" si="565"/>
        <v>10</v>
      </c>
      <c r="AA3283" s="111"/>
      <c r="AB3283" s="92"/>
      <c r="AC3283" s="92"/>
      <c r="AD3283" s="92"/>
      <c r="AE3283" s="92"/>
      <c r="AF3283" s="92"/>
      <c r="AG3283" s="92"/>
      <c r="AH3283" s="92"/>
      <c r="AI3283" s="109">
        <f t="shared" si="566"/>
        <v>0</v>
      </c>
      <c r="AJ3283" s="83"/>
      <c r="AK3283" s="110">
        <f t="shared" si="567"/>
        <v>0</v>
      </c>
      <c r="AL3283" s="111"/>
      <c r="AM3283" s="92"/>
      <c r="AN3283" s="92"/>
      <c r="AO3283" s="92"/>
      <c r="AP3283" s="92"/>
      <c r="AQ3283" s="92"/>
      <c r="AR3283" s="92">
        <v>1</v>
      </c>
      <c r="AS3283" s="92"/>
      <c r="AT3283" s="92"/>
      <c r="AU3283" s="92"/>
      <c r="AV3283" s="109">
        <f t="shared" si="568"/>
        <v>500</v>
      </c>
      <c r="AW3283" s="75"/>
      <c r="AX3283" s="110">
        <f t="shared" si="569"/>
        <v>50</v>
      </c>
      <c r="AY3283" s="111"/>
      <c r="AZ3283" s="93"/>
      <c r="BA3283" s="94" t="s">
        <v>131</v>
      </c>
      <c r="BB3283" s="71"/>
      <c r="BC3283" s="54"/>
      <c r="BD3283" s="41">
        <v>5</v>
      </c>
      <c r="BE3283" s="52">
        <v>54</v>
      </c>
      <c r="BF3283" s="62">
        <v>5432</v>
      </c>
      <c r="BG3283" s="280" t="s">
        <v>52</v>
      </c>
    </row>
    <row r="3284" spans="1:59" s="63" customFormat="1" ht="12.75" x14ac:dyDescent="0.2">
      <c r="A3284" s="196">
        <v>5</v>
      </c>
      <c r="B3284" s="197" t="s">
        <v>938</v>
      </c>
      <c r="C3284" s="208">
        <v>54</v>
      </c>
      <c r="D3284" s="209" t="s">
        <v>1007</v>
      </c>
      <c r="E3284" s="210">
        <v>5432</v>
      </c>
      <c r="F3284" s="211" t="s">
        <v>1011</v>
      </c>
      <c r="G3284" s="231" t="s">
        <v>1191</v>
      </c>
      <c r="H3284" s="89"/>
      <c r="I3284" s="90" t="s">
        <v>410</v>
      </c>
      <c r="J3284" s="90"/>
      <c r="K3284" s="90" t="s">
        <v>64</v>
      </c>
      <c r="L3284" s="90" t="s">
        <v>141</v>
      </c>
      <c r="M3284" s="91"/>
      <c r="N3284" s="312">
        <v>1</v>
      </c>
      <c r="O3284" s="313">
        <f t="shared" si="570"/>
        <v>0.1</v>
      </c>
      <c r="P3284" s="104">
        <v>1</v>
      </c>
      <c r="Q3284" s="92"/>
      <c r="R3284" s="92"/>
      <c r="S3284" s="92"/>
      <c r="T3284" s="92"/>
      <c r="U3284" s="92"/>
      <c r="V3284" s="92"/>
      <c r="W3284" s="92"/>
      <c r="X3284" s="109">
        <f t="shared" si="564"/>
        <v>100</v>
      </c>
      <c r="Y3284" s="83"/>
      <c r="Z3284" s="110">
        <f t="shared" si="565"/>
        <v>10</v>
      </c>
      <c r="AA3284" s="111"/>
      <c r="AB3284" s="92"/>
      <c r="AC3284" s="92"/>
      <c r="AD3284" s="92"/>
      <c r="AE3284" s="92"/>
      <c r="AF3284" s="92"/>
      <c r="AG3284" s="92"/>
      <c r="AH3284" s="92"/>
      <c r="AI3284" s="109">
        <f t="shared" si="566"/>
        <v>0</v>
      </c>
      <c r="AJ3284" s="83"/>
      <c r="AK3284" s="110">
        <f t="shared" si="567"/>
        <v>0</v>
      </c>
      <c r="AL3284" s="111"/>
      <c r="AM3284" s="92"/>
      <c r="AN3284" s="92"/>
      <c r="AO3284" s="92"/>
      <c r="AP3284" s="92"/>
      <c r="AQ3284" s="92"/>
      <c r="AR3284" s="92"/>
      <c r="AS3284" s="92"/>
      <c r="AT3284" s="92">
        <v>1</v>
      </c>
      <c r="AU3284" s="92"/>
      <c r="AV3284" s="109">
        <f t="shared" si="568"/>
        <v>2500</v>
      </c>
      <c r="AW3284" s="75"/>
      <c r="AX3284" s="110">
        <f t="shared" si="569"/>
        <v>250</v>
      </c>
      <c r="AY3284" s="111"/>
      <c r="AZ3284" s="93"/>
      <c r="BA3284" s="94" t="s">
        <v>131</v>
      </c>
      <c r="BB3284" s="71"/>
      <c r="BC3284" s="54"/>
      <c r="BD3284" s="41">
        <v>5</v>
      </c>
      <c r="BE3284" s="52">
        <v>54</v>
      </c>
      <c r="BF3284" s="62">
        <v>5432</v>
      </c>
      <c r="BG3284" s="280" t="s">
        <v>52</v>
      </c>
    </row>
    <row r="3285" spans="1:59" s="63" customFormat="1" ht="12.75" x14ac:dyDescent="0.2">
      <c r="A3285" s="196">
        <v>5</v>
      </c>
      <c r="B3285" s="197" t="s">
        <v>938</v>
      </c>
      <c r="C3285" s="208">
        <v>54</v>
      </c>
      <c r="D3285" s="209" t="s">
        <v>1007</v>
      </c>
      <c r="E3285" s="210">
        <v>5432</v>
      </c>
      <c r="F3285" s="211" t="s">
        <v>1011</v>
      </c>
      <c r="G3285" s="231" t="s">
        <v>1191</v>
      </c>
      <c r="H3285" s="89"/>
      <c r="I3285" s="90" t="s">
        <v>446</v>
      </c>
      <c r="J3285" s="90"/>
      <c r="K3285" s="90" t="s">
        <v>90</v>
      </c>
      <c r="L3285" s="90"/>
      <c r="M3285" s="91"/>
      <c r="N3285" s="312">
        <v>1</v>
      </c>
      <c r="O3285" s="313">
        <f t="shared" si="570"/>
        <v>0.1</v>
      </c>
      <c r="P3285" s="104"/>
      <c r="Q3285" s="92"/>
      <c r="R3285" s="92"/>
      <c r="S3285" s="92"/>
      <c r="T3285" s="92"/>
      <c r="U3285" s="92">
        <v>1</v>
      </c>
      <c r="V3285" s="92"/>
      <c r="W3285" s="92"/>
      <c r="X3285" s="109">
        <f t="shared" si="564"/>
        <v>5000</v>
      </c>
      <c r="Y3285" s="83"/>
      <c r="Z3285" s="110">
        <f t="shared" si="565"/>
        <v>500</v>
      </c>
      <c r="AA3285" s="111"/>
      <c r="AB3285" s="92"/>
      <c r="AC3285" s="92"/>
      <c r="AD3285" s="92"/>
      <c r="AE3285" s="92"/>
      <c r="AF3285" s="92"/>
      <c r="AG3285" s="92"/>
      <c r="AH3285" s="92"/>
      <c r="AI3285" s="109">
        <f t="shared" si="566"/>
        <v>0</v>
      </c>
      <c r="AJ3285" s="83"/>
      <c r="AK3285" s="110">
        <f t="shared" si="567"/>
        <v>0</v>
      </c>
      <c r="AL3285" s="111"/>
      <c r="AM3285" s="92"/>
      <c r="AN3285" s="92"/>
      <c r="AO3285" s="92"/>
      <c r="AP3285" s="92">
        <v>1</v>
      </c>
      <c r="AQ3285" s="92"/>
      <c r="AR3285" s="92"/>
      <c r="AS3285" s="92"/>
      <c r="AT3285" s="92"/>
      <c r="AU3285" s="92"/>
      <c r="AV3285" s="109">
        <f t="shared" si="568"/>
        <v>100</v>
      </c>
      <c r="AW3285" s="75"/>
      <c r="AX3285" s="110">
        <f t="shared" si="569"/>
        <v>10</v>
      </c>
      <c r="AY3285" s="111"/>
      <c r="AZ3285" s="93"/>
      <c r="BA3285" s="94" t="s">
        <v>131</v>
      </c>
      <c r="BB3285" s="71"/>
      <c r="BC3285" s="54"/>
      <c r="BD3285" s="41">
        <v>5</v>
      </c>
      <c r="BE3285" s="52">
        <v>54</v>
      </c>
      <c r="BF3285" s="62">
        <v>5432</v>
      </c>
      <c r="BG3285" s="280" t="s">
        <v>52</v>
      </c>
    </row>
    <row r="3286" spans="1:59" s="63" customFormat="1" ht="12.75" x14ac:dyDescent="0.2">
      <c r="A3286" s="196">
        <v>5</v>
      </c>
      <c r="B3286" s="197" t="s">
        <v>938</v>
      </c>
      <c r="C3286" s="208">
        <v>54</v>
      </c>
      <c r="D3286" s="209" t="s">
        <v>1007</v>
      </c>
      <c r="E3286" s="210">
        <v>5432</v>
      </c>
      <c r="F3286" s="211" t="s">
        <v>1011</v>
      </c>
      <c r="G3286" s="231" t="s">
        <v>1191</v>
      </c>
      <c r="H3286" s="89"/>
      <c r="I3286" s="90" t="s">
        <v>96</v>
      </c>
      <c r="J3286" s="90"/>
      <c r="K3286" s="90" t="s">
        <v>73</v>
      </c>
      <c r="L3286" s="90" t="s">
        <v>95</v>
      </c>
      <c r="M3286" s="91"/>
      <c r="N3286" s="312">
        <v>1</v>
      </c>
      <c r="O3286" s="313">
        <f t="shared" si="570"/>
        <v>0.1</v>
      </c>
      <c r="P3286" s="104"/>
      <c r="Q3286" s="92"/>
      <c r="R3286" s="92"/>
      <c r="S3286" s="92"/>
      <c r="T3286" s="92"/>
      <c r="U3286" s="92"/>
      <c r="V3286" s="92"/>
      <c r="W3286" s="92">
        <v>1</v>
      </c>
      <c r="X3286" s="109">
        <f t="shared" si="564"/>
        <v>25000</v>
      </c>
      <c r="Y3286" s="83"/>
      <c r="Z3286" s="110">
        <f t="shared" si="565"/>
        <v>2500</v>
      </c>
      <c r="AA3286" s="111"/>
      <c r="AB3286" s="92"/>
      <c r="AC3286" s="92"/>
      <c r="AD3286" s="92"/>
      <c r="AE3286" s="92"/>
      <c r="AF3286" s="92"/>
      <c r="AG3286" s="92"/>
      <c r="AH3286" s="92"/>
      <c r="AI3286" s="109">
        <f t="shared" si="566"/>
        <v>0</v>
      </c>
      <c r="AJ3286" s="83"/>
      <c r="AK3286" s="110">
        <f t="shared" si="567"/>
        <v>0</v>
      </c>
      <c r="AL3286" s="111"/>
      <c r="AM3286" s="92"/>
      <c r="AN3286" s="92"/>
      <c r="AO3286" s="92"/>
      <c r="AP3286" s="92">
        <v>1</v>
      </c>
      <c r="AQ3286" s="92"/>
      <c r="AR3286" s="92"/>
      <c r="AS3286" s="92"/>
      <c r="AT3286" s="92"/>
      <c r="AU3286" s="92"/>
      <c r="AV3286" s="109">
        <f t="shared" si="568"/>
        <v>100</v>
      </c>
      <c r="AW3286" s="75"/>
      <c r="AX3286" s="110">
        <f t="shared" si="569"/>
        <v>10</v>
      </c>
      <c r="AY3286" s="111"/>
      <c r="AZ3286" s="93"/>
      <c r="BA3286" s="94" t="s">
        <v>131</v>
      </c>
      <c r="BB3286" s="71"/>
      <c r="BC3286" s="54"/>
      <c r="BD3286" s="41">
        <v>5</v>
      </c>
      <c r="BE3286" s="52">
        <v>54</v>
      </c>
      <c r="BF3286" s="62">
        <v>5432</v>
      </c>
      <c r="BG3286" s="280" t="s">
        <v>52</v>
      </c>
    </row>
    <row r="3287" spans="1:59" s="63" customFormat="1" ht="12.75" x14ac:dyDescent="0.2">
      <c r="A3287" s="196">
        <v>5</v>
      </c>
      <c r="B3287" s="197" t="s">
        <v>938</v>
      </c>
      <c r="C3287" s="208">
        <v>54</v>
      </c>
      <c r="D3287" s="209" t="s">
        <v>1007</v>
      </c>
      <c r="E3287" s="210">
        <v>5432</v>
      </c>
      <c r="F3287" s="211" t="s">
        <v>1011</v>
      </c>
      <c r="G3287" s="231" t="s">
        <v>1191</v>
      </c>
      <c r="H3287" s="89"/>
      <c r="I3287" s="90" t="s">
        <v>560</v>
      </c>
      <c r="J3287" s="90"/>
      <c r="K3287" s="90" t="s">
        <v>73</v>
      </c>
      <c r="L3287" s="90" t="s">
        <v>69</v>
      </c>
      <c r="M3287" s="91"/>
      <c r="N3287" s="312">
        <v>1</v>
      </c>
      <c r="O3287" s="313">
        <f t="shared" si="570"/>
        <v>0.1</v>
      </c>
      <c r="P3287" s="104"/>
      <c r="Q3287" s="92"/>
      <c r="R3287" s="92"/>
      <c r="S3287" s="92"/>
      <c r="T3287" s="92"/>
      <c r="U3287" s="92"/>
      <c r="V3287" s="92"/>
      <c r="W3287" s="92">
        <v>1</v>
      </c>
      <c r="X3287" s="109">
        <f t="shared" si="564"/>
        <v>25000</v>
      </c>
      <c r="Y3287" s="83"/>
      <c r="Z3287" s="110">
        <f t="shared" si="565"/>
        <v>2500</v>
      </c>
      <c r="AA3287" s="111"/>
      <c r="AB3287" s="92"/>
      <c r="AC3287" s="92"/>
      <c r="AD3287" s="92"/>
      <c r="AE3287" s="92"/>
      <c r="AF3287" s="92"/>
      <c r="AG3287" s="92"/>
      <c r="AH3287" s="92"/>
      <c r="AI3287" s="109">
        <f t="shared" si="566"/>
        <v>0</v>
      </c>
      <c r="AJ3287" s="83"/>
      <c r="AK3287" s="110">
        <f t="shared" si="567"/>
        <v>0</v>
      </c>
      <c r="AL3287" s="111"/>
      <c r="AM3287" s="92"/>
      <c r="AN3287" s="92"/>
      <c r="AO3287" s="92"/>
      <c r="AP3287" s="92">
        <v>1</v>
      </c>
      <c r="AQ3287" s="92"/>
      <c r="AR3287" s="92"/>
      <c r="AS3287" s="92"/>
      <c r="AT3287" s="92"/>
      <c r="AU3287" s="92"/>
      <c r="AV3287" s="109">
        <f t="shared" si="568"/>
        <v>100</v>
      </c>
      <c r="AW3287" s="75"/>
      <c r="AX3287" s="110">
        <f t="shared" si="569"/>
        <v>10</v>
      </c>
      <c r="AY3287" s="111"/>
      <c r="AZ3287" s="93"/>
      <c r="BA3287" s="94" t="s">
        <v>131</v>
      </c>
      <c r="BB3287" s="71"/>
      <c r="BC3287" s="54"/>
      <c r="BD3287" s="41">
        <v>5</v>
      </c>
      <c r="BE3287" s="52">
        <v>54</v>
      </c>
      <c r="BF3287" s="62">
        <v>5432</v>
      </c>
      <c r="BG3287" s="280" t="s">
        <v>52</v>
      </c>
    </row>
    <row r="3288" spans="1:59" s="63" customFormat="1" ht="12.75" x14ac:dyDescent="0.2">
      <c r="A3288" s="196">
        <v>5</v>
      </c>
      <c r="B3288" s="197" t="s">
        <v>938</v>
      </c>
      <c r="C3288" s="208">
        <v>54</v>
      </c>
      <c r="D3288" s="209" t="s">
        <v>1007</v>
      </c>
      <c r="E3288" s="210">
        <v>5432</v>
      </c>
      <c r="F3288" s="211" t="s">
        <v>1011</v>
      </c>
      <c r="G3288" s="231" t="s">
        <v>1191</v>
      </c>
      <c r="H3288" s="89"/>
      <c r="I3288" s="90" t="s">
        <v>1016</v>
      </c>
      <c r="J3288" s="90"/>
      <c r="K3288" s="90" t="s">
        <v>73</v>
      </c>
      <c r="L3288" s="90" t="s">
        <v>69</v>
      </c>
      <c r="M3288" s="91"/>
      <c r="N3288" s="312">
        <v>1</v>
      </c>
      <c r="O3288" s="313">
        <f t="shared" si="570"/>
        <v>0.1</v>
      </c>
      <c r="P3288" s="104"/>
      <c r="Q3288" s="92"/>
      <c r="R3288" s="92"/>
      <c r="S3288" s="92"/>
      <c r="T3288" s="92"/>
      <c r="U3288" s="92"/>
      <c r="V3288" s="92"/>
      <c r="W3288" s="92">
        <v>1</v>
      </c>
      <c r="X3288" s="109">
        <f t="shared" si="564"/>
        <v>25000</v>
      </c>
      <c r="Y3288" s="83"/>
      <c r="Z3288" s="110">
        <f t="shared" si="565"/>
        <v>2500</v>
      </c>
      <c r="AA3288" s="111"/>
      <c r="AB3288" s="92"/>
      <c r="AC3288" s="92"/>
      <c r="AD3288" s="92"/>
      <c r="AE3288" s="92"/>
      <c r="AF3288" s="92"/>
      <c r="AG3288" s="92"/>
      <c r="AH3288" s="92"/>
      <c r="AI3288" s="109">
        <f t="shared" si="566"/>
        <v>0</v>
      </c>
      <c r="AJ3288" s="83"/>
      <c r="AK3288" s="110">
        <f t="shared" si="567"/>
        <v>0</v>
      </c>
      <c r="AL3288" s="111"/>
      <c r="AM3288" s="92"/>
      <c r="AN3288" s="92"/>
      <c r="AO3288" s="92"/>
      <c r="AP3288" s="92">
        <v>1</v>
      </c>
      <c r="AQ3288" s="92"/>
      <c r="AR3288" s="92"/>
      <c r="AS3288" s="92"/>
      <c r="AT3288" s="92"/>
      <c r="AU3288" s="92"/>
      <c r="AV3288" s="109">
        <f t="shared" si="568"/>
        <v>100</v>
      </c>
      <c r="AW3288" s="75"/>
      <c r="AX3288" s="110">
        <f t="shared" si="569"/>
        <v>10</v>
      </c>
      <c r="AY3288" s="111"/>
      <c r="AZ3288" s="93"/>
      <c r="BA3288" s="94" t="s">
        <v>131</v>
      </c>
      <c r="BB3288" s="71"/>
      <c r="BC3288" s="54"/>
      <c r="BD3288" s="41">
        <v>5</v>
      </c>
      <c r="BE3288" s="52">
        <v>54</v>
      </c>
      <c r="BF3288" s="62">
        <v>5432</v>
      </c>
      <c r="BG3288" s="280" t="s">
        <v>52</v>
      </c>
    </row>
    <row r="3289" spans="1:59" s="63" customFormat="1" ht="12.75" x14ac:dyDescent="0.2">
      <c r="A3289" s="196">
        <v>5</v>
      </c>
      <c r="B3289" s="197" t="s">
        <v>938</v>
      </c>
      <c r="C3289" s="208">
        <v>54</v>
      </c>
      <c r="D3289" s="209" t="s">
        <v>1007</v>
      </c>
      <c r="E3289" s="210">
        <v>5432</v>
      </c>
      <c r="F3289" s="211" t="s">
        <v>1011</v>
      </c>
      <c r="G3289" s="231" t="s">
        <v>1191</v>
      </c>
      <c r="H3289" s="65"/>
      <c r="I3289" s="222"/>
      <c r="J3289" s="66"/>
      <c r="K3289" s="66"/>
      <c r="L3289" s="66"/>
      <c r="M3289" s="64"/>
      <c r="N3289" s="304"/>
      <c r="O3289" s="305"/>
      <c r="P3289" s="127"/>
      <c r="Q3289" s="67"/>
      <c r="R3289" s="67"/>
      <c r="S3289" s="67"/>
      <c r="T3289" s="67"/>
      <c r="U3289" s="67"/>
      <c r="V3289" s="67"/>
      <c r="W3289" s="67"/>
      <c r="X3289" s="67"/>
      <c r="Y3289" s="68"/>
      <c r="Z3289" s="68"/>
      <c r="AA3289" s="68"/>
      <c r="AB3289" s="67"/>
      <c r="AC3289" s="67"/>
      <c r="AD3289" s="67"/>
      <c r="AE3289" s="67"/>
      <c r="AF3289" s="67"/>
      <c r="AG3289" s="67"/>
      <c r="AH3289" s="67"/>
      <c r="AI3289" s="67"/>
      <c r="AJ3289" s="68"/>
      <c r="AK3289" s="68"/>
      <c r="AL3289" s="68"/>
      <c r="AM3289" s="67"/>
      <c r="AN3289" s="67"/>
      <c r="AO3289" s="67"/>
      <c r="AP3289" s="67"/>
      <c r="AQ3289" s="67"/>
      <c r="AR3289" s="67"/>
      <c r="AS3289" s="67"/>
      <c r="AT3289" s="67"/>
      <c r="AU3289" s="67"/>
      <c r="AV3289" s="67"/>
      <c r="AW3289" s="67"/>
      <c r="AX3289" s="68"/>
      <c r="AY3289" s="68"/>
      <c r="AZ3289" s="69"/>
      <c r="BA3289" s="70"/>
      <c r="BB3289" s="71"/>
      <c r="BC3289" s="54"/>
      <c r="BD3289" s="41">
        <v>5</v>
      </c>
      <c r="BE3289" s="52">
        <v>54</v>
      </c>
      <c r="BF3289" s="62"/>
      <c r="BG3289" s="275"/>
    </row>
    <row r="3290" spans="1:59" s="63" customFormat="1" ht="12.75" x14ac:dyDescent="0.2">
      <c r="A3290" s="196">
        <v>5</v>
      </c>
      <c r="B3290" s="197" t="s">
        <v>938</v>
      </c>
      <c r="C3290" s="208">
        <v>54</v>
      </c>
      <c r="D3290" s="209" t="s">
        <v>1007</v>
      </c>
      <c r="E3290" s="210">
        <v>5432</v>
      </c>
      <c r="F3290" s="211" t="s">
        <v>1011</v>
      </c>
      <c r="G3290" s="230"/>
      <c r="H3290" s="56"/>
      <c r="I3290" s="221"/>
      <c r="J3290" s="57"/>
      <c r="K3290" s="57"/>
      <c r="L3290" s="57"/>
      <c r="M3290" s="55"/>
      <c r="N3290" s="303"/>
      <c r="O3290" s="245"/>
      <c r="P3290" s="122"/>
      <c r="Q3290" s="58"/>
      <c r="R3290" s="58"/>
      <c r="S3290" s="58"/>
      <c r="T3290" s="58"/>
      <c r="U3290" s="58"/>
      <c r="V3290" s="58"/>
      <c r="W3290" s="58"/>
      <c r="X3290" s="58"/>
      <c r="Y3290" s="59"/>
      <c r="Z3290" s="59"/>
      <c r="AA3290" s="59"/>
      <c r="AB3290" s="58"/>
      <c r="AC3290" s="58"/>
      <c r="AD3290" s="58"/>
      <c r="AE3290" s="58"/>
      <c r="AF3290" s="58"/>
      <c r="AG3290" s="58"/>
      <c r="AH3290" s="58"/>
      <c r="AI3290" s="58"/>
      <c r="AJ3290" s="59"/>
      <c r="AK3290" s="59"/>
      <c r="AL3290" s="59"/>
      <c r="AM3290" s="58"/>
      <c r="AN3290" s="58"/>
      <c r="AO3290" s="58"/>
      <c r="AP3290" s="58"/>
      <c r="AQ3290" s="58"/>
      <c r="AR3290" s="58"/>
      <c r="AS3290" s="58"/>
      <c r="AT3290" s="58"/>
      <c r="AU3290" s="58"/>
      <c r="AV3290" s="58"/>
      <c r="AW3290" s="58"/>
      <c r="AX3290" s="59"/>
      <c r="AY3290" s="59"/>
      <c r="AZ3290" s="60"/>
      <c r="BA3290" s="61"/>
      <c r="BB3290" s="54"/>
      <c r="BC3290" s="54"/>
      <c r="BD3290" s="41">
        <v>5</v>
      </c>
      <c r="BE3290" s="52">
        <v>54</v>
      </c>
      <c r="BF3290" s="62">
        <v>5432</v>
      </c>
      <c r="BG3290" s="274"/>
    </row>
    <row r="3291" spans="1:59" s="63" customFormat="1" ht="12.75" x14ac:dyDescent="0.2">
      <c r="A3291" s="196">
        <v>5</v>
      </c>
      <c r="B3291" s="197" t="s">
        <v>938</v>
      </c>
      <c r="C3291" s="208">
        <v>54</v>
      </c>
      <c r="D3291" s="209" t="s">
        <v>1007</v>
      </c>
      <c r="E3291" s="210">
        <v>5432</v>
      </c>
      <c r="F3291" s="211" t="s">
        <v>1011</v>
      </c>
      <c r="G3291" s="231"/>
      <c r="H3291" s="65"/>
      <c r="I3291" s="222"/>
      <c r="J3291" s="66"/>
      <c r="K3291" s="66"/>
      <c r="L3291" s="66"/>
      <c r="M3291" s="64"/>
      <c r="N3291" s="304"/>
      <c r="O3291" s="305"/>
      <c r="P3291" s="127"/>
      <c r="Q3291" s="67"/>
      <c r="R3291" s="67"/>
      <c r="S3291" s="67"/>
      <c r="T3291" s="67"/>
      <c r="U3291" s="67"/>
      <c r="V3291" s="67"/>
      <c r="W3291" s="67"/>
      <c r="X3291" s="67"/>
      <c r="Y3291" s="68"/>
      <c r="Z3291" s="68"/>
      <c r="AA3291" s="68"/>
      <c r="AB3291" s="67"/>
      <c r="AC3291" s="67"/>
      <c r="AD3291" s="67"/>
      <c r="AE3291" s="67"/>
      <c r="AF3291" s="67"/>
      <c r="AG3291" s="67"/>
      <c r="AH3291" s="67"/>
      <c r="AI3291" s="67"/>
      <c r="AJ3291" s="68"/>
      <c r="AK3291" s="68"/>
      <c r="AL3291" s="68"/>
      <c r="AM3291" s="67"/>
      <c r="AN3291" s="67"/>
      <c r="AO3291" s="67"/>
      <c r="AP3291" s="67"/>
      <c r="AQ3291" s="67"/>
      <c r="AR3291" s="67"/>
      <c r="AS3291" s="67"/>
      <c r="AT3291" s="67"/>
      <c r="AU3291" s="67"/>
      <c r="AV3291" s="67"/>
      <c r="AW3291" s="67"/>
      <c r="AX3291" s="68"/>
      <c r="AY3291" s="68"/>
      <c r="AZ3291" s="69"/>
      <c r="BA3291" s="70"/>
      <c r="BB3291" s="71"/>
      <c r="BC3291" s="54"/>
      <c r="BD3291" s="41">
        <v>5</v>
      </c>
      <c r="BE3291" s="52">
        <v>54</v>
      </c>
      <c r="BF3291" s="62">
        <v>5432</v>
      </c>
      <c r="BG3291" s="275"/>
    </row>
    <row r="3292" spans="1:59" s="63" customFormat="1" ht="12.75" x14ac:dyDescent="0.2">
      <c r="A3292" s="196">
        <v>5</v>
      </c>
      <c r="B3292" s="197" t="s">
        <v>938</v>
      </c>
      <c r="C3292" s="208">
        <v>54</v>
      </c>
      <c r="D3292" s="209" t="s">
        <v>1007</v>
      </c>
      <c r="E3292" s="210">
        <v>5432</v>
      </c>
      <c r="F3292" s="211" t="s">
        <v>1011</v>
      </c>
      <c r="G3292" s="231" t="s">
        <v>729</v>
      </c>
      <c r="H3292" s="72" t="s">
        <v>1233</v>
      </c>
      <c r="I3292" s="223" t="s">
        <v>1247</v>
      </c>
      <c r="J3292" s="73"/>
      <c r="K3292" s="73"/>
      <c r="L3292" s="73"/>
      <c r="M3292" s="74"/>
      <c r="N3292" s="247"/>
      <c r="O3292" s="306"/>
      <c r="P3292" s="105"/>
      <c r="Q3292" s="75"/>
      <c r="R3292" s="75"/>
      <c r="S3292" s="75"/>
      <c r="T3292" s="75"/>
      <c r="U3292" s="75"/>
      <c r="V3292" s="75"/>
      <c r="W3292" s="75"/>
      <c r="X3292" s="75"/>
      <c r="Y3292" s="76" t="s">
        <v>1241</v>
      </c>
      <c r="Z3292" s="77" t="s">
        <v>1241</v>
      </c>
      <c r="AA3292" s="78">
        <f>AA$2549</f>
        <v>5000</v>
      </c>
      <c r="AB3292" s="75"/>
      <c r="AC3292" s="75"/>
      <c r="AD3292" s="75"/>
      <c r="AE3292" s="75"/>
      <c r="AF3292" s="75"/>
      <c r="AG3292" s="75"/>
      <c r="AH3292" s="75"/>
      <c r="AI3292" s="75"/>
      <c r="AJ3292" s="76" t="s">
        <v>1241</v>
      </c>
      <c r="AK3292" s="77" t="s">
        <v>1241</v>
      </c>
      <c r="AL3292" s="78">
        <f>AL$2549</f>
        <v>0</v>
      </c>
      <c r="AM3292" s="75"/>
      <c r="AN3292" s="75"/>
      <c r="AO3292" s="75"/>
      <c r="AP3292" s="75"/>
      <c r="AQ3292" s="75"/>
      <c r="AR3292" s="75"/>
      <c r="AS3292" s="75"/>
      <c r="AT3292" s="75"/>
      <c r="AU3292" s="75"/>
      <c r="AV3292" s="75"/>
      <c r="AW3292" s="76" t="s">
        <v>1241</v>
      </c>
      <c r="AX3292" s="77" t="s">
        <v>1241</v>
      </c>
      <c r="AY3292" s="78">
        <f>AY$2549</f>
        <v>500</v>
      </c>
      <c r="AZ3292" s="79"/>
      <c r="BA3292" s="80" t="str">
        <f>I3292</f>
        <v>&gt; see 4711, Thermal insulation</v>
      </c>
      <c r="BB3292" s="71"/>
      <c r="BC3292" s="95"/>
      <c r="BD3292" s="41">
        <f>A3292</f>
        <v>5</v>
      </c>
      <c r="BE3292" s="52">
        <f>C3292</f>
        <v>54</v>
      </c>
      <c r="BF3292" s="62">
        <f>E3292</f>
        <v>5432</v>
      </c>
      <c r="BG3292" s="276" t="str">
        <f>H3292</f>
        <v>Default Scenario (Link)</v>
      </c>
    </row>
    <row r="3293" spans="1:59" s="63" customFormat="1" ht="12.75" x14ac:dyDescent="0.2">
      <c r="A3293" s="196">
        <v>5</v>
      </c>
      <c r="B3293" s="197" t="s">
        <v>938</v>
      </c>
      <c r="C3293" s="208">
        <v>54</v>
      </c>
      <c r="D3293" s="209" t="s">
        <v>1007</v>
      </c>
      <c r="E3293" s="210">
        <v>5432</v>
      </c>
      <c r="F3293" s="211" t="s">
        <v>1011</v>
      </c>
      <c r="G3293" s="231"/>
      <c r="H3293" s="65"/>
      <c r="I3293" s="222"/>
      <c r="J3293" s="66"/>
      <c r="K3293" s="66"/>
      <c r="L3293" s="66"/>
      <c r="M3293" s="64"/>
      <c r="N3293" s="304"/>
      <c r="O3293" s="305"/>
      <c r="P3293" s="127"/>
      <c r="Q3293" s="67"/>
      <c r="R3293" s="67"/>
      <c r="S3293" s="67"/>
      <c r="T3293" s="67"/>
      <c r="U3293" s="67"/>
      <c r="V3293" s="67"/>
      <c r="W3293" s="67"/>
      <c r="X3293" s="67"/>
      <c r="Y3293" s="68"/>
      <c r="Z3293" s="68"/>
      <c r="AA3293" s="68"/>
      <c r="AB3293" s="67"/>
      <c r="AC3293" s="67"/>
      <c r="AD3293" s="67"/>
      <c r="AE3293" s="67"/>
      <c r="AF3293" s="67"/>
      <c r="AG3293" s="67"/>
      <c r="AH3293" s="67"/>
      <c r="AI3293" s="67"/>
      <c r="AJ3293" s="68"/>
      <c r="AK3293" s="68"/>
      <c r="AL3293" s="68"/>
      <c r="AM3293" s="67"/>
      <c r="AN3293" s="67"/>
      <c r="AO3293" s="67"/>
      <c r="AP3293" s="67"/>
      <c r="AQ3293" s="67"/>
      <c r="AR3293" s="67"/>
      <c r="AS3293" s="67"/>
      <c r="AT3293" s="67"/>
      <c r="AU3293" s="67"/>
      <c r="AV3293" s="67"/>
      <c r="AW3293" s="67"/>
      <c r="AX3293" s="68"/>
      <c r="AY3293" s="68"/>
      <c r="AZ3293" s="69"/>
      <c r="BA3293" s="70"/>
      <c r="BB3293" s="71"/>
      <c r="BC3293" s="54"/>
      <c r="BD3293" s="41">
        <v>5</v>
      </c>
      <c r="BE3293" s="52">
        <v>54</v>
      </c>
      <c r="BF3293" s="62"/>
      <c r="BG3293" s="275"/>
    </row>
    <row r="3294" spans="1:59" s="63" customFormat="1" ht="12.75" x14ac:dyDescent="0.2">
      <c r="A3294" s="196">
        <v>5</v>
      </c>
      <c r="B3294" s="197" t="s">
        <v>938</v>
      </c>
      <c r="C3294" s="208">
        <v>54</v>
      </c>
      <c r="D3294" s="209" t="s">
        <v>1007</v>
      </c>
      <c r="E3294" s="210">
        <v>5432</v>
      </c>
      <c r="F3294" s="211" t="s">
        <v>1011</v>
      </c>
      <c r="G3294" s="230"/>
      <c r="H3294" s="56"/>
      <c r="I3294" s="221"/>
      <c r="J3294" s="57"/>
      <c r="K3294" s="57"/>
      <c r="L3294" s="57"/>
      <c r="M3294" s="55"/>
      <c r="N3294" s="303"/>
      <c r="O3294" s="245"/>
      <c r="P3294" s="122"/>
      <c r="Q3294" s="58"/>
      <c r="R3294" s="58"/>
      <c r="S3294" s="58"/>
      <c r="T3294" s="58"/>
      <c r="U3294" s="58"/>
      <c r="V3294" s="58"/>
      <c r="W3294" s="58"/>
      <c r="X3294" s="58"/>
      <c r="Y3294" s="59"/>
      <c r="Z3294" s="59"/>
      <c r="AA3294" s="59"/>
      <c r="AB3294" s="58"/>
      <c r="AC3294" s="58"/>
      <c r="AD3294" s="58"/>
      <c r="AE3294" s="58"/>
      <c r="AF3294" s="58"/>
      <c r="AG3294" s="58"/>
      <c r="AH3294" s="58"/>
      <c r="AI3294" s="58"/>
      <c r="AJ3294" s="59"/>
      <c r="AK3294" s="59"/>
      <c r="AL3294" s="59"/>
      <c r="AM3294" s="58"/>
      <c r="AN3294" s="58"/>
      <c r="AO3294" s="58"/>
      <c r="AP3294" s="58"/>
      <c r="AQ3294" s="58"/>
      <c r="AR3294" s="58"/>
      <c r="AS3294" s="58"/>
      <c r="AT3294" s="58"/>
      <c r="AU3294" s="58"/>
      <c r="AV3294" s="58"/>
      <c r="AW3294" s="58"/>
      <c r="AX3294" s="59"/>
      <c r="AY3294" s="59"/>
      <c r="AZ3294" s="60"/>
      <c r="BA3294" s="61"/>
      <c r="BB3294" s="54"/>
      <c r="BC3294" s="54"/>
      <c r="BD3294" s="41">
        <v>5</v>
      </c>
      <c r="BE3294" s="52">
        <v>54</v>
      </c>
      <c r="BF3294" s="62">
        <v>5432</v>
      </c>
      <c r="BG3294" s="274"/>
    </row>
    <row r="3295" spans="1:59" x14ac:dyDescent="0.25">
      <c r="A3295" s="196">
        <v>5</v>
      </c>
      <c r="B3295" s="197" t="s">
        <v>938</v>
      </c>
      <c r="C3295" s="208">
        <v>54</v>
      </c>
      <c r="D3295" s="209" t="s">
        <v>1007</v>
      </c>
      <c r="E3295" s="212">
        <v>5433</v>
      </c>
      <c r="F3295" s="213" t="s">
        <v>1017</v>
      </c>
      <c r="G3295" s="234"/>
      <c r="H3295" s="138"/>
      <c r="I3295" s="224"/>
      <c r="J3295" s="98"/>
      <c r="K3295" s="98"/>
      <c r="L3295" s="98"/>
      <c r="M3295" s="137"/>
      <c r="N3295" s="322"/>
      <c r="O3295" s="323"/>
      <c r="P3295" s="139"/>
      <c r="Q3295" s="139"/>
      <c r="R3295" s="139"/>
      <c r="S3295" s="139"/>
      <c r="T3295" s="139"/>
      <c r="U3295" s="139"/>
      <c r="V3295" s="139"/>
      <c r="W3295" s="139"/>
      <c r="X3295" s="139"/>
      <c r="Y3295" s="100"/>
      <c r="Z3295" s="125"/>
      <c r="AA3295" s="125"/>
      <c r="AB3295" s="139"/>
      <c r="AC3295" s="139"/>
      <c r="AD3295" s="139"/>
      <c r="AE3295" s="139"/>
      <c r="AF3295" s="139"/>
      <c r="AG3295" s="139"/>
      <c r="AH3295" s="139"/>
      <c r="AI3295" s="139"/>
      <c r="AJ3295" s="100"/>
      <c r="AK3295" s="125"/>
      <c r="AL3295" s="125"/>
      <c r="AM3295" s="139"/>
      <c r="AN3295" s="139"/>
      <c r="AO3295" s="139"/>
      <c r="AP3295" s="139"/>
      <c r="AQ3295" s="139"/>
      <c r="AR3295" s="139"/>
      <c r="AS3295" s="139"/>
      <c r="AT3295" s="139"/>
      <c r="AU3295" s="139"/>
      <c r="AV3295" s="139"/>
      <c r="AW3295" s="99"/>
      <c r="AX3295" s="125"/>
      <c r="AY3295" s="100"/>
      <c r="AZ3295" s="140"/>
      <c r="BA3295" s="141"/>
      <c r="BB3295" s="136"/>
      <c r="BC3295" s="136"/>
      <c r="BD3295" s="41">
        <v>5</v>
      </c>
      <c r="BE3295" s="52">
        <v>54</v>
      </c>
      <c r="BF3295" s="103">
        <v>5433</v>
      </c>
      <c r="BG3295" s="283"/>
    </row>
    <row r="3296" spans="1:59" s="63" customFormat="1" ht="12.75" x14ac:dyDescent="0.2">
      <c r="A3296" s="196">
        <v>5</v>
      </c>
      <c r="B3296" s="197" t="s">
        <v>938</v>
      </c>
      <c r="C3296" s="208">
        <v>54</v>
      </c>
      <c r="D3296" s="209" t="s">
        <v>1007</v>
      </c>
      <c r="E3296" s="212">
        <v>5433</v>
      </c>
      <c r="F3296" s="213" t="s">
        <v>1017</v>
      </c>
      <c r="G3296" s="232"/>
      <c r="H3296" s="97"/>
      <c r="I3296" s="224"/>
      <c r="J3296" s="98"/>
      <c r="K3296" s="98"/>
      <c r="L3296" s="98"/>
      <c r="M3296" s="96"/>
      <c r="N3296" s="307"/>
      <c r="O3296" s="246"/>
      <c r="P3296" s="124"/>
      <c r="Q3296" s="99"/>
      <c r="R3296" s="99"/>
      <c r="S3296" s="99"/>
      <c r="T3296" s="99"/>
      <c r="U3296" s="99"/>
      <c r="V3296" s="99"/>
      <c r="W3296" s="99"/>
      <c r="X3296" s="99"/>
      <c r="Y3296" s="100"/>
      <c r="Z3296" s="100"/>
      <c r="AA3296" s="100"/>
      <c r="AB3296" s="99"/>
      <c r="AC3296" s="99"/>
      <c r="AD3296" s="99"/>
      <c r="AE3296" s="99"/>
      <c r="AF3296" s="99"/>
      <c r="AG3296" s="99"/>
      <c r="AH3296" s="99"/>
      <c r="AI3296" s="99"/>
      <c r="AJ3296" s="100"/>
      <c r="AK3296" s="100"/>
      <c r="AL3296" s="100"/>
      <c r="AM3296" s="99"/>
      <c r="AN3296" s="99"/>
      <c r="AO3296" s="99"/>
      <c r="AP3296" s="99"/>
      <c r="AQ3296" s="99"/>
      <c r="AR3296" s="99"/>
      <c r="AS3296" s="99"/>
      <c r="AT3296" s="99"/>
      <c r="AU3296" s="99"/>
      <c r="AV3296" s="99"/>
      <c r="AW3296" s="99"/>
      <c r="AX3296" s="100"/>
      <c r="AY3296" s="100"/>
      <c r="AZ3296" s="101"/>
      <c r="BA3296" s="102"/>
      <c r="BB3296" s="95"/>
      <c r="BC3296" s="95"/>
      <c r="BD3296" s="41">
        <v>5</v>
      </c>
      <c r="BE3296" s="52">
        <v>54</v>
      </c>
      <c r="BF3296" s="103">
        <v>5433</v>
      </c>
      <c r="BG3296" s="277"/>
    </row>
    <row r="3297" spans="1:59" s="63" customFormat="1" ht="12.75" x14ac:dyDescent="0.2">
      <c r="A3297" s="196">
        <v>5</v>
      </c>
      <c r="B3297" s="197" t="s">
        <v>938</v>
      </c>
      <c r="C3297" s="208">
        <v>54</v>
      </c>
      <c r="D3297" s="209" t="s">
        <v>1007</v>
      </c>
      <c r="E3297" s="212">
        <v>5433</v>
      </c>
      <c r="F3297" s="213" t="s">
        <v>1017</v>
      </c>
      <c r="G3297" s="231" t="s">
        <v>360</v>
      </c>
      <c r="H3297" s="65"/>
      <c r="I3297" s="222"/>
      <c r="J3297" s="66"/>
      <c r="K3297" s="66"/>
      <c r="L3297" s="66"/>
      <c r="M3297" s="64"/>
      <c r="N3297" s="304"/>
      <c r="O3297" s="305"/>
      <c r="P3297" s="127"/>
      <c r="Q3297" s="67"/>
      <c r="R3297" s="67"/>
      <c r="S3297" s="67"/>
      <c r="T3297" s="67"/>
      <c r="U3297" s="67"/>
      <c r="V3297" s="67"/>
      <c r="W3297" s="67"/>
      <c r="X3297" s="67"/>
      <c r="Y3297" s="68"/>
      <c r="Z3297" s="68"/>
      <c r="AA3297" s="68"/>
      <c r="AB3297" s="67"/>
      <c r="AC3297" s="67"/>
      <c r="AD3297" s="67"/>
      <c r="AE3297" s="67"/>
      <c r="AF3297" s="67"/>
      <c r="AG3297" s="67"/>
      <c r="AH3297" s="67"/>
      <c r="AI3297" s="67"/>
      <c r="AJ3297" s="68"/>
      <c r="AK3297" s="68"/>
      <c r="AL3297" s="68"/>
      <c r="AM3297" s="67"/>
      <c r="AN3297" s="67"/>
      <c r="AO3297" s="67"/>
      <c r="AP3297" s="67"/>
      <c r="AQ3297" s="67"/>
      <c r="AR3297" s="67"/>
      <c r="AS3297" s="67"/>
      <c r="AT3297" s="67"/>
      <c r="AU3297" s="67"/>
      <c r="AV3297" s="67"/>
      <c r="AW3297" s="67"/>
      <c r="AX3297" s="68"/>
      <c r="AY3297" s="68"/>
      <c r="AZ3297" s="69"/>
      <c r="BA3297" s="70"/>
      <c r="BB3297" s="71"/>
      <c r="BC3297" s="95"/>
      <c r="BD3297" s="41">
        <v>5</v>
      </c>
      <c r="BE3297" s="52">
        <v>54</v>
      </c>
      <c r="BF3297" s="103">
        <v>5433</v>
      </c>
      <c r="BG3297" s="275"/>
    </row>
    <row r="3298" spans="1:59" s="63" customFormat="1" ht="12.75" x14ac:dyDescent="0.2">
      <c r="A3298" s="196">
        <v>5</v>
      </c>
      <c r="B3298" s="197" t="s">
        <v>938</v>
      </c>
      <c r="C3298" s="208">
        <v>54</v>
      </c>
      <c r="D3298" s="209" t="s">
        <v>1007</v>
      </c>
      <c r="E3298" s="212">
        <v>5433</v>
      </c>
      <c r="F3298" s="213" t="s">
        <v>1017</v>
      </c>
      <c r="G3298" s="231" t="s">
        <v>360</v>
      </c>
      <c r="H3298" s="72" t="s">
        <v>47</v>
      </c>
      <c r="I3298" s="223"/>
      <c r="J3298" s="73"/>
      <c r="K3298" s="73"/>
      <c r="L3298" s="73"/>
      <c r="M3298" s="74"/>
      <c r="N3298" s="247"/>
      <c r="O3298" s="306"/>
      <c r="P3298" s="105"/>
      <c r="Q3298" s="75"/>
      <c r="R3298" s="75"/>
      <c r="S3298" s="75"/>
      <c r="T3298" s="75"/>
      <c r="U3298" s="75"/>
      <c r="V3298" s="75"/>
      <c r="W3298" s="75"/>
      <c r="X3298" s="75"/>
      <c r="Y3298" s="76">
        <f>IF(ISNUMBER(VLOOKUP(Y3300,P$7:W$7,MATCH(Y3300,P$7:W$7))),VLOOKUP(Y3300,P$7:W$7,MATCH(Y3300,P$7:W$7)),IF(N3302=0,"No Data",IF(Y3300&gt;0,"&lt;100",0)))</f>
        <v>5000</v>
      </c>
      <c r="Z3298" s="77">
        <f>IF(ISNUMBER(VLOOKUP(Z3302,P$7:W$7,MATCH(Z3302,P$7:W$7))),VLOOKUP(Z3302,P$7:W$7,MATCH(Z3302,P$7:W$7)),IF(N3302=0,"No Data",IF(Z3302&gt;0,"&lt;100",0)))</f>
        <v>5000</v>
      </c>
      <c r="AA3298" s="106">
        <f>IF(ISNUMBER(Z3298),Z3298,0)</f>
        <v>5000</v>
      </c>
      <c r="AB3298" s="75"/>
      <c r="AC3298" s="75"/>
      <c r="AD3298" s="75"/>
      <c r="AE3298" s="75"/>
      <c r="AF3298" s="75"/>
      <c r="AG3298" s="75"/>
      <c r="AH3298" s="75"/>
      <c r="AI3298" s="75"/>
      <c r="AJ3298" s="76">
        <f>IF(ISNUMBER(VLOOKUP(AJ3300,AB$7:AH$7,MATCH(AJ3300,AB$7:AH$7))),VLOOKUP(AJ3300,AB$7:AH$7,MATCH(AJ3300,AB$7:AH$7)),IF(N3302=0,"No Data",IF(AJ3300&gt;0,"&lt;50",0)))</f>
        <v>0</v>
      </c>
      <c r="AK3298" s="77">
        <f>IF(ISNUMBER(VLOOKUP(AK3302,AB$7:AH$7,MATCH(AK3302,AB$7:AH$7))),VLOOKUP(AK3302,AB$7:AH$7,MATCH(AK3302,AB$7:AH$7)),IF(N3302=0,"No Data",IF(AK3302&gt;0,"&lt;50",0)))</f>
        <v>0</v>
      </c>
      <c r="AL3298" s="106">
        <f>IF(ISNUMBER(AK3298),AK3298,0)</f>
        <v>0</v>
      </c>
      <c r="AM3298" s="75"/>
      <c r="AN3298" s="75"/>
      <c r="AO3298" s="75"/>
      <c r="AP3298" s="75"/>
      <c r="AQ3298" s="75"/>
      <c r="AR3298" s="75"/>
      <c r="AS3298" s="75"/>
      <c r="AT3298" s="75"/>
      <c r="AU3298" s="75"/>
      <c r="AV3298" s="75"/>
      <c r="AW3298" s="76">
        <f>IF(ISNUMBER(VLOOKUP(AW3300,AM$7:AU$7,MATCH(AW3300,AM$7:AU$7))),VLOOKUP(AW3300,AM$7:AU$7,MATCH(AW3300,AM$7:AU$7)),IF(N3302=0,"No Data",IF(AW3300&gt;0,"&lt;10",0)))</f>
        <v>1000</v>
      </c>
      <c r="AX3298" s="77">
        <f>IF(ISNUMBER(VLOOKUP(AX3302,AM$7:AU$7,MATCH(AX3302,AM$7:AU$7))),VLOOKUP(AX3302,AM$7:AU$7,MATCH(AX3302,AM$7:AU$7)),IF(N3302=0,"No Data",IF(AX3302&gt;0,"&lt;10",0)))</f>
        <v>1000</v>
      </c>
      <c r="AY3298" s="106">
        <f>IF(ISNUMBER(AX3298),AX3298,0)</f>
        <v>1000</v>
      </c>
      <c r="AZ3298" s="79"/>
      <c r="BA3298" s="80"/>
      <c r="BB3298" s="71"/>
      <c r="BC3298" s="95"/>
      <c r="BD3298" s="41">
        <v>5</v>
      </c>
      <c r="BE3298" s="52">
        <v>54</v>
      </c>
      <c r="BF3298" s="103">
        <v>5433</v>
      </c>
      <c r="BG3298" s="276" t="s">
        <v>47</v>
      </c>
    </row>
    <row r="3299" spans="1:59" s="63" customFormat="1" ht="12.75" x14ac:dyDescent="0.2">
      <c r="A3299" s="196">
        <v>5</v>
      </c>
      <c r="B3299" s="197" t="s">
        <v>938</v>
      </c>
      <c r="C3299" s="208">
        <v>54</v>
      </c>
      <c r="D3299" s="209" t="s">
        <v>1007</v>
      </c>
      <c r="E3299" s="212">
        <v>5433</v>
      </c>
      <c r="F3299" s="213" t="s">
        <v>1017</v>
      </c>
      <c r="G3299" s="231" t="s">
        <v>360</v>
      </c>
      <c r="H3299" s="81" t="s">
        <v>48</v>
      </c>
      <c r="I3299" s="223"/>
      <c r="J3299" s="73"/>
      <c r="K3299" s="73"/>
      <c r="L3299" s="73"/>
      <c r="M3299" s="74"/>
      <c r="N3299" s="247"/>
      <c r="O3299" s="306"/>
      <c r="P3299" s="105"/>
      <c r="Q3299" s="75"/>
      <c r="R3299" s="75"/>
      <c r="S3299" s="75"/>
      <c r="T3299" s="75"/>
      <c r="U3299" s="75"/>
      <c r="V3299" s="75"/>
      <c r="W3299" s="75"/>
      <c r="X3299" s="75"/>
      <c r="Y3299" s="82">
        <f>MIN(X3303:X3305)</f>
        <v>100</v>
      </c>
      <c r="Z3299" s="83"/>
      <c r="AA3299" s="83"/>
      <c r="AB3299" s="75"/>
      <c r="AC3299" s="75"/>
      <c r="AD3299" s="75"/>
      <c r="AE3299" s="75"/>
      <c r="AF3299" s="75"/>
      <c r="AG3299" s="75"/>
      <c r="AH3299" s="75"/>
      <c r="AI3299" s="75"/>
      <c r="AJ3299" s="82">
        <f>MIN(AI3303:AI3305)</f>
        <v>0</v>
      </c>
      <c r="AK3299" s="83"/>
      <c r="AL3299" s="83"/>
      <c r="AM3299" s="75"/>
      <c r="AN3299" s="75"/>
      <c r="AO3299" s="75"/>
      <c r="AP3299" s="75"/>
      <c r="AQ3299" s="75"/>
      <c r="AR3299" s="75"/>
      <c r="AS3299" s="75"/>
      <c r="AT3299" s="75"/>
      <c r="AU3299" s="75"/>
      <c r="AV3299" s="75"/>
      <c r="AW3299" s="82">
        <f>MIN(AV3303:AV3305)</f>
        <v>100</v>
      </c>
      <c r="AX3299" s="83"/>
      <c r="AY3299" s="83"/>
      <c r="AZ3299" s="79"/>
      <c r="BA3299" s="80"/>
      <c r="BB3299" s="71"/>
      <c r="BC3299" s="95"/>
      <c r="BD3299" s="41">
        <v>5</v>
      </c>
      <c r="BE3299" s="52">
        <v>54</v>
      </c>
      <c r="BF3299" s="103">
        <v>5433</v>
      </c>
      <c r="BG3299" s="278" t="s">
        <v>48</v>
      </c>
    </row>
    <row r="3300" spans="1:59" s="63" customFormat="1" ht="12.75" x14ac:dyDescent="0.2">
      <c r="A3300" s="196">
        <v>5</v>
      </c>
      <c r="B3300" s="197" t="s">
        <v>938</v>
      </c>
      <c r="C3300" s="208">
        <v>54</v>
      </c>
      <c r="D3300" s="209" t="s">
        <v>1007</v>
      </c>
      <c r="E3300" s="212">
        <v>5433</v>
      </c>
      <c r="F3300" s="213" t="s">
        <v>1017</v>
      </c>
      <c r="G3300" s="231" t="s">
        <v>360</v>
      </c>
      <c r="H3300" s="81" t="s">
        <v>49</v>
      </c>
      <c r="I3300" s="223"/>
      <c r="J3300" s="73"/>
      <c r="K3300" s="73"/>
      <c r="L3300" s="73"/>
      <c r="M3300" s="74"/>
      <c r="N3300" s="247"/>
      <c r="O3300" s="306"/>
      <c r="P3300" s="105"/>
      <c r="Q3300" s="75"/>
      <c r="R3300" s="75"/>
      <c r="S3300" s="75"/>
      <c r="T3300" s="75"/>
      <c r="U3300" s="75"/>
      <c r="V3300" s="75"/>
      <c r="W3300" s="75"/>
      <c r="X3300" s="75"/>
      <c r="Y3300" s="84">
        <f>IF(ISNUMBER(AVERAGE(X3303:X3305)),AVERAGE(X3303:X3305),0)</f>
        <v>8400</v>
      </c>
      <c r="Z3300" s="83"/>
      <c r="AA3300" s="83"/>
      <c r="AB3300" s="75"/>
      <c r="AC3300" s="75"/>
      <c r="AD3300" s="75"/>
      <c r="AE3300" s="75"/>
      <c r="AF3300" s="75"/>
      <c r="AG3300" s="75"/>
      <c r="AH3300" s="75"/>
      <c r="AI3300" s="75"/>
      <c r="AJ3300" s="84">
        <f>IF(ISNUMBER(AVERAGE(AI3303:AI3305)),AVERAGE(AI3303:AI3305),0)</f>
        <v>0</v>
      </c>
      <c r="AK3300" s="83"/>
      <c r="AL3300" s="83"/>
      <c r="AM3300" s="75"/>
      <c r="AN3300" s="75"/>
      <c r="AO3300" s="75"/>
      <c r="AP3300" s="75"/>
      <c r="AQ3300" s="75"/>
      <c r="AR3300" s="75"/>
      <c r="AS3300" s="75"/>
      <c r="AT3300" s="75"/>
      <c r="AU3300" s="75"/>
      <c r="AV3300" s="75"/>
      <c r="AW3300" s="84">
        <f>IF(ISNUMBER(AVERAGE(AV3303:AV3305)),AVERAGE(AV3303:AV3305),0)</f>
        <v>1700</v>
      </c>
      <c r="AX3300" s="83"/>
      <c r="AY3300" s="83"/>
      <c r="AZ3300" s="79"/>
      <c r="BA3300" s="80"/>
      <c r="BB3300" s="71"/>
      <c r="BC3300" s="95"/>
      <c r="BD3300" s="41">
        <v>5</v>
      </c>
      <c r="BE3300" s="52">
        <v>54</v>
      </c>
      <c r="BF3300" s="103">
        <v>5433</v>
      </c>
      <c r="BG3300" s="278" t="s">
        <v>49</v>
      </c>
    </row>
    <row r="3301" spans="1:59" s="63" customFormat="1" ht="12.75" x14ac:dyDescent="0.2">
      <c r="A3301" s="196">
        <v>5</v>
      </c>
      <c r="B3301" s="197" t="s">
        <v>938</v>
      </c>
      <c r="C3301" s="208">
        <v>54</v>
      </c>
      <c r="D3301" s="209" t="s">
        <v>1007</v>
      </c>
      <c r="E3301" s="212">
        <v>5433</v>
      </c>
      <c r="F3301" s="213" t="s">
        <v>1017</v>
      </c>
      <c r="G3301" s="231" t="s">
        <v>360</v>
      </c>
      <c r="H3301" s="81" t="s">
        <v>50</v>
      </c>
      <c r="I3301" s="223"/>
      <c r="J3301" s="73"/>
      <c r="K3301" s="73"/>
      <c r="L3301" s="73"/>
      <c r="M3301" s="74"/>
      <c r="N3301" s="247"/>
      <c r="O3301" s="306"/>
      <c r="P3301" s="105"/>
      <c r="Q3301" s="75"/>
      <c r="R3301" s="75"/>
      <c r="S3301" s="75"/>
      <c r="T3301" s="75"/>
      <c r="U3301" s="75"/>
      <c r="V3301" s="75"/>
      <c r="W3301" s="75"/>
      <c r="X3301" s="75"/>
      <c r="Y3301" s="84">
        <f>MAX(X3303:X3305)</f>
        <v>25000</v>
      </c>
      <c r="Z3301" s="83"/>
      <c r="AA3301" s="83"/>
      <c r="AB3301" s="75"/>
      <c r="AC3301" s="75"/>
      <c r="AD3301" s="75"/>
      <c r="AE3301" s="75"/>
      <c r="AF3301" s="75"/>
      <c r="AG3301" s="75"/>
      <c r="AH3301" s="75"/>
      <c r="AI3301" s="75"/>
      <c r="AJ3301" s="84">
        <f>MAX(AI3303:AI3305)</f>
        <v>0</v>
      </c>
      <c r="AK3301" s="83"/>
      <c r="AL3301" s="83"/>
      <c r="AM3301" s="75"/>
      <c r="AN3301" s="75"/>
      <c r="AO3301" s="75"/>
      <c r="AP3301" s="75"/>
      <c r="AQ3301" s="75"/>
      <c r="AR3301" s="75"/>
      <c r="AS3301" s="75"/>
      <c r="AT3301" s="75"/>
      <c r="AU3301" s="75"/>
      <c r="AV3301" s="75"/>
      <c r="AW3301" s="84">
        <f>MAX(AV3303:AV3305)</f>
        <v>2500</v>
      </c>
      <c r="AX3301" s="83"/>
      <c r="AY3301" s="83"/>
      <c r="AZ3301" s="79"/>
      <c r="BA3301" s="80"/>
      <c r="BB3301" s="71"/>
      <c r="BC3301" s="95"/>
      <c r="BD3301" s="41">
        <v>5</v>
      </c>
      <c r="BE3301" s="52">
        <v>54</v>
      </c>
      <c r="BF3301" s="103">
        <v>5433</v>
      </c>
      <c r="BG3301" s="278" t="s">
        <v>50</v>
      </c>
    </row>
    <row r="3302" spans="1:59" s="63" customFormat="1" ht="12.75" x14ac:dyDescent="0.2">
      <c r="A3302" s="196">
        <v>5</v>
      </c>
      <c r="B3302" s="197" t="s">
        <v>938</v>
      </c>
      <c r="C3302" s="208">
        <v>54</v>
      </c>
      <c r="D3302" s="209" t="s">
        <v>1007</v>
      </c>
      <c r="E3302" s="212">
        <v>5433</v>
      </c>
      <c r="F3302" s="213" t="s">
        <v>1017</v>
      </c>
      <c r="G3302" s="231" t="s">
        <v>360</v>
      </c>
      <c r="H3302" s="85" t="s">
        <v>51</v>
      </c>
      <c r="I3302" s="223"/>
      <c r="J3302" s="73"/>
      <c r="K3302" s="73"/>
      <c r="L3302" s="73"/>
      <c r="M3302" s="74"/>
      <c r="N3302" s="320">
        <f>SUM(N3303:N3308)</f>
        <v>3</v>
      </c>
      <c r="O3302" s="293">
        <f>SUM(O3303:O3308)</f>
        <v>1</v>
      </c>
      <c r="P3302" s="292"/>
      <c r="Q3302" s="87"/>
      <c r="R3302" s="87"/>
      <c r="S3302" s="87"/>
      <c r="T3302" s="87"/>
      <c r="U3302" s="87"/>
      <c r="V3302" s="87"/>
      <c r="W3302" s="87"/>
      <c r="X3302" s="87"/>
      <c r="Y3302" s="88"/>
      <c r="Z3302" s="119">
        <f>SUM(Z3303:Z3308)</f>
        <v>8400</v>
      </c>
      <c r="AA3302" s="88"/>
      <c r="AB3302" s="87"/>
      <c r="AC3302" s="87"/>
      <c r="AD3302" s="87"/>
      <c r="AE3302" s="87"/>
      <c r="AF3302" s="87"/>
      <c r="AG3302" s="87"/>
      <c r="AH3302" s="87"/>
      <c r="AI3302" s="87"/>
      <c r="AJ3302" s="88"/>
      <c r="AK3302" s="119">
        <f>SUM(AK3303:AK3308)</f>
        <v>0</v>
      </c>
      <c r="AL3302" s="88"/>
      <c r="AM3302" s="87"/>
      <c r="AN3302" s="87"/>
      <c r="AO3302" s="87"/>
      <c r="AP3302" s="87"/>
      <c r="AQ3302" s="87"/>
      <c r="AR3302" s="87"/>
      <c r="AS3302" s="87"/>
      <c r="AT3302" s="87"/>
      <c r="AU3302" s="87"/>
      <c r="AV3302" s="87"/>
      <c r="AW3302" s="112"/>
      <c r="AX3302" s="119">
        <f>SUM(AX3303:AX3308)</f>
        <v>1700</v>
      </c>
      <c r="AY3302" s="88"/>
      <c r="AZ3302" s="79"/>
      <c r="BA3302" s="80"/>
      <c r="BB3302" s="71"/>
      <c r="BC3302" s="95"/>
      <c r="BD3302" s="41">
        <v>5</v>
      </c>
      <c r="BE3302" s="52">
        <v>54</v>
      </c>
      <c r="BF3302" s="103">
        <v>5433</v>
      </c>
      <c r="BG3302" s="279" t="s">
        <v>51</v>
      </c>
    </row>
    <row r="3303" spans="1:59" s="63" customFormat="1" ht="12.75" x14ac:dyDescent="0.2">
      <c r="A3303" s="196">
        <v>5</v>
      </c>
      <c r="B3303" s="197" t="s">
        <v>938</v>
      </c>
      <c r="C3303" s="208">
        <v>54</v>
      </c>
      <c r="D3303" s="209" t="s">
        <v>1007</v>
      </c>
      <c r="E3303" s="212">
        <v>5433</v>
      </c>
      <c r="F3303" s="213" t="s">
        <v>1017</v>
      </c>
      <c r="G3303" s="231" t="s">
        <v>360</v>
      </c>
      <c r="H3303" s="89" t="s">
        <v>52</v>
      </c>
      <c r="I3303" s="90" t="s">
        <v>338</v>
      </c>
      <c r="J3303" s="90"/>
      <c r="K3303" s="90" t="s">
        <v>64</v>
      </c>
      <c r="L3303" s="90" t="s">
        <v>340</v>
      </c>
      <c r="M3303" s="91"/>
      <c r="N3303" s="312">
        <v>1</v>
      </c>
      <c r="O3303" s="313">
        <f>N3303/N$3302</f>
        <v>0.33333333333333331</v>
      </c>
      <c r="P3303" s="104">
        <v>1</v>
      </c>
      <c r="Q3303" s="92"/>
      <c r="R3303" s="92"/>
      <c r="S3303" s="92"/>
      <c r="T3303" s="92"/>
      <c r="U3303" s="92"/>
      <c r="V3303" s="92"/>
      <c r="W3303" s="92"/>
      <c r="X3303" s="109">
        <f>P3303*P$7+Q3303*Q$7+R3303*R$7+S3303*S$7+T3303*T$7+U3303*U$7+V3303*V$7+W3303*W$7</f>
        <v>100</v>
      </c>
      <c r="Y3303" s="83"/>
      <c r="Z3303" s="110">
        <f>X3303*$O3303</f>
        <v>33.333333333333329</v>
      </c>
      <c r="AA3303" s="111"/>
      <c r="AB3303" s="92"/>
      <c r="AC3303" s="92"/>
      <c r="AD3303" s="92"/>
      <c r="AE3303" s="92"/>
      <c r="AF3303" s="92"/>
      <c r="AG3303" s="92"/>
      <c r="AH3303" s="92"/>
      <c r="AI3303" s="109">
        <f>AB3303*AB$7+AC3303*AC$7+AD3303*AD$7+AE3303*AE$7+AF3303*AF$7+AG3303*AG$7+AH3303*AH$7</f>
        <v>0</v>
      </c>
      <c r="AJ3303" s="83"/>
      <c r="AK3303" s="110">
        <f>AI3303*$O3303</f>
        <v>0</v>
      </c>
      <c r="AL3303" s="111"/>
      <c r="AM3303" s="92"/>
      <c r="AN3303" s="92"/>
      <c r="AO3303" s="92"/>
      <c r="AP3303" s="92"/>
      <c r="AQ3303" s="92"/>
      <c r="AR3303" s="92"/>
      <c r="AS3303" s="92"/>
      <c r="AT3303" s="92">
        <v>1</v>
      </c>
      <c r="AU3303" s="92"/>
      <c r="AV3303" s="109">
        <f>AM3303*AM$7+AN3303*AN$7+AO3303*AO$7+AP3303*AP$7+AQ3303*AQ$7+AR3303*AR$7+AS3303*AS$7+AT3303*AT$7+AU3303*AU$7</f>
        <v>2500</v>
      </c>
      <c r="AW3303" s="75"/>
      <c r="AX3303" s="110">
        <f>AV3303*$O3303</f>
        <v>833.33333333333326</v>
      </c>
      <c r="AY3303" s="111"/>
      <c r="AZ3303" s="93"/>
      <c r="BA3303" s="94" t="s">
        <v>131</v>
      </c>
      <c r="BB3303" s="71"/>
      <c r="BC3303" s="95"/>
      <c r="BD3303" s="41">
        <v>5</v>
      </c>
      <c r="BE3303" s="52">
        <v>54</v>
      </c>
      <c r="BF3303" s="103">
        <v>5433</v>
      </c>
      <c r="BG3303" s="280" t="s">
        <v>52</v>
      </c>
    </row>
    <row r="3304" spans="1:59" s="63" customFormat="1" ht="12.75" x14ac:dyDescent="0.2">
      <c r="A3304" s="196">
        <v>5</v>
      </c>
      <c r="B3304" s="197" t="s">
        <v>938</v>
      </c>
      <c r="C3304" s="208">
        <v>54</v>
      </c>
      <c r="D3304" s="209" t="s">
        <v>1007</v>
      </c>
      <c r="E3304" s="212">
        <v>5433</v>
      </c>
      <c r="F3304" s="213" t="s">
        <v>1017</v>
      </c>
      <c r="G3304" s="231" t="s">
        <v>360</v>
      </c>
      <c r="H3304" s="89"/>
      <c r="I3304" s="90" t="s">
        <v>389</v>
      </c>
      <c r="J3304" s="90"/>
      <c r="K3304" s="90" t="s">
        <v>73</v>
      </c>
      <c r="L3304" s="90" t="s">
        <v>69</v>
      </c>
      <c r="M3304" s="91"/>
      <c r="N3304" s="312">
        <v>1</v>
      </c>
      <c r="O3304" s="313">
        <f>N3304/N$3302</f>
        <v>0.33333333333333331</v>
      </c>
      <c r="P3304" s="104"/>
      <c r="Q3304" s="92"/>
      <c r="R3304" s="92"/>
      <c r="S3304" s="92"/>
      <c r="T3304" s="92"/>
      <c r="U3304" s="92"/>
      <c r="V3304" s="92"/>
      <c r="W3304" s="92">
        <v>1</v>
      </c>
      <c r="X3304" s="109">
        <f>P3304*P$7+Q3304*Q$7+R3304*R$7+S3304*S$7+T3304*T$7+U3304*U$7+V3304*V$7+W3304*W$7</f>
        <v>25000</v>
      </c>
      <c r="Y3304" s="83"/>
      <c r="Z3304" s="110">
        <f>X3304*$O3304</f>
        <v>8333.3333333333321</v>
      </c>
      <c r="AA3304" s="111"/>
      <c r="AB3304" s="92"/>
      <c r="AC3304" s="92"/>
      <c r="AD3304" s="92"/>
      <c r="AE3304" s="92"/>
      <c r="AF3304" s="92"/>
      <c r="AG3304" s="92"/>
      <c r="AH3304" s="92"/>
      <c r="AI3304" s="109">
        <f>AB3304*AB$7+AC3304*AC$7+AD3304*AD$7+AE3304*AE$7+AF3304*AF$7+AG3304*AG$7+AH3304*AH$7</f>
        <v>0</v>
      </c>
      <c r="AJ3304" s="83"/>
      <c r="AK3304" s="110">
        <f>AI3304*$O3304</f>
        <v>0</v>
      </c>
      <c r="AL3304" s="111"/>
      <c r="AM3304" s="92"/>
      <c r="AN3304" s="92"/>
      <c r="AO3304" s="92"/>
      <c r="AP3304" s="92">
        <v>1</v>
      </c>
      <c r="AQ3304" s="92"/>
      <c r="AR3304" s="92"/>
      <c r="AS3304" s="92"/>
      <c r="AT3304" s="92"/>
      <c r="AU3304" s="92"/>
      <c r="AV3304" s="109">
        <f>AM3304*AM$7+AN3304*AN$7+AO3304*AO$7+AP3304*AP$7+AQ3304*AQ$7+AR3304*AR$7+AS3304*AS$7+AT3304*AT$7+AU3304*AU$7</f>
        <v>100</v>
      </c>
      <c r="AW3304" s="75"/>
      <c r="AX3304" s="110">
        <f>AV3304*$O3304</f>
        <v>33.333333333333329</v>
      </c>
      <c r="AY3304" s="111"/>
      <c r="AZ3304" s="93"/>
      <c r="BA3304" s="94" t="s">
        <v>131</v>
      </c>
      <c r="BB3304" s="71"/>
      <c r="BC3304" s="95"/>
      <c r="BD3304" s="41">
        <v>5</v>
      </c>
      <c r="BE3304" s="52">
        <v>54</v>
      </c>
      <c r="BF3304" s="103">
        <v>5433</v>
      </c>
      <c r="BG3304" s="280" t="s">
        <v>52</v>
      </c>
    </row>
    <row r="3305" spans="1:59" s="63" customFormat="1" ht="12.75" x14ac:dyDescent="0.2">
      <c r="A3305" s="196">
        <v>5</v>
      </c>
      <c r="B3305" s="197" t="s">
        <v>938</v>
      </c>
      <c r="C3305" s="208">
        <v>54</v>
      </c>
      <c r="D3305" s="209" t="s">
        <v>1007</v>
      </c>
      <c r="E3305" s="212">
        <v>5433</v>
      </c>
      <c r="F3305" s="213" t="s">
        <v>1017</v>
      </c>
      <c r="G3305" s="231" t="s">
        <v>360</v>
      </c>
      <c r="H3305" s="89"/>
      <c r="I3305" s="90" t="s">
        <v>969</v>
      </c>
      <c r="J3305" s="90"/>
      <c r="K3305" s="90" t="s">
        <v>64</v>
      </c>
      <c r="L3305" s="90" t="s">
        <v>696</v>
      </c>
      <c r="M3305" s="91" t="s">
        <v>1098</v>
      </c>
      <c r="N3305" s="312">
        <v>1</v>
      </c>
      <c r="O3305" s="313">
        <f>N3305/N$3302</f>
        <v>0.33333333333333331</v>
      </c>
      <c r="P3305" s="104">
        <v>1</v>
      </c>
      <c r="Q3305" s="92"/>
      <c r="R3305" s="92"/>
      <c r="S3305" s="92"/>
      <c r="T3305" s="92"/>
      <c r="U3305" s="92"/>
      <c r="V3305" s="92"/>
      <c r="W3305" s="92"/>
      <c r="X3305" s="109">
        <f>P3305*P$7+Q3305*Q$7+R3305*R$7+S3305*S$7+T3305*T$7+U3305*U$7+V3305*V$7+W3305*W$7</f>
        <v>100</v>
      </c>
      <c r="Y3305" s="83"/>
      <c r="Z3305" s="110">
        <f>X3305*$O3305</f>
        <v>33.333333333333329</v>
      </c>
      <c r="AA3305" s="111"/>
      <c r="AB3305" s="92"/>
      <c r="AC3305" s="92"/>
      <c r="AD3305" s="92"/>
      <c r="AE3305" s="92"/>
      <c r="AF3305" s="92"/>
      <c r="AG3305" s="92"/>
      <c r="AH3305" s="92"/>
      <c r="AI3305" s="109">
        <f>AB3305*AB$7+AC3305*AC$7+AD3305*AD$7+AE3305*AE$7+AF3305*AF$7+AG3305*AG$7+AH3305*AH$7</f>
        <v>0</v>
      </c>
      <c r="AJ3305" s="83"/>
      <c r="AK3305" s="110">
        <f>AI3305*$O3305</f>
        <v>0</v>
      </c>
      <c r="AL3305" s="111"/>
      <c r="AM3305" s="92"/>
      <c r="AN3305" s="92"/>
      <c r="AO3305" s="92"/>
      <c r="AP3305" s="92"/>
      <c r="AQ3305" s="92"/>
      <c r="AR3305" s="92"/>
      <c r="AS3305" s="92"/>
      <c r="AT3305" s="92">
        <v>1</v>
      </c>
      <c r="AU3305" s="92"/>
      <c r="AV3305" s="109">
        <f>AM3305*AM$7+AN3305*AN$7+AO3305*AO$7+AP3305*AP$7+AQ3305*AQ$7+AR3305*AR$7+AS3305*AS$7+AT3305*AT$7+AU3305*AU$7</f>
        <v>2500</v>
      </c>
      <c r="AW3305" s="75"/>
      <c r="AX3305" s="110">
        <f>AV3305*$O3305</f>
        <v>833.33333333333326</v>
      </c>
      <c r="AY3305" s="111"/>
      <c r="AZ3305" s="93"/>
      <c r="BA3305" s="94" t="s">
        <v>131</v>
      </c>
      <c r="BB3305" s="71"/>
      <c r="BC3305" s="95"/>
      <c r="BD3305" s="41">
        <v>5</v>
      </c>
      <c r="BE3305" s="52">
        <v>54</v>
      </c>
      <c r="BF3305" s="103">
        <v>5433</v>
      </c>
      <c r="BG3305" s="280" t="s">
        <v>52</v>
      </c>
    </row>
    <row r="3306" spans="1:59" s="63" customFormat="1" ht="12.75" x14ac:dyDescent="0.2">
      <c r="A3306" s="196">
        <v>5</v>
      </c>
      <c r="B3306" s="197" t="s">
        <v>938</v>
      </c>
      <c r="C3306" s="208">
        <v>54</v>
      </c>
      <c r="D3306" s="209" t="s">
        <v>1007</v>
      </c>
      <c r="E3306" s="212">
        <v>5433</v>
      </c>
      <c r="F3306" s="213" t="s">
        <v>1017</v>
      </c>
      <c r="G3306" s="231" t="s">
        <v>360</v>
      </c>
      <c r="H3306" s="65"/>
      <c r="I3306" s="222"/>
      <c r="J3306" s="66"/>
      <c r="K3306" s="66"/>
      <c r="L3306" s="66"/>
      <c r="M3306" s="64"/>
      <c r="N3306" s="304"/>
      <c r="O3306" s="305"/>
      <c r="P3306" s="127"/>
      <c r="Q3306" s="67"/>
      <c r="R3306" s="67"/>
      <c r="S3306" s="67"/>
      <c r="T3306" s="67"/>
      <c r="U3306" s="67"/>
      <c r="V3306" s="67"/>
      <c r="W3306" s="67"/>
      <c r="X3306" s="67"/>
      <c r="Y3306" s="68"/>
      <c r="Z3306" s="68"/>
      <c r="AA3306" s="68"/>
      <c r="AB3306" s="67"/>
      <c r="AC3306" s="67"/>
      <c r="AD3306" s="67"/>
      <c r="AE3306" s="67"/>
      <c r="AF3306" s="67"/>
      <c r="AG3306" s="67"/>
      <c r="AH3306" s="67"/>
      <c r="AI3306" s="67"/>
      <c r="AJ3306" s="68"/>
      <c r="AK3306" s="68"/>
      <c r="AL3306" s="68"/>
      <c r="AM3306" s="67"/>
      <c r="AN3306" s="67"/>
      <c r="AO3306" s="67"/>
      <c r="AP3306" s="67"/>
      <c r="AQ3306" s="67"/>
      <c r="AR3306" s="67"/>
      <c r="AS3306" s="67"/>
      <c r="AT3306" s="67"/>
      <c r="AU3306" s="67"/>
      <c r="AV3306" s="67"/>
      <c r="AW3306" s="67"/>
      <c r="AX3306" s="68"/>
      <c r="AY3306" s="68"/>
      <c r="AZ3306" s="69"/>
      <c r="BA3306" s="70"/>
      <c r="BB3306" s="71"/>
      <c r="BC3306" s="54"/>
      <c r="BD3306" s="41">
        <v>5</v>
      </c>
      <c r="BE3306" s="52">
        <v>54</v>
      </c>
      <c r="BF3306" s="62"/>
      <c r="BG3306" s="275"/>
    </row>
    <row r="3307" spans="1:59" s="63" customFormat="1" ht="12.75" x14ac:dyDescent="0.2">
      <c r="A3307" s="196">
        <v>5</v>
      </c>
      <c r="B3307" s="197" t="s">
        <v>938</v>
      </c>
      <c r="C3307" s="208">
        <v>54</v>
      </c>
      <c r="D3307" s="209" t="s">
        <v>1007</v>
      </c>
      <c r="E3307" s="212">
        <v>5433</v>
      </c>
      <c r="F3307" s="213" t="s">
        <v>1017</v>
      </c>
      <c r="G3307" s="232"/>
      <c r="H3307" s="97"/>
      <c r="I3307" s="224"/>
      <c r="J3307" s="98"/>
      <c r="K3307" s="98"/>
      <c r="L3307" s="98"/>
      <c r="M3307" s="96"/>
      <c r="N3307" s="307"/>
      <c r="O3307" s="246"/>
      <c r="P3307" s="124"/>
      <c r="Q3307" s="99"/>
      <c r="R3307" s="99"/>
      <c r="S3307" s="99"/>
      <c r="T3307" s="99"/>
      <c r="U3307" s="99"/>
      <c r="V3307" s="99"/>
      <c r="W3307" s="99"/>
      <c r="X3307" s="99"/>
      <c r="Y3307" s="100"/>
      <c r="Z3307" s="100"/>
      <c r="AA3307" s="100"/>
      <c r="AB3307" s="99"/>
      <c r="AC3307" s="99"/>
      <c r="AD3307" s="99"/>
      <c r="AE3307" s="99"/>
      <c r="AF3307" s="99"/>
      <c r="AG3307" s="99"/>
      <c r="AH3307" s="99"/>
      <c r="AI3307" s="99"/>
      <c r="AJ3307" s="100"/>
      <c r="AK3307" s="100"/>
      <c r="AL3307" s="100"/>
      <c r="AM3307" s="99"/>
      <c r="AN3307" s="99"/>
      <c r="AO3307" s="99"/>
      <c r="AP3307" s="99"/>
      <c r="AQ3307" s="99"/>
      <c r="AR3307" s="99"/>
      <c r="AS3307" s="99"/>
      <c r="AT3307" s="99"/>
      <c r="AU3307" s="99"/>
      <c r="AV3307" s="99"/>
      <c r="AW3307" s="99"/>
      <c r="AX3307" s="100"/>
      <c r="AY3307" s="100"/>
      <c r="AZ3307" s="101"/>
      <c r="BA3307" s="102"/>
      <c r="BB3307" s="95"/>
      <c r="BC3307" s="95"/>
      <c r="BD3307" s="41">
        <v>5</v>
      </c>
      <c r="BE3307" s="52">
        <v>54</v>
      </c>
      <c r="BF3307" s="103">
        <v>5433</v>
      </c>
      <c r="BG3307" s="277"/>
    </row>
    <row r="3308" spans="1:59" s="63" customFormat="1" ht="12.75" x14ac:dyDescent="0.2">
      <c r="A3308" s="196">
        <v>5</v>
      </c>
      <c r="B3308" s="197" t="s">
        <v>938</v>
      </c>
      <c r="C3308" s="208">
        <v>54</v>
      </c>
      <c r="D3308" s="209" t="s">
        <v>1007</v>
      </c>
      <c r="E3308" s="212">
        <v>5433</v>
      </c>
      <c r="F3308" s="213" t="s">
        <v>1017</v>
      </c>
      <c r="G3308" s="231"/>
      <c r="H3308" s="65"/>
      <c r="I3308" s="222"/>
      <c r="J3308" s="66"/>
      <c r="K3308" s="66"/>
      <c r="L3308" s="66"/>
      <c r="M3308" s="64"/>
      <c r="N3308" s="304"/>
      <c r="O3308" s="305"/>
      <c r="P3308" s="127"/>
      <c r="Q3308" s="67"/>
      <c r="R3308" s="67"/>
      <c r="S3308" s="67"/>
      <c r="T3308" s="67"/>
      <c r="U3308" s="67"/>
      <c r="V3308" s="67"/>
      <c r="W3308" s="67"/>
      <c r="X3308" s="67"/>
      <c r="Y3308" s="68"/>
      <c r="Z3308" s="68"/>
      <c r="AA3308" s="68"/>
      <c r="AB3308" s="67"/>
      <c r="AC3308" s="67"/>
      <c r="AD3308" s="67"/>
      <c r="AE3308" s="67"/>
      <c r="AF3308" s="67"/>
      <c r="AG3308" s="67"/>
      <c r="AH3308" s="67"/>
      <c r="AI3308" s="67"/>
      <c r="AJ3308" s="68"/>
      <c r="AK3308" s="68"/>
      <c r="AL3308" s="68"/>
      <c r="AM3308" s="67"/>
      <c r="AN3308" s="67"/>
      <c r="AO3308" s="67"/>
      <c r="AP3308" s="67"/>
      <c r="AQ3308" s="67"/>
      <c r="AR3308" s="67"/>
      <c r="AS3308" s="67"/>
      <c r="AT3308" s="67"/>
      <c r="AU3308" s="67"/>
      <c r="AV3308" s="67"/>
      <c r="AW3308" s="67"/>
      <c r="AX3308" s="68"/>
      <c r="AY3308" s="68"/>
      <c r="AZ3308" s="69"/>
      <c r="BA3308" s="70"/>
      <c r="BB3308" s="71"/>
      <c r="BC3308" s="95"/>
      <c r="BD3308" s="41">
        <v>5</v>
      </c>
      <c r="BE3308" s="52">
        <v>54</v>
      </c>
      <c r="BF3308" s="103">
        <v>5433</v>
      </c>
      <c r="BG3308" s="275"/>
    </row>
    <row r="3309" spans="1:59" s="63" customFormat="1" ht="12.75" x14ac:dyDescent="0.2">
      <c r="A3309" s="196">
        <v>5</v>
      </c>
      <c r="B3309" s="197" t="s">
        <v>938</v>
      </c>
      <c r="C3309" s="208">
        <v>54</v>
      </c>
      <c r="D3309" s="209" t="s">
        <v>1007</v>
      </c>
      <c r="E3309" s="212">
        <v>5433</v>
      </c>
      <c r="F3309" s="213" t="s">
        <v>1017</v>
      </c>
      <c r="G3309" s="231" t="s">
        <v>729</v>
      </c>
      <c r="H3309" s="72" t="s">
        <v>1233</v>
      </c>
      <c r="I3309" s="223" t="s">
        <v>1247</v>
      </c>
      <c r="J3309" s="73"/>
      <c r="K3309" s="73"/>
      <c r="L3309" s="73"/>
      <c r="M3309" s="74"/>
      <c r="N3309" s="247"/>
      <c r="O3309" s="306"/>
      <c r="P3309" s="105"/>
      <c r="Q3309" s="75"/>
      <c r="R3309" s="75"/>
      <c r="S3309" s="75"/>
      <c r="T3309" s="75"/>
      <c r="U3309" s="75"/>
      <c r="V3309" s="75"/>
      <c r="W3309" s="75"/>
      <c r="X3309" s="75"/>
      <c r="Y3309" s="76" t="s">
        <v>1241</v>
      </c>
      <c r="Z3309" s="77" t="s">
        <v>1241</v>
      </c>
      <c r="AA3309" s="78">
        <f>AA$2549</f>
        <v>5000</v>
      </c>
      <c r="AB3309" s="75"/>
      <c r="AC3309" s="75"/>
      <c r="AD3309" s="75"/>
      <c r="AE3309" s="75"/>
      <c r="AF3309" s="75"/>
      <c r="AG3309" s="75"/>
      <c r="AH3309" s="75"/>
      <c r="AI3309" s="75"/>
      <c r="AJ3309" s="76" t="s">
        <v>1241</v>
      </c>
      <c r="AK3309" s="77" t="s">
        <v>1241</v>
      </c>
      <c r="AL3309" s="78">
        <f>AL$2549</f>
        <v>0</v>
      </c>
      <c r="AM3309" s="75"/>
      <c r="AN3309" s="75"/>
      <c r="AO3309" s="75"/>
      <c r="AP3309" s="75"/>
      <c r="AQ3309" s="75"/>
      <c r="AR3309" s="75"/>
      <c r="AS3309" s="75"/>
      <c r="AT3309" s="75"/>
      <c r="AU3309" s="75"/>
      <c r="AV3309" s="75"/>
      <c r="AW3309" s="76" t="s">
        <v>1241</v>
      </c>
      <c r="AX3309" s="77" t="s">
        <v>1241</v>
      </c>
      <c r="AY3309" s="78">
        <f>AY$2549</f>
        <v>500</v>
      </c>
      <c r="AZ3309" s="79"/>
      <c r="BA3309" s="80" t="str">
        <f>I3309</f>
        <v>&gt; see 4711, Thermal insulation</v>
      </c>
      <c r="BB3309" s="71"/>
      <c r="BC3309" s="95"/>
      <c r="BD3309" s="41">
        <f>A3309</f>
        <v>5</v>
      </c>
      <c r="BE3309" s="52">
        <f>C3309</f>
        <v>54</v>
      </c>
      <c r="BF3309" s="62">
        <f>E3309</f>
        <v>5433</v>
      </c>
      <c r="BG3309" s="276" t="str">
        <f>H3309</f>
        <v>Default Scenario (Link)</v>
      </c>
    </row>
    <row r="3310" spans="1:59" s="63" customFormat="1" ht="12.75" x14ac:dyDescent="0.2">
      <c r="A3310" s="196">
        <v>5</v>
      </c>
      <c r="B3310" s="197" t="s">
        <v>938</v>
      </c>
      <c r="C3310" s="208">
        <v>54</v>
      </c>
      <c r="D3310" s="209" t="s">
        <v>1007</v>
      </c>
      <c r="E3310" s="212">
        <v>5433</v>
      </c>
      <c r="F3310" s="213" t="s">
        <v>1017</v>
      </c>
      <c r="G3310" s="231"/>
      <c r="H3310" s="65"/>
      <c r="I3310" s="222"/>
      <c r="J3310" s="66"/>
      <c r="K3310" s="66"/>
      <c r="L3310" s="66"/>
      <c r="M3310" s="64"/>
      <c r="N3310" s="304"/>
      <c r="O3310" s="305"/>
      <c r="P3310" s="127"/>
      <c r="Q3310" s="67"/>
      <c r="R3310" s="67"/>
      <c r="S3310" s="67"/>
      <c r="T3310" s="67"/>
      <c r="U3310" s="67"/>
      <c r="V3310" s="67"/>
      <c r="W3310" s="67"/>
      <c r="X3310" s="67"/>
      <c r="Y3310" s="68"/>
      <c r="Z3310" s="68"/>
      <c r="AA3310" s="68"/>
      <c r="AB3310" s="67"/>
      <c r="AC3310" s="67"/>
      <c r="AD3310" s="67"/>
      <c r="AE3310" s="67"/>
      <c r="AF3310" s="67"/>
      <c r="AG3310" s="67"/>
      <c r="AH3310" s="67"/>
      <c r="AI3310" s="67"/>
      <c r="AJ3310" s="68"/>
      <c r="AK3310" s="68"/>
      <c r="AL3310" s="68"/>
      <c r="AM3310" s="67"/>
      <c r="AN3310" s="67"/>
      <c r="AO3310" s="67"/>
      <c r="AP3310" s="67"/>
      <c r="AQ3310" s="67"/>
      <c r="AR3310" s="67"/>
      <c r="AS3310" s="67"/>
      <c r="AT3310" s="67"/>
      <c r="AU3310" s="67"/>
      <c r="AV3310" s="67"/>
      <c r="AW3310" s="67"/>
      <c r="AX3310" s="68"/>
      <c r="AY3310" s="68"/>
      <c r="AZ3310" s="69"/>
      <c r="BA3310" s="70"/>
      <c r="BB3310" s="71"/>
      <c r="BC3310" s="54"/>
      <c r="BD3310" s="41">
        <v>5</v>
      </c>
      <c r="BE3310" s="52">
        <v>54</v>
      </c>
      <c r="BF3310" s="62"/>
      <c r="BG3310" s="275"/>
    </row>
    <row r="3311" spans="1:59" s="63" customFormat="1" ht="12.75" x14ac:dyDescent="0.2">
      <c r="A3311" s="196">
        <v>5</v>
      </c>
      <c r="B3311" s="197" t="s">
        <v>938</v>
      </c>
      <c r="C3311" s="208">
        <v>54</v>
      </c>
      <c r="D3311" s="209" t="s">
        <v>1007</v>
      </c>
      <c r="E3311" s="212">
        <v>5433</v>
      </c>
      <c r="F3311" s="213" t="s">
        <v>1017</v>
      </c>
      <c r="G3311" s="232"/>
      <c r="H3311" s="97"/>
      <c r="I3311" s="224"/>
      <c r="J3311" s="98"/>
      <c r="K3311" s="98"/>
      <c r="L3311" s="98"/>
      <c r="M3311" s="96"/>
      <c r="N3311" s="307"/>
      <c r="O3311" s="246"/>
      <c r="P3311" s="124"/>
      <c r="Q3311" s="99"/>
      <c r="R3311" s="99"/>
      <c r="S3311" s="99"/>
      <c r="T3311" s="99"/>
      <c r="U3311" s="99"/>
      <c r="V3311" s="99"/>
      <c r="W3311" s="99"/>
      <c r="X3311" s="99"/>
      <c r="Y3311" s="100"/>
      <c r="Z3311" s="100"/>
      <c r="AA3311" s="100"/>
      <c r="AB3311" s="99"/>
      <c r="AC3311" s="99"/>
      <c r="AD3311" s="99"/>
      <c r="AE3311" s="99"/>
      <c r="AF3311" s="99"/>
      <c r="AG3311" s="99"/>
      <c r="AH3311" s="99"/>
      <c r="AI3311" s="99"/>
      <c r="AJ3311" s="100"/>
      <c r="AK3311" s="100"/>
      <c r="AL3311" s="100"/>
      <c r="AM3311" s="99"/>
      <c r="AN3311" s="99"/>
      <c r="AO3311" s="99"/>
      <c r="AP3311" s="99"/>
      <c r="AQ3311" s="99"/>
      <c r="AR3311" s="99"/>
      <c r="AS3311" s="99"/>
      <c r="AT3311" s="99"/>
      <c r="AU3311" s="99"/>
      <c r="AV3311" s="99"/>
      <c r="AW3311" s="99"/>
      <c r="AX3311" s="100"/>
      <c r="AY3311" s="100"/>
      <c r="AZ3311" s="101"/>
      <c r="BA3311" s="102"/>
      <c r="BB3311" s="95"/>
      <c r="BC3311" s="95"/>
      <c r="BD3311" s="41">
        <v>5</v>
      </c>
      <c r="BE3311" s="52">
        <v>54</v>
      </c>
      <c r="BF3311" s="103">
        <v>5433</v>
      </c>
      <c r="BG3311" s="277"/>
    </row>
    <row r="3312" spans="1:59" x14ac:dyDescent="0.25">
      <c r="A3312" s="196">
        <v>5</v>
      </c>
      <c r="B3312" s="197" t="s">
        <v>938</v>
      </c>
      <c r="C3312" s="208">
        <v>54</v>
      </c>
      <c r="D3312" s="209" t="s">
        <v>1007</v>
      </c>
      <c r="E3312" s="210">
        <v>5434</v>
      </c>
      <c r="F3312" s="211" t="s">
        <v>1018</v>
      </c>
      <c r="G3312" s="235"/>
      <c r="H3312" s="145"/>
      <c r="I3312" s="221"/>
      <c r="J3312" s="57"/>
      <c r="K3312" s="57"/>
      <c r="L3312" s="57"/>
      <c r="M3312" s="144"/>
      <c r="N3312" s="324"/>
      <c r="O3312" s="325"/>
      <c r="P3312" s="146"/>
      <c r="Q3312" s="146"/>
      <c r="R3312" s="146"/>
      <c r="S3312" s="146"/>
      <c r="T3312" s="146"/>
      <c r="U3312" s="146"/>
      <c r="V3312" s="146"/>
      <c r="W3312" s="146"/>
      <c r="X3312" s="146"/>
      <c r="Y3312" s="59"/>
      <c r="Z3312" s="123"/>
      <c r="AA3312" s="123"/>
      <c r="AB3312" s="146"/>
      <c r="AC3312" s="146"/>
      <c r="AD3312" s="146"/>
      <c r="AE3312" s="146"/>
      <c r="AF3312" s="146"/>
      <c r="AG3312" s="146"/>
      <c r="AH3312" s="146"/>
      <c r="AI3312" s="146"/>
      <c r="AJ3312" s="59"/>
      <c r="AK3312" s="123"/>
      <c r="AL3312" s="123"/>
      <c r="AM3312" s="146"/>
      <c r="AN3312" s="146"/>
      <c r="AO3312" s="146"/>
      <c r="AP3312" s="146"/>
      <c r="AQ3312" s="146"/>
      <c r="AR3312" s="146"/>
      <c r="AS3312" s="146"/>
      <c r="AT3312" s="146"/>
      <c r="AU3312" s="146"/>
      <c r="AV3312" s="146"/>
      <c r="AW3312" s="58"/>
      <c r="AX3312" s="123"/>
      <c r="AY3312" s="59"/>
      <c r="AZ3312" s="147"/>
      <c r="BA3312" s="148"/>
      <c r="BB3312" s="143"/>
      <c r="BC3312" s="143"/>
      <c r="BD3312" s="41">
        <v>5</v>
      </c>
      <c r="BE3312" s="52">
        <v>54</v>
      </c>
      <c r="BF3312" s="62">
        <v>5434</v>
      </c>
      <c r="BG3312" s="284"/>
    </row>
    <row r="3313" spans="1:59" s="63" customFormat="1" ht="12.75" x14ac:dyDescent="0.2">
      <c r="A3313" s="196">
        <v>5</v>
      </c>
      <c r="B3313" s="197" t="s">
        <v>938</v>
      </c>
      <c r="C3313" s="208">
        <v>54</v>
      </c>
      <c r="D3313" s="209" t="s">
        <v>1007</v>
      </c>
      <c r="E3313" s="210">
        <v>5434</v>
      </c>
      <c r="F3313" s="211" t="s">
        <v>1018</v>
      </c>
      <c r="G3313" s="230"/>
      <c r="H3313" s="56"/>
      <c r="I3313" s="221"/>
      <c r="J3313" s="57"/>
      <c r="K3313" s="57"/>
      <c r="L3313" s="57"/>
      <c r="M3313" s="55"/>
      <c r="N3313" s="303"/>
      <c r="O3313" s="245"/>
      <c r="P3313" s="122"/>
      <c r="Q3313" s="58"/>
      <c r="R3313" s="58"/>
      <c r="S3313" s="58"/>
      <c r="T3313" s="58"/>
      <c r="U3313" s="58"/>
      <c r="V3313" s="58"/>
      <c r="W3313" s="58"/>
      <c r="X3313" s="58"/>
      <c r="Y3313" s="59"/>
      <c r="Z3313" s="59"/>
      <c r="AA3313" s="59"/>
      <c r="AB3313" s="58"/>
      <c r="AC3313" s="58"/>
      <c r="AD3313" s="58"/>
      <c r="AE3313" s="58"/>
      <c r="AF3313" s="58"/>
      <c r="AG3313" s="58"/>
      <c r="AH3313" s="58"/>
      <c r="AI3313" s="58"/>
      <c r="AJ3313" s="59"/>
      <c r="AK3313" s="59"/>
      <c r="AL3313" s="59"/>
      <c r="AM3313" s="58"/>
      <c r="AN3313" s="58"/>
      <c r="AO3313" s="58"/>
      <c r="AP3313" s="58"/>
      <c r="AQ3313" s="58"/>
      <c r="AR3313" s="58"/>
      <c r="AS3313" s="58"/>
      <c r="AT3313" s="58"/>
      <c r="AU3313" s="58"/>
      <c r="AV3313" s="58"/>
      <c r="AW3313" s="58"/>
      <c r="AX3313" s="59"/>
      <c r="AY3313" s="59"/>
      <c r="AZ3313" s="60"/>
      <c r="BA3313" s="61"/>
      <c r="BB3313" s="54"/>
      <c r="BC3313" s="54"/>
      <c r="BD3313" s="41">
        <v>5</v>
      </c>
      <c r="BE3313" s="52">
        <v>54</v>
      </c>
      <c r="BF3313" s="62">
        <v>5434</v>
      </c>
      <c r="BG3313" s="274"/>
    </row>
    <row r="3314" spans="1:59" s="63" customFormat="1" ht="12.75" x14ac:dyDescent="0.2">
      <c r="A3314" s="196">
        <v>5</v>
      </c>
      <c r="B3314" s="197" t="s">
        <v>938</v>
      </c>
      <c r="C3314" s="208">
        <v>54</v>
      </c>
      <c r="D3314" s="209" t="s">
        <v>1007</v>
      </c>
      <c r="E3314" s="210">
        <v>5434</v>
      </c>
      <c r="F3314" s="211" t="s">
        <v>1018</v>
      </c>
      <c r="G3314" s="231" t="s">
        <v>1192</v>
      </c>
      <c r="H3314" s="65"/>
      <c r="I3314" s="222"/>
      <c r="J3314" s="66"/>
      <c r="K3314" s="66"/>
      <c r="L3314" s="66"/>
      <c r="M3314" s="64"/>
      <c r="N3314" s="308"/>
      <c r="O3314" s="309"/>
      <c r="P3314" s="127"/>
      <c r="Q3314" s="67"/>
      <c r="R3314" s="67"/>
      <c r="S3314" s="67"/>
      <c r="T3314" s="67"/>
      <c r="U3314" s="67"/>
      <c r="V3314" s="67"/>
      <c r="W3314" s="67"/>
      <c r="X3314" s="67"/>
      <c r="Y3314" s="68"/>
      <c r="Z3314" s="68"/>
      <c r="AA3314" s="68"/>
      <c r="AB3314" s="67"/>
      <c r="AC3314" s="67"/>
      <c r="AD3314" s="67"/>
      <c r="AE3314" s="67"/>
      <c r="AF3314" s="67"/>
      <c r="AG3314" s="67"/>
      <c r="AH3314" s="67"/>
      <c r="AI3314" s="67"/>
      <c r="AJ3314" s="68"/>
      <c r="AK3314" s="68"/>
      <c r="AL3314" s="68"/>
      <c r="AM3314" s="67"/>
      <c r="AN3314" s="67"/>
      <c r="AO3314" s="67"/>
      <c r="AP3314" s="67"/>
      <c r="AQ3314" s="67"/>
      <c r="AR3314" s="67"/>
      <c r="AS3314" s="67"/>
      <c r="AT3314" s="67"/>
      <c r="AU3314" s="67"/>
      <c r="AV3314" s="67"/>
      <c r="AW3314" s="67"/>
      <c r="AX3314" s="68"/>
      <c r="AY3314" s="68"/>
      <c r="AZ3314" s="69"/>
      <c r="BA3314" s="70"/>
      <c r="BB3314" s="71"/>
      <c r="BC3314" s="54"/>
      <c r="BD3314" s="41">
        <v>5</v>
      </c>
      <c r="BE3314" s="52">
        <v>54</v>
      </c>
      <c r="BF3314" s="62">
        <v>5434</v>
      </c>
      <c r="BG3314" s="275"/>
    </row>
    <row r="3315" spans="1:59" s="63" customFormat="1" ht="12.75" x14ac:dyDescent="0.2">
      <c r="A3315" s="196">
        <v>5</v>
      </c>
      <c r="B3315" s="197" t="s">
        <v>938</v>
      </c>
      <c r="C3315" s="208">
        <v>54</v>
      </c>
      <c r="D3315" s="209" t="s">
        <v>1007</v>
      </c>
      <c r="E3315" s="210">
        <v>5434</v>
      </c>
      <c r="F3315" s="211" t="s">
        <v>1018</v>
      </c>
      <c r="G3315" s="231" t="s">
        <v>1192</v>
      </c>
      <c r="H3315" s="72" t="s">
        <v>47</v>
      </c>
      <c r="I3315" s="223"/>
      <c r="J3315" s="73"/>
      <c r="K3315" s="73"/>
      <c r="L3315" s="73"/>
      <c r="M3315" s="74"/>
      <c r="N3315" s="247"/>
      <c r="O3315" s="306"/>
      <c r="P3315" s="105"/>
      <c r="Q3315" s="75"/>
      <c r="R3315" s="75"/>
      <c r="S3315" s="75"/>
      <c r="T3315" s="75"/>
      <c r="U3315" s="75"/>
      <c r="V3315" s="75"/>
      <c r="W3315" s="75"/>
      <c r="X3315" s="75"/>
      <c r="Y3315" s="76">
        <f>IF(ISNUMBER(VLOOKUP(Y3317,P$7:W$7,MATCH(Y3317,P$7:W$7))),VLOOKUP(Y3317,P$7:W$7,MATCH(Y3317,P$7:W$7)),IF(N3319=0,"No Data",IF(Y3317&gt;0,"&lt;100",0)))</f>
        <v>10000</v>
      </c>
      <c r="Z3315" s="77">
        <f>IF(ISNUMBER(VLOOKUP(Z3319,P$7:W$7,MATCH(Z3319,P$7:W$7))),VLOOKUP(Z3319,P$7:W$7,MATCH(Z3319,P$7:W$7)),IF(N3319=0,"No Data",IF(Z3319&gt;0,"&lt;100",0)))</f>
        <v>10000</v>
      </c>
      <c r="AA3315" s="106">
        <f>IF(ISNUMBER(Z3315),Z3315,0)</f>
        <v>10000</v>
      </c>
      <c r="AB3315" s="75"/>
      <c r="AC3315" s="75"/>
      <c r="AD3315" s="75"/>
      <c r="AE3315" s="75"/>
      <c r="AF3315" s="75"/>
      <c r="AG3315" s="75"/>
      <c r="AH3315" s="75"/>
      <c r="AI3315" s="75"/>
      <c r="AJ3315" s="76">
        <f>IF(ISNUMBER(VLOOKUP(AJ3317,AB$7:AH$7,MATCH(AJ3317,AB$7:AH$7))),VLOOKUP(AJ3317,AB$7:AH$7,MATCH(AJ3317,AB$7:AH$7)),IF(N3319=0,"No Data",IF(AJ3317&gt;0,"&lt;50",0)))</f>
        <v>0</v>
      </c>
      <c r="AK3315" s="77">
        <f>IF(ISNUMBER(VLOOKUP(AK3319,AB$7:AH$7,MATCH(AK3319,AB$7:AH$7))),VLOOKUP(AK3319,AB$7:AH$7,MATCH(AK3319,AB$7:AH$7)),IF(N3319=0,"No Data",IF(AK3319&gt;0,"&lt;50",0)))</f>
        <v>0</v>
      </c>
      <c r="AL3315" s="106">
        <f>IF(ISNUMBER(AK3315),AK3315,0)</f>
        <v>0</v>
      </c>
      <c r="AM3315" s="75"/>
      <c r="AN3315" s="75"/>
      <c r="AO3315" s="75"/>
      <c r="AP3315" s="75"/>
      <c r="AQ3315" s="75"/>
      <c r="AR3315" s="75"/>
      <c r="AS3315" s="75"/>
      <c r="AT3315" s="75"/>
      <c r="AU3315" s="75"/>
      <c r="AV3315" s="75"/>
      <c r="AW3315" s="76">
        <f>IF(ISNUMBER(VLOOKUP(AW3317,AM$7:AU$7,MATCH(AW3317,AM$7:AU$7))),VLOOKUP(AW3317,AM$7:AU$7,MATCH(AW3317,AM$7:AU$7)),IF(N3319=0,"No Data",IF(AW3317&gt;0,"&lt;10",0)))</f>
        <v>500</v>
      </c>
      <c r="AX3315" s="77">
        <f>IF(ISNUMBER(VLOOKUP(AX3319,AM$7:AU$7,MATCH(AX3319,AM$7:AU$7))),VLOOKUP(AX3319,AM$7:AU$7,MATCH(AX3319,AM$7:AU$7)),IF(N3319=0,"No Data",IF(AX3319&gt;0,"&lt;10",0)))</f>
        <v>500</v>
      </c>
      <c r="AY3315" s="106">
        <f>IF(ISNUMBER(AX3315),AX3315,0)</f>
        <v>500</v>
      </c>
      <c r="AZ3315" s="79"/>
      <c r="BA3315" s="80"/>
      <c r="BB3315" s="71"/>
      <c r="BC3315" s="54"/>
      <c r="BD3315" s="41">
        <v>5</v>
      </c>
      <c r="BE3315" s="52">
        <v>54</v>
      </c>
      <c r="BF3315" s="62">
        <v>5434</v>
      </c>
      <c r="BG3315" s="276" t="s">
        <v>47</v>
      </c>
    </row>
    <row r="3316" spans="1:59" s="63" customFormat="1" ht="12.75" x14ac:dyDescent="0.2">
      <c r="A3316" s="196">
        <v>5</v>
      </c>
      <c r="B3316" s="197" t="s">
        <v>938</v>
      </c>
      <c r="C3316" s="208">
        <v>54</v>
      </c>
      <c r="D3316" s="209" t="s">
        <v>1007</v>
      </c>
      <c r="E3316" s="210">
        <v>5434</v>
      </c>
      <c r="F3316" s="211" t="s">
        <v>1018</v>
      </c>
      <c r="G3316" s="231" t="s">
        <v>1192</v>
      </c>
      <c r="H3316" s="81" t="s">
        <v>48</v>
      </c>
      <c r="I3316" s="223"/>
      <c r="J3316" s="73"/>
      <c r="K3316" s="73"/>
      <c r="L3316" s="73"/>
      <c r="M3316" s="74"/>
      <c r="N3316" s="247"/>
      <c r="O3316" s="306"/>
      <c r="P3316" s="105"/>
      <c r="Q3316" s="75"/>
      <c r="R3316" s="75"/>
      <c r="S3316" s="75"/>
      <c r="T3316" s="75"/>
      <c r="U3316" s="75"/>
      <c r="V3316" s="75"/>
      <c r="W3316" s="75"/>
      <c r="X3316" s="75"/>
      <c r="Y3316" s="82">
        <f>MIN(X3320:X3324)</f>
        <v>100</v>
      </c>
      <c r="Z3316" s="83"/>
      <c r="AA3316" s="83"/>
      <c r="AB3316" s="75"/>
      <c r="AC3316" s="75"/>
      <c r="AD3316" s="75"/>
      <c r="AE3316" s="75"/>
      <c r="AF3316" s="75"/>
      <c r="AG3316" s="75"/>
      <c r="AH3316" s="75"/>
      <c r="AI3316" s="75"/>
      <c r="AJ3316" s="82">
        <f>MIN(AI3320:AI3324)</f>
        <v>0</v>
      </c>
      <c r="AK3316" s="83"/>
      <c r="AL3316" s="83"/>
      <c r="AM3316" s="75"/>
      <c r="AN3316" s="75"/>
      <c r="AO3316" s="75"/>
      <c r="AP3316" s="75"/>
      <c r="AQ3316" s="75"/>
      <c r="AR3316" s="75"/>
      <c r="AS3316" s="75"/>
      <c r="AT3316" s="75"/>
      <c r="AU3316" s="75"/>
      <c r="AV3316" s="75"/>
      <c r="AW3316" s="82">
        <f>MIN(AV3320:AV3324)</f>
        <v>100</v>
      </c>
      <c r="AX3316" s="83"/>
      <c r="AY3316" s="83"/>
      <c r="AZ3316" s="79"/>
      <c r="BA3316" s="80"/>
      <c r="BB3316" s="71"/>
      <c r="BC3316" s="54"/>
      <c r="BD3316" s="41">
        <v>5</v>
      </c>
      <c r="BE3316" s="52">
        <v>54</v>
      </c>
      <c r="BF3316" s="62">
        <v>5434</v>
      </c>
      <c r="BG3316" s="278" t="s">
        <v>48</v>
      </c>
    </row>
    <row r="3317" spans="1:59" s="63" customFormat="1" ht="12.75" x14ac:dyDescent="0.2">
      <c r="A3317" s="196">
        <v>5</v>
      </c>
      <c r="B3317" s="197" t="s">
        <v>938</v>
      </c>
      <c r="C3317" s="208">
        <v>54</v>
      </c>
      <c r="D3317" s="209" t="s">
        <v>1007</v>
      </c>
      <c r="E3317" s="210">
        <v>5434</v>
      </c>
      <c r="F3317" s="211" t="s">
        <v>1018</v>
      </c>
      <c r="G3317" s="231" t="s">
        <v>1192</v>
      </c>
      <c r="H3317" s="81" t="s">
        <v>49</v>
      </c>
      <c r="I3317" s="223"/>
      <c r="J3317" s="73"/>
      <c r="K3317" s="73"/>
      <c r="L3317" s="73"/>
      <c r="M3317" s="74"/>
      <c r="N3317" s="247"/>
      <c r="O3317" s="306"/>
      <c r="P3317" s="105"/>
      <c r="Q3317" s="75"/>
      <c r="R3317" s="75"/>
      <c r="S3317" s="75"/>
      <c r="T3317" s="75"/>
      <c r="U3317" s="75"/>
      <c r="V3317" s="75"/>
      <c r="W3317" s="75"/>
      <c r="X3317" s="75"/>
      <c r="Y3317" s="84">
        <f>IF(ISNUMBER(AVERAGE(X3320:X3324)),AVERAGE(X3320:X3324),0)</f>
        <v>20020</v>
      </c>
      <c r="Z3317" s="83"/>
      <c r="AA3317" s="83"/>
      <c r="AB3317" s="75"/>
      <c r="AC3317" s="75"/>
      <c r="AD3317" s="75"/>
      <c r="AE3317" s="75"/>
      <c r="AF3317" s="75"/>
      <c r="AG3317" s="75"/>
      <c r="AH3317" s="75"/>
      <c r="AI3317" s="75"/>
      <c r="AJ3317" s="84">
        <f>IF(ISNUMBER(AVERAGE(AI3320:AI3324)),AVERAGE(AI3320:AI3324),0)</f>
        <v>0</v>
      </c>
      <c r="AK3317" s="83"/>
      <c r="AL3317" s="83"/>
      <c r="AM3317" s="75"/>
      <c r="AN3317" s="75"/>
      <c r="AO3317" s="75"/>
      <c r="AP3317" s="75"/>
      <c r="AQ3317" s="75"/>
      <c r="AR3317" s="75"/>
      <c r="AS3317" s="75"/>
      <c r="AT3317" s="75"/>
      <c r="AU3317" s="75"/>
      <c r="AV3317" s="75"/>
      <c r="AW3317" s="84">
        <f>IF(ISNUMBER(AVERAGE(AV3320:AV3324)),AVERAGE(AV3320:AV3324),0)</f>
        <v>580</v>
      </c>
      <c r="AX3317" s="83"/>
      <c r="AY3317" s="83"/>
      <c r="AZ3317" s="79"/>
      <c r="BA3317" s="80"/>
      <c r="BB3317" s="71"/>
      <c r="BC3317" s="54"/>
      <c r="BD3317" s="41">
        <v>5</v>
      </c>
      <c r="BE3317" s="52">
        <v>54</v>
      </c>
      <c r="BF3317" s="62">
        <v>5434</v>
      </c>
      <c r="BG3317" s="278" t="s">
        <v>49</v>
      </c>
    </row>
    <row r="3318" spans="1:59" s="63" customFormat="1" ht="12.75" x14ac:dyDescent="0.2">
      <c r="A3318" s="196">
        <v>5</v>
      </c>
      <c r="B3318" s="197" t="s">
        <v>938</v>
      </c>
      <c r="C3318" s="208">
        <v>54</v>
      </c>
      <c r="D3318" s="209" t="s">
        <v>1007</v>
      </c>
      <c r="E3318" s="210">
        <v>5434</v>
      </c>
      <c r="F3318" s="211" t="s">
        <v>1018</v>
      </c>
      <c r="G3318" s="231" t="s">
        <v>1192</v>
      </c>
      <c r="H3318" s="81" t="s">
        <v>50</v>
      </c>
      <c r="I3318" s="223"/>
      <c r="J3318" s="73"/>
      <c r="K3318" s="73"/>
      <c r="L3318" s="73"/>
      <c r="M3318" s="74"/>
      <c r="N3318" s="247"/>
      <c r="O3318" s="306"/>
      <c r="P3318" s="105"/>
      <c r="Q3318" s="75"/>
      <c r="R3318" s="75"/>
      <c r="S3318" s="75"/>
      <c r="T3318" s="75"/>
      <c r="U3318" s="75"/>
      <c r="V3318" s="75"/>
      <c r="W3318" s="75"/>
      <c r="X3318" s="75"/>
      <c r="Y3318" s="84">
        <f>MAX(X3320:X3324)</f>
        <v>25000</v>
      </c>
      <c r="Z3318" s="83"/>
      <c r="AA3318" s="83"/>
      <c r="AB3318" s="75"/>
      <c r="AC3318" s="75"/>
      <c r="AD3318" s="75"/>
      <c r="AE3318" s="75"/>
      <c r="AF3318" s="75"/>
      <c r="AG3318" s="75"/>
      <c r="AH3318" s="75"/>
      <c r="AI3318" s="75"/>
      <c r="AJ3318" s="84">
        <f>MAX(AI3320:AI3324)</f>
        <v>0</v>
      </c>
      <c r="AK3318" s="83"/>
      <c r="AL3318" s="83"/>
      <c r="AM3318" s="75"/>
      <c r="AN3318" s="75"/>
      <c r="AO3318" s="75"/>
      <c r="AP3318" s="75"/>
      <c r="AQ3318" s="75"/>
      <c r="AR3318" s="75"/>
      <c r="AS3318" s="75"/>
      <c r="AT3318" s="75"/>
      <c r="AU3318" s="75"/>
      <c r="AV3318" s="75"/>
      <c r="AW3318" s="84">
        <f>MAX(AV3320:AV3324)</f>
        <v>2500</v>
      </c>
      <c r="AX3318" s="83"/>
      <c r="AY3318" s="83"/>
      <c r="AZ3318" s="79"/>
      <c r="BA3318" s="80"/>
      <c r="BB3318" s="71"/>
      <c r="BC3318" s="54"/>
      <c r="BD3318" s="41">
        <v>5</v>
      </c>
      <c r="BE3318" s="52">
        <v>54</v>
      </c>
      <c r="BF3318" s="62">
        <v>5434</v>
      </c>
      <c r="BG3318" s="278" t="s">
        <v>50</v>
      </c>
    </row>
    <row r="3319" spans="1:59" s="63" customFormat="1" ht="12.75" x14ac:dyDescent="0.2">
      <c r="A3319" s="196">
        <v>5</v>
      </c>
      <c r="B3319" s="197" t="s">
        <v>938</v>
      </c>
      <c r="C3319" s="208">
        <v>54</v>
      </c>
      <c r="D3319" s="209" t="s">
        <v>1007</v>
      </c>
      <c r="E3319" s="210">
        <v>5434</v>
      </c>
      <c r="F3319" s="211" t="s">
        <v>1018</v>
      </c>
      <c r="G3319" s="231" t="s">
        <v>1192</v>
      </c>
      <c r="H3319" s="85" t="s">
        <v>51</v>
      </c>
      <c r="I3319" s="223"/>
      <c r="J3319" s="73"/>
      <c r="K3319" s="73"/>
      <c r="L3319" s="73"/>
      <c r="M3319" s="74"/>
      <c r="N3319" s="248">
        <f>SUM(N3320:N3324)</f>
        <v>5</v>
      </c>
      <c r="O3319" s="293">
        <f>SUM(O3320:O3324)</f>
        <v>1</v>
      </c>
      <c r="P3319" s="292"/>
      <c r="Q3319" s="87"/>
      <c r="R3319" s="87"/>
      <c r="S3319" s="87"/>
      <c r="T3319" s="87"/>
      <c r="U3319" s="87"/>
      <c r="V3319" s="87"/>
      <c r="W3319" s="87"/>
      <c r="X3319" s="87"/>
      <c r="Y3319" s="88"/>
      <c r="Z3319" s="86">
        <f>SUM(Z3320:Z3324)</f>
        <v>20020</v>
      </c>
      <c r="AA3319" s="88"/>
      <c r="AB3319" s="87"/>
      <c r="AC3319" s="87"/>
      <c r="AD3319" s="87"/>
      <c r="AE3319" s="87"/>
      <c r="AF3319" s="87"/>
      <c r="AG3319" s="87"/>
      <c r="AH3319" s="87"/>
      <c r="AI3319" s="87"/>
      <c r="AJ3319" s="88"/>
      <c r="AK3319" s="86">
        <f>SUM(AK3320:AK3324)</f>
        <v>0</v>
      </c>
      <c r="AL3319" s="88"/>
      <c r="AM3319" s="87"/>
      <c r="AN3319" s="87"/>
      <c r="AO3319" s="87"/>
      <c r="AP3319" s="87"/>
      <c r="AQ3319" s="87"/>
      <c r="AR3319" s="87"/>
      <c r="AS3319" s="87"/>
      <c r="AT3319" s="87"/>
      <c r="AU3319" s="87"/>
      <c r="AV3319" s="87"/>
      <c r="AW3319" s="112"/>
      <c r="AX3319" s="86">
        <f>SUM(AX3320:AX3324)</f>
        <v>580</v>
      </c>
      <c r="AY3319" s="88"/>
      <c r="AZ3319" s="79"/>
      <c r="BA3319" s="80"/>
      <c r="BB3319" s="71"/>
      <c r="BC3319" s="54"/>
      <c r="BD3319" s="41">
        <v>5</v>
      </c>
      <c r="BE3319" s="52">
        <v>54</v>
      </c>
      <c r="BF3319" s="62">
        <v>5434</v>
      </c>
      <c r="BG3319" s="279" t="s">
        <v>51</v>
      </c>
    </row>
    <row r="3320" spans="1:59" s="63" customFormat="1" ht="12.75" x14ac:dyDescent="0.2">
      <c r="A3320" s="196">
        <v>5</v>
      </c>
      <c r="B3320" s="197" t="s">
        <v>938</v>
      </c>
      <c r="C3320" s="208">
        <v>54</v>
      </c>
      <c r="D3320" s="209" t="s">
        <v>1007</v>
      </c>
      <c r="E3320" s="210">
        <v>5434</v>
      </c>
      <c r="F3320" s="211" t="s">
        <v>1018</v>
      </c>
      <c r="G3320" s="231" t="s">
        <v>1192</v>
      </c>
      <c r="H3320" s="89" t="s">
        <v>52</v>
      </c>
      <c r="I3320" s="90" t="s">
        <v>1019</v>
      </c>
      <c r="J3320" s="90"/>
      <c r="K3320" s="90" t="s">
        <v>73</v>
      </c>
      <c r="L3320" s="90" t="s">
        <v>69</v>
      </c>
      <c r="M3320" s="91"/>
      <c r="N3320" s="312">
        <v>1</v>
      </c>
      <c r="O3320" s="313">
        <f>N3320/N$3319</f>
        <v>0.2</v>
      </c>
      <c r="P3320" s="104"/>
      <c r="Q3320" s="92"/>
      <c r="R3320" s="92"/>
      <c r="S3320" s="92"/>
      <c r="T3320" s="92"/>
      <c r="U3320" s="92"/>
      <c r="V3320" s="92"/>
      <c r="W3320" s="92">
        <v>1</v>
      </c>
      <c r="X3320" s="109">
        <f>P3320*P$7+Q3320*Q$7+R3320*R$7+S3320*S$7+T3320*T$7+U3320*U$7+V3320*V$7+W3320*W$7</f>
        <v>25000</v>
      </c>
      <c r="Y3320" s="83"/>
      <c r="Z3320" s="110">
        <f>X3320*$O3320</f>
        <v>5000</v>
      </c>
      <c r="AA3320" s="111"/>
      <c r="AB3320" s="92"/>
      <c r="AC3320" s="92"/>
      <c r="AD3320" s="92"/>
      <c r="AE3320" s="92"/>
      <c r="AF3320" s="92"/>
      <c r="AG3320" s="92"/>
      <c r="AH3320" s="92"/>
      <c r="AI3320" s="109">
        <f>AB3320*AB$7+AC3320*AC$7+AD3320*AD$7+AE3320*AE$7+AF3320*AF$7+AG3320*AG$7+AH3320*AH$7</f>
        <v>0</v>
      </c>
      <c r="AJ3320" s="83"/>
      <c r="AK3320" s="110">
        <f>AI3320*$O3320</f>
        <v>0</v>
      </c>
      <c r="AL3320" s="111"/>
      <c r="AM3320" s="92"/>
      <c r="AN3320" s="92"/>
      <c r="AO3320" s="92"/>
      <c r="AP3320" s="92">
        <v>1</v>
      </c>
      <c r="AQ3320" s="92"/>
      <c r="AR3320" s="92"/>
      <c r="AS3320" s="92"/>
      <c r="AT3320" s="92"/>
      <c r="AU3320" s="92"/>
      <c r="AV3320" s="109">
        <f>AM3320*AM$7+AN3320*AN$7+AO3320*AO$7+AP3320*AP$7+AQ3320*AQ$7+AR3320*AR$7+AS3320*AS$7+AT3320*AT$7+AU3320*AU$7</f>
        <v>100</v>
      </c>
      <c r="AW3320" s="75"/>
      <c r="AX3320" s="110">
        <f>AV3320*$O3320</f>
        <v>20</v>
      </c>
      <c r="AY3320" s="111"/>
      <c r="AZ3320" s="93"/>
      <c r="BA3320" s="94" t="s">
        <v>131</v>
      </c>
      <c r="BB3320" s="71"/>
      <c r="BC3320" s="54"/>
      <c r="BD3320" s="41">
        <v>5</v>
      </c>
      <c r="BE3320" s="52">
        <v>54</v>
      </c>
      <c r="BF3320" s="62">
        <v>5434</v>
      </c>
      <c r="BG3320" s="280" t="s">
        <v>52</v>
      </c>
    </row>
    <row r="3321" spans="1:59" s="63" customFormat="1" ht="12.75" x14ac:dyDescent="0.2">
      <c r="A3321" s="196">
        <v>5</v>
      </c>
      <c r="B3321" s="197" t="s">
        <v>938</v>
      </c>
      <c r="C3321" s="208">
        <v>54</v>
      </c>
      <c r="D3321" s="209" t="s">
        <v>1007</v>
      </c>
      <c r="E3321" s="210">
        <v>5434</v>
      </c>
      <c r="F3321" s="211" t="s">
        <v>1018</v>
      </c>
      <c r="G3321" s="231" t="s">
        <v>1192</v>
      </c>
      <c r="H3321" s="89"/>
      <c r="I3321" s="90" t="s">
        <v>1020</v>
      </c>
      <c r="J3321" s="90"/>
      <c r="K3321" s="90" t="s">
        <v>73</v>
      </c>
      <c r="L3321" s="90" t="s">
        <v>69</v>
      </c>
      <c r="M3321" s="91"/>
      <c r="N3321" s="312">
        <v>1</v>
      </c>
      <c r="O3321" s="313">
        <f>N3321/N$3319</f>
        <v>0.2</v>
      </c>
      <c r="P3321" s="104"/>
      <c r="Q3321" s="92"/>
      <c r="R3321" s="92"/>
      <c r="S3321" s="92"/>
      <c r="T3321" s="92"/>
      <c r="U3321" s="92"/>
      <c r="V3321" s="92"/>
      <c r="W3321" s="92">
        <v>1</v>
      </c>
      <c r="X3321" s="109">
        <f>P3321*P$7+Q3321*Q$7+R3321*R$7+S3321*S$7+T3321*T$7+U3321*U$7+V3321*V$7+W3321*W$7</f>
        <v>25000</v>
      </c>
      <c r="Y3321" s="83"/>
      <c r="Z3321" s="110">
        <f>X3321*$O3321</f>
        <v>5000</v>
      </c>
      <c r="AA3321" s="111"/>
      <c r="AB3321" s="92"/>
      <c r="AC3321" s="92"/>
      <c r="AD3321" s="92"/>
      <c r="AE3321" s="92"/>
      <c r="AF3321" s="92"/>
      <c r="AG3321" s="92"/>
      <c r="AH3321" s="92"/>
      <c r="AI3321" s="109">
        <f>AB3321*AB$7+AC3321*AC$7+AD3321*AD$7+AE3321*AE$7+AF3321*AF$7+AG3321*AG$7+AH3321*AH$7</f>
        <v>0</v>
      </c>
      <c r="AJ3321" s="83"/>
      <c r="AK3321" s="110">
        <f>AI3321*$O3321</f>
        <v>0</v>
      </c>
      <c r="AL3321" s="111"/>
      <c r="AM3321" s="92"/>
      <c r="AN3321" s="92"/>
      <c r="AO3321" s="92"/>
      <c r="AP3321" s="92">
        <v>1</v>
      </c>
      <c r="AQ3321" s="92"/>
      <c r="AR3321" s="92"/>
      <c r="AS3321" s="92"/>
      <c r="AT3321" s="92"/>
      <c r="AU3321" s="92"/>
      <c r="AV3321" s="109">
        <f>AM3321*AM$7+AN3321*AN$7+AO3321*AO$7+AP3321*AP$7+AQ3321*AQ$7+AR3321*AR$7+AS3321*AS$7+AT3321*AT$7+AU3321*AU$7</f>
        <v>100</v>
      </c>
      <c r="AW3321" s="75"/>
      <c r="AX3321" s="110">
        <f>AV3321*$O3321</f>
        <v>20</v>
      </c>
      <c r="AY3321" s="111"/>
      <c r="AZ3321" s="93"/>
      <c r="BA3321" s="94" t="s">
        <v>131</v>
      </c>
      <c r="BB3321" s="71"/>
      <c r="BC3321" s="54"/>
      <c r="BD3321" s="41">
        <v>5</v>
      </c>
      <c r="BE3321" s="52">
        <v>54</v>
      </c>
      <c r="BF3321" s="62">
        <v>5434</v>
      </c>
      <c r="BG3321" s="280" t="s">
        <v>52</v>
      </c>
    </row>
    <row r="3322" spans="1:59" s="63" customFormat="1" ht="12.75" x14ac:dyDescent="0.2">
      <c r="A3322" s="196">
        <v>5</v>
      </c>
      <c r="B3322" s="197" t="s">
        <v>938</v>
      </c>
      <c r="C3322" s="208">
        <v>54</v>
      </c>
      <c r="D3322" s="209" t="s">
        <v>1007</v>
      </c>
      <c r="E3322" s="210">
        <v>5434</v>
      </c>
      <c r="F3322" s="211" t="s">
        <v>1018</v>
      </c>
      <c r="G3322" s="231" t="s">
        <v>1192</v>
      </c>
      <c r="H3322" s="89"/>
      <c r="I3322" s="90" t="s">
        <v>1014</v>
      </c>
      <c r="J3322" s="90"/>
      <c r="K3322" s="90" t="s">
        <v>73</v>
      </c>
      <c r="L3322" s="90" t="s">
        <v>69</v>
      </c>
      <c r="M3322" s="91"/>
      <c r="N3322" s="312">
        <v>1</v>
      </c>
      <c r="O3322" s="313">
        <f>N3322/N$3319</f>
        <v>0.2</v>
      </c>
      <c r="P3322" s="104"/>
      <c r="Q3322" s="92"/>
      <c r="R3322" s="92"/>
      <c r="S3322" s="92"/>
      <c r="T3322" s="92"/>
      <c r="U3322" s="92"/>
      <c r="V3322" s="92"/>
      <c r="W3322" s="92">
        <v>1</v>
      </c>
      <c r="X3322" s="109">
        <f>P3322*P$7+Q3322*Q$7+R3322*R$7+S3322*S$7+T3322*T$7+U3322*U$7+V3322*V$7+W3322*W$7</f>
        <v>25000</v>
      </c>
      <c r="Y3322" s="83"/>
      <c r="Z3322" s="110">
        <f>X3322*$O3322</f>
        <v>5000</v>
      </c>
      <c r="AA3322" s="111"/>
      <c r="AB3322" s="92"/>
      <c r="AC3322" s="92"/>
      <c r="AD3322" s="92"/>
      <c r="AE3322" s="92"/>
      <c r="AF3322" s="92"/>
      <c r="AG3322" s="92"/>
      <c r="AH3322" s="92"/>
      <c r="AI3322" s="109">
        <f>AB3322*AB$7+AC3322*AC$7+AD3322*AD$7+AE3322*AE$7+AF3322*AF$7+AG3322*AG$7+AH3322*AH$7</f>
        <v>0</v>
      </c>
      <c r="AJ3322" s="83"/>
      <c r="AK3322" s="110">
        <f>AI3322*$O3322</f>
        <v>0</v>
      </c>
      <c r="AL3322" s="111"/>
      <c r="AM3322" s="92"/>
      <c r="AN3322" s="92"/>
      <c r="AO3322" s="92"/>
      <c r="AP3322" s="92">
        <v>1</v>
      </c>
      <c r="AQ3322" s="92"/>
      <c r="AR3322" s="92"/>
      <c r="AS3322" s="92"/>
      <c r="AT3322" s="92"/>
      <c r="AU3322" s="92"/>
      <c r="AV3322" s="109">
        <f>AM3322*AM$7+AN3322*AN$7+AO3322*AO$7+AP3322*AP$7+AQ3322*AQ$7+AR3322*AR$7+AS3322*AS$7+AT3322*AT$7+AU3322*AU$7</f>
        <v>100</v>
      </c>
      <c r="AW3322" s="75"/>
      <c r="AX3322" s="110">
        <f>AV3322*$O3322</f>
        <v>20</v>
      </c>
      <c r="AY3322" s="111"/>
      <c r="AZ3322" s="93"/>
      <c r="BA3322" s="94" t="s">
        <v>131</v>
      </c>
      <c r="BB3322" s="71"/>
      <c r="BC3322" s="54"/>
      <c r="BD3322" s="41">
        <v>5</v>
      </c>
      <c r="BE3322" s="52">
        <v>54</v>
      </c>
      <c r="BF3322" s="62">
        <v>5434</v>
      </c>
      <c r="BG3322" s="280" t="s">
        <v>52</v>
      </c>
    </row>
    <row r="3323" spans="1:59" s="63" customFormat="1" ht="12.75" x14ac:dyDescent="0.2">
      <c r="A3323" s="196">
        <v>5</v>
      </c>
      <c r="B3323" s="197" t="s">
        <v>938</v>
      </c>
      <c r="C3323" s="208">
        <v>54</v>
      </c>
      <c r="D3323" s="209" t="s">
        <v>1007</v>
      </c>
      <c r="E3323" s="210">
        <v>5434</v>
      </c>
      <c r="F3323" s="211" t="s">
        <v>1018</v>
      </c>
      <c r="G3323" s="231" t="s">
        <v>1192</v>
      </c>
      <c r="H3323" s="89"/>
      <c r="I3323" s="90" t="s">
        <v>1021</v>
      </c>
      <c r="J3323" s="90"/>
      <c r="K3323" s="90" t="s">
        <v>73</v>
      </c>
      <c r="L3323" s="90" t="s">
        <v>69</v>
      </c>
      <c r="M3323" s="91"/>
      <c r="N3323" s="312">
        <v>1</v>
      </c>
      <c r="O3323" s="313">
        <f>N3323/N$3319</f>
        <v>0.2</v>
      </c>
      <c r="P3323" s="104"/>
      <c r="Q3323" s="92"/>
      <c r="R3323" s="92"/>
      <c r="S3323" s="92"/>
      <c r="T3323" s="92"/>
      <c r="U3323" s="92"/>
      <c r="V3323" s="92"/>
      <c r="W3323" s="92">
        <v>1</v>
      </c>
      <c r="X3323" s="109">
        <f>P3323*P$7+Q3323*Q$7+R3323*R$7+S3323*S$7+T3323*T$7+U3323*U$7+V3323*V$7+W3323*W$7</f>
        <v>25000</v>
      </c>
      <c r="Y3323" s="83"/>
      <c r="Z3323" s="110">
        <f>X3323*$O3323</f>
        <v>5000</v>
      </c>
      <c r="AA3323" s="111"/>
      <c r="AB3323" s="92"/>
      <c r="AC3323" s="92"/>
      <c r="AD3323" s="92"/>
      <c r="AE3323" s="92"/>
      <c r="AF3323" s="92"/>
      <c r="AG3323" s="92"/>
      <c r="AH3323" s="92"/>
      <c r="AI3323" s="109">
        <f>AB3323*AB$7+AC3323*AC$7+AD3323*AD$7+AE3323*AE$7+AF3323*AF$7+AG3323*AG$7+AH3323*AH$7</f>
        <v>0</v>
      </c>
      <c r="AJ3323" s="83"/>
      <c r="AK3323" s="110">
        <f>AI3323*$O3323</f>
        <v>0</v>
      </c>
      <c r="AL3323" s="111"/>
      <c r="AM3323" s="92"/>
      <c r="AN3323" s="92"/>
      <c r="AO3323" s="92"/>
      <c r="AP3323" s="92">
        <v>1</v>
      </c>
      <c r="AQ3323" s="92"/>
      <c r="AR3323" s="92"/>
      <c r="AS3323" s="92"/>
      <c r="AT3323" s="92"/>
      <c r="AU3323" s="92"/>
      <c r="AV3323" s="109">
        <f>AM3323*AM$7+AN3323*AN$7+AO3323*AO$7+AP3323*AP$7+AQ3323*AQ$7+AR3323*AR$7+AS3323*AS$7+AT3323*AT$7+AU3323*AU$7</f>
        <v>100</v>
      </c>
      <c r="AW3323" s="75"/>
      <c r="AX3323" s="110">
        <f>AV3323*$O3323</f>
        <v>20</v>
      </c>
      <c r="AY3323" s="111"/>
      <c r="AZ3323" s="93"/>
      <c r="BA3323" s="94" t="s">
        <v>131</v>
      </c>
      <c r="BB3323" s="71"/>
      <c r="BC3323" s="54"/>
      <c r="BD3323" s="41">
        <v>5</v>
      </c>
      <c r="BE3323" s="52">
        <v>54</v>
      </c>
      <c r="BF3323" s="62">
        <v>5434</v>
      </c>
      <c r="BG3323" s="280" t="s">
        <v>52</v>
      </c>
    </row>
    <row r="3324" spans="1:59" s="63" customFormat="1" ht="12.75" x14ac:dyDescent="0.2">
      <c r="A3324" s="196">
        <v>5</v>
      </c>
      <c r="B3324" s="197" t="s">
        <v>938</v>
      </c>
      <c r="C3324" s="208">
        <v>54</v>
      </c>
      <c r="D3324" s="209" t="s">
        <v>1007</v>
      </c>
      <c r="E3324" s="210">
        <v>5434</v>
      </c>
      <c r="F3324" s="211" t="s">
        <v>1018</v>
      </c>
      <c r="G3324" s="231" t="s">
        <v>1192</v>
      </c>
      <c r="H3324" s="89"/>
      <c r="I3324" s="90" t="s">
        <v>410</v>
      </c>
      <c r="J3324" s="90"/>
      <c r="K3324" s="90" t="s">
        <v>64</v>
      </c>
      <c r="L3324" s="90" t="s">
        <v>141</v>
      </c>
      <c r="M3324" s="91"/>
      <c r="N3324" s="312">
        <v>1</v>
      </c>
      <c r="O3324" s="313">
        <f>N3324/N$3319</f>
        <v>0.2</v>
      </c>
      <c r="P3324" s="104">
        <v>1</v>
      </c>
      <c r="Q3324" s="92"/>
      <c r="R3324" s="92"/>
      <c r="S3324" s="92"/>
      <c r="T3324" s="92"/>
      <c r="U3324" s="92"/>
      <c r="V3324" s="92"/>
      <c r="W3324" s="92"/>
      <c r="X3324" s="109">
        <f>P3324*P$7+Q3324*Q$7+R3324*R$7+S3324*S$7+T3324*T$7+U3324*U$7+V3324*V$7+W3324*W$7</f>
        <v>100</v>
      </c>
      <c r="Y3324" s="83"/>
      <c r="Z3324" s="110">
        <f>X3324*$O3324</f>
        <v>20</v>
      </c>
      <c r="AA3324" s="111"/>
      <c r="AB3324" s="92"/>
      <c r="AC3324" s="92"/>
      <c r="AD3324" s="92"/>
      <c r="AE3324" s="92"/>
      <c r="AF3324" s="92"/>
      <c r="AG3324" s="92"/>
      <c r="AH3324" s="92"/>
      <c r="AI3324" s="109">
        <f>AB3324*AB$7+AC3324*AC$7+AD3324*AD$7+AE3324*AE$7+AF3324*AF$7+AG3324*AG$7+AH3324*AH$7</f>
        <v>0</v>
      </c>
      <c r="AJ3324" s="83"/>
      <c r="AK3324" s="110">
        <f>AI3324*$O3324</f>
        <v>0</v>
      </c>
      <c r="AL3324" s="111"/>
      <c r="AM3324" s="92"/>
      <c r="AN3324" s="92"/>
      <c r="AO3324" s="92"/>
      <c r="AP3324" s="92"/>
      <c r="AQ3324" s="92"/>
      <c r="AR3324" s="92"/>
      <c r="AS3324" s="92"/>
      <c r="AT3324" s="92">
        <v>1</v>
      </c>
      <c r="AU3324" s="92"/>
      <c r="AV3324" s="109">
        <f>AM3324*AM$7+AN3324*AN$7+AO3324*AO$7+AP3324*AP$7+AQ3324*AQ$7+AR3324*AR$7+AS3324*AS$7+AT3324*AT$7+AU3324*AU$7</f>
        <v>2500</v>
      </c>
      <c r="AW3324" s="75"/>
      <c r="AX3324" s="110">
        <f>AV3324*$O3324</f>
        <v>500</v>
      </c>
      <c r="AY3324" s="111"/>
      <c r="AZ3324" s="93"/>
      <c r="BA3324" s="94" t="s">
        <v>131</v>
      </c>
      <c r="BB3324" s="71"/>
      <c r="BC3324" s="54"/>
      <c r="BD3324" s="41">
        <v>5</v>
      </c>
      <c r="BE3324" s="52">
        <v>54</v>
      </c>
      <c r="BF3324" s="62">
        <v>5434</v>
      </c>
      <c r="BG3324" s="280" t="s">
        <v>52</v>
      </c>
    </row>
    <row r="3325" spans="1:59" s="63" customFormat="1" ht="12.75" x14ac:dyDescent="0.2">
      <c r="A3325" s="196">
        <v>5</v>
      </c>
      <c r="B3325" s="197" t="s">
        <v>938</v>
      </c>
      <c r="C3325" s="208">
        <v>54</v>
      </c>
      <c r="D3325" s="209" t="s">
        <v>1007</v>
      </c>
      <c r="E3325" s="210">
        <v>5434</v>
      </c>
      <c r="F3325" s="211" t="s">
        <v>1018</v>
      </c>
      <c r="G3325" s="231" t="s">
        <v>1192</v>
      </c>
      <c r="H3325" s="65"/>
      <c r="I3325" s="222"/>
      <c r="J3325" s="66"/>
      <c r="K3325" s="66"/>
      <c r="L3325" s="66"/>
      <c r="M3325" s="64"/>
      <c r="N3325" s="304"/>
      <c r="O3325" s="305"/>
      <c r="P3325" s="127"/>
      <c r="Q3325" s="67"/>
      <c r="R3325" s="67"/>
      <c r="S3325" s="67"/>
      <c r="T3325" s="67"/>
      <c r="U3325" s="67"/>
      <c r="V3325" s="67"/>
      <c r="W3325" s="67"/>
      <c r="X3325" s="67"/>
      <c r="Y3325" s="68"/>
      <c r="Z3325" s="68"/>
      <c r="AA3325" s="68"/>
      <c r="AB3325" s="67"/>
      <c r="AC3325" s="67"/>
      <c r="AD3325" s="67"/>
      <c r="AE3325" s="67"/>
      <c r="AF3325" s="67"/>
      <c r="AG3325" s="67"/>
      <c r="AH3325" s="67"/>
      <c r="AI3325" s="67"/>
      <c r="AJ3325" s="68"/>
      <c r="AK3325" s="68"/>
      <c r="AL3325" s="68"/>
      <c r="AM3325" s="67"/>
      <c r="AN3325" s="67"/>
      <c r="AO3325" s="67"/>
      <c r="AP3325" s="67"/>
      <c r="AQ3325" s="67"/>
      <c r="AR3325" s="67"/>
      <c r="AS3325" s="67"/>
      <c r="AT3325" s="67"/>
      <c r="AU3325" s="67"/>
      <c r="AV3325" s="67"/>
      <c r="AW3325" s="67"/>
      <c r="AX3325" s="68"/>
      <c r="AY3325" s="68"/>
      <c r="AZ3325" s="69"/>
      <c r="BA3325" s="70"/>
      <c r="BB3325" s="71"/>
      <c r="BC3325" s="54"/>
      <c r="BD3325" s="41">
        <v>5</v>
      </c>
      <c r="BE3325" s="52">
        <v>54</v>
      </c>
      <c r="BF3325" s="62"/>
      <c r="BG3325" s="275"/>
    </row>
    <row r="3326" spans="1:59" s="63" customFormat="1" ht="12.75" x14ac:dyDescent="0.2">
      <c r="A3326" s="196">
        <v>5</v>
      </c>
      <c r="B3326" s="197" t="s">
        <v>938</v>
      </c>
      <c r="C3326" s="208">
        <v>54</v>
      </c>
      <c r="D3326" s="209" t="s">
        <v>1007</v>
      </c>
      <c r="E3326" s="210">
        <v>5434</v>
      </c>
      <c r="F3326" s="211" t="s">
        <v>1018</v>
      </c>
      <c r="G3326" s="230"/>
      <c r="H3326" s="56"/>
      <c r="I3326" s="221"/>
      <c r="J3326" s="57"/>
      <c r="K3326" s="57"/>
      <c r="L3326" s="57"/>
      <c r="M3326" s="55"/>
      <c r="N3326" s="303"/>
      <c r="O3326" s="245"/>
      <c r="P3326" s="122"/>
      <c r="Q3326" s="58"/>
      <c r="R3326" s="58"/>
      <c r="S3326" s="58"/>
      <c r="T3326" s="58"/>
      <c r="U3326" s="58"/>
      <c r="V3326" s="58"/>
      <c r="W3326" s="58"/>
      <c r="X3326" s="58"/>
      <c r="Y3326" s="59"/>
      <c r="Z3326" s="59"/>
      <c r="AA3326" s="59"/>
      <c r="AB3326" s="58"/>
      <c r="AC3326" s="58"/>
      <c r="AD3326" s="58"/>
      <c r="AE3326" s="58"/>
      <c r="AF3326" s="58"/>
      <c r="AG3326" s="58"/>
      <c r="AH3326" s="58"/>
      <c r="AI3326" s="58"/>
      <c r="AJ3326" s="59"/>
      <c r="AK3326" s="59"/>
      <c r="AL3326" s="59"/>
      <c r="AM3326" s="58"/>
      <c r="AN3326" s="58"/>
      <c r="AO3326" s="58"/>
      <c r="AP3326" s="58"/>
      <c r="AQ3326" s="58"/>
      <c r="AR3326" s="58"/>
      <c r="AS3326" s="58"/>
      <c r="AT3326" s="58"/>
      <c r="AU3326" s="58"/>
      <c r="AV3326" s="58"/>
      <c r="AW3326" s="58"/>
      <c r="AX3326" s="59"/>
      <c r="AY3326" s="59"/>
      <c r="AZ3326" s="60"/>
      <c r="BA3326" s="61"/>
      <c r="BB3326" s="54"/>
      <c r="BC3326" s="54"/>
      <c r="BD3326" s="41">
        <v>5</v>
      </c>
      <c r="BE3326" s="52">
        <v>54</v>
      </c>
      <c r="BF3326" s="62">
        <v>5434</v>
      </c>
      <c r="BG3326" s="274"/>
    </row>
    <row r="3327" spans="1:59" s="63" customFormat="1" ht="12.75" x14ac:dyDescent="0.2">
      <c r="A3327" s="196">
        <v>5</v>
      </c>
      <c r="B3327" s="197" t="s">
        <v>938</v>
      </c>
      <c r="C3327" s="208">
        <v>54</v>
      </c>
      <c r="D3327" s="209" t="s">
        <v>1007</v>
      </c>
      <c r="E3327" s="210">
        <v>5434</v>
      </c>
      <c r="F3327" s="211" t="s">
        <v>1018</v>
      </c>
      <c r="G3327" s="231"/>
      <c r="H3327" s="65"/>
      <c r="I3327" s="222"/>
      <c r="J3327" s="66"/>
      <c r="K3327" s="66"/>
      <c r="L3327" s="66"/>
      <c r="M3327" s="64"/>
      <c r="N3327" s="304"/>
      <c r="O3327" s="305"/>
      <c r="P3327" s="127"/>
      <c r="Q3327" s="67"/>
      <c r="R3327" s="67"/>
      <c r="S3327" s="67"/>
      <c r="T3327" s="67"/>
      <c r="U3327" s="67"/>
      <c r="V3327" s="67"/>
      <c r="W3327" s="67"/>
      <c r="X3327" s="67"/>
      <c r="Y3327" s="68"/>
      <c r="Z3327" s="68"/>
      <c r="AA3327" s="68"/>
      <c r="AB3327" s="67"/>
      <c r="AC3327" s="67"/>
      <c r="AD3327" s="67"/>
      <c r="AE3327" s="67"/>
      <c r="AF3327" s="67"/>
      <c r="AG3327" s="67"/>
      <c r="AH3327" s="67"/>
      <c r="AI3327" s="67"/>
      <c r="AJ3327" s="68"/>
      <c r="AK3327" s="68"/>
      <c r="AL3327" s="68"/>
      <c r="AM3327" s="67"/>
      <c r="AN3327" s="67"/>
      <c r="AO3327" s="67"/>
      <c r="AP3327" s="67"/>
      <c r="AQ3327" s="67"/>
      <c r="AR3327" s="67"/>
      <c r="AS3327" s="67"/>
      <c r="AT3327" s="67"/>
      <c r="AU3327" s="67"/>
      <c r="AV3327" s="67"/>
      <c r="AW3327" s="67"/>
      <c r="AX3327" s="68"/>
      <c r="AY3327" s="68"/>
      <c r="AZ3327" s="69"/>
      <c r="BA3327" s="70"/>
      <c r="BB3327" s="71"/>
      <c r="BC3327" s="54"/>
      <c r="BD3327" s="41">
        <v>5</v>
      </c>
      <c r="BE3327" s="52">
        <v>54</v>
      </c>
      <c r="BF3327" s="62">
        <v>5434</v>
      </c>
      <c r="BG3327" s="275"/>
    </row>
    <row r="3328" spans="1:59" s="63" customFormat="1" ht="12.75" x14ac:dyDescent="0.2">
      <c r="A3328" s="196">
        <v>5</v>
      </c>
      <c r="B3328" s="197" t="s">
        <v>938</v>
      </c>
      <c r="C3328" s="208">
        <v>54</v>
      </c>
      <c r="D3328" s="209" t="s">
        <v>1007</v>
      </c>
      <c r="E3328" s="210">
        <v>5434</v>
      </c>
      <c r="F3328" s="211" t="s">
        <v>1018</v>
      </c>
      <c r="G3328" s="231" t="s">
        <v>729</v>
      </c>
      <c r="H3328" s="72" t="s">
        <v>1233</v>
      </c>
      <c r="I3328" s="223" t="s">
        <v>1247</v>
      </c>
      <c r="J3328" s="73"/>
      <c r="K3328" s="73"/>
      <c r="L3328" s="73"/>
      <c r="M3328" s="74"/>
      <c r="N3328" s="247"/>
      <c r="O3328" s="306"/>
      <c r="P3328" s="105"/>
      <c r="Q3328" s="75"/>
      <c r="R3328" s="75"/>
      <c r="S3328" s="75"/>
      <c r="T3328" s="75"/>
      <c r="U3328" s="75"/>
      <c r="V3328" s="75"/>
      <c r="W3328" s="75"/>
      <c r="X3328" s="75"/>
      <c r="Y3328" s="76" t="s">
        <v>1241</v>
      </c>
      <c r="Z3328" s="77" t="s">
        <v>1241</v>
      </c>
      <c r="AA3328" s="78">
        <f>AA$2549</f>
        <v>5000</v>
      </c>
      <c r="AB3328" s="75"/>
      <c r="AC3328" s="75"/>
      <c r="AD3328" s="75"/>
      <c r="AE3328" s="75"/>
      <c r="AF3328" s="75"/>
      <c r="AG3328" s="75"/>
      <c r="AH3328" s="75"/>
      <c r="AI3328" s="75"/>
      <c r="AJ3328" s="76" t="s">
        <v>1241</v>
      </c>
      <c r="AK3328" s="77" t="s">
        <v>1241</v>
      </c>
      <c r="AL3328" s="78">
        <f>AL$2549</f>
        <v>0</v>
      </c>
      <c r="AM3328" s="75"/>
      <c r="AN3328" s="75"/>
      <c r="AO3328" s="75"/>
      <c r="AP3328" s="75"/>
      <c r="AQ3328" s="75"/>
      <c r="AR3328" s="75"/>
      <c r="AS3328" s="75"/>
      <c r="AT3328" s="75"/>
      <c r="AU3328" s="75"/>
      <c r="AV3328" s="75"/>
      <c r="AW3328" s="76" t="s">
        <v>1241</v>
      </c>
      <c r="AX3328" s="77" t="s">
        <v>1241</v>
      </c>
      <c r="AY3328" s="78">
        <f>AY$2549</f>
        <v>500</v>
      </c>
      <c r="AZ3328" s="79"/>
      <c r="BA3328" s="80" t="str">
        <f>I3328</f>
        <v>&gt; see 4711, Thermal insulation</v>
      </c>
      <c r="BB3328" s="71"/>
      <c r="BC3328" s="95"/>
      <c r="BD3328" s="41">
        <f>A3328</f>
        <v>5</v>
      </c>
      <c r="BE3328" s="52">
        <f>C3328</f>
        <v>54</v>
      </c>
      <c r="BF3328" s="62">
        <f>E3328</f>
        <v>5434</v>
      </c>
      <c r="BG3328" s="276" t="str">
        <f>H3328</f>
        <v>Default Scenario (Link)</v>
      </c>
    </row>
    <row r="3329" spans="1:59" s="63" customFormat="1" ht="12.75" x14ac:dyDescent="0.2">
      <c r="A3329" s="196">
        <v>5</v>
      </c>
      <c r="B3329" s="197" t="s">
        <v>938</v>
      </c>
      <c r="C3329" s="208">
        <v>54</v>
      </c>
      <c r="D3329" s="209" t="s">
        <v>1007</v>
      </c>
      <c r="E3329" s="210">
        <v>5434</v>
      </c>
      <c r="F3329" s="211" t="s">
        <v>1018</v>
      </c>
      <c r="G3329" s="231"/>
      <c r="H3329" s="65"/>
      <c r="I3329" s="222"/>
      <c r="J3329" s="66"/>
      <c r="K3329" s="66"/>
      <c r="L3329" s="66"/>
      <c r="M3329" s="64"/>
      <c r="N3329" s="304"/>
      <c r="O3329" s="305"/>
      <c r="P3329" s="127"/>
      <c r="Q3329" s="67"/>
      <c r="R3329" s="67"/>
      <c r="S3329" s="67"/>
      <c r="T3329" s="67"/>
      <c r="U3329" s="67"/>
      <c r="V3329" s="67"/>
      <c r="W3329" s="67"/>
      <c r="X3329" s="67"/>
      <c r="Y3329" s="68"/>
      <c r="Z3329" s="68"/>
      <c r="AA3329" s="68"/>
      <c r="AB3329" s="67"/>
      <c r="AC3329" s="67"/>
      <c r="AD3329" s="67"/>
      <c r="AE3329" s="67"/>
      <c r="AF3329" s="67"/>
      <c r="AG3329" s="67"/>
      <c r="AH3329" s="67"/>
      <c r="AI3329" s="67"/>
      <c r="AJ3329" s="68"/>
      <c r="AK3329" s="68"/>
      <c r="AL3329" s="68"/>
      <c r="AM3329" s="67"/>
      <c r="AN3329" s="67"/>
      <c r="AO3329" s="67"/>
      <c r="AP3329" s="67"/>
      <c r="AQ3329" s="67"/>
      <c r="AR3329" s="67"/>
      <c r="AS3329" s="67"/>
      <c r="AT3329" s="67"/>
      <c r="AU3329" s="67"/>
      <c r="AV3329" s="67"/>
      <c r="AW3329" s="67"/>
      <c r="AX3329" s="68"/>
      <c r="AY3329" s="68"/>
      <c r="AZ3329" s="69"/>
      <c r="BA3329" s="70"/>
      <c r="BB3329" s="71"/>
      <c r="BC3329" s="54"/>
      <c r="BD3329" s="41">
        <v>5</v>
      </c>
      <c r="BE3329" s="52">
        <v>54</v>
      </c>
      <c r="BF3329" s="62"/>
      <c r="BG3329" s="275"/>
    </row>
    <row r="3330" spans="1:59" s="63" customFormat="1" ht="12.75" x14ac:dyDescent="0.2">
      <c r="A3330" s="196">
        <v>5</v>
      </c>
      <c r="B3330" s="197" t="s">
        <v>938</v>
      </c>
      <c r="C3330" s="208">
        <v>54</v>
      </c>
      <c r="D3330" s="209" t="s">
        <v>1007</v>
      </c>
      <c r="E3330" s="210">
        <v>5434</v>
      </c>
      <c r="F3330" s="211" t="s">
        <v>1018</v>
      </c>
      <c r="G3330" s="230"/>
      <c r="H3330" s="56"/>
      <c r="I3330" s="221"/>
      <c r="J3330" s="57"/>
      <c r="K3330" s="57"/>
      <c r="L3330" s="57"/>
      <c r="M3330" s="55"/>
      <c r="N3330" s="303"/>
      <c r="O3330" s="245"/>
      <c r="P3330" s="122"/>
      <c r="Q3330" s="58"/>
      <c r="R3330" s="58"/>
      <c r="S3330" s="58"/>
      <c r="T3330" s="58"/>
      <c r="U3330" s="58"/>
      <c r="V3330" s="58"/>
      <c r="W3330" s="58"/>
      <c r="X3330" s="58"/>
      <c r="Y3330" s="59"/>
      <c r="Z3330" s="59"/>
      <c r="AA3330" s="59"/>
      <c r="AB3330" s="58"/>
      <c r="AC3330" s="58"/>
      <c r="AD3330" s="58"/>
      <c r="AE3330" s="58"/>
      <c r="AF3330" s="58"/>
      <c r="AG3330" s="58"/>
      <c r="AH3330" s="58"/>
      <c r="AI3330" s="58"/>
      <c r="AJ3330" s="59"/>
      <c r="AK3330" s="59"/>
      <c r="AL3330" s="59"/>
      <c r="AM3330" s="58"/>
      <c r="AN3330" s="58"/>
      <c r="AO3330" s="58"/>
      <c r="AP3330" s="58"/>
      <c r="AQ3330" s="58"/>
      <c r="AR3330" s="58"/>
      <c r="AS3330" s="58"/>
      <c r="AT3330" s="58"/>
      <c r="AU3330" s="58"/>
      <c r="AV3330" s="58"/>
      <c r="AW3330" s="58"/>
      <c r="AX3330" s="59"/>
      <c r="AY3330" s="59"/>
      <c r="AZ3330" s="60"/>
      <c r="BA3330" s="61"/>
      <c r="BB3330" s="54"/>
      <c r="BC3330" s="54"/>
      <c r="BD3330" s="41">
        <v>5</v>
      </c>
      <c r="BE3330" s="52">
        <v>54</v>
      </c>
      <c r="BF3330" s="62">
        <v>5434</v>
      </c>
      <c r="BG3330" s="274"/>
    </row>
    <row r="3331" spans="1:59" s="53" customFormat="1" ht="18.75" x14ac:dyDescent="0.3">
      <c r="A3331" s="202">
        <v>5</v>
      </c>
      <c r="B3331" s="203" t="s">
        <v>938</v>
      </c>
      <c r="C3331" s="205">
        <v>55</v>
      </c>
      <c r="D3331" s="206" t="s">
        <v>1022</v>
      </c>
      <c r="E3331" s="207"/>
      <c r="F3331" s="207"/>
      <c r="G3331" s="229"/>
      <c r="H3331" s="44"/>
      <c r="I3331" s="226"/>
      <c r="J3331" s="192"/>
      <c r="K3331" s="192"/>
      <c r="L3331" s="192"/>
      <c r="M3331" s="194"/>
      <c r="N3331" s="302"/>
      <c r="O3331" s="298"/>
      <c r="P3331" s="47"/>
      <c r="Q3331" s="47"/>
      <c r="R3331" s="47"/>
      <c r="S3331" s="47"/>
      <c r="T3331" s="47"/>
      <c r="U3331" s="47"/>
      <c r="V3331" s="47"/>
      <c r="W3331" s="47"/>
      <c r="X3331" s="47"/>
      <c r="Y3331" s="48"/>
      <c r="Z3331" s="48"/>
      <c r="AA3331" s="48"/>
      <c r="AB3331" s="47"/>
      <c r="AC3331" s="47"/>
      <c r="AD3331" s="47"/>
      <c r="AE3331" s="47"/>
      <c r="AF3331" s="47"/>
      <c r="AG3331" s="47"/>
      <c r="AH3331" s="47"/>
      <c r="AI3331" s="47"/>
      <c r="AJ3331" s="48"/>
      <c r="AK3331" s="48"/>
      <c r="AL3331" s="48"/>
      <c r="AM3331" s="47"/>
      <c r="AN3331" s="47"/>
      <c r="AO3331" s="47"/>
      <c r="AP3331" s="47"/>
      <c r="AQ3331" s="47"/>
      <c r="AR3331" s="47"/>
      <c r="AS3331" s="47"/>
      <c r="AT3331" s="47"/>
      <c r="AU3331" s="47"/>
      <c r="AV3331" s="47"/>
      <c r="AW3331" s="47"/>
      <c r="AX3331" s="48"/>
      <c r="AY3331" s="333"/>
      <c r="AZ3331" s="49"/>
      <c r="BA3331" s="50"/>
      <c r="BB3331" s="51"/>
      <c r="BC3331" s="45"/>
      <c r="BD3331" s="41">
        <v>5</v>
      </c>
      <c r="BE3331" s="52">
        <v>55</v>
      </c>
      <c r="BF3331" s="52" t="s">
        <v>1022</v>
      </c>
      <c r="BG3331" s="273"/>
    </row>
    <row r="3332" spans="1:59" x14ac:dyDescent="0.25">
      <c r="A3332" s="196">
        <v>5</v>
      </c>
      <c r="B3332" s="197" t="s">
        <v>938</v>
      </c>
      <c r="C3332" s="208">
        <v>55</v>
      </c>
      <c r="D3332" s="209" t="s">
        <v>1022</v>
      </c>
      <c r="E3332" s="212">
        <v>5571</v>
      </c>
      <c r="F3332" s="213" t="s">
        <v>1023</v>
      </c>
      <c r="G3332" s="234"/>
      <c r="H3332" s="138"/>
      <c r="I3332" s="224"/>
      <c r="J3332" s="98"/>
      <c r="K3332" s="98"/>
      <c r="L3332" s="98"/>
      <c r="M3332" s="137"/>
      <c r="N3332" s="322"/>
      <c r="O3332" s="323"/>
      <c r="P3332" s="139"/>
      <c r="Q3332" s="139"/>
      <c r="R3332" s="139"/>
      <c r="S3332" s="139"/>
      <c r="T3332" s="139"/>
      <c r="U3332" s="139"/>
      <c r="V3332" s="139"/>
      <c r="W3332" s="139"/>
      <c r="X3332" s="139"/>
      <c r="Y3332" s="100"/>
      <c r="Z3332" s="125"/>
      <c r="AA3332" s="125"/>
      <c r="AB3332" s="139"/>
      <c r="AC3332" s="139"/>
      <c r="AD3332" s="139"/>
      <c r="AE3332" s="139"/>
      <c r="AF3332" s="139"/>
      <c r="AG3332" s="139"/>
      <c r="AH3332" s="139"/>
      <c r="AI3332" s="139"/>
      <c r="AJ3332" s="100"/>
      <c r="AK3332" s="125"/>
      <c r="AL3332" s="125"/>
      <c r="AM3332" s="139"/>
      <c r="AN3332" s="139"/>
      <c r="AO3332" s="139"/>
      <c r="AP3332" s="139"/>
      <c r="AQ3332" s="139"/>
      <c r="AR3332" s="139"/>
      <c r="AS3332" s="139"/>
      <c r="AT3332" s="139"/>
      <c r="AU3332" s="139"/>
      <c r="AV3332" s="139"/>
      <c r="AW3332" s="99"/>
      <c r="AX3332" s="125"/>
      <c r="AY3332" s="100"/>
      <c r="AZ3332" s="140"/>
      <c r="BA3332" s="141"/>
      <c r="BB3332" s="136"/>
      <c r="BC3332" s="136"/>
      <c r="BD3332" s="41">
        <v>5</v>
      </c>
      <c r="BE3332" s="52">
        <v>55</v>
      </c>
      <c r="BF3332" s="103">
        <v>5571</v>
      </c>
      <c r="BG3332" s="283"/>
    </row>
    <row r="3333" spans="1:59" s="63" customFormat="1" ht="12.75" x14ac:dyDescent="0.2">
      <c r="A3333" s="196">
        <v>5</v>
      </c>
      <c r="B3333" s="197" t="s">
        <v>938</v>
      </c>
      <c r="C3333" s="208">
        <v>55</v>
      </c>
      <c r="D3333" s="209" t="s">
        <v>1022</v>
      </c>
      <c r="E3333" s="212">
        <v>5571</v>
      </c>
      <c r="F3333" s="213" t="s">
        <v>1023</v>
      </c>
      <c r="G3333" s="232"/>
      <c r="H3333" s="97"/>
      <c r="I3333" s="224"/>
      <c r="J3333" s="98"/>
      <c r="K3333" s="98"/>
      <c r="L3333" s="98"/>
      <c r="M3333" s="96"/>
      <c r="N3333" s="307"/>
      <c r="O3333" s="246"/>
      <c r="P3333" s="124"/>
      <c r="Q3333" s="99"/>
      <c r="R3333" s="99"/>
      <c r="S3333" s="99"/>
      <c r="T3333" s="99"/>
      <c r="U3333" s="99"/>
      <c r="V3333" s="99"/>
      <c r="W3333" s="99"/>
      <c r="X3333" s="99"/>
      <c r="Y3333" s="100"/>
      <c r="Z3333" s="100"/>
      <c r="AA3333" s="100"/>
      <c r="AB3333" s="99"/>
      <c r="AC3333" s="99"/>
      <c r="AD3333" s="99"/>
      <c r="AE3333" s="99"/>
      <c r="AF3333" s="99"/>
      <c r="AG3333" s="99"/>
      <c r="AH3333" s="99"/>
      <c r="AI3333" s="99"/>
      <c r="AJ3333" s="100"/>
      <c r="AK3333" s="100"/>
      <c r="AL3333" s="100"/>
      <c r="AM3333" s="99"/>
      <c r="AN3333" s="99"/>
      <c r="AO3333" s="99"/>
      <c r="AP3333" s="99"/>
      <c r="AQ3333" s="99"/>
      <c r="AR3333" s="99"/>
      <c r="AS3333" s="99"/>
      <c r="AT3333" s="99"/>
      <c r="AU3333" s="99"/>
      <c r="AV3333" s="99"/>
      <c r="AW3333" s="99"/>
      <c r="AX3333" s="100"/>
      <c r="AY3333" s="100"/>
      <c r="AZ3333" s="101"/>
      <c r="BA3333" s="102"/>
      <c r="BB3333" s="95"/>
      <c r="BC3333" s="95"/>
      <c r="BD3333" s="41">
        <v>5</v>
      </c>
      <c r="BE3333" s="52">
        <v>55</v>
      </c>
      <c r="BF3333" s="103">
        <v>5571</v>
      </c>
      <c r="BG3333" s="277"/>
    </row>
    <row r="3334" spans="1:59" s="63" customFormat="1" ht="12.75" x14ac:dyDescent="0.2">
      <c r="A3334" s="196">
        <v>5</v>
      </c>
      <c r="B3334" s="197" t="s">
        <v>938</v>
      </c>
      <c r="C3334" s="208">
        <v>55</v>
      </c>
      <c r="D3334" s="209" t="s">
        <v>1022</v>
      </c>
      <c r="E3334" s="212">
        <v>5571</v>
      </c>
      <c r="F3334" s="213" t="s">
        <v>1023</v>
      </c>
      <c r="G3334" s="231"/>
      <c r="H3334" s="65"/>
      <c r="I3334" s="222"/>
      <c r="J3334" s="66"/>
      <c r="K3334" s="66"/>
      <c r="L3334" s="66"/>
      <c r="M3334" s="64"/>
      <c r="N3334" s="304"/>
      <c r="O3334" s="305"/>
      <c r="P3334" s="127"/>
      <c r="Q3334" s="67"/>
      <c r="R3334" s="67"/>
      <c r="S3334" s="67"/>
      <c r="T3334" s="67"/>
      <c r="U3334" s="67"/>
      <c r="V3334" s="67"/>
      <c r="W3334" s="67"/>
      <c r="X3334" s="67"/>
      <c r="Y3334" s="68"/>
      <c r="Z3334" s="68"/>
      <c r="AA3334" s="68"/>
      <c r="AB3334" s="67"/>
      <c r="AC3334" s="67"/>
      <c r="AD3334" s="67"/>
      <c r="AE3334" s="67"/>
      <c r="AF3334" s="67"/>
      <c r="AG3334" s="67"/>
      <c r="AH3334" s="67"/>
      <c r="AI3334" s="67"/>
      <c r="AJ3334" s="68"/>
      <c r="AK3334" s="68"/>
      <c r="AL3334" s="68"/>
      <c r="AM3334" s="67"/>
      <c r="AN3334" s="67"/>
      <c r="AO3334" s="67"/>
      <c r="AP3334" s="67"/>
      <c r="AQ3334" s="67"/>
      <c r="AR3334" s="67"/>
      <c r="AS3334" s="67"/>
      <c r="AT3334" s="67"/>
      <c r="AU3334" s="67"/>
      <c r="AV3334" s="67"/>
      <c r="AW3334" s="67"/>
      <c r="AX3334" s="68"/>
      <c r="AY3334" s="68"/>
      <c r="AZ3334" s="69"/>
      <c r="BA3334" s="70"/>
      <c r="BB3334" s="71"/>
      <c r="BC3334" s="95"/>
      <c r="BD3334" s="41">
        <v>5</v>
      </c>
      <c r="BE3334" s="52">
        <v>55</v>
      </c>
      <c r="BF3334" s="103">
        <v>5571</v>
      </c>
      <c r="BG3334" s="275"/>
    </row>
    <row r="3335" spans="1:59" s="63" customFormat="1" ht="12.75" x14ac:dyDescent="0.2">
      <c r="A3335" s="196">
        <v>5</v>
      </c>
      <c r="B3335" s="197" t="s">
        <v>938</v>
      </c>
      <c r="C3335" s="208">
        <v>55</v>
      </c>
      <c r="D3335" s="209" t="s">
        <v>1022</v>
      </c>
      <c r="E3335" s="212">
        <v>5571</v>
      </c>
      <c r="F3335" s="213" t="s">
        <v>1023</v>
      </c>
      <c r="G3335" s="231"/>
      <c r="H3335" s="72" t="s">
        <v>47</v>
      </c>
      <c r="I3335" s="223"/>
      <c r="J3335" s="73"/>
      <c r="K3335" s="73"/>
      <c r="L3335" s="73"/>
      <c r="M3335" s="74"/>
      <c r="N3335" s="247"/>
      <c r="O3335" s="306"/>
      <c r="P3335" s="105"/>
      <c r="Q3335" s="75"/>
      <c r="R3335" s="75"/>
      <c r="S3335" s="75"/>
      <c r="T3335" s="75"/>
      <c r="U3335" s="75"/>
      <c r="V3335" s="75"/>
      <c r="W3335" s="75"/>
      <c r="X3335" s="75"/>
      <c r="Y3335" s="76">
        <f>IF(ISNUMBER(VLOOKUP(Y3337,P$7:W$7,MATCH(Y3337,P$7:W$7))),VLOOKUP(Y3337,P$7:W$7,MATCH(Y3337,P$7:W$7)),IF(N3339=0,"No Data",IF(Y3337&gt;0,"&lt;100",0)))</f>
        <v>10000</v>
      </c>
      <c r="Z3335" s="77">
        <f>IF(ISNUMBER(VLOOKUP(Z3339,P$7:W$7,MATCH(Z3339,P$7:W$7))),VLOOKUP(Z3339,P$7:W$7,MATCH(Z3339,P$7:W$7)),IF(N3339=0,"No Data",IF(Z3339&gt;0,"&lt;100",0)))</f>
        <v>10000</v>
      </c>
      <c r="AA3335" s="106">
        <f>IF(ISNUMBER(Z3335),Z3335,0)</f>
        <v>10000</v>
      </c>
      <c r="AB3335" s="75"/>
      <c r="AC3335" s="75"/>
      <c r="AD3335" s="75"/>
      <c r="AE3335" s="75"/>
      <c r="AF3335" s="75"/>
      <c r="AG3335" s="75"/>
      <c r="AH3335" s="75"/>
      <c r="AI3335" s="75"/>
      <c r="AJ3335" s="76">
        <f>IF(ISNUMBER(VLOOKUP(AJ3337,AB$7:AH$7,MATCH(AJ3337,AB$7:AH$7))),VLOOKUP(AJ3337,AB$7:AH$7,MATCH(AJ3337,AB$7:AH$7)),IF(N3339=0,"No Data",IF(AJ3337&gt;0,"&lt;50",0)))</f>
        <v>0</v>
      </c>
      <c r="AK3335" s="77">
        <f>IF(ISNUMBER(VLOOKUP(AK3339,AB$7:AH$7,MATCH(AK3339,AB$7:AH$7))),VLOOKUP(AK3339,AB$7:AH$7,MATCH(AK3339,AB$7:AH$7)),IF(N3339=0,"No Data",IF(AK3339&gt;0,"&lt;50",0)))</f>
        <v>0</v>
      </c>
      <c r="AL3335" s="106">
        <f>IF(ISNUMBER(AK3335),AK3335,0)</f>
        <v>0</v>
      </c>
      <c r="AM3335" s="75"/>
      <c r="AN3335" s="75"/>
      <c r="AO3335" s="75"/>
      <c r="AP3335" s="75"/>
      <c r="AQ3335" s="75"/>
      <c r="AR3335" s="75"/>
      <c r="AS3335" s="75"/>
      <c r="AT3335" s="75"/>
      <c r="AU3335" s="75"/>
      <c r="AV3335" s="75"/>
      <c r="AW3335" s="76">
        <f>IF(ISNUMBER(VLOOKUP(AW3337,AM$7:AU$7,MATCH(AW3337,AM$7:AU$7))),VLOOKUP(AW3337,AM$7:AU$7,MATCH(AW3337,AM$7:AU$7)),IF(N3339=0,"No Data",IF(AW3337&gt;0,"&lt;10",0)))</f>
        <v>1000</v>
      </c>
      <c r="AX3335" s="77">
        <f>IF(ISNUMBER(VLOOKUP(AX3339,AM$7:AU$7,MATCH(AX3339,AM$7:AU$7))),VLOOKUP(AX3339,AM$7:AU$7,MATCH(AX3339,AM$7:AU$7)),IF(N3339=0,"No Data",IF(AX3339&gt;0,"&lt;10",0)))</f>
        <v>1000</v>
      </c>
      <c r="AY3335" s="106">
        <f>IF(ISNUMBER(AX3335),AX3335,0)</f>
        <v>1000</v>
      </c>
      <c r="AZ3335" s="79"/>
      <c r="BA3335" s="80"/>
      <c r="BB3335" s="71"/>
      <c r="BC3335" s="95"/>
      <c r="BD3335" s="41">
        <v>5</v>
      </c>
      <c r="BE3335" s="52">
        <v>55</v>
      </c>
      <c r="BF3335" s="103">
        <v>5571</v>
      </c>
      <c r="BG3335" s="276" t="s">
        <v>47</v>
      </c>
    </row>
    <row r="3336" spans="1:59" s="63" customFormat="1" ht="12.75" x14ac:dyDescent="0.2">
      <c r="A3336" s="196">
        <v>5</v>
      </c>
      <c r="B3336" s="197" t="s">
        <v>938</v>
      </c>
      <c r="C3336" s="208">
        <v>55</v>
      </c>
      <c r="D3336" s="209" t="s">
        <v>1022</v>
      </c>
      <c r="E3336" s="212">
        <v>5571</v>
      </c>
      <c r="F3336" s="213" t="s">
        <v>1023</v>
      </c>
      <c r="G3336" s="231"/>
      <c r="H3336" s="81" t="s">
        <v>48</v>
      </c>
      <c r="I3336" s="223"/>
      <c r="J3336" s="73"/>
      <c r="K3336" s="73"/>
      <c r="L3336" s="73"/>
      <c r="M3336" s="74"/>
      <c r="N3336" s="247"/>
      <c r="O3336" s="306"/>
      <c r="P3336" s="105"/>
      <c r="Q3336" s="75"/>
      <c r="R3336" s="75"/>
      <c r="S3336" s="75"/>
      <c r="T3336" s="75"/>
      <c r="U3336" s="75"/>
      <c r="V3336" s="75"/>
      <c r="W3336" s="75"/>
      <c r="X3336" s="75"/>
      <c r="Y3336" s="82">
        <f>MIN(X3340:X3344)</f>
        <v>0</v>
      </c>
      <c r="Z3336" s="83"/>
      <c r="AA3336" s="83"/>
      <c r="AB3336" s="75"/>
      <c r="AC3336" s="75"/>
      <c r="AD3336" s="75"/>
      <c r="AE3336" s="75"/>
      <c r="AF3336" s="75"/>
      <c r="AG3336" s="75"/>
      <c r="AH3336" s="75"/>
      <c r="AI3336" s="75"/>
      <c r="AJ3336" s="82">
        <f>MIN(AI3340:AI3344)</f>
        <v>0</v>
      </c>
      <c r="AK3336" s="83"/>
      <c r="AL3336" s="83"/>
      <c r="AM3336" s="75"/>
      <c r="AN3336" s="75"/>
      <c r="AO3336" s="75"/>
      <c r="AP3336" s="75"/>
      <c r="AQ3336" s="75"/>
      <c r="AR3336" s="75"/>
      <c r="AS3336" s="75"/>
      <c r="AT3336" s="75"/>
      <c r="AU3336" s="75"/>
      <c r="AV3336" s="75"/>
      <c r="AW3336" s="82">
        <f>MIN(AV3340:AV3344)</f>
        <v>100</v>
      </c>
      <c r="AX3336" s="83"/>
      <c r="AY3336" s="83"/>
      <c r="AZ3336" s="79"/>
      <c r="BA3336" s="80"/>
      <c r="BB3336" s="71"/>
      <c r="BC3336" s="95"/>
      <c r="BD3336" s="41">
        <v>5</v>
      </c>
      <c r="BE3336" s="52">
        <v>55</v>
      </c>
      <c r="BF3336" s="103">
        <v>5571</v>
      </c>
      <c r="BG3336" s="278" t="s">
        <v>48</v>
      </c>
    </row>
    <row r="3337" spans="1:59" s="63" customFormat="1" ht="12.75" x14ac:dyDescent="0.2">
      <c r="A3337" s="196">
        <v>5</v>
      </c>
      <c r="B3337" s="197" t="s">
        <v>938</v>
      </c>
      <c r="C3337" s="208">
        <v>55</v>
      </c>
      <c r="D3337" s="209" t="s">
        <v>1022</v>
      </c>
      <c r="E3337" s="212">
        <v>5571</v>
      </c>
      <c r="F3337" s="213" t="s">
        <v>1023</v>
      </c>
      <c r="G3337" s="231"/>
      <c r="H3337" s="81" t="s">
        <v>49</v>
      </c>
      <c r="I3337" s="223"/>
      <c r="J3337" s="73"/>
      <c r="K3337" s="73"/>
      <c r="L3337" s="73"/>
      <c r="M3337" s="74"/>
      <c r="N3337" s="247"/>
      <c r="O3337" s="306"/>
      <c r="P3337" s="105"/>
      <c r="Q3337" s="75"/>
      <c r="R3337" s="75"/>
      <c r="S3337" s="75"/>
      <c r="T3337" s="75"/>
      <c r="U3337" s="75"/>
      <c r="V3337" s="75"/>
      <c r="W3337" s="75"/>
      <c r="X3337" s="75"/>
      <c r="Y3337" s="84">
        <f>IF(ISNUMBER(AVERAGE(X3340:X3344)),AVERAGE(X3340:X3344),0)</f>
        <v>10040</v>
      </c>
      <c r="Z3337" s="83"/>
      <c r="AA3337" s="83"/>
      <c r="AB3337" s="75"/>
      <c r="AC3337" s="75"/>
      <c r="AD3337" s="75"/>
      <c r="AE3337" s="75"/>
      <c r="AF3337" s="75"/>
      <c r="AG3337" s="75"/>
      <c r="AH3337" s="75"/>
      <c r="AI3337" s="75"/>
      <c r="AJ3337" s="84">
        <f>IF(ISNUMBER(AVERAGE(AI3340:AI3344)),AVERAGE(AI3340:AI3344),0)</f>
        <v>0</v>
      </c>
      <c r="AK3337" s="83"/>
      <c r="AL3337" s="83"/>
      <c r="AM3337" s="75"/>
      <c r="AN3337" s="75"/>
      <c r="AO3337" s="75"/>
      <c r="AP3337" s="75"/>
      <c r="AQ3337" s="75"/>
      <c r="AR3337" s="75"/>
      <c r="AS3337" s="75"/>
      <c r="AT3337" s="75"/>
      <c r="AU3337" s="75"/>
      <c r="AV3337" s="75"/>
      <c r="AW3337" s="84">
        <f>IF(ISNUMBER(AVERAGE(AV3340:AV3344)),AVERAGE(AV3340:AV3344),0)</f>
        <v>1060</v>
      </c>
      <c r="AX3337" s="83"/>
      <c r="AY3337" s="83"/>
      <c r="AZ3337" s="79"/>
      <c r="BA3337" s="80"/>
      <c r="BB3337" s="71"/>
      <c r="BC3337" s="95"/>
      <c r="BD3337" s="41">
        <v>5</v>
      </c>
      <c r="BE3337" s="52">
        <v>55</v>
      </c>
      <c r="BF3337" s="103">
        <v>5571</v>
      </c>
      <c r="BG3337" s="278" t="s">
        <v>49</v>
      </c>
    </row>
    <row r="3338" spans="1:59" s="63" customFormat="1" ht="12.75" x14ac:dyDescent="0.2">
      <c r="A3338" s="196">
        <v>5</v>
      </c>
      <c r="B3338" s="197" t="s">
        <v>938</v>
      </c>
      <c r="C3338" s="208">
        <v>55</v>
      </c>
      <c r="D3338" s="209" t="s">
        <v>1022</v>
      </c>
      <c r="E3338" s="212">
        <v>5571</v>
      </c>
      <c r="F3338" s="213" t="s">
        <v>1023</v>
      </c>
      <c r="G3338" s="231"/>
      <c r="H3338" s="81" t="s">
        <v>50</v>
      </c>
      <c r="I3338" s="223"/>
      <c r="J3338" s="73"/>
      <c r="K3338" s="73"/>
      <c r="L3338" s="73"/>
      <c r="M3338" s="74"/>
      <c r="N3338" s="247"/>
      <c r="O3338" s="306"/>
      <c r="P3338" s="105"/>
      <c r="Q3338" s="75"/>
      <c r="R3338" s="75"/>
      <c r="S3338" s="75"/>
      <c r="T3338" s="75"/>
      <c r="U3338" s="75"/>
      <c r="V3338" s="75"/>
      <c r="W3338" s="75"/>
      <c r="X3338" s="75"/>
      <c r="Y3338" s="84">
        <f>MAX(X3340:X3344)</f>
        <v>25000</v>
      </c>
      <c r="Z3338" s="83"/>
      <c r="AA3338" s="83"/>
      <c r="AB3338" s="75"/>
      <c r="AC3338" s="75"/>
      <c r="AD3338" s="75"/>
      <c r="AE3338" s="75"/>
      <c r="AF3338" s="75"/>
      <c r="AG3338" s="75"/>
      <c r="AH3338" s="75"/>
      <c r="AI3338" s="75"/>
      <c r="AJ3338" s="84">
        <f>MAX(AI3340:AI3344)</f>
        <v>0</v>
      </c>
      <c r="AK3338" s="83"/>
      <c r="AL3338" s="83"/>
      <c r="AM3338" s="75"/>
      <c r="AN3338" s="75"/>
      <c r="AO3338" s="75"/>
      <c r="AP3338" s="75"/>
      <c r="AQ3338" s="75"/>
      <c r="AR3338" s="75"/>
      <c r="AS3338" s="75"/>
      <c r="AT3338" s="75"/>
      <c r="AU3338" s="75"/>
      <c r="AV3338" s="75"/>
      <c r="AW3338" s="84">
        <f>MAX(AV3340:AV3344)</f>
        <v>2500</v>
      </c>
      <c r="AX3338" s="83"/>
      <c r="AY3338" s="83"/>
      <c r="AZ3338" s="79"/>
      <c r="BA3338" s="80"/>
      <c r="BB3338" s="71"/>
      <c r="BC3338" s="95"/>
      <c r="BD3338" s="41">
        <v>5</v>
      </c>
      <c r="BE3338" s="52">
        <v>55</v>
      </c>
      <c r="BF3338" s="103">
        <v>5571</v>
      </c>
      <c r="BG3338" s="278" t="s">
        <v>50</v>
      </c>
    </row>
    <row r="3339" spans="1:59" s="63" customFormat="1" ht="12.75" x14ac:dyDescent="0.2">
      <c r="A3339" s="196">
        <v>5</v>
      </c>
      <c r="B3339" s="197" t="s">
        <v>938</v>
      </c>
      <c r="C3339" s="208">
        <v>55</v>
      </c>
      <c r="D3339" s="209" t="s">
        <v>1022</v>
      </c>
      <c r="E3339" s="212">
        <v>5571</v>
      </c>
      <c r="F3339" s="213" t="s">
        <v>1023</v>
      </c>
      <c r="G3339" s="231"/>
      <c r="H3339" s="85" t="s">
        <v>51</v>
      </c>
      <c r="I3339" s="223"/>
      <c r="J3339" s="73"/>
      <c r="K3339" s="73"/>
      <c r="L3339" s="73"/>
      <c r="M3339" s="74"/>
      <c r="N3339" s="248">
        <f>SUM(N3340:N3345)</f>
        <v>5</v>
      </c>
      <c r="O3339" s="293">
        <f>SUM(O3340:O3345)</f>
        <v>1</v>
      </c>
      <c r="P3339" s="292"/>
      <c r="Q3339" s="87"/>
      <c r="R3339" s="87"/>
      <c r="S3339" s="87"/>
      <c r="T3339" s="87"/>
      <c r="U3339" s="87"/>
      <c r="V3339" s="87"/>
      <c r="W3339" s="87"/>
      <c r="X3339" s="87"/>
      <c r="Y3339" s="88"/>
      <c r="Z3339" s="86">
        <f>SUM(Z3340:Z3344)</f>
        <v>10040</v>
      </c>
      <c r="AA3339" s="88"/>
      <c r="AB3339" s="87"/>
      <c r="AC3339" s="87"/>
      <c r="AD3339" s="87"/>
      <c r="AE3339" s="87"/>
      <c r="AF3339" s="87"/>
      <c r="AG3339" s="87"/>
      <c r="AH3339" s="87"/>
      <c r="AI3339" s="87"/>
      <c r="AJ3339" s="88"/>
      <c r="AK3339" s="86">
        <f>SUM(AK3340:AK3344)</f>
        <v>0</v>
      </c>
      <c r="AL3339" s="88"/>
      <c r="AM3339" s="87"/>
      <c r="AN3339" s="87"/>
      <c r="AO3339" s="87"/>
      <c r="AP3339" s="87"/>
      <c r="AQ3339" s="87"/>
      <c r="AR3339" s="87"/>
      <c r="AS3339" s="87"/>
      <c r="AT3339" s="87"/>
      <c r="AU3339" s="87"/>
      <c r="AV3339" s="87"/>
      <c r="AW3339" s="112"/>
      <c r="AX3339" s="86">
        <f>SUM(AX3340:AX3344)</f>
        <v>1040</v>
      </c>
      <c r="AY3339" s="88"/>
      <c r="AZ3339" s="79"/>
      <c r="BA3339" s="80"/>
      <c r="BB3339" s="71"/>
      <c r="BC3339" s="95"/>
      <c r="BD3339" s="41">
        <v>5</v>
      </c>
      <c r="BE3339" s="52">
        <v>55</v>
      </c>
      <c r="BF3339" s="103">
        <v>5571</v>
      </c>
      <c r="BG3339" s="279" t="s">
        <v>51</v>
      </c>
    </row>
    <row r="3340" spans="1:59" s="63" customFormat="1" ht="12.75" x14ac:dyDescent="0.2">
      <c r="A3340" s="196">
        <v>5</v>
      </c>
      <c r="B3340" s="197" t="s">
        <v>938</v>
      </c>
      <c r="C3340" s="208">
        <v>55</v>
      </c>
      <c r="D3340" s="209" t="s">
        <v>1022</v>
      </c>
      <c r="E3340" s="212">
        <v>5571</v>
      </c>
      <c r="F3340" s="213" t="s">
        <v>1023</v>
      </c>
      <c r="G3340" s="231"/>
      <c r="H3340" s="89" t="s">
        <v>52</v>
      </c>
      <c r="I3340" s="90" t="s">
        <v>1167</v>
      </c>
      <c r="J3340" s="90" t="s">
        <v>995</v>
      </c>
      <c r="K3340" s="90" t="s">
        <v>64</v>
      </c>
      <c r="L3340" s="90" t="s">
        <v>528</v>
      </c>
      <c r="M3340" s="91"/>
      <c r="N3340" s="312">
        <v>0</v>
      </c>
      <c r="O3340" s="313">
        <f t="shared" ref="O3340:O3345" si="571">N3340/N$3339</f>
        <v>0</v>
      </c>
      <c r="P3340" s="104"/>
      <c r="Q3340" s="92"/>
      <c r="R3340" s="92"/>
      <c r="S3340" s="92"/>
      <c r="T3340" s="92"/>
      <c r="U3340" s="92"/>
      <c r="V3340" s="92"/>
      <c r="W3340" s="92"/>
      <c r="X3340" s="109">
        <f t="shared" ref="X3340:X3345" si="572">P3340*P$7+Q3340*Q$7+R3340*R$7+S3340*S$7+T3340*T$7+U3340*U$7+V3340*V$7+W3340*W$7</f>
        <v>0</v>
      </c>
      <c r="Y3340" s="83"/>
      <c r="Z3340" s="110">
        <f t="shared" ref="Z3340:Z3345" si="573">X3340*$O3340</f>
        <v>0</v>
      </c>
      <c r="AA3340" s="111"/>
      <c r="AB3340" s="92"/>
      <c r="AC3340" s="92"/>
      <c r="AD3340" s="92"/>
      <c r="AE3340" s="92"/>
      <c r="AF3340" s="92"/>
      <c r="AG3340" s="92"/>
      <c r="AH3340" s="92"/>
      <c r="AI3340" s="109">
        <f t="shared" ref="AI3340:AI3345" si="574">AB3340*AB$7+AC3340*AC$7+AD3340*AD$7+AE3340*AE$7+AF3340*AF$7+AG3340*AG$7+AH3340*AH$7</f>
        <v>0</v>
      </c>
      <c r="AJ3340" s="83"/>
      <c r="AK3340" s="110">
        <f t="shared" ref="AK3340:AK3345" si="575">AI3340*$O3340</f>
        <v>0</v>
      </c>
      <c r="AL3340" s="111"/>
      <c r="AM3340" s="92"/>
      <c r="AN3340" s="92"/>
      <c r="AO3340" s="92"/>
      <c r="AP3340" s="92">
        <v>1</v>
      </c>
      <c r="AQ3340" s="92"/>
      <c r="AR3340" s="92"/>
      <c r="AS3340" s="92"/>
      <c r="AT3340" s="92"/>
      <c r="AU3340" s="92"/>
      <c r="AV3340" s="109">
        <f t="shared" ref="AV3340:AV3345" si="576">AM3340*AM$7+AN3340*AN$7+AO3340*AO$7+AP3340*AP$7+AQ3340*AQ$7+AR3340*AR$7+AS3340*AS$7+AT3340*AT$7+AU3340*AU$7</f>
        <v>100</v>
      </c>
      <c r="AW3340" s="75"/>
      <c r="AX3340" s="110">
        <f t="shared" ref="AX3340:AX3345" si="577">AV3340*$O3340</f>
        <v>0</v>
      </c>
      <c r="AY3340" s="111"/>
      <c r="AZ3340" s="93"/>
      <c r="BA3340" s="94" t="s">
        <v>105</v>
      </c>
      <c r="BB3340" s="71"/>
      <c r="BC3340" s="95"/>
      <c r="BD3340" s="41">
        <v>5</v>
      </c>
      <c r="BE3340" s="52">
        <v>55</v>
      </c>
      <c r="BF3340" s="103">
        <v>5571</v>
      </c>
      <c r="BG3340" s="280" t="s">
        <v>52</v>
      </c>
    </row>
    <row r="3341" spans="1:59" s="63" customFormat="1" ht="12.75" x14ac:dyDescent="0.2">
      <c r="A3341" s="196">
        <v>5</v>
      </c>
      <c r="B3341" s="197" t="s">
        <v>938</v>
      </c>
      <c r="C3341" s="208">
        <v>55</v>
      </c>
      <c r="D3341" s="209" t="s">
        <v>1022</v>
      </c>
      <c r="E3341" s="212">
        <v>5571</v>
      </c>
      <c r="F3341" s="213" t="s">
        <v>1023</v>
      </c>
      <c r="G3341" s="231"/>
      <c r="H3341" s="89"/>
      <c r="I3341" s="90" t="s">
        <v>1024</v>
      </c>
      <c r="J3341" s="90"/>
      <c r="K3341" s="90" t="s">
        <v>64</v>
      </c>
      <c r="L3341" s="90" t="s">
        <v>119</v>
      </c>
      <c r="M3341" s="91"/>
      <c r="N3341" s="312">
        <v>1</v>
      </c>
      <c r="O3341" s="313">
        <f t="shared" si="571"/>
        <v>0.2</v>
      </c>
      <c r="P3341" s="104">
        <v>1</v>
      </c>
      <c r="Q3341" s="92"/>
      <c r="R3341" s="92"/>
      <c r="S3341" s="92"/>
      <c r="T3341" s="92"/>
      <c r="U3341" s="92"/>
      <c r="V3341" s="92"/>
      <c r="W3341" s="92"/>
      <c r="X3341" s="109">
        <f t="shared" si="572"/>
        <v>100</v>
      </c>
      <c r="Y3341" s="83"/>
      <c r="Z3341" s="110">
        <f t="shared" si="573"/>
        <v>20</v>
      </c>
      <c r="AA3341" s="111"/>
      <c r="AB3341" s="92"/>
      <c r="AC3341" s="92"/>
      <c r="AD3341" s="92"/>
      <c r="AE3341" s="92"/>
      <c r="AF3341" s="92"/>
      <c r="AG3341" s="92"/>
      <c r="AH3341" s="92"/>
      <c r="AI3341" s="109">
        <f t="shared" si="574"/>
        <v>0</v>
      </c>
      <c r="AJ3341" s="83"/>
      <c r="AK3341" s="110">
        <f t="shared" si="575"/>
        <v>0</v>
      </c>
      <c r="AL3341" s="111"/>
      <c r="AM3341" s="92"/>
      <c r="AN3341" s="92"/>
      <c r="AO3341" s="92"/>
      <c r="AP3341" s="92"/>
      <c r="AQ3341" s="92"/>
      <c r="AR3341" s="92"/>
      <c r="AS3341" s="92"/>
      <c r="AT3341" s="92">
        <v>1</v>
      </c>
      <c r="AU3341" s="92"/>
      <c r="AV3341" s="109">
        <f t="shared" si="576"/>
        <v>2500</v>
      </c>
      <c r="AW3341" s="75"/>
      <c r="AX3341" s="110">
        <f t="shared" si="577"/>
        <v>500</v>
      </c>
      <c r="AY3341" s="111"/>
      <c r="AZ3341" s="93"/>
      <c r="BA3341" s="94" t="s">
        <v>131</v>
      </c>
      <c r="BB3341" s="71"/>
      <c r="BC3341" s="95"/>
      <c r="BD3341" s="41">
        <v>5</v>
      </c>
      <c r="BE3341" s="52">
        <v>55</v>
      </c>
      <c r="BF3341" s="103">
        <v>5571</v>
      </c>
      <c r="BG3341" s="280" t="s">
        <v>52</v>
      </c>
    </row>
    <row r="3342" spans="1:59" s="63" customFormat="1" ht="12.75" x14ac:dyDescent="0.2">
      <c r="A3342" s="196">
        <v>5</v>
      </c>
      <c r="B3342" s="197" t="s">
        <v>938</v>
      </c>
      <c r="C3342" s="208">
        <v>55</v>
      </c>
      <c r="D3342" s="209" t="s">
        <v>1022</v>
      </c>
      <c r="E3342" s="212">
        <v>5571</v>
      </c>
      <c r="F3342" s="213" t="s">
        <v>1023</v>
      </c>
      <c r="G3342" s="231"/>
      <c r="H3342" s="89"/>
      <c r="I3342" s="90" t="s">
        <v>389</v>
      </c>
      <c r="J3342" s="90"/>
      <c r="K3342" s="90" t="s">
        <v>73</v>
      </c>
      <c r="L3342" s="90" t="s">
        <v>69</v>
      </c>
      <c r="M3342" s="91"/>
      <c r="N3342" s="312">
        <v>1</v>
      </c>
      <c r="O3342" s="313">
        <f t="shared" si="571"/>
        <v>0.2</v>
      </c>
      <c r="P3342" s="104"/>
      <c r="Q3342" s="92"/>
      <c r="R3342" s="92"/>
      <c r="S3342" s="92"/>
      <c r="T3342" s="92"/>
      <c r="U3342" s="92"/>
      <c r="V3342" s="92"/>
      <c r="W3342" s="92">
        <v>1</v>
      </c>
      <c r="X3342" s="109">
        <f t="shared" si="572"/>
        <v>25000</v>
      </c>
      <c r="Y3342" s="83"/>
      <c r="Z3342" s="110">
        <f t="shared" si="573"/>
        <v>5000</v>
      </c>
      <c r="AA3342" s="111"/>
      <c r="AB3342" s="92"/>
      <c r="AC3342" s="92"/>
      <c r="AD3342" s="92"/>
      <c r="AE3342" s="92"/>
      <c r="AF3342" s="92"/>
      <c r="AG3342" s="92"/>
      <c r="AH3342" s="92"/>
      <c r="AI3342" s="109">
        <f t="shared" si="574"/>
        <v>0</v>
      </c>
      <c r="AJ3342" s="83"/>
      <c r="AK3342" s="110">
        <f t="shared" si="575"/>
        <v>0</v>
      </c>
      <c r="AL3342" s="111"/>
      <c r="AM3342" s="92"/>
      <c r="AN3342" s="92"/>
      <c r="AO3342" s="92"/>
      <c r="AP3342" s="92">
        <v>1</v>
      </c>
      <c r="AQ3342" s="92"/>
      <c r="AR3342" s="92"/>
      <c r="AS3342" s="92"/>
      <c r="AT3342" s="92"/>
      <c r="AU3342" s="92"/>
      <c r="AV3342" s="109">
        <f t="shared" si="576"/>
        <v>100</v>
      </c>
      <c r="AW3342" s="75"/>
      <c r="AX3342" s="110">
        <f t="shared" si="577"/>
        <v>20</v>
      </c>
      <c r="AY3342" s="111"/>
      <c r="AZ3342" s="93"/>
      <c r="BA3342" s="94" t="s">
        <v>131</v>
      </c>
      <c r="BB3342" s="71"/>
      <c r="BC3342" s="95"/>
      <c r="BD3342" s="41">
        <v>5</v>
      </c>
      <c r="BE3342" s="52">
        <v>55</v>
      </c>
      <c r="BF3342" s="103">
        <v>5571</v>
      </c>
      <c r="BG3342" s="280" t="s">
        <v>52</v>
      </c>
    </row>
    <row r="3343" spans="1:59" s="63" customFormat="1" ht="12.75" x14ac:dyDescent="0.2">
      <c r="A3343" s="196">
        <v>5</v>
      </c>
      <c r="B3343" s="197" t="s">
        <v>938</v>
      </c>
      <c r="C3343" s="208">
        <v>55</v>
      </c>
      <c r="D3343" s="209" t="s">
        <v>1022</v>
      </c>
      <c r="E3343" s="212">
        <v>5571</v>
      </c>
      <c r="F3343" s="213" t="s">
        <v>1023</v>
      </c>
      <c r="G3343" s="231"/>
      <c r="H3343" s="89"/>
      <c r="I3343" s="90" t="s">
        <v>1025</v>
      </c>
      <c r="J3343" s="90"/>
      <c r="K3343" s="90" t="s">
        <v>73</v>
      </c>
      <c r="L3343" s="90" t="s">
        <v>69</v>
      </c>
      <c r="M3343" s="91"/>
      <c r="N3343" s="312">
        <v>1</v>
      </c>
      <c r="O3343" s="313">
        <f t="shared" si="571"/>
        <v>0.2</v>
      </c>
      <c r="P3343" s="104"/>
      <c r="Q3343" s="92"/>
      <c r="R3343" s="92"/>
      <c r="S3343" s="92"/>
      <c r="T3343" s="92"/>
      <c r="U3343" s="92"/>
      <c r="V3343" s="92"/>
      <c r="W3343" s="92">
        <v>1</v>
      </c>
      <c r="X3343" s="109">
        <f t="shared" si="572"/>
        <v>25000</v>
      </c>
      <c r="Y3343" s="83"/>
      <c r="Z3343" s="110">
        <f t="shared" si="573"/>
        <v>5000</v>
      </c>
      <c r="AA3343" s="111"/>
      <c r="AB3343" s="92"/>
      <c r="AC3343" s="92"/>
      <c r="AD3343" s="92"/>
      <c r="AE3343" s="92"/>
      <c r="AF3343" s="92"/>
      <c r="AG3343" s="92"/>
      <c r="AH3343" s="92"/>
      <c r="AI3343" s="109">
        <f t="shared" si="574"/>
        <v>0</v>
      </c>
      <c r="AJ3343" s="83"/>
      <c r="AK3343" s="110">
        <f t="shared" si="575"/>
        <v>0</v>
      </c>
      <c r="AL3343" s="111"/>
      <c r="AM3343" s="92"/>
      <c r="AN3343" s="92"/>
      <c r="AO3343" s="92"/>
      <c r="AP3343" s="92">
        <v>1</v>
      </c>
      <c r="AQ3343" s="92"/>
      <c r="AR3343" s="92"/>
      <c r="AS3343" s="92"/>
      <c r="AT3343" s="92"/>
      <c r="AU3343" s="92"/>
      <c r="AV3343" s="109">
        <f t="shared" si="576"/>
        <v>100</v>
      </c>
      <c r="AW3343" s="75"/>
      <c r="AX3343" s="110">
        <f t="shared" si="577"/>
        <v>20</v>
      </c>
      <c r="AY3343" s="111"/>
      <c r="AZ3343" s="93"/>
      <c r="BA3343" s="94" t="s">
        <v>131</v>
      </c>
      <c r="BB3343" s="71"/>
      <c r="BC3343" s="95"/>
      <c r="BD3343" s="41">
        <v>5</v>
      </c>
      <c r="BE3343" s="52">
        <v>55</v>
      </c>
      <c r="BF3343" s="103">
        <v>5571</v>
      </c>
      <c r="BG3343" s="280" t="s">
        <v>52</v>
      </c>
    </row>
    <row r="3344" spans="1:59" s="63" customFormat="1" ht="12.75" x14ac:dyDescent="0.2">
      <c r="A3344" s="196">
        <v>5</v>
      </c>
      <c r="B3344" s="197" t="s">
        <v>938</v>
      </c>
      <c r="C3344" s="208">
        <v>55</v>
      </c>
      <c r="D3344" s="209" t="s">
        <v>1022</v>
      </c>
      <c r="E3344" s="212">
        <v>5571</v>
      </c>
      <c r="F3344" s="213" t="s">
        <v>1023</v>
      </c>
      <c r="G3344" s="231"/>
      <c r="H3344" s="89"/>
      <c r="I3344" s="90" t="s">
        <v>937</v>
      </c>
      <c r="J3344" s="90"/>
      <c r="K3344" s="90" t="s">
        <v>64</v>
      </c>
      <c r="L3344" s="90" t="s">
        <v>119</v>
      </c>
      <c r="M3344" s="91"/>
      <c r="N3344" s="312">
        <v>1</v>
      </c>
      <c r="O3344" s="313">
        <f t="shared" si="571"/>
        <v>0.2</v>
      </c>
      <c r="P3344" s="104">
        <v>1</v>
      </c>
      <c r="Q3344" s="92"/>
      <c r="R3344" s="92"/>
      <c r="S3344" s="92"/>
      <c r="T3344" s="92"/>
      <c r="U3344" s="92"/>
      <c r="V3344" s="92"/>
      <c r="W3344" s="92"/>
      <c r="X3344" s="109">
        <f t="shared" si="572"/>
        <v>100</v>
      </c>
      <c r="Y3344" s="83"/>
      <c r="Z3344" s="110">
        <f t="shared" si="573"/>
        <v>20</v>
      </c>
      <c r="AA3344" s="111"/>
      <c r="AB3344" s="92"/>
      <c r="AC3344" s="92"/>
      <c r="AD3344" s="92"/>
      <c r="AE3344" s="92"/>
      <c r="AF3344" s="92"/>
      <c r="AG3344" s="92"/>
      <c r="AH3344" s="92"/>
      <c r="AI3344" s="109">
        <f t="shared" si="574"/>
        <v>0</v>
      </c>
      <c r="AJ3344" s="83"/>
      <c r="AK3344" s="110">
        <f t="shared" si="575"/>
        <v>0</v>
      </c>
      <c r="AL3344" s="111"/>
      <c r="AM3344" s="92"/>
      <c r="AN3344" s="92"/>
      <c r="AO3344" s="92"/>
      <c r="AP3344" s="92"/>
      <c r="AQ3344" s="92"/>
      <c r="AR3344" s="92"/>
      <c r="AS3344" s="92"/>
      <c r="AT3344" s="92">
        <v>1</v>
      </c>
      <c r="AU3344" s="92"/>
      <c r="AV3344" s="109">
        <f t="shared" si="576"/>
        <v>2500</v>
      </c>
      <c r="AW3344" s="75"/>
      <c r="AX3344" s="110">
        <f t="shared" si="577"/>
        <v>500</v>
      </c>
      <c r="AY3344" s="111"/>
      <c r="AZ3344" s="93"/>
      <c r="BA3344" s="94" t="s">
        <v>131</v>
      </c>
      <c r="BB3344" s="71"/>
      <c r="BC3344" s="95"/>
      <c r="BD3344" s="41">
        <v>5</v>
      </c>
      <c r="BE3344" s="52">
        <v>55</v>
      </c>
      <c r="BF3344" s="103">
        <v>5571</v>
      </c>
      <c r="BG3344" s="280" t="s">
        <v>52</v>
      </c>
    </row>
    <row r="3345" spans="1:59" s="63" customFormat="1" ht="12.75" x14ac:dyDescent="0.2">
      <c r="A3345" s="196">
        <v>5</v>
      </c>
      <c r="B3345" s="197" t="s">
        <v>938</v>
      </c>
      <c r="C3345" s="208">
        <v>55</v>
      </c>
      <c r="D3345" s="209" t="s">
        <v>1022</v>
      </c>
      <c r="E3345" s="212">
        <v>5571</v>
      </c>
      <c r="F3345" s="213" t="s">
        <v>1023</v>
      </c>
      <c r="G3345" s="231"/>
      <c r="H3345" s="89"/>
      <c r="I3345" s="90" t="s">
        <v>1026</v>
      </c>
      <c r="J3345" s="90"/>
      <c r="K3345" s="90" t="s">
        <v>64</v>
      </c>
      <c r="L3345" s="90" t="s">
        <v>232</v>
      </c>
      <c r="M3345" s="91"/>
      <c r="N3345" s="312">
        <v>1</v>
      </c>
      <c r="O3345" s="313">
        <f t="shared" si="571"/>
        <v>0.2</v>
      </c>
      <c r="P3345" s="104"/>
      <c r="Q3345" s="92"/>
      <c r="R3345" s="92"/>
      <c r="S3345" s="92"/>
      <c r="T3345" s="92"/>
      <c r="U3345" s="92"/>
      <c r="V3345" s="92"/>
      <c r="W3345" s="92"/>
      <c r="X3345" s="109">
        <f t="shared" si="572"/>
        <v>0</v>
      </c>
      <c r="Y3345" s="83"/>
      <c r="Z3345" s="110">
        <f t="shared" si="573"/>
        <v>0</v>
      </c>
      <c r="AA3345" s="111"/>
      <c r="AB3345" s="92"/>
      <c r="AC3345" s="92"/>
      <c r="AD3345" s="92"/>
      <c r="AE3345" s="92"/>
      <c r="AF3345" s="92"/>
      <c r="AG3345" s="92"/>
      <c r="AH3345" s="92"/>
      <c r="AI3345" s="109">
        <f t="shared" si="574"/>
        <v>0</v>
      </c>
      <c r="AJ3345" s="83"/>
      <c r="AK3345" s="110">
        <f t="shared" si="575"/>
        <v>0</v>
      </c>
      <c r="AL3345" s="111"/>
      <c r="AM3345" s="92"/>
      <c r="AN3345" s="92"/>
      <c r="AO3345" s="92"/>
      <c r="AP3345" s="92"/>
      <c r="AQ3345" s="92"/>
      <c r="AR3345" s="92">
        <v>1</v>
      </c>
      <c r="AS3345" s="92"/>
      <c r="AT3345" s="92"/>
      <c r="AU3345" s="92"/>
      <c r="AV3345" s="109">
        <f t="shared" si="576"/>
        <v>500</v>
      </c>
      <c r="AW3345" s="75"/>
      <c r="AX3345" s="110">
        <f t="shared" si="577"/>
        <v>100</v>
      </c>
      <c r="AY3345" s="111"/>
      <c r="AZ3345" s="93"/>
      <c r="BA3345" s="94" t="s">
        <v>131</v>
      </c>
      <c r="BB3345" s="71"/>
      <c r="BC3345" s="95"/>
      <c r="BD3345" s="41">
        <v>5</v>
      </c>
      <c r="BE3345" s="52">
        <v>55</v>
      </c>
      <c r="BF3345" s="103">
        <v>5571</v>
      </c>
      <c r="BG3345" s="280" t="s">
        <v>52</v>
      </c>
    </row>
    <row r="3346" spans="1:59" s="63" customFormat="1" ht="12.75" x14ac:dyDescent="0.2">
      <c r="A3346" s="196">
        <v>5</v>
      </c>
      <c r="B3346" s="197" t="s">
        <v>938</v>
      </c>
      <c r="C3346" s="208">
        <v>55</v>
      </c>
      <c r="D3346" s="209" t="s">
        <v>1022</v>
      </c>
      <c r="E3346" s="212">
        <v>5571</v>
      </c>
      <c r="F3346" s="213" t="s">
        <v>1023</v>
      </c>
      <c r="G3346" s="231"/>
      <c r="H3346" s="65"/>
      <c r="I3346" s="222"/>
      <c r="J3346" s="66"/>
      <c r="K3346" s="66"/>
      <c r="L3346" s="66"/>
      <c r="M3346" s="64"/>
      <c r="N3346" s="304"/>
      <c r="O3346" s="305"/>
      <c r="P3346" s="127"/>
      <c r="Q3346" s="67"/>
      <c r="R3346" s="67"/>
      <c r="S3346" s="67"/>
      <c r="T3346" s="67"/>
      <c r="U3346" s="67"/>
      <c r="V3346" s="67"/>
      <c r="W3346" s="67"/>
      <c r="X3346" s="67"/>
      <c r="Y3346" s="68"/>
      <c r="Z3346" s="68"/>
      <c r="AA3346" s="68"/>
      <c r="AB3346" s="67"/>
      <c r="AC3346" s="67"/>
      <c r="AD3346" s="67"/>
      <c r="AE3346" s="67"/>
      <c r="AF3346" s="67"/>
      <c r="AG3346" s="67"/>
      <c r="AH3346" s="67"/>
      <c r="AI3346" s="67"/>
      <c r="AJ3346" s="68"/>
      <c r="AK3346" s="68"/>
      <c r="AL3346" s="68"/>
      <c r="AM3346" s="67"/>
      <c r="AN3346" s="67"/>
      <c r="AO3346" s="67"/>
      <c r="AP3346" s="67"/>
      <c r="AQ3346" s="67"/>
      <c r="AR3346" s="67"/>
      <c r="AS3346" s="67"/>
      <c r="AT3346" s="67"/>
      <c r="AU3346" s="67"/>
      <c r="AV3346" s="67"/>
      <c r="AW3346" s="67"/>
      <c r="AX3346" s="68"/>
      <c r="AY3346" s="68"/>
      <c r="AZ3346" s="69"/>
      <c r="BA3346" s="70"/>
      <c r="BB3346" s="71"/>
      <c r="BC3346" s="95"/>
      <c r="BD3346" s="41">
        <v>5</v>
      </c>
      <c r="BE3346" s="52">
        <v>55</v>
      </c>
      <c r="BF3346" s="103">
        <v>5571</v>
      </c>
      <c r="BG3346" s="275"/>
    </row>
    <row r="3347" spans="1:59" s="63" customFormat="1" ht="12.75" x14ac:dyDescent="0.2">
      <c r="A3347" s="196">
        <v>5</v>
      </c>
      <c r="B3347" s="197" t="s">
        <v>938</v>
      </c>
      <c r="C3347" s="208">
        <v>55</v>
      </c>
      <c r="D3347" s="209" t="s">
        <v>1022</v>
      </c>
      <c r="E3347" s="212">
        <v>5571</v>
      </c>
      <c r="F3347" s="213" t="s">
        <v>1023</v>
      </c>
      <c r="G3347" s="232"/>
      <c r="H3347" s="97"/>
      <c r="I3347" s="224"/>
      <c r="J3347" s="98"/>
      <c r="K3347" s="98"/>
      <c r="L3347" s="98"/>
      <c r="M3347" s="96"/>
      <c r="N3347" s="307"/>
      <c r="O3347" s="246"/>
      <c r="P3347" s="124"/>
      <c r="Q3347" s="99"/>
      <c r="R3347" s="99"/>
      <c r="S3347" s="99"/>
      <c r="T3347" s="99"/>
      <c r="U3347" s="99"/>
      <c r="V3347" s="99"/>
      <c r="W3347" s="99"/>
      <c r="X3347" s="99"/>
      <c r="Y3347" s="100"/>
      <c r="Z3347" s="100"/>
      <c r="AA3347" s="100"/>
      <c r="AB3347" s="99"/>
      <c r="AC3347" s="99"/>
      <c r="AD3347" s="99"/>
      <c r="AE3347" s="99"/>
      <c r="AF3347" s="99"/>
      <c r="AG3347" s="99"/>
      <c r="AH3347" s="99"/>
      <c r="AI3347" s="99"/>
      <c r="AJ3347" s="100"/>
      <c r="AK3347" s="100"/>
      <c r="AL3347" s="100"/>
      <c r="AM3347" s="99"/>
      <c r="AN3347" s="99"/>
      <c r="AO3347" s="99"/>
      <c r="AP3347" s="99"/>
      <c r="AQ3347" s="99"/>
      <c r="AR3347" s="99"/>
      <c r="AS3347" s="99"/>
      <c r="AT3347" s="99"/>
      <c r="AU3347" s="99"/>
      <c r="AV3347" s="99"/>
      <c r="AW3347" s="99"/>
      <c r="AX3347" s="100"/>
      <c r="AY3347" s="100"/>
      <c r="AZ3347" s="101"/>
      <c r="BA3347" s="102"/>
      <c r="BB3347" s="95"/>
      <c r="BC3347" s="95"/>
      <c r="BD3347" s="41">
        <v>5</v>
      </c>
      <c r="BE3347" s="52">
        <v>55</v>
      </c>
      <c r="BF3347" s="103">
        <v>5571</v>
      </c>
      <c r="BG3347" s="277"/>
    </row>
    <row r="3348" spans="1:59" s="43" customFormat="1" ht="18.75" x14ac:dyDescent="0.3">
      <c r="A3348" s="200">
        <v>6</v>
      </c>
      <c r="B3348" s="201" t="s">
        <v>1027</v>
      </c>
      <c r="C3348" s="201"/>
      <c r="D3348" s="201"/>
      <c r="E3348" s="197"/>
      <c r="F3348" s="204"/>
      <c r="G3348" s="228"/>
      <c r="H3348" s="36"/>
      <c r="I3348" s="225"/>
      <c r="J3348" s="191"/>
      <c r="K3348" s="191"/>
      <c r="L3348" s="191"/>
      <c r="M3348" s="193"/>
      <c r="N3348" s="318"/>
      <c r="O3348" s="319"/>
      <c r="P3348" s="37"/>
      <c r="Q3348" s="37"/>
      <c r="R3348" s="37"/>
      <c r="S3348" s="37"/>
      <c r="T3348" s="37"/>
      <c r="U3348" s="37"/>
      <c r="V3348" s="37"/>
      <c r="W3348" s="37"/>
      <c r="X3348" s="37"/>
      <c r="Y3348" s="37"/>
      <c r="Z3348" s="37"/>
      <c r="AA3348" s="37"/>
      <c r="AB3348" s="37"/>
      <c r="AC3348" s="37"/>
      <c r="AD3348" s="37"/>
      <c r="AE3348" s="37"/>
      <c r="AF3348" s="37"/>
      <c r="AG3348" s="37"/>
      <c r="AH3348" s="37"/>
      <c r="AI3348" s="37"/>
      <c r="AJ3348" s="37"/>
      <c r="AK3348" s="37"/>
      <c r="AL3348" s="37"/>
      <c r="AM3348" s="37"/>
      <c r="AN3348" s="37"/>
      <c r="AO3348" s="37"/>
      <c r="AP3348" s="37"/>
      <c r="AQ3348" s="37"/>
      <c r="AR3348" s="37"/>
      <c r="AS3348" s="37"/>
      <c r="AT3348" s="37"/>
      <c r="AU3348" s="37"/>
      <c r="AV3348" s="37"/>
      <c r="AW3348" s="37"/>
      <c r="AX3348" s="37"/>
      <c r="AY3348" s="334"/>
      <c r="AZ3348" s="39"/>
      <c r="BA3348" s="40"/>
      <c r="BB3348" s="38"/>
      <c r="BC3348" s="35"/>
      <c r="BD3348" s="41">
        <v>6</v>
      </c>
      <c r="BE3348" s="42" t="s">
        <v>1027</v>
      </c>
      <c r="BF3348" s="42"/>
      <c r="BG3348" s="281"/>
    </row>
    <row r="3349" spans="1:59" s="53" customFormat="1" ht="18.75" x14ac:dyDescent="0.3">
      <c r="A3349" s="202">
        <v>6</v>
      </c>
      <c r="B3349" s="203" t="s">
        <v>1027</v>
      </c>
      <c r="C3349" s="205">
        <v>61</v>
      </c>
      <c r="D3349" s="206" t="s">
        <v>1028</v>
      </c>
      <c r="E3349" s="207"/>
      <c r="F3349" s="207"/>
      <c r="G3349" s="229"/>
      <c r="H3349" s="44"/>
      <c r="I3349" s="226"/>
      <c r="J3349" s="192"/>
      <c r="K3349" s="192"/>
      <c r="L3349" s="192"/>
      <c r="M3349" s="194"/>
      <c r="N3349" s="302"/>
      <c r="O3349" s="298"/>
      <c r="P3349" s="47"/>
      <c r="Q3349" s="47"/>
      <c r="R3349" s="47"/>
      <c r="S3349" s="47"/>
      <c r="T3349" s="47"/>
      <c r="U3349" s="47"/>
      <c r="V3349" s="47"/>
      <c r="W3349" s="47"/>
      <c r="X3349" s="47"/>
      <c r="Y3349" s="48"/>
      <c r="Z3349" s="48"/>
      <c r="AA3349" s="48"/>
      <c r="AB3349" s="47"/>
      <c r="AC3349" s="47"/>
      <c r="AD3349" s="47"/>
      <c r="AE3349" s="47"/>
      <c r="AF3349" s="47"/>
      <c r="AG3349" s="47"/>
      <c r="AH3349" s="47"/>
      <c r="AI3349" s="47"/>
      <c r="AJ3349" s="48"/>
      <c r="AK3349" s="48"/>
      <c r="AL3349" s="48"/>
      <c r="AM3349" s="47"/>
      <c r="AN3349" s="47"/>
      <c r="AO3349" s="47"/>
      <c r="AP3349" s="47"/>
      <c r="AQ3349" s="47"/>
      <c r="AR3349" s="47"/>
      <c r="AS3349" s="47"/>
      <c r="AT3349" s="47"/>
      <c r="AU3349" s="47"/>
      <c r="AV3349" s="47"/>
      <c r="AW3349" s="47"/>
      <c r="AX3349" s="48"/>
      <c r="AY3349" s="333"/>
      <c r="AZ3349" s="49"/>
      <c r="BA3349" s="50"/>
      <c r="BB3349" s="51"/>
      <c r="BC3349" s="45"/>
      <c r="BD3349" s="41">
        <v>6</v>
      </c>
      <c r="BE3349" s="52">
        <v>61</v>
      </c>
      <c r="BF3349" s="52" t="s">
        <v>1028</v>
      </c>
      <c r="BG3349" s="273"/>
    </row>
    <row r="3350" spans="1:59" x14ac:dyDescent="0.25">
      <c r="A3350" s="196">
        <v>6</v>
      </c>
      <c r="B3350" s="197" t="s">
        <v>1027</v>
      </c>
      <c r="C3350" s="208">
        <v>61</v>
      </c>
      <c r="D3350" s="209" t="s">
        <v>1028</v>
      </c>
      <c r="E3350" s="212">
        <v>6112</v>
      </c>
      <c r="F3350" s="213" t="s">
        <v>1029</v>
      </c>
      <c r="G3350" s="234"/>
      <c r="H3350" s="138"/>
      <c r="I3350" s="224"/>
      <c r="J3350" s="98"/>
      <c r="K3350" s="98"/>
      <c r="L3350" s="98"/>
      <c r="M3350" s="137"/>
      <c r="N3350" s="322"/>
      <c r="O3350" s="323"/>
      <c r="P3350" s="139"/>
      <c r="Q3350" s="139"/>
      <c r="R3350" s="139"/>
      <c r="S3350" s="139"/>
      <c r="T3350" s="139"/>
      <c r="U3350" s="139"/>
      <c r="V3350" s="139"/>
      <c r="W3350" s="139"/>
      <c r="X3350" s="139"/>
      <c r="Y3350" s="100"/>
      <c r="Z3350" s="125"/>
      <c r="AA3350" s="125"/>
      <c r="AB3350" s="139"/>
      <c r="AC3350" s="139"/>
      <c r="AD3350" s="139"/>
      <c r="AE3350" s="139"/>
      <c r="AF3350" s="139"/>
      <c r="AG3350" s="139"/>
      <c r="AH3350" s="139"/>
      <c r="AI3350" s="139"/>
      <c r="AJ3350" s="100"/>
      <c r="AK3350" s="125"/>
      <c r="AL3350" s="125"/>
      <c r="AM3350" s="139"/>
      <c r="AN3350" s="139"/>
      <c r="AO3350" s="139"/>
      <c r="AP3350" s="139"/>
      <c r="AQ3350" s="139"/>
      <c r="AR3350" s="139"/>
      <c r="AS3350" s="139"/>
      <c r="AT3350" s="139"/>
      <c r="AU3350" s="139"/>
      <c r="AV3350" s="139"/>
      <c r="AW3350" s="99"/>
      <c r="AX3350" s="125"/>
      <c r="AY3350" s="100"/>
      <c r="AZ3350" s="140"/>
      <c r="BA3350" s="141"/>
      <c r="BB3350" s="136"/>
      <c r="BC3350" s="136"/>
      <c r="BD3350" s="41">
        <v>6</v>
      </c>
      <c r="BE3350" s="52">
        <v>61</v>
      </c>
      <c r="BF3350" s="103">
        <v>6112</v>
      </c>
      <c r="BG3350" s="283"/>
    </row>
    <row r="3351" spans="1:59" s="63" customFormat="1" ht="12.75" x14ac:dyDescent="0.2">
      <c r="A3351" s="196">
        <v>6</v>
      </c>
      <c r="B3351" s="197" t="s">
        <v>1027</v>
      </c>
      <c r="C3351" s="208">
        <v>61</v>
      </c>
      <c r="D3351" s="209" t="s">
        <v>1028</v>
      </c>
      <c r="E3351" s="212">
        <v>6112</v>
      </c>
      <c r="F3351" s="213" t="s">
        <v>1029</v>
      </c>
      <c r="G3351" s="232"/>
      <c r="H3351" s="97"/>
      <c r="I3351" s="224"/>
      <c r="J3351" s="98"/>
      <c r="K3351" s="98"/>
      <c r="L3351" s="98"/>
      <c r="M3351" s="96"/>
      <c r="N3351" s="307"/>
      <c r="O3351" s="246"/>
      <c r="P3351" s="124"/>
      <c r="Q3351" s="99"/>
      <c r="R3351" s="99"/>
      <c r="S3351" s="99"/>
      <c r="T3351" s="99"/>
      <c r="U3351" s="99"/>
      <c r="V3351" s="99"/>
      <c r="W3351" s="99"/>
      <c r="X3351" s="99"/>
      <c r="Y3351" s="100"/>
      <c r="Z3351" s="100"/>
      <c r="AA3351" s="100"/>
      <c r="AB3351" s="99"/>
      <c r="AC3351" s="99"/>
      <c r="AD3351" s="99"/>
      <c r="AE3351" s="99"/>
      <c r="AF3351" s="99"/>
      <c r="AG3351" s="99"/>
      <c r="AH3351" s="99"/>
      <c r="AI3351" s="99"/>
      <c r="AJ3351" s="100"/>
      <c r="AK3351" s="100"/>
      <c r="AL3351" s="100"/>
      <c r="AM3351" s="99"/>
      <c r="AN3351" s="99"/>
      <c r="AO3351" s="99"/>
      <c r="AP3351" s="99"/>
      <c r="AQ3351" s="99"/>
      <c r="AR3351" s="99"/>
      <c r="AS3351" s="99"/>
      <c r="AT3351" s="99"/>
      <c r="AU3351" s="99"/>
      <c r="AV3351" s="99"/>
      <c r="AW3351" s="99"/>
      <c r="AX3351" s="100"/>
      <c r="AY3351" s="100"/>
      <c r="AZ3351" s="101"/>
      <c r="BA3351" s="102"/>
      <c r="BB3351" s="95"/>
      <c r="BC3351" s="95"/>
      <c r="BD3351" s="41">
        <v>6</v>
      </c>
      <c r="BE3351" s="52">
        <v>61</v>
      </c>
      <c r="BF3351" s="103">
        <v>6112</v>
      </c>
      <c r="BG3351" s="277"/>
    </row>
    <row r="3352" spans="1:59" s="63" customFormat="1" ht="12.75" x14ac:dyDescent="0.2">
      <c r="A3352" s="196">
        <v>6</v>
      </c>
      <c r="B3352" s="197" t="s">
        <v>1027</v>
      </c>
      <c r="C3352" s="208">
        <v>61</v>
      </c>
      <c r="D3352" s="209" t="s">
        <v>1028</v>
      </c>
      <c r="E3352" s="212">
        <v>6112</v>
      </c>
      <c r="F3352" s="213" t="s">
        <v>1029</v>
      </c>
      <c r="G3352" s="231"/>
      <c r="H3352" s="65"/>
      <c r="I3352" s="222"/>
      <c r="J3352" s="66"/>
      <c r="K3352" s="66"/>
      <c r="L3352" s="66"/>
      <c r="M3352" s="64"/>
      <c r="N3352" s="304"/>
      <c r="O3352" s="305"/>
      <c r="P3352" s="127"/>
      <c r="Q3352" s="67"/>
      <c r="R3352" s="67"/>
      <c r="S3352" s="67"/>
      <c r="T3352" s="67"/>
      <c r="U3352" s="67"/>
      <c r="V3352" s="67"/>
      <c r="W3352" s="67"/>
      <c r="X3352" s="67"/>
      <c r="Y3352" s="68"/>
      <c r="Z3352" s="68"/>
      <c r="AA3352" s="68"/>
      <c r="AB3352" s="67"/>
      <c r="AC3352" s="67"/>
      <c r="AD3352" s="67"/>
      <c r="AE3352" s="67"/>
      <c r="AF3352" s="67"/>
      <c r="AG3352" s="67"/>
      <c r="AH3352" s="67"/>
      <c r="AI3352" s="67"/>
      <c r="AJ3352" s="68"/>
      <c r="AK3352" s="68"/>
      <c r="AL3352" s="68"/>
      <c r="AM3352" s="67"/>
      <c r="AN3352" s="67"/>
      <c r="AO3352" s="67"/>
      <c r="AP3352" s="67"/>
      <c r="AQ3352" s="67"/>
      <c r="AR3352" s="67"/>
      <c r="AS3352" s="67"/>
      <c r="AT3352" s="67"/>
      <c r="AU3352" s="67"/>
      <c r="AV3352" s="67"/>
      <c r="AW3352" s="67"/>
      <c r="AX3352" s="68"/>
      <c r="AY3352" s="68"/>
      <c r="AZ3352" s="69"/>
      <c r="BA3352" s="70"/>
      <c r="BB3352" s="71"/>
      <c r="BC3352" s="95"/>
      <c r="BD3352" s="41">
        <v>6</v>
      </c>
      <c r="BE3352" s="52">
        <v>61</v>
      </c>
      <c r="BF3352" s="103">
        <v>6112</v>
      </c>
      <c r="BG3352" s="275"/>
    </row>
    <row r="3353" spans="1:59" s="63" customFormat="1" ht="12.75" x14ac:dyDescent="0.2">
      <c r="A3353" s="196">
        <v>6</v>
      </c>
      <c r="B3353" s="197" t="s">
        <v>1027</v>
      </c>
      <c r="C3353" s="208">
        <v>61</v>
      </c>
      <c r="D3353" s="209" t="s">
        <v>1028</v>
      </c>
      <c r="E3353" s="212">
        <v>6112</v>
      </c>
      <c r="F3353" s="213" t="s">
        <v>1029</v>
      </c>
      <c r="G3353" s="231"/>
      <c r="H3353" s="72" t="s">
        <v>47</v>
      </c>
      <c r="I3353" s="223"/>
      <c r="J3353" s="73"/>
      <c r="K3353" s="73"/>
      <c r="L3353" s="73"/>
      <c r="M3353" s="74"/>
      <c r="N3353" s="247"/>
      <c r="O3353" s="306"/>
      <c r="P3353" s="105"/>
      <c r="Q3353" s="75"/>
      <c r="R3353" s="75"/>
      <c r="S3353" s="75"/>
      <c r="T3353" s="75"/>
      <c r="U3353" s="75"/>
      <c r="V3353" s="75"/>
      <c r="W3353" s="75"/>
      <c r="X3353" s="75"/>
      <c r="Y3353" s="76">
        <f>IF(ISNUMBER(VLOOKUP(Y3355,P$7:W$7,MATCH(Y3355,P$7:W$7))),VLOOKUP(Y3355,P$7:W$7,MATCH(Y3355,P$7:W$7)),IF(N3357=0,"No Data",IF(Y3355&gt;0,"&lt;100",0)))</f>
        <v>5000</v>
      </c>
      <c r="Z3353" s="77">
        <f>IF(ISNUMBER(VLOOKUP(Z3357,P$7:W$7,MATCH(Z3357,P$7:W$7))),VLOOKUP(Z3357,P$7:W$7,MATCH(Z3357,P$7:W$7)),IF(N3357=0,"No Data",IF(Z3357&gt;0,"&lt;100",0)))</f>
        <v>5000</v>
      </c>
      <c r="AA3353" s="106">
        <f>IF(ISNUMBER(Z3353),Z3353,0)</f>
        <v>5000</v>
      </c>
      <c r="AB3353" s="75"/>
      <c r="AC3353" s="75"/>
      <c r="AD3353" s="75"/>
      <c r="AE3353" s="75"/>
      <c r="AF3353" s="75"/>
      <c r="AG3353" s="75"/>
      <c r="AH3353" s="75"/>
      <c r="AI3353" s="75"/>
      <c r="AJ3353" s="76">
        <f>IF(ISNUMBER(VLOOKUP(AJ3355,AB$7:AH$7,MATCH(AJ3355,AB$7:AH$7))),VLOOKUP(AJ3355,AB$7:AH$7,MATCH(AJ3355,AB$7:AH$7)),IF(N3357=0,"No Data",IF(AJ3355&gt;0,"&lt;50",0)))</f>
        <v>0</v>
      </c>
      <c r="AK3353" s="77">
        <f>IF(ISNUMBER(VLOOKUP(AK3357,AB$7:AH$7,MATCH(AK3357,AB$7:AH$7))),VLOOKUP(AK3357,AB$7:AH$7,MATCH(AK3357,AB$7:AH$7)),IF(N3357=0,"No Data",IF(AK3357&gt;0,"&lt;50",0)))</f>
        <v>0</v>
      </c>
      <c r="AL3353" s="106">
        <f>IF(ISNUMBER(AK3353),AK3353,0)</f>
        <v>0</v>
      </c>
      <c r="AM3353" s="75"/>
      <c r="AN3353" s="75"/>
      <c r="AO3353" s="75"/>
      <c r="AP3353" s="75"/>
      <c r="AQ3353" s="75"/>
      <c r="AR3353" s="75"/>
      <c r="AS3353" s="75"/>
      <c r="AT3353" s="75"/>
      <c r="AU3353" s="75"/>
      <c r="AV3353" s="75"/>
      <c r="AW3353" s="76">
        <f>IF(ISNUMBER(VLOOKUP(AW3355,AM$7:AU$7,MATCH(AW3355,AM$7:AU$7))),VLOOKUP(AW3355,AM$7:AU$7,MATCH(AW3355,AM$7:AU$7)),IF(N3357=0,"No Data",IF(AW3355&gt;0,"&lt;10",0)))</f>
        <v>100</v>
      </c>
      <c r="AX3353" s="77">
        <f>IF(ISNUMBER(VLOOKUP(AX3357,AM$7:AU$7,MATCH(AX3357,AM$7:AU$7))),VLOOKUP(AX3357,AM$7:AU$7,MATCH(AX3357,AM$7:AU$7)),IF(N3357=0,"No Data",IF(AX3357&gt;0,"&lt;10",0)))</f>
        <v>100</v>
      </c>
      <c r="AY3353" s="106">
        <f>IF(ISNUMBER(AX3353),AX3353,0)</f>
        <v>100</v>
      </c>
      <c r="AZ3353" s="79"/>
      <c r="BA3353" s="80"/>
      <c r="BB3353" s="71"/>
      <c r="BC3353" s="95"/>
      <c r="BD3353" s="41">
        <v>6</v>
      </c>
      <c r="BE3353" s="52">
        <v>61</v>
      </c>
      <c r="BF3353" s="103">
        <v>6112</v>
      </c>
      <c r="BG3353" s="276" t="s">
        <v>47</v>
      </c>
    </row>
    <row r="3354" spans="1:59" s="63" customFormat="1" ht="12.75" x14ac:dyDescent="0.2">
      <c r="A3354" s="196">
        <v>6</v>
      </c>
      <c r="B3354" s="197" t="s">
        <v>1027</v>
      </c>
      <c r="C3354" s="208">
        <v>61</v>
      </c>
      <c r="D3354" s="209" t="s">
        <v>1028</v>
      </c>
      <c r="E3354" s="212">
        <v>6112</v>
      </c>
      <c r="F3354" s="213" t="s">
        <v>1029</v>
      </c>
      <c r="G3354" s="231"/>
      <c r="H3354" s="81" t="s">
        <v>48</v>
      </c>
      <c r="I3354" s="223"/>
      <c r="J3354" s="73"/>
      <c r="K3354" s="73"/>
      <c r="L3354" s="73"/>
      <c r="M3354" s="74"/>
      <c r="N3354" s="247"/>
      <c r="O3354" s="306"/>
      <c r="P3354" s="105"/>
      <c r="Q3354" s="75"/>
      <c r="R3354" s="75"/>
      <c r="S3354" s="75"/>
      <c r="T3354" s="75"/>
      <c r="U3354" s="75"/>
      <c r="V3354" s="75"/>
      <c r="W3354" s="75"/>
      <c r="X3354" s="75"/>
      <c r="Y3354" s="82">
        <f>MIN(X3358:X3361)</f>
        <v>0</v>
      </c>
      <c r="Z3354" s="83"/>
      <c r="AA3354" s="83"/>
      <c r="AB3354" s="75"/>
      <c r="AC3354" s="75"/>
      <c r="AD3354" s="75"/>
      <c r="AE3354" s="75"/>
      <c r="AF3354" s="75"/>
      <c r="AG3354" s="75"/>
      <c r="AH3354" s="75"/>
      <c r="AI3354" s="75"/>
      <c r="AJ3354" s="82">
        <f>MIN(AI3358:AI3361)</f>
        <v>0</v>
      </c>
      <c r="AK3354" s="83"/>
      <c r="AL3354" s="83"/>
      <c r="AM3354" s="75"/>
      <c r="AN3354" s="75"/>
      <c r="AO3354" s="75"/>
      <c r="AP3354" s="75"/>
      <c r="AQ3354" s="75"/>
      <c r="AR3354" s="75"/>
      <c r="AS3354" s="75"/>
      <c r="AT3354" s="75"/>
      <c r="AU3354" s="75"/>
      <c r="AV3354" s="75"/>
      <c r="AW3354" s="82">
        <f>MIN(AV3358:AV3361)</f>
        <v>25</v>
      </c>
      <c r="AX3354" s="83"/>
      <c r="AY3354" s="83"/>
      <c r="AZ3354" s="79"/>
      <c r="BA3354" s="80"/>
      <c r="BB3354" s="71"/>
      <c r="BC3354" s="95"/>
      <c r="BD3354" s="41">
        <v>6</v>
      </c>
      <c r="BE3354" s="52">
        <v>61</v>
      </c>
      <c r="BF3354" s="103">
        <v>6112</v>
      </c>
      <c r="BG3354" s="278" t="s">
        <v>48</v>
      </c>
    </row>
    <row r="3355" spans="1:59" s="63" customFormat="1" ht="12.75" x14ac:dyDescent="0.2">
      <c r="A3355" s="196">
        <v>6</v>
      </c>
      <c r="B3355" s="197" t="s">
        <v>1027</v>
      </c>
      <c r="C3355" s="208">
        <v>61</v>
      </c>
      <c r="D3355" s="209" t="s">
        <v>1028</v>
      </c>
      <c r="E3355" s="212">
        <v>6112</v>
      </c>
      <c r="F3355" s="213" t="s">
        <v>1029</v>
      </c>
      <c r="G3355" s="231"/>
      <c r="H3355" s="81" t="s">
        <v>49</v>
      </c>
      <c r="I3355" s="223"/>
      <c r="J3355" s="73"/>
      <c r="K3355" s="73"/>
      <c r="L3355" s="73"/>
      <c r="M3355" s="74"/>
      <c r="N3355" s="247"/>
      <c r="O3355" s="306"/>
      <c r="P3355" s="105"/>
      <c r="Q3355" s="75"/>
      <c r="R3355" s="75"/>
      <c r="S3355" s="75"/>
      <c r="T3355" s="75"/>
      <c r="U3355" s="75"/>
      <c r="V3355" s="75"/>
      <c r="W3355" s="75"/>
      <c r="X3355" s="75"/>
      <c r="Y3355" s="84">
        <f>IF(ISNUMBER(AVERAGE(X3358:X3361)),AVERAGE(X3358:X3361),0)</f>
        <v>7525</v>
      </c>
      <c r="Z3355" s="83"/>
      <c r="AA3355" s="83"/>
      <c r="AB3355" s="75"/>
      <c r="AC3355" s="75"/>
      <c r="AD3355" s="75"/>
      <c r="AE3355" s="75"/>
      <c r="AF3355" s="75"/>
      <c r="AG3355" s="75"/>
      <c r="AH3355" s="75"/>
      <c r="AI3355" s="75"/>
      <c r="AJ3355" s="84">
        <f>IF(ISNUMBER(AVERAGE(AI3358:AI3361)),AVERAGE(AI3358:AI3361),0)</f>
        <v>0</v>
      </c>
      <c r="AK3355" s="83"/>
      <c r="AL3355" s="83"/>
      <c r="AM3355" s="75"/>
      <c r="AN3355" s="75"/>
      <c r="AO3355" s="75"/>
      <c r="AP3355" s="75"/>
      <c r="AQ3355" s="75"/>
      <c r="AR3355" s="75"/>
      <c r="AS3355" s="75"/>
      <c r="AT3355" s="75"/>
      <c r="AU3355" s="75"/>
      <c r="AV3355" s="75"/>
      <c r="AW3355" s="84">
        <f>IF(ISNUMBER(AVERAGE(AV3358:AV3361)),AVERAGE(AV3358:AV3361),0)</f>
        <v>181.25</v>
      </c>
      <c r="AX3355" s="83"/>
      <c r="AY3355" s="83"/>
      <c r="AZ3355" s="79"/>
      <c r="BA3355" s="80"/>
      <c r="BB3355" s="71"/>
      <c r="BC3355" s="95"/>
      <c r="BD3355" s="41">
        <v>6</v>
      </c>
      <c r="BE3355" s="52">
        <v>61</v>
      </c>
      <c r="BF3355" s="103">
        <v>6112</v>
      </c>
      <c r="BG3355" s="278" t="s">
        <v>49</v>
      </c>
    </row>
    <row r="3356" spans="1:59" s="63" customFormat="1" ht="12.75" x14ac:dyDescent="0.2">
      <c r="A3356" s="196">
        <v>6</v>
      </c>
      <c r="B3356" s="197" t="s">
        <v>1027</v>
      </c>
      <c r="C3356" s="208">
        <v>61</v>
      </c>
      <c r="D3356" s="209" t="s">
        <v>1028</v>
      </c>
      <c r="E3356" s="212">
        <v>6112</v>
      </c>
      <c r="F3356" s="213" t="s">
        <v>1029</v>
      </c>
      <c r="G3356" s="231"/>
      <c r="H3356" s="81" t="s">
        <v>50</v>
      </c>
      <c r="I3356" s="223"/>
      <c r="J3356" s="73"/>
      <c r="K3356" s="73"/>
      <c r="L3356" s="73"/>
      <c r="M3356" s="74"/>
      <c r="N3356" s="247"/>
      <c r="O3356" s="306"/>
      <c r="P3356" s="105"/>
      <c r="Q3356" s="75"/>
      <c r="R3356" s="75"/>
      <c r="S3356" s="75"/>
      <c r="T3356" s="75"/>
      <c r="U3356" s="75"/>
      <c r="V3356" s="75"/>
      <c r="W3356" s="75"/>
      <c r="X3356" s="75"/>
      <c r="Y3356" s="84">
        <f>MAX(X3358:X3361)</f>
        <v>25000</v>
      </c>
      <c r="Z3356" s="83"/>
      <c r="AA3356" s="83"/>
      <c r="AB3356" s="75"/>
      <c r="AC3356" s="75"/>
      <c r="AD3356" s="75"/>
      <c r="AE3356" s="75"/>
      <c r="AF3356" s="75"/>
      <c r="AG3356" s="75"/>
      <c r="AH3356" s="75"/>
      <c r="AI3356" s="75"/>
      <c r="AJ3356" s="84">
        <f>MAX(AI3358:AI3361)</f>
        <v>0</v>
      </c>
      <c r="AK3356" s="83"/>
      <c r="AL3356" s="83"/>
      <c r="AM3356" s="75"/>
      <c r="AN3356" s="75"/>
      <c r="AO3356" s="75"/>
      <c r="AP3356" s="75"/>
      <c r="AQ3356" s="75"/>
      <c r="AR3356" s="75"/>
      <c r="AS3356" s="75"/>
      <c r="AT3356" s="75"/>
      <c r="AU3356" s="75"/>
      <c r="AV3356" s="75"/>
      <c r="AW3356" s="84">
        <f>MAX(AV3358:AV3361)</f>
        <v>500</v>
      </c>
      <c r="AX3356" s="83"/>
      <c r="AY3356" s="83"/>
      <c r="AZ3356" s="79"/>
      <c r="BA3356" s="80"/>
      <c r="BB3356" s="71"/>
      <c r="BC3356" s="95"/>
      <c r="BD3356" s="41">
        <v>6</v>
      </c>
      <c r="BE3356" s="52">
        <v>61</v>
      </c>
      <c r="BF3356" s="103">
        <v>6112</v>
      </c>
      <c r="BG3356" s="278" t="s">
        <v>50</v>
      </c>
    </row>
    <row r="3357" spans="1:59" s="63" customFormat="1" ht="12.75" x14ac:dyDescent="0.2">
      <c r="A3357" s="196">
        <v>6</v>
      </c>
      <c r="B3357" s="197" t="s">
        <v>1027</v>
      </c>
      <c r="C3357" s="208">
        <v>61</v>
      </c>
      <c r="D3357" s="209" t="s">
        <v>1028</v>
      </c>
      <c r="E3357" s="212">
        <v>6112</v>
      </c>
      <c r="F3357" s="213" t="s">
        <v>1029</v>
      </c>
      <c r="G3357" s="231"/>
      <c r="H3357" s="85" t="s">
        <v>51</v>
      </c>
      <c r="I3357" s="223"/>
      <c r="J3357" s="73"/>
      <c r="K3357" s="73"/>
      <c r="L3357" s="73"/>
      <c r="M3357" s="74"/>
      <c r="N3357" s="248">
        <f>SUM(N3358:N3361)</f>
        <v>4</v>
      </c>
      <c r="O3357" s="293">
        <f>SUM(O3358:O3361)</f>
        <v>1</v>
      </c>
      <c r="P3357" s="292"/>
      <c r="Q3357" s="87"/>
      <c r="R3357" s="87"/>
      <c r="S3357" s="87"/>
      <c r="T3357" s="87"/>
      <c r="U3357" s="87"/>
      <c r="V3357" s="87"/>
      <c r="W3357" s="87"/>
      <c r="X3357" s="87"/>
      <c r="Y3357" s="88"/>
      <c r="Z3357" s="107">
        <f>SUM(Z3358:Z3361)</f>
        <v>7525</v>
      </c>
      <c r="AA3357" s="88"/>
      <c r="AB3357" s="87"/>
      <c r="AC3357" s="87"/>
      <c r="AD3357" s="87"/>
      <c r="AE3357" s="87"/>
      <c r="AF3357" s="87"/>
      <c r="AG3357" s="87"/>
      <c r="AH3357" s="87"/>
      <c r="AI3357" s="87"/>
      <c r="AJ3357" s="88"/>
      <c r="AK3357" s="107">
        <f>SUM(AK3358:AK3361)</f>
        <v>0</v>
      </c>
      <c r="AL3357" s="88"/>
      <c r="AM3357" s="87"/>
      <c r="AN3357" s="87"/>
      <c r="AO3357" s="87"/>
      <c r="AP3357" s="87"/>
      <c r="AQ3357" s="87"/>
      <c r="AR3357" s="87"/>
      <c r="AS3357" s="87"/>
      <c r="AT3357" s="87"/>
      <c r="AU3357" s="87"/>
      <c r="AV3357" s="87"/>
      <c r="AW3357" s="112"/>
      <c r="AX3357" s="107">
        <f>SUM(AX3358:AX3361)</f>
        <v>181.25</v>
      </c>
      <c r="AY3357" s="88"/>
      <c r="AZ3357" s="79"/>
      <c r="BA3357" s="80"/>
      <c r="BB3357" s="71"/>
      <c r="BC3357" s="95"/>
      <c r="BD3357" s="41">
        <v>6</v>
      </c>
      <c r="BE3357" s="52">
        <v>61</v>
      </c>
      <c r="BF3357" s="103">
        <v>6112</v>
      </c>
      <c r="BG3357" s="279" t="s">
        <v>51</v>
      </c>
    </row>
    <row r="3358" spans="1:59" s="63" customFormat="1" ht="12.75" x14ac:dyDescent="0.2">
      <c r="A3358" s="196">
        <v>6</v>
      </c>
      <c r="B3358" s="197" t="s">
        <v>1027</v>
      </c>
      <c r="C3358" s="208">
        <v>61</v>
      </c>
      <c r="D3358" s="209" t="s">
        <v>1028</v>
      </c>
      <c r="E3358" s="212">
        <v>6112</v>
      </c>
      <c r="F3358" s="213" t="s">
        <v>1029</v>
      </c>
      <c r="G3358" s="231"/>
      <c r="H3358" s="89" t="s">
        <v>52</v>
      </c>
      <c r="I3358" s="90" t="s">
        <v>666</v>
      </c>
      <c r="J3358" s="90"/>
      <c r="K3358" s="90" t="s">
        <v>64</v>
      </c>
      <c r="L3358" s="90" t="s">
        <v>258</v>
      </c>
      <c r="M3358" s="91"/>
      <c r="N3358" s="312">
        <v>1</v>
      </c>
      <c r="O3358" s="313">
        <f>N3358/N$3357</f>
        <v>0.25</v>
      </c>
      <c r="P3358" s="104">
        <v>1</v>
      </c>
      <c r="Q3358" s="92"/>
      <c r="R3358" s="92"/>
      <c r="S3358" s="92"/>
      <c r="T3358" s="92"/>
      <c r="U3358" s="92"/>
      <c r="V3358" s="92"/>
      <c r="W3358" s="92"/>
      <c r="X3358" s="109">
        <f>P3358*P$7+Q3358*Q$7+R3358*R$7+S3358*S$7+T3358*T$7+U3358*U$7+V3358*V$7+W3358*W$7</f>
        <v>100</v>
      </c>
      <c r="Y3358" s="83"/>
      <c r="Z3358" s="110">
        <f>X3358*$O3358</f>
        <v>25</v>
      </c>
      <c r="AA3358" s="111"/>
      <c r="AB3358" s="92"/>
      <c r="AC3358" s="92"/>
      <c r="AD3358" s="92"/>
      <c r="AE3358" s="92"/>
      <c r="AF3358" s="92"/>
      <c r="AG3358" s="92"/>
      <c r="AH3358" s="92"/>
      <c r="AI3358" s="109">
        <f>AB3358*AB$7+AC3358*AC$7+AD3358*AD$7+AE3358*AE$7+AF3358*AF$7+AG3358*AG$7+AH3358*AH$7</f>
        <v>0</v>
      </c>
      <c r="AJ3358" s="83"/>
      <c r="AK3358" s="110">
        <f>AI3358*$O3358</f>
        <v>0</v>
      </c>
      <c r="AL3358" s="111"/>
      <c r="AM3358" s="92"/>
      <c r="AN3358" s="92"/>
      <c r="AO3358" s="92"/>
      <c r="AP3358" s="92"/>
      <c r="AQ3358" s="92"/>
      <c r="AR3358" s="92">
        <v>1</v>
      </c>
      <c r="AS3358" s="92"/>
      <c r="AT3358" s="92"/>
      <c r="AU3358" s="92"/>
      <c r="AV3358" s="109">
        <f>AM3358*AM$7+AN3358*AN$7+AO3358*AO$7+AP3358*AP$7+AQ3358*AQ$7+AR3358*AR$7+AS3358*AS$7+AT3358*AT$7+AU3358*AU$7</f>
        <v>500</v>
      </c>
      <c r="AW3358" s="75"/>
      <c r="AX3358" s="110">
        <f>AV3358*$O3358</f>
        <v>125</v>
      </c>
      <c r="AY3358" s="111"/>
      <c r="AZ3358" s="93"/>
      <c r="BA3358" s="94" t="s">
        <v>131</v>
      </c>
      <c r="BB3358" s="71"/>
      <c r="BC3358" s="95"/>
      <c r="BD3358" s="41">
        <v>6</v>
      </c>
      <c r="BE3358" s="52">
        <v>61</v>
      </c>
      <c r="BF3358" s="103">
        <v>6112</v>
      </c>
      <c r="BG3358" s="280" t="s">
        <v>52</v>
      </c>
    </row>
    <row r="3359" spans="1:59" s="63" customFormat="1" ht="12.75" x14ac:dyDescent="0.2">
      <c r="A3359" s="196">
        <v>6</v>
      </c>
      <c r="B3359" s="197" t="s">
        <v>1027</v>
      </c>
      <c r="C3359" s="208">
        <v>61</v>
      </c>
      <c r="D3359" s="209" t="s">
        <v>1028</v>
      </c>
      <c r="E3359" s="212">
        <v>6112</v>
      </c>
      <c r="F3359" s="213" t="s">
        <v>1029</v>
      </c>
      <c r="G3359" s="231"/>
      <c r="H3359" s="89"/>
      <c r="I3359" s="90" t="s">
        <v>632</v>
      </c>
      <c r="J3359" s="90"/>
      <c r="K3359" s="90" t="s">
        <v>64</v>
      </c>
      <c r="L3359" s="90" t="s">
        <v>633</v>
      </c>
      <c r="M3359" s="91"/>
      <c r="N3359" s="312">
        <v>1</v>
      </c>
      <c r="O3359" s="313">
        <f>N3359/N$3357</f>
        <v>0.25</v>
      </c>
      <c r="P3359" s="104"/>
      <c r="Q3359" s="92"/>
      <c r="R3359" s="92"/>
      <c r="S3359" s="92"/>
      <c r="T3359" s="92"/>
      <c r="U3359" s="92"/>
      <c r="V3359" s="92"/>
      <c r="W3359" s="92"/>
      <c r="X3359" s="109">
        <f>P3359*P$7+Q3359*Q$7+R3359*R$7+S3359*S$7+T3359*T$7+U3359*U$7+V3359*V$7+W3359*W$7</f>
        <v>0</v>
      </c>
      <c r="Y3359" s="83"/>
      <c r="Z3359" s="110">
        <f>X3359*$O3359</f>
        <v>0</v>
      </c>
      <c r="AA3359" s="111"/>
      <c r="AB3359" s="92"/>
      <c r="AC3359" s="92"/>
      <c r="AD3359" s="92"/>
      <c r="AE3359" s="92"/>
      <c r="AF3359" s="92"/>
      <c r="AG3359" s="92"/>
      <c r="AH3359" s="92"/>
      <c r="AI3359" s="109">
        <f>AB3359*AB$7+AC3359*AC$7+AD3359*AD$7+AE3359*AE$7+AF3359*AF$7+AG3359*AG$7+AH3359*AH$7</f>
        <v>0</v>
      </c>
      <c r="AJ3359" s="83"/>
      <c r="AK3359" s="110">
        <f>AI3359*$O3359</f>
        <v>0</v>
      </c>
      <c r="AL3359" s="111"/>
      <c r="AM3359" s="92"/>
      <c r="AN3359" s="92">
        <v>1</v>
      </c>
      <c r="AO3359" s="92"/>
      <c r="AP3359" s="92"/>
      <c r="AQ3359" s="92"/>
      <c r="AR3359" s="92"/>
      <c r="AS3359" s="92"/>
      <c r="AT3359" s="92"/>
      <c r="AU3359" s="92"/>
      <c r="AV3359" s="109">
        <f>AM3359*AM$7+AN3359*AN$7+AO3359*AO$7+AP3359*AP$7+AQ3359*AQ$7+AR3359*AR$7+AS3359*AS$7+AT3359*AT$7+AU3359*AU$7</f>
        <v>25</v>
      </c>
      <c r="AW3359" s="75"/>
      <c r="AX3359" s="110">
        <f>AV3359*$O3359</f>
        <v>6.25</v>
      </c>
      <c r="AY3359" s="111"/>
      <c r="AZ3359" s="93"/>
      <c r="BA3359" s="94" t="s">
        <v>131</v>
      </c>
      <c r="BB3359" s="71"/>
      <c r="BC3359" s="95"/>
      <c r="BD3359" s="41">
        <v>6</v>
      </c>
      <c r="BE3359" s="52">
        <v>61</v>
      </c>
      <c r="BF3359" s="103">
        <v>6112</v>
      </c>
      <c r="BG3359" s="280" t="s">
        <v>52</v>
      </c>
    </row>
    <row r="3360" spans="1:59" s="63" customFormat="1" ht="12.75" x14ac:dyDescent="0.2">
      <c r="A3360" s="196">
        <v>6</v>
      </c>
      <c r="B3360" s="197" t="s">
        <v>1027</v>
      </c>
      <c r="C3360" s="208">
        <v>61</v>
      </c>
      <c r="D3360" s="209" t="s">
        <v>1028</v>
      </c>
      <c r="E3360" s="212">
        <v>6112</v>
      </c>
      <c r="F3360" s="213" t="s">
        <v>1029</v>
      </c>
      <c r="G3360" s="231"/>
      <c r="H3360" s="89"/>
      <c r="I3360" s="90" t="s">
        <v>1030</v>
      </c>
      <c r="J3360" s="90"/>
      <c r="K3360" s="90" t="s">
        <v>237</v>
      </c>
      <c r="L3360" s="90"/>
      <c r="M3360" s="91"/>
      <c r="N3360" s="312">
        <v>1</v>
      </c>
      <c r="O3360" s="313">
        <f>N3360/N$3357</f>
        <v>0.25</v>
      </c>
      <c r="P3360" s="104"/>
      <c r="Q3360" s="92"/>
      <c r="R3360" s="92"/>
      <c r="S3360" s="92"/>
      <c r="T3360" s="92"/>
      <c r="U3360" s="92"/>
      <c r="V3360" s="92"/>
      <c r="W3360" s="92">
        <v>1</v>
      </c>
      <c r="X3360" s="109">
        <f>P3360*P$7+Q3360*Q$7+R3360*R$7+S3360*S$7+T3360*T$7+U3360*U$7+V3360*V$7+W3360*W$7</f>
        <v>25000</v>
      </c>
      <c r="Y3360" s="83"/>
      <c r="Z3360" s="110">
        <f>X3360*$O3360</f>
        <v>6250</v>
      </c>
      <c r="AA3360" s="111"/>
      <c r="AB3360" s="92"/>
      <c r="AC3360" s="92"/>
      <c r="AD3360" s="92"/>
      <c r="AE3360" s="92"/>
      <c r="AF3360" s="92"/>
      <c r="AG3360" s="92"/>
      <c r="AH3360" s="92"/>
      <c r="AI3360" s="109">
        <f>AB3360*AB$7+AC3360*AC$7+AD3360*AD$7+AE3360*AE$7+AF3360*AF$7+AG3360*AG$7+AH3360*AH$7</f>
        <v>0</v>
      </c>
      <c r="AJ3360" s="83"/>
      <c r="AK3360" s="110">
        <f>AI3360*$O3360</f>
        <v>0</v>
      </c>
      <c r="AL3360" s="111"/>
      <c r="AM3360" s="92"/>
      <c r="AN3360" s="92"/>
      <c r="AO3360" s="92"/>
      <c r="AP3360" s="92">
        <v>1</v>
      </c>
      <c r="AQ3360" s="92"/>
      <c r="AR3360" s="92"/>
      <c r="AS3360" s="92"/>
      <c r="AT3360" s="92"/>
      <c r="AU3360" s="92"/>
      <c r="AV3360" s="109">
        <f>AM3360*AM$7+AN3360*AN$7+AO3360*AO$7+AP3360*AP$7+AQ3360*AQ$7+AR3360*AR$7+AS3360*AS$7+AT3360*AT$7+AU3360*AU$7</f>
        <v>100</v>
      </c>
      <c r="AW3360" s="75"/>
      <c r="AX3360" s="110">
        <f>AV3360*$O3360</f>
        <v>25</v>
      </c>
      <c r="AY3360" s="111"/>
      <c r="AZ3360" s="93"/>
      <c r="BA3360" s="94" t="s">
        <v>131</v>
      </c>
      <c r="BB3360" s="71"/>
      <c r="BC3360" s="95"/>
      <c r="BD3360" s="41">
        <v>6</v>
      </c>
      <c r="BE3360" s="52">
        <v>61</v>
      </c>
      <c r="BF3360" s="103">
        <v>6112</v>
      </c>
      <c r="BG3360" s="280" t="s">
        <v>52</v>
      </c>
    </row>
    <row r="3361" spans="1:59" s="63" customFormat="1" ht="12.75" x14ac:dyDescent="0.2">
      <c r="A3361" s="196">
        <v>6</v>
      </c>
      <c r="B3361" s="197" t="s">
        <v>1027</v>
      </c>
      <c r="C3361" s="208">
        <v>61</v>
      </c>
      <c r="D3361" s="209" t="s">
        <v>1028</v>
      </c>
      <c r="E3361" s="212">
        <v>6112</v>
      </c>
      <c r="F3361" s="213" t="s">
        <v>1029</v>
      </c>
      <c r="G3361" s="231"/>
      <c r="H3361" s="89"/>
      <c r="I3361" s="90" t="s">
        <v>667</v>
      </c>
      <c r="J3361" s="90"/>
      <c r="K3361" s="90" t="s">
        <v>90</v>
      </c>
      <c r="L3361" s="90"/>
      <c r="M3361" s="91"/>
      <c r="N3361" s="312">
        <v>1</v>
      </c>
      <c r="O3361" s="313">
        <f>N3361/N$3357</f>
        <v>0.25</v>
      </c>
      <c r="P3361" s="104"/>
      <c r="Q3361" s="92"/>
      <c r="R3361" s="92"/>
      <c r="S3361" s="92"/>
      <c r="T3361" s="92"/>
      <c r="U3361" s="92">
        <v>1</v>
      </c>
      <c r="V3361" s="92"/>
      <c r="W3361" s="92"/>
      <c r="X3361" s="109">
        <f>P3361*P$7+Q3361*Q$7+R3361*R$7+S3361*S$7+T3361*T$7+U3361*U$7+V3361*V$7+W3361*W$7</f>
        <v>5000</v>
      </c>
      <c r="Y3361" s="83"/>
      <c r="Z3361" s="110">
        <f>X3361*$O3361</f>
        <v>1250</v>
      </c>
      <c r="AA3361" s="111"/>
      <c r="AB3361" s="92"/>
      <c r="AC3361" s="92"/>
      <c r="AD3361" s="92"/>
      <c r="AE3361" s="92"/>
      <c r="AF3361" s="92"/>
      <c r="AG3361" s="92"/>
      <c r="AH3361" s="92"/>
      <c r="AI3361" s="109">
        <f>AB3361*AB$7+AC3361*AC$7+AD3361*AD$7+AE3361*AE$7+AF3361*AF$7+AG3361*AG$7+AH3361*AH$7</f>
        <v>0</v>
      </c>
      <c r="AJ3361" s="83"/>
      <c r="AK3361" s="110">
        <f>AI3361*$O3361</f>
        <v>0</v>
      </c>
      <c r="AL3361" s="111"/>
      <c r="AM3361" s="92"/>
      <c r="AN3361" s="92"/>
      <c r="AO3361" s="92"/>
      <c r="AP3361" s="92">
        <v>1</v>
      </c>
      <c r="AQ3361" s="92"/>
      <c r="AR3361" s="92"/>
      <c r="AS3361" s="92"/>
      <c r="AT3361" s="92"/>
      <c r="AU3361" s="92"/>
      <c r="AV3361" s="109">
        <f>AM3361*AM$7+AN3361*AN$7+AO3361*AO$7+AP3361*AP$7+AQ3361*AQ$7+AR3361*AR$7+AS3361*AS$7+AT3361*AT$7+AU3361*AU$7</f>
        <v>100</v>
      </c>
      <c r="AW3361" s="75"/>
      <c r="AX3361" s="110">
        <f>AV3361*$O3361</f>
        <v>25</v>
      </c>
      <c r="AY3361" s="111"/>
      <c r="AZ3361" s="93"/>
      <c r="BA3361" s="94" t="s">
        <v>131</v>
      </c>
      <c r="BB3361" s="71"/>
      <c r="BC3361" s="95"/>
      <c r="BD3361" s="41">
        <v>6</v>
      </c>
      <c r="BE3361" s="52">
        <v>61</v>
      </c>
      <c r="BF3361" s="103">
        <v>6112</v>
      </c>
      <c r="BG3361" s="280" t="s">
        <v>52</v>
      </c>
    </row>
    <row r="3362" spans="1:59" s="63" customFormat="1" ht="12.75" x14ac:dyDescent="0.2">
      <c r="A3362" s="196">
        <v>6</v>
      </c>
      <c r="B3362" s="197" t="s">
        <v>1027</v>
      </c>
      <c r="C3362" s="208">
        <v>61</v>
      </c>
      <c r="D3362" s="209" t="s">
        <v>1028</v>
      </c>
      <c r="E3362" s="212">
        <v>6112</v>
      </c>
      <c r="F3362" s="213" t="s">
        <v>1029</v>
      </c>
      <c r="G3362" s="231"/>
      <c r="H3362" s="89"/>
      <c r="I3362" s="219"/>
      <c r="J3362" s="90"/>
      <c r="K3362" s="90"/>
      <c r="L3362" s="90"/>
      <c r="M3362" s="91"/>
      <c r="N3362" s="247"/>
      <c r="O3362" s="306"/>
      <c r="P3362" s="104"/>
      <c r="Q3362" s="92"/>
      <c r="R3362" s="92"/>
      <c r="S3362" s="92"/>
      <c r="T3362" s="92"/>
      <c r="U3362" s="92"/>
      <c r="V3362" s="92"/>
      <c r="W3362" s="92"/>
      <c r="X3362" s="75"/>
      <c r="Y3362" s="83"/>
      <c r="Z3362" s="83"/>
      <c r="AA3362" s="83"/>
      <c r="AB3362" s="92"/>
      <c r="AC3362" s="92"/>
      <c r="AD3362" s="92"/>
      <c r="AE3362" s="92"/>
      <c r="AF3362" s="92"/>
      <c r="AG3362" s="92"/>
      <c r="AH3362" s="92"/>
      <c r="AI3362" s="75"/>
      <c r="AJ3362" s="83"/>
      <c r="AK3362" s="83"/>
      <c r="AL3362" s="83"/>
      <c r="AM3362" s="92"/>
      <c r="AN3362" s="92"/>
      <c r="AO3362" s="92"/>
      <c r="AP3362" s="92"/>
      <c r="AQ3362" s="92"/>
      <c r="AR3362" s="92"/>
      <c r="AS3362" s="92"/>
      <c r="AT3362" s="92"/>
      <c r="AU3362" s="92"/>
      <c r="AV3362" s="75"/>
      <c r="AW3362" s="75"/>
      <c r="AX3362" s="83"/>
      <c r="AY3362" s="83"/>
      <c r="AZ3362" s="93"/>
      <c r="BA3362" s="94"/>
      <c r="BB3362" s="71"/>
      <c r="BC3362" s="95"/>
      <c r="BD3362" s="41">
        <v>6</v>
      </c>
      <c r="BE3362" s="52">
        <v>61</v>
      </c>
      <c r="BF3362" s="103">
        <v>6112</v>
      </c>
      <c r="BG3362" s="280" t="s">
        <v>52</v>
      </c>
    </row>
    <row r="3363" spans="1:59" s="63" customFormat="1" ht="12.75" x14ac:dyDescent="0.2">
      <c r="A3363" s="196">
        <v>6</v>
      </c>
      <c r="B3363" s="197" t="s">
        <v>1027</v>
      </c>
      <c r="C3363" s="208">
        <v>61</v>
      </c>
      <c r="D3363" s="209" t="s">
        <v>1028</v>
      </c>
      <c r="E3363" s="212">
        <v>6112</v>
      </c>
      <c r="F3363" s="213" t="s">
        <v>1029</v>
      </c>
      <c r="G3363" s="231"/>
      <c r="H3363" s="65"/>
      <c r="I3363" s="222"/>
      <c r="J3363" s="66"/>
      <c r="K3363" s="66"/>
      <c r="L3363" s="66"/>
      <c r="M3363" s="64"/>
      <c r="N3363" s="304"/>
      <c r="O3363" s="305"/>
      <c r="P3363" s="127"/>
      <c r="Q3363" s="67"/>
      <c r="R3363" s="67"/>
      <c r="S3363" s="67"/>
      <c r="T3363" s="67"/>
      <c r="U3363" s="67"/>
      <c r="V3363" s="67"/>
      <c r="W3363" s="67"/>
      <c r="X3363" s="67"/>
      <c r="Y3363" s="68"/>
      <c r="Z3363" s="68"/>
      <c r="AA3363" s="68"/>
      <c r="AB3363" s="67"/>
      <c r="AC3363" s="67"/>
      <c r="AD3363" s="67"/>
      <c r="AE3363" s="67"/>
      <c r="AF3363" s="67"/>
      <c r="AG3363" s="67"/>
      <c r="AH3363" s="67"/>
      <c r="AI3363" s="67"/>
      <c r="AJ3363" s="68"/>
      <c r="AK3363" s="68"/>
      <c r="AL3363" s="68"/>
      <c r="AM3363" s="67"/>
      <c r="AN3363" s="67"/>
      <c r="AO3363" s="67"/>
      <c r="AP3363" s="67"/>
      <c r="AQ3363" s="67"/>
      <c r="AR3363" s="67"/>
      <c r="AS3363" s="67"/>
      <c r="AT3363" s="67"/>
      <c r="AU3363" s="67"/>
      <c r="AV3363" s="67"/>
      <c r="AW3363" s="67"/>
      <c r="AX3363" s="68"/>
      <c r="AY3363" s="68"/>
      <c r="AZ3363" s="69"/>
      <c r="BA3363" s="70"/>
      <c r="BB3363" s="71"/>
      <c r="BC3363" s="95"/>
      <c r="BD3363" s="41">
        <v>6</v>
      </c>
      <c r="BE3363" s="52">
        <v>61</v>
      </c>
      <c r="BF3363" s="103">
        <v>6112</v>
      </c>
      <c r="BG3363" s="275"/>
    </row>
    <row r="3364" spans="1:59" s="63" customFormat="1" ht="12.75" x14ac:dyDescent="0.2">
      <c r="A3364" s="196">
        <v>6</v>
      </c>
      <c r="B3364" s="197" t="s">
        <v>1027</v>
      </c>
      <c r="C3364" s="208">
        <v>61</v>
      </c>
      <c r="D3364" s="209" t="s">
        <v>1028</v>
      </c>
      <c r="E3364" s="212">
        <v>6112</v>
      </c>
      <c r="F3364" s="213" t="s">
        <v>1029</v>
      </c>
      <c r="G3364" s="232"/>
      <c r="H3364" s="97"/>
      <c r="I3364" s="224"/>
      <c r="J3364" s="98"/>
      <c r="K3364" s="98"/>
      <c r="L3364" s="98"/>
      <c r="M3364" s="96"/>
      <c r="N3364" s="307"/>
      <c r="O3364" s="246"/>
      <c r="P3364" s="124"/>
      <c r="Q3364" s="99"/>
      <c r="R3364" s="99"/>
      <c r="S3364" s="99"/>
      <c r="T3364" s="99"/>
      <c r="U3364" s="99"/>
      <c r="V3364" s="99"/>
      <c r="W3364" s="99"/>
      <c r="X3364" s="99"/>
      <c r="Y3364" s="100"/>
      <c r="Z3364" s="100"/>
      <c r="AA3364" s="100"/>
      <c r="AB3364" s="99"/>
      <c r="AC3364" s="99"/>
      <c r="AD3364" s="99"/>
      <c r="AE3364" s="99"/>
      <c r="AF3364" s="99"/>
      <c r="AG3364" s="99"/>
      <c r="AH3364" s="99"/>
      <c r="AI3364" s="99"/>
      <c r="AJ3364" s="100"/>
      <c r="AK3364" s="100"/>
      <c r="AL3364" s="100"/>
      <c r="AM3364" s="99"/>
      <c r="AN3364" s="99"/>
      <c r="AO3364" s="99"/>
      <c r="AP3364" s="99"/>
      <c r="AQ3364" s="99"/>
      <c r="AR3364" s="99"/>
      <c r="AS3364" s="99"/>
      <c r="AT3364" s="99"/>
      <c r="AU3364" s="99"/>
      <c r="AV3364" s="99"/>
      <c r="AW3364" s="99"/>
      <c r="AX3364" s="100"/>
      <c r="AY3364" s="100"/>
      <c r="AZ3364" s="101"/>
      <c r="BA3364" s="102"/>
      <c r="BB3364" s="95"/>
      <c r="BC3364" s="95"/>
      <c r="BD3364" s="41">
        <v>6</v>
      </c>
      <c r="BE3364" s="52">
        <v>61</v>
      </c>
      <c r="BF3364" s="103">
        <v>6112</v>
      </c>
      <c r="BG3364" s="277"/>
    </row>
    <row r="3365" spans="1:59" x14ac:dyDescent="0.25">
      <c r="A3365" s="196">
        <v>6</v>
      </c>
      <c r="B3365" s="197" t="s">
        <v>1027</v>
      </c>
      <c r="C3365" s="208">
        <v>61</v>
      </c>
      <c r="D3365" s="209" t="s">
        <v>1028</v>
      </c>
      <c r="E3365" s="210">
        <v>6116</v>
      </c>
      <c r="F3365" s="211" t="s">
        <v>1031</v>
      </c>
      <c r="G3365" s="235"/>
      <c r="H3365" s="145"/>
      <c r="I3365" s="221"/>
      <c r="J3365" s="57"/>
      <c r="K3365" s="57"/>
      <c r="L3365" s="57"/>
      <c r="M3365" s="144"/>
      <c r="N3365" s="324"/>
      <c r="O3365" s="325"/>
      <c r="P3365" s="146"/>
      <c r="Q3365" s="146"/>
      <c r="R3365" s="146"/>
      <c r="S3365" s="146"/>
      <c r="T3365" s="146"/>
      <c r="U3365" s="146"/>
      <c r="V3365" s="146"/>
      <c r="W3365" s="146"/>
      <c r="X3365" s="146"/>
      <c r="Y3365" s="59"/>
      <c r="Z3365" s="123"/>
      <c r="AA3365" s="123"/>
      <c r="AB3365" s="146"/>
      <c r="AC3365" s="146"/>
      <c r="AD3365" s="146"/>
      <c r="AE3365" s="146"/>
      <c r="AF3365" s="146"/>
      <c r="AG3365" s="146"/>
      <c r="AH3365" s="146"/>
      <c r="AI3365" s="146"/>
      <c r="AJ3365" s="59"/>
      <c r="AK3365" s="123"/>
      <c r="AL3365" s="123"/>
      <c r="AM3365" s="146"/>
      <c r="AN3365" s="146"/>
      <c r="AO3365" s="146"/>
      <c r="AP3365" s="146"/>
      <c r="AQ3365" s="146"/>
      <c r="AR3365" s="146"/>
      <c r="AS3365" s="146"/>
      <c r="AT3365" s="146"/>
      <c r="AU3365" s="146"/>
      <c r="AV3365" s="146"/>
      <c r="AW3365" s="58"/>
      <c r="AX3365" s="123"/>
      <c r="AY3365" s="59"/>
      <c r="AZ3365" s="147"/>
      <c r="BA3365" s="148"/>
      <c r="BB3365" s="143"/>
      <c r="BC3365" s="143"/>
      <c r="BD3365" s="41">
        <v>6</v>
      </c>
      <c r="BE3365" s="52">
        <v>61</v>
      </c>
      <c r="BF3365" s="62">
        <v>6116</v>
      </c>
      <c r="BG3365" s="284"/>
    </row>
    <row r="3366" spans="1:59" s="63" customFormat="1" ht="12.75" x14ac:dyDescent="0.2">
      <c r="A3366" s="196">
        <v>6</v>
      </c>
      <c r="B3366" s="197" t="s">
        <v>1027</v>
      </c>
      <c r="C3366" s="208">
        <v>61</v>
      </c>
      <c r="D3366" s="209" t="s">
        <v>1028</v>
      </c>
      <c r="E3366" s="210">
        <v>6116</v>
      </c>
      <c r="F3366" s="211" t="s">
        <v>1031</v>
      </c>
      <c r="G3366" s="230"/>
      <c r="H3366" s="56"/>
      <c r="I3366" s="221"/>
      <c r="J3366" s="57"/>
      <c r="K3366" s="57"/>
      <c r="L3366" s="57"/>
      <c r="M3366" s="55"/>
      <c r="N3366" s="303"/>
      <c r="O3366" s="245"/>
      <c r="P3366" s="122"/>
      <c r="Q3366" s="58"/>
      <c r="R3366" s="58"/>
      <c r="S3366" s="58"/>
      <c r="T3366" s="58"/>
      <c r="U3366" s="58"/>
      <c r="V3366" s="58"/>
      <c r="W3366" s="58"/>
      <c r="X3366" s="58"/>
      <c r="Y3366" s="59"/>
      <c r="Z3366" s="59"/>
      <c r="AA3366" s="59"/>
      <c r="AB3366" s="58"/>
      <c r="AC3366" s="58"/>
      <c r="AD3366" s="58"/>
      <c r="AE3366" s="58"/>
      <c r="AF3366" s="58"/>
      <c r="AG3366" s="58"/>
      <c r="AH3366" s="58"/>
      <c r="AI3366" s="58"/>
      <c r="AJ3366" s="59"/>
      <c r="AK3366" s="59"/>
      <c r="AL3366" s="59"/>
      <c r="AM3366" s="58"/>
      <c r="AN3366" s="58"/>
      <c r="AO3366" s="58"/>
      <c r="AP3366" s="58"/>
      <c r="AQ3366" s="58"/>
      <c r="AR3366" s="58"/>
      <c r="AS3366" s="58"/>
      <c r="AT3366" s="58"/>
      <c r="AU3366" s="58"/>
      <c r="AV3366" s="58"/>
      <c r="AW3366" s="58"/>
      <c r="AX3366" s="59"/>
      <c r="AY3366" s="59"/>
      <c r="AZ3366" s="60"/>
      <c r="BA3366" s="61"/>
      <c r="BB3366" s="54"/>
      <c r="BC3366" s="54"/>
      <c r="BD3366" s="41">
        <v>6</v>
      </c>
      <c r="BE3366" s="52">
        <v>61</v>
      </c>
      <c r="BF3366" s="62">
        <v>6116</v>
      </c>
      <c r="BG3366" s="274"/>
    </row>
    <row r="3367" spans="1:59" s="63" customFormat="1" ht="12.75" x14ac:dyDescent="0.2">
      <c r="A3367" s="196">
        <v>6</v>
      </c>
      <c r="B3367" s="197" t="s">
        <v>1027</v>
      </c>
      <c r="C3367" s="208">
        <v>61</v>
      </c>
      <c r="D3367" s="209" t="s">
        <v>1028</v>
      </c>
      <c r="E3367" s="210">
        <v>6116</v>
      </c>
      <c r="F3367" s="211" t="s">
        <v>1031</v>
      </c>
      <c r="G3367" s="231"/>
      <c r="H3367" s="65"/>
      <c r="I3367" s="222"/>
      <c r="J3367" s="66"/>
      <c r="K3367" s="66"/>
      <c r="L3367" s="66"/>
      <c r="M3367" s="64"/>
      <c r="N3367" s="304"/>
      <c r="O3367" s="305"/>
      <c r="P3367" s="127"/>
      <c r="Q3367" s="67"/>
      <c r="R3367" s="67"/>
      <c r="S3367" s="67"/>
      <c r="T3367" s="67"/>
      <c r="U3367" s="67"/>
      <c r="V3367" s="67"/>
      <c r="W3367" s="67"/>
      <c r="X3367" s="67"/>
      <c r="Y3367" s="68"/>
      <c r="Z3367" s="68"/>
      <c r="AA3367" s="68"/>
      <c r="AB3367" s="67"/>
      <c r="AC3367" s="67"/>
      <c r="AD3367" s="67"/>
      <c r="AE3367" s="67"/>
      <c r="AF3367" s="67"/>
      <c r="AG3367" s="67"/>
      <c r="AH3367" s="67"/>
      <c r="AI3367" s="67"/>
      <c r="AJ3367" s="68"/>
      <c r="AK3367" s="68"/>
      <c r="AL3367" s="68"/>
      <c r="AM3367" s="67"/>
      <c r="AN3367" s="67"/>
      <c r="AO3367" s="67"/>
      <c r="AP3367" s="67"/>
      <c r="AQ3367" s="67"/>
      <c r="AR3367" s="67"/>
      <c r="AS3367" s="67"/>
      <c r="AT3367" s="67"/>
      <c r="AU3367" s="67"/>
      <c r="AV3367" s="67"/>
      <c r="AW3367" s="67"/>
      <c r="AX3367" s="68"/>
      <c r="AY3367" s="68"/>
      <c r="AZ3367" s="69"/>
      <c r="BA3367" s="70"/>
      <c r="BB3367" s="71"/>
      <c r="BC3367" s="54"/>
      <c r="BD3367" s="41">
        <v>6</v>
      </c>
      <c r="BE3367" s="52">
        <v>61</v>
      </c>
      <c r="BF3367" s="62">
        <v>6116</v>
      </c>
      <c r="BG3367" s="275"/>
    </row>
    <row r="3368" spans="1:59" s="63" customFormat="1" ht="12.75" x14ac:dyDescent="0.2">
      <c r="A3368" s="196">
        <v>6</v>
      </c>
      <c r="B3368" s="197" t="s">
        <v>1027</v>
      </c>
      <c r="C3368" s="208">
        <v>61</v>
      </c>
      <c r="D3368" s="209" t="s">
        <v>1028</v>
      </c>
      <c r="E3368" s="210">
        <v>6116</v>
      </c>
      <c r="F3368" s="211" t="s">
        <v>1031</v>
      </c>
      <c r="G3368" s="231"/>
      <c r="H3368" s="72" t="s">
        <v>47</v>
      </c>
      <c r="I3368" s="223"/>
      <c r="J3368" s="73"/>
      <c r="K3368" s="73"/>
      <c r="L3368" s="73"/>
      <c r="M3368" s="74"/>
      <c r="N3368" s="247"/>
      <c r="O3368" s="306"/>
      <c r="P3368" s="105"/>
      <c r="Q3368" s="75"/>
      <c r="R3368" s="75"/>
      <c r="S3368" s="75"/>
      <c r="T3368" s="75"/>
      <c r="U3368" s="75"/>
      <c r="V3368" s="75"/>
      <c r="W3368" s="75"/>
      <c r="X3368" s="75"/>
      <c r="Y3368" s="76">
        <f>IF(ISNUMBER(VLOOKUP(Y3370,P$7:W$7,MATCH(Y3370,P$7:W$7))),VLOOKUP(Y3370,P$7:W$7,MATCH(Y3370,P$7:W$7)),IF(N3372=0,"No Data",IF(Y3370&gt;0,"&lt;100",0)))</f>
        <v>100</v>
      </c>
      <c r="Z3368" s="77">
        <f>IF(ISNUMBER(VLOOKUP(Z3372,P$7:W$7,MATCH(Z3372,P$7:W$7))),VLOOKUP(Z3372,P$7:W$7,MATCH(Z3372,P$7:W$7)),IF(N3372=0,"No Data",IF(Z3372&gt;0,"&lt;100",0)))</f>
        <v>100</v>
      </c>
      <c r="AA3368" s="106">
        <f>IF(ISNUMBER(Z3368),Z3368,0)</f>
        <v>100</v>
      </c>
      <c r="AB3368" s="75"/>
      <c r="AC3368" s="75"/>
      <c r="AD3368" s="75"/>
      <c r="AE3368" s="75"/>
      <c r="AF3368" s="75"/>
      <c r="AG3368" s="75"/>
      <c r="AH3368" s="75"/>
      <c r="AI3368" s="75"/>
      <c r="AJ3368" s="76">
        <f>IF(ISNUMBER(VLOOKUP(AJ3370,AB$7:AH$7,MATCH(AJ3370,AB$7:AH$7))),VLOOKUP(AJ3370,AB$7:AH$7,MATCH(AJ3370,AB$7:AH$7)),IF(N3372=0,"No Data",IF(AJ3370&gt;0,"&lt;50",0)))</f>
        <v>0</v>
      </c>
      <c r="AK3368" s="77">
        <f>IF(ISNUMBER(VLOOKUP(AK3372,AB$7:AH$7,MATCH(AK3372,AB$7:AH$7))),VLOOKUP(AK3372,AB$7:AH$7,MATCH(AK3372,AB$7:AH$7)),IF(N3372=0,"No Data",IF(AK3372&gt;0,"&lt;50",0)))</f>
        <v>0</v>
      </c>
      <c r="AL3368" s="106">
        <f>IF(ISNUMBER(AK3368),AK3368,0)</f>
        <v>0</v>
      </c>
      <c r="AM3368" s="75"/>
      <c r="AN3368" s="75"/>
      <c r="AO3368" s="75"/>
      <c r="AP3368" s="75"/>
      <c r="AQ3368" s="75"/>
      <c r="AR3368" s="75"/>
      <c r="AS3368" s="75"/>
      <c r="AT3368" s="75"/>
      <c r="AU3368" s="75"/>
      <c r="AV3368" s="75"/>
      <c r="AW3368" s="76">
        <f>IF(ISNUMBER(VLOOKUP(AW3370,AM$7:AU$7,MATCH(AW3370,AM$7:AU$7))),VLOOKUP(AW3370,AM$7:AU$7,MATCH(AW3370,AM$7:AU$7)),IF(N3372=0,"No Data",IF(AW3370&gt;0,"&lt;10",0)))</f>
        <v>500</v>
      </c>
      <c r="AX3368" s="77">
        <f>IF(ISNUMBER(VLOOKUP(AX3372,AM$7:AU$7,MATCH(AX3372,AM$7:AU$7))),VLOOKUP(AX3372,AM$7:AU$7,MATCH(AX3372,AM$7:AU$7)),IF(N3372=0,"No Data",IF(AX3372&gt;0,"&lt;10",0)))</f>
        <v>500</v>
      </c>
      <c r="AY3368" s="106">
        <f>IF(ISNUMBER(AX3368),AX3368,0)</f>
        <v>500</v>
      </c>
      <c r="AZ3368" s="79"/>
      <c r="BA3368" s="80"/>
      <c r="BB3368" s="71"/>
      <c r="BC3368" s="54"/>
      <c r="BD3368" s="41">
        <v>6</v>
      </c>
      <c r="BE3368" s="52">
        <v>61</v>
      </c>
      <c r="BF3368" s="62">
        <v>6116</v>
      </c>
      <c r="BG3368" s="276" t="s">
        <v>47</v>
      </c>
    </row>
    <row r="3369" spans="1:59" s="63" customFormat="1" ht="12.75" x14ac:dyDescent="0.2">
      <c r="A3369" s="196">
        <v>6</v>
      </c>
      <c r="B3369" s="197" t="s">
        <v>1027</v>
      </c>
      <c r="C3369" s="208">
        <v>61</v>
      </c>
      <c r="D3369" s="209" t="s">
        <v>1028</v>
      </c>
      <c r="E3369" s="210">
        <v>6116</v>
      </c>
      <c r="F3369" s="211" t="s">
        <v>1031</v>
      </c>
      <c r="G3369" s="231"/>
      <c r="H3369" s="81" t="s">
        <v>48</v>
      </c>
      <c r="I3369" s="223"/>
      <c r="J3369" s="73"/>
      <c r="K3369" s="73"/>
      <c r="L3369" s="73"/>
      <c r="M3369" s="74"/>
      <c r="N3369" s="247"/>
      <c r="O3369" s="306"/>
      <c r="P3369" s="105"/>
      <c r="Q3369" s="75"/>
      <c r="R3369" s="75"/>
      <c r="S3369" s="75"/>
      <c r="T3369" s="75"/>
      <c r="U3369" s="75"/>
      <c r="V3369" s="75"/>
      <c r="W3369" s="75"/>
      <c r="X3369" s="75"/>
      <c r="Y3369" s="82">
        <f>MIN(X3373:X3375)</f>
        <v>100</v>
      </c>
      <c r="Z3369" s="83"/>
      <c r="AA3369" s="83"/>
      <c r="AB3369" s="75"/>
      <c r="AC3369" s="75"/>
      <c r="AD3369" s="75"/>
      <c r="AE3369" s="75"/>
      <c r="AF3369" s="75"/>
      <c r="AG3369" s="75"/>
      <c r="AH3369" s="75"/>
      <c r="AI3369" s="75"/>
      <c r="AJ3369" s="82">
        <f>MIN(AI3373:AI3375)</f>
        <v>0</v>
      </c>
      <c r="AK3369" s="83"/>
      <c r="AL3369" s="83"/>
      <c r="AM3369" s="75"/>
      <c r="AN3369" s="75"/>
      <c r="AO3369" s="75"/>
      <c r="AP3369" s="75"/>
      <c r="AQ3369" s="75"/>
      <c r="AR3369" s="75"/>
      <c r="AS3369" s="75"/>
      <c r="AT3369" s="75"/>
      <c r="AU3369" s="75"/>
      <c r="AV3369" s="75"/>
      <c r="AW3369" s="82">
        <f>MIN(AV3373:AV3375)</f>
        <v>500</v>
      </c>
      <c r="AX3369" s="83"/>
      <c r="AY3369" s="83"/>
      <c r="AZ3369" s="79"/>
      <c r="BA3369" s="80"/>
      <c r="BB3369" s="71"/>
      <c r="BC3369" s="54"/>
      <c r="BD3369" s="41">
        <v>6</v>
      </c>
      <c r="BE3369" s="52">
        <v>61</v>
      </c>
      <c r="BF3369" s="62">
        <v>6116</v>
      </c>
      <c r="BG3369" s="278" t="s">
        <v>48</v>
      </c>
    </row>
    <row r="3370" spans="1:59" s="63" customFormat="1" ht="12.75" x14ac:dyDescent="0.2">
      <c r="A3370" s="196">
        <v>6</v>
      </c>
      <c r="B3370" s="197" t="s">
        <v>1027</v>
      </c>
      <c r="C3370" s="208">
        <v>61</v>
      </c>
      <c r="D3370" s="209" t="s">
        <v>1028</v>
      </c>
      <c r="E3370" s="210">
        <v>6116</v>
      </c>
      <c r="F3370" s="211" t="s">
        <v>1031</v>
      </c>
      <c r="G3370" s="231"/>
      <c r="H3370" s="81" t="s">
        <v>49</v>
      </c>
      <c r="I3370" s="223"/>
      <c r="J3370" s="73"/>
      <c r="K3370" s="73"/>
      <c r="L3370" s="73"/>
      <c r="M3370" s="74"/>
      <c r="N3370" s="247"/>
      <c r="O3370" s="306"/>
      <c r="P3370" s="105"/>
      <c r="Q3370" s="75"/>
      <c r="R3370" s="75"/>
      <c r="S3370" s="75"/>
      <c r="T3370" s="75"/>
      <c r="U3370" s="75"/>
      <c r="V3370" s="75"/>
      <c r="W3370" s="75"/>
      <c r="X3370" s="75"/>
      <c r="Y3370" s="84">
        <f>IF(ISNUMBER(AVERAGE(X3373:X3375)),AVERAGE(X3373:X3375),0)</f>
        <v>100</v>
      </c>
      <c r="Z3370" s="83"/>
      <c r="AA3370" s="83"/>
      <c r="AB3370" s="75"/>
      <c r="AC3370" s="75"/>
      <c r="AD3370" s="75"/>
      <c r="AE3370" s="75"/>
      <c r="AF3370" s="75"/>
      <c r="AG3370" s="75"/>
      <c r="AH3370" s="75"/>
      <c r="AI3370" s="75"/>
      <c r="AJ3370" s="84">
        <f>IF(ISNUMBER(AVERAGE(AI3373:AI3375)),AVERAGE(AI3373:AI3375),0)</f>
        <v>0</v>
      </c>
      <c r="AK3370" s="83"/>
      <c r="AL3370" s="83"/>
      <c r="AM3370" s="75"/>
      <c r="AN3370" s="75"/>
      <c r="AO3370" s="75"/>
      <c r="AP3370" s="75"/>
      <c r="AQ3370" s="75"/>
      <c r="AR3370" s="75"/>
      <c r="AS3370" s="75"/>
      <c r="AT3370" s="75"/>
      <c r="AU3370" s="75"/>
      <c r="AV3370" s="75"/>
      <c r="AW3370" s="84">
        <f>IF(ISNUMBER(AVERAGE(AV3373:AV3375)),AVERAGE(AV3373:AV3375),0)</f>
        <v>500</v>
      </c>
      <c r="AX3370" s="83"/>
      <c r="AY3370" s="83"/>
      <c r="AZ3370" s="79"/>
      <c r="BA3370" s="80"/>
      <c r="BB3370" s="71"/>
      <c r="BC3370" s="54"/>
      <c r="BD3370" s="41">
        <v>6</v>
      </c>
      <c r="BE3370" s="52">
        <v>61</v>
      </c>
      <c r="BF3370" s="62">
        <v>6116</v>
      </c>
      <c r="BG3370" s="278" t="s">
        <v>49</v>
      </c>
    </row>
    <row r="3371" spans="1:59" s="63" customFormat="1" ht="12.75" x14ac:dyDescent="0.2">
      <c r="A3371" s="196">
        <v>6</v>
      </c>
      <c r="B3371" s="197" t="s">
        <v>1027</v>
      </c>
      <c r="C3371" s="208">
        <v>61</v>
      </c>
      <c r="D3371" s="209" t="s">
        <v>1028</v>
      </c>
      <c r="E3371" s="210">
        <v>6116</v>
      </c>
      <c r="F3371" s="211" t="s">
        <v>1031</v>
      </c>
      <c r="G3371" s="231"/>
      <c r="H3371" s="81" t="s">
        <v>50</v>
      </c>
      <c r="I3371" s="223"/>
      <c r="J3371" s="73"/>
      <c r="K3371" s="73"/>
      <c r="L3371" s="73"/>
      <c r="M3371" s="74"/>
      <c r="N3371" s="247"/>
      <c r="O3371" s="306"/>
      <c r="P3371" s="105"/>
      <c r="Q3371" s="75"/>
      <c r="R3371" s="75"/>
      <c r="S3371" s="75"/>
      <c r="T3371" s="75"/>
      <c r="U3371" s="75"/>
      <c r="V3371" s="75"/>
      <c r="W3371" s="75"/>
      <c r="X3371" s="75"/>
      <c r="Y3371" s="84">
        <f>MAX(X3373:X3375)</f>
        <v>100</v>
      </c>
      <c r="Z3371" s="83"/>
      <c r="AA3371" s="83"/>
      <c r="AB3371" s="75"/>
      <c r="AC3371" s="75"/>
      <c r="AD3371" s="75"/>
      <c r="AE3371" s="75"/>
      <c r="AF3371" s="75"/>
      <c r="AG3371" s="75"/>
      <c r="AH3371" s="75"/>
      <c r="AI3371" s="75"/>
      <c r="AJ3371" s="84">
        <f>MAX(AI3373:AI3375)</f>
        <v>0</v>
      </c>
      <c r="AK3371" s="83"/>
      <c r="AL3371" s="83"/>
      <c r="AM3371" s="75"/>
      <c r="AN3371" s="75"/>
      <c r="AO3371" s="75"/>
      <c r="AP3371" s="75"/>
      <c r="AQ3371" s="75"/>
      <c r="AR3371" s="75"/>
      <c r="AS3371" s="75"/>
      <c r="AT3371" s="75"/>
      <c r="AU3371" s="75"/>
      <c r="AV3371" s="75"/>
      <c r="AW3371" s="84">
        <f>MAX(AV3373:AV3375)</f>
        <v>500</v>
      </c>
      <c r="AX3371" s="83"/>
      <c r="AY3371" s="83"/>
      <c r="AZ3371" s="79"/>
      <c r="BA3371" s="80"/>
      <c r="BB3371" s="71"/>
      <c r="BC3371" s="54"/>
      <c r="BD3371" s="41">
        <v>6</v>
      </c>
      <c r="BE3371" s="52">
        <v>61</v>
      </c>
      <c r="BF3371" s="62">
        <v>6116</v>
      </c>
      <c r="BG3371" s="278" t="s">
        <v>50</v>
      </c>
    </row>
    <row r="3372" spans="1:59" s="63" customFormat="1" ht="12.75" x14ac:dyDescent="0.2">
      <c r="A3372" s="196">
        <v>6</v>
      </c>
      <c r="B3372" s="197" t="s">
        <v>1027</v>
      </c>
      <c r="C3372" s="208">
        <v>61</v>
      </c>
      <c r="D3372" s="209" t="s">
        <v>1028</v>
      </c>
      <c r="E3372" s="210">
        <v>6116</v>
      </c>
      <c r="F3372" s="211" t="s">
        <v>1031</v>
      </c>
      <c r="G3372" s="231"/>
      <c r="H3372" s="85" t="s">
        <v>51</v>
      </c>
      <c r="I3372" s="223"/>
      <c r="J3372" s="73"/>
      <c r="K3372" s="73"/>
      <c r="L3372" s="73"/>
      <c r="M3372" s="74"/>
      <c r="N3372" s="248">
        <f>SUM(N3373:N3374)</f>
        <v>1</v>
      </c>
      <c r="O3372" s="293">
        <f>SUM(O3373:O3374)</f>
        <v>1</v>
      </c>
      <c r="P3372" s="292"/>
      <c r="Q3372" s="87"/>
      <c r="R3372" s="87"/>
      <c r="S3372" s="87"/>
      <c r="T3372" s="87"/>
      <c r="U3372" s="87"/>
      <c r="V3372" s="87"/>
      <c r="W3372" s="87"/>
      <c r="X3372" s="87"/>
      <c r="Y3372" s="88"/>
      <c r="Z3372" s="86">
        <f>SUM(Z3373:Z3374)</f>
        <v>100</v>
      </c>
      <c r="AA3372" s="88"/>
      <c r="AB3372" s="87"/>
      <c r="AC3372" s="87"/>
      <c r="AD3372" s="87"/>
      <c r="AE3372" s="87"/>
      <c r="AF3372" s="87"/>
      <c r="AG3372" s="87"/>
      <c r="AH3372" s="87"/>
      <c r="AI3372" s="87"/>
      <c r="AJ3372" s="88"/>
      <c r="AK3372" s="86">
        <f>SUM(AK3373:AK3374)</f>
        <v>0</v>
      </c>
      <c r="AL3372" s="88"/>
      <c r="AM3372" s="87"/>
      <c r="AN3372" s="87"/>
      <c r="AO3372" s="87"/>
      <c r="AP3372" s="87"/>
      <c r="AQ3372" s="87"/>
      <c r="AR3372" s="87"/>
      <c r="AS3372" s="87"/>
      <c r="AT3372" s="87"/>
      <c r="AU3372" s="87"/>
      <c r="AV3372" s="87"/>
      <c r="AW3372" s="112"/>
      <c r="AX3372" s="86">
        <f>SUM(AX3373:AX3374)</f>
        <v>500</v>
      </c>
      <c r="AY3372" s="88"/>
      <c r="AZ3372" s="79"/>
      <c r="BA3372" s="80"/>
      <c r="BB3372" s="71"/>
      <c r="BC3372" s="54"/>
      <c r="BD3372" s="41">
        <v>6</v>
      </c>
      <c r="BE3372" s="52">
        <v>61</v>
      </c>
      <c r="BF3372" s="62">
        <v>6116</v>
      </c>
      <c r="BG3372" s="279" t="s">
        <v>51</v>
      </c>
    </row>
    <row r="3373" spans="1:59" s="63" customFormat="1" ht="12.75" x14ac:dyDescent="0.2">
      <c r="A3373" s="196">
        <v>6</v>
      </c>
      <c r="B3373" s="197" t="s">
        <v>1027</v>
      </c>
      <c r="C3373" s="208">
        <v>61</v>
      </c>
      <c r="D3373" s="209" t="s">
        <v>1028</v>
      </c>
      <c r="E3373" s="210">
        <v>6116</v>
      </c>
      <c r="F3373" s="211" t="s">
        <v>1031</v>
      </c>
      <c r="G3373" s="231"/>
      <c r="H3373" s="89" t="s">
        <v>52</v>
      </c>
      <c r="I3373" s="90" t="s">
        <v>666</v>
      </c>
      <c r="J3373" s="90"/>
      <c r="K3373" s="90" t="s">
        <v>64</v>
      </c>
      <c r="L3373" s="90" t="s">
        <v>258</v>
      </c>
      <c r="M3373" s="91"/>
      <c r="N3373" s="312">
        <v>1</v>
      </c>
      <c r="O3373" s="313">
        <f>N3373/N3372</f>
        <v>1</v>
      </c>
      <c r="P3373" s="104">
        <v>1</v>
      </c>
      <c r="Q3373" s="92"/>
      <c r="R3373" s="92"/>
      <c r="S3373" s="92"/>
      <c r="T3373" s="92"/>
      <c r="U3373" s="92"/>
      <c r="V3373" s="92"/>
      <c r="W3373" s="92"/>
      <c r="X3373" s="109">
        <f>P3373*P$7+Q3373*Q$7+R3373*R$7+S3373*S$7+T3373*T$7+U3373*U$7+V3373*V$7+W3373*W$7</f>
        <v>100</v>
      </c>
      <c r="Y3373" s="83"/>
      <c r="Z3373" s="110">
        <f>X3373*$O3373</f>
        <v>100</v>
      </c>
      <c r="AA3373" s="111"/>
      <c r="AB3373" s="92"/>
      <c r="AC3373" s="92"/>
      <c r="AD3373" s="92"/>
      <c r="AE3373" s="92"/>
      <c r="AF3373" s="92"/>
      <c r="AG3373" s="92"/>
      <c r="AH3373" s="92"/>
      <c r="AI3373" s="109">
        <f>AB3373*AB$7+AC3373*AC$7+AD3373*AD$7+AE3373*AE$7+AF3373*AF$7+AG3373*AG$7+AH3373*AH$7</f>
        <v>0</v>
      </c>
      <c r="AJ3373" s="83"/>
      <c r="AK3373" s="110">
        <f>AI3373*$O3373</f>
        <v>0</v>
      </c>
      <c r="AL3373" s="111"/>
      <c r="AM3373" s="92"/>
      <c r="AN3373" s="92"/>
      <c r="AO3373" s="92"/>
      <c r="AP3373" s="92"/>
      <c r="AQ3373" s="92"/>
      <c r="AR3373" s="92">
        <v>1</v>
      </c>
      <c r="AS3373" s="92"/>
      <c r="AT3373" s="92"/>
      <c r="AU3373" s="92"/>
      <c r="AV3373" s="109">
        <f>AM3373*AM$7+AN3373*AN$7+AO3373*AO$7+AP3373*AP$7+AQ3373*AQ$7+AR3373*AR$7+AS3373*AS$7+AT3373*AT$7+AU3373*AU$7</f>
        <v>500</v>
      </c>
      <c r="AW3373" s="75"/>
      <c r="AX3373" s="110">
        <f>AV3373*$O3373</f>
        <v>500</v>
      </c>
      <c r="AY3373" s="111"/>
      <c r="AZ3373" s="93"/>
      <c r="BA3373" s="94" t="s">
        <v>131</v>
      </c>
      <c r="BB3373" s="71"/>
      <c r="BC3373" s="54"/>
      <c r="BD3373" s="41">
        <v>6</v>
      </c>
      <c r="BE3373" s="52">
        <v>61</v>
      </c>
      <c r="BF3373" s="62">
        <v>6116</v>
      </c>
      <c r="BG3373" s="280" t="s">
        <v>52</v>
      </c>
    </row>
    <row r="3374" spans="1:59" s="63" customFormat="1" ht="12.75" x14ac:dyDescent="0.2">
      <c r="A3374" s="196">
        <v>6</v>
      </c>
      <c r="B3374" s="197" t="s">
        <v>1027</v>
      </c>
      <c r="C3374" s="208">
        <v>61</v>
      </c>
      <c r="D3374" s="209" t="s">
        <v>1028</v>
      </c>
      <c r="E3374" s="210">
        <v>6116</v>
      </c>
      <c r="F3374" s="211" t="s">
        <v>1031</v>
      </c>
      <c r="G3374" s="231"/>
      <c r="H3374" s="89"/>
      <c r="I3374" s="219"/>
      <c r="J3374" s="90"/>
      <c r="K3374" s="90"/>
      <c r="L3374" s="90"/>
      <c r="M3374" s="91"/>
      <c r="N3374" s="247"/>
      <c r="O3374" s="306"/>
      <c r="P3374" s="104"/>
      <c r="Q3374" s="92"/>
      <c r="R3374" s="92"/>
      <c r="S3374" s="92"/>
      <c r="T3374" s="92"/>
      <c r="U3374" s="92"/>
      <c r="V3374" s="92"/>
      <c r="W3374" s="92"/>
      <c r="X3374" s="75"/>
      <c r="Y3374" s="83"/>
      <c r="Z3374" s="83"/>
      <c r="AA3374" s="83"/>
      <c r="AB3374" s="92"/>
      <c r="AC3374" s="92"/>
      <c r="AD3374" s="92"/>
      <c r="AE3374" s="92"/>
      <c r="AF3374" s="92"/>
      <c r="AG3374" s="92"/>
      <c r="AH3374" s="92"/>
      <c r="AI3374" s="75"/>
      <c r="AJ3374" s="83"/>
      <c r="AK3374" s="83"/>
      <c r="AL3374" s="83"/>
      <c r="AM3374" s="92"/>
      <c r="AN3374" s="92"/>
      <c r="AO3374" s="92"/>
      <c r="AP3374" s="92"/>
      <c r="AQ3374" s="92"/>
      <c r="AR3374" s="92"/>
      <c r="AS3374" s="92"/>
      <c r="AT3374" s="92"/>
      <c r="AU3374" s="92"/>
      <c r="AV3374" s="75"/>
      <c r="AW3374" s="75"/>
      <c r="AX3374" s="83"/>
      <c r="AY3374" s="83"/>
      <c r="AZ3374" s="93"/>
      <c r="BA3374" s="94"/>
      <c r="BB3374" s="71"/>
      <c r="BC3374" s="54"/>
      <c r="BD3374" s="41">
        <v>6</v>
      </c>
      <c r="BE3374" s="52">
        <v>61</v>
      </c>
      <c r="BF3374" s="62">
        <v>6116</v>
      </c>
      <c r="BG3374" s="280" t="s">
        <v>52</v>
      </c>
    </row>
    <row r="3375" spans="1:59" s="63" customFormat="1" ht="12.75" x14ac:dyDescent="0.2">
      <c r="A3375" s="196">
        <v>6</v>
      </c>
      <c r="B3375" s="197" t="s">
        <v>1027</v>
      </c>
      <c r="C3375" s="208">
        <v>61</v>
      </c>
      <c r="D3375" s="209" t="s">
        <v>1028</v>
      </c>
      <c r="E3375" s="210">
        <v>6116</v>
      </c>
      <c r="F3375" s="211" t="s">
        <v>1031</v>
      </c>
      <c r="G3375" s="231"/>
      <c r="H3375" s="89"/>
      <c r="I3375" s="219"/>
      <c r="J3375" s="90"/>
      <c r="K3375" s="90"/>
      <c r="L3375" s="90"/>
      <c r="M3375" s="91"/>
      <c r="N3375" s="247"/>
      <c r="O3375" s="306"/>
      <c r="P3375" s="104"/>
      <c r="Q3375" s="92"/>
      <c r="R3375" s="92"/>
      <c r="S3375" s="92"/>
      <c r="T3375" s="92"/>
      <c r="U3375" s="92"/>
      <c r="V3375" s="92"/>
      <c r="W3375" s="92"/>
      <c r="X3375" s="75"/>
      <c r="Y3375" s="83"/>
      <c r="Z3375" s="83"/>
      <c r="AA3375" s="83"/>
      <c r="AB3375" s="92"/>
      <c r="AC3375" s="92"/>
      <c r="AD3375" s="92"/>
      <c r="AE3375" s="92"/>
      <c r="AF3375" s="92"/>
      <c r="AG3375" s="92"/>
      <c r="AH3375" s="92"/>
      <c r="AI3375" s="75"/>
      <c r="AJ3375" s="83"/>
      <c r="AK3375" s="83"/>
      <c r="AL3375" s="83"/>
      <c r="AM3375" s="92"/>
      <c r="AN3375" s="92"/>
      <c r="AO3375" s="92"/>
      <c r="AP3375" s="92"/>
      <c r="AQ3375" s="92"/>
      <c r="AR3375" s="92"/>
      <c r="AS3375" s="92"/>
      <c r="AT3375" s="92"/>
      <c r="AU3375" s="92"/>
      <c r="AV3375" s="75"/>
      <c r="AW3375" s="75"/>
      <c r="AX3375" s="83"/>
      <c r="AY3375" s="83"/>
      <c r="AZ3375" s="93"/>
      <c r="BA3375" s="94"/>
      <c r="BB3375" s="71"/>
      <c r="BC3375" s="54"/>
      <c r="BD3375" s="41">
        <v>6</v>
      </c>
      <c r="BE3375" s="52">
        <v>61</v>
      </c>
      <c r="BF3375" s="62">
        <v>6116</v>
      </c>
      <c r="BG3375" s="280" t="s">
        <v>52</v>
      </c>
    </row>
    <row r="3376" spans="1:59" s="63" customFormat="1" ht="12.75" x14ac:dyDescent="0.2">
      <c r="A3376" s="196">
        <v>6</v>
      </c>
      <c r="B3376" s="197" t="s">
        <v>1027</v>
      </c>
      <c r="C3376" s="208">
        <v>61</v>
      </c>
      <c r="D3376" s="209" t="s">
        <v>1028</v>
      </c>
      <c r="E3376" s="210">
        <v>6116</v>
      </c>
      <c r="F3376" s="211" t="s">
        <v>1031</v>
      </c>
      <c r="G3376" s="231"/>
      <c r="H3376" s="65"/>
      <c r="I3376" s="222"/>
      <c r="J3376" s="66"/>
      <c r="K3376" s="66"/>
      <c r="L3376" s="66"/>
      <c r="M3376" s="64"/>
      <c r="N3376" s="304"/>
      <c r="O3376" s="305"/>
      <c r="P3376" s="127"/>
      <c r="Q3376" s="67"/>
      <c r="R3376" s="67"/>
      <c r="S3376" s="67"/>
      <c r="T3376" s="67"/>
      <c r="U3376" s="67"/>
      <c r="V3376" s="67"/>
      <c r="W3376" s="67"/>
      <c r="X3376" s="67"/>
      <c r="Y3376" s="68"/>
      <c r="Z3376" s="68"/>
      <c r="AA3376" s="68"/>
      <c r="AB3376" s="67"/>
      <c r="AC3376" s="67"/>
      <c r="AD3376" s="67"/>
      <c r="AE3376" s="67"/>
      <c r="AF3376" s="67"/>
      <c r="AG3376" s="67"/>
      <c r="AH3376" s="67"/>
      <c r="AI3376" s="67"/>
      <c r="AJ3376" s="68"/>
      <c r="AK3376" s="68"/>
      <c r="AL3376" s="68"/>
      <c r="AM3376" s="67"/>
      <c r="AN3376" s="67"/>
      <c r="AO3376" s="67"/>
      <c r="AP3376" s="67"/>
      <c r="AQ3376" s="67"/>
      <c r="AR3376" s="67"/>
      <c r="AS3376" s="67"/>
      <c r="AT3376" s="67"/>
      <c r="AU3376" s="67"/>
      <c r="AV3376" s="67"/>
      <c r="AW3376" s="67"/>
      <c r="AX3376" s="68"/>
      <c r="AY3376" s="68"/>
      <c r="AZ3376" s="69"/>
      <c r="BA3376" s="70"/>
      <c r="BB3376" s="71"/>
      <c r="BC3376" s="54"/>
      <c r="BD3376" s="41">
        <v>6</v>
      </c>
      <c r="BE3376" s="52">
        <v>61</v>
      </c>
      <c r="BF3376" s="62">
        <v>6116</v>
      </c>
      <c r="BG3376" s="275"/>
    </row>
    <row r="3377" spans="1:59" s="63" customFormat="1" ht="12.75" x14ac:dyDescent="0.2">
      <c r="A3377" s="196">
        <v>6</v>
      </c>
      <c r="B3377" s="197" t="s">
        <v>1027</v>
      </c>
      <c r="C3377" s="208">
        <v>61</v>
      </c>
      <c r="D3377" s="209" t="s">
        <v>1028</v>
      </c>
      <c r="E3377" s="210">
        <v>6116</v>
      </c>
      <c r="F3377" s="211" t="s">
        <v>1031</v>
      </c>
      <c r="G3377" s="230"/>
      <c r="H3377" s="56"/>
      <c r="I3377" s="221"/>
      <c r="J3377" s="57"/>
      <c r="K3377" s="57"/>
      <c r="L3377" s="57"/>
      <c r="M3377" s="55"/>
      <c r="N3377" s="303"/>
      <c r="O3377" s="245"/>
      <c r="P3377" s="122"/>
      <c r="Q3377" s="58"/>
      <c r="R3377" s="58"/>
      <c r="S3377" s="58"/>
      <c r="T3377" s="58"/>
      <c r="U3377" s="58"/>
      <c r="V3377" s="58"/>
      <c r="W3377" s="58"/>
      <c r="X3377" s="58"/>
      <c r="Y3377" s="59"/>
      <c r="Z3377" s="59"/>
      <c r="AA3377" s="59"/>
      <c r="AB3377" s="58"/>
      <c r="AC3377" s="58"/>
      <c r="AD3377" s="58"/>
      <c r="AE3377" s="58"/>
      <c r="AF3377" s="58"/>
      <c r="AG3377" s="58"/>
      <c r="AH3377" s="58"/>
      <c r="AI3377" s="58"/>
      <c r="AJ3377" s="59"/>
      <c r="AK3377" s="59"/>
      <c r="AL3377" s="59"/>
      <c r="AM3377" s="58"/>
      <c r="AN3377" s="58"/>
      <c r="AO3377" s="58"/>
      <c r="AP3377" s="58"/>
      <c r="AQ3377" s="58"/>
      <c r="AR3377" s="58"/>
      <c r="AS3377" s="58"/>
      <c r="AT3377" s="58"/>
      <c r="AU3377" s="58"/>
      <c r="AV3377" s="58"/>
      <c r="AW3377" s="58"/>
      <c r="AX3377" s="59"/>
      <c r="AY3377" s="59"/>
      <c r="AZ3377" s="60"/>
      <c r="BA3377" s="61"/>
      <c r="BB3377" s="54"/>
      <c r="BC3377" s="54"/>
      <c r="BD3377" s="41">
        <v>6</v>
      </c>
      <c r="BE3377" s="52">
        <v>61</v>
      </c>
      <c r="BF3377" s="62">
        <v>6116</v>
      </c>
      <c r="BG3377" s="274"/>
    </row>
    <row r="3378" spans="1:59" x14ac:dyDescent="0.25">
      <c r="A3378" s="196">
        <v>6</v>
      </c>
      <c r="B3378" s="197" t="s">
        <v>1027</v>
      </c>
      <c r="C3378" s="208">
        <v>61</v>
      </c>
      <c r="D3378" s="209" t="s">
        <v>1028</v>
      </c>
      <c r="E3378" s="212">
        <v>6122</v>
      </c>
      <c r="F3378" s="213" t="s">
        <v>1032</v>
      </c>
      <c r="G3378" s="234"/>
      <c r="H3378" s="138"/>
      <c r="I3378" s="224"/>
      <c r="J3378" s="98"/>
      <c r="K3378" s="98"/>
      <c r="L3378" s="98"/>
      <c r="M3378" s="137"/>
      <c r="N3378" s="322"/>
      <c r="O3378" s="323"/>
      <c r="P3378" s="139"/>
      <c r="Q3378" s="139"/>
      <c r="R3378" s="139"/>
      <c r="S3378" s="139"/>
      <c r="T3378" s="139"/>
      <c r="U3378" s="139"/>
      <c r="V3378" s="139"/>
      <c r="W3378" s="139"/>
      <c r="X3378" s="139"/>
      <c r="Y3378" s="100"/>
      <c r="Z3378" s="125"/>
      <c r="AA3378" s="125"/>
      <c r="AB3378" s="139"/>
      <c r="AC3378" s="139"/>
      <c r="AD3378" s="139"/>
      <c r="AE3378" s="139"/>
      <c r="AF3378" s="139"/>
      <c r="AG3378" s="139"/>
      <c r="AH3378" s="139"/>
      <c r="AI3378" s="139"/>
      <c r="AJ3378" s="100"/>
      <c r="AK3378" s="125"/>
      <c r="AL3378" s="125"/>
      <c r="AM3378" s="139"/>
      <c r="AN3378" s="139"/>
      <c r="AO3378" s="139"/>
      <c r="AP3378" s="139"/>
      <c r="AQ3378" s="139"/>
      <c r="AR3378" s="139"/>
      <c r="AS3378" s="139"/>
      <c r="AT3378" s="139"/>
      <c r="AU3378" s="139"/>
      <c r="AV3378" s="139"/>
      <c r="AW3378" s="99"/>
      <c r="AX3378" s="125"/>
      <c r="AY3378" s="100"/>
      <c r="AZ3378" s="140"/>
      <c r="BA3378" s="141"/>
      <c r="BB3378" s="136"/>
      <c r="BC3378" s="136"/>
      <c r="BD3378" s="41">
        <v>6</v>
      </c>
      <c r="BE3378" s="52">
        <v>61</v>
      </c>
      <c r="BF3378" s="103">
        <v>6122</v>
      </c>
      <c r="BG3378" s="283"/>
    </row>
    <row r="3379" spans="1:59" s="63" customFormat="1" ht="12.75" x14ac:dyDescent="0.2">
      <c r="A3379" s="196">
        <v>6</v>
      </c>
      <c r="B3379" s="197" t="s">
        <v>1027</v>
      </c>
      <c r="C3379" s="208">
        <v>61</v>
      </c>
      <c r="D3379" s="209" t="s">
        <v>1028</v>
      </c>
      <c r="E3379" s="212">
        <v>6122</v>
      </c>
      <c r="F3379" s="213" t="s">
        <v>1032</v>
      </c>
      <c r="G3379" s="232"/>
      <c r="H3379" s="97"/>
      <c r="I3379" s="224"/>
      <c r="J3379" s="98"/>
      <c r="K3379" s="98"/>
      <c r="L3379" s="98"/>
      <c r="M3379" s="96"/>
      <c r="N3379" s="307"/>
      <c r="O3379" s="246"/>
      <c r="P3379" s="124"/>
      <c r="Q3379" s="99"/>
      <c r="R3379" s="99"/>
      <c r="S3379" s="99"/>
      <c r="T3379" s="99"/>
      <c r="U3379" s="99"/>
      <c r="V3379" s="99"/>
      <c r="W3379" s="99"/>
      <c r="X3379" s="99"/>
      <c r="Y3379" s="100"/>
      <c r="Z3379" s="100"/>
      <c r="AA3379" s="100"/>
      <c r="AB3379" s="99"/>
      <c r="AC3379" s="99"/>
      <c r="AD3379" s="99"/>
      <c r="AE3379" s="99"/>
      <c r="AF3379" s="99"/>
      <c r="AG3379" s="99"/>
      <c r="AH3379" s="99"/>
      <c r="AI3379" s="99"/>
      <c r="AJ3379" s="100"/>
      <c r="AK3379" s="100"/>
      <c r="AL3379" s="100"/>
      <c r="AM3379" s="99"/>
      <c r="AN3379" s="99"/>
      <c r="AO3379" s="99"/>
      <c r="AP3379" s="99"/>
      <c r="AQ3379" s="99"/>
      <c r="AR3379" s="99"/>
      <c r="AS3379" s="99"/>
      <c r="AT3379" s="99"/>
      <c r="AU3379" s="99"/>
      <c r="AV3379" s="99"/>
      <c r="AW3379" s="99"/>
      <c r="AX3379" s="100"/>
      <c r="AY3379" s="100"/>
      <c r="AZ3379" s="101"/>
      <c r="BA3379" s="102"/>
      <c r="BB3379" s="95"/>
      <c r="BC3379" s="95"/>
      <c r="BD3379" s="41">
        <v>6</v>
      </c>
      <c r="BE3379" s="52">
        <v>61</v>
      </c>
      <c r="BF3379" s="103">
        <v>6122</v>
      </c>
      <c r="BG3379" s="277"/>
    </row>
    <row r="3380" spans="1:59" s="63" customFormat="1" ht="12.75" x14ac:dyDescent="0.2">
      <c r="A3380" s="196">
        <v>6</v>
      </c>
      <c r="B3380" s="197" t="s">
        <v>1027</v>
      </c>
      <c r="C3380" s="208">
        <v>61</v>
      </c>
      <c r="D3380" s="209" t="s">
        <v>1028</v>
      </c>
      <c r="E3380" s="212">
        <v>6122</v>
      </c>
      <c r="F3380" s="213" t="s">
        <v>1032</v>
      </c>
      <c r="G3380" s="231"/>
      <c r="H3380" s="65"/>
      <c r="I3380" s="222"/>
      <c r="J3380" s="66"/>
      <c r="K3380" s="66"/>
      <c r="L3380" s="66"/>
      <c r="M3380" s="64"/>
      <c r="N3380" s="304"/>
      <c r="O3380" s="305"/>
      <c r="P3380" s="127"/>
      <c r="Q3380" s="67"/>
      <c r="R3380" s="67"/>
      <c r="S3380" s="67"/>
      <c r="T3380" s="67"/>
      <c r="U3380" s="67"/>
      <c r="V3380" s="67"/>
      <c r="W3380" s="67"/>
      <c r="X3380" s="67"/>
      <c r="Y3380" s="68"/>
      <c r="Z3380" s="68"/>
      <c r="AA3380" s="68"/>
      <c r="AB3380" s="67"/>
      <c r="AC3380" s="67"/>
      <c r="AD3380" s="67"/>
      <c r="AE3380" s="67"/>
      <c r="AF3380" s="67"/>
      <c r="AG3380" s="67"/>
      <c r="AH3380" s="67"/>
      <c r="AI3380" s="67"/>
      <c r="AJ3380" s="68"/>
      <c r="AK3380" s="68"/>
      <c r="AL3380" s="68"/>
      <c r="AM3380" s="67"/>
      <c r="AN3380" s="67"/>
      <c r="AO3380" s="67"/>
      <c r="AP3380" s="67"/>
      <c r="AQ3380" s="67"/>
      <c r="AR3380" s="67"/>
      <c r="AS3380" s="67"/>
      <c r="AT3380" s="67"/>
      <c r="AU3380" s="67"/>
      <c r="AV3380" s="67"/>
      <c r="AW3380" s="67"/>
      <c r="AX3380" s="68"/>
      <c r="AY3380" s="68"/>
      <c r="AZ3380" s="69"/>
      <c r="BA3380" s="70"/>
      <c r="BB3380" s="71"/>
      <c r="BC3380" s="95"/>
      <c r="BD3380" s="41">
        <v>6</v>
      </c>
      <c r="BE3380" s="52">
        <v>61</v>
      </c>
      <c r="BF3380" s="103">
        <v>6122</v>
      </c>
      <c r="BG3380" s="275"/>
    </row>
    <row r="3381" spans="1:59" s="63" customFormat="1" ht="12.75" x14ac:dyDescent="0.2">
      <c r="A3381" s="196">
        <v>6</v>
      </c>
      <c r="B3381" s="197" t="s">
        <v>1027</v>
      </c>
      <c r="C3381" s="208">
        <v>61</v>
      </c>
      <c r="D3381" s="209" t="s">
        <v>1028</v>
      </c>
      <c r="E3381" s="212">
        <v>6122</v>
      </c>
      <c r="F3381" s="213" t="s">
        <v>1032</v>
      </c>
      <c r="G3381" s="231"/>
      <c r="H3381" s="72" t="s">
        <v>47</v>
      </c>
      <c r="I3381" s="223"/>
      <c r="J3381" s="73"/>
      <c r="K3381" s="73"/>
      <c r="L3381" s="73"/>
      <c r="M3381" s="74"/>
      <c r="N3381" s="247"/>
      <c r="O3381" s="306"/>
      <c r="P3381" s="105"/>
      <c r="Q3381" s="75"/>
      <c r="R3381" s="75"/>
      <c r="S3381" s="75"/>
      <c r="T3381" s="75"/>
      <c r="U3381" s="75"/>
      <c r="V3381" s="75"/>
      <c r="W3381" s="75"/>
      <c r="X3381" s="75"/>
      <c r="Y3381" s="76">
        <f>IF(ISNUMBER(VLOOKUP(Y3383,P$7:W$7,MATCH(Y3383,P$7:W$7))),VLOOKUP(Y3383,P$7:W$7,MATCH(Y3383,P$7:W$7)),IF(N3385=0,"No Data",IF(Y3383&gt;0,"&lt;100",0)))</f>
        <v>10000</v>
      </c>
      <c r="Z3381" s="77">
        <f>IF(ISNUMBER(VLOOKUP(Z3385,P$7:W$7,MATCH(Z3385,P$7:W$7))),VLOOKUP(Z3385,P$7:W$7,MATCH(Z3385,P$7:W$7)),IF(N3385=0,"No Data",IF(Z3385&gt;0,"&lt;100",0)))</f>
        <v>10000</v>
      </c>
      <c r="AA3381" s="106">
        <f>IF(ISNUMBER(Z3381),Z3381,0)</f>
        <v>10000</v>
      </c>
      <c r="AB3381" s="75"/>
      <c r="AC3381" s="75"/>
      <c r="AD3381" s="75"/>
      <c r="AE3381" s="75"/>
      <c r="AF3381" s="75"/>
      <c r="AG3381" s="75"/>
      <c r="AH3381" s="75"/>
      <c r="AI3381" s="75"/>
      <c r="AJ3381" s="76">
        <f>IF(ISNUMBER(VLOOKUP(AJ3383,AB$7:AH$7,MATCH(AJ3383,AB$7:AH$7))),VLOOKUP(AJ3383,AB$7:AH$7,MATCH(AJ3383,AB$7:AH$7)),IF(N3385=0,"No Data",IF(AJ3383&gt;0,"&lt;50",0)))</f>
        <v>0</v>
      </c>
      <c r="AK3381" s="77">
        <f>IF(ISNUMBER(VLOOKUP(AK3385,AB$7:AH$7,MATCH(AK3385,AB$7:AH$7))),VLOOKUP(AK3385,AB$7:AH$7,MATCH(AK3385,AB$7:AH$7)),IF(N3385=0,"No Data",IF(AK3385&gt;0,"&lt;50",0)))</f>
        <v>0</v>
      </c>
      <c r="AL3381" s="106">
        <f>IF(ISNUMBER(AK3381),AK3381,0)</f>
        <v>0</v>
      </c>
      <c r="AM3381" s="75"/>
      <c r="AN3381" s="75"/>
      <c r="AO3381" s="75"/>
      <c r="AP3381" s="75"/>
      <c r="AQ3381" s="75"/>
      <c r="AR3381" s="75"/>
      <c r="AS3381" s="75"/>
      <c r="AT3381" s="75"/>
      <c r="AU3381" s="75"/>
      <c r="AV3381" s="75"/>
      <c r="AW3381" s="76">
        <f>IF(ISNUMBER(VLOOKUP(AW3383,AM$7:AU$7,MATCH(AW3383,AM$7:AU$7))),VLOOKUP(AW3383,AM$7:AU$7,MATCH(AW3383,AM$7:AU$7)),IF(N3385=0,"No Data",IF(AW3383&gt;0,"&lt;10",0)))</f>
        <v>500</v>
      </c>
      <c r="AX3381" s="77">
        <f>IF(ISNUMBER(VLOOKUP(AX3385,AM$7:AU$7,MATCH(AX3385,AM$7:AU$7))),VLOOKUP(AX3385,AM$7:AU$7,MATCH(AX3385,AM$7:AU$7)),IF(N3385=0,"No Data",IF(AX3385&gt;0,"&lt;10",0)))</f>
        <v>500</v>
      </c>
      <c r="AY3381" s="106">
        <f>IF(ISNUMBER(AX3381),AX3381,0)</f>
        <v>500</v>
      </c>
      <c r="AZ3381" s="79"/>
      <c r="BA3381" s="80"/>
      <c r="BB3381" s="71"/>
      <c r="BC3381" s="95"/>
      <c r="BD3381" s="41">
        <v>6</v>
      </c>
      <c r="BE3381" s="52">
        <v>61</v>
      </c>
      <c r="BF3381" s="103">
        <v>6122</v>
      </c>
      <c r="BG3381" s="276" t="s">
        <v>47</v>
      </c>
    </row>
    <row r="3382" spans="1:59" s="63" customFormat="1" ht="12.75" x14ac:dyDescent="0.2">
      <c r="A3382" s="196">
        <v>6</v>
      </c>
      <c r="B3382" s="197" t="s">
        <v>1027</v>
      </c>
      <c r="C3382" s="208">
        <v>61</v>
      </c>
      <c r="D3382" s="209" t="s">
        <v>1028</v>
      </c>
      <c r="E3382" s="212">
        <v>6122</v>
      </c>
      <c r="F3382" s="213" t="s">
        <v>1032</v>
      </c>
      <c r="G3382" s="231"/>
      <c r="H3382" s="81" t="s">
        <v>48</v>
      </c>
      <c r="I3382" s="223"/>
      <c r="J3382" s="73"/>
      <c r="K3382" s="73"/>
      <c r="L3382" s="73"/>
      <c r="M3382" s="74"/>
      <c r="N3382" s="247"/>
      <c r="O3382" s="306"/>
      <c r="P3382" s="105"/>
      <c r="Q3382" s="75"/>
      <c r="R3382" s="75"/>
      <c r="S3382" s="75"/>
      <c r="T3382" s="75"/>
      <c r="U3382" s="75"/>
      <c r="V3382" s="75"/>
      <c r="W3382" s="75"/>
      <c r="X3382" s="75"/>
      <c r="Y3382" s="82">
        <f>MIN(X3386:X3389)</f>
        <v>100</v>
      </c>
      <c r="Z3382" s="83"/>
      <c r="AA3382" s="83"/>
      <c r="AB3382" s="75"/>
      <c r="AC3382" s="75"/>
      <c r="AD3382" s="75"/>
      <c r="AE3382" s="75"/>
      <c r="AF3382" s="75"/>
      <c r="AG3382" s="75"/>
      <c r="AH3382" s="75"/>
      <c r="AI3382" s="75"/>
      <c r="AJ3382" s="82">
        <f>MIN(AI3386:AI3389)</f>
        <v>0</v>
      </c>
      <c r="AK3382" s="83"/>
      <c r="AL3382" s="83"/>
      <c r="AM3382" s="75"/>
      <c r="AN3382" s="75"/>
      <c r="AO3382" s="75"/>
      <c r="AP3382" s="75"/>
      <c r="AQ3382" s="75"/>
      <c r="AR3382" s="75"/>
      <c r="AS3382" s="75"/>
      <c r="AT3382" s="75"/>
      <c r="AU3382" s="75"/>
      <c r="AV3382" s="75"/>
      <c r="AW3382" s="82">
        <f>MIN(AV3386:AV3389)</f>
        <v>100</v>
      </c>
      <c r="AX3382" s="83"/>
      <c r="AY3382" s="83"/>
      <c r="AZ3382" s="79"/>
      <c r="BA3382" s="80"/>
      <c r="BB3382" s="71"/>
      <c r="BC3382" s="95"/>
      <c r="BD3382" s="41">
        <v>6</v>
      </c>
      <c r="BE3382" s="52">
        <v>61</v>
      </c>
      <c r="BF3382" s="103">
        <v>6122</v>
      </c>
      <c r="BG3382" s="278" t="s">
        <v>48</v>
      </c>
    </row>
    <row r="3383" spans="1:59" s="63" customFormat="1" ht="12.75" x14ac:dyDescent="0.2">
      <c r="A3383" s="196">
        <v>6</v>
      </c>
      <c r="B3383" s="197" t="s">
        <v>1027</v>
      </c>
      <c r="C3383" s="208">
        <v>61</v>
      </c>
      <c r="D3383" s="209" t="s">
        <v>1028</v>
      </c>
      <c r="E3383" s="212">
        <v>6122</v>
      </c>
      <c r="F3383" s="213" t="s">
        <v>1032</v>
      </c>
      <c r="G3383" s="231"/>
      <c r="H3383" s="81" t="s">
        <v>49</v>
      </c>
      <c r="I3383" s="223"/>
      <c r="J3383" s="73"/>
      <c r="K3383" s="73"/>
      <c r="L3383" s="73"/>
      <c r="M3383" s="74"/>
      <c r="N3383" s="247"/>
      <c r="O3383" s="306"/>
      <c r="P3383" s="105"/>
      <c r="Q3383" s="75"/>
      <c r="R3383" s="75"/>
      <c r="S3383" s="75"/>
      <c r="T3383" s="75"/>
      <c r="U3383" s="75"/>
      <c r="V3383" s="75"/>
      <c r="W3383" s="75"/>
      <c r="X3383" s="75"/>
      <c r="Y3383" s="84">
        <f>IF(ISNUMBER(AVERAGE(X3386:X3389)),AVERAGE(X3386:X3389),0)</f>
        <v>18775</v>
      </c>
      <c r="Z3383" s="83"/>
      <c r="AA3383" s="83"/>
      <c r="AB3383" s="75"/>
      <c r="AC3383" s="75"/>
      <c r="AD3383" s="75"/>
      <c r="AE3383" s="75"/>
      <c r="AF3383" s="75"/>
      <c r="AG3383" s="75"/>
      <c r="AH3383" s="75"/>
      <c r="AI3383" s="75"/>
      <c r="AJ3383" s="84">
        <f>IF(ISNUMBER(AVERAGE(AI3386:AI3389)),AVERAGE(AI3386:AI3389),0)</f>
        <v>0</v>
      </c>
      <c r="AK3383" s="83"/>
      <c r="AL3383" s="83"/>
      <c r="AM3383" s="75"/>
      <c r="AN3383" s="75"/>
      <c r="AO3383" s="75"/>
      <c r="AP3383" s="75"/>
      <c r="AQ3383" s="75"/>
      <c r="AR3383" s="75"/>
      <c r="AS3383" s="75"/>
      <c r="AT3383" s="75"/>
      <c r="AU3383" s="75"/>
      <c r="AV3383" s="75"/>
      <c r="AW3383" s="84">
        <f>IF(ISNUMBER(AVERAGE(AV3386:AV3389)),AVERAGE(AV3386:AV3389),0)</f>
        <v>700</v>
      </c>
      <c r="AX3383" s="83"/>
      <c r="AY3383" s="83"/>
      <c r="AZ3383" s="79"/>
      <c r="BA3383" s="80"/>
      <c r="BB3383" s="71"/>
      <c r="BC3383" s="95"/>
      <c r="BD3383" s="41">
        <v>6</v>
      </c>
      <c r="BE3383" s="52">
        <v>61</v>
      </c>
      <c r="BF3383" s="103">
        <v>6122</v>
      </c>
      <c r="BG3383" s="278" t="s">
        <v>49</v>
      </c>
    </row>
    <row r="3384" spans="1:59" s="63" customFormat="1" ht="12.75" x14ac:dyDescent="0.2">
      <c r="A3384" s="196">
        <v>6</v>
      </c>
      <c r="B3384" s="197" t="s">
        <v>1027</v>
      </c>
      <c r="C3384" s="208">
        <v>61</v>
      </c>
      <c r="D3384" s="209" t="s">
        <v>1028</v>
      </c>
      <c r="E3384" s="212">
        <v>6122</v>
      </c>
      <c r="F3384" s="213" t="s">
        <v>1032</v>
      </c>
      <c r="G3384" s="231"/>
      <c r="H3384" s="81" t="s">
        <v>50</v>
      </c>
      <c r="I3384" s="223"/>
      <c r="J3384" s="73"/>
      <c r="K3384" s="73"/>
      <c r="L3384" s="73"/>
      <c r="M3384" s="74"/>
      <c r="N3384" s="247"/>
      <c r="O3384" s="306"/>
      <c r="P3384" s="105"/>
      <c r="Q3384" s="75"/>
      <c r="R3384" s="75"/>
      <c r="S3384" s="75"/>
      <c r="T3384" s="75"/>
      <c r="U3384" s="75"/>
      <c r="V3384" s="75"/>
      <c r="W3384" s="75"/>
      <c r="X3384" s="75"/>
      <c r="Y3384" s="84">
        <f>MAX(X3386:X3389)</f>
        <v>25000</v>
      </c>
      <c r="Z3384" s="83"/>
      <c r="AA3384" s="83"/>
      <c r="AB3384" s="75"/>
      <c r="AC3384" s="75"/>
      <c r="AD3384" s="75"/>
      <c r="AE3384" s="75"/>
      <c r="AF3384" s="75"/>
      <c r="AG3384" s="75"/>
      <c r="AH3384" s="75"/>
      <c r="AI3384" s="75"/>
      <c r="AJ3384" s="84">
        <f>MAX(AI3386:AI3389)</f>
        <v>0</v>
      </c>
      <c r="AK3384" s="83"/>
      <c r="AL3384" s="83"/>
      <c r="AM3384" s="75"/>
      <c r="AN3384" s="75"/>
      <c r="AO3384" s="75"/>
      <c r="AP3384" s="75"/>
      <c r="AQ3384" s="75"/>
      <c r="AR3384" s="75"/>
      <c r="AS3384" s="75"/>
      <c r="AT3384" s="75"/>
      <c r="AU3384" s="75"/>
      <c r="AV3384" s="75"/>
      <c r="AW3384" s="84">
        <f>MAX(AV3386:AV3389)</f>
        <v>2500</v>
      </c>
      <c r="AX3384" s="83"/>
      <c r="AY3384" s="83"/>
      <c r="AZ3384" s="79"/>
      <c r="BA3384" s="80"/>
      <c r="BB3384" s="71"/>
      <c r="BC3384" s="95"/>
      <c r="BD3384" s="41">
        <v>6</v>
      </c>
      <c r="BE3384" s="52">
        <v>61</v>
      </c>
      <c r="BF3384" s="103">
        <v>6122</v>
      </c>
      <c r="BG3384" s="278" t="s">
        <v>50</v>
      </c>
    </row>
    <row r="3385" spans="1:59" s="63" customFormat="1" ht="12.75" x14ac:dyDescent="0.2">
      <c r="A3385" s="196">
        <v>6</v>
      </c>
      <c r="B3385" s="197" t="s">
        <v>1027</v>
      </c>
      <c r="C3385" s="208">
        <v>61</v>
      </c>
      <c r="D3385" s="209" t="s">
        <v>1028</v>
      </c>
      <c r="E3385" s="212">
        <v>6122</v>
      </c>
      <c r="F3385" s="213" t="s">
        <v>1032</v>
      </c>
      <c r="G3385" s="231"/>
      <c r="H3385" s="85" t="s">
        <v>51</v>
      </c>
      <c r="I3385" s="223"/>
      <c r="J3385" s="73"/>
      <c r="K3385" s="73"/>
      <c r="L3385" s="73"/>
      <c r="M3385" s="74"/>
      <c r="N3385" s="248">
        <f>SUM(N3386:N3389)</f>
        <v>4</v>
      </c>
      <c r="O3385" s="293">
        <f>SUM(O3386:O3389)</f>
        <v>1</v>
      </c>
      <c r="P3385" s="292"/>
      <c r="Q3385" s="87"/>
      <c r="R3385" s="87"/>
      <c r="S3385" s="87"/>
      <c r="T3385" s="87"/>
      <c r="U3385" s="87"/>
      <c r="V3385" s="87"/>
      <c r="W3385" s="87"/>
      <c r="X3385" s="87"/>
      <c r="Y3385" s="88"/>
      <c r="Z3385" s="107">
        <f>SUM(Z3386:Z3389)</f>
        <v>18775</v>
      </c>
      <c r="AA3385" s="88"/>
      <c r="AB3385" s="87"/>
      <c r="AC3385" s="87"/>
      <c r="AD3385" s="87"/>
      <c r="AE3385" s="87"/>
      <c r="AF3385" s="87"/>
      <c r="AG3385" s="87"/>
      <c r="AH3385" s="87"/>
      <c r="AI3385" s="87"/>
      <c r="AJ3385" s="88"/>
      <c r="AK3385" s="107">
        <f>SUM(AK3386:AK3389)</f>
        <v>0</v>
      </c>
      <c r="AL3385" s="88"/>
      <c r="AM3385" s="87"/>
      <c r="AN3385" s="87"/>
      <c r="AO3385" s="87"/>
      <c r="AP3385" s="87"/>
      <c r="AQ3385" s="87"/>
      <c r="AR3385" s="87"/>
      <c r="AS3385" s="87"/>
      <c r="AT3385" s="87"/>
      <c r="AU3385" s="87"/>
      <c r="AV3385" s="87"/>
      <c r="AW3385" s="112"/>
      <c r="AX3385" s="107">
        <f>SUM(AX3386:AX3389)</f>
        <v>700</v>
      </c>
      <c r="AY3385" s="88"/>
      <c r="AZ3385" s="79"/>
      <c r="BA3385" s="80"/>
      <c r="BB3385" s="71"/>
      <c r="BC3385" s="95"/>
      <c r="BD3385" s="41">
        <v>6</v>
      </c>
      <c r="BE3385" s="52">
        <v>61</v>
      </c>
      <c r="BF3385" s="103">
        <v>6122</v>
      </c>
      <c r="BG3385" s="279" t="s">
        <v>51</v>
      </c>
    </row>
    <row r="3386" spans="1:59" s="63" customFormat="1" ht="12.75" x14ac:dyDescent="0.2">
      <c r="A3386" s="196">
        <v>6</v>
      </c>
      <c r="B3386" s="197" t="s">
        <v>1027</v>
      </c>
      <c r="C3386" s="208">
        <v>61</v>
      </c>
      <c r="D3386" s="209" t="s">
        <v>1028</v>
      </c>
      <c r="E3386" s="212">
        <v>6122</v>
      </c>
      <c r="F3386" s="213" t="s">
        <v>1032</v>
      </c>
      <c r="G3386" s="231"/>
      <c r="H3386" s="89" t="s">
        <v>52</v>
      </c>
      <c r="I3386" s="90" t="s">
        <v>162</v>
      </c>
      <c r="J3386" s="90"/>
      <c r="K3386" s="90" t="s">
        <v>237</v>
      </c>
      <c r="L3386" s="90"/>
      <c r="M3386" s="91"/>
      <c r="N3386" s="312">
        <v>1</v>
      </c>
      <c r="O3386" s="313">
        <f>N3386/N$3385</f>
        <v>0.25</v>
      </c>
      <c r="P3386" s="104"/>
      <c r="Q3386" s="92"/>
      <c r="R3386" s="92"/>
      <c r="S3386" s="92"/>
      <c r="T3386" s="92"/>
      <c r="U3386" s="92"/>
      <c r="V3386" s="92"/>
      <c r="W3386" s="92">
        <v>1</v>
      </c>
      <c r="X3386" s="109">
        <f>P3386*P$7+Q3386*Q$7+R3386*R$7+S3386*S$7+T3386*T$7+U3386*U$7+V3386*V$7+W3386*W$7</f>
        <v>25000</v>
      </c>
      <c r="Y3386" s="83"/>
      <c r="Z3386" s="110">
        <f>X3386*$O3386</f>
        <v>6250</v>
      </c>
      <c r="AA3386" s="111"/>
      <c r="AB3386" s="92"/>
      <c r="AC3386" s="92"/>
      <c r="AD3386" s="92"/>
      <c r="AE3386" s="92"/>
      <c r="AF3386" s="92"/>
      <c r="AG3386" s="92"/>
      <c r="AH3386" s="92"/>
      <c r="AI3386" s="109">
        <f>AB3386*AB$7+AC3386*AC$7+AD3386*AD$7+AE3386*AE$7+AF3386*AF$7+AG3386*AG$7+AH3386*AH$7</f>
        <v>0</v>
      </c>
      <c r="AJ3386" s="83"/>
      <c r="AK3386" s="110">
        <f>AI3386*$O3386</f>
        <v>0</v>
      </c>
      <c r="AL3386" s="111"/>
      <c r="AM3386" s="92"/>
      <c r="AN3386" s="92"/>
      <c r="AO3386" s="92"/>
      <c r="AP3386" s="92">
        <v>1</v>
      </c>
      <c r="AQ3386" s="92"/>
      <c r="AR3386" s="92"/>
      <c r="AS3386" s="92"/>
      <c r="AT3386" s="92"/>
      <c r="AU3386" s="92"/>
      <c r="AV3386" s="109">
        <f>AM3386*AM$7+AN3386*AN$7+AO3386*AO$7+AP3386*AP$7+AQ3386*AQ$7+AR3386*AR$7+AS3386*AS$7+AT3386*AT$7+AU3386*AU$7</f>
        <v>100</v>
      </c>
      <c r="AW3386" s="75"/>
      <c r="AX3386" s="110">
        <f>AV3386*$O3386</f>
        <v>25</v>
      </c>
      <c r="AY3386" s="111"/>
      <c r="AZ3386" s="93"/>
      <c r="BA3386" s="94" t="s">
        <v>131</v>
      </c>
      <c r="BB3386" s="71"/>
      <c r="BC3386" s="95"/>
      <c r="BD3386" s="41">
        <v>6</v>
      </c>
      <c r="BE3386" s="52">
        <v>61</v>
      </c>
      <c r="BF3386" s="103">
        <v>6122</v>
      </c>
      <c r="BG3386" s="280" t="s">
        <v>52</v>
      </c>
    </row>
    <row r="3387" spans="1:59" s="63" customFormat="1" ht="12.75" x14ac:dyDescent="0.2">
      <c r="A3387" s="196">
        <v>6</v>
      </c>
      <c r="B3387" s="197" t="s">
        <v>1027</v>
      </c>
      <c r="C3387" s="208">
        <v>61</v>
      </c>
      <c r="D3387" s="209" t="s">
        <v>1028</v>
      </c>
      <c r="E3387" s="212">
        <v>6122</v>
      </c>
      <c r="F3387" s="213" t="s">
        <v>1032</v>
      </c>
      <c r="G3387" s="231"/>
      <c r="H3387" s="89"/>
      <c r="I3387" s="90" t="s">
        <v>160</v>
      </c>
      <c r="J3387" s="90"/>
      <c r="K3387" s="90" t="s">
        <v>459</v>
      </c>
      <c r="L3387" s="90" t="s">
        <v>69</v>
      </c>
      <c r="M3387" s="91"/>
      <c r="N3387" s="312">
        <v>1</v>
      </c>
      <c r="O3387" s="313">
        <f>N3387/N$3385</f>
        <v>0.25</v>
      </c>
      <c r="P3387" s="104"/>
      <c r="Q3387" s="92"/>
      <c r="R3387" s="92"/>
      <c r="S3387" s="92"/>
      <c r="T3387" s="92"/>
      <c r="U3387" s="92"/>
      <c r="V3387" s="92"/>
      <c r="W3387" s="92">
        <v>1</v>
      </c>
      <c r="X3387" s="109">
        <f>P3387*P$7+Q3387*Q$7+R3387*R$7+S3387*S$7+T3387*T$7+U3387*U$7+V3387*V$7+W3387*W$7</f>
        <v>25000</v>
      </c>
      <c r="Y3387" s="83"/>
      <c r="Z3387" s="110">
        <f>X3387*$O3387</f>
        <v>6250</v>
      </c>
      <c r="AA3387" s="111"/>
      <c r="AB3387" s="92"/>
      <c r="AC3387" s="92"/>
      <c r="AD3387" s="92"/>
      <c r="AE3387" s="92"/>
      <c r="AF3387" s="92"/>
      <c r="AG3387" s="92"/>
      <c r="AH3387" s="92"/>
      <c r="AI3387" s="109">
        <f>AB3387*AB$7+AC3387*AC$7+AD3387*AD$7+AE3387*AE$7+AF3387*AF$7+AG3387*AG$7+AH3387*AH$7</f>
        <v>0</v>
      </c>
      <c r="AJ3387" s="83"/>
      <c r="AK3387" s="110">
        <f>AI3387*$O3387</f>
        <v>0</v>
      </c>
      <c r="AL3387" s="111"/>
      <c r="AM3387" s="92"/>
      <c r="AN3387" s="92"/>
      <c r="AO3387" s="92"/>
      <c r="AP3387" s="92">
        <v>1</v>
      </c>
      <c r="AQ3387" s="92"/>
      <c r="AR3387" s="92"/>
      <c r="AS3387" s="92"/>
      <c r="AT3387" s="92"/>
      <c r="AU3387" s="92"/>
      <c r="AV3387" s="109">
        <f>AM3387*AM$7+AN3387*AN$7+AO3387*AO$7+AP3387*AP$7+AQ3387*AQ$7+AR3387*AR$7+AS3387*AS$7+AT3387*AT$7+AU3387*AU$7</f>
        <v>100</v>
      </c>
      <c r="AW3387" s="75"/>
      <c r="AX3387" s="110">
        <f>AV3387*$O3387</f>
        <v>25</v>
      </c>
      <c r="AY3387" s="111"/>
      <c r="AZ3387" s="93"/>
      <c r="BA3387" s="94" t="s">
        <v>131</v>
      </c>
      <c r="BB3387" s="71"/>
      <c r="BC3387" s="95"/>
      <c r="BD3387" s="41">
        <v>6</v>
      </c>
      <c r="BE3387" s="52">
        <v>61</v>
      </c>
      <c r="BF3387" s="103">
        <v>6122</v>
      </c>
      <c r="BG3387" s="280" t="s">
        <v>52</v>
      </c>
    </row>
    <row r="3388" spans="1:59" s="63" customFormat="1" ht="12.75" x14ac:dyDescent="0.2">
      <c r="A3388" s="196">
        <v>6</v>
      </c>
      <c r="B3388" s="197" t="s">
        <v>1027</v>
      </c>
      <c r="C3388" s="208">
        <v>61</v>
      </c>
      <c r="D3388" s="209" t="s">
        <v>1028</v>
      </c>
      <c r="E3388" s="212">
        <v>6122</v>
      </c>
      <c r="F3388" s="213" t="s">
        <v>1032</v>
      </c>
      <c r="G3388" s="231"/>
      <c r="H3388" s="89"/>
      <c r="I3388" s="90" t="s">
        <v>451</v>
      </c>
      <c r="J3388" s="90"/>
      <c r="K3388" s="90" t="s">
        <v>129</v>
      </c>
      <c r="L3388" s="90" t="s">
        <v>448</v>
      </c>
      <c r="M3388" s="91"/>
      <c r="N3388" s="312">
        <v>1</v>
      </c>
      <c r="O3388" s="313">
        <f>N3388/N$3385</f>
        <v>0.25</v>
      </c>
      <c r="P3388" s="104"/>
      <c r="Q3388" s="92"/>
      <c r="R3388" s="92"/>
      <c r="S3388" s="92"/>
      <c r="T3388" s="92"/>
      <c r="U3388" s="92"/>
      <c r="V3388" s="92"/>
      <c r="W3388" s="92">
        <v>1</v>
      </c>
      <c r="X3388" s="109">
        <f>P3388*P$7+Q3388*Q$7+R3388*R$7+S3388*S$7+T3388*T$7+U3388*U$7+V3388*V$7+W3388*W$7</f>
        <v>25000</v>
      </c>
      <c r="Y3388" s="83"/>
      <c r="Z3388" s="110">
        <f>X3388*$O3388</f>
        <v>6250</v>
      </c>
      <c r="AA3388" s="111"/>
      <c r="AB3388" s="92"/>
      <c r="AC3388" s="92"/>
      <c r="AD3388" s="92"/>
      <c r="AE3388" s="92"/>
      <c r="AF3388" s="92"/>
      <c r="AG3388" s="92"/>
      <c r="AH3388" s="92"/>
      <c r="AI3388" s="109">
        <f>AB3388*AB$7+AC3388*AC$7+AD3388*AD$7+AE3388*AE$7+AF3388*AF$7+AG3388*AG$7+AH3388*AH$7</f>
        <v>0</v>
      </c>
      <c r="AJ3388" s="83"/>
      <c r="AK3388" s="110">
        <f>AI3388*$O3388</f>
        <v>0</v>
      </c>
      <c r="AL3388" s="111"/>
      <c r="AM3388" s="92"/>
      <c r="AN3388" s="92"/>
      <c r="AO3388" s="92"/>
      <c r="AP3388" s="92">
        <v>1</v>
      </c>
      <c r="AQ3388" s="92"/>
      <c r="AR3388" s="92"/>
      <c r="AS3388" s="92"/>
      <c r="AT3388" s="92"/>
      <c r="AU3388" s="92"/>
      <c r="AV3388" s="109">
        <f>AM3388*AM$7+AN3388*AN$7+AO3388*AO$7+AP3388*AP$7+AQ3388*AQ$7+AR3388*AR$7+AS3388*AS$7+AT3388*AT$7+AU3388*AU$7</f>
        <v>100</v>
      </c>
      <c r="AW3388" s="75"/>
      <c r="AX3388" s="110">
        <f>AV3388*$O3388</f>
        <v>25</v>
      </c>
      <c r="AY3388" s="111"/>
      <c r="AZ3388" s="93"/>
      <c r="BA3388" s="94" t="s">
        <v>131</v>
      </c>
      <c r="BB3388" s="71"/>
      <c r="BC3388" s="95"/>
      <c r="BD3388" s="41">
        <v>6</v>
      </c>
      <c r="BE3388" s="52">
        <v>61</v>
      </c>
      <c r="BF3388" s="103">
        <v>6122</v>
      </c>
      <c r="BG3388" s="280" t="s">
        <v>52</v>
      </c>
    </row>
    <row r="3389" spans="1:59" s="63" customFormat="1" ht="12.75" x14ac:dyDescent="0.2">
      <c r="A3389" s="196">
        <v>6</v>
      </c>
      <c r="B3389" s="197" t="s">
        <v>1027</v>
      </c>
      <c r="C3389" s="208">
        <v>61</v>
      </c>
      <c r="D3389" s="209" t="s">
        <v>1028</v>
      </c>
      <c r="E3389" s="212">
        <v>6122</v>
      </c>
      <c r="F3389" s="213" t="s">
        <v>1032</v>
      </c>
      <c r="G3389" s="231"/>
      <c r="H3389" s="89"/>
      <c r="I3389" s="90" t="s">
        <v>1033</v>
      </c>
      <c r="J3389" s="90"/>
      <c r="K3389" s="90" t="s">
        <v>64</v>
      </c>
      <c r="L3389" s="90" t="s">
        <v>119</v>
      </c>
      <c r="M3389" s="91"/>
      <c r="N3389" s="312">
        <v>1</v>
      </c>
      <c r="O3389" s="313">
        <f>N3389/N$3385</f>
        <v>0.25</v>
      </c>
      <c r="P3389" s="104">
        <v>1</v>
      </c>
      <c r="Q3389" s="92"/>
      <c r="R3389" s="92"/>
      <c r="S3389" s="92"/>
      <c r="T3389" s="92"/>
      <c r="U3389" s="92"/>
      <c r="V3389" s="92"/>
      <c r="W3389" s="92"/>
      <c r="X3389" s="109">
        <f>P3389*P$7+Q3389*Q$7+R3389*R$7+S3389*S$7+T3389*T$7+U3389*U$7+V3389*V$7+W3389*W$7</f>
        <v>100</v>
      </c>
      <c r="Y3389" s="83"/>
      <c r="Z3389" s="110">
        <f>X3389*$O3389</f>
        <v>25</v>
      </c>
      <c r="AA3389" s="111"/>
      <c r="AB3389" s="92"/>
      <c r="AC3389" s="92"/>
      <c r="AD3389" s="92"/>
      <c r="AE3389" s="92"/>
      <c r="AF3389" s="92"/>
      <c r="AG3389" s="92"/>
      <c r="AH3389" s="92"/>
      <c r="AI3389" s="109">
        <f>AB3389*AB$7+AC3389*AC$7+AD3389*AD$7+AE3389*AE$7+AF3389*AF$7+AG3389*AG$7+AH3389*AH$7</f>
        <v>0</v>
      </c>
      <c r="AJ3389" s="83"/>
      <c r="AK3389" s="110">
        <f>AI3389*$O3389</f>
        <v>0</v>
      </c>
      <c r="AL3389" s="111"/>
      <c r="AM3389" s="92"/>
      <c r="AN3389" s="92"/>
      <c r="AO3389" s="92"/>
      <c r="AP3389" s="92"/>
      <c r="AQ3389" s="92"/>
      <c r="AR3389" s="92"/>
      <c r="AS3389" s="92"/>
      <c r="AT3389" s="92">
        <v>1</v>
      </c>
      <c r="AU3389" s="92"/>
      <c r="AV3389" s="109">
        <f>AM3389*AM$7+AN3389*AN$7+AO3389*AO$7+AP3389*AP$7+AQ3389*AQ$7+AR3389*AR$7+AS3389*AS$7+AT3389*AT$7+AU3389*AU$7</f>
        <v>2500</v>
      </c>
      <c r="AW3389" s="75"/>
      <c r="AX3389" s="110">
        <f>AV3389*$O3389</f>
        <v>625</v>
      </c>
      <c r="AY3389" s="111"/>
      <c r="AZ3389" s="93"/>
      <c r="BA3389" s="94" t="s">
        <v>131</v>
      </c>
      <c r="BB3389" s="71"/>
      <c r="BC3389" s="95"/>
      <c r="BD3389" s="41">
        <v>6</v>
      </c>
      <c r="BE3389" s="52">
        <v>61</v>
      </c>
      <c r="BF3389" s="103">
        <v>6122</v>
      </c>
      <c r="BG3389" s="280" t="s">
        <v>52</v>
      </c>
    </row>
    <row r="3390" spans="1:59" s="63" customFormat="1" ht="12.75" x14ac:dyDescent="0.2">
      <c r="A3390" s="196">
        <v>6</v>
      </c>
      <c r="B3390" s="197" t="s">
        <v>1027</v>
      </c>
      <c r="C3390" s="208">
        <v>61</v>
      </c>
      <c r="D3390" s="209" t="s">
        <v>1028</v>
      </c>
      <c r="E3390" s="212">
        <v>6122</v>
      </c>
      <c r="F3390" s="213" t="s">
        <v>1032</v>
      </c>
      <c r="G3390" s="231"/>
      <c r="H3390" s="65"/>
      <c r="I3390" s="222"/>
      <c r="J3390" s="66"/>
      <c r="K3390" s="66"/>
      <c r="L3390" s="66"/>
      <c r="M3390" s="64"/>
      <c r="N3390" s="304"/>
      <c r="O3390" s="305"/>
      <c r="P3390" s="127"/>
      <c r="Q3390" s="67"/>
      <c r="R3390" s="67"/>
      <c r="S3390" s="67"/>
      <c r="T3390" s="67"/>
      <c r="U3390" s="67"/>
      <c r="V3390" s="67"/>
      <c r="W3390" s="67"/>
      <c r="X3390" s="67"/>
      <c r="Y3390" s="68"/>
      <c r="Z3390" s="68"/>
      <c r="AA3390" s="68"/>
      <c r="AB3390" s="67"/>
      <c r="AC3390" s="67"/>
      <c r="AD3390" s="67"/>
      <c r="AE3390" s="67"/>
      <c r="AF3390" s="67"/>
      <c r="AG3390" s="67"/>
      <c r="AH3390" s="67"/>
      <c r="AI3390" s="67"/>
      <c r="AJ3390" s="68"/>
      <c r="AK3390" s="68"/>
      <c r="AL3390" s="68"/>
      <c r="AM3390" s="67"/>
      <c r="AN3390" s="67"/>
      <c r="AO3390" s="67"/>
      <c r="AP3390" s="67"/>
      <c r="AQ3390" s="67"/>
      <c r="AR3390" s="67"/>
      <c r="AS3390" s="67"/>
      <c r="AT3390" s="67"/>
      <c r="AU3390" s="67"/>
      <c r="AV3390" s="67"/>
      <c r="AW3390" s="67"/>
      <c r="AX3390" s="68"/>
      <c r="AY3390" s="68"/>
      <c r="AZ3390" s="69"/>
      <c r="BA3390" s="70"/>
      <c r="BB3390" s="71"/>
      <c r="BC3390" s="95"/>
      <c r="BD3390" s="41">
        <v>6</v>
      </c>
      <c r="BE3390" s="52">
        <v>61</v>
      </c>
      <c r="BF3390" s="103">
        <v>6122</v>
      </c>
      <c r="BG3390" s="275"/>
    </row>
    <row r="3391" spans="1:59" s="63" customFormat="1" ht="12.75" x14ac:dyDescent="0.2">
      <c r="A3391" s="196">
        <v>6</v>
      </c>
      <c r="B3391" s="197" t="s">
        <v>1027</v>
      </c>
      <c r="C3391" s="208">
        <v>61</v>
      </c>
      <c r="D3391" s="209" t="s">
        <v>1028</v>
      </c>
      <c r="E3391" s="212">
        <v>6122</v>
      </c>
      <c r="F3391" s="213" t="s">
        <v>1032</v>
      </c>
      <c r="G3391" s="232"/>
      <c r="H3391" s="97"/>
      <c r="I3391" s="224"/>
      <c r="J3391" s="98"/>
      <c r="K3391" s="98"/>
      <c r="L3391" s="98"/>
      <c r="M3391" s="96"/>
      <c r="N3391" s="307"/>
      <c r="O3391" s="246"/>
      <c r="P3391" s="124"/>
      <c r="Q3391" s="99"/>
      <c r="R3391" s="99"/>
      <c r="S3391" s="99"/>
      <c r="T3391" s="99"/>
      <c r="U3391" s="99"/>
      <c r="V3391" s="99"/>
      <c r="W3391" s="99"/>
      <c r="X3391" s="99"/>
      <c r="Y3391" s="100"/>
      <c r="Z3391" s="100"/>
      <c r="AA3391" s="100"/>
      <c r="AB3391" s="99"/>
      <c r="AC3391" s="99"/>
      <c r="AD3391" s="99"/>
      <c r="AE3391" s="99"/>
      <c r="AF3391" s="99"/>
      <c r="AG3391" s="99"/>
      <c r="AH3391" s="99"/>
      <c r="AI3391" s="99"/>
      <c r="AJ3391" s="100"/>
      <c r="AK3391" s="100"/>
      <c r="AL3391" s="100"/>
      <c r="AM3391" s="99"/>
      <c r="AN3391" s="99"/>
      <c r="AO3391" s="99"/>
      <c r="AP3391" s="99"/>
      <c r="AQ3391" s="99"/>
      <c r="AR3391" s="99"/>
      <c r="AS3391" s="99"/>
      <c r="AT3391" s="99"/>
      <c r="AU3391" s="99"/>
      <c r="AV3391" s="99"/>
      <c r="AW3391" s="99"/>
      <c r="AX3391" s="100"/>
      <c r="AY3391" s="100"/>
      <c r="AZ3391" s="101"/>
      <c r="BA3391" s="102"/>
      <c r="BB3391" s="95"/>
      <c r="BC3391" s="95"/>
      <c r="BD3391" s="41">
        <v>6</v>
      </c>
      <c r="BE3391" s="52">
        <v>61</v>
      </c>
      <c r="BF3391" s="103">
        <v>6122</v>
      </c>
      <c r="BG3391" s="277"/>
    </row>
    <row r="3392" spans="1:59" x14ac:dyDescent="0.25">
      <c r="A3392" s="196">
        <v>6</v>
      </c>
      <c r="B3392" s="197" t="s">
        <v>1027</v>
      </c>
      <c r="C3392" s="208">
        <v>61</v>
      </c>
      <c r="D3392" s="209" t="s">
        <v>1028</v>
      </c>
      <c r="E3392" s="210">
        <v>6131</v>
      </c>
      <c r="F3392" s="211" t="s">
        <v>1034</v>
      </c>
      <c r="G3392" s="235"/>
      <c r="H3392" s="145"/>
      <c r="I3392" s="221"/>
      <c r="J3392" s="57"/>
      <c r="K3392" s="57"/>
      <c r="L3392" s="57"/>
      <c r="M3392" s="144"/>
      <c r="N3392" s="324"/>
      <c r="O3392" s="325"/>
      <c r="P3392" s="146"/>
      <c r="Q3392" s="146"/>
      <c r="R3392" s="146"/>
      <c r="S3392" s="146"/>
      <c r="T3392" s="146"/>
      <c r="U3392" s="146"/>
      <c r="V3392" s="146"/>
      <c r="W3392" s="146"/>
      <c r="X3392" s="146"/>
      <c r="Y3392" s="59"/>
      <c r="Z3392" s="123"/>
      <c r="AA3392" s="123"/>
      <c r="AB3392" s="146"/>
      <c r="AC3392" s="146"/>
      <c r="AD3392" s="146"/>
      <c r="AE3392" s="146"/>
      <c r="AF3392" s="146"/>
      <c r="AG3392" s="146"/>
      <c r="AH3392" s="146"/>
      <c r="AI3392" s="146"/>
      <c r="AJ3392" s="59"/>
      <c r="AK3392" s="123"/>
      <c r="AL3392" s="123"/>
      <c r="AM3392" s="146"/>
      <c r="AN3392" s="146"/>
      <c r="AO3392" s="146"/>
      <c r="AP3392" s="146"/>
      <c r="AQ3392" s="146"/>
      <c r="AR3392" s="146"/>
      <c r="AS3392" s="146"/>
      <c r="AT3392" s="146"/>
      <c r="AU3392" s="146"/>
      <c r="AV3392" s="146"/>
      <c r="AW3392" s="58"/>
      <c r="AX3392" s="123"/>
      <c r="AY3392" s="59"/>
      <c r="AZ3392" s="147"/>
      <c r="BA3392" s="148"/>
      <c r="BB3392" s="143"/>
      <c r="BC3392" s="143"/>
      <c r="BD3392" s="41">
        <v>6</v>
      </c>
      <c r="BE3392" s="52">
        <v>61</v>
      </c>
      <c r="BF3392" s="62">
        <v>6131</v>
      </c>
      <c r="BG3392" s="284"/>
    </row>
    <row r="3393" spans="1:59" s="63" customFormat="1" ht="12.75" x14ac:dyDescent="0.2">
      <c r="A3393" s="196">
        <v>6</v>
      </c>
      <c r="B3393" s="197" t="s">
        <v>1027</v>
      </c>
      <c r="C3393" s="208">
        <v>61</v>
      </c>
      <c r="D3393" s="209" t="s">
        <v>1028</v>
      </c>
      <c r="E3393" s="210">
        <v>6131</v>
      </c>
      <c r="F3393" s="211" t="s">
        <v>1034</v>
      </c>
      <c r="G3393" s="230"/>
      <c r="H3393" s="56"/>
      <c r="I3393" s="221"/>
      <c r="J3393" s="57"/>
      <c r="K3393" s="57"/>
      <c r="L3393" s="57"/>
      <c r="M3393" s="55"/>
      <c r="N3393" s="303"/>
      <c r="O3393" s="245"/>
      <c r="P3393" s="122"/>
      <c r="Q3393" s="58"/>
      <c r="R3393" s="58"/>
      <c r="S3393" s="58"/>
      <c r="T3393" s="58"/>
      <c r="U3393" s="58"/>
      <c r="V3393" s="58"/>
      <c r="W3393" s="58"/>
      <c r="X3393" s="58"/>
      <c r="Y3393" s="59"/>
      <c r="Z3393" s="59"/>
      <c r="AA3393" s="59"/>
      <c r="AB3393" s="58"/>
      <c r="AC3393" s="58"/>
      <c r="AD3393" s="58"/>
      <c r="AE3393" s="58"/>
      <c r="AF3393" s="58"/>
      <c r="AG3393" s="58"/>
      <c r="AH3393" s="58"/>
      <c r="AI3393" s="58"/>
      <c r="AJ3393" s="59"/>
      <c r="AK3393" s="59"/>
      <c r="AL3393" s="59"/>
      <c r="AM3393" s="58"/>
      <c r="AN3393" s="58"/>
      <c r="AO3393" s="58"/>
      <c r="AP3393" s="58"/>
      <c r="AQ3393" s="58"/>
      <c r="AR3393" s="58"/>
      <c r="AS3393" s="58"/>
      <c r="AT3393" s="58"/>
      <c r="AU3393" s="58"/>
      <c r="AV3393" s="58"/>
      <c r="AW3393" s="58"/>
      <c r="AX3393" s="59"/>
      <c r="AY3393" s="59"/>
      <c r="AZ3393" s="60"/>
      <c r="BA3393" s="61"/>
      <c r="BB3393" s="54"/>
      <c r="BC3393" s="54"/>
      <c r="BD3393" s="41">
        <v>6</v>
      </c>
      <c r="BE3393" s="52">
        <v>61</v>
      </c>
      <c r="BF3393" s="62">
        <v>6131</v>
      </c>
      <c r="BG3393" s="274"/>
    </row>
    <row r="3394" spans="1:59" s="63" customFormat="1" ht="12.75" x14ac:dyDescent="0.2">
      <c r="A3394" s="196">
        <v>6</v>
      </c>
      <c r="B3394" s="197" t="s">
        <v>1027</v>
      </c>
      <c r="C3394" s="208">
        <v>61</v>
      </c>
      <c r="D3394" s="209" t="s">
        <v>1028</v>
      </c>
      <c r="E3394" s="210">
        <v>6131</v>
      </c>
      <c r="F3394" s="211" t="s">
        <v>1034</v>
      </c>
      <c r="G3394" s="231"/>
      <c r="H3394" s="65"/>
      <c r="I3394" s="222"/>
      <c r="J3394" s="66"/>
      <c r="K3394" s="66"/>
      <c r="L3394" s="66"/>
      <c r="M3394" s="64"/>
      <c r="N3394" s="308"/>
      <c r="O3394" s="309"/>
      <c r="P3394" s="127"/>
      <c r="Q3394" s="67"/>
      <c r="R3394" s="67"/>
      <c r="S3394" s="67"/>
      <c r="T3394" s="67"/>
      <c r="U3394" s="67"/>
      <c r="V3394" s="67"/>
      <c r="W3394" s="67"/>
      <c r="X3394" s="67"/>
      <c r="Y3394" s="68"/>
      <c r="Z3394" s="68"/>
      <c r="AA3394" s="68"/>
      <c r="AB3394" s="67"/>
      <c r="AC3394" s="67"/>
      <c r="AD3394" s="67"/>
      <c r="AE3394" s="67"/>
      <c r="AF3394" s="67"/>
      <c r="AG3394" s="67"/>
      <c r="AH3394" s="67"/>
      <c r="AI3394" s="67"/>
      <c r="AJ3394" s="68"/>
      <c r="AK3394" s="68"/>
      <c r="AL3394" s="68"/>
      <c r="AM3394" s="67"/>
      <c r="AN3394" s="67"/>
      <c r="AO3394" s="67"/>
      <c r="AP3394" s="67"/>
      <c r="AQ3394" s="67"/>
      <c r="AR3394" s="67"/>
      <c r="AS3394" s="67"/>
      <c r="AT3394" s="67"/>
      <c r="AU3394" s="67"/>
      <c r="AV3394" s="67"/>
      <c r="AW3394" s="67"/>
      <c r="AX3394" s="68"/>
      <c r="AY3394" s="68"/>
      <c r="AZ3394" s="69"/>
      <c r="BA3394" s="70"/>
      <c r="BB3394" s="71"/>
      <c r="BC3394" s="54"/>
      <c r="BD3394" s="41">
        <v>6</v>
      </c>
      <c r="BE3394" s="52">
        <v>61</v>
      </c>
      <c r="BF3394" s="62">
        <v>6131</v>
      </c>
      <c r="BG3394" s="275"/>
    </row>
    <row r="3395" spans="1:59" s="63" customFormat="1" ht="12.75" x14ac:dyDescent="0.2">
      <c r="A3395" s="196">
        <v>6</v>
      </c>
      <c r="B3395" s="197" t="s">
        <v>1027</v>
      </c>
      <c r="C3395" s="208">
        <v>61</v>
      </c>
      <c r="D3395" s="209" t="s">
        <v>1028</v>
      </c>
      <c r="E3395" s="210">
        <v>6131</v>
      </c>
      <c r="F3395" s="211" t="s">
        <v>1034</v>
      </c>
      <c r="G3395" s="231"/>
      <c r="H3395" s="72" t="s">
        <v>47</v>
      </c>
      <c r="I3395" s="223"/>
      <c r="J3395" s="73"/>
      <c r="K3395" s="73"/>
      <c r="L3395" s="73"/>
      <c r="M3395" s="74"/>
      <c r="N3395" s="247"/>
      <c r="O3395" s="306"/>
      <c r="P3395" s="105"/>
      <c r="Q3395" s="75"/>
      <c r="R3395" s="75"/>
      <c r="S3395" s="75"/>
      <c r="T3395" s="75"/>
      <c r="U3395" s="75"/>
      <c r="V3395" s="75"/>
      <c r="W3395" s="75"/>
      <c r="X3395" s="75"/>
      <c r="Y3395" s="76">
        <f>IF(ISNUMBER(VLOOKUP(Y3397,P$7:W$7,MATCH(Y3397,P$7:W$7))),VLOOKUP(Y3397,P$7:W$7,MATCH(Y3397,P$7:W$7)),IF(N3399=0,"No Data",IF(Y3397&gt;0,"&lt;100",0)))</f>
        <v>25000</v>
      </c>
      <c r="Z3395" s="77">
        <f>IF(ISNUMBER(VLOOKUP(Z3399,P$7:W$7,MATCH(Z3399,P$7:W$7))),VLOOKUP(Z3399,P$7:W$7,MATCH(Z3399,P$7:W$7)),IF(N3399=0,"No Data",IF(Z3399&gt;0,"&lt;100",0)))</f>
        <v>25000</v>
      </c>
      <c r="AA3395" s="106">
        <f>IF(ISNUMBER(Z3395),Z3395,0)</f>
        <v>25000</v>
      </c>
      <c r="AB3395" s="75"/>
      <c r="AC3395" s="75"/>
      <c r="AD3395" s="75"/>
      <c r="AE3395" s="75"/>
      <c r="AF3395" s="75"/>
      <c r="AG3395" s="75"/>
      <c r="AH3395" s="75"/>
      <c r="AI3395" s="75"/>
      <c r="AJ3395" s="76">
        <f>IF(ISNUMBER(VLOOKUP(AJ3397,AB$7:AH$7,MATCH(AJ3397,AB$7:AH$7))),VLOOKUP(AJ3397,AB$7:AH$7,MATCH(AJ3397,AB$7:AH$7)),IF(N3399=0,"No Data",IF(AJ3397&gt;0,"&lt;50",0)))</f>
        <v>0</v>
      </c>
      <c r="AK3395" s="77">
        <f>IF(ISNUMBER(VLOOKUP(AK3399,AB$7:AH$7,MATCH(AK3399,AB$7:AH$7))),VLOOKUP(AK3399,AB$7:AH$7,MATCH(AK3399,AB$7:AH$7)),IF(N3399=0,"No Data",IF(AK3399&gt;0,"&lt;50",0)))</f>
        <v>0</v>
      </c>
      <c r="AL3395" s="106">
        <f>IF(ISNUMBER(AK3395),AK3395,0)</f>
        <v>0</v>
      </c>
      <c r="AM3395" s="75"/>
      <c r="AN3395" s="75"/>
      <c r="AO3395" s="75"/>
      <c r="AP3395" s="75"/>
      <c r="AQ3395" s="75"/>
      <c r="AR3395" s="75"/>
      <c r="AS3395" s="75"/>
      <c r="AT3395" s="75"/>
      <c r="AU3395" s="75"/>
      <c r="AV3395" s="75"/>
      <c r="AW3395" s="76">
        <f>IF(ISNUMBER(VLOOKUP(AW3397,AM$7:AU$7,MATCH(AW3397,AM$7:AU$7))),VLOOKUP(AW3397,AM$7:AU$7,MATCH(AW3397,AM$7:AU$7)),IF(N3399=0,"No Data",IF(AW3397&gt;0,"&lt;10",0)))</f>
        <v>100</v>
      </c>
      <c r="AX3395" s="77">
        <f>IF(ISNUMBER(VLOOKUP(AX3399,AM$7:AU$7,MATCH(AX3399,AM$7:AU$7))),VLOOKUP(AX3399,AM$7:AU$7,MATCH(AX3399,AM$7:AU$7)),IF(N3399=0,"No Data",IF(AX3399&gt;0,"&lt;10",0)))</f>
        <v>100</v>
      </c>
      <c r="AY3395" s="106">
        <f>IF(ISNUMBER(AX3395),AX3395,0)</f>
        <v>100</v>
      </c>
      <c r="AZ3395" s="79"/>
      <c r="BA3395" s="80"/>
      <c r="BB3395" s="71"/>
      <c r="BC3395" s="54"/>
      <c r="BD3395" s="41">
        <v>6</v>
      </c>
      <c r="BE3395" s="52">
        <v>61</v>
      </c>
      <c r="BF3395" s="62">
        <v>6131</v>
      </c>
      <c r="BG3395" s="276" t="s">
        <v>47</v>
      </c>
    </row>
    <row r="3396" spans="1:59" s="63" customFormat="1" ht="12.75" x14ac:dyDescent="0.2">
      <c r="A3396" s="196">
        <v>6</v>
      </c>
      <c r="B3396" s="197" t="s">
        <v>1027</v>
      </c>
      <c r="C3396" s="208">
        <v>61</v>
      </c>
      <c r="D3396" s="209" t="s">
        <v>1028</v>
      </c>
      <c r="E3396" s="210">
        <v>6131</v>
      </c>
      <c r="F3396" s="211" t="s">
        <v>1034</v>
      </c>
      <c r="G3396" s="231"/>
      <c r="H3396" s="81" t="s">
        <v>48</v>
      </c>
      <c r="I3396" s="223"/>
      <c r="J3396" s="73"/>
      <c r="K3396" s="73"/>
      <c r="L3396" s="73"/>
      <c r="M3396" s="74"/>
      <c r="N3396" s="247"/>
      <c r="O3396" s="306"/>
      <c r="P3396" s="105"/>
      <c r="Q3396" s="75"/>
      <c r="R3396" s="75"/>
      <c r="S3396" s="75"/>
      <c r="T3396" s="75"/>
      <c r="U3396" s="75"/>
      <c r="V3396" s="75"/>
      <c r="W3396" s="75"/>
      <c r="X3396" s="75"/>
      <c r="Y3396" s="82">
        <f>MIN(X3400:X3402)</f>
        <v>25000</v>
      </c>
      <c r="Z3396" s="83"/>
      <c r="AA3396" s="83"/>
      <c r="AB3396" s="75"/>
      <c r="AC3396" s="75"/>
      <c r="AD3396" s="75"/>
      <c r="AE3396" s="75"/>
      <c r="AF3396" s="75"/>
      <c r="AG3396" s="75"/>
      <c r="AH3396" s="75"/>
      <c r="AI3396" s="75"/>
      <c r="AJ3396" s="82">
        <f>MIN(AI3400:AI3402)</f>
        <v>0</v>
      </c>
      <c r="AK3396" s="83"/>
      <c r="AL3396" s="83"/>
      <c r="AM3396" s="75"/>
      <c r="AN3396" s="75"/>
      <c r="AO3396" s="75"/>
      <c r="AP3396" s="75"/>
      <c r="AQ3396" s="75"/>
      <c r="AR3396" s="75"/>
      <c r="AS3396" s="75"/>
      <c r="AT3396" s="75"/>
      <c r="AU3396" s="75"/>
      <c r="AV3396" s="75"/>
      <c r="AW3396" s="82">
        <f>MIN(AV3400:AV3402)</f>
        <v>100</v>
      </c>
      <c r="AX3396" s="83"/>
      <c r="AY3396" s="83"/>
      <c r="AZ3396" s="79"/>
      <c r="BA3396" s="80"/>
      <c r="BB3396" s="71"/>
      <c r="BC3396" s="54"/>
      <c r="BD3396" s="41">
        <v>6</v>
      </c>
      <c r="BE3396" s="52">
        <v>61</v>
      </c>
      <c r="BF3396" s="62">
        <v>6131</v>
      </c>
      <c r="BG3396" s="278" t="s">
        <v>48</v>
      </c>
    </row>
    <row r="3397" spans="1:59" s="63" customFormat="1" ht="12.75" x14ac:dyDescent="0.2">
      <c r="A3397" s="196">
        <v>6</v>
      </c>
      <c r="B3397" s="197" t="s">
        <v>1027</v>
      </c>
      <c r="C3397" s="208">
        <v>61</v>
      </c>
      <c r="D3397" s="209" t="s">
        <v>1028</v>
      </c>
      <c r="E3397" s="210">
        <v>6131</v>
      </c>
      <c r="F3397" s="211" t="s">
        <v>1034</v>
      </c>
      <c r="G3397" s="231"/>
      <c r="H3397" s="81" t="s">
        <v>49</v>
      </c>
      <c r="I3397" s="223"/>
      <c r="J3397" s="73"/>
      <c r="K3397" s="73"/>
      <c r="L3397" s="73"/>
      <c r="M3397" s="74"/>
      <c r="N3397" s="247"/>
      <c r="O3397" s="306"/>
      <c r="P3397" s="105"/>
      <c r="Q3397" s="75"/>
      <c r="R3397" s="75"/>
      <c r="S3397" s="75"/>
      <c r="T3397" s="75"/>
      <c r="U3397" s="75"/>
      <c r="V3397" s="75"/>
      <c r="W3397" s="75"/>
      <c r="X3397" s="75"/>
      <c r="Y3397" s="84">
        <f>IF(ISNUMBER(AVERAGE(X3400:X3402)),AVERAGE(X3400:X3402),0)</f>
        <v>25000</v>
      </c>
      <c r="Z3397" s="83"/>
      <c r="AA3397" s="83"/>
      <c r="AB3397" s="75"/>
      <c r="AC3397" s="75"/>
      <c r="AD3397" s="75"/>
      <c r="AE3397" s="75"/>
      <c r="AF3397" s="75"/>
      <c r="AG3397" s="75"/>
      <c r="AH3397" s="75"/>
      <c r="AI3397" s="75"/>
      <c r="AJ3397" s="84">
        <f>IF(ISNUMBER(AVERAGE(AI3400:AI3402)),AVERAGE(AI3400:AI3402),0)</f>
        <v>0</v>
      </c>
      <c r="AK3397" s="83"/>
      <c r="AL3397" s="83"/>
      <c r="AM3397" s="75"/>
      <c r="AN3397" s="75"/>
      <c r="AO3397" s="75"/>
      <c r="AP3397" s="75"/>
      <c r="AQ3397" s="75"/>
      <c r="AR3397" s="75"/>
      <c r="AS3397" s="75"/>
      <c r="AT3397" s="75"/>
      <c r="AU3397" s="75"/>
      <c r="AV3397" s="75"/>
      <c r="AW3397" s="84">
        <f>IF(ISNUMBER(AVERAGE(AV3400:AV3402)),AVERAGE(AV3400:AV3402),0)</f>
        <v>100</v>
      </c>
      <c r="AX3397" s="83"/>
      <c r="AY3397" s="83"/>
      <c r="AZ3397" s="79"/>
      <c r="BA3397" s="80"/>
      <c r="BB3397" s="71"/>
      <c r="BC3397" s="54"/>
      <c r="BD3397" s="41">
        <v>6</v>
      </c>
      <c r="BE3397" s="52">
        <v>61</v>
      </c>
      <c r="BF3397" s="62">
        <v>6131</v>
      </c>
      <c r="BG3397" s="278" t="s">
        <v>49</v>
      </c>
    </row>
    <row r="3398" spans="1:59" s="63" customFormat="1" ht="12.75" x14ac:dyDescent="0.2">
      <c r="A3398" s="196">
        <v>6</v>
      </c>
      <c r="B3398" s="197" t="s">
        <v>1027</v>
      </c>
      <c r="C3398" s="208">
        <v>61</v>
      </c>
      <c r="D3398" s="209" t="s">
        <v>1028</v>
      </c>
      <c r="E3398" s="210">
        <v>6131</v>
      </c>
      <c r="F3398" s="211" t="s">
        <v>1034</v>
      </c>
      <c r="G3398" s="231"/>
      <c r="H3398" s="81" t="s">
        <v>50</v>
      </c>
      <c r="I3398" s="223"/>
      <c r="J3398" s="73"/>
      <c r="K3398" s="73"/>
      <c r="L3398" s="73"/>
      <c r="M3398" s="74"/>
      <c r="N3398" s="247"/>
      <c r="O3398" s="306"/>
      <c r="P3398" s="105"/>
      <c r="Q3398" s="75"/>
      <c r="R3398" s="75"/>
      <c r="S3398" s="75"/>
      <c r="T3398" s="75"/>
      <c r="U3398" s="75"/>
      <c r="V3398" s="75"/>
      <c r="W3398" s="75"/>
      <c r="X3398" s="75"/>
      <c r="Y3398" s="84">
        <f>MAX(X3400:X3402)</f>
        <v>25000</v>
      </c>
      <c r="Z3398" s="83"/>
      <c r="AA3398" s="83"/>
      <c r="AB3398" s="75"/>
      <c r="AC3398" s="75"/>
      <c r="AD3398" s="75"/>
      <c r="AE3398" s="75"/>
      <c r="AF3398" s="75"/>
      <c r="AG3398" s="75"/>
      <c r="AH3398" s="75"/>
      <c r="AI3398" s="75"/>
      <c r="AJ3398" s="84">
        <f>MAX(AI3400:AI3402)</f>
        <v>0</v>
      </c>
      <c r="AK3398" s="83"/>
      <c r="AL3398" s="83"/>
      <c r="AM3398" s="75"/>
      <c r="AN3398" s="75"/>
      <c r="AO3398" s="75"/>
      <c r="AP3398" s="75"/>
      <c r="AQ3398" s="75"/>
      <c r="AR3398" s="75"/>
      <c r="AS3398" s="75"/>
      <c r="AT3398" s="75"/>
      <c r="AU3398" s="75"/>
      <c r="AV3398" s="75"/>
      <c r="AW3398" s="84">
        <f>MAX(AV3400:AV3402)</f>
        <v>100</v>
      </c>
      <c r="AX3398" s="83"/>
      <c r="AY3398" s="83"/>
      <c r="AZ3398" s="79"/>
      <c r="BA3398" s="80"/>
      <c r="BB3398" s="71"/>
      <c r="BC3398" s="54"/>
      <c r="BD3398" s="41">
        <v>6</v>
      </c>
      <c r="BE3398" s="52">
        <v>61</v>
      </c>
      <c r="BF3398" s="62">
        <v>6131</v>
      </c>
      <c r="BG3398" s="278" t="s">
        <v>50</v>
      </c>
    </row>
    <row r="3399" spans="1:59" s="63" customFormat="1" ht="12.75" x14ac:dyDescent="0.2">
      <c r="A3399" s="196">
        <v>6</v>
      </c>
      <c r="B3399" s="197" t="s">
        <v>1027</v>
      </c>
      <c r="C3399" s="208">
        <v>61</v>
      </c>
      <c r="D3399" s="209" t="s">
        <v>1028</v>
      </c>
      <c r="E3399" s="210">
        <v>6131</v>
      </c>
      <c r="F3399" s="211" t="s">
        <v>1034</v>
      </c>
      <c r="G3399" s="231"/>
      <c r="H3399" s="85" t="s">
        <v>51</v>
      </c>
      <c r="I3399" s="223"/>
      <c r="J3399" s="73"/>
      <c r="K3399" s="73"/>
      <c r="L3399" s="73"/>
      <c r="M3399" s="74"/>
      <c r="N3399" s="317">
        <f>SUM(N3400:N3401)</f>
        <v>2</v>
      </c>
      <c r="O3399" s="293">
        <f>SUM(O3400:O3401)</f>
        <v>1</v>
      </c>
      <c r="P3399" s="292"/>
      <c r="Q3399" s="87"/>
      <c r="R3399" s="87"/>
      <c r="S3399" s="87"/>
      <c r="T3399" s="87"/>
      <c r="U3399" s="87"/>
      <c r="V3399" s="87"/>
      <c r="W3399" s="87"/>
      <c r="X3399" s="87"/>
      <c r="Y3399" s="112"/>
      <c r="Z3399" s="121">
        <f>SUM(Z3400:Z3401)</f>
        <v>25000</v>
      </c>
      <c r="AA3399" s="88"/>
      <c r="AB3399" s="87"/>
      <c r="AC3399" s="87"/>
      <c r="AD3399" s="87"/>
      <c r="AE3399" s="87"/>
      <c r="AF3399" s="87"/>
      <c r="AG3399" s="87"/>
      <c r="AH3399" s="87"/>
      <c r="AI3399" s="87"/>
      <c r="AJ3399" s="112"/>
      <c r="AK3399" s="121">
        <f>SUM(AK3400:AK3401)</f>
        <v>0</v>
      </c>
      <c r="AL3399" s="88"/>
      <c r="AM3399" s="87"/>
      <c r="AN3399" s="87"/>
      <c r="AO3399" s="87"/>
      <c r="AP3399" s="87"/>
      <c r="AQ3399" s="87"/>
      <c r="AR3399" s="87"/>
      <c r="AS3399" s="87"/>
      <c r="AT3399" s="87"/>
      <c r="AU3399" s="87"/>
      <c r="AV3399" s="87"/>
      <c r="AW3399" s="112"/>
      <c r="AX3399" s="121">
        <f>SUM(AX3400:AX3401)</f>
        <v>100</v>
      </c>
      <c r="AY3399" s="88"/>
      <c r="AZ3399" s="79"/>
      <c r="BA3399" s="80"/>
      <c r="BB3399" s="71"/>
      <c r="BC3399" s="54"/>
      <c r="BD3399" s="41">
        <v>6</v>
      </c>
      <c r="BE3399" s="52">
        <v>61</v>
      </c>
      <c r="BF3399" s="62">
        <v>6131</v>
      </c>
      <c r="BG3399" s="279" t="s">
        <v>51</v>
      </c>
    </row>
    <row r="3400" spans="1:59" s="63" customFormat="1" ht="12.75" x14ac:dyDescent="0.2">
      <c r="A3400" s="196">
        <v>6</v>
      </c>
      <c r="B3400" s="197" t="s">
        <v>1027</v>
      </c>
      <c r="C3400" s="208">
        <v>61</v>
      </c>
      <c r="D3400" s="209" t="s">
        <v>1028</v>
      </c>
      <c r="E3400" s="210">
        <v>6131</v>
      </c>
      <c r="F3400" s="211" t="s">
        <v>1034</v>
      </c>
      <c r="G3400" s="231"/>
      <c r="H3400" s="89" t="s">
        <v>52</v>
      </c>
      <c r="I3400" s="90" t="s">
        <v>162</v>
      </c>
      <c r="J3400" s="90"/>
      <c r="K3400" s="90" t="s">
        <v>237</v>
      </c>
      <c r="L3400" s="90"/>
      <c r="M3400" s="91"/>
      <c r="N3400" s="312">
        <v>1</v>
      </c>
      <c r="O3400" s="313">
        <f>N3400/N$3399</f>
        <v>0.5</v>
      </c>
      <c r="P3400" s="104"/>
      <c r="Q3400" s="92"/>
      <c r="R3400" s="92"/>
      <c r="S3400" s="92"/>
      <c r="T3400" s="92"/>
      <c r="U3400" s="92"/>
      <c r="V3400" s="92"/>
      <c r="W3400" s="92">
        <v>1</v>
      </c>
      <c r="X3400" s="109">
        <f>P3400*P$7+Q3400*Q$7+R3400*R$7+S3400*S$7+T3400*T$7+U3400*U$7+V3400*V$7+W3400*W$7</f>
        <v>25000</v>
      </c>
      <c r="Y3400" s="83"/>
      <c r="Z3400" s="110">
        <f>X3400*$O3400</f>
        <v>12500</v>
      </c>
      <c r="AA3400" s="111"/>
      <c r="AB3400" s="92"/>
      <c r="AC3400" s="92"/>
      <c r="AD3400" s="92"/>
      <c r="AE3400" s="92"/>
      <c r="AF3400" s="92"/>
      <c r="AG3400" s="92"/>
      <c r="AH3400" s="92"/>
      <c r="AI3400" s="109">
        <f>AB3400*AB$7+AC3400*AC$7+AD3400*AD$7+AE3400*AE$7+AF3400*AF$7+AG3400*AG$7+AH3400*AH$7</f>
        <v>0</v>
      </c>
      <c r="AJ3400" s="83"/>
      <c r="AK3400" s="110">
        <f>AI3400*$O3400</f>
        <v>0</v>
      </c>
      <c r="AL3400" s="111"/>
      <c r="AM3400" s="92"/>
      <c r="AN3400" s="92"/>
      <c r="AO3400" s="92"/>
      <c r="AP3400" s="92">
        <v>1</v>
      </c>
      <c r="AQ3400" s="92"/>
      <c r="AR3400" s="92"/>
      <c r="AS3400" s="92"/>
      <c r="AT3400" s="92"/>
      <c r="AU3400" s="92"/>
      <c r="AV3400" s="109">
        <f>AM3400*AM$7+AN3400*AN$7+AO3400*AO$7+AP3400*AP$7+AQ3400*AQ$7+AR3400*AR$7+AS3400*AS$7+AT3400*AT$7+AU3400*AU$7</f>
        <v>100</v>
      </c>
      <c r="AW3400" s="75"/>
      <c r="AX3400" s="110">
        <f>AV3400*$O3400</f>
        <v>50</v>
      </c>
      <c r="AY3400" s="111"/>
      <c r="AZ3400" s="93"/>
      <c r="BA3400" s="94" t="s">
        <v>131</v>
      </c>
      <c r="BB3400" s="71"/>
      <c r="BC3400" s="54"/>
      <c r="BD3400" s="41">
        <v>6</v>
      </c>
      <c r="BE3400" s="52">
        <v>61</v>
      </c>
      <c r="BF3400" s="62">
        <v>6131</v>
      </c>
      <c r="BG3400" s="280" t="s">
        <v>52</v>
      </c>
    </row>
    <row r="3401" spans="1:59" s="63" customFormat="1" ht="12.75" x14ac:dyDescent="0.2">
      <c r="A3401" s="196">
        <v>6</v>
      </c>
      <c r="B3401" s="197" t="s">
        <v>1027</v>
      </c>
      <c r="C3401" s="208">
        <v>61</v>
      </c>
      <c r="D3401" s="209" t="s">
        <v>1028</v>
      </c>
      <c r="E3401" s="210">
        <v>6131</v>
      </c>
      <c r="F3401" s="211" t="s">
        <v>1034</v>
      </c>
      <c r="G3401" s="231"/>
      <c r="H3401" s="89"/>
      <c r="I3401" s="90" t="s">
        <v>1035</v>
      </c>
      <c r="J3401" s="90"/>
      <c r="K3401" s="90" t="s">
        <v>129</v>
      </c>
      <c r="L3401" s="90" t="s">
        <v>1036</v>
      </c>
      <c r="M3401" s="91"/>
      <c r="N3401" s="312">
        <v>1</v>
      </c>
      <c r="O3401" s="313">
        <f>N3401/N$3399</f>
        <v>0.5</v>
      </c>
      <c r="P3401" s="104"/>
      <c r="Q3401" s="92"/>
      <c r="R3401" s="92"/>
      <c r="S3401" s="92"/>
      <c r="T3401" s="92"/>
      <c r="U3401" s="92"/>
      <c r="V3401" s="92"/>
      <c r="W3401" s="92">
        <v>1</v>
      </c>
      <c r="X3401" s="109">
        <f>P3401*P$7+Q3401*Q$7+R3401*R$7+S3401*S$7+T3401*T$7+U3401*U$7+V3401*V$7+W3401*W$7</f>
        <v>25000</v>
      </c>
      <c r="Y3401" s="83"/>
      <c r="Z3401" s="110">
        <f>X3401*$O3401</f>
        <v>12500</v>
      </c>
      <c r="AA3401" s="111"/>
      <c r="AB3401" s="92"/>
      <c r="AC3401" s="92"/>
      <c r="AD3401" s="92"/>
      <c r="AE3401" s="92"/>
      <c r="AF3401" s="92"/>
      <c r="AG3401" s="92"/>
      <c r="AH3401" s="92"/>
      <c r="AI3401" s="109">
        <f>AB3401*AB$7+AC3401*AC$7+AD3401*AD$7+AE3401*AE$7+AF3401*AF$7+AG3401*AG$7+AH3401*AH$7</f>
        <v>0</v>
      </c>
      <c r="AJ3401" s="83"/>
      <c r="AK3401" s="110">
        <f>AI3401*$O3401</f>
        <v>0</v>
      </c>
      <c r="AL3401" s="111"/>
      <c r="AM3401" s="92"/>
      <c r="AN3401" s="92"/>
      <c r="AO3401" s="92"/>
      <c r="AP3401" s="92">
        <v>1</v>
      </c>
      <c r="AQ3401" s="92"/>
      <c r="AR3401" s="92"/>
      <c r="AS3401" s="92"/>
      <c r="AT3401" s="92"/>
      <c r="AU3401" s="92"/>
      <c r="AV3401" s="109">
        <f>AM3401*AM$7+AN3401*AN$7+AO3401*AO$7+AP3401*AP$7+AQ3401*AQ$7+AR3401*AR$7+AS3401*AS$7+AT3401*AT$7+AU3401*AU$7</f>
        <v>100</v>
      </c>
      <c r="AW3401" s="75"/>
      <c r="AX3401" s="110">
        <f>AV3401*$O3401</f>
        <v>50</v>
      </c>
      <c r="AY3401" s="111"/>
      <c r="AZ3401" s="93"/>
      <c r="BA3401" s="94" t="s">
        <v>131</v>
      </c>
      <c r="BB3401" s="71"/>
      <c r="BC3401" s="54"/>
      <c r="BD3401" s="41">
        <v>6</v>
      </c>
      <c r="BE3401" s="52">
        <v>61</v>
      </c>
      <c r="BF3401" s="62">
        <v>6131</v>
      </c>
      <c r="BG3401" s="280" t="s">
        <v>52</v>
      </c>
    </row>
    <row r="3402" spans="1:59" s="63" customFormat="1" ht="12.75" x14ac:dyDescent="0.2">
      <c r="A3402" s="196">
        <v>6</v>
      </c>
      <c r="B3402" s="197" t="s">
        <v>1027</v>
      </c>
      <c r="C3402" s="208">
        <v>61</v>
      </c>
      <c r="D3402" s="209" t="s">
        <v>1028</v>
      </c>
      <c r="E3402" s="210">
        <v>6131</v>
      </c>
      <c r="F3402" s="211" t="s">
        <v>1034</v>
      </c>
      <c r="G3402" s="231"/>
      <c r="H3402" s="89"/>
      <c r="I3402" s="219"/>
      <c r="J3402" s="90"/>
      <c r="K3402" s="90"/>
      <c r="L3402" s="90"/>
      <c r="M3402" s="91"/>
      <c r="N3402" s="247"/>
      <c r="O3402" s="306"/>
      <c r="P3402" s="104"/>
      <c r="Q3402" s="92"/>
      <c r="R3402" s="92"/>
      <c r="S3402" s="92"/>
      <c r="T3402" s="92"/>
      <c r="U3402" s="92"/>
      <c r="V3402" s="92"/>
      <c r="W3402" s="92"/>
      <c r="X3402" s="75"/>
      <c r="Y3402" s="83"/>
      <c r="Z3402" s="83"/>
      <c r="AA3402" s="83"/>
      <c r="AB3402" s="92"/>
      <c r="AC3402" s="92"/>
      <c r="AD3402" s="92"/>
      <c r="AE3402" s="92"/>
      <c r="AF3402" s="92"/>
      <c r="AG3402" s="92"/>
      <c r="AH3402" s="92"/>
      <c r="AI3402" s="75"/>
      <c r="AJ3402" s="83"/>
      <c r="AK3402" s="83"/>
      <c r="AL3402" s="83"/>
      <c r="AM3402" s="92"/>
      <c r="AN3402" s="92"/>
      <c r="AO3402" s="92"/>
      <c r="AP3402" s="92"/>
      <c r="AQ3402" s="92"/>
      <c r="AR3402" s="92"/>
      <c r="AS3402" s="92"/>
      <c r="AT3402" s="92"/>
      <c r="AU3402" s="92"/>
      <c r="AV3402" s="75"/>
      <c r="AW3402" s="75"/>
      <c r="AX3402" s="83"/>
      <c r="AY3402" s="83"/>
      <c r="AZ3402" s="93"/>
      <c r="BA3402" s="94"/>
      <c r="BB3402" s="71"/>
      <c r="BC3402" s="54"/>
      <c r="BD3402" s="41">
        <v>6</v>
      </c>
      <c r="BE3402" s="52">
        <v>61</v>
      </c>
      <c r="BF3402" s="62">
        <v>6131</v>
      </c>
      <c r="BG3402" s="280" t="s">
        <v>52</v>
      </c>
    </row>
    <row r="3403" spans="1:59" s="63" customFormat="1" ht="12.75" x14ac:dyDescent="0.2">
      <c r="A3403" s="196">
        <v>6</v>
      </c>
      <c r="B3403" s="197" t="s">
        <v>1027</v>
      </c>
      <c r="C3403" s="208">
        <v>61</v>
      </c>
      <c r="D3403" s="209" t="s">
        <v>1028</v>
      </c>
      <c r="E3403" s="210">
        <v>6131</v>
      </c>
      <c r="F3403" s="211" t="s">
        <v>1034</v>
      </c>
      <c r="G3403" s="231"/>
      <c r="H3403" s="65"/>
      <c r="I3403" s="222"/>
      <c r="J3403" s="66"/>
      <c r="K3403" s="66"/>
      <c r="L3403" s="66"/>
      <c r="M3403" s="64"/>
      <c r="N3403" s="304"/>
      <c r="O3403" s="305"/>
      <c r="P3403" s="127"/>
      <c r="Q3403" s="67"/>
      <c r="R3403" s="67"/>
      <c r="S3403" s="67"/>
      <c r="T3403" s="67"/>
      <c r="U3403" s="67"/>
      <c r="V3403" s="67"/>
      <c r="W3403" s="67"/>
      <c r="X3403" s="67"/>
      <c r="Y3403" s="68"/>
      <c r="Z3403" s="68"/>
      <c r="AA3403" s="68"/>
      <c r="AB3403" s="67"/>
      <c r="AC3403" s="67"/>
      <c r="AD3403" s="67"/>
      <c r="AE3403" s="67"/>
      <c r="AF3403" s="67"/>
      <c r="AG3403" s="67"/>
      <c r="AH3403" s="67"/>
      <c r="AI3403" s="67"/>
      <c r="AJ3403" s="68"/>
      <c r="AK3403" s="68"/>
      <c r="AL3403" s="68"/>
      <c r="AM3403" s="67"/>
      <c r="AN3403" s="67"/>
      <c r="AO3403" s="67"/>
      <c r="AP3403" s="67"/>
      <c r="AQ3403" s="67"/>
      <c r="AR3403" s="67"/>
      <c r="AS3403" s="67"/>
      <c r="AT3403" s="67"/>
      <c r="AU3403" s="67"/>
      <c r="AV3403" s="67"/>
      <c r="AW3403" s="67"/>
      <c r="AX3403" s="68"/>
      <c r="AY3403" s="68"/>
      <c r="AZ3403" s="69"/>
      <c r="BA3403" s="70"/>
      <c r="BB3403" s="71"/>
      <c r="BC3403" s="54"/>
      <c r="BD3403" s="41">
        <v>6</v>
      </c>
      <c r="BE3403" s="52">
        <v>61</v>
      </c>
      <c r="BF3403" s="62">
        <v>6131</v>
      </c>
      <c r="BG3403" s="275"/>
    </row>
    <row r="3404" spans="1:59" s="63" customFormat="1" ht="12.75" x14ac:dyDescent="0.2">
      <c r="A3404" s="196">
        <v>6</v>
      </c>
      <c r="B3404" s="197" t="s">
        <v>1027</v>
      </c>
      <c r="C3404" s="208">
        <v>61</v>
      </c>
      <c r="D3404" s="209" t="s">
        <v>1028</v>
      </c>
      <c r="E3404" s="210">
        <v>6131</v>
      </c>
      <c r="F3404" s="211" t="s">
        <v>1034</v>
      </c>
      <c r="G3404" s="230"/>
      <c r="H3404" s="56"/>
      <c r="I3404" s="221"/>
      <c r="J3404" s="57"/>
      <c r="K3404" s="57"/>
      <c r="L3404" s="57"/>
      <c r="M3404" s="55"/>
      <c r="N3404" s="303"/>
      <c r="O3404" s="245"/>
      <c r="P3404" s="122"/>
      <c r="Q3404" s="58"/>
      <c r="R3404" s="58"/>
      <c r="S3404" s="58"/>
      <c r="T3404" s="58"/>
      <c r="U3404" s="58"/>
      <c r="V3404" s="58"/>
      <c r="W3404" s="58"/>
      <c r="X3404" s="58"/>
      <c r="Y3404" s="59"/>
      <c r="Z3404" s="59"/>
      <c r="AA3404" s="59"/>
      <c r="AB3404" s="58"/>
      <c r="AC3404" s="58"/>
      <c r="AD3404" s="58"/>
      <c r="AE3404" s="58"/>
      <c r="AF3404" s="58"/>
      <c r="AG3404" s="58"/>
      <c r="AH3404" s="58"/>
      <c r="AI3404" s="58"/>
      <c r="AJ3404" s="59"/>
      <c r="AK3404" s="59"/>
      <c r="AL3404" s="59"/>
      <c r="AM3404" s="58"/>
      <c r="AN3404" s="58"/>
      <c r="AO3404" s="58"/>
      <c r="AP3404" s="58"/>
      <c r="AQ3404" s="58"/>
      <c r="AR3404" s="58"/>
      <c r="AS3404" s="58"/>
      <c r="AT3404" s="58"/>
      <c r="AU3404" s="58"/>
      <c r="AV3404" s="58"/>
      <c r="AW3404" s="58"/>
      <c r="AX3404" s="59"/>
      <c r="AY3404" s="59"/>
      <c r="AZ3404" s="60"/>
      <c r="BA3404" s="61"/>
      <c r="BB3404" s="54"/>
      <c r="BC3404" s="54"/>
      <c r="BD3404" s="41">
        <v>6</v>
      </c>
      <c r="BE3404" s="52">
        <v>61</v>
      </c>
      <c r="BF3404" s="62">
        <v>6131</v>
      </c>
      <c r="BG3404" s="274"/>
    </row>
    <row r="3405" spans="1:59" x14ac:dyDescent="0.25">
      <c r="A3405" s="196">
        <v>6</v>
      </c>
      <c r="B3405" s="197" t="s">
        <v>1027</v>
      </c>
      <c r="C3405" s="208">
        <v>61</v>
      </c>
      <c r="D3405" s="209" t="s">
        <v>1028</v>
      </c>
      <c r="E3405" s="212">
        <v>6132</v>
      </c>
      <c r="F3405" s="213" t="s">
        <v>1037</v>
      </c>
      <c r="G3405" s="234"/>
      <c r="H3405" s="138"/>
      <c r="I3405" s="224"/>
      <c r="J3405" s="98"/>
      <c r="K3405" s="98"/>
      <c r="L3405" s="98"/>
      <c r="M3405" s="137"/>
      <c r="N3405" s="322"/>
      <c r="O3405" s="323"/>
      <c r="P3405" s="139"/>
      <c r="Q3405" s="139"/>
      <c r="R3405" s="139"/>
      <c r="S3405" s="139"/>
      <c r="T3405" s="139"/>
      <c r="U3405" s="139"/>
      <c r="V3405" s="139"/>
      <c r="W3405" s="139"/>
      <c r="X3405" s="139"/>
      <c r="Y3405" s="100"/>
      <c r="Z3405" s="125"/>
      <c r="AA3405" s="125"/>
      <c r="AB3405" s="139"/>
      <c r="AC3405" s="139"/>
      <c r="AD3405" s="139"/>
      <c r="AE3405" s="139"/>
      <c r="AF3405" s="139"/>
      <c r="AG3405" s="139"/>
      <c r="AH3405" s="139"/>
      <c r="AI3405" s="139"/>
      <c r="AJ3405" s="100"/>
      <c r="AK3405" s="125"/>
      <c r="AL3405" s="125"/>
      <c r="AM3405" s="139"/>
      <c r="AN3405" s="139"/>
      <c r="AO3405" s="139"/>
      <c r="AP3405" s="139"/>
      <c r="AQ3405" s="139"/>
      <c r="AR3405" s="139"/>
      <c r="AS3405" s="139"/>
      <c r="AT3405" s="139"/>
      <c r="AU3405" s="139"/>
      <c r="AV3405" s="139"/>
      <c r="AW3405" s="99"/>
      <c r="AX3405" s="125"/>
      <c r="AY3405" s="100"/>
      <c r="AZ3405" s="140"/>
      <c r="BA3405" s="141"/>
      <c r="BB3405" s="136"/>
      <c r="BC3405" s="136"/>
      <c r="BD3405" s="41">
        <v>6</v>
      </c>
      <c r="BE3405" s="52">
        <v>61</v>
      </c>
      <c r="BF3405" s="103">
        <v>6132</v>
      </c>
      <c r="BG3405" s="283"/>
    </row>
    <row r="3406" spans="1:59" s="63" customFormat="1" ht="12.75" x14ac:dyDescent="0.2">
      <c r="A3406" s="196">
        <v>6</v>
      </c>
      <c r="B3406" s="197" t="s">
        <v>1027</v>
      </c>
      <c r="C3406" s="208">
        <v>61</v>
      </c>
      <c r="D3406" s="209" t="s">
        <v>1028</v>
      </c>
      <c r="E3406" s="212">
        <v>6132</v>
      </c>
      <c r="F3406" s="213" t="s">
        <v>1037</v>
      </c>
      <c r="G3406" s="232"/>
      <c r="H3406" s="97"/>
      <c r="I3406" s="224"/>
      <c r="J3406" s="98"/>
      <c r="K3406" s="98"/>
      <c r="L3406" s="98"/>
      <c r="M3406" s="96"/>
      <c r="N3406" s="307"/>
      <c r="O3406" s="246"/>
      <c r="P3406" s="124"/>
      <c r="Q3406" s="99"/>
      <c r="R3406" s="99"/>
      <c r="S3406" s="99"/>
      <c r="T3406" s="99"/>
      <c r="U3406" s="99"/>
      <c r="V3406" s="99"/>
      <c r="W3406" s="99"/>
      <c r="X3406" s="99"/>
      <c r="Y3406" s="100"/>
      <c r="Z3406" s="100"/>
      <c r="AA3406" s="100"/>
      <c r="AB3406" s="99"/>
      <c r="AC3406" s="99"/>
      <c r="AD3406" s="99"/>
      <c r="AE3406" s="99"/>
      <c r="AF3406" s="99"/>
      <c r="AG3406" s="99"/>
      <c r="AH3406" s="99"/>
      <c r="AI3406" s="99"/>
      <c r="AJ3406" s="100"/>
      <c r="AK3406" s="100"/>
      <c r="AL3406" s="100"/>
      <c r="AM3406" s="99"/>
      <c r="AN3406" s="99"/>
      <c r="AO3406" s="99"/>
      <c r="AP3406" s="99"/>
      <c r="AQ3406" s="99"/>
      <c r="AR3406" s="99"/>
      <c r="AS3406" s="99"/>
      <c r="AT3406" s="99"/>
      <c r="AU3406" s="99"/>
      <c r="AV3406" s="99"/>
      <c r="AW3406" s="99"/>
      <c r="AX3406" s="100"/>
      <c r="AY3406" s="100"/>
      <c r="AZ3406" s="101"/>
      <c r="BA3406" s="102"/>
      <c r="BB3406" s="95"/>
      <c r="BC3406" s="95"/>
      <c r="BD3406" s="41">
        <v>6</v>
      </c>
      <c r="BE3406" s="52">
        <v>61</v>
      </c>
      <c r="BF3406" s="103">
        <v>6132</v>
      </c>
      <c r="BG3406" s="277"/>
    </row>
    <row r="3407" spans="1:59" s="63" customFormat="1" ht="12.75" x14ac:dyDescent="0.2">
      <c r="A3407" s="196">
        <v>6</v>
      </c>
      <c r="B3407" s="197" t="s">
        <v>1027</v>
      </c>
      <c r="C3407" s="208">
        <v>61</v>
      </c>
      <c r="D3407" s="209" t="s">
        <v>1028</v>
      </c>
      <c r="E3407" s="212">
        <v>6132</v>
      </c>
      <c r="F3407" s="213" t="s">
        <v>1037</v>
      </c>
      <c r="G3407" s="231"/>
      <c r="H3407" s="65"/>
      <c r="I3407" s="222"/>
      <c r="J3407" s="66"/>
      <c r="K3407" s="66"/>
      <c r="L3407" s="66"/>
      <c r="M3407" s="64"/>
      <c r="N3407" s="304"/>
      <c r="O3407" s="305"/>
      <c r="P3407" s="127"/>
      <c r="Q3407" s="67"/>
      <c r="R3407" s="67"/>
      <c r="S3407" s="67"/>
      <c r="T3407" s="67"/>
      <c r="U3407" s="67"/>
      <c r="V3407" s="67"/>
      <c r="W3407" s="67"/>
      <c r="X3407" s="67"/>
      <c r="Y3407" s="68"/>
      <c r="Z3407" s="68"/>
      <c r="AA3407" s="68"/>
      <c r="AB3407" s="67"/>
      <c r="AC3407" s="67"/>
      <c r="AD3407" s="67"/>
      <c r="AE3407" s="67"/>
      <c r="AF3407" s="67"/>
      <c r="AG3407" s="67"/>
      <c r="AH3407" s="67"/>
      <c r="AI3407" s="67"/>
      <c r="AJ3407" s="68"/>
      <c r="AK3407" s="68"/>
      <c r="AL3407" s="68"/>
      <c r="AM3407" s="67"/>
      <c r="AN3407" s="67"/>
      <c r="AO3407" s="67"/>
      <c r="AP3407" s="67"/>
      <c r="AQ3407" s="67"/>
      <c r="AR3407" s="67"/>
      <c r="AS3407" s="67"/>
      <c r="AT3407" s="67"/>
      <c r="AU3407" s="67"/>
      <c r="AV3407" s="67"/>
      <c r="AW3407" s="67"/>
      <c r="AX3407" s="68"/>
      <c r="AY3407" s="68"/>
      <c r="AZ3407" s="69"/>
      <c r="BA3407" s="70"/>
      <c r="BB3407" s="71"/>
      <c r="BC3407" s="95"/>
      <c r="BD3407" s="41">
        <v>6</v>
      </c>
      <c r="BE3407" s="52">
        <v>61</v>
      </c>
      <c r="BF3407" s="103">
        <v>6132</v>
      </c>
      <c r="BG3407" s="275"/>
    </row>
    <row r="3408" spans="1:59" s="63" customFormat="1" ht="12.75" x14ac:dyDescent="0.2">
      <c r="A3408" s="196">
        <v>6</v>
      </c>
      <c r="B3408" s="197" t="s">
        <v>1027</v>
      </c>
      <c r="C3408" s="208">
        <v>61</v>
      </c>
      <c r="D3408" s="209" t="s">
        <v>1028</v>
      </c>
      <c r="E3408" s="212">
        <v>6132</v>
      </c>
      <c r="F3408" s="213" t="s">
        <v>1037</v>
      </c>
      <c r="G3408" s="231"/>
      <c r="H3408" s="72" t="s">
        <v>47</v>
      </c>
      <c r="I3408" s="223"/>
      <c r="J3408" s="73"/>
      <c r="K3408" s="73"/>
      <c r="L3408" s="73"/>
      <c r="M3408" s="74"/>
      <c r="N3408" s="247"/>
      <c r="O3408" s="306"/>
      <c r="P3408" s="105"/>
      <c r="Q3408" s="75"/>
      <c r="R3408" s="75"/>
      <c r="S3408" s="75"/>
      <c r="T3408" s="75"/>
      <c r="U3408" s="75"/>
      <c r="V3408" s="75"/>
      <c r="W3408" s="75"/>
      <c r="X3408" s="75"/>
      <c r="Y3408" s="76">
        <f>IF(ISNUMBER(VLOOKUP(Y3410,P$7:W$7,MATCH(Y3410,P$7:W$7))),VLOOKUP(Y3410,P$7:W$7,MATCH(Y3410,P$7:W$7)),IF(N3412=0,"No Data",IF(Y3410&gt;0,"&lt;100",0)))</f>
        <v>10000</v>
      </c>
      <c r="Z3408" s="77">
        <f>IF(ISNUMBER(VLOOKUP(Z3412,P$7:W$7,MATCH(Z3412,P$7:W$7))),VLOOKUP(Z3412,P$7:W$7,MATCH(Z3412,P$7:W$7)),IF(N3412=0,"No Data",IF(Z3412&gt;0,"&lt;100",0)))</f>
        <v>10000</v>
      </c>
      <c r="AA3408" s="106">
        <f>IF(ISNUMBER(Z3408),Z3408,0)</f>
        <v>10000</v>
      </c>
      <c r="AB3408" s="75"/>
      <c r="AC3408" s="75"/>
      <c r="AD3408" s="75"/>
      <c r="AE3408" s="75"/>
      <c r="AF3408" s="75"/>
      <c r="AG3408" s="75"/>
      <c r="AH3408" s="75"/>
      <c r="AI3408" s="75"/>
      <c r="AJ3408" s="76">
        <f>IF(ISNUMBER(VLOOKUP(AJ3410,AB$7:AH$7,MATCH(AJ3410,AB$7:AH$7))),VLOOKUP(AJ3410,AB$7:AH$7,MATCH(AJ3410,AB$7:AH$7)),IF(N3412=0,"No Data",IF(AJ3410&gt;0,"&lt;50",0)))</f>
        <v>0</v>
      </c>
      <c r="AK3408" s="77">
        <f>IF(ISNUMBER(VLOOKUP(AK3412,AB$7:AH$7,MATCH(AK3412,AB$7:AH$7))),VLOOKUP(AK3412,AB$7:AH$7,MATCH(AK3412,AB$7:AH$7)),IF(N3412=0,"No Data",IF(AK3412&gt;0,"&lt;50",0)))</f>
        <v>0</v>
      </c>
      <c r="AL3408" s="106">
        <f>IF(ISNUMBER(AK3408),AK3408,0)</f>
        <v>0</v>
      </c>
      <c r="AM3408" s="75"/>
      <c r="AN3408" s="75"/>
      <c r="AO3408" s="75"/>
      <c r="AP3408" s="75"/>
      <c r="AQ3408" s="75"/>
      <c r="AR3408" s="75"/>
      <c r="AS3408" s="75"/>
      <c r="AT3408" s="75"/>
      <c r="AU3408" s="75"/>
      <c r="AV3408" s="75"/>
      <c r="AW3408" s="76">
        <f>IF(ISNUMBER(VLOOKUP(AW3410,AM$7:AU$7,MATCH(AW3410,AM$7:AU$7))),VLOOKUP(AW3410,AM$7:AU$7,MATCH(AW3410,AM$7:AU$7)),IF(N3412=0,"No Data",IF(AW3410&gt;0,"&lt;10",0)))</f>
        <v>500</v>
      </c>
      <c r="AX3408" s="77">
        <f>IF(ISNUMBER(VLOOKUP(AX3412,AM$7:AU$7,MATCH(AX3412,AM$7:AU$7))),VLOOKUP(AX3412,AM$7:AU$7,MATCH(AX3412,AM$7:AU$7)),IF(N3412=0,"No Data",IF(AX3412&gt;0,"&lt;10",0)))</f>
        <v>500</v>
      </c>
      <c r="AY3408" s="106">
        <f>IF(ISNUMBER(AX3408),AX3408,0)</f>
        <v>500</v>
      </c>
      <c r="AZ3408" s="79"/>
      <c r="BA3408" s="80"/>
      <c r="BB3408" s="71"/>
      <c r="BC3408" s="95"/>
      <c r="BD3408" s="41">
        <v>6</v>
      </c>
      <c r="BE3408" s="52">
        <v>61</v>
      </c>
      <c r="BF3408" s="103">
        <v>6132</v>
      </c>
      <c r="BG3408" s="276" t="s">
        <v>47</v>
      </c>
    </row>
    <row r="3409" spans="1:59" s="63" customFormat="1" ht="12.75" x14ac:dyDescent="0.2">
      <c r="A3409" s="196">
        <v>6</v>
      </c>
      <c r="B3409" s="197" t="s">
        <v>1027</v>
      </c>
      <c r="C3409" s="208">
        <v>61</v>
      </c>
      <c r="D3409" s="209" t="s">
        <v>1028</v>
      </c>
      <c r="E3409" s="212">
        <v>6132</v>
      </c>
      <c r="F3409" s="213" t="s">
        <v>1037</v>
      </c>
      <c r="G3409" s="231"/>
      <c r="H3409" s="81" t="s">
        <v>48</v>
      </c>
      <c r="I3409" s="223"/>
      <c r="J3409" s="73"/>
      <c r="K3409" s="73"/>
      <c r="L3409" s="73"/>
      <c r="M3409" s="74"/>
      <c r="N3409" s="247"/>
      <c r="O3409" s="306"/>
      <c r="P3409" s="105"/>
      <c r="Q3409" s="75"/>
      <c r="R3409" s="75"/>
      <c r="S3409" s="75"/>
      <c r="T3409" s="75"/>
      <c r="U3409" s="75"/>
      <c r="V3409" s="75"/>
      <c r="W3409" s="75"/>
      <c r="X3409" s="75"/>
      <c r="Y3409" s="82">
        <f>MIN(X3413:X3417)</f>
        <v>0</v>
      </c>
      <c r="Z3409" s="83"/>
      <c r="AA3409" s="83"/>
      <c r="AB3409" s="75"/>
      <c r="AC3409" s="75"/>
      <c r="AD3409" s="75"/>
      <c r="AE3409" s="75"/>
      <c r="AF3409" s="75"/>
      <c r="AG3409" s="75"/>
      <c r="AH3409" s="75"/>
      <c r="AI3409" s="75"/>
      <c r="AJ3409" s="82">
        <f>MIN(AI3413:AI3417)</f>
        <v>0</v>
      </c>
      <c r="AK3409" s="83"/>
      <c r="AL3409" s="83"/>
      <c r="AM3409" s="75"/>
      <c r="AN3409" s="75"/>
      <c r="AO3409" s="75"/>
      <c r="AP3409" s="75"/>
      <c r="AQ3409" s="75"/>
      <c r="AR3409" s="75"/>
      <c r="AS3409" s="75"/>
      <c r="AT3409" s="75"/>
      <c r="AU3409" s="75"/>
      <c r="AV3409" s="75"/>
      <c r="AW3409" s="82">
        <f>MIN(AV3413:AV3417)</f>
        <v>100</v>
      </c>
      <c r="AX3409" s="83"/>
      <c r="AY3409" s="83"/>
      <c r="AZ3409" s="79"/>
      <c r="BA3409" s="80"/>
      <c r="BB3409" s="71"/>
      <c r="BC3409" s="95"/>
      <c r="BD3409" s="41">
        <v>6</v>
      </c>
      <c r="BE3409" s="52">
        <v>61</v>
      </c>
      <c r="BF3409" s="103">
        <v>6132</v>
      </c>
      <c r="BG3409" s="278" t="s">
        <v>48</v>
      </c>
    </row>
    <row r="3410" spans="1:59" s="63" customFormat="1" ht="12.75" x14ac:dyDescent="0.2">
      <c r="A3410" s="196">
        <v>6</v>
      </c>
      <c r="B3410" s="197" t="s">
        <v>1027</v>
      </c>
      <c r="C3410" s="208">
        <v>61</v>
      </c>
      <c r="D3410" s="209" t="s">
        <v>1028</v>
      </c>
      <c r="E3410" s="212">
        <v>6132</v>
      </c>
      <c r="F3410" s="213" t="s">
        <v>1037</v>
      </c>
      <c r="G3410" s="231"/>
      <c r="H3410" s="81" t="s">
        <v>49</v>
      </c>
      <c r="I3410" s="223"/>
      <c r="J3410" s="73"/>
      <c r="K3410" s="73"/>
      <c r="L3410" s="73"/>
      <c r="M3410" s="74"/>
      <c r="N3410" s="247"/>
      <c r="O3410" s="306"/>
      <c r="P3410" s="105"/>
      <c r="Q3410" s="75"/>
      <c r="R3410" s="75"/>
      <c r="S3410" s="75"/>
      <c r="T3410" s="75"/>
      <c r="U3410" s="75"/>
      <c r="V3410" s="75"/>
      <c r="W3410" s="75"/>
      <c r="X3410" s="75"/>
      <c r="Y3410" s="84">
        <f>IF(ISNUMBER(AVERAGE(X3413:X3417)),AVERAGE(X3413:X3417),0)</f>
        <v>15020</v>
      </c>
      <c r="Z3410" s="83"/>
      <c r="AA3410" s="83"/>
      <c r="AB3410" s="75"/>
      <c r="AC3410" s="75"/>
      <c r="AD3410" s="75"/>
      <c r="AE3410" s="75"/>
      <c r="AF3410" s="75"/>
      <c r="AG3410" s="75"/>
      <c r="AH3410" s="75"/>
      <c r="AI3410" s="75"/>
      <c r="AJ3410" s="84">
        <f>IF(ISNUMBER(AVERAGE(AI3413:AI3417)),AVERAGE(AI3413:AI3417),0)</f>
        <v>0</v>
      </c>
      <c r="AK3410" s="83"/>
      <c r="AL3410" s="83"/>
      <c r="AM3410" s="75"/>
      <c r="AN3410" s="75"/>
      <c r="AO3410" s="75"/>
      <c r="AP3410" s="75"/>
      <c r="AQ3410" s="75"/>
      <c r="AR3410" s="75"/>
      <c r="AS3410" s="75"/>
      <c r="AT3410" s="75"/>
      <c r="AU3410" s="75"/>
      <c r="AV3410" s="75"/>
      <c r="AW3410" s="84">
        <f>IF(ISNUMBER(AVERAGE(AV3413:AV3417)),AVERAGE(AV3413:AV3417),0)</f>
        <v>660</v>
      </c>
      <c r="AX3410" s="83"/>
      <c r="AY3410" s="83"/>
      <c r="AZ3410" s="79"/>
      <c r="BA3410" s="80"/>
      <c r="BB3410" s="71"/>
      <c r="BC3410" s="95"/>
      <c r="BD3410" s="41">
        <v>6</v>
      </c>
      <c r="BE3410" s="52">
        <v>61</v>
      </c>
      <c r="BF3410" s="103">
        <v>6132</v>
      </c>
      <c r="BG3410" s="278" t="s">
        <v>49</v>
      </c>
    </row>
    <row r="3411" spans="1:59" s="63" customFormat="1" ht="12.75" x14ac:dyDescent="0.2">
      <c r="A3411" s="196">
        <v>6</v>
      </c>
      <c r="B3411" s="197" t="s">
        <v>1027</v>
      </c>
      <c r="C3411" s="208">
        <v>61</v>
      </c>
      <c r="D3411" s="209" t="s">
        <v>1028</v>
      </c>
      <c r="E3411" s="212">
        <v>6132</v>
      </c>
      <c r="F3411" s="213" t="s">
        <v>1037</v>
      </c>
      <c r="G3411" s="231"/>
      <c r="H3411" s="81" t="s">
        <v>50</v>
      </c>
      <c r="I3411" s="223"/>
      <c r="J3411" s="73"/>
      <c r="K3411" s="73"/>
      <c r="L3411" s="73"/>
      <c r="M3411" s="74"/>
      <c r="N3411" s="247"/>
      <c r="O3411" s="306"/>
      <c r="P3411" s="105"/>
      <c r="Q3411" s="75"/>
      <c r="R3411" s="75"/>
      <c r="S3411" s="75"/>
      <c r="T3411" s="75"/>
      <c r="U3411" s="75"/>
      <c r="V3411" s="75"/>
      <c r="W3411" s="75"/>
      <c r="X3411" s="75"/>
      <c r="Y3411" s="84">
        <f>MAX(X3413:X3417)</f>
        <v>25000</v>
      </c>
      <c r="Z3411" s="83"/>
      <c r="AA3411" s="83"/>
      <c r="AB3411" s="75"/>
      <c r="AC3411" s="75"/>
      <c r="AD3411" s="75"/>
      <c r="AE3411" s="75"/>
      <c r="AF3411" s="75"/>
      <c r="AG3411" s="75"/>
      <c r="AH3411" s="75"/>
      <c r="AI3411" s="75"/>
      <c r="AJ3411" s="84">
        <f>MAX(AI3413:AI3417)</f>
        <v>0</v>
      </c>
      <c r="AK3411" s="83"/>
      <c r="AL3411" s="83"/>
      <c r="AM3411" s="75"/>
      <c r="AN3411" s="75"/>
      <c r="AO3411" s="75"/>
      <c r="AP3411" s="75"/>
      <c r="AQ3411" s="75"/>
      <c r="AR3411" s="75"/>
      <c r="AS3411" s="75"/>
      <c r="AT3411" s="75"/>
      <c r="AU3411" s="75"/>
      <c r="AV3411" s="75"/>
      <c r="AW3411" s="84">
        <f>MAX(AV3413:AV3417)</f>
        <v>2500</v>
      </c>
      <c r="AX3411" s="83"/>
      <c r="AY3411" s="83"/>
      <c r="AZ3411" s="79"/>
      <c r="BA3411" s="80"/>
      <c r="BB3411" s="71"/>
      <c r="BC3411" s="95"/>
      <c r="BD3411" s="41">
        <v>6</v>
      </c>
      <c r="BE3411" s="52">
        <v>61</v>
      </c>
      <c r="BF3411" s="103">
        <v>6132</v>
      </c>
      <c r="BG3411" s="278" t="s">
        <v>50</v>
      </c>
    </row>
    <row r="3412" spans="1:59" s="63" customFormat="1" ht="12.75" x14ac:dyDescent="0.2">
      <c r="A3412" s="196">
        <v>6</v>
      </c>
      <c r="B3412" s="197" t="s">
        <v>1027</v>
      </c>
      <c r="C3412" s="208">
        <v>61</v>
      </c>
      <c r="D3412" s="209" t="s">
        <v>1028</v>
      </c>
      <c r="E3412" s="212">
        <v>6132</v>
      </c>
      <c r="F3412" s="213" t="s">
        <v>1037</v>
      </c>
      <c r="G3412" s="231"/>
      <c r="H3412" s="85" t="s">
        <v>51</v>
      </c>
      <c r="I3412" s="223"/>
      <c r="J3412" s="73"/>
      <c r="K3412" s="73"/>
      <c r="L3412" s="73"/>
      <c r="M3412" s="74"/>
      <c r="N3412" s="248">
        <f>SUM(N3413:N3417)</f>
        <v>5</v>
      </c>
      <c r="O3412" s="293">
        <f>SUM(O3413:O3417)</f>
        <v>1</v>
      </c>
      <c r="P3412" s="292"/>
      <c r="Q3412" s="87"/>
      <c r="R3412" s="87"/>
      <c r="S3412" s="87"/>
      <c r="T3412" s="87"/>
      <c r="U3412" s="87"/>
      <c r="V3412" s="87"/>
      <c r="W3412" s="87"/>
      <c r="X3412" s="87"/>
      <c r="Y3412" s="88"/>
      <c r="Z3412" s="86">
        <f>SUM(Z3413:Z3417)</f>
        <v>15020</v>
      </c>
      <c r="AA3412" s="88"/>
      <c r="AB3412" s="87"/>
      <c r="AC3412" s="87"/>
      <c r="AD3412" s="87"/>
      <c r="AE3412" s="87"/>
      <c r="AF3412" s="87"/>
      <c r="AG3412" s="87"/>
      <c r="AH3412" s="87"/>
      <c r="AI3412" s="87"/>
      <c r="AJ3412" s="88"/>
      <c r="AK3412" s="86">
        <f>SUM(AK3413:AK3417)</f>
        <v>0</v>
      </c>
      <c r="AL3412" s="88"/>
      <c r="AM3412" s="87"/>
      <c r="AN3412" s="87"/>
      <c r="AO3412" s="87"/>
      <c r="AP3412" s="87"/>
      <c r="AQ3412" s="87"/>
      <c r="AR3412" s="87"/>
      <c r="AS3412" s="87"/>
      <c r="AT3412" s="87"/>
      <c r="AU3412" s="87"/>
      <c r="AV3412" s="87"/>
      <c r="AW3412" s="112"/>
      <c r="AX3412" s="86">
        <f>SUM(AX3413:AX3417)</f>
        <v>660</v>
      </c>
      <c r="AY3412" s="88"/>
      <c r="AZ3412" s="79"/>
      <c r="BA3412" s="80"/>
      <c r="BB3412" s="71"/>
      <c r="BC3412" s="95"/>
      <c r="BD3412" s="41">
        <v>6</v>
      </c>
      <c r="BE3412" s="52">
        <v>61</v>
      </c>
      <c r="BF3412" s="103">
        <v>6132</v>
      </c>
      <c r="BG3412" s="279" t="s">
        <v>51</v>
      </c>
    </row>
    <row r="3413" spans="1:59" s="63" customFormat="1" ht="12.75" x14ac:dyDescent="0.2">
      <c r="A3413" s="196">
        <v>6</v>
      </c>
      <c r="B3413" s="197" t="s">
        <v>1027</v>
      </c>
      <c r="C3413" s="208">
        <v>61</v>
      </c>
      <c r="D3413" s="209" t="s">
        <v>1028</v>
      </c>
      <c r="E3413" s="212">
        <v>6132</v>
      </c>
      <c r="F3413" s="213" t="s">
        <v>1037</v>
      </c>
      <c r="G3413" s="231"/>
      <c r="H3413" s="89" t="s">
        <v>52</v>
      </c>
      <c r="I3413" s="90" t="s">
        <v>162</v>
      </c>
      <c r="J3413" s="90"/>
      <c r="K3413" s="90" t="s">
        <v>237</v>
      </c>
      <c r="L3413" s="90"/>
      <c r="M3413" s="91"/>
      <c r="N3413" s="312">
        <v>1</v>
      </c>
      <c r="O3413" s="313">
        <f>N3413/N$3412</f>
        <v>0.2</v>
      </c>
      <c r="P3413" s="104"/>
      <c r="Q3413" s="92"/>
      <c r="R3413" s="92"/>
      <c r="S3413" s="92"/>
      <c r="T3413" s="92"/>
      <c r="U3413" s="92"/>
      <c r="V3413" s="92"/>
      <c r="W3413" s="92">
        <v>1</v>
      </c>
      <c r="X3413" s="109">
        <f>P3413*P$7+Q3413*Q$7+R3413*R$7+S3413*S$7+T3413*T$7+U3413*U$7+V3413*V$7+W3413*W$7</f>
        <v>25000</v>
      </c>
      <c r="Y3413" s="83"/>
      <c r="Z3413" s="110">
        <f>X3413*$O3413</f>
        <v>5000</v>
      </c>
      <c r="AA3413" s="111"/>
      <c r="AB3413" s="92"/>
      <c r="AC3413" s="92"/>
      <c r="AD3413" s="92"/>
      <c r="AE3413" s="92"/>
      <c r="AF3413" s="92"/>
      <c r="AG3413" s="92"/>
      <c r="AH3413" s="92"/>
      <c r="AI3413" s="109">
        <f>AB3413*AB$7+AC3413*AC$7+AD3413*AD$7+AE3413*AE$7+AF3413*AF$7+AG3413*AG$7+AH3413*AH$7</f>
        <v>0</v>
      </c>
      <c r="AJ3413" s="83"/>
      <c r="AK3413" s="110">
        <f>AI3413*$O3413</f>
        <v>0</v>
      </c>
      <c r="AL3413" s="111"/>
      <c r="AM3413" s="92"/>
      <c r="AN3413" s="92"/>
      <c r="AO3413" s="92"/>
      <c r="AP3413" s="92">
        <v>1</v>
      </c>
      <c r="AQ3413" s="92"/>
      <c r="AR3413" s="92"/>
      <c r="AS3413" s="92"/>
      <c r="AT3413" s="92"/>
      <c r="AU3413" s="92"/>
      <c r="AV3413" s="109">
        <f>AM3413*AM$7+AN3413*AN$7+AO3413*AO$7+AP3413*AP$7+AQ3413*AQ$7+AR3413*AR$7+AS3413*AS$7+AT3413*AT$7+AU3413*AU$7</f>
        <v>100</v>
      </c>
      <c r="AW3413" s="75"/>
      <c r="AX3413" s="110">
        <f>AV3413*$O3413</f>
        <v>20</v>
      </c>
      <c r="AY3413" s="111"/>
      <c r="AZ3413" s="93"/>
      <c r="BA3413" s="94" t="s">
        <v>131</v>
      </c>
      <c r="BB3413" s="71"/>
      <c r="BC3413" s="95"/>
      <c r="BD3413" s="41">
        <v>6</v>
      </c>
      <c r="BE3413" s="52">
        <v>61</v>
      </c>
      <c r="BF3413" s="103">
        <v>6132</v>
      </c>
      <c r="BG3413" s="280" t="s">
        <v>52</v>
      </c>
    </row>
    <row r="3414" spans="1:59" s="63" customFormat="1" ht="12.75" x14ac:dyDescent="0.2">
      <c r="A3414" s="196">
        <v>6</v>
      </c>
      <c r="B3414" s="197" t="s">
        <v>1027</v>
      </c>
      <c r="C3414" s="208">
        <v>61</v>
      </c>
      <c r="D3414" s="209" t="s">
        <v>1028</v>
      </c>
      <c r="E3414" s="212">
        <v>6132</v>
      </c>
      <c r="F3414" s="213" t="s">
        <v>1037</v>
      </c>
      <c r="G3414" s="231"/>
      <c r="H3414" s="89"/>
      <c r="I3414" s="90" t="s">
        <v>166</v>
      </c>
      <c r="J3414" s="90"/>
      <c r="K3414" s="90" t="s">
        <v>73</v>
      </c>
      <c r="L3414" s="90" t="s">
        <v>95</v>
      </c>
      <c r="M3414" s="91"/>
      <c r="N3414" s="312">
        <v>1</v>
      </c>
      <c r="O3414" s="313">
        <f>N3414/N$3412</f>
        <v>0.2</v>
      </c>
      <c r="P3414" s="104"/>
      <c r="Q3414" s="92"/>
      <c r="R3414" s="92"/>
      <c r="S3414" s="92"/>
      <c r="T3414" s="92"/>
      <c r="U3414" s="92"/>
      <c r="V3414" s="92"/>
      <c r="W3414" s="92">
        <v>1</v>
      </c>
      <c r="X3414" s="109">
        <f>P3414*P$7+Q3414*Q$7+R3414*R$7+S3414*S$7+T3414*T$7+U3414*U$7+V3414*V$7+W3414*W$7</f>
        <v>25000</v>
      </c>
      <c r="Y3414" s="83"/>
      <c r="Z3414" s="110">
        <f>X3414*$O3414</f>
        <v>5000</v>
      </c>
      <c r="AA3414" s="111"/>
      <c r="AB3414" s="92"/>
      <c r="AC3414" s="92"/>
      <c r="AD3414" s="92"/>
      <c r="AE3414" s="92"/>
      <c r="AF3414" s="92"/>
      <c r="AG3414" s="92"/>
      <c r="AH3414" s="92"/>
      <c r="AI3414" s="109">
        <f>AB3414*AB$7+AC3414*AC$7+AD3414*AD$7+AE3414*AE$7+AF3414*AF$7+AG3414*AG$7+AH3414*AH$7</f>
        <v>0</v>
      </c>
      <c r="AJ3414" s="83"/>
      <c r="AK3414" s="110">
        <f>AI3414*$O3414</f>
        <v>0</v>
      </c>
      <c r="AL3414" s="111"/>
      <c r="AM3414" s="92"/>
      <c r="AN3414" s="92"/>
      <c r="AO3414" s="92"/>
      <c r="AP3414" s="92">
        <v>1</v>
      </c>
      <c r="AQ3414" s="92"/>
      <c r="AR3414" s="92"/>
      <c r="AS3414" s="92"/>
      <c r="AT3414" s="92"/>
      <c r="AU3414" s="92"/>
      <c r="AV3414" s="109">
        <f>AM3414*AM$7+AN3414*AN$7+AO3414*AO$7+AP3414*AP$7+AQ3414*AQ$7+AR3414*AR$7+AS3414*AS$7+AT3414*AT$7+AU3414*AU$7</f>
        <v>100</v>
      </c>
      <c r="AW3414" s="75"/>
      <c r="AX3414" s="110">
        <f>AV3414*$O3414</f>
        <v>20</v>
      </c>
      <c r="AY3414" s="111"/>
      <c r="AZ3414" s="93"/>
      <c r="BA3414" s="94" t="s">
        <v>131</v>
      </c>
      <c r="BB3414" s="71"/>
      <c r="BC3414" s="95"/>
      <c r="BD3414" s="41">
        <v>6</v>
      </c>
      <c r="BE3414" s="52">
        <v>61</v>
      </c>
      <c r="BF3414" s="103">
        <v>6132</v>
      </c>
      <c r="BG3414" s="280" t="s">
        <v>52</v>
      </c>
    </row>
    <row r="3415" spans="1:59" s="63" customFormat="1" ht="12.75" x14ac:dyDescent="0.2">
      <c r="A3415" s="196">
        <v>6</v>
      </c>
      <c r="B3415" s="197" t="s">
        <v>1027</v>
      </c>
      <c r="C3415" s="208">
        <v>61</v>
      </c>
      <c r="D3415" s="209" t="s">
        <v>1028</v>
      </c>
      <c r="E3415" s="212">
        <v>6132</v>
      </c>
      <c r="F3415" s="213" t="s">
        <v>1037</v>
      </c>
      <c r="G3415" s="231"/>
      <c r="H3415" s="89"/>
      <c r="I3415" s="90" t="s">
        <v>96</v>
      </c>
      <c r="J3415" s="90"/>
      <c r="K3415" s="90" t="s">
        <v>73</v>
      </c>
      <c r="L3415" s="90" t="s">
        <v>95</v>
      </c>
      <c r="M3415" s="91"/>
      <c r="N3415" s="312">
        <v>1</v>
      </c>
      <c r="O3415" s="313">
        <f>N3415/N$3412</f>
        <v>0.2</v>
      </c>
      <c r="P3415" s="104"/>
      <c r="Q3415" s="92"/>
      <c r="R3415" s="92"/>
      <c r="S3415" s="92"/>
      <c r="T3415" s="92"/>
      <c r="U3415" s="92"/>
      <c r="V3415" s="92"/>
      <c r="W3415" s="92">
        <v>1</v>
      </c>
      <c r="X3415" s="109">
        <f>P3415*P$7+Q3415*Q$7+R3415*R$7+S3415*S$7+T3415*T$7+U3415*U$7+V3415*V$7+W3415*W$7</f>
        <v>25000</v>
      </c>
      <c r="Y3415" s="83"/>
      <c r="Z3415" s="110">
        <f>X3415*$O3415</f>
        <v>5000</v>
      </c>
      <c r="AA3415" s="111"/>
      <c r="AB3415" s="92"/>
      <c r="AC3415" s="92"/>
      <c r="AD3415" s="92"/>
      <c r="AE3415" s="92"/>
      <c r="AF3415" s="92"/>
      <c r="AG3415" s="92"/>
      <c r="AH3415" s="92"/>
      <c r="AI3415" s="109">
        <f>AB3415*AB$7+AC3415*AC$7+AD3415*AD$7+AE3415*AE$7+AF3415*AF$7+AG3415*AG$7+AH3415*AH$7</f>
        <v>0</v>
      </c>
      <c r="AJ3415" s="83"/>
      <c r="AK3415" s="110">
        <f>AI3415*$O3415</f>
        <v>0</v>
      </c>
      <c r="AL3415" s="111"/>
      <c r="AM3415" s="92"/>
      <c r="AN3415" s="92"/>
      <c r="AO3415" s="92"/>
      <c r="AP3415" s="92">
        <v>1</v>
      </c>
      <c r="AQ3415" s="92"/>
      <c r="AR3415" s="92"/>
      <c r="AS3415" s="92"/>
      <c r="AT3415" s="92"/>
      <c r="AU3415" s="92"/>
      <c r="AV3415" s="109">
        <f>AM3415*AM$7+AN3415*AN$7+AO3415*AO$7+AP3415*AP$7+AQ3415*AQ$7+AR3415*AR$7+AS3415*AS$7+AT3415*AT$7+AU3415*AU$7</f>
        <v>100</v>
      </c>
      <c r="AW3415" s="75"/>
      <c r="AX3415" s="110">
        <f>AV3415*$O3415</f>
        <v>20</v>
      </c>
      <c r="AY3415" s="111"/>
      <c r="AZ3415" s="93"/>
      <c r="BA3415" s="94" t="s">
        <v>131</v>
      </c>
      <c r="BB3415" s="71"/>
      <c r="BC3415" s="95"/>
      <c r="BD3415" s="41">
        <v>6</v>
      </c>
      <c r="BE3415" s="52">
        <v>61</v>
      </c>
      <c r="BF3415" s="103">
        <v>6132</v>
      </c>
      <c r="BG3415" s="280" t="s">
        <v>52</v>
      </c>
    </row>
    <row r="3416" spans="1:59" s="63" customFormat="1" ht="12.75" x14ac:dyDescent="0.2">
      <c r="A3416" s="196">
        <v>6</v>
      </c>
      <c r="B3416" s="197" t="s">
        <v>1027</v>
      </c>
      <c r="C3416" s="208">
        <v>61</v>
      </c>
      <c r="D3416" s="209" t="s">
        <v>1028</v>
      </c>
      <c r="E3416" s="212">
        <v>6132</v>
      </c>
      <c r="F3416" s="213" t="s">
        <v>1037</v>
      </c>
      <c r="G3416" s="231"/>
      <c r="H3416" s="89"/>
      <c r="I3416" s="90" t="s">
        <v>463</v>
      </c>
      <c r="J3416" s="90"/>
      <c r="K3416" s="90" t="s">
        <v>64</v>
      </c>
      <c r="L3416" s="90" t="s">
        <v>413</v>
      </c>
      <c r="M3416" s="91"/>
      <c r="N3416" s="312">
        <v>1</v>
      </c>
      <c r="O3416" s="313">
        <f>N3416/N$3412</f>
        <v>0.2</v>
      </c>
      <c r="P3416" s="104"/>
      <c r="Q3416" s="92"/>
      <c r="R3416" s="92"/>
      <c r="S3416" s="92"/>
      <c r="T3416" s="92"/>
      <c r="U3416" s="92"/>
      <c r="V3416" s="92"/>
      <c r="W3416" s="92"/>
      <c r="X3416" s="109">
        <f>P3416*P$7+Q3416*Q$7+R3416*R$7+S3416*S$7+T3416*T$7+U3416*U$7+V3416*V$7+W3416*W$7</f>
        <v>0</v>
      </c>
      <c r="Y3416" s="83"/>
      <c r="Z3416" s="110">
        <f>X3416*$O3416</f>
        <v>0</v>
      </c>
      <c r="AA3416" s="111"/>
      <c r="AB3416" s="92"/>
      <c r="AC3416" s="92"/>
      <c r="AD3416" s="92"/>
      <c r="AE3416" s="92"/>
      <c r="AF3416" s="92"/>
      <c r="AG3416" s="92"/>
      <c r="AH3416" s="92"/>
      <c r="AI3416" s="109">
        <f>AB3416*AB$7+AC3416*AC$7+AD3416*AD$7+AE3416*AE$7+AF3416*AF$7+AG3416*AG$7+AH3416*AH$7</f>
        <v>0</v>
      </c>
      <c r="AJ3416" s="83"/>
      <c r="AK3416" s="110">
        <f>AI3416*$O3416</f>
        <v>0</v>
      </c>
      <c r="AL3416" s="111"/>
      <c r="AM3416" s="92"/>
      <c r="AN3416" s="92"/>
      <c r="AO3416" s="92"/>
      <c r="AP3416" s="92"/>
      <c r="AQ3416" s="92"/>
      <c r="AR3416" s="92">
        <v>1</v>
      </c>
      <c r="AS3416" s="92"/>
      <c r="AT3416" s="92"/>
      <c r="AU3416" s="92"/>
      <c r="AV3416" s="109">
        <f>AM3416*AM$7+AN3416*AN$7+AO3416*AO$7+AP3416*AP$7+AQ3416*AQ$7+AR3416*AR$7+AS3416*AS$7+AT3416*AT$7+AU3416*AU$7</f>
        <v>500</v>
      </c>
      <c r="AW3416" s="75"/>
      <c r="AX3416" s="110">
        <f>AV3416*$O3416</f>
        <v>100</v>
      </c>
      <c r="AY3416" s="111"/>
      <c r="AZ3416" s="93"/>
      <c r="BA3416" s="94" t="s">
        <v>131</v>
      </c>
      <c r="BB3416" s="71"/>
      <c r="BC3416" s="95"/>
      <c r="BD3416" s="41">
        <v>6</v>
      </c>
      <c r="BE3416" s="52">
        <v>61</v>
      </c>
      <c r="BF3416" s="103">
        <v>6132</v>
      </c>
      <c r="BG3416" s="280" t="s">
        <v>52</v>
      </c>
    </row>
    <row r="3417" spans="1:59" s="63" customFormat="1" ht="12.75" x14ac:dyDescent="0.2">
      <c r="A3417" s="196">
        <v>6</v>
      </c>
      <c r="B3417" s="197" t="s">
        <v>1027</v>
      </c>
      <c r="C3417" s="208">
        <v>61</v>
      </c>
      <c r="D3417" s="209" t="s">
        <v>1028</v>
      </c>
      <c r="E3417" s="212">
        <v>6132</v>
      </c>
      <c r="F3417" s="213" t="s">
        <v>1037</v>
      </c>
      <c r="G3417" s="231"/>
      <c r="H3417" s="89"/>
      <c r="I3417" s="90" t="s">
        <v>1038</v>
      </c>
      <c r="J3417" s="90"/>
      <c r="K3417" s="90" t="s">
        <v>64</v>
      </c>
      <c r="L3417" s="90" t="s">
        <v>119</v>
      </c>
      <c r="M3417" s="91"/>
      <c r="N3417" s="312">
        <v>1</v>
      </c>
      <c r="O3417" s="313">
        <f>N3417/N$3412</f>
        <v>0.2</v>
      </c>
      <c r="P3417" s="104">
        <v>1</v>
      </c>
      <c r="Q3417" s="92"/>
      <c r="R3417" s="92"/>
      <c r="S3417" s="92"/>
      <c r="T3417" s="92"/>
      <c r="U3417" s="92"/>
      <c r="V3417" s="92"/>
      <c r="W3417" s="92"/>
      <c r="X3417" s="109">
        <f>P3417*P$7+Q3417*Q$7+R3417*R$7+S3417*S$7+T3417*T$7+U3417*U$7+V3417*V$7+W3417*W$7</f>
        <v>100</v>
      </c>
      <c r="Y3417" s="83"/>
      <c r="Z3417" s="110">
        <f>X3417*$O3417</f>
        <v>20</v>
      </c>
      <c r="AA3417" s="111"/>
      <c r="AB3417" s="92"/>
      <c r="AC3417" s="92"/>
      <c r="AD3417" s="92"/>
      <c r="AE3417" s="92"/>
      <c r="AF3417" s="92"/>
      <c r="AG3417" s="92"/>
      <c r="AH3417" s="92"/>
      <c r="AI3417" s="109">
        <f>AB3417*AB$7+AC3417*AC$7+AD3417*AD$7+AE3417*AE$7+AF3417*AF$7+AG3417*AG$7+AH3417*AH$7</f>
        <v>0</v>
      </c>
      <c r="AJ3417" s="83"/>
      <c r="AK3417" s="110">
        <f>AI3417*$O3417</f>
        <v>0</v>
      </c>
      <c r="AL3417" s="111"/>
      <c r="AM3417" s="92"/>
      <c r="AN3417" s="92"/>
      <c r="AO3417" s="92"/>
      <c r="AP3417" s="92"/>
      <c r="AQ3417" s="92"/>
      <c r="AR3417" s="92"/>
      <c r="AS3417" s="92"/>
      <c r="AT3417" s="92">
        <v>1</v>
      </c>
      <c r="AU3417" s="92"/>
      <c r="AV3417" s="109">
        <f>AM3417*AM$7+AN3417*AN$7+AO3417*AO$7+AP3417*AP$7+AQ3417*AQ$7+AR3417*AR$7+AS3417*AS$7+AT3417*AT$7+AU3417*AU$7</f>
        <v>2500</v>
      </c>
      <c r="AW3417" s="75"/>
      <c r="AX3417" s="110">
        <f>AV3417*$O3417</f>
        <v>500</v>
      </c>
      <c r="AY3417" s="111"/>
      <c r="AZ3417" s="93"/>
      <c r="BA3417" s="94" t="s">
        <v>131</v>
      </c>
      <c r="BB3417" s="71"/>
      <c r="BC3417" s="95"/>
      <c r="BD3417" s="41">
        <v>6</v>
      </c>
      <c r="BE3417" s="52">
        <v>61</v>
      </c>
      <c r="BF3417" s="103">
        <v>6132</v>
      </c>
      <c r="BG3417" s="280" t="s">
        <v>52</v>
      </c>
    </row>
    <row r="3418" spans="1:59" s="63" customFormat="1" ht="12.75" x14ac:dyDescent="0.2">
      <c r="A3418" s="196">
        <v>6</v>
      </c>
      <c r="B3418" s="197" t="s">
        <v>1027</v>
      </c>
      <c r="C3418" s="208">
        <v>61</v>
      </c>
      <c r="D3418" s="209" t="s">
        <v>1028</v>
      </c>
      <c r="E3418" s="212">
        <v>6132</v>
      </c>
      <c r="F3418" s="213" t="s">
        <v>1037</v>
      </c>
      <c r="G3418" s="231"/>
      <c r="H3418" s="89"/>
      <c r="I3418" s="219"/>
      <c r="J3418" s="90"/>
      <c r="K3418" s="90"/>
      <c r="L3418" s="90"/>
      <c r="M3418" s="91"/>
      <c r="N3418" s="247"/>
      <c r="O3418" s="306"/>
      <c r="P3418" s="104"/>
      <c r="Q3418" s="92"/>
      <c r="R3418" s="92"/>
      <c r="S3418" s="92"/>
      <c r="T3418" s="92"/>
      <c r="U3418" s="92"/>
      <c r="V3418" s="92"/>
      <c r="W3418" s="92"/>
      <c r="X3418" s="75"/>
      <c r="Y3418" s="83"/>
      <c r="Z3418" s="83"/>
      <c r="AA3418" s="83"/>
      <c r="AB3418" s="92"/>
      <c r="AC3418" s="92"/>
      <c r="AD3418" s="92"/>
      <c r="AE3418" s="92"/>
      <c r="AF3418" s="92"/>
      <c r="AG3418" s="92"/>
      <c r="AH3418" s="92"/>
      <c r="AI3418" s="75"/>
      <c r="AJ3418" s="83"/>
      <c r="AK3418" s="83"/>
      <c r="AL3418" s="83"/>
      <c r="AM3418" s="92"/>
      <c r="AN3418" s="92"/>
      <c r="AO3418" s="92"/>
      <c r="AP3418" s="92"/>
      <c r="AQ3418" s="92"/>
      <c r="AR3418" s="92"/>
      <c r="AS3418" s="92"/>
      <c r="AT3418" s="92"/>
      <c r="AU3418" s="92"/>
      <c r="AV3418" s="75"/>
      <c r="AW3418" s="75"/>
      <c r="AX3418" s="83"/>
      <c r="AY3418" s="83"/>
      <c r="AZ3418" s="93"/>
      <c r="BA3418" s="94"/>
      <c r="BB3418" s="71"/>
      <c r="BC3418" s="95"/>
      <c r="BD3418" s="41">
        <v>6</v>
      </c>
      <c r="BE3418" s="52">
        <v>61</v>
      </c>
      <c r="BF3418" s="103">
        <v>6132</v>
      </c>
      <c r="BG3418" s="280" t="s">
        <v>52</v>
      </c>
    </row>
    <row r="3419" spans="1:59" s="63" customFormat="1" ht="12.75" x14ac:dyDescent="0.2">
      <c r="A3419" s="196">
        <v>6</v>
      </c>
      <c r="B3419" s="197" t="s">
        <v>1027</v>
      </c>
      <c r="C3419" s="208">
        <v>61</v>
      </c>
      <c r="D3419" s="209" t="s">
        <v>1028</v>
      </c>
      <c r="E3419" s="212">
        <v>6132</v>
      </c>
      <c r="F3419" s="213" t="s">
        <v>1037</v>
      </c>
      <c r="G3419" s="231"/>
      <c r="H3419" s="65"/>
      <c r="I3419" s="222"/>
      <c r="J3419" s="66"/>
      <c r="K3419" s="66"/>
      <c r="L3419" s="66"/>
      <c r="M3419" s="64"/>
      <c r="N3419" s="304"/>
      <c r="O3419" s="305"/>
      <c r="P3419" s="127"/>
      <c r="Q3419" s="67"/>
      <c r="R3419" s="67"/>
      <c r="S3419" s="67"/>
      <c r="T3419" s="67"/>
      <c r="U3419" s="67"/>
      <c r="V3419" s="67"/>
      <c r="W3419" s="67"/>
      <c r="X3419" s="67"/>
      <c r="Y3419" s="68"/>
      <c r="Z3419" s="68"/>
      <c r="AA3419" s="68"/>
      <c r="AB3419" s="67"/>
      <c r="AC3419" s="67"/>
      <c r="AD3419" s="67"/>
      <c r="AE3419" s="67"/>
      <c r="AF3419" s="67"/>
      <c r="AG3419" s="67"/>
      <c r="AH3419" s="67"/>
      <c r="AI3419" s="67"/>
      <c r="AJ3419" s="68"/>
      <c r="AK3419" s="68"/>
      <c r="AL3419" s="68"/>
      <c r="AM3419" s="67"/>
      <c r="AN3419" s="67"/>
      <c r="AO3419" s="67"/>
      <c r="AP3419" s="67"/>
      <c r="AQ3419" s="67"/>
      <c r="AR3419" s="67"/>
      <c r="AS3419" s="67"/>
      <c r="AT3419" s="67"/>
      <c r="AU3419" s="67"/>
      <c r="AV3419" s="67"/>
      <c r="AW3419" s="67"/>
      <c r="AX3419" s="68"/>
      <c r="AY3419" s="68"/>
      <c r="AZ3419" s="69"/>
      <c r="BA3419" s="70"/>
      <c r="BB3419" s="71"/>
      <c r="BC3419" s="95"/>
      <c r="BD3419" s="41">
        <v>6</v>
      </c>
      <c r="BE3419" s="52">
        <v>61</v>
      </c>
      <c r="BF3419" s="103">
        <v>6132</v>
      </c>
      <c r="BG3419" s="275"/>
    </row>
    <row r="3420" spans="1:59" s="63" customFormat="1" ht="12.75" x14ac:dyDescent="0.2">
      <c r="A3420" s="196">
        <v>6</v>
      </c>
      <c r="B3420" s="197" t="s">
        <v>1027</v>
      </c>
      <c r="C3420" s="208">
        <v>61</v>
      </c>
      <c r="D3420" s="209" t="s">
        <v>1028</v>
      </c>
      <c r="E3420" s="212">
        <v>6132</v>
      </c>
      <c r="F3420" s="213" t="s">
        <v>1037</v>
      </c>
      <c r="G3420" s="232"/>
      <c r="H3420" s="97"/>
      <c r="I3420" s="224"/>
      <c r="J3420" s="98"/>
      <c r="K3420" s="98"/>
      <c r="L3420" s="98"/>
      <c r="M3420" s="96"/>
      <c r="N3420" s="307"/>
      <c r="O3420" s="246"/>
      <c r="P3420" s="124"/>
      <c r="Q3420" s="99"/>
      <c r="R3420" s="99"/>
      <c r="S3420" s="99"/>
      <c r="T3420" s="99"/>
      <c r="U3420" s="99"/>
      <c r="V3420" s="99"/>
      <c r="W3420" s="99"/>
      <c r="X3420" s="99"/>
      <c r="Y3420" s="100"/>
      <c r="Z3420" s="100"/>
      <c r="AA3420" s="100"/>
      <c r="AB3420" s="99"/>
      <c r="AC3420" s="99"/>
      <c r="AD3420" s="99"/>
      <c r="AE3420" s="99"/>
      <c r="AF3420" s="99"/>
      <c r="AG3420" s="99"/>
      <c r="AH3420" s="99"/>
      <c r="AI3420" s="99"/>
      <c r="AJ3420" s="100"/>
      <c r="AK3420" s="100"/>
      <c r="AL3420" s="100"/>
      <c r="AM3420" s="99"/>
      <c r="AN3420" s="99"/>
      <c r="AO3420" s="99"/>
      <c r="AP3420" s="99"/>
      <c r="AQ3420" s="99"/>
      <c r="AR3420" s="99"/>
      <c r="AS3420" s="99"/>
      <c r="AT3420" s="99"/>
      <c r="AU3420" s="99"/>
      <c r="AV3420" s="99"/>
      <c r="AW3420" s="99"/>
      <c r="AX3420" s="100"/>
      <c r="AY3420" s="100"/>
      <c r="AZ3420" s="101"/>
      <c r="BA3420" s="102"/>
      <c r="BB3420" s="95"/>
      <c r="BC3420" s="95"/>
      <c r="BD3420" s="41">
        <v>6</v>
      </c>
      <c r="BE3420" s="52">
        <v>61</v>
      </c>
      <c r="BF3420" s="103">
        <v>6132</v>
      </c>
      <c r="BG3420" s="277"/>
    </row>
    <row r="3421" spans="1:59" s="53" customFormat="1" ht="18.75" x14ac:dyDescent="0.3">
      <c r="A3421" s="202">
        <v>6</v>
      </c>
      <c r="B3421" s="203" t="s">
        <v>1027</v>
      </c>
      <c r="C3421" s="205">
        <v>62</v>
      </c>
      <c r="D3421" s="206" t="s">
        <v>1039</v>
      </c>
      <c r="E3421" s="207"/>
      <c r="F3421" s="207"/>
      <c r="G3421" s="229"/>
      <c r="H3421" s="44"/>
      <c r="I3421" s="226"/>
      <c r="J3421" s="192"/>
      <c r="K3421" s="192"/>
      <c r="L3421" s="192"/>
      <c r="M3421" s="194"/>
      <c r="N3421" s="302"/>
      <c r="O3421" s="298"/>
      <c r="P3421" s="47"/>
      <c r="Q3421" s="47"/>
      <c r="R3421" s="47"/>
      <c r="S3421" s="47"/>
      <c r="T3421" s="47"/>
      <c r="U3421" s="47"/>
      <c r="V3421" s="47"/>
      <c r="W3421" s="47"/>
      <c r="X3421" s="47"/>
      <c r="Y3421" s="48"/>
      <c r="Z3421" s="48"/>
      <c r="AA3421" s="48"/>
      <c r="AB3421" s="47"/>
      <c r="AC3421" s="47"/>
      <c r="AD3421" s="47"/>
      <c r="AE3421" s="47"/>
      <c r="AF3421" s="47"/>
      <c r="AG3421" s="47"/>
      <c r="AH3421" s="47"/>
      <c r="AI3421" s="47"/>
      <c r="AJ3421" s="48"/>
      <c r="AK3421" s="48"/>
      <c r="AL3421" s="48"/>
      <c r="AM3421" s="47"/>
      <c r="AN3421" s="47"/>
      <c r="AO3421" s="47"/>
      <c r="AP3421" s="47"/>
      <c r="AQ3421" s="47"/>
      <c r="AR3421" s="47"/>
      <c r="AS3421" s="47"/>
      <c r="AT3421" s="47"/>
      <c r="AU3421" s="47"/>
      <c r="AV3421" s="47"/>
      <c r="AW3421" s="47"/>
      <c r="AX3421" s="48"/>
      <c r="AY3421" s="333"/>
      <c r="AZ3421" s="49"/>
      <c r="BA3421" s="50"/>
      <c r="BB3421" s="51"/>
      <c r="BC3421" s="45"/>
      <c r="BD3421" s="41">
        <v>6</v>
      </c>
      <c r="BE3421" s="52">
        <v>62</v>
      </c>
      <c r="BF3421" s="52" t="s">
        <v>1039</v>
      </c>
      <c r="BG3421" s="273"/>
    </row>
    <row r="3422" spans="1:59" x14ac:dyDescent="0.25">
      <c r="A3422" s="196">
        <v>6</v>
      </c>
      <c r="B3422" s="197" t="s">
        <v>1027</v>
      </c>
      <c r="C3422" s="208">
        <v>62</v>
      </c>
      <c r="D3422" s="209" t="s">
        <v>1039</v>
      </c>
      <c r="E3422" s="212">
        <v>6211</v>
      </c>
      <c r="F3422" s="213" t="s">
        <v>1040</v>
      </c>
      <c r="G3422" s="234"/>
      <c r="H3422" s="138"/>
      <c r="I3422" s="224"/>
      <c r="J3422" s="98"/>
      <c r="K3422" s="98"/>
      <c r="L3422" s="98"/>
      <c r="M3422" s="137"/>
      <c r="N3422" s="322"/>
      <c r="O3422" s="323"/>
      <c r="P3422" s="139"/>
      <c r="Q3422" s="139"/>
      <c r="R3422" s="139"/>
      <c r="S3422" s="139"/>
      <c r="T3422" s="139"/>
      <c r="U3422" s="139"/>
      <c r="V3422" s="139"/>
      <c r="W3422" s="139"/>
      <c r="X3422" s="139"/>
      <c r="Y3422" s="100"/>
      <c r="Z3422" s="125"/>
      <c r="AA3422" s="125"/>
      <c r="AB3422" s="139"/>
      <c r="AC3422" s="139"/>
      <c r="AD3422" s="139"/>
      <c r="AE3422" s="139"/>
      <c r="AF3422" s="139"/>
      <c r="AG3422" s="139"/>
      <c r="AH3422" s="139"/>
      <c r="AI3422" s="139"/>
      <c r="AJ3422" s="100"/>
      <c r="AK3422" s="125"/>
      <c r="AL3422" s="125"/>
      <c r="AM3422" s="139"/>
      <c r="AN3422" s="139"/>
      <c r="AO3422" s="139"/>
      <c r="AP3422" s="139"/>
      <c r="AQ3422" s="139"/>
      <c r="AR3422" s="139"/>
      <c r="AS3422" s="139"/>
      <c r="AT3422" s="139"/>
      <c r="AU3422" s="139"/>
      <c r="AV3422" s="139"/>
      <c r="AW3422" s="99"/>
      <c r="AX3422" s="125"/>
      <c r="AY3422" s="100"/>
      <c r="AZ3422" s="140"/>
      <c r="BA3422" s="141"/>
      <c r="BB3422" s="136"/>
      <c r="BC3422" s="136"/>
      <c r="BD3422" s="41">
        <v>6</v>
      </c>
      <c r="BE3422" s="52">
        <v>62</v>
      </c>
      <c r="BF3422" s="103">
        <v>6211</v>
      </c>
      <c r="BG3422" s="283"/>
    </row>
    <row r="3423" spans="1:59" s="63" customFormat="1" ht="12.75" x14ac:dyDescent="0.2">
      <c r="A3423" s="196">
        <v>6</v>
      </c>
      <c r="B3423" s="197" t="s">
        <v>1027</v>
      </c>
      <c r="C3423" s="208">
        <v>62</v>
      </c>
      <c r="D3423" s="209" t="s">
        <v>1039</v>
      </c>
      <c r="E3423" s="212">
        <v>6211</v>
      </c>
      <c r="F3423" s="213" t="s">
        <v>1040</v>
      </c>
      <c r="G3423" s="232"/>
      <c r="H3423" s="97"/>
      <c r="I3423" s="224"/>
      <c r="J3423" s="98"/>
      <c r="K3423" s="98"/>
      <c r="L3423" s="98"/>
      <c r="M3423" s="96"/>
      <c r="N3423" s="307"/>
      <c r="O3423" s="246"/>
      <c r="P3423" s="124"/>
      <c r="Q3423" s="99"/>
      <c r="R3423" s="99"/>
      <c r="S3423" s="99"/>
      <c r="T3423" s="99"/>
      <c r="U3423" s="99"/>
      <c r="V3423" s="99"/>
      <c r="W3423" s="99"/>
      <c r="X3423" s="99"/>
      <c r="Y3423" s="100"/>
      <c r="Z3423" s="100"/>
      <c r="AA3423" s="100"/>
      <c r="AB3423" s="99"/>
      <c r="AC3423" s="99"/>
      <c r="AD3423" s="99"/>
      <c r="AE3423" s="99"/>
      <c r="AF3423" s="99"/>
      <c r="AG3423" s="99"/>
      <c r="AH3423" s="99"/>
      <c r="AI3423" s="99"/>
      <c r="AJ3423" s="100"/>
      <c r="AK3423" s="100"/>
      <c r="AL3423" s="100"/>
      <c r="AM3423" s="99"/>
      <c r="AN3423" s="99"/>
      <c r="AO3423" s="99"/>
      <c r="AP3423" s="99"/>
      <c r="AQ3423" s="99"/>
      <c r="AR3423" s="99"/>
      <c r="AS3423" s="99"/>
      <c r="AT3423" s="99"/>
      <c r="AU3423" s="99"/>
      <c r="AV3423" s="99"/>
      <c r="AW3423" s="99"/>
      <c r="AX3423" s="100"/>
      <c r="AY3423" s="100"/>
      <c r="AZ3423" s="101"/>
      <c r="BA3423" s="102"/>
      <c r="BB3423" s="95"/>
      <c r="BC3423" s="95"/>
      <c r="BD3423" s="41">
        <v>6</v>
      </c>
      <c r="BE3423" s="52">
        <v>62</v>
      </c>
      <c r="BF3423" s="103">
        <v>6211</v>
      </c>
      <c r="BG3423" s="277"/>
    </row>
    <row r="3424" spans="1:59" s="63" customFormat="1" ht="12.75" x14ac:dyDescent="0.2">
      <c r="A3424" s="196">
        <v>6</v>
      </c>
      <c r="B3424" s="197" t="s">
        <v>1027</v>
      </c>
      <c r="C3424" s="208">
        <v>62</v>
      </c>
      <c r="D3424" s="209" t="s">
        <v>1039</v>
      </c>
      <c r="E3424" s="212">
        <v>6211</v>
      </c>
      <c r="F3424" s="213" t="s">
        <v>1040</v>
      </c>
      <c r="G3424" s="231"/>
      <c r="H3424" s="65"/>
      <c r="I3424" s="222"/>
      <c r="J3424" s="66"/>
      <c r="K3424" s="66"/>
      <c r="L3424" s="66"/>
      <c r="M3424" s="64"/>
      <c r="N3424" s="304"/>
      <c r="O3424" s="305"/>
      <c r="P3424" s="127"/>
      <c r="Q3424" s="67"/>
      <c r="R3424" s="67"/>
      <c r="S3424" s="67"/>
      <c r="T3424" s="67"/>
      <c r="U3424" s="67"/>
      <c r="V3424" s="67"/>
      <c r="W3424" s="67"/>
      <c r="X3424" s="67"/>
      <c r="Y3424" s="68"/>
      <c r="Z3424" s="68"/>
      <c r="AA3424" s="68"/>
      <c r="AB3424" s="67"/>
      <c r="AC3424" s="67"/>
      <c r="AD3424" s="67"/>
      <c r="AE3424" s="67"/>
      <c r="AF3424" s="67"/>
      <c r="AG3424" s="67"/>
      <c r="AH3424" s="67"/>
      <c r="AI3424" s="67"/>
      <c r="AJ3424" s="68"/>
      <c r="AK3424" s="68"/>
      <c r="AL3424" s="68"/>
      <c r="AM3424" s="67"/>
      <c r="AN3424" s="67"/>
      <c r="AO3424" s="67"/>
      <c r="AP3424" s="67"/>
      <c r="AQ3424" s="67"/>
      <c r="AR3424" s="67"/>
      <c r="AS3424" s="67"/>
      <c r="AT3424" s="67"/>
      <c r="AU3424" s="67"/>
      <c r="AV3424" s="67"/>
      <c r="AW3424" s="67"/>
      <c r="AX3424" s="68"/>
      <c r="AY3424" s="68"/>
      <c r="AZ3424" s="69"/>
      <c r="BA3424" s="70"/>
      <c r="BB3424" s="71"/>
      <c r="BC3424" s="95"/>
      <c r="BD3424" s="41">
        <v>6</v>
      </c>
      <c r="BE3424" s="52">
        <v>62</v>
      </c>
      <c r="BF3424" s="103">
        <v>6211</v>
      </c>
      <c r="BG3424" s="275"/>
    </row>
    <row r="3425" spans="1:59" s="63" customFormat="1" ht="12.75" x14ac:dyDescent="0.2">
      <c r="A3425" s="196">
        <v>6</v>
      </c>
      <c r="B3425" s="197" t="s">
        <v>1027</v>
      </c>
      <c r="C3425" s="208">
        <v>62</v>
      </c>
      <c r="D3425" s="209" t="s">
        <v>1039</v>
      </c>
      <c r="E3425" s="212">
        <v>6211</v>
      </c>
      <c r="F3425" s="213" t="s">
        <v>1040</v>
      </c>
      <c r="G3425" s="231"/>
      <c r="H3425" s="72" t="s">
        <v>47</v>
      </c>
      <c r="I3425" s="223"/>
      <c r="J3425" s="73"/>
      <c r="K3425" s="73"/>
      <c r="L3425" s="73"/>
      <c r="M3425" s="74"/>
      <c r="N3425" s="247"/>
      <c r="O3425" s="306"/>
      <c r="P3425" s="105"/>
      <c r="Q3425" s="75"/>
      <c r="R3425" s="75"/>
      <c r="S3425" s="75"/>
      <c r="T3425" s="75"/>
      <c r="U3425" s="75"/>
      <c r="V3425" s="75"/>
      <c r="W3425" s="75"/>
      <c r="X3425" s="75"/>
      <c r="Y3425" s="76">
        <f>IF(ISNUMBER(VLOOKUP(Y3427,P$7:W$7,MATCH(Y3427,P$7:W$7))),VLOOKUP(Y3427,P$7:W$7,MATCH(Y3427,P$7:W$7)),IF(N3429=0,"No Data",IF(Y3427&gt;0,"&lt;100",0)))</f>
        <v>10000</v>
      </c>
      <c r="Z3425" s="77">
        <f>IF(ISNUMBER(VLOOKUP(Z3429,P$7:W$7,MATCH(Z3429,P$7:W$7))),VLOOKUP(Z3429,P$7:W$7,MATCH(Z3429,P$7:W$7)),IF(N3429=0,"No Data",IF(Z3429&gt;0,"&lt;100",0)))</f>
        <v>10000</v>
      </c>
      <c r="AA3425" s="106">
        <f>IF(ISNUMBER(Z3425),Z3425,0)</f>
        <v>10000</v>
      </c>
      <c r="AB3425" s="75"/>
      <c r="AC3425" s="75"/>
      <c r="AD3425" s="75"/>
      <c r="AE3425" s="75"/>
      <c r="AF3425" s="75"/>
      <c r="AG3425" s="75"/>
      <c r="AH3425" s="75"/>
      <c r="AI3425" s="75"/>
      <c r="AJ3425" s="76">
        <f>IF(ISNUMBER(VLOOKUP(AJ3427,AB$7:AH$7,MATCH(AJ3427,AB$7:AH$7))),VLOOKUP(AJ3427,AB$7:AH$7,MATCH(AJ3427,AB$7:AH$7)),IF(N3429=0,"No Data",IF(AJ3427&gt;0,"&lt;50",0)))</f>
        <v>0</v>
      </c>
      <c r="AK3425" s="77">
        <f>IF(ISNUMBER(VLOOKUP(AK3429,AB$7:AH$7,MATCH(AK3429,AB$7:AH$7))),VLOOKUP(AK3429,AB$7:AH$7,MATCH(AK3429,AB$7:AH$7)),IF(N3429=0,"No Data",IF(AK3429&gt;0,"&lt;50",0)))</f>
        <v>0</v>
      </c>
      <c r="AL3425" s="106">
        <f>IF(ISNUMBER(AK3425),AK3425,0)</f>
        <v>0</v>
      </c>
      <c r="AM3425" s="75"/>
      <c r="AN3425" s="75"/>
      <c r="AO3425" s="75"/>
      <c r="AP3425" s="75"/>
      <c r="AQ3425" s="75"/>
      <c r="AR3425" s="75"/>
      <c r="AS3425" s="75"/>
      <c r="AT3425" s="75"/>
      <c r="AU3425" s="75"/>
      <c r="AV3425" s="75"/>
      <c r="AW3425" s="76">
        <f>IF(ISNUMBER(VLOOKUP(AW3427,AM$7:AU$7,MATCH(AW3427,AM$7:AU$7))),VLOOKUP(AW3427,AM$7:AU$7,MATCH(AW3427,AM$7:AU$7)),IF(N3429=0,"No Data",IF(AW3427&gt;0,"&lt;10",0)))</f>
        <v>500</v>
      </c>
      <c r="AX3425" s="77">
        <f>IF(ISNUMBER(VLOOKUP(AX3429,AM$7:AU$7,MATCH(AX3429,AM$7:AU$7))),VLOOKUP(AX3429,AM$7:AU$7,MATCH(AX3429,AM$7:AU$7)),IF(N3429=0,"No Data",IF(AX3429&gt;0,"&lt;10",0)))</f>
        <v>500</v>
      </c>
      <c r="AY3425" s="106">
        <f>IF(ISNUMBER(AX3425),AX3425,0)</f>
        <v>500</v>
      </c>
      <c r="AZ3425" s="79"/>
      <c r="BA3425" s="80"/>
      <c r="BB3425" s="71"/>
      <c r="BC3425" s="95"/>
      <c r="BD3425" s="41">
        <v>6</v>
      </c>
      <c r="BE3425" s="52">
        <v>62</v>
      </c>
      <c r="BF3425" s="103">
        <v>6211</v>
      </c>
      <c r="BG3425" s="276" t="s">
        <v>47</v>
      </c>
    </row>
    <row r="3426" spans="1:59" s="63" customFormat="1" ht="12.75" x14ac:dyDescent="0.2">
      <c r="A3426" s="196">
        <v>6</v>
      </c>
      <c r="B3426" s="197" t="s">
        <v>1027</v>
      </c>
      <c r="C3426" s="208">
        <v>62</v>
      </c>
      <c r="D3426" s="209" t="s">
        <v>1039</v>
      </c>
      <c r="E3426" s="212">
        <v>6211</v>
      </c>
      <c r="F3426" s="213" t="s">
        <v>1040</v>
      </c>
      <c r="G3426" s="231"/>
      <c r="H3426" s="81" t="s">
        <v>48</v>
      </c>
      <c r="I3426" s="223"/>
      <c r="J3426" s="73"/>
      <c r="K3426" s="73"/>
      <c r="L3426" s="73"/>
      <c r="M3426" s="74"/>
      <c r="N3426" s="247"/>
      <c r="O3426" s="306"/>
      <c r="P3426" s="105"/>
      <c r="Q3426" s="75"/>
      <c r="R3426" s="75"/>
      <c r="S3426" s="75"/>
      <c r="T3426" s="75"/>
      <c r="U3426" s="75"/>
      <c r="V3426" s="75"/>
      <c r="W3426" s="75"/>
      <c r="X3426" s="75"/>
      <c r="Y3426" s="82">
        <f>MIN(X3430:X3433)</f>
        <v>100</v>
      </c>
      <c r="Z3426" s="83"/>
      <c r="AA3426" s="83"/>
      <c r="AB3426" s="75"/>
      <c r="AC3426" s="75"/>
      <c r="AD3426" s="75"/>
      <c r="AE3426" s="75"/>
      <c r="AF3426" s="75"/>
      <c r="AG3426" s="75"/>
      <c r="AH3426" s="75"/>
      <c r="AI3426" s="75"/>
      <c r="AJ3426" s="82">
        <f>MIN(AI3430:AI3433)</f>
        <v>0</v>
      </c>
      <c r="AK3426" s="83"/>
      <c r="AL3426" s="83"/>
      <c r="AM3426" s="75"/>
      <c r="AN3426" s="75"/>
      <c r="AO3426" s="75"/>
      <c r="AP3426" s="75"/>
      <c r="AQ3426" s="75"/>
      <c r="AR3426" s="75"/>
      <c r="AS3426" s="75"/>
      <c r="AT3426" s="75"/>
      <c r="AU3426" s="75"/>
      <c r="AV3426" s="75"/>
      <c r="AW3426" s="82">
        <f>MIN(AV3430:AV3433)</f>
        <v>100</v>
      </c>
      <c r="AX3426" s="83"/>
      <c r="AY3426" s="83"/>
      <c r="AZ3426" s="79"/>
      <c r="BA3426" s="80"/>
      <c r="BB3426" s="71"/>
      <c r="BC3426" s="95"/>
      <c r="BD3426" s="41">
        <v>6</v>
      </c>
      <c r="BE3426" s="52">
        <v>62</v>
      </c>
      <c r="BF3426" s="103">
        <v>6211</v>
      </c>
      <c r="BG3426" s="278" t="s">
        <v>48</v>
      </c>
    </row>
    <row r="3427" spans="1:59" s="63" customFormat="1" ht="12.75" x14ac:dyDescent="0.2">
      <c r="A3427" s="196">
        <v>6</v>
      </c>
      <c r="B3427" s="197" t="s">
        <v>1027</v>
      </c>
      <c r="C3427" s="208">
        <v>62</v>
      </c>
      <c r="D3427" s="209" t="s">
        <v>1039</v>
      </c>
      <c r="E3427" s="212">
        <v>6211</v>
      </c>
      <c r="F3427" s="213" t="s">
        <v>1040</v>
      </c>
      <c r="G3427" s="231"/>
      <c r="H3427" s="81" t="s">
        <v>49</v>
      </c>
      <c r="I3427" s="223"/>
      <c r="J3427" s="73"/>
      <c r="K3427" s="73"/>
      <c r="L3427" s="73"/>
      <c r="M3427" s="74"/>
      <c r="N3427" s="247"/>
      <c r="O3427" s="306"/>
      <c r="P3427" s="105"/>
      <c r="Q3427" s="75"/>
      <c r="R3427" s="75"/>
      <c r="S3427" s="75"/>
      <c r="T3427" s="75"/>
      <c r="U3427" s="75"/>
      <c r="V3427" s="75"/>
      <c r="W3427" s="75"/>
      <c r="X3427" s="75"/>
      <c r="Y3427" s="84">
        <f>IF(ISNUMBER(AVERAGE(X3430:X3433)),AVERAGE(X3430:X3433),0)</f>
        <v>18775</v>
      </c>
      <c r="Z3427" s="83"/>
      <c r="AA3427" s="83"/>
      <c r="AB3427" s="75"/>
      <c r="AC3427" s="75"/>
      <c r="AD3427" s="75"/>
      <c r="AE3427" s="75"/>
      <c r="AF3427" s="75"/>
      <c r="AG3427" s="75"/>
      <c r="AH3427" s="75"/>
      <c r="AI3427" s="75"/>
      <c r="AJ3427" s="84">
        <f>IF(ISNUMBER(AVERAGE(AI3430:AI3433)),AVERAGE(AI3430:AI3433),0)</f>
        <v>0</v>
      </c>
      <c r="AK3427" s="83"/>
      <c r="AL3427" s="83"/>
      <c r="AM3427" s="75"/>
      <c r="AN3427" s="75"/>
      <c r="AO3427" s="75"/>
      <c r="AP3427" s="75"/>
      <c r="AQ3427" s="75"/>
      <c r="AR3427" s="75"/>
      <c r="AS3427" s="75"/>
      <c r="AT3427" s="75"/>
      <c r="AU3427" s="75"/>
      <c r="AV3427" s="75"/>
      <c r="AW3427" s="84">
        <f>IF(ISNUMBER(AVERAGE(AV3430:AV3433)),AVERAGE(AV3430:AV3433),0)</f>
        <v>700</v>
      </c>
      <c r="AX3427" s="83"/>
      <c r="AY3427" s="83"/>
      <c r="AZ3427" s="79"/>
      <c r="BA3427" s="80"/>
      <c r="BB3427" s="71"/>
      <c r="BC3427" s="95"/>
      <c r="BD3427" s="41">
        <v>6</v>
      </c>
      <c r="BE3427" s="52">
        <v>62</v>
      </c>
      <c r="BF3427" s="103">
        <v>6211</v>
      </c>
      <c r="BG3427" s="278" t="s">
        <v>49</v>
      </c>
    </row>
    <row r="3428" spans="1:59" s="63" customFormat="1" ht="12.75" x14ac:dyDescent="0.2">
      <c r="A3428" s="196">
        <v>6</v>
      </c>
      <c r="B3428" s="197" t="s">
        <v>1027</v>
      </c>
      <c r="C3428" s="208">
        <v>62</v>
      </c>
      <c r="D3428" s="209" t="s">
        <v>1039</v>
      </c>
      <c r="E3428" s="212">
        <v>6211</v>
      </c>
      <c r="F3428" s="213" t="s">
        <v>1040</v>
      </c>
      <c r="G3428" s="231"/>
      <c r="H3428" s="81" t="s">
        <v>50</v>
      </c>
      <c r="I3428" s="223"/>
      <c r="J3428" s="73"/>
      <c r="K3428" s="73"/>
      <c r="L3428" s="73"/>
      <c r="M3428" s="74"/>
      <c r="N3428" s="247"/>
      <c r="O3428" s="306"/>
      <c r="P3428" s="105"/>
      <c r="Q3428" s="75"/>
      <c r="R3428" s="75"/>
      <c r="S3428" s="75"/>
      <c r="T3428" s="75"/>
      <c r="U3428" s="75"/>
      <c r="V3428" s="75"/>
      <c r="W3428" s="75"/>
      <c r="X3428" s="75"/>
      <c r="Y3428" s="84">
        <f>MAX(X3430:X3433)</f>
        <v>25000</v>
      </c>
      <c r="Z3428" s="83"/>
      <c r="AA3428" s="83"/>
      <c r="AB3428" s="75"/>
      <c r="AC3428" s="75"/>
      <c r="AD3428" s="75"/>
      <c r="AE3428" s="75"/>
      <c r="AF3428" s="75"/>
      <c r="AG3428" s="75"/>
      <c r="AH3428" s="75"/>
      <c r="AI3428" s="75"/>
      <c r="AJ3428" s="84">
        <f>MAX(AI3430:AI3433)</f>
        <v>0</v>
      </c>
      <c r="AK3428" s="83"/>
      <c r="AL3428" s="83"/>
      <c r="AM3428" s="75"/>
      <c r="AN3428" s="75"/>
      <c r="AO3428" s="75"/>
      <c r="AP3428" s="75"/>
      <c r="AQ3428" s="75"/>
      <c r="AR3428" s="75"/>
      <c r="AS3428" s="75"/>
      <c r="AT3428" s="75"/>
      <c r="AU3428" s="75"/>
      <c r="AV3428" s="75"/>
      <c r="AW3428" s="84">
        <f>MAX(AV3430:AV3433)</f>
        <v>2500</v>
      </c>
      <c r="AX3428" s="83"/>
      <c r="AY3428" s="83"/>
      <c r="AZ3428" s="79"/>
      <c r="BA3428" s="80"/>
      <c r="BB3428" s="71"/>
      <c r="BC3428" s="95"/>
      <c r="BD3428" s="41">
        <v>6</v>
      </c>
      <c r="BE3428" s="52">
        <v>62</v>
      </c>
      <c r="BF3428" s="103">
        <v>6211</v>
      </c>
      <c r="BG3428" s="278" t="s">
        <v>50</v>
      </c>
    </row>
    <row r="3429" spans="1:59" s="63" customFormat="1" ht="12.75" x14ac:dyDescent="0.2">
      <c r="A3429" s="196">
        <v>6</v>
      </c>
      <c r="B3429" s="197" t="s">
        <v>1027</v>
      </c>
      <c r="C3429" s="208">
        <v>62</v>
      </c>
      <c r="D3429" s="209" t="s">
        <v>1039</v>
      </c>
      <c r="E3429" s="212">
        <v>6211</v>
      </c>
      <c r="F3429" s="213" t="s">
        <v>1040</v>
      </c>
      <c r="G3429" s="231"/>
      <c r="H3429" s="85" t="s">
        <v>51</v>
      </c>
      <c r="I3429" s="223"/>
      <c r="J3429" s="73"/>
      <c r="K3429" s="73"/>
      <c r="L3429" s="73"/>
      <c r="M3429" s="74"/>
      <c r="N3429" s="248">
        <f>SUM(N3430:N3433)</f>
        <v>4</v>
      </c>
      <c r="O3429" s="293">
        <f>SUM(O3430:O3433)</f>
        <v>1</v>
      </c>
      <c r="P3429" s="292"/>
      <c r="Q3429" s="87"/>
      <c r="R3429" s="87"/>
      <c r="S3429" s="87"/>
      <c r="T3429" s="87"/>
      <c r="U3429" s="87"/>
      <c r="V3429" s="87"/>
      <c r="W3429" s="87"/>
      <c r="X3429" s="87"/>
      <c r="Y3429" s="88"/>
      <c r="Z3429" s="107">
        <f>SUM(Z3430:Z3433)</f>
        <v>18775</v>
      </c>
      <c r="AA3429" s="88"/>
      <c r="AB3429" s="87"/>
      <c r="AC3429" s="87"/>
      <c r="AD3429" s="87"/>
      <c r="AE3429" s="87"/>
      <c r="AF3429" s="87"/>
      <c r="AG3429" s="87"/>
      <c r="AH3429" s="87"/>
      <c r="AI3429" s="87"/>
      <c r="AJ3429" s="88"/>
      <c r="AK3429" s="107">
        <f>SUM(AK3430:AK3433)</f>
        <v>0</v>
      </c>
      <c r="AL3429" s="88"/>
      <c r="AM3429" s="87"/>
      <c r="AN3429" s="87"/>
      <c r="AO3429" s="87"/>
      <c r="AP3429" s="87"/>
      <c r="AQ3429" s="87"/>
      <c r="AR3429" s="87"/>
      <c r="AS3429" s="87"/>
      <c r="AT3429" s="87"/>
      <c r="AU3429" s="87"/>
      <c r="AV3429" s="87"/>
      <c r="AW3429" s="112"/>
      <c r="AX3429" s="107">
        <f>SUM(AX3430:AX3433)</f>
        <v>700</v>
      </c>
      <c r="AY3429" s="88"/>
      <c r="AZ3429" s="79"/>
      <c r="BA3429" s="80"/>
      <c r="BB3429" s="71"/>
      <c r="BC3429" s="95"/>
      <c r="BD3429" s="41">
        <v>6</v>
      </c>
      <c r="BE3429" s="52">
        <v>62</v>
      </c>
      <c r="BF3429" s="103">
        <v>6211</v>
      </c>
      <c r="BG3429" s="279" t="s">
        <v>51</v>
      </c>
    </row>
    <row r="3430" spans="1:59" s="63" customFormat="1" ht="12.75" x14ac:dyDescent="0.2">
      <c r="A3430" s="196">
        <v>6</v>
      </c>
      <c r="B3430" s="197" t="s">
        <v>1027</v>
      </c>
      <c r="C3430" s="208">
        <v>62</v>
      </c>
      <c r="D3430" s="209" t="s">
        <v>1039</v>
      </c>
      <c r="E3430" s="212">
        <v>6211</v>
      </c>
      <c r="F3430" s="213" t="s">
        <v>1040</v>
      </c>
      <c r="G3430" s="231"/>
      <c r="H3430" s="89" t="s">
        <v>52</v>
      </c>
      <c r="I3430" s="90" t="s">
        <v>1041</v>
      </c>
      <c r="J3430" s="90"/>
      <c r="K3430" s="90" t="s">
        <v>73</v>
      </c>
      <c r="L3430" s="90" t="s">
        <v>69</v>
      </c>
      <c r="M3430" s="91"/>
      <c r="N3430" s="312">
        <v>1</v>
      </c>
      <c r="O3430" s="313">
        <f>N3430/N$3429</f>
        <v>0.25</v>
      </c>
      <c r="P3430" s="104"/>
      <c r="Q3430" s="92"/>
      <c r="R3430" s="92"/>
      <c r="S3430" s="92"/>
      <c r="T3430" s="92"/>
      <c r="U3430" s="92"/>
      <c r="V3430" s="92"/>
      <c r="W3430" s="92">
        <v>1</v>
      </c>
      <c r="X3430" s="109">
        <f>P3430*P$7+Q3430*Q$7+R3430*R$7+S3430*S$7+T3430*T$7+U3430*U$7+V3430*V$7+W3430*W$7</f>
        <v>25000</v>
      </c>
      <c r="Y3430" s="83"/>
      <c r="Z3430" s="110">
        <f>X3430*$O3430</f>
        <v>6250</v>
      </c>
      <c r="AA3430" s="111"/>
      <c r="AB3430" s="92"/>
      <c r="AC3430" s="92"/>
      <c r="AD3430" s="92"/>
      <c r="AE3430" s="92"/>
      <c r="AF3430" s="92"/>
      <c r="AG3430" s="92"/>
      <c r="AH3430" s="92"/>
      <c r="AI3430" s="109">
        <f>AB3430*AB$7+AC3430*AC$7+AD3430*AD$7+AE3430*AE$7+AF3430*AF$7+AG3430*AG$7+AH3430*AH$7</f>
        <v>0</v>
      </c>
      <c r="AJ3430" s="83"/>
      <c r="AK3430" s="110">
        <f>AI3430*$O3430</f>
        <v>0</v>
      </c>
      <c r="AL3430" s="111"/>
      <c r="AM3430" s="92"/>
      <c r="AN3430" s="92"/>
      <c r="AO3430" s="92"/>
      <c r="AP3430" s="92">
        <v>1</v>
      </c>
      <c r="AQ3430" s="92"/>
      <c r="AR3430" s="92"/>
      <c r="AS3430" s="92"/>
      <c r="AT3430" s="92"/>
      <c r="AU3430" s="92"/>
      <c r="AV3430" s="109">
        <f>AM3430*AM$7+AN3430*AN$7+AO3430*AO$7+AP3430*AP$7+AQ3430*AQ$7+AR3430*AR$7+AS3430*AS$7+AT3430*AT$7+AU3430*AU$7</f>
        <v>100</v>
      </c>
      <c r="AW3430" s="75"/>
      <c r="AX3430" s="110">
        <f>AV3430*$O3430</f>
        <v>25</v>
      </c>
      <c r="AY3430" s="111"/>
      <c r="AZ3430" s="93"/>
      <c r="BA3430" s="94" t="s">
        <v>131</v>
      </c>
      <c r="BB3430" s="71"/>
      <c r="BC3430" s="95"/>
      <c r="BD3430" s="41">
        <v>6</v>
      </c>
      <c r="BE3430" s="52">
        <v>62</v>
      </c>
      <c r="BF3430" s="103">
        <v>6211</v>
      </c>
      <c r="BG3430" s="280" t="s">
        <v>52</v>
      </c>
    </row>
    <row r="3431" spans="1:59" s="63" customFormat="1" ht="12.75" x14ac:dyDescent="0.2">
      <c r="A3431" s="196">
        <v>6</v>
      </c>
      <c r="B3431" s="197" t="s">
        <v>1027</v>
      </c>
      <c r="C3431" s="208">
        <v>62</v>
      </c>
      <c r="D3431" s="209" t="s">
        <v>1039</v>
      </c>
      <c r="E3431" s="212">
        <v>6211</v>
      </c>
      <c r="F3431" s="213" t="s">
        <v>1040</v>
      </c>
      <c r="G3431" s="231"/>
      <c r="H3431" s="89"/>
      <c r="I3431" s="90" t="s">
        <v>1042</v>
      </c>
      <c r="J3431" s="90"/>
      <c r="K3431" s="90" t="s">
        <v>73</v>
      </c>
      <c r="L3431" s="90" t="s">
        <v>69</v>
      </c>
      <c r="M3431" s="91"/>
      <c r="N3431" s="312">
        <v>1</v>
      </c>
      <c r="O3431" s="313">
        <f>N3431/N$3429</f>
        <v>0.25</v>
      </c>
      <c r="P3431" s="104"/>
      <c r="Q3431" s="92"/>
      <c r="R3431" s="92"/>
      <c r="S3431" s="92"/>
      <c r="T3431" s="92"/>
      <c r="U3431" s="92"/>
      <c r="V3431" s="92"/>
      <c r="W3431" s="92">
        <v>1</v>
      </c>
      <c r="X3431" s="109">
        <f>P3431*P$7+Q3431*Q$7+R3431*R$7+S3431*S$7+T3431*T$7+U3431*U$7+V3431*V$7+W3431*W$7</f>
        <v>25000</v>
      </c>
      <c r="Y3431" s="83"/>
      <c r="Z3431" s="110">
        <f>X3431*$O3431</f>
        <v>6250</v>
      </c>
      <c r="AA3431" s="111"/>
      <c r="AB3431" s="92"/>
      <c r="AC3431" s="92"/>
      <c r="AD3431" s="92"/>
      <c r="AE3431" s="92"/>
      <c r="AF3431" s="92"/>
      <c r="AG3431" s="92"/>
      <c r="AH3431" s="92"/>
      <c r="AI3431" s="109">
        <f>AB3431*AB$7+AC3431*AC$7+AD3431*AD$7+AE3431*AE$7+AF3431*AF$7+AG3431*AG$7+AH3431*AH$7</f>
        <v>0</v>
      </c>
      <c r="AJ3431" s="83"/>
      <c r="AK3431" s="110">
        <f>AI3431*$O3431</f>
        <v>0</v>
      </c>
      <c r="AL3431" s="111"/>
      <c r="AM3431" s="92"/>
      <c r="AN3431" s="92"/>
      <c r="AO3431" s="92"/>
      <c r="AP3431" s="92">
        <v>1</v>
      </c>
      <c r="AQ3431" s="92"/>
      <c r="AR3431" s="92"/>
      <c r="AS3431" s="92"/>
      <c r="AT3431" s="92"/>
      <c r="AU3431" s="92"/>
      <c r="AV3431" s="109">
        <f>AM3431*AM$7+AN3431*AN$7+AO3431*AO$7+AP3431*AP$7+AQ3431*AQ$7+AR3431*AR$7+AS3431*AS$7+AT3431*AT$7+AU3431*AU$7</f>
        <v>100</v>
      </c>
      <c r="AW3431" s="75"/>
      <c r="AX3431" s="110">
        <f>AV3431*$O3431</f>
        <v>25</v>
      </c>
      <c r="AY3431" s="111"/>
      <c r="AZ3431" s="93"/>
      <c r="BA3431" s="94" t="s">
        <v>131</v>
      </c>
      <c r="BB3431" s="71"/>
      <c r="BC3431" s="95"/>
      <c r="BD3431" s="41">
        <v>6</v>
      </c>
      <c r="BE3431" s="52">
        <v>62</v>
      </c>
      <c r="BF3431" s="103">
        <v>6211</v>
      </c>
      <c r="BG3431" s="280" t="s">
        <v>52</v>
      </c>
    </row>
    <row r="3432" spans="1:59" s="63" customFormat="1" ht="12.75" x14ac:dyDescent="0.2">
      <c r="A3432" s="196">
        <v>6</v>
      </c>
      <c r="B3432" s="197" t="s">
        <v>1027</v>
      </c>
      <c r="C3432" s="208">
        <v>62</v>
      </c>
      <c r="D3432" s="209" t="s">
        <v>1039</v>
      </c>
      <c r="E3432" s="212">
        <v>6211</v>
      </c>
      <c r="F3432" s="213" t="s">
        <v>1040</v>
      </c>
      <c r="G3432" s="231"/>
      <c r="H3432" s="89"/>
      <c r="I3432" s="90" t="s">
        <v>597</v>
      </c>
      <c r="J3432" s="90"/>
      <c r="K3432" s="90" t="s">
        <v>73</v>
      </c>
      <c r="L3432" s="90" t="s">
        <v>69</v>
      </c>
      <c r="M3432" s="91"/>
      <c r="N3432" s="312">
        <v>1</v>
      </c>
      <c r="O3432" s="313">
        <f>N3432/N$3429</f>
        <v>0.25</v>
      </c>
      <c r="P3432" s="104"/>
      <c r="Q3432" s="92"/>
      <c r="R3432" s="92"/>
      <c r="S3432" s="92"/>
      <c r="T3432" s="92"/>
      <c r="U3432" s="92"/>
      <c r="V3432" s="92"/>
      <c r="W3432" s="92">
        <v>1</v>
      </c>
      <c r="X3432" s="109">
        <f>P3432*P$7+Q3432*Q$7+R3432*R$7+S3432*S$7+T3432*T$7+U3432*U$7+V3432*V$7+W3432*W$7</f>
        <v>25000</v>
      </c>
      <c r="Y3432" s="83"/>
      <c r="Z3432" s="110">
        <f>X3432*$O3432</f>
        <v>6250</v>
      </c>
      <c r="AA3432" s="111"/>
      <c r="AB3432" s="92"/>
      <c r="AC3432" s="92"/>
      <c r="AD3432" s="92"/>
      <c r="AE3432" s="92"/>
      <c r="AF3432" s="92"/>
      <c r="AG3432" s="92"/>
      <c r="AH3432" s="92"/>
      <c r="AI3432" s="109">
        <f>AB3432*AB$7+AC3432*AC$7+AD3432*AD$7+AE3432*AE$7+AF3432*AF$7+AG3432*AG$7+AH3432*AH$7</f>
        <v>0</v>
      </c>
      <c r="AJ3432" s="83"/>
      <c r="AK3432" s="110">
        <f>AI3432*$O3432</f>
        <v>0</v>
      </c>
      <c r="AL3432" s="111"/>
      <c r="AM3432" s="92"/>
      <c r="AN3432" s="92"/>
      <c r="AO3432" s="92"/>
      <c r="AP3432" s="92">
        <v>1</v>
      </c>
      <c r="AQ3432" s="92"/>
      <c r="AR3432" s="92"/>
      <c r="AS3432" s="92"/>
      <c r="AT3432" s="92"/>
      <c r="AU3432" s="92"/>
      <c r="AV3432" s="109">
        <f>AM3432*AM$7+AN3432*AN$7+AO3432*AO$7+AP3432*AP$7+AQ3432*AQ$7+AR3432*AR$7+AS3432*AS$7+AT3432*AT$7+AU3432*AU$7</f>
        <v>100</v>
      </c>
      <c r="AW3432" s="75"/>
      <c r="AX3432" s="110">
        <f>AV3432*$O3432</f>
        <v>25</v>
      </c>
      <c r="AY3432" s="111"/>
      <c r="AZ3432" s="93"/>
      <c r="BA3432" s="94" t="s">
        <v>131</v>
      </c>
      <c r="BB3432" s="71"/>
      <c r="BC3432" s="95"/>
      <c r="BD3432" s="41">
        <v>6</v>
      </c>
      <c r="BE3432" s="52">
        <v>62</v>
      </c>
      <c r="BF3432" s="103">
        <v>6211</v>
      </c>
      <c r="BG3432" s="280" t="s">
        <v>52</v>
      </c>
    </row>
    <row r="3433" spans="1:59" s="63" customFormat="1" ht="12.75" x14ac:dyDescent="0.2">
      <c r="A3433" s="196">
        <v>6</v>
      </c>
      <c r="B3433" s="197" t="s">
        <v>1027</v>
      </c>
      <c r="C3433" s="208">
        <v>62</v>
      </c>
      <c r="D3433" s="209" t="s">
        <v>1039</v>
      </c>
      <c r="E3433" s="212">
        <v>6211</v>
      </c>
      <c r="F3433" s="213" t="s">
        <v>1040</v>
      </c>
      <c r="G3433" s="231"/>
      <c r="H3433" s="89"/>
      <c r="I3433" s="90" t="s">
        <v>956</v>
      </c>
      <c r="J3433" s="90"/>
      <c r="K3433" s="90" t="s">
        <v>64</v>
      </c>
      <c r="L3433" s="90" t="s">
        <v>119</v>
      </c>
      <c r="M3433" s="91"/>
      <c r="N3433" s="312">
        <v>1</v>
      </c>
      <c r="O3433" s="313">
        <f>N3433/N$3429</f>
        <v>0.25</v>
      </c>
      <c r="P3433" s="104">
        <v>1</v>
      </c>
      <c r="Q3433" s="92"/>
      <c r="R3433" s="92"/>
      <c r="S3433" s="92"/>
      <c r="T3433" s="92"/>
      <c r="U3433" s="92"/>
      <c r="V3433" s="92"/>
      <c r="W3433" s="92"/>
      <c r="X3433" s="109">
        <f>P3433*P$7+Q3433*Q$7+R3433*R$7+S3433*S$7+T3433*T$7+U3433*U$7+V3433*V$7+W3433*W$7</f>
        <v>100</v>
      </c>
      <c r="Y3433" s="83"/>
      <c r="Z3433" s="110">
        <f>X3433*$O3433</f>
        <v>25</v>
      </c>
      <c r="AA3433" s="111"/>
      <c r="AB3433" s="92"/>
      <c r="AC3433" s="92"/>
      <c r="AD3433" s="92"/>
      <c r="AE3433" s="92"/>
      <c r="AF3433" s="92"/>
      <c r="AG3433" s="92"/>
      <c r="AH3433" s="92"/>
      <c r="AI3433" s="109">
        <f>AB3433*AB$7+AC3433*AC$7+AD3433*AD$7+AE3433*AE$7+AF3433*AF$7+AG3433*AG$7+AH3433*AH$7</f>
        <v>0</v>
      </c>
      <c r="AJ3433" s="83"/>
      <c r="AK3433" s="110">
        <f>AI3433*$O3433</f>
        <v>0</v>
      </c>
      <c r="AL3433" s="111"/>
      <c r="AM3433" s="92"/>
      <c r="AN3433" s="92"/>
      <c r="AO3433" s="92"/>
      <c r="AP3433" s="92"/>
      <c r="AQ3433" s="92"/>
      <c r="AR3433" s="92"/>
      <c r="AS3433" s="92"/>
      <c r="AT3433" s="92">
        <v>1</v>
      </c>
      <c r="AU3433" s="92"/>
      <c r="AV3433" s="109">
        <f>AM3433*AM$7+AN3433*AN$7+AO3433*AO$7+AP3433*AP$7+AQ3433*AQ$7+AR3433*AR$7+AS3433*AS$7+AT3433*AT$7+AU3433*AU$7</f>
        <v>2500</v>
      </c>
      <c r="AW3433" s="75"/>
      <c r="AX3433" s="110">
        <f>AV3433*$O3433</f>
        <v>625</v>
      </c>
      <c r="AY3433" s="111"/>
      <c r="AZ3433" s="93"/>
      <c r="BA3433" s="94" t="s">
        <v>131</v>
      </c>
      <c r="BB3433" s="71"/>
      <c r="BC3433" s="95"/>
      <c r="BD3433" s="41">
        <v>6</v>
      </c>
      <c r="BE3433" s="52">
        <v>62</v>
      </c>
      <c r="BF3433" s="103">
        <v>6211</v>
      </c>
      <c r="BG3433" s="280" t="s">
        <v>52</v>
      </c>
    </row>
    <row r="3434" spans="1:59" s="63" customFormat="1" ht="12.75" x14ac:dyDescent="0.2">
      <c r="A3434" s="196">
        <v>6</v>
      </c>
      <c r="B3434" s="197" t="s">
        <v>1027</v>
      </c>
      <c r="C3434" s="208">
        <v>62</v>
      </c>
      <c r="D3434" s="209" t="s">
        <v>1039</v>
      </c>
      <c r="E3434" s="212">
        <v>6211</v>
      </c>
      <c r="F3434" s="213" t="s">
        <v>1040</v>
      </c>
      <c r="G3434" s="231"/>
      <c r="H3434" s="65"/>
      <c r="I3434" s="222"/>
      <c r="J3434" s="66"/>
      <c r="K3434" s="66"/>
      <c r="L3434" s="66"/>
      <c r="M3434" s="64"/>
      <c r="N3434" s="304"/>
      <c r="O3434" s="305"/>
      <c r="P3434" s="127"/>
      <c r="Q3434" s="67"/>
      <c r="R3434" s="67"/>
      <c r="S3434" s="67"/>
      <c r="T3434" s="67"/>
      <c r="U3434" s="67"/>
      <c r="V3434" s="67"/>
      <c r="W3434" s="67"/>
      <c r="X3434" s="67"/>
      <c r="Y3434" s="68"/>
      <c r="Z3434" s="68"/>
      <c r="AA3434" s="68"/>
      <c r="AB3434" s="67"/>
      <c r="AC3434" s="67"/>
      <c r="AD3434" s="67"/>
      <c r="AE3434" s="67"/>
      <c r="AF3434" s="67"/>
      <c r="AG3434" s="67"/>
      <c r="AH3434" s="67"/>
      <c r="AI3434" s="67"/>
      <c r="AJ3434" s="68"/>
      <c r="AK3434" s="68"/>
      <c r="AL3434" s="68"/>
      <c r="AM3434" s="67"/>
      <c r="AN3434" s="67"/>
      <c r="AO3434" s="67"/>
      <c r="AP3434" s="67"/>
      <c r="AQ3434" s="67"/>
      <c r="AR3434" s="67"/>
      <c r="AS3434" s="67"/>
      <c r="AT3434" s="67"/>
      <c r="AU3434" s="67"/>
      <c r="AV3434" s="67"/>
      <c r="AW3434" s="67"/>
      <c r="AX3434" s="68"/>
      <c r="AY3434" s="68"/>
      <c r="AZ3434" s="69"/>
      <c r="BA3434" s="70"/>
      <c r="BB3434" s="71"/>
      <c r="BC3434" s="95"/>
      <c r="BD3434" s="41">
        <v>6</v>
      </c>
      <c r="BE3434" s="52">
        <v>62</v>
      </c>
      <c r="BF3434" s="103">
        <v>6211</v>
      </c>
      <c r="BG3434" s="275"/>
    </row>
    <row r="3435" spans="1:59" s="63" customFormat="1" ht="12.75" x14ac:dyDescent="0.2">
      <c r="A3435" s="196">
        <v>6</v>
      </c>
      <c r="B3435" s="197" t="s">
        <v>1027</v>
      </c>
      <c r="C3435" s="208">
        <v>62</v>
      </c>
      <c r="D3435" s="209" t="s">
        <v>1039</v>
      </c>
      <c r="E3435" s="212">
        <v>6211</v>
      </c>
      <c r="F3435" s="213" t="s">
        <v>1040</v>
      </c>
      <c r="G3435" s="232"/>
      <c r="H3435" s="97"/>
      <c r="I3435" s="224"/>
      <c r="J3435" s="98"/>
      <c r="K3435" s="98"/>
      <c r="L3435" s="98"/>
      <c r="M3435" s="96"/>
      <c r="N3435" s="307"/>
      <c r="O3435" s="246"/>
      <c r="P3435" s="124"/>
      <c r="Q3435" s="99"/>
      <c r="R3435" s="99"/>
      <c r="S3435" s="99"/>
      <c r="T3435" s="99"/>
      <c r="U3435" s="99"/>
      <c r="V3435" s="99"/>
      <c r="W3435" s="99"/>
      <c r="X3435" s="99"/>
      <c r="Y3435" s="100"/>
      <c r="Z3435" s="100"/>
      <c r="AA3435" s="100"/>
      <c r="AB3435" s="99"/>
      <c r="AC3435" s="99"/>
      <c r="AD3435" s="99"/>
      <c r="AE3435" s="99"/>
      <c r="AF3435" s="99"/>
      <c r="AG3435" s="99"/>
      <c r="AH3435" s="99"/>
      <c r="AI3435" s="99"/>
      <c r="AJ3435" s="100"/>
      <c r="AK3435" s="100"/>
      <c r="AL3435" s="100"/>
      <c r="AM3435" s="99"/>
      <c r="AN3435" s="99"/>
      <c r="AO3435" s="99"/>
      <c r="AP3435" s="99"/>
      <c r="AQ3435" s="99"/>
      <c r="AR3435" s="99"/>
      <c r="AS3435" s="99"/>
      <c r="AT3435" s="99"/>
      <c r="AU3435" s="99"/>
      <c r="AV3435" s="99"/>
      <c r="AW3435" s="99"/>
      <c r="AX3435" s="100"/>
      <c r="AY3435" s="100"/>
      <c r="AZ3435" s="101"/>
      <c r="BA3435" s="102"/>
      <c r="BB3435" s="95"/>
      <c r="BC3435" s="95"/>
      <c r="BD3435" s="41">
        <v>6</v>
      </c>
      <c r="BE3435" s="52">
        <v>62</v>
      </c>
      <c r="BF3435" s="103">
        <v>6211</v>
      </c>
      <c r="BG3435" s="277"/>
    </row>
    <row r="3436" spans="1:59" x14ac:dyDescent="0.25">
      <c r="A3436" s="196">
        <v>6</v>
      </c>
      <c r="B3436" s="197" t="s">
        <v>1027</v>
      </c>
      <c r="C3436" s="208">
        <v>62</v>
      </c>
      <c r="D3436" s="209" t="s">
        <v>1039</v>
      </c>
      <c r="E3436" s="210">
        <v>6214</v>
      </c>
      <c r="F3436" s="211" t="s">
        <v>1043</v>
      </c>
      <c r="G3436" s="235"/>
      <c r="H3436" s="145"/>
      <c r="I3436" s="221"/>
      <c r="J3436" s="57"/>
      <c r="K3436" s="57"/>
      <c r="L3436" s="57"/>
      <c r="M3436" s="144"/>
      <c r="N3436" s="324"/>
      <c r="O3436" s="325"/>
      <c r="P3436" s="146"/>
      <c r="Q3436" s="146"/>
      <c r="R3436" s="146"/>
      <c r="S3436" s="146"/>
      <c r="T3436" s="146"/>
      <c r="U3436" s="146"/>
      <c r="V3436" s="146"/>
      <c r="W3436" s="146"/>
      <c r="X3436" s="146"/>
      <c r="Y3436" s="59"/>
      <c r="Z3436" s="123"/>
      <c r="AA3436" s="123"/>
      <c r="AB3436" s="146"/>
      <c r="AC3436" s="146"/>
      <c r="AD3436" s="146"/>
      <c r="AE3436" s="146"/>
      <c r="AF3436" s="146"/>
      <c r="AG3436" s="146"/>
      <c r="AH3436" s="146"/>
      <c r="AI3436" s="146"/>
      <c r="AJ3436" s="59"/>
      <c r="AK3436" s="123"/>
      <c r="AL3436" s="123"/>
      <c r="AM3436" s="146"/>
      <c r="AN3436" s="146"/>
      <c r="AO3436" s="146"/>
      <c r="AP3436" s="146"/>
      <c r="AQ3436" s="146"/>
      <c r="AR3436" s="146"/>
      <c r="AS3436" s="146"/>
      <c r="AT3436" s="146"/>
      <c r="AU3436" s="146"/>
      <c r="AV3436" s="146"/>
      <c r="AW3436" s="58"/>
      <c r="AX3436" s="123"/>
      <c r="AY3436" s="59"/>
      <c r="AZ3436" s="147"/>
      <c r="BA3436" s="148"/>
      <c r="BB3436" s="143"/>
      <c r="BC3436" s="143"/>
      <c r="BD3436" s="41">
        <v>6</v>
      </c>
      <c r="BE3436" s="52">
        <v>62</v>
      </c>
      <c r="BF3436" s="62">
        <v>6214</v>
      </c>
      <c r="BG3436" s="284"/>
    </row>
    <row r="3437" spans="1:59" s="63" customFormat="1" ht="12.75" x14ac:dyDescent="0.2">
      <c r="A3437" s="196">
        <v>6</v>
      </c>
      <c r="B3437" s="197" t="s">
        <v>1027</v>
      </c>
      <c r="C3437" s="208">
        <v>62</v>
      </c>
      <c r="D3437" s="209" t="s">
        <v>1039</v>
      </c>
      <c r="E3437" s="210">
        <v>6214</v>
      </c>
      <c r="F3437" s="211" t="s">
        <v>1043</v>
      </c>
      <c r="G3437" s="230"/>
      <c r="H3437" s="56"/>
      <c r="I3437" s="221"/>
      <c r="J3437" s="57"/>
      <c r="K3437" s="57"/>
      <c r="L3437" s="57"/>
      <c r="M3437" s="55"/>
      <c r="N3437" s="303"/>
      <c r="O3437" s="245"/>
      <c r="P3437" s="122"/>
      <c r="Q3437" s="58"/>
      <c r="R3437" s="58"/>
      <c r="S3437" s="58"/>
      <c r="T3437" s="58"/>
      <c r="U3437" s="58"/>
      <c r="V3437" s="58"/>
      <c r="W3437" s="58"/>
      <c r="X3437" s="58"/>
      <c r="Y3437" s="59"/>
      <c r="Z3437" s="59"/>
      <c r="AA3437" s="59"/>
      <c r="AB3437" s="58"/>
      <c r="AC3437" s="58"/>
      <c r="AD3437" s="58"/>
      <c r="AE3437" s="58"/>
      <c r="AF3437" s="58"/>
      <c r="AG3437" s="58"/>
      <c r="AH3437" s="58"/>
      <c r="AI3437" s="58"/>
      <c r="AJ3437" s="59"/>
      <c r="AK3437" s="59"/>
      <c r="AL3437" s="59"/>
      <c r="AM3437" s="58"/>
      <c r="AN3437" s="58"/>
      <c r="AO3437" s="58"/>
      <c r="AP3437" s="58"/>
      <c r="AQ3437" s="58"/>
      <c r="AR3437" s="58"/>
      <c r="AS3437" s="58"/>
      <c r="AT3437" s="58"/>
      <c r="AU3437" s="58"/>
      <c r="AV3437" s="58"/>
      <c r="AW3437" s="58"/>
      <c r="AX3437" s="59"/>
      <c r="AY3437" s="59"/>
      <c r="AZ3437" s="60"/>
      <c r="BA3437" s="61"/>
      <c r="BB3437" s="54"/>
      <c r="BC3437" s="54"/>
      <c r="BD3437" s="41">
        <v>6</v>
      </c>
      <c r="BE3437" s="52">
        <v>62</v>
      </c>
      <c r="BF3437" s="62">
        <v>6214</v>
      </c>
      <c r="BG3437" s="274"/>
    </row>
    <row r="3438" spans="1:59" s="63" customFormat="1" ht="12.75" x14ac:dyDescent="0.2">
      <c r="A3438" s="196">
        <v>6</v>
      </c>
      <c r="B3438" s="197" t="s">
        <v>1027</v>
      </c>
      <c r="C3438" s="208">
        <v>62</v>
      </c>
      <c r="D3438" s="209" t="s">
        <v>1039</v>
      </c>
      <c r="E3438" s="210">
        <v>6214</v>
      </c>
      <c r="F3438" s="211" t="s">
        <v>1043</v>
      </c>
      <c r="G3438" s="231"/>
      <c r="H3438" s="65"/>
      <c r="I3438" s="222"/>
      <c r="J3438" s="66"/>
      <c r="K3438" s="66"/>
      <c r="L3438" s="66"/>
      <c r="M3438" s="64"/>
      <c r="N3438" s="308"/>
      <c r="O3438" s="309"/>
      <c r="P3438" s="127"/>
      <c r="Q3438" s="67"/>
      <c r="R3438" s="67"/>
      <c r="S3438" s="67"/>
      <c r="T3438" s="67"/>
      <c r="U3438" s="67"/>
      <c r="V3438" s="67"/>
      <c r="W3438" s="67"/>
      <c r="X3438" s="67"/>
      <c r="Y3438" s="68"/>
      <c r="Z3438" s="68"/>
      <c r="AA3438" s="68"/>
      <c r="AB3438" s="67"/>
      <c r="AC3438" s="67"/>
      <c r="AD3438" s="67"/>
      <c r="AE3438" s="67"/>
      <c r="AF3438" s="67"/>
      <c r="AG3438" s="67"/>
      <c r="AH3438" s="67"/>
      <c r="AI3438" s="67"/>
      <c r="AJ3438" s="68"/>
      <c r="AK3438" s="68"/>
      <c r="AL3438" s="68"/>
      <c r="AM3438" s="67"/>
      <c r="AN3438" s="67"/>
      <c r="AO3438" s="67"/>
      <c r="AP3438" s="67"/>
      <c r="AQ3438" s="67"/>
      <c r="AR3438" s="67"/>
      <c r="AS3438" s="67"/>
      <c r="AT3438" s="67"/>
      <c r="AU3438" s="67"/>
      <c r="AV3438" s="67"/>
      <c r="AW3438" s="67"/>
      <c r="AX3438" s="68"/>
      <c r="AY3438" s="68"/>
      <c r="AZ3438" s="69"/>
      <c r="BA3438" s="70"/>
      <c r="BB3438" s="71"/>
      <c r="BC3438" s="54"/>
      <c r="BD3438" s="41">
        <v>6</v>
      </c>
      <c r="BE3438" s="52">
        <v>62</v>
      </c>
      <c r="BF3438" s="62">
        <v>6214</v>
      </c>
      <c r="BG3438" s="275"/>
    </row>
    <row r="3439" spans="1:59" s="63" customFormat="1" ht="12.75" x14ac:dyDescent="0.2">
      <c r="A3439" s="196">
        <v>6</v>
      </c>
      <c r="B3439" s="197" t="s">
        <v>1027</v>
      </c>
      <c r="C3439" s="208">
        <v>62</v>
      </c>
      <c r="D3439" s="209" t="s">
        <v>1039</v>
      </c>
      <c r="E3439" s="210">
        <v>6214</v>
      </c>
      <c r="F3439" s="211" t="s">
        <v>1043</v>
      </c>
      <c r="G3439" s="231"/>
      <c r="H3439" s="72" t="s">
        <v>47</v>
      </c>
      <c r="I3439" s="223"/>
      <c r="J3439" s="73"/>
      <c r="K3439" s="73"/>
      <c r="L3439" s="73"/>
      <c r="M3439" s="74"/>
      <c r="N3439" s="247"/>
      <c r="O3439" s="306"/>
      <c r="P3439" s="105"/>
      <c r="Q3439" s="75"/>
      <c r="R3439" s="75"/>
      <c r="S3439" s="75"/>
      <c r="T3439" s="75"/>
      <c r="U3439" s="75"/>
      <c r="V3439" s="75"/>
      <c r="W3439" s="75"/>
      <c r="X3439" s="75"/>
      <c r="Y3439" s="76">
        <f>IF(ISNUMBER(VLOOKUP(Y3441,P$7:W$7,MATCH(Y3441,P$7:W$7))),VLOOKUP(Y3441,P$7:W$7,MATCH(Y3441,P$7:W$7)),IF(N3443=0,"No Data",IF(Y3441&gt;0,"&lt;100",0)))</f>
        <v>25000</v>
      </c>
      <c r="Z3439" s="77">
        <f>IF(ISNUMBER(VLOOKUP(Z3443,P$7:W$7,MATCH(Z3443,P$7:W$7))),VLOOKUP(Z3443,P$7:W$7,MATCH(Z3443,P$7:W$7)),IF(N3443=0,"No Data",IF(Z3443&gt;0,"&lt;100",0)))</f>
        <v>25000</v>
      </c>
      <c r="AA3439" s="106">
        <f>IF(ISNUMBER(Z3439),Z3439,0)</f>
        <v>25000</v>
      </c>
      <c r="AB3439" s="75"/>
      <c r="AC3439" s="75"/>
      <c r="AD3439" s="75"/>
      <c r="AE3439" s="75"/>
      <c r="AF3439" s="75"/>
      <c r="AG3439" s="75"/>
      <c r="AH3439" s="75"/>
      <c r="AI3439" s="75"/>
      <c r="AJ3439" s="76">
        <f>IF(ISNUMBER(VLOOKUP(AJ3441,AB$7:AH$7,MATCH(AJ3441,AB$7:AH$7))),VLOOKUP(AJ3441,AB$7:AH$7,MATCH(AJ3441,AB$7:AH$7)),IF(N3443=0,"No Data",IF(AJ3441&gt;0,"&lt;50",0)))</f>
        <v>0</v>
      </c>
      <c r="AK3439" s="77">
        <f>IF(ISNUMBER(VLOOKUP(AK3443,AB$7:AH$7,MATCH(AK3443,AB$7:AH$7))),VLOOKUP(AK3443,AB$7:AH$7,MATCH(AK3443,AB$7:AH$7)),IF(N3443=0,"No Data",IF(AK3443&gt;0,"&lt;50",0)))</f>
        <v>0</v>
      </c>
      <c r="AL3439" s="106">
        <f>IF(ISNUMBER(AK3439),AK3439,0)</f>
        <v>0</v>
      </c>
      <c r="AM3439" s="75"/>
      <c r="AN3439" s="75"/>
      <c r="AO3439" s="75"/>
      <c r="AP3439" s="75"/>
      <c r="AQ3439" s="75"/>
      <c r="AR3439" s="75"/>
      <c r="AS3439" s="75"/>
      <c r="AT3439" s="75"/>
      <c r="AU3439" s="75"/>
      <c r="AV3439" s="75"/>
      <c r="AW3439" s="76">
        <f>IF(ISNUMBER(VLOOKUP(AW3441,AM$7:AU$7,MATCH(AW3441,AM$7:AU$7))),VLOOKUP(AW3441,AM$7:AU$7,MATCH(AW3441,AM$7:AU$7)),IF(N3443=0,"No Data",IF(AW3441&gt;0,"&lt;10",0)))</f>
        <v>100</v>
      </c>
      <c r="AX3439" s="77">
        <f>IF(ISNUMBER(VLOOKUP(AX3443,AM$7:AU$7,MATCH(AX3443,AM$7:AU$7))),VLOOKUP(AX3443,AM$7:AU$7,MATCH(AX3443,AM$7:AU$7)),IF(N3443=0,"No Data",IF(AX3443&gt;0,"&lt;10",0)))</f>
        <v>100</v>
      </c>
      <c r="AY3439" s="106">
        <f>IF(ISNUMBER(AX3439),AX3439,0)</f>
        <v>100</v>
      </c>
      <c r="AZ3439" s="79"/>
      <c r="BA3439" s="80"/>
      <c r="BB3439" s="71"/>
      <c r="BC3439" s="54"/>
      <c r="BD3439" s="41">
        <v>6</v>
      </c>
      <c r="BE3439" s="52">
        <v>62</v>
      </c>
      <c r="BF3439" s="62">
        <v>6214</v>
      </c>
      <c r="BG3439" s="276" t="s">
        <v>47</v>
      </c>
    </row>
    <row r="3440" spans="1:59" s="63" customFormat="1" ht="12.75" x14ac:dyDescent="0.2">
      <c r="A3440" s="196">
        <v>6</v>
      </c>
      <c r="B3440" s="197" t="s">
        <v>1027</v>
      </c>
      <c r="C3440" s="208">
        <v>62</v>
      </c>
      <c r="D3440" s="209" t="s">
        <v>1039</v>
      </c>
      <c r="E3440" s="210">
        <v>6214</v>
      </c>
      <c r="F3440" s="211" t="s">
        <v>1043</v>
      </c>
      <c r="G3440" s="231"/>
      <c r="H3440" s="81" t="s">
        <v>48</v>
      </c>
      <c r="I3440" s="223"/>
      <c r="J3440" s="73"/>
      <c r="K3440" s="73"/>
      <c r="L3440" s="73"/>
      <c r="M3440" s="74"/>
      <c r="N3440" s="247"/>
      <c r="O3440" s="306"/>
      <c r="P3440" s="105"/>
      <c r="Q3440" s="75"/>
      <c r="R3440" s="75"/>
      <c r="S3440" s="75"/>
      <c r="T3440" s="75"/>
      <c r="U3440" s="75"/>
      <c r="V3440" s="75"/>
      <c r="W3440" s="75"/>
      <c r="X3440" s="75"/>
      <c r="Y3440" s="82">
        <f>MIN(X3444:X3446)</f>
        <v>25000</v>
      </c>
      <c r="Z3440" s="83"/>
      <c r="AA3440" s="83"/>
      <c r="AB3440" s="75"/>
      <c r="AC3440" s="75"/>
      <c r="AD3440" s="75"/>
      <c r="AE3440" s="75"/>
      <c r="AF3440" s="75"/>
      <c r="AG3440" s="75"/>
      <c r="AH3440" s="75"/>
      <c r="AI3440" s="75"/>
      <c r="AJ3440" s="82">
        <f>MIN(AI3444:AI3446)</f>
        <v>0</v>
      </c>
      <c r="AK3440" s="83"/>
      <c r="AL3440" s="83"/>
      <c r="AM3440" s="75"/>
      <c r="AN3440" s="75"/>
      <c r="AO3440" s="75"/>
      <c r="AP3440" s="75"/>
      <c r="AQ3440" s="75"/>
      <c r="AR3440" s="75"/>
      <c r="AS3440" s="75"/>
      <c r="AT3440" s="75"/>
      <c r="AU3440" s="75"/>
      <c r="AV3440" s="75"/>
      <c r="AW3440" s="82">
        <f>MIN(AV3444:AV3446)</f>
        <v>100</v>
      </c>
      <c r="AX3440" s="83"/>
      <c r="AY3440" s="83"/>
      <c r="AZ3440" s="79"/>
      <c r="BA3440" s="80"/>
      <c r="BB3440" s="71"/>
      <c r="BC3440" s="54"/>
      <c r="BD3440" s="41">
        <v>6</v>
      </c>
      <c r="BE3440" s="52">
        <v>62</v>
      </c>
      <c r="BF3440" s="62">
        <v>6214</v>
      </c>
      <c r="BG3440" s="278" t="s">
        <v>48</v>
      </c>
    </row>
    <row r="3441" spans="1:59" s="63" customFormat="1" ht="12.75" x14ac:dyDescent="0.2">
      <c r="A3441" s="196">
        <v>6</v>
      </c>
      <c r="B3441" s="197" t="s">
        <v>1027</v>
      </c>
      <c r="C3441" s="208">
        <v>62</v>
      </c>
      <c r="D3441" s="209" t="s">
        <v>1039</v>
      </c>
      <c r="E3441" s="210">
        <v>6214</v>
      </c>
      <c r="F3441" s="211" t="s">
        <v>1043</v>
      </c>
      <c r="G3441" s="231"/>
      <c r="H3441" s="81" t="s">
        <v>49</v>
      </c>
      <c r="I3441" s="223"/>
      <c r="J3441" s="73"/>
      <c r="K3441" s="73"/>
      <c r="L3441" s="73"/>
      <c r="M3441" s="74"/>
      <c r="N3441" s="247"/>
      <c r="O3441" s="306"/>
      <c r="P3441" s="105"/>
      <c r="Q3441" s="75"/>
      <c r="R3441" s="75"/>
      <c r="S3441" s="75"/>
      <c r="T3441" s="75"/>
      <c r="U3441" s="75"/>
      <c r="V3441" s="75"/>
      <c r="W3441" s="75"/>
      <c r="X3441" s="75"/>
      <c r="Y3441" s="84">
        <f>IF(ISNUMBER(AVERAGE(X3444:X3446)),AVERAGE(X3444:X3446),0)</f>
        <v>25000</v>
      </c>
      <c r="Z3441" s="83"/>
      <c r="AA3441" s="83"/>
      <c r="AB3441" s="75"/>
      <c r="AC3441" s="75"/>
      <c r="AD3441" s="75"/>
      <c r="AE3441" s="75"/>
      <c r="AF3441" s="75"/>
      <c r="AG3441" s="75"/>
      <c r="AH3441" s="75"/>
      <c r="AI3441" s="75"/>
      <c r="AJ3441" s="84">
        <f>IF(ISNUMBER(AVERAGE(AI3444:AI3446)),AVERAGE(AI3444:AI3446),0)</f>
        <v>0</v>
      </c>
      <c r="AK3441" s="83"/>
      <c r="AL3441" s="83"/>
      <c r="AM3441" s="75"/>
      <c r="AN3441" s="75"/>
      <c r="AO3441" s="75"/>
      <c r="AP3441" s="75"/>
      <c r="AQ3441" s="75"/>
      <c r="AR3441" s="75"/>
      <c r="AS3441" s="75"/>
      <c r="AT3441" s="75"/>
      <c r="AU3441" s="75"/>
      <c r="AV3441" s="75"/>
      <c r="AW3441" s="84">
        <f>IF(ISNUMBER(AVERAGE(AV3444:AV3446)),AVERAGE(AV3444:AV3446),0)</f>
        <v>100</v>
      </c>
      <c r="AX3441" s="83"/>
      <c r="AY3441" s="83"/>
      <c r="AZ3441" s="79"/>
      <c r="BA3441" s="80"/>
      <c r="BB3441" s="71"/>
      <c r="BC3441" s="54"/>
      <c r="BD3441" s="41">
        <v>6</v>
      </c>
      <c r="BE3441" s="52">
        <v>62</v>
      </c>
      <c r="BF3441" s="62">
        <v>6214</v>
      </c>
      <c r="BG3441" s="278" t="s">
        <v>49</v>
      </c>
    </row>
    <row r="3442" spans="1:59" s="63" customFormat="1" ht="12.75" x14ac:dyDescent="0.2">
      <c r="A3442" s="196">
        <v>6</v>
      </c>
      <c r="B3442" s="197" t="s">
        <v>1027</v>
      </c>
      <c r="C3442" s="208">
        <v>62</v>
      </c>
      <c r="D3442" s="209" t="s">
        <v>1039</v>
      </c>
      <c r="E3442" s="210">
        <v>6214</v>
      </c>
      <c r="F3442" s="211" t="s">
        <v>1043</v>
      </c>
      <c r="G3442" s="231"/>
      <c r="H3442" s="81" t="s">
        <v>50</v>
      </c>
      <c r="I3442" s="223"/>
      <c r="J3442" s="73"/>
      <c r="K3442" s="73"/>
      <c r="L3442" s="73"/>
      <c r="M3442" s="74"/>
      <c r="N3442" s="247"/>
      <c r="O3442" s="306"/>
      <c r="P3442" s="105"/>
      <c r="Q3442" s="75"/>
      <c r="R3442" s="75"/>
      <c r="S3442" s="75"/>
      <c r="T3442" s="75"/>
      <c r="U3442" s="75"/>
      <c r="V3442" s="75"/>
      <c r="W3442" s="75"/>
      <c r="X3442" s="75"/>
      <c r="Y3442" s="84">
        <f>MAX(X3444:X3446)</f>
        <v>25000</v>
      </c>
      <c r="Z3442" s="83"/>
      <c r="AA3442" s="83"/>
      <c r="AB3442" s="75"/>
      <c r="AC3442" s="75"/>
      <c r="AD3442" s="75"/>
      <c r="AE3442" s="75"/>
      <c r="AF3442" s="75"/>
      <c r="AG3442" s="75"/>
      <c r="AH3442" s="75"/>
      <c r="AI3442" s="75"/>
      <c r="AJ3442" s="84">
        <f>MAX(AI3444:AI3446)</f>
        <v>0</v>
      </c>
      <c r="AK3442" s="83"/>
      <c r="AL3442" s="83"/>
      <c r="AM3442" s="75"/>
      <c r="AN3442" s="75"/>
      <c r="AO3442" s="75"/>
      <c r="AP3442" s="75"/>
      <c r="AQ3442" s="75"/>
      <c r="AR3442" s="75"/>
      <c r="AS3442" s="75"/>
      <c r="AT3442" s="75"/>
      <c r="AU3442" s="75"/>
      <c r="AV3442" s="75"/>
      <c r="AW3442" s="84">
        <f>MAX(AV3444:AV3446)</f>
        <v>100</v>
      </c>
      <c r="AX3442" s="83"/>
      <c r="AY3442" s="83"/>
      <c r="AZ3442" s="79"/>
      <c r="BA3442" s="80"/>
      <c r="BB3442" s="71"/>
      <c r="BC3442" s="54"/>
      <c r="BD3442" s="41">
        <v>6</v>
      </c>
      <c r="BE3442" s="52">
        <v>62</v>
      </c>
      <c r="BF3442" s="62">
        <v>6214</v>
      </c>
      <c r="BG3442" s="278" t="s">
        <v>50</v>
      </c>
    </row>
    <row r="3443" spans="1:59" s="63" customFormat="1" ht="12.75" x14ac:dyDescent="0.2">
      <c r="A3443" s="196">
        <v>6</v>
      </c>
      <c r="B3443" s="197" t="s">
        <v>1027</v>
      </c>
      <c r="C3443" s="208">
        <v>62</v>
      </c>
      <c r="D3443" s="209" t="s">
        <v>1039</v>
      </c>
      <c r="E3443" s="210">
        <v>6214</v>
      </c>
      <c r="F3443" s="211" t="s">
        <v>1043</v>
      </c>
      <c r="G3443" s="231"/>
      <c r="H3443" s="85" t="s">
        <v>51</v>
      </c>
      <c r="I3443" s="223"/>
      <c r="J3443" s="73"/>
      <c r="K3443" s="73"/>
      <c r="L3443" s="73"/>
      <c r="M3443" s="74"/>
      <c r="N3443" s="317">
        <f>SUM(N3444:N3445)</f>
        <v>2</v>
      </c>
      <c r="O3443" s="293">
        <f>SUM(O3444:O3445)</f>
        <v>1</v>
      </c>
      <c r="P3443" s="292"/>
      <c r="Q3443" s="87"/>
      <c r="R3443" s="87"/>
      <c r="S3443" s="87"/>
      <c r="T3443" s="87"/>
      <c r="U3443" s="87"/>
      <c r="V3443" s="87"/>
      <c r="W3443" s="87"/>
      <c r="X3443" s="87"/>
      <c r="Y3443" s="112"/>
      <c r="Z3443" s="121">
        <f>SUM(Z3444:Z3445)</f>
        <v>25000</v>
      </c>
      <c r="AA3443" s="88"/>
      <c r="AB3443" s="87"/>
      <c r="AC3443" s="87"/>
      <c r="AD3443" s="87"/>
      <c r="AE3443" s="87"/>
      <c r="AF3443" s="87"/>
      <c r="AG3443" s="87"/>
      <c r="AH3443" s="87"/>
      <c r="AI3443" s="87"/>
      <c r="AJ3443" s="112"/>
      <c r="AK3443" s="121">
        <f>SUM(AK3444:AK3445)</f>
        <v>0</v>
      </c>
      <c r="AL3443" s="88"/>
      <c r="AM3443" s="87"/>
      <c r="AN3443" s="87"/>
      <c r="AO3443" s="87"/>
      <c r="AP3443" s="87"/>
      <c r="AQ3443" s="87"/>
      <c r="AR3443" s="87"/>
      <c r="AS3443" s="87"/>
      <c r="AT3443" s="87"/>
      <c r="AU3443" s="87"/>
      <c r="AV3443" s="87"/>
      <c r="AW3443" s="112"/>
      <c r="AX3443" s="121">
        <f>SUM(AX3444:AX3445)</f>
        <v>100</v>
      </c>
      <c r="AY3443" s="88"/>
      <c r="AZ3443" s="79"/>
      <c r="BA3443" s="80"/>
      <c r="BB3443" s="71"/>
      <c r="BC3443" s="54"/>
      <c r="BD3443" s="41">
        <v>6</v>
      </c>
      <c r="BE3443" s="52">
        <v>62</v>
      </c>
      <c r="BF3443" s="62">
        <v>6214</v>
      </c>
      <c r="BG3443" s="279" t="s">
        <v>51</v>
      </c>
    </row>
    <row r="3444" spans="1:59" s="63" customFormat="1" ht="12.75" x14ac:dyDescent="0.2">
      <c r="A3444" s="196">
        <v>6</v>
      </c>
      <c r="B3444" s="197" t="s">
        <v>1027</v>
      </c>
      <c r="C3444" s="208">
        <v>62</v>
      </c>
      <c r="D3444" s="209" t="s">
        <v>1039</v>
      </c>
      <c r="E3444" s="210">
        <v>6214</v>
      </c>
      <c r="F3444" s="211" t="s">
        <v>1043</v>
      </c>
      <c r="G3444" s="231"/>
      <c r="H3444" s="89" t="s">
        <v>52</v>
      </c>
      <c r="I3444" s="90" t="s">
        <v>1042</v>
      </c>
      <c r="J3444" s="90"/>
      <c r="K3444" s="90" t="s">
        <v>73</v>
      </c>
      <c r="L3444" s="90" t="s">
        <v>69</v>
      </c>
      <c r="M3444" s="91"/>
      <c r="N3444" s="312">
        <v>1</v>
      </c>
      <c r="O3444" s="313">
        <f>N3444/N$3443</f>
        <v>0.5</v>
      </c>
      <c r="P3444" s="104"/>
      <c r="Q3444" s="92"/>
      <c r="R3444" s="92"/>
      <c r="S3444" s="92"/>
      <c r="T3444" s="92"/>
      <c r="U3444" s="92"/>
      <c r="V3444" s="92"/>
      <c r="W3444" s="92">
        <v>1</v>
      </c>
      <c r="X3444" s="109">
        <f>P3444*P$7+Q3444*Q$7+R3444*R$7+S3444*S$7+T3444*T$7+U3444*U$7+V3444*V$7+W3444*W$7</f>
        <v>25000</v>
      </c>
      <c r="Y3444" s="83"/>
      <c r="Z3444" s="110">
        <f>X3444*$O3444</f>
        <v>12500</v>
      </c>
      <c r="AA3444" s="111"/>
      <c r="AB3444" s="92"/>
      <c r="AC3444" s="92"/>
      <c r="AD3444" s="92"/>
      <c r="AE3444" s="92"/>
      <c r="AF3444" s="92"/>
      <c r="AG3444" s="92"/>
      <c r="AH3444" s="92"/>
      <c r="AI3444" s="109">
        <f>AB3444*AB$7+AC3444*AC$7+AD3444*AD$7+AE3444*AE$7+AF3444*AF$7+AG3444*AG$7+AH3444*AH$7</f>
        <v>0</v>
      </c>
      <c r="AJ3444" s="83"/>
      <c r="AK3444" s="110">
        <f>AI3444*$O3444</f>
        <v>0</v>
      </c>
      <c r="AL3444" s="111"/>
      <c r="AM3444" s="92"/>
      <c r="AN3444" s="92"/>
      <c r="AO3444" s="92"/>
      <c r="AP3444" s="92">
        <v>1</v>
      </c>
      <c r="AQ3444" s="92"/>
      <c r="AR3444" s="92"/>
      <c r="AS3444" s="92"/>
      <c r="AT3444" s="92"/>
      <c r="AU3444" s="92"/>
      <c r="AV3444" s="109">
        <f>AM3444*AM$7+AN3444*AN$7+AO3444*AO$7+AP3444*AP$7+AQ3444*AQ$7+AR3444*AR$7+AS3444*AS$7+AT3444*AT$7+AU3444*AU$7</f>
        <v>100</v>
      </c>
      <c r="AW3444" s="75"/>
      <c r="AX3444" s="110">
        <f>AV3444*$O3444</f>
        <v>50</v>
      </c>
      <c r="AY3444" s="111"/>
      <c r="AZ3444" s="93"/>
      <c r="BA3444" s="94" t="s">
        <v>131</v>
      </c>
      <c r="BB3444" s="71"/>
      <c r="BC3444" s="54"/>
      <c r="BD3444" s="41">
        <v>6</v>
      </c>
      <c r="BE3444" s="52">
        <v>62</v>
      </c>
      <c r="BF3444" s="62">
        <v>6214</v>
      </c>
      <c r="BG3444" s="280" t="s">
        <v>52</v>
      </c>
    </row>
    <row r="3445" spans="1:59" s="63" customFormat="1" ht="12.75" x14ac:dyDescent="0.2">
      <c r="A3445" s="196">
        <v>6</v>
      </c>
      <c r="B3445" s="197" t="s">
        <v>1027</v>
      </c>
      <c r="C3445" s="208">
        <v>62</v>
      </c>
      <c r="D3445" s="209" t="s">
        <v>1039</v>
      </c>
      <c r="E3445" s="210">
        <v>6214</v>
      </c>
      <c r="F3445" s="211" t="s">
        <v>1043</v>
      </c>
      <c r="G3445" s="231"/>
      <c r="H3445" s="89"/>
      <c r="I3445" s="90" t="s">
        <v>1044</v>
      </c>
      <c r="J3445" s="90"/>
      <c r="K3445" s="90" t="s">
        <v>73</v>
      </c>
      <c r="L3445" s="90" t="s">
        <v>69</v>
      </c>
      <c r="M3445" s="91"/>
      <c r="N3445" s="312">
        <v>1</v>
      </c>
      <c r="O3445" s="313">
        <f>N3445/N$3443</f>
        <v>0.5</v>
      </c>
      <c r="P3445" s="104"/>
      <c r="Q3445" s="92"/>
      <c r="R3445" s="92"/>
      <c r="S3445" s="92"/>
      <c r="T3445" s="92"/>
      <c r="U3445" s="92"/>
      <c r="V3445" s="92"/>
      <c r="W3445" s="92">
        <v>1</v>
      </c>
      <c r="X3445" s="109">
        <f>P3445*P$7+Q3445*Q$7+R3445*R$7+S3445*S$7+T3445*T$7+U3445*U$7+V3445*V$7+W3445*W$7</f>
        <v>25000</v>
      </c>
      <c r="Y3445" s="83"/>
      <c r="Z3445" s="110">
        <f>X3445*$O3445</f>
        <v>12500</v>
      </c>
      <c r="AA3445" s="111"/>
      <c r="AB3445" s="92"/>
      <c r="AC3445" s="92"/>
      <c r="AD3445" s="92"/>
      <c r="AE3445" s="92"/>
      <c r="AF3445" s="92"/>
      <c r="AG3445" s="92"/>
      <c r="AH3445" s="92"/>
      <c r="AI3445" s="109">
        <f>AB3445*AB$7+AC3445*AC$7+AD3445*AD$7+AE3445*AE$7+AF3445*AF$7+AG3445*AG$7+AH3445*AH$7</f>
        <v>0</v>
      </c>
      <c r="AJ3445" s="83"/>
      <c r="AK3445" s="110">
        <f>AI3445*$O3445</f>
        <v>0</v>
      </c>
      <c r="AL3445" s="111"/>
      <c r="AM3445" s="92"/>
      <c r="AN3445" s="92"/>
      <c r="AO3445" s="92"/>
      <c r="AP3445" s="92">
        <v>1</v>
      </c>
      <c r="AQ3445" s="92"/>
      <c r="AR3445" s="92"/>
      <c r="AS3445" s="92"/>
      <c r="AT3445" s="92"/>
      <c r="AU3445" s="92"/>
      <c r="AV3445" s="109">
        <f>AM3445*AM$7+AN3445*AN$7+AO3445*AO$7+AP3445*AP$7+AQ3445*AQ$7+AR3445*AR$7+AS3445*AS$7+AT3445*AT$7+AU3445*AU$7</f>
        <v>100</v>
      </c>
      <c r="AW3445" s="75"/>
      <c r="AX3445" s="110">
        <f>AV3445*$O3445</f>
        <v>50</v>
      </c>
      <c r="AY3445" s="111"/>
      <c r="AZ3445" s="93"/>
      <c r="BA3445" s="94" t="s">
        <v>131</v>
      </c>
      <c r="BB3445" s="71"/>
      <c r="BC3445" s="54"/>
      <c r="BD3445" s="41">
        <v>6</v>
      </c>
      <c r="BE3445" s="52">
        <v>62</v>
      </c>
      <c r="BF3445" s="62">
        <v>6214</v>
      </c>
      <c r="BG3445" s="280" t="s">
        <v>52</v>
      </c>
    </row>
    <row r="3446" spans="1:59" s="63" customFormat="1" ht="12.75" x14ac:dyDescent="0.2">
      <c r="A3446" s="196">
        <v>6</v>
      </c>
      <c r="B3446" s="197" t="s">
        <v>1027</v>
      </c>
      <c r="C3446" s="208">
        <v>62</v>
      </c>
      <c r="D3446" s="209" t="s">
        <v>1039</v>
      </c>
      <c r="E3446" s="210">
        <v>6214</v>
      </c>
      <c r="F3446" s="211" t="s">
        <v>1043</v>
      </c>
      <c r="G3446" s="231"/>
      <c r="H3446" s="89"/>
      <c r="I3446" s="219"/>
      <c r="J3446" s="90"/>
      <c r="K3446" s="90"/>
      <c r="L3446" s="90"/>
      <c r="M3446" s="91"/>
      <c r="N3446" s="247"/>
      <c r="O3446" s="306"/>
      <c r="P3446" s="104"/>
      <c r="Q3446" s="92"/>
      <c r="R3446" s="92"/>
      <c r="S3446" s="92"/>
      <c r="T3446" s="92"/>
      <c r="U3446" s="92"/>
      <c r="V3446" s="92"/>
      <c r="W3446" s="92"/>
      <c r="X3446" s="75"/>
      <c r="Y3446" s="83"/>
      <c r="Z3446" s="83"/>
      <c r="AA3446" s="83"/>
      <c r="AB3446" s="92"/>
      <c r="AC3446" s="92"/>
      <c r="AD3446" s="92"/>
      <c r="AE3446" s="92"/>
      <c r="AF3446" s="92"/>
      <c r="AG3446" s="92"/>
      <c r="AH3446" s="92"/>
      <c r="AI3446" s="75"/>
      <c r="AJ3446" s="83"/>
      <c r="AK3446" s="83"/>
      <c r="AL3446" s="83"/>
      <c r="AM3446" s="92"/>
      <c r="AN3446" s="92"/>
      <c r="AO3446" s="92"/>
      <c r="AP3446" s="92"/>
      <c r="AQ3446" s="92"/>
      <c r="AR3446" s="92"/>
      <c r="AS3446" s="92"/>
      <c r="AT3446" s="92"/>
      <c r="AU3446" s="92"/>
      <c r="AV3446" s="75"/>
      <c r="AW3446" s="75"/>
      <c r="AX3446" s="83"/>
      <c r="AY3446" s="83"/>
      <c r="AZ3446" s="93"/>
      <c r="BA3446" s="94"/>
      <c r="BB3446" s="71"/>
      <c r="BC3446" s="54"/>
      <c r="BD3446" s="41">
        <v>6</v>
      </c>
      <c r="BE3446" s="52">
        <v>62</v>
      </c>
      <c r="BF3446" s="62">
        <v>6214</v>
      </c>
      <c r="BG3446" s="280" t="s">
        <v>52</v>
      </c>
    </row>
    <row r="3447" spans="1:59" s="63" customFormat="1" ht="12.75" x14ac:dyDescent="0.2">
      <c r="A3447" s="196">
        <v>6</v>
      </c>
      <c r="B3447" s="197" t="s">
        <v>1027</v>
      </c>
      <c r="C3447" s="208">
        <v>62</v>
      </c>
      <c r="D3447" s="209" t="s">
        <v>1039</v>
      </c>
      <c r="E3447" s="210">
        <v>6214</v>
      </c>
      <c r="F3447" s="211" t="s">
        <v>1043</v>
      </c>
      <c r="G3447" s="231"/>
      <c r="H3447" s="65"/>
      <c r="I3447" s="222"/>
      <c r="J3447" s="66"/>
      <c r="K3447" s="66"/>
      <c r="L3447" s="66"/>
      <c r="M3447" s="64"/>
      <c r="N3447" s="304"/>
      <c r="O3447" s="305"/>
      <c r="P3447" s="127"/>
      <c r="Q3447" s="67"/>
      <c r="R3447" s="67"/>
      <c r="S3447" s="67"/>
      <c r="T3447" s="67"/>
      <c r="U3447" s="67"/>
      <c r="V3447" s="67"/>
      <c r="W3447" s="67"/>
      <c r="X3447" s="67"/>
      <c r="Y3447" s="68"/>
      <c r="Z3447" s="68"/>
      <c r="AA3447" s="68"/>
      <c r="AB3447" s="67"/>
      <c r="AC3447" s="67"/>
      <c r="AD3447" s="67"/>
      <c r="AE3447" s="67"/>
      <c r="AF3447" s="67"/>
      <c r="AG3447" s="67"/>
      <c r="AH3447" s="67"/>
      <c r="AI3447" s="67"/>
      <c r="AJ3447" s="68"/>
      <c r="AK3447" s="68"/>
      <c r="AL3447" s="68"/>
      <c r="AM3447" s="67"/>
      <c r="AN3447" s="67"/>
      <c r="AO3447" s="67"/>
      <c r="AP3447" s="67"/>
      <c r="AQ3447" s="67"/>
      <c r="AR3447" s="67"/>
      <c r="AS3447" s="67"/>
      <c r="AT3447" s="67"/>
      <c r="AU3447" s="67"/>
      <c r="AV3447" s="67"/>
      <c r="AW3447" s="67"/>
      <c r="AX3447" s="68"/>
      <c r="AY3447" s="68"/>
      <c r="AZ3447" s="69"/>
      <c r="BA3447" s="70"/>
      <c r="BB3447" s="71"/>
      <c r="BC3447" s="54"/>
      <c r="BD3447" s="41">
        <v>6</v>
      </c>
      <c r="BE3447" s="52">
        <v>62</v>
      </c>
      <c r="BF3447" s="62">
        <v>6214</v>
      </c>
      <c r="BG3447" s="275"/>
    </row>
    <row r="3448" spans="1:59" s="63" customFormat="1" ht="12.75" x14ac:dyDescent="0.2">
      <c r="A3448" s="196">
        <v>6</v>
      </c>
      <c r="B3448" s="197" t="s">
        <v>1027</v>
      </c>
      <c r="C3448" s="208">
        <v>62</v>
      </c>
      <c r="D3448" s="209" t="s">
        <v>1039</v>
      </c>
      <c r="E3448" s="210">
        <v>6214</v>
      </c>
      <c r="F3448" s="211" t="s">
        <v>1043</v>
      </c>
      <c r="G3448" s="230"/>
      <c r="H3448" s="56"/>
      <c r="I3448" s="221"/>
      <c r="J3448" s="57"/>
      <c r="K3448" s="57"/>
      <c r="L3448" s="57"/>
      <c r="M3448" s="55"/>
      <c r="N3448" s="303"/>
      <c r="O3448" s="245"/>
      <c r="P3448" s="122"/>
      <c r="Q3448" s="58"/>
      <c r="R3448" s="58"/>
      <c r="S3448" s="58"/>
      <c r="T3448" s="58"/>
      <c r="U3448" s="58"/>
      <c r="V3448" s="58"/>
      <c r="W3448" s="58"/>
      <c r="X3448" s="58"/>
      <c r="Y3448" s="59"/>
      <c r="Z3448" s="59"/>
      <c r="AA3448" s="59"/>
      <c r="AB3448" s="58"/>
      <c r="AC3448" s="58"/>
      <c r="AD3448" s="58"/>
      <c r="AE3448" s="58"/>
      <c r="AF3448" s="58"/>
      <c r="AG3448" s="58"/>
      <c r="AH3448" s="58"/>
      <c r="AI3448" s="58"/>
      <c r="AJ3448" s="59"/>
      <c r="AK3448" s="59"/>
      <c r="AL3448" s="59"/>
      <c r="AM3448" s="58"/>
      <c r="AN3448" s="58"/>
      <c r="AO3448" s="58"/>
      <c r="AP3448" s="58"/>
      <c r="AQ3448" s="58"/>
      <c r="AR3448" s="58"/>
      <c r="AS3448" s="58"/>
      <c r="AT3448" s="58"/>
      <c r="AU3448" s="58"/>
      <c r="AV3448" s="58"/>
      <c r="AW3448" s="58"/>
      <c r="AX3448" s="59"/>
      <c r="AY3448" s="59"/>
      <c r="AZ3448" s="60"/>
      <c r="BA3448" s="61"/>
      <c r="BB3448" s="54"/>
      <c r="BC3448" s="54"/>
      <c r="BD3448" s="41">
        <v>6</v>
      </c>
      <c r="BE3448" s="52">
        <v>62</v>
      </c>
      <c r="BF3448" s="62">
        <v>6214</v>
      </c>
      <c r="BG3448" s="274"/>
    </row>
    <row r="3449" spans="1:59" x14ac:dyDescent="0.25">
      <c r="A3449" s="196">
        <v>6</v>
      </c>
      <c r="B3449" s="197" t="s">
        <v>1027</v>
      </c>
      <c r="C3449" s="208">
        <v>62</v>
      </c>
      <c r="D3449" s="209" t="s">
        <v>1039</v>
      </c>
      <c r="E3449" s="212">
        <v>6218</v>
      </c>
      <c r="F3449" s="213" t="s">
        <v>1045</v>
      </c>
      <c r="G3449" s="234"/>
      <c r="H3449" s="138"/>
      <c r="I3449" s="224"/>
      <c r="J3449" s="98"/>
      <c r="K3449" s="98"/>
      <c r="L3449" s="98"/>
      <c r="M3449" s="137"/>
      <c r="N3449" s="322"/>
      <c r="O3449" s="323"/>
      <c r="P3449" s="139"/>
      <c r="Q3449" s="139"/>
      <c r="R3449" s="139"/>
      <c r="S3449" s="139"/>
      <c r="T3449" s="139"/>
      <c r="U3449" s="139"/>
      <c r="V3449" s="139"/>
      <c r="W3449" s="139"/>
      <c r="X3449" s="139"/>
      <c r="Y3449" s="100"/>
      <c r="Z3449" s="125"/>
      <c r="AA3449" s="125"/>
      <c r="AB3449" s="139"/>
      <c r="AC3449" s="139"/>
      <c r="AD3449" s="139"/>
      <c r="AE3449" s="139"/>
      <c r="AF3449" s="139"/>
      <c r="AG3449" s="139"/>
      <c r="AH3449" s="139"/>
      <c r="AI3449" s="139"/>
      <c r="AJ3449" s="100"/>
      <c r="AK3449" s="125"/>
      <c r="AL3449" s="125"/>
      <c r="AM3449" s="139"/>
      <c r="AN3449" s="139"/>
      <c r="AO3449" s="139"/>
      <c r="AP3449" s="139"/>
      <c r="AQ3449" s="139"/>
      <c r="AR3449" s="139"/>
      <c r="AS3449" s="139"/>
      <c r="AT3449" s="139"/>
      <c r="AU3449" s="139"/>
      <c r="AV3449" s="139"/>
      <c r="AW3449" s="99"/>
      <c r="AX3449" s="125"/>
      <c r="AY3449" s="100"/>
      <c r="AZ3449" s="140"/>
      <c r="BA3449" s="141"/>
      <c r="BB3449" s="136"/>
      <c r="BC3449" s="136"/>
      <c r="BD3449" s="41">
        <v>6</v>
      </c>
      <c r="BE3449" s="52">
        <v>62</v>
      </c>
      <c r="BF3449" s="103">
        <v>6218</v>
      </c>
      <c r="BG3449" s="283"/>
    </row>
    <row r="3450" spans="1:59" s="63" customFormat="1" ht="12.75" x14ac:dyDescent="0.2">
      <c r="A3450" s="196">
        <v>6</v>
      </c>
      <c r="B3450" s="197" t="s">
        <v>1027</v>
      </c>
      <c r="C3450" s="208">
        <v>62</v>
      </c>
      <c r="D3450" s="209" t="s">
        <v>1039</v>
      </c>
      <c r="E3450" s="212">
        <v>6218</v>
      </c>
      <c r="F3450" s="213" t="s">
        <v>1045</v>
      </c>
      <c r="G3450" s="232"/>
      <c r="H3450" s="97"/>
      <c r="I3450" s="224"/>
      <c r="J3450" s="98"/>
      <c r="K3450" s="98"/>
      <c r="L3450" s="98"/>
      <c r="M3450" s="96"/>
      <c r="N3450" s="307"/>
      <c r="O3450" s="246"/>
      <c r="P3450" s="124"/>
      <c r="Q3450" s="99"/>
      <c r="R3450" s="99"/>
      <c r="S3450" s="99"/>
      <c r="T3450" s="99"/>
      <c r="U3450" s="99"/>
      <c r="V3450" s="99"/>
      <c r="W3450" s="99"/>
      <c r="X3450" s="99"/>
      <c r="Y3450" s="100"/>
      <c r="Z3450" s="100"/>
      <c r="AA3450" s="100"/>
      <c r="AB3450" s="99"/>
      <c r="AC3450" s="99"/>
      <c r="AD3450" s="99"/>
      <c r="AE3450" s="99"/>
      <c r="AF3450" s="99"/>
      <c r="AG3450" s="99"/>
      <c r="AH3450" s="99"/>
      <c r="AI3450" s="99"/>
      <c r="AJ3450" s="100"/>
      <c r="AK3450" s="100"/>
      <c r="AL3450" s="100"/>
      <c r="AM3450" s="99"/>
      <c r="AN3450" s="99"/>
      <c r="AO3450" s="99"/>
      <c r="AP3450" s="99"/>
      <c r="AQ3450" s="99"/>
      <c r="AR3450" s="99"/>
      <c r="AS3450" s="99"/>
      <c r="AT3450" s="99"/>
      <c r="AU3450" s="99"/>
      <c r="AV3450" s="99"/>
      <c r="AW3450" s="99"/>
      <c r="AX3450" s="100"/>
      <c r="AY3450" s="100"/>
      <c r="AZ3450" s="101"/>
      <c r="BA3450" s="102"/>
      <c r="BB3450" s="95"/>
      <c r="BC3450" s="95"/>
      <c r="BD3450" s="41">
        <v>6</v>
      </c>
      <c r="BE3450" s="52">
        <v>62</v>
      </c>
      <c r="BF3450" s="103">
        <v>6218</v>
      </c>
      <c r="BG3450" s="277"/>
    </row>
    <row r="3451" spans="1:59" s="63" customFormat="1" ht="12.75" x14ac:dyDescent="0.2">
      <c r="A3451" s="196">
        <v>6</v>
      </c>
      <c r="B3451" s="197" t="s">
        <v>1027</v>
      </c>
      <c r="C3451" s="208">
        <v>62</v>
      </c>
      <c r="D3451" s="209" t="s">
        <v>1039</v>
      </c>
      <c r="E3451" s="212">
        <v>6218</v>
      </c>
      <c r="F3451" s="213" t="s">
        <v>1045</v>
      </c>
      <c r="G3451" s="231"/>
      <c r="H3451" s="65"/>
      <c r="I3451" s="222"/>
      <c r="J3451" s="66"/>
      <c r="K3451" s="66"/>
      <c r="L3451" s="66"/>
      <c r="M3451" s="64"/>
      <c r="N3451" s="304"/>
      <c r="O3451" s="305"/>
      <c r="P3451" s="127"/>
      <c r="Q3451" s="67"/>
      <c r="R3451" s="67"/>
      <c r="S3451" s="67"/>
      <c r="T3451" s="67"/>
      <c r="U3451" s="67"/>
      <c r="V3451" s="67"/>
      <c r="W3451" s="67"/>
      <c r="X3451" s="67"/>
      <c r="Y3451" s="68"/>
      <c r="Z3451" s="68"/>
      <c r="AA3451" s="68"/>
      <c r="AB3451" s="67"/>
      <c r="AC3451" s="67"/>
      <c r="AD3451" s="67"/>
      <c r="AE3451" s="67"/>
      <c r="AF3451" s="67"/>
      <c r="AG3451" s="67"/>
      <c r="AH3451" s="67"/>
      <c r="AI3451" s="67"/>
      <c r="AJ3451" s="68"/>
      <c r="AK3451" s="68"/>
      <c r="AL3451" s="68"/>
      <c r="AM3451" s="67"/>
      <c r="AN3451" s="67"/>
      <c r="AO3451" s="67"/>
      <c r="AP3451" s="67"/>
      <c r="AQ3451" s="67"/>
      <c r="AR3451" s="67"/>
      <c r="AS3451" s="67"/>
      <c r="AT3451" s="67"/>
      <c r="AU3451" s="67"/>
      <c r="AV3451" s="67"/>
      <c r="AW3451" s="67"/>
      <c r="AX3451" s="68"/>
      <c r="AY3451" s="68"/>
      <c r="AZ3451" s="69"/>
      <c r="BA3451" s="70"/>
      <c r="BB3451" s="71"/>
      <c r="BC3451" s="95"/>
      <c r="BD3451" s="41">
        <v>6</v>
      </c>
      <c r="BE3451" s="52">
        <v>62</v>
      </c>
      <c r="BF3451" s="103">
        <v>6218</v>
      </c>
      <c r="BG3451" s="275"/>
    </row>
    <row r="3452" spans="1:59" s="63" customFormat="1" ht="12.75" x14ac:dyDescent="0.2">
      <c r="A3452" s="196">
        <v>6</v>
      </c>
      <c r="B3452" s="197" t="s">
        <v>1027</v>
      </c>
      <c r="C3452" s="208">
        <v>62</v>
      </c>
      <c r="D3452" s="209" t="s">
        <v>1039</v>
      </c>
      <c r="E3452" s="212">
        <v>6218</v>
      </c>
      <c r="F3452" s="213" t="s">
        <v>1045</v>
      </c>
      <c r="G3452" s="231"/>
      <c r="H3452" s="72" t="s">
        <v>47</v>
      </c>
      <c r="I3452" s="223"/>
      <c r="J3452" s="73"/>
      <c r="K3452" s="73"/>
      <c r="L3452" s="73"/>
      <c r="M3452" s="74"/>
      <c r="N3452" s="247"/>
      <c r="O3452" s="306"/>
      <c r="P3452" s="105"/>
      <c r="Q3452" s="75"/>
      <c r="R3452" s="75"/>
      <c r="S3452" s="75"/>
      <c r="T3452" s="75"/>
      <c r="U3452" s="75"/>
      <c r="V3452" s="75"/>
      <c r="W3452" s="75"/>
      <c r="X3452" s="75"/>
      <c r="Y3452" s="76">
        <f>IF(ISNUMBER(VLOOKUP(Y3454,P$7:W$7,MATCH(Y3454,P$7:W$7))),VLOOKUP(Y3454,P$7:W$7,MATCH(Y3454,P$7:W$7)),IF(N3456=0,"No Data",IF(Y3454&gt;0,"&lt;100",0)))</f>
        <v>10000</v>
      </c>
      <c r="Z3452" s="77">
        <f>IF(ISNUMBER(VLOOKUP(Z3456,P$7:W$7,MATCH(Z3456,P$7:W$7))),VLOOKUP(Z3456,P$7:W$7,MATCH(Z3456,P$7:W$7)),IF(N3456=0,"No Data",IF(Z3456&gt;0,"&lt;100",0)))</f>
        <v>10000</v>
      </c>
      <c r="AA3452" s="106">
        <f>IF(ISNUMBER(Z3452),Z3452,0)</f>
        <v>10000</v>
      </c>
      <c r="AB3452" s="75"/>
      <c r="AC3452" s="75"/>
      <c r="AD3452" s="75"/>
      <c r="AE3452" s="75"/>
      <c r="AF3452" s="75"/>
      <c r="AG3452" s="75"/>
      <c r="AH3452" s="75"/>
      <c r="AI3452" s="75"/>
      <c r="AJ3452" s="76">
        <f>IF(ISNUMBER(VLOOKUP(AJ3454,AB$7:AH$7,MATCH(AJ3454,AB$7:AH$7))),VLOOKUP(AJ3454,AB$7:AH$7,MATCH(AJ3454,AB$7:AH$7)),IF(N3456=0,"No Data",IF(AJ3454&gt;0,"&lt;50",0)))</f>
        <v>0</v>
      </c>
      <c r="AK3452" s="77">
        <f>IF(ISNUMBER(VLOOKUP(AK3456,AB$7:AH$7,MATCH(AK3456,AB$7:AH$7))),VLOOKUP(AK3456,AB$7:AH$7,MATCH(AK3456,AB$7:AH$7)),IF(N3456=0,"No Data",IF(AK3456&gt;0,"&lt;50",0)))</f>
        <v>0</v>
      </c>
      <c r="AL3452" s="106">
        <f>IF(ISNUMBER(AK3452),AK3452,0)</f>
        <v>0</v>
      </c>
      <c r="AM3452" s="75"/>
      <c r="AN3452" s="75"/>
      <c r="AO3452" s="75"/>
      <c r="AP3452" s="75"/>
      <c r="AQ3452" s="75"/>
      <c r="AR3452" s="75"/>
      <c r="AS3452" s="75"/>
      <c r="AT3452" s="75"/>
      <c r="AU3452" s="75"/>
      <c r="AV3452" s="75"/>
      <c r="AW3452" s="76">
        <f>IF(ISNUMBER(VLOOKUP(AW3454,AM$7:AU$7,MATCH(AW3454,AM$7:AU$7))),VLOOKUP(AW3454,AM$7:AU$7,MATCH(AW3454,AM$7:AU$7)),IF(N3456=0,"No Data",IF(AW3454&gt;0,"&lt;10",0)))</f>
        <v>50</v>
      </c>
      <c r="AX3452" s="77">
        <f>IF(ISNUMBER(VLOOKUP(AX3456,AM$7:AU$7,MATCH(AX3456,AM$7:AU$7))),VLOOKUP(AX3456,AM$7:AU$7,MATCH(AX3456,AM$7:AU$7)),IF(N3456=0,"No Data",IF(AX3456&gt;0,"&lt;10",0)))</f>
        <v>50</v>
      </c>
      <c r="AY3452" s="106">
        <f>IF(ISNUMBER(AX3452),AX3452,0)</f>
        <v>50</v>
      </c>
      <c r="AZ3452" s="79"/>
      <c r="BA3452" s="80"/>
      <c r="BB3452" s="71"/>
      <c r="BC3452" s="95"/>
      <c r="BD3452" s="41">
        <v>6</v>
      </c>
      <c r="BE3452" s="52">
        <v>62</v>
      </c>
      <c r="BF3452" s="103">
        <v>6218</v>
      </c>
      <c r="BG3452" s="276" t="s">
        <v>47</v>
      </c>
    </row>
    <row r="3453" spans="1:59" s="63" customFormat="1" ht="12.75" x14ac:dyDescent="0.2">
      <c r="A3453" s="196">
        <v>6</v>
      </c>
      <c r="B3453" s="197" t="s">
        <v>1027</v>
      </c>
      <c r="C3453" s="208">
        <v>62</v>
      </c>
      <c r="D3453" s="209" t="s">
        <v>1039</v>
      </c>
      <c r="E3453" s="212">
        <v>6218</v>
      </c>
      <c r="F3453" s="213" t="s">
        <v>1045</v>
      </c>
      <c r="G3453" s="231"/>
      <c r="H3453" s="81" t="s">
        <v>48</v>
      </c>
      <c r="I3453" s="223"/>
      <c r="J3453" s="73"/>
      <c r="K3453" s="73"/>
      <c r="L3453" s="73"/>
      <c r="M3453" s="74"/>
      <c r="N3453" s="247"/>
      <c r="O3453" s="306"/>
      <c r="P3453" s="105"/>
      <c r="Q3453" s="75"/>
      <c r="R3453" s="75"/>
      <c r="S3453" s="75"/>
      <c r="T3453" s="75"/>
      <c r="U3453" s="75"/>
      <c r="V3453" s="75"/>
      <c r="W3453" s="75"/>
      <c r="X3453" s="75"/>
      <c r="Y3453" s="82">
        <f>MIN(X3457:X3459)</f>
        <v>0</v>
      </c>
      <c r="Z3453" s="83"/>
      <c r="AA3453" s="83"/>
      <c r="AB3453" s="75"/>
      <c r="AC3453" s="75"/>
      <c r="AD3453" s="75"/>
      <c r="AE3453" s="75"/>
      <c r="AF3453" s="75"/>
      <c r="AG3453" s="75"/>
      <c r="AH3453" s="75"/>
      <c r="AI3453" s="75"/>
      <c r="AJ3453" s="82">
        <f>MIN(AI3457:AI3459)</f>
        <v>0</v>
      </c>
      <c r="AK3453" s="83"/>
      <c r="AL3453" s="83"/>
      <c r="AM3453" s="75"/>
      <c r="AN3453" s="75"/>
      <c r="AO3453" s="75"/>
      <c r="AP3453" s="75"/>
      <c r="AQ3453" s="75"/>
      <c r="AR3453" s="75"/>
      <c r="AS3453" s="75"/>
      <c r="AT3453" s="75"/>
      <c r="AU3453" s="75"/>
      <c r="AV3453" s="75"/>
      <c r="AW3453" s="82">
        <f>MIN(AV3457:AV3459)</f>
        <v>25</v>
      </c>
      <c r="AX3453" s="83"/>
      <c r="AY3453" s="83"/>
      <c r="AZ3453" s="79"/>
      <c r="BA3453" s="80"/>
      <c r="BB3453" s="71"/>
      <c r="BC3453" s="95"/>
      <c r="BD3453" s="41">
        <v>6</v>
      </c>
      <c r="BE3453" s="52">
        <v>62</v>
      </c>
      <c r="BF3453" s="103">
        <v>6218</v>
      </c>
      <c r="BG3453" s="278" t="s">
        <v>48</v>
      </c>
    </row>
    <row r="3454" spans="1:59" s="63" customFormat="1" ht="12.75" x14ac:dyDescent="0.2">
      <c r="A3454" s="196">
        <v>6</v>
      </c>
      <c r="B3454" s="197" t="s">
        <v>1027</v>
      </c>
      <c r="C3454" s="208">
        <v>62</v>
      </c>
      <c r="D3454" s="209" t="s">
        <v>1039</v>
      </c>
      <c r="E3454" s="212">
        <v>6218</v>
      </c>
      <c r="F3454" s="213" t="s">
        <v>1045</v>
      </c>
      <c r="G3454" s="231"/>
      <c r="H3454" s="81" t="s">
        <v>49</v>
      </c>
      <c r="I3454" s="223"/>
      <c r="J3454" s="73"/>
      <c r="K3454" s="73"/>
      <c r="L3454" s="73"/>
      <c r="M3454" s="74"/>
      <c r="N3454" s="247"/>
      <c r="O3454" s="306"/>
      <c r="P3454" s="105"/>
      <c r="Q3454" s="75"/>
      <c r="R3454" s="75"/>
      <c r="S3454" s="75"/>
      <c r="T3454" s="75"/>
      <c r="U3454" s="75"/>
      <c r="V3454" s="75"/>
      <c r="W3454" s="75"/>
      <c r="X3454" s="75"/>
      <c r="Y3454" s="84">
        <f>IF(ISNUMBER(AVERAGE(X3457:X3459)),AVERAGE(X3457:X3459),0)</f>
        <v>16666.666666666668</v>
      </c>
      <c r="Z3454" s="83"/>
      <c r="AA3454" s="83"/>
      <c r="AB3454" s="75"/>
      <c r="AC3454" s="75"/>
      <c r="AD3454" s="75"/>
      <c r="AE3454" s="75"/>
      <c r="AF3454" s="75"/>
      <c r="AG3454" s="75"/>
      <c r="AH3454" s="75"/>
      <c r="AI3454" s="75"/>
      <c r="AJ3454" s="84">
        <f>IF(ISNUMBER(AVERAGE(AI3457:AI3459)),AVERAGE(AI3457:AI3459),0)</f>
        <v>0</v>
      </c>
      <c r="AK3454" s="83"/>
      <c r="AL3454" s="83"/>
      <c r="AM3454" s="75"/>
      <c r="AN3454" s="75"/>
      <c r="AO3454" s="75"/>
      <c r="AP3454" s="75"/>
      <c r="AQ3454" s="75"/>
      <c r="AR3454" s="75"/>
      <c r="AS3454" s="75"/>
      <c r="AT3454" s="75"/>
      <c r="AU3454" s="75"/>
      <c r="AV3454" s="75"/>
      <c r="AW3454" s="84">
        <f>IF(ISNUMBER(AVERAGE(AV3457:AV3459)),AVERAGE(AV3457:AV3459),0)</f>
        <v>75</v>
      </c>
      <c r="AX3454" s="83"/>
      <c r="AY3454" s="83"/>
      <c r="AZ3454" s="79"/>
      <c r="BA3454" s="80"/>
      <c r="BB3454" s="71"/>
      <c r="BC3454" s="95"/>
      <c r="BD3454" s="41">
        <v>6</v>
      </c>
      <c r="BE3454" s="52">
        <v>62</v>
      </c>
      <c r="BF3454" s="103">
        <v>6218</v>
      </c>
      <c r="BG3454" s="278" t="s">
        <v>49</v>
      </c>
    </row>
    <row r="3455" spans="1:59" s="63" customFormat="1" ht="12.75" x14ac:dyDescent="0.2">
      <c r="A3455" s="196">
        <v>6</v>
      </c>
      <c r="B3455" s="197" t="s">
        <v>1027</v>
      </c>
      <c r="C3455" s="208">
        <v>62</v>
      </c>
      <c r="D3455" s="209" t="s">
        <v>1039</v>
      </c>
      <c r="E3455" s="212">
        <v>6218</v>
      </c>
      <c r="F3455" s="213" t="s">
        <v>1045</v>
      </c>
      <c r="G3455" s="231"/>
      <c r="H3455" s="81" t="s">
        <v>50</v>
      </c>
      <c r="I3455" s="223"/>
      <c r="J3455" s="73"/>
      <c r="K3455" s="73"/>
      <c r="L3455" s="73"/>
      <c r="M3455" s="74"/>
      <c r="N3455" s="247"/>
      <c r="O3455" s="306"/>
      <c r="P3455" s="105"/>
      <c r="Q3455" s="75"/>
      <c r="R3455" s="75"/>
      <c r="S3455" s="75"/>
      <c r="T3455" s="75"/>
      <c r="U3455" s="75"/>
      <c r="V3455" s="75"/>
      <c r="W3455" s="75"/>
      <c r="X3455" s="75"/>
      <c r="Y3455" s="84">
        <f>MAX(X3457:X3459)</f>
        <v>25000</v>
      </c>
      <c r="Z3455" s="83"/>
      <c r="AA3455" s="83"/>
      <c r="AB3455" s="75"/>
      <c r="AC3455" s="75"/>
      <c r="AD3455" s="75"/>
      <c r="AE3455" s="75"/>
      <c r="AF3455" s="75"/>
      <c r="AG3455" s="75"/>
      <c r="AH3455" s="75"/>
      <c r="AI3455" s="75"/>
      <c r="AJ3455" s="84">
        <f>MAX(AI3457:AI3459)</f>
        <v>0</v>
      </c>
      <c r="AK3455" s="83"/>
      <c r="AL3455" s="83"/>
      <c r="AM3455" s="75"/>
      <c r="AN3455" s="75"/>
      <c r="AO3455" s="75"/>
      <c r="AP3455" s="75"/>
      <c r="AQ3455" s="75"/>
      <c r="AR3455" s="75"/>
      <c r="AS3455" s="75"/>
      <c r="AT3455" s="75"/>
      <c r="AU3455" s="75"/>
      <c r="AV3455" s="75"/>
      <c r="AW3455" s="84">
        <f>MAX(AV3457:AV3459)</f>
        <v>100</v>
      </c>
      <c r="AX3455" s="83"/>
      <c r="AY3455" s="83"/>
      <c r="AZ3455" s="79"/>
      <c r="BA3455" s="80"/>
      <c r="BB3455" s="71"/>
      <c r="BC3455" s="95"/>
      <c r="BD3455" s="41">
        <v>6</v>
      </c>
      <c r="BE3455" s="52">
        <v>62</v>
      </c>
      <c r="BF3455" s="103">
        <v>6218</v>
      </c>
      <c r="BG3455" s="278" t="s">
        <v>50</v>
      </c>
    </row>
    <row r="3456" spans="1:59" s="63" customFormat="1" ht="12.75" x14ac:dyDescent="0.2">
      <c r="A3456" s="196">
        <v>6</v>
      </c>
      <c r="B3456" s="197" t="s">
        <v>1027</v>
      </c>
      <c r="C3456" s="208">
        <v>62</v>
      </c>
      <c r="D3456" s="209" t="s">
        <v>1039</v>
      </c>
      <c r="E3456" s="212">
        <v>6218</v>
      </c>
      <c r="F3456" s="213" t="s">
        <v>1045</v>
      </c>
      <c r="G3456" s="231"/>
      <c r="H3456" s="85" t="s">
        <v>51</v>
      </c>
      <c r="I3456" s="223"/>
      <c r="J3456" s="73"/>
      <c r="K3456" s="73"/>
      <c r="L3456" s="73"/>
      <c r="M3456" s="74"/>
      <c r="N3456" s="320">
        <f>SUM(N3457:N3460)</f>
        <v>3</v>
      </c>
      <c r="O3456" s="293">
        <f>SUM(O3457:O3460)</f>
        <v>1</v>
      </c>
      <c r="P3456" s="292"/>
      <c r="Q3456" s="87"/>
      <c r="R3456" s="87"/>
      <c r="S3456" s="87"/>
      <c r="T3456" s="87"/>
      <c r="U3456" s="87"/>
      <c r="V3456" s="87"/>
      <c r="W3456" s="87"/>
      <c r="X3456" s="87"/>
      <c r="Y3456" s="88"/>
      <c r="Z3456" s="119">
        <f>SUM(Z3457:Z3460)</f>
        <v>16666.666666666664</v>
      </c>
      <c r="AA3456" s="88"/>
      <c r="AB3456" s="87"/>
      <c r="AC3456" s="87"/>
      <c r="AD3456" s="87"/>
      <c r="AE3456" s="87"/>
      <c r="AF3456" s="87"/>
      <c r="AG3456" s="87"/>
      <c r="AH3456" s="87"/>
      <c r="AI3456" s="87"/>
      <c r="AJ3456" s="88"/>
      <c r="AK3456" s="119">
        <f>SUM(AK3457:AK3460)</f>
        <v>0</v>
      </c>
      <c r="AL3456" s="88"/>
      <c r="AM3456" s="87"/>
      <c r="AN3456" s="87"/>
      <c r="AO3456" s="87"/>
      <c r="AP3456" s="87"/>
      <c r="AQ3456" s="87"/>
      <c r="AR3456" s="87"/>
      <c r="AS3456" s="87"/>
      <c r="AT3456" s="87"/>
      <c r="AU3456" s="87"/>
      <c r="AV3456" s="87"/>
      <c r="AW3456" s="112"/>
      <c r="AX3456" s="119">
        <f>SUM(AX3457:AX3460)</f>
        <v>74.999999999999986</v>
      </c>
      <c r="AY3456" s="88"/>
      <c r="AZ3456" s="79"/>
      <c r="BA3456" s="80"/>
      <c r="BB3456" s="71"/>
      <c r="BC3456" s="95"/>
      <c r="BD3456" s="41">
        <v>6</v>
      </c>
      <c r="BE3456" s="52">
        <v>62</v>
      </c>
      <c r="BF3456" s="103">
        <v>6218</v>
      </c>
      <c r="BG3456" s="279" t="s">
        <v>51</v>
      </c>
    </row>
    <row r="3457" spans="1:59" s="63" customFormat="1" ht="12.75" x14ac:dyDescent="0.2">
      <c r="A3457" s="196">
        <v>6</v>
      </c>
      <c r="B3457" s="197" t="s">
        <v>1027</v>
      </c>
      <c r="C3457" s="208">
        <v>62</v>
      </c>
      <c r="D3457" s="209" t="s">
        <v>1039</v>
      </c>
      <c r="E3457" s="212">
        <v>6218</v>
      </c>
      <c r="F3457" s="213" t="s">
        <v>1045</v>
      </c>
      <c r="G3457" s="231"/>
      <c r="H3457" s="89" t="s">
        <v>52</v>
      </c>
      <c r="I3457" s="90" t="s">
        <v>1041</v>
      </c>
      <c r="J3457" s="90"/>
      <c r="K3457" s="90" t="s">
        <v>73</v>
      </c>
      <c r="L3457" s="90" t="s">
        <v>69</v>
      </c>
      <c r="M3457" s="91"/>
      <c r="N3457" s="312">
        <v>1</v>
      </c>
      <c r="O3457" s="313">
        <f>N3457/N$3456</f>
        <v>0.33333333333333331</v>
      </c>
      <c r="P3457" s="104"/>
      <c r="Q3457" s="92"/>
      <c r="R3457" s="92"/>
      <c r="S3457" s="92"/>
      <c r="T3457" s="92"/>
      <c r="U3457" s="92"/>
      <c r="V3457" s="92"/>
      <c r="W3457" s="92">
        <v>1</v>
      </c>
      <c r="X3457" s="109">
        <f>P3457*P$7+Q3457*Q$7+R3457*R$7+S3457*S$7+T3457*T$7+U3457*U$7+V3457*V$7+W3457*W$7</f>
        <v>25000</v>
      </c>
      <c r="Y3457" s="83"/>
      <c r="Z3457" s="110">
        <f>X3457*$O3457</f>
        <v>8333.3333333333321</v>
      </c>
      <c r="AA3457" s="111"/>
      <c r="AB3457" s="92"/>
      <c r="AC3457" s="92"/>
      <c r="AD3457" s="92"/>
      <c r="AE3457" s="92"/>
      <c r="AF3457" s="92"/>
      <c r="AG3457" s="92"/>
      <c r="AH3457" s="92"/>
      <c r="AI3457" s="109">
        <f>AB3457*AB$7+AC3457*AC$7+AD3457*AD$7+AE3457*AE$7+AF3457*AF$7+AG3457*AG$7+AH3457*AH$7</f>
        <v>0</v>
      </c>
      <c r="AJ3457" s="83"/>
      <c r="AK3457" s="110">
        <f>AI3457*$O3457</f>
        <v>0</v>
      </c>
      <c r="AL3457" s="111"/>
      <c r="AM3457" s="92"/>
      <c r="AN3457" s="92"/>
      <c r="AO3457" s="92"/>
      <c r="AP3457" s="92">
        <v>1</v>
      </c>
      <c r="AQ3457" s="92"/>
      <c r="AR3457" s="92"/>
      <c r="AS3457" s="92"/>
      <c r="AT3457" s="92"/>
      <c r="AU3457" s="92"/>
      <c r="AV3457" s="109">
        <f>AM3457*AM$7+AN3457*AN$7+AO3457*AO$7+AP3457*AP$7+AQ3457*AQ$7+AR3457*AR$7+AS3457*AS$7+AT3457*AT$7+AU3457*AU$7</f>
        <v>100</v>
      </c>
      <c r="AW3457" s="75"/>
      <c r="AX3457" s="110">
        <f>AV3457*$O3457</f>
        <v>33.333333333333329</v>
      </c>
      <c r="AY3457" s="111"/>
      <c r="AZ3457" s="93"/>
      <c r="BA3457" s="94" t="s">
        <v>131</v>
      </c>
      <c r="BB3457" s="71"/>
      <c r="BC3457" s="95"/>
      <c r="BD3457" s="41">
        <v>6</v>
      </c>
      <c r="BE3457" s="52">
        <v>62</v>
      </c>
      <c r="BF3457" s="103">
        <v>6218</v>
      </c>
      <c r="BG3457" s="280" t="s">
        <v>52</v>
      </c>
    </row>
    <row r="3458" spans="1:59" s="63" customFormat="1" ht="12.75" x14ac:dyDescent="0.2">
      <c r="A3458" s="196">
        <v>6</v>
      </c>
      <c r="B3458" s="197" t="s">
        <v>1027</v>
      </c>
      <c r="C3458" s="208">
        <v>62</v>
      </c>
      <c r="D3458" s="209" t="s">
        <v>1039</v>
      </c>
      <c r="E3458" s="212">
        <v>6218</v>
      </c>
      <c r="F3458" s="213" t="s">
        <v>1045</v>
      </c>
      <c r="G3458" s="231"/>
      <c r="H3458" s="89"/>
      <c r="I3458" s="90" t="s">
        <v>1046</v>
      </c>
      <c r="J3458" s="90"/>
      <c r="K3458" s="90" t="s">
        <v>64</v>
      </c>
      <c r="L3458" s="90" t="s">
        <v>76</v>
      </c>
      <c r="M3458" s="91"/>
      <c r="N3458" s="312">
        <v>1</v>
      </c>
      <c r="O3458" s="313">
        <f>N3458/N$3456</f>
        <v>0.33333333333333331</v>
      </c>
      <c r="P3458" s="104"/>
      <c r="Q3458" s="92"/>
      <c r="R3458" s="92"/>
      <c r="S3458" s="92"/>
      <c r="T3458" s="92"/>
      <c r="U3458" s="92"/>
      <c r="V3458" s="92"/>
      <c r="W3458" s="92"/>
      <c r="X3458" s="109">
        <f>P3458*P$7+Q3458*Q$7+R3458*R$7+S3458*S$7+T3458*T$7+U3458*U$7+V3458*V$7+W3458*W$7</f>
        <v>0</v>
      </c>
      <c r="Y3458" s="83"/>
      <c r="Z3458" s="110">
        <f>X3458*$O3458</f>
        <v>0</v>
      </c>
      <c r="AA3458" s="111"/>
      <c r="AB3458" s="92"/>
      <c r="AC3458" s="92"/>
      <c r="AD3458" s="92"/>
      <c r="AE3458" s="92"/>
      <c r="AF3458" s="92"/>
      <c r="AG3458" s="92"/>
      <c r="AH3458" s="92"/>
      <c r="AI3458" s="109">
        <f>AB3458*AB$7+AC3458*AC$7+AD3458*AD$7+AE3458*AE$7+AF3458*AF$7+AG3458*AG$7+AH3458*AH$7</f>
        <v>0</v>
      </c>
      <c r="AJ3458" s="83"/>
      <c r="AK3458" s="110">
        <f>AI3458*$O3458</f>
        <v>0</v>
      </c>
      <c r="AL3458" s="111"/>
      <c r="AM3458" s="92"/>
      <c r="AN3458" s="92">
        <v>1</v>
      </c>
      <c r="AO3458" s="92"/>
      <c r="AP3458" s="92"/>
      <c r="AQ3458" s="92"/>
      <c r="AR3458" s="92"/>
      <c r="AS3458" s="92"/>
      <c r="AT3458" s="92"/>
      <c r="AU3458" s="92"/>
      <c r="AV3458" s="109">
        <f>AM3458*AM$7+AN3458*AN$7+AO3458*AO$7+AP3458*AP$7+AQ3458*AQ$7+AR3458*AR$7+AS3458*AS$7+AT3458*AT$7+AU3458*AU$7</f>
        <v>25</v>
      </c>
      <c r="AW3458" s="75"/>
      <c r="AX3458" s="110">
        <f>AV3458*$O3458</f>
        <v>8.3333333333333321</v>
      </c>
      <c r="AY3458" s="111"/>
      <c r="AZ3458" s="93"/>
      <c r="BA3458" s="94" t="s">
        <v>131</v>
      </c>
      <c r="BB3458" s="71"/>
      <c r="BC3458" s="95"/>
      <c r="BD3458" s="41">
        <v>6</v>
      </c>
      <c r="BE3458" s="52">
        <v>62</v>
      </c>
      <c r="BF3458" s="103">
        <v>6218</v>
      </c>
      <c r="BG3458" s="280" t="s">
        <v>52</v>
      </c>
    </row>
    <row r="3459" spans="1:59" s="63" customFormat="1" ht="12.75" x14ac:dyDescent="0.2">
      <c r="A3459" s="196">
        <v>6</v>
      </c>
      <c r="B3459" s="197" t="s">
        <v>1027</v>
      </c>
      <c r="C3459" s="208">
        <v>62</v>
      </c>
      <c r="D3459" s="209" t="s">
        <v>1039</v>
      </c>
      <c r="E3459" s="212">
        <v>6218</v>
      </c>
      <c r="F3459" s="213" t="s">
        <v>1045</v>
      </c>
      <c r="G3459" s="231"/>
      <c r="H3459" s="89"/>
      <c r="I3459" s="90" t="s">
        <v>1047</v>
      </c>
      <c r="J3459" s="90"/>
      <c r="K3459" s="90" t="s">
        <v>73</v>
      </c>
      <c r="L3459" s="90" t="s">
        <v>69</v>
      </c>
      <c r="M3459" s="91"/>
      <c r="N3459" s="312">
        <v>1</v>
      </c>
      <c r="O3459" s="313">
        <f>N3459/N$3456</f>
        <v>0.33333333333333331</v>
      </c>
      <c r="P3459" s="104"/>
      <c r="Q3459" s="92"/>
      <c r="R3459" s="92"/>
      <c r="S3459" s="92"/>
      <c r="T3459" s="92"/>
      <c r="U3459" s="92"/>
      <c r="V3459" s="92"/>
      <c r="W3459" s="92">
        <v>1</v>
      </c>
      <c r="X3459" s="109">
        <f>P3459*P$7+Q3459*Q$7+R3459*R$7+S3459*S$7+T3459*T$7+U3459*U$7+V3459*V$7+W3459*W$7</f>
        <v>25000</v>
      </c>
      <c r="Y3459" s="83"/>
      <c r="Z3459" s="110">
        <f>X3459*$O3459</f>
        <v>8333.3333333333321</v>
      </c>
      <c r="AA3459" s="111"/>
      <c r="AB3459" s="92"/>
      <c r="AC3459" s="92"/>
      <c r="AD3459" s="92"/>
      <c r="AE3459" s="92"/>
      <c r="AF3459" s="92"/>
      <c r="AG3459" s="92"/>
      <c r="AH3459" s="92"/>
      <c r="AI3459" s="109">
        <f>AB3459*AB$7+AC3459*AC$7+AD3459*AD$7+AE3459*AE$7+AF3459*AF$7+AG3459*AG$7+AH3459*AH$7</f>
        <v>0</v>
      </c>
      <c r="AJ3459" s="83"/>
      <c r="AK3459" s="110">
        <f>AI3459*$O3459</f>
        <v>0</v>
      </c>
      <c r="AL3459" s="111"/>
      <c r="AM3459" s="92"/>
      <c r="AN3459" s="92"/>
      <c r="AO3459" s="92"/>
      <c r="AP3459" s="92">
        <v>1</v>
      </c>
      <c r="AQ3459" s="92"/>
      <c r="AR3459" s="92"/>
      <c r="AS3459" s="92"/>
      <c r="AT3459" s="92"/>
      <c r="AU3459" s="92"/>
      <c r="AV3459" s="109">
        <f>AM3459*AM$7+AN3459*AN$7+AO3459*AO$7+AP3459*AP$7+AQ3459*AQ$7+AR3459*AR$7+AS3459*AS$7+AT3459*AT$7+AU3459*AU$7</f>
        <v>100</v>
      </c>
      <c r="AW3459" s="75"/>
      <c r="AX3459" s="110">
        <f>AV3459*$O3459</f>
        <v>33.333333333333329</v>
      </c>
      <c r="AY3459" s="111"/>
      <c r="AZ3459" s="93"/>
      <c r="BA3459" s="94" t="s">
        <v>131</v>
      </c>
      <c r="BB3459" s="71"/>
      <c r="BC3459" s="95"/>
      <c r="BD3459" s="41">
        <v>6</v>
      </c>
      <c r="BE3459" s="52">
        <v>62</v>
      </c>
      <c r="BF3459" s="103">
        <v>6218</v>
      </c>
      <c r="BG3459" s="280" t="s">
        <v>52</v>
      </c>
    </row>
    <row r="3460" spans="1:59" s="63" customFormat="1" ht="12.75" x14ac:dyDescent="0.2">
      <c r="A3460" s="196">
        <v>6</v>
      </c>
      <c r="B3460" s="197" t="s">
        <v>1027</v>
      </c>
      <c r="C3460" s="208">
        <v>62</v>
      </c>
      <c r="D3460" s="209" t="s">
        <v>1039</v>
      </c>
      <c r="E3460" s="212">
        <v>6218</v>
      </c>
      <c r="F3460" s="213" t="s">
        <v>1045</v>
      </c>
      <c r="G3460" s="231"/>
      <c r="H3460" s="65"/>
      <c r="I3460" s="222"/>
      <c r="J3460" s="66"/>
      <c r="K3460" s="66"/>
      <c r="L3460" s="66"/>
      <c r="M3460" s="64"/>
      <c r="N3460" s="304"/>
      <c r="O3460" s="305"/>
      <c r="P3460" s="127"/>
      <c r="Q3460" s="67"/>
      <c r="R3460" s="67"/>
      <c r="S3460" s="67"/>
      <c r="T3460" s="67"/>
      <c r="U3460" s="67"/>
      <c r="V3460" s="67"/>
      <c r="W3460" s="67"/>
      <c r="X3460" s="67"/>
      <c r="Y3460" s="68"/>
      <c r="Z3460" s="68"/>
      <c r="AA3460" s="68"/>
      <c r="AB3460" s="67"/>
      <c r="AC3460" s="67"/>
      <c r="AD3460" s="67"/>
      <c r="AE3460" s="67"/>
      <c r="AF3460" s="67"/>
      <c r="AG3460" s="67"/>
      <c r="AH3460" s="67"/>
      <c r="AI3460" s="67"/>
      <c r="AJ3460" s="68"/>
      <c r="AK3460" s="68"/>
      <c r="AL3460" s="68"/>
      <c r="AM3460" s="67"/>
      <c r="AN3460" s="67"/>
      <c r="AO3460" s="67"/>
      <c r="AP3460" s="67"/>
      <c r="AQ3460" s="67"/>
      <c r="AR3460" s="67"/>
      <c r="AS3460" s="67"/>
      <c r="AT3460" s="67"/>
      <c r="AU3460" s="67"/>
      <c r="AV3460" s="67"/>
      <c r="AW3460" s="67"/>
      <c r="AX3460" s="68"/>
      <c r="AY3460" s="68"/>
      <c r="AZ3460" s="69"/>
      <c r="BA3460" s="70"/>
      <c r="BB3460" s="71"/>
      <c r="BC3460" s="95"/>
      <c r="BD3460" s="41">
        <v>6</v>
      </c>
      <c r="BE3460" s="52">
        <v>62</v>
      </c>
      <c r="BF3460" s="103">
        <v>6218</v>
      </c>
      <c r="BG3460" s="275"/>
    </row>
    <row r="3461" spans="1:59" s="63" customFormat="1" ht="12.75" x14ac:dyDescent="0.2">
      <c r="A3461" s="196">
        <v>6</v>
      </c>
      <c r="B3461" s="197" t="s">
        <v>1027</v>
      </c>
      <c r="C3461" s="208">
        <v>62</v>
      </c>
      <c r="D3461" s="209" t="s">
        <v>1039</v>
      </c>
      <c r="E3461" s="212">
        <v>6218</v>
      </c>
      <c r="F3461" s="213" t="s">
        <v>1045</v>
      </c>
      <c r="G3461" s="232"/>
      <c r="H3461" s="97"/>
      <c r="I3461" s="224"/>
      <c r="J3461" s="98"/>
      <c r="K3461" s="98"/>
      <c r="L3461" s="98"/>
      <c r="M3461" s="96"/>
      <c r="N3461" s="307"/>
      <c r="O3461" s="246"/>
      <c r="P3461" s="124"/>
      <c r="Q3461" s="99"/>
      <c r="R3461" s="99"/>
      <c r="S3461" s="99"/>
      <c r="T3461" s="99"/>
      <c r="U3461" s="99"/>
      <c r="V3461" s="99"/>
      <c r="W3461" s="99"/>
      <c r="X3461" s="99"/>
      <c r="Y3461" s="100"/>
      <c r="Z3461" s="100"/>
      <c r="AA3461" s="100"/>
      <c r="AB3461" s="99"/>
      <c r="AC3461" s="99"/>
      <c r="AD3461" s="99"/>
      <c r="AE3461" s="99"/>
      <c r="AF3461" s="99"/>
      <c r="AG3461" s="99"/>
      <c r="AH3461" s="99"/>
      <c r="AI3461" s="99"/>
      <c r="AJ3461" s="100"/>
      <c r="AK3461" s="100"/>
      <c r="AL3461" s="100"/>
      <c r="AM3461" s="99"/>
      <c r="AN3461" s="99"/>
      <c r="AO3461" s="99"/>
      <c r="AP3461" s="99"/>
      <c r="AQ3461" s="99"/>
      <c r="AR3461" s="99"/>
      <c r="AS3461" s="99"/>
      <c r="AT3461" s="99"/>
      <c r="AU3461" s="99"/>
      <c r="AV3461" s="99"/>
      <c r="AW3461" s="99"/>
      <c r="AX3461" s="100"/>
      <c r="AY3461" s="100"/>
      <c r="AZ3461" s="101"/>
      <c r="BA3461" s="102"/>
      <c r="BB3461" s="95"/>
      <c r="BC3461" s="95"/>
      <c r="BD3461" s="41">
        <v>6</v>
      </c>
      <c r="BE3461" s="52">
        <v>62</v>
      </c>
      <c r="BF3461" s="103">
        <v>6218</v>
      </c>
      <c r="BG3461" s="277"/>
    </row>
    <row r="3462" spans="1:59" x14ac:dyDescent="0.25">
      <c r="A3462" s="196">
        <v>6</v>
      </c>
      <c r="B3462" s="197" t="s">
        <v>1027</v>
      </c>
      <c r="C3462" s="208">
        <v>62</v>
      </c>
      <c r="D3462" s="209" t="s">
        <v>1039</v>
      </c>
      <c r="E3462" s="210">
        <v>6221</v>
      </c>
      <c r="F3462" s="211" t="s">
        <v>1048</v>
      </c>
      <c r="G3462" s="235"/>
      <c r="H3462" s="145"/>
      <c r="I3462" s="221"/>
      <c r="J3462" s="57"/>
      <c r="K3462" s="57"/>
      <c r="L3462" s="57"/>
      <c r="M3462" s="144"/>
      <c r="N3462" s="324"/>
      <c r="O3462" s="325"/>
      <c r="P3462" s="146"/>
      <c r="Q3462" s="146"/>
      <c r="R3462" s="146"/>
      <c r="S3462" s="146"/>
      <c r="T3462" s="146"/>
      <c r="U3462" s="146"/>
      <c r="V3462" s="146"/>
      <c r="W3462" s="146"/>
      <c r="X3462" s="146"/>
      <c r="Y3462" s="59"/>
      <c r="Z3462" s="123"/>
      <c r="AA3462" s="123"/>
      <c r="AB3462" s="146"/>
      <c r="AC3462" s="146"/>
      <c r="AD3462" s="146"/>
      <c r="AE3462" s="146"/>
      <c r="AF3462" s="146"/>
      <c r="AG3462" s="146"/>
      <c r="AH3462" s="146"/>
      <c r="AI3462" s="146"/>
      <c r="AJ3462" s="59"/>
      <c r="AK3462" s="123"/>
      <c r="AL3462" s="123"/>
      <c r="AM3462" s="146"/>
      <c r="AN3462" s="146"/>
      <c r="AO3462" s="146"/>
      <c r="AP3462" s="146"/>
      <c r="AQ3462" s="146"/>
      <c r="AR3462" s="146"/>
      <c r="AS3462" s="146"/>
      <c r="AT3462" s="146"/>
      <c r="AU3462" s="146"/>
      <c r="AV3462" s="146"/>
      <c r="AW3462" s="58"/>
      <c r="AX3462" s="123"/>
      <c r="AY3462" s="59"/>
      <c r="AZ3462" s="147"/>
      <c r="BA3462" s="148"/>
      <c r="BB3462" s="143"/>
      <c r="BC3462" s="143"/>
      <c r="BD3462" s="41">
        <v>6</v>
      </c>
      <c r="BE3462" s="52">
        <v>62</v>
      </c>
      <c r="BF3462" s="62">
        <v>6221</v>
      </c>
      <c r="BG3462" s="284"/>
    </row>
    <row r="3463" spans="1:59" s="63" customFormat="1" ht="12.75" x14ac:dyDescent="0.2">
      <c r="A3463" s="196">
        <v>6</v>
      </c>
      <c r="B3463" s="197" t="s">
        <v>1027</v>
      </c>
      <c r="C3463" s="208">
        <v>62</v>
      </c>
      <c r="D3463" s="209" t="s">
        <v>1039</v>
      </c>
      <c r="E3463" s="210">
        <v>6221</v>
      </c>
      <c r="F3463" s="211" t="s">
        <v>1048</v>
      </c>
      <c r="G3463" s="230"/>
      <c r="H3463" s="56"/>
      <c r="I3463" s="221"/>
      <c r="J3463" s="57"/>
      <c r="K3463" s="57"/>
      <c r="L3463" s="57"/>
      <c r="M3463" s="55"/>
      <c r="N3463" s="303"/>
      <c r="O3463" s="245"/>
      <c r="P3463" s="122"/>
      <c r="Q3463" s="58"/>
      <c r="R3463" s="58"/>
      <c r="S3463" s="58"/>
      <c r="T3463" s="58"/>
      <c r="U3463" s="58"/>
      <c r="V3463" s="58"/>
      <c r="W3463" s="58"/>
      <c r="X3463" s="58"/>
      <c r="Y3463" s="59"/>
      <c r="Z3463" s="59"/>
      <c r="AA3463" s="59"/>
      <c r="AB3463" s="58"/>
      <c r="AC3463" s="58"/>
      <c r="AD3463" s="58"/>
      <c r="AE3463" s="58"/>
      <c r="AF3463" s="58"/>
      <c r="AG3463" s="58"/>
      <c r="AH3463" s="58"/>
      <c r="AI3463" s="58"/>
      <c r="AJ3463" s="59"/>
      <c r="AK3463" s="59"/>
      <c r="AL3463" s="59"/>
      <c r="AM3463" s="58"/>
      <c r="AN3463" s="58"/>
      <c r="AO3463" s="58"/>
      <c r="AP3463" s="58"/>
      <c r="AQ3463" s="58"/>
      <c r="AR3463" s="58"/>
      <c r="AS3463" s="58"/>
      <c r="AT3463" s="58"/>
      <c r="AU3463" s="58"/>
      <c r="AV3463" s="58"/>
      <c r="AW3463" s="58"/>
      <c r="AX3463" s="59"/>
      <c r="AY3463" s="59"/>
      <c r="AZ3463" s="60"/>
      <c r="BA3463" s="61"/>
      <c r="BB3463" s="54"/>
      <c r="BC3463" s="54"/>
      <c r="BD3463" s="41">
        <v>6</v>
      </c>
      <c r="BE3463" s="52">
        <v>62</v>
      </c>
      <c r="BF3463" s="62">
        <v>6221</v>
      </c>
      <c r="BG3463" s="274"/>
    </row>
    <row r="3464" spans="1:59" s="63" customFormat="1" ht="12.75" x14ac:dyDescent="0.2">
      <c r="A3464" s="196">
        <v>6</v>
      </c>
      <c r="B3464" s="197" t="s">
        <v>1027</v>
      </c>
      <c r="C3464" s="208">
        <v>62</v>
      </c>
      <c r="D3464" s="209" t="s">
        <v>1039</v>
      </c>
      <c r="E3464" s="210">
        <v>6221</v>
      </c>
      <c r="F3464" s="211" t="s">
        <v>1048</v>
      </c>
      <c r="G3464" s="231"/>
      <c r="H3464" s="65"/>
      <c r="I3464" s="222"/>
      <c r="J3464" s="66"/>
      <c r="K3464" s="66"/>
      <c r="L3464" s="66"/>
      <c r="M3464" s="64"/>
      <c r="N3464" s="308"/>
      <c r="O3464" s="309"/>
      <c r="P3464" s="127"/>
      <c r="Q3464" s="67"/>
      <c r="R3464" s="67"/>
      <c r="S3464" s="67"/>
      <c r="T3464" s="67"/>
      <c r="U3464" s="67"/>
      <c r="V3464" s="67"/>
      <c r="W3464" s="67"/>
      <c r="X3464" s="67"/>
      <c r="Y3464" s="68"/>
      <c r="Z3464" s="68"/>
      <c r="AA3464" s="68"/>
      <c r="AB3464" s="67"/>
      <c r="AC3464" s="67"/>
      <c r="AD3464" s="67"/>
      <c r="AE3464" s="67"/>
      <c r="AF3464" s="67"/>
      <c r="AG3464" s="67"/>
      <c r="AH3464" s="67"/>
      <c r="AI3464" s="67"/>
      <c r="AJ3464" s="68"/>
      <c r="AK3464" s="68"/>
      <c r="AL3464" s="68"/>
      <c r="AM3464" s="67"/>
      <c r="AN3464" s="67"/>
      <c r="AO3464" s="67"/>
      <c r="AP3464" s="67"/>
      <c r="AQ3464" s="67"/>
      <c r="AR3464" s="67"/>
      <c r="AS3464" s="67"/>
      <c r="AT3464" s="67"/>
      <c r="AU3464" s="67"/>
      <c r="AV3464" s="67"/>
      <c r="AW3464" s="67"/>
      <c r="AX3464" s="68"/>
      <c r="AY3464" s="68"/>
      <c r="AZ3464" s="69"/>
      <c r="BA3464" s="70"/>
      <c r="BB3464" s="71"/>
      <c r="BC3464" s="54"/>
      <c r="BD3464" s="41">
        <v>6</v>
      </c>
      <c r="BE3464" s="52">
        <v>62</v>
      </c>
      <c r="BF3464" s="62">
        <v>6221</v>
      </c>
      <c r="BG3464" s="275"/>
    </row>
    <row r="3465" spans="1:59" s="63" customFormat="1" ht="12.75" x14ac:dyDescent="0.2">
      <c r="A3465" s="196">
        <v>6</v>
      </c>
      <c r="B3465" s="197" t="s">
        <v>1027</v>
      </c>
      <c r="C3465" s="208">
        <v>62</v>
      </c>
      <c r="D3465" s="209" t="s">
        <v>1039</v>
      </c>
      <c r="E3465" s="210">
        <v>6221</v>
      </c>
      <c r="F3465" s="211" t="s">
        <v>1048</v>
      </c>
      <c r="G3465" s="231"/>
      <c r="H3465" s="72" t="s">
        <v>47</v>
      </c>
      <c r="I3465" s="223"/>
      <c r="J3465" s="73"/>
      <c r="K3465" s="73"/>
      <c r="L3465" s="73"/>
      <c r="M3465" s="74"/>
      <c r="N3465" s="247"/>
      <c r="O3465" s="306"/>
      <c r="P3465" s="105"/>
      <c r="Q3465" s="75"/>
      <c r="R3465" s="75"/>
      <c r="S3465" s="75"/>
      <c r="T3465" s="75"/>
      <c r="U3465" s="75"/>
      <c r="V3465" s="75"/>
      <c r="W3465" s="75"/>
      <c r="X3465" s="75"/>
      <c r="Y3465" s="76">
        <f>IF(ISNUMBER(VLOOKUP(Y3467,P$7:W$7,MATCH(Y3467,P$7:W$7))),VLOOKUP(Y3467,P$7:W$7,MATCH(Y3467,P$7:W$7)),IF(N3469=0,"No Data",IF(Y3467&gt;0,"&lt;100",0)))</f>
        <v>10000</v>
      </c>
      <c r="Z3465" s="77">
        <f>IF(ISNUMBER(VLOOKUP(Z3469,P$7:W$7,MATCH(Z3469,P$7:W$7))),VLOOKUP(Z3469,P$7:W$7,MATCH(Z3469,P$7:W$7)),IF(N3469=0,"No Data",IF(Z3469&gt;0,"&lt;100",0)))</f>
        <v>10000</v>
      </c>
      <c r="AA3465" s="106">
        <f>IF(ISNUMBER(Z3465),Z3465,0)</f>
        <v>10000</v>
      </c>
      <c r="AB3465" s="75"/>
      <c r="AC3465" s="75"/>
      <c r="AD3465" s="75"/>
      <c r="AE3465" s="75"/>
      <c r="AF3465" s="75"/>
      <c r="AG3465" s="75"/>
      <c r="AH3465" s="75"/>
      <c r="AI3465" s="75"/>
      <c r="AJ3465" s="76">
        <f>IF(ISNUMBER(VLOOKUP(AJ3467,AB$7:AH$7,MATCH(AJ3467,AB$7:AH$7))),VLOOKUP(AJ3467,AB$7:AH$7,MATCH(AJ3467,AB$7:AH$7)),IF(N3469=0,"No Data",IF(AJ3467&gt;0,"&lt;50",0)))</f>
        <v>0</v>
      </c>
      <c r="AK3465" s="77">
        <f>IF(ISNUMBER(VLOOKUP(AK3469,AB$7:AH$7,MATCH(AK3469,AB$7:AH$7))),VLOOKUP(AK3469,AB$7:AH$7,MATCH(AK3469,AB$7:AH$7)),IF(N3469=0,"No Data",IF(AK3469&gt;0,"&lt;50",0)))</f>
        <v>0</v>
      </c>
      <c r="AL3465" s="106">
        <f>IF(ISNUMBER(AK3465),AK3465,0)</f>
        <v>0</v>
      </c>
      <c r="AM3465" s="75"/>
      <c r="AN3465" s="75"/>
      <c r="AO3465" s="75"/>
      <c r="AP3465" s="75"/>
      <c r="AQ3465" s="75"/>
      <c r="AR3465" s="75"/>
      <c r="AS3465" s="75"/>
      <c r="AT3465" s="75"/>
      <c r="AU3465" s="75"/>
      <c r="AV3465" s="75"/>
      <c r="AW3465" s="76">
        <f>IF(ISNUMBER(VLOOKUP(AW3467,AM$7:AU$7,MATCH(AW3467,AM$7:AU$7))),VLOOKUP(AW3467,AM$7:AU$7,MATCH(AW3467,AM$7:AU$7)),IF(N3469=0,"No Data",IF(AW3467&gt;0,"&lt;10",0)))</f>
        <v>500</v>
      </c>
      <c r="AX3465" s="77">
        <f>IF(ISNUMBER(VLOOKUP(AX3469,AM$7:AU$7,MATCH(AX3469,AM$7:AU$7))),VLOOKUP(AX3469,AM$7:AU$7,MATCH(AX3469,AM$7:AU$7)),IF(N3469=0,"No Data",IF(AX3469&gt;0,"&lt;10",0)))</f>
        <v>500</v>
      </c>
      <c r="AY3465" s="106">
        <f>IF(ISNUMBER(AX3465),AX3465,0)</f>
        <v>500</v>
      </c>
      <c r="AZ3465" s="79"/>
      <c r="BA3465" s="80"/>
      <c r="BB3465" s="71"/>
      <c r="BC3465" s="54"/>
      <c r="BD3465" s="41">
        <v>6</v>
      </c>
      <c r="BE3465" s="52">
        <v>62</v>
      </c>
      <c r="BF3465" s="62">
        <v>6221</v>
      </c>
      <c r="BG3465" s="276" t="s">
        <v>47</v>
      </c>
    </row>
    <row r="3466" spans="1:59" s="63" customFormat="1" ht="12.75" x14ac:dyDescent="0.2">
      <c r="A3466" s="196">
        <v>6</v>
      </c>
      <c r="B3466" s="197" t="s">
        <v>1027</v>
      </c>
      <c r="C3466" s="208">
        <v>62</v>
      </c>
      <c r="D3466" s="209" t="s">
        <v>1039</v>
      </c>
      <c r="E3466" s="210">
        <v>6221</v>
      </c>
      <c r="F3466" s="211" t="s">
        <v>1048</v>
      </c>
      <c r="G3466" s="231"/>
      <c r="H3466" s="81" t="s">
        <v>48</v>
      </c>
      <c r="I3466" s="223"/>
      <c r="J3466" s="73"/>
      <c r="K3466" s="73"/>
      <c r="L3466" s="73"/>
      <c r="M3466" s="74"/>
      <c r="N3466" s="247"/>
      <c r="O3466" s="306"/>
      <c r="P3466" s="105"/>
      <c r="Q3466" s="75"/>
      <c r="R3466" s="75"/>
      <c r="S3466" s="75"/>
      <c r="T3466" s="75"/>
      <c r="U3466" s="75"/>
      <c r="V3466" s="75"/>
      <c r="W3466" s="75"/>
      <c r="X3466" s="75"/>
      <c r="Y3466" s="82">
        <f>MIN(X3470:X3475)</f>
        <v>100</v>
      </c>
      <c r="Z3466" s="83"/>
      <c r="AA3466" s="83"/>
      <c r="AB3466" s="75"/>
      <c r="AC3466" s="75"/>
      <c r="AD3466" s="75"/>
      <c r="AE3466" s="75"/>
      <c r="AF3466" s="75"/>
      <c r="AG3466" s="75"/>
      <c r="AH3466" s="75"/>
      <c r="AI3466" s="75"/>
      <c r="AJ3466" s="82">
        <f>MIN(AI3470:AI3475)</f>
        <v>0</v>
      </c>
      <c r="AK3466" s="83"/>
      <c r="AL3466" s="83"/>
      <c r="AM3466" s="75"/>
      <c r="AN3466" s="75"/>
      <c r="AO3466" s="75"/>
      <c r="AP3466" s="75"/>
      <c r="AQ3466" s="75"/>
      <c r="AR3466" s="75"/>
      <c r="AS3466" s="75"/>
      <c r="AT3466" s="75"/>
      <c r="AU3466" s="75"/>
      <c r="AV3466" s="75"/>
      <c r="AW3466" s="82">
        <f>MIN(AV3470:AV3475)</f>
        <v>100</v>
      </c>
      <c r="AX3466" s="83"/>
      <c r="AY3466" s="83"/>
      <c r="AZ3466" s="79"/>
      <c r="BA3466" s="80"/>
      <c r="BB3466" s="71"/>
      <c r="BC3466" s="54"/>
      <c r="BD3466" s="41">
        <v>6</v>
      </c>
      <c r="BE3466" s="52">
        <v>62</v>
      </c>
      <c r="BF3466" s="62">
        <v>6221</v>
      </c>
      <c r="BG3466" s="278" t="s">
        <v>48</v>
      </c>
    </row>
    <row r="3467" spans="1:59" s="63" customFormat="1" ht="12.75" x14ac:dyDescent="0.2">
      <c r="A3467" s="196">
        <v>6</v>
      </c>
      <c r="B3467" s="197" t="s">
        <v>1027</v>
      </c>
      <c r="C3467" s="208">
        <v>62</v>
      </c>
      <c r="D3467" s="209" t="s">
        <v>1039</v>
      </c>
      <c r="E3467" s="210">
        <v>6221</v>
      </c>
      <c r="F3467" s="211" t="s">
        <v>1048</v>
      </c>
      <c r="G3467" s="231"/>
      <c r="H3467" s="81" t="s">
        <v>49</v>
      </c>
      <c r="I3467" s="223"/>
      <c r="J3467" s="73"/>
      <c r="K3467" s="73"/>
      <c r="L3467" s="73"/>
      <c r="M3467" s="74"/>
      <c r="N3467" s="247"/>
      <c r="O3467" s="306"/>
      <c r="P3467" s="105"/>
      <c r="Q3467" s="75"/>
      <c r="R3467" s="75"/>
      <c r="S3467" s="75"/>
      <c r="T3467" s="75"/>
      <c r="U3467" s="75"/>
      <c r="V3467" s="75"/>
      <c r="W3467" s="75"/>
      <c r="X3467" s="75"/>
      <c r="Y3467" s="84">
        <f>IF(ISNUMBER(AVERAGE(X3470:X3475)),AVERAGE(X3470:X3475),0)</f>
        <v>16700</v>
      </c>
      <c r="Z3467" s="83"/>
      <c r="AA3467" s="83"/>
      <c r="AB3467" s="75"/>
      <c r="AC3467" s="75"/>
      <c r="AD3467" s="75"/>
      <c r="AE3467" s="75"/>
      <c r="AF3467" s="75"/>
      <c r="AG3467" s="75"/>
      <c r="AH3467" s="75"/>
      <c r="AI3467" s="75"/>
      <c r="AJ3467" s="84">
        <f>IF(ISNUMBER(AVERAGE(AI3470:AI3475)),AVERAGE(AI3470:AI3475),0)</f>
        <v>0</v>
      </c>
      <c r="AK3467" s="83"/>
      <c r="AL3467" s="83"/>
      <c r="AM3467" s="75"/>
      <c r="AN3467" s="75"/>
      <c r="AO3467" s="75"/>
      <c r="AP3467" s="75"/>
      <c r="AQ3467" s="75"/>
      <c r="AR3467" s="75"/>
      <c r="AS3467" s="75"/>
      <c r="AT3467" s="75"/>
      <c r="AU3467" s="75"/>
      <c r="AV3467" s="75"/>
      <c r="AW3467" s="84">
        <f>IF(ISNUMBER(AVERAGE(AV3470:AV3475)),AVERAGE(AV3470:AV3475),0)</f>
        <v>650</v>
      </c>
      <c r="AX3467" s="83"/>
      <c r="AY3467" s="83"/>
      <c r="AZ3467" s="79"/>
      <c r="BA3467" s="80"/>
      <c r="BB3467" s="71"/>
      <c r="BC3467" s="54"/>
      <c r="BD3467" s="41">
        <v>6</v>
      </c>
      <c r="BE3467" s="52">
        <v>62</v>
      </c>
      <c r="BF3467" s="62">
        <v>6221</v>
      </c>
      <c r="BG3467" s="278" t="s">
        <v>49</v>
      </c>
    </row>
    <row r="3468" spans="1:59" s="63" customFormat="1" ht="12.75" x14ac:dyDescent="0.2">
      <c r="A3468" s="196">
        <v>6</v>
      </c>
      <c r="B3468" s="197" t="s">
        <v>1027</v>
      </c>
      <c r="C3468" s="208">
        <v>62</v>
      </c>
      <c r="D3468" s="209" t="s">
        <v>1039</v>
      </c>
      <c r="E3468" s="210">
        <v>6221</v>
      </c>
      <c r="F3468" s="211" t="s">
        <v>1048</v>
      </c>
      <c r="G3468" s="231"/>
      <c r="H3468" s="81" t="s">
        <v>50</v>
      </c>
      <c r="I3468" s="223"/>
      <c r="J3468" s="73"/>
      <c r="K3468" s="73"/>
      <c r="L3468" s="73"/>
      <c r="M3468" s="74"/>
      <c r="N3468" s="247"/>
      <c r="O3468" s="306"/>
      <c r="P3468" s="105"/>
      <c r="Q3468" s="75"/>
      <c r="R3468" s="75"/>
      <c r="S3468" s="75"/>
      <c r="T3468" s="75"/>
      <c r="U3468" s="75"/>
      <c r="V3468" s="75"/>
      <c r="W3468" s="75"/>
      <c r="X3468" s="75"/>
      <c r="Y3468" s="84">
        <f>MAX(X3470:X3475)</f>
        <v>25000</v>
      </c>
      <c r="Z3468" s="83"/>
      <c r="AA3468" s="83"/>
      <c r="AB3468" s="75"/>
      <c r="AC3468" s="75"/>
      <c r="AD3468" s="75"/>
      <c r="AE3468" s="75"/>
      <c r="AF3468" s="75"/>
      <c r="AG3468" s="75"/>
      <c r="AH3468" s="75"/>
      <c r="AI3468" s="75"/>
      <c r="AJ3468" s="84">
        <f>MAX(AI3470:AI3475)</f>
        <v>0</v>
      </c>
      <c r="AK3468" s="83"/>
      <c r="AL3468" s="83"/>
      <c r="AM3468" s="75"/>
      <c r="AN3468" s="75"/>
      <c r="AO3468" s="75"/>
      <c r="AP3468" s="75"/>
      <c r="AQ3468" s="75"/>
      <c r="AR3468" s="75"/>
      <c r="AS3468" s="75"/>
      <c r="AT3468" s="75"/>
      <c r="AU3468" s="75"/>
      <c r="AV3468" s="75"/>
      <c r="AW3468" s="84">
        <f>MAX(AV3470:AV3475)</f>
        <v>2500</v>
      </c>
      <c r="AX3468" s="83"/>
      <c r="AY3468" s="83"/>
      <c r="AZ3468" s="79"/>
      <c r="BA3468" s="80"/>
      <c r="BB3468" s="71"/>
      <c r="BC3468" s="54"/>
      <c r="BD3468" s="41">
        <v>6</v>
      </c>
      <c r="BE3468" s="52">
        <v>62</v>
      </c>
      <c r="BF3468" s="62">
        <v>6221</v>
      </c>
      <c r="BG3468" s="278" t="s">
        <v>50</v>
      </c>
    </row>
    <row r="3469" spans="1:59" s="63" customFormat="1" ht="12.75" x14ac:dyDescent="0.2">
      <c r="A3469" s="196">
        <v>6</v>
      </c>
      <c r="B3469" s="197" t="s">
        <v>1027</v>
      </c>
      <c r="C3469" s="208">
        <v>62</v>
      </c>
      <c r="D3469" s="209" t="s">
        <v>1039</v>
      </c>
      <c r="E3469" s="210">
        <v>6221</v>
      </c>
      <c r="F3469" s="211" t="s">
        <v>1048</v>
      </c>
      <c r="G3469" s="231"/>
      <c r="H3469" s="85" t="s">
        <v>51</v>
      </c>
      <c r="I3469" s="223"/>
      <c r="J3469" s="73"/>
      <c r="K3469" s="73"/>
      <c r="L3469" s="73"/>
      <c r="M3469" s="74"/>
      <c r="N3469" s="248">
        <f>SUM(N3470:N3475)</f>
        <v>6</v>
      </c>
      <c r="O3469" s="293">
        <f>SUM(O3470:O3475)</f>
        <v>0.99999999999999989</v>
      </c>
      <c r="P3469" s="292"/>
      <c r="Q3469" s="87"/>
      <c r="R3469" s="87"/>
      <c r="S3469" s="87"/>
      <c r="T3469" s="87"/>
      <c r="U3469" s="87"/>
      <c r="V3469" s="87"/>
      <c r="W3469" s="87"/>
      <c r="X3469" s="87"/>
      <c r="Y3469" s="88"/>
      <c r="Z3469" s="119">
        <f>SUM(Z3470:Z3475)</f>
        <v>16699.999999999996</v>
      </c>
      <c r="AA3469" s="120"/>
      <c r="AB3469" s="111"/>
      <c r="AC3469" s="111"/>
      <c r="AD3469" s="111"/>
      <c r="AE3469" s="111"/>
      <c r="AF3469" s="111"/>
      <c r="AG3469" s="111"/>
      <c r="AH3469" s="111"/>
      <c r="AI3469" s="111"/>
      <c r="AJ3469" s="120"/>
      <c r="AK3469" s="119">
        <f>SUM(AK3470:AK3475)</f>
        <v>0</v>
      </c>
      <c r="AL3469" s="120"/>
      <c r="AM3469" s="111"/>
      <c r="AN3469" s="111"/>
      <c r="AO3469" s="111"/>
      <c r="AP3469" s="111"/>
      <c r="AQ3469" s="111"/>
      <c r="AR3469" s="111"/>
      <c r="AS3469" s="111"/>
      <c r="AT3469" s="111"/>
      <c r="AU3469" s="111"/>
      <c r="AV3469" s="111"/>
      <c r="AW3469" s="120"/>
      <c r="AX3469" s="119">
        <f>SUM(AX3470:AX3475)</f>
        <v>649.99999999999989</v>
      </c>
      <c r="AY3469" s="88"/>
      <c r="AZ3469" s="79"/>
      <c r="BA3469" s="80"/>
      <c r="BB3469" s="71"/>
      <c r="BC3469" s="54"/>
      <c r="BD3469" s="41">
        <v>6</v>
      </c>
      <c r="BE3469" s="52">
        <v>62</v>
      </c>
      <c r="BF3469" s="62">
        <v>6221</v>
      </c>
      <c r="BG3469" s="279" t="s">
        <v>51</v>
      </c>
    </row>
    <row r="3470" spans="1:59" s="63" customFormat="1" ht="12.75" x14ac:dyDescent="0.2">
      <c r="A3470" s="196">
        <v>6</v>
      </c>
      <c r="B3470" s="197" t="s">
        <v>1027</v>
      </c>
      <c r="C3470" s="208">
        <v>62</v>
      </c>
      <c r="D3470" s="209" t="s">
        <v>1039</v>
      </c>
      <c r="E3470" s="210">
        <v>6221</v>
      </c>
      <c r="F3470" s="211" t="s">
        <v>1048</v>
      </c>
      <c r="G3470" s="231"/>
      <c r="H3470" s="89" t="s">
        <v>52</v>
      </c>
      <c r="I3470" s="90" t="s">
        <v>1041</v>
      </c>
      <c r="J3470" s="90"/>
      <c r="K3470" s="90" t="s">
        <v>73</v>
      </c>
      <c r="L3470" s="90" t="s">
        <v>69</v>
      </c>
      <c r="M3470" s="91"/>
      <c r="N3470" s="312">
        <v>1</v>
      </c>
      <c r="O3470" s="313">
        <f t="shared" ref="O3470:O3475" si="578">N3470/N$3469</f>
        <v>0.16666666666666666</v>
      </c>
      <c r="P3470" s="104"/>
      <c r="Q3470" s="92"/>
      <c r="R3470" s="92"/>
      <c r="S3470" s="92"/>
      <c r="T3470" s="92"/>
      <c r="U3470" s="92"/>
      <c r="V3470" s="92"/>
      <c r="W3470" s="92">
        <v>1</v>
      </c>
      <c r="X3470" s="109">
        <f t="shared" ref="X3470:X3475" si="579">P3470*P$7+Q3470*Q$7+R3470*R$7+S3470*S$7+T3470*T$7+U3470*U$7+V3470*V$7+W3470*W$7</f>
        <v>25000</v>
      </c>
      <c r="Y3470" s="83"/>
      <c r="Z3470" s="110">
        <f t="shared" ref="Z3470:Z3475" si="580">X3470*$O3470</f>
        <v>4166.6666666666661</v>
      </c>
      <c r="AA3470" s="111"/>
      <c r="AB3470" s="92"/>
      <c r="AC3470" s="92"/>
      <c r="AD3470" s="92"/>
      <c r="AE3470" s="92"/>
      <c r="AF3470" s="92"/>
      <c r="AG3470" s="92"/>
      <c r="AH3470" s="92"/>
      <c r="AI3470" s="109">
        <f t="shared" ref="AI3470:AI3475" si="581">AB3470*AB$7+AC3470*AC$7+AD3470*AD$7+AE3470*AE$7+AF3470*AF$7+AG3470*AG$7+AH3470*AH$7</f>
        <v>0</v>
      </c>
      <c r="AJ3470" s="83"/>
      <c r="AK3470" s="110">
        <f t="shared" ref="AK3470:AK3475" si="582">AI3470*$O3470</f>
        <v>0</v>
      </c>
      <c r="AL3470" s="111"/>
      <c r="AM3470" s="92"/>
      <c r="AN3470" s="92"/>
      <c r="AO3470" s="92"/>
      <c r="AP3470" s="92">
        <v>1</v>
      </c>
      <c r="AQ3470" s="92"/>
      <c r="AR3470" s="92"/>
      <c r="AS3470" s="92"/>
      <c r="AT3470" s="92"/>
      <c r="AU3470" s="92"/>
      <c r="AV3470" s="109">
        <f t="shared" ref="AV3470:AV3475" si="583">AM3470*AM$7+AN3470*AN$7+AO3470*AO$7+AP3470*AP$7+AQ3470*AQ$7+AR3470*AR$7+AS3470*AS$7+AT3470*AT$7+AU3470*AU$7</f>
        <v>100</v>
      </c>
      <c r="AW3470" s="75"/>
      <c r="AX3470" s="110">
        <f t="shared" ref="AX3470:AX3475" si="584">AV3470*$O3470</f>
        <v>16.666666666666664</v>
      </c>
      <c r="AY3470" s="111"/>
      <c r="AZ3470" s="93"/>
      <c r="BA3470" s="94" t="s">
        <v>131</v>
      </c>
      <c r="BB3470" s="71"/>
      <c r="BC3470" s="54"/>
      <c r="BD3470" s="41">
        <v>6</v>
      </c>
      <c r="BE3470" s="52">
        <v>62</v>
      </c>
      <c r="BF3470" s="62">
        <v>6221</v>
      </c>
      <c r="BG3470" s="280" t="s">
        <v>52</v>
      </c>
    </row>
    <row r="3471" spans="1:59" s="63" customFormat="1" ht="12.75" x14ac:dyDescent="0.2">
      <c r="A3471" s="196">
        <v>6</v>
      </c>
      <c r="B3471" s="197" t="s">
        <v>1027</v>
      </c>
      <c r="C3471" s="208">
        <v>62</v>
      </c>
      <c r="D3471" s="209" t="s">
        <v>1039</v>
      </c>
      <c r="E3471" s="210">
        <v>6221</v>
      </c>
      <c r="F3471" s="211" t="s">
        <v>1048</v>
      </c>
      <c r="G3471" s="231"/>
      <c r="H3471" s="89"/>
      <c r="I3471" s="90" t="s">
        <v>597</v>
      </c>
      <c r="J3471" s="90"/>
      <c r="K3471" s="90" t="s">
        <v>73</v>
      </c>
      <c r="L3471" s="90" t="s">
        <v>69</v>
      </c>
      <c r="M3471" s="91"/>
      <c r="N3471" s="312">
        <v>1</v>
      </c>
      <c r="O3471" s="313">
        <f t="shared" si="578"/>
        <v>0.16666666666666666</v>
      </c>
      <c r="P3471" s="104"/>
      <c r="Q3471" s="92"/>
      <c r="R3471" s="92"/>
      <c r="S3471" s="92"/>
      <c r="T3471" s="92"/>
      <c r="U3471" s="92"/>
      <c r="V3471" s="92"/>
      <c r="W3471" s="92">
        <v>1</v>
      </c>
      <c r="X3471" s="109">
        <f t="shared" si="579"/>
        <v>25000</v>
      </c>
      <c r="Y3471" s="83"/>
      <c r="Z3471" s="110">
        <f t="shared" si="580"/>
        <v>4166.6666666666661</v>
      </c>
      <c r="AA3471" s="111"/>
      <c r="AB3471" s="92"/>
      <c r="AC3471" s="92"/>
      <c r="AD3471" s="92"/>
      <c r="AE3471" s="92"/>
      <c r="AF3471" s="92"/>
      <c r="AG3471" s="92"/>
      <c r="AH3471" s="92"/>
      <c r="AI3471" s="109">
        <f t="shared" si="581"/>
        <v>0</v>
      </c>
      <c r="AJ3471" s="83"/>
      <c r="AK3471" s="110">
        <f t="shared" si="582"/>
        <v>0</v>
      </c>
      <c r="AL3471" s="111"/>
      <c r="AM3471" s="92"/>
      <c r="AN3471" s="92"/>
      <c r="AO3471" s="92"/>
      <c r="AP3471" s="92">
        <v>1</v>
      </c>
      <c r="AQ3471" s="92"/>
      <c r="AR3471" s="92"/>
      <c r="AS3471" s="92"/>
      <c r="AT3471" s="92"/>
      <c r="AU3471" s="92"/>
      <c r="AV3471" s="109">
        <f t="shared" si="583"/>
        <v>100</v>
      </c>
      <c r="AW3471" s="75"/>
      <c r="AX3471" s="110">
        <f t="shared" si="584"/>
        <v>16.666666666666664</v>
      </c>
      <c r="AY3471" s="111"/>
      <c r="AZ3471" s="93"/>
      <c r="BA3471" s="94" t="s">
        <v>131</v>
      </c>
      <c r="BB3471" s="71"/>
      <c r="BC3471" s="54"/>
      <c r="BD3471" s="41">
        <v>6</v>
      </c>
      <c r="BE3471" s="52">
        <v>62</v>
      </c>
      <c r="BF3471" s="62">
        <v>6221</v>
      </c>
      <c r="BG3471" s="280" t="s">
        <v>52</v>
      </c>
    </row>
    <row r="3472" spans="1:59" s="63" customFormat="1" ht="12.75" x14ac:dyDescent="0.2">
      <c r="A3472" s="196">
        <v>6</v>
      </c>
      <c r="B3472" s="197" t="s">
        <v>1027</v>
      </c>
      <c r="C3472" s="208">
        <v>62</v>
      </c>
      <c r="D3472" s="209" t="s">
        <v>1039</v>
      </c>
      <c r="E3472" s="210">
        <v>6221</v>
      </c>
      <c r="F3472" s="211" t="s">
        <v>1048</v>
      </c>
      <c r="G3472" s="231"/>
      <c r="H3472" s="89"/>
      <c r="I3472" s="90" t="s">
        <v>1042</v>
      </c>
      <c r="J3472" s="90"/>
      <c r="K3472" s="90" t="s">
        <v>73</v>
      </c>
      <c r="L3472" s="90" t="s">
        <v>69</v>
      </c>
      <c r="M3472" s="91"/>
      <c r="N3472" s="312">
        <v>1</v>
      </c>
      <c r="O3472" s="313">
        <f t="shared" si="578"/>
        <v>0.16666666666666666</v>
      </c>
      <c r="P3472" s="104"/>
      <c r="Q3472" s="92"/>
      <c r="R3472" s="92"/>
      <c r="S3472" s="92"/>
      <c r="T3472" s="92"/>
      <c r="U3472" s="92"/>
      <c r="V3472" s="92"/>
      <c r="W3472" s="92">
        <v>1</v>
      </c>
      <c r="X3472" s="109">
        <f t="shared" si="579"/>
        <v>25000</v>
      </c>
      <c r="Y3472" s="83"/>
      <c r="Z3472" s="110">
        <f t="shared" si="580"/>
        <v>4166.6666666666661</v>
      </c>
      <c r="AA3472" s="111"/>
      <c r="AB3472" s="92"/>
      <c r="AC3472" s="92"/>
      <c r="AD3472" s="92"/>
      <c r="AE3472" s="92"/>
      <c r="AF3472" s="92"/>
      <c r="AG3472" s="92"/>
      <c r="AH3472" s="92"/>
      <c r="AI3472" s="109">
        <f t="shared" si="581"/>
        <v>0</v>
      </c>
      <c r="AJ3472" s="83"/>
      <c r="AK3472" s="110">
        <f t="shared" si="582"/>
        <v>0</v>
      </c>
      <c r="AL3472" s="111"/>
      <c r="AM3472" s="92"/>
      <c r="AN3472" s="92"/>
      <c r="AO3472" s="92"/>
      <c r="AP3472" s="92">
        <v>1</v>
      </c>
      <c r="AQ3472" s="92"/>
      <c r="AR3472" s="92"/>
      <c r="AS3472" s="92"/>
      <c r="AT3472" s="92"/>
      <c r="AU3472" s="92"/>
      <c r="AV3472" s="109">
        <f t="shared" si="583"/>
        <v>100</v>
      </c>
      <c r="AW3472" s="75"/>
      <c r="AX3472" s="110">
        <f t="shared" si="584"/>
        <v>16.666666666666664</v>
      </c>
      <c r="AY3472" s="111"/>
      <c r="AZ3472" s="93"/>
      <c r="BA3472" s="94" t="s">
        <v>131</v>
      </c>
      <c r="BB3472" s="71"/>
      <c r="BC3472" s="54"/>
      <c r="BD3472" s="41">
        <v>6</v>
      </c>
      <c r="BE3472" s="52">
        <v>62</v>
      </c>
      <c r="BF3472" s="62">
        <v>6221</v>
      </c>
      <c r="BG3472" s="280" t="s">
        <v>52</v>
      </c>
    </row>
    <row r="3473" spans="1:59" s="63" customFormat="1" ht="12.75" x14ac:dyDescent="0.2">
      <c r="A3473" s="196">
        <v>6</v>
      </c>
      <c r="B3473" s="197" t="s">
        <v>1027</v>
      </c>
      <c r="C3473" s="208">
        <v>62</v>
      </c>
      <c r="D3473" s="209" t="s">
        <v>1039</v>
      </c>
      <c r="E3473" s="210">
        <v>6221</v>
      </c>
      <c r="F3473" s="211" t="s">
        <v>1048</v>
      </c>
      <c r="G3473" s="231"/>
      <c r="H3473" s="89"/>
      <c r="I3473" s="90" t="s">
        <v>1049</v>
      </c>
      <c r="J3473" s="90"/>
      <c r="K3473" s="90" t="s">
        <v>64</v>
      </c>
      <c r="L3473" s="90" t="s">
        <v>191</v>
      </c>
      <c r="M3473" s="91"/>
      <c r="N3473" s="312">
        <v>1</v>
      </c>
      <c r="O3473" s="313">
        <f t="shared" si="578"/>
        <v>0.16666666666666666</v>
      </c>
      <c r="P3473" s="104">
        <v>1</v>
      </c>
      <c r="Q3473" s="92"/>
      <c r="R3473" s="92"/>
      <c r="S3473" s="92"/>
      <c r="T3473" s="92"/>
      <c r="U3473" s="92"/>
      <c r="V3473" s="92"/>
      <c r="W3473" s="92"/>
      <c r="X3473" s="109">
        <f t="shared" si="579"/>
        <v>100</v>
      </c>
      <c r="Y3473" s="83"/>
      <c r="Z3473" s="110">
        <f t="shared" si="580"/>
        <v>16.666666666666664</v>
      </c>
      <c r="AA3473" s="111"/>
      <c r="AB3473" s="92"/>
      <c r="AC3473" s="92"/>
      <c r="AD3473" s="92"/>
      <c r="AE3473" s="92"/>
      <c r="AF3473" s="92"/>
      <c r="AG3473" s="92"/>
      <c r="AH3473" s="92"/>
      <c r="AI3473" s="109">
        <f t="shared" si="581"/>
        <v>0</v>
      </c>
      <c r="AJ3473" s="83"/>
      <c r="AK3473" s="110">
        <f t="shared" si="582"/>
        <v>0</v>
      </c>
      <c r="AL3473" s="111"/>
      <c r="AM3473" s="92"/>
      <c r="AN3473" s="92"/>
      <c r="AO3473" s="92"/>
      <c r="AP3473" s="92"/>
      <c r="AQ3473" s="92"/>
      <c r="AR3473" s="92"/>
      <c r="AS3473" s="92">
        <v>1</v>
      </c>
      <c r="AT3473" s="92"/>
      <c r="AU3473" s="92"/>
      <c r="AV3473" s="109">
        <f t="shared" si="583"/>
        <v>1000</v>
      </c>
      <c r="AW3473" s="75"/>
      <c r="AX3473" s="110">
        <f t="shared" si="584"/>
        <v>166.66666666666666</v>
      </c>
      <c r="AY3473" s="111"/>
      <c r="AZ3473" s="93"/>
      <c r="BA3473" s="94" t="s">
        <v>131</v>
      </c>
      <c r="BB3473" s="71"/>
      <c r="BC3473" s="54"/>
      <c r="BD3473" s="41">
        <v>6</v>
      </c>
      <c r="BE3473" s="52">
        <v>62</v>
      </c>
      <c r="BF3473" s="62">
        <v>6221</v>
      </c>
      <c r="BG3473" s="280" t="s">
        <v>52</v>
      </c>
    </row>
    <row r="3474" spans="1:59" s="63" customFormat="1" ht="12.75" x14ac:dyDescent="0.2">
      <c r="A3474" s="196">
        <v>6</v>
      </c>
      <c r="B3474" s="197" t="s">
        <v>1027</v>
      </c>
      <c r="C3474" s="208">
        <v>62</v>
      </c>
      <c r="D3474" s="209" t="s">
        <v>1039</v>
      </c>
      <c r="E3474" s="210">
        <v>6221</v>
      </c>
      <c r="F3474" s="211" t="s">
        <v>1048</v>
      </c>
      <c r="G3474" s="231"/>
      <c r="H3474" s="89"/>
      <c r="I3474" s="90" t="s">
        <v>958</v>
      </c>
      <c r="J3474" s="90"/>
      <c r="K3474" s="90" t="s">
        <v>64</v>
      </c>
      <c r="L3474" s="90" t="s">
        <v>119</v>
      </c>
      <c r="M3474" s="91"/>
      <c r="N3474" s="312">
        <v>1</v>
      </c>
      <c r="O3474" s="313">
        <f t="shared" si="578"/>
        <v>0.16666666666666666</v>
      </c>
      <c r="P3474" s="104">
        <v>1</v>
      </c>
      <c r="Q3474" s="92"/>
      <c r="R3474" s="92"/>
      <c r="S3474" s="92"/>
      <c r="T3474" s="92"/>
      <c r="U3474" s="92"/>
      <c r="V3474" s="92"/>
      <c r="W3474" s="92"/>
      <c r="X3474" s="109">
        <f t="shared" si="579"/>
        <v>100</v>
      </c>
      <c r="Y3474" s="83"/>
      <c r="Z3474" s="110">
        <f t="shared" si="580"/>
        <v>16.666666666666664</v>
      </c>
      <c r="AA3474" s="111"/>
      <c r="AB3474" s="92"/>
      <c r="AC3474" s="92"/>
      <c r="AD3474" s="92"/>
      <c r="AE3474" s="92"/>
      <c r="AF3474" s="92"/>
      <c r="AG3474" s="92"/>
      <c r="AH3474" s="92"/>
      <c r="AI3474" s="109">
        <f t="shared" si="581"/>
        <v>0</v>
      </c>
      <c r="AJ3474" s="83"/>
      <c r="AK3474" s="110">
        <f t="shared" si="582"/>
        <v>0</v>
      </c>
      <c r="AL3474" s="111"/>
      <c r="AM3474" s="92"/>
      <c r="AN3474" s="92"/>
      <c r="AO3474" s="92"/>
      <c r="AP3474" s="92"/>
      <c r="AQ3474" s="92"/>
      <c r="AR3474" s="92"/>
      <c r="AS3474" s="92"/>
      <c r="AT3474" s="92">
        <v>1</v>
      </c>
      <c r="AU3474" s="92"/>
      <c r="AV3474" s="109">
        <f t="shared" si="583"/>
        <v>2500</v>
      </c>
      <c r="AW3474" s="75"/>
      <c r="AX3474" s="110">
        <f t="shared" si="584"/>
        <v>416.66666666666663</v>
      </c>
      <c r="AY3474" s="111"/>
      <c r="AZ3474" s="93"/>
      <c r="BA3474" s="94" t="s">
        <v>131</v>
      </c>
      <c r="BB3474" s="71"/>
      <c r="BC3474" s="54"/>
      <c r="BD3474" s="41">
        <v>6</v>
      </c>
      <c r="BE3474" s="52">
        <v>62</v>
      </c>
      <c r="BF3474" s="62">
        <v>6221</v>
      </c>
      <c r="BG3474" s="280" t="s">
        <v>52</v>
      </c>
    </row>
    <row r="3475" spans="1:59" s="63" customFormat="1" ht="12.75" x14ac:dyDescent="0.2">
      <c r="A3475" s="196">
        <v>6</v>
      </c>
      <c r="B3475" s="197" t="s">
        <v>1027</v>
      </c>
      <c r="C3475" s="208">
        <v>62</v>
      </c>
      <c r="D3475" s="209" t="s">
        <v>1039</v>
      </c>
      <c r="E3475" s="210">
        <v>6221</v>
      </c>
      <c r="F3475" s="211" t="s">
        <v>1048</v>
      </c>
      <c r="G3475" s="231"/>
      <c r="H3475" s="89"/>
      <c r="I3475" s="90" t="s">
        <v>1050</v>
      </c>
      <c r="J3475" s="90"/>
      <c r="K3475" s="90" t="s">
        <v>73</v>
      </c>
      <c r="L3475" s="90" t="s">
        <v>69</v>
      </c>
      <c r="M3475" s="91"/>
      <c r="N3475" s="312">
        <v>1</v>
      </c>
      <c r="O3475" s="313">
        <f t="shared" si="578"/>
        <v>0.16666666666666666</v>
      </c>
      <c r="P3475" s="104"/>
      <c r="Q3475" s="92"/>
      <c r="R3475" s="92"/>
      <c r="S3475" s="92"/>
      <c r="T3475" s="92"/>
      <c r="U3475" s="92"/>
      <c r="V3475" s="92"/>
      <c r="W3475" s="92">
        <v>1</v>
      </c>
      <c r="X3475" s="109">
        <f t="shared" si="579"/>
        <v>25000</v>
      </c>
      <c r="Y3475" s="83"/>
      <c r="Z3475" s="110">
        <f t="shared" si="580"/>
        <v>4166.6666666666661</v>
      </c>
      <c r="AA3475" s="111"/>
      <c r="AB3475" s="92"/>
      <c r="AC3475" s="92"/>
      <c r="AD3475" s="92"/>
      <c r="AE3475" s="92"/>
      <c r="AF3475" s="92"/>
      <c r="AG3475" s="92"/>
      <c r="AH3475" s="92"/>
      <c r="AI3475" s="109">
        <f t="shared" si="581"/>
        <v>0</v>
      </c>
      <c r="AJ3475" s="83"/>
      <c r="AK3475" s="110">
        <f t="shared" si="582"/>
        <v>0</v>
      </c>
      <c r="AL3475" s="111"/>
      <c r="AM3475" s="92"/>
      <c r="AN3475" s="92"/>
      <c r="AO3475" s="92"/>
      <c r="AP3475" s="92">
        <v>1</v>
      </c>
      <c r="AQ3475" s="92"/>
      <c r="AR3475" s="92"/>
      <c r="AS3475" s="92"/>
      <c r="AT3475" s="92"/>
      <c r="AU3475" s="92"/>
      <c r="AV3475" s="109">
        <f t="shared" si="583"/>
        <v>100</v>
      </c>
      <c r="AW3475" s="75"/>
      <c r="AX3475" s="110">
        <f t="shared" si="584"/>
        <v>16.666666666666664</v>
      </c>
      <c r="AY3475" s="111"/>
      <c r="AZ3475" s="93"/>
      <c r="BA3475" s="94" t="s">
        <v>131</v>
      </c>
      <c r="BB3475" s="71"/>
      <c r="BC3475" s="54"/>
      <c r="BD3475" s="41">
        <v>6</v>
      </c>
      <c r="BE3475" s="52">
        <v>62</v>
      </c>
      <c r="BF3475" s="62">
        <v>6221</v>
      </c>
      <c r="BG3475" s="280" t="s">
        <v>52</v>
      </c>
    </row>
    <row r="3476" spans="1:59" s="63" customFormat="1" ht="12.75" x14ac:dyDescent="0.2">
      <c r="A3476" s="196">
        <v>6</v>
      </c>
      <c r="B3476" s="197" t="s">
        <v>1027</v>
      </c>
      <c r="C3476" s="208">
        <v>62</v>
      </c>
      <c r="D3476" s="209" t="s">
        <v>1039</v>
      </c>
      <c r="E3476" s="210">
        <v>6221</v>
      </c>
      <c r="F3476" s="211" t="s">
        <v>1048</v>
      </c>
      <c r="G3476" s="231"/>
      <c r="H3476" s="65"/>
      <c r="I3476" s="222"/>
      <c r="J3476" s="66"/>
      <c r="K3476" s="66"/>
      <c r="L3476" s="66"/>
      <c r="M3476" s="64"/>
      <c r="N3476" s="304"/>
      <c r="O3476" s="305"/>
      <c r="P3476" s="127"/>
      <c r="Q3476" s="67"/>
      <c r="R3476" s="67"/>
      <c r="S3476" s="67"/>
      <c r="T3476" s="67"/>
      <c r="U3476" s="67"/>
      <c r="V3476" s="67"/>
      <c r="W3476" s="67"/>
      <c r="X3476" s="67"/>
      <c r="Y3476" s="68"/>
      <c r="Z3476" s="68"/>
      <c r="AA3476" s="68"/>
      <c r="AB3476" s="67"/>
      <c r="AC3476" s="67"/>
      <c r="AD3476" s="67"/>
      <c r="AE3476" s="67"/>
      <c r="AF3476" s="67"/>
      <c r="AG3476" s="67"/>
      <c r="AH3476" s="67"/>
      <c r="AI3476" s="67"/>
      <c r="AJ3476" s="68"/>
      <c r="AK3476" s="68"/>
      <c r="AL3476" s="68"/>
      <c r="AM3476" s="67"/>
      <c r="AN3476" s="67"/>
      <c r="AO3476" s="67"/>
      <c r="AP3476" s="67"/>
      <c r="AQ3476" s="67"/>
      <c r="AR3476" s="67"/>
      <c r="AS3476" s="67"/>
      <c r="AT3476" s="67"/>
      <c r="AU3476" s="67"/>
      <c r="AV3476" s="67"/>
      <c r="AW3476" s="67"/>
      <c r="AX3476" s="68"/>
      <c r="AY3476" s="68"/>
      <c r="AZ3476" s="69"/>
      <c r="BA3476" s="70"/>
      <c r="BB3476" s="71"/>
      <c r="BC3476" s="54"/>
      <c r="BD3476" s="41">
        <v>6</v>
      </c>
      <c r="BE3476" s="52">
        <v>62</v>
      </c>
      <c r="BF3476" s="62">
        <v>6221</v>
      </c>
      <c r="BG3476" s="275"/>
    </row>
    <row r="3477" spans="1:59" s="63" customFormat="1" ht="12.75" x14ac:dyDescent="0.2">
      <c r="A3477" s="196">
        <v>6</v>
      </c>
      <c r="B3477" s="197" t="s">
        <v>1027</v>
      </c>
      <c r="C3477" s="208">
        <v>62</v>
      </c>
      <c r="D3477" s="209" t="s">
        <v>1039</v>
      </c>
      <c r="E3477" s="210">
        <v>6221</v>
      </c>
      <c r="F3477" s="211" t="s">
        <v>1048</v>
      </c>
      <c r="G3477" s="230"/>
      <c r="H3477" s="56"/>
      <c r="I3477" s="221"/>
      <c r="J3477" s="57"/>
      <c r="K3477" s="57"/>
      <c r="L3477" s="57"/>
      <c r="M3477" s="55"/>
      <c r="N3477" s="303"/>
      <c r="O3477" s="245"/>
      <c r="P3477" s="122"/>
      <c r="Q3477" s="58"/>
      <c r="R3477" s="58"/>
      <c r="S3477" s="58"/>
      <c r="T3477" s="58"/>
      <c r="U3477" s="58"/>
      <c r="V3477" s="58"/>
      <c r="W3477" s="58"/>
      <c r="X3477" s="58"/>
      <c r="Y3477" s="59"/>
      <c r="Z3477" s="59"/>
      <c r="AA3477" s="59"/>
      <c r="AB3477" s="58"/>
      <c r="AC3477" s="58"/>
      <c r="AD3477" s="58"/>
      <c r="AE3477" s="58"/>
      <c r="AF3477" s="58"/>
      <c r="AG3477" s="58"/>
      <c r="AH3477" s="58"/>
      <c r="AI3477" s="58"/>
      <c r="AJ3477" s="59"/>
      <c r="AK3477" s="59"/>
      <c r="AL3477" s="59"/>
      <c r="AM3477" s="58"/>
      <c r="AN3477" s="58"/>
      <c r="AO3477" s="58"/>
      <c r="AP3477" s="58"/>
      <c r="AQ3477" s="58"/>
      <c r="AR3477" s="58"/>
      <c r="AS3477" s="58"/>
      <c r="AT3477" s="58"/>
      <c r="AU3477" s="58"/>
      <c r="AV3477" s="58"/>
      <c r="AW3477" s="58"/>
      <c r="AX3477" s="59"/>
      <c r="AY3477" s="59"/>
      <c r="AZ3477" s="60"/>
      <c r="BA3477" s="61"/>
      <c r="BB3477" s="54"/>
      <c r="BC3477" s="54"/>
      <c r="BD3477" s="41">
        <v>6</v>
      </c>
      <c r="BE3477" s="52">
        <v>62</v>
      </c>
      <c r="BF3477" s="62">
        <v>6221</v>
      </c>
      <c r="BG3477" s="274"/>
    </row>
    <row r="3478" spans="1:59" x14ac:dyDescent="0.25">
      <c r="A3478" s="196">
        <v>6</v>
      </c>
      <c r="B3478" s="197" t="s">
        <v>1027</v>
      </c>
      <c r="C3478" s="208">
        <v>62</v>
      </c>
      <c r="D3478" s="209" t="s">
        <v>1039</v>
      </c>
      <c r="E3478" s="212">
        <v>6222</v>
      </c>
      <c r="F3478" s="213" t="s">
        <v>1051</v>
      </c>
      <c r="G3478" s="234"/>
      <c r="H3478" s="138"/>
      <c r="I3478" s="224"/>
      <c r="J3478" s="98"/>
      <c r="K3478" s="98"/>
      <c r="L3478" s="98"/>
      <c r="M3478" s="137"/>
      <c r="N3478" s="322"/>
      <c r="O3478" s="323"/>
      <c r="P3478" s="139"/>
      <c r="Q3478" s="139"/>
      <c r="R3478" s="139"/>
      <c r="S3478" s="139"/>
      <c r="T3478" s="139"/>
      <c r="U3478" s="139"/>
      <c r="V3478" s="139"/>
      <c r="W3478" s="139"/>
      <c r="X3478" s="139"/>
      <c r="Y3478" s="100"/>
      <c r="Z3478" s="125"/>
      <c r="AA3478" s="125"/>
      <c r="AB3478" s="139"/>
      <c r="AC3478" s="139"/>
      <c r="AD3478" s="139"/>
      <c r="AE3478" s="139"/>
      <c r="AF3478" s="139"/>
      <c r="AG3478" s="139"/>
      <c r="AH3478" s="139"/>
      <c r="AI3478" s="139"/>
      <c r="AJ3478" s="100"/>
      <c r="AK3478" s="125"/>
      <c r="AL3478" s="125"/>
      <c r="AM3478" s="139"/>
      <c r="AN3478" s="139"/>
      <c r="AO3478" s="139"/>
      <c r="AP3478" s="139"/>
      <c r="AQ3478" s="139"/>
      <c r="AR3478" s="139"/>
      <c r="AS3478" s="139"/>
      <c r="AT3478" s="139"/>
      <c r="AU3478" s="139"/>
      <c r="AV3478" s="139"/>
      <c r="AW3478" s="99"/>
      <c r="AX3478" s="125"/>
      <c r="AY3478" s="100"/>
      <c r="AZ3478" s="140"/>
      <c r="BA3478" s="141"/>
      <c r="BB3478" s="136"/>
      <c r="BC3478" s="136"/>
      <c r="BD3478" s="41">
        <v>6</v>
      </c>
      <c r="BE3478" s="52">
        <v>62</v>
      </c>
      <c r="BF3478" s="103">
        <v>6222</v>
      </c>
      <c r="BG3478" s="283"/>
    </row>
    <row r="3479" spans="1:59" s="63" customFormat="1" ht="12.75" x14ac:dyDescent="0.2">
      <c r="A3479" s="196">
        <v>6</v>
      </c>
      <c r="B3479" s="197" t="s">
        <v>1027</v>
      </c>
      <c r="C3479" s="208">
        <v>62</v>
      </c>
      <c r="D3479" s="209" t="s">
        <v>1039</v>
      </c>
      <c r="E3479" s="212">
        <v>6222</v>
      </c>
      <c r="F3479" s="213" t="s">
        <v>1051</v>
      </c>
      <c r="G3479" s="232"/>
      <c r="H3479" s="97"/>
      <c r="I3479" s="224"/>
      <c r="J3479" s="98"/>
      <c r="K3479" s="98"/>
      <c r="L3479" s="98"/>
      <c r="M3479" s="96"/>
      <c r="N3479" s="307"/>
      <c r="O3479" s="246"/>
      <c r="P3479" s="124"/>
      <c r="Q3479" s="99"/>
      <c r="R3479" s="99"/>
      <c r="S3479" s="99"/>
      <c r="T3479" s="99"/>
      <c r="U3479" s="99"/>
      <c r="V3479" s="99"/>
      <c r="W3479" s="99"/>
      <c r="X3479" s="99"/>
      <c r="Y3479" s="100"/>
      <c r="Z3479" s="100"/>
      <c r="AA3479" s="100"/>
      <c r="AB3479" s="99"/>
      <c r="AC3479" s="99"/>
      <c r="AD3479" s="99"/>
      <c r="AE3479" s="99"/>
      <c r="AF3479" s="99"/>
      <c r="AG3479" s="99"/>
      <c r="AH3479" s="99"/>
      <c r="AI3479" s="99"/>
      <c r="AJ3479" s="100"/>
      <c r="AK3479" s="100"/>
      <c r="AL3479" s="100"/>
      <c r="AM3479" s="99"/>
      <c r="AN3479" s="99"/>
      <c r="AO3479" s="99"/>
      <c r="AP3479" s="99"/>
      <c r="AQ3479" s="99"/>
      <c r="AR3479" s="99"/>
      <c r="AS3479" s="99"/>
      <c r="AT3479" s="99"/>
      <c r="AU3479" s="99"/>
      <c r="AV3479" s="99"/>
      <c r="AW3479" s="99"/>
      <c r="AX3479" s="100"/>
      <c r="AY3479" s="100"/>
      <c r="AZ3479" s="101"/>
      <c r="BA3479" s="102"/>
      <c r="BB3479" s="95"/>
      <c r="BC3479" s="95"/>
      <c r="BD3479" s="41">
        <v>6</v>
      </c>
      <c r="BE3479" s="52">
        <v>62</v>
      </c>
      <c r="BF3479" s="103">
        <v>6222</v>
      </c>
      <c r="BG3479" s="277"/>
    </row>
    <row r="3480" spans="1:59" s="63" customFormat="1" ht="12.75" x14ac:dyDescent="0.2">
      <c r="A3480" s="196">
        <v>6</v>
      </c>
      <c r="B3480" s="197" t="s">
        <v>1027</v>
      </c>
      <c r="C3480" s="208">
        <v>62</v>
      </c>
      <c r="D3480" s="209" t="s">
        <v>1039</v>
      </c>
      <c r="E3480" s="212">
        <v>6222</v>
      </c>
      <c r="F3480" s="213" t="s">
        <v>1051</v>
      </c>
      <c r="G3480" s="231"/>
      <c r="H3480" s="65"/>
      <c r="I3480" s="222"/>
      <c r="J3480" s="66"/>
      <c r="K3480" s="66"/>
      <c r="L3480" s="66"/>
      <c r="M3480" s="64"/>
      <c r="N3480" s="304"/>
      <c r="O3480" s="305"/>
      <c r="P3480" s="127"/>
      <c r="Q3480" s="67"/>
      <c r="R3480" s="67"/>
      <c r="S3480" s="67"/>
      <c r="T3480" s="67"/>
      <c r="U3480" s="67"/>
      <c r="V3480" s="67"/>
      <c r="W3480" s="67"/>
      <c r="X3480" s="67"/>
      <c r="Y3480" s="68"/>
      <c r="Z3480" s="68"/>
      <c r="AA3480" s="68"/>
      <c r="AB3480" s="67"/>
      <c r="AC3480" s="67"/>
      <c r="AD3480" s="67"/>
      <c r="AE3480" s="67"/>
      <c r="AF3480" s="67"/>
      <c r="AG3480" s="67"/>
      <c r="AH3480" s="67"/>
      <c r="AI3480" s="67"/>
      <c r="AJ3480" s="68"/>
      <c r="AK3480" s="68"/>
      <c r="AL3480" s="68"/>
      <c r="AM3480" s="67"/>
      <c r="AN3480" s="67"/>
      <c r="AO3480" s="67"/>
      <c r="AP3480" s="67"/>
      <c r="AQ3480" s="67"/>
      <c r="AR3480" s="67"/>
      <c r="AS3480" s="67"/>
      <c r="AT3480" s="67"/>
      <c r="AU3480" s="67"/>
      <c r="AV3480" s="67"/>
      <c r="AW3480" s="67"/>
      <c r="AX3480" s="68"/>
      <c r="AY3480" s="68"/>
      <c r="AZ3480" s="69"/>
      <c r="BA3480" s="70"/>
      <c r="BB3480" s="71"/>
      <c r="BC3480" s="95"/>
      <c r="BD3480" s="41">
        <v>6</v>
      </c>
      <c r="BE3480" s="52">
        <v>62</v>
      </c>
      <c r="BF3480" s="103">
        <v>6222</v>
      </c>
      <c r="BG3480" s="275"/>
    </row>
    <row r="3481" spans="1:59" s="63" customFormat="1" ht="12.75" x14ac:dyDescent="0.2">
      <c r="A3481" s="196">
        <v>6</v>
      </c>
      <c r="B3481" s="197" t="s">
        <v>1027</v>
      </c>
      <c r="C3481" s="208">
        <v>62</v>
      </c>
      <c r="D3481" s="209" t="s">
        <v>1039</v>
      </c>
      <c r="E3481" s="212">
        <v>6222</v>
      </c>
      <c r="F3481" s="213" t="s">
        <v>1051</v>
      </c>
      <c r="G3481" s="231"/>
      <c r="H3481" s="72" t="s">
        <v>47</v>
      </c>
      <c r="I3481" s="223"/>
      <c r="J3481" s="73"/>
      <c r="K3481" s="73"/>
      <c r="L3481" s="73"/>
      <c r="M3481" s="74"/>
      <c r="N3481" s="247"/>
      <c r="O3481" s="306"/>
      <c r="P3481" s="105"/>
      <c r="Q3481" s="75"/>
      <c r="R3481" s="75"/>
      <c r="S3481" s="75"/>
      <c r="T3481" s="75"/>
      <c r="U3481" s="75"/>
      <c r="V3481" s="75"/>
      <c r="W3481" s="75"/>
      <c r="X3481" s="75"/>
      <c r="Y3481" s="76">
        <f>IF(ISNUMBER(VLOOKUP(Y3483,P$7:W$7,MATCH(Y3483,P$7:W$7))),VLOOKUP(Y3483,P$7:W$7,MATCH(Y3483,P$7:W$7)),IF(N3485=0,"No Data",IF(Y3483&gt;0,"&lt;100",0)))</f>
        <v>25000</v>
      </c>
      <c r="Z3481" s="77">
        <f>IF(ISNUMBER(VLOOKUP(Z3485,P$7:W$7,MATCH(Z3485,P$7:W$7))),VLOOKUP(Z3485,P$7:W$7,MATCH(Z3485,P$7:W$7)),IF(N3485=0,"No Data",IF(Z3485&gt;0,"&lt;100",0)))</f>
        <v>25000</v>
      </c>
      <c r="AA3481" s="106">
        <f>IF(ISNUMBER(Z3481),Z3481,0)</f>
        <v>25000</v>
      </c>
      <c r="AB3481" s="75"/>
      <c r="AC3481" s="75"/>
      <c r="AD3481" s="75"/>
      <c r="AE3481" s="75"/>
      <c r="AF3481" s="75"/>
      <c r="AG3481" s="75"/>
      <c r="AH3481" s="75"/>
      <c r="AI3481" s="75"/>
      <c r="AJ3481" s="76">
        <f>IF(ISNUMBER(VLOOKUP(AJ3483,AB$7:AH$7,MATCH(AJ3483,AB$7:AH$7))),VLOOKUP(AJ3483,AB$7:AH$7,MATCH(AJ3483,AB$7:AH$7)),IF(N3485=0,"No Data",IF(AJ3483&gt;0,"&lt;50",0)))</f>
        <v>0</v>
      </c>
      <c r="AK3481" s="77">
        <f>IF(ISNUMBER(VLOOKUP(AK3485,AB$7:AH$7,MATCH(AK3485,AB$7:AH$7))),VLOOKUP(AK3485,AB$7:AH$7,MATCH(AK3485,AB$7:AH$7)),IF(N3485=0,"No Data",IF(AK3485&gt;0,"&lt;50",0)))</f>
        <v>0</v>
      </c>
      <c r="AL3481" s="106">
        <f>IF(ISNUMBER(AK3481),AK3481,0)</f>
        <v>0</v>
      </c>
      <c r="AM3481" s="75"/>
      <c r="AN3481" s="75"/>
      <c r="AO3481" s="75"/>
      <c r="AP3481" s="75"/>
      <c r="AQ3481" s="75"/>
      <c r="AR3481" s="75"/>
      <c r="AS3481" s="75"/>
      <c r="AT3481" s="75"/>
      <c r="AU3481" s="75"/>
      <c r="AV3481" s="75"/>
      <c r="AW3481" s="76">
        <f>IF(ISNUMBER(VLOOKUP(AW3483,AM$7:AU$7,MATCH(AW3483,AM$7:AU$7))),VLOOKUP(AW3483,AM$7:AU$7,MATCH(AW3483,AM$7:AU$7)),IF(N3485=0,"No Data",IF(AW3483&gt;0,"&lt;10",0)))</f>
        <v>100</v>
      </c>
      <c r="AX3481" s="77">
        <f>IF(ISNUMBER(VLOOKUP(AX3485,AM$7:AU$7,MATCH(AX3485,AM$7:AU$7))),VLOOKUP(AX3485,AM$7:AU$7,MATCH(AX3485,AM$7:AU$7)),IF(N3485=0,"No Data",IF(AX3485&gt;0,"&lt;10",0)))</f>
        <v>100</v>
      </c>
      <c r="AY3481" s="106">
        <f>IF(ISNUMBER(AX3481),AX3481,0)</f>
        <v>100</v>
      </c>
      <c r="AZ3481" s="79"/>
      <c r="BA3481" s="80"/>
      <c r="BB3481" s="71"/>
      <c r="BC3481" s="95"/>
      <c r="BD3481" s="41">
        <v>6</v>
      </c>
      <c r="BE3481" s="52">
        <v>62</v>
      </c>
      <c r="BF3481" s="103">
        <v>6222</v>
      </c>
      <c r="BG3481" s="276" t="s">
        <v>47</v>
      </c>
    </row>
    <row r="3482" spans="1:59" s="63" customFormat="1" ht="12.75" x14ac:dyDescent="0.2">
      <c r="A3482" s="196">
        <v>6</v>
      </c>
      <c r="B3482" s="197" t="s">
        <v>1027</v>
      </c>
      <c r="C3482" s="208">
        <v>62</v>
      </c>
      <c r="D3482" s="209" t="s">
        <v>1039</v>
      </c>
      <c r="E3482" s="212">
        <v>6222</v>
      </c>
      <c r="F3482" s="213" t="s">
        <v>1051</v>
      </c>
      <c r="G3482" s="231"/>
      <c r="H3482" s="81" t="s">
        <v>48</v>
      </c>
      <c r="I3482" s="223"/>
      <c r="J3482" s="73"/>
      <c r="K3482" s="73"/>
      <c r="L3482" s="73"/>
      <c r="M3482" s="74"/>
      <c r="N3482" s="247"/>
      <c r="O3482" s="306"/>
      <c r="P3482" s="105"/>
      <c r="Q3482" s="75"/>
      <c r="R3482" s="75"/>
      <c r="S3482" s="75"/>
      <c r="T3482" s="75"/>
      <c r="U3482" s="75"/>
      <c r="V3482" s="75"/>
      <c r="W3482" s="75"/>
      <c r="X3482" s="75"/>
      <c r="Y3482" s="82">
        <f>MIN(X3486:X3488)</f>
        <v>25000</v>
      </c>
      <c r="Z3482" s="83"/>
      <c r="AA3482" s="83"/>
      <c r="AB3482" s="75"/>
      <c r="AC3482" s="75"/>
      <c r="AD3482" s="75"/>
      <c r="AE3482" s="75"/>
      <c r="AF3482" s="75"/>
      <c r="AG3482" s="75"/>
      <c r="AH3482" s="75"/>
      <c r="AI3482" s="75"/>
      <c r="AJ3482" s="82">
        <f>MIN(AI3486:AI3488)</f>
        <v>0</v>
      </c>
      <c r="AK3482" s="83"/>
      <c r="AL3482" s="83"/>
      <c r="AM3482" s="75"/>
      <c r="AN3482" s="75"/>
      <c r="AO3482" s="75"/>
      <c r="AP3482" s="75"/>
      <c r="AQ3482" s="75"/>
      <c r="AR3482" s="75"/>
      <c r="AS3482" s="75"/>
      <c r="AT3482" s="75"/>
      <c r="AU3482" s="75"/>
      <c r="AV3482" s="75"/>
      <c r="AW3482" s="82">
        <f>MIN(AV3486:AV3488)</f>
        <v>100</v>
      </c>
      <c r="AX3482" s="83"/>
      <c r="AY3482" s="83"/>
      <c r="AZ3482" s="79"/>
      <c r="BA3482" s="80"/>
      <c r="BB3482" s="71"/>
      <c r="BC3482" s="95"/>
      <c r="BD3482" s="41">
        <v>6</v>
      </c>
      <c r="BE3482" s="52">
        <v>62</v>
      </c>
      <c r="BF3482" s="103">
        <v>6222</v>
      </c>
      <c r="BG3482" s="278" t="s">
        <v>48</v>
      </c>
    </row>
    <row r="3483" spans="1:59" s="63" customFormat="1" ht="12.75" x14ac:dyDescent="0.2">
      <c r="A3483" s="196">
        <v>6</v>
      </c>
      <c r="B3483" s="197" t="s">
        <v>1027</v>
      </c>
      <c r="C3483" s="208">
        <v>62</v>
      </c>
      <c r="D3483" s="209" t="s">
        <v>1039</v>
      </c>
      <c r="E3483" s="212">
        <v>6222</v>
      </c>
      <c r="F3483" s="213" t="s">
        <v>1051</v>
      </c>
      <c r="G3483" s="231"/>
      <c r="H3483" s="81" t="s">
        <v>49</v>
      </c>
      <c r="I3483" s="223"/>
      <c r="J3483" s="73"/>
      <c r="K3483" s="73"/>
      <c r="L3483" s="73"/>
      <c r="M3483" s="74"/>
      <c r="N3483" s="247"/>
      <c r="O3483" s="306"/>
      <c r="P3483" s="105"/>
      <c r="Q3483" s="75"/>
      <c r="R3483" s="75"/>
      <c r="S3483" s="75"/>
      <c r="T3483" s="75"/>
      <c r="U3483" s="75"/>
      <c r="V3483" s="75"/>
      <c r="W3483" s="75"/>
      <c r="X3483" s="75"/>
      <c r="Y3483" s="84">
        <f>IF(ISNUMBER(AVERAGE(X3486:X3488)),AVERAGE(X3486:X3488),0)</f>
        <v>25000</v>
      </c>
      <c r="Z3483" s="83"/>
      <c r="AA3483" s="83"/>
      <c r="AB3483" s="75"/>
      <c r="AC3483" s="75"/>
      <c r="AD3483" s="75"/>
      <c r="AE3483" s="75"/>
      <c r="AF3483" s="75"/>
      <c r="AG3483" s="75"/>
      <c r="AH3483" s="75"/>
      <c r="AI3483" s="75"/>
      <c r="AJ3483" s="84">
        <f>IF(ISNUMBER(AVERAGE(AI3486:AI3488)),AVERAGE(AI3486:AI3488),0)</f>
        <v>0</v>
      </c>
      <c r="AK3483" s="83"/>
      <c r="AL3483" s="83"/>
      <c r="AM3483" s="75"/>
      <c r="AN3483" s="75"/>
      <c r="AO3483" s="75"/>
      <c r="AP3483" s="75"/>
      <c r="AQ3483" s="75"/>
      <c r="AR3483" s="75"/>
      <c r="AS3483" s="75"/>
      <c r="AT3483" s="75"/>
      <c r="AU3483" s="75"/>
      <c r="AV3483" s="75"/>
      <c r="AW3483" s="84">
        <f>IF(ISNUMBER(AVERAGE(AV3486:AV3488)),AVERAGE(AV3486:AV3488),0)</f>
        <v>100</v>
      </c>
      <c r="AX3483" s="83"/>
      <c r="AY3483" s="83"/>
      <c r="AZ3483" s="79"/>
      <c r="BA3483" s="80"/>
      <c r="BB3483" s="71"/>
      <c r="BC3483" s="95"/>
      <c r="BD3483" s="41">
        <v>6</v>
      </c>
      <c r="BE3483" s="52">
        <v>62</v>
      </c>
      <c r="BF3483" s="103">
        <v>6222</v>
      </c>
      <c r="BG3483" s="278" t="s">
        <v>49</v>
      </c>
    </row>
    <row r="3484" spans="1:59" s="63" customFormat="1" ht="12.75" x14ac:dyDescent="0.2">
      <c r="A3484" s="196">
        <v>6</v>
      </c>
      <c r="B3484" s="197" t="s">
        <v>1027</v>
      </c>
      <c r="C3484" s="208">
        <v>62</v>
      </c>
      <c r="D3484" s="209" t="s">
        <v>1039</v>
      </c>
      <c r="E3484" s="212">
        <v>6222</v>
      </c>
      <c r="F3484" s="213" t="s">
        <v>1051</v>
      </c>
      <c r="G3484" s="231"/>
      <c r="H3484" s="81" t="s">
        <v>50</v>
      </c>
      <c r="I3484" s="223"/>
      <c r="J3484" s="73"/>
      <c r="K3484" s="73"/>
      <c r="L3484" s="73"/>
      <c r="M3484" s="74"/>
      <c r="N3484" s="247"/>
      <c r="O3484" s="306"/>
      <c r="P3484" s="105"/>
      <c r="Q3484" s="75"/>
      <c r="R3484" s="75"/>
      <c r="S3484" s="75"/>
      <c r="T3484" s="75"/>
      <c r="U3484" s="75"/>
      <c r="V3484" s="75"/>
      <c r="W3484" s="75"/>
      <c r="X3484" s="75"/>
      <c r="Y3484" s="84">
        <f>MAX(X3486:X3488)</f>
        <v>25000</v>
      </c>
      <c r="Z3484" s="83"/>
      <c r="AA3484" s="83"/>
      <c r="AB3484" s="75"/>
      <c r="AC3484" s="75"/>
      <c r="AD3484" s="75"/>
      <c r="AE3484" s="75"/>
      <c r="AF3484" s="75"/>
      <c r="AG3484" s="75"/>
      <c r="AH3484" s="75"/>
      <c r="AI3484" s="75"/>
      <c r="AJ3484" s="84">
        <f>MAX(AI3486:AI3488)</f>
        <v>0</v>
      </c>
      <c r="AK3484" s="83"/>
      <c r="AL3484" s="83"/>
      <c r="AM3484" s="75"/>
      <c r="AN3484" s="75"/>
      <c r="AO3484" s="75"/>
      <c r="AP3484" s="75"/>
      <c r="AQ3484" s="75"/>
      <c r="AR3484" s="75"/>
      <c r="AS3484" s="75"/>
      <c r="AT3484" s="75"/>
      <c r="AU3484" s="75"/>
      <c r="AV3484" s="75"/>
      <c r="AW3484" s="84">
        <f>MAX(AV3486:AV3488)</f>
        <v>100</v>
      </c>
      <c r="AX3484" s="83"/>
      <c r="AY3484" s="83"/>
      <c r="AZ3484" s="79"/>
      <c r="BA3484" s="80"/>
      <c r="BB3484" s="71"/>
      <c r="BC3484" s="95"/>
      <c r="BD3484" s="41">
        <v>6</v>
      </c>
      <c r="BE3484" s="52">
        <v>62</v>
      </c>
      <c r="BF3484" s="103">
        <v>6222</v>
      </c>
      <c r="BG3484" s="278" t="s">
        <v>50</v>
      </c>
    </row>
    <row r="3485" spans="1:59" s="63" customFormat="1" ht="12.75" x14ac:dyDescent="0.2">
      <c r="A3485" s="196">
        <v>6</v>
      </c>
      <c r="B3485" s="197" t="s">
        <v>1027</v>
      </c>
      <c r="C3485" s="208">
        <v>62</v>
      </c>
      <c r="D3485" s="209" t="s">
        <v>1039</v>
      </c>
      <c r="E3485" s="212">
        <v>6222</v>
      </c>
      <c r="F3485" s="213" t="s">
        <v>1051</v>
      </c>
      <c r="G3485" s="231"/>
      <c r="H3485" s="85" t="s">
        <v>51</v>
      </c>
      <c r="I3485" s="223"/>
      <c r="J3485" s="73"/>
      <c r="K3485" s="73"/>
      <c r="L3485" s="73"/>
      <c r="M3485" s="74"/>
      <c r="N3485" s="248">
        <f>SUM(N3486:N3487)</f>
        <v>1</v>
      </c>
      <c r="O3485" s="293">
        <f>SUM(O3486:O3487)</f>
        <v>1</v>
      </c>
      <c r="P3485" s="292"/>
      <c r="Q3485" s="87"/>
      <c r="R3485" s="87"/>
      <c r="S3485" s="87"/>
      <c r="T3485" s="87"/>
      <c r="U3485" s="87"/>
      <c r="V3485" s="87"/>
      <c r="W3485" s="87"/>
      <c r="X3485" s="87"/>
      <c r="Y3485" s="88"/>
      <c r="Z3485" s="86">
        <f>SUM(Z3486:Z3487)</f>
        <v>25000</v>
      </c>
      <c r="AA3485" s="88"/>
      <c r="AB3485" s="87"/>
      <c r="AC3485" s="87"/>
      <c r="AD3485" s="87"/>
      <c r="AE3485" s="87"/>
      <c r="AF3485" s="87"/>
      <c r="AG3485" s="87"/>
      <c r="AH3485" s="87"/>
      <c r="AI3485" s="87"/>
      <c r="AJ3485" s="88"/>
      <c r="AK3485" s="86">
        <f>SUM(AK3486:AK3487)</f>
        <v>0</v>
      </c>
      <c r="AL3485" s="88"/>
      <c r="AM3485" s="87"/>
      <c r="AN3485" s="87"/>
      <c r="AO3485" s="87"/>
      <c r="AP3485" s="87"/>
      <c r="AQ3485" s="87"/>
      <c r="AR3485" s="87"/>
      <c r="AS3485" s="87"/>
      <c r="AT3485" s="87"/>
      <c r="AU3485" s="87"/>
      <c r="AV3485" s="87"/>
      <c r="AW3485" s="112"/>
      <c r="AX3485" s="86">
        <f>SUM(AX3486:AX3487)</f>
        <v>100</v>
      </c>
      <c r="AY3485" s="88"/>
      <c r="AZ3485" s="79"/>
      <c r="BA3485" s="80"/>
      <c r="BB3485" s="71"/>
      <c r="BC3485" s="95"/>
      <c r="BD3485" s="41">
        <v>6</v>
      </c>
      <c r="BE3485" s="52">
        <v>62</v>
      </c>
      <c r="BF3485" s="103">
        <v>6222</v>
      </c>
      <c r="BG3485" s="279" t="s">
        <v>51</v>
      </c>
    </row>
    <row r="3486" spans="1:59" s="63" customFormat="1" ht="12.75" x14ac:dyDescent="0.2">
      <c r="A3486" s="196">
        <v>6</v>
      </c>
      <c r="B3486" s="197" t="s">
        <v>1027</v>
      </c>
      <c r="C3486" s="208">
        <v>62</v>
      </c>
      <c r="D3486" s="209" t="s">
        <v>1039</v>
      </c>
      <c r="E3486" s="212">
        <v>6222</v>
      </c>
      <c r="F3486" s="213" t="s">
        <v>1051</v>
      </c>
      <c r="G3486" s="231"/>
      <c r="H3486" s="89" t="s">
        <v>52</v>
      </c>
      <c r="I3486" s="90" t="s">
        <v>1052</v>
      </c>
      <c r="J3486" s="90"/>
      <c r="K3486" s="90" t="s">
        <v>73</v>
      </c>
      <c r="L3486" s="90" t="s">
        <v>69</v>
      </c>
      <c r="M3486" s="91"/>
      <c r="N3486" s="312">
        <v>1</v>
      </c>
      <c r="O3486" s="313">
        <f>N3486/N3485</f>
        <v>1</v>
      </c>
      <c r="P3486" s="104"/>
      <c r="Q3486" s="92"/>
      <c r="R3486" s="92"/>
      <c r="S3486" s="92"/>
      <c r="T3486" s="92"/>
      <c r="U3486" s="92"/>
      <c r="V3486" s="92"/>
      <c r="W3486" s="92">
        <v>1</v>
      </c>
      <c r="X3486" s="109">
        <f>P3486*P$7+Q3486*Q$7+R3486*R$7+S3486*S$7+T3486*T$7+U3486*U$7+V3486*V$7+W3486*W$7</f>
        <v>25000</v>
      </c>
      <c r="Y3486" s="83"/>
      <c r="Z3486" s="110">
        <f>X3486*$O3486</f>
        <v>25000</v>
      </c>
      <c r="AA3486" s="111"/>
      <c r="AB3486" s="92"/>
      <c r="AC3486" s="92"/>
      <c r="AD3486" s="92"/>
      <c r="AE3486" s="92"/>
      <c r="AF3486" s="92"/>
      <c r="AG3486" s="92"/>
      <c r="AH3486" s="92"/>
      <c r="AI3486" s="109">
        <f>AB3486*AB$7+AC3486*AC$7+AD3486*AD$7+AE3486*AE$7+AF3486*AF$7+AG3486*AG$7+AH3486*AH$7</f>
        <v>0</v>
      </c>
      <c r="AJ3486" s="83"/>
      <c r="AK3486" s="110">
        <f>AI3486*$O3486</f>
        <v>0</v>
      </c>
      <c r="AL3486" s="111"/>
      <c r="AM3486" s="92"/>
      <c r="AN3486" s="92"/>
      <c r="AO3486" s="92"/>
      <c r="AP3486" s="92">
        <v>1</v>
      </c>
      <c r="AQ3486" s="92"/>
      <c r="AR3486" s="92"/>
      <c r="AS3486" s="92"/>
      <c r="AT3486" s="92"/>
      <c r="AU3486" s="92"/>
      <c r="AV3486" s="109">
        <f>AM3486*AM$7+AN3486*AN$7+AO3486*AO$7+AP3486*AP$7+AQ3486*AQ$7+AR3486*AR$7+AS3486*AS$7+AT3486*AT$7+AU3486*AU$7</f>
        <v>100</v>
      </c>
      <c r="AW3486" s="75"/>
      <c r="AX3486" s="110">
        <f>AV3486*$O3486</f>
        <v>100</v>
      </c>
      <c r="AY3486" s="111"/>
      <c r="AZ3486" s="93"/>
      <c r="BA3486" s="94" t="s">
        <v>131</v>
      </c>
      <c r="BB3486" s="71"/>
      <c r="BC3486" s="95"/>
      <c r="BD3486" s="41">
        <v>6</v>
      </c>
      <c r="BE3486" s="52">
        <v>62</v>
      </c>
      <c r="BF3486" s="103">
        <v>6222</v>
      </c>
      <c r="BG3486" s="280" t="s">
        <v>52</v>
      </c>
    </row>
    <row r="3487" spans="1:59" s="63" customFormat="1" ht="12.75" x14ac:dyDescent="0.2">
      <c r="A3487" s="196">
        <v>6</v>
      </c>
      <c r="B3487" s="197" t="s">
        <v>1027</v>
      </c>
      <c r="C3487" s="208">
        <v>62</v>
      </c>
      <c r="D3487" s="209" t="s">
        <v>1039</v>
      </c>
      <c r="E3487" s="212">
        <v>6222</v>
      </c>
      <c r="F3487" s="213" t="s">
        <v>1051</v>
      </c>
      <c r="G3487" s="231"/>
      <c r="H3487" s="65"/>
      <c r="I3487" s="222"/>
      <c r="J3487" s="66"/>
      <c r="K3487" s="66"/>
      <c r="L3487" s="66"/>
      <c r="M3487" s="64"/>
      <c r="N3487" s="304"/>
      <c r="O3487" s="305"/>
      <c r="P3487" s="127"/>
      <c r="Q3487" s="67"/>
      <c r="R3487" s="67"/>
      <c r="S3487" s="67"/>
      <c r="T3487" s="67"/>
      <c r="U3487" s="67"/>
      <c r="V3487" s="67"/>
      <c r="W3487" s="67"/>
      <c r="X3487" s="67"/>
      <c r="Y3487" s="68"/>
      <c r="Z3487" s="68"/>
      <c r="AA3487" s="68"/>
      <c r="AB3487" s="67"/>
      <c r="AC3487" s="67"/>
      <c r="AD3487" s="67"/>
      <c r="AE3487" s="67"/>
      <c r="AF3487" s="67"/>
      <c r="AG3487" s="67"/>
      <c r="AH3487" s="67"/>
      <c r="AI3487" s="67"/>
      <c r="AJ3487" s="68"/>
      <c r="AK3487" s="68"/>
      <c r="AL3487" s="68"/>
      <c r="AM3487" s="67"/>
      <c r="AN3487" s="67"/>
      <c r="AO3487" s="67"/>
      <c r="AP3487" s="67"/>
      <c r="AQ3487" s="67"/>
      <c r="AR3487" s="67"/>
      <c r="AS3487" s="67"/>
      <c r="AT3487" s="67"/>
      <c r="AU3487" s="67"/>
      <c r="AV3487" s="67"/>
      <c r="AW3487" s="67"/>
      <c r="AX3487" s="68"/>
      <c r="AY3487" s="68"/>
      <c r="AZ3487" s="69"/>
      <c r="BA3487" s="70"/>
      <c r="BB3487" s="71"/>
      <c r="BC3487" s="95"/>
      <c r="BD3487" s="41">
        <v>6</v>
      </c>
      <c r="BE3487" s="52">
        <v>62</v>
      </c>
      <c r="BF3487" s="103">
        <v>6222</v>
      </c>
      <c r="BG3487" s="275"/>
    </row>
    <row r="3488" spans="1:59" s="63" customFormat="1" ht="12.75" x14ac:dyDescent="0.2">
      <c r="A3488" s="196">
        <v>6</v>
      </c>
      <c r="B3488" s="197" t="s">
        <v>1027</v>
      </c>
      <c r="C3488" s="208">
        <v>62</v>
      </c>
      <c r="D3488" s="209" t="s">
        <v>1039</v>
      </c>
      <c r="E3488" s="212">
        <v>6222</v>
      </c>
      <c r="F3488" s="213" t="s">
        <v>1051</v>
      </c>
      <c r="G3488" s="232"/>
      <c r="H3488" s="97"/>
      <c r="I3488" s="224"/>
      <c r="J3488" s="98"/>
      <c r="K3488" s="98"/>
      <c r="L3488" s="98"/>
      <c r="M3488" s="96"/>
      <c r="N3488" s="307"/>
      <c r="O3488" s="246"/>
      <c r="P3488" s="124"/>
      <c r="Q3488" s="99"/>
      <c r="R3488" s="99"/>
      <c r="S3488" s="99"/>
      <c r="T3488" s="99"/>
      <c r="U3488" s="99"/>
      <c r="V3488" s="99"/>
      <c r="W3488" s="99"/>
      <c r="X3488" s="99"/>
      <c r="Y3488" s="100"/>
      <c r="Z3488" s="100"/>
      <c r="AA3488" s="100"/>
      <c r="AB3488" s="99"/>
      <c r="AC3488" s="99"/>
      <c r="AD3488" s="99"/>
      <c r="AE3488" s="99"/>
      <c r="AF3488" s="99"/>
      <c r="AG3488" s="99"/>
      <c r="AH3488" s="99"/>
      <c r="AI3488" s="99"/>
      <c r="AJ3488" s="100"/>
      <c r="AK3488" s="100"/>
      <c r="AL3488" s="100"/>
      <c r="AM3488" s="99"/>
      <c r="AN3488" s="99"/>
      <c r="AO3488" s="99"/>
      <c r="AP3488" s="99"/>
      <c r="AQ3488" s="99"/>
      <c r="AR3488" s="99"/>
      <c r="AS3488" s="99"/>
      <c r="AT3488" s="99"/>
      <c r="AU3488" s="99"/>
      <c r="AV3488" s="99"/>
      <c r="AW3488" s="99"/>
      <c r="AX3488" s="100"/>
      <c r="AY3488" s="100"/>
      <c r="AZ3488" s="101"/>
      <c r="BA3488" s="102"/>
      <c r="BB3488" s="95"/>
      <c r="BC3488" s="95"/>
      <c r="BD3488" s="41">
        <v>6</v>
      </c>
      <c r="BE3488" s="52">
        <v>62</v>
      </c>
      <c r="BF3488" s="103">
        <v>6222</v>
      </c>
      <c r="BG3488" s="277"/>
    </row>
    <row r="3489" spans="1:59" x14ac:dyDescent="0.25">
      <c r="A3489" s="196">
        <v>6</v>
      </c>
      <c r="B3489" s="197" t="s">
        <v>1027</v>
      </c>
      <c r="C3489" s="208">
        <v>62</v>
      </c>
      <c r="D3489" s="209" t="s">
        <v>1039</v>
      </c>
      <c r="E3489" s="210">
        <v>6224</v>
      </c>
      <c r="F3489" s="211" t="s">
        <v>1053</v>
      </c>
      <c r="G3489" s="235"/>
      <c r="H3489" s="145"/>
      <c r="I3489" s="221"/>
      <c r="J3489" s="57"/>
      <c r="K3489" s="57"/>
      <c r="L3489" s="57"/>
      <c r="M3489" s="144"/>
      <c r="N3489" s="324"/>
      <c r="O3489" s="325"/>
      <c r="P3489" s="146"/>
      <c r="Q3489" s="146"/>
      <c r="R3489" s="146"/>
      <c r="S3489" s="146"/>
      <c r="T3489" s="146"/>
      <c r="U3489" s="146"/>
      <c r="V3489" s="146"/>
      <c r="W3489" s="146"/>
      <c r="X3489" s="146"/>
      <c r="Y3489" s="59"/>
      <c r="Z3489" s="123"/>
      <c r="AA3489" s="123"/>
      <c r="AB3489" s="146"/>
      <c r="AC3489" s="146"/>
      <c r="AD3489" s="146"/>
      <c r="AE3489" s="146"/>
      <c r="AF3489" s="146"/>
      <c r="AG3489" s="146"/>
      <c r="AH3489" s="146"/>
      <c r="AI3489" s="146"/>
      <c r="AJ3489" s="59"/>
      <c r="AK3489" s="123"/>
      <c r="AL3489" s="123"/>
      <c r="AM3489" s="146"/>
      <c r="AN3489" s="146"/>
      <c r="AO3489" s="146"/>
      <c r="AP3489" s="146"/>
      <c r="AQ3489" s="146"/>
      <c r="AR3489" s="146"/>
      <c r="AS3489" s="146"/>
      <c r="AT3489" s="146"/>
      <c r="AU3489" s="146"/>
      <c r="AV3489" s="146"/>
      <c r="AW3489" s="58"/>
      <c r="AX3489" s="123"/>
      <c r="AY3489" s="59"/>
      <c r="AZ3489" s="147"/>
      <c r="BA3489" s="148"/>
      <c r="BB3489" s="143"/>
      <c r="BC3489" s="143"/>
      <c r="BD3489" s="41">
        <v>6</v>
      </c>
      <c r="BE3489" s="52">
        <v>62</v>
      </c>
      <c r="BF3489" s="62">
        <v>6224</v>
      </c>
      <c r="BG3489" s="284"/>
    </row>
    <row r="3490" spans="1:59" s="63" customFormat="1" ht="12.75" x14ac:dyDescent="0.2">
      <c r="A3490" s="196">
        <v>6</v>
      </c>
      <c r="B3490" s="197" t="s">
        <v>1027</v>
      </c>
      <c r="C3490" s="208">
        <v>62</v>
      </c>
      <c r="D3490" s="209" t="s">
        <v>1039</v>
      </c>
      <c r="E3490" s="210">
        <v>6224</v>
      </c>
      <c r="F3490" s="211" t="s">
        <v>1053</v>
      </c>
      <c r="G3490" s="230"/>
      <c r="H3490" s="56"/>
      <c r="I3490" s="221"/>
      <c r="J3490" s="57"/>
      <c r="K3490" s="57"/>
      <c r="L3490" s="57"/>
      <c r="M3490" s="55"/>
      <c r="N3490" s="303"/>
      <c r="O3490" s="245"/>
      <c r="P3490" s="122"/>
      <c r="Q3490" s="58"/>
      <c r="R3490" s="58"/>
      <c r="S3490" s="58"/>
      <c r="T3490" s="58"/>
      <c r="U3490" s="58"/>
      <c r="V3490" s="58"/>
      <c r="W3490" s="58"/>
      <c r="X3490" s="58"/>
      <c r="Y3490" s="59"/>
      <c r="Z3490" s="59"/>
      <c r="AA3490" s="59"/>
      <c r="AB3490" s="58"/>
      <c r="AC3490" s="58"/>
      <c r="AD3490" s="58"/>
      <c r="AE3490" s="58"/>
      <c r="AF3490" s="58"/>
      <c r="AG3490" s="58"/>
      <c r="AH3490" s="58"/>
      <c r="AI3490" s="58"/>
      <c r="AJ3490" s="59"/>
      <c r="AK3490" s="59"/>
      <c r="AL3490" s="59"/>
      <c r="AM3490" s="58"/>
      <c r="AN3490" s="58"/>
      <c r="AO3490" s="58"/>
      <c r="AP3490" s="58"/>
      <c r="AQ3490" s="58"/>
      <c r="AR3490" s="58"/>
      <c r="AS3490" s="58"/>
      <c r="AT3490" s="58"/>
      <c r="AU3490" s="58"/>
      <c r="AV3490" s="58"/>
      <c r="AW3490" s="58"/>
      <c r="AX3490" s="59"/>
      <c r="AY3490" s="59"/>
      <c r="AZ3490" s="60"/>
      <c r="BA3490" s="61"/>
      <c r="BB3490" s="54"/>
      <c r="BC3490" s="54"/>
      <c r="BD3490" s="41">
        <v>6</v>
      </c>
      <c r="BE3490" s="52">
        <v>62</v>
      </c>
      <c r="BF3490" s="62">
        <v>6224</v>
      </c>
      <c r="BG3490" s="274"/>
    </row>
    <row r="3491" spans="1:59" s="63" customFormat="1" ht="12.75" x14ac:dyDescent="0.2">
      <c r="A3491" s="196">
        <v>6</v>
      </c>
      <c r="B3491" s="197" t="s">
        <v>1027</v>
      </c>
      <c r="C3491" s="208">
        <v>62</v>
      </c>
      <c r="D3491" s="209" t="s">
        <v>1039</v>
      </c>
      <c r="E3491" s="210">
        <v>6224</v>
      </c>
      <c r="F3491" s="211" t="s">
        <v>1053</v>
      </c>
      <c r="G3491" s="231"/>
      <c r="H3491" s="65"/>
      <c r="I3491" s="222"/>
      <c r="J3491" s="66"/>
      <c r="K3491" s="66"/>
      <c r="L3491" s="66"/>
      <c r="M3491" s="64"/>
      <c r="N3491" s="308"/>
      <c r="O3491" s="309"/>
      <c r="P3491" s="127"/>
      <c r="Q3491" s="67"/>
      <c r="R3491" s="67"/>
      <c r="S3491" s="67"/>
      <c r="T3491" s="67"/>
      <c r="U3491" s="67"/>
      <c r="V3491" s="67"/>
      <c r="W3491" s="67"/>
      <c r="X3491" s="67"/>
      <c r="Y3491" s="68"/>
      <c r="Z3491" s="68"/>
      <c r="AA3491" s="68"/>
      <c r="AB3491" s="67"/>
      <c r="AC3491" s="67"/>
      <c r="AD3491" s="67"/>
      <c r="AE3491" s="67"/>
      <c r="AF3491" s="67"/>
      <c r="AG3491" s="67"/>
      <c r="AH3491" s="67"/>
      <c r="AI3491" s="67"/>
      <c r="AJ3491" s="68"/>
      <c r="AK3491" s="68"/>
      <c r="AL3491" s="68"/>
      <c r="AM3491" s="67"/>
      <c r="AN3491" s="67"/>
      <c r="AO3491" s="67"/>
      <c r="AP3491" s="67"/>
      <c r="AQ3491" s="67"/>
      <c r="AR3491" s="67"/>
      <c r="AS3491" s="67"/>
      <c r="AT3491" s="67"/>
      <c r="AU3491" s="67"/>
      <c r="AV3491" s="67"/>
      <c r="AW3491" s="67"/>
      <c r="AX3491" s="68"/>
      <c r="AY3491" s="68"/>
      <c r="AZ3491" s="69"/>
      <c r="BA3491" s="70"/>
      <c r="BB3491" s="71"/>
      <c r="BC3491" s="54"/>
      <c r="BD3491" s="41">
        <v>6</v>
      </c>
      <c r="BE3491" s="52">
        <v>62</v>
      </c>
      <c r="BF3491" s="62">
        <v>6224</v>
      </c>
      <c r="BG3491" s="275"/>
    </row>
    <row r="3492" spans="1:59" s="63" customFormat="1" ht="12.75" x14ac:dyDescent="0.2">
      <c r="A3492" s="196">
        <v>6</v>
      </c>
      <c r="B3492" s="197" t="s">
        <v>1027</v>
      </c>
      <c r="C3492" s="208">
        <v>62</v>
      </c>
      <c r="D3492" s="209" t="s">
        <v>1039</v>
      </c>
      <c r="E3492" s="210">
        <v>6224</v>
      </c>
      <c r="F3492" s="211" t="s">
        <v>1053</v>
      </c>
      <c r="G3492" s="231"/>
      <c r="H3492" s="72" t="s">
        <v>47</v>
      </c>
      <c r="I3492" s="223"/>
      <c r="J3492" s="73"/>
      <c r="K3492" s="73"/>
      <c r="L3492" s="73"/>
      <c r="M3492" s="74"/>
      <c r="N3492" s="247"/>
      <c r="O3492" s="306"/>
      <c r="P3492" s="105"/>
      <c r="Q3492" s="75"/>
      <c r="R3492" s="75"/>
      <c r="S3492" s="75"/>
      <c r="T3492" s="75"/>
      <c r="U3492" s="75"/>
      <c r="V3492" s="75"/>
      <c r="W3492" s="75"/>
      <c r="X3492" s="75"/>
      <c r="Y3492" s="76">
        <f>IF(ISNUMBER(VLOOKUP(Y3494,P$7:W$7,MATCH(Y3494,P$7:W$7))),VLOOKUP(Y3494,P$7:W$7,MATCH(Y3494,P$7:W$7)),IF(N3496=0,"No Data",IF(Y3494&gt;0,"&lt;100",0)))</f>
        <v>5000</v>
      </c>
      <c r="Z3492" s="77">
        <f>IF(ISNUMBER(VLOOKUP(Z3496,P$7:W$7,MATCH(Z3496,P$7:W$7))),VLOOKUP(Z3496,P$7:W$7,MATCH(Z3496,P$7:W$7)),IF(N3496=0,"No Data",IF(Z3496&gt;0,"&lt;100",0)))</f>
        <v>5000</v>
      </c>
      <c r="AA3492" s="106">
        <f>IF(ISNUMBER(Z3492),Z3492,0)</f>
        <v>5000</v>
      </c>
      <c r="AB3492" s="75"/>
      <c r="AC3492" s="75"/>
      <c r="AD3492" s="75"/>
      <c r="AE3492" s="75"/>
      <c r="AF3492" s="75"/>
      <c r="AG3492" s="75"/>
      <c r="AH3492" s="75"/>
      <c r="AI3492" s="75"/>
      <c r="AJ3492" s="76">
        <f>IF(ISNUMBER(VLOOKUP(AJ3494,AB$7:AH$7,MATCH(AJ3494,AB$7:AH$7))),VLOOKUP(AJ3494,AB$7:AH$7,MATCH(AJ3494,AB$7:AH$7)),IF(N3496=0,"No Data",IF(AJ3494&gt;0,"&lt;50",0)))</f>
        <v>0</v>
      </c>
      <c r="AK3492" s="77">
        <f>IF(ISNUMBER(VLOOKUP(AK3496,AB$7:AH$7,MATCH(AK3496,AB$7:AH$7))),VLOOKUP(AK3496,AB$7:AH$7,MATCH(AK3496,AB$7:AH$7)),IF(N3496=0,"No Data",IF(AK3496&gt;0,"&lt;50",0)))</f>
        <v>0</v>
      </c>
      <c r="AL3492" s="106">
        <f>IF(ISNUMBER(AK3492),AK3492,0)</f>
        <v>0</v>
      </c>
      <c r="AM3492" s="75"/>
      <c r="AN3492" s="75"/>
      <c r="AO3492" s="75"/>
      <c r="AP3492" s="75"/>
      <c r="AQ3492" s="75"/>
      <c r="AR3492" s="75"/>
      <c r="AS3492" s="75"/>
      <c r="AT3492" s="75"/>
      <c r="AU3492" s="75"/>
      <c r="AV3492" s="75"/>
      <c r="AW3492" s="76">
        <f>IF(ISNUMBER(VLOOKUP(AW3494,AM$7:AU$7,MATCH(AW3494,AM$7:AU$7))),VLOOKUP(AW3494,AM$7:AU$7,MATCH(AW3494,AM$7:AU$7)),IF(N3496=0,"No Data",IF(AW3494&gt;0,"&lt;10",0)))</f>
        <v>1000</v>
      </c>
      <c r="AX3492" s="77">
        <f>IF(ISNUMBER(VLOOKUP(AX3496,AM$7:AU$7,MATCH(AX3496,AM$7:AU$7))),VLOOKUP(AX3496,AM$7:AU$7,MATCH(AX3496,AM$7:AU$7)),IF(N3496=0,"No Data",IF(AX3496&gt;0,"&lt;10",0)))</f>
        <v>1000</v>
      </c>
      <c r="AY3492" s="106">
        <f>IF(ISNUMBER(AX3492),AX3492,0)</f>
        <v>1000</v>
      </c>
      <c r="AZ3492" s="79"/>
      <c r="BA3492" s="80"/>
      <c r="BB3492" s="71"/>
      <c r="BC3492" s="54"/>
      <c r="BD3492" s="41">
        <v>6</v>
      </c>
      <c r="BE3492" s="52">
        <v>62</v>
      </c>
      <c r="BF3492" s="62">
        <v>6224</v>
      </c>
      <c r="BG3492" s="276" t="s">
        <v>47</v>
      </c>
    </row>
    <row r="3493" spans="1:59" s="63" customFormat="1" ht="12.75" x14ac:dyDescent="0.2">
      <c r="A3493" s="196">
        <v>6</v>
      </c>
      <c r="B3493" s="197" t="s">
        <v>1027</v>
      </c>
      <c r="C3493" s="208">
        <v>62</v>
      </c>
      <c r="D3493" s="209" t="s">
        <v>1039</v>
      </c>
      <c r="E3493" s="210">
        <v>6224</v>
      </c>
      <c r="F3493" s="211" t="s">
        <v>1053</v>
      </c>
      <c r="G3493" s="231"/>
      <c r="H3493" s="81" t="s">
        <v>48</v>
      </c>
      <c r="I3493" s="223"/>
      <c r="J3493" s="73"/>
      <c r="K3493" s="73"/>
      <c r="L3493" s="73"/>
      <c r="M3493" s="74"/>
      <c r="N3493" s="247"/>
      <c r="O3493" s="306"/>
      <c r="P3493" s="105"/>
      <c r="Q3493" s="75"/>
      <c r="R3493" s="75"/>
      <c r="S3493" s="75"/>
      <c r="T3493" s="75"/>
      <c r="U3493" s="75"/>
      <c r="V3493" s="75"/>
      <c r="W3493" s="75"/>
      <c r="X3493" s="75"/>
      <c r="Y3493" s="82">
        <f>MIN(X3497:X3502)</f>
        <v>0</v>
      </c>
      <c r="Z3493" s="83"/>
      <c r="AA3493" s="83"/>
      <c r="AB3493" s="75"/>
      <c r="AC3493" s="75"/>
      <c r="AD3493" s="75"/>
      <c r="AE3493" s="75"/>
      <c r="AF3493" s="75"/>
      <c r="AG3493" s="75"/>
      <c r="AH3493" s="75"/>
      <c r="AI3493" s="75"/>
      <c r="AJ3493" s="82">
        <f>MIN(AI3497:AI3502)</f>
        <v>0</v>
      </c>
      <c r="AK3493" s="83"/>
      <c r="AL3493" s="83"/>
      <c r="AM3493" s="75"/>
      <c r="AN3493" s="75"/>
      <c r="AO3493" s="75"/>
      <c r="AP3493" s="75"/>
      <c r="AQ3493" s="75"/>
      <c r="AR3493" s="75"/>
      <c r="AS3493" s="75"/>
      <c r="AT3493" s="75"/>
      <c r="AU3493" s="75"/>
      <c r="AV3493" s="75"/>
      <c r="AW3493" s="82">
        <f>MIN(AV3497:AV3502)</f>
        <v>25</v>
      </c>
      <c r="AX3493" s="83"/>
      <c r="AY3493" s="83"/>
      <c r="AZ3493" s="79"/>
      <c r="BA3493" s="80"/>
      <c r="BB3493" s="71"/>
      <c r="BC3493" s="54"/>
      <c r="BD3493" s="41">
        <v>6</v>
      </c>
      <c r="BE3493" s="52">
        <v>62</v>
      </c>
      <c r="BF3493" s="62">
        <v>6224</v>
      </c>
      <c r="BG3493" s="278" t="s">
        <v>48</v>
      </c>
    </row>
    <row r="3494" spans="1:59" s="63" customFormat="1" ht="12.75" x14ac:dyDescent="0.2">
      <c r="A3494" s="196">
        <v>6</v>
      </c>
      <c r="B3494" s="197" t="s">
        <v>1027</v>
      </c>
      <c r="C3494" s="208">
        <v>62</v>
      </c>
      <c r="D3494" s="209" t="s">
        <v>1039</v>
      </c>
      <c r="E3494" s="210">
        <v>6224</v>
      </c>
      <c r="F3494" s="211" t="s">
        <v>1053</v>
      </c>
      <c r="G3494" s="231"/>
      <c r="H3494" s="81" t="s">
        <v>49</v>
      </c>
      <c r="I3494" s="223"/>
      <c r="J3494" s="73"/>
      <c r="K3494" s="73"/>
      <c r="L3494" s="73"/>
      <c r="M3494" s="74"/>
      <c r="N3494" s="247"/>
      <c r="O3494" s="306"/>
      <c r="P3494" s="105"/>
      <c r="Q3494" s="75"/>
      <c r="R3494" s="75"/>
      <c r="S3494" s="75"/>
      <c r="T3494" s="75"/>
      <c r="U3494" s="75"/>
      <c r="V3494" s="75"/>
      <c r="W3494" s="75"/>
      <c r="X3494" s="75"/>
      <c r="Y3494" s="84">
        <f>IF(ISNUMBER(AVERAGE(X3497:X3502)),AVERAGE(X3497:X3502),0)</f>
        <v>8383.3333333333339</v>
      </c>
      <c r="Z3494" s="83"/>
      <c r="AA3494" s="83"/>
      <c r="AB3494" s="75"/>
      <c r="AC3494" s="75"/>
      <c r="AD3494" s="75"/>
      <c r="AE3494" s="75"/>
      <c r="AF3494" s="75"/>
      <c r="AG3494" s="75"/>
      <c r="AH3494" s="75"/>
      <c r="AI3494" s="75"/>
      <c r="AJ3494" s="84">
        <f>IF(ISNUMBER(AVERAGE(AI3497:AI3502)),AVERAGE(AI3497:AI3502),0)</f>
        <v>0</v>
      </c>
      <c r="AK3494" s="83"/>
      <c r="AL3494" s="83"/>
      <c r="AM3494" s="75"/>
      <c r="AN3494" s="75"/>
      <c r="AO3494" s="75"/>
      <c r="AP3494" s="75"/>
      <c r="AQ3494" s="75"/>
      <c r="AR3494" s="75"/>
      <c r="AS3494" s="75"/>
      <c r="AT3494" s="75"/>
      <c r="AU3494" s="75"/>
      <c r="AV3494" s="75"/>
      <c r="AW3494" s="84">
        <f>IF(ISNUMBER(AVERAGE(AV3497:AV3502)),AVERAGE(AV3497:AV3502),0)</f>
        <v>1037.5</v>
      </c>
      <c r="AX3494" s="83"/>
      <c r="AY3494" s="83"/>
      <c r="AZ3494" s="79"/>
      <c r="BA3494" s="80"/>
      <c r="BB3494" s="71"/>
      <c r="BC3494" s="54"/>
      <c r="BD3494" s="41">
        <v>6</v>
      </c>
      <c r="BE3494" s="52">
        <v>62</v>
      </c>
      <c r="BF3494" s="62">
        <v>6224</v>
      </c>
      <c r="BG3494" s="278" t="s">
        <v>49</v>
      </c>
    </row>
    <row r="3495" spans="1:59" s="63" customFormat="1" ht="12.75" x14ac:dyDescent="0.2">
      <c r="A3495" s="196">
        <v>6</v>
      </c>
      <c r="B3495" s="197" t="s">
        <v>1027</v>
      </c>
      <c r="C3495" s="208">
        <v>62</v>
      </c>
      <c r="D3495" s="209" t="s">
        <v>1039</v>
      </c>
      <c r="E3495" s="210">
        <v>6224</v>
      </c>
      <c r="F3495" s="211" t="s">
        <v>1053</v>
      </c>
      <c r="G3495" s="231"/>
      <c r="H3495" s="81" t="s">
        <v>50</v>
      </c>
      <c r="I3495" s="223"/>
      <c r="J3495" s="73"/>
      <c r="K3495" s="73"/>
      <c r="L3495" s="73"/>
      <c r="M3495" s="74"/>
      <c r="N3495" s="247"/>
      <c r="O3495" s="306"/>
      <c r="P3495" s="105"/>
      <c r="Q3495" s="75"/>
      <c r="R3495" s="75"/>
      <c r="S3495" s="75"/>
      <c r="T3495" s="75"/>
      <c r="U3495" s="75"/>
      <c r="V3495" s="75"/>
      <c r="W3495" s="75"/>
      <c r="X3495" s="75"/>
      <c r="Y3495" s="84">
        <f>MAX(X3497:X3502)</f>
        <v>25000</v>
      </c>
      <c r="Z3495" s="83"/>
      <c r="AA3495" s="83"/>
      <c r="AB3495" s="75"/>
      <c r="AC3495" s="75"/>
      <c r="AD3495" s="75"/>
      <c r="AE3495" s="75"/>
      <c r="AF3495" s="75"/>
      <c r="AG3495" s="75"/>
      <c r="AH3495" s="75"/>
      <c r="AI3495" s="75"/>
      <c r="AJ3495" s="84">
        <f>MAX(AI3497:AI3502)</f>
        <v>0</v>
      </c>
      <c r="AK3495" s="83"/>
      <c r="AL3495" s="83"/>
      <c r="AM3495" s="75"/>
      <c r="AN3495" s="75"/>
      <c r="AO3495" s="75"/>
      <c r="AP3495" s="75"/>
      <c r="AQ3495" s="75"/>
      <c r="AR3495" s="75"/>
      <c r="AS3495" s="75"/>
      <c r="AT3495" s="75"/>
      <c r="AU3495" s="75"/>
      <c r="AV3495" s="75"/>
      <c r="AW3495" s="84">
        <f>MAX(AV3497:AV3502)</f>
        <v>2500</v>
      </c>
      <c r="AX3495" s="83"/>
      <c r="AY3495" s="83"/>
      <c r="AZ3495" s="79"/>
      <c r="BA3495" s="80"/>
      <c r="BB3495" s="71"/>
      <c r="BC3495" s="54"/>
      <c r="BD3495" s="41">
        <v>6</v>
      </c>
      <c r="BE3495" s="52">
        <v>62</v>
      </c>
      <c r="BF3495" s="62">
        <v>6224</v>
      </c>
      <c r="BG3495" s="278" t="s">
        <v>50</v>
      </c>
    </row>
    <row r="3496" spans="1:59" s="63" customFormat="1" ht="12.75" x14ac:dyDescent="0.2">
      <c r="A3496" s="196">
        <v>6</v>
      </c>
      <c r="B3496" s="197" t="s">
        <v>1027</v>
      </c>
      <c r="C3496" s="208">
        <v>62</v>
      </c>
      <c r="D3496" s="209" t="s">
        <v>1039</v>
      </c>
      <c r="E3496" s="210">
        <v>6224</v>
      </c>
      <c r="F3496" s="211" t="s">
        <v>1053</v>
      </c>
      <c r="G3496" s="231"/>
      <c r="H3496" s="85" t="s">
        <v>51</v>
      </c>
      <c r="I3496" s="223"/>
      <c r="J3496" s="73"/>
      <c r="K3496" s="73"/>
      <c r="L3496" s="73"/>
      <c r="M3496" s="74"/>
      <c r="N3496" s="248">
        <f>SUM(N3497:N3502)</f>
        <v>6</v>
      </c>
      <c r="O3496" s="293">
        <f>SUM(O3497:O3502)</f>
        <v>0.99999999999999989</v>
      </c>
      <c r="P3496" s="292"/>
      <c r="Q3496" s="87"/>
      <c r="R3496" s="87"/>
      <c r="S3496" s="87"/>
      <c r="T3496" s="87"/>
      <c r="U3496" s="87"/>
      <c r="V3496" s="87"/>
      <c r="W3496" s="87"/>
      <c r="X3496" s="87"/>
      <c r="Y3496" s="88"/>
      <c r="Z3496" s="119">
        <f>SUM(Z3497:Z3502)</f>
        <v>8383.3333333333321</v>
      </c>
      <c r="AA3496" s="120"/>
      <c r="AB3496" s="111"/>
      <c r="AC3496" s="111"/>
      <c r="AD3496" s="111"/>
      <c r="AE3496" s="111"/>
      <c r="AF3496" s="111"/>
      <c r="AG3496" s="111"/>
      <c r="AH3496" s="111"/>
      <c r="AI3496" s="111"/>
      <c r="AJ3496" s="120"/>
      <c r="AK3496" s="119">
        <f>SUM(AK3497:AK3502)</f>
        <v>0</v>
      </c>
      <c r="AL3496" s="120"/>
      <c r="AM3496" s="111"/>
      <c r="AN3496" s="111"/>
      <c r="AO3496" s="111"/>
      <c r="AP3496" s="111"/>
      <c r="AQ3496" s="111"/>
      <c r="AR3496" s="111"/>
      <c r="AS3496" s="111"/>
      <c r="AT3496" s="111"/>
      <c r="AU3496" s="111"/>
      <c r="AV3496" s="111"/>
      <c r="AW3496" s="120"/>
      <c r="AX3496" s="119">
        <f>SUM(AX3497:AX3502)</f>
        <v>1037.5</v>
      </c>
      <c r="AY3496" s="88"/>
      <c r="AZ3496" s="79"/>
      <c r="BA3496" s="80"/>
      <c r="BB3496" s="71"/>
      <c r="BC3496" s="54"/>
      <c r="BD3496" s="41">
        <v>6</v>
      </c>
      <c r="BE3496" s="52">
        <v>62</v>
      </c>
      <c r="BF3496" s="62">
        <v>6224</v>
      </c>
      <c r="BG3496" s="279" t="s">
        <v>51</v>
      </c>
    </row>
    <row r="3497" spans="1:59" s="63" customFormat="1" ht="12.75" x14ac:dyDescent="0.2">
      <c r="A3497" s="196">
        <v>6</v>
      </c>
      <c r="B3497" s="197" t="s">
        <v>1027</v>
      </c>
      <c r="C3497" s="208">
        <v>62</v>
      </c>
      <c r="D3497" s="209" t="s">
        <v>1039</v>
      </c>
      <c r="E3497" s="210">
        <v>6224</v>
      </c>
      <c r="F3497" s="211" t="s">
        <v>1053</v>
      </c>
      <c r="G3497" s="231"/>
      <c r="H3497" s="89" t="s">
        <v>52</v>
      </c>
      <c r="I3497" s="90" t="s">
        <v>1042</v>
      </c>
      <c r="J3497" s="90"/>
      <c r="K3497" s="90" t="s">
        <v>73</v>
      </c>
      <c r="L3497" s="90" t="s">
        <v>69</v>
      </c>
      <c r="M3497" s="91"/>
      <c r="N3497" s="312">
        <v>1</v>
      </c>
      <c r="O3497" s="313">
        <f t="shared" ref="O3497:O3502" si="585">N3497/N$3496</f>
        <v>0.16666666666666666</v>
      </c>
      <c r="P3497" s="104"/>
      <c r="Q3497" s="92"/>
      <c r="R3497" s="92"/>
      <c r="S3497" s="92"/>
      <c r="T3497" s="92"/>
      <c r="U3497" s="92"/>
      <c r="V3497" s="92"/>
      <c r="W3497" s="92">
        <v>1</v>
      </c>
      <c r="X3497" s="109">
        <f t="shared" ref="X3497:X3502" si="586">P3497*P$7+Q3497*Q$7+R3497*R$7+S3497*S$7+T3497*T$7+U3497*U$7+V3497*V$7+W3497*W$7</f>
        <v>25000</v>
      </c>
      <c r="Y3497" s="83"/>
      <c r="Z3497" s="110">
        <f t="shared" ref="Z3497:Z3502" si="587">X3497*$O3497</f>
        <v>4166.6666666666661</v>
      </c>
      <c r="AA3497" s="111"/>
      <c r="AB3497" s="92"/>
      <c r="AC3497" s="92"/>
      <c r="AD3497" s="92"/>
      <c r="AE3497" s="92"/>
      <c r="AF3497" s="92"/>
      <c r="AG3497" s="92"/>
      <c r="AH3497" s="92"/>
      <c r="AI3497" s="109">
        <f t="shared" ref="AI3497:AI3502" si="588">AB3497*AB$7+AC3497*AC$7+AD3497*AD$7+AE3497*AE$7+AF3497*AF$7+AG3497*AG$7+AH3497*AH$7</f>
        <v>0</v>
      </c>
      <c r="AJ3497" s="83"/>
      <c r="AK3497" s="110">
        <f t="shared" ref="AK3497:AK3502" si="589">AI3497*$O3497</f>
        <v>0</v>
      </c>
      <c r="AL3497" s="111"/>
      <c r="AM3497" s="92"/>
      <c r="AN3497" s="92"/>
      <c r="AO3497" s="92"/>
      <c r="AP3497" s="92">
        <v>1</v>
      </c>
      <c r="AQ3497" s="92"/>
      <c r="AR3497" s="92"/>
      <c r="AS3497" s="92"/>
      <c r="AT3497" s="92"/>
      <c r="AU3497" s="92"/>
      <c r="AV3497" s="109">
        <f t="shared" ref="AV3497:AV3502" si="590">AM3497*AM$7+AN3497*AN$7+AO3497*AO$7+AP3497*AP$7+AQ3497*AQ$7+AR3497*AR$7+AS3497*AS$7+AT3497*AT$7+AU3497*AU$7</f>
        <v>100</v>
      </c>
      <c r="AW3497" s="75"/>
      <c r="AX3497" s="110">
        <f t="shared" ref="AX3497:AX3502" si="591">AV3497*$O3497</f>
        <v>16.666666666666664</v>
      </c>
      <c r="AY3497" s="111"/>
      <c r="AZ3497" s="93"/>
      <c r="BA3497" s="94" t="s">
        <v>131</v>
      </c>
      <c r="BB3497" s="71"/>
      <c r="BC3497" s="54"/>
      <c r="BD3497" s="41">
        <v>6</v>
      </c>
      <c r="BE3497" s="52">
        <v>62</v>
      </c>
      <c r="BF3497" s="62">
        <v>6224</v>
      </c>
      <c r="BG3497" s="280" t="s">
        <v>52</v>
      </c>
    </row>
    <row r="3498" spans="1:59" s="63" customFormat="1" ht="12.75" x14ac:dyDescent="0.2">
      <c r="A3498" s="196">
        <v>6</v>
      </c>
      <c r="B3498" s="197" t="s">
        <v>1027</v>
      </c>
      <c r="C3498" s="208">
        <v>62</v>
      </c>
      <c r="D3498" s="209" t="s">
        <v>1039</v>
      </c>
      <c r="E3498" s="210">
        <v>6224</v>
      </c>
      <c r="F3498" s="211" t="s">
        <v>1053</v>
      </c>
      <c r="G3498" s="231"/>
      <c r="H3498" s="89"/>
      <c r="I3498" s="90" t="s">
        <v>1054</v>
      </c>
      <c r="J3498" s="90"/>
      <c r="K3498" s="90" t="s">
        <v>64</v>
      </c>
      <c r="L3498" s="90" t="s">
        <v>261</v>
      </c>
      <c r="M3498" s="91"/>
      <c r="N3498" s="312">
        <v>1</v>
      </c>
      <c r="O3498" s="313">
        <f t="shared" si="585"/>
        <v>0.16666666666666666</v>
      </c>
      <c r="P3498" s="104">
        <v>1</v>
      </c>
      <c r="Q3498" s="92"/>
      <c r="R3498" s="92"/>
      <c r="S3498" s="92"/>
      <c r="T3498" s="92"/>
      <c r="U3498" s="92"/>
      <c r="V3498" s="92"/>
      <c r="W3498" s="92"/>
      <c r="X3498" s="109">
        <f t="shared" si="586"/>
        <v>100</v>
      </c>
      <c r="Y3498" s="83"/>
      <c r="Z3498" s="110">
        <f t="shared" si="587"/>
        <v>16.666666666666664</v>
      </c>
      <c r="AA3498" s="111"/>
      <c r="AB3498" s="92"/>
      <c r="AC3498" s="92"/>
      <c r="AD3498" s="92"/>
      <c r="AE3498" s="92"/>
      <c r="AF3498" s="92"/>
      <c r="AG3498" s="92"/>
      <c r="AH3498" s="92"/>
      <c r="AI3498" s="109">
        <f t="shared" si="588"/>
        <v>0</v>
      </c>
      <c r="AJ3498" s="83"/>
      <c r="AK3498" s="110">
        <f t="shared" si="589"/>
        <v>0</v>
      </c>
      <c r="AL3498" s="111"/>
      <c r="AM3498" s="92"/>
      <c r="AN3498" s="92"/>
      <c r="AO3498" s="92"/>
      <c r="AP3498" s="92"/>
      <c r="AQ3498" s="92"/>
      <c r="AR3498" s="92"/>
      <c r="AS3498" s="92">
        <v>1</v>
      </c>
      <c r="AT3498" s="92"/>
      <c r="AU3498" s="92"/>
      <c r="AV3498" s="109">
        <f t="shared" si="590"/>
        <v>1000</v>
      </c>
      <c r="AW3498" s="75"/>
      <c r="AX3498" s="110">
        <f t="shared" si="591"/>
        <v>166.66666666666666</v>
      </c>
      <c r="AY3498" s="111"/>
      <c r="AZ3498" s="93"/>
      <c r="BA3498" s="94" t="s">
        <v>131</v>
      </c>
      <c r="BB3498" s="71"/>
      <c r="BC3498" s="54"/>
      <c r="BD3498" s="41">
        <v>6</v>
      </c>
      <c r="BE3498" s="52">
        <v>62</v>
      </c>
      <c r="BF3498" s="62">
        <v>6224</v>
      </c>
      <c r="BG3498" s="280" t="s">
        <v>52</v>
      </c>
    </row>
    <row r="3499" spans="1:59" s="63" customFormat="1" ht="12.75" x14ac:dyDescent="0.2">
      <c r="A3499" s="196">
        <v>6</v>
      </c>
      <c r="B3499" s="197" t="s">
        <v>1027</v>
      </c>
      <c r="C3499" s="208">
        <v>62</v>
      </c>
      <c r="D3499" s="209" t="s">
        <v>1039</v>
      </c>
      <c r="E3499" s="210">
        <v>6224</v>
      </c>
      <c r="F3499" s="211" t="s">
        <v>1053</v>
      </c>
      <c r="G3499" s="231"/>
      <c r="H3499" s="89"/>
      <c r="I3499" s="90" t="s">
        <v>650</v>
      </c>
      <c r="J3499" s="90"/>
      <c r="K3499" s="90" t="s">
        <v>64</v>
      </c>
      <c r="L3499" s="90" t="s">
        <v>119</v>
      </c>
      <c r="M3499" s="91"/>
      <c r="N3499" s="312">
        <v>1</v>
      </c>
      <c r="O3499" s="313">
        <f t="shared" si="585"/>
        <v>0.16666666666666666</v>
      </c>
      <c r="P3499" s="104">
        <v>1</v>
      </c>
      <c r="Q3499" s="92"/>
      <c r="R3499" s="92"/>
      <c r="S3499" s="92"/>
      <c r="T3499" s="92"/>
      <c r="U3499" s="92"/>
      <c r="V3499" s="92"/>
      <c r="W3499" s="92"/>
      <c r="X3499" s="109">
        <f t="shared" si="586"/>
        <v>100</v>
      </c>
      <c r="Y3499" s="83"/>
      <c r="Z3499" s="110">
        <f t="shared" si="587"/>
        <v>16.666666666666664</v>
      </c>
      <c r="AA3499" s="111"/>
      <c r="AB3499" s="92"/>
      <c r="AC3499" s="92"/>
      <c r="AD3499" s="92"/>
      <c r="AE3499" s="92"/>
      <c r="AF3499" s="92"/>
      <c r="AG3499" s="92"/>
      <c r="AH3499" s="92"/>
      <c r="AI3499" s="109">
        <f t="shared" si="588"/>
        <v>0</v>
      </c>
      <c r="AJ3499" s="83"/>
      <c r="AK3499" s="110">
        <f t="shared" si="589"/>
        <v>0</v>
      </c>
      <c r="AL3499" s="111"/>
      <c r="AM3499" s="92"/>
      <c r="AN3499" s="92"/>
      <c r="AO3499" s="92"/>
      <c r="AP3499" s="92"/>
      <c r="AQ3499" s="92"/>
      <c r="AR3499" s="92"/>
      <c r="AS3499" s="92"/>
      <c r="AT3499" s="92">
        <v>1</v>
      </c>
      <c r="AU3499" s="92"/>
      <c r="AV3499" s="109">
        <f t="shared" si="590"/>
        <v>2500</v>
      </c>
      <c r="AW3499" s="75"/>
      <c r="AX3499" s="110">
        <f t="shared" si="591"/>
        <v>416.66666666666663</v>
      </c>
      <c r="AY3499" s="111"/>
      <c r="AZ3499" s="93"/>
      <c r="BA3499" s="94" t="s">
        <v>131</v>
      </c>
      <c r="BB3499" s="71"/>
      <c r="BC3499" s="54"/>
      <c r="BD3499" s="41">
        <v>6</v>
      </c>
      <c r="BE3499" s="52">
        <v>62</v>
      </c>
      <c r="BF3499" s="62">
        <v>6224</v>
      </c>
      <c r="BG3499" s="280" t="s">
        <v>52</v>
      </c>
    </row>
    <row r="3500" spans="1:59" s="63" customFormat="1" ht="12.75" x14ac:dyDescent="0.2">
      <c r="A3500" s="196">
        <v>6</v>
      </c>
      <c r="B3500" s="197" t="s">
        <v>1027</v>
      </c>
      <c r="C3500" s="208">
        <v>62</v>
      </c>
      <c r="D3500" s="209" t="s">
        <v>1039</v>
      </c>
      <c r="E3500" s="210">
        <v>6224</v>
      </c>
      <c r="F3500" s="211" t="s">
        <v>1053</v>
      </c>
      <c r="G3500" s="231"/>
      <c r="H3500" s="89"/>
      <c r="I3500" s="90" t="s">
        <v>958</v>
      </c>
      <c r="J3500" s="90"/>
      <c r="K3500" s="90" t="s">
        <v>64</v>
      </c>
      <c r="L3500" s="90" t="s">
        <v>119</v>
      </c>
      <c r="M3500" s="91"/>
      <c r="N3500" s="312">
        <v>1</v>
      </c>
      <c r="O3500" s="313">
        <f t="shared" si="585"/>
        <v>0.16666666666666666</v>
      </c>
      <c r="P3500" s="104">
        <v>1</v>
      </c>
      <c r="Q3500" s="92"/>
      <c r="R3500" s="92"/>
      <c r="S3500" s="92"/>
      <c r="T3500" s="92"/>
      <c r="U3500" s="92"/>
      <c r="V3500" s="92"/>
      <c r="W3500" s="92"/>
      <c r="X3500" s="109">
        <f t="shared" si="586"/>
        <v>100</v>
      </c>
      <c r="Y3500" s="83"/>
      <c r="Z3500" s="110">
        <f t="shared" si="587"/>
        <v>16.666666666666664</v>
      </c>
      <c r="AA3500" s="111"/>
      <c r="AB3500" s="92"/>
      <c r="AC3500" s="92"/>
      <c r="AD3500" s="92"/>
      <c r="AE3500" s="92"/>
      <c r="AF3500" s="92"/>
      <c r="AG3500" s="92"/>
      <c r="AH3500" s="92"/>
      <c r="AI3500" s="109">
        <f t="shared" si="588"/>
        <v>0</v>
      </c>
      <c r="AJ3500" s="83"/>
      <c r="AK3500" s="110">
        <f t="shared" si="589"/>
        <v>0</v>
      </c>
      <c r="AL3500" s="111"/>
      <c r="AM3500" s="92"/>
      <c r="AN3500" s="92"/>
      <c r="AO3500" s="92"/>
      <c r="AP3500" s="92"/>
      <c r="AQ3500" s="92"/>
      <c r="AR3500" s="92"/>
      <c r="AS3500" s="92"/>
      <c r="AT3500" s="92">
        <v>1</v>
      </c>
      <c r="AU3500" s="92"/>
      <c r="AV3500" s="109">
        <f t="shared" si="590"/>
        <v>2500</v>
      </c>
      <c r="AW3500" s="75"/>
      <c r="AX3500" s="110">
        <f t="shared" si="591"/>
        <v>416.66666666666663</v>
      </c>
      <c r="AY3500" s="111"/>
      <c r="AZ3500" s="93"/>
      <c r="BA3500" s="94" t="s">
        <v>131</v>
      </c>
      <c r="BB3500" s="71"/>
      <c r="BC3500" s="54"/>
      <c r="BD3500" s="41">
        <v>6</v>
      </c>
      <c r="BE3500" s="52">
        <v>62</v>
      </c>
      <c r="BF3500" s="62">
        <v>6224</v>
      </c>
      <c r="BG3500" s="280" t="s">
        <v>52</v>
      </c>
    </row>
    <row r="3501" spans="1:59" s="63" customFormat="1" ht="12.75" x14ac:dyDescent="0.2">
      <c r="A3501" s="196">
        <v>6</v>
      </c>
      <c r="B3501" s="197" t="s">
        <v>1027</v>
      </c>
      <c r="C3501" s="208">
        <v>62</v>
      </c>
      <c r="D3501" s="209" t="s">
        <v>1039</v>
      </c>
      <c r="E3501" s="210">
        <v>6224</v>
      </c>
      <c r="F3501" s="211" t="s">
        <v>1053</v>
      </c>
      <c r="G3501" s="231"/>
      <c r="H3501" s="89"/>
      <c r="I3501" s="90" t="s">
        <v>1044</v>
      </c>
      <c r="J3501" s="90"/>
      <c r="K3501" s="90" t="s">
        <v>73</v>
      </c>
      <c r="L3501" s="90" t="s">
        <v>69</v>
      </c>
      <c r="M3501" s="91"/>
      <c r="N3501" s="312">
        <v>1</v>
      </c>
      <c r="O3501" s="313">
        <f t="shared" si="585"/>
        <v>0.16666666666666666</v>
      </c>
      <c r="P3501" s="104"/>
      <c r="Q3501" s="92"/>
      <c r="R3501" s="92"/>
      <c r="S3501" s="92"/>
      <c r="T3501" s="92"/>
      <c r="U3501" s="92"/>
      <c r="V3501" s="92"/>
      <c r="W3501" s="92">
        <v>1</v>
      </c>
      <c r="X3501" s="109">
        <f t="shared" si="586"/>
        <v>25000</v>
      </c>
      <c r="Y3501" s="83"/>
      <c r="Z3501" s="110">
        <f t="shared" si="587"/>
        <v>4166.6666666666661</v>
      </c>
      <c r="AA3501" s="111"/>
      <c r="AB3501" s="92"/>
      <c r="AC3501" s="92"/>
      <c r="AD3501" s="92"/>
      <c r="AE3501" s="92"/>
      <c r="AF3501" s="92"/>
      <c r="AG3501" s="92"/>
      <c r="AH3501" s="92"/>
      <c r="AI3501" s="109">
        <f t="shared" si="588"/>
        <v>0</v>
      </c>
      <c r="AJ3501" s="83"/>
      <c r="AK3501" s="110">
        <f t="shared" si="589"/>
        <v>0</v>
      </c>
      <c r="AL3501" s="111"/>
      <c r="AM3501" s="92"/>
      <c r="AN3501" s="92"/>
      <c r="AO3501" s="92"/>
      <c r="AP3501" s="92">
        <v>1</v>
      </c>
      <c r="AQ3501" s="92"/>
      <c r="AR3501" s="92"/>
      <c r="AS3501" s="92"/>
      <c r="AT3501" s="92"/>
      <c r="AU3501" s="92"/>
      <c r="AV3501" s="109">
        <f t="shared" si="590"/>
        <v>100</v>
      </c>
      <c r="AW3501" s="75"/>
      <c r="AX3501" s="110">
        <f t="shared" si="591"/>
        <v>16.666666666666664</v>
      </c>
      <c r="AY3501" s="111"/>
      <c r="AZ3501" s="93"/>
      <c r="BA3501" s="94" t="s">
        <v>131</v>
      </c>
      <c r="BB3501" s="71"/>
      <c r="BC3501" s="54"/>
      <c r="BD3501" s="41">
        <v>6</v>
      </c>
      <c r="BE3501" s="52">
        <v>62</v>
      </c>
      <c r="BF3501" s="62">
        <v>6224</v>
      </c>
      <c r="BG3501" s="280" t="s">
        <v>52</v>
      </c>
    </row>
    <row r="3502" spans="1:59" s="63" customFormat="1" ht="12.75" x14ac:dyDescent="0.2">
      <c r="A3502" s="196">
        <v>6</v>
      </c>
      <c r="B3502" s="197" t="s">
        <v>1027</v>
      </c>
      <c r="C3502" s="208">
        <v>62</v>
      </c>
      <c r="D3502" s="209" t="s">
        <v>1039</v>
      </c>
      <c r="E3502" s="210">
        <v>6224</v>
      </c>
      <c r="F3502" s="211" t="s">
        <v>1053</v>
      </c>
      <c r="G3502" s="231"/>
      <c r="H3502" s="89"/>
      <c r="I3502" s="90" t="s">
        <v>1055</v>
      </c>
      <c r="J3502" s="90"/>
      <c r="K3502" s="90" t="s">
        <v>64</v>
      </c>
      <c r="L3502" s="90" t="s">
        <v>76</v>
      </c>
      <c r="M3502" s="91"/>
      <c r="N3502" s="312">
        <v>1</v>
      </c>
      <c r="O3502" s="313">
        <f t="shared" si="585"/>
        <v>0.16666666666666666</v>
      </c>
      <c r="P3502" s="104"/>
      <c r="Q3502" s="92"/>
      <c r="R3502" s="92"/>
      <c r="S3502" s="92"/>
      <c r="T3502" s="92"/>
      <c r="U3502" s="92"/>
      <c r="V3502" s="92"/>
      <c r="W3502" s="92"/>
      <c r="X3502" s="109">
        <f t="shared" si="586"/>
        <v>0</v>
      </c>
      <c r="Y3502" s="83"/>
      <c r="Z3502" s="110">
        <f t="shared" si="587"/>
        <v>0</v>
      </c>
      <c r="AA3502" s="111"/>
      <c r="AB3502" s="92"/>
      <c r="AC3502" s="92"/>
      <c r="AD3502" s="92"/>
      <c r="AE3502" s="92"/>
      <c r="AF3502" s="92"/>
      <c r="AG3502" s="92"/>
      <c r="AH3502" s="92"/>
      <c r="AI3502" s="109">
        <f t="shared" si="588"/>
        <v>0</v>
      </c>
      <c r="AJ3502" s="83"/>
      <c r="AK3502" s="110">
        <f t="shared" si="589"/>
        <v>0</v>
      </c>
      <c r="AL3502" s="111"/>
      <c r="AM3502" s="92"/>
      <c r="AN3502" s="92">
        <v>1</v>
      </c>
      <c r="AO3502" s="92"/>
      <c r="AP3502" s="92"/>
      <c r="AQ3502" s="92"/>
      <c r="AR3502" s="92"/>
      <c r="AS3502" s="92"/>
      <c r="AT3502" s="92"/>
      <c r="AU3502" s="92"/>
      <c r="AV3502" s="109">
        <f t="shared" si="590"/>
        <v>25</v>
      </c>
      <c r="AW3502" s="75"/>
      <c r="AX3502" s="110">
        <f t="shared" si="591"/>
        <v>4.1666666666666661</v>
      </c>
      <c r="AY3502" s="111"/>
      <c r="AZ3502" s="93"/>
      <c r="BA3502" s="94" t="s">
        <v>131</v>
      </c>
      <c r="BB3502" s="71"/>
      <c r="BC3502" s="54"/>
      <c r="BD3502" s="41">
        <v>6</v>
      </c>
      <c r="BE3502" s="52">
        <v>62</v>
      </c>
      <c r="BF3502" s="62">
        <v>6224</v>
      </c>
      <c r="BG3502" s="280" t="s">
        <v>52</v>
      </c>
    </row>
    <row r="3503" spans="1:59" s="63" customFormat="1" ht="12.75" x14ac:dyDescent="0.2">
      <c r="A3503" s="196">
        <v>6</v>
      </c>
      <c r="B3503" s="197" t="s">
        <v>1027</v>
      </c>
      <c r="C3503" s="208">
        <v>62</v>
      </c>
      <c r="D3503" s="209" t="s">
        <v>1039</v>
      </c>
      <c r="E3503" s="210">
        <v>6224</v>
      </c>
      <c r="F3503" s="211" t="s">
        <v>1053</v>
      </c>
      <c r="G3503" s="231"/>
      <c r="H3503" s="65"/>
      <c r="I3503" s="222"/>
      <c r="J3503" s="66"/>
      <c r="K3503" s="66"/>
      <c r="L3503" s="66"/>
      <c r="M3503" s="64"/>
      <c r="N3503" s="304"/>
      <c r="O3503" s="305"/>
      <c r="P3503" s="127"/>
      <c r="Q3503" s="67"/>
      <c r="R3503" s="67"/>
      <c r="S3503" s="67"/>
      <c r="T3503" s="67"/>
      <c r="U3503" s="67"/>
      <c r="V3503" s="67"/>
      <c r="W3503" s="67"/>
      <c r="X3503" s="67"/>
      <c r="Y3503" s="68"/>
      <c r="Z3503" s="68"/>
      <c r="AA3503" s="68"/>
      <c r="AB3503" s="67"/>
      <c r="AC3503" s="67"/>
      <c r="AD3503" s="67"/>
      <c r="AE3503" s="67"/>
      <c r="AF3503" s="67"/>
      <c r="AG3503" s="67"/>
      <c r="AH3503" s="67"/>
      <c r="AI3503" s="67"/>
      <c r="AJ3503" s="68"/>
      <c r="AK3503" s="68"/>
      <c r="AL3503" s="68"/>
      <c r="AM3503" s="67"/>
      <c r="AN3503" s="67"/>
      <c r="AO3503" s="67"/>
      <c r="AP3503" s="67"/>
      <c r="AQ3503" s="67"/>
      <c r="AR3503" s="67"/>
      <c r="AS3503" s="67"/>
      <c r="AT3503" s="67"/>
      <c r="AU3503" s="67"/>
      <c r="AV3503" s="67"/>
      <c r="AW3503" s="67"/>
      <c r="AX3503" s="68"/>
      <c r="AY3503" s="68"/>
      <c r="AZ3503" s="69"/>
      <c r="BA3503" s="70"/>
      <c r="BB3503" s="71"/>
      <c r="BC3503" s="54"/>
      <c r="BD3503" s="41">
        <v>6</v>
      </c>
      <c r="BE3503" s="52">
        <v>62</v>
      </c>
      <c r="BF3503" s="62">
        <v>6224</v>
      </c>
      <c r="BG3503" s="275"/>
    </row>
    <row r="3504" spans="1:59" s="63" customFormat="1" ht="12.75" x14ac:dyDescent="0.2">
      <c r="A3504" s="196">
        <v>6</v>
      </c>
      <c r="B3504" s="197" t="s">
        <v>1027</v>
      </c>
      <c r="C3504" s="208">
        <v>62</v>
      </c>
      <c r="D3504" s="209" t="s">
        <v>1039</v>
      </c>
      <c r="E3504" s="210">
        <v>6224</v>
      </c>
      <c r="F3504" s="211" t="s">
        <v>1053</v>
      </c>
      <c r="G3504" s="230"/>
      <c r="H3504" s="56"/>
      <c r="I3504" s="221"/>
      <c r="J3504" s="57"/>
      <c r="K3504" s="57"/>
      <c r="L3504" s="57"/>
      <c r="M3504" s="55"/>
      <c r="N3504" s="303"/>
      <c r="O3504" s="245"/>
      <c r="P3504" s="122"/>
      <c r="Q3504" s="58"/>
      <c r="R3504" s="58"/>
      <c r="S3504" s="58"/>
      <c r="T3504" s="58"/>
      <c r="U3504" s="58"/>
      <c r="V3504" s="58"/>
      <c r="W3504" s="58"/>
      <c r="X3504" s="58"/>
      <c r="Y3504" s="59"/>
      <c r="Z3504" s="59"/>
      <c r="AA3504" s="59"/>
      <c r="AB3504" s="58"/>
      <c r="AC3504" s="58"/>
      <c r="AD3504" s="58"/>
      <c r="AE3504" s="58"/>
      <c r="AF3504" s="58"/>
      <c r="AG3504" s="58"/>
      <c r="AH3504" s="58"/>
      <c r="AI3504" s="58"/>
      <c r="AJ3504" s="59"/>
      <c r="AK3504" s="59"/>
      <c r="AL3504" s="59"/>
      <c r="AM3504" s="58"/>
      <c r="AN3504" s="58"/>
      <c r="AO3504" s="58"/>
      <c r="AP3504" s="58"/>
      <c r="AQ3504" s="58"/>
      <c r="AR3504" s="58"/>
      <c r="AS3504" s="58"/>
      <c r="AT3504" s="58"/>
      <c r="AU3504" s="58"/>
      <c r="AV3504" s="58"/>
      <c r="AW3504" s="58"/>
      <c r="AX3504" s="59"/>
      <c r="AY3504" s="59"/>
      <c r="AZ3504" s="60"/>
      <c r="BA3504" s="61"/>
      <c r="BB3504" s="54"/>
      <c r="BC3504" s="54"/>
      <c r="BD3504" s="41">
        <v>6</v>
      </c>
      <c r="BE3504" s="52">
        <v>62</v>
      </c>
      <c r="BF3504" s="62">
        <v>6224</v>
      </c>
      <c r="BG3504" s="274"/>
    </row>
    <row r="3505" spans="1:59" s="53" customFormat="1" ht="18.75" x14ac:dyDescent="0.3">
      <c r="A3505" s="202">
        <v>6</v>
      </c>
      <c r="B3505" s="203" t="s">
        <v>1027</v>
      </c>
      <c r="C3505" s="205">
        <v>63</v>
      </c>
      <c r="D3505" s="206" t="s">
        <v>1056</v>
      </c>
      <c r="E3505" s="207"/>
      <c r="F3505" s="207"/>
      <c r="G3505" s="229"/>
      <c r="H3505" s="44"/>
      <c r="I3505" s="226"/>
      <c r="J3505" s="192"/>
      <c r="K3505" s="192"/>
      <c r="L3505" s="192"/>
      <c r="M3505" s="194"/>
      <c r="N3505" s="302"/>
      <c r="O3505" s="298"/>
      <c r="P3505" s="47"/>
      <c r="Q3505" s="47"/>
      <c r="R3505" s="47"/>
      <c r="S3505" s="47"/>
      <c r="T3505" s="47"/>
      <c r="U3505" s="47"/>
      <c r="V3505" s="47"/>
      <c r="W3505" s="47"/>
      <c r="X3505" s="47"/>
      <c r="Y3505" s="48"/>
      <c r="Z3505" s="48"/>
      <c r="AA3505" s="48"/>
      <c r="AB3505" s="47"/>
      <c r="AC3505" s="47"/>
      <c r="AD3505" s="47"/>
      <c r="AE3505" s="47"/>
      <c r="AF3505" s="47"/>
      <c r="AG3505" s="47"/>
      <c r="AH3505" s="47"/>
      <c r="AI3505" s="47"/>
      <c r="AJ3505" s="48"/>
      <c r="AK3505" s="48"/>
      <c r="AL3505" s="48"/>
      <c r="AM3505" s="47"/>
      <c r="AN3505" s="47"/>
      <c r="AO3505" s="47"/>
      <c r="AP3505" s="47"/>
      <c r="AQ3505" s="47"/>
      <c r="AR3505" s="47"/>
      <c r="AS3505" s="47"/>
      <c r="AT3505" s="47"/>
      <c r="AU3505" s="47"/>
      <c r="AV3505" s="47"/>
      <c r="AW3505" s="47"/>
      <c r="AX3505" s="48"/>
      <c r="AY3505" s="333"/>
      <c r="AZ3505" s="49"/>
      <c r="BA3505" s="50"/>
      <c r="BB3505" s="51"/>
      <c r="BC3505" s="45"/>
      <c r="BD3505" s="41">
        <v>6</v>
      </c>
      <c r="BE3505" s="52">
        <v>63</v>
      </c>
      <c r="BF3505" s="52" t="s">
        <v>1056</v>
      </c>
      <c r="BG3505" s="273"/>
    </row>
    <row r="3506" spans="1:59" s="159" customFormat="1" x14ac:dyDescent="0.25">
      <c r="A3506" s="196">
        <v>6</v>
      </c>
      <c r="B3506" s="197" t="s">
        <v>1027</v>
      </c>
      <c r="C3506" s="208">
        <v>63</v>
      </c>
      <c r="D3506" s="209" t="s">
        <v>1056</v>
      </c>
      <c r="E3506" s="217">
        <v>6311</v>
      </c>
      <c r="F3506" s="213" t="s">
        <v>1057</v>
      </c>
      <c r="G3506" s="237"/>
      <c r="H3506" s="154"/>
      <c r="I3506" s="224"/>
      <c r="J3506" s="98"/>
      <c r="K3506" s="98"/>
      <c r="L3506" s="98"/>
      <c r="M3506" s="153"/>
      <c r="N3506" s="322"/>
      <c r="O3506" s="323"/>
      <c r="P3506" s="155"/>
      <c r="Q3506" s="155"/>
      <c r="R3506" s="155"/>
      <c r="S3506" s="155"/>
      <c r="T3506" s="155"/>
      <c r="U3506" s="155"/>
      <c r="V3506" s="155"/>
      <c r="W3506" s="155"/>
      <c r="X3506" s="155"/>
      <c r="Y3506" s="100"/>
      <c r="Z3506" s="125"/>
      <c r="AA3506" s="125"/>
      <c r="AB3506" s="155"/>
      <c r="AC3506" s="155"/>
      <c r="AD3506" s="155"/>
      <c r="AE3506" s="155"/>
      <c r="AF3506" s="155"/>
      <c r="AG3506" s="155"/>
      <c r="AH3506" s="155"/>
      <c r="AI3506" s="155"/>
      <c r="AJ3506" s="100"/>
      <c r="AK3506" s="125"/>
      <c r="AL3506" s="125"/>
      <c r="AM3506" s="155"/>
      <c r="AN3506" s="155"/>
      <c r="AO3506" s="155"/>
      <c r="AP3506" s="155"/>
      <c r="AQ3506" s="155"/>
      <c r="AR3506" s="155"/>
      <c r="AS3506" s="155"/>
      <c r="AT3506" s="155"/>
      <c r="AU3506" s="155"/>
      <c r="AV3506" s="155"/>
      <c r="AW3506" s="99"/>
      <c r="AX3506" s="125"/>
      <c r="AY3506" s="100"/>
      <c r="AZ3506" s="156"/>
      <c r="BA3506" s="157"/>
      <c r="BB3506" s="152"/>
      <c r="BC3506" s="152"/>
      <c r="BD3506" s="41">
        <v>6</v>
      </c>
      <c r="BE3506" s="52">
        <v>63</v>
      </c>
      <c r="BF3506" s="158">
        <v>6311</v>
      </c>
      <c r="BG3506" s="285"/>
    </row>
    <row r="3507" spans="1:59" s="63" customFormat="1" ht="12.75" x14ac:dyDescent="0.2">
      <c r="A3507" s="196">
        <v>6</v>
      </c>
      <c r="B3507" s="197" t="s">
        <v>1027</v>
      </c>
      <c r="C3507" s="208">
        <v>63</v>
      </c>
      <c r="D3507" s="209" t="s">
        <v>1056</v>
      </c>
      <c r="E3507" s="212">
        <v>6311</v>
      </c>
      <c r="F3507" s="213" t="s">
        <v>1057</v>
      </c>
      <c r="G3507" s="232"/>
      <c r="H3507" s="97"/>
      <c r="I3507" s="224"/>
      <c r="J3507" s="98"/>
      <c r="K3507" s="98"/>
      <c r="L3507" s="98"/>
      <c r="M3507" s="96"/>
      <c r="N3507" s="307"/>
      <c r="O3507" s="246"/>
      <c r="P3507" s="124"/>
      <c r="Q3507" s="99"/>
      <c r="R3507" s="99"/>
      <c r="S3507" s="99"/>
      <c r="T3507" s="99"/>
      <c r="U3507" s="99"/>
      <c r="V3507" s="99"/>
      <c r="W3507" s="99"/>
      <c r="X3507" s="99"/>
      <c r="Y3507" s="100"/>
      <c r="Z3507" s="100"/>
      <c r="AA3507" s="100"/>
      <c r="AB3507" s="99"/>
      <c r="AC3507" s="99"/>
      <c r="AD3507" s="99"/>
      <c r="AE3507" s="99"/>
      <c r="AF3507" s="99"/>
      <c r="AG3507" s="99"/>
      <c r="AH3507" s="99"/>
      <c r="AI3507" s="99"/>
      <c r="AJ3507" s="100"/>
      <c r="AK3507" s="100"/>
      <c r="AL3507" s="100"/>
      <c r="AM3507" s="99"/>
      <c r="AN3507" s="99"/>
      <c r="AO3507" s="99"/>
      <c r="AP3507" s="99"/>
      <c r="AQ3507" s="99"/>
      <c r="AR3507" s="99"/>
      <c r="AS3507" s="99"/>
      <c r="AT3507" s="99"/>
      <c r="AU3507" s="99"/>
      <c r="AV3507" s="99"/>
      <c r="AW3507" s="99"/>
      <c r="AX3507" s="100"/>
      <c r="AY3507" s="100"/>
      <c r="AZ3507" s="101"/>
      <c r="BA3507" s="102"/>
      <c r="BB3507" s="95"/>
      <c r="BC3507" s="95"/>
      <c r="BD3507" s="41">
        <v>6</v>
      </c>
      <c r="BE3507" s="52">
        <v>63</v>
      </c>
      <c r="BF3507" s="158">
        <v>6311</v>
      </c>
      <c r="BG3507" s="277"/>
    </row>
    <row r="3508" spans="1:59" s="63" customFormat="1" ht="12.75" x14ac:dyDescent="0.2">
      <c r="A3508" s="196">
        <v>6</v>
      </c>
      <c r="B3508" s="197" t="s">
        <v>1027</v>
      </c>
      <c r="C3508" s="208">
        <v>63</v>
      </c>
      <c r="D3508" s="209" t="s">
        <v>1056</v>
      </c>
      <c r="E3508" s="212">
        <v>6311</v>
      </c>
      <c r="F3508" s="213" t="s">
        <v>1057</v>
      </c>
      <c r="G3508" s="231"/>
      <c r="H3508" s="65"/>
      <c r="I3508" s="222"/>
      <c r="J3508" s="66"/>
      <c r="K3508" s="66"/>
      <c r="L3508" s="66"/>
      <c r="M3508" s="64"/>
      <c r="N3508" s="304"/>
      <c r="O3508" s="305"/>
      <c r="P3508" s="127"/>
      <c r="Q3508" s="67"/>
      <c r="R3508" s="67"/>
      <c r="S3508" s="67"/>
      <c r="T3508" s="67"/>
      <c r="U3508" s="67"/>
      <c r="V3508" s="67"/>
      <c r="W3508" s="67"/>
      <c r="X3508" s="67"/>
      <c r="Y3508" s="68"/>
      <c r="Z3508" s="68"/>
      <c r="AA3508" s="68"/>
      <c r="AB3508" s="67"/>
      <c r="AC3508" s="67"/>
      <c r="AD3508" s="67"/>
      <c r="AE3508" s="67"/>
      <c r="AF3508" s="67"/>
      <c r="AG3508" s="67"/>
      <c r="AH3508" s="67"/>
      <c r="AI3508" s="67"/>
      <c r="AJ3508" s="68"/>
      <c r="AK3508" s="68"/>
      <c r="AL3508" s="68"/>
      <c r="AM3508" s="67"/>
      <c r="AN3508" s="67"/>
      <c r="AO3508" s="67"/>
      <c r="AP3508" s="67"/>
      <c r="AQ3508" s="67"/>
      <c r="AR3508" s="67"/>
      <c r="AS3508" s="67"/>
      <c r="AT3508" s="67"/>
      <c r="AU3508" s="67"/>
      <c r="AV3508" s="67"/>
      <c r="AW3508" s="67"/>
      <c r="AX3508" s="68"/>
      <c r="AY3508" s="68"/>
      <c r="AZ3508" s="69"/>
      <c r="BA3508" s="70"/>
      <c r="BB3508" s="71"/>
      <c r="BC3508" s="95"/>
      <c r="BD3508" s="41">
        <v>6</v>
      </c>
      <c r="BE3508" s="52">
        <v>63</v>
      </c>
      <c r="BF3508" s="158">
        <v>6311</v>
      </c>
      <c r="BG3508" s="275"/>
    </row>
    <row r="3509" spans="1:59" s="63" customFormat="1" ht="12.75" x14ac:dyDescent="0.2">
      <c r="A3509" s="196">
        <v>6</v>
      </c>
      <c r="B3509" s="197" t="s">
        <v>1027</v>
      </c>
      <c r="C3509" s="208">
        <v>63</v>
      </c>
      <c r="D3509" s="209" t="s">
        <v>1056</v>
      </c>
      <c r="E3509" s="212">
        <v>6311</v>
      </c>
      <c r="F3509" s="213" t="s">
        <v>1057</v>
      </c>
      <c r="G3509" s="231"/>
      <c r="H3509" s="72" t="s">
        <v>47</v>
      </c>
      <c r="I3509" s="223"/>
      <c r="J3509" s="73"/>
      <c r="K3509" s="73"/>
      <c r="L3509" s="73"/>
      <c r="M3509" s="74"/>
      <c r="N3509" s="247"/>
      <c r="O3509" s="306"/>
      <c r="P3509" s="105"/>
      <c r="Q3509" s="75"/>
      <c r="R3509" s="75"/>
      <c r="S3509" s="75"/>
      <c r="T3509" s="75"/>
      <c r="U3509" s="75"/>
      <c r="V3509" s="75"/>
      <c r="W3509" s="75"/>
      <c r="X3509" s="75"/>
      <c r="Y3509" s="76">
        <f>IF(ISNUMBER(VLOOKUP(Y3511,P$7:W$7,MATCH(Y3511,P$7:W$7))),VLOOKUP(Y3511,P$7:W$7,MATCH(Y3511,P$7:W$7)),IF(N3513=0,"No Data",IF(Y3511&gt;0,"&lt;100",0)))</f>
        <v>10000</v>
      </c>
      <c r="Z3509" s="77">
        <f>IF(ISNUMBER(VLOOKUP(Z3513,P$7:W$7,MATCH(Z3513,P$7:W$7))),VLOOKUP(Z3513,P$7:W$7,MATCH(Z3513,P$7:W$7)),IF(N3513=0,"No Data",IF(Z3513&gt;0,"&lt;100",0)))</f>
        <v>10000</v>
      </c>
      <c r="AA3509" s="106">
        <f>IF(ISNUMBER(Z3509),Z3509,0)</f>
        <v>10000</v>
      </c>
      <c r="AB3509" s="75"/>
      <c r="AC3509" s="75"/>
      <c r="AD3509" s="75"/>
      <c r="AE3509" s="75"/>
      <c r="AF3509" s="75"/>
      <c r="AG3509" s="75"/>
      <c r="AH3509" s="75"/>
      <c r="AI3509" s="75"/>
      <c r="AJ3509" s="76">
        <f>IF(ISNUMBER(VLOOKUP(AJ3511,AB$7:AH$7,MATCH(AJ3511,AB$7:AH$7))),VLOOKUP(AJ3511,AB$7:AH$7,MATCH(AJ3511,AB$7:AH$7)),IF(N3513=0,"No Data",IF(AJ3511&gt;0,"&lt;50",0)))</f>
        <v>0</v>
      </c>
      <c r="AK3509" s="77">
        <f>IF(ISNUMBER(VLOOKUP(AK3513,AB$7:AH$7,MATCH(AK3513,AB$7:AH$7))),VLOOKUP(AK3513,AB$7:AH$7,MATCH(AK3513,AB$7:AH$7)),IF(N3513=0,"No Data",IF(AK3513&gt;0,"&lt;50",0)))</f>
        <v>0</v>
      </c>
      <c r="AL3509" s="106">
        <f>IF(ISNUMBER(AK3509),AK3509,0)</f>
        <v>0</v>
      </c>
      <c r="AM3509" s="75"/>
      <c r="AN3509" s="75"/>
      <c r="AO3509" s="75"/>
      <c r="AP3509" s="75"/>
      <c r="AQ3509" s="75"/>
      <c r="AR3509" s="75"/>
      <c r="AS3509" s="75"/>
      <c r="AT3509" s="75"/>
      <c r="AU3509" s="75"/>
      <c r="AV3509" s="75"/>
      <c r="AW3509" s="76">
        <f>IF(ISNUMBER(VLOOKUP(AW3511,AM$7:AU$7,MATCH(AW3511,AM$7:AU$7))),VLOOKUP(AW3511,AM$7:AU$7,MATCH(AW3511,AM$7:AU$7)),IF(N3513=0,"No Data",IF(AW3511&gt;0,"&lt;10",0)))</f>
        <v>500</v>
      </c>
      <c r="AX3509" s="77">
        <f>IF(ISNUMBER(VLOOKUP(AX3513,AM$7:AU$7,MATCH(AX3513,AM$7:AU$7))),VLOOKUP(AX3513,AM$7:AU$7,MATCH(AX3513,AM$7:AU$7)),IF(N3513=0,"No Data",IF(AX3513&gt;0,"&lt;10",0)))</f>
        <v>500</v>
      </c>
      <c r="AY3509" s="106">
        <f>IF(ISNUMBER(AX3509),AX3509,0)</f>
        <v>500</v>
      </c>
      <c r="AZ3509" s="79"/>
      <c r="BA3509" s="80"/>
      <c r="BB3509" s="71"/>
      <c r="BC3509" s="95"/>
      <c r="BD3509" s="41">
        <v>6</v>
      </c>
      <c r="BE3509" s="52">
        <v>63</v>
      </c>
      <c r="BF3509" s="158">
        <v>6311</v>
      </c>
      <c r="BG3509" s="276" t="s">
        <v>47</v>
      </c>
    </row>
    <row r="3510" spans="1:59" s="63" customFormat="1" ht="12.75" x14ac:dyDescent="0.2">
      <c r="A3510" s="196">
        <v>6</v>
      </c>
      <c r="B3510" s="197" t="s">
        <v>1027</v>
      </c>
      <c r="C3510" s="208">
        <v>63</v>
      </c>
      <c r="D3510" s="209" t="s">
        <v>1056</v>
      </c>
      <c r="E3510" s="212">
        <v>6311</v>
      </c>
      <c r="F3510" s="213" t="s">
        <v>1057</v>
      </c>
      <c r="G3510" s="231"/>
      <c r="H3510" s="81" t="s">
        <v>48</v>
      </c>
      <c r="I3510" s="223"/>
      <c r="J3510" s="73"/>
      <c r="K3510" s="73"/>
      <c r="L3510" s="73"/>
      <c r="M3510" s="74"/>
      <c r="N3510" s="247"/>
      <c r="O3510" s="306"/>
      <c r="P3510" s="105"/>
      <c r="Q3510" s="75"/>
      <c r="R3510" s="75"/>
      <c r="S3510" s="75"/>
      <c r="T3510" s="75"/>
      <c r="U3510" s="75"/>
      <c r="V3510" s="75"/>
      <c r="W3510" s="75"/>
      <c r="X3510" s="75"/>
      <c r="Y3510" s="82">
        <f>MIN(X3514:X3516)</f>
        <v>100</v>
      </c>
      <c r="Z3510" s="83"/>
      <c r="AA3510" s="83"/>
      <c r="AB3510" s="75"/>
      <c r="AC3510" s="75"/>
      <c r="AD3510" s="75"/>
      <c r="AE3510" s="75"/>
      <c r="AF3510" s="75"/>
      <c r="AG3510" s="75"/>
      <c r="AH3510" s="75"/>
      <c r="AI3510" s="75"/>
      <c r="AJ3510" s="82">
        <f>MIN(AI3514:AI3516)</f>
        <v>0</v>
      </c>
      <c r="AK3510" s="83"/>
      <c r="AL3510" s="83"/>
      <c r="AM3510" s="75"/>
      <c r="AN3510" s="75"/>
      <c r="AO3510" s="75"/>
      <c r="AP3510" s="75"/>
      <c r="AQ3510" s="75"/>
      <c r="AR3510" s="75"/>
      <c r="AS3510" s="75"/>
      <c r="AT3510" s="75"/>
      <c r="AU3510" s="75"/>
      <c r="AV3510" s="75"/>
      <c r="AW3510" s="82">
        <f>MIN(AV3514:AV3516)</f>
        <v>100</v>
      </c>
      <c r="AX3510" s="83"/>
      <c r="AY3510" s="83"/>
      <c r="AZ3510" s="79"/>
      <c r="BA3510" s="80"/>
      <c r="BB3510" s="71"/>
      <c r="BC3510" s="95"/>
      <c r="BD3510" s="41">
        <v>6</v>
      </c>
      <c r="BE3510" s="52">
        <v>63</v>
      </c>
      <c r="BF3510" s="158">
        <v>6311</v>
      </c>
      <c r="BG3510" s="278" t="s">
        <v>48</v>
      </c>
    </row>
    <row r="3511" spans="1:59" s="63" customFormat="1" ht="12.75" x14ac:dyDescent="0.2">
      <c r="A3511" s="196">
        <v>6</v>
      </c>
      <c r="B3511" s="197" t="s">
        <v>1027</v>
      </c>
      <c r="C3511" s="208">
        <v>63</v>
      </c>
      <c r="D3511" s="209" t="s">
        <v>1056</v>
      </c>
      <c r="E3511" s="212">
        <v>6311</v>
      </c>
      <c r="F3511" s="213" t="s">
        <v>1057</v>
      </c>
      <c r="G3511" s="231"/>
      <c r="H3511" s="81" t="s">
        <v>49</v>
      </c>
      <c r="I3511" s="223"/>
      <c r="J3511" s="73"/>
      <c r="K3511" s="73"/>
      <c r="L3511" s="73"/>
      <c r="M3511" s="74"/>
      <c r="N3511" s="247"/>
      <c r="O3511" s="306"/>
      <c r="P3511" s="105"/>
      <c r="Q3511" s="75"/>
      <c r="R3511" s="75"/>
      <c r="S3511" s="75"/>
      <c r="T3511" s="75"/>
      <c r="U3511" s="75"/>
      <c r="V3511" s="75"/>
      <c r="W3511" s="75"/>
      <c r="X3511" s="75"/>
      <c r="Y3511" s="84">
        <f>IF(ISNUMBER(AVERAGE(X3514:X3516)),AVERAGE(X3514:X3516),0)</f>
        <v>10033.333333333334</v>
      </c>
      <c r="Z3511" s="83"/>
      <c r="AA3511" s="83"/>
      <c r="AB3511" s="75"/>
      <c r="AC3511" s="75"/>
      <c r="AD3511" s="75"/>
      <c r="AE3511" s="75"/>
      <c r="AF3511" s="75"/>
      <c r="AG3511" s="75"/>
      <c r="AH3511" s="75"/>
      <c r="AI3511" s="75"/>
      <c r="AJ3511" s="84">
        <f>IF(ISNUMBER(AVERAGE(AI3514:AI3516)),AVERAGE(AI3514:AI3516),0)</f>
        <v>0</v>
      </c>
      <c r="AK3511" s="83"/>
      <c r="AL3511" s="83"/>
      <c r="AM3511" s="75"/>
      <c r="AN3511" s="75"/>
      <c r="AO3511" s="75"/>
      <c r="AP3511" s="75"/>
      <c r="AQ3511" s="75"/>
      <c r="AR3511" s="75"/>
      <c r="AS3511" s="75"/>
      <c r="AT3511" s="75"/>
      <c r="AU3511" s="75"/>
      <c r="AV3511" s="75"/>
      <c r="AW3511" s="84">
        <f>IF(ISNUMBER(AVERAGE(AV3514:AV3516)),AVERAGE(AV3514:AV3516),0)</f>
        <v>900</v>
      </c>
      <c r="AX3511" s="83"/>
      <c r="AY3511" s="83"/>
      <c r="AZ3511" s="79"/>
      <c r="BA3511" s="80"/>
      <c r="BB3511" s="71"/>
      <c r="BC3511" s="95"/>
      <c r="BD3511" s="41">
        <v>6</v>
      </c>
      <c r="BE3511" s="52">
        <v>63</v>
      </c>
      <c r="BF3511" s="158">
        <v>6311</v>
      </c>
      <c r="BG3511" s="278" t="s">
        <v>49</v>
      </c>
    </row>
    <row r="3512" spans="1:59" s="63" customFormat="1" ht="12.75" x14ac:dyDescent="0.2">
      <c r="A3512" s="196">
        <v>6</v>
      </c>
      <c r="B3512" s="197" t="s">
        <v>1027</v>
      </c>
      <c r="C3512" s="208">
        <v>63</v>
      </c>
      <c r="D3512" s="209" t="s">
        <v>1056</v>
      </c>
      <c r="E3512" s="212">
        <v>6311</v>
      </c>
      <c r="F3512" s="213" t="s">
        <v>1057</v>
      </c>
      <c r="G3512" s="231"/>
      <c r="H3512" s="81" t="s">
        <v>50</v>
      </c>
      <c r="I3512" s="223"/>
      <c r="J3512" s="73"/>
      <c r="K3512" s="73"/>
      <c r="L3512" s="73"/>
      <c r="M3512" s="74"/>
      <c r="N3512" s="247"/>
      <c r="O3512" s="306"/>
      <c r="P3512" s="105"/>
      <c r="Q3512" s="75"/>
      <c r="R3512" s="75"/>
      <c r="S3512" s="75"/>
      <c r="T3512" s="75"/>
      <c r="U3512" s="75"/>
      <c r="V3512" s="75"/>
      <c r="W3512" s="75"/>
      <c r="X3512" s="75"/>
      <c r="Y3512" s="84">
        <f>MAX(X3514:X3516)</f>
        <v>25000</v>
      </c>
      <c r="Z3512" s="83"/>
      <c r="AA3512" s="83"/>
      <c r="AB3512" s="75"/>
      <c r="AC3512" s="75"/>
      <c r="AD3512" s="75"/>
      <c r="AE3512" s="75"/>
      <c r="AF3512" s="75"/>
      <c r="AG3512" s="75"/>
      <c r="AH3512" s="75"/>
      <c r="AI3512" s="75"/>
      <c r="AJ3512" s="84">
        <f>MAX(AI3514:AI3516)</f>
        <v>0</v>
      </c>
      <c r="AK3512" s="83"/>
      <c r="AL3512" s="83"/>
      <c r="AM3512" s="75"/>
      <c r="AN3512" s="75"/>
      <c r="AO3512" s="75"/>
      <c r="AP3512" s="75"/>
      <c r="AQ3512" s="75"/>
      <c r="AR3512" s="75"/>
      <c r="AS3512" s="75"/>
      <c r="AT3512" s="75"/>
      <c r="AU3512" s="75"/>
      <c r="AV3512" s="75"/>
      <c r="AW3512" s="84">
        <f>MAX(AV3514:AV3516)</f>
        <v>2500</v>
      </c>
      <c r="AX3512" s="83"/>
      <c r="AY3512" s="83"/>
      <c r="AZ3512" s="79"/>
      <c r="BA3512" s="80"/>
      <c r="BB3512" s="71"/>
      <c r="BC3512" s="95"/>
      <c r="BD3512" s="41">
        <v>6</v>
      </c>
      <c r="BE3512" s="52">
        <v>63</v>
      </c>
      <c r="BF3512" s="158">
        <v>6311</v>
      </c>
      <c r="BG3512" s="278" t="s">
        <v>50</v>
      </c>
    </row>
    <row r="3513" spans="1:59" s="63" customFormat="1" ht="12.75" x14ac:dyDescent="0.2">
      <c r="A3513" s="196">
        <v>6</v>
      </c>
      <c r="B3513" s="197" t="s">
        <v>1027</v>
      </c>
      <c r="C3513" s="208">
        <v>63</v>
      </c>
      <c r="D3513" s="209" t="s">
        <v>1056</v>
      </c>
      <c r="E3513" s="212">
        <v>6311</v>
      </c>
      <c r="F3513" s="213" t="s">
        <v>1057</v>
      </c>
      <c r="G3513" s="231"/>
      <c r="H3513" s="85" t="s">
        <v>51</v>
      </c>
      <c r="I3513" s="223"/>
      <c r="J3513" s="73"/>
      <c r="K3513" s="73"/>
      <c r="L3513" s="73"/>
      <c r="M3513" s="74"/>
      <c r="N3513" s="320">
        <f>SUM(N3514:N3517)</f>
        <v>3</v>
      </c>
      <c r="O3513" s="293">
        <f>SUM(O3514:O3517)</f>
        <v>1</v>
      </c>
      <c r="P3513" s="292"/>
      <c r="Q3513" s="87"/>
      <c r="R3513" s="87"/>
      <c r="S3513" s="87"/>
      <c r="T3513" s="87"/>
      <c r="U3513" s="87"/>
      <c r="V3513" s="87"/>
      <c r="W3513" s="87"/>
      <c r="X3513" s="87"/>
      <c r="Y3513" s="88"/>
      <c r="Z3513" s="119">
        <f>SUM(Z3514:Z3517)</f>
        <v>10033.333333333332</v>
      </c>
      <c r="AA3513" s="88"/>
      <c r="AB3513" s="87"/>
      <c r="AC3513" s="87"/>
      <c r="AD3513" s="87"/>
      <c r="AE3513" s="87"/>
      <c r="AF3513" s="87"/>
      <c r="AG3513" s="87"/>
      <c r="AH3513" s="87"/>
      <c r="AI3513" s="87"/>
      <c r="AJ3513" s="88"/>
      <c r="AK3513" s="119">
        <f>SUM(AK3514:AK3517)</f>
        <v>0</v>
      </c>
      <c r="AL3513" s="88"/>
      <c r="AM3513" s="87"/>
      <c r="AN3513" s="87"/>
      <c r="AO3513" s="87"/>
      <c r="AP3513" s="87"/>
      <c r="AQ3513" s="87"/>
      <c r="AR3513" s="87"/>
      <c r="AS3513" s="87"/>
      <c r="AT3513" s="87"/>
      <c r="AU3513" s="87"/>
      <c r="AV3513" s="87"/>
      <c r="AW3513" s="112"/>
      <c r="AX3513" s="119">
        <f>SUM(AX3514:AX3517)</f>
        <v>900</v>
      </c>
      <c r="AY3513" s="88"/>
      <c r="AZ3513" s="79"/>
      <c r="BA3513" s="80"/>
      <c r="BB3513" s="71"/>
      <c r="BC3513" s="95"/>
      <c r="BD3513" s="41">
        <v>6</v>
      </c>
      <c r="BE3513" s="52">
        <v>63</v>
      </c>
      <c r="BF3513" s="158">
        <v>6311</v>
      </c>
      <c r="BG3513" s="279" t="s">
        <v>51</v>
      </c>
    </row>
    <row r="3514" spans="1:59" s="63" customFormat="1" ht="12.75" x14ac:dyDescent="0.2">
      <c r="A3514" s="196">
        <v>6</v>
      </c>
      <c r="B3514" s="197" t="s">
        <v>1027</v>
      </c>
      <c r="C3514" s="208">
        <v>63</v>
      </c>
      <c r="D3514" s="209" t="s">
        <v>1056</v>
      </c>
      <c r="E3514" s="212">
        <v>6311</v>
      </c>
      <c r="F3514" s="213" t="s">
        <v>1057</v>
      </c>
      <c r="G3514" s="231"/>
      <c r="H3514" s="89" t="s">
        <v>52</v>
      </c>
      <c r="I3514" s="90" t="s">
        <v>773</v>
      </c>
      <c r="J3514" s="90"/>
      <c r="K3514" s="90" t="s">
        <v>73</v>
      </c>
      <c r="L3514" s="90" t="s">
        <v>69</v>
      </c>
      <c r="M3514" s="91"/>
      <c r="N3514" s="312">
        <v>1</v>
      </c>
      <c r="O3514" s="313">
        <f>N3514/N$3513</f>
        <v>0.33333333333333331</v>
      </c>
      <c r="P3514" s="104"/>
      <c r="Q3514" s="92"/>
      <c r="R3514" s="92"/>
      <c r="S3514" s="92"/>
      <c r="T3514" s="92"/>
      <c r="U3514" s="92"/>
      <c r="V3514" s="92"/>
      <c r="W3514" s="92">
        <v>1</v>
      </c>
      <c r="X3514" s="109">
        <f>P3514*P$7+Q3514*Q$7+R3514*R$7+S3514*S$7+T3514*T$7+U3514*U$7+V3514*V$7+W3514*W$7</f>
        <v>25000</v>
      </c>
      <c r="Y3514" s="83"/>
      <c r="Z3514" s="110">
        <f>X3514*$O3514</f>
        <v>8333.3333333333321</v>
      </c>
      <c r="AA3514" s="111"/>
      <c r="AB3514" s="92"/>
      <c r="AC3514" s="92"/>
      <c r="AD3514" s="92"/>
      <c r="AE3514" s="92"/>
      <c r="AF3514" s="92"/>
      <c r="AG3514" s="92"/>
      <c r="AH3514" s="92"/>
      <c r="AI3514" s="109">
        <f>AB3514*AB$7+AC3514*AC$7+AD3514*AD$7+AE3514*AE$7+AF3514*AF$7+AG3514*AG$7+AH3514*AH$7</f>
        <v>0</v>
      </c>
      <c r="AJ3514" s="83"/>
      <c r="AK3514" s="110">
        <f>AI3514*$O3514</f>
        <v>0</v>
      </c>
      <c r="AL3514" s="111"/>
      <c r="AM3514" s="92"/>
      <c r="AN3514" s="92"/>
      <c r="AO3514" s="92"/>
      <c r="AP3514" s="92">
        <v>1</v>
      </c>
      <c r="AQ3514" s="92"/>
      <c r="AR3514" s="92"/>
      <c r="AS3514" s="92"/>
      <c r="AT3514" s="92"/>
      <c r="AU3514" s="92"/>
      <c r="AV3514" s="109">
        <f>AM3514*AM$7+AN3514*AN$7+AO3514*AO$7+AP3514*AP$7+AQ3514*AQ$7+AR3514*AR$7+AS3514*AS$7+AT3514*AT$7+AU3514*AU$7</f>
        <v>100</v>
      </c>
      <c r="AW3514" s="75"/>
      <c r="AX3514" s="110">
        <f>AV3514*$O3514</f>
        <v>33.333333333333329</v>
      </c>
      <c r="AY3514" s="111"/>
      <c r="AZ3514" s="93"/>
      <c r="BA3514" s="94" t="s">
        <v>131</v>
      </c>
      <c r="BB3514" s="71"/>
      <c r="BC3514" s="95"/>
      <c r="BD3514" s="41">
        <v>6</v>
      </c>
      <c r="BE3514" s="52">
        <v>63</v>
      </c>
      <c r="BF3514" s="158">
        <v>6311</v>
      </c>
      <c r="BG3514" s="280" t="s">
        <v>52</v>
      </c>
    </row>
    <row r="3515" spans="1:59" s="63" customFormat="1" ht="12.75" x14ac:dyDescent="0.2">
      <c r="A3515" s="196">
        <v>6</v>
      </c>
      <c r="B3515" s="197" t="s">
        <v>1027</v>
      </c>
      <c r="C3515" s="208">
        <v>63</v>
      </c>
      <c r="D3515" s="209" t="s">
        <v>1056</v>
      </c>
      <c r="E3515" s="212">
        <v>6311</v>
      </c>
      <c r="F3515" s="213" t="s">
        <v>1057</v>
      </c>
      <c r="G3515" s="231"/>
      <c r="H3515" s="89"/>
      <c r="I3515" s="90" t="s">
        <v>403</v>
      </c>
      <c r="J3515" s="90"/>
      <c r="K3515" s="90" t="s">
        <v>64</v>
      </c>
      <c r="L3515" s="90" t="s">
        <v>563</v>
      </c>
      <c r="M3515" s="91"/>
      <c r="N3515" s="312">
        <v>1</v>
      </c>
      <c r="O3515" s="313">
        <f>N3515/N$3513</f>
        <v>0.33333333333333331</v>
      </c>
      <c r="P3515" s="104">
        <v>1</v>
      </c>
      <c r="Q3515" s="92"/>
      <c r="R3515" s="92"/>
      <c r="S3515" s="92"/>
      <c r="T3515" s="92"/>
      <c r="U3515" s="92"/>
      <c r="V3515" s="92"/>
      <c r="W3515" s="92"/>
      <c r="X3515" s="109">
        <f>P3515*P$7+Q3515*Q$7+R3515*R$7+S3515*S$7+T3515*T$7+U3515*U$7+V3515*V$7+W3515*W$7</f>
        <v>100</v>
      </c>
      <c r="Y3515" s="83"/>
      <c r="Z3515" s="110">
        <f>X3515*$O3515</f>
        <v>33.333333333333329</v>
      </c>
      <c r="AA3515" s="111"/>
      <c r="AB3515" s="92"/>
      <c r="AC3515" s="92"/>
      <c r="AD3515" s="92"/>
      <c r="AE3515" s="92"/>
      <c r="AF3515" s="92"/>
      <c r="AG3515" s="92"/>
      <c r="AH3515" s="92"/>
      <c r="AI3515" s="109">
        <f>AB3515*AB$7+AC3515*AC$7+AD3515*AD$7+AE3515*AE$7+AF3515*AF$7+AG3515*AG$7+AH3515*AH$7</f>
        <v>0</v>
      </c>
      <c r="AJ3515" s="83"/>
      <c r="AK3515" s="110">
        <f>AI3515*$O3515</f>
        <v>0</v>
      </c>
      <c r="AL3515" s="111"/>
      <c r="AM3515" s="92"/>
      <c r="AN3515" s="92"/>
      <c r="AO3515" s="92"/>
      <c r="AP3515" s="92"/>
      <c r="AQ3515" s="92"/>
      <c r="AR3515" s="92"/>
      <c r="AS3515" s="92"/>
      <c r="AT3515" s="92">
        <v>1</v>
      </c>
      <c r="AU3515" s="92"/>
      <c r="AV3515" s="109">
        <f>AM3515*AM$7+AN3515*AN$7+AO3515*AO$7+AP3515*AP$7+AQ3515*AQ$7+AR3515*AR$7+AS3515*AS$7+AT3515*AT$7+AU3515*AU$7</f>
        <v>2500</v>
      </c>
      <c r="AW3515" s="75"/>
      <c r="AX3515" s="110">
        <f>AV3515*$O3515</f>
        <v>833.33333333333326</v>
      </c>
      <c r="AY3515" s="111"/>
      <c r="AZ3515" s="93"/>
      <c r="BA3515" s="94" t="s">
        <v>131</v>
      </c>
      <c r="BB3515" s="71"/>
      <c r="BC3515" s="95"/>
      <c r="BD3515" s="41">
        <v>6</v>
      </c>
      <c r="BE3515" s="52">
        <v>63</v>
      </c>
      <c r="BF3515" s="158">
        <v>6311</v>
      </c>
      <c r="BG3515" s="280" t="s">
        <v>52</v>
      </c>
    </row>
    <row r="3516" spans="1:59" s="63" customFormat="1" ht="12.75" x14ac:dyDescent="0.2">
      <c r="A3516" s="196">
        <v>6</v>
      </c>
      <c r="B3516" s="197" t="s">
        <v>1027</v>
      </c>
      <c r="C3516" s="208">
        <v>63</v>
      </c>
      <c r="D3516" s="209" t="s">
        <v>1056</v>
      </c>
      <c r="E3516" s="212">
        <v>6311</v>
      </c>
      <c r="F3516" s="213" t="s">
        <v>1057</v>
      </c>
      <c r="G3516" s="231"/>
      <c r="H3516" s="89"/>
      <c r="I3516" s="90" t="s">
        <v>446</v>
      </c>
      <c r="J3516" s="90"/>
      <c r="K3516" s="90" t="s">
        <v>90</v>
      </c>
      <c r="L3516" s="90"/>
      <c r="M3516" s="91"/>
      <c r="N3516" s="312">
        <v>1</v>
      </c>
      <c r="O3516" s="313">
        <f>N3516/N$3513</f>
        <v>0.33333333333333331</v>
      </c>
      <c r="P3516" s="104"/>
      <c r="Q3516" s="92"/>
      <c r="R3516" s="92"/>
      <c r="S3516" s="92"/>
      <c r="T3516" s="92"/>
      <c r="U3516" s="92">
        <v>1</v>
      </c>
      <c r="V3516" s="92"/>
      <c r="W3516" s="92"/>
      <c r="X3516" s="109">
        <f>P3516*P$7+Q3516*Q$7+R3516*R$7+S3516*S$7+T3516*T$7+U3516*U$7+V3516*V$7+W3516*W$7</f>
        <v>5000</v>
      </c>
      <c r="Y3516" s="83"/>
      <c r="Z3516" s="110">
        <f>X3516*$O3516</f>
        <v>1666.6666666666665</v>
      </c>
      <c r="AA3516" s="111"/>
      <c r="AB3516" s="92"/>
      <c r="AC3516" s="92"/>
      <c r="AD3516" s="92"/>
      <c r="AE3516" s="92"/>
      <c r="AF3516" s="92"/>
      <c r="AG3516" s="92"/>
      <c r="AH3516" s="92"/>
      <c r="AI3516" s="109">
        <f>AB3516*AB$7+AC3516*AC$7+AD3516*AD$7+AE3516*AE$7+AF3516*AF$7+AG3516*AG$7+AH3516*AH$7</f>
        <v>0</v>
      </c>
      <c r="AJ3516" s="83"/>
      <c r="AK3516" s="110">
        <f>AI3516*$O3516</f>
        <v>0</v>
      </c>
      <c r="AL3516" s="111"/>
      <c r="AM3516" s="92"/>
      <c r="AN3516" s="92"/>
      <c r="AO3516" s="92"/>
      <c r="AP3516" s="92">
        <v>1</v>
      </c>
      <c r="AQ3516" s="92"/>
      <c r="AR3516" s="92"/>
      <c r="AS3516" s="92"/>
      <c r="AT3516" s="92"/>
      <c r="AU3516" s="92"/>
      <c r="AV3516" s="109">
        <f>AM3516*AM$7+AN3516*AN$7+AO3516*AO$7+AP3516*AP$7+AQ3516*AQ$7+AR3516*AR$7+AS3516*AS$7+AT3516*AT$7+AU3516*AU$7</f>
        <v>100</v>
      </c>
      <c r="AW3516" s="75"/>
      <c r="AX3516" s="110">
        <f>AV3516*$O3516</f>
        <v>33.333333333333329</v>
      </c>
      <c r="AY3516" s="111"/>
      <c r="AZ3516" s="93"/>
      <c r="BA3516" s="94" t="s">
        <v>131</v>
      </c>
      <c r="BB3516" s="71"/>
      <c r="BC3516" s="95"/>
      <c r="BD3516" s="41">
        <v>6</v>
      </c>
      <c r="BE3516" s="52">
        <v>63</v>
      </c>
      <c r="BF3516" s="158">
        <v>6311</v>
      </c>
      <c r="BG3516" s="280" t="s">
        <v>52</v>
      </c>
    </row>
    <row r="3517" spans="1:59" s="63" customFormat="1" ht="12.75" x14ac:dyDescent="0.2">
      <c r="A3517" s="196">
        <v>6</v>
      </c>
      <c r="B3517" s="197" t="s">
        <v>1027</v>
      </c>
      <c r="C3517" s="208">
        <v>63</v>
      </c>
      <c r="D3517" s="209" t="s">
        <v>1056</v>
      </c>
      <c r="E3517" s="212">
        <v>6311</v>
      </c>
      <c r="F3517" s="213" t="s">
        <v>1057</v>
      </c>
      <c r="G3517" s="231"/>
      <c r="H3517" s="65"/>
      <c r="I3517" s="222"/>
      <c r="J3517" s="66"/>
      <c r="K3517" s="66"/>
      <c r="L3517" s="66"/>
      <c r="M3517" s="64"/>
      <c r="N3517" s="304"/>
      <c r="O3517" s="305"/>
      <c r="P3517" s="127"/>
      <c r="Q3517" s="67"/>
      <c r="R3517" s="67"/>
      <c r="S3517" s="67"/>
      <c r="T3517" s="67"/>
      <c r="U3517" s="67"/>
      <c r="V3517" s="67"/>
      <c r="W3517" s="67"/>
      <c r="X3517" s="67"/>
      <c r="Y3517" s="68"/>
      <c r="Z3517" s="68"/>
      <c r="AA3517" s="68"/>
      <c r="AB3517" s="67"/>
      <c r="AC3517" s="67"/>
      <c r="AD3517" s="67"/>
      <c r="AE3517" s="67"/>
      <c r="AF3517" s="67"/>
      <c r="AG3517" s="67"/>
      <c r="AH3517" s="67"/>
      <c r="AI3517" s="67"/>
      <c r="AJ3517" s="68"/>
      <c r="AK3517" s="68"/>
      <c r="AL3517" s="68"/>
      <c r="AM3517" s="67"/>
      <c r="AN3517" s="67"/>
      <c r="AO3517" s="67"/>
      <c r="AP3517" s="67"/>
      <c r="AQ3517" s="67"/>
      <c r="AR3517" s="67"/>
      <c r="AS3517" s="67"/>
      <c r="AT3517" s="67"/>
      <c r="AU3517" s="67"/>
      <c r="AV3517" s="67"/>
      <c r="AW3517" s="67"/>
      <c r="AX3517" s="68"/>
      <c r="AY3517" s="68"/>
      <c r="AZ3517" s="69"/>
      <c r="BA3517" s="70"/>
      <c r="BB3517" s="71"/>
      <c r="BC3517" s="95"/>
      <c r="BD3517" s="41">
        <v>6</v>
      </c>
      <c r="BE3517" s="52">
        <v>63</v>
      </c>
      <c r="BF3517" s="158">
        <v>6311</v>
      </c>
      <c r="BG3517" s="275"/>
    </row>
    <row r="3518" spans="1:59" s="63" customFormat="1" ht="12.75" x14ac:dyDescent="0.2">
      <c r="A3518" s="196">
        <v>6</v>
      </c>
      <c r="B3518" s="197" t="s">
        <v>1027</v>
      </c>
      <c r="C3518" s="208">
        <v>63</v>
      </c>
      <c r="D3518" s="209" t="s">
        <v>1056</v>
      </c>
      <c r="E3518" s="212">
        <v>6311</v>
      </c>
      <c r="F3518" s="213" t="s">
        <v>1057</v>
      </c>
      <c r="G3518" s="232"/>
      <c r="H3518" s="97"/>
      <c r="I3518" s="224"/>
      <c r="J3518" s="98"/>
      <c r="K3518" s="98"/>
      <c r="L3518" s="98"/>
      <c r="M3518" s="96"/>
      <c r="N3518" s="307"/>
      <c r="O3518" s="246"/>
      <c r="P3518" s="124"/>
      <c r="Q3518" s="99"/>
      <c r="R3518" s="99"/>
      <c r="S3518" s="99"/>
      <c r="T3518" s="99"/>
      <c r="U3518" s="99"/>
      <c r="V3518" s="99"/>
      <c r="W3518" s="99"/>
      <c r="X3518" s="99"/>
      <c r="Y3518" s="100"/>
      <c r="Z3518" s="100"/>
      <c r="AA3518" s="100"/>
      <c r="AB3518" s="99"/>
      <c r="AC3518" s="99"/>
      <c r="AD3518" s="99"/>
      <c r="AE3518" s="99"/>
      <c r="AF3518" s="99"/>
      <c r="AG3518" s="99"/>
      <c r="AH3518" s="99"/>
      <c r="AI3518" s="99"/>
      <c r="AJ3518" s="100"/>
      <c r="AK3518" s="100"/>
      <c r="AL3518" s="100"/>
      <c r="AM3518" s="99"/>
      <c r="AN3518" s="99"/>
      <c r="AO3518" s="99"/>
      <c r="AP3518" s="99"/>
      <c r="AQ3518" s="99"/>
      <c r="AR3518" s="99"/>
      <c r="AS3518" s="99"/>
      <c r="AT3518" s="99"/>
      <c r="AU3518" s="99"/>
      <c r="AV3518" s="99"/>
      <c r="AW3518" s="99"/>
      <c r="AX3518" s="100"/>
      <c r="AY3518" s="100"/>
      <c r="AZ3518" s="101"/>
      <c r="BA3518" s="102"/>
      <c r="BB3518" s="95"/>
      <c r="BC3518" s="95"/>
      <c r="BD3518" s="41">
        <v>6</v>
      </c>
      <c r="BE3518" s="52">
        <v>63</v>
      </c>
      <c r="BF3518" s="158">
        <v>6311</v>
      </c>
      <c r="BG3518" s="277"/>
    </row>
    <row r="3519" spans="1:59" x14ac:dyDescent="0.25">
      <c r="A3519" s="196">
        <v>6</v>
      </c>
      <c r="B3519" s="197" t="s">
        <v>1027</v>
      </c>
      <c r="C3519" s="208">
        <v>63</v>
      </c>
      <c r="D3519" s="209" t="s">
        <v>1056</v>
      </c>
      <c r="E3519" s="210">
        <v>6312</v>
      </c>
      <c r="F3519" s="211" t="s">
        <v>1058</v>
      </c>
      <c r="G3519" s="235"/>
      <c r="H3519" s="145"/>
      <c r="I3519" s="221"/>
      <c r="J3519" s="57"/>
      <c r="K3519" s="57"/>
      <c r="L3519" s="57"/>
      <c r="M3519" s="144"/>
      <c r="N3519" s="324"/>
      <c r="O3519" s="325"/>
      <c r="P3519" s="146"/>
      <c r="Q3519" s="146"/>
      <c r="R3519" s="146"/>
      <c r="S3519" s="146"/>
      <c r="T3519" s="146"/>
      <c r="U3519" s="146"/>
      <c r="V3519" s="146"/>
      <c r="W3519" s="146"/>
      <c r="X3519" s="146"/>
      <c r="Y3519" s="59"/>
      <c r="Z3519" s="123"/>
      <c r="AA3519" s="123"/>
      <c r="AB3519" s="146"/>
      <c r="AC3519" s="146"/>
      <c r="AD3519" s="146"/>
      <c r="AE3519" s="146"/>
      <c r="AF3519" s="146"/>
      <c r="AG3519" s="146"/>
      <c r="AH3519" s="146"/>
      <c r="AI3519" s="146"/>
      <c r="AJ3519" s="59"/>
      <c r="AK3519" s="123"/>
      <c r="AL3519" s="123"/>
      <c r="AM3519" s="146"/>
      <c r="AN3519" s="146"/>
      <c r="AO3519" s="146"/>
      <c r="AP3519" s="146"/>
      <c r="AQ3519" s="146"/>
      <c r="AR3519" s="146"/>
      <c r="AS3519" s="146"/>
      <c r="AT3519" s="146"/>
      <c r="AU3519" s="146"/>
      <c r="AV3519" s="146"/>
      <c r="AW3519" s="58"/>
      <c r="AX3519" s="123"/>
      <c r="AY3519" s="59"/>
      <c r="AZ3519" s="147"/>
      <c r="BA3519" s="148"/>
      <c r="BB3519" s="143"/>
      <c r="BC3519" s="143"/>
      <c r="BD3519" s="41">
        <v>6</v>
      </c>
      <c r="BE3519" s="52">
        <v>63</v>
      </c>
      <c r="BF3519" s="62">
        <v>6312</v>
      </c>
      <c r="BG3519" s="284"/>
    </row>
    <row r="3520" spans="1:59" s="63" customFormat="1" ht="12.75" x14ac:dyDescent="0.2">
      <c r="A3520" s="196">
        <v>6</v>
      </c>
      <c r="B3520" s="197" t="s">
        <v>1027</v>
      </c>
      <c r="C3520" s="208">
        <v>63</v>
      </c>
      <c r="D3520" s="209" t="s">
        <v>1056</v>
      </c>
      <c r="E3520" s="210">
        <v>6312</v>
      </c>
      <c r="F3520" s="211" t="s">
        <v>1058</v>
      </c>
      <c r="G3520" s="230"/>
      <c r="H3520" s="56"/>
      <c r="I3520" s="221"/>
      <c r="J3520" s="57"/>
      <c r="K3520" s="57"/>
      <c r="L3520" s="57"/>
      <c r="M3520" s="55"/>
      <c r="N3520" s="303"/>
      <c r="O3520" s="245"/>
      <c r="P3520" s="122"/>
      <c r="Q3520" s="58"/>
      <c r="R3520" s="58"/>
      <c r="S3520" s="58"/>
      <c r="T3520" s="58"/>
      <c r="U3520" s="58"/>
      <c r="V3520" s="58"/>
      <c r="W3520" s="58"/>
      <c r="X3520" s="58"/>
      <c r="Y3520" s="59"/>
      <c r="Z3520" s="59"/>
      <c r="AA3520" s="59"/>
      <c r="AB3520" s="58"/>
      <c r="AC3520" s="58"/>
      <c r="AD3520" s="58"/>
      <c r="AE3520" s="58"/>
      <c r="AF3520" s="58"/>
      <c r="AG3520" s="58"/>
      <c r="AH3520" s="58"/>
      <c r="AI3520" s="58"/>
      <c r="AJ3520" s="59"/>
      <c r="AK3520" s="59"/>
      <c r="AL3520" s="59"/>
      <c r="AM3520" s="58"/>
      <c r="AN3520" s="58"/>
      <c r="AO3520" s="58"/>
      <c r="AP3520" s="58"/>
      <c r="AQ3520" s="58"/>
      <c r="AR3520" s="58"/>
      <c r="AS3520" s="58"/>
      <c r="AT3520" s="58"/>
      <c r="AU3520" s="58"/>
      <c r="AV3520" s="58"/>
      <c r="AW3520" s="58"/>
      <c r="AX3520" s="59"/>
      <c r="AY3520" s="59"/>
      <c r="AZ3520" s="60"/>
      <c r="BA3520" s="61"/>
      <c r="BB3520" s="54"/>
      <c r="BC3520" s="54"/>
      <c r="BD3520" s="41">
        <v>6</v>
      </c>
      <c r="BE3520" s="52">
        <v>63</v>
      </c>
      <c r="BF3520" s="62">
        <v>6312</v>
      </c>
      <c r="BG3520" s="274"/>
    </row>
    <row r="3521" spans="1:59" s="63" customFormat="1" ht="12.75" x14ac:dyDescent="0.2">
      <c r="A3521" s="196">
        <v>6</v>
      </c>
      <c r="B3521" s="197" t="s">
        <v>1027</v>
      </c>
      <c r="C3521" s="208">
        <v>63</v>
      </c>
      <c r="D3521" s="209" t="s">
        <v>1056</v>
      </c>
      <c r="E3521" s="210">
        <v>6312</v>
      </c>
      <c r="F3521" s="211" t="s">
        <v>1058</v>
      </c>
      <c r="G3521" s="231"/>
      <c r="H3521" s="65"/>
      <c r="I3521" s="222"/>
      <c r="J3521" s="66"/>
      <c r="K3521" s="66"/>
      <c r="L3521" s="66"/>
      <c r="M3521" s="64"/>
      <c r="N3521" s="308"/>
      <c r="O3521" s="309"/>
      <c r="P3521" s="127"/>
      <c r="Q3521" s="67"/>
      <c r="R3521" s="67"/>
      <c r="S3521" s="67"/>
      <c r="T3521" s="67"/>
      <c r="U3521" s="67"/>
      <c r="V3521" s="67"/>
      <c r="W3521" s="67"/>
      <c r="X3521" s="67"/>
      <c r="Y3521" s="68"/>
      <c r="Z3521" s="68"/>
      <c r="AA3521" s="68"/>
      <c r="AB3521" s="67"/>
      <c r="AC3521" s="67"/>
      <c r="AD3521" s="67"/>
      <c r="AE3521" s="67"/>
      <c r="AF3521" s="67"/>
      <c r="AG3521" s="67"/>
      <c r="AH3521" s="67"/>
      <c r="AI3521" s="67"/>
      <c r="AJ3521" s="68"/>
      <c r="AK3521" s="68"/>
      <c r="AL3521" s="68"/>
      <c r="AM3521" s="67"/>
      <c r="AN3521" s="67"/>
      <c r="AO3521" s="67"/>
      <c r="AP3521" s="67"/>
      <c r="AQ3521" s="67"/>
      <c r="AR3521" s="67"/>
      <c r="AS3521" s="67"/>
      <c r="AT3521" s="67"/>
      <c r="AU3521" s="67"/>
      <c r="AV3521" s="67"/>
      <c r="AW3521" s="67"/>
      <c r="AX3521" s="68"/>
      <c r="AY3521" s="68"/>
      <c r="AZ3521" s="69"/>
      <c r="BA3521" s="70"/>
      <c r="BB3521" s="71"/>
      <c r="BC3521" s="54"/>
      <c r="BD3521" s="41">
        <v>6</v>
      </c>
      <c r="BE3521" s="52">
        <v>63</v>
      </c>
      <c r="BF3521" s="62">
        <v>6312</v>
      </c>
      <c r="BG3521" s="275"/>
    </row>
    <row r="3522" spans="1:59" s="63" customFormat="1" ht="12.75" x14ac:dyDescent="0.2">
      <c r="A3522" s="196">
        <v>6</v>
      </c>
      <c r="B3522" s="197" t="s">
        <v>1027</v>
      </c>
      <c r="C3522" s="208">
        <v>63</v>
      </c>
      <c r="D3522" s="209" t="s">
        <v>1056</v>
      </c>
      <c r="E3522" s="210">
        <v>6312</v>
      </c>
      <c r="F3522" s="211" t="s">
        <v>1058</v>
      </c>
      <c r="G3522" s="231"/>
      <c r="H3522" s="72" t="s">
        <v>47</v>
      </c>
      <c r="I3522" s="223"/>
      <c r="J3522" s="73"/>
      <c r="K3522" s="73"/>
      <c r="L3522" s="73"/>
      <c r="M3522" s="74"/>
      <c r="N3522" s="247"/>
      <c r="O3522" s="306"/>
      <c r="P3522" s="105"/>
      <c r="Q3522" s="75"/>
      <c r="R3522" s="75"/>
      <c r="S3522" s="75"/>
      <c r="T3522" s="75"/>
      <c r="U3522" s="75"/>
      <c r="V3522" s="75"/>
      <c r="W3522" s="75"/>
      <c r="X3522" s="75"/>
      <c r="Y3522" s="76">
        <f>IF(ISNUMBER(VLOOKUP(Y3524,P$7:W$7,MATCH(Y3524,P$7:W$7))),VLOOKUP(Y3524,P$7:W$7,MATCH(Y3524,P$7:W$7)),IF(N3526=0,"No Data",IF(Y3524&gt;0,"&lt;100",0)))</f>
        <v>10000</v>
      </c>
      <c r="Z3522" s="77">
        <f>IF(ISNUMBER(VLOOKUP(Z3526,P$7:W$7,MATCH(Z3526,P$7:W$7))),VLOOKUP(Z3526,P$7:W$7,MATCH(Z3526,P$7:W$7)),IF(N3526=0,"No Data",IF(Z3526&gt;0,"&lt;100",0)))</f>
        <v>10000</v>
      </c>
      <c r="AA3522" s="106">
        <f>IF(ISNUMBER(Z3522),Z3522,0)</f>
        <v>10000</v>
      </c>
      <c r="AB3522" s="75"/>
      <c r="AC3522" s="75"/>
      <c r="AD3522" s="75"/>
      <c r="AE3522" s="75"/>
      <c r="AF3522" s="75"/>
      <c r="AG3522" s="75"/>
      <c r="AH3522" s="75"/>
      <c r="AI3522" s="75"/>
      <c r="AJ3522" s="76">
        <f>IF(ISNUMBER(VLOOKUP(AJ3524,AB$7:AH$7,MATCH(AJ3524,AB$7:AH$7))),VLOOKUP(AJ3524,AB$7:AH$7,MATCH(AJ3524,AB$7:AH$7)),IF(N3526=0,"No Data",IF(AJ3524&gt;0,"&lt;50",0)))</f>
        <v>0</v>
      </c>
      <c r="AK3522" s="77">
        <f>IF(ISNUMBER(VLOOKUP(AK3526,AB$7:AH$7,MATCH(AK3526,AB$7:AH$7))),VLOOKUP(AK3526,AB$7:AH$7,MATCH(AK3526,AB$7:AH$7)),IF(N3526=0,"No Data",IF(AK3526&gt;0,"&lt;50",0)))</f>
        <v>0</v>
      </c>
      <c r="AL3522" s="106">
        <f>IF(ISNUMBER(AK3522),AK3522,0)</f>
        <v>0</v>
      </c>
      <c r="AM3522" s="75"/>
      <c r="AN3522" s="75"/>
      <c r="AO3522" s="75"/>
      <c r="AP3522" s="75"/>
      <c r="AQ3522" s="75"/>
      <c r="AR3522" s="75"/>
      <c r="AS3522" s="75"/>
      <c r="AT3522" s="75"/>
      <c r="AU3522" s="75"/>
      <c r="AV3522" s="75"/>
      <c r="AW3522" s="76">
        <f>IF(ISNUMBER(VLOOKUP(AW3524,AM$7:AU$7,MATCH(AW3524,AM$7:AU$7))),VLOOKUP(AW3524,AM$7:AU$7,MATCH(AW3524,AM$7:AU$7)),IF(N3526=0,"No Data",IF(AW3524&gt;0,"&lt;10",0)))</f>
        <v>100</v>
      </c>
      <c r="AX3522" s="77">
        <f>IF(ISNUMBER(VLOOKUP(AX3526,AM$7:AU$7,MATCH(AX3526,AM$7:AU$7))),VLOOKUP(AX3526,AM$7:AU$7,MATCH(AX3526,AM$7:AU$7)),IF(N3526=0,"No Data",IF(AX3526&gt;0,"&lt;10",0)))</f>
        <v>100</v>
      </c>
      <c r="AY3522" s="106">
        <f>IF(ISNUMBER(AX3522),AX3522,0)</f>
        <v>100</v>
      </c>
      <c r="AZ3522" s="79"/>
      <c r="BA3522" s="80"/>
      <c r="BB3522" s="71"/>
      <c r="BC3522" s="54"/>
      <c r="BD3522" s="41">
        <v>6</v>
      </c>
      <c r="BE3522" s="52">
        <v>63</v>
      </c>
      <c r="BF3522" s="62">
        <v>6312</v>
      </c>
      <c r="BG3522" s="276" t="s">
        <v>47</v>
      </c>
    </row>
    <row r="3523" spans="1:59" s="63" customFormat="1" ht="12.75" x14ac:dyDescent="0.2">
      <c r="A3523" s="196">
        <v>6</v>
      </c>
      <c r="B3523" s="197" t="s">
        <v>1027</v>
      </c>
      <c r="C3523" s="208">
        <v>63</v>
      </c>
      <c r="D3523" s="209" t="s">
        <v>1056</v>
      </c>
      <c r="E3523" s="210">
        <v>6312</v>
      </c>
      <c r="F3523" s="211" t="s">
        <v>1058</v>
      </c>
      <c r="G3523" s="231"/>
      <c r="H3523" s="81" t="s">
        <v>48</v>
      </c>
      <c r="I3523" s="223"/>
      <c r="J3523" s="73"/>
      <c r="K3523" s="73"/>
      <c r="L3523" s="73"/>
      <c r="M3523" s="74"/>
      <c r="N3523" s="247"/>
      <c r="O3523" s="306"/>
      <c r="P3523" s="105"/>
      <c r="Q3523" s="75"/>
      <c r="R3523" s="75"/>
      <c r="S3523" s="75"/>
      <c r="T3523" s="75"/>
      <c r="U3523" s="75"/>
      <c r="V3523" s="75"/>
      <c r="W3523" s="75"/>
      <c r="X3523" s="75"/>
      <c r="Y3523" s="82">
        <f>MIN(X3527:X3532)</f>
        <v>0</v>
      </c>
      <c r="Z3523" s="83"/>
      <c r="AA3523" s="83"/>
      <c r="AB3523" s="75"/>
      <c r="AC3523" s="75"/>
      <c r="AD3523" s="75"/>
      <c r="AE3523" s="75"/>
      <c r="AF3523" s="75"/>
      <c r="AG3523" s="75"/>
      <c r="AH3523" s="75"/>
      <c r="AI3523" s="75"/>
      <c r="AJ3523" s="82">
        <f>MIN(AI3527:AI3532)</f>
        <v>0</v>
      </c>
      <c r="AK3523" s="83"/>
      <c r="AL3523" s="83"/>
      <c r="AM3523" s="75"/>
      <c r="AN3523" s="75"/>
      <c r="AO3523" s="75"/>
      <c r="AP3523" s="75"/>
      <c r="AQ3523" s="75"/>
      <c r="AR3523" s="75"/>
      <c r="AS3523" s="75"/>
      <c r="AT3523" s="75"/>
      <c r="AU3523" s="75"/>
      <c r="AV3523" s="75"/>
      <c r="AW3523" s="82">
        <f>MIN(AV3527:AV3532)</f>
        <v>100</v>
      </c>
      <c r="AX3523" s="83"/>
      <c r="AY3523" s="83"/>
      <c r="AZ3523" s="79"/>
      <c r="BA3523" s="80"/>
      <c r="BB3523" s="71"/>
      <c r="BC3523" s="54"/>
      <c r="BD3523" s="41">
        <v>6</v>
      </c>
      <c r="BE3523" s="52">
        <v>63</v>
      </c>
      <c r="BF3523" s="62">
        <v>6312</v>
      </c>
      <c r="BG3523" s="278" t="s">
        <v>48</v>
      </c>
    </row>
    <row r="3524" spans="1:59" s="63" customFormat="1" ht="12.75" x14ac:dyDescent="0.2">
      <c r="A3524" s="196">
        <v>6</v>
      </c>
      <c r="B3524" s="197" t="s">
        <v>1027</v>
      </c>
      <c r="C3524" s="208">
        <v>63</v>
      </c>
      <c r="D3524" s="209" t="s">
        <v>1056</v>
      </c>
      <c r="E3524" s="210">
        <v>6312</v>
      </c>
      <c r="F3524" s="211" t="s">
        <v>1058</v>
      </c>
      <c r="G3524" s="231"/>
      <c r="H3524" s="81" t="s">
        <v>49</v>
      </c>
      <c r="I3524" s="223"/>
      <c r="J3524" s="73"/>
      <c r="K3524" s="73"/>
      <c r="L3524" s="73"/>
      <c r="M3524" s="74"/>
      <c r="N3524" s="247"/>
      <c r="O3524" s="306"/>
      <c r="P3524" s="105"/>
      <c r="Q3524" s="75"/>
      <c r="R3524" s="75"/>
      <c r="S3524" s="75"/>
      <c r="T3524" s="75"/>
      <c r="U3524" s="75"/>
      <c r="V3524" s="75"/>
      <c r="W3524" s="75"/>
      <c r="X3524" s="75"/>
      <c r="Y3524" s="84">
        <f>IF(ISNUMBER(AVERAGE(X3527:X3532)),AVERAGE(X3527:X3532),0)</f>
        <v>16000</v>
      </c>
      <c r="Z3524" s="83"/>
      <c r="AA3524" s="83"/>
      <c r="AB3524" s="75"/>
      <c r="AC3524" s="75"/>
      <c r="AD3524" s="75"/>
      <c r="AE3524" s="75"/>
      <c r="AF3524" s="75"/>
      <c r="AG3524" s="75"/>
      <c r="AH3524" s="75"/>
      <c r="AI3524" s="75"/>
      <c r="AJ3524" s="84">
        <f>IF(ISNUMBER(AVERAGE(AI3527:AI3532)),AVERAGE(AI3527:AI3532),0)</f>
        <v>0</v>
      </c>
      <c r="AK3524" s="83"/>
      <c r="AL3524" s="83"/>
      <c r="AM3524" s="75"/>
      <c r="AN3524" s="75"/>
      <c r="AO3524" s="75"/>
      <c r="AP3524" s="75"/>
      <c r="AQ3524" s="75"/>
      <c r="AR3524" s="75"/>
      <c r="AS3524" s="75"/>
      <c r="AT3524" s="75"/>
      <c r="AU3524" s="75"/>
      <c r="AV3524" s="75"/>
      <c r="AW3524" s="84">
        <f>IF(ISNUMBER(AVERAGE(AV3527:AV3532)),AVERAGE(AV3527:AV3532),0)</f>
        <v>130</v>
      </c>
      <c r="AX3524" s="83"/>
      <c r="AY3524" s="83"/>
      <c r="AZ3524" s="79"/>
      <c r="BA3524" s="80"/>
      <c r="BB3524" s="71"/>
      <c r="BC3524" s="54"/>
      <c r="BD3524" s="41">
        <v>6</v>
      </c>
      <c r="BE3524" s="52">
        <v>63</v>
      </c>
      <c r="BF3524" s="62">
        <v>6312</v>
      </c>
      <c r="BG3524" s="278" t="s">
        <v>49</v>
      </c>
    </row>
    <row r="3525" spans="1:59" s="63" customFormat="1" ht="12.75" x14ac:dyDescent="0.2">
      <c r="A3525" s="196">
        <v>6</v>
      </c>
      <c r="B3525" s="197" t="s">
        <v>1027</v>
      </c>
      <c r="C3525" s="208">
        <v>63</v>
      </c>
      <c r="D3525" s="209" t="s">
        <v>1056</v>
      </c>
      <c r="E3525" s="210">
        <v>6312</v>
      </c>
      <c r="F3525" s="211" t="s">
        <v>1058</v>
      </c>
      <c r="G3525" s="231"/>
      <c r="H3525" s="81" t="s">
        <v>50</v>
      </c>
      <c r="I3525" s="223"/>
      <c r="J3525" s="73"/>
      <c r="K3525" s="73"/>
      <c r="L3525" s="73"/>
      <c r="M3525" s="74"/>
      <c r="N3525" s="247"/>
      <c r="O3525" s="306"/>
      <c r="P3525" s="105"/>
      <c r="Q3525" s="75"/>
      <c r="R3525" s="75"/>
      <c r="S3525" s="75"/>
      <c r="T3525" s="75"/>
      <c r="U3525" s="75"/>
      <c r="V3525" s="75"/>
      <c r="W3525" s="75"/>
      <c r="X3525" s="75"/>
      <c r="Y3525" s="84">
        <f>MAX(X3527:X3532)</f>
        <v>25000</v>
      </c>
      <c r="Z3525" s="83"/>
      <c r="AA3525" s="83"/>
      <c r="AB3525" s="75"/>
      <c r="AC3525" s="75"/>
      <c r="AD3525" s="75"/>
      <c r="AE3525" s="75"/>
      <c r="AF3525" s="75"/>
      <c r="AG3525" s="75"/>
      <c r="AH3525" s="75"/>
      <c r="AI3525" s="75"/>
      <c r="AJ3525" s="84">
        <f>MAX(AI3527:AI3532)</f>
        <v>0</v>
      </c>
      <c r="AK3525" s="83"/>
      <c r="AL3525" s="83"/>
      <c r="AM3525" s="75"/>
      <c r="AN3525" s="75"/>
      <c r="AO3525" s="75"/>
      <c r="AP3525" s="75"/>
      <c r="AQ3525" s="75"/>
      <c r="AR3525" s="75"/>
      <c r="AS3525" s="75"/>
      <c r="AT3525" s="75"/>
      <c r="AU3525" s="75"/>
      <c r="AV3525" s="75"/>
      <c r="AW3525" s="84">
        <f>MAX(AV3527:AV3532)</f>
        <v>250</v>
      </c>
      <c r="AX3525" s="83"/>
      <c r="AY3525" s="83"/>
      <c r="AZ3525" s="79"/>
      <c r="BA3525" s="80"/>
      <c r="BB3525" s="71"/>
      <c r="BC3525" s="54"/>
      <c r="BD3525" s="41">
        <v>6</v>
      </c>
      <c r="BE3525" s="52">
        <v>63</v>
      </c>
      <c r="BF3525" s="62">
        <v>6312</v>
      </c>
      <c r="BG3525" s="278" t="s">
        <v>50</v>
      </c>
    </row>
    <row r="3526" spans="1:59" s="63" customFormat="1" ht="12.75" x14ac:dyDescent="0.2">
      <c r="A3526" s="196">
        <v>6</v>
      </c>
      <c r="B3526" s="197" t="s">
        <v>1027</v>
      </c>
      <c r="C3526" s="208">
        <v>63</v>
      </c>
      <c r="D3526" s="209" t="s">
        <v>1056</v>
      </c>
      <c r="E3526" s="210">
        <v>6312</v>
      </c>
      <c r="F3526" s="211" t="s">
        <v>1058</v>
      </c>
      <c r="G3526" s="231"/>
      <c r="H3526" s="85" t="s">
        <v>51</v>
      </c>
      <c r="I3526" s="223"/>
      <c r="J3526" s="73"/>
      <c r="K3526" s="73"/>
      <c r="L3526" s="73"/>
      <c r="M3526" s="74"/>
      <c r="N3526" s="248">
        <f>SUM(N3527:N3531)</f>
        <v>5</v>
      </c>
      <c r="O3526" s="293">
        <f>SUM(O3527:O3531)</f>
        <v>1</v>
      </c>
      <c r="P3526" s="292"/>
      <c r="Q3526" s="87"/>
      <c r="R3526" s="87"/>
      <c r="S3526" s="87"/>
      <c r="T3526" s="87"/>
      <c r="U3526" s="87"/>
      <c r="V3526" s="87"/>
      <c r="W3526" s="87"/>
      <c r="X3526" s="87"/>
      <c r="Y3526" s="88"/>
      <c r="Z3526" s="86">
        <f>SUM(Z3527:Z3531)</f>
        <v>16000</v>
      </c>
      <c r="AA3526" s="88"/>
      <c r="AB3526" s="87"/>
      <c r="AC3526" s="87"/>
      <c r="AD3526" s="87"/>
      <c r="AE3526" s="87"/>
      <c r="AF3526" s="87"/>
      <c r="AG3526" s="87"/>
      <c r="AH3526" s="87"/>
      <c r="AI3526" s="87"/>
      <c r="AJ3526" s="88"/>
      <c r="AK3526" s="86">
        <f>SUM(AK3527:AK3531)</f>
        <v>0</v>
      </c>
      <c r="AL3526" s="88"/>
      <c r="AM3526" s="87"/>
      <c r="AN3526" s="87"/>
      <c r="AO3526" s="87"/>
      <c r="AP3526" s="87"/>
      <c r="AQ3526" s="87"/>
      <c r="AR3526" s="87"/>
      <c r="AS3526" s="87"/>
      <c r="AT3526" s="87"/>
      <c r="AU3526" s="87"/>
      <c r="AV3526" s="87"/>
      <c r="AW3526" s="112"/>
      <c r="AX3526" s="86">
        <f>SUM(AX3527:AX3531)</f>
        <v>130</v>
      </c>
      <c r="AY3526" s="88"/>
      <c r="AZ3526" s="79"/>
      <c r="BA3526" s="80"/>
      <c r="BB3526" s="71"/>
      <c r="BC3526" s="54"/>
      <c r="BD3526" s="41">
        <v>6</v>
      </c>
      <c r="BE3526" s="52">
        <v>63</v>
      </c>
      <c r="BF3526" s="62">
        <v>6312</v>
      </c>
      <c r="BG3526" s="279" t="s">
        <v>51</v>
      </c>
    </row>
    <row r="3527" spans="1:59" s="63" customFormat="1" ht="12.75" x14ac:dyDescent="0.2">
      <c r="A3527" s="196">
        <v>6</v>
      </c>
      <c r="B3527" s="197" t="s">
        <v>1027</v>
      </c>
      <c r="C3527" s="208">
        <v>63</v>
      </c>
      <c r="D3527" s="209" t="s">
        <v>1056</v>
      </c>
      <c r="E3527" s="210">
        <v>6312</v>
      </c>
      <c r="F3527" s="211" t="s">
        <v>1058</v>
      </c>
      <c r="G3527" s="231"/>
      <c r="H3527" s="89" t="s">
        <v>52</v>
      </c>
      <c r="I3527" s="90" t="s">
        <v>597</v>
      </c>
      <c r="J3527" s="90"/>
      <c r="K3527" s="90" t="s">
        <v>73</v>
      </c>
      <c r="L3527" s="90" t="s">
        <v>69</v>
      </c>
      <c r="M3527" s="91"/>
      <c r="N3527" s="312">
        <v>1</v>
      </c>
      <c r="O3527" s="313">
        <f>N3527/N$3526</f>
        <v>0.2</v>
      </c>
      <c r="P3527" s="104"/>
      <c r="Q3527" s="92"/>
      <c r="R3527" s="92"/>
      <c r="S3527" s="92"/>
      <c r="T3527" s="92"/>
      <c r="U3527" s="92"/>
      <c r="V3527" s="92"/>
      <c r="W3527" s="92">
        <v>1</v>
      </c>
      <c r="X3527" s="109">
        <f>P3527*P$7+Q3527*Q$7+R3527*R$7+S3527*S$7+T3527*T$7+U3527*U$7+V3527*V$7+W3527*W$7</f>
        <v>25000</v>
      </c>
      <c r="Y3527" s="83"/>
      <c r="Z3527" s="110">
        <f>X3527*$O3527</f>
        <v>5000</v>
      </c>
      <c r="AA3527" s="111"/>
      <c r="AB3527" s="92"/>
      <c r="AC3527" s="92"/>
      <c r="AD3527" s="92"/>
      <c r="AE3527" s="92"/>
      <c r="AF3527" s="92"/>
      <c r="AG3527" s="92"/>
      <c r="AH3527" s="92"/>
      <c r="AI3527" s="109">
        <f>AB3527*AB$7+AC3527*AC$7+AD3527*AD$7+AE3527*AE$7+AF3527*AF$7+AG3527*AG$7+AH3527*AH$7</f>
        <v>0</v>
      </c>
      <c r="AJ3527" s="83"/>
      <c r="AK3527" s="110">
        <f>AI3527*$O3527</f>
        <v>0</v>
      </c>
      <c r="AL3527" s="111"/>
      <c r="AM3527" s="92"/>
      <c r="AN3527" s="92"/>
      <c r="AO3527" s="92"/>
      <c r="AP3527" s="92">
        <v>1</v>
      </c>
      <c r="AQ3527" s="92"/>
      <c r="AR3527" s="92"/>
      <c r="AS3527" s="92"/>
      <c r="AT3527" s="92"/>
      <c r="AU3527" s="92"/>
      <c r="AV3527" s="109">
        <f>AM3527*AM$7+AN3527*AN$7+AO3527*AO$7+AP3527*AP$7+AQ3527*AQ$7+AR3527*AR$7+AS3527*AS$7+AT3527*AT$7+AU3527*AU$7</f>
        <v>100</v>
      </c>
      <c r="AW3527" s="75"/>
      <c r="AX3527" s="110">
        <f>AV3527*$O3527</f>
        <v>20</v>
      </c>
      <c r="AY3527" s="111"/>
      <c r="AZ3527" s="93"/>
      <c r="BA3527" s="94" t="s">
        <v>131</v>
      </c>
      <c r="BB3527" s="71"/>
      <c r="BC3527" s="54"/>
      <c r="BD3527" s="41">
        <v>6</v>
      </c>
      <c r="BE3527" s="52">
        <v>63</v>
      </c>
      <c r="BF3527" s="62">
        <v>6312</v>
      </c>
      <c r="BG3527" s="280" t="s">
        <v>52</v>
      </c>
    </row>
    <row r="3528" spans="1:59" s="63" customFormat="1" ht="12.75" x14ac:dyDescent="0.2">
      <c r="A3528" s="196">
        <v>6</v>
      </c>
      <c r="B3528" s="197" t="s">
        <v>1027</v>
      </c>
      <c r="C3528" s="208">
        <v>63</v>
      </c>
      <c r="D3528" s="209" t="s">
        <v>1056</v>
      </c>
      <c r="E3528" s="210">
        <v>6312</v>
      </c>
      <c r="F3528" s="211" t="s">
        <v>1058</v>
      </c>
      <c r="G3528" s="231"/>
      <c r="H3528" s="89"/>
      <c r="I3528" s="90" t="s">
        <v>564</v>
      </c>
      <c r="J3528" s="90"/>
      <c r="K3528" s="90" t="s">
        <v>64</v>
      </c>
      <c r="L3528" s="90" t="s">
        <v>566</v>
      </c>
      <c r="M3528" s="91"/>
      <c r="N3528" s="312">
        <v>1</v>
      </c>
      <c r="O3528" s="313">
        <f>N3528/N$3526</f>
        <v>0.2</v>
      </c>
      <c r="P3528" s="104"/>
      <c r="Q3528" s="92"/>
      <c r="R3528" s="92"/>
      <c r="S3528" s="92"/>
      <c r="T3528" s="92"/>
      <c r="U3528" s="92"/>
      <c r="V3528" s="92"/>
      <c r="W3528" s="92"/>
      <c r="X3528" s="109">
        <f>P3528*P$7+Q3528*Q$7+R3528*R$7+S3528*S$7+T3528*T$7+U3528*U$7+V3528*V$7+W3528*W$7</f>
        <v>0</v>
      </c>
      <c r="Y3528" s="83"/>
      <c r="Z3528" s="110">
        <f>X3528*$O3528</f>
        <v>0</v>
      </c>
      <c r="AA3528" s="111"/>
      <c r="AB3528" s="92"/>
      <c r="AC3528" s="92"/>
      <c r="AD3528" s="92"/>
      <c r="AE3528" s="92"/>
      <c r="AF3528" s="92"/>
      <c r="AG3528" s="92"/>
      <c r="AH3528" s="92"/>
      <c r="AI3528" s="109">
        <f>AB3528*AB$7+AC3528*AC$7+AD3528*AD$7+AE3528*AE$7+AF3528*AF$7+AG3528*AG$7+AH3528*AH$7</f>
        <v>0</v>
      </c>
      <c r="AJ3528" s="83"/>
      <c r="AK3528" s="110">
        <f>AI3528*$O3528</f>
        <v>0</v>
      </c>
      <c r="AL3528" s="111"/>
      <c r="AM3528" s="92"/>
      <c r="AN3528" s="92"/>
      <c r="AO3528" s="92"/>
      <c r="AP3528" s="92"/>
      <c r="AQ3528" s="92">
        <v>1</v>
      </c>
      <c r="AR3528" s="92"/>
      <c r="AS3528" s="92"/>
      <c r="AT3528" s="92"/>
      <c r="AU3528" s="92"/>
      <c r="AV3528" s="109">
        <f>AM3528*AM$7+AN3528*AN$7+AO3528*AO$7+AP3528*AP$7+AQ3528*AQ$7+AR3528*AR$7+AS3528*AS$7+AT3528*AT$7+AU3528*AU$7</f>
        <v>250</v>
      </c>
      <c r="AW3528" s="75"/>
      <c r="AX3528" s="110">
        <f>AV3528*$O3528</f>
        <v>50</v>
      </c>
      <c r="AY3528" s="111"/>
      <c r="AZ3528" s="93"/>
      <c r="BA3528" s="94" t="s">
        <v>131</v>
      </c>
      <c r="BB3528" s="71"/>
      <c r="BC3528" s="54"/>
      <c r="BD3528" s="41">
        <v>6</v>
      </c>
      <c r="BE3528" s="52">
        <v>63</v>
      </c>
      <c r="BF3528" s="62">
        <v>6312</v>
      </c>
      <c r="BG3528" s="280" t="s">
        <v>52</v>
      </c>
    </row>
    <row r="3529" spans="1:59" s="63" customFormat="1" ht="12.75" x14ac:dyDescent="0.2">
      <c r="A3529" s="196">
        <v>6</v>
      </c>
      <c r="B3529" s="197" t="s">
        <v>1027</v>
      </c>
      <c r="C3529" s="208">
        <v>63</v>
      </c>
      <c r="D3529" s="209" t="s">
        <v>1056</v>
      </c>
      <c r="E3529" s="210">
        <v>6312</v>
      </c>
      <c r="F3529" s="211" t="s">
        <v>1058</v>
      </c>
      <c r="G3529" s="231"/>
      <c r="H3529" s="89"/>
      <c r="I3529" s="90" t="s">
        <v>773</v>
      </c>
      <c r="J3529" s="90"/>
      <c r="K3529" s="90" t="s">
        <v>73</v>
      </c>
      <c r="L3529" s="90" t="s">
        <v>69</v>
      </c>
      <c r="M3529" s="91"/>
      <c r="N3529" s="312">
        <v>1</v>
      </c>
      <c r="O3529" s="313">
        <f>N3529/N$3526</f>
        <v>0.2</v>
      </c>
      <c r="P3529" s="104"/>
      <c r="Q3529" s="92"/>
      <c r="R3529" s="92"/>
      <c r="S3529" s="92"/>
      <c r="T3529" s="92"/>
      <c r="U3529" s="92"/>
      <c r="V3529" s="92"/>
      <c r="W3529" s="92">
        <v>1</v>
      </c>
      <c r="X3529" s="109">
        <f>P3529*P$7+Q3529*Q$7+R3529*R$7+S3529*S$7+T3529*T$7+U3529*U$7+V3529*V$7+W3529*W$7</f>
        <v>25000</v>
      </c>
      <c r="Y3529" s="83"/>
      <c r="Z3529" s="110">
        <f>X3529*$O3529</f>
        <v>5000</v>
      </c>
      <c r="AA3529" s="111"/>
      <c r="AB3529" s="92"/>
      <c r="AC3529" s="92"/>
      <c r="AD3529" s="92"/>
      <c r="AE3529" s="92"/>
      <c r="AF3529" s="92"/>
      <c r="AG3529" s="92"/>
      <c r="AH3529" s="92"/>
      <c r="AI3529" s="109">
        <f>AB3529*AB$7+AC3529*AC$7+AD3529*AD$7+AE3529*AE$7+AF3529*AF$7+AG3529*AG$7+AH3529*AH$7</f>
        <v>0</v>
      </c>
      <c r="AJ3529" s="83"/>
      <c r="AK3529" s="110">
        <f>AI3529*$O3529</f>
        <v>0</v>
      </c>
      <c r="AL3529" s="111"/>
      <c r="AM3529" s="92"/>
      <c r="AN3529" s="92"/>
      <c r="AO3529" s="92"/>
      <c r="AP3529" s="92">
        <v>1</v>
      </c>
      <c r="AQ3529" s="92"/>
      <c r="AR3529" s="92"/>
      <c r="AS3529" s="92"/>
      <c r="AT3529" s="92"/>
      <c r="AU3529" s="92"/>
      <c r="AV3529" s="109">
        <f>AM3529*AM$7+AN3529*AN$7+AO3529*AO$7+AP3529*AP$7+AQ3529*AQ$7+AR3529*AR$7+AS3529*AS$7+AT3529*AT$7+AU3529*AU$7</f>
        <v>100</v>
      </c>
      <c r="AW3529" s="75"/>
      <c r="AX3529" s="110">
        <f>AV3529*$O3529</f>
        <v>20</v>
      </c>
      <c r="AY3529" s="111"/>
      <c r="AZ3529" s="93"/>
      <c r="BA3529" s="94" t="s">
        <v>131</v>
      </c>
      <c r="BB3529" s="71"/>
      <c r="BC3529" s="54"/>
      <c r="BD3529" s="41">
        <v>6</v>
      </c>
      <c r="BE3529" s="52">
        <v>63</v>
      </c>
      <c r="BF3529" s="62">
        <v>6312</v>
      </c>
      <c r="BG3529" s="280" t="s">
        <v>52</v>
      </c>
    </row>
    <row r="3530" spans="1:59" s="63" customFormat="1" ht="12.75" x14ac:dyDescent="0.2">
      <c r="A3530" s="196">
        <v>6</v>
      </c>
      <c r="B3530" s="197" t="s">
        <v>1027</v>
      </c>
      <c r="C3530" s="208">
        <v>63</v>
      </c>
      <c r="D3530" s="209" t="s">
        <v>1056</v>
      </c>
      <c r="E3530" s="210">
        <v>6312</v>
      </c>
      <c r="F3530" s="211" t="s">
        <v>1058</v>
      </c>
      <c r="G3530" s="231"/>
      <c r="H3530" s="89"/>
      <c r="I3530" s="90" t="s">
        <v>446</v>
      </c>
      <c r="J3530" s="90"/>
      <c r="K3530" s="90" t="s">
        <v>90</v>
      </c>
      <c r="L3530" s="90"/>
      <c r="M3530" s="91"/>
      <c r="N3530" s="312">
        <v>1</v>
      </c>
      <c r="O3530" s="313">
        <f>N3530/N$3526</f>
        <v>0.2</v>
      </c>
      <c r="P3530" s="104"/>
      <c r="Q3530" s="92"/>
      <c r="R3530" s="92"/>
      <c r="S3530" s="92"/>
      <c r="T3530" s="92"/>
      <c r="U3530" s="92">
        <v>1</v>
      </c>
      <c r="V3530" s="92"/>
      <c r="W3530" s="92"/>
      <c r="X3530" s="109">
        <f>P3530*P$7+Q3530*Q$7+R3530*R$7+S3530*S$7+T3530*T$7+U3530*U$7+V3530*V$7+W3530*W$7</f>
        <v>5000</v>
      </c>
      <c r="Y3530" s="83"/>
      <c r="Z3530" s="110">
        <f>X3530*$O3530</f>
        <v>1000</v>
      </c>
      <c r="AA3530" s="111"/>
      <c r="AB3530" s="92"/>
      <c r="AC3530" s="92"/>
      <c r="AD3530" s="92"/>
      <c r="AE3530" s="92"/>
      <c r="AF3530" s="92"/>
      <c r="AG3530" s="92"/>
      <c r="AH3530" s="92"/>
      <c r="AI3530" s="109">
        <f>AB3530*AB$7+AC3530*AC$7+AD3530*AD$7+AE3530*AE$7+AF3530*AF$7+AG3530*AG$7+AH3530*AH$7</f>
        <v>0</v>
      </c>
      <c r="AJ3530" s="83"/>
      <c r="AK3530" s="110">
        <f>AI3530*$O3530</f>
        <v>0</v>
      </c>
      <c r="AL3530" s="111"/>
      <c r="AM3530" s="92"/>
      <c r="AN3530" s="92"/>
      <c r="AO3530" s="92"/>
      <c r="AP3530" s="92">
        <v>1</v>
      </c>
      <c r="AQ3530" s="92"/>
      <c r="AR3530" s="92"/>
      <c r="AS3530" s="92"/>
      <c r="AT3530" s="92"/>
      <c r="AU3530" s="92"/>
      <c r="AV3530" s="109">
        <f>AM3530*AM$7+AN3530*AN$7+AO3530*AO$7+AP3530*AP$7+AQ3530*AQ$7+AR3530*AR$7+AS3530*AS$7+AT3530*AT$7+AU3530*AU$7</f>
        <v>100</v>
      </c>
      <c r="AW3530" s="75"/>
      <c r="AX3530" s="110">
        <f>AV3530*$O3530</f>
        <v>20</v>
      </c>
      <c r="AY3530" s="111"/>
      <c r="AZ3530" s="93"/>
      <c r="BA3530" s="94" t="s">
        <v>131</v>
      </c>
      <c r="BB3530" s="71"/>
      <c r="BC3530" s="54"/>
      <c r="BD3530" s="41">
        <v>6</v>
      </c>
      <c r="BE3530" s="52">
        <v>63</v>
      </c>
      <c r="BF3530" s="62">
        <v>6312</v>
      </c>
      <c r="BG3530" s="280" t="s">
        <v>52</v>
      </c>
    </row>
    <row r="3531" spans="1:59" s="63" customFormat="1" ht="12.75" x14ac:dyDescent="0.2">
      <c r="A3531" s="196">
        <v>6</v>
      </c>
      <c r="B3531" s="197" t="s">
        <v>1027</v>
      </c>
      <c r="C3531" s="208">
        <v>63</v>
      </c>
      <c r="D3531" s="209" t="s">
        <v>1056</v>
      </c>
      <c r="E3531" s="210">
        <v>6312</v>
      </c>
      <c r="F3531" s="211" t="s">
        <v>1058</v>
      </c>
      <c r="G3531" s="231"/>
      <c r="H3531" s="89"/>
      <c r="I3531" s="90" t="s">
        <v>1059</v>
      </c>
      <c r="J3531" s="90"/>
      <c r="K3531" s="90" t="s">
        <v>73</v>
      </c>
      <c r="L3531" s="90" t="s">
        <v>69</v>
      </c>
      <c r="M3531" s="91"/>
      <c r="N3531" s="312">
        <v>1</v>
      </c>
      <c r="O3531" s="313">
        <f>N3531/N$3526</f>
        <v>0.2</v>
      </c>
      <c r="P3531" s="104"/>
      <c r="Q3531" s="92"/>
      <c r="R3531" s="92"/>
      <c r="S3531" s="92"/>
      <c r="T3531" s="92"/>
      <c r="U3531" s="92"/>
      <c r="V3531" s="92"/>
      <c r="W3531" s="92">
        <v>1</v>
      </c>
      <c r="X3531" s="109">
        <f>P3531*P$7+Q3531*Q$7+R3531*R$7+S3531*S$7+T3531*T$7+U3531*U$7+V3531*V$7+W3531*W$7</f>
        <v>25000</v>
      </c>
      <c r="Y3531" s="83"/>
      <c r="Z3531" s="110">
        <f>X3531*$O3531</f>
        <v>5000</v>
      </c>
      <c r="AA3531" s="111"/>
      <c r="AB3531" s="92"/>
      <c r="AC3531" s="92"/>
      <c r="AD3531" s="92"/>
      <c r="AE3531" s="92"/>
      <c r="AF3531" s="92"/>
      <c r="AG3531" s="92"/>
      <c r="AH3531" s="92"/>
      <c r="AI3531" s="109">
        <f>AB3531*AB$7+AC3531*AC$7+AD3531*AD$7+AE3531*AE$7+AF3531*AF$7+AG3531*AG$7+AH3531*AH$7</f>
        <v>0</v>
      </c>
      <c r="AJ3531" s="83"/>
      <c r="AK3531" s="110">
        <f>AI3531*$O3531</f>
        <v>0</v>
      </c>
      <c r="AL3531" s="111"/>
      <c r="AM3531" s="92"/>
      <c r="AN3531" s="92"/>
      <c r="AO3531" s="92"/>
      <c r="AP3531" s="92">
        <v>1</v>
      </c>
      <c r="AQ3531" s="92"/>
      <c r="AR3531" s="92"/>
      <c r="AS3531" s="92"/>
      <c r="AT3531" s="92"/>
      <c r="AU3531" s="92"/>
      <c r="AV3531" s="109">
        <f>AM3531*AM$7+AN3531*AN$7+AO3531*AO$7+AP3531*AP$7+AQ3531*AQ$7+AR3531*AR$7+AS3531*AS$7+AT3531*AT$7+AU3531*AU$7</f>
        <v>100</v>
      </c>
      <c r="AW3531" s="75"/>
      <c r="AX3531" s="110">
        <f>AV3531*$O3531</f>
        <v>20</v>
      </c>
      <c r="AY3531" s="111"/>
      <c r="AZ3531" s="93"/>
      <c r="BA3531" s="94" t="s">
        <v>131</v>
      </c>
      <c r="BB3531" s="71"/>
      <c r="BC3531" s="54"/>
      <c r="BD3531" s="41">
        <v>6</v>
      </c>
      <c r="BE3531" s="52">
        <v>63</v>
      </c>
      <c r="BF3531" s="62">
        <v>6312</v>
      </c>
      <c r="BG3531" s="280" t="s">
        <v>52</v>
      </c>
    </row>
    <row r="3532" spans="1:59" s="63" customFormat="1" ht="12.75" x14ac:dyDescent="0.2">
      <c r="A3532" s="196">
        <v>6</v>
      </c>
      <c r="B3532" s="197" t="s">
        <v>1027</v>
      </c>
      <c r="C3532" s="208">
        <v>63</v>
      </c>
      <c r="D3532" s="209" t="s">
        <v>1056</v>
      </c>
      <c r="E3532" s="210">
        <v>6312</v>
      </c>
      <c r="F3532" s="211" t="s">
        <v>1058</v>
      </c>
      <c r="G3532" s="231"/>
      <c r="H3532" s="65"/>
      <c r="I3532" s="222"/>
      <c r="J3532" s="66"/>
      <c r="K3532" s="66"/>
      <c r="L3532" s="66"/>
      <c r="M3532" s="64"/>
      <c r="N3532" s="304"/>
      <c r="O3532" s="305"/>
      <c r="P3532" s="127"/>
      <c r="Q3532" s="67"/>
      <c r="R3532" s="67"/>
      <c r="S3532" s="67"/>
      <c r="T3532" s="67"/>
      <c r="U3532" s="67"/>
      <c r="V3532" s="67"/>
      <c r="W3532" s="67"/>
      <c r="X3532" s="67"/>
      <c r="Y3532" s="68"/>
      <c r="Z3532" s="68"/>
      <c r="AA3532" s="68"/>
      <c r="AB3532" s="67"/>
      <c r="AC3532" s="67"/>
      <c r="AD3532" s="67"/>
      <c r="AE3532" s="67"/>
      <c r="AF3532" s="67"/>
      <c r="AG3532" s="67"/>
      <c r="AH3532" s="67"/>
      <c r="AI3532" s="67"/>
      <c r="AJ3532" s="68"/>
      <c r="AK3532" s="68"/>
      <c r="AL3532" s="68"/>
      <c r="AM3532" s="67"/>
      <c r="AN3532" s="67"/>
      <c r="AO3532" s="67"/>
      <c r="AP3532" s="67"/>
      <c r="AQ3532" s="67"/>
      <c r="AR3532" s="67"/>
      <c r="AS3532" s="67"/>
      <c r="AT3532" s="67"/>
      <c r="AU3532" s="67"/>
      <c r="AV3532" s="67"/>
      <c r="AW3532" s="67"/>
      <c r="AX3532" s="68"/>
      <c r="AY3532" s="68"/>
      <c r="AZ3532" s="69"/>
      <c r="BA3532" s="70"/>
      <c r="BB3532" s="71"/>
      <c r="BC3532" s="54"/>
      <c r="BD3532" s="41">
        <v>6</v>
      </c>
      <c r="BE3532" s="52">
        <v>63</v>
      </c>
      <c r="BF3532" s="62">
        <v>6312</v>
      </c>
      <c r="BG3532" s="275"/>
    </row>
    <row r="3533" spans="1:59" s="63" customFormat="1" ht="12.75" x14ac:dyDescent="0.2">
      <c r="A3533" s="196">
        <v>6</v>
      </c>
      <c r="B3533" s="197" t="s">
        <v>1027</v>
      </c>
      <c r="C3533" s="208">
        <v>63</v>
      </c>
      <c r="D3533" s="209" t="s">
        <v>1056</v>
      </c>
      <c r="E3533" s="210">
        <v>6312</v>
      </c>
      <c r="F3533" s="211" t="s">
        <v>1058</v>
      </c>
      <c r="G3533" s="230"/>
      <c r="H3533" s="56"/>
      <c r="I3533" s="221"/>
      <c r="J3533" s="57"/>
      <c r="K3533" s="57"/>
      <c r="L3533" s="57"/>
      <c r="M3533" s="55"/>
      <c r="N3533" s="303"/>
      <c r="O3533" s="245"/>
      <c r="P3533" s="122"/>
      <c r="Q3533" s="58"/>
      <c r="R3533" s="58"/>
      <c r="S3533" s="58"/>
      <c r="T3533" s="58"/>
      <c r="U3533" s="58"/>
      <c r="V3533" s="58"/>
      <c r="W3533" s="58"/>
      <c r="X3533" s="58"/>
      <c r="Y3533" s="59"/>
      <c r="Z3533" s="59"/>
      <c r="AA3533" s="59"/>
      <c r="AB3533" s="58"/>
      <c r="AC3533" s="58"/>
      <c r="AD3533" s="58"/>
      <c r="AE3533" s="58"/>
      <c r="AF3533" s="58"/>
      <c r="AG3533" s="58"/>
      <c r="AH3533" s="58"/>
      <c r="AI3533" s="58"/>
      <c r="AJ3533" s="59"/>
      <c r="AK3533" s="59"/>
      <c r="AL3533" s="59"/>
      <c r="AM3533" s="58"/>
      <c r="AN3533" s="58"/>
      <c r="AO3533" s="58"/>
      <c r="AP3533" s="58"/>
      <c r="AQ3533" s="58"/>
      <c r="AR3533" s="58"/>
      <c r="AS3533" s="58"/>
      <c r="AT3533" s="58"/>
      <c r="AU3533" s="58"/>
      <c r="AV3533" s="58"/>
      <c r="AW3533" s="58"/>
      <c r="AX3533" s="59"/>
      <c r="AY3533" s="59"/>
      <c r="AZ3533" s="60"/>
      <c r="BA3533" s="61"/>
      <c r="BB3533" s="54"/>
      <c r="BC3533" s="54"/>
      <c r="BD3533" s="41">
        <v>6</v>
      </c>
      <c r="BE3533" s="52">
        <v>63</v>
      </c>
      <c r="BF3533" s="62">
        <v>6312</v>
      </c>
      <c r="BG3533" s="274"/>
    </row>
    <row r="3534" spans="1:59" x14ac:dyDescent="0.25">
      <c r="A3534" s="196">
        <v>6</v>
      </c>
      <c r="B3534" s="197" t="s">
        <v>1027</v>
      </c>
      <c r="C3534" s="208">
        <v>63</v>
      </c>
      <c r="D3534" s="209" t="s">
        <v>1056</v>
      </c>
      <c r="E3534" s="212">
        <v>6314</v>
      </c>
      <c r="F3534" s="213" t="s">
        <v>1060</v>
      </c>
      <c r="G3534" s="234"/>
      <c r="H3534" s="138"/>
      <c r="I3534" s="224"/>
      <c r="J3534" s="98"/>
      <c r="K3534" s="98"/>
      <c r="L3534" s="98"/>
      <c r="M3534" s="137"/>
      <c r="N3534" s="322"/>
      <c r="O3534" s="323"/>
      <c r="P3534" s="139"/>
      <c r="Q3534" s="139"/>
      <c r="R3534" s="139"/>
      <c r="S3534" s="139"/>
      <c r="T3534" s="139"/>
      <c r="U3534" s="139"/>
      <c r="V3534" s="139"/>
      <c r="W3534" s="139"/>
      <c r="X3534" s="139"/>
      <c r="Y3534" s="100"/>
      <c r="Z3534" s="125"/>
      <c r="AA3534" s="125"/>
      <c r="AB3534" s="139"/>
      <c r="AC3534" s="139"/>
      <c r="AD3534" s="139"/>
      <c r="AE3534" s="139"/>
      <c r="AF3534" s="139"/>
      <c r="AG3534" s="139"/>
      <c r="AH3534" s="139"/>
      <c r="AI3534" s="139"/>
      <c r="AJ3534" s="100"/>
      <c r="AK3534" s="125"/>
      <c r="AL3534" s="125"/>
      <c r="AM3534" s="139"/>
      <c r="AN3534" s="139"/>
      <c r="AO3534" s="139"/>
      <c r="AP3534" s="139"/>
      <c r="AQ3534" s="139"/>
      <c r="AR3534" s="139"/>
      <c r="AS3534" s="139"/>
      <c r="AT3534" s="139"/>
      <c r="AU3534" s="139"/>
      <c r="AV3534" s="139"/>
      <c r="AW3534" s="99"/>
      <c r="AX3534" s="125"/>
      <c r="AY3534" s="100"/>
      <c r="AZ3534" s="140"/>
      <c r="BA3534" s="141"/>
      <c r="BB3534" s="136"/>
      <c r="BC3534" s="136"/>
      <c r="BD3534" s="41">
        <v>6</v>
      </c>
      <c r="BE3534" s="52">
        <v>63</v>
      </c>
      <c r="BF3534" s="103">
        <v>6314</v>
      </c>
      <c r="BG3534" s="283"/>
    </row>
    <row r="3535" spans="1:59" s="63" customFormat="1" ht="12.75" x14ac:dyDescent="0.2">
      <c r="A3535" s="196">
        <v>6</v>
      </c>
      <c r="B3535" s="197" t="s">
        <v>1027</v>
      </c>
      <c r="C3535" s="208">
        <v>63</v>
      </c>
      <c r="D3535" s="209" t="s">
        <v>1056</v>
      </c>
      <c r="E3535" s="212">
        <v>6314</v>
      </c>
      <c r="F3535" s="213" t="s">
        <v>1060</v>
      </c>
      <c r="G3535" s="232"/>
      <c r="H3535" s="97"/>
      <c r="I3535" s="224"/>
      <c r="J3535" s="98"/>
      <c r="K3535" s="98"/>
      <c r="L3535" s="98"/>
      <c r="M3535" s="96"/>
      <c r="N3535" s="307"/>
      <c r="O3535" s="246"/>
      <c r="P3535" s="124"/>
      <c r="Q3535" s="99"/>
      <c r="R3535" s="99"/>
      <c r="S3535" s="99"/>
      <c r="T3535" s="99"/>
      <c r="U3535" s="99"/>
      <c r="V3535" s="99"/>
      <c r="W3535" s="99"/>
      <c r="X3535" s="99"/>
      <c r="Y3535" s="100"/>
      <c r="Z3535" s="100"/>
      <c r="AA3535" s="100"/>
      <c r="AB3535" s="99"/>
      <c r="AC3535" s="99"/>
      <c r="AD3535" s="99"/>
      <c r="AE3535" s="99"/>
      <c r="AF3535" s="99"/>
      <c r="AG3535" s="99"/>
      <c r="AH3535" s="99"/>
      <c r="AI3535" s="99"/>
      <c r="AJ3535" s="100"/>
      <c r="AK3535" s="100"/>
      <c r="AL3535" s="100"/>
      <c r="AM3535" s="99"/>
      <c r="AN3535" s="99"/>
      <c r="AO3535" s="99"/>
      <c r="AP3535" s="99"/>
      <c r="AQ3535" s="99"/>
      <c r="AR3535" s="99"/>
      <c r="AS3535" s="99"/>
      <c r="AT3535" s="99"/>
      <c r="AU3535" s="99"/>
      <c r="AV3535" s="99"/>
      <c r="AW3535" s="99"/>
      <c r="AX3535" s="100"/>
      <c r="AY3535" s="100"/>
      <c r="AZ3535" s="101"/>
      <c r="BA3535" s="102"/>
      <c r="BB3535" s="95"/>
      <c r="BC3535" s="95"/>
      <c r="BD3535" s="41">
        <v>6</v>
      </c>
      <c r="BE3535" s="52">
        <v>63</v>
      </c>
      <c r="BF3535" s="103">
        <v>6314</v>
      </c>
      <c r="BG3535" s="277"/>
    </row>
    <row r="3536" spans="1:59" s="63" customFormat="1" ht="12.75" x14ac:dyDescent="0.2">
      <c r="A3536" s="196">
        <v>6</v>
      </c>
      <c r="B3536" s="197" t="s">
        <v>1027</v>
      </c>
      <c r="C3536" s="208">
        <v>63</v>
      </c>
      <c r="D3536" s="209" t="s">
        <v>1056</v>
      </c>
      <c r="E3536" s="212">
        <v>6314</v>
      </c>
      <c r="F3536" s="213" t="s">
        <v>1060</v>
      </c>
      <c r="G3536" s="231" t="s">
        <v>1061</v>
      </c>
      <c r="H3536" s="65"/>
      <c r="I3536" s="222"/>
      <c r="J3536" s="66"/>
      <c r="K3536" s="66"/>
      <c r="L3536" s="66"/>
      <c r="M3536" s="64"/>
      <c r="N3536" s="304"/>
      <c r="O3536" s="305"/>
      <c r="P3536" s="127"/>
      <c r="Q3536" s="67"/>
      <c r="R3536" s="67"/>
      <c r="S3536" s="67"/>
      <c r="T3536" s="67"/>
      <c r="U3536" s="67"/>
      <c r="V3536" s="67"/>
      <c r="W3536" s="67"/>
      <c r="X3536" s="67"/>
      <c r="Y3536" s="68"/>
      <c r="Z3536" s="68"/>
      <c r="AA3536" s="68"/>
      <c r="AB3536" s="67"/>
      <c r="AC3536" s="67"/>
      <c r="AD3536" s="67"/>
      <c r="AE3536" s="67"/>
      <c r="AF3536" s="67"/>
      <c r="AG3536" s="67"/>
      <c r="AH3536" s="67"/>
      <c r="AI3536" s="67"/>
      <c r="AJ3536" s="68"/>
      <c r="AK3536" s="68"/>
      <c r="AL3536" s="68"/>
      <c r="AM3536" s="67"/>
      <c r="AN3536" s="67"/>
      <c r="AO3536" s="67"/>
      <c r="AP3536" s="67"/>
      <c r="AQ3536" s="67"/>
      <c r="AR3536" s="67"/>
      <c r="AS3536" s="67"/>
      <c r="AT3536" s="67"/>
      <c r="AU3536" s="67"/>
      <c r="AV3536" s="67"/>
      <c r="AW3536" s="67"/>
      <c r="AX3536" s="68"/>
      <c r="AY3536" s="68"/>
      <c r="AZ3536" s="69"/>
      <c r="BA3536" s="70"/>
      <c r="BB3536" s="71"/>
      <c r="BC3536" s="95"/>
      <c r="BD3536" s="41">
        <v>6</v>
      </c>
      <c r="BE3536" s="52">
        <v>63</v>
      </c>
      <c r="BF3536" s="103">
        <v>6314</v>
      </c>
      <c r="BG3536" s="275"/>
    </row>
    <row r="3537" spans="1:59" s="63" customFormat="1" ht="12.75" x14ac:dyDescent="0.2">
      <c r="A3537" s="196">
        <v>6</v>
      </c>
      <c r="B3537" s="197" t="s">
        <v>1027</v>
      </c>
      <c r="C3537" s="208">
        <v>63</v>
      </c>
      <c r="D3537" s="209" t="s">
        <v>1056</v>
      </c>
      <c r="E3537" s="212">
        <v>6314</v>
      </c>
      <c r="F3537" s="213" t="s">
        <v>1060</v>
      </c>
      <c r="G3537" s="231" t="s">
        <v>1061</v>
      </c>
      <c r="H3537" s="72" t="s">
        <v>47</v>
      </c>
      <c r="I3537" s="223"/>
      <c r="J3537" s="73"/>
      <c r="K3537" s="73"/>
      <c r="L3537" s="73"/>
      <c r="M3537" s="74"/>
      <c r="N3537" s="247"/>
      <c r="O3537" s="306"/>
      <c r="P3537" s="105"/>
      <c r="Q3537" s="75"/>
      <c r="R3537" s="75"/>
      <c r="S3537" s="75"/>
      <c r="T3537" s="75"/>
      <c r="U3537" s="75"/>
      <c r="V3537" s="75"/>
      <c r="W3537" s="75"/>
      <c r="X3537" s="75"/>
      <c r="Y3537" s="76">
        <f>IF(ISNUMBER(VLOOKUP(Y3539,P$7:W$7,MATCH(Y3539,P$7:W$7))),VLOOKUP(Y3539,P$7:W$7,MATCH(Y3539,P$7:W$7)),IF(N3541=0,"No Data",IF(Y3539&gt;0,"&lt;100",0)))</f>
        <v>10000</v>
      </c>
      <c r="Z3537" s="77">
        <f>IF(ISNUMBER(VLOOKUP(Z3541,P$7:W$7,MATCH(Z3541,P$7:W$7))),VLOOKUP(Z3541,P$7:W$7,MATCH(Z3541,P$7:W$7)),IF(N3541=0,"No Data",IF(Z3541&gt;0,"&lt;100",0)))</f>
        <v>10000</v>
      </c>
      <c r="AA3537" s="106">
        <f>IF(ISNUMBER(Z3537),Z3537,0)</f>
        <v>10000</v>
      </c>
      <c r="AB3537" s="75"/>
      <c r="AC3537" s="75"/>
      <c r="AD3537" s="75"/>
      <c r="AE3537" s="75"/>
      <c r="AF3537" s="75"/>
      <c r="AG3537" s="75"/>
      <c r="AH3537" s="75"/>
      <c r="AI3537" s="75"/>
      <c r="AJ3537" s="76">
        <f>IF(ISNUMBER(VLOOKUP(AJ3539,AB$7:AH$7,MATCH(AJ3539,AB$7:AH$7))),VLOOKUP(AJ3539,AB$7:AH$7,MATCH(AJ3539,AB$7:AH$7)),IF(N3541=0,"No Data",IF(AJ3539&gt;0,"&lt;50",0)))</f>
        <v>0</v>
      </c>
      <c r="AK3537" s="77">
        <f>IF(ISNUMBER(VLOOKUP(AK3541,AB$7:AH$7,MATCH(AK3541,AB$7:AH$7))),VLOOKUP(AK3541,AB$7:AH$7,MATCH(AK3541,AB$7:AH$7)),IF(N3541=0,"No Data",IF(AK3541&gt;0,"&lt;50",0)))</f>
        <v>0</v>
      </c>
      <c r="AL3537" s="106">
        <f>IF(ISNUMBER(AK3537),AK3537,0)</f>
        <v>0</v>
      </c>
      <c r="AM3537" s="75"/>
      <c r="AN3537" s="75"/>
      <c r="AO3537" s="75"/>
      <c r="AP3537" s="75"/>
      <c r="AQ3537" s="75"/>
      <c r="AR3537" s="75"/>
      <c r="AS3537" s="75"/>
      <c r="AT3537" s="75"/>
      <c r="AU3537" s="75"/>
      <c r="AV3537" s="75"/>
      <c r="AW3537" s="76">
        <f>IF(ISNUMBER(VLOOKUP(AW3539,AM$7:AU$7,MATCH(AW3539,AM$7:AU$7))),VLOOKUP(AW3539,AM$7:AU$7,MATCH(AW3539,AM$7:AU$7)),IF(N3541=0,"No Data",IF(AW3539&gt;0,"&lt;10",0)))</f>
        <v>100</v>
      </c>
      <c r="AX3537" s="77">
        <f>IF(ISNUMBER(VLOOKUP(AX3541,AM$7:AU$7,MATCH(AX3541,AM$7:AU$7))),VLOOKUP(AX3541,AM$7:AU$7,MATCH(AX3541,AM$7:AU$7)),IF(N3541=0,"No Data",IF(AX3541&gt;0,"&lt;10",0)))</f>
        <v>50</v>
      </c>
      <c r="AY3537" s="106">
        <f>IF(ISNUMBER(AX3537),AX3537,0)</f>
        <v>50</v>
      </c>
      <c r="AZ3537" s="79"/>
      <c r="BA3537" s="80"/>
      <c r="BB3537" s="71"/>
      <c r="BC3537" s="95"/>
      <c r="BD3537" s="41">
        <v>6</v>
      </c>
      <c r="BE3537" s="52">
        <v>63</v>
      </c>
      <c r="BF3537" s="103">
        <v>6314</v>
      </c>
      <c r="BG3537" s="276" t="s">
        <v>47</v>
      </c>
    </row>
    <row r="3538" spans="1:59" s="63" customFormat="1" ht="12.75" x14ac:dyDescent="0.2">
      <c r="A3538" s="196">
        <v>6</v>
      </c>
      <c r="B3538" s="197" t="s">
        <v>1027</v>
      </c>
      <c r="C3538" s="208">
        <v>63</v>
      </c>
      <c r="D3538" s="209" t="s">
        <v>1056</v>
      </c>
      <c r="E3538" s="212">
        <v>6314</v>
      </c>
      <c r="F3538" s="213" t="s">
        <v>1060</v>
      </c>
      <c r="G3538" s="231" t="s">
        <v>1061</v>
      </c>
      <c r="H3538" s="81" t="s">
        <v>48</v>
      </c>
      <c r="I3538" s="223"/>
      <c r="J3538" s="73"/>
      <c r="K3538" s="73"/>
      <c r="L3538" s="73"/>
      <c r="M3538" s="74"/>
      <c r="N3538" s="247"/>
      <c r="O3538" s="306"/>
      <c r="P3538" s="105"/>
      <c r="Q3538" s="75"/>
      <c r="R3538" s="75"/>
      <c r="S3538" s="75"/>
      <c r="T3538" s="75"/>
      <c r="U3538" s="75"/>
      <c r="V3538" s="75"/>
      <c r="W3538" s="75"/>
      <c r="X3538" s="75"/>
      <c r="Y3538" s="82">
        <f>MIN(X3542:X3544)</f>
        <v>5000</v>
      </c>
      <c r="Z3538" s="83"/>
      <c r="AA3538" s="83"/>
      <c r="AB3538" s="75"/>
      <c r="AC3538" s="75"/>
      <c r="AD3538" s="75"/>
      <c r="AE3538" s="75"/>
      <c r="AF3538" s="75"/>
      <c r="AG3538" s="75"/>
      <c r="AH3538" s="75"/>
      <c r="AI3538" s="75"/>
      <c r="AJ3538" s="82">
        <f>MIN(AI3542:AI3544)</f>
        <v>0</v>
      </c>
      <c r="AK3538" s="83"/>
      <c r="AL3538" s="83"/>
      <c r="AM3538" s="75"/>
      <c r="AN3538" s="75"/>
      <c r="AO3538" s="75"/>
      <c r="AP3538" s="75"/>
      <c r="AQ3538" s="75"/>
      <c r="AR3538" s="75"/>
      <c r="AS3538" s="75"/>
      <c r="AT3538" s="75"/>
      <c r="AU3538" s="75"/>
      <c r="AV3538" s="75"/>
      <c r="AW3538" s="82">
        <f>MIN(AV3542:AV3544)</f>
        <v>100</v>
      </c>
      <c r="AX3538" s="83"/>
      <c r="AY3538" s="83"/>
      <c r="AZ3538" s="79"/>
      <c r="BA3538" s="80"/>
      <c r="BB3538" s="71"/>
      <c r="BC3538" s="95"/>
      <c r="BD3538" s="41">
        <v>6</v>
      </c>
      <c r="BE3538" s="52">
        <v>63</v>
      </c>
      <c r="BF3538" s="103">
        <v>6314</v>
      </c>
      <c r="BG3538" s="278" t="s">
        <v>48</v>
      </c>
    </row>
    <row r="3539" spans="1:59" s="63" customFormat="1" ht="12.75" x14ac:dyDescent="0.2">
      <c r="A3539" s="196">
        <v>6</v>
      </c>
      <c r="B3539" s="197" t="s">
        <v>1027</v>
      </c>
      <c r="C3539" s="208">
        <v>63</v>
      </c>
      <c r="D3539" s="209" t="s">
        <v>1056</v>
      </c>
      <c r="E3539" s="212">
        <v>6314</v>
      </c>
      <c r="F3539" s="213" t="s">
        <v>1060</v>
      </c>
      <c r="G3539" s="231" t="s">
        <v>1061</v>
      </c>
      <c r="H3539" s="81" t="s">
        <v>49</v>
      </c>
      <c r="I3539" s="223"/>
      <c r="J3539" s="73"/>
      <c r="K3539" s="73"/>
      <c r="L3539" s="73"/>
      <c r="M3539" s="74"/>
      <c r="N3539" s="247"/>
      <c r="O3539" s="306"/>
      <c r="P3539" s="105"/>
      <c r="Q3539" s="75"/>
      <c r="R3539" s="75"/>
      <c r="S3539" s="75"/>
      <c r="T3539" s="75"/>
      <c r="U3539" s="75"/>
      <c r="V3539" s="75"/>
      <c r="W3539" s="75"/>
      <c r="X3539" s="75"/>
      <c r="Y3539" s="84">
        <f>IF(ISNUMBER(AVERAGE(X3542:X3544)),AVERAGE(X3542:X3544),0)</f>
        <v>18333.333333333332</v>
      </c>
      <c r="Z3539" s="83"/>
      <c r="AA3539" s="83"/>
      <c r="AB3539" s="75"/>
      <c r="AC3539" s="75"/>
      <c r="AD3539" s="75"/>
      <c r="AE3539" s="75"/>
      <c r="AF3539" s="75"/>
      <c r="AG3539" s="75"/>
      <c r="AH3539" s="75"/>
      <c r="AI3539" s="75"/>
      <c r="AJ3539" s="84">
        <f>IF(ISNUMBER(AVERAGE(AI3542:AI3544)),AVERAGE(AI3542:AI3544),0)</f>
        <v>0</v>
      </c>
      <c r="AK3539" s="83"/>
      <c r="AL3539" s="83"/>
      <c r="AM3539" s="75"/>
      <c r="AN3539" s="75"/>
      <c r="AO3539" s="75"/>
      <c r="AP3539" s="75"/>
      <c r="AQ3539" s="75"/>
      <c r="AR3539" s="75"/>
      <c r="AS3539" s="75"/>
      <c r="AT3539" s="75"/>
      <c r="AU3539" s="75"/>
      <c r="AV3539" s="75"/>
      <c r="AW3539" s="84">
        <f>IF(ISNUMBER(AVERAGE(AV3542:AV3544)),AVERAGE(AV3542:AV3544),0)</f>
        <v>100</v>
      </c>
      <c r="AX3539" s="83"/>
      <c r="AY3539" s="83"/>
      <c r="AZ3539" s="79"/>
      <c r="BA3539" s="80"/>
      <c r="BB3539" s="71"/>
      <c r="BC3539" s="95"/>
      <c r="BD3539" s="41">
        <v>6</v>
      </c>
      <c r="BE3539" s="52">
        <v>63</v>
      </c>
      <c r="BF3539" s="103">
        <v>6314</v>
      </c>
      <c r="BG3539" s="278" t="s">
        <v>49</v>
      </c>
    </row>
    <row r="3540" spans="1:59" s="63" customFormat="1" ht="12.75" x14ac:dyDescent="0.2">
      <c r="A3540" s="196">
        <v>6</v>
      </c>
      <c r="B3540" s="197" t="s">
        <v>1027</v>
      </c>
      <c r="C3540" s="208">
        <v>63</v>
      </c>
      <c r="D3540" s="209" t="s">
        <v>1056</v>
      </c>
      <c r="E3540" s="212">
        <v>6314</v>
      </c>
      <c r="F3540" s="213" t="s">
        <v>1060</v>
      </c>
      <c r="G3540" s="231" t="s">
        <v>1061</v>
      </c>
      <c r="H3540" s="81" t="s">
        <v>50</v>
      </c>
      <c r="I3540" s="223"/>
      <c r="J3540" s="73"/>
      <c r="K3540" s="73"/>
      <c r="L3540" s="73"/>
      <c r="M3540" s="74"/>
      <c r="N3540" s="247"/>
      <c r="O3540" s="306"/>
      <c r="P3540" s="105"/>
      <c r="Q3540" s="75"/>
      <c r="R3540" s="75"/>
      <c r="S3540" s="75"/>
      <c r="T3540" s="75"/>
      <c r="U3540" s="75"/>
      <c r="V3540" s="75"/>
      <c r="W3540" s="75"/>
      <c r="X3540" s="75"/>
      <c r="Y3540" s="84">
        <f>MAX(X3542:X3544)</f>
        <v>25000</v>
      </c>
      <c r="Z3540" s="83"/>
      <c r="AA3540" s="83"/>
      <c r="AB3540" s="75"/>
      <c r="AC3540" s="75"/>
      <c r="AD3540" s="75"/>
      <c r="AE3540" s="75"/>
      <c r="AF3540" s="75"/>
      <c r="AG3540" s="75"/>
      <c r="AH3540" s="75"/>
      <c r="AI3540" s="75"/>
      <c r="AJ3540" s="84">
        <f>MAX(AI3542:AI3544)</f>
        <v>0</v>
      </c>
      <c r="AK3540" s="83"/>
      <c r="AL3540" s="83"/>
      <c r="AM3540" s="75"/>
      <c r="AN3540" s="75"/>
      <c r="AO3540" s="75"/>
      <c r="AP3540" s="75"/>
      <c r="AQ3540" s="75"/>
      <c r="AR3540" s="75"/>
      <c r="AS3540" s="75"/>
      <c r="AT3540" s="75"/>
      <c r="AU3540" s="75"/>
      <c r="AV3540" s="75"/>
      <c r="AW3540" s="84">
        <f>MAX(AV3542:AV3544)</f>
        <v>100</v>
      </c>
      <c r="AX3540" s="83"/>
      <c r="AY3540" s="83"/>
      <c r="AZ3540" s="79"/>
      <c r="BA3540" s="80"/>
      <c r="BB3540" s="71"/>
      <c r="BC3540" s="95"/>
      <c r="BD3540" s="41">
        <v>6</v>
      </c>
      <c r="BE3540" s="52">
        <v>63</v>
      </c>
      <c r="BF3540" s="103">
        <v>6314</v>
      </c>
      <c r="BG3540" s="278" t="s">
        <v>50</v>
      </c>
    </row>
    <row r="3541" spans="1:59" s="63" customFormat="1" ht="12.75" x14ac:dyDescent="0.2">
      <c r="A3541" s="196">
        <v>6</v>
      </c>
      <c r="B3541" s="197" t="s">
        <v>1027</v>
      </c>
      <c r="C3541" s="208">
        <v>63</v>
      </c>
      <c r="D3541" s="209" t="s">
        <v>1056</v>
      </c>
      <c r="E3541" s="212">
        <v>6314</v>
      </c>
      <c r="F3541" s="213" t="s">
        <v>1060</v>
      </c>
      <c r="G3541" s="231" t="s">
        <v>1061</v>
      </c>
      <c r="H3541" s="85" t="s">
        <v>51</v>
      </c>
      <c r="I3541" s="223"/>
      <c r="J3541" s="73"/>
      <c r="K3541" s="73"/>
      <c r="L3541" s="73"/>
      <c r="M3541" s="74"/>
      <c r="N3541" s="320">
        <f>SUM(N3542:N3547)</f>
        <v>3</v>
      </c>
      <c r="O3541" s="293">
        <f>SUM(O3542:O3547)</f>
        <v>1</v>
      </c>
      <c r="P3541" s="292"/>
      <c r="Q3541" s="87"/>
      <c r="R3541" s="87"/>
      <c r="S3541" s="87"/>
      <c r="T3541" s="87"/>
      <c r="U3541" s="87"/>
      <c r="V3541" s="87"/>
      <c r="W3541" s="87"/>
      <c r="X3541" s="87"/>
      <c r="Y3541" s="88"/>
      <c r="Z3541" s="119">
        <f>SUM(Z3542:Z3547)</f>
        <v>18333.333333333332</v>
      </c>
      <c r="AA3541" s="88"/>
      <c r="AB3541" s="87"/>
      <c r="AC3541" s="87"/>
      <c r="AD3541" s="87"/>
      <c r="AE3541" s="87"/>
      <c r="AF3541" s="87"/>
      <c r="AG3541" s="87"/>
      <c r="AH3541" s="87"/>
      <c r="AI3541" s="87"/>
      <c r="AJ3541" s="88"/>
      <c r="AK3541" s="119">
        <f>SUM(AK3542:AK3547)</f>
        <v>0</v>
      </c>
      <c r="AL3541" s="88"/>
      <c r="AM3541" s="87"/>
      <c r="AN3541" s="87"/>
      <c r="AO3541" s="87"/>
      <c r="AP3541" s="87"/>
      <c r="AQ3541" s="87"/>
      <c r="AR3541" s="87"/>
      <c r="AS3541" s="87"/>
      <c r="AT3541" s="87"/>
      <c r="AU3541" s="87"/>
      <c r="AV3541" s="87"/>
      <c r="AW3541" s="112"/>
      <c r="AX3541" s="119">
        <f>SUM(AX3542:AX3547)</f>
        <v>99.999999999999986</v>
      </c>
      <c r="AY3541" s="88"/>
      <c r="AZ3541" s="79"/>
      <c r="BA3541" s="80"/>
      <c r="BB3541" s="71"/>
      <c r="BC3541" s="95"/>
      <c r="BD3541" s="41">
        <v>6</v>
      </c>
      <c r="BE3541" s="52">
        <v>63</v>
      </c>
      <c r="BF3541" s="103">
        <v>6314</v>
      </c>
      <c r="BG3541" s="279" t="s">
        <v>51</v>
      </c>
    </row>
    <row r="3542" spans="1:59" s="63" customFormat="1" ht="12.75" x14ac:dyDescent="0.2">
      <c r="A3542" s="196">
        <v>6</v>
      </c>
      <c r="B3542" s="197" t="s">
        <v>1027</v>
      </c>
      <c r="C3542" s="208">
        <v>63</v>
      </c>
      <c r="D3542" s="209" t="s">
        <v>1056</v>
      </c>
      <c r="E3542" s="212">
        <v>6314</v>
      </c>
      <c r="F3542" s="213" t="s">
        <v>1060</v>
      </c>
      <c r="G3542" s="231" t="s">
        <v>1061</v>
      </c>
      <c r="H3542" s="89" t="s">
        <v>52</v>
      </c>
      <c r="I3542" s="90" t="s">
        <v>597</v>
      </c>
      <c r="J3542" s="90"/>
      <c r="K3542" s="90" t="s">
        <v>73</v>
      </c>
      <c r="L3542" s="90" t="s">
        <v>69</v>
      </c>
      <c r="M3542" s="91"/>
      <c r="N3542" s="312">
        <v>1</v>
      </c>
      <c r="O3542" s="313">
        <f>N3542/N$3541</f>
        <v>0.33333333333333331</v>
      </c>
      <c r="P3542" s="104"/>
      <c r="Q3542" s="92"/>
      <c r="R3542" s="92"/>
      <c r="S3542" s="92"/>
      <c r="T3542" s="92"/>
      <c r="U3542" s="92"/>
      <c r="V3542" s="92"/>
      <c r="W3542" s="92">
        <v>1</v>
      </c>
      <c r="X3542" s="109">
        <f>P3542*P$7+Q3542*Q$7+R3542*R$7+S3542*S$7+T3542*T$7+U3542*U$7+V3542*V$7+W3542*W$7</f>
        <v>25000</v>
      </c>
      <c r="Y3542" s="83"/>
      <c r="Z3542" s="110">
        <f>X3542*$O3542</f>
        <v>8333.3333333333321</v>
      </c>
      <c r="AA3542" s="111"/>
      <c r="AB3542" s="92"/>
      <c r="AC3542" s="92"/>
      <c r="AD3542" s="92"/>
      <c r="AE3542" s="92"/>
      <c r="AF3542" s="92"/>
      <c r="AG3542" s="92"/>
      <c r="AH3542" s="92"/>
      <c r="AI3542" s="109">
        <f>AB3542*AB$7+AC3542*AC$7+AD3542*AD$7+AE3542*AE$7+AF3542*AF$7+AG3542*AG$7+AH3542*AH$7</f>
        <v>0</v>
      </c>
      <c r="AJ3542" s="83"/>
      <c r="AK3542" s="110">
        <f>AI3542*$O3542</f>
        <v>0</v>
      </c>
      <c r="AL3542" s="111"/>
      <c r="AM3542" s="92"/>
      <c r="AN3542" s="92"/>
      <c r="AO3542" s="92"/>
      <c r="AP3542" s="92">
        <v>1</v>
      </c>
      <c r="AQ3542" s="92"/>
      <c r="AR3542" s="92"/>
      <c r="AS3542" s="92"/>
      <c r="AT3542" s="92"/>
      <c r="AU3542" s="92"/>
      <c r="AV3542" s="109">
        <f>AM3542*AM$7+AN3542*AN$7+AO3542*AO$7+AP3542*AP$7+AQ3542*AQ$7+AR3542*AR$7+AS3542*AS$7+AT3542*AT$7+AU3542*AU$7</f>
        <v>100</v>
      </c>
      <c r="AW3542" s="75"/>
      <c r="AX3542" s="110">
        <f>AV3542*$O3542</f>
        <v>33.333333333333329</v>
      </c>
      <c r="AY3542" s="111"/>
      <c r="AZ3542" s="93"/>
      <c r="BA3542" s="94" t="s">
        <v>131</v>
      </c>
      <c r="BB3542" s="71"/>
      <c r="BC3542" s="95"/>
      <c r="BD3542" s="41">
        <v>6</v>
      </c>
      <c r="BE3542" s="52">
        <v>63</v>
      </c>
      <c r="BF3542" s="103">
        <v>6314</v>
      </c>
      <c r="BG3542" s="280" t="s">
        <v>52</v>
      </c>
    </row>
    <row r="3543" spans="1:59" s="63" customFormat="1" ht="12.75" x14ac:dyDescent="0.2">
      <c r="A3543" s="196">
        <v>6</v>
      </c>
      <c r="B3543" s="197" t="s">
        <v>1027</v>
      </c>
      <c r="C3543" s="208">
        <v>63</v>
      </c>
      <c r="D3543" s="209" t="s">
        <v>1056</v>
      </c>
      <c r="E3543" s="212">
        <v>6314</v>
      </c>
      <c r="F3543" s="213" t="s">
        <v>1060</v>
      </c>
      <c r="G3543" s="231" t="s">
        <v>1061</v>
      </c>
      <c r="H3543" s="89"/>
      <c r="I3543" s="90" t="s">
        <v>773</v>
      </c>
      <c r="J3543" s="90"/>
      <c r="K3543" s="90" t="s">
        <v>73</v>
      </c>
      <c r="L3543" s="90" t="s">
        <v>69</v>
      </c>
      <c r="M3543" s="91"/>
      <c r="N3543" s="312">
        <v>1</v>
      </c>
      <c r="O3543" s="313">
        <f>N3543/N$3541</f>
        <v>0.33333333333333331</v>
      </c>
      <c r="P3543" s="104"/>
      <c r="Q3543" s="92"/>
      <c r="R3543" s="92"/>
      <c r="S3543" s="92"/>
      <c r="T3543" s="92"/>
      <c r="U3543" s="92"/>
      <c r="V3543" s="92"/>
      <c r="W3543" s="92">
        <v>1</v>
      </c>
      <c r="X3543" s="109">
        <f>P3543*P$7+Q3543*Q$7+R3543*R$7+S3543*S$7+T3543*T$7+U3543*U$7+V3543*V$7+W3543*W$7</f>
        <v>25000</v>
      </c>
      <c r="Y3543" s="83"/>
      <c r="Z3543" s="110">
        <f>X3543*$O3543</f>
        <v>8333.3333333333321</v>
      </c>
      <c r="AA3543" s="111"/>
      <c r="AB3543" s="92"/>
      <c r="AC3543" s="92"/>
      <c r="AD3543" s="92"/>
      <c r="AE3543" s="92"/>
      <c r="AF3543" s="92"/>
      <c r="AG3543" s="92"/>
      <c r="AH3543" s="92"/>
      <c r="AI3543" s="109">
        <f>AB3543*AB$7+AC3543*AC$7+AD3543*AD$7+AE3543*AE$7+AF3543*AF$7+AG3543*AG$7+AH3543*AH$7</f>
        <v>0</v>
      </c>
      <c r="AJ3543" s="83"/>
      <c r="AK3543" s="110">
        <f>AI3543*$O3543</f>
        <v>0</v>
      </c>
      <c r="AL3543" s="111"/>
      <c r="AM3543" s="92"/>
      <c r="AN3543" s="92"/>
      <c r="AO3543" s="92"/>
      <c r="AP3543" s="92">
        <v>1</v>
      </c>
      <c r="AQ3543" s="92"/>
      <c r="AR3543" s="92"/>
      <c r="AS3543" s="92"/>
      <c r="AT3543" s="92"/>
      <c r="AU3543" s="92"/>
      <c r="AV3543" s="109">
        <f>AM3543*AM$7+AN3543*AN$7+AO3543*AO$7+AP3543*AP$7+AQ3543*AQ$7+AR3543*AR$7+AS3543*AS$7+AT3543*AT$7+AU3543*AU$7</f>
        <v>100</v>
      </c>
      <c r="AW3543" s="75"/>
      <c r="AX3543" s="110">
        <f>AV3543*$O3543</f>
        <v>33.333333333333329</v>
      </c>
      <c r="AY3543" s="111"/>
      <c r="AZ3543" s="93"/>
      <c r="BA3543" s="94" t="s">
        <v>131</v>
      </c>
      <c r="BB3543" s="71"/>
      <c r="BC3543" s="95"/>
      <c r="BD3543" s="41">
        <v>6</v>
      </c>
      <c r="BE3543" s="52">
        <v>63</v>
      </c>
      <c r="BF3543" s="103">
        <v>6314</v>
      </c>
      <c r="BG3543" s="280" t="s">
        <v>52</v>
      </c>
    </row>
    <row r="3544" spans="1:59" s="63" customFormat="1" ht="12.75" x14ac:dyDescent="0.2">
      <c r="A3544" s="196">
        <v>6</v>
      </c>
      <c r="B3544" s="197" t="s">
        <v>1027</v>
      </c>
      <c r="C3544" s="208">
        <v>63</v>
      </c>
      <c r="D3544" s="209" t="s">
        <v>1056</v>
      </c>
      <c r="E3544" s="212">
        <v>6314</v>
      </c>
      <c r="F3544" s="213" t="s">
        <v>1060</v>
      </c>
      <c r="G3544" s="231" t="s">
        <v>1061</v>
      </c>
      <c r="H3544" s="89"/>
      <c r="I3544" s="90" t="s">
        <v>446</v>
      </c>
      <c r="J3544" s="90"/>
      <c r="K3544" s="90" t="s">
        <v>90</v>
      </c>
      <c r="L3544" s="90"/>
      <c r="M3544" s="91"/>
      <c r="N3544" s="312">
        <v>1</v>
      </c>
      <c r="O3544" s="313">
        <f>N3544/N$3541</f>
        <v>0.33333333333333331</v>
      </c>
      <c r="P3544" s="104"/>
      <c r="Q3544" s="92"/>
      <c r="R3544" s="92"/>
      <c r="S3544" s="92"/>
      <c r="T3544" s="92"/>
      <c r="U3544" s="92">
        <v>1</v>
      </c>
      <c r="V3544" s="92"/>
      <c r="W3544" s="92"/>
      <c r="X3544" s="109">
        <f>P3544*P$7+Q3544*Q$7+R3544*R$7+S3544*S$7+T3544*T$7+U3544*U$7+V3544*V$7+W3544*W$7</f>
        <v>5000</v>
      </c>
      <c r="Y3544" s="83"/>
      <c r="Z3544" s="110">
        <f>X3544*$O3544</f>
        <v>1666.6666666666665</v>
      </c>
      <c r="AA3544" s="111"/>
      <c r="AB3544" s="92"/>
      <c r="AC3544" s="92"/>
      <c r="AD3544" s="92"/>
      <c r="AE3544" s="92"/>
      <c r="AF3544" s="92"/>
      <c r="AG3544" s="92"/>
      <c r="AH3544" s="92"/>
      <c r="AI3544" s="109">
        <f>AB3544*AB$7+AC3544*AC$7+AD3544*AD$7+AE3544*AE$7+AF3544*AF$7+AG3544*AG$7+AH3544*AH$7</f>
        <v>0</v>
      </c>
      <c r="AJ3544" s="83"/>
      <c r="AK3544" s="110">
        <f>AI3544*$O3544</f>
        <v>0</v>
      </c>
      <c r="AL3544" s="111"/>
      <c r="AM3544" s="92"/>
      <c r="AN3544" s="92"/>
      <c r="AO3544" s="92"/>
      <c r="AP3544" s="92">
        <v>1</v>
      </c>
      <c r="AQ3544" s="92"/>
      <c r="AR3544" s="92"/>
      <c r="AS3544" s="92"/>
      <c r="AT3544" s="92"/>
      <c r="AU3544" s="92"/>
      <c r="AV3544" s="109">
        <f>AM3544*AM$7+AN3544*AN$7+AO3544*AO$7+AP3544*AP$7+AQ3544*AQ$7+AR3544*AR$7+AS3544*AS$7+AT3544*AT$7+AU3544*AU$7</f>
        <v>100</v>
      </c>
      <c r="AW3544" s="75"/>
      <c r="AX3544" s="110">
        <f>AV3544*$O3544</f>
        <v>33.333333333333329</v>
      </c>
      <c r="AY3544" s="111"/>
      <c r="AZ3544" s="93"/>
      <c r="BA3544" s="94" t="s">
        <v>131</v>
      </c>
      <c r="BB3544" s="71"/>
      <c r="BC3544" s="95"/>
      <c r="BD3544" s="41">
        <v>6</v>
      </c>
      <c r="BE3544" s="52">
        <v>63</v>
      </c>
      <c r="BF3544" s="103">
        <v>6314</v>
      </c>
      <c r="BG3544" s="280" t="s">
        <v>52</v>
      </c>
    </row>
    <row r="3545" spans="1:59" s="63" customFormat="1" ht="12.75" x14ac:dyDescent="0.2">
      <c r="A3545" s="196">
        <v>6</v>
      </c>
      <c r="B3545" s="197" t="s">
        <v>1027</v>
      </c>
      <c r="C3545" s="208">
        <v>63</v>
      </c>
      <c r="D3545" s="209" t="s">
        <v>1056</v>
      </c>
      <c r="E3545" s="212">
        <v>6314</v>
      </c>
      <c r="F3545" s="213" t="s">
        <v>1060</v>
      </c>
      <c r="G3545" s="231" t="s">
        <v>1061</v>
      </c>
      <c r="H3545" s="65"/>
      <c r="I3545" s="222"/>
      <c r="J3545" s="66"/>
      <c r="K3545" s="66"/>
      <c r="L3545" s="66"/>
      <c r="M3545" s="64"/>
      <c r="N3545" s="304"/>
      <c r="O3545" s="305"/>
      <c r="P3545" s="127"/>
      <c r="Q3545" s="67"/>
      <c r="R3545" s="67"/>
      <c r="S3545" s="67"/>
      <c r="T3545" s="67"/>
      <c r="U3545" s="67"/>
      <c r="V3545" s="67"/>
      <c r="W3545" s="67"/>
      <c r="X3545" s="67"/>
      <c r="Y3545" s="68"/>
      <c r="Z3545" s="68"/>
      <c r="AA3545" s="68"/>
      <c r="AB3545" s="67"/>
      <c r="AC3545" s="67"/>
      <c r="AD3545" s="67"/>
      <c r="AE3545" s="67"/>
      <c r="AF3545" s="67"/>
      <c r="AG3545" s="67"/>
      <c r="AH3545" s="67"/>
      <c r="AI3545" s="67"/>
      <c r="AJ3545" s="68"/>
      <c r="AK3545" s="68"/>
      <c r="AL3545" s="68"/>
      <c r="AM3545" s="67"/>
      <c r="AN3545" s="67"/>
      <c r="AO3545" s="67"/>
      <c r="AP3545" s="67"/>
      <c r="AQ3545" s="67"/>
      <c r="AR3545" s="67"/>
      <c r="AS3545" s="67"/>
      <c r="AT3545" s="67"/>
      <c r="AU3545" s="67"/>
      <c r="AV3545" s="67"/>
      <c r="AW3545" s="67"/>
      <c r="AX3545" s="68"/>
      <c r="AY3545" s="68"/>
      <c r="AZ3545" s="69"/>
      <c r="BA3545" s="70"/>
      <c r="BB3545" s="71"/>
      <c r="BC3545" s="54"/>
      <c r="BD3545" s="41">
        <v>6</v>
      </c>
      <c r="BE3545" s="52">
        <v>63</v>
      </c>
      <c r="BF3545" s="62"/>
      <c r="BG3545" s="275"/>
    </row>
    <row r="3546" spans="1:59" s="63" customFormat="1" ht="12.75" x14ac:dyDescent="0.2">
      <c r="A3546" s="196">
        <v>6</v>
      </c>
      <c r="B3546" s="197" t="s">
        <v>1027</v>
      </c>
      <c r="C3546" s="208">
        <v>63</v>
      </c>
      <c r="D3546" s="209" t="s">
        <v>1056</v>
      </c>
      <c r="E3546" s="212">
        <v>6314</v>
      </c>
      <c r="F3546" s="213" t="s">
        <v>1060</v>
      </c>
      <c r="G3546" s="232"/>
      <c r="H3546" s="97"/>
      <c r="I3546" s="224"/>
      <c r="J3546" s="98"/>
      <c r="K3546" s="98"/>
      <c r="L3546" s="98"/>
      <c r="M3546" s="96"/>
      <c r="N3546" s="307"/>
      <c r="O3546" s="246"/>
      <c r="P3546" s="124"/>
      <c r="Q3546" s="99"/>
      <c r="R3546" s="99"/>
      <c r="S3546" s="99"/>
      <c r="T3546" s="99"/>
      <c r="U3546" s="99"/>
      <c r="V3546" s="99"/>
      <c r="W3546" s="99"/>
      <c r="X3546" s="99"/>
      <c r="Y3546" s="100"/>
      <c r="Z3546" s="100"/>
      <c r="AA3546" s="100"/>
      <c r="AB3546" s="99"/>
      <c r="AC3546" s="99"/>
      <c r="AD3546" s="99"/>
      <c r="AE3546" s="99"/>
      <c r="AF3546" s="99"/>
      <c r="AG3546" s="99"/>
      <c r="AH3546" s="99"/>
      <c r="AI3546" s="99"/>
      <c r="AJ3546" s="100"/>
      <c r="AK3546" s="100"/>
      <c r="AL3546" s="100"/>
      <c r="AM3546" s="99"/>
      <c r="AN3546" s="99"/>
      <c r="AO3546" s="99"/>
      <c r="AP3546" s="99"/>
      <c r="AQ3546" s="99"/>
      <c r="AR3546" s="99"/>
      <c r="AS3546" s="99"/>
      <c r="AT3546" s="99"/>
      <c r="AU3546" s="99"/>
      <c r="AV3546" s="99"/>
      <c r="AW3546" s="99"/>
      <c r="AX3546" s="100"/>
      <c r="AY3546" s="100"/>
      <c r="AZ3546" s="101"/>
      <c r="BA3546" s="102"/>
      <c r="BB3546" s="95"/>
      <c r="BC3546" s="95"/>
      <c r="BD3546" s="41">
        <v>6</v>
      </c>
      <c r="BE3546" s="52">
        <v>63</v>
      </c>
      <c r="BF3546" s="103">
        <v>6314</v>
      </c>
      <c r="BG3546" s="277"/>
    </row>
    <row r="3547" spans="1:59" s="63" customFormat="1" ht="12.75" x14ac:dyDescent="0.2">
      <c r="A3547" s="196">
        <v>6</v>
      </c>
      <c r="B3547" s="197" t="s">
        <v>1027</v>
      </c>
      <c r="C3547" s="208">
        <v>63</v>
      </c>
      <c r="D3547" s="209" t="s">
        <v>1056</v>
      </c>
      <c r="E3547" s="212">
        <v>6314</v>
      </c>
      <c r="F3547" s="213" t="s">
        <v>1060</v>
      </c>
      <c r="G3547" s="231"/>
      <c r="H3547" s="65"/>
      <c r="I3547" s="222"/>
      <c r="J3547" s="66"/>
      <c r="K3547" s="66"/>
      <c r="L3547" s="66"/>
      <c r="M3547" s="64"/>
      <c r="N3547" s="304"/>
      <c r="O3547" s="305"/>
      <c r="P3547" s="127"/>
      <c r="Q3547" s="67"/>
      <c r="R3547" s="67"/>
      <c r="S3547" s="67"/>
      <c r="T3547" s="67"/>
      <c r="U3547" s="67"/>
      <c r="V3547" s="67"/>
      <c r="W3547" s="67"/>
      <c r="X3547" s="67"/>
      <c r="Y3547" s="68"/>
      <c r="Z3547" s="68"/>
      <c r="AA3547" s="68"/>
      <c r="AB3547" s="67"/>
      <c r="AC3547" s="67"/>
      <c r="AD3547" s="67"/>
      <c r="AE3547" s="67"/>
      <c r="AF3547" s="67"/>
      <c r="AG3547" s="67"/>
      <c r="AH3547" s="67"/>
      <c r="AI3547" s="67"/>
      <c r="AJ3547" s="68"/>
      <c r="AK3547" s="68"/>
      <c r="AL3547" s="68"/>
      <c r="AM3547" s="67"/>
      <c r="AN3547" s="67"/>
      <c r="AO3547" s="67"/>
      <c r="AP3547" s="67"/>
      <c r="AQ3547" s="67"/>
      <c r="AR3547" s="67"/>
      <c r="AS3547" s="67"/>
      <c r="AT3547" s="67"/>
      <c r="AU3547" s="67"/>
      <c r="AV3547" s="67"/>
      <c r="AW3547" s="67"/>
      <c r="AX3547" s="68"/>
      <c r="AY3547" s="68"/>
      <c r="AZ3547" s="69"/>
      <c r="BA3547" s="70"/>
      <c r="BB3547" s="71"/>
      <c r="BC3547" s="95"/>
      <c r="BD3547" s="41">
        <v>6</v>
      </c>
      <c r="BE3547" s="52">
        <v>63</v>
      </c>
      <c r="BF3547" s="103">
        <v>6314</v>
      </c>
      <c r="BG3547" s="275"/>
    </row>
    <row r="3548" spans="1:59" s="63" customFormat="1" ht="12.75" x14ac:dyDescent="0.2">
      <c r="A3548" s="196">
        <v>6</v>
      </c>
      <c r="B3548" s="197" t="s">
        <v>1027</v>
      </c>
      <c r="C3548" s="208">
        <v>63</v>
      </c>
      <c r="D3548" s="209" t="s">
        <v>1056</v>
      </c>
      <c r="E3548" s="212">
        <v>6314</v>
      </c>
      <c r="F3548" s="213" t="s">
        <v>1060</v>
      </c>
      <c r="G3548" s="231" t="s">
        <v>1191</v>
      </c>
      <c r="H3548" s="72" t="s">
        <v>1233</v>
      </c>
      <c r="I3548" s="223" t="s">
        <v>1256</v>
      </c>
      <c r="J3548" s="73"/>
      <c r="K3548" s="73"/>
      <c r="L3548" s="73"/>
      <c r="M3548" s="74"/>
      <c r="N3548" s="247"/>
      <c r="O3548" s="306"/>
      <c r="P3548" s="105"/>
      <c r="Q3548" s="75"/>
      <c r="R3548" s="75"/>
      <c r="S3548" s="75"/>
      <c r="T3548" s="75"/>
      <c r="U3548" s="75"/>
      <c r="V3548" s="75"/>
      <c r="W3548" s="75"/>
      <c r="X3548" s="75"/>
      <c r="Y3548" s="76" t="s">
        <v>1241</v>
      </c>
      <c r="Z3548" s="77" t="s">
        <v>1241</v>
      </c>
      <c r="AA3548" s="78">
        <f>AA$2866</f>
        <v>0</v>
      </c>
      <c r="AB3548" s="75"/>
      <c r="AC3548" s="75"/>
      <c r="AD3548" s="75"/>
      <c r="AE3548" s="75"/>
      <c r="AF3548" s="75"/>
      <c r="AG3548" s="75"/>
      <c r="AH3548" s="75"/>
      <c r="AI3548" s="75"/>
      <c r="AJ3548" s="76" t="s">
        <v>1241</v>
      </c>
      <c r="AK3548" s="77" t="s">
        <v>1241</v>
      </c>
      <c r="AL3548" s="78">
        <f>AL$2866</f>
        <v>0</v>
      </c>
      <c r="AM3548" s="75"/>
      <c r="AN3548" s="75"/>
      <c r="AO3548" s="75"/>
      <c r="AP3548" s="75"/>
      <c r="AQ3548" s="75"/>
      <c r="AR3548" s="75"/>
      <c r="AS3548" s="75"/>
      <c r="AT3548" s="75"/>
      <c r="AU3548" s="75"/>
      <c r="AV3548" s="75"/>
      <c r="AW3548" s="76" t="s">
        <v>1241</v>
      </c>
      <c r="AX3548" s="77" t="s">
        <v>1241</v>
      </c>
      <c r="AY3548" s="78">
        <f>AY$2866</f>
        <v>1000</v>
      </c>
      <c r="AZ3548" s="79"/>
      <c r="BA3548" s="80" t="str">
        <f>I3548</f>
        <v>&gt; see 5124, Solid timber board linings</v>
      </c>
      <c r="BB3548" s="71"/>
      <c r="BC3548" s="95"/>
      <c r="BD3548" s="41">
        <f>A3548</f>
        <v>6</v>
      </c>
      <c r="BE3548" s="52">
        <f>C3548</f>
        <v>63</v>
      </c>
      <c r="BF3548" s="62">
        <f>E3548</f>
        <v>6314</v>
      </c>
      <c r="BG3548" s="276" t="str">
        <f>H3548</f>
        <v>Default Scenario (Link)</v>
      </c>
    </row>
    <row r="3549" spans="1:59" s="63" customFormat="1" ht="12.75" x14ac:dyDescent="0.2">
      <c r="A3549" s="196">
        <v>6</v>
      </c>
      <c r="B3549" s="197" t="s">
        <v>1027</v>
      </c>
      <c r="C3549" s="208">
        <v>63</v>
      </c>
      <c r="D3549" s="209" t="s">
        <v>1056</v>
      </c>
      <c r="E3549" s="212">
        <v>6314</v>
      </c>
      <c r="F3549" s="213" t="s">
        <v>1060</v>
      </c>
      <c r="G3549" s="231"/>
      <c r="H3549" s="65"/>
      <c r="I3549" s="222"/>
      <c r="J3549" s="66"/>
      <c r="K3549" s="66"/>
      <c r="L3549" s="66"/>
      <c r="M3549" s="64"/>
      <c r="N3549" s="304"/>
      <c r="O3549" s="305"/>
      <c r="P3549" s="127"/>
      <c r="Q3549" s="67"/>
      <c r="R3549" s="67"/>
      <c r="S3549" s="67"/>
      <c r="T3549" s="67"/>
      <c r="U3549" s="67"/>
      <c r="V3549" s="67"/>
      <c r="W3549" s="67"/>
      <c r="X3549" s="67"/>
      <c r="Y3549" s="68"/>
      <c r="Z3549" s="68"/>
      <c r="AA3549" s="68"/>
      <c r="AB3549" s="67"/>
      <c r="AC3549" s="67"/>
      <c r="AD3549" s="67"/>
      <c r="AE3549" s="67"/>
      <c r="AF3549" s="67"/>
      <c r="AG3549" s="67"/>
      <c r="AH3549" s="67"/>
      <c r="AI3549" s="67"/>
      <c r="AJ3549" s="68"/>
      <c r="AK3549" s="68"/>
      <c r="AL3549" s="68"/>
      <c r="AM3549" s="67"/>
      <c r="AN3549" s="67"/>
      <c r="AO3549" s="67"/>
      <c r="AP3549" s="67"/>
      <c r="AQ3549" s="67"/>
      <c r="AR3549" s="67"/>
      <c r="AS3549" s="67"/>
      <c r="AT3549" s="67"/>
      <c r="AU3549" s="67"/>
      <c r="AV3549" s="67"/>
      <c r="AW3549" s="67"/>
      <c r="AX3549" s="68"/>
      <c r="AY3549" s="68"/>
      <c r="AZ3549" s="69"/>
      <c r="BA3549" s="70"/>
      <c r="BB3549" s="71"/>
      <c r="BC3549" s="54"/>
      <c r="BD3549" s="41">
        <v>6</v>
      </c>
      <c r="BE3549" s="52">
        <v>63</v>
      </c>
      <c r="BF3549" s="62"/>
      <c r="BG3549" s="275"/>
    </row>
    <row r="3550" spans="1:59" s="63" customFormat="1" ht="12.75" x14ac:dyDescent="0.2">
      <c r="A3550" s="196">
        <v>6</v>
      </c>
      <c r="B3550" s="197" t="s">
        <v>1027</v>
      </c>
      <c r="C3550" s="208">
        <v>63</v>
      </c>
      <c r="D3550" s="209" t="s">
        <v>1056</v>
      </c>
      <c r="E3550" s="212">
        <v>6314</v>
      </c>
      <c r="F3550" s="213" t="s">
        <v>1060</v>
      </c>
      <c r="G3550" s="232"/>
      <c r="H3550" s="97"/>
      <c r="I3550" s="224"/>
      <c r="J3550" s="98"/>
      <c r="K3550" s="98"/>
      <c r="L3550" s="98"/>
      <c r="M3550" s="96"/>
      <c r="N3550" s="307"/>
      <c r="O3550" s="246"/>
      <c r="P3550" s="124"/>
      <c r="Q3550" s="99"/>
      <c r="R3550" s="99"/>
      <c r="S3550" s="99"/>
      <c r="T3550" s="99"/>
      <c r="U3550" s="99"/>
      <c r="V3550" s="99"/>
      <c r="W3550" s="99"/>
      <c r="X3550" s="99"/>
      <c r="Y3550" s="100"/>
      <c r="Z3550" s="100"/>
      <c r="AA3550" s="100"/>
      <c r="AB3550" s="99"/>
      <c r="AC3550" s="99"/>
      <c r="AD3550" s="99"/>
      <c r="AE3550" s="99"/>
      <c r="AF3550" s="99"/>
      <c r="AG3550" s="99"/>
      <c r="AH3550" s="99"/>
      <c r="AI3550" s="99"/>
      <c r="AJ3550" s="100"/>
      <c r="AK3550" s="100"/>
      <c r="AL3550" s="100"/>
      <c r="AM3550" s="99"/>
      <c r="AN3550" s="99"/>
      <c r="AO3550" s="99"/>
      <c r="AP3550" s="99"/>
      <c r="AQ3550" s="99"/>
      <c r="AR3550" s="99"/>
      <c r="AS3550" s="99"/>
      <c r="AT3550" s="99"/>
      <c r="AU3550" s="99"/>
      <c r="AV3550" s="99"/>
      <c r="AW3550" s="99"/>
      <c r="AX3550" s="100"/>
      <c r="AY3550" s="100"/>
      <c r="AZ3550" s="101"/>
      <c r="BA3550" s="102"/>
      <c r="BB3550" s="95"/>
      <c r="BC3550" s="95"/>
      <c r="BD3550" s="41">
        <v>6</v>
      </c>
      <c r="BE3550" s="52">
        <v>63</v>
      </c>
      <c r="BF3550" s="103">
        <v>6314</v>
      </c>
      <c r="BG3550" s="277"/>
    </row>
    <row r="3551" spans="1:59" x14ac:dyDescent="0.25">
      <c r="A3551" s="196">
        <v>6</v>
      </c>
      <c r="B3551" s="197" t="s">
        <v>1027</v>
      </c>
      <c r="C3551" s="208">
        <v>63</v>
      </c>
      <c r="D3551" s="209" t="s">
        <v>1056</v>
      </c>
      <c r="E3551" s="210">
        <v>6341</v>
      </c>
      <c r="F3551" s="211" t="s">
        <v>1062</v>
      </c>
      <c r="G3551" s="235"/>
      <c r="H3551" s="145"/>
      <c r="I3551" s="221"/>
      <c r="J3551" s="57"/>
      <c r="K3551" s="57"/>
      <c r="L3551" s="57"/>
      <c r="M3551" s="144"/>
      <c r="N3551" s="324"/>
      <c r="O3551" s="325"/>
      <c r="P3551" s="146"/>
      <c r="Q3551" s="146"/>
      <c r="R3551" s="146"/>
      <c r="S3551" s="146"/>
      <c r="T3551" s="146"/>
      <c r="U3551" s="146"/>
      <c r="V3551" s="146"/>
      <c r="W3551" s="146"/>
      <c r="X3551" s="146"/>
      <c r="Y3551" s="59"/>
      <c r="Z3551" s="123"/>
      <c r="AA3551" s="123"/>
      <c r="AB3551" s="146"/>
      <c r="AC3551" s="146"/>
      <c r="AD3551" s="146"/>
      <c r="AE3551" s="146"/>
      <c r="AF3551" s="146"/>
      <c r="AG3551" s="146"/>
      <c r="AH3551" s="146"/>
      <c r="AI3551" s="146"/>
      <c r="AJ3551" s="59"/>
      <c r="AK3551" s="123"/>
      <c r="AL3551" s="123"/>
      <c r="AM3551" s="146"/>
      <c r="AN3551" s="146"/>
      <c r="AO3551" s="146"/>
      <c r="AP3551" s="146"/>
      <c r="AQ3551" s="146"/>
      <c r="AR3551" s="146"/>
      <c r="AS3551" s="146"/>
      <c r="AT3551" s="146"/>
      <c r="AU3551" s="146"/>
      <c r="AV3551" s="146"/>
      <c r="AW3551" s="58"/>
      <c r="AX3551" s="123"/>
      <c r="AY3551" s="59"/>
      <c r="AZ3551" s="147"/>
      <c r="BA3551" s="148"/>
      <c r="BB3551" s="143"/>
      <c r="BC3551" s="143"/>
      <c r="BD3551" s="41">
        <v>6</v>
      </c>
      <c r="BE3551" s="52">
        <v>63</v>
      </c>
      <c r="BF3551" s="62">
        <v>6341</v>
      </c>
      <c r="BG3551" s="284"/>
    </row>
    <row r="3552" spans="1:59" s="63" customFormat="1" ht="12.75" x14ac:dyDescent="0.2">
      <c r="A3552" s="196">
        <v>6</v>
      </c>
      <c r="B3552" s="197" t="s">
        <v>1027</v>
      </c>
      <c r="C3552" s="208">
        <v>63</v>
      </c>
      <c r="D3552" s="209" t="s">
        <v>1056</v>
      </c>
      <c r="E3552" s="210">
        <v>6341</v>
      </c>
      <c r="F3552" s="211" t="s">
        <v>1062</v>
      </c>
      <c r="G3552" s="230"/>
      <c r="H3552" s="56"/>
      <c r="I3552" s="221"/>
      <c r="J3552" s="57"/>
      <c r="K3552" s="57"/>
      <c r="L3552" s="57"/>
      <c r="M3552" s="55"/>
      <c r="N3552" s="303"/>
      <c r="O3552" s="245"/>
      <c r="P3552" s="122"/>
      <c r="Q3552" s="58"/>
      <c r="R3552" s="58"/>
      <c r="S3552" s="58"/>
      <c r="T3552" s="58"/>
      <c r="U3552" s="58"/>
      <c r="V3552" s="58"/>
      <c r="W3552" s="58"/>
      <c r="X3552" s="58"/>
      <c r="Y3552" s="59"/>
      <c r="Z3552" s="59"/>
      <c r="AA3552" s="59"/>
      <c r="AB3552" s="58"/>
      <c r="AC3552" s="58"/>
      <c r="AD3552" s="58"/>
      <c r="AE3552" s="58"/>
      <c r="AF3552" s="58"/>
      <c r="AG3552" s="58"/>
      <c r="AH3552" s="58"/>
      <c r="AI3552" s="58"/>
      <c r="AJ3552" s="59"/>
      <c r="AK3552" s="59"/>
      <c r="AL3552" s="59"/>
      <c r="AM3552" s="58"/>
      <c r="AN3552" s="58"/>
      <c r="AO3552" s="58"/>
      <c r="AP3552" s="58"/>
      <c r="AQ3552" s="58"/>
      <c r="AR3552" s="58"/>
      <c r="AS3552" s="58"/>
      <c r="AT3552" s="58"/>
      <c r="AU3552" s="58"/>
      <c r="AV3552" s="58"/>
      <c r="AW3552" s="58"/>
      <c r="AX3552" s="59"/>
      <c r="AY3552" s="59"/>
      <c r="AZ3552" s="60"/>
      <c r="BA3552" s="61"/>
      <c r="BB3552" s="54"/>
      <c r="BC3552" s="54"/>
      <c r="BD3552" s="41">
        <v>6</v>
      </c>
      <c r="BE3552" s="52">
        <v>63</v>
      </c>
      <c r="BF3552" s="62">
        <v>6341</v>
      </c>
      <c r="BG3552" s="274"/>
    </row>
    <row r="3553" spans="1:59" s="63" customFormat="1" ht="12.75" x14ac:dyDescent="0.2">
      <c r="A3553" s="196">
        <v>6</v>
      </c>
      <c r="B3553" s="197" t="s">
        <v>1027</v>
      </c>
      <c r="C3553" s="208">
        <v>63</v>
      </c>
      <c r="D3553" s="209" t="s">
        <v>1056</v>
      </c>
      <c r="E3553" s="210">
        <v>6341</v>
      </c>
      <c r="F3553" s="211" t="s">
        <v>1062</v>
      </c>
      <c r="G3553" s="231" t="s">
        <v>1192</v>
      </c>
      <c r="H3553" s="65"/>
      <c r="I3553" s="222"/>
      <c r="J3553" s="66"/>
      <c r="K3553" s="66"/>
      <c r="L3553" s="66"/>
      <c r="M3553" s="64"/>
      <c r="N3553" s="308"/>
      <c r="O3553" s="309"/>
      <c r="P3553" s="127"/>
      <c r="Q3553" s="67"/>
      <c r="R3553" s="67"/>
      <c r="S3553" s="67"/>
      <c r="T3553" s="67"/>
      <c r="U3553" s="67"/>
      <c r="V3553" s="67"/>
      <c r="W3553" s="67"/>
      <c r="X3553" s="67"/>
      <c r="Y3553" s="68"/>
      <c r="Z3553" s="68"/>
      <c r="AA3553" s="68"/>
      <c r="AB3553" s="67"/>
      <c r="AC3553" s="67"/>
      <c r="AD3553" s="67"/>
      <c r="AE3553" s="67"/>
      <c r="AF3553" s="67"/>
      <c r="AG3553" s="67"/>
      <c r="AH3553" s="67"/>
      <c r="AI3553" s="67"/>
      <c r="AJ3553" s="68"/>
      <c r="AK3553" s="68"/>
      <c r="AL3553" s="68"/>
      <c r="AM3553" s="67"/>
      <c r="AN3553" s="67"/>
      <c r="AO3553" s="67"/>
      <c r="AP3553" s="67"/>
      <c r="AQ3553" s="67"/>
      <c r="AR3553" s="67"/>
      <c r="AS3553" s="67"/>
      <c r="AT3553" s="67"/>
      <c r="AU3553" s="67"/>
      <c r="AV3553" s="67"/>
      <c r="AW3553" s="67"/>
      <c r="AX3553" s="68"/>
      <c r="AY3553" s="68"/>
      <c r="AZ3553" s="69"/>
      <c r="BA3553" s="70"/>
      <c r="BB3553" s="71"/>
      <c r="BC3553" s="54"/>
      <c r="BD3553" s="41">
        <v>6</v>
      </c>
      <c r="BE3553" s="52">
        <v>63</v>
      </c>
      <c r="BF3553" s="62">
        <v>6341</v>
      </c>
      <c r="BG3553" s="275"/>
    </row>
    <row r="3554" spans="1:59" s="63" customFormat="1" ht="12.75" x14ac:dyDescent="0.2">
      <c r="A3554" s="196">
        <v>6</v>
      </c>
      <c r="B3554" s="197" t="s">
        <v>1027</v>
      </c>
      <c r="C3554" s="208">
        <v>63</v>
      </c>
      <c r="D3554" s="209" t="s">
        <v>1056</v>
      </c>
      <c r="E3554" s="210">
        <v>6341</v>
      </c>
      <c r="F3554" s="211" t="s">
        <v>1062</v>
      </c>
      <c r="G3554" s="231" t="s">
        <v>1192</v>
      </c>
      <c r="H3554" s="72" t="s">
        <v>47</v>
      </c>
      <c r="I3554" s="223"/>
      <c r="J3554" s="73"/>
      <c r="K3554" s="73"/>
      <c r="L3554" s="73"/>
      <c r="M3554" s="74"/>
      <c r="N3554" s="247"/>
      <c r="O3554" s="306"/>
      <c r="P3554" s="105"/>
      <c r="Q3554" s="75"/>
      <c r="R3554" s="75"/>
      <c r="S3554" s="75"/>
      <c r="T3554" s="75"/>
      <c r="U3554" s="75"/>
      <c r="V3554" s="75"/>
      <c r="W3554" s="75"/>
      <c r="X3554" s="75"/>
      <c r="Y3554" s="76">
        <f>IF(ISNUMBER(VLOOKUP(Y3556,P$7:W$7,MATCH(Y3556,P$7:W$7))),VLOOKUP(Y3556,P$7:W$7,MATCH(Y3556,P$7:W$7)),IF(N3558=0,"No Data",IF(Y3556&gt;0,"&lt;100",0)))</f>
        <v>100</v>
      </c>
      <c r="Z3554" s="77">
        <f>IF(ISNUMBER(VLOOKUP(Z3558,P$7:W$7,MATCH(Z3558,P$7:W$7))),VLOOKUP(Z3558,P$7:W$7,MATCH(Z3558,P$7:W$7)),IF(N3558=0,"No Data",IF(Z3558&gt;0,"&lt;100",0)))</f>
        <v>100</v>
      </c>
      <c r="AA3554" s="106">
        <f>IF(ISNUMBER(Z3554),Z3554,0)</f>
        <v>100</v>
      </c>
      <c r="AB3554" s="75"/>
      <c r="AC3554" s="75"/>
      <c r="AD3554" s="75"/>
      <c r="AE3554" s="75"/>
      <c r="AF3554" s="75"/>
      <c r="AG3554" s="75"/>
      <c r="AH3554" s="75"/>
      <c r="AI3554" s="75"/>
      <c r="AJ3554" s="76">
        <f>IF(ISNUMBER(VLOOKUP(AJ3556,AB$7:AH$7,MATCH(AJ3556,AB$7:AH$7))),VLOOKUP(AJ3556,AB$7:AH$7,MATCH(AJ3556,AB$7:AH$7)),IF(N3558=0,"No Data",IF(AJ3556&gt;0,"&lt;50",0)))</f>
        <v>0</v>
      </c>
      <c r="AK3554" s="77">
        <f>IF(ISNUMBER(VLOOKUP(AK3558,AB$7:AH$7,MATCH(AK3558,AB$7:AH$7))),VLOOKUP(AK3558,AB$7:AH$7,MATCH(AK3558,AB$7:AH$7)),IF(N3558=0,"No Data",IF(AK3558&gt;0,"&lt;50",0)))</f>
        <v>0</v>
      </c>
      <c r="AL3554" s="106">
        <f>IF(ISNUMBER(AK3554),AK3554,0)</f>
        <v>0</v>
      </c>
      <c r="AM3554" s="75"/>
      <c r="AN3554" s="75"/>
      <c r="AO3554" s="75"/>
      <c r="AP3554" s="75"/>
      <c r="AQ3554" s="75"/>
      <c r="AR3554" s="75"/>
      <c r="AS3554" s="75"/>
      <c r="AT3554" s="75"/>
      <c r="AU3554" s="75"/>
      <c r="AV3554" s="75"/>
      <c r="AW3554" s="76">
        <f>IF(ISNUMBER(VLOOKUP(AW3556,AM$7:AU$7,MATCH(AW3556,AM$7:AU$7))),VLOOKUP(AW3556,AM$7:AU$7,MATCH(AW3556,AM$7:AU$7)),IF(N3558=0,"No Data",IF(AW3556&gt;0,"&lt;10",0)))</f>
        <v>1000</v>
      </c>
      <c r="AX3554" s="77">
        <f>IF(ISNUMBER(VLOOKUP(AX3558,AM$7:AU$7,MATCH(AX3558,AM$7:AU$7))),VLOOKUP(AX3558,AM$7:AU$7,MATCH(AX3558,AM$7:AU$7)),IF(N3558=0,"No Data",IF(AX3558&gt;0,"&lt;10",0)))</f>
        <v>1000</v>
      </c>
      <c r="AY3554" s="106">
        <f>IF(ISNUMBER(AX3554),AX3554,0)</f>
        <v>1000</v>
      </c>
      <c r="AZ3554" s="79"/>
      <c r="BA3554" s="80"/>
      <c r="BB3554" s="71"/>
      <c r="BC3554" s="54"/>
      <c r="BD3554" s="41">
        <v>6</v>
      </c>
      <c r="BE3554" s="52">
        <v>63</v>
      </c>
      <c r="BF3554" s="62">
        <v>6341</v>
      </c>
      <c r="BG3554" s="276" t="s">
        <v>47</v>
      </c>
    </row>
    <row r="3555" spans="1:59" s="63" customFormat="1" ht="12.75" x14ac:dyDescent="0.2">
      <c r="A3555" s="196">
        <v>6</v>
      </c>
      <c r="B3555" s="197" t="s">
        <v>1027</v>
      </c>
      <c r="C3555" s="208">
        <v>63</v>
      </c>
      <c r="D3555" s="209" t="s">
        <v>1056</v>
      </c>
      <c r="E3555" s="210">
        <v>6341</v>
      </c>
      <c r="F3555" s="211" t="s">
        <v>1062</v>
      </c>
      <c r="G3555" s="231" t="s">
        <v>1192</v>
      </c>
      <c r="H3555" s="81" t="s">
        <v>48</v>
      </c>
      <c r="I3555" s="223"/>
      <c r="J3555" s="73"/>
      <c r="K3555" s="73"/>
      <c r="L3555" s="73"/>
      <c r="M3555" s="74"/>
      <c r="N3555" s="247"/>
      <c r="O3555" s="306"/>
      <c r="P3555" s="105"/>
      <c r="Q3555" s="75"/>
      <c r="R3555" s="75"/>
      <c r="S3555" s="75"/>
      <c r="T3555" s="75"/>
      <c r="U3555" s="75"/>
      <c r="V3555" s="75"/>
      <c r="W3555" s="75"/>
      <c r="X3555" s="75"/>
      <c r="Y3555" s="82">
        <f>MIN(X3559:X3565)</f>
        <v>100</v>
      </c>
      <c r="Z3555" s="83"/>
      <c r="AA3555" s="83"/>
      <c r="AB3555" s="75"/>
      <c r="AC3555" s="75"/>
      <c r="AD3555" s="75"/>
      <c r="AE3555" s="75"/>
      <c r="AF3555" s="75"/>
      <c r="AG3555" s="75"/>
      <c r="AH3555" s="75"/>
      <c r="AI3555" s="75"/>
      <c r="AJ3555" s="82">
        <f>MIN(AI3559:AI3565)</f>
        <v>0</v>
      </c>
      <c r="AK3555" s="83"/>
      <c r="AL3555" s="83"/>
      <c r="AM3555" s="75"/>
      <c r="AN3555" s="75"/>
      <c r="AO3555" s="75"/>
      <c r="AP3555" s="75"/>
      <c r="AQ3555" s="75"/>
      <c r="AR3555" s="75"/>
      <c r="AS3555" s="75"/>
      <c r="AT3555" s="75"/>
      <c r="AU3555" s="75"/>
      <c r="AV3555" s="75"/>
      <c r="AW3555" s="82">
        <f>MIN(AV3559:AV3565)</f>
        <v>1000</v>
      </c>
      <c r="AX3555" s="83"/>
      <c r="AY3555" s="83"/>
      <c r="AZ3555" s="79"/>
      <c r="BA3555" s="80"/>
      <c r="BB3555" s="71"/>
      <c r="BC3555" s="54"/>
      <c r="BD3555" s="41">
        <v>6</v>
      </c>
      <c r="BE3555" s="52">
        <v>63</v>
      </c>
      <c r="BF3555" s="62">
        <v>6341</v>
      </c>
      <c r="BG3555" s="278" t="s">
        <v>48</v>
      </c>
    </row>
    <row r="3556" spans="1:59" s="63" customFormat="1" ht="12.75" x14ac:dyDescent="0.2">
      <c r="A3556" s="196">
        <v>6</v>
      </c>
      <c r="B3556" s="197" t="s">
        <v>1027</v>
      </c>
      <c r="C3556" s="208">
        <v>63</v>
      </c>
      <c r="D3556" s="209" t="s">
        <v>1056</v>
      </c>
      <c r="E3556" s="210">
        <v>6341</v>
      </c>
      <c r="F3556" s="211" t="s">
        <v>1062</v>
      </c>
      <c r="G3556" s="231" t="s">
        <v>1192</v>
      </c>
      <c r="H3556" s="81" t="s">
        <v>49</v>
      </c>
      <c r="I3556" s="223"/>
      <c r="J3556" s="73"/>
      <c r="K3556" s="73"/>
      <c r="L3556" s="73"/>
      <c r="M3556" s="74"/>
      <c r="N3556" s="247"/>
      <c r="O3556" s="306"/>
      <c r="P3556" s="105"/>
      <c r="Q3556" s="75"/>
      <c r="R3556" s="75"/>
      <c r="S3556" s="75"/>
      <c r="T3556" s="75"/>
      <c r="U3556" s="75"/>
      <c r="V3556" s="75"/>
      <c r="W3556" s="75"/>
      <c r="X3556" s="75"/>
      <c r="Y3556" s="84">
        <f>IF(ISNUMBER(AVERAGE(X3559:X3565)),AVERAGE(X3559:X3565),0)</f>
        <v>100</v>
      </c>
      <c r="Z3556" s="83"/>
      <c r="AA3556" s="83"/>
      <c r="AB3556" s="75"/>
      <c r="AC3556" s="75"/>
      <c r="AD3556" s="75"/>
      <c r="AE3556" s="75"/>
      <c r="AF3556" s="75"/>
      <c r="AG3556" s="75"/>
      <c r="AH3556" s="75"/>
      <c r="AI3556" s="75"/>
      <c r="AJ3556" s="84">
        <f>IF(ISNUMBER(AVERAGE(AI3559:AI3565)),AVERAGE(AI3559:AI3565),0)</f>
        <v>0</v>
      </c>
      <c r="AK3556" s="83"/>
      <c r="AL3556" s="83"/>
      <c r="AM3556" s="75"/>
      <c r="AN3556" s="75"/>
      <c r="AO3556" s="75"/>
      <c r="AP3556" s="75"/>
      <c r="AQ3556" s="75"/>
      <c r="AR3556" s="75"/>
      <c r="AS3556" s="75"/>
      <c r="AT3556" s="75"/>
      <c r="AU3556" s="75"/>
      <c r="AV3556" s="75"/>
      <c r="AW3556" s="84">
        <f>IF(ISNUMBER(AVERAGE(AV3559:AV3565)),AVERAGE(AV3559:AV3565),0)</f>
        <v>1000</v>
      </c>
      <c r="AX3556" s="83"/>
      <c r="AY3556" s="83"/>
      <c r="AZ3556" s="79"/>
      <c r="BA3556" s="80"/>
      <c r="BB3556" s="71"/>
      <c r="BC3556" s="54"/>
      <c r="BD3556" s="41">
        <v>6</v>
      </c>
      <c r="BE3556" s="52">
        <v>63</v>
      </c>
      <c r="BF3556" s="62">
        <v>6341</v>
      </c>
      <c r="BG3556" s="278" t="s">
        <v>49</v>
      </c>
    </row>
    <row r="3557" spans="1:59" s="63" customFormat="1" ht="12.75" x14ac:dyDescent="0.2">
      <c r="A3557" s="196">
        <v>6</v>
      </c>
      <c r="B3557" s="197" t="s">
        <v>1027</v>
      </c>
      <c r="C3557" s="208">
        <v>63</v>
      </c>
      <c r="D3557" s="209" t="s">
        <v>1056</v>
      </c>
      <c r="E3557" s="210">
        <v>6341</v>
      </c>
      <c r="F3557" s="211" t="s">
        <v>1062</v>
      </c>
      <c r="G3557" s="231" t="s">
        <v>1192</v>
      </c>
      <c r="H3557" s="81" t="s">
        <v>50</v>
      </c>
      <c r="I3557" s="223"/>
      <c r="J3557" s="73"/>
      <c r="K3557" s="73"/>
      <c r="L3557" s="73"/>
      <c r="M3557" s="74"/>
      <c r="N3557" s="247"/>
      <c r="O3557" s="306"/>
      <c r="P3557" s="105"/>
      <c r="Q3557" s="75"/>
      <c r="R3557" s="75"/>
      <c r="S3557" s="75"/>
      <c r="T3557" s="75"/>
      <c r="U3557" s="75"/>
      <c r="V3557" s="75"/>
      <c r="W3557" s="75"/>
      <c r="X3557" s="75"/>
      <c r="Y3557" s="84">
        <f>MAX(X3559:X3565)</f>
        <v>100</v>
      </c>
      <c r="Z3557" s="83"/>
      <c r="AA3557" s="83"/>
      <c r="AB3557" s="75"/>
      <c r="AC3557" s="75"/>
      <c r="AD3557" s="75"/>
      <c r="AE3557" s="75"/>
      <c r="AF3557" s="75"/>
      <c r="AG3557" s="75"/>
      <c r="AH3557" s="75"/>
      <c r="AI3557" s="75"/>
      <c r="AJ3557" s="84">
        <f>MAX(AI3559:AI3565)</f>
        <v>0</v>
      </c>
      <c r="AK3557" s="83"/>
      <c r="AL3557" s="83"/>
      <c r="AM3557" s="75"/>
      <c r="AN3557" s="75"/>
      <c r="AO3557" s="75"/>
      <c r="AP3557" s="75"/>
      <c r="AQ3557" s="75"/>
      <c r="AR3557" s="75"/>
      <c r="AS3557" s="75"/>
      <c r="AT3557" s="75"/>
      <c r="AU3557" s="75"/>
      <c r="AV3557" s="75"/>
      <c r="AW3557" s="84">
        <f>MAX(AV3559:AV3565)</f>
        <v>1000</v>
      </c>
      <c r="AX3557" s="83"/>
      <c r="AY3557" s="83"/>
      <c r="AZ3557" s="79"/>
      <c r="BA3557" s="80"/>
      <c r="BB3557" s="71"/>
      <c r="BC3557" s="54"/>
      <c r="BD3557" s="41">
        <v>6</v>
      </c>
      <c r="BE3557" s="52">
        <v>63</v>
      </c>
      <c r="BF3557" s="62">
        <v>6341</v>
      </c>
      <c r="BG3557" s="278" t="s">
        <v>50</v>
      </c>
    </row>
    <row r="3558" spans="1:59" s="63" customFormat="1" ht="12.75" x14ac:dyDescent="0.2">
      <c r="A3558" s="196">
        <v>6</v>
      </c>
      <c r="B3558" s="197" t="s">
        <v>1027</v>
      </c>
      <c r="C3558" s="208">
        <v>63</v>
      </c>
      <c r="D3558" s="209" t="s">
        <v>1056</v>
      </c>
      <c r="E3558" s="210">
        <v>6341</v>
      </c>
      <c r="F3558" s="211" t="s">
        <v>1062</v>
      </c>
      <c r="G3558" s="231" t="s">
        <v>1192</v>
      </c>
      <c r="H3558" s="85" t="s">
        <v>51</v>
      </c>
      <c r="I3558" s="223"/>
      <c r="J3558" s="73"/>
      <c r="K3558" s="73"/>
      <c r="L3558" s="73"/>
      <c r="M3558" s="74"/>
      <c r="N3558" s="248">
        <f>SUM(N3559:N3562)</f>
        <v>1</v>
      </c>
      <c r="O3558" s="293">
        <f>SUM(O3559:O3562)</f>
        <v>1</v>
      </c>
      <c r="P3558" s="292"/>
      <c r="Q3558" s="87"/>
      <c r="R3558" s="87"/>
      <c r="S3558" s="87"/>
      <c r="T3558" s="87"/>
      <c r="U3558" s="87"/>
      <c r="V3558" s="87"/>
      <c r="W3558" s="87"/>
      <c r="X3558" s="87"/>
      <c r="Y3558" s="88"/>
      <c r="Z3558" s="86">
        <f>SUM(Z3559:Z3562)</f>
        <v>100</v>
      </c>
      <c r="AA3558" s="88"/>
      <c r="AB3558" s="87"/>
      <c r="AC3558" s="87"/>
      <c r="AD3558" s="87"/>
      <c r="AE3558" s="87"/>
      <c r="AF3558" s="87"/>
      <c r="AG3558" s="87"/>
      <c r="AH3558" s="87"/>
      <c r="AI3558" s="87"/>
      <c r="AJ3558" s="88"/>
      <c r="AK3558" s="86">
        <f>SUM(AK3559:AK3562)</f>
        <v>0</v>
      </c>
      <c r="AL3558" s="88"/>
      <c r="AM3558" s="87"/>
      <c r="AN3558" s="87"/>
      <c r="AO3558" s="87"/>
      <c r="AP3558" s="87"/>
      <c r="AQ3558" s="87"/>
      <c r="AR3558" s="87"/>
      <c r="AS3558" s="87"/>
      <c r="AT3558" s="87"/>
      <c r="AU3558" s="87"/>
      <c r="AV3558" s="87"/>
      <c r="AW3558" s="112"/>
      <c r="AX3558" s="86">
        <f>SUM(AX3559:AX3562)</f>
        <v>1000</v>
      </c>
      <c r="AY3558" s="88"/>
      <c r="AZ3558" s="79"/>
      <c r="BA3558" s="80"/>
      <c r="BB3558" s="71"/>
      <c r="BC3558" s="54"/>
      <c r="BD3558" s="41">
        <v>6</v>
      </c>
      <c r="BE3558" s="52">
        <v>63</v>
      </c>
      <c r="BF3558" s="62">
        <v>6341</v>
      </c>
      <c r="BG3558" s="279" t="s">
        <v>51</v>
      </c>
    </row>
    <row r="3559" spans="1:59" s="63" customFormat="1" ht="12.75" x14ac:dyDescent="0.2">
      <c r="A3559" s="196">
        <v>6</v>
      </c>
      <c r="B3559" s="197" t="s">
        <v>1027</v>
      </c>
      <c r="C3559" s="208">
        <v>63</v>
      </c>
      <c r="D3559" s="209" t="s">
        <v>1056</v>
      </c>
      <c r="E3559" s="210">
        <v>6341</v>
      </c>
      <c r="F3559" s="211" t="s">
        <v>1062</v>
      </c>
      <c r="G3559" s="231" t="s">
        <v>1192</v>
      </c>
      <c r="H3559" s="89" t="s">
        <v>52</v>
      </c>
      <c r="I3559" s="90" t="s">
        <v>354</v>
      </c>
      <c r="J3559" s="90"/>
      <c r="K3559" s="90" t="s">
        <v>64</v>
      </c>
      <c r="L3559" s="90" t="s">
        <v>356</v>
      </c>
      <c r="M3559" s="91"/>
      <c r="N3559" s="312">
        <v>1</v>
      </c>
      <c r="O3559" s="313">
        <f>N3559/N3558</f>
        <v>1</v>
      </c>
      <c r="P3559" s="104">
        <v>1</v>
      </c>
      <c r="Q3559" s="92"/>
      <c r="R3559" s="92"/>
      <c r="S3559" s="92"/>
      <c r="T3559" s="92"/>
      <c r="U3559" s="92"/>
      <c r="V3559" s="92"/>
      <c r="W3559" s="92"/>
      <c r="X3559" s="109">
        <f>P3559*P$7+Q3559*Q$7+R3559*R$7+S3559*S$7+T3559*T$7+U3559*U$7+V3559*V$7+W3559*W$7</f>
        <v>100</v>
      </c>
      <c r="Y3559" s="83"/>
      <c r="Z3559" s="110">
        <f>X3559*$O3559</f>
        <v>100</v>
      </c>
      <c r="AA3559" s="111"/>
      <c r="AB3559" s="92"/>
      <c r="AC3559" s="92"/>
      <c r="AD3559" s="92"/>
      <c r="AE3559" s="92"/>
      <c r="AF3559" s="92"/>
      <c r="AG3559" s="92"/>
      <c r="AH3559" s="92"/>
      <c r="AI3559" s="109">
        <f>AB3559*AB$7+AC3559*AC$7+AD3559*AD$7+AE3559*AE$7+AF3559*AF$7+AG3559*AG$7+AH3559*AH$7</f>
        <v>0</v>
      </c>
      <c r="AJ3559" s="83"/>
      <c r="AK3559" s="110">
        <f>AI3559*$O3559</f>
        <v>0</v>
      </c>
      <c r="AL3559" s="111"/>
      <c r="AM3559" s="92"/>
      <c r="AN3559" s="92"/>
      <c r="AO3559" s="92"/>
      <c r="AP3559" s="92"/>
      <c r="AQ3559" s="92"/>
      <c r="AR3559" s="92"/>
      <c r="AS3559" s="92">
        <v>1</v>
      </c>
      <c r="AT3559" s="92"/>
      <c r="AU3559" s="92"/>
      <c r="AV3559" s="109">
        <f>AM3559*AM$7+AN3559*AN$7+AO3559*AO$7+AP3559*AP$7+AQ3559*AQ$7+AR3559*AR$7+AS3559*AS$7+AT3559*AT$7+AU3559*AU$7</f>
        <v>1000</v>
      </c>
      <c r="AW3559" s="75"/>
      <c r="AX3559" s="110">
        <f>AV3559*$O3559</f>
        <v>1000</v>
      </c>
      <c r="AY3559" s="111"/>
      <c r="AZ3559" s="93"/>
      <c r="BA3559" s="94" t="s">
        <v>105</v>
      </c>
      <c r="BB3559" s="71"/>
      <c r="BC3559" s="54"/>
      <c r="BD3559" s="41">
        <v>6</v>
      </c>
      <c r="BE3559" s="52">
        <v>63</v>
      </c>
      <c r="BF3559" s="62">
        <v>6341</v>
      </c>
      <c r="BG3559" s="280" t="s">
        <v>52</v>
      </c>
    </row>
    <row r="3560" spans="1:59" s="63" customFormat="1" ht="12.75" x14ac:dyDescent="0.2">
      <c r="A3560" s="196">
        <v>6</v>
      </c>
      <c r="B3560" s="197" t="s">
        <v>1027</v>
      </c>
      <c r="C3560" s="208">
        <v>63</v>
      </c>
      <c r="D3560" s="209" t="s">
        <v>1056</v>
      </c>
      <c r="E3560" s="210">
        <v>6341</v>
      </c>
      <c r="F3560" s="211" t="s">
        <v>1062</v>
      </c>
      <c r="G3560" s="231" t="s">
        <v>1192</v>
      </c>
      <c r="H3560" s="65"/>
      <c r="I3560" s="222"/>
      <c r="J3560" s="66"/>
      <c r="K3560" s="66"/>
      <c r="L3560" s="66"/>
      <c r="M3560" s="64"/>
      <c r="N3560" s="304"/>
      <c r="O3560" s="305"/>
      <c r="P3560" s="127"/>
      <c r="Q3560" s="67"/>
      <c r="R3560" s="67"/>
      <c r="S3560" s="67"/>
      <c r="T3560" s="67"/>
      <c r="U3560" s="67"/>
      <c r="V3560" s="67"/>
      <c r="W3560" s="67"/>
      <c r="X3560" s="67"/>
      <c r="Y3560" s="68"/>
      <c r="Z3560" s="68"/>
      <c r="AA3560" s="68"/>
      <c r="AB3560" s="67"/>
      <c r="AC3560" s="67"/>
      <c r="AD3560" s="67"/>
      <c r="AE3560" s="67"/>
      <c r="AF3560" s="67"/>
      <c r="AG3560" s="67"/>
      <c r="AH3560" s="67"/>
      <c r="AI3560" s="67"/>
      <c r="AJ3560" s="68"/>
      <c r="AK3560" s="68"/>
      <c r="AL3560" s="68"/>
      <c r="AM3560" s="67"/>
      <c r="AN3560" s="67"/>
      <c r="AO3560" s="67"/>
      <c r="AP3560" s="67"/>
      <c r="AQ3560" s="67"/>
      <c r="AR3560" s="67"/>
      <c r="AS3560" s="67"/>
      <c r="AT3560" s="67"/>
      <c r="AU3560" s="67"/>
      <c r="AV3560" s="67"/>
      <c r="AW3560" s="67"/>
      <c r="AX3560" s="68"/>
      <c r="AY3560" s="68"/>
      <c r="AZ3560" s="69"/>
      <c r="BA3560" s="70"/>
      <c r="BB3560" s="71"/>
      <c r="BC3560" s="54"/>
      <c r="BD3560" s="41">
        <v>6</v>
      </c>
      <c r="BE3560" s="52">
        <v>63</v>
      </c>
      <c r="BF3560" s="62"/>
      <c r="BG3560" s="275"/>
    </row>
    <row r="3561" spans="1:59" s="63" customFormat="1" ht="12.75" x14ac:dyDescent="0.2">
      <c r="A3561" s="196">
        <v>6</v>
      </c>
      <c r="B3561" s="197" t="s">
        <v>1027</v>
      </c>
      <c r="C3561" s="208">
        <v>63</v>
      </c>
      <c r="D3561" s="209" t="s">
        <v>1056</v>
      </c>
      <c r="E3561" s="210">
        <v>6341</v>
      </c>
      <c r="F3561" s="211" t="s">
        <v>1062</v>
      </c>
      <c r="G3561" s="230"/>
      <c r="H3561" s="56"/>
      <c r="I3561" s="221"/>
      <c r="J3561" s="57"/>
      <c r="K3561" s="57"/>
      <c r="L3561" s="57"/>
      <c r="M3561" s="55"/>
      <c r="N3561" s="303"/>
      <c r="O3561" s="245"/>
      <c r="P3561" s="122"/>
      <c r="Q3561" s="58"/>
      <c r="R3561" s="58"/>
      <c r="S3561" s="58"/>
      <c r="T3561" s="58"/>
      <c r="U3561" s="58"/>
      <c r="V3561" s="58"/>
      <c r="W3561" s="58"/>
      <c r="X3561" s="58"/>
      <c r="Y3561" s="59"/>
      <c r="Z3561" s="59"/>
      <c r="AA3561" s="59"/>
      <c r="AB3561" s="58"/>
      <c r="AC3561" s="58"/>
      <c r="AD3561" s="58"/>
      <c r="AE3561" s="58"/>
      <c r="AF3561" s="58"/>
      <c r="AG3561" s="58"/>
      <c r="AH3561" s="58"/>
      <c r="AI3561" s="58"/>
      <c r="AJ3561" s="59"/>
      <c r="AK3561" s="59"/>
      <c r="AL3561" s="59"/>
      <c r="AM3561" s="58"/>
      <c r="AN3561" s="58"/>
      <c r="AO3561" s="58"/>
      <c r="AP3561" s="58"/>
      <c r="AQ3561" s="58"/>
      <c r="AR3561" s="58"/>
      <c r="AS3561" s="58"/>
      <c r="AT3561" s="58"/>
      <c r="AU3561" s="58"/>
      <c r="AV3561" s="58"/>
      <c r="AW3561" s="58"/>
      <c r="AX3561" s="59"/>
      <c r="AY3561" s="59"/>
      <c r="AZ3561" s="60"/>
      <c r="BA3561" s="61"/>
      <c r="BB3561" s="54"/>
      <c r="BC3561" s="54"/>
      <c r="BD3561" s="41">
        <v>6</v>
      </c>
      <c r="BE3561" s="52">
        <v>63</v>
      </c>
      <c r="BF3561" s="62">
        <v>6341</v>
      </c>
      <c r="BG3561" s="274"/>
    </row>
    <row r="3562" spans="1:59" s="63" customFormat="1" ht="12.75" x14ac:dyDescent="0.2">
      <c r="A3562" s="196">
        <v>6</v>
      </c>
      <c r="B3562" s="197" t="s">
        <v>1027</v>
      </c>
      <c r="C3562" s="208">
        <v>63</v>
      </c>
      <c r="D3562" s="209" t="s">
        <v>1056</v>
      </c>
      <c r="E3562" s="210">
        <v>6341</v>
      </c>
      <c r="F3562" s="211" t="s">
        <v>1062</v>
      </c>
      <c r="G3562" s="231"/>
      <c r="H3562" s="65"/>
      <c r="I3562" s="222"/>
      <c r="J3562" s="66"/>
      <c r="K3562" s="66"/>
      <c r="L3562" s="66"/>
      <c r="M3562" s="64"/>
      <c r="N3562" s="304"/>
      <c r="O3562" s="305"/>
      <c r="P3562" s="127"/>
      <c r="Q3562" s="67"/>
      <c r="R3562" s="67"/>
      <c r="S3562" s="67"/>
      <c r="T3562" s="67"/>
      <c r="U3562" s="67"/>
      <c r="V3562" s="67"/>
      <c r="W3562" s="67"/>
      <c r="X3562" s="67"/>
      <c r="Y3562" s="68"/>
      <c r="Z3562" s="68"/>
      <c r="AA3562" s="68"/>
      <c r="AB3562" s="67"/>
      <c r="AC3562" s="67"/>
      <c r="AD3562" s="67"/>
      <c r="AE3562" s="67"/>
      <c r="AF3562" s="67"/>
      <c r="AG3562" s="67"/>
      <c r="AH3562" s="67"/>
      <c r="AI3562" s="67"/>
      <c r="AJ3562" s="68"/>
      <c r="AK3562" s="68"/>
      <c r="AL3562" s="68"/>
      <c r="AM3562" s="67"/>
      <c r="AN3562" s="67"/>
      <c r="AO3562" s="67"/>
      <c r="AP3562" s="67"/>
      <c r="AQ3562" s="67"/>
      <c r="AR3562" s="67"/>
      <c r="AS3562" s="67"/>
      <c r="AT3562" s="67"/>
      <c r="AU3562" s="67"/>
      <c r="AV3562" s="67"/>
      <c r="AW3562" s="67"/>
      <c r="AX3562" s="68"/>
      <c r="AY3562" s="68"/>
      <c r="AZ3562" s="69"/>
      <c r="BA3562" s="70"/>
      <c r="BB3562" s="71"/>
      <c r="BC3562" s="54"/>
      <c r="BD3562" s="41">
        <v>6</v>
      </c>
      <c r="BE3562" s="52">
        <v>63</v>
      </c>
      <c r="BF3562" s="62">
        <v>6341</v>
      </c>
      <c r="BG3562" s="275"/>
    </row>
    <row r="3563" spans="1:59" s="63" customFormat="1" ht="12.75" x14ac:dyDescent="0.2">
      <c r="A3563" s="196">
        <v>6</v>
      </c>
      <c r="B3563" s="197" t="s">
        <v>1027</v>
      </c>
      <c r="C3563" s="208">
        <v>63</v>
      </c>
      <c r="D3563" s="209" t="s">
        <v>1056</v>
      </c>
      <c r="E3563" s="210">
        <v>6341</v>
      </c>
      <c r="F3563" s="211" t="s">
        <v>1062</v>
      </c>
      <c r="G3563" s="231" t="s">
        <v>1191</v>
      </c>
      <c r="H3563" s="72" t="s">
        <v>1233</v>
      </c>
      <c r="I3563" s="223" t="s">
        <v>1256</v>
      </c>
      <c r="J3563" s="73"/>
      <c r="K3563" s="73"/>
      <c r="L3563" s="73"/>
      <c r="M3563" s="74"/>
      <c r="N3563" s="247"/>
      <c r="O3563" s="306"/>
      <c r="P3563" s="105"/>
      <c r="Q3563" s="75"/>
      <c r="R3563" s="75"/>
      <c r="S3563" s="75"/>
      <c r="T3563" s="75"/>
      <c r="U3563" s="75"/>
      <c r="V3563" s="75"/>
      <c r="W3563" s="75"/>
      <c r="X3563" s="75"/>
      <c r="Y3563" s="76" t="s">
        <v>1241</v>
      </c>
      <c r="Z3563" s="77" t="s">
        <v>1241</v>
      </c>
      <c r="AA3563" s="78">
        <f>AA$2866</f>
        <v>0</v>
      </c>
      <c r="AB3563" s="75"/>
      <c r="AC3563" s="75"/>
      <c r="AD3563" s="75"/>
      <c r="AE3563" s="75"/>
      <c r="AF3563" s="75"/>
      <c r="AG3563" s="75"/>
      <c r="AH3563" s="75"/>
      <c r="AI3563" s="75"/>
      <c r="AJ3563" s="76" t="s">
        <v>1241</v>
      </c>
      <c r="AK3563" s="77" t="s">
        <v>1241</v>
      </c>
      <c r="AL3563" s="78">
        <f>AL$2866</f>
        <v>0</v>
      </c>
      <c r="AM3563" s="75"/>
      <c r="AN3563" s="75"/>
      <c r="AO3563" s="75"/>
      <c r="AP3563" s="75"/>
      <c r="AQ3563" s="75"/>
      <c r="AR3563" s="75"/>
      <c r="AS3563" s="75"/>
      <c r="AT3563" s="75"/>
      <c r="AU3563" s="75"/>
      <c r="AV3563" s="75"/>
      <c r="AW3563" s="76" t="s">
        <v>1241</v>
      </c>
      <c r="AX3563" s="77" t="s">
        <v>1241</v>
      </c>
      <c r="AY3563" s="78">
        <f>AY$2866</f>
        <v>1000</v>
      </c>
      <c r="AZ3563" s="79"/>
      <c r="BA3563" s="80" t="str">
        <f>I3563</f>
        <v>&gt; see 5124, Solid timber board linings</v>
      </c>
      <c r="BB3563" s="71"/>
      <c r="BC3563" s="95"/>
      <c r="BD3563" s="41">
        <f>A3563</f>
        <v>6</v>
      </c>
      <c r="BE3563" s="52">
        <f>C3563</f>
        <v>63</v>
      </c>
      <c r="BF3563" s="62">
        <f>E3563</f>
        <v>6341</v>
      </c>
      <c r="BG3563" s="276" t="str">
        <f>H3563</f>
        <v>Default Scenario (Link)</v>
      </c>
    </row>
    <row r="3564" spans="1:59" s="63" customFormat="1" ht="12.75" x14ac:dyDescent="0.2">
      <c r="A3564" s="196">
        <v>6</v>
      </c>
      <c r="B3564" s="197" t="s">
        <v>1027</v>
      </c>
      <c r="C3564" s="208">
        <v>63</v>
      </c>
      <c r="D3564" s="209" t="s">
        <v>1056</v>
      </c>
      <c r="E3564" s="210">
        <v>6341</v>
      </c>
      <c r="F3564" s="211" t="s">
        <v>1062</v>
      </c>
      <c r="G3564" s="231"/>
      <c r="H3564" s="65"/>
      <c r="I3564" s="222"/>
      <c r="J3564" s="66"/>
      <c r="K3564" s="66"/>
      <c r="L3564" s="66"/>
      <c r="M3564" s="64"/>
      <c r="N3564" s="304"/>
      <c r="O3564" s="305"/>
      <c r="P3564" s="127"/>
      <c r="Q3564" s="67"/>
      <c r="R3564" s="67"/>
      <c r="S3564" s="67"/>
      <c r="T3564" s="67"/>
      <c r="U3564" s="67"/>
      <c r="V3564" s="67"/>
      <c r="W3564" s="67"/>
      <c r="X3564" s="67"/>
      <c r="Y3564" s="68"/>
      <c r="Z3564" s="68"/>
      <c r="AA3564" s="68"/>
      <c r="AB3564" s="67"/>
      <c r="AC3564" s="67"/>
      <c r="AD3564" s="67"/>
      <c r="AE3564" s="67"/>
      <c r="AF3564" s="67"/>
      <c r="AG3564" s="67"/>
      <c r="AH3564" s="67"/>
      <c r="AI3564" s="67"/>
      <c r="AJ3564" s="68"/>
      <c r="AK3564" s="68"/>
      <c r="AL3564" s="68"/>
      <c r="AM3564" s="67"/>
      <c r="AN3564" s="67"/>
      <c r="AO3564" s="67"/>
      <c r="AP3564" s="67"/>
      <c r="AQ3564" s="67"/>
      <c r="AR3564" s="67"/>
      <c r="AS3564" s="67"/>
      <c r="AT3564" s="67"/>
      <c r="AU3564" s="67"/>
      <c r="AV3564" s="67"/>
      <c r="AW3564" s="67"/>
      <c r="AX3564" s="68"/>
      <c r="AY3564" s="68"/>
      <c r="AZ3564" s="69"/>
      <c r="BA3564" s="70"/>
      <c r="BB3564" s="71"/>
      <c r="BC3564" s="54"/>
      <c r="BD3564" s="41">
        <v>6</v>
      </c>
      <c r="BE3564" s="52">
        <v>63</v>
      </c>
      <c r="BF3564" s="62"/>
      <c r="BG3564" s="275"/>
    </row>
    <row r="3565" spans="1:59" s="63" customFormat="1" ht="12.75" x14ac:dyDescent="0.2">
      <c r="A3565" s="196">
        <v>6</v>
      </c>
      <c r="B3565" s="197" t="s">
        <v>1027</v>
      </c>
      <c r="C3565" s="208">
        <v>63</v>
      </c>
      <c r="D3565" s="209" t="s">
        <v>1056</v>
      </c>
      <c r="E3565" s="210">
        <v>6341</v>
      </c>
      <c r="F3565" s="211" t="s">
        <v>1062</v>
      </c>
      <c r="G3565" s="230"/>
      <c r="H3565" s="56"/>
      <c r="I3565" s="221"/>
      <c r="J3565" s="57"/>
      <c r="K3565" s="57"/>
      <c r="L3565" s="57"/>
      <c r="M3565" s="55"/>
      <c r="N3565" s="303"/>
      <c r="O3565" s="245"/>
      <c r="P3565" s="122"/>
      <c r="Q3565" s="58"/>
      <c r="R3565" s="58"/>
      <c r="S3565" s="58"/>
      <c r="T3565" s="58"/>
      <c r="U3565" s="58"/>
      <c r="V3565" s="58"/>
      <c r="W3565" s="58"/>
      <c r="X3565" s="58"/>
      <c r="Y3565" s="59"/>
      <c r="Z3565" s="59"/>
      <c r="AA3565" s="59"/>
      <c r="AB3565" s="58"/>
      <c r="AC3565" s="58"/>
      <c r="AD3565" s="58"/>
      <c r="AE3565" s="58"/>
      <c r="AF3565" s="58"/>
      <c r="AG3565" s="58"/>
      <c r="AH3565" s="58"/>
      <c r="AI3565" s="58"/>
      <c r="AJ3565" s="59"/>
      <c r="AK3565" s="59"/>
      <c r="AL3565" s="59"/>
      <c r="AM3565" s="58"/>
      <c r="AN3565" s="58"/>
      <c r="AO3565" s="58"/>
      <c r="AP3565" s="58"/>
      <c r="AQ3565" s="58"/>
      <c r="AR3565" s="58"/>
      <c r="AS3565" s="58"/>
      <c r="AT3565" s="58"/>
      <c r="AU3565" s="58"/>
      <c r="AV3565" s="58"/>
      <c r="AW3565" s="58"/>
      <c r="AX3565" s="59"/>
      <c r="AY3565" s="59"/>
      <c r="AZ3565" s="60"/>
      <c r="BA3565" s="61"/>
      <c r="BB3565" s="54"/>
      <c r="BC3565" s="54"/>
      <c r="BD3565" s="41">
        <v>6</v>
      </c>
      <c r="BE3565" s="52">
        <v>63</v>
      </c>
      <c r="BF3565" s="62">
        <v>6341</v>
      </c>
      <c r="BG3565" s="274"/>
    </row>
    <row r="3566" spans="1:59" s="53" customFormat="1" ht="18.75" x14ac:dyDescent="0.3">
      <c r="A3566" s="202">
        <v>6</v>
      </c>
      <c r="B3566" s="203" t="s">
        <v>1027</v>
      </c>
      <c r="C3566" s="205">
        <v>64</v>
      </c>
      <c r="D3566" s="206" t="s">
        <v>1063</v>
      </c>
      <c r="E3566" s="207"/>
      <c r="F3566" s="207"/>
      <c r="G3566" s="229"/>
      <c r="H3566" s="44"/>
      <c r="I3566" s="226"/>
      <c r="J3566" s="192"/>
      <c r="K3566" s="192"/>
      <c r="L3566" s="192"/>
      <c r="M3566" s="194"/>
      <c r="N3566" s="302"/>
      <c r="O3566" s="298"/>
      <c r="P3566" s="47"/>
      <c r="Q3566" s="47"/>
      <c r="R3566" s="47"/>
      <c r="S3566" s="47"/>
      <c r="T3566" s="47"/>
      <c r="U3566" s="47"/>
      <c r="V3566" s="47"/>
      <c r="W3566" s="47"/>
      <c r="X3566" s="47"/>
      <c r="Y3566" s="48"/>
      <c r="Z3566" s="48"/>
      <c r="AA3566" s="48"/>
      <c r="AB3566" s="47"/>
      <c r="AC3566" s="47"/>
      <c r="AD3566" s="47"/>
      <c r="AE3566" s="47"/>
      <c r="AF3566" s="47"/>
      <c r="AG3566" s="47"/>
      <c r="AH3566" s="47"/>
      <c r="AI3566" s="47"/>
      <c r="AJ3566" s="48"/>
      <c r="AK3566" s="48"/>
      <c r="AL3566" s="48"/>
      <c r="AM3566" s="47"/>
      <c r="AN3566" s="47"/>
      <c r="AO3566" s="47"/>
      <c r="AP3566" s="47"/>
      <c r="AQ3566" s="47"/>
      <c r="AR3566" s="47"/>
      <c r="AS3566" s="47"/>
      <c r="AT3566" s="47"/>
      <c r="AU3566" s="47"/>
      <c r="AV3566" s="47"/>
      <c r="AW3566" s="47"/>
      <c r="AX3566" s="48"/>
      <c r="AY3566" s="333"/>
      <c r="AZ3566" s="49"/>
      <c r="BA3566" s="50"/>
      <c r="BB3566" s="51"/>
      <c r="BC3566" s="45"/>
      <c r="BD3566" s="41">
        <v>6</v>
      </c>
      <c r="BE3566" s="52">
        <v>64</v>
      </c>
      <c r="BF3566" s="52" t="s">
        <v>1063</v>
      </c>
      <c r="BG3566" s="273"/>
    </row>
    <row r="3567" spans="1:59" x14ac:dyDescent="0.25">
      <c r="A3567" s="196">
        <v>6</v>
      </c>
      <c r="B3567" s="197" t="s">
        <v>1027</v>
      </c>
      <c r="C3567" s="208">
        <v>64</v>
      </c>
      <c r="D3567" s="209" t="s">
        <v>1063</v>
      </c>
      <c r="E3567" s="212">
        <v>6411</v>
      </c>
      <c r="F3567" s="213" t="s">
        <v>1064</v>
      </c>
      <c r="G3567" s="234"/>
      <c r="H3567" s="138"/>
      <c r="I3567" s="224"/>
      <c r="J3567" s="98"/>
      <c r="K3567" s="98"/>
      <c r="L3567" s="98"/>
      <c r="M3567" s="137"/>
      <c r="N3567" s="322"/>
      <c r="O3567" s="323"/>
      <c r="P3567" s="139"/>
      <c r="Q3567" s="139"/>
      <c r="R3567" s="139"/>
      <c r="S3567" s="139"/>
      <c r="T3567" s="139"/>
      <c r="U3567" s="139"/>
      <c r="V3567" s="139"/>
      <c r="W3567" s="139"/>
      <c r="X3567" s="139"/>
      <c r="Y3567" s="100"/>
      <c r="Z3567" s="125"/>
      <c r="AA3567" s="125"/>
      <c r="AB3567" s="139"/>
      <c r="AC3567" s="139"/>
      <c r="AD3567" s="139"/>
      <c r="AE3567" s="139"/>
      <c r="AF3567" s="139"/>
      <c r="AG3567" s="139"/>
      <c r="AH3567" s="139"/>
      <c r="AI3567" s="139"/>
      <c r="AJ3567" s="100"/>
      <c r="AK3567" s="125"/>
      <c r="AL3567" s="125"/>
      <c r="AM3567" s="139"/>
      <c r="AN3567" s="139"/>
      <c r="AO3567" s="139"/>
      <c r="AP3567" s="139"/>
      <c r="AQ3567" s="139"/>
      <c r="AR3567" s="139"/>
      <c r="AS3567" s="139"/>
      <c r="AT3567" s="139"/>
      <c r="AU3567" s="139"/>
      <c r="AV3567" s="139"/>
      <c r="AW3567" s="99"/>
      <c r="AX3567" s="125"/>
      <c r="AY3567" s="100"/>
      <c r="AZ3567" s="140"/>
      <c r="BA3567" s="141"/>
      <c r="BB3567" s="136"/>
      <c r="BC3567" s="136"/>
      <c r="BD3567" s="41">
        <v>6</v>
      </c>
      <c r="BE3567" s="52">
        <v>64</v>
      </c>
      <c r="BF3567" s="103">
        <v>6411</v>
      </c>
      <c r="BG3567" s="283"/>
    </row>
    <row r="3568" spans="1:59" s="63" customFormat="1" ht="12.75" x14ac:dyDescent="0.2">
      <c r="A3568" s="196">
        <v>6</v>
      </c>
      <c r="B3568" s="197" t="s">
        <v>1027</v>
      </c>
      <c r="C3568" s="208">
        <v>64</v>
      </c>
      <c r="D3568" s="209" t="s">
        <v>1063</v>
      </c>
      <c r="E3568" s="212">
        <v>6411</v>
      </c>
      <c r="F3568" s="213" t="s">
        <v>1064</v>
      </c>
      <c r="G3568" s="232"/>
      <c r="H3568" s="97"/>
      <c r="I3568" s="224"/>
      <c r="J3568" s="98"/>
      <c r="K3568" s="98"/>
      <c r="L3568" s="98"/>
      <c r="M3568" s="96"/>
      <c r="N3568" s="307"/>
      <c r="O3568" s="246"/>
      <c r="P3568" s="124"/>
      <c r="Q3568" s="99"/>
      <c r="R3568" s="99"/>
      <c r="S3568" s="99"/>
      <c r="T3568" s="99"/>
      <c r="U3568" s="99"/>
      <c r="V3568" s="99"/>
      <c r="W3568" s="99"/>
      <c r="X3568" s="99"/>
      <c r="Y3568" s="100"/>
      <c r="Z3568" s="100"/>
      <c r="AA3568" s="100"/>
      <c r="AB3568" s="99"/>
      <c r="AC3568" s="99"/>
      <c r="AD3568" s="99"/>
      <c r="AE3568" s="99"/>
      <c r="AF3568" s="99"/>
      <c r="AG3568" s="99"/>
      <c r="AH3568" s="99"/>
      <c r="AI3568" s="99"/>
      <c r="AJ3568" s="100"/>
      <c r="AK3568" s="100"/>
      <c r="AL3568" s="100"/>
      <c r="AM3568" s="99"/>
      <c r="AN3568" s="99"/>
      <c r="AO3568" s="99"/>
      <c r="AP3568" s="99"/>
      <c r="AQ3568" s="99"/>
      <c r="AR3568" s="99"/>
      <c r="AS3568" s="99"/>
      <c r="AT3568" s="99"/>
      <c r="AU3568" s="99"/>
      <c r="AV3568" s="99"/>
      <c r="AW3568" s="99"/>
      <c r="AX3568" s="100"/>
      <c r="AY3568" s="100"/>
      <c r="AZ3568" s="101"/>
      <c r="BA3568" s="102"/>
      <c r="BB3568" s="95"/>
      <c r="BC3568" s="95"/>
      <c r="BD3568" s="41">
        <v>6</v>
      </c>
      <c r="BE3568" s="52">
        <v>64</v>
      </c>
      <c r="BF3568" s="103">
        <v>6411</v>
      </c>
      <c r="BG3568" s="277"/>
    </row>
    <row r="3569" spans="1:59" s="63" customFormat="1" ht="12.75" x14ac:dyDescent="0.2">
      <c r="A3569" s="196">
        <v>6</v>
      </c>
      <c r="B3569" s="197" t="s">
        <v>1027</v>
      </c>
      <c r="C3569" s="208">
        <v>64</v>
      </c>
      <c r="D3569" s="209" t="s">
        <v>1063</v>
      </c>
      <c r="E3569" s="212">
        <v>6411</v>
      </c>
      <c r="F3569" s="213" t="s">
        <v>1064</v>
      </c>
      <c r="G3569" s="231"/>
      <c r="H3569" s="65"/>
      <c r="I3569" s="222"/>
      <c r="J3569" s="66"/>
      <c r="K3569" s="66"/>
      <c r="L3569" s="66"/>
      <c r="M3569" s="64"/>
      <c r="N3569" s="304"/>
      <c r="O3569" s="305"/>
      <c r="P3569" s="127"/>
      <c r="Q3569" s="67"/>
      <c r="R3569" s="67"/>
      <c r="S3569" s="67"/>
      <c r="T3569" s="67"/>
      <c r="U3569" s="67"/>
      <c r="V3569" s="67"/>
      <c r="W3569" s="67"/>
      <c r="X3569" s="67"/>
      <c r="Y3569" s="68"/>
      <c r="Z3569" s="68"/>
      <c r="AA3569" s="68"/>
      <c r="AB3569" s="67"/>
      <c r="AC3569" s="67"/>
      <c r="AD3569" s="67"/>
      <c r="AE3569" s="67"/>
      <c r="AF3569" s="67"/>
      <c r="AG3569" s="67"/>
      <c r="AH3569" s="67"/>
      <c r="AI3569" s="67"/>
      <c r="AJ3569" s="68"/>
      <c r="AK3569" s="68"/>
      <c r="AL3569" s="68"/>
      <c r="AM3569" s="67"/>
      <c r="AN3569" s="67"/>
      <c r="AO3569" s="67"/>
      <c r="AP3569" s="67"/>
      <c r="AQ3569" s="67"/>
      <c r="AR3569" s="67"/>
      <c r="AS3569" s="67"/>
      <c r="AT3569" s="67"/>
      <c r="AU3569" s="67"/>
      <c r="AV3569" s="67"/>
      <c r="AW3569" s="67"/>
      <c r="AX3569" s="68"/>
      <c r="AY3569" s="68"/>
      <c r="AZ3569" s="69"/>
      <c r="BA3569" s="70"/>
      <c r="BB3569" s="71"/>
      <c r="BC3569" s="95"/>
      <c r="BD3569" s="41">
        <v>6</v>
      </c>
      <c r="BE3569" s="52">
        <v>64</v>
      </c>
      <c r="BF3569" s="103">
        <v>6411</v>
      </c>
      <c r="BG3569" s="275"/>
    </row>
    <row r="3570" spans="1:59" s="63" customFormat="1" ht="12.75" x14ac:dyDescent="0.2">
      <c r="A3570" s="196">
        <v>6</v>
      </c>
      <c r="B3570" s="197" t="s">
        <v>1027</v>
      </c>
      <c r="C3570" s="208">
        <v>64</v>
      </c>
      <c r="D3570" s="209" t="s">
        <v>1063</v>
      </c>
      <c r="E3570" s="212">
        <v>6411</v>
      </c>
      <c r="F3570" s="213" t="s">
        <v>1064</v>
      </c>
      <c r="G3570" s="231"/>
      <c r="H3570" s="72" t="s">
        <v>47</v>
      </c>
      <c r="I3570" s="223"/>
      <c r="J3570" s="73"/>
      <c r="K3570" s="73"/>
      <c r="L3570" s="73"/>
      <c r="M3570" s="74"/>
      <c r="N3570" s="247"/>
      <c r="O3570" s="306"/>
      <c r="P3570" s="105"/>
      <c r="Q3570" s="75"/>
      <c r="R3570" s="75"/>
      <c r="S3570" s="75"/>
      <c r="T3570" s="75"/>
      <c r="U3570" s="75"/>
      <c r="V3570" s="75"/>
      <c r="W3570" s="75"/>
      <c r="X3570" s="75"/>
      <c r="Y3570" s="76">
        <f>IF(ISNUMBER(VLOOKUP(Y3572,P$7:W$7,MATCH(Y3572,P$7:W$7))),VLOOKUP(Y3572,P$7:W$7,MATCH(Y3572,P$7:W$7)),IF(N3574=0,"No Data",IF(Y3572&gt;0,"&lt;100",0)))</f>
        <v>10000</v>
      </c>
      <c r="Z3570" s="77">
        <f>IF(ISNUMBER(VLOOKUP(Z3574,P$7:W$7,MATCH(Z3574,P$7:W$7))),VLOOKUP(Z3574,P$7:W$7,MATCH(Z3574,P$7:W$7)),IF(N3574=0,"No Data",IF(Z3574&gt;0,"&lt;100",0)))</f>
        <v>10000</v>
      </c>
      <c r="AA3570" s="106">
        <f>IF(ISNUMBER(Z3570),Z3570,0)</f>
        <v>10000</v>
      </c>
      <c r="AB3570" s="75"/>
      <c r="AC3570" s="75"/>
      <c r="AD3570" s="75"/>
      <c r="AE3570" s="75"/>
      <c r="AF3570" s="75"/>
      <c r="AG3570" s="75"/>
      <c r="AH3570" s="75"/>
      <c r="AI3570" s="75"/>
      <c r="AJ3570" s="76">
        <f>IF(ISNUMBER(VLOOKUP(AJ3572,AB$7:AH$7,MATCH(AJ3572,AB$7:AH$7))),VLOOKUP(AJ3572,AB$7:AH$7,MATCH(AJ3572,AB$7:AH$7)),IF(N3574=0,"No Data",IF(AJ3572&gt;0,"&lt;50",0)))</f>
        <v>0</v>
      </c>
      <c r="AK3570" s="77">
        <f>IF(ISNUMBER(VLOOKUP(AK3574,AB$7:AH$7,MATCH(AK3574,AB$7:AH$7))),VLOOKUP(AK3574,AB$7:AH$7,MATCH(AK3574,AB$7:AH$7)),IF(N3574=0,"No Data",IF(AK3574&gt;0,"&lt;50",0)))</f>
        <v>0</v>
      </c>
      <c r="AL3570" s="106">
        <f>IF(ISNUMBER(AK3570),AK3570,0)</f>
        <v>0</v>
      </c>
      <c r="AM3570" s="75"/>
      <c r="AN3570" s="75"/>
      <c r="AO3570" s="75"/>
      <c r="AP3570" s="75"/>
      <c r="AQ3570" s="75"/>
      <c r="AR3570" s="75"/>
      <c r="AS3570" s="75"/>
      <c r="AT3570" s="75"/>
      <c r="AU3570" s="75"/>
      <c r="AV3570" s="75"/>
      <c r="AW3570" s="76">
        <f>IF(ISNUMBER(VLOOKUP(AW3572,AM$7:AU$7,MATCH(AW3572,AM$7:AU$7))),VLOOKUP(AW3572,AM$7:AU$7,MATCH(AW3572,AM$7:AU$7)),IF(N3574=0,"No Data",IF(AW3572&gt;0,"&lt;10",0)))</f>
        <v>250</v>
      </c>
      <c r="AX3570" s="77">
        <f>IF(ISNUMBER(VLOOKUP(AX3574,AM$7:AU$7,MATCH(AX3574,AM$7:AU$7))),VLOOKUP(AX3574,AM$7:AU$7,MATCH(AX3574,AM$7:AU$7)),IF(N3574=0,"No Data",IF(AX3574&gt;0,"&lt;10",0)))</f>
        <v>250</v>
      </c>
      <c r="AY3570" s="106">
        <f>IF(ISNUMBER(AX3570),AX3570,0)</f>
        <v>250</v>
      </c>
      <c r="AZ3570" s="79"/>
      <c r="BA3570" s="80"/>
      <c r="BB3570" s="71"/>
      <c r="BC3570" s="95"/>
      <c r="BD3570" s="41">
        <v>6</v>
      </c>
      <c r="BE3570" s="52">
        <v>64</v>
      </c>
      <c r="BF3570" s="103">
        <v>6411</v>
      </c>
      <c r="BG3570" s="276" t="s">
        <v>47</v>
      </c>
    </row>
    <row r="3571" spans="1:59" s="63" customFormat="1" ht="12.75" x14ac:dyDescent="0.2">
      <c r="A3571" s="196">
        <v>6</v>
      </c>
      <c r="B3571" s="197" t="s">
        <v>1027</v>
      </c>
      <c r="C3571" s="208">
        <v>64</v>
      </c>
      <c r="D3571" s="209" t="s">
        <v>1063</v>
      </c>
      <c r="E3571" s="212">
        <v>6411</v>
      </c>
      <c r="F3571" s="213" t="s">
        <v>1064</v>
      </c>
      <c r="G3571" s="231"/>
      <c r="H3571" s="81" t="s">
        <v>48</v>
      </c>
      <c r="I3571" s="223"/>
      <c r="J3571" s="73"/>
      <c r="K3571" s="73"/>
      <c r="L3571" s="73"/>
      <c r="M3571" s="74"/>
      <c r="N3571" s="247"/>
      <c r="O3571" s="306"/>
      <c r="P3571" s="105"/>
      <c r="Q3571" s="75"/>
      <c r="R3571" s="75"/>
      <c r="S3571" s="75"/>
      <c r="T3571" s="75"/>
      <c r="U3571" s="75"/>
      <c r="V3571" s="75"/>
      <c r="W3571" s="75"/>
      <c r="X3571" s="75"/>
      <c r="Y3571" s="82">
        <f>MIN(X3575:X3581)</f>
        <v>100</v>
      </c>
      <c r="Z3571" s="83"/>
      <c r="AA3571" s="83"/>
      <c r="AB3571" s="75"/>
      <c r="AC3571" s="75"/>
      <c r="AD3571" s="75"/>
      <c r="AE3571" s="75"/>
      <c r="AF3571" s="75"/>
      <c r="AG3571" s="75"/>
      <c r="AH3571" s="75"/>
      <c r="AI3571" s="75"/>
      <c r="AJ3571" s="82">
        <f>MIN(AI3575:AI3581)</f>
        <v>0</v>
      </c>
      <c r="AK3571" s="83"/>
      <c r="AL3571" s="83"/>
      <c r="AM3571" s="75"/>
      <c r="AN3571" s="75"/>
      <c r="AO3571" s="75"/>
      <c r="AP3571" s="75"/>
      <c r="AQ3571" s="75"/>
      <c r="AR3571" s="75"/>
      <c r="AS3571" s="75"/>
      <c r="AT3571" s="75"/>
      <c r="AU3571" s="75"/>
      <c r="AV3571" s="75"/>
      <c r="AW3571" s="82">
        <f>MIN(AV3575:AV3581)</f>
        <v>100</v>
      </c>
      <c r="AX3571" s="83"/>
      <c r="AY3571" s="83"/>
      <c r="AZ3571" s="79"/>
      <c r="BA3571" s="80"/>
      <c r="BB3571" s="71"/>
      <c r="BC3571" s="95"/>
      <c r="BD3571" s="41">
        <v>6</v>
      </c>
      <c r="BE3571" s="52">
        <v>64</v>
      </c>
      <c r="BF3571" s="103">
        <v>6411</v>
      </c>
      <c r="BG3571" s="278" t="s">
        <v>48</v>
      </c>
    </row>
    <row r="3572" spans="1:59" s="63" customFormat="1" ht="12.75" x14ac:dyDescent="0.2">
      <c r="A3572" s="196">
        <v>6</v>
      </c>
      <c r="B3572" s="197" t="s">
        <v>1027</v>
      </c>
      <c r="C3572" s="208">
        <v>64</v>
      </c>
      <c r="D3572" s="209" t="s">
        <v>1063</v>
      </c>
      <c r="E3572" s="212">
        <v>6411</v>
      </c>
      <c r="F3572" s="213" t="s">
        <v>1064</v>
      </c>
      <c r="G3572" s="231"/>
      <c r="H3572" s="81" t="s">
        <v>49</v>
      </c>
      <c r="I3572" s="223"/>
      <c r="J3572" s="73"/>
      <c r="K3572" s="73"/>
      <c r="L3572" s="73"/>
      <c r="M3572" s="74"/>
      <c r="N3572" s="247"/>
      <c r="O3572" s="306"/>
      <c r="P3572" s="105"/>
      <c r="Q3572" s="75"/>
      <c r="R3572" s="75"/>
      <c r="S3572" s="75"/>
      <c r="T3572" s="75"/>
      <c r="U3572" s="75"/>
      <c r="V3572" s="75"/>
      <c r="W3572" s="75"/>
      <c r="X3572" s="75"/>
      <c r="Y3572" s="84">
        <f>IF(ISNUMBER(AVERAGE(X3575:X3581)),AVERAGE(X3575:X3581),0)</f>
        <v>18585.714285714286</v>
      </c>
      <c r="Z3572" s="83"/>
      <c r="AA3572" s="83"/>
      <c r="AB3572" s="75"/>
      <c r="AC3572" s="75"/>
      <c r="AD3572" s="75"/>
      <c r="AE3572" s="75"/>
      <c r="AF3572" s="75"/>
      <c r="AG3572" s="75"/>
      <c r="AH3572" s="75"/>
      <c r="AI3572" s="75"/>
      <c r="AJ3572" s="84">
        <f>IF(ISNUMBER(AVERAGE(AI3575:AI3581)),AVERAGE(AI3575:AI3581),0)</f>
        <v>0</v>
      </c>
      <c r="AK3572" s="83"/>
      <c r="AL3572" s="83"/>
      <c r="AM3572" s="75"/>
      <c r="AN3572" s="75"/>
      <c r="AO3572" s="75"/>
      <c r="AP3572" s="75"/>
      <c r="AQ3572" s="75"/>
      <c r="AR3572" s="75"/>
      <c r="AS3572" s="75"/>
      <c r="AT3572" s="75"/>
      <c r="AU3572" s="75"/>
      <c r="AV3572" s="75"/>
      <c r="AW3572" s="84">
        <f>IF(ISNUMBER(AVERAGE(AV3575:AV3581)),AVERAGE(AV3575:AV3581),0)</f>
        <v>442.85714285714283</v>
      </c>
      <c r="AX3572" s="83"/>
      <c r="AY3572" s="83"/>
      <c r="AZ3572" s="79"/>
      <c r="BA3572" s="80"/>
      <c r="BB3572" s="71"/>
      <c r="BC3572" s="95"/>
      <c r="BD3572" s="41">
        <v>6</v>
      </c>
      <c r="BE3572" s="52">
        <v>64</v>
      </c>
      <c r="BF3572" s="103">
        <v>6411</v>
      </c>
      <c r="BG3572" s="278" t="s">
        <v>49</v>
      </c>
    </row>
    <row r="3573" spans="1:59" s="63" customFormat="1" ht="12.75" x14ac:dyDescent="0.2">
      <c r="A3573" s="196">
        <v>6</v>
      </c>
      <c r="B3573" s="197" t="s">
        <v>1027</v>
      </c>
      <c r="C3573" s="208">
        <v>64</v>
      </c>
      <c r="D3573" s="209" t="s">
        <v>1063</v>
      </c>
      <c r="E3573" s="212">
        <v>6411</v>
      </c>
      <c r="F3573" s="213" t="s">
        <v>1064</v>
      </c>
      <c r="G3573" s="231"/>
      <c r="H3573" s="81" t="s">
        <v>50</v>
      </c>
      <c r="I3573" s="223"/>
      <c r="J3573" s="73"/>
      <c r="K3573" s="73"/>
      <c r="L3573" s="73"/>
      <c r="M3573" s="74"/>
      <c r="N3573" s="247"/>
      <c r="O3573" s="306"/>
      <c r="P3573" s="105"/>
      <c r="Q3573" s="75"/>
      <c r="R3573" s="75"/>
      <c r="S3573" s="75"/>
      <c r="T3573" s="75"/>
      <c r="U3573" s="75"/>
      <c r="V3573" s="75"/>
      <c r="W3573" s="75"/>
      <c r="X3573" s="75"/>
      <c r="Y3573" s="84">
        <f>MAX(X3575:X3581)</f>
        <v>25000</v>
      </c>
      <c r="Z3573" s="83"/>
      <c r="AA3573" s="83"/>
      <c r="AB3573" s="75"/>
      <c r="AC3573" s="75"/>
      <c r="AD3573" s="75"/>
      <c r="AE3573" s="75"/>
      <c r="AF3573" s="75"/>
      <c r="AG3573" s="75"/>
      <c r="AH3573" s="75"/>
      <c r="AI3573" s="75"/>
      <c r="AJ3573" s="84">
        <f>MAX(AI3575:AI3581)</f>
        <v>0</v>
      </c>
      <c r="AK3573" s="83"/>
      <c r="AL3573" s="83"/>
      <c r="AM3573" s="75"/>
      <c r="AN3573" s="75"/>
      <c r="AO3573" s="75"/>
      <c r="AP3573" s="75"/>
      <c r="AQ3573" s="75"/>
      <c r="AR3573" s="75"/>
      <c r="AS3573" s="75"/>
      <c r="AT3573" s="75"/>
      <c r="AU3573" s="75"/>
      <c r="AV3573" s="75"/>
      <c r="AW3573" s="84">
        <f>MAX(AV3575:AV3581)</f>
        <v>2500</v>
      </c>
      <c r="AX3573" s="83"/>
      <c r="AY3573" s="83"/>
      <c r="AZ3573" s="79"/>
      <c r="BA3573" s="80"/>
      <c r="BB3573" s="71"/>
      <c r="BC3573" s="95"/>
      <c r="BD3573" s="41">
        <v>6</v>
      </c>
      <c r="BE3573" s="52">
        <v>64</v>
      </c>
      <c r="BF3573" s="103">
        <v>6411</v>
      </c>
      <c r="BG3573" s="278" t="s">
        <v>50</v>
      </c>
    </row>
    <row r="3574" spans="1:59" s="63" customFormat="1" ht="12.75" x14ac:dyDescent="0.2">
      <c r="A3574" s="196">
        <v>6</v>
      </c>
      <c r="B3574" s="197" t="s">
        <v>1027</v>
      </c>
      <c r="C3574" s="208">
        <v>64</v>
      </c>
      <c r="D3574" s="209" t="s">
        <v>1063</v>
      </c>
      <c r="E3574" s="212">
        <v>6411</v>
      </c>
      <c r="F3574" s="213" t="s">
        <v>1064</v>
      </c>
      <c r="G3574" s="231"/>
      <c r="H3574" s="85" t="s">
        <v>51</v>
      </c>
      <c r="I3574" s="223"/>
      <c r="J3574" s="73"/>
      <c r="K3574" s="73"/>
      <c r="L3574" s="73"/>
      <c r="M3574" s="74"/>
      <c r="N3574" s="248">
        <f>SUM(N3575:N3581)</f>
        <v>7</v>
      </c>
      <c r="O3574" s="293">
        <f>SUM(O3575:O3581)</f>
        <v>0.99999999999999978</v>
      </c>
      <c r="P3574" s="292"/>
      <c r="Q3574" s="87"/>
      <c r="R3574" s="87"/>
      <c r="S3574" s="87"/>
      <c r="T3574" s="87"/>
      <c r="U3574" s="87"/>
      <c r="V3574" s="87"/>
      <c r="W3574" s="87"/>
      <c r="X3574" s="87"/>
      <c r="Y3574" s="88"/>
      <c r="Z3574" s="119">
        <f>SUM(Z3575:Z3581)</f>
        <v>18585.714285714283</v>
      </c>
      <c r="AA3574" s="120"/>
      <c r="AB3574" s="111"/>
      <c r="AC3574" s="111"/>
      <c r="AD3574" s="111"/>
      <c r="AE3574" s="111"/>
      <c r="AF3574" s="111"/>
      <c r="AG3574" s="111"/>
      <c r="AH3574" s="111"/>
      <c r="AI3574" s="111"/>
      <c r="AJ3574" s="120"/>
      <c r="AK3574" s="119">
        <f>SUM(AK3575:AK3581)</f>
        <v>0</v>
      </c>
      <c r="AL3574" s="120"/>
      <c r="AM3574" s="111"/>
      <c r="AN3574" s="111"/>
      <c r="AO3574" s="111"/>
      <c r="AP3574" s="111"/>
      <c r="AQ3574" s="111"/>
      <c r="AR3574" s="111"/>
      <c r="AS3574" s="111"/>
      <c r="AT3574" s="111"/>
      <c r="AU3574" s="111"/>
      <c r="AV3574" s="111"/>
      <c r="AW3574" s="120"/>
      <c r="AX3574" s="119">
        <f>SUM(AX3575:AX3581)</f>
        <v>442.85714285714283</v>
      </c>
      <c r="AY3574" s="88"/>
      <c r="AZ3574" s="79"/>
      <c r="BA3574" s="80"/>
      <c r="BB3574" s="71"/>
      <c r="BC3574" s="95"/>
      <c r="BD3574" s="41">
        <v>6</v>
      </c>
      <c r="BE3574" s="52">
        <v>64</v>
      </c>
      <c r="BF3574" s="103">
        <v>6411</v>
      </c>
      <c r="BG3574" s="279" t="s">
        <v>51</v>
      </c>
    </row>
    <row r="3575" spans="1:59" s="63" customFormat="1" ht="12.75" x14ac:dyDescent="0.2">
      <c r="A3575" s="196">
        <v>6</v>
      </c>
      <c r="B3575" s="197" t="s">
        <v>1027</v>
      </c>
      <c r="C3575" s="208">
        <v>64</v>
      </c>
      <c r="D3575" s="209" t="s">
        <v>1063</v>
      </c>
      <c r="E3575" s="212">
        <v>6411</v>
      </c>
      <c r="F3575" s="213" t="s">
        <v>1064</v>
      </c>
      <c r="G3575" s="231"/>
      <c r="H3575" s="89" t="s">
        <v>52</v>
      </c>
      <c r="I3575" s="90" t="s">
        <v>597</v>
      </c>
      <c r="J3575" s="90"/>
      <c r="K3575" s="90" t="s">
        <v>73</v>
      </c>
      <c r="L3575" s="90" t="s">
        <v>69</v>
      </c>
      <c r="M3575" s="91"/>
      <c r="N3575" s="312">
        <v>1</v>
      </c>
      <c r="O3575" s="313">
        <f>N3575/N$3574</f>
        <v>0.14285714285714285</v>
      </c>
      <c r="P3575" s="104"/>
      <c r="Q3575" s="92"/>
      <c r="R3575" s="92"/>
      <c r="S3575" s="92"/>
      <c r="T3575" s="92"/>
      <c r="U3575" s="92"/>
      <c r="V3575" s="92"/>
      <c r="W3575" s="92">
        <v>1</v>
      </c>
      <c r="X3575" s="109">
        <f t="shared" ref="X3575:X3581" si="592">P3575*P$7+Q3575*Q$7+R3575*R$7+S3575*S$7+T3575*T$7+U3575*U$7+V3575*V$7+W3575*W$7</f>
        <v>25000</v>
      </c>
      <c r="Y3575" s="83"/>
      <c r="Z3575" s="110">
        <f t="shared" ref="Z3575:Z3581" si="593">X3575*$O3575</f>
        <v>3571.4285714285711</v>
      </c>
      <c r="AA3575" s="111"/>
      <c r="AB3575" s="92"/>
      <c r="AC3575" s="92"/>
      <c r="AD3575" s="92"/>
      <c r="AE3575" s="92"/>
      <c r="AF3575" s="92"/>
      <c r="AG3575" s="92"/>
      <c r="AH3575" s="92"/>
      <c r="AI3575" s="109">
        <f t="shared" ref="AI3575:AI3581" si="594">AB3575*AB$7+AC3575*AC$7+AD3575*AD$7+AE3575*AE$7+AF3575*AF$7+AG3575*AG$7+AH3575*AH$7</f>
        <v>0</v>
      </c>
      <c r="AJ3575" s="83"/>
      <c r="AK3575" s="110">
        <f t="shared" ref="AK3575:AK3581" si="595">AI3575*$O3575</f>
        <v>0</v>
      </c>
      <c r="AL3575" s="111"/>
      <c r="AM3575" s="92"/>
      <c r="AN3575" s="92"/>
      <c r="AO3575" s="92"/>
      <c r="AP3575" s="92">
        <v>1</v>
      </c>
      <c r="AQ3575" s="92"/>
      <c r="AR3575" s="92"/>
      <c r="AS3575" s="92"/>
      <c r="AT3575" s="92"/>
      <c r="AU3575" s="92"/>
      <c r="AV3575" s="109">
        <f t="shared" ref="AV3575:AV3581" si="596">AM3575*AM$7+AN3575*AN$7+AO3575*AO$7+AP3575*AP$7+AQ3575*AQ$7+AR3575*AR$7+AS3575*AS$7+AT3575*AT$7+AU3575*AU$7</f>
        <v>100</v>
      </c>
      <c r="AW3575" s="75"/>
      <c r="AX3575" s="110">
        <f t="shared" ref="AX3575:AX3581" si="597">AV3575*$O3575</f>
        <v>14.285714285714285</v>
      </c>
      <c r="AY3575" s="111"/>
      <c r="AZ3575" s="93"/>
      <c r="BA3575" s="94" t="s">
        <v>131</v>
      </c>
      <c r="BB3575" s="71"/>
      <c r="BC3575" s="95"/>
      <c r="BD3575" s="41">
        <v>6</v>
      </c>
      <c r="BE3575" s="52">
        <v>64</v>
      </c>
      <c r="BF3575" s="103">
        <v>6411</v>
      </c>
      <c r="BG3575" s="280" t="s">
        <v>52</v>
      </c>
    </row>
    <row r="3576" spans="1:59" s="63" customFormat="1" ht="12.75" x14ac:dyDescent="0.2">
      <c r="A3576" s="196">
        <v>6</v>
      </c>
      <c r="B3576" s="197" t="s">
        <v>1027</v>
      </c>
      <c r="C3576" s="208">
        <v>64</v>
      </c>
      <c r="D3576" s="209" t="s">
        <v>1063</v>
      </c>
      <c r="E3576" s="212">
        <v>6411</v>
      </c>
      <c r="F3576" s="213" t="s">
        <v>1064</v>
      </c>
      <c r="G3576" s="231"/>
      <c r="H3576" s="89"/>
      <c r="I3576" s="90" t="s">
        <v>1065</v>
      </c>
      <c r="J3576" s="90"/>
      <c r="K3576" s="90" t="s">
        <v>1066</v>
      </c>
      <c r="L3576" s="90"/>
      <c r="M3576" s="91"/>
      <c r="N3576" s="312">
        <v>1</v>
      </c>
      <c r="O3576" s="313">
        <f t="shared" ref="O3576:O3581" si="598">N3576/N$3574</f>
        <v>0.14285714285714285</v>
      </c>
      <c r="P3576" s="104"/>
      <c r="Q3576" s="92"/>
      <c r="R3576" s="92"/>
      <c r="S3576" s="92"/>
      <c r="T3576" s="92"/>
      <c r="U3576" s="92"/>
      <c r="V3576" s="92"/>
      <c r="W3576" s="92">
        <v>1</v>
      </c>
      <c r="X3576" s="109">
        <f t="shared" si="592"/>
        <v>25000</v>
      </c>
      <c r="Y3576" s="83"/>
      <c r="Z3576" s="110">
        <f t="shared" si="593"/>
        <v>3571.4285714285711</v>
      </c>
      <c r="AA3576" s="111"/>
      <c r="AB3576" s="92"/>
      <c r="AC3576" s="92"/>
      <c r="AD3576" s="92"/>
      <c r="AE3576" s="92"/>
      <c r="AF3576" s="92"/>
      <c r="AG3576" s="92"/>
      <c r="AH3576" s="92"/>
      <c r="AI3576" s="109">
        <f t="shared" si="594"/>
        <v>0</v>
      </c>
      <c r="AJ3576" s="83"/>
      <c r="AK3576" s="110">
        <f t="shared" si="595"/>
        <v>0</v>
      </c>
      <c r="AL3576" s="111"/>
      <c r="AM3576" s="92"/>
      <c r="AN3576" s="92"/>
      <c r="AO3576" s="92"/>
      <c r="AP3576" s="92">
        <v>1</v>
      </c>
      <c r="AQ3576" s="92"/>
      <c r="AR3576" s="92"/>
      <c r="AS3576" s="92"/>
      <c r="AT3576" s="92"/>
      <c r="AU3576" s="92"/>
      <c r="AV3576" s="109">
        <f t="shared" si="596"/>
        <v>100</v>
      </c>
      <c r="AW3576" s="75"/>
      <c r="AX3576" s="110">
        <f t="shared" si="597"/>
        <v>14.285714285714285</v>
      </c>
      <c r="AY3576" s="111"/>
      <c r="AZ3576" s="93"/>
      <c r="BA3576" s="94" t="s">
        <v>131</v>
      </c>
      <c r="BB3576" s="71"/>
      <c r="BC3576" s="95"/>
      <c r="BD3576" s="41">
        <v>6</v>
      </c>
      <c r="BE3576" s="52">
        <v>64</v>
      </c>
      <c r="BF3576" s="103">
        <v>6411</v>
      </c>
      <c r="BG3576" s="280" t="s">
        <v>52</v>
      </c>
    </row>
    <row r="3577" spans="1:59" s="63" customFormat="1" ht="12.75" x14ac:dyDescent="0.2">
      <c r="A3577" s="196">
        <v>6</v>
      </c>
      <c r="B3577" s="197" t="s">
        <v>1027</v>
      </c>
      <c r="C3577" s="208">
        <v>64</v>
      </c>
      <c r="D3577" s="209" t="s">
        <v>1063</v>
      </c>
      <c r="E3577" s="212">
        <v>6411</v>
      </c>
      <c r="F3577" s="213" t="s">
        <v>1064</v>
      </c>
      <c r="G3577" s="231"/>
      <c r="H3577" s="89"/>
      <c r="I3577" s="90" t="s">
        <v>1067</v>
      </c>
      <c r="J3577" s="90"/>
      <c r="K3577" s="90" t="s">
        <v>73</v>
      </c>
      <c r="L3577" s="90" t="s">
        <v>69</v>
      </c>
      <c r="M3577" s="91"/>
      <c r="N3577" s="312">
        <v>1</v>
      </c>
      <c r="O3577" s="313">
        <f t="shared" si="598"/>
        <v>0.14285714285714285</v>
      </c>
      <c r="P3577" s="104"/>
      <c r="Q3577" s="92"/>
      <c r="R3577" s="92"/>
      <c r="S3577" s="92"/>
      <c r="T3577" s="92"/>
      <c r="U3577" s="92"/>
      <c r="V3577" s="92"/>
      <c r="W3577" s="92">
        <v>1</v>
      </c>
      <c r="X3577" s="109">
        <f t="shared" si="592"/>
        <v>25000</v>
      </c>
      <c r="Y3577" s="83"/>
      <c r="Z3577" s="110">
        <f t="shared" si="593"/>
        <v>3571.4285714285711</v>
      </c>
      <c r="AA3577" s="111"/>
      <c r="AB3577" s="92"/>
      <c r="AC3577" s="92"/>
      <c r="AD3577" s="92"/>
      <c r="AE3577" s="92"/>
      <c r="AF3577" s="92"/>
      <c r="AG3577" s="92"/>
      <c r="AH3577" s="92"/>
      <c r="AI3577" s="109">
        <f t="shared" si="594"/>
        <v>0</v>
      </c>
      <c r="AJ3577" s="83"/>
      <c r="AK3577" s="110">
        <f t="shared" si="595"/>
        <v>0</v>
      </c>
      <c r="AL3577" s="111"/>
      <c r="AM3577" s="92"/>
      <c r="AN3577" s="92"/>
      <c r="AO3577" s="92"/>
      <c r="AP3577" s="92">
        <v>1</v>
      </c>
      <c r="AQ3577" s="92"/>
      <c r="AR3577" s="92"/>
      <c r="AS3577" s="92"/>
      <c r="AT3577" s="92"/>
      <c r="AU3577" s="92"/>
      <c r="AV3577" s="109">
        <f t="shared" si="596"/>
        <v>100</v>
      </c>
      <c r="AW3577" s="75"/>
      <c r="AX3577" s="110">
        <f t="shared" si="597"/>
        <v>14.285714285714285</v>
      </c>
      <c r="AY3577" s="111"/>
      <c r="AZ3577" s="93"/>
      <c r="BA3577" s="94" t="s">
        <v>131</v>
      </c>
      <c r="BB3577" s="71"/>
      <c r="BC3577" s="95"/>
      <c r="BD3577" s="41">
        <v>6</v>
      </c>
      <c r="BE3577" s="52">
        <v>64</v>
      </c>
      <c r="BF3577" s="103">
        <v>6411</v>
      </c>
      <c r="BG3577" s="280" t="s">
        <v>52</v>
      </c>
    </row>
    <row r="3578" spans="1:59" s="63" customFormat="1" ht="12.75" x14ac:dyDescent="0.2">
      <c r="A3578" s="196">
        <v>6</v>
      </c>
      <c r="B3578" s="197" t="s">
        <v>1027</v>
      </c>
      <c r="C3578" s="208">
        <v>64</v>
      </c>
      <c r="D3578" s="209" t="s">
        <v>1063</v>
      </c>
      <c r="E3578" s="212">
        <v>6411</v>
      </c>
      <c r="F3578" s="213" t="s">
        <v>1064</v>
      </c>
      <c r="G3578" s="231"/>
      <c r="H3578" s="89"/>
      <c r="I3578" s="90" t="s">
        <v>1068</v>
      </c>
      <c r="J3578" s="90"/>
      <c r="K3578" s="90" t="s">
        <v>73</v>
      </c>
      <c r="L3578" s="90" t="s">
        <v>69</v>
      </c>
      <c r="M3578" s="91"/>
      <c r="N3578" s="312">
        <v>1</v>
      </c>
      <c r="O3578" s="313">
        <f t="shared" si="598"/>
        <v>0.14285714285714285</v>
      </c>
      <c r="P3578" s="104"/>
      <c r="Q3578" s="92"/>
      <c r="R3578" s="92"/>
      <c r="S3578" s="92"/>
      <c r="T3578" s="92"/>
      <c r="U3578" s="92"/>
      <c r="V3578" s="92"/>
      <c r="W3578" s="92">
        <v>1</v>
      </c>
      <c r="X3578" s="109">
        <f t="shared" si="592"/>
        <v>25000</v>
      </c>
      <c r="Y3578" s="83"/>
      <c r="Z3578" s="110">
        <f t="shared" si="593"/>
        <v>3571.4285714285711</v>
      </c>
      <c r="AA3578" s="111"/>
      <c r="AB3578" s="92"/>
      <c r="AC3578" s="92"/>
      <c r="AD3578" s="92"/>
      <c r="AE3578" s="92"/>
      <c r="AF3578" s="92"/>
      <c r="AG3578" s="92"/>
      <c r="AH3578" s="92"/>
      <c r="AI3578" s="109">
        <f t="shared" si="594"/>
        <v>0</v>
      </c>
      <c r="AJ3578" s="83"/>
      <c r="AK3578" s="110">
        <f t="shared" si="595"/>
        <v>0</v>
      </c>
      <c r="AL3578" s="111"/>
      <c r="AM3578" s="92"/>
      <c r="AN3578" s="92"/>
      <c r="AO3578" s="92"/>
      <c r="AP3578" s="92">
        <v>1</v>
      </c>
      <c r="AQ3578" s="92"/>
      <c r="AR3578" s="92"/>
      <c r="AS3578" s="92"/>
      <c r="AT3578" s="92"/>
      <c r="AU3578" s="92"/>
      <c r="AV3578" s="109">
        <f t="shared" si="596"/>
        <v>100</v>
      </c>
      <c r="AW3578" s="75"/>
      <c r="AX3578" s="110">
        <f t="shared" si="597"/>
        <v>14.285714285714285</v>
      </c>
      <c r="AY3578" s="111"/>
      <c r="AZ3578" s="93"/>
      <c r="BA3578" s="94" t="s">
        <v>131</v>
      </c>
      <c r="BB3578" s="71"/>
      <c r="BC3578" s="95"/>
      <c r="BD3578" s="41">
        <v>6</v>
      </c>
      <c r="BE3578" s="52">
        <v>64</v>
      </c>
      <c r="BF3578" s="103">
        <v>6411</v>
      </c>
      <c r="BG3578" s="280" t="s">
        <v>52</v>
      </c>
    </row>
    <row r="3579" spans="1:59" s="63" customFormat="1" ht="12.75" x14ac:dyDescent="0.2">
      <c r="A3579" s="196">
        <v>6</v>
      </c>
      <c r="B3579" s="197" t="s">
        <v>1027</v>
      </c>
      <c r="C3579" s="208">
        <v>64</v>
      </c>
      <c r="D3579" s="209" t="s">
        <v>1063</v>
      </c>
      <c r="E3579" s="212">
        <v>6411</v>
      </c>
      <c r="F3579" s="213" t="s">
        <v>1064</v>
      </c>
      <c r="G3579" s="231"/>
      <c r="H3579" s="89"/>
      <c r="I3579" s="90" t="s">
        <v>1069</v>
      </c>
      <c r="J3579" s="90"/>
      <c r="K3579" s="90" t="s">
        <v>90</v>
      </c>
      <c r="L3579" s="90" t="s">
        <v>1070</v>
      </c>
      <c r="M3579" s="91"/>
      <c r="N3579" s="312">
        <v>1</v>
      </c>
      <c r="O3579" s="313">
        <f t="shared" si="598"/>
        <v>0.14285714285714285</v>
      </c>
      <c r="P3579" s="104"/>
      <c r="Q3579" s="92"/>
      <c r="R3579" s="92"/>
      <c r="S3579" s="92"/>
      <c r="T3579" s="92"/>
      <c r="U3579" s="92">
        <v>1</v>
      </c>
      <c r="V3579" s="92"/>
      <c r="W3579" s="92"/>
      <c r="X3579" s="109">
        <f t="shared" si="592"/>
        <v>5000</v>
      </c>
      <c r="Y3579" s="83"/>
      <c r="Z3579" s="110">
        <f t="shared" si="593"/>
        <v>714.28571428571422</v>
      </c>
      <c r="AA3579" s="111"/>
      <c r="AB3579" s="92"/>
      <c r="AC3579" s="92"/>
      <c r="AD3579" s="92"/>
      <c r="AE3579" s="92"/>
      <c r="AF3579" s="92"/>
      <c r="AG3579" s="92"/>
      <c r="AH3579" s="92"/>
      <c r="AI3579" s="109">
        <f t="shared" si="594"/>
        <v>0</v>
      </c>
      <c r="AJ3579" s="83"/>
      <c r="AK3579" s="110">
        <f t="shared" si="595"/>
        <v>0</v>
      </c>
      <c r="AL3579" s="111"/>
      <c r="AM3579" s="92"/>
      <c r="AN3579" s="92"/>
      <c r="AO3579" s="92"/>
      <c r="AP3579" s="92">
        <v>1</v>
      </c>
      <c r="AQ3579" s="92"/>
      <c r="AR3579" s="92"/>
      <c r="AS3579" s="92"/>
      <c r="AT3579" s="92"/>
      <c r="AU3579" s="92"/>
      <c r="AV3579" s="109">
        <f t="shared" si="596"/>
        <v>100</v>
      </c>
      <c r="AW3579" s="75"/>
      <c r="AX3579" s="110">
        <f t="shared" si="597"/>
        <v>14.285714285714285</v>
      </c>
      <c r="AY3579" s="111"/>
      <c r="AZ3579" s="93"/>
      <c r="BA3579" s="94" t="s">
        <v>131</v>
      </c>
      <c r="BB3579" s="71"/>
      <c r="BC3579" s="95"/>
      <c r="BD3579" s="41">
        <v>6</v>
      </c>
      <c r="BE3579" s="52">
        <v>64</v>
      </c>
      <c r="BF3579" s="103">
        <v>6411</v>
      </c>
      <c r="BG3579" s="280" t="s">
        <v>52</v>
      </c>
    </row>
    <row r="3580" spans="1:59" s="63" customFormat="1" ht="12.75" x14ac:dyDescent="0.2">
      <c r="A3580" s="196">
        <v>6</v>
      </c>
      <c r="B3580" s="197" t="s">
        <v>1027</v>
      </c>
      <c r="C3580" s="208">
        <v>64</v>
      </c>
      <c r="D3580" s="209" t="s">
        <v>1063</v>
      </c>
      <c r="E3580" s="212">
        <v>6411</v>
      </c>
      <c r="F3580" s="213" t="s">
        <v>1064</v>
      </c>
      <c r="G3580" s="231"/>
      <c r="H3580" s="89"/>
      <c r="I3580" s="90" t="s">
        <v>956</v>
      </c>
      <c r="J3580" s="90"/>
      <c r="K3580" s="90" t="s">
        <v>64</v>
      </c>
      <c r="L3580" s="90" t="s">
        <v>119</v>
      </c>
      <c r="M3580" s="91"/>
      <c r="N3580" s="312">
        <v>1</v>
      </c>
      <c r="O3580" s="313">
        <f t="shared" si="598"/>
        <v>0.14285714285714285</v>
      </c>
      <c r="P3580" s="104">
        <v>1</v>
      </c>
      <c r="Q3580" s="92"/>
      <c r="R3580" s="92"/>
      <c r="S3580" s="92"/>
      <c r="T3580" s="92"/>
      <c r="U3580" s="92"/>
      <c r="V3580" s="92"/>
      <c r="W3580" s="92"/>
      <c r="X3580" s="109">
        <f t="shared" si="592"/>
        <v>100</v>
      </c>
      <c r="Y3580" s="83"/>
      <c r="Z3580" s="110">
        <f t="shared" si="593"/>
        <v>14.285714285714285</v>
      </c>
      <c r="AA3580" s="111"/>
      <c r="AB3580" s="92"/>
      <c r="AC3580" s="92"/>
      <c r="AD3580" s="92"/>
      <c r="AE3580" s="92"/>
      <c r="AF3580" s="92"/>
      <c r="AG3580" s="92"/>
      <c r="AH3580" s="92"/>
      <c r="AI3580" s="109">
        <f t="shared" si="594"/>
        <v>0</v>
      </c>
      <c r="AJ3580" s="83"/>
      <c r="AK3580" s="110">
        <f t="shared" si="595"/>
        <v>0</v>
      </c>
      <c r="AL3580" s="111"/>
      <c r="AM3580" s="92"/>
      <c r="AN3580" s="92"/>
      <c r="AO3580" s="92"/>
      <c r="AP3580" s="92"/>
      <c r="AQ3580" s="92"/>
      <c r="AR3580" s="92"/>
      <c r="AS3580" s="92"/>
      <c r="AT3580" s="92">
        <v>1</v>
      </c>
      <c r="AU3580" s="92"/>
      <c r="AV3580" s="109">
        <f t="shared" si="596"/>
        <v>2500</v>
      </c>
      <c r="AW3580" s="75"/>
      <c r="AX3580" s="110">
        <f t="shared" si="597"/>
        <v>357.14285714285711</v>
      </c>
      <c r="AY3580" s="111"/>
      <c r="AZ3580" s="93"/>
      <c r="BA3580" s="94" t="s">
        <v>131</v>
      </c>
      <c r="BB3580" s="71"/>
      <c r="BC3580" s="95"/>
      <c r="BD3580" s="41">
        <v>6</v>
      </c>
      <c r="BE3580" s="52">
        <v>64</v>
      </c>
      <c r="BF3580" s="103">
        <v>6411</v>
      </c>
      <c r="BG3580" s="280" t="s">
        <v>52</v>
      </c>
    </row>
    <row r="3581" spans="1:59" s="63" customFormat="1" ht="12.75" x14ac:dyDescent="0.2">
      <c r="A3581" s="196">
        <v>6</v>
      </c>
      <c r="B3581" s="197" t="s">
        <v>1027</v>
      </c>
      <c r="C3581" s="208">
        <v>64</v>
      </c>
      <c r="D3581" s="209" t="s">
        <v>1063</v>
      </c>
      <c r="E3581" s="212">
        <v>6411</v>
      </c>
      <c r="F3581" s="213" t="s">
        <v>1064</v>
      </c>
      <c r="G3581" s="231"/>
      <c r="H3581" s="89"/>
      <c r="I3581" s="90" t="s">
        <v>1071</v>
      </c>
      <c r="J3581" s="90"/>
      <c r="K3581" s="90" t="s">
        <v>73</v>
      </c>
      <c r="L3581" s="90" t="s">
        <v>69</v>
      </c>
      <c r="M3581" s="91"/>
      <c r="N3581" s="312">
        <v>1</v>
      </c>
      <c r="O3581" s="313">
        <f t="shared" si="598"/>
        <v>0.14285714285714285</v>
      </c>
      <c r="P3581" s="104"/>
      <c r="Q3581" s="92"/>
      <c r="R3581" s="92"/>
      <c r="S3581" s="92"/>
      <c r="T3581" s="92"/>
      <c r="U3581" s="92"/>
      <c r="V3581" s="92"/>
      <c r="W3581" s="92">
        <v>1</v>
      </c>
      <c r="X3581" s="109">
        <f t="shared" si="592"/>
        <v>25000</v>
      </c>
      <c r="Y3581" s="83"/>
      <c r="Z3581" s="110">
        <f t="shared" si="593"/>
        <v>3571.4285714285711</v>
      </c>
      <c r="AA3581" s="111"/>
      <c r="AB3581" s="92"/>
      <c r="AC3581" s="92"/>
      <c r="AD3581" s="92"/>
      <c r="AE3581" s="92"/>
      <c r="AF3581" s="92"/>
      <c r="AG3581" s="92"/>
      <c r="AH3581" s="92"/>
      <c r="AI3581" s="109">
        <f t="shared" si="594"/>
        <v>0</v>
      </c>
      <c r="AJ3581" s="83"/>
      <c r="AK3581" s="110">
        <f t="shared" si="595"/>
        <v>0</v>
      </c>
      <c r="AL3581" s="111"/>
      <c r="AM3581" s="92"/>
      <c r="AN3581" s="92"/>
      <c r="AO3581" s="92"/>
      <c r="AP3581" s="92">
        <v>1</v>
      </c>
      <c r="AQ3581" s="92"/>
      <c r="AR3581" s="92"/>
      <c r="AS3581" s="92"/>
      <c r="AT3581" s="92"/>
      <c r="AU3581" s="92"/>
      <c r="AV3581" s="109">
        <f t="shared" si="596"/>
        <v>100</v>
      </c>
      <c r="AW3581" s="75"/>
      <c r="AX3581" s="110">
        <f t="shared" si="597"/>
        <v>14.285714285714285</v>
      </c>
      <c r="AY3581" s="111"/>
      <c r="AZ3581" s="93"/>
      <c r="BA3581" s="94" t="s">
        <v>131</v>
      </c>
      <c r="BB3581" s="71"/>
      <c r="BC3581" s="95"/>
      <c r="BD3581" s="41">
        <v>6</v>
      </c>
      <c r="BE3581" s="52">
        <v>64</v>
      </c>
      <c r="BF3581" s="103">
        <v>6411</v>
      </c>
      <c r="BG3581" s="280" t="s">
        <v>52</v>
      </c>
    </row>
    <row r="3582" spans="1:59" s="63" customFormat="1" ht="12.75" x14ac:dyDescent="0.2">
      <c r="A3582" s="196">
        <v>6</v>
      </c>
      <c r="B3582" s="197" t="s">
        <v>1027</v>
      </c>
      <c r="C3582" s="208">
        <v>64</v>
      </c>
      <c r="D3582" s="209" t="s">
        <v>1063</v>
      </c>
      <c r="E3582" s="212">
        <v>6411</v>
      </c>
      <c r="F3582" s="213" t="s">
        <v>1064</v>
      </c>
      <c r="G3582" s="231"/>
      <c r="H3582" s="65"/>
      <c r="I3582" s="222"/>
      <c r="J3582" s="66"/>
      <c r="K3582" s="66"/>
      <c r="L3582" s="66"/>
      <c r="M3582" s="64"/>
      <c r="N3582" s="304"/>
      <c r="O3582" s="305"/>
      <c r="P3582" s="127"/>
      <c r="Q3582" s="67"/>
      <c r="R3582" s="67"/>
      <c r="S3582" s="67"/>
      <c r="T3582" s="67"/>
      <c r="U3582" s="67"/>
      <c r="V3582" s="67"/>
      <c r="W3582" s="67"/>
      <c r="X3582" s="67"/>
      <c r="Y3582" s="68"/>
      <c r="Z3582" s="68"/>
      <c r="AA3582" s="68"/>
      <c r="AB3582" s="67"/>
      <c r="AC3582" s="67"/>
      <c r="AD3582" s="67"/>
      <c r="AE3582" s="67"/>
      <c r="AF3582" s="67"/>
      <c r="AG3582" s="67"/>
      <c r="AH3582" s="67"/>
      <c r="AI3582" s="67"/>
      <c r="AJ3582" s="68"/>
      <c r="AK3582" s="68"/>
      <c r="AL3582" s="68"/>
      <c r="AM3582" s="67"/>
      <c r="AN3582" s="67"/>
      <c r="AO3582" s="67"/>
      <c r="AP3582" s="67"/>
      <c r="AQ3582" s="67"/>
      <c r="AR3582" s="67"/>
      <c r="AS3582" s="67"/>
      <c r="AT3582" s="67"/>
      <c r="AU3582" s="67"/>
      <c r="AV3582" s="67"/>
      <c r="AW3582" s="67"/>
      <c r="AX3582" s="68"/>
      <c r="AY3582" s="68"/>
      <c r="AZ3582" s="69"/>
      <c r="BA3582" s="70"/>
      <c r="BB3582" s="71"/>
      <c r="BC3582" s="95"/>
      <c r="BD3582" s="41">
        <v>6</v>
      </c>
      <c r="BE3582" s="52">
        <v>64</v>
      </c>
      <c r="BF3582" s="103">
        <v>6411</v>
      </c>
      <c r="BG3582" s="275"/>
    </row>
    <row r="3583" spans="1:59" s="63" customFormat="1" ht="12.75" x14ac:dyDescent="0.2">
      <c r="A3583" s="196">
        <v>6</v>
      </c>
      <c r="B3583" s="197" t="s">
        <v>1027</v>
      </c>
      <c r="C3583" s="208">
        <v>64</v>
      </c>
      <c r="D3583" s="209" t="s">
        <v>1063</v>
      </c>
      <c r="E3583" s="212">
        <v>6411</v>
      </c>
      <c r="F3583" s="213" t="s">
        <v>1064</v>
      </c>
      <c r="G3583" s="232"/>
      <c r="H3583" s="97"/>
      <c r="I3583" s="224"/>
      <c r="J3583" s="98"/>
      <c r="K3583" s="98"/>
      <c r="L3583" s="98"/>
      <c r="M3583" s="96"/>
      <c r="N3583" s="307"/>
      <c r="O3583" s="246"/>
      <c r="P3583" s="124"/>
      <c r="Q3583" s="99"/>
      <c r="R3583" s="99"/>
      <c r="S3583" s="99"/>
      <c r="T3583" s="99"/>
      <c r="U3583" s="99"/>
      <c r="V3583" s="99"/>
      <c r="W3583" s="99"/>
      <c r="X3583" s="99"/>
      <c r="Y3583" s="100"/>
      <c r="Z3583" s="100"/>
      <c r="AA3583" s="100"/>
      <c r="AB3583" s="99"/>
      <c r="AC3583" s="99"/>
      <c r="AD3583" s="99"/>
      <c r="AE3583" s="99"/>
      <c r="AF3583" s="99"/>
      <c r="AG3583" s="99"/>
      <c r="AH3583" s="99"/>
      <c r="AI3583" s="99"/>
      <c r="AJ3583" s="100"/>
      <c r="AK3583" s="100"/>
      <c r="AL3583" s="100"/>
      <c r="AM3583" s="99"/>
      <c r="AN3583" s="99"/>
      <c r="AO3583" s="99"/>
      <c r="AP3583" s="99"/>
      <c r="AQ3583" s="99"/>
      <c r="AR3583" s="99"/>
      <c r="AS3583" s="99"/>
      <c r="AT3583" s="99"/>
      <c r="AU3583" s="99"/>
      <c r="AV3583" s="99"/>
      <c r="AW3583" s="99"/>
      <c r="AX3583" s="100"/>
      <c r="AY3583" s="100"/>
      <c r="AZ3583" s="101"/>
      <c r="BA3583" s="102"/>
      <c r="BB3583" s="95"/>
      <c r="BC3583" s="95"/>
      <c r="BD3583" s="41">
        <v>6</v>
      </c>
      <c r="BE3583" s="52">
        <v>64</v>
      </c>
      <c r="BF3583" s="103">
        <v>6411</v>
      </c>
      <c r="BG3583" s="277"/>
    </row>
    <row r="3584" spans="1:59" x14ac:dyDescent="0.25">
      <c r="A3584" s="196">
        <v>6</v>
      </c>
      <c r="B3584" s="197" t="s">
        <v>1027</v>
      </c>
      <c r="C3584" s="208">
        <v>64</v>
      </c>
      <c r="D3584" s="209" t="s">
        <v>1063</v>
      </c>
      <c r="E3584" s="210">
        <v>6412</v>
      </c>
      <c r="F3584" s="211" t="s">
        <v>1072</v>
      </c>
      <c r="G3584" s="235"/>
      <c r="H3584" s="145"/>
      <c r="I3584" s="221"/>
      <c r="J3584" s="57"/>
      <c r="K3584" s="57"/>
      <c r="L3584" s="57"/>
      <c r="M3584" s="144"/>
      <c r="N3584" s="324"/>
      <c r="O3584" s="325"/>
      <c r="P3584" s="146"/>
      <c r="Q3584" s="146"/>
      <c r="R3584" s="146"/>
      <c r="S3584" s="146"/>
      <c r="T3584" s="146"/>
      <c r="U3584" s="146"/>
      <c r="V3584" s="146"/>
      <c r="W3584" s="146"/>
      <c r="X3584" s="146"/>
      <c r="Y3584" s="59"/>
      <c r="Z3584" s="123"/>
      <c r="AA3584" s="123"/>
      <c r="AB3584" s="146"/>
      <c r="AC3584" s="146"/>
      <c r="AD3584" s="146"/>
      <c r="AE3584" s="146"/>
      <c r="AF3584" s="146"/>
      <c r="AG3584" s="146"/>
      <c r="AH3584" s="146"/>
      <c r="AI3584" s="146"/>
      <c r="AJ3584" s="59"/>
      <c r="AK3584" s="123"/>
      <c r="AL3584" s="123"/>
      <c r="AM3584" s="146"/>
      <c r="AN3584" s="146"/>
      <c r="AO3584" s="146"/>
      <c r="AP3584" s="146"/>
      <c r="AQ3584" s="146"/>
      <c r="AR3584" s="146"/>
      <c r="AS3584" s="146"/>
      <c r="AT3584" s="146"/>
      <c r="AU3584" s="146"/>
      <c r="AV3584" s="146"/>
      <c r="AW3584" s="58"/>
      <c r="AX3584" s="123"/>
      <c r="AY3584" s="59"/>
      <c r="AZ3584" s="147"/>
      <c r="BA3584" s="148"/>
      <c r="BB3584" s="143"/>
      <c r="BC3584" s="143"/>
      <c r="BD3584" s="41">
        <v>6</v>
      </c>
      <c r="BE3584" s="52">
        <v>64</v>
      </c>
      <c r="BF3584" s="62">
        <v>6412</v>
      </c>
      <c r="BG3584" s="284"/>
    </row>
    <row r="3585" spans="1:59" s="63" customFormat="1" ht="12.75" x14ac:dyDescent="0.2">
      <c r="A3585" s="196">
        <v>6</v>
      </c>
      <c r="B3585" s="197" t="s">
        <v>1027</v>
      </c>
      <c r="C3585" s="208">
        <v>64</v>
      </c>
      <c r="D3585" s="209" t="s">
        <v>1063</v>
      </c>
      <c r="E3585" s="210">
        <v>6412</v>
      </c>
      <c r="F3585" s="211" t="s">
        <v>1072</v>
      </c>
      <c r="G3585" s="230"/>
      <c r="H3585" s="56"/>
      <c r="I3585" s="221"/>
      <c r="J3585" s="57"/>
      <c r="K3585" s="57"/>
      <c r="L3585" s="57"/>
      <c r="M3585" s="55"/>
      <c r="N3585" s="303"/>
      <c r="O3585" s="245"/>
      <c r="P3585" s="122"/>
      <c r="Q3585" s="58"/>
      <c r="R3585" s="58"/>
      <c r="S3585" s="58"/>
      <c r="T3585" s="58"/>
      <c r="U3585" s="58"/>
      <c r="V3585" s="58"/>
      <c r="W3585" s="58"/>
      <c r="X3585" s="58"/>
      <c r="Y3585" s="59"/>
      <c r="Z3585" s="59"/>
      <c r="AA3585" s="59"/>
      <c r="AB3585" s="58"/>
      <c r="AC3585" s="58"/>
      <c r="AD3585" s="58"/>
      <c r="AE3585" s="58"/>
      <c r="AF3585" s="58"/>
      <c r="AG3585" s="58"/>
      <c r="AH3585" s="58"/>
      <c r="AI3585" s="58"/>
      <c r="AJ3585" s="59"/>
      <c r="AK3585" s="59"/>
      <c r="AL3585" s="59"/>
      <c r="AM3585" s="58"/>
      <c r="AN3585" s="58"/>
      <c r="AO3585" s="58"/>
      <c r="AP3585" s="58"/>
      <c r="AQ3585" s="58"/>
      <c r="AR3585" s="58"/>
      <c r="AS3585" s="58"/>
      <c r="AT3585" s="58"/>
      <c r="AU3585" s="58"/>
      <c r="AV3585" s="58"/>
      <c r="AW3585" s="58"/>
      <c r="AX3585" s="59"/>
      <c r="AY3585" s="59"/>
      <c r="AZ3585" s="60"/>
      <c r="BA3585" s="61"/>
      <c r="BB3585" s="54"/>
      <c r="BC3585" s="54"/>
      <c r="BD3585" s="41">
        <v>6</v>
      </c>
      <c r="BE3585" s="52">
        <v>64</v>
      </c>
      <c r="BF3585" s="62">
        <v>6412</v>
      </c>
      <c r="BG3585" s="274"/>
    </row>
    <row r="3586" spans="1:59" s="63" customFormat="1" ht="12.75" x14ac:dyDescent="0.2">
      <c r="A3586" s="196">
        <v>6</v>
      </c>
      <c r="B3586" s="197" t="s">
        <v>1027</v>
      </c>
      <c r="C3586" s="208">
        <v>64</v>
      </c>
      <c r="D3586" s="209" t="s">
        <v>1063</v>
      </c>
      <c r="E3586" s="210">
        <v>6412</v>
      </c>
      <c r="F3586" s="211" t="s">
        <v>1072</v>
      </c>
      <c r="G3586" s="231"/>
      <c r="H3586" s="65"/>
      <c r="I3586" s="222"/>
      <c r="J3586" s="66"/>
      <c r="K3586" s="66"/>
      <c r="L3586" s="66"/>
      <c r="M3586" s="64"/>
      <c r="N3586" s="308"/>
      <c r="O3586" s="309"/>
      <c r="P3586" s="127"/>
      <c r="Q3586" s="67"/>
      <c r="R3586" s="67"/>
      <c r="S3586" s="67"/>
      <c r="T3586" s="67"/>
      <c r="U3586" s="67"/>
      <c r="V3586" s="67"/>
      <c r="W3586" s="67"/>
      <c r="X3586" s="67"/>
      <c r="Y3586" s="68"/>
      <c r="Z3586" s="68"/>
      <c r="AA3586" s="68"/>
      <c r="AB3586" s="67"/>
      <c r="AC3586" s="67"/>
      <c r="AD3586" s="67"/>
      <c r="AE3586" s="67"/>
      <c r="AF3586" s="67"/>
      <c r="AG3586" s="67"/>
      <c r="AH3586" s="67"/>
      <c r="AI3586" s="67"/>
      <c r="AJ3586" s="68"/>
      <c r="AK3586" s="68"/>
      <c r="AL3586" s="68"/>
      <c r="AM3586" s="67"/>
      <c r="AN3586" s="67"/>
      <c r="AO3586" s="67"/>
      <c r="AP3586" s="67"/>
      <c r="AQ3586" s="67"/>
      <c r="AR3586" s="67"/>
      <c r="AS3586" s="67"/>
      <c r="AT3586" s="67"/>
      <c r="AU3586" s="67"/>
      <c r="AV3586" s="67"/>
      <c r="AW3586" s="67"/>
      <c r="AX3586" s="68"/>
      <c r="AY3586" s="68"/>
      <c r="AZ3586" s="69"/>
      <c r="BA3586" s="70"/>
      <c r="BB3586" s="71"/>
      <c r="BC3586" s="54"/>
      <c r="BD3586" s="41">
        <v>6</v>
      </c>
      <c r="BE3586" s="52">
        <v>64</v>
      </c>
      <c r="BF3586" s="62">
        <v>6412</v>
      </c>
      <c r="BG3586" s="275"/>
    </row>
    <row r="3587" spans="1:59" s="63" customFormat="1" ht="12.75" x14ac:dyDescent="0.2">
      <c r="A3587" s="196">
        <v>6</v>
      </c>
      <c r="B3587" s="197" t="s">
        <v>1027</v>
      </c>
      <c r="C3587" s="208">
        <v>64</v>
      </c>
      <c r="D3587" s="209" t="s">
        <v>1063</v>
      </c>
      <c r="E3587" s="210">
        <v>6412</v>
      </c>
      <c r="F3587" s="211" t="s">
        <v>1072</v>
      </c>
      <c r="G3587" s="231"/>
      <c r="H3587" s="72" t="s">
        <v>47</v>
      </c>
      <c r="I3587" s="223"/>
      <c r="J3587" s="73"/>
      <c r="K3587" s="73"/>
      <c r="L3587" s="73"/>
      <c r="M3587" s="74"/>
      <c r="N3587" s="247"/>
      <c r="O3587" s="306"/>
      <c r="P3587" s="105"/>
      <c r="Q3587" s="75"/>
      <c r="R3587" s="75"/>
      <c r="S3587" s="75"/>
      <c r="T3587" s="75"/>
      <c r="U3587" s="75"/>
      <c r="V3587" s="75"/>
      <c r="W3587" s="75"/>
      <c r="X3587" s="75"/>
      <c r="Y3587" s="76">
        <f>IF(ISNUMBER(VLOOKUP(Y3589,P$7:W$7,MATCH(Y3589,P$7:W$7))),VLOOKUP(Y3589,P$7:W$7,MATCH(Y3589,P$7:W$7)),IF(N3591=0,"No Data",IF(Y3589&gt;0,"&lt;100",0)))</f>
        <v>10000</v>
      </c>
      <c r="Z3587" s="77">
        <f>IF(ISNUMBER(VLOOKUP(Z3591,P$7:W$7,MATCH(Z3591,P$7:W$7))),VLOOKUP(Z3591,P$7:W$7,MATCH(Z3591,P$7:W$7)),IF(N3591=0,"No Data",IF(Z3591&gt;0,"&lt;100",0)))</f>
        <v>10000</v>
      </c>
      <c r="AA3587" s="106">
        <f>IF(ISNUMBER(Z3587),Z3587,0)</f>
        <v>10000</v>
      </c>
      <c r="AB3587" s="75"/>
      <c r="AC3587" s="75"/>
      <c r="AD3587" s="75"/>
      <c r="AE3587" s="75"/>
      <c r="AF3587" s="75"/>
      <c r="AG3587" s="75"/>
      <c r="AH3587" s="75"/>
      <c r="AI3587" s="75"/>
      <c r="AJ3587" s="76">
        <f>IF(ISNUMBER(VLOOKUP(AJ3589,AB$7:AH$7,MATCH(AJ3589,AB$7:AH$7))),VLOOKUP(AJ3589,AB$7:AH$7,MATCH(AJ3589,AB$7:AH$7)),IF(N3591=0,"No Data",IF(AJ3589&gt;0,"&lt;50",0)))</f>
        <v>0</v>
      </c>
      <c r="AK3587" s="77">
        <f>IF(ISNUMBER(VLOOKUP(AK3591,AB$7:AH$7,MATCH(AK3591,AB$7:AH$7))),VLOOKUP(AK3591,AB$7:AH$7,MATCH(AK3591,AB$7:AH$7)),IF(N3591=0,"No Data",IF(AK3591&gt;0,"&lt;50",0)))</f>
        <v>0</v>
      </c>
      <c r="AL3587" s="106">
        <f>IF(ISNUMBER(AK3587),AK3587,0)</f>
        <v>0</v>
      </c>
      <c r="AM3587" s="75"/>
      <c r="AN3587" s="75"/>
      <c r="AO3587" s="75"/>
      <c r="AP3587" s="75"/>
      <c r="AQ3587" s="75"/>
      <c r="AR3587" s="75"/>
      <c r="AS3587" s="75"/>
      <c r="AT3587" s="75"/>
      <c r="AU3587" s="75"/>
      <c r="AV3587" s="75"/>
      <c r="AW3587" s="76">
        <f>IF(ISNUMBER(VLOOKUP(AW3589,AM$7:AU$7,MATCH(AW3589,AM$7:AU$7))),VLOOKUP(AW3589,AM$7:AU$7,MATCH(AW3589,AM$7:AU$7)),IF(N3591=0,"No Data",IF(AW3589&gt;0,"&lt;10",0)))</f>
        <v>100</v>
      </c>
      <c r="AX3587" s="77">
        <f>IF(ISNUMBER(VLOOKUP(AX3591,AM$7:AU$7,MATCH(AX3591,AM$7:AU$7))),VLOOKUP(AX3591,AM$7:AU$7,MATCH(AX3591,AM$7:AU$7)),IF(N3591=0,"No Data",IF(AX3591&gt;0,"&lt;10",0)))</f>
        <v>100</v>
      </c>
      <c r="AY3587" s="106">
        <f>IF(ISNUMBER(AX3587),AX3587,0)</f>
        <v>100</v>
      </c>
      <c r="AZ3587" s="79"/>
      <c r="BA3587" s="80"/>
      <c r="BB3587" s="71"/>
      <c r="BC3587" s="54"/>
      <c r="BD3587" s="41">
        <v>6</v>
      </c>
      <c r="BE3587" s="52">
        <v>64</v>
      </c>
      <c r="BF3587" s="62">
        <v>6412</v>
      </c>
      <c r="BG3587" s="276" t="s">
        <v>47</v>
      </c>
    </row>
    <row r="3588" spans="1:59" s="63" customFormat="1" ht="12.75" x14ac:dyDescent="0.2">
      <c r="A3588" s="196">
        <v>6</v>
      </c>
      <c r="B3588" s="197" t="s">
        <v>1027</v>
      </c>
      <c r="C3588" s="208">
        <v>64</v>
      </c>
      <c r="D3588" s="209" t="s">
        <v>1063</v>
      </c>
      <c r="E3588" s="210">
        <v>6412</v>
      </c>
      <c r="F3588" s="211" t="s">
        <v>1072</v>
      </c>
      <c r="G3588" s="231"/>
      <c r="H3588" s="81" t="s">
        <v>48</v>
      </c>
      <c r="I3588" s="223"/>
      <c r="J3588" s="73"/>
      <c r="K3588" s="73"/>
      <c r="L3588" s="73"/>
      <c r="M3588" s="74"/>
      <c r="N3588" s="247"/>
      <c r="O3588" s="306"/>
      <c r="P3588" s="105"/>
      <c r="Q3588" s="75"/>
      <c r="R3588" s="75"/>
      <c r="S3588" s="75"/>
      <c r="T3588" s="75"/>
      <c r="U3588" s="75"/>
      <c r="V3588" s="75"/>
      <c r="W3588" s="75"/>
      <c r="X3588" s="75"/>
      <c r="Y3588" s="82">
        <f>MIN(X3592:X3594)</f>
        <v>5000</v>
      </c>
      <c r="Z3588" s="83"/>
      <c r="AA3588" s="83"/>
      <c r="AB3588" s="75"/>
      <c r="AC3588" s="75"/>
      <c r="AD3588" s="75"/>
      <c r="AE3588" s="75"/>
      <c r="AF3588" s="75"/>
      <c r="AG3588" s="75"/>
      <c r="AH3588" s="75"/>
      <c r="AI3588" s="75"/>
      <c r="AJ3588" s="82">
        <f>MIN(AI3592:AI3594)</f>
        <v>0</v>
      </c>
      <c r="AK3588" s="83"/>
      <c r="AL3588" s="83"/>
      <c r="AM3588" s="75"/>
      <c r="AN3588" s="75"/>
      <c r="AO3588" s="75"/>
      <c r="AP3588" s="75"/>
      <c r="AQ3588" s="75"/>
      <c r="AR3588" s="75"/>
      <c r="AS3588" s="75"/>
      <c r="AT3588" s="75"/>
      <c r="AU3588" s="75"/>
      <c r="AV3588" s="75"/>
      <c r="AW3588" s="82">
        <f>MIN(AV3592:AV3594)</f>
        <v>100</v>
      </c>
      <c r="AX3588" s="83"/>
      <c r="AY3588" s="83"/>
      <c r="AZ3588" s="79"/>
      <c r="BA3588" s="80"/>
      <c r="BB3588" s="71"/>
      <c r="BC3588" s="54"/>
      <c r="BD3588" s="41">
        <v>6</v>
      </c>
      <c r="BE3588" s="52">
        <v>64</v>
      </c>
      <c r="BF3588" s="62">
        <v>6412</v>
      </c>
      <c r="BG3588" s="278" t="s">
        <v>48</v>
      </c>
    </row>
    <row r="3589" spans="1:59" s="63" customFormat="1" ht="12.75" x14ac:dyDescent="0.2">
      <c r="A3589" s="196">
        <v>6</v>
      </c>
      <c r="B3589" s="197" t="s">
        <v>1027</v>
      </c>
      <c r="C3589" s="208">
        <v>64</v>
      </c>
      <c r="D3589" s="209" t="s">
        <v>1063</v>
      </c>
      <c r="E3589" s="210">
        <v>6412</v>
      </c>
      <c r="F3589" s="211" t="s">
        <v>1072</v>
      </c>
      <c r="G3589" s="231"/>
      <c r="H3589" s="81" t="s">
        <v>49</v>
      </c>
      <c r="I3589" s="223"/>
      <c r="J3589" s="73"/>
      <c r="K3589" s="73"/>
      <c r="L3589" s="73"/>
      <c r="M3589" s="74"/>
      <c r="N3589" s="247"/>
      <c r="O3589" s="306"/>
      <c r="P3589" s="105"/>
      <c r="Q3589" s="75"/>
      <c r="R3589" s="75"/>
      <c r="S3589" s="75"/>
      <c r="T3589" s="75"/>
      <c r="U3589" s="75"/>
      <c r="V3589" s="75"/>
      <c r="W3589" s="75"/>
      <c r="X3589" s="75"/>
      <c r="Y3589" s="84">
        <f>IF(ISNUMBER(AVERAGE(X3592:X3594)),AVERAGE(X3592:X3594),0)</f>
        <v>15000</v>
      </c>
      <c r="Z3589" s="83"/>
      <c r="AA3589" s="83"/>
      <c r="AB3589" s="75"/>
      <c r="AC3589" s="75"/>
      <c r="AD3589" s="75"/>
      <c r="AE3589" s="75"/>
      <c r="AF3589" s="75"/>
      <c r="AG3589" s="75"/>
      <c r="AH3589" s="75"/>
      <c r="AI3589" s="75"/>
      <c r="AJ3589" s="84">
        <f>IF(ISNUMBER(AVERAGE(AI3592:AI3594)),AVERAGE(AI3592:AI3594),0)</f>
        <v>0</v>
      </c>
      <c r="AK3589" s="83"/>
      <c r="AL3589" s="83"/>
      <c r="AM3589" s="75"/>
      <c r="AN3589" s="75"/>
      <c r="AO3589" s="75"/>
      <c r="AP3589" s="75"/>
      <c r="AQ3589" s="75"/>
      <c r="AR3589" s="75"/>
      <c r="AS3589" s="75"/>
      <c r="AT3589" s="75"/>
      <c r="AU3589" s="75"/>
      <c r="AV3589" s="75"/>
      <c r="AW3589" s="84">
        <f>IF(ISNUMBER(AVERAGE(AV3592:AV3594)),AVERAGE(AV3592:AV3594),0)</f>
        <v>100</v>
      </c>
      <c r="AX3589" s="83"/>
      <c r="AY3589" s="83"/>
      <c r="AZ3589" s="79"/>
      <c r="BA3589" s="80"/>
      <c r="BB3589" s="71"/>
      <c r="BC3589" s="54"/>
      <c r="BD3589" s="41">
        <v>6</v>
      </c>
      <c r="BE3589" s="52">
        <v>64</v>
      </c>
      <c r="BF3589" s="62">
        <v>6412</v>
      </c>
      <c r="BG3589" s="278" t="s">
        <v>49</v>
      </c>
    </row>
    <row r="3590" spans="1:59" s="63" customFormat="1" ht="12.75" x14ac:dyDescent="0.2">
      <c r="A3590" s="196">
        <v>6</v>
      </c>
      <c r="B3590" s="197" t="s">
        <v>1027</v>
      </c>
      <c r="C3590" s="208">
        <v>64</v>
      </c>
      <c r="D3590" s="209" t="s">
        <v>1063</v>
      </c>
      <c r="E3590" s="210">
        <v>6412</v>
      </c>
      <c r="F3590" s="211" t="s">
        <v>1072</v>
      </c>
      <c r="G3590" s="231"/>
      <c r="H3590" s="81" t="s">
        <v>50</v>
      </c>
      <c r="I3590" s="223"/>
      <c r="J3590" s="73"/>
      <c r="K3590" s="73"/>
      <c r="L3590" s="73"/>
      <c r="M3590" s="74"/>
      <c r="N3590" s="247"/>
      <c r="O3590" s="306"/>
      <c r="P3590" s="105"/>
      <c r="Q3590" s="75"/>
      <c r="R3590" s="75"/>
      <c r="S3590" s="75"/>
      <c r="T3590" s="75"/>
      <c r="U3590" s="75"/>
      <c r="V3590" s="75"/>
      <c r="W3590" s="75"/>
      <c r="X3590" s="75"/>
      <c r="Y3590" s="84">
        <f>MAX(X3592:X3594)</f>
        <v>25000</v>
      </c>
      <c r="Z3590" s="83"/>
      <c r="AA3590" s="83"/>
      <c r="AB3590" s="75"/>
      <c r="AC3590" s="75"/>
      <c r="AD3590" s="75"/>
      <c r="AE3590" s="75"/>
      <c r="AF3590" s="75"/>
      <c r="AG3590" s="75"/>
      <c r="AH3590" s="75"/>
      <c r="AI3590" s="75"/>
      <c r="AJ3590" s="84">
        <f>MAX(AI3592:AI3594)</f>
        <v>0</v>
      </c>
      <c r="AK3590" s="83"/>
      <c r="AL3590" s="83"/>
      <c r="AM3590" s="75"/>
      <c r="AN3590" s="75"/>
      <c r="AO3590" s="75"/>
      <c r="AP3590" s="75"/>
      <c r="AQ3590" s="75"/>
      <c r="AR3590" s="75"/>
      <c r="AS3590" s="75"/>
      <c r="AT3590" s="75"/>
      <c r="AU3590" s="75"/>
      <c r="AV3590" s="75"/>
      <c r="AW3590" s="84">
        <f>MAX(AV3592:AV3594)</f>
        <v>100</v>
      </c>
      <c r="AX3590" s="83"/>
      <c r="AY3590" s="83"/>
      <c r="AZ3590" s="79"/>
      <c r="BA3590" s="80"/>
      <c r="BB3590" s="71"/>
      <c r="BC3590" s="54"/>
      <c r="BD3590" s="41">
        <v>6</v>
      </c>
      <c r="BE3590" s="52">
        <v>64</v>
      </c>
      <c r="BF3590" s="62">
        <v>6412</v>
      </c>
      <c r="BG3590" s="278" t="s">
        <v>50</v>
      </c>
    </row>
    <row r="3591" spans="1:59" s="63" customFormat="1" ht="12.75" x14ac:dyDescent="0.2">
      <c r="A3591" s="196">
        <v>6</v>
      </c>
      <c r="B3591" s="197" t="s">
        <v>1027</v>
      </c>
      <c r="C3591" s="208">
        <v>64</v>
      </c>
      <c r="D3591" s="209" t="s">
        <v>1063</v>
      </c>
      <c r="E3591" s="210">
        <v>6412</v>
      </c>
      <c r="F3591" s="211" t="s">
        <v>1072</v>
      </c>
      <c r="G3591" s="231"/>
      <c r="H3591" s="85" t="s">
        <v>51</v>
      </c>
      <c r="I3591" s="223"/>
      <c r="J3591" s="73"/>
      <c r="K3591" s="73"/>
      <c r="L3591" s="73"/>
      <c r="M3591" s="74"/>
      <c r="N3591" s="317">
        <f>SUM(N3592:N3593)</f>
        <v>2</v>
      </c>
      <c r="O3591" s="293">
        <f>SUM(O3592:O3593)</f>
        <v>1</v>
      </c>
      <c r="P3591" s="292"/>
      <c r="Q3591" s="87"/>
      <c r="R3591" s="87"/>
      <c r="S3591" s="87"/>
      <c r="T3591" s="87"/>
      <c r="U3591" s="87"/>
      <c r="V3591" s="87"/>
      <c r="W3591" s="87"/>
      <c r="X3591" s="87"/>
      <c r="Y3591" s="112"/>
      <c r="Z3591" s="121">
        <f>SUM(Z3592:Z3593)</f>
        <v>15000</v>
      </c>
      <c r="AA3591" s="88"/>
      <c r="AB3591" s="87"/>
      <c r="AC3591" s="87"/>
      <c r="AD3591" s="87"/>
      <c r="AE3591" s="87"/>
      <c r="AF3591" s="87"/>
      <c r="AG3591" s="87"/>
      <c r="AH3591" s="87"/>
      <c r="AI3591" s="87"/>
      <c r="AJ3591" s="112"/>
      <c r="AK3591" s="121">
        <f>SUM(AK3592:AK3593)</f>
        <v>0</v>
      </c>
      <c r="AL3591" s="88"/>
      <c r="AM3591" s="87"/>
      <c r="AN3591" s="87"/>
      <c r="AO3591" s="87"/>
      <c r="AP3591" s="87"/>
      <c r="AQ3591" s="87"/>
      <c r="AR3591" s="87"/>
      <c r="AS3591" s="87"/>
      <c r="AT3591" s="87"/>
      <c r="AU3591" s="87"/>
      <c r="AV3591" s="87"/>
      <c r="AW3591" s="112"/>
      <c r="AX3591" s="121">
        <f>SUM(AX3592:AX3593)</f>
        <v>100</v>
      </c>
      <c r="AY3591" s="88"/>
      <c r="AZ3591" s="79"/>
      <c r="BA3591" s="80"/>
      <c r="BB3591" s="71"/>
      <c r="BC3591" s="54"/>
      <c r="BD3591" s="41">
        <v>6</v>
      </c>
      <c r="BE3591" s="52">
        <v>64</v>
      </c>
      <c r="BF3591" s="62">
        <v>6412</v>
      </c>
      <c r="BG3591" s="279" t="s">
        <v>51</v>
      </c>
    </row>
    <row r="3592" spans="1:59" s="63" customFormat="1" ht="12.75" x14ac:dyDescent="0.2">
      <c r="A3592" s="196">
        <v>6</v>
      </c>
      <c r="B3592" s="197" t="s">
        <v>1027</v>
      </c>
      <c r="C3592" s="208">
        <v>64</v>
      </c>
      <c r="D3592" s="209" t="s">
        <v>1063</v>
      </c>
      <c r="E3592" s="210">
        <v>6412</v>
      </c>
      <c r="F3592" s="211" t="s">
        <v>1072</v>
      </c>
      <c r="G3592" s="231"/>
      <c r="H3592" s="89" t="s">
        <v>52</v>
      </c>
      <c r="I3592" s="90" t="s">
        <v>1069</v>
      </c>
      <c r="J3592" s="90"/>
      <c r="K3592" s="90" t="s">
        <v>90</v>
      </c>
      <c r="L3592" s="90" t="s">
        <v>1070</v>
      </c>
      <c r="M3592" s="91"/>
      <c r="N3592" s="312">
        <v>1</v>
      </c>
      <c r="O3592" s="313">
        <f>N3592/N$3591</f>
        <v>0.5</v>
      </c>
      <c r="P3592" s="104"/>
      <c r="Q3592" s="92"/>
      <c r="R3592" s="92"/>
      <c r="S3592" s="92"/>
      <c r="T3592" s="92"/>
      <c r="U3592" s="92">
        <v>1</v>
      </c>
      <c r="V3592" s="92"/>
      <c r="W3592" s="92"/>
      <c r="X3592" s="109">
        <f>P3592*P$7+Q3592*Q$7+R3592*R$7+S3592*S$7+T3592*T$7+U3592*U$7+V3592*V$7+W3592*W$7</f>
        <v>5000</v>
      </c>
      <c r="Y3592" s="83"/>
      <c r="Z3592" s="110">
        <f>X3592*$O3592</f>
        <v>2500</v>
      </c>
      <c r="AA3592" s="111"/>
      <c r="AB3592" s="92"/>
      <c r="AC3592" s="92"/>
      <c r="AD3592" s="92"/>
      <c r="AE3592" s="92"/>
      <c r="AF3592" s="92"/>
      <c r="AG3592" s="92"/>
      <c r="AH3592" s="92"/>
      <c r="AI3592" s="109">
        <f>AB3592*AB$7+AC3592*AC$7+AD3592*AD$7+AE3592*AE$7+AF3592*AF$7+AG3592*AG$7+AH3592*AH$7</f>
        <v>0</v>
      </c>
      <c r="AJ3592" s="83"/>
      <c r="AK3592" s="110">
        <f>AI3592*$O3592</f>
        <v>0</v>
      </c>
      <c r="AL3592" s="111"/>
      <c r="AM3592" s="92"/>
      <c r="AN3592" s="92"/>
      <c r="AO3592" s="92"/>
      <c r="AP3592" s="92">
        <v>1</v>
      </c>
      <c r="AQ3592" s="92"/>
      <c r="AR3592" s="92"/>
      <c r="AS3592" s="92"/>
      <c r="AT3592" s="92"/>
      <c r="AU3592" s="92"/>
      <c r="AV3592" s="109">
        <f>AM3592*AM$7+AN3592*AN$7+AO3592*AO$7+AP3592*AP$7+AQ3592*AQ$7+AR3592*AR$7+AS3592*AS$7+AT3592*AT$7+AU3592*AU$7</f>
        <v>100</v>
      </c>
      <c r="AW3592" s="75"/>
      <c r="AX3592" s="110">
        <f>AV3592*$O3592</f>
        <v>50</v>
      </c>
      <c r="AY3592" s="111"/>
      <c r="AZ3592" s="93"/>
      <c r="BA3592" s="94" t="s">
        <v>131</v>
      </c>
      <c r="BB3592" s="71"/>
      <c r="BC3592" s="54"/>
      <c r="BD3592" s="41">
        <v>6</v>
      </c>
      <c r="BE3592" s="52">
        <v>64</v>
      </c>
      <c r="BF3592" s="62">
        <v>6412</v>
      </c>
      <c r="BG3592" s="280" t="s">
        <v>52</v>
      </c>
    </row>
    <row r="3593" spans="1:59" s="63" customFormat="1" ht="12.75" x14ac:dyDescent="0.2">
      <c r="A3593" s="196">
        <v>6</v>
      </c>
      <c r="B3593" s="197" t="s">
        <v>1027</v>
      </c>
      <c r="C3593" s="208">
        <v>64</v>
      </c>
      <c r="D3593" s="209" t="s">
        <v>1063</v>
      </c>
      <c r="E3593" s="210">
        <v>6412</v>
      </c>
      <c r="F3593" s="211" t="s">
        <v>1072</v>
      </c>
      <c r="G3593" s="231"/>
      <c r="H3593" s="89"/>
      <c r="I3593" s="90" t="s">
        <v>597</v>
      </c>
      <c r="J3593" s="90"/>
      <c r="K3593" s="90" t="s">
        <v>73</v>
      </c>
      <c r="L3593" s="90" t="s">
        <v>69</v>
      </c>
      <c r="M3593" s="91"/>
      <c r="N3593" s="312">
        <v>1</v>
      </c>
      <c r="O3593" s="313">
        <f>N3593/N$3591</f>
        <v>0.5</v>
      </c>
      <c r="P3593" s="104"/>
      <c r="Q3593" s="92"/>
      <c r="R3593" s="92"/>
      <c r="S3593" s="92"/>
      <c r="T3593" s="92"/>
      <c r="U3593" s="92"/>
      <c r="V3593" s="92"/>
      <c r="W3593" s="92">
        <v>1</v>
      </c>
      <c r="X3593" s="109">
        <f>P3593*P$7+Q3593*Q$7+R3593*R$7+S3593*S$7+T3593*T$7+U3593*U$7+V3593*V$7+W3593*W$7</f>
        <v>25000</v>
      </c>
      <c r="Y3593" s="83"/>
      <c r="Z3593" s="110">
        <f>X3593*$O3593</f>
        <v>12500</v>
      </c>
      <c r="AA3593" s="111"/>
      <c r="AB3593" s="92"/>
      <c r="AC3593" s="92"/>
      <c r="AD3593" s="92"/>
      <c r="AE3593" s="92"/>
      <c r="AF3593" s="92"/>
      <c r="AG3593" s="92"/>
      <c r="AH3593" s="92"/>
      <c r="AI3593" s="109">
        <f>AB3593*AB$7+AC3593*AC$7+AD3593*AD$7+AE3593*AE$7+AF3593*AF$7+AG3593*AG$7+AH3593*AH$7</f>
        <v>0</v>
      </c>
      <c r="AJ3593" s="83"/>
      <c r="AK3593" s="110">
        <f>AI3593*$O3593</f>
        <v>0</v>
      </c>
      <c r="AL3593" s="111"/>
      <c r="AM3593" s="92"/>
      <c r="AN3593" s="92"/>
      <c r="AO3593" s="92"/>
      <c r="AP3593" s="92">
        <v>1</v>
      </c>
      <c r="AQ3593" s="92"/>
      <c r="AR3593" s="92"/>
      <c r="AS3593" s="92"/>
      <c r="AT3593" s="92"/>
      <c r="AU3593" s="92"/>
      <c r="AV3593" s="109">
        <f>AM3593*AM$7+AN3593*AN$7+AO3593*AO$7+AP3593*AP$7+AQ3593*AQ$7+AR3593*AR$7+AS3593*AS$7+AT3593*AT$7+AU3593*AU$7</f>
        <v>100</v>
      </c>
      <c r="AW3593" s="75"/>
      <c r="AX3593" s="110">
        <f>AV3593*$O3593</f>
        <v>50</v>
      </c>
      <c r="AY3593" s="111"/>
      <c r="AZ3593" s="93"/>
      <c r="BA3593" s="94" t="s">
        <v>131</v>
      </c>
      <c r="BB3593" s="71"/>
      <c r="BC3593" s="54"/>
      <c r="BD3593" s="41">
        <v>6</v>
      </c>
      <c r="BE3593" s="52">
        <v>64</v>
      </c>
      <c r="BF3593" s="62">
        <v>6412</v>
      </c>
      <c r="BG3593" s="280" t="s">
        <v>52</v>
      </c>
    </row>
    <row r="3594" spans="1:59" s="63" customFormat="1" ht="12.75" x14ac:dyDescent="0.2">
      <c r="A3594" s="196">
        <v>6</v>
      </c>
      <c r="B3594" s="197" t="s">
        <v>1027</v>
      </c>
      <c r="C3594" s="208">
        <v>64</v>
      </c>
      <c r="D3594" s="209" t="s">
        <v>1063</v>
      </c>
      <c r="E3594" s="210">
        <v>6412</v>
      </c>
      <c r="F3594" s="211" t="s">
        <v>1072</v>
      </c>
      <c r="G3594" s="231"/>
      <c r="H3594" s="65"/>
      <c r="I3594" s="222"/>
      <c r="J3594" s="66"/>
      <c r="K3594" s="66"/>
      <c r="L3594" s="66"/>
      <c r="M3594" s="64"/>
      <c r="N3594" s="304"/>
      <c r="O3594" s="305"/>
      <c r="P3594" s="127"/>
      <c r="Q3594" s="67"/>
      <c r="R3594" s="67"/>
      <c r="S3594" s="67"/>
      <c r="T3594" s="67"/>
      <c r="U3594" s="67"/>
      <c r="V3594" s="67"/>
      <c r="W3594" s="67"/>
      <c r="X3594" s="67"/>
      <c r="Y3594" s="68"/>
      <c r="Z3594" s="68"/>
      <c r="AA3594" s="68"/>
      <c r="AB3594" s="67"/>
      <c r="AC3594" s="67"/>
      <c r="AD3594" s="67"/>
      <c r="AE3594" s="67"/>
      <c r="AF3594" s="67"/>
      <c r="AG3594" s="67"/>
      <c r="AH3594" s="67"/>
      <c r="AI3594" s="67"/>
      <c r="AJ3594" s="68"/>
      <c r="AK3594" s="68"/>
      <c r="AL3594" s="68"/>
      <c r="AM3594" s="67"/>
      <c r="AN3594" s="67"/>
      <c r="AO3594" s="67"/>
      <c r="AP3594" s="67"/>
      <c r="AQ3594" s="67"/>
      <c r="AR3594" s="67"/>
      <c r="AS3594" s="67"/>
      <c r="AT3594" s="67"/>
      <c r="AU3594" s="67"/>
      <c r="AV3594" s="67"/>
      <c r="AW3594" s="67"/>
      <c r="AX3594" s="68"/>
      <c r="AY3594" s="68"/>
      <c r="AZ3594" s="69"/>
      <c r="BA3594" s="70"/>
      <c r="BB3594" s="71"/>
      <c r="BC3594" s="54"/>
      <c r="BD3594" s="41">
        <v>6</v>
      </c>
      <c r="BE3594" s="52">
        <v>64</v>
      </c>
      <c r="BF3594" s="62">
        <v>6412</v>
      </c>
      <c r="BG3594" s="275"/>
    </row>
    <row r="3595" spans="1:59" s="63" customFormat="1" ht="12.75" x14ac:dyDescent="0.2">
      <c r="A3595" s="196">
        <v>6</v>
      </c>
      <c r="B3595" s="197" t="s">
        <v>1027</v>
      </c>
      <c r="C3595" s="208">
        <v>64</v>
      </c>
      <c r="D3595" s="209" t="s">
        <v>1063</v>
      </c>
      <c r="E3595" s="210">
        <v>6412</v>
      </c>
      <c r="F3595" s="211" t="s">
        <v>1072</v>
      </c>
      <c r="G3595" s="230"/>
      <c r="H3595" s="56"/>
      <c r="I3595" s="221"/>
      <c r="J3595" s="57"/>
      <c r="K3595" s="57"/>
      <c r="L3595" s="57"/>
      <c r="M3595" s="55"/>
      <c r="N3595" s="303"/>
      <c r="O3595" s="245"/>
      <c r="P3595" s="122"/>
      <c r="Q3595" s="58"/>
      <c r="R3595" s="58"/>
      <c r="S3595" s="58"/>
      <c r="T3595" s="58"/>
      <c r="U3595" s="58"/>
      <c r="V3595" s="58"/>
      <c r="W3595" s="58"/>
      <c r="X3595" s="58"/>
      <c r="Y3595" s="59"/>
      <c r="Z3595" s="59"/>
      <c r="AA3595" s="59"/>
      <c r="AB3595" s="58"/>
      <c r="AC3595" s="58"/>
      <c r="AD3595" s="58"/>
      <c r="AE3595" s="58"/>
      <c r="AF3595" s="58"/>
      <c r="AG3595" s="58"/>
      <c r="AH3595" s="58"/>
      <c r="AI3595" s="58"/>
      <c r="AJ3595" s="59"/>
      <c r="AK3595" s="59"/>
      <c r="AL3595" s="59"/>
      <c r="AM3595" s="58"/>
      <c r="AN3595" s="58"/>
      <c r="AO3595" s="58"/>
      <c r="AP3595" s="58"/>
      <c r="AQ3595" s="58"/>
      <c r="AR3595" s="58"/>
      <c r="AS3595" s="58"/>
      <c r="AT3595" s="58"/>
      <c r="AU3595" s="58"/>
      <c r="AV3595" s="58"/>
      <c r="AW3595" s="58"/>
      <c r="AX3595" s="59"/>
      <c r="AY3595" s="59"/>
      <c r="AZ3595" s="60"/>
      <c r="BA3595" s="61"/>
      <c r="BB3595" s="54"/>
      <c r="BC3595" s="54"/>
      <c r="BD3595" s="41">
        <v>6</v>
      </c>
      <c r="BE3595" s="52">
        <v>64</v>
      </c>
      <c r="BF3595" s="62">
        <v>6412</v>
      </c>
      <c r="BG3595" s="274"/>
    </row>
    <row r="3596" spans="1:59" x14ac:dyDescent="0.25">
      <c r="A3596" s="196">
        <v>6</v>
      </c>
      <c r="B3596" s="197" t="s">
        <v>1027</v>
      </c>
      <c r="C3596" s="208">
        <v>64</v>
      </c>
      <c r="D3596" s="209" t="s">
        <v>1063</v>
      </c>
      <c r="E3596" s="212">
        <v>6413</v>
      </c>
      <c r="F3596" s="213" t="s">
        <v>1073</v>
      </c>
      <c r="G3596" s="234"/>
      <c r="H3596" s="138"/>
      <c r="I3596" s="224"/>
      <c r="J3596" s="98"/>
      <c r="K3596" s="98"/>
      <c r="L3596" s="98"/>
      <c r="M3596" s="137"/>
      <c r="N3596" s="322"/>
      <c r="O3596" s="323"/>
      <c r="P3596" s="139"/>
      <c r="Q3596" s="139"/>
      <c r="R3596" s="139"/>
      <c r="S3596" s="139"/>
      <c r="T3596" s="139"/>
      <c r="U3596" s="139"/>
      <c r="V3596" s="139"/>
      <c r="W3596" s="139"/>
      <c r="X3596" s="139"/>
      <c r="Y3596" s="100"/>
      <c r="Z3596" s="125"/>
      <c r="AA3596" s="125"/>
      <c r="AB3596" s="139"/>
      <c r="AC3596" s="139"/>
      <c r="AD3596" s="139"/>
      <c r="AE3596" s="139"/>
      <c r="AF3596" s="139"/>
      <c r="AG3596" s="139"/>
      <c r="AH3596" s="139"/>
      <c r="AI3596" s="139"/>
      <c r="AJ3596" s="100"/>
      <c r="AK3596" s="125"/>
      <c r="AL3596" s="125"/>
      <c r="AM3596" s="139"/>
      <c r="AN3596" s="139"/>
      <c r="AO3596" s="139"/>
      <c r="AP3596" s="139"/>
      <c r="AQ3596" s="139"/>
      <c r="AR3596" s="139"/>
      <c r="AS3596" s="139"/>
      <c r="AT3596" s="139"/>
      <c r="AU3596" s="139"/>
      <c r="AV3596" s="139"/>
      <c r="AW3596" s="99"/>
      <c r="AX3596" s="125"/>
      <c r="AY3596" s="100"/>
      <c r="AZ3596" s="140"/>
      <c r="BA3596" s="141"/>
      <c r="BB3596" s="136"/>
      <c r="BC3596" s="136"/>
      <c r="BD3596" s="41">
        <v>6</v>
      </c>
      <c r="BE3596" s="52">
        <v>64</v>
      </c>
      <c r="BF3596" s="103">
        <v>6413</v>
      </c>
      <c r="BG3596" s="283"/>
    </row>
    <row r="3597" spans="1:59" s="63" customFormat="1" ht="12.75" x14ac:dyDescent="0.2">
      <c r="A3597" s="196">
        <v>6</v>
      </c>
      <c r="B3597" s="197" t="s">
        <v>1027</v>
      </c>
      <c r="C3597" s="208">
        <v>64</v>
      </c>
      <c r="D3597" s="209" t="s">
        <v>1063</v>
      </c>
      <c r="E3597" s="212">
        <v>6413</v>
      </c>
      <c r="F3597" s="213" t="s">
        <v>1073</v>
      </c>
      <c r="G3597" s="232"/>
      <c r="H3597" s="97"/>
      <c r="I3597" s="224"/>
      <c r="J3597" s="98"/>
      <c r="K3597" s="98"/>
      <c r="L3597" s="98"/>
      <c r="M3597" s="96"/>
      <c r="N3597" s="307"/>
      <c r="O3597" s="246"/>
      <c r="P3597" s="124"/>
      <c r="Q3597" s="99"/>
      <c r="R3597" s="99"/>
      <c r="S3597" s="99"/>
      <c r="T3597" s="99"/>
      <c r="U3597" s="99"/>
      <c r="V3597" s="99"/>
      <c r="W3597" s="99"/>
      <c r="X3597" s="99"/>
      <c r="Y3597" s="100"/>
      <c r="Z3597" s="100"/>
      <c r="AA3597" s="100"/>
      <c r="AB3597" s="99"/>
      <c r="AC3597" s="99"/>
      <c r="AD3597" s="99"/>
      <c r="AE3597" s="99"/>
      <c r="AF3597" s="99"/>
      <c r="AG3597" s="99"/>
      <c r="AH3597" s="99"/>
      <c r="AI3597" s="99"/>
      <c r="AJ3597" s="100"/>
      <c r="AK3597" s="100"/>
      <c r="AL3597" s="100"/>
      <c r="AM3597" s="99"/>
      <c r="AN3597" s="99"/>
      <c r="AO3597" s="99"/>
      <c r="AP3597" s="99"/>
      <c r="AQ3597" s="99"/>
      <c r="AR3597" s="99"/>
      <c r="AS3597" s="99"/>
      <c r="AT3597" s="99"/>
      <c r="AU3597" s="99"/>
      <c r="AV3597" s="99"/>
      <c r="AW3597" s="99"/>
      <c r="AX3597" s="100"/>
      <c r="AY3597" s="100"/>
      <c r="AZ3597" s="101"/>
      <c r="BA3597" s="102"/>
      <c r="BB3597" s="95"/>
      <c r="BC3597" s="95"/>
      <c r="BD3597" s="41">
        <v>6</v>
      </c>
      <c r="BE3597" s="52">
        <v>64</v>
      </c>
      <c r="BF3597" s="103">
        <v>6413</v>
      </c>
      <c r="BG3597" s="277"/>
    </row>
    <row r="3598" spans="1:59" s="63" customFormat="1" ht="12.75" x14ac:dyDescent="0.2">
      <c r="A3598" s="196">
        <v>6</v>
      </c>
      <c r="B3598" s="197" t="s">
        <v>1027</v>
      </c>
      <c r="C3598" s="208">
        <v>64</v>
      </c>
      <c r="D3598" s="209" t="s">
        <v>1063</v>
      </c>
      <c r="E3598" s="212">
        <v>6413</v>
      </c>
      <c r="F3598" s="213" t="s">
        <v>1073</v>
      </c>
      <c r="G3598" s="231"/>
      <c r="H3598" s="65"/>
      <c r="I3598" s="222"/>
      <c r="J3598" s="66"/>
      <c r="K3598" s="66"/>
      <c r="L3598" s="66"/>
      <c r="M3598" s="64"/>
      <c r="N3598" s="304"/>
      <c r="O3598" s="305"/>
      <c r="P3598" s="127"/>
      <c r="Q3598" s="67"/>
      <c r="R3598" s="67"/>
      <c r="S3598" s="67"/>
      <c r="T3598" s="67"/>
      <c r="U3598" s="67"/>
      <c r="V3598" s="67"/>
      <c r="W3598" s="67"/>
      <c r="X3598" s="67"/>
      <c r="Y3598" s="68"/>
      <c r="Z3598" s="68"/>
      <c r="AA3598" s="68"/>
      <c r="AB3598" s="67"/>
      <c r="AC3598" s="67"/>
      <c r="AD3598" s="67"/>
      <c r="AE3598" s="67"/>
      <c r="AF3598" s="67"/>
      <c r="AG3598" s="67"/>
      <c r="AH3598" s="67"/>
      <c r="AI3598" s="67"/>
      <c r="AJ3598" s="68"/>
      <c r="AK3598" s="68"/>
      <c r="AL3598" s="68"/>
      <c r="AM3598" s="67"/>
      <c r="AN3598" s="67"/>
      <c r="AO3598" s="67"/>
      <c r="AP3598" s="67"/>
      <c r="AQ3598" s="67"/>
      <c r="AR3598" s="67"/>
      <c r="AS3598" s="67"/>
      <c r="AT3598" s="67"/>
      <c r="AU3598" s="67"/>
      <c r="AV3598" s="67"/>
      <c r="AW3598" s="67"/>
      <c r="AX3598" s="68"/>
      <c r="AY3598" s="68"/>
      <c r="AZ3598" s="69"/>
      <c r="BA3598" s="70"/>
      <c r="BB3598" s="71"/>
      <c r="BC3598" s="95"/>
      <c r="BD3598" s="41">
        <v>6</v>
      </c>
      <c r="BE3598" s="52">
        <v>64</v>
      </c>
      <c r="BF3598" s="103">
        <v>6413</v>
      </c>
      <c r="BG3598" s="275"/>
    </row>
    <row r="3599" spans="1:59" s="63" customFormat="1" ht="12.75" x14ac:dyDescent="0.2">
      <c r="A3599" s="196">
        <v>6</v>
      </c>
      <c r="B3599" s="197" t="s">
        <v>1027</v>
      </c>
      <c r="C3599" s="208">
        <v>64</v>
      </c>
      <c r="D3599" s="209" t="s">
        <v>1063</v>
      </c>
      <c r="E3599" s="212">
        <v>6413</v>
      </c>
      <c r="F3599" s="213" t="s">
        <v>1073</v>
      </c>
      <c r="G3599" s="231"/>
      <c r="H3599" s="72" t="s">
        <v>47</v>
      </c>
      <c r="I3599" s="223"/>
      <c r="J3599" s="73"/>
      <c r="K3599" s="73"/>
      <c r="L3599" s="73"/>
      <c r="M3599" s="74"/>
      <c r="N3599" s="247"/>
      <c r="O3599" s="306"/>
      <c r="P3599" s="105"/>
      <c r="Q3599" s="75"/>
      <c r="R3599" s="75"/>
      <c r="S3599" s="75"/>
      <c r="T3599" s="75"/>
      <c r="U3599" s="75"/>
      <c r="V3599" s="75"/>
      <c r="W3599" s="75"/>
      <c r="X3599" s="75"/>
      <c r="Y3599" s="76">
        <f>IF(ISNUMBER(VLOOKUP(Y3601,P$7:W$7,MATCH(Y3601,P$7:W$7))),VLOOKUP(Y3601,P$7:W$7,MATCH(Y3601,P$7:W$7)),IF(N3603=0,"No Data",IF(Y3601&gt;0,"&lt;100",0)))</f>
        <v>10000</v>
      </c>
      <c r="Z3599" s="77">
        <f>IF(ISNUMBER(VLOOKUP(Z3603,P$7:W$7,MATCH(Z3603,P$7:W$7))),VLOOKUP(Z3603,P$7:W$7,MATCH(Z3603,P$7:W$7)),IF(N3603=0,"No Data",IF(Z3603&gt;0,"&lt;100",0)))</f>
        <v>10000</v>
      </c>
      <c r="AA3599" s="106">
        <f>IF(ISNUMBER(Z3599),Z3599,0)</f>
        <v>10000</v>
      </c>
      <c r="AB3599" s="75"/>
      <c r="AC3599" s="75"/>
      <c r="AD3599" s="75"/>
      <c r="AE3599" s="75"/>
      <c r="AF3599" s="75"/>
      <c r="AG3599" s="75"/>
      <c r="AH3599" s="75"/>
      <c r="AI3599" s="75"/>
      <c r="AJ3599" s="76">
        <f>IF(ISNUMBER(VLOOKUP(AJ3601,AB$7:AH$7,MATCH(AJ3601,AB$7:AH$7))),VLOOKUP(AJ3601,AB$7:AH$7,MATCH(AJ3601,AB$7:AH$7)),IF(N3603=0,"No Data",IF(AJ3601&gt;0,"&lt;50",0)))</f>
        <v>0</v>
      </c>
      <c r="AK3599" s="77">
        <f>IF(ISNUMBER(VLOOKUP(AK3603,AB$7:AH$7,MATCH(AK3603,AB$7:AH$7))),VLOOKUP(AK3603,AB$7:AH$7,MATCH(AK3603,AB$7:AH$7)),IF(N3603=0,"No Data",IF(AK3603&gt;0,"&lt;50",0)))</f>
        <v>0</v>
      </c>
      <c r="AL3599" s="106">
        <f>IF(ISNUMBER(AK3599),AK3599,0)</f>
        <v>0</v>
      </c>
      <c r="AM3599" s="75"/>
      <c r="AN3599" s="75"/>
      <c r="AO3599" s="75"/>
      <c r="AP3599" s="75"/>
      <c r="AQ3599" s="75"/>
      <c r="AR3599" s="75"/>
      <c r="AS3599" s="75"/>
      <c r="AT3599" s="75"/>
      <c r="AU3599" s="75"/>
      <c r="AV3599" s="75"/>
      <c r="AW3599" s="76">
        <f>IF(ISNUMBER(VLOOKUP(AW3601,AM$7:AU$7,MATCH(AW3601,AM$7:AU$7))),VLOOKUP(AW3601,AM$7:AU$7,MATCH(AW3601,AM$7:AU$7)),IF(N3603=0,"No Data",IF(AW3601&gt;0,"&lt;10",0)))</f>
        <v>500</v>
      </c>
      <c r="AX3599" s="77">
        <f>IF(ISNUMBER(VLOOKUP(AX3603,AM$7:AU$7,MATCH(AX3603,AM$7:AU$7))),VLOOKUP(AX3603,AM$7:AU$7,MATCH(AX3603,AM$7:AU$7)),IF(N3603=0,"No Data",IF(AX3603&gt;0,"&lt;10",0)))</f>
        <v>500</v>
      </c>
      <c r="AY3599" s="106">
        <f>IF(ISNUMBER(AX3599),AX3599,0)</f>
        <v>500</v>
      </c>
      <c r="AZ3599" s="79"/>
      <c r="BA3599" s="80"/>
      <c r="BB3599" s="71"/>
      <c r="BC3599" s="95"/>
      <c r="BD3599" s="41">
        <v>6</v>
      </c>
      <c r="BE3599" s="52">
        <v>64</v>
      </c>
      <c r="BF3599" s="103">
        <v>6413</v>
      </c>
      <c r="BG3599" s="276" t="s">
        <v>47</v>
      </c>
    </row>
    <row r="3600" spans="1:59" s="63" customFormat="1" ht="12.75" x14ac:dyDescent="0.2">
      <c r="A3600" s="196">
        <v>6</v>
      </c>
      <c r="B3600" s="197" t="s">
        <v>1027</v>
      </c>
      <c r="C3600" s="208">
        <v>64</v>
      </c>
      <c r="D3600" s="209" t="s">
        <v>1063</v>
      </c>
      <c r="E3600" s="212">
        <v>6413</v>
      </c>
      <c r="F3600" s="213" t="s">
        <v>1073</v>
      </c>
      <c r="G3600" s="231"/>
      <c r="H3600" s="81" t="s">
        <v>48</v>
      </c>
      <c r="I3600" s="223"/>
      <c r="J3600" s="73"/>
      <c r="K3600" s="73"/>
      <c r="L3600" s="73"/>
      <c r="M3600" s="74"/>
      <c r="N3600" s="247"/>
      <c r="O3600" s="306"/>
      <c r="P3600" s="105"/>
      <c r="Q3600" s="75"/>
      <c r="R3600" s="75"/>
      <c r="S3600" s="75"/>
      <c r="T3600" s="75"/>
      <c r="U3600" s="75"/>
      <c r="V3600" s="75"/>
      <c r="W3600" s="75"/>
      <c r="X3600" s="75"/>
      <c r="Y3600" s="82">
        <f>MIN(X3604:X3606)</f>
        <v>100</v>
      </c>
      <c r="Z3600" s="83"/>
      <c r="AA3600" s="83"/>
      <c r="AB3600" s="75"/>
      <c r="AC3600" s="75"/>
      <c r="AD3600" s="75"/>
      <c r="AE3600" s="75"/>
      <c r="AF3600" s="75"/>
      <c r="AG3600" s="75"/>
      <c r="AH3600" s="75"/>
      <c r="AI3600" s="75"/>
      <c r="AJ3600" s="82">
        <f>MIN(AI3604:AI3606)</f>
        <v>0</v>
      </c>
      <c r="AK3600" s="83"/>
      <c r="AL3600" s="83"/>
      <c r="AM3600" s="75"/>
      <c r="AN3600" s="75"/>
      <c r="AO3600" s="75"/>
      <c r="AP3600" s="75"/>
      <c r="AQ3600" s="75"/>
      <c r="AR3600" s="75"/>
      <c r="AS3600" s="75"/>
      <c r="AT3600" s="75"/>
      <c r="AU3600" s="75"/>
      <c r="AV3600" s="75"/>
      <c r="AW3600" s="82">
        <f>MIN(AV3604:AV3606)</f>
        <v>100</v>
      </c>
      <c r="AX3600" s="83"/>
      <c r="AY3600" s="83"/>
      <c r="AZ3600" s="79"/>
      <c r="BA3600" s="80"/>
      <c r="BB3600" s="71"/>
      <c r="BC3600" s="95"/>
      <c r="BD3600" s="41">
        <v>6</v>
      </c>
      <c r="BE3600" s="52">
        <v>64</v>
      </c>
      <c r="BF3600" s="103">
        <v>6413</v>
      </c>
      <c r="BG3600" s="278" t="s">
        <v>48</v>
      </c>
    </row>
    <row r="3601" spans="1:59" s="63" customFormat="1" ht="12.75" x14ac:dyDescent="0.2">
      <c r="A3601" s="196">
        <v>6</v>
      </c>
      <c r="B3601" s="197" t="s">
        <v>1027</v>
      </c>
      <c r="C3601" s="208">
        <v>64</v>
      </c>
      <c r="D3601" s="209" t="s">
        <v>1063</v>
      </c>
      <c r="E3601" s="212">
        <v>6413</v>
      </c>
      <c r="F3601" s="213" t="s">
        <v>1073</v>
      </c>
      <c r="G3601" s="231"/>
      <c r="H3601" s="81" t="s">
        <v>49</v>
      </c>
      <c r="I3601" s="223"/>
      <c r="J3601" s="73"/>
      <c r="K3601" s="73"/>
      <c r="L3601" s="73"/>
      <c r="M3601" s="74"/>
      <c r="N3601" s="247"/>
      <c r="O3601" s="306"/>
      <c r="P3601" s="105"/>
      <c r="Q3601" s="75"/>
      <c r="R3601" s="75"/>
      <c r="S3601" s="75"/>
      <c r="T3601" s="75"/>
      <c r="U3601" s="75"/>
      <c r="V3601" s="75"/>
      <c r="W3601" s="75"/>
      <c r="X3601" s="75"/>
      <c r="Y3601" s="84">
        <f>IF(ISNUMBER(AVERAGE(X3604:X3606)),AVERAGE(X3604:X3606),0)</f>
        <v>12550</v>
      </c>
      <c r="Z3601" s="83"/>
      <c r="AA3601" s="83"/>
      <c r="AB3601" s="75"/>
      <c r="AC3601" s="75"/>
      <c r="AD3601" s="75"/>
      <c r="AE3601" s="75"/>
      <c r="AF3601" s="75"/>
      <c r="AG3601" s="75"/>
      <c r="AH3601" s="75"/>
      <c r="AI3601" s="75"/>
      <c r="AJ3601" s="84">
        <f>IF(ISNUMBER(AVERAGE(AI3604:AI3606)),AVERAGE(AI3604:AI3606),0)</f>
        <v>0</v>
      </c>
      <c r="AK3601" s="83"/>
      <c r="AL3601" s="83"/>
      <c r="AM3601" s="75"/>
      <c r="AN3601" s="75"/>
      <c r="AO3601" s="75"/>
      <c r="AP3601" s="75"/>
      <c r="AQ3601" s="75"/>
      <c r="AR3601" s="75"/>
      <c r="AS3601" s="75"/>
      <c r="AT3601" s="75"/>
      <c r="AU3601" s="75"/>
      <c r="AV3601" s="75"/>
      <c r="AW3601" s="84">
        <f>IF(ISNUMBER(AVERAGE(AV3604:AV3606)),AVERAGE(AV3604:AV3606),0)</f>
        <v>550</v>
      </c>
      <c r="AX3601" s="83"/>
      <c r="AY3601" s="83"/>
      <c r="AZ3601" s="79"/>
      <c r="BA3601" s="80"/>
      <c r="BB3601" s="71"/>
      <c r="BC3601" s="95"/>
      <c r="BD3601" s="41">
        <v>6</v>
      </c>
      <c r="BE3601" s="52">
        <v>64</v>
      </c>
      <c r="BF3601" s="103">
        <v>6413</v>
      </c>
      <c r="BG3601" s="278" t="s">
        <v>49</v>
      </c>
    </row>
    <row r="3602" spans="1:59" s="63" customFormat="1" ht="12.75" x14ac:dyDescent="0.2">
      <c r="A3602" s="196">
        <v>6</v>
      </c>
      <c r="B3602" s="197" t="s">
        <v>1027</v>
      </c>
      <c r="C3602" s="208">
        <v>64</v>
      </c>
      <c r="D3602" s="209" t="s">
        <v>1063</v>
      </c>
      <c r="E3602" s="212">
        <v>6413</v>
      </c>
      <c r="F3602" s="213" t="s">
        <v>1073</v>
      </c>
      <c r="G3602" s="231"/>
      <c r="H3602" s="81" t="s">
        <v>50</v>
      </c>
      <c r="I3602" s="223"/>
      <c r="J3602" s="73"/>
      <c r="K3602" s="73"/>
      <c r="L3602" s="73"/>
      <c r="M3602" s="74"/>
      <c r="N3602" s="247"/>
      <c r="O3602" s="306"/>
      <c r="P3602" s="105"/>
      <c r="Q3602" s="75"/>
      <c r="R3602" s="75"/>
      <c r="S3602" s="75"/>
      <c r="T3602" s="75"/>
      <c r="U3602" s="75"/>
      <c r="V3602" s="75"/>
      <c r="W3602" s="75"/>
      <c r="X3602" s="75"/>
      <c r="Y3602" s="84">
        <f>MAX(X3604:X3606)</f>
        <v>25000</v>
      </c>
      <c r="Z3602" s="83"/>
      <c r="AA3602" s="83"/>
      <c r="AB3602" s="75"/>
      <c r="AC3602" s="75"/>
      <c r="AD3602" s="75"/>
      <c r="AE3602" s="75"/>
      <c r="AF3602" s="75"/>
      <c r="AG3602" s="75"/>
      <c r="AH3602" s="75"/>
      <c r="AI3602" s="75"/>
      <c r="AJ3602" s="84">
        <f>MAX(AI3604:AI3606)</f>
        <v>0</v>
      </c>
      <c r="AK3602" s="83"/>
      <c r="AL3602" s="83"/>
      <c r="AM3602" s="75"/>
      <c r="AN3602" s="75"/>
      <c r="AO3602" s="75"/>
      <c r="AP3602" s="75"/>
      <c r="AQ3602" s="75"/>
      <c r="AR3602" s="75"/>
      <c r="AS3602" s="75"/>
      <c r="AT3602" s="75"/>
      <c r="AU3602" s="75"/>
      <c r="AV3602" s="75"/>
      <c r="AW3602" s="84">
        <f>MAX(AV3604:AV3606)</f>
        <v>1000</v>
      </c>
      <c r="AX3602" s="83"/>
      <c r="AY3602" s="83"/>
      <c r="AZ3602" s="79"/>
      <c r="BA3602" s="80"/>
      <c r="BB3602" s="71"/>
      <c r="BC3602" s="95"/>
      <c r="BD3602" s="41">
        <v>6</v>
      </c>
      <c r="BE3602" s="52">
        <v>64</v>
      </c>
      <c r="BF3602" s="103">
        <v>6413</v>
      </c>
      <c r="BG3602" s="278" t="s">
        <v>50</v>
      </c>
    </row>
    <row r="3603" spans="1:59" s="63" customFormat="1" ht="12.75" x14ac:dyDescent="0.2">
      <c r="A3603" s="196">
        <v>6</v>
      </c>
      <c r="B3603" s="197" t="s">
        <v>1027</v>
      </c>
      <c r="C3603" s="208">
        <v>64</v>
      </c>
      <c r="D3603" s="209" t="s">
        <v>1063</v>
      </c>
      <c r="E3603" s="212">
        <v>6413</v>
      </c>
      <c r="F3603" s="213" t="s">
        <v>1073</v>
      </c>
      <c r="G3603" s="231"/>
      <c r="H3603" s="85" t="s">
        <v>51</v>
      </c>
      <c r="I3603" s="223"/>
      <c r="J3603" s="73"/>
      <c r="K3603" s="73"/>
      <c r="L3603" s="73"/>
      <c r="M3603" s="74"/>
      <c r="N3603" s="317">
        <f>SUM(N3604:N3605)</f>
        <v>2</v>
      </c>
      <c r="O3603" s="293">
        <f>SUM(O3604:O3605)</f>
        <v>1</v>
      </c>
      <c r="P3603" s="292"/>
      <c r="Q3603" s="87"/>
      <c r="R3603" s="87"/>
      <c r="S3603" s="87"/>
      <c r="T3603" s="87"/>
      <c r="U3603" s="87"/>
      <c r="V3603" s="87"/>
      <c r="W3603" s="87"/>
      <c r="X3603" s="87"/>
      <c r="Y3603" s="112"/>
      <c r="Z3603" s="121">
        <f>SUM(Z3604:Z3605)</f>
        <v>12550</v>
      </c>
      <c r="AA3603" s="88"/>
      <c r="AB3603" s="87"/>
      <c r="AC3603" s="87"/>
      <c r="AD3603" s="87"/>
      <c r="AE3603" s="87"/>
      <c r="AF3603" s="87"/>
      <c r="AG3603" s="87"/>
      <c r="AH3603" s="87"/>
      <c r="AI3603" s="87"/>
      <c r="AJ3603" s="112"/>
      <c r="AK3603" s="121">
        <f>SUM(AK3604:AK3605)</f>
        <v>0</v>
      </c>
      <c r="AL3603" s="88"/>
      <c r="AM3603" s="87"/>
      <c r="AN3603" s="87"/>
      <c r="AO3603" s="87"/>
      <c r="AP3603" s="87"/>
      <c r="AQ3603" s="87"/>
      <c r="AR3603" s="87"/>
      <c r="AS3603" s="87"/>
      <c r="AT3603" s="87"/>
      <c r="AU3603" s="87"/>
      <c r="AV3603" s="87"/>
      <c r="AW3603" s="112"/>
      <c r="AX3603" s="121">
        <f>SUM(AX3604:AX3605)</f>
        <v>550</v>
      </c>
      <c r="AY3603" s="88"/>
      <c r="AZ3603" s="79"/>
      <c r="BA3603" s="80"/>
      <c r="BB3603" s="71"/>
      <c r="BC3603" s="95"/>
      <c r="BD3603" s="41">
        <v>6</v>
      </c>
      <c r="BE3603" s="52">
        <v>64</v>
      </c>
      <c r="BF3603" s="103">
        <v>6413</v>
      </c>
      <c r="BG3603" s="279" t="s">
        <v>51</v>
      </c>
    </row>
    <row r="3604" spans="1:59" s="63" customFormat="1" ht="12.75" x14ac:dyDescent="0.2">
      <c r="A3604" s="196">
        <v>6</v>
      </c>
      <c r="B3604" s="197" t="s">
        <v>1027</v>
      </c>
      <c r="C3604" s="208">
        <v>64</v>
      </c>
      <c r="D3604" s="209" t="s">
        <v>1063</v>
      </c>
      <c r="E3604" s="212">
        <v>6413</v>
      </c>
      <c r="F3604" s="213" t="s">
        <v>1073</v>
      </c>
      <c r="G3604" s="231"/>
      <c r="H3604" s="89" t="s">
        <v>52</v>
      </c>
      <c r="I3604" s="90" t="s">
        <v>1074</v>
      </c>
      <c r="J3604" s="90"/>
      <c r="K3604" s="90" t="s">
        <v>64</v>
      </c>
      <c r="L3604" s="90" t="s">
        <v>195</v>
      </c>
      <c r="M3604" s="91"/>
      <c r="N3604" s="312">
        <v>1</v>
      </c>
      <c r="O3604" s="313">
        <f>N3604/N$3603</f>
        <v>0.5</v>
      </c>
      <c r="P3604" s="104">
        <v>1</v>
      </c>
      <c r="Q3604" s="92"/>
      <c r="R3604" s="92"/>
      <c r="S3604" s="92"/>
      <c r="T3604" s="92"/>
      <c r="U3604" s="92"/>
      <c r="V3604" s="92"/>
      <c r="W3604" s="92"/>
      <c r="X3604" s="109">
        <f>P3604*P$7+Q3604*Q$7+R3604*R$7+S3604*S$7+T3604*T$7+U3604*U$7+V3604*V$7+W3604*W$7</f>
        <v>100</v>
      </c>
      <c r="Y3604" s="83"/>
      <c r="Z3604" s="110">
        <f>X3604*$O3604</f>
        <v>50</v>
      </c>
      <c r="AA3604" s="111"/>
      <c r="AB3604" s="92"/>
      <c r="AC3604" s="92"/>
      <c r="AD3604" s="92"/>
      <c r="AE3604" s="92"/>
      <c r="AF3604" s="92"/>
      <c r="AG3604" s="92"/>
      <c r="AH3604" s="92"/>
      <c r="AI3604" s="109">
        <f>AB3604*AB$7+AC3604*AC$7+AD3604*AD$7+AE3604*AE$7+AF3604*AF$7+AG3604*AG$7+AH3604*AH$7</f>
        <v>0</v>
      </c>
      <c r="AJ3604" s="83"/>
      <c r="AK3604" s="110">
        <f>AI3604*$O3604</f>
        <v>0</v>
      </c>
      <c r="AL3604" s="111"/>
      <c r="AM3604" s="92"/>
      <c r="AN3604" s="92"/>
      <c r="AO3604" s="92"/>
      <c r="AP3604" s="92"/>
      <c r="AQ3604" s="92"/>
      <c r="AR3604" s="92"/>
      <c r="AS3604" s="92">
        <v>1</v>
      </c>
      <c r="AT3604" s="92"/>
      <c r="AU3604" s="92"/>
      <c r="AV3604" s="109">
        <f>AM3604*AM$7+AN3604*AN$7+AO3604*AO$7+AP3604*AP$7+AQ3604*AQ$7+AR3604*AR$7+AS3604*AS$7+AT3604*AT$7+AU3604*AU$7</f>
        <v>1000</v>
      </c>
      <c r="AW3604" s="75"/>
      <c r="AX3604" s="110">
        <f>AV3604*$O3604</f>
        <v>500</v>
      </c>
      <c r="AY3604" s="111"/>
      <c r="AZ3604" s="93"/>
      <c r="BA3604" s="94" t="s">
        <v>131</v>
      </c>
      <c r="BB3604" s="71"/>
      <c r="BC3604" s="95"/>
      <c r="BD3604" s="41">
        <v>6</v>
      </c>
      <c r="BE3604" s="52">
        <v>64</v>
      </c>
      <c r="BF3604" s="103">
        <v>6413</v>
      </c>
      <c r="BG3604" s="280" t="s">
        <v>52</v>
      </c>
    </row>
    <row r="3605" spans="1:59" s="63" customFormat="1" ht="12.75" x14ac:dyDescent="0.2">
      <c r="A3605" s="196">
        <v>6</v>
      </c>
      <c r="B3605" s="197" t="s">
        <v>1027</v>
      </c>
      <c r="C3605" s="208">
        <v>64</v>
      </c>
      <c r="D3605" s="209" t="s">
        <v>1063</v>
      </c>
      <c r="E3605" s="212">
        <v>6413</v>
      </c>
      <c r="F3605" s="213" t="s">
        <v>1073</v>
      </c>
      <c r="G3605" s="231"/>
      <c r="H3605" s="89"/>
      <c r="I3605" s="90" t="s">
        <v>597</v>
      </c>
      <c r="J3605" s="90"/>
      <c r="K3605" s="90" t="s">
        <v>73</v>
      </c>
      <c r="L3605" s="90" t="s">
        <v>69</v>
      </c>
      <c r="M3605" s="91"/>
      <c r="N3605" s="312">
        <v>1</v>
      </c>
      <c r="O3605" s="313">
        <f>N3605/N$3603</f>
        <v>0.5</v>
      </c>
      <c r="P3605" s="104"/>
      <c r="Q3605" s="92"/>
      <c r="R3605" s="92"/>
      <c r="S3605" s="92"/>
      <c r="T3605" s="92"/>
      <c r="U3605" s="92"/>
      <c r="V3605" s="92"/>
      <c r="W3605" s="92">
        <v>1</v>
      </c>
      <c r="X3605" s="109">
        <f>P3605*P$7+Q3605*Q$7+R3605*R$7+S3605*S$7+T3605*T$7+U3605*U$7+V3605*V$7+W3605*W$7</f>
        <v>25000</v>
      </c>
      <c r="Y3605" s="83"/>
      <c r="Z3605" s="110">
        <f>X3605*$O3605</f>
        <v>12500</v>
      </c>
      <c r="AA3605" s="111"/>
      <c r="AB3605" s="92"/>
      <c r="AC3605" s="92"/>
      <c r="AD3605" s="92"/>
      <c r="AE3605" s="92"/>
      <c r="AF3605" s="92"/>
      <c r="AG3605" s="92"/>
      <c r="AH3605" s="92"/>
      <c r="AI3605" s="109">
        <f>AB3605*AB$7+AC3605*AC$7+AD3605*AD$7+AE3605*AE$7+AF3605*AF$7+AG3605*AG$7+AH3605*AH$7</f>
        <v>0</v>
      </c>
      <c r="AJ3605" s="83"/>
      <c r="AK3605" s="110">
        <f>AI3605*$O3605</f>
        <v>0</v>
      </c>
      <c r="AL3605" s="111"/>
      <c r="AM3605" s="92"/>
      <c r="AN3605" s="92"/>
      <c r="AO3605" s="92"/>
      <c r="AP3605" s="92">
        <v>1</v>
      </c>
      <c r="AQ3605" s="92"/>
      <c r="AR3605" s="92"/>
      <c r="AS3605" s="92"/>
      <c r="AT3605" s="92"/>
      <c r="AU3605" s="92"/>
      <c r="AV3605" s="109">
        <f>AM3605*AM$7+AN3605*AN$7+AO3605*AO$7+AP3605*AP$7+AQ3605*AQ$7+AR3605*AR$7+AS3605*AS$7+AT3605*AT$7+AU3605*AU$7</f>
        <v>100</v>
      </c>
      <c r="AW3605" s="75"/>
      <c r="AX3605" s="110">
        <f>AV3605*$O3605</f>
        <v>50</v>
      </c>
      <c r="AY3605" s="111"/>
      <c r="AZ3605" s="93"/>
      <c r="BA3605" s="94" t="s">
        <v>131</v>
      </c>
      <c r="BB3605" s="71"/>
      <c r="BC3605" s="95"/>
      <c r="BD3605" s="41">
        <v>6</v>
      </c>
      <c r="BE3605" s="52">
        <v>64</v>
      </c>
      <c r="BF3605" s="103">
        <v>6413</v>
      </c>
      <c r="BG3605" s="280" t="s">
        <v>52</v>
      </c>
    </row>
    <row r="3606" spans="1:59" s="63" customFormat="1" ht="12.75" x14ac:dyDescent="0.2">
      <c r="A3606" s="196">
        <v>6</v>
      </c>
      <c r="B3606" s="197" t="s">
        <v>1027</v>
      </c>
      <c r="C3606" s="208">
        <v>64</v>
      </c>
      <c r="D3606" s="209" t="s">
        <v>1063</v>
      </c>
      <c r="E3606" s="212">
        <v>6413</v>
      </c>
      <c r="F3606" s="213" t="s">
        <v>1073</v>
      </c>
      <c r="G3606" s="231"/>
      <c r="H3606" s="65"/>
      <c r="I3606" s="222"/>
      <c r="J3606" s="66"/>
      <c r="K3606" s="66"/>
      <c r="L3606" s="66"/>
      <c r="M3606" s="64"/>
      <c r="N3606" s="304"/>
      <c r="O3606" s="305"/>
      <c r="P3606" s="127"/>
      <c r="Q3606" s="67"/>
      <c r="R3606" s="67"/>
      <c r="S3606" s="67"/>
      <c r="T3606" s="67"/>
      <c r="U3606" s="67"/>
      <c r="V3606" s="67"/>
      <c r="W3606" s="67"/>
      <c r="X3606" s="67"/>
      <c r="Y3606" s="68"/>
      <c r="Z3606" s="68"/>
      <c r="AA3606" s="68"/>
      <c r="AB3606" s="67"/>
      <c r="AC3606" s="67"/>
      <c r="AD3606" s="67"/>
      <c r="AE3606" s="67"/>
      <c r="AF3606" s="67"/>
      <c r="AG3606" s="67"/>
      <c r="AH3606" s="67"/>
      <c r="AI3606" s="67"/>
      <c r="AJ3606" s="68"/>
      <c r="AK3606" s="68"/>
      <c r="AL3606" s="68"/>
      <c r="AM3606" s="67"/>
      <c r="AN3606" s="67"/>
      <c r="AO3606" s="67"/>
      <c r="AP3606" s="67"/>
      <c r="AQ3606" s="67"/>
      <c r="AR3606" s="67"/>
      <c r="AS3606" s="67"/>
      <c r="AT3606" s="67"/>
      <c r="AU3606" s="67"/>
      <c r="AV3606" s="67"/>
      <c r="AW3606" s="67"/>
      <c r="AX3606" s="68"/>
      <c r="AY3606" s="68"/>
      <c r="AZ3606" s="69"/>
      <c r="BA3606" s="70"/>
      <c r="BB3606" s="71"/>
      <c r="BC3606" s="95"/>
      <c r="BD3606" s="41">
        <v>6</v>
      </c>
      <c r="BE3606" s="52">
        <v>64</v>
      </c>
      <c r="BF3606" s="103">
        <v>6413</v>
      </c>
      <c r="BG3606" s="275"/>
    </row>
    <row r="3607" spans="1:59" s="63" customFormat="1" ht="12.75" x14ac:dyDescent="0.2">
      <c r="A3607" s="196">
        <v>6</v>
      </c>
      <c r="B3607" s="197" t="s">
        <v>1027</v>
      </c>
      <c r="C3607" s="208">
        <v>64</v>
      </c>
      <c r="D3607" s="209" t="s">
        <v>1063</v>
      </c>
      <c r="E3607" s="212">
        <v>6413</v>
      </c>
      <c r="F3607" s="213" t="s">
        <v>1073</v>
      </c>
      <c r="G3607" s="232"/>
      <c r="H3607" s="97"/>
      <c r="I3607" s="224"/>
      <c r="J3607" s="98"/>
      <c r="K3607" s="98"/>
      <c r="L3607" s="98"/>
      <c r="M3607" s="96"/>
      <c r="N3607" s="307"/>
      <c r="O3607" s="246"/>
      <c r="P3607" s="124"/>
      <c r="Q3607" s="99"/>
      <c r="R3607" s="99"/>
      <c r="S3607" s="99"/>
      <c r="T3607" s="99"/>
      <c r="U3607" s="99"/>
      <c r="V3607" s="99"/>
      <c r="W3607" s="99"/>
      <c r="X3607" s="99"/>
      <c r="Y3607" s="100"/>
      <c r="Z3607" s="100"/>
      <c r="AA3607" s="100"/>
      <c r="AB3607" s="99"/>
      <c r="AC3607" s="99"/>
      <c r="AD3607" s="99"/>
      <c r="AE3607" s="99"/>
      <c r="AF3607" s="99"/>
      <c r="AG3607" s="99"/>
      <c r="AH3607" s="99"/>
      <c r="AI3607" s="99"/>
      <c r="AJ3607" s="100"/>
      <c r="AK3607" s="100"/>
      <c r="AL3607" s="100"/>
      <c r="AM3607" s="99"/>
      <c r="AN3607" s="99"/>
      <c r="AO3607" s="99"/>
      <c r="AP3607" s="99"/>
      <c r="AQ3607" s="99"/>
      <c r="AR3607" s="99"/>
      <c r="AS3607" s="99"/>
      <c r="AT3607" s="99"/>
      <c r="AU3607" s="99"/>
      <c r="AV3607" s="99"/>
      <c r="AW3607" s="99"/>
      <c r="AX3607" s="100"/>
      <c r="AY3607" s="100"/>
      <c r="AZ3607" s="101"/>
      <c r="BA3607" s="102"/>
      <c r="BB3607" s="95"/>
      <c r="BC3607" s="95"/>
      <c r="BD3607" s="41">
        <v>6</v>
      </c>
      <c r="BE3607" s="52">
        <v>64</v>
      </c>
      <c r="BF3607" s="103">
        <v>6413</v>
      </c>
      <c r="BG3607" s="277"/>
    </row>
    <row r="3608" spans="1:59" s="53" customFormat="1" ht="18.75" x14ac:dyDescent="0.3">
      <c r="A3608" s="202">
        <v>6</v>
      </c>
      <c r="B3608" s="203" t="s">
        <v>1027</v>
      </c>
      <c r="C3608" s="205">
        <v>65</v>
      </c>
      <c r="D3608" s="206" t="s">
        <v>1075</v>
      </c>
      <c r="E3608" s="207"/>
      <c r="F3608" s="207"/>
      <c r="G3608" s="229"/>
      <c r="H3608" s="44"/>
      <c r="I3608" s="226"/>
      <c r="J3608" s="192"/>
      <c r="K3608" s="192"/>
      <c r="L3608" s="192"/>
      <c r="M3608" s="194"/>
      <c r="N3608" s="302"/>
      <c r="O3608" s="298"/>
      <c r="P3608" s="47"/>
      <c r="Q3608" s="47"/>
      <c r="R3608" s="47"/>
      <c r="S3608" s="47"/>
      <c r="T3608" s="47"/>
      <c r="U3608" s="47"/>
      <c r="V3608" s="47"/>
      <c r="W3608" s="47"/>
      <c r="X3608" s="47"/>
      <c r="Y3608" s="48"/>
      <c r="Z3608" s="48"/>
      <c r="AA3608" s="48"/>
      <c r="AB3608" s="47"/>
      <c r="AC3608" s="47"/>
      <c r="AD3608" s="47"/>
      <c r="AE3608" s="47"/>
      <c r="AF3608" s="47"/>
      <c r="AG3608" s="47"/>
      <c r="AH3608" s="47"/>
      <c r="AI3608" s="47"/>
      <c r="AJ3608" s="48"/>
      <c r="AK3608" s="48"/>
      <c r="AL3608" s="48"/>
      <c r="AM3608" s="47"/>
      <c r="AN3608" s="47"/>
      <c r="AO3608" s="47"/>
      <c r="AP3608" s="47"/>
      <c r="AQ3608" s="47"/>
      <c r="AR3608" s="47"/>
      <c r="AS3608" s="47"/>
      <c r="AT3608" s="47"/>
      <c r="AU3608" s="47"/>
      <c r="AV3608" s="47"/>
      <c r="AW3608" s="47"/>
      <c r="AX3608" s="48"/>
      <c r="AY3608" s="333"/>
      <c r="AZ3608" s="49"/>
      <c r="BA3608" s="50"/>
      <c r="BB3608" s="51"/>
      <c r="BC3608" s="45"/>
      <c r="BD3608" s="41">
        <v>6</v>
      </c>
      <c r="BE3608" s="52">
        <v>65</v>
      </c>
      <c r="BF3608" s="52" t="s">
        <v>1075</v>
      </c>
      <c r="BG3608" s="273"/>
    </row>
    <row r="3609" spans="1:59" x14ac:dyDescent="0.25">
      <c r="A3609" s="196">
        <v>6</v>
      </c>
      <c r="B3609" s="197" t="s">
        <v>1027</v>
      </c>
      <c r="C3609" s="208">
        <v>65</v>
      </c>
      <c r="D3609" s="209" t="s">
        <v>1075</v>
      </c>
      <c r="E3609" s="210">
        <v>6511</v>
      </c>
      <c r="F3609" s="211" t="s">
        <v>1076</v>
      </c>
      <c r="G3609" s="235"/>
      <c r="H3609" s="145"/>
      <c r="I3609" s="221"/>
      <c r="J3609" s="57"/>
      <c r="K3609" s="57"/>
      <c r="L3609" s="57"/>
      <c r="M3609" s="144"/>
      <c r="N3609" s="324"/>
      <c r="O3609" s="325"/>
      <c r="P3609" s="146"/>
      <c r="Q3609" s="146"/>
      <c r="R3609" s="146"/>
      <c r="S3609" s="146"/>
      <c r="T3609" s="146"/>
      <c r="U3609" s="146"/>
      <c r="V3609" s="146"/>
      <c r="W3609" s="146"/>
      <c r="X3609" s="146"/>
      <c r="Y3609" s="59"/>
      <c r="Z3609" s="123"/>
      <c r="AA3609" s="123"/>
      <c r="AB3609" s="146"/>
      <c r="AC3609" s="146"/>
      <c r="AD3609" s="146"/>
      <c r="AE3609" s="146"/>
      <c r="AF3609" s="146"/>
      <c r="AG3609" s="146"/>
      <c r="AH3609" s="146"/>
      <c r="AI3609" s="146"/>
      <c r="AJ3609" s="59"/>
      <c r="AK3609" s="123"/>
      <c r="AL3609" s="123"/>
      <c r="AM3609" s="146"/>
      <c r="AN3609" s="146"/>
      <c r="AO3609" s="146"/>
      <c r="AP3609" s="146"/>
      <c r="AQ3609" s="146"/>
      <c r="AR3609" s="146"/>
      <c r="AS3609" s="146"/>
      <c r="AT3609" s="146"/>
      <c r="AU3609" s="146"/>
      <c r="AV3609" s="146"/>
      <c r="AW3609" s="58"/>
      <c r="AX3609" s="123"/>
      <c r="AY3609" s="59"/>
      <c r="AZ3609" s="147"/>
      <c r="BA3609" s="148"/>
      <c r="BB3609" s="143"/>
      <c r="BC3609" s="143"/>
      <c r="BD3609" s="41">
        <v>6</v>
      </c>
      <c r="BE3609" s="52">
        <v>65</v>
      </c>
      <c r="BF3609" s="62">
        <v>6511</v>
      </c>
      <c r="BG3609" s="284"/>
    </row>
    <row r="3610" spans="1:59" s="63" customFormat="1" ht="12.75" x14ac:dyDescent="0.2">
      <c r="A3610" s="196">
        <v>6</v>
      </c>
      <c r="B3610" s="197" t="s">
        <v>1027</v>
      </c>
      <c r="C3610" s="208">
        <v>65</v>
      </c>
      <c r="D3610" s="209" t="s">
        <v>1075</v>
      </c>
      <c r="E3610" s="210">
        <v>6511</v>
      </c>
      <c r="F3610" s="211" t="s">
        <v>1076</v>
      </c>
      <c r="G3610" s="230"/>
      <c r="H3610" s="56"/>
      <c r="I3610" s="221"/>
      <c r="J3610" s="57"/>
      <c r="K3610" s="57"/>
      <c r="L3610" s="57"/>
      <c r="M3610" s="55"/>
      <c r="N3610" s="303"/>
      <c r="O3610" s="245"/>
      <c r="P3610" s="122"/>
      <c r="Q3610" s="58"/>
      <c r="R3610" s="58"/>
      <c r="S3610" s="58"/>
      <c r="T3610" s="58"/>
      <c r="U3610" s="58"/>
      <c r="V3610" s="58"/>
      <c r="W3610" s="58"/>
      <c r="X3610" s="58"/>
      <c r="Y3610" s="59"/>
      <c r="Z3610" s="59"/>
      <c r="AA3610" s="59"/>
      <c r="AB3610" s="58"/>
      <c r="AC3610" s="58"/>
      <c r="AD3610" s="58"/>
      <c r="AE3610" s="58"/>
      <c r="AF3610" s="58"/>
      <c r="AG3610" s="58"/>
      <c r="AH3610" s="58"/>
      <c r="AI3610" s="58"/>
      <c r="AJ3610" s="59"/>
      <c r="AK3610" s="59"/>
      <c r="AL3610" s="59"/>
      <c r="AM3610" s="58"/>
      <c r="AN3610" s="58"/>
      <c r="AO3610" s="58"/>
      <c r="AP3610" s="58"/>
      <c r="AQ3610" s="58"/>
      <c r="AR3610" s="58"/>
      <c r="AS3610" s="58"/>
      <c r="AT3610" s="58"/>
      <c r="AU3610" s="58"/>
      <c r="AV3610" s="58"/>
      <c r="AW3610" s="58"/>
      <c r="AX3610" s="59"/>
      <c r="AY3610" s="59"/>
      <c r="AZ3610" s="60"/>
      <c r="BA3610" s="61"/>
      <c r="BB3610" s="54"/>
      <c r="BC3610" s="54"/>
      <c r="BD3610" s="41">
        <v>6</v>
      </c>
      <c r="BE3610" s="52">
        <v>65</v>
      </c>
      <c r="BF3610" s="62">
        <v>6511</v>
      </c>
      <c r="BG3610" s="274"/>
    </row>
    <row r="3611" spans="1:59" s="63" customFormat="1" ht="12.75" x14ac:dyDescent="0.2">
      <c r="A3611" s="196">
        <v>6</v>
      </c>
      <c r="B3611" s="197" t="s">
        <v>1027</v>
      </c>
      <c r="C3611" s="208">
        <v>65</v>
      </c>
      <c r="D3611" s="209" t="s">
        <v>1075</v>
      </c>
      <c r="E3611" s="210">
        <v>6511</v>
      </c>
      <c r="F3611" s="211" t="s">
        <v>1076</v>
      </c>
      <c r="G3611" s="231"/>
      <c r="H3611" s="65"/>
      <c r="I3611" s="222"/>
      <c r="J3611" s="66"/>
      <c r="K3611" s="66"/>
      <c r="L3611" s="66"/>
      <c r="M3611" s="64"/>
      <c r="N3611" s="308"/>
      <c r="O3611" s="309"/>
      <c r="P3611" s="127"/>
      <c r="Q3611" s="67"/>
      <c r="R3611" s="67"/>
      <c r="S3611" s="67"/>
      <c r="T3611" s="67"/>
      <c r="U3611" s="67"/>
      <c r="V3611" s="67"/>
      <c r="W3611" s="67"/>
      <c r="X3611" s="67"/>
      <c r="Y3611" s="68"/>
      <c r="Z3611" s="68"/>
      <c r="AA3611" s="68"/>
      <c r="AB3611" s="67"/>
      <c r="AC3611" s="67"/>
      <c r="AD3611" s="67"/>
      <c r="AE3611" s="67"/>
      <c r="AF3611" s="67"/>
      <c r="AG3611" s="67"/>
      <c r="AH3611" s="67"/>
      <c r="AI3611" s="67"/>
      <c r="AJ3611" s="68"/>
      <c r="AK3611" s="68"/>
      <c r="AL3611" s="68"/>
      <c r="AM3611" s="67"/>
      <c r="AN3611" s="67"/>
      <c r="AO3611" s="67"/>
      <c r="AP3611" s="67"/>
      <c r="AQ3611" s="67"/>
      <c r="AR3611" s="67"/>
      <c r="AS3611" s="67"/>
      <c r="AT3611" s="67"/>
      <c r="AU3611" s="67"/>
      <c r="AV3611" s="67"/>
      <c r="AW3611" s="67"/>
      <c r="AX3611" s="68"/>
      <c r="AY3611" s="68"/>
      <c r="AZ3611" s="69"/>
      <c r="BA3611" s="70"/>
      <c r="BB3611" s="71"/>
      <c r="BC3611" s="54"/>
      <c r="BD3611" s="41">
        <v>6</v>
      </c>
      <c r="BE3611" s="52">
        <v>65</v>
      </c>
      <c r="BF3611" s="62">
        <v>6511</v>
      </c>
      <c r="BG3611" s="275"/>
    </row>
    <row r="3612" spans="1:59" s="63" customFormat="1" ht="12.75" x14ac:dyDescent="0.2">
      <c r="A3612" s="196">
        <v>6</v>
      </c>
      <c r="B3612" s="197" t="s">
        <v>1027</v>
      </c>
      <c r="C3612" s="208">
        <v>65</v>
      </c>
      <c r="D3612" s="209" t="s">
        <v>1075</v>
      </c>
      <c r="E3612" s="210">
        <v>6511</v>
      </c>
      <c r="F3612" s="211" t="s">
        <v>1076</v>
      </c>
      <c r="G3612" s="231"/>
      <c r="H3612" s="72" t="s">
        <v>47</v>
      </c>
      <c r="I3612" s="223"/>
      <c r="J3612" s="73"/>
      <c r="K3612" s="73"/>
      <c r="L3612" s="73"/>
      <c r="M3612" s="74"/>
      <c r="N3612" s="247"/>
      <c r="O3612" s="306"/>
      <c r="P3612" s="105"/>
      <c r="Q3612" s="75"/>
      <c r="R3612" s="75"/>
      <c r="S3612" s="75"/>
      <c r="T3612" s="75"/>
      <c r="U3612" s="75"/>
      <c r="V3612" s="75"/>
      <c r="W3612" s="75"/>
      <c r="X3612" s="75"/>
      <c r="Y3612" s="76">
        <f>IF(ISNUMBER(VLOOKUP(Y3614,P$7:W$7,MATCH(Y3614,P$7:W$7))),VLOOKUP(Y3614,P$7:W$7,MATCH(Y3614,P$7:W$7)),IF(N3616=0,"No Data",IF(Y3614&gt;0,"&lt;100",0)))</f>
        <v>5000</v>
      </c>
      <c r="Z3612" s="77">
        <f>IF(ISNUMBER(VLOOKUP(Z3616,P$7:W$7,MATCH(Z3616,P$7:W$7))),VLOOKUP(Z3616,P$7:W$7,MATCH(Z3616,P$7:W$7)),IF(N3616=0,"No Data",IF(Z3616&gt;0,"&lt;100",0)))</f>
        <v>5000</v>
      </c>
      <c r="AA3612" s="106">
        <f>IF(ISNUMBER(Z3612),Z3612,0)</f>
        <v>5000</v>
      </c>
      <c r="AB3612" s="75"/>
      <c r="AC3612" s="75"/>
      <c r="AD3612" s="75"/>
      <c r="AE3612" s="75"/>
      <c r="AF3612" s="75"/>
      <c r="AG3612" s="75"/>
      <c r="AH3612" s="75"/>
      <c r="AI3612" s="75"/>
      <c r="AJ3612" s="76">
        <f>IF(ISNUMBER(VLOOKUP(AJ3614,AB$7:AH$7,MATCH(AJ3614,AB$7:AH$7))),VLOOKUP(AJ3614,AB$7:AH$7,MATCH(AJ3614,AB$7:AH$7)),IF(N3616=0,"No Data",IF(AJ3614&gt;0,"&lt;50",0)))</f>
        <v>0</v>
      </c>
      <c r="AK3612" s="77">
        <f>IF(ISNUMBER(VLOOKUP(AK3616,AB$7:AH$7,MATCH(AK3616,AB$7:AH$7))),VLOOKUP(AK3616,AB$7:AH$7,MATCH(AK3616,AB$7:AH$7)),IF(N3616=0,"No Data",IF(AK3616&gt;0,"&lt;50",0)))</f>
        <v>0</v>
      </c>
      <c r="AL3612" s="106">
        <f>IF(ISNUMBER(AK3612),AK3612,0)</f>
        <v>0</v>
      </c>
      <c r="AM3612" s="75"/>
      <c r="AN3612" s="75"/>
      <c r="AO3612" s="75"/>
      <c r="AP3612" s="75"/>
      <c r="AQ3612" s="75"/>
      <c r="AR3612" s="75"/>
      <c r="AS3612" s="75"/>
      <c r="AT3612" s="75"/>
      <c r="AU3612" s="75"/>
      <c r="AV3612" s="75"/>
      <c r="AW3612" s="76">
        <f>IF(ISNUMBER(VLOOKUP(AW3614,AM$7:AU$7,MATCH(AW3614,AM$7:AU$7))),VLOOKUP(AW3614,AM$7:AU$7,MATCH(AW3614,AM$7:AU$7)),IF(N3616=0,"No Data",IF(AW3614&gt;0,"&lt;10",0)))</f>
        <v>1000</v>
      </c>
      <c r="AX3612" s="77">
        <f>IF(ISNUMBER(VLOOKUP(AX3616,AM$7:AU$7,MATCH(AX3616,AM$7:AU$7))),VLOOKUP(AX3616,AM$7:AU$7,MATCH(AX3616,AM$7:AU$7)),IF(N3616=0,"No Data",IF(AX3616&gt;0,"&lt;10",0)))</f>
        <v>1000</v>
      </c>
      <c r="AY3612" s="106">
        <f>IF(ISNUMBER(AX3612),AX3612,0)</f>
        <v>1000</v>
      </c>
      <c r="AZ3612" s="79"/>
      <c r="BA3612" s="80"/>
      <c r="BB3612" s="71"/>
      <c r="BC3612" s="54"/>
      <c r="BD3612" s="41">
        <v>6</v>
      </c>
      <c r="BE3612" s="52">
        <v>65</v>
      </c>
      <c r="BF3612" s="62">
        <v>6511</v>
      </c>
      <c r="BG3612" s="276" t="s">
        <v>47</v>
      </c>
    </row>
    <row r="3613" spans="1:59" s="63" customFormat="1" ht="12.75" x14ac:dyDescent="0.2">
      <c r="A3613" s="196">
        <v>6</v>
      </c>
      <c r="B3613" s="197" t="s">
        <v>1027</v>
      </c>
      <c r="C3613" s="208">
        <v>65</v>
      </c>
      <c r="D3613" s="209" t="s">
        <v>1075</v>
      </c>
      <c r="E3613" s="210">
        <v>6511</v>
      </c>
      <c r="F3613" s="211" t="s">
        <v>1076</v>
      </c>
      <c r="G3613" s="231"/>
      <c r="H3613" s="81" t="s">
        <v>48</v>
      </c>
      <c r="I3613" s="223"/>
      <c r="J3613" s="73"/>
      <c r="K3613" s="73"/>
      <c r="L3613" s="73"/>
      <c r="M3613" s="74"/>
      <c r="N3613" s="247"/>
      <c r="O3613" s="306"/>
      <c r="P3613" s="105"/>
      <c r="Q3613" s="75"/>
      <c r="R3613" s="75"/>
      <c r="S3613" s="75"/>
      <c r="T3613" s="75"/>
      <c r="U3613" s="75"/>
      <c r="V3613" s="75"/>
      <c r="W3613" s="75"/>
      <c r="X3613" s="75"/>
      <c r="Y3613" s="82">
        <f>MIN(X3617:X3636)</f>
        <v>0</v>
      </c>
      <c r="Z3613" s="83"/>
      <c r="AA3613" s="83"/>
      <c r="AB3613" s="75"/>
      <c r="AC3613" s="75"/>
      <c r="AD3613" s="75"/>
      <c r="AE3613" s="75"/>
      <c r="AF3613" s="75"/>
      <c r="AG3613" s="75"/>
      <c r="AH3613" s="75"/>
      <c r="AI3613" s="75"/>
      <c r="AJ3613" s="82">
        <f>MIN(AI3617:AI3636)</f>
        <v>0</v>
      </c>
      <c r="AK3613" s="83"/>
      <c r="AL3613" s="83"/>
      <c r="AM3613" s="75"/>
      <c r="AN3613" s="75"/>
      <c r="AO3613" s="75"/>
      <c r="AP3613" s="75"/>
      <c r="AQ3613" s="75"/>
      <c r="AR3613" s="75"/>
      <c r="AS3613" s="75"/>
      <c r="AT3613" s="75"/>
      <c r="AU3613" s="75"/>
      <c r="AV3613" s="75"/>
      <c r="AW3613" s="82">
        <f>MIN(AV3617:AV3636)</f>
        <v>25</v>
      </c>
      <c r="AX3613" s="83"/>
      <c r="AY3613" s="83"/>
      <c r="AZ3613" s="79"/>
      <c r="BA3613" s="80"/>
      <c r="BB3613" s="71"/>
      <c r="BC3613" s="54"/>
      <c r="BD3613" s="41">
        <v>6</v>
      </c>
      <c r="BE3613" s="52">
        <v>65</v>
      </c>
      <c r="BF3613" s="62">
        <v>6511</v>
      </c>
      <c r="BG3613" s="278" t="s">
        <v>48</v>
      </c>
    </row>
    <row r="3614" spans="1:59" s="63" customFormat="1" ht="12.75" x14ac:dyDescent="0.2">
      <c r="A3614" s="196">
        <v>6</v>
      </c>
      <c r="B3614" s="197" t="s">
        <v>1027</v>
      </c>
      <c r="C3614" s="208">
        <v>65</v>
      </c>
      <c r="D3614" s="209" t="s">
        <v>1075</v>
      </c>
      <c r="E3614" s="210">
        <v>6511</v>
      </c>
      <c r="F3614" s="211" t="s">
        <v>1076</v>
      </c>
      <c r="G3614" s="231"/>
      <c r="H3614" s="81" t="s">
        <v>49</v>
      </c>
      <c r="I3614" s="223"/>
      <c r="J3614" s="73"/>
      <c r="K3614" s="73"/>
      <c r="L3614" s="73"/>
      <c r="M3614" s="74"/>
      <c r="N3614" s="247"/>
      <c r="O3614" s="306"/>
      <c r="P3614" s="105"/>
      <c r="Q3614" s="75"/>
      <c r="R3614" s="75"/>
      <c r="S3614" s="75"/>
      <c r="T3614" s="75"/>
      <c r="U3614" s="75"/>
      <c r="V3614" s="75"/>
      <c r="W3614" s="75"/>
      <c r="X3614" s="75"/>
      <c r="Y3614" s="84">
        <f>IF(ISNUMBER(AVERAGE(X3617:X3636)),AVERAGE(X3617:X3636),0)</f>
        <v>8795</v>
      </c>
      <c r="Z3614" s="83"/>
      <c r="AA3614" s="83"/>
      <c r="AB3614" s="75"/>
      <c r="AC3614" s="75"/>
      <c r="AD3614" s="75"/>
      <c r="AE3614" s="75"/>
      <c r="AF3614" s="75"/>
      <c r="AG3614" s="75"/>
      <c r="AH3614" s="75"/>
      <c r="AI3614" s="75"/>
      <c r="AJ3614" s="84">
        <f>IF(ISNUMBER(AVERAGE(AI3617:AI3636)),AVERAGE(AI3617:AI3636),0)</f>
        <v>0</v>
      </c>
      <c r="AK3614" s="83"/>
      <c r="AL3614" s="83"/>
      <c r="AM3614" s="75"/>
      <c r="AN3614" s="75"/>
      <c r="AO3614" s="75"/>
      <c r="AP3614" s="75"/>
      <c r="AQ3614" s="75"/>
      <c r="AR3614" s="75"/>
      <c r="AS3614" s="75"/>
      <c r="AT3614" s="75"/>
      <c r="AU3614" s="75"/>
      <c r="AV3614" s="75"/>
      <c r="AW3614" s="84">
        <f>IF(ISNUMBER(AVERAGE(AV3617:AV3636)),AVERAGE(AV3617:AV3636),0)</f>
        <v>1090</v>
      </c>
      <c r="AX3614" s="83"/>
      <c r="AY3614" s="83"/>
      <c r="AZ3614" s="79"/>
      <c r="BA3614" s="80"/>
      <c r="BB3614" s="71"/>
      <c r="BC3614" s="54"/>
      <c r="BD3614" s="41">
        <v>6</v>
      </c>
      <c r="BE3614" s="52">
        <v>65</v>
      </c>
      <c r="BF3614" s="62">
        <v>6511</v>
      </c>
      <c r="BG3614" s="278" t="s">
        <v>49</v>
      </c>
    </row>
    <row r="3615" spans="1:59" s="63" customFormat="1" ht="12.75" x14ac:dyDescent="0.2">
      <c r="A3615" s="196">
        <v>6</v>
      </c>
      <c r="B3615" s="197" t="s">
        <v>1027</v>
      </c>
      <c r="C3615" s="208">
        <v>65</v>
      </c>
      <c r="D3615" s="209" t="s">
        <v>1075</v>
      </c>
      <c r="E3615" s="210">
        <v>6511</v>
      </c>
      <c r="F3615" s="211" t="s">
        <v>1076</v>
      </c>
      <c r="G3615" s="231"/>
      <c r="H3615" s="81" t="s">
        <v>50</v>
      </c>
      <c r="I3615" s="223"/>
      <c r="J3615" s="73"/>
      <c r="K3615" s="73"/>
      <c r="L3615" s="73"/>
      <c r="M3615" s="74"/>
      <c r="N3615" s="247"/>
      <c r="O3615" s="306"/>
      <c r="P3615" s="105"/>
      <c r="Q3615" s="75"/>
      <c r="R3615" s="75"/>
      <c r="S3615" s="75"/>
      <c r="T3615" s="75"/>
      <c r="U3615" s="75"/>
      <c r="V3615" s="75"/>
      <c r="W3615" s="75"/>
      <c r="X3615" s="75"/>
      <c r="Y3615" s="84">
        <f>MAX(X3617:X3636)</f>
        <v>25000</v>
      </c>
      <c r="Z3615" s="83"/>
      <c r="AA3615" s="83"/>
      <c r="AB3615" s="75"/>
      <c r="AC3615" s="75"/>
      <c r="AD3615" s="75"/>
      <c r="AE3615" s="75"/>
      <c r="AF3615" s="75"/>
      <c r="AG3615" s="75"/>
      <c r="AH3615" s="75"/>
      <c r="AI3615" s="75"/>
      <c r="AJ3615" s="84">
        <f>MAX(AI3617:AI3636)</f>
        <v>0</v>
      </c>
      <c r="AK3615" s="83"/>
      <c r="AL3615" s="83"/>
      <c r="AM3615" s="75"/>
      <c r="AN3615" s="75"/>
      <c r="AO3615" s="75"/>
      <c r="AP3615" s="75"/>
      <c r="AQ3615" s="75"/>
      <c r="AR3615" s="75"/>
      <c r="AS3615" s="75"/>
      <c r="AT3615" s="75"/>
      <c r="AU3615" s="75"/>
      <c r="AV3615" s="75"/>
      <c r="AW3615" s="84">
        <f>MAX(AV3617:AV3636)</f>
        <v>2500</v>
      </c>
      <c r="AX3615" s="83"/>
      <c r="AY3615" s="83"/>
      <c r="AZ3615" s="79"/>
      <c r="BA3615" s="80"/>
      <c r="BB3615" s="71"/>
      <c r="BC3615" s="54"/>
      <c r="BD3615" s="41">
        <v>6</v>
      </c>
      <c r="BE3615" s="52">
        <v>65</v>
      </c>
      <c r="BF3615" s="62">
        <v>6511</v>
      </c>
      <c r="BG3615" s="278" t="s">
        <v>50</v>
      </c>
    </row>
    <row r="3616" spans="1:59" s="63" customFormat="1" ht="12.75" x14ac:dyDescent="0.2">
      <c r="A3616" s="196">
        <v>6</v>
      </c>
      <c r="B3616" s="197" t="s">
        <v>1027</v>
      </c>
      <c r="C3616" s="208">
        <v>65</v>
      </c>
      <c r="D3616" s="209" t="s">
        <v>1075</v>
      </c>
      <c r="E3616" s="210">
        <v>6511</v>
      </c>
      <c r="F3616" s="211" t="s">
        <v>1076</v>
      </c>
      <c r="G3616" s="231"/>
      <c r="H3616" s="85" t="s">
        <v>51</v>
      </c>
      <c r="I3616" s="223"/>
      <c r="J3616" s="73"/>
      <c r="K3616" s="73"/>
      <c r="L3616" s="73"/>
      <c r="M3616" s="74"/>
      <c r="N3616" s="248">
        <f>SUM(N3617:N3636)</f>
        <v>20</v>
      </c>
      <c r="O3616" s="293">
        <f>SUM(O3617:O3636)</f>
        <v>1.0000000000000002</v>
      </c>
      <c r="P3616" s="292"/>
      <c r="Q3616" s="87"/>
      <c r="R3616" s="87"/>
      <c r="S3616" s="87"/>
      <c r="T3616" s="87"/>
      <c r="U3616" s="87"/>
      <c r="V3616" s="87"/>
      <c r="W3616" s="87"/>
      <c r="X3616" s="87"/>
      <c r="Y3616" s="88"/>
      <c r="Z3616" s="119">
        <f>SUM(Z3617:Z3636)</f>
        <v>8795</v>
      </c>
      <c r="AA3616" s="120"/>
      <c r="AB3616" s="111"/>
      <c r="AC3616" s="111"/>
      <c r="AD3616" s="111"/>
      <c r="AE3616" s="111"/>
      <c r="AF3616" s="111"/>
      <c r="AG3616" s="111"/>
      <c r="AH3616" s="111"/>
      <c r="AI3616" s="111"/>
      <c r="AJ3616" s="120"/>
      <c r="AK3616" s="119">
        <f>SUM(AK3617:AK3636)</f>
        <v>0</v>
      </c>
      <c r="AL3616" s="120"/>
      <c r="AM3616" s="111"/>
      <c r="AN3616" s="111"/>
      <c r="AO3616" s="111"/>
      <c r="AP3616" s="111"/>
      <c r="AQ3616" s="111"/>
      <c r="AR3616" s="111"/>
      <c r="AS3616" s="111"/>
      <c r="AT3616" s="111"/>
      <c r="AU3616" s="111"/>
      <c r="AV3616" s="111"/>
      <c r="AW3616" s="120"/>
      <c r="AX3616" s="119">
        <f>SUM(AX3617:AX3636)</f>
        <v>1090</v>
      </c>
      <c r="AY3616" s="88"/>
      <c r="AZ3616" s="79"/>
      <c r="BA3616" s="80"/>
      <c r="BB3616" s="71"/>
      <c r="BC3616" s="54"/>
      <c r="BD3616" s="41">
        <v>6</v>
      </c>
      <c r="BE3616" s="52">
        <v>65</v>
      </c>
      <c r="BF3616" s="62">
        <v>6511</v>
      </c>
      <c r="BG3616" s="279" t="s">
        <v>51</v>
      </c>
    </row>
    <row r="3617" spans="1:59" s="63" customFormat="1" ht="12.75" x14ac:dyDescent="0.2">
      <c r="A3617" s="196">
        <v>6</v>
      </c>
      <c r="B3617" s="197" t="s">
        <v>1027</v>
      </c>
      <c r="C3617" s="208">
        <v>65</v>
      </c>
      <c r="D3617" s="209" t="s">
        <v>1075</v>
      </c>
      <c r="E3617" s="210">
        <v>6511</v>
      </c>
      <c r="F3617" s="211" t="s">
        <v>1076</v>
      </c>
      <c r="G3617" s="231"/>
      <c r="H3617" s="89" t="s">
        <v>52</v>
      </c>
      <c r="I3617" s="90" t="s">
        <v>1077</v>
      </c>
      <c r="J3617" s="90"/>
      <c r="K3617" s="90" t="s">
        <v>64</v>
      </c>
      <c r="L3617" s="90" t="s">
        <v>119</v>
      </c>
      <c r="M3617" s="91"/>
      <c r="N3617" s="312">
        <v>1</v>
      </c>
      <c r="O3617" s="313">
        <f>N3617/N$3616</f>
        <v>0.05</v>
      </c>
      <c r="P3617" s="104">
        <v>1</v>
      </c>
      <c r="Q3617" s="92"/>
      <c r="R3617" s="92"/>
      <c r="S3617" s="92"/>
      <c r="T3617" s="92"/>
      <c r="U3617" s="92"/>
      <c r="V3617" s="92"/>
      <c r="W3617" s="92"/>
      <c r="X3617" s="109">
        <f t="shared" ref="X3617:X3636" si="599">P3617*P$7+Q3617*Q$7+R3617*R$7+S3617*S$7+T3617*T$7+U3617*U$7+V3617*V$7+W3617*W$7</f>
        <v>100</v>
      </c>
      <c r="Y3617" s="83"/>
      <c r="Z3617" s="110">
        <f t="shared" ref="Z3617:Z3636" si="600">X3617*$O3617</f>
        <v>5</v>
      </c>
      <c r="AA3617" s="111"/>
      <c r="AB3617" s="92"/>
      <c r="AC3617" s="92"/>
      <c r="AD3617" s="92"/>
      <c r="AE3617" s="92"/>
      <c r="AF3617" s="92"/>
      <c r="AG3617" s="92"/>
      <c r="AH3617" s="92"/>
      <c r="AI3617" s="109">
        <f t="shared" ref="AI3617:AI3636" si="601">AB3617*AB$7+AC3617*AC$7+AD3617*AD$7+AE3617*AE$7+AF3617*AF$7+AG3617*AG$7+AH3617*AH$7</f>
        <v>0</v>
      </c>
      <c r="AJ3617" s="83"/>
      <c r="AK3617" s="110">
        <f t="shared" ref="AK3617:AK3636" si="602">AI3617*$O3617</f>
        <v>0</v>
      </c>
      <c r="AL3617" s="111"/>
      <c r="AM3617" s="92"/>
      <c r="AN3617" s="92"/>
      <c r="AO3617" s="92"/>
      <c r="AP3617" s="92"/>
      <c r="AQ3617" s="92"/>
      <c r="AR3617" s="92"/>
      <c r="AS3617" s="92"/>
      <c r="AT3617" s="92">
        <v>1</v>
      </c>
      <c r="AU3617" s="92"/>
      <c r="AV3617" s="109">
        <f t="shared" ref="AV3617:AV3636" si="603">AM3617*AM$7+AN3617*AN$7+AO3617*AO$7+AP3617*AP$7+AQ3617*AQ$7+AR3617*AR$7+AS3617*AS$7+AT3617*AT$7+AU3617*AU$7</f>
        <v>2500</v>
      </c>
      <c r="AW3617" s="75"/>
      <c r="AX3617" s="110">
        <f t="shared" ref="AX3617:AX3636" si="604">AV3617*$O3617</f>
        <v>125</v>
      </c>
      <c r="AY3617" s="111"/>
      <c r="AZ3617" s="93"/>
      <c r="BA3617" s="94" t="s">
        <v>131</v>
      </c>
      <c r="BB3617" s="71"/>
      <c r="BC3617" s="54"/>
      <c r="BD3617" s="41">
        <v>6</v>
      </c>
      <c r="BE3617" s="52">
        <v>65</v>
      </c>
      <c r="BF3617" s="62">
        <v>6511</v>
      </c>
      <c r="BG3617" s="280" t="s">
        <v>52</v>
      </c>
    </row>
    <row r="3618" spans="1:59" s="63" customFormat="1" ht="12.75" x14ac:dyDescent="0.2">
      <c r="A3618" s="196">
        <v>6</v>
      </c>
      <c r="B3618" s="197" t="s">
        <v>1027</v>
      </c>
      <c r="C3618" s="208">
        <v>65</v>
      </c>
      <c r="D3618" s="209" t="s">
        <v>1075</v>
      </c>
      <c r="E3618" s="210">
        <v>6511</v>
      </c>
      <c r="F3618" s="211" t="s">
        <v>1076</v>
      </c>
      <c r="G3618" s="231"/>
      <c r="H3618" s="89"/>
      <c r="I3618" s="90" t="s">
        <v>1078</v>
      </c>
      <c r="J3618" s="90"/>
      <c r="K3618" s="90" t="s">
        <v>73</v>
      </c>
      <c r="L3618" s="90" t="s">
        <v>69</v>
      </c>
      <c r="M3618" s="91"/>
      <c r="N3618" s="312">
        <v>1</v>
      </c>
      <c r="O3618" s="313">
        <f t="shared" ref="O3618:O3636" si="605">N3618/N$3616</f>
        <v>0.05</v>
      </c>
      <c r="P3618" s="104"/>
      <c r="Q3618" s="92"/>
      <c r="R3618" s="92"/>
      <c r="S3618" s="92"/>
      <c r="T3618" s="92"/>
      <c r="U3618" s="92"/>
      <c r="V3618" s="92"/>
      <c r="W3618" s="92">
        <v>1</v>
      </c>
      <c r="X3618" s="109">
        <f t="shared" si="599"/>
        <v>25000</v>
      </c>
      <c r="Y3618" s="83"/>
      <c r="Z3618" s="110">
        <f t="shared" si="600"/>
        <v>1250</v>
      </c>
      <c r="AA3618" s="111"/>
      <c r="AB3618" s="92"/>
      <c r="AC3618" s="92"/>
      <c r="AD3618" s="92"/>
      <c r="AE3618" s="92"/>
      <c r="AF3618" s="92"/>
      <c r="AG3618" s="92"/>
      <c r="AH3618" s="92"/>
      <c r="AI3618" s="109">
        <f t="shared" si="601"/>
        <v>0</v>
      </c>
      <c r="AJ3618" s="83"/>
      <c r="AK3618" s="110">
        <f t="shared" si="602"/>
        <v>0</v>
      </c>
      <c r="AL3618" s="111"/>
      <c r="AM3618" s="92"/>
      <c r="AN3618" s="92"/>
      <c r="AO3618" s="92"/>
      <c r="AP3618" s="92">
        <v>1</v>
      </c>
      <c r="AQ3618" s="92"/>
      <c r="AR3618" s="92"/>
      <c r="AS3618" s="92"/>
      <c r="AT3618" s="92"/>
      <c r="AU3618" s="92"/>
      <c r="AV3618" s="109">
        <f t="shared" si="603"/>
        <v>100</v>
      </c>
      <c r="AW3618" s="75"/>
      <c r="AX3618" s="110">
        <f t="shared" si="604"/>
        <v>5</v>
      </c>
      <c r="AY3618" s="111"/>
      <c r="AZ3618" s="93"/>
      <c r="BA3618" s="94" t="s">
        <v>131</v>
      </c>
      <c r="BB3618" s="71"/>
      <c r="BC3618" s="54"/>
      <c r="BD3618" s="41">
        <v>6</v>
      </c>
      <c r="BE3618" s="52">
        <v>65</v>
      </c>
      <c r="BF3618" s="62">
        <v>6511</v>
      </c>
      <c r="BG3618" s="280" t="s">
        <v>52</v>
      </c>
    </row>
    <row r="3619" spans="1:59" s="63" customFormat="1" ht="12.75" x14ac:dyDescent="0.2">
      <c r="A3619" s="196">
        <v>6</v>
      </c>
      <c r="B3619" s="197" t="s">
        <v>1027</v>
      </c>
      <c r="C3619" s="208">
        <v>65</v>
      </c>
      <c r="D3619" s="209" t="s">
        <v>1075</v>
      </c>
      <c r="E3619" s="210">
        <v>6511</v>
      </c>
      <c r="F3619" s="211" t="s">
        <v>1076</v>
      </c>
      <c r="G3619" s="231"/>
      <c r="H3619" s="89"/>
      <c r="I3619" s="90" t="s">
        <v>1079</v>
      </c>
      <c r="J3619" s="90"/>
      <c r="K3619" s="90" t="s">
        <v>64</v>
      </c>
      <c r="L3619" s="90" t="s">
        <v>119</v>
      </c>
      <c r="M3619" s="91"/>
      <c r="N3619" s="312">
        <v>1</v>
      </c>
      <c r="O3619" s="313">
        <f t="shared" si="605"/>
        <v>0.05</v>
      </c>
      <c r="P3619" s="104">
        <v>1</v>
      </c>
      <c r="Q3619" s="92"/>
      <c r="R3619" s="92"/>
      <c r="S3619" s="92"/>
      <c r="T3619" s="92"/>
      <c r="U3619" s="92"/>
      <c r="V3619" s="92"/>
      <c r="W3619" s="92"/>
      <c r="X3619" s="109">
        <f t="shared" si="599"/>
        <v>100</v>
      </c>
      <c r="Y3619" s="83"/>
      <c r="Z3619" s="110">
        <f t="shared" si="600"/>
        <v>5</v>
      </c>
      <c r="AA3619" s="111"/>
      <c r="AB3619" s="92"/>
      <c r="AC3619" s="92"/>
      <c r="AD3619" s="92"/>
      <c r="AE3619" s="92"/>
      <c r="AF3619" s="92"/>
      <c r="AG3619" s="92"/>
      <c r="AH3619" s="92"/>
      <c r="AI3619" s="109">
        <f t="shared" si="601"/>
        <v>0</v>
      </c>
      <c r="AJ3619" s="83"/>
      <c r="AK3619" s="110">
        <f t="shared" si="602"/>
        <v>0</v>
      </c>
      <c r="AL3619" s="111"/>
      <c r="AM3619" s="92"/>
      <c r="AN3619" s="92"/>
      <c r="AO3619" s="92"/>
      <c r="AP3619" s="92"/>
      <c r="AQ3619" s="92"/>
      <c r="AR3619" s="92"/>
      <c r="AS3619" s="92"/>
      <c r="AT3619" s="92">
        <v>1</v>
      </c>
      <c r="AU3619" s="92"/>
      <c r="AV3619" s="109">
        <f t="shared" si="603"/>
        <v>2500</v>
      </c>
      <c r="AW3619" s="75"/>
      <c r="AX3619" s="110">
        <f t="shared" si="604"/>
        <v>125</v>
      </c>
      <c r="AY3619" s="111"/>
      <c r="AZ3619" s="93"/>
      <c r="BA3619" s="94" t="s">
        <v>131</v>
      </c>
      <c r="BB3619" s="71"/>
      <c r="BC3619" s="54"/>
      <c r="BD3619" s="41">
        <v>6</v>
      </c>
      <c r="BE3619" s="52">
        <v>65</v>
      </c>
      <c r="BF3619" s="62">
        <v>6511</v>
      </c>
      <c r="BG3619" s="280" t="s">
        <v>52</v>
      </c>
    </row>
    <row r="3620" spans="1:59" s="63" customFormat="1" ht="12.75" x14ac:dyDescent="0.2">
      <c r="A3620" s="196">
        <v>6</v>
      </c>
      <c r="B3620" s="197" t="s">
        <v>1027</v>
      </c>
      <c r="C3620" s="208">
        <v>65</v>
      </c>
      <c r="D3620" s="209" t="s">
        <v>1075</v>
      </c>
      <c r="E3620" s="210">
        <v>6511</v>
      </c>
      <c r="F3620" s="211" t="s">
        <v>1076</v>
      </c>
      <c r="G3620" s="231"/>
      <c r="H3620" s="89"/>
      <c r="I3620" s="90" t="s">
        <v>1067</v>
      </c>
      <c r="J3620" s="90"/>
      <c r="K3620" s="90" t="s">
        <v>73</v>
      </c>
      <c r="L3620" s="90" t="s">
        <v>69</v>
      </c>
      <c r="M3620" s="91"/>
      <c r="N3620" s="312">
        <v>1</v>
      </c>
      <c r="O3620" s="313">
        <f t="shared" si="605"/>
        <v>0.05</v>
      </c>
      <c r="P3620" s="104"/>
      <c r="Q3620" s="92"/>
      <c r="R3620" s="92"/>
      <c r="S3620" s="92"/>
      <c r="T3620" s="92"/>
      <c r="U3620" s="92"/>
      <c r="V3620" s="92"/>
      <c r="W3620" s="92">
        <v>1</v>
      </c>
      <c r="X3620" s="109">
        <f t="shared" si="599"/>
        <v>25000</v>
      </c>
      <c r="Y3620" s="83"/>
      <c r="Z3620" s="110">
        <f t="shared" si="600"/>
        <v>1250</v>
      </c>
      <c r="AA3620" s="111"/>
      <c r="AB3620" s="92"/>
      <c r="AC3620" s="92"/>
      <c r="AD3620" s="92"/>
      <c r="AE3620" s="92"/>
      <c r="AF3620" s="92"/>
      <c r="AG3620" s="92"/>
      <c r="AH3620" s="92"/>
      <c r="AI3620" s="109">
        <f t="shared" si="601"/>
        <v>0</v>
      </c>
      <c r="AJ3620" s="83"/>
      <c r="AK3620" s="110">
        <f t="shared" si="602"/>
        <v>0</v>
      </c>
      <c r="AL3620" s="111"/>
      <c r="AM3620" s="92"/>
      <c r="AN3620" s="92"/>
      <c r="AO3620" s="92"/>
      <c r="AP3620" s="92">
        <v>1</v>
      </c>
      <c r="AQ3620" s="92"/>
      <c r="AR3620" s="92"/>
      <c r="AS3620" s="92"/>
      <c r="AT3620" s="92"/>
      <c r="AU3620" s="92"/>
      <c r="AV3620" s="109">
        <f t="shared" si="603"/>
        <v>100</v>
      </c>
      <c r="AW3620" s="75"/>
      <c r="AX3620" s="110">
        <f t="shared" si="604"/>
        <v>5</v>
      </c>
      <c r="AY3620" s="111"/>
      <c r="AZ3620" s="93"/>
      <c r="BA3620" s="94" t="s">
        <v>131</v>
      </c>
      <c r="BB3620" s="71"/>
      <c r="BC3620" s="54"/>
      <c r="BD3620" s="41">
        <v>6</v>
      </c>
      <c r="BE3620" s="52">
        <v>65</v>
      </c>
      <c r="BF3620" s="62">
        <v>6511</v>
      </c>
      <c r="BG3620" s="280" t="s">
        <v>52</v>
      </c>
    </row>
    <row r="3621" spans="1:59" s="63" customFormat="1" ht="12.75" x14ac:dyDescent="0.2">
      <c r="A3621" s="196">
        <v>6</v>
      </c>
      <c r="B3621" s="197" t="s">
        <v>1027</v>
      </c>
      <c r="C3621" s="208">
        <v>65</v>
      </c>
      <c r="D3621" s="209" t="s">
        <v>1075</v>
      </c>
      <c r="E3621" s="210">
        <v>6511</v>
      </c>
      <c r="F3621" s="211" t="s">
        <v>1076</v>
      </c>
      <c r="G3621" s="231"/>
      <c r="H3621" s="89"/>
      <c r="I3621" s="90" t="s">
        <v>1080</v>
      </c>
      <c r="J3621" s="90"/>
      <c r="K3621" s="90" t="s">
        <v>64</v>
      </c>
      <c r="L3621" s="90" t="s">
        <v>119</v>
      </c>
      <c r="M3621" s="91"/>
      <c r="N3621" s="312">
        <v>1</v>
      </c>
      <c r="O3621" s="313">
        <f t="shared" si="605"/>
        <v>0.05</v>
      </c>
      <c r="P3621" s="104">
        <v>1</v>
      </c>
      <c r="Q3621" s="92"/>
      <c r="R3621" s="92"/>
      <c r="S3621" s="92"/>
      <c r="T3621" s="92"/>
      <c r="U3621" s="92"/>
      <c r="V3621" s="92"/>
      <c r="W3621" s="92"/>
      <c r="X3621" s="109">
        <f t="shared" si="599"/>
        <v>100</v>
      </c>
      <c r="Y3621" s="83"/>
      <c r="Z3621" s="110">
        <f t="shared" si="600"/>
        <v>5</v>
      </c>
      <c r="AA3621" s="111"/>
      <c r="AB3621" s="92"/>
      <c r="AC3621" s="92"/>
      <c r="AD3621" s="92"/>
      <c r="AE3621" s="92"/>
      <c r="AF3621" s="92"/>
      <c r="AG3621" s="92"/>
      <c r="AH3621" s="92"/>
      <c r="AI3621" s="109">
        <f t="shared" si="601"/>
        <v>0</v>
      </c>
      <c r="AJ3621" s="83"/>
      <c r="AK3621" s="110">
        <f t="shared" si="602"/>
        <v>0</v>
      </c>
      <c r="AL3621" s="111"/>
      <c r="AM3621" s="92"/>
      <c r="AN3621" s="92"/>
      <c r="AO3621" s="92"/>
      <c r="AP3621" s="92"/>
      <c r="AQ3621" s="92"/>
      <c r="AR3621" s="92"/>
      <c r="AS3621" s="92"/>
      <c r="AT3621" s="92">
        <v>1</v>
      </c>
      <c r="AU3621" s="92"/>
      <c r="AV3621" s="109">
        <f t="shared" si="603"/>
        <v>2500</v>
      </c>
      <c r="AW3621" s="75"/>
      <c r="AX3621" s="110">
        <f t="shared" si="604"/>
        <v>125</v>
      </c>
      <c r="AY3621" s="111"/>
      <c r="AZ3621" s="93"/>
      <c r="BA3621" s="94" t="s">
        <v>131</v>
      </c>
      <c r="BB3621" s="71"/>
      <c r="BC3621" s="54"/>
      <c r="BD3621" s="41">
        <v>6</v>
      </c>
      <c r="BE3621" s="52">
        <v>65</v>
      </c>
      <c r="BF3621" s="62">
        <v>6511</v>
      </c>
      <c r="BG3621" s="280" t="s">
        <v>52</v>
      </c>
    </row>
    <row r="3622" spans="1:59" s="63" customFormat="1" ht="12.75" x14ac:dyDescent="0.2">
      <c r="A3622" s="196">
        <v>6</v>
      </c>
      <c r="B3622" s="197" t="s">
        <v>1027</v>
      </c>
      <c r="C3622" s="208">
        <v>65</v>
      </c>
      <c r="D3622" s="209" t="s">
        <v>1075</v>
      </c>
      <c r="E3622" s="210">
        <v>6511</v>
      </c>
      <c r="F3622" s="211" t="s">
        <v>1076</v>
      </c>
      <c r="G3622" s="231"/>
      <c r="H3622" s="89"/>
      <c r="I3622" s="90" t="s">
        <v>1081</v>
      </c>
      <c r="J3622" s="90"/>
      <c r="K3622" s="90" t="s">
        <v>64</v>
      </c>
      <c r="L3622" s="90" t="s">
        <v>119</v>
      </c>
      <c r="M3622" s="91"/>
      <c r="N3622" s="312">
        <v>1</v>
      </c>
      <c r="O3622" s="313">
        <f t="shared" si="605"/>
        <v>0.05</v>
      </c>
      <c r="P3622" s="104">
        <v>1</v>
      </c>
      <c r="Q3622" s="92"/>
      <c r="R3622" s="92"/>
      <c r="S3622" s="92"/>
      <c r="T3622" s="92"/>
      <c r="U3622" s="92"/>
      <c r="V3622" s="92"/>
      <c r="W3622" s="92"/>
      <c r="X3622" s="109">
        <f t="shared" si="599"/>
        <v>100</v>
      </c>
      <c r="Y3622" s="83"/>
      <c r="Z3622" s="110">
        <f t="shared" si="600"/>
        <v>5</v>
      </c>
      <c r="AA3622" s="111"/>
      <c r="AB3622" s="92"/>
      <c r="AC3622" s="92"/>
      <c r="AD3622" s="92"/>
      <c r="AE3622" s="92"/>
      <c r="AF3622" s="92"/>
      <c r="AG3622" s="92"/>
      <c r="AH3622" s="92"/>
      <c r="AI3622" s="109">
        <f t="shared" si="601"/>
        <v>0</v>
      </c>
      <c r="AJ3622" s="83"/>
      <c r="AK3622" s="110">
        <f t="shared" si="602"/>
        <v>0</v>
      </c>
      <c r="AL3622" s="111"/>
      <c r="AM3622" s="92"/>
      <c r="AN3622" s="92"/>
      <c r="AO3622" s="92"/>
      <c r="AP3622" s="92"/>
      <c r="AQ3622" s="92"/>
      <c r="AR3622" s="92"/>
      <c r="AS3622" s="92"/>
      <c r="AT3622" s="92">
        <v>1</v>
      </c>
      <c r="AU3622" s="92"/>
      <c r="AV3622" s="109">
        <f t="shared" si="603"/>
        <v>2500</v>
      </c>
      <c r="AW3622" s="75"/>
      <c r="AX3622" s="110">
        <f t="shared" si="604"/>
        <v>125</v>
      </c>
      <c r="AY3622" s="111"/>
      <c r="AZ3622" s="93"/>
      <c r="BA3622" s="94" t="s">
        <v>131</v>
      </c>
      <c r="BB3622" s="71"/>
      <c r="BC3622" s="54"/>
      <c r="BD3622" s="41">
        <v>6</v>
      </c>
      <c r="BE3622" s="52">
        <v>65</v>
      </c>
      <c r="BF3622" s="62">
        <v>6511</v>
      </c>
      <c r="BG3622" s="280" t="s">
        <v>52</v>
      </c>
    </row>
    <row r="3623" spans="1:59" s="63" customFormat="1" ht="12.75" x14ac:dyDescent="0.2">
      <c r="A3623" s="196">
        <v>6</v>
      </c>
      <c r="B3623" s="197" t="s">
        <v>1027</v>
      </c>
      <c r="C3623" s="208">
        <v>65</v>
      </c>
      <c r="D3623" s="209" t="s">
        <v>1075</v>
      </c>
      <c r="E3623" s="210">
        <v>6511</v>
      </c>
      <c r="F3623" s="211" t="s">
        <v>1076</v>
      </c>
      <c r="G3623" s="231"/>
      <c r="H3623" s="89"/>
      <c r="I3623" s="90" t="s">
        <v>1082</v>
      </c>
      <c r="J3623" s="90"/>
      <c r="K3623" s="90" t="s">
        <v>64</v>
      </c>
      <c r="L3623" s="90" t="s">
        <v>119</v>
      </c>
      <c r="M3623" s="91"/>
      <c r="N3623" s="312">
        <v>1</v>
      </c>
      <c r="O3623" s="313">
        <f t="shared" si="605"/>
        <v>0.05</v>
      </c>
      <c r="P3623" s="104">
        <v>1</v>
      </c>
      <c r="Q3623" s="92"/>
      <c r="R3623" s="92"/>
      <c r="S3623" s="92"/>
      <c r="T3623" s="92"/>
      <c r="U3623" s="92"/>
      <c r="V3623" s="92"/>
      <c r="W3623" s="92"/>
      <c r="X3623" s="109">
        <f t="shared" si="599"/>
        <v>100</v>
      </c>
      <c r="Y3623" s="83"/>
      <c r="Z3623" s="110">
        <f t="shared" si="600"/>
        <v>5</v>
      </c>
      <c r="AA3623" s="111"/>
      <c r="AB3623" s="92"/>
      <c r="AC3623" s="92"/>
      <c r="AD3623" s="92"/>
      <c r="AE3623" s="92"/>
      <c r="AF3623" s="92"/>
      <c r="AG3623" s="92"/>
      <c r="AH3623" s="92"/>
      <c r="AI3623" s="109">
        <f t="shared" si="601"/>
        <v>0</v>
      </c>
      <c r="AJ3623" s="83"/>
      <c r="AK3623" s="110">
        <f t="shared" si="602"/>
        <v>0</v>
      </c>
      <c r="AL3623" s="111"/>
      <c r="AM3623" s="92"/>
      <c r="AN3623" s="92"/>
      <c r="AO3623" s="92"/>
      <c r="AP3623" s="92"/>
      <c r="AQ3623" s="92"/>
      <c r="AR3623" s="92"/>
      <c r="AS3623" s="92"/>
      <c r="AT3623" s="92">
        <v>1</v>
      </c>
      <c r="AU3623" s="92"/>
      <c r="AV3623" s="109">
        <f t="shared" si="603"/>
        <v>2500</v>
      </c>
      <c r="AW3623" s="75"/>
      <c r="AX3623" s="110">
        <f t="shared" si="604"/>
        <v>125</v>
      </c>
      <c r="AY3623" s="111"/>
      <c r="AZ3623" s="93"/>
      <c r="BA3623" s="94" t="s">
        <v>131</v>
      </c>
      <c r="BB3623" s="71"/>
      <c r="BC3623" s="54"/>
      <c r="BD3623" s="41">
        <v>6</v>
      </c>
      <c r="BE3623" s="52">
        <v>65</v>
      </c>
      <c r="BF3623" s="62">
        <v>6511</v>
      </c>
      <c r="BG3623" s="280" t="s">
        <v>52</v>
      </c>
    </row>
    <row r="3624" spans="1:59" s="63" customFormat="1" ht="12.75" x14ac:dyDescent="0.2">
      <c r="A3624" s="196">
        <v>6</v>
      </c>
      <c r="B3624" s="197" t="s">
        <v>1027</v>
      </c>
      <c r="C3624" s="208">
        <v>65</v>
      </c>
      <c r="D3624" s="209" t="s">
        <v>1075</v>
      </c>
      <c r="E3624" s="210">
        <v>6511</v>
      </c>
      <c r="F3624" s="211" t="s">
        <v>1076</v>
      </c>
      <c r="G3624" s="231"/>
      <c r="H3624" s="89"/>
      <c r="I3624" s="90" t="s">
        <v>1083</v>
      </c>
      <c r="J3624" s="90"/>
      <c r="K3624" s="90" t="s">
        <v>64</v>
      </c>
      <c r="L3624" s="90" t="s">
        <v>633</v>
      </c>
      <c r="M3624" s="91"/>
      <c r="N3624" s="312">
        <v>1</v>
      </c>
      <c r="O3624" s="313">
        <f t="shared" si="605"/>
        <v>0.05</v>
      </c>
      <c r="P3624" s="104"/>
      <c r="Q3624" s="92"/>
      <c r="R3624" s="92"/>
      <c r="S3624" s="92"/>
      <c r="T3624" s="92"/>
      <c r="U3624" s="92"/>
      <c r="V3624" s="92"/>
      <c r="W3624" s="92"/>
      <c r="X3624" s="109">
        <f t="shared" si="599"/>
        <v>0</v>
      </c>
      <c r="Y3624" s="83"/>
      <c r="Z3624" s="110">
        <f t="shared" si="600"/>
        <v>0</v>
      </c>
      <c r="AA3624" s="111"/>
      <c r="AB3624" s="92"/>
      <c r="AC3624" s="92"/>
      <c r="AD3624" s="92"/>
      <c r="AE3624" s="92"/>
      <c r="AF3624" s="92"/>
      <c r="AG3624" s="92"/>
      <c r="AH3624" s="92"/>
      <c r="AI3624" s="109">
        <f t="shared" si="601"/>
        <v>0</v>
      </c>
      <c r="AJ3624" s="83"/>
      <c r="AK3624" s="110">
        <f t="shared" si="602"/>
        <v>0</v>
      </c>
      <c r="AL3624" s="111"/>
      <c r="AM3624" s="92"/>
      <c r="AN3624" s="92">
        <v>1</v>
      </c>
      <c r="AO3624" s="92"/>
      <c r="AP3624" s="92"/>
      <c r="AQ3624" s="92"/>
      <c r="AR3624" s="92"/>
      <c r="AS3624" s="92"/>
      <c r="AT3624" s="92"/>
      <c r="AU3624" s="92"/>
      <c r="AV3624" s="109">
        <f t="shared" si="603"/>
        <v>25</v>
      </c>
      <c r="AW3624" s="75"/>
      <c r="AX3624" s="110">
        <f t="shared" si="604"/>
        <v>1.25</v>
      </c>
      <c r="AY3624" s="111"/>
      <c r="AZ3624" s="93"/>
      <c r="BA3624" s="94" t="s">
        <v>131</v>
      </c>
      <c r="BB3624" s="71"/>
      <c r="BC3624" s="54"/>
      <c r="BD3624" s="41">
        <v>6</v>
      </c>
      <c r="BE3624" s="52">
        <v>65</v>
      </c>
      <c r="BF3624" s="62">
        <v>6511</v>
      </c>
      <c r="BG3624" s="280" t="s">
        <v>52</v>
      </c>
    </row>
    <row r="3625" spans="1:59" s="63" customFormat="1" ht="12.75" x14ac:dyDescent="0.2">
      <c r="A3625" s="196">
        <v>6</v>
      </c>
      <c r="B3625" s="197" t="s">
        <v>1027</v>
      </c>
      <c r="C3625" s="208">
        <v>65</v>
      </c>
      <c r="D3625" s="209" t="s">
        <v>1075</v>
      </c>
      <c r="E3625" s="210">
        <v>6511</v>
      </c>
      <c r="F3625" s="211" t="s">
        <v>1076</v>
      </c>
      <c r="G3625" s="231"/>
      <c r="H3625" s="89"/>
      <c r="I3625" s="90" t="s">
        <v>904</v>
      </c>
      <c r="J3625" s="90"/>
      <c r="K3625" s="90" t="s">
        <v>64</v>
      </c>
      <c r="L3625" s="90" t="s">
        <v>119</v>
      </c>
      <c r="M3625" s="91"/>
      <c r="N3625" s="312">
        <v>1</v>
      </c>
      <c r="O3625" s="313">
        <f t="shared" si="605"/>
        <v>0.05</v>
      </c>
      <c r="P3625" s="104">
        <v>1</v>
      </c>
      <c r="Q3625" s="92"/>
      <c r="R3625" s="92"/>
      <c r="S3625" s="92"/>
      <c r="T3625" s="92"/>
      <c r="U3625" s="92"/>
      <c r="V3625" s="92"/>
      <c r="W3625" s="92"/>
      <c r="X3625" s="109">
        <f t="shared" si="599"/>
        <v>100</v>
      </c>
      <c r="Y3625" s="83"/>
      <c r="Z3625" s="110">
        <f t="shared" si="600"/>
        <v>5</v>
      </c>
      <c r="AA3625" s="111"/>
      <c r="AB3625" s="92"/>
      <c r="AC3625" s="92"/>
      <c r="AD3625" s="92"/>
      <c r="AE3625" s="92"/>
      <c r="AF3625" s="92"/>
      <c r="AG3625" s="92"/>
      <c r="AH3625" s="92"/>
      <c r="AI3625" s="109">
        <f t="shared" si="601"/>
        <v>0</v>
      </c>
      <c r="AJ3625" s="83"/>
      <c r="AK3625" s="110">
        <f t="shared" si="602"/>
        <v>0</v>
      </c>
      <c r="AL3625" s="111"/>
      <c r="AM3625" s="92"/>
      <c r="AN3625" s="92"/>
      <c r="AO3625" s="92"/>
      <c r="AP3625" s="92"/>
      <c r="AQ3625" s="92"/>
      <c r="AR3625" s="92"/>
      <c r="AS3625" s="92"/>
      <c r="AT3625" s="92">
        <v>1</v>
      </c>
      <c r="AU3625" s="92"/>
      <c r="AV3625" s="109">
        <f t="shared" si="603"/>
        <v>2500</v>
      </c>
      <c r="AW3625" s="75"/>
      <c r="AX3625" s="110">
        <f t="shared" si="604"/>
        <v>125</v>
      </c>
      <c r="AY3625" s="111"/>
      <c r="AZ3625" s="93"/>
      <c r="BA3625" s="94" t="s">
        <v>131</v>
      </c>
      <c r="BB3625" s="71"/>
      <c r="BC3625" s="54"/>
      <c r="BD3625" s="41">
        <v>6</v>
      </c>
      <c r="BE3625" s="52">
        <v>65</v>
      </c>
      <c r="BF3625" s="62">
        <v>6511</v>
      </c>
      <c r="BG3625" s="280" t="s">
        <v>52</v>
      </c>
    </row>
    <row r="3626" spans="1:59" s="63" customFormat="1" ht="12.75" x14ac:dyDescent="0.2">
      <c r="A3626" s="196">
        <v>6</v>
      </c>
      <c r="B3626" s="197" t="s">
        <v>1027</v>
      </c>
      <c r="C3626" s="208">
        <v>65</v>
      </c>
      <c r="D3626" s="209" t="s">
        <v>1075</v>
      </c>
      <c r="E3626" s="210">
        <v>6511</v>
      </c>
      <c r="F3626" s="211" t="s">
        <v>1076</v>
      </c>
      <c r="G3626" s="231"/>
      <c r="H3626" s="89"/>
      <c r="I3626" s="90" t="s">
        <v>444</v>
      </c>
      <c r="J3626" s="90"/>
      <c r="K3626" s="90" t="s">
        <v>545</v>
      </c>
      <c r="L3626" s="90" t="s">
        <v>787</v>
      </c>
      <c r="M3626" s="91"/>
      <c r="N3626" s="312">
        <v>1</v>
      </c>
      <c r="O3626" s="313">
        <f t="shared" si="605"/>
        <v>0.05</v>
      </c>
      <c r="P3626" s="104"/>
      <c r="Q3626" s="92"/>
      <c r="R3626" s="92"/>
      <c r="S3626" s="92"/>
      <c r="T3626" s="92"/>
      <c r="U3626" s="92"/>
      <c r="V3626" s="92"/>
      <c r="W3626" s="92">
        <v>1</v>
      </c>
      <c r="X3626" s="109">
        <f t="shared" si="599"/>
        <v>25000</v>
      </c>
      <c r="Y3626" s="83"/>
      <c r="Z3626" s="110">
        <f t="shared" si="600"/>
        <v>1250</v>
      </c>
      <c r="AA3626" s="111"/>
      <c r="AB3626" s="92"/>
      <c r="AC3626" s="92"/>
      <c r="AD3626" s="92"/>
      <c r="AE3626" s="92"/>
      <c r="AF3626" s="92"/>
      <c r="AG3626" s="92"/>
      <c r="AH3626" s="92"/>
      <c r="AI3626" s="109">
        <f t="shared" si="601"/>
        <v>0</v>
      </c>
      <c r="AJ3626" s="83"/>
      <c r="AK3626" s="110">
        <f t="shared" si="602"/>
        <v>0</v>
      </c>
      <c r="AL3626" s="111"/>
      <c r="AM3626" s="92"/>
      <c r="AN3626" s="92"/>
      <c r="AO3626" s="92"/>
      <c r="AP3626" s="92">
        <v>1</v>
      </c>
      <c r="AQ3626" s="92"/>
      <c r="AR3626" s="92"/>
      <c r="AS3626" s="92"/>
      <c r="AT3626" s="92"/>
      <c r="AU3626" s="92"/>
      <c r="AV3626" s="109">
        <f t="shared" si="603"/>
        <v>100</v>
      </c>
      <c r="AW3626" s="75"/>
      <c r="AX3626" s="110">
        <f t="shared" si="604"/>
        <v>5</v>
      </c>
      <c r="AY3626" s="111"/>
      <c r="AZ3626" s="93"/>
      <c r="BA3626" s="94" t="s">
        <v>131</v>
      </c>
      <c r="BB3626" s="71"/>
      <c r="BC3626" s="54"/>
      <c r="BD3626" s="41">
        <v>6</v>
      </c>
      <c r="BE3626" s="52">
        <v>65</v>
      </c>
      <c r="BF3626" s="62">
        <v>6511</v>
      </c>
      <c r="BG3626" s="280" t="s">
        <v>52</v>
      </c>
    </row>
    <row r="3627" spans="1:59" s="63" customFormat="1" ht="12.75" x14ac:dyDescent="0.2">
      <c r="A3627" s="196">
        <v>6</v>
      </c>
      <c r="B3627" s="197" t="s">
        <v>1027</v>
      </c>
      <c r="C3627" s="208">
        <v>65</v>
      </c>
      <c r="D3627" s="209" t="s">
        <v>1075</v>
      </c>
      <c r="E3627" s="210">
        <v>6511</v>
      </c>
      <c r="F3627" s="211" t="s">
        <v>1076</v>
      </c>
      <c r="G3627" s="231"/>
      <c r="H3627" s="89"/>
      <c r="I3627" s="90" t="s">
        <v>1074</v>
      </c>
      <c r="J3627" s="90"/>
      <c r="K3627" s="90" t="s">
        <v>64</v>
      </c>
      <c r="L3627" s="90" t="s">
        <v>195</v>
      </c>
      <c r="M3627" s="91"/>
      <c r="N3627" s="312">
        <v>1</v>
      </c>
      <c r="O3627" s="313">
        <f t="shared" si="605"/>
        <v>0.05</v>
      </c>
      <c r="P3627" s="104">
        <v>1</v>
      </c>
      <c r="Q3627" s="92"/>
      <c r="R3627" s="92"/>
      <c r="S3627" s="92"/>
      <c r="T3627" s="92"/>
      <c r="U3627" s="92"/>
      <c r="V3627" s="92"/>
      <c r="W3627" s="92"/>
      <c r="X3627" s="109">
        <f t="shared" si="599"/>
        <v>100</v>
      </c>
      <c r="Y3627" s="83"/>
      <c r="Z3627" s="110">
        <f t="shared" si="600"/>
        <v>5</v>
      </c>
      <c r="AA3627" s="111"/>
      <c r="AB3627" s="92"/>
      <c r="AC3627" s="92"/>
      <c r="AD3627" s="92"/>
      <c r="AE3627" s="92"/>
      <c r="AF3627" s="92"/>
      <c r="AG3627" s="92"/>
      <c r="AH3627" s="92"/>
      <c r="AI3627" s="109">
        <f t="shared" si="601"/>
        <v>0</v>
      </c>
      <c r="AJ3627" s="83"/>
      <c r="AK3627" s="110">
        <f t="shared" si="602"/>
        <v>0</v>
      </c>
      <c r="AL3627" s="111"/>
      <c r="AM3627" s="92"/>
      <c r="AN3627" s="92"/>
      <c r="AO3627" s="92"/>
      <c r="AP3627" s="92"/>
      <c r="AQ3627" s="92"/>
      <c r="AR3627" s="92"/>
      <c r="AS3627" s="92">
        <v>1</v>
      </c>
      <c r="AT3627" s="92"/>
      <c r="AU3627" s="92"/>
      <c r="AV3627" s="109">
        <f t="shared" si="603"/>
        <v>1000</v>
      </c>
      <c r="AW3627" s="75"/>
      <c r="AX3627" s="110">
        <f t="shared" si="604"/>
        <v>50</v>
      </c>
      <c r="AY3627" s="111"/>
      <c r="AZ3627" s="93"/>
      <c r="BA3627" s="94" t="s">
        <v>131</v>
      </c>
      <c r="BB3627" s="71"/>
      <c r="BC3627" s="54"/>
      <c r="BD3627" s="41">
        <v>6</v>
      </c>
      <c r="BE3627" s="52">
        <v>65</v>
      </c>
      <c r="BF3627" s="62">
        <v>6511</v>
      </c>
      <c r="BG3627" s="280" t="s">
        <v>52</v>
      </c>
    </row>
    <row r="3628" spans="1:59" s="63" customFormat="1" ht="12.75" x14ac:dyDescent="0.2">
      <c r="A3628" s="196">
        <v>6</v>
      </c>
      <c r="B3628" s="197" t="s">
        <v>1027</v>
      </c>
      <c r="C3628" s="208">
        <v>65</v>
      </c>
      <c r="D3628" s="209" t="s">
        <v>1075</v>
      </c>
      <c r="E3628" s="210">
        <v>6511</v>
      </c>
      <c r="F3628" s="211" t="s">
        <v>1076</v>
      </c>
      <c r="G3628" s="231"/>
      <c r="H3628" s="89"/>
      <c r="I3628" s="90" t="s">
        <v>1084</v>
      </c>
      <c r="J3628" s="90"/>
      <c r="K3628" s="90" t="s">
        <v>73</v>
      </c>
      <c r="L3628" s="90" t="s">
        <v>95</v>
      </c>
      <c r="M3628" s="91"/>
      <c r="N3628" s="312">
        <v>1</v>
      </c>
      <c r="O3628" s="313">
        <f t="shared" si="605"/>
        <v>0.05</v>
      </c>
      <c r="P3628" s="104"/>
      <c r="Q3628" s="92"/>
      <c r="R3628" s="92"/>
      <c r="S3628" s="92"/>
      <c r="T3628" s="92"/>
      <c r="U3628" s="92"/>
      <c r="V3628" s="92"/>
      <c r="W3628" s="92">
        <v>1</v>
      </c>
      <c r="X3628" s="109">
        <f t="shared" si="599"/>
        <v>25000</v>
      </c>
      <c r="Y3628" s="83"/>
      <c r="Z3628" s="110">
        <f t="shared" si="600"/>
        <v>1250</v>
      </c>
      <c r="AA3628" s="111"/>
      <c r="AB3628" s="92"/>
      <c r="AC3628" s="92"/>
      <c r="AD3628" s="92"/>
      <c r="AE3628" s="92"/>
      <c r="AF3628" s="92"/>
      <c r="AG3628" s="92"/>
      <c r="AH3628" s="92"/>
      <c r="AI3628" s="109">
        <f t="shared" si="601"/>
        <v>0</v>
      </c>
      <c r="AJ3628" s="83"/>
      <c r="AK3628" s="110">
        <f t="shared" si="602"/>
        <v>0</v>
      </c>
      <c r="AL3628" s="111"/>
      <c r="AM3628" s="92"/>
      <c r="AN3628" s="92"/>
      <c r="AO3628" s="92"/>
      <c r="AP3628" s="92">
        <v>1</v>
      </c>
      <c r="AQ3628" s="92"/>
      <c r="AR3628" s="92"/>
      <c r="AS3628" s="92"/>
      <c r="AT3628" s="92"/>
      <c r="AU3628" s="92"/>
      <c r="AV3628" s="109">
        <f t="shared" si="603"/>
        <v>100</v>
      </c>
      <c r="AW3628" s="75"/>
      <c r="AX3628" s="110">
        <f t="shared" si="604"/>
        <v>5</v>
      </c>
      <c r="AY3628" s="111"/>
      <c r="AZ3628" s="93"/>
      <c r="BA3628" s="94" t="s">
        <v>131</v>
      </c>
      <c r="BB3628" s="71"/>
      <c r="BC3628" s="54"/>
      <c r="BD3628" s="41">
        <v>6</v>
      </c>
      <c r="BE3628" s="52">
        <v>65</v>
      </c>
      <c r="BF3628" s="62">
        <v>6511</v>
      </c>
      <c r="BG3628" s="280" t="s">
        <v>52</v>
      </c>
    </row>
    <row r="3629" spans="1:59" s="63" customFormat="1" ht="12.75" x14ac:dyDescent="0.2">
      <c r="A3629" s="196">
        <v>6</v>
      </c>
      <c r="B3629" s="197" t="s">
        <v>1027</v>
      </c>
      <c r="C3629" s="208">
        <v>65</v>
      </c>
      <c r="D3629" s="209" t="s">
        <v>1075</v>
      </c>
      <c r="E3629" s="210">
        <v>6511</v>
      </c>
      <c r="F3629" s="211" t="s">
        <v>1076</v>
      </c>
      <c r="G3629" s="231"/>
      <c r="H3629" s="89"/>
      <c r="I3629" s="90" t="s">
        <v>1085</v>
      </c>
      <c r="J3629" s="90"/>
      <c r="K3629" s="90" t="s">
        <v>64</v>
      </c>
      <c r="L3629" s="90" t="s">
        <v>76</v>
      </c>
      <c r="M3629" s="91"/>
      <c r="N3629" s="312">
        <v>1</v>
      </c>
      <c r="O3629" s="313">
        <f t="shared" si="605"/>
        <v>0.05</v>
      </c>
      <c r="P3629" s="104"/>
      <c r="Q3629" s="92"/>
      <c r="R3629" s="92"/>
      <c r="S3629" s="92"/>
      <c r="T3629" s="92"/>
      <c r="U3629" s="92"/>
      <c r="V3629" s="92"/>
      <c r="W3629" s="92"/>
      <c r="X3629" s="109">
        <f t="shared" si="599"/>
        <v>0</v>
      </c>
      <c r="Y3629" s="83"/>
      <c r="Z3629" s="110">
        <f t="shared" si="600"/>
        <v>0</v>
      </c>
      <c r="AA3629" s="111"/>
      <c r="AB3629" s="92"/>
      <c r="AC3629" s="92"/>
      <c r="AD3629" s="92"/>
      <c r="AE3629" s="92"/>
      <c r="AF3629" s="92"/>
      <c r="AG3629" s="92"/>
      <c r="AH3629" s="92"/>
      <c r="AI3629" s="109">
        <f t="shared" si="601"/>
        <v>0</v>
      </c>
      <c r="AJ3629" s="83"/>
      <c r="AK3629" s="110">
        <f t="shared" si="602"/>
        <v>0</v>
      </c>
      <c r="AL3629" s="111"/>
      <c r="AM3629" s="92"/>
      <c r="AN3629" s="92">
        <v>1</v>
      </c>
      <c r="AO3629" s="92"/>
      <c r="AP3629" s="92"/>
      <c r="AQ3629" s="92"/>
      <c r="AR3629" s="92"/>
      <c r="AS3629" s="92"/>
      <c r="AT3629" s="92"/>
      <c r="AU3629" s="92"/>
      <c r="AV3629" s="109">
        <f t="shared" si="603"/>
        <v>25</v>
      </c>
      <c r="AW3629" s="75"/>
      <c r="AX3629" s="110">
        <f t="shared" si="604"/>
        <v>1.25</v>
      </c>
      <c r="AY3629" s="111"/>
      <c r="AZ3629" s="93"/>
      <c r="BA3629" s="94" t="s">
        <v>131</v>
      </c>
      <c r="BB3629" s="71"/>
      <c r="BC3629" s="54"/>
      <c r="BD3629" s="41">
        <v>6</v>
      </c>
      <c r="BE3629" s="52">
        <v>65</v>
      </c>
      <c r="BF3629" s="62">
        <v>6511</v>
      </c>
      <c r="BG3629" s="280" t="s">
        <v>52</v>
      </c>
    </row>
    <row r="3630" spans="1:59" s="63" customFormat="1" ht="12.75" x14ac:dyDescent="0.2">
      <c r="A3630" s="196">
        <v>6</v>
      </c>
      <c r="B3630" s="197" t="s">
        <v>1027</v>
      </c>
      <c r="C3630" s="208">
        <v>65</v>
      </c>
      <c r="D3630" s="209" t="s">
        <v>1075</v>
      </c>
      <c r="E3630" s="210">
        <v>6511</v>
      </c>
      <c r="F3630" s="211" t="s">
        <v>1076</v>
      </c>
      <c r="G3630" s="231"/>
      <c r="H3630" s="89"/>
      <c r="I3630" s="90" t="s">
        <v>1086</v>
      </c>
      <c r="J3630" s="90"/>
      <c r="K3630" s="90" t="s">
        <v>64</v>
      </c>
      <c r="L3630" s="90" t="s">
        <v>76</v>
      </c>
      <c r="M3630" s="91"/>
      <c r="N3630" s="312">
        <v>1</v>
      </c>
      <c r="O3630" s="313">
        <f t="shared" si="605"/>
        <v>0.05</v>
      </c>
      <c r="P3630" s="104"/>
      <c r="Q3630" s="92"/>
      <c r="R3630" s="92"/>
      <c r="S3630" s="92"/>
      <c r="T3630" s="92"/>
      <c r="U3630" s="92"/>
      <c r="V3630" s="92"/>
      <c r="W3630" s="92"/>
      <c r="X3630" s="109">
        <f t="shared" si="599"/>
        <v>0</v>
      </c>
      <c r="Y3630" s="83"/>
      <c r="Z3630" s="110">
        <f t="shared" si="600"/>
        <v>0</v>
      </c>
      <c r="AA3630" s="111"/>
      <c r="AB3630" s="92"/>
      <c r="AC3630" s="92"/>
      <c r="AD3630" s="92"/>
      <c r="AE3630" s="92"/>
      <c r="AF3630" s="92"/>
      <c r="AG3630" s="92"/>
      <c r="AH3630" s="92"/>
      <c r="AI3630" s="109">
        <f t="shared" si="601"/>
        <v>0</v>
      </c>
      <c r="AJ3630" s="83"/>
      <c r="AK3630" s="110">
        <f t="shared" si="602"/>
        <v>0</v>
      </c>
      <c r="AL3630" s="111"/>
      <c r="AM3630" s="92"/>
      <c r="AN3630" s="92">
        <v>1</v>
      </c>
      <c r="AO3630" s="92"/>
      <c r="AP3630" s="92"/>
      <c r="AQ3630" s="92"/>
      <c r="AR3630" s="92"/>
      <c r="AS3630" s="92"/>
      <c r="AT3630" s="92"/>
      <c r="AU3630" s="92"/>
      <c r="AV3630" s="109">
        <f t="shared" si="603"/>
        <v>25</v>
      </c>
      <c r="AW3630" s="75"/>
      <c r="AX3630" s="110">
        <f t="shared" si="604"/>
        <v>1.25</v>
      </c>
      <c r="AY3630" s="111"/>
      <c r="AZ3630" s="93"/>
      <c r="BA3630" s="94" t="s">
        <v>131</v>
      </c>
      <c r="BB3630" s="71"/>
      <c r="BC3630" s="54"/>
      <c r="BD3630" s="41">
        <v>6</v>
      </c>
      <c r="BE3630" s="52">
        <v>65</v>
      </c>
      <c r="BF3630" s="62">
        <v>6511</v>
      </c>
      <c r="BG3630" s="280" t="s">
        <v>52</v>
      </c>
    </row>
    <row r="3631" spans="1:59" s="63" customFormat="1" ht="12.75" x14ac:dyDescent="0.2">
      <c r="A3631" s="196">
        <v>6</v>
      </c>
      <c r="B3631" s="197" t="s">
        <v>1027</v>
      </c>
      <c r="C3631" s="208">
        <v>65</v>
      </c>
      <c r="D3631" s="209" t="s">
        <v>1075</v>
      </c>
      <c r="E3631" s="210">
        <v>6511</v>
      </c>
      <c r="F3631" s="211" t="s">
        <v>1076</v>
      </c>
      <c r="G3631" s="231"/>
      <c r="H3631" s="89"/>
      <c r="I3631" s="90" t="s">
        <v>1087</v>
      </c>
      <c r="J3631" s="90"/>
      <c r="K3631" s="90" t="s">
        <v>64</v>
      </c>
      <c r="L3631" s="90" t="s">
        <v>119</v>
      </c>
      <c r="M3631" s="91"/>
      <c r="N3631" s="312">
        <v>1</v>
      </c>
      <c r="O3631" s="313">
        <f t="shared" si="605"/>
        <v>0.05</v>
      </c>
      <c r="P3631" s="104">
        <v>1</v>
      </c>
      <c r="Q3631" s="92"/>
      <c r="R3631" s="92"/>
      <c r="S3631" s="92"/>
      <c r="T3631" s="92"/>
      <c r="U3631" s="92"/>
      <c r="V3631" s="92"/>
      <c r="W3631" s="92"/>
      <c r="X3631" s="109">
        <f t="shared" si="599"/>
        <v>100</v>
      </c>
      <c r="Y3631" s="83"/>
      <c r="Z3631" s="110">
        <f t="shared" si="600"/>
        <v>5</v>
      </c>
      <c r="AA3631" s="111"/>
      <c r="AB3631" s="92"/>
      <c r="AC3631" s="92"/>
      <c r="AD3631" s="92"/>
      <c r="AE3631" s="92"/>
      <c r="AF3631" s="92"/>
      <c r="AG3631" s="92"/>
      <c r="AH3631" s="92"/>
      <c r="AI3631" s="109">
        <f t="shared" si="601"/>
        <v>0</v>
      </c>
      <c r="AJ3631" s="83"/>
      <c r="AK3631" s="110">
        <f t="shared" si="602"/>
        <v>0</v>
      </c>
      <c r="AL3631" s="111"/>
      <c r="AM3631" s="92"/>
      <c r="AN3631" s="92"/>
      <c r="AO3631" s="92"/>
      <c r="AP3631" s="92"/>
      <c r="AQ3631" s="92"/>
      <c r="AR3631" s="92"/>
      <c r="AS3631" s="92"/>
      <c r="AT3631" s="92">
        <v>1</v>
      </c>
      <c r="AU3631" s="92"/>
      <c r="AV3631" s="109">
        <f t="shared" si="603"/>
        <v>2500</v>
      </c>
      <c r="AW3631" s="75"/>
      <c r="AX3631" s="110">
        <f t="shared" si="604"/>
        <v>125</v>
      </c>
      <c r="AY3631" s="111"/>
      <c r="AZ3631" s="93"/>
      <c r="BA3631" s="94" t="s">
        <v>131</v>
      </c>
      <c r="BB3631" s="71"/>
      <c r="BC3631" s="54"/>
      <c r="BD3631" s="41">
        <v>6</v>
      </c>
      <c r="BE3631" s="52">
        <v>65</v>
      </c>
      <c r="BF3631" s="62">
        <v>6511</v>
      </c>
      <c r="BG3631" s="280" t="s">
        <v>52</v>
      </c>
    </row>
    <row r="3632" spans="1:59" s="63" customFormat="1" ht="12.75" x14ac:dyDescent="0.2">
      <c r="A3632" s="196">
        <v>6</v>
      </c>
      <c r="B3632" s="197" t="s">
        <v>1027</v>
      </c>
      <c r="C3632" s="208">
        <v>65</v>
      </c>
      <c r="D3632" s="209" t="s">
        <v>1075</v>
      </c>
      <c r="E3632" s="210">
        <v>6511</v>
      </c>
      <c r="F3632" s="211" t="s">
        <v>1076</v>
      </c>
      <c r="G3632" s="231"/>
      <c r="H3632" s="89"/>
      <c r="I3632" s="90" t="s">
        <v>1088</v>
      </c>
      <c r="J3632" s="90"/>
      <c r="K3632" s="90" t="s">
        <v>64</v>
      </c>
      <c r="L3632" s="90" t="s">
        <v>76</v>
      </c>
      <c r="M3632" s="91"/>
      <c r="N3632" s="312">
        <v>1</v>
      </c>
      <c r="O3632" s="313">
        <f t="shared" si="605"/>
        <v>0.05</v>
      </c>
      <c r="P3632" s="104"/>
      <c r="Q3632" s="92"/>
      <c r="R3632" s="92"/>
      <c r="S3632" s="92"/>
      <c r="T3632" s="92"/>
      <c r="U3632" s="92"/>
      <c r="V3632" s="92"/>
      <c r="W3632" s="92"/>
      <c r="X3632" s="109">
        <f t="shared" si="599"/>
        <v>0</v>
      </c>
      <c r="Y3632" s="83"/>
      <c r="Z3632" s="110">
        <f t="shared" si="600"/>
        <v>0</v>
      </c>
      <c r="AA3632" s="111"/>
      <c r="AB3632" s="92"/>
      <c r="AC3632" s="92"/>
      <c r="AD3632" s="92"/>
      <c r="AE3632" s="92"/>
      <c r="AF3632" s="92"/>
      <c r="AG3632" s="92"/>
      <c r="AH3632" s="92"/>
      <c r="AI3632" s="109">
        <f t="shared" si="601"/>
        <v>0</v>
      </c>
      <c r="AJ3632" s="83"/>
      <c r="AK3632" s="110">
        <f t="shared" si="602"/>
        <v>0</v>
      </c>
      <c r="AL3632" s="111"/>
      <c r="AM3632" s="92"/>
      <c r="AN3632" s="92">
        <v>1</v>
      </c>
      <c r="AO3632" s="92"/>
      <c r="AP3632" s="92"/>
      <c r="AQ3632" s="92"/>
      <c r="AR3632" s="92"/>
      <c r="AS3632" s="92"/>
      <c r="AT3632" s="92"/>
      <c r="AU3632" s="92"/>
      <c r="AV3632" s="109">
        <f t="shared" si="603"/>
        <v>25</v>
      </c>
      <c r="AW3632" s="75"/>
      <c r="AX3632" s="110">
        <f t="shared" si="604"/>
        <v>1.25</v>
      </c>
      <c r="AY3632" s="111"/>
      <c r="AZ3632" s="93"/>
      <c r="BA3632" s="94" t="s">
        <v>131</v>
      </c>
      <c r="BB3632" s="71"/>
      <c r="BC3632" s="54"/>
      <c r="BD3632" s="41">
        <v>6</v>
      </c>
      <c r="BE3632" s="52">
        <v>65</v>
      </c>
      <c r="BF3632" s="62">
        <v>6511</v>
      </c>
      <c r="BG3632" s="280" t="s">
        <v>52</v>
      </c>
    </row>
    <row r="3633" spans="1:59" s="63" customFormat="1" ht="12.75" x14ac:dyDescent="0.2">
      <c r="A3633" s="196">
        <v>6</v>
      </c>
      <c r="B3633" s="197" t="s">
        <v>1027</v>
      </c>
      <c r="C3633" s="208">
        <v>65</v>
      </c>
      <c r="D3633" s="209" t="s">
        <v>1075</v>
      </c>
      <c r="E3633" s="210">
        <v>6511</v>
      </c>
      <c r="F3633" s="211" t="s">
        <v>1076</v>
      </c>
      <c r="G3633" s="231"/>
      <c r="H3633" s="89"/>
      <c r="I3633" s="90" t="s">
        <v>1089</v>
      </c>
      <c r="J3633" s="90"/>
      <c r="K3633" s="90" t="s">
        <v>73</v>
      </c>
      <c r="L3633" s="90" t="s">
        <v>69</v>
      </c>
      <c r="M3633" s="91"/>
      <c r="N3633" s="312">
        <v>1</v>
      </c>
      <c r="O3633" s="313">
        <f t="shared" si="605"/>
        <v>0.05</v>
      </c>
      <c r="P3633" s="104"/>
      <c r="Q3633" s="92"/>
      <c r="R3633" s="92"/>
      <c r="S3633" s="92"/>
      <c r="T3633" s="92"/>
      <c r="U3633" s="92"/>
      <c r="V3633" s="92"/>
      <c r="W3633" s="92">
        <v>1</v>
      </c>
      <c r="X3633" s="109">
        <f t="shared" si="599"/>
        <v>25000</v>
      </c>
      <c r="Y3633" s="83"/>
      <c r="Z3633" s="110">
        <f t="shared" si="600"/>
        <v>1250</v>
      </c>
      <c r="AA3633" s="111"/>
      <c r="AB3633" s="92"/>
      <c r="AC3633" s="92"/>
      <c r="AD3633" s="92"/>
      <c r="AE3633" s="92"/>
      <c r="AF3633" s="92"/>
      <c r="AG3633" s="92"/>
      <c r="AH3633" s="92"/>
      <c r="AI3633" s="109">
        <f t="shared" si="601"/>
        <v>0</v>
      </c>
      <c r="AJ3633" s="83"/>
      <c r="AK3633" s="110">
        <f t="shared" si="602"/>
        <v>0</v>
      </c>
      <c r="AL3633" s="111"/>
      <c r="AM3633" s="92"/>
      <c r="AN3633" s="92"/>
      <c r="AO3633" s="92"/>
      <c r="AP3633" s="92">
        <v>1</v>
      </c>
      <c r="AQ3633" s="92"/>
      <c r="AR3633" s="92"/>
      <c r="AS3633" s="92"/>
      <c r="AT3633" s="92"/>
      <c r="AU3633" s="92"/>
      <c r="AV3633" s="109">
        <f t="shared" si="603"/>
        <v>100</v>
      </c>
      <c r="AW3633" s="75"/>
      <c r="AX3633" s="110">
        <f t="shared" si="604"/>
        <v>5</v>
      </c>
      <c r="AY3633" s="111"/>
      <c r="AZ3633" s="93"/>
      <c r="BA3633" s="94" t="s">
        <v>131</v>
      </c>
      <c r="BB3633" s="71"/>
      <c r="BC3633" s="54"/>
      <c r="BD3633" s="41">
        <v>6</v>
      </c>
      <c r="BE3633" s="52">
        <v>65</v>
      </c>
      <c r="BF3633" s="62">
        <v>6511</v>
      </c>
      <c r="BG3633" s="280" t="s">
        <v>52</v>
      </c>
    </row>
    <row r="3634" spans="1:59" s="63" customFormat="1" ht="12.75" x14ac:dyDescent="0.2">
      <c r="A3634" s="196">
        <v>6</v>
      </c>
      <c r="B3634" s="197" t="s">
        <v>1027</v>
      </c>
      <c r="C3634" s="208">
        <v>65</v>
      </c>
      <c r="D3634" s="209" t="s">
        <v>1075</v>
      </c>
      <c r="E3634" s="210">
        <v>6511</v>
      </c>
      <c r="F3634" s="211" t="s">
        <v>1076</v>
      </c>
      <c r="G3634" s="231"/>
      <c r="H3634" s="89"/>
      <c r="I3634" s="90" t="s">
        <v>1090</v>
      </c>
      <c r="J3634" s="90"/>
      <c r="K3634" s="90" t="s">
        <v>73</v>
      </c>
      <c r="L3634" s="90" t="s">
        <v>69</v>
      </c>
      <c r="M3634" s="91"/>
      <c r="N3634" s="312">
        <v>1</v>
      </c>
      <c r="O3634" s="313">
        <f t="shared" si="605"/>
        <v>0.05</v>
      </c>
      <c r="P3634" s="104"/>
      <c r="Q3634" s="92"/>
      <c r="R3634" s="92"/>
      <c r="S3634" s="92"/>
      <c r="T3634" s="92"/>
      <c r="U3634" s="92"/>
      <c r="V3634" s="92"/>
      <c r="W3634" s="92">
        <v>1</v>
      </c>
      <c r="X3634" s="109">
        <f t="shared" si="599"/>
        <v>25000</v>
      </c>
      <c r="Y3634" s="83"/>
      <c r="Z3634" s="110">
        <f t="shared" si="600"/>
        <v>1250</v>
      </c>
      <c r="AA3634" s="111"/>
      <c r="AB3634" s="92"/>
      <c r="AC3634" s="92"/>
      <c r="AD3634" s="92"/>
      <c r="AE3634" s="92"/>
      <c r="AF3634" s="92"/>
      <c r="AG3634" s="92"/>
      <c r="AH3634" s="92"/>
      <c r="AI3634" s="109">
        <f t="shared" si="601"/>
        <v>0</v>
      </c>
      <c r="AJ3634" s="83"/>
      <c r="AK3634" s="110">
        <f t="shared" si="602"/>
        <v>0</v>
      </c>
      <c r="AL3634" s="111"/>
      <c r="AM3634" s="92"/>
      <c r="AN3634" s="92"/>
      <c r="AO3634" s="92"/>
      <c r="AP3634" s="92">
        <v>1</v>
      </c>
      <c r="AQ3634" s="92"/>
      <c r="AR3634" s="92"/>
      <c r="AS3634" s="92"/>
      <c r="AT3634" s="92"/>
      <c r="AU3634" s="92"/>
      <c r="AV3634" s="109">
        <f t="shared" si="603"/>
        <v>100</v>
      </c>
      <c r="AW3634" s="75"/>
      <c r="AX3634" s="110">
        <f t="shared" si="604"/>
        <v>5</v>
      </c>
      <c r="AY3634" s="111"/>
      <c r="AZ3634" s="93"/>
      <c r="BA3634" s="94" t="s">
        <v>131</v>
      </c>
      <c r="BB3634" s="71"/>
      <c r="BC3634" s="54"/>
      <c r="BD3634" s="41">
        <v>6</v>
      </c>
      <c r="BE3634" s="52">
        <v>65</v>
      </c>
      <c r="BF3634" s="62">
        <v>6511</v>
      </c>
      <c r="BG3634" s="280" t="s">
        <v>52</v>
      </c>
    </row>
    <row r="3635" spans="1:59" s="63" customFormat="1" ht="12.75" x14ac:dyDescent="0.2">
      <c r="A3635" s="196">
        <v>6</v>
      </c>
      <c r="B3635" s="197" t="s">
        <v>1027</v>
      </c>
      <c r="C3635" s="208">
        <v>65</v>
      </c>
      <c r="D3635" s="209" t="s">
        <v>1075</v>
      </c>
      <c r="E3635" s="210">
        <v>6511</v>
      </c>
      <c r="F3635" s="211" t="s">
        <v>1076</v>
      </c>
      <c r="G3635" s="231"/>
      <c r="H3635" s="89"/>
      <c r="I3635" s="90" t="s">
        <v>1091</v>
      </c>
      <c r="J3635" s="90"/>
      <c r="K3635" s="90" t="s">
        <v>64</v>
      </c>
      <c r="L3635" s="90" t="s">
        <v>119</v>
      </c>
      <c r="M3635" s="91"/>
      <c r="N3635" s="312">
        <v>1</v>
      </c>
      <c r="O3635" s="313">
        <f t="shared" si="605"/>
        <v>0.05</v>
      </c>
      <c r="P3635" s="104">
        <v>1</v>
      </c>
      <c r="Q3635" s="92"/>
      <c r="R3635" s="92"/>
      <c r="S3635" s="92"/>
      <c r="T3635" s="92"/>
      <c r="U3635" s="92"/>
      <c r="V3635" s="92"/>
      <c r="W3635" s="92"/>
      <c r="X3635" s="109">
        <f t="shared" si="599"/>
        <v>100</v>
      </c>
      <c r="Y3635" s="83"/>
      <c r="Z3635" s="110">
        <f t="shared" si="600"/>
        <v>5</v>
      </c>
      <c r="AA3635" s="111"/>
      <c r="AB3635" s="92"/>
      <c r="AC3635" s="92"/>
      <c r="AD3635" s="92"/>
      <c r="AE3635" s="92"/>
      <c r="AF3635" s="92"/>
      <c r="AG3635" s="92"/>
      <c r="AH3635" s="92"/>
      <c r="AI3635" s="109">
        <f t="shared" si="601"/>
        <v>0</v>
      </c>
      <c r="AJ3635" s="83"/>
      <c r="AK3635" s="110">
        <f t="shared" si="602"/>
        <v>0</v>
      </c>
      <c r="AL3635" s="111"/>
      <c r="AM3635" s="92"/>
      <c r="AN3635" s="92"/>
      <c r="AO3635" s="92"/>
      <c r="AP3635" s="92"/>
      <c r="AQ3635" s="92"/>
      <c r="AR3635" s="92"/>
      <c r="AS3635" s="92"/>
      <c r="AT3635" s="92">
        <v>1</v>
      </c>
      <c r="AU3635" s="92"/>
      <c r="AV3635" s="109">
        <f t="shared" si="603"/>
        <v>2500</v>
      </c>
      <c r="AW3635" s="75"/>
      <c r="AX3635" s="110">
        <f t="shared" si="604"/>
        <v>125</v>
      </c>
      <c r="AY3635" s="111"/>
      <c r="AZ3635" s="93"/>
      <c r="BA3635" s="94" t="s">
        <v>131</v>
      </c>
      <c r="BB3635" s="71"/>
      <c r="BC3635" s="54"/>
      <c r="BD3635" s="41">
        <v>6</v>
      </c>
      <c r="BE3635" s="52">
        <v>65</v>
      </c>
      <c r="BF3635" s="62">
        <v>6511</v>
      </c>
      <c r="BG3635" s="280" t="s">
        <v>52</v>
      </c>
    </row>
    <row r="3636" spans="1:59" s="63" customFormat="1" ht="12.75" x14ac:dyDescent="0.2">
      <c r="A3636" s="196">
        <v>6</v>
      </c>
      <c r="B3636" s="197" t="s">
        <v>1027</v>
      </c>
      <c r="C3636" s="208">
        <v>65</v>
      </c>
      <c r="D3636" s="209" t="s">
        <v>1075</v>
      </c>
      <c r="E3636" s="210">
        <v>6511</v>
      </c>
      <c r="F3636" s="211" t="s">
        <v>1076</v>
      </c>
      <c r="G3636" s="231"/>
      <c r="H3636" s="89"/>
      <c r="I3636" s="90" t="s">
        <v>1092</v>
      </c>
      <c r="J3636" s="90"/>
      <c r="K3636" s="90" t="s">
        <v>73</v>
      </c>
      <c r="L3636" s="90" t="s">
        <v>69</v>
      </c>
      <c r="M3636" s="91"/>
      <c r="N3636" s="312">
        <v>1</v>
      </c>
      <c r="O3636" s="313">
        <f t="shared" si="605"/>
        <v>0.05</v>
      </c>
      <c r="P3636" s="104"/>
      <c r="Q3636" s="92"/>
      <c r="R3636" s="92"/>
      <c r="S3636" s="92"/>
      <c r="T3636" s="92"/>
      <c r="U3636" s="92"/>
      <c r="V3636" s="92"/>
      <c r="W3636" s="92">
        <v>1</v>
      </c>
      <c r="X3636" s="109">
        <f t="shared" si="599"/>
        <v>25000</v>
      </c>
      <c r="Y3636" s="83"/>
      <c r="Z3636" s="110">
        <f t="shared" si="600"/>
        <v>1250</v>
      </c>
      <c r="AA3636" s="111"/>
      <c r="AB3636" s="92"/>
      <c r="AC3636" s="92"/>
      <c r="AD3636" s="92"/>
      <c r="AE3636" s="92"/>
      <c r="AF3636" s="92"/>
      <c r="AG3636" s="92"/>
      <c r="AH3636" s="92"/>
      <c r="AI3636" s="109">
        <f t="shared" si="601"/>
        <v>0</v>
      </c>
      <c r="AJ3636" s="83"/>
      <c r="AK3636" s="110">
        <f t="shared" si="602"/>
        <v>0</v>
      </c>
      <c r="AL3636" s="111"/>
      <c r="AM3636" s="92"/>
      <c r="AN3636" s="92"/>
      <c r="AO3636" s="92"/>
      <c r="AP3636" s="92">
        <v>1</v>
      </c>
      <c r="AQ3636" s="92"/>
      <c r="AR3636" s="92"/>
      <c r="AS3636" s="92"/>
      <c r="AT3636" s="92"/>
      <c r="AU3636" s="92"/>
      <c r="AV3636" s="109">
        <f t="shared" si="603"/>
        <v>100</v>
      </c>
      <c r="AW3636" s="75"/>
      <c r="AX3636" s="110">
        <f t="shared" si="604"/>
        <v>5</v>
      </c>
      <c r="AY3636" s="111"/>
      <c r="AZ3636" s="93"/>
      <c r="BA3636" s="94" t="s">
        <v>131</v>
      </c>
      <c r="BB3636" s="71"/>
      <c r="BC3636" s="54"/>
      <c r="BD3636" s="41">
        <v>6</v>
      </c>
      <c r="BE3636" s="52">
        <v>65</v>
      </c>
      <c r="BF3636" s="62">
        <v>6511</v>
      </c>
      <c r="BG3636" s="280" t="s">
        <v>52</v>
      </c>
    </row>
    <row r="3637" spans="1:59" s="63" customFormat="1" ht="12.75" x14ac:dyDescent="0.2">
      <c r="A3637" s="196">
        <v>6</v>
      </c>
      <c r="B3637" s="197" t="s">
        <v>1027</v>
      </c>
      <c r="C3637" s="208">
        <v>65</v>
      </c>
      <c r="D3637" s="209" t="s">
        <v>1075</v>
      </c>
      <c r="E3637" s="210">
        <v>6511</v>
      </c>
      <c r="F3637" s="211" t="s">
        <v>1076</v>
      </c>
      <c r="G3637" s="231"/>
      <c r="H3637" s="65"/>
      <c r="I3637" s="222"/>
      <c r="J3637" s="66"/>
      <c r="K3637" s="66"/>
      <c r="L3637" s="66"/>
      <c r="M3637" s="64"/>
      <c r="N3637" s="304"/>
      <c r="O3637" s="305"/>
      <c r="P3637" s="127"/>
      <c r="Q3637" s="67"/>
      <c r="R3637" s="67"/>
      <c r="S3637" s="67"/>
      <c r="T3637" s="67"/>
      <c r="U3637" s="67"/>
      <c r="V3637" s="67"/>
      <c r="W3637" s="67"/>
      <c r="X3637" s="67"/>
      <c r="Y3637" s="68"/>
      <c r="Z3637" s="68"/>
      <c r="AA3637" s="68"/>
      <c r="AB3637" s="67"/>
      <c r="AC3637" s="67"/>
      <c r="AD3637" s="67"/>
      <c r="AE3637" s="67"/>
      <c r="AF3637" s="67"/>
      <c r="AG3637" s="67"/>
      <c r="AH3637" s="67"/>
      <c r="AI3637" s="67"/>
      <c r="AJ3637" s="68"/>
      <c r="AK3637" s="68"/>
      <c r="AL3637" s="68"/>
      <c r="AM3637" s="67"/>
      <c r="AN3637" s="67"/>
      <c r="AO3637" s="67"/>
      <c r="AP3637" s="67"/>
      <c r="AQ3637" s="67"/>
      <c r="AR3637" s="67"/>
      <c r="AS3637" s="67"/>
      <c r="AT3637" s="67"/>
      <c r="AU3637" s="67"/>
      <c r="AV3637" s="67"/>
      <c r="AW3637" s="67"/>
      <c r="AX3637" s="68"/>
      <c r="AY3637" s="68"/>
      <c r="AZ3637" s="69"/>
      <c r="BA3637" s="70"/>
      <c r="BB3637" s="71"/>
      <c r="BC3637" s="54"/>
      <c r="BD3637" s="41">
        <v>6</v>
      </c>
      <c r="BE3637" s="52">
        <v>65</v>
      </c>
      <c r="BF3637" s="62">
        <v>6511</v>
      </c>
      <c r="BG3637" s="275"/>
    </row>
    <row r="3638" spans="1:59" s="63" customFormat="1" ht="12.75" x14ac:dyDescent="0.2">
      <c r="A3638" s="286">
        <v>6</v>
      </c>
      <c r="B3638" s="287" t="s">
        <v>1027</v>
      </c>
      <c r="C3638" s="288">
        <v>65</v>
      </c>
      <c r="D3638" s="289" t="s">
        <v>1075</v>
      </c>
      <c r="E3638" s="218">
        <v>6511</v>
      </c>
      <c r="F3638" s="290" t="s">
        <v>1076</v>
      </c>
      <c r="G3638" s="238"/>
      <c r="H3638" s="162"/>
      <c r="I3638" s="227"/>
      <c r="J3638" s="163"/>
      <c r="K3638" s="163"/>
      <c r="L3638" s="163"/>
      <c r="M3638" s="161"/>
      <c r="N3638" s="328"/>
      <c r="O3638" s="329"/>
      <c r="P3638" s="300"/>
      <c r="Q3638" s="164"/>
      <c r="R3638" s="164"/>
      <c r="S3638" s="164"/>
      <c r="T3638" s="164"/>
      <c r="U3638" s="164"/>
      <c r="V3638" s="164"/>
      <c r="W3638" s="164"/>
      <c r="X3638" s="164"/>
      <c r="Y3638" s="165"/>
      <c r="Z3638" s="165"/>
      <c r="AA3638" s="165"/>
      <c r="AB3638" s="164"/>
      <c r="AC3638" s="164"/>
      <c r="AD3638" s="164"/>
      <c r="AE3638" s="164"/>
      <c r="AF3638" s="164"/>
      <c r="AG3638" s="164"/>
      <c r="AH3638" s="164"/>
      <c r="AI3638" s="164"/>
      <c r="AJ3638" s="165"/>
      <c r="AK3638" s="165"/>
      <c r="AL3638" s="165"/>
      <c r="AM3638" s="164"/>
      <c r="AN3638" s="164"/>
      <c r="AO3638" s="164"/>
      <c r="AP3638" s="164"/>
      <c r="AQ3638" s="164"/>
      <c r="AR3638" s="164"/>
      <c r="AS3638" s="164"/>
      <c r="AT3638" s="164"/>
      <c r="AU3638" s="164"/>
      <c r="AV3638" s="164"/>
      <c r="AW3638" s="164"/>
      <c r="AX3638" s="165"/>
      <c r="AY3638" s="165"/>
      <c r="AZ3638" s="166"/>
      <c r="BA3638" s="167"/>
      <c r="BB3638" s="160"/>
      <c r="BC3638" s="160"/>
      <c r="BD3638" s="294">
        <v>6</v>
      </c>
      <c r="BE3638" s="295">
        <v>65</v>
      </c>
      <c r="BF3638" s="296">
        <v>6511</v>
      </c>
      <c r="BG3638" s="291"/>
    </row>
    <row r="3641" spans="1:59" ht="60" customHeight="1" x14ac:dyDescent="0.25">
      <c r="A3641" s="430" t="s">
        <v>1277</v>
      </c>
      <c r="B3641" s="431"/>
      <c r="C3641" s="431"/>
      <c r="D3641" s="431"/>
      <c r="E3641" s="335"/>
      <c r="F3641" s="336"/>
      <c r="G3641" s="337"/>
      <c r="H3641" s="337"/>
      <c r="I3641" s="338"/>
      <c r="J3641" s="338"/>
      <c r="K3641" s="338"/>
      <c r="L3641" s="338"/>
      <c r="M3641" s="337"/>
      <c r="N3641" s="338"/>
      <c r="O3641" s="338"/>
      <c r="P3641" s="335"/>
      <c r="Q3641" s="335"/>
      <c r="R3641" s="335"/>
      <c r="S3641" s="335"/>
      <c r="T3641" s="335"/>
      <c r="U3641" s="335"/>
      <c r="V3641" s="335"/>
      <c r="W3641" s="335"/>
      <c r="X3641" s="335"/>
      <c r="Y3641" s="335"/>
      <c r="Z3641" s="335"/>
      <c r="AA3641" s="335"/>
      <c r="AB3641" s="335"/>
      <c r="AC3641" s="335"/>
      <c r="AD3641" s="335"/>
      <c r="AE3641" s="335"/>
      <c r="AF3641" s="335"/>
      <c r="AG3641" s="335"/>
      <c r="AH3641" s="335"/>
      <c r="AI3641" s="335"/>
      <c r="AJ3641" s="335"/>
      <c r="AK3641" s="335"/>
      <c r="AL3641" s="335"/>
      <c r="AM3641" s="335"/>
      <c r="AN3641" s="335"/>
      <c r="AO3641" s="335"/>
      <c r="AP3641" s="335"/>
      <c r="AQ3641" s="335"/>
      <c r="AR3641" s="335"/>
      <c r="AS3641" s="335"/>
      <c r="AT3641" s="335"/>
      <c r="AU3641" s="335"/>
      <c r="AV3641" s="335"/>
      <c r="AW3641" s="335"/>
      <c r="AX3641" s="335"/>
      <c r="AY3641" s="335"/>
      <c r="AZ3641" s="335"/>
      <c r="BA3641" s="335"/>
      <c r="BB3641" s="335"/>
      <c r="BC3641" s="335"/>
      <c r="BD3641" s="339"/>
      <c r="BE3641" s="339"/>
      <c r="BF3641" s="339"/>
      <c r="BG3641" s="340"/>
    </row>
    <row r="3642" spans="1:59" x14ac:dyDescent="0.25">
      <c r="A3642" s="196">
        <v>-1</v>
      </c>
      <c r="B3642" s="197" t="s">
        <v>1278</v>
      </c>
      <c r="C3642" s="208">
        <v>-11</v>
      </c>
      <c r="D3642" s="209" t="s">
        <v>1263</v>
      </c>
      <c r="E3642" s="212">
        <v>-1110</v>
      </c>
      <c r="F3642" s="213" t="s">
        <v>1264</v>
      </c>
      <c r="G3642" s="234"/>
      <c r="H3642" s="138"/>
      <c r="I3642" s="224"/>
      <c r="J3642" s="98"/>
      <c r="K3642" s="98"/>
      <c r="L3642" s="98"/>
      <c r="M3642" s="137"/>
      <c r="N3642" s="322"/>
      <c r="O3642" s="323"/>
      <c r="P3642" s="139"/>
      <c r="Q3642" s="139"/>
      <c r="R3642" s="139"/>
      <c r="S3642" s="139"/>
      <c r="T3642" s="139"/>
      <c r="U3642" s="139"/>
      <c r="V3642" s="139"/>
      <c r="W3642" s="139"/>
      <c r="X3642" s="139"/>
      <c r="Y3642" s="100"/>
      <c r="Z3642" s="125"/>
      <c r="AA3642" s="125"/>
      <c r="AB3642" s="139"/>
      <c r="AC3642" s="139"/>
      <c r="AD3642" s="139"/>
      <c r="AE3642" s="139"/>
      <c r="AF3642" s="139"/>
      <c r="AG3642" s="139"/>
      <c r="AH3642" s="139"/>
      <c r="AI3642" s="139"/>
      <c r="AJ3642" s="100"/>
      <c r="AK3642" s="125"/>
      <c r="AL3642" s="125"/>
      <c r="AM3642" s="139"/>
      <c r="AN3642" s="139"/>
      <c r="AO3642" s="139"/>
      <c r="AP3642" s="139"/>
      <c r="AQ3642" s="139"/>
      <c r="AR3642" s="139"/>
      <c r="AS3642" s="139"/>
      <c r="AT3642" s="139"/>
      <c r="AU3642" s="139"/>
      <c r="AV3642" s="139"/>
      <c r="AW3642" s="99"/>
      <c r="AX3642" s="125"/>
      <c r="AY3642" s="100"/>
      <c r="AZ3642" s="140"/>
      <c r="BA3642" s="141"/>
      <c r="BB3642" s="136"/>
      <c r="BC3642" s="136"/>
      <c r="BD3642" s="41">
        <v>5</v>
      </c>
      <c r="BE3642" s="52">
        <v>54</v>
      </c>
      <c r="BF3642" s="103">
        <v>5431</v>
      </c>
      <c r="BG3642" s="283"/>
    </row>
    <row r="3643" spans="1:59" s="63" customFormat="1" ht="12.75" x14ac:dyDescent="0.2">
      <c r="A3643" s="196">
        <v>-1</v>
      </c>
      <c r="B3643" s="197" t="s">
        <v>1278</v>
      </c>
      <c r="C3643" s="208">
        <v>-11</v>
      </c>
      <c r="D3643" s="209" t="s">
        <v>1263</v>
      </c>
      <c r="E3643" s="212">
        <v>-1110</v>
      </c>
      <c r="F3643" s="213" t="s">
        <v>1264</v>
      </c>
      <c r="G3643" s="232"/>
      <c r="H3643" s="97"/>
      <c r="I3643" s="224"/>
      <c r="J3643" s="98"/>
      <c r="K3643" s="98"/>
      <c r="L3643" s="98"/>
      <c r="M3643" s="96"/>
      <c r="N3643" s="307"/>
      <c r="O3643" s="246"/>
      <c r="P3643" s="124"/>
      <c r="Q3643" s="99"/>
      <c r="R3643" s="99"/>
      <c r="S3643" s="99"/>
      <c r="T3643" s="99"/>
      <c r="U3643" s="99"/>
      <c r="V3643" s="99"/>
      <c r="W3643" s="99"/>
      <c r="X3643" s="99"/>
      <c r="Y3643" s="100"/>
      <c r="Z3643" s="100"/>
      <c r="AA3643" s="100"/>
      <c r="AB3643" s="99"/>
      <c r="AC3643" s="99"/>
      <c r="AD3643" s="99"/>
      <c r="AE3643" s="99"/>
      <c r="AF3643" s="99"/>
      <c r="AG3643" s="99"/>
      <c r="AH3643" s="99"/>
      <c r="AI3643" s="99"/>
      <c r="AJ3643" s="100"/>
      <c r="AK3643" s="100"/>
      <c r="AL3643" s="100"/>
      <c r="AM3643" s="99"/>
      <c r="AN3643" s="99"/>
      <c r="AO3643" s="99"/>
      <c r="AP3643" s="99"/>
      <c r="AQ3643" s="99"/>
      <c r="AR3643" s="99"/>
      <c r="AS3643" s="99"/>
      <c r="AT3643" s="99"/>
      <c r="AU3643" s="99"/>
      <c r="AV3643" s="99"/>
      <c r="AW3643" s="99"/>
      <c r="AX3643" s="100"/>
      <c r="AY3643" s="100"/>
      <c r="AZ3643" s="101"/>
      <c r="BA3643" s="102"/>
      <c r="BB3643" s="95"/>
      <c r="BC3643" s="95"/>
      <c r="BD3643" s="41">
        <v>5</v>
      </c>
      <c r="BE3643" s="52">
        <v>54</v>
      </c>
      <c r="BF3643" s="103">
        <v>5431</v>
      </c>
      <c r="BG3643" s="277"/>
    </row>
    <row r="3644" spans="1:59" s="63" customFormat="1" ht="12.75" x14ac:dyDescent="0.2">
      <c r="A3644" s="196">
        <v>-1</v>
      </c>
      <c r="B3644" s="197" t="s">
        <v>1278</v>
      </c>
      <c r="C3644" s="208">
        <v>-11</v>
      </c>
      <c r="D3644" s="209" t="s">
        <v>1263</v>
      </c>
      <c r="E3644" s="212">
        <v>-1110</v>
      </c>
      <c r="F3644" s="213" t="s">
        <v>1264</v>
      </c>
      <c r="G3644" s="231" t="s">
        <v>1265</v>
      </c>
      <c r="H3644" s="65"/>
      <c r="I3644" s="222"/>
      <c r="J3644" s="66"/>
      <c r="K3644" s="66"/>
      <c r="L3644" s="66"/>
      <c r="M3644" s="64"/>
      <c r="N3644" s="304"/>
      <c r="O3644" s="305"/>
      <c r="P3644" s="127"/>
      <c r="Q3644" s="67"/>
      <c r="R3644" s="67"/>
      <c r="S3644" s="67"/>
      <c r="T3644" s="67"/>
      <c r="U3644" s="67"/>
      <c r="V3644" s="67"/>
      <c r="W3644" s="67"/>
      <c r="X3644" s="67"/>
      <c r="Y3644" s="68"/>
      <c r="Z3644" s="68"/>
      <c r="AA3644" s="68"/>
      <c r="AB3644" s="67"/>
      <c r="AC3644" s="67"/>
      <c r="AD3644" s="67"/>
      <c r="AE3644" s="67"/>
      <c r="AF3644" s="67"/>
      <c r="AG3644" s="67"/>
      <c r="AH3644" s="67"/>
      <c r="AI3644" s="67"/>
      <c r="AJ3644" s="68"/>
      <c r="AK3644" s="68"/>
      <c r="AL3644" s="68"/>
      <c r="AM3644" s="67"/>
      <c r="AN3644" s="67"/>
      <c r="AO3644" s="67"/>
      <c r="AP3644" s="67"/>
      <c r="AQ3644" s="67"/>
      <c r="AR3644" s="67"/>
      <c r="AS3644" s="67"/>
      <c r="AT3644" s="67"/>
      <c r="AU3644" s="67"/>
      <c r="AV3644" s="67"/>
      <c r="AW3644" s="67"/>
      <c r="AX3644" s="68"/>
      <c r="AY3644" s="68"/>
      <c r="AZ3644" s="69"/>
      <c r="BA3644" s="70"/>
      <c r="BB3644" s="71"/>
      <c r="BC3644" s="95"/>
      <c r="BD3644" s="41">
        <v>5</v>
      </c>
      <c r="BE3644" s="52">
        <v>54</v>
      </c>
      <c r="BF3644" s="103">
        <v>5431</v>
      </c>
      <c r="BG3644" s="275"/>
    </row>
    <row r="3645" spans="1:59" s="63" customFormat="1" ht="12.75" x14ac:dyDescent="0.2">
      <c r="A3645" s="196">
        <v>-1</v>
      </c>
      <c r="B3645" s="197" t="s">
        <v>1278</v>
      </c>
      <c r="C3645" s="208">
        <v>-11</v>
      </c>
      <c r="D3645" s="209" t="s">
        <v>1263</v>
      </c>
      <c r="E3645" s="212">
        <v>-1110</v>
      </c>
      <c r="F3645" s="213" t="s">
        <v>1264</v>
      </c>
      <c r="G3645" s="231" t="s">
        <v>1265</v>
      </c>
      <c r="H3645" s="72" t="s">
        <v>47</v>
      </c>
      <c r="I3645" s="223"/>
      <c r="J3645" s="73"/>
      <c r="K3645" s="73"/>
      <c r="L3645" s="73"/>
      <c r="M3645" s="74"/>
      <c r="N3645" s="247"/>
      <c r="O3645" s="306"/>
      <c r="P3645" s="105"/>
      <c r="Q3645" s="75"/>
      <c r="R3645" s="75"/>
      <c r="S3645" s="75"/>
      <c r="T3645" s="75"/>
      <c r="U3645" s="75"/>
      <c r="V3645" s="75"/>
      <c r="W3645" s="75"/>
      <c r="X3645" s="75"/>
      <c r="Y3645" s="76">
        <f>IF(ISNUMBER(VLOOKUP(Y3647,P$7:W$7,MATCH(Y3647,P$7:W$7))),VLOOKUP(Y3647,P$7:W$7,MATCH(Y3647,P$7:W$7)),IF(N3649=0,"No Data",IF(Y3647&gt;0,"&lt;100",0)))</f>
        <v>5000</v>
      </c>
      <c r="Z3645" s="77">
        <f>IF(ISNUMBER(VLOOKUP(Z3649,P$7:W$7,MATCH(Z3649,P$7:W$7))),VLOOKUP(Z3649,P$7:W$7,MATCH(Z3649,P$7:W$7)),IF(N3649=0,"No Data",IF(Z3649&gt;0,"&lt;100",0)))</f>
        <v>5000</v>
      </c>
      <c r="AA3645" s="106">
        <f>IF(ISNUMBER(Z3645),Z3645,0)</f>
        <v>5000</v>
      </c>
      <c r="AB3645" s="75"/>
      <c r="AC3645" s="75"/>
      <c r="AD3645" s="75"/>
      <c r="AE3645" s="75"/>
      <c r="AF3645" s="75"/>
      <c r="AG3645" s="75"/>
      <c r="AH3645" s="75"/>
      <c r="AI3645" s="75"/>
      <c r="AJ3645" s="76">
        <f>IF(ISNUMBER(VLOOKUP(AJ3647,AB$7:AH$7,MATCH(AJ3647,AB$7:AH$7))),VLOOKUP(AJ3647,AB$7:AH$7,MATCH(AJ3647,AB$7:AH$7)),IF(N3649=0,"No Data",IF(AJ3647&gt;0,"&lt;50",0)))</f>
        <v>0</v>
      </c>
      <c r="AK3645" s="77">
        <f>IF(ISNUMBER(VLOOKUP(AK3649,AB$7:AH$7,MATCH(AK3649,AB$7:AH$7))),VLOOKUP(AK3649,AB$7:AH$7,MATCH(AK3649,AB$7:AH$7)),IF(N3649=0,"No Data",IF(AK3649&gt;0,"&lt;50",0)))</f>
        <v>0</v>
      </c>
      <c r="AL3645" s="106">
        <f>IF(ISNUMBER(AK3645),AK3645,0)</f>
        <v>0</v>
      </c>
      <c r="AM3645" s="75"/>
      <c r="AN3645" s="75"/>
      <c r="AO3645" s="75"/>
      <c r="AP3645" s="75"/>
      <c r="AQ3645" s="75"/>
      <c r="AR3645" s="75"/>
      <c r="AS3645" s="75"/>
      <c r="AT3645" s="75"/>
      <c r="AU3645" s="75"/>
      <c r="AV3645" s="75"/>
      <c r="AW3645" s="76">
        <f>IF(ISNUMBER(VLOOKUP(AW3647,AM$7:AU$7,MATCH(AW3647,AM$7:AU$7))),VLOOKUP(AW3647,AM$7:AU$7,MATCH(AW3647,AM$7:AU$7)),IF(N3649=0,"No Data",IF(AW3647&gt;0,"&lt;10",0)))</f>
        <v>250</v>
      </c>
      <c r="AX3645" s="77">
        <f>IF(ISNUMBER(VLOOKUP(AX3649,AM$7:AU$7,MATCH(AX3649,AM$7:AU$7))),VLOOKUP(AX3649,AM$7:AU$7,MATCH(AX3649,AM$7:AU$7)),IF(N3649=0,"No Data",IF(AX3649&gt;0,"&lt;10",0)))</f>
        <v>250</v>
      </c>
      <c r="AY3645" s="106">
        <f>IF(ISNUMBER(AX3645),AX3645,0)</f>
        <v>250</v>
      </c>
      <c r="AZ3645" s="79"/>
      <c r="BA3645" s="80"/>
      <c r="BB3645" s="71"/>
      <c r="BC3645" s="95"/>
      <c r="BD3645" s="41">
        <v>5</v>
      </c>
      <c r="BE3645" s="52">
        <v>54</v>
      </c>
      <c r="BF3645" s="103">
        <v>5431</v>
      </c>
      <c r="BG3645" s="276" t="s">
        <v>47</v>
      </c>
    </row>
    <row r="3646" spans="1:59" s="63" customFormat="1" ht="12.75" x14ac:dyDescent="0.2">
      <c r="A3646" s="196">
        <v>-1</v>
      </c>
      <c r="B3646" s="197" t="s">
        <v>1278</v>
      </c>
      <c r="C3646" s="208">
        <v>-11</v>
      </c>
      <c r="D3646" s="209" t="s">
        <v>1263</v>
      </c>
      <c r="E3646" s="212">
        <v>-1110</v>
      </c>
      <c r="F3646" s="213" t="s">
        <v>1264</v>
      </c>
      <c r="G3646" s="231" t="s">
        <v>1265</v>
      </c>
      <c r="H3646" s="81" t="s">
        <v>48</v>
      </c>
      <c r="I3646" s="223"/>
      <c r="J3646" s="73"/>
      <c r="K3646" s="73"/>
      <c r="L3646" s="73"/>
      <c r="M3646" s="74"/>
      <c r="N3646" s="247"/>
      <c r="O3646" s="306"/>
      <c r="P3646" s="105"/>
      <c r="Q3646" s="75"/>
      <c r="R3646" s="75"/>
      <c r="S3646" s="75"/>
      <c r="T3646" s="75"/>
      <c r="U3646" s="75"/>
      <c r="V3646" s="75"/>
      <c r="W3646" s="75"/>
      <c r="X3646" s="75"/>
      <c r="Y3646" s="82">
        <f>MIN(X3650:X3653)</f>
        <v>0</v>
      </c>
      <c r="Z3646" s="83"/>
      <c r="AA3646" s="83"/>
      <c r="AB3646" s="75"/>
      <c r="AC3646" s="75"/>
      <c r="AD3646" s="75"/>
      <c r="AE3646" s="75"/>
      <c r="AF3646" s="75"/>
      <c r="AG3646" s="75"/>
      <c r="AH3646" s="75"/>
      <c r="AI3646" s="75"/>
      <c r="AJ3646" s="82">
        <f>MIN(AI3650:AI3653)</f>
        <v>0</v>
      </c>
      <c r="AK3646" s="83"/>
      <c r="AL3646" s="83"/>
      <c r="AM3646" s="75"/>
      <c r="AN3646" s="75"/>
      <c r="AO3646" s="75"/>
      <c r="AP3646" s="75"/>
      <c r="AQ3646" s="75"/>
      <c r="AR3646" s="75"/>
      <c r="AS3646" s="75"/>
      <c r="AT3646" s="75"/>
      <c r="AU3646" s="75"/>
      <c r="AV3646" s="75"/>
      <c r="AW3646" s="82">
        <f>MIN(AV3650:AV3653)</f>
        <v>50</v>
      </c>
      <c r="AX3646" s="83"/>
      <c r="AY3646" s="83"/>
      <c r="AZ3646" s="79"/>
      <c r="BA3646" s="80"/>
      <c r="BB3646" s="71"/>
      <c r="BC3646" s="95"/>
      <c r="BD3646" s="41">
        <v>5</v>
      </c>
      <c r="BE3646" s="52">
        <v>54</v>
      </c>
      <c r="BF3646" s="103">
        <v>5431</v>
      </c>
      <c r="BG3646" s="278" t="s">
        <v>48</v>
      </c>
    </row>
    <row r="3647" spans="1:59" s="63" customFormat="1" ht="12.75" x14ac:dyDescent="0.2">
      <c r="A3647" s="196">
        <v>-1</v>
      </c>
      <c r="B3647" s="197" t="s">
        <v>1278</v>
      </c>
      <c r="C3647" s="208">
        <v>-11</v>
      </c>
      <c r="D3647" s="209" t="s">
        <v>1263</v>
      </c>
      <c r="E3647" s="212">
        <v>-1110</v>
      </c>
      <c r="F3647" s="213" t="s">
        <v>1264</v>
      </c>
      <c r="G3647" s="231" t="s">
        <v>1265</v>
      </c>
      <c r="H3647" s="81" t="s">
        <v>49</v>
      </c>
      <c r="I3647" s="223"/>
      <c r="J3647" s="73"/>
      <c r="K3647" s="73"/>
      <c r="L3647" s="73"/>
      <c r="M3647" s="74"/>
      <c r="N3647" s="247"/>
      <c r="O3647" s="306"/>
      <c r="P3647" s="105"/>
      <c r="Q3647" s="75"/>
      <c r="R3647" s="75"/>
      <c r="S3647" s="75"/>
      <c r="T3647" s="75"/>
      <c r="U3647" s="75"/>
      <c r="V3647" s="75"/>
      <c r="W3647" s="75"/>
      <c r="X3647" s="75"/>
      <c r="Y3647" s="84">
        <f>IF(ISNUMBER(AVERAGE(X3650:X3653)),AVERAGE(X3650:X3653),0)</f>
        <v>6250</v>
      </c>
      <c r="Z3647" s="83"/>
      <c r="AA3647" s="83"/>
      <c r="AB3647" s="75"/>
      <c r="AC3647" s="75"/>
      <c r="AD3647" s="75"/>
      <c r="AE3647" s="75"/>
      <c r="AF3647" s="75"/>
      <c r="AG3647" s="75"/>
      <c r="AH3647" s="75"/>
      <c r="AI3647" s="75"/>
      <c r="AJ3647" s="84">
        <f>IF(ISNUMBER(AVERAGE(AI3650:AI3653)),AVERAGE(AI3650:AI3653),0)</f>
        <v>0</v>
      </c>
      <c r="AK3647" s="83"/>
      <c r="AL3647" s="83"/>
      <c r="AM3647" s="75"/>
      <c r="AN3647" s="75"/>
      <c r="AO3647" s="75"/>
      <c r="AP3647" s="75"/>
      <c r="AQ3647" s="75"/>
      <c r="AR3647" s="75"/>
      <c r="AS3647" s="75"/>
      <c r="AT3647" s="75"/>
      <c r="AU3647" s="75"/>
      <c r="AV3647" s="75"/>
      <c r="AW3647" s="84">
        <f>IF(ISNUMBER(AVERAGE(AV3650:AV3653)),AVERAGE(AV3650:AV3653),0)</f>
        <v>412.5</v>
      </c>
      <c r="AX3647" s="83"/>
      <c r="AY3647" s="83"/>
      <c r="AZ3647" s="79"/>
      <c r="BA3647" s="80"/>
      <c r="BB3647" s="71"/>
      <c r="BC3647" s="95"/>
      <c r="BD3647" s="41">
        <v>5</v>
      </c>
      <c r="BE3647" s="52">
        <v>54</v>
      </c>
      <c r="BF3647" s="103">
        <v>5431</v>
      </c>
      <c r="BG3647" s="278" t="s">
        <v>49</v>
      </c>
    </row>
    <row r="3648" spans="1:59" s="63" customFormat="1" ht="12.75" x14ac:dyDescent="0.2">
      <c r="A3648" s="196">
        <v>-1</v>
      </c>
      <c r="B3648" s="197" t="s">
        <v>1278</v>
      </c>
      <c r="C3648" s="208">
        <v>-11</v>
      </c>
      <c r="D3648" s="209" t="s">
        <v>1263</v>
      </c>
      <c r="E3648" s="212">
        <v>-1110</v>
      </c>
      <c r="F3648" s="213" t="s">
        <v>1264</v>
      </c>
      <c r="G3648" s="231" t="s">
        <v>1265</v>
      </c>
      <c r="H3648" s="81" t="s">
        <v>50</v>
      </c>
      <c r="I3648" s="223"/>
      <c r="J3648" s="73"/>
      <c r="K3648" s="73"/>
      <c r="L3648" s="73"/>
      <c r="M3648" s="74"/>
      <c r="N3648" s="247"/>
      <c r="O3648" s="306"/>
      <c r="P3648" s="105"/>
      <c r="Q3648" s="75"/>
      <c r="R3648" s="75"/>
      <c r="S3648" s="75"/>
      <c r="T3648" s="75"/>
      <c r="U3648" s="75"/>
      <c r="V3648" s="75"/>
      <c r="W3648" s="75"/>
      <c r="X3648" s="75"/>
      <c r="Y3648" s="84">
        <f>MAX(X3650:X3653)</f>
        <v>25000</v>
      </c>
      <c r="Z3648" s="83"/>
      <c r="AA3648" s="83"/>
      <c r="AB3648" s="75"/>
      <c r="AC3648" s="75"/>
      <c r="AD3648" s="75"/>
      <c r="AE3648" s="75"/>
      <c r="AF3648" s="75"/>
      <c r="AG3648" s="75"/>
      <c r="AH3648" s="75"/>
      <c r="AI3648" s="75"/>
      <c r="AJ3648" s="84">
        <f>MAX(AI3650:AI3653)</f>
        <v>0</v>
      </c>
      <c r="AK3648" s="83"/>
      <c r="AL3648" s="83"/>
      <c r="AM3648" s="75"/>
      <c r="AN3648" s="75"/>
      <c r="AO3648" s="75"/>
      <c r="AP3648" s="75"/>
      <c r="AQ3648" s="75"/>
      <c r="AR3648" s="75"/>
      <c r="AS3648" s="75"/>
      <c r="AT3648" s="75"/>
      <c r="AU3648" s="75"/>
      <c r="AV3648" s="75"/>
      <c r="AW3648" s="84">
        <f>MAX(AV3650:AV3653)</f>
        <v>1000</v>
      </c>
      <c r="AX3648" s="83"/>
      <c r="AY3648" s="83"/>
      <c r="AZ3648" s="79"/>
      <c r="BA3648" s="80"/>
      <c r="BB3648" s="71"/>
      <c r="BC3648" s="95"/>
      <c r="BD3648" s="41">
        <v>5</v>
      </c>
      <c r="BE3648" s="52">
        <v>54</v>
      </c>
      <c r="BF3648" s="103">
        <v>5431</v>
      </c>
      <c r="BG3648" s="278" t="s">
        <v>50</v>
      </c>
    </row>
    <row r="3649" spans="1:59" s="63" customFormat="1" ht="12.75" x14ac:dyDescent="0.2">
      <c r="A3649" s="196">
        <v>-1</v>
      </c>
      <c r="B3649" s="197" t="s">
        <v>1278</v>
      </c>
      <c r="C3649" s="208">
        <v>-11</v>
      </c>
      <c r="D3649" s="209" t="s">
        <v>1263</v>
      </c>
      <c r="E3649" s="212">
        <v>-1110</v>
      </c>
      <c r="F3649" s="213" t="s">
        <v>1264</v>
      </c>
      <c r="G3649" s="231" t="s">
        <v>1265</v>
      </c>
      <c r="H3649" s="85" t="s">
        <v>51</v>
      </c>
      <c r="I3649" s="223"/>
      <c r="J3649" s="73"/>
      <c r="K3649" s="73"/>
      <c r="L3649" s="73"/>
      <c r="M3649" s="74"/>
      <c r="N3649" s="248">
        <f>SUM(N3650:N3653)</f>
        <v>4</v>
      </c>
      <c r="O3649" s="293">
        <f>SUM(O3650:O3653)</f>
        <v>1</v>
      </c>
      <c r="P3649" s="292"/>
      <c r="Q3649" s="87"/>
      <c r="R3649" s="87"/>
      <c r="S3649" s="87"/>
      <c r="T3649" s="87"/>
      <c r="U3649" s="87"/>
      <c r="V3649" s="87"/>
      <c r="W3649" s="87"/>
      <c r="X3649" s="87"/>
      <c r="Y3649" s="88"/>
      <c r="Z3649" s="107">
        <f>SUM(Z3650:Z3653)</f>
        <v>6250</v>
      </c>
      <c r="AA3649" s="88"/>
      <c r="AB3649" s="87"/>
      <c r="AC3649" s="87"/>
      <c r="AD3649" s="87"/>
      <c r="AE3649" s="87"/>
      <c r="AF3649" s="87"/>
      <c r="AG3649" s="87"/>
      <c r="AH3649" s="87"/>
      <c r="AI3649" s="87"/>
      <c r="AJ3649" s="88"/>
      <c r="AK3649" s="107">
        <f>SUM(AK3650:AK3653)</f>
        <v>0</v>
      </c>
      <c r="AL3649" s="88"/>
      <c r="AM3649" s="87"/>
      <c r="AN3649" s="87"/>
      <c r="AO3649" s="87"/>
      <c r="AP3649" s="87"/>
      <c r="AQ3649" s="87"/>
      <c r="AR3649" s="87"/>
      <c r="AS3649" s="87"/>
      <c r="AT3649" s="87"/>
      <c r="AU3649" s="87"/>
      <c r="AV3649" s="87"/>
      <c r="AW3649" s="112"/>
      <c r="AX3649" s="107">
        <f>SUM(AX3650:AX3653)</f>
        <v>412.5</v>
      </c>
      <c r="AY3649" s="88"/>
      <c r="AZ3649" s="79"/>
      <c r="BA3649" s="80"/>
      <c r="BB3649" s="71"/>
      <c r="BC3649" s="95"/>
      <c r="BD3649" s="41">
        <v>5</v>
      </c>
      <c r="BE3649" s="52">
        <v>54</v>
      </c>
      <c r="BF3649" s="103">
        <v>5431</v>
      </c>
      <c r="BG3649" s="279" t="s">
        <v>51</v>
      </c>
    </row>
    <row r="3650" spans="1:59" s="63" customFormat="1" ht="12.75" x14ac:dyDescent="0.2">
      <c r="A3650" s="196">
        <v>-1</v>
      </c>
      <c r="B3650" s="197" t="s">
        <v>1278</v>
      </c>
      <c r="C3650" s="208">
        <v>-11</v>
      </c>
      <c r="D3650" s="209" t="s">
        <v>1263</v>
      </c>
      <c r="E3650" s="212">
        <v>-1110</v>
      </c>
      <c r="F3650" s="213" t="s">
        <v>1264</v>
      </c>
      <c r="G3650" s="231" t="s">
        <v>1265</v>
      </c>
      <c r="H3650" s="89" t="s">
        <v>52</v>
      </c>
      <c r="I3650" s="90" t="s">
        <v>1267</v>
      </c>
      <c r="J3650" s="90"/>
      <c r="K3650" s="90" t="s">
        <v>64</v>
      </c>
      <c r="L3650" s="90" t="s">
        <v>696</v>
      </c>
      <c r="M3650" s="91"/>
      <c r="N3650" s="312">
        <v>1</v>
      </c>
      <c r="O3650" s="313">
        <f>N3650/N$3260</f>
        <v>0.25</v>
      </c>
      <c r="P3650" s="104"/>
      <c r="Q3650" s="92"/>
      <c r="R3650" s="92"/>
      <c r="S3650" s="92"/>
      <c r="T3650" s="92"/>
      <c r="U3650" s="92"/>
      <c r="V3650" s="92"/>
      <c r="W3650" s="92"/>
      <c r="X3650" s="109">
        <f>P3650*P$7+Q3650*Q$7+R3650*R$7+S3650*S$7+T3650*T$7+U3650*U$7+V3650*V$7+W3650*W$7</f>
        <v>0</v>
      </c>
      <c r="Y3650" s="83"/>
      <c r="Z3650" s="110">
        <f>X3650*$O3650</f>
        <v>0</v>
      </c>
      <c r="AA3650" s="111"/>
      <c r="AB3650" s="92"/>
      <c r="AC3650" s="92"/>
      <c r="AD3650" s="92"/>
      <c r="AE3650" s="92"/>
      <c r="AF3650" s="92"/>
      <c r="AG3650" s="92"/>
      <c r="AH3650" s="92"/>
      <c r="AI3650" s="109">
        <f>AB3650*AB$7+AC3650*AC$7+AD3650*AD$7+AE3650*AE$7+AF3650*AF$7+AG3650*AG$7+AH3650*AH$7</f>
        <v>0</v>
      </c>
      <c r="AJ3650" s="83"/>
      <c r="AK3650" s="110">
        <f>AI3650*$O3650</f>
        <v>0</v>
      </c>
      <c r="AL3650" s="111"/>
      <c r="AM3650" s="92"/>
      <c r="AN3650" s="92"/>
      <c r="AO3650" s="92"/>
      <c r="AP3650" s="92"/>
      <c r="AQ3650" s="92"/>
      <c r="AR3650" s="92">
        <v>1</v>
      </c>
      <c r="AS3650" s="92"/>
      <c r="AT3650" s="92"/>
      <c r="AU3650" s="92"/>
      <c r="AV3650" s="109">
        <f>AM3650*AM$7+AN3650*AN$7+AO3650*AO$7+AP3650*AP$7+AQ3650*AQ$7+AR3650*AR$7+AS3650*AS$7+AT3650*AT$7+AU3650*AU$7</f>
        <v>500</v>
      </c>
      <c r="AW3650" s="75"/>
      <c r="AX3650" s="110">
        <f>AV3650*$O3650</f>
        <v>125</v>
      </c>
      <c r="AY3650" s="111"/>
      <c r="AZ3650" s="93"/>
      <c r="BA3650" s="94" t="s">
        <v>131</v>
      </c>
      <c r="BB3650" s="71"/>
      <c r="BC3650" s="95"/>
      <c r="BD3650" s="41">
        <v>5</v>
      </c>
      <c r="BE3650" s="52">
        <v>54</v>
      </c>
      <c r="BF3650" s="103">
        <v>5431</v>
      </c>
      <c r="BG3650" s="280" t="s">
        <v>52</v>
      </c>
    </row>
    <row r="3651" spans="1:59" s="63" customFormat="1" ht="12.75" x14ac:dyDescent="0.2">
      <c r="A3651" s="196">
        <v>-1</v>
      </c>
      <c r="B3651" s="197" t="s">
        <v>1278</v>
      </c>
      <c r="C3651" s="208">
        <v>-11</v>
      </c>
      <c r="D3651" s="209" t="s">
        <v>1263</v>
      </c>
      <c r="E3651" s="212">
        <v>-1110</v>
      </c>
      <c r="F3651" s="213" t="s">
        <v>1264</v>
      </c>
      <c r="G3651" s="231" t="s">
        <v>1265</v>
      </c>
      <c r="H3651" s="89"/>
      <c r="I3651" s="90" t="s">
        <v>1268</v>
      </c>
      <c r="J3651" s="90"/>
      <c r="K3651" s="90" t="s">
        <v>64</v>
      </c>
      <c r="L3651" s="90" t="s">
        <v>356</v>
      </c>
      <c r="M3651" s="91"/>
      <c r="N3651" s="312">
        <v>1</v>
      </c>
      <c r="O3651" s="313">
        <f>N3651/N$3260</f>
        <v>0.25</v>
      </c>
      <c r="P3651" s="104"/>
      <c r="Q3651" s="92"/>
      <c r="R3651" s="92"/>
      <c r="S3651" s="92"/>
      <c r="T3651" s="92"/>
      <c r="U3651" s="92"/>
      <c r="V3651" s="92"/>
      <c r="W3651" s="92"/>
      <c r="X3651" s="109">
        <f>P3651*P$7+Q3651*Q$7+R3651*R$7+S3651*S$7+T3651*T$7+U3651*U$7+V3651*V$7+W3651*W$7</f>
        <v>0</v>
      </c>
      <c r="Y3651" s="83"/>
      <c r="Z3651" s="110">
        <f>X3651*$O3651</f>
        <v>0</v>
      </c>
      <c r="AA3651" s="111"/>
      <c r="AB3651" s="92"/>
      <c r="AC3651" s="92"/>
      <c r="AD3651" s="92"/>
      <c r="AE3651" s="92"/>
      <c r="AF3651" s="92"/>
      <c r="AG3651" s="92"/>
      <c r="AH3651" s="92"/>
      <c r="AI3651" s="109">
        <f>AB3651*AB$7+AC3651*AC$7+AD3651*AD$7+AE3651*AE$7+AF3651*AF$7+AG3651*AG$7+AH3651*AH$7</f>
        <v>0</v>
      </c>
      <c r="AJ3651" s="83"/>
      <c r="AK3651" s="110">
        <f>AI3651*$O3651</f>
        <v>0</v>
      </c>
      <c r="AL3651" s="111"/>
      <c r="AM3651" s="92"/>
      <c r="AN3651" s="92"/>
      <c r="AO3651" s="92"/>
      <c r="AP3651" s="92"/>
      <c r="AQ3651" s="92"/>
      <c r="AR3651" s="92"/>
      <c r="AS3651" s="92">
        <v>1</v>
      </c>
      <c r="AT3651" s="92"/>
      <c r="AU3651" s="92"/>
      <c r="AV3651" s="109">
        <f>AM3651*AM$7+AN3651*AN$7+AO3651*AO$7+AP3651*AP$7+AQ3651*AQ$7+AR3651*AR$7+AS3651*AS$7+AT3651*AT$7+AU3651*AU$7</f>
        <v>1000</v>
      </c>
      <c r="AW3651" s="75"/>
      <c r="AX3651" s="110">
        <f>AV3651*$O3651</f>
        <v>250</v>
      </c>
      <c r="AY3651" s="111"/>
      <c r="AZ3651" s="93"/>
      <c r="BA3651" s="94" t="s">
        <v>131</v>
      </c>
      <c r="BB3651" s="71"/>
      <c r="BC3651" s="95"/>
      <c r="BD3651" s="41">
        <v>5</v>
      </c>
      <c r="BE3651" s="52">
        <v>54</v>
      </c>
      <c r="BF3651" s="103">
        <v>5431</v>
      </c>
      <c r="BG3651" s="280" t="s">
        <v>52</v>
      </c>
    </row>
    <row r="3652" spans="1:59" s="63" customFormat="1" ht="12.75" x14ac:dyDescent="0.2">
      <c r="A3652" s="196">
        <v>-1</v>
      </c>
      <c r="B3652" s="197" t="s">
        <v>1278</v>
      </c>
      <c r="C3652" s="208">
        <v>-11</v>
      </c>
      <c r="D3652" s="209" t="s">
        <v>1263</v>
      </c>
      <c r="E3652" s="212">
        <v>-1110</v>
      </c>
      <c r="F3652" s="213" t="s">
        <v>1264</v>
      </c>
      <c r="G3652" s="231" t="s">
        <v>1265</v>
      </c>
      <c r="H3652" s="89"/>
      <c r="I3652" s="90" t="s">
        <v>1269</v>
      </c>
      <c r="J3652" s="90"/>
      <c r="K3652" s="90" t="s">
        <v>64</v>
      </c>
      <c r="L3652" s="90" t="s">
        <v>119</v>
      </c>
      <c r="M3652" s="91"/>
      <c r="N3652" s="312">
        <v>1</v>
      </c>
      <c r="O3652" s="313">
        <f>N3652/N$3260</f>
        <v>0.25</v>
      </c>
      <c r="P3652" s="104"/>
      <c r="Q3652" s="92"/>
      <c r="R3652" s="92"/>
      <c r="S3652" s="92"/>
      <c r="T3652" s="92"/>
      <c r="U3652" s="92"/>
      <c r="V3652" s="92"/>
      <c r="W3652" s="92"/>
      <c r="X3652" s="109">
        <f>P3652*P$7+Q3652*Q$7+R3652*R$7+S3652*S$7+T3652*T$7+U3652*U$7+V3652*V$7+W3652*W$7</f>
        <v>0</v>
      </c>
      <c r="Y3652" s="83"/>
      <c r="Z3652" s="110">
        <f>X3652*$O3652</f>
        <v>0</v>
      </c>
      <c r="AA3652" s="111"/>
      <c r="AB3652" s="92"/>
      <c r="AC3652" s="92"/>
      <c r="AD3652" s="92"/>
      <c r="AE3652" s="92"/>
      <c r="AF3652" s="92"/>
      <c r="AG3652" s="92"/>
      <c r="AH3652" s="92"/>
      <c r="AI3652" s="109">
        <f>AB3652*AB$7+AC3652*AC$7+AD3652*AD$7+AE3652*AE$7+AF3652*AF$7+AG3652*AG$7+AH3652*AH$7</f>
        <v>0</v>
      </c>
      <c r="AJ3652" s="83"/>
      <c r="AK3652" s="110">
        <f>AI3652*$O3652</f>
        <v>0</v>
      </c>
      <c r="AL3652" s="111"/>
      <c r="AM3652" s="92"/>
      <c r="AN3652" s="92"/>
      <c r="AO3652" s="92">
        <v>1</v>
      </c>
      <c r="AP3652" s="92"/>
      <c r="AQ3652" s="92"/>
      <c r="AR3652" s="92"/>
      <c r="AS3652" s="92"/>
      <c r="AT3652" s="92"/>
      <c r="AU3652" s="92"/>
      <c r="AV3652" s="109">
        <f>AM3652*AM$7+AN3652*AN$7+AO3652*AO$7+AP3652*AP$7+AQ3652*AQ$7+AR3652*AR$7+AS3652*AS$7+AT3652*AT$7+AU3652*AU$7</f>
        <v>50</v>
      </c>
      <c r="AW3652" s="75"/>
      <c r="AX3652" s="110">
        <f>AV3652*$O3652</f>
        <v>12.5</v>
      </c>
      <c r="AY3652" s="111"/>
      <c r="AZ3652" s="93"/>
      <c r="BA3652" s="94" t="s">
        <v>131</v>
      </c>
      <c r="BB3652" s="71"/>
      <c r="BC3652" s="95"/>
      <c r="BD3652" s="41">
        <v>5</v>
      </c>
      <c r="BE3652" s="52">
        <v>54</v>
      </c>
      <c r="BF3652" s="103">
        <v>5431</v>
      </c>
      <c r="BG3652" s="280" t="s">
        <v>52</v>
      </c>
    </row>
    <row r="3653" spans="1:59" s="63" customFormat="1" ht="12.75" x14ac:dyDescent="0.2">
      <c r="A3653" s="196">
        <v>-1</v>
      </c>
      <c r="B3653" s="197" t="s">
        <v>1278</v>
      </c>
      <c r="C3653" s="208">
        <v>-11</v>
      </c>
      <c r="D3653" s="209" t="s">
        <v>1263</v>
      </c>
      <c r="E3653" s="212">
        <v>-1110</v>
      </c>
      <c r="F3653" s="213" t="s">
        <v>1264</v>
      </c>
      <c r="G3653" s="231" t="s">
        <v>1265</v>
      </c>
      <c r="H3653" s="89"/>
      <c r="I3653" s="90" t="s">
        <v>1270</v>
      </c>
      <c r="J3653" s="90"/>
      <c r="K3653" s="90" t="s">
        <v>73</v>
      </c>
      <c r="L3653" s="90" t="s">
        <v>95</v>
      </c>
      <c r="M3653" s="91"/>
      <c r="N3653" s="312">
        <v>1</v>
      </c>
      <c r="O3653" s="313">
        <f>N3653/N$3260</f>
        <v>0.25</v>
      </c>
      <c r="P3653" s="104"/>
      <c r="Q3653" s="92"/>
      <c r="R3653" s="92"/>
      <c r="S3653" s="92"/>
      <c r="T3653" s="92"/>
      <c r="U3653" s="92"/>
      <c r="V3653" s="92"/>
      <c r="W3653" s="92">
        <v>1</v>
      </c>
      <c r="X3653" s="109">
        <f>P3653*P$7+Q3653*Q$7+R3653*R$7+S3653*S$7+T3653*T$7+U3653*U$7+V3653*V$7+W3653*W$7</f>
        <v>25000</v>
      </c>
      <c r="Y3653" s="83"/>
      <c r="Z3653" s="110">
        <f>X3653*$O3653</f>
        <v>6250</v>
      </c>
      <c r="AA3653" s="111"/>
      <c r="AB3653" s="92"/>
      <c r="AC3653" s="92"/>
      <c r="AD3653" s="92"/>
      <c r="AE3653" s="92"/>
      <c r="AF3653" s="92"/>
      <c r="AG3653" s="92"/>
      <c r="AH3653" s="92"/>
      <c r="AI3653" s="109">
        <f>AB3653*AB$7+AC3653*AC$7+AD3653*AD$7+AE3653*AE$7+AF3653*AF$7+AG3653*AG$7+AH3653*AH$7</f>
        <v>0</v>
      </c>
      <c r="AJ3653" s="83"/>
      <c r="AK3653" s="110">
        <f>AI3653*$O3653</f>
        <v>0</v>
      </c>
      <c r="AL3653" s="111"/>
      <c r="AM3653" s="92"/>
      <c r="AN3653" s="92"/>
      <c r="AO3653" s="92"/>
      <c r="AP3653" s="92">
        <v>1</v>
      </c>
      <c r="AQ3653" s="92"/>
      <c r="AR3653" s="92"/>
      <c r="AS3653" s="92"/>
      <c r="AT3653" s="92"/>
      <c r="AU3653" s="92"/>
      <c r="AV3653" s="109">
        <f>AM3653*AM$7+AN3653*AN$7+AO3653*AO$7+AP3653*AP$7+AQ3653*AQ$7+AR3653*AR$7+AS3653*AS$7+AT3653*AT$7+AU3653*AU$7</f>
        <v>100</v>
      </c>
      <c r="AW3653" s="75"/>
      <c r="AX3653" s="110">
        <f>AV3653*$O3653</f>
        <v>25</v>
      </c>
      <c r="AY3653" s="111"/>
      <c r="AZ3653" s="93"/>
      <c r="BA3653" s="94" t="s">
        <v>131</v>
      </c>
      <c r="BB3653" s="71"/>
      <c r="BC3653" s="95"/>
      <c r="BD3653" s="41">
        <v>5</v>
      </c>
      <c r="BE3653" s="52">
        <v>54</v>
      </c>
      <c r="BF3653" s="103">
        <v>5431</v>
      </c>
      <c r="BG3653" s="280" t="s">
        <v>52</v>
      </c>
    </row>
    <row r="3654" spans="1:59" s="63" customFormat="1" ht="12.75" x14ac:dyDescent="0.2">
      <c r="A3654" s="196">
        <v>-1</v>
      </c>
      <c r="B3654" s="197" t="s">
        <v>1278</v>
      </c>
      <c r="C3654" s="208">
        <v>-11</v>
      </c>
      <c r="D3654" s="209" t="s">
        <v>1263</v>
      </c>
      <c r="E3654" s="212">
        <v>-1110</v>
      </c>
      <c r="F3654" s="213" t="s">
        <v>1264</v>
      </c>
      <c r="G3654" s="231" t="s">
        <v>1265</v>
      </c>
      <c r="H3654" s="65"/>
      <c r="I3654" s="222"/>
      <c r="J3654" s="66"/>
      <c r="K3654" s="66"/>
      <c r="L3654" s="66"/>
      <c r="M3654" s="64"/>
      <c r="N3654" s="304"/>
      <c r="O3654" s="305"/>
      <c r="P3654" s="127"/>
      <c r="Q3654" s="67"/>
      <c r="R3654" s="67"/>
      <c r="S3654" s="67"/>
      <c r="T3654" s="67"/>
      <c r="U3654" s="67"/>
      <c r="V3654" s="67"/>
      <c r="W3654" s="67"/>
      <c r="X3654" s="67"/>
      <c r="Y3654" s="68"/>
      <c r="Z3654" s="68"/>
      <c r="AA3654" s="68"/>
      <c r="AB3654" s="67"/>
      <c r="AC3654" s="67"/>
      <c r="AD3654" s="67"/>
      <c r="AE3654" s="67"/>
      <c r="AF3654" s="67"/>
      <c r="AG3654" s="67"/>
      <c r="AH3654" s="67"/>
      <c r="AI3654" s="67"/>
      <c r="AJ3654" s="68"/>
      <c r="AK3654" s="68"/>
      <c r="AL3654" s="68"/>
      <c r="AM3654" s="67"/>
      <c r="AN3654" s="67"/>
      <c r="AO3654" s="67"/>
      <c r="AP3654" s="67"/>
      <c r="AQ3654" s="67"/>
      <c r="AR3654" s="67"/>
      <c r="AS3654" s="67"/>
      <c r="AT3654" s="67"/>
      <c r="AU3654" s="67"/>
      <c r="AV3654" s="67"/>
      <c r="AW3654" s="67"/>
      <c r="AX3654" s="68"/>
      <c r="AY3654" s="68"/>
      <c r="AZ3654" s="69"/>
      <c r="BA3654" s="70"/>
      <c r="BB3654" s="71"/>
      <c r="BC3654" s="54"/>
      <c r="BD3654" s="41"/>
      <c r="BE3654" s="52"/>
      <c r="BF3654" s="62"/>
      <c r="BG3654" s="275"/>
    </row>
    <row r="3655" spans="1:59" s="63" customFormat="1" ht="12.75" x14ac:dyDescent="0.2">
      <c r="A3655" s="196">
        <v>-1</v>
      </c>
      <c r="B3655" s="197" t="s">
        <v>1278</v>
      </c>
      <c r="C3655" s="208">
        <v>-11</v>
      </c>
      <c r="D3655" s="209" t="s">
        <v>1263</v>
      </c>
      <c r="E3655" s="212">
        <v>-1110</v>
      </c>
      <c r="F3655" s="213" t="s">
        <v>1264</v>
      </c>
      <c r="G3655" s="232"/>
      <c r="H3655" s="97"/>
      <c r="I3655" s="224"/>
      <c r="J3655" s="98"/>
      <c r="K3655" s="98"/>
      <c r="L3655" s="98"/>
      <c r="M3655" s="96"/>
      <c r="N3655" s="307"/>
      <c r="O3655" s="246"/>
      <c r="P3655" s="124"/>
      <c r="Q3655" s="99"/>
      <c r="R3655" s="99"/>
      <c r="S3655" s="99"/>
      <c r="T3655" s="99"/>
      <c r="U3655" s="99"/>
      <c r="V3655" s="99"/>
      <c r="W3655" s="99"/>
      <c r="X3655" s="99"/>
      <c r="Y3655" s="100"/>
      <c r="Z3655" s="100"/>
      <c r="AA3655" s="100"/>
      <c r="AB3655" s="99"/>
      <c r="AC3655" s="99"/>
      <c r="AD3655" s="99"/>
      <c r="AE3655" s="99"/>
      <c r="AF3655" s="99"/>
      <c r="AG3655" s="99"/>
      <c r="AH3655" s="99"/>
      <c r="AI3655" s="99"/>
      <c r="AJ3655" s="100"/>
      <c r="AK3655" s="100"/>
      <c r="AL3655" s="100"/>
      <c r="AM3655" s="99"/>
      <c r="AN3655" s="99"/>
      <c r="AO3655" s="99"/>
      <c r="AP3655" s="99"/>
      <c r="AQ3655" s="99"/>
      <c r="AR3655" s="99"/>
      <c r="AS3655" s="99"/>
      <c r="AT3655" s="99"/>
      <c r="AU3655" s="99"/>
      <c r="AV3655" s="99"/>
      <c r="AW3655" s="99"/>
      <c r="AX3655" s="100"/>
      <c r="AY3655" s="100"/>
      <c r="AZ3655" s="101"/>
      <c r="BA3655" s="102"/>
      <c r="BB3655" s="95"/>
      <c r="BC3655" s="95"/>
      <c r="BD3655" s="41">
        <v>5</v>
      </c>
      <c r="BE3655" s="52">
        <v>54</v>
      </c>
      <c r="BF3655" s="103">
        <v>5431</v>
      </c>
      <c r="BG3655" s="277"/>
    </row>
    <row r="3656" spans="1:59" s="63" customFormat="1" ht="12.75" x14ac:dyDescent="0.2">
      <c r="A3656" s="196">
        <v>-1</v>
      </c>
      <c r="B3656" s="197" t="s">
        <v>1278</v>
      </c>
      <c r="C3656" s="208">
        <v>-11</v>
      </c>
      <c r="D3656" s="209" t="s">
        <v>1263</v>
      </c>
      <c r="E3656" s="212">
        <v>-1110</v>
      </c>
      <c r="F3656" s="213" t="s">
        <v>1264</v>
      </c>
      <c r="G3656" s="231"/>
      <c r="H3656" s="65"/>
      <c r="I3656" s="222"/>
      <c r="J3656" s="66"/>
      <c r="K3656" s="66"/>
      <c r="L3656" s="66"/>
      <c r="M3656" s="64"/>
      <c r="N3656" s="304"/>
      <c r="O3656" s="305"/>
      <c r="P3656" s="127"/>
      <c r="Q3656" s="67"/>
      <c r="R3656" s="67"/>
      <c r="S3656" s="67"/>
      <c r="T3656" s="67"/>
      <c r="U3656" s="67"/>
      <c r="V3656" s="67"/>
      <c r="W3656" s="67"/>
      <c r="X3656" s="67"/>
      <c r="Y3656" s="68"/>
      <c r="Z3656" s="68"/>
      <c r="AA3656" s="68"/>
      <c r="AB3656" s="67"/>
      <c r="AC3656" s="67"/>
      <c r="AD3656" s="67"/>
      <c r="AE3656" s="67"/>
      <c r="AF3656" s="67"/>
      <c r="AG3656" s="67"/>
      <c r="AH3656" s="67"/>
      <c r="AI3656" s="67"/>
      <c r="AJ3656" s="68"/>
      <c r="AK3656" s="68"/>
      <c r="AL3656" s="68"/>
      <c r="AM3656" s="67"/>
      <c r="AN3656" s="67"/>
      <c r="AO3656" s="67"/>
      <c r="AP3656" s="67"/>
      <c r="AQ3656" s="67"/>
      <c r="AR3656" s="67"/>
      <c r="AS3656" s="67"/>
      <c r="AT3656" s="67"/>
      <c r="AU3656" s="67"/>
      <c r="AV3656" s="67"/>
      <c r="AW3656" s="67"/>
      <c r="AX3656" s="68"/>
      <c r="AY3656" s="68"/>
      <c r="AZ3656" s="69"/>
      <c r="BA3656" s="70"/>
      <c r="BB3656" s="71"/>
      <c r="BC3656" s="95"/>
      <c r="BD3656" s="41">
        <v>5</v>
      </c>
      <c r="BE3656" s="52">
        <v>54</v>
      </c>
      <c r="BF3656" s="103">
        <v>5431</v>
      </c>
      <c r="BG3656" s="275"/>
    </row>
    <row r="3657" spans="1:59" s="63" customFormat="1" ht="12.75" x14ac:dyDescent="0.2">
      <c r="A3657" s="196">
        <v>-1</v>
      </c>
      <c r="B3657" s="197" t="s">
        <v>1278</v>
      </c>
      <c r="C3657" s="208">
        <v>-11</v>
      </c>
      <c r="D3657" s="209" t="s">
        <v>1263</v>
      </c>
      <c r="E3657" s="212">
        <v>-1110</v>
      </c>
      <c r="F3657" s="213" t="s">
        <v>1264</v>
      </c>
      <c r="G3657" s="231" t="s">
        <v>1266</v>
      </c>
      <c r="H3657" s="72" t="s">
        <v>1233</v>
      </c>
      <c r="I3657" s="223" t="s">
        <v>1247</v>
      </c>
      <c r="J3657" s="73"/>
      <c r="K3657" s="73"/>
      <c r="L3657" s="73"/>
      <c r="M3657" s="74"/>
      <c r="N3657" s="247"/>
      <c r="O3657" s="306"/>
      <c r="P3657" s="105"/>
      <c r="Q3657" s="75"/>
      <c r="R3657" s="75"/>
      <c r="S3657" s="75"/>
      <c r="T3657" s="75"/>
      <c r="U3657" s="75"/>
      <c r="V3657" s="75"/>
      <c r="W3657" s="75"/>
      <c r="X3657" s="75"/>
      <c r="Y3657" s="76" t="s">
        <v>1241</v>
      </c>
      <c r="Z3657" s="77" t="s">
        <v>1241</v>
      </c>
      <c r="AA3657" s="78">
        <f>AA$2549</f>
        <v>5000</v>
      </c>
      <c r="AB3657" s="75"/>
      <c r="AC3657" s="75"/>
      <c r="AD3657" s="75"/>
      <c r="AE3657" s="75"/>
      <c r="AF3657" s="75"/>
      <c r="AG3657" s="75"/>
      <c r="AH3657" s="75"/>
      <c r="AI3657" s="75"/>
      <c r="AJ3657" s="76" t="s">
        <v>1241</v>
      </c>
      <c r="AK3657" s="77" t="s">
        <v>1241</v>
      </c>
      <c r="AL3657" s="78">
        <f>AL$2549</f>
        <v>0</v>
      </c>
      <c r="AM3657" s="75"/>
      <c r="AN3657" s="75"/>
      <c r="AO3657" s="75"/>
      <c r="AP3657" s="75"/>
      <c r="AQ3657" s="75"/>
      <c r="AR3657" s="75"/>
      <c r="AS3657" s="75"/>
      <c r="AT3657" s="75"/>
      <c r="AU3657" s="75"/>
      <c r="AV3657" s="75"/>
      <c r="AW3657" s="76" t="s">
        <v>1241</v>
      </c>
      <c r="AX3657" s="77" t="s">
        <v>1241</v>
      </c>
      <c r="AY3657" s="78">
        <f>AY$2549</f>
        <v>500</v>
      </c>
      <c r="AZ3657" s="79"/>
      <c r="BA3657" s="80" t="str">
        <f>I3657</f>
        <v>&gt; see 4711, Thermal insulation</v>
      </c>
      <c r="BB3657" s="71"/>
      <c r="BC3657" s="95"/>
      <c r="BD3657" s="41">
        <f>A3657</f>
        <v>-1</v>
      </c>
      <c r="BE3657" s="52">
        <f>C3657</f>
        <v>-11</v>
      </c>
      <c r="BF3657" s="62">
        <f>E3657</f>
        <v>-1110</v>
      </c>
      <c r="BG3657" s="276" t="str">
        <f>H3657</f>
        <v>Default Scenario (Link)</v>
      </c>
    </row>
    <row r="3658" spans="1:59" s="63" customFormat="1" ht="12.75" x14ac:dyDescent="0.2">
      <c r="A3658" s="196">
        <v>-1</v>
      </c>
      <c r="B3658" s="197" t="s">
        <v>1278</v>
      </c>
      <c r="C3658" s="208">
        <v>-11</v>
      </c>
      <c r="D3658" s="209" t="s">
        <v>1263</v>
      </c>
      <c r="E3658" s="212">
        <v>-1110</v>
      </c>
      <c r="F3658" s="213" t="s">
        <v>1264</v>
      </c>
      <c r="G3658" s="231"/>
      <c r="H3658" s="65"/>
      <c r="I3658" s="222"/>
      <c r="J3658" s="66"/>
      <c r="K3658" s="66"/>
      <c r="L3658" s="66"/>
      <c r="M3658" s="64"/>
      <c r="N3658" s="304"/>
      <c r="O3658" s="305"/>
      <c r="P3658" s="127"/>
      <c r="Q3658" s="67"/>
      <c r="R3658" s="67"/>
      <c r="S3658" s="67"/>
      <c r="T3658" s="67"/>
      <c r="U3658" s="67"/>
      <c r="V3658" s="67"/>
      <c r="W3658" s="67"/>
      <c r="X3658" s="67"/>
      <c r="Y3658" s="68"/>
      <c r="Z3658" s="68"/>
      <c r="AA3658" s="68"/>
      <c r="AB3658" s="67"/>
      <c r="AC3658" s="67"/>
      <c r="AD3658" s="67"/>
      <c r="AE3658" s="67"/>
      <c r="AF3658" s="67"/>
      <c r="AG3658" s="67"/>
      <c r="AH3658" s="67"/>
      <c r="AI3658" s="67"/>
      <c r="AJ3658" s="68"/>
      <c r="AK3658" s="68"/>
      <c r="AL3658" s="68"/>
      <c r="AM3658" s="67"/>
      <c r="AN3658" s="67"/>
      <c r="AO3658" s="67"/>
      <c r="AP3658" s="67"/>
      <c r="AQ3658" s="67"/>
      <c r="AR3658" s="67"/>
      <c r="AS3658" s="67"/>
      <c r="AT3658" s="67"/>
      <c r="AU3658" s="67"/>
      <c r="AV3658" s="67"/>
      <c r="AW3658" s="67"/>
      <c r="AX3658" s="68"/>
      <c r="AY3658" s="68"/>
      <c r="AZ3658" s="69"/>
      <c r="BA3658" s="70"/>
      <c r="BB3658" s="71"/>
      <c r="BC3658" s="54"/>
      <c r="BD3658" s="41"/>
      <c r="BE3658" s="52"/>
      <c r="BF3658" s="62"/>
      <c r="BG3658" s="275"/>
    </row>
    <row r="3659" spans="1:59" s="63" customFormat="1" ht="12.75" x14ac:dyDescent="0.2">
      <c r="A3659" s="196">
        <v>-1</v>
      </c>
      <c r="B3659" s="197" t="s">
        <v>1278</v>
      </c>
      <c r="C3659" s="208">
        <v>-11</v>
      </c>
      <c r="D3659" s="209" t="s">
        <v>1263</v>
      </c>
      <c r="E3659" s="212">
        <v>-1110</v>
      </c>
      <c r="F3659" s="213" t="s">
        <v>1264</v>
      </c>
      <c r="G3659" s="232"/>
      <c r="H3659" s="97"/>
      <c r="I3659" s="224"/>
      <c r="J3659" s="98"/>
      <c r="K3659" s="98"/>
      <c r="L3659" s="98"/>
      <c r="M3659" s="96"/>
      <c r="N3659" s="307"/>
      <c r="O3659" s="246"/>
      <c r="P3659" s="124"/>
      <c r="Q3659" s="99"/>
      <c r="R3659" s="99"/>
      <c r="S3659" s="99"/>
      <c r="T3659" s="99"/>
      <c r="U3659" s="99"/>
      <c r="V3659" s="99"/>
      <c r="W3659" s="99"/>
      <c r="X3659" s="99"/>
      <c r="Y3659" s="100"/>
      <c r="Z3659" s="100"/>
      <c r="AA3659" s="100"/>
      <c r="AB3659" s="99"/>
      <c r="AC3659" s="99"/>
      <c r="AD3659" s="99"/>
      <c r="AE3659" s="99"/>
      <c r="AF3659" s="99"/>
      <c r="AG3659" s="99"/>
      <c r="AH3659" s="99"/>
      <c r="AI3659" s="99"/>
      <c r="AJ3659" s="100"/>
      <c r="AK3659" s="100"/>
      <c r="AL3659" s="100"/>
      <c r="AM3659" s="99"/>
      <c r="AN3659" s="99"/>
      <c r="AO3659" s="99"/>
      <c r="AP3659" s="99"/>
      <c r="AQ3659" s="99"/>
      <c r="AR3659" s="99"/>
      <c r="AS3659" s="99"/>
      <c r="AT3659" s="99"/>
      <c r="AU3659" s="99"/>
      <c r="AV3659" s="99"/>
      <c r="AW3659" s="99"/>
      <c r="AX3659" s="100"/>
      <c r="AY3659" s="100"/>
      <c r="AZ3659" s="101"/>
      <c r="BA3659" s="102"/>
      <c r="BB3659" s="95"/>
      <c r="BC3659" s="95"/>
      <c r="BD3659" s="41">
        <v>5</v>
      </c>
      <c r="BE3659" s="52">
        <v>54</v>
      </c>
      <c r="BF3659" s="103">
        <v>5431</v>
      </c>
      <c r="BG3659" s="277"/>
    </row>
    <row r="3660" spans="1:59" x14ac:dyDescent="0.25">
      <c r="A3660" s="196">
        <v>-1</v>
      </c>
      <c r="B3660" s="197" t="s">
        <v>1278</v>
      </c>
      <c r="C3660" s="208">
        <v>-11</v>
      </c>
      <c r="D3660" s="209" t="s">
        <v>1263</v>
      </c>
      <c r="E3660" s="210">
        <v>-1111</v>
      </c>
      <c r="F3660" s="211" t="s">
        <v>1264</v>
      </c>
      <c r="G3660" s="235"/>
      <c r="H3660" s="145"/>
      <c r="I3660" s="221"/>
      <c r="J3660" s="57"/>
      <c r="K3660" s="57"/>
      <c r="L3660" s="57"/>
      <c r="M3660" s="144"/>
      <c r="N3660" s="324"/>
      <c r="O3660" s="325"/>
      <c r="P3660" s="146"/>
      <c r="Q3660" s="146"/>
      <c r="R3660" s="146"/>
      <c r="S3660" s="146"/>
      <c r="T3660" s="146"/>
      <c r="U3660" s="146"/>
      <c r="V3660" s="146"/>
      <c r="W3660" s="146"/>
      <c r="X3660" s="146"/>
      <c r="Y3660" s="59"/>
      <c r="Z3660" s="123"/>
      <c r="AA3660" s="123"/>
      <c r="AB3660" s="146"/>
      <c r="AC3660" s="146"/>
      <c r="AD3660" s="146"/>
      <c r="AE3660" s="146"/>
      <c r="AF3660" s="146"/>
      <c r="AG3660" s="146"/>
      <c r="AH3660" s="146"/>
      <c r="AI3660" s="146"/>
      <c r="AJ3660" s="59"/>
      <c r="AK3660" s="123"/>
      <c r="AL3660" s="123"/>
      <c r="AM3660" s="146"/>
      <c r="AN3660" s="146"/>
      <c r="AO3660" s="146"/>
      <c r="AP3660" s="146"/>
      <c r="AQ3660" s="146"/>
      <c r="AR3660" s="146"/>
      <c r="AS3660" s="146"/>
      <c r="AT3660" s="146"/>
      <c r="AU3660" s="146"/>
      <c r="AV3660" s="146"/>
      <c r="AW3660" s="58"/>
      <c r="AX3660" s="123"/>
      <c r="AY3660" s="59"/>
      <c r="AZ3660" s="147"/>
      <c r="BA3660" s="148"/>
      <c r="BB3660" s="143"/>
      <c r="BC3660" s="143"/>
      <c r="BD3660" s="41">
        <v>5</v>
      </c>
      <c r="BE3660" s="52">
        <v>54</v>
      </c>
      <c r="BF3660" s="62">
        <v>5432</v>
      </c>
      <c r="BG3660" s="284"/>
    </row>
    <row r="3661" spans="1:59" s="63" customFormat="1" ht="12.75" x14ac:dyDescent="0.2">
      <c r="A3661" s="196">
        <v>-1</v>
      </c>
      <c r="B3661" s="197" t="s">
        <v>1278</v>
      </c>
      <c r="C3661" s="208">
        <v>-11</v>
      </c>
      <c r="D3661" s="209" t="s">
        <v>1263</v>
      </c>
      <c r="E3661" s="210">
        <v>-1111</v>
      </c>
      <c r="F3661" s="211" t="s">
        <v>1264</v>
      </c>
      <c r="G3661" s="230"/>
      <c r="H3661" s="56"/>
      <c r="I3661" s="221"/>
      <c r="J3661" s="57"/>
      <c r="K3661" s="57"/>
      <c r="L3661" s="57"/>
      <c r="M3661" s="55"/>
      <c r="N3661" s="303"/>
      <c r="O3661" s="245"/>
      <c r="P3661" s="122"/>
      <c r="Q3661" s="58"/>
      <c r="R3661" s="58"/>
      <c r="S3661" s="58"/>
      <c r="T3661" s="58"/>
      <c r="U3661" s="58"/>
      <c r="V3661" s="58"/>
      <c r="W3661" s="58"/>
      <c r="X3661" s="58"/>
      <c r="Y3661" s="59"/>
      <c r="Z3661" s="59"/>
      <c r="AA3661" s="59"/>
      <c r="AB3661" s="58"/>
      <c r="AC3661" s="58"/>
      <c r="AD3661" s="58"/>
      <c r="AE3661" s="58"/>
      <c r="AF3661" s="58"/>
      <c r="AG3661" s="58"/>
      <c r="AH3661" s="58"/>
      <c r="AI3661" s="58"/>
      <c r="AJ3661" s="59"/>
      <c r="AK3661" s="59"/>
      <c r="AL3661" s="59"/>
      <c r="AM3661" s="58"/>
      <c r="AN3661" s="58"/>
      <c r="AO3661" s="58"/>
      <c r="AP3661" s="58"/>
      <c r="AQ3661" s="58"/>
      <c r="AR3661" s="58"/>
      <c r="AS3661" s="58"/>
      <c r="AT3661" s="58"/>
      <c r="AU3661" s="58"/>
      <c r="AV3661" s="58"/>
      <c r="AW3661" s="58"/>
      <c r="AX3661" s="59"/>
      <c r="AY3661" s="59"/>
      <c r="AZ3661" s="60"/>
      <c r="BA3661" s="61"/>
      <c r="BB3661" s="54"/>
      <c r="BC3661" s="54"/>
      <c r="BD3661" s="41">
        <v>5</v>
      </c>
      <c r="BE3661" s="52">
        <v>54</v>
      </c>
      <c r="BF3661" s="62">
        <v>5432</v>
      </c>
      <c r="BG3661" s="274"/>
    </row>
    <row r="3662" spans="1:59" s="63" customFormat="1" ht="12.75" x14ac:dyDescent="0.2">
      <c r="A3662" s="196">
        <v>-1</v>
      </c>
      <c r="B3662" s="197" t="s">
        <v>1278</v>
      </c>
      <c r="C3662" s="208">
        <v>-11</v>
      </c>
      <c r="D3662" s="209" t="s">
        <v>1263</v>
      </c>
      <c r="E3662" s="210">
        <v>-1111</v>
      </c>
      <c r="F3662" s="211" t="s">
        <v>1264</v>
      </c>
      <c r="G3662" s="231" t="s">
        <v>1265</v>
      </c>
      <c r="H3662" s="65"/>
      <c r="I3662" s="222"/>
      <c r="J3662" s="66"/>
      <c r="K3662" s="66"/>
      <c r="L3662" s="66"/>
      <c r="M3662" s="64"/>
      <c r="N3662" s="308"/>
      <c r="O3662" s="309"/>
      <c r="P3662" s="127"/>
      <c r="Q3662" s="67"/>
      <c r="R3662" s="67"/>
      <c r="S3662" s="67"/>
      <c r="T3662" s="67"/>
      <c r="U3662" s="67"/>
      <c r="V3662" s="67"/>
      <c r="W3662" s="67"/>
      <c r="X3662" s="67"/>
      <c r="Y3662" s="68"/>
      <c r="Z3662" s="68"/>
      <c r="AA3662" s="68"/>
      <c r="AB3662" s="67"/>
      <c r="AC3662" s="67"/>
      <c r="AD3662" s="67"/>
      <c r="AE3662" s="67"/>
      <c r="AF3662" s="67"/>
      <c r="AG3662" s="67"/>
      <c r="AH3662" s="67"/>
      <c r="AI3662" s="67"/>
      <c r="AJ3662" s="68"/>
      <c r="AK3662" s="68"/>
      <c r="AL3662" s="68"/>
      <c r="AM3662" s="67"/>
      <c r="AN3662" s="67"/>
      <c r="AO3662" s="67"/>
      <c r="AP3662" s="67"/>
      <c r="AQ3662" s="67"/>
      <c r="AR3662" s="67"/>
      <c r="AS3662" s="67"/>
      <c r="AT3662" s="67"/>
      <c r="AU3662" s="67"/>
      <c r="AV3662" s="67"/>
      <c r="AW3662" s="67"/>
      <c r="AX3662" s="68"/>
      <c r="AY3662" s="68"/>
      <c r="AZ3662" s="69"/>
      <c r="BA3662" s="70"/>
      <c r="BB3662" s="71"/>
      <c r="BC3662" s="54"/>
      <c r="BD3662" s="41">
        <v>5</v>
      </c>
      <c r="BE3662" s="52">
        <v>54</v>
      </c>
      <c r="BF3662" s="62">
        <v>5432</v>
      </c>
      <c r="BG3662" s="275"/>
    </row>
    <row r="3663" spans="1:59" s="63" customFormat="1" ht="12.75" x14ac:dyDescent="0.2">
      <c r="A3663" s="196">
        <v>-1</v>
      </c>
      <c r="B3663" s="197" t="s">
        <v>1278</v>
      </c>
      <c r="C3663" s="208">
        <v>-11</v>
      </c>
      <c r="D3663" s="209" t="s">
        <v>1263</v>
      </c>
      <c r="E3663" s="210">
        <v>-1111</v>
      </c>
      <c r="F3663" s="211" t="s">
        <v>1264</v>
      </c>
      <c r="G3663" s="231" t="s">
        <v>1265</v>
      </c>
      <c r="H3663" s="72" t="s">
        <v>47</v>
      </c>
      <c r="I3663" s="223"/>
      <c r="J3663" s="73"/>
      <c r="K3663" s="73"/>
      <c r="L3663" s="73"/>
      <c r="M3663" s="74"/>
      <c r="N3663" s="247"/>
      <c r="O3663" s="306"/>
      <c r="P3663" s="105"/>
      <c r="Q3663" s="75"/>
      <c r="R3663" s="75"/>
      <c r="S3663" s="75"/>
      <c r="T3663" s="75"/>
      <c r="U3663" s="75"/>
      <c r="V3663" s="75"/>
      <c r="W3663" s="75"/>
      <c r="X3663" s="75"/>
      <c r="Y3663" s="76">
        <f>IF(ISNUMBER(VLOOKUP(Y3665,P$7:W$7,MATCH(Y3665,P$7:W$7))),VLOOKUP(Y3665,P$7:W$7,MATCH(Y3665,P$7:W$7)),IF(N3667=0,"No Data",IF(Y3665&gt;0,"&lt;100",0)))</f>
        <v>10000</v>
      </c>
      <c r="Z3663" s="77">
        <f>IF(ISNUMBER(VLOOKUP(Z3667,P$7:W$7,MATCH(Z3667,P$7:W$7))),VLOOKUP(Z3667,P$7:W$7,MATCH(Z3667,P$7:W$7)),IF(N3667=0,"No Data",IF(Z3667&gt;0,"&lt;100",0)))</f>
        <v>10000</v>
      </c>
      <c r="AA3663" s="106">
        <f>IF(ISNUMBER(Z3663),Z3663,0)</f>
        <v>10000</v>
      </c>
      <c r="AB3663" s="75"/>
      <c r="AC3663" s="75"/>
      <c r="AD3663" s="75"/>
      <c r="AE3663" s="75"/>
      <c r="AF3663" s="75"/>
      <c r="AG3663" s="75"/>
      <c r="AH3663" s="75"/>
      <c r="AI3663" s="75"/>
      <c r="AJ3663" s="76">
        <f>IF(ISNUMBER(VLOOKUP(AJ3665,AB$7:AH$7,MATCH(AJ3665,AB$7:AH$7))),VLOOKUP(AJ3665,AB$7:AH$7,MATCH(AJ3665,AB$7:AH$7)),IF(N3667=0,"No Data",IF(AJ3665&gt;0,"&lt;50",0)))</f>
        <v>0</v>
      </c>
      <c r="AK3663" s="77">
        <f>IF(ISNUMBER(VLOOKUP(AK3667,AB$7:AH$7,MATCH(AK3667,AB$7:AH$7))),VLOOKUP(AK3667,AB$7:AH$7,MATCH(AK3667,AB$7:AH$7)),IF(N3667=0,"No Data",IF(AK3667&gt;0,"&lt;50",0)))</f>
        <v>0</v>
      </c>
      <c r="AL3663" s="106">
        <f>IF(ISNUMBER(AK3663),AK3663,0)</f>
        <v>0</v>
      </c>
      <c r="AM3663" s="75"/>
      <c r="AN3663" s="75"/>
      <c r="AO3663" s="75"/>
      <c r="AP3663" s="75"/>
      <c r="AQ3663" s="75"/>
      <c r="AR3663" s="75"/>
      <c r="AS3663" s="75"/>
      <c r="AT3663" s="75"/>
      <c r="AU3663" s="75"/>
      <c r="AV3663" s="75"/>
      <c r="AW3663" s="76">
        <f>IF(ISNUMBER(VLOOKUP(AW3665,AM$7:AU$7,MATCH(AW3665,AM$7:AU$7))),VLOOKUP(AW3665,AM$7:AU$7,MATCH(AW3665,AM$7:AU$7)),IF(N3667=0,"No Data",IF(AW3665&gt;0,"&lt;10",0)))</f>
        <v>100</v>
      </c>
      <c r="AX3663" s="77">
        <f>IF(ISNUMBER(VLOOKUP(AX3667,AM$7:AU$7,MATCH(AX3667,AM$7:AU$7))),VLOOKUP(AX3667,AM$7:AU$7,MATCH(AX3667,AM$7:AU$7)),IF(N3667=0,"No Data",IF(AX3667&gt;0,"&lt;10",0)))</f>
        <v>100</v>
      </c>
      <c r="AY3663" s="106">
        <f>IF(ISNUMBER(AX3663),AX3663,0)</f>
        <v>100</v>
      </c>
      <c r="AZ3663" s="79"/>
      <c r="BA3663" s="80"/>
      <c r="BB3663" s="71"/>
      <c r="BC3663" s="54"/>
      <c r="BD3663" s="41">
        <v>5</v>
      </c>
      <c r="BE3663" s="52">
        <v>54</v>
      </c>
      <c r="BF3663" s="62">
        <v>5432</v>
      </c>
      <c r="BG3663" s="276" t="s">
        <v>47</v>
      </c>
    </row>
    <row r="3664" spans="1:59" s="63" customFormat="1" ht="12.75" x14ac:dyDescent="0.2">
      <c r="A3664" s="196">
        <v>-1</v>
      </c>
      <c r="B3664" s="197" t="s">
        <v>1278</v>
      </c>
      <c r="C3664" s="208">
        <v>-11</v>
      </c>
      <c r="D3664" s="209" t="s">
        <v>1263</v>
      </c>
      <c r="E3664" s="210">
        <v>-1111</v>
      </c>
      <c r="F3664" s="211" t="s">
        <v>1264</v>
      </c>
      <c r="G3664" s="231" t="s">
        <v>1265</v>
      </c>
      <c r="H3664" s="81" t="s">
        <v>48</v>
      </c>
      <c r="I3664" s="223"/>
      <c r="J3664" s="73"/>
      <c r="K3664" s="73"/>
      <c r="L3664" s="73"/>
      <c r="M3664" s="74"/>
      <c r="N3664" s="247"/>
      <c r="O3664" s="306"/>
      <c r="P3664" s="105"/>
      <c r="Q3664" s="75"/>
      <c r="R3664" s="75"/>
      <c r="S3664" s="75"/>
      <c r="T3664" s="75"/>
      <c r="U3664" s="75"/>
      <c r="V3664" s="75"/>
      <c r="W3664" s="75"/>
      <c r="X3664" s="75"/>
      <c r="Y3664" s="82">
        <f>MIN(X3668:X3677)</f>
        <v>0</v>
      </c>
      <c r="Z3664" s="83"/>
      <c r="AA3664" s="83"/>
      <c r="AB3664" s="75"/>
      <c r="AC3664" s="75"/>
      <c r="AD3664" s="75"/>
      <c r="AE3664" s="75"/>
      <c r="AF3664" s="75"/>
      <c r="AG3664" s="75"/>
      <c r="AH3664" s="75"/>
      <c r="AI3664" s="75"/>
      <c r="AJ3664" s="82">
        <f>MIN(AI3668:AI3677)</f>
        <v>0</v>
      </c>
      <c r="AK3664" s="83"/>
      <c r="AL3664" s="83"/>
      <c r="AM3664" s="75"/>
      <c r="AN3664" s="75"/>
      <c r="AO3664" s="75"/>
      <c r="AP3664" s="75"/>
      <c r="AQ3664" s="75"/>
      <c r="AR3664" s="75"/>
      <c r="AS3664" s="75"/>
      <c r="AT3664" s="75"/>
      <c r="AU3664" s="75"/>
      <c r="AV3664" s="75"/>
      <c r="AW3664" s="82">
        <f>MIN(AV3668:AV3677)</f>
        <v>25</v>
      </c>
      <c r="AX3664" s="83"/>
      <c r="AY3664" s="83"/>
      <c r="AZ3664" s="79"/>
      <c r="BA3664" s="80"/>
      <c r="BB3664" s="71"/>
      <c r="BC3664" s="54"/>
      <c r="BD3664" s="41">
        <v>5</v>
      </c>
      <c r="BE3664" s="52">
        <v>54</v>
      </c>
      <c r="BF3664" s="62">
        <v>5432</v>
      </c>
      <c r="BG3664" s="278" t="s">
        <v>48</v>
      </c>
    </row>
    <row r="3665" spans="1:59" s="63" customFormat="1" ht="12.75" x14ac:dyDescent="0.2">
      <c r="A3665" s="196">
        <v>-1</v>
      </c>
      <c r="B3665" s="197" t="s">
        <v>1278</v>
      </c>
      <c r="C3665" s="208">
        <v>-11</v>
      </c>
      <c r="D3665" s="209" t="s">
        <v>1263</v>
      </c>
      <c r="E3665" s="210">
        <v>-1111</v>
      </c>
      <c r="F3665" s="211" t="s">
        <v>1264</v>
      </c>
      <c r="G3665" s="231" t="s">
        <v>1265</v>
      </c>
      <c r="H3665" s="81" t="s">
        <v>49</v>
      </c>
      <c r="I3665" s="223"/>
      <c r="J3665" s="73"/>
      <c r="K3665" s="73"/>
      <c r="L3665" s="73"/>
      <c r="M3665" s="74"/>
      <c r="N3665" s="247"/>
      <c r="O3665" s="306"/>
      <c r="P3665" s="105"/>
      <c r="Q3665" s="75"/>
      <c r="R3665" s="75"/>
      <c r="S3665" s="75"/>
      <c r="T3665" s="75"/>
      <c r="U3665" s="75"/>
      <c r="V3665" s="75"/>
      <c r="W3665" s="75"/>
      <c r="X3665" s="75"/>
      <c r="Y3665" s="84">
        <f>IF(ISNUMBER(AVERAGE(X3668:X3677)),AVERAGE(X3668:X3677),0)</f>
        <v>18000</v>
      </c>
      <c r="Z3665" s="83"/>
      <c r="AA3665" s="83"/>
      <c r="AB3665" s="75"/>
      <c r="AC3665" s="75"/>
      <c r="AD3665" s="75"/>
      <c r="AE3665" s="75"/>
      <c r="AF3665" s="75"/>
      <c r="AG3665" s="75"/>
      <c r="AH3665" s="75"/>
      <c r="AI3665" s="75"/>
      <c r="AJ3665" s="84">
        <f>IF(ISNUMBER(AVERAGE(AI3668:AI3677)),AVERAGE(AI3668:AI3677),0)</f>
        <v>0</v>
      </c>
      <c r="AK3665" s="83"/>
      <c r="AL3665" s="83"/>
      <c r="AM3665" s="75"/>
      <c r="AN3665" s="75"/>
      <c r="AO3665" s="75"/>
      <c r="AP3665" s="75"/>
      <c r="AQ3665" s="75"/>
      <c r="AR3665" s="75"/>
      <c r="AS3665" s="75"/>
      <c r="AT3665" s="75"/>
      <c r="AU3665" s="75"/>
      <c r="AV3665" s="75"/>
      <c r="AW3665" s="84">
        <f>IF(ISNUMBER(AVERAGE(AV3668:AV3677)),AVERAGE(AV3668:AV3677),0)</f>
        <v>182.5</v>
      </c>
      <c r="AX3665" s="83"/>
      <c r="AY3665" s="83"/>
      <c r="AZ3665" s="79"/>
      <c r="BA3665" s="80"/>
      <c r="BB3665" s="71"/>
      <c r="BC3665" s="54"/>
      <c r="BD3665" s="41">
        <v>5</v>
      </c>
      <c r="BE3665" s="52">
        <v>54</v>
      </c>
      <c r="BF3665" s="62">
        <v>5432</v>
      </c>
      <c r="BG3665" s="278" t="s">
        <v>49</v>
      </c>
    </row>
    <row r="3666" spans="1:59" s="63" customFormat="1" ht="12.75" x14ac:dyDescent="0.2">
      <c r="A3666" s="196">
        <v>-1</v>
      </c>
      <c r="B3666" s="197" t="s">
        <v>1278</v>
      </c>
      <c r="C3666" s="208">
        <v>-11</v>
      </c>
      <c r="D3666" s="209" t="s">
        <v>1263</v>
      </c>
      <c r="E3666" s="210">
        <v>-1111</v>
      </c>
      <c r="F3666" s="211" t="s">
        <v>1264</v>
      </c>
      <c r="G3666" s="231" t="s">
        <v>1265</v>
      </c>
      <c r="H3666" s="81" t="s">
        <v>50</v>
      </c>
      <c r="I3666" s="223"/>
      <c r="J3666" s="73"/>
      <c r="K3666" s="73"/>
      <c r="L3666" s="73"/>
      <c r="M3666" s="74"/>
      <c r="N3666" s="247"/>
      <c r="O3666" s="306"/>
      <c r="P3666" s="105"/>
      <c r="Q3666" s="75"/>
      <c r="R3666" s="75"/>
      <c r="S3666" s="75"/>
      <c r="T3666" s="75"/>
      <c r="U3666" s="75"/>
      <c r="V3666" s="75"/>
      <c r="W3666" s="75"/>
      <c r="X3666" s="75"/>
      <c r="Y3666" s="84">
        <f>MAX(X3668:X3677)</f>
        <v>25000</v>
      </c>
      <c r="Z3666" s="83"/>
      <c r="AA3666" s="83"/>
      <c r="AB3666" s="75"/>
      <c r="AC3666" s="75"/>
      <c r="AD3666" s="75"/>
      <c r="AE3666" s="75"/>
      <c r="AF3666" s="75"/>
      <c r="AG3666" s="75"/>
      <c r="AH3666" s="75"/>
      <c r="AI3666" s="75"/>
      <c r="AJ3666" s="84">
        <f>MAX(AI3668:AI3677)</f>
        <v>0</v>
      </c>
      <c r="AK3666" s="83"/>
      <c r="AL3666" s="83"/>
      <c r="AM3666" s="75"/>
      <c r="AN3666" s="75"/>
      <c r="AO3666" s="75"/>
      <c r="AP3666" s="75"/>
      <c r="AQ3666" s="75"/>
      <c r="AR3666" s="75"/>
      <c r="AS3666" s="75"/>
      <c r="AT3666" s="75"/>
      <c r="AU3666" s="75"/>
      <c r="AV3666" s="75"/>
      <c r="AW3666" s="84">
        <f>MAX(AV3668:AV3677)</f>
        <v>1000</v>
      </c>
      <c r="AX3666" s="83"/>
      <c r="AY3666" s="83"/>
      <c r="AZ3666" s="79"/>
      <c r="BA3666" s="80"/>
      <c r="BB3666" s="71"/>
      <c r="BC3666" s="54"/>
      <c r="BD3666" s="41">
        <v>5</v>
      </c>
      <c r="BE3666" s="52">
        <v>54</v>
      </c>
      <c r="BF3666" s="62">
        <v>5432</v>
      </c>
      <c r="BG3666" s="278" t="s">
        <v>50</v>
      </c>
    </row>
    <row r="3667" spans="1:59" s="63" customFormat="1" ht="12.75" x14ac:dyDescent="0.2">
      <c r="A3667" s="196">
        <v>-1</v>
      </c>
      <c r="B3667" s="197" t="s">
        <v>1278</v>
      </c>
      <c r="C3667" s="208">
        <v>-11</v>
      </c>
      <c r="D3667" s="209" t="s">
        <v>1263</v>
      </c>
      <c r="E3667" s="210">
        <v>-1111</v>
      </c>
      <c r="F3667" s="211" t="s">
        <v>1264</v>
      </c>
      <c r="G3667" s="231" t="s">
        <v>1265</v>
      </c>
      <c r="H3667" s="85" t="s">
        <v>51</v>
      </c>
      <c r="I3667" s="223"/>
      <c r="J3667" s="73"/>
      <c r="K3667" s="73"/>
      <c r="L3667" s="73"/>
      <c r="M3667" s="74"/>
      <c r="N3667" s="248">
        <f>SUM(N3668:N3677)</f>
        <v>10</v>
      </c>
      <c r="O3667" s="293">
        <f>SUM(O3668:O3677)</f>
        <v>0.99999999999999989</v>
      </c>
      <c r="P3667" s="292"/>
      <c r="Q3667" s="87"/>
      <c r="R3667" s="87"/>
      <c r="S3667" s="87"/>
      <c r="T3667" s="87"/>
      <c r="U3667" s="87"/>
      <c r="V3667" s="87"/>
      <c r="W3667" s="87"/>
      <c r="X3667" s="87"/>
      <c r="Y3667" s="88"/>
      <c r="Z3667" s="119">
        <f>SUM(Z3668:Z3677)</f>
        <v>18000</v>
      </c>
      <c r="AA3667" s="88"/>
      <c r="AB3667" s="87"/>
      <c r="AC3667" s="87"/>
      <c r="AD3667" s="87"/>
      <c r="AE3667" s="87"/>
      <c r="AF3667" s="87"/>
      <c r="AG3667" s="87"/>
      <c r="AH3667" s="87"/>
      <c r="AI3667" s="87"/>
      <c r="AJ3667" s="88"/>
      <c r="AK3667" s="86">
        <f>SUM(AK3668:AK3677)</f>
        <v>0</v>
      </c>
      <c r="AL3667" s="88"/>
      <c r="AM3667" s="87"/>
      <c r="AN3667" s="87"/>
      <c r="AO3667" s="87"/>
      <c r="AP3667" s="87"/>
      <c r="AQ3667" s="87"/>
      <c r="AR3667" s="87"/>
      <c r="AS3667" s="87"/>
      <c r="AT3667" s="87"/>
      <c r="AU3667" s="87"/>
      <c r="AV3667" s="87"/>
      <c r="AW3667" s="112"/>
      <c r="AX3667" s="86">
        <f>SUM(AX3668:AX3677)</f>
        <v>182.5</v>
      </c>
      <c r="AY3667" s="88"/>
      <c r="AZ3667" s="79"/>
      <c r="BA3667" s="80"/>
      <c r="BB3667" s="71"/>
      <c r="BC3667" s="54"/>
      <c r="BD3667" s="41">
        <v>5</v>
      </c>
      <c r="BE3667" s="52">
        <v>54</v>
      </c>
      <c r="BF3667" s="62">
        <v>5432</v>
      </c>
      <c r="BG3667" s="279" t="s">
        <v>51</v>
      </c>
    </row>
    <row r="3668" spans="1:59" s="63" customFormat="1" ht="12.75" x14ac:dyDescent="0.2">
      <c r="A3668" s="196">
        <v>-1</v>
      </c>
      <c r="B3668" s="197" t="s">
        <v>1278</v>
      </c>
      <c r="C3668" s="208">
        <v>-11</v>
      </c>
      <c r="D3668" s="209" t="s">
        <v>1263</v>
      </c>
      <c r="E3668" s="210">
        <v>-1111</v>
      </c>
      <c r="F3668" s="211" t="s">
        <v>1264</v>
      </c>
      <c r="G3668" s="231" t="s">
        <v>1265</v>
      </c>
      <c r="H3668" s="89" t="s">
        <v>52</v>
      </c>
      <c r="I3668" s="90" t="s">
        <v>1267</v>
      </c>
      <c r="J3668" s="90"/>
      <c r="K3668" s="90" t="s">
        <v>73</v>
      </c>
      <c r="L3668" s="90" t="s">
        <v>69</v>
      </c>
      <c r="M3668" s="91"/>
      <c r="N3668" s="312">
        <v>1</v>
      </c>
      <c r="O3668" s="313">
        <f>N3668/N$3278</f>
        <v>0.1</v>
      </c>
      <c r="P3668" s="104"/>
      <c r="Q3668" s="92"/>
      <c r="R3668" s="92"/>
      <c r="S3668" s="92"/>
      <c r="T3668" s="92"/>
      <c r="U3668" s="92"/>
      <c r="V3668" s="92"/>
      <c r="W3668" s="92">
        <v>1</v>
      </c>
      <c r="X3668" s="109">
        <f t="shared" ref="X3668:X3677" si="606">P3668*P$7+Q3668*Q$7+R3668*R$7+S3668*S$7+T3668*T$7+U3668*U$7+V3668*V$7+W3668*W$7</f>
        <v>25000</v>
      </c>
      <c r="Y3668" s="83"/>
      <c r="Z3668" s="110">
        <f t="shared" ref="Z3668:Z3677" si="607">X3668*$O3668</f>
        <v>2500</v>
      </c>
      <c r="AA3668" s="111"/>
      <c r="AB3668" s="92"/>
      <c r="AC3668" s="92"/>
      <c r="AD3668" s="92"/>
      <c r="AE3668" s="92"/>
      <c r="AF3668" s="92"/>
      <c r="AG3668" s="92"/>
      <c r="AH3668" s="92"/>
      <c r="AI3668" s="109">
        <f t="shared" ref="AI3668:AI3677" si="608">AB3668*AB$7+AC3668*AC$7+AD3668*AD$7+AE3668*AE$7+AF3668*AF$7+AG3668*AG$7+AH3668*AH$7</f>
        <v>0</v>
      </c>
      <c r="AJ3668" s="83"/>
      <c r="AK3668" s="110">
        <f t="shared" ref="AK3668:AK3677" si="609">AI3668*$O3668</f>
        <v>0</v>
      </c>
      <c r="AL3668" s="111"/>
      <c r="AM3668" s="92"/>
      <c r="AN3668" s="92"/>
      <c r="AO3668" s="92"/>
      <c r="AP3668" s="92">
        <v>1</v>
      </c>
      <c r="AQ3668" s="92"/>
      <c r="AR3668" s="92"/>
      <c r="AS3668" s="92"/>
      <c r="AT3668" s="92"/>
      <c r="AU3668" s="92"/>
      <c r="AV3668" s="109">
        <f t="shared" ref="AV3668:AV3677" si="610">AM3668*AM$7+AN3668*AN$7+AO3668*AO$7+AP3668*AP$7+AQ3668*AQ$7+AR3668*AR$7+AS3668*AS$7+AT3668*AT$7+AU3668*AU$7</f>
        <v>100</v>
      </c>
      <c r="AW3668" s="75"/>
      <c r="AX3668" s="110">
        <f t="shared" ref="AX3668:AX3677" si="611">AV3668*$O3668</f>
        <v>10</v>
      </c>
      <c r="AY3668" s="111"/>
      <c r="AZ3668" s="93"/>
      <c r="BA3668" s="94" t="s">
        <v>131</v>
      </c>
      <c r="BB3668" s="71"/>
      <c r="BC3668" s="54"/>
      <c r="BD3668" s="41">
        <v>5</v>
      </c>
      <c r="BE3668" s="52">
        <v>54</v>
      </c>
      <c r="BF3668" s="62">
        <v>5432</v>
      </c>
      <c r="BG3668" s="280" t="s">
        <v>52</v>
      </c>
    </row>
    <row r="3669" spans="1:59" s="63" customFormat="1" ht="12.75" x14ac:dyDescent="0.2">
      <c r="A3669" s="196">
        <v>-1</v>
      </c>
      <c r="B3669" s="197" t="s">
        <v>1278</v>
      </c>
      <c r="C3669" s="208">
        <v>-11</v>
      </c>
      <c r="D3669" s="209" t="s">
        <v>1263</v>
      </c>
      <c r="E3669" s="210">
        <v>-1111</v>
      </c>
      <c r="F3669" s="211" t="s">
        <v>1264</v>
      </c>
      <c r="G3669" s="231" t="s">
        <v>1265</v>
      </c>
      <c r="H3669" s="89"/>
      <c r="I3669" s="90" t="s">
        <v>1268</v>
      </c>
      <c r="J3669" s="90"/>
      <c r="K3669" s="90" t="s">
        <v>545</v>
      </c>
      <c r="L3669" s="90" t="s">
        <v>787</v>
      </c>
      <c r="M3669" s="91"/>
      <c r="N3669" s="312">
        <v>1</v>
      </c>
      <c r="O3669" s="313">
        <f t="shared" ref="O3669:O3677" si="612">N3669/N$3278</f>
        <v>0.1</v>
      </c>
      <c r="P3669" s="104"/>
      <c r="Q3669" s="92"/>
      <c r="R3669" s="92"/>
      <c r="S3669" s="92"/>
      <c r="T3669" s="92"/>
      <c r="U3669" s="92"/>
      <c r="V3669" s="92"/>
      <c r="W3669" s="92">
        <v>1</v>
      </c>
      <c r="X3669" s="109">
        <f t="shared" si="606"/>
        <v>25000</v>
      </c>
      <c r="Y3669" s="83"/>
      <c r="Z3669" s="110">
        <f t="shared" si="607"/>
        <v>2500</v>
      </c>
      <c r="AA3669" s="111"/>
      <c r="AB3669" s="92"/>
      <c r="AC3669" s="92"/>
      <c r="AD3669" s="92"/>
      <c r="AE3669" s="92"/>
      <c r="AF3669" s="92"/>
      <c r="AG3669" s="92"/>
      <c r="AH3669" s="92"/>
      <c r="AI3669" s="109">
        <f t="shared" si="608"/>
        <v>0</v>
      </c>
      <c r="AJ3669" s="83"/>
      <c r="AK3669" s="110">
        <f t="shared" si="609"/>
        <v>0</v>
      </c>
      <c r="AL3669" s="111"/>
      <c r="AM3669" s="92"/>
      <c r="AN3669" s="92"/>
      <c r="AO3669" s="92"/>
      <c r="AP3669" s="92">
        <v>1</v>
      </c>
      <c r="AQ3669" s="92"/>
      <c r="AR3669" s="92"/>
      <c r="AS3669" s="92"/>
      <c r="AT3669" s="92"/>
      <c r="AU3669" s="92"/>
      <c r="AV3669" s="109">
        <f t="shared" si="610"/>
        <v>100</v>
      </c>
      <c r="AW3669" s="75"/>
      <c r="AX3669" s="110">
        <f t="shared" si="611"/>
        <v>10</v>
      </c>
      <c r="AY3669" s="111"/>
      <c r="AZ3669" s="93"/>
      <c r="BA3669" s="94" t="s">
        <v>131</v>
      </c>
      <c r="BB3669" s="71"/>
      <c r="BC3669" s="54"/>
      <c r="BD3669" s="41">
        <v>5</v>
      </c>
      <c r="BE3669" s="52">
        <v>54</v>
      </c>
      <c r="BF3669" s="62">
        <v>5432</v>
      </c>
      <c r="BG3669" s="280" t="s">
        <v>52</v>
      </c>
    </row>
    <row r="3670" spans="1:59" s="63" customFormat="1" ht="12.75" x14ac:dyDescent="0.2">
      <c r="A3670" s="196">
        <v>-1</v>
      </c>
      <c r="B3670" s="197" t="s">
        <v>1278</v>
      </c>
      <c r="C3670" s="208">
        <v>-11</v>
      </c>
      <c r="D3670" s="209" t="s">
        <v>1263</v>
      </c>
      <c r="E3670" s="210">
        <v>-1111</v>
      </c>
      <c r="F3670" s="211" t="s">
        <v>1264</v>
      </c>
      <c r="G3670" s="231" t="s">
        <v>1265</v>
      </c>
      <c r="H3670" s="89"/>
      <c r="I3670" s="90" t="s">
        <v>1269</v>
      </c>
      <c r="J3670" s="90"/>
      <c r="K3670" s="90" t="s">
        <v>73</v>
      </c>
      <c r="L3670" s="90" t="s">
        <v>69</v>
      </c>
      <c r="M3670" s="91"/>
      <c r="N3670" s="312">
        <v>1</v>
      </c>
      <c r="O3670" s="313">
        <f t="shared" si="612"/>
        <v>0.1</v>
      </c>
      <c r="P3670" s="104"/>
      <c r="Q3670" s="92"/>
      <c r="R3670" s="92"/>
      <c r="S3670" s="92"/>
      <c r="T3670" s="92"/>
      <c r="U3670" s="92"/>
      <c r="V3670" s="92"/>
      <c r="W3670" s="92">
        <v>1</v>
      </c>
      <c r="X3670" s="109">
        <f t="shared" si="606"/>
        <v>25000</v>
      </c>
      <c r="Y3670" s="83"/>
      <c r="Z3670" s="110">
        <f t="shared" si="607"/>
        <v>2500</v>
      </c>
      <c r="AA3670" s="111"/>
      <c r="AB3670" s="92"/>
      <c r="AC3670" s="92"/>
      <c r="AD3670" s="92"/>
      <c r="AE3670" s="92"/>
      <c r="AF3670" s="92"/>
      <c r="AG3670" s="92"/>
      <c r="AH3670" s="92"/>
      <c r="AI3670" s="109">
        <f t="shared" si="608"/>
        <v>0</v>
      </c>
      <c r="AJ3670" s="83"/>
      <c r="AK3670" s="110">
        <f t="shared" si="609"/>
        <v>0</v>
      </c>
      <c r="AL3670" s="111"/>
      <c r="AM3670" s="92"/>
      <c r="AN3670" s="92"/>
      <c r="AO3670" s="92"/>
      <c r="AP3670" s="92">
        <v>1</v>
      </c>
      <c r="AQ3670" s="92"/>
      <c r="AR3670" s="92"/>
      <c r="AS3670" s="92"/>
      <c r="AT3670" s="92"/>
      <c r="AU3670" s="92"/>
      <c r="AV3670" s="109">
        <f t="shared" si="610"/>
        <v>100</v>
      </c>
      <c r="AW3670" s="75"/>
      <c r="AX3670" s="110">
        <f t="shared" si="611"/>
        <v>10</v>
      </c>
      <c r="AY3670" s="111"/>
      <c r="AZ3670" s="93"/>
      <c r="BA3670" s="94" t="s">
        <v>131</v>
      </c>
      <c r="BB3670" s="71"/>
      <c r="BC3670" s="54"/>
      <c r="BD3670" s="41">
        <v>5</v>
      </c>
      <c r="BE3670" s="52">
        <v>54</v>
      </c>
      <c r="BF3670" s="62">
        <v>5432</v>
      </c>
      <c r="BG3670" s="280" t="s">
        <v>52</v>
      </c>
    </row>
    <row r="3671" spans="1:59" s="63" customFormat="1" ht="12.75" x14ac:dyDescent="0.2">
      <c r="A3671" s="196">
        <v>-1</v>
      </c>
      <c r="B3671" s="197" t="s">
        <v>1278</v>
      </c>
      <c r="C3671" s="208">
        <v>-11</v>
      </c>
      <c r="D3671" s="209" t="s">
        <v>1263</v>
      </c>
      <c r="E3671" s="210">
        <v>-1111</v>
      </c>
      <c r="F3671" s="211" t="s">
        <v>1264</v>
      </c>
      <c r="G3671" s="231" t="s">
        <v>1265</v>
      </c>
      <c r="H3671" s="89"/>
      <c r="I3671" s="90" t="s">
        <v>1270</v>
      </c>
      <c r="J3671" s="90"/>
      <c r="K3671" s="90" t="s">
        <v>73</v>
      </c>
      <c r="L3671" s="90" t="s">
        <v>69</v>
      </c>
      <c r="M3671" s="91"/>
      <c r="N3671" s="312">
        <v>1</v>
      </c>
      <c r="O3671" s="313">
        <f t="shared" si="612"/>
        <v>0.1</v>
      </c>
      <c r="P3671" s="104"/>
      <c r="Q3671" s="92"/>
      <c r="R3671" s="92"/>
      <c r="S3671" s="92"/>
      <c r="T3671" s="92"/>
      <c r="U3671" s="92"/>
      <c r="V3671" s="92"/>
      <c r="W3671" s="92">
        <v>1</v>
      </c>
      <c r="X3671" s="109">
        <f t="shared" si="606"/>
        <v>25000</v>
      </c>
      <c r="Y3671" s="83"/>
      <c r="Z3671" s="110">
        <f t="shared" si="607"/>
        <v>2500</v>
      </c>
      <c r="AA3671" s="111"/>
      <c r="AB3671" s="92"/>
      <c r="AC3671" s="92"/>
      <c r="AD3671" s="92"/>
      <c r="AE3671" s="92"/>
      <c r="AF3671" s="92"/>
      <c r="AG3671" s="92"/>
      <c r="AH3671" s="92"/>
      <c r="AI3671" s="109">
        <f t="shared" si="608"/>
        <v>0</v>
      </c>
      <c r="AJ3671" s="83"/>
      <c r="AK3671" s="110">
        <f t="shared" si="609"/>
        <v>0</v>
      </c>
      <c r="AL3671" s="111"/>
      <c r="AM3671" s="92"/>
      <c r="AN3671" s="92"/>
      <c r="AO3671" s="92"/>
      <c r="AP3671" s="92">
        <v>1</v>
      </c>
      <c r="AQ3671" s="92"/>
      <c r="AR3671" s="92"/>
      <c r="AS3671" s="92"/>
      <c r="AT3671" s="92"/>
      <c r="AU3671" s="92"/>
      <c r="AV3671" s="109">
        <f t="shared" si="610"/>
        <v>100</v>
      </c>
      <c r="AW3671" s="75"/>
      <c r="AX3671" s="110">
        <f t="shared" si="611"/>
        <v>10</v>
      </c>
      <c r="AY3671" s="111"/>
      <c r="AZ3671" s="93"/>
      <c r="BA3671" s="94" t="s">
        <v>131</v>
      </c>
      <c r="BB3671" s="71"/>
      <c r="BC3671" s="54"/>
      <c r="BD3671" s="41">
        <v>5</v>
      </c>
      <c r="BE3671" s="52">
        <v>54</v>
      </c>
      <c r="BF3671" s="62">
        <v>5432</v>
      </c>
      <c r="BG3671" s="280" t="s">
        <v>52</v>
      </c>
    </row>
    <row r="3672" spans="1:59" s="63" customFormat="1" ht="12.75" x14ac:dyDescent="0.2">
      <c r="A3672" s="196">
        <v>-1</v>
      </c>
      <c r="B3672" s="197" t="s">
        <v>1278</v>
      </c>
      <c r="C3672" s="208">
        <v>-11</v>
      </c>
      <c r="D3672" s="209" t="s">
        <v>1263</v>
      </c>
      <c r="E3672" s="210">
        <v>-1111</v>
      </c>
      <c r="F3672" s="211" t="s">
        <v>1264</v>
      </c>
      <c r="G3672" s="231" t="s">
        <v>1265</v>
      </c>
      <c r="H3672" s="89"/>
      <c r="I3672" s="90" t="s">
        <v>1271</v>
      </c>
      <c r="J3672" s="90"/>
      <c r="K3672" s="90" t="s">
        <v>64</v>
      </c>
      <c r="L3672" s="90" t="s">
        <v>934</v>
      </c>
      <c r="M3672" s="91"/>
      <c r="N3672" s="312">
        <v>1</v>
      </c>
      <c r="O3672" s="313">
        <f t="shared" si="612"/>
        <v>0.1</v>
      </c>
      <c r="P3672" s="104"/>
      <c r="Q3672" s="92"/>
      <c r="R3672" s="92"/>
      <c r="S3672" s="92"/>
      <c r="T3672" s="92"/>
      <c r="U3672" s="92"/>
      <c r="V3672" s="92"/>
      <c r="W3672" s="92"/>
      <c r="X3672" s="109">
        <f t="shared" si="606"/>
        <v>0</v>
      </c>
      <c r="Y3672" s="83"/>
      <c r="Z3672" s="110">
        <f t="shared" si="607"/>
        <v>0</v>
      </c>
      <c r="AA3672" s="111"/>
      <c r="AB3672" s="92"/>
      <c r="AC3672" s="92"/>
      <c r="AD3672" s="92"/>
      <c r="AE3672" s="92"/>
      <c r="AF3672" s="92"/>
      <c r="AG3672" s="92"/>
      <c r="AH3672" s="92"/>
      <c r="AI3672" s="109">
        <f t="shared" si="608"/>
        <v>0</v>
      </c>
      <c r="AJ3672" s="83"/>
      <c r="AK3672" s="110">
        <f t="shared" si="609"/>
        <v>0</v>
      </c>
      <c r="AL3672" s="111"/>
      <c r="AM3672" s="92"/>
      <c r="AN3672" s="92"/>
      <c r="AO3672" s="92"/>
      <c r="AP3672" s="92"/>
      <c r="AQ3672" s="92"/>
      <c r="AR3672" s="92"/>
      <c r="AS3672" s="92">
        <v>1</v>
      </c>
      <c r="AT3672" s="92"/>
      <c r="AU3672" s="92"/>
      <c r="AV3672" s="109">
        <f t="shared" si="610"/>
        <v>1000</v>
      </c>
      <c r="AW3672" s="75"/>
      <c r="AX3672" s="110">
        <f t="shared" si="611"/>
        <v>100</v>
      </c>
      <c r="AY3672" s="111"/>
      <c r="AZ3672" s="93"/>
      <c r="BA3672" s="94" t="s">
        <v>131</v>
      </c>
      <c r="BB3672" s="71"/>
      <c r="BC3672" s="54"/>
      <c r="BD3672" s="41">
        <v>5</v>
      </c>
      <c r="BE3672" s="52">
        <v>54</v>
      </c>
      <c r="BF3672" s="62">
        <v>5432</v>
      </c>
      <c r="BG3672" s="280" t="s">
        <v>52</v>
      </c>
    </row>
    <row r="3673" spans="1:59" s="63" customFormat="1" ht="12.75" x14ac:dyDescent="0.2">
      <c r="A3673" s="196">
        <v>-1</v>
      </c>
      <c r="B3673" s="197" t="s">
        <v>1278</v>
      </c>
      <c r="C3673" s="208">
        <v>-11</v>
      </c>
      <c r="D3673" s="209" t="s">
        <v>1263</v>
      </c>
      <c r="E3673" s="210">
        <v>-1111</v>
      </c>
      <c r="F3673" s="211" t="s">
        <v>1264</v>
      </c>
      <c r="G3673" s="231" t="s">
        <v>1265</v>
      </c>
      <c r="H3673" s="89"/>
      <c r="I3673" s="90" t="s">
        <v>1272</v>
      </c>
      <c r="J3673" s="90"/>
      <c r="K3673" s="90" t="s">
        <v>64</v>
      </c>
      <c r="L3673" s="90" t="s">
        <v>141</v>
      </c>
      <c r="M3673" s="91"/>
      <c r="N3673" s="312">
        <v>1</v>
      </c>
      <c r="O3673" s="313">
        <f t="shared" si="612"/>
        <v>0.1</v>
      </c>
      <c r="P3673" s="104"/>
      <c r="Q3673" s="92"/>
      <c r="R3673" s="92"/>
      <c r="S3673" s="92"/>
      <c r="T3673" s="92"/>
      <c r="U3673" s="92"/>
      <c r="V3673" s="92"/>
      <c r="W3673" s="92"/>
      <c r="X3673" s="109">
        <f t="shared" si="606"/>
        <v>0</v>
      </c>
      <c r="Y3673" s="83"/>
      <c r="Z3673" s="110">
        <f t="shared" si="607"/>
        <v>0</v>
      </c>
      <c r="AA3673" s="111"/>
      <c r="AB3673" s="92"/>
      <c r="AC3673" s="92"/>
      <c r="AD3673" s="92"/>
      <c r="AE3673" s="92"/>
      <c r="AF3673" s="92"/>
      <c r="AG3673" s="92"/>
      <c r="AH3673" s="92"/>
      <c r="AI3673" s="109">
        <f t="shared" si="608"/>
        <v>0</v>
      </c>
      <c r="AJ3673" s="83"/>
      <c r="AK3673" s="110">
        <f t="shared" si="609"/>
        <v>0</v>
      </c>
      <c r="AL3673" s="111"/>
      <c r="AM3673" s="92"/>
      <c r="AN3673" s="92">
        <v>1</v>
      </c>
      <c r="AO3673" s="92"/>
      <c r="AP3673" s="92"/>
      <c r="AQ3673" s="92"/>
      <c r="AR3673" s="92"/>
      <c r="AS3673" s="92"/>
      <c r="AT3673" s="92"/>
      <c r="AU3673" s="92"/>
      <c r="AV3673" s="109">
        <f t="shared" si="610"/>
        <v>25</v>
      </c>
      <c r="AW3673" s="75"/>
      <c r="AX3673" s="110">
        <f t="shared" si="611"/>
        <v>2.5</v>
      </c>
      <c r="AY3673" s="111"/>
      <c r="AZ3673" s="93"/>
      <c r="BA3673" s="94" t="s">
        <v>131</v>
      </c>
      <c r="BB3673" s="71"/>
      <c r="BC3673" s="54"/>
      <c r="BD3673" s="41">
        <v>5</v>
      </c>
      <c r="BE3673" s="52">
        <v>54</v>
      </c>
      <c r="BF3673" s="62">
        <v>5432</v>
      </c>
      <c r="BG3673" s="280" t="s">
        <v>52</v>
      </c>
    </row>
    <row r="3674" spans="1:59" s="63" customFormat="1" ht="12.75" x14ac:dyDescent="0.2">
      <c r="A3674" s="196">
        <v>-1</v>
      </c>
      <c r="B3674" s="197" t="s">
        <v>1278</v>
      </c>
      <c r="C3674" s="208">
        <v>-11</v>
      </c>
      <c r="D3674" s="209" t="s">
        <v>1263</v>
      </c>
      <c r="E3674" s="210">
        <v>-1111</v>
      </c>
      <c r="F3674" s="211" t="s">
        <v>1264</v>
      </c>
      <c r="G3674" s="231" t="s">
        <v>1265</v>
      </c>
      <c r="H3674" s="89"/>
      <c r="I3674" s="90" t="s">
        <v>1273</v>
      </c>
      <c r="J3674" s="90"/>
      <c r="K3674" s="90" t="s">
        <v>90</v>
      </c>
      <c r="L3674" s="90"/>
      <c r="M3674" s="91"/>
      <c r="N3674" s="312">
        <v>1</v>
      </c>
      <c r="O3674" s="313">
        <f t="shared" si="612"/>
        <v>0.1</v>
      </c>
      <c r="P3674" s="104"/>
      <c r="Q3674" s="92"/>
      <c r="R3674" s="92"/>
      <c r="S3674" s="92"/>
      <c r="T3674" s="92"/>
      <c r="U3674" s="92">
        <v>1</v>
      </c>
      <c r="V3674" s="92"/>
      <c r="W3674" s="92"/>
      <c r="X3674" s="109">
        <f t="shared" si="606"/>
        <v>5000</v>
      </c>
      <c r="Y3674" s="83"/>
      <c r="Z3674" s="110">
        <f t="shared" si="607"/>
        <v>500</v>
      </c>
      <c r="AA3674" s="111"/>
      <c r="AB3674" s="92"/>
      <c r="AC3674" s="92"/>
      <c r="AD3674" s="92"/>
      <c r="AE3674" s="92"/>
      <c r="AF3674" s="92"/>
      <c r="AG3674" s="92"/>
      <c r="AH3674" s="92"/>
      <c r="AI3674" s="109">
        <f t="shared" si="608"/>
        <v>0</v>
      </c>
      <c r="AJ3674" s="83"/>
      <c r="AK3674" s="110">
        <f t="shared" si="609"/>
        <v>0</v>
      </c>
      <c r="AL3674" s="111"/>
      <c r="AM3674" s="92"/>
      <c r="AN3674" s="92"/>
      <c r="AO3674" s="92"/>
      <c r="AP3674" s="92">
        <v>1</v>
      </c>
      <c r="AQ3674" s="92"/>
      <c r="AR3674" s="92"/>
      <c r="AS3674" s="92"/>
      <c r="AT3674" s="92"/>
      <c r="AU3674" s="92"/>
      <c r="AV3674" s="109">
        <f t="shared" si="610"/>
        <v>100</v>
      </c>
      <c r="AW3674" s="75"/>
      <c r="AX3674" s="110">
        <f t="shared" si="611"/>
        <v>10</v>
      </c>
      <c r="AY3674" s="111"/>
      <c r="AZ3674" s="93"/>
      <c r="BA3674" s="94" t="s">
        <v>131</v>
      </c>
      <c r="BB3674" s="71"/>
      <c r="BC3674" s="54"/>
      <c r="BD3674" s="41">
        <v>5</v>
      </c>
      <c r="BE3674" s="52">
        <v>54</v>
      </c>
      <c r="BF3674" s="62">
        <v>5432</v>
      </c>
      <c r="BG3674" s="280" t="s">
        <v>52</v>
      </c>
    </row>
    <row r="3675" spans="1:59" s="63" customFormat="1" ht="12.75" x14ac:dyDescent="0.2">
      <c r="A3675" s="196">
        <v>-1</v>
      </c>
      <c r="B3675" s="197" t="s">
        <v>1278</v>
      </c>
      <c r="C3675" s="208">
        <v>-11</v>
      </c>
      <c r="D3675" s="209" t="s">
        <v>1263</v>
      </c>
      <c r="E3675" s="210">
        <v>-1111</v>
      </c>
      <c r="F3675" s="211" t="s">
        <v>1264</v>
      </c>
      <c r="G3675" s="231" t="s">
        <v>1265</v>
      </c>
      <c r="H3675" s="89"/>
      <c r="I3675" s="90" t="s">
        <v>1274</v>
      </c>
      <c r="J3675" s="90"/>
      <c r="K3675" s="90" t="s">
        <v>73</v>
      </c>
      <c r="L3675" s="90" t="s">
        <v>95</v>
      </c>
      <c r="M3675" s="91"/>
      <c r="N3675" s="312">
        <v>1</v>
      </c>
      <c r="O3675" s="313">
        <f t="shared" si="612"/>
        <v>0.1</v>
      </c>
      <c r="P3675" s="104"/>
      <c r="Q3675" s="92"/>
      <c r="R3675" s="92"/>
      <c r="S3675" s="92"/>
      <c r="T3675" s="92"/>
      <c r="U3675" s="92"/>
      <c r="V3675" s="92"/>
      <c r="W3675" s="92">
        <v>1</v>
      </c>
      <c r="X3675" s="109">
        <f t="shared" si="606"/>
        <v>25000</v>
      </c>
      <c r="Y3675" s="83"/>
      <c r="Z3675" s="110">
        <f t="shared" si="607"/>
        <v>2500</v>
      </c>
      <c r="AA3675" s="111"/>
      <c r="AB3675" s="92"/>
      <c r="AC3675" s="92"/>
      <c r="AD3675" s="92"/>
      <c r="AE3675" s="92"/>
      <c r="AF3675" s="92"/>
      <c r="AG3675" s="92"/>
      <c r="AH3675" s="92"/>
      <c r="AI3675" s="109">
        <f t="shared" si="608"/>
        <v>0</v>
      </c>
      <c r="AJ3675" s="83"/>
      <c r="AK3675" s="110">
        <f t="shared" si="609"/>
        <v>0</v>
      </c>
      <c r="AL3675" s="111"/>
      <c r="AM3675" s="92"/>
      <c r="AN3675" s="92"/>
      <c r="AO3675" s="92"/>
      <c r="AP3675" s="92">
        <v>1</v>
      </c>
      <c r="AQ3675" s="92"/>
      <c r="AR3675" s="92"/>
      <c r="AS3675" s="92"/>
      <c r="AT3675" s="92"/>
      <c r="AU3675" s="92"/>
      <c r="AV3675" s="109">
        <f t="shared" si="610"/>
        <v>100</v>
      </c>
      <c r="AW3675" s="75"/>
      <c r="AX3675" s="110">
        <f t="shared" si="611"/>
        <v>10</v>
      </c>
      <c r="AY3675" s="111"/>
      <c r="AZ3675" s="93"/>
      <c r="BA3675" s="94" t="s">
        <v>131</v>
      </c>
      <c r="BB3675" s="71"/>
      <c r="BC3675" s="54"/>
      <c r="BD3675" s="41">
        <v>5</v>
      </c>
      <c r="BE3675" s="52">
        <v>54</v>
      </c>
      <c r="BF3675" s="62">
        <v>5432</v>
      </c>
      <c r="BG3675" s="280" t="s">
        <v>52</v>
      </c>
    </row>
    <row r="3676" spans="1:59" s="63" customFormat="1" ht="12.75" x14ac:dyDescent="0.2">
      <c r="A3676" s="196">
        <v>-1</v>
      </c>
      <c r="B3676" s="197" t="s">
        <v>1278</v>
      </c>
      <c r="C3676" s="208">
        <v>-11</v>
      </c>
      <c r="D3676" s="209" t="s">
        <v>1263</v>
      </c>
      <c r="E3676" s="210">
        <v>-1111</v>
      </c>
      <c r="F3676" s="211" t="s">
        <v>1264</v>
      </c>
      <c r="G3676" s="231" t="s">
        <v>1265</v>
      </c>
      <c r="H3676" s="89"/>
      <c r="I3676" s="90" t="s">
        <v>1275</v>
      </c>
      <c r="J3676" s="90"/>
      <c r="K3676" s="90" t="s">
        <v>73</v>
      </c>
      <c r="L3676" s="90" t="s">
        <v>69</v>
      </c>
      <c r="M3676" s="91"/>
      <c r="N3676" s="312">
        <v>1</v>
      </c>
      <c r="O3676" s="313">
        <f t="shared" si="612"/>
        <v>0.1</v>
      </c>
      <c r="P3676" s="104"/>
      <c r="Q3676" s="92"/>
      <c r="R3676" s="92"/>
      <c r="S3676" s="92"/>
      <c r="T3676" s="92"/>
      <c r="U3676" s="92"/>
      <c r="V3676" s="92"/>
      <c r="W3676" s="92">
        <v>1</v>
      </c>
      <c r="X3676" s="109">
        <f t="shared" si="606"/>
        <v>25000</v>
      </c>
      <c r="Y3676" s="83"/>
      <c r="Z3676" s="110">
        <f t="shared" si="607"/>
        <v>2500</v>
      </c>
      <c r="AA3676" s="111"/>
      <c r="AB3676" s="92"/>
      <c r="AC3676" s="92"/>
      <c r="AD3676" s="92"/>
      <c r="AE3676" s="92"/>
      <c r="AF3676" s="92"/>
      <c r="AG3676" s="92"/>
      <c r="AH3676" s="92"/>
      <c r="AI3676" s="109">
        <f t="shared" si="608"/>
        <v>0</v>
      </c>
      <c r="AJ3676" s="83"/>
      <c r="AK3676" s="110">
        <f t="shared" si="609"/>
        <v>0</v>
      </c>
      <c r="AL3676" s="111"/>
      <c r="AM3676" s="92"/>
      <c r="AN3676" s="92"/>
      <c r="AO3676" s="92"/>
      <c r="AP3676" s="92">
        <v>1</v>
      </c>
      <c r="AQ3676" s="92"/>
      <c r="AR3676" s="92"/>
      <c r="AS3676" s="92"/>
      <c r="AT3676" s="92"/>
      <c r="AU3676" s="92"/>
      <c r="AV3676" s="109">
        <f t="shared" si="610"/>
        <v>100</v>
      </c>
      <c r="AW3676" s="75"/>
      <c r="AX3676" s="110">
        <f t="shared" si="611"/>
        <v>10</v>
      </c>
      <c r="AY3676" s="111"/>
      <c r="AZ3676" s="93"/>
      <c r="BA3676" s="94" t="s">
        <v>131</v>
      </c>
      <c r="BB3676" s="71"/>
      <c r="BC3676" s="54"/>
      <c r="BD3676" s="41">
        <v>5</v>
      </c>
      <c r="BE3676" s="52">
        <v>54</v>
      </c>
      <c r="BF3676" s="62">
        <v>5432</v>
      </c>
      <c r="BG3676" s="280" t="s">
        <v>52</v>
      </c>
    </row>
    <row r="3677" spans="1:59" s="63" customFormat="1" ht="12.75" x14ac:dyDescent="0.2">
      <c r="A3677" s="196">
        <v>-1</v>
      </c>
      <c r="B3677" s="197" t="s">
        <v>1278</v>
      </c>
      <c r="C3677" s="208">
        <v>-11</v>
      </c>
      <c r="D3677" s="209" t="s">
        <v>1263</v>
      </c>
      <c r="E3677" s="210">
        <v>-1111</v>
      </c>
      <c r="F3677" s="211" t="s">
        <v>1264</v>
      </c>
      <c r="G3677" s="231" t="s">
        <v>1265</v>
      </c>
      <c r="H3677" s="89"/>
      <c r="I3677" s="90" t="s">
        <v>1276</v>
      </c>
      <c r="J3677" s="90"/>
      <c r="K3677" s="90" t="s">
        <v>73</v>
      </c>
      <c r="L3677" s="90" t="s">
        <v>69</v>
      </c>
      <c r="M3677" s="91"/>
      <c r="N3677" s="312">
        <v>1</v>
      </c>
      <c r="O3677" s="313">
        <f t="shared" si="612"/>
        <v>0.1</v>
      </c>
      <c r="P3677" s="104"/>
      <c r="Q3677" s="92"/>
      <c r="R3677" s="92"/>
      <c r="S3677" s="92"/>
      <c r="T3677" s="92"/>
      <c r="U3677" s="92"/>
      <c r="V3677" s="92"/>
      <c r="W3677" s="92">
        <v>1</v>
      </c>
      <c r="X3677" s="109">
        <f t="shared" si="606"/>
        <v>25000</v>
      </c>
      <c r="Y3677" s="83"/>
      <c r="Z3677" s="110">
        <f t="shared" si="607"/>
        <v>2500</v>
      </c>
      <c r="AA3677" s="111"/>
      <c r="AB3677" s="92"/>
      <c r="AC3677" s="92"/>
      <c r="AD3677" s="92"/>
      <c r="AE3677" s="92"/>
      <c r="AF3677" s="92"/>
      <c r="AG3677" s="92"/>
      <c r="AH3677" s="92"/>
      <c r="AI3677" s="109">
        <f t="shared" si="608"/>
        <v>0</v>
      </c>
      <c r="AJ3677" s="83"/>
      <c r="AK3677" s="110">
        <f t="shared" si="609"/>
        <v>0</v>
      </c>
      <c r="AL3677" s="111"/>
      <c r="AM3677" s="92"/>
      <c r="AN3677" s="92"/>
      <c r="AO3677" s="92"/>
      <c r="AP3677" s="92">
        <v>1</v>
      </c>
      <c r="AQ3677" s="92"/>
      <c r="AR3677" s="92"/>
      <c r="AS3677" s="92"/>
      <c r="AT3677" s="92"/>
      <c r="AU3677" s="92"/>
      <c r="AV3677" s="109">
        <f t="shared" si="610"/>
        <v>100</v>
      </c>
      <c r="AW3677" s="75"/>
      <c r="AX3677" s="110">
        <f t="shared" si="611"/>
        <v>10</v>
      </c>
      <c r="AY3677" s="111"/>
      <c r="AZ3677" s="93"/>
      <c r="BA3677" s="94" t="s">
        <v>131</v>
      </c>
      <c r="BB3677" s="71"/>
      <c r="BC3677" s="54"/>
      <c r="BD3677" s="41">
        <v>5</v>
      </c>
      <c r="BE3677" s="52">
        <v>54</v>
      </c>
      <c r="BF3677" s="62">
        <v>5432</v>
      </c>
      <c r="BG3677" s="280" t="s">
        <v>52</v>
      </c>
    </row>
    <row r="3678" spans="1:59" s="63" customFormat="1" ht="12.75" x14ac:dyDescent="0.2">
      <c r="A3678" s="196">
        <v>-1</v>
      </c>
      <c r="B3678" s="197" t="s">
        <v>1278</v>
      </c>
      <c r="C3678" s="208">
        <v>-11</v>
      </c>
      <c r="D3678" s="209" t="s">
        <v>1263</v>
      </c>
      <c r="E3678" s="210">
        <v>-1111</v>
      </c>
      <c r="F3678" s="211" t="s">
        <v>1264</v>
      </c>
      <c r="G3678" s="231" t="s">
        <v>1265</v>
      </c>
      <c r="H3678" s="65"/>
      <c r="I3678" s="222"/>
      <c r="J3678" s="66"/>
      <c r="K3678" s="66"/>
      <c r="L3678" s="66"/>
      <c r="M3678" s="64"/>
      <c r="N3678" s="304"/>
      <c r="O3678" s="305"/>
      <c r="P3678" s="127"/>
      <c r="Q3678" s="67"/>
      <c r="R3678" s="67"/>
      <c r="S3678" s="67"/>
      <c r="T3678" s="67"/>
      <c r="U3678" s="67"/>
      <c r="V3678" s="67"/>
      <c r="W3678" s="67"/>
      <c r="X3678" s="67"/>
      <c r="Y3678" s="68"/>
      <c r="Z3678" s="68"/>
      <c r="AA3678" s="68"/>
      <c r="AB3678" s="67"/>
      <c r="AC3678" s="67"/>
      <c r="AD3678" s="67"/>
      <c r="AE3678" s="67"/>
      <c r="AF3678" s="67"/>
      <c r="AG3678" s="67"/>
      <c r="AH3678" s="67"/>
      <c r="AI3678" s="67"/>
      <c r="AJ3678" s="68"/>
      <c r="AK3678" s="68"/>
      <c r="AL3678" s="68"/>
      <c r="AM3678" s="67"/>
      <c r="AN3678" s="67"/>
      <c r="AO3678" s="67"/>
      <c r="AP3678" s="67"/>
      <c r="AQ3678" s="67"/>
      <c r="AR3678" s="67"/>
      <c r="AS3678" s="67"/>
      <c r="AT3678" s="67"/>
      <c r="AU3678" s="67"/>
      <c r="AV3678" s="67"/>
      <c r="AW3678" s="67"/>
      <c r="AX3678" s="68"/>
      <c r="AY3678" s="68"/>
      <c r="AZ3678" s="69"/>
      <c r="BA3678" s="70"/>
      <c r="BB3678" s="71"/>
      <c r="BC3678" s="54"/>
      <c r="BD3678" s="41"/>
      <c r="BE3678" s="52"/>
      <c r="BF3678" s="62"/>
      <c r="BG3678" s="275"/>
    </row>
    <row r="3679" spans="1:59" s="63" customFormat="1" ht="12.75" x14ac:dyDescent="0.2">
      <c r="A3679" s="196">
        <v>-1</v>
      </c>
      <c r="B3679" s="197" t="s">
        <v>1278</v>
      </c>
      <c r="C3679" s="208">
        <v>-11</v>
      </c>
      <c r="D3679" s="209" t="s">
        <v>1263</v>
      </c>
      <c r="E3679" s="210">
        <v>-1111</v>
      </c>
      <c r="F3679" s="211" t="s">
        <v>1264</v>
      </c>
      <c r="G3679" s="230"/>
      <c r="H3679" s="56"/>
      <c r="I3679" s="221"/>
      <c r="J3679" s="57"/>
      <c r="K3679" s="57"/>
      <c r="L3679" s="57"/>
      <c r="M3679" s="55"/>
      <c r="N3679" s="303"/>
      <c r="O3679" s="245"/>
      <c r="P3679" s="122"/>
      <c r="Q3679" s="58"/>
      <c r="R3679" s="58"/>
      <c r="S3679" s="58"/>
      <c r="T3679" s="58"/>
      <c r="U3679" s="58"/>
      <c r="V3679" s="58"/>
      <c r="W3679" s="58"/>
      <c r="X3679" s="58"/>
      <c r="Y3679" s="59"/>
      <c r="Z3679" s="59"/>
      <c r="AA3679" s="59"/>
      <c r="AB3679" s="58"/>
      <c r="AC3679" s="58"/>
      <c r="AD3679" s="58"/>
      <c r="AE3679" s="58"/>
      <c r="AF3679" s="58"/>
      <c r="AG3679" s="58"/>
      <c r="AH3679" s="58"/>
      <c r="AI3679" s="58"/>
      <c r="AJ3679" s="59"/>
      <c r="AK3679" s="59"/>
      <c r="AL3679" s="59"/>
      <c r="AM3679" s="58"/>
      <c r="AN3679" s="58"/>
      <c r="AO3679" s="58"/>
      <c r="AP3679" s="58"/>
      <c r="AQ3679" s="58"/>
      <c r="AR3679" s="58"/>
      <c r="AS3679" s="58"/>
      <c r="AT3679" s="58"/>
      <c r="AU3679" s="58"/>
      <c r="AV3679" s="58"/>
      <c r="AW3679" s="58"/>
      <c r="AX3679" s="59"/>
      <c r="AY3679" s="59"/>
      <c r="AZ3679" s="60"/>
      <c r="BA3679" s="61"/>
      <c r="BB3679" s="54"/>
      <c r="BC3679" s="54"/>
      <c r="BD3679" s="41">
        <v>5</v>
      </c>
      <c r="BE3679" s="52">
        <v>54</v>
      </c>
      <c r="BF3679" s="62">
        <v>5432</v>
      </c>
      <c r="BG3679" s="274"/>
    </row>
    <row r="3680" spans="1:59" s="63" customFormat="1" ht="12.75" x14ac:dyDescent="0.2">
      <c r="A3680" s="196">
        <v>-1</v>
      </c>
      <c r="B3680" s="197" t="s">
        <v>1278</v>
      </c>
      <c r="C3680" s="208">
        <v>-11</v>
      </c>
      <c r="D3680" s="209" t="s">
        <v>1263</v>
      </c>
      <c r="E3680" s="210">
        <v>-1111</v>
      </c>
      <c r="F3680" s="211" t="s">
        <v>1264</v>
      </c>
      <c r="G3680" s="231"/>
      <c r="H3680" s="65"/>
      <c r="I3680" s="222"/>
      <c r="J3680" s="66"/>
      <c r="K3680" s="66"/>
      <c r="L3680" s="66"/>
      <c r="M3680" s="64"/>
      <c r="N3680" s="304"/>
      <c r="O3680" s="305"/>
      <c r="P3680" s="127"/>
      <c r="Q3680" s="67"/>
      <c r="R3680" s="67"/>
      <c r="S3680" s="67"/>
      <c r="T3680" s="67"/>
      <c r="U3680" s="67"/>
      <c r="V3680" s="67"/>
      <c r="W3680" s="67"/>
      <c r="X3680" s="67"/>
      <c r="Y3680" s="68"/>
      <c r="Z3680" s="68"/>
      <c r="AA3680" s="68"/>
      <c r="AB3680" s="67"/>
      <c r="AC3680" s="67"/>
      <c r="AD3680" s="67"/>
      <c r="AE3680" s="67"/>
      <c r="AF3680" s="67"/>
      <c r="AG3680" s="67"/>
      <c r="AH3680" s="67"/>
      <c r="AI3680" s="67"/>
      <c r="AJ3680" s="68"/>
      <c r="AK3680" s="68"/>
      <c r="AL3680" s="68"/>
      <c r="AM3680" s="67"/>
      <c r="AN3680" s="67"/>
      <c r="AO3680" s="67"/>
      <c r="AP3680" s="67"/>
      <c r="AQ3680" s="67"/>
      <c r="AR3680" s="67"/>
      <c r="AS3680" s="67"/>
      <c r="AT3680" s="67"/>
      <c r="AU3680" s="67"/>
      <c r="AV3680" s="67"/>
      <c r="AW3680" s="67"/>
      <c r="AX3680" s="68"/>
      <c r="AY3680" s="68"/>
      <c r="AZ3680" s="69"/>
      <c r="BA3680" s="70"/>
      <c r="BB3680" s="71"/>
      <c r="BC3680" s="54"/>
      <c r="BD3680" s="41">
        <v>5</v>
      </c>
      <c r="BE3680" s="52">
        <v>54</v>
      </c>
      <c r="BF3680" s="62">
        <v>5432</v>
      </c>
      <c r="BG3680" s="275"/>
    </row>
    <row r="3681" spans="1:59" s="63" customFormat="1" ht="12.75" x14ac:dyDescent="0.2">
      <c r="A3681" s="196">
        <v>-1</v>
      </c>
      <c r="B3681" s="197" t="s">
        <v>1278</v>
      </c>
      <c r="C3681" s="208">
        <v>-11</v>
      </c>
      <c r="D3681" s="209" t="s">
        <v>1263</v>
      </c>
      <c r="E3681" s="210">
        <v>-1111</v>
      </c>
      <c r="F3681" s="211" t="s">
        <v>1264</v>
      </c>
      <c r="G3681" s="231" t="s">
        <v>1266</v>
      </c>
      <c r="H3681" s="72" t="s">
        <v>1233</v>
      </c>
      <c r="I3681" s="223" t="s">
        <v>1247</v>
      </c>
      <c r="J3681" s="73"/>
      <c r="K3681" s="73"/>
      <c r="L3681" s="73"/>
      <c r="M3681" s="74"/>
      <c r="N3681" s="247"/>
      <c r="O3681" s="306"/>
      <c r="P3681" s="105"/>
      <c r="Q3681" s="75"/>
      <c r="R3681" s="75"/>
      <c r="S3681" s="75"/>
      <c r="T3681" s="75"/>
      <c r="U3681" s="75"/>
      <c r="V3681" s="75"/>
      <c r="W3681" s="75"/>
      <c r="X3681" s="75"/>
      <c r="Y3681" s="76" t="s">
        <v>1241</v>
      </c>
      <c r="Z3681" s="77" t="s">
        <v>1241</v>
      </c>
      <c r="AA3681" s="78">
        <f>AA$2549</f>
        <v>5000</v>
      </c>
      <c r="AB3681" s="75"/>
      <c r="AC3681" s="75"/>
      <c r="AD3681" s="75"/>
      <c r="AE3681" s="75"/>
      <c r="AF3681" s="75"/>
      <c r="AG3681" s="75"/>
      <c r="AH3681" s="75"/>
      <c r="AI3681" s="75"/>
      <c r="AJ3681" s="76" t="s">
        <v>1241</v>
      </c>
      <c r="AK3681" s="77" t="s">
        <v>1241</v>
      </c>
      <c r="AL3681" s="78">
        <f>AL$2549</f>
        <v>0</v>
      </c>
      <c r="AM3681" s="75"/>
      <c r="AN3681" s="75"/>
      <c r="AO3681" s="75"/>
      <c r="AP3681" s="75"/>
      <c r="AQ3681" s="75"/>
      <c r="AR3681" s="75"/>
      <c r="AS3681" s="75"/>
      <c r="AT3681" s="75"/>
      <c r="AU3681" s="75"/>
      <c r="AV3681" s="75"/>
      <c r="AW3681" s="76" t="s">
        <v>1241</v>
      </c>
      <c r="AX3681" s="77" t="s">
        <v>1241</v>
      </c>
      <c r="AY3681" s="78">
        <f>AY$2549</f>
        <v>500</v>
      </c>
      <c r="AZ3681" s="79"/>
      <c r="BA3681" s="80" t="str">
        <f>I3681</f>
        <v>&gt; see 4711, Thermal insulation</v>
      </c>
      <c r="BB3681" s="71"/>
      <c r="BC3681" s="95"/>
      <c r="BD3681" s="41">
        <f>A3681</f>
        <v>-1</v>
      </c>
      <c r="BE3681" s="52">
        <f>C3681</f>
        <v>-11</v>
      </c>
      <c r="BF3681" s="62">
        <f>E3681</f>
        <v>-1111</v>
      </c>
      <c r="BG3681" s="276" t="str">
        <f>H3681</f>
        <v>Default Scenario (Link)</v>
      </c>
    </row>
    <row r="3682" spans="1:59" s="63" customFormat="1" ht="12.75" x14ac:dyDescent="0.2">
      <c r="A3682" s="196">
        <v>-1</v>
      </c>
      <c r="B3682" s="197" t="s">
        <v>1278</v>
      </c>
      <c r="C3682" s="208">
        <v>-11</v>
      </c>
      <c r="D3682" s="209" t="s">
        <v>1263</v>
      </c>
      <c r="E3682" s="210">
        <v>-1111</v>
      </c>
      <c r="F3682" s="211" t="s">
        <v>1264</v>
      </c>
      <c r="G3682" s="231"/>
      <c r="H3682" s="65"/>
      <c r="I3682" s="222"/>
      <c r="J3682" s="66"/>
      <c r="K3682" s="66"/>
      <c r="L3682" s="66"/>
      <c r="M3682" s="64"/>
      <c r="N3682" s="304"/>
      <c r="O3682" s="305"/>
      <c r="P3682" s="127"/>
      <c r="Q3682" s="67"/>
      <c r="R3682" s="67"/>
      <c r="S3682" s="67"/>
      <c r="T3682" s="67"/>
      <c r="U3682" s="67"/>
      <c r="V3682" s="67"/>
      <c r="W3682" s="67"/>
      <c r="X3682" s="67"/>
      <c r="Y3682" s="68"/>
      <c r="Z3682" s="68"/>
      <c r="AA3682" s="68"/>
      <c r="AB3682" s="67"/>
      <c r="AC3682" s="67"/>
      <c r="AD3682" s="67"/>
      <c r="AE3682" s="67"/>
      <c r="AF3682" s="67"/>
      <c r="AG3682" s="67"/>
      <c r="AH3682" s="67"/>
      <c r="AI3682" s="67"/>
      <c r="AJ3682" s="68"/>
      <c r="AK3682" s="68"/>
      <c r="AL3682" s="68"/>
      <c r="AM3682" s="67"/>
      <c r="AN3682" s="67"/>
      <c r="AO3682" s="67"/>
      <c r="AP3682" s="67"/>
      <c r="AQ3682" s="67"/>
      <c r="AR3682" s="67"/>
      <c r="AS3682" s="67"/>
      <c r="AT3682" s="67"/>
      <c r="AU3682" s="67"/>
      <c r="AV3682" s="67"/>
      <c r="AW3682" s="67"/>
      <c r="AX3682" s="68"/>
      <c r="AY3682" s="68"/>
      <c r="AZ3682" s="69"/>
      <c r="BA3682" s="70"/>
      <c r="BB3682" s="71"/>
      <c r="BC3682" s="54"/>
      <c r="BD3682" s="41"/>
      <c r="BE3682" s="52"/>
      <c r="BF3682" s="62"/>
      <c r="BG3682" s="275"/>
    </row>
    <row r="3683" spans="1:59" s="63" customFormat="1" ht="12.75" x14ac:dyDescent="0.2">
      <c r="A3683" s="196">
        <v>-1</v>
      </c>
      <c r="B3683" s="197" t="s">
        <v>1278</v>
      </c>
      <c r="C3683" s="208">
        <v>-11</v>
      </c>
      <c r="D3683" s="209" t="s">
        <v>1263</v>
      </c>
      <c r="E3683" s="210">
        <v>-1111</v>
      </c>
      <c r="F3683" s="211" t="s">
        <v>1264</v>
      </c>
      <c r="G3683" s="230"/>
      <c r="H3683" s="56"/>
      <c r="I3683" s="221"/>
      <c r="J3683" s="57"/>
      <c r="K3683" s="57"/>
      <c r="L3683" s="57"/>
      <c r="M3683" s="55"/>
      <c r="N3683" s="303"/>
      <c r="O3683" s="245"/>
      <c r="P3683" s="122"/>
      <c r="Q3683" s="58"/>
      <c r="R3683" s="58"/>
      <c r="S3683" s="58"/>
      <c r="T3683" s="58"/>
      <c r="U3683" s="58"/>
      <c r="V3683" s="58"/>
      <c r="W3683" s="58"/>
      <c r="X3683" s="58"/>
      <c r="Y3683" s="59"/>
      <c r="Z3683" s="59"/>
      <c r="AA3683" s="59"/>
      <c r="AB3683" s="58"/>
      <c r="AC3683" s="58"/>
      <c r="AD3683" s="58"/>
      <c r="AE3683" s="58"/>
      <c r="AF3683" s="58"/>
      <c r="AG3683" s="58"/>
      <c r="AH3683" s="58"/>
      <c r="AI3683" s="58"/>
      <c r="AJ3683" s="59"/>
      <c r="AK3683" s="59"/>
      <c r="AL3683" s="59"/>
      <c r="AM3683" s="58"/>
      <c r="AN3683" s="58"/>
      <c r="AO3683" s="58"/>
      <c r="AP3683" s="58"/>
      <c r="AQ3683" s="58"/>
      <c r="AR3683" s="58"/>
      <c r="AS3683" s="58"/>
      <c r="AT3683" s="58"/>
      <c r="AU3683" s="58"/>
      <c r="AV3683" s="58"/>
      <c r="AW3683" s="58"/>
      <c r="AX3683" s="59"/>
      <c r="AY3683" s="59"/>
      <c r="AZ3683" s="60"/>
      <c r="BA3683" s="61"/>
      <c r="BB3683" s="54"/>
      <c r="BC3683" s="54"/>
      <c r="BD3683" s="41">
        <v>5</v>
      </c>
      <c r="BE3683" s="52">
        <v>54</v>
      </c>
      <c r="BF3683" s="62">
        <v>5432</v>
      </c>
      <c r="BG3683" s="274"/>
    </row>
  </sheetData>
  <sheetProtection algorithmName="SHA-512" hashValue="vuBYKA3Z4D0MLlFusuMYubDcR+a18sozF6dHWK/JTPrY2SoGlxmSm7YtbxFxcox8ra05mzYTwRMnbzmr5I8COQ==" saltValue="PVmzmwG8Ri41V5PazJC3fA==" spinCount="100000" sheet="1" objects="1" scenarios="1"/>
  <autoFilter ref="A7:BG3638"/>
  <mergeCells count="12">
    <mergeCell ref="A3641:D3641"/>
    <mergeCell ref="F1:I1"/>
    <mergeCell ref="P1:W1"/>
    <mergeCell ref="P3:BA3"/>
    <mergeCell ref="A4:F4"/>
    <mergeCell ref="P4:BA4"/>
    <mergeCell ref="P5:Y5"/>
    <mergeCell ref="AB5:AJ5"/>
    <mergeCell ref="AK5:BA5"/>
    <mergeCell ref="B2:C2"/>
    <mergeCell ref="F2:J2"/>
    <mergeCell ref="D2:E2"/>
  </mergeCells>
  <pageMargins left="0.7" right="0.7" top="0.75" bottom="0.75" header="0.3" footer="0.3"/>
  <pageSetup paperSize="8"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H14"/>
  <sheetViews>
    <sheetView workbookViewId="0">
      <selection activeCell="H13" sqref="H13"/>
    </sheetView>
  </sheetViews>
  <sheetFormatPr defaultRowHeight="15" x14ac:dyDescent="0.25"/>
  <cols>
    <col min="1" max="1" width="14.28515625" customWidth="1"/>
    <col min="2" max="2" width="10.140625" customWidth="1"/>
    <col min="3" max="3" width="11" customWidth="1"/>
    <col min="4" max="4" width="11.5703125" customWidth="1"/>
    <col min="5" max="5" width="8.42578125" customWidth="1"/>
    <col min="8" max="8" width="48.5703125" customWidth="1"/>
  </cols>
  <sheetData>
    <row r="1" spans="1:8" ht="32.25" customHeight="1" x14ac:dyDescent="0.25">
      <c r="A1" s="456" t="s">
        <v>1158</v>
      </c>
      <c r="B1" s="457"/>
      <c r="C1" s="457"/>
      <c r="D1" s="457"/>
      <c r="E1" s="457"/>
      <c r="F1" s="457"/>
      <c r="G1" s="457"/>
      <c r="H1" s="458"/>
    </row>
    <row r="2" spans="1:8" s="2" customFormat="1" ht="35.25" customHeight="1" x14ac:dyDescent="0.25">
      <c r="A2" s="173"/>
      <c r="B2" s="451" t="s">
        <v>1134</v>
      </c>
      <c r="C2" s="452"/>
      <c r="D2" s="173"/>
      <c r="E2" s="453" t="s">
        <v>1135</v>
      </c>
      <c r="F2" s="454"/>
      <c r="G2" s="455"/>
      <c r="H2" s="186"/>
    </row>
    <row r="3" spans="1:8" ht="47.25" x14ac:dyDescent="0.25">
      <c r="A3" s="173" t="s">
        <v>1136</v>
      </c>
      <c r="B3" s="173" t="s">
        <v>48</v>
      </c>
      <c r="C3" s="173" t="s">
        <v>50</v>
      </c>
      <c r="D3" s="173" t="s">
        <v>1137</v>
      </c>
      <c r="E3" s="174" t="s">
        <v>1138</v>
      </c>
      <c r="F3" s="174" t="s">
        <v>1139</v>
      </c>
      <c r="G3" s="174" t="s">
        <v>1140</v>
      </c>
      <c r="H3" s="186" t="s">
        <v>1141</v>
      </c>
    </row>
    <row r="4" spans="1:8" ht="15.75" x14ac:dyDescent="0.25">
      <c r="A4" s="175" t="s">
        <v>1142</v>
      </c>
      <c r="B4" s="176">
        <v>0</v>
      </c>
      <c r="C4" s="177">
        <v>10</v>
      </c>
      <c r="D4" s="175">
        <v>10</v>
      </c>
      <c r="E4" s="178"/>
      <c r="F4" s="178"/>
      <c r="G4" s="179" t="s">
        <v>30</v>
      </c>
      <c r="H4" s="187" t="s">
        <v>1176</v>
      </c>
    </row>
    <row r="5" spans="1:8" ht="15.75" x14ac:dyDescent="0.25">
      <c r="A5" s="175" t="s">
        <v>1143</v>
      </c>
      <c r="B5" s="180">
        <v>10</v>
      </c>
      <c r="C5" s="177">
        <v>25</v>
      </c>
      <c r="D5" s="175">
        <v>25</v>
      </c>
      <c r="E5" s="178"/>
      <c r="F5" s="178"/>
      <c r="G5" s="179" t="s">
        <v>31</v>
      </c>
      <c r="H5" s="187" t="s">
        <v>1176</v>
      </c>
    </row>
    <row r="6" spans="1:8" ht="15.75" x14ac:dyDescent="0.25">
      <c r="A6" s="175" t="s">
        <v>1144</v>
      </c>
      <c r="B6" s="180">
        <v>25</v>
      </c>
      <c r="C6" s="177">
        <v>50</v>
      </c>
      <c r="D6" s="175">
        <v>50</v>
      </c>
      <c r="E6" s="178"/>
      <c r="F6" s="179" t="s">
        <v>23</v>
      </c>
      <c r="G6" s="179" t="s">
        <v>32</v>
      </c>
      <c r="H6" s="187" t="s">
        <v>1175</v>
      </c>
    </row>
    <row r="7" spans="1:8" ht="15.75" x14ac:dyDescent="0.25">
      <c r="A7" s="175" t="s">
        <v>1145</v>
      </c>
      <c r="B7" s="180">
        <v>50</v>
      </c>
      <c r="C7" s="177">
        <v>100</v>
      </c>
      <c r="D7" s="175">
        <v>100</v>
      </c>
      <c r="E7" s="179" t="s">
        <v>14</v>
      </c>
      <c r="F7" s="179" t="s">
        <v>24</v>
      </c>
      <c r="G7" s="179" t="s">
        <v>33</v>
      </c>
      <c r="H7" s="187" t="s">
        <v>1174</v>
      </c>
    </row>
    <row r="8" spans="1:8" ht="15.75" x14ac:dyDescent="0.25">
      <c r="A8" s="175" t="s">
        <v>1146</v>
      </c>
      <c r="B8" s="180">
        <v>100</v>
      </c>
      <c r="C8" s="177">
        <v>250</v>
      </c>
      <c r="D8" s="175">
        <v>250</v>
      </c>
      <c r="E8" s="179" t="s">
        <v>15</v>
      </c>
      <c r="F8" s="179" t="s">
        <v>25</v>
      </c>
      <c r="G8" s="179" t="s">
        <v>34</v>
      </c>
      <c r="H8" s="187" t="s">
        <v>1147</v>
      </c>
    </row>
    <row r="9" spans="1:8" ht="15.75" x14ac:dyDescent="0.25">
      <c r="A9" s="175" t="s">
        <v>1148</v>
      </c>
      <c r="B9" s="180">
        <v>250</v>
      </c>
      <c r="C9" s="177">
        <v>500</v>
      </c>
      <c r="D9" s="175">
        <v>500</v>
      </c>
      <c r="E9" s="179" t="s">
        <v>16</v>
      </c>
      <c r="F9" s="179" t="s">
        <v>26</v>
      </c>
      <c r="G9" s="179" t="s">
        <v>35</v>
      </c>
      <c r="H9" s="187" t="s">
        <v>1147</v>
      </c>
    </row>
    <row r="10" spans="1:8" ht="15.75" x14ac:dyDescent="0.25">
      <c r="A10" s="175" t="s">
        <v>1149</v>
      </c>
      <c r="B10" s="180">
        <v>500</v>
      </c>
      <c r="C10" s="177">
        <v>1000</v>
      </c>
      <c r="D10" s="175">
        <v>1000</v>
      </c>
      <c r="E10" s="179" t="s">
        <v>17</v>
      </c>
      <c r="F10" s="179" t="s">
        <v>27</v>
      </c>
      <c r="G10" s="179" t="s">
        <v>36</v>
      </c>
      <c r="H10" s="187" t="s">
        <v>1150</v>
      </c>
    </row>
    <row r="11" spans="1:8" ht="15.75" x14ac:dyDescent="0.25">
      <c r="A11" s="175" t="s">
        <v>1151</v>
      </c>
      <c r="B11" s="180">
        <v>1000</v>
      </c>
      <c r="C11" s="177">
        <v>2500</v>
      </c>
      <c r="D11" s="175">
        <v>2500</v>
      </c>
      <c r="E11" s="179" t="s">
        <v>18</v>
      </c>
      <c r="F11" s="179" t="s">
        <v>28</v>
      </c>
      <c r="G11" s="179" t="s">
        <v>37</v>
      </c>
      <c r="H11" s="187" t="s">
        <v>1150</v>
      </c>
    </row>
    <row r="12" spans="1:8" ht="15.75" x14ac:dyDescent="0.25">
      <c r="A12" s="175" t="s">
        <v>1152</v>
      </c>
      <c r="B12" s="180">
        <v>2500</v>
      </c>
      <c r="C12" s="177">
        <v>5000</v>
      </c>
      <c r="D12" s="175">
        <v>5000</v>
      </c>
      <c r="E12" s="179" t="s">
        <v>19</v>
      </c>
      <c r="F12" s="179" t="s">
        <v>29</v>
      </c>
      <c r="G12" s="179" t="s">
        <v>38</v>
      </c>
      <c r="H12" s="187" t="s">
        <v>1153</v>
      </c>
    </row>
    <row r="13" spans="1:8" ht="15.75" x14ac:dyDescent="0.25">
      <c r="A13" s="175" t="s">
        <v>1154</v>
      </c>
      <c r="B13" s="180">
        <v>5000</v>
      </c>
      <c r="C13" s="177">
        <v>10000</v>
      </c>
      <c r="D13" s="175">
        <v>10000</v>
      </c>
      <c r="E13" s="179" t="s">
        <v>20</v>
      </c>
      <c r="F13" s="178"/>
      <c r="G13" s="178"/>
      <c r="H13" s="187" t="s">
        <v>1155</v>
      </c>
    </row>
    <row r="14" spans="1:8" ht="15.75" x14ac:dyDescent="0.25">
      <c r="A14" s="181" t="s">
        <v>1156</v>
      </c>
      <c r="B14" s="182">
        <v>10000</v>
      </c>
      <c r="C14" s="183">
        <v>25000</v>
      </c>
      <c r="D14" s="181">
        <v>25000</v>
      </c>
      <c r="E14" s="184" t="s">
        <v>21</v>
      </c>
      <c r="F14" s="185"/>
      <c r="G14" s="185"/>
      <c r="H14" s="188" t="s">
        <v>1157</v>
      </c>
    </row>
  </sheetData>
  <sheetProtection algorithmName="SHA-512" hashValue="FavSVIEWmsibyfokbJ9rOgDYPNDSbrjQLvZwW0OsVs0v0Iol0Np0GB4ALPR0dJoky/aOnHlAwqvI0dhI6frtmQ==" saltValue="ectO7aH1QLGEupQcPu2kmg==" spinCount="100000" sheet="1" objects="1" scenarios="1"/>
  <mergeCells count="3">
    <mergeCell ref="B2:C2"/>
    <mergeCell ref="E2:G2"/>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vt:lpstr>
      <vt:lpstr>Module A4 Summary</vt:lpstr>
      <vt:lpstr>A4 Auckland Worksheet</vt:lpstr>
      <vt:lpstr>A4 Wellington Worksheet</vt:lpstr>
      <vt:lpstr>A4 Christchurch Worksheet</vt:lpstr>
      <vt:lpstr>A4 Distance-Mode Model</vt:lpstr>
    </vt:vector>
  </TitlesOfParts>
  <Company>BRANZ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Roberti</dc:creator>
  <cp:lastModifiedBy>David Dowdell</cp:lastModifiedBy>
  <cp:lastPrinted>2015-03-27T03:09:31Z</cp:lastPrinted>
  <dcterms:created xsi:type="dcterms:W3CDTF">2015-01-29T20:31:38Z</dcterms:created>
  <dcterms:modified xsi:type="dcterms:W3CDTF">2016-05-08T23:36:30Z</dcterms:modified>
</cp:coreProperties>
</file>